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02C423E-321D-4FA9-8AEE-E2F0C70E33C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11" i="1" l="1"/>
  <c r="AI930" i="1"/>
  <c r="AI931" i="1" s="1"/>
  <c r="AI932" i="1" s="1"/>
  <c r="AI933" i="1" s="1"/>
  <c r="AI934" i="1" s="1"/>
  <c r="AI935" i="1" s="1"/>
  <c r="AI936" i="1" s="1"/>
  <c r="AI937" i="1" s="1"/>
  <c r="AI938" i="1" s="1"/>
  <c r="AI939" i="1" s="1"/>
  <c r="AI940" i="1" s="1"/>
  <c r="AI941" i="1" s="1"/>
  <c r="AI942" i="1" s="1"/>
  <c r="AI943" i="1" s="1"/>
  <c r="AI944" i="1" s="1"/>
  <c r="AI945" i="1" s="1"/>
  <c r="AI946" i="1" s="1"/>
  <c r="AI947" i="1" s="1"/>
  <c r="AI948" i="1" s="1"/>
  <c r="AI949" i="1" s="1"/>
  <c r="AI950" i="1" s="1"/>
  <c r="AI951" i="1" s="1"/>
  <c r="AI952" i="1" s="1"/>
  <c r="AI953" i="1" s="1"/>
  <c r="AI954" i="1" s="1"/>
  <c r="AI955" i="1" s="1"/>
  <c r="AI956" i="1" s="1"/>
  <c r="AI957" i="1" s="1"/>
  <c r="AI958" i="1" s="1"/>
  <c r="AI959" i="1" s="1"/>
  <c r="AI960" i="1" s="1"/>
  <c r="AI961" i="1" s="1"/>
  <c r="AI962" i="1" s="1"/>
  <c r="AI963" i="1" s="1"/>
  <c r="AI964" i="1" s="1"/>
  <c r="AI965" i="1" s="1"/>
  <c r="AI966" i="1" s="1"/>
  <c r="AI967" i="1" s="1"/>
  <c r="AI968" i="1" s="1"/>
  <c r="AI969" i="1" s="1"/>
  <c r="AI970" i="1" s="1"/>
  <c r="AI971" i="1" s="1"/>
  <c r="AI972" i="1" s="1"/>
  <c r="AI973" i="1" s="1"/>
  <c r="AI974" i="1" s="1"/>
  <c r="AI975" i="1" s="1"/>
  <c r="AI976" i="1" s="1"/>
  <c r="AI977" i="1" s="1"/>
  <c r="AI978" i="1" s="1"/>
  <c r="AI979" i="1" s="1"/>
  <c r="AI980" i="1" s="1"/>
  <c r="AI981" i="1" s="1"/>
  <c r="AI982" i="1" s="1"/>
  <c r="AI983" i="1" s="1"/>
  <c r="AI984" i="1" s="1"/>
  <c r="AI985" i="1" s="1"/>
  <c r="AI986" i="1" s="1"/>
  <c r="AI987" i="1" s="1"/>
  <c r="AI988" i="1" s="1"/>
  <c r="AI989" i="1" s="1"/>
  <c r="AI990" i="1" s="1"/>
  <c r="AI991" i="1" s="1"/>
  <c r="AI992" i="1" s="1"/>
  <c r="AI993" i="1" s="1"/>
  <c r="AI994" i="1" s="1"/>
  <c r="AI995" i="1" s="1"/>
  <c r="AI996" i="1" s="1"/>
  <c r="AI997" i="1" s="1"/>
  <c r="AI998" i="1" s="1"/>
  <c r="AI999" i="1" s="1"/>
  <c r="AI1000" i="1" s="1"/>
  <c r="AI1001" i="1" s="1"/>
  <c r="AI1002" i="1" s="1"/>
  <c r="AI1003" i="1" s="1"/>
  <c r="AI1004" i="1" s="1"/>
  <c r="AI1005" i="1" s="1"/>
  <c r="AI1006" i="1" s="1"/>
  <c r="AI1007" i="1" s="1"/>
  <c r="AI1008" i="1" s="1"/>
  <c r="AI1009" i="1" s="1"/>
  <c r="AI1010" i="1" s="1"/>
  <c r="AI1011" i="1" s="1"/>
  <c r="AI1012" i="1" s="1"/>
  <c r="AI1013" i="1" s="1"/>
  <c r="AI1014" i="1" s="1"/>
  <c r="AI1015" i="1" s="1"/>
  <c r="AI1016" i="1" s="1"/>
  <c r="AI1017" i="1" s="1"/>
  <c r="AI1018" i="1" s="1"/>
  <c r="AI1019" i="1" s="1"/>
  <c r="AI1020" i="1" s="1"/>
  <c r="AI1021" i="1" s="1"/>
  <c r="AI1022" i="1" s="1"/>
  <c r="AI1023" i="1" s="1"/>
  <c r="AI1024" i="1" s="1"/>
  <c r="AI1025" i="1" s="1"/>
  <c r="AI1026" i="1" s="1"/>
  <c r="AI1027" i="1" s="1"/>
  <c r="AI1028" i="1" s="1"/>
  <c r="AI1029" i="1" s="1"/>
  <c r="AI1030" i="1" s="1"/>
  <c r="AI1031" i="1" s="1"/>
  <c r="AI1032" i="1" s="1"/>
  <c r="AI1033" i="1" s="1"/>
  <c r="AI1034" i="1" s="1"/>
  <c r="AI1035" i="1" s="1"/>
  <c r="AI1036" i="1" s="1"/>
  <c r="AI1037" i="1" s="1"/>
  <c r="AI1038" i="1" s="1"/>
  <c r="AI1039" i="1" s="1"/>
  <c r="AI1040" i="1" s="1"/>
  <c r="AI1041" i="1" s="1"/>
  <c r="AI1042" i="1" s="1"/>
  <c r="AI1043" i="1" s="1"/>
  <c r="AI1044" i="1" s="1"/>
  <c r="AI1045" i="1" s="1"/>
  <c r="AI1046" i="1" s="1"/>
  <c r="AI1047" i="1" s="1"/>
  <c r="AI1048" i="1" s="1"/>
  <c r="AI1049" i="1" s="1"/>
  <c r="AI1050" i="1" s="1"/>
  <c r="AI1051" i="1" s="1"/>
  <c r="AI1052" i="1" s="1"/>
  <c r="AI1053" i="1" s="1"/>
  <c r="AI1054" i="1" s="1"/>
  <c r="AI1055" i="1" s="1"/>
  <c r="AI1056" i="1" s="1"/>
  <c r="AI1057" i="1" s="1"/>
  <c r="AI1058" i="1" s="1"/>
  <c r="AI1059" i="1" s="1"/>
  <c r="AI1060" i="1" s="1"/>
  <c r="AI1061" i="1" s="1"/>
  <c r="AI1062" i="1" s="1"/>
  <c r="AI1063" i="1" s="1"/>
  <c r="AI1064" i="1" s="1"/>
  <c r="AI1065" i="1" s="1"/>
  <c r="AI1066" i="1" s="1"/>
  <c r="AI1067" i="1" s="1"/>
  <c r="AI1068" i="1" s="1"/>
  <c r="AI1069" i="1" s="1"/>
  <c r="AI1070" i="1" s="1"/>
  <c r="AI1071" i="1" s="1"/>
  <c r="AI1072" i="1" s="1"/>
  <c r="AI1073" i="1" s="1"/>
  <c r="AI1074" i="1" s="1"/>
  <c r="AI1075" i="1" s="1"/>
  <c r="AI1076" i="1" s="1"/>
  <c r="AI1077" i="1" s="1"/>
  <c r="AI1078" i="1" s="1"/>
  <c r="AI1079" i="1" s="1"/>
  <c r="AI1080" i="1" s="1"/>
  <c r="AI1081" i="1" s="1"/>
  <c r="AI1082" i="1" s="1"/>
  <c r="AI1083" i="1" s="1"/>
  <c r="AI1084" i="1" s="1"/>
  <c r="AI1085" i="1" s="1"/>
  <c r="AI1086" i="1" s="1"/>
  <c r="AI1087" i="1" s="1"/>
  <c r="AI1088" i="1" s="1"/>
  <c r="AI1089" i="1" s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I1211" i="1" s="1"/>
  <c r="AI1212" i="1" s="1"/>
  <c r="AI1213" i="1" s="1"/>
  <c r="AI1214" i="1" s="1"/>
  <c r="AI1215" i="1" s="1"/>
  <c r="AI1216" i="1" s="1"/>
  <c r="AI1217" i="1" s="1"/>
  <c r="AI1218" i="1" s="1"/>
  <c r="AI1219" i="1" s="1"/>
  <c r="AI1220" i="1" s="1"/>
  <c r="AI1221" i="1" s="1"/>
  <c r="AI1222" i="1" s="1"/>
  <c r="AI1223" i="1" s="1"/>
  <c r="AI1224" i="1" s="1"/>
  <c r="AI1225" i="1" s="1"/>
  <c r="AI1226" i="1" s="1"/>
  <c r="AI1227" i="1" s="1"/>
  <c r="AI1228" i="1" s="1"/>
  <c r="AI1229" i="1" s="1"/>
  <c r="AI1230" i="1" s="1"/>
  <c r="AI1231" i="1" s="1"/>
  <c r="AI1232" i="1" s="1"/>
  <c r="AI1233" i="1" s="1"/>
  <c r="AI1234" i="1" s="1"/>
  <c r="AI1235" i="1" s="1"/>
  <c r="AI1236" i="1" s="1"/>
  <c r="AI1237" i="1" s="1"/>
  <c r="AI1238" i="1" s="1"/>
  <c r="AI1239" i="1" s="1"/>
  <c r="AI1240" i="1" s="1"/>
  <c r="AI1241" i="1" s="1"/>
  <c r="AI1242" i="1" s="1"/>
  <c r="AI1243" i="1" s="1"/>
  <c r="AI1244" i="1" s="1"/>
  <c r="AI1245" i="1" s="1"/>
  <c r="AI1246" i="1" s="1"/>
  <c r="AI1247" i="1" s="1"/>
  <c r="AI1248" i="1" s="1"/>
  <c r="AI1249" i="1" s="1"/>
  <c r="AI1250" i="1" s="1"/>
  <c r="AI1251" i="1" s="1"/>
  <c r="AI1252" i="1" s="1"/>
  <c r="AI1253" i="1" s="1"/>
  <c r="AI1254" i="1" s="1"/>
  <c r="AI1255" i="1" s="1"/>
  <c r="AI1256" i="1" s="1"/>
  <c r="AI1257" i="1" s="1"/>
  <c r="AI1258" i="1" s="1"/>
  <c r="AI1259" i="1" s="1"/>
  <c r="AI1260" i="1" s="1"/>
  <c r="AI1261" i="1" s="1"/>
  <c r="AI1262" i="1" s="1"/>
  <c r="AI1263" i="1" s="1"/>
  <c r="AI1264" i="1" s="1"/>
  <c r="AI1265" i="1" s="1"/>
  <c r="AI1266" i="1" s="1"/>
  <c r="AI1267" i="1" s="1"/>
  <c r="AI1268" i="1" s="1"/>
  <c r="AI1269" i="1" s="1"/>
  <c r="AI1270" i="1" s="1"/>
  <c r="AI1271" i="1" s="1"/>
  <c r="AI1272" i="1" s="1"/>
  <c r="AI1273" i="1" s="1"/>
  <c r="AI1274" i="1" s="1"/>
  <c r="AI1275" i="1" s="1"/>
  <c r="AI1276" i="1" s="1"/>
  <c r="AI1277" i="1" s="1"/>
  <c r="AI1278" i="1" s="1"/>
  <c r="AI1279" i="1" s="1"/>
  <c r="AI1280" i="1" s="1"/>
  <c r="AI1281" i="1" s="1"/>
  <c r="AI1282" i="1" s="1"/>
  <c r="AI1283" i="1" s="1"/>
  <c r="AI1284" i="1" s="1"/>
  <c r="AI1285" i="1" s="1"/>
  <c r="AI1286" i="1" s="1"/>
  <c r="AI1287" i="1" s="1"/>
  <c r="AI1288" i="1" s="1"/>
  <c r="AI1289" i="1" s="1"/>
  <c r="AI1290" i="1" s="1"/>
  <c r="AI1291" i="1" s="1"/>
  <c r="AI1292" i="1" s="1"/>
  <c r="AI1293" i="1" s="1"/>
  <c r="AI1294" i="1" s="1"/>
  <c r="AI1295" i="1" s="1"/>
  <c r="AI1296" i="1" s="1"/>
  <c r="AI1297" i="1" s="1"/>
  <c r="AI1298" i="1" s="1"/>
  <c r="AI1299" i="1" s="1"/>
  <c r="AI1300" i="1" s="1"/>
  <c r="AI1301" i="1" s="1"/>
  <c r="AI1302" i="1" s="1"/>
  <c r="AI1303" i="1" s="1"/>
  <c r="AI1304" i="1" s="1"/>
  <c r="AI1305" i="1" s="1"/>
  <c r="AI1306" i="1" s="1"/>
  <c r="AI1307" i="1" s="1"/>
  <c r="AI1308" i="1" s="1"/>
  <c r="AI1309" i="1" s="1"/>
  <c r="AI1310" i="1" s="1"/>
  <c r="AI1311" i="1" s="1"/>
  <c r="AI1312" i="1" s="1"/>
  <c r="AI1313" i="1" s="1"/>
  <c r="AI1314" i="1" s="1"/>
  <c r="AI1315" i="1" s="1"/>
  <c r="AI1316" i="1" s="1"/>
  <c r="AI1317" i="1" s="1"/>
  <c r="AI1318" i="1" s="1"/>
  <c r="AI1319" i="1" s="1"/>
  <c r="AI1320" i="1" s="1"/>
  <c r="AI1321" i="1" s="1"/>
  <c r="AI1322" i="1" s="1"/>
  <c r="AI1323" i="1" s="1"/>
  <c r="AI1324" i="1" s="1"/>
  <c r="AI1325" i="1" s="1"/>
  <c r="AI1326" i="1" s="1"/>
  <c r="AI1327" i="1" s="1"/>
  <c r="AI1328" i="1" s="1"/>
  <c r="AI1329" i="1" s="1"/>
  <c r="AI1330" i="1" s="1"/>
  <c r="AI1331" i="1" s="1"/>
  <c r="AI1332" i="1" s="1"/>
  <c r="AI1333" i="1" s="1"/>
  <c r="AI1334" i="1" s="1"/>
  <c r="AI1335" i="1" s="1"/>
  <c r="AI1336" i="1" s="1"/>
  <c r="AI1337" i="1" s="1"/>
  <c r="AI1338" i="1" s="1"/>
  <c r="AI1339" i="1" s="1"/>
  <c r="AI1340" i="1" s="1"/>
  <c r="AI1341" i="1" s="1"/>
  <c r="AI1342" i="1" s="1"/>
  <c r="AI1343" i="1" s="1"/>
  <c r="AI1344" i="1" s="1"/>
  <c r="AI1345" i="1" s="1"/>
  <c r="AI1346" i="1" s="1"/>
  <c r="AI1347" i="1" s="1"/>
  <c r="AI1348" i="1" s="1"/>
  <c r="AI1349" i="1" s="1"/>
  <c r="AI1350" i="1" s="1"/>
  <c r="AI1351" i="1" s="1"/>
  <c r="AI1352" i="1" s="1"/>
  <c r="AI1353" i="1" s="1"/>
  <c r="AI1354" i="1" s="1"/>
  <c r="AI1355" i="1" s="1"/>
  <c r="AI1356" i="1" s="1"/>
  <c r="AI1357" i="1" s="1"/>
  <c r="AI1358" i="1" s="1"/>
  <c r="AI1359" i="1" s="1"/>
  <c r="AI1360" i="1" s="1"/>
  <c r="AI1361" i="1" s="1"/>
  <c r="AI1362" i="1" s="1"/>
  <c r="AI1363" i="1" s="1"/>
  <c r="AI1364" i="1" s="1"/>
  <c r="AI1365" i="1" s="1"/>
  <c r="AI1366" i="1" s="1"/>
  <c r="AI1367" i="1" s="1"/>
  <c r="AI1368" i="1" s="1"/>
  <c r="AI1369" i="1" s="1"/>
  <c r="AI1370" i="1" s="1"/>
  <c r="AI1371" i="1" s="1"/>
  <c r="AI1372" i="1" s="1"/>
  <c r="AI1373" i="1" s="1"/>
  <c r="AI1374" i="1" s="1"/>
  <c r="AI1375" i="1" s="1"/>
  <c r="AI1376" i="1" s="1"/>
  <c r="AI1377" i="1" s="1"/>
  <c r="AI1378" i="1" s="1"/>
  <c r="AI1379" i="1" s="1"/>
  <c r="AI1380" i="1" s="1"/>
  <c r="AI1381" i="1" s="1"/>
  <c r="AI1382" i="1" s="1"/>
  <c r="AI1383" i="1" s="1"/>
  <c r="AI1384" i="1" s="1"/>
  <c r="AI1385" i="1" s="1"/>
  <c r="AI1386" i="1" s="1"/>
  <c r="AI1387" i="1" s="1"/>
  <c r="AI1388" i="1" s="1"/>
  <c r="AI1389" i="1" s="1"/>
  <c r="AI1390" i="1" s="1"/>
  <c r="AI1391" i="1" s="1"/>
  <c r="AI1392" i="1" s="1"/>
  <c r="AI1393" i="1" s="1"/>
  <c r="AI1394" i="1" s="1"/>
  <c r="AI1395" i="1" s="1"/>
  <c r="AI1396" i="1" s="1"/>
  <c r="AI1397" i="1" s="1"/>
  <c r="AI1398" i="1" s="1"/>
  <c r="AI1399" i="1" s="1"/>
  <c r="AI1400" i="1" s="1"/>
  <c r="AI1401" i="1" s="1"/>
  <c r="AI1402" i="1" s="1"/>
  <c r="AI1403" i="1" s="1"/>
  <c r="AI1404" i="1" s="1"/>
  <c r="AI1405" i="1" s="1"/>
  <c r="AI1406" i="1" s="1"/>
  <c r="AI1407" i="1" s="1"/>
  <c r="AI1408" i="1" s="1"/>
  <c r="AI1409" i="1" s="1"/>
  <c r="AI1410" i="1" s="1"/>
  <c r="AI1411" i="1" s="1"/>
  <c r="AI1412" i="1" s="1"/>
  <c r="AI1413" i="1" s="1"/>
  <c r="AI1414" i="1" s="1"/>
  <c r="AI1415" i="1" s="1"/>
  <c r="AI1416" i="1" s="1"/>
  <c r="AI1417" i="1" s="1"/>
  <c r="AI1418" i="1" s="1"/>
  <c r="AI1419" i="1" s="1"/>
  <c r="AI1420" i="1" s="1"/>
  <c r="AI1421" i="1" s="1"/>
  <c r="AI1422" i="1" s="1"/>
  <c r="AI1423" i="1" s="1"/>
  <c r="AI1424" i="1" s="1"/>
  <c r="AI1425" i="1" s="1"/>
  <c r="AI1426" i="1" s="1"/>
  <c r="AI1427" i="1" s="1"/>
  <c r="AI1428" i="1" s="1"/>
  <c r="AI1429" i="1" s="1"/>
  <c r="AI1430" i="1" s="1"/>
  <c r="AI1431" i="1" s="1"/>
  <c r="AI1432" i="1" s="1"/>
  <c r="AI1433" i="1" s="1"/>
  <c r="AI1434" i="1" s="1"/>
  <c r="AI1435" i="1" s="1"/>
  <c r="AI1436" i="1" s="1"/>
  <c r="AI1437" i="1" s="1"/>
  <c r="AI1438" i="1" s="1"/>
  <c r="AI1439" i="1" s="1"/>
  <c r="AI1440" i="1" s="1"/>
  <c r="AI1441" i="1" s="1"/>
  <c r="AI1442" i="1" s="1"/>
  <c r="AI1443" i="1" s="1"/>
  <c r="AI1444" i="1" s="1"/>
  <c r="AI1445" i="1" s="1"/>
  <c r="AI1446" i="1" s="1"/>
  <c r="AI1447" i="1" s="1"/>
  <c r="AI1448" i="1" s="1"/>
  <c r="AI1449" i="1" s="1"/>
  <c r="AI1450" i="1" s="1"/>
  <c r="AI1451" i="1" s="1"/>
  <c r="AI1452" i="1" s="1"/>
  <c r="AI1453" i="1" s="1"/>
  <c r="AI1454" i="1" s="1"/>
  <c r="AI1455" i="1" s="1"/>
  <c r="AI1456" i="1" s="1"/>
  <c r="AI1457" i="1" s="1"/>
  <c r="AI1458" i="1" s="1"/>
  <c r="AI1459" i="1" s="1"/>
  <c r="AI1460" i="1" s="1"/>
  <c r="AI1461" i="1" s="1"/>
  <c r="AI1462" i="1" s="1"/>
  <c r="AI1463" i="1" s="1"/>
  <c r="AI1464" i="1" s="1"/>
  <c r="AI1465" i="1" s="1"/>
  <c r="AI1466" i="1" s="1"/>
  <c r="AI1467" i="1" s="1"/>
  <c r="AI1468" i="1" s="1"/>
  <c r="AI1469" i="1" s="1"/>
  <c r="AI1470" i="1" s="1"/>
  <c r="AI1471" i="1" s="1"/>
  <c r="AI1472" i="1" s="1"/>
  <c r="AI1473" i="1" s="1"/>
  <c r="AI1474" i="1" s="1"/>
  <c r="AI1475" i="1" s="1"/>
  <c r="AI1476" i="1" s="1"/>
  <c r="AI1477" i="1" s="1"/>
  <c r="AI1478" i="1" s="1"/>
  <c r="AI1479" i="1" s="1"/>
  <c r="AI1480" i="1" s="1"/>
  <c r="AI1481" i="1" s="1"/>
  <c r="AI1482" i="1" s="1"/>
  <c r="AI1483" i="1" s="1"/>
  <c r="AI1484" i="1" s="1"/>
  <c r="AI1485" i="1" s="1"/>
  <c r="AI1486" i="1" s="1"/>
  <c r="AI1487" i="1" s="1"/>
  <c r="AI1488" i="1" s="1"/>
  <c r="AI1489" i="1" s="1"/>
  <c r="AI1490" i="1" s="1"/>
  <c r="AI1491" i="1" s="1"/>
  <c r="AI1492" i="1" s="1"/>
  <c r="AI1493" i="1" s="1"/>
  <c r="AI1494" i="1" s="1"/>
  <c r="AI1495" i="1" s="1"/>
  <c r="AI1496" i="1" s="1"/>
  <c r="AI1497" i="1" s="1"/>
  <c r="AI1498" i="1" s="1"/>
  <c r="AI1499" i="1" s="1"/>
  <c r="AI1500" i="1" s="1"/>
  <c r="AI1501" i="1" s="1"/>
  <c r="AI1502" i="1" s="1"/>
  <c r="AI1503" i="1" s="1"/>
  <c r="AI1504" i="1" s="1"/>
  <c r="AI1505" i="1" s="1"/>
  <c r="AI1506" i="1" s="1"/>
  <c r="AI1507" i="1" s="1"/>
  <c r="AI1508" i="1" s="1"/>
  <c r="AI1509" i="1" s="1"/>
  <c r="AI1510" i="1" s="1"/>
  <c r="AI1511" i="1" s="1"/>
  <c r="AI1512" i="1" s="1"/>
  <c r="AI1513" i="1" s="1"/>
  <c r="AI1514" i="1" s="1"/>
  <c r="AI1515" i="1" s="1"/>
  <c r="AI1516" i="1" s="1"/>
  <c r="AI1517" i="1" s="1"/>
  <c r="AI1518" i="1" s="1"/>
  <c r="AI1519" i="1" s="1"/>
  <c r="AI1520" i="1" s="1"/>
  <c r="AI1521" i="1" s="1"/>
  <c r="AI1522" i="1" s="1"/>
  <c r="AI1523" i="1" s="1"/>
  <c r="AI1524" i="1" s="1"/>
  <c r="AI1525" i="1" s="1"/>
  <c r="AI1526" i="1" s="1"/>
  <c r="AI1527" i="1" s="1"/>
  <c r="AI1528" i="1" s="1"/>
  <c r="AI1529" i="1" s="1"/>
  <c r="AI1530" i="1" s="1"/>
  <c r="AI1531" i="1" s="1"/>
  <c r="AI1532" i="1" s="1"/>
  <c r="AI1533" i="1" s="1"/>
  <c r="AI1534" i="1" s="1"/>
  <c r="AI1535" i="1" s="1"/>
  <c r="AI1536" i="1" s="1"/>
  <c r="AI1537" i="1" s="1"/>
  <c r="AI1538" i="1" s="1"/>
  <c r="AI1539" i="1" s="1"/>
  <c r="AI1540" i="1" s="1"/>
  <c r="AI1541" i="1" s="1"/>
  <c r="AI1542" i="1" s="1"/>
  <c r="AI1543" i="1" s="1"/>
  <c r="AI1544" i="1" s="1"/>
  <c r="AI1545" i="1" s="1"/>
  <c r="AI1546" i="1" s="1"/>
  <c r="AI1547" i="1" s="1"/>
  <c r="AI1548" i="1" s="1"/>
  <c r="AI1549" i="1" s="1"/>
  <c r="AI1550" i="1" s="1"/>
  <c r="AI1551" i="1" s="1"/>
  <c r="AI1552" i="1" s="1"/>
  <c r="AI1553" i="1" s="1"/>
  <c r="AI1554" i="1" s="1"/>
  <c r="AI1555" i="1" s="1"/>
  <c r="AI1556" i="1" s="1"/>
  <c r="AI1557" i="1" s="1"/>
  <c r="AI1558" i="1" s="1"/>
  <c r="AI1559" i="1" s="1"/>
  <c r="AI1560" i="1" s="1"/>
  <c r="AI1561" i="1" s="1"/>
  <c r="AI1562" i="1" s="1"/>
  <c r="AI1563" i="1" s="1"/>
  <c r="AI1564" i="1" s="1"/>
  <c r="AI1565" i="1" s="1"/>
  <c r="AI1566" i="1" s="1"/>
  <c r="AI1567" i="1" s="1"/>
  <c r="AI1568" i="1" s="1"/>
  <c r="AI1569" i="1" s="1"/>
  <c r="AI1570" i="1" s="1"/>
  <c r="AI1571" i="1" s="1"/>
  <c r="AI1572" i="1" s="1"/>
  <c r="AI1573" i="1" s="1"/>
  <c r="AI1574" i="1" s="1"/>
  <c r="AI1575" i="1" s="1"/>
  <c r="AI1576" i="1" s="1"/>
  <c r="AI1577" i="1" s="1"/>
  <c r="AI1578" i="1" s="1"/>
  <c r="AI1579" i="1" s="1"/>
  <c r="AI1580" i="1" s="1"/>
  <c r="AI1581" i="1" s="1"/>
  <c r="AI1582" i="1" s="1"/>
  <c r="AI1583" i="1" s="1"/>
  <c r="AI1584" i="1" s="1"/>
  <c r="AI1585" i="1" s="1"/>
  <c r="AI1586" i="1" s="1"/>
  <c r="AI1587" i="1" s="1"/>
  <c r="AI1588" i="1" s="1"/>
  <c r="AI1589" i="1" s="1"/>
  <c r="AI1590" i="1" s="1"/>
  <c r="AI1591" i="1" s="1"/>
  <c r="AI1592" i="1" s="1"/>
  <c r="AI1593" i="1" s="1"/>
  <c r="AI1594" i="1" s="1"/>
  <c r="AI1595" i="1" s="1"/>
  <c r="AI1596" i="1" s="1"/>
  <c r="AI1597" i="1" s="1"/>
  <c r="AI1598" i="1" s="1"/>
  <c r="AI1599" i="1" s="1"/>
  <c r="AI1600" i="1" s="1"/>
  <c r="AI1601" i="1" s="1"/>
  <c r="AI1602" i="1" s="1"/>
  <c r="AI1603" i="1" s="1"/>
  <c r="AI1604" i="1" s="1"/>
  <c r="AI1605" i="1" s="1"/>
  <c r="AI1606" i="1" s="1"/>
  <c r="AI1607" i="1" s="1"/>
  <c r="AI1608" i="1" s="1"/>
  <c r="AI1609" i="1" s="1"/>
  <c r="AI1610" i="1" s="1"/>
  <c r="AI1611" i="1" s="1"/>
  <c r="AI1612" i="1" s="1"/>
  <c r="AI1613" i="1" s="1"/>
  <c r="AI1614" i="1" s="1"/>
  <c r="AI1615" i="1" s="1"/>
  <c r="AI1616" i="1" s="1"/>
  <c r="AI1617" i="1" s="1"/>
  <c r="AI1618" i="1" s="1"/>
  <c r="AI1619" i="1" s="1"/>
  <c r="AI1620" i="1" s="1"/>
  <c r="AI1621" i="1" s="1"/>
  <c r="AI1622" i="1" s="1"/>
  <c r="AI1623" i="1" s="1"/>
  <c r="AI1624" i="1" s="1"/>
  <c r="AI1625" i="1" s="1"/>
  <c r="AI1626" i="1" s="1"/>
  <c r="AI1627" i="1" s="1"/>
  <c r="AI1628" i="1" s="1"/>
  <c r="AI1629" i="1" s="1"/>
  <c r="AI1630" i="1" s="1"/>
  <c r="AI1631" i="1" s="1"/>
  <c r="AI1632" i="1" s="1"/>
  <c r="AI1633" i="1" s="1"/>
  <c r="AI1634" i="1" s="1"/>
  <c r="AI1635" i="1" s="1"/>
  <c r="AI1636" i="1" s="1"/>
  <c r="AI1637" i="1" s="1"/>
  <c r="AI1638" i="1" s="1"/>
  <c r="AI1639" i="1" s="1"/>
  <c r="AI1640" i="1" s="1"/>
  <c r="AI1641" i="1" s="1"/>
  <c r="AI1642" i="1" s="1"/>
  <c r="AI1643" i="1" s="1"/>
  <c r="AI1644" i="1" s="1"/>
  <c r="AI1645" i="1" s="1"/>
  <c r="AI1646" i="1" s="1"/>
  <c r="AI1647" i="1" s="1"/>
  <c r="AI1648" i="1" s="1"/>
  <c r="AI1649" i="1" s="1"/>
  <c r="AI1650" i="1" s="1"/>
  <c r="AI1651" i="1" s="1"/>
  <c r="AI1652" i="1" s="1"/>
  <c r="AI1653" i="1" s="1"/>
  <c r="AI1654" i="1" s="1"/>
  <c r="AI1655" i="1" s="1"/>
  <c r="AI1656" i="1" s="1"/>
  <c r="AI1657" i="1" s="1"/>
  <c r="AI1658" i="1" s="1"/>
  <c r="AI1659" i="1" s="1"/>
  <c r="AI1660" i="1" s="1"/>
  <c r="AI1661" i="1" s="1"/>
  <c r="AI1662" i="1" s="1"/>
  <c r="AI1663" i="1" s="1"/>
  <c r="AI1664" i="1" s="1"/>
  <c r="AI1665" i="1" s="1"/>
  <c r="AI1666" i="1" s="1"/>
  <c r="AI1667" i="1" s="1"/>
  <c r="AI1668" i="1" s="1"/>
  <c r="AI1669" i="1" s="1"/>
  <c r="AI1670" i="1" s="1"/>
  <c r="AI1671" i="1" s="1"/>
  <c r="AI1672" i="1" s="1"/>
  <c r="AI1673" i="1" s="1"/>
  <c r="AI1674" i="1" s="1"/>
  <c r="AI1675" i="1" s="1"/>
  <c r="AI1676" i="1" s="1"/>
  <c r="AI1677" i="1" s="1"/>
  <c r="AI1678" i="1" s="1"/>
  <c r="AI1679" i="1" s="1"/>
  <c r="AI1680" i="1" s="1"/>
  <c r="AI1681" i="1" s="1"/>
  <c r="AI1682" i="1" s="1"/>
  <c r="AI1683" i="1" s="1"/>
  <c r="AI1684" i="1" s="1"/>
  <c r="AI1685" i="1" s="1"/>
  <c r="AI1686" i="1" s="1"/>
  <c r="AI1687" i="1" s="1"/>
  <c r="AI1688" i="1" s="1"/>
  <c r="AI1689" i="1" s="1"/>
  <c r="AI1690" i="1" s="1"/>
  <c r="AI1691" i="1" s="1"/>
  <c r="AI1692" i="1" s="1"/>
  <c r="AI1693" i="1" s="1"/>
  <c r="AI1694" i="1" s="1"/>
  <c r="AI1695" i="1" s="1"/>
  <c r="AI1696" i="1" s="1"/>
  <c r="AI1697" i="1" s="1"/>
  <c r="AI1698" i="1" s="1"/>
  <c r="AI1699" i="1" s="1"/>
  <c r="AI1700" i="1" s="1"/>
  <c r="AI1701" i="1" s="1"/>
  <c r="AI1702" i="1" s="1"/>
  <c r="AI1703" i="1" s="1"/>
  <c r="AI1704" i="1" s="1"/>
  <c r="AI1705" i="1" s="1"/>
  <c r="AI1706" i="1" s="1"/>
  <c r="AI1707" i="1" s="1"/>
  <c r="AI1708" i="1" s="1"/>
  <c r="AI1709" i="1" s="1"/>
  <c r="AI1710" i="1" s="1"/>
  <c r="AI1711" i="1" s="1"/>
  <c r="AI1712" i="1" s="1"/>
  <c r="AI1713" i="1" s="1"/>
  <c r="AI1714" i="1" s="1"/>
  <c r="AI1715" i="1" s="1"/>
  <c r="AI1716" i="1" s="1"/>
  <c r="AI1717" i="1" s="1"/>
  <c r="AI1718" i="1" s="1"/>
  <c r="AI1719" i="1" s="1"/>
  <c r="AI1720" i="1" s="1"/>
  <c r="AI1721" i="1" s="1"/>
  <c r="AI1722" i="1" s="1"/>
  <c r="AI1723" i="1" s="1"/>
  <c r="AI1724" i="1" s="1"/>
  <c r="AI1725" i="1" s="1"/>
  <c r="AI1726" i="1" s="1"/>
  <c r="AI1727" i="1" s="1"/>
  <c r="AI1728" i="1" s="1"/>
  <c r="AI1729" i="1" s="1"/>
  <c r="AI1730" i="1" s="1"/>
  <c r="AI1731" i="1" s="1"/>
  <c r="AI1732" i="1" s="1"/>
  <c r="AI1733" i="1" s="1"/>
  <c r="AI1734" i="1" s="1"/>
  <c r="AI1735" i="1" s="1"/>
  <c r="AI1736" i="1" s="1"/>
  <c r="AI1737" i="1" s="1"/>
  <c r="AI1738" i="1" s="1"/>
  <c r="AI1739" i="1" s="1"/>
  <c r="AI1740" i="1" s="1"/>
  <c r="AI1741" i="1" s="1"/>
  <c r="AI1742" i="1" s="1"/>
  <c r="AI1743" i="1" s="1"/>
  <c r="AI1744" i="1" s="1"/>
  <c r="AI1745" i="1" s="1"/>
  <c r="AI1746" i="1" s="1"/>
  <c r="AI1747" i="1" s="1"/>
  <c r="AI1748" i="1" s="1"/>
  <c r="AI1749" i="1" s="1"/>
  <c r="AI1750" i="1" s="1"/>
  <c r="AI1751" i="1" s="1"/>
  <c r="AI1752" i="1" s="1"/>
  <c r="AI1753" i="1" s="1"/>
  <c r="AI1754" i="1" s="1"/>
  <c r="AI1755" i="1" s="1"/>
  <c r="AI1756" i="1" s="1"/>
  <c r="AI1757" i="1" s="1"/>
  <c r="AI1758" i="1" s="1"/>
  <c r="AI1759" i="1" s="1"/>
  <c r="AI1760" i="1" s="1"/>
  <c r="AI1761" i="1" s="1"/>
  <c r="AI1762" i="1" s="1"/>
  <c r="AI1763" i="1" s="1"/>
  <c r="AI1764" i="1" s="1"/>
  <c r="AI1765" i="1" s="1"/>
  <c r="AI1766" i="1" s="1"/>
  <c r="AI1767" i="1" s="1"/>
  <c r="AI1768" i="1" s="1"/>
  <c r="AI1769" i="1" s="1"/>
  <c r="AI1770" i="1" s="1"/>
  <c r="AI1771" i="1" s="1"/>
  <c r="AI1772" i="1" s="1"/>
  <c r="AI1773" i="1" s="1"/>
  <c r="AI1774" i="1" s="1"/>
  <c r="AI1775" i="1" s="1"/>
  <c r="AI1776" i="1" s="1"/>
  <c r="AI1777" i="1" s="1"/>
  <c r="AI1778" i="1" s="1"/>
  <c r="AI1779" i="1" s="1"/>
  <c r="AI1780" i="1" s="1"/>
  <c r="AI1781" i="1" s="1"/>
  <c r="AI1782" i="1" s="1"/>
  <c r="AI1783" i="1" s="1"/>
  <c r="AI1784" i="1" s="1"/>
  <c r="AI1785" i="1" s="1"/>
  <c r="AI1786" i="1" s="1"/>
  <c r="AI1787" i="1" s="1"/>
  <c r="AI1788" i="1" s="1"/>
  <c r="AI1789" i="1" s="1"/>
  <c r="AI1790" i="1" s="1"/>
  <c r="AI1791" i="1" s="1"/>
  <c r="AI1792" i="1" s="1"/>
  <c r="AI1793" i="1" s="1"/>
  <c r="AI1794" i="1" s="1"/>
  <c r="AI1795" i="1" s="1"/>
  <c r="AI1796" i="1" s="1"/>
  <c r="AI1797" i="1" s="1"/>
  <c r="AI1798" i="1" s="1"/>
  <c r="AI1799" i="1" s="1"/>
  <c r="AI1800" i="1" s="1"/>
  <c r="AI1801" i="1" s="1"/>
  <c r="AI1802" i="1" s="1"/>
  <c r="AI1803" i="1" s="1"/>
  <c r="AI1804" i="1" s="1"/>
  <c r="AI1805" i="1" s="1"/>
  <c r="AI1806" i="1" s="1"/>
  <c r="AI1807" i="1" s="1"/>
  <c r="AI1808" i="1" s="1"/>
  <c r="AI1809" i="1" s="1"/>
  <c r="AI1810" i="1" s="1"/>
  <c r="AI1811" i="1" s="1"/>
  <c r="AI1812" i="1" s="1"/>
  <c r="AI1813" i="1" s="1"/>
  <c r="AI1814" i="1" s="1"/>
  <c r="AI1815" i="1" s="1"/>
  <c r="AI1816" i="1" s="1"/>
  <c r="AI1817" i="1" s="1"/>
  <c r="AI1818" i="1" s="1"/>
  <c r="AI1819" i="1" s="1"/>
  <c r="AI1820" i="1" s="1"/>
  <c r="AI1821" i="1" s="1"/>
  <c r="AI1822" i="1" s="1"/>
  <c r="AI1823" i="1" s="1"/>
  <c r="AI1824" i="1" s="1"/>
  <c r="AI1825" i="1" s="1"/>
  <c r="AI1826" i="1" s="1"/>
  <c r="AI1827" i="1" s="1"/>
  <c r="AI1828" i="1" s="1"/>
  <c r="AI1829" i="1" s="1"/>
  <c r="AI1830" i="1" s="1"/>
  <c r="AI1831" i="1" s="1"/>
  <c r="AI1832" i="1" s="1"/>
  <c r="AI1833" i="1" s="1"/>
  <c r="AI1834" i="1" s="1"/>
  <c r="AI1835" i="1" s="1"/>
  <c r="AI1836" i="1" s="1"/>
  <c r="AI1837" i="1" s="1"/>
  <c r="AI1838" i="1" s="1"/>
  <c r="AI1839" i="1" s="1"/>
  <c r="AI1840" i="1" s="1"/>
  <c r="AI1841" i="1" s="1"/>
  <c r="AI1842" i="1" s="1"/>
  <c r="AI1843" i="1" s="1"/>
  <c r="AI1844" i="1" s="1"/>
  <c r="AI1845" i="1" s="1"/>
  <c r="AI1846" i="1" s="1"/>
  <c r="AI1847" i="1" s="1"/>
  <c r="AI1848" i="1" s="1"/>
  <c r="AI1849" i="1" s="1"/>
  <c r="AI1850" i="1" s="1"/>
  <c r="AI1851" i="1" s="1"/>
  <c r="AI1852" i="1" s="1"/>
  <c r="AI1853" i="1" s="1"/>
  <c r="AI1854" i="1" s="1"/>
  <c r="AI1855" i="1" s="1"/>
  <c r="AI1856" i="1" s="1"/>
  <c r="AI1857" i="1" s="1"/>
  <c r="AI1858" i="1" s="1"/>
  <c r="AI1859" i="1" s="1"/>
  <c r="AI1860" i="1" s="1"/>
  <c r="AI1861" i="1" s="1"/>
  <c r="AI1862" i="1" s="1"/>
  <c r="AI1863" i="1" s="1"/>
  <c r="AI1864" i="1" s="1"/>
  <c r="AI1865" i="1" s="1"/>
  <c r="AI1866" i="1" s="1"/>
  <c r="AI1867" i="1" s="1"/>
  <c r="AI1868" i="1" s="1"/>
  <c r="AI1869" i="1" s="1"/>
  <c r="AI1870" i="1" s="1"/>
  <c r="AI1871" i="1" s="1"/>
  <c r="AI1872" i="1" s="1"/>
  <c r="AI1873" i="1" s="1"/>
  <c r="AI1874" i="1" s="1"/>
  <c r="AI1875" i="1" s="1"/>
  <c r="AI1876" i="1" s="1"/>
  <c r="AI1877" i="1" s="1"/>
  <c r="AI1878" i="1" s="1"/>
  <c r="AI1879" i="1" s="1"/>
  <c r="AI1880" i="1" s="1"/>
  <c r="AI1881" i="1" s="1"/>
  <c r="AI1882" i="1" s="1"/>
  <c r="AI1883" i="1" s="1"/>
  <c r="AI1884" i="1" s="1"/>
  <c r="AI1885" i="1" s="1"/>
  <c r="AI1886" i="1" s="1"/>
  <c r="AI1887" i="1" s="1"/>
  <c r="AI1888" i="1" s="1"/>
  <c r="AI1889" i="1" s="1"/>
  <c r="AI1890" i="1" s="1"/>
  <c r="AI1891" i="1" s="1"/>
  <c r="AI1892" i="1" s="1"/>
  <c r="AI1893" i="1" s="1"/>
  <c r="AI1894" i="1" s="1"/>
  <c r="AI1895" i="1" s="1"/>
  <c r="AI1896" i="1" s="1"/>
  <c r="AI1897" i="1" s="1"/>
  <c r="AI1898" i="1" s="1"/>
  <c r="AI1899" i="1" s="1"/>
  <c r="AI1900" i="1" s="1"/>
  <c r="AI1901" i="1" s="1"/>
  <c r="AI1902" i="1" s="1"/>
  <c r="AI1903" i="1" s="1"/>
  <c r="AI1904" i="1" s="1"/>
  <c r="AI1905" i="1" s="1"/>
  <c r="AI1906" i="1" s="1"/>
  <c r="AI1907" i="1" s="1"/>
  <c r="AI1908" i="1" s="1"/>
  <c r="AI1909" i="1" s="1"/>
  <c r="AI1910" i="1" s="1"/>
  <c r="AI1911" i="1" s="1"/>
  <c r="AI1912" i="1" s="1"/>
  <c r="AI1913" i="1" s="1"/>
  <c r="AI1914" i="1" s="1"/>
  <c r="AI1915" i="1" s="1"/>
  <c r="AI1916" i="1" s="1"/>
  <c r="AI1917" i="1" s="1"/>
  <c r="AI1918" i="1" s="1"/>
  <c r="AI1919" i="1" s="1"/>
  <c r="AI1920" i="1" s="1"/>
  <c r="AI1921" i="1" s="1"/>
  <c r="AI1922" i="1" s="1"/>
  <c r="AI1923" i="1" s="1"/>
  <c r="AI1924" i="1" s="1"/>
  <c r="AI1925" i="1" s="1"/>
  <c r="AI1926" i="1" s="1"/>
  <c r="AI1927" i="1" s="1"/>
  <c r="AI1928" i="1" s="1"/>
  <c r="AI1929" i="1" s="1"/>
  <c r="AI1930" i="1" s="1"/>
  <c r="AI1931" i="1" s="1"/>
  <c r="AI1932" i="1" s="1"/>
  <c r="AI1933" i="1" s="1"/>
  <c r="AI1934" i="1" s="1"/>
  <c r="AI1935" i="1" s="1"/>
  <c r="AI1936" i="1" s="1"/>
  <c r="AI1937" i="1" s="1"/>
  <c r="AI1938" i="1" s="1"/>
  <c r="AI1939" i="1" s="1"/>
  <c r="AI1940" i="1" s="1"/>
  <c r="AI1941" i="1" s="1"/>
  <c r="AI1942" i="1" s="1"/>
  <c r="AI1943" i="1" s="1"/>
  <c r="AI1944" i="1" s="1"/>
  <c r="AI1945" i="1" s="1"/>
  <c r="AI1946" i="1" s="1"/>
  <c r="AI1947" i="1" s="1"/>
  <c r="AI1948" i="1" s="1"/>
  <c r="AI1949" i="1" s="1"/>
  <c r="AI1950" i="1" s="1"/>
  <c r="AI1951" i="1" s="1"/>
  <c r="AI1952" i="1" s="1"/>
  <c r="AI1953" i="1" s="1"/>
  <c r="AI1954" i="1" s="1"/>
  <c r="AI1955" i="1" s="1"/>
  <c r="AI1956" i="1" s="1"/>
  <c r="AI1957" i="1" s="1"/>
  <c r="AI1958" i="1" s="1"/>
  <c r="AI1959" i="1" s="1"/>
  <c r="AI1960" i="1" s="1"/>
  <c r="AI1961" i="1" s="1"/>
  <c r="AI1962" i="1" s="1"/>
  <c r="AI1963" i="1" s="1"/>
  <c r="AI1964" i="1" s="1"/>
  <c r="AI1965" i="1" s="1"/>
  <c r="AI1966" i="1" s="1"/>
  <c r="AI1967" i="1" s="1"/>
  <c r="AI1968" i="1" s="1"/>
  <c r="AI1969" i="1" s="1"/>
  <c r="AI1970" i="1" s="1"/>
  <c r="AI1971" i="1" s="1"/>
  <c r="AI1972" i="1" s="1"/>
  <c r="AI1973" i="1" s="1"/>
  <c r="AI1974" i="1" s="1"/>
  <c r="AI1975" i="1" s="1"/>
  <c r="AI1976" i="1" s="1"/>
  <c r="AI1977" i="1" s="1"/>
  <c r="AI1978" i="1" s="1"/>
  <c r="AI1979" i="1" s="1"/>
  <c r="AI1980" i="1" s="1"/>
  <c r="AI1981" i="1" s="1"/>
  <c r="AI1982" i="1" s="1"/>
  <c r="AI1983" i="1" s="1"/>
  <c r="AI1984" i="1" s="1"/>
  <c r="AI1985" i="1" s="1"/>
  <c r="AI1986" i="1" s="1"/>
  <c r="AI1987" i="1" s="1"/>
  <c r="AI1988" i="1" s="1"/>
  <c r="AI1989" i="1" s="1"/>
  <c r="AI1990" i="1" s="1"/>
  <c r="AI1991" i="1" s="1"/>
  <c r="AI1992" i="1" s="1"/>
  <c r="AI1993" i="1" s="1"/>
  <c r="AI1994" i="1" s="1"/>
  <c r="AI1995" i="1" s="1"/>
  <c r="AI1996" i="1" s="1"/>
  <c r="AI1997" i="1" s="1"/>
  <c r="AI1998" i="1" s="1"/>
  <c r="AI1999" i="1" s="1"/>
  <c r="AI2000" i="1" s="1"/>
  <c r="AI2001" i="1" s="1"/>
  <c r="AI2002" i="1" s="1"/>
  <c r="AI2003" i="1" s="1"/>
  <c r="AI2004" i="1" s="1"/>
  <c r="AI2005" i="1" s="1"/>
  <c r="AI2006" i="1" s="1"/>
  <c r="AI2007" i="1" s="1"/>
  <c r="AI2008" i="1" s="1"/>
  <c r="AI2009" i="1" s="1"/>
  <c r="AI2010" i="1" s="1"/>
  <c r="AI2011" i="1" s="1"/>
  <c r="AI2012" i="1" s="1"/>
  <c r="AI2013" i="1" s="1"/>
  <c r="AI2014" i="1" s="1"/>
  <c r="AI2015" i="1" s="1"/>
  <c r="AI2016" i="1" s="1"/>
  <c r="AI2017" i="1" s="1"/>
  <c r="AI2018" i="1" s="1"/>
  <c r="AI2019" i="1" s="1"/>
  <c r="AI2020" i="1" s="1"/>
  <c r="AI2021" i="1" s="1"/>
  <c r="AI2022" i="1" s="1"/>
  <c r="AI2023" i="1" s="1"/>
  <c r="AI2024" i="1" s="1"/>
  <c r="AI2025" i="1" s="1"/>
  <c r="AI2026" i="1" s="1"/>
  <c r="AI2027" i="1" s="1"/>
  <c r="AI2028" i="1" s="1"/>
  <c r="AI2029" i="1" s="1"/>
  <c r="AI2030" i="1" s="1"/>
  <c r="AI2031" i="1" s="1"/>
  <c r="AI2032" i="1" s="1"/>
  <c r="AI2033" i="1" s="1"/>
  <c r="AI2034" i="1" s="1"/>
  <c r="AI2035" i="1" s="1"/>
  <c r="AI2036" i="1" s="1"/>
  <c r="AI2037" i="1" s="1"/>
  <c r="AI2038" i="1" s="1"/>
  <c r="AI2039" i="1" s="1"/>
  <c r="AI2040" i="1" s="1"/>
  <c r="AI2041" i="1" s="1"/>
  <c r="AI2042" i="1" s="1"/>
  <c r="AI2043" i="1" s="1"/>
  <c r="AI2044" i="1" s="1"/>
  <c r="AI2045" i="1" s="1"/>
  <c r="AI2046" i="1" s="1"/>
  <c r="AI2047" i="1" s="1"/>
  <c r="AI2048" i="1" s="1"/>
  <c r="AI2049" i="1" s="1"/>
  <c r="AI2050" i="1" s="1"/>
  <c r="AI2051" i="1" s="1"/>
  <c r="AI2052" i="1" s="1"/>
  <c r="AI2053" i="1" s="1"/>
  <c r="AI2054" i="1" s="1"/>
  <c r="AI2055" i="1" s="1"/>
  <c r="AI2056" i="1" s="1"/>
  <c r="AI2057" i="1" s="1"/>
  <c r="AI2058" i="1" s="1"/>
  <c r="AI2059" i="1" s="1"/>
  <c r="AI2060" i="1" s="1"/>
  <c r="AI2061" i="1" s="1"/>
  <c r="AI2062" i="1" s="1"/>
  <c r="AI2063" i="1" s="1"/>
  <c r="AI2064" i="1" s="1"/>
  <c r="AI2065" i="1" s="1"/>
  <c r="AI2066" i="1" s="1"/>
  <c r="AI2067" i="1" s="1"/>
  <c r="AI2068" i="1" s="1"/>
  <c r="AI2069" i="1" s="1"/>
  <c r="AI2070" i="1" s="1"/>
  <c r="AI2071" i="1" s="1"/>
  <c r="AI2072" i="1" s="1"/>
  <c r="AI2073" i="1" s="1"/>
  <c r="AI2074" i="1" s="1"/>
  <c r="AI2075" i="1" s="1"/>
  <c r="AI2076" i="1" s="1"/>
  <c r="AI2077" i="1" s="1"/>
  <c r="AI2078" i="1" s="1"/>
  <c r="AI2079" i="1" s="1"/>
  <c r="AI2080" i="1" s="1"/>
  <c r="AI2081" i="1" s="1"/>
  <c r="AI2082" i="1" s="1"/>
  <c r="AI2083" i="1" s="1"/>
  <c r="AI2084" i="1" s="1"/>
  <c r="AI2085" i="1" s="1"/>
  <c r="AI2086" i="1" s="1"/>
  <c r="AI2087" i="1" s="1"/>
  <c r="AI2088" i="1" s="1"/>
  <c r="AI2089" i="1" s="1"/>
  <c r="AI2090" i="1" s="1"/>
  <c r="AI2091" i="1" s="1"/>
  <c r="AI2092" i="1" s="1"/>
  <c r="AI2093" i="1" s="1"/>
  <c r="AI2094" i="1" s="1"/>
  <c r="AI2095" i="1" s="1"/>
  <c r="AI2096" i="1" s="1"/>
  <c r="AI2097" i="1" s="1"/>
  <c r="AI2098" i="1" s="1"/>
  <c r="AI2099" i="1" s="1"/>
  <c r="AI2100" i="1" s="1"/>
  <c r="AI2101" i="1" s="1"/>
  <c r="AI2102" i="1" s="1"/>
  <c r="AI2103" i="1" s="1"/>
  <c r="AI2104" i="1" s="1"/>
  <c r="AI2105" i="1" s="1"/>
  <c r="AI2106" i="1" s="1"/>
  <c r="AI2107" i="1" s="1"/>
  <c r="AI2108" i="1" s="1"/>
  <c r="AI2109" i="1" s="1"/>
  <c r="AI2110" i="1" s="1"/>
  <c r="AI2111" i="1" s="1"/>
  <c r="AI2112" i="1" s="1"/>
  <c r="AI2113" i="1" s="1"/>
  <c r="AI2114" i="1" s="1"/>
  <c r="AI2115" i="1" s="1"/>
  <c r="AI2116" i="1" s="1"/>
  <c r="AI2117" i="1" s="1"/>
  <c r="AI2118" i="1" s="1"/>
  <c r="AI2119" i="1" s="1"/>
  <c r="AI2120" i="1" s="1"/>
  <c r="AI2121" i="1" s="1"/>
  <c r="AI2122" i="1" s="1"/>
  <c r="AI2123" i="1" s="1"/>
  <c r="AI2124" i="1" s="1"/>
  <c r="AI2125" i="1" s="1"/>
  <c r="AI2126" i="1" s="1"/>
  <c r="AI2127" i="1" s="1"/>
  <c r="AI2128" i="1" s="1"/>
  <c r="AI2129" i="1" s="1"/>
  <c r="AI2130" i="1" s="1"/>
  <c r="AI2131" i="1" s="1"/>
  <c r="AI2132" i="1" s="1"/>
  <c r="AI2133" i="1" s="1"/>
  <c r="AI2134" i="1" s="1"/>
  <c r="AI2135" i="1" s="1"/>
  <c r="AI2136" i="1" s="1"/>
  <c r="AI2137" i="1" s="1"/>
  <c r="AI2138" i="1" s="1"/>
  <c r="AI2139" i="1" s="1"/>
  <c r="AI2140" i="1" s="1"/>
  <c r="AI2141" i="1" s="1"/>
  <c r="AI2142" i="1" s="1"/>
  <c r="AI2143" i="1" s="1"/>
  <c r="AI2144" i="1" s="1"/>
  <c r="AI2145" i="1" s="1"/>
  <c r="AI2146" i="1" s="1"/>
  <c r="AI2147" i="1" s="1"/>
  <c r="AI2148" i="1" s="1"/>
  <c r="AI2149" i="1" s="1"/>
  <c r="AI2150" i="1" s="1"/>
  <c r="AI2151" i="1" s="1"/>
  <c r="AI2152" i="1" s="1"/>
  <c r="AI2153" i="1" s="1"/>
  <c r="AI2154" i="1" s="1"/>
  <c r="AI2155" i="1" s="1"/>
  <c r="AI2156" i="1" s="1"/>
  <c r="AI2157" i="1" s="1"/>
  <c r="AI2158" i="1" s="1"/>
  <c r="AI2159" i="1" s="1"/>
  <c r="AI2160" i="1" s="1"/>
  <c r="AI2161" i="1" s="1"/>
  <c r="AI2162" i="1" s="1"/>
  <c r="AI2163" i="1" s="1"/>
  <c r="AI2164" i="1" s="1"/>
  <c r="AI2165" i="1" s="1"/>
  <c r="AI2166" i="1" s="1"/>
  <c r="AI2167" i="1" s="1"/>
  <c r="AI2168" i="1" s="1"/>
  <c r="AI2169" i="1" s="1"/>
  <c r="AI2170" i="1" s="1"/>
  <c r="AI2171" i="1" s="1"/>
  <c r="AI2172" i="1" s="1"/>
  <c r="AI2173" i="1" s="1"/>
  <c r="AI2174" i="1" s="1"/>
  <c r="AI2175" i="1" s="1"/>
  <c r="AI2176" i="1" s="1"/>
  <c r="AI2177" i="1" s="1"/>
  <c r="AI2178" i="1" s="1"/>
  <c r="AI2179" i="1" s="1"/>
  <c r="AI2180" i="1" s="1"/>
  <c r="AI2181" i="1" s="1"/>
  <c r="AI2182" i="1" s="1"/>
  <c r="AI2183" i="1" s="1"/>
  <c r="AI2184" i="1" s="1"/>
  <c r="AI2185" i="1" s="1"/>
  <c r="AI2186" i="1" s="1"/>
  <c r="AI2187" i="1" s="1"/>
  <c r="AI2188" i="1" s="1"/>
  <c r="AI2189" i="1" s="1"/>
  <c r="AI2190" i="1" s="1"/>
  <c r="AI2191" i="1" s="1"/>
  <c r="AI2192" i="1" s="1"/>
  <c r="AI2193" i="1" s="1"/>
  <c r="AI2194" i="1" s="1"/>
  <c r="AI2195" i="1" s="1"/>
  <c r="AI2196" i="1" s="1"/>
  <c r="AI2197" i="1" s="1"/>
  <c r="AI2198" i="1" s="1"/>
  <c r="AI2199" i="1" s="1"/>
  <c r="AI2200" i="1" s="1"/>
  <c r="AI2201" i="1" s="1"/>
  <c r="AI2202" i="1" s="1"/>
  <c r="AI2203" i="1" s="1"/>
  <c r="AI2204" i="1" s="1"/>
  <c r="AI2205" i="1" s="1"/>
  <c r="AI2206" i="1" s="1"/>
  <c r="AI2207" i="1" s="1"/>
  <c r="AI2208" i="1" s="1"/>
  <c r="AI2209" i="1" s="1"/>
  <c r="AI2210" i="1" s="1"/>
  <c r="AI2211" i="1" s="1"/>
  <c r="AI2212" i="1" s="1"/>
  <c r="AI2213" i="1" s="1"/>
  <c r="AI2214" i="1" s="1"/>
  <c r="AI2215" i="1" s="1"/>
  <c r="AI2216" i="1" s="1"/>
  <c r="AI2217" i="1" s="1"/>
  <c r="AI2218" i="1" s="1"/>
  <c r="AI2219" i="1" s="1"/>
  <c r="AI2220" i="1" s="1"/>
  <c r="AI2221" i="1" s="1"/>
  <c r="AI2222" i="1" s="1"/>
  <c r="AI2223" i="1" s="1"/>
  <c r="AI2224" i="1" s="1"/>
  <c r="AI2225" i="1" s="1"/>
  <c r="AI2226" i="1" s="1"/>
  <c r="AI2227" i="1" s="1"/>
  <c r="AI2228" i="1" s="1"/>
  <c r="AI2229" i="1" s="1"/>
  <c r="AI2230" i="1" s="1"/>
  <c r="AI2231" i="1" s="1"/>
  <c r="AI2232" i="1" s="1"/>
  <c r="AI2233" i="1" s="1"/>
  <c r="AI2234" i="1" s="1"/>
  <c r="AI2235" i="1" s="1"/>
  <c r="AI2236" i="1" s="1"/>
  <c r="AI2237" i="1" s="1"/>
  <c r="AI2238" i="1" s="1"/>
  <c r="AI2239" i="1" s="1"/>
  <c r="AI2240" i="1" s="1"/>
  <c r="AI2241" i="1" s="1"/>
  <c r="AI2242" i="1" s="1"/>
  <c r="AI2243" i="1" s="1"/>
  <c r="AI2244" i="1" s="1"/>
  <c r="AI2245" i="1" s="1"/>
  <c r="AI2246" i="1" s="1"/>
  <c r="AI2247" i="1" s="1"/>
  <c r="AI2248" i="1" s="1"/>
  <c r="AI2249" i="1" s="1"/>
  <c r="AI2250" i="1" s="1"/>
  <c r="AI2251" i="1" s="1"/>
  <c r="AI2252" i="1" s="1"/>
  <c r="AI2253" i="1" s="1"/>
  <c r="AI2254" i="1" s="1"/>
  <c r="AI2255" i="1" s="1"/>
  <c r="AI2256" i="1" s="1"/>
  <c r="AI2257" i="1" s="1"/>
  <c r="AI2258" i="1" s="1"/>
  <c r="AI2259" i="1" s="1"/>
  <c r="AI2260" i="1" s="1"/>
  <c r="AI2261" i="1" s="1"/>
  <c r="AI2262" i="1" s="1"/>
  <c r="AI2263" i="1" s="1"/>
  <c r="AI2264" i="1" s="1"/>
  <c r="AI2265" i="1" s="1"/>
  <c r="AI2266" i="1" s="1"/>
  <c r="AI2267" i="1" s="1"/>
  <c r="AI2268" i="1" s="1"/>
  <c r="AI2269" i="1" s="1"/>
  <c r="AI2270" i="1" s="1"/>
  <c r="AI2271" i="1" s="1"/>
  <c r="AI2272" i="1" s="1"/>
  <c r="AI2273" i="1" s="1"/>
  <c r="AI2274" i="1" s="1"/>
  <c r="AI2275" i="1" s="1"/>
  <c r="AI2276" i="1" s="1"/>
  <c r="AI2277" i="1" s="1"/>
  <c r="AI2278" i="1" s="1"/>
  <c r="AI2279" i="1" s="1"/>
  <c r="AI2280" i="1" s="1"/>
  <c r="AI2281" i="1" s="1"/>
  <c r="AI2282" i="1" s="1"/>
  <c r="AI2283" i="1" s="1"/>
  <c r="AI2284" i="1" s="1"/>
  <c r="AI2285" i="1" s="1"/>
  <c r="AI2286" i="1" s="1"/>
  <c r="AI2287" i="1" s="1"/>
  <c r="AI2288" i="1" s="1"/>
  <c r="AI2289" i="1" s="1"/>
  <c r="AI2290" i="1" s="1"/>
  <c r="AI2291" i="1" s="1"/>
  <c r="AI2292" i="1" s="1"/>
  <c r="AI2293" i="1" s="1"/>
  <c r="AI2294" i="1" s="1"/>
  <c r="AI2295" i="1" s="1"/>
  <c r="AI2296" i="1" s="1"/>
  <c r="AI2297" i="1" s="1"/>
  <c r="AI2298" i="1" s="1"/>
  <c r="AI2299" i="1" s="1"/>
  <c r="AI2300" i="1" s="1"/>
  <c r="AI2301" i="1" s="1"/>
  <c r="AI2302" i="1" s="1"/>
  <c r="AI2303" i="1" s="1"/>
  <c r="AI2304" i="1" s="1"/>
  <c r="AI2305" i="1" s="1"/>
  <c r="AI2306" i="1" s="1"/>
  <c r="AI2307" i="1" s="1"/>
  <c r="AI2308" i="1" s="1"/>
  <c r="AI2309" i="1" s="1"/>
  <c r="AI2310" i="1" s="1"/>
  <c r="AI2311" i="1" s="1"/>
  <c r="AI2312" i="1" s="1"/>
  <c r="AI2313" i="1" s="1"/>
  <c r="AI2314" i="1" s="1"/>
  <c r="AI2315" i="1" s="1"/>
  <c r="AI2316" i="1" s="1"/>
  <c r="AI2317" i="1" s="1"/>
  <c r="AI2318" i="1" s="1"/>
  <c r="AI2319" i="1" s="1"/>
  <c r="AI2320" i="1" s="1"/>
  <c r="AI2321" i="1" s="1"/>
  <c r="AI2322" i="1" s="1"/>
  <c r="AI2323" i="1" s="1"/>
  <c r="AI2324" i="1" s="1"/>
  <c r="AI2325" i="1" s="1"/>
  <c r="AI2326" i="1" s="1"/>
  <c r="AI2327" i="1" s="1"/>
  <c r="AI2328" i="1" s="1"/>
  <c r="AI2329" i="1" s="1"/>
  <c r="AI2330" i="1" s="1"/>
  <c r="AI2331" i="1" s="1"/>
  <c r="AI2332" i="1" s="1"/>
  <c r="AI2333" i="1" s="1"/>
  <c r="AI2334" i="1" s="1"/>
  <c r="AI2335" i="1" s="1"/>
  <c r="AI2336" i="1" s="1"/>
  <c r="AI2337" i="1" s="1"/>
  <c r="AI2338" i="1" s="1"/>
  <c r="AI2339" i="1" s="1"/>
  <c r="AI2340" i="1" s="1"/>
  <c r="AI2341" i="1" s="1"/>
  <c r="AI2342" i="1" s="1"/>
  <c r="AI2343" i="1" s="1"/>
  <c r="AI2344" i="1" s="1"/>
  <c r="AI2345" i="1" s="1"/>
  <c r="AI2346" i="1" s="1"/>
  <c r="AI2347" i="1" s="1"/>
  <c r="AI2348" i="1" s="1"/>
  <c r="AI2349" i="1" s="1"/>
  <c r="AI2350" i="1" s="1"/>
  <c r="AI2351" i="1" s="1"/>
  <c r="AI2352" i="1" s="1"/>
  <c r="AI2353" i="1" s="1"/>
  <c r="AI2354" i="1" s="1"/>
  <c r="AI2355" i="1" s="1"/>
  <c r="AI2356" i="1" s="1"/>
  <c r="AI2357" i="1" s="1"/>
  <c r="AI2358" i="1" s="1"/>
  <c r="AI2359" i="1" s="1"/>
  <c r="AI2360" i="1" s="1"/>
  <c r="AI2361" i="1" s="1"/>
  <c r="AI2362" i="1" s="1"/>
  <c r="AI2363" i="1" s="1"/>
  <c r="AI2364" i="1" s="1"/>
  <c r="AI2365" i="1" s="1"/>
  <c r="AI2366" i="1" s="1"/>
  <c r="AI2367" i="1" s="1"/>
  <c r="AI2368" i="1" s="1"/>
  <c r="AI2369" i="1" s="1"/>
  <c r="AI2370" i="1" s="1"/>
  <c r="AI2371" i="1" s="1"/>
  <c r="AI2372" i="1" s="1"/>
  <c r="AI2373" i="1" s="1"/>
  <c r="AI2374" i="1" s="1"/>
  <c r="AI2375" i="1" s="1"/>
  <c r="AI2376" i="1" s="1"/>
  <c r="AI2377" i="1" s="1"/>
  <c r="AI2378" i="1" s="1"/>
  <c r="AI2379" i="1" s="1"/>
  <c r="AI2380" i="1" s="1"/>
  <c r="AI2381" i="1" s="1"/>
  <c r="AI2382" i="1" s="1"/>
  <c r="AI2383" i="1" s="1"/>
  <c r="AI2384" i="1" s="1"/>
  <c r="AI2385" i="1" s="1"/>
  <c r="AI2386" i="1" s="1"/>
  <c r="AI2387" i="1" s="1"/>
  <c r="AI2388" i="1" s="1"/>
  <c r="AI2389" i="1" s="1"/>
  <c r="AI2390" i="1" s="1"/>
  <c r="AI2391" i="1" s="1"/>
  <c r="AI2392" i="1" s="1"/>
  <c r="AI2393" i="1" s="1"/>
  <c r="AI2394" i="1" s="1"/>
  <c r="AI2395" i="1" s="1"/>
  <c r="AI2396" i="1" s="1"/>
  <c r="AI2397" i="1" s="1"/>
  <c r="AI2398" i="1" s="1"/>
  <c r="AI2399" i="1" s="1"/>
  <c r="AI2400" i="1" s="1"/>
  <c r="AI2401" i="1" s="1"/>
  <c r="AI2402" i="1" s="1"/>
  <c r="AI2403" i="1" s="1"/>
  <c r="AI2404" i="1" s="1"/>
  <c r="AI2405" i="1" s="1"/>
  <c r="AI2406" i="1" s="1"/>
  <c r="AI2407" i="1" s="1"/>
  <c r="AI2408" i="1" s="1"/>
  <c r="AI2409" i="1" s="1"/>
  <c r="AI2410" i="1" s="1"/>
  <c r="AI2411" i="1" s="1"/>
  <c r="AI2412" i="1" s="1"/>
  <c r="AI2413" i="1" s="1"/>
  <c r="AI2414" i="1" s="1"/>
  <c r="AI2415" i="1" s="1"/>
  <c r="AI2416" i="1" s="1"/>
  <c r="AI2417" i="1" s="1"/>
  <c r="AI2418" i="1" s="1"/>
  <c r="AI2419" i="1" s="1"/>
  <c r="AI2420" i="1" s="1"/>
  <c r="AI2421" i="1" s="1"/>
  <c r="AI2422" i="1" s="1"/>
  <c r="AI2423" i="1" s="1"/>
  <c r="AI2424" i="1" s="1"/>
  <c r="AI2425" i="1" s="1"/>
  <c r="AI2426" i="1" s="1"/>
  <c r="AI2427" i="1" s="1"/>
  <c r="AI2428" i="1" s="1"/>
  <c r="AI2429" i="1" s="1"/>
  <c r="AI2430" i="1" s="1"/>
  <c r="AI2431" i="1" s="1"/>
  <c r="AI2432" i="1" s="1"/>
  <c r="AI2433" i="1" s="1"/>
  <c r="AI2434" i="1" s="1"/>
  <c r="AI2435" i="1" s="1"/>
  <c r="AI2436" i="1" s="1"/>
  <c r="AI2437" i="1" s="1"/>
  <c r="AI2438" i="1" s="1"/>
  <c r="AI2439" i="1" s="1"/>
  <c r="AI2440" i="1" s="1"/>
  <c r="AI2441" i="1" s="1"/>
  <c r="AI2442" i="1" s="1"/>
  <c r="AI2443" i="1" s="1"/>
  <c r="AI2444" i="1" s="1"/>
  <c r="AI2445" i="1" s="1"/>
  <c r="AI2446" i="1" s="1"/>
  <c r="AI2447" i="1" s="1"/>
  <c r="AI2448" i="1" s="1"/>
  <c r="AI2449" i="1" s="1"/>
  <c r="AI2450" i="1" s="1"/>
  <c r="AI2451" i="1" s="1"/>
  <c r="AI2452" i="1" s="1"/>
  <c r="AI2453" i="1" s="1"/>
  <c r="AI2454" i="1" s="1"/>
  <c r="AI2455" i="1" s="1"/>
  <c r="AI2456" i="1" s="1"/>
  <c r="AI2457" i="1" s="1"/>
  <c r="AI2458" i="1" s="1"/>
  <c r="AI2459" i="1" s="1"/>
  <c r="AI2460" i="1" s="1"/>
  <c r="AI2461" i="1" s="1"/>
  <c r="AI2462" i="1" s="1"/>
  <c r="AI2463" i="1" s="1"/>
  <c r="AI2464" i="1" s="1"/>
  <c r="AI2465" i="1" s="1"/>
  <c r="AI2466" i="1" s="1"/>
  <c r="AI2467" i="1" s="1"/>
  <c r="AI2468" i="1" s="1"/>
  <c r="AI2469" i="1" s="1"/>
  <c r="AI2470" i="1" s="1"/>
  <c r="AI2471" i="1" s="1"/>
  <c r="AI2472" i="1" s="1"/>
  <c r="AI2473" i="1" s="1"/>
  <c r="AI2474" i="1" s="1"/>
  <c r="AI2475" i="1" s="1"/>
  <c r="AI2476" i="1" s="1"/>
  <c r="AI2477" i="1" s="1"/>
  <c r="AI2478" i="1" s="1"/>
  <c r="AI2479" i="1" s="1"/>
  <c r="AI2480" i="1" s="1"/>
  <c r="AI2481" i="1" s="1"/>
  <c r="AI2482" i="1" s="1"/>
  <c r="AI2483" i="1" s="1"/>
  <c r="AI2484" i="1" s="1"/>
  <c r="AI2485" i="1" s="1"/>
  <c r="AI2486" i="1" s="1"/>
  <c r="AI2487" i="1" s="1"/>
  <c r="AI2488" i="1" s="1"/>
  <c r="AI2489" i="1" s="1"/>
  <c r="AI2490" i="1" s="1"/>
  <c r="AI2491" i="1" s="1"/>
  <c r="AI2492" i="1" s="1"/>
  <c r="AI2493" i="1" s="1"/>
  <c r="AI2494" i="1" s="1"/>
  <c r="AI2495" i="1" s="1"/>
  <c r="AI2496" i="1" s="1"/>
  <c r="AI2497" i="1" s="1"/>
  <c r="AI2498" i="1" s="1"/>
  <c r="AI2499" i="1" s="1"/>
  <c r="AI2500" i="1" s="1"/>
  <c r="AI2501" i="1" s="1"/>
  <c r="AI2502" i="1" s="1"/>
  <c r="AI2503" i="1" s="1"/>
  <c r="AI2504" i="1" s="1"/>
  <c r="AI2505" i="1" s="1"/>
  <c r="AI2506" i="1" s="1"/>
  <c r="AI2507" i="1" s="1"/>
  <c r="AI2508" i="1" s="1"/>
  <c r="AI2509" i="1" s="1"/>
  <c r="AI2510" i="1" s="1"/>
  <c r="AI2511" i="1" s="1"/>
  <c r="AI2512" i="1" s="1"/>
  <c r="AI2513" i="1" s="1"/>
  <c r="AI2514" i="1" s="1"/>
  <c r="AI2515" i="1" s="1"/>
  <c r="AI2516" i="1" s="1"/>
  <c r="AI2517" i="1" s="1"/>
  <c r="AI2518" i="1" s="1"/>
  <c r="AI2519" i="1" s="1"/>
  <c r="AI2520" i="1" s="1"/>
  <c r="AI2521" i="1" s="1"/>
  <c r="AI2522" i="1" s="1"/>
  <c r="AI2523" i="1" s="1"/>
  <c r="AI2524" i="1" s="1"/>
  <c r="AI2525" i="1" s="1"/>
  <c r="AI2526" i="1" s="1"/>
  <c r="AI2527" i="1" s="1"/>
  <c r="AI2528" i="1" s="1"/>
  <c r="AI2529" i="1" s="1"/>
  <c r="AI2530" i="1" s="1"/>
  <c r="AI2531" i="1" s="1"/>
  <c r="AI2532" i="1" s="1"/>
  <c r="AI2533" i="1" s="1"/>
  <c r="AI2534" i="1" s="1"/>
  <c r="AI2535" i="1" s="1"/>
  <c r="AI2536" i="1" s="1"/>
  <c r="AI2537" i="1" s="1"/>
  <c r="AI2538" i="1" s="1"/>
  <c r="AI2539" i="1" s="1"/>
  <c r="AI2540" i="1" s="1"/>
  <c r="AI2541" i="1" s="1"/>
  <c r="AI2542" i="1" s="1"/>
  <c r="AI2543" i="1" s="1"/>
  <c r="AI2544" i="1" s="1"/>
  <c r="AI2545" i="1" s="1"/>
  <c r="AI2546" i="1" s="1"/>
  <c r="AI2547" i="1" s="1"/>
  <c r="AI2548" i="1" s="1"/>
  <c r="AI2549" i="1" s="1"/>
  <c r="AI2550" i="1" s="1"/>
  <c r="AI2551" i="1" s="1"/>
  <c r="AI2552" i="1" s="1"/>
  <c r="AI2553" i="1" s="1"/>
  <c r="AI2554" i="1" s="1"/>
  <c r="AI2555" i="1" s="1"/>
  <c r="AI2556" i="1" s="1"/>
  <c r="AI2557" i="1" s="1"/>
  <c r="AI2558" i="1" s="1"/>
  <c r="AI2559" i="1" s="1"/>
  <c r="AI2560" i="1" s="1"/>
  <c r="AI2561" i="1" s="1"/>
  <c r="AI2562" i="1" s="1"/>
  <c r="AI2563" i="1" s="1"/>
  <c r="AI2564" i="1" s="1"/>
  <c r="AI2565" i="1" s="1"/>
  <c r="AI2566" i="1" s="1"/>
  <c r="AI2567" i="1" s="1"/>
  <c r="AI2568" i="1" s="1"/>
  <c r="AI2569" i="1" s="1"/>
  <c r="AI2570" i="1" s="1"/>
  <c r="AI2571" i="1" s="1"/>
  <c r="AI2572" i="1" s="1"/>
  <c r="AI2573" i="1" s="1"/>
  <c r="AI2574" i="1" s="1"/>
  <c r="AI2575" i="1" s="1"/>
  <c r="AI2576" i="1" s="1"/>
  <c r="AI2577" i="1" s="1"/>
  <c r="AI2578" i="1" s="1"/>
  <c r="AI2579" i="1" s="1"/>
  <c r="AI2580" i="1" s="1"/>
  <c r="AI2581" i="1" s="1"/>
  <c r="AI2582" i="1" s="1"/>
  <c r="AI2583" i="1" s="1"/>
  <c r="AI2584" i="1" s="1"/>
  <c r="AI2585" i="1" s="1"/>
  <c r="AI2586" i="1" s="1"/>
  <c r="AI2587" i="1" s="1"/>
  <c r="AI2588" i="1" s="1"/>
  <c r="AI2589" i="1" s="1"/>
  <c r="AI2590" i="1" s="1"/>
  <c r="AI2591" i="1" s="1"/>
  <c r="AI2592" i="1" s="1"/>
  <c r="AI2593" i="1" s="1"/>
  <c r="AI2594" i="1" s="1"/>
  <c r="AI2595" i="1" s="1"/>
  <c r="AI2596" i="1" s="1"/>
  <c r="AI2597" i="1" s="1"/>
  <c r="AI2598" i="1" s="1"/>
  <c r="AI2599" i="1" s="1"/>
  <c r="AI2600" i="1" s="1"/>
  <c r="AI2601" i="1" s="1"/>
  <c r="AI2602" i="1" s="1"/>
  <c r="AI2603" i="1" s="1"/>
  <c r="AI2604" i="1" s="1"/>
  <c r="AI2605" i="1" s="1"/>
  <c r="AI2606" i="1" s="1"/>
  <c r="AI2607" i="1" s="1"/>
  <c r="AI2608" i="1" s="1"/>
  <c r="AI2609" i="1" s="1"/>
  <c r="AI2610" i="1" s="1"/>
  <c r="AI2611" i="1" s="1"/>
  <c r="AI2612" i="1" s="1"/>
  <c r="AI2613" i="1" s="1"/>
  <c r="AI2614" i="1" s="1"/>
  <c r="AI2615" i="1" s="1"/>
  <c r="AI2616" i="1" s="1"/>
  <c r="AI2617" i="1" s="1"/>
  <c r="AI2618" i="1" s="1"/>
  <c r="AI2619" i="1" s="1"/>
  <c r="AI2620" i="1" s="1"/>
  <c r="AI2621" i="1" s="1"/>
  <c r="AI2622" i="1" s="1"/>
  <c r="AI2623" i="1" s="1"/>
  <c r="AI2624" i="1" s="1"/>
  <c r="AI2625" i="1" s="1"/>
  <c r="AI2626" i="1" s="1"/>
  <c r="AI2627" i="1" s="1"/>
  <c r="AI2628" i="1" s="1"/>
  <c r="AI2629" i="1" s="1"/>
  <c r="AI2630" i="1" s="1"/>
  <c r="AI2631" i="1" s="1"/>
  <c r="AI2632" i="1" s="1"/>
  <c r="AI2633" i="1" s="1"/>
  <c r="AI2634" i="1" s="1"/>
  <c r="AI2635" i="1" s="1"/>
  <c r="AI2636" i="1" s="1"/>
  <c r="AI2637" i="1" s="1"/>
  <c r="AI2638" i="1" s="1"/>
  <c r="AI2639" i="1" s="1"/>
  <c r="AI2640" i="1" s="1"/>
  <c r="AI2641" i="1" s="1"/>
  <c r="AI2642" i="1" s="1"/>
  <c r="AI2643" i="1" s="1"/>
  <c r="AI2644" i="1" s="1"/>
  <c r="AI2645" i="1" s="1"/>
  <c r="AI2646" i="1" s="1"/>
  <c r="AI2647" i="1" s="1"/>
  <c r="AI2648" i="1" s="1"/>
  <c r="AI2649" i="1" s="1"/>
  <c r="AI2650" i="1" s="1"/>
  <c r="AI2651" i="1" s="1"/>
  <c r="AI2652" i="1" s="1"/>
  <c r="AI2653" i="1" s="1"/>
  <c r="AI2654" i="1" s="1"/>
  <c r="AI2655" i="1" s="1"/>
  <c r="AI2656" i="1" s="1"/>
  <c r="AI2657" i="1" s="1"/>
  <c r="AI2658" i="1" s="1"/>
  <c r="AI2659" i="1" s="1"/>
  <c r="AI2660" i="1" s="1"/>
  <c r="AI2661" i="1" s="1"/>
  <c r="AI2662" i="1" s="1"/>
  <c r="AI2663" i="1" s="1"/>
  <c r="AI2664" i="1" s="1"/>
  <c r="AI2665" i="1" s="1"/>
  <c r="AI2666" i="1" s="1"/>
  <c r="AI2667" i="1" s="1"/>
  <c r="AI2668" i="1" s="1"/>
  <c r="AI2669" i="1" s="1"/>
  <c r="AI2670" i="1" s="1"/>
  <c r="AI2671" i="1" s="1"/>
  <c r="AI2672" i="1" s="1"/>
  <c r="AI2673" i="1" s="1"/>
  <c r="AI2674" i="1" s="1"/>
  <c r="AI2675" i="1" s="1"/>
  <c r="AI2676" i="1" s="1"/>
  <c r="AI2677" i="1" s="1"/>
  <c r="AI2678" i="1" s="1"/>
  <c r="AI2679" i="1" s="1"/>
  <c r="AI2680" i="1" s="1"/>
  <c r="AI2681" i="1" s="1"/>
  <c r="AI2682" i="1" s="1"/>
  <c r="AI2683" i="1" s="1"/>
  <c r="AI2684" i="1" s="1"/>
  <c r="AI2685" i="1" s="1"/>
  <c r="AI2686" i="1" s="1"/>
  <c r="AI2687" i="1" s="1"/>
  <c r="AI2688" i="1" s="1"/>
  <c r="AI2689" i="1" s="1"/>
  <c r="AI2690" i="1" s="1"/>
  <c r="AI2691" i="1" s="1"/>
  <c r="AI2692" i="1" s="1"/>
  <c r="AI2693" i="1" s="1"/>
  <c r="AI2694" i="1" s="1"/>
  <c r="AI2695" i="1" s="1"/>
  <c r="AI2696" i="1" s="1"/>
  <c r="AI2697" i="1" s="1"/>
  <c r="AI2698" i="1" s="1"/>
  <c r="AI2699" i="1" s="1"/>
  <c r="AI2700" i="1" s="1"/>
  <c r="AI2701" i="1" s="1"/>
  <c r="AI2702" i="1" s="1"/>
  <c r="AI2703" i="1" s="1"/>
  <c r="AI2704" i="1" s="1"/>
  <c r="AI2705" i="1" s="1"/>
  <c r="AI2706" i="1" s="1"/>
  <c r="AI2707" i="1" s="1"/>
  <c r="AI2708" i="1" s="1"/>
  <c r="AI2709" i="1" s="1"/>
  <c r="AI2710" i="1" s="1"/>
  <c r="AI2711" i="1" s="1"/>
  <c r="AI2712" i="1" s="1"/>
  <c r="AI2713" i="1" s="1"/>
  <c r="AI2714" i="1" s="1"/>
  <c r="AI2715" i="1" s="1"/>
  <c r="AI2716" i="1" s="1"/>
  <c r="AI2717" i="1" s="1"/>
  <c r="AI2718" i="1" s="1"/>
  <c r="AI2719" i="1" s="1"/>
  <c r="AI2720" i="1" s="1"/>
  <c r="AI2721" i="1" s="1"/>
  <c r="AI2722" i="1" s="1"/>
  <c r="AI2723" i="1" s="1"/>
  <c r="AI2724" i="1" s="1"/>
  <c r="AI2725" i="1" s="1"/>
  <c r="AI2726" i="1" s="1"/>
  <c r="AI2727" i="1" s="1"/>
  <c r="AI2728" i="1" s="1"/>
  <c r="AI2729" i="1" s="1"/>
  <c r="AI2730" i="1" s="1"/>
  <c r="AI2731" i="1" s="1"/>
  <c r="AI2732" i="1" s="1"/>
  <c r="AI2733" i="1" s="1"/>
  <c r="AI2734" i="1" s="1"/>
  <c r="AI2735" i="1" s="1"/>
  <c r="AI2736" i="1" s="1"/>
  <c r="AI2737" i="1" s="1"/>
  <c r="AI2738" i="1" s="1"/>
  <c r="AI2739" i="1" s="1"/>
  <c r="AI2740" i="1" s="1"/>
  <c r="AI2741" i="1" s="1"/>
  <c r="AI2742" i="1" s="1"/>
  <c r="AI2743" i="1" s="1"/>
  <c r="AI2744" i="1" s="1"/>
  <c r="AI2745" i="1" s="1"/>
  <c r="AI2746" i="1" s="1"/>
  <c r="AI2747" i="1" s="1"/>
  <c r="AI2748" i="1" s="1"/>
  <c r="AI2749" i="1" s="1"/>
  <c r="AI2750" i="1" s="1"/>
  <c r="AI2751" i="1" s="1"/>
  <c r="AI2752" i="1" s="1"/>
  <c r="AI2753" i="1" s="1"/>
  <c r="AI2754" i="1" s="1"/>
  <c r="AI2755" i="1" s="1"/>
  <c r="AI2756" i="1" s="1"/>
  <c r="AI2757" i="1" s="1"/>
  <c r="AI2758" i="1" s="1"/>
  <c r="AI2759" i="1" s="1"/>
  <c r="AI2760" i="1" s="1"/>
  <c r="AI2761" i="1" s="1"/>
  <c r="AI2762" i="1" s="1"/>
  <c r="AI2763" i="1" s="1"/>
  <c r="AI2764" i="1" s="1"/>
  <c r="AI2765" i="1" s="1"/>
  <c r="AI2766" i="1" s="1"/>
  <c r="AI2767" i="1" s="1"/>
  <c r="AI2768" i="1" s="1"/>
  <c r="AI2769" i="1" s="1"/>
  <c r="AI2770" i="1" s="1"/>
  <c r="AI2771" i="1" s="1"/>
  <c r="AI2772" i="1" s="1"/>
  <c r="AI2773" i="1" s="1"/>
  <c r="AI2774" i="1" s="1"/>
  <c r="AI2775" i="1" s="1"/>
  <c r="AI2776" i="1" s="1"/>
  <c r="AI2777" i="1" s="1"/>
  <c r="AI2778" i="1" s="1"/>
  <c r="AI2779" i="1" s="1"/>
  <c r="AI2780" i="1" s="1"/>
  <c r="AI2781" i="1" s="1"/>
  <c r="AI2782" i="1" s="1"/>
  <c r="AI2783" i="1" s="1"/>
  <c r="AI2784" i="1" s="1"/>
  <c r="AI2785" i="1" s="1"/>
  <c r="AI2786" i="1" s="1"/>
  <c r="AI2787" i="1" s="1"/>
  <c r="AI2788" i="1" s="1"/>
  <c r="AI2789" i="1" s="1"/>
  <c r="AI2790" i="1" s="1"/>
  <c r="AI2791" i="1" s="1"/>
  <c r="AI2792" i="1" s="1"/>
  <c r="AI2793" i="1" s="1"/>
  <c r="AI2794" i="1" s="1"/>
  <c r="AI2795" i="1" s="1"/>
  <c r="AI2796" i="1" s="1"/>
  <c r="AI2797" i="1" s="1"/>
  <c r="AI2798" i="1" s="1"/>
  <c r="AI2799" i="1" s="1"/>
  <c r="AI2800" i="1" s="1"/>
  <c r="AI2801" i="1" s="1"/>
  <c r="AI2802" i="1" s="1"/>
  <c r="AI2803" i="1" s="1"/>
  <c r="AI2804" i="1" s="1"/>
  <c r="AI2805" i="1" s="1"/>
  <c r="AI2806" i="1" s="1"/>
  <c r="AI2807" i="1" s="1"/>
  <c r="AI2808" i="1" s="1"/>
  <c r="AI2809" i="1" s="1"/>
  <c r="AI2810" i="1" s="1"/>
  <c r="AI2811" i="1" s="1"/>
  <c r="AI2812" i="1" s="1"/>
  <c r="AI2813" i="1" s="1"/>
  <c r="AI2814" i="1" s="1"/>
  <c r="AI2815" i="1" s="1"/>
  <c r="AI2816" i="1" s="1"/>
  <c r="AI2817" i="1" s="1"/>
  <c r="AI2818" i="1" s="1"/>
  <c r="AI2819" i="1" s="1"/>
  <c r="AI2820" i="1" s="1"/>
  <c r="AI2821" i="1" s="1"/>
  <c r="AI2822" i="1" s="1"/>
  <c r="AI2823" i="1" s="1"/>
  <c r="AI2824" i="1" s="1"/>
  <c r="AI2825" i="1" s="1"/>
  <c r="AI2826" i="1" s="1"/>
  <c r="AI2827" i="1" s="1"/>
  <c r="AI2828" i="1" s="1"/>
  <c r="AI2829" i="1" s="1"/>
  <c r="AI2830" i="1" s="1"/>
  <c r="AI2831" i="1" s="1"/>
  <c r="AI2832" i="1" s="1"/>
  <c r="AI2833" i="1" s="1"/>
  <c r="AI2834" i="1" s="1"/>
  <c r="AI2835" i="1" s="1"/>
  <c r="AI2836" i="1" s="1"/>
  <c r="AI2837" i="1" s="1"/>
  <c r="AI2838" i="1" s="1"/>
  <c r="AI2839" i="1" s="1"/>
  <c r="AI2840" i="1" s="1"/>
  <c r="AI2841" i="1" s="1"/>
  <c r="AI2842" i="1" s="1"/>
  <c r="AI2843" i="1" s="1"/>
  <c r="AI2844" i="1" s="1"/>
  <c r="AI2845" i="1" s="1"/>
  <c r="AI2846" i="1" s="1"/>
  <c r="AI2847" i="1" s="1"/>
  <c r="AI2848" i="1" s="1"/>
  <c r="AI2849" i="1" s="1"/>
  <c r="AI2850" i="1" s="1"/>
  <c r="AI2851" i="1" s="1"/>
  <c r="AI2852" i="1" s="1"/>
  <c r="AI2853" i="1" s="1"/>
  <c r="AI2854" i="1" s="1"/>
  <c r="AI2855" i="1" s="1"/>
  <c r="AI2856" i="1" s="1"/>
  <c r="AI2857" i="1" s="1"/>
  <c r="AI2858" i="1" s="1"/>
  <c r="AI2859" i="1" s="1"/>
  <c r="AI2860" i="1" s="1"/>
  <c r="AI2861" i="1" s="1"/>
  <c r="AI2862" i="1" s="1"/>
  <c r="AI2863" i="1" s="1"/>
  <c r="AI2864" i="1" s="1"/>
  <c r="AI2865" i="1" s="1"/>
  <c r="AI2866" i="1" s="1"/>
  <c r="AI2867" i="1" s="1"/>
  <c r="AI2868" i="1" s="1"/>
  <c r="AI2869" i="1" s="1"/>
  <c r="AI2870" i="1" s="1"/>
  <c r="AI2871" i="1" s="1"/>
  <c r="AI2872" i="1" s="1"/>
  <c r="AI2873" i="1" s="1"/>
  <c r="AI2874" i="1" s="1"/>
  <c r="AI2875" i="1" s="1"/>
  <c r="AI2876" i="1" s="1"/>
  <c r="AI2877" i="1" s="1"/>
  <c r="AI2878" i="1" s="1"/>
  <c r="AI2879" i="1" s="1"/>
  <c r="AI2880" i="1" s="1"/>
  <c r="AI2881" i="1" s="1"/>
  <c r="AI2882" i="1" s="1"/>
  <c r="AI2883" i="1" s="1"/>
  <c r="AI2884" i="1" s="1"/>
  <c r="AI2885" i="1" s="1"/>
  <c r="AI2886" i="1" s="1"/>
  <c r="AI2887" i="1" s="1"/>
  <c r="AI2888" i="1" s="1"/>
  <c r="AI2889" i="1" s="1"/>
  <c r="AI2890" i="1" s="1"/>
  <c r="AI2891" i="1" s="1"/>
  <c r="AI2892" i="1" s="1"/>
  <c r="AI2893" i="1" s="1"/>
  <c r="AI2894" i="1" s="1"/>
  <c r="AI2895" i="1" s="1"/>
  <c r="AI2896" i="1" s="1"/>
  <c r="AI2897" i="1" s="1"/>
  <c r="AI2898" i="1" s="1"/>
  <c r="AI2899" i="1" s="1"/>
  <c r="AI2900" i="1" s="1"/>
  <c r="AI2901" i="1" s="1"/>
  <c r="AI2902" i="1" s="1"/>
  <c r="AI2903" i="1" s="1"/>
  <c r="AI2904" i="1" s="1"/>
  <c r="AI2905" i="1" s="1"/>
  <c r="AI2906" i="1" s="1"/>
  <c r="AI2907" i="1" s="1"/>
  <c r="AI2908" i="1" s="1"/>
  <c r="AI2909" i="1" s="1"/>
  <c r="AI2910" i="1" s="1"/>
  <c r="AI2911" i="1" s="1"/>
  <c r="AI2912" i="1" s="1"/>
  <c r="AI2913" i="1" s="1"/>
  <c r="AI2914" i="1" s="1"/>
  <c r="AI2915" i="1" s="1"/>
  <c r="AI2916" i="1" s="1"/>
  <c r="AI2917" i="1" s="1"/>
  <c r="AI2918" i="1" s="1"/>
  <c r="AI2919" i="1" s="1"/>
  <c r="AI2920" i="1" s="1"/>
  <c r="AI2921" i="1" s="1"/>
  <c r="AI2922" i="1" s="1"/>
  <c r="AI2923" i="1" s="1"/>
  <c r="AI2924" i="1" s="1"/>
  <c r="AI2925" i="1" s="1"/>
  <c r="AI2926" i="1" s="1"/>
  <c r="AI2927" i="1" s="1"/>
  <c r="AI2928" i="1" s="1"/>
  <c r="AI2929" i="1" s="1"/>
  <c r="AI2930" i="1" s="1"/>
  <c r="AI2931" i="1" s="1"/>
  <c r="AI2932" i="1" s="1"/>
  <c r="AI2933" i="1" s="1"/>
  <c r="AI2934" i="1" s="1"/>
  <c r="AI2935" i="1" s="1"/>
  <c r="AI2936" i="1" s="1"/>
  <c r="AI2937" i="1" s="1"/>
  <c r="AI2938" i="1" s="1"/>
  <c r="AI2939" i="1" s="1"/>
  <c r="AI2940" i="1" s="1"/>
  <c r="AI2941" i="1" s="1"/>
  <c r="AI2942" i="1" s="1"/>
  <c r="AI2943" i="1" s="1"/>
  <c r="AI2944" i="1" s="1"/>
  <c r="AI2945" i="1" s="1"/>
  <c r="AI2946" i="1" s="1"/>
  <c r="AI2947" i="1" s="1"/>
  <c r="AI2948" i="1" s="1"/>
  <c r="AI2949" i="1" s="1"/>
  <c r="AI2950" i="1" s="1"/>
  <c r="AI2951" i="1" s="1"/>
  <c r="AI2952" i="1" s="1"/>
  <c r="AI2953" i="1" s="1"/>
  <c r="AI2954" i="1" s="1"/>
  <c r="AI2955" i="1" s="1"/>
  <c r="AI2956" i="1" s="1"/>
  <c r="AI2957" i="1" s="1"/>
  <c r="AI2958" i="1" s="1"/>
  <c r="AI2959" i="1" s="1"/>
  <c r="AI2960" i="1" s="1"/>
  <c r="AI2961" i="1" s="1"/>
  <c r="AI2962" i="1" s="1"/>
  <c r="AI2963" i="1" s="1"/>
  <c r="AI2964" i="1" s="1"/>
  <c r="AI2965" i="1" s="1"/>
  <c r="AI2966" i="1" s="1"/>
  <c r="AI2967" i="1" s="1"/>
  <c r="AI2968" i="1" s="1"/>
  <c r="AI2969" i="1" s="1"/>
  <c r="AI2970" i="1" s="1"/>
  <c r="AI2971" i="1" s="1"/>
  <c r="AI2972" i="1" s="1"/>
  <c r="AI2973" i="1" s="1"/>
  <c r="AI2974" i="1" s="1"/>
  <c r="AI2975" i="1" s="1"/>
  <c r="AI2976" i="1" s="1"/>
  <c r="AI2977" i="1" s="1"/>
  <c r="AI2978" i="1" s="1"/>
  <c r="AI2979" i="1" s="1"/>
  <c r="AI2980" i="1" s="1"/>
  <c r="AI2981" i="1" s="1"/>
  <c r="AI2982" i="1" s="1"/>
  <c r="AI2983" i="1" s="1"/>
  <c r="AI2984" i="1" s="1"/>
  <c r="AI2985" i="1" s="1"/>
  <c r="AI2986" i="1" s="1"/>
  <c r="AI2987" i="1" s="1"/>
  <c r="AI2988" i="1" s="1"/>
  <c r="AI2989" i="1" s="1"/>
  <c r="AI2990" i="1" s="1"/>
  <c r="AI2991" i="1" s="1"/>
  <c r="AI2992" i="1" s="1"/>
  <c r="AI2993" i="1" s="1"/>
  <c r="AI2994" i="1" s="1"/>
  <c r="AI2995" i="1" s="1"/>
  <c r="AI2996" i="1" s="1"/>
  <c r="AI2997" i="1" s="1"/>
  <c r="AI2998" i="1" s="1"/>
  <c r="AI2999" i="1" s="1"/>
  <c r="AI3000" i="1" s="1"/>
  <c r="AI3001" i="1" s="1"/>
  <c r="AI3002" i="1" s="1"/>
  <c r="AI3003" i="1" s="1"/>
  <c r="AI3004" i="1" s="1"/>
  <c r="AI3005" i="1" s="1"/>
  <c r="AI3006" i="1" s="1"/>
  <c r="AI3007" i="1" s="1"/>
  <c r="AI3008" i="1" s="1"/>
  <c r="AI3009" i="1" s="1"/>
  <c r="AI3010" i="1" s="1"/>
  <c r="AI3011" i="1" s="1"/>
  <c r="AI3012" i="1" s="1"/>
  <c r="AI3013" i="1" s="1"/>
  <c r="AI3014" i="1" s="1"/>
  <c r="AI3015" i="1" s="1"/>
  <c r="AI3016" i="1" s="1"/>
  <c r="AI3017" i="1" s="1"/>
  <c r="AI3018" i="1" s="1"/>
  <c r="AI3019" i="1" s="1"/>
  <c r="AI3020" i="1" s="1"/>
  <c r="AI3021" i="1" s="1"/>
  <c r="AI3022" i="1" s="1"/>
  <c r="AI3023" i="1" s="1"/>
  <c r="AI3024" i="1" s="1"/>
  <c r="AI3025" i="1" s="1"/>
  <c r="AI3026" i="1" s="1"/>
  <c r="AI3027" i="1" s="1"/>
  <c r="AI3028" i="1" s="1"/>
  <c r="AI3029" i="1" s="1"/>
  <c r="AI3030" i="1" s="1"/>
  <c r="AI3031" i="1" s="1"/>
  <c r="AI3032" i="1" s="1"/>
  <c r="AI3033" i="1" s="1"/>
  <c r="AI3034" i="1" s="1"/>
  <c r="AI3035" i="1" s="1"/>
  <c r="AI3036" i="1" s="1"/>
  <c r="AI3037" i="1" s="1"/>
  <c r="AI3038" i="1" s="1"/>
  <c r="AI3039" i="1" s="1"/>
  <c r="AI3040" i="1" s="1"/>
  <c r="AI3041" i="1" s="1"/>
  <c r="AI3042" i="1" s="1"/>
  <c r="AI3043" i="1" s="1"/>
  <c r="AI3044" i="1" s="1"/>
  <c r="AI3045" i="1" s="1"/>
  <c r="AI3046" i="1" s="1"/>
  <c r="AI3047" i="1" s="1"/>
  <c r="AI3048" i="1" s="1"/>
  <c r="AI3049" i="1" s="1"/>
  <c r="AI3050" i="1" s="1"/>
  <c r="AI3051" i="1" s="1"/>
  <c r="AI3052" i="1" s="1"/>
  <c r="AI3053" i="1" s="1"/>
  <c r="AI3054" i="1" s="1"/>
  <c r="AI3055" i="1" s="1"/>
  <c r="AI3056" i="1" s="1"/>
  <c r="AI3057" i="1" s="1"/>
  <c r="AI3058" i="1" s="1"/>
  <c r="AI3059" i="1" s="1"/>
  <c r="AI3060" i="1" s="1"/>
  <c r="AI3061" i="1" s="1"/>
  <c r="AI3062" i="1" s="1"/>
  <c r="AI3063" i="1" s="1"/>
  <c r="AI3064" i="1" s="1"/>
  <c r="AI3065" i="1" s="1"/>
  <c r="AI3066" i="1" s="1"/>
  <c r="AI3067" i="1" s="1"/>
  <c r="AI3068" i="1" s="1"/>
  <c r="AI3069" i="1" s="1"/>
  <c r="AI3070" i="1" s="1"/>
  <c r="AI3071" i="1" s="1"/>
  <c r="AI3072" i="1" s="1"/>
  <c r="AI3073" i="1" s="1"/>
  <c r="AI3074" i="1" s="1"/>
  <c r="AI3075" i="1" s="1"/>
  <c r="AI3076" i="1" s="1"/>
  <c r="AI3077" i="1" s="1"/>
  <c r="AI3078" i="1" s="1"/>
  <c r="AI3079" i="1" s="1"/>
  <c r="AI3080" i="1" s="1"/>
  <c r="AI3081" i="1" s="1"/>
  <c r="AI3082" i="1" s="1"/>
  <c r="AI3083" i="1" s="1"/>
  <c r="AI3084" i="1" s="1"/>
  <c r="AI3085" i="1" s="1"/>
  <c r="AI3086" i="1" s="1"/>
  <c r="AI3087" i="1" s="1"/>
  <c r="AI3088" i="1" s="1"/>
  <c r="AI3089" i="1" s="1"/>
  <c r="AI3090" i="1" s="1"/>
  <c r="AI3091" i="1" s="1"/>
  <c r="AI3092" i="1" s="1"/>
  <c r="AI3093" i="1" s="1"/>
  <c r="AI3094" i="1" s="1"/>
  <c r="AI3095" i="1" s="1"/>
  <c r="AI3096" i="1" s="1"/>
  <c r="AI3097" i="1" s="1"/>
  <c r="AI3098" i="1" s="1"/>
  <c r="AI3099" i="1" s="1"/>
  <c r="AI3100" i="1" s="1"/>
  <c r="AI3101" i="1" s="1"/>
  <c r="AI3102" i="1" s="1"/>
  <c r="AI3103" i="1" s="1"/>
  <c r="AI3104" i="1" s="1"/>
  <c r="AI3105" i="1" s="1"/>
  <c r="AI3106" i="1" s="1"/>
  <c r="AI3107" i="1" s="1"/>
  <c r="AI3108" i="1" s="1"/>
  <c r="AI3109" i="1" s="1"/>
  <c r="AI3110" i="1" s="1"/>
  <c r="AI3111" i="1" s="1"/>
  <c r="AI3112" i="1" s="1"/>
  <c r="AI3113" i="1" s="1"/>
  <c r="AI3114" i="1" s="1"/>
  <c r="AI3115" i="1" s="1"/>
  <c r="AI3116" i="1" s="1"/>
  <c r="AI3117" i="1" s="1"/>
  <c r="AI3118" i="1" s="1"/>
  <c r="AI3119" i="1" s="1"/>
  <c r="AI3120" i="1" s="1"/>
  <c r="AI3121" i="1" s="1"/>
  <c r="AI3122" i="1" s="1"/>
  <c r="AI3123" i="1" s="1"/>
  <c r="AI3124" i="1" s="1"/>
  <c r="AI3125" i="1" s="1"/>
  <c r="AI3126" i="1" s="1"/>
  <c r="AI3127" i="1" s="1"/>
  <c r="AI3128" i="1" s="1"/>
  <c r="AI3129" i="1" s="1"/>
  <c r="AI3130" i="1" s="1"/>
  <c r="AI3131" i="1" s="1"/>
  <c r="AI3132" i="1" s="1"/>
  <c r="AI3133" i="1" s="1"/>
  <c r="AI3134" i="1" s="1"/>
  <c r="AI3135" i="1" s="1"/>
  <c r="AI3136" i="1" s="1"/>
  <c r="AI3137" i="1" s="1"/>
  <c r="AI3138" i="1" s="1"/>
  <c r="AI3139" i="1" s="1"/>
  <c r="AI3140" i="1" s="1"/>
  <c r="AI3141" i="1" s="1"/>
  <c r="AI3142" i="1" s="1"/>
  <c r="AI3143" i="1" s="1"/>
  <c r="AI3144" i="1" s="1"/>
  <c r="AI3145" i="1" s="1"/>
  <c r="AI3146" i="1" s="1"/>
  <c r="AI3147" i="1" s="1"/>
  <c r="AI3148" i="1" s="1"/>
  <c r="AI3149" i="1" s="1"/>
  <c r="AI3150" i="1" s="1"/>
  <c r="AI3151" i="1" s="1"/>
  <c r="AI3152" i="1" s="1"/>
  <c r="AI3153" i="1" s="1"/>
  <c r="AI3154" i="1" s="1"/>
  <c r="AI3155" i="1" s="1"/>
  <c r="AI3156" i="1" s="1"/>
  <c r="AI3157" i="1" s="1"/>
  <c r="AI3158" i="1" s="1"/>
  <c r="AI3159" i="1" s="1"/>
  <c r="AI3160" i="1" s="1"/>
  <c r="AI3161" i="1" s="1"/>
  <c r="AI3162" i="1" s="1"/>
  <c r="AI3163" i="1" s="1"/>
  <c r="AI3164" i="1" s="1"/>
  <c r="AI3165" i="1" s="1"/>
  <c r="AI3166" i="1" s="1"/>
  <c r="AI3167" i="1" s="1"/>
  <c r="AI3168" i="1" s="1"/>
  <c r="AI3169" i="1" s="1"/>
  <c r="AI3170" i="1" s="1"/>
  <c r="AI3171" i="1" s="1"/>
  <c r="AI3172" i="1" s="1"/>
  <c r="AI3173" i="1" s="1"/>
  <c r="AI3174" i="1" s="1"/>
  <c r="AI3175" i="1" s="1"/>
  <c r="AI3176" i="1" s="1"/>
  <c r="AI3177" i="1" s="1"/>
  <c r="AI3178" i="1" s="1"/>
  <c r="AI3179" i="1" s="1"/>
  <c r="AI3180" i="1" s="1"/>
  <c r="AI3181" i="1" s="1"/>
  <c r="AI3182" i="1" s="1"/>
  <c r="AI3183" i="1" s="1"/>
  <c r="AI3184" i="1" s="1"/>
  <c r="AI3185" i="1" s="1"/>
  <c r="AI3186" i="1" s="1"/>
  <c r="AI3187" i="1" s="1"/>
  <c r="AI3188" i="1" s="1"/>
  <c r="AI3189" i="1" s="1"/>
  <c r="AI3190" i="1" s="1"/>
  <c r="AI3191" i="1" s="1"/>
  <c r="AI3192" i="1" s="1"/>
  <c r="AI3193" i="1" s="1"/>
  <c r="AI3194" i="1" s="1"/>
  <c r="AI3195" i="1" s="1"/>
  <c r="AI3196" i="1" s="1"/>
  <c r="AI3197" i="1" s="1"/>
  <c r="AI3198" i="1" s="1"/>
  <c r="AI3199" i="1" s="1"/>
  <c r="AI3200" i="1" s="1"/>
  <c r="AI3201" i="1" s="1"/>
  <c r="AI3202" i="1" s="1"/>
  <c r="AI3203" i="1" s="1"/>
  <c r="AI3204" i="1" s="1"/>
  <c r="AI3205" i="1" s="1"/>
  <c r="AI3206" i="1" s="1"/>
  <c r="AI3207" i="1" s="1"/>
  <c r="AI3208" i="1" s="1"/>
  <c r="AI3209" i="1" s="1"/>
  <c r="AI3210" i="1" s="1"/>
  <c r="AI3211" i="1" s="1"/>
  <c r="AI3212" i="1" s="1"/>
  <c r="AI3213" i="1" s="1"/>
  <c r="AI3214" i="1" s="1"/>
  <c r="AI3215" i="1" s="1"/>
  <c r="AI3216" i="1" s="1"/>
  <c r="AI3217" i="1" s="1"/>
  <c r="AI3218" i="1" s="1"/>
  <c r="AI3219" i="1" s="1"/>
  <c r="AI3220" i="1" s="1"/>
  <c r="AI3221" i="1" s="1"/>
  <c r="AI3222" i="1" s="1"/>
  <c r="AI3223" i="1" s="1"/>
  <c r="AI3224" i="1" s="1"/>
  <c r="AI3225" i="1" s="1"/>
  <c r="AI3226" i="1" s="1"/>
  <c r="AI3227" i="1" s="1"/>
  <c r="AI3228" i="1" s="1"/>
  <c r="AI3229" i="1" s="1"/>
  <c r="AI3230" i="1" s="1"/>
  <c r="AI3231" i="1" s="1"/>
  <c r="AI3232" i="1" s="1"/>
  <c r="AI3233" i="1" s="1"/>
  <c r="AI3234" i="1" s="1"/>
  <c r="AI3235" i="1" s="1"/>
  <c r="AI3236" i="1" s="1"/>
  <c r="AI3237" i="1" s="1"/>
  <c r="AI3238" i="1" s="1"/>
  <c r="AI3239" i="1" s="1"/>
  <c r="AI3240" i="1" s="1"/>
  <c r="AI3241" i="1" s="1"/>
  <c r="AI3242" i="1" s="1"/>
  <c r="AI3243" i="1" s="1"/>
  <c r="AI3244" i="1" s="1"/>
  <c r="AI3245" i="1" s="1"/>
  <c r="AI3246" i="1" s="1"/>
  <c r="AI3247" i="1" s="1"/>
  <c r="AI3248" i="1" s="1"/>
  <c r="AI3249" i="1" s="1"/>
  <c r="AI3250" i="1" s="1"/>
  <c r="AI3251" i="1" s="1"/>
  <c r="AI3252" i="1" s="1"/>
  <c r="AI3253" i="1" s="1"/>
  <c r="AI3254" i="1" s="1"/>
  <c r="AI3255" i="1" s="1"/>
  <c r="AI3256" i="1" s="1"/>
  <c r="AI3257" i="1" s="1"/>
  <c r="AI3258" i="1" s="1"/>
  <c r="AI3259" i="1" s="1"/>
  <c r="AI3260" i="1" s="1"/>
  <c r="AI3261" i="1" s="1"/>
  <c r="AI3262" i="1" s="1"/>
  <c r="AI3263" i="1" s="1"/>
  <c r="AI3264" i="1" s="1"/>
  <c r="AI3265" i="1" s="1"/>
  <c r="AI3266" i="1" s="1"/>
  <c r="AI3267" i="1" s="1"/>
  <c r="AI3268" i="1" s="1"/>
  <c r="AI3269" i="1" s="1"/>
  <c r="AI3270" i="1" s="1"/>
  <c r="AI3271" i="1" s="1"/>
  <c r="AI3272" i="1" s="1"/>
  <c r="AI3273" i="1" s="1"/>
  <c r="AI3274" i="1" s="1"/>
  <c r="AI3275" i="1" s="1"/>
  <c r="AI3276" i="1" s="1"/>
  <c r="AI3277" i="1" s="1"/>
  <c r="AI3278" i="1" s="1"/>
  <c r="AI3279" i="1" s="1"/>
  <c r="AI3280" i="1" s="1"/>
  <c r="AI3281" i="1" s="1"/>
  <c r="AI3282" i="1" s="1"/>
  <c r="AI3283" i="1" s="1"/>
  <c r="AI3284" i="1" s="1"/>
  <c r="AI3285" i="1" s="1"/>
  <c r="AI3286" i="1" s="1"/>
  <c r="AI3287" i="1" s="1"/>
  <c r="AI3288" i="1" s="1"/>
  <c r="AI3289" i="1" s="1"/>
  <c r="AI3290" i="1" s="1"/>
  <c r="AI3291" i="1" s="1"/>
  <c r="AI3292" i="1" s="1"/>
  <c r="AI3293" i="1" s="1"/>
  <c r="AI3294" i="1" s="1"/>
  <c r="AI3295" i="1" s="1"/>
  <c r="AI3296" i="1" s="1"/>
  <c r="AI3297" i="1" s="1"/>
  <c r="AI3298" i="1" s="1"/>
  <c r="AI3299" i="1" s="1"/>
  <c r="AI3300" i="1" s="1"/>
  <c r="AI3301" i="1" s="1"/>
  <c r="AI3302" i="1" s="1"/>
  <c r="AI3303" i="1" s="1"/>
  <c r="AI3304" i="1" s="1"/>
  <c r="AI3305" i="1" s="1"/>
  <c r="AI3306" i="1" s="1"/>
  <c r="AI3307" i="1" s="1"/>
  <c r="AI3308" i="1" s="1"/>
  <c r="AI3309" i="1" s="1"/>
  <c r="AI3310" i="1" s="1"/>
  <c r="AI3311" i="1" s="1"/>
  <c r="AI3312" i="1" s="1"/>
  <c r="AI3313" i="1" s="1"/>
  <c r="AI3314" i="1" s="1"/>
  <c r="AI3315" i="1" s="1"/>
  <c r="AI3316" i="1" s="1"/>
  <c r="AI3317" i="1" s="1"/>
  <c r="AI3318" i="1" s="1"/>
  <c r="AI3319" i="1" s="1"/>
  <c r="AI3320" i="1" s="1"/>
  <c r="AI3321" i="1" s="1"/>
  <c r="AI3322" i="1" s="1"/>
  <c r="AI3323" i="1" s="1"/>
  <c r="AI3324" i="1" s="1"/>
  <c r="AI3325" i="1" s="1"/>
  <c r="AI3326" i="1" s="1"/>
  <c r="AI3327" i="1" s="1"/>
  <c r="AI3328" i="1" s="1"/>
  <c r="AI3329" i="1" s="1"/>
  <c r="AI3330" i="1" s="1"/>
  <c r="AI3331" i="1" s="1"/>
  <c r="AI3332" i="1" s="1"/>
  <c r="AI3333" i="1" s="1"/>
  <c r="AI3334" i="1" s="1"/>
  <c r="AI3335" i="1" s="1"/>
  <c r="AI3336" i="1" s="1"/>
  <c r="AI3337" i="1" s="1"/>
  <c r="AI3338" i="1" s="1"/>
  <c r="AI3339" i="1" s="1"/>
  <c r="AI3340" i="1" s="1"/>
  <c r="AI3341" i="1" s="1"/>
  <c r="AI3342" i="1" s="1"/>
  <c r="AI3343" i="1" s="1"/>
  <c r="AI3344" i="1" s="1"/>
  <c r="AI3345" i="1" s="1"/>
  <c r="AI3346" i="1" s="1"/>
  <c r="AI3347" i="1" s="1"/>
  <c r="AI3348" i="1" s="1"/>
  <c r="AI3349" i="1" s="1"/>
  <c r="AI3350" i="1" s="1"/>
  <c r="AI3351" i="1" s="1"/>
  <c r="AI3352" i="1" s="1"/>
  <c r="AI3353" i="1" s="1"/>
  <c r="AI3354" i="1" s="1"/>
  <c r="AI3355" i="1" s="1"/>
  <c r="AI3356" i="1" s="1"/>
  <c r="AI3357" i="1" s="1"/>
  <c r="AI3358" i="1" s="1"/>
  <c r="AI3359" i="1" s="1"/>
  <c r="AI3360" i="1" s="1"/>
  <c r="AI3361" i="1" s="1"/>
  <c r="AI3362" i="1" s="1"/>
  <c r="AI3363" i="1" s="1"/>
  <c r="AI3364" i="1" s="1"/>
  <c r="AI3365" i="1" s="1"/>
  <c r="AI3366" i="1" s="1"/>
  <c r="AI3367" i="1" s="1"/>
  <c r="AI3368" i="1" s="1"/>
  <c r="AI3369" i="1" s="1"/>
  <c r="AI3370" i="1" s="1"/>
  <c r="AI3371" i="1" s="1"/>
  <c r="AI3372" i="1" s="1"/>
  <c r="AI3373" i="1" s="1"/>
  <c r="AI3374" i="1" s="1"/>
  <c r="AI3375" i="1" s="1"/>
  <c r="AI3376" i="1" s="1"/>
  <c r="AI3377" i="1" s="1"/>
  <c r="AI3378" i="1" s="1"/>
  <c r="AI3379" i="1" s="1"/>
  <c r="AI3380" i="1" s="1"/>
  <c r="AI3381" i="1" s="1"/>
  <c r="AI3382" i="1" s="1"/>
  <c r="AI3383" i="1" s="1"/>
  <c r="AI3384" i="1" s="1"/>
  <c r="AI3385" i="1" s="1"/>
  <c r="AI3386" i="1" s="1"/>
  <c r="AI3387" i="1" s="1"/>
  <c r="AI3388" i="1" s="1"/>
  <c r="AI3389" i="1" s="1"/>
  <c r="AI3390" i="1" s="1"/>
  <c r="AI3391" i="1" s="1"/>
  <c r="AI3392" i="1" s="1"/>
  <c r="AI3393" i="1" s="1"/>
  <c r="AI3394" i="1" s="1"/>
  <c r="AI3395" i="1" s="1"/>
  <c r="AI3396" i="1" s="1"/>
  <c r="AI3397" i="1" s="1"/>
  <c r="AI3398" i="1" s="1"/>
  <c r="AI3399" i="1" s="1"/>
  <c r="AI3400" i="1" s="1"/>
  <c r="AI3401" i="1" s="1"/>
  <c r="AI3402" i="1" s="1"/>
  <c r="AI3403" i="1" s="1"/>
  <c r="AI3404" i="1" s="1"/>
  <c r="AI3405" i="1" s="1"/>
  <c r="AI3406" i="1" s="1"/>
  <c r="AI3407" i="1" s="1"/>
  <c r="AI3408" i="1" s="1"/>
  <c r="AI3409" i="1" s="1"/>
  <c r="AI3410" i="1" s="1"/>
  <c r="AI3411" i="1" s="1"/>
  <c r="AI3412" i="1" s="1"/>
  <c r="AI3413" i="1" s="1"/>
  <c r="AI3414" i="1" s="1"/>
  <c r="AI3415" i="1" s="1"/>
  <c r="AI3416" i="1" s="1"/>
  <c r="AI3417" i="1" s="1"/>
  <c r="AI3418" i="1" s="1"/>
  <c r="AI3419" i="1" s="1"/>
  <c r="AI3420" i="1" s="1"/>
  <c r="AI3421" i="1" s="1"/>
  <c r="AI3422" i="1" s="1"/>
  <c r="AI3423" i="1" s="1"/>
  <c r="AI3424" i="1" s="1"/>
  <c r="AI3425" i="1" s="1"/>
  <c r="AI3426" i="1" s="1"/>
  <c r="AI3427" i="1" s="1"/>
  <c r="AI3428" i="1" s="1"/>
  <c r="AI3429" i="1" s="1"/>
  <c r="AI3430" i="1" s="1"/>
  <c r="AI3431" i="1" s="1"/>
  <c r="AI3432" i="1" s="1"/>
  <c r="AI3433" i="1" s="1"/>
  <c r="AI3434" i="1" s="1"/>
  <c r="AI3435" i="1" s="1"/>
  <c r="AI3436" i="1" s="1"/>
  <c r="AI3437" i="1" s="1"/>
  <c r="AI3438" i="1" s="1"/>
  <c r="AI3439" i="1" s="1"/>
  <c r="AI3440" i="1" s="1"/>
  <c r="AI3441" i="1" s="1"/>
  <c r="AI3442" i="1" s="1"/>
  <c r="AI3443" i="1" s="1"/>
  <c r="AI3444" i="1" s="1"/>
  <c r="AI3445" i="1" s="1"/>
  <c r="AI3446" i="1" s="1"/>
  <c r="AI3447" i="1" s="1"/>
  <c r="AI3448" i="1" s="1"/>
  <c r="AI3449" i="1" s="1"/>
  <c r="AI3450" i="1" s="1"/>
  <c r="AI3451" i="1" s="1"/>
  <c r="AI3452" i="1" s="1"/>
  <c r="AI3453" i="1" s="1"/>
  <c r="AI3454" i="1" s="1"/>
  <c r="AI3455" i="1" s="1"/>
  <c r="AI3456" i="1" s="1"/>
  <c r="AI3457" i="1" s="1"/>
  <c r="AI3458" i="1" s="1"/>
  <c r="AI3459" i="1" s="1"/>
  <c r="AI3460" i="1" s="1"/>
  <c r="AI3461" i="1" s="1"/>
  <c r="AI3462" i="1" s="1"/>
  <c r="AI3463" i="1" s="1"/>
  <c r="AI3464" i="1" s="1"/>
  <c r="AI3465" i="1" s="1"/>
  <c r="AI3466" i="1" s="1"/>
  <c r="AI3467" i="1" s="1"/>
  <c r="AI3468" i="1" s="1"/>
  <c r="AI3469" i="1" s="1"/>
  <c r="AI3470" i="1" s="1"/>
  <c r="AI3471" i="1" s="1"/>
  <c r="AI3472" i="1" s="1"/>
  <c r="AI3473" i="1" s="1"/>
  <c r="AI3474" i="1" s="1"/>
  <c r="AI3475" i="1" s="1"/>
  <c r="AI3476" i="1" s="1"/>
  <c r="AI3477" i="1" s="1"/>
  <c r="AI3478" i="1" s="1"/>
  <c r="AI3479" i="1" s="1"/>
  <c r="AI3480" i="1" s="1"/>
  <c r="AI3481" i="1" s="1"/>
  <c r="AI3482" i="1" s="1"/>
  <c r="AI3483" i="1" s="1"/>
  <c r="AI3484" i="1" s="1"/>
  <c r="AI3485" i="1" s="1"/>
  <c r="AI3486" i="1" s="1"/>
  <c r="AI3487" i="1" s="1"/>
  <c r="AI3488" i="1" s="1"/>
  <c r="AI3489" i="1" s="1"/>
  <c r="AI3490" i="1" s="1"/>
  <c r="AI3491" i="1" s="1"/>
  <c r="AI3492" i="1" s="1"/>
  <c r="AI3493" i="1" s="1"/>
  <c r="AI3494" i="1" s="1"/>
  <c r="AI3495" i="1" s="1"/>
  <c r="AI3496" i="1" s="1"/>
  <c r="AI3497" i="1" s="1"/>
  <c r="AI3498" i="1" s="1"/>
  <c r="AI3499" i="1" s="1"/>
  <c r="AI3500" i="1" s="1"/>
  <c r="AI3501" i="1" s="1"/>
  <c r="AI3502" i="1" s="1"/>
  <c r="AI3503" i="1" s="1"/>
  <c r="AI3504" i="1" s="1"/>
  <c r="AI3505" i="1" s="1"/>
  <c r="AI3506" i="1" s="1"/>
  <c r="AI3507" i="1" s="1"/>
  <c r="AI3508" i="1" s="1"/>
  <c r="AI3509" i="1" s="1"/>
  <c r="AI3510" i="1" s="1"/>
  <c r="AI3511" i="1" s="1"/>
  <c r="AI3512" i="1" s="1"/>
  <c r="AI3513" i="1" s="1"/>
  <c r="AI3514" i="1" s="1"/>
  <c r="AI3515" i="1" s="1"/>
  <c r="AI3516" i="1" s="1"/>
  <c r="AI3517" i="1" s="1"/>
  <c r="AI3518" i="1" s="1"/>
  <c r="AI3519" i="1" s="1"/>
  <c r="AI3520" i="1" s="1"/>
  <c r="AI3521" i="1" s="1"/>
  <c r="AI3522" i="1" s="1"/>
  <c r="AI3523" i="1" s="1"/>
  <c r="AI3524" i="1" s="1"/>
  <c r="AI3525" i="1" s="1"/>
  <c r="AI3526" i="1" s="1"/>
  <c r="AI3527" i="1" s="1"/>
  <c r="AI3528" i="1" s="1"/>
  <c r="AI3529" i="1" s="1"/>
  <c r="AI3530" i="1" s="1"/>
  <c r="AI3531" i="1" s="1"/>
  <c r="AI3532" i="1" s="1"/>
  <c r="AI3533" i="1" s="1"/>
  <c r="AI3534" i="1" s="1"/>
  <c r="AI3535" i="1" s="1"/>
  <c r="AI3536" i="1" s="1"/>
  <c r="AI3537" i="1" s="1"/>
  <c r="AI3538" i="1" s="1"/>
  <c r="AI3539" i="1" s="1"/>
  <c r="AI3540" i="1" s="1"/>
  <c r="AI3541" i="1" s="1"/>
  <c r="AI3542" i="1" s="1"/>
  <c r="AI3543" i="1" s="1"/>
  <c r="AI3544" i="1" s="1"/>
  <c r="AI3545" i="1" s="1"/>
  <c r="AI3546" i="1" s="1"/>
  <c r="AI3547" i="1" s="1"/>
  <c r="AI3548" i="1" s="1"/>
  <c r="AI3549" i="1" s="1"/>
  <c r="AI3550" i="1" s="1"/>
  <c r="AI3551" i="1" s="1"/>
  <c r="AI3552" i="1" s="1"/>
  <c r="AI3553" i="1" s="1"/>
  <c r="AI3554" i="1" s="1"/>
  <c r="AI3555" i="1" s="1"/>
  <c r="AI3556" i="1" s="1"/>
  <c r="AI3557" i="1" s="1"/>
  <c r="AI3558" i="1" s="1"/>
  <c r="AI3559" i="1" s="1"/>
  <c r="AI3560" i="1" s="1"/>
  <c r="AI3561" i="1" s="1"/>
  <c r="AI3562" i="1" s="1"/>
  <c r="AI3563" i="1" s="1"/>
  <c r="AI3564" i="1" s="1"/>
  <c r="AI3565" i="1" s="1"/>
  <c r="AI3566" i="1" s="1"/>
  <c r="AI3567" i="1" s="1"/>
  <c r="AI3568" i="1" s="1"/>
  <c r="AI3569" i="1" s="1"/>
  <c r="AI3570" i="1" s="1"/>
  <c r="AI3571" i="1" s="1"/>
  <c r="AI3572" i="1" s="1"/>
  <c r="AI3573" i="1" s="1"/>
  <c r="AI3574" i="1" s="1"/>
  <c r="AI3575" i="1" s="1"/>
  <c r="AI3576" i="1" s="1"/>
  <c r="AI3577" i="1" s="1"/>
  <c r="AI3578" i="1" s="1"/>
  <c r="AI3579" i="1" s="1"/>
  <c r="AI3580" i="1" s="1"/>
  <c r="AI3581" i="1" s="1"/>
  <c r="AI3582" i="1" s="1"/>
  <c r="AI3583" i="1" s="1"/>
  <c r="AI3584" i="1" s="1"/>
  <c r="AI3585" i="1" s="1"/>
  <c r="AI3586" i="1" s="1"/>
  <c r="AI3587" i="1" s="1"/>
  <c r="AI3588" i="1" s="1"/>
  <c r="AI3589" i="1" s="1"/>
  <c r="AI3590" i="1" s="1"/>
  <c r="AI3591" i="1" s="1"/>
  <c r="AI3592" i="1" s="1"/>
  <c r="AI3593" i="1" s="1"/>
  <c r="AI3594" i="1" s="1"/>
  <c r="AI3595" i="1" s="1"/>
  <c r="AI3596" i="1" s="1"/>
  <c r="AI3597" i="1" s="1"/>
  <c r="AI3598" i="1" s="1"/>
  <c r="AI3599" i="1" s="1"/>
  <c r="AI3600" i="1" s="1"/>
  <c r="AI3601" i="1" s="1"/>
  <c r="AI3602" i="1" s="1"/>
  <c r="AI3603" i="1" s="1"/>
  <c r="AI3604" i="1" s="1"/>
  <c r="AI3605" i="1" s="1"/>
  <c r="AI3606" i="1" s="1"/>
  <c r="AI3607" i="1" s="1"/>
  <c r="AI3608" i="1" s="1"/>
  <c r="AI3609" i="1" s="1"/>
  <c r="AI3610" i="1" s="1"/>
  <c r="AI3611" i="1" s="1"/>
  <c r="AI3612" i="1" s="1"/>
  <c r="AI3613" i="1" s="1"/>
  <c r="AI3614" i="1" s="1"/>
  <c r="AI3615" i="1" s="1"/>
  <c r="AI3616" i="1" s="1"/>
  <c r="AI3617" i="1" s="1"/>
  <c r="AI3618" i="1" s="1"/>
  <c r="AI3619" i="1" s="1"/>
  <c r="AI3620" i="1" s="1"/>
  <c r="AI3621" i="1" s="1"/>
  <c r="AI3622" i="1" s="1"/>
  <c r="AI3623" i="1" s="1"/>
  <c r="AI3624" i="1" s="1"/>
  <c r="AI3625" i="1" s="1"/>
  <c r="AI3626" i="1" s="1"/>
  <c r="AI3627" i="1" s="1"/>
  <c r="AI3628" i="1" s="1"/>
  <c r="AI3629" i="1" s="1"/>
  <c r="AI3630" i="1" s="1"/>
  <c r="AI3631" i="1" s="1"/>
  <c r="AI3632" i="1" s="1"/>
  <c r="AI3633" i="1" s="1"/>
  <c r="AI3634" i="1" s="1"/>
  <c r="AI3635" i="1" s="1"/>
  <c r="AI3636" i="1" s="1"/>
  <c r="AI3637" i="1" s="1"/>
  <c r="AI3638" i="1" s="1"/>
  <c r="AI3639" i="1" s="1"/>
  <c r="AI3640" i="1" s="1"/>
  <c r="AI3641" i="1" s="1"/>
  <c r="AI3642" i="1" s="1"/>
  <c r="AI3643" i="1" s="1"/>
  <c r="AI3644" i="1" s="1"/>
  <c r="AI3645" i="1" s="1"/>
  <c r="AI3646" i="1" s="1"/>
  <c r="AI3647" i="1" s="1"/>
  <c r="AI3648" i="1" s="1"/>
  <c r="AI3649" i="1" s="1"/>
  <c r="AI3650" i="1" s="1"/>
  <c r="AI3651" i="1" s="1"/>
  <c r="AI3652" i="1" s="1"/>
  <c r="AI3653" i="1" s="1"/>
  <c r="AI3654" i="1" s="1"/>
  <c r="AI3655" i="1" s="1"/>
  <c r="AI3656" i="1" s="1"/>
  <c r="AI3657" i="1" s="1"/>
  <c r="AI3658" i="1" s="1"/>
  <c r="AI3659" i="1" s="1"/>
  <c r="AI3660" i="1" s="1"/>
  <c r="AI3661" i="1" s="1"/>
  <c r="AI3662" i="1" s="1"/>
  <c r="AI3663" i="1" s="1"/>
  <c r="AI3664" i="1" s="1"/>
  <c r="AI3665" i="1" s="1"/>
  <c r="AI3666" i="1" s="1"/>
  <c r="AI3667" i="1" s="1"/>
  <c r="AI3668" i="1" s="1"/>
  <c r="AI3669" i="1" s="1"/>
  <c r="AI3670" i="1" s="1"/>
  <c r="AI3671" i="1" s="1"/>
  <c r="AI3672" i="1" s="1"/>
  <c r="AI3673" i="1" s="1"/>
  <c r="AI3674" i="1" s="1"/>
  <c r="AI3675" i="1" s="1"/>
  <c r="AI3676" i="1" s="1"/>
  <c r="AI3677" i="1" s="1"/>
  <c r="AI3678" i="1" s="1"/>
  <c r="AI3679" i="1" s="1"/>
  <c r="AI3680" i="1" s="1"/>
  <c r="AI3681" i="1" s="1"/>
  <c r="AI3682" i="1" s="1"/>
  <c r="AI3683" i="1" s="1"/>
  <c r="AI3684" i="1" s="1"/>
  <c r="AI3685" i="1" s="1"/>
  <c r="AI3686" i="1" s="1"/>
  <c r="AI3687" i="1" s="1"/>
  <c r="AI3688" i="1" s="1"/>
  <c r="AI3689" i="1" s="1"/>
  <c r="AI3690" i="1" s="1"/>
  <c r="AI3691" i="1" s="1"/>
  <c r="AI3692" i="1" s="1"/>
  <c r="AI3693" i="1" s="1"/>
  <c r="AI3694" i="1" s="1"/>
  <c r="AI3695" i="1" s="1"/>
  <c r="AI3696" i="1" s="1"/>
  <c r="AI3697" i="1" s="1"/>
  <c r="AI3698" i="1" s="1"/>
  <c r="AI3699" i="1" s="1"/>
  <c r="AI3700" i="1" s="1"/>
  <c r="AI3701" i="1" s="1"/>
  <c r="AI3702" i="1" s="1"/>
  <c r="AI3703" i="1" s="1"/>
  <c r="AI3704" i="1" s="1"/>
  <c r="AI3705" i="1" s="1"/>
  <c r="AI3706" i="1" s="1"/>
  <c r="AI3707" i="1" s="1"/>
  <c r="AI3708" i="1" s="1"/>
  <c r="AI3709" i="1" s="1"/>
  <c r="AI3710" i="1" s="1"/>
  <c r="AI3711" i="1" s="1"/>
  <c r="AI3712" i="1" s="1"/>
  <c r="AI3713" i="1" s="1"/>
  <c r="AI3714" i="1" s="1"/>
  <c r="AI3715" i="1" s="1"/>
  <c r="AI3716" i="1" s="1"/>
  <c r="AI3717" i="1" s="1"/>
  <c r="AI3718" i="1" s="1"/>
  <c r="AI3719" i="1" s="1"/>
  <c r="AI3720" i="1" s="1"/>
  <c r="AI3721" i="1" s="1"/>
  <c r="AI3722" i="1" s="1"/>
  <c r="AI3723" i="1" s="1"/>
  <c r="AI3724" i="1" s="1"/>
  <c r="AI3725" i="1" s="1"/>
  <c r="AI3726" i="1" s="1"/>
  <c r="AI3727" i="1" s="1"/>
  <c r="AI3728" i="1" s="1"/>
  <c r="AI3729" i="1" s="1"/>
  <c r="AI3730" i="1" s="1"/>
  <c r="AI3731" i="1" s="1"/>
  <c r="AI3732" i="1" s="1"/>
  <c r="AI3733" i="1" s="1"/>
  <c r="AI3734" i="1" s="1"/>
  <c r="AI3735" i="1" s="1"/>
  <c r="AI3736" i="1" s="1"/>
  <c r="AI3737" i="1" s="1"/>
  <c r="AI3738" i="1" s="1"/>
  <c r="AI3739" i="1" s="1"/>
  <c r="AI3740" i="1" s="1"/>
  <c r="AI3741" i="1" s="1"/>
  <c r="AI3742" i="1" s="1"/>
  <c r="AI3743" i="1" s="1"/>
  <c r="AI3744" i="1" s="1"/>
  <c r="AI3745" i="1" s="1"/>
  <c r="AI3746" i="1" s="1"/>
  <c r="AI3747" i="1" s="1"/>
  <c r="AI3748" i="1" s="1"/>
  <c r="AI3749" i="1" s="1"/>
  <c r="AI3750" i="1" s="1"/>
  <c r="AI3751" i="1" s="1"/>
  <c r="AI3752" i="1" s="1"/>
  <c r="AI3753" i="1" s="1"/>
  <c r="AI3754" i="1" s="1"/>
  <c r="AI3755" i="1" s="1"/>
  <c r="AI3756" i="1" s="1"/>
  <c r="AI3757" i="1" s="1"/>
  <c r="AI3758" i="1" s="1"/>
  <c r="AI3759" i="1" s="1"/>
  <c r="AI3760" i="1" s="1"/>
  <c r="AI3761" i="1" s="1"/>
  <c r="AI3762" i="1" s="1"/>
  <c r="AI3763" i="1" s="1"/>
  <c r="AI3764" i="1" s="1"/>
  <c r="AI3765" i="1" s="1"/>
  <c r="AI3766" i="1" s="1"/>
  <c r="AI3767" i="1" s="1"/>
  <c r="AI3768" i="1" s="1"/>
  <c r="AI3769" i="1" s="1"/>
  <c r="AI3770" i="1" s="1"/>
  <c r="AI3771" i="1" s="1"/>
  <c r="AI3772" i="1" s="1"/>
  <c r="AI3773" i="1" s="1"/>
  <c r="AI3774" i="1" s="1"/>
  <c r="AI3775" i="1" s="1"/>
  <c r="AI3776" i="1" s="1"/>
  <c r="AI3777" i="1" s="1"/>
  <c r="AI3778" i="1" s="1"/>
  <c r="AI3779" i="1" s="1"/>
  <c r="AI3780" i="1" s="1"/>
  <c r="AI3781" i="1" s="1"/>
  <c r="AI3782" i="1" s="1"/>
  <c r="AI3783" i="1" s="1"/>
  <c r="AI3784" i="1" s="1"/>
  <c r="AI3785" i="1" s="1"/>
  <c r="AI3786" i="1" s="1"/>
  <c r="AI3787" i="1" s="1"/>
  <c r="AI3788" i="1" s="1"/>
  <c r="AI3789" i="1" s="1"/>
  <c r="AI3790" i="1" s="1"/>
  <c r="AI3791" i="1" s="1"/>
  <c r="AI3792" i="1" s="1"/>
  <c r="AI3793" i="1" s="1"/>
  <c r="AI3794" i="1" s="1"/>
  <c r="AI3795" i="1" s="1"/>
  <c r="AI3796" i="1" s="1"/>
  <c r="AI3797" i="1" s="1"/>
  <c r="AI3798" i="1" s="1"/>
  <c r="AI3799" i="1" s="1"/>
  <c r="AI3800" i="1" s="1"/>
  <c r="AI3801" i="1" s="1"/>
  <c r="AI3802" i="1" s="1"/>
  <c r="AI3803" i="1" s="1"/>
  <c r="AI3804" i="1" s="1"/>
  <c r="AI3805" i="1" s="1"/>
  <c r="AI3806" i="1" s="1"/>
  <c r="AI3807" i="1" s="1"/>
  <c r="AI3808" i="1" s="1"/>
  <c r="AI3809" i="1" s="1"/>
  <c r="AI3810" i="1" s="1"/>
  <c r="AI3811" i="1" s="1"/>
  <c r="AI3812" i="1" s="1"/>
  <c r="AI3813" i="1" s="1"/>
  <c r="AI3814" i="1" s="1"/>
  <c r="AI3815" i="1" s="1"/>
  <c r="AI3816" i="1" s="1"/>
  <c r="AI3817" i="1" s="1"/>
  <c r="AI3818" i="1" s="1"/>
  <c r="AI3819" i="1" s="1"/>
  <c r="AI3820" i="1" s="1"/>
  <c r="AI3821" i="1" s="1"/>
  <c r="AI3822" i="1" s="1"/>
  <c r="AI3823" i="1" s="1"/>
  <c r="AI3824" i="1" s="1"/>
  <c r="AI3825" i="1" s="1"/>
  <c r="AI3826" i="1" s="1"/>
  <c r="AI3827" i="1" s="1"/>
  <c r="AI3828" i="1" s="1"/>
  <c r="AI3829" i="1" s="1"/>
  <c r="AI3830" i="1" s="1"/>
  <c r="AI3831" i="1" s="1"/>
  <c r="AI3832" i="1" s="1"/>
  <c r="AI3833" i="1" s="1"/>
  <c r="AI3834" i="1" s="1"/>
  <c r="AI3835" i="1" s="1"/>
  <c r="AI3836" i="1" s="1"/>
  <c r="AI3837" i="1" s="1"/>
  <c r="AI3838" i="1" s="1"/>
  <c r="AI3839" i="1" s="1"/>
  <c r="AI3840" i="1" s="1"/>
  <c r="AI3841" i="1" s="1"/>
  <c r="AI3842" i="1" s="1"/>
  <c r="AI3843" i="1" s="1"/>
  <c r="AI3844" i="1" s="1"/>
  <c r="AI3845" i="1" s="1"/>
  <c r="AI3846" i="1" s="1"/>
  <c r="AI3847" i="1" s="1"/>
  <c r="AI3848" i="1" s="1"/>
  <c r="AI3849" i="1" s="1"/>
  <c r="AI3850" i="1" s="1"/>
  <c r="AI3851" i="1" s="1"/>
  <c r="AI3852" i="1" s="1"/>
  <c r="AI3853" i="1" s="1"/>
  <c r="AI3854" i="1" s="1"/>
  <c r="AI3855" i="1" s="1"/>
  <c r="AI3856" i="1" s="1"/>
  <c r="AI3857" i="1" s="1"/>
  <c r="AI3858" i="1" s="1"/>
  <c r="AI3859" i="1" s="1"/>
  <c r="AI3860" i="1" s="1"/>
  <c r="AI3861" i="1" s="1"/>
  <c r="AI3862" i="1" s="1"/>
  <c r="AI3863" i="1" s="1"/>
  <c r="AI3864" i="1" s="1"/>
  <c r="AI3865" i="1" s="1"/>
  <c r="AI3866" i="1" s="1"/>
  <c r="AI3867" i="1" s="1"/>
  <c r="AI3868" i="1" s="1"/>
  <c r="AI3869" i="1" s="1"/>
  <c r="AI3870" i="1" s="1"/>
  <c r="AI3871" i="1" s="1"/>
  <c r="AI3872" i="1" s="1"/>
  <c r="AI3873" i="1" s="1"/>
  <c r="AI3874" i="1" s="1"/>
  <c r="AI3875" i="1" s="1"/>
  <c r="AI3876" i="1" s="1"/>
  <c r="AI3877" i="1" s="1"/>
  <c r="AI3878" i="1" s="1"/>
  <c r="AI3879" i="1" s="1"/>
  <c r="AI3880" i="1" s="1"/>
  <c r="AI3881" i="1" s="1"/>
  <c r="AI3882" i="1" s="1"/>
  <c r="AI3883" i="1" s="1"/>
  <c r="AI3884" i="1" s="1"/>
  <c r="AI3885" i="1" s="1"/>
  <c r="AI3886" i="1" s="1"/>
  <c r="AI3887" i="1" s="1"/>
  <c r="AI3888" i="1" s="1"/>
  <c r="AI3889" i="1" s="1"/>
  <c r="AI3890" i="1" s="1"/>
  <c r="AI3891" i="1" s="1"/>
  <c r="AI3892" i="1" s="1"/>
  <c r="AI3893" i="1" s="1"/>
  <c r="AI3894" i="1" s="1"/>
  <c r="AI3895" i="1" s="1"/>
  <c r="AI3896" i="1" s="1"/>
  <c r="AI3897" i="1" s="1"/>
  <c r="AI3898" i="1" s="1"/>
  <c r="AI3899" i="1" s="1"/>
  <c r="AI3900" i="1" s="1"/>
  <c r="AI3901" i="1" s="1"/>
  <c r="AI3902" i="1" s="1"/>
  <c r="AI3903" i="1" s="1"/>
  <c r="AI3904" i="1" s="1"/>
  <c r="AI3905" i="1" s="1"/>
  <c r="AI3906" i="1" s="1"/>
  <c r="AI3907" i="1" s="1"/>
  <c r="AI3908" i="1" s="1"/>
  <c r="AI3909" i="1" s="1"/>
  <c r="AI3910" i="1" s="1"/>
  <c r="AI3911" i="1" s="1"/>
  <c r="AI3912" i="1" s="1"/>
  <c r="AI3913" i="1" s="1"/>
  <c r="AI3914" i="1" s="1"/>
  <c r="AI3915" i="1" s="1"/>
  <c r="AI3916" i="1" s="1"/>
  <c r="AI3917" i="1" s="1"/>
  <c r="AI3918" i="1" s="1"/>
  <c r="AI3919" i="1" s="1"/>
  <c r="AI3920" i="1" s="1"/>
  <c r="AI3921" i="1" s="1"/>
  <c r="AI3922" i="1" s="1"/>
  <c r="AI3923" i="1" s="1"/>
  <c r="AI3924" i="1" s="1"/>
  <c r="AI3925" i="1" s="1"/>
  <c r="AI3926" i="1" s="1"/>
  <c r="AI3927" i="1" s="1"/>
  <c r="AI3928" i="1" s="1"/>
  <c r="AI3929" i="1" s="1"/>
  <c r="AI3930" i="1" s="1"/>
  <c r="AI3931" i="1" s="1"/>
  <c r="AI3932" i="1" s="1"/>
  <c r="AI3933" i="1" s="1"/>
  <c r="AI3934" i="1" s="1"/>
  <c r="AI3935" i="1" s="1"/>
  <c r="AI3936" i="1" s="1"/>
  <c r="AI3937" i="1" s="1"/>
  <c r="AI3938" i="1" s="1"/>
  <c r="AI3939" i="1" s="1"/>
  <c r="AI3940" i="1" s="1"/>
  <c r="AI3941" i="1" s="1"/>
  <c r="AI3942" i="1" s="1"/>
  <c r="AI3943" i="1" s="1"/>
  <c r="AI3944" i="1" s="1"/>
  <c r="AI3945" i="1" s="1"/>
  <c r="AI3946" i="1" s="1"/>
  <c r="AI3947" i="1" s="1"/>
  <c r="AI3948" i="1" s="1"/>
  <c r="AI3949" i="1" s="1"/>
  <c r="AI3950" i="1" s="1"/>
  <c r="AI3951" i="1" s="1"/>
  <c r="AI3952" i="1" s="1"/>
  <c r="AI3953" i="1" s="1"/>
  <c r="AI3954" i="1" s="1"/>
  <c r="AI3955" i="1" s="1"/>
  <c r="AI3956" i="1" s="1"/>
  <c r="AI3957" i="1" s="1"/>
  <c r="AI3958" i="1" s="1"/>
  <c r="AI3959" i="1" s="1"/>
  <c r="AI3960" i="1" s="1"/>
  <c r="AI3961" i="1" s="1"/>
  <c r="AI3962" i="1" s="1"/>
  <c r="AI3963" i="1" s="1"/>
  <c r="AI3964" i="1" s="1"/>
  <c r="AI3965" i="1" s="1"/>
  <c r="AI3966" i="1" s="1"/>
  <c r="AI3967" i="1" s="1"/>
  <c r="AI3968" i="1" s="1"/>
  <c r="AI3969" i="1" s="1"/>
  <c r="AI3970" i="1" s="1"/>
  <c r="AI3971" i="1" s="1"/>
  <c r="AI3972" i="1" s="1"/>
  <c r="AI3973" i="1" s="1"/>
  <c r="AI3974" i="1" s="1"/>
  <c r="AI3975" i="1" s="1"/>
  <c r="AI3976" i="1" s="1"/>
  <c r="AI3977" i="1" s="1"/>
  <c r="AI3978" i="1" s="1"/>
  <c r="AI3979" i="1" s="1"/>
  <c r="AI3980" i="1" s="1"/>
  <c r="AI3981" i="1" s="1"/>
  <c r="AI3982" i="1" s="1"/>
  <c r="AI3983" i="1" s="1"/>
  <c r="AI3984" i="1" s="1"/>
  <c r="AI3985" i="1" s="1"/>
  <c r="AI3986" i="1" s="1"/>
  <c r="AI3987" i="1" s="1"/>
  <c r="AI3988" i="1" s="1"/>
  <c r="AI3989" i="1" s="1"/>
  <c r="AI3990" i="1" s="1"/>
  <c r="AI3991" i="1" s="1"/>
  <c r="AI3992" i="1" s="1"/>
  <c r="AI3993" i="1" s="1"/>
  <c r="AI3994" i="1" s="1"/>
  <c r="AI3995" i="1" s="1"/>
  <c r="AI3996" i="1" s="1"/>
  <c r="AI3997" i="1" s="1"/>
  <c r="AI3998" i="1" s="1"/>
  <c r="AI3999" i="1" s="1"/>
  <c r="AI4000" i="1" s="1"/>
  <c r="AI4001" i="1" s="1"/>
  <c r="AI4002" i="1" s="1"/>
  <c r="AI4003" i="1" s="1"/>
  <c r="AI4004" i="1" s="1"/>
  <c r="AI4005" i="1" s="1"/>
  <c r="AI4006" i="1" s="1"/>
  <c r="AI4007" i="1" s="1"/>
  <c r="AI4008" i="1" s="1"/>
  <c r="AI4009" i="1" s="1"/>
  <c r="AI4010" i="1" s="1"/>
  <c r="AI4011" i="1" s="1"/>
  <c r="AI4012" i="1" s="1"/>
  <c r="AI4013" i="1" s="1"/>
  <c r="AI4014" i="1" s="1"/>
  <c r="AI4015" i="1" s="1"/>
  <c r="AI4016" i="1" s="1"/>
  <c r="AI4017" i="1" s="1"/>
  <c r="AI4018" i="1" s="1"/>
  <c r="AI4019" i="1" s="1"/>
  <c r="AI4020" i="1" s="1"/>
  <c r="AI4021" i="1" s="1"/>
  <c r="AI4022" i="1" s="1"/>
  <c r="AI4023" i="1" s="1"/>
  <c r="AI4024" i="1" s="1"/>
  <c r="AI4025" i="1" s="1"/>
  <c r="AI4026" i="1" s="1"/>
  <c r="AI4027" i="1" s="1"/>
  <c r="AI4028" i="1" s="1"/>
  <c r="AI4029" i="1" s="1"/>
  <c r="AI4030" i="1" s="1"/>
  <c r="AI4031" i="1" s="1"/>
  <c r="AI4032" i="1" s="1"/>
  <c r="AI4033" i="1" s="1"/>
  <c r="AI4034" i="1" s="1"/>
  <c r="AI4035" i="1" s="1"/>
  <c r="AI4036" i="1" s="1"/>
  <c r="AI4037" i="1" s="1"/>
  <c r="AI4038" i="1" s="1"/>
  <c r="AI4039" i="1" s="1"/>
  <c r="AI4040" i="1" s="1"/>
  <c r="AI4041" i="1" s="1"/>
  <c r="AI4042" i="1" s="1"/>
  <c r="AI4043" i="1" s="1"/>
  <c r="AI4044" i="1" s="1"/>
  <c r="AI4045" i="1" s="1"/>
  <c r="AI4046" i="1" s="1"/>
  <c r="AI4047" i="1" s="1"/>
  <c r="AI4048" i="1" s="1"/>
  <c r="AI4049" i="1" s="1"/>
  <c r="AI4050" i="1" s="1"/>
  <c r="AI4051" i="1" s="1"/>
  <c r="AI4052" i="1" s="1"/>
  <c r="AI4053" i="1" s="1"/>
  <c r="AI4054" i="1" s="1"/>
  <c r="AI4055" i="1" s="1"/>
  <c r="AI4056" i="1" s="1"/>
  <c r="AI4057" i="1" s="1"/>
  <c r="AI4058" i="1" s="1"/>
  <c r="AI4059" i="1" s="1"/>
  <c r="AI4060" i="1" s="1"/>
  <c r="AI4061" i="1" s="1"/>
  <c r="AI4062" i="1" s="1"/>
  <c r="AI4063" i="1" s="1"/>
  <c r="AI4064" i="1" s="1"/>
  <c r="AI4065" i="1" s="1"/>
  <c r="AI4066" i="1" s="1"/>
  <c r="AI4067" i="1" s="1"/>
  <c r="AI4068" i="1" s="1"/>
  <c r="AI4069" i="1" s="1"/>
  <c r="AI4070" i="1" s="1"/>
  <c r="AI4071" i="1" s="1"/>
  <c r="AI4072" i="1" s="1"/>
  <c r="AI4073" i="1" s="1"/>
  <c r="AI4074" i="1" s="1"/>
  <c r="AI4075" i="1" s="1"/>
  <c r="AI4076" i="1" s="1"/>
  <c r="AI4077" i="1" s="1"/>
  <c r="AI4078" i="1" s="1"/>
  <c r="AI4079" i="1" s="1"/>
  <c r="AI4080" i="1" s="1"/>
  <c r="AI4081" i="1" s="1"/>
  <c r="AI4082" i="1" s="1"/>
  <c r="AI4083" i="1" s="1"/>
  <c r="AI4084" i="1" s="1"/>
  <c r="AI4085" i="1" s="1"/>
  <c r="AI4086" i="1" s="1"/>
  <c r="AI4087" i="1" s="1"/>
  <c r="AI4088" i="1" s="1"/>
  <c r="AI4089" i="1" s="1"/>
  <c r="AI4090" i="1" s="1"/>
  <c r="AI4091" i="1" s="1"/>
  <c r="AI4092" i="1" s="1"/>
  <c r="AI4093" i="1" s="1"/>
  <c r="AI4094" i="1" s="1"/>
  <c r="AI4095" i="1" s="1"/>
  <c r="AI4096" i="1" s="1"/>
  <c r="AI4097" i="1" s="1"/>
  <c r="AI4098" i="1" s="1"/>
  <c r="AI4099" i="1" s="1"/>
  <c r="AI4100" i="1" s="1"/>
  <c r="AI4101" i="1" s="1"/>
  <c r="AI4102" i="1" s="1"/>
  <c r="AI4103" i="1" s="1"/>
  <c r="AI4104" i="1" s="1"/>
  <c r="AI4105" i="1" s="1"/>
  <c r="AI4106" i="1" s="1"/>
  <c r="AI4107" i="1" s="1"/>
  <c r="AI4108" i="1" s="1"/>
  <c r="AI4109" i="1" s="1"/>
  <c r="AI4110" i="1" s="1"/>
  <c r="AI4111" i="1" s="1"/>
  <c r="AI4112" i="1" s="1"/>
  <c r="AI4113" i="1" s="1"/>
  <c r="AI4114" i="1" s="1"/>
  <c r="AI4115" i="1" s="1"/>
  <c r="AI4116" i="1" s="1"/>
  <c r="AI4117" i="1" s="1"/>
  <c r="AI4118" i="1" s="1"/>
  <c r="AI4119" i="1" s="1"/>
  <c r="AI4120" i="1" s="1"/>
  <c r="AI4121" i="1" s="1"/>
  <c r="AI4122" i="1" s="1"/>
  <c r="AI4123" i="1" s="1"/>
  <c r="AI4124" i="1" s="1"/>
  <c r="AI4125" i="1" s="1"/>
  <c r="AI4126" i="1" s="1"/>
  <c r="AI4127" i="1" s="1"/>
  <c r="AI4128" i="1" s="1"/>
  <c r="AI4129" i="1" s="1"/>
  <c r="AI4130" i="1" s="1"/>
  <c r="AI4131" i="1" s="1"/>
  <c r="AI4132" i="1" s="1"/>
  <c r="AI4133" i="1" s="1"/>
  <c r="AI4134" i="1" s="1"/>
  <c r="AI4135" i="1" s="1"/>
  <c r="AI4136" i="1" s="1"/>
  <c r="AI4137" i="1" s="1"/>
  <c r="AI4138" i="1" s="1"/>
  <c r="AI4139" i="1" s="1"/>
  <c r="AI4140" i="1" s="1"/>
  <c r="AI4141" i="1" s="1"/>
  <c r="AI4142" i="1" s="1"/>
  <c r="AI4143" i="1" s="1"/>
  <c r="AI4144" i="1" s="1"/>
  <c r="AI4145" i="1" s="1"/>
  <c r="AI4146" i="1" s="1"/>
  <c r="AI4147" i="1" s="1"/>
  <c r="AI4148" i="1" s="1"/>
  <c r="AI4149" i="1" s="1"/>
  <c r="AI4150" i="1" s="1"/>
  <c r="AI4151" i="1" s="1"/>
  <c r="AI4152" i="1" s="1"/>
  <c r="AI4153" i="1" s="1"/>
  <c r="AI4154" i="1" s="1"/>
  <c r="AI4155" i="1" s="1"/>
  <c r="AI4156" i="1" s="1"/>
  <c r="AI4157" i="1" s="1"/>
  <c r="AI4158" i="1" s="1"/>
  <c r="AI4159" i="1" s="1"/>
  <c r="AI4160" i="1" s="1"/>
  <c r="AI4161" i="1" s="1"/>
  <c r="AI4162" i="1" s="1"/>
  <c r="AI4163" i="1" s="1"/>
  <c r="AI4164" i="1" s="1"/>
  <c r="AI4165" i="1" s="1"/>
  <c r="AI4166" i="1" s="1"/>
  <c r="AI4167" i="1" s="1"/>
  <c r="AI4168" i="1" s="1"/>
  <c r="AI4169" i="1" s="1"/>
  <c r="AI4170" i="1" s="1"/>
  <c r="AI4171" i="1" s="1"/>
  <c r="AI4172" i="1" s="1"/>
  <c r="AI4173" i="1" s="1"/>
  <c r="AI4174" i="1" s="1"/>
  <c r="AI4175" i="1" s="1"/>
  <c r="AI4176" i="1" s="1"/>
  <c r="AI4177" i="1" s="1"/>
  <c r="AI4178" i="1" s="1"/>
  <c r="AI4179" i="1" s="1"/>
  <c r="AI4180" i="1" s="1"/>
  <c r="AI4181" i="1" s="1"/>
  <c r="AI4182" i="1" s="1"/>
  <c r="AI4183" i="1" s="1"/>
  <c r="AI4184" i="1" s="1"/>
  <c r="AI4185" i="1" s="1"/>
  <c r="AI4186" i="1" s="1"/>
  <c r="AI4187" i="1" s="1"/>
  <c r="AI4188" i="1" s="1"/>
  <c r="AI4189" i="1" s="1"/>
  <c r="AI4190" i="1" s="1"/>
  <c r="AI4191" i="1" s="1"/>
  <c r="AI4192" i="1" s="1"/>
  <c r="AI4193" i="1" s="1"/>
  <c r="AI4194" i="1" s="1"/>
  <c r="AI4195" i="1" s="1"/>
  <c r="AI4196" i="1" s="1"/>
  <c r="AI4197" i="1" s="1"/>
  <c r="AI4198" i="1" s="1"/>
  <c r="AI4199" i="1" s="1"/>
  <c r="AI4200" i="1" s="1"/>
  <c r="AI4201" i="1" s="1"/>
  <c r="AI4202" i="1" s="1"/>
  <c r="AI4203" i="1" s="1"/>
  <c r="AI4204" i="1" s="1"/>
  <c r="AI4205" i="1" s="1"/>
  <c r="AI4206" i="1" s="1"/>
  <c r="AI4207" i="1" s="1"/>
  <c r="AI4208" i="1" s="1"/>
  <c r="AI4209" i="1" s="1"/>
  <c r="AI4210" i="1" s="1"/>
  <c r="AI4211" i="1" s="1"/>
  <c r="AI4212" i="1" s="1"/>
  <c r="AI4213" i="1" s="1"/>
  <c r="AI4214" i="1" s="1"/>
  <c r="AI4215" i="1" s="1"/>
  <c r="AI4216" i="1" s="1"/>
  <c r="AI4217" i="1" s="1"/>
  <c r="AI4218" i="1" s="1"/>
  <c r="AI4219" i="1" s="1"/>
  <c r="AI4220" i="1" s="1"/>
  <c r="AI4221" i="1" s="1"/>
  <c r="AI4222" i="1" s="1"/>
  <c r="AI4223" i="1" s="1"/>
  <c r="AI4224" i="1" s="1"/>
  <c r="AI4225" i="1" s="1"/>
  <c r="AI4226" i="1" s="1"/>
  <c r="AI4227" i="1" s="1"/>
  <c r="AI4228" i="1" s="1"/>
  <c r="AI4229" i="1" s="1"/>
  <c r="AI4230" i="1" s="1"/>
  <c r="AI4231" i="1" s="1"/>
  <c r="AI4232" i="1" s="1"/>
  <c r="AI4233" i="1" s="1"/>
  <c r="AI4234" i="1" s="1"/>
  <c r="AI4235" i="1" s="1"/>
  <c r="AI4236" i="1" s="1"/>
  <c r="AI4237" i="1" s="1"/>
  <c r="AI4238" i="1" s="1"/>
  <c r="AI4239" i="1" s="1"/>
  <c r="AI4240" i="1" s="1"/>
  <c r="AI4241" i="1" s="1"/>
  <c r="AI4242" i="1" s="1"/>
  <c r="AI4243" i="1" s="1"/>
  <c r="AI4244" i="1" s="1"/>
  <c r="AI4245" i="1" s="1"/>
  <c r="AI4246" i="1" s="1"/>
  <c r="AI4247" i="1" s="1"/>
  <c r="AI4248" i="1" s="1"/>
  <c r="AI4249" i="1" s="1"/>
  <c r="AI4250" i="1" s="1"/>
  <c r="AI4251" i="1" s="1"/>
  <c r="AI4252" i="1" s="1"/>
  <c r="AI4253" i="1" s="1"/>
  <c r="AI4254" i="1" s="1"/>
  <c r="AI4255" i="1" s="1"/>
  <c r="AI4256" i="1" s="1"/>
  <c r="AI4257" i="1" s="1"/>
  <c r="AI4258" i="1" s="1"/>
  <c r="AI4259" i="1" s="1"/>
  <c r="AI4260" i="1" s="1"/>
  <c r="AI4261" i="1" s="1"/>
  <c r="AI4262" i="1" s="1"/>
  <c r="AI4263" i="1" s="1"/>
  <c r="AI4264" i="1" s="1"/>
  <c r="AI4265" i="1" s="1"/>
  <c r="AI4266" i="1" s="1"/>
  <c r="AI4267" i="1" s="1"/>
  <c r="AI4268" i="1" s="1"/>
  <c r="AI4269" i="1" s="1"/>
  <c r="AI4270" i="1" s="1"/>
  <c r="AI4271" i="1" s="1"/>
  <c r="AI4272" i="1" s="1"/>
  <c r="AI4273" i="1" s="1"/>
  <c r="AI4274" i="1" s="1"/>
  <c r="AI4275" i="1" s="1"/>
  <c r="AI4276" i="1" s="1"/>
  <c r="AI4277" i="1" s="1"/>
  <c r="AI4278" i="1" s="1"/>
  <c r="AI4279" i="1" s="1"/>
  <c r="AI4280" i="1" s="1"/>
  <c r="AI4281" i="1" s="1"/>
  <c r="AI4282" i="1" s="1"/>
  <c r="AI4283" i="1" s="1"/>
  <c r="AI4284" i="1" s="1"/>
  <c r="AI4285" i="1" s="1"/>
  <c r="AI4286" i="1" s="1"/>
  <c r="AI4287" i="1" s="1"/>
  <c r="AI4288" i="1" s="1"/>
  <c r="AI4289" i="1" s="1"/>
  <c r="AI4290" i="1" s="1"/>
  <c r="AI4291" i="1" s="1"/>
  <c r="AI4292" i="1" s="1"/>
  <c r="AI4293" i="1" s="1"/>
  <c r="AI4294" i="1" s="1"/>
  <c r="AI4295" i="1" s="1"/>
  <c r="AI4296" i="1" s="1"/>
  <c r="AI4297" i="1" s="1"/>
  <c r="AI4298" i="1" s="1"/>
  <c r="AI4299" i="1" s="1"/>
  <c r="AI4300" i="1" s="1"/>
  <c r="AI4301" i="1" s="1"/>
  <c r="AI4302" i="1" s="1"/>
  <c r="AI4303" i="1" s="1"/>
  <c r="AI4304" i="1" s="1"/>
  <c r="AI4305" i="1" s="1"/>
  <c r="AI4306" i="1" s="1"/>
  <c r="AI4307" i="1" s="1"/>
  <c r="AI4308" i="1" s="1"/>
  <c r="AI4309" i="1" s="1"/>
  <c r="AI4310" i="1" s="1"/>
  <c r="AI4311" i="1" s="1"/>
  <c r="AI4312" i="1" s="1"/>
  <c r="AI4313" i="1" s="1"/>
  <c r="AI4314" i="1" s="1"/>
  <c r="AI4315" i="1" s="1"/>
  <c r="AI4316" i="1" s="1"/>
  <c r="AI4317" i="1" s="1"/>
  <c r="AI4318" i="1" s="1"/>
  <c r="AI4319" i="1" s="1"/>
  <c r="AI4320" i="1" s="1"/>
  <c r="AI4321" i="1" s="1"/>
  <c r="AI4322" i="1" s="1"/>
  <c r="AI4323" i="1" s="1"/>
  <c r="AI4324" i="1" s="1"/>
  <c r="AI4325" i="1" s="1"/>
  <c r="AI4326" i="1" s="1"/>
  <c r="AI4327" i="1" s="1"/>
  <c r="AI4328" i="1" s="1"/>
  <c r="AI4329" i="1" s="1"/>
  <c r="AI4330" i="1" s="1"/>
  <c r="AI4331" i="1" s="1"/>
  <c r="AI4332" i="1" s="1"/>
  <c r="AI4333" i="1" s="1"/>
  <c r="AI4334" i="1" s="1"/>
  <c r="AI4335" i="1" s="1"/>
  <c r="AI4336" i="1" s="1"/>
  <c r="AI4337" i="1" s="1"/>
  <c r="AI4338" i="1" s="1"/>
  <c r="AI4339" i="1" s="1"/>
  <c r="AI4340" i="1" s="1"/>
  <c r="AI4341" i="1" s="1"/>
  <c r="AI4342" i="1" s="1"/>
  <c r="AI4343" i="1" s="1"/>
  <c r="AI4344" i="1" s="1"/>
  <c r="AI4345" i="1" s="1"/>
  <c r="AI4346" i="1" s="1"/>
  <c r="AI4347" i="1" s="1"/>
  <c r="AI4348" i="1" s="1"/>
  <c r="AI4349" i="1" s="1"/>
  <c r="AI4350" i="1" s="1"/>
  <c r="AI4351" i="1" s="1"/>
  <c r="AI4352" i="1" s="1"/>
  <c r="AI4353" i="1" s="1"/>
  <c r="AI4354" i="1" s="1"/>
  <c r="AI4355" i="1" s="1"/>
  <c r="AI4356" i="1" s="1"/>
  <c r="AI4357" i="1" s="1"/>
  <c r="AI4358" i="1" s="1"/>
  <c r="AI4359" i="1" s="1"/>
  <c r="AI4360" i="1" s="1"/>
  <c r="AI4361" i="1" s="1"/>
  <c r="AI4362" i="1" s="1"/>
  <c r="AI4363" i="1" s="1"/>
  <c r="AI4364" i="1" s="1"/>
  <c r="AI4365" i="1" s="1"/>
  <c r="AI4366" i="1" s="1"/>
  <c r="AI4367" i="1" s="1"/>
  <c r="AI4368" i="1" s="1"/>
  <c r="AI4369" i="1" s="1"/>
  <c r="AI4370" i="1" s="1"/>
  <c r="AI4371" i="1" s="1"/>
  <c r="AI4372" i="1" s="1"/>
  <c r="AI4373" i="1" s="1"/>
  <c r="AI4374" i="1" s="1"/>
  <c r="AI4375" i="1" s="1"/>
  <c r="AI4376" i="1" s="1"/>
  <c r="AI4377" i="1" s="1"/>
  <c r="AI4378" i="1" s="1"/>
  <c r="AI4379" i="1" s="1"/>
  <c r="AI4380" i="1" s="1"/>
  <c r="AI4381" i="1" s="1"/>
  <c r="AI4382" i="1" s="1"/>
  <c r="AI4383" i="1" s="1"/>
  <c r="AI4384" i="1" s="1"/>
  <c r="AI4385" i="1" s="1"/>
  <c r="AI4386" i="1" s="1"/>
  <c r="AI4387" i="1" s="1"/>
  <c r="AI4388" i="1" s="1"/>
  <c r="AI4389" i="1" s="1"/>
  <c r="AI4390" i="1" s="1"/>
  <c r="AI4391" i="1" s="1"/>
  <c r="AI4392" i="1" s="1"/>
  <c r="AI4393" i="1" s="1"/>
  <c r="AI4394" i="1" s="1"/>
  <c r="AI4395" i="1" s="1"/>
  <c r="AI4396" i="1" s="1"/>
  <c r="AI4397" i="1" s="1"/>
  <c r="AI4398" i="1" s="1"/>
  <c r="AI4399" i="1" s="1"/>
  <c r="AI4400" i="1" s="1"/>
  <c r="AI4401" i="1" s="1"/>
  <c r="AI4402" i="1" s="1"/>
  <c r="AI4403" i="1" s="1"/>
  <c r="AI4404" i="1" s="1"/>
  <c r="AI4405" i="1" s="1"/>
  <c r="AI4406" i="1" s="1"/>
  <c r="AI4407" i="1" s="1"/>
  <c r="AI4408" i="1" s="1"/>
  <c r="AI4409" i="1" s="1"/>
  <c r="AI4410" i="1" s="1"/>
  <c r="AI4411" i="1" s="1"/>
  <c r="AI4412" i="1" s="1"/>
  <c r="AI4413" i="1" s="1"/>
  <c r="AI4414" i="1" s="1"/>
  <c r="AI4415" i="1" s="1"/>
  <c r="AI4416" i="1" s="1"/>
  <c r="AI4417" i="1" s="1"/>
  <c r="AI4418" i="1" s="1"/>
  <c r="AI4419" i="1" s="1"/>
  <c r="AI4420" i="1" s="1"/>
  <c r="AI4421" i="1" s="1"/>
  <c r="AI4422" i="1" s="1"/>
  <c r="AI4423" i="1" s="1"/>
  <c r="AI4424" i="1" s="1"/>
  <c r="AI4425" i="1" s="1"/>
  <c r="AI4426" i="1" s="1"/>
  <c r="AI4427" i="1" s="1"/>
  <c r="AI4428" i="1" s="1"/>
  <c r="AI4429" i="1" s="1"/>
  <c r="AI4430" i="1" s="1"/>
  <c r="AI4431" i="1" s="1"/>
  <c r="AI4432" i="1" s="1"/>
  <c r="AI4433" i="1" s="1"/>
  <c r="AI4434" i="1" s="1"/>
  <c r="AI4435" i="1" s="1"/>
  <c r="AI4436" i="1" s="1"/>
  <c r="AI4437" i="1" s="1"/>
  <c r="AI4438" i="1" s="1"/>
  <c r="AI4439" i="1" s="1"/>
  <c r="AI4440" i="1" s="1"/>
  <c r="AI4441" i="1" s="1"/>
  <c r="AI4442" i="1" s="1"/>
  <c r="AI4443" i="1" s="1"/>
  <c r="AI4444" i="1" s="1"/>
  <c r="AI4445" i="1" s="1"/>
  <c r="AI4446" i="1" s="1"/>
  <c r="AI4447" i="1" s="1"/>
  <c r="AI4448" i="1" s="1"/>
  <c r="AI4449" i="1" s="1"/>
  <c r="AI4450" i="1" s="1"/>
  <c r="AI4451" i="1" s="1"/>
  <c r="AI4452" i="1" s="1"/>
  <c r="AI4453" i="1" s="1"/>
  <c r="AI4454" i="1" s="1"/>
  <c r="AI4455" i="1" s="1"/>
  <c r="AI4456" i="1" s="1"/>
  <c r="AI4457" i="1" s="1"/>
  <c r="AI4458" i="1" s="1"/>
  <c r="AI4459" i="1" s="1"/>
  <c r="AI4460" i="1" s="1"/>
  <c r="AI4461" i="1" s="1"/>
  <c r="AI4462" i="1" s="1"/>
  <c r="AI4463" i="1" s="1"/>
  <c r="AI4464" i="1" s="1"/>
  <c r="AI4465" i="1" s="1"/>
  <c r="AI4466" i="1" s="1"/>
  <c r="AI4467" i="1" s="1"/>
  <c r="AI4468" i="1" s="1"/>
  <c r="AI4469" i="1" s="1"/>
  <c r="AI4470" i="1" s="1"/>
  <c r="AI4471" i="1" s="1"/>
  <c r="AI4472" i="1" s="1"/>
  <c r="AI4473" i="1" s="1"/>
  <c r="AI4474" i="1" s="1"/>
  <c r="AI4475" i="1" s="1"/>
  <c r="AI4476" i="1" s="1"/>
  <c r="AI4477" i="1" s="1"/>
  <c r="AI4478" i="1" s="1"/>
  <c r="AI4479" i="1" s="1"/>
  <c r="AI4480" i="1" s="1"/>
  <c r="AI4481" i="1" s="1"/>
  <c r="AI4482" i="1" s="1"/>
  <c r="AI4483" i="1" s="1"/>
  <c r="AI4484" i="1" s="1"/>
  <c r="AI4485" i="1" s="1"/>
  <c r="AI4486" i="1" s="1"/>
  <c r="AI4487" i="1" s="1"/>
  <c r="AI4488" i="1" s="1"/>
  <c r="AI4489" i="1" s="1"/>
  <c r="AI4490" i="1" s="1"/>
  <c r="AI4491" i="1" s="1"/>
  <c r="AI4492" i="1" s="1"/>
  <c r="AI4493" i="1" s="1"/>
  <c r="AI4494" i="1" s="1"/>
  <c r="AI4495" i="1" s="1"/>
  <c r="AI4496" i="1" s="1"/>
  <c r="AI4497" i="1" s="1"/>
  <c r="AI4498" i="1" s="1"/>
  <c r="AI4499" i="1" s="1"/>
  <c r="AI4500" i="1" s="1"/>
  <c r="AI4501" i="1" s="1"/>
  <c r="AI4502" i="1" s="1"/>
  <c r="AI4503" i="1" s="1"/>
  <c r="AI4504" i="1" s="1"/>
  <c r="AI4505" i="1" s="1"/>
  <c r="AI4506" i="1" s="1"/>
  <c r="AI4507" i="1" s="1"/>
  <c r="AI4508" i="1" s="1"/>
  <c r="AI4509" i="1" s="1"/>
  <c r="AI4510" i="1" s="1"/>
  <c r="AI4511" i="1" s="1"/>
  <c r="AI4512" i="1" s="1"/>
  <c r="AI4513" i="1" s="1"/>
  <c r="AI4514" i="1" s="1"/>
  <c r="AI4515" i="1" s="1"/>
  <c r="AI4516" i="1" s="1"/>
  <c r="AI4517" i="1" s="1"/>
  <c r="AI4518" i="1" s="1"/>
  <c r="AI4519" i="1" s="1"/>
  <c r="AI4520" i="1" s="1"/>
  <c r="AI4521" i="1" s="1"/>
  <c r="AI4522" i="1" s="1"/>
  <c r="AI4523" i="1" s="1"/>
  <c r="AI4524" i="1" s="1"/>
  <c r="AI4525" i="1" s="1"/>
  <c r="AI4526" i="1" s="1"/>
  <c r="AI4527" i="1" s="1"/>
  <c r="AI4528" i="1" s="1"/>
  <c r="AI4529" i="1" s="1"/>
  <c r="AI4530" i="1" s="1"/>
  <c r="AI4531" i="1" s="1"/>
  <c r="AI4532" i="1" s="1"/>
  <c r="AI4533" i="1" s="1"/>
  <c r="AI4534" i="1" s="1"/>
  <c r="AI4535" i="1" s="1"/>
  <c r="AI4536" i="1" s="1"/>
  <c r="AI4537" i="1" s="1"/>
  <c r="AI4538" i="1" s="1"/>
  <c r="AI4539" i="1" s="1"/>
  <c r="AI4540" i="1" s="1"/>
  <c r="AI4541" i="1" s="1"/>
  <c r="AI4542" i="1" s="1"/>
  <c r="AI4543" i="1" s="1"/>
  <c r="AI4544" i="1" s="1"/>
  <c r="AI4545" i="1" s="1"/>
  <c r="AI4546" i="1" s="1"/>
  <c r="AI4547" i="1" s="1"/>
  <c r="AI4548" i="1" s="1"/>
  <c r="AI4549" i="1" s="1"/>
  <c r="AI4550" i="1" s="1"/>
  <c r="AI4551" i="1" s="1"/>
  <c r="AI4552" i="1" s="1"/>
  <c r="AI4553" i="1" s="1"/>
  <c r="AI4554" i="1" s="1"/>
  <c r="AI4555" i="1" s="1"/>
  <c r="AI4556" i="1" s="1"/>
  <c r="AI4557" i="1" s="1"/>
  <c r="AI4558" i="1" s="1"/>
  <c r="AI4559" i="1" s="1"/>
  <c r="AI4560" i="1" s="1"/>
  <c r="AI4561" i="1" s="1"/>
  <c r="AI4562" i="1" s="1"/>
  <c r="AI4563" i="1" s="1"/>
  <c r="AI4564" i="1" s="1"/>
  <c r="AI4565" i="1" s="1"/>
  <c r="AI4566" i="1" s="1"/>
  <c r="AI4567" i="1" s="1"/>
  <c r="AI4568" i="1" s="1"/>
  <c r="AI4569" i="1" s="1"/>
  <c r="AI4570" i="1" s="1"/>
  <c r="AI4571" i="1" s="1"/>
  <c r="AI4572" i="1" s="1"/>
  <c r="AI4573" i="1" s="1"/>
  <c r="AI4574" i="1" s="1"/>
  <c r="AI4575" i="1" s="1"/>
  <c r="AI4576" i="1" s="1"/>
  <c r="AI4577" i="1" s="1"/>
  <c r="AI4578" i="1" s="1"/>
  <c r="AI4579" i="1" s="1"/>
  <c r="AI4580" i="1" s="1"/>
  <c r="AI4581" i="1" s="1"/>
  <c r="AI4582" i="1" s="1"/>
  <c r="AI4583" i="1" s="1"/>
  <c r="AI4584" i="1" s="1"/>
  <c r="AI4585" i="1" s="1"/>
  <c r="AI4586" i="1" s="1"/>
  <c r="AI4587" i="1" s="1"/>
  <c r="AI4588" i="1" s="1"/>
  <c r="AI4589" i="1" s="1"/>
  <c r="AI4590" i="1" s="1"/>
  <c r="AI4591" i="1" s="1"/>
  <c r="AI4592" i="1" s="1"/>
  <c r="AI4593" i="1" s="1"/>
  <c r="AI4594" i="1" s="1"/>
  <c r="AI4595" i="1" s="1"/>
  <c r="AI4596" i="1" s="1"/>
  <c r="AI4597" i="1" s="1"/>
  <c r="AI4598" i="1" s="1"/>
  <c r="AI4599" i="1" s="1"/>
  <c r="AI4600" i="1" s="1"/>
  <c r="AI4601" i="1" s="1"/>
  <c r="AI4602" i="1" s="1"/>
  <c r="AI4603" i="1" s="1"/>
  <c r="AI4604" i="1" s="1"/>
  <c r="AI4605" i="1" s="1"/>
  <c r="AI4606" i="1" s="1"/>
  <c r="AI4607" i="1" s="1"/>
  <c r="AI4608" i="1" s="1"/>
  <c r="AI4609" i="1" s="1"/>
  <c r="AI4610" i="1" s="1"/>
  <c r="AI4611" i="1" s="1"/>
  <c r="AI4612" i="1" s="1"/>
  <c r="AI4613" i="1" s="1"/>
  <c r="AI4614" i="1" s="1"/>
  <c r="AI4615" i="1" s="1"/>
  <c r="AI4616" i="1" s="1"/>
  <c r="AI4617" i="1" s="1"/>
  <c r="AI4618" i="1" s="1"/>
  <c r="AI4619" i="1" s="1"/>
  <c r="AI4620" i="1" s="1"/>
  <c r="AI4621" i="1" s="1"/>
  <c r="AI4622" i="1" s="1"/>
  <c r="AI4623" i="1" s="1"/>
  <c r="AI4624" i="1" s="1"/>
  <c r="AI4625" i="1" s="1"/>
  <c r="AI4626" i="1" s="1"/>
  <c r="AI4627" i="1" s="1"/>
  <c r="AI4628" i="1" s="1"/>
  <c r="AI4629" i="1" s="1"/>
  <c r="AI4630" i="1" s="1"/>
  <c r="AI4631" i="1" s="1"/>
  <c r="AI4632" i="1" s="1"/>
  <c r="AI4633" i="1" s="1"/>
  <c r="AI4634" i="1" s="1"/>
  <c r="AI4635" i="1" s="1"/>
  <c r="AI4636" i="1" s="1"/>
  <c r="AI4637" i="1" s="1"/>
  <c r="AI4638" i="1" s="1"/>
  <c r="AI4639" i="1" s="1"/>
  <c r="AI4640" i="1" s="1"/>
  <c r="AI4641" i="1" s="1"/>
  <c r="AI4642" i="1" s="1"/>
  <c r="AI4643" i="1" s="1"/>
  <c r="AI4644" i="1" s="1"/>
  <c r="AI4645" i="1" s="1"/>
  <c r="AI4646" i="1" s="1"/>
  <c r="AI4647" i="1" s="1"/>
  <c r="AI4648" i="1" s="1"/>
  <c r="AI4649" i="1" s="1"/>
  <c r="AI4650" i="1" s="1"/>
  <c r="AI4651" i="1" s="1"/>
  <c r="AI4652" i="1" s="1"/>
  <c r="AI4653" i="1" s="1"/>
  <c r="AI4654" i="1" s="1"/>
  <c r="AI4655" i="1" s="1"/>
  <c r="AI4656" i="1" s="1"/>
  <c r="AI4657" i="1" s="1"/>
  <c r="AI4658" i="1" s="1"/>
  <c r="AI4659" i="1" s="1"/>
  <c r="AI4660" i="1" s="1"/>
  <c r="AI4661" i="1" s="1"/>
  <c r="AI4662" i="1" s="1"/>
  <c r="AI4663" i="1" s="1"/>
  <c r="AI4664" i="1" s="1"/>
  <c r="AI4665" i="1" s="1"/>
  <c r="AI4666" i="1" s="1"/>
  <c r="AI4667" i="1" s="1"/>
  <c r="AI4668" i="1" s="1"/>
  <c r="AI4669" i="1" s="1"/>
  <c r="AI4670" i="1" s="1"/>
  <c r="AI4671" i="1" s="1"/>
  <c r="AI4672" i="1" s="1"/>
  <c r="AI4673" i="1" s="1"/>
  <c r="AI4674" i="1" s="1"/>
  <c r="AI4675" i="1" s="1"/>
  <c r="AI4676" i="1" s="1"/>
  <c r="AI4677" i="1" s="1"/>
  <c r="AI4678" i="1" s="1"/>
  <c r="AI4679" i="1" s="1"/>
  <c r="AI4680" i="1" s="1"/>
  <c r="AI4681" i="1" s="1"/>
  <c r="AI4682" i="1" s="1"/>
  <c r="AI4683" i="1" s="1"/>
  <c r="AI4684" i="1" s="1"/>
  <c r="AI4685" i="1" s="1"/>
  <c r="AI4686" i="1" s="1"/>
  <c r="AI4687" i="1" s="1"/>
  <c r="AI4688" i="1" s="1"/>
  <c r="AI4689" i="1" s="1"/>
  <c r="AI4690" i="1" s="1"/>
  <c r="AI4691" i="1" s="1"/>
  <c r="AI4692" i="1" s="1"/>
  <c r="AI4693" i="1" s="1"/>
  <c r="AI4694" i="1" s="1"/>
  <c r="AI4695" i="1" s="1"/>
  <c r="AI4696" i="1" s="1"/>
  <c r="AI4697" i="1" s="1"/>
  <c r="AI4698" i="1" s="1"/>
  <c r="AI4699" i="1" s="1"/>
  <c r="AI4700" i="1" s="1"/>
  <c r="AI4701" i="1" s="1"/>
  <c r="AI4702" i="1" s="1"/>
  <c r="AI4703" i="1" s="1"/>
  <c r="AI4704" i="1" s="1"/>
  <c r="AI4705" i="1" s="1"/>
  <c r="AI4706" i="1" s="1"/>
  <c r="AI4707" i="1" s="1"/>
  <c r="AI4708" i="1" s="1"/>
  <c r="AI4709" i="1" s="1"/>
  <c r="AI4710" i="1" s="1"/>
  <c r="AI4711" i="1" s="1"/>
  <c r="AI4712" i="1" s="1"/>
  <c r="AI4713" i="1" s="1"/>
  <c r="AI4714" i="1" s="1"/>
  <c r="AI4715" i="1" s="1"/>
  <c r="AI4716" i="1" s="1"/>
  <c r="AI4717" i="1" s="1"/>
  <c r="AI4718" i="1" s="1"/>
  <c r="AI4719" i="1" s="1"/>
  <c r="AI4720" i="1" s="1"/>
  <c r="AI4721" i="1" s="1"/>
  <c r="AI4722" i="1" s="1"/>
  <c r="AI4723" i="1" s="1"/>
  <c r="AI4724" i="1" s="1"/>
  <c r="AI4725" i="1" s="1"/>
  <c r="AI4726" i="1" s="1"/>
  <c r="AI4727" i="1" s="1"/>
  <c r="AI4728" i="1" s="1"/>
  <c r="AI4729" i="1" s="1"/>
  <c r="AI4730" i="1" s="1"/>
  <c r="AI4731" i="1" s="1"/>
  <c r="AI4732" i="1" s="1"/>
  <c r="AI4733" i="1" s="1"/>
  <c r="AI4734" i="1" s="1"/>
  <c r="AI4735" i="1" s="1"/>
  <c r="AI4736" i="1" s="1"/>
  <c r="AI4737" i="1" s="1"/>
  <c r="AI4738" i="1" s="1"/>
  <c r="AI4739" i="1" s="1"/>
  <c r="AI4740" i="1" s="1"/>
  <c r="AI4741" i="1" s="1"/>
  <c r="AI4742" i="1" s="1"/>
  <c r="AI4743" i="1" s="1"/>
  <c r="AI4744" i="1" s="1"/>
  <c r="AI4745" i="1" s="1"/>
  <c r="AI4746" i="1" s="1"/>
  <c r="AI4747" i="1" s="1"/>
  <c r="AI4748" i="1" s="1"/>
  <c r="AI4749" i="1" s="1"/>
  <c r="AI4750" i="1" s="1"/>
  <c r="AI4751" i="1" s="1"/>
  <c r="AI4752" i="1" s="1"/>
  <c r="AI4753" i="1" s="1"/>
  <c r="AI4754" i="1" s="1"/>
  <c r="AI4755" i="1" s="1"/>
  <c r="AI4756" i="1" s="1"/>
  <c r="AI4757" i="1" s="1"/>
  <c r="AI4758" i="1" s="1"/>
  <c r="AI4759" i="1" s="1"/>
  <c r="AI4760" i="1" s="1"/>
  <c r="AI4761" i="1" s="1"/>
  <c r="AI4762" i="1" s="1"/>
  <c r="AI4763" i="1" s="1"/>
  <c r="AI4764" i="1" s="1"/>
  <c r="AI4765" i="1" s="1"/>
  <c r="AI4766" i="1" s="1"/>
  <c r="AI4767" i="1" s="1"/>
  <c r="AI4768" i="1" s="1"/>
  <c r="AI4769" i="1" s="1"/>
  <c r="AI4770" i="1" s="1"/>
  <c r="AI4771" i="1" s="1"/>
  <c r="AI4772" i="1" s="1"/>
  <c r="AI4773" i="1" s="1"/>
  <c r="AI4774" i="1" s="1"/>
  <c r="AI4775" i="1" s="1"/>
  <c r="AI4776" i="1" s="1"/>
  <c r="AI4777" i="1" s="1"/>
  <c r="AI4778" i="1" s="1"/>
  <c r="AI4779" i="1" s="1"/>
  <c r="AI4780" i="1" s="1"/>
  <c r="AI4781" i="1" s="1"/>
  <c r="AI4782" i="1" s="1"/>
  <c r="AI4783" i="1" s="1"/>
  <c r="AI4784" i="1" s="1"/>
  <c r="AI4785" i="1" s="1"/>
  <c r="AI4786" i="1" s="1"/>
  <c r="AI4787" i="1" s="1"/>
  <c r="AI4788" i="1" s="1"/>
  <c r="AI4789" i="1" s="1"/>
  <c r="AI4790" i="1" s="1"/>
  <c r="AI4791" i="1" s="1"/>
  <c r="AI4792" i="1" s="1"/>
  <c r="AI4793" i="1" s="1"/>
  <c r="AI4794" i="1" s="1"/>
  <c r="AI4795" i="1" s="1"/>
  <c r="AI4796" i="1" s="1"/>
  <c r="AI4797" i="1" s="1"/>
  <c r="AI4798" i="1" s="1"/>
  <c r="AI4799" i="1" s="1"/>
  <c r="AI4800" i="1" s="1"/>
  <c r="AI4801" i="1" s="1"/>
  <c r="AI4802" i="1" s="1"/>
  <c r="AI4803" i="1" s="1"/>
  <c r="AI4804" i="1" s="1"/>
  <c r="AI4805" i="1" s="1"/>
  <c r="AI4806" i="1" s="1"/>
  <c r="AI4807" i="1" s="1"/>
  <c r="AI4808" i="1" s="1"/>
  <c r="AI4809" i="1" s="1"/>
  <c r="AI4810" i="1" s="1"/>
  <c r="AI4811" i="1" s="1"/>
  <c r="AI4812" i="1" s="1"/>
  <c r="AI4813" i="1" s="1"/>
  <c r="AI4814" i="1" s="1"/>
  <c r="AI4815" i="1" s="1"/>
  <c r="AI4816" i="1" s="1"/>
  <c r="AI4817" i="1" s="1"/>
  <c r="AI4818" i="1" s="1"/>
  <c r="AI4819" i="1" s="1"/>
  <c r="AI4820" i="1" s="1"/>
  <c r="AI4821" i="1" s="1"/>
  <c r="AI4822" i="1" s="1"/>
  <c r="AI4823" i="1" s="1"/>
  <c r="AI4824" i="1" s="1"/>
  <c r="AI4825" i="1" s="1"/>
  <c r="AI4826" i="1" s="1"/>
  <c r="AI4827" i="1" s="1"/>
  <c r="AI4828" i="1" s="1"/>
  <c r="AI4829" i="1" s="1"/>
  <c r="AI4830" i="1" s="1"/>
  <c r="AI4831" i="1" s="1"/>
  <c r="AI4832" i="1" s="1"/>
  <c r="AI4833" i="1" s="1"/>
  <c r="AI4834" i="1" s="1"/>
  <c r="AI4835" i="1" s="1"/>
  <c r="AI4836" i="1" s="1"/>
  <c r="AI4837" i="1" s="1"/>
  <c r="AI4838" i="1" s="1"/>
  <c r="AI4839" i="1" s="1"/>
  <c r="AI4840" i="1" s="1"/>
  <c r="AI4841" i="1" s="1"/>
  <c r="AI4842" i="1" s="1"/>
  <c r="AI4843" i="1" s="1"/>
  <c r="AI4844" i="1" s="1"/>
  <c r="AI4845" i="1" s="1"/>
  <c r="AI4846" i="1" s="1"/>
  <c r="AI4847" i="1" s="1"/>
  <c r="AI4848" i="1" s="1"/>
  <c r="AI4849" i="1" s="1"/>
  <c r="AI4850" i="1" s="1"/>
  <c r="AI4851" i="1" s="1"/>
  <c r="AI4852" i="1" s="1"/>
  <c r="AI4853" i="1" s="1"/>
  <c r="AI4854" i="1" s="1"/>
  <c r="AI4855" i="1" s="1"/>
  <c r="AI4856" i="1" s="1"/>
  <c r="AI4857" i="1" s="1"/>
  <c r="AI4858" i="1" s="1"/>
  <c r="AI4859" i="1" s="1"/>
  <c r="AI4860" i="1" s="1"/>
  <c r="AI4861" i="1" s="1"/>
  <c r="AI4862" i="1" s="1"/>
  <c r="AI4863" i="1" s="1"/>
  <c r="AI4864" i="1" s="1"/>
  <c r="AI4865" i="1" s="1"/>
  <c r="AI4866" i="1" s="1"/>
  <c r="AI4867" i="1" s="1"/>
  <c r="AI4868" i="1" s="1"/>
  <c r="AI4869" i="1" s="1"/>
  <c r="AI4870" i="1" s="1"/>
  <c r="AI4871" i="1" s="1"/>
  <c r="AI4872" i="1" s="1"/>
  <c r="AI4873" i="1" s="1"/>
  <c r="AI4874" i="1" s="1"/>
  <c r="AI4875" i="1" s="1"/>
  <c r="AI4876" i="1" s="1"/>
  <c r="AI4877" i="1" s="1"/>
  <c r="AI4878" i="1" s="1"/>
  <c r="AI4879" i="1" s="1"/>
  <c r="AI4880" i="1" s="1"/>
  <c r="AI4881" i="1" s="1"/>
  <c r="AI4882" i="1" s="1"/>
  <c r="AI4883" i="1" s="1"/>
  <c r="AI4884" i="1" s="1"/>
  <c r="AI4885" i="1" s="1"/>
  <c r="AI4886" i="1" s="1"/>
  <c r="AI4887" i="1" s="1"/>
  <c r="AI4888" i="1" s="1"/>
  <c r="AI4889" i="1" s="1"/>
  <c r="AI4890" i="1" s="1"/>
  <c r="AI4891" i="1" s="1"/>
  <c r="AI4892" i="1" s="1"/>
  <c r="AI4893" i="1" s="1"/>
  <c r="AI4894" i="1" s="1"/>
  <c r="AI4895" i="1" s="1"/>
  <c r="AI4896" i="1" s="1"/>
  <c r="AI4897" i="1" s="1"/>
  <c r="AI4898" i="1" s="1"/>
  <c r="AI4899" i="1" s="1"/>
  <c r="AI4900" i="1" s="1"/>
  <c r="AI4901" i="1" s="1"/>
  <c r="AI4902" i="1" s="1"/>
  <c r="AI4903" i="1" s="1"/>
  <c r="AI4904" i="1" s="1"/>
  <c r="AI4905" i="1" s="1"/>
  <c r="AI4906" i="1" s="1"/>
  <c r="AI4907" i="1" s="1"/>
  <c r="AI4908" i="1" s="1"/>
  <c r="AI4909" i="1" s="1"/>
  <c r="AI4910" i="1" s="1"/>
  <c r="AI4911" i="1" s="1"/>
  <c r="AI4912" i="1" s="1"/>
  <c r="AI4913" i="1" s="1"/>
  <c r="AI4914" i="1" s="1"/>
  <c r="AI4915" i="1" s="1"/>
  <c r="AI4916" i="1" s="1"/>
  <c r="AI4917" i="1" s="1"/>
  <c r="AI4918" i="1" s="1"/>
  <c r="AI4919" i="1" s="1"/>
  <c r="AI4920" i="1" s="1"/>
  <c r="AI4921" i="1" s="1"/>
  <c r="AI4922" i="1" s="1"/>
  <c r="AI4923" i="1" s="1"/>
  <c r="AI4924" i="1" s="1"/>
  <c r="AI4925" i="1" s="1"/>
  <c r="AI4926" i="1" s="1"/>
  <c r="AI4927" i="1" s="1"/>
  <c r="AI4928" i="1" s="1"/>
  <c r="AI4929" i="1" s="1"/>
  <c r="AI4930" i="1" s="1"/>
  <c r="AI4931" i="1" s="1"/>
  <c r="AI4932" i="1" s="1"/>
  <c r="AI4933" i="1" s="1"/>
  <c r="AI4934" i="1" s="1"/>
  <c r="AI4935" i="1" s="1"/>
  <c r="AI4936" i="1" s="1"/>
  <c r="AI4937" i="1" s="1"/>
  <c r="AI4938" i="1" s="1"/>
  <c r="AI4939" i="1" s="1"/>
  <c r="AI4940" i="1" s="1"/>
  <c r="AI4941" i="1" s="1"/>
  <c r="AI4942" i="1" s="1"/>
  <c r="AI4943" i="1" s="1"/>
  <c r="AI4944" i="1" s="1"/>
  <c r="AI4945" i="1" s="1"/>
  <c r="AI4946" i="1" s="1"/>
  <c r="AI4947" i="1" s="1"/>
  <c r="AI4948" i="1" s="1"/>
  <c r="AI4949" i="1" s="1"/>
  <c r="AI4950" i="1" s="1"/>
  <c r="AI4951" i="1" s="1"/>
  <c r="AI4952" i="1" s="1"/>
  <c r="AI4953" i="1" s="1"/>
  <c r="AI4954" i="1" s="1"/>
  <c r="AI4955" i="1" s="1"/>
  <c r="AI4956" i="1" s="1"/>
  <c r="AI4957" i="1" s="1"/>
  <c r="AI4958" i="1" s="1"/>
  <c r="AI4959" i="1" s="1"/>
  <c r="AI4960" i="1" s="1"/>
  <c r="AI4961" i="1" s="1"/>
  <c r="AI4962" i="1" s="1"/>
  <c r="AI4963" i="1" s="1"/>
  <c r="AI4964" i="1" s="1"/>
  <c r="AI4965" i="1" s="1"/>
  <c r="AI4966" i="1" s="1"/>
  <c r="AI4967" i="1" s="1"/>
  <c r="AI4968" i="1" s="1"/>
  <c r="AI4969" i="1" s="1"/>
  <c r="AI4970" i="1" s="1"/>
  <c r="AI4971" i="1" s="1"/>
  <c r="AI4972" i="1" s="1"/>
  <c r="AI4973" i="1" s="1"/>
  <c r="AI4974" i="1" s="1"/>
  <c r="AI4975" i="1" s="1"/>
  <c r="AI4976" i="1" s="1"/>
  <c r="AI4977" i="1" s="1"/>
  <c r="AI4978" i="1" s="1"/>
  <c r="AI4979" i="1" s="1"/>
  <c r="AI4980" i="1" s="1"/>
  <c r="AI4981" i="1" s="1"/>
  <c r="AI4982" i="1" s="1"/>
  <c r="AI4983" i="1" s="1"/>
  <c r="AI4984" i="1" s="1"/>
  <c r="AI4985" i="1" s="1"/>
  <c r="AI4986" i="1" s="1"/>
  <c r="AI4987" i="1" s="1"/>
  <c r="AI4988" i="1" s="1"/>
  <c r="AI4989" i="1" s="1"/>
  <c r="AI4990" i="1" s="1"/>
  <c r="AI4991" i="1" s="1"/>
  <c r="AI4992" i="1" s="1"/>
  <c r="AI4993" i="1" s="1"/>
  <c r="AI4994" i="1" s="1"/>
  <c r="AI4995" i="1" s="1"/>
  <c r="AI4996" i="1" s="1"/>
  <c r="AI4997" i="1" s="1"/>
  <c r="AI4998" i="1" s="1"/>
  <c r="AI4999" i="1" s="1"/>
  <c r="AI5000" i="1" s="1"/>
  <c r="AI5001" i="1" s="1"/>
  <c r="AI5002" i="1" s="1"/>
  <c r="AI5003" i="1" s="1"/>
  <c r="AI5004" i="1" s="1"/>
  <c r="AI5005" i="1" s="1"/>
  <c r="AI5006" i="1" s="1"/>
  <c r="AI5007" i="1" s="1"/>
  <c r="AI5008" i="1" s="1"/>
  <c r="AI5009" i="1" s="1"/>
  <c r="AI5010" i="1" s="1"/>
  <c r="AI5011" i="1" s="1"/>
  <c r="AI5012" i="1" s="1"/>
  <c r="AI5013" i="1" s="1"/>
  <c r="AI5014" i="1" s="1"/>
  <c r="AI5015" i="1" s="1"/>
  <c r="AI5016" i="1" s="1"/>
  <c r="AI5017" i="1" s="1"/>
  <c r="AI5018" i="1" s="1"/>
  <c r="AI5019" i="1" s="1"/>
  <c r="AI5020" i="1" s="1"/>
  <c r="AI5021" i="1" s="1"/>
  <c r="AI5022" i="1" s="1"/>
  <c r="AI5023" i="1" s="1"/>
  <c r="AI5024" i="1" s="1"/>
  <c r="AI5025" i="1" s="1"/>
  <c r="AI5026" i="1" s="1"/>
  <c r="AI5027" i="1" s="1"/>
  <c r="AI5028" i="1" s="1"/>
  <c r="AI5029" i="1" s="1"/>
  <c r="AI5030" i="1" s="1"/>
  <c r="AI5031" i="1" s="1"/>
  <c r="AI5032" i="1" s="1"/>
  <c r="AI5033" i="1" s="1"/>
  <c r="AI5034" i="1" s="1"/>
  <c r="AI5035" i="1" s="1"/>
  <c r="AI5036" i="1" s="1"/>
  <c r="AI5037" i="1" s="1"/>
  <c r="AI5038" i="1" s="1"/>
  <c r="AI5039" i="1" s="1"/>
  <c r="AI5040" i="1" s="1"/>
  <c r="AI5041" i="1" s="1"/>
  <c r="AI5042" i="1" s="1"/>
  <c r="AI5043" i="1" s="1"/>
  <c r="AI5044" i="1" s="1"/>
  <c r="AI5045" i="1" s="1"/>
  <c r="AI5046" i="1" s="1"/>
  <c r="AI5047" i="1" s="1"/>
  <c r="AI5048" i="1" s="1"/>
  <c r="AI5049" i="1" s="1"/>
  <c r="AI5050" i="1" s="1"/>
  <c r="AI5051" i="1" s="1"/>
  <c r="AI5052" i="1" s="1"/>
  <c r="AI5053" i="1" s="1"/>
  <c r="AI5054" i="1" s="1"/>
  <c r="AI5055" i="1" s="1"/>
  <c r="AI5056" i="1" s="1"/>
  <c r="AI5057" i="1" s="1"/>
  <c r="AI5058" i="1" s="1"/>
  <c r="AI5059" i="1" s="1"/>
  <c r="AI5060" i="1" s="1"/>
  <c r="AI5061" i="1" s="1"/>
  <c r="AI5062" i="1" s="1"/>
  <c r="AI5063" i="1" s="1"/>
  <c r="AI5064" i="1" s="1"/>
  <c r="AI5065" i="1" s="1"/>
  <c r="AI5066" i="1" s="1"/>
  <c r="AI5067" i="1" s="1"/>
  <c r="AI5068" i="1" s="1"/>
  <c r="AI5069" i="1" s="1"/>
  <c r="AI5070" i="1" s="1"/>
  <c r="AI5071" i="1" s="1"/>
  <c r="AI5072" i="1" s="1"/>
  <c r="AI5073" i="1" s="1"/>
  <c r="AI5074" i="1" s="1"/>
  <c r="AI5075" i="1" s="1"/>
  <c r="AI5076" i="1" s="1"/>
  <c r="AI5077" i="1" s="1"/>
  <c r="AI5078" i="1" s="1"/>
  <c r="AI5079" i="1" s="1"/>
  <c r="AI5080" i="1" s="1"/>
  <c r="AI5081" i="1" s="1"/>
  <c r="AI5082" i="1" s="1"/>
  <c r="AI5083" i="1" s="1"/>
  <c r="AI5084" i="1" s="1"/>
  <c r="AI5085" i="1" s="1"/>
  <c r="AI5086" i="1" s="1"/>
  <c r="AI5087" i="1" s="1"/>
  <c r="AI5088" i="1" s="1"/>
  <c r="AI5089" i="1" s="1"/>
  <c r="AI5090" i="1" s="1"/>
  <c r="AI5091" i="1" s="1"/>
  <c r="AI5092" i="1" s="1"/>
  <c r="AI5093" i="1" s="1"/>
  <c r="AI5094" i="1" s="1"/>
  <c r="AI5095" i="1" s="1"/>
  <c r="AI5096" i="1" s="1"/>
  <c r="AI5097" i="1" s="1"/>
  <c r="AI5098" i="1" s="1"/>
  <c r="AI5099" i="1" s="1"/>
  <c r="AI5100" i="1" s="1"/>
  <c r="AI5101" i="1" s="1"/>
  <c r="AI5102" i="1" s="1"/>
  <c r="AI5103" i="1" s="1"/>
  <c r="AI5104" i="1" s="1"/>
  <c r="AI5105" i="1" s="1"/>
  <c r="AI5106" i="1" s="1"/>
  <c r="AI5107" i="1" s="1"/>
  <c r="AI5108" i="1" s="1"/>
  <c r="AI5109" i="1" s="1"/>
  <c r="AI5110" i="1" s="1"/>
  <c r="AI5111" i="1" s="1"/>
  <c r="AI5112" i="1" s="1"/>
  <c r="AI5113" i="1" s="1"/>
  <c r="AI5114" i="1" s="1"/>
  <c r="AI5115" i="1" s="1"/>
  <c r="AI5116" i="1" s="1"/>
  <c r="AI5117" i="1" s="1"/>
  <c r="AI5118" i="1" s="1"/>
  <c r="AI5119" i="1" s="1"/>
  <c r="AI5120" i="1" s="1"/>
  <c r="AI5121" i="1" s="1"/>
  <c r="AI5122" i="1" s="1"/>
  <c r="AI5123" i="1" s="1"/>
  <c r="AI5124" i="1" s="1"/>
  <c r="AI5125" i="1" s="1"/>
  <c r="AI5126" i="1" s="1"/>
  <c r="AI5127" i="1" s="1"/>
  <c r="AI5128" i="1" s="1"/>
  <c r="AI5129" i="1" s="1"/>
  <c r="AI5130" i="1" s="1"/>
  <c r="AI5131" i="1" s="1"/>
  <c r="AI5132" i="1" s="1"/>
  <c r="AI5133" i="1" s="1"/>
  <c r="AI5134" i="1" s="1"/>
  <c r="AI5135" i="1" s="1"/>
  <c r="AI5136" i="1" s="1"/>
  <c r="AI5137" i="1" s="1"/>
  <c r="AI5138" i="1" s="1"/>
  <c r="AI5139" i="1" s="1"/>
  <c r="AI5140" i="1" s="1"/>
  <c r="AI5141" i="1" s="1"/>
  <c r="AI5142" i="1" s="1"/>
  <c r="AI5143" i="1" s="1"/>
  <c r="AI5144" i="1" s="1"/>
  <c r="AI5145" i="1" s="1"/>
  <c r="AI5146" i="1" s="1"/>
  <c r="AI5147" i="1" s="1"/>
  <c r="AI5148" i="1" s="1"/>
  <c r="AI5149" i="1" s="1"/>
  <c r="AI5150" i="1" s="1"/>
  <c r="AI5151" i="1" s="1"/>
  <c r="AI5152" i="1" s="1"/>
  <c r="AI5153" i="1" s="1"/>
  <c r="AI5154" i="1" s="1"/>
  <c r="AI5155" i="1" s="1"/>
  <c r="AI5156" i="1" s="1"/>
  <c r="AI5157" i="1" s="1"/>
  <c r="AI5158" i="1" s="1"/>
  <c r="AI5159" i="1" s="1"/>
  <c r="AI5160" i="1" s="1"/>
  <c r="AI5161" i="1" s="1"/>
  <c r="AI5162" i="1" s="1"/>
  <c r="AI5163" i="1" s="1"/>
  <c r="AI5164" i="1" s="1"/>
  <c r="AI5165" i="1" s="1"/>
  <c r="AI5166" i="1" s="1"/>
  <c r="AI5167" i="1" s="1"/>
  <c r="AI5168" i="1" s="1"/>
  <c r="AI5169" i="1" s="1"/>
  <c r="AI5170" i="1" s="1"/>
  <c r="AI5171" i="1" s="1"/>
  <c r="AI5172" i="1" s="1"/>
  <c r="AI5173" i="1" s="1"/>
  <c r="AI5174" i="1" s="1"/>
  <c r="AI5175" i="1" s="1"/>
  <c r="AI5176" i="1" s="1"/>
  <c r="AI5177" i="1" s="1"/>
  <c r="AI5178" i="1" s="1"/>
  <c r="AI5179" i="1" s="1"/>
  <c r="AI5180" i="1" s="1"/>
  <c r="AI5181" i="1" s="1"/>
  <c r="AI5182" i="1" s="1"/>
  <c r="AI5183" i="1" s="1"/>
  <c r="AI5184" i="1" s="1"/>
  <c r="AI5185" i="1" s="1"/>
  <c r="AI5186" i="1" s="1"/>
  <c r="AI5187" i="1" s="1"/>
  <c r="AI5188" i="1" s="1"/>
  <c r="AI5189" i="1" s="1"/>
  <c r="AI5190" i="1" s="1"/>
  <c r="AI5191" i="1" s="1"/>
  <c r="AI5192" i="1" s="1"/>
  <c r="AI5193" i="1" s="1"/>
  <c r="AI5194" i="1" s="1"/>
  <c r="AI5195" i="1" s="1"/>
  <c r="AI5196" i="1" s="1"/>
  <c r="AI5197" i="1" s="1"/>
  <c r="AI5198" i="1" s="1"/>
  <c r="AI5199" i="1" s="1"/>
  <c r="AI5200" i="1" s="1"/>
  <c r="AI5201" i="1" s="1"/>
  <c r="AI5202" i="1" s="1"/>
  <c r="AI5203" i="1" s="1"/>
  <c r="AI5204" i="1" s="1"/>
  <c r="AI5205" i="1" s="1"/>
  <c r="AI5206" i="1" s="1"/>
  <c r="AI5207" i="1" s="1"/>
  <c r="AI5208" i="1" s="1"/>
  <c r="AI5209" i="1" s="1"/>
  <c r="AI5210" i="1" s="1"/>
  <c r="AI5211" i="1" s="1"/>
  <c r="AI5212" i="1" s="1"/>
  <c r="AI5213" i="1" s="1"/>
  <c r="AI5214" i="1" s="1"/>
  <c r="AI5215" i="1" s="1"/>
  <c r="AI5216" i="1" s="1"/>
  <c r="AI5217" i="1" s="1"/>
  <c r="AI5218" i="1" s="1"/>
  <c r="AI5219" i="1" s="1"/>
  <c r="AI5220" i="1" s="1"/>
  <c r="AI5221" i="1" s="1"/>
  <c r="AI5222" i="1" s="1"/>
  <c r="AI5223" i="1" s="1"/>
  <c r="AI5224" i="1" s="1"/>
  <c r="AI5225" i="1" s="1"/>
  <c r="AI5226" i="1" s="1"/>
  <c r="AI5227" i="1" s="1"/>
  <c r="AI5228" i="1" s="1"/>
  <c r="AI5229" i="1" s="1"/>
  <c r="AI5230" i="1" s="1"/>
  <c r="AI5231" i="1" s="1"/>
  <c r="AI5232" i="1" s="1"/>
  <c r="AI5233" i="1" s="1"/>
  <c r="AI5234" i="1" s="1"/>
  <c r="AI5235" i="1" s="1"/>
  <c r="AI5236" i="1" s="1"/>
  <c r="AI5237" i="1" s="1"/>
  <c r="AI5238" i="1" s="1"/>
  <c r="AI5239" i="1" s="1"/>
  <c r="AI5240" i="1" s="1"/>
  <c r="AI5241" i="1" s="1"/>
  <c r="AI5242" i="1" s="1"/>
  <c r="AI5243" i="1" s="1"/>
  <c r="AI5244" i="1" s="1"/>
  <c r="AI5245" i="1" s="1"/>
  <c r="AI5246" i="1" s="1"/>
  <c r="AI5247" i="1" s="1"/>
  <c r="AI5248" i="1" s="1"/>
  <c r="AI5249" i="1" s="1"/>
  <c r="AI5250" i="1" s="1"/>
  <c r="AI5251" i="1" s="1"/>
  <c r="AI5252" i="1" s="1"/>
  <c r="AI5253" i="1" s="1"/>
  <c r="AI5254" i="1" s="1"/>
  <c r="AI5255" i="1" s="1"/>
  <c r="AI5256" i="1" s="1"/>
  <c r="AI5257" i="1" s="1"/>
  <c r="AI5258" i="1" s="1"/>
  <c r="AI5259" i="1" s="1"/>
  <c r="AI5260" i="1" s="1"/>
  <c r="AI5261" i="1" s="1"/>
  <c r="AI5262" i="1" s="1"/>
  <c r="AI5263" i="1" s="1"/>
  <c r="AI5264" i="1" s="1"/>
  <c r="AI5265" i="1" s="1"/>
  <c r="AI5266" i="1" s="1"/>
  <c r="AI5267" i="1" s="1"/>
  <c r="AI5268" i="1" s="1"/>
  <c r="AI5269" i="1" s="1"/>
  <c r="AI5270" i="1" s="1"/>
  <c r="AI5271" i="1" s="1"/>
  <c r="AI5272" i="1" s="1"/>
  <c r="AI5273" i="1" s="1"/>
  <c r="AI5274" i="1" s="1"/>
  <c r="AI5275" i="1" s="1"/>
  <c r="AI5276" i="1" s="1"/>
  <c r="AI5277" i="1" s="1"/>
  <c r="AI5278" i="1" s="1"/>
  <c r="AI5279" i="1" s="1"/>
  <c r="AI5280" i="1" s="1"/>
  <c r="AI5281" i="1" s="1"/>
  <c r="AI5282" i="1" s="1"/>
  <c r="AI5283" i="1" s="1"/>
  <c r="AI5284" i="1" s="1"/>
  <c r="AI5285" i="1" s="1"/>
  <c r="AI5286" i="1" s="1"/>
  <c r="AI5287" i="1" s="1"/>
  <c r="AI5288" i="1" s="1"/>
  <c r="AI5289" i="1" s="1"/>
  <c r="AI5290" i="1" s="1"/>
  <c r="AI5291" i="1" s="1"/>
  <c r="AI5292" i="1" s="1"/>
  <c r="AI5293" i="1" s="1"/>
  <c r="AI5294" i="1" s="1"/>
  <c r="AI5295" i="1" s="1"/>
  <c r="AI5296" i="1" s="1"/>
  <c r="AI5297" i="1" s="1"/>
  <c r="AI5298" i="1" s="1"/>
  <c r="AI5299" i="1" s="1"/>
  <c r="AI5300" i="1" s="1"/>
  <c r="AI5301" i="1" s="1"/>
  <c r="AI5302" i="1" s="1"/>
  <c r="AI5303" i="1" s="1"/>
  <c r="AI5304" i="1" s="1"/>
  <c r="AI5305" i="1" s="1"/>
  <c r="AI5306" i="1" s="1"/>
  <c r="AI5307" i="1" s="1"/>
  <c r="AI5308" i="1" s="1"/>
  <c r="AI5309" i="1" s="1"/>
  <c r="AI5310" i="1" s="1"/>
  <c r="AI5311" i="1" s="1"/>
  <c r="AI5312" i="1" s="1"/>
  <c r="AI5313" i="1" s="1"/>
  <c r="AI5314" i="1" s="1"/>
  <c r="AI5315" i="1" s="1"/>
  <c r="AI5316" i="1" s="1"/>
  <c r="AI5317" i="1" s="1"/>
  <c r="AI5318" i="1" s="1"/>
  <c r="AI5319" i="1" s="1"/>
  <c r="AI5320" i="1" s="1"/>
  <c r="AI5321" i="1" s="1"/>
  <c r="AI5322" i="1" s="1"/>
  <c r="AI5323" i="1" s="1"/>
  <c r="AI5324" i="1" s="1"/>
  <c r="AI5325" i="1" s="1"/>
  <c r="AI5326" i="1" s="1"/>
  <c r="AI5327" i="1" s="1"/>
  <c r="AI5328" i="1" s="1"/>
  <c r="AI5329" i="1" s="1"/>
  <c r="AI5330" i="1" s="1"/>
  <c r="AI5331" i="1" s="1"/>
  <c r="AI5332" i="1" s="1"/>
  <c r="AI5333" i="1" s="1"/>
  <c r="AI5334" i="1" s="1"/>
  <c r="AI5335" i="1" s="1"/>
  <c r="AI5336" i="1" s="1"/>
  <c r="AI5337" i="1" s="1"/>
  <c r="AI5338" i="1" s="1"/>
  <c r="AI5339" i="1" s="1"/>
  <c r="AI5340" i="1" s="1"/>
  <c r="AI5341" i="1" s="1"/>
  <c r="AI5342" i="1" s="1"/>
  <c r="AI5343" i="1" s="1"/>
  <c r="AI5344" i="1" s="1"/>
  <c r="AI5345" i="1" s="1"/>
  <c r="AI5346" i="1" s="1"/>
  <c r="AI5347" i="1" s="1"/>
  <c r="AI5348" i="1" s="1"/>
  <c r="AI5349" i="1" s="1"/>
  <c r="AI5350" i="1" s="1"/>
  <c r="AI5351" i="1" s="1"/>
  <c r="AI5352" i="1" s="1"/>
  <c r="AI5353" i="1" s="1"/>
  <c r="AI5354" i="1" s="1"/>
  <c r="AI5355" i="1" s="1"/>
  <c r="AI5356" i="1" s="1"/>
  <c r="AI5357" i="1" s="1"/>
  <c r="AI5358" i="1" s="1"/>
  <c r="AI5359" i="1" s="1"/>
  <c r="AI5360" i="1" s="1"/>
  <c r="AI5361" i="1" s="1"/>
  <c r="AI5362" i="1" s="1"/>
  <c r="AI5363" i="1" s="1"/>
  <c r="AI5364" i="1" s="1"/>
  <c r="AI5365" i="1" s="1"/>
  <c r="AI5366" i="1" s="1"/>
  <c r="AI5367" i="1" s="1"/>
  <c r="AI5368" i="1" s="1"/>
  <c r="AI5369" i="1" s="1"/>
  <c r="AI5370" i="1" s="1"/>
  <c r="AI5371" i="1" s="1"/>
  <c r="AI5372" i="1" s="1"/>
  <c r="AI5373" i="1" s="1"/>
  <c r="AI5374" i="1" s="1"/>
  <c r="AI5375" i="1" s="1"/>
  <c r="AI5376" i="1" s="1"/>
  <c r="AI5377" i="1" s="1"/>
  <c r="AI5378" i="1" s="1"/>
  <c r="AI5379" i="1" s="1"/>
  <c r="AI5380" i="1" s="1"/>
  <c r="AI5381" i="1" s="1"/>
  <c r="AI5382" i="1" s="1"/>
  <c r="AI5383" i="1" s="1"/>
  <c r="AI5384" i="1" s="1"/>
  <c r="AI5385" i="1" s="1"/>
  <c r="AI5386" i="1" s="1"/>
  <c r="AI5387" i="1" s="1"/>
  <c r="AI5388" i="1" s="1"/>
  <c r="AI5389" i="1" s="1"/>
  <c r="AI5390" i="1" s="1"/>
  <c r="AI5391" i="1" s="1"/>
  <c r="AI5392" i="1" s="1"/>
  <c r="AI5393" i="1" s="1"/>
  <c r="AI5394" i="1" s="1"/>
  <c r="AI5395" i="1" s="1"/>
  <c r="AI5396" i="1" s="1"/>
  <c r="AI5397" i="1" s="1"/>
  <c r="AI5398" i="1" s="1"/>
  <c r="AI5399" i="1" s="1"/>
  <c r="AI5400" i="1" s="1"/>
  <c r="AI5401" i="1" s="1"/>
  <c r="AI5402" i="1" s="1"/>
  <c r="AI5403" i="1" s="1"/>
  <c r="AI5404" i="1" s="1"/>
  <c r="AI5405" i="1" s="1"/>
  <c r="AI5406" i="1" s="1"/>
  <c r="AI5407" i="1" s="1"/>
  <c r="AI5408" i="1" s="1"/>
  <c r="AI5409" i="1" s="1"/>
  <c r="AI5410" i="1" s="1"/>
  <c r="AI5411" i="1" s="1"/>
  <c r="AI5412" i="1" s="1"/>
  <c r="AI5413" i="1" s="1"/>
  <c r="AI5414" i="1" s="1"/>
  <c r="AI5415" i="1" s="1"/>
  <c r="AI5416" i="1" s="1"/>
  <c r="AI5417" i="1" s="1"/>
  <c r="AI5418" i="1" s="1"/>
  <c r="AI5419" i="1" s="1"/>
  <c r="AI5420" i="1" s="1"/>
  <c r="AI5421" i="1" s="1"/>
  <c r="AI5422" i="1" s="1"/>
  <c r="AI5423" i="1" s="1"/>
  <c r="AI5424" i="1" s="1"/>
  <c r="AI5425" i="1" s="1"/>
  <c r="AI5426" i="1" s="1"/>
  <c r="AI5427" i="1" s="1"/>
  <c r="AI5428" i="1" s="1"/>
  <c r="AI5429" i="1" s="1"/>
  <c r="AI5430" i="1" s="1"/>
  <c r="AI5431" i="1" s="1"/>
  <c r="AI5432" i="1" s="1"/>
  <c r="AI5433" i="1" s="1"/>
  <c r="AI5434" i="1" s="1"/>
  <c r="AI5435" i="1" s="1"/>
  <c r="AI5436" i="1" s="1"/>
  <c r="AI5437" i="1" s="1"/>
  <c r="AI5438" i="1" s="1"/>
  <c r="AI5439" i="1" s="1"/>
  <c r="AI5440" i="1" s="1"/>
  <c r="AI5441" i="1" s="1"/>
  <c r="AI5442" i="1" s="1"/>
  <c r="AI5443" i="1" s="1"/>
  <c r="AI5444" i="1" s="1"/>
  <c r="AI5445" i="1" s="1"/>
  <c r="AI5446" i="1" s="1"/>
  <c r="AI5447" i="1" s="1"/>
  <c r="AI5448" i="1" s="1"/>
  <c r="AI5449" i="1" s="1"/>
  <c r="AI5450" i="1" s="1"/>
  <c r="AI5451" i="1" s="1"/>
  <c r="AI5452" i="1" s="1"/>
  <c r="AI5453" i="1" s="1"/>
  <c r="AI5454" i="1" s="1"/>
  <c r="AI5455" i="1" s="1"/>
  <c r="AI5456" i="1" s="1"/>
  <c r="AI5457" i="1" s="1"/>
  <c r="AI5458" i="1" s="1"/>
  <c r="AI5459" i="1" s="1"/>
  <c r="AR195" i="1"/>
  <c r="AS195" i="1" s="1"/>
  <c r="AT195" i="1" s="1"/>
  <c r="AS194" i="1"/>
  <c r="AT194" i="1" s="1"/>
  <c r="AV194" i="1" s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AM132" i="1" s="1"/>
  <c r="AM133" i="1" s="1"/>
  <c r="AM134" i="1" s="1"/>
  <c r="AM135" i="1" s="1"/>
  <c r="AM136" i="1" s="1"/>
  <c r="AM137" i="1" s="1"/>
  <c r="AM138" i="1" s="1"/>
  <c r="AM139" i="1" s="1"/>
  <c r="AM140" i="1" s="1"/>
  <c r="AM141" i="1" s="1"/>
  <c r="AM142" i="1" s="1"/>
  <c r="AM143" i="1" s="1"/>
  <c r="AM144" i="1" s="1"/>
  <c r="AM145" i="1" s="1"/>
  <c r="AM146" i="1" s="1"/>
  <c r="AM147" i="1" s="1"/>
  <c r="AM148" i="1" s="1"/>
  <c r="AM149" i="1" s="1"/>
  <c r="AM150" i="1" s="1"/>
  <c r="AM151" i="1" s="1"/>
  <c r="AM152" i="1" s="1"/>
  <c r="AM153" i="1" s="1"/>
  <c r="AM154" i="1" s="1"/>
  <c r="AM155" i="1" s="1"/>
  <c r="AM156" i="1" s="1"/>
  <c r="AM157" i="1" s="1"/>
  <c r="AM158" i="1" s="1"/>
  <c r="AM159" i="1" s="1"/>
  <c r="AM160" i="1" s="1"/>
  <c r="AM161" i="1" s="1"/>
  <c r="AM162" i="1" s="1"/>
  <c r="AM163" i="1" s="1"/>
  <c r="AM164" i="1" s="1"/>
  <c r="AM165" i="1" s="1"/>
  <c r="AM166" i="1" s="1"/>
  <c r="AM167" i="1" s="1"/>
  <c r="AM168" i="1" s="1"/>
  <c r="AM169" i="1" s="1"/>
  <c r="AM170" i="1" s="1"/>
  <c r="AM171" i="1" s="1"/>
  <c r="AM172" i="1" s="1"/>
  <c r="AM173" i="1" s="1"/>
  <c r="AM174" i="1" s="1"/>
  <c r="AM175" i="1" s="1"/>
  <c r="AM176" i="1" s="1"/>
  <c r="AM177" i="1" s="1"/>
  <c r="AM178" i="1" s="1"/>
  <c r="AM179" i="1" s="1"/>
  <c r="AM180" i="1" s="1"/>
  <c r="AM181" i="1" s="1"/>
  <c r="AM182" i="1" s="1"/>
  <c r="AM183" i="1" s="1"/>
  <c r="AM184" i="1" s="1"/>
  <c r="AM185" i="1" s="1"/>
  <c r="AM186" i="1" s="1"/>
  <c r="AM187" i="1" s="1"/>
  <c r="AM188" i="1" s="1"/>
  <c r="AM189" i="1" s="1"/>
  <c r="AM190" i="1" s="1"/>
  <c r="AU12" i="1"/>
  <c r="AU13" i="1" s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AU56" i="1" s="1"/>
  <c r="AU57" i="1" s="1"/>
  <c r="AU58" i="1" s="1"/>
  <c r="AU59" i="1" s="1"/>
  <c r="AU60" i="1" s="1"/>
  <c r="AU61" i="1" s="1"/>
  <c r="AU62" i="1" s="1"/>
  <c r="AU63" i="1" s="1"/>
  <c r="AU64" i="1" s="1"/>
  <c r="AU65" i="1" s="1"/>
  <c r="AU66" i="1" s="1"/>
  <c r="AU67" i="1" s="1"/>
  <c r="AU68" i="1" s="1"/>
  <c r="AU69" i="1" s="1"/>
  <c r="AU70" i="1" s="1"/>
  <c r="AU71" i="1" s="1"/>
  <c r="AU72" i="1" s="1"/>
  <c r="AU73" i="1" s="1"/>
  <c r="AU74" i="1" s="1"/>
  <c r="AU75" i="1" s="1"/>
  <c r="AU76" i="1" s="1"/>
  <c r="AU77" i="1" s="1"/>
  <c r="AU78" i="1" s="1"/>
  <c r="AU79" i="1" s="1"/>
  <c r="AU80" i="1" s="1"/>
  <c r="AU81" i="1" s="1"/>
  <c r="AU82" i="1" s="1"/>
  <c r="AU83" i="1" s="1"/>
  <c r="AU84" i="1" s="1"/>
  <c r="AU85" i="1" s="1"/>
  <c r="AU86" i="1" s="1"/>
  <c r="AU87" i="1" s="1"/>
  <c r="AU88" i="1" s="1"/>
  <c r="AU89" i="1" s="1"/>
  <c r="AU90" i="1" s="1"/>
  <c r="AU91" i="1" s="1"/>
  <c r="AU92" i="1" s="1"/>
  <c r="AU93" i="1" s="1"/>
  <c r="AU94" i="1" s="1"/>
  <c r="AU95" i="1" s="1"/>
  <c r="AU96" i="1" s="1"/>
  <c r="AU97" i="1" s="1"/>
  <c r="AU98" i="1" s="1"/>
  <c r="AU99" i="1" s="1"/>
  <c r="AU100" i="1" s="1"/>
  <c r="AU101" i="1" s="1"/>
  <c r="AU102" i="1" s="1"/>
  <c r="AU103" i="1" s="1"/>
  <c r="AU104" i="1" s="1"/>
  <c r="AU105" i="1" s="1"/>
  <c r="AU106" i="1" s="1"/>
  <c r="AU107" i="1" s="1"/>
  <c r="AU108" i="1" s="1"/>
  <c r="AU109" i="1" s="1"/>
  <c r="AU110" i="1" s="1"/>
  <c r="AU111" i="1" s="1"/>
  <c r="AU112" i="1" s="1"/>
  <c r="AU113" i="1" s="1"/>
  <c r="AU114" i="1" s="1"/>
  <c r="AU115" i="1" s="1"/>
  <c r="AU116" i="1" s="1"/>
  <c r="AU117" i="1" s="1"/>
  <c r="AU118" i="1" s="1"/>
  <c r="AU119" i="1" s="1"/>
  <c r="AU120" i="1" s="1"/>
  <c r="AU121" i="1" s="1"/>
  <c r="AU122" i="1" s="1"/>
  <c r="AU123" i="1" s="1"/>
  <c r="AU124" i="1" s="1"/>
  <c r="AU125" i="1" s="1"/>
  <c r="AU126" i="1" s="1"/>
  <c r="AU127" i="1" s="1"/>
  <c r="AU128" i="1" s="1"/>
  <c r="AU129" i="1" s="1"/>
  <c r="AU130" i="1" s="1"/>
  <c r="AU131" i="1" s="1"/>
  <c r="AU132" i="1" s="1"/>
  <c r="AU133" i="1" s="1"/>
  <c r="AU134" i="1" s="1"/>
  <c r="AU135" i="1" s="1"/>
  <c r="AU136" i="1" s="1"/>
  <c r="AU137" i="1" s="1"/>
  <c r="AU138" i="1" s="1"/>
  <c r="AU139" i="1" s="1"/>
  <c r="AU140" i="1" s="1"/>
  <c r="AU141" i="1" s="1"/>
  <c r="AU142" i="1" s="1"/>
  <c r="AU143" i="1" s="1"/>
  <c r="AU144" i="1" s="1"/>
  <c r="AU145" i="1" s="1"/>
  <c r="AU146" i="1" s="1"/>
  <c r="AU147" i="1" s="1"/>
  <c r="AU148" i="1" s="1"/>
  <c r="AU149" i="1" s="1"/>
  <c r="AU150" i="1" s="1"/>
  <c r="AU151" i="1" s="1"/>
  <c r="AU152" i="1" s="1"/>
  <c r="AU153" i="1" s="1"/>
  <c r="AU154" i="1" s="1"/>
  <c r="AU155" i="1" s="1"/>
  <c r="AU156" i="1" s="1"/>
  <c r="AU157" i="1" s="1"/>
  <c r="AU158" i="1" s="1"/>
  <c r="AU159" i="1" s="1"/>
  <c r="AU160" i="1" s="1"/>
  <c r="AU161" i="1" s="1"/>
  <c r="AU162" i="1" s="1"/>
  <c r="AU163" i="1" s="1"/>
  <c r="AU164" i="1" s="1"/>
  <c r="AU165" i="1" s="1"/>
  <c r="AU166" i="1" s="1"/>
  <c r="AU167" i="1" s="1"/>
  <c r="AU168" i="1" s="1"/>
  <c r="AU169" i="1" s="1"/>
  <c r="AU170" i="1" s="1"/>
  <c r="AU171" i="1" s="1"/>
  <c r="AU172" i="1" s="1"/>
  <c r="AU173" i="1" s="1"/>
  <c r="AU174" i="1" s="1"/>
  <c r="AU175" i="1" s="1"/>
  <c r="AU176" i="1" s="1"/>
  <c r="AU177" i="1" s="1"/>
  <c r="AU178" i="1" s="1"/>
  <c r="AU179" i="1" s="1"/>
  <c r="AU180" i="1" s="1"/>
  <c r="AU181" i="1" s="1"/>
  <c r="AU182" i="1" s="1"/>
  <c r="AU183" i="1" s="1"/>
  <c r="AU184" i="1" s="1"/>
  <c r="AU185" i="1" s="1"/>
  <c r="AU186" i="1" s="1"/>
  <c r="AU187" i="1" s="1"/>
  <c r="AU188" i="1" s="1"/>
  <c r="AU189" i="1" s="1"/>
  <c r="AU190" i="1" s="1"/>
  <c r="AS12" i="1"/>
  <c r="AO11" i="1"/>
  <c r="AR12" i="1" s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AI313" i="1" s="1"/>
  <c r="AI314" i="1" s="1"/>
  <c r="AI315" i="1" s="1"/>
  <c r="AI316" i="1" s="1"/>
  <c r="AI317" i="1" s="1"/>
  <c r="AI318" i="1" s="1"/>
  <c r="AI319" i="1" s="1"/>
  <c r="AI320" i="1" s="1"/>
  <c r="AI321" i="1" s="1"/>
  <c r="AI322" i="1" s="1"/>
  <c r="AI323" i="1" s="1"/>
  <c r="AI324" i="1" s="1"/>
  <c r="AI325" i="1" s="1"/>
  <c r="AI326" i="1" s="1"/>
  <c r="AI327" i="1" s="1"/>
  <c r="AI328" i="1" s="1"/>
  <c r="AI329" i="1" s="1"/>
  <c r="AI330" i="1" s="1"/>
  <c r="AI331" i="1" s="1"/>
  <c r="AI332" i="1" s="1"/>
  <c r="AI333" i="1" s="1"/>
  <c r="AI334" i="1" s="1"/>
  <c r="AI335" i="1" s="1"/>
  <c r="AI336" i="1" s="1"/>
  <c r="AI337" i="1" s="1"/>
  <c r="AI338" i="1" s="1"/>
  <c r="AI339" i="1" s="1"/>
  <c r="AI340" i="1" s="1"/>
  <c r="AI341" i="1" s="1"/>
  <c r="AI342" i="1" s="1"/>
  <c r="AI343" i="1" s="1"/>
  <c r="AI344" i="1" s="1"/>
  <c r="AI345" i="1" s="1"/>
  <c r="AI346" i="1" s="1"/>
  <c r="AI347" i="1" s="1"/>
  <c r="AI348" i="1" s="1"/>
  <c r="AI349" i="1" s="1"/>
  <c r="AI350" i="1" s="1"/>
  <c r="AI351" i="1" s="1"/>
  <c r="AI352" i="1" s="1"/>
  <c r="AI353" i="1" s="1"/>
  <c r="AI354" i="1" s="1"/>
  <c r="AI355" i="1" s="1"/>
  <c r="AI356" i="1" s="1"/>
  <c r="AI357" i="1" s="1"/>
  <c r="AI358" i="1" s="1"/>
  <c r="AI359" i="1" s="1"/>
  <c r="AI360" i="1" s="1"/>
  <c r="AI361" i="1" s="1"/>
  <c r="AI362" i="1" s="1"/>
  <c r="AI363" i="1" s="1"/>
  <c r="AI364" i="1" s="1"/>
  <c r="AI365" i="1" s="1"/>
  <c r="AI366" i="1" s="1"/>
  <c r="AI367" i="1" s="1"/>
  <c r="AI368" i="1" s="1"/>
  <c r="AI369" i="1" s="1"/>
  <c r="AI370" i="1" s="1"/>
  <c r="AI371" i="1" s="1"/>
  <c r="AI372" i="1" s="1"/>
  <c r="AI373" i="1" s="1"/>
  <c r="AI374" i="1" s="1"/>
  <c r="AI375" i="1" s="1"/>
  <c r="AI376" i="1" s="1"/>
  <c r="AI377" i="1" s="1"/>
  <c r="AI378" i="1" s="1"/>
  <c r="AI379" i="1" s="1"/>
  <c r="AI380" i="1" s="1"/>
  <c r="AI381" i="1" s="1"/>
  <c r="AI382" i="1" s="1"/>
  <c r="AI383" i="1" s="1"/>
  <c r="AI384" i="1" s="1"/>
  <c r="AI385" i="1" s="1"/>
  <c r="AI386" i="1" s="1"/>
  <c r="AI387" i="1" s="1"/>
  <c r="AI388" i="1" s="1"/>
  <c r="AI389" i="1" s="1"/>
  <c r="AI390" i="1" s="1"/>
  <c r="AI391" i="1" s="1"/>
  <c r="AI392" i="1" s="1"/>
  <c r="AI393" i="1" s="1"/>
  <c r="AI394" i="1" s="1"/>
  <c r="AI395" i="1" s="1"/>
  <c r="AI396" i="1" s="1"/>
  <c r="AI397" i="1" s="1"/>
  <c r="AI398" i="1" s="1"/>
  <c r="AI399" i="1" s="1"/>
  <c r="AI400" i="1" s="1"/>
  <c r="AI401" i="1" s="1"/>
  <c r="AI402" i="1" s="1"/>
  <c r="AI403" i="1" s="1"/>
  <c r="AI404" i="1" s="1"/>
  <c r="AI405" i="1" s="1"/>
  <c r="AI406" i="1" s="1"/>
  <c r="AI407" i="1" s="1"/>
  <c r="AI408" i="1" s="1"/>
  <c r="AI409" i="1" s="1"/>
  <c r="AI410" i="1" s="1"/>
  <c r="AI411" i="1" s="1"/>
  <c r="AI412" i="1" s="1"/>
  <c r="AI413" i="1" s="1"/>
  <c r="AI414" i="1" s="1"/>
  <c r="AI415" i="1" s="1"/>
  <c r="AI416" i="1" s="1"/>
  <c r="AI417" i="1" s="1"/>
  <c r="AI418" i="1" s="1"/>
  <c r="AI419" i="1" s="1"/>
  <c r="AI420" i="1" s="1"/>
  <c r="AI421" i="1" s="1"/>
  <c r="AI422" i="1" s="1"/>
  <c r="AI423" i="1" s="1"/>
  <c r="AI424" i="1" s="1"/>
  <c r="AI425" i="1" s="1"/>
  <c r="AI426" i="1" s="1"/>
  <c r="AI427" i="1" s="1"/>
  <c r="AI428" i="1" s="1"/>
  <c r="AI429" i="1" s="1"/>
  <c r="AI430" i="1" s="1"/>
  <c r="AI431" i="1" s="1"/>
  <c r="AI432" i="1" s="1"/>
  <c r="AI433" i="1" s="1"/>
  <c r="AI434" i="1" s="1"/>
  <c r="AI435" i="1" s="1"/>
  <c r="AI436" i="1" s="1"/>
  <c r="AI437" i="1" s="1"/>
  <c r="AI438" i="1" s="1"/>
  <c r="AI439" i="1" s="1"/>
  <c r="AI440" i="1" s="1"/>
  <c r="AI441" i="1" s="1"/>
  <c r="AI442" i="1" s="1"/>
  <c r="AI443" i="1" s="1"/>
  <c r="AI444" i="1" s="1"/>
  <c r="AI445" i="1" s="1"/>
  <c r="AI446" i="1" s="1"/>
  <c r="AI447" i="1" s="1"/>
  <c r="AI448" i="1" s="1"/>
  <c r="AI449" i="1" s="1"/>
  <c r="AI450" i="1" s="1"/>
  <c r="AI451" i="1" s="1"/>
  <c r="AI452" i="1" s="1"/>
  <c r="AI453" i="1" s="1"/>
  <c r="AI454" i="1" s="1"/>
  <c r="AI455" i="1" s="1"/>
  <c r="AI456" i="1" s="1"/>
  <c r="AI457" i="1" s="1"/>
  <c r="AI458" i="1" s="1"/>
  <c r="AI459" i="1" s="1"/>
  <c r="AI460" i="1" s="1"/>
  <c r="AI461" i="1" s="1"/>
  <c r="AI462" i="1" s="1"/>
  <c r="AI463" i="1" s="1"/>
  <c r="AI464" i="1" s="1"/>
  <c r="AI465" i="1" s="1"/>
  <c r="AI466" i="1" s="1"/>
  <c r="AI467" i="1" s="1"/>
  <c r="AI468" i="1" s="1"/>
  <c r="AI469" i="1" s="1"/>
  <c r="AI470" i="1" s="1"/>
  <c r="AI471" i="1" s="1"/>
  <c r="AI472" i="1" s="1"/>
  <c r="AI473" i="1" s="1"/>
  <c r="AI474" i="1" s="1"/>
  <c r="AI475" i="1" s="1"/>
  <c r="AI476" i="1" s="1"/>
  <c r="AI477" i="1" s="1"/>
  <c r="AI478" i="1" s="1"/>
  <c r="AI479" i="1" s="1"/>
  <c r="AI480" i="1" s="1"/>
  <c r="AI481" i="1" s="1"/>
  <c r="AI482" i="1" s="1"/>
  <c r="AI483" i="1" s="1"/>
  <c r="AI484" i="1" s="1"/>
  <c r="AI485" i="1" s="1"/>
  <c r="AI486" i="1" s="1"/>
  <c r="AI487" i="1" s="1"/>
  <c r="AI488" i="1" s="1"/>
  <c r="AI489" i="1" s="1"/>
  <c r="AI490" i="1" s="1"/>
  <c r="AI491" i="1" s="1"/>
  <c r="AI492" i="1" s="1"/>
  <c r="AI493" i="1" s="1"/>
  <c r="AI494" i="1" s="1"/>
  <c r="AI495" i="1" s="1"/>
  <c r="AI496" i="1" s="1"/>
  <c r="AI497" i="1" s="1"/>
  <c r="AI498" i="1" s="1"/>
  <c r="AI499" i="1" s="1"/>
  <c r="AI500" i="1" s="1"/>
  <c r="AI501" i="1" s="1"/>
  <c r="AI502" i="1" s="1"/>
  <c r="AI503" i="1" s="1"/>
  <c r="AI504" i="1" s="1"/>
  <c r="AI505" i="1" s="1"/>
  <c r="AI506" i="1" s="1"/>
  <c r="AI507" i="1" s="1"/>
  <c r="AI508" i="1" s="1"/>
  <c r="AI509" i="1" s="1"/>
  <c r="AI510" i="1" s="1"/>
  <c r="AI511" i="1" s="1"/>
  <c r="AI512" i="1" s="1"/>
  <c r="AI513" i="1" s="1"/>
  <c r="AI514" i="1" s="1"/>
  <c r="AI515" i="1" s="1"/>
  <c r="AI516" i="1" s="1"/>
  <c r="AI517" i="1" s="1"/>
  <c r="AI518" i="1" s="1"/>
  <c r="AI519" i="1" s="1"/>
  <c r="AI520" i="1" s="1"/>
  <c r="AI521" i="1" s="1"/>
  <c r="AI522" i="1" s="1"/>
  <c r="AI523" i="1" s="1"/>
  <c r="AI524" i="1" s="1"/>
  <c r="AI525" i="1" s="1"/>
  <c r="AI526" i="1" s="1"/>
  <c r="AI527" i="1" s="1"/>
  <c r="AI528" i="1" s="1"/>
  <c r="AI529" i="1" s="1"/>
  <c r="AI530" i="1" s="1"/>
  <c r="AI531" i="1" s="1"/>
  <c r="AI532" i="1" s="1"/>
  <c r="AI533" i="1" s="1"/>
  <c r="AI534" i="1" s="1"/>
  <c r="AI535" i="1" s="1"/>
  <c r="AI536" i="1" s="1"/>
  <c r="AI537" i="1" s="1"/>
  <c r="AI538" i="1" s="1"/>
  <c r="AI539" i="1" s="1"/>
  <c r="AI540" i="1" s="1"/>
  <c r="AI541" i="1" s="1"/>
  <c r="AI542" i="1" s="1"/>
  <c r="AI543" i="1" s="1"/>
  <c r="AI544" i="1" s="1"/>
  <c r="AI545" i="1" s="1"/>
  <c r="AI546" i="1" s="1"/>
  <c r="AI547" i="1" s="1"/>
  <c r="AI548" i="1" s="1"/>
  <c r="AI549" i="1" s="1"/>
  <c r="AI550" i="1" s="1"/>
  <c r="AI551" i="1" s="1"/>
  <c r="AI552" i="1" s="1"/>
  <c r="AI553" i="1" s="1"/>
  <c r="AI554" i="1" s="1"/>
  <c r="AI555" i="1" s="1"/>
  <c r="AI556" i="1" s="1"/>
  <c r="AI557" i="1" s="1"/>
  <c r="AI558" i="1" s="1"/>
  <c r="AI559" i="1" s="1"/>
  <c r="AI560" i="1" s="1"/>
  <c r="AI561" i="1" s="1"/>
  <c r="AI562" i="1" s="1"/>
  <c r="AI563" i="1" s="1"/>
  <c r="AI564" i="1" s="1"/>
  <c r="AI565" i="1" s="1"/>
  <c r="AI566" i="1" s="1"/>
  <c r="AI567" i="1" s="1"/>
  <c r="AI568" i="1" s="1"/>
  <c r="AI569" i="1" s="1"/>
  <c r="AI570" i="1" s="1"/>
  <c r="AI571" i="1" s="1"/>
  <c r="AI572" i="1" s="1"/>
  <c r="AI573" i="1" s="1"/>
  <c r="AI574" i="1" s="1"/>
  <c r="AI575" i="1" s="1"/>
  <c r="AI576" i="1" s="1"/>
  <c r="AI577" i="1" s="1"/>
  <c r="AI578" i="1" s="1"/>
  <c r="AI579" i="1" s="1"/>
  <c r="AI580" i="1" s="1"/>
  <c r="AI581" i="1" s="1"/>
  <c r="AI582" i="1" s="1"/>
  <c r="AI583" i="1" s="1"/>
  <c r="AI584" i="1" s="1"/>
  <c r="AI585" i="1" s="1"/>
  <c r="AI586" i="1" s="1"/>
  <c r="AI587" i="1" s="1"/>
  <c r="AI588" i="1" s="1"/>
  <c r="AI589" i="1" s="1"/>
  <c r="AI590" i="1" s="1"/>
  <c r="AI591" i="1" s="1"/>
  <c r="AI592" i="1" s="1"/>
  <c r="AI593" i="1" s="1"/>
  <c r="AI594" i="1" s="1"/>
  <c r="AI595" i="1" s="1"/>
  <c r="AI596" i="1" s="1"/>
  <c r="AI597" i="1" s="1"/>
  <c r="AI598" i="1" s="1"/>
  <c r="AI599" i="1" s="1"/>
  <c r="AI600" i="1" s="1"/>
  <c r="AI601" i="1" s="1"/>
  <c r="AI602" i="1" s="1"/>
  <c r="AI603" i="1" s="1"/>
  <c r="AI604" i="1" s="1"/>
  <c r="AI605" i="1" s="1"/>
  <c r="AI606" i="1" s="1"/>
  <c r="AI607" i="1" s="1"/>
  <c r="AI608" i="1" s="1"/>
  <c r="AI609" i="1" s="1"/>
  <c r="AI610" i="1" s="1"/>
  <c r="AI611" i="1" s="1"/>
  <c r="AI612" i="1" s="1"/>
  <c r="AI613" i="1" s="1"/>
  <c r="AI614" i="1" s="1"/>
  <c r="AI615" i="1" s="1"/>
  <c r="AI616" i="1" s="1"/>
  <c r="AI617" i="1" s="1"/>
  <c r="AI618" i="1" s="1"/>
  <c r="AI619" i="1" s="1"/>
  <c r="AI620" i="1" s="1"/>
  <c r="AI621" i="1" s="1"/>
  <c r="AI622" i="1" s="1"/>
  <c r="AI623" i="1" s="1"/>
  <c r="AI624" i="1" s="1"/>
  <c r="AI625" i="1" s="1"/>
  <c r="AI626" i="1" s="1"/>
  <c r="AI627" i="1" s="1"/>
  <c r="AI628" i="1" s="1"/>
  <c r="AI629" i="1" s="1"/>
  <c r="AI630" i="1" s="1"/>
  <c r="AI631" i="1" s="1"/>
  <c r="AI632" i="1" s="1"/>
  <c r="AI633" i="1" s="1"/>
  <c r="AI634" i="1" s="1"/>
  <c r="AI635" i="1" s="1"/>
  <c r="AI636" i="1" s="1"/>
  <c r="AI637" i="1" s="1"/>
  <c r="AI638" i="1" s="1"/>
  <c r="AI639" i="1" s="1"/>
  <c r="AI640" i="1" s="1"/>
  <c r="AI641" i="1" s="1"/>
  <c r="AI642" i="1" s="1"/>
  <c r="AI643" i="1" s="1"/>
  <c r="AI644" i="1" s="1"/>
  <c r="AI645" i="1" s="1"/>
  <c r="AI646" i="1" s="1"/>
  <c r="AI647" i="1" s="1"/>
  <c r="AI648" i="1" s="1"/>
  <c r="AI649" i="1" s="1"/>
  <c r="AI650" i="1" s="1"/>
  <c r="AI651" i="1" s="1"/>
  <c r="AI652" i="1" s="1"/>
  <c r="AI653" i="1" s="1"/>
  <c r="AI654" i="1" s="1"/>
  <c r="AI655" i="1" s="1"/>
  <c r="AI656" i="1" s="1"/>
  <c r="AI657" i="1" s="1"/>
  <c r="AI658" i="1" s="1"/>
  <c r="AI659" i="1" s="1"/>
  <c r="AI660" i="1" s="1"/>
  <c r="AI661" i="1" s="1"/>
  <c r="AI662" i="1" s="1"/>
  <c r="AI663" i="1" s="1"/>
  <c r="AI664" i="1" s="1"/>
  <c r="AI665" i="1" s="1"/>
  <c r="AI666" i="1" s="1"/>
  <c r="AI667" i="1" s="1"/>
  <c r="AI668" i="1" s="1"/>
  <c r="AI669" i="1" s="1"/>
  <c r="AI670" i="1" s="1"/>
  <c r="AI671" i="1" s="1"/>
  <c r="AI672" i="1" s="1"/>
  <c r="AI673" i="1" s="1"/>
  <c r="AI674" i="1" s="1"/>
  <c r="AI675" i="1" s="1"/>
  <c r="AI676" i="1" s="1"/>
  <c r="AI677" i="1" s="1"/>
  <c r="AI678" i="1" s="1"/>
  <c r="AI679" i="1" s="1"/>
  <c r="AI680" i="1" s="1"/>
  <c r="AI681" i="1" s="1"/>
  <c r="AI682" i="1" s="1"/>
  <c r="AI683" i="1" s="1"/>
  <c r="AI684" i="1" s="1"/>
  <c r="AI685" i="1" s="1"/>
  <c r="AI686" i="1" s="1"/>
  <c r="AI687" i="1" s="1"/>
  <c r="AI688" i="1" s="1"/>
  <c r="AI689" i="1" s="1"/>
  <c r="AI690" i="1" s="1"/>
  <c r="AI691" i="1" s="1"/>
  <c r="AI692" i="1" s="1"/>
  <c r="AI693" i="1" s="1"/>
  <c r="AI694" i="1" s="1"/>
  <c r="AI695" i="1" s="1"/>
  <c r="AI696" i="1" s="1"/>
  <c r="AI697" i="1" s="1"/>
  <c r="AI698" i="1" s="1"/>
  <c r="AI699" i="1" s="1"/>
  <c r="AI700" i="1" s="1"/>
  <c r="AI701" i="1" s="1"/>
  <c r="AI702" i="1" s="1"/>
  <c r="AI703" i="1" s="1"/>
  <c r="AI704" i="1" s="1"/>
  <c r="AI705" i="1" s="1"/>
  <c r="AI706" i="1" s="1"/>
  <c r="AI707" i="1" s="1"/>
  <c r="AI708" i="1" s="1"/>
  <c r="AI709" i="1" s="1"/>
  <c r="AI710" i="1" s="1"/>
  <c r="AI711" i="1" s="1"/>
  <c r="AI712" i="1" s="1"/>
  <c r="AI713" i="1" s="1"/>
  <c r="AI714" i="1" s="1"/>
  <c r="AI715" i="1" s="1"/>
  <c r="AI716" i="1" s="1"/>
  <c r="AI717" i="1" s="1"/>
  <c r="AI718" i="1" s="1"/>
  <c r="AI719" i="1" s="1"/>
  <c r="AI720" i="1" s="1"/>
  <c r="AI721" i="1" s="1"/>
  <c r="AI722" i="1" s="1"/>
  <c r="AI723" i="1" s="1"/>
  <c r="AI724" i="1" s="1"/>
  <c r="AI725" i="1" s="1"/>
  <c r="AI726" i="1" s="1"/>
  <c r="AI727" i="1" s="1"/>
  <c r="AI728" i="1" s="1"/>
  <c r="AI729" i="1" s="1"/>
  <c r="AI730" i="1" s="1"/>
  <c r="AI731" i="1" s="1"/>
  <c r="AI732" i="1" s="1"/>
  <c r="AI733" i="1" s="1"/>
  <c r="AI734" i="1" s="1"/>
  <c r="AI735" i="1" s="1"/>
  <c r="AI736" i="1" s="1"/>
  <c r="AI737" i="1" s="1"/>
  <c r="AI738" i="1" s="1"/>
  <c r="AI739" i="1" s="1"/>
  <c r="AI740" i="1" s="1"/>
  <c r="AI741" i="1" s="1"/>
  <c r="AI742" i="1" s="1"/>
  <c r="AI743" i="1" s="1"/>
  <c r="AI744" i="1" s="1"/>
  <c r="AI745" i="1" s="1"/>
  <c r="AI746" i="1" s="1"/>
  <c r="AI747" i="1" s="1"/>
  <c r="AI748" i="1" s="1"/>
  <c r="AI749" i="1" s="1"/>
  <c r="AI750" i="1" s="1"/>
  <c r="AI751" i="1" s="1"/>
  <c r="AI752" i="1" s="1"/>
  <c r="AI753" i="1" s="1"/>
  <c r="AI754" i="1" s="1"/>
  <c r="AI755" i="1" s="1"/>
  <c r="AI756" i="1" s="1"/>
  <c r="AI757" i="1" s="1"/>
  <c r="AI758" i="1" s="1"/>
  <c r="AI759" i="1" s="1"/>
  <c r="AI760" i="1" s="1"/>
  <c r="AI761" i="1" s="1"/>
  <c r="AI762" i="1" s="1"/>
  <c r="AI763" i="1" s="1"/>
  <c r="AI764" i="1" s="1"/>
  <c r="AI765" i="1" s="1"/>
  <c r="AI766" i="1" s="1"/>
  <c r="AI767" i="1" s="1"/>
  <c r="AI768" i="1" s="1"/>
  <c r="AI769" i="1" s="1"/>
  <c r="AI770" i="1" s="1"/>
  <c r="AI771" i="1" s="1"/>
  <c r="AI772" i="1" s="1"/>
  <c r="AI773" i="1" s="1"/>
  <c r="AI774" i="1" s="1"/>
  <c r="AI775" i="1" s="1"/>
  <c r="AI776" i="1" s="1"/>
  <c r="AI777" i="1" s="1"/>
  <c r="AI778" i="1" s="1"/>
  <c r="AI779" i="1" s="1"/>
  <c r="AI780" i="1" s="1"/>
  <c r="AI781" i="1" s="1"/>
  <c r="AI782" i="1" s="1"/>
  <c r="AI783" i="1" s="1"/>
  <c r="AI784" i="1" s="1"/>
  <c r="AI785" i="1" s="1"/>
  <c r="AI786" i="1" s="1"/>
  <c r="AI787" i="1" s="1"/>
  <c r="AI788" i="1" s="1"/>
  <c r="AI789" i="1" s="1"/>
  <c r="AI790" i="1" s="1"/>
  <c r="AI791" i="1" s="1"/>
  <c r="AI792" i="1" s="1"/>
  <c r="AI793" i="1" s="1"/>
  <c r="AI794" i="1" s="1"/>
  <c r="AI795" i="1" s="1"/>
  <c r="AI796" i="1" s="1"/>
  <c r="AI797" i="1" s="1"/>
  <c r="AI798" i="1" s="1"/>
  <c r="AI799" i="1" s="1"/>
  <c r="AI800" i="1" s="1"/>
  <c r="AI801" i="1" s="1"/>
  <c r="AI802" i="1" s="1"/>
  <c r="AI803" i="1" s="1"/>
  <c r="AI804" i="1" s="1"/>
  <c r="AI805" i="1" s="1"/>
  <c r="AI806" i="1" s="1"/>
  <c r="AI807" i="1" s="1"/>
  <c r="AI808" i="1" s="1"/>
  <c r="AI809" i="1" s="1"/>
  <c r="AI810" i="1" s="1"/>
  <c r="AI811" i="1" s="1"/>
  <c r="AI812" i="1" s="1"/>
  <c r="AI813" i="1" s="1"/>
  <c r="AI814" i="1" s="1"/>
  <c r="AI815" i="1" s="1"/>
  <c r="AI816" i="1" s="1"/>
  <c r="AI817" i="1" s="1"/>
  <c r="AI818" i="1" s="1"/>
  <c r="AI819" i="1" s="1"/>
  <c r="AI820" i="1" s="1"/>
  <c r="AI821" i="1" s="1"/>
  <c r="AI822" i="1" s="1"/>
  <c r="AI823" i="1" s="1"/>
  <c r="AI824" i="1" s="1"/>
  <c r="AI825" i="1" s="1"/>
  <c r="AI826" i="1" s="1"/>
  <c r="AI827" i="1" s="1"/>
  <c r="AI828" i="1" s="1"/>
  <c r="AI829" i="1" s="1"/>
  <c r="AI830" i="1" s="1"/>
  <c r="AI831" i="1" s="1"/>
  <c r="AI832" i="1" s="1"/>
  <c r="AI833" i="1" s="1"/>
  <c r="AI834" i="1" s="1"/>
  <c r="AI835" i="1" s="1"/>
  <c r="AI836" i="1" s="1"/>
  <c r="AI837" i="1" s="1"/>
  <c r="AI838" i="1" s="1"/>
  <c r="AI839" i="1" s="1"/>
  <c r="AI840" i="1" s="1"/>
  <c r="AI841" i="1" s="1"/>
  <c r="AI842" i="1" s="1"/>
  <c r="AI843" i="1" s="1"/>
  <c r="AI844" i="1" s="1"/>
  <c r="AI845" i="1" s="1"/>
  <c r="AI846" i="1" s="1"/>
  <c r="AI847" i="1" s="1"/>
  <c r="AI848" i="1" s="1"/>
  <c r="AI849" i="1" s="1"/>
  <c r="AI850" i="1" s="1"/>
  <c r="AI851" i="1" s="1"/>
  <c r="AI852" i="1" s="1"/>
  <c r="AI853" i="1" s="1"/>
  <c r="AI854" i="1" s="1"/>
  <c r="AI855" i="1" s="1"/>
  <c r="AI856" i="1" s="1"/>
  <c r="AI857" i="1" s="1"/>
  <c r="AI858" i="1" s="1"/>
  <c r="AI859" i="1" s="1"/>
  <c r="AI860" i="1" s="1"/>
  <c r="AI861" i="1" s="1"/>
  <c r="AI862" i="1" s="1"/>
  <c r="AI863" i="1" s="1"/>
  <c r="AI864" i="1" s="1"/>
  <c r="AI865" i="1" s="1"/>
  <c r="AI866" i="1" s="1"/>
  <c r="AI867" i="1" s="1"/>
  <c r="AI868" i="1" s="1"/>
  <c r="AI869" i="1" s="1"/>
  <c r="AI870" i="1" s="1"/>
  <c r="AI871" i="1" s="1"/>
  <c r="AI872" i="1" s="1"/>
  <c r="AI873" i="1" s="1"/>
  <c r="AI874" i="1" s="1"/>
  <c r="AI875" i="1" s="1"/>
  <c r="AI876" i="1" s="1"/>
  <c r="AI877" i="1" s="1"/>
  <c r="AI878" i="1" s="1"/>
  <c r="AI879" i="1" s="1"/>
  <c r="AI880" i="1" s="1"/>
  <c r="AI881" i="1" s="1"/>
  <c r="AI882" i="1" s="1"/>
  <c r="AI883" i="1" s="1"/>
  <c r="AI884" i="1" s="1"/>
  <c r="AI885" i="1" s="1"/>
  <c r="AI886" i="1" s="1"/>
  <c r="AI887" i="1" s="1"/>
  <c r="AI888" i="1" s="1"/>
  <c r="AI889" i="1" s="1"/>
  <c r="AI890" i="1" s="1"/>
  <c r="AI891" i="1" s="1"/>
  <c r="AI892" i="1" s="1"/>
  <c r="AI893" i="1" s="1"/>
  <c r="AI894" i="1" s="1"/>
  <c r="AI895" i="1" s="1"/>
  <c r="AI896" i="1" s="1"/>
  <c r="AI897" i="1" s="1"/>
  <c r="AI898" i="1" s="1"/>
  <c r="AI899" i="1" s="1"/>
  <c r="AI900" i="1" s="1"/>
  <c r="AI901" i="1" s="1"/>
  <c r="AI902" i="1" s="1"/>
  <c r="AI903" i="1" s="1"/>
  <c r="AI904" i="1" s="1"/>
  <c r="AI905" i="1" s="1"/>
  <c r="AI906" i="1" s="1"/>
  <c r="AI907" i="1" s="1"/>
  <c r="AI908" i="1" s="1"/>
  <c r="AI909" i="1" s="1"/>
  <c r="AI910" i="1" s="1"/>
  <c r="AI911" i="1" s="1"/>
  <c r="AI912" i="1" s="1"/>
  <c r="AI913" i="1" s="1"/>
  <c r="AI914" i="1" s="1"/>
  <c r="AI915" i="1" s="1"/>
  <c r="AI916" i="1" s="1"/>
  <c r="AI917" i="1" s="1"/>
  <c r="AI918" i="1" s="1"/>
  <c r="AI919" i="1" s="1"/>
  <c r="AI920" i="1" s="1"/>
  <c r="AI921" i="1" s="1"/>
  <c r="AI922" i="1" s="1"/>
  <c r="AI923" i="1" s="1"/>
  <c r="AI924" i="1" s="1"/>
  <c r="AI925" i="1" s="1"/>
  <c r="AI926" i="1" s="1"/>
  <c r="AI927" i="1" s="1"/>
  <c r="AI928" i="1" s="1"/>
  <c r="AB11" i="1"/>
  <c r="AB12" i="1" s="1"/>
  <c r="G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A11" i="1"/>
  <c r="K11" i="1" s="1"/>
  <c r="L10" i="1"/>
  <c r="N10" i="1" s="1"/>
  <c r="AC10" i="1" s="1"/>
  <c r="AE10" i="1" s="1"/>
  <c r="J10" i="1"/>
  <c r="AQ9" i="1"/>
  <c r="BB1" i="1"/>
  <c r="BB2" i="1" s="1"/>
  <c r="AR196" i="1" l="1"/>
  <c r="AS196" i="1" s="1"/>
  <c r="AT196" i="1" s="1"/>
  <c r="AV196" i="1" s="1"/>
  <c r="AO12" i="1"/>
  <c r="AR13" i="1" s="1"/>
  <c r="AO13" i="1" s="1"/>
  <c r="AR14" i="1" s="1"/>
  <c r="AO14" i="1" s="1"/>
  <c r="L11" i="1"/>
  <c r="P11" i="1" s="1"/>
  <c r="AU194" i="1"/>
  <c r="AW194" i="1"/>
  <c r="AV195" i="1"/>
  <c r="O10" i="1"/>
  <c r="R10" i="1"/>
  <c r="S10" i="1" s="1"/>
  <c r="T10" i="1" s="1"/>
  <c r="AF10" i="1" s="1"/>
  <c r="G12" i="1"/>
  <c r="J11" i="1"/>
  <c r="A12" i="1"/>
  <c r="AB13" i="1"/>
  <c r="AN12" i="1"/>
  <c r="BB5" i="1"/>
  <c r="BB4" i="1"/>
  <c r="AR197" i="1" l="1"/>
  <c r="AR198" i="1" s="1"/>
  <c r="AR199" i="1" s="1"/>
  <c r="M11" i="1"/>
  <c r="N11" i="1" s="1"/>
  <c r="O11" i="1" s="1"/>
  <c r="AU195" i="1"/>
  <c r="AN13" i="1"/>
  <c r="AL13" i="1" s="1"/>
  <c r="AW195" i="1"/>
  <c r="AW12" i="1"/>
  <c r="BB6" i="1"/>
  <c r="L12" i="1"/>
  <c r="A13" i="1"/>
  <c r="K12" i="1"/>
  <c r="AW13" i="1"/>
  <c r="AL12" i="1"/>
  <c r="AP12" i="1"/>
  <c r="AQ12" i="1" s="1"/>
  <c r="AT12" i="1" s="1"/>
  <c r="AR15" i="1"/>
  <c r="AO15" i="1" s="1"/>
  <c r="AB14" i="1"/>
  <c r="J12" i="1"/>
  <c r="G13" i="1"/>
  <c r="AS198" i="1" l="1"/>
  <c r="AT198" i="1" s="1"/>
  <c r="AV198" i="1" s="1"/>
  <c r="AV12" i="1"/>
  <c r="AS197" i="1"/>
  <c r="AT197" i="1" s="1"/>
  <c r="R11" i="1"/>
  <c r="AC11" i="1"/>
  <c r="AE11" i="1" s="1"/>
  <c r="AP13" i="1"/>
  <c r="AQ13" i="1" s="1"/>
  <c r="AT13" i="1" s="1"/>
  <c r="G14" i="1"/>
  <c r="J13" i="1"/>
  <c r="AR16" i="1"/>
  <c r="AO16" i="1" s="1"/>
  <c r="A14" i="1"/>
  <c r="L13" i="1"/>
  <c r="K13" i="1"/>
  <c r="AB15" i="1"/>
  <c r="P12" i="1"/>
  <c r="M12" i="1"/>
  <c r="N12" i="1" s="1"/>
  <c r="AR200" i="1"/>
  <c r="AS199" i="1"/>
  <c r="AT199" i="1" s="1"/>
  <c r="AW198" i="1" s="1"/>
  <c r="AU197" i="1" l="1"/>
  <c r="AN15" i="1"/>
  <c r="AV14" i="1" s="1"/>
  <c r="AU196" i="1"/>
  <c r="AN14" i="1"/>
  <c r="AL14" i="1" s="1"/>
  <c r="AW197" i="1"/>
  <c r="AV197" i="1"/>
  <c r="AW14" i="1" s="1"/>
  <c r="AW196" i="1"/>
  <c r="AC12" i="1"/>
  <c r="AE12" i="1" s="1"/>
  <c r="O12" i="1"/>
  <c r="R12" i="1"/>
  <c r="AW15" i="1"/>
  <c r="AN16" i="1"/>
  <c r="AP16" i="1" s="1"/>
  <c r="AQ16" i="1" s="1"/>
  <c r="AT16" i="1" s="1"/>
  <c r="AV199" i="1"/>
  <c r="AU198" i="1"/>
  <c r="P13" i="1"/>
  <c r="M13" i="1"/>
  <c r="N13" i="1" s="1"/>
  <c r="AS200" i="1"/>
  <c r="AT200" i="1" s="1"/>
  <c r="AR201" i="1"/>
  <c r="AB16" i="1"/>
  <c r="A15" i="1"/>
  <c r="L14" i="1"/>
  <c r="K14" i="1"/>
  <c r="AR17" i="1"/>
  <c r="AO17" i="1" s="1"/>
  <c r="G15" i="1"/>
  <c r="J14" i="1"/>
  <c r="AL15" i="1" l="1"/>
  <c r="AP14" i="1"/>
  <c r="AQ14" i="1" s="1"/>
  <c r="AT14" i="1" s="1"/>
  <c r="AV13" i="1"/>
  <c r="AP15" i="1"/>
  <c r="AQ15" i="1" s="1"/>
  <c r="AT15" i="1" s="1"/>
  <c r="AR18" i="1"/>
  <c r="AO18" i="1" s="1"/>
  <c r="AB17" i="1"/>
  <c r="M14" i="1"/>
  <c r="N14" i="1" s="1"/>
  <c r="P14" i="1"/>
  <c r="AR202" i="1"/>
  <c r="AS201" i="1"/>
  <c r="AT201" i="1" s="1"/>
  <c r="AW200" i="1" s="1"/>
  <c r="AW16" i="1"/>
  <c r="G16" i="1"/>
  <c r="J15" i="1"/>
  <c r="L15" i="1"/>
  <c r="K15" i="1"/>
  <c r="A16" i="1"/>
  <c r="AU199" i="1"/>
  <c r="AN17" i="1"/>
  <c r="AP17" i="1" s="1"/>
  <c r="AQ17" i="1" s="1"/>
  <c r="AT17" i="1" s="1"/>
  <c r="AV200" i="1"/>
  <c r="AC13" i="1"/>
  <c r="AE13" i="1" s="1"/>
  <c r="O13" i="1"/>
  <c r="R13" i="1"/>
  <c r="AW199" i="1"/>
  <c r="AL16" i="1"/>
  <c r="AV15" i="1"/>
  <c r="AR19" i="1" l="1"/>
  <c r="AO19" i="1" s="1"/>
  <c r="AC14" i="1"/>
  <c r="AE14" i="1" s="1"/>
  <c r="O14" i="1"/>
  <c r="R14" i="1"/>
  <c r="AB18" i="1"/>
  <c r="G17" i="1"/>
  <c r="J16" i="1"/>
  <c r="AN18" i="1"/>
  <c r="AP18" i="1" s="1"/>
  <c r="AQ18" i="1" s="1"/>
  <c r="AT18" i="1" s="1"/>
  <c r="AU200" i="1"/>
  <c r="AV201" i="1"/>
  <c r="AW17" i="1"/>
  <c r="M15" i="1"/>
  <c r="N15" i="1" s="1"/>
  <c r="P15" i="1"/>
  <c r="AS202" i="1"/>
  <c r="AT202" i="1" s="1"/>
  <c r="AW201" i="1" s="1"/>
  <c r="AR203" i="1"/>
  <c r="AL17" i="1"/>
  <c r="AV16" i="1"/>
  <c r="A17" i="1"/>
  <c r="K16" i="1"/>
  <c r="L16" i="1"/>
  <c r="AR20" i="1" l="1"/>
  <c r="AO20" i="1" s="1"/>
  <c r="AU201" i="1"/>
  <c r="AN19" i="1"/>
  <c r="AP19" i="1" s="1"/>
  <c r="AQ19" i="1" s="1"/>
  <c r="AT19" i="1" s="1"/>
  <c r="AV202" i="1"/>
  <c r="M16" i="1"/>
  <c r="N16" i="1" s="1"/>
  <c r="P16" i="1"/>
  <c r="AL18" i="1"/>
  <c r="AV17" i="1"/>
  <c r="G18" i="1"/>
  <c r="J17" i="1"/>
  <c r="AB19" i="1"/>
  <c r="AC15" i="1"/>
  <c r="AE15" i="1" s="1"/>
  <c r="R15" i="1"/>
  <c r="O15" i="1"/>
  <c r="AW18" i="1"/>
  <c r="L17" i="1"/>
  <c r="A18" i="1"/>
  <c r="K17" i="1"/>
  <c r="AS203" i="1"/>
  <c r="AT203" i="1" s="1"/>
  <c r="AW202" i="1" s="1"/>
  <c r="AR204" i="1"/>
  <c r="AW19" i="1" l="1"/>
  <c r="A19" i="1"/>
  <c r="L18" i="1"/>
  <c r="K18" i="1"/>
  <c r="G19" i="1"/>
  <c r="J18" i="1"/>
  <c r="AR21" i="1"/>
  <c r="AO21" i="1" s="1"/>
  <c r="AR205" i="1"/>
  <c r="AS204" i="1"/>
  <c r="AT204" i="1" s="1"/>
  <c r="AB20" i="1"/>
  <c r="AV18" i="1"/>
  <c r="AL19" i="1"/>
  <c r="AU202" i="1"/>
  <c r="AV203" i="1"/>
  <c r="AN20" i="1"/>
  <c r="AP20" i="1" s="1"/>
  <c r="AQ20" i="1" s="1"/>
  <c r="AT20" i="1" s="1"/>
  <c r="P17" i="1"/>
  <c r="M17" i="1"/>
  <c r="N17" i="1" s="1"/>
  <c r="AC16" i="1"/>
  <c r="AE16" i="1" s="1"/>
  <c r="R16" i="1"/>
  <c r="O16" i="1"/>
  <c r="AR22" i="1" l="1"/>
  <c r="AO22" i="1" s="1"/>
  <c r="M18" i="1"/>
  <c r="N18" i="1" s="1"/>
  <c r="P18" i="1"/>
  <c r="AW20" i="1"/>
  <c r="AU203" i="1"/>
  <c r="AV204" i="1"/>
  <c r="AN21" i="1"/>
  <c r="AP21" i="1" s="1"/>
  <c r="AQ21" i="1" s="1"/>
  <c r="AT21" i="1" s="1"/>
  <c r="J19" i="1"/>
  <c r="G20" i="1"/>
  <c r="L19" i="1"/>
  <c r="A20" i="1"/>
  <c r="K19" i="1"/>
  <c r="AW203" i="1"/>
  <c r="AR206" i="1"/>
  <c r="AS205" i="1"/>
  <c r="AT205" i="1" s="1"/>
  <c r="AC17" i="1"/>
  <c r="AE17" i="1" s="1"/>
  <c r="R17" i="1"/>
  <c r="O17" i="1"/>
  <c r="AL20" i="1"/>
  <c r="AV19" i="1"/>
  <c r="AB21" i="1"/>
  <c r="AR23" i="1" l="1"/>
  <c r="AO23" i="1" s="1"/>
  <c r="AR207" i="1"/>
  <c r="AS206" i="1"/>
  <c r="AT206" i="1" s="1"/>
  <c r="AW205" i="1" s="1"/>
  <c r="A21" i="1"/>
  <c r="L20" i="1"/>
  <c r="K20" i="1"/>
  <c r="M19" i="1"/>
  <c r="N19" i="1" s="1"/>
  <c r="P19" i="1"/>
  <c r="AW21" i="1"/>
  <c r="AL21" i="1"/>
  <c r="AV20" i="1"/>
  <c r="AC18" i="1"/>
  <c r="AE18" i="1" s="1"/>
  <c r="O18" i="1"/>
  <c r="R18" i="1"/>
  <c r="AB22" i="1"/>
  <c r="AV205" i="1"/>
  <c r="AU204" i="1"/>
  <c r="AN22" i="1"/>
  <c r="J20" i="1"/>
  <c r="G21" i="1"/>
  <c r="AW204" i="1"/>
  <c r="AR24" i="1" l="1"/>
  <c r="AO24" i="1" s="1"/>
  <c r="AV21" i="1"/>
  <c r="AL22" i="1"/>
  <c r="AW22" i="1"/>
  <c r="AC19" i="1"/>
  <c r="AE19" i="1" s="1"/>
  <c r="O19" i="1"/>
  <c r="R19" i="1"/>
  <c r="AS207" i="1"/>
  <c r="AT207" i="1" s="1"/>
  <c r="AW206" i="1" s="1"/>
  <c r="AR208" i="1"/>
  <c r="J21" i="1"/>
  <c r="G22" i="1"/>
  <c r="AB23" i="1"/>
  <c r="P20" i="1"/>
  <c r="M20" i="1"/>
  <c r="N20" i="1" s="1"/>
  <c r="AP22" i="1"/>
  <c r="AQ22" i="1" s="1"/>
  <c r="AT22" i="1" s="1"/>
  <c r="A22" i="1"/>
  <c r="L21" i="1"/>
  <c r="K21" i="1"/>
  <c r="AU205" i="1"/>
  <c r="AV206" i="1"/>
  <c r="AN23" i="1"/>
  <c r="AR25" i="1" l="1"/>
  <c r="AO25" i="1" s="1"/>
  <c r="AB24" i="1"/>
  <c r="AN24" i="1"/>
  <c r="AP24" i="1" s="1"/>
  <c r="AQ24" i="1" s="1"/>
  <c r="AT24" i="1" s="1"/>
  <c r="AU206" i="1"/>
  <c r="AV207" i="1"/>
  <c r="AC20" i="1"/>
  <c r="AE20" i="1" s="1"/>
  <c r="R20" i="1"/>
  <c r="O20" i="1"/>
  <c r="AW23" i="1"/>
  <c r="M21" i="1"/>
  <c r="N21" i="1" s="1"/>
  <c r="P21" i="1"/>
  <c r="AL23" i="1"/>
  <c r="AV22" i="1"/>
  <c r="A23" i="1"/>
  <c r="L22" i="1"/>
  <c r="K22" i="1"/>
  <c r="J22" i="1"/>
  <c r="G23" i="1"/>
  <c r="AR209" i="1"/>
  <c r="AS208" i="1"/>
  <c r="AT208" i="1" s="1"/>
  <c r="AW207" i="1" s="1"/>
  <c r="AP23" i="1"/>
  <c r="AQ23" i="1" s="1"/>
  <c r="AT23" i="1" s="1"/>
  <c r="P22" i="1" l="1"/>
  <c r="AR210" i="1"/>
  <c r="AS209" i="1"/>
  <c r="AT209" i="1" s="1"/>
  <c r="AW208" i="1" s="1"/>
  <c r="A24" i="1"/>
  <c r="L23" i="1"/>
  <c r="K23" i="1"/>
  <c r="AB25" i="1"/>
  <c r="N22" i="1"/>
  <c r="G24" i="1"/>
  <c r="J23" i="1"/>
  <c r="AC21" i="1"/>
  <c r="AE21" i="1" s="1"/>
  <c r="O21" i="1"/>
  <c r="R21" i="1"/>
  <c r="AW24" i="1"/>
  <c r="AL24" i="1"/>
  <c r="AV23" i="1"/>
  <c r="AV208" i="1"/>
  <c r="AU207" i="1"/>
  <c r="AN25" i="1"/>
  <c r="AP25" i="1" s="1"/>
  <c r="AQ25" i="1" s="1"/>
  <c r="AT25" i="1" s="1"/>
  <c r="AR26" i="1"/>
  <c r="AO26" i="1" s="1"/>
  <c r="AR27" i="1" l="1"/>
  <c r="AO27" i="1" s="1"/>
  <c r="AB26" i="1"/>
  <c r="P23" i="1"/>
  <c r="M23" i="1"/>
  <c r="N23" i="1" s="1"/>
  <c r="AW25" i="1"/>
  <c r="J24" i="1"/>
  <c r="G25" i="1"/>
  <c r="L24" i="1"/>
  <c r="A25" i="1"/>
  <c r="K24" i="1"/>
  <c r="AL25" i="1"/>
  <c r="AV24" i="1"/>
  <c r="AV209" i="1"/>
  <c r="AN26" i="1"/>
  <c r="AU208" i="1"/>
  <c r="AC22" i="1"/>
  <c r="AE22" i="1" s="1"/>
  <c r="R22" i="1"/>
  <c r="O22" i="1"/>
  <c r="AS210" i="1"/>
  <c r="AT210" i="1" s="1"/>
  <c r="AR211" i="1"/>
  <c r="AR28" i="1" l="1"/>
  <c r="AO28" i="1" s="1"/>
  <c r="AR212" i="1"/>
  <c r="AS211" i="1"/>
  <c r="AT211" i="1" s="1"/>
  <c r="AW210" i="1" s="1"/>
  <c r="AV25" i="1"/>
  <c r="AL26" i="1"/>
  <c r="AP26" i="1"/>
  <c r="AQ26" i="1" s="1"/>
  <c r="AT26" i="1" s="1"/>
  <c r="AU209" i="1"/>
  <c r="AV210" i="1"/>
  <c r="AN27" i="1"/>
  <c r="AP27" i="1" s="1"/>
  <c r="AQ27" i="1" s="1"/>
  <c r="AT27" i="1" s="1"/>
  <c r="AW209" i="1"/>
  <c r="L25" i="1"/>
  <c r="A26" i="1"/>
  <c r="K25" i="1"/>
  <c r="AC23" i="1"/>
  <c r="AE23" i="1" s="1"/>
  <c r="O23" i="1"/>
  <c r="R23" i="1"/>
  <c r="M24" i="1"/>
  <c r="N24" i="1" s="1"/>
  <c r="P24" i="1"/>
  <c r="AW26" i="1"/>
  <c r="J25" i="1"/>
  <c r="G26" i="1"/>
  <c r="AB27" i="1"/>
  <c r="AR29" i="1" l="1"/>
  <c r="AO29" i="1" s="1"/>
  <c r="AB28" i="1"/>
  <c r="G27" i="1"/>
  <c r="J26" i="1"/>
  <c r="M25" i="1"/>
  <c r="N25" i="1" s="1"/>
  <c r="P25" i="1"/>
  <c r="AR213" i="1"/>
  <c r="AS212" i="1"/>
  <c r="AT212" i="1" s="1"/>
  <c r="AW211" i="1" s="1"/>
  <c r="AW27" i="1"/>
  <c r="AL27" i="1"/>
  <c r="AV26" i="1"/>
  <c r="AC24" i="1"/>
  <c r="AE24" i="1" s="1"/>
  <c r="O24" i="1"/>
  <c r="R24" i="1"/>
  <c r="A27" i="1"/>
  <c r="K26" i="1"/>
  <c r="L26" i="1"/>
  <c r="AN28" i="1"/>
  <c r="AP28" i="1" s="1"/>
  <c r="AQ28" i="1" s="1"/>
  <c r="AT28" i="1" s="1"/>
  <c r="AU210" i="1"/>
  <c r="AV211" i="1"/>
  <c r="AR30" i="1" l="1"/>
  <c r="AO30" i="1" s="1"/>
  <c r="A28" i="1"/>
  <c r="L27" i="1"/>
  <c r="K27" i="1"/>
  <c r="AB29" i="1"/>
  <c r="AW28" i="1"/>
  <c r="P26" i="1"/>
  <c r="M26" i="1"/>
  <c r="N26" i="1" s="1"/>
  <c r="AN29" i="1"/>
  <c r="AP29" i="1" s="1"/>
  <c r="AQ29" i="1" s="1"/>
  <c r="AT29" i="1" s="1"/>
  <c r="AU211" i="1"/>
  <c r="AV212" i="1"/>
  <c r="AR214" i="1"/>
  <c r="AS213" i="1"/>
  <c r="AT213" i="1" s="1"/>
  <c r="AW212" i="1" s="1"/>
  <c r="AC25" i="1"/>
  <c r="AE25" i="1" s="1"/>
  <c r="R25" i="1"/>
  <c r="O25" i="1"/>
  <c r="G28" i="1"/>
  <c r="J27" i="1"/>
  <c r="AV27" i="1"/>
  <c r="AL28" i="1"/>
  <c r="AR31" i="1" l="1"/>
  <c r="AO31" i="1" s="1"/>
  <c r="AW29" i="1"/>
  <c r="AC26" i="1"/>
  <c r="AE26" i="1" s="1"/>
  <c r="O26" i="1"/>
  <c r="R26" i="1"/>
  <c r="P27" i="1"/>
  <c r="M27" i="1"/>
  <c r="N27" i="1" s="1"/>
  <c r="G29" i="1"/>
  <c r="J28" i="1"/>
  <c r="AU212" i="1"/>
  <c r="AN30" i="1"/>
  <c r="AP30" i="1" s="1"/>
  <c r="AQ30" i="1" s="1"/>
  <c r="AT30" i="1" s="1"/>
  <c r="AV213" i="1"/>
  <c r="AB30" i="1"/>
  <c r="A29" i="1"/>
  <c r="L28" i="1"/>
  <c r="K28" i="1"/>
  <c r="AS214" i="1"/>
  <c r="AT214" i="1" s="1"/>
  <c r="AR215" i="1"/>
  <c r="AV28" i="1"/>
  <c r="AL29" i="1"/>
  <c r="AN31" i="1" l="1"/>
  <c r="AP31" i="1" s="1"/>
  <c r="AQ31" i="1" s="1"/>
  <c r="AT31" i="1" s="1"/>
  <c r="AU213" i="1"/>
  <c r="AV214" i="1"/>
  <c r="L29" i="1"/>
  <c r="A30" i="1"/>
  <c r="K29" i="1"/>
  <c r="AW30" i="1"/>
  <c r="AC27" i="1"/>
  <c r="AE27" i="1" s="1"/>
  <c r="O27" i="1"/>
  <c r="R27" i="1"/>
  <c r="AB31" i="1"/>
  <c r="AL30" i="1"/>
  <c r="AV29" i="1"/>
  <c r="G30" i="1"/>
  <c r="J29" i="1"/>
  <c r="AR216" i="1"/>
  <c r="AS215" i="1"/>
  <c r="AT215" i="1" s="1"/>
  <c r="AW214" i="1" s="1"/>
  <c r="M28" i="1"/>
  <c r="N28" i="1" s="1"/>
  <c r="P28" i="1"/>
  <c r="AW213" i="1"/>
  <c r="AR32" i="1"/>
  <c r="AO32" i="1" s="1"/>
  <c r="AC28" i="1" l="1"/>
  <c r="AE28" i="1" s="1"/>
  <c r="R28" i="1"/>
  <c r="O28" i="1"/>
  <c r="AN32" i="1"/>
  <c r="AV215" i="1"/>
  <c r="AU214" i="1"/>
  <c r="AB32" i="1"/>
  <c r="L30" i="1"/>
  <c r="A31" i="1"/>
  <c r="K30" i="1"/>
  <c r="AR217" i="1"/>
  <c r="AS216" i="1"/>
  <c r="AT216" i="1" s="1"/>
  <c r="AW215" i="1" s="1"/>
  <c r="G31" i="1"/>
  <c r="J30" i="1"/>
  <c r="M29" i="1"/>
  <c r="N29" i="1" s="1"/>
  <c r="P29" i="1"/>
  <c r="AR33" i="1"/>
  <c r="AO33" i="1" s="1"/>
  <c r="AW31" i="1"/>
  <c r="AL31" i="1"/>
  <c r="AV30" i="1"/>
  <c r="AP32" i="1"/>
  <c r="AQ32" i="1" s="1"/>
  <c r="AT32" i="1" s="1"/>
  <c r="AC29" i="1" l="1"/>
  <c r="AE29" i="1" s="1"/>
  <c r="R29" i="1"/>
  <c r="O29" i="1"/>
  <c r="M30" i="1"/>
  <c r="N30" i="1" s="1"/>
  <c r="P30" i="1"/>
  <c r="AR34" i="1"/>
  <c r="AO34" i="1" s="1"/>
  <c r="AV216" i="1"/>
  <c r="AN33" i="1"/>
  <c r="AP33" i="1" s="1"/>
  <c r="AQ33" i="1" s="1"/>
  <c r="AT33" i="1" s="1"/>
  <c r="AU215" i="1"/>
  <c r="AB33" i="1"/>
  <c r="AW32" i="1"/>
  <c r="AR218" i="1"/>
  <c r="AS217" i="1"/>
  <c r="AT217" i="1" s="1"/>
  <c r="G32" i="1"/>
  <c r="J31" i="1"/>
  <c r="L31" i="1"/>
  <c r="K31" i="1"/>
  <c r="A32" i="1"/>
  <c r="AL32" i="1"/>
  <c r="AV31" i="1"/>
  <c r="L32" i="1" l="1"/>
  <c r="A33" i="1"/>
  <c r="K32" i="1"/>
  <c r="AR35" i="1"/>
  <c r="AO35" i="1" s="1"/>
  <c r="AC30" i="1"/>
  <c r="AE30" i="1" s="1"/>
  <c r="O30" i="1"/>
  <c r="R30" i="1"/>
  <c r="AV217" i="1"/>
  <c r="AU216" i="1"/>
  <c r="AN34" i="1"/>
  <c r="AP34" i="1" s="1"/>
  <c r="AQ34" i="1" s="1"/>
  <c r="AT34" i="1" s="1"/>
  <c r="AW216" i="1"/>
  <c r="P31" i="1"/>
  <c r="M31" i="1"/>
  <c r="N31" i="1" s="1"/>
  <c r="Q31" i="1"/>
  <c r="G33" i="1"/>
  <c r="J32" i="1"/>
  <c r="AS218" i="1"/>
  <c r="AT218" i="1" s="1"/>
  <c r="AR219" i="1"/>
  <c r="AB34" i="1"/>
  <c r="AV32" i="1"/>
  <c r="AL33" i="1"/>
  <c r="AW33" i="1"/>
  <c r="AR36" i="1" l="1"/>
  <c r="AO36" i="1" s="1"/>
  <c r="AN35" i="1"/>
  <c r="AP35" i="1" s="1"/>
  <c r="AQ35" i="1" s="1"/>
  <c r="AT35" i="1" s="1"/>
  <c r="AU217" i="1"/>
  <c r="AV218" i="1"/>
  <c r="G34" i="1"/>
  <c r="J33" i="1"/>
  <c r="AW34" i="1"/>
  <c r="AB35" i="1"/>
  <c r="AC31" i="1"/>
  <c r="AE31" i="1" s="1"/>
  <c r="R31" i="1"/>
  <c r="O31" i="1"/>
  <c r="AV33" i="1"/>
  <c r="AL34" i="1"/>
  <c r="A34" i="1"/>
  <c r="L33" i="1"/>
  <c r="K33" i="1"/>
  <c r="AR220" i="1"/>
  <c r="AS219" i="1"/>
  <c r="AT219" i="1" s="1"/>
  <c r="AW218" i="1" s="1"/>
  <c r="AW217" i="1"/>
  <c r="Q32" i="1"/>
  <c r="M32" i="1"/>
  <c r="N32" i="1" s="1"/>
  <c r="P32" i="1"/>
  <c r="AC32" i="1" l="1"/>
  <c r="AE32" i="1" s="1"/>
  <c r="O32" i="1"/>
  <c r="R32" i="1"/>
  <c r="AR221" i="1"/>
  <c r="AS220" i="1"/>
  <c r="AT220" i="1" s="1"/>
  <c r="AW219" i="1" s="1"/>
  <c r="A35" i="1"/>
  <c r="L34" i="1"/>
  <c r="K34" i="1"/>
  <c r="AW35" i="1"/>
  <c r="AL35" i="1"/>
  <c r="AV34" i="1"/>
  <c r="AR37" i="1"/>
  <c r="AO37" i="1" s="1"/>
  <c r="AU218" i="1"/>
  <c r="AV219" i="1"/>
  <c r="AN36" i="1"/>
  <c r="Q33" i="1"/>
  <c r="M33" i="1"/>
  <c r="N33" i="1" s="1"/>
  <c r="P33" i="1"/>
  <c r="AB36" i="1"/>
  <c r="J34" i="1"/>
  <c r="G35" i="1"/>
  <c r="J35" i="1" l="1"/>
  <c r="G36" i="1"/>
  <c r="AB37" i="1"/>
  <c r="AW36" i="1"/>
  <c r="AS221" i="1"/>
  <c r="AT221" i="1" s="1"/>
  <c r="AR222" i="1"/>
  <c r="AR38" i="1"/>
  <c r="AO38" i="1" s="1"/>
  <c r="Q34" i="1"/>
  <c r="M34" i="1"/>
  <c r="N34" i="1" s="1"/>
  <c r="P34" i="1"/>
  <c r="A36" i="1"/>
  <c r="K35" i="1"/>
  <c r="L35" i="1"/>
  <c r="AC33" i="1"/>
  <c r="AE33" i="1" s="1"/>
  <c r="O33" i="1"/>
  <c r="R33" i="1"/>
  <c r="AL36" i="1"/>
  <c r="AV35" i="1"/>
  <c r="AP36" i="1"/>
  <c r="AQ36" i="1" s="1"/>
  <c r="AT36" i="1" s="1"/>
  <c r="AV220" i="1"/>
  <c r="AU219" i="1"/>
  <c r="AN37" i="1"/>
  <c r="AP37" i="1" s="1"/>
  <c r="AQ37" i="1" s="1"/>
  <c r="AT37" i="1" s="1"/>
  <c r="AR39" i="1" l="1"/>
  <c r="AO39" i="1" s="1"/>
  <c r="AC34" i="1"/>
  <c r="AE34" i="1" s="1"/>
  <c r="R34" i="1"/>
  <c r="O34" i="1"/>
  <c r="AN38" i="1"/>
  <c r="AP38" i="1" s="1"/>
  <c r="AQ38" i="1" s="1"/>
  <c r="AT38" i="1" s="1"/>
  <c r="AU220" i="1"/>
  <c r="AV221" i="1"/>
  <c r="G37" i="1"/>
  <c r="J36" i="1"/>
  <c r="AW220" i="1"/>
  <c r="AW37" i="1"/>
  <c r="A37" i="1"/>
  <c r="K36" i="1"/>
  <c r="L36" i="1"/>
  <c r="AL37" i="1"/>
  <c r="AV36" i="1"/>
  <c r="Q35" i="1"/>
  <c r="M35" i="1"/>
  <c r="N35" i="1" s="1"/>
  <c r="P35" i="1"/>
  <c r="AR223" i="1"/>
  <c r="AS222" i="1"/>
  <c r="AT222" i="1" s="1"/>
  <c r="AB38" i="1"/>
  <c r="AR40" i="1" l="1"/>
  <c r="AO40" i="1" s="1"/>
  <c r="AB39" i="1"/>
  <c r="AN39" i="1"/>
  <c r="AU221" i="1"/>
  <c r="AV222" i="1"/>
  <c r="AS223" i="1"/>
  <c r="AT223" i="1" s="1"/>
  <c r="AR224" i="1"/>
  <c r="A38" i="1"/>
  <c r="L37" i="1"/>
  <c r="K37" i="1"/>
  <c r="AW221" i="1"/>
  <c r="AV37" i="1"/>
  <c r="AL38" i="1"/>
  <c r="AP39" i="1"/>
  <c r="AQ39" i="1" s="1"/>
  <c r="AT39" i="1" s="1"/>
  <c r="J37" i="1"/>
  <c r="G38" i="1"/>
  <c r="AW38" i="1"/>
  <c r="AC35" i="1"/>
  <c r="AE35" i="1" s="1"/>
  <c r="O35" i="1"/>
  <c r="R35" i="1"/>
  <c r="M36" i="1"/>
  <c r="N36" i="1" s="1"/>
  <c r="P36" i="1"/>
  <c r="Q36" i="1"/>
  <c r="AR41" i="1" l="1"/>
  <c r="AO41" i="1" s="1"/>
  <c r="AR225" i="1"/>
  <c r="AS224" i="1"/>
  <c r="AT224" i="1" s="1"/>
  <c r="AW223" i="1" s="1"/>
  <c r="AB40" i="1"/>
  <c r="J38" i="1"/>
  <c r="G39" i="1"/>
  <c r="P37" i="1"/>
  <c r="Q37" i="1"/>
  <c r="M37" i="1"/>
  <c r="N37" i="1" s="1"/>
  <c r="AV223" i="1"/>
  <c r="AN40" i="1"/>
  <c r="AP40" i="1" s="1"/>
  <c r="AQ40" i="1" s="1"/>
  <c r="AT40" i="1" s="1"/>
  <c r="AU222" i="1"/>
  <c r="AW222" i="1"/>
  <c r="AW39" i="1"/>
  <c r="AV38" i="1"/>
  <c r="AL39" i="1"/>
  <c r="AC36" i="1"/>
  <c r="AE36" i="1" s="1"/>
  <c r="R36" i="1"/>
  <c r="O36" i="1"/>
  <c r="L38" i="1"/>
  <c r="A39" i="1"/>
  <c r="K38" i="1"/>
  <c r="AW40" i="1" l="1"/>
  <c r="AB41" i="1"/>
  <c r="AR226" i="1"/>
  <c r="AS225" i="1"/>
  <c r="AT225" i="1" s="1"/>
  <c r="AW224" i="1" s="1"/>
  <c r="A40" i="1"/>
  <c r="K39" i="1"/>
  <c r="L39" i="1"/>
  <c r="AC37" i="1"/>
  <c r="AE37" i="1" s="1"/>
  <c r="R37" i="1"/>
  <c r="O37" i="1"/>
  <c r="J39" i="1"/>
  <c r="G40" i="1"/>
  <c r="AR42" i="1"/>
  <c r="AO42" i="1" s="1"/>
  <c r="M38" i="1"/>
  <c r="N38" i="1" s="1"/>
  <c r="P38" i="1"/>
  <c r="Q38" i="1"/>
  <c r="AV39" i="1"/>
  <c r="AL40" i="1"/>
  <c r="AU223" i="1"/>
  <c r="AV224" i="1"/>
  <c r="AN41" i="1"/>
  <c r="AV40" i="1" l="1"/>
  <c r="AL41" i="1"/>
  <c r="AS226" i="1"/>
  <c r="AT226" i="1" s="1"/>
  <c r="AW225" i="1" s="1"/>
  <c r="AR227" i="1"/>
  <c r="AW41" i="1"/>
  <c r="AP41" i="1"/>
  <c r="AQ41" i="1" s="1"/>
  <c r="AT41" i="1" s="1"/>
  <c r="AC38" i="1"/>
  <c r="AE38" i="1" s="1"/>
  <c r="R38" i="1"/>
  <c r="O38" i="1"/>
  <c r="G41" i="1"/>
  <c r="J40" i="1"/>
  <c r="L40" i="1"/>
  <c r="A41" i="1"/>
  <c r="AB42" i="1"/>
  <c r="AR43" i="1"/>
  <c r="AO43" i="1" s="1"/>
  <c r="P39" i="1"/>
  <c r="Q39" i="1"/>
  <c r="M39" i="1"/>
  <c r="N39" i="1" s="1"/>
  <c r="AV225" i="1"/>
  <c r="AU224" i="1"/>
  <c r="AN42" i="1"/>
  <c r="AP42" i="1" s="1"/>
  <c r="AQ42" i="1" s="1"/>
  <c r="AT42" i="1" s="1"/>
  <c r="AC39" i="1" l="1"/>
  <c r="AE39" i="1" s="1"/>
  <c r="R39" i="1"/>
  <c r="O39" i="1"/>
  <c r="AR44" i="1"/>
  <c r="AO44" i="1" s="1"/>
  <c r="L41" i="1"/>
  <c r="A42" i="1"/>
  <c r="AR228" i="1"/>
  <c r="AS227" i="1"/>
  <c r="AT227" i="1" s="1"/>
  <c r="AW42" i="1"/>
  <c r="AB43" i="1"/>
  <c r="P40" i="1"/>
  <c r="Q40" i="1"/>
  <c r="M40" i="1"/>
  <c r="N40" i="1" s="1"/>
  <c r="J41" i="1"/>
  <c r="AN43" i="1"/>
  <c r="AP43" i="1" s="1"/>
  <c r="AQ43" i="1" s="1"/>
  <c r="AT43" i="1" s="1"/>
  <c r="AU225" i="1"/>
  <c r="AV226" i="1"/>
  <c r="AL42" i="1"/>
  <c r="AV41" i="1"/>
  <c r="AR45" i="1" l="1"/>
  <c r="AO45" i="1" s="1"/>
  <c r="A43" i="1"/>
  <c r="AV227" i="1"/>
  <c r="AU226" i="1"/>
  <c r="AN44" i="1"/>
  <c r="AP44" i="1" s="1"/>
  <c r="AQ44" i="1" s="1"/>
  <c r="AT44" i="1" s="1"/>
  <c r="AW226" i="1"/>
  <c r="AC40" i="1"/>
  <c r="AE40" i="1" s="1"/>
  <c r="O40" i="1"/>
  <c r="R40" i="1"/>
  <c r="AB44" i="1"/>
  <c r="AS228" i="1"/>
  <c r="AT228" i="1" s="1"/>
  <c r="AR229" i="1"/>
  <c r="P41" i="1"/>
  <c r="Q41" i="1"/>
  <c r="M41" i="1"/>
  <c r="N41" i="1" s="1"/>
  <c r="AW43" i="1"/>
  <c r="AV42" i="1"/>
  <c r="AL43" i="1"/>
  <c r="AR46" i="1" l="1"/>
  <c r="AO46" i="1" s="1"/>
  <c r="AC41" i="1"/>
  <c r="AE41" i="1" s="1"/>
  <c r="O41" i="1"/>
  <c r="R41" i="1" s="1"/>
  <c r="AN45" i="1"/>
  <c r="AV228" i="1"/>
  <c r="AU227" i="1"/>
  <c r="AW227" i="1"/>
  <c r="A44" i="1"/>
  <c r="AB45" i="1"/>
  <c r="AS229" i="1"/>
  <c r="AT229" i="1" s="1"/>
  <c r="AR230" i="1"/>
  <c r="AL44" i="1"/>
  <c r="AV43" i="1"/>
  <c r="AP45" i="1"/>
  <c r="AQ45" i="1" s="1"/>
  <c r="AT45" i="1" s="1"/>
  <c r="AW44" i="1"/>
  <c r="AR47" i="1" l="1"/>
  <c r="AO47" i="1" s="1"/>
  <c r="AS230" i="1"/>
  <c r="AT230" i="1" s="1"/>
  <c r="AR231" i="1"/>
  <c r="A45" i="1"/>
  <c r="AW45" i="1"/>
  <c r="AU228" i="1"/>
  <c r="AV229" i="1"/>
  <c r="AN46" i="1"/>
  <c r="AP46" i="1" s="1"/>
  <c r="AQ46" i="1" s="1"/>
  <c r="AT46" i="1" s="1"/>
  <c r="AW228" i="1"/>
  <c r="AL45" i="1"/>
  <c r="AV44" i="1"/>
  <c r="AB46" i="1"/>
  <c r="AL46" i="1" l="1"/>
  <c r="AV45" i="1"/>
  <c r="AU229" i="1"/>
  <c r="AV230" i="1"/>
  <c r="AN47" i="1"/>
  <c r="AW46" i="1"/>
  <c r="AR48" i="1"/>
  <c r="AO48" i="1" s="1"/>
  <c r="AB47" i="1"/>
  <c r="AW229" i="1"/>
  <c r="A46" i="1"/>
  <c r="AR232" i="1"/>
  <c r="AS231" i="1"/>
  <c r="AT231" i="1" s="1"/>
  <c r="AW230" i="1" s="1"/>
  <c r="AR49" i="1" l="1"/>
  <c r="AO49" i="1" s="1"/>
  <c r="A47" i="1"/>
  <c r="AL47" i="1"/>
  <c r="AV46" i="1"/>
  <c r="AU230" i="1"/>
  <c r="AV231" i="1"/>
  <c r="AN48" i="1"/>
  <c r="AP48" i="1" s="1"/>
  <c r="AQ48" i="1" s="1"/>
  <c r="AT48" i="1" s="1"/>
  <c r="AW47" i="1"/>
  <c r="AP47" i="1"/>
  <c r="AQ47" i="1" s="1"/>
  <c r="AT47" i="1" s="1"/>
  <c r="AR233" i="1"/>
  <c r="AS232" i="1"/>
  <c r="AT232" i="1" s="1"/>
  <c r="AB48" i="1"/>
  <c r="AR50" i="1" l="1"/>
  <c r="AO50" i="1" s="1"/>
  <c r="AB49" i="1"/>
  <c r="A48" i="1"/>
  <c r="AV232" i="1"/>
  <c r="AN49" i="1"/>
  <c r="AP49" i="1" s="1"/>
  <c r="AQ49" i="1" s="1"/>
  <c r="AT49" i="1" s="1"/>
  <c r="AU231" i="1"/>
  <c r="AW231" i="1"/>
  <c r="AR234" i="1"/>
  <c r="AS233" i="1"/>
  <c r="AT233" i="1" s="1"/>
  <c r="AW232" i="1" s="1"/>
  <c r="AL48" i="1"/>
  <c r="AV47" i="1"/>
  <c r="AW48" i="1"/>
  <c r="AR51" i="1" l="1"/>
  <c r="AO51" i="1" s="1"/>
  <c r="AR235" i="1"/>
  <c r="AS234" i="1"/>
  <c r="AT234" i="1" s="1"/>
  <c r="AW233" i="1" s="1"/>
  <c r="AV48" i="1"/>
  <c r="AL49" i="1"/>
  <c r="AB50" i="1"/>
  <c r="AW49" i="1"/>
  <c r="A49" i="1"/>
  <c r="AU232" i="1"/>
  <c r="AV233" i="1"/>
  <c r="AN50" i="1"/>
  <c r="AR52" i="1" l="1"/>
  <c r="AO52" i="1" s="1"/>
  <c r="AL50" i="1"/>
  <c r="AV49" i="1"/>
  <c r="AS235" i="1"/>
  <c r="AT235" i="1" s="1"/>
  <c r="AW234" i="1" s="1"/>
  <c r="AR236" i="1"/>
  <c r="AW50" i="1"/>
  <c r="AP50" i="1"/>
  <c r="AQ50" i="1" s="1"/>
  <c r="AT50" i="1" s="1"/>
  <c r="A50" i="1"/>
  <c r="AB51" i="1"/>
  <c r="AU233" i="1"/>
  <c r="AV234" i="1"/>
  <c r="AN51" i="1"/>
  <c r="AR53" i="1" l="1"/>
  <c r="AO53" i="1" s="1"/>
  <c r="AS236" i="1"/>
  <c r="AT236" i="1" s="1"/>
  <c r="AR237" i="1"/>
  <c r="AL51" i="1"/>
  <c r="AV50" i="1"/>
  <c r="AV235" i="1"/>
  <c r="AU234" i="1"/>
  <c r="AN52" i="1"/>
  <c r="AW51" i="1"/>
  <c r="A51" i="1"/>
  <c r="AP51" i="1"/>
  <c r="AQ51" i="1" s="1"/>
  <c r="AT51" i="1" s="1"/>
  <c r="AB52" i="1"/>
  <c r="AR238" i="1" l="1"/>
  <c r="AS237" i="1"/>
  <c r="AT237" i="1" s="1"/>
  <c r="AW236" i="1" s="1"/>
  <c r="AW52" i="1"/>
  <c r="AV236" i="1"/>
  <c r="AN53" i="1"/>
  <c r="AP53" i="1" s="1"/>
  <c r="AQ53" i="1" s="1"/>
  <c r="AT53" i="1" s="1"/>
  <c r="AU235" i="1"/>
  <c r="AR54" i="1"/>
  <c r="AO54" i="1" s="1"/>
  <c r="AB53" i="1"/>
  <c r="AL52" i="1"/>
  <c r="AV51" i="1"/>
  <c r="AW235" i="1"/>
  <c r="A52" i="1"/>
  <c r="AP52" i="1"/>
  <c r="AQ52" i="1" s="1"/>
  <c r="AT52" i="1" s="1"/>
  <c r="AR55" i="1" l="1"/>
  <c r="AO55" i="1" s="1"/>
  <c r="AV52" i="1"/>
  <c r="AL53" i="1"/>
  <c r="A53" i="1"/>
  <c r="AW53" i="1"/>
  <c r="AN54" i="1"/>
  <c r="AU236" i="1"/>
  <c r="AV237" i="1"/>
  <c r="AB54" i="1"/>
  <c r="AR239" i="1"/>
  <c r="AS238" i="1"/>
  <c r="AT238" i="1" s="1"/>
  <c r="AW237" i="1" s="1"/>
  <c r="AR56" i="1" l="1"/>
  <c r="AO56" i="1" s="1"/>
  <c r="AW54" i="1"/>
  <c r="AL54" i="1"/>
  <c r="AV53" i="1"/>
  <c r="A54" i="1"/>
  <c r="AU237" i="1"/>
  <c r="AV238" i="1"/>
  <c r="AN55" i="1"/>
  <c r="AP54" i="1"/>
  <c r="AQ54" i="1" s="1"/>
  <c r="AT54" i="1" s="1"/>
  <c r="AS239" i="1"/>
  <c r="AT239" i="1" s="1"/>
  <c r="AR240" i="1"/>
  <c r="AB55" i="1"/>
  <c r="AR57" i="1" l="1"/>
  <c r="AO57" i="1" s="1"/>
  <c r="AN56" i="1"/>
  <c r="AU238" i="1"/>
  <c r="AV239" i="1"/>
  <c r="AW238" i="1"/>
  <c r="A55" i="1"/>
  <c r="AV54" i="1"/>
  <c r="AL55" i="1"/>
  <c r="AP56" i="1"/>
  <c r="AQ56" i="1" s="1"/>
  <c r="AT56" i="1" s="1"/>
  <c r="AP55" i="1"/>
  <c r="AQ55" i="1" s="1"/>
  <c r="AT55" i="1" s="1"/>
  <c r="AB56" i="1"/>
  <c r="AW55" i="1"/>
  <c r="AS240" i="1"/>
  <c r="AT240" i="1" s="1"/>
  <c r="AR241" i="1"/>
  <c r="AW56" i="1" l="1"/>
  <c r="AV55" i="1"/>
  <c r="AL56" i="1"/>
  <c r="AR58" i="1"/>
  <c r="AO58" i="1" s="1"/>
  <c r="AS241" i="1"/>
  <c r="AT241" i="1" s="1"/>
  <c r="AR242" i="1"/>
  <c r="A56" i="1"/>
  <c r="AU239" i="1"/>
  <c r="AN57" i="1"/>
  <c r="AP57" i="1" s="1"/>
  <c r="AQ57" i="1" s="1"/>
  <c r="AT57" i="1" s="1"/>
  <c r="AV240" i="1"/>
  <c r="AB57" i="1"/>
  <c r="AW239" i="1"/>
  <c r="AW57" i="1" l="1"/>
  <c r="AU240" i="1"/>
  <c r="AV241" i="1"/>
  <c r="AN58" i="1"/>
  <c r="AP58" i="1" s="1"/>
  <c r="AQ58" i="1" s="1"/>
  <c r="AT58" i="1" s="1"/>
  <c r="AL57" i="1"/>
  <c r="AV56" i="1"/>
  <c r="AR59" i="1"/>
  <c r="AO59" i="1" s="1"/>
  <c r="AW240" i="1"/>
  <c r="A57" i="1"/>
  <c r="AB58" i="1"/>
  <c r="AR243" i="1"/>
  <c r="AS242" i="1"/>
  <c r="AT242" i="1" s="1"/>
  <c r="AU241" i="1" l="1"/>
  <c r="AV242" i="1"/>
  <c r="AN59" i="1"/>
  <c r="AP59" i="1" s="1"/>
  <c r="AQ59" i="1" s="1"/>
  <c r="AT59" i="1" s="1"/>
  <c r="AB59" i="1"/>
  <c r="AS243" i="1"/>
  <c r="AT243" i="1" s="1"/>
  <c r="AW242" i="1" s="1"/>
  <c r="AR244" i="1"/>
  <c r="A58" i="1"/>
  <c r="AL58" i="1"/>
  <c r="AV57" i="1"/>
  <c r="AW241" i="1"/>
  <c r="AR60" i="1"/>
  <c r="AO60" i="1" s="1"/>
  <c r="AW58" i="1"/>
  <c r="AR61" i="1" l="1"/>
  <c r="AO61" i="1" s="1"/>
  <c r="A59" i="1"/>
  <c r="AL59" i="1"/>
  <c r="AV58" i="1"/>
  <c r="AR245" i="1"/>
  <c r="AS244" i="1"/>
  <c r="AT244" i="1" s="1"/>
  <c r="AB60" i="1"/>
  <c r="AW59" i="1"/>
  <c r="AU242" i="1"/>
  <c r="AV243" i="1"/>
  <c r="AN60" i="1"/>
  <c r="AR62" i="1" l="1"/>
  <c r="AO62" i="1" s="1"/>
  <c r="AL60" i="1"/>
  <c r="AV59" i="1"/>
  <c r="AB61" i="1"/>
  <c r="AV244" i="1"/>
  <c r="AU243" i="1"/>
  <c r="AN61" i="1"/>
  <c r="AP60" i="1"/>
  <c r="AQ60" i="1" s="1"/>
  <c r="AT60" i="1" s="1"/>
  <c r="A60" i="1"/>
  <c r="AW243" i="1"/>
  <c r="AR246" i="1"/>
  <c r="AS245" i="1"/>
  <c r="AT245" i="1" s="1"/>
  <c r="AW244" i="1" s="1"/>
  <c r="AW60" i="1"/>
  <c r="AR63" i="1" l="1"/>
  <c r="AO63" i="1" s="1"/>
  <c r="A61" i="1"/>
  <c r="AU244" i="1"/>
  <c r="AV245" i="1"/>
  <c r="AN62" i="1"/>
  <c r="AP62" i="1" s="1"/>
  <c r="AQ62" i="1" s="1"/>
  <c r="AT62" i="1" s="1"/>
  <c r="AL61" i="1"/>
  <c r="AV60" i="1"/>
  <c r="AW61" i="1"/>
  <c r="AS246" i="1"/>
  <c r="AT246" i="1" s="1"/>
  <c r="AR247" i="1"/>
  <c r="AB62" i="1"/>
  <c r="AP61" i="1"/>
  <c r="AQ61" i="1" s="1"/>
  <c r="AT61" i="1" s="1"/>
  <c r="AL62" i="1" l="1"/>
  <c r="AV61" i="1"/>
  <c r="A62" i="1"/>
  <c r="AR248" i="1"/>
  <c r="AS247" i="1"/>
  <c r="AT247" i="1" s="1"/>
  <c r="AW246" i="1" s="1"/>
  <c r="AW62" i="1"/>
  <c r="AR64" i="1"/>
  <c r="AO64" i="1" s="1"/>
  <c r="AB63" i="1"/>
  <c r="AU245" i="1"/>
  <c r="AV246" i="1"/>
  <c r="AN63" i="1"/>
  <c r="AW245" i="1"/>
  <c r="AV62" i="1" l="1"/>
  <c r="AL63" i="1"/>
  <c r="AR65" i="1"/>
  <c r="AO65" i="1" s="1"/>
  <c r="AR249" i="1"/>
  <c r="AS248" i="1"/>
  <c r="AT248" i="1" s="1"/>
  <c r="AW247" i="1" s="1"/>
  <c r="A63" i="1"/>
  <c r="AW63" i="1"/>
  <c r="AB64" i="1"/>
  <c r="AP63" i="1"/>
  <c r="AQ63" i="1" s="1"/>
  <c r="AT63" i="1" s="1"/>
  <c r="AU246" i="1"/>
  <c r="AV247" i="1"/>
  <c r="AN64" i="1"/>
  <c r="AR66" i="1" l="1"/>
  <c r="AO66" i="1" s="1"/>
  <c r="AV248" i="1"/>
  <c r="AU247" i="1"/>
  <c r="AN65" i="1"/>
  <c r="AP65" i="1" s="1"/>
  <c r="AQ65" i="1" s="1"/>
  <c r="AT65" i="1" s="1"/>
  <c r="AL64" i="1"/>
  <c r="AV63" i="1"/>
  <c r="AB65" i="1"/>
  <c r="AR250" i="1"/>
  <c r="AS249" i="1"/>
  <c r="AT249" i="1" s="1"/>
  <c r="AW248" i="1" s="1"/>
  <c r="AW64" i="1"/>
  <c r="AP64" i="1"/>
  <c r="AQ64" i="1" s="1"/>
  <c r="AT64" i="1" s="1"/>
  <c r="A64" i="1"/>
  <c r="AR67" i="1" l="1"/>
  <c r="AO67" i="1" s="1"/>
  <c r="AS250" i="1"/>
  <c r="AT250" i="1" s="1"/>
  <c r="AR251" i="1"/>
  <c r="AB66" i="1"/>
  <c r="AW65" i="1"/>
  <c r="A65" i="1"/>
  <c r="AV249" i="1"/>
  <c r="AN66" i="1"/>
  <c r="AP66" i="1" s="1"/>
  <c r="AQ66" i="1" s="1"/>
  <c r="AT66" i="1" s="1"/>
  <c r="AU248" i="1"/>
  <c r="AL65" i="1"/>
  <c r="AV64" i="1"/>
  <c r="AR68" i="1" l="1"/>
  <c r="AO68" i="1" s="1"/>
  <c r="A66" i="1"/>
  <c r="AB67" i="1"/>
  <c r="AU249" i="1"/>
  <c r="AV250" i="1"/>
  <c r="AN67" i="1"/>
  <c r="AV65" i="1"/>
  <c r="AL66" i="1"/>
  <c r="AW249" i="1"/>
  <c r="AW66" i="1"/>
  <c r="AR252" i="1"/>
  <c r="AS251" i="1"/>
  <c r="AT251" i="1" s="1"/>
  <c r="AR69" i="1" l="1"/>
  <c r="AO69" i="1" s="1"/>
  <c r="AN68" i="1"/>
  <c r="AP68" i="1" s="1"/>
  <c r="AQ68" i="1" s="1"/>
  <c r="AT68" i="1" s="1"/>
  <c r="AU250" i="1"/>
  <c r="AV251" i="1"/>
  <c r="AL67" i="1"/>
  <c r="AV66" i="1"/>
  <c r="AR253" i="1"/>
  <c r="AS252" i="1"/>
  <c r="AT252" i="1" s="1"/>
  <c r="AW251" i="1" s="1"/>
  <c r="AW67" i="1"/>
  <c r="A67" i="1"/>
  <c r="AP67" i="1"/>
  <c r="AQ67" i="1" s="1"/>
  <c r="AT67" i="1" s="1"/>
  <c r="AB68" i="1"/>
  <c r="AW250" i="1"/>
  <c r="AW68" i="1" l="1"/>
  <c r="AB69" i="1"/>
  <c r="AN69" i="1"/>
  <c r="AP69" i="1" s="1"/>
  <c r="AQ69" i="1" s="1"/>
  <c r="AT69" i="1" s="1"/>
  <c r="AV252" i="1"/>
  <c r="AU251" i="1"/>
  <c r="AR70" i="1"/>
  <c r="AO70" i="1" s="1"/>
  <c r="A68" i="1"/>
  <c r="AS253" i="1"/>
  <c r="AT253" i="1" s="1"/>
  <c r="AW252" i="1" s="1"/>
  <c r="AR254" i="1"/>
  <c r="AL68" i="1"/>
  <c r="AV67" i="1"/>
  <c r="AR71" i="1" l="1"/>
  <c r="AO71" i="1" s="1"/>
  <c r="AB70" i="1"/>
  <c r="AS254" i="1"/>
  <c r="AT254" i="1" s="1"/>
  <c r="AR255" i="1"/>
  <c r="AW69" i="1"/>
  <c r="AV253" i="1"/>
  <c r="AU252" i="1"/>
  <c r="AN70" i="1"/>
  <c r="A69" i="1"/>
  <c r="AL69" i="1"/>
  <c r="AV68" i="1"/>
  <c r="AL70" i="1" l="1"/>
  <c r="AV69" i="1"/>
  <c r="AU253" i="1"/>
  <c r="AV254" i="1"/>
  <c r="AN71" i="1"/>
  <c r="AP71" i="1" s="1"/>
  <c r="AQ71" i="1" s="1"/>
  <c r="AT71" i="1" s="1"/>
  <c r="AP70" i="1"/>
  <c r="AQ70" i="1" s="1"/>
  <c r="AT70" i="1" s="1"/>
  <c r="AR72" i="1"/>
  <c r="AO72" i="1" s="1"/>
  <c r="AW70" i="1"/>
  <c r="AB71" i="1"/>
  <c r="A70" i="1"/>
  <c r="AW253" i="1"/>
  <c r="AS255" i="1"/>
  <c r="AT255" i="1" s="1"/>
  <c r="AR256" i="1"/>
  <c r="AR73" i="1" l="1"/>
  <c r="AO73" i="1" s="1"/>
  <c r="AU254" i="1"/>
  <c r="AV255" i="1"/>
  <c r="AN72" i="1"/>
  <c r="AP72" i="1" s="1"/>
  <c r="AQ72" i="1" s="1"/>
  <c r="AT72" i="1" s="1"/>
  <c r="AW71" i="1"/>
  <c r="A71" i="1"/>
  <c r="AL71" i="1"/>
  <c r="AV70" i="1"/>
  <c r="AR257" i="1"/>
  <c r="AS256" i="1"/>
  <c r="AT256" i="1" s="1"/>
  <c r="AB72" i="1"/>
  <c r="AW254" i="1"/>
  <c r="AR74" i="1" l="1"/>
  <c r="AO74" i="1" s="1"/>
  <c r="AR258" i="1"/>
  <c r="AS257" i="1"/>
  <c r="AT257" i="1" s="1"/>
  <c r="AW256" i="1" s="1"/>
  <c r="AL72" i="1"/>
  <c r="AV71" i="1"/>
  <c r="A72" i="1"/>
  <c r="AW72" i="1"/>
  <c r="AB73" i="1"/>
  <c r="AV256" i="1"/>
  <c r="AU255" i="1"/>
  <c r="AN73" i="1"/>
  <c r="AW255" i="1"/>
  <c r="AS258" i="1" l="1"/>
  <c r="AT258" i="1" s="1"/>
  <c r="AW257" i="1" s="1"/>
  <c r="AR259" i="1"/>
  <c r="AW73" i="1"/>
  <c r="A73" i="1"/>
  <c r="AR75" i="1"/>
  <c r="AO75" i="1" s="1"/>
  <c r="AL73" i="1"/>
  <c r="AV72" i="1"/>
  <c r="AP73" i="1"/>
  <c r="AQ73" i="1" s="1"/>
  <c r="AT73" i="1" s="1"/>
  <c r="AB74" i="1"/>
  <c r="AN74" i="1"/>
  <c r="AU256" i="1"/>
  <c r="AV257" i="1"/>
  <c r="AR76" i="1" l="1"/>
  <c r="AO76" i="1" s="1"/>
  <c r="AW74" i="1"/>
  <c r="AV73" i="1"/>
  <c r="AL74" i="1"/>
  <c r="AB75" i="1"/>
  <c r="AP74" i="1"/>
  <c r="AQ74" i="1" s="1"/>
  <c r="AT74" i="1" s="1"/>
  <c r="AS259" i="1"/>
  <c r="AT259" i="1" s="1"/>
  <c r="AW258" i="1" s="1"/>
  <c r="AR260" i="1"/>
  <c r="A74" i="1"/>
  <c r="AN75" i="1"/>
  <c r="AU257" i="1"/>
  <c r="AV258" i="1"/>
  <c r="AR77" i="1" l="1"/>
  <c r="AO77" i="1" s="1"/>
  <c r="AW75" i="1"/>
  <c r="AV74" i="1"/>
  <c r="AL75" i="1"/>
  <c r="A75" i="1"/>
  <c r="AS260" i="1"/>
  <c r="AT260" i="1" s="1"/>
  <c r="AW259" i="1" s="1"/>
  <c r="AR261" i="1"/>
  <c r="AB76" i="1"/>
  <c r="AP75" i="1"/>
  <c r="AQ75" i="1" s="1"/>
  <c r="AT75" i="1" s="1"/>
  <c r="AN76" i="1"/>
  <c r="AU258" i="1"/>
  <c r="AV259" i="1"/>
  <c r="AW76" i="1" l="1"/>
  <c r="AL76" i="1"/>
  <c r="AV75" i="1"/>
  <c r="AP76" i="1"/>
  <c r="AQ76" i="1" s="1"/>
  <c r="AT76" i="1" s="1"/>
  <c r="AB77" i="1"/>
  <c r="AR78" i="1"/>
  <c r="AO78" i="1" s="1"/>
  <c r="AR262" i="1"/>
  <c r="AS261" i="1"/>
  <c r="AT261" i="1" s="1"/>
  <c r="AW260" i="1" s="1"/>
  <c r="A76" i="1"/>
  <c r="AV260" i="1"/>
  <c r="AU259" i="1"/>
  <c r="AN77" i="1"/>
  <c r="AW77" i="1" l="1"/>
  <c r="A77" i="1"/>
  <c r="AV261" i="1"/>
  <c r="AN78" i="1"/>
  <c r="AP78" i="1" s="1"/>
  <c r="AQ78" i="1" s="1"/>
  <c r="AT78" i="1" s="1"/>
  <c r="AU260" i="1"/>
  <c r="AR79" i="1"/>
  <c r="AO79" i="1" s="1"/>
  <c r="AV76" i="1"/>
  <c r="AL77" i="1"/>
  <c r="AS262" i="1"/>
  <c r="AT262" i="1" s="1"/>
  <c r="AR263" i="1"/>
  <c r="AB78" i="1"/>
  <c r="AP77" i="1"/>
  <c r="AQ77" i="1" s="1"/>
  <c r="AT77" i="1" s="1"/>
  <c r="AR80" i="1" l="1"/>
  <c r="AO80" i="1" s="1"/>
  <c r="AU261" i="1"/>
  <c r="AV262" i="1"/>
  <c r="AN79" i="1"/>
  <c r="AP79" i="1" s="1"/>
  <c r="AQ79" i="1" s="1"/>
  <c r="AT79" i="1" s="1"/>
  <c r="AV77" i="1"/>
  <c r="AL78" i="1"/>
  <c r="AW78" i="1"/>
  <c r="A78" i="1"/>
  <c r="AB79" i="1"/>
  <c r="AW261" i="1"/>
  <c r="AR264" i="1"/>
  <c r="AS263" i="1"/>
  <c r="AT263" i="1" s="1"/>
  <c r="AR81" i="1" l="1"/>
  <c r="AO81" i="1" s="1"/>
  <c r="AU262" i="1"/>
  <c r="AV263" i="1"/>
  <c r="AN80" i="1"/>
  <c r="AP80" i="1" s="1"/>
  <c r="AQ80" i="1" s="1"/>
  <c r="AT80" i="1" s="1"/>
  <c r="AB80" i="1"/>
  <c r="A79" i="1"/>
  <c r="AW262" i="1"/>
  <c r="AR265" i="1"/>
  <c r="AS264" i="1"/>
  <c r="AT264" i="1" s="1"/>
  <c r="AV78" i="1"/>
  <c r="AL79" i="1"/>
  <c r="AW79" i="1"/>
  <c r="AR82" i="1" l="1"/>
  <c r="AO82" i="1" s="1"/>
  <c r="AU263" i="1"/>
  <c r="AN81" i="1"/>
  <c r="AP81" i="1" s="1"/>
  <c r="AQ81" i="1" s="1"/>
  <c r="AT81" i="1" s="1"/>
  <c r="AV264" i="1"/>
  <c r="A80" i="1"/>
  <c r="AV79" i="1"/>
  <c r="AL80" i="1"/>
  <c r="AR266" i="1"/>
  <c r="AS265" i="1"/>
  <c r="AT265" i="1" s="1"/>
  <c r="AW263" i="1"/>
  <c r="AB81" i="1"/>
  <c r="AW80" i="1"/>
  <c r="AR83" i="1" l="1"/>
  <c r="AO83" i="1" s="1"/>
  <c r="AN82" i="1"/>
  <c r="AU264" i="1"/>
  <c r="AV265" i="1"/>
  <c r="A81" i="1"/>
  <c r="AW264" i="1"/>
  <c r="AR267" i="1"/>
  <c r="AS266" i="1"/>
  <c r="AT266" i="1" s="1"/>
  <c r="AW265" i="1" s="1"/>
  <c r="AW81" i="1"/>
  <c r="AB82" i="1"/>
  <c r="AL81" i="1"/>
  <c r="AV80" i="1"/>
  <c r="AR84" i="1" l="1"/>
  <c r="AO84" i="1" s="1"/>
  <c r="AN83" i="1"/>
  <c r="AP83" i="1" s="1"/>
  <c r="AQ83" i="1" s="1"/>
  <c r="AT83" i="1" s="1"/>
  <c r="AV266" i="1"/>
  <c r="AU265" i="1"/>
  <c r="AW82" i="1"/>
  <c r="AR268" i="1"/>
  <c r="AS267" i="1"/>
  <c r="AT267" i="1" s="1"/>
  <c r="AW266" i="1" s="1"/>
  <c r="AB83" i="1"/>
  <c r="AV81" i="1"/>
  <c r="AL82" i="1"/>
  <c r="AP82" i="1"/>
  <c r="AQ82" i="1" s="1"/>
  <c r="AT82" i="1" s="1"/>
  <c r="A82" i="1"/>
  <c r="AB84" i="1" l="1"/>
  <c r="AR269" i="1"/>
  <c r="AS268" i="1"/>
  <c r="AT268" i="1" s="1"/>
  <c r="AW83" i="1"/>
  <c r="AR85" i="1"/>
  <c r="AO85" i="1" s="1"/>
  <c r="AU266" i="1"/>
  <c r="AV267" i="1"/>
  <c r="AN84" i="1"/>
  <c r="AL83" i="1"/>
  <c r="AV82" i="1"/>
  <c r="A83" i="1"/>
  <c r="AR86" i="1" l="1"/>
  <c r="AO86" i="1" s="1"/>
  <c r="AV268" i="1"/>
  <c r="AU267" i="1"/>
  <c r="AN85" i="1"/>
  <c r="AP85" i="1" s="1"/>
  <c r="AQ85" i="1" s="1"/>
  <c r="AT85" i="1" s="1"/>
  <c r="AL84" i="1"/>
  <c r="AV83" i="1"/>
  <c r="AS269" i="1"/>
  <c r="AT269" i="1" s="1"/>
  <c r="AR270" i="1"/>
  <c r="A84" i="1"/>
  <c r="AW84" i="1"/>
  <c r="AP84" i="1"/>
  <c r="AQ84" i="1" s="1"/>
  <c r="AT84" i="1" s="1"/>
  <c r="AW267" i="1"/>
  <c r="AB85" i="1"/>
  <c r="AR87" i="1" l="1"/>
  <c r="AO87" i="1" s="1"/>
  <c r="AN86" i="1"/>
  <c r="AU268" i="1"/>
  <c r="AV269" i="1"/>
  <c r="AW268" i="1"/>
  <c r="AW85" i="1"/>
  <c r="AL85" i="1"/>
  <c r="AP86" i="1"/>
  <c r="AQ86" i="1" s="1"/>
  <c r="AT86" i="1" s="1"/>
  <c r="AV84" i="1"/>
  <c r="A85" i="1"/>
  <c r="AB86" i="1"/>
  <c r="AS270" i="1"/>
  <c r="AT270" i="1" s="1"/>
  <c r="AR271" i="1"/>
  <c r="AR88" i="1" l="1"/>
  <c r="AO88" i="1" s="1"/>
  <c r="AR272" i="1"/>
  <c r="AS271" i="1"/>
  <c r="AT271" i="1" s="1"/>
  <c r="AW270" i="1" s="1"/>
  <c r="AW86" i="1"/>
  <c r="AL86" i="1"/>
  <c r="AV85" i="1"/>
  <c r="AU269" i="1"/>
  <c r="AV270" i="1"/>
  <c r="AN87" i="1"/>
  <c r="AP87" i="1" s="1"/>
  <c r="AQ87" i="1" s="1"/>
  <c r="AT87" i="1" s="1"/>
  <c r="A86" i="1"/>
  <c r="AW269" i="1"/>
  <c r="AB87" i="1"/>
  <c r="AR89" i="1" l="1"/>
  <c r="AO89" i="1" s="1"/>
  <c r="AW87" i="1"/>
  <c r="AS272" i="1"/>
  <c r="AT272" i="1" s="1"/>
  <c r="AW271" i="1" s="1"/>
  <c r="AR273" i="1"/>
  <c r="A87" i="1"/>
  <c r="AB88" i="1"/>
  <c r="AL87" i="1"/>
  <c r="AV86" i="1"/>
  <c r="AU270" i="1"/>
  <c r="AV271" i="1"/>
  <c r="AN88" i="1"/>
  <c r="AR90" i="1" l="1"/>
  <c r="AO90" i="1" s="1"/>
  <c r="AW88" i="1"/>
  <c r="AB89" i="1"/>
  <c r="AS273" i="1"/>
  <c r="AT273" i="1" s="1"/>
  <c r="AR274" i="1"/>
  <c r="AV272" i="1"/>
  <c r="AU271" i="1"/>
  <c r="AN89" i="1"/>
  <c r="AP89" i="1" s="1"/>
  <c r="AQ89" i="1" s="1"/>
  <c r="AT89" i="1" s="1"/>
  <c r="AV87" i="1"/>
  <c r="AL88" i="1"/>
  <c r="AP88" i="1"/>
  <c r="AQ88" i="1" s="1"/>
  <c r="AT88" i="1" s="1"/>
  <c r="A88" i="1"/>
  <c r="AV273" i="1" l="1"/>
  <c r="AN90" i="1"/>
  <c r="AU272" i="1"/>
  <c r="A89" i="1"/>
  <c r="AW89" i="1"/>
  <c r="AR91" i="1"/>
  <c r="AO91" i="1" s="1"/>
  <c r="AL89" i="1"/>
  <c r="AV88" i="1"/>
  <c r="AP90" i="1"/>
  <c r="AQ90" i="1" s="1"/>
  <c r="AT90" i="1" s="1"/>
  <c r="AW272" i="1"/>
  <c r="AB90" i="1"/>
  <c r="AS274" i="1"/>
  <c r="AT274" i="1" s="1"/>
  <c r="AW273" i="1" s="1"/>
  <c r="AR275" i="1"/>
  <c r="AR92" i="1" l="1"/>
  <c r="AO92" i="1" s="1"/>
  <c r="AB91" i="1"/>
  <c r="AV89" i="1"/>
  <c r="AL90" i="1"/>
  <c r="AR276" i="1"/>
  <c r="AS275" i="1"/>
  <c r="AT275" i="1" s="1"/>
  <c r="AW274" i="1" s="1"/>
  <c r="A90" i="1"/>
  <c r="AW90" i="1"/>
  <c r="AU273" i="1"/>
  <c r="AV274" i="1"/>
  <c r="AN91" i="1"/>
  <c r="AR93" i="1" l="1"/>
  <c r="AO93" i="1" s="1"/>
  <c r="AR277" i="1"/>
  <c r="AS276" i="1"/>
  <c r="AT276" i="1" s="1"/>
  <c r="AW275" i="1" s="1"/>
  <c r="AL91" i="1"/>
  <c r="AV90" i="1"/>
  <c r="A91" i="1"/>
  <c r="AB92" i="1"/>
  <c r="AW91" i="1"/>
  <c r="AP91" i="1"/>
  <c r="AQ91" i="1" s="1"/>
  <c r="AT91" i="1" s="1"/>
  <c r="AU274" i="1"/>
  <c r="AV275" i="1"/>
  <c r="AN92" i="1"/>
  <c r="AW92" i="1" l="1"/>
  <c r="AR278" i="1"/>
  <c r="AS277" i="1"/>
  <c r="AT277" i="1" s="1"/>
  <c r="AR94" i="1"/>
  <c r="AO94" i="1" s="1"/>
  <c r="AL92" i="1"/>
  <c r="AV91" i="1"/>
  <c r="A92" i="1"/>
  <c r="AP92" i="1"/>
  <c r="AQ92" i="1" s="1"/>
  <c r="AT92" i="1" s="1"/>
  <c r="AB93" i="1"/>
  <c r="AV276" i="1"/>
  <c r="AU275" i="1"/>
  <c r="AN93" i="1"/>
  <c r="AU276" i="1" l="1"/>
  <c r="AV277" i="1"/>
  <c r="AN94" i="1"/>
  <c r="AW93" i="1"/>
  <c r="AR95" i="1"/>
  <c r="AO95" i="1" s="1"/>
  <c r="AS278" i="1"/>
  <c r="AT278" i="1" s="1"/>
  <c r="AR279" i="1"/>
  <c r="A93" i="1"/>
  <c r="AL93" i="1"/>
  <c r="AP94" i="1"/>
  <c r="AQ94" i="1" s="1"/>
  <c r="AT94" i="1" s="1"/>
  <c r="AV92" i="1"/>
  <c r="AW276" i="1"/>
  <c r="AP93" i="1"/>
  <c r="AQ93" i="1" s="1"/>
  <c r="AT93" i="1" s="1"/>
  <c r="AB94" i="1"/>
  <c r="AR96" i="1" l="1"/>
  <c r="AO96" i="1" s="1"/>
  <c r="AR280" i="1"/>
  <c r="AS279" i="1"/>
  <c r="AT279" i="1" s="1"/>
  <c r="AW278" i="1" s="1"/>
  <c r="AL94" i="1"/>
  <c r="AV93" i="1"/>
  <c r="AU277" i="1"/>
  <c r="AV278" i="1"/>
  <c r="AN95" i="1"/>
  <c r="AP95" i="1" s="1"/>
  <c r="AQ95" i="1" s="1"/>
  <c r="AT95" i="1" s="1"/>
  <c r="AW94" i="1"/>
  <c r="AB95" i="1"/>
  <c r="A94" i="1"/>
  <c r="AW277" i="1"/>
  <c r="AR97" i="1" l="1"/>
  <c r="AO97" i="1" s="1"/>
  <c r="A95" i="1"/>
  <c r="AB96" i="1"/>
  <c r="AW95" i="1"/>
  <c r="AS280" i="1"/>
  <c r="AT280" i="1" s="1"/>
  <c r="AW279" i="1" s="1"/>
  <c r="AR281" i="1"/>
  <c r="AL95" i="1"/>
  <c r="AV94" i="1"/>
  <c r="AU278" i="1"/>
  <c r="AV279" i="1"/>
  <c r="AN96" i="1"/>
  <c r="AP96" i="1" s="1"/>
  <c r="AQ96" i="1" s="1"/>
  <c r="AT96" i="1" s="1"/>
  <c r="AR98" i="1" l="1"/>
  <c r="AO98" i="1" s="1"/>
  <c r="AU279" i="1"/>
  <c r="AN97" i="1"/>
  <c r="AP97" i="1" s="1"/>
  <c r="AQ97" i="1" s="1"/>
  <c r="AT97" i="1" s="1"/>
  <c r="AV280" i="1"/>
  <c r="AW96" i="1"/>
  <c r="A96" i="1"/>
  <c r="AV95" i="1"/>
  <c r="AL96" i="1"/>
  <c r="AS281" i="1"/>
  <c r="AT281" i="1" s="1"/>
  <c r="AW280" i="1" s="1"/>
  <c r="AR282" i="1"/>
  <c r="AB97" i="1"/>
  <c r="AR99" i="1" l="1"/>
  <c r="AO99" i="1" s="1"/>
  <c r="A97" i="1"/>
  <c r="AW97" i="1"/>
  <c r="AR283" i="1"/>
  <c r="AS282" i="1"/>
  <c r="AT282" i="1" s="1"/>
  <c r="AW281" i="1" s="1"/>
  <c r="AU280" i="1"/>
  <c r="AV281" i="1"/>
  <c r="AN98" i="1"/>
  <c r="AL97" i="1"/>
  <c r="AV96" i="1"/>
  <c r="AB98" i="1"/>
  <c r="AR100" i="1" l="1"/>
  <c r="AO100" i="1" s="1"/>
  <c r="AL98" i="1"/>
  <c r="AV97" i="1"/>
  <c r="AB99" i="1"/>
  <c r="AP98" i="1"/>
  <c r="AQ98" i="1" s="1"/>
  <c r="AT98" i="1" s="1"/>
  <c r="AV282" i="1"/>
  <c r="AU281" i="1"/>
  <c r="AN99" i="1"/>
  <c r="AW98" i="1"/>
  <c r="AS283" i="1"/>
  <c r="AT283" i="1" s="1"/>
  <c r="AW282" i="1" s="1"/>
  <c r="AR284" i="1"/>
  <c r="K40" i="1"/>
  <c r="K41" i="1" s="1"/>
  <c r="K42" i="1" s="1"/>
  <c r="K71" i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A98" i="1"/>
  <c r="AR101" i="1" l="1"/>
  <c r="AO101" i="1" s="1"/>
  <c r="A99" i="1"/>
  <c r="K98" i="1"/>
  <c r="L42" i="1"/>
  <c r="K43" i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AW99" i="1"/>
  <c r="AB100" i="1"/>
  <c r="AR285" i="1"/>
  <c r="AS284" i="1"/>
  <c r="AT284" i="1" s="1"/>
  <c r="AW283" i="1" s="1"/>
  <c r="AV98" i="1"/>
  <c r="AL99" i="1"/>
  <c r="AN100" i="1"/>
  <c r="AU282" i="1"/>
  <c r="AV283" i="1"/>
  <c r="AP99" i="1"/>
  <c r="AQ99" i="1" s="1"/>
  <c r="AT99" i="1" s="1"/>
  <c r="AR102" i="1" l="1"/>
  <c r="AO102" i="1" s="1"/>
  <c r="AB101" i="1"/>
  <c r="M42" i="1"/>
  <c r="N42" i="1" s="1"/>
  <c r="P42" i="1"/>
  <c r="Q42" i="1" s="1"/>
  <c r="L43" i="1"/>
  <c r="K99" i="1"/>
  <c r="A100" i="1"/>
  <c r="X99" i="1"/>
  <c r="AW100" i="1"/>
  <c r="X10" i="1"/>
  <c r="AL100" i="1"/>
  <c r="X11" i="1"/>
  <c r="AV99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AU283" i="1"/>
  <c r="AN101" i="1"/>
  <c r="AP101" i="1" s="1"/>
  <c r="AQ101" i="1" s="1"/>
  <c r="AT101" i="1" s="1"/>
  <c r="AV284" i="1"/>
  <c r="AS285" i="1"/>
  <c r="AT285" i="1" s="1"/>
  <c r="AR286" i="1"/>
  <c r="AP100" i="1"/>
  <c r="AQ100" i="1" s="1"/>
  <c r="AT100" i="1" s="1"/>
  <c r="X98" i="1"/>
  <c r="AU284" i="1" l="1"/>
  <c r="AV285" i="1"/>
  <c r="AN102" i="1"/>
  <c r="AP102" i="1" s="1"/>
  <c r="AQ102" i="1" s="1"/>
  <c r="AT102" i="1" s="1"/>
  <c r="Y95" i="1"/>
  <c r="Z95" i="1"/>
  <c r="AA95" i="1" s="1"/>
  <c r="AH95" i="1" s="1"/>
  <c r="Z91" i="1"/>
  <c r="AA91" i="1" s="1"/>
  <c r="AH91" i="1" s="1"/>
  <c r="Y91" i="1"/>
  <c r="Y87" i="1"/>
  <c r="Z87" i="1"/>
  <c r="AA87" i="1" s="1"/>
  <c r="AH87" i="1" s="1"/>
  <c r="Z83" i="1"/>
  <c r="AA83" i="1" s="1"/>
  <c r="AH83" i="1" s="1"/>
  <c r="Y83" i="1"/>
  <c r="Z79" i="1"/>
  <c r="AA79" i="1" s="1"/>
  <c r="AH79" i="1" s="1"/>
  <c r="Y79" i="1"/>
  <c r="Y75" i="1"/>
  <c r="Z75" i="1"/>
  <c r="AA75" i="1" s="1"/>
  <c r="AH75" i="1" s="1"/>
  <c r="AJ72" i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Z71" i="1"/>
  <c r="C72" i="1"/>
  <c r="C73" i="1" s="1"/>
  <c r="C74" i="1" s="1"/>
  <c r="Y71" i="1"/>
  <c r="I72" i="1"/>
  <c r="H72" i="1" s="1"/>
  <c r="Y67" i="1"/>
  <c r="Z67" i="1"/>
  <c r="AA67" i="1" s="1"/>
  <c r="AH67" i="1" s="1"/>
  <c r="Z63" i="1"/>
  <c r="AA63" i="1" s="1"/>
  <c r="AH63" i="1" s="1"/>
  <c r="Y63" i="1"/>
  <c r="Z59" i="1"/>
  <c r="AA59" i="1" s="1"/>
  <c r="AH59" i="1" s="1"/>
  <c r="Y59" i="1"/>
  <c r="Z55" i="1"/>
  <c r="AA55" i="1" s="1"/>
  <c r="AH55" i="1" s="1"/>
  <c r="Y55" i="1"/>
  <c r="Z51" i="1"/>
  <c r="AA51" i="1" s="1"/>
  <c r="AH51" i="1" s="1"/>
  <c r="Y51" i="1"/>
  <c r="Y47" i="1"/>
  <c r="Z47" i="1"/>
  <c r="AA47" i="1" s="1"/>
  <c r="AH47" i="1" s="1"/>
  <c r="Z43" i="1"/>
  <c r="AA43" i="1" s="1"/>
  <c r="AH43" i="1" s="1"/>
  <c r="Y43" i="1"/>
  <c r="Z39" i="1"/>
  <c r="AA39" i="1" s="1"/>
  <c r="AH39" i="1" s="1"/>
  <c r="Y39" i="1"/>
  <c r="Z35" i="1"/>
  <c r="AA35" i="1" s="1"/>
  <c r="AH35" i="1" s="1"/>
  <c r="Y35" i="1"/>
  <c r="Z31" i="1"/>
  <c r="AA31" i="1" s="1"/>
  <c r="AH31" i="1" s="1"/>
  <c r="Y31" i="1"/>
  <c r="Z27" i="1"/>
  <c r="AA27" i="1" s="1"/>
  <c r="AH27" i="1" s="1"/>
  <c r="Y27" i="1"/>
  <c r="Z23" i="1"/>
  <c r="AA23" i="1" s="1"/>
  <c r="AH23" i="1" s="1"/>
  <c r="Y23" i="1"/>
  <c r="Z19" i="1"/>
  <c r="AA19" i="1" s="1"/>
  <c r="AH19" i="1" s="1"/>
  <c r="Y19" i="1"/>
  <c r="Z15" i="1"/>
  <c r="AA15" i="1" s="1"/>
  <c r="AH15" i="1" s="1"/>
  <c r="Y15" i="1"/>
  <c r="AJ11" i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Y10" i="1"/>
  <c r="C11" i="1"/>
  <c r="C12" i="1" s="1"/>
  <c r="C13" i="1" s="1"/>
  <c r="Z10" i="1"/>
  <c r="AA10" i="1" s="1"/>
  <c r="AH10" i="1" s="1"/>
  <c r="Z99" i="1"/>
  <c r="AA99" i="1" s="1"/>
  <c r="AH99" i="1" s="1"/>
  <c r="Y99" i="1"/>
  <c r="AW101" i="1"/>
  <c r="Z98" i="1"/>
  <c r="AA98" i="1" s="1"/>
  <c r="AH98" i="1" s="1"/>
  <c r="Y98" i="1"/>
  <c r="AW284" i="1"/>
  <c r="Y94" i="1"/>
  <c r="Z94" i="1"/>
  <c r="AA94" i="1" s="1"/>
  <c r="AH94" i="1" s="1"/>
  <c r="Y90" i="1"/>
  <c r="Z90" i="1"/>
  <c r="AA90" i="1" s="1"/>
  <c r="AH90" i="1" s="1"/>
  <c r="Z86" i="1"/>
  <c r="AA86" i="1" s="1"/>
  <c r="AH86" i="1" s="1"/>
  <c r="Y86" i="1"/>
  <c r="Y82" i="1"/>
  <c r="Z82" i="1"/>
  <c r="AA82" i="1" s="1"/>
  <c r="AH82" i="1" s="1"/>
  <c r="Y78" i="1"/>
  <c r="Z78" i="1"/>
  <c r="AA78" i="1" s="1"/>
  <c r="AH78" i="1" s="1"/>
  <c r="Y74" i="1"/>
  <c r="Z74" i="1"/>
  <c r="AA74" i="1" s="1"/>
  <c r="AH74" i="1" s="1"/>
  <c r="Y70" i="1"/>
  <c r="Z70" i="1"/>
  <c r="AA70" i="1" s="1"/>
  <c r="AH70" i="1" s="1"/>
  <c r="Y66" i="1"/>
  <c r="Z66" i="1"/>
  <c r="AA66" i="1" s="1"/>
  <c r="AH66" i="1" s="1"/>
  <c r="Y62" i="1"/>
  <c r="Z62" i="1"/>
  <c r="AA62" i="1" s="1"/>
  <c r="AH62" i="1" s="1"/>
  <c r="Y58" i="1"/>
  <c r="Z58" i="1"/>
  <c r="AA58" i="1" s="1"/>
  <c r="AH58" i="1" s="1"/>
  <c r="Y54" i="1"/>
  <c r="Z54" i="1"/>
  <c r="AA54" i="1" s="1"/>
  <c r="AH54" i="1" s="1"/>
  <c r="Y50" i="1"/>
  <c r="Z50" i="1"/>
  <c r="AA50" i="1" s="1"/>
  <c r="AH50" i="1" s="1"/>
  <c r="Y46" i="1"/>
  <c r="Z46" i="1"/>
  <c r="AA46" i="1" s="1"/>
  <c r="AH46" i="1" s="1"/>
  <c r="Y42" i="1"/>
  <c r="Z42" i="1"/>
  <c r="AA42" i="1" s="1"/>
  <c r="AH42" i="1" s="1"/>
  <c r="Y38" i="1"/>
  <c r="Z38" i="1"/>
  <c r="AA38" i="1" s="1"/>
  <c r="AH38" i="1" s="1"/>
  <c r="Y34" i="1"/>
  <c r="Z34" i="1"/>
  <c r="AA34" i="1" s="1"/>
  <c r="AH34" i="1" s="1"/>
  <c r="Y30" i="1"/>
  <c r="Z30" i="1"/>
  <c r="AA30" i="1" s="1"/>
  <c r="AH30" i="1" s="1"/>
  <c r="Y26" i="1"/>
  <c r="Z26" i="1"/>
  <c r="AA26" i="1" s="1"/>
  <c r="AH26" i="1" s="1"/>
  <c r="Y22" i="1"/>
  <c r="Z22" i="1"/>
  <c r="AA22" i="1" s="1"/>
  <c r="AH22" i="1" s="1"/>
  <c r="Y18" i="1"/>
  <c r="Z18" i="1"/>
  <c r="AA18" i="1" s="1"/>
  <c r="AH18" i="1" s="1"/>
  <c r="Y14" i="1"/>
  <c r="Z14" i="1"/>
  <c r="AA14" i="1" s="1"/>
  <c r="AH14" i="1" s="1"/>
  <c r="A101" i="1"/>
  <c r="K100" i="1"/>
  <c r="X100" i="1"/>
  <c r="AR103" i="1"/>
  <c r="AO103" i="1" s="1"/>
  <c r="Y93" i="1"/>
  <c r="Z93" i="1"/>
  <c r="AA93" i="1" s="1"/>
  <c r="AH93" i="1" s="1"/>
  <c r="Y89" i="1"/>
  <c r="Z89" i="1"/>
  <c r="AA89" i="1" s="1"/>
  <c r="AH89" i="1" s="1"/>
  <c r="Z81" i="1"/>
  <c r="AA81" i="1" s="1"/>
  <c r="AH81" i="1" s="1"/>
  <c r="Y81" i="1"/>
  <c r="Z77" i="1"/>
  <c r="AA77" i="1" s="1"/>
  <c r="AH77" i="1" s="1"/>
  <c r="Y77" i="1"/>
  <c r="Y73" i="1"/>
  <c r="Z73" i="1"/>
  <c r="AA73" i="1" s="1"/>
  <c r="AH73" i="1" s="1"/>
  <c r="Z69" i="1"/>
  <c r="AA69" i="1" s="1"/>
  <c r="AH69" i="1" s="1"/>
  <c r="Y69" i="1"/>
  <c r="Y65" i="1"/>
  <c r="Z65" i="1"/>
  <c r="AA65" i="1" s="1"/>
  <c r="AH65" i="1" s="1"/>
  <c r="Y61" i="1"/>
  <c r="Z61" i="1"/>
  <c r="AA61" i="1" s="1"/>
  <c r="AH61" i="1" s="1"/>
  <c r="Y57" i="1"/>
  <c r="Z57" i="1"/>
  <c r="AA57" i="1" s="1"/>
  <c r="AH57" i="1" s="1"/>
  <c r="Y53" i="1"/>
  <c r="Z53" i="1"/>
  <c r="AA53" i="1" s="1"/>
  <c r="AH53" i="1" s="1"/>
  <c r="Z49" i="1"/>
  <c r="AA49" i="1" s="1"/>
  <c r="AH49" i="1" s="1"/>
  <c r="Y49" i="1"/>
  <c r="Z45" i="1"/>
  <c r="AA45" i="1" s="1"/>
  <c r="AH45" i="1" s="1"/>
  <c r="Y45" i="1"/>
  <c r="Z41" i="1"/>
  <c r="Y41" i="1"/>
  <c r="I42" i="1"/>
  <c r="H42" i="1" s="1"/>
  <c r="AJ42" i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C42" i="1"/>
  <c r="C43" i="1" s="1"/>
  <c r="Y37" i="1"/>
  <c r="Z37" i="1"/>
  <c r="AA37" i="1" s="1"/>
  <c r="AH37" i="1" s="1"/>
  <c r="Y33" i="1"/>
  <c r="Z33" i="1"/>
  <c r="AA33" i="1" s="1"/>
  <c r="AH33" i="1" s="1"/>
  <c r="Y29" i="1"/>
  <c r="Z29" i="1"/>
  <c r="AA29" i="1" s="1"/>
  <c r="AH29" i="1" s="1"/>
  <c r="Y25" i="1"/>
  <c r="Z25" i="1"/>
  <c r="AA25" i="1" s="1"/>
  <c r="AH25" i="1" s="1"/>
  <c r="Y21" i="1"/>
  <c r="Z21" i="1"/>
  <c r="AA21" i="1" s="1"/>
  <c r="AH21" i="1" s="1"/>
  <c r="Y17" i="1"/>
  <c r="Z17" i="1"/>
  <c r="AA17" i="1" s="1"/>
  <c r="AH17" i="1" s="1"/>
  <c r="Y13" i="1"/>
  <c r="Z13" i="1"/>
  <c r="AA13" i="1" s="1"/>
  <c r="AH13" i="1" s="1"/>
  <c r="Z11" i="1"/>
  <c r="AA11" i="1" s="1"/>
  <c r="AH11" i="1" s="1"/>
  <c r="S11" i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Y11" i="1"/>
  <c r="AC42" i="1"/>
  <c r="AE42" i="1" s="1"/>
  <c r="G42" i="1"/>
  <c r="Z97" i="1"/>
  <c r="AA97" i="1" s="1"/>
  <c r="AH97" i="1" s="1"/>
  <c r="Y97" i="1"/>
  <c r="Y85" i="1"/>
  <c r="Z85" i="1"/>
  <c r="AA85" i="1" s="1"/>
  <c r="AH85" i="1" s="1"/>
  <c r="AR287" i="1"/>
  <c r="AS286" i="1"/>
  <c r="AT286" i="1" s="1"/>
  <c r="AL101" i="1"/>
  <c r="AV100" i="1"/>
  <c r="Y96" i="1"/>
  <c r="Z96" i="1"/>
  <c r="AA96" i="1" s="1"/>
  <c r="AH96" i="1" s="1"/>
  <c r="Y92" i="1"/>
  <c r="Z92" i="1"/>
  <c r="AA92" i="1" s="1"/>
  <c r="AH92" i="1" s="1"/>
  <c r="Y88" i="1"/>
  <c r="Z88" i="1"/>
  <c r="AA88" i="1" s="1"/>
  <c r="AH88" i="1" s="1"/>
  <c r="Z84" i="1"/>
  <c r="AA84" i="1" s="1"/>
  <c r="AH84" i="1" s="1"/>
  <c r="Y84" i="1"/>
  <c r="Y80" i="1"/>
  <c r="Z80" i="1"/>
  <c r="AA80" i="1" s="1"/>
  <c r="AH80" i="1" s="1"/>
  <c r="Y76" i="1"/>
  <c r="Z76" i="1"/>
  <c r="AA76" i="1" s="1"/>
  <c r="AH76" i="1" s="1"/>
  <c r="Y72" i="1"/>
  <c r="Z72" i="1"/>
  <c r="AA72" i="1" s="1"/>
  <c r="AH72" i="1" s="1"/>
  <c r="I73" i="1"/>
  <c r="H73" i="1" s="1"/>
  <c r="Z68" i="1"/>
  <c r="AA68" i="1" s="1"/>
  <c r="AH68" i="1" s="1"/>
  <c r="Y68" i="1"/>
  <c r="Y64" i="1"/>
  <c r="Z64" i="1"/>
  <c r="AA64" i="1" s="1"/>
  <c r="AH64" i="1" s="1"/>
  <c r="Y60" i="1"/>
  <c r="Z60" i="1"/>
  <c r="AA60" i="1" s="1"/>
  <c r="AH60" i="1" s="1"/>
  <c r="Z56" i="1"/>
  <c r="AA56" i="1" s="1"/>
  <c r="AH56" i="1" s="1"/>
  <c r="Y56" i="1"/>
  <c r="Y52" i="1"/>
  <c r="Z52" i="1"/>
  <c r="AA52" i="1" s="1"/>
  <c r="AH52" i="1" s="1"/>
  <c r="Z48" i="1"/>
  <c r="AA48" i="1" s="1"/>
  <c r="AH48" i="1" s="1"/>
  <c r="Y48" i="1"/>
  <c r="Y44" i="1"/>
  <c r="Z44" i="1"/>
  <c r="AA44" i="1" s="1"/>
  <c r="AH44" i="1" s="1"/>
  <c r="Y40" i="1"/>
  <c r="Z40" i="1"/>
  <c r="AA40" i="1" s="1"/>
  <c r="AH40" i="1" s="1"/>
  <c r="Y36" i="1"/>
  <c r="Z36" i="1"/>
  <c r="AA36" i="1" s="1"/>
  <c r="AH36" i="1" s="1"/>
  <c r="Y32" i="1"/>
  <c r="Z32" i="1"/>
  <c r="AA32" i="1" s="1"/>
  <c r="AH32" i="1" s="1"/>
  <c r="Y28" i="1"/>
  <c r="Z28" i="1"/>
  <c r="AA28" i="1" s="1"/>
  <c r="AH28" i="1" s="1"/>
  <c r="Y24" i="1"/>
  <c r="Z24" i="1"/>
  <c r="AA24" i="1" s="1"/>
  <c r="AH24" i="1" s="1"/>
  <c r="Y20" i="1"/>
  <c r="Z20" i="1"/>
  <c r="AA20" i="1" s="1"/>
  <c r="AH20" i="1" s="1"/>
  <c r="Y16" i="1"/>
  <c r="Z16" i="1"/>
  <c r="AA16" i="1" s="1"/>
  <c r="AH16" i="1" s="1"/>
  <c r="Y12" i="1"/>
  <c r="Z12" i="1"/>
  <c r="AA12" i="1" s="1"/>
  <c r="AH12" i="1" s="1"/>
  <c r="P43" i="1"/>
  <c r="Q43" i="1"/>
  <c r="M43" i="1"/>
  <c r="N43" i="1" s="1"/>
  <c r="L44" i="1"/>
  <c r="AB102" i="1"/>
  <c r="T43" i="1" l="1"/>
  <c r="S44" i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C44" i="1"/>
  <c r="AR104" i="1"/>
  <c r="AO104" i="1" s="1"/>
  <c r="C75" i="1"/>
  <c r="AC43" i="1"/>
  <c r="AE43" i="1" s="1"/>
  <c r="G43" i="1"/>
  <c r="F42" i="1"/>
  <c r="J42" i="1" s="1"/>
  <c r="I74" i="1"/>
  <c r="Y100" i="1"/>
  <c r="AJ101" i="1"/>
  <c r="Z100" i="1"/>
  <c r="AA100" i="1" s="1"/>
  <c r="AH100" i="1" s="1"/>
  <c r="AL102" i="1"/>
  <c r="AV101" i="1"/>
  <c r="AW102" i="1"/>
  <c r="AB103" i="1"/>
  <c r="AU285" i="1"/>
  <c r="AV286" i="1"/>
  <c r="AN103" i="1"/>
  <c r="AP103" i="1" s="1"/>
  <c r="AQ103" i="1" s="1"/>
  <c r="AT103" i="1" s="1"/>
  <c r="X101" i="1"/>
  <c r="K101" i="1"/>
  <c r="A102" i="1"/>
  <c r="I43" i="1"/>
  <c r="T11" i="1"/>
  <c r="AF11" i="1" s="1"/>
  <c r="P44" i="1"/>
  <c r="Q44" i="1"/>
  <c r="M44" i="1"/>
  <c r="N44" i="1" s="1"/>
  <c r="L45" i="1"/>
  <c r="T13" i="1"/>
  <c r="AF13" i="1" s="1"/>
  <c r="AR288" i="1"/>
  <c r="AS287" i="1"/>
  <c r="AT287" i="1" s="1"/>
  <c r="T12" i="1"/>
  <c r="AF12" i="1" s="1"/>
  <c r="C14" i="1"/>
  <c r="T42" i="1"/>
  <c r="AF42" i="1" s="1"/>
  <c r="AW285" i="1"/>
  <c r="O42" i="1" l="1"/>
  <c r="R42" i="1" s="1"/>
  <c r="T73" i="1"/>
  <c r="T74" i="1"/>
  <c r="AR105" i="1"/>
  <c r="AO105" i="1" s="1"/>
  <c r="AS288" i="1"/>
  <c r="AT288" i="1" s="1"/>
  <c r="AW287" i="1" s="1"/>
  <c r="AR289" i="1"/>
  <c r="K102" i="1"/>
  <c r="X102" i="1"/>
  <c r="A103" i="1"/>
  <c r="T75" i="1"/>
  <c r="C76" i="1"/>
  <c r="AU286" i="1"/>
  <c r="AV287" i="1"/>
  <c r="AN104" i="1"/>
  <c r="AP104" i="1" s="1"/>
  <c r="AQ104" i="1" s="1"/>
  <c r="AT104" i="1" s="1"/>
  <c r="M45" i="1"/>
  <c r="N45" i="1" s="1"/>
  <c r="P45" i="1"/>
  <c r="Q45" i="1"/>
  <c r="L46" i="1"/>
  <c r="H43" i="1"/>
  <c r="I44" i="1"/>
  <c r="T14" i="1"/>
  <c r="AF14" i="1" s="1"/>
  <c r="C15" i="1"/>
  <c r="AW286" i="1"/>
  <c r="AB104" i="1"/>
  <c r="AL103" i="1"/>
  <c r="AV102" i="1"/>
  <c r="F43" i="1"/>
  <c r="J43" i="1" s="1"/>
  <c r="AC44" i="1"/>
  <c r="AE44" i="1" s="1"/>
  <c r="G44" i="1"/>
  <c r="Y101" i="1"/>
  <c r="C102" i="1"/>
  <c r="Z101" i="1"/>
  <c r="I102" i="1"/>
  <c r="H102" i="1" s="1"/>
  <c r="AJ102" i="1"/>
  <c r="S101" i="1"/>
  <c r="AW103" i="1"/>
  <c r="T72" i="1"/>
  <c r="H74" i="1"/>
  <c r="I75" i="1"/>
  <c r="T44" i="1"/>
  <c r="C45" i="1"/>
  <c r="AF43" i="1"/>
  <c r="Q46" i="1" l="1"/>
  <c r="O43" i="1"/>
  <c r="R43" i="1" s="1"/>
  <c r="AF44" i="1"/>
  <c r="T15" i="1"/>
  <c r="AF15" i="1" s="1"/>
  <c r="C16" i="1"/>
  <c r="H44" i="1"/>
  <c r="I45" i="1"/>
  <c r="AB105" i="1"/>
  <c r="AC45" i="1"/>
  <c r="AE45" i="1" s="1"/>
  <c r="G45" i="1"/>
  <c r="AR106" i="1"/>
  <c r="AO106" i="1" s="1"/>
  <c r="H75" i="1"/>
  <c r="I76" i="1"/>
  <c r="F44" i="1"/>
  <c r="J44" i="1" s="1"/>
  <c r="T45" i="1"/>
  <c r="C46" i="1"/>
  <c r="M46" i="1"/>
  <c r="N46" i="1" s="1"/>
  <c r="P46" i="1"/>
  <c r="L47" i="1"/>
  <c r="AL104" i="1"/>
  <c r="AV103" i="1"/>
  <c r="X103" i="1"/>
  <c r="A104" i="1"/>
  <c r="K103" i="1"/>
  <c r="AS289" i="1"/>
  <c r="AT289" i="1" s="1"/>
  <c r="AW288" i="1" s="1"/>
  <c r="AR290" i="1"/>
  <c r="AW104" i="1"/>
  <c r="T76" i="1"/>
  <c r="C77" i="1"/>
  <c r="AJ103" i="1"/>
  <c r="Z102" i="1"/>
  <c r="AA102" i="1" s="1"/>
  <c r="AH102" i="1" s="1"/>
  <c r="C103" i="1"/>
  <c r="Y102" i="1"/>
  <c r="I103" i="1"/>
  <c r="H103" i="1" s="1"/>
  <c r="S102" i="1"/>
  <c r="T102" i="1" s="1"/>
  <c r="AV288" i="1"/>
  <c r="AU287" i="1"/>
  <c r="AN105" i="1"/>
  <c r="Q47" i="1" l="1"/>
  <c r="O44" i="1"/>
  <c r="R44" i="1" s="1"/>
  <c r="AR107" i="1"/>
  <c r="AO107" i="1" s="1"/>
  <c r="AL105" i="1"/>
  <c r="AV104" i="1"/>
  <c r="C104" i="1"/>
  <c r="Y103" i="1"/>
  <c r="AJ104" i="1"/>
  <c r="Z103" i="1"/>
  <c r="AA103" i="1" s="1"/>
  <c r="AH103" i="1" s="1"/>
  <c r="I104" i="1"/>
  <c r="H104" i="1" s="1"/>
  <c r="S103" i="1"/>
  <c r="T103" i="1" s="1"/>
  <c r="AP105" i="1"/>
  <c r="AQ105" i="1" s="1"/>
  <c r="AT105" i="1" s="1"/>
  <c r="T46" i="1"/>
  <c r="C47" i="1"/>
  <c r="AB106" i="1"/>
  <c r="AR291" i="1"/>
  <c r="AS290" i="1"/>
  <c r="AT290" i="1" s="1"/>
  <c r="AC46" i="1"/>
  <c r="AE46" i="1" s="1"/>
  <c r="G46" i="1"/>
  <c r="T16" i="1"/>
  <c r="AF16" i="1" s="1"/>
  <c r="C17" i="1"/>
  <c r="AV289" i="1"/>
  <c r="AN106" i="1"/>
  <c r="AU288" i="1"/>
  <c r="AF45" i="1"/>
  <c r="F45" i="1"/>
  <c r="J45" i="1" s="1"/>
  <c r="H45" i="1"/>
  <c r="I46" i="1"/>
  <c r="AW105" i="1"/>
  <c r="T77" i="1"/>
  <c r="C78" i="1"/>
  <c r="K104" i="1"/>
  <c r="X104" i="1"/>
  <c r="A105" i="1"/>
  <c r="M47" i="1"/>
  <c r="N47" i="1" s="1"/>
  <c r="P47" i="1"/>
  <c r="L48" i="1"/>
  <c r="H76" i="1"/>
  <c r="I77" i="1"/>
  <c r="O45" i="1" l="1"/>
  <c r="R45" i="1" s="1"/>
  <c r="AR108" i="1"/>
  <c r="AO108" i="1" s="1"/>
  <c r="AW106" i="1"/>
  <c r="T17" i="1"/>
  <c r="AF17" i="1" s="1"/>
  <c r="C18" i="1"/>
  <c r="AN107" i="1"/>
  <c r="AP107" i="1" s="1"/>
  <c r="AQ107" i="1" s="1"/>
  <c r="AT107" i="1" s="1"/>
  <c r="AU289" i="1"/>
  <c r="AV290" i="1"/>
  <c r="AF46" i="1"/>
  <c r="X105" i="1"/>
  <c r="K105" i="1"/>
  <c r="A106" i="1"/>
  <c r="AR292" i="1"/>
  <c r="AS291" i="1"/>
  <c r="AT291" i="1" s="1"/>
  <c r="AB107" i="1"/>
  <c r="M48" i="1"/>
  <c r="N48" i="1" s="1"/>
  <c r="L49" i="1"/>
  <c r="H77" i="1"/>
  <c r="I78" i="1"/>
  <c r="P48" i="1"/>
  <c r="T78" i="1"/>
  <c r="C79" i="1"/>
  <c r="AL106" i="1"/>
  <c r="AV105" i="1"/>
  <c r="F46" i="1"/>
  <c r="O46" i="1" s="1"/>
  <c r="R46" i="1" s="1"/>
  <c r="T47" i="1"/>
  <c r="C48" i="1"/>
  <c r="AC47" i="1"/>
  <c r="AE47" i="1" s="1"/>
  <c r="G47" i="1"/>
  <c r="AJ105" i="1"/>
  <c r="Y104" i="1"/>
  <c r="Z104" i="1"/>
  <c r="AA104" i="1" s="1"/>
  <c r="AH104" i="1" s="1"/>
  <c r="C105" i="1"/>
  <c r="I105" i="1"/>
  <c r="H105" i="1" s="1"/>
  <c r="S104" i="1"/>
  <c r="T104" i="1" s="1"/>
  <c r="H46" i="1"/>
  <c r="I47" i="1"/>
  <c r="AW289" i="1"/>
  <c r="AP106" i="1"/>
  <c r="AQ106" i="1" s="1"/>
  <c r="AT106" i="1" s="1"/>
  <c r="Q48" i="1"/>
  <c r="Q49" i="1" l="1"/>
  <c r="P49" i="1"/>
  <c r="J46" i="1"/>
  <c r="AR109" i="1"/>
  <c r="AO109" i="1" s="1"/>
  <c r="T79" i="1"/>
  <c r="C80" i="1"/>
  <c r="AC48" i="1"/>
  <c r="AE48" i="1" s="1"/>
  <c r="G48" i="1"/>
  <c r="T48" i="1"/>
  <c r="C49" i="1"/>
  <c r="H78" i="1"/>
  <c r="I79" i="1"/>
  <c r="AV291" i="1"/>
  <c r="AU290" i="1"/>
  <c r="AN108" i="1"/>
  <c r="AP108" i="1" s="1"/>
  <c r="AQ108" i="1" s="1"/>
  <c r="AT108" i="1" s="1"/>
  <c r="X106" i="1"/>
  <c r="K106" i="1"/>
  <c r="A107" i="1"/>
  <c r="AW290" i="1"/>
  <c r="AR293" i="1"/>
  <c r="AS292" i="1"/>
  <c r="AT292" i="1" s="1"/>
  <c r="AW291" i="1" s="1"/>
  <c r="AW107" i="1"/>
  <c r="AL107" i="1"/>
  <c r="AV106" i="1"/>
  <c r="H47" i="1"/>
  <c r="I48" i="1"/>
  <c r="F47" i="1"/>
  <c r="O47" i="1" s="1"/>
  <c r="R47" i="1" s="1"/>
  <c r="AF47" i="1"/>
  <c r="M49" i="1"/>
  <c r="N49" i="1" s="1"/>
  <c r="L50" i="1"/>
  <c r="AB108" i="1"/>
  <c r="Y105" i="1"/>
  <c r="AJ106" i="1"/>
  <c r="Z105" i="1"/>
  <c r="AA105" i="1" s="1"/>
  <c r="AH105" i="1" s="1"/>
  <c r="I106" i="1"/>
  <c r="H106" i="1" s="1"/>
  <c r="C106" i="1"/>
  <c r="S105" i="1"/>
  <c r="T105" i="1" s="1"/>
  <c r="T18" i="1"/>
  <c r="AF18" i="1" s="1"/>
  <c r="C19" i="1"/>
  <c r="P50" i="1" l="1"/>
  <c r="AF48" i="1"/>
  <c r="J47" i="1"/>
  <c r="AR110" i="1"/>
  <c r="AO110" i="1" s="1"/>
  <c r="AB109" i="1"/>
  <c r="Q50" i="1"/>
  <c r="T19" i="1"/>
  <c r="AF19" i="1" s="1"/>
  <c r="C20" i="1"/>
  <c r="M50" i="1"/>
  <c r="N50" i="1" s="1"/>
  <c r="L51" i="1"/>
  <c r="K107" i="1"/>
  <c r="X107" i="1"/>
  <c r="A108" i="1"/>
  <c r="AL108" i="1"/>
  <c r="AV107" i="1"/>
  <c r="H79" i="1"/>
  <c r="I80" i="1"/>
  <c r="T80" i="1"/>
  <c r="C81" i="1"/>
  <c r="AV292" i="1"/>
  <c r="AU291" i="1"/>
  <c r="AN109" i="1"/>
  <c r="AP109" i="1" s="1"/>
  <c r="AQ109" i="1" s="1"/>
  <c r="AT109" i="1" s="1"/>
  <c r="F48" i="1"/>
  <c r="J48" i="1" s="1"/>
  <c r="AC49" i="1"/>
  <c r="AE49" i="1" s="1"/>
  <c r="G49" i="1"/>
  <c r="H48" i="1"/>
  <c r="I49" i="1"/>
  <c r="AR294" i="1"/>
  <c r="AS293" i="1"/>
  <c r="AT293" i="1" s="1"/>
  <c r="AJ107" i="1"/>
  <c r="Z106" i="1"/>
  <c r="AA106" i="1" s="1"/>
  <c r="AH106" i="1" s="1"/>
  <c r="C107" i="1"/>
  <c r="Y106" i="1"/>
  <c r="I107" i="1"/>
  <c r="H107" i="1" s="1"/>
  <c r="S106" i="1"/>
  <c r="T106" i="1" s="1"/>
  <c r="AW108" i="1"/>
  <c r="T49" i="1"/>
  <c r="C50" i="1"/>
  <c r="Q51" i="1" l="1"/>
  <c r="AF49" i="1"/>
  <c r="AR111" i="1"/>
  <c r="AO111" i="1" s="1"/>
  <c r="AC50" i="1"/>
  <c r="AE50" i="1" s="1"/>
  <c r="G50" i="1"/>
  <c r="AB110" i="1"/>
  <c r="AW109" i="1"/>
  <c r="T81" i="1"/>
  <c r="C82" i="1"/>
  <c r="AJ108" i="1"/>
  <c r="Z107" i="1"/>
  <c r="AA107" i="1" s="1"/>
  <c r="AH107" i="1" s="1"/>
  <c r="C108" i="1"/>
  <c r="I108" i="1"/>
  <c r="H108" i="1" s="1"/>
  <c r="Y107" i="1"/>
  <c r="S107" i="1"/>
  <c r="T107" i="1" s="1"/>
  <c r="T20" i="1"/>
  <c r="AF20" i="1" s="1"/>
  <c r="C21" i="1"/>
  <c r="H49" i="1"/>
  <c r="I50" i="1"/>
  <c r="AL109" i="1"/>
  <c r="AV108" i="1"/>
  <c r="T50" i="1"/>
  <c r="C51" i="1"/>
  <c r="H80" i="1"/>
  <c r="I81" i="1"/>
  <c r="AV293" i="1"/>
  <c r="AN110" i="1"/>
  <c r="AU292" i="1"/>
  <c r="AR295" i="1"/>
  <c r="AS294" i="1"/>
  <c r="AT294" i="1" s="1"/>
  <c r="F49" i="1"/>
  <c r="J49" i="1" s="1"/>
  <c r="O48" i="1"/>
  <c r="R48" i="1" s="1"/>
  <c r="AW292" i="1"/>
  <c r="A109" i="1"/>
  <c r="X108" i="1"/>
  <c r="K108" i="1"/>
  <c r="M51" i="1"/>
  <c r="N51" i="1" s="1"/>
  <c r="L52" i="1"/>
  <c r="P51" i="1"/>
  <c r="Q52" i="1" l="1"/>
  <c r="AF50" i="1"/>
  <c r="AR112" i="1"/>
  <c r="AO112" i="1" s="1"/>
  <c r="AU293" i="1"/>
  <c r="AV294" i="1"/>
  <c r="AN111" i="1"/>
  <c r="AP111" i="1" s="1"/>
  <c r="AQ111" i="1" s="1"/>
  <c r="AT111" i="1" s="1"/>
  <c r="AV109" i="1"/>
  <c r="AL110" i="1"/>
  <c r="H81" i="1"/>
  <c r="I82" i="1"/>
  <c r="T51" i="1"/>
  <c r="C52" i="1"/>
  <c r="AP110" i="1"/>
  <c r="AQ110" i="1" s="1"/>
  <c r="AT110" i="1" s="1"/>
  <c r="T82" i="1"/>
  <c r="C83" i="1"/>
  <c r="F50" i="1"/>
  <c r="O50" i="1" s="1"/>
  <c r="R50" i="1" s="1"/>
  <c r="AC51" i="1"/>
  <c r="AE51" i="1" s="1"/>
  <c r="G51" i="1"/>
  <c r="X109" i="1"/>
  <c r="K109" i="1"/>
  <c r="A110" i="1"/>
  <c r="AR296" i="1"/>
  <c r="AS295" i="1"/>
  <c r="AT295" i="1" s="1"/>
  <c r="AW293" i="1"/>
  <c r="M52" i="1"/>
  <c r="N52" i="1" s="1"/>
  <c r="L53" i="1"/>
  <c r="AW110" i="1"/>
  <c r="T21" i="1"/>
  <c r="AF21" i="1" s="1"/>
  <c r="C22" i="1"/>
  <c r="Y108" i="1"/>
  <c r="C109" i="1"/>
  <c r="Z108" i="1"/>
  <c r="AA108" i="1" s="1"/>
  <c r="AH108" i="1" s="1"/>
  <c r="AJ109" i="1"/>
  <c r="I109" i="1"/>
  <c r="H109" i="1" s="1"/>
  <c r="S108" i="1"/>
  <c r="T108" i="1" s="1"/>
  <c r="P52" i="1"/>
  <c r="P53" i="1" s="1"/>
  <c r="O49" i="1"/>
  <c r="R49" i="1" s="1"/>
  <c r="H50" i="1"/>
  <c r="I51" i="1"/>
  <c r="AB111" i="1"/>
  <c r="AR113" i="1" l="1"/>
  <c r="AO113" i="1" s="1"/>
  <c r="AB112" i="1"/>
  <c r="AU294" i="1"/>
  <c r="AV295" i="1"/>
  <c r="AN112" i="1"/>
  <c r="AP112" i="1" s="1"/>
  <c r="AQ112" i="1" s="1"/>
  <c r="AT112" i="1" s="1"/>
  <c r="J50" i="1"/>
  <c r="T52" i="1"/>
  <c r="C53" i="1"/>
  <c r="H82" i="1"/>
  <c r="I83" i="1"/>
  <c r="AW111" i="1"/>
  <c r="T22" i="1"/>
  <c r="AF22" i="1" s="1"/>
  <c r="C23" i="1"/>
  <c r="AR297" i="1"/>
  <c r="AS296" i="1"/>
  <c r="AT296" i="1" s="1"/>
  <c r="Y109" i="1"/>
  <c r="C110" i="1"/>
  <c r="Z109" i="1"/>
  <c r="AA109" i="1" s="1"/>
  <c r="AH109" i="1" s="1"/>
  <c r="AJ110" i="1"/>
  <c r="I110" i="1"/>
  <c r="H110" i="1" s="1"/>
  <c r="S109" i="1"/>
  <c r="T109" i="1" s="1"/>
  <c r="AC52" i="1"/>
  <c r="AE52" i="1" s="1"/>
  <c r="G52" i="1"/>
  <c r="M53" i="1"/>
  <c r="N53" i="1" s="1"/>
  <c r="L54" i="1"/>
  <c r="F51" i="1"/>
  <c r="O51" i="1" s="1"/>
  <c r="R51" i="1" s="1"/>
  <c r="AF51" i="1"/>
  <c r="AW294" i="1"/>
  <c r="Q53" i="1"/>
  <c r="H51" i="1"/>
  <c r="I52" i="1"/>
  <c r="K110" i="1"/>
  <c r="A111" i="1"/>
  <c r="X110" i="1"/>
  <c r="T83" i="1"/>
  <c r="C84" i="1"/>
  <c r="AL111" i="1"/>
  <c r="AV110" i="1"/>
  <c r="AR114" i="1" l="1"/>
  <c r="AO114" i="1" s="1"/>
  <c r="F52" i="1"/>
  <c r="O52" i="1" s="1"/>
  <c r="R52" i="1" s="1"/>
  <c r="T53" i="1"/>
  <c r="C54" i="1"/>
  <c r="T84" i="1"/>
  <c r="C85" i="1"/>
  <c r="H52" i="1"/>
  <c r="I53" i="1"/>
  <c r="AU295" i="1"/>
  <c r="AN113" i="1"/>
  <c r="AP113" i="1" s="1"/>
  <c r="AQ113" i="1" s="1"/>
  <c r="AT113" i="1" s="1"/>
  <c r="AV296" i="1"/>
  <c r="AL112" i="1"/>
  <c r="AV111" i="1"/>
  <c r="AW295" i="1"/>
  <c r="C111" i="1"/>
  <c r="Z110" i="1"/>
  <c r="AA110" i="1" s="1"/>
  <c r="AH110" i="1" s="1"/>
  <c r="AJ111" i="1"/>
  <c r="Y110" i="1"/>
  <c r="I111" i="1"/>
  <c r="H111" i="1" s="1"/>
  <c r="S110" i="1"/>
  <c r="T110" i="1" s="1"/>
  <c r="M54" i="1"/>
  <c r="N54" i="1" s="1"/>
  <c r="L55" i="1"/>
  <c r="AS297" i="1"/>
  <c r="AT297" i="1" s="1"/>
  <c r="AR298" i="1"/>
  <c r="H83" i="1"/>
  <c r="I84" i="1"/>
  <c r="AF52" i="1"/>
  <c r="AW112" i="1"/>
  <c r="K111" i="1"/>
  <c r="X111" i="1"/>
  <c r="A112" i="1"/>
  <c r="Q54" i="1"/>
  <c r="J51" i="1"/>
  <c r="AC53" i="1"/>
  <c r="AE53" i="1" s="1"/>
  <c r="G53" i="1"/>
  <c r="T23" i="1"/>
  <c r="AF23" i="1" s="1"/>
  <c r="C24" i="1"/>
  <c r="P54" i="1"/>
  <c r="AB113" i="1"/>
  <c r="Q55" i="1" l="1"/>
  <c r="J52" i="1"/>
  <c r="AR115" i="1"/>
  <c r="AO115" i="1" s="1"/>
  <c r="AC54" i="1"/>
  <c r="AE54" i="1" s="1"/>
  <c r="G54" i="1"/>
  <c r="P55" i="1"/>
  <c r="Z111" i="1"/>
  <c r="AA111" i="1" s="1"/>
  <c r="AH111" i="1" s="1"/>
  <c r="C112" i="1"/>
  <c r="AJ112" i="1"/>
  <c r="I112" i="1"/>
  <c r="H112" i="1" s="1"/>
  <c r="Y111" i="1"/>
  <c r="S111" i="1"/>
  <c r="T111" i="1" s="1"/>
  <c r="AR299" i="1"/>
  <c r="AS298" i="1"/>
  <c r="AT298" i="1" s="1"/>
  <c r="T85" i="1"/>
  <c r="C86" i="1"/>
  <c r="AV297" i="1"/>
  <c r="AN114" i="1"/>
  <c r="AP114" i="1" s="1"/>
  <c r="AQ114" i="1" s="1"/>
  <c r="AT114" i="1" s="1"/>
  <c r="AU296" i="1"/>
  <c r="AW113" i="1"/>
  <c r="T54" i="1"/>
  <c r="C55" i="1"/>
  <c r="T24" i="1"/>
  <c r="AF24" i="1" s="1"/>
  <c r="C25" i="1"/>
  <c r="F53" i="1"/>
  <c r="J53" i="1" s="1"/>
  <c r="H84" i="1"/>
  <c r="I85" i="1"/>
  <c r="M55" i="1"/>
  <c r="N55" i="1" s="1"/>
  <c r="L56" i="1"/>
  <c r="AW296" i="1"/>
  <c r="H53" i="1"/>
  <c r="I54" i="1"/>
  <c r="AB114" i="1"/>
  <c r="X112" i="1"/>
  <c r="A113" i="1"/>
  <c r="K112" i="1"/>
  <c r="AL113" i="1"/>
  <c r="AV112" i="1"/>
  <c r="AF53" i="1"/>
  <c r="AR116" i="1" l="1"/>
  <c r="AO116" i="1" s="1"/>
  <c r="A114" i="1"/>
  <c r="X113" i="1"/>
  <c r="K113" i="1"/>
  <c r="M56" i="1"/>
  <c r="N56" i="1" s="1"/>
  <c r="L57" i="1"/>
  <c r="O53" i="1"/>
  <c r="R53" i="1" s="1"/>
  <c r="Q56" i="1"/>
  <c r="AF54" i="1"/>
  <c r="AK54" i="1" s="1"/>
  <c r="Y112" i="1"/>
  <c r="C113" i="1"/>
  <c r="Z112" i="1"/>
  <c r="AA112" i="1" s="1"/>
  <c r="AH112" i="1" s="1"/>
  <c r="AJ113" i="1"/>
  <c r="I113" i="1"/>
  <c r="H113" i="1" s="1"/>
  <c r="S112" i="1"/>
  <c r="T112" i="1" s="1"/>
  <c r="AC55" i="1"/>
  <c r="AE55" i="1" s="1"/>
  <c r="G55" i="1"/>
  <c r="T25" i="1"/>
  <c r="AF25" i="1" s="1"/>
  <c r="C26" i="1"/>
  <c r="AV113" i="1"/>
  <c r="AL114" i="1"/>
  <c r="H54" i="1"/>
  <c r="I55" i="1"/>
  <c r="H85" i="1"/>
  <c r="I86" i="1"/>
  <c r="T55" i="1"/>
  <c r="C56" i="1"/>
  <c r="AU297" i="1"/>
  <c r="AV298" i="1"/>
  <c r="AN115" i="1"/>
  <c r="AP115" i="1" s="1"/>
  <c r="AQ115" i="1" s="1"/>
  <c r="AT115" i="1" s="1"/>
  <c r="F54" i="1"/>
  <c r="J54" i="1" s="1"/>
  <c r="AW114" i="1"/>
  <c r="T86" i="1"/>
  <c r="C87" i="1"/>
  <c r="AB115" i="1"/>
  <c r="AW297" i="1"/>
  <c r="AR300" i="1"/>
  <c r="AS299" i="1"/>
  <c r="AT299" i="1" s="1"/>
  <c r="AW298" i="1" s="1"/>
  <c r="P56" i="1"/>
  <c r="P57" i="1" l="1"/>
  <c r="AF55" i="1"/>
  <c r="O54" i="1"/>
  <c r="R54" i="1" s="1"/>
  <c r="AR117" i="1"/>
  <c r="AO117" i="1" s="1"/>
  <c r="AS300" i="1"/>
  <c r="AT300" i="1" s="1"/>
  <c r="AR301" i="1"/>
  <c r="T87" i="1"/>
  <c r="C88" i="1"/>
  <c r="T56" i="1"/>
  <c r="C57" i="1"/>
  <c r="H55" i="1"/>
  <c r="I56" i="1"/>
  <c r="AU298" i="1"/>
  <c r="AV299" i="1"/>
  <c r="AN116" i="1"/>
  <c r="AB116" i="1"/>
  <c r="AW115" i="1"/>
  <c r="H86" i="1"/>
  <c r="I87" i="1"/>
  <c r="T26" i="1"/>
  <c r="AF26" i="1" s="1"/>
  <c r="C27" i="1"/>
  <c r="F55" i="1"/>
  <c r="M57" i="1"/>
  <c r="N57" i="1" s="1"/>
  <c r="L58" i="1"/>
  <c r="C114" i="1"/>
  <c r="Y113" i="1"/>
  <c r="Z113" i="1"/>
  <c r="AA113" i="1" s="1"/>
  <c r="AH113" i="1" s="1"/>
  <c r="I114" i="1"/>
  <c r="H114" i="1" s="1"/>
  <c r="AJ114" i="1"/>
  <c r="S113" i="1"/>
  <c r="T113" i="1" s="1"/>
  <c r="AC56" i="1"/>
  <c r="AE56" i="1" s="1"/>
  <c r="G56" i="1"/>
  <c r="X114" i="1"/>
  <c r="K114" i="1"/>
  <c r="A115" i="1"/>
  <c r="AL115" i="1"/>
  <c r="AV114" i="1"/>
  <c r="Q57" i="1"/>
  <c r="Q58" i="1" l="1"/>
  <c r="P58" i="1"/>
  <c r="AR118" i="1"/>
  <c r="AO118" i="1" s="1"/>
  <c r="A116" i="1"/>
  <c r="X115" i="1"/>
  <c r="K115" i="1"/>
  <c r="AF56" i="1"/>
  <c r="AU299" i="1"/>
  <c r="AN117" i="1"/>
  <c r="AP117" i="1" s="1"/>
  <c r="AQ117" i="1" s="1"/>
  <c r="AT117" i="1" s="1"/>
  <c r="AV300" i="1"/>
  <c r="AL116" i="1"/>
  <c r="AV115" i="1"/>
  <c r="H56" i="1"/>
  <c r="I57" i="1"/>
  <c r="AP116" i="1"/>
  <c r="AQ116" i="1" s="1"/>
  <c r="AT116" i="1" s="1"/>
  <c r="M58" i="1"/>
  <c r="N58" i="1" s="1"/>
  <c r="L59" i="1"/>
  <c r="O55" i="1"/>
  <c r="R55" i="1" s="1"/>
  <c r="AW299" i="1"/>
  <c r="Y114" i="1"/>
  <c r="Z114" i="1"/>
  <c r="AA114" i="1" s="1"/>
  <c r="AH114" i="1" s="1"/>
  <c r="C115" i="1"/>
  <c r="AJ115" i="1"/>
  <c r="I115" i="1"/>
  <c r="H115" i="1" s="1"/>
  <c r="S114" i="1"/>
  <c r="T114" i="1" s="1"/>
  <c r="AW116" i="1"/>
  <c r="T57" i="1"/>
  <c r="C58" i="1"/>
  <c r="AC57" i="1"/>
  <c r="AE57" i="1" s="1"/>
  <c r="G57" i="1"/>
  <c r="T27" i="1"/>
  <c r="AF27" i="1" s="1"/>
  <c r="C28" i="1"/>
  <c r="H87" i="1"/>
  <c r="I88" i="1"/>
  <c r="F56" i="1"/>
  <c r="J56" i="1" s="1"/>
  <c r="J55" i="1"/>
  <c r="AB117" i="1"/>
  <c r="T88" i="1"/>
  <c r="C89" i="1"/>
  <c r="AS301" i="1"/>
  <c r="AT301" i="1" s="1"/>
  <c r="AW300" i="1" s="1"/>
  <c r="AR302" i="1"/>
  <c r="P59" i="1" l="1"/>
  <c r="AF57" i="1"/>
  <c r="T89" i="1"/>
  <c r="C90" i="1"/>
  <c r="AC58" i="1"/>
  <c r="AE58" i="1" s="1"/>
  <c r="G58" i="1"/>
  <c r="AW117" i="1"/>
  <c r="AR119" i="1"/>
  <c r="AO119" i="1" s="1"/>
  <c r="F57" i="1"/>
  <c r="O57" i="1" s="1"/>
  <c r="R57" i="1" s="1"/>
  <c r="C116" i="1"/>
  <c r="Z115" i="1"/>
  <c r="AA115" i="1" s="1"/>
  <c r="AH115" i="1" s="1"/>
  <c r="AJ116" i="1"/>
  <c r="Y115" i="1"/>
  <c r="I116" i="1"/>
  <c r="H116" i="1" s="1"/>
  <c r="S115" i="1"/>
  <c r="T115" i="1" s="1"/>
  <c r="T28" i="1"/>
  <c r="AF28" i="1" s="1"/>
  <c r="C29" i="1"/>
  <c r="AS302" i="1"/>
  <c r="AT302" i="1" s="1"/>
  <c r="AR303" i="1"/>
  <c r="AB118" i="1"/>
  <c r="O56" i="1"/>
  <c r="R56" i="1" s="1"/>
  <c r="AL117" i="1"/>
  <c r="AV116" i="1"/>
  <c r="A117" i="1"/>
  <c r="X116" i="1"/>
  <c r="K116" i="1"/>
  <c r="AN118" i="1"/>
  <c r="AU300" i="1"/>
  <c r="AV301" i="1"/>
  <c r="H88" i="1"/>
  <c r="I89" i="1"/>
  <c r="T58" i="1"/>
  <c r="C59" i="1"/>
  <c r="M59" i="1"/>
  <c r="N59" i="1" s="1"/>
  <c r="L60" i="1"/>
  <c r="H57" i="1"/>
  <c r="I58" i="1"/>
  <c r="Q59" i="1"/>
  <c r="Q60" i="1" s="1"/>
  <c r="P60" i="1" l="1"/>
  <c r="AF58" i="1"/>
  <c r="J57" i="1"/>
  <c r="H58" i="1"/>
  <c r="I59" i="1"/>
  <c r="T59" i="1"/>
  <c r="C60" i="1"/>
  <c r="H89" i="1"/>
  <c r="I90" i="1"/>
  <c r="AN119" i="1"/>
  <c r="AU301" i="1"/>
  <c r="AV302" i="1"/>
  <c r="AW118" i="1"/>
  <c r="C117" i="1"/>
  <c r="Y116" i="1"/>
  <c r="Z116" i="1"/>
  <c r="AA116" i="1" s="1"/>
  <c r="AH116" i="1" s="1"/>
  <c r="AJ117" i="1"/>
  <c r="I117" i="1"/>
  <c r="H117" i="1" s="1"/>
  <c r="S116" i="1"/>
  <c r="T116" i="1" s="1"/>
  <c r="X117" i="1"/>
  <c r="A118" i="1"/>
  <c r="K117" i="1"/>
  <c r="AB119" i="1"/>
  <c r="T29" i="1"/>
  <c r="AF29" i="1" s="1"/>
  <c r="C30" i="1"/>
  <c r="F58" i="1"/>
  <c r="J58" i="1" s="1"/>
  <c r="M60" i="1"/>
  <c r="N60" i="1" s="1"/>
  <c r="L61" i="1"/>
  <c r="Q61" i="1" s="1"/>
  <c r="AP119" i="1"/>
  <c r="AQ119" i="1" s="1"/>
  <c r="AT119" i="1" s="1"/>
  <c r="AL118" i="1"/>
  <c r="AV117" i="1"/>
  <c r="AP118" i="1"/>
  <c r="AQ118" i="1" s="1"/>
  <c r="AT118" i="1" s="1"/>
  <c r="AR120" i="1"/>
  <c r="AO120" i="1" s="1"/>
  <c r="AC59" i="1"/>
  <c r="AE59" i="1" s="1"/>
  <c r="G59" i="1"/>
  <c r="AW301" i="1"/>
  <c r="AS303" i="1"/>
  <c r="AT303" i="1" s="1"/>
  <c r="AR304" i="1"/>
  <c r="T90" i="1"/>
  <c r="C91" i="1"/>
  <c r="T91" i="1" l="1"/>
  <c r="C92" i="1"/>
  <c r="AN120" i="1"/>
  <c r="AP120" i="1" s="1"/>
  <c r="AQ120" i="1" s="1"/>
  <c r="AT120" i="1" s="1"/>
  <c r="AU302" i="1"/>
  <c r="AV303" i="1"/>
  <c r="M61" i="1"/>
  <c r="N61" i="1" s="1"/>
  <c r="L62" i="1"/>
  <c r="Q62" i="1" s="1"/>
  <c r="AB120" i="1"/>
  <c r="Y117" i="1"/>
  <c r="C118" i="1"/>
  <c r="Z117" i="1"/>
  <c r="AA117" i="1" s="1"/>
  <c r="AH117" i="1" s="1"/>
  <c r="AJ118" i="1"/>
  <c r="I118" i="1"/>
  <c r="H118" i="1" s="1"/>
  <c r="S117" i="1"/>
  <c r="T117" i="1" s="1"/>
  <c r="AV118" i="1"/>
  <c r="AL119" i="1"/>
  <c r="T60" i="1"/>
  <c r="C61" i="1"/>
  <c r="H59" i="1"/>
  <c r="I60" i="1"/>
  <c r="AC60" i="1"/>
  <c r="AE60" i="1" s="1"/>
  <c r="G60" i="1"/>
  <c r="AW119" i="1"/>
  <c r="AR121" i="1"/>
  <c r="AO121" i="1" s="1"/>
  <c r="F59" i="1"/>
  <c r="H90" i="1"/>
  <c r="I91" i="1"/>
  <c r="AF59" i="1"/>
  <c r="AS304" i="1"/>
  <c r="AT304" i="1" s="1"/>
  <c r="AW303" i="1" s="1"/>
  <c r="AR305" i="1"/>
  <c r="O58" i="1"/>
  <c r="R58" i="1" s="1"/>
  <c r="T30" i="1"/>
  <c r="AF30" i="1" s="1"/>
  <c r="C31" i="1"/>
  <c r="A119" i="1"/>
  <c r="K118" i="1"/>
  <c r="X118" i="1"/>
  <c r="AW302" i="1"/>
  <c r="P61" i="1"/>
  <c r="P62" i="1" s="1"/>
  <c r="X119" i="1" l="1"/>
  <c r="K119" i="1"/>
  <c r="A120" i="1"/>
  <c r="T61" i="1"/>
  <c r="C62" i="1"/>
  <c r="AC61" i="1"/>
  <c r="AE61" i="1" s="1"/>
  <c r="G61" i="1"/>
  <c r="AR122" i="1"/>
  <c r="AO122" i="1" s="1"/>
  <c r="T31" i="1"/>
  <c r="AF31" i="1" s="1"/>
  <c r="C32" i="1"/>
  <c r="H91" i="1"/>
  <c r="I92" i="1"/>
  <c r="C119" i="1"/>
  <c r="Y118" i="1"/>
  <c r="AJ119" i="1"/>
  <c r="Z118" i="1"/>
  <c r="AA118" i="1" s="1"/>
  <c r="AH118" i="1" s="1"/>
  <c r="I119" i="1"/>
  <c r="H119" i="1" s="1"/>
  <c r="S118" i="1"/>
  <c r="T118" i="1" s="1"/>
  <c r="AS305" i="1"/>
  <c r="AT305" i="1" s="1"/>
  <c r="AW304" i="1" s="1"/>
  <c r="AR306" i="1"/>
  <c r="O59" i="1"/>
  <c r="R59" i="1" s="1"/>
  <c r="H60" i="1"/>
  <c r="I61" i="1"/>
  <c r="AF60" i="1"/>
  <c r="AB121" i="1"/>
  <c r="AV119" i="1"/>
  <c r="AL120" i="1"/>
  <c r="AU303" i="1"/>
  <c r="AN121" i="1"/>
  <c r="AV304" i="1"/>
  <c r="J59" i="1"/>
  <c r="F60" i="1"/>
  <c r="J60" i="1" s="1"/>
  <c r="M62" i="1"/>
  <c r="N62" i="1" s="1"/>
  <c r="L63" i="1"/>
  <c r="P63" i="1" s="1"/>
  <c r="AW120" i="1"/>
  <c r="T92" i="1"/>
  <c r="C93" i="1"/>
  <c r="AR123" i="1" l="1"/>
  <c r="AO123" i="1" s="1"/>
  <c r="AC62" i="1"/>
  <c r="AE62" i="1" s="1"/>
  <c r="G62" i="1"/>
  <c r="T32" i="1"/>
  <c r="AF32" i="1" s="1"/>
  <c r="C33" i="1"/>
  <c r="AF61" i="1"/>
  <c r="X120" i="1"/>
  <c r="K120" i="1"/>
  <c r="A121" i="1"/>
  <c r="M63" i="1"/>
  <c r="N63" i="1" s="1"/>
  <c r="L64" i="1"/>
  <c r="P64" i="1" s="1"/>
  <c r="H61" i="1"/>
  <c r="I62" i="1"/>
  <c r="T93" i="1"/>
  <c r="C94" i="1"/>
  <c r="AB122" i="1"/>
  <c r="AW121" i="1"/>
  <c r="O60" i="1"/>
  <c r="R60" i="1" s="1"/>
  <c r="AL121" i="1"/>
  <c r="AV120" i="1"/>
  <c r="AP121" i="1"/>
  <c r="AQ121" i="1" s="1"/>
  <c r="AT121" i="1" s="1"/>
  <c r="AR307" i="1"/>
  <c r="AS306" i="1"/>
  <c r="AT306" i="1" s="1"/>
  <c r="AW305" i="1" s="1"/>
  <c r="H92" i="1"/>
  <c r="I93" i="1"/>
  <c r="T62" i="1"/>
  <c r="AF62" i="1" s="1"/>
  <c r="C63" i="1"/>
  <c r="C120" i="1"/>
  <c r="Z119" i="1"/>
  <c r="AA119" i="1" s="1"/>
  <c r="AH119" i="1" s="1"/>
  <c r="Y119" i="1"/>
  <c r="AJ120" i="1"/>
  <c r="I120" i="1"/>
  <c r="H120" i="1" s="1"/>
  <c r="S119" i="1"/>
  <c r="T119" i="1" s="1"/>
  <c r="AV305" i="1"/>
  <c r="AU304" i="1"/>
  <c r="AN122" i="1"/>
  <c r="AP122" i="1" s="1"/>
  <c r="AQ122" i="1" s="1"/>
  <c r="AT122" i="1" s="1"/>
  <c r="F61" i="1"/>
  <c r="J61" i="1" s="1"/>
  <c r="Q63" i="1"/>
  <c r="Q64" i="1" l="1"/>
  <c r="O61" i="1"/>
  <c r="R61" i="1" s="1"/>
  <c r="T63" i="1"/>
  <c r="C64" i="1"/>
  <c r="AR308" i="1"/>
  <c r="AS307" i="1"/>
  <c r="AT307" i="1" s="1"/>
  <c r="AB123" i="1"/>
  <c r="T33" i="1"/>
  <c r="AF33" i="1" s="1"/>
  <c r="C34" i="1"/>
  <c r="F62" i="1"/>
  <c r="J62" i="1" s="1"/>
  <c r="AL122" i="1"/>
  <c r="AV121" i="1"/>
  <c r="AW122" i="1"/>
  <c r="H93" i="1"/>
  <c r="I94" i="1"/>
  <c r="M64" i="1"/>
  <c r="N64" i="1" s="1"/>
  <c r="L65" i="1"/>
  <c r="AR124" i="1"/>
  <c r="AO124" i="1" s="1"/>
  <c r="T94" i="1"/>
  <c r="C95" i="1"/>
  <c r="H62" i="1"/>
  <c r="I63" i="1"/>
  <c r="AC63" i="1"/>
  <c r="AE63" i="1" s="1"/>
  <c r="G63" i="1"/>
  <c r="Z120" i="1"/>
  <c r="AA120" i="1" s="1"/>
  <c r="AH120" i="1" s="1"/>
  <c r="C121" i="1"/>
  <c r="AJ121" i="1"/>
  <c r="I121" i="1"/>
  <c r="H121" i="1" s="1"/>
  <c r="Y120" i="1"/>
  <c r="S120" i="1"/>
  <c r="T120" i="1" s="1"/>
  <c r="AN123" i="1"/>
  <c r="AP123" i="1" s="1"/>
  <c r="AQ123" i="1" s="1"/>
  <c r="AT123" i="1" s="1"/>
  <c r="AV306" i="1"/>
  <c r="AU305" i="1"/>
  <c r="K121" i="1"/>
  <c r="X121" i="1"/>
  <c r="A122" i="1"/>
  <c r="Q65" i="1" l="1"/>
  <c r="AR125" i="1"/>
  <c r="AO125" i="1" s="1"/>
  <c r="AC64" i="1"/>
  <c r="AE64" i="1" s="1"/>
  <c r="G64" i="1"/>
  <c r="AB124" i="1"/>
  <c r="AW123" i="1"/>
  <c r="AU306" i="1"/>
  <c r="AV307" i="1"/>
  <c r="AN124" i="1"/>
  <c r="AF63" i="1"/>
  <c r="X122" i="1"/>
  <c r="A123" i="1"/>
  <c r="K122" i="1"/>
  <c r="T34" i="1"/>
  <c r="AF34" i="1" s="1"/>
  <c r="C35" i="1"/>
  <c r="AS308" i="1"/>
  <c r="AT308" i="1" s="1"/>
  <c r="AR309" i="1"/>
  <c r="C122" i="1"/>
  <c r="Z121" i="1"/>
  <c r="AA121" i="1" s="1"/>
  <c r="AH121" i="1" s="1"/>
  <c r="Y121" i="1"/>
  <c r="AJ122" i="1"/>
  <c r="I122" i="1"/>
  <c r="H122" i="1" s="1"/>
  <c r="S121" i="1"/>
  <c r="T121" i="1" s="1"/>
  <c r="H63" i="1"/>
  <c r="I64" i="1"/>
  <c r="H94" i="1"/>
  <c r="I95" i="1"/>
  <c r="AW306" i="1"/>
  <c r="AL123" i="1"/>
  <c r="AV122" i="1"/>
  <c r="AP124" i="1"/>
  <c r="AQ124" i="1" s="1"/>
  <c r="AT124" i="1" s="1"/>
  <c r="F63" i="1"/>
  <c r="J63" i="1" s="1"/>
  <c r="T95" i="1"/>
  <c r="C96" i="1"/>
  <c r="M65" i="1"/>
  <c r="N65" i="1" s="1"/>
  <c r="L66" i="1"/>
  <c r="O62" i="1"/>
  <c r="R62" i="1" s="1"/>
  <c r="T64" i="1"/>
  <c r="AF64" i="1" s="1"/>
  <c r="C65" i="1"/>
  <c r="P65" i="1"/>
  <c r="P66" i="1" l="1"/>
  <c r="AR126" i="1"/>
  <c r="AO126" i="1" s="1"/>
  <c r="M66" i="1"/>
  <c r="N66" i="1" s="1"/>
  <c r="L67" i="1"/>
  <c r="AR310" i="1"/>
  <c r="AS309" i="1"/>
  <c r="AT309" i="1" s="1"/>
  <c r="AL124" i="1"/>
  <c r="AV123" i="1"/>
  <c r="AB125" i="1"/>
  <c r="H64" i="1"/>
  <c r="I65" i="1"/>
  <c r="AV308" i="1"/>
  <c r="AU307" i="1"/>
  <c r="AN125" i="1"/>
  <c r="AP125" i="1" s="1"/>
  <c r="AQ125" i="1" s="1"/>
  <c r="AT125" i="1" s="1"/>
  <c r="X123" i="1"/>
  <c r="A124" i="1"/>
  <c r="K123" i="1"/>
  <c r="AW307" i="1"/>
  <c r="AC65" i="1"/>
  <c r="AE65" i="1" s="1"/>
  <c r="G65" i="1"/>
  <c r="T65" i="1"/>
  <c r="C66" i="1"/>
  <c r="T96" i="1"/>
  <c r="C97" i="1"/>
  <c r="H95" i="1"/>
  <c r="I96" i="1"/>
  <c r="T35" i="1"/>
  <c r="AF35" i="1" s="1"/>
  <c r="C36" i="1"/>
  <c r="Q66" i="1"/>
  <c r="Y122" i="1"/>
  <c r="AJ123" i="1"/>
  <c r="Z122" i="1"/>
  <c r="AA122" i="1" s="1"/>
  <c r="AH122" i="1" s="1"/>
  <c r="C123" i="1"/>
  <c r="I123" i="1"/>
  <c r="H123" i="1" s="1"/>
  <c r="S122" i="1"/>
  <c r="T122" i="1" s="1"/>
  <c r="AW124" i="1"/>
  <c r="F64" i="1"/>
  <c r="J64" i="1" s="1"/>
  <c r="O63" i="1"/>
  <c r="R63" i="1" s="1"/>
  <c r="Q67" i="1" l="1"/>
  <c r="P67" i="1"/>
  <c r="O64" i="1"/>
  <c r="R64" i="1" s="1"/>
  <c r="AR127" i="1"/>
  <c r="AO127" i="1" s="1"/>
  <c r="AV309" i="1"/>
  <c r="AN126" i="1"/>
  <c r="AP126" i="1" s="1"/>
  <c r="AQ126" i="1" s="1"/>
  <c r="AT126" i="1" s="1"/>
  <c r="AU308" i="1"/>
  <c r="AC66" i="1"/>
  <c r="AE66" i="1" s="1"/>
  <c r="G66" i="1"/>
  <c r="X124" i="1"/>
  <c r="A125" i="1"/>
  <c r="K124" i="1"/>
  <c r="Z123" i="1"/>
  <c r="AA123" i="1" s="1"/>
  <c r="AH123" i="1" s="1"/>
  <c r="C124" i="1"/>
  <c r="Y123" i="1"/>
  <c r="I124" i="1"/>
  <c r="H124" i="1" s="1"/>
  <c r="AJ124" i="1"/>
  <c r="S123" i="1"/>
  <c r="T123" i="1" s="1"/>
  <c r="AW308" i="1"/>
  <c r="H65" i="1"/>
  <c r="I66" i="1"/>
  <c r="AS310" i="1"/>
  <c r="AT310" i="1" s="1"/>
  <c r="AW309" i="1" s="1"/>
  <c r="AR311" i="1"/>
  <c r="AV124" i="1"/>
  <c r="AL125" i="1"/>
  <c r="AW125" i="1"/>
  <c r="AB126" i="1"/>
  <c r="AF65" i="1"/>
  <c r="T36" i="1"/>
  <c r="AF36" i="1" s="1"/>
  <c r="C37" i="1"/>
  <c r="H96" i="1"/>
  <c r="I97" i="1"/>
  <c r="T97" i="1"/>
  <c r="C98" i="1"/>
  <c r="T66" i="1"/>
  <c r="C67" i="1"/>
  <c r="F65" i="1"/>
  <c r="O65" i="1" s="1"/>
  <c r="R65" i="1" s="1"/>
  <c r="M67" i="1"/>
  <c r="N67" i="1" s="1"/>
  <c r="L68" i="1"/>
  <c r="AF66" i="1" l="1"/>
  <c r="M68" i="1"/>
  <c r="N68" i="1" s="1"/>
  <c r="L69" i="1"/>
  <c r="T67" i="1"/>
  <c r="C68" i="1"/>
  <c r="T98" i="1"/>
  <c r="C99" i="1"/>
  <c r="H97" i="1"/>
  <c r="I98" i="1"/>
  <c r="Q68" i="1"/>
  <c r="Q69" i="1" s="1"/>
  <c r="P68" i="1"/>
  <c r="P69" i="1" s="1"/>
  <c r="H66" i="1"/>
  <c r="I67" i="1"/>
  <c r="C125" i="1"/>
  <c r="Z124" i="1"/>
  <c r="AA124" i="1" s="1"/>
  <c r="AH124" i="1" s="1"/>
  <c r="AJ125" i="1"/>
  <c r="Y124" i="1"/>
  <c r="I125" i="1"/>
  <c r="H125" i="1" s="1"/>
  <c r="S124" i="1"/>
  <c r="T124" i="1" s="1"/>
  <c r="AR128" i="1"/>
  <c r="AO128" i="1" s="1"/>
  <c r="AC67" i="1"/>
  <c r="AE67" i="1" s="1"/>
  <c r="G67" i="1"/>
  <c r="J65" i="1"/>
  <c r="F66" i="1"/>
  <c r="J66" i="1" s="1"/>
  <c r="T37" i="1"/>
  <c r="AF37" i="1" s="1"/>
  <c r="C38" i="1"/>
  <c r="AB127" i="1"/>
  <c r="AS311" i="1"/>
  <c r="AT311" i="1" s="1"/>
  <c r="AR312" i="1"/>
  <c r="AV125" i="1"/>
  <c r="AL126" i="1"/>
  <c r="AU309" i="1"/>
  <c r="AV310" i="1"/>
  <c r="AN127" i="1"/>
  <c r="AP127" i="1" s="1"/>
  <c r="AQ127" i="1" s="1"/>
  <c r="AT127" i="1" s="1"/>
  <c r="K125" i="1"/>
  <c r="X125" i="1"/>
  <c r="A126" i="1"/>
  <c r="AW126" i="1"/>
  <c r="AR129" i="1" l="1"/>
  <c r="AO129" i="1" s="1"/>
  <c r="Y125" i="1"/>
  <c r="AJ126" i="1"/>
  <c r="Z125" i="1"/>
  <c r="AA125" i="1" s="1"/>
  <c r="AH125" i="1" s="1"/>
  <c r="I126" i="1"/>
  <c r="H126" i="1" s="1"/>
  <c r="C126" i="1"/>
  <c r="S125" i="1"/>
  <c r="T125" i="1" s="1"/>
  <c r="AS312" i="1"/>
  <c r="AT312" i="1" s="1"/>
  <c r="AR313" i="1"/>
  <c r="H67" i="1"/>
  <c r="I68" i="1"/>
  <c r="H98" i="1"/>
  <c r="I99" i="1"/>
  <c r="AF67" i="1"/>
  <c r="AN128" i="1"/>
  <c r="AP128" i="1" s="1"/>
  <c r="AQ128" i="1" s="1"/>
  <c r="AT128" i="1" s="1"/>
  <c r="AU310" i="1"/>
  <c r="AV311" i="1"/>
  <c r="T38" i="1"/>
  <c r="AF38" i="1" s="1"/>
  <c r="C39" i="1"/>
  <c r="O66" i="1"/>
  <c r="R66" i="1" s="1"/>
  <c r="F67" i="1"/>
  <c r="J67" i="1" s="1"/>
  <c r="X126" i="1"/>
  <c r="K126" i="1"/>
  <c r="A127" i="1"/>
  <c r="AW310" i="1"/>
  <c r="AV126" i="1"/>
  <c r="AL127" i="1"/>
  <c r="T99" i="1"/>
  <c r="C100" i="1"/>
  <c r="T68" i="1"/>
  <c r="C69" i="1"/>
  <c r="M69" i="1"/>
  <c r="N69" i="1" s="1"/>
  <c r="L70" i="1"/>
  <c r="AW127" i="1"/>
  <c r="AB128" i="1"/>
  <c r="AC68" i="1"/>
  <c r="AE68" i="1" s="1"/>
  <c r="G68" i="1"/>
  <c r="AF68" i="1" l="1"/>
  <c r="O67" i="1"/>
  <c r="R67" i="1" s="1"/>
  <c r="AR130" i="1"/>
  <c r="AO130" i="1" s="1"/>
  <c r="X127" i="1"/>
  <c r="K127" i="1"/>
  <c r="A128" i="1"/>
  <c r="T39" i="1"/>
  <c r="AF39" i="1" s="1"/>
  <c r="C40" i="1"/>
  <c r="AW128" i="1"/>
  <c r="AL128" i="1"/>
  <c r="AV127" i="1"/>
  <c r="AR314" i="1"/>
  <c r="AS313" i="1"/>
  <c r="AT313" i="1" s="1"/>
  <c r="M70" i="1"/>
  <c r="N70" i="1" s="1"/>
  <c r="L71" i="1"/>
  <c r="F68" i="1"/>
  <c r="J68" i="1" s="1"/>
  <c r="H68" i="1"/>
  <c r="I69" i="1"/>
  <c r="AV312" i="1"/>
  <c r="AU311" i="1"/>
  <c r="AN129" i="1"/>
  <c r="AB129" i="1"/>
  <c r="T69" i="1"/>
  <c r="C70" i="1"/>
  <c r="AW311" i="1"/>
  <c r="AC69" i="1"/>
  <c r="AE69" i="1" s="1"/>
  <c r="G69" i="1"/>
  <c r="T100" i="1"/>
  <c r="C101" i="1"/>
  <c r="P70" i="1"/>
  <c r="P71" i="1" s="1"/>
  <c r="Q70" i="1"/>
  <c r="Z126" i="1"/>
  <c r="AA126" i="1" s="1"/>
  <c r="AH126" i="1" s="1"/>
  <c r="C127" i="1"/>
  <c r="AJ127" i="1"/>
  <c r="Y126" i="1"/>
  <c r="I127" i="1"/>
  <c r="H127" i="1" s="1"/>
  <c r="S126" i="1"/>
  <c r="T126" i="1" s="1"/>
  <c r="H99" i="1"/>
  <c r="I100" i="1"/>
  <c r="Q71" i="1" l="1"/>
  <c r="O68" i="1"/>
  <c r="R68" i="1" s="1"/>
  <c r="AR131" i="1"/>
  <c r="AO131" i="1" s="1"/>
  <c r="AB130" i="1"/>
  <c r="AL129" i="1"/>
  <c r="AV128" i="1"/>
  <c r="AC70" i="1"/>
  <c r="AE70" i="1" s="1"/>
  <c r="G70" i="1"/>
  <c r="T40" i="1"/>
  <c r="AF40" i="1" s="1"/>
  <c r="C41" i="1"/>
  <c r="Y127" i="1"/>
  <c r="C128" i="1"/>
  <c r="I128" i="1"/>
  <c r="H128" i="1" s="1"/>
  <c r="Z127" i="1"/>
  <c r="AA127" i="1" s="1"/>
  <c r="AH127" i="1" s="1"/>
  <c r="AJ128" i="1"/>
  <c r="S127" i="1"/>
  <c r="T127" i="1" s="1"/>
  <c r="AV313" i="1"/>
  <c r="AN130" i="1"/>
  <c r="AP130" i="1" s="1"/>
  <c r="AQ130" i="1" s="1"/>
  <c r="AT130" i="1" s="1"/>
  <c r="AU312" i="1"/>
  <c r="X128" i="1"/>
  <c r="K128" i="1"/>
  <c r="A129" i="1"/>
  <c r="AW129" i="1"/>
  <c r="H100" i="1"/>
  <c r="I101" i="1"/>
  <c r="H101" i="1" s="1"/>
  <c r="AF69" i="1"/>
  <c r="AW312" i="1"/>
  <c r="H69" i="1"/>
  <c r="I70" i="1"/>
  <c r="AS314" i="1"/>
  <c r="AT314" i="1" s="1"/>
  <c r="AW313" i="1" s="1"/>
  <c r="AR315" i="1"/>
  <c r="T101" i="1"/>
  <c r="F69" i="1"/>
  <c r="O69" i="1" s="1"/>
  <c r="R69" i="1" s="1"/>
  <c r="T70" i="1"/>
  <c r="C71" i="1"/>
  <c r="M71" i="1"/>
  <c r="N71" i="1" s="1"/>
  <c r="L72" i="1"/>
  <c r="AP129" i="1"/>
  <c r="AQ129" i="1" s="1"/>
  <c r="AT129" i="1" s="1"/>
  <c r="AF70" i="1" l="1"/>
  <c r="J69" i="1"/>
  <c r="AR132" i="1"/>
  <c r="AO132" i="1" s="1"/>
  <c r="X129" i="1"/>
  <c r="A130" i="1"/>
  <c r="K129" i="1"/>
  <c r="AB131" i="1"/>
  <c r="AU313" i="1"/>
  <c r="AV314" i="1"/>
  <c r="AN131" i="1"/>
  <c r="AP131" i="1" s="1"/>
  <c r="AQ131" i="1" s="1"/>
  <c r="AT131" i="1" s="1"/>
  <c r="M72" i="1"/>
  <c r="N72" i="1" s="1"/>
  <c r="L73" i="1"/>
  <c r="AC71" i="1"/>
  <c r="AE71" i="1" s="1"/>
  <c r="G71" i="1"/>
  <c r="H70" i="1"/>
  <c r="I71" i="1"/>
  <c r="H71" i="1" s="1"/>
  <c r="C129" i="1"/>
  <c r="Y128" i="1"/>
  <c r="Z128" i="1"/>
  <c r="AA128" i="1" s="1"/>
  <c r="AH128" i="1" s="1"/>
  <c r="AJ129" i="1"/>
  <c r="I129" i="1"/>
  <c r="H129" i="1" s="1"/>
  <c r="S128" i="1"/>
  <c r="T128" i="1" s="1"/>
  <c r="AV129" i="1"/>
  <c r="AL130" i="1"/>
  <c r="T41" i="1"/>
  <c r="F70" i="1"/>
  <c r="J70" i="1" s="1"/>
  <c r="T71" i="1"/>
  <c r="AA101" i="1"/>
  <c r="AS315" i="1"/>
  <c r="AT315" i="1" s="1"/>
  <c r="AR316" i="1"/>
  <c r="AW130" i="1"/>
  <c r="O70" i="1" l="1"/>
  <c r="R70" i="1" s="1"/>
  <c r="AR133" i="1"/>
  <c r="AO133" i="1" s="1"/>
  <c r="AV130" i="1"/>
  <c r="AL131" i="1"/>
  <c r="Y129" i="1"/>
  <c r="C130" i="1"/>
  <c r="Z129" i="1"/>
  <c r="AA129" i="1" s="1"/>
  <c r="AH129" i="1" s="1"/>
  <c r="AJ130" i="1"/>
  <c r="I130" i="1"/>
  <c r="H130" i="1" s="1"/>
  <c r="S129" i="1"/>
  <c r="T129" i="1" s="1"/>
  <c r="AS316" i="1"/>
  <c r="AT316" i="1" s="1"/>
  <c r="AW315" i="1" s="1"/>
  <c r="AR317" i="1"/>
  <c r="AW131" i="1"/>
  <c r="AB132" i="1"/>
  <c r="G72" i="1"/>
  <c r="AC72" i="1"/>
  <c r="AE72" i="1" s="1"/>
  <c r="AF72" i="1" s="1"/>
  <c r="AN132" i="1"/>
  <c r="AV315" i="1"/>
  <c r="AU314" i="1"/>
  <c r="AF41" i="1"/>
  <c r="AA41" i="1"/>
  <c r="AF71" i="1"/>
  <c r="AA71" i="1"/>
  <c r="F71" i="1"/>
  <c r="J71" i="1" s="1"/>
  <c r="M73" i="1"/>
  <c r="N73" i="1" s="1"/>
  <c r="L74" i="1"/>
  <c r="AW314" i="1"/>
  <c r="X130" i="1"/>
  <c r="K130" i="1"/>
  <c r="A131" i="1"/>
  <c r="AH41" i="1" l="1"/>
  <c r="O71" i="1"/>
  <c r="R71" i="1" s="1"/>
  <c r="AH71" i="1"/>
  <c r="AR134" i="1"/>
  <c r="AO134" i="1" s="1"/>
  <c r="AC73" i="1"/>
  <c r="AE73" i="1" s="1"/>
  <c r="AF73" i="1" s="1"/>
  <c r="G73" i="1"/>
  <c r="AV131" i="1"/>
  <c r="AS317" i="1"/>
  <c r="AT317" i="1" s="1"/>
  <c r="AW316" i="1" s="1"/>
  <c r="AR318" i="1"/>
  <c r="X131" i="1"/>
  <c r="K131" i="1"/>
  <c r="A132" i="1"/>
  <c r="AU315" i="1"/>
  <c r="AN133" i="1"/>
  <c r="AV316" i="1"/>
  <c r="AP132" i="1"/>
  <c r="AQ132" i="1" s="1"/>
  <c r="AT132" i="1" s="1"/>
  <c r="M74" i="1"/>
  <c r="N74" i="1" s="1"/>
  <c r="L75" i="1"/>
  <c r="AW132" i="1"/>
  <c r="F72" i="1"/>
  <c r="J72" i="1" s="1"/>
  <c r="AB133" i="1"/>
  <c r="Y130" i="1"/>
  <c r="Z130" i="1"/>
  <c r="AA130" i="1" s="1"/>
  <c r="AH130" i="1" s="1"/>
  <c r="C131" i="1"/>
  <c r="AJ131" i="1"/>
  <c r="I131" i="1"/>
  <c r="H131" i="1" s="1"/>
  <c r="S130" i="1"/>
  <c r="T130" i="1" s="1"/>
  <c r="O72" i="1" l="1"/>
  <c r="P72" i="1"/>
  <c r="P73" i="1" s="1"/>
  <c r="P74" i="1" s="1"/>
  <c r="P75" i="1" s="1"/>
  <c r="AR135" i="1"/>
  <c r="AO135" i="1" s="1"/>
  <c r="AB134" i="1"/>
  <c r="AR319" i="1"/>
  <c r="AS318" i="1"/>
  <c r="AT318" i="1" s="1"/>
  <c r="G74" i="1"/>
  <c r="AC74" i="1"/>
  <c r="AE74" i="1" s="1"/>
  <c r="AF74" i="1" s="1"/>
  <c r="AV132" i="1"/>
  <c r="K132" i="1"/>
  <c r="A133" i="1"/>
  <c r="X132" i="1"/>
  <c r="AV317" i="1"/>
  <c r="AN134" i="1"/>
  <c r="AU316" i="1"/>
  <c r="M75" i="1"/>
  <c r="N75" i="1" s="1"/>
  <c r="L76" i="1"/>
  <c r="F73" i="1"/>
  <c r="O73" i="1" s="1"/>
  <c r="AW133" i="1"/>
  <c r="Y131" i="1"/>
  <c r="Z131" i="1"/>
  <c r="AA131" i="1" s="1"/>
  <c r="AH131" i="1" s="1"/>
  <c r="AJ132" i="1"/>
  <c r="I132" i="1"/>
  <c r="H132" i="1" s="1"/>
  <c r="C132" i="1"/>
  <c r="S131" i="1"/>
  <c r="T131" i="1" s="1"/>
  <c r="AP133" i="1"/>
  <c r="AQ133" i="1" s="1"/>
  <c r="AT133" i="1" s="1"/>
  <c r="Q72" i="1" l="1"/>
  <c r="R72" i="1" s="1"/>
  <c r="AR136" i="1"/>
  <c r="AO136" i="1" s="1"/>
  <c r="AN135" i="1"/>
  <c r="AV318" i="1"/>
  <c r="AU317" i="1"/>
  <c r="AB135" i="1"/>
  <c r="M76" i="1"/>
  <c r="N76" i="1" s="1"/>
  <c r="P76" i="1"/>
  <c r="L77" i="1"/>
  <c r="F74" i="1"/>
  <c r="O74" i="1" s="1"/>
  <c r="AS319" i="1"/>
  <c r="AT319" i="1" s="1"/>
  <c r="AR320" i="1"/>
  <c r="AC75" i="1"/>
  <c r="AE75" i="1" s="1"/>
  <c r="AF75" i="1" s="1"/>
  <c r="G75" i="1"/>
  <c r="AW317" i="1"/>
  <c r="A134" i="1"/>
  <c r="K133" i="1"/>
  <c r="X133" i="1"/>
  <c r="J73" i="1"/>
  <c r="AP135" i="1"/>
  <c r="AQ135" i="1" s="1"/>
  <c r="AT135" i="1" s="1"/>
  <c r="AV133" i="1"/>
  <c r="AW134" i="1"/>
  <c r="AJ133" i="1"/>
  <c r="C133" i="1"/>
  <c r="Y132" i="1"/>
  <c r="Z132" i="1"/>
  <c r="I133" i="1"/>
  <c r="H133" i="1" s="1"/>
  <c r="S132" i="1"/>
  <c r="T132" i="1" s="1"/>
  <c r="AP134" i="1"/>
  <c r="AQ134" i="1" s="1"/>
  <c r="AT134" i="1" s="1"/>
  <c r="Q73" i="1" l="1"/>
  <c r="Q74" i="1" s="1"/>
  <c r="Q75" i="1" s="1"/>
  <c r="Q76" i="1" s="1"/>
  <c r="Q77" i="1" s="1"/>
  <c r="AA132" i="1"/>
  <c r="AR137" i="1"/>
  <c r="AO137" i="1" s="1"/>
  <c r="F75" i="1"/>
  <c r="J75" i="1" s="1"/>
  <c r="X134" i="1"/>
  <c r="K134" i="1"/>
  <c r="A135" i="1"/>
  <c r="J74" i="1"/>
  <c r="AB136" i="1"/>
  <c r="Y133" i="1"/>
  <c r="Z133" i="1"/>
  <c r="AA133" i="1" s="1"/>
  <c r="AH133" i="1" s="1"/>
  <c r="C134" i="1"/>
  <c r="AJ134" i="1"/>
  <c r="I134" i="1"/>
  <c r="H134" i="1" s="1"/>
  <c r="S133" i="1"/>
  <c r="T133" i="1" s="1"/>
  <c r="AR321" i="1"/>
  <c r="AS320" i="1"/>
  <c r="AT320" i="1" s="1"/>
  <c r="AW319" i="1" s="1"/>
  <c r="AC76" i="1"/>
  <c r="AE76" i="1" s="1"/>
  <c r="AF76" i="1" s="1"/>
  <c r="G76" i="1"/>
  <c r="AV134" i="1"/>
  <c r="AV319" i="1"/>
  <c r="AU318" i="1"/>
  <c r="AN136" i="1"/>
  <c r="AP136" i="1" s="1"/>
  <c r="AQ136" i="1" s="1"/>
  <c r="AT136" i="1" s="1"/>
  <c r="M77" i="1"/>
  <c r="N77" i="1" s="1"/>
  <c r="P77" i="1"/>
  <c r="L78" i="1"/>
  <c r="AW135" i="1"/>
  <c r="AW318" i="1"/>
  <c r="R73" i="1" l="1"/>
  <c r="R74" i="1"/>
  <c r="O75" i="1"/>
  <c r="R75" i="1" s="1"/>
  <c r="AR138" i="1"/>
  <c r="AO138" i="1" s="1"/>
  <c r="AU319" i="1"/>
  <c r="AN137" i="1"/>
  <c r="AP137" i="1" s="1"/>
  <c r="AQ137" i="1" s="1"/>
  <c r="AT137" i="1" s="1"/>
  <c r="AV320" i="1"/>
  <c r="K135" i="1"/>
  <c r="X135" i="1"/>
  <c r="A136" i="1"/>
  <c r="AW136" i="1"/>
  <c r="AR322" i="1"/>
  <c r="AS321" i="1"/>
  <c r="AT321" i="1" s="1"/>
  <c r="AW320" i="1" s="1"/>
  <c r="AB137" i="1"/>
  <c r="M78" i="1"/>
  <c r="N78" i="1" s="1"/>
  <c r="P78" i="1"/>
  <c r="Q78" i="1"/>
  <c r="L79" i="1"/>
  <c r="AV135" i="1"/>
  <c r="F76" i="1"/>
  <c r="J76" i="1" s="1"/>
  <c r="AJ135" i="1"/>
  <c r="Z134" i="1"/>
  <c r="AA134" i="1" s="1"/>
  <c r="AH134" i="1" s="1"/>
  <c r="C135" i="1"/>
  <c r="I135" i="1"/>
  <c r="H135" i="1" s="1"/>
  <c r="Y134" i="1"/>
  <c r="S134" i="1"/>
  <c r="T134" i="1" s="1"/>
  <c r="AC77" i="1"/>
  <c r="AE77" i="1" s="1"/>
  <c r="AF77" i="1" s="1"/>
  <c r="G77" i="1"/>
  <c r="O76" i="1" l="1"/>
  <c r="R76" i="1" s="1"/>
  <c r="AC78" i="1"/>
  <c r="AE78" i="1" s="1"/>
  <c r="AF78" i="1" s="1"/>
  <c r="G78" i="1"/>
  <c r="Y135" i="1"/>
  <c r="Z135" i="1"/>
  <c r="AA135" i="1" s="1"/>
  <c r="AH135" i="1" s="1"/>
  <c r="AJ136" i="1"/>
  <c r="C136" i="1"/>
  <c r="I136" i="1"/>
  <c r="H136" i="1" s="1"/>
  <c r="S135" i="1"/>
  <c r="T135" i="1" s="1"/>
  <c r="AV136" i="1"/>
  <c r="M79" i="1"/>
  <c r="N79" i="1" s="1"/>
  <c r="P79" i="1"/>
  <c r="Q79" i="1"/>
  <c r="L80" i="1"/>
  <c r="AR139" i="1"/>
  <c r="AO139" i="1" s="1"/>
  <c r="AB138" i="1"/>
  <c r="AV321" i="1"/>
  <c r="AN138" i="1"/>
  <c r="AP138" i="1" s="1"/>
  <c r="AQ138" i="1" s="1"/>
  <c r="AT138" i="1" s="1"/>
  <c r="AU320" i="1"/>
  <c r="A137" i="1"/>
  <c r="X136" i="1"/>
  <c r="K136" i="1"/>
  <c r="F77" i="1"/>
  <c r="J77" i="1" s="1"/>
  <c r="AR323" i="1"/>
  <c r="AS322" i="1"/>
  <c r="AT322" i="1" s="1"/>
  <c r="AW137" i="1"/>
  <c r="AR140" i="1" l="1"/>
  <c r="AO140" i="1" s="1"/>
  <c r="AU321" i="1"/>
  <c r="AN139" i="1"/>
  <c r="AV322" i="1"/>
  <c r="O77" i="1"/>
  <c r="R77" i="1" s="1"/>
  <c r="AW321" i="1"/>
  <c r="X137" i="1"/>
  <c r="K137" i="1"/>
  <c r="A138" i="1"/>
  <c r="AS323" i="1"/>
  <c r="AT323" i="1" s="1"/>
  <c r="AW322" i="1" s="1"/>
  <c r="AR324" i="1"/>
  <c r="Z136" i="1"/>
  <c r="AA136" i="1" s="1"/>
  <c r="AH136" i="1" s="1"/>
  <c r="AJ137" i="1"/>
  <c r="C137" i="1"/>
  <c r="I137" i="1"/>
  <c r="H137" i="1" s="1"/>
  <c r="Y136" i="1"/>
  <c r="S136" i="1"/>
  <c r="T136" i="1" s="1"/>
  <c r="AB139" i="1"/>
  <c r="AP139" i="1"/>
  <c r="AQ139" i="1" s="1"/>
  <c r="AT139" i="1" s="1"/>
  <c r="AV137" i="1"/>
  <c r="AC79" i="1"/>
  <c r="AE79" i="1" s="1"/>
  <c r="AF79" i="1" s="1"/>
  <c r="G79" i="1"/>
  <c r="AW138" i="1"/>
  <c r="M80" i="1"/>
  <c r="N80" i="1" s="1"/>
  <c r="P80" i="1"/>
  <c r="Q80" i="1"/>
  <c r="L81" i="1"/>
  <c r="F78" i="1"/>
  <c r="J78" i="1" s="1"/>
  <c r="O78" i="1" l="1"/>
  <c r="R78" i="1" s="1"/>
  <c r="AR141" i="1"/>
  <c r="AO141" i="1" s="1"/>
  <c r="A139" i="1"/>
  <c r="X138" i="1"/>
  <c r="K138" i="1"/>
  <c r="AC80" i="1"/>
  <c r="AE80" i="1" s="1"/>
  <c r="AF80" i="1" s="1"/>
  <c r="G80" i="1"/>
  <c r="F79" i="1"/>
  <c r="J79" i="1" s="1"/>
  <c r="AR325" i="1"/>
  <c r="AS324" i="1"/>
  <c r="AT324" i="1" s="1"/>
  <c r="AV138" i="1"/>
  <c r="AU322" i="1"/>
  <c r="AN140" i="1"/>
  <c r="AV323" i="1"/>
  <c r="AW139" i="1"/>
  <c r="M81" i="1"/>
  <c r="N81" i="1" s="1"/>
  <c r="P81" i="1"/>
  <c r="Q81" i="1"/>
  <c r="L82" i="1"/>
  <c r="AB140" i="1"/>
  <c r="Y137" i="1"/>
  <c r="Z137" i="1"/>
  <c r="AA137" i="1" s="1"/>
  <c r="AH137" i="1" s="1"/>
  <c r="C138" i="1"/>
  <c r="AJ138" i="1"/>
  <c r="I138" i="1"/>
  <c r="H138" i="1" s="1"/>
  <c r="S137" i="1"/>
  <c r="T137" i="1" s="1"/>
  <c r="O79" i="1" l="1"/>
  <c r="R79" i="1" s="1"/>
  <c r="AR142" i="1"/>
  <c r="AO142" i="1" s="1"/>
  <c r="AV324" i="1"/>
  <c r="AU323" i="1"/>
  <c r="AN141" i="1"/>
  <c r="AP141" i="1" s="1"/>
  <c r="AQ141" i="1" s="1"/>
  <c r="AT141" i="1" s="1"/>
  <c r="AB141" i="1"/>
  <c r="AV139" i="1"/>
  <c r="AW140" i="1"/>
  <c r="AR326" i="1"/>
  <c r="AS325" i="1"/>
  <c r="AT325" i="1" s="1"/>
  <c r="F80" i="1"/>
  <c r="J80" i="1" s="1"/>
  <c r="M82" i="1"/>
  <c r="N82" i="1" s="1"/>
  <c r="P82" i="1"/>
  <c r="Q82" i="1"/>
  <c r="L83" i="1"/>
  <c r="AW323" i="1"/>
  <c r="AP140" i="1"/>
  <c r="AQ140" i="1" s="1"/>
  <c r="AT140" i="1" s="1"/>
  <c r="Z138" i="1"/>
  <c r="AA138" i="1" s="1"/>
  <c r="AH138" i="1" s="1"/>
  <c r="AJ139" i="1"/>
  <c r="Y138" i="1"/>
  <c r="C139" i="1"/>
  <c r="I139" i="1"/>
  <c r="H139" i="1" s="1"/>
  <c r="S138" i="1"/>
  <c r="T138" i="1" s="1"/>
  <c r="AC81" i="1"/>
  <c r="AE81" i="1" s="1"/>
  <c r="AF81" i="1" s="1"/>
  <c r="G81" i="1"/>
  <c r="X139" i="1"/>
  <c r="K139" i="1"/>
  <c r="A140" i="1"/>
  <c r="O80" i="1" l="1"/>
  <c r="R80" i="1" s="1"/>
  <c r="AR143" i="1"/>
  <c r="AO143" i="1" s="1"/>
  <c r="AC82" i="1"/>
  <c r="AE82" i="1" s="1"/>
  <c r="AF82" i="1" s="1"/>
  <c r="G82" i="1"/>
  <c r="M83" i="1"/>
  <c r="N83" i="1" s="1"/>
  <c r="P83" i="1"/>
  <c r="Q83" i="1"/>
  <c r="L84" i="1"/>
  <c r="AV325" i="1"/>
  <c r="AN142" i="1"/>
  <c r="AP142" i="1" s="1"/>
  <c r="AQ142" i="1" s="1"/>
  <c r="AT142" i="1" s="1"/>
  <c r="AU324" i="1"/>
  <c r="A141" i="1"/>
  <c r="K140" i="1"/>
  <c r="X140" i="1"/>
  <c r="F81" i="1"/>
  <c r="J81" i="1" s="1"/>
  <c r="AR327" i="1"/>
  <c r="AS326" i="1"/>
  <c r="AT326" i="1" s="1"/>
  <c r="AV140" i="1"/>
  <c r="AW141" i="1"/>
  <c r="Y139" i="1"/>
  <c r="AJ140" i="1"/>
  <c r="Z139" i="1"/>
  <c r="AA139" i="1" s="1"/>
  <c r="AH139" i="1" s="1"/>
  <c r="C140" i="1"/>
  <c r="I140" i="1"/>
  <c r="H140" i="1" s="1"/>
  <c r="S139" i="1"/>
  <c r="T139" i="1" s="1"/>
  <c r="AB142" i="1"/>
  <c r="AW324" i="1"/>
  <c r="O81" i="1" l="1"/>
  <c r="R81" i="1" s="1"/>
  <c r="AR144" i="1"/>
  <c r="AO144" i="1" s="1"/>
  <c r="AV141" i="1"/>
  <c r="M84" i="1"/>
  <c r="N84" i="1" s="1"/>
  <c r="P84" i="1"/>
  <c r="Q84" i="1"/>
  <c r="L85" i="1"/>
  <c r="F82" i="1"/>
  <c r="J82" i="1" s="1"/>
  <c r="AB143" i="1"/>
  <c r="AW142" i="1"/>
  <c r="AV326" i="1"/>
  <c r="AU325" i="1"/>
  <c r="AN143" i="1"/>
  <c r="AP143" i="1" s="1"/>
  <c r="AQ143" i="1" s="1"/>
  <c r="AT143" i="1" s="1"/>
  <c r="K141" i="1"/>
  <c r="X141" i="1"/>
  <c r="A142" i="1"/>
  <c r="AW325" i="1"/>
  <c r="AS327" i="1"/>
  <c r="AT327" i="1" s="1"/>
  <c r="AR328" i="1"/>
  <c r="Z140" i="1"/>
  <c r="AA140" i="1" s="1"/>
  <c r="AH140" i="1" s="1"/>
  <c r="C141" i="1"/>
  <c r="AJ141" i="1"/>
  <c r="Y140" i="1"/>
  <c r="I141" i="1"/>
  <c r="H141" i="1" s="1"/>
  <c r="S140" i="1"/>
  <c r="T140" i="1" s="1"/>
  <c r="AC83" i="1"/>
  <c r="AE83" i="1" s="1"/>
  <c r="AF83" i="1" s="1"/>
  <c r="G83" i="1"/>
  <c r="AR145" i="1" l="1"/>
  <c r="AO145" i="1" s="1"/>
  <c r="AC84" i="1"/>
  <c r="AE84" i="1" s="1"/>
  <c r="AF84" i="1" s="1"/>
  <c r="G84" i="1"/>
  <c r="AW143" i="1"/>
  <c r="AB144" i="1"/>
  <c r="M85" i="1"/>
  <c r="N85" i="1" s="1"/>
  <c r="P85" i="1"/>
  <c r="Q85" i="1"/>
  <c r="L86" i="1"/>
  <c r="A143" i="1"/>
  <c r="K142" i="1"/>
  <c r="X142" i="1"/>
  <c r="AV327" i="1"/>
  <c r="AU326" i="1"/>
  <c r="AN144" i="1"/>
  <c r="AP144" i="1" s="1"/>
  <c r="AQ144" i="1" s="1"/>
  <c r="AT144" i="1" s="1"/>
  <c r="AW326" i="1"/>
  <c r="O82" i="1"/>
  <c r="R82" i="1" s="1"/>
  <c r="F83" i="1"/>
  <c r="J83" i="1" s="1"/>
  <c r="AR329" i="1"/>
  <c r="AS328" i="1"/>
  <c r="AT328" i="1" s="1"/>
  <c r="Y141" i="1"/>
  <c r="Z141" i="1"/>
  <c r="AA141" i="1" s="1"/>
  <c r="AH141" i="1" s="1"/>
  <c r="C142" i="1"/>
  <c r="AJ142" i="1"/>
  <c r="I142" i="1"/>
  <c r="H142" i="1" s="1"/>
  <c r="S141" i="1"/>
  <c r="T141" i="1" s="1"/>
  <c r="AV142" i="1"/>
  <c r="O83" i="1" l="1"/>
  <c r="R83" i="1" s="1"/>
  <c r="AR146" i="1"/>
  <c r="AO146" i="1" s="1"/>
  <c r="AU327" i="1"/>
  <c r="AN145" i="1"/>
  <c r="AV328" i="1"/>
  <c r="AW327" i="1"/>
  <c r="AR330" i="1"/>
  <c r="AS329" i="1"/>
  <c r="AT329" i="1" s="1"/>
  <c r="AW328" i="1" s="1"/>
  <c r="AC85" i="1"/>
  <c r="AE85" i="1" s="1"/>
  <c r="AF85" i="1" s="1"/>
  <c r="G85" i="1"/>
  <c r="AW144" i="1"/>
  <c r="K143" i="1"/>
  <c r="A144" i="1"/>
  <c r="X143" i="1"/>
  <c r="AV143" i="1"/>
  <c r="AP145" i="1"/>
  <c r="AQ145" i="1" s="1"/>
  <c r="AT145" i="1" s="1"/>
  <c r="Y142" i="1"/>
  <c r="C143" i="1"/>
  <c r="Z142" i="1"/>
  <c r="AA142" i="1" s="1"/>
  <c r="AH142" i="1" s="1"/>
  <c r="AJ143" i="1"/>
  <c r="I143" i="1"/>
  <c r="H143" i="1" s="1"/>
  <c r="S142" i="1"/>
  <c r="T142" i="1" s="1"/>
  <c r="M86" i="1"/>
  <c r="N86" i="1" s="1"/>
  <c r="P86" i="1"/>
  <c r="Q86" i="1"/>
  <c r="L87" i="1"/>
  <c r="AB145" i="1"/>
  <c r="F84" i="1"/>
  <c r="J84" i="1" s="1"/>
  <c r="O84" i="1" l="1"/>
  <c r="R84" i="1" s="1"/>
  <c r="AR147" i="1"/>
  <c r="AO147" i="1" s="1"/>
  <c r="M87" i="1"/>
  <c r="N87" i="1" s="1"/>
  <c r="P87" i="1"/>
  <c r="Q87" i="1"/>
  <c r="L88" i="1"/>
  <c r="Z143" i="1"/>
  <c r="AA143" i="1" s="1"/>
  <c r="AH143" i="1" s="1"/>
  <c r="AJ144" i="1"/>
  <c r="I144" i="1"/>
  <c r="H144" i="1" s="1"/>
  <c r="Y143" i="1"/>
  <c r="C144" i="1"/>
  <c r="S143" i="1"/>
  <c r="T143" i="1" s="1"/>
  <c r="AR331" i="1"/>
  <c r="AS330" i="1"/>
  <c r="AT330" i="1" s="1"/>
  <c r="AW329" i="1" s="1"/>
  <c r="X144" i="1"/>
  <c r="A145" i="1"/>
  <c r="K144" i="1"/>
  <c r="F85" i="1"/>
  <c r="J85" i="1" s="1"/>
  <c r="AW145" i="1"/>
  <c r="AC86" i="1"/>
  <c r="AE86" i="1" s="1"/>
  <c r="AF86" i="1" s="1"/>
  <c r="G86" i="1"/>
  <c r="AV144" i="1"/>
  <c r="AB146" i="1"/>
  <c r="AN146" i="1"/>
  <c r="AP146" i="1" s="1"/>
  <c r="AQ146" i="1" s="1"/>
  <c r="AT146" i="1" s="1"/>
  <c r="AU328" i="1"/>
  <c r="AV329" i="1"/>
  <c r="AR148" i="1" l="1"/>
  <c r="AO148" i="1" s="1"/>
  <c r="F86" i="1"/>
  <c r="J86" i="1" s="1"/>
  <c r="AW146" i="1"/>
  <c r="AV145" i="1"/>
  <c r="O85" i="1"/>
  <c r="R85" i="1" s="1"/>
  <c r="K145" i="1"/>
  <c r="X145" i="1"/>
  <c r="A146" i="1"/>
  <c r="AB147" i="1"/>
  <c r="AJ145" i="1"/>
  <c r="Z144" i="1"/>
  <c r="AA144" i="1" s="1"/>
  <c r="AH144" i="1" s="1"/>
  <c r="C145" i="1"/>
  <c r="Y144" i="1"/>
  <c r="I145" i="1"/>
  <c r="H145" i="1" s="1"/>
  <c r="S144" i="1"/>
  <c r="T144" i="1" s="1"/>
  <c r="AU329" i="1"/>
  <c r="AN147" i="1"/>
  <c r="AP147" i="1" s="1"/>
  <c r="AQ147" i="1" s="1"/>
  <c r="AT147" i="1" s="1"/>
  <c r="AV330" i="1"/>
  <c r="AC87" i="1"/>
  <c r="AE87" i="1" s="1"/>
  <c r="AF87" i="1" s="1"/>
  <c r="G87" i="1"/>
  <c r="AR332" i="1"/>
  <c r="AS331" i="1"/>
  <c r="AT331" i="1" s="1"/>
  <c r="M88" i="1"/>
  <c r="N88" i="1" s="1"/>
  <c r="P88" i="1"/>
  <c r="Q88" i="1"/>
  <c r="L89" i="1"/>
  <c r="O86" i="1" l="1"/>
  <c r="R86" i="1" s="1"/>
  <c r="AR149" i="1"/>
  <c r="AO149" i="1" s="1"/>
  <c r="AC88" i="1"/>
  <c r="AE88" i="1" s="1"/>
  <c r="AF88" i="1" s="1"/>
  <c r="G88" i="1"/>
  <c r="K146" i="1"/>
  <c r="A147" i="1"/>
  <c r="X146" i="1"/>
  <c r="AR333" i="1"/>
  <c r="AS332" i="1"/>
  <c r="AT332" i="1" s="1"/>
  <c r="M89" i="1"/>
  <c r="N89" i="1" s="1"/>
  <c r="P89" i="1"/>
  <c r="Q89" i="1"/>
  <c r="L90" i="1"/>
  <c r="F87" i="1"/>
  <c r="J87" i="1" s="1"/>
  <c r="AV146" i="1"/>
  <c r="Y145" i="1"/>
  <c r="C146" i="1"/>
  <c r="Z145" i="1"/>
  <c r="AA145" i="1" s="1"/>
  <c r="AH145" i="1" s="1"/>
  <c r="AJ146" i="1"/>
  <c r="I146" i="1"/>
  <c r="H146" i="1" s="1"/>
  <c r="S145" i="1"/>
  <c r="T145" i="1" s="1"/>
  <c r="AV331" i="1"/>
  <c r="AU330" i="1"/>
  <c r="AN148" i="1"/>
  <c r="AP148" i="1" s="1"/>
  <c r="AQ148" i="1" s="1"/>
  <c r="AT148" i="1" s="1"/>
  <c r="AW330" i="1"/>
  <c r="AB148" i="1"/>
  <c r="AW147" i="1"/>
  <c r="AR150" i="1" l="1"/>
  <c r="AO150" i="1" s="1"/>
  <c r="AC89" i="1"/>
  <c r="AE89" i="1" s="1"/>
  <c r="AF89" i="1" s="1"/>
  <c r="G89" i="1"/>
  <c r="AJ147" i="1"/>
  <c r="Y146" i="1"/>
  <c r="C147" i="1"/>
  <c r="Z146" i="1"/>
  <c r="AA146" i="1" s="1"/>
  <c r="AH146" i="1" s="1"/>
  <c r="I147" i="1"/>
  <c r="H147" i="1" s="1"/>
  <c r="S146" i="1"/>
  <c r="T146" i="1" s="1"/>
  <c r="AV332" i="1"/>
  <c r="AU331" i="1"/>
  <c r="AN149" i="1"/>
  <c r="AP149" i="1" s="1"/>
  <c r="AQ149" i="1" s="1"/>
  <c r="AT149" i="1" s="1"/>
  <c r="A148" i="1"/>
  <c r="X147" i="1"/>
  <c r="K147" i="1"/>
  <c r="AW148" i="1"/>
  <c r="M90" i="1"/>
  <c r="N90" i="1" s="1"/>
  <c r="P90" i="1"/>
  <c r="Q90" i="1"/>
  <c r="L91" i="1"/>
  <c r="AV147" i="1"/>
  <c r="O87" i="1"/>
  <c r="R87" i="1" s="1"/>
  <c r="AR334" i="1"/>
  <c r="AS333" i="1"/>
  <c r="AT333" i="1" s="1"/>
  <c r="AW332" i="1" s="1"/>
  <c r="AB149" i="1"/>
  <c r="AW331" i="1"/>
  <c r="F88" i="1"/>
  <c r="O88" i="1" s="1"/>
  <c r="R88" i="1" s="1"/>
  <c r="J88" i="1" l="1"/>
  <c r="AB150" i="1"/>
  <c r="K148" i="1"/>
  <c r="A149" i="1"/>
  <c r="X148" i="1"/>
  <c r="AV148" i="1"/>
  <c r="AW149" i="1"/>
  <c r="F89" i="1"/>
  <c r="O89" i="1" s="1"/>
  <c r="R89" i="1" s="1"/>
  <c r="AR151" i="1"/>
  <c r="AO151" i="1" s="1"/>
  <c r="AV333" i="1"/>
  <c r="AN150" i="1"/>
  <c r="AP150" i="1" s="1"/>
  <c r="AQ150" i="1" s="1"/>
  <c r="AT150" i="1" s="1"/>
  <c r="AU332" i="1"/>
  <c r="AC90" i="1"/>
  <c r="AE90" i="1" s="1"/>
  <c r="AF90" i="1" s="1"/>
  <c r="G90" i="1"/>
  <c r="AS334" i="1"/>
  <c r="AT334" i="1" s="1"/>
  <c r="AW333" i="1" s="1"/>
  <c r="AR335" i="1"/>
  <c r="M91" i="1"/>
  <c r="N91" i="1" s="1"/>
  <c r="P91" i="1"/>
  <c r="Q91" i="1"/>
  <c r="L92" i="1"/>
  <c r="Y147" i="1"/>
  <c r="C148" i="1"/>
  <c r="Z147" i="1"/>
  <c r="AA147" i="1" s="1"/>
  <c r="AH147" i="1" s="1"/>
  <c r="AJ148" i="1"/>
  <c r="I148" i="1"/>
  <c r="H148" i="1" s="1"/>
  <c r="S147" i="1"/>
  <c r="T147" i="1" s="1"/>
  <c r="F90" i="1" l="1"/>
  <c r="O90" i="1" s="1"/>
  <c r="R90" i="1" s="1"/>
  <c r="AR152" i="1"/>
  <c r="AO152" i="1" s="1"/>
  <c r="AC91" i="1"/>
  <c r="AE91" i="1" s="1"/>
  <c r="AF91" i="1" s="1"/>
  <c r="G91" i="1"/>
  <c r="AV149" i="1"/>
  <c r="Z148" i="1"/>
  <c r="AA148" i="1" s="1"/>
  <c r="AH148" i="1" s="1"/>
  <c r="C149" i="1"/>
  <c r="AJ149" i="1"/>
  <c r="Y148" i="1"/>
  <c r="I149" i="1"/>
  <c r="H149" i="1" s="1"/>
  <c r="S148" i="1"/>
  <c r="T148" i="1" s="1"/>
  <c r="M92" i="1"/>
  <c r="N92" i="1" s="1"/>
  <c r="P92" i="1"/>
  <c r="Q92" i="1"/>
  <c r="L93" i="1"/>
  <c r="AS335" i="1"/>
  <c r="AT335" i="1" s="1"/>
  <c r="AR336" i="1"/>
  <c r="AW150" i="1"/>
  <c r="J89" i="1"/>
  <c r="AB151" i="1"/>
  <c r="AU333" i="1"/>
  <c r="AN151" i="1"/>
  <c r="AP151" i="1" s="1"/>
  <c r="AQ151" i="1" s="1"/>
  <c r="AT151" i="1" s="1"/>
  <c r="AV334" i="1"/>
  <c r="X149" i="1"/>
  <c r="K149" i="1"/>
  <c r="A150" i="1"/>
  <c r="AC92" i="1" l="1"/>
  <c r="AE92" i="1" s="1"/>
  <c r="AF92" i="1" s="1"/>
  <c r="G92" i="1"/>
  <c r="J90" i="1"/>
  <c r="AW151" i="1"/>
  <c r="M93" i="1"/>
  <c r="N93" i="1" s="1"/>
  <c r="P93" i="1"/>
  <c r="Q93" i="1"/>
  <c r="L94" i="1"/>
  <c r="AR153" i="1"/>
  <c r="AO153" i="1" s="1"/>
  <c r="Y149" i="1"/>
  <c r="C150" i="1"/>
  <c r="Z149" i="1"/>
  <c r="AA149" i="1" s="1"/>
  <c r="AH149" i="1" s="1"/>
  <c r="AJ150" i="1"/>
  <c r="I150" i="1"/>
  <c r="H150" i="1" s="1"/>
  <c r="S149" i="1"/>
  <c r="T149" i="1" s="1"/>
  <c r="AV150" i="1"/>
  <c r="X150" i="1"/>
  <c r="K150" i="1"/>
  <c r="A151" i="1"/>
  <c r="F91" i="1"/>
  <c r="O91" i="1" s="1"/>
  <c r="R91" i="1" s="1"/>
  <c r="AV335" i="1"/>
  <c r="AU334" i="1"/>
  <c r="AN152" i="1"/>
  <c r="AW334" i="1"/>
  <c r="AB152" i="1"/>
  <c r="AS336" i="1"/>
  <c r="AT336" i="1" s="1"/>
  <c r="AR337" i="1"/>
  <c r="AU335" i="1" l="1"/>
  <c r="AN153" i="1"/>
  <c r="AP153" i="1" s="1"/>
  <c r="AQ153" i="1" s="1"/>
  <c r="AT153" i="1" s="1"/>
  <c r="AV336" i="1"/>
  <c r="AR154" i="1"/>
  <c r="AO154" i="1" s="1"/>
  <c r="AC93" i="1"/>
  <c r="AE93" i="1" s="1"/>
  <c r="AF93" i="1" s="1"/>
  <c r="G93" i="1"/>
  <c r="F92" i="1"/>
  <c r="J92" i="1" s="1"/>
  <c r="AV151" i="1"/>
  <c r="C151" i="1"/>
  <c r="Y150" i="1"/>
  <c r="AJ151" i="1"/>
  <c r="Z150" i="1"/>
  <c r="AA150" i="1" s="1"/>
  <c r="AH150" i="1" s="1"/>
  <c r="I151" i="1"/>
  <c r="H151" i="1" s="1"/>
  <c r="S150" i="1"/>
  <c r="T150" i="1" s="1"/>
  <c r="M94" i="1"/>
  <c r="N94" i="1" s="1"/>
  <c r="P94" i="1"/>
  <c r="Q94" i="1"/>
  <c r="L95" i="1"/>
  <c r="AB153" i="1"/>
  <c r="AW152" i="1"/>
  <c r="J91" i="1"/>
  <c r="AR338" i="1"/>
  <c r="AS337" i="1"/>
  <c r="AT337" i="1" s="1"/>
  <c r="AW336" i="1" s="1"/>
  <c r="AW335" i="1"/>
  <c r="A152" i="1"/>
  <c r="K151" i="1"/>
  <c r="X151" i="1"/>
  <c r="AP152" i="1"/>
  <c r="AQ152" i="1" s="1"/>
  <c r="AT152" i="1" s="1"/>
  <c r="O92" i="1" l="1"/>
  <c r="R92" i="1" s="1"/>
  <c r="AR155" i="1"/>
  <c r="AO155" i="1" s="1"/>
  <c r="M95" i="1"/>
  <c r="N95" i="1" s="1"/>
  <c r="P95" i="1"/>
  <c r="Q95" i="1"/>
  <c r="L96" i="1"/>
  <c r="AV152" i="1"/>
  <c r="X152" i="1"/>
  <c r="K152" i="1"/>
  <c r="A153" i="1"/>
  <c r="Y151" i="1"/>
  <c r="Z151" i="1"/>
  <c r="AA151" i="1" s="1"/>
  <c r="AH151" i="1" s="1"/>
  <c r="AJ152" i="1"/>
  <c r="I152" i="1"/>
  <c r="H152" i="1" s="1"/>
  <c r="C152" i="1"/>
  <c r="S151" i="1"/>
  <c r="T151" i="1" s="1"/>
  <c r="AV337" i="1"/>
  <c r="AN154" i="1"/>
  <c r="AP154" i="1" s="1"/>
  <c r="AQ154" i="1" s="1"/>
  <c r="AT154" i="1" s="1"/>
  <c r="AU336" i="1"/>
  <c r="AS338" i="1"/>
  <c r="AT338" i="1" s="1"/>
  <c r="AW337" i="1" s="1"/>
  <c r="AR339" i="1"/>
  <c r="AB154" i="1"/>
  <c r="F93" i="1"/>
  <c r="J93" i="1" s="1"/>
  <c r="AC94" i="1"/>
  <c r="AE94" i="1" s="1"/>
  <c r="AF94" i="1" s="1"/>
  <c r="G94" i="1"/>
  <c r="AW153" i="1"/>
  <c r="AR156" i="1" l="1"/>
  <c r="AO156" i="1" s="1"/>
  <c r="F94" i="1"/>
  <c r="O94" i="1" s="1"/>
  <c r="R94" i="1" s="1"/>
  <c r="AR340" i="1"/>
  <c r="AS339" i="1"/>
  <c r="AT339" i="1" s="1"/>
  <c r="AW338" i="1" s="1"/>
  <c r="Y152" i="1"/>
  <c r="AJ153" i="1"/>
  <c r="Z152" i="1"/>
  <c r="AA152" i="1" s="1"/>
  <c r="AH152" i="1" s="1"/>
  <c r="C153" i="1"/>
  <c r="I153" i="1"/>
  <c r="H153" i="1" s="1"/>
  <c r="S152" i="1"/>
  <c r="T152" i="1" s="1"/>
  <c r="AW154" i="1"/>
  <c r="AC95" i="1"/>
  <c r="AE95" i="1" s="1"/>
  <c r="AF95" i="1" s="1"/>
  <c r="G95" i="1"/>
  <c r="O93" i="1"/>
  <c r="R93" i="1" s="1"/>
  <c r="AB155" i="1"/>
  <c r="K153" i="1"/>
  <c r="X153" i="1"/>
  <c r="A154" i="1"/>
  <c r="M96" i="1"/>
  <c r="N96" i="1" s="1"/>
  <c r="P96" i="1"/>
  <c r="Q96" i="1"/>
  <c r="L97" i="1"/>
  <c r="AN155" i="1"/>
  <c r="AV338" i="1"/>
  <c r="AU337" i="1"/>
  <c r="AP155" i="1"/>
  <c r="AQ155" i="1" s="1"/>
  <c r="AT155" i="1" s="1"/>
  <c r="AV153" i="1"/>
  <c r="J94" i="1" l="1"/>
  <c r="AR157" i="1"/>
  <c r="AO157" i="1" s="1"/>
  <c r="AW155" i="1"/>
  <c r="M97" i="1"/>
  <c r="N97" i="1" s="1"/>
  <c r="P97" i="1"/>
  <c r="Q97" i="1"/>
  <c r="L98" i="1"/>
  <c r="F95" i="1"/>
  <c r="J95" i="1" s="1"/>
  <c r="AV154" i="1"/>
  <c r="X154" i="1"/>
  <c r="K154" i="1"/>
  <c r="A155" i="1"/>
  <c r="AB156" i="1"/>
  <c r="Y153" i="1"/>
  <c r="C154" i="1"/>
  <c r="Z153" i="1"/>
  <c r="AA153" i="1" s="1"/>
  <c r="AH153" i="1" s="1"/>
  <c r="AJ154" i="1"/>
  <c r="I154" i="1"/>
  <c r="H154" i="1" s="1"/>
  <c r="S153" i="1"/>
  <c r="T153" i="1" s="1"/>
  <c r="AU338" i="1"/>
  <c r="AN156" i="1"/>
  <c r="AP156" i="1" s="1"/>
  <c r="AQ156" i="1" s="1"/>
  <c r="AT156" i="1" s="1"/>
  <c r="AV339" i="1"/>
  <c r="AC96" i="1"/>
  <c r="AE96" i="1" s="1"/>
  <c r="AF96" i="1" s="1"/>
  <c r="G96" i="1"/>
  <c r="AR341" i="1"/>
  <c r="AS340" i="1"/>
  <c r="AT340" i="1" s="1"/>
  <c r="AW339" i="1" s="1"/>
  <c r="F96" i="1" l="1"/>
  <c r="O96" i="1" s="1"/>
  <c r="R96" i="1" s="1"/>
  <c r="AV155" i="1"/>
  <c r="AB157" i="1"/>
  <c r="C155" i="1"/>
  <c r="Z154" i="1"/>
  <c r="AA154" i="1" s="1"/>
  <c r="AH154" i="1" s="1"/>
  <c r="AJ155" i="1"/>
  <c r="I155" i="1"/>
  <c r="H155" i="1" s="1"/>
  <c r="Y154" i="1"/>
  <c r="S154" i="1"/>
  <c r="T154" i="1" s="1"/>
  <c r="O95" i="1"/>
  <c r="R95" i="1" s="1"/>
  <c r="AR158" i="1"/>
  <c r="AO158" i="1" s="1"/>
  <c r="AC97" i="1"/>
  <c r="AE97" i="1" s="1"/>
  <c r="AF97" i="1" s="1"/>
  <c r="G97" i="1"/>
  <c r="AW156" i="1"/>
  <c r="K155" i="1"/>
  <c r="X155" i="1"/>
  <c r="A156" i="1"/>
  <c r="M98" i="1"/>
  <c r="N98" i="1" s="1"/>
  <c r="P98" i="1"/>
  <c r="Q98" i="1"/>
  <c r="L99" i="1"/>
  <c r="AU339" i="1"/>
  <c r="AN157" i="1"/>
  <c r="AV340" i="1"/>
  <c r="AS341" i="1"/>
  <c r="AT341" i="1" s="1"/>
  <c r="AW340" i="1" s="1"/>
  <c r="AR342" i="1"/>
  <c r="AR159" i="1" l="1"/>
  <c r="AO159" i="1" s="1"/>
  <c r="AR343" i="1"/>
  <c r="AS342" i="1"/>
  <c r="AT342" i="1" s="1"/>
  <c r="AW341" i="1" s="1"/>
  <c r="AV156" i="1"/>
  <c r="A157" i="1"/>
  <c r="K156" i="1"/>
  <c r="X156" i="1"/>
  <c r="AP157" i="1"/>
  <c r="AQ157" i="1" s="1"/>
  <c r="AT157" i="1" s="1"/>
  <c r="AV341" i="1"/>
  <c r="AN158" i="1"/>
  <c r="AU340" i="1"/>
  <c r="Y155" i="1"/>
  <c r="AJ156" i="1"/>
  <c r="Z155" i="1"/>
  <c r="AA155" i="1" s="1"/>
  <c r="AH155" i="1" s="1"/>
  <c r="C156" i="1"/>
  <c r="I156" i="1"/>
  <c r="H156" i="1" s="1"/>
  <c r="S155" i="1"/>
  <c r="T155" i="1" s="1"/>
  <c r="F97" i="1"/>
  <c r="O97" i="1" s="1"/>
  <c r="R97" i="1" s="1"/>
  <c r="AC98" i="1"/>
  <c r="AE98" i="1" s="1"/>
  <c r="AF98" i="1" s="1"/>
  <c r="G98" i="1"/>
  <c r="AB158" i="1"/>
  <c r="J96" i="1"/>
  <c r="AW157" i="1"/>
  <c r="M99" i="1"/>
  <c r="N99" i="1" s="1"/>
  <c r="P99" i="1"/>
  <c r="Q99" i="1"/>
  <c r="L100" i="1"/>
  <c r="J97" i="1" l="1"/>
  <c r="AW158" i="1"/>
  <c r="A158" i="1"/>
  <c r="X157" i="1"/>
  <c r="K157" i="1"/>
  <c r="AR344" i="1"/>
  <c r="AS343" i="1"/>
  <c r="AT343" i="1" s="1"/>
  <c r="AW342" i="1" s="1"/>
  <c r="F98" i="1"/>
  <c r="J98" i="1" s="1"/>
  <c r="AR160" i="1"/>
  <c r="AO160" i="1" s="1"/>
  <c r="AC99" i="1"/>
  <c r="AE99" i="1" s="1"/>
  <c r="AF99" i="1" s="1"/>
  <c r="G99" i="1"/>
  <c r="AV157" i="1"/>
  <c r="C157" i="1"/>
  <c r="Y156" i="1"/>
  <c r="AJ157" i="1"/>
  <c r="Z156" i="1"/>
  <c r="AA156" i="1" s="1"/>
  <c r="AH156" i="1" s="1"/>
  <c r="I157" i="1"/>
  <c r="H157" i="1" s="1"/>
  <c r="S156" i="1"/>
  <c r="T156" i="1" s="1"/>
  <c r="AP158" i="1"/>
  <c r="AQ158" i="1" s="1"/>
  <c r="AT158" i="1" s="1"/>
  <c r="M100" i="1"/>
  <c r="N100" i="1" s="1"/>
  <c r="P100" i="1"/>
  <c r="Q100" i="1"/>
  <c r="L101" i="1"/>
  <c r="AB159" i="1"/>
  <c r="AV342" i="1"/>
  <c r="AU341" i="1"/>
  <c r="AN159" i="1"/>
  <c r="AP159" i="1" s="1"/>
  <c r="AQ159" i="1" s="1"/>
  <c r="AT159" i="1" s="1"/>
  <c r="O98" i="1" l="1"/>
  <c r="R98" i="1" s="1"/>
  <c r="AB160" i="1"/>
  <c r="M101" i="1"/>
  <c r="N101" i="1" s="1"/>
  <c r="P101" i="1"/>
  <c r="Q101" i="1"/>
  <c r="L102" i="1"/>
  <c r="AC100" i="1"/>
  <c r="AE100" i="1" s="1"/>
  <c r="AF100" i="1" s="1"/>
  <c r="G100" i="1"/>
  <c r="AV158" i="1"/>
  <c r="F99" i="1"/>
  <c r="O99" i="1" s="1"/>
  <c r="R99" i="1" s="1"/>
  <c r="AR161" i="1"/>
  <c r="AO161" i="1" s="1"/>
  <c r="AW159" i="1"/>
  <c r="AU342" i="1"/>
  <c r="AN160" i="1"/>
  <c r="AP160" i="1" s="1"/>
  <c r="AQ160" i="1" s="1"/>
  <c r="AT160" i="1" s="1"/>
  <c r="AV343" i="1"/>
  <c r="Y157" i="1"/>
  <c r="AJ158" i="1"/>
  <c r="Z157" i="1"/>
  <c r="AA157" i="1" s="1"/>
  <c r="AH157" i="1" s="1"/>
  <c r="C158" i="1"/>
  <c r="I158" i="1"/>
  <c r="H158" i="1" s="1"/>
  <c r="S157" i="1"/>
  <c r="T157" i="1" s="1"/>
  <c r="AR345" i="1"/>
  <c r="AS344" i="1"/>
  <c r="AT344" i="1" s="1"/>
  <c r="A159" i="1"/>
  <c r="X158" i="1"/>
  <c r="K158" i="1"/>
  <c r="J99" i="1" l="1"/>
  <c r="AR162" i="1"/>
  <c r="AO162" i="1" s="1"/>
  <c r="K159" i="1"/>
  <c r="A160" i="1"/>
  <c r="X159" i="1"/>
  <c r="AC101" i="1"/>
  <c r="AE101" i="1" s="1"/>
  <c r="AF101" i="1" s="1"/>
  <c r="AH101" i="1" s="1"/>
  <c r="G101" i="1"/>
  <c r="AU343" i="1"/>
  <c r="AN161" i="1"/>
  <c r="AV344" i="1"/>
  <c r="AV159" i="1"/>
  <c r="F100" i="1"/>
  <c r="J100" i="1" s="1"/>
  <c r="M102" i="1"/>
  <c r="N102" i="1" s="1"/>
  <c r="L103" i="1"/>
  <c r="AS345" i="1"/>
  <c r="AT345" i="1" s="1"/>
  <c r="AW344" i="1" s="1"/>
  <c r="AR346" i="1"/>
  <c r="AB161" i="1"/>
  <c r="AW160" i="1"/>
  <c r="C159" i="1"/>
  <c r="Y158" i="1"/>
  <c r="AJ159" i="1"/>
  <c r="Z158" i="1"/>
  <c r="AA158" i="1" s="1"/>
  <c r="AH158" i="1" s="1"/>
  <c r="I159" i="1"/>
  <c r="H159" i="1" s="1"/>
  <c r="S158" i="1"/>
  <c r="T158" i="1" s="1"/>
  <c r="AW343" i="1"/>
  <c r="O100" i="1" l="1"/>
  <c r="R100" i="1" s="1"/>
  <c r="AB162" i="1"/>
  <c r="AW161" i="1"/>
  <c r="AJ160" i="1"/>
  <c r="Y159" i="1"/>
  <c r="C160" i="1"/>
  <c r="I160" i="1"/>
  <c r="H160" i="1" s="1"/>
  <c r="Z159" i="1"/>
  <c r="AA159" i="1" s="1"/>
  <c r="AH159" i="1" s="1"/>
  <c r="S159" i="1"/>
  <c r="T159" i="1" s="1"/>
  <c r="AR347" i="1"/>
  <c r="AS346" i="1"/>
  <c r="AT346" i="1" s="1"/>
  <c r="F101" i="1"/>
  <c r="J101" i="1" s="1"/>
  <c r="AR163" i="1"/>
  <c r="AO163" i="1" s="1"/>
  <c r="G102" i="1"/>
  <c r="AC102" i="1"/>
  <c r="AE102" i="1" s="1"/>
  <c r="AF102" i="1" s="1"/>
  <c r="AV160" i="1"/>
  <c r="A161" i="1"/>
  <c r="K160" i="1"/>
  <c r="X160" i="1"/>
  <c r="AU344" i="1"/>
  <c r="AN162" i="1"/>
  <c r="AV345" i="1"/>
  <c r="M103" i="1"/>
  <c r="N103" i="1" s="1"/>
  <c r="L104" i="1"/>
  <c r="AP161" i="1"/>
  <c r="AQ161" i="1" s="1"/>
  <c r="AT161" i="1" s="1"/>
  <c r="O101" i="1" l="1"/>
  <c r="R101" i="1" s="1"/>
  <c r="AR164" i="1"/>
  <c r="AO164" i="1" s="1"/>
  <c r="AV161" i="1"/>
  <c r="AB163" i="1"/>
  <c r="AC103" i="1"/>
  <c r="AE103" i="1" s="1"/>
  <c r="AF103" i="1" s="1"/>
  <c r="G103" i="1"/>
  <c r="AW162" i="1"/>
  <c r="X161" i="1"/>
  <c r="K161" i="1"/>
  <c r="A162" i="1"/>
  <c r="AU345" i="1"/>
  <c r="AV346" i="1"/>
  <c r="AN163" i="1"/>
  <c r="M104" i="1"/>
  <c r="N104" i="1" s="1"/>
  <c r="L105" i="1"/>
  <c r="F102" i="1"/>
  <c r="O102" i="1" s="1"/>
  <c r="AW345" i="1"/>
  <c r="Y160" i="1"/>
  <c r="Z160" i="1"/>
  <c r="AA160" i="1" s="1"/>
  <c r="AH160" i="1" s="1"/>
  <c r="AJ161" i="1"/>
  <c r="C161" i="1"/>
  <c r="I161" i="1"/>
  <c r="H161" i="1" s="1"/>
  <c r="S160" i="1"/>
  <c r="T160" i="1" s="1"/>
  <c r="AP162" i="1"/>
  <c r="AQ162" i="1" s="1"/>
  <c r="AT162" i="1" s="1"/>
  <c r="AS347" i="1"/>
  <c r="AT347" i="1" s="1"/>
  <c r="AR348" i="1"/>
  <c r="P102" i="1" l="1"/>
  <c r="Q102" i="1" s="1"/>
  <c r="Q103" i="1" s="1"/>
  <c r="Q104" i="1" s="1"/>
  <c r="Q105" i="1" s="1"/>
  <c r="AR165" i="1"/>
  <c r="AO165" i="1" s="1"/>
  <c r="AN164" i="1"/>
  <c r="AV347" i="1"/>
  <c r="AU346" i="1"/>
  <c r="M105" i="1"/>
  <c r="N105" i="1" s="1"/>
  <c r="L106" i="1"/>
  <c r="AW163" i="1"/>
  <c r="F103" i="1"/>
  <c r="O103" i="1" s="1"/>
  <c r="J102" i="1"/>
  <c r="AW346" i="1"/>
  <c r="Z161" i="1"/>
  <c r="AA161" i="1" s="1"/>
  <c r="AH161" i="1" s="1"/>
  <c r="C162" i="1"/>
  <c r="I162" i="1"/>
  <c r="H162" i="1" s="1"/>
  <c r="Y161" i="1"/>
  <c r="AJ162" i="1"/>
  <c r="S161" i="1"/>
  <c r="T161" i="1" s="1"/>
  <c r="AR349" i="1"/>
  <c r="AS348" i="1"/>
  <c r="AT348" i="1" s="1"/>
  <c r="AC104" i="1"/>
  <c r="AE104" i="1" s="1"/>
  <c r="AF104" i="1" s="1"/>
  <c r="G104" i="1"/>
  <c r="AV162" i="1"/>
  <c r="AP164" i="1"/>
  <c r="AQ164" i="1" s="1"/>
  <c r="AT164" i="1" s="1"/>
  <c r="X162" i="1"/>
  <c r="K162" i="1"/>
  <c r="A163" i="1"/>
  <c r="AB164" i="1"/>
  <c r="AP163" i="1"/>
  <c r="AQ163" i="1" s="1"/>
  <c r="AT163" i="1" s="1"/>
  <c r="P103" i="1" l="1"/>
  <c r="P104" i="1" s="1"/>
  <c r="P105" i="1" s="1"/>
  <c r="P106" i="1" s="1"/>
  <c r="R103" i="1"/>
  <c r="J103" i="1"/>
  <c r="AR166" i="1"/>
  <c r="AO166" i="1" s="1"/>
  <c r="F104" i="1"/>
  <c r="O104" i="1" s="1"/>
  <c r="R104" i="1" s="1"/>
  <c r="AV348" i="1"/>
  <c r="AU347" i="1"/>
  <c r="AN165" i="1"/>
  <c r="AP165" i="1" s="1"/>
  <c r="AQ165" i="1" s="1"/>
  <c r="AT165" i="1" s="1"/>
  <c r="AB165" i="1"/>
  <c r="Y162" i="1"/>
  <c r="AJ163" i="1"/>
  <c r="Z162" i="1"/>
  <c r="AA162" i="1" s="1"/>
  <c r="AH162" i="1" s="1"/>
  <c r="C163" i="1"/>
  <c r="I163" i="1"/>
  <c r="H163" i="1" s="1"/>
  <c r="S162" i="1"/>
  <c r="T162" i="1" s="1"/>
  <c r="AS349" i="1"/>
  <c r="AT349" i="1" s="1"/>
  <c r="AW348" i="1" s="1"/>
  <c r="AR350" i="1"/>
  <c r="AW164" i="1"/>
  <c r="AC105" i="1"/>
  <c r="AE105" i="1" s="1"/>
  <c r="AF105" i="1" s="1"/>
  <c r="G105" i="1"/>
  <c r="AW347" i="1"/>
  <c r="AV163" i="1"/>
  <c r="K163" i="1"/>
  <c r="A164" i="1"/>
  <c r="X163" i="1"/>
  <c r="M106" i="1"/>
  <c r="N106" i="1" s="1"/>
  <c r="Q106" i="1"/>
  <c r="L107" i="1"/>
  <c r="R102" i="1"/>
  <c r="J104" i="1" l="1"/>
  <c r="AR167" i="1"/>
  <c r="AO167" i="1" s="1"/>
  <c r="M107" i="1"/>
  <c r="N107" i="1" s="1"/>
  <c r="P107" i="1"/>
  <c r="Q107" i="1"/>
  <c r="L108" i="1"/>
  <c r="K164" i="1"/>
  <c r="X164" i="1"/>
  <c r="A165" i="1"/>
  <c r="AR351" i="1"/>
  <c r="AS350" i="1"/>
  <c r="AT350" i="1" s="1"/>
  <c r="AV349" i="1"/>
  <c r="AU348" i="1"/>
  <c r="AN166" i="1"/>
  <c r="AB166" i="1"/>
  <c r="AC106" i="1"/>
  <c r="AE106" i="1" s="1"/>
  <c r="AF106" i="1" s="1"/>
  <c r="G106" i="1"/>
  <c r="C164" i="1"/>
  <c r="Z163" i="1"/>
  <c r="Y163" i="1"/>
  <c r="I164" i="1"/>
  <c r="H164" i="1" s="1"/>
  <c r="AJ164" i="1"/>
  <c r="S163" i="1"/>
  <c r="T163" i="1" s="1"/>
  <c r="F105" i="1"/>
  <c r="J105" i="1" s="1"/>
  <c r="AV164" i="1"/>
  <c r="AW165" i="1"/>
  <c r="O105" i="1" l="1"/>
  <c r="R105" i="1" s="1"/>
  <c r="AR168" i="1"/>
  <c r="AO168" i="1" s="1"/>
  <c r="AB167" i="1"/>
  <c r="AW166" i="1"/>
  <c r="AV165" i="1"/>
  <c r="AN167" i="1"/>
  <c r="AP167" i="1" s="1"/>
  <c r="AQ167" i="1" s="1"/>
  <c r="AT167" i="1" s="1"/>
  <c r="AV350" i="1"/>
  <c r="AU349" i="1"/>
  <c r="Z164" i="1"/>
  <c r="AA164" i="1" s="1"/>
  <c r="AH164" i="1" s="1"/>
  <c r="C165" i="1"/>
  <c r="AJ165" i="1"/>
  <c r="Y164" i="1"/>
  <c r="I165" i="1"/>
  <c r="H165" i="1" s="1"/>
  <c r="S164" i="1"/>
  <c r="T164" i="1" s="1"/>
  <c r="F106" i="1"/>
  <c r="J106" i="1" s="1"/>
  <c r="AW349" i="1"/>
  <c r="AC107" i="1"/>
  <c r="AE107" i="1" s="1"/>
  <c r="AF107" i="1" s="1"/>
  <c r="G107" i="1"/>
  <c r="AR352" i="1"/>
  <c r="AS351" i="1"/>
  <c r="AT351" i="1" s="1"/>
  <c r="AP166" i="1"/>
  <c r="AQ166" i="1" s="1"/>
  <c r="AT166" i="1" s="1"/>
  <c r="AA163" i="1"/>
  <c r="A166" i="1"/>
  <c r="X165" i="1"/>
  <c r="K165" i="1"/>
  <c r="M108" i="1"/>
  <c r="N108" i="1" s="1"/>
  <c r="P108" i="1"/>
  <c r="Q108" i="1"/>
  <c r="L109" i="1"/>
  <c r="O106" i="1" l="1"/>
  <c r="R106" i="1" s="1"/>
  <c r="AR169" i="1"/>
  <c r="AO169" i="1" s="1"/>
  <c r="AV351" i="1"/>
  <c r="AU350" i="1"/>
  <c r="AN168" i="1"/>
  <c r="AP168" i="1" s="1"/>
  <c r="AQ168" i="1" s="1"/>
  <c r="AT168" i="1" s="1"/>
  <c r="AW350" i="1"/>
  <c r="M109" i="1"/>
  <c r="N109" i="1" s="1"/>
  <c r="P109" i="1"/>
  <c r="Q109" i="1"/>
  <c r="L110" i="1"/>
  <c r="AJ166" i="1"/>
  <c r="Y165" i="1"/>
  <c r="C166" i="1"/>
  <c r="I166" i="1"/>
  <c r="H166" i="1" s="1"/>
  <c r="Z165" i="1"/>
  <c r="AA165" i="1" s="1"/>
  <c r="AH165" i="1" s="1"/>
  <c r="S165" i="1"/>
  <c r="T165" i="1" s="1"/>
  <c r="AC108" i="1"/>
  <c r="AE108" i="1" s="1"/>
  <c r="AF108" i="1" s="1"/>
  <c r="G108" i="1"/>
  <c r="K166" i="1"/>
  <c r="A167" i="1"/>
  <c r="X166" i="1"/>
  <c r="AR353" i="1"/>
  <c r="AS352" i="1"/>
  <c r="AT352" i="1" s="1"/>
  <c r="AW351" i="1" s="1"/>
  <c r="AW167" i="1"/>
  <c r="F107" i="1"/>
  <c r="J107" i="1" s="1"/>
  <c r="AV166" i="1"/>
  <c r="AB168" i="1"/>
  <c r="O107" i="1" l="1"/>
  <c r="R107" i="1" s="1"/>
  <c r="AR170" i="1"/>
  <c r="AO170" i="1" s="1"/>
  <c r="AB169" i="1"/>
  <c r="F108" i="1"/>
  <c r="O108" i="1" s="1"/>
  <c r="R108" i="1" s="1"/>
  <c r="M110" i="1"/>
  <c r="N110" i="1" s="1"/>
  <c r="P110" i="1"/>
  <c r="Q110" i="1"/>
  <c r="L111" i="1"/>
  <c r="C167" i="1"/>
  <c r="Z166" i="1"/>
  <c r="AA166" i="1" s="1"/>
  <c r="AH166" i="1" s="1"/>
  <c r="AJ167" i="1"/>
  <c r="I167" i="1"/>
  <c r="H167" i="1" s="1"/>
  <c r="Y166" i="1"/>
  <c r="S166" i="1"/>
  <c r="T166" i="1" s="1"/>
  <c r="AN169" i="1"/>
  <c r="AP169" i="1" s="1"/>
  <c r="AQ169" i="1" s="1"/>
  <c r="AT169" i="1" s="1"/>
  <c r="AV352" i="1"/>
  <c r="AU351" i="1"/>
  <c r="K167" i="1"/>
  <c r="X167" i="1"/>
  <c r="A168" i="1"/>
  <c r="AV167" i="1"/>
  <c r="AW168" i="1"/>
  <c r="AR354" i="1"/>
  <c r="AS353" i="1"/>
  <c r="AT353" i="1" s="1"/>
  <c r="AW352" i="1" s="1"/>
  <c r="AC109" i="1"/>
  <c r="AE109" i="1" s="1"/>
  <c r="AF109" i="1" s="1"/>
  <c r="G109" i="1"/>
  <c r="J108" i="1" l="1"/>
  <c r="AR171" i="1"/>
  <c r="AO171" i="1" s="1"/>
  <c r="AS354" i="1"/>
  <c r="AT354" i="1" s="1"/>
  <c r="AR355" i="1"/>
  <c r="AW169" i="1"/>
  <c r="AJ168" i="1"/>
  <c r="Y167" i="1"/>
  <c r="C168" i="1"/>
  <c r="Z167" i="1"/>
  <c r="AA167" i="1" s="1"/>
  <c r="AH167" i="1" s="1"/>
  <c r="I168" i="1"/>
  <c r="H168" i="1" s="1"/>
  <c r="S167" i="1"/>
  <c r="T167" i="1" s="1"/>
  <c r="F109" i="1"/>
  <c r="O109" i="1" s="1"/>
  <c r="R109" i="1" s="1"/>
  <c r="AV168" i="1"/>
  <c r="AC110" i="1"/>
  <c r="AE110" i="1" s="1"/>
  <c r="AF110" i="1" s="1"/>
  <c r="G110" i="1"/>
  <c r="AN170" i="1"/>
  <c r="AV353" i="1"/>
  <c r="AU352" i="1"/>
  <c r="K168" i="1"/>
  <c r="A169" i="1"/>
  <c r="X168" i="1"/>
  <c r="M111" i="1"/>
  <c r="N111" i="1" s="1"/>
  <c r="P111" i="1"/>
  <c r="Q111" i="1"/>
  <c r="L112" i="1"/>
  <c r="AB170" i="1"/>
  <c r="AR172" i="1" l="1"/>
  <c r="AO172" i="1" s="1"/>
  <c r="AN171" i="1"/>
  <c r="AV354" i="1"/>
  <c r="AU353" i="1"/>
  <c r="Y168" i="1"/>
  <c r="AJ169" i="1"/>
  <c r="Z168" i="1"/>
  <c r="AA168" i="1" s="1"/>
  <c r="AH168" i="1" s="1"/>
  <c r="C169" i="1"/>
  <c r="I169" i="1"/>
  <c r="H169" i="1" s="1"/>
  <c r="S168" i="1"/>
  <c r="T168" i="1" s="1"/>
  <c r="AV169" i="1"/>
  <c r="AP171" i="1"/>
  <c r="AQ171" i="1" s="1"/>
  <c r="AT171" i="1" s="1"/>
  <c r="X169" i="1"/>
  <c r="K169" i="1"/>
  <c r="A170" i="1"/>
  <c r="AW353" i="1"/>
  <c r="F110" i="1"/>
  <c r="O110" i="1" s="1"/>
  <c r="R110" i="1" s="1"/>
  <c r="AC111" i="1"/>
  <c r="AE111" i="1" s="1"/>
  <c r="AF111" i="1" s="1"/>
  <c r="G111" i="1"/>
  <c r="J109" i="1"/>
  <c r="AB171" i="1"/>
  <c r="M112" i="1"/>
  <c r="N112" i="1" s="1"/>
  <c r="P112" i="1"/>
  <c r="Q112" i="1"/>
  <c r="L113" i="1"/>
  <c r="AW170" i="1"/>
  <c r="AP170" i="1"/>
  <c r="AQ170" i="1" s="1"/>
  <c r="AT170" i="1" s="1"/>
  <c r="AS355" i="1"/>
  <c r="AT355" i="1" s="1"/>
  <c r="AW354" i="1" s="1"/>
  <c r="AR356" i="1"/>
  <c r="J110" i="1" l="1"/>
  <c r="AR173" i="1"/>
  <c r="AO173" i="1" s="1"/>
  <c r="AR357" i="1"/>
  <c r="AS356" i="1"/>
  <c r="AT356" i="1" s="1"/>
  <c r="AW355" i="1" s="1"/>
  <c r="AC112" i="1"/>
  <c r="AE112" i="1" s="1"/>
  <c r="AF112" i="1" s="1"/>
  <c r="G112" i="1"/>
  <c r="AN172" i="1"/>
  <c r="AP172" i="1" s="1"/>
  <c r="AQ172" i="1" s="1"/>
  <c r="AT172" i="1" s="1"/>
  <c r="AV355" i="1"/>
  <c r="AU354" i="1"/>
  <c r="M113" i="1"/>
  <c r="N113" i="1" s="1"/>
  <c r="P113" i="1"/>
  <c r="Q113" i="1"/>
  <c r="L114" i="1"/>
  <c r="F111" i="1"/>
  <c r="O111" i="1" s="1"/>
  <c r="R111" i="1" s="1"/>
  <c r="K170" i="1"/>
  <c r="A171" i="1"/>
  <c r="X170" i="1"/>
  <c r="AW171" i="1"/>
  <c r="AB172" i="1"/>
  <c r="AV170" i="1"/>
  <c r="Y169" i="1"/>
  <c r="C170" i="1"/>
  <c r="Z169" i="1"/>
  <c r="AA169" i="1" s="1"/>
  <c r="AH169" i="1" s="1"/>
  <c r="AJ170" i="1"/>
  <c r="I170" i="1"/>
  <c r="H170" i="1" s="1"/>
  <c r="S169" i="1"/>
  <c r="T169" i="1" s="1"/>
  <c r="AR174" i="1" l="1"/>
  <c r="AO174" i="1" s="1"/>
  <c r="AW172" i="1"/>
  <c r="J111" i="1"/>
  <c r="F112" i="1"/>
  <c r="J112" i="1" s="1"/>
  <c r="X171" i="1"/>
  <c r="A172" i="1"/>
  <c r="K171" i="1"/>
  <c r="AU355" i="1"/>
  <c r="AN173" i="1"/>
  <c r="AP173" i="1" s="1"/>
  <c r="AQ173" i="1" s="1"/>
  <c r="AT173" i="1" s="1"/>
  <c r="AV356" i="1"/>
  <c r="AC113" i="1"/>
  <c r="AE113" i="1" s="1"/>
  <c r="AF113" i="1" s="1"/>
  <c r="G113" i="1"/>
  <c r="AB173" i="1"/>
  <c r="Z170" i="1"/>
  <c r="AA170" i="1" s="1"/>
  <c r="AH170" i="1" s="1"/>
  <c r="C171" i="1"/>
  <c r="AJ171" i="1"/>
  <c r="I171" i="1"/>
  <c r="H171" i="1" s="1"/>
  <c r="Y170" i="1"/>
  <c r="S170" i="1"/>
  <c r="T170" i="1" s="1"/>
  <c r="M114" i="1"/>
  <c r="N114" i="1" s="1"/>
  <c r="P114" i="1"/>
  <c r="Q114" i="1"/>
  <c r="L115" i="1"/>
  <c r="AV171" i="1"/>
  <c r="AR358" i="1"/>
  <c r="AS357" i="1"/>
  <c r="AT357" i="1" s="1"/>
  <c r="AR175" i="1" l="1"/>
  <c r="AO175" i="1" s="1"/>
  <c r="AW173" i="1"/>
  <c r="X172" i="1"/>
  <c r="K172" i="1"/>
  <c r="A173" i="1"/>
  <c r="AU356" i="1"/>
  <c r="AN174" i="1"/>
  <c r="AP174" i="1" s="1"/>
  <c r="AQ174" i="1" s="1"/>
  <c r="AT174" i="1" s="1"/>
  <c r="AV357" i="1"/>
  <c r="M115" i="1"/>
  <c r="N115" i="1" s="1"/>
  <c r="P115" i="1"/>
  <c r="Q115" i="1"/>
  <c r="L116" i="1"/>
  <c r="AV172" i="1"/>
  <c r="Z171" i="1"/>
  <c r="AA171" i="1" s="1"/>
  <c r="AH171" i="1" s="1"/>
  <c r="C172" i="1"/>
  <c r="I172" i="1"/>
  <c r="H172" i="1" s="1"/>
  <c r="Y171" i="1"/>
  <c r="AJ172" i="1"/>
  <c r="S171" i="1"/>
  <c r="T171" i="1" s="1"/>
  <c r="AC114" i="1"/>
  <c r="AE114" i="1" s="1"/>
  <c r="AF114" i="1" s="1"/>
  <c r="G114" i="1"/>
  <c r="AR359" i="1"/>
  <c r="AS358" i="1"/>
  <c r="AT358" i="1" s="1"/>
  <c r="F113" i="1"/>
  <c r="J113" i="1" s="1"/>
  <c r="AW356" i="1"/>
  <c r="O112" i="1"/>
  <c r="R112" i="1" s="1"/>
  <c r="AB174" i="1"/>
  <c r="O113" i="1" l="1"/>
  <c r="R113" i="1" s="1"/>
  <c r="AR176" i="1"/>
  <c r="AO176" i="1" s="1"/>
  <c r="M116" i="1"/>
  <c r="N116" i="1" s="1"/>
  <c r="P116" i="1"/>
  <c r="Q116" i="1"/>
  <c r="L117" i="1"/>
  <c r="AW174" i="1"/>
  <c r="Y172" i="1"/>
  <c r="C173" i="1"/>
  <c r="Z172" i="1"/>
  <c r="AA172" i="1" s="1"/>
  <c r="AH172" i="1" s="1"/>
  <c r="AJ173" i="1"/>
  <c r="I173" i="1"/>
  <c r="H173" i="1" s="1"/>
  <c r="S172" i="1"/>
  <c r="T172" i="1" s="1"/>
  <c r="AB175" i="1"/>
  <c r="AR360" i="1"/>
  <c r="AS359" i="1"/>
  <c r="AT359" i="1" s="1"/>
  <c r="AV173" i="1"/>
  <c r="AV358" i="1"/>
  <c r="AU357" i="1"/>
  <c r="AN175" i="1"/>
  <c r="F114" i="1"/>
  <c r="J114" i="1" s="1"/>
  <c r="AW357" i="1"/>
  <c r="X173" i="1"/>
  <c r="A174" i="1"/>
  <c r="K173" i="1"/>
  <c r="AC115" i="1"/>
  <c r="AE115" i="1" s="1"/>
  <c r="AF115" i="1" s="1"/>
  <c r="G115" i="1"/>
  <c r="O114" i="1" l="1"/>
  <c r="R114" i="1" s="1"/>
  <c r="AR177" i="1"/>
  <c r="AO177" i="1" s="1"/>
  <c r="AN176" i="1"/>
  <c r="AV359" i="1"/>
  <c r="AU358" i="1"/>
  <c r="AB176" i="1"/>
  <c r="AC116" i="1"/>
  <c r="AE116" i="1" s="1"/>
  <c r="AF116" i="1" s="1"/>
  <c r="G116" i="1"/>
  <c r="F115" i="1"/>
  <c r="J115" i="1" s="1"/>
  <c r="A175" i="1"/>
  <c r="X174" i="1"/>
  <c r="K174" i="1"/>
  <c r="Y173" i="1"/>
  <c r="C174" i="1"/>
  <c r="Z173" i="1"/>
  <c r="AA173" i="1" s="1"/>
  <c r="AH173" i="1" s="1"/>
  <c r="AJ174" i="1"/>
  <c r="I174" i="1"/>
  <c r="H174" i="1" s="1"/>
  <c r="S173" i="1"/>
  <c r="T173" i="1" s="1"/>
  <c r="AR361" i="1"/>
  <c r="AS360" i="1"/>
  <c r="AT360" i="1" s="1"/>
  <c r="M117" i="1"/>
  <c r="N117" i="1" s="1"/>
  <c r="P117" i="1"/>
  <c r="Q117" i="1"/>
  <c r="L118" i="1"/>
  <c r="AW175" i="1"/>
  <c r="AV174" i="1"/>
  <c r="AP176" i="1"/>
  <c r="AQ176" i="1" s="1"/>
  <c r="AT176" i="1" s="1"/>
  <c r="AW358" i="1"/>
  <c r="AP175" i="1"/>
  <c r="AQ175" i="1" s="1"/>
  <c r="AT175" i="1" s="1"/>
  <c r="O115" i="1" l="1"/>
  <c r="R115" i="1" s="1"/>
  <c r="AR178" i="1"/>
  <c r="AO178" i="1" s="1"/>
  <c r="Z174" i="1"/>
  <c r="AA174" i="1" s="1"/>
  <c r="AH174" i="1" s="1"/>
  <c r="AJ175" i="1"/>
  <c r="Y174" i="1"/>
  <c r="I175" i="1"/>
  <c r="H175" i="1" s="1"/>
  <c r="C175" i="1"/>
  <c r="S174" i="1"/>
  <c r="T174" i="1" s="1"/>
  <c r="AV175" i="1"/>
  <c r="AU359" i="1"/>
  <c r="AN177" i="1"/>
  <c r="AV360" i="1"/>
  <c r="X175" i="1"/>
  <c r="A176" i="1"/>
  <c r="K175" i="1"/>
  <c r="AB177" i="1"/>
  <c r="AW359" i="1"/>
  <c r="M118" i="1"/>
  <c r="N118" i="1" s="1"/>
  <c r="P118" i="1"/>
  <c r="Q118" i="1"/>
  <c r="L119" i="1"/>
  <c r="AR362" i="1"/>
  <c r="AS361" i="1"/>
  <c r="AT361" i="1" s="1"/>
  <c r="F116" i="1"/>
  <c r="J116" i="1" s="1"/>
  <c r="AC117" i="1"/>
  <c r="AE117" i="1" s="1"/>
  <c r="AF117" i="1" s="1"/>
  <c r="G117" i="1"/>
  <c r="AW176" i="1"/>
  <c r="O116" i="1" l="1"/>
  <c r="R116" i="1" s="1"/>
  <c r="AR179" i="1"/>
  <c r="AO179" i="1" s="1"/>
  <c r="AC118" i="1"/>
  <c r="AE118" i="1" s="1"/>
  <c r="AF118" i="1" s="1"/>
  <c r="G118" i="1"/>
  <c r="AW177" i="1"/>
  <c r="AV176" i="1"/>
  <c r="AP177" i="1"/>
  <c r="AQ177" i="1" s="1"/>
  <c r="AT177" i="1" s="1"/>
  <c r="AR363" i="1"/>
  <c r="AS362" i="1"/>
  <c r="AT362" i="1" s="1"/>
  <c r="F117" i="1"/>
  <c r="J117" i="1" s="1"/>
  <c r="M119" i="1"/>
  <c r="N119" i="1" s="1"/>
  <c r="P119" i="1"/>
  <c r="Q119" i="1"/>
  <c r="L120" i="1"/>
  <c r="X176" i="1"/>
  <c r="A177" i="1"/>
  <c r="K176" i="1"/>
  <c r="AV361" i="1"/>
  <c r="AU360" i="1"/>
  <c r="AN178" i="1"/>
  <c r="AP178" i="1" s="1"/>
  <c r="AQ178" i="1" s="1"/>
  <c r="AT178" i="1" s="1"/>
  <c r="AB178" i="1"/>
  <c r="Z175" i="1"/>
  <c r="AA175" i="1" s="1"/>
  <c r="AH175" i="1" s="1"/>
  <c r="AJ176" i="1"/>
  <c r="I176" i="1"/>
  <c r="H176" i="1" s="1"/>
  <c r="C176" i="1"/>
  <c r="Y175" i="1"/>
  <c r="S175" i="1"/>
  <c r="T175" i="1" s="1"/>
  <c r="AW360" i="1"/>
  <c r="O117" i="1" l="1"/>
  <c r="R117" i="1" s="1"/>
  <c r="AV362" i="1"/>
  <c r="AU361" i="1"/>
  <c r="AN179" i="1"/>
  <c r="AP179" i="1" s="1"/>
  <c r="AQ179" i="1" s="1"/>
  <c r="AT179" i="1" s="1"/>
  <c r="X177" i="1"/>
  <c r="K177" i="1"/>
  <c r="A178" i="1"/>
  <c r="AW361" i="1"/>
  <c r="AW178" i="1"/>
  <c r="AR364" i="1"/>
  <c r="AS363" i="1"/>
  <c r="AT363" i="1" s="1"/>
  <c r="AR180" i="1"/>
  <c r="AO180" i="1" s="1"/>
  <c r="M120" i="1"/>
  <c r="N120" i="1" s="1"/>
  <c r="P120" i="1"/>
  <c r="Q120" i="1"/>
  <c r="L121" i="1"/>
  <c r="AV177" i="1"/>
  <c r="Y176" i="1"/>
  <c r="AJ177" i="1"/>
  <c r="Z176" i="1"/>
  <c r="AA176" i="1" s="1"/>
  <c r="AH176" i="1" s="1"/>
  <c r="I177" i="1"/>
  <c r="H177" i="1" s="1"/>
  <c r="C177" i="1"/>
  <c r="S176" i="1"/>
  <c r="T176" i="1" s="1"/>
  <c r="AB179" i="1"/>
  <c r="AC119" i="1"/>
  <c r="AE119" i="1" s="1"/>
  <c r="AF119" i="1" s="1"/>
  <c r="G119" i="1"/>
  <c r="F118" i="1"/>
  <c r="O118" i="1" s="1"/>
  <c r="R118" i="1" s="1"/>
  <c r="F119" i="1" l="1"/>
  <c r="J119" i="1" s="1"/>
  <c r="J118" i="1"/>
  <c r="X178" i="1"/>
  <c r="A179" i="1"/>
  <c r="K178" i="1"/>
  <c r="AV178" i="1"/>
  <c r="AW179" i="1"/>
  <c r="AB180" i="1"/>
  <c r="AN180" i="1"/>
  <c r="AP180" i="1" s="1"/>
  <c r="AQ180" i="1" s="1"/>
  <c r="AT180" i="1" s="1"/>
  <c r="AV363" i="1"/>
  <c r="AU362" i="1"/>
  <c r="Y177" i="1"/>
  <c r="C178" i="1"/>
  <c r="I178" i="1"/>
  <c r="H178" i="1" s="1"/>
  <c r="Z177" i="1"/>
  <c r="AA177" i="1" s="1"/>
  <c r="AH177" i="1" s="1"/>
  <c r="AJ178" i="1"/>
  <c r="S177" i="1"/>
  <c r="T177" i="1" s="1"/>
  <c r="AC120" i="1"/>
  <c r="AE120" i="1" s="1"/>
  <c r="AF120" i="1" s="1"/>
  <c r="G120" i="1"/>
  <c r="M121" i="1"/>
  <c r="N121" i="1" s="1"/>
  <c r="P121" i="1"/>
  <c r="Q121" i="1"/>
  <c r="L122" i="1"/>
  <c r="AR181" i="1"/>
  <c r="AO181" i="1" s="1"/>
  <c r="AS364" i="1"/>
  <c r="AT364" i="1" s="1"/>
  <c r="AR365" i="1"/>
  <c r="AW362" i="1"/>
  <c r="O119" i="1" l="1"/>
  <c r="R119" i="1" s="1"/>
  <c r="C179" i="1"/>
  <c r="I179" i="1"/>
  <c r="H179" i="1" s="1"/>
  <c r="Y178" i="1"/>
  <c r="AJ179" i="1"/>
  <c r="Z178" i="1"/>
  <c r="AA178" i="1" s="1"/>
  <c r="AH178" i="1" s="1"/>
  <c r="S178" i="1"/>
  <c r="T178" i="1" s="1"/>
  <c r="AR182" i="1"/>
  <c r="AO182" i="1" s="1"/>
  <c r="AC121" i="1"/>
  <c r="AE121" i="1" s="1"/>
  <c r="AF121" i="1" s="1"/>
  <c r="G121" i="1"/>
  <c r="AV179" i="1"/>
  <c r="AB181" i="1"/>
  <c r="AN181" i="1"/>
  <c r="AV364" i="1"/>
  <c r="AU363" i="1"/>
  <c r="M122" i="1"/>
  <c r="N122" i="1" s="1"/>
  <c r="P122" i="1"/>
  <c r="Q122" i="1"/>
  <c r="L123" i="1"/>
  <c r="F120" i="1"/>
  <c r="J120" i="1" s="1"/>
  <c r="AW363" i="1"/>
  <c r="AW180" i="1"/>
  <c r="AR366" i="1"/>
  <c r="AS365" i="1"/>
  <c r="AT365" i="1" s="1"/>
  <c r="X179" i="1"/>
  <c r="A180" i="1"/>
  <c r="K179" i="1"/>
  <c r="X180" i="1" l="1"/>
  <c r="A181" i="1"/>
  <c r="K180" i="1"/>
  <c r="AC122" i="1"/>
  <c r="AE122" i="1" s="1"/>
  <c r="AF122" i="1" s="1"/>
  <c r="G122" i="1"/>
  <c r="AV180" i="1"/>
  <c r="AR183" i="1"/>
  <c r="AO183" i="1" s="1"/>
  <c r="I180" i="1"/>
  <c r="H180" i="1" s="1"/>
  <c r="Y179" i="1"/>
  <c r="Z179" i="1"/>
  <c r="AA179" i="1" s="1"/>
  <c r="AH179" i="1" s="1"/>
  <c r="C180" i="1"/>
  <c r="AJ180" i="1"/>
  <c r="S179" i="1"/>
  <c r="T179" i="1" s="1"/>
  <c r="M123" i="1"/>
  <c r="N123" i="1" s="1"/>
  <c r="P123" i="1"/>
  <c r="Q123" i="1"/>
  <c r="L124" i="1"/>
  <c r="AP181" i="1"/>
  <c r="AQ181" i="1" s="1"/>
  <c r="AT181" i="1" s="1"/>
  <c r="AU364" i="1"/>
  <c r="AN182" i="1"/>
  <c r="AV365" i="1"/>
  <c r="O120" i="1"/>
  <c r="R120" i="1" s="1"/>
  <c r="AW364" i="1"/>
  <c r="F121" i="1"/>
  <c r="J121" i="1" s="1"/>
  <c r="AR367" i="1"/>
  <c r="AS366" i="1"/>
  <c r="AT366" i="1" s="1"/>
  <c r="AW365" i="1" s="1"/>
  <c r="AW181" i="1"/>
  <c r="AB182" i="1"/>
  <c r="O121" i="1" l="1"/>
  <c r="R121" i="1" s="1"/>
  <c r="AR184" i="1"/>
  <c r="AO184" i="1" s="1"/>
  <c r="AW182" i="1"/>
  <c r="AC123" i="1"/>
  <c r="AE123" i="1" s="1"/>
  <c r="AF123" i="1" s="1"/>
  <c r="G123" i="1"/>
  <c r="AV366" i="1"/>
  <c r="AU365" i="1"/>
  <c r="AN183" i="1"/>
  <c r="AV181" i="1"/>
  <c r="M124" i="1"/>
  <c r="N124" i="1" s="1"/>
  <c r="P124" i="1"/>
  <c r="Q124" i="1"/>
  <c r="L125" i="1"/>
  <c r="F122" i="1"/>
  <c r="O122" i="1" s="1"/>
  <c r="R122" i="1" s="1"/>
  <c r="A182" i="1"/>
  <c r="X181" i="1"/>
  <c r="K181" i="1"/>
  <c r="Y180" i="1"/>
  <c r="C181" i="1"/>
  <c r="Z180" i="1"/>
  <c r="AA180" i="1" s="1"/>
  <c r="AH180" i="1" s="1"/>
  <c r="AJ181" i="1"/>
  <c r="I181" i="1"/>
  <c r="H181" i="1" s="1"/>
  <c r="S180" i="1"/>
  <c r="T180" i="1" s="1"/>
  <c r="AB183" i="1"/>
  <c r="AS367" i="1"/>
  <c r="AT367" i="1" s="1"/>
  <c r="AR368" i="1"/>
  <c r="AP182" i="1"/>
  <c r="AQ182" i="1" s="1"/>
  <c r="AT182" i="1" s="1"/>
  <c r="J122" i="1" l="1"/>
  <c r="AU366" i="1"/>
  <c r="AN184" i="1"/>
  <c r="AP184" i="1" s="1"/>
  <c r="AQ184" i="1" s="1"/>
  <c r="AT184" i="1" s="1"/>
  <c r="AV367" i="1"/>
  <c r="AV182" i="1"/>
  <c r="AW183" i="1"/>
  <c r="AC124" i="1"/>
  <c r="AE124" i="1" s="1"/>
  <c r="AF124" i="1" s="1"/>
  <c r="G124" i="1"/>
  <c r="F123" i="1"/>
  <c r="O123" i="1" s="1"/>
  <c r="R123" i="1" s="1"/>
  <c r="AR185" i="1"/>
  <c r="AO185" i="1" s="1"/>
  <c r="AB184" i="1"/>
  <c r="C182" i="1"/>
  <c r="Z181" i="1"/>
  <c r="AA181" i="1" s="1"/>
  <c r="AH181" i="1" s="1"/>
  <c r="AJ182" i="1"/>
  <c r="I182" i="1"/>
  <c r="H182" i="1" s="1"/>
  <c r="Y181" i="1"/>
  <c r="S181" i="1"/>
  <c r="T181" i="1" s="1"/>
  <c r="M125" i="1"/>
  <c r="N125" i="1" s="1"/>
  <c r="P125" i="1"/>
  <c r="Q125" i="1"/>
  <c r="L126" i="1"/>
  <c r="AW366" i="1"/>
  <c r="AS368" i="1"/>
  <c r="AT368" i="1" s="1"/>
  <c r="AR369" i="1"/>
  <c r="A183" i="1"/>
  <c r="X182" i="1"/>
  <c r="K182" i="1"/>
  <c r="AP183" i="1"/>
  <c r="AQ183" i="1" s="1"/>
  <c r="AT183" i="1" s="1"/>
  <c r="J123" i="1" l="1"/>
  <c r="AR186" i="1"/>
  <c r="AO186" i="1" s="1"/>
  <c r="C183" i="1"/>
  <c r="I183" i="1"/>
  <c r="H183" i="1" s="1"/>
  <c r="Y182" i="1"/>
  <c r="Z182" i="1"/>
  <c r="AA182" i="1" s="1"/>
  <c r="AH182" i="1" s="1"/>
  <c r="AJ183" i="1"/>
  <c r="S182" i="1"/>
  <c r="T182" i="1" s="1"/>
  <c r="AV183" i="1"/>
  <c r="AU367" i="1"/>
  <c r="AN185" i="1"/>
  <c r="AP185" i="1" s="1"/>
  <c r="AQ185" i="1" s="1"/>
  <c r="AT185" i="1" s="1"/>
  <c r="AV368" i="1"/>
  <c r="AW367" i="1"/>
  <c r="X183" i="1"/>
  <c r="K183" i="1"/>
  <c r="A184" i="1"/>
  <c r="AR370" i="1"/>
  <c r="AS369" i="1"/>
  <c r="AT369" i="1" s="1"/>
  <c r="M126" i="1"/>
  <c r="N126" i="1" s="1"/>
  <c r="P126" i="1"/>
  <c r="Q126" i="1"/>
  <c r="L127" i="1"/>
  <c r="AC125" i="1"/>
  <c r="AE125" i="1" s="1"/>
  <c r="AF125" i="1" s="1"/>
  <c r="G125" i="1"/>
  <c r="AB185" i="1"/>
  <c r="F124" i="1"/>
  <c r="O124" i="1" s="1"/>
  <c r="R124" i="1" s="1"/>
  <c r="AW184" i="1"/>
  <c r="J124" i="1" l="1"/>
  <c r="AR187" i="1"/>
  <c r="AO187" i="1" s="1"/>
  <c r="AC126" i="1"/>
  <c r="AE126" i="1" s="1"/>
  <c r="AF126" i="1" s="1"/>
  <c r="G126" i="1"/>
  <c r="M127" i="1"/>
  <c r="N127" i="1" s="1"/>
  <c r="P127" i="1"/>
  <c r="Q127" i="1"/>
  <c r="L128" i="1"/>
  <c r="AN186" i="1"/>
  <c r="AV369" i="1"/>
  <c r="AU368" i="1"/>
  <c r="AW368" i="1"/>
  <c r="AR371" i="1"/>
  <c r="AS370" i="1"/>
  <c r="AT370" i="1" s="1"/>
  <c r="AW369" i="1" s="1"/>
  <c r="AJ184" i="1"/>
  <c r="Y183" i="1"/>
  <c r="C184" i="1"/>
  <c r="I184" i="1"/>
  <c r="H184" i="1" s="1"/>
  <c r="Z183" i="1"/>
  <c r="AA183" i="1" s="1"/>
  <c r="AH183" i="1" s="1"/>
  <c r="S183" i="1"/>
  <c r="T183" i="1" s="1"/>
  <c r="AW185" i="1"/>
  <c r="F125" i="1"/>
  <c r="O125" i="1" s="1"/>
  <c r="R125" i="1" s="1"/>
  <c r="AB186" i="1"/>
  <c r="X184" i="1"/>
  <c r="A185" i="1"/>
  <c r="K184" i="1"/>
  <c r="AP186" i="1"/>
  <c r="AQ186" i="1" s="1"/>
  <c r="AT186" i="1" s="1"/>
  <c r="AV184" i="1"/>
  <c r="J125" i="1" l="1"/>
  <c r="AR188" i="1"/>
  <c r="AO188" i="1" s="1"/>
  <c r="AW186" i="1"/>
  <c r="C185" i="1"/>
  <c r="I185" i="1"/>
  <c r="H185" i="1" s="1"/>
  <c r="Y184" i="1"/>
  <c r="AJ185" i="1"/>
  <c r="Z184" i="1"/>
  <c r="AA184" i="1" s="1"/>
  <c r="AH184" i="1" s="1"/>
  <c r="S184" i="1"/>
  <c r="T184" i="1" s="1"/>
  <c r="AV185" i="1"/>
  <c r="AC127" i="1"/>
  <c r="AE127" i="1" s="1"/>
  <c r="AF127" i="1" s="1"/>
  <c r="G127" i="1"/>
  <c r="AR372" i="1"/>
  <c r="AS371" i="1"/>
  <c r="AT371" i="1" s="1"/>
  <c r="AW370" i="1" s="1"/>
  <c r="A186" i="1"/>
  <c r="X185" i="1"/>
  <c r="K185" i="1"/>
  <c r="AB187" i="1"/>
  <c r="M128" i="1"/>
  <c r="N128" i="1" s="1"/>
  <c r="P128" i="1"/>
  <c r="Q128" i="1"/>
  <c r="L129" i="1"/>
  <c r="F126" i="1"/>
  <c r="J126" i="1" s="1"/>
  <c r="AN187" i="1"/>
  <c r="AV370" i="1"/>
  <c r="AU369" i="1"/>
  <c r="AR189" i="1" l="1"/>
  <c r="AO189" i="1" s="1"/>
  <c r="AV186" i="1"/>
  <c r="M129" i="1"/>
  <c r="N129" i="1" s="1"/>
  <c r="P129" i="1"/>
  <c r="Q129" i="1"/>
  <c r="L130" i="1"/>
  <c r="O126" i="1"/>
  <c r="R126" i="1" s="1"/>
  <c r="AB188" i="1"/>
  <c r="K186" i="1"/>
  <c r="X186" i="1"/>
  <c r="A187" i="1"/>
  <c r="AR373" i="1"/>
  <c r="AS373" i="1" s="1"/>
  <c r="AT373" i="1" s="1"/>
  <c r="AS372" i="1"/>
  <c r="AT372" i="1" s="1"/>
  <c r="AW187" i="1"/>
  <c r="F127" i="1"/>
  <c r="J127" i="1" s="1"/>
  <c r="AC128" i="1"/>
  <c r="AE128" i="1" s="1"/>
  <c r="AF128" i="1" s="1"/>
  <c r="G128" i="1"/>
  <c r="Y185" i="1"/>
  <c r="C186" i="1"/>
  <c r="Z185" i="1"/>
  <c r="AA185" i="1" s="1"/>
  <c r="AH185" i="1" s="1"/>
  <c r="AJ186" i="1"/>
  <c r="I186" i="1"/>
  <c r="H186" i="1" s="1"/>
  <c r="S185" i="1"/>
  <c r="T185" i="1" s="1"/>
  <c r="AV371" i="1"/>
  <c r="AU370" i="1"/>
  <c r="AN188" i="1"/>
  <c r="AP188" i="1" s="1"/>
  <c r="AQ188" i="1" s="1"/>
  <c r="AT188" i="1" s="1"/>
  <c r="AP187" i="1"/>
  <c r="AQ187" i="1" s="1"/>
  <c r="AT187" i="1" s="1"/>
  <c r="AR190" i="1" l="1"/>
  <c r="AO190" i="1" s="1"/>
  <c r="AN189" i="1"/>
  <c r="AV372" i="1"/>
  <c r="AU371" i="1"/>
  <c r="AW372" i="1"/>
  <c r="AC129" i="1"/>
  <c r="AE129" i="1" s="1"/>
  <c r="AF129" i="1" s="1"/>
  <c r="G129" i="1"/>
  <c r="AW371" i="1"/>
  <c r="AU372" i="1"/>
  <c r="AN190" i="1"/>
  <c r="AV189" i="1" s="1"/>
  <c r="AV373" i="1"/>
  <c r="AW190" i="1" s="1"/>
  <c r="M130" i="1"/>
  <c r="N130" i="1" s="1"/>
  <c r="P130" i="1"/>
  <c r="Q130" i="1"/>
  <c r="L131" i="1"/>
  <c r="AW188" i="1"/>
  <c r="O127" i="1"/>
  <c r="R127" i="1" s="1"/>
  <c r="K187" i="1"/>
  <c r="X187" i="1"/>
  <c r="A188" i="1"/>
  <c r="F128" i="1"/>
  <c r="J128" i="1" s="1"/>
  <c r="AV187" i="1"/>
  <c r="AP189" i="1"/>
  <c r="AQ189" i="1" s="1"/>
  <c r="AT189" i="1" s="1"/>
  <c r="C187" i="1"/>
  <c r="Z186" i="1"/>
  <c r="AA186" i="1" s="1"/>
  <c r="AH186" i="1" s="1"/>
  <c r="AJ187" i="1"/>
  <c r="I187" i="1"/>
  <c r="H187" i="1" s="1"/>
  <c r="Y186" i="1"/>
  <c r="S186" i="1"/>
  <c r="T186" i="1" s="1"/>
  <c r="AB189" i="1"/>
  <c r="O128" i="1" l="1"/>
  <c r="R128" i="1" s="1"/>
  <c r="F129" i="1"/>
  <c r="O129" i="1" s="1"/>
  <c r="R129" i="1" s="1"/>
  <c r="M131" i="1"/>
  <c r="N131" i="1" s="1"/>
  <c r="P131" i="1"/>
  <c r="Q131" i="1"/>
  <c r="L132" i="1"/>
  <c r="X188" i="1"/>
  <c r="A189" i="1"/>
  <c r="K188" i="1"/>
  <c r="AW189" i="1"/>
  <c r="AB190" i="1"/>
  <c r="AJ188" i="1"/>
  <c r="I188" i="1"/>
  <c r="H188" i="1" s="1"/>
  <c r="Y187" i="1"/>
  <c r="C188" i="1"/>
  <c r="Z187" i="1"/>
  <c r="AA187" i="1" s="1"/>
  <c r="AH187" i="1" s="1"/>
  <c r="S187" i="1"/>
  <c r="T187" i="1" s="1"/>
  <c r="AC130" i="1"/>
  <c r="AE130" i="1" s="1"/>
  <c r="AF130" i="1" s="1"/>
  <c r="G130" i="1"/>
  <c r="AV188" i="1"/>
  <c r="AP190" i="1"/>
  <c r="AQ190" i="1" s="1"/>
  <c r="AT190" i="1" s="1"/>
  <c r="J129" i="1" l="1"/>
  <c r="I189" i="1"/>
  <c r="H189" i="1" s="1"/>
  <c r="Y188" i="1"/>
  <c r="C189" i="1"/>
  <c r="Z188" i="1"/>
  <c r="AA188" i="1" s="1"/>
  <c r="AH188" i="1" s="1"/>
  <c r="AJ189" i="1"/>
  <c r="S188" i="1"/>
  <c r="T188" i="1" s="1"/>
  <c r="AC131" i="1"/>
  <c r="AE131" i="1" s="1"/>
  <c r="AF131" i="1" s="1"/>
  <c r="G131" i="1"/>
  <c r="K189" i="1"/>
  <c r="X189" i="1"/>
  <c r="A190" i="1"/>
  <c r="F130" i="1"/>
  <c r="J130" i="1" s="1"/>
  <c r="AB191" i="1"/>
  <c r="M132" i="1"/>
  <c r="N132" i="1" s="1"/>
  <c r="P132" i="1"/>
  <c r="Q132" i="1"/>
  <c r="L133" i="1"/>
  <c r="O130" i="1" l="1"/>
  <c r="R130" i="1" s="1"/>
  <c r="A191" i="1"/>
  <c r="K190" i="1"/>
  <c r="X190" i="1"/>
  <c r="AC132" i="1"/>
  <c r="AE132" i="1" s="1"/>
  <c r="AF132" i="1" s="1"/>
  <c r="AH132" i="1" s="1"/>
  <c r="G132" i="1"/>
  <c r="Y189" i="1"/>
  <c r="C190" i="1"/>
  <c r="I190" i="1"/>
  <c r="H190" i="1" s="1"/>
  <c r="Z189" i="1"/>
  <c r="AA189" i="1" s="1"/>
  <c r="AH189" i="1" s="1"/>
  <c r="AJ190" i="1"/>
  <c r="S189" i="1"/>
  <c r="T189" i="1" s="1"/>
  <c r="M133" i="1"/>
  <c r="N133" i="1" s="1"/>
  <c r="L134" i="1"/>
  <c r="AB192" i="1"/>
  <c r="F131" i="1"/>
  <c r="O131" i="1" s="1"/>
  <c r="R131" i="1" s="1"/>
  <c r="J131" i="1" l="1"/>
  <c r="AC133" i="1"/>
  <c r="AE133" i="1" s="1"/>
  <c r="AF133" i="1" s="1"/>
  <c r="G133" i="1"/>
  <c r="F132" i="1"/>
  <c r="O132" i="1" s="1"/>
  <c r="M134" i="1"/>
  <c r="N134" i="1" s="1"/>
  <c r="L135" i="1"/>
  <c r="X191" i="1"/>
  <c r="A192" i="1"/>
  <c r="K191" i="1"/>
  <c r="AB193" i="1"/>
  <c r="Y190" i="1"/>
  <c r="Z190" i="1"/>
  <c r="AA190" i="1" s="1"/>
  <c r="AH190" i="1" s="1"/>
  <c r="C191" i="1"/>
  <c r="AJ191" i="1"/>
  <c r="I191" i="1"/>
  <c r="H191" i="1" s="1"/>
  <c r="S190" i="1"/>
  <c r="T190" i="1" s="1"/>
  <c r="J132" i="1" l="1"/>
  <c r="R132" i="1"/>
  <c r="P133" i="1"/>
  <c r="Z191" i="1"/>
  <c r="AJ192" i="1"/>
  <c r="C192" i="1"/>
  <c r="Y191" i="1"/>
  <c r="I192" i="1"/>
  <c r="H192" i="1" s="1"/>
  <c r="S191" i="1"/>
  <c r="T191" i="1" s="1"/>
  <c r="M135" i="1"/>
  <c r="N135" i="1" s="1"/>
  <c r="L136" i="1"/>
  <c r="AB194" i="1"/>
  <c r="F133" i="1"/>
  <c r="J133" i="1" s="1"/>
  <c r="X192" i="1"/>
  <c r="A193" i="1"/>
  <c r="K192" i="1"/>
  <c r="AC134" i="1"/>
  <c r="AE134" i="1" s="1"/>
  <c r="AF134" i="1" s="1"/>
  <c r="G134" i="1"/>
  <c r="O133" i="1" l="1"/>
  <c r="AA191" i="1"/>
  <c r="Z192" i="1"/>
  <c r="AA192" i="1" s="1"/>
  <c r="AH192" i="1" s="1"/>
  <c r="AJ193" i="1"/>
  <c r="Y192" i="1"/>
  <c r="C193" i="1"/>
  <c r="I193" i="1"/>
  <c r="H193" i="1" s="1"/>
  <c r="S192" i="1"/>
  <c r="T192" i="1" s="1"/>
  <c r="F134" i="1"/>
  <c r="O134" i="1" s="1"/>
  <c r="AB195" i="1"/>
  <c r="AC135" i="1"/>
  <c r="AE135" i="1" s="1"/>
  <c r="AF135" i="1" s="1"/>
  <c r="G135" i="1"/>
  <c r="Q133" i="1"/>
  <c r="Q134" i="1" s="1"/>
  <c r="Q135" i="1" s="1"/>
  <c r="Q136" i="1" s="1"/>
  <c r="P134" i="1"/>
  <c r="P135" i="1" s="1"/>
  <c r="P136" i="1" s="1"/>
  <c r="X193" i="1"/>
  <c r="K193" i="1"/>
  <c r="A194" i="1"/>
  <c r="M136" i="1"/>
  <c r="N136" i="1" s="1"/>
  <c r="L137" i="1"/>
  <c r="J134" i="1" l="1"/>
  <c r="R134" i="1"/>
  <c r="F135" i="1"/>
  <c r="J135" i="1" s="1"/>
  <c r="AB196" i="1"/>
  <c r="I194" i="1"/>
  <c r="H194" i="1" s="1"/>
  <c r="Y193" i="1"/>
  <c r="AJ194" i="1"/>
  <c r="Z193" i="1"/>
  <c r="AA193" i="1" s="1"/>
  <c r="AH193" i="1" s="1"/>
  <c r="C194" i="1"/>
  <c r="S193" i="1"/>
  <c r="T193" i="1" s="1"/>
  <c r="R133" i="1"/>
  <c r="AC136" i="1"/>
  <c r="AE136" i="1" s="1"/>
  <c r="AF136" i="1" s="1"/>
  <c r="G136" i="1"/>
  <c r="M137" i="1"/>
  <c r="N137" i="1" s="1"/>
  <c r="P137" i="1"/>
  <c r="Q137" i="1"/>
  <c r="L138" i="1"/>
  <c r="X194" i="1"/>
  <c r="K194" i="1"/>
  <c r="A195" i="1"/>
  <c r="O135" i="1" l="1"/>
  <c r="R135" i="1" s="1"/>
  <c r="AC137" i="1"/>
  <c r="AE137" i="1" s="1"/>
  <c r="AF137" i="1" s="1"/>
  <c r="G137" i="1"/>
  <c r="AB197" i="1"/>
  <c r="X195" i="1"/>
  <c r="K195" i="1"/>
  <c r="A196" i="1"/>
  <c r="M138" i="1"/>
  <c r="N138" i="1" s="1"/>
  <c r="P138" i="1"/>
  <c r="Q138" i="1"/>
  <c r="L139" i="1"/>
  <c r="F136" i="1"/>
  <c r="J136" i="1" s="1"/>
  <c r="Z194" i="1"/>
  <c r="AA194" i="1" s="1"/>
  <c r="AH194" i="1" s="1"/>
  <c r="AJ195" i="1"/>
  <c r="I195" i="1"/>
  <c r="H195" i="1" s="1"/>
  <c r="Y194" i="1"/>
  <c r="C195" i="1"/>
  <c r="S194" i="1"/>
  <c r="T194" i="1" s="1"/>
  <c r="AC138" i="1" l="1"/>
  <c r="AE138" i="1" s="1"/>
  <c r="AF138" i="1" s="1"/>
  <c r="G138" i="1"/>
  <c r="Y195" i="1"/>
  <c r="AJ196" i="1"/>
  <c r="Z195" i="1"/>
  <c r="AA195" i="1" s="1"/>
  <c r="AH195" i="1" s="1"/>
  <c r="C196" i="1"/>
  <c r="I196" i="1"/>
  <c r="H196" i="1" s="1"/>
  <c r="S195" i="1"/>
  <c r="T195" i="1" s="1"/>
  <c r="M139" i="1"/>
  <c r="N139" i="1" s="1"/>
  <c r="P139" i="1"/>
  <c r="Q139" i="1"/>
  <c r="L140" i="1"/>
  <c r="AB198" i="1"/>
  <c r="O136" i="1"/>
  <c r="R136" i="1" s="1"/>
  <c r="A197" i="1"/>
  <c r="X196" i="1"/>
  <c r="K196" i="1"/>
  <c r="F137" i="1"/>
  <c r="J137" i="1" s="1"/>
  <c r="O137" i="1" l="1"/>
  <c r="R137" i="1" s="1"/>
  <c r="F138" i="1"/>
  <c r="O138" i="1" s="1"/>
  <c r="R138" i="1" s="1"/>
  <c r="AC139" i="1"/>
  <c r="AE139" i="1" s="1"/>
  <c r="AF139" i="1" s="1"/>
  <c r="G139" i="1"/>
  <c r="Y196" i="1"/>
  <c r="AJ197" i="1"/>
  <c r="Z196" i="1"/>
  <c r="AA196" i="1" s="1"/>
  <c r="AH196" i="1" s="1"/>
  <c r="I197" i="1"/>
  <c r="H197" i="1" s="1"/>
  <c r="C197" i="1"/>
  <c r="S196" i="1"/>
  <c r="T196" i="1" s="1"/>
  <c r="M140" i="1"/>
  <c r="N140" i="1" s="1"/>
  <c r="P140" i="1"/>
  <c r="Q140" i="1"/>
  <c r="L141" i="1"/>
  <c r="AB199" i="1"/>
  <c r="X197" i="1"/>
  <c r="A198" i="1"/>
  <c r="K197" i="1"/>
  <c r="F139" i="1" l="1"/>
  <c r="J139" i="1" s="1"/>
  <c r="AB200" i="1"/>
  <c r="AC140" i="1"/>
  <c r="AE140" i="1" s="1"/>
  <c r="AF140" i="1" s="1"/>
  <c r="G140" i="1"/>
  <c r="J138" i="1"/>
  <c r="X198" i="1"/>
  <c r="K198" i="1"/>
  <c r="A199" i="1"/>
  <c r="Y197" i="1"/>
  <c r="C198" i="1"/>
  <c r="Z197" i="1"/>
  <c r="AA197" i="1" s="1"/>
  <c r="AH197" i="1" s="1"/>
  <c r="AJ198" i="1"/>
  <c r="I198" i="1"/>
  <c r="H198" i="1" s="1"/>
  <c r="S197" i="1"/>
  <c r="T197" i="1" s="1"/>
  <c r="M141" i="1"/>
  <c r="N141" i="1" s="1"/>
  <c r="P141" i="1"/>
  <c r="Q141" i="1"/>
  <c r="L142" i="1"/>
  <c r="O139" i="1" l="1"/>
  <c r="R139" i="1" s="1"/>
  <c r="M142" i="1"/>
  <c r="N142" i="1" s="1"/>
  <c r="P142" i="1"/>
  <c r="Q142" i="1"/>
  <c r="L143" i="1"/>
  <c r="AJ199" i="1"/>
  <c r="Y198" i="1"/>
  <c r="I199" i="1"/>
  <c r="H199" i="1" s="1"/>
  <c r="Z198" i="1"/>
  <c r="AA198" i="1" s="1"/>
  <c r="AH198" i="1" s="1"/>
  <c r="C199" i="1"/>
  <c r="S198" i="1"/>
  <c r="T198" i="1" s="1"/>
  <c r="X199" i="1"/>
  <c r="K199" i="1"/>
  <c r="A200" i="1"/>
  <c r="AB201" i="1"/>
  <c r="AC141" i="1"/>
  <c r="AE141" i="1" s="1"/>
  <c r="AF141" i="1" s="1"/>
  <c r="G141" i="1"/>
  <c r="F140" i="1"/>
  <c r="O140" i="1" s="1"/>
  <c r="R140" i="1" s="1"/>
  <c r="J140" i="1" l="1"/>
  <c r="K200" i="1"/>
  <c r="A201" i="1"/>
  <c r="X200" i="1"/>
  <c r="AC142" i="1"/>
  <c r="AE142" i="1" s="1"/>
  <c r="AF142" i="1" s="1"/>
  <c r="G142" i="1"/>
  <c r="AB202" i="1"/>
  <c r="F141" i="1"/>
  <c r="O141" i="1" s="1"/>
  <c r="R141" i="1" s="1"/>
  <c r="Y199" i="1"/>
  <c r="Z199" i="1"/>
  <c r="AA199" i="1" s="1"/>
  <c r="AH199" i="1" s="1"/>
  <c r="C200" i="1"/>
  <c r="AJ200" i="1"/>
  <c r="I200" i="1"/>
  <c r="H200" i="1" s="1"/>
  <c r="S199" i="1"/>
  <c r="T199" i="1" s="1"/>
  <c r="M143" i="1"/>
  <c r="N143" i="1" s="1"/>
  <c r="P143" i="1"/>
  <c r="Q143" i="1"/>
  <c r="L144" i="1"/>
  <c r="J141" i="1" l="1"/>
  <c r="AC143" i="1"/>
  <c r="AE143" i="1" s="1"/>
  <c r="AF143" i="1" s="1"/>
  <c r="G143" i="1"/>
  <c r="K201" i="1"/>
  <c r="A202" i="1"/>
  <c r="X201" i="1"/>
  <c r="M144" i="1"/>
  <c r="N144" i="1" s="1"/>
  <c r="P144" i="1"/>
  <c r="Q144" i="1"/>
  <c r="L145" i="1"/>
  <c r="AB203" i="1"/>
  <c r="Y200" i="1"/>
  <c r="Z200" i="1"/>
  <c r="AA200" i="1" s="1"/>
  <c r="AH200" i="1" s="1"/>
  <c r="C201" i="1"/>
  <c r="AJ201" i="1"/>
  <c r="I201" i="1"/>
  <c r="H201" i="1" s="1"/>
  <c r="S200" i="1"/>
  <c r="T200" i="1" s="1"/>
  <c r="F142" i="1"/>
  <c r="O142" i="1" s="1"/>
  <c r="R142" i="1" s="1"/>
  <c r="J142" i="1" l="1"/>
  <c r="X202" i="1"/>
  <c r="K202" i="1"/>
  <c r="A203" i="1"/>
  <c r="F143" i="1"/>
  <c r="O143" i="1" s="1"/>
  <c r="R143" i="1" s="1"/>
  <c r="AC144" i="1"/>
  <c r="AE144" i="1" s="1"/>
  <c r="AF144" i="1" s="1"/>
  <c r="G144" i="1"/>
  <c r="AB204" i="1"/>
  <c r="M145" i="1"/>
  <c r="N145" i="1" s="1"/>
  <c r="P145" i="1"/>
  <c r="Q145" i="1"/>
  <c r="L146" i="1"/>
  <c r="Z201" i="1"/>
  <c r="AA201" i="1" s="1"/>
  <c r="AH201" i="1" s="1"/>
  <c r="AJ202" i="1"/>
  <c r="C202" i="1"/>
  <c r="I202" i="1"/>
  <c r="H202" i="1" s="1"/>
  <c r="Y201" i="1"/>
  <c r="S201" i="1"/>
  <c r="T201" i="1" s="1"/>
  <c r="F144" i="1" l="1"/>
  <c r="O144" i="1" s="1"/>
  <c r="R144" i="1" s="1"/>
  <c r="Z202" i="1"/>
  <c r="AA202" i="1" s="1"/>
  <c r="AH202" i="1" s="1"/>
  <c r="AJ203" i="1"/>
  <c r="I203" i="1"/>
  <c r="H203" i="1" s="1"/>
  <c r="C203" i="1"/>
  <c r="Y202" i="1"/>
  <c r="S202" i="1"/>
  <c r="T202" i="1" s="1"/>
  <c r="AC145" i="1"/>
  <c r="AE145" i="1" s="1"/>
  <c r="AF145" i="1" s="1"/>
  <c r="G145" i="1"/>
  <c r="X203" i="1"/>
  <c r="A204" i="1"/>
  <c r="K203" i="1"/>
  <c r="M146" i="1"/>
  <c r="N146" i="1" s="1"/>
  <c r="P146" i="1"/>
  <c r="Q146" i="1"/>
  <c r="L147" i="1"/>
  <c r="J143" i="1"/>
  <c r="AB205" i="1"/>
  <c r="AB206" i="1" l="1"/>
  <c r="Z203" i="1"/>
  <c r="AA203" i="1" s="1"/>
  <c r="AH203" i="1" s="1"/>
  <c r="AJ204" i="1"/>
  <c r="C204" i="1"/>
  <c r="I204" i="1"/>
  <c r="H204" i="1" s="1"/>
  <c r="Y203" i="1"/>
  <c r="S203" i="1"/>
  <c r="T203" i="1" s="1"/>
  <c r="J144" i="1"/>
  <c r="AC146" i="1"/>
  <c r="AE146" i="1" s="1"/>
  <c r="AF146" i="1" s="1"/>
  <c r="G146" i="1"/>
  <c r="M147" i="1"/>
  <c r="N147" i="1" s="1"/>
  <c r="P147" i="1"/>
  <c r="Q147" i="1"/>
  <c r="L148" i="1"/>
  <c r="X204" i="1"/>
  <c r="A205" i="1"/>
  <c r="K204" i="1"/>
  <c r="F145" i="1"/>
  <c r="J145" i="1" s="1"/>
  <c r="O145" i="1" l="1"/>
  <c r="R145" i="1" s="1"/>
  <c r="A206" i="1"/>
  <c r="K205" i="1"/>
  <c r="X205" i="1"/>
  <c r="F146" i="1"/>
  <c r="J146" i="1" s="1"/>
  <c r="AC147" i="1"/>
  <c r="AE147" i="1" s="1"/>
  <c r="AF147" i="1" s="1"/>
  <c r="G147" i="1"/>
  <c r="AB207" i="1"/>
  <c r="Y204" i="1"/>
  <c r="Z204" i="1"/>
  <c r="AA204" i="1" s="1"/>
  <c r="AH204" i="1" s="1"/>
  <c r="C205" i="1"/>
  <c r="I205" i="1"/>
  <c r="H205" i="1" s="1"/>
  <c r="AJ205" i="1"/>
  <c r="S204" i="1"/>
  <c r="T204" i="1" s="1"/>
  <c r="M148" i="1"/>
  <c r="N148" i="1" s="1"/>
  <c r="P148" i="1"/>
  <c r="Q148" i="1"/>
  <c r="L149" i="1"/>
  <c r="O146" i="1" l="1"/>
  <c r="R146" i="1" s="1"/>
  <c r="F147" i="1"/>
  <c r="O147" i="1" s="1"/>
  <c r="R147" i="1" s="1"/>
  <c r="AC148" i="1"/>
  <c r="AE148" i="1" s="1"/>
  <c r="AF148" i="1" s="1"/>
  <c r="G148" i="1"/>
  <c r="AB208" i="1"/>
  <c r="A207" i="1"/>
  <c r="K206" i="1"/>
  <c r="X206" i="1"/>
  <c r="M149" i="1"/>
  <c r="N149" i="1" s="1"/>
  <c r="P149" i="1"/>
  <c r="Q149" i="1"/>
  <c r="L150" i="1"/>
  <c r="Y205" i="1"/>
  <c r="Z205" i="1"/>
  <c r="AA205" i="1" s="1"/>
  <c r="AH205" i="1" s="1"/>
  <c r="C206" i="1"/>
  <c r="AJ206" i="1"/>
  <c r="I206" i="1"/>
  <c r="H206" i="1" s="1"/>
  <c r="S205" i="1"/>
  <c r="T205" i="1" s="1"/>
  <c r="J147" i="1" l="1"/>
  <c r="AC149" i="1"/>
  <c r="AE149" i="1" s="1"/>
  <c r="AF149" i="1" s="1"/>
  <c r="G149" i="1"/>
  <c r="A208" i="1"/>
  <c r="K207" i="1"/>
  <c r="X207" i="1"/>
  <c r="AB209" i="1"/>
  <c r="M150" i="1"/>
  <c r="N150" i="1" s="1"/>
  <c r="P150" i="1"/>
  <c r="Q150" i="1"/>
  <c r="L151" i="1"/>
  <c r="Y206" i="1"/>
  <c r="C207" i="1"/>
  <c r="Z206" i="1"/>
  <c r="AA206" i="1" s="1"/>
  <c r="AH206" i="1" s="1"/>
  <c r="I207" i="1"/>
  <c r="H207" i="1" s="1"/>
  <c r="AJ207" i="1"/>
  <c r="S206" i="1"/>
  <c r="T206" i="1" s="1"/>
  <c r="F148" i="1"/>
  <c r="J148" i="1" s="1"/>
  <c r="O148" i="1" l="1"/>
  <c r="R148" i="1" s="1"/>
  <c r="M151" i="1"/>
  <c r="N151" i="1" s="1"/>
  <c r="P151" i="1"/>
  <c r="Q151" i="1"/>
  <c r="L152" i="1"/>
  <c r="AB210" i="1"/>
  <c r="X208" i="1"/>
  <c r="K208" i="1"/>
  <c r="A209" i="1"/>
  <c r="AC150" i="1"/>
  <c r="AE150" i="1" s="1"/>
  <c r="AF150" i="1" s="1"/>
  <c r="G150" i="1"/>
  <c r="Y207" i="1"/>
  <c r="AJ208" i="1"/>
  <c r="I208" i="1"/>
  <c r="H208" i="1" s="1"/>
  <c r="Z207" i="1"/>
  <c r="AA207" i="1" s="1"/>
  <c r="AH207" i="1" s="1"/>
  <c r="C208" i="1"/>
  <c r="S207" i="1"/>
  <c r="T207" i="1" s="1"/>
  <c r="F149" i="1"/>
  <c r="J149" i="1" s="1"/>
  <c r="O149" i="1" l="1"/>
  <c r="R149" i="1" s="1"/>
  <c r="K209" i="1"/>
  <c r="A210" i="1"/>
  <c r="X209" i="1"/>
  <c r="AB211" i="1"/>
  <c r="F150" i="1"/>
  <c r="O150" i="1" s="1"/>
  <c r="R150" i="1" s="1"/>
  <c r="AC151" i="1"/>
  <c r="AE151" i="1" s="1"/>
  <c r="AF151" i="1" s="1"/>
  <c r="G151" i="1"/>
  <c r="AJ209" i="1"/>
  <c r="Y208" i="1"/>
  <c r="C209" i="1"/>
  <c r="I209" i="1"/>
  <c r="H209" i="1" s="1"/>
  <c r="Z208" i="1"/>
  <c r="AA208" i="1" s="1"/>
  <c r="AH208" i="1" s="1"/>
  <c r="S208" i="1"/>
  <c r="T208" i="1" s="1"/>
  <c r="M152" i="1"/>
  <c r="N152" i="1" s="1"/>
  <c r="P152" i="1"/>
  <c r="Q152" i="1"/>
  <c r="L153" i="1"/>
  <c r="J150" i="1" l="1"/>
  <c r="Z209" i="1"/>
  <c r="AA209" i="1" s="1"/>
  <c r="AH209" i="1" s="1"/>
  <c r="C210" i="1"/>
  <c r="I210" i="1"/>
  <c r="H210" i="1" s="1"/>
  <c r="Y209" i="1"/>
  <c r="AJ210" i="1"/>
  <c r="S209" i="1"/>
  <c r="T209" i="1" s="1"/>
  <c r="F151" i="1"/>
  <c r="O151" i="1" s="1"/>
  <c r="R151" i="1" s="1"/>
  <c r="M153" i="1"/>
  <c r="N153" i="1" s="1"/>
  <c r="P153" i="1"/>
  <c r="Q153" i="1"/>
  <c r="L154" i="1"/>
  <c r="X210" i="1"/>
  <c r="K210" i="1"/>
  <c r="A211" i="1"/>
  <c r="AC152" i="1"/>
  <c r="AE152" i="1" s="1"/>
  <c r="AF152" i="1" s="1"/>
  <c r="G152" i="1"/>
  <c r="AB212" i="1"/>
  <c r="J151" i="1" l="1"/>
  <c r="AC153" i="1"/>
  <c r="AE153" i="1" s="1"/>
  <c r="AF153" i="1" s="1"/>
  <c r="G153" i="1"/>
  <c r="M154" i="1"/>
  <c r="N154" i="1" s="1"/>
  <c r="P154" i="1"/>
  <c r="Q154" i="1"/>
  <c r="L155" i="1"/>
  <c r="A212" i="1"/>
  <c r="X211" i="1"/>
  <c r="K211" i="1"/>
  <c r="Z210" i="1"/>
  <c r="AA210" i="1" s="1"/>
  <c r="AH210" i="1" s="1"/>
  <c r="AJ211" i="1"/>
  <c r="I211" i="1"/>
  <c r="H211" i="1" s="1"/>
  <c r="C211" i="1"/>
  <c r="Y210" i="1"/>
  <c r="S210" i="1"/>
  <c r="T210" i="1" s="1"/>
  <c r="AB213" i="1"/>
  <c r="F152" i="1"/>
  <c r="J152" i="1" s="1"/>
  <c r="AC154" i="1" l="1"/>
  <c r="AE154" i="1" s="1"/>
  <c r="AF154" i="1" s="1"/>
  <c r="G154" i="1"/>
  <c r="AB214" i="1"/>
  <c r="M155" i="1"/>
  <c r="N155" i="1" s="1"/>
  <c r="P155" i="1"/>
  <c r="Q155" i="1"/>
  <c r="L156" i="1"/>
  <c r="F153" i="1"/>
  <c r="J153" i="1" s="1"/>
  <c r="A213" i="1"/>
  <c r="X212" i="1"/>
  <c r="K212" i="1"/>
  <c r="O152" i="1"/>
  <c r="R152" i="1" s="1"/>
  <c r="I212" i="1"/>
  <c r="H212" i="1" s="1"/>
  <c r="Y211" i="1"/>
  <c r="C212" i="1"/>
  <c r="Z211" i="1"/>
  <c r="AA211" i="1" s="1"/>
  <c r="AH211" i="1" s="1"/>
  <c r="AJ212" i="1"/>
  <c r="S211" i="1"/>
  <c r="T211" i="1" s="1"/>
  <c r="O153" i="1" l="1"/>
  <c r="R153" i="1" s="1"/>
  <c r="F154" i="1"/>
  <c r="O154" i="1" s="1"/>
  <c r="R154" i="1" s="1"/>
  <c r="AC155" i="1"/>
  <c r="AE155" i="1" s="1"/>
  <c r="AF155" i="1" s="1"/>
  <c r="G155" i="1"/>
  <c r="Z212" i="1"/>
  <c r="AA212" i="1" s="1"/>
  <c r="AH212" i="1" s="1"/>
  <c r="C213" i="1"/>
  <c r="I213" i="1"/>
  <c r="H213" i="1" s="1"/>
  <c r="Y212" i="1"/>
  <c r="AJ213" i="1"/>
  <c r="S212" i="1"/>
  <c r="T212" i="1" s="1"/>
  <c r="X213" i="1"/>
  <c r="A214" i="1"/>
  <c r="K213" i="1"/>
  <c r="M156" i="1"/>
  <c r="N156" i="1" s="1"/>
  <c r="P156" i="1"/>
  <c r="Q156" i="1"/>
  <c r="L157" i="1"/>
  <c r="AB215" i="1"/>
  <c r="J154" i="1" l="1"/>
  <c r="X214" i="1"/>
  <c r="A215" i="1"/>
  <c r="K214" i="1"/>
  <c r="AC156" i="1"/>
  <c r="AE156" i="1" s="1"/>
  <c r="AF156" i="1" s="1"/>
  <c r="G156" i="1"/>
  <c r="Y213" i="1"/>
  <c r="AJ214" i="1"/>
  <c r="Z213" i="1"/>
  <c r="AA213" i="1" s="1"/>
  <c r="AH213" i="1" s="1"/>
  <c r="I214" i="1"/>
  <c r="H214" i="1" s="1"/>
  <c r="C214" i="1"/>
  <c r="S213" i="1"/>
  <c r="T213" i="1" s="1"/>
  <c r="F155" i="1"/>
  <c r="O155" i="1" s="1"/>
  <c r="R155" i="1" s="1"/>
  <c r="AB216" i="1"/>
  <c r="M157" i="1"/>
  <c r="N157" i="1" s="1"/>
  <c r="P157" i="1"/>
  <c r="Q157" i="1"/>
  <c r="L158" i="1"/>
  <c r="J155" i="1" l="1"/>
  <c r="F156" i="1"/>
  <c r="O156" i="1" s="1"/>
  <c r="R156" i="1" s="1"/>
  <c r="AB217" i="1"/>
  <c r="A216" i="1"/>
  <c r="X215" i="1"/>
  <c r="K215" i="1"/>
  <c r="AC157" i="1"/>
  <c r="AE157" i="1" s="1"/>
  <c r="AF157" i="1" s="1"/>
  <c r="G157" i="1"/>
  <c r="Y214" i="1"/>
  <c r="C215" i="1"/>
  <c r="Z214" i="1"/>
  <c r="AA214" i="1" s="1"/>
  <c r="AH214" i="1" s="1"/>
  <c r="AJ215" i="1"/>
  <c r="I215" i="1"/>
  <c r="H215" i="1" s="1"/>
  <c r="S214" i="1"/>
  <c r="T214" i="1" s="1"/>
  <c r="M158" i="1"/>
  <c r="N158" i="1" s="1"/>
  <c r="P158" i="1"/>
  <c r="Q158" i="1"/>
  <c r="L159" i="1"/>
  <c r="J156" i="1" l="1"/>
  <c r="M159" i="1"/>
  <c r="N159" i="1" s="1"/>
  <c r="P159" i="1"/>
  <c r="Q159" i="1"/>
  <c r="L160" i="1"/>
  <c r="Z215" i="1"/>
  <c r="AA215" i="1" s="1"/>
  <c r="AH215" i="1" s="1"/>
  <c r="I216" i="1"/>
  <c r="H216" i="1" s="1"/>
  <c r="C216" i="1"/>
  <c r="Y215" i="1"/>
  <c r="AJ216" i="1"/>
  <c r="S215" i="1"/>
  <c r="T215" i="1" s="1"/>
  <c r="AB218" i="1"/>
  <c r="F157" i="1"/>
  <c r="J157" i="1" s="1"/>
  <c r="AC158" i="1"/>
  <c r="AE158" i="1" s="1"/>
  <c r="AF158" i="1" s="1"/>
  <c r="G158" i="1"/>
  <c r="X216" i="1"/>
  <c r="K216" i="1"/>
  <c r="A217" i="1"/>
  <c r="O157" i="1" l="1"/>
  <c r="R157" i="1" s="1"/>
  <c r="AB219" i="1"/>
  <c r="Y216" i="1"/>
  <c r="C217" i="1"/>
  <c r="Z216" i="1"/>
  <c r="AA216" i="1" s="1"/>
  <c r="AH216" i="1" s="1"/>
  <c r="AJ217" i="1"/>
  <c r="I217" i="1"/>
  <c r="H217" i="1" s="1"/>
  <c r="S216" i="1"/>
  <c r="T216" i="1" s="1"/>
  <c r="AC159" i="1"/>
  <c r="AE159" i="1" s="1"/>
  <c r="AF159" i="1" s="1"/>
  <c r="G159" i="1"/>
  <c r="X217" i="1"/>
  <c r="K217" i="1"/>
  <c r="A218" i="1"/>
  <c r="F158" i="1"/>
  <c r="O158" i="1" s="1"/>
  <c r="R158" i="1" s="1"/>
  <c r="M160" i="1"/>
  <c r="N160" i="1" s="1"/>
  <c r="P160" i="1"/>
  <c r="Q160" i="1"/>
  <c r="L161" i="1"/>
  <c r="J158" i="1" l="1"/>
  <c r="AC160" i="1"/>
  <c r="AE160" i="1" s="1"/>
  <c r="AF160" i="1" s="1"/>
  <c r="G160" i="1"/>
  <c r="A219" i="1"/>
  <c r="X218" i="1"/>
  <c r="K218" i="1"/>
  <c r="AB220" i="1"/>
  <c r="M161" i="1"/>
  <c r="N161" i="1" s="1"/>
  <c r="P161" i="1"/>
  <c r="Q161" i="1"/>
  <c r="L162" i="1"/>
  <c r="F159" i="1"/>
  <c r="O159" i="1" s="1"/>
  <c r="R159" i="1" s="1"/>
  <c r="Y217" i="1"/>
  <c r="C218" i="1"/>
  <c r="Z217" i="1"/>
  <c r="AA217" i="1" s="1"/>
  <c r="AH217" i="1" s="1"/>
  <c r="AJ218" i="1"/>
  <c r="I218" i="1"/>
  <c r="H218" i="1" s="1"/>
  <c r="S217" i="1"/>
  <c r="T217" i="1" s="1"/>
  <c r="J159" i="1" l="1"/>
  <c r="AB221" i="1"/>
  <c r="A220" i="1"/>
  <c r="X219" i="1"/>
  <c r="K219" i="1"/>
  <c r="F160" i="1"/>
  <c r="O160" i="1" s="1"/>
  <c r="R160" i="1" s="1"/>
  <c r="AC161" i="1"/>
  <c r="AE161" i="1" s="1"/>
  <c r="AF161" i="1" s="1"/>
  <c r="G161" i="1"/>
  <c r="Z218" i="1"/>
  <c r="AA218" i="1" s="1"/>
  <c r="AH218" i="1" s="1"/>
  <c r="C219" i="1"/>
  <c r="I219" i="1"/>
  <c r="H219" i="1" s="1"/>
  <c r="AJ219" i="1"/>
  <c r="Y218" i="1"/>
  <c r="S218" i="1"/>
  <c r="T218" i="1" s="1"/>
  <c r="M162" i="1"/>
  <c r="N162" i="1" s="1"/>
  <c r="P162" i="1"/>
  <c r="Q162" i="1"/>
  <c r="L163" i="1"/>
  <c r="J160" i="1" l="1"/>
  <c r="K220" i="1"/>
  <c r="A221" i="1"/>
  <c r="X220" i="1"/>
  <c r="AC162" i="1"/>
  <c r="AE162" i="1" s="1"/>
  <c r="AF162" i="1" s="1"/>
  <c r="G162" i="1"/>
  <c r="AB222" i="1"/>
  <c r="M163" i="1"/>
  <c r="N163" i="1" s="1"/>
  <c r="P163" i="1"/>
  <c r="Q163" i="1"/>
  <c r="L164" i="1"/>
  <c r="F161" i="1"/>
  <c r="J161" i="1" s="1"/>
  <c r="C220" i="1"/>
  <c r="I220" i="1"/>
  <c r="H220" i="1" s="1"/>
  <c r="Y219" i="1"/>
  <c r="AJ220" i="1"/>
  <c r="Z219" i="1"/>
  <c r="AA219" i="1" s="1"/>
  <c r="AH219" i="1" s="1"/>
  <c r="S219" i="1"/>
  <c r="T219" i="1" s="1"/>
  <c r="O161" i="1" l="1"/>
  <c r="R161" i="1" s="1"/>
  <c r="Z220" i="1"/>
  <c r="AA220" i="1" s="1"/>
  <c r="AH220" i="1" s="1"/>
  <c r="C221" i="1"/>
  <c r="I221" i="1"/>
  <c r="H221" i="1" s="1"/>
  <c r="Y220" i="1"/>
  <c r="AJ221" i="1"/>
  <c r="S220" i="1"/>
  <c r="T220" i="1" s="1"/>
  <c r="AC163" i="1"/>
  <c r="AE163" i="1" s="1"/>
  <c r="AF163" i="1" s="1"/>
  <c r="AH163" i="1" s="1"/>
  <c r="G163" i="1"/>
  <c r="F162" i="1"/>
  <c r="J162" i="1" s="1"/>
  <c r="X221" i="1"/>
  <c r="K221" i="1"/>
  <c r="A222" i="1"/>
  <c r="M164" i="1"/>
  <c r="N164" i="1" s="1"/>
  <c r="L165" i="1"/>
  <c r="AB223" i="1"/>
  <c r="M165" i="1" l="1"/>
  <c r="N165" i="1" s="1"/>
  <c r="L166" i="1"/>
  <c r="O162" i="1"/>
  <c r="R162" i="1" s="1"/>
  <c r="AB224" i="1"/>
  <c r="Z221" i="1"/>
  <c r="AA221" i="1" s="1"/>
  <c r="AH221" i="1" s="1"/>
  <c r="C222" i="1"/>
  <c r="Y221" i="1"/>
  <c r="AJ222" i="1"/>
  <c r="I222" i="1"/>
  <c r="H222" i="1" s="1"/>
  <c r="S221" i="1"/>
  <c r="T221" i="1" s="1"/>
  <c r="F163" i="1"/>
  <c r="O163" i="1" s="1"/>
  <c r="G164" i="1"/>
  <c r="AC164" i="1"/>
  <c r="AE164" i="1" s="1"/>
  <c r="AF164" i="1" s="1"/>
  <c r="X222" i="1"/>
  <c r="K222" i="1"/>
  <c r="A223" i="1"/>
  <c r="R163" i="1" l="1"/>
  <c r="P164" i="1"/>
  <c r="G165" i="1"/>
  <c r="AC165" i="1"/>
  <c r="AE165" i="1" s="1"/>
  <c r="AF165" i="1" s="1"/>
  <c r="AB225" i="1"/>
  <c r="M166" i="1"/>
  <c r="N166" i="1" s="1"/>
  <c r="L167" i="1"/>
  <c r="Y222" i="1"/>
  <c r="Z222" i="1"/>
  <c r="AA222" i="1" s="1"/>
  <c r="AH222" i="1" s="1"/>
  <c r="C223" i="1"/>
  <c r="AJ223" i="1"/>
  <c r="I223" i="1"/>
  <c r="H223" i="1" s="1"/>
  <c r="S222" i="1"/>
  <c r="T222" i="1" s="1"/>
  <c r="F164" i="1"/>
  <c r="O164" i="1" s="1"/>
  <c r="J163" i="1"/>
  <c r="A224" i="1"/>
  <c r="K223" i="1"/>
  <c r="X223" i="1"/>
  <c r="J164" i="1" l="1"/>
  <c r="AC166" i="1"/>
  <c r="AE166" i="1" s="1"/>
  <c r="AF166" i="1" s="1"/>
  <c r="G166" i="1"/>
  <c r="M167" i="1"/>
  <c r="N167" i="1" s="1"/>
  <c r="L168" i="1"/>
  <c r="F165" i="1"/>
  <c r="O165" i="1" s="1"/>
  <c r="X224" i="1"/>
  <c r="K224" i="1"/>
  <c r="A225" i="1"/>
  <c r="Q164" i="1"/>
  <c r="Q165" i="1" s="1"/>
  <c r="Q166" i="1" s="1"/>
  <c r="Q167" i="1" s="1"/>
  <c r="P165" i="1"/>
  <c r="P166" i="1" s="1"/>
  <c r="P167" i="1" s="1"/>
  <c r="Z223" i="1"/>
  <c r="I224" i="1"/>
  <c r="H224" i="1" s="1"/>
  <c r="C224" i="1"/>
  <c r="AJ224" i="1"/>
  <c r="Y223" i="1"/>
  <c r="S223" i="1"/>
  <c r="T223" i="1" s="1"/>
  <c r="AB226" i="1"/>
  <c r="R165" i="1" l="1"/>
  <c r="R164" i="1"/>
  <c r="AA223" i="1"/>
  <c r="AC167" i="1"/>
  <c r="AE167" i="1" s="1"/>
  <c r="AF167" i="1" s="1"/>
  <c r="G167" i="1"/>
  <c r="F166" i="1"/>
  <c r="J166" i="1" s="1"/>
  <c r="X225" i="1"/>
  <c r="K225" i="1"/>
  <c r="A226" i="1"/>
  <c r="M168" i="1"/>
  <c r="N168" i="1" s="1"/>
  <c r="P168" i="1"/>
  <c r="Q168" i="1"/>
  <c r="L169" i="1"/>
  <c r="AB227" i="1"/>
  <c r="Z224" i="1"/>
  <c r="AA224" i="1" s="1"/>
  <c r="AH224" i="1" s="1"/>
  <c r="C225" i="1"/>
  <c r="AJ225" i="1"/>
  <c r="I225" i="1"/>
  <c r="H225" i="1" s="1"/>
  <c r="Y224" i="1"/>
  <c r="S224" i="1"/>
  <c r="T224" i="1" s="1"/>
  <c r="J165" i="1"/>
  <c r="O166" i="1" l="1"/>
  <c r="R166" i="1" s="1"/>
  <c r="AC168" i="1"/>
  <c r="AE168" i="1" s="1"/>
  <c r="AF168" i="1" s="1"/>
  <c r="G168" i="1"/>
  <c r="AB228" i="1"/>
  <c r="M169" i="1"/>
  <c r="N169" i="1" s="1"/>
  <c r="P169" i="1"/>
  <c r="Q169" i="1"/>
  <c r="L170" i="1"/>
  <c r="Y225" i="1"/>
  <c r="C226" i="1"/>
  <c r="I226" i="1"/>
  <c r="H226" i="1" s="1"/>
  <c r="Z225" i="1"/>
  <c r="AA225" i="1" s="1"/>
  <c r="AH225" i="1" s="1"/>
  <c r="AJ226" i="1"/>
  <c r="S225" i="1"/>
  <c r="T225" i="1" s="1"/>
  <c r="F167" i="1"/>
  <c r="J167" i="1" s="1"/>
  <c r="X226" i="1"/>
  <c r="A227" i="1"/>
  <c r="K226" i="1"/>
  <c r="O167" i="1" l="1"/>
  <c r="R167" i="1" s="1"/>
  <c r="Y226" i="1"/>
  <c r="C227" i="1"/>
  <c r="Z226" i="1"/>
  <c r="AA226" i="1" s="1"/>
  <c r="AH226" i="1" s="1"/>
  <c r="AJ227" i="1"/>
  <c r="I227" i="1"/>
  <c r="H227" i="1" s="1"/>
  <c r="S226" i="1"/>
  <c r="T226" i="1" s="1"/>
  <c r="M170" i="1"/>
  <c r="N170" i="1" s="1"/>
  <c r="P170" i="1"/>
  <c r="Q170" i="1"/>
  <c r="L171" i="1"/>
  <c r="AB229" i="1"/>
  <c r="X227" i="1"/>
  <c r="K227" i="1"/>
  <c r="A228" i="1"/>
  <c r="AC169" i="1"/>
  <c r="AE169" i="1" s="1"/>
  <c r="AF169" i="1" s="1"/>
  <c r="G169" i="1"/>
  <c r="F168" i="1"/>
  <c r="J168" i="1" s="1"/>
  <c r="O168" i="1" l="1"/>
  <c r="R168" i="1" s="1"/>
  <c r="F169" i="1"/>
  <c r="J169" i="1" s="1"/>
  <c r="K228" i="1"/>
  <c r="A229" i="1"/>
  <c r="X228" i="1"/>
  <c r="AC170" i="1"/>
  <c r="AE170" i="1" s="1"/>
  <c r="AF170" i="1" s="1"/>
  <c r="G170" i="1"/>
  <c r="I228" i="1"/>
  <c r="H228" i="1" s="1"/>
  <c r="C228" i="1"/>
  <c r="Y227" i="1"/>
  <c r="AJ228" i="1"/>
  <c r="Z227" i="1"/>
  <c r="AA227" i="1" s="1"/>
  <c r="AH227" i="1" s="1"/>
  <c r="S227" i="1"/>
  <c r="T227" i="1" s="1"/>
  <c r="AB230" i="1"/>
  <c r="M171" i="1"/>
  <c r="N171" i="1" s="1"/>
  <c r="P171" i="1"/>
  <c r="Q171" i="1"/>
  <c r="L172" i="1"/>
  <c r="O169" i="1" l="1"/>
  <c r="R169" i="1" s="1"/>
  <c r="M172" i="1"/>
  <c r="N172" i="1" s="1"/>
  <c r="P172" i="1"/>
  <c r="Q172" i="1"/>
  <c r="L173" i="1"/>
  <c r="AJ229" i="1"/>
  <c r="I229" i="1"/>
  <c r="H229" i="1" s="1"/>
  <c r="Y228" i="1"/>
  <c r="Z228" i="1"/>
  <c r="AA228" i="1" s="1"/>
  <c r="AH228" i="1" s="1"/>
  <c r="C229" i="1"/>
  <c r="S228" i="1"/>
  <c r="T228" i="1" s="1"/>
  <c r="AB231" i="1"/>
  <c r="F170" i="1"/>
  <c r="O170" i="1" s="1"/>
  <c r="R170" i="1" s="1"/>
  <c r="X229" i="1"/>
  <c r="K229" i="1"/>
  <c r="A230" i="1"/>
  <c r="AC171" i="1"/>
  <c r="AE171" i="1" s="1"/>
  <c r="AF171" i="1" s="1"/>
  <c r="G171" i="1"/>
  <c r="J170" i="1" l="1"/>
  <c r="A231" i="1"/>
  <c r="X230" i="1"/>
  <c r="K230" i="1"/>
  <c r="AC172" i="1"/>
  <c r="AE172" i="1" s="1"/>
  <c r="AF172" i="1" s="1"/>
  <c r="G172" i="1"/>
  <c r="F171" i="1"/>
  <c r="J171" i="1" s="1"/>
  <c r="M173" i="1"/>
  <c r="N173" i="1" s="1"/>
  <c r="P173" i="1"/>
  <c r="Q173" i="1"/>
  <c r="L174" i="1"/>
  <c r="Y229" i="1"/>
  <c r="AJ230" i="1"/>
  <c r="Z229" i="1"/>
  <c r="AA229" i="1" s="1"/>
  <c r="AH229" i="1" s="1"/>
  <c r="C230" i="1"/>
  <c r="I230" i="1"/>
  <c r="H230" i="1" s="1"/>
  <c r="S229" i="1"/>
  <c r="T229" i="1" s="1"/>
  <c r="AB232" i="1"/>
  <c r="O171" i="1" l="1"/>
  <c r="R171" i="1" s="1"/>
  <c r="AC173" i="1"/>
  <c r="AE173" i="1" s="1"/>
  <c r="AF173" i="1" s="1"/>
  <c r="G173" i="1"/>
  <c r="F172" i="1"/>
  <c r="O172" i="1" s="1"/>
  <c r="R172" i="1" s="1"/>
  <c r="Z230" i="1"/>
  <c r="AA230" i="1" s="1"/>
  <c r="AH230" i="1" s="1"/>
  <c r="I231" i="1"/>
  <c r="H231" i="1" s="1"/>
  <c r="AJ231" i="1"/>
  <c r="C231" i="1"/>
  <c r="Y230" i="1"/>
  <c r="S230" i="1"/>
  <c r="T230" i="1" s="1"/>
  <c r="M174" i="1"/>
  <c r="N174" i="1" s="1"/>
  <c r="P174" i="1"/>
  <c r="Q174" i="1"/>
  <c r="L175" i="1"/>
  <c r="X231" i="1"/>
  <c r="A232" i="1"/>
  <c r="K231" i="1"/>
  <c r="AB233" i="1"/>
  <c r="J172" i="1" l="1"/>
  <c r="M175" i="1"/>
  <c r="N175" i="1" s="1"/>
  <c r="P175" i="1"/>
  <c r="Q175" i="1"/>
  <c r="L176" i="1"/>
  <c r="AB234" i="1"/>
  <c r="X232" i="1"/>
  <c r="K232" i="1"/>
  <c r="A233" i="1"/>
  <c r="F173" i="1"/>
  <c r="J173" i="1" s="1"/>
  <c r="Y231" i="1"/>
  <c r="AJ232" i="1"/>
  <c r="Z231" i="1"/>
  <c r="AA231" i="1" s="1"/>
  <c r="AH231" i="1" s="1"/>
  <c r="C232" i="1"/>
  <c r="I232" i="1"/>
  <c r="H232" i="1" s="1"/>
  <c r="S231" i="1"/>
  <c r="T231" i="1" s="1"/>
  <c r="AC174" i="1"/>
  <c r="AE174" i="1" s="1"/>
  <c r="AF174" i="1" s="1"/>
  <c r="G174" i="1"/>
  <c r="O173" i="1" l="1"/>
  <c r="R173" i="1" s="1"/>
  <c r="AJ233" i="1"/>
  <c r="Y232" i="1"/>
  <c r="I233" i="1"/>
  <c r="H233" i="1" s="1"/>
  <c r="Z232" i="1"/>
  <c r="AA232" i="1" s="1"/>
  <c r="AH232" i="1" s="1"/>
  <c r="C233" i="1"/>
  <c r="S232" i="1"/>
  <c r="T232" i="1" s="1"/>
  <c r="X233" i="1"/>
  <c r="K233" i="1"/>
  <c r="A234" i="1"/>
  <c r="AB235" i="1"/>
  <c r="AC175" i="1"/>
  <c r="AE175" i="1" s="1"/>
  <c r="AF175" i="1" s="1"/>
  <c r="G175" i="1"/>
  <c r="F174" i="1"/>
  <c r="O174" i="1" s="1"/>
  <c r="R174" i="1" s="1"/>
  <c r="M176" i="1"/>
  <c r="N176" i="1" s="1"/>
  <c r="P176" i="1"/>
  <c r="Q176" i="1"/>
  <c r="L177" i="1"/>
  <c r="J174" i="1" l="1"/>
  <c r="K234" i="1"/>
  <c r="X234" i="1"/>
  <c r="A235" i="1"/>
  <c r="AB236" i="1"/>
  <c r="AJ234" i="1"/>
  <c r="Y233" i="1"/>
  <c r="C234" i="1"/>
  <c r="Z233" i="1"/>
  <c r="AA233" i="1" s="1"/>
  <c r="AH233" i="1" s="1"/>
  <c r="I234" i="1"/>
  <c r="H234" i="1" s="1"/>
  <c r="S233" i="1"/>
  <c r="T233" i="1" s="1"/>
  <c r="AC176" i="1"/>
  <c r="AE176" i="1" s="1"/>
  <c r="AF176" i="1" s="1"/>
  <c r="G176" i="1"/>
  <c r="M177" i="1"/>
  <c r="N177" i="1" s="1"/>
  <c r="P177" i="1"/>
  <c r="Q177" i="1"/>
  <c r="L178" i="1"/>
  <c r="F175" i="1"/>
  <c r="O175" i="1" s="1"/>
  <c r="R175" i="1" s="1"/>
  <c r="F176" i="1" l="1"/>
  <c r="O176" i="1" s="1"/>
  <c r="R176" i="1" s="1"/>
  <c r="AC177" i="1"/>
  <c r="AE177" i="1" s="1"/>
  <c r="AF177" i="1" s="1"/>
  <c r="G177" i="1"/>
  <c r="M178" i="1"/>
  <c r="N178" i="1" s="1"/>
  <c r="P178" i="1"/>
  <c r="Q178" i="1"/>
  <c r="L179" i="1"/>
  <c r="J175" i="1"/>
  <c r="AB237" i="1"/>
  <c r="A236" i="1"/>
  <c r="X235" i="1"/>
  <c r="K235" i="1"/>
  <c r="C235" i="1"/>
  <c r="Y234" i="1"/>
  <c r="AJ235" i="1"/>
  <c r="Z234" i="1"/>
  <c r="AA234" i="1" s="1"/>
  <c r="AH234" i="1" s="1"/>
  <c r="I235" i="1"/>
  <c r="H235" i="1" s="1"/>
  <c r="S234" i="1"/>
  <c r="T234" i="1" s="1"/>
  <c r="J176" i="1" l="1"/>
  <c r="I236" i="1"/>
  <c r="H236" i="1" s="1"/>
  <c r="C236" i="1"/>
  <c r="Y235" i="1"/>
  <c r="AJ236" i="1"/>
  <c r="Z235" i="1"/>
  <c r="AA235" i="1" s="1"/>
  <c r="AH235" i="1" s="1"/>
  <c r="S235" i="1"/>
  <c r="T235" i="1" s="1"/>
  <c r="AC178" i="1"/>
  <c r="AE178" i="1" s="1"/>
  <c r="AF178" i="1" s="1"/>
  <c r="G178" i="1"/>
  <c r="K236" i="1"/>
  <c r="A237" i="1"/>
  <c r="X236" i="1"/>
  <c r="M179" i="1"/>
  <c r="N179" i="1" s="1"/>
  <c r="P179" i="1"/>
  <c r="Q179" i="1"/>
  <c r="L180" i="1"/>
  <c r="F177" i="1"/>
  <c r="J177" i="1" s="1"/>
  <c r="AB238" i="1"/>
  <c r="AB239" i="1" l="1"/>
  <c r="O177" i="1"/>
  <c r="R177" i="1" s="1"/>
  <c r="F178" i="1"/>
  <c r="J178" i="1" s="1"/>
  <c r="X237" i="1"/>
  <c r="K237" i="1"/>
  <c r="A238" i="1"/>
  <c r="AC179" i="1"/>
  <c r="AE179" i="1" s="1"/>
  <c r="AF179" i="1" s="1"/>
  <c r="G179" i="1"/>
  <c r="M180" i="1"/>
  <c r="N180" i="1" s="1"/>
  <c r="P180" i="1"/>
  <c r="Q180" i="1"/>
  <c r="L181" i="1"/>
  <c r="Y236" i="1"/>
  <c r="AJ237" i="1"/>
  <c r="Z236" i="1"/>
  <c r="AA236" i="1" s="1"/>
  <c r="AH236" i="1" s="1"/>
  <c r="I237" i="1"/>
  <c r="H237" i="1" s="1"/>
  <c r="C237" i="1"/>
  <c r="S236" i="1"/>
  <c r="T236" i="1" s="1"/>
  <c r="O178" i="1" l="1"/>
  <c r="R178" i="1" s="1"/>
  <c r="AC180" i="1"/>
  <c r="AE180" i="1" s="1"/>
  <c r="AF180" i="1" s="1"/>
  <c r="G180" i="1"/>
  <c r="A239" i="1"/>
  <c r="X238" i="1"/>
  <c r="K238" i="1"/>
  <c r="AB240" i="1"/>
  <c r="M181" i="1"/>
  <c r="N181" i="1" s="1"/>
  <c r="P181" i="1"/>
  <c r="Q181" i="1"/>
  <c r="L182" i="1"/>
  <c r="F179" i="1"/>
  <c r="O179" i="1" s="1"/>
  <c r="R179" i="1" s="1"/>
  <c r="C238" i="1"/>
  <c r="Y237" i="1"/>
  <c r="AJ238" i="1"/>
  <c r="Z237" i="1"/>
  <c r="AA237" i="1" s="1"/>
  <c r="AH237" i="1" s="1"/>
  <c r="I238" i="1"/>
  <c r="H238" i="1" s="1"/>
  <c r="S237" i="1"/>
  <c r="T237" i="1" s="1"/>
  <c r="J179" i="1" l="1"/>
  <c r="M182" i="1"/>
  <c r="N182" i="1" s="1"/>
  <c r="P182" i="1"/>
  <c r="Q182" i="1"/>
  <c r="L183" i="1"/>
  <c r="Y238" i="1"/>
  <c r="C239" i="1"/>
  <c r="I239" i="1"/>
  <c r="H239" i="1" s="1"/>
  <c r="Z238" i="1"/>
  <c r="AA238" i="1" s="1"/>
  <c r="AH238" i="1" s="1"/>
  <c r="AJ239" i="1"/>
  <c r="S238" i="1"/>
  <c r="T238" i="1" s="1"/>
  <c r="AB241" i="1"/>
  <c r="K239" i="1"/>
  <c r="X239" i="1"/>
  <c r="A240" i="1"/>
  <c r="AC181" i="1"/>
  <c r="AE181" i="1" s="1"/>
  <c r="AF181" i="1" s="1"/>
  <c r="G181" i="1"/>
  <c r="F180" i="1"/>
  <c r="J180" i="1" s="1"/>
  <c r="O180" i="1" l="1"/>
  <c r="R180" i="1" s="1"/>
  <c r="F181" i="1"/>
  <c r="J181" i="1" s="1"/>
  <c r="AC182" i="1"/>
  <c r="AE182" i="1" s="1"/>
  <c r="AF182" i="1" s="1"/>
  <c r="G182" i="1"/>
  <c r="X240" i="1"/>
  <c r="A241" i="1"/>
  <c r="K240" i="1"/>
  <c r="Z239" i="1"/>
  <c r="AA239" i="1" s="1"/>
  <c r="AH239" i="1" s="1"/>
  <c r="AJ240" i="1"/>
  <c r="C240" i="1"/>
  <c r="I240" i="1"/>
  <c r="H240" i="1" s="1"/>
  <c r="Y239" i="1"/>
  <c r="S239" i="1"/>
  <c r="T239" i="1" s="1"/>
  <c r="AB242" i="1"/>
  <c r="M183" i="1"/>
  <c r="N183" i="1" s="1"/>
  <c r="P183" i="1"/>
  <c r="Q183" i="1"/>
  <c r="L184" i="1"/>
  <c r="O181" i="1" l="1"/>
  <c r="R181" i="1" s="1"/>
  <c r="X241" i="1"/>
  <c r="K241" i="1"/>
  <c r="A242" i="1"/>
  <c r="AC183" i="1"/>
  <c r="AE183" i="1" s="1"/>
  <c r="AF183" i="1" s="1"/>
  <c r="G183" i="1"/>
  <c r="Y240" i="1"/>
  <c r="AJ241" i="1"/>
  <c r="I241" i="1"/>
  <c r="H241" i="1" s="1"/>
  <c r="Z240" i="1"/>
  <c r="AA240" i="1" s="1"/>
  <c r="AH240" i="1" s="1"/>
  <c r="C241" i="1"/>
  <c r="S240" i="1"/>
  <c r="T240" i="1" s="1"/>
  <c r="M184" i="1"/>
  <c r="N184" i="1" s="1"/>
  <c r="P184" i="1"/>
  <c r="Q184" i="1"/>
  <c r="L185" i="1"/>
  <c r="AB243" i="1"/>
  <c r="F182" i="1"/>
  <c r="J182" i="1" s="1"/>
  <c r="O182" i="1" l="1"/>
  <c r="R182" i="1" s="1"/>
  <c r="K242" i="1"/>
  <c r="A243" i="1"/>
  <c r="X242" i="1"/>
  <c r="AB244" i="1"/>
  <c r="M185" i="1"/>
  <c r="N185" i="1" s="1"/>
  <c r="P185" i="1"/>
  <c r="Q185" i="1"/>
  <c r="L186" i="1"/>
  <c r="F183" i="1"/>
  <c r="J183" i="1" s="1"/>
  <c r="AJ242" i="1"/>
  <c r="I242" i="1"/>
  <c r="H242" i="1" s="1"/>
  <c r="Y241" i="1"/>
  <c r="C242" i="1"/>
  <c r="Z241" i="1"/>
  <c r="AA241" i="1" s="1"/>
  <c r="AH241" i="1" s="1"/>
  <c r="S241" i="1"/>
  <c r="T241" i="1" s="1"/>
  <c r="AC184" i="1"/>
  <c r="AE184" i="1" s="1"/>
  <c r="AF184" i="1" s="1"/>
  <c r="G184" i="1"/>
  <c r="O183" i="1" l="1"/>
  <c r="R183" i="1" s="1"/>
  <c r="K243" i="1"/>
  <c r="A244" i="1"/>
  <c r="X243" i="1"/>
  <c r="AC185" i="1"/>
  <c r="AE185" i="1" s="1"/>
  <c r="AF185" i="1" s="1"/>
  <c r="G185" i="1"/>
  <c r="Y242" i="1"/>
  <c r="Z242" i="1"/>
  <c r="AA242" i="1" s="1"/>
  <c r="AH242" i="1" s="1"/>
  <c r="C243" i="1"/>
  <c r="I243" i="1"/>
  <c r="H243" i="1" s="1"/>
  <c r="AJ243" i="1"/>
  <c r="S242" i="1"/>
  <c r="T242" i="1" s="1"/>
  <c r="F184" i="1"/>
  <c r="O184" i="1" s="1"/>
  <c r="R184" i="1" s="1"/>
  <c r="M186" i="1"/>
  <c r="N186" i="1" s="1"/>
  <c r="P186" i="1"/>
  <c r="Q186" i="1"/>
  <c r="L187" i="1"/>
  <c r="AB245" i="1"/>
  <c r="M187" i="1" l="1"/>
  <c r="N187" i="1" s="1"/>
  <c r="P187" i="1"/>
  <c r="Q187" i="1"/>
  <c r="L188" i="1"/>
  <c r="J184" i="1"/>
  <c r="F185" i="1"/>
  <c r="J185" i="1" s="1"/>
  <c r="X244" i="1"/>
  <c r="A245" i="1"/>
  <c r="K244" i="1"/>
  <c r="AB246" i="1"/>
  <c r="AC186" i="1"/>
  <c r="AE186" i="1" s="1"/>
  <c r="AF186" i="1" s="1"/>
  <c r="G186" i="1"/>
  <c r="Z243" i="1"/>
  <c r="AA243" i="1" s="1"/>
  <c r="AH243" i="1" s="1"/>
  <c r="AJ244" i="1"/>
  <c r="I244" i="1"/>
  <c r="H244" i="1" s="1"/>
  <c r="C244" i="1"/>
  <c r="Y243" i="1"/>
  <c r="S243" i="1"/>
  <c r="T243" i="1" s="1"/>
  <c r="O185" i="1" l="1"/>
  <c r="R185" i="1" s="1"/>
  <c r="F186" i="1"/>
  <c r="J186" i="1" s="1"/>
  <c r="M188" i="1"/>
  <c r="N188" i="1" s="1"/>
  <c r="P188" i="1"/>
  <c r="Q188" i="1"/>
  <c r="L189" i="1"/>
  <c r="Y244" i="1"/>
  <c r="C245" i="1"/>
  <c r="Z244" i="1"/>
  <c r="AA244" i="1" s="1"/>
  <c r="AH244" i="1" s="1"/>
  <c r="I245" i="1"/>
  <c r="H245" i="1" s="1"/>
  <c r="AJ245" i="1"/>
  <c r="S244" i="1"/>
  <c r="T244" i="1" s="1"/>
  <c r="K245" i="1"/>
  <c r="A246" i="1"/>
  <c r="X245" i="1"/>
  <c r="AB247" i="1"/>
  <c r="AC187" i="1"/>
  <c r="AE187" i="1" s="1"/>
  <c r="AF187" i="1" s="1"/>
  <c r="G187" i="1"/>
  <c r="O186" i="1" l="1"/>
  <c r="R186" i="1" s="1"/>
  <c r="AC188" i="1"/>
  <c r="AE188" i="1" s="1"/>
  <c r="AF188" i="1" s="1"/>
  <c r="G188" i="1"/>
  <c r="X246" i="1"/>
  <c r="A247" i="1"/>
  <c r="K246" i="1"/>
  <c r="M189" i="1"/>
  <c r="N189" i="1" s="1"/>
  <c r="P189" i="1"/>
  <c r="Q189" i="1"/>
  <c r="L190" i="1"/>
  <c r="F187" i="1"/>
  <c r="J187" i="1" s="1"/>
  <c r="AB248" i="1"/>
  <c r="Z245" i="1"/>
  <c r="AA245" i="1" s="1"/>
  <c r="AH245" i="1" s="1"/>
  <c r="C246" i="1"/>
  <c r="AJ246" i="1"/>
  <c r="Y245" i="1"/>
  <c r="I246" i="1"/>
  <c r="H246" i="1" s="1"/>
  <c r="S245" i="1"/>
  <c r="T245" i="1" s="1"/>
  <c r="C247" i="1" l="1"/>
  <c r="I247" i="1"/>
  <c r="H247" i="1" s="1"/>
  <c r="Y246" i="1"/>
  <c r="Z246" i="1"/>
  <c r="AA246" i="1" s="1"/>
  <c r="AH246" i="1" s="1"/>
  <c r="AJ247" i="1"/>
  <c r="S246" i="1"/>
  <c r="T246" i="1" s="1"/>
  <c r="AC189" i="1"/>
  <c r="AE189" i="1" s="1"/>
  <c r="AF189" i="1" s="1"/>
  <c r="G189" i="1"/>
  <c r="AB249" i="1"/>
  <c r="O187" i="1"/>
  <c r="R187" i="1" s="1"/>
  <c r="M190" i="1"/>
  <c r="N190" i="1" s="1"/>
  <c r="P190" i="1"/>
  <c r="Q190" i="1"/>
  <c r="L191" i="1"/>
  <c r="F188" i="1"/>
  <c r="J188" i="1" s="1"/>
  <c r="X247" i="1"/>
  <c r="A248" i="1"/>
  <c r="K247" i="1"/>
  <c r="Z247" i="1" l="1"/>
  <c r="AA247" i="1" s="1"/>
  <c r="AH247" i="1" s="1"/>
  <c r="C248" i="1"/>
  <c r="AJ248" i="1"/>
  <c r="I248" i="1"/>
  <c r="H248" i="1" s="1"/>
  <c r="Y247" i="1"/>
  <c r="S247" i="1"/>
  <c r="T247" i="1" s="1"/>
  <c r="M191" i="1"/>
  <c r="N191" i="1" s="1"/>
  <c r="P191" i="1"/>
  <c r="Q191" i="1"/>
  <c r="L192" i="1"/>
  <c r="O188" i="1"/>
  <c r="R188" i="1" s="1"/>
  <c r="AB250" i="1"/>
  <c r="X248" i="1"/>
  <c r="K248" i="1"/>
  <c r="A249" i="1"/>
  <c r="F189" i="1"/>
  <c r="J189" i="1" s="1"/>
  <c r="AC190" i="1"/>
  <c r="AE190" i="1" s="1"/>
  <c r="AF190" i="1" s="1"/>
  <c r="G190" i="1"/>
  <c r="O189" i="1" l="1"/>
  <c r="R189" i="1" s="1"/>
  <c r="M192" i="1"/>
  <c r="N192" i="1" s="1"/>
  <c r="L193" i="1"/>
  <c r="F190" i="1"/>
  <c r="O190" i="1" s="1"/>
  <c r="R190" i="1" s="1"/>
  <c r="Z248" i="1"/>
  <c r="AA248" i="1" s="1"/>
  <c r="AH248" i="1" s="1"/>
  <c r="I249" i="1"/>
  <c r="H249" i="1" s="1"/>
  <c r="C249" i="1"/>
  <c r="AJ249" i="1"/>
  <c r="Y248" i="1"/>
  <c r="S248" i="1"/>
  <c r="T248" i="1" s="1"/>
  <c r="AB251" i="1"/>
  <c r="X249" i="1"/>
  <c r="A250" i="1"/>
  <c r="K249" i="1"/>
  <c r="AC191" i="1"/>
  <c r="AE191" i="1" s="1"/>
  <c r="AF191" i="1" s="1"/>
  <c r="AH191" i="1" s="1"/>
  <c r="G191" i="1"/>
  <c r="J190" i="1" l="1"/>
  <c r="X250" i="1"/>
  <c r="A251" i="1"/>
  <c r="K250" i="1"/>
  <c r="AC192" i="1"/>
  <c r="AE192" i="1" s="1"/>
  <c r="AF192" i="1" s="1"/>
  <c r="G192" i="1"/>
  <c r="AJ250" i="1"/>
  <c r="I250" i="1"/>
  <c r="H250" i="1" s="1"/>
  <c r="Y249" i="1"/>
  <c r="Z249" i="1"/>
  <c r="AA249" i="1" s="1"/>
  <c r="AH249" i="1" s="1"/>
  <c r="C250" i="1"/>
  <c r="S249" i="1"/>
  <c r="T249" i="1" s="1"/>
  <c r="AB252" i="1"/>
  <c r="M193" i="1"/>
  <c r="N193" i="1" s="1"/>
  <c r="L194" i="1"/>
  <c r="F191" i="1"/>
  <c r="O191" i="1" s="1"/>
  <c r="R191" i="1" l="1"/>
  <c r="P192" i="1"/>
  <c r="M194" i="1"/>
  <c r="N194" i="1" s="1"/>
  <c r="L195" i="1"/>
  <c r="A252" i="1"/>
  <c r="X251" i="1"/>
  <c r="K251" i="1"/>
  <c r="Y250" i="1"/>
  <c r="Z250" i="1"/>
  <c r="AA250" i="1" s="1"/>
  <c r="AH250" i="1" s="1"/>
  <c r="C251" i="1"/>
  <c r="AJ251" i="1"/>
  <c r="I251" i="1"/>
  <c r="H251" i="1" s="1"/>
  <c r="S250" i="1"/>
  <c r="T250" i="1" s="1"/>
  <c r="J191" i="1"/>
  <c r="G193" i="1"/>
  <c r="AC193" i="1"/>
  <c r="AE193" i="1" s="1"/>
  <c r="AF193" i="1" s="1"/>
  <c r="AB253" i="1"/>
  <c r="F192" i="1"/>
  <c r="O192" i="1" s="1"/>
  <c r="F193" i="1" l="1"/>
  <c r="O193" i="1" s="1"/>
  <c r="AC194" i="1"/>
  <c r="AE194" i="1" s="1"/>
  <c r="AF194" i="1" s="1"/>
  <c r="G194" i="1"/>
  <c r="AJ252" i="1"/>
  <c r="Z251" i="1"/>
  <c r="AA251" i="1" s="1"/>
  <c r="AH251" i="1" s="1"/>
  <c r="C252" i="1"/>
  <c r="I252" i="1"/>
  <c r="H252" i="1" s="1"/>
  <c r="Y251" i="1"/>
  <c r="S251" i="1"/>
  <c r="T251" i="1" s="1"/>
  <c r="J192" i="1"/>
  <c r="AB254" i="1"/>
  <c r="M195" i="1"/>
  <c r="N195" i="1" s="1"/>
  <c r="L196" i="1"/>
  <c r="Q192" i="1"/>
  <c r="Q193" i="1" s="1"/>
  <c r="Q194" i="1" s="1"/>
  <c r="Q195" i="1" s="1"/>
  <c r="P193" i="1"/>
  <c r="P194" i="1" s="1"/>
  <c r="P195" i="1" s="1"/>
  <c r="A253" i="1"/>
  <c r="X252" i="1"/>
  <c r="K252" i="1"/>
  <c r="R193" i="1" l="1"/>
  <c r="AB255" i="1"/>
  <c r="F194" i="1"/>
  <c r="J194" i="1" s="1"/>
  <c r="AC195" i="1"/>
  <c r="AE195" i="1" s="1"/>
  <c r="AF195" i="1" s="1"/>
  <c r="G195" i="1"/>
  <c r="J193" i="1"/>
  <c r="C253" i="1"/>
  <c r="AJ253" i="1"/>
  <c r="Z252" i="1"/>
  <c r="Y252" i="1"/>
  <c r="I253" i="1"/>
  <c r="H253" i="1" s="1"/>
  <c r="S252" i="1"/>
  <c r="T252" i="1" s="1"/>
  <c r="K253" i="1"/>
  <c r="A254" i="1"/>
  <c r="X253" i="1"/>
  <c r="M196" i="1"/>
  <c r="N196" i="1" s="1"/>
  <c r="P196" i="1"/>
  <c r="Q196" i="1"/>
  <c r="L197" i="1"/>
  <c r="R192" i="1"/>
  <c r="M197" i="1" l="1"/>
  <c r="N197" i="1" s="1"/>
  <c r="P197" i="1"/>
  <c r="Q197" i="1"/>
  <c r="L198" i="1"/>
  <c r="Z253" i="1"/>
  <c r="AA253" i="1" s="1"/>
  <c r="AH253" i="1" s="1"/>
  <c r="C254" i="1"/>
  <c r="I254" i="1"/>
  <c r="H254" i="1" s="1"/>
  <c r="Y253" i="1"/>
  <c r="AJ254" i="1"/>
  <c r="S253" i="1"/>
  <c r="T253" i="1" s="1"/>
  <c r="AB256" i="1"/>
  <c r="X254" i="1"/>
  <c r="A255" i="1"/>
  <c r="K254" i="1"/>
  <c r="O194" i="1"/>
  <c r="R194" i="1" s="1"/>
  <c r="AC196" i="1"/>
  <c r="AE196" i="1" s="1"/>
  <c r="AF196" i="1" s="1"/>
  <c r="G196" i="1"/>
  <c r="AA252" i="1"/>
  <c r="F195" i="1"/>
  <c r="J195" i="1" s="1"/>
  <c r="O195" i="1" l="1"/>
  <c r="R195" i="1" s="1"/>
  <c r="X255" i="1"/>
  <c r="A256" i="1"/>
  <c r="K255" i="1"/>
  <c r="AC197" i="1"/>
  <c r="AE197" i="1" s="1"/>
  <c r="AF197" i="1" s="1"/>
  <c r="G197" i="1"/>
  <c r="Y254" i="1"/>
  <c r="AJ255" i="1"/>
  <c r="Z254" i="1"/>
  <c r="AA254" i="1" s="1"/>
  <c r="AH254" i="1" s="1"/>
  <c r="C255" i="1"/>
  <c r="I255" i="1"/>
  <c r="H255" i="1" s="1"/>
  <c r="S254" i="1"/>
  <c r="T254" i="1" s="1"/>
  <c r="M198" i="1"/>
  <c r="N198" i="1" s="1"/>
  <c r="P198" i="1"/>
  <c r="Q198" i="1"/>
  <c r="L199" i="1"/>
  <c r="F196" i="1"/>
  <c r="J196" i="1" s="1"/>
  <c r="AB257" i="1"/>
  <c r="AB258" i="1" l="1"/>
  <c r="F197" i="1"/>
  <c r="O197" i="1" s="1"/>
  <c r="R197" i="1" s="1"/>
  <c r="Z255" i="1"/>
  <c r="AA255" i="1" s="1"/>
  <c r="AH255" i="1" s="1"/>
  <c r="C256" i="1"/>
  <c r="I256" i="1"/>
  <c r="H256" i="1" s="1"/>
  <c r="Y255" i="1"/>
  <c r="AJ256" i="1"/>
  <c r="S255" i="1"/>
  <c r="T255" i="1" s="1"/>
  <c r="AC198" i="1"/>
  <c r="AE198" i="1" s="1"/>
  <c r="AF198" i="1" s="1"/>
  <c r="G198" i="1"/>
  <c r="O196" i="1"/>
  <c r="R196" i="1" s="1"/>
  <c r="X256" i="1"/>
  <c r="K256" i="1"/>
  <c r="A257" i="1"/>
  <c r="M199" i="1"/>
  <c r="N199" i="1" s="1"/>
  <c r="P199" i="1"/>
  <c r="Q199" i="1"/>
  <c r="L200" i="1"/>
  <c r="AB259" i="1" l="1"/>
  <c r="M200" i="1"/>
  <c r="N200" i="1" s="1"/>
  <c r="P200" i="1"/>
  <c r="Q200" i="1"/>
  <c r="L201" i="1"/>
  <c r="X257" i="1"/>
  <c r="A258" i="1"/>
  <c r="K257" i="1"/>
  <c r="F198" i="1"/>
  <c r="O198" i="1" s="1"/>
  <c r="R198" i="1" s="1"/>
  <c r="J197" i="1"/>
  <c r="AC199" i="1"/>
  <c r="AE199" i="1" s="1"/>
  <c r="AF199" i="1" s="1"/>
  <c r="G199" i="1"/>
  <c r="AJ257" i="1"/>
  <c r="I257" i="1"/>
  <c r="H257" i="1" s="1"/>
  <c r="Y256" i="1"/>
  <c r="C257" i="1"/>
  <c r="Z256" i="1"/>
  <c r="AA256" i="1" s="1"/>
  <c r="AH256" i="1" s="1"/>
  <c r="S256" i="1"/>
  <c r="T256" i="1" s="1"/>
  <c r="F199" i="1" l="1"/>
  <c r="J199" i="1" s="1"/>
  <c r="J198" i="1"/>
  <c r="X258" i="1"/>
  <c r="K258" i="1"/>
  <c r="A259" i="1"/>
  <c r="AC200" i="1"/>
  <c r="AE200" i="1" s="1"/>
  <c r="AF200" i="1" s="1"/>
  <c r="G200" i="1"/>
  <c r="M201" i="1"/>
  <c r="N201" i="1" s="1"/>
  <c r="P201" i="1"/>
  <c r="Q201" i="1"/>
  <c r="L202" i="1"/>
  <c r="AB260" i="1"/>
  <c r="Y257" i="1"/>
  <c r="Z257" i="1"/>
  <c r="AA257" i="1" s="1"/>
  <c r="AH257" i="1" s="1"/>
  <c r="C258" i="1"/>
  <c r="I258" i="1"/>
  <c r="H258" i="1" s="1"/>
  <c r="AJ258" i="1"/>
  <c r="S257" i="1"/>
  <c r="T257" i="1" s="1"/>
  <c r="Y258" i="1" l="1"/>
  <c r="AJ259" i="1"/>
  <c r="Z258" i="1"/>
  <c r="AA258" i="1" s="1"/>
  <c r="AH258" i="1" s="1"/>
  <c r="I259" i="1"/>
  <c r="H259" i="1" s="1"/>
  <c r="C259" i="1"/>
  <c r="S258" i="1"/>
  <c r="T258" i="1" s="1"/>
  <c r="AB261" i="1"/>
  <c r="M202" i="1"/>
  <c r="N202" i="1" s="1"/>
  <c r="P202" i="1"/>
  <c r="Q202" i="1"/>
  <c r="L203" i="1"/>
  <c r="X259" i="1"/>
  <c r="K259" i="1"/>
  <c r="A260" i="1"/>
  <c r="O199" i="1"/>
  <c r="R199" i="1" s="1"/>
  <c r="AC201" i="1"/>
  <c r="AE201" i="1" s="1"/>
  <c r="AF201" i="1" s="1"/>
  <c r="G201" i="1"/>
  <c r="F200" i="1"/>
  <c r="J200" i="1" s="1"/>
  <c r="O200" i="1" l="1"/>
  <c r="R200" i="1" s="1"/>
  <c r="AB262" i="1"/>
  <c r="C260" i="1"/>
  <c r="Z259" i="1"/>
  <c r="AA259" i="1" s="1"/>
  <c r="AH259" i="1" s="1"/>
  <c r="AJ260" i="1"/>
  <c r="I260" i="1"/>
  <c r="H260" i="1" s="1"/>
  <c r="Y259" i="1"/>
  <c r="S259" i="1"/>
  <c r="T259" i="1" s="1"/>
  <c r="AC202" i="1"/>
  <c r="AE202" i="1" s="1"/>
  <c r="AF202" i="1" s="1"/>
  <c r="G202" i="1"/>
  <c r="F201" i="1"/>
  <c r="J201" i="1" s="1"/>
  <c r="K260" i="1"/>
  <c r="X260" i="1"/>
  <c r="A261" i="1"/>
  <c r="M203" i="1"/>
  <c r="N203" i="1" s="1"/>
  <c r="P203" i="1"/>
  <c r="Q203" i="1"/>
  <c r="L204" i="1"/>
  <c r="O201" i="1" l="1"/>
  <c r="R201" i="1" s="1"/>
  <c r="M204" i="1"/>
  <c r="N204" i="1" s="1"/>
  <c r="P204" i="1"/>
  <c r="Q204" i="1"/>
  <c r="L205" i="1"/>
  <c r="A262" i="1"/>
  <c r="X261" i="1"/>
  <c r="K261" i="1"/>
  <c r="F202" i="1"/>
  <c r="J202" i="1" s="1"/>
  <c r="AB263" i="1"/>
  <c r="AJ261" i="1"/>
  <c r="Z260" i="1"/>
  <c r="AA260" i="1" s="1"/>
  <c r="AH260" i="1" s="1"/>
  <c r="C261" i="1"/>
  <c r="I261" i="1"/>
  <c r="H261" i="1" s="1"/>
  <c r="Y260" i="1"/>
  <c r="S260" i="1"/>
  <c r="T260" i="1" s="1"/>
  <c r="AC203" i="1"/>
  <c r="AE203" i="1" s="1"/>
  <c r="AF203" i="1" s="1"/>
  <c r="G203" i="1"/>
  <c r="F203" i="1" l="1"/>
  <c r="O203" i="1" s="1"/>
  <c r="R203" i="1" s="1"/>
  <c r="O202" i="1"/>
  <c r="R202" i="1" s="1"/>
  <c r="Y261" i="1"/>
  <c r="Z261" i="1"/>
  <c r="AA261" i="1" s="1"/>
  <c r="AH261" i="1" s="1"/>
  <c r="C262" i="1"/>
  <c r="AJ262" i="1"/>
  <c r="I262" i="1"/>
  <c r="H262" i="1" s="1"/>
  <c r="S261" i="1"/>
  <c r="T261" i="1" s="1"/>
  <c r="AC204" i="1"/>
  <c r="AE204" i="1" s="1"/>
  <c r="AF204" i="1" s="1"/>
  <c r="G204" i="1"/>
  <c r="AB264" i="1"/>
  <c r="A263" i="1"/>
  <c r="K262" i="1"/>
  <c r="X262" i="1"/>
  <c r="M205" i="1"/>
  <c r="N205" i="1" s="1"/>
  <c r="P205" i="1"/>
  <c r="Q205" i="1"/>
  <c r="L206" i="1"/>
  <c r="J203" i="1" l="1"/>
  <c r="M206" i="1"/>
  <c r="N206" i="1" s="1"/>
  <c r="P206" i="1"/>
  <c r="Q206" i="1"/>
  <c r="L207" i="1"/>
  <c r="AB265" i="1"/>
  <c r="X263" i="1"/>
  <c r="K263" i="1"/>
  <c r="A264" i="1"/>
  <c r="F204" i="1"/>
  <c r="J204" i="1" s="1"/>
  <c r="AC205" i="1"/>
  <c r="AE205" i="1" s="1"/>
  <c r="AF205" i="1" s="1"/>
  <c r="G205" i="1"/>
  <c r="Z262" i="1"/>
  <c r="AA262" i="1" s="1"/>
  <c r="AH262" i="1" s="1"/>
  <c r="AJ263" i="1"/>
  <c r="I263" i="1"/>
  <c r="H263" i="1" s="1"/>
  <c r="Y262" i="1"/>
  <c r="C263" i="1"/>
  <c r="S262" i="1"/>
  <c r="T262" i="1" s="1"/>
  <c r="O204" i="1" l="1"/>
  <c r="R204" i="1" s="1"/>
  <c r="F205" i="1"/>
  <c r="O205" i="1" s="1"/>
  <c r="R205" i="1" s="1"/>
  <c r="K264" i="1"/>
  <c r="A265" i="1"/>
  <c r="X264" i="1"/>
  <c r="AB266" i="1"/>
  <c r="AC206" i="1"/>
  <c r="AE206" i="1" s="1"/>
  <c r="AF206" i="1" s="1"/>
  <c r="G206" i="1"/>
  <c r="C264" i="1"/>
  <c r="I264" i="1"/>
  <c r="H264" i="1" s="1"/>
  <c r="Y263" i="1"/>
  <c r="AJ264" i="1"/>
  <c r="Z263" i="1"/>
  <c r="AA263" i="1" s="1"/>
  <c r="AH263" i="1" s="1"/>
  <c r="S263" i="1"/>
  <c r="T263" i="1" s="1"/>
  <c r="M207" i="1"/>
  <c r="N207" i="1" s="1"/>
  <c r="P207" i="1"/>
  <c r="Q207" i="1"/>
  <c r="L208" i="1"/>
  <c r="M208" i="1" l="1"/>
  <c r="N208" i="1" s="1"/>
  <c r="P208" i="1"/>
  <c r="Q208" i="1"/>
  <c r="L209" i="1"/>
  <c r="AB267" i="1"/>
  <c r="Y264" i="1"/>
  <c r="AJ265" i="1"/>
  <c r="I265" i="1"/>
  <c r="H265" i="1" s="1"/>
  <c r="Z264" i="1"/>
  <c r="AA264" i="1" s="1"/>
  <c r="AH264" i="1" s="1"/>
  <c r="C265" i="1"/>
  <c r="S264" i="1"/>
  <c r="T264" i="1" s="1"/>
  <c r="F206" i="1"/>
  <c r="J206" i="1" s="1"/>
  <c r="X265" i="1"/>
  <c r="K265" i="1"/>
  <c r="A266" i="1"/>
  <c r="J205" i="1"/>
  <c r="AC207" i="1"/>
  <c r="AE207" i="1" s="1"/>
  <c r="AF207" i="1" s="1"/>
  <c r="G207" i="1"/>
  <c r="O206" i="1" l="1"/>
  <c r="R206" i="1" s="1"/>
  <c r="F207" i="1"/>
  <c r="O207" i="1" s="1"/>
  <c r="R207" i="1" s="1"/>
  <c r="X266" i="1"/>
  <c r="K266" i="1"/>
  <c r="A267" i="1"/>
  <c r="AC208" i="1"/>
  <c r="AE208" i="1" s="1"/>
  <c r="AF208" i="1" s="1"/>
  <c r="G208" i="1"/>
  <c r="C266" i="1"/>
  <c r="I266" i="1"/>
  <c r="H266" i="1" s="1"/>
  <c r="Y265" i="1"/>
  <c r="AJ266" i="1"/>
  <c r="Z265" i="1"/>
  <c r="AA265" i="1" s="1"/>
  <c r="AH265" i="1" s="1"/>
  <c r="S265" i="1"/>
  <c r="T265" i="1" s="1"/>
  <c r="AB268" i="1"/>
  <c r="M209" i="1"/>
  <c r="N209" i="1" s="1"/>
  <c r="P209" i="1"/>
  <c r="Q209" i="1"/>
  <c r="L210" i="1"/>
  <c r="J207" i="1" l="1"/>
  <c r="K267" i="1"/>
  <c r="A268" i="1"/>
  <c r="X267" i="1"/>
  <c r="AC209" i="1"/>
  <c r="AE209" i="1" s="1"/>
  <c r="AF209" i="1" s="1"/>
  <c r="G209" i="1"/>
  <c r="M210" i="1"/>
  <c r="N210" i="1" s="1"/>
  <c r="P210" i="1"/>
  <c r="Q210" i="1"/>
  <c r="L211" i="1"/>
  <c r="Y266" i="1"/>
  <c r="C267" i="1"/>
  <c r="I267" i="1"/>
  <c r="H267" i="1" s="1"/>
  <c r="Z266" i="1"/>
  <c r="AA266" i="1" s="1"/>
  <c r="AH266" i="1" s="1"/>
  <c r="AJ267" i="1"/>
  <c r="S266" i="1"/>
  <c r="T266" i="1" s="1"/>
  <c r="AB269" i="1"/>
  <c r="F208" i="1"/>
  <c r="O208" i="1" s="1"/>
  <c r="R208" i="1" s="1"/>
  <c r="J208" i="1" l="1"/>
  <c r="M211" i="1"/>
  <c r="N211" i="1" s="1"/>
  <c r="P211" i="1"/>
  <c r="Q211" i="1"/>
  <c r="L212" i="1"/>
  <c r="K268" i="1"/>
  <c r="A269" i="1"/>
  <c r="X268" i="1"/>
  <c r="AB270" i="1"/>
  <c r="AC210" i="1"/>
  <c r="AE210" i="1" s="1"/>
  <c r="AF210" i="1" s="1"/>
  <c r="G210" i="1"/>
  <c r="F209" i="1"/>
  <c r="O209" i="1" s="1"/>
  <c r="R209" i="1" s="1"/>
  <c r="C268" i="1"/>
  <c r="Y267" i="1"/>
  <c r="AJ268" i="1"/>
  <c r="Z267" i="1"/>
  <c r="AA267" i="1" s="1"/>
  <c r="AH267" i="1" s="1"/>
  <c r="I268" i="1"/>
  <c r="H268" i="1" s="1"/>
  <c r="S267" i="1"/>
  <c r="T267" i="1" s="1"/>
  <c r="F210" i="1" l="1"/>
  <c r="O210" i="1" s="1"/>
  <c r="R210" i="1" s="1"/>
  <c r="AB271" i="1"/>
  <c r="AC211" i="1"/>
  <c r="AE211" i="1" s="1"/>
  <c r="AF211" i="1" s="1"/>
  <c r="G211" i="1"/>
  <c r="Z268" i="1"/>
  <c r="AA268" i="1" s="1"/>
  <c r="AH268" i="1" s="1"/>
  <c r="AJ269" i="1"/>
  <c r="I269" i="1"/>
  <c r="H269" i="1" s="1"/>
  <c r="C269" i="1"/>
  <c r="Y268" i="1"/>
  <c r="S268" i="1"/>
  <c r="T268" i="1" s="1"/>
  <c r="X269" i="1"/>
  <c r="K269" i="1"/>
  <c r="A270" i="1"/>
  <c r="M212" i="1"/>
  <c r="N212" i="1" s="1"/>
  <c r="P212" i="1"/>
  <c r="Q212" i="1"/>
  <c r="L213" i="1"/>
  <c r="J209" i="1"/>
  <c r="J210" i="1" l="1"/>
  <c r="AC212" i="1"/>
  <c r="AE212" i="1" s="1"/>
  <c r="AF212" i="1" s="1"/>
  <c r="G212" i="1"/>
  <c r="Z269" i="1"/>
  <c r="AA269" i="1" s="1"/>
  <c r="AH269" i="1" s="1"/>
  <c r="C270" i="1"/>
  <c r="AJ270" i="1"/>
  <c r="Y269" i="1"/>
  <c r="I270" i="1"/>
  <c r="H270" i="1" s="1"/>
  <c r="S269" i="1"/>
  <c r="T269" i="1" s="1"/>
  <c r="F211" i="1"/>
  <c r="O211" i="1" s="1"/>
  <c r="R211" i="1" s="1"/>
  <c r="X270" i="1"/>
  <c r="K270" i="1"/>
  <c r="A271" i="1"/>
  <c r="AB272" i="1"/>
  <c r="M213" i="1"/>
  <c r="N213" i="1" s="1"/>
  <c r="P213" i="1"/>
  <c r="Q213" i="1"/>
  <c r="L214" i="1"/>
  <c r="J211" i="1" l="1"/>
  <c r="M214" i="1"/>
  <c r="N214" i="1" s="1"/>
  <c r="P214" i="1"/>
  <c r="Q214" i="1"/>
  <c r="L215" i="1"/>
  <c r="X271" i="1"/>
  <c r="A272" i="1"/>
  <c r="K271" i="1"/>
  <c r="AB273" i="1"/>
  <c r="F212" i="1"/>
  <c r="O212" i="1" s="1"/>
  <c r="R212" i="1" s="1"/>
  <c r="AC213" i="1"/>
  <c r="AE213" i="1" s="1"/>
  <c r="AF213" i="1" s="1"/>
  <c r="G213" i="1"/>
  <c r="Z270" i="1"/>
  <c r="AA270" i="1" s="1"/>
  <c r="AH270" i="1" s="1"/>
  <c r="I271" i="1"/>
  <c r="H271" i="1" s="1"/>
  <c r="AJ271" i="1"/>
  <c r="Y270" i="1"/>
  <c r="C271" i="1"/>
  <c r="S270" i="1"/>
  <c r="T270" i="1" s="1"/>
  <c r="J212" i="1" l="1"/>
  <c r="AC214" i="1"/>
  <c r="AE214" i="1" s="1"/>
  <c r="AF214" i="1" s="1"/>
  <c r="G214" i="1"/>
  <c r="X272" i="1"/>
  <c r="A273" i="1"/>
  <c r="K272" i="1"/>
  <c r="F213" i="1"/>
  <c r="O213" i="1" s="1"/>
  <c r="R213" i="1" s="1"/>
  <c r="AB274" i="1"/>
  <c r="Z271" i="1"/>
  <c r="AA271" i="1" s="1"/>
  <c r="AH271" i="1" s="1"/>
  <c r="I272" i="1"/>
  <c r="H272" i="1" s="1"/>
  <c r="C272" i="1"/>
  <c r="AJ272" i="1"/>
  <c r="Y271" i="1"/>
  <c r="S271" i="1"/>
  <c r="T271" i="1" s="1"/>
  <c r="M215" i="1"/>
  <c r="N215" i="1" s="1"/>
  <c r="P215" i="1"/>
  <c r="Q215" i="1"/>
  <c r="L216" i="1"/>
  <c r="J213" i="1" l="1"/>
  <c r="AC215" i="1"/>
  <c r="AE215" i="1" s="1"/>
  <c r="AF215" i="1" s="1"/>
  <c r="G215" i="1"/>
  <c r="X273" i="1"/>
  <c r="K273" i="1"/>
  <c r="A274" i="1"/>
  <c r="M216" i="1"/>
  <c r="N216" i="1" s="1"/>
  <c r="P216" i="1"/>
  <c r="Q216" i="1"/>
  <c r="L217" i="1"/>
  <c r="Z272" i="1"/>
  <c r="AA272" i="1" s="1"/>
  <c r="AH272" i="1" s="1"/>
  <c r="AJ273" i="1"/>
  <c r="Y272" i="1"/>
  <c r="I273" i="1"/>
  <c r="H273" i="1" s="1"/>
  <c r="C273" i="1"/>
  <c r="S272" i="1"/>
  <c r="T272" i="1" s="1"/>
  <c r="F214" i="1"/>
  <c r="O214" i="1" s="1"/>
  <c r="R214" i="1" s="1"/>
  <c r="AB275" i="1"/>
  <c r="J214" i="1" l="1"/>
  <c r="AC216" i="1"/>
  <c r="AE216" i="1" s="1"/>
  <c r="AF216" i="1" s="1"/>
  <c r="G216" i="1"/>
  <c r="Y273" i="1"/>
  <c r="I274" i="1"/>
  <c r="H274" i="1" s="1"/>
  <c r="Z273" i="1"/>
  <c r="AA273" i="1" s="1"/>
  <c r="AH273" i="1" s="1"/>
  <c r="C274" i="1"/>
  <c r="AJ274" i="1"/>
  <c r="S273" i="1"/>
  <c r="T273" i="1" s="1"/>
  <c r="F215" i="1"/>
  <c r="J215" i="1" s="1"/>
  <c r="AB276" i="1"/>
  <c r="M217" i="1"/>
  <c r="N217" i="1" s="1"/>
  <c r="P217" i="1"/>
  <c r="Q217" i="1"/>
  <c r="L218" i="1"/>
  <c r="A275" i="1"/>
  <c r="X274" i="1"/>
  <c r="K274" i="1"/>
  <c r="AC217" i="1" l="1"/>
  <c r="AE217" i="1" s="1"/>
  <c r="AF217" i="1" s="1"/>
  <c r="G217" i="1"/>
  <c r="O215" i="1"/>
  <c r="R215" i="1" s="1"/>
  <c r="X275" i="1"/>
  <c r="K275" i="1"/>
  <c r="A276" i="1"/>
  <c r="M218" i="1"/>
  <c r="N218" i="1" s="1"/>
  <c r="P218" i="1"/>
  <c r="Q218" i="1"/>
  <c r="L219" i="1"/>
  <c r="F216" i="1"/>
  <c r="J216" i="1" s="1"/>
  <c r="Z274" i="1"/>
  <c r="AA274" i="1" s="1"/>
  <c r="AH274" i="1" s="1"/>
  <c r="C275" i="1"/>
  <c r="AJ275" i="1"/>
  <c r="I275" i="1"/>
  <c r="H275" i="1" s="1"/>
  <c r="Y274" i="1"/>
  <c r="S274" i="1"/>
  <c r="T274" i="1" s="1"/>
  <c r="AB277" i="1"/>
  <c r="O216" i="1" l="1"/>
  <c r="R216" i="1" s="1"/>
  <c r="AC218" i="1"/>
  <c r="AE218" i="1" s="1"/>
  <c r="AF218" i="1" s="1"/>
  <c r="G218" i="1"/>
  <c r="Y275" i="1"/>
  <c r="AJ276" i="1"/>
  <c r="Z275" i="1"/>
  <c r="AA275" i="1" s="1"/>
  <c r="AH275" i="1" s="1"/>
  <c r="I276" i="1"/>
  <c r="H276" i="1" s="1"/>
  <c r="C276" i="1"/>
  <c r="S275" i="1"/>
  <c r="T275" i="1" s="1"/>
  <c r="M219" i="1"/>
  <c r="N219" i="1" s="1"/>
  <c r="P219" i="1"/>
  <c r="Q219" i="1"/>
  <c r="L220" i="1"/>
  <c r="X276" i="1"/>
  <c r="K276" i="1"/>
  <c r="A277" i="1"/>
  <c r="F217" i="1"/>
  <c r="O217" i="1" s="1"/>
  <c r="R217" i="1" s="1"/>
  <c r="AB278" i="1"/>
  <c r="J217" i="1" l="1"/>
  <c r="F218" i="1"/>
  <c r="O218" i="1" s="1"/>
  <c r="R218" i="1" s="1"/>
  <c r="AC219" i="1"/>
  <c r="AE219" i="1" s="1"/>
  <c r="AF219" i="1" s="1"/>
  <c r="G219" i="1"/>
  <c r="AB279" i="1"/>
  <c r="C277" i="1"/>
  <c r="Z276" i="1"/>
  <c r="AA276" i="1" s="1"/>
  <c r="AH276" i="1" s="1"/>
  <c r="AJ277" i="1"/>
  <c r="I277" i="1"/>
  <c r="H277" i="1" s="1"/>
  <c r="Y276" i="1"/>
  <c r="S276" i="1"/>
  <c r="T276" i="1" s="1"/>
  <c r="A278" i="1"/>
  <c r="X277" i="1"/>
  <c r="K277" i="1"/>
  <c r="M220" i="1"/>
  <c r="N220" i="1" s="1"/>
  <c r="P220" i="1"/>
  <c r="Q220" i="1"/>
  <c r="L221" i="1"/>
  <c r="J218" i="1" l="1"/>
  <c r="M221" i="1"/>
  <c r="N221" i="1" s="1"/>
  <c r="P221" i="1"/>
  <c r="Q221" i="1"/>
  <c r="L222" i="1"/>
  <c r="F219" i="1"/>
  <c r="O219" i="1" s="1"/>
  <c r="R219" i="1" s="1"/>
  <c r="Y277" i="1"/>
  <c r="AJ278" i="1"/>
  <c r="I278" i="1"/>
  <c r="H278" i="1" s="1"/>
  <c r="Z277" i="1"/>
  <c r="AA277" i="1" s="1"/>
  <c r="AH277" i="1" s="1"/>
  <c r="C278" i="1"/>
  <c r="S277" i="1"/>
  <c r="T277" i="1" s="1"/>
  <c r="AC220" i="1"/>
  <c r="AE220" i="1" s="1"/>
  <c r="AF220" i="1" s="1"/>
  <c r="G220" i="1"/>
  <c r="X278" i="1"/>
  <c r="K278" i="1"/>
  <c r="A279" i="1"/>
  <c r="AB280" i="1"/>
  <c r="Z278" i="1" l="1"/>
  <c r="AA278" i="1" s="1"/>
  <c r="AH278" i="1" s="1"/>
  <c r="C279" i="1"/>
  <c r="I279" i="1"/>
  <c r="H279" i="1" s="1"/>
  <c r="Y278" i="1"/>
  <c r="AJ279" i="1"/>
  <c r="S278" i="1"/>
  <c r="T278" i="1" s="1"/>
  <c r="M222" i="1"/>
  <c r="N222" i="1" s="1"/>
  <c r="P222" i="1"/>
  <c r="Q222" i="1"/>
  <c r="L223" i="1"/>
  <c r="AB281" i="1"/>
  <c r="F220" i="1"/>
  <c r="J220" i="1" s="1"/>
  <c r="J219" i="1"/>
  <c r="X279" i="1"/>
  <c r="A280" i="1"/>
  <c r="K279" i="1"/>
  <c r="AC221" i="1"/>
  <c r="AE221" i="1" s="1"/>
  <c r="AF221" i="1" s="1"/>
  <c r="G221" i="1"/>
  <c r="O220" i="1" l="1"/>
  <c r="R220" i="1" s="1"/>
  <c r="A281" i="1"/>
  <c r="X280" i="1"/>
  <c r="K280" i="1"/>
  <c r="AC222" i="1"/>
  <c r="AE222" i="1" s="1"/>
  <c r="AF222" i="1" s="1"/>
  <c r="G222" i="1"/>
  <c r="AB282" i="1"/>
  <c r="F221" i="1"/>
  <c r="O221" i="1" s="1"/>
  <c r="R221" i="1" s="1"/>
  <c r="C280" i="1"/>
  <c r="Y279" i="1"/>
  <c r="AJ280" i="1"/>
  <c r="Z279" i="1"/>
  <c r="AA279" i="1" s="1"/>
  <c r="AH279" i="1" s="1"/>
  <c r="I280" i="1"/>
  <c r="H280" i="1" s="1"/>
  <c r="S279" i="1"/>
  <c r="T279" i="1" s="1"/>
  <c r="M223" i="1"/>
  <c r="N223" i="1" s="1"/>
  <c r="P223" i="1"/>
  <c r="Q223" i="1"/>
  <c r="L224" i="1"/>
  <c r="M224" i="1" l="1"/>
  <c r="N224" i="1" s="1"/>
  <c r="L225" i="1"/>
  <c r="Y280" i="1"/>
  <c r="Z280" i="1"/>
  <c r="AA280" i="1" s="1"/>
  <c r="AH280" i="1" s="1"/>
  <c r="C281" i="1"/>
  <c r="I281" i="1"/>
  <c r="H281" i="1" s="1"/>
  <c r="AJ281" i="1"/>
  <c r="S280" i="1"/>
  <c r="T280" i="1" s="1"/>
  <c r="J221" i="1"/>
  <c r="AB283" i="1"/>
  <c r="AC223" i="1"/>
  <c r="AE223" i="1" s="1"/>
  <c r="AF223" i="1" s="1"/>
  <c r="AH223" i="1" s="1"/>
  <c r="G223" i="1"/>
  <c r="F222" i="1"/>
  <c r="O222" i="1" s="1"/>
  <c r="R222" i="1" s="1"/>
  <c r="K281" i="1"/>
  <c r="X281" i="1"/>
  <c r="A282" i="1"/>
  <c r="J222" i="1" l="1"/>
  <c r="X282" i="1"/>
  <c r="K282" i="1"/>
  <c r="A283" i="1"/>
  <c r="F223" i="1"/>
  <c r="J223" i="1" s="1"/>
  <c r="G224" i="1"/>
  <c r="AC224" i="1"/>
  <c r="AE224" i="1" s="1"/>
  <c r="AF224" i="1" s="1"/>
  <c r="Y281" i="1"/>
  <c r="I282" i="1"/>
  <c r="H282" i="1" s="1"/>
  <c r="C282" i="1"/>
  <c r="Z281" i="1"/>
  <c r="AA281" i="1" s="1"/>
  <c r="AH281" i="1" s="1"/>
  <c r="AJ282" i="1"/>
  <c r="S281" i="1"/>
  <c r="T281" i="1" s="1"/>
  <c r="AB284" i="1"/>
  <c r="M225" i="1"/>
  <c r="N225" i="1" s="1"/>
  <c r="L226" i="1"/>
  <c r="AB285" i="1" l="1"/>
  <c r="F224" i="1"/>
  <c r="O224" i="1" s="1"/>
  <c r="Y282" i="1"/>
  <c r="C283" i="1"/>
  <c r="Z282" i="1"/>
  <c r="AA282" i="1" s="1"/>
  <c r="AH282" i="1" s="1"/>
  <c r="AJ283" i="1"/>
  <c r="I283" i="1"/>
  <c r="H283" i="1" s="1"/>
  <c r="S282" i="1"/>
  <c r="T282" i="1" s="1"/>
  <c r="G225" i="1"/>
  <c r="AC225" i="1"/>
  <c r="AE225" i="1" s="1"/>
  <c r="AF225" i="1" s="1"/>
  <c r="O223" i="1"/>
  <c r="M226" i="1"/>
  <c r="N226" i="1" s="1"/>
  <c r="L227" i="1"/>
  <c r="A284" i="1"/>
  <c r="K283" i="1"/>
  <c r="X283" i="1"/>
  <c r="J224" i="1" l="1"/>
  <c r="Y283" i="1"/>
  <c r="C284" i="1"/>
  <c r="AJ284" i="1"/>
  <c r="I284" i="1"/>
  <c r="H284" i="1" s="1"/>
  <c r="Z283" i="1"/>
  <c r="S283" i="1"/>
  <c r="T283" i="1" s="1"/>
  <c r="M227" i="1"/>
  <c r="N227" i="1" s="1"/>
  <c r="L228" i="1"/>
  <c r="R223" i="1"/>
  <c r="P224" i="1"/>
  <c r="AB286" i="1"/>
  <c r="X284" i="1"/>
  <c r="K284" i="1"/>
  <c r="A285" i="1"/>
  <c r="F225" i="1"/>
  <c r="O225" i="1" s="1"/>
  <c r="AC226" i="1"/>
  <c r="AE226" i="1" s="1"/>
  <c r="AF226" i="1" s="1"/>
  <c r="G226" i="1"/>
  <c r="J225" i="1" l="1"/>
  <c r="AB287" i="1"/>
  <c r="AC227" i="1"/>
  <c r="AE227" i="1" s="1"/>
  <c r="AF227" i="1" s="1"/>
  <c r="G227" i="1"/>
  <c r="M228" i="1"/>
  <c r="N228" i="1" s="1"/>
  <c r="L229" i="1"/>
  <c r="F226" i="1"/>
  <c r="O226" i="1" s="1"/>
  <c r="AA283" i="1"/>
  <c r="X285" i="1"/>
  <c r="K285" i="1"/>
  <c r="A286" i="1"/>
  <c r="Y284" i="1"/>
  <c r="C285" i="1"/>
  <c r="Z284" i="1"/>
  <c r="AA284" i="1" s="1"/>
  <c r="AH284" i="1" s="1"/>
  <c r="I285" i="1"/>
  <c r="H285" i="1" s="1"/>
  <c r="AJ285" i="1"/>
  <c r="S284" i="1"/>
  <c r="T284" i="1" s="1"/>
  <c r="Q224" i="1"/>
  <c r="P225" i="1"/>
  <c r="P226" i="1" s="1"/>
  <c r="P227" i="1" s="1"/>
  <c r="P228" i="1" s="1"/>
  <c r="J226" i="1" l="1"/>
  <c r="AC228" i="1"/>
  <c r="AE228" i="1" s="1"/>
  <c r="AF228" i="1" s="1"/>
  <c r="G228" i="1"/>
  <c r="Q225" i="1"/>
  <c r="R224" i="1"/>
  <c r="C286" i="1"/>
  <c r="I286" i="1"/>
  <c r="H286" i="1" s="1"/>
  <c r="Y285" i="1"/>
  <c r="AJ286" i="1"/>
  <c r="Z285" i="1"/>
  <c r="AA285" i="1" s="1"/>
  <c r="AH285" i="1" s="1"/>
  <c r="S285" i="1"/>
  <c r="T285" i="1" s="1"/>
  <c r="M229" i="1"/>
  <c r="N229" i="1" s="1"/>
  <c r="P229" i="1"/>
  <c r="L230" i="1"/>
  <c r="AB288" i="1"/>
  <c r="K286" i="1"/>
  <c r="A287" i="1"/>
  <c r="X286" i="1"/>
  <c r="F227" i="1"/>
  <c r="J227" i="1" s="1"/>
  <c r="O227" i="1" l="1"/>
  <c r="Y286" i="1"/>
  <c r="C287" i="1"/>
  <c r="Z286" i="1"/>
  <c r="AA286" i="1" s="1"/>
  <c r="AH286" i="1" s="1"/>
  <c r="AJ287" i="1"/>
  <c r="I287" i="1"/>
  <c r="H287" i="1" s="1"/>
  <c r="S286" i="1"/>
  <c r="T286" i="1" s="1"/>
  <c r="M230" i="1"/>
  <c r="N230" i="1" s="1"/>
  <c r="P230" i="1"/>
  <c r="L231" i="1"/>
  <c r="Q226" i="1"/>
  <c r="R225" i="1"/>
  <c r="K287" i="1"/>
  <c r="A288" i="1"/>
  <c r="X287" i="1"/>
  <c r="AB289" i="1"/>
  <c r="F228" i="1"/>
  <c r="J228" i="1" s="1"/>
  <c r="AC229" i="1"/>
  <c r="AE229" i="1" s="1"/>
  <c r="AF229" i="1" s="1"/>
  <c r="G229" i="1"/>
  <c r="O228" i="1" l="1"/>
  <c r="AB290" i="1"/>
  <c r="Z287" i="1"/>
  <c r="AA287" i="1" s="1"/>
  <c r="AH287" i="1" s="1"/>
  <c r="C288" i="1"/>
  <c r="AJ288" i="1"/>
  <c r="Y287" i="1"/>
  <c r="I288" i="1"/>
  <c r="H288" i="1" s="1"/>
  <c r="S287" i="1"/>
  <c r="T287" i="1" s="1"/>
  <c r="M231" i="1"/>
  <c r="N231" i="1" s="1"/>
  <c r="P231" i="1"/>
  <c r="L232" i="1"/>
  <c r="F229" i="1"/>
  <c r="O229" i="1" s="1"/>
  <c r="K288" i="1"/>
  <c r="X288" i="1"/>
  <c r="A289" i="1"/>
  <c r="Q227" i="1"/>
  <c r="R226" i="1"/>
  <c r="AC230" i="1"/>
  <c r="AE230" i="1" s="1"/>
  <c r="AF230" i="1" s="1"/>
  <c r="G230" i="1"/>
  <c r="J229" i="1" l="1"/>
  <c r="AC231" i="1"/>
  <c r="AE231" i="1" s="1"/>
  <c r="AF231" i="1" s="1"/>
  <c r="G231" i="1"/>
  <c r="AB291" i="1"/>
  <c r="Y288" i="1"/>
  <c r="C289" i="1"/>
  <c r="Z288" i="1"/>
  <c r="AA288" i="1" s="1"/>
  <c r="AH288" i="1" s="1"/>
  <c r="AJ289" i="1"/>
  <c r="I289" i="1"/>
  <c r="H289" i="1" s="1"/>
  <c r="S288" i="1"/>
  <c r="T288" i="1" s="1"/>
  <c r="M232" i="1"/>
  <c r="N232" i="1" s="1"/>
  <c r="P232" i="1"/>
  <c r="L233" i="1"/>
  <c r="Q228" i="1"/>
  <c r="R227" i="1"/>
  <c r="F230" i="1"/>
  <c r="O230" i="1" s="1"/>
  <c r="X289" i="1"/>
  <c r="K289" i="1"/>
  <c r="A290" i="1"/>
  <c r="J230" i="1" l="1"/>
  <c r="M233" i="1"/>
  <c r="N233" i="1" s="1"/>
  <c r="P233" i="1"/>
  <c r="L234" i="1"/>
  <c r="F231" i="1"/>
  <c r="J231" i="1" s="1"/>
  <c r="Y289" i="1"/>
  <c r="C290" i="1"/>
  <c r="Z289" i="1"/>
  <c r="AA289" i="1" s="1"/>
  <c r="AH289" i="1" s="1"/>
  <c r="AJ290" i="1"/>
  <c r="I290" i="1"/>
  <c r="H290" i="1" s="1"/>
  <c r="S289" i="1"/>
  <c r="T289" i="1" s="1"/>
  <c r="K290" i="1"/>
  <c r="X290" i="1"/>
  <c r="A291" i="1"/>
  <c r="Q229" i="1"/>
  <c r="R228" i="1"/>
  <c r="AC232" i="1"/>
  <c r="AE232" i="1" s="1"/>
  <c r="AF232" i="1" s="1"/>
  <c r="G232" i="1"/>
  <c r="AB292" i="1"/>
  <c r="O231" i="1" l="1"/>
  <c r="AC233" i="1"/>
  <c r="AE233" i="1" s="1"/>
  <c r="AF233" i="1" s="1"/>
  <c r="G233" i="1"/>
  <c r="A292" i="1"/>
  <c r="X291" i="1"/>
  <c r="K291" i="1"/>
  <c r="Y290" i="1"/>
  <c r="Z290" i="1"/>
  <c r="AA290" i="1" s="1"/>
  <c r="AH290" i="1" s="1"/>
  <c r="AJ291" i="1"/>
  <c r="C291" i="1"/>
  <c r="I291" i="1"/>
  <c r="H291" i="1" s="1"/>
  <c r="S290" i="1"/>
  <c r="T290" i="1" s="1"/>
  <c r="M234" i="1"/>
  <c r="N234" i="1" s="1"/>
  <c r="P234" i="1"/>
  <c r="L235" i="1"/>
  <c r="AB293" i="1"/>
  <c r="Q230" i="1"/>
  <c r="R229" i="1"/>
  <c r="F232" i="1"/>
  <c r="O232" i="1" s="1"/>
  <c r="J232" i="1" l="1"/>
  <c r="F233" i="1"/>
  <c r="O233" i="1" s="1"/>
  <c r="AC234" i="1"/>
  <c r="AE234" i="1" s="1"/>
  <c r="AF234" i="1" s="1"/>
  <c r="G234" i="1"/>
  <c r="Z291" i="1"/>
  <c r="AA291" i="1" s="1"/>
  <c r="AH291" i="1" s="1"/>
  <c r="C292" i="1"/>
  <c r="Y291" i="1"/>
  <c r="AJ292" i="1"/>
  <c r="I292" i="1"/>
  <c r="H292" i="1" s="1"/>
  <c r="S291" i="1"/>
  <c r="T291" i="1" s="1"/>
  <c r="Q231" i="1"/>
  <c r="R230" i="1"/>
  <c r="AB294" i="1"/>
  <c r="M235" i="1"/>
  <c r="N235" i="1" s="1"/>
  <c r="P235" i="1"/>
  <c r="L236" i="1"/>
  <c r="X292" i="1"/>
  <c r="K292" i="1"/>
  <c r="A293" i="1"/>
  <c r="J233" i="1" l="1"/>
  <c r="F234" i="1"/>
  <c r="J234" i="1" s="1"/>
  <c r="AC235" i="1"/>
  <c r="AE235" i="1" s="1"/>
  <c r="AF235" i="1" s="1"/>
  <c r="G235" i="1"/>
  <c r="Q232" i="1"/>
  <c r="R231" i="1"/>
  <c r="Y292" i="1"/>
  <c r="AJ293" i="1"/>
  <c r="Z292" i="1"/>
  <c r="AA292" i="1" s="1"/>
  <c r="AH292" i="1" s="1"/>
  <c r="C293" i="1"/>
  <c r="I293" i="1"/>
  <c r="H293" i="1" s="1"/>
  <c r="S292" i="1"/>
  <c r="T292" i="1" s="1"/>
  <c r="X293" i="1"/>
  <c r="K293" i="1"/>
  <c r="A294" i="1"/>
  <c r="M236" i="1"/>
  <c r="N236" i="1" s="1"/>
  <c r="P236" i="1"/>
  <c r="L237" i="1"/>
  <c r="AB295" i="1"/>
  <c r="O234" i="1" l="1"/>
  <c r="F235" i="1"/>
  <c r="J235" i="1" s="1"/>
  <c r="AB296" i="1"/>
  <c r="AC236" i="1"/>
  <c r="AE236" i="1" s="1"/>
  <c r="AF236" i="1" s="1"/>
  <c r="G236" i="1"/>
  <c r="M237" i="1"/>
  <c r="N237" i="1" s="1"/>
  <c r="P237" i="1"/>
  <c r="L238" i="1"/>
  <c r="A295" i="1"/>
  <c r="K294" i="1"/>
  <c r="X294" i="1"/>
  <c r="C294" i="1"/>
  <c r="Y293" i="1"/>
  <c r="AJ294" i="1"/>
  <c r="Z293" i="1"/>
  <c r="AA293" i="1" s="1"/>
  <c r="AH293" i="1" s="1"/>
  <c r="I294" i="1"/>
  <c r="H294" i="1" s="1"/>
  <c r="S293" i="1"/>
  <c r="T293" i="1" s="1"/>
  <c r="Q233" i="1"/>
  <c r="R232" i="1"/>
  <c r="AC237" i="1" l="1"/>
  <c r="AE237" i="1" s="1"/>
  <c r="AF237" i="1" s="1"/>
  <c r="G237" i="1"/>
  <c r="O235" i="1"/>
  <c r="X295" i="1"/>
  <c r="K295" i="1"/>
  <c r="A296" i="1"/>
  <c r="M238" i="1"/>
  <c r="N238" i="1" s="1"/>
  <c r="P238" i="1"/>
  <c r="L239" i="1"/>
  <c r="F236" i="1"/>
  <c r="J236" i="1" s="1"/>
  <c r="AB297" i="1"/>
  <c r="AJ295" i="1"/>
  <c r="Y294" i="1"/>
  <c r="Z294" i="1"/>
  <c r="AA294" i="1" s="1"/>
  <c r="AH294" i="1" s="1"/>
  <c r="I295" i="1"/>
  <c r="H295" i="1" s="1"/>
  <c r="C295" i="1"/>
  <c r="S294" i="1"/>
  <c r="T294" i="1" s="1"/>
  <c r="Q234" i="1"/>
  <c r="R233" i="1"/>
  <c r="Q235" i="1" l="1"/>
  <c r="Q236" i="1" s="1"/>
  <c r="Q237" i="1" s="1"/>
  <c r="Q238" i="1" s="1"/>
  <c r="Q239" i="1" s="1"/>
  <c r="R234" i="1"/>
  <c r="AB298" i="1"/>
  <c r="M239" i="1"/>
  <c r="N239" i="1" s="1"/>
  <c r="P239" i="1"/>
  <c r="L240" i="1"/>
  <c r="F237" i="1"/>
  <c r="J237" i="1" s="1"/>
  <c r="O236" i="1"/>
  <c r="K296" i="1"/>
  <c r="X296" i="1"/>
  <c r="A297" i="1"/>
  <c r="AC238" i="1"/>
  <c r="AE238" i="1" s="1"/>
  <c r="AF238" i="1" s="1"/>
  <c r="G238" i="1"/>
  <c r="AJ296" i="1"/>
  <c r="Z295" i="1"/>
  <c r="AA295" i="1" s="1"/>
  <c r="AH295" i="1" s="1"/>
  <c r="C296" i="1"/>
  <c r="Y295" i="1"/>
  <c r="I296" i="1"/>
  <c r="H296" i="1" s="1"/>
  <c r="S295" i="1"/>
  <c r="T295" i="1" s="1"/>
  <c r="R235" i="1" l="1"/>
  <c r="R236" i="1"/>
  <c r="Z296" i="1"/>
  <c r="AA296" i="1" s="1"/>
  <c r="AH296" i="1" s="1"/>
  <c r="C297" i="1"/>
  <c r="Y296" i="1"/>
  <c r="AJ297" i="1"/>
  <c r="I297" i="1"/>
  <c r="H297" i="1" s="1"/>
  <c r="S296" i="1"/>
  <c r="T296" i="1" s="1"/>
  <c r="O237" i="1"/>
  <c r="R237" i="1" s="1"/>
  <c r="AC239" i="1"/>
  <c r="AE239" i="1" s="1"/>
  <c r="AF239" i="1" s="1"/>
  <c r="G239" i="1"/>
  <c r="X297" i="1"/>
  <c r="A298" i="1"/>
  <c r="K297" i="1"/>
  <c r="M240" i="1"/>
  <c r="N240" i="1" s="1"/>
  <c r="P240" i="1"/>
  <c r="Q240" i="1"/>
  <c r="L241" i="1"/>
  <c r="F238" i="1"/>
  <c r="O238" i="1" s="1"/>
  <c r="R238" i="1" s="1"/>
  <c r="AB299" i="1"/>
  <c r="M241" i="1" l="1"/>
  <c r="N241" i="1" s="1"/>
  <c r="P241" i="1"/>
  <c r="Q241" i="1"/>
  <c r="L242" i="1"/>
  <c r="F239" i="1"/>
  <c r="J239" i="1" s="1"/>
  <c r="J238" i="1"/>
  <c r="AB300" i="1"/>
  <c r="X298" i="1"/>
  <c r="K298" i="1"/>
  <c r="A299" i="1"/>
  <c r="AC240" i="1"/>
  <c r="AE240" i="1" s="1"/>
  <c r="AF240" i="1" s="1"/>
  <c r="G240" i="1"/>
  <c r="Z297" i="1"/>
  <c r="AA297" i="1" s="1"/>
  <c r="AH297" i="1" s="1"/>
  <c r="C298" i="1"/>
  <c r="I298" i="1"/>
  <c r="H298" i="1" s="1"/>
  <c r="Y297" i="1"/>
  <c r="AJ298" i="1"/>
  <c r="S297" i="1"/>
  <c r="T297" i="1" s="1"/>
  <c r="O239" i="1" l="1"/>
  <c r="R239" i="1" s="1"/>
  <c r="K299" i="1"/>
  <c r="X299" i="1"/>
  <c r="A300" i="1"/>
  <c r="AB301" i="1"/>
  <c r="AC241" i="1"/>
  <c r="AE241" i="1" s="1"/>
  <c r="AF241" i="1" s="1"/>
  <c r="G241" i="1"/>
  <c r="F240" i="1"/>
  <c r="O240" i="1" s="1"/>
  <c r="R240" i="1" s="1"/>
  <c r="AJ299" i="1"/>
  <c r="Z298" i="1"/>
  <c r="AA298" i="1" s="1"/>
  <c r="AH298" i="1" s="1"/>
  <c r="C299" i="1"/>
  <c r="I299" i="1"/>
  <c r="H299" i="1" s="1"/>
  <c r="Y298" i="1"/>
  <c r="S298" i="1"/>
  <c r="T298" i="1" s="1"/>
  <c r="M242" i="1"/>
  <c r="N242" i="1" s="1"/>
  <c r="P242" i="1"/>
  <c r="Q242" i="1"/>
  <c r="L243" i="1"/>
  <c r="J240" i="1" l="1"/>
  <c r="F241" i="1"/>
  <c r="O241" i="1" s="1"/>
  <c r="R241" i="1" s="1"/>
  <c r="K300" i="1"/>
  <c r="X300" i="1"/>
  <c r="A301" i="1"/>
  <c r="AC242" i="1"/>
  <c r="AE242" i="1" s="1"/>
  <c r="AF242" i="1" s="1"/>
  <c r="G242" i="1"/>
  <c r="AJ300" i="1"/>
  <c r="Z299" i="1"/>
  <c r="AA299" i="1" s="1"/>
  <c r="AH299" i="1" s="1"/>
  <c r="C300" i="1"/>
  <c r="Y299" i="1"/>
  <c r="I300" i="1"/>
  <c r="H300" i="1" s="1"/>
  <c r="S299" i="1"/>
  <c r="T299" i="1" s="1"/>
  <c r="M243" i="1"/>
  <c r="N243" i="1" s="1"/>
  <c r="P243" i="1"/>
  <c r="Q243" i="1"/>
  <c r="L244" i="1"/>
  <c r="AB302" i="1"/>
  <c r="AC243" i="1" l="1"/>
  <c r="AE243" i="1" s="1"/>
  <c r="AF243" i="1" s="1"/>
  <c r="G243" i="1"/>
  <c r="X301" i="1"/>
  <c r="K301" i="1"/>
  <c r="A302" i="1"/>
  <c r="M244" i="1"/>
  <c r="N244" i="1" s="1"/>
  <c r="P244" i="1"/>
  <c r="Q244" i="1"/>
  <c r="L245" i="1"/>
  <c r="F242" i="1"/>
  <c r="O242" i="1" s="1"/>
  <c r="R242" i="1" s="1"/>
  <c r="Z300" i="1"/>
  <c r="AA300" i="1" s="1"/>
  <c r="AH300" i="1" s="1"/>
  <c r="C301" i="1"/>
  <c r="Y300" i="1"/>
  <c r="AJ301" i="1"/>
  <c r="I301" i="1"/>
  <c r="H301" i="1" s="1"/>
  <c r="S300" i="1"/>
  <c r="T300" i="1" s="1"/>
  <c r="J241" i="1"/>
  <c r="AB303" i="1"/>
  <c r="AC244" i="1" l="1"/>
  <c r="AE244" i="1" s="1"/>
  <c r="AF244" i="1" s="1"/>
  <c r="G244" i="1"/>
  <c r="Y301" i="1"/>
  <c r="AJ302" i="1"/>
  <c r="Z301" i="1"/>
  <c r="AA301" i="1" s="1"/>
  <c r="AH301" i="1" s="1"/>
  <c r="C302" i="1"/>
  <c r="I302" i="1"/>
  <c r="H302" i="1" s="1"/>
  <c r="S301" i="1"/>
  <c r="T301" i="1" s="1"/>
  <c r="F243" i="1"/>
  <c r="J243" i="1" s="1"/>
  <c r="M245" i="1"/>
  <c r="N245" i="1" s="1"/>
  <c r="P245" i="1"/>
  <c r="Q245" i="1"/>
  <c r="L246" i="1"/>
  <c r="X302" i="1"/>
  <c r="K302" i="1"/>
  <c r="A303" i="1"/>
  <c r="J242" i="1"/>
  <c r="AB304" i="1"/>
  <c r="AC245" i="1" l="1"/>
  <c r="AE245" i="1" s="1"/>
  <c r="AF245" i="1" s="1"/>
  <c r="G245" i="1"/>
  <c r="O243" i="1"/>
  <c r="R243" i="1" s="1"/>
  <c r="K303" i="1"/>
  <c r="A304" i="1"/>
  <c r="X303" i="1"/>
  <c r="M246" i="1"/>
  <c r="N246" i="1" s="1"/>
  <c r="P246" i="1"/>
  <c r="Q246" i="1"/>
  <c r="L247" i="1"/>
  <c r="F244" i="1"/>
  <c r="J244" i="1" s="1"/>
  <c r="Y302" i="1"/>
  <c r="C303" i="1"/>
  <c r="Z302" i="1"/>
  <c r="AA302" i="1" s="1"/>
  <c r="AH302" i="1" s="1"/>
  <c r="AJ303" i="1"/>
  <c r="I303" i="1"/>
  <c r="H303" i="1" s="1"/>
  <c r="S302" i="1"/>
  <c r="T302" i="1" s="1"/>
  <c r="AB305" i="1"/>
  <c r="O244" i="1" l="1"/>
  <c r="R244" i="1" s="1"/>
  <c r="AC246" i="1"/>
  <c r="AE246" i="1" s="1"/>
  <c r="AF246" i="1" s="1"/>
  <c r="G246" i="1"/>
  <c r="M247" i="1"/>
  <c r="N247" i="1" s="1"/>
  <c r="P247" i="1"/>
  <c r="Q247" i="1"/>
  <c r="L248" i="1"/>
  <c r="F245" i="1"/>
  <c r="O245" i="1" s="1"/>
  <c r="R245" i="1" s="1"/>
  <c r="C304" i="1"/>
  <c r="Y303" i="1"/>
  <c r="Z303" i="1"/>
  <c r="AA303" i="1" s="1"/>
  <c r="AH303" i="1" s="1"/>
  <c r="I304" i="1"/>
  <c r="H304" i="1" s="1"/>
  <c r="AJ304" i="1"/>
  <c r="S303" i="1"/>
  <c r="T303" i="1" s="1"/>
  <c r="AB306" i="1"/>
  <c r="X304" i="1"/>
  <c r="A305" i="1"/>
  <c r="K304" i="1"/>
  <c r="J245" i="1" l="1"/>
  <c r="F246" i="1"/>
  <c r="O246" i="1" s="1"/>
  <c r="R246" i="1" s="1"/>
  <c r="Y304" i="1"/>
  <c r="AJ305" i="1"/>
  <c r="Z304" i="1"/>
  <c r="AA304" i="1" s="1"/>
  <c r="AH304" i="1" s="1"/>
  <c r="C305" i="1"/>
  <c r="I305" i="1"/>
  <c r="H305" i="1" s="1"/>
  <c r="S304" i="1"/>
  <c r="T304" i="1" s="1"/>
  <c r="X305" i="1"/>
  <c r="K305" i="1"/>
  <c r="A306" i="1"/>
  <c r="AC247" i="1"/>
  <c r="AE247" i="1" s="1"/>
  <c r="AF247" i="1" s="1"/>
  <c r="G247" i="1"/>
  <c r="AB307" i="1"/>
  <c r="M248" i="1"/>
  <c r="N248" i="1" s="1"/>
  <c r="P248" i="1"/>
  <c r="Q248" i="1"/>
  <c r="L249" i="1"/>
  <c r="J246" i="1" l="1"/>
  <c r="M249" i="1"/>
  <c r="N249" i="1" s="1"/>
  <c r="P249" i="1"/>
  <c r="Q249" i="1"/>
  <c r="L250" i="1"/>
  <c r="AB308" i="1"/>
  <c r="F247" i="1"/>
  <c r="J247" i="1" s="1"/>
  <c r="Y305" i="1"/>
  <c r="AJ306" i="1"/>
  <c r="Z305" i="1"/>
  <c r="AA305" i="1" s="1"/>
  <c r="AH305" i="1" s="1"/>
  <c r="C306" i="1"/>
  <c r="I306" i="1"/>
  <c r="H306" i="1" s="1"/>
  <c r="S305" i="1"/>
  <c r="T305" i="1" s="1"/>
  <c r="AC248" i="1"/>
  <c r="AE248" i="1" s="1"/>
  <c r="AF248" i="1" s="1"/>
  <c r="G248" i="1"/>
  <c r="K306" i="1"/>
  <c r="X306" i="1"/>
  <c r="A307" i="1"/>
  <c r="O247" i="1" l="1"/>
  <c r="R247" i="1" s="1"/>
  <c r="M250" i="1"/>
  <c r="N250" i="1" s="1"/>
  <c r="P250" i="1"/>
  <c r="Q250" i="1"/>
  <c r="L251" i="1"/>
  <c r="AB309" i="1"/>
  <c r="AJ307" i="1"/>
  <c r="Y306" i="1"/>
  <c r="I307" i="1"/>
  <c r="H307" i="1" s="1"/>
  <c r="Z306" i="1"/>
  <c r="AA306" i="1" s="1"/>
  <c r="AH306" i="1" s="1"/>
  <c r="C307" i="1"/>
  <c r="S306" i="1"/>
  <c r="T306" i="1" s="1"/>
  <c r="X307" i="1"/>
  <c r="K307" i="1"/>
  <c r="A308" i="1"/>
  <c r="F248" i="1"/>
  <c r="J248" i="1" s="1"/>
  <c r="AC249" i="1"/>
  <c r="AE249" i="1" s="1"/>
  <c r="AF249" i="1" s="1"/>
  <c r="G249" i="1"/>
  <c r="O248" i="1" l="1"/>
  <c r="R248" i="1" s="1"/>
  <c r="AC250" i="1"/>
  <c r="AE250" i="1" s="1"/>
  <c r="AF250" i="1" s="1"/>
  <c r="G250" i="1"/>
  <c r="K308" i="1"/>
  <c r="X308" i="1"/>
  <c r="A309" i="1"/>
  <c r="M251" i="1"/>
  <c r="N251" i="1" s="1"/>
  <c r="P251" i="1"/>
  <c r="Q251" i="1"/>
  <c r="L252" i="1"/>
  <c r="AB310" i="1"/>
  <c r="F249" i="1"/>
  <c r="J249" i="1" s="1"/>
  <c r="C308" i="1"/>
  <c r="Z307" i="1"/>
  <c r="AA307" i="1" s="1"/>
  <c r="AH307" i="1" s="1"/>
  <c r="AJ308" i="1"/>
  <c r="Y307" i="1"/>
  <c r="I308" i="1"/>
  <c r="H308" i="1" s="1"/>
  <c r="S307" i="1"/>
  <c r="T307" i="1" s="1"/>
  <c r="O249" i="1" l="1"/>
  <c r="R249" i="1" s="1"/>
  <c r="F250" i="1"/>
  <c r="O250" i="1" s="1"/>
  <c r="R250" i="1" s="1"/>
  <c r="Y308" i="1"/>
  <c r="AJ309" i="1"/>
  <c r="Z308" i="1"/>
  <c r="AA308" i="1" s="1"/>
  <c r="AH308" i="1" s="1"/>
  <c r="C309" i="1"/>
  <c r="I309" i="1"/>
  <c r="H309" i="1" s="1"/>
  <c r="S308" i="1"/>
  <c r="T308" i="1" s="1"/>
  <c r="AC251" i="1"/>
  <c r="AE251" i="1" s="1"/>
  <c r="AF251" i="1" s="1"/>
  <c r="G251" i="1"/>
  <c r="AB311" i="1"/>
  <c r="M252" i="1"/>
  <c r="N252" i="1" s="1"/>
  <c r="P252" i="1"/>
  <c r="Q252" i="1"/>
  <c r="L253" i="1"/>
  <c r="K309" i="1"/>
  <c r="A310" i="1"/>
  <c r="X309" i="1"/>
  <c r="M253" i="1" l="1"/>
  <c r="N253" i="1" s="1"/>
  <c r="L254" i="1"/>
  <c r="F251" i="1"/>
  <c r="O251" i="1" s="1"/>
  <c r="R251" i="1" s="1"/>
  <c r="C310" i="1"/>
  <c r="Z309" i="1"/>
  <c r="AA309" i="1" s="1"/>
  <c r="AH309" i="1" s="1"/>
  <c r="AJ310" i="1"/>
  <c r="I310" i="1"/>
  <c r="H310" i="1" s="1"/>
  <c r="Y309" i="1"/>
  <c r="S309" i="1"/>
  <c r="T309" i="1" s="1"/>
  <c r="A311" i="1"/>
  <c r="X310" i="1"/>
  <c r="K310" i="1"/>
  <c r="J250" i="1"/>
  <c r="AC252" i="1"/>
  <c r="AE252" i="1" s="1"/>
  <c r="AF252" i="1" s="1"/>
  <c r="AH252" i="1" s="1"/>
  <c r="G252" i="1"/>
  <c r="AB312" i="1"/>
  <c r="J251" i="1" l="1"/>
  <c r="AC253" i="1"/>
  <c r="AE253" i="1" s="1"/>
  <c r="AF253" i="1" s="1"/>
  <c r="G253" i="1"/>
  <c r="AB313" i="1"/>
  <c r="AJ311" i="1"/>
  <c r="Z310" i="1"/>
  <c r="AA310" i="1" s="1"/>
  <c r="AH310" i="1" s="1"/>
  <c r="C311" i="1"/>
  <c r="Y310" i="1"/>
  <c r="I311" i="1"/>
  <c r="H311" i="1" s="1"/>
  <c r="S310" i="1"/>
  <c r="T310" i="1" s="1"/>
  <c r="F252" i="1"/>
  <c r="J252" i="1" s="1"/>
  <c r="A312" i="1"/>
  <c r="X311" i="1"/>
  <c r="K311" i="1"/>
  <c r="M254" i="1"/>
  <c r="N254" i="1" s="1"/>
  <c r="L255" i="1"/>
  <c r="O252" i="1" l="1"/>
  <c r="R252" i="1" s="1"/>
  <c r="AB314" i="1"/>
  <c r="F253" i="1"/>
  <c r="J253" i="1" s="1"/>
  <c r="M255" i="1"/>
  <c r="N255" i="1" s="1"/>
  <c r="L256" i="1"/>
  <c r="X312" i="1"/>
  <c r="A313" i="1"/>
  <c r="K312" i="1"/>
  <c r="AC254" i="1"/>
  <c r="AE254" i="1" s="1"/>
  <c r="AF254" i="1" s="1"/>
  <c r="G254" i="1"/>
  <c r="AJ312" i="1"/>
  <c r="Y311" i="1"/>
  <c r="Z311" i="1"/>
  <c r="AA311" i="1" s="1"/>
  <c r="AH311" i="1" s="1"/>
  <c r="C312" i="1"/>
  <c r="I312" i="1"/>
  <c r="H312" i="1" s="1"/>
  <c r="S311" i="1"/>
  <c r="T311" i="1" s="1"/>
  <c r="P253" i="1" l="1"/>
  <c r="Q253" i="1" s="1"/>
  <c r="Q254" i="1" s="1"/>
  <c r="Q255" i="1" s="1"/>
  <c r="Q256" i="1" s="1"/>
  <c r="O253" i="1"/>
  <c r="M256" i="1"/>
  <c r="N256" i="1" s="1"/>
  <c r="L257" i="1"/>
  <c r="F254" i="1"/>
  <c r="J254" i="1" s="1"/>
  <c r="A314" i="1"/>
  <c r="X313" i="1"/>
  <c r="K313" i="1"/>
  <c r="AB315" i="1"/>
  <c r="Y312" i="1"/>
  <c r="Z312" i="1"/>
  <c r="AA312" i="1" s="1"/>
  <c r="AH312" i="1" s="1"/>
  <c r="C313" i="1"/>
  <c r="AJ313" i="1"/>
  <c r="I313" i="1"/>
  <c r="H313" i="1" s="1"/>
  <c r="S312" i="1"/>
  <c r="T312" i="1" s="1"/>
  <c r="AC255" i="1"/>
  <c r="AE255" i="1" s="1"/>
  <c r="AF255" i="1" s="1"/>
  <c r="G255" i="1"/>
  <c r="P254" i="1" l="1"/>
  <c r="P255" i="1" s="1"/>
  <c r="P256" i="1" s="1"/>
  <c r="P257" i="1" s="1"/>
  <c r="O254" i="1"/>
  <c r="R254" i="1" s="1"/>
  <c r="R253" i="1"/>
  <c r="AC256" i="1"/>
  <c r="AE256" i="1" s="1"/>
  <c r="AF256" i="1" s="1"/>
  <c r="G256" i="1"/>
  <c r="C314" i="1"/>
  <c r="Y313" i="1"/>
  <c r="Z313" i="1"/>
  <c r="AA313" i="1" s="1"/>
  <c r="AH313" i="1" s="1"/>
  <c r="AJ314" i="1"/>
  <c r="I314" i="1"/>
  <c r="H314" i="1" s="1"/>
  <c r="S313" i="1"/>
  <c r="T313" i="1" s="1"/>
  <c r="M257" i="1"/>
  <c r="N257" i="1" s="1"/>
  <c r="Q257" i="1"/>
  <c r="L258" i="1"/>
  <c r="F255" i="1"/>
  <c r="O255" i="1" s="1"/>
  <c r="R255" i="1" s="1"/>
  <c r="AB316" i="1"/>
  <c r="X314" i="1"/>
  <c r="A315" i="1"/>
  <c r="K314" i="1"/>
  <c r="AB317" i="1" l="1"/>
  <c r="A316" i="1"/>
  <c r="X315" i="1"/>
  <c r="K315" i="1"/>
  <c r="M258" i="1"/>
  <c r="N258" i="1" s="1"/>
  <c r="P258" i="1"/>
  <c r="Q258" i="1"/>
  <c r="L259" i="1"/>
  <c r="C315" i="1"/>
  <c r="AJ315" i="1"/>
  <c r="Z314" i="1"/>
  <c r="Y314" i="1"/>
  <c r="I315" i="1"/>
  <c r="H315" i="1" s="1"/>
  <c r="S314" i="1"/>
  <c r="T314" i="1" s="1"/>
  <c r="J255" i="1"/>
  <c r="AC257" i="1"/>
  <c r="AE257" i="1" s="1"/>
  <c r="AF257" i="1" s="1"/>
  <c r="G257" i="1"/>
  <c r="F256" i="1"/>
  <c r="O256" i="1" s="1"/>
  <c r="R256" i="1" s="1"/>
  <c r="AC258" i="1" l="1"/>
  <c r="AE258" i="1" s="1"/>
  <c r="AF258" i="1" s="1"/>
  <c r="G258" i="1"/>
  <c r="X316" i="1"/>
  <c r="K316" i="1"/>
  <c r="A317" i="1"/>
  <c r="AA314" i="1"/>
  <c r="M259" i="1"/>
  <c r="N259" i="1" s="1"/>
  <c r="P259" i="1"/>
  <c r="Q259" i="1"/>
  <c r="L260" i="1"/>
  <c r="F257" i="1"/>
  <c r="O257" i="1" s="1"/>
  <c r="R257" i="1" s="1"/>
  <c r="J256" i="1"/>
  <c r="AB318" i="1"/>
  <c r="Y315" i="1"/>
  <c r="Z315" i="1"/>
  <c r="AA315" i="1" s="1"/>
  <c r="AH315" i="1" s="1"/>
  <c r="C316" i="1"/>
  <c r="I316" i="1"/>
  <c r="H316" i="1" s="1"/>
  <c r="AJ316" i="1"/>
  <c r="S315" i="1"/>
  <c r="T315" i="1" s="1"/>
  <c r="AB319" i="1" l="1"/>
  <c r="M260" i="1"/>
  <c r="N260" i="1" s="1"/>
  <c r="P260" i="1"/>
  <c r="Q260" i="1"/>
  <c r="L261" i="1"/>
  <c r="J257" i="1"/>
  <c r="Y316" i="1"/>
  <c r="AJ317" i="1"/>
  <c r="Z316" i="1"/>
  <c r="AA316" i="1" s="1"/>
  <c r="AH316" i="1" s="1"/>
  <c r="C317" i="1"/>
  <c r="I317" i="1"/>
  <c r="H317" i="1" s="1"/>
  <c r="S316" i="1"/>
  <c r="T316" i="1" s="1"/>
  <c r="F258" i="1"/>
  <c r="O258" i="1" s="1"/>
  <c r="R258" i="1" s="1"/>
  <c r="AC259" i="1"/>
  <c r="AE259" i="1" s="1"/>
  <c r="AF259" i="1" s="1"/>
  <c r="G259" i="1"/>
  <c r="X317" i="1"/>
  <c r="K317" i="1"/>
  <c r="A318" i="1"/>
  <c r="J258" i="1" l="1"/>
  <c r="AB320" i="1"/>
  <c r="AC260" i="1"/>
  <c r="AE260" i="1" s="1"/>
  <c r="AF260" i="1" s="1"/>
  <c r="G260" i="1"/>
  <c r="C318" i="1"/>
  <c r="Z317" i="1"/>
  <c r="AA317" i="1" s="1"/>
  <c r="AH317" i="1" s="1"/>
  <c r="AJ318" i="1"/>
  <c r="Y317" i="1"/>
  <c r="I318" i="1"/>
  <c r="H318" i="1" s="1"/>
  <c r="S317" i="1"/>
  <c r="T317" i="1" s="1"/>
  <c r="A319" i="1"/>
  <c r="X318" i="1"/>
  <c r="K318" i="1"/>
  <c r="M261" i="1"/>
  <c r="N261" i="1" s="1"/>
  <c r="P261" i="1"/>
  <c r="Q261" i="1"/>
  <c r="L262" i="1"/>
  <c r="F259" i="1"/>
  <c r="J259" i="1" s="1"/>
  <c r="M262" i="1" l="1"/>
  <c r="N262" i="1" s="1"/>
  <c r="P262" i="1"/>
  <c r="Q262" i="1"/>
  <c r="L263" i="1"/>
  <c r="K319" i="1"/>
  <c r="A320" i="1"/>
  <c r="X319" i="1"/>
  <c r="F260" i="1"/>
  <c r="J260" i="1" s="1"/>
  <c r="O259" i="1"/>
  <c r="R259" i="1" s="1"/>
  <c r="AC261" i="1"/>
  <c r="AE261" i="1" s="1"/>
  <c r="AF261" i="1" s="1"/>
  <c r="G261" i="1"/>
  <c r="Y318" i="1"/>
  <c r="C319" i="1"/>
  <c r="Z318" i="1"/>
  <c r="AA318" i="1" s="1"/>
  <c r="AH318" i="1" s="1"/>
  <c r="AJ319" i="1"/>
  <c r="I319" i="1"/>
  <c r="H319" i="1" s="1"/>
  <c r="S318" i="1"/>
  <c r="T318" i="1" s="1"/>
  <c r="AB321" i="1"/>
  <c r="O260" i="1" l="1"/>
  <c r="R260" i="1" s="1"/>
  <c r="F261" i="1"/>
  <c r="O261" i="1" s="1"/>
  <c r="R261" i="1" s="1"/>
  <c r="X320" i="1"/>
  <c r="A321" i="1"/>
  <c r="K320" i="1"/>
  <c r="AC262" i="1"/>
  <c r="AE262" i="1" s="1"/>
  <c r="AF262" i="1" s="1"/>
  <c r="G262" i="1"/>
  <c r="AB322" i="1"/>
  <c r="Y319" i="1"/>
  <c r="AJ320" i="1"/>
  <c r="C320" i="1"/>
  <c r="I320" i="1"/>
  <c r="H320" i="1" s="1"/>
  <c r="Z319" i="1"/>
  <c r="AA319" i="1" s="1"/>
  <c r="AH319" i="1" s="1"/>
  <c r="S319" i="1"/>
  <c r="T319" i="1" s="1"/>
  <c r="M263" i="1"/>
  <c r="N263" i="1" s="1"/>
  <c r="P263" i="1"/>
  <c r="Q263" i="1"/>
  <c r="L264" i="1"/>
  <c r="AC263" i="1" l="1"/>
  <c r="AE263" i="1" s="1"/>
  <c r="AF263" i="1" s="1"/>
  <c r="G263" i="1"/>
  <c r="F262" i="1"/>
  <c r="O262" i="1" s="1"/>
  <c r="R262" i="1" s="1"/>
  <c r="X321" i="1"/>
  <c r="K321" i="1"/>
  <c r="A322" i="1"/>
  <c r="AJ321" i="1"/>
  <c r="Y320" i="1"/>
  <c r="Z320" i="1"/>
  <c r="AA320" i="1" s="1"/>
  <c r="AH320" i="1" s="1"/>
  <c r="C321" i="1"/>
  <c r="I321" i="1"/>
  <c r="H321" i="1" s="1"/>
  <c r="S320" i="1"/>
  <c r="T320" i="1" s="1"/>
  <c r="M264" i="1"/>
  <c r="N264" i="1" s="1"/>
  <c r="P264" i="1"/>
  <c r="Q264" i="1"/>
  <c r="L265" i="1"/>
  <c r="J261" i="1"/>
  <c r="AB323" i="1"/>
  <c r="AB324" i="1" l="1"/>
  <c r="M265" i="1"/>
  <c r="N265" i="1" s="1"/>
  <c r="P265" i="1"/>
  <c r="Q265" i="1"/>
  <c r="L266" i="1"/>
  <c r="X322" i="1"/>
  <c r="K322" i="1"/>
  <c r="A323" i="1"/>
  <c r="J262" i="1"/>
  <c r="F263" i="1"/>
  <c r="J263" i="1" s="1"/>
  <c r="Y321" i="1"/>
  <c r="Z321" i="1"/>
  <c r="AA321" i="1" s="1"/>
  <c r="AH321" i="1" s="1"/>
  <c r="AJ322" i="1"/>
  <c r="C322" i="1"/>
  <c r="I322" i="1"/>
  <c r="H322" i="1" s="1"/>
  <c r="S321" i="1"/>
  <c r="T321" i="1" s="1"/>
  <c r="AC264" i="1"/>
  <c r="AE264" i="1" s="1"/>
  <c r="AF264" i="1" s="1"/>
  <c r="G264" i="1"/>
  <c r="O263" i="1" l="1"/>
  <c r="R263" i="1" s="1"/>
  <c r="F264" i="1"/>
  <c r="O264" i="1" s="1"/>
  <c r="R264" i="1" s="1"/>
  <c r="AC265" i="1"/>
  <c r="AE265" i="1" s="1"/>
  <c r="AF265" i="1" s="1"/>
  <c r="G265" i="1"/>
  <c r="M266" i="1"/>
  <c r="N266" i="1" s="1"/>
  <c r="P266" i="1"/>
  <c r="Q266" i="1"/>
  <c r="L267" i="1"/>
  <c r="X323" i="1"/>
  <c r="K323" i="1"/>
  <c r="A324" i="1"/>
  <c r="AB325" i="1"/>
  <c r="Y322" i="1"/>
  <c r="AJ323" i="1"/>
  <c r="Z322" i="1"/>
  <c r="AA322" i="1" s="1"/>
  <c r="AH322" i="1" s="1"/>
  <c r="I323" i="1"/>
  <c r="H323" i="1" s="1"/>
  <c r="C323" i="1"/>
  <c r="S322" i="1"/>
  <c r="T322" i="1" s="1"/>
  <c r="J264" i="1" l="1"/>
  <c r="A325" i="1"/>
  <c r="X324" i="1"/>
  <c r="K324" i="1"/>
  <c r="M267" i="1"/>
  <c r="N267" i="1" s="1"/>
  <c r="P267" i="1"/>
  <c r="Q267" i="1"/>
  <c r="L268" i="1"/>
  <c r="F265" i="1"/>
  <c r="O265" i="1" s="1"/>
  <c r="R265" i="1" s="1"/>
  <c r="AB326" i="1"/>
  <c r="C324" i="1"/>
  <c r="Y323" i="1"/>
  <c r="AJ324" i="1"/>
  <c r="Z323" i="1"/>
  <c r="AA323" i="1" s="1"/>
  <c r="AH323" i="1" s="1"/>
  <c r="I324" i="1"/>
  <c r="H324" i="1" s="1"/>
  <c r="S323" i="1"/>
  <c r="T323" i="1" s="1"/>
  <c r="AC266" i="1"/>
  <c r="AE266" i="1" s="1"/>
  <c r="AF266" i="1" s="1"/>
  <c r="G266" i="1"/>
  <c r="J265" i="1" l="1"/>
  <c r="AB327" i="1"/>
  <c r="Y324" i="1"/>
  <c r="Z324" i="1"/>
  <c r="AA324" i="1" s="1"/>
  <c r="AH324" i="1" s="1"/>
  <c r="C325" i="1"/>
  <c r="AJ325" i="1"/>
  <c r="I325" i="1"/>
  <c r="H325" i="1" s="1"/>
  <c r="S324" i="1"/>
  <c r="T324" i="1" s="1"/>
  <c r="AC267" i="1"/>
  <c r="AE267" i="1" s="1"/>
  <c r="AF267" i="1" s="1"/>
  <c r="G267" i="1"/>
  <c r="A326" i="1"/>
  <c r="X325" i="1"/>
  <c r="K325" i="1"/>
  <c r="F266" i="1"/>
  <c r="J266" i="1" s="1"/>
  <c r="M268" i="1"/>
  <c r="N268" i="1" s="1"/>
  <c r="P268" i="1"/>
  <c r="Q268" i="1"/>
  <c r="L269" i="1"/>
  <c r="Y325" i="1" l="1"/>
  <c r="AJ326" i="1"/>
  <c r="Z325" i="1"/>
  <c r="AA325" i="1" s="1"/>
  <c r="AH325" i="1" s="1"/>
  <c r="C326" i="1"/>
  <c r="I326" i="1"/>
  <c r="H326" i="1" s="1"/>
  <c r="S325" i="1"/>
  <c r="T325" i="1" s="1"/>
  <c r="AB328" i="1"/>
  <c r="A327" i="1"/>
  <c r="X326" i="1"/>
  <c r="K326" i="1"/>
  <c r="AC268" i="1"/>
  <c r="AE268" i="1" s="1"/>
  <c r="AF268" i="1" s="1"/>
  <c r="G268" i="1"/>
  <c r="O266" i="1"/>
  <c r="R266" i="1" s="1"/>
  <c r="F267" i="1"/>
  <c r="O267" i="1" s="1"/>
  <c r="R267" i="1" s="1"/>
  <c r="M269" i="1"/>
  <c r="N269" i="1" s="1"/>
  <c r="P269" i="1"/>
  <c r="Q269" i="1"/>
  <c r="L270" i="1"/>
  <c r="J267" i="1" l="1"/>
  <c r="AJ327" i="1"/>
  <c r="Y326" i="1"/>
  <c r="C327" i="1"/>
  <c r="I327" i="1"/>
  <c r="H327" i="1" s="1"/>
  <c r="Z326" i="1"/>
  <c r="AA326" i="1" s="1"/>
  <c r="AH326" i="1" s="1"/>
  <c r="S326" i="1"/>
  <c r="T326" i="1" s="1"/>
  <c r="F268" i="1"/>
  <c r="J268" i="1" s="1"/>
  <c r="A328" i="1"/>
  <c r="K327" i="1"/>
  <c r="X327" i="1"/>
  <c r="AC269" i="1"/>
  <c r="AE269" i="1" s="1"/>
  <c r="AF269" i="1" s="1"/>
  <c r="G269" i="1"/>
  <c r="M270" i="1"/>
  <c r="N270" i="1" s="1"/>
  <c r="P270" i="1"/>
  <c r="Q270" i="1"/>
  <c r="L271" i="1"/>
  <c r="AB329" i="1"/>
  <c r="O268" i="1" l="1"/>
  <c r="R268" i="1" s="1"/>
  <c r="AB330" i="1"/>
  <c r="M271" i="1"/>
  <c r="N271" i="1" s="1"/>
  <c r="P271" i="1"/>
  <c r="Q271" i="1"/>
  <c r="L272" i="1"/>
  <c r="F269" i="1"/>
  <c r="J269" i="1" s="1"/>
  <c r="A329" i="1"/>
  <c r="K328" i="1"/>
  <c r="X328" i="1"/>
  <c r="C328" i="1"/>
  <c r="Y327" i="1"/>
  <c r="AJ328" i="1"/>
  <c r="I328" i="1"/>
  <c r="H328" i="1" s="1"/>
  <c r="Z327" i="1"/>
  <c r="AA327" i="1" s="1"/>
  <c r="AH327" i="1" s="1"/>
  <c r="S327" i="1"/>
  <c r="T327" i="1" s="1"/>
  <c r="AC270" i="1"/>
  <c r="AE270" i="1" s="1"/>
  <c r="AF270" i="1" s="1"/>
  <c r="G270" i="1"/>
  <c r="F270" i="1" l="1"/>
  <c r="J270" i="1" s="1"/>
  <c r="O269" i="1"/>
  <c r="R269" i="1" s="1"/>
  <c r="AC271" i="1"/>
  <c r="AE271" i="1" s="1"/>
  <c r="AF271" i="1" s="1"/>
  <c r="G271" i="1"/>
  <c r="K329" i="1"/>
  <c r="X329" i="1"/>
  <c r="A330" i="1"/>
  <c r="M272" i="1"/>
  <c r="N272" i="1" s="1"/>
  <c r="P272" i="1"/>
  <c r="Q272" i="1"/>
  <c r="L273" i="1"/>
  <c r="Z328" i="1"/>
  <c r="AA328" i="1" s="1"/>
  <c r="AH328" i="1" s="1"/>
  <c r="AJ329" i="1"/>
  <c r="C329" i="1"/>
  <c r="Y328" i="1"/>
  <c r="I329" i="1"/>
  <c r="H329" i="1" s="1"/>
  <c r="S328" i="1"/>
  <c r="T328" i="1" s="1"/>
  <c r="AB331" i="1"/>
  <c r="Y329" i="1" l="1"/>
  <c r="C330" i="1"/>
  <c r="Z329" i="1"/>
  <c r="AA329" i="1" s="1"/>
  <c r="AH329" i="1" s="1"/>
  <c r="AJ330" i="1"/>
  <c r="I330" i="1"/>
  <c r="H330" i="1" s="1"/>
  <c r="S329" i="1"/>
  <c r="T329" i="1" s="1"/>
  <c r="F271" i="1"/>
  <c r="J271" i="1" s="1"/>
  <c r="AC272" i="1"/>
  <c r="AE272" i="1" s="1"/>
  <c r="AF272" i="1" s="1"/>
  <c r="G272" i="1"/>
  <c r="O270" i="1"/>
  <c r="R270" i="1" s="1"/>
  <c r="AB332" i="1"/>
  <c r="M273" i="1"/>
  <c r="N273" i="1" s="1"/>
  <c r="P273" i="1"/>
  <c r="Q273" i="1"/>
  <c r="L274" i="1"/>
  <c r="K330" i="1"/>
  <c r="X330" i="1"/>
  <c r="A331" i="1"/>
  <c r="Z330" i="1" l="1"/>
  <c r="AA330" i="1" s="1"/>
  <c r="AH330" i="1" s="1"/>
  <c r="AJ331" i="1"/>
  <c r="C331" i="1"/>
  <c r="I331" i="1"/>
  <c r="H331" i="1" s="1"/>
  <c r="Y330" i="1"/>
  <c r="S330" i="1"/>
  <c r="T330" i="1" s="1"/>
  <c r="F272" i="1"/>
  <c r="O272" i="1" s="1"/>
  <c r="R272" i="1" s="1"/>
  <c r="AC273" i="1"/>
  <c r="AE273" i="1" s="1"/>
  <c r="AF273" i="1" s="1"/>
  <c r="G273" i="1"/>
  <c r="M274" i="1"/>
  <c r="N274" i="1" s="1"/>
  <c r="P274" i="1"/>
  <c r="Q274" i="1"/>
  <c r="L275" i="1"/>
  <c r="AB333" i="1"/>
  <c r="O271" i="1"/>
  <c r="R271" i="1" s="1"/>
  <c r="X331" i="1"/>
  <c r="K331" i="1"/>
  <c r="A332" i="1"/>
  <c r="J272" i="1" l="1"/>
  <c r="AC274" i="1"/>
  <c r="AE274" i="1" s="1"/>
  <c r="AF274" i="1" s="1"/>
  <c r="G274" i="1"/>
  <c r="Y331" i="1"/>
  <c r="AJ332" i="1"/>
  <c r="Z331" i="1"/>
  <c r="AA331" i="1" s="1"/>
  <c r="AH331" i="1" s="1"/>
  <c r="C332" i="1"/>
  <c r="I332" i="1"/>
  <c r="H332" i="1" s="1"/>
  <c r="S331" i="1"/>
  <c r="T331" i="1" s="1"/>
  <c r="AB334" i="1"/>
  <c r="M275" i="1"/>
  <c r="N275" i="1" s="1"/>
  <c r="P275" i="1"/>
  <c r="Q275" i="1"/>
  <c r="L276" i="1"/>
  <c r="F273" i="1"/>
  <c r="O273" i="1" s="1"/>
  <c r="R273" i="1" s="1"/>
  <c r="X332" i="1"/>
  <c r="K332" i="1"/>
  <c r="A333" i="1"/>
  <c r="X333" i="1" l="1"/>
  <c r="A334" i="1"/>
  <c r="K333" i="1"/>
  <c r="J273" i="1"/>
  <c r="AB335" i="1"/>
  <c r="AC275" i="1"/>
  <c r="AE275" i="1" s="1"/>
  <c r="AF275" i="1" s="1"/>
  <c r="G275" i="1"/>
  <c r="F274" i="1"/>
  <c r="J274" i="1" s="1"/>
  <c r="Y332" i="1"/>
  <c r="Z332" i="1"/>
  <c r="AA332" i="1" s="1"/>
  <c r="AH332" i="1" s="1"/>
  <c r="AJ333" i="1"/>
  <c r="I333" i="1"/>
  <c r="H333" i="1" s="1"/>
  <c r="C333" i="1"/>
  <c r="S332" i="1"/>
  <c r="T332" i="1" s="1"/>
  <c r="M276" i="1"/>
  <c r="N276" i="1" s="1"/>
  <c r="P276" i="1"/>
  <c r="Q276" i="1"/>
  <c r="L277" i="1"/>
  <c r="O274" i="1" l="1"/>
  <c r="R274" i="1" s="1"/>
  <c r="AC276" i="1"/>
  <c r="AE276" i="1" s="1"/>
  <c r="AF276" i="1" s="1"/>
  <c r="G276" i="1"/>
  <c r="M277" i="1"/>
  <c r="N277" i="1" s="1"/>
  <c r="P277" i="1"/>
  <c r="Q277" i="1"/>
  <c r="L278" i="1"/>
  <c r="AB336" i="1"/>
  <c r="F275" i="1"/>
  <c r="J275" i="1" s="1"/>
  <c r="X334" i="1"/>
  <c r="K334" i="1"/>
  <c r="A335" i="1"/>
  <c r="Z333" i="1"/>
  <c r="AA333" i="1" s="1"/>
  <c r="AH333" i="1" s="1"/>
  <c r="C334" i="1"/>
  <c r="AJ334" i="1"/>
  <c r="I334" i="1"/>
  <c r="H334" i="1" s="1"/>
  <c r="Y333" i="1"/>
  <c r="S333" i="1"/>
  <c r="T333" i="1" s="1"/>
  <c r="Y334" i="1" l="1"/>
  <c r="AJ335" i="1"/>
  <c r="Z334" i="1"/>
  <c r="AA334" i="1" s="1"/>
  <c r="AH334" i="1" s="1"/>
  <c r="C335" i="1"/>
  <c r="I335" i="1"/>
  <c r="H335" i="1" s="1"/>
  <c r="S334" i="1"/>
  <c r="T334" i="1" s="1"/>
  <c r="F276" i="1"/>
  <c r="J276" i="1" s="1"/>
  <c r="AC277" i="1"/>
  <c r="AE277" i="1" s="1"/>
  <c r="AF277" i="1" s="1"/>
  <c r="G277" i="1"/>
  <c r="AB337" i="1"/>
  <c r="A336" i="1"/>
  <c r="K335" i="1"/>
  <c r="X335" i="1"/>
  <c r="O275" i="1"/>
  <c r="R275" i="1" s="1"/>
  <c r="M278" i="1"/>
  <c r="N278" i="1" s="1"/>
  <c r="P278" i="1"/>
  <c r="Q278" i="1"/>
  <c r="L279" i="1"/>
  <c r="O276" i="1" l="1"/>
  <c r="R276" i="1" s="1"/>
  <c r="AC278" i="1"/>
  <c r="AE278" i="1" s="1"/>
  <c r="AF278" i="1" s="1"/>
  <c r="G278" i="1"/>
  <c r="F277" i="1"/>
  <c r="J277" i="1" s="1"/>
  <c r="Y335" i="1"/>
  <c r="C336" i="1"/>
  <c r="I336" i="1"/>
  <c r="H336" i="1" s="1"/>
  <c r="Z335" i="1"/>
  <c r="AA335" i="1" s="1"/>
  <c r="AH335" i="1" s="1"/>
  <c r="AJ336" i="1"/>
  <c r="S335" i="1"/>
  <c r="T335" i="1" s="1"/>
  <c r="M279" i="1"/>
  <c r="N279" i="1" s="1"/>
  <c r="P279" i="1"/>
  <c r="Q279" i="1"/>
  <c r="L280" i="1"/>
  <c r="K336" i="1"/>
  <c r="A337" i="1"/>
  <c r="X336" i="1"/>
  <c r="AB338" i="1"/>
  <c r="O277" i="1" l="1"/>
  <c r="R277" i="1" s="1"/>
  <c r="A338" i="1"/>
  <c r="K337" i="1"/>
  <c r="X337" i="1"/>
  <c r="Y336" i="1"/>
  <c r="Z336" i="1"/>
  <c r="AA336" i="1" s="1"/>
  <c r="AH336" i="1" s="1"/>
  <c r="AJ337" i="1"/>
  <c r="C337" i="1"/>
  <c r="I337" i="1"/>
  <c r="H337" i="1" s="1"/>
  <c r="S336" i="1"/>
  <c r="T336" i="1" s="1"/>
  <c r="AB339" i="1"/>
  <c r="M280" i="1"/>
  <c r="N280" i="1" s="1"/>
  <c r="P280" i="1"/>
  <c r="Q280" i="1"/>
  <c r="L281" i="1"/>
  <c r="AC279" i="1"/>
  <c r="AE279" i="1" s="1"/>
  <c r="AF279" i="1" s="1"/>
  <c r="G279" i="1"/>
  <c r="F278" i="1"/>
  <c r="J278" i="1" s="1"/>
  <c r="M281" i="1" l="1"/>
  <c r="N281" i="1" s="1"/>
  <c r="P281" i="1"/>
  <c r="Q281" i="1"/>
  <c r="L282" i="1"/>
  <c r="A339" i="1"/>
  <c r="K338" i="1"/>
  <c r="X338" i="1"/>
  <c r="F279" i="1"/>
  <c r="J279" i="1" s="1"/>
  <c r="O278" i="1"/>
  <c r="R278" i="1" s="1"/>
  <c r="AB340" i="1"/>
  <c r="Y337" i="1"/>
  <c r="AJ338" i="1"/>
  <c r="I338" i="1"/>
  <c r="H338" i="1" s="1"/>
  <c r="Z337" i="1"/>
  <c r="AA337" i="1" s="1"/>
  <c r="AH337" i="1" s="1"/>
  <c r="C338" i="1"/>
  <c r="S337" i="1"/>
  <c r="T337" i="1" s="1"/>
  <c r="AC280" i="1"/>
  <c r="AE280" i="1" s="1"/>
  <c r="AF280" i="1" s="1"/>
  <c r="G280" i="1"/>
  <c r="O279" i="1" l="1"/>
  <c r="R279" i="1" s="1"/>
  <c r="AC281" i="1"/>
  <c r="AE281" i="1" s="1"/>
  <c r="AF281" i="1" s="1"/>
  <c r="G281" i="1"/>
  <c r="AB341" i="1"/>
  <c r="X339" i="1"/>
  <c r="A340" i="1"/>
  <c r="K339" i="1"/>
  <c r="M282" i="1"/>
  <c r="N282" i="1" s="1"/>
  <c r="P282" i="1"/>
  <c r="Q282" i="1"/>
  <c r="L283" i="1"/>
  <c r="F280" i="1"/>
  <c r="O280" i="1" s="1"/>
  <c r="R280" i="1" s="1"/>
  <c r="Y338" i="1"/>
  <c r="C339" i="1"/>
  <c r="Z338" i="1"/>
  <c r="AA338" i="1" s="1"/>
  <c r="AH338" i="1" s="1"/>
  <c r="I339" i="1"/>
  <c r="H339" i="1" s="1"/>
  <c r="AJ339" i="1"/>
  <c r="S338" i="1"/>
  <c r="T338" i="1" s="1"/>
  <c r="J280" i="1" l="1"/>
  <c r="AJ340" i="1"/>
  <c r="Y339" i="1"/>
  <c r="C340" i="1"/>
  <c r="Z339" i="1"/>
  <c r="AA339" i="1" s="1"/>
  <c r="AH339" i="1" s="1"/>
  <c r="I340" i="1"/>
  <c r="H340" i="1" s="1"/>
  <c r="S339" i="1"/>
  <c r="T339" i="1" s="1"/>
  <c r="M283" i="1"/>
  <c r="N283" i="1" s="1"/>
  <c r="P283" i="1"/>
  <c r="Q283" i="1"/>
  <c r="L284" i="1"/>
  <c r="AC282" i="1"/>
  <c r="AE282" i="1" s="1"/>
  <c r="AF282" i="1" s="1"/>
  <c r="G282" i="1"/>
  <c r="AB342" i="1"/>
  <c r="A341" i="1"/>
  <c r="X340" i="1"/>
  <c r="K340" i="1"/>
  <c r="F281" i="1"/>
  <c r="O281" i="1" s="1"/>
  <c r="R281" i="1" s="1"/>
  <c r="X341" i="1" l="1"/>
  <c r="A342" i="1"/>
  <c r="K341" i="1"/>
  <c r="M284" i="1"/>
  <c r="N284" i="1" s="1"/>
  <c r="L285" i="1"/>
  <c r="J281" i="1"/>
  <c r="Z340" i="1"/>
  <c r="AA340" i="1" s="1"/>
  <c r="AH340" i="1" s="1"/>
  <c r="AJ341" i="1"/>
  <c r="Y340" i="1"/>
  <c r="C341" i="1"/>
  <c r="I341" i="1"/>
  <c r="H341" i="1" s="1"/>
  <c r="S340" i="1"/>
  <c r="T340" i="1" s="1"/>
  <c r="AB343" i="1"/>
  <c r="F282" i="1"/>
  <c r="J282" i="1" s="1"/>
  <c r="AC283" i="1"/>
  <c r="AE283" i="1" s="1"/>
  <c r="AF283" i="1" s="1"/>
  <c r="AH283" i="1" s="1"/>
  <c r="G283" i="1"/>
  <c r="M285" i="1" l="1"/>
  <c r="N285" i="1" s="1"/>
  <c r="L286" i="1"/>
  <c r="O282" i="1"/>
  <c r="R282" i="1" s="1"/>
  <c r="AB344" i="1"/>
  <c r="F283" i="1"/>
  <c r="J283" i="1" s="1"/>
  <c r="X342" i="1"/>
  <c r="K342" i="1"/>
  <c r="A343" i="1"/>
  <c r="AC284" i="1"/>
  <c r="AE284" i="1" s="1"/>
  <c r="AF284" i="1" s="1"/>
  <c r="G284" i="1"/>
  <c r="Y341" i="1"/>
  <c r="AJ342" i="1"/>
  <c r="Z341" i="1"/>
  <c r="AA341" i="1" s="1"/>
  <c r="AH341" i="1" s="1"/>
  <c r="I342" i="1"/>
  <c r="H342" i="1" s="1"/>
  <c r="C342" i="1"/>
  <c r="S341" i="1"/>
  <c r="T341" i="1" s="1"/>
  <c r="O283" i="1" l="1"/>
  <c r="P284" i="1" s="1"/>
  <c r="F284" i="1"/>
  <c r="O284" i="1" s="1"/>
  <c r="Y342" i="1"/>
  <c r="Z342" i="1"/>
  <c r="AA342" i="1" s="1"/>
  <c r="AH342" i="1" s="1"/>
  <c r="C343" i="1"/>
  <c r="AJ343" i="1"/>
  <c r="I343" i="1"/>
  <c r="H343" i="1" s="1"/>
  <c r="S342" i="1"/>
  <c r="T342" i="1" s="1"/>
  <c r="AB345" i="1"/>
  <c r="AC285" i="1"/>
  <c r="AE285" i="1" s="1"/>
  <c r="AF285" i="1" s="1"/>
  <c r="G285" i="1"/>
  <c r="X343" i="1"/>
  <c r="K343" i="1"/>
  <c r="A344" i="1"/>
  <c r="M286" i="1"/>
  <c r="N286" i="1" s="1"/>
  <c r="L287" i="1"/>
  <c r="R283" i="1" l="1"/>
  <c r="AC286" i="1"/>
  <c r="AE286" i="1" s="1"/>
  <c r="AF286" i="1" s="1"/>
  <c r="G286" i="1"/>
  <c r="X344" i="1"/>
  <c r="K344" i="1"/>
  <c r="A345" i="1"/>
  <c r="Q284" i="1"/>
  <c r="Q285" i="1" s="1"/>
  <c r="Q286" i="1" s="1"/>
  <c r="Q287" i="1" s="1"/>
  <c r="P285" i="1"/>
  <c r="P286" i="1" s="1"/>
  <c r="P287" i="1" s="1"/>
  <c r="AB346" i="1"/>
  <c r="M287" i="1"/>
  <c r="N287" i="1" s="1"/>
  <c r="L288" i="1"/>
  <c r="Y343" i="1"/>
  <c r="AJ344" i="1"/>
  <c r="Z343" i="1"/>
  <c r="AA343" i="1" s="1"/>
  <c r="AH343" i="1" s="1"/>
  <c r="I344" i="1"/>
  <c r="H344" i="1" s="1"/>
  <c r="C344" i="1"/>
  <c r="S343" i="1"/>
  <c r="T343" i="1" s="1"/>
  <c r="F285" i="1"/>
  <c r="O285" i="1" s="1"/>
  <c r="J284" i="1"/>
  <c r="R285" i="1" l="1"/>
  <c r="J285" i="1"/>
  <c r="AC287" i="1"/>
  <c r="AE287" i="1" s="1"/>
  <c r="AF287" i="1" s="1"/>
  <c r="G287" i="1"/>
  <c r="AJ345" i="1"/>
  <c r="C345" i="1"/>
  <c r="Z344" i="1"/>
  <c r="I345" i="1"/>
  <c r="H345" i="1" s="1"/>
  <c r="Y344" i="1"/>
  <c r="D340" i="1" s="1"/>
  <c r="S344" i="1"/>
  <c r="T344" i="1" s="1"/>
  <c r="D337" i="1"/>
  <c r="M288" i="1"/>
  <c r="N288" i="1" s="1"/>
  <c r="P288" i="1"/>
  <c r="Q288" i="1"/>
  <c r="L289" i="1"/>
  <c r="F286" i="1"/>
  <c r="J286" i="1" s="1"/>
  <c r="AB347" i="1"/>
  <c r="K345" i="1"/>
  <c r="X345" i="1"/>
  <c r="A346" i="1"/>
  <c r="R284" i="1"/>
  <c r="D339" i="1" l="1"/>
  <c r="AJ346" i="1"/>
  <c r="Y345" i="1"/>
  <c r="C346" i="1"/>
  <c r="Z345" i="1"/>
  <c r="AA345" i="1" s="1"/>
  <c r="AH345" i="1" s="1"/>
  <c r="I346" i="1"/>
  <c r="H346" i="1" s="1"/>
  <c r="S345" i="1"/>
  <c r="U345" i="1" s="1"/>
  <c r="O286" i="1"/>
  <c r="R286" i="1" s="1"/>
  <c r="U340" i="1"/>
  <c r="E340" i="1"/>
  <c r="D344" i="1"/>
  <c r="D23" i="1"/>
  <c r="D16" i="1"/>
  <c r="D81" i="1"/>
  <c r="D79" i="1"/>
  <c r="D28" i="1"/>
  <c r="D72" i="1"/>
  <c r="D22" i="1"/>
  <c r="D15" i="1"/>
  <c r="D86" i="1"/>
  <c r="D89" i="1"/>
  <c r="D18" i="1"/>
  <c r="D90" i="1"/>
  <c r="D61" i="1"/>
  <c r="D54" i="1"/>
  <c r="D85" i="1"/>
  <c r="D50" i="1"/>
  <c r="D67" i="1"/>
  <c r="D69" i="1"/>
  <c r="D13" i="1"/>
  <c r="D59" i="1"/>
  <c r="D76" i="1"/>
  <c r="D65" i="1"/>
  <c r="D19" i="1"/>
  <c r="D45" i="1"/>
  <c r="D17" i="1"/>
  <c r="D51" i="1"/>
  <c r="D75" i="1"/>
  <c r="D44" i="1"/>
  <c r="D31" i="1"/>
  <c r="D93" i="1"/>
  <c r="D47" i="1"/>
  <c r="D25" i="1"/>
  <c r="D82" i="1"/>
  <c r="D49" i="1"/>
  <c r="D58" i="1"/>
  <c r="D29" i="1"/>
  <c r="D35" i="1"/>
  <c r="D84" i="1"/>
  <c r="D14" i="1"/>
  <c r="D62" i="1"/>
  <c r="D32" i="1"/>
  <c r="D80" i="1"/>
  <c r="D83" i="1"/>
  <c r="D55" i="1"/>
  <c r="D24" i="1"/>
  <c r="D57" i="1"/>
  <c r="D91" i="1"/>
  <c r="D100" i="1"/>
  <c r="D60" i="1"/>
  <c r="D94" i="1"/>
  <c r="D37" i="1"/>
  <c r="D70" i="1"/>
  <c r="D10" i="1"/>
  <c r="D41" i="1"/>
  <c r="D71" i="1"/>
  <c r="D39" i="1"/>
  <c r="D30" i="1"/>
  <c r="D38" i="1"/>
  <c r="D46" i="1"/>
  <c r="D88" i="1"/>
  <c r="D11" i="1"/>
  <c r="D98" i="1"/>
  <c r="D64" i="1"/>
  <c r="D34" i="1"/>
  <c r="D21" i="1"/>
  <c r="D68" i="1"/>
  <c r="D36" i="1"/>
  <c r="D42" i="1"/>
  <c r="D12" i="1"/>
  <c r="D26" i="1"/>
  <c r="D33" i="1"/>
  <c r="D56" i="1"/>
  <c r="D52" i="1"/>
  <c r="D27" i="1"/>
  <c r="D96" i="1"/>
  <c r="D74" i="1"/>
  <c r="D20" i="1"/>
  <c r="D43" i="1"/>
  <c r="D97" i="1"/>
  <c r="D66" i="1"/>
  <c r="D95" i="1"/>
  <c r="D92" i="1"/>
  <c r="D87" i="1"/>
  <c r="D40" i="1"/>
  <c r="D99" i="1"/>
  <c r="D78" i="1"/>
  <c r="D63" i="1"/>
  <c r="D77" i="1"/>
  <c r="D73" i="1"/>
  <c r="D53" i="1"/>
  <c r="D48" i="1"/>
  <c r="D101" i="1"/>
  <c r="D103" i="1"/>
  <c r="D102" i="1"/>
  <c r="D104" i="1"/>
  <c r="D105" i="1"/>
  <c r="D106" i="1"/>
  <c r="D107" i="1"/>
  <c r="D109" i="1"/>
  <c r="D108" i="1"/>
  <c r="D110" i="1"/>
  <c r="D111" i="1"/>
  <c r="D112" i="1"/>
  <c r="D114" i="1"/>
  <c r="D113" i="1"/>
  <c r="D116" i="1"/>
  <c r="D117" i="1"/>
  <c r="D115" i="1"/>
  <c r="D119" i="1"/>
  <c r="D118" i="1"/>
  <c r="D120" i="1"/>
  <c r="D121" i="1"/>
  <c r="D125" i="1"/>
  <c r="D122" i="1"/>
  <c r="D123" i="1"/>
  <c r="D126" i="1"/>
  <c r="D124" i="1"/>
  <c r="D128" i="1"/>
  <c r="D129" i="1"/>
  <c r="D127" i="1"/>
  <c r="D131" i="1"/>
  <c r="D130" i="1"/>
  <c r="D133" i="1"/>
  <c r="D132" i="1"/>
  <c r="D136" i="1"/>
  <c r="D134" i="1"/>
  <c r="D135" i="1"/>
  <c r="D138" i="1"/>
  <c r="D137" i="1"/>
  <c r="D139" i="1"/>
  <c r="D140" i="1"/>
  <c r="D141" i="1"/>
  <c r="D142" i="1"/>
  <c r="D144" i="1"/>
  <c r="D145" i="1"/>
  <c r="D143" i="1"/>
  <c r="D149" i="1"/>
  <c r="D147" i="1"/>
  <c r="D146" i="1"/>
  <c r="D148" i="1"/>
  <c r="D150" i="1"/>
  <c r="D152" i="1"/>
  <c r="D151" i="1"/>
  <c r="D153" i="1"/>
  <c r="D154" i="1"/>
  <c r="D159" i="1"/>
  <c r="D155" i="1"/>
  <c r="D158" i="1"/>
  <c r="D157" i="1"/>
  <c r="D156" i="1"/>
  <c r="D164" i="1"/>
  <c r="D161" i="1"/>
  <c r="D160" i="1"/>
  <c r="D162" i="1"/>
  <c r="D163" i="1"/>
  <c r="D166" i="1"/>
  <c r="D168" i="1"/>
  <c r="D165" i="1"/>
  <c r="D167" i="1"/>
  <c r="D171" i="1"/>
  <c r="D169" i="1"/>
  <c r="D172" i="1"/>
  <c r="D173" i="1"/>
  <c r="D170" i="1"/>
  <c r="D174" i="1"/>
  <c r="D175" i="1"/>
  <c r="D176" i="1"/>
  <c r="D177" i="1"/>
  <c r="D178" i="1"/>
  <c r="D179" i="1"/>
  <c r="D180" i="1"/>
  <c r="D181" i="1"/>
  <c r="D184" i="1"/>
  <c r="D182" i="1"/>
  <c r="D183" i="1"/>
  <c r="D186" i="1"/>
  <c r="D185" i="1"/>
  <c r="D188" i="1"/>
  <c r="D190" i="1"/>
  <c r="D187" i="1"/>
  <c r="D189" i="1"/>
  <c r="D191" i="1"/>
  <c r="D193" i="1"/>
  <c r="D192" i="1"/>
  <c r="D194" i="1"/>
  <c r="D195" i="1"/>
  <c r="D196" i="1"/>
  <c r="D197" i="1"/>
  <c r="D198" i="1"/>
  <c r="D200" i="1"/>
  <c r="D199" i="1"/>
  <c r="D201" i="1"/>
  <c r="D202" i="1"/>
  <c r="D205" i="1"/>
  <c r="D203" i="1"/>
  <c r="D204" i="1"/>
  <c r="D208" i="1"/>
  <c r="D206" i="1"/>
  <c r="D207" i="1"/>
  <c r="D209" i="1"/>
  <c r="D211" i="1"/>
  <c r="D210" i="1"/>
  <c r="D212" i="1"/>
  <c r="D213" i="1"/>
  <c r="D214" i="1"/>
  <c r="D215" i="1"/>
  <c r="D216" i="1"/>
  <c r="D217" i="1"/>
  <c r="D218" i="1"/>
  <c r="D219" i="1"/>
  <c r="D221" i="1"/>
  <c r="D220" i="1"/>
  <c r="D222" i="1"/>
  <c r="D224" i="1"/>
  <c r="D223" i="1"/>
  <c r="D225" i="1"/>
  <c r="D226" i="1"/>
  <c r="D228" i="1"/>
  <c r="D227" i="1"/>
  <c r="D229" i="1"/>
  <c r="D230" i="1"/>
  <c r="D231" i="1"/>
  <c r="D232" i="1"/>
  <c r="D233" i="1"/>
  <c r="D234" i="1"/>
  <c r="D237" i="1"/>
  <c r="D235" i="1"/>
  <c r="D236" i="1"/>
  <c r="D238" i="1"/>
  <c r="D239" i="1"/>
  <c r="D241" i="1"/>
  <c r="D240" i="1"/>
  <c r="D242" i="1"/>
  <c r="D243" i="1"/>
  <c r="D245" i="1"/>
  <c r="D244" i="1"/>
  <c r="D247" i="1"/>
  <c r="D246" i="1"/>
  <c r="D251" i="1"/>
  <c r="D248" i="1"/>
  <c r="D249" i="1"/>
  <c r="D250" i="1"/>
  <c r="D252" i="1"/>
  <c r="D253" i="1"/>
  <c r="D254" i="1"/>
  <c r="D255" i="1"/>
  <c r="D257" i="1"/>
  <c r="D256" i="1"/>
  <c r="D260" i="1"/>
  <c r="D259" i="1"/>
  <c r="D258" i="1"/>
  <c r="D262" i="1"/>
  <c r="D264" i="1"/>
  <c r="D261" i="1"/>
  <c r="D266" i="1"/>
  <c r="D263" i="1"/>
  <c r="D268" i="1"/>
  <c r="D269" i="1"/>
  <c r="D265" i="1"/>
  <c r="D267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5" i="1"/>
  <c r="D284" i="1"/>
  <c r="D286" i="1"/>
  <c r="D287" i="1"/>
  <c r="D288" i="1"/>
  <c r="D294" i="1"/>
  <c r="D290" i="1"/>
  <c r="D289" i="1"/>
  <c r="D291" i="1"/>
  <c r="D295" i="1"/>
  <c r="D293" i="1"/>
  <c r="D292" i="1"/>
  <c r="D296" i="1"/>
  <c r="D297" i="1"/>
  <c r="D299" i="1"/>
  <c r="D298" i="1"/>
  <c r="D301" i="1"/>
  <c r="D300" i="1"/>
  <c r="D303" i="1"/>
  <c r="D302" i="1"/>
  <c r="D304" i="1"/>
  <c r="D306" i="1"/>
  <c r="D305" i="1"/>
  <c r="D307" i="1"/>
  <c r="D310" i="1"/>
  <c r="D308" i="1"/>
  <c r="D312" i="1"/>
  <c r="D309" i="1"/>
  <c r="D313" i="1"/>
  <c r="D311" i="1"/>
  <c r="D315" i="1"/>
  <c r="D314" i="1"/>
  <c r="D316" i="1"/>
  <c r="D318" i="1"/>
  <c r="D319" i="1"/>
  <c r="D317" i="1"/>
  <c r="D320" i="1"/>
  <c r="D322" i="1"/>
  <c r="D321" i="1"/>
  <c r="D323" i="1"/>
  <c r="D324" i="1"/>
  <c r="D326" i="1"/>
  <c r="D325" i="1"/>
  <c r="D327" i="1"/>
  <c r="D328" i="1"/>
  <c r="D329" i="1"/>
  <c r="D330" i="1"/>
  <c r="D331" i="1"/>
  <c r="D334" i="1"/>
  <c r="D332" i="1"/>
  <c r="D333" i="1"/>
  <c r="D336" i="1"/>
  <c r="D335" i="1"/>
  <c r="D338" i="1"/>
  <c r="D342" i="1"/>
  <c r="U339" i="1"/>
  <c r="E339" i="1"/>
  <c r="F287" i="1"/>
  <c r="O287" i="1" s="1"/>
  <c r="R287" i="1" s="1"/>
  <c r="AC288" i="1"/>
  <c r="AE288" i="1" s="1"/>
  <c r="AF288" i="1" s="1"/>
  <c r="G288" i="1"/>
  <c r="U337" i="1"/>
  <c r="E337" i="1"/>
  <c r="AA344" i="1"/>
  <c r="K346" i="1"/>
  <c r="A347" i="1"/>
  <c r="X346" i="1"/>
  <c r="AB348" i="1"/>
  <c r="M289" i="1"/>
  <c r="N289" i="1" s="1"/>
  <c r="P289" i="1"/>
  <c r="Q289" i="1"/>
  <c r="L290" i="1"/>
  <c r="D341" i="1"/>
  <c r="D343" i="1"/>
  <c r="E345" i="1"/>
  <c r="T345" i="1" l="1"/>
  <c r="Z346" i="1"/>
  <c r="AA346" i="1" s="1"/>
  <c r="AH346" i="1" s="1"/>
  <c r="C347" i="1"/>
  <c r="I347" i="1"/>
  <c r="H347" i="1" s="1"/>
  <c r="Y346" i="1"/>
  <c r="AJ347" i="1"/>
  <c r="S346" i="1"/>
  <c r="U346" i="1" s="1"/>
  <c r="F288" i="1"/>
  <c r="O288" i="1" s="1"/>
  <c r="R288" i="1" s="1"/>
  <c r="U342" i="1"/>
  <c r="E342" i="1"/>
  <c r="U333" i="1"/>
  <c r="E333" i="1"/>
  <c r="U330" i="1"/>
  <c r="E330" i="1"/>
  <c r="U325" i="1"/>
  <c r="E325" i="1"/>
  <c r="U321" i="1"/>
  <c r="E321" i="1"/>
  <c r="U319" i="1"/>
  <c r="E319" i="1"/>
  <c r="U315" i="1"/>
  <c r="E315" i="1"/>
  <c r="U312" i="1"/>
  <c r="E312" i="1"/>
  <c r="U305" i="1"/>
  <c r="E305" i="1"/>
  <c r="U303" i="1"/>
  <c r="E303" i="1"/>
  <c r="U299" i="1"/>
  <c r="E299" i="1"/>
  <c r="U293" i="1"/>
  <c r="E293" i="1"/>
  <c r="U290" i="1"/>
  <c r="E290" i="1"/>
  <c r="U286" i="1"/>
  <c r="E286" i="1"/>
  <c r="V286" i="1" s="1"/>
  <c r="U282" i="1"/>
  <c r="E282" i="1"/>
  <c r="V282" i="1" s="1"/>
  <c r="U278" i="1"/>
  <c r="E278" i="1"/>
  <c r="V278" i="1" s="1"/>
  <c r="U274" i="1"/>
  <c r="E274" i="1"/>
  <c r="V274" i="1" s="1"/>
  <c r="U270" i="1"/>
  <c r="E270" i="1"/>
  <c r="V270" i="1" s="1"/>
  <c r="U268" i="1"/>
  <c r="E268" i="1"/>
  <c r="V268" i="1" s="1"/>
  <c r="U264" i="1"/>
  <c r="E264" i="1"/>
  <c r="V264" i="1" s="1"/>
  <c r="U260" i="1"/>
  <c r="E260" i="1"/>
  <c r="V260" i="1" s="1"/>
  <c r="U254" i="1"/>
  <c r="E254" i="1"/>
  <c r="V254" i="1" s="1"/>
  <c r="U249" i="1"/>
  <c r="E249" i="1"/>
  <c r="V249" i="1" s="1"/>
  <c r="U247" i="1"/>
  <c r="E247" i="1"/>
  <c r="V247" i="1" s="1"/>
  <c r="U242" i="1"/>
  <c r="E242" i="1"/>
  <c r="V242" i="1" s="1"/>
  <c r="U238" i="1"/>
  <c r="E238" i="1"/>
  <c r="V238" i="1" s="1"/>
  <c r="U234" i="1"/>
  <c r="E234" i="1"/>
  <c r="V234" i="1" s="1"/>
  <c r="U230" i="1"/>
  <c r="E230" i="1"/>
  <c r="V230" i="1" s="1"/>
  <c r="U226" i="1"/>
  <c r="E226" i="1"/>
  <c r="V226" i="1" s="1"/>
  <c r="U222" i="1"/>
  <c r="E222" i="1"/>
  <c r="V222" i="1" s="1"/>
  <c r="U218" i="1"/>
  <c r="E218" i="1"/>
  <c r="V218" i="1" s="1"/>
  <c r="U214" i="1"/>
  <c r="E214" i="1"/>
  <c r="V214" i="1" s="1"/>
  <c r="U211" i="1"/>
  <c r="E211" i="1"/>
  <c r="V211" i="1" s="1"/>
  <c r="U208" i="1"/>
  <c r="E208" i="1"/>
  <c r="V208" i="1" s="1"/>
  <c r="U202" i="1"/>
  <c r="E202" i="1"/>
  <c r="V202" i="1" s="1"/>
  <c r="U198" i="1"/>
  <c r="E198" i="1"/>
  <c r="V198" i="1" s="1"/>
  <c r="U194" i="1"/>
  <c r="E194" i="1"/>
  <c r="V194" i="1" s="1"/>
  <c r="U189" i="1"/>
  <c r="E189" i="1"/>
  <c r="V189" i="1" s="1"/>
  <c r="U185" i="1"/>
  <c r="E185" i="1"/>
  <c r="V185" i="1" s="1"/>
  <c r="U184" i="1"/>
  <c r="E184" i="1"/>
  <c r="V184" i="1" s="1"/>
  <c r="U178" i="1"/>
  <c r="E178" i="1"/>
  <c r="V178" i="1" s="1"/>
  <c r="U174" i="1"/>
  <c r="E174" i="1"/>
  <c r="V174" i="1" s="1"/>
  <c r="U169" i="1"/>
  <c r="E169" i="1"/>
  <c r="V169" i="1" s="1"/>
  <c r="U168" i="1"/>
  <c r="E168" i="1"/>
  <c r="V168" i="1" s="1"/>
  <c r="U160" i="1"/>
  <c r="E160" i="1"/>
  <c r="V160" i="1" s="1"/>
  <c r="U157" i="1"/>
  <c r="E157" i="1"/>
  <c r="V157" i="1" s="1"/>
  <c r="U154" i="1"/>
  <c r="E154" i="1"/>
  <c r="V154" i="1" s="1"/>
  <c r="U150" i="1"/>
  <c r="E150" i="1"/>
  <c r="V150" i="1" s="1"/>
  <c r="U149" i="1"/>
  <c r="E149" i="1"/>
  <c r="V149" i="1" s="1"/>
  <c r="U142" i="1"/>
  <c r="E142" i="1"/>
  <c r="V142" i="1" s="1"/>
  <c r="U137" i="1"/>
  <c r="E137" i="1"/>
  <c r="V137" i="1" s="1"/>
  <c r="U136" i="1"/>
  <c r="E136" i="1"/>
  <c r="V136" i="1" s="1"/>
  <c r="U131" i="1"/>
  <c r="E131" i="1"/>
  <c r="V131" i="1" s="1"/>
  <c r="U124" i="1"/>
  <c r="E124" i="1"/>
  <c r="V124" i="1" s="1"/>
  <c r="U125" i="1"/>
  <c r="E125" i="1"/>
  <c r="V125" i="1" s="1"/>
  <c r="U119" i="1"/>
  <c r="E119" i="1"/>
  <c r="V119" i="1" s="1"/>
  <c r="U113" i="1"/>
  <c r="E113" i="1"/>
  <c r="V113" i="1" s="1"/>
  <c r="U110" i="1"/>
  <c r="E110" i="1"/>
  <c r="V110" i="1" s="1"/>
  <c r="U106" i="1"/>
  <c r="E106" i="1"/>
  <c r="V106" i="1" s="1"/>
  <c r="U103" i="1"/>
  <c r="E103" i="1"/>
  <c r="V103" i="1" s="1"/>
  <c r="U73" i="1"/>
  <c r="E73" i="1"/>
  <c r="V73" i="1" s="1"/>
  <c r="U99" i="1"/>
  <c r="E99" i="1"/>
  <c r="V99" i="1" s="1"/>
  <c r="U95" i="1"/>
  <c r="E95" i="1"/>
  <c r="V95" i="1" s="1"/>
  <c r="U20" i="1"/>
  <c r="E20" i="1"/>
  <c r="V20" i="1" s="1"/>
  <c r="U52" i="1"/>
  <c r="E52" i="1"/>
  <c r="V52" i="1" s="1"/>
  <c r="U12" i="1"/>
  <c r="E12" i="1"/>
  <c r="V12" i="1" s="1"/>
  <c r="U21" i="1"/>
  <c r="E21" i="1"/>
  <c r="V21" i="1" s="1"/>
  <c r="U11" i="1"/>
  <c r="E11" i="1"/>
  <c r="V11" i="1" s="1"/>
  <c r="U30" i="1"/>
  <c r="E30" i="1"/>
  <c r="V30" i="1" s="1"/>
  <c r="U10" i="1"/>
  <c r="E10" i="1"/>
  <c r="V10" i="1" s="1"/>
  <c r="U60" i="1"/>
  <c r="E60" i="1"/>
  <c r="V60" i="1" s="1"/>
  <c r="U24" i="1"/>
  <c r="E24" i="1"/>
  <c r="V24" i="1" s="1"/>
  <c r="U32" i="1"/>
  <c r="E32" i="1"/>
  <c r="V32" i="1" s="1"/>
  <c r="U35" i="1"/>
  <c r="E35" i="1"/>
  <c r="V35" i="1" s="1"/>
  <c r="U82" i="1"/>
  <c r="E82" i="1"/>
  <c r="V82" i="1" s="1"/>
  <c r="U31" i="1"/>
  <c r="E31" i="1"/>
  <c r="V31" i="1" s="1"/>
  <c r="U17" i="1"/>
  <c r="E17" i="1"/>
  <c r="V17" i="1" s="1"/>
  <c r="U76" i="1"/>
  <c r="E76" i="1"/>
  <c r="V76" i="1" s="1"/>
  <c r="U67" i="1"/>
  <c r="E67" i="1"/>
  <c r="V67" i="1" s="1"/>
  <c r="U61" i="1"/>
  <c r="E61" i="1"/>
  <c r="V61" i="1" s="1"/>
  <c r="U86" i="1"/>
  <c r="E86" i="1"/>
  <c r="V86" i="1" s="1"/>
  <c r="U28" i="1"/>
  <c r="E28" i="1"/>
  <c r="V28" i="1" s="1"/>
  <c r="U23" i="1"/>
  <c r="E23" i="1"/>
  <c r="V23" i="1" s="1"/>
  <c r="E346" i="1"/>
  <c r="U341" i="1"/>
  <c r="E341" i="1"/>
  <c r="U338" i="1"/>
  <c r="E338" i="1"/>
  <c r="U332" i="1"/>
  <c r="E332" i="1"/>
  <c r="U329" i="1"/>
  <c r="E329" i="1"/>
  <c r="U326" i="1"/>
  <c r="E326" i="1"/>
  <c r="U322" i="1"/>
  <c r="E322" i="1"/>
  <c r="U318" i="1"/>
  <c r="E318" i="1"/>
  <c r="U311" i="1"/>
  <c r="E311" i="1"/>
  <c r="U308" i="1"/>
  <c r="E308" i="1"/>
  <c r="U306" i="1"/>
  <c r="E306" i="1"/>
  <c r="U300" i="1"/>
  <c r="E300" i="1"/>
  <c r="U297" i="1"/>
  <c r="E297" i="1"/>
  <c r="U295" i="1"/>
  <c r="E295" i="1"/>
  <c r="U294" i="1"/>
  <c r="E294" i="1"/>
  <c r="U284" i="1"/>
  <c r="E284" i="1"/>
  <c r="V284" i="1" s="1"/>
  <c r="U281" i="1"/>
  <c r="E281" i="1"/>
  <c r="V281" i="1" s="1"/>
  <c r="U277" i="1"/>
  <c r="E277" i="1"/>
  <c r="V277" i="1" s="1"/>
  <c r="U273" i="1"/>
  <c r="E273" i="1"/>
  <c r="V273" i="1" s="1"/>
  <c r="U267" i="1"/>
  <c r="E267" i="1"/>
  <c r="V267" i="1" s="1"/>
  <c r="U263" i="1"/>
  <c r="E263" i="1"/>
  <c r="V263" i="1" s="1"/>
  <c r="U262" i="1"/>
  <c r="E262" i="1"/>
  <c r="V262" i="1" s="1"/>
  <c r="U256" i="1"/>
  <c r="E256" i="1"/>
  <c r="V256" i="1" s="1"/>
  <c r="U253" i="1"/>
  <c r="E253" i="1"/>
  <c r="V253" i="1" s="1"/>
  <c r="U248" i="1"/>
  <c r="E248" i="1"/>
  <c r="V248" i="1" s="1"/>
  <c r="U244" i="1"/>
  <c r="E244" i="1"/>
  <c r="V244" i="1" s="1"/>
  <c r="U240" i="1"/>
  <c r="E240" i="1"/>
  <c r="V240" i="1" s="1"/>
  <c r="U236" i="1"/>
  <c r="E236" i="1"/>
  <c r="V236" i="1" s="1"/>
  <c r="U233" i="1"/>
  <c r="E233" i="1"/>
  <c r="V233" i="1" s="1"/>
  <c r="U229" i="1"/>
  <c r="E229" i="1"/>
  <c r="V229" i="1" s="1"/>
  <c r="U225" i="1"/>
  <c r="E225" i="1"/>
  <c r="V225" i="1" s="1"/>
  <c r="U220" i="1"/>
  <c r="E220" i="1"/>
  <c r="V220" i="1" s="1"/>
  <c r="U217" i="1"/>
  <c r="E217" i="1"/>
  <c r="V217" i="1" s="1"/>
  <c r="U213" i="1"/>
  <c r="E213" i="1"/>
  <c r="V213" i="1" s="1"/>
  <c r="U209" i="1"/>
  <c r="E209" i="1"/>
  <c r="V209" i="1" s="1"/>
  <c r="U204" i="1"/>
  <c r="E204" i="1"/>
  <c r="V204" i="1" s="1"/>
  <c r="U201" i="1"/>
  <c r="E201" i="1"/>
  <c r="V201" i="1" s="1"/>
  <c r="U197" i="1"/>
  <c r="E197" i="1"/>
  <c r="V197" i="1" s="1"/>
  <c r="U192" i="1"/>
  <c r="E192" i="1"/>
  <c r="V192" i="1" s="1"/>
  <c r="U187" i="1"/>
  <c r="E187" i="1"/>
  <c r="V187" i="1" s="1"/>
  <c r="U186" i="1"/>
  <c r="E186" i="1"/>
  <c r="V186" i="1" s="1"/>
  <c r="U181" i="1"/>
  <c r="E181" i="1"/>
  <c r="V181" i="1" s="1"/>
  <c r="U177" i="1"/>
  <c r="E177" i="1"/>
  <c r="V177" i="1" s="1"/>
  <c r="U170" i="1"/>
  <c r="E170" i="1"/>
  <c r="V170" i="1" s="1"/>
  <c r="U171" i="1"/>
  <c r="E171" i="1"/>
  <c r="V171" i="1" s="1"/>
  <c r="U166" i="1"/>
  <c r="E166" i="1"/>
  <c r="V166" i="1" s="1"/>
  <c r="U161" i="1"/>
  <c r="E161" i="1"/>
  <c r="V161" i="1" s="1"/>
  <c r="U158" i="1"/>
  <c r="E158" i="1"/>
  <c r="V158" i="1" s="1"/>
  <c r="U153" i="1"/>
  <c r="E153" i="1"/>
  <c r="V153" i="1" s="1"/>
  <c r="U148" i="1"/>
  <c r="E148" i="1"/>
  <c r="V148" i="1" s="1"/>
  <c r="U143" i="1"/>
  <c r="E143" i="1"/>
  <c r="V143" i="1" s="1"/>
  <c r="U141" i="1"/>
  <c r="E141" i="1"/>
  <c r="V141" i="1" s="1"/>
  <c r="U138" i="1"/>
  <c r="E138" i="1"/>
  <c r="V138" i="1" s="1"/>
  <c r="U132" i="1"/>
  <c r="E132" i="1"/>
  <c r="V132" i="1" s="1"/>
  <c r="U127" i="1"/>
  <c r="E127" i="1"/>
  <c r="V127" i="1" s="1"/>
  <c r="U126" i="1"/>
  <c r="E126" i="1"/>
  <c r="V126" i="1" s="1"/>
  <c r="U121" i="1"/>
  <c r="E121" i="1"/>
  <c r="V121" i="1" s="1"/>
  <c r="U115" i="1"/>
  <c r="E115" i="1"/>
  <c r="V115" i="1" s="1"/>
  <c r="U114" i="1"/>
  <c r="E114" i="1"/>
  <c r="V114" i="1" s="1"/>
  <c r="U108" i="1"/>
  <c r="E108" i="1"/>
  <c r="V108" i="1" s="1"/>
  <c r="U105" i="1"/>
  <c r="E105" i="1"/>
  <c r="V105" i="1" s="1"/>
  <c r="U101" i="1"/>
  <c r="E101" i="1"/>
  <c r="V101" i="1" s="1"/>
  <c r="U77" i="1"/>
  <c r="E77" i="1"/>
  <c r="V77" i="1" s="1"/>
  <c r="U40" i="1"/>
  <c r="E40" i="1"/>
  <c r="V40" i="1" s="1"/>
  <c r="U66" i="1"/>
  <c r="E66" i="1"/>
  <c r="V66" i="1" s="1"/>
  <c r="U74" i="1"/>
  <c r="E74" i="1"/>
  <c r="V74" i="1" s="1"/>
  <c r="U56" i="1"/>
  <c r="E56" i="1"/>
  <c r="V56" i="1" s="1"/>
  <c r="U42" i="1"/>
  <c r="E42" i="1"/>
  <c r="V42" i="1" s="1"/>
  <c r="U34" i="1"/>
  <c r="E34" i="1"/>
  <c r="V34" i="1" s="1"/>
  <c r="U88" i="1"/>
  <c r="E88" i="1"/>
  <c r="V88" i="1" s="1"/>
  <c r="U39" i="1"/>
  <c r="E39" i="1"/>
  <c r="V39" i="1" s="1"/>
  <c r="U70" i="1"/>
  <c r="E70" i="1"/>
  <c r="V70" i="1" s="1"/>
  <c r="U100" i="1"/>
  <c r="E100" i="1"/>
  <c r="V100" i="1" s="1"/>
  <c r="U55" i="1"/>
  <c r="E55" i="1"/>
  <c r="V55" i="1" s="1"/>
  <c r="U62" i="1"/>
  <c r="E62" i="1"/>
  <c r="V62" i="1" s="1"/>
  <c r="U29" i="1"/>
  <c r="E29" i="1"/>
  <c r="V29" i="1" s="1"/>
  <c r="U25" i="1"/>
  <c r="E25" i="1"/>
  <c r="V25" i="1" s="1"/>
  <c r="U44" i="1"/>
  <c r="E44" i="1"/>
  <c r="V44" i="1" s="1"/>
  <c r="U45" i="1"/>
  <c r="E45" i="1"/>
  <c r="V45" i="1" s="1"/>
  <c r="U59" i="1"/>
  <c r="E59" i="1"/>
  <c r="V59" i="1" s="1"/>
  <c r="U50" i="1"/>
  <c r="E50" i="1"/>
  <c r="V50" i="1" s="1"/>
  <c r="U90" i="1"/>
  <c r="E90" i="1"/>
  <c r="V90" i="1" s="1"/>
  <c r="U15" i="1"/>
  <c r="E15" i="1"/>
  <c r="V15" i="1" s="1"/>
  <c r="U79" i="1"/>
  <c r="E79" i="1"/>
  <c r="V79" i="1" s="1"/>
  <c r="U344" i="1"/>
  <c r="E344" i="1"/>
  <c r="U343" i="1"/>
  <c r="E343" i="1"/>
  <c r="K347" i="1"/>
  <c r="X347" i="1"/>
  <c r="A348" i="1"/>
  <c r="J287" i="1"/>
  <c r="U335" i="1"/>
  <c r="E335" i="1"/>
  <c r="U334" i="1"/>
  <c r="E334" i="1"/>
  <c r="U328" i="1"/>
  <c r="E328" i="1"/>
  <c r="U324" i="1"/>
  <c r="E324" i="1"/>
  <c r="U320" i="1"/>
  <c r="E320" i="1"/>
  <c r="U316" i="1"/>
  <c r="E316" i="1"/>
  <c r="U313" i="1"/>
  <c r="E313" i="1"/>
  <c r="U310" i="1"/>
  <c r="E310" i="1"/>
  <c r="U304" i="1"/>
  <c r="E304" i="1"/>
  <c r="U301" i="1"/>
  <c r="E301" i="1"/>
  <c r="U296" i="1"/>
  <c r="E296" i="1"/>
  <c r="U291" i="1"/>
  <c r="E291" i="1"/>
  <c r="U288" i="1"/>
  <c r="E288" i="1"/>
  <c r="U285" i="1"/>
  <c r="E285" i="1"/>
  <c r="V285" i="1" s="1"/>
  <c r="U280" i="1"/>
  <c r="E280" i="1"/>
  <c r="V280" i="1" s="1"/>
  <c r="U276" i="1"/>
  <c r="E276" i="1"/>
  <c r="V276" i="1" s="1"/>
  <c r="U272" i="1"/>
  <c r="E272" i="1"/>
  <c r="V272" i="1" s="1"/>
  <c r="U265" i="1"/>
  <c r="E265" i="1"/>
  <c r="V265" i="1" s="1"/>
  <c r="U266" i="1"/>
  <c r="E266" i="1"/>
  <c r="V266" i="1" s="1"/>
  <c r="U258" i="1"/>
  <c r="E258" i="1"/>
  <c r="V258" i="1" s="1"/>
  <c r="U257" i="1"/>
  <c r="E257" i="1"/>
  <c r="V257" i="1" s="1"/>
  <c r="U252" i="1"/>
  <c r="E252" i="1"/>
  <c r="V252" i="1" s="1"/>
  <c r="U251" i="1"/>
  <c r="E251" i="1"/>
  <c r="V251" i="1" s="1"/>
  <c r="U245" i="1"/>
  <c r="E245" i="1"/>
  <c r="V245" i="1" s="1"/>
  <c r="U241" i="1"/>
  <c r="E241" i="1"/>
  <c r="V241" i="1" s="1"/>
  <c r="U235" i="1"/>
  <c r="E235" i="1"/>
  <c r="V235" i="1" s="1"/>
  <c r="U232" i="1"/>
  <c r="E232" i="1"/>
  <c r="V232" i="1" s="1"/>
  <c r="U227" i="1"/>
  <c r="E227" i="1"/>
  <c r="V227" i="1" s="1"/>
  <c r="U223" i="1"/>
  <c r="E223" i="1"/>
  <c r="V223" i="1" s="1"/>
  <c r="U221" i="1"/>
  <c r="E221" i="1"/>
  <c r="V221" i="1" s="1"/>
  <c r="U216" i="1"/>
  <c r="E216" i="1"/>
  <c r="V216" i="1" s="1"/>
  <c r="U212" i="1"/>
  <c r="E212" i="1"/>
  <c r="V212" i="1" s="1"/>
  <c r="U207" i="1"/>
  <c r="E207" i="1"/>
  <c r="V207" i="1" s="1"/>
  <c r="U203" i="1"/>
  <c r="E203" i="1"/>
  <c r="V203" i="1" s="1"/>
  <c r="U199" i="1"/>
  <c r="E199" i="1"/>
  <c r="V199" i="1" s="1"/>
  <c r="U196" i="1"/>
  <c r="E196" i="1"/>
  <c r="V196" i="1" s="1"/>
  <c r="U193" i="1"/>
  <c r="E193" i="1"/>
  <c r="V193" i="1" s="1"/>
  <c r="U190" i="1"/>
  <c r="E190" i="1"/>
  <c r="V190" i="1" s="1"/>
  <c r="U183" i="1"/>
  <c r="E183" i="1"/>
  <c r="V183" i="1" s="1"/>
  <c r="U180" i="1"/>
  <c r="E180" i="1"/>
  <c r="V180" i="1" s="1"/>
  <c r="U176" i="1"/>
  <c r="E176" i="1"/>
  <c r="V176" i="1" s="1"/>
  <c r="U173" i="1"/>
  <c r="E173" i="1"/>
  <c r="V173" i="1" s="1"/>
  <c r="U167" i="1"/>
  <c r="E167" i="1"/>
  <c r="V167" i="1" s="1"/>
  <c r="U163" i="1"/>
  <c r="E163" i="1"/>
  <c r="V163" i="1" s="1"/>
  <c r="U164" i="1"/>
  <c r="E164" i="1"/>
  <c r="V164" i="1" s="1"/>
  <c r="U155" i="1"/>
  <c r="E155" i="1"/>
  <c r="V155" i="1" s="1"/>
  <c r="U151" i="1"/>
  <c r="E151" i="1"/>
  <c r="V151" i="1" s="1"/>
  <c r="U146" i="1"/>
  <c r="E146" i="1"/>
  <c r="V146" i="1" s="1"/>
  <c r="U145" i="1"/>
  <c r="E145" i="1"/>
  <c r="V145" i="1" s="1"/>
  <c r="U140" i="1"/>
  <c r="E140" i="1"/>
  <c r="V140" i="1" s="1"/>
  <c r="U135" i="1"/>
  <c r="E135" i="1"/>
  <c r="V135" i="1" s="1"/>
  <c r="U133" i="1"/>
  <c r="E133" i="1"/>
  <c r="V133" i="1" s="1"/>
  <c r="U129" i="1"/>
  <c r="E129" i="1"/>
  <c r="V129" i="1" s="1"/>
  <c r="U123" i="1"/>
  <c r="E123" i="1"/>
  <c r="V123" i="1" s="1"/>
  <c r="U120" i="1"/>
  <c r="E120" i="1"/>
  <c r="V120" i="1" s="1"/>
  <c r="U117" i="1"/>
  <c r="E117" i="1"/>
  <c r="V117" i="1" s="1"/>
  <c r="U112" i="1"/>
  <c r="E112" i="1"/>
  <c r="V112" i="1" s="1"/>
  <c r="U109" i="1"/>
  <c r="E109" i="1"/>
  <c r="V109" i="1" s="1"/>
  <c r="U104" i="1"/>
  <c r="E104" i="1"/>
  <c r="V104" i="1" s="1"/>
  <c r="U48" i="1"/>
  <c r="E48" i="1"/>
  <c r="V48" i="1" s="1"/>
  <c r="U63" i="1"/>
  <c r="E63" i="1"/>
  <c r="V63" i="1" s="1"/>
  <c r="U87" i="1"/>
  <c r="E87" i="1"/>
  <c r="V87" i="1" s="1"/>
  <c r="U97" i="1"/>
  <c r="E97" i="1"/>
  <c r="V97" i="1" s="1"/>
  <c r="U96" i="1"/>
  <c r="E96" i="1"/>
  <c r="V96" i="1" s="1"/>
  <c r="U33" i="1"/>
  <c r="E33" i="1"/>
  <c r="V33" i="1" s="1"/>
  <c r="U36" i="1"/>
  <c r="E36" i="1"/>
  <c r="V36" i="1" s="1"/>
  <c r="U64" i="1"/>
  <c r="E64" i="1"/>
  <c r="V64" i="1" s="1"/>
  <c r="U46" i="1"/>
  <c r="E46" i="1"/>
  <c r="V46" i="1" s="1"/>
  <c r="U71" i="1"/>
  <c r="E71" i="1"/>
  <c r="V71" i="1" s="1"/>
  <c r="U37" i="1"/>
  <c r="E37" i="1"/>
  <c r="V37" i="1" s="1"/>
  <c r="U91" i="1"/>
  <c r="E91" i="1"/>
  <c r="V91" i="1" s="1"/>
  <c r="U83" i="1"/>
  <c r="E83" i="1"/>
  <c r="V83" i="1" s="1"/>
  <c r="U14" i="1"/>
  <c r="E14" i="1"/>
  <c r="V14" i="1" s="1"/>
  <c r="U58" i="1"/>
  <c r="E58" i="1"/>
  <c r="V58" i="1" s="1"/>
  <c r="U47" i="1"/>
  <c r="E47" i="1"/>
  <c r="V47" i="1" s="1"/>
  <c r="U75" i="1"/>
  <c r="E75" i="1"/>
  <c r="V75" i="1" s="1"/>
  <c r="U19" i="1"/>
  <c r="E19" i="1"/>
  <c r="V19" i="1" s="1"/>
  <c r="U13" i="1"/>
  <c r="E13" i="1"/>
  <c r="V13" i="1" s="1"/>
  <c r="U85" i="1"/>
  <c r="E85" i="1"/>
  <c r="V85" i="1" s="1"/>
  <c r="U18" i="1"/>
  <c r="E18" i="1"/>
  <c r="V18" i="1" s="1"/>
  <c r="U22" i="1"/>
  <c r="E22" i="1"/>
  <c r="V22" i="1" s="1"/>
  <c r="U81" i="1"/>
  <c r="E81" i="1"/>
  <c r="V81" i="1" s="1"/>
  <c r="AC289" i="1"/>
  <c r="AE289" i="1" s="1"/>
  <c r="AF289" i="1" s="1"/>
  <c r="G289" i="1"/>
  <c r="M290" i="1"/>
  <c r="N290" i="1" s="1"/>
  <c r="P290" i="1"/>
  <c r="Q290" i="1"/>
  <c r="L291" i="1"/>
  <c r="AB349" i="1"/>
  <c r="U336" i="1"/>
  <c r="E336" i="1"/>
  <c r="U331" i="1"/>
  <c r="E331" i="1"/>
  <c r="U327" i="1"/>
  <c r="E327" i="1"/>
  <c r="U323" i="1"/>
  <c r="E323" i="1"/>
  <c r="U317" i="1"/>
  <c r="E317" i="1"/>
  <c r="U314" i="1"/>
  <c r="E314" i="1"/>
  <c r="U309" i="1"/>
  <c r="E309" i="1"/>
  <c r="U307" i="1"/>
  <c r="E307" i="1"/>
  <c r="U302" i="1"/>
  <c r="E302" i="1"/>
  <c r="U298" i="1"/>
  <c r="E298" i="1"/>
  <c r="U292" i="1"/>
  <c r="E292" i="1"/>
  <c r="U289" i="1"/>
  <c r="E289" i="1"/>
  <c r="U287" i="1"/>
  <c r="E287" i="1"/>
  <c r="V287" i="1" s="1"/>
  <c r="U283" i="1"/>
  <c r="E283" i="1"/>
  <c r="V283" i="1" s="1"/>
  <c r="U279" i="1"/>
  <c r="E279" i="1"/>
  <c r="V279" i="1" s="1"/>
  <c r="U275" i="1"/>
  <c r="E275" i="1"/>
  <c r="V275" i="1" s="1"/>
  <c r="U271" i="1"/>
  <c r="E271" i="1"/>
  <c r="V271" i="1" s="1"/>
  <c r="U269" i="1"/>
  <c r="E269" i="1"/>
  <c r="V269" i="1" s="1"/>
  <c r="U261" i="1"/>
  <c r="E261" i="1"/>
  <c r="V261" i="1" s="1"/>
  <c r="U259" i="1"/>
  <c r="E259" i="1"/>
  <c r="V259" i="1" s="1"/>
  <c r="U255" i="1"/>
  <c r="E255" i="1"/>
  <c r="V255" i="1" s="1"/>
  <c r="U250" i="1"/>
  <c r="E250" i="1"/>
  <c r="V250" i="1" s="1"/>
  <c r="U246" i="1"/>
  <c r="E246" i="1"/>
  <c r="V246" i="1" s="1"/>
  <c r="U243" i="1"/>
  <c r="E243" i="1"/>
  <c r="V243" i="1" s="1"/>
  <c r="U239" i="1"/>
  <c r="E239" i="1"/>
  <c r="V239" i="1" s="1"/>
  <c r="U237" i="1"/>
  <c r="E237" i="1"/>
  <c r="V237" i="1" s="1"/>
  <c r="U231" i="1"/>
  <c r="E231" i="1"/>
  <c r="V231" i="1" s="1"/>
  <c r="U228" i="1"/>
  <c r="E228" i="1"/>
  <c r="V228" i="1" s="1"/>
  <c r="U224" i="1"/>
  <c r="E224" i="1"/>
  <c r="V224" i="1" s="1"/>
  <c r="U219" i="1"/>
  <c r="E219" i="1"/>
  <c r="V219" i="1" s="1"/>
  <c r="U215" i="1"/>
  <c r="E215" i="1"/>
  <c r="V215" i="1" s="1"/>
  <c r="U210" i="1"/>
  <c r="E210" i="1"/>
  <c r="V210" i="1" s="1"/>
  <c r="U206" i="1"/>
  <c r="E206" i="1"/>
  <c r="V206" i="1" s="1"/>
  <c r="U205" i="1"/>
  <c r="E205" i="1"/>
  <c r="V205" i="1" s="1"/>
  <c r="U200" i="1"/>
  <c r="E200" i="1"/>
  <c r="V200" i="1" s="1"/>
  <c r="U195" i="1"/>
  <c r="E195" i="1"/>
  <c r="V195" i="1" s="1"/>
  <c r="U191" i="1"/>
  <c r="E191" i="1"/>
  <c r="V191" i="1" s="1"/>
  <c r="U188" i="1"/>
  <c r="E188" i="1"/>
  <c r="V188" i="1" s="1"/>
  <c r="U182" i="1"/>
  <c r="E182" i="1"/>
  <c r="V182" i="1" s="1"/>
  <c r="U179" i="1"/>
  <c r="E179" i="1"/>
  <c r="V179" i="1" s="1"/>
  <c r="U175" i="1"/>
  <c r="E175" i="1"/>
  <c r="V175" i="1" s="1"/>
  <c r="U172" i="1"/>
  <c r="E172" i="1"/>
  <c r="V172" i="1" s="1"/>
  <c r="U165" i="1"/>
  <c r="E165" i="1"/>
  <c r="V165" i="1" s="1"/>
  <c r="U162" i="1"/>
  <c r="E162" i="1"/>
  <c r="V162" i="1" s="1"/>
  <c r="U156" i="1"/>
  <c r="E156" i="1"/>
  <c r="V156" i="1" s="1"/>
  <c r="U159" i="1"/>
  <c r="E159" i="1"/>
  <c r="V159" i="1" s="1"/>
  <c r="U152" i="1"/>
  <c r="E152" i="1"/>
  <c r="V152" i="1" s="1"/>
  <c r="U147" i="1"/>
  <c r="E147" i="1"/>
  <c r="V147" i="1" s="1"/>
  <c r="U144" i="1"/>
  <c r="E144" i="1"/>
  <c r="V144" i="1" s="1"/>
  <c r="U139" i="1"/>
  <c r="E139" i="1"/>
  <c r="V139" i="1" s="1"/>
  <c r="U134" i="1"/>
  <c r="E134" i="1"/>
  <c r="V134" i="1" s="1"/>
  <c r="U130" i="1"/>
  <c r="E130" i="1"/>
  <c r="V130" i="1" s="1"/>
  <c r="U128" i="1"/>
  <c r="E128" i="1"/>
  <c r="V128" i="1" s="1"/>
  <c r="U122" i="1"/>
  <c r="E122" i="1"/>
  <c r="V122" i="1" s="1"/>
  <c r="U118" i="1"/>
  <c r="E118" i="1"/>
  <c r="V118" i="1" s="1"/>
  <c r="U116" i="1"/>
  <c r="E116" i="1"/>
  <c r="V116" i="1" s="1"/>
  <c r="U111" i="1"/>
  <c r="E111" i="1"/>
  <c r="V111" i="1" s="1"/>
  <c r="U107" i="1"/>
  <c r="E107" i="1"/>
  <c r="V107" i="1" s="1"/>
  <c r="U102" i="1"/>
  <c r="E102" i="1"/>
  <c r="V102" i="1" s="1"/>
  <c r="U53" i="1"/>
  <c r="E53" i="1"/>
  <c r="V53" i="1" s="1"/>
  <c r="U78" i="1"/>
  <c r="E78" i="1"/>
  <c r="V78" i="1" s="1"/>
  <c r="U92" i="1"/>
  <c r="E92" i="1"/>
  <c r="V92" i="1" s="1"/>
  <c r="U43" i="1"/>
  <c r="E43" i="1"/>
  <c r="V43" i="1" s="1"/>
  <c r="U27" i="1"/>
  <c r="E27" i="1"/>
  <c r="V27" i="1" s="1"/>
  <c r="U26" i="1"/>
  <c r="E26" i="1"/>
  <c r="V26" i="1" s="1"/>
  <c r="U68" i="1"/>
  <c r="E68" i="1"/>
  <c r="V68" i="1" s="1"/>
  <c r="U98" i="1"/>
  <c r="E98" i="1"/>
  <c r="V98" i="1" s="1"/>
  <c r="U38" i="1"/>
  <c r="E38" i="1"/>
  <c r="V38" i="1" s="1"/>
  <c r="U41" i="1"/>
  <c r="E41" i="1"/>
  <c r="V41" i="1" s="1"/>
  <c r="U94" i="1"/>
  <c r="E94" i="1"/>
  <c r="V94" i="1" s="1"/>
  <c r="U57" i="1"/>
  <c r="E57" i="1"/>
  <c r="V57" i="1" s="1"/>
  <c r="U80" i="1"/>
  <c r="E80" i="1"/>
  <c r="V80" i="1" s="1"/>
  <c r="U84" i="1"/>
  <c r="E84" i="1"/>
  <c r="V84" i="1" s="1"/>
  <c r="U49" i="1"/>
  <c r="E49" i="1"/>
  <c r="V49" i="1" s="1"/>
  <c r="U93" i="1"/>
  <c r="E93" i="1"/>
  <c r="V93" i="1" s="1"/>
  <c r="U51" i="1"/>
  <c r="E51" i="1"/>
  <c r="V51" i="1" s="1"/>
  <c r="U65" i="1"/>
  <c r="E65" i="1"/>
  <c r="V65" i="1" s="1"/>
  <c r="U69" i="1"/>
  <c r="E69" i="1"/>
  <c r="V69" i="1" s="1"/>
  <c r="U54" i="1"/>
  <c r="E54" i="1"/>
  <c r="V54" i="1" s="1"/>
  <c r="U89" i="1"/>
  <c r="E89" i="1"/>
  <c r="V89" i="1" s="1"/>
  <c r="U72" i="1"/>
  <c r="E72" i="1"/>
  <c r="V72" i="1" s="1"/>
  <c r="U16" i="1"/>
  <c r="E16" i="1"/>
  <c r="V16" i="1" s="1"/>
  <c r="W14" i="1" l="1"/>
  <c r="W19" i="1"/>
  <c r="W33" i="1"/>
  <c r="T346" i="1"/>
  <c r="W22" i="1"/>
  <c r="AG22" i="1" s="1"/>
  <c r="B22" i="1" s="1"/>
  <c r="W85" i="1"/>
  <c r="AG85" i="1" s="1"/>
  <c r="B85" i="1" s="1"/>
  <c r="W47" i="1"/>
  <c r="AG47" i="1" s="1"/>
  <c r="B47" i="1" s="1"/>
  <c r="W71" i="1"/>
  <c r="AG71" i="1" s="1"/>
  <c r="B71" i="1" s="1"/>
  <c r="W63" i="1"/>
  <c r="AG63" i="1" s="1"/>
  <c r="B63" i="1" s="1"/>
  <c r="W112" i="1"/>
  <c r="AG112" i="1" s="1"/>
  <c r="B112" i="1" s="1"/>
  <c r="W120" i="1"/>
  <c r="AG120" i="1" s="1"/>
  <c r="B120" i="1" s="1"/>
  <c r="W135" i="1"/>
  <c r="AG135" i="1" s="1"/>
  <c r="B135" i="1" s="1"/>
  <c r="W145" i="1"/>
  <c r="AG145" i="1" s="1"/>
  <c r="B145" i="1" s="1"/>
  <c r="W164" i="1"/>
  <c r="AG164" i="1" s="1"/>
  <c r="B164" i="1" s="1"/>
  <c r="W167" i="1"/>
  <c r="AG167" i="1" s="1"/>
  <c r="B167" i="1" s="1"/>
  <c r="W183" i="1"/>
  <c r="AG183" i="1" s="1"/>
  <c r="B183" i="1" s="1"/>
  <c r="W193" i="1"/>
  <c r="AG193" i="1" s="1"/>
  <c r="B193" i="1" s="1"/>
  <c r="W207" i="1"/>
  <c r="AG207" i="1" s="1"/>
  <c r="B207" i="1" s="1"/>
  <c r="W216" i="1"/>
  <c r="AG216" i="1" s="1"/>
  <c r="B216" i="1" s="1"/>
  <c r="W241" i="1"/>
  <c r="AG241" i="1" s="1"/>
  <c r="B241" i="1" s="1"/>
  <c r="W266" i="1"/>
  <c r="AG266" i="1" s="1"/>
  <c r="B266" i="1" s="1"/>
  <c r="W64" i="1"/>
  <c r="AG64" i="1" s="1"/>
  <c r="B64" i="1" s="1"/>
  <c r="W97" i="1"/>
  <c r="AG97" i="1" s="1"/>
  <c r="B97" i="1" s="1"/>
  <c r="W232" i="1"/>
  <c r="AG232" i="1" s="1"/>
  <c r="B232" i="1" s="1"/>
  <c r="W257" i="1"/>
  <c r="AG257" i="1" s="1"/>
  <c r="B257" i="1" s="1"/>
  <c r="W280" i="1"/>
  <c r="AG280" i="1" s="1"/>
  <c r="B280" i="1" s="1"/>
  <c r="W91" i="1"/>
  <c r="AG91" i="1" s="1"/>
  <c r="B91" i="1" s="1"/>
  <c r="W104" i="1"/>
  <c r="AG104" i="1" s="1"/>
  <c r="B104" i="1" s="1"/>
  <c r="W129" i="1"/>
  <c r="AG129" i="1" s="1"/>
  <c r="B129" i="1" s="1"/>
  <c r="W151" i="1"/>
  <c r="AG151" i="1" s="1"/>
  <c r="B151" i="1" s="1"/>
  <c r="W176" i="1"/>
  <c r="AG176" i="1" s="1"/>
  <c r="B176" i="1" s="1"/>
  <c r="W199" i="1"/>
  <c r="AG199" i="1" s="1"/>
  <c r="B199" i="1" s="1"/>
  <c r="W223" i="1"/>
  <c r="AG223" i="1" s="1"/>
  <c r="B223" i="1" s="1"/>
  <c r="W251" i="1"/>
  <c r="AG251" i="1" s="1"/>
  <c r="B251" i="1" s="1"/>
  <c r="W272" i="1"/>
  <c r="AG272" i="1" s="1"/>
  <c r="B272" i="1" s="1"/>
  <c r="W50" i="1"/>
  <c r="AG50" i="1" s="1"/>
  <c r="B50" i="1" s="1"/>
  <c r="W25" i="1"/>
  <c r="AG25" i="1" s="1"/>
  <c r="B25" i="1" s="1"/>
  <c r="W34" i="1"/>
  <c r="AG34" i="1" s="1"/>
  <c r="B34" i="1" s="1"/>
  <c r="W31" i="1"/>
  <c r="AG31" i="1" s="1"/>
  <c r="B31" i="1" s="1"/>
  <c r="W24" i="1"/>
  <c r="AG24" i="1" s="1"/>
  <c r="B24" i="1" s="1"/>
  <c r="W11" i="1"/>
  <c r="W20" i="1"/>
  <c r="W15" i="1"/>
  <c r="W45" i="1"/>
  <c r="AG45" i="1" s="1"/>
  <c r="B45" i="1" s="1"/>
  <c r="W62" i="1"/>
  <c r="AG62" i="1" s="1"/>
  <c r="B62" i="1" s="1"/>
  <c r="W39" i="1"/>
  <c r="AG39" i="1" s="1"/>
  <c r="B39" i="1" s="1"/>
  <c r="W28" i="1"/>
  <c r="AG28" i="1" s="1"/>
  <c r="B28" i="1" s="1"/>
  <c r="W35" i="1"/>
  <c r="AG35" i="1" s="1"/>
  <c r="B35" i="1" s="1"/>
  <c r="W10" i="1"/>
  <c r="AG10" i="1" s="1"/>
  <c r="B10" i="1" s="1"/>
  <c r="W12" i="1"/>
  <c r="W100" i="1"/>
  <c r="AG100" i="1" s="1"/>
  <c r="B100" i="1" s="1"/>
  <c r="W56" i="1"/>
  <c r="AG56" i="1" s="1"/>
  <c r="B56" i="1" s="1"/>
  <c r="W66" i="1"/>
  <c r="AG66" i="1" s="1"/>
  <c r="B66" i="1" s="1"/>
  <c r="W77" i="1"/>
  <c r="AG77" i="1" s="1"/>
  <c r="B77" i="1" s="1"/>
  <c r="W105" i="1"/>
  <c r="AG105" i="1" s="1"/>
  <c r="B105" i="1" s="1"/>
  <c r="W114" i="1"/>
  <c r="AG114" i="1" s="1"/>
  <c r="B114" i="1" s="1"/>
  <c r="W121" i="1"/>
  <c r="AG121" i="1" s="1"/>
  <c r="B121" i="1" s="1"/>
  <c r="W127" i="1"/>
  <c r="AG127" i="1" s="1"/>
  <c r="B127" i="1" s="1"/>
  <c r="W138" i="1"/>
  <c r="AG138" i="1" s="1"/>
  <c r="B138" i="1" s="1"/>
  <c r="W143" i="1"/>
  <c r="AG143" i="1" s="1"/>
  <c r="B143" i="1" s="1"/>
  <c r="W153" i="1"/>
  <c r="AG153" i="1" s="1"/>
  <c r="B153" i="1" s="1"/>
  <c r="W161" i="1"/>
  <c r="AG161" i="1" s="1"/>
  <c r="B161" i="1" s="1"/>
  <c r="W171" i="1"/>
  <c r="AG171" i="1" s="1"/>
  <c r="B171" i="1" s="1"/>
  <c r="W177" i="1"/>
  <c r="AG177" i="1" s="1"/>
  <c r="B177" i="1" s="1"/>
  <c r="W186" i="1"/>
  <c r="AG186" i="1" s="1"/>
  <c r="B186" i="1" s="1"/>
  <c r="W192" i="1"/>
  <c r="AG192" i="1" s="1"/>
  <c r="W201" i="1"/>
  <c r="AG201" i="1" s="1"/>
  <c r="B201" i="1" s="1"/>
  <c r="W209" i="1"/>
  <c r="AG209" i="1" s="1"/>
  <c r="B209" i="1" s="1"/>
  <c r="W217" i="1"/>
  <c r="AG217" i="1" s="1"/>
  <c r="B217" i="1" s="1"/>
  <c r="W225" i="1"/>
  <c r="AG225" i="1" s="1"/>
  <c r="B225" i="1" s="1"/>
  <c r="W233" i="1"/>
  <c r="AG233" i="1" s="1"/>
  <c r="B233" i="1" s="1"/>
  <c r="W240" i="1"/>
  <c r="AG240" i="1" s="1"/>
  <c r="B240" i="1" s="1"/>
  <c r="W248" i="1"/>
  <c r="AG248" i="1" s="1"/>
  <c r="B248" i="1" s="1"/>
  <c r="W256" i="1"/>
  <c r="AG256" i="1" s="1"/>
  <c r="W263" i="1"/>
  <c r="AG263" i="1" s="1"/>
  <c r="B263" i="1" s="1"/>
  <c r="W273" i="1"/>
  <c r="AG273" i="1" s="1"/>
  <c r="B273" i="1" s="1"/>
  <c r="W281" i="1"/>
  <c r="AG281" i="1" s="1"/>
  <c r="B281" i="1" s="1"/>
  <c r="W61" i="1"/>
  <c r="AG61" i="1" s="1"/>
  <c r="B61" i="1" s="1"/>
  <c r="W76" i="1"/>
  <c r="AG76" i="1" s="1"/>
  <c r="B76" i="1" s="1"/>
  <c r="W99" i="1"/>
  <c r="AG99" i="1" s="1"/>
  <c r="B99" i="1" s="1"/>
  <c r="W103" i="1"/>
  <c r="AG103" i="1" s="1"/>
  <c r="B103" i="1" s="1"/>
  <c r="W110" i="1"/>
  <c r="AG110" i="1" s="1"/>
  <c r="B110" i="1" s="1"/>
  <c r="W119" i="1"/>
  <c r="AG119" i="1" s="1"/>
  <c r="B119" i="1" s="1"/>
  <c r="W124" i="1"/>
  <c r="AG124" i="1" s="1"/>
  <c r="B124" i="1" s="1"/>
  <c r="W136" i="1"/>
  <c r="AG136" i="1" s="1"/>
  <c r="B136" i="1" s="1"/>
  <c r="W142" i="1"/>
  <c r="AG142" i="1" s="1"/>
  <c r="B142" i="1" s="1"/>
  <c r="W150" i="1"/>
  <c r="AG150" i="1" s="1"/>
  <c r="B150" i="1" s="1"/>
  <c r="W157" i="1"/>
  <c r="AG157" i="1" s="1"/>
  <c r="B157" i="1" s="1"/>
  <c r="W168" i="1"/>
  <c r="AG168" i="1" s="1"/>
  <c r="B168" i="1" s="1"/>
  <c r="W174" i="1"/>
  <c r="AG174" i="1" s="1"/>
  <c r="B174" i="1" s="1"/>
  <c r="W184" i="1"/>
  <c r="AG184" i="1" s="1"/>
  <c r="B184" i="1" s="1"/>
  <c r="W189" i="1"/>
  <c r="AG189" i="1" s="1"/>
  <c r="B189" i="1" s="1"/>
  <c r="W198" i="1"/>
  <c r="AG198" i="1" s="1"/>
  <c r="B198" i="1" s="1"/>
  <c r="W208" i="1"/>
  <c r="AG208" i="1" s="1"/>
  <c r="B208" i="1" s="1"/>
  <c r="W214" i="1"/>
  <c r="AG214" i="1" s="1"/>
  <c r="B214" i="1" s="1"/>
  <c r="W222" i="1"/>
  <c r="AG222" i="1" s="1"/>
  <c r="B222" i="1" s="1"/>
  <c r="W230" i="1"/>
  <c r="AG230" i="1" s="1"/>
  <c r="B230" i="1" s="1"/>
  <c r="W238" i="1"/>
  <c r="AG238" i="1" s="1"/>
  <c r="B238" i="1" s="1"/>
  <c r="W247" i="1"/>
  <c r="AG247" i="1" s="1"/>
  <c r="B247" i="1" s="1"/>
  <c r="W254" i="1"/>
  <c r="AG254" i="1" s="1"/>
  <c r="B254" i="1" s="1"/>
  <c r="W264" i="1"/>
  <c r="AG264" i="1" s="1"/>
  <c r="B264" i="1" s="1"/>
  <c r="W270" i="1"/>
  <c r="AG270" i="1" s="1"/>
  <c r="B270" i="1" s="1"/>
  <c r="W278" i="1"/>
  <c r="AG278" i="1" s="1"/>
  <c r="B278" i="1" s="1"/>
  <c r="W286" i="1"/>
  <c r="AG286" i="1" s="1"/>
  <c r="B286" i="1" s="1"/>
  <c r="V288" i="1"/>
  <c r="W288" i="1" s="1"/>
  <c r="AG11" i="1"/>
  <c r="B11" i="1" s="1"/>
  <c r="AG12" i="1"/>
  <c r="B12" i="1" s="1"/>
  <c r="AG20" i="1"/>
  <c r="B20" i="1" s="1"/>
  <c r="J288" i="1"/>
  <c r="W72" i="1"/>
  <c r="W54" i="1"/>
  <c r="W65" i="1"/>
  <c r="W93" i="1"/>
  <c r="W84" i="1"/>
  <c r="W57" i="1"/>
  <c r="W41" i="1"/>
  <c r="W98" i="1"/>
  <c r="W26" i="1"/>
  <c r="W43" i="1"/>
  <c r="W78" i="1"/>
  <c r="W102" i="1"/>
  <c r="W111" i="1"/>
  <c r="W118" i="1"/>
  <c r="W128" i="1"/>
  <c r="W134" i="1"/>
  <c r="W144" i="1"/>
  <c r="W152" i="1"/>
  <c r="W156" i="1"/>
  <c r="W165" i="1"/>
  <c r="W175" i="1"/>
  <c r="W182" i="1"/>
  <c r="W191" i="1"/>
  <c r="W200" i="1"/>
  <c r="W206" i="1"/>
  <c r="W215" i="1"/>
  <c r="W224" i="1"/>
  <c r="W231" i="1"/>
  <c r="W239" i="1"/>
  <c r="W246" i="1"/>
  <c r="W255" i="1"/>
  <c r="W261" i="1"/>
  <c r="W271" i="1"/>
  <c r="W279" i="1"/>
  <c r="W287" i="1"/>
  <c r="AB350" i="1"/>
  <c r="AG19" i="1"/>
  <c r="B19" i="1" s="1"/>
  <c r="AG14" i="1"/>
  <c r="B14" i="1" s="1"/>
  <c r="AG33" i="1"/>
  <c r="B33" i="1" s="1"/>
  <c r="X348" i="1"/>
  <c r="A349" i="1"/>
  <c r="K348" i="1"/>
  <c r="AG15" i="1"/>
  <c r="B15" i="1" s="1"/>
  <c r="AC290" i="1"/>
  <c r="AE290" i="1" s="1"/>
  <c r="AF290" i="1" s="1"/>
  <c r="G290" i="1"/>
  <c r="AJ348" i="1"/>
  <c r="Y347" i="1"/>
  <c r="I348" i="1"/>
  <c r="H348" i="1" s="1"/>
  <c r="Z347" i="1"/>
  <c r="AA347" i="1" s="1"/>
  <c r="AH347" i="1" s="1"/>
  <c r="C348" i="1"/>
  <c r="S347" i="1"/>
  <c r="U347" i="1" s="1"/>
  <c r="W23" i="1"/>
  <c r="W86" i="1"/>
  <c r="W67" i="1"/>
  <c r="W17" i="1"/>
  <c r="W82" i="1"/>
  <c r="W32" i="1"/>
  <c r="W60" i="1"/>
  <c r="W30" i="1"/>
  <c r="W21" i="1"/>
  <c r="W52" i="1"/>
  <c r="W95" i="1"/>
  <c r="W73" i="1"/>
  <c r="W106" i="1"/>
  <c r="W113" i="1"/>
  <c r="W125" i="1"/>
  <c r="W131" i="1"/>
  <c r="W137" i="1"/>
  <c r="W149" i="1"/>
  <c r="W154" i="1"/>
  <c r="W160" i="1"/>
  <c r="W169" i="1"/>
  <c r="W178" i="1"/>
  <c r="W185" i="1"/>
  <c r="W194" i="1"/>
  <c r="W202" i="1"/>
  <c r="W211" i="1"/>
  <c r="W218" i="1"/>
  <c r="W226" i="1"/>
  <c r="W234" i="1"/>
  <c r="W242" i="1"/>
  <c r="W249" i="1"/>
  <c r="W260" i="1"/>
  <c r="W268" i="1"/>
  <c r="W274" i="1"/>
  <c r="W282" i="1"/>
  <c r="E347" i="1"/>
  <c r="W16" i="1"/>
  <c r="W89" i="1"/>
  <c r="W69" i="1"/>
  <c r="W51" i="1"/>
  <c r="W49" i="1"/>
  <c r="W80" i="1"/>
  <c r="W94" i="1"/>
  <c r="W38" i="1"/>
  <c r="W68" i="1"/>
  <c r="W27" i="1"/>
  <c r="W92" i="1"/>
  <c r="W53" i="1"/>
  <c r="W107" i="1"/>
  <c r="W116" i="1"/>
  <c r="W122" i="1"/>
  <c r="W130" i="1"/>
  <c r="W139" i="1"/>
  <c r="W147" i="1"/>
  <c r="W159" i="1"/>
  <c r="W162" i="1"/>
  <c r="W172" i="1"/>
  <c r="W179" i="1"/>
  <c r="W188" i="1"/>
  <c r="W195" i="1"/>
  <c r="W205" i="1"/>
  <c r="W210" i="1"/>
  <c r="W219" i="1"/>
  <c r="W228" i="1"/>
  <c r="W237" i="1"/>
  <c r="W243" i="1"/>
  <c r="W250" i="1"/>
  <c r="W259" i="1"/>
  <c r="W269" i="1"/>
  <c r="W275" i="1"/>
  <c r="W283" i="1"/>
  <c r="M291" i="1"/>
  <c r="N291" i="1" s="1"/>
  <c r="P291" i="1"/>
  <c r="Q291" i="1"/>
  <c r="L292" i="1"/>
  <c r="F289" i="1"/>
  <c r="J289" i="1" s="1"/>
  <c r="W81" i="1"/>
  <c r="W18" i="1"/>
  <c r="W13" i="1"/>
  <c r="W75" i="1"/>
  <c r="W58" i="1"/>
  <c r="W83" i="1"/>
  <c r="W37" i="1"/>
  <c r="W46" i="1"/>
  <c r="W36" i="1"/>
  <c r="W96" i="1"/>
  <c r="W87" i="1"/>
  <c r="W48" i="1"/>
  <c r="W109" i="1"/>
  <c r="W117" i="1"/>
  <c r="W123" i="1"/>
  <c r="W133" i="1"/>
  <c r="W140" i="1"/>
  <c r="W146" i="1"/>
  <c r="W155" i="1"/>
  <c r="W163" i="1"/>
  <c r="W173" i="1"/>
  <c r="W180" i="1"/>
  <c r="W190" i="1"/>
  <c r="W196" i="1"/>
  <c r="W203" i="1"/>
  <c r="W212" i="1"/>
  <c r="W221" i="1"/>
  <c r="W227" i="1"/>
  <c r="W235" i="1"/>
  <c r="W245" i="1"/>
  <c r="W252" i="1"/>
  <c r="W258" i="1"/>
  <c r="W265" i="1"/>
  <c r="W276" i="1"/>
  <c r="W285" i="1"/>
  <c r="W79" i="1"/>
  <c r="W90" i="1"/>
  <c r="W59" i="1"/>
  <c r="W44" i="1"/>
  <c r="W29" i="1"/>
  <c r="W55" i="1"/>
  <c r="W70" i="1"/>
  <c r="W88" i="1"/>
  <c r="W42" i="1"/>
  <c r="W74" i="1"/>
  <c r="W40" i="1"/>
  <c r="W101" i="1"/>
  <c r="W108" i="1"/>
  <c r="W115" i="1"/>
  <c r="W126" i="1"/>
  <c r="W132" i="1"/>
  <c r="W141" i="1"/>
  <c r="W148" i="1"/>
  <c r="W158" i="1"/>
  <c r="W166" i="1"/>
  <c r="W170" i="1"/>
  <c r="W181" i="1"/>
  <c r="W187" i="1"/>
  <c r="W197" i="1"/>
  <c r="W204" i="1"/>
  <c r="W213" i="1"/>
  <c r="W220" i="1"/>
  <c r="W229" i="1"/>
  <c r="W236" i="1"/>
  <c r="W244" i="1"/>
  <c r="W253" i="1"/>
  <c r="W262" i="1"/>
  <c r="W267" i="1"/>
  <c r="W277" i="1"/>
  <c r="W284" i="1"/>
  <c r="T347" i="1" l="1"/>
  <c r="AC291" i="1"/>
  <c r="AE291" i="1" s="1"/>
  <c r="AF291" i="1" s="1"/>
  <c r="G291" i="1"/>
  <c r="AG275" i="1"/>
  <c r="AG243" i="1"/>
  <c r="B243" i="1" s="1"/>
  <c r="AG179" i="1"/>
  <c r="AG147" i="1"/>
  <c r="B147" i="1" s="1"/>
  <c r="AG27" i="1"/>
  <c r="B27" i="1" s="1"/>
  <c r="AG80" i="1"/>
  <c r="B80" i="1" s="1"/>
  <c r="AG89" i="1"/>
  <c r="AG226" i="1"/>
  <c r="B226" i="1" s="1"/>
  <c r="AG160" i="1"/>
  <c r="AG30" i="1"/>
  <c r="B30" i="1" s="1"/>
  <c r="AG277" i="1"/>
  <c r="B277" i="1" s="1"/>
  <c r="AG244" i="1"/>
  <c r="B244" i="1" s="1"/>
  <c r="AG213" i="1"/>
  <c r="B213" i="1" s="1"/>
  <c r="AG181" i="1"/>
  <c r="B181" i="1" s="1"/>
  <c r="AG148" i="1"/>
  <c r="B148" i="1" s="1"/>
  <c r="AG115" i="1"/>
  <c r="B115" i="1" s="1"/>
  <c r="AG74" i="1"/>
  <c r="B74" i="1" s="1"/>
  <c r="AG55" i="1"/>
  <c r="B55" i="1" s="1"/>
  <c r="AG90" i="1"/>
  <c r="AG265" i="1"/>
  <c r="AG235" i="1"/>
  <c r="B235" i="1" s="1"/>
  <c r="AG203" i="1"/>
  <c r="B203" i="1" s="1"/>
  <c r="AG173" i="1"/>
  <c r="B173" i="1" s="1"/>
  <c r="AG140" i="1"/>
  <c r="B140" i="1" s="1"/>
  <c r="AG109" i="1"/>
  <c r="B109" i="1" s="1"/>
  <c r="AG36" i="1"/>
  <c r="B36" i="1" s="1"/>
  <c r="AG58" i="1"/>
  <c r="B58" i="1" s="1"/>
  <c r="AG81" i="1"/>
  <c r="B81" i="1" s="1"/>
  <c r="M292" i="1"/>
  <c r="N292" i="1" s="1"/>
  <c r="P292" i="1"/>
  <c r="Q292" i="1"/>
  <c r="L293" i="1"/>
  <c r="AG269" i="1"/>
  <c r="B269" i="1" s="1"/>
  <c r="AG237" i="1"/>
  <c r="B237" i="1" s="1"/>
  <c r="AG205" i="1"/>
  <c r="B205" i="1" s="1"/>
  <c r="AG172" i="1"/>
  <c r="B172" i="1" s="1"/>
  <c r="AG139" i="1"/>
  <c r="B139" i="1" s="1"/>
  <c r="AG107" i="1"/>
  <c r="AG68" i="1"/>
  <c r="B68" i="1" s="1"/>
  <c r="AG49" i="1"/>
  <c r="AG16" i="1"/>
  <c r="B16" i="1" s="1"/>
  <c r="AG282" i="1"/>
  <c r="B282" i="1" s="1"/>
  <c r="AG249" i="1"/>
  <c r="AG218" i="1"/>
  <c r="B218" i="1" s="1"/>
  <c r="AG185" i="1"/>
  <c r="B185" i="1" s="1"/>
  <c r="AG154" i="1"/>
  <c r="AG125" i="1"/>
  <c r="B125" i="1" s="1"/>
  <c r="AG95" i="1"/>
  <c r="B95" i="1" s="1"/>
  <c r="AG60" i="1"/>
  <c r="B60" i="1" s="1"/>
  <c r="AG67" i="1"/>
  <c r="B67" i="1" s="1"/>
  <c r="Z348" i="1"/>
  <c r="AA348" i="1" s="1"/>
  <c r="AH348" i="1" s="1"/>
  <c r="AJ349" i="1"/>
  <c r="C349" i="1"/>
  <c r="I349" i="1"/>
  <c r="H349" i="1" s="1"/>
  <c r="Y348" i="1"/>
  <c r="S348" i="1"/>
  <c r="U348" i="1" s="1"/>
  <c r="AB351" i="1"/>
  <c r="AG287" i="1"/>
  <c r="B287" i="1" s="1"/>
  <c r="AG255" i="1"/>
  <c r="B255" i="1" s="1"/>
  <c r="AG224" i="1"/>
  <c r="AG191" i="1"/>
  <c r="AG156" i="1"/>
  <c r="B156" i="1" s="1"/>
  <c r="AG128" i="1"/>
  <c r="AG78" i="1"/>
  <c r="B78" i="1" s="1"/>
  <c r="AG41" i="1"/>
  <c r="B41" i="1" s="1"/>
  <c r="AG65" i="1"/>
  <c r="B65" i="1" s="1"/>
  <c r="AG284" i="1"/>
  <c r="B284" i="1" s="1"/>
  <c r="AG187" i="1"/>
  <c r="B187" i="1" s="1"/>
  <c r="AG158" i="1"/>
  <c r="B158" i="1" s="1"/>
  <c r="AG70" i="1"/>
  <c r="AG236" i="1"/>
  <c r="AG170" i="1"/>
  <c r="AG108" i="1"/>
  <c r="B108" i="1" s="1"/>
  <c r="AG79" i="1"/>
  <c r="AG258" i="1"/>
  <c r="B258" i="1" s="1"/>
  <c r="AG196" i="1"/>
  <c r="AG133" i="1"/>
  <c r="B133" i="1" s="1"/>
  <c r="AG195" i="1"/>
  <c r="B195" i="1" s="1"/>
  <c r="AG130" i="1"/>
  <c r="B130" i="1" s="1"/>
  <c r="AG51" i="1"/>
  <c r="AG242" i="1"/>
  <c r="B242" i="1" s="1"/>
  <c r="AG211" i="1"/>
  <c r="AG149" i="1"/>
  <c r="B149" i="1" s="1"/>
  <c r="AG113" i="1"/>
  <c r="AG52" i="1"/>
  <c r="AG32" i="1"/>
  <c r="B32" i="1" s="1"/>
  <c r="AG86" i="1"/>
  <c r="B86" i="1" s="1"/>
  <c r="AG279" i="1"/>
  <c r="AG246" i="1"/>
  <c r="B246" i="1" s="1"/>
  <c r="AG215" i="1"/>
  <c r="AG182" i="1"/>
  <c r="AG152" i="1"/>
  <c r="AG118" i="1"/>
  <c r="B118" i="1" s="1"/>
  <c r="AG43" i="1"/>
  <c r="AG57" i="1"/>
  <c r="AG54" i="1"/>
  <c r="AG220" i="1"/>
  <c r="B220" i="1" s="1"/>
  <c r="AG126" i="1"/>
  <c r="B126" i="1" s="1"/>
  <c r="AG59" i="1"/>
  <c r="B59" i="1" s="1"/>
  <c r="AG267" i="1"/>
  <c r="B267" i="1" s="1"/>
  <c r="AG204" i="1"/>
  <c r="B204" i="1" s="1"/>
  <c r="AG141" i="1"/>
  <c r="AG42" i="1"/>
  <c r="B42" i="1" s="1"/>
  <c r="AG29" i="1"/>
  <c r="B29" i="1" s="1"/>
  <c r="AG227" i="1"/>
  <c r="B227" i="1" s="1"/>
  <c r="AG163" i="1"/>
  <c r="B163" i="1" s="1"/>
  <c r="AG48" i="1"/>
  <c r="B48" i="1" s="1"/>
  <c r="AG46" i="1"/>
  <c r="B46" i="1" s="1"/>
  <c r="AG75" i="1"/>
  <c r="B75" i="1" s="1"/>
  <c r="O289" i="1"/>
  <c r="R289" i="1" s="1"/>
  <c r="V289" i="1" s="1"/>
  <c r="W289" i="1" s="1"/>
  <c r="AG259" i="1"/>
  <c r="B259" i="1" s="1"/>
  <c r="AG228" i="1"/>
  <c r="AG162" i="1"/>
  <c r="B162" i="1" s="1"/>
  <c r="AG53" i="1"/>
  <c r="AG38" i="1"/>
  <c r="B38" i="1" s="1"/>
  <c r="AG274" i="1"/>
  <c r="AG178" i="1"/>
  <c r="B178" i="1" s="1"/>
  <c r="AG262" i="1"/>
  <c r="AG229" i="1"/>
  <c r="B229" i="1" s="1"/>
  <c r="AG197" i="1"/>
  <c r="AG166" i="1"/>
  <c r="B166" i="1" s="1"/>
  <c r="AG132" i="1"/>
  <c r="AG101" i="1"/>
  <c r="B101" i="1" s="1"/>
  <c r="AG88" i="1"/>
  <c r="AG44" i="1"/>
  <c r="B44" i="1" s="1"/>
  <c r="AG285" i="1"/>
  <c r="AG252" i="1"/>
  <c r="B252" i="1" s="1"/>
  <c r="AG221" i="1"/>
  <c r="B221" i="1" s="1"/>
  <c r="AG190" i="1"/>
  <c r="B190" i="1" s="1"/>
  <c r="AG155" i="1"/>
  <c r="B155" i="1" s="1"/>
  <c r="AG123" i="1"/>
  <c r="B123" i="1" s="1"/>
  <c r="AG87" i="1"/>
  <c r="AG37" i="1"/>
  <c r="B37" i="1" s="1"/>
  <c r="AG13" i="1"/>
  <c r="B13" i="1" s="1"/>
  <c r="AG283" i="1"/>
  <c r="AG250" i="1"/>
  <c r="AG219" i="1"/>
  <c r="B219" i="1" s="1"/>
  <c r="AG188" i="1"/>
  <c r="AG159" i="1"/>
  <c r="B159" i="1" s="1"/>
  <c r="AG122" i="1"/>
  <c r="AG92" i="1"/>
  <c r="B92" i="1" s="1"/>
  <c r="AG94" i="1"/>
  <c r="AG69" i="1"/>
  <c r="B69" i="1" s="1"/>
  <c r="AG268" i="1"/>
  <c r="AG234" i="1"/>
  <c r="B234" i="1" s="1"/>
  <c r="AG202" i="1"/>
  <c r="AG169" i="1"/>
  <c r="B169" i="1" s="1"/>
  <c r="AG137" i="1"/>
  <c r="AG106" i="1"/>
  <c r="B106" i="1" s="1"/>
  <c r="AG21" i="1"/>
  <c r="B21" i="1" s="1"/>
  <c r="AG82" i="1"/>
  <c r="B82" i="1" s="1"/>
  <c r="AG23" i="1"/>
  <c r="B23" i="1" s="1"/>
  <c r="F290" i="1"/>
  <c r="J290" i="1" s="1"/>
  <c r="B256" i="1"/>
  <c r="B192" i="1"/>
  <c r="AG271" i="1"/>
  <c r="B271" i="1" s="1"/>
  <c r="AG239" i="1"/>
  <c r="B239" i="1" s="1"/>
  <c r="AG206" i="1"/>
  <c r="B206" i="1" s="1"/>
  <c r="AG175" i="1"/>
  <c r="B175" i="1" s="1"/>
  <c r="AG144" i="1"/>
  <c r="B144" i="1" s="1"/>
  <c r="AG111" i="1"/>
  <c r="B111" i="1" s="1"/>
  <c r="AG26" i="1"/>
  <c r="B26" i="1" s="1"/>
  <c r="AG84" i="1"/>
  <c r="B84" i="1" s="1"/>
  <c r="AG72" i="1"/>
  <c r="B72" i="1" s="1"/>
  <c r="AG253" i="1"/>
  <c r="B253" i="1" s="1"/>
  <c r="AG40" i="1"/>
  <c r="B40" i="1" s="1"/>
  <c r="AG276" i="1"/>
  <c r="B276" i="1" s="1"/>
  <c r="AG245" i="1"/>
  <c r="AG212" i="1"/>
  <c r="B212" i="1" s="1"/>
  <c r="AG180" i="1"/>
  <c r="AG146" i="1"/>
  <c r="B146" i="1" s="1"/>
  <c r="AG117" i="1"/>
  <c r="B117" i="1" s="1"/>
  <c r="AG96" i="1"/>
  <c r="B96" i="1" s="1"/>
  <c r="AG83" i="1"/>
  <c r="B83" i="1" s="1"/>
  <c r="AG18" i="1"/>
  <c r="B18" i="1" s="1"/>
  <c r="AG210" i="1"/>
  <c r="B210" i="1" s="1"/>
  <c r="AG116" i="1"/>
  <c r="B116" i="1" s="1"/>
  <c r="AG260" i="1"/>
  <c r="B260" i="1" s="1"/>
  <c r="AG194" i="1"/>
  <c r="B194" i="1" s="1"/>
  <c r="AG131" i="1"/>
  <c r="B131" i="1" s="1"/>
  <c r="AG73" i="1"/>
  <c r="B73" i="1" s="1"/>
  <c r="AG17" i="1"/>
  <c r="B17" i="1" s="1"/>
  <c r="E348" i="1"/>
  <c r="X349" i="1"/>
  <c r="K349" i="1"/>
  <c r="A350" i="1"/>
  <c r="AG288" i="1"/>
  <c r="B288" i="1" s="1"/>
  <c r="AG261" i="1"/>
  <c r="AG231" i="1"/>
  <c r="AG200" i="1"/>
  <c r="B200" i="1" s="1"/>
  <c r="AG165" i="1"/>
  <c r="AG134" i="1"/>
  <c r="B134" i="1" s="1"/>
  <c r="AG102" i="1"/>
  <c r="AG98" i="1"/>
  <c r="B98" i="1" s="1"/>
  <c r="AG93" i="1"/>
  <c r="B93" i="1" s="1"/>
  <c r="T348" i="1" l="1"/>
  <c r="O290" i="1"/>
  <c r="R290" i="1" s="1"/>
  <c r="V290" i="1" s="1"/>
  <c r="W290" i="1" s="1"/>
  <c r="AG290" i="1" s="1"/>
  <c r="B290" i="1" s="1"/>
  <c r="E349" i="1"/>
  <c r="AC292" i="1"/>
  <c r="AE292" i="1" s="1"/>
  <c r="AF292" i="1" s="1"/>
  <c r="G292" i="1"/>
  <c r="B90" i="1"/>
  <c r="F291" i="1"/>
  <c r="J291" i="1" s="1"/>
  <c r="X350" i="1"/>
  <c r="K350" i="1"/>
  <c r="A351" i="1"/>
  <c r="B283" i="1"/>
  <c r="B57" i="1"/>
  <c r="B182" i="1"/>
  <c r="B52" i="1"/>
  <c r="B236" i="1"/>
  <c r="B224" i="1"/>
  <c r="B154" i="1"/>
  <c r="M293" i="1"/>
  <c r="N293" i="1" s="1"/>
  <c r="P293" i="1"/>
  <c r="Q293" i="1"/>
  <c r="L294" i="1"/>
  <c r="AJ350" i="1"/>
  <c r="I350" i="1"/>
  <c r="H350" i="1" s="1"/>
  <c r="Y349" i="1"/>
  <c r="C350" i="1"/>
  <c r="Z349" i="1"/>
  <c r="AA349" i="1" s="1"/>
  <c r="AH349" i="1" s="1"/>
  <c r="S349" i="1"/>
  <c r="U349" i="1" s="1"/>
  <c r="B261" i="1"/>
  <c r="B102" i="1"/>
  <c r="B165" i="1"/>
  <c r="B231" i="1"/>
  <c r="B180" i="1"/>
  <c r="B245" i="1"/>
  <c r="B137" i="1"/>
  <c r="B202" i="1"/>
  <c r="B268" i="1"/>
  <c r="B94" i="1"/>
  <c r="B122" i="1"/>
  <c r="B188" i="1"/>
  <c r="B250" i="1"/>
  <c r="B87" i="1"/>
  <c r="B285" i="1"/>
  <c r="B88" i="1"/>
  <c r="B132" i="1"/>
  <c r="B197" i="1"/>
  <c r="B262" i="1"/>
  <c r="B274" i="1"/>
  <c r="B53" i="1"/>
  <c r="B228" i="1"/>
  <c r="AG289" i="1"/>
  <c r="B289" i="1" s="1"/>
  <c r="B141" i="1"/>
  <c r="B54" i="1"/>
  <c r="B43" i="1"/>
  <c r="B152" i="1"/>
  <c r="B215" i="1"/>
  <c r="B279" i="1"/>
  <c r="B113" i="1"/>
  <c r="B211" i="1"/>
  <c r="B51" i="1"/>
  <c r="B196" i="1"/>
  <c r="B79" i="1"/>
  <c r="B170" i="1"/>
  <c r="B70" i="1"/>
  <c r="B128" i="1"/>
  <c r="B191" i="1"/>
  <c r="AB352" i="1"/>
  <c r="B249" i="1"/>
  <c r="B49" i="1"/>
  <c r="B107" i="1"/>
  <c r="B265" i="1"/>
  <c r="B160" i="1"/>
  <c r="B89" i="1"/>
  <c r="B179" i="1"/>
  <c r="B275" i="1"/>
  <c r="AB353" i="1" l="1"/>
  <c r="M294" i="1"/>
  <c r="N294" i="1" s="1"/>
  <c r="P294" i="1"/>
  <c r="Q294" i="1"/>
  <c r="L295" i="1"/>
  <c r="O291" i="1"/>
  <c r="R291" i="1" s="1"/>
  <c r="V291" i="1" s="1"/>
  <c r="W291" i="1" s="1"/>
  <c r="F292" i="1"/>
  <c r="O292" i="1" s="1"/>
  <c r="R292" i="1" s="1"/>
  <c r="V292" i="1" s="1"/>
  <c r="W292" i="1" s="1"/>
  <c r="T349" i="1"/>
  <c r="Z350" i="1"/>
  <c r="AA350" i="1" s="1"/>
  <c r="AH350" i="1" s="1"/>
  <c r="AJ351" i="1"/>
  <c r="Y350" i="1"/>
  <c r="C351" i="1"/>
  <c r="I351" i="1"/>
  <c r="H351" i="1" s="1"/>
  <c r="S350" i="1"/>
  <c r="U350" i="1" s="1"/>
  <c r="K351" i="1"/>
  <c r="X351" i="1"/>
  <c r="A352" i="1"/>
  <c r="E350" i="1"/>
  <c r="AC293" i="1"/>
  <c r="AE293" i="1" s="1"/>
  <c r="AF293" i="1" s="1"/>
  <c r="G293" i="1"/>
  <c r="J292" i="1" l="1"/>
  <c r="T350" i="1"/>
  <c r="F293" i="1"/>
  <c r="O293" i="1" s="1"/>
  <c r="R293" i="1" s="1"/>
  <c r="V293" i="1" s="1"/>
  <c r="W293" i="1" s="1"/>
  <c r="A353" i="1"/>
  <c r="X352" i="1"/>
  <c r="K352" i="1"/>
  <c r="AG291" i="1"/>
  <c r="B291" i="1" s="1"/>
  <c r="Y351" i="1"/>
  <c r="Z351" i="1"/>
  <c r="AA351" i="1" s="1"/>
  <c r="AH351" i="1" s="1"/>
  <c r="C352" i="1"/>
  <c r="I352" i="1"/>
  <c r="H352" i="1" s="1"/>
  <c r="AJ352" i="1"/>
  <c r="S351" i="1"/>
  <c r="U351" i="1" s="1"/>
  <c r="AG292" i="1"/>
  <c r="B292" i="1" s="1"/>
  <c r="AC294" i="1"/>
  <c r="AE294" i="1" s="1"/>
  <c r="AF294" i="1" s="1"/>
  <c r="G294" i="1"/>
  <c r="E351" i="1"/>
  <c r="M295" i="1"/>
  <c r="N295" i="1" s="1"/>
  <c r="P295" i="1"/>
  <c r="Q295" i="1"/>
  <c r="L296" i="1"/>
  <c r="AB354" i="1"/>
  <c r="T351" i="1" l="1"/>
  <c r="J293" i="1"/>
  <c r="AC295" i="1"/>
  <c r="AE295" i="1" s="1"/>
  <c r="AF295" i="1" s="1"/>
  <c r="G295" i="1"/>
  <c r="AB355" i="1"/>
  <c r="M296" i="1"/>
  <c r="N296" i="1" s="1"/>
  <c r="P296" i="1"/>
  <c r="Q296" i="1"/>
  <c r="L297" i="1"/>
  <c r="E352" i="1"/>
  <c r="F294" i="1"/>
  <c r="O294" i="1" s="1"/>
  <c r="R294" i="1" s="1"/>
  <c r="V294" i="1" s="1"/>
  <c r="W294" i="1" s="1"/>
  <c r="Y352" i="1"/>
  <c r="C353" i="1"/>
  <c r="Z352" i="1"/>
  <c r="AA352" i="1" s="1"/>
  <c r="AH352" i="1" s="1"/>
  <c r="I353" i="1"/>
  <c r="H353" i="1" s="1"/>
  <c r="AJ353" i="1"/>
  <c r="S352" i="1"/>
  <c r="U352" i="1" s="1"/>
  <c r="AG293" i="1"/>
  <c r="X353" i="1"/>
  <c r="A354" i="1"/>
  <c r="K353" i="1"/>
  <c r="AG294" i="1" l="1"/>
  <c r="B294" i="1" s="1"/>
  <c r="Y353" i="1"/>
  <c r="AJ354" i="1"/>
  <c r="Z353" i="1"/>
  <c r="AA353" i="1" s="1"/>
  <c r="AH353" i="1" s="1"/>
  <c r="C354" i="1"/>
  <c r="I354" i="1"/>
  <c r="H354" i="1" s="1"/>
  <c r="S353" i="1"/>
  <c r="U353" i="1" s="1"/>
  <c r="F295" i="1"/>
  <c r="O295" i="1" s="1"/>
  <c r="R295" i="1" s="1"/>
  <c r="V295" i="1" s="1"/>
  <c r="W295" i="1" s="1"/>
  <c r="AC296" i="1"/>
  <c r="AE296" i="1" s="1"/>
  <c r="AF296" i="1" s="1"/>
  <c r="G296" i="1"/>
  <c r="B293" i="1"/>
  <c r="J294" i="1"/>
  <c r="M297" i="1"/>
  <c r="N297" i="1" s="1"/>
  <c r="P297" i="1"/>
  <c r="Q297" i="1"/>
  <c r="L298" i="1"/>
  <c r="K354" i="1"/>
  <c r="A355" i="1"/>
  <c r="X354" i="1"/>
  <c r="E353" i="1"/>
  <c r="T352" i="1"/>
  <c r="AB356" i="1"/>
  <c r="T353" i="1" l="1"/>
  <c r="J295" i="1"/>
  <c r="AG295" i="1"/>
  <c r="AC297" i="1"/>
  <c r="AE297" i="1" s="1"/>
  <c r="AF297" i="1" s="1"/>
  <c r="G297" i="1"/>
  <c r="AB357" i="1"/>
  <c r="AJ355" i="1"/>
  <c r="Z354" i="1"/>
  <c r="AA354" i="1" s="1"/>
  <c r="AH354" i="1" s="1"/>
  <c r="C355" i="1"/>
  <c r="I355" i="1"/>
  <c r="H355" i="1" s="1"/>
  <c r="Y354" i="1"/>
  <c r="S354" i="1"/>
  <c r="U354" i="1" s="1"/>
  <c r="M298" i="1"/>
  <c r="N298" i="1" s="1"/>
  <c r="P298" i="1"/>
  <c r="Q298" i="1"/>
  <c r="L299" i="1"/>
  <c r="F296" i="1"/>
  <c r="O296" i="1" s="1"/>
  <c r="R296" i="1" s="1"/>
  <c r="V296" i="1" s="1"/>
  <c r="W296" i="1" s="1"/>
  <c r="E354" i="1"/>
  <c r="A356" i="1"/>
  <c r="K355" i="1"/>
  <c r="X355" i="1"/>
  <c r="J296" i="1" l="1"/>
  <c r="AG296" i="1"/>
  <c r="B296" i="1" s="1"/>
  <c r="AC298" i="1"/>
  <c r="AE298" i="1" s="1"/>
  <c r="AF298" i="1" s="1"/>
  <c r="G298" i="1"/>
  <c r="E355" i="1"/>
  <c r="K356" i="1"/>
  <c r="A357" i="1"/>
  <c r="X356" i="1"/>
  <c r="M299" i="1"/>
  <c r="N299" i="1" s="1"/>
  <c r="P299" i="1"/>
  <c r="Q299" i="1"/>
  <c r="L300" i="1"/>
  <c r="AB358" i="1"/>
  <c r="Y355" i="1"/>
  <c r="Z355" i="1"/>
  <c r="AA355" i="1" s="1"/>
  <c r="AH355" i="1" s="1"/>
  <c r="AJ356" i="1"/>
  <c r="I356" i="1"/>
  <c r="H356" i="1" s="1"/>
  <c r="C356" i="1"/>
  <c r="S355" i="1"/>
  <c r="U355" i="1" s="1"/>
  <c r="T354" i="1"/>
  <c r="F297" i="1"/>
  <c r="J297" i="1" s="1"/>
  <c r="B295" i="1"/>
  <c r="O297" i="1" l="1"/>
  <c r="R297" i="1" s="1"/>
  <c r="V297" i="1" s="1"/>
  <c r="W297" i="1" s="1"/>
  <c r="AG297" i="1" s="1"/>
  <c r="X357" i="1"/>
  <c r="K357" i="1"/>
  <c r="A358" i="1"/>
  <c r="AC299" i="1"/>
  <c r="AE299" i="1" s="1"/>
  <c r="AF299" i="1" s="1"/>
  <c r="G299" i="1"/>
  <c r="T355" i="1"/>
  <c r="AB359" i="1"/>
  <c r="E356" i="1"/>
  <c r="M300" i="1"/>
  <c r="N300" i="1" s="1"/>
  <c r="P300" i="1"/>
  <c r="Q300" i="1"/>
  <c r="L301" i="1"/>
  <c r="I357" i="1"/>
  <c r="H357" i="1" s="1"/>
  <c r="Y356" i="1"/>
  <c r="AJ357" i="1"/>
  <c r="Z356" i="1"/>
  <c r="AA356" i="1" s="1"/>
  <c r="AH356" i="1" s="1"/>
  <c r="C357" i="1"/>
  <c r="S356" i="1"/>
  <c r="U356" i="1" s="1"/>
  <c r="F298" i="1"/>
  <c r="J298" i="1" s="1"/>
  <c r="O298" i="1" l="1"/>
  <c r="R298" i="1" s="1"/>
  <c r="V298" i="1" s="1"/>
  <c r="W298" i="1" s="1"/>
  <c r="AG298" i="1" s="1"/>
  <c r="X358" i="1"/>
  <c r="K358" i="1"/>
  <c r="A359" i="1"/>
  <c r="AC300" i="1"/>
  <c r="AE300" i="1" s="1"/>
  <c r="AF300" i="1" s="1"/>
  <c r="G300" i="1"/>
  <c r="F299" i="1"/>
  <c r="J299" i="1" s="1"/>
  <c r="B297" i="1"/>
  <c r="E357" i="1"/>
  <c r="M301" i="1"/>
  <c r="N301" i="1" s="1"/>
  <c r="P301" i="1"/>
  <c r="Q301" i="1"/>
  <c r="L302" i="1"/>
  <c r="AB360" i="1"/>
  <c r="T356" i="1"/>
  <c r="Y357" i="1"/>
  <c r="C358" i="1"/>
  <c r="I358" i="1"/>
  <c r="H358" i="1" s="1"/>
  <c r="Z357" i="1"/>
  <c r="AA357" i="1" s="1"/>
  <c r="AH357" i="1" s="1"/>
  <c r="AJ358" i="1"/>
  <c r="S357" i="1"/>
  <c r="U357" i="1" s="1"/>
  <c r="O299" i="1" l="1"/>
  <c r="R299" i="1" s="1"/>
  <c r="V299" i="1" s="1"/>
  <c r="W299" i="1" s="1"/>
  <c r="AG299" i="1" s="1"/>
  <c r="B298" i="1"/>
  <c r="M302" i="1"/>
  <c r="N302" i="1" s="1"/>
  <c r="P302" i="1"/>
  <c r="Q302" i="1"/>
  <c r="L303" i="1"/>
  <c r="T357" i="1"/>
  <c r="F300" i="1"/>
  <c r="O300" i="1" s="1"/>
  <c r="R300" i="1" s="1"/>
  <c r="V300" i="1" s="1"/>
  <c r="W300" i="1" s="1"/>
  <c r="A360" i="1"/>
  <c r="K359" i="1"/>
  <c r="X359" i="1"/>
  <c r="E358" i="1"/>
  <c r="AB361" i="1"/>
  <c r="AC301" i="1"/>
  <c r="AE301" i="1" s="1"/>
  <c r="AF301" i="1" s="1"/>
  <c r="G301" i="1"/>
  <c r="Z358" i="1"/>
  <c r="AA358" i="1" s="1"/>
  <c r="AH358" i="1" s="1"/>
  <c r="AJ359" i="1"/>
  <c r="C359" i="1"/>
  <c r="I359" i="1"/>
  <c r="H359" i="1" s="1"/>
  <c r="Y358" i="1"/>
  <c r="S358" i="1"/>
  <c r="U358" i="1" s="1"/>
  <c r="J300" i="1" l="1"/>
  <c r="E359" i="1"/>
  <c r="AJ360" i="1"/>
  <c r="Y359" i="1"/>
  <c r="I360" i="1"/>
  <c r="H360" i="1" s="1"/>
  <c r="C360" i="1"/>
  <c r="Z359" i="1"/>
  <c r="AA359" i="1" s="1"/>
  <c r="AH359" i="1" s="1"/>
  <c r="S359" i="1"/>
  <c r="U359" i="1" s="1"/>
  <c r="AG300" i="1"/>
  <c r="AC302" i="1"/>
  <c r="AE302" i="1" s="1"/>
  <c r="AF302" i="1" s="1"/>
  <c r="G302" i="1"/>
  <c r="F301" i="1"/>
  <c r="O301" i="1" s="1"/>
  <c r="R301" i="1" s="1"/>
  <c r="V301" i="1" s="1"/>
  <c r="W301" i="1" s="1"/>
  <c r="T358" i="1"/>
  <c r="M303" i="1"/>
  <c r="N303" i="1" s="1"/>
  <c r="P303" i="1"/>
  <c r="Q303" i="1"/>
  <c r="L304" i="1"/>
  <c r="B299" i="1"/>
  <c r="AB362" i="1"/>
  <c r="A361" i="1"/>
  <c r="X360" i="1"/>
  <c r="K360" i="1"/>
  <c r="J301" i="1" l="1"/>
  <c r="AB363" i="1"/>
  <c r="F302" i="1"/>
  <c r="J302" i="1" s="1"/>
  <c r="X361" i="1"/>
  <c r="K361" i="1"/>
  <c r="A362" i="1"/>
  <c r="AG301" i="1"/>
  <c r="T359" i="1"/>
  <c r="AC303" i="1"/>
  <c r="AE303" i="1" s="1"/>
  <c r="AF303" i="1" s="1"/>
  <c r="G303" i="1"/>
  <c r="I361" i="1"/>
  <c r="H361" i="1" s="1"/>
  <c r="Y360" i="1"/>
  <c r="AJ361" i="1"/>
  <c r="Z360" i="1"/>
  <c r="AA360" i="1" s="1"/>
  <c r="AH360" i="1" s="1"/>
  <c r="C361" i="1"/>
  <c r="S360" i="1"/>
  <c r="U360" i="1" s="1"/>
  <c r="M304" i="1"/>
  <c r="N304" i="1" s="1"/>
  <c r="P304" i="1"/>
  <c r="Q304" i="1"/>
  <c r="L305" i="1"/>
  <c r="B300" i="1"/>
  <c r="E360" i="1"/>
  <c r="O302" i="1" l="1"/>
  <c r="R302" i="1" s="1"/>
  <c r="V302" i="1" s="1"/>
  <c r="W302" i="1" s="1"/>
  <c r="AG302" i="1" s="1"/>
  <c r="T360" i="1"/>
  <c r="K362" i="1"/>
  <c r="A363" i="1"/>
  <c r="X362" i="1"/>
  <c r="AC304" i="1"/>
  <c r="AE304" i="1" s="1"/>
  <c r="AF304" i="1" s="1"/>
  <c r="G304" i="1"/>
  <c r="M305" i="1"/>
  <c r="N305" i="1" s="1"/>
  <c r="P305" i="1"/>
  <c r="Q305" i="1"/>
  <c r="L306" i="1"/>
  <c r="F303" i="1"/>
  <c r="O303" i="1" s="1"/>
  <c r="R303" i="1" s="1"/>
  <c r="V303" i="1" s="1"/>
  <c r="W303" i="1" s="1"/>
  <c r="AB364" i="1"/>
  <c r="E361" i="1"/>
  <c r="B301" i="1"/>
  <c r="C362" i="1"/>
  <c r="I362" i="1"/>
  <c r="H362" i="1" s="1"/>
  <c r="Y361" i="1"/>
  <c r="Z361" i="1"/>
  <c r="AA361" i="1" s="1"/>
  <c r="AH361" i="1" s="1"/>
  <c r="AJ362" i="1"/>
  <c r="S361" i="1"/>
  <c r="U361" i="1" s="1"/>
  <c r="B302" i="1" l="1"/>
  <c r="AG303" i="1"/>
  <c r="B303" i="1" s="1"/>
  <c r="M306" i="1"/>
  <c r="N306" i="1" s="1"/>
  <c r="P306" i="1"/>
  <c r="Q306" i="1"/>
  <c r="L307" i="1"/>
  <c r="C363" i="1"/>
  <c r="I363" i="1"/>
  <c r="H363" i="1" s="1"/>
  <c r="Y362" i="1"/>
  <c r="Z362" i="1"/>
  <c r="AA362" i="1" s="1"/>
  <c r="AH362" i="1" s="1"/>
  <c r="AJ363" i="1"/>
  <c r="S362" i="1"/>
  <c r="U362" i="1" s="1"/>
  <c r="AB365" i="1"/>
  <c r="J303" i="1"/>
  <c r="AC305" i="1"/>
  <c r="AE305" i="1" s="1"/>
  <c r="AF305" i="1" s="1"/>
  <c r="G305" i="1"/>
  <c r="E362" i="1"/>
  <c r="T361" i="1"/>
  <c r="F304" i="1"/>
  <c r="J304" i="1" s="1"/>
  <c r="K363" i="1"/>
  <c r="X363" i="1"/>
  <c r="A364" i="1"/>
  <c r="T362" i="1" l="1"/>
  <c r="AC306" i="1"/>
  <c r="AE306" i="1" s="1"/>
  <c r="AF306" i="1" s="1"/>
  <c r="G306" i="1"/>
  <c r="AB366" i="1"/>
  <c r="E363" i="1"/>
  <c r="X364" i="1"/>
  <c r="K364" i="1"/>
  <c r="A365" i="1"/>
  <c r="O304" i="1"/>
  <c r="R304" i="1" s="1"/>
  <c r="V304" i="1" s="1"/>
  <c r="W304" i="1" s="1"/>
  <c r="F305" i="1"/>
  <c r="J305" i="1" s="1"/>
  <c r="M307" i="1"/>
  <c r="N307" i="1" s="1"/>
  <c r="P307" i="1"/>
  <c r="Q307" i="1"/>
  <c r="L308" i="1"/>
  <c r="AJ364" i="1"/>
  <c r="Y363" i="1"/>
  <c r="Z363" i="1"/>
  <c r="AA363" i="1" s="1"/>
  <c r="AH363" i="1" s="1"/>
  <c r="C364" i="1"/>
  <c r="I364" i="1"/>
  <c r="H364" i="1" s="1"/>
  <c r="S363" i="1"/>
  <c r="U363" i="1" s="1"/>
  <c r="O305" i="1" l="1"/>
  <c r="R305" i="1" s="1"/>
  <c r="V305" i="1" s="1"/>
  <c r="W305" i="1" s="1"/>
  <c r="AG305" i="1" s="1"/>
  <c r="M308" i="1"/>
  <c r="N308" i="1" s="1"/>
  <c r="P308" i="1"/>
  <c r="Q308" i="1"/>
  <c r="L309" i="1"/>
  <c r="T363" i="1"/>
  <c r="AC307" i="1"/>
  <c r="AE307" i="1" s="1"/>
  <c r="AF307" i="1" s="1"/>
  <c r="G307" i="1"/>
  <c r="F306" i="1"/>
  <c r="J306" i="1" s="1"/>
  <c r="AJ365" i="1"/>
  <c r="Z364" i="1"/>
  <c r="AA364" i="1" s="1"/>
  <c r="AH364" i="1" s="1"/>
  <c r="C365" i="1"/>
  <c r="I365" i="1"/>
  <c r="H365" i="1" s="1"/>
  <c r="Y364" i="1"/>
  <c r="S364" i="1"/>
  <c r="U364" i="1" s="1"/>
  <c r="E364" i="1"/>
  <c r="AG304" i="1"/>
  <c r="B304" i="1" s="1"/>
  <c r="K365" i="1"/>
  <c r="A366" i="1"/>
  <c r="X365" i="1"/>
  <c r="AB367" i="1"/>
  <c r="O306" i="1" l="1"/>
  <c r="R306" i="1" s="1"/>
  <c r="V306" i="1" s="1"/>
  <c r="W306" i="1" s="1"/>
  <c r="AG306" i="1" s="1"/>
  <c r="B306" i="1" s="1"/>
  <c r="K366" i="1"/>
  <c r="A367" i="1"/>
  <c r="X366" i="1"/>
  <c r="E365" i="1"/>
  <c r="AC308" i="1"/>
  <c r="AE308" i="1" s="1"/>
  <c r="AF308" i="1" s="1"/>
  <c r="G308" i="1"/>
  <c r="F307" i="1"/>
  <c r="O307" i="1" s="1"/>
  <c r="R307" i="1" s="1"/>
  <c r="V307" i="1" s="1"/>
  <c r="W307" i="1" s="1"/>
  <c r="T364" i="1"/>
  <c r="M309" i="1"/>
  <c r="N309" i="1" s="1"/>
  <c r="P309" i="1"/>
  <c r="Q309" i="1"/>
  <c r="L310" i="1"/>
  <c r="AB368" i="1"/>
  <c r="Y365" i="1"/>
  <c r="AJ366" i="1"/>
  <c r="I366" i="1"/>
  <c r="H366" i="1" s="1"/>
  <c r="Z365" i="1"/>
  <c r="AA365" i="1" s="1"/>
  <c r="AH365" i="1" s="1"/>
  <c r="C366" i="1"/>
  <c r="S365" i="1"/>
  <c r="U365" i="1" s="1"/>
  <c r="B305" i="1"/>
  <c r="J307" i="1" l="1"/>
  <c r="AG307" i="1"/>
  <c r="B307" i="1" s="1"/>
  <c r="M310" i="1"/>
  <c r="N310" i="1" s="1"/>
  <c r="P310" i="1"/>
  <c r="Q310" i="1"/>
  <c r="L311" i="1"/>
  <c r="I367" i="1"/>
  <c r="H367" i="1" s="1"/>
  <c r="Y366" i="1"/>
  <c r="AJ367" i="1"/>
  <c r="C367" i="1"/>
  <c r="Z366" i="1"/>
  <c r="AA366" i="1" s="1"/>
  <c r="AH366" i="1" s="1"/>
  <c r="S366" i="1"/>
  <c r="U366" i="1" s="1"/>
  <c r="E366" i="1"/>
  <c r="AB369" i="1"/>
  <c r="F308" i="1"/>
  <c r="J308" i="1" s="1"/>
  <c r="T365" i="1"/>
  <c r="AC309" i="1"/>
  <c r="AE309" i="1" s="1"/>
  <c r="AF309" i="1" s="1"/>
  <c r="G309" i="1"/>
  <c r="X367" i="1"/>
  <c r="K367" i="1"/>
  <c r="A368" i="1"/>
  <c r="T366" i="1" l="1"/>
  <c r="O308" i="1"/>
  <c r="R308" i="1" s="1"/>
  <c r="V308" i="1" s="1"/>
  <c r="W308" i="1" s="1"/>
  <c r="AG308" i="1" s="1"/>
  <c r="B308" i="1" s="1"/>
  <c r="K368" i="1"/>
  <c r="A369" i="1"/>
  <c r="X368" i="1"/>
  <c r="F309" i="1"/>
  <c r="O309" i="1" s="1"/>
  <c r="R309" i="1" s="1"/>
  <c r="V309" i="1" s="1"/>
  <c r="W309" i="1" s="1"/>
  <c r="AB370" i="1"/>
  <c r="E367" i="1"/>
  <c r="M311" i="1"/>
  <c r="N311" i="1" s="1"/>
  <c r="P311" i="1"/>
  <c r="Q311" i="1"/>
  <c r="L312" i="1"/>
  <c r="C368" i="1"/>
  <c r="Z367" i="1"/>
  <c r="AA367" i="1" s="1"/>
  <c r="AH367" i="1" s="1"/>
  <c r="AJ368" i="1"/>
  <c r="Y367" i="1"/>
  <c r="I368" i="1"/>
  <c r="H368" i="1" s="1"/>
  <c r="S367" i="1"/>
  <c r="U367" i="1" s="1"/>
  <c r="AC310" i="1"/>
  <c r="AE310" i="1" s="1"/>
  <c r="AF310" i="1" s="1"/>
  <c r="G310" i="1"/>
  <c r="J309" i="1" l="1"/>
  <c r="AG309" i="1"/>
  <c r="B309" i="1" s="1"/>
  <c r="K369" i="1"/>
  <c r="X369" i="1"/>
  <c r="A370" i="1"/>
  <c r="AC311" i="1"/>
  <c r="AE311" i="1" s="1"/>
  <c r="AF311" i="1" s="1"/>
  <c r="G311" i="1"/>
  <c r="M312" i="1"/>
  <c r="N312" i="1" s="1"/>
  <c r="P312" i="1"/>
  <c r="Q312" i="1"/>
  <c r="L313" i="1"/>
  <c r="Z368" i="1"/>
  <c r="AA368" i="1" s="1"/>
  <c r="AH368" i="1" s="1"/>
  <c r="C369" i="1"/>
  <c r="I369" i="1"/>
  <c r="H369" i="1" s="1"/>
  <c r="Y368" i="1"/>
  <c r="AJ369" i="1"/>
  <c r="S368" i="1"/>
  <c r="U368" i="1" s="1"/>
  <c r="F310" i="1"/>
  <c r="J310" i="1" s="1"/>
  <c r="E368" i="1"/>
  <c r="T367" i="1"/>
  <c r="AB371" i="1"/>
  <c r="T368" i="1" l="1"/>
  <c r="O310" i="1"/>
  <c r="R310" i="1" s="1"/>
  <c r="V310" i="1" s="1"/>
  <c r="W310" i="1" s="1"/>
  <c r="AG310" i="1" s="1"/>
  <c r="B310" i="1" s="1"/>
  <c r="AB372" i="1"/>
  <c r="M313" i="1"/>
  <c r="N313" i="1" s="1"/>
  <c r="P313" i="1"/>
  <c r="Q313" i="1"/>
  <c r="L314" i="1"/>
  <c r="C370" i="1"/>
  <c r="Y369" i="1"/>
  <c r="Z369" i="1"/>
  <c r="AA369" i="1" s="1"/>
  <c r="AH369" i="1" s="1"/>
  <c r="AJ370" i="1"/>
  <c r="I370" i="1"/>
  <c r="H370" i="1" s="1"/>
  <c r="S369" i="1"/>
  <c r="U369" i="1" s="1"/>
  <c r="E369" i="1"/>
  <c r="F311" i="1"/>
  <c r="J311" i="1" s="1"/>
  <c r="AC312" i="1"/>
  <c r="AE312" i="1" s="1"/>
  <c r="AF312" i="1" s="1"/>
  <c r="G312" i="1"/>
  <c r="A371" i="1"/>
  <c r="X370" i="1"/>
  <c r="K370" i="1"/>
  <c r="O311" i="1" l="1"/>
  <c r="R311" i="1" s="1"/>
  <c r="V311" i="1" s="1"/>
  <c r="W311" i="1" s="1"/>
  <c r="AG311" i="1" s="1"/>
  <c r="T369" i="1"/>
  <c r="F312" i="1"/>
  <c r="J312" i="1" s="1"/>
  <c r="K371" i="1"/>
  <c r="X371" i="1"/>
  <c r="A372" i="1"/>
  <c r="AC313" i="1"/>
  <c r="AE313" i="1" s="1"/>
  <c r="AF313" i="1" s="1"/>
  <c r="G313" i="1"/>
  <c r="M314" i="1"/>
  <c r="N314" i="1" s="1"/>
  <c r="P314" i="1"/>
  <c r="Q314" i="1"/>
  <c r="L315" i="1"/>
  <c r="AB373" i="1"/>
  <c r="E370" i="1"/>
  <c r="Z370" i="1"/>
  <c r="AA370" i="1" s="1"/>
  <c r="AH370" i="1" s="1"/>
  <c r="C371" i="1"/>
  <c r="I371" i="1"/>
  <c r="H371" i="1" s="1"/>
  <c r="Y370" i="1"/>
  <c r="AJ371" i="1"/>
  <c r="S370" i="1"/>
  <c r="U370" i="1" s="1"/>
  <c r="O312" i="1" l="1"/>
  <c r="R312" i="1" s="1"/>
  <c r="V312" i="1" s="1"/>
  <c r="W312" i="1" s="1"/>
  <c r="AG312" i="1" s="1"/>
  <c r="E371" i="1"/>
  <c r="M315" i="1"/>
  <c r="N315" i="1" s="1"/>
  <c r="L316" i="1"/>
  <c r="F313" i="1"/>
  <c r="O313" i="1" s="1"/>
  <c r="R313" i="1" s="1"/>
  <c r="V313" i="1" s="1"/>
  <c r="W313" i="1" s="1"/>
  <c r="K372" i="1"/>
  <c r="X372" i="1"/>
  <c r="A373" i="1"/>
  <c r="T370" i="1"/>
  <c r="AB374" i="1"/>
  <c r="AJ372" i="1"/>
  <c r="Z371" i="1"/>
  <c r="AA371" i="1" s="1"/>
  <c r="AH371" i="1" s="1"/>
  <c r="C372" i="1"/>
  <c r="Y371" i="1"/>
  <c r="I372" i="1"/>
  <c r="H372" i="1" s="1"/>
  <c r="S371" i="1"/>
  <c r="U371" i="1" s="1"/>
  <c r="B311" i="1"/>
  <c r="AC314" i="1"/>
  <c r="AE314" i="1" s="1"/>
  <c r="AF314" i="1" s="1"/>
  <c r="AH314" i="1" s="1"/>
  <c r="G314" i="1"/>
  <c r="J313" i="1" l="1"/>
  <c r="E372" i="1"/>
  <c r="B312" i="1"/>
  <c r="T371" i="1"/>
  <c r="G315" i="1"/>
  <c r="AC315" i="1"/>
  <c r="AE315" i="1" s="1"/>
  <c r="AF315" i="1" s="1"/>
  <c r="AB375" i="1"/>
  <c r="X373" i="1"/>
  <c r="A374" i="1"/>
  <c r="K373" i="1"/>
  <c r="F314" i="1"/>
  <c r="J314" i="1" s="1"/>
  <c r="AG313" i="1"/>
  <c r="B313" i="1" s="1"/>
  <c r="M316" i="1"/>
  <c r="N316" i="1" s="1"/>
  <c r="L317" i="1"/>
  <c r="C373" i="1"/>
  <c r="Y372" i="1"/>
  <c r="Z372" i="1"/>
  <c r="AA372" i="1" s="1"/>
  <c r="AH372" i="1" s="1"/>
  <c r="AJ373" i="1"/>
  <c r="I373" i="1"/>
  <c r="H373" i="1" s="1"/>
  <c r="S372" i="1"/>
  <c r="U372" i="1" s="1"/>
  <c r="AB376" i="1" l="1"/>
  <c r="O314" i="1"/>
  <c r="AC316" i="1"/>
  <c r="AE316" i="1" s="1"/>
  <c r="AF316" i="1" s="1"/>
  <c r="G316" i="1"/>
  <c r="K374" i="1"/>
  <c r="A375" i="1"/>
  <c r="X374" i="1"/>
  <c r="E373" i="1"/>
  <c r="M317" i="1"/>
  <c r="N317" i="1" s="1"/>
  <c r="L318" i="1"/>
  <c r="AJ374" i="1"/>
  <c r="I374" i="1"/>
  <c r="H374" i="1" s="1"/>
  <c r="Y373" i="1"/>
  <c r="Z373" i="1"/>
  <c r="AA373" i="1" s="1"/>
  <c r="AH373" i="1" s="1"/>
  <c r="C374" i="1"/>
  <c r="S373" i="1"/>
  <c r="U373" i="1" s="1"/>
  <c r="F315" i="1"/>
  <c r="O315" i="1" s="1"/>
  <c r="T372" i="1"/>
  <c r="J315" i="1" l="1"/>
  <c r="E374" i="1"/>
  <c r="R314" i="1"/>
  <c r="V314" i="1" s="1"/>
  <c r="W314" i="1" s="1"/>
  <c r="P315" i="1"/>
  <c r="AB377" i="1"/>
  <c r="AC317" i="1"/>
  <c r="AE317" i="1" s="1"/>
  <c r="AF317" i="1" s="1"/>
  <c r="G317" i="1"/>
  <c r="AJ375" i="1"/>
  <c r="Y374" i="1"/>
  <c r="C375" i="1"/>
  <c r="Z374" i="1"/>
  <c r="AA374" i="1" s="1"/>
  <c r="AH374" i="1" s="1"/>
  <c r="I375" i="1"/>
  <c r="H375" i="1" s="1"/>
  <c r="S374" i="1"/>
  <c r="U374" i="1" s="1"/>
  <c r="F316" i="1"/>
  <c r="O316" i="1" s="1"/>
  <c r="M318" i="1"/>
  <c r="N318" i="1" s="1"/>
  <c r="L319" i="1"/>
  <c r="T373" i="1"/>
  <c r="X375" i="1"/>
  <c r="A376" i="1"/>
  <c r="K375" i="1"/>
  <c r="J316" i="1" l="1"/>
  <c r="F317" i="1"/>
  <c r="O317" i="1" s="1"/>
  <c r="Q315" i="1"/>
  <c r="P316" i="1"/>
  <c r="P317" i="1" s="1"/>
  <c r="P318" i="1" s="1"/>
  <c r="P319" i="1" s="1"/>
  <c r="T374" i="1"/>
  <c r="AG314" i="1"/>
  <c r="AC318" i="1"/>
  <c r="AE318" i="1" s="1"/>
  <c r="AF318" i="1" s="1"/>
  <c r="G318" i="1"/>
  <c r="E375" i="1"/>
  <c r="X376" i="1"/>
  <c r="A377" i="1"/>
  <c r="K376" i="1"/>
  <c r="Z375" i="1"/>
  <c r="AA375" i="1" s="1"/>
  <c r="AH375" i="1" s="1"/>
  <c r="C376" i="1"/>
  <c r="AJ376" i="1"/>
  <c r="I376" i="1"/>
  <c r="H376" i="1" s="1"/>
  <c r="Y375" i="1"/>
  <c r="S375" i="1"/>
  <c r="U375" i="1" s="1"/>
  <c r="M319" i="1"/>
  <c r="N319" i="1" s="1"/>
  <c r="L320" i="1"/>
  <c r="AB378" i="1"/>
  <c r="M320" i="1" l="1"/>
  <c r="N320" i="1" s="1"/>
  <c r="P320" i="1"/>
  <c r="L321" i="1"/>
  <c r="E376" i="1"/>
  <c r="X377" i="1"/>
  <c r="A378" i="1"/>
  <c r="K377" i="1"/>
  <c r="F318" i="1"/>
  <c r="J318" i="1" s="1"/>
  <c r="AB379" i="1"/>
  <c r="Z376" i="1"/>
  <c r="AA376" i="1" s="1"/>
  <c r="AH376" i="1" s="1"/>
  <c r="C377" i="1"/>
  <c r="I377" i="1"/>
  <c r="H377" i="1" s="1"/>
  <c r="Y376" i="1"/>
  <c r="AJ377" i="1"/>
  <c r="S376" i="1"/>
  <c r="U376" i="1" s="1"/>
  <c r="Q316" i="1"/>
  <c r="R315" i="1"/>
  <c r="V315" i="1" s="1"/>
  <c r="W315" i="1" s="1"/>
  <c r="T375" i="1"/>
  <c r="J317" i="1"/>
  <c r="AC319" i="1"/>
  <c r="AE319" i="1" s="1"/>
  <c r="AF319" i="1" s="1"/>
  <c r="G319" i="1"/>
  <c r="B314" i="1"/>
  <c r="O318" i="1" l="1"/>
  <c r="F319" i="1"/>
  <c r="J319" i="1" s="1"/>
  <c r="A379" i="1"/>
  <c r="K378" i="1"/>
  <c r="X378" i="1"/>
  <c r="E377" i="1"/>
  <c r="T376" i="1"/>
  <c r="AG315" i="1"/>
  <c r="B315" i="1" s="1"/>
  <c r="AC320" i="1"/>
  <c r="AE320" i="1" s="1"/>
  <c r="AF320" i="1" s="1"/>
  <c r="G320" i="1"/>
  <c r="Q317" i="1"/>
  <c r="R316" i="1"/>
  <c r="V316" i="1" s="1"/>
  <c r="W316" i="1" s="1"/>
  <c r="AB380" i="1"/>
  <c r="C378" i="1"/>
  <c r="AJ378" i="1"/>
  <c r="I378" i="1"/>
  <c r="H378" i="1" s="1"/>
  <c r="Z377" i="1"/>
  <c r="Y377" i="1"/>
  <c r="M321" i="1"/>
  <c r="N321" i="1" s="1"/>
  <c r="P321" i="1"/>
  <c r="L322" i="1"/>
  <c r="O319" i="1" l="1"/>
  <c r="M322" i="1"/>
  <c r="N322" i="1" s="1"/>
  <c r="P322" i="1"/>
  <c r="L323" i="1"/>
  <c r="AB381" i="1"/>
  <c r="F320" i="1"/>
  <c r="J320" i="1" s="1"/>
  <c r="Y378" i="1"/>
  <c r="C379" i="1"/>
  <c r="Z378" i="1"/>
  <c r="AA378" i="1" s="1"/>
  <c r="AH378" i="1" s="1"/>
  <c r="AJ379" i="1"/>
  <c r="I379" i="1"/>
  <c r="H379" i="1" s="1"/>
  <c r="AG316" i="1"/>
  <c r="B316" i="1" s="1"/>
  <c r="Q318" i="1"/>
  <c r="R317" i="1"/>
  <c r="V317" i="1" s="1"/>
  <c r="W317" i="1" s="1"/>
  <c r="AC321" i="1"/>
  <c r="AE321" i="1" s="1"/>
  <c r="AF321" i="1" s="1"/>
  <c r="G321" i="1"/>
  <c r="A380" i="1"/>
  <c r="K379" i="1"/>
  <c r="X379" i="1"/>
  <c r="O320" i="1" l="1"/>
  <c r="Q319" i="1"/>
  <c r="R318" i="1"/>
  <c r="V318" i="1" s="1"/>
  <c r="W318" i="1" s="1"/>
  <c r="X380" i="1"/>
  <c r="K380" i="1"/>
  <c r="A381" i="1"/>
  <c r="M323" i="1"/>
  <c r="N323" i="1" s="1"/>
  <c r="P323" i="1"/>
  <c r="L324" i="1"/>
  <c r="Y379" i="1"/>
  <c r="I380" i="1"/>
  <c r="H380" i="1" s="1"/>
  <c r="AJ380" i="1"/>
  <c r="Z379" i="1"/>
  <c r="AA379" i="1" s="1"/>
  <c r="AH379" i="1" s="1"/>
  <c r="C380" i="1"/>
  <c r="F321" i="1"/>
  <c r="J321" i="1" s="1"/>
  <c r="AG317" i="1"/>
  <c r="B317" i="1" s="1"/>
  <c r="AB382" i="1"/>
  <c r="AC322" i="1"/>
  <c r="AE322" i="1" s="1"/>
  <c r="AF322" i="1" s="1"/>
  <c r="G322" i="1"/>
  <c r="O321" i="1" l="1"/>
  <c r="C381" i="1"/>
  <c r="Y380" i="1"/>
  <c r="AJ381" i="1"/>
  <c r="Z380" i="1"/>
  <c r="AA380" i="1" s="1"/>
  <c r="AH380" i="1" s="1"/>
  <c r="I381" i="1"/>
  <c r="H381" i="1" s="1"/>
  <c r="AC323" i="1"/>
  <c r="AE323" i="1" s="1"/>
  <c r="AF323" i="1" s="1"/>
  <c r="G323" i="1"/>
  <c r="AG318" i="1"/>
  <c r="B318" i="1" s="1"/>
  <c r="AB383" i="1"/>
  <c r="F322" i="1"/>
  <c r="J322" i="1" s="1"/>
  <c r="M324" i="1"/>
  <c r="N324" i="1" s="1"/>
  <c r="P324" i="1"/>
  <c r="L325" i="1"/>
  <c r="K381" i="1"/>
  <c r="X381" i="1"/>
  <c r="A382" i="1"/>
  <c r="Q320" i="1"/>
  <c r="R319" i="1"/>
  <c r="V319" i="1" s="1"/>
  <c r="W319" i="1" s="1"/>
  <c r="O322" i="1" l="1"/>
  <c r="A383" i="1"/>
  <c r="X382" i="1"/>
  <c r="K382" i="1"/>
  <c r="F323" i="1"/>
  <c r="O323" i="1" s="1"/>
  <c r="C382" i="1"/>
  <c r="Y381" i="1"/>
  <c r="AJ382" i="1"/>
  <c r="I382" i="1"/>
  <c r="H382" i="1" s="1"/>
  <c r="Z381" i="1"/>
  <c r="AA381" i="1" s="1"/>
  <c r="AH381" i="1" s="1"/>
  <c r="AB384" i="1"/>
  <c r="AC324" i="1"/>
  <c r="AE324" i="1" s="1"/>
  <c r="AF324" i="1" s="1"/>
  <c r="G324" i="1"/>
  <c r="AG319" i="1"/>
  <c r="Q321" i="1"/>
  <c r="Q322" i="1" s="1"/>
  <c r="Q323" i="1" s="1"/>
  <c r="Q324" i="1" s="1"/>
  <c r="Q325" i="1" s="1"/>
  <c r="R320" i="1"/>
  <c r="V320" i="1" s="1"/>
  <c r="W320" i="1" s="1"/>
  <c r="M325" i="1"/>
  <c r="N325" i="1" s="1"/>
  <c r="P325" i="1"/>
  <c r="L326" i="1"/>
  <c r="R323" i="1" l="1"/>
  <c r="V323" i="1" s="1"/>
  <c r="W323" i="1" s="1"/>
  <c r="AG323" i="1" s="1"/>
  <c r="B323" i="1" s="1"/>
  <c r="J323" i="1"/>
  <c r="Y382" i="1"/>
  <c r="I383" i="1"/>
  <c r="H383" i="1" s="1"/>
  <c r="C383" i="1"/>
  <c r="Z382" i="1"/>
  <c r="AA382" i="1" s="1"/>
  <c r="AH382" i="1" s="1"/>
  <c r="AJ383" i="1"/>
  <c r="AC325" i="1"/>
  <c r="AE325" i="1" s="1"/>
  <c r="AF325" i="1" s="1"/>
  <c r="G325" i="1"/>
  <c r="M326" i="1"/>
  <c r="N326" i="1" s="1"/>
  <c r="P326" i="1"/>
  <c r="Q326" i="1"/>
  <c r="L327" i="1"/>
  <c r="AG320" i="1"/>
  <c r="F324" i="1"/>
  <c r="J324" i="1" s="1"/>
  <c r="AB385" i="1"/>
  <c r="R321" i="1"/>
  <c r="V321" i="1" s="1"/>
  <c r="W321" i="1" s="1"/>
  <c r="A384" i="1"/>
  <c r="K383" i="1"/>
  <c r="X383" i="1"/>
  <c r="B319" i="1"/>
  <c r="R322" i="1"/>
  <c r="V322" i="1" s="1"/>
  <c r="W322" i="1" s="1"/>
  <c r="O324" i="1" l="1"/>
  <c r="R324" i="1" s="1"/>
  <c r="V324" i="1" s="1"/>
  <c r="W324" i="1" s="1"/>
  <c r="AG324" i="1" s="1"/>
  <c r="AC326" i="1"/>
  <c r="AE326" i="1" s="1"/>
  <c r="AF326" i="1" s="1"/>
  <c r="G326" i="1"/>
  <c r="AG321" i="1"/>
  <c r="M327" i="1"/>
  <c r="N327" i="1" s="1"/>
  <c r="P327" i="1"/>
  <c r="Q327" i="1"/>
  <c r="L328" i="1"/>
  <c r="F325" i="1"/>
  <c r="O325" i="1" s="1"/>
  <c r="R325" i="1" s="1"/>
  <c r="V325" i="1" s="1"/>
  <c r="W325" i="1" s="1"/>
  <c r="X384" i="1"/>
  <c r="K384" i="1"/>
  <c r="A385" i="1"/>
  <c r="Y383" i="1"/>
  <c r="AJ384" i="1"/>
  <c r="Z383" i="1"/>
  <c r="AA383" i="1" s="1"/>
  <c r="AH383" i="1" s="1"/>
  <c r="I384" i="1"/>
  <c r="H384" i="1" s="1"/>
  <c r="C384" i="1"/>
  <c r="AG322" i="1"/>
  <c r="B322" i="1" s="1"/>
  <c r="AB386" i="1"/>
  <c r="B320" i="1"/>
  <c r="AG325" i="1" l="1"/>
  <c r="B325" i="1" s="1"/>
  <c r="C385" i="1"/>
  <c r="I385" i="1"/>
  <c r="H385" i="1" s="1"/>
  <c r="Z384" i="1"/>
  <c r="AA384" i="1" s="1"/>
  <c r="AH384" i="1" s="1"/>
  <c r="AJ385" i="1"/>
  <c r="Y384" i="1"/>
  <c r="J325" i="1"/>
  <c r="A386" i="1"/>
  <c r="X385" i="1"/>
  <c r="K385" i="1"/>
  <c r="F326" i="1"/>
  <c r="J326" i="1" s="1"/>
  <c r="AC327" i="1"/>
  <c r="AE327" i="1" s="1"/>
  <c r="AF327" i="1" s="1"/>
  <c r="G327" i="1"/>
  <c r="AB387" i="1"/>
  <c r="B324" i="1"/>
  <c r="M328" i="1"/>
  <c r="N328" i="1" s="1"/>
  <c r="P328" i="1"/>
  <c r="Q328" i="1"/>
  <c r="L329" i="1"/>
  <c r="B321" i="1"/>
  <c r="M329" i="1" l="1"/>
  <c r="N329" i="1" s="1"/>
  <c r="P329" i="1"/>
  <c r="Q329" i="1"/>
  <c r="L330" i="1"/>
  <c r="F327" i="1"/>
  <c r="O327" i="1" s="1"/>
  <c r="R327" i="1" s="1"/>
  <c r="V327" i="1" s="1"/>
  <c r="W327" i="1" s="1"/>
  <c r="K386" i="1"/>
  <c r="X386" i="1"/>
  <c r="A387" i="1"/>
  <c r="AB388" i="1"/>
  <c r="O326" i="1"/>
  <c r="R326" i="1" s="1"/>
  <c r="V326" i="1" s="1"/>
  <c r="W326" i="1" s="1"/>
  <c r="AC328" i="1"/>
  <c r="AE328" i="1" s="1"/>
  <c r="AF328" i="1" s="1"/>
  <c r="G328" i="1"/>
  <c r="Y385" i="1"/>
  <c r="AJ386" i="1"/>
  <c r="I386" i="1"/>
  <c r="H386" i="1" s="1"/>
  <c r="Z385" i="1"/>
  <c r="AA385" i="1" s="1"/>
  <c r="AH385" i="1" s="1"/>
  <c r="C386" i="1"/>
  <c r="AG327" i="1" l="1"/>
  <c r="AC329" i="1"/>
  <c r="AE329" i="1" s="1"/>
  <c r="AF329" i="1" s="1"/>
  <c r="G329" i="1"/>
  <c r="M330" i="1"/>
  <c r="N330" i="1" s="1"/>
  <c r="P330" i="1"/>
  <c r="Q330" i="1"/>
  <c r="L331" i="1"/>
  <c r="AG326" i="1"/>
  <c r="X387" i="1"/>
  <c r="K387" i="1"/>
  <c r="A388" i="1"/>
  <c r="J327" i="1"/>
  <c r="F328" i="1"/>
  <c r="J328" i="1" s="1"/>
  <c r="AB389" i="1"/>
  <c r="Y386" i="1"/>
  <c r="AJ387" i="1"/>
  <c r="Z386" i="1"/>
  <c r="AA386" i="1" s="1"/>
  <c r="AH386" i="1" s="1"/>
  <c r="I387" i="1"/>
  <c r="H387" i="1" s="1"/>
  <c r="C387" i="1"/>
  <c r="O328" i="1" l="1"/>
  <c r="R328" i="1" s="1"/>
  <c r="V328" i="1" s="1"/>
  <c r="W328" i="1" s="1"/>
  <c r="AG328" i="1" s="1"/>
  <c r="Y387" i="1"/>
  <c r="AJ388" i="1"/>
  <c r="Z387" i="1"/>
  <c r="AA387" i="1" s="1"/>
  <c r="AH387" i="1" s="1"/>
  <c r="I388" i="1"/>
  <c r="H388" i="1" s="1"/>
  <c r="C388" i="1"/>
  <c r="M331" i="1"/>
  <c r="N331" i="1" s="1"/>
  <c r="P331" i="1"/>
  <c r="Q331" i="1"/>
  <c r="L332" i="1"/>
  <c r="F329" i="1"/>
  <c r="O329" i="1" s="1"/>
  <c r="R329" i="1" s="1"/>
  <c r="V329" i="1" s="1"/>
  <c r="W329" i="1" s="1"/>
  <c r="AB390" i="1"/>
  <c r="X388" i="1"/>
  <c r="A389" i="1"/>
  <c r="K388" i="1"/>
  <c r="B326" i="1"/>
  <c r="AC330" i="1"/>
  <c r="AE330" i="1" s="1"/>
  <c r="AF330" i="1" s="1"/>
  <c r="G330" i="1"/>
  <c r="B327" i="1"/>
  <c r="AG329" i="1" l="1"/>
  <c r="F330" i="1"/>
  <c r="J330" i="1" s="1"/>
  <c r="C389" i="1"/>
  <c r="Y388" i="1"/>
  <c r="AJ389" i="1"/>
  <c r="I389" i="1"/>
  <c r="H389" i="1" s="1"/>
  <c r="Z388" i="1"/>
  <c r="AA388" i="1" s="1"/>
  <c r="AH388" i="1" s="1"/>
  <c r="J329" i="1"/>
  <c r="AC331" i="1"/>
  <c r="AE331" i="1" s="1"/>
  <c r="AF331" i="1" s="1"/>
  <c r="G331" i="1"/>
  <c r="B328" i="1"/>
  <c r="M332" i="1"/>
  <c r="N332" i="1" s="1"/>
  <c r="P332" i="1"/>
  <c r="Q332" i="1"/>
  <c r="L333" i="1"/>
  <c r="AB391" i="1"/>
  <c r="K389" i="1"/>
  <c r="A390" i="1"/>
  <c r="X389" i="1"/>
  <c r="O330" i="1" l="1"/>
  <c r="R330" i="1" s="1"/>
  <c r="V330" i="1" s="1"/>
  <c r="W330" i="1" s="1"/>
  <c r="AG330" i="1" s="1"/>
  <c r="X390" i="1"/>
  <c r="A391" i="1"/>
  <c r="K390" i="1"/>
  <c r="AB392" i="1"/>
  <c r="AC332" i="1"/>
  <c r="AE332" i="1" s="1"/>
  <c r="AF332" i="1" s="1"/>
  <c r="G332" i="1"/>
  <c r="M333" i="1"/>
  <c r="N333" i="1" s="1"/>
  <c r="P333" i="1"/>
  <c r="Q333" i="1"/>
  <c r="L334" i="1"/>
  <c r="Y389" i="1"/>
  <c r="C390" i="1"/>
  <c r="I390" i="1"/>
  <c r="H390" i="1" s="1"/>
  <c r="Z389" i="1"/>
  <c r="AA389" i="1" s="1"/>
  <c r="AH389" i="1" s="1"/>
  <c r="AJ390" i="1"/>
  <c r="F331" i="1"/>
  <c r="O331" i="1" s="1"/>
  <c r="R331" i="1" s="1"/>
  <c r="V331" i="1" s="1"/>
  <c r="W331" i="1" s="1"/>
  <c r="B329" i="1"/>
  <c r="J331" i="1" l="1"/>
  <c r="AG331" i="1"/>
  <c r="B331" i="1" s="1"/>
  <c r="X391" i="1"/>
  <c r="A392" i="1"/>
  <c r="K391" i="1"/>
  <c r="AC333" i="1"/>
  <c r="AE333" i="1" s="1"/>
  <c r="AF333" i="1" s="1"/>
  <c r="G333" i="1"/>
  <c r="AB393" i="1"/>
  <c r="Y390" i="1"/>
  <c r="C391" i="1"/>
  <c r="I391" i="1"/>
  <c r="H391" i="1" s="1"/>
  <c r="Z390" i="1"/>
  <c r="AA390" i="1" s="1"/>
  <c r="AH390" i="1" s="1"/>
  <c r="AJ391" i="1"/>
  <c r="B330" i="1"/>
  <c r="M334" i="1"/>
  <c r="N334" i="1" s="1"/>
  <c r="P334" i="1"/>
  <c r="Q334" i="1"/>
  <c r="L335" i="1"/>
  <c r="F332" i="1"/>
  <c r="J332" i="1" s="1"/>
  <c r="O332" i="1" l="1"/>
  <c r="R332" i="1" s="1"/>
  <c r="V332" i="1" s="1"/>
  <c r="W332" i="1" s="1"/>
  <c r="AG332" i="1" s="1"/>
  <c r="B332" i="1" s="1"/>
  <c r="C392" i="1"/>
  <c r="I392" i="1"/>
  <c r="H392" i="1" s="1"/>
  <c r="Z391" i="1"/>
  <c r="AA391" i="1" s="1"/>
  <c r="AH391" i="1" s="1"/>
  <c r="AJ392" i="1"/>
  <c r="Y391" i="1"/>
  <c r="AC334" i="1"/>
  <c r="AE334" i="1" s="1"/>
  <c r="AF334" i="1" s="1"/>
  <c r="G334" i="1"/>
  <c r="AB394" i="1"/>
  <c r="M335" i="1"/>
  <c r="N335" i="1" s="1"/>
  <c r="P335" i="1"/>
  <c r="Q335" i="1"/>
  <c r="L336" i="1"/>
  <c r="F333" i="1"/>
  <c r="J333" i="1" s="1"/>
  <c r="K392" i="1"/>
  <c r="X392" i="1"/>
  <c r="A393" i="1"/>
  <c r="O333" i="1" l="1"/>
  <c r="R333" i="1" s="1"/>
  <c r="V333" i="1" s="1"/>
  <c r="W333" i="1" s="1"/>
  <c r="K393" i="1"/>
  <c r="X393" i="1"/>
  <c r="A394" i="1"/>
  <c r="AB395" i="1"/>
  <c r="AC335" i="1"/>
  <c r="AE335" i="1" s="1"/>
  <c r="AF335" i="1" s="1"/>
  <c r="G335" i="1"/>
  <c r="F334" i="1"/>
  <c r="O334" i="1" s="1"/>
  <c r="R334" i="1" s="1"/>
  <c r="V334" i="1" s="1"/>
  <c r="W334" i="1" s="1"/>
  <c r="AJ393" i="1"/>
  <c r="Z392" i="1"/>
  <c r="AA392" i="1" s="1"/>
  <c r="AH392" i="1" s="1"/>
  <c r="C393" i="1"/>
  <c r="I393" i="1"/>
  <c r="H393" i="1" s="1"/>
  <c r="Y392" i="1"/>
  <c r="M336" i="1"/>
  <c r="N336" i="1" s="1"/>
  <c r="P336" i="1"/>
  <c r="Q336" i="1"/>
  <c r="L337" i="1"/>
  <c r="J334" i="1" l="1"/>
  <c r="AG334" i="1"/>
  <c r="B334" i="1" s="1"/>
  <c r="AB396" i="1"/>
  <c r="AG333" i="1"/>
  <c r="B333" i="1" s="1"/>
  <c r="AC336" i="1"/>
  <c r="AE336" i="1" s="1"/>
  <c r="AF336" i="1" s="1"/>
  <c r="G336" i="1"/>
  <c r="M337" i="1"/>
  <c r="N337" i="1" s="1"/>
  <c r="P337" i="1"/>
  <c r="Q337" i="1"/>
  <c r="L338" i="1"/>
  <c r="X394" i="1"/>
  <c r="K394" i="1"/>
  <c r="A395" i="1"/>
  <c r="F335" i="1"/>
  <c r="J335" i="1" s="1"/>
  <c r="AJ394" i="1"/>
  <c r="I394" i="1"/>
  <c r="H394" i="1" s="1"/>
  <c r="Y393" i="1"/>
  <c r="Z393" i="1"/>
  <c r="AA393" i="1" s="1"/>
  <c r="AH393" i="1" s="1"/>
  <c r="C394" i="1"/>
  <c r="O335" i="1" l="1"/>
  <c r="R335" i="1" s="1"/>
  <c r="V335" i="1" s="1"/>
  <c r="W335" i="1" s="1"/>
  <c r="AG335" i="1" s="1"/>
  <c r="B335" i="1" s="1"/>
  <c r="AC337" i="1"/>
  <c r="AE337" i="1" s="1"/>
  <c r="AF337" i="1" s="1"/>
  <c r="G337" i="1"/>
  <c r="X395" i="1"/>
  <c r="K395" i="1"/>
  <c r="A396" i="1"/>
  <c r="M338" i="1"/>
  <c r="N338" i="1" s="1"/>
  <c r="P338" i="1"/>
  <c r="Q338" i="1"/>
  <c r="L339" i="1"/>
  <c r="F336" i="1"/>
  <c r="J336" i="1" s="1"/>
  <c r="AB397" i="1"/>
  <c r="Y394" i="1"/>
  <c r="AJ395" i="1"/>
  <c r="Z394" i="1"/>
  <c r="AA394" i="1" s="1"/>
  <c r="AH394" i="1" s="1"/>
  <c r="I395" i="1"/>
  <c r="H395" i="1" s="1"/>
  <c r="C395" i="1"/>
  <c r="O336" i="1" l="1"/>
  <c r="R336" i="1" s="1"/>
  <c r="V336" i="1" s="1"/>
  <c r="W336" i="1" s="1"/>
  <c r="AG336" i="1" s="1"/>
  <c r="B336" i="1" s="1"/>
  <c r="M339" i="1"/>
  <c r="N339" i="1" s="1"/>
  <c r="P339" i="1"/>
  <c r="Q339" i="1"/>
  <c r="L340" i="1"/>
  <c r="Y395" i="1"/>
  <c r="C396" i="1"/>
  <c r="Z395" i="1"/>
  <c r="AA395" i="1" s="1"/>
  <c r="AH395" i="1" s="1"/>
  <c r="AJ396" i="1"/>
  <c r="I396" i="1"/>
  <c r="H396" i="1" s="1"/>
  <c r="A397" i="1"/>
  <c r="K396" i="1"/>
  <c r="X396" i="1"/>
  <c r="F337" i="1"/>
  <c r="O337" i="1" s="1"/>
  <c r="R337" i="1" s="1"/>
  <c r="V337" i="1" s="1"/>
  <c r="W337" i="1" s="1"/>
  <c r="AB398" i="1"/>
  <c r="AC338" i="1"/>
  <c r="AE338" i="1" s="1"/>
  <c r="AF338" i="1" s="1"/>
  <c r="G338" i="1"/>
  <c r="J337" i="1" l="1"/>
  <c r="F338" i="1"/>
  <c r="J338" i="1" s="1"/>
  <c r="AB399" i="1"/>
  <c r="K397" i="1"/>
  <c r="A398" i="1"/>
  <c r="X397" i="1"/>
  <c r="M340" i="1"/>
  <c r="N340" i="1" s="1"/>
  <c r="P340" i="1"/>
  <c r="Q340" i="1"/>
  <c r="L341" i="1"/>
  <c r="AG337" i="1"/>
  <c r="B337" i="1" s="1"/>
  <c r="Y396" i="1"/>
  <c r="C397" i="1"/>
  <c r="Z396" i="1"/>
  <c r="AA396" i="1" s="1"/>
  <c r="AH396" i="1" s="1"/>
  <c r="AJ397" i="1"/>
  <c r="I397" i="1"/>
  <c r="H397" i="1" s="1"/>
  <c r="AC339" i="1"/>
  <c r="AE339" i="1" s="1"/>
  <c r="AF339" i="1" s="1"/>
  <c r="G339" i="1"/>
  <c r="O338" i="1" l="1"/>
  <c r="R338" i="1" s="1"/>
  <c r="V338" i="1" s="1"/>
  <c r="W338" i="1" s="1"/>
  <c r="AG338" i="1" s="1"/>
  <c r="B338" i="1" s="1"/>
  <c r="F339" i="1"/>
  <c r="O339" i="1" s="1"/>
  <c r="R339" i="1" s="1"/>
  <c r="V339" i="1" s="1"/>
  <c r="W339" i="1" s="1"/>
  <c r="X398" i="1"/>
  <c r="A399" i="1"/>
  <c r="K398" i="1"/>
  <c r="AC340" i="1"/>
  <c r="AE340" i="1" s="1"/>
  <c r="AF340" i="1" s="1"/>
  <c r="G340" i="1"/>
  <c r="M341" i="1"/>
  <c r="N341" i="1" s="1"/>
  <c r="P341" i="1"/>
  <c r="Q341" i="1"/>
  <c r="L342" i="1"/>
  <c r="Y397" i="1"/>
  <c r="AJ398" i="1"/>
  <c r="Z397" i="1"/>
  <c r="AA397" i="1" s="1"/>
  <c r="AH397" i="1" s="1"/>
  <c r="I398" i="1"/>
  <c r="H398" i="1" s="1"/>
  <c r="C398" i="1"/>
  <c r="AB400" i="1"/>
  <c r="J339" i="1" l="1"/>
  <c r="M342" i="1"/>
  <c r="N342" i="1" s="1"/>
  <c r="P342" i="1"/>
  <c r="Q342" i="1"/>
  <c r="L343" i="1"/>
  <c r="F340" i="1"/>
  <c r="J340" i="1" s="1"/>
  <c r="AB401" i="1"/>
  <c r="X399" i="1"/>
  <c r="A400" i="1"/>
  <c r="K399" i="1"/>
  <c r="AG339" i="1"/>
  <c r="B339" i="1" s="1"/>
  <c r="AC341" i="1"/>
  <c r="AE341" i="1" s="1"/>
  <c r="AF341" i="1" s="1"/>
  <c r="G341" i="1"/>
  <c r="Y398" i="1"/>
  <c r="AJ399" i="1"/>
  <c r="Z398" i="1"/>
  <c r="AA398" i="1" s="1"/>
  <c r="AH398" i="1" s="1"/>
  <c r="C399" i="1"/>
  <c r="I399" i="1"/>
  <c r="H399" i="1" s="1"/>
  <c r="AB402" i="1" l="1"/>
  <c r="O340" i="1"/>
  <c r="R340" i="1" s="1"/>
  <c r="V340" i="1" s="1"/>
  <c r="W340" i="1" s="1"/>
  <c r="F341" i="1"/>
  <c r="O341" i="1" s="1"/>
  <c r="R341" i="1" s="1"/>
  <c r="V341" i="1" s="1"/>
  <c r="W341" i="1" s="1"/>
  <c r="Y399" i="1"/>
  <c r="C400" i="1"/>
  <c r="Z399" i="1"/>
  <c r="AA399" i="1" s="1"/>
  <c r="AH399" i="1" s="1"/>
  <c r="AJ400" i="1"/>
  <c r="I400" i="1"/>
  <c r="H400" i="1" s="1"/>
  <c r="AC342" i="1"/>
  <c r="AE342" i="1" s="1"/>
  <c r="AF342" i="1" s="1"/>
  <c r="G342" i="1"/>
  <c r="K400" i="1"/>
  <c r="X400" i="1"/>
  <c r="A401" i="1"/>
  <c r="M343" i="1"/>
  <c r="N343" i="1" s="1"/>
  <c r="P343" i="1"/>
  <c r="Q343" i="1"/>
  <c r="L344" i="1"/>
  <c r="J341" i="1" l="1"/>
  <c r="M344" i="1"/>
  <c r="N344" i="1" s="1"/>
  <c r="P344" i="1"/>
  <c r="Q344" i="1"/>
  <c r="L345" i="1"/>
  <c r="F342" i="1"/>
  <c r="J342" i="1" s="1"/>
  <c r="AG340" i="1"/>
  <c r="B340" i="1" s="1"/>
  <c r="X401" i="1"/>
  <c r="A402" i="1"/>
  <c r="K401" i="1"/>
  <c r="AB403" i="1"/>
  <c r="AG341" i="1"/>
  <c r="B341" i="1" s="1"/>
  <c r="AC343" i="1"/>
  <c r="AE343" i="1" s="1"/>
  <c r="AF343" i="1" s="1"/>
  <c r="G343" i="1"/>
  <c r="Z400" i="1"/>
  <c r="AA400" i="1" s="1"/>
  <c r="AH400" i="1" s="1"/>
  <c r="AJ401" i="1"/>
  <c r="C401" i="1"/>
  <c r="I401" i="1"/>
  <c r="H401" i="1" s="1"/>
  <c r="Y400" i="1"/>
  <c r="F343" i="1" l="1"/>
  <c r="J343" i="1" s="1"/>
  <c r="X402" i="1"/>
  <c r="K402" i="1"/>
  <c r="A403" i="1"/>
  <c r="O342" i="1"/>
  <c r="R342" i="1" s="1"/>
  <c r="V342" i="1" s="1"/>
  <c r="W342" i="1" s="1"/>
  <c r="Y401" i="1"/>
  <c r="AJ402" i="1"/>
  <c r="I402" i="1"/>
  <c r="H402" i="1" s="1"/>
  <c r="Z401" i="1"/>
  <c r="AA401" i="1" s="1"/>
  <c r="AH401" i="1" s="1"/>
  <c r="C402" i="1"/>
  <c r="AC344" i="1"/>
  <c r="AE344" i="1" s="1"/>
  <c r="AF344" i="1" s="1"/>
  <c r="AH344" i="1" s="1"/>
  <c r="G344" i="1"/>
  <c r="AB404" i="1"/>
  <c r="M345" i="1"/>
  <c r="N345" i="1" s="1"/>
  <c r="L346" i="1"/>
  <c r="O343" i="1" l="1"/>
  <c r="R343" i="1" s="1"/>
  <c r="V343" i="1" s="1"/>
  <c r="W343" i="1" s="1"/>
  <c r="AG343" i="1" s="1"/>
  <c r="B343" i="1" s="1"/>
  <c r="M346" i="1"/>
  <c r="N346" i="1" s="1"/>
  <c r="L347" i="1"/>
  <c r="F344" i="1"/>
  <c r="J344" i="1" s="1"/>
  <c r="K403" i="1"/>
  <c r="A404" i="1"/>
  <c r="X403" i="1"/>
  <c r="AB405" i="1"/>
  <c r="G345" i="1"/>
  <c r="AC345" i="1"/>
  <c r="AE345" i="1" s="1"/>
  <c r="AF345" i="1" s="1"/>
  <c r="AG342" i="1"/>
  <c r="B342" i="1" s="1"/>
  <c r="Y402" i="1"/>
  <c r="AJ403" i="1"/>
  <c r="I403" i="1"/>
  <c r="H403" i="1" s="1"/>
  <c r="Z402" i="1"/>
  <c r="AA402" i="1" s="1"/>
  <c r="AH402" i="1" s="1"/>
  <c r="C403" i="1"/>
  <c r="O344" i="1" l="1"/>
  <c r="R344" i="1" s="1"/>
  <c r="V344" i="1" s="1"/>
  <c r="W344" i="1" s="1"/>
  <c r="C404" i="1"/>
  <c r="Y403" i="1"/>
  <c r="AJ404" i="1"/>
  <c r="I404" i="1"/>
  <c r="H404" i="1" s="1"/>
  <c r="Z403" i="1"/>
  <c r="AA403" i="1" s="1"/>
  <c r="AH403" i="1" s="1"/>
  <c r="M347" i="1"/>
  <c r="N347" i="1" s="1"/>
  <c r="L348" i="1"/>
  <c r="K404" i="1"/>
  <c r="A405" i="1"/>
  <c r="X404" i="1"/>
  <c r="F345" i="1"/>
  <c r="J345" i="1" s="1"/>
  <c r="AB406" i="1"/>
  <c r="AC346" i="1"/>
  <c r="AE346" i="1" s="1"/>
  <c r="AF346" i="1" s="1"/>
  <c r="G346" i="1"/>
  <c r="P345" i="1" l="1"/>
  <c r="P346" i="1" s="1"/>
  <c r="P347" i="1" s="1"/>
  <c r="P348" i="1" s="1"/>
  <c r="O345" i="1"/>
  <c r="Y404" i="1"/>
  <c r="I405" i="1"/>
  <c r="H405" i="1" s="1"/>
  <c r="Z404" i="1"/>
  <c r="AA404" i="1" s="1"/>
  <c r="AH404" i="1" s="1"/>
  <c r="AJ405" i="1"/>
  <c r="C405" i="1"/>
  <c r="AC347" i="1"/>
  <c r="AE347" i="1" s="1"/>
  <c r="AF347" i="1" s="1"/>
  <c r="G347" i="1"/>
  <c r="F346" i="1"/>
  <c r="J346" i="1" s="1"/>
  <c r="AB407" i="1"/>
  <c r="A406" i="1"/>
  <c r="K405" i="1"/>
  <c r="X405" i="1"/>
  <c r="M348" i="1"/>
  <c r="N348" i="1" s="1"/>
  <c r="L349" i="1"/>
  <c r="AG344" i="1"/>
  <c r="Q345" i="1" l="1"/>
  <c r="Q346" i="1" s="1"/>
  <c r="Q347" i="1" s="1"/>
  <c r="Q348" i="1" s="1"/>
  <c r="Q349" i="1" s="1"/>
  <c r="O346" i="1"/>
  <c r="AC348" i="1"/>
  <c r="AE348" i="1" s="1"/>
  <c r="AF348" i="1" s="1"/>
  <c r="G348" i="1"/>
  <c r="K406" i="1"/>
  <c r="A407" i="1"/>
  <c r="X406" i="1"/>
  <c r="M349" i="1"/>
  <c r="N349" i="1" s="1"/>
  <c r="P349" i="1"/>
  <c r="L350" i="1"/>
  <c r="Z405" i="1"/>
  <c r="AJ406" i="1"/>
  <c r="C406" i="1"/>
  <c r="Y405" i="1"/>
  <c r="I406" i="1"/>
  <c r="H406" i="1" s="1"/>
  <c r="AB408" i="1"/>
  <c r="B344" i="1"/>
  <c r="F347" i="1"/>
  <c r="J347" i="1" s="1"/>
  <c r="R345" i="1" l="1"/>
  <c r="V345" i="1" s="1"/>
  <c r="W345" i="1" s="1"/>
  <c r="AG345" i="1" s="1"/>
  <c r="B345" i="1" s="1"/>
  <c r="R346" i="1"/>
  <c r="V346" i="1" s="1"/>
  <c r="W346" i="1" s="1"/>
  <c r="AG346" i="1" s="1"/>
  <c r="B346" i="1" s="1"/>
  <c r="O347" i="1"/>
  <c r="R347" i="1" s="1"/>
  <c r="V347" i="1" s="1"/>
  <c r="W347" i="1" s="1"/>
  <c r="AG347" i="1" s="1"/>
  <c r="B347" i="1" s="1"/>
  <c r="AC349" i="1"/>
  <c r="AE349" i="1" s="1"/>
  <c r="AF349" i="1" s="1"/>
  <c r="G349" i="1"/>
  <c r="M350" i="1"/>
  <c r="N350" i="1" s="1"/>
  <c r="P350" i="1"/>
  <c r="Q350" i="1"/>
  <c r="L351" i="1"/>
  <c r="AJ407" i="1"/>
  <c r="I407" i="1"/>
  <c r="H407" i="1" s="1"/>
  <c r="Y406" i="1"/>
  <c r="Z406" i="1"/>
  <c r="AA406" i="1" s="1"/>
  <c r="AH406" i="1" s="1"/>
  <c r="C407" i="1"/>
  <c r="F348" i="1"/>
  <c r="J348" i="1" s="1"/>
  <c r="AB409" i="1"/>
  <c r="X407" i="1"/>
  <c r="K407" i="1"/>
  <c r="A408" i="1"/>
  <c r="O348" i="1" l="1"/>
  <c r="R348" i="1" s="1"/>
  <c r="V348" i="1" s="1"/>
  <c r="W348" i="1" s="1"/>
  <c r="AG348" i="1" s="1"/>
  <c r="B348" i="1" s="1"/>
  <c r="M351" i="1"/>
  <c r="N351" i="1" s="1"/>
  <c r="P351" i="1"/>
  <c r="Q351" i="1"/>
  <c r="L352" i="1"/>
  <c r="F349" i="1"/>
  <c r="J349" i="1" s="1"/>
  <c r="K408" i="1"/>
  <c r="A409" i="1"/>
  <c r="X408" i="1"/>
  <c r="I408" i="1"/>
  <c r="H408" i="1" s="1"/>
  <c r="Y407" i="1"/>
  <c r="C408" i="1"/>
  <c r="Z407" i="1"/>
  <c r="AA407" i="1" s="1"/>
  <c r="AH407" i="1" s="1"/>
  <c r="AJ408" i="1"/>
  <c r="AB410" i="1"/>
  <c r="AC350" i="1"/>
  <c r="AE350" i="1" s="1"/>
  <c r="AF350" i="1" s="1"/>
  <c r="G350" i="1"/>
  <c r="F350" i="1" l="1"/>
  <c r="J350" i="1" s="1"/>
  <c r="Y408" i="1"/>
  <c r="I409" i="1"/>
  <c r="H409" i="1" s="1"/>
  <c r="C409" i="1"/>
  <c r="Z408" i="1"/>
  <c r="AA408" i="1" s="1"/>
  <c r="AH408" i="1" s="1"/>
  <c r="AJ409" i="1"/>
  <c r="O349" i="1"/>
  <c r="R349" i="1" s="1"/>
  <c r="V349" i="1" s="1"/>
  <c r="W349" i="1" s="1"/>
  <c r="A410" i="1"/>
  <c r="K409" i="1"/>
  <c r="X409" i="1"/>
  <c r="AC351" i="1"/>
  <c r="AE351" i="1" s="1"/>
  <c r="AF351" i="1" s="1"/>
  <c r="G351" i="1"/>
  <c r="AB411" i="1"/>
  <c r="M352" i="1"/>
  <c r="N352" i="1" s="1"/>
  <c r="P352" i="1"/>
  <c r="Q352" i="1"/>
  <c r="L353" i="1"/>
  <c r="O350" i="1" l="1"/>
  <c r="R350" i="1" s="1"/>
  <c r="V350" i="1" s="1"/>
  <c r="W350" i="1" s="1"/>
  <c r="AG350" i="1" s="1"/>
  <c r="B350" i="1" s="1"/>
  <c r="X410" i="1"/>
  <c r="K410" i="1"/>
  <c r="A411" i="1"/>
  <c r="AG349" i="1"/>
  <c r="B349" i="1" s="1"/>
  <c r="F351" i="1"/>
  <c r="O351" i="1" s="1"/>
  <c r="R351" i="1" s="1"/>
  <c r="V351" i="1" s="1"/>
  <c r="W351" i="1" s="1"/>
  <c r="I410" i="1"/>
  <c r="H410" i="1" s="1"/>
  <c r="Y409" i="1"/>
  <c r="AJ410" i="1"/>
  <c r="C410" i="1"/>
  <c r="Z409" i="1"/>
  <c r="AA409" i="1" s="1"/>
  <c r="AH409" i="1" s="1"/>
  <c r="AC352" i="1"/>
  <c r="AE352" i="1" s="1"/>
  <c r="AF352" i="1" s="1"/>
  <c r="G352" i="1"/>
  <c r="M353" i="1"/>
  <c r="N353" i="1" s="1"/>
  <c r="P353" i="1"/>
  <c r="Q353" i="1"/>
  <c r="L354" i="1"/>
  <c r="AB412" i="1"/>
  <c r="AG351" i="1" l="1"/>
  <c r="B351" i="1" s="1"/>
  <c r="M354" i="1"/>
  <c r="N354" i="1" s="1"/>
  <c r="P354" i="1"/>
  <c r="Q354" i="1"/>
  <c r="L355" i="1"/>
  <c r="F352" i="1"/>
  <c r="O352" i="1" s="1"/>
  <c r="R352" i="1" s="1"/>
  <c r="V352" i="1" s="1"/>
  <c r="W352" i="1" s="1"/>
  <c r="J351" i="1"/>
  <c r="Y410" i="1"/>
  <c r="C411" i="1"/>
  <c r="I411" i="1"/>
  <c r="H411" i="1" s="1"/>
  <c r="Z410" i="1"/>
  <c r="AA410" i="1" s="1"/>
  <c r="AH410" i="1" s="1"/>
  <c r="AJ411" i="1"/>
  <c r="AB413" i="1"/>
  <c r="X411" i="1"/>
  <c r="A412" i="1"/>
  <c r="K411" i="1"/>
  <c r="AC353" i="1"/>
  <c r="AE353" i="1" s="1"/>
  <c r="AF353" i="1" s="1"/>
  <c r="G353" i="1"/>
  <c r="AG352" i="1" l="1"/>
  <c r="B352" i="1" s="1"/>
  <c r="AB414" i="1"/>
  <c r="M355" i="1"/>
  <c r="N355" i="1" s="1"/>
  <c r="P355" i="1"/>
  <c r="Q355" i="1"/>
  <c r="L356" i="1"/>
  <c r="F353" i="1"/>
  <c r="J353" i="1" s="1"/>
  <c r="A413" i="1"/>
  <c r="K412" i="1"/>
  <c r="X412" i="1"/>
  <c r="J352" i="1"/>
  <c r="Y411" i="1"/>
  <c r="C412" i="1"/>
  <c r="I412" i="1"/>
  <c r="H412" i="1" s="1"/>
  <c r="Z411" i="1"/>
  <c r="AA411" i="1" s="1"/>
  <c r="AH411" i="1" s="1"/>
  <c r="AJ412" i="1"/>
  <c r="AC354" i="1"/>
  <c r="AE354" i="1" s="1"/>
  <c r="AF354" i="1" s="1"/>
  <c r="G354" i="1"/>
  <c r="O353" i="1" l="1"/>
  <c r="R353" i="1" s="1"/>
  <c r="V353" i="1" s="1"/>
  <c r="W353" i="1" s="1"/>
  <c r="AC355" i="1"/>
  <c r="AE355" i="1" s="1"/>
  <c r="AF355" i="1" s="1"/>
  <c r="G355" i="1"/>
  <c r="F354" i="1"/>
  <c r="J354" i="1" s="1"/>
  <c r="X413" i="1"/>
  <c r="A414" i="1"/>
  <c r="K413" i="1"/>
  <c r="M356" i="1"/>
  <c r="N356" i="1" s="1"/>
  <c r="P356" i="1"/>
  <c r="Q356" i="1"/>
  <c r="L357" i="1"/>
  <c r="Z412" i="1"/>
  <c r="AA412" i="1" s="1"/>
  <c r="AH412" i="1" s="1"/>
  <c r="C413" i="1"/>
  <c r="Y412" i="1"/>
  <c r="I413" i="1"/>
  <c r="H413" i="1" s="1"/>
  <c r="AJ413" i="1"/>
  <c r="AB415" i="1"/>
  <c r="O354" i="1" l="1"/>
  <c r="R354" i="1" s="1"/>
  <c r="V354" i="1" s="1"/>
  <c r="W354" i="1" s="1"/>
  <c r="AG354" i="1" s="1"/>
  <c r="B354" i="1" s="1"/>
  <c r="AC356" i="1"/>
  <c r="AE356" i="1" s="1"/>
  <c r="AF356" i="1" s="1"/>
  <c r="G356" i="1"/>
  <c r="C414" i="1"/>
  <c r="Z413" i="1"/>
  <c r="AA413" i="1" s="1"/>
  <c r="AH413" i="1" s="1"/>
  <c r="AJ414" i="1"/>
  <c r="Y413" i="1"/>
  <c r="I414" i="1"/>
  <c r="H414" i="1" s="1"/>
  <c r="M357" i="1"/>
  <c r="N357" i="1" s="1"/>
  <c r="P357" i="1"/>
  <c r="Q357" i="1"/>
  <c r="L358" i="1"/>
  <c r="F355" i="1"/>
  <c r="O355" i="1" s="1"/>
  <c r="R355" i="1" s="1"/>
  <c r="V355" i="1" s="1"/>
  <c r="W355" i="1" s="1"/>
  <c r="AG353" i="1"/>
  <c r="AB416" i="1"/>
  <c r="A415" i="1"/>
  <c r="X414" i="1"/>
  <c r="K414" i="1"/>
  <c r="AG355" i="1" l="1"/>
  <c r="B355" i="1" s="1"/>
  <c r="Z414" i="1"/>
  <c r="AA414" i="1" s="1"/>
  <c r="AH414" i="1" s="1"/>
  <c r="I415" i="1"/>
  <c r="H415" i="1" s="1"/>
  <c r="C415" i="1"/>
  <c r="Y414" i="1"/>
  <c r="AJ415" i="1"/>
  <c r="J355" i="1"/>
  <c r="F356" i="1"/>
  <c r="J356" i="1" s="1"/>
  <c r="AC357" i="1"/>
  <c r="AE357" i="1" s="1"/>
  <c r="AF357" i="1" s="1"/>
  <c r="G357" i="1"/>
  <c r="X415" i="1"/>
  <c r="A416" i="1"/>
  <c r="K415" i="1"/>
  <c r="AB417" i="1"/>
  <c r="B353" i="1"/>
  <c r="M358" i="1"/>
  <c r="N358" i="1" s="1"/>
  <c r="P358" i="1"/>
  <c r="Q358" i="1"/>
  <c r="L359" i="1"/>
  <c r="AC358" i="1" l="1"/>
  <c r="AE358" i="1" s="1"/>
  <c r="AF358" i="1" s="1"/>
  <c r="G358" i="1"/>
  <c r="AB418" i="1"/>
  <c r="X416" i="1"/>
  <c r="K416" i="1"/>
  <c r="A417" i="1"/>
  <c r="O356" i="1"/>
  <c r="R356" i="1" s="1"/>
  <c r="V356" i="1" s="1"/>
  <c r="W356" i="1" s="1"/>
  <c r="M359" i="1"/>
  <c r="N359" i="1" s="1"/>
  <c r="P359" i="1"/>
  <c r="Q359" i="1"/>
  <c r="L360" i="1"/>
  <c r="Y415" i="1"/>
  <c r="AJ416" i="1"/>
  <c r="C416" i="1"/>
  <c r="I416" i="1"/>
  <c r="H416" i="1" s="1"/>
  <c r="Z415" i="1"/>
  <c r="AA415" i="1" s="1"/>
  <c r="AH415" i="1" s="1"/>
  <c r="F357" i="1"/>
  <c r="J357" i="1" s="1"/>
  <c r="AC359" i="1" l="1"/>
  <c r="AE359" i="1" s="1"/>
  <c r="AF359" i="1" s="1"/>
  <c r="G359" i="1"/>
  <c r="A418" i="1"/>
  <c r="X417" i="1"/>
  <c r="K417" i="1"/>
  <c r="O357" i="1"/>
  <c r="R357" i="1" s="1"/>
  <c r="V357" i="1" s="1"/>
  <c r="W357" i="1" s="1"/>
  <c r="M360" i="1"/>
  <c r="N360" i="1" s="1"/>
  <c r="P360" i="1"/>
  <c r="Q360" i="1"/>
  <c r="L361" i="1"/>
  <c r="AB419" i="1"/>
  <c r="F358" i="1"/>
  <c r="O358" i="1" s="1"/>
  <c r="R358" i="1" s="1"/>
  <c r="V358" i="1" s="1"/>
  <c r="W358" i="1" s="1"/>
  <c r="AG356" i="1"/>
  <c r="B356" i="1" s="1"/>
  <c r="C417" i="1"/>
  <c r="Z416" i="1"/>
  <c r="AA416" i="1" s="1"/>
  <c r="AH416" i="1" s="1"/>
  <c r="AJ417" i="1"/>
  <c r="I417" i="1"/>
  <c r="H417" i="1" s="1"/>
  <c r="Y416" i="1"/>
  <c r="AG358" i="1" l="1"/>
  <c r="B358" i="1" s="1"/>
  <c r="J358" i="1"/>
  <c r="F359" i="1"/>
  <c r="O359" i="1" s="1"/>
  <c r="R359" i="1" s="1"/>
  <c r="V359" i="1" s="1"/>
  <c r="W359" i="1" s="1"/>
  <c r="AB420" i="1"/>
  <c r="C418" i="1"/>
  <c r="Y417" i="1"/>
  <c r="AJ418" i="1"/>
  <c r="I418" i="1"/>
  <c r="H418" i="1" s="1"/>
  <c r="Z417" i="1"/>
  <c r="AA417" i="1" s="1"/>
  <c r="AH417" i="1" s="1"/>
  <c r="AC360" i="1"/>
  <c r="AE360" i="1" s="1"/>
  <c r="AF360" i="1" s="1"/>
  <c r="G360" i="1"/>
  <c r="M361" i="1"/>
  <c r="N361" i="1" s="1"/>
  <c r="P361" i="1"/>
  <c r="Q361" i="1"/>
  <c r="L362" i="1"/>
  <c r="AG357" i="1"/>
  <c r="K418" i="1"/>
  <c r="X418" i="1"/>
  <c r="A419" i="1"/>
  <c r="J359" i="1" l="1"/>
  <c r="AC361" i="1"/>
  <c r="AE361" i="1" s="1"/>
  <c r="AF361" i="1" s="1"/>
  <c r="G361" i="1"/>
  <c r="F360" i="1"/>
  <c r="O360" i="1" s="1"/>
  <c r="R360" i="1" s="1"/>
  <c r="V360" i="1" s="1"/>
  <c r="W360" i="1" s="1"/>
  <c r="AG359" i="1"/>
  <c r="B359" i="1" s="1"/>
  <c r="A420" i="1"/>
  <c r="K419" i="1"/>
  <c r="X419" i="1"/>
  <c r="C419" i="1"/>
  <c r="I419" i="1"/>
  <c r="H419" i="1" s="1"/>
  <c r="Y418" i="1"/>
  <c r="AJ419" i="1"/>
  <c r="Z418" i="1"/>
  <c r="AA418" i="1" s="1"/>
  <c r="AH418" i="1" s="1"/>
  <c r="AB421" i="1"/>
  <c r="M362" i="1"/>
  <c r="N362" i="1" s="1"/>
  <c r="P362" i="1"/>
  <c r="Q362" i="1"/>
  <c r="L363" i="1"/>
  <c r="B357" i="1"/>
  <c r="J360" i="1" l="1"/>
  <c r="AG360" i="1"/>
  <c r="B360" i="1" s="1"/>
  <c r="AC362" i="1"/>
  <c r="AE362" i="1" s="1"/>
  <c r="AF362" i="1" s="1"/>
  <c r="G362" i="1"/>
  <c r="A421" i="1"/>
  <c r="X420" i="1"/>
  <c r="K420" i="1"/>
  <c r="M363" i="1"/>
  <c r="N363" i="1" s="1"/>
  <c r="P363" i="1"/>
  <c r="Q363" i="1"/>
  <c r="L364" i="1"/>
  <c r="Z419" i="1"/>
  <c r="AA419" i="1" s="1"/>
  <c r="AH419" i="1" s="1"/>
  <c r="AJ420" i="1"/>
  <c r="C420" i="1"/>
  <c r="I420" i="1"/>
  <c r="H420" i="1" s="1"/>
  <c r="Y419" i="1"/>
  <c r="F361" i="1"/>
  <c r="O361" i="1" s="1"/>
  <c r="R361" i="1" s="1"/>
  <c r="V361" i="1" s="1"/>
  <c r="W361" i="1" s="1"/>
  <c r="AB422" i="1"/>
  <c r="J361" i="1" l="1"/>
  <c r="AG361" i="1"/>
  <c r="B361" i="1" s="1"/>
  <c r="AB423" i="1"/>
  <c r="C421" i="1"/>
  <c r="Z420" i="1"/>
  <c r="AA420" i="1" s="1"/>
  <c r="AH420" i="1" s="1"/>
  <c r="AJ421" i="1"/>
  <c r="I421" i="1"/>
  <c r="H421" i="1" s="1"/>
  <c r="Y420" i="1"/>
  <c r="AC363" i="1"/>
  <c r="AE363" i="1" s="1"/>
  <c r="AF363" i="1" s="1"/>
  <c r="G363" i="1"/>
  <c r="A422" i="1"/>
  <c r="X421" i="1"/>
  <c r="K421" i="1"/>
  <c r="M364" i="1"/>
  <c r="N364" i="1" s="1"/>
  <c r="P364" i="1"/>
  <c r="Q364" i="1"/>
  <c r="L365" i="1"/>
  <c r="F362" i="1"/>
  <c r="O362" i="1" s="1"/>
  <c r="R362" i="1" s="1"/>
  <c r="V362" i="1" s="1"/>
  <c r="W362" i="1" s="1"/>
  <c r="J362" i="1" l="1"/>
  <c r="AG362" i="1"/>
  <c r="Z421" i="1"/>
  <c r="AA421" i="1" s="1"/>
  <c r="AH421" i="1" s="1"/>
  <c r="AJ422" i="1"/>
  <c r="I422" i="1"/>
  <c r="H422" i="1" s="1"/>
  <c r="Y421" i="1"/>
  <c r="C422" i="1"/>
  <c r="AC364" i="1"/>
  <c r="AE364" i="1" s="1"/>
  <c r="AF364" i="1" s="1"/>
  <c r="G364" i="1"/>
  <c r="M365" i="1"/>
  <c r="N365" i="1" s="1"/>
  <c r="P365" i="1"/>
  <c r="Q365" i="1"/>
  <c r="L366" i="1"/>
  <c r="X422" i="1"/>
  <c r="A423" i="1"/>
  <c r="K422" i="1"/>
  <c r="F363" i="1"/>
  <c r="O363" i="1" s="1"/>
  <c r="R363" i="1" s="1"/>
  <c r="V363" i="1" s="1"/>
  <c r="W363" i="1" s="1"/>
  <c r="AB424" i="1"/>
  <c r="J363" i="1" l="1"/>
  <c r="AG363" i="1"/>
  <c r="B363" i="1" s="1"/>
  <c r="AB425" i="1"/>
  <c r="X423" i="1"/>
  <c r="K423" i="1"/>
  <c r="A424" i="1"/>
  <c r="AC365" i="1"/>
  <c r="AE365" i="1" s="1"/>
  <c r="AF365" i="1" s="1"/>
  <c r="G365" i="1"/>
  <c r="Y422" i="1"/>
  <c r="AJ423" i="1"/>
  <c r="Z422" i="1"/>
  <c r="AA422" i="1" s="1"/>
  <c r="AH422" i="1" s="1"/>
  <c r="I423" i="1"/>
  <c r="H423" i="1" s="1"/>
  <c r="C423" i="1"/>
  <c r="M366" i="1"/>
  <c r="N366" i="1" s="1"/>
  <c r="P366" i="1"/>
  <c r="Q366" i="1"/>
  <c r="L367" i="1"/>
  <c r="F364" i="1"/>
  <c r="O364" i="1" s="1"/>
  <c r="R364" i="1" s="1"/>
  <c r="V364" i="1" s="1"/>
  <c r="W364" i="1" s="1"/>
  <c r="B362" i="1"/>
  <c r="AG364" i="1" l="1"/>
  <c r="B364" i="1" s="1"/>
  <c r="J364" i="1"/>
  <c r="X424" i="1"/>
  <c r="A425" i="1"/>
  <c r="K424" i="1"/>
  <c r="AB426" i="1"/>
  <c r="AC366" i="1"/>
  <c r="AE366" i="1" s="1"/>
  <c r="AF366" i="1" s="1"/>
  <c r="G366" i="1"/>
  <c r="F365" i="1"/>
  <c r="O365" i="1" s="1"/>
  <c r="R365" i="1" s="1"/>
  <c r="V365" i="1" s="1"/>
  <c r="W365" i="1" s="1"/>
  <c r="M367" i="1"/>
  <c r="N367" i="1" s="1"/>
  <c r="P367" i="1"/>
  <c r="Q367" i="1"/>
  <c r="L368" i="1"/>
  <c r="I424" i="1"/>
  <c r="H424" i="1" s="1"/>
  <c r="Y423" i="1"/>
  <c r="C424" i="1"/>
  <c r="Z423" i="1"/>
  <c r="AA423" i="1" s="1"/>
  <c r="AH423" i="1" s="1"/>
  <c r="AJ424" i="1"/>
  <c r="J365" i="1" l="1"/>
  <c r="AG365" i="1"/>
  <c r="B365" i="1" s="1"/>
  <c r="AC367" i="1"/>
  <c r="AE367" i="1" s="1"/>
  <c r="AF367" i="1" s="1"/>
  <c r="G367" i="1"/>
  <c r="F366" i="1"/>
  <c r="J366" i="1" s="1"/>
  <c r="M368" i="1"/>
  <c r="N368" i="1" s="1"/>
  <c r="P368" i="1"/>
  <c r="Q368" i="1"/>
  <c r="L369" i="1"/>
  <c r="X425" i="1"/>
  <c r="K425" i="1"/>
  <c r="A426" i="1"/>
  <c r="AB427" i="1"/>
  <c r="Z424" i="1"/>
  <c r="AA424" i="1" s="1"/>
  <c r="AH424" i="1" s="1"/>
  <c r="C425" i="1"/>
  <c r="AJ425" i="1"/>
  <c r="I425" i="1"/>
  <c r="H425" i="1" s="1"/>
  <c r="Y424" i="1"/>
  <c r="O366" i="1" l="1"/>
  <c r="R366" i="1" s="1"/>
  <c r="V366" i="1" s="1"/>
  <c r="W366" i="1" s="1"/>
  <c r="AG366" i="1" s="1"/>
  <c r="B366" i="1" s="1"/>
  <c r="Y425" i="1"/>
  <c r="C426" i="1"/>
  <c r="I426" i="1"/>
  <c r="H426" i="1" s="1"/>
  <c r="Z425" i="1"/>
  <c r="AA425" i="1" s="1"/>
  <c r="AH425" i="1" s="1"/>
  <c r="AJ426" i="1"/>
  <c r="A427" i="1"/>
  <c r="K426" i="1"/>
  <c r="X426" i="1"/>
  <c r="AC368" i="1"/>
  <c r="AE368" i="1" s="1"/>
  <c r="AF368" i="1" s="1"/>
  <c r="G368" i="1"/>
  <c r="F367" i="1"/>
  <c r="O367" i="1" s="1"/>
  <c r="R367" i="1" s="1"/>
  <c r="V367" i="1" s="1"/>
  <c r="W367" i="1" s="1"/>
  <c r="AB428" i="1"/>
  <c r="M369" i="1"/>
  <c r="N369" i="1" s="1"/>
  <c r="P369" i="1"/>
  <c r="Q369" i="1"/>
  <c r="L370" i="1"/>
  <c r="J367" i="1" l="1"/>
  <c r="AG367" i="1"/>
  <c r="B367" i="1" s="1"/>
  <c r="AB429" i="1"/>
  <c r="F368" i="1"/>
  <c r="J368" i="1" s="1"/>
  <c r="AC369" i="1"/>
  <c r="AE369" i="1" s="1"/>
  <c r="AF369" i="1" s="1"/>
  <c r="G369" i="1"/>
  <c r="A428" i="1"/>
  <c r="K427" i="1"/>
  <c r="X427" i="1"/>
  <c r="M370" i="1"/>
  <c r="N370" i="1" s="1"/>
  <c r="P370" i="1"/>
  <c r="Q370" i="1"/>
  <c r="L371" i="1"/>
  <c r="Y426" i="1"/>
  <c r="C427" i="1"/>
  <c r="Z426" i="1"/>
  <c r="AA426" i="1" s="1"/>
  <c r="AH426" i="1" s="1"/>
  <c r="AJ427" i="1"/>
  <c r="I427" i="1"/>
  <c r="H427" i="1" s="1"/>
  <c r="O368" i="1" l="1"/>
  <c r="R368" i="1" s="1"/>
  <c r="V368" i="1" s="1"/>
  <c r="W368" i="1" s="1"/>
  <c r="AG368" i="1" s="1"/>
  <c r="B368" i="1" s="1"/>
  <c r="AC370" i="1"/>
  <c r="AE370" i="1" s="1"/>
  <c r="AF370" i="1" s="1"/>
  <c r="G370" i="1"/>
  <c r="Y427" i="1"/>
  <c r="C428" i="1"/>
  <c r="Z427" i="1"/>
  <c r="AA427" i="1" s="1"/>
  <c r="AH427" i="1" s="1"/>
  <c r="I428" i="1"/>
  <c r="H428" i="1" s="1"/>
  <c r="AJ428" i="1"/>
  <c r="M371" i="1"/>
  <c r="N371" i="1" s="1"/>
  <c r="P371" i="1"/>
  <c r="Q371" i="1"/>
  <c r="L372" i="1"/>
  <c r="F369" i="1"/>
  <c r="O369" i="1" s="1"/>
  <c r="R369" i="1" s="1"/>
  <c r="V369" i="1" s="1"/>
  <c r="W369" i="1" s="1"/>
  <c r="X428" i="1"/>
  <c r="K428" i="1"/>
  <c r="A429" i="1"/>
  <c r="AB430" i="1"/>
  <c r="AG369" i="1" l="1"/>
  <c r="B369" i="1" s="1"/>
  <c r="J369" i="1"/>
  <c r="F370" i="1"/>
  <c r="O370" i="1" s="1"/>
  <c r="R370" i="1" s="1"/>
  <c r="V370" i="1" s="1"/>
  <c r="W370" i="1" s="1"/>
  <c r="AC371" i="1"/>
  <c r="AE371" i="1" s="1"/>
  <c r="AF371" i="1" s="1"/>
  <c r="G371" i="1"/>
  <c r="X429" i="1"/>
  <c r="A430" i="1"/>
  <c r="K429" i="1"/>
  <c r="AB431" i="1"/>
  <c r="M372" i="1"/>
  <c r="N372" i="1" s="1"/>
  <c r="P372" i="1"/>
  <c r="Q372" i="1"/>
  <c r="L373" i="1"/>
  <c r="Y428" i="1"/>
  <c r="AJ429" i="1"/>
  <c r="I429" i="1"/>
  <c r="H429" i="1" s="1"/>
  <c r="Z428" i="1"/>
  <c r="AA428" i="1" s="1"/>
  <c r="AH428" i="1" s="1"/>
  <c r="C429" i="1"/>
  <c r="J370" i="1" l="1"/>
  <c r="AG370" i="1"/>
  <c r="AC372" i="1"/>
  <c r="AE372" i="1" s="1"/>
  <c r="AF372" i="1" s="1"/>
  <c r="G372" i="1"/>
  <c r="M373" i="1"/>
  <c r="N373" i="1" s="1"/>
  <c r="P373" i="1"/>
  <c r="Q373" i="1"/>
  <c r="L374" i="1"/>
  <c r="AB432" i="1"/>
  <c r="Y429" i="1"/>
  <c r="Z429" i="1"/>
  <c r="AA429" i="1" s="1"/>
  <c r="AH429" i="1" s="1"/>
  <c r="AJ430" i="1"/>
  <c r="I430" i="1"/>
  <c r="H430" i="1" s="1"/>
  <c r="C430" i="1"/>
  <c r="X430" i="1"/>
  <c r="A431" i="1"/>
  <c r="K430" i="1"/>
  <c r="F371" i="1"/>
  <c r="O371" i="1" s="1"/>
  <c r="R371" i="1" s="1"/>
  <c r="V371" i="1" s="1"/>
  <c r="W371" i="1" s="1"/>
  <c r="AG371" i="1" l="1"/>
  <c r="B371" i="1" s="1"/>
  <c r="I431" i="1"/>
  <c r="H431" i="1" s="1"/>
  <c r="Y430" i="1"/>
  <c r="C431" i="1"/>
  <c r="AJ431" i="1"/>
  <c r="Z430" i="1"/>
  <c r="AA430" i="1" s="1"/>
  <c r="AH430" i="1" s="1"/>
  <c r="AB433" i="1"/>
  <c r="AC373" i="1"/>
  <c r="AE373" i="1" s="1"/>
  <c r="AF373" i="1" s="1"/>
  <c r="G373" i="1"/>
  <c r="X431" i="1"/>
  <c r="A432" i="1"/>
  <c r="K431" i="1"/>
  <c r="M374" i="1"/>
  <c r="N374" i="1" s="1"/>
  <c r="P374" i="1"/>
  <c r="Q374" i="1"/>
  <c r="L375" i="1"/>
  <c r="J371" i="1"/>
  <c r="F372" i="1"/>
  <c r="O372" i="1" s="1"/>
  <c r="R372" i="1" s="1"/>
  <c r="V372" i="1" s="1"/>
  <c r="W372" i="1" s="1"/>
  <c r="B370" i="1"/>
  <c r="J372" i="1" l="1"/>
  <c r="AG372" i="1"/>
  <c r="B372" i="1" s="1"/>
  <c r="A433" i="1"/>
  <c r="X432" i="1"/>
  <c r="K432" i="1"/>
  <c r="AC374" i="1"/>
  <c r="AE374" i="1" s="1"/>
  <c r="AF374" i="1" s="1"/>
  <c r="G374" i="1"/>
  <c r="C432" i="1"/>
  <c r="Z431" i="1"/>
  <c r="AA431" i="1" s="1"/>
  <c r="AH431" i="1" s="1"/>
  <c r="AJ432" i="1"/>
  <c r="Y431" i="1"/>
  <c r="I432" i="1"/>
  <c r="H432" i="1" s="1"/>
  <c r="AB434" i="1"/>
  <c r="M375" i="1"/>
  <c r="N375" i="1" s="1"/>
  <c r="P375" i="1"/>
  <c r="Q375" i="1"/>
  <c r="L376" i="1"/>
  <c r="F373" i="1"/>
  <c r="J373" i="1" s="1"/>
  <c r="AC375" i="1" l="1"/>
  <c r="AE375" i="1" s="1"/>
  <c r="AF375" i="1" s="1"/>
  <c r="G375" i="1"/>
  <c r="I433" i="1"/>
  <c r="H433" i="1" s="1"/>
  <c r="C433" i="1"/>
  <c r="Y432" i="1"/>
  <c r="AJ433" i="1"/>
  <c r="Z432" i="1"/>
  <c r="AA432" i="1" s="1"/>
  <c r="AH432" i="1" s="1"/>
  <c r="M376" i="1"/>
  <c r="N376" i="1" s="1"/>
  <c r="P376" i="1"/>
  <c r="Q376" i="1"/>
  <c r="L377" i="1"/>
  <c r="O373" i="1"/>
  <c r="R373" i="1" s="1"/>
  <c r="V373" i="1" s="1"/>
  <c r="W373" i="1" s="1"/>
  <c r="AB435" i="1"/>
  <c r="F374" i="1"/>
  <c r="O374" i="1" s="1"/>
  <c r="R374" i="1" s="1"/>
  <c r="V374" i="1" s="1"/>
  <c r="W374" i="1" s="1"/>
  <c r="K433" i="1"/>
  <c r="A434" i="1"/>
  <c r="X433" i="1"/>
  <c r="J374" i="1" l="1"/>
  <c r="AG374" i="1"/>
  <c r="B374" i="1" s="1"/>
  <c r="M377" i="1"/>
  <c r="N377" i="1" s="1"/>
  <c r="P377" i="1"/>
  <c r="Q377" i="1"/>
  <c r="L378" i="1"/>
  <c r="A435" i="1"/>
  <c r="K434" i="1"/>
  <c r="X434" i="1"/>
  <c r="AG373" i="1"/>
  <c r="B373" i="1" s="1"/>
  <c r="Y433" i="1"/>
  <c r="C434" i="1"/>
  <c r="I434" i="1"/>
  <c r="H434" i="1" s="1"/>
  <c r="AJ434" i="1"/>
  <c r="Z433" i="1"/>
  <c r="AA433" i="1" s="1"/>
  <c r="AH433" i="1" s="1"/>
  <c r="AB436" i="1"/>
  <c r="AC376" i="1"/>
  <c r="AE376" i="1" s="1"/>
  <c r="AF376" i="1" s="1"/>
  <c r="G376" i="1"/>
  <c r="F375" i="1"/>
  <c r="J375" i="1" s="1"/>
  <c r="F376" i="1" l="1"/>
  <c r="J376" i="1" s="1"/>
  <c r="AC377" i="1"/>
  <c r="AE377" i="1" s="1"/>
  <c r="G377" i="1"/>
  <c r="M378" i="1"/>
  <c r="N378" i="1" s="1"/>
  <c r="L379" i="1"/>
  <c r="O375" i="1"/>
  <c r="R375" i="1" s="1"/>
  <c r="V375" i="1" s="1"/>
  <c r="W375" i="1" s="1"/>
  <c r="X435" i="1"/>
  <c r="A436" i="1"/>
  <c r="K435" i="1"/>
  <c r="AB437" i="1"/>
  <c r="Z434" i="1"/>
  <c r="AA434" i="1" s="1"/>
  <c r="AH434" i="1" s="1"/>
  <c r="AJ435" i="1"/>
  <c r="Y434" i="1"/>
  <c r="I435" i="1"/>
  <c r="H435" i="1" s="1"/>
  <c r="C435" i="1"/>
  <c r="O376" i="1" l="1"/>
  <c r="R376" i="1" s="1"/>
  <c r="V376" i="1" s="1"/>
  <c r="W376" i="1" s="1"/>
  <c r="AG376" i="1" s="1"/>
  <c r="B376" i="1" s="1"/>
  <c r="AC378" i="1"/>
  <c r="AE378" i="1" s="1"/>
  <c r="G378" i="1"/>
  <c r="M379" i="1"/>
  <c r="N379" i="1" s="1"/>
  <c r="L380" i="1"/>
  <c r="C436" i="1"/>
  <c r="Z435" i="1"/>
  <c r="AA435" i="1" s="1"/>
  <c r="AH435" i="1" s="1"/>
  <c r="AJ436" i="1"/>
  <c r="I436" i="1"/>
  <c r="H436" i="1" s="1"/>
  <c r="Y435" i="1"/>
  <c r="AG375" i="1"/>
  <c r="B375" i="1" s="1"/>
  <c r="F377" i="1"/>
  <c r="J377" i="1" s="1"/>
  <c r="AB438" i="1"/>
  <c r="A437" i="1"/>
  <c r="X436" i="1"/>
  <c r="K436" i="1"/>
  <c r="O377" i="1" l="1"/>
  <c r="R377" i="1" s="1"/>
  <c r="C437" i="1"/>
  <c r="AJ437" i="1"/>
  <c r="Y436" i="1"/>
  <c r="I437" i="1"/>
  <c r="H437" i="1" s="1"/>
  <c r="Z436" i="1"/>
  <c r="AB439" i="1"/>
  <c r="G379" i="1"/>
  <c r="AC379" i="1"/>
  <c r="AE379" i="1" s="1"/>
  <c r="F378" i="1"/>
  <c r="O378" i="1" s="1"/>
  <c r="A438" i="1"/>
  <c r="K437" i="1"/>
  <c r="X437" i="1"/>
  <c r="M380" i="1"/>
  <c r="N380" i="1" s="1"/>
  <c r="L381" i="1"/>
  <c r="P378" i="1" l="1"/>
  <c r="Q378" i="1" s="1"/>
  <c r="Q379" i="1" s="1"/>
  <c r="Q380" i="1" s="1"/>
  <c r="Q381" i="1" s="1"/>
  <c r="J378" i="1"/>
  <c r="G380" i="1"/>
  <c r="AC380" i="1"/>
  <c r="AE380" i="1" s="1"/>
  <c r="X438" i="1"/>
  <c r="A439" i="1"/>
  <c r="K438" i="1"/>
  <c r="S377" i="1"/>
  <c r="V377" i="1"/>
  <c r="M381" i="1"/>
  <c r="N381" i="1" s="1"/>
  <c r="L382" i="1"/>
  <c r="AB440" i="1"/>
  <c r="Z437" i="1"/>
  <c r="AA437" i="1" s="1"/>
  <c r="AH437" i="1" s="1"/>
  <c r="C438" i="1"/>
  <c r="I438" i="1"/>
  <c r="H438" i="1" s="1"/>
  <c r="Y437" i="1"/>
  <c r="AJ438" i="1"/>
  <c r="F379" i="1"/>
  <c r="J379" i="1" s="1"/>
  <c r="P379" i="1" l="1"/>
  <c r="P380" i="1" s="1"/>
  <c r="P381" i="1" s="1"/>
  <c r="P382" i="1" s="1"/>
  <c r="O379" i="1"/>
  <c r="R379" i="1" s="1"/>
  <c r="AB441" i="1"/>
  <c r="M382" i="1"/>
  <c r="N382" i="1" s="1"/>
  <c r="Q382" i="1"/>
  <c r="L383" i="1"/>
  <c r="A440" i="1"/>
  <c r="X439" i="1"/>
  <c r="K439" i="1"/>
  <c r="U377" i="1"/>
  <c r="W377" i="1" s="1"/>
  <c r="T377" i="1"/>
  <c r="S378" i="1"/>
  <c r="AJ439" i="1"/>
  <c r="Z438" i="1"/>
  <c r="AA438" i="1" s="1"/>
  <c r="AH438" i="1" s="1"/>
  <c r="C439" i="1"/>
  <c r="I439" i="1"/>
  <c r="H439" i="1" s="1"/>
  <c r="Y438" i="1"/>
  <c r="G381" i="1"/>
  <c r="AC381" i="1"/>
  <c r="AE381" i="1" s="1"/>
  <c r="F380" i="1"/>
  <c r="J380" i="1" s="1"/>
  <c r="R378" i="1"/>
  <c r="Y439" i="1" l="1"/>
  <c r="AJ440" i="1"/>
  <c r="I440" i="1"/>
  <c r="H440" i="1" s="1"/>
  <c r="Z439" i="1"/>
  <c r="AA439" i="1" s="1"/>
  <c r="AH439" i="1" s="1"/>
  <c r="C440" i="1"/>
  <c r="M383" i="1"/>
  <c r="N383" i="1" s="1"/>
  <c r="P383" i="1"/>
  <c r="Q383" i="1"/>
  <c r="L384" i="1"/>
  <c r="F381" i="1"/>
  <c r="J381" i="1" s="1"/>
  <c r="T378" i="1"/>
  <c r="AF378" i="1" s="1"/>
  <c r="S379" i="1"/>
  <c r="AB442" i="1"/>
  <c r="AG377" i="1"/>
  <c r="B377" i="1" s="1"/>
  <c r="O380" i="1"/>
  <c r="R380" i="1" s="1"/>
  <c r="AF377" i="1"/>
  <c r="AA377" i="1"/>
  <c r="X440" i="1"/>
  <c r="A441" i="1"/>
  <c r="K440" i="1"/>
  <c r="AC382" i="1"/>
  <c r="AE382" i="1" s="1"/>
  <c r="G382" i="1"/>
  <c r="I441" i="1" l="1"/>
  <c r="H441" i="1" s="1"/>
  <c r="Y440" i="1"/>
  <c r="Z440" i="1"/>
  <c r="AA440" i="1" s="1"/>
  <c r="AH440" i="1" s="1"/>
  <c r="C441" i="1"/>
  <c r="AJ441" i="1"/>
  <c r="AB443" i="1"/>
  <c r="O381" i="1"/>
  <c r="R381" i="1" s="1"/>
  <c r="F382" i="1"/>
  <c r="O382" i="1" s="1"/>
  <c r="R382" i="1" s="1"/>
  <c r="X441" i="1"/>
  <c r="A442" i="1"/>
  <c r="K441" i="1"/>
  <c r="T379" i="1"/>
  <c r="AF379" i="1" s="1"/>
  <c r="S380" i="1"/>
  <c r="G383" i="1"/>
  <c r="AC383" i="1"/>
  <c r="AE383" i="1" s="1"/>
  <c r="AH377" i="1"/>
  <c r="M384" i="1"/>
  <c r="N384" i="1" s="1"/>
  <c r="P384" i="1"/>
  <c r="Q384" i="1"/>
  <c r="L385" i="1"/>
  <c r="G384" i="1" l="1"/>
  <c r="AC384" i="1"/>
  <c r="AE384" i="1" s="1"/>
  <c r="J382" i="1"/>
  <c r="M385" i="1"/>
  <c r="N385" i="1" s="1"/>
  <c r="P385" i="1"/>
  <c r="Q385" i="1"/>
  <c r="L386" i="1"/>
  <c r="F383" i="1"/>
  <c r="O383" i="1" s="1"/>
  <c r="R383" i="1" s="1"/>
  <c r="T380" i="1"/>
  <c r="AF380" i="1" s="1"/>
  <c r="S381" i="1"/>
  <c r="X442" i="1"/>
  <c r="K442" i="1"/>
  <c r="A443" i="1"/>
  <c r="Z441" i="1"/>
  <c r="AA441" i="1" s="1"/>
  <c r="AH441" i="1" s="1"/>
  <c r="AJ442" i="1"/>
  <c r="Y441" i="1"/>
  <c r="I442" i="1"/>
  <c r="H442" i="1" s="1"/>
  <c r="C442" i="1"/>
  <c r="AB444" i="1"/>
  <c r="J383" i="1" l="1"/>
  <c r="G385" i="1"/>
  <c r="AC385" i="1"/>
  <c r="AE385" i="1" s="1"/>
  <c r="X443" i="1"/>
  <c r="A444" i="1"/>
  <c r="K443" i="1"/>
  <c r="AB445" i="1"/>
  <c r="M386" i="1"/>
  <c r="N386" i="1" s="1"/>
  <c r="P386" i="1"/>
  <c r="Q386" i="1"/>
  <c r="L387" i="1"/>
  <c r="T381" i="1"/>
  <c r="AF381" i="1" s="1"/>
  <c r="S382" i="1"/>
  <c r="Z442" i="1"/>
  <c r="AA442" i="1" s="1"/>
  <c r="AH442" i="1" s="1"/>
  <c r="C443" i="1"/>
  <c r="I443" i="1"/>
  <c r="H443" i="1" s="1"/>
  <c r="AJ443" i="1"/>
  <c r="Y442" i="1"/>
  <c r="F384" i="1"/>
  <c r="O384" i="1" s="1"/>
  <c r="R384" i="1" s="1"/>
  <c r="J384" i="1" l="1"/>
  <c r="AB446" i="1"/>
  <c r="AJ444" i="1"/>
  <c r="Y443" i="1"/>
  <c r="C444" i="1"/>
  <c r="Z443" i="1"/>
  <c r="AA443" i="1" s="1"/>
  <c r="AH443" i="1" s="1"/>
  <c r="I444" i="1"/>
  <c r="H444" i="1" s="1"/>
  <c r="AC386" i="1"/>
  <c r="AE386" i="1" s="1"/>
  <c r="G386" i="1"/>
  <c r="M387" i="1"/>
  <c r="N387" i="1" s="1"/>
  <c r="P387" i="1"/>
  <c r="Q387" i="1"/>
  <c r="L388" i="1"/>
  <c r="T382" i="1"/>
  <c r="AF382" i="1" s="1"/>
  <c r="S383" i="1"/>
  <c r="A445" i="1"/>
  <c r="K444" i="1"/>
  <c r="X444" i="1"/>
  <c r="F385" i="1"/>
  <c r="O385" i="1" s="1"/>
  <c r="R385" i="1" s="1"/>
  <c r="J385" i="1" l="1"/>
  <c r="T383" i="1"/>
  <c r="AF383" i="1" s="1"/>
  <c r="S384" i="1"/>
  <c r="X445" i="1"/>
  <c r="A446" i="1"/>
  <c r="K445" i="1"/>
  <c r="Z444" i="1"/>
  <c r="AA444" i="1" s="1"/>
  <c r="AH444" i="1" s="1"/>
  <c r="C445" i="1"/>
  <c r="I445" i="1"/>
  <c r="H445" i="1" s="1"/>
  <c r="Y444" i="1"/>
  <c r="AJ445" i="1"/>
  <c r="G387" i="1"/>
  <c r="AC387" i="1"/>
  <c r="AE387" i="1" s="1"/>
  <c r="F386" i="1"/>
  <c r="O386" i="1" s="1"/>
  <c r="R386" i="1" s="1"/>
  <c r="M388" i="1"/>
  <c r="N388" i="1" s="1"/>
  <c r="P388" i="1"/>
  <c r="Q388" i="1"/>
  <c r="L389" i="1"/>
  <c r="AB447" i="1"/>
  <c r="AB448" i="1" l="1"/>
  <c r="M389" i="1"/>
  <c r="N389" i="1" s="1"/>
  <c r="P389" i="1"/>
  <c r="Q389" i="1"/>
  <c r="L390" i="1"/>
  <c r="Y445" i="1"/>
  <c r="I446" i="1"/>
  <c r="H446" i="1" s="1"/>
  <c r="C446" i="1"/>
  <c r="Z445" i="1"/>
  <c r="AA445" i="1" s="1"/>
  <c r="AH445" i="1" s="1"/>
  <c r="AJ446" i="1"/>
  <c r="J386" i="1"/>
  <c r="F387" i="1"/>
  <c r="O387" i="1" s="1"/>
  <c r="R387" i="1" s="1"/>
  <c r="T384" i="1"/>
  <c r="AF384" i="1" s="1"/>
  <c r="S385" i="1"/>
  <c r="AC388" i="1"/>
  <c r="AE388" i="1" s="1"/>
  <c r="G388" i="1"/>
  <c r="A447" i="1"/>
  <c r="K446" i="1"/>
  <c r="X446" i="1"/>
  <c r="J387" i="1" l="1"/>
  <c r="Z446" i="1"/>
  <c r="AA446" i="1" s="1"/>
  <c r="AH446" i="1" s="1"/>
  <c r="I447" i="1"/>
  <c r="H447" i="1" s="1"/>
  <c r="C447" i="1"/>
  <c r="Y446" i="1"/>
  <c r="AJ447" i="1"/>
  <c r="AC389" i="1"/>
  <c r="AE389" i="1" s="1"/>
  <c r="G389" i="1"/>
  <c r="T385" i="1"/>
  <c r="AF385" i="1" s="1"/>
  <c r="S386" i="1"/>
  <c r="M390" i="1"/>
  <c r="N390" i="1" s="1"/>
  <c r="P390" i="1"/>
  <c r="Q390" i="1"/>
  <c r="L391" i="1"/>
  <c r="AB449" i="1"/>
  <c r="X447" i="1"/>
  <c r="A448" i="1"/>
  <c r="K447" i="1"/>
  <c r="F388" i="1"/>
  <c r="O388" i="1" s="1"/>
  <c r="R388" i="1" s="1"/>
  <c r="J388" i="1" l="1"/>
  <c r="K448" i="1"/>
  <c r="X448" i="1"/>
  <c r="A449" i="1"/>
  <c r="T386" i="1"/>
  <c r="AF386" i="1" s="1"/>
  <c r="S387" i="1"/>
  <c r="AC390" i="1"/>
  <c r="AE390" i="1" s="1"/>
  <c r="G390" i="1"/>
  <c r="AB450" i="1"/>
  <c r="C448" i="1"/>
  <c r="Z447" i="1"/>
  <c r="AA447" i="1" s="1"/>
  <c r="AH447" i="1" s="1"/>
  <c r="AJ448" i="1"/>
  <c r="I448" i="1"/>
  <c r="H448" i="1" s="1"/>
  <c r="Y447" i="1"/>
  <c r="M391" i="1"/>
  <c r="N391" i="1" s="1"/>
  <c r="P391" i="1"/>
  <c r="Q391" i="1"/>
  <c r="L392" i="1"/>
  <c r="F389" i="1"/>
  <c r="O389" i="1" s="1"/>
  <c r="R389" i="1" s="1"/>
  <c r="M392" i="1" l="1"/>
  <c r="N392" i="1" s="1"/>
  <c r="P392" i="1"/>
  <c r="Q392" i="1"/>
  <c r="L393" i="1"/>
  <c r="J389" i="1"/>
  <c r="F390" i="1"/>
  <c r="O390" i="1" s="1"/>
  <c r="R390" i="1" s="1"/>
  <c r="K449" i="1"/>
  <c r="X449" i="1"/>
  <c r="A450" i="1"/>
  <c r="T387" i="1"/>
  <c r="AF387" i="1" s="1"/>
  <c r="S388" i="1"/>
  <c r="Z448" i="1"/>
  <c r="AA448" i="1" s="1"/>
  <c r="AH448" i="1" s="1"/>
  <c r="AJ449" i="1"/>
  <c r="C449" i="1"/>
  <c r="I449" i="1"/>
  <c r="H449" i="1" s="1"/>
  <c r="Y448" i="1"/>
  <c r="G391" i="1"/>
  <c r="AC391" i="1"/>
  <c r="AE391" i="1" s="1"/>
  <c r="AB451" i="1"/>
  <c r="J390" i="1" l="1"/>
  <c r="X450" i="1"/>
  <c r="A451" i="1"/>
  <c r="K450" i="1"/>
  <c r="M393" i="1"/>
  <c r="N393" i="1" s="1"/>
  <c r="P393" i="1"/>
  <c r="Q393" i="1"/>
  <c r="L394" i="1"/>
  <c r="F391" i="1"/>
  <c r="O391" i="1" s="1"/>
  <c r="R391" i="1" s="1"/>
  <c r="T388" i="1"/>
  <c r="AF388" i="1" s="1"/>
  <c r="S389" i="1"/>
  <c r="C450" i="1"/>
  <c r="I450" i="1"/>
  <c r="H450" i="1" s="1"/>
  <c r="Y449" i="1"/>
  <c r="Z449" i="1"/>
  <c r="AA449" i="1" s="1"/>
  <c r="AH449" i="1" s="1"/>
  <c r="AJ450" i="1"/>
  <c r="AB452" i="1"/>
  <c r="AC392" i="1"/>
  <c r="AE392" i="1" s="1"/>
  <c r="G392" i="1"/>
  <c r="J391" i="1" l="1"/>
  <c r="F392" i="1"/>
  <c r="O392" i="1" s="1"/>
  <c r="R392" i="1" s="1"/>
  <c r="K451" i="1"/>
  <c r="X451" i="1"/>
  <c r="A452" i="1"/>
  <c r="AB453" i="1"/>
  <c r="G393" i="1"/>
  <c r="AC393" i="1"/>
  <c r="AE393" i="1" s="1"/>
  <c r="AJ451" i="1"/>
  <c r="Y450" i="1"/>
  <c r="C451" i="1"/>
  <c r="Z450" i="1"/>
  <c r="AA450" i="1" s="1"/>
  <c r="AH450" i="1" s="1"/>
  <c r="I451" i="1"/>
  <c r="H451" i="1" s="1"/>
  <c r="T389" i="1"/>
  <c r="AF389" i="1" s="1"/>
  <c r="S390" i="1"/>
  <c r="M394" i="1"/>
  <c r="N394" i="1" s="1"/>
  <c r="P394" i="1"/>
  <c r="Q394" i="1"/>
  <c r="L395" i="1"/>
  <c r="J392" i="1" l="1"/>
  <c r="AB454" i="1"/>
  <c r="Z451" i="1"/>
  <c r="AA451" i="1" s="1"/>
  <c r="AH451" i="1" s="1"/>
  <c r="C452" i="1"/>
  <c r="I452" i="1"/>
  <c r="H452" i="1" s="1"/>
  <c r="Y451" i="1"/>
  <c r="AJ452" i="1"/>
  <c r="F393" i="1"/>
  <c r="J393" i="1" s="1"/>
  <c r="X452" i="1"/>
  <c r="A453" i="1"/>
  <c r="K452" i="1"/>
  <c r="AC394" i="1"/>
  <c r="AE394" i="1" s="1"/>
  <c r="G394" i="1"/>
  <c r="M395" i="1"/>
  <c r="N395" i="1" s="1"/>
  <c r="P395" i="1"/>
  <c r="Q395" i="1"/>
  <c r="L396" i="1"/>
  <c r="T390" i="1"/>
  <c r="AF390" i="1" s="1"/>
  <c r="S391" i="1"/>
  <c r="Y452" i="1" l="1"/>
  <c r="I453" i="1"/>
  <c r="H453" i="1" s="1"/>
  <c r="C453" i="1"/>
  <c r="Z452" i="1"/>
  <c r="AA452" i="1" s="1"/>
  <c r="AH452" i="1" s="1"/>
  <c r="AJ453" i="1"/>
  <c r="T391" i="1"/>
  <c r="AF391" i="1" s="1"/>
  <c r="S392" i="1"/>
  <c r="O393" i="1"/>
  <c r="R393" i="1" s="1"/>
  <c r="AC395" i="1"/>
  <c r="AE395" i="1" s="1"/>
  <c r="G395" i="1"/>
  <c r="A454" i="1"/>
  <c r="K453" i="1"/>
  <c r="X453" i="1"/>
  <c r="M396" i="1"/>
  <c r="N396" i="1" s="1"/>
  <c r="P396" i="1"/>
  <c r="Q396" i="1"/>
  <c r="L397" i="1"/>
  <c r="F394" i="1"/>
  <c r="O394" i="1" s="1"/>
  <c r="R394" i="1" s="1"/>
  <c r="AB455" i="1"/>
  <c r="J394" i="1" l="1"/>
  <c r="T392" i="1"/>
  <c r="AF392" i="1" s="1"/>
  <c r="S393" i="1"/>
  <c r="AB456" i="1"/>
  <c r="X454" i="1"/>
  <c r="A455" i="1"/>
  <c r="K454" i="1"/>
  <c r="M397" i="1"/>
  <c r="N397" i="1" s="1"/>
  <c r="P397" i="1"/>
  <c r="Q397" i="1"/>
  <c r="L398" i="1"/>
  <c r="Z453" i="1"/>
  <c r="AA453" i="1" s="1"/>
  <c r="AH453" i="1" s="1"/>
  <c r="C454" i="1"/>
  <c r="I454" i="1"/>
  <c r="H454" i="1" s="1"/>
  <c r="Y453" i="1"/>
  <c r="AJ454" i="1"/>
  <c r="F395" i="1"/>
  <c r="O395" i="1" s="1"/>
  <c r="R395" i="1" s="1"/>
  <c r="AC396" i="1"/>
  <c r="AE396" i="1" s="1"/>
  <c r="G396" i="1"/>
  <c r="J395" i="1" l="1"/>
  <c r="F396" i="1"/>
  <c r="J396" i="1" s="1"/>
  <c r="X455" i="1"/>
  <c r="K455" i="1"/>
  <c r="A456" i="1"/>
  <c r="AB457" i="1"/>
  <c r="T393" i="1"/>
  <c r="AF393" i="1" s="1"/>
  <c r="S394" i="1"/>
  <c r="AC397" i="1"/>
  <c r="AE397" i="1" s="1"/>
  <c r="G397" i="1"/>
  <c r="M398" i="1"/>
  <c r="N398" i="1" s="1"/>
  <c r="P398" i="1"/>
  <c r="Q398" i="1"/>
  <c r="L399" i="1"/>
  <c r="Y454" i="1"/>
  <c r="C455" i="1"/>
  <c r="Z454" i="1"/>
  <c r="AA454" i="1" s="1"/>
  <c r="AH454" i="1" s="1"/>
  <c r="I455" i="1"/>
  <c r="H455" i="1" s="1"/>
  <c r="AJ455" i="1"/>
  <c r="O396" i="1" l="1"/>
  <c r="R396" i="1" s="1"/>
  <c r="F397" i="1"/>
  <c r="O397" i="1" s="1"/>
  <c r="R397" i="1" s="1"/>
  <c r="AB458" i="1"/>
  <c r="C456" i="1"/>
  <c r="Y455" i="1"/>
  <c r="AJ456" i="1"/>
  <c r="I456" i="1"/>
  <c r="H456" i="1" s="1"/>
  <c r="Z455" i="1"/>
  <c r="AA455" i="1" s="1"/>
  <c r="AH455" i="1" s="1"/>
  <c r="AC398" i="1"/>
  <c r="AE398" i="1" s="1"/>
  <c r="G398" i="1"/>
  <c r="T394" i="1"/>
  <c r="AF394" i="1" s="1"/>
  <c r="S395" i="1"/>
  <c r="A457" i="1"/>
  <c r="K456" i="1"/>
  <c r="X456" i="1"/>
  <c r="M399" i="1"/>
  <c r="N399" i="1" s="1"/>
  <c r="P399" i="1"/>
  <c r="Q399" i="1"/>
  <c r="L400" i="1"/>
  <c r="J397" i="1" l="1"/>
  <c r="F398" i="1"/>
  <c r="J398" i="1" s="1"/>
  <c r="AC399" i="1"/>
  <c r="AE399" i="1" s="1"/>
  <c r="G399" i="1"/>
  <c r="X457" i="1"/>
  <c r="K457" i="1"/>
  <c r="A458" i="1"/>
  <c r="AB459" i="1"/>
  <c r="M400" i="1"/>
  <c r="N400" i="1" s="1"/>
  <c r="P400" i="1"/>
  <c r="Q400" i="1"/>
  <c r="L401" i="1"/>
  <c r="Z456" i="1"/>
  <c r="AA456" i="1" s="1"/>
  <c r="AH456" i="1" s="1"/>
  <c r="I457" i="1"/>
  <c r="H457" i="1" s="1"/>
  <c r="C457" i="1"/>
  <c r="Y456" i="1"/>
  <c r="AJ457" i="1"/>
  <c r="T395" i="1"/>
  <c r="AF395" i="1" s="1"/>
  <c r="S396" i="1"/>
  <c r="O398" i="1" l="1"/>
  <c r="R398" i="1" s="1"/>
  <c r="AC400" i="1"/>
  <c r="AE400" i="1" s="1"/>
  <c r="G400" i="1"/>
  <c r="K458" i="1"/>
  <c r="X458" i="1"/>
  <c r="A459" i="1"/>
  <c r="T396" i="1"/>
  <c r="AF396" i="1" s="1"/>
  <c r="S397" i="1"/>
  <c r="M401" i="1"/>
  <c r="N401" i="1" s="1"/>
  <c r="P401" i="1"/>
  <c r="Q401" i="1"/>
  <c r="L402" i="1"/>
  <c r="AB460" i="1"/>
  <c r="Z457" i="1"/>
  <c r="AA457" i="1" s="1"/>
  <c r="AH457" i="1" s="1"/>
  <c r="C458" i="1"/>
  <c r="AJ458" i="1"/>
  <c r="Y457" i="1"/>
  <c r="I458" i="1"/>
  <c r="H458" i="1" s="1"/>
  <c r="F399" i="1"/>
  <c r="J399" i="1" s="1"/>
  <c r="O399" i="1" l="1"/>
  <c r="R399" i="1" s="1"/>
  <c r="A460" i="1"/>
  <c r="X459" i="1"/>
  <c r="K459" i="1"/>
  <c r="F400" i="1"/>
  <c r="J400" i="1" s="1"/>
  <c r="AC401" i="1"/>
  <c r="AE401" i="1" s="1"/>
  <c r="G401" i="1"/>
  <c r="Y458" i="1"/>
  <c r="AJ459" i="1"/>
  <c r="Z458" i="1"/>
  <c r="AA458" i="1" s="1"/>
  <c r="AH458" i="1" s="1"/>
  <c r="C459" i="1"/>
  <c r="I459" i="1"/>
  <c r="H459" i="1" s="1"/>
  <c r="AB461" i="1"/>
  <c r="M402" i="1"/>
  <c r="N402" i="1" s="1"/>
  <c r="P402" i="1"/>
  <c r="Q402" i="1"/>
  <c r="L403" i="1"/>
  <c r="T397" i="1"/>
  <c r="AF397" i="1" s="1"/>
  <c r="S398" i="1"/>
  <c r="O400" i="1" l="1"/>
  <c r="R400" i="1" s="1"/>
  <c r="M403" i="1"/>
  <c r="N403" i="1" s="1"/>
  <c r="P403" i="1"/>
  <c r="Q403" i="1"/>
  <c r="L404" i="1"/>
  <c r="T398" i="1"/>
  <c r="AF398" i="1" s="1"/>
  <c r="S399" i="1"/>
  <c r="Z459" i="1"/>
  <c r="AA459" i="1" s="1"/>
  <c r="AH459" i="1" s="1"/>
  <c r="C460" i="1"/>
  <c r="I460" i="1"/>
  <c r="H460" i="1" s="1"/>
  <c r="Y459" i="1"/>
  <c r="AJ460" i="1"/>
  <c r="F401" i="1"/>
  <c r="J401" i="1" s="1"/>
  <c r="X460" i="1"/>
  <c r="A461" i="1"/>
  <c r="K460" i="1"/>
  <c r="AC402" i="1"/>
  <c r="AE402" i="1" s="1"/>
  <c r="G402" i="1"/>
  <c r="AB462" i="1"/>
  <c r="O401" i="1" l="1"/>
  <c r="R401" i="1" s="1"/>
  <c r="M404" i="1"/>
  <c r="N404" i="1" s="1"/>
  <c r="P404" i="1"/>
  <c r="Q404" i="1"/>
  <c r="L405" i="1"/>
  <c r="AB463" i="1"/>
  <c r="F402" i="1"/>
  <c r="J402" i="1" s="1"/>
  <c r="K461" i="1"/>
  <c r="X461" i="1"/>
  <c r="A462" i="1"/>
  <c r="AJ461" i="1"/>
  <c r="Y460" i="1"/>
  <c r="C461" i="1"/>
  <c r="Z460" i="1"/>
  <c r="AA460" i="1" s="1"/>
  <c r="AH460" i="1" s="1"/>
  <c r="I461" i="1"/>
  <c r="H461" i="1" s="1"/>
  <c r="T399" i="1"/>
  <c r="AF399" i="1" s="1"/>
  <c r="S400" i="1"/>
  <c r="AC403" i="1"/>
  <c r="AE403" i="1" s="1"/>
  <c r="G403" i="1"/>
  <c r="O402" i="1" l="1"/>
  <c r="R402" i="1" s="1"/>
  <c r="F403" i="1"/>
  <c r="O403" i="1" s="1"/>
  <c r="R403" i="1" s="1"/>
  <c r="T400" i="1"/>
  <c r="AF400" i="1" s="1"/>
  <c r="S401" i="1"/>
  <c r="A463" i="1"/>
  <c r="K462" i="1"/>
  <c r="X462" i="1"/>
  <c r="AB464" i="1"/>
  <c r="AC404" i="1"/>
  <c r="AE404" i="1" s="1"/>
  <c r="G404" i="1"/>
  <c r="Y461" i="1"/>
  <c r="AJ462" i="1"/>
  <c r="Z461" i="1"/>
  <c r="AA461" i="1" s="1"/>
  <c r="AH461" i="1" s="1"/>
  <c r="C462" i="1"/>
  <c r="I462" i="1"/>
  <c r="H462" i="1" s="1"/>
  <c r="M405" i="1"/>
  <c r="N405" i="1" s="1"/>
  <c r="P405" i="1"/>
  <c r="Q405" i="1"/>
  <c r="L406" i="1"/>
  <c r="J403" i="1" l="1"/>
  <c r="AB465" i="1"/>
  <c r="M406" i="1"/>
  <c r="N406" i="1" s="1"/>
  <c r="L407" i="1"/>
  <c r="F404" i="1"/>
  <c r="O404" i="1" s="1"/>
  <c r="R404" i="1" s="1"/>
  <c r="K463" i="1"/>
  <c r="X463" i="1"/>
  <c r="A464" i="1"/>
  <c r="AC405" i="1"/>
  <c r="AE405" i="1" s="1"/>
  <c r="G405" i="1"/>
  <c r="Y462" i="1"/>
  <c r="C463" i="1"/>
  <c r="Z462" i="1"/>
  <c r="AA462" i="1" s="1"/>
  <c r="AH462" i="1" s="1"/>
  <c r="AJ463" i="1"/>
  <c r="I463" i="1"/>
  <c r="H463" i="1" s="1"/>
  <c r="T401" i="1"/>
  <c r="AF401" i="1" s="1"/>
  <c r="S402" i="1"/>
  <c r="T402" i="1" l="1"/>
  <c r="AF402" i="1" s="1"/>
  <c r="S403" i="1"/>
  <c r="F405" i="1"/>
  <c r="J405" i="1" s="1"/>
  <c r="C464" i="1"/>
  <c r="Y463" i="1"/>
  <c r="AJ464" i="1"/>
  <c r="Z463" i="1"/>
  <c r="AA463" i="1" s="1"/>
  <c r="AH463" i="1" s="1"/>
  <c r="I464" i="1"/>
  <c r="H464" i="1" s="1"/>
  <c r="AB466" i="1"/>
  <c r="AC406" i="1"/>
  <c r="AE406" i="1" s="1"/>
  <c r="G406" i="1"/>
  <c r="K464" i="1"/>
  <c r="X464" i="1"/>
  <c r="A465" i="1"/>
  <c r="J404" i="1"/>
  <c r="M407" i="1"/>
  <c r="N407" i="1" s="1"/>
  <c r="L408" i="1"/>
  <c r="O405" i="1" l="1"/>
  <c r="R405" i="1" s="1"/>
  <c r="M408" i="1"/>
  <c r="N408" i="1" s="1"/>
  <c r="L409" i="1"/>
  <c r="K465" i="1"/>
  <c r="A466" i="1"/>
  <c r="X465" i="1"/>
  <c r="F406" i="1"/>
  <c r="O406" i="1" s="1"/>
  <c r="Y464" i="1"/>
  <c r="C465" i="1"/>
  <c r="Z464" i="1"/>
  <c r="AA464" i="1" s="1"/>
  <c r="AH464" i="1" s="1"/>
  <c r="AJ465" i="1"/>
  <c r="I465" i="1"/>
  <c r="H465" i="1" s="1"/>
  <c r="T403" i="1"/>
  <c r="AF403" i="1" s="1"/>
  <c r="S404" i="1"/>
  <c r="AC407" i="1"/>
  <c r="AE407" i="1" s="1"/>
  <c r="G407" i="1"/>
  <c r="AB467" i="1"/>
  <c r="J406" i="1" l="1"/>
  <c r="P406" i="1"/>
  <c r="Q406" i="1" s="1"/>
  <c r="Q407" i="1" s="1"/>
  <c r="Q408" i="1" s="1"/>
  <c r="Q409" i="1" s="1"/>
  <c r="AB468" i="1"/>
  <c r="A467" i="1"/>
  <c r="K466" i="1"/>
  <c r="X466" i="1"/>
  <c r="M409" i="1"/>
  <c r="N409" i="1" s="1"/>
  <c r="L410" i="1"/>
  <c r="F407" i="1"/>
  <c r="O407" i="1" s="1"/>
  <c r="T404" i="1"/>
  <c r="AF404" i="1" s="1"/>
  <c r="S405" i="1"/>
  <c r="Y465" i="1"/>
  <c r="C466" i="1"/>
  <c r="Z465" i="1"/>
  <c r="AA465" i="1" s="1"/>
  <c r="AH465" i="1" s="1"/>
  <c r="AJ466" i="1"/>
  <c r="I466" i="1"/>
  <c r="H466" i="1" s="1"/>
  <c r="AC408" i="1"/>
  <c r="AE408" i="1" s="1"/>
  <c r="G408" i="1"/>
  <c r="P407" i="1" l="1"/>
  <c r="P408" i="1" s="1"/>
  <c r="P409" i="1" s="1"/>
  <c r="P410" i="1" s="1"/>
  <c r="J407" i="1"/>
  <c r="R407" i="1"/>
  <c r="F408" i="1"/>
  <c r="J408" i="1" s="1"/>
  <c r="T405" i="1"/>
  <c r="S406" i="1"/>
  <c r="M410" i="1"/>
  <c r="N410" i="1" s="1"/>
  <c r="Q410" i="1"/>
  <c r="L411" i="1"/>
  <c r="Z466" i="1"/>
  <c r="AA466" i="1" s="1"/>
  <c r="AH466" i="1" s="1"/>
  <c r="AJ467" i="1"/>
  <c r="Y466" i="1"/>
  <c r="I467" i="1"/>
  <c r="H467" i="1" s="1"/>
  <c r="C467" i="1"/>
  <c r="AC409" i="1"/>
  <c r="AE409" i="1" s="1"/>
  <c r="G409" i="1"/>
  <c r="X467" i="1"/>
  <c r="A468" i="1"/>
  <c r="K467" i="1"/>
  <c r="AB469" i="1"/>
  <c r="R406" i="1"/>
  <c r="O408" i="1" l="1"/>
  <c r="R408" i="1" s="1"/>
  <c r="Z467" i="1"/>
  <c r="AA467" i="1" s="1"/>
  <c r="AH467" i="1" s="1"/>
  <c r="AJ468" i="1"/>
  <c r="Y467" i="1"/>
  <c r="C468" i="1"/>
  <c r="I468" i="1"/>
  <c r="H468" i="1" s="1"/>
  <c r="AC410" i="1"/>
  <c r="AE410" i="1" s="1"/>
  <c r="G410" i="1"/>
  <c r="F409" i="1"/>
  <c r="O409" i="1" s="1"/>
  <c r="R409" i="1" s="1"/>
  <c r="AB470" i="1"/>
  <c r="M411" i="1"/>
  <c r="N411" i="1" s="1"/>
  <c r="P411" i="1"/>
  <c r="Q411" i="1"/>
  <c r="L412" i="1"/>
  <c r="T406" i="1"/>
  <c r="AF406" i="1" s="1"/>
  <c r="S407" i="1"/>
  <c r="X468" i="1"/>
  <c r="K468" i="1"/>
  <c r="A469" i="1"/>
  <c r="AF405" i="1"/>
  <c r="AA405" i="1"/>
  <c r="J409" i="1" l="1"/>
  <c r="AB471" i="1"/>
  <c r="F410" i="1"/>
  <c r="O410" i="1" s="1"/>
  <c r="R410" i="1" s="1"/>
  <c r="C469" i="1"/>
  <c r="Z468" i="1"/>
  <c r="Y468" i="1"/>
  <c r="AJ469" i="1"/>
  <c r="I469" i="1"/>
  <c r="H469" i="1" s="1"/>
  <c r="T407" i="1"/>
  <c r="AF407" i="1" s="1"/>
  <c r="S408" i="1"/>
  <c r="AC411" i="1"/>
  <c r="AE411" i="1" s="1"/>
  <c r="G411" i="1"/>
  <c r="AH405" i="1"/>
  <c r="X469" i="1"/>
  <c r="A470" i="1"/>
  <c r="K469" i="1"/>
  <c r="M412" i="1"/>
  <c r="N412" i="1" s="1"/>
  <c r="P412" i="1"/>
  <c r="Q412" i="1"/>
  <c r="L413" i="1"/>
  <c r="AC412" i="1" l="1"/>
  <c r="AE412" i="1" s="1"/>
  <c r="G412" i="1"/>
  <c r="M413" i="1"/>
  <c r="N413" i="1" s="1"/>
  <c r="P413" i="1"/>
  <c r="Q413" i="1"/>
  <c r="L414" i="1"/>
  <c r="X470" i="1"/>
  <c r="K470" i="1"/>
  <c r="A471" i="1"/>
  <c r="F411" i="1"/>
  <c r="J411" i="1" s="1"/>
  <c r="J410" i="1"/>
  <c r="Z469" i="1"/>
  <c r="AA469" i="1" s="1"/>
  <c r="AH469" i="1" s="1"/>
  <c r="AJ470" i="1"/>
  <c r="C470" i="1"/>
  <c r="I470" i="1"/>
  <c r="H470" i="1" s="1"/>
  <c r="Y469" i="1"/>
  <c r="T408" i="1"/>
  <c r="AF408" i="1" s="1"/>
  <c r="S409" i="1"/>
  <c r="AB472" i="1"/>
  <c r="Z470" i="1" l="1"/>
  <c r="AA470" i="1" s="1"/>
  <c r="AH470" i="1" s="1"/>
  <c r="C471" i="1"/>
  <c r="AJ471" i="1"/>
  <c r="I471" i="1"/>
  <c r="H471" i="1" s="1"/>
  <c r="Y470" i="1"/>
  <c r="AC413" i="1"/>
  <c r="AE413" i="1" s="1"/>
  <c r="G413" i="1"/>
  <c r="AB473" i="1"/>
  <c r="X471" i="1"/>
  <c r="K471" i="1"/>
  <c r="A472" i="1"/>
  <c r="T409" i="1"/>
  <c r="AF409" i="1" s="1"/>
  <c r="S410" i="1"/>
  <c r="O411" i="1"/>
  <c r="R411" i="1" s="1"/>
  <c r="M414" i="1"/>
  <c r="N414" i="1" s="1"/>
  <c r="P414" i="1"/>
  <c r="Q414" i="1"/>
  <c r="L415" i="1"/>
  <c r="F412" i="1"/>
  <c r="O412" i="1" s="1"/>
  <c r="R412" i="1" s="1"/>
  <c r="J412" i="1" l="1"/>
  <c r="X472" i="1"/>
  <c r="A473" i="1"/>
  <c r="K472" i="1"/>
  <c r="AB474" i="1"/>
  <c r="AC414" i="1"/>
  <c r="AE414" i="1" s="1"/>
  <c r="G414" i="1"/>
  <c r="T410" i="1"/>
  <c r="AF410" i="1" s="1"/>
  <c r="S411" i="1"/>
  <c r="F413" i="1"/>
  <c r="O413" i="1" s="1"/>
  <c r="R413" i="1" s="1"/>
  <c r="M415" i="1"/>
  <c r="N415" i="1" s="1"/>
  <c r="P415" i="1"/>
  <c r="Q415" i="1"/>
  <c r="L416" i="1"/>
  <c r="Z471" i="1"/>
  <c r="AA471" i="1" s="1"/>
  <c r="AH471" i="1" s="1"/>
  <c r="C472" i="1"/>
  <c r="I472" i="1"/>
  <c r="H472" i="1" s="1"/>
  <c r="Y471" i="1"/>
  <c r="AJ472" i="1"/>
  <c r="J413" i="1" l="1"/>
  <c r="M416" i="1"/>
  <c r="N416" i="1" s="1"/>
  <c r="P416" i="1"/>
  <c r="Q416" i="1"/>
  <c r="L417" i="1"/>
  <c r="F414" i="1"/>
  <c r="J414" i="1" s="1"/>
  <c r="X473" i="1"/>
  <c r="A474" i="1"/>
  <c r="K473" i="1"/>
  <c r="AB475" i="1"/>
  <c r="Z472" i="1"/>
  <c r="AA472" i="1" s="1"/>
  <c r="AH472" i="1" s="1"/>
  <c r="AJ473" i="1"/>
  <c r="Y472" i="1"/>
  <c r="I473" i="1"/>
  <c r="H473" i="1" s="1"/>
  <c r="C473" i="1"/>
  <c r="AC415" i="1"/>
  <c r="AE415" i="1" s="1"/>
  <c r="G415" i="1"/>
  <c r="T411" i="1"/>
  <c r="AF411" i="1" s="1"/>
  <c r="S412" i="1"/>
  <c r="O414" i="1" l="1"/>
  <c r="R414" i="1" s="1"/>
  <c r="T412" i="1"/>
  <c r="AF412" i="1" s="1"/>
  <c r="S413" i="1"/>
  <c r="AB476" i="1"/>
  <c r="C474" i="1"/>
  <c r="Z473" i="1"/>
  <c r="AA473" i="1" s="1"/>
  <c r="AH473" i="1" s="1"/>
  <c r="AJ474" i="1"/>
  <c r="Y473" i="1"/>
  <c r="I474" i="1"/>
  <c r="H474" i="1" s="1"/>
  <c r="AC416" i="1"/>
  <c r="AE416" i="1" s="1"/>
  <c r="G416" i="1"/>
  <c r="M417" i="1"/>
  <c r="N417" i="1" s="1"/>
  <c r="P417" i="1"/>
  <c r="Q417" i="1"/>
  <c r="L418" i="1"/>
  <c r="F415" i="1"/>
  <c r="O415" i="1" s="1"/>
  <c r="R415" i="1" s="1"/>
  <c r="K474" i="1"/>
  <c r="X474" i="1"/>
  <c r="A475" i="1"/>
  <c r="J415" i="1" l="1"/>
  <c r="AC417" i="1"/>
  <c r="AE417" i="1" s="1"/>
  <c r="G417" i="1"/>
  <c r="AB477" i="1"/>
  <c r="K475" i="1"/>
  <c r="A476" i="1"/>
  <c r="X475" i="1"/>
  <c r="M418" i="1"/>
  <c r="N418" i="1" s="1"/>
  <c r="P418" i="1"/>
  <c r="Q418" i="1"/>
  <c r="L419" i="1"/>
  <c r="T413" i="1"/>
  <c r="AF413" i="1" s="1"/>
  <c r="S414" i="1"/>
  <c r="C475" i="1"/>
  <c r="Y474" i="1"/>
  <c r="AJ475" i="1"/>
  <c r="I475" i="1"/>
  <c r="H475" i="1" s="1"/>
  <c r="Z474" i="1"/>
  <c r="AA474" i="1" s="1"/>
  <c r="AH474" i="1" s="1"/>
  <c r="F416" i="1"/>
  <c r="J416" i="1" s="1"/>
  <c r="O416" i="1" l="1"/>
  <c r="R416" i="1" s="1"/>
  <c r="T414" i="1"/>
  <c r="AF414" i="1" s="1"/>
  <c r="S415" i="1"/>
  <c r="Z475" i="1"/>
  <c r="AA475" i="1" s="1"/>
  <c r="AH475" i="1" s="1"/>
  <c r="C476" i="1"/>
  <c r="Y475" i="1"/>
  <c r="I476" i="1"/>
  <c r="H476" i="1" s="1"/>
  <c r="AJ476" i="1"/>
  <c r="AB478" i="1"/>
  <c r="X476" i="1"/>
  <c r="A477" i="1"/>
  <c r="K476" i="1"/>
  <c r="F417" i="1"/>
  <c r="J417" i="1" s="1"/>
  <c r="AC418" i="1"/>
  <c r="AE418" i="1" s="1"/>
  <c r="G418" i="1"/>
  <c r="M419" i="1"/>
  <c r="N419" i="1" s="1"/>
  <c r="P419" i="1"/>
  <c r="Q419" i="1"/>
  <c r="L420" i="1"/>
  <c r="F418" i="1" l="1"/>
  <c r="J418" i="1" s="1"/>
  <c r="C477" i="1"/>
  <c r="Z476" i="1"/>
  <c r="AA476" i="1" s="1"/>
  <c r="AH476" i="1" s="1"/>
  <c r="AJ477" i="1"/>
  <c r="I477" i="1"/>
  <c r="H477" i="1" s="1"/>
  <c r="Y476" i="1"/>
  <c r="M420" i="1"/>
  <c r="N420" i="1" s="1"/>
  <c r="P420" i="1"/>
  <c r="Q420" i="1"/>
  <c r="L421" i="1"/>
  <c r="O417" i="1"/>
  <c r="R417" i="1" s="1"/>
  <c r="AB479" i="1"/>
  <c r="T415" i="1"/>
  <c r="AF415" i="1" s="1"/>
  <c r="S416" i="1"/>
  <c r="AC419" i="1"/>
  <c r="AE419" i="1" s="1"/>
  <c r="G419" i="1"/>
  <c r="A478" i="1"/>
  <c r="X477" i="1"/>
  <c r="K477" i="1"/>
  <c r="O418" i="1" l="1"/>
  <c r="R418" i="1" s="1"/>
  <c r="AC420" i="1"/>
  <c r="AE420" i="1" s="1"/>
  <c r="G420" i="1"/>
  <c r="Y477" i="1"/>
  <c r="C478" i="1"/>
  <c r="Z477" i="1"/>
  <c r="AA477" i="1" s="1"/>
  <c r="AH477" i="1" s="1"/>
  <c r="AJ478" i="1"/>
  <c r="I478" i="1"/>
  <c r="H478" i="1" s="1"/>
  <c r="T416" i="1"/>
  <c r="AF416" i="1" s="1"/>
  <c r="S417" i="1"/>
  <c r="M421" i="1"/>
  <c r="N421" i="1" s="1"/>
  <c r="P421" i="1"/>
  <c r="Q421" i="1"/>
  <c r="L422" i="1"/>
  <c r="X478" i="1"/>
  <c r="A479" i="1"/>
  <c r="K478" i="1"/>
  <c r="F419" i="1"/>
  <c r="J419" i="1" s="1"/>
  <c r="AB480" i="1"/>
  <c r="O419" i="1" l="1"/>
  <c r="R419" i="1" s="1"/>
  <c r="X479" i="1"/>
  <c r="A480" i="1"/>
  <c r="K479" i="1"/>
  <c r="AC421" i="1"/>
  <c r="AE421" i="1" s="1"/>
  <c r="G421" i="1"/>
  <c r="T417" i="1"/>
  <c r="AF417" i="1" s="1"/>
  <c r="S418" i="1"/>
  <c r="F420" i="1"/>
  <c r="O420" i="1" s="1"/>
  <c r="R420" i="1" s="1"/>
  <c r="M422" i="1"/>
  <c r="N422" i="1" s="1"/>
  <c r="P422" i="1"/>
  <c r="Q422" i="1"/>
  <c r="L423" i="1"/>
  <c r="Z478" i="1"/>
  <c r="AA478" i="1" s="1"/>
  <c r="AH478" i="1" s="1"/>
  <c r="AJ479" i="1"/>
  <c r="Y478" i="1"/>
  <c r="C479" i="1"/>
  <c r="I479" i="1"/>
  <c r="H479" i="1" s="1"/>
  <c r="AB481" i="1"/>
  <c r="AC422" i="1" l="1"/>
  <c r="AE422" i="1" s="1"/>
  <c r="G422" i="1"/>
  <c r="AB482" i="1"/>
  <c r="M423" i="1"/>
  <c r="N423" i="1" s="1"/>
  <c r="P423" i="1"/>
  <c r="Q423" i="1"/>
  <c r="L424" i="1"/>
  <c r="T418" i="1"/>
  <c r="AF418" i="1" s="1"/>
  <c r="S419" i="1"/>
  <c r="J420" i="1"/>
  <c r="K480" i="1"/>
  <c r="X480" i="1"/>
  <c r="A481" i="1"/>
  <c r="F421" i="1"/>
  <c r="O421" i="1" s="1"/>
  <c r="R421" i="1" s="1"/>
  <c r="C480" i="1"/>
  <c r="Z479" i="1"/>
  <c r="AA479" i="1" s="1"/>
  <c r="AH479" i="1" s="1"/>
  <c r="AJ480" i="1"/>
  <c r="Y479" i="1"/>
  <c r="I480" i="1"/>
  <c r="H480" i="1" s="1"/>
  <c r="J421" i="1" l="1"/>
  <c r="AC423" i="1"/>
  <c r="AE423" i="1" s="1"/>
  <c r="G423" i="1"/>
  <c r="A482" i="1"/>
  <c r="K481" i="1"/>
  <c r="X481" i="1"/>
  <c r="M424" i="1"/>
  <c r="N424" i="1" s="1"/>
  <c r="P424" i="1"/>
  <c r="Q424" i="1"/>
  <c r="L425" i="1"/>
  <c r="AB483" i="1"/>
  <c r="F422" i="1"/>
  <c r="O422" i="1" s="1"/>
  <c r="R422" i="1" s="1"/>
  <c r="AJ481" i="1"/>
  <c r="Y480" i="1"/>
  <c r="C481" i="1"/>
  <c r="Z480" i="1"/>
  <c r="AA480" i="1" s="1"/>
  <c r="AH480" i="1" s="1"/>
  <c r="I481" i="1"/>
  <c r="H481" i="1" s="1"/>
  <c r="T419" i="1"/>
  <c r="AF419" i="1" s="1"/>
  <c r="S420" i="1"/>
  <c r="J422" i="1" l="1"/>
  <c r="AB484" i="1"/>
  <c r="T420" i="1"/>
  <c r="AF420" i="1" s="1"/>
  <c r="S421" i="1"/>
  <c r="Z481" i="1"/>
  <c r="AA481" i="1" s="1"/>
  <c r="AH481" i="1" s="1"/>
  <c r="AJ482" i="1"/>
  <c r="Y481" i="1"/>
  <c r="I482" i="1"/>
  <c r="H482" i="1" s="1"/>
  <c r="C482" i="1"/>
  <c r="AC424" i="1"/>
  <c r="AE424" i="1" s="1"/>
  <c r="G424" i="1"/>
  <c r="F423" i="1"/>
  <c r="J423" i="1" s="1"/>
  <c r="M425" i="1"/>
  <c r="N425" i="1" s="1"/>
  <c r="P425" i="1"/>
  <c r="Q425" i="1"/>
  <c r="L426" i="1"/>
  <c r="X482" i="1"/>
  <c r="A483" i="1"/>
  <c r="K482" i="1"/>
  <c r="M426" i="1" l="1"/>
  <c r="N426" i="1" s="1"/>
  <c r="P426" i="1"/>
  <c r="Q426" i="1"/>
  <c r="L427" i="1"/>
  <c r="X483" i="1"/>
  <c r="K483" i="1"/>
  <c r="A484" i="1"/>
  <c r="O423" i="1"/>
  <c r="R423" i="1" s="1"/>
  <c r="Z482" i="1"/>
  <c r="AA482" i="1" s="1"/>
  <c r="AH482" i="1" s="1"/>
  <c r="AJ483" i="1"/>
  <c r="Y482" i="1"/>
  <c r="C483" i="1"/>
  <c r="I483" i="1"/>
  <c r="H483" i="1" s="1"/>
  <c r="AC425" i="1"/>
  <c r="AE425" i="1" s="1"/>
  <c r="G425" i="1"/>
  <c r="F424" i="1"/>
  <c r="J424" i="1" s="1"/>
  <c r="T421" i="1"/>
  <c r="AF421" i="1" s="1"/>
  <c r="S422" i="1"/>
  <c r="AB485" i="1"/>
  <c r="O424" i="1" l="1"/>
  <c r="R424" i="1" s="1"/>
  <c r="AJ484" i="1"/>
  <c r="Z483" i="1"/>
  <c r="AA483" i="1" s="1"/>
  <c r="AH483" i="1" s="1"/>
  <c r="C484" i="1"/>
  <c r="Y483" i="1"/>
  <c r="I484" i="1"/>
  <c r="H484" i="1" s="1"/>
  <c r="K484" i="1"/>
  <c r="X484" i="1"/>
  <c r="A485" i="1"/>
  <c r="AB486" i="1"/>
  <c r="AC426" i="1"/>
  <c r="AE426" i="1" s="1"/>
  <c r="G426" i="1"/>
  <c r="T422" i="1"/>
  <c r="AF422" i="1" s="1"/>
  <c r="S423" i="1"/>
  <c r="F425" i="1"/>
  <c r="J425" i="1" s="1"/>
  <c r="M427" i="1"/>
  <c r="N427" i="1" s="1"/>
  <c r="P427" i="1"/>
  <c r="Q427" i="1"/>
  <c r="L428" i="1"/>
  <c r="F426" i="1" l="1"/>
  <c r="J426" i="1" s="1"/>
  <c r="AC427" i="1"/>
  <c r="AE427" i="1" s="1"/>
  <c r="G427" i="1"/>
  <c r="T423" i="1"/>
  <c r="AF423" i="1" s="1"/>
  <c r="S424" i="1"/>
  <c r="X485" i="1"/>
  <c r="A486" i="1"/>
  <c r="K485" i="1"/>
  <c r="O425" i="1"/>
  <c r="R425" i="1" s="1"/>
  <c r="Z484" i="1"/>
  <c r="AA484" i="1" s="1"/>
  <c r="AH484" i="1" s="1"/>
  <c r="AJ485" i="1"/>
  <c r="I485" i="1"/>
  <c r="H485" i="1" s="1"/>
  <c r="Y484" i="1"/>
  <c r="C485" i="1"/>
  <c r="M428" i="1"/>
  <c r="N428" i="1" s="1"/>
  <c r="P428" i="1"/>
  <c r="Q428" i="1"/>
  <c r="L429" i="1"/>
  <c r="AB487" i="1"/>
  <c r="O426" i="1" l="1"/>
  <c r="R426" i="1" s="1"/>
  <c r="T424" i="1"/>
  <c r="AF424" i="1" s="1"/>
  <c r="S425" i="1"/>
  <c r="AC428" i="1"/>
  <c r="AE428" i="1" s="1"/>
  <c r="G428" i="1"/>
  <c r="AB488" i="1"/>
  <c r="M429" i="1"/>
  <c r="N429" i="1" s="1"/>
  <c r="P429" i="1"/>
  <c r="Q429" i="1"/>
  <c r="L430" i="1"/>
  <c r="X486" i="1"/>
  <c r="A487" i="1"/>
  <c r="K486" i="1"/>
  <c r="F427" i="1"/>
  <c r="O427" i="1" s="1"/>
  <c r="R427" i="1" s="1"/>
  <c r="Z485" i="1"/>
  <c r="AA485" i="1" s="1"/>
  <c r="AH485" i="1" s="1"/>
  <c r="AJ486" i="1"/>
  <c r="Y485" i="1"/>
  <c r="C486" i="1"/>
  <c r="I486" i="1"/>
  <c r="H486" i="1" s="1"/>
  <c r="AC429" i="1" l="1"/>
  <c r="AE429" i="1" s="1"/>
  <c r="G429" i="1"/>
  <c r="F428" i="1"/>
  <c r="O428" i="1" s="1"/>
  <c r="R428" i="1" s="1"/>
  <c r="J427" i="1"/>
  <c r="M430" i="1"/>
  <c r="N430" i="1" s="1"/>
  <c r="P430" i="1"/>
  <c r="Q430" i="1"/>
  <c r="L431" i="1"/>
  <c r="X487" i="1"/>
  <c r="K487" i="1"/>
  <c r="A488" i="1"/>
  <c r="AB489" i="1"/>
  <c r="T425" i="1"/>
  <c r="AF425" i="1" s="1"/>
  <c r="S426" i="1"/>
  <c r="Y486" i="1"/>
  <c r="Z486" i="1"/>
  <c r="AA486" i="1" s="1"/>
  <c r="AH486" i="1" s="1"/>
  <c r="C487" i="1"/>
  <c r="I487" i="1"/>
  <c r="H487" i="1" s="1"/>
  <c r="AJ487" i="1"/>
  <c r="J428" i="1" l="1"/>
  <c r="T426" i="1"/>
  <c r="AF426" i="1" s="1"/>
  <c r="S427" i="1"/>
  <c r="X488" i="1"/>
  <c r="A489" i="1"/>
  <c r="K488" i="1"/>
  <c r="Z487" i="1"/>
  <c r="AA487" i="1" s="1"/>
  <c r="AH487" i="1" s="1"/>
  <c r="C488" i="1"/>
  <c r="Y487" i="1"/>
  <c r="I488" i="1"/>
  <c r="H488" i="1" s="1"/>
  <c r="AJ488" i="1"/>
  <c r="AC430" i="1"/>
  <c r="AE430" i="1" s="1"/>
  <c r="G430" i="1"/>
  <c r="F429" i="1"/>
  <c r="O429" i="1" s="1"/>
  <c r="R429" i="1" s="1"/>
  <c r="AB490" i="1"/>
  <c r="M431" i="1"/>
  <c r="N431" i="1" s="1"/>
  <c r="P431" i="1"/>
  <c r="Q431" i="1"/>
  <c r="L432" i="1"/>
  <c r="J429" i="1" l="1"/>
  <c r="M432" i="1"/>
  <c r="N432" i="1" s="1"/>
  <c r="P432" i="1"/>
  <c r="Q432" i="1"/>
  <c r="L433" i="1"/>
  <c r="F430" i="1"/>
  <c r="J430" i="1" s="1"/>
  <c r="Y488" i="1"/>
  <c r="C489" i="1"/>
  <c r="Z488" i="1"/>
  <c r="AA488" i="1" s="1"/>
  <c r="AH488" i="1" s="1"/>
  <c r="AJ489" i="1"/>
  <c r="I489" i="1"/>
  <c r="H489" i="1" s="1"/>
  <c r="T427" i="1"/>
  <c r="AF427" i="1" s="1"/>
  <c r="S428" i="1"/>
  <c r="AB491" i="1"/>
  <c r="AC431" i="1"/>
  <c r="AE431" i="1" s="1"/>
  <c r="G431" i="1"/>
  <c r="K489" i="1"/>
  <c r="A490" i="1"/>
  <c r="X489" i="1"/>
  <c r="Y489" i="1" l="1"/>
  <c r="AJ490" i="1"/>
  <c r="Z489" i="1"/>
  <c r="AA489" i="1" s="1"/>
  <c r="AH489" i="1" s="1"/>
  <c r="C490" i="1"/>
  <c r="I490" i="1"/>
  <c r="H490" i="1" s="1"/>
  <c r="X490" i="1"/>
  <c r="K490" i="1"/>
  <c r="A491" i="1"/>
  <c r="T428" i="1"/>
  <c r="AF428" i="1" s="1"/>
  <c r="S429" i="1"/>
  <c r="M433" i="1"/>
  <c r="N433" i="1" s="1"/>
  <c r="P433" i="1"/>
  <c r="Q433" i="1"/>
  <c r="L434" i="1"/>
  <c r="AB492" i="1"/>
  <c r="O430" i="1"/>
  <c r="R430" i="1" s="1"/>
  <c r="F431" i="1"/>
  <c r="O431" i="1" s="1"/>
  <c r="R431" i="1" s="1"/>
  <c r="AC432" i="1"/>
  <c r="AE432" i="1" s="1"/>
  <c r="G432" i="1"/>
  <c r="J431" i="1" l="1"/>
  <c r="M434" i="1"/>
  <c r="N434" i="1" s="1"/>
  <c r="P434" i="1"/>
  <c r="Q434" i="1"/>
  <c r="L435" i="1"/>
  <c r="Z490" i="1"/>
  <c r="AA490" i="1" s="1"/>
  <c r="AH490" i="1" s="1"/>
  <c r="C491" i="1"/>
  <c r="AJ491" i="1"/>
  <c r="I491" i="1"/>
  <c r="H491" i="1" s="1"/>
  <c r="Y490" i="1"/>
  <c r="F432" i="1"/>
  <c r="J432" i="1" s="1"/>
  <c r="AB493" i="1"/>
  <c r="A492" i="1"/>
  <c r="X491" i="1"/>
  <c r="K491" i="1"/>
  <c r="AC433" i="1"/>
  <c r="AE433" i="1" s="1"/>
  <c r="G433" i="1"/>
  <c r="T429" i="1"/>
  <c r="AF429" i="1" s="1"/>
  <c r="S430" i="1"/>
  <c r="O432" i="1" l="1"/>
  <c r="R432" i="1" s="1"/>
  <c r="A493" i="1"/>
  <c r="X492" i="1"/>
  <c r="K492" i="1"/>
  <c r="M435" i="1"/>
  <c r="N435" i="1" s="1"/>
  <c r="P435" i="1"/>
  <c r="Q435" i="1"/>
  <c r="L436" i="1"/>
  <c r="Y491" i="1"/>
  <c r="C492" i="1"/>
  <c r="Z491" i="1"/>
  <c r="AA491" i="1" s="1"/>
  <c r="AH491" i="1" s="1"/>
  <c r="AJ492" i="1"/>
  <c r="I492" i="1"/>
  <c r="H492" i="1" s="1"/>
  <c r="T430" i="1"/>
  <c r="AF430" i="1" s="1"/>
  <c r="S431" i="1"/>
  <c r="AB494" i="1"/>
  <c r="F433" i="1"/>
  <c r="J433" i="1" s="1"/>
  <c r="AC434" i="1"/>
  <c r="AE434" i="1" s="1"/>
  <c r="G434" i="1"/>
  <c r="O433" i="1" l="1"/>
  <c r="R433" i="1" s="1"/>
  <c r="AB495" i="1"/>
  <c r="F434" i="1"/>
  <c r="J434" i="1" s="1"/>
  <c r="Z492" i="1"/>
  <c r="AA492" i="1" s="1"/>
  <c r="AH492" i="1" s="1"/>
  <c r="AJ493" i="1"/>
  <c r="Y492" i="1"/>
  <c r="I493" i="1"/>
  <c r="H493" i="1" s="1"/>
  <c r="C493" i="1"/>
  <c r="AC435" i="1"/>
  <c r="AE435" i="1" s="1"/>
  <c r="G435" i="1"/>
  <c r="X493" i="1"/>
  <c r="K493" i="1"/>
  <c r="A494" i="1"/>
  <c r="T431" i="1"/>
  <c r="AF431" i="1" s="1"/>
  <c r="S432" i="1"/>
  <c r="M436" i="1"/>
  <c r="N436" i="1" s="1"/>
  <c r="P436" i="1"/>
  <c r="Q436" i="1"/>
  <c r="L437" i="1"/>
  <c r="O434" i="1" l="1"/>
  <c r="R434" i="1" s="1"/>
  <c r="Y493" i="1"/>
  <c r="C494" i="1"/>
  <c r="Z493" i="1"/>
  <c r="AA493" i="1" s="1"/>
  <c r="AH493" i="1" s="1"/>
  <c r="AJ494" i="1"/>
  <c r="I494" i="1"/>
  <c r="H494" i="1" s="1"/>
  <c r="AB496" i="1"/>
  <c r="AC436" i="1"/>
  <c r="AE436" i="1" s="1"/>
  <c r="G436" i="1"/>
  <c r="F435" i="1"/>
  <c r="O435" i="1" s="1"/>
  <c r="R435" i="1" s="1"/>
  <c r="M437" i="1"/>
  <c r="N437" i="1" s="1"/>
  <c r="L438" i="1"/>
  <c r="T432" i="1"/>
  <c r="AF432" i="1" s="1"/>
  <c r="S433" i="1"/>
  <c r="A495" i="1"/>
  <c r="K494" i="1"/>
  <c r="X494" i="1"/>
  <c r="J435" i="1" l="1"/>
  <c r="G437" i="1"/>
  <c r="AC437" i="1"/>
  <c r="AE437" i="1" s="1"/>
  <c r="M438" i="1"/>
  <c r="N438" i="1" s="1"/>
  <c r="L439" i="1"/>
  <c r="A496" i="1"/>
  <c r="K495" i="1"/>
  <c r="X495" i="1"/>
  <c r="AB497" i="1"/>
  <c r="Y494" i="1"/>
  <c r="C495" i="1"/>
  <c r="Z494" i="1"/>
  <c r="AA494" i="1" s="1"/>
  <c r="AH494" i="1" s="1"/>
  <c r="AJ495" i="1"/>
  <c r="I495" i="1"/>
  <c r="H495" i="1" s="1"/>
  <c r="T433" i="1"/>
  <c r="AF433" i="1" s="1"/>
  <c r="S434" i="1"/>
  <c r="F436" i="1"/>
  <c r="J436" i="1" s="1"/>
  <c r="T434" i="1" l="1"/>
  <c r="AF434" i="1" s="1"/>
  <c r="S435" i="1"/>
  <c r="AB498" i="1"/>
  <c r="X496" i="1"/>
  <c r="A497" i="1"/>
  <c r="K496" i="1"/>
  <c r="M439" i="1"/>
  <c r="N439" i="1" s="1"/>
  <c r="L440" i="1"/>
  <c r="O436" i="1"/>
  <c r="Z495" i="1"/>
  <c r="AA495" i="1" s="1"/>
  <c r="AH495" i="1" s="1"/>
  <c r="AJ496" i="1"/>
  <c r="Y495" i="1"/>
  <c r="C496" i="1"/>
  <c r="I496" i="1"/>
  <c r="H496" i="1" s="1"/>
  <c r="G438" i="1"/>
  <c r="AC438" i="1"/>
  <c r="AE438" i="1" s="1"/>
  <c r="F437" i="1"/>
  <c r="O437" i="1" s="1"/>
  <c r="J437" i="1" l="1"/>
  <c r="K497" i="1"/>
  <c r="X497" i="1"/>
  <c r="A498" i="1"/>
  <c r="T435" i="1"/>
  <c r="AF435" i="1" s="1"/>
  <c r="S436" i="1"/>
  <c r="AC439" i="1"/>
  <c r="AE439" i="1" s="1"/>
  <c r="G439" i="1"/>
  <c r="C497" i="1"/>
  <c r="Z496" i="1"/>
  <c r="AA496" i="1" s="1"/>
  <c r="AH496" i="1" s="1"/>
  <c r="AJ497" i="1"/>
  <c r="I497" i="1"/>
  <c r="H497" i="1" s="1"/>
  <c r="Y496" i="1"/>
  <c r="R436" i="1"/>
  <c r="P437" i="1"/>
  <c r="M440" i="1"/>
  <c r="N440" i="1" s="1"/>
  <c r="L441" i="1"/>
  <c r="F438" i="1"/>
  <c r="O438" i="1" s="1"/>
  <c r="AB499" i="1"/>
  <c r="J438" i="1" l="1"/>
  <c r="AB500" i="1"/>
  <c r="M441" i="1"/>
  <c r="N441" i="1" s="1"/>
  <c r="L442" i="1"/>
  <c r="Q437" i="1"/>
  <c r="P438" i="1"/>
  <c r="P439" i="1" s="1"/>
  <c r="P440" i="1" s="1"/>
  <c r="P441" i="1" s="1"/>
  <c r="F439" i="1"/>
  <c r="O439" i="1" s="1"/>
  <c r="X498" i="1"/>
  <c r="K498" i="1"/>
  <c r="A499" i="1"/>
  <c r="T436" i="1"/>
  <c r="S437" i="1"/>
  <c r="Y497" i="1"/>
  <c r="C498" i="1"/>
  <c r="AJ498" i="1"/>
  <c r="Z497" i="1"/>
  <c r="I498" i="1"/>
  <c r="H498" i="1" s="1"/>
  <c r="AC440" i="1"/>
  <c r="AE440" i="1" s="1"/>
  <c r="G440" i="1"/>
  <c r="J439" i="1" l="1"/>
  <c r="Y498" i="1"/>
  <c r="AJ499" i="1"/>
  <c r="Z498" i="1"/>
  <c r="AA498" i="1" s="1"/>
  <c r="AH498" i="1" s="1"/>
  <c r="C499" i="1"/>
  <c r="I499" i="1"/>
  <c r="H499" i="1" s="1"/>
  <c r="M442" i="1"/>
  <c r="N442" i="1" s="1"/>
  <c r="P442" i="1"/>
  <c r="L443" i="1"/>
  <c r="AF436" i="1"/>
  <c r="AA436" i="1"/>
  <c r="AB501" i="1"/>
  <c r="F440" i="1"/>
  <c r="O440" i="1" s="1"/>
  <c r="T437" i="1"/>
  <c r="AF437" i="1" s="1"/>
  <c r="S438" i="1"/>
  <c r="A500" i="1"/>
  <c r="X499" i="1"/>
  <c r="K499" i="1"/>
  <c r="Q438" i="1"/>
  <c r="R437" i="1"/>
  <c r="AC441" i="1"/>
  <c r="AE441" i="1" s="1"/>
  <c r="G441" i="1"/>
  <c r="J440" i="1" l="1"/>
  <c r="AH436" i="1"/>
  <c r="AC442" i="1"/>
  <c r="AE442" i="1" s="1"/>
  <c r="G442" i="1"/>
  <c r="Q439" i="1"/>
  <c r="R438" i="1"/>
  <c r="T438" i="1"/>
  <c r="AF438" i="1" s="1"/>
  <c r="S439" i="1"/>
  <c r="M443" i="1"/>
  <c r="N443" i="1" s="1"/>
  <c r="P443" i="1"/>
  <c r="L444" i="1"/>
  <c r="C500" i="1"/>
  <c r="Z499" i="1"/>
  <c r="AA499" i="1" s="1"/>
  <c r="AH499" i="1" s="1"/>
  <c r="AJ500" i="1"/>
  <c r="I500" i="1"/>
  <c r="H500" i="1" s="1"/>
  <c r="Y499" i="1"/>
  <c r="F441" i="1"/>
  <c r="J441" i="1" s="1"/>
  <c r="K500" i="1"/>
  <c r="X500" i="1"/>
  <c r="A501" i="1"/>
  <c r="AB502" i="1"/>
  <c r="O441" i="1" l="1"/>
  <c r="AB503" i="1"/>
  <c r="AC443" i="1"/>
  <c r="AE443" i="1" s="1"/>
  <c r="G443" i="1"/>
  <c r="T439" i="1"/>
  <c r="AF439" i="1" s="1"/>
  <c r="S440" i="1"/>
  <c r="Q440" i="1"/>
  <c r="R439" i="1"/>
  <c r="F442" i="1"/>
  <c r="J442" i="1" s="1"/>
  <c r="M444" i="1"/>
  <c r="N444" i="1" s="1"/>
  <c r="P444" i="1"/>
  <c r="L445" i="1"/>
  <c r="X501" i="1"/>
  <c r="A502" i="1"/>
  <c r="K501" i="1"/>
  <c r="Z500" i="1"/>
  <c r="AA500" i="1" s="1"/>
  <c r="AH500" i="1" s="1"/>
  <c r="C501" i="1"/>
  <c r="AJ501" i="1"/>
  <c r="I501" i="1"/>
  <c r="H501" i="1" s="1"/>
  <c r="Y500" i="1"/>
  <c r="O442" i="1" l="1"/>
  <c r="AC444" i="1"/>
  <c r="AE444" i="1" s="1"/>
  <c r="G444" i="1"/>
  <c r="F443" i="1"/>
  <c r="O443" i="1" s="1"/>
  <c r="X502" i="1"/>
  <c r="K502" i="1"/>
  <c r="A503" i="1"/>
  <c r="M445" i="1"/>
  <c r="N445" i="1" s="1"/>
  <c r="P445" i="1"/>
  <c r="L446" i="1"/>
  <c r="Q441" i="1"/>
  <c r="R440" i="1"/>
  <c r="Z501" i="1"/>
  <c r="AA501" i="1" s="1"/>
  <c r="AH501" i="1" s="1"/>
  <c r="AJ502" i="1"/>
  <c r="Y501" i="1"/>
  <c r="C502" i="1"/>
  <c r="I502" i="1"/>
  <c r="H502" i="1" s="1"/>
  <c r="T440" i="1"/>
  <c r="AF440" i="1" s="1"/>
  <c r="S441" i="1"/>
  <c r="AB504" i="1"/>
  <c r="J443" i="1" l="1"/>
  <c r="AB505" i="1"/>
  <c r="Q442" i="1"/>
  <c r="R441" i="1"/>
  <c r="F444" i="1"/>
  <c r="J444" i="1" s="1"/>
  <c r="AC445" i="1"/>
  <c r="AE445" i="1" s="1"/>
  <c r="G445" i="1"/>
  <c r="C503" i="1"/>
  <c r="Z502" i="1"/>
  <c r="AA502" i="1" s="1"/>
  <c r="AH502" i="1" s="1"/>
  <c r="AJ503" i="1"/>
  <c r="I503" i="1"/>
  <c r="H503" i="1" s="1"/>
  <c r="Y502" i="1"/>
  <c r="T441" i="1"/>
  <c r="AF441" i="1" s="1"/>
  <c r="S442" i="1"/>
  <c r="M446" i="1"/>
  <c r="N446" i="1" s="1"/>
  <c r="P446" i="1"/>
  <c r="L447" i="1"/>
  <c r="K503" i="1"/>
  <c r="X503" i="1"/>
  <c r="A504" i="1"/>
  <c r="F445" i="1" l="1"/>
  <c r="J445" i="1" s="1"/>
  <c r="AB506" i="1"/>
  <c r="AC446" i="1"/>
  <c r="AE446" i="1" s="1"/>
  <c r="G446" i="1"/>
  <c r="O444" i="1"/>
  <c r="Q443" i="1"/>
  <c r="R442" i="1"/>
  <c r="X504" i="1"/>
  <c r="A505" i="1"/>
  <c r="K504" i="1"/>
  <c r="C504" i="1"/>
  <c r="Y503" i="1"/>
  <c r="AJ504" i="1"/>
  <c r="I504" i="1"/>
  <c r="H504" i="1" s="1"/>
  <c r="Z503" i="1"/>
  <c r="AA503" i="1" s="1"/>
  <c r="AH503" i="1" s="1"/>
  <c r="M447" i="1"/>
  <c r="N447" i="1" s="1"/>
  <c r="P447" i="1"/>
  <c r="L448" i="1"/>
  <c r="T442" i="1"/>
  <c r="AF442" i="1" s="1"/>
  <c r="S443" i="1"/>
  <c r="O445" i="1" l="1"/>
  <c r="AJ505" i="1"/>
  <c r="Y504" i="1"/>
  <c r="C505" i="1"/>
  <c r="Z504" i="1"/>
  <c r="AA504" i="1" s="1"/>
  <c r="AH504" i="1" s="1"/>
  <c r="I505" i="1"/>
  <c r="H505" i="1" s="1"/>
  <c r="T443" i="1"/>
  <c r="AF443" i="1" s="1"/>
  <c r="S444" i="1"/>
  <c r="Q444" i="1"/>
  <c r="Q445" i="1" s="1"/>
  <c r="Q446" i="1" s="1"/>
  <c r="Q447" i="1" s="1"/>
  <c r="Q448" i="1" s="1"/>
  <c r="R443" i="1"/>
  <c r="AB507" i="1"/>
  <c r="AC447" i="1"/>
  <c r="AE447" i="1" s="1"/>
  <c r="G447" i="1"/>
  <c r="M448" i="1"/>
  <c r="N448" i="1" s="1"/>
  <c r="P448" i="1"/>
  <c r="L449" i="1"/>
  <c r="K505" i="1"/>
  <c r="X505" i="1"/>
  <c r="A506" i="1"/>
  <c r="F446" i="1"/>
  <c r="J446" i="1" s="1"/>
  <c r="R444" i="1" l="1"/>
  <c r="O446" i="1"/>
  <c r="R446" i="1" s="1"/>
  <c r="Y505" i="1"/>
  <c r="C506" i="1"/>
  <c r="Z505" i="1"/>
  <c r="AA505" i="1" s="1"/>
  <c r="AH505" i="1" s="1"/>
  <c r="AJ506" i="1"/>
  <c r="I506" i="1"/>
  <c r="H506" i="1" s="1"/>
  <c r="M449" i="1"/>
  <c r="N449" i="1" s="1"/>
  <c r="P449" i="1"/>
  <c r="Q449" i="1"/>
  <c r="L450" i="1"/>
  <c r="AB508" i="1"/>
  <c r="R445" i="1"/>
  <c r="A507" i="1"/>
  <c r="X506" i="1"/>
  <c r="K506" i="1"/>
  <c r="F447" i="1"/>
  <c r="J447" i="1" s="1"/>
  <c r="AC448" i="1"/>
  <c r="AE448" i="1" s="1"/>
  <c r="G448" i="1"/>
  <c r="T444" i="1"/>
  <c r="AF444" i="1" s="1"/>
  <c r="S445" i="1"/>
  <c r="F448" i="1" l="1"/>
  <c r="J448" i="1" s="1"/>
  <c r="Y506" i="1"/>
  <c r="C507" i="1"/>
  <c r="Z506" i="1"/>
  <c r="AA506" i="1" s="1"/>
  <c r="AH506" i="1" s="1"/>
  <c r="AJ507" i="1"/>
  <c r="I507" i="1"/>
  <c r="H507" i="1" s="1"/>
  <c r="O447" i="1"/>
  <c r="R447" i="1" s="1"/>
  <c r="AB509" i="1"/>
  <c r="AC449" i="1"/>
  <c r="AE449" i="1" s="1"/>
  <c r="G449" i="1"/>
  <c r="X507" i="1"/>
  <c r="A508" i="1"/>
  <c r="K507" i="1"/>
  <c r="M450" i="1"/>
  <c r="N450" i="1" s="1"/>
  <c r="P450" i="1"/>
  <c r="Q450" i="1"/>
  <c r="L451" i="1"/>
  <c r="T445" i="1"/>
  <c r="AF445" i="1" s="1"/>
  <c r="S446" i="1"/>
  <c r="O448" i="1" l="1"/>
  <c r="R448" i="1" s="1"/>
  <c r="AC450" i="1"/>
  <c r="AE450" i="1" s="1"/>
  <c r="G450" i="1"/>
  <c r="Z507" i="1"/>
  <c r="AA507" i="1" s="1"/>
  <c r="AH507" i="1" s="1"/>
  <c r="C508" i="1"/>
  <c r="Y507" i="1"/>
  <c r="AJ508" i="1"/>
  <c r="I508" i="1"/>
  <c r="H508" i="1" s="1"/>
  <c r="AB510" i="1"/>
  <c r="T446" i="1"/>
  <c r="AF446" i="1" s="1"/>
  <c r="S447" i="1"/>
  <c r="M451" i="1"/>
  <c r="N451" i="1" s="1"/>
  <c r="P451" i="1"/>
  <c r="Q451" i="1"/>
  <c r="L452" i="1"/>
  <c r="F449" i="1"/>
  <c r="J449" i="1" s="1"/>
  <c r="X508" i="1"/>
  <c r="A509" i="1"/>
  <c r="K508" i="1"/>
  <c r="AC451" i="1" l="1"/>
  <c r="AE451" i="1" s="1"/>
  <c r="G451" i="1"/>
  <c r="M452" i="1"/>
  <c r="N452" i="1" s="1"/>
  <c r="P452" i="1"/>
  <c r="Q452" i="1"/>
  <c r="L453" i="1"/>
  <c r="T447" i="1"/>
  <c r="AF447" i="1" s="1"/>
  <c r="S448" i="1"/>
  <c r="O449" i="1"/>
  <c r="R449" i="1" s="1"/>
  <c r="F450" i="1"/>
  <c r="O450" i="1" s="1"/>
  <c r="R450" i="1" s="1"/>
  <c r="C509" i="1"/>
  <c r="Y508" i="1"/>
  <c r="AJ509" i="1"/>
  <c r="Z508" i="1"/>
  <c r="AA508" i="1" s="1"/>
  <c r="AH508" i="1" s="1"/>
  <c r="I509" i="1"/>
  <c r="H509" i="1" s="1"/>
  <c r="K509" i="1"/>
  <c r="X509" i="1"/>
  <c r="A510" i="1"/>
  <c r="AB511" i="1"/>
  <c r="J450" i="1" l="1"/>
  <c r="T448" i="1"/>
  <c r="AF448" i="1" s="1"/>
  <c r="S449" i="1"/>
  <c r="AC452" i="1"/>
  <c r="AE452" i="1" s="1"/>
  <c r="G452" i="1"/>
  <c r="F451" i="1"/>
  <c r="J451" i="1" s="1"/>
  <c r="M453" i="1"/>
  <c r="N453" i="1" s="1"/>
  <c r="P453" i="1"/>
  <c r="Q453" i="1"/>
  <c r="L454" i="1"/>
  <c r="AB512" i="1"/>
  <c r="K510" i="1"/>
  <c r="A511" i="1"/>
  <c r="X510" i="1"/>
  <c r="Y509" i="1"/>
  <c r="AJ510" i="1"/>
  <c r="Z509" i="1"/>
  <c r="AA509" i="1" s="1"/>
  <c r="AH509" i="1" s="1"/>
  <c r="I510" i="1"/>
  <c r="H510" i="1" s="1"/>
  <c r="C510" i="1"/>
  <c r="O451" i="1" l="1"/>
  <c r="R451" i="1" s="1"/>
  <c r="T449" i="1"/>
  <c r="AF449" i="1" s="1"/>
  <c r="S450" i="1"/>
  <c r="Y510" i="1"/>
  <c r="AJ511" i="1"/>
  <c r="Z510" i="1"/>
  <c r="AA510" i="1" s="1"/>
  <c r="AH510" i="1" s="1"/>
  <c r="C511" i="1"/>
  <c r="I511" i="1"/>
  <c r="H511" i="1" s="1"/>
  <c r="AC453" i="1"/>
  <c r="AE453" i="1" s="1"/>
  <c r="G453" i="1"/>
  <c r="F452" i="1"/>
  <c r="O452" i="1" s="1"/>
  <c r="R452" i="1" s="1"/>
  <c r="AB513" i="1"/>
  <c r="K511" i="1"/>
  <c r="A512" i="1"/>
  <c r="X511" i="1"/>
  <c r="M454" i="1"/>
  <c r="N454" i="1" s="1"/>
  <c r="P454" i="1"/>
  <c r="Q454" i="1"/>
  <c r="L455" i="1"/>
  <c r="Y511" i="1" l="1"/>
  <c r="C512" i="1"/>
  <c r="Z511" i="1"/>
  <c r="AA511" i="1" s="1"/>
  <c r="AH511" i="1" s="1"/>
  <c r="AJ512" i="1"/>
  <c r="I512" i="1"/>
  <c r="H512" i="1" s="1"/>
  <c r="AB514" i="1"/>
  <c r="T450" i="1"/>
  <c r="AF450" i="1" s="1"/>
  <c r="S451" i="1"/>
  <c r="A513" i="1"/>
  <c r="K512" i="1"/>
  <c r="X512" i="1"/>
  <c r="AC454" i="1"/>
  <c r="AE454" i="1" s="1"/>
  <c r="G454" i="1"/>
  <c r="J452" i="1"/>
  <c r="F453" i="1"/>
  <c r="J453" i="1" s="1"/>
  <c r="M455" i="1"/>
  <c r="N455" i="1" s="1"/>
  <c r="P455" i="1"/>
  <c r="Q455" i="1"/>
  <c r="L456" i="1"/>
  <c r="O453" i="1" l="1"/>
  <c r="R453" i="1" s="1"/>
  <c r="M456" i="1"/>
  <c r="N456" i="1" s="1"/>
  <c r="P456" i="1"/>
  <c r="Q456" i="1"/>
  <c r="L457" i="1"/>
  <c r="F454" i="1"/>
  <c r="O454" i="1" s="1"/>
  <c r="R454" i="1" s="1"/>
  <c r="K513" i="1"/>
  <c r="X513" i="1"/>
  <c r="A514" i="1"/>
  <c r="T451" i="1"/>
  <c r="AF451" i="1" s="1"/>
  <c r="S452" i="1"/>
  <c r="AC455" i="1"/>
  <c r="AE455" i="1" s="1"/>
  <c r="G455" i="1"/>
  <c r="Y512" i="1"/>
  <c r="C513" i="1"/>
  <c r="Z512" i="1"/>
  <c r="AA512" i="1" s="1"/>
  <c r="AH512" i="1" s="1"/>
  <c r="AJ513" i="1"/>
  <c r="I513" i="1"/>
  <c r="H513" i="1" s="1"/>
  <c r="AB515" i="1"/>
  <c r="AB516" i="1" l="1"/>
  <c r="T452" i="1"/>
  <c r="AF452" i="1" s="1"/>
  <c r="S453" i="1"/>
  <c r="J454" i="1"/>
  <c r="F455" i="1"/>
  <c r="J455" i="1" s="1"/>
  <c r="AC456" i="1"/>
  <c r="AE456" i="1" s="1"/>
  <c r="G456" i="1"/>
  <c r="X514" i="1"/>
  <c r="A515" i="1"/>
  <c r="K514" i="1"/>
  <c r="Y513" i="1"/>
  <c r="Z513" i="1"/>
  <c r="AA513" i="1" s="1"/>
  <c r="AH513" i="1" s="1"/>
  <c r="C514" i="1"/>
  <c r="I514" i="1"/>
  <c r="H514" i="1" s="1"/>
  <c r="AJ514" i="1"/>
  <c r="M457" i="1"/>
  <c r="N457" i="1" s="1"/>
  <c r="P457" i="1"/>
  <c r="Q457" i="1"/>
  <c r="L458" i="1"/>
  <c r="O455" i="1" l="1"/>
  <c r="R455" i="1" s="1"/>
  <c r="M458" i="1"/>
  <c r="N458" i="1" s="1"/>
  <c r="P458" i="1"/>
  <c r="Q458" i="1"/>
  <c r="L459" i="1"/>
  <c r="X515" i="1"/>
  <c r="A516" i="1"/>
  <c r="K515" i="1"/>
  <c r="Y514" i="1"/>
  <c r="C515" i="1"/>
  <c r="AJ515" i="1"/>
  <c r="I515" i="1"/>
  <c r="H515" i="1" s="1"/>
  <c r="Z514" i="1"/>
  <c r="AA514" i="1" s="1"/>
  <c r="AH514" i="1" s="1"/>
  <c r="F456" i="1"/>
  <c r="J456" i="1" s="1"/>
  <c r="AB517" i="1"/>
  <c r="AC457" i="1"/>
  <c r="AE457" i="1" s="1"/>
  <c r="G457" i="1"/>
  <c r="T453" i="1"/>
  <c r="AF453" i="1" s="1"/>
  <c r="S454" i="1"/>
  <c r="O456" i="1" l="1"/>
  <c r="R456" i="1" s="1"/>
  <c r="T454" i="1"/>
  <c r="AF454" i="1" s="1"/>
  <c r="S455" i="1"/>
  <c r="M459" i="1"/>
  <c r="N459" i="1" s="1"/>
  <c r="P459" i="1"/>
  <c r="Q459" i="1"/>
  <c r="L460" i="1"/>
  <c r="AB518" i="1"/>
  <c r="F457" i="1"/>
  <c r="J457" i="1" s="1"/>
  <c r="K516" i="1"/>
  <c r="A517" i="1"/>
  <c r="X516" i="1"/>
  <c r="Y515" i="1"/>
  <c r="Z515" i="1"/>
  <c r="AA515" i="1" s="1"/>
  <c r="AH515" i="1" s="1"/>
  <c r="C516" i="1"/>
  <c r="AJ516" i="1"/>
  <c r="I516" i="1"/>
  <c r="H516" i="1" s="1"/>
  <c r="AC458" i="1"/>
  <c r="AE458" i="1" s="1"/>
  <c r="G458" i="1"/>
  <c r="O457" i="1" l="1"/>
  <c r="R457" i="1" s="1"/>
  <c r="Z516" i="1"/>
  <c r="AA516" i="1" s="1"/>
  <c r="AH516" i="1" s="1"/>
  <c r="AJ517" i="1"/>
  <c r="Y516" i="1"/>
  <c r="I517" i="1"/>
  <c r="H517" i="1" s="1"/>
  <c r="C517" i="1"/>
  <c r="T455" i="1"/>
  <c r="AF455" i="1" s="1"/>
  <c r="S456" i="1"/>
  <c r="X517" i="1"/>
  <c r="A518" i="1"/>
  <c r="K517" i="1"/>
  <c r="AB519" i="1"/>
  <c r="AC459" i="1"/>
  <c r="AE459" i="1" s="1"/>
  <c r="G459" i="1"/>
  <c r="F458" i="1"/>
  <c r="O458" i="1" s="1"/>
  <c r="R458" i="1" s="1"/>
  <c r="M460" i="1"/>
  <c r="N460" i="1" s="1"/>
  <c r="P460" i="1"/>
  <c r="Q460" i="1"/>
  <c r="L461" i="1"/>
  <c r="J458" i="1" l="1"/>
  <c r="M461" i="1"/>
  <c r="N461" i="1" s="1"/>
  <c r="P461" i="1"/>
  <c r="Q461" i="1"/>
  <c r="L462" i="1"/>
  <c r="A519" i="1"/>
  <c r="K518" i="1"/>
  <c r="X518" i="1"/>
  <c r="F459" i="1"/>
  <c r="O459" i="1" s="1"/>
  <c r="R459" i="1" s="1"/>
  <c r="AB520" i="1"/>
  <c r="Y517" i="1"/>
  <c r="C518" i="1"/>
  <c r="Z517" i="1"/>
  <c r="AA517" i="1" s="1"/>
  <c r="AH517" i="1" s="1"/>
  <c r="AJ518" i="1"/>
  <c r="I518" i="1"/>
  <c r="H518" i="1" s="1"/>
  <c r="T456" i="1"/>
  <c r="AF456" i="1" s="1"/>
  <c r="S457" i="1"/>
  <c r="AC460" i="1"/>
  <c r="AE460" i="1" s="1"/>
  <c r="G460" i="1"/>
  <c r="T457" i="1" l="1"/>
  <c r="AF457" i="1" s="1"/>
  <c r="S458" i="1"/>
  <c r="AB521" i="1"/>
  <c r="M462" i="1"/>
  <c r="N462" i="1" s="1"/>
  <c r="P462" i="1"/>
  <c r="Q462" i="1"/>
  <c r="L463" i="1"/>
  <c r="F460" i="1"/>
  <c r="J460" i="1" s="1"/>
  <c r="J459" i="1"/>
  <c r="Y518" i="1"/>
  <c r="C519" i="1"/>
  <c r="Z518" i="1"/>
  <c r="AA518" i="1" s="1"/>
  <c r="AH518" i="1" s="1"/>
  <c r="AJ519" i="1"/>
  <c r="I519" i="1"/>
  <c r="H519" i="1" s="1"/>
  <c r="X519" i="1"/>
  <c r="K519" i="1"/>
  <c r="A520" i="1"/>
  <c r="AC461" i="1"/>
  <c r="AE461" i="1" s="1"/>
  <c r="G461" i="1"/>
  <c r="M463" i="1" l="1"/>
  <c r="N463" i="1" s="1"/>
  <c r="P463" i="1"/>
  <c r="Q463" i="1"/>
  <c r="L464" i="1"/>
  <c r="O460" i="1"/>
  <c r="R460" i="1" s="1"/>
  <c r="AB522" i="1"/>
  <c r="F461" i="1"/>
  <c r="J461" i="1" s="1"/>
  <c r="Y519" i="1"/>
  <c r="C520" i="1"/>
  <c r="I520" i="1"/>
  <c r="H520" i="1" s="1"/>
  <c r="Z519" i="1"/>
  <c r="AA519" i="1" s="1"/>
  <c r="AH519" i="1" s="1"/>
  <c r="AJ520" i="1"/>
  <c r="X520" i="1"/>
  <c r="K520" i="1"/>
  <c r="A521" i="1"/>
  <c r="T458" i="1"/>
  <c r="AF458" i="1" s="1"/>
  <c r="S459" i="1"/>
  <c r="AC462" i="1"/>
  <c r="AE462" i="1" s="1"/>
  <c r="G462" i="1"/>
  <c r="O461" i="1" l="1"/>
  <c r="R461" i="1" s="1"/>
  <c r="AC463" i="1"/>
  <c r="AE463" i="1" s="1"/>
  <c r="G463" i="1"/>
  <c r="T459" i="1"/>
  <c r="AF459" i="1" s="1"/>
  <c r="S460" i="1"/>
  <c r="Y520" i="1"/>
  <c r="AJ521" i="1"/>
  <c r="Z520" i="1"/>
  <c r="AA520" i="1" s="1"/>
  <c r="AH520" i="1" s="1"/>
  <c r="C521" i="1"/>
  <c r="I521" i="1"/>
  <c r="H521" i="1" s="1"/>
  <c r="M464" i="1"/>
  <c r="N464" i="1" s="1"/>
  <c r="P464" i="1"/>
  <c r="Q464" i="1"/>
  <c r="L465" i="1"/>
  <c r="F462" i="1"/>
  <c r="O462" i="1" s="1"/>
  <c r="R462" i="1" s="1"/>
  <c r="AB523" i="1"/>
  <c r="X521" i="1"/>
  <c r="K521" i="1"/>
  <c r="A522" i="1"/>
  <c r="J462" i="1" l="1"/>
  <c r="X522" i="1"/>
  <c r="K522" i="1"/>
  <c r="A523" i="1"/>
  <c r="AB524" i="1"/>
  <c r="M465" i="1"/>
  <c r="N465" i="1" s="1"/>
  <c r="P465" i="1"/>
  <c r="Q465" i="1"/>
  <c r="L466" i="1"/>
  <c r="F463" i="1"/>
  <c r="O463" i="1" s="1"/>
  <c r="R463" i="1" s="1"/>
  <c r="Y521" i="1"/>
  <c r="C522" i="1"/>
  <c r="Z521" i="1"/>
  <c r="AA521" i="1" s="1"/>
  <c r="AH521" i="1" s="1"/>
  <c r="I522" i="1"/>
  <c r="H522" i="1" s="1"/>
  <c r="AJ522" i="1"/>
  <c r="T460" i="1"/>
  <c r="AF460" i="1" s="1"/>
  <c r="S461" i="1"/>
  <c r="AC464" i="1"/>
  <c r="AE464" i="1" s="1"/>
  <c r="G464" i="1"/>
  <c r="F464" i="1" l="1"/>
  <c r="J464" i="1" s="1"/>
  <c r="J463" i="1"/>
  <c r="AC465" i="1"/>
  <c r="AE465" i="1" s="1"/>
  <c r="G465" i="1"/>
  <c r="X523" i="1"/>
  <c r="A524" i="1"/>
  <c r="K523" i="1"/>
  <c r="M466" i="1"/>
  <c r="N466" i="1" s="1"/>
  <c r="P466" i="1"/>
  <c r="Q466" i="1"/>
  <c r="L467" i="1"/>
  <c r="T461" i="1"/>
  <c r="AF461" i="1" s="1"/>
  <c r="S462" i="1"/>
  <c r="AB525" i="1"/>
  <c r="C523" i="1"/>
  <c r="Y522" i="1"/>
  <c r="Z522" i="1"/>
  <c r="AA522" i="1" s="1"/>
  <c r="AH522" i="1" s="1"/>
  <c r="I523" i="1"/>
  <c r="H523" i="1" s="1"/>
  <c r="AJ523" i="1"/>
  <c r="O464" i="1" l="1"/>
  <c r="R464" i="1" s="1"/>
  <c r="AC466" i="1"/>
  <c r="AE466" i="1" s="1"/>
  <c r="G466" i="1"/>
  <c r="C524" i="1"/>
  <c r="Z523" i="1"/>
  <c r="AA523" i="1" s="1"/>
  <c r="AH523" i="1" s="1"/>
  <c r="AJ524" i="1"/>
  <c r="Y523" i="1"/>
  <c r="I524" i="1"/>
  <c r="H524" i="1" s="1"/>
  <c r="M467" i="1"/>
  <c r="N467" i="1" s="1"/>
  <c r="P467" i="1"/>
  <c r="Q467" i="1"/>
  <c r="L468" i="1"/>
  <c r="F465" i="1"/>
  <c r="O465" i="1" s="1"/>
  <c r="R465" i="1" s="1"/>
  <c r="T462" i="1"/>
  <c r="AF462" i="1" s="1"/>
  <c r="S463" i="1"/>
  <c r="AB526" i="1"/>
  <c r="K524" i="1"/>
  <c r="X524" i="1"/>
  <c r="A525" i="1"/>
  <c r="AC467" i="1" l="1"/>
  <c r="AE467" i="1" s="1"/>
  <c r="G467" i="1"/>
  <c r="T463" i="1"/>
  <c r="AF463" i="1" s="1"/>
  <c r="S464" i="1"/>
  <c r="M468" i="1"/>
  <c r="N468" i="1" s="1"/>
  <c r="P468" i="1"/>
  <c r="Q468" i="1"/>
  <c r="L469" i="1"/>
  <c r="J465" i="1"/>
  <c r="F466" i="1"/>
  <c r="J466" i="1" s="1"/>
  <c r="A526" i="1"/>
  <c r="K525" i="1"/>
  <c r="X525" i="1"/>
  <c r="Y524" i="1"/>
  <c r="AJ525" i="1"/>
  <c r="Z524" i="1"/>
  <c r="AA524" i="1" s="1"/>
  <c r="AH524" i="1" s="1"/>
  <c r="I525" i="1"/>
  <c r="H525" i="1" s="1"/>
  <c r="C525" i="1"/>
  <c r="AB527" i="1"/>
  <c r="O466" i="1" l="1"/>
  <c r="R466" i="1" s="1"/>
  <c r="AB528" i="1"/>
  <c r="T464" i="1"/>
  <c r="AF464" i="1" s="1"/>
  <c r="S465" i="1"/>
  <c r="A527" i="1"/>
  <c r="K526" i="1"/>
  <c r="X526" i="1"/>
  <c r="AC468" i="1"/>
  <c r="AE468" i="1" s="1"/>
  <c r="G468" i="1"/>
  <c r="F467" i="1"/>
  <c r="O467" i="1" s="1"/>
  <c r="R467" i="1" s="1"/>
  <c r="Y525" i="1"/>
  <c r="C526" i="1"/>
  <c r="Z525" i="1"/>
  <c r="AA525" i="1" s="1"/>
  <c r="AH525" i="1" s="1"/>
  <c r="AJ526" i="1"/>
  <c r="I526" i="1"/>
  <c r="H526" i="1" s="1"/>
  <c r="M469" i="1"/>
  <c r="N469" i="1" s="1"/>
  <c r="L470" i="1"/>
  <c r="J467" i="1" l="1"/>
  <c r="G469" i="1"/>
  <c r="AC469" i="1"/>
  <c r="AE469" i="1" s="1"/>
  <c r="M470" i="1"/>
  <c r="N470" i="1" s="1"/>
  <c r="L471" i="1"/>
  <c r="Y526" i="1"/>
  <c r="I527" i="1"/>
  <c r="H527" i="1" s="1"/>
  <c r="Z526" i="1"/>
  <c r="AA526" i="1" s="1"/>
  <c r="AH526" i="1" s="1"/>
  <c r="C527" i="1"/>
  <c r="AJ527" i="1"/>
  <c r="AB529" i="1"/>
  <c r="F468" i="1"/>
  <c r="J468" i="1" s="1"/>
  <c r="X527" i="1"/>
  <c r="A528" i="1"/>
  <c r="K527" i="1"/>
  <c r="T465" i="1"/>
  <c r="AF465" i="1" s="1"/>
  <c r="S466" i="1"/>
  <c r="O468" i="1" l="1"/>
  <c r="R468" i="1" s="1"/>
  <c r="G470" i="1"/>
  <c r="AC470" i="1"/>
  <c r="AE470" i="1" s="1"/>
  <c r="T466" i="1"/>
  <c r="AF466" i="1" s="1"/>
  <c r="S467" i="1"/>
  <c r="X528" i="1"/>
  <c r="A529" i="1"/>
  <c r="K528" i="1"/>
  <c r="M471" i="1"/>
  <c r="N471" i="1" s="1"/>
  <c r="L472" i="1"/>
  <c r="AB530" i="1"/>
  <c r="F469" i="1"/>
  <c r="O469" i="1" s="1"/>
  <c r="Y527" i="1"/>
  <c r="C528" i="1"/>
  <c r="AJ528" i="1"/>
  <c r="I528" i="1"/>
  <c r="H528" i="1" s="1"/>
  <c r="Z527" i="1"/>
  <c r="AA527" i="1" s="1"/>
  <c r="AH527" i="1" s="1"/>
  <c r="P469" i="1" l="1"/>
  <c r="Q469" i="1" s="1"/>
  <c r="Q470" i="1" s="1"/>
  <c r="Q471" i="1" s="1"/>
  <c r="Q472" i="1" s="1"/>
  <c r="J469" i="1"/>
  <c r="G471" i="1"/>
  <c r="AC471" i="1"/>
  <c r="AE471" i="1" s="1"/>
  <c r="C529" i="1"/>
  <c r="Y528" i="1"/>
  <c r="Z528" i="1"/>
  <c r="I529" i="1"/>
  <c r="H529" i="1" s="1"/>
  <c r="AJ529" i="1"/>
  <c r="AB531" i="1"/>
  <c r="M472" i="1"/>
  <c r="N472" i="1" s="1"/>
  <c r="L473" i="1"/>
  <c r="F470" i="1"/>
  <c r="J470" i="1" s="1"/>
  <c r="A530" i="1"/>
  <c r="X529" i="1"/>
  <c r="K529" i="1"/>
  <c r="T467" i="1"/>
  <c r="AF467" i="1" s="1"/>
  <c r="S468" i="1"/>
  <c r="P470" i="1" l="1"/>
  <c r="P471" i="1" s="1"/>
  <c r="P472" i="1" s="1"/>
  <c r="P473" i="1" s="1"/>
  <c r="G472" i="1"/>
  <c r="AC472" i="1"/>
  <c r="AE472" i="1" s="1"/>
  <c r="Z529" i="1"/>
  <c r="AA529" i="1" s="1"/>
  <c r="AH529" i="1" s="1"/>
  <c r="I530" i="1"/>
  <c r="H530" i="1" s="1"/>
  <c r="C530" i="1"/>
  <c r="Y529" i="1"/>
  <c r="AJ530" i="1"/>
  <c r="M473" i="1"/>
  <c r="N473" i="1" s="1"/>
  <c r="Q473" i="1"/>
  <c r="L474" i="1"/>
  <c r="X530" i="1"/>
  <c r="A531" i="1"/>
  <c r="K530" i="1"/>
  <c r="O470" i="1"/>
  <c r="R470" i="1" s="1"/>
  <c r="AB532" i="1"/>
  <c r="F471" i="1"/>
  <c r="J471" i="1" s="1"/>
  <c r="T468" i="1"/>
  <c r="S469" i="1"/>
  <c r="R469" i="1"/>
  <c r="Z530" i="1" l="1"/>
  <c r="AA530" i="1" s="1"/>
  <c r="AH530" i="1" s="1"/>
  <c r="AJ531" i="1"/>
  <c r="I531" i="1"/>
  <c r="H531" i="1" s="1"/>
  <c r="Y530" i="1"/>
  <c r="C531" i="1"/>
  <c r="G473" i="1"/>
  <c r="AC473" i="1"/>
  <c r="AE473" i="1" s="1"/>
  <c r="F472" i="1"/>
  <c r="J472" i="1" s="1"/>
  <c r="AF468" i="1"/>
  <c r="AA468" i="1"/>
  <c r="O471" i="1"/>
  <c r="R471" i="1" s="1"/>
  <c r="M474" i="1"/>
  <c r="N474" i="1" s="1"/>
  <c r="P474" i="1"/>
  <c r="Q474" i="1"/>
  <c r="L475" i="1"/>
  <c r="T469" i="1"/>
  <c r="AF469" i="1" s="1"/>
  <c r="S470" i="1"/>
  <c r="AB533" i="1"/>
  <c r="X531" i="1"/>
  <c r="K531" i="1"/>
  <c r="A532" i="1"/>
  <c r="AH468" i="1" l="1"/>
  <c r="M475" i="1"/>
  <c r="N475" i="1" s="1"/>
  <c r="P475" i="1"/>
  <c r="Q475" i="1"/>
  <c r="L476" i="1"/>
  <c r="O472" i="1"/>
  <c r="R472" i="1" s="1"/>
  <c r="X532" i="1"/>
  <c r="A533" i="1"/>
  <c r="K532" i="1"/>
  <c r="AB534" i="1"/>
  <c r="T470" i="1"/>
  <c r="AF470" i="1" s="1"/>
  <c r="S471" i="1"/>
  <c r="F473" i="1"/>
  <c r="J473" i="1" s="1"/>
  <c r="Y531" i="1"/>
  <c r="AJ532" i="1"/>
  <c r="Z531" i="1"/>
  <c r="AA531" i="1" s="1"/>
  <c r="AH531" i="1" s="1"/>
  <c r="I532" i="1"/>
  <c r="H532" i="1" s="1"/>
  <c r="C532" i="1"/>
  <c r="AC474" i="1"/>
  <c r="AE474" i="1" s="1"/>
  <c r="G474" i="1"/>
  <c r="O473" i="1" l="1"/>
  <c r="R473" i="1" s="1"/>
  <c r="AB535" i="1"/>
  <c r="X533" i="1"/>
  <c r="A534" i="1"/>
  <c r="K533" i="1"/>
  <c r="T471" i="1"/>
  <c r="AF471" i="1" s="1"/>
  <c r="S472" i="1"/>
  <c r="Y532" i="1"/>
  <c r="AJ533" i="1"/>
  <c r="Z532" i="1"/>
  <c r="AA532" i="1" s="1"/>
  <c r="AH532" i="1" s="1"/>
  <c r="C533" i="1"/>
  <c r="I533" i="1"/>
  <c r="H533" i="1" s="1"/>
  <c r="G475" i="1"/>
  <c r="AC475" i="1"/>
  <c r="AE475" i="1" s="1"/>
  <c r="F474" i="1"/>
  <c r="J474" i="1" s="1"/>
  <c r="M476" i="1"/>
  <c r="N476" i="1" s="1"/>
  <c r="P476" i="1"/>
  <c r="Q476" i="1"/>
  <c r="L477" i="1"/>
  <c r="O474" i="1" l="1"/>
  <c r="R474" i="1" s="1"/>
  <c r="AB536" i="1"/>
  <c r="AC476" i="1"/>
  <c r="AE476" i="1" s="1"/>
  <c r="G476" i="1"/>
  <c r="T472" i="1"/>
  <c r="AF472" i="1" s="1"/>
  <c r="S473" i="1"/>
  <c r="F475" i="1"/>
  <c r="O475" i="1" s="1"/>
  <c r="R475" i="1" s="1"/>
  <c r="A535" i="1"/>
  <c r="K534" i="1"/>
  <c r="X534" i="1"/>
  <c r="M477" i="1"/>
  <c r="N477" i="1" s="1"/>
  <c r="P477" i="1"/>
  <c r="Q477" i="1"/>
  <c r="L478" i="1"/>
  <c r="Y533" i="1"/>
  <c r="C534" i="1"/>
  <c r="I534" i="1"/>
  <c r="H534" i="1" s="1"/>
  <c r="Z533" i="1"/>
  <c r="AA533" i="1" s="1"/>
  <c r="AH533" i="1" s="1"/>
  <c r="AJ534" i="1"/>
  <c r="J475" i="1" l="1"/>
  <c r="AC477" i="1"/>
  <c r="AE477" i="1" s="1"/>
  <c r="G477" i="1"/>
  <c r="Y534" i="1"/>
  <c r="Z534" i="1"/>
  <c r="AA534" i="1" s="1"/>
  <c r="AH534" i="1" s="1"/>
  <c r="AJ535" i="1"/>
  <c r="C535" i="1"/>
  <c r="I535" i="1"/>
  <c r="H535" i="1" s="1"/>
  <c r="T473" i="1"/>
  <c r="AF473" i="1" s="1"/>
  <c r="S474" i="1"/>
  <c r="AB537" i="1"/>
  <c r="M478" i="1"/>
  <c r="N478" i="1" s="1"/>
  <c r="P478" i="1"/>
  <c r="Q478" i="1"/>
  <c r="L479" i="1"/>
  <c r="F476" i="1"/>
  <c r="O476" i="1" s="1"/>
  <c r="R476" i="1" s="1"/>
  <c r="K535" i="1"/>
  <c r="X535" i="1"/>
  <c r="A536" i="1"/>
  <c r="J476" i="1" l="1"/>
  <c r="AB538" i="1"/>
  <c r="Z535" i="1"/>
  <c r="AA535" i="1" s="1"/>
  <c r="AH535" i="1" s="1"/>
  <c r="C536" i="1"/>
  <c r="I536" i="1"/>
  <c r="H536" i="1" s="1"/>
  <c r="Y535" i="1"/>
  <c r="AJ536" i="1"/>
  <c r="T474" i="1"/>
  <c r="AF474" i="1" s="1"/>
  <c r="S475" i="1"/>
  <c r="F477" i="1"/>
  <c r="J477" i="1" s="1"/>
  <c r="G478" i="1"/>
  <c r="AC478" i="1"/>
  <c r="AE478" i="1" s="1"/>
  <c r="X536" i="1"/>
  <c r="A537" i="1"/>
  <c r="K536" i="1"/>
  <c r="M479" i="1"/>
  <c r="N479" i="1" s="1"/>
  <c r="P479" i="1"/>
  <c r="Q479" i="1"/>
  <c r="L480" i="1"/>
  <c r="M480" i="1" l="1"/>
  <c r="N480" i="1" s="1"/>
  <c r="P480" i="1"/>
  <c r="Q480" i="1"/>
  <c r="L481" i="1"/>
  <c r="T475" i="1"/>
  <c r="AF475" i="1" s="1"/>
  <c r="S476" i="1"/>
  <c r="X537" i="1"/>
  <c r="K537" i="1"/>
  <c r="A538" i="1"/>
  <c r="F478" i="1"/>
  <c r="J478" i="1" s="1"/>
  <c r="Z536" i="1"/>
  <c r="AA536" i="1" s="1"/>
  <c r="AH536" i="1" s="1"/>
  <c r="I537" i="1"/>
  <c r="H537" i="1" s="1"/>
  <c r="C537" i="1"/>
  <c r="Y536" i="1"/>
  <c r="AJ537" i="1"/>
  <c r="O477" i="1"/>
  <c r="R477" i="1" s="1"/>
  <c r="AB539" i="1"/>
  <c r="AC479" i="1"/>
  <c r="AE479" i="1" s="1"/>
  <c r="G479" i="1"/>
  <c r="AB540" i="1" l="1"/>
  <c r="O478" i="1"/>
  <c r="R478" i="1" s="1"/>
  <c r="Y537" i="1"/>
  <c r="AJ538" i="1"/>
  <c r="I538" i="1"/>
  <c r="H538" i="1" s="1"/>
  <c r="Z537" i="1"/>
  <c r="AA537" i="1" s="1"/>
  <c r="AH537" i="1" s="1"/>
  <c r="C538" i="1"/>
  <c r="F479" i="1"/>
  <c r="J479" i="1" s="1"/>
  <c r="T476" i="1"/>
  <c r="AF476" i="1" s="1"/>
  <c r="S477" i="1"/>
  <c r="G480" i="1"/>
  <c r="AC480" i="1"/>
  <c r="AE480" i="1" s="1"/>
  <c r="X538" i="1"/>
  <c r="A539" i="1"/>
  <c r="K538" i="1"/>
  <c r="M481" i="1"/>
  <c r="N481" i="1" s="1"/>
  <c r="P481" i="1"/>
  <c r="Q481" i="1"/>
  <c r="L482" i="1"/>
  <c r="O479" i="1" l="1"/>
  <c r="R479" i="1" s="1"/>
  <c r="T477" i="1"/>
  <c r="AF477" i="1" s="1"/>
  <c r="S478" i="1"/>
  <c r="AB541" i="1"/>
  <c r="Y538" i="1"/>
  <c r="C539" i="1"/>
  <c r="Z538" i="1"/>
  <c r="AA538" i="1" s="1"/>
  <c r="AH538" i="1" s="1"/>
  <c r="AJ539" i="1"/>
  <c r="I539" i="1"/>
  <c r="H539" i="1" s="1"/>
  <c r="G481" i="1"/>
  <c r="AC481" i="1"/>
  <c r="AE481" i="1" s="1"/>
  <c r="M482" i="1"/>
  <c r="N482" i="1" s="1"/>
  <c r="P482" i="1"/>
  <c r="Q482" i="1"/>
  <c r="L483" i="1"/>
  <c r="A540" i="1"/>
  <c r="K539" i="1"/>
  <c r="X539" i="1"/>
  <c r="F480" i="1"/>
  <c r="O480" i="1" s="1"/>
  <c r="R480" i="1" s="1"/>
  <c r="J480" i="1" l="1"/>
  <c r="F481" i="1"/>
  <c r="J481" i="1" s="1"/>
  <c r="T478" i="1"/>
  <c r="AF478" i="1" s="1"/>
  <c r="S479" i="1"/>
  <c r="G482" i="1"/>
  <c r="AC482" i="1"/>
  <c r="AE482" i="1" s="1"/>
  <c r="AB542" i="1"/>
  <c r="X540" i="1"/>
  <c r="A541" i="1"/>
  <c r="K540" i="1"/>
  <c r="Z539" i="1"/>
  <c r="AA539" i="1" s="1"/>
  <c r="AH539" i="1" s="1"/>
  <c r="C540" i="1"/>
  <c r="I540" i="1"/>
  <c r="H540" i="1" s="1"/>
  <c r="Y539" i="1"/>
  <c r="AJ540" i="1"/>
  <c r="M483" i="1"/>
  <c r="N483" i="1" s="1"/>
  <c r="P483" i="1"/>
  <c r="Q483" i="1"/>
  <c r="L484" i="1"/>
  <c r="O481" i="1" l="1"/>
  <c r="R481" i="1" s="1"/>
  <c r="Z540" i="1"/>
  <c r="AA540" i="1" s="1"/>
  <c r="AH540" i="1" s="1"/>
  <c r="C541" i="1"/>
  <c r="I541" i="1"/>
  <c r="H541" i="1" s="1"/>
  <c r="Y540" i="1"/>
  <c r="AJ541" i="1"/>
  <c r="F482" i="1"/>
  <c r="O482" i="1" s="1"/>
  <c r="R482" i="1" s="1"/>
  <c r="G483" i="1"/>
  <c r="AC483" i="1"/>
  <c r="AE483" i="1" s="1"/>
  <c r="X541" i="1"/>
  <c r="A542" i="1"/>
  <c r="K541" i="1"/>
  <c r="AB543" i="1"/>
  <c r="T479" i="1"/>
  <c r="AF479" i="1" s="1"/>
  <c r="S480" i="1"/>
  <c r="M484" i="1"/>
  <c r="N484" i="1" s="1"/>
  <c r="P484" i="1"/>
  <c r="Q484" i="1"/>
  <c r="L485" i="1"/>
  <c r="J482" i="1" l="1"/>
  <c r="K542" i="1"/>
  <c r="X542" i="1"/>
  <c r="A543" i="1"/>
  <c r="F483" i="1"/>
  <c r="J483" i="1" s="1"/>
  <c r="G484" i="1"/>
  <c r="AC484" i="1"/>
  <c r="AE484" i="1" s="1"/>
  <c r="AB544" i="1"/>
  <c r="M485" i="1"/>
  <c r="N485" i="1" s="1"/>
  <c r="P485" i="1"/>
  <c r="Q485" i="1"/>
  <c r="L486" i="1"/>
  <c r="I542" i="1"/>
  <c r="H542" i="1" s="1"/>
  <c r="Y541" i="1"/>
  <c r="C542" i="1"/>
  <c r="Z541" i="1"/>
  <c r="AA541" i="1" s="1"/>
  <c r="AH541" i="1" s="1"/>
  <c r="AJ542" i="1"/>
  <c r="T480" i="1"/>
  <c r="AF480" i="1" s="1"/>
  <c r="S481" i="1"/>
  <c r="O483" i="1" l="1"/>
  <c r="R483" i="1" s="1"/>
  <c r="T481" i="1"/>
  <c r="AF481" i="1" s="1"/>
  <c r="S482" i="1"/>
  <c r="M486" i="1"/>
  <c r="N486" i="1" s="1"/>
  <c r="P486" i="1"/>
  <c r="Q486" i="1"/>
  <c r="L487" i="1"/>
  <c r="AB545" i="1"/>
  <c r="K543" i="1"/>
  <c r="A544" i="1"/>
  <c r="X543" i="1"/>
  <c r="Y542" i="1"/>
  <c r="Z542" i="1"/>
  <c r="AA542" i="1" s="1"/>
  <c r="AH542" i="1" s="1"/>
  <c r="AJ543" i="1"/>
  <c r="C543" i="1"/>
  <c r="I543" i="1"/>
  <c r="H543" i="1" s="1"/>
  <c r="F484" i="1"/>
  <c r="J484" i="1" s="1"/>
  <c r="AC485" i="1"/>
  <c r="AE485" i="1" s="1"/>
  <c r="G485" i="1"/>
  <c r="AB546" i="1" l="1"/>
  <c r="O484" i="1"/>
  <c r="R484" i="1" s="1"/>
  <c r="Z543" i="1"/>
  <c r="AA543" i="1" s="1"/>
  <c r="AH543" i="1" s="1"/>
  <c r="AJ544" i="1"/>
  <c r="I544" i="1"/>
  <c r="H544" i="1" s="1"/>
  <c r="C544" i="1"/>
  <c r="Y543" i="1"/>
  <c r="AC486" i="1"/>
  <c r="AE486" i="1" s="1"/>
  <c r="G486" i="1"/>
  <c r="F485" i="1"/>
  <c r="J485" i="1" s="1"/>
  <c r="K544" i="1"/>
  <c r="X544" i="1"/>
  <c r="A545" i="1"/>
  <c r="M487" i="1"/>
  <c r="N487" i="1" s="1"/>
  <c r="P487" i="1"/>
  <c r="Q487" i="1"/>
  <c r="L488" i="1"/>
  <c r="T482" i="1"/>
  <c r="AF482" i="1" s="1"/>
  <c r="S483" i="1"/>
  <c r="O485" i="1" l="1"/>
  <c r="R485" i="1" s="1"/>
  <c r="G487" i="1"/>
  <c r="AC487" i="1"/>
  <c r="AE487" i="1" s="1"/>
  <c r="M488" i="1"/>
  <c r="N488" i="1" s="1"/>
  <c r="P488" i="1"/>
  <c r="Q488" i="1"/>
  <c r="L489" i="1"/>
  <c r="C545" i="1"/>
  <c r="Y544" i="1"/>
  <c r="AJ545" i="1"/>
  <c r="Z544" i="1"/>
  <c r="AA544" i="1" s="1"/>
  <c r="AH544" i="1" s="1"/>
  <c r="I545" i="1"/>
  <c r="H545" i="1" s="1"/>
  <c r="AB547" i="1"/>
  <c r="F486" i="1"/>
  <c r="O486" i="1" s="1"/>
  <c r="R486" i="1" s="1"/>
  <c r="T483" i="1"/>
  <c r="AF483" i="1" s="1"/>
  <c r="S484" i="1"/>
  <c r="K545" i="1"/>
  <c r="A546" i="1"/>
  <c r="X545" i="1"/>
  <c r="T484" i="1" l="1"/>
  <c r="AF484" i="1" s="1"/>
  <c r="S485" i="1"/>
  <c r="J486" i="1"/>
  <c r="G488" i="1"/>
  <c r="AC488" i="1"/>
  <c r="AE488" i="1" s="1"/>
  <c r="M489" i="1"/>
  <c r="N489" i="1" s="1"/>
  <c r="P489" i="1"/>
  <c r="Q489" i="1"/>
  <c r="L490" i="1"/>
  <c r="Y545" i="1"/>
  <c r="AJ546" i="1"/>
  <c r="Z545" i="1"/>
  <c r="AA545" i="1" s="1"/>
  <c r="AH545" i="1" s="1"/>
  <c r="I546" i="1"/>
  <c r="H546" i="1" s="1"/>
  <c r="C546" i="1"/>
  <c r="X546" i="1"/>
  <c r="A547" i="1"/>
  <c r="K546" i="1"/>
  <c r="AB548" i="1"/>
  <c r="F487" i="1"/>
  <c r="J487" i="1" s="1"/>
  <c r="O487" i="1" l="1"/>
  <c r="R487" i="1" s="1"/>
  <c r="G489" i="1"/>
  <c r="AC489" i="1"/>
  <c r="AE489" i="1" s="1"/>
  <c r="M490" i="1"/>
  <c r="N490" i="1" s="1"/>
  <c r="P490" i="1"/>
  <c r="Q490" i="1"/>
  <c r="L491" i="1"/>
  <c r="A548" i="1"/>
  <c r="K547" i="1"/>
  <c r="X547" i="1"/>
  <c r="F488" i="1"/>
  <c r="J488" i="1" s="1"/>
  <c r="T485" i="1"/>
  <c r="AF485" i="1" s="1"/>
  <c r="S486" i="1"/>
  <c r="AB549" i="1"/>
  <c r="Y546" i="1"/>
  <c r="C547" i="1"/>
  <c r="Z546" i="1"/>
  <c r="AA546" i="1" s="1"/>
  <c r="AH546" i="1" s="1"/>
  <c r="AJ547" i="1"/>
  <c r="I547" i="1"/>
  <c r="H547" i="1" s="1"/>
  <c r="O488" i="1" l="1"/>
  <c r="R488" i="1" s="1"/>
  <c r="G490" i="1"/>
  <c r="AC490" i="1"/>
  <c r="AE490" i="1" s="1"/>
  <c r="M491" i="1"/>
  <c r="N491" i="1" s="1"/>
  <c r="P491" i="1"/>
  <c r="Q491" i="1"/>
  <c r="L492" i="1"/>
  <c r="F489" i="1"/>
  <c r="J489" i="1" s="1"/>
  <c r="AB550" i="1"/>
  <c r="C548" i="1"/>
  <c r="Z547" i="1"/>
  <c r="AA547" i="1" s="1"/>
  <c r="AH547" i="1" s="1"/>
  <c r="AJ548" i="1"/>
  <c r="I548" i="1"/>
  <c r="H548" i="1" s="1"/>
  <c r="Y547" i="1"/>
  <c r="T486" i="1"/>
  <c r="AF486" i="1" s="1"/>
  <c r="S487" i="1"/>
  <c r="A549" i="1"/>
  <c r="X548" i="1"/>
  <c r="K548" i="1"/>
  <c r="AB551" i="1" l="1"/>
  <c r="O489" i="1"/>
  <c r="R489" i="1" s="1"/>
  <c r="A550" i="1"/>
  <c r="K549" i="1"/>
  <c r="X549" i="1"/>
  <c r="G491" i="1"/>
  <c r="AC491" i="1"/>
  <c r="AE491" i="1" s="1"/>
  <c r="T487" i="1"/>
  <c r="AF487" i="1" s="1"/>
  <c r="S488" i="1"/>
  <c r="C549" i="1"/>
  <c r="I549" i="1"/>
  <c r="H549" i="1" s="1"/>
  <c r="Y548" i="1"/>
  <c r="AJ549" i="1"/>
  <c r="Z548" i="1"/>
  <c r="AA548" i="1" s="1"/>
  <c r="AH548" i="1" s="1"/>
  <c r="M492" i="1"/>
  <c r="N492" i="1" s="1"/>
  <c r="P492" i="1"/>
  <c r="Q492" i="1"/>
  <c r="L493" i="1"/>
  <c r="F490" i="1"/>
  <c r="O490" i="1" s="1"/>
  <c r="R490" i="1" s="1"/>
  <c r="M493" i="1" l="1"/>
  <c r="N493" i="1" s="1"/>
  <c r="P493" i="1"/>
  <c r="Q493" i="1"/>
  <c r="L494" i="1"/>
  <c r="T488" i="1"/>
  <c r="AF488" i="1" s="1"/>
  <c r="S489" i="1"/>
  <c r="A551" i="1"/>
  <c r="K550" i="1"/>
  <c r="X550" i="1"/>
  <c r="J490" i="1"/>
  <c r="Y549" i="1"/>
  <c r="C550" i="1"/>
  <c r="I550" i="1"/>
  <c r="H550" i="1" s="1"/>
  <c r="Z549" i="1"/>
  <c r="AA549" i="1" s="1"/>
  <c r="AH549" i="1" s="1"/>
  <c r="AJ550" i="1"/>
  <c r="F491" i="1"/>
  <c r="J491" i="1" s="1"/>
  <c r="AB552" i="1"/>
  <c r="G492" i="1"/>
  <c r="AC492" i="1"/>
  <c r="AE492" i="1" s="1"/>
  <c r="O491" i="1" l="1"/>
  <c r="R491" i="1" s="1"/>
  <c r="AB553" i="1"/>
  <c r="X551" i="1"/>
  <c r="A552" i="1"/>
  <c r="K551" i="1"/>
  <c r="Y550" i="1"/>
  <c r="I551" i="1"/>
  <c r="H551" i="1" s="1"/>
  <c r="AJ551" i="1"/>
  <c r="C551" i="1"/>
  <c r="Z550" i="1"/>
  <c r="AA550" i="1" s="1"/>
  <c r="AH550" i="1" s="1"/>
  <c r="T489" i="1"/>
  <c r="AF489" i="1" s="1"/>
  <c r="S490" i="1"/>
  <c r="AC493" i="1"/>
  <c r="AE493" i="1" s="1"/>
  <c r="G493" i="1"/>
  <c r="F492" i="1"/>
  <c r="O492" i="1" s="1"/>
  <c r="R492" i="1" s="1"/>
  <c r="M494" i="1"/>
  <c r="N494" i="1" s="1"/>
  <c r="P494" i="1"/>
  <c r="Q494" i="1"/>
  <c r="L495" i="1"/>
  <c r="J492" i="1" l="1"/>
  <c r="M495" i="1"/>
  <c r="N495" i="1" s="1"/>
  <c r="P495" i="1"/>
  <c r="Q495" i="1"/>
  <c r="L496" i="1"/>
  <c r="T490" i="1"/>
  <c r="AF490" i="1" s="1"/>
  <c r="S491" i="1"/>
  <c r="F493" i="1"/>
  <c r="J493" i="1" s="1"/>
  <c r="X552" i="1"/>
  <c r="A553" i="1"/>
  <c r="K552" i="1"/>
  <c r="I552" i="1"/>
  <c r="H552" i="1" s="1"/>
  <c r="Y551" i="1"/>
  <c r="Z551" i="1"/>
  <c r="AA551" i="1" s="1"/>
  <c r="AH551" i="1" s="1"/>
  <c r="AJ552" i="1"/>
  <c r="C552" i="1"/>
  <c r="AB554" i="1"/>
  <c r="AC494" i="1"/>
  <c r="AE494" i="1" s="1"/>
  <c r="G494" i="1"/>
  <c r="O493" i="1" l="1"/>
  <c r="R493" i="1" s="1"/>
  <c r="AB555" i="1"/>
  <c r="X553" i="1"/>
  <c r="K553" i="1"/>
  <c r="A554" i="1"/>
  <c r="Y552" i="1"/>
  <c r="C553" i="1"/>
  <c r="Z552" i="1"/>
  <c r="AA552" i="1" s="1"/>
  <c r="AH552" i="1" s="1"/>
  <c r="AJ553" i="1"/>
  <c r="I553" i="1"/>
  <c r="H553" i="1" s="1"/>
  <c r="T491" i="1"/>
  <c r="AF491" i="1" s="1"/>
  <c r="S492" i="1"/>
  <c r="AC495" i="1"/>
  <c r="AE495" i="1" s="1"/>
  <c r="G495" i="1"/>
  <c r="F494" i="1"/>
  <c r="J494" i="1" s="1"/>
  <c r="M496" i="1"/>
  <c r="N496" i="1" s="1"/>
  <c r="P496" i="1"/>
  <c r="Q496" i="1"/>
  <c r="L497" i="1"/>
  <c r="O494" i="1" l="1"/>
  <c r="R494" i="1" s="1"/>
  <c r="F495" i="1"/>
  <c r="O495" i="1" s="1"/>
  <c r="R495" i="1" s="1"/>
  <c r="I554" i="1"/>
  <c r="H554" i="1" s="1"/>
  <c r="C554" i="1"/>
  <c r="Y553" i="1"/>
  <c r="AJ554" i="1"/>
  <c r="Z553" i="1"/>
  <c r="AA553" i="1" s="1"/>
  <c r="AH553" i="1" s="1"/>
  <c r="AB556" i="1"/>
  <c r="A555" i="1"/>
  <c r="K554" i="1"/>
  <c r="X554" i="1"/>
  <c r="AC496" i="1"/>
  <c r="AE496" i="1" s="1"/>
  <c r="G496" i="1"/>
  <c r="M497" i="1"/>
  <c r="N497" i="1" s="1"/>
  <c r="P497" i="1"/>
  <c r="Q497" i="1"/>
  <c r="L498" i="1"/>
  <c r="T492" i="1"/>
  <c r="AF492" i="1" s="1"/>
  <c r="S493" i="1"/>
  <c r="J495" i="1" l="1"/>
  <c r="M498" i="1"/>
  <c r="N498" i="1" s="1"/>
  <c r="L499" i="1"/>
  <c r="F496" i="1"/>
  <c r="J496" i="1" s="1"/>
  <c r="X555" i="1"/>
  <c r="A556" i="1"/>
  <c r="K555" i="1"/>
  <c r="AB557" i="1"/>
  <c r="T493" i="1"/>
  <c r="AF493" i="1" s="1"/>
  <c r="S494" i="1"/>
  <c r="Y554" i="1"/>
  <c r="I555" i="1"/>
  <c r="H555" i="1" s="1"/>
  <c r="C555" i="1"/>
  <c r="Z554" i="1"/>
  <c r="AA554" i="1" s="1"/>
  <c r="AH554" i="1" s="1"/>
  <c r="AJ555" i="1"/>
  <c r="AC497" i="1"/>
  <c r="AE497" i="1" s="1"/>
  <c r="G497" i="1"/>
  <c r="O496" i="1" l="1"/>
  <c r="R496" i="1" s="1"/>
  <c r="T494" i="1"/>
  <c r="AF494" i="1" s="1"/>
  <c r="S495" i="1"/>
  <c r="M499" i="1"/>
  <c r="N499" i="1" s="1"/>
  <c r="L500" i="1"/>
  <c r="F497" i="1"/>
  <c r="J497" i="1" s="1"/>
  <c r="Z555" i="1"/>
  <c r="AA555" i="1" s="1"/>
  <c r="AH555" i="1" s="1"/>
  <c r="AJ556" i="1"/>
  <c r="Y555" i="1"/>
  <c r="I556" i="1"/>
  <c r="H556" i="1" s="1"/>
  <c r="C556" i="1"/>
  <c r="AB558" i="1"/>
  <c r="X556" i="1"/>
  <c r="A557" i="1"/>
  <c r="K556" i="1"/>
  <c r="AC498" i="1"/>
  <c r="AE498" i="1" s="1"/>
  <c r="G498" i="1"/>
  <c r="AB559" i="1" l="1"/>
  <c r="M500" i="1"/>
  <c r="N500" i="1" s="1"/>
  <c r="L501" i="1"/>
  <c r="F498" i="1"/>
  <c r="O498" i="1" s="1"/>
  <c r="K557" i="1"/>
  <c r="X557" i="1"/>
  <c r="A558" i="1"/>
  <c r="O497" i="1"/>
  <c r="AJ557" i="1"/>
  <c r="Y556" i="1"/>
  <c r="Z556" i="1"/>
  <c r="C557" i="1"/>
  <c r="I557" i="1"/>
  <c r="H557" i="1" s="1"/>
  <c r="T495" i="1"/>
  <c r="AF495" i="1" s="1"/>
  <c r="S496" i="1"/>
  <c r="G499" i="1"/>
  <c r="AC499" i="1"/>
  <c r="AE499" i="1" s="1"/>
  <c r="C558" i="1" l="1"/>
  <c r="Y557" i="1"/>
  <c r="AJ558" i="1"/>
  <c r="I558" i="1"/>
  <c r="H558" i="1" s="1"/>
  <c r="Z557" i="1"/>
  <c r="AA557" i="1" s="1"/>
  <c r="AH557" i="1" s="1"/>
  <c r="J498" i="1"/>
  <c r="AC500" i="1"/>
  <c r="AE500" i="1" s="1"/>
  <c r="G500" i="1"/>
  <c r="AB560" i="1"/>
  <c r="T496" i="1"/>
  <c r="AF496" i="1" s="1"/>
  <c r="S497" i="1"/>
  <c r="R497" i="1"/>
  <c r="P498" i="1"/>
  <c r="M501" i="1"/>
  <c r="N501" i="1" s="1"/>
  <c r="L502" i="1"/>
  <c r="F499" i="1"/>
  <c r="O499" i="1" s="1"/>
  <c r="K558" i="1"/>
  <c r="A559" i="1"/>
  <c r="X558" i="1"/>
  <c r="J499" i="1" l="1"/>
  <c r="T497" i="1"/>
  <c r="S498" i="1"/>
  <c r="Z558" i="1"/>
  <c r="AA558" i="1" s="1"/>
  <c r="AH558" i="1" s="1"/>
  <c r="AJ559" i="1"/>
  <c r="Y558" i="1"/>
  <c r="I559" i="1"/>
  <c r="H559" i="1" s="1"/>
  <c r="C559" i="1"/>
  <c r="AB561" i="1"/>
  <c r="G501" i="1"/>
  <c r="AC501" i="1"/>
  <c r="AE501" i="1" s="1"/>
  <c r="X559" i="1"/>
  <c r="A560" i="1"/>
  <c r="K559" i="1"/>
  <c r="M502" i="1"/>
  <c r="N502" i="1" s="1"/>
  <c r="L503" i="1"/>
  <c r="Q498" i="1"/>
  <c r="P499" i="1"/>
  <c r="P500" i="1" s="1"/>
  <c r="P501" i="1" s="1"/>
  <c r="P502" i="1" s="1"/>
  <c r="F500" i="1"/>
  <c r="O500" i="1" s="1"/>
  <c r="J500" i="1" l="1"/>
  <c r="A561" i="1"/>
  <c r="K560" i="1"/>
  <c r="X560" i="1"/>
  <c r="F501" i="1"/>
  <c r="J501" i="1" s="1"/>
  <c r="T498" i="1"/>
  <c r="AF498" i="1" s="1"/>
  <c r="S499" i="1"/>
  <c r="Y559" i="1"/>
  <c r="I560" i="1"/>
  <c r="H560" i="1" s="1"/>
  <c r="Z559" i="1"/>
  <c r="AA559" i="1" s="1"/>
  <c r="AH559" i="1" s="1"/>
  <c r="C560" i="1"/>
  <c r="AJ560" i="1"/>
  <c r="AF497" i="1"/>
  <c r="AA497" i="1"/>
  <c r="G502" i="1"/>
  <c r="AC502" i="1"/>
  <c r="AE502" i="1" s="1"/>
  <c r="M503" i="1"/>
  <c r="N503" i="1" s="1"/>
  <c r="P503" i="1"/>
  <c r="L504" i="1"/>
  <c r="AB562" i="1"/>
  <c r="Q499" i="1"/>
  <c r="R498" i="1"/>
  <c r="O501" i="1" l="1"/>
  <c r="G503" i="1"/>
  <c r="AC503" i="1"/>
  <c r="AE503" i="1" s="1"/>
  <c r="T499" i="1"/>
  <c r="AF499" i="1" s="1"/>
  <c r="S500" i="1"/>
  <c r="Q500" i="1"/>
  <c r="R499" i="1"/>
  <c r="AB563" i="1"/>
  <c r="F502" i="1"/>
  <c r="O502" i="1" s="1"/>
  <c r="K561" i="1"/>
  <c r="X561" i="1"/>
  <c r="A562" i="1"/>
  <c r="M504" i="1"/>
  <c r="N504" i="1" s="1"/>
  <c r="P504" i="1"/>
  <c r="L505" i="1"/>
  <c r="AH497" i="1"/>
  <c r="Y560" i="1"/>
  <c r="C561" i="1"/>
  <c r="I561" i="1"/>
  <c r="H561" i="1" s="1"/>
  <c r="Z560" i="1"/>
  <c r="AA560" i="1" s="1"/>
  <c r="AH560" i="1" s="1"/>
  <c r="AJ561" i="1"/>
  <c r="Y561" i="1" l="1"/>
  <c r="AJ562" i="1"/>
  <c r="Z561" i="1"/>
  <c r="AA561" i="1" s="1"/>
  <c r="AH561" i="1" s="1"/>
  <c r="I562" i="1"/>
  <c r="H562" i="1" s="1"/>
  <c r="C562" i="1"/>
  <c r="Q501" i="1"/>
  <c r="R500" i="1"/>
  <c r="T500" i="1"/>
  <c r="AF500" i="1" s="1"/>
  <c r="S501" i="1"/>
  <c r="G504" i="1"/>
  <c r="AC504" i="1"/>
  <c r="AE504" i="1" s="1"/>
  <c r="J502" i="1"/>
  <c r="AB564" i="1"/>
  <c r="M505" i="1"/>
  <c r="N505" i="1" s="1"/>
  <c r="P505" i="1"/>
  <c r="L506" i="1"/>
  <c r="X562" i="1"/>
  <c r="A563" i="1"/>
  <c r="K562" i="1"/>
  <c r="F503" i="1"/>
  <c r="J503" i="1" s="1"/>
  <c r="O503" i="1" l="1"/>
  <c r="M506" i="1"/>
  <c r="N506" i="1" s="1"/>
  <c r="P506" i="1"/>
  <c r="L507" i="1"/>
  <c r="AB565" i="1"/>
  <c r="Y562" i="1"/>
  <c r="AJ563" i="1"/>
  <c r="I563" i="1"/>
  <c r="H563" i="1" s="1"/>
  <c r="Z562" i="1"/>
  <c r="AA562" i="1" s="1"/>
  <c r="AH562" i="1" s="1"/>
  <c r="C563" i="1"/>
  <c r="K563" i="1"/>
  <c r="A564" i="1"/>
  <c r="X563" i="1"/>
  <c r="Q502" i="1"/>
  <c r="R501" i="1"/>
  <c r="AC505" i="1"/>
  <c r="AE505" i="1" s="1"/>
  <c r="G505" i="1"/>
  <c r="F504" i="1"/>
  <c r="O504" i="1" s="1"/>
  <c r="T501" i="1"/>
  <c r="AF501" i="1" s="1"/>
  <c r="S502" i="1"/>
  <c r="J504" i="1" l="1"/>
  <c r="Z563" i="1"/>
  <c r="AA563" i="1" s="1"/>
  <c r="AH563" i="1" s="1"/>
  <c r="C564" i="1"/>
  <c r="I564" i="1"/>
  <c r="H564" i="1" s="1"/>
  <c r="AJ564" i="1"/>
  <c r="Y563" i="1"/>
  <c r="AC506" i="1"/>
  <c r="AE506" i="1" s="1"/>
  <c r="G506" i="1"/>
  <c r="AB566" i="1"/>
  <c r="X564" i="1"/>
  <c r="A565" i="1"/>
  <c r="K564" i="1"/>
  <c r="M507" i="1"/>
  <c r="N507" i="1" s="1"/>
  <c r="P507" i="1"/>
  <c r="L508" i="1"/>
  <c r="T502" i="1"/>
  <c r="AF502" i="1" s="1"/>
  <c r="S503" i="1"/>
  <c r="F505" i="1"/>
  <c r="J505" i="1" s="1"/>
  <c r="Q503" i="1"/>
  <c r="R502" i="1"/>
  <c r="AC507" i="1" l="1"/>
  <c r="AE507" i="1" s="1"/>
  <c r="G507" i="1"/>
  <c r="C565" i="1"/>
  <c r="I565" i="1"/>
  <c r="H565" i="1" s="1"/>
  <c r="Y564" i="1"/>
  <c r="AJ565" i="1"/>
  <c r="Z564" i="1"/>
  <c r="AA564" i="1" s="1"/>
  <c r="AH564" i="1" s="1"/>
  <c r="Q504" i="1"/>
  <c r="R503" i="1"/>
  <c r="M508" i="1"/>
  <c r="N508" i="1" s="1"/>
  <c r="P508" i="1"/>
  <c r="L509" i="1"/>
  <c r="AB567" i="1"/>
  <c r="T503" i="1"/>
  <c r="AF503" i="1" s="1"/>
  <c r="S504" i="1"/>
  <c r="O505" i="1"/>
  <c r="F506" i="1"/>
  <c r="O506" i="1" s="1"/>
  <c r="A566" i="1"/>
  <c r="K565" i="1"/>
  <c r="X565" i="1"/>
  <c r="J506" i="1" l="1"/>
  <c r="AC508" i="1"/>
  <c r="AE508" i="1" s="1"/>
  <c r="G508" i="1"/>
  <c r="Y565" i="1"/>
  <c r="C566" i="1"/>
  <c r="I566" i="1"/>
  <c r="H566" i="1" s="1"/>
  <c r="Z565" i="1"/>
  <c r="AA565" i="1" s="1"/>
  <c r="AH565" i="1" s="1"/>
  <c r="AJ566" i="1"/>
  <c r="M509" i="1"/>
  <c r="N509" i="1" s="1"/>
  <c r="P509" i="1"/>
  <c r="L510" i="1"/>
  <c r="F507" i="1"/>
  <c r="J507" i="1" s="1"/>
  <c r="AB568" i="1"/>
  <c r="T504" i="1"/>
  <c r="AF504" i="1" s="1"/>
  <c r="S505" i="1"/>
  <c r="X566" i="1"/>
  <c r="A567" i="1"/>
  <c r="K566" i="1"/>
  <c r="Q505" i="1"/>
  <c r="Q506" i="1" s="1"/>
  <c r="Q507" i="1" s="1"/>
  <c r="Q508" i="1" s="1"/>
  <c r="Q509" i="1" s="1"/>
  <c r="R504" i="1"/>
  <c r="R505" i="1" l="1"/>
  <c r="C567" i="1"/>
  <c r="Z566" i="1"/>
  <c r="AA566" i="1" s="1"/>
  <c r="AH566" i="1" s="1"/>
  <c r="AJ567" i="1"/>
  <c r="I567" i="1"/>
  <c r="H567" i="1" s="1"/>
  <c r="Y566" i="1"/>
  <c r="O507" i="1"/>
  <c r="R507" i="1" s="1"/>
  <c r="T505" i="1"/>
  <c r="AF505" i="1" s="1"/>
  <c r="S506" i="1"/>
  <c r="AC509" i="1"/>
  <c r="AE509" i="1" s="1"/>
  <c r="G509" i="1"/>
  <c r="F508" i="1"/>
  <c r="J508" i="1" s="1"/>
  <c r="AB569" i="1"/>
  <c r="K567" i="1"/>
  <c r="X567" i="1"/>
  <c r="A568" i="1"/>
  <c r="R506" i="1"/>
  <c r="M510" i="1"/>
  <c r="N510" i="1" s="1"/>
  <c r="P510" i="1"/>
  <c r="Q510" i="1"/>
  <c r="L511" i="1"/>
  <c r="O508" i="1" l="1"/>
  <c r="R508" i="1" s="1"/>
  <c r="K568" i="1"/>
  <c r="X568" i="1"/>
  <c r="A569" i="1"/>
  <c r="AB570" i="1"/>
  <c r="F509" i="1"/>
  <c r="J509" i="1" s="1"/>
  <c r="M511" i="1"/>
  <c r="N511" i="1" s="1"/>
  <c r="P511" i="1"/>
  <c r="Q511" i="1"/>
  <c r="L512" i="1"/>
  <c r="T506" i="1"/>
  <c r="AF506" i="1" s="1"/>
  <c r="S507" i="1"/>
  <c r="AC510" i="1"/>
  <c r="AE510" i="1" s="1"/>
  <c r="G510" i="1"/>
  <c r="Y567" i="1"/>
  <c r="I568" i="1"/>
  <c r="H568" i="1" s="1"/>
  <c r="Z567" i="1"/>
  <c r="AA567" i="1" s="1"/>
  <c r="AH567" i="1" s="1"/>
  <c r="AJ568" i="1"/>
  <c r="C568" i="1"/>
  <c r="T507" i="1" l="1"/>
  <c r="AF507" i="1" s="1"/>
  <c r="S508" i="1"/>
  <c r="AC511" i="1"/>
  <c r="AE511" i="1" s="1"/>
  <c r="G511" i="1"/>
  <c r="Y568" i="1"/>
  <c r="C569" i="1"/>
  <c r="I569" i="1"/>
  <c r="H569" i="1" s="1"/>
  <c r="Z568" i="1"/>
  <c r="AA568" i="1" s="1"/>
  <c r="AH568" i="1" s="1"/>
  <c r="AJ569" i="1"/>
  <c r="F510" i="1"/>
  <c r="O510" i="1" s="1"/>
  <c r="R510" i="1" s="1"/>
  <c r="M512" i="1"/>
  <c r="N512" i="1" s="1"/>
  <c r="P512" i="1"/>
  <c r="Q512" i="1"/>
  <c r="L513" i="1"/>
  <c r="O509" i="1"/>
  <c r="R509" i="1" s="1"/>
  <c r="AB571" i="1"/>
  <c r="K569" i="1"/>
  <c r="X569" i="1"/>
  <c r="A570" i="1"/>
  <c r="J510" i="1" l="1"/>
  <c r="M513" i="1"/>
  <c r="N513" i="1" s="1"/>
  <c r="P513" i="1"/>
  <c r="Q513" i="1"/>
  <c r="L514" i="1"/>
  <c r="T508" i="1"/>
  <c r="AF508" i="1" s="1"/>
  <c r="S509" i="1"/>
  <c r="K570" i="1"/>
  <c r="X570" i="1"/>
  <c r="A571" i="1"/>
  <c r="Y569" i="1"/>
  <c r="C570" i="1"/>
  <c r="Z569" i="1"/>
  <c r="AA569" i="1" s="1"/>
  <c r="AH569" i="1" s="1"/>
  <c r="AJ570" i="1"/>
  <c r="I570" i="1"/>
  <c r="H570" i="1" s="1"/>
  <c r="AB572" i="1"/>
  <c r="F511" i="1"/>
  <c r="J511" i="1" s="1"/>
  <c r="AC512" i="1"/>
  <c r="AE512" i="1" s="1"/>
  <c r="G512" i="1"/>
  <c r="O511" i="1" l="1"/>
  <c r="R511" i="1" s="1"/>
  <c r="I571" i="1"/>
  <c r="H571" i="1" s="1"/>
  <c r="Y570" i="1"/>
  <c r="AJ571" i="1"/>
  <c r="Z570" i="1"/>
  <c r="AA570" i="1" s="1"/>
  <c r="AH570" i="1" s="1"/>
  <c r="C571" i="1"/>
  <c r="M514" i="1"/>
  <c r="N514" i="1" s="1"/>
  <c r="P514" i="1"/>
  <c r="Q514" i="1"/>
  <c r="L515" i="1"/>
  <c r="X571" i="1"/>
  <c r="A572" i="1"/>
  <c r="K571" i="1"/>
  <c r="F512" i="1"/>
  <c r="J512" i="1" s="1"/>
  <c r="AB573" i="1"/>
  <c r="T509" i="1"/>
  <c r="AF509" i="1" s="1"/>
  <c r="S510" i="1"/>
  <c r="AC513" i="1"/>
  <c r="AE513" i="1" s="1"/>
  <c r="G513" i="1"/>
  <c r="O512" i="1" l="1"/>
  <c r="R512" i="1" s="1"/>
  <c r="T510" i="1"/>
  <c r="AF510" i="1" s="1"/>
  <c r="S511" i="1"/>
  <c r="F513" i="1"/>
  <c r="O513" i="1" s="1"/>
  <c r="R513" i="1" s="1"/>
  <c r="A573" i="1"/>
  <c r="X572" i="1"/>
  <c r="K572" i="1"/>
  <c r="AC514" i="1"/>
  <c r="AE514" i="1" s="1"/>
  <c r="G514" i="1"/>
  <c r="C572" i="1"/>
  <c r="Z571" i="1"/>
  <c r="AA571" i="1" s="1"/>
  <c r="AH571" i="1" s="1"/>
  <c r="AJ572" i="1"/>
  <c r="Y571" i="1"/>
  <c r="I572" i="1"/>
  <c r="H572" i="1" s="1"/>
  <c r="AB574" i="1"/>
  <c r="M515" i="1"/>
  <c r="N515" i="1" s="1"/>
  <c r="P515" i="1"/>
  <c r="Q515" i="1"/>
  <c r="L516" i="1"/>
  <c r="M516" i="1" l="1"/>
  <c r="N516" i="1" s="1"/>
  <c r="P516" i="1"/>
  <c r="Q516" i="1"/>
  <c r="L517" i="1"/>
  <c r="AB575" i="1"/>
  <c r="J513" i="1"/>
  <c r="F514" i="1"/>
  <c r="O514" i="1" s="1"/>
  <c r="R514" i="1" s="1"/>
  <c r="C573" i="1"/>
  <c r="Z572" i="1"/>
  <c r="AA572" i="1" s="1"/>
  <c r="AH572" i="1" s="1"/>
  <c r="AJ573" i="1"/>
  <c r="I573" i="1"/>
  <c r="H573" i="1" s="1"/>
  <c r="Y572" i="1"/>
  <c r="T511" i="1"/>
  <c r="AF511" i="1" s="1"/>
  <c r="S512" i="1"/>
  <c r="K573" i="1"/>
  <c r="X573" i="1"/>
  <c r="A574" i="1"/>
  <c r="AC515" i="1"/>
  <c r="AE515" i="1" s="1"/>
  <c r="G515" i="1"/>
  <c r="J514" i="1" l="1"/>
  <c r="Z573" i="1"/>
  <c r="AA573" i="1" s="1"/>
  <c r="AH573" i="1" s="1"/>
  <c r="AJ574" i="1"/>
  <c r="I574" i="1"/>
  <c r="H574" i="1" s="1"/>
  <c r="C574" i="1"/>
  <c r="Y573" i="1"/>
  <c r="X574" i="1"/>
  <c r="A575" i="1"/>
  <c r="K574" i="1"/>
  <c r="T512" i="1"/>
  <c r="AF512" i="1" s="1"/>
  <c r="S513" i="1"/>
  <c r="AB576" i="1"/>
  <c r="AC516" i="1"/>
  <c r="AE516" i="1" s="1"/>
  <c r="G516" i="1"/>
  <c r="F515" i="1"/>
  <c r="J515" i="1" s="1"/>
  <c r="M517" i="1"/>
  <c r="N517" i="1" s="1"/>
  <c r="P517" i="1"/>
  <c r="Q517" i="1"/>
  <c r="L518" i="1"/>
  <c r="O515" i="1" l="1"/>
  <c r="R515" i="1" s="1"/>
  <c r="Y574" i="1"/>
  <c r="C575" i="1"/>
  <c r="I575" i="1"/>
  <c r="H575" i="1" s="1"/>
  <c r="Z574" i="1"/>
  <c r="AA574" i="1" s="1"/>
  <c r="AH574" i="1" s="1"/>
  <c r="AJ575" i="1"/>
  <c r="AC517" i="1"/>
  <c r="AE517" i="1" s="1"/>
  <c r="G517" i="1"/>
  <c r="AB577" i="1"/>
  <c r="M518" i="1"/>
  <c r="N518" i="1" s="1"/>
  <c r="P518" i="1"/>
  <c r="Q518" i="1"/>
  <c r="L519" i="1"/>
  <c r="F516" i="1"/>
  <c r="O516" i="1" s="1"/>
  <c r="R516" i="1" s="1"/>
  <c r="T513" i="1"/>
  <c r="AF513" i="1" s="1"/>
  <c r="S514" i="1"/>
  <c r="K575" i="1"/>
  <c r="A576" i="1"/>
  <c r="X575" i="1"/>
  <c r="J516" i="1" l="1"/>
  <c r="AC518" i="1"/>
  <c r="AE518" i="1" s="1"/>
  <c r="G518" i="1"/>
  <c r="Y575" i="1"/>
  <c r="C576" i="1"/>
  <c r="Z575" i="1"/>
  <c r="AA575" i="1" s="1"/>
  <c r="AH575" i="1" s="1"/>
  <c r="AJ576" i="1"/>
  <c r="I576" i="1"/>
  <c r="H576" i="1" s="1"/>
  <c r="M519" i="1"/>
  <c r="N519" i="1" s="1"/>
  <c r="P519" i="1"/>
  <c r="Q519" i="1"/>
  <c r="L520" i="1"/>
  <c r="AB578" i="1"/>
  <c r="F517" i="1"/>
  <c r="J517" i="1" s="1"/>
  <c r="T514" i="1"/>
  <c r="AF514" i="1" s="1"/>
  <c r="S515" i="1"/>
  <c r="A577" i="1"/>
  <c r="K576" i="1"/>
  <c r="X576" i="1"/>
  <c r="AC519" i="1" l="1"/>
  <c r="AE519" i="1" s="1"/>
  <c r="G519" i="1"/>
  <c r="O517" i="1"/>
  <c r="R517" i="1" s="1"/>
  <c r="M520" i="1"/>
  <c r="N520" i="1" s="1"/>
  <c r="P520" i="1"/>
  <c r="Q520" i="1"/>
  <c r="L521" i="1"/>
  <c r="K577" i="1"/>
  <c r="X577" i="1"/>
  <c r="A578" i="1"/>
  <c r="F518" i="1"/>
  <c r="O518" i="1" s="1"/>
  <c r="R518" i="1" s="1"/>
  <c r="Y576" i="1"/>
  <c r="C577" i="1"/>
  <c r="Z576" i="1"/>
  <c r="AA576" i="1" s="1"/>
  <c r="AH576" i="1" s="1"/>
  <c r="AJ577" i="1"/>
  <c r="I577" i="1"/>
  <c r="H577" i="1" s="1"/>
  <c r="T515" i="1"/>
  <c r="AF515" i="1" s="1"/>
  <c r="S516" i="1"/>
  <c r="AB579" i="1"/>
  <c r="J518" i="1" l="1"/>
  <c r="AC520" i="1"/>
  <c r="AE520" i="1" s="1"/>
  <c r="G520" i="1"/>
  <c r="F519" i="1"/>
  <c r="J519" i="1" s="1"/>
  <c r="K578" i="1"/>
  <c r="X578" i="1"/>
  <c r="A579" i="1"/>
  <c r="M521" i="1"/>
  <c r="N521" i="1" s="1"/>
  <c r="P521" i="1"/>
  <c r="Q521" i="1"/>
  <c r="L522" i="1"/>
  <c r="AB580" i="1"/>
  <c r="T516" i="1"/>
  <c r="AF516" i="1" s="1"/>
  <c r="S517" i="1"/>
  <c r="AJ578" i="1"/>
  <c r="Y577" i="1"/>
  <c r="C578" i="1"/>
  <c r="Z577" i="1"/>
  <c r="AA577" i="1" s="1"/>
  <c r="AH577" i="1" s="1"/>
  <c r="I578" i="1"/>
  <c r="H578" i="1" s="1"/>
  <c r="O519" i="1" l="1"/>
  <c r="R519" i="1" s="1"/>
  <c r="AB581" i="1"/>
  <c r="Y578" i="1"/>
  <c r="I579" i="1"/>
  <c r="H579" i="1" s="1"/>
  <c r="AJ579" i="1"/>
  <c r="Z578" i="1"/>
  <c r="AA578" i="1" s="1"/>
  <c r="AH578" i="1" s="1"/>
  <c r="C579" i="1"/>
  <c r="T517" i="1"/>
  <c r="AF517" i="1" s="1"/>
  <c r="S518" i="1"/>
  <c r="AC521" i="1"/>
  <c r="AE521" i="1" s="1"/>
  <c r="G521" i="1"/>
  <c r="F520" i="1"/>
  <c r="O520" i="1" s="1"/>
  <c r="R520" i="1" s="1"/>
  <c r="M522" i="1"/>
  <c r="N522" i="1" s="1"/>
  <c r="P522" i="1"/>
  <c r="Q522" i="1"/>
  <c r="L523" i="1"/>
  <c r="X579" i="1"/>
  <c r="A580" i="1"/>
  <c r="K579" i="1"/>
  <c r="J520" i="1" l="1"/>
  <c r="AC522" i="1"/>
  <c r="AE522" i="1" s="1"/>
  <c r="G522" i="1"/>
  <c r="I580" i="1"/>
  <c r="H580" i="1" s="1"/>
  <c r="Y579" i="1"/>
  <c r="C580" i="1"/>
  <c r="Z579" i="1"/>
  <c r="AA579" i="1" s="1"/>
  <c r="AH579" i="1" s="1"/>
  <c r="AJ580" i="1"/>
  <c r="M523" i="1"/>
  <c r="N523" i="1" s="1"/>
  <c r="P523" i="1"/>
  <c r="Q523" i="1"/>
  <c r="L524" i="1"/>
  <c r="T518" i="1"/>
  <c r="AF518" i="1" s="1"/>
  <c r="S519" i="1"/>
  <c r="AB582" i="1"/>
  <c r="X580" i="1"/>
  <c r="A581" i="1"/>
  <c r="K580" i="1"/>
  <c r="F521" i="1"/>
  <c r="J521" i="1" s="1"/>
  <c r="AC523" i="1" l="1"/>
  <c r="AE523" i="1" s="1"/>
  <c r="G523" i="1"/>
  <c r="M524" i="1"/>
  <c r="N524" i="1" s="1"/>
  <c r="P524" i="1"/>
  <c r="Q524" i="1"/>
  <c r="L525" i="1"/>
  <c r="O521" i="1"/>
  <c r="R521" i="1" s="1"/>
  <c r="K581" i="1"/>
  <c r="A582" i="1"/>
  <c r="X581" i="1"/>
  <c r="AB583" i="1"/>
  <c r="F522" i="1"/>
  <c r="O522" i="1" s="1"/>
  <c r="R522" i="1" s="1"/>
  <c r="Y580" i="1"/>
  <c r="AJ581" i="1"/>
  <c r="I581" i="1"/>
  <c r="H581" i="1" s="1"/>
  <c r="Z580" i="1"/>
  <c r="AA580" i="1" s="1"/>
  <c r="AH580" i="1" s="1"/>
  <c r="C581" i="1"/>
  <c r="T519" i="1"/>
  <c r="AF519" i="1" s="1"/>
  <c r="S520" i="1"/>
  <c r="J522" i="1" l="1"/>
  <c r="AC524" i="1"/>
  <c r="AE524" i="1" s="1"/>
  <c r="G524" i="1"/>
  <c r="F523" i="1"/>
  <c r="J523" i="1" s="1"/>
  <c r="T520" i="1"/>
  <c r="AF520" i="1" s="1"/>
  <c r="S521" i="1"/>
  <c r="Y581" i="1"/>
  <c r="C582" i="1"/>
  <c r="Z581" i="1"/>
  <c r="AA581" i="1" s="1"/>
  <c r="AH581" i="1" s="1"/>
  <c r="AJ582" i="1"/>
  <c r="I582" i="1"/>
  <c r="H582" i="1" s="1"/>
  <c r="M525" i="1"/>
  <c r="N525" i="1" s="1"/>
  <c r="P525" i="1"/>
  <c r="Q525" i="1"/>
  <c r="L526" i="1"/>
  <c r="AB584" i="1"/>
  <c r="A583" i="1"/>
  <c r="K582" i="1"/>
  <c r="X582" i="1"/>
  <c r="O523" i="1" l="1"/>
  <c r="R523" i="1" s="1"/>
  <c r="AC525" i="1"/>
  <c r="AE525" i="1" s="1"/>
  <c r="G525" i="1"/>
  <c r="T521" i="1"/>
  <c r="AF521" i="1" s="1"/>
  <c r="S522" i="1"/>
  <c r="M526" i="1"/>
  <c r="N526" i="1" s="1"/>
  <c r="P526" i="1"/>
  <c r="Q526" i="1"/>
  <c r="L527" i="1"/>
  <c r="AB585" i="1"/>
  <c r="K583" i="1"/>
  <c r="X583" i="1"/>
  <c r="A584" i="1"/>
  <c r="F524" i="1"/>
  <c r="O524" i="1" s="1"/>
  <c r="R524" i="1" s="1"/>
  <c r="Z582" i="1"/>
  <c r="AA582" i="1" s="1"/>
  <c r="AH582" i="1" s="1"/>
  <c r="C583" i="1"/>
  <c r="I583" i="1"/>
  <c r="H583" i="1" s="1"/>
  <c r="AJ583" i="1"/>
  <c r="Y582" i="1"/>
  <c r="J524" i="1" l="1"/>
  <c r="X584" i="1"/>
  <c r="A585" i="1"/>
  <c r="K584" i="1"/>
  <c r="AB586" i="1"/>
  <c r="F525" i="1"/>
  <c r="O525" i="1" s="1"/>
  <c r="R525" i="1" s="1"/>
  <c r="I584" i="1"/>
  <c r="H584" i="1" s="1"/>
  <c r="Y583" i="1"/>
  <c r="Z583" i="1"/>
  <c r="AA583" i="1" s="1"/>
  <c r="AH583" i="1" s="1"/>
  <c r="C584" i="1"/>
  <c r="AJ584" i="1"/>
  <c r="AC526" i="1"/>
  <c r="AE526" i="1" s="1"/>
  <c r="G526" i="1"/>
  <c r="T522" i="1"/>
  <c r="AF522" i="1" s="1"/>
  <c r="S523" i="1"/>
  <c r="M527" i="1"/>
  <c r="N527" i="1" s="1"/>
  <c r="P527" i="1"/>
  <c r="Q527" i="1"/>
  <c r="L528" i="1"/>
  <c r="J525" i="1" l="1"/>
  <c r="T523" i="1"/>
  <c r="AF523" i="1" s="1"/>
  <c r="S524" i="1"/>
  <c r="AB587" i="1"/>
  <c r="Z584" i="1"/>
  <c r="AA584" i="1" s="1"/>
  <c r="AH584" i="1" s="1"/>
  <c r="I585" i="1"/>
  <c r="H585" i="1" s="1"/>
  <c r="AJ585" i="1"/>
  <c r="C585" i="1"/>
  <c r="Y584" i="1"/>
  <c r="AC527" i="1"/>
  <c r="AE527" i="1" s="1"/>
  <c r="G527" i="1"/>
  <c r="F526" i="1"/>
  <c r="J526" i="1" s="1"/>
  <c r="M528" i="1"/>
  <c r="N528" i="1" s="1"/>
  <c r="P528" i="1"/>
  <c r="Q528" i="1"/>
  <c r="L529" i="1"/>
  <c r="X585" i="1"/>
  <c r="A586" i="1"/>
  <c r="K585" i="1"/>
  <c r="O526" i="1" l="1"/>
  <c r="R526" i="1" s="1"/>
  <c r="M529" i="1"/>
  <c r="N529" i="1" s="1"/>
  <c r="L530" i="1"/>
  <c r="X586" i="1"/>
  <c r="K586" i="1"/>
  <c r="A587" i="1"/>
  <c r="Y585" i="1"/>
  <c r="AJ586" i="1"/>
  <c r="I586" i="1"/>
  <c r="H586" i="1" s="1"/>
  <c r="Z585" i="1"/>
  <c r="AA585" i="1" s="1"/>
  <c r="AH585" i="1" s="1"/>
  <c r="C586" i="1"/>
  <c r="AB588" i="1"/>
  <c r="T524" i="1"/>
  <c r="AF524" i="1" s="1"/>
  <c r="S525" i="1"/>
  <c r="AC528" i="1"/>
  <c r="AE528" i="1" s="1"/>
  <c r="G528" i="1"/>
  <c r="F527" i="1"/>
  <c r="J527" i="1" s="1"/>
  <c r="O527" i="1" l="1"/>
  <c r="R527" i="1" s="1"/>
  <c r="T525" i="1"/>
  <c r="AF525" i="1" s="1"/>
  <c r="S526" i="1"/>
  <c r="C587" i="1"/>
  <c r="Y586" i="1"/>
  <c r="AJ587" i="1"/>
  <c r="I587" i="1"/>
  <c r="H587" i="1" s="1"/>
  <c r="Z586" i="1"/>
  <c r="AA586" i="1" s="1"/>
  <c r="AH586" i="1" s="1"/>
  <c r="M530" i="1"/>
  <c r="N530" i="1" s="1"/>
  <c r="L531" i="1"/>
  <c r="F528" i="1"/>
  <c r="O528" i="1" s="1"/>
  <c r="AB589" i="1"/>
  <c r="K587" i="1"/>
  <c r="X587" i="1"/>
  <c r="A588" i="1"/>
  <c r="AC529" i="1"/>
  <c r="AE529" i="1" s="1"/>
  <c r="G529" i="1"/>
  <c r="R528" i="1" l="1"/>
  <c r="P529" i="1"/>
  <c r="AC530" i="1"/>
  <c r="AE530" i="1" s="1"/>
  <c r="G530" i="1"/>
  <c r="C588" i="1"/>
  <c r="AJ588" i="1"/>
  <c r="I588" i="1"/>
  <c r="H588" i="1" s="1"/>
  <c r="Z587" i="1"/>
  <c r="Y587" i="1"/>
  <c r="AB590" i="1"/>
  <c r="M531" i="1"/>
  <c r="N531" i="1" s="1"/>
  <c r="L532" i="1"/>
  <c r="T526" i="1"/>
  <c r="AF526" i="1" s="1"/>
  <c r="S527" i="1"/>
  <c r="J528" i="1"/>
  <c r="F529" i="1"/>
  <c r="J529" i="1" s="1"/>
  <c r="A589" i="1"/>
  <c r="K588" i="1"/>
  <c r="X588" i="1"/>
  <c r="O529" i="1" l="1"/>
  <c r="AB591" i="1"/>
  <c r="G531" i="1"/>
  <c r="AC531" i="1"/>
  <c r="AE531" i="1" s="1"/>
  <c r="Q529" i="1"/>
  <c r="Q530" i="1" s="1"/>
  <c r="Q531" i="1" s="1"/>
  <c r="Q532" i="1" s="1"/>
  <c r="P530" i="1"/>
  <c r="P531" i="1" s="1"/>
  <c r="P532" i="1" s="1"/>
  <c r="X589" i="1"/>
  <c r="A590" i="1"/>
  <c r="K589" i="1"/>
  <c r="Z588" i="1"/>
  <c r="AA588" i="1" s="1"/>
  <c r="AH588" i="1" s="1"/>
  <c r="C589" i="1"/>
  <c r="Y588" i="1"/>
  <c r="AJ589" i="1"/>
  <c r="I589" i="1"/>
  <c r="H589" i="1" s="1"/>
  <c r="T527" i="1"/>
  <c r="AF527" i="1" s="1"/>
  <c r="S528" i="1"/>
  <c r="M532" i="1"/>
  <c r="N532" i="1" s="1"/>
  <c r="L533" i="1"/>
  <c r="F530" i="1"/>
  <c r="O530" i="1" s="1"/>
  <c r="R530" i="1" l="1"/>
  <c r="AC532" i="1"/>
  <c r="AE532" i="1" s="1"/>
  <c r="G532" i="1"/>
  <c r="A591" i="1"/>
  <c r="K590" i="1"/>
  <c r="X590" i="1"/>
  <c r="AB592" i="1"/>
  <c r="T528" i="1"/>
  <c r="S529" i="1"/>
  <c r="I590" i="1"/>
  <c r="H590" i="1" s="1"/>
  <c r="Y589" i="1"/>
  <c r="C590" i="1"/>
  <c r="Z589" i="1"/>
  <c r="AA589" i="1" s="1"/>
  <c r="AH589" i="1" s="1"/>
  <c r="AJ590" i="1"/>
  <c r="J530" i="1"/>
  <c r="M533" i="1"/>
  <c r="N533" i="1" s="1"/>
  <c r="P533" i="1"/>
  <c r="Q533" i="1"/>
  <c r="L534" i="1"/>
  <c r="F531" i="1"/>
  <c r="J531" i="1" s="1"/>
  <c r="R529" i="1"/>
  <c r="M534" i="1" l="1"/>
  <c r="N534" i="1" s="1"/>
  <c r="P534" i="1"/>
  <c r="Q534" i="1"/>
  <c r="L535" i="1"/>
  <c r="AB593" i="1"/>
  <c r="O531" i="1"/>
  <c r="R531" i="1" s="1"/>
  <c r="K591" i="1"/>
  <c r="X591" i="1"/>
  <c r="A592" i="1"/>
  <c r="T529" i="1"/>
  <c r="AF529" i="1" s="1"/>
  <c r="S530" i="1"/>
  <c r="AJ591" i="1"/>
  <c r="Z590" i="1"/>
  <c r="AA590" i="1" s="1"/>
  <c r="AH590" i="1" s="1"/>
  <c r="C591" i="1"/>
  <c r="I591" i="1"/>
  <c r="H591" i="1" s="1"/>
  <c r="Y590" i="1"/>
  <c r="F532" i="1"/>
  <c r="J532" i="1" s="1"/>
  <c r="G533" i="1"/>
  <c r="AC533" i="1"/>
  <c r="AE533" i="1" s="1"/>
  <c r="AF528" i="1"/>
  <c r="AA528" i="1"/>
  <c r="AH528" i="1" l="1"/>
  <c r="O532" i="1"/>
  <c r="R532" i="1" s="1"/>
  <c r="T530" i="1"/>
  <c r="AF530" i="1" s="1"/>
  <c r="S531" i="1"/>
  <c r="X592" i="1"/>
  <c r="K592" i="1"/>
  <c r="A593" i="1"/>
  <c r="G534" i="1"/>
  <c r="AC534" i="1"/>
  <c r="AE534" i="1" s="1"/>
  <c r="F533" i="1"/>
  <c r="O533" i="1" s="1"/>
  <c r="R533" i="1" s="1"/>
  <c r="Y591" i="1"/>
  <c r="I592" i="1"/>
  <c r="H592" i="1" s="1"/>
  <c r="AJ592" i="1"/>
  <c r="Z591" i="1"/>
  <c r="AA591" i="1" s="1"/>
  <c r="AH591" i="1" s="1"/>
  <c r="C592" i="1"/>
  <c r="AB594" i="1"/>
  <c r="M535" i="1"/>
  <c r="N535" i="1" s="1"/>
  <c r="P535" i="1"/>
  <c r="Q535" i="1"/>
  <c r="L536" i="1"/>
  <c r="J533" i="1" l="1"/>
  <c r="AB595" i="1"/>
  <c r="K593" i="1"/>
  <c r="X593" i="1"/>
  <c r="A594" i="1"/>
  <c r="T531" i="1"/>
  <c r="AF531" i="1" s="1"/>
  <c r="S532" i="1"/>
  <c r="G535" i="1"/>
  <c r="AC535" i="1"/>
  <c r="AE535" i="1" s="1"/>
  <c r="M536" i="1"/>
  <c r="N536" i="1" s="1"/>
  <c r="P536" i="1"/>
  <c r="Q536" i="1"/>
  <c r="L537" i="1"/>
  <c r="F534" i="1"/>
  <c r="J534" i="1" s="1"/>
  <c r="C593" i="1"/>
  <c r="Y592" i="1"/>
  <c r="AJ593" i="1"/>
  <c r="I593" i="1"/>
  <c r="H593" i="1" s="1"/>
  <c r="Z592" i="1"/>
  <c r="AA592" i="1" s="1"/>
  <c r="AH592" i="1" s="1"/>
  <c r="AC536" i="1" l="1"/>
  <c r="AE536" i="1" s="1"/>
  <c r="G536" i="1"/>
  <c r="F535" i="1"/>
  <c r="O535" i="1" s="1"/>
  <c r="R535" i="1" s="1"/>
  <c r="A595" i="1"/>
  <c r="X594" i="1"/>
  <c r="K594" i="1"/>
  <c r="O534" i="1"/>
  <c r="R534" i="1" s="1"/>
  <c r="M537" i="1"/>
  <c r="N537" i="1" s="1"/>
  <c r="P537" i="1"/>
  <c r="Q537" i="1"/>
  <c r="L538" i="1"/>
  <c r="Y593" i="1"/>
  <c r="C594" i="1"/>
  <c r="I594" i="1"/>
  <c r="H594" i="1" s="1"/>
  <c r="Z593" i="1"/>
  <c r="AA593" i="1" s="1"/>
  <c r="AH593" i="1" s="1"/>
  <c r="AJ594" i="1"/>
  <c r="T532" i="1"/>
  <c r="AF532" i="1" s="1"/>
  <c r="S533" i="1"/>
  <c r="AB596" i="1"/>
  <c r="J535" i="1" l="1"/>
  <c r="M538" i="1"/>
  <c r="N538" i="1" s="1"/>
  <c r="P538" i="1"/>
  <c r="Q538" i="1"/>
  <c r="L539" i="1"/>
  <c r="Y594" i="1"/>
  <c r="AJ595" i="1"/>
  <c r="I595" i="1"/>
  <c r="H595" i="1" s="1"/>
  <c r="Z594" i="1"/>
  <c r="AA594" i="1" s="1"/>
  <c r="AH594" i="1" s="1"/>
  <c r="C595" i="1"/>
  <c r="T533" i="1"/>
  <c r="AF533" i="1" s="1"/>
  <c r="S534" i="1"/>
  <c r="AB597" i="1"/>
  <c r="AC537" i="1"/>
  <c r="AE537" i="1" s="1"/>
  <c r="G537" i="1"/>
  <c r="X595" i="1"/>
  <c r="K595" i="1"/>
  <c r="A596" i="1"/>
  <c r="F536" i="1"/>
  <c r="O536" i="1" s="1"/>
  <c r="R536" i="1" s="1"/>
  <c r="J536" i="1" l="1"/>
  <c r="F537" i="1"/>
  <c r="J537" i="1" s="1"/>
  <c r="X596" i="1"/>
  <c r="A597" i="1"/>
  <c r="K596" i="1"/>
  <c r="M539" i="1"/>
  <c r="N539" i="1" s="1"/>
  <c r="P539" i="1"/>
  <c r="Q539" i="1"/>
  <c r="L540" i="1"/>
  <c r="T534" i="1"/>
  <c r="AF534" i="1" s="1"/>
  <c r="S535" i="1"/>
  <c r="AB598" i="1"/>
  <c r="I596" i="1"/>
  <c r="H596" i="1" s="1"/>
  <c r="Y595" i="1"/>
  <c r="AJ596" i="1"/>
  <c r="C596" i="1"/>
  <c r="Z595" i="1"/>
  <c r="AA595" i="1" s="1"/>
  <c r="AH595" i="1" s="1"/>
  <c r="AC538" i="1"/>
  <c r="AE538" i="1" s="1"/>
  <c r="G538" i="1"/>
  <c r="O537" i="1" l="1"/>
  <c r="R537" i="1" s="1"/>
  <c r="M540" i="1"/>
  <c r="N540" i="1" s="1"/>
  <c r="P540" i="1"/>
  <c r="Q540" i="1"/>
  <c r="L541" i="1"/>
  <c r="Y596" i="1"/>
  <c r="AJ597" i="1"/>
  <c r="Z596" i="1"/>
  <c r="AA596" i="1" s="1"/>
  <c r="AH596" i="1" s="1"/>
  <c r="C597" i="1"/>
  <c r="I597" i="1"/>
  <c r="H597" i="1" s="1"/>
  <c r="F538" i="1"/>
  <c r="J538" i="1" s="1"/>
  <c r="AB599" i="1"/>
  <c r="T535" i="1"/>
  <c r="AF535" i="1" s="1"/>
  <c r="S536" i="1"/>
  <c r="AC539" i="1"/>
  <c r="AE539" i="1" s="1"/>
  <c r="G539" i="1"/>
  <c r="A598" i="1"/>
  <c r="K597" i="1"/>
  <c r="X597" i="1"/>
  <c r="O538" i="1" l="1"/>
  <c r="R538" i="1" s="1"/>
  <c r="T536" i="1"/>
  <c r="AF536" i="1" s="1"/>
  <c r="S537" i="1"/>
  <c r="A599" i="1"/>
  <c r="K598" i="1"/>
  <c r="X598" i="1"/>
  <c r="AJ598" i="1"/>
  <c r="Y597" i="1"/>
  <c r="C598" i="1"/>
  <c r="I598" i="1"/>
  <c r="H598" i="1" s="1"/>
  <c r="Z597" i="1"/>
  <c r="AA597" i="1" s="1"/>
  <c r="AH597" i="1" s="1"/>
  <c r="AC540" i="1"/>
  <c r="AE540" i="1" s="1"/>
  <c r="G540" i="1"/>
  <c r="F539" i="1"/>
  <c r="J539" i="1" s="1"/>
  <c r="M541" i="1"/>
  <c r="N541" i="1" s="1"/>
  <c r="P541" i="1"/>
  <c r="Q541" i="1"/>
  <c r="L542" i="1"/>
  <c r="AB600" i="1"/>
  <c r="AC541" i="1" l="1"/>
  <c r="AE541" i="1" s="1"/>
  <c r="G541" i="1"/>
  <c r="Z598" i="1"/>
  <c r="AA598" i="1" s="1"/>
  <c r="AH598" i="1" s="1"/>
  <c r="AJ599" i="1"/>
  <c r="I599" i="1"/>
  <c r="H599" i="1" s="1"/>
  <c r="Y598" i="1"/>
  <c r="C599" i="1"/>
  <c r="M542" i="1"/>
  <c r="N542" i="1" s="1"/>
  <c r="P542" i="1"/>
  <c r="Q542" i="1"/>
  <c r="L543" i="1"/>
  <c r="F540" i="1"/>
  <c r="O540" i="1" s="1"/>
  <c r="R540" i="1" s="1"/>
  <c r="O539" i="1"/>
  <c r="R539" i="1" s="1"/>
  <c r="T537" i="1"/>
  <c r="AF537" i="1" s="1"/>
  <c r="S538" i="1"/>
  <c r="AB601" i="1"/>
  <c r="X599" i="1"/>
  <c r="K599" i="1"/>
  <c r="A600" i="1"/>
  <c r="AC542" i="1" l="1"/>
  <c r="AE542" i="1" s="1"/>
  <c r="G542" i="1"/>
  <c r="F541" i="1"/>
  <c r="O541" i="1" s="1"/>
  <c r="R541" i="1" s="1"/>
  <c r="M543" i="1"/>
  <c r="N543" i="1" s="1"/>
  <c r="P543" i="1"/>
  <c r="Q543" i="1"/>
  <c r="L544" i="1"/>
  <c r="AB602" i="1"/>
  <c r="K600" i="1"/>
  <c r="X600" i="1"/>
  <c r="A601" i="1"/>
  <c r="J540" i="1"/>
  <c r="AJ600" i="1"/>
  <c r="Z599" i="1"/>
  <c r="AA599" i="1" s="1"/>
  <c r="AH599" i="1" s="1"/>
  <c r="C600" i="1"/>
  <c r="I600" i="1"/>
  <c r="H600" i="1" s="1"/>
  <c r="Y599" i="1"/>
  <c r="T538" i="1"/>
  <c r="AF538" i="1" s="1"/>
  <c r="S539" i="1"/>
  <c r="J541" i="1" l="1"/>
  <c r="T539" i="1"/>
  <c r="AF539" i="1" s="1"/>
  <c r="S540" i="1"/>
  <c r="AJ601" i="1"/>
  <c r="Y600" i="1"/>
  <c r="C601" i="1"/>
  <c r="Z600" i="1"/>
  <c r="AA600" i="1" s="1"/>
  <c r="AH600" i="1" s="1"/>
  <c r="I601" i="1"/>
  <c r="H601" i="1" s="1"/>
  <c r="M544" i="1"/>
  <c r="N544" i="1" s="1"/>
  <c r="P544" i="1"/>
  <c r="Q544" i="1"/>
  <c r="L545" i="1"/>
  <c r="AB603" i="1"/>
  <c r="K601" i="1"/>
  <c r="X601" i="1"/>
  <c r="A602" i="1"/>
  <c r="F542" i="1"/>
  <c r="J542" i="1" s="1"/>
  <c r="AC543" i="1"/>
  <c r="AE543" i="1" s="1"/>
  <c r="G543" i="1"/>
  <c r="O542" i="1" l="1"/>
  <c r="R542" i="1" s="1"/>
  <c r="X602" i="1"/>
  <c r="A603" i="1"/>
  <c r="K602" i="1"/>
  <c r="F543" i="1"/>
  <c r="O543" i="1" s="1"/>
  <c r="R543" i="1" s="1"/>
  <c r="Z601" i="1"/>
  <c r="AA601" i="1" s="1"/>
  <c r="AH601" i="1" s="1"/>
  <c r="C602" i="1"/>
  <c r="I602" i="1"/>
  <c r="H602" i="1" s="1"/>
  <c r="Y601" i="1"/>
  <c r="AJ602" i="1"/>
  <c r="AB604" i="1"/>
  <c r="AC544" i="1"/>
  <c r="AE544" i="1" s="1"/>
  <c r="G544" i="1"/>
  <c r="T540" i="1"/>
  <c r="AF540" i="1" s="1"/>
  <c r="S541" i="1"/>
  <c r="M545" i="1"/>
  <c r="N545" i="1" s="1"/>
  <c r="P545" i="1"/>
  <c r="Q545" i="1"/>
  <c r="L546" i="1"/>
  <c r="J543" i="1" l="1"/>
  <c r="Y602" i="1"/>
  <c r="Z602" i="1"/>
  <c r="AA602" i="1" s="1"/>
  <c r="AH602" i="1" s="1"/>
  <c r="C603" i="1"/>
  <c r="AJ603" i="1"/>
  <c r="I603" i="1"/>
  <c r="H603" i="1" s="1"/>
  <c r="AC545" i="1"/>
  <c r="AE545" i="1" s="1"/>
  <c r="G545" i="1"/>
  <c r="M546" i="1"/>
  <c r="N546" i="1" s="1"/>
  <c r="P546" i="1"/>
  <c r="Q546" i="1"/>
  <c r="L547" i="1"/>
  <c r="T541" i="1"/>
  <c r="AF541" i="1" s="1"/>
  <c r="S542" i="1"/>
  <c r="F544" i="1"/>
  <c r="J544" i="1" s="1"/>
  <c r="AB605" i="1"/>
  <c r="A604" i="1"/>
  <c r="K603" i="1"/>
  <c r="X603" i="1"/>
  <c r="O544" i="1" l="1"/>
  <c r="R544" i="1" s="1"/>
  <c r="K604" i="1"/>
  <c r="A605" i="1"/>
  <c r="X604" i="1"/>
  <c r="Y603" i="1"/>
  <c r="C604" i="1"/>
  <c r="I604" i="1"/>
  <c r="H604" i="1" s="1"/>
  <c r="Z603" i="1"/>
  <c r="AA603" i="1" s="1"/>
  <c r="AH603" i="1" s="1"/>
  <c r="AJ604" i="1"/>
  <c r="T542" i="1"/>
  <c r="AF542" i="1" s="1"/>
  <c r="S543" i="1"/>
  <c r="AC546" i="1"/>
  <c r="AE546" i="1" s="1"/>
  <c r="G546" i="1"/>
  <c r="AB606" i="1"/>
  <c r="M547" i="1"/>
  <c r="N547" i="1" s="1"/>
  <c r="P547" i="1"/>
  <c r="Q547" i="1"/>
  <c r="L548" i="1"/>
  <c r="F545" i="1"/>
  <c r="J545" i="1" s="1"/>
  <c r="O545" i="1" l="1"/>
  <c r="R545" i="1" s="1"/>
  <c r="T543" i="1"/>
  <c r="AF543" i="1" s="1"/>
  <c r="S544" i="1"/>
  <c r="X605" i="1"/>
  <c r="A606" i="1"/>
  <c r="K605" i="1"/>
  <c r="AC547" i="1"/>
  <c r="AE547" i="1" s="1"/>
  <c r="G547" i="1"/>
  <c r="M548" i="1"/>
  <c r="N548" i="1" s="1"/>
  <c r="P548" i="1"/>
  <c r="Q548" i="1"/>
  <c r="L549" i="1"/>
  <c r="AB607" i="1"/>
  <c r="F546" i="1"/>
  <c r="J546" i="1" s="1"/>
  <c r="Y604" i="1"/>
  <c r="AJ605" i="1"/>
  <c r="Z604" i="1"/>
  <c r="AA604" i="1" s="1"/>
  <c r="AH604" i="1" s="1"/>
  <c r="I605" i="1"/>
  <c r="H605" i="1" s="1"/>
  <c r="C605" i="1"/>
  <c r="AC548" i="1" l="1"/>
  <c r="AE548" i="1" s="1"/>
  <c r="G548" i="1"/>
  <c r="T544" i="1"/>
  <c r="AF544" i="1" s="1"/>
  <c r="S545" i="1"/>
  <c r="M549" i="1"/>
  <c r="N549" i="1" s="1"/>
  <c r="P549" i="1"/>
  <c r="Q549" i="1"/>
  <c r="L550" i="1"/>
  <c r="O546" i="1"/>
  <c r="R546" i="1" s="1"/>
  <c r="AB608" i="1"/>
  <c r="F547" i="1"/>
  <c r="J547" i="1" s="1"/>
  <c r="X606" i="1"/>
  <c r="A607" i="1"/>
  <c r="K606" i="1"/>
  <c r="Y605" i="1"/>
  <c r="AJ606" i="1"/>
  <c r="Z605" i="1"/>
  <c r="AA605" i="1" s="1"/>
  <c r="AH605" i="1" s="1"/>
  <c r="C606" i="1"/>
  <c r="I606" i="1"/>
  <c r="H606" i="1" s="1"/>
  <c r="O547" i="1" l="1"/>
  <c r="R547" i="1" s="1"/>
  <c r="M550" i="1"/>
  <c r="N550" i="1" s="1"/>
  <c r="P550" i="1"/>
  <c r="Q550" i="1"/>
  <c r="L551" i="1"/>
  <c r="K607" i="1"/>
  <c r="X607" i="1"/>
  <c r="A608" i="1"/>
  <c r="F548" i="1"/>
  <c r="O548" i="1" s="1"/>
  <c r="R548" i="1" s="1"/>
  <c r="AB609" i="1"/>
  <c r="C607" i="1"/>
  <c r="Z606" i="1"/>
  <c r="AA606" i="1" s="1"/>
  <c r="AH606" i="1" s="1"/>
  <c r="AJ607" i="1"/>
  <c r="I607" i="1"/>
  <c r="H607" i="1" s="1"/>
  <c r="Y606" i="1"/>
  <c r="AC549" i="1"/>
  <c r="AE549" i="1" s="1"/>
  <c r="G549" i="1"/>
  <c r="T545" i="1"/>
  <c r="AF545" i="1" s="1"/>
  <c r="S546" i="1"/>
  <c r="T546" i="1" l="1"/>
  <c r="AF546" i="1" s="1"/>
  <c r="S547" i="1"/>
  <c r="J548" i="1"/>
  <c r="A609" i="1"/>
  <c r="K608" i="1"/>
  <c r="X608" i="1"/>
  <c r="Y607" i="1"/>
  <c r="C608" i="1"/>
  <c r="I608" i="1"/>
  <c r="H608" i="1" s="1"/>
  <c r="Z607" i="1"/>
  <c r="AA607" i="1" s="1"/>
  <c r="AH607" i="1" s="1"/>
  <c r="AJ608" i="1"/>
  <c r="F549" i="1"/>
  <c r="J549" i="1" s="1"/>
  <c r="AC550" i="1"/>
  <c r="AE550" i="1" s="1"/>
  <c r="G550" i="1"/>
  <c r="AB610" i="1"/>
  <c r="M551" i="1"/>
  <c r="N551" i="1" s="1"/>
  <c r="P551" i="1"/>
  <c r="Q551" i="1"/>
  <c r="L552" i="1"/>
  <c r="AC551" i="1" l="1"/>
  <c r="AE551" i="1" s="1"/>
  <c r="G551" i="1"/>
  <c r="O549" i="1"/>
  <c r="R549" i="1" s="1"/>
  <c r="Z608" i="1"/>
  <c r="AA608" i="1" s="1"/>
  <c r="AH608" i="1" s="1"/>
  <c r="C609" i="1"/>
  <c r="Y608" i="1"/>
  <c r="I609" i="1"/>
  <c r="H609" i="1" s="1"/>
  <c r="AJ609" i="1"/>
  <c r="M552" i="1"/>
  <c r="N552" i="1" s="1"/>
  <c r="P552" i="1"/>
  <c r="Q552" i="1"/>
  <c r="L553" i="1"/>
  <c r="F550" i="1"/>
  <c r="O550" i="1" s="1"/>
  <c r="R550" i="1" s="1"/>
  <c r="T547" i="1"/>
  <c r="AF547" i="1" s="1"/>
  <c r="S548" i="1"/>
  <c r="AB611" i="1"/>
  <c r="X609" i="1"/>
  <c r="A610" i="1"/>
  <c r="K609" i="1"/>
  <c r="AC552" i="1" l="1"/>
  <c r="AE552" i="1" s="1"/>
  <c r="G552" i="1"/>
  <c r="Y609" i="1"/>
  <c r="AJ610" i="1"/>
  <c r="Z609" i="1"/>
  <c r="AA609" i="1" s="1"/>
  <c r="AH609" i="1" s="1"/>
  <c r="C610" i="1"/>
  <c r="I610" i="1"/>
  <c r="H610" i="1" s="1"/>
  <c r="T548" i="1"/>
  <c r="AF548" i="1" s="1"/>
  <c r="S549" i="1"/>
  <c r="M553" i="1"/>
  <c r="N553" i="1" s="1"/>
  <c r="P553" i="1"/>
  <c r="Q553" i="1"/>
  <c r="L554" i="1"/>
  <c r="F551" i="1"/>
  <c r="J551" i="1" s="1"/>
  <c r="A611" i="1"/>
  <c r="K610" i="1"/>
  <c r="X610" i="1"/>
  <c r="J550" i="1"/>
  <c r="AB612" i="1"/>
  <c r="O551" i="1" l="1"/>
  <c r="R551" i="1" s="1"/>
  <c r="A612" i="1"/>
  <c r="K611" i="1"/>
  <c r="X611" i="1"/>
  <c r="AC553" i="1"/>
  <c r="AE553" i="1" s="1"/>
  <c r="G553" i="1"/>
  <c r="M554" i="1"/>
  <c r="N554" i="1" s="1"/>
  <c r="P554" i="1"/>
  <c r="Q554" i="1"/>
  <c r="L555" i="1"/>
  <c r="T549" i="1"/>
  <c r="AF549" i="1" s="1"/>
  <c r="S550" i="1"/>
  <c r="F552" i="1"/>
  <c r="O552" i="1" s="1"/>
  <c r="R552" i="1" s="1"/>
  <c r="Y610" i="1"/>
  <c r="AJ611" i="1"/>
  <c r="I611" i="1"/>
  <c r="H611" i="1" s="1"/>
  <c r="Z610" i="1"/>
  <c r="AA610" i="1" s="1"/>
  <c r="AH610" i="1" s="1"/>
  <c r="C611" i="1"/>
  <c r="AB613" i="1"/>
  <c r="AB614" i="1" l="1"/>
  <c r="J552" i="1"/>
  <c r="M555" i="1"/>
  <c r="N555" i="1" s="1"/>
  <c r="P555" i="1"/>
  <c r="Q555" i="1"/>
  <c r="L556" i="1"/>
  <c r="F553" i="1"/>
  <c r="O553" i="1" s="1"/>
  <c r="R553" i="1" s="1"/>
  <c r="A613" i="1"/>
  <c r="X612" i="1"/>
  <c r="K612" i="1"/>
  <c r="T550" i="1"/>
  <c r="AF550" i="1" s="1"/>
  <c r="S551" i="1"/>
  <c r="Z611" i="1"/>
  <c r="AA611" i="1" s="1"/>
  <c r="AH611" i="1" s="1"/>
  <c r="C612" i="1"/>
  <c r="I612" i="1"/>
  <c r="H612" i="1" s="1"/>
  <c r="AJ612" i="1"/>
  <c r="Y611" i="1"/>
  <c r="AC554" i="1"/>
  <c r="AE554" i="1" s="1"/>
  <c r="G554" i="1"/>
  <c r="F554" i="1" l="1"/>
  <c r="J554" i="1" s="1"/>
  <c r="T551" i="1"/>
  <c r="AF551" i="1" s="1"/>
  <c r="S552" i="1"/>
  <c r="J553" i="1"/>
  <c r="X613" i="1"/>
  <c r="A614" i="1"/>
  <c r="K613" i="1"/>
  <c r="AB615" i="1"/>
  <c r="AC555" i="1"/>
  <c r="AE555" i="1" s="1"/>
  <c r="G555" i="1"/>
  <c r="I613" i="1"/>
  <c r="H613" i="1" s="1"/>
  <c r="Y612" i="1"/>
  <c r="C613" i="1"/>
  <c r="Z612" i="1"/>
  <c r="AA612" i="1" s="1"/>
  <c r="AH612" i="1" s="1"/>
  <c r="AJ613" i="1"/>
  <c r="M556" i="1"/>
  <c r="N556" i="1" s="1"/>
  <c r="P556" i="1"/>
  <c r="Q556" i="1"/>
  <c r="L557" i="1"/>
  <c r="O554" i="1" l="1"/>
  <c r="R554" i="1" s="1"/>
  <c r="AC556" i="1"/>
  <c r="AE556" i="1" s="1"/>
  <c r="G556" i="1"/>
  <c r="M557" i="1"/>
  <c r="N557" i="1" s="1"/>
  <c r="L558" i="1"/>
  <c r="F555" i="1"/>
  <c r="O555" i="1" s="1"/>
  <c r="R555" i="1" s="1"/>
  <c r="X614" i="1"/>
  <c r="A615" i="1"/>
  <c r="K614" i="1"/>
  <c r="AB616" i="1"/>
  <c r="Z613" i="1"/>
  <c r="AA613" i="1" s="1"/>
  <c r="AH613" i="1" s="1"/>
  <c r="C614" i="1"/>
  <c r="I614" i="1"/>
  <c r="H614" i="1" s="1"/>
  <c r="AJ614" i="1"/>
  <c r="Y613" i="1"/>
  <c r="T552" i="1"/>
  <c r="AF552" i="1" s="1"/>
  <c r="S553" i="1"/>
  <c r="J555" i="1" l="1"/>
  <c r="AC557" i="1"/>
  <c r="AE557" i="1" s="1"/>
  <c r="G557" i="1"/>
  <c r="X615" i="1"/>
  <c r="A616" i="1"/>
  <c r="K615" i="1"/>
  <c r="M558" i="1"/>
  <c r="N558" i="1" s="1"/>
  <c r="L559" i="1"/>
  <c r="F556" i="1"/>
  <c r="J556" i="1" s="1"/>
  <c r="T553" i="1"/>
  <c r="AF553" i="1" s="1"/>
  <c r="S554" i="1"/>
  <c r="AB617" i="1"/>
  <c r="Z614" i="1"/>
  <c r="AA614" i="1" s="1"/>
  <c r="AH614" i="1" s="1"/>
  <c r="C615" i="1"/>
  <c r="I615" i="1"/>
  <c r="H615" i="1" s="1"/>
  <c r="AJ615" i="1"/>
  <c r="Y614" i="1"/>
  <c r="AC558" i="1" l="1"/>
  <c r="AE558" i="1" s="1"/>
  <c r="G558" i="1"/>
  <c r="Y615" i="1"/>
  <c r="AJ616" i="1"/>
  <c r="Z615" i="1"/>
  <c r="AA615" i="1" s="1"/>
  <c r="AH615" i="1" s="1"/>
  <c r="C616" i="1"/>
  <c r="I616" i="1"/>
  <c r="H616" i="1" s="1"/>
  <c r="T554" i="1"/>
  <c r="AF554" i="1" s="1"/>
  <c r="S555" i="1"/>
  <c r="M559" i="1"/>
  <c r="N559" i="1" s="1"/>
  <c r="L560" i="1"/>
  <c r="O556" i="1"/>
  <c r="F557" i="1"/>
  <c r="O557" i="1" s="1"/>
  <c r="AB618" i="1"/>
  <c r="K616" i="1"/>
  <c r="A617" i="1"/>
  <c r="X616" i="1"/>
  <c r="J557" i="1" l="1"/>
  <c r="AB619" i="1"/>
  <c r="R556" i="1"/>
  <c r="P557" i="1"/>
  <c r="G559" i="1"/>
  <c r="AC559" i="1"/>
  <c r="AE559" i="1" s="1"/>
  <c r="F558" i="1"/>
  <c r="O558" i="1" s="1"/>
  <c r="I617" i="1"/>
  <c r="H617" i="1" s="1"/>
  <c r="Y616" i="1"/>
  <c r="AJ617" i="1"/>
  <c r="Z616" i="1"/>
  <c r="AA616" i="1" s="1"/>
  <c r="AH616" i="1" s="1"/>
  <c r="C617" i="1"/>
  <c r="A618" i="1"/>
  <c r="K617" i="1"/>
  <c r="X617" i="1"/>
  <c r="M560" i="1"/>
  <c r="N560" i="1" s="1"/>
  <c r="L561" i="1"/>
  <c r="T555" i="1"/>
  <c r="AF555" i="1" s="1"/>
  <c r="S556" i="1"/>
  <c r="J558" i="1" l="1"/>
  <c r="F559" i="1"/>
  <c r="O559" i="1" s="1"/>
  <c r="T556" i="1"/>
  <c r="S557" i="1"/>
  <c r="X618" i="1"/>
  <c r="K618" i="1"/>
  <c r="A619" i="1"/>
  <c r="AC560" i="1"/>
  <c r="AE560" i="1" s="1"/>
  <c r="G560" i="1"/>
  <c r="Z617" i="1"/>
  <c r="C618" i="1"/>
  <c r="AJ618" i="1"/>
  <c r="I618" i="1"/>
  <c r="H618" i="1" s="1"/>
  <c r="Y617" i="1"/>
  <c r="AB620" i="1"/>
  <c r="M561" i="1"/>
  <c r="N561" i="1" s="1"/>
  <c r="L562" i="1"/>
  <c r="Q557" i="1"/>
  <c r="P558" i="1"/>
  <c r="P559" i="1" s="1"/>
  <c r="P560" i="1" s="1"/>
  <c r="P561" i="1" s="1"/>
  <c r="J559" i="1" l="1"/>
  <c r="Y618" i="1"/>
  <c r="C619" i="1"/>
  <c r="I619" i="1"/>
  <c r="H619" i="1" s="1"/>
  <c r="Z618" i="1"/>
  <c r="AA618" i="1" s="1"/>
  <c r="AH618" i="1" s="1"/>
  <c r="AJ619" i="1"/>
  <c r="G561" i="1"/>
  <c r="AC561" i="1"/>
  <c r="AE561" i="1" s="1"/>
  <c r="T557" i="1"/>
  <c r="AF557" i="1" s="1"/>
  <c r="S558" i="1"/>
  <c r="AB621" i="1"/>
  <c r="Q558" i="1"/>
  <c r="R557" i="1"/>
  <c r="M562" i="1"/>
  <c r="N562" i="1" s="1"/>
  <c r="P562" i="1"/>
  <c r="L563" i="1"/>
  <c r="F560" i="1"/>
  <c r="O560" i="1" s="1"/>
  <c r="X619" i="1"/>
  <c r="A620" i="1"/>
  <c r="K619" i="1"/>
  <c r="AF556" i="1"/>
  <c r="AA556" i="1"/>
  <c r="AH556" i="1" l="1"/>
  <c r="J560" i="1"/>
  <c r="G562" i="1"/>
  <c r="AC562" i="1"/>
  <c r="AE562" i="1" s="1"/>
  <c r="AB622" i="1"/>
  <c r="M563" i="1"/>
  <c r="N563" i="1" s="1"/>
  <c r="P563" i="1"/>
  <c r="L564" i="1"/>
  <c r="T558" i="1"/>
  <c r="AF558" i="1" s="1"/>
  <c r="S559" i="1"/>
  <c r="A621" i="1"/>
  <c r="K620" i="1"/>
  <c r="X620" i="1"/>
  <c r="Q559" i="1"/>
  <c r="R558" i="1"/>
  <c r="Y619" i="1"/>
  <c r="Z619" i="1"/>
  <c r="AA619" i="1" s="1"/>
  <c r="AH619" i="1" s="1"/>
  <c r="C620" i="1"/>
  <c r="AJ620" i="1"/>
  <c r="I620" i="1"/>
  <c r="H620" i="1" s="1"/>
  <c r="F561" i="1"/>
  <c r="J561" i="1" s="1"/>
  <c r="O561" i="1" l="1"/>
  <c r="I621" i="1"/>
  <c r="H621" i="1" s="1"/>
  <c r="Y620" i="1"/>
  <c r="C621" i="1"/>
  <c r="Z620" i="1"/>
  <c r="AA620" i="1" s="1"/>
  <c r="AH620" i="1" s="1"/>
  <c r="AJ621" i="1"/>
  <c r="Q560" i="1"/>
  <c r="R559" i="1"/>
  <c r="X621" i="1"/>
  <c r="A622" i="1"/>
  <c r="K621" i="1"/>
  <c r="T559" i="1"/>
  <c r="AF559" i="1" s="1"/>
  <c r="S560" i="1"/>
  <c r="AB623" i="1"/>
  <c r="AC563" i="1"/>
  <c r="AE563" i="1" s="1"/>
  <c r="G563" i="1"/>
  <c r="M564" i="1"/>
  <c r="N564" i="1" s="1"/>
  <c r="P564" i="1"/>
  <c r="L565" i="1"/>
  <c r="F562" i="1"/>
  <c r="J562" i="1" s="1"/>
  <c r="O562" i="1" l="1"/>
  <c r="AB624" i="1"/>
  <c r="G564" i="1"/>
  <c r="AC564" i="1"/>
  <c r="AE564" i="1" s="1"/>
  <c r="Q561" i="1"/>
  <c r="R560" i="1"/>
  <c r="M565" i="1"/>
  <c r="N565" i="1" s="1"/>
  <c r="P565" i="1"/>
  <c r="L566" i="1"/>
  <c r="F563" i="1"/>
  <c r="J563" i="1" s="1"/>
  <c r="T560" i="1"/>
  <c r="AF560" i="1" s="1"/>
  <c r="S561" i="1"/>
  <c r="X622" i="1"/>
  <c r="A623" i="1"/>
  <c r="K622" i="1"/>
  <c r="Y621" i="1"/>
  <c r="AJ622" i="1"/>
  <c r="I622" i="1"/>
  <c r="H622" i="1" s="1"/>
  <c r="Z621" i="1"/>
  <c r="AA621" i="1" s="1"/>
  <c r="AH621" i="1" s="1"/>
  <c r="C622" i="1"/>
  <c r="O563" i="1" l="1"/>
  <c r="G565" i="1"/>
  <c r="AC565" i="1"/>
  <c r="AE565" i="1" s="1"/>
  <c r="F564" i="1"/>
  <c r="J564" i="1" s="1"/>
  <c r="T561" i="1"/>
  <c r="AF561" i="1" s="1"/>
  <c r="S562" i="1"/>
  <c r="M566" i="1"/>
  <c r="N566" i="1" s="1"/>
  <c r="P566" i="1"/>
  <c r="L567" i="1"/>
  <c r="AB625" i="1"/>
  <c r="Q562" i="1"/>
  <c r="R561" i="1"/>
  <c r="Y622" i="1"/>
  <c r="I623" i="1"/>
  <c r="H623" i="1" s="1"/>
  <c r="C623" i="1"/>
  <c r="Z622" i="1"/>
  <c r="AA622" i="1" s="1"/>
  <c r="AH622" i="1" s="1"/>
  <c r="AJ623" i="1"/>
  <c r="X623" i="1"/>
  <c r="A624" i="1"/>
  <c r="K623" i="1"/>
  <c r="Q563" i="1" l="1"/>
  <c r="R562" i="1"/>
  <c r="AB626" i="1"/>
  <c r="G566" i="1"/>
  <c r="AC566" i="1"/>
  <c r="AE566" i="1" s="1"/>
  <c r="O564" i="1"/>
  <c r="F565" i="1"/>
  <c r="O565" i="1" s="1"/>
  <c r="A625" i="1"/>
  <c r="X624" i="1"/>
  <c r="K624" i="1"/>
  <c r="AJ624" i="1"/>
  <c r="Z623" i="1"/>
  <c r="AA623" i="1" s="1"/>
  <c r="AH623" i="1" s="1"/>
  <c r="C624" i="1"/>
  <c r="I624" i="1"/>
  <c r="H624" i="1" s="1"/>
  <c r="Y623" i="1"/>
  <c r="M567" i="1"/>
  <c r="N567" i="1" s="1"/>
  <c r="P567" i="1"/>
  <c r="L568" i="1"/>
  <c r="T562" i="1"/>
  <c r="AF562" i="1" s="1"/>
  <c r="S563" i="1"/>
  <c r="J565" i="1" l="1"/>
  <c r="G567" i="1"/>
  <c r="AC567" i="1"/>
  <c r="AE567" i="1" s="1"/>
  <c r="M568" i="1"/>
  <c r="N568" i="1" s="1"/>
  <c r="P568" i="1"/>
  <c r="L569" i="1"/>
  <c r="Z624" i="1"/>
  <c r="AA624" i="1" s="1"/>
  <c r="AH624" i="1" s="1"/>
  <c r="AJ625" i="1"/>
  <c r="I625" i="1"/>
  <c r="H625" i="1" s="1"/>
  <c r="Y624" i="1"/>
  <c r="C625" i="1"/>
  <c r="F566" i="1"/>
  <c r="O566" i="1" s="1"/>
  <c r="AB627" i="1"/>
  <c r="Q564" i="1"/>
  <c r="Q565" i="1" s="1"/>
  <c r="Q566" i="1" s="1"/>
  <c r="Q567" i="1" s="1"/>
  <c r="Q568" i="1" s="1"/>
  <c r="R563" i="1"/>
  <c r="X625" i="1"/>
  <c r="A626" i="1"/>
  <c r="K625" i="1"/>
  <c r="T563" i="1"/>
  <c r="AF563" i="1" s="1"/>
  <c r="S564" i="1"/>
  <c r="R564" i="1" l="1"/>
  <c r="J566" i="1"/>
  <c r="R566" i="1"/>
  <c r="AC568" i="1"/>
  <c r="AE568" i="1" s="1"/>
  <c r="G568" i="1"/>
  <c r="C626" i="1"/>
  <c r="Y625" i="1"/>
  <c r="AJ626" i="1"/>
  <c r="I626" i="1"/>
  <c r="H626" i="1" s="1"/>
  <c r="Z625" i="1"/>
  <c r="AA625" i="1" s="1"/>
  <c r="AH625" i="1" s="1"/>
  <c r="M569" i="1"/>
  <c r="N569" i="1" s="1"/>
  <c r="P569" i="1"/>
  <c r="Q569" i="1"/>
  <c r="L570" i="1"/>
  <c r="F567" i="1"/>
  <c r="J567" i="1" s="1"/>
  <c r="AB628" i="1"/>
  <c r="T564" i="1"/>
  <c r="AF564" i="1" s="1"/>
  <c r="S565" i="1"/>
  <c r="A627" i="1"/>
  <c r="K626" i="1"/>
  <c r="X626" i="1"/>
  <c r="R565" i="1"/>
  <c r="Z626" i="1" l="1"/>
  <c r="AA626" i="1" s="1"/>
  <c r="AH626" i="1" s="1"/>
  <c r="C627" i="1"/>
  <c r="AJ627" i="1"/>
  <c r="I627" i="1"/>
  <c r="H627" i="1" s="1"/>
  <c r="Y626" i="1"/>
  <c r="T565" i="1"/>
  <c r="AF565" i="1" s="1"/>
  <c r="S566" i="1"/>
  <c r="O567" i="1"/>
  <c r="R567" i="1" s="1"/>
  <c r="G569" i="1"/>
  <c r="AC569" i="1"/>
  <c r="AE569" i="1" s="1"/>
  <c r="AB629" i="1"/>
  <c r="M570" i="1"/>
  <c r="N570" i="1" s="1"/>
  <c r="P570" i="1"/>
  <c r="Q570" i="1"/>
  <c r="L571" i="1"/>
  <c r="F568" i="1"/>
  <c r="J568" i="1" s="1"/>
  <c r="A628" i="1"/>
  <c r="X627" i="1"/>
  <c r="K627" i="1"/>
  <c r="O568" i="1" l="1"/>
  <c r="R568" i="1" s="1"/>
  <c r="X628" i="1"/>
  <c r="K628" i="1"/>
  <c r="A629" i="1"/>
  <c r="AB630" i="1"/>
  <c r="F569" i="1"/>
  <c r="O569" i="1" s="1"/>
  <c r="R569" i="1" s="1"/>
  <c r="AC570" i="1"/>
  <c r="AE570" i="1" s="1"/>
  <c r="G570" i="1"/>
  <c r="Z627" i="1"/>
  <c r="AA627" i="1" s="1"/>
  <c r="AH627" i="1" s="1"/>
  <c r="AJ628" i="1"/>
  <c r="I628" i="1"/>
  <c r="H628" i="1" s="1"/>
  <c r="Y627" i="1"/>
  <c r="C628" i="1"/>
  <c r="M571" i="1"/>
  <c r="N571" i="1" s="1"/>
  <c r="P571" i="1"/>
  <c r="Q571" i="1"/>
  <c r="L572" i="1"/>
  <c r="T566" i="1"/>
  <c r="AF566" i="1" s="1"/>
  <c r="S567" i="1"/>
  <c r="J569" i="1" l="1"/>
  <c r="AC571" i="1"/>
  <c r="AE571" i="1" s="1"/>
  <c r="G571" i="1"/>
  <c r="F570" i="1"/>
  <c r="J570" i="1" s="1"/>
  <c r="M572" i="1"/>
  <c r="N572" i="1" s="1"/>
  <c r="P572" i="1"/>
  <c r="Q572" i="1"/>
  <c r="L573" i="1"/>
  <c r="AB631" i="1"/>
  <c r="Y628" i="1"/>
  <c r="C629" i="1"/>
  <c r="Z628" i="1"/>
  <c r="AA628" i="1" s="1"/>
  <c r="AH628" i="1" s="1"/>
  <c r="AJ629" i="1"/>
  <c r="I629" i="1"/>
  <c r="H629" i="1" s="1"/>
  <c r="T567" i="1"/>
  <c r="AF567" i="1" s="1"/>
  <c r="S568" i="1"/>
  <c r="K629" i="1"/>
  <c r="X629" i="1"/>
  <c r="A630" i="1"/>
  <c r="T568" i="1" l="1"/>
  <c r="AF568" i="1" s="1"/>
  <c r="S569" i="1"/>
  <c r="AC572" i="1"/>
  <c r="AE572" i="1" s="1"/>
  <c r="G572" i="1"/>
  <c r="F571" i="1"/>
  <c r="O571" i="1" s="1"/>
  <c r="R571" i="1" s="1"/>
  <c r="A631" i="1"/>
  <c r="K630" i="1"/>
  <c r="X630" i="1"/>
  <c r="AB632" i="1"/>
  <c r="M573" i="1"/>
  <c r="N573" i="1" s="1"/>
  <c r="P573" i="1"/>
  <c r="Q573" i="1"/>
  <c r="L574" i="1"/>
  <c r="O570" i="1"/>
  <c r="R570" i="1" s="1"/>
  <c r="Y629" i="1"/>
  <c r="C630" i="1"/>
  <c r="I630" i="1"/>
  <c r="H630" i="1" s="1"/>
  <c r="Z629" i="1"/>
  <c r="AA629" i="1" s="1"/>
  <c r="AH629" i="1" s="1"/>
  <c r="AJ630" i="1"/>
  <c r="J571" i="1" l="1"/>
  <c r="G573" i="1"/>
  <c r="AC573" i="1"/>
  <c r="AE573" i="1" s="1"/>
  <c r="AB633" i="1"/>
  <c r="T569" i="1"/>
  <c r="AF569" i="1" s="1"/>
  <c r="S570" i="1"/>
  <c r="K631" i="1"/>
  <c r="X631" i="1"/>
  <c r="A632" i="1"/>
  <c r="M574" i="1"/>
  <c r="N574" i="1" s="1"/>
  <c r="P574" i="1"/>
  <c r="Q574" i="1"/>
  <c r="L575" i="1"/>
  <c r="Y630" i="1"/>
  <c r="AJ631" i="1"/>
  <c r="Z630" i="1"/>
  <c r="AA630" i="1" s="1"/>
  <c r="AH630" i="1" s="1"/>
  <c r="C631" i="1"/>
  <c r="I631" i="1"/>
  <c r="H631" i="1" s="1"/>
  <c r="F572" i="1"/>
  <c r="J572" i="1" s="1"/>
  <c r="O572" i="1" l="1"/>
  <c r="R572" i="1" s="1"/>
  <c r="G574" i="1"/>
  <c r="AC574" i="1"/>
  <c r="AE574" i="1" s="1"/>
  <c r="Y631" i="1"/>
  <c r="I632" i="1"/>
  <c r="H632" i="1" s="1"/>
  <c r="C632" i="1"/>
  <c r="Z631" i="1"/>
  <c r="AA631" i="1" s="1"/>
  <c r="AH631" i="1" s="1"/>
  <c r="AJ632" i="1"/>
  <c r="M575" i="1"/>
  <c r="N575" i="1" s="1"/>
  <c r="P575" i="1"/>
  <c r="Q575" i="1"/>
  <c r="L576" i="1"/>
  <c r="T570" i="1"/>
  <c r="AF570" i="1" s="1"/>
  <c r="S571" i="1"/>
  <c r="K632" i="1"/>
  <c r="A633" i="1"/>
  <c r="X632" i="1"/>
  <c r="F573" i="1"/>
  <c r="J573" i="1" s="1"/>
  <c r="AB634" i="1"/>
  <c r="O573" i="1" l="1"/>
  <c r="R573" i="1" s="1"/>
  <c r="Y632" i="1"/>
  <c r="C633" i="1"/>
  <c r="Z632" i="1"/>
  <c r="AA632" i="1" s="1"/>
  <c r="AH632" i="1" s="1"/>
  <c r="AJ633" i="1"/>
  <c r="I633" i="1"/>
  <c r="H633" i="1" s="1"/>
  <c r="M576" i="1"/>
  <c r="N576" i="1" s="1"/>
  <c r="P576" i="1"/>
  <c r="Q576" i="1"/>
  <c r="L577" i="1"/>
  <c r="AB635" i="1"/>
  <c r="A634" i="1"/>
  <c r="K633" i="1"/>
  <c r="X633" i="1"/>
  <c r="T571" i="1"/>
  <c r="AF571" i="1" s="1"/>
  <c r="S572" i="1"/>
  <c r="F574" i="1"/>
  <c r="J574" i="1" s="1"/>
  <c r="G575" i="1"/>
  <c r="AC575" i="1"/>
  <c r="AE575" i="1" s="1"/>
  <c r="O574" i="1" l="1"/>
  <c r="R574" i="1" s="1"/>
  <c r="AB636" i="1"/>
  <c r="M577" i="1"/>
  <c r="N577" i="1" s="1"/>
  <c r="P577" i="1"/>
  <c r="Q577" i="1"/>
  <c r="L578" i="1"/>
  <c r="T572" i="1"/>
  <c r="AF572" i="1" s="1"/>
  <c r="S573" i="1"/>
  <c r="X634" i="1"/>
  <c r="K634" i="1"/>
  <c r="A635" i="1"/>
  <c r="F575" i="1"/>
  <c r="J575" i="1" s="1"/>
  <c r="Y633" i="1"/>
  <c r="I634" i="1"/>
  <c r="H634" i="1" s="1"/>
  <c r="C634" i="1"/>
  <c r="AJ634" i="1"/>
  <c r="Z633" i="1"/>
  <c r="AA633" i="1" s="1"/>
  <c r="AH633" i="1" s="1"/>
  <c r="G576" i="1"/>
  <c r="AC576" i="1"/>
  <c r="AE576" i="1" s="1"/>
  <c r="X635" i="1" l="1"/>
  <c r="K635" i="1"/>
  <c r="A636" i="1"/>
  <c r="T573" i="1"/>
  <c r="AF573" i="1" s="1"/>
  <c r="S574" i="1"/>
  <c r="AB637" i="1"/>
  <c r="G577" i="1"/>
  <c r="AC577" i="1"/>
  <c r="AE577" i="1" s="1"/>
  <c r="O575" i="1"/>
  <c r="R575" i="1" s="1"/>
  <c r="M578" i="1"/>
  <c r="N578" i="1" s="1"/>
  <c r="P578" i="1"/>
  <c r="Q578" i="1"/>
  <c r="L579" i="1"/>
  <c r="F576" i="1"/>
  <c r="O576" i="1" s="1"/>
  <c r="R576" i="1" s="1"/>
  <c r="Y634" i="1"/>
  <c r="I635" i="1"/>
  <c r="H635" i="1" s="1"/>
  <c r="Z634" i="1"/>
  <c r="AA634" i="1" s="1"/>
  <c r="AH634" i="1" s="1"/>
  <c r="C635" i="1"/>
  <c r="AJ635" i="1"/>
  <c r="J576" i="1" l="1"/>
  <c r="T574" i="1"/>
  <c r="AF574" i="1" s="1"/>
  <c r="S575" i="1"/>
  <c r="Z635" i="1"/>
  <c r="AA635" i="1" s="1"/>
  <c r="AH635" i="1" s="1"/>
  <c r="C636" i="1"/>
  <c r="I636" i="1"/>
  <c r="H636" i="1" s="1"/>
  <c r="Y635" i="1"/>
  <c r="AJ636" i="1"/>
  <c r="G578" i="1"/>
  <c r="AC578" i="1"/>
  <c r="AE578" i="1" s="1"/>
  <c r="F577" i="1"/>
  <c r="J577" i="1" s="1"/>
  <c r="X636" i="1"/>
  <c r="A637" i="1"/>
  <c r="K636" i="1"/>
  <c r="M579" i="1"/>
  <c r="N579" i="1" s="1"/>
  <c r="P579" i="1"/>
  <c r="Q579" i="1"/>
  <c r="L580" i="1"/>
  <c r="AB638" i="1"/>
  <c r="O577" i="1" l="1"/>
  <c r="R577" i="1" s="1"/>
  <c r="AC579" i="1"/>
  <c r="AE579" i="1" s="1"/>
  <c r="G579" i="1"/>
  <c r="F578" i="1"/>
  <c r="O578" i="1" s="1"/>
  <c r="R578" i="1" s="1"/>
  <c r="T575" i="1"/>
  <c r="AF575" i="1" s="1"/>
  <c r="S576" i="1"/>
  <c r="M580" i="1"/>
  <c r="N580" i="1" s="1"/>
  <c r="AC580" i="1" s="1"/>
  <c r="AE580" i="1" s="1"/>
  <c r="P580" i="1"/>
  <c r="Q580" i="1"/>
  <c r="L581" i="1"/>
  <c r="K637" i="1"/>
  <c r="A638" i="1"/>
  <c r="X637" i="1"/>
  <c r="AB639" i="1"/>
  <c r="I637" i="1"/>
  <c r="H637" i="1" s="1"/>
  <c r="AJ637" i="1"/>
  <c r="Y636" i="1"/>
  <c r="C637" i="1"/>
  <c r="Z636" i="1"/>
  <c r="AA636" i="1" s="1"/>
  <c r="AH636" i="1" s="1"/>
  <c r="X638" i="1" l="1"/>
  <c r="A639" i="1"/>
  <c r="K638" i="1"/>
  <c r="G580" i="1"/>
  <c r="F579" i="1"/>
  <c r="J579" i="1" s="1"/>
  <c r="J578" i="1"/>
  <c r="AB640" i="1"/>
  <c r="Z637" i="1"/>
  <c r="AA637" i="1" s="1"/>
  <c r="AH637" i="1" s="1"/>
  <c r="C638" i="1"/>
  <c r="Y637" i="1"/>
  <c r="I638" i="1"/>
  <c r="H638" i="1" s="1"/>
  <c r="AJ638" i="1"/>
  <c r="M581" i="1"/>
  <c r="N581" i="1" s="1"/>
  <c r="P581" i="1"/>
  <c r="Q581" i="1"/>
  <c r="L582" i="1"/>
  <c r="T576" i="1"/>
  <c r="AF576" i="1" s="1"/>
  <c r="S577" i="1"/>
  <c r="M582" i="1" l="1"/>
  <c r="N582" i="1" s="1"/>
  <c r="P582" i="1"/>
  <c r="Q582" i="1"/>
  <c r="L583" i="1"/>
  <c r="F580" i="1"/>
  <c r="O580" i="1" s="1"/>
  <c r="R580" i="1" s="1"/>
  <c r="A640" i="1"/>
  <c r="K639" i="1"/>
  <c r="X639" i="1"/>
  <c r="T577" i="1"/>
  <c r="AF577" i="1" s="1"/>
  <c r="S578" i="1"/>
  <c r="O579" i="1"/>
  <c r="R579" i="1" s="1"/>
  <c r="I639" i="1"/>
  <c r="H639" i="1" s="1"/>
  <c r="C639" i="1"/>
  <c r="Y638" i="1"/>
  <c r="AJ639" i="1"/>
  <c r="Z638" i="1"/>
  <c r="AA638" i="1" s="1"/>
  <c r="AH638" i="1" s="1"/>
  <c r="AC581" i="1"/>
  <c r="AE581" i="1" s="1"/>
  <c r="G581" i="1"/>
  <c r="AB641" i="1"/>
  <c r="J580" i="1" l="1"/>
  <c r="Z639" i="1"/>
  <c r="AA639" i="1" s="1"/>
  <c r="AH639" i="1" s="1"/>
  <c r="I640" i="1"/>
  <c r="H640" i="1" s="1"/>
  <c r="C640" i="1"/>
  <c r="Y639" i="1"/>
  <c r="AJ640" i="1"/>
  <c r="M583" i="1"/>
  <c r="N583" i="1" s="1"/>
  <c r="P583" i="1"/>
  <c r="Q583" i="1"/>
  <c r="L584" i="1"/>
  <c r="F581" i="1"/>
  <c r="J581" i="1" s="1"/>
  <c r="X640" i="1"/>
  <c r="A641" i="1"/>
  <c r="K640" i="1"/>
  <c r="AB642" i="1"/>
  <c r="T578" i="1"/>
  <c r="AF578" i="1" s="1"/>
  <c r="S579" i="1"/>
  <c r="AC582" i="1"/>
  <c r="AE582" i="1" s="1"/>
  <c r="G582" i="1"/>
  <c r="O581" i="1" l="1"/>
  <c r="R581" i="1" s="1"/>
  <c r="AC583" i="1"/>
  <c r="AE583" i="1" s="1"/>
  <c r="G583" i="1"/>
  <c r="X641" i="1"/>
  <c r="A642" i="1"/>
  <c r="K641" i="1"/>
  <c r="T579" i="1"/>
  <c r="AF579" i="1" s="1"/>
  <c r="S580" i="1"/>
  <c r="AB643" i="1"/>
  <c r="Z640" i="1"/>
  <c r="AA640" i="1" s="1"/>
  <c r="AH640" i="1" s="1"/>
  <c r="AJ641" i="1"/>
  <c r="I641" i="1"/>
  <c r="H641" i="1" s="1"/>
  <c r="Y640" i="1"/>
  <c r="C641" i="1"/>
  <c r="M584" i="1"/>
  <c r="N584" i="1" s="1"/>
  <c r="P584" i="1"/>
  <c r="Q584" i="1"/>
  <c r="L585" i="1"/>
  <c r="F582" i="1"/>
  <c r="J582" i="1" s="1"/>
  <c r="O582" i="1" l="1"/>
  <c r="R582" i="1" s="1"/>
  <c r="M585" i="1"/>
  <c r="N585" i="1" s="1"/>
  <c r="P585" i="1"/>
  <c r="Q585" i="1"/>
  <c r="L586" i="1"/>
  <c r="T580" i="1"/>
  <c r="AF580" i="1" s="1"/>
  <c r="S581" i="1"/>
  <c r="A643" i="1"/>
  <c r="X642" i="1"/>
  <c r="K642" i="1"/>
  <c r="I642" i="1"/>
  <c r="H642" i="1" s="1"/>
  <c r="Y641" i="1"/>
  <c r="AJ642" i="1"/>
  <c r="Z641" i="1"/>
  <c r="AA641" i="1" s="1"/>
  <c r="AH641" i="1" s="1"/>
  <c r="C642" i="1"/>
  <c r="F583" i="1"/>
  <c r="J583" i="1" s="1"/>
  <c r="AC584" i="1"/>
  <c r="AE584" i="1" s="1"/>
  <c r="G584" i="1"/>
  <c r="AB644" i="1"/>
  <c r="O583" i="1" l="1"/>
  <c r="R583" i="1" s="1"/>
  <c r="Y642" i="1"/>
  <c r="C643" i="1"/>
  <c r="I643" i="1"/>
  <c r="H643" i="1" s="1"/>
  <c r="Z642" i="1"/>
  <c r="AA642" i="1" s="1"/>
  <c r="AH642" i="1" s="1"/>
  <c r="AJ643" i="1"/>
  <c r="X643" i="1"/>
  <c r="A644" i="1"/>
  <c r="K643" i="1"/>
  <c r="M586" i="1"/>
  <c r="N586" i="1" s="1"/>
  <c r="P586" i="1"/>
  <c r="Q586" i="1"/>
  <c r="L587" i="1"/>
  <c r="AB645" i="1"/>
  <c r="F584" i="1"/>
  <c r="J584" i="1" s="1"/>
  <c r="T581" i="1"/>
  <c r="AF581" i="1" s="1"/>
  <c r="S582" i="1"/>
  <c r="AC585" i="1"/>
  <c r="AE585" i="1" s="1"/>
  <c r="G585" i="1"/>
  <c r="AC586" i="1" l="1"/>
  <c r="AE586" i="1" s="1"/>
  <c r="G586" i="1"/>
  <c r="Y643" i="1"/>
  <c r="C644" i="1"/>
  <c r="I644" i="1"/>
  <c r="H644" i="1" s="1"/>
  <c r="Z643" i="1"/>
  <c r="AA643" i="1" s="1"/>
  <c r="AH643" i="1" s="1"/>
  <c r="AJ644" i="1"/>
  <c r="F585" i="1"/>
  <c r="O585" i="1" s="1"/>
  <c r="R585" i="1" s="1"/>
  <c r="M587" i="1"/>
  <c r="N587" i="1" s="1"/>
  <c r="P587" i="1"/>
  <c r="Q587" i="1"/>
  <c r="L588" i="1"/>
  <c r="O584" i="1"/>
  <c r="R584" i="1" s="1"/>
  <c r="AB646" i="1"/>
  <c r="T582" i="1"/>
  <c r="AF582" i="1" s="1"/>
  <c r="S583" i="1"/>
  <c r="X644" i="1"/>
  <c r="A645" i="1"/>
  <c r="K644" i="1"/>
  <c r="J585" i="1" l="1"/>
  <c r="C645" i="1"/>
  <c r="Y644" i="1"/>
  <c r="AJ645" i="1"/>
  <c r="Z644" i="1"/>
  <c r="AA644" i="1" s="1"/>
  <c r="AH644" i="1" s="1"/>
  <c r="I645" i="1"/>
  <c r="H645" i="1" s="1"/>
  <c r="K645" i="1"/>
  <c r="X645" i="1"/>
  <c r="A646" i="1"/>
  <c r="F586" i="1"/>
  <c r="O586" i="1" s="1"/>
  <c r="R586" i="1" s="1"/>
  <c r="AC587" i="1"/>
  <c r="AE587" i="1" s="1"/>
  <c r="G587" i="1"/>
  <c r="T583" i="1"/>
  <c r="AF583" i="1" s="1"/>
  <c r="S584" i="1"/>
  <c r="AB647" i="1"/>
  <c r="M588" i="1"/>
  <c r="N588" i="1" s="1"/>
  <c r="L589" i="1"/>
  <c r="J586" i="1" l="1"/>
  <c r="M589" i="1"/>
  <c r="N589" i="1" s="1"/>
  <c r="L590" i="1"/>
  <c r="AB648" i="1"/>
  <c r="T584" i="1"/>
  <c r="AF584" i="1" s="1"/>
  <c r="S585" i="1"/>
  <c r="A647" i="1"/>
  <c r="K646" i="1"/>
  <c r="X646" i="1"/>
  <c r="G588" i="1"/>
  <c r="AC588" i="1"/>
  <c r="AE588" i="1" s="1"/>
  <c r="F587" i="1"/>
  <c r="O587" i="1" s="1"/>
  <c r="C646" i="1"/>
  <c r="Y645" i="1"/>
  <c r="AJ646" i="1"/>
  <c r="Z645" i="1"/>
  <c r="AA645" i="1" s="1"/>
  <c r="AH645" i="1" s="1"/>
  <c r="I646" i="1"/>
  <c r="H646" i="1" s="1"/>
  <c r="J587" i="1" l="1"/>
  <c r="R587" i="1"/>
  <c r="P588" i="1"/>
  <c r="I647" i="1"/>
  <c r="H647" i="1" s="1"/>
  <c r="Y646" i="1"/>
  <c r="C647" i="1"/>
  <c r="Z646" i="1"/>
  <c r="AA646" i="1" s="1"/>
  <c r="AH646" i="1" s="1"/>
  <c r="AJ647" i="1"/>
  <c r="AB649" i="1"/>
  <c r="AC589" i="1"/>
  <c r="AE589" i="1" s="1"/>
  <c r="G589" i="1"/>
  <c r="F588" i="1"/>
  <c r="J588" i="1" s="1"/>
  <c r="X647" i="1"/>
  <c r="A648" i="1"/>
  <c r="K647" i="1"/>
  <c r="T585" i="1"/>
  <c r="AF585" i="1" s="1"/>
  <c r="S586" i="1"/>
  <c r="M590" i="1"/>
  <c r="N590" i="1" s="1"/>
  <c r="L591" i="1"/>
  <c r="O588" i="1" l="1"/>
  <c r="Y647" i="1"/>
  <c r="AJ648" i="1"/>
  <c r="I648" i="1"/>
  <c r="H648" i="1" s="1"/>
  <c r="Z647" i="1"/>
  <c r="AA647" i="1" s="1"/>
  <c r="AH647" i="1" s="1"/>
  <c r="C648" i="1"/>
  <c r="AB650" i="1"/>
  <c r="F589" i="1"/>
  <c r="J589" i="1" s="1"/>
  <c r="M591" i="1"/>
  <c r="N591" i="1" s="1"/>
  <c r="L592" i="1"/>
  <c r="T586" i="1"/>
  <c r="AF586" i="1" s="1"/>
  <c r="S587" i="1"/>
  <c r="Q588" i="1"/>
  <c r="Q589" i="1" s="1"/>
  <c r="Q590" i="1" s="1"/>
  <c r="Q591" i="1" s="1"/>
  <c r="P589" i="1"/>
  <c r="P590" i="1" s="1"/>
  <c r="P591" i="1" s="1"/>
  <c r="G590" i="1"/>
  <c r="AC590" i="1"/>
  <c r="AE590" i="1" s="1"/>
  <c r="K648" i="1"/>
  <c r="A649" i="1"/>
  <c r="X648" i="1"/>
  <c r="O589" i="1" l="1"/>
  <c r="R589" i="1" s="1"/>
  <c r="AB651" i="1"/>
  <c r="X649" i="1"/>
  <c r="K649" i="1"/>
  <c r="A650" i="1"/>
  <c r="F590" i="1"/>
  <c r="J590" i="1" s="1"/>
  <c r="T587" i="1"/>
  <c r="S588" i="1"/>
  <c r="G591" i="1"/>
  <c r="AC591" i="1"/>
  <c r="AE591" i="1" s="1"/>
  <c r="R588" i="1"/>
  <c r="Z648" i="1"/>
  <c r="AA648" i="1" s="1"/>
  <c r="AH648" i="1" s="1"/>
  <c r="AJ649" i="1"/>
  <c r="I649" i="1"/>
  <c r="H649" i="1" s="1"/>
  <c r="Y648" i="1"/>
  <c r="C649" i="1"/>
  <c r="M592" i="1"/>
  <c r="N592" i="1" s="1"/>
  <c r="P592" i="1"/>
  <c r="Q592" i="1"/>
  <c r="L593" i="1"/>
  <c r="T588" i="1" l="1"/>
  <c r="AF588" i="1" s="1"/>
  <c r="S589" i="1"/>
  <c r="C650" i="1"/>
  <c r="Z649" i="1"/>
  <c r="AA649" i="1" s="1"/>
  <c r="AH649" i="1" s="1"/>
  <c r="AJ650" i="1"/>
  <c r="I650" i="1"/>
  <c r="H650" i="1" s="1"/>
  <c r="Y649" i="1"/>
  <c r="AC592" i="1"/>
  <c r="AE592" i="1" s="1"/>
  <c r="G592" i="1"/>
  <c r="AF587" i="1"/>
  <c r="AA587" i="1"/>
  <c r="M593" i="1"/>
  <c r="N593" i="1" s="1"/>
  <c r="P593" i="1"/>
  <c r="Q593" i="1"/>
  <c r="L594" i="1"/>
  <c r="O590" i="1"/>
  <c r="R590" i="1" s="1"/>
  <c r="K650" i="1"/>
  <c r="X650" i="1"/>
  <c r="A651" i="1"/>
  <c r="AB652" i="1"/>
  <c r="F591" i="1"/>
  <c r="J591" i="1" s="1"/>
  <c r="O591" i="1" l="1"/>
  <c r="R591" i="1" s="1"/>
  <c r="AH587" i="1"/>
  <c r="X651" i="1"/>
  <c r="A652" i="1"/>
  <c r="K651" i="1"/>
  <c r="Y650" i="1"/>
  <c r="C651" i="1"/>
  <c r="AJ651" i="1"/>
  <c r="I651" i="1"/>
  <c r="H651" i="1" s="1"/>
  <c r="Z650" i="1"/>
  <c r="M594" i="1"/>
  <c r="N594" i="1" s="1"/>
  <c r="P594" i="1"/>
  <c r="Q594" i="1"/>
  <c r="L595" i="1"/>
  <c r="AB653" i="1"/>
  <c r="F592" i="1"/>
  <c r="O592" i="1" s="1"/>
  <c r="R592" i="1" s="1"/>
  <c r="T589" i="1"/>
  <c r="AF589" i="1" s="1"/>
  <c r="S590" i="1"/>
  <c r="G593" i="1"/>
  <c r="AC593" i="1"/>
  <c r="AE593" i="1" s="1"/>
  <c r="J592" i="1" l="1"/>
  <c r="M595" i="1"/>
  <c r="N595" i="1" s="1"/>
  <c r="P595" i="1"/>
  <c r="Q595" i="1"/>
  <c r="L596" i="1"/>
  <c r="X652" i="1"/>
  <c r="A653" i="1"/>
  <c r="K652" i="1"/>
  <c r="F593" i="1"/>
  <c r="O593" i="1" s="1"/>
  <c r="R593" i="1" s="1"/>
  <c r="T590" i="1"/>
  <c r="AF590" i="1" s="1"/>
  <c r="S591" i="1"/>
  <c r="Z651" i="1"/>
  <c r="AA651" i="1" s="1"/>
  <c r="AH651" i="1" s="1"/>
  <c r="AJ652" i="1"/>
  <c r="Y651" i="1"/>
  <c r="I652" i="1"/>
  <c r="H652" i="1" s="1"/>
  <c r="C652" i="1"/>
  <c r="AB654" i="1"/>
  <c r="AC594" i="1"/>
  <c r="AE594" i="1" s="1"/>
  <c r="G594" i="1"/>
  <c r="J593" i="1" l="1"/>
  <c r="G595" i="1"/>
  <c r="AC595" i="1"/>
  <c r="AE595" i="1" s="1"/>
  <c r="AJ653" i="1"/>
  <c r="Y652" i="1"/>
  <c r="C653" i="1"/>
  <c r="I653" i="1"/>
  <c r="H653" i="1" s="1"/>
  <c r="Z652" i="1"/>
  <c r="AA652" i="1" s="1"/>
  <c r="AH652" i="1" s="1"/>
  <c r="T591" i="1"/>
  <c r="AF591" i="1" s="1"/>
  <c r="S592" i="1"/>
  <c r="M596" i="1"/>
  <c r="N596" i="1" s="1"/>
  <c r="P596" i="1"/>
  <c r="Q596" i="1"/>
  <c r="L597" i="1"/>
  <c r="AB655" i="1"/>
  <c r="F594" i="1"/>
  <c r="J594" i="1" s="1"/>
  <c r="K653" i="1"/>
  <c r="A654" i="1"/>
  <c r="X653" i="1"/>
  <c r="X654" i="1" l="1"/>
  <c r="K654" i="1"/>
  <c r="A655" i="1"/>
  <c r="O594" i="1"/>
  <c r="R594" i="1" s="1"/>
  <c r="AB656" i="1"/>
  <c r="AC596" i="1"/>
  <c r="AE596" i="1" s="1"/>
  <c r="G596" i="1"/>
  <c r="M597" i="1"/>
  <c r="N597" i="1" s="1"/>
  <c r="P597" i="1"/>
  <c r="Q597" i="1"/>
  <c r="L598" i="1"/>
  <c r="T592" i="1"/>
  <c r="AF592" i="1" s="1"/>
  <c r="S593" i="1"/>
  <c r="Y653" i="1"/>
  <c r="AJ654" i="1"/>
  <c r="Z653" i="1"/>
  <c r="AA653" i="1" s="1"/>
  <c r="AH653" i="1" s="1"/>
  <c r="C654" i="1"/>
  <c r="I654" i="1"/>
  <c r="H654" i="1" s="1"/>
  <c r="F595" i="1"/>
  <c r="J595" i="1" s="1"/>
  <c r="O595" i="1" l="1"/>
  <c r="R595" i="1" s="1"/>
  <c r="AC597" i="1"/>
  <c r="AE597" i="1" s="1"/>
  <c r="G597" i="1"/>
  <c r="M598" i="1"/>
  <c r="N598" i="1" s="1"/>
  <c r="P598" i="1"/>
  <c r="Q598" i="1"/>
  <c r="L599" i="1"/>
  <c r="F596" i="1"/>
  <c r="O596" i="1" s="1"/>
  <c r="R596" i="1" s="1"/>
  <c r="AB657" i="1"/>
  <c r="Y654" i="1"/>
  <c r="C655" i="1"/>
  <c r="Z654" i="1"/>
  <c r="AA654" i="1" s="1"/>
  <c r="AH654" i="1" s="1"/>
  <c r="AJ655" i="1"/>
  <c r="I655" i="1"/>
  <c r="H655" i="1" s="1"/>
  <c r="T593" i="1"/>
  <c r="AF593" i="1" s="1"/>
  <c r="S594" i="1"/>
  <c r="X655" i="1"/>
  <c r="A656" i="1"/>
  <c r="K655" i="1"/>
  <c r="T594" i="1" l="1"/>
  <c r="AF594" i="1" s="1"/>
  <c r="S595" i="1"/>
  <c r="X656" i="1"/>
  <c r="A657" i="1"/>
  <c r="K656" i="1"/>
  <c r="AB658" i="1"/>
  <c r="M599" i="1"/>
  <c r="N599" i="1" s="1"/>
  <c r="P599" i="1"/>
  <c r="Q599" i="1"/>
  <c r="L600" i="1"/>
  <c r="Y655" i="1"/>
  <c r="AJ656" i="1"/>
  <c r="Z655" i="1"/>
  <c r="AA655" i="1" s="1"/>
  <c r="AH655" i="1" s="1"/>
  <c r="C656" i="1"/>
  <c r="I656" i="1"/>
  <c r="H656" i="1" s="1"/>
  <c r="J596" i="1"/>
  <c r="F597" i="1"/>
  <c r="O597" i="1" s="1"/>
  <c r="R597" i="1" s="1"/>
  <c r="AC598" i="1"/>
  <c r="AE598" i="1" s="1"/>
  <c r="G598" i="1"/>
  <c r="AC599" i="1" l="1"/>
  <c r="AE599" i="1" s="1"/>
  <c r="G599" i="1"/>
  <c r="Y656" i="1"/>
  <c r="AJ657" i="1"/>
  <c r="Z656" i="1"/>
  <c r="AA656" i="1" s="1"/>
  <c r="AH656" i="1" s="1"/>
  <c r="C657" i="1"/>
  <c r="I657" i="1"/>
  <c r="H657" i="1" s="1"/>
  <c r="M600" i="1"/>
  <c r="N600" i="1" s="1"/>
  <c r="P600" i="1"/>
  <c r="Q600" i="1"/>
  <c r="L601" i="1"/>
  <c r="F598" i="1"/>
  <c r="J598" i="1" s="1"/>
  <c r="J597" i="1"/>
  <c r="AB659" i="1"/>
  <c r="T595" i="1"/>
  <c r="AF595" i="1" s="1"/>
  <c r="S596" i="1"/>
  <c r="X657" i="1"/>
  <c r="A658" i="1"/>
  <c r="K657" i="1"/>
  <c r="O598" i="1" l="1"/>
  <c r="R598" i="1" s="1"/>
  <c r="AC600" i="1"/>
  <c r="AE600" i="1" s="1"/>
  <c r="G600" i="1"/>
  <c r="X658" i="1"/>
  <c r="K658" i="1"/>
  <c r="A659" i="1"/>
  <c r="Y657" i="1"/>
  <c r="C658" i="1"/>
  <c r="Z657" i="1"/>
  <c r="AA657" i="1" s="1"/>
  <c r="AH657" i="1" s="1"/>
  <c r="AJ658" i="1"/>
  <c r="I658" i="1"/>
  <c r="H658" i="1" s="1"/>
  <c r="M601" i="1"/>
  <c r="N601" i="1" s="1"/>
  <c r="P601" i="1"/>
  <c r="Q601" i="1"/>
  <c r="L602" i="1"/>
  <c r="AB660" i="1"/>
  <c r="F599" i="1"/>
  <c r="O599" i="1" s="1"/>
  <c r="R599" i="1" s="1"/>
  <c r="T596" i="1"/>
  <c r="AF596" i="1" s="1"/>
  <c r="S597" i="1"/>
  <c r="J599" i="1" l="1"/>
  <c r="M602" i="1"/>
  <c r="N602" i="1" s="1"/>
  <c r="P602" i="1"/>
  <c r="Q602" i="1"/>
  <c r="L603" i="1"/>
  <c r="AB661" i="1"/>
  <c r="Y658" i="1"/>
  <c r="C659" i="1"/>
  <c r="I659" i="1"/>
  <c r="H659" i="1" s="1"/>
  <c r="Z658" i="1"/>
  <c r="AA658" i="1" s="1"/>
  <c r="AH658" i="1" s="1"/>
  <c r="AJ659" i="1"/>
  <c r="T597" i="1"/>
  <c r="AF597" i="1" s="1"/>
  <c r="S598" i="1"/>
  <c r="F600" i="1"/>
  <c r="J600" i="1" s="1"/>
  <c r="AC601" i="1"/>
  <c r="AE601" i="1" s="1"/>
  <c r="G601" i="1"/>
  <c r="X659" i="1"/>
  <c r="A660" i="1"/>
  <c r="K659" i="1"/>
  <c r="O600" i="1" l="1"/>
  <c r="R600" i="1" s="1"/>
  <c r="A661" i="1"/>
  <c r="K660" i="1"/>
  <c r="X660" i="1"/>
  <c r="F601" i="1"/>
  <c r="O601" i="1" s="1"/>
  <c r="R601" i="1" s="1"/>
  <c r="T598" i="1"/>
  <c r="AF598" i="1" s="1"/>
  <c r="S599" i="1"/>
  <c r="AC602" i="1"/>
  <c r="AE602" i="1" s="1"/>
  <c r="G602" i="1"/>
  <c r="Y659" i="1"/>
  <c r="Z659" i="1"/>
  <c r="AA659" i="1" s="1"/>
  <c r="AH659" i="1" s="1"/>
  <c r="AJ660" i="1"/>
  <c r="C660" i="1"/>
  <c r="I660" i="1"/>
  <c r="H660" i="1" s="1"/>
  <c r="AB662" i="1"/>
  <c r="M603" i="1"/>
  <c r="N603" i="1" s="1"/>
  <c r="P603" i="1"/>
  <c r="Q603" i="1"/>
  <c r="L604" i="1"/>
  <c r="J601" i="1" l="1"/>
  <c r="Z660" i="1"/>
  <c r="AA660" i="1" s="1"/>
  <c r="AH660" i="1" s="1"/>
  <c r="AJ661" i="1"/>
  <c r="Y660" i="1"/>
  <c r="C661" i="1"/>
  <c r="I661" i="1"/>
  <c r="H661" i="1" s="1"/>
  <c r="AC603" i="1"/>
  <c r="AE603" i="1" s="1"/>
  <c r="G603" i="1"/>
  <c r="M604" i="1"/>
  <c r="N604" i="1" s="1"/>
  <c r="P604" i="1"/>
  <c r="Q604" i="1"/>
  <c r="L605" i="1"/>
  <c r="X661" i="1"/>
  <c r="A662" i="1"/>
  <c r="K661" i="1"/>
  <c r="AB663" i="1"/>
  <c r="F602" i="1"/>
  <c r="O602" i="1" s="1"/>
  <c r="R602" i="1" s="1"/>
  <c r="T599" i="1"/>
  <c r="AF599" i="1" s="1"/>
  <c r="S600" i="1"/>
  <c r="AC604" i="1" l="1"/>
  <c r="AE604" i="1" s="1"/>
  <c r="G604" i="1"/>
  <c r="T600" i="1"/>
  <c r="AF600" i="1" s="1"/>
  <c r="S601" i="1"/>
  <c r="X662" i="1"/>
  <c r="A663" i="1"/>
  <c r="K662" i="1"/>
  <c r="AB664" i="1"/>
  <c r="Y661" i="1"/>
  <c r="C662" i="1"/>
  <c r="Z661" i="1"/>
  <c r="AA661" i="1" s="1"/>
  <c r="AH661" i="1" s="1"/>
  <c r="I662" i="1"/>
  <c r="H662" i="1" s="1"/>
  <c r="AJ662" i="1"/>
  <c r="M605" i="1"/>
  <c r="N605" i="1" s="1"/>
  <c r="P605" i="1"/>
  <c r="Q605" i="1"/>
  <c r="L606" i="1"/>
  <c r="F603" i="1"/>
  <c r="J603" i="1" s="1"/>
  <c r="J602" i="1"/>
  <c r="M606" i="1" l="1"/>
  <c r="N606" i="1" s="1"/>
  <c r="P606" i="1"/>
  <c r="Q606" i="1"/>
  <c r="L607" i="1"/>
  <c r="T601" i="1"/>
  <c r="AF601" i="1" s="1"/>
  <c r="S602" i="1"/>
  <c r="O603" i="1"/>
  <c r="R603" i="1" s="1"/>
  <c r="AB665" i="1"/>
  <c r="A664" i="1"/>
  <c r="X663" i="1"/>
  <c r="K663" i="1"/>
  <c r="F604" i="1"/>
  <c r="J604" i="1" s="1"/>
  <c r="AC605" i="1"/>
  <c r="AE605" i="1" s="1"/>
  <c r="G605" i="1"/>
  <c r="Y662" i="1"/>
  <c r="Z662" i="1"/>
  <c r="AA662" i="1" s="1"/>
  <c r="AH662" i="1" s="1"/>
  <c r="AJ663" i="1"/>
  <c r="C663" i="1"/>
  <c r="I663" i="1"/>
  <c r="H663" i="1" s="1"/>
  <c r="O604" i="1" l="1"/>
  <c r="R604" i="1" s="1"/>
  <c r="AB666" i="1"/>
  <c r="Z663" i="1"/>
  <c r="AA663" i="1" s="1"/>
  <c r="AH663" i="1" s="1"/>
  <c r="C664" i="1"/>
  <c r="Y663" i="1"/>
  <c r="AJ664" i="1"/>
  <c r="I664" i="1"/>
  <c r="H664" i="1" s="1"/>
  <c r="T602" i="1"/>
  <c r="AF602" i="1" s="1"/>
  <c r="S603" i="1"/>
  <c r="AC606" i="1"/>
  <c r="AE606" i="1" s="1"/>
  <c r="G606" i="1"/>
  <c r="F605" i="1"/>
  <c r="J605" i="1" s="1"/>
  <c r="X664" i="1"/>
  <c r="A665" i="1"/>
  <c r="K664" i="1"/>
  <c r="M607" i="1"/>
  <c r="N607" i="1" s="1"/>
  <c r="P607" i="1"/>
  <c r="Q607" i="1"/>
  <c r="L608" i="1"/>
  <c r="O605" i="1" l="1"/>
  <c r="R605" i="1" s="1"/>
  <c r="T603" i="1"/>
  <c r="AF603" i="1" s="1"/>
  <c r="S604" i="1"/>
  <c r="F606" i="1"/>
  <c r="J606" i="1" s="1"/>
  <c r="AB667" i="1"/>
  <c r="AC607" i="1"/>
  <c r="AE607" i="1" s="1"/>
  <c r="G607" i="1"/>
  <c r="X665" i="1"/>
  <c r="A666" i="1"/>
  <c r="K665" i="1"/>
  <c r="M608" i="1"/>
  <c r="N608" i="1" s="1"/>
  <c r="P608" i="1"/>
  <c r="Q608" i="1"/>
  <c r="L609" i="1"/>
  <c r="Y664" i="1"/>
  <c r="AJ665" i="1"/>
  <c r="Z664" i="1"/>
  <c r="AA664" i="1" s="1"/>
  <c r="AH664" i="1" s="1"/>
  <c r="I665" i="1"/>
  <c r="H665" i="1" s="1"/>
  <c r="C665" i="1"/>
  <c r="T604" i="1" l="1"/>
  <c r="AF604" i="1" s="1"/>
  <c r="S605" i="1"/>
  <c r="K666" i="1"/>
  <c r="X666" i="1"/>
  <c r="A667" i="1"/>
  <c r="AB668" i="1"/>
  <c r="AC608" i="1"/>
  <c r="AE608" i="1" s="1"/>
  <c r="G608" i="1"/>
  <c r="C666" i="1"/>
  <c r="Y665" i="1"/>
  <c r="AJ666" i="1"/>
  <c r="Z665" i="1"/>
  <c r="AA665" i="1" s="1"/>
  <c r="AH665" i="1" s="1"/>
  <c r="I666" i="1"/>
  <c r="H666" i="1" s="1"/>
  <c r="O606" i="1"/>
  <c r="R606" i="1" s="1"/>
  <c r="M609" i="1"/>
  <c r="N609" i="1" s="1"/>
  <c r="P609" i="1"/>
  <c r="Q609" i="1"/>
  <c r="L610" i="1"/>
  <c r="F607" i="1"/>
  <c r="J607" i="1" s="1"/>
  <c r="M610" i="1" l="1"/>
  <c r="N610" i="1" s="1"/>
  <c r="P610" i="1"/>
  <c r="Q610" i="1"/>
  <c r="L611" i="1"/>
  <c r="F608" i="1"/>
  <c r="J608" i="1" s="1"/>
  <c r="K667" i="1"/>
  <c r="A668" i="1"/>
  <c r="X667" i="1"/>
  <c r="T605" i="1"/>
  <c r="AF605" i="1" s="1"/>
  <c r="S606" i="1"/>
  <c r="O607" i="1"/>
  <c r="R607" i="1" s="1"/>
  <c r="AB669" i="1"/>
  <c r="Y666" i="1"/>
  <c r="Z666" i="1"/>
  <c r="AA666" i="1" s="1"/>
  <c r="AH666" i="1" s="1"/>
  <c r="C667" i="1"/>
  <c r="I667" i="1"/>
  <c r="H667" i="1" s="1"/>
  <c r="AJ667" i="1"/>
  <c r="AC609" i="1"/>
  <c r="AE609" i="1" s="1"/>
  <c r="G609" i="1"/>
  <c r="AB670" i="1" l="1"/>
  <c r="O608" i="1"/>
  <c r="R608" i="1" s="1"/>
  <c r="F609" i="1"/>
  <c r="J609" i="1" s="1"/>
  <c r="C668" i="1"/>
  <c r="Z667" i="1"/>
  <c r="AA667" i="1" s="1"/>
  <c r="AH667" i="1" s="1"/>
  <c r="AJ668" i="1"/>
  <c r="Y667" i="1"/>
  <c r="I668" i="1"/>
  <c r="H668" i="1" s="1"/>
  <c r="AC610" i="1"/>
  <c r="AE610" i="1" s="1"/>
  <c r="G610" i="1"/>
  <c r="T606" i="1"/>
  <c r="AF606" i="1" s="1"/>
  <c r="S607" i="1"/>
  <c r="A669" i="1"/>
  <c r="X668" i="1"/>
  <c r="K668" i="1"/>
  <c r="M611" i="1"/>
  <c r="N611" i="1" s="1"/>
  <c r="P611" i="1"/>
  <c r="Q611" i="1"/>
  <c r="L612" i="1"/>
  <c r="M612" i="1" l="1"/>
  <c r="N612" i="1" s="1"/>
  <c r="P612" i="1"/>
  <c r="Q612" i="1"/>
  <c r="L613" i="1"/>
  <c r="X669" i="1"/>
  <c r="A670" i="1"/>
  <c r="K669" i="1"/>
  <c r="T607" i="1"/>
  <c r="AF607" i="1" s="1"/>
  <c r="S608" i="1"/>
  <c r="F610" i="1"/>
  <c r="O610" i="1" s="1"/>
  <c r="R610" i="1" s="1"/>
  <c r="O609" i="1"/>
  <c r="R609" i="1" s="1"/>
  <c r="AC611" i="1"/>
  <c r="AE611" i="1" s="1"/>
  <c r="G611" i="1"/>
  <c r="Y668" i="1"/>
  <c r="C669" i="1"/>
  <c r="AJ669" i="1"/>
  <c r="I669" i="1"/>
  <c r="H669" i="1" s="1"/>
  <c r="Z668" i="1"/>
  <c r="AA668" i="1" s="1"/>
  <c r="AH668" i="1" s="1"/>
  <c r="AB671" i="1"/>
  <c r="J610" i="1" l="1"/>
  <c r="T608" i="1"/>
  <c r="AF608" i="1" s="1"/>
  <c r="S609" i="1"/>
  <c r="A671" i="1"/>
  <c r="X670" i="1"/>
  <c r="K670" i="1"/>
  <c r="F611" i="1"/>
  <c r="O611" i="1" s="1"/>
  <c r="R611" i="1" s="1"/>
  <c r="AC612" i="1"/>
  <c r="AE612" i="1" s="1"/>
  <c r="G612" i="1"/>
  <c r="Y669" i="1"/>
  <c r="C670" i="1"/>
  <c r="Z669" i="1"/>
  <c r="AA669" i="1" s="1"/>
  <c r="AH669" i="1" s="1"/>
  <c r="AJ670" i="1"/>
  <c r="I670" i="1"/>
  <c r="H670" i="1" s="1"/>
  <c r="AB672" i="1"/>
  <c r="M613" i="1"/>
  <c r="N613" i="1" s="1"/>
  <c r="P613" i="1"/>
  <c r="Q613" i="1"/>
  <c r="L614" i="1"/>
  <c r="J611" i="1" l="1"/>
  <c r="C671" i="1"/>
  <c r="Z670" i="1"/>
  <c r="AA670" i="1" s="1"/>
  <c r="AH670" i="1" s="1"/>
  <c r="AJ671" i="1"/>
  <c r="I671" i="1"/>
  <c r="H671" i="1" s="1"/>
  <c r="Y670" i="1"/>
  <c r="M614" i="1"/>
  <c r="N614" i="1" s="1"/>
  <c r="P614" i="1"/>
  <c r="Q614" i="1"/>
  <c r="L615" i="1"/>
  <c r="K671" i="1"/>
  <c r="X671" i="1"/>
  <c r="A672" i="1"/>
  <c r="T609" i="1"/>
  <c r="AF609" i="1" s="1"/>
  <c r="S610" i="1"/>
  <c r="AB673" i="1"/>
  <c r="F612" i="1"/>
  <c r="J612" i="1" s="1"/>
  <c r="AC613" i="1"/>
  <c r="AE613" i="1" s="1"/>
  <c r="G613" i="1"/>
  <c r="O612" i="1" l="1"/>
  <c r="R612" i="1" s="1"/>
  <c r="AC614" i="1"/>
  <c r="AE614" i="1" s="1"/>
  <c r="G614" i="1"/>
  <c r="T610" i="1"/>
  <c r="AF610" i="1" s="1"/>
  <c r="S611" i="1"/>
  <c r="M615" i="1"/>
  <c r="N615" i="1" s="1"/>
  <c r="P615" i="1"/>
  <c r="Q615" i="1"/>
  <c r="L616" i="1"/>
  <c r="Y671" i="1"/>
  <c r="C672" i="1"/>
  <c r="AJ672" i="1"/>
  <c r="I672" i="1"/>
  <c r="H672" i="1" s="1"/>
  <c r="Z671" i="1"/>
  <c r="AA671" i="1" s="1"/>
  <c r="AH671" i="1" s="1"/>
  <c r="AB674" i="1"/>
  <c r="X672" i="1"/>
  <c r="A673" i="1"/>
  <c r="K672" i="1"/>
  <c r="F613" i="1"/>
  <c r="O613" i="1" s="1"/>
  <c r="R613" i="1" s="1"/>
  <c r="J613" i="1" l="1"/>
  <c r="AB675" i="1"/>
  <c r="AC615" i="1"/>
  <c r="AE615" i="1" s="1"/>
  <c r="G615" i="1"/>
  <c r="F614" i="1"/>
  <c r="J614" i="1" s="1"/>
  <c r="X673" i="1"/>
  <c r="A674" i="1"/>
  <c r="K673" i="1"/>
  <c r="Z672" i="1"/>
  <c r="AA672" i="1" s="1"/>
  <c r="AH672" i="1" s="1"/>
  <c r="AJ673" i="1"/>
  <c r="Y672" i="1"/>
  <c r="C673" i="1"/>
  <c r="I673" i="1"/>
  <c r="H673" i="1" s="1"/>
  <c r="M616" i="1"/>
  <c r="N616" i="1" s="1"/>
  <c r="P616" i="1"/>
  <c r="Q616" i="1"/>
  <c r="L617" i="1"/>
  <c r="T611" i="1"/>
  <c r="AF611" i="1" s="1"/>
  <c r="S612" i="1"/>
  <c r="O614" i="1" l="1"/>
  <c r="R614" i="1" s="1"/>
  <c r="T612" i="1"/>
  <c r="AF612" i="1" s="1"/>
  <c r="S613" i="1"/>
  <c r="AC616" i="1"/>
  <c r="AE616" i="1" s="1"/>
  <c r="G616" i="1"/>
  <c r="K674" i="1"/>
  <c r="X674" i="1"/>
  <c r="A675" i="1"/>
  <c r="M617" i="1"/>
  <c r="N617" i="1" s="1"/>
  <c r="P617" i="1"/>
  <c r="Q617" i="1"/>
  <c r="L618" i="1"/>
  <c r="Y673" i="1"/>
  <c r="AJ674" i="1"/>
  <c r="Z673" i="1"/>
  <c r="AA673" i="1" s="1"/>
  <c r="AH673" i="1" s="1"/>
  <c r="C674" i="1"/>
  <c r="I674" i="1"/>
  <c r="H674" i="1" s="1"/>
  <c r="F615" i="1"/>
  <c r="J615" i="1" s="1"/>
  <c r="AB676" i="1"/>
  <c r="O615" i="1" l="1"/>
  <c r="R615" i="1" s="1"/>
  <c r="F616" i="1"/>
  <c r="O616" i="1" s="1"/>
  <c r="R616" i="1" s="1"/>
  <c r="AB677" i="1"/>
  <c r="K675" i="1"/>
  <c r="X675" i="1"/>
  <c r="A676" i="1"/>
  <c r="AC617" i="1"/>
  <c r="AE617" i="1" s="1"/>
  <c r="G617" i="1"/>
  <c r="T613" i="1"/>
  <c r="AF613" i="1" s="1"/>
  <c r="S614" i="1"/>
  <c r="M618" i="1"/>
  <c r="N618" i="1" s="1"/>
  <c r="L619" i="1"/>
  <c r="Z674" i="1"/>
  <c r="AA674" i="1" s="1"/>
  <c r="AH674" i="1" s="1"/>
  <c r="AJ675" i="1"/>
  <c r="C675" i="1"/>
  <c r="Y674" i="1"/>
  <c r="I675" i="1"/>
  <c r="H675" i="1" s="1"/>
  <c r="A677" i="1" l="1"/>
  <c r="X676" i="1"/>
  <c r="K676" i="1"/>
  <c r="J616" i="1"/>
  <c r="F617" i="1"/>
  <c r="O617" i="1" s="1"/>
  <c r="AJ676" i="1"/>
  <c r="Z675" i="1"/>
  <c r="AA675" i="1" s="1"/>
  <c r="AH675" i="1" s="1"/>
  <c r="C676" i="1"/>
  <c r="Y675" i="1"/>
  <c r="I676" i="1"/>
  <c r="H676" i="1" s="1"/>
  <c r="G618" i="1"/>
  <c r="AC618" i="1"/>
  <c r="AE618" i="1" s="1"/>
  <c r="M619" i="1"/>
  <c r="N619" i="1" s="1"/>
  <c r="L620" i="1"/>
  <c r="T614" i="1"/>
  <c r="AF614" i="1" s="1"/>
  <c r="S615" i="1"/>
  <c r="AB678" i="1"/>
  <c r="R617" i="1" l="1"/>
  <c r="P618" i="1"/>
  <c r="F618" i="1"/>
  <c r="O618" i="1" s="1"/>
  <c r="M620" i="1"/>
  <c r="N620" i="1" s="1"/>
  <c r="L621" i="1"/>
  <c r="Z676" i="1"/>
  <c r="AA676" i="1" s="1"/>
  <c r="AH676" i="1" s="1"/>
  <c r="C677" i="1"/>
  <c r="Y676" i="1"/>
  <c r="I677" i="1"/>
  <c r="H677" i="1" s="1"/>
  <c r="AJ677" i="1"/>
  <c r="G619" i="1"/>
  <c r="AC619" i="1"/>
  <c r="AE619" i="1" s="1"/>
  <c r="AB679" i="1"/>
  <c r="J617" i="1"/>
  <c r="X677" i="1"/>
  <c r="A678" i="1"/>
  <c r="K677" i="1"/>
  <c r="T615" i="1"/>
  <c r="AF615" i="1" s="1"/>
  <c r="S616" i="1"/>
  <c r="X678" i="1" l="1"/>
  <c r="A679" i="1"/>
  <c r="K678" i="1"/>
  <c r="F619" i="1"/>
  <c r="J619" i="1" s="1"/>
  <c r="J618" i="1"/>
  <c r="AB680" i="1"/>
  <c r="Y677" i="1"/>
  <c r="C678" i="1"/>
  <c r="Z677" i="1"/>
  <c r="AA677" i="1" s="1"/>
  <c r="AH677" i="1" s="1"/>
  <c r="AJ678" i="1"/>
  <c r="I678" i="1"/>
  <c r="H678" i="1" s="1"/>
  <c r="AC620" i="1"/>
  <c r="AE620" i="1" s="1"/>
  <c r="G620" i="1"/>
  <c r="Q618" i="1"/>
  <c r="Q619" i="1" s="1"/>
  <c r="Q620" i="1" s="1"/>
  <c r="Q621" i="1" s="1"/>
  <c r="P619" i="1"/>
  <c r="P620" i="1" s="1"/>
  <c r="P621" i="1" s="1"/>
  <c r="T616" i="1"/>
  <c r="AF616" i="1" s="1"/>
  <c r="S617" i="1"/>
  <c r="M621" i="1"/>
  <c r="N621" i="1" s="1"/>
  <c r="L622" i="1"/>
  <c r="M622" i="1" l="1"/>
  <c r="N622" i="1" s="1"/>
  <c r="P622" i="1"/>
  <c r="Q622" i="1"/>
  <c r="L623" i="1"/>
  <c r="AB681" i="1"/>
  <c r="O619" i="1"/>
  <c r="R619" i="1" s="1"/>
  <c r="X679" i="1"/>
  <c r="K679" i="1"/>
  <c r="A680" i="1"/>
  <c r="T617" i="1"/>
  <c r="S618" i="1"/>
  <c r="F620" i="1"/>
  <c r="O620" i="1" s="1"/>
  <c r="R620" i="1" s="1"/>
  <c r="Y678" i="1"/>
  <c r="C679" i="1"/>
  <c r="AJ679" i="1"/>
  <c r="Z678" i="1"/>
  <c r="I679" i="1"/>
  <c r="H679" i="1" s="1"/>
  <c r="AC621" i="1"/>
  <c r="AE621" i="1" s="1"/>
  <c r="G621" i="1"/>
  <c r="R618" i="1"/>
  <c r="J620" i="1" l="1"/>
  <c r="T618" i="1"/>
  <c r="AF618" i="1" s="1"/>
  <c r="S619" i="1"/>
  <c r="Z679" i="1"/>
  <c r="AA679" i="1" s="1"/>
  <c r="AH679" i="1" s="1"/>
  <c r="AJ680" i="1"/>
  <c r="Y679" i="1"/>
  <c r="C680" i="1"/>
  <c r="I680" i="1"/>
  <c r="H680" i="1" s="1"/>
  <c r="AB682" i="1"/>
  <c r="AC622" i="1"/>
  <c r="AE622" i="1" s="1"/>
  <c r="G622" i="1"/>
  <c r="M623" i="1"/>
  <c r="N623" i="1" s="1"/>
  <c r="P623" i="1"/>
  <c r="Q623" i="1"/>
  <c r="L624" i="1"/>
  <c r="AF617" i="1"/>
  <c r="AA617" i="1"/>
  <c r="F621" i="1"/>
  <c r="O621" i="1" s="1"/>
  <c r="R621" i="1" s="1"/>
  <c r="X680" i="1"/>
  <c r="A681" i="1"/>
  <c r="K680" i="1"/>
  <c r="J621" i="1" l="1"/>
  <c r="X681" i="1"/>
  <c r="A682" i="1"/>
  <c r="K681" i="1"/>
  <c r="AB683" i="1"/>
  <c r="Y680" i="1"/>
  <c r="C681" i="1"/>
  <c r="Z680" i="1"/>
  <c r="AA680" i="1" s="1"/>
  <c r="AH680" i="1" s="1"/>
  <c r="AJ681" i="1"/>
  <c r="I681" i="1"/>
  <c r="H681" i="1" s="1"/>
  <c r="AH617" i="1"/>
  <c r="F622" i="1"/>
  <c r="O622" i="1" s="1"/>
  <c r="R622" i="1" s="1"/>
  <c r="AC623" i="1"/>
  <c r="AE623" i="1" s="1"/>
  <c r="G623" i="1"/>
  <c r="M624" i="1"/>
  <c r="N624" i="1" s="1"/>
  <c r="P624" i="1"/>
  <c r="Q624" i="1"/>
  <c r="L625" i="1"/>
  <c r="T619" i="1"/>
  <c r="AF619" i="1" s="1"/>
  <c r="S620" i="1"/>
  <c r="J622" i="1" l="1"/>
  <c r="AC624" i="1"/>
  <c r="AE624" i="1" s="1"/>
  <c r="G624" i="1"/>
  <c r="M625" i="1"/>
  <c r="N625" i="1" s="1"/>
  <c r="P625" i="1"/>
  <c r="Q625" i="1"/>
  <c r="L626" i="1"/>
  <c r="F623" i="1"/>
  <c r="O623" i="1" s="1"/>
  <c r="R623" i="1" s="1"/>
  <c r="A683" i="1"/>
  <c r="K682" i="1"/>
  <c r="X682" i="1"/>
  <c r="T620" i="1"/>
  <c r="AF620" i="1" s="1"/>
  <c r="S621" i="1"/>
  <c r="AB684" i="1"/>
  <c r="Y681" i="1"/>
  <c r="C682" i="1"/>
  <c r="Z681" i="1"/>
  <c r="AA681" i="1" s="1"/>
  <c r="AH681" i="1" s="1"/>
  <c r="AJ682" i="1"/>
  <c r="I682" i="1"/>
  <c r="H682" i="1" s="1"/>
  <c r="Y682" i="1" l="1"/>
  <c r="Z682" i="1"/>
  <c r="AA682" i="1" s="1"/>
  <c r="AH682" i="1" s="1"/>
  <c r="C683" i="1"/>
  <c r="AJ683" i="1"/>
  <c r="I683" i="1"/>
  <c r="H683" i="1" s="1"/>
  <c r="M626" i="1"/>
  <c r="N626" i="1" s="1"/>
  <c r="P626" i="1"/>
  <c r="Q626" i="1"/>
  <c r="L627" i="1"/>
  <c r="AB685" i="1"/>
  <c r="T621" i="1"/>
  <c r="AF621" i="1" s="1"/>
  <c r="S622" i="1"/>
  <c r="J623" i="1"/>
  <c r="A684" i="1"/>
  <c r="K683" i="1"/>
  <c r="X683" i="1"/>
  <c r="F624" i="1"/>
  <c r="O624" i="1" s="1"/>
  <c r="R624" i="1" s="1"/>
  <c r="AC625" i="1"/>
  <c r="AE625" i="1" s="1"/>
  <c r="G625" i="1"/>
  <c r="J624" i="1" l="1"/>
  <c r="F625" i="1"/>
  <c r="O625" i="1" s="1"/>
  <c r="R625" i="1" s="1"/>
  <c r="X684" i="1"/>
  <c r="A685" i="1"/>
  <c r="K684" i="1"/>
  <c r="M627" i="1"/>
  <c r="N627" i="1" s="1"/>
  <c r="P627" i="1"/>
  <c r="Q627" i="1"/>
  <c r="L628" i="1"/>
  <c r="T622" i="1"/>
  <c r="AF622" i="1" s="1"/>
  <c r="S623" i="1"/>
  <c r="AJ684" i="1"/>
  <c r="Y683" i="1"/>
  <c r="Z683" i="1"/>
  <c r="AA683" i="1" s="1"/>
  <c r="AH683" i="1" s="1"/>
  <c r="C684" i="1"/>
  <c r="I684" i="1"/>
  <c r="H684" i="1" s="1"/>
  <c r="AB686" i="1"/>
  <c r="AC626" i="1"/>
  <c r="AE626" i="1" s="1"/>
  <c r="G626" i="1"/>
  <c r="J625" i="1" l="1"/>
  <c r="M628" i="1"/>
  <c r="N628" i="1" s="1"/>
  <c r="P628" i="1"/>
  <c r="Q628" i="1"/>
  <c r="L629" i="1"/>
  <c r="Y684" i="1"/>
  <c r="C685" i="1"/>
  <c r="Z684" i="1"/>
  <c r="AA684" i="1" s="1"/>
  <c r="AH684" i="1" s="1"/>
  <c r="AJ685" i="1"/>
  <c r="I685" i="1"/>
  <c r="H685" i="1" s="1"/>
  <c r="F626" i="1"/>
  <c r="O626" i="1" s="1"/>
  <c r="R626" i="1" s="1"/>
  <c r="AB687" i="1"/>
  <c r="T623" i="1"/>
  <c r="AF623" i="1" s="1"/>
  <c r="S624" i="1"/>
  <c r="AC627" i="1"/>
  <c r="AE627" i="1" s="1"/>
  <c r="G627" i="1"/>
  <c r="X685" i="1"/>
  <c r="A686" i="1"/>
  <c r="K685" i="1"/>
  <c r="J626" i="1" l="1"/>
  <c r="Y685" i="1"/>
  <c r="C686" i="1"/>
  <c r="Z685" i="1"/>
  <c r="AA685" i="1" s="1"/>
  <c r="AH685" i="1" s="1"/>
  <c r="AJ686" i="1"/>
  <c r="I686" i="1"/>
  <c r="H686" i="1" s="1"/>
  <c r="F627" i="1"/>
  <c r="O627" i="1" s="1"/>
  <c r="R627" i="1" s="1"/>
  <c r="AB688" i="1"/>
  <c r="AC628" i="1"/>
  <c r="AE628" i="1" s="1"/>
  <c r="G628" i="1"/>
  <c r="A687" i="1"/>
  <c r="K686" i="1"/>
  <c r="X686" i="1"/>
  <c r="T624" i="1"/>
  <c r="AF624" i="1" s="1"/>
  <c r="S625" i="1"/>
  <c r="M629" i="1"/>
  <c r="N629" i="1" s="1"/>
  <c r="P629" i="1"/>
  <c r="Q629" i="1"/>
  <c r="L630" i="1"/>
  <c r="J627" i="1" l="1"/>
  <c r="M630" i="1"/>
  <c r="N630" i="1" s="1"/>
  <c r="P630" i="1"/>
  <c r="Q630" i="1"/>
  <c r="L631" i="1"/>
  <c r="T625" i="1"/>
  <c r="AF625" i="1" s="1"/>
  <c r="S626" i="1"/>
  <c r="X687" i="1"/>
  <c r="A688" i="1"/>
  <c r="K687" i="1"/>
  <c r="C687" i="1"/>
  <c r="Y686" i="1"/>
  <c r="Z686" i="1"/>
  <c r="AA686" i="1" s="1"/>
  <c r="AH686" i="1" s="1"/>
  <c r="AJ687" i="1"/>
  <c r="I687" i="1"/>
  <c r="H687" i="1" s="1"/>
  <c r="F628" i="1"/>
  <c r="J628" i="1" s="1"/>
  <c r="AC629" i="1"/>
  <c r="AE629" i="1" s="1"/>
  <c r="G629" i="1"/>
  <c r="AB689" i="1"/>
  <c r="AB690" i="1" l="1"/>
  <c r="Y687" i="1"/>
  <c r="AJ688" i="1"/>
  <c r="Z687" i="1"/>
  <c r="AA687" i="1" s="1"/>
  <c r="AH687" i="1" s="1"/>
  <c r="C688" i="1"/>
  <c r="I688" i="1"/>
  <c r="H688" i="1" s="1"/>
  <c r="M631" i="1"/>
  <c r="N631" i="1" s="1"/>
  <c r="P631" i="1"/>
  <c r="Q631" i="1"/>
  <c r="L632" i="1"/>
  <c r="F629" i="1"/>
  <c r="J629" i="1" s="1"/>
  <c r="O628" i="1"/>
  <c r="R628" i="1" s="1"/>
  <c r="K688" i="1"/>
  <c r="X688" i="1"/>
  <c r="A689" i="1"/>
  <c r="T626" i="1"/>
  <c r="AF626" i="1" s="1"/>
  <c r="S627" i="1"/>
  <c r="AC630" i="1"/>
  <c r="AE630" i="1" s="1"/>
  <c r="G630" i="1"/>
  <c r="O629" i="1" l="1"/>
  <c r="R629" i="1" s="1"/>
  <c r="AC631" i="1"/>
  <c r="AE631" i="1" s="1"/>
  <c r="G631" i="1"/>
  <c r="X689" i="1"/>
  <c r="A690" i="1"/>
  <c r="K689" i="1"/>
  <c r="T627" i="1"/>
  <c r="AF627" i="1" s="1"/>
  <c r="S628" i="1"/>
  <c r="Z688" i="1"/>
  <c r="AA688" i="1" s="1"/>
  <c r="AH688" i="1" s="1"/>
  <c r="AJ689" i="1"/>
  <c r="Y688" i="1"/>
  <c r="I689" i="1"/>
  <c r="H689" i="1" s="1"/>
  <c r="C689" i="1"/>
  <c r="M632" i="1"/>
  <c r="N632" i="1" s="1"/>
  <c r="P632" i="1"/>
  <c r="Q632" i="1"/>
  <c r="L633" i="1"/>
  <c r="AB691" i="1"/>
  <c r="F630" i="1"/>
  <c r="O630" i="1" s="1"/>
  <c r="R630" i="1" s="1"/>
  <c r="J630" i="1" l="1"/>
  <c r="AJ690" i="1"/>
  <c r="Z689" i="1"/>
  <c r="AA689" i="1" s="1"/>
  <c r="AH689" i="1" s="1"/>
  <c r="C690" i="1"/>
  <c r="I690" i="1"/>
  <c r="H690" i="1" s="1"/>
  <c r="Y689" i="1"/>
  <c r="AC632" i="1"/>
  <c r="AE632" i="1" s="1"/>
  <c r="G632" i="1"/>
  <c r="F631" i="1"/>
  <c r="J631" i="1" s="1"/>
  <c r="M633" i="1"/>
  <c r="N633" i="1" s="1"/>
  <c r="P633" i="1"/>
  <c r="Q633" i="1"/>
  <c r="L634" i="1"/>
  <c r="AB692" i="1"/>
  <c r="T628" i="1"/>
  <c r="AF628" i="1" s="1"/>
  <c r="S629" i="1"/>
  <c r="A691" i="1"/>
  <c r="X690" i="1"/>
  <c r="K690" i="1"/>
  <c r="O631" i="1" l="1"/>
  <c r="R631" i="1" s="1"/>
  <c r="AC633" i="1"/>
  <c r="AE633" i="1" s="1"/>
  <c r="G633" i="1"/>
  <c r="F632" i="1"/>
  <c r="J632" i="1" s="1"/>
  <c r="M634" i="1"/>
  <c r="N634" i="1" s="1"/>
  <c r="P634" i="1"/>
  <c r="Q634" i="1"/>
  <c r="L635" i="1"/>
  <c r="AB693" i="1"/>
  <c r="A692" i="1"/>
  <c r="K691" i="1"/>
  <c r="X691" i="1"/>
  <c r="T629" i="1"/>
  <c r="AF629" i="1" s="1"/>
  <c r="S630" i="1"/>
  <c r="Y690" i="1"/>
  <c r="AJ691" i="1"/>
  <c r="Z690" i="1"/>
  <c r="AA690" i="1" s="1"/>
  <c r="AH690" i="1" s="1"/>
  <c r="C691" i="1"/>
  <c r="I691" i="1"/>
  <c r="H691" i="1" s="1"/>
  <c r="AC634" i="1" l="1"/>
  <c r="AE634" i="1" s="1"/>
  <c r="G634" i="1"/>
  <c r="F633" i="1"/>
  <c r="O633" i="1" s="1"/>
  <c r="R633" i="1" s="1"/>
  <c r="Y691" i="1"/>
  <c r="C692" i="1"/>
  <c r="Z691" i="1"/>
  <c r="AA691" i="1" s="1"/>
  <c r="AH691" i="1" s="1"/>
  <c r="I692" i="1"/>
  <c r="H692" i="1" s="1"/>
  <c r="AJ692" i="1"/>
  <c r="AB694" i="1"/>
  <c r="T630" i="1"/>
  <c r="AF630" i="1" s="1"/>
  <c r="S631" i="1"/>
  <c r="M635" i="1"/>
  <c r="N635" i="1" s="1"/>
  <c r="P635" i="1"/>
  <c r="Q635" i="1"/>
  <c r="L636" i="1"/>
  <c r="O632" i="1"/>
  <c r="R632" i="1" s="1"/>
  <c r="X692" i="1"/>
  <c r="A693" i="1"/>
  <c r="K692" i="1"/>
  <c r="J633" i="1" l="1"/>
  <c r="F634" i="1"/>
  <c r="J634" i="1" s="1"/>
  <c r="AC635" i="1"/>
  <c r="AE635" i="1" s="1"/>
  <c r="G635" i="1"/>
  <c r="Y692" i="1"/>
  <c r="AJ693" i="1"/>
  <c r="Z692" i="1"/>
  <c r="AA692" i="1" s="1"/>
  <c r="AH692" i="1" s="1"/>
  <c r="C693" i="1"/>
  <c r="I693" i="1"/>
  <c r="H693" i="1" s="1"/>
  <c r="M636" i="1"/>
  <c r="N636" i="1" s="1"/>
  <c r="P636" i="1"/>
  <c r="Q636" i="1"/>
  <c r="L637" i="1"/>
  <c r="T631" i="1"/>
  <c r="AF631" i="1" s="1"/>
  <c r="S632" i="1"/>
  <c r="AB695" i="1"/>
  <c r="X693" i="1"/>
  <c r="K693" i="1"/>
  <c r="A694" i="1"/>
  <c r="O634" i="1" l="1"/>
  <c r="R634" i="1" s="1"/>
  <c r="X694" i="1"/>
  <c r="A695" i="1"/>
  <c r="K694" i="1"/>
  <c r="M637" i="1"/>
  <c r="N637" i="1" s="1"/>
  <c r="P637" i="1"/>
  <c r="Q637" i="1"/>
  <c r="L638" i="1"/>
  <c r="AB696" i="1"/>
  <c r="F635" i="1"/>
  <c r="J635" i="1" s="1"/>
  <c r="Z693" i="1"/>
  <c r="AA693" i="1" s="1"/>
  <c r="AH693" i="1" s="1"/>
  <c r="C694" i="1"/>
  <c r="I694" i="1"/>
  <c r="H694" i="1" s="1"/>
  <c r="Y693" i="1"/>
  <c r="AJ694" i="1"/>
  <c r="T632" i="1"/>
  <c r="AF632" i="1" s="1"/>
  <c r="S633" i="1"/>
  <c r="AC636" i="1"/>
  <c r="AE636" i="1" s="1"/>
  <c r="G636" i="1"/>
  <c r="O635" i="1" l="1"/>
  <c r="R635" i="1" s="1"/>
  <c r="AC637" i="1"/>
  <c r="AE637" i="1" s="1"/>
  <c r="G637" i="1"/>
  <c r="Y694" i="1"/>
  <c r="AJ695" i="1"/>
  <c r="Z694" i="1"/>
  <c r="AA694" i="1" s="1"/>
  <c r="AH694" i="1" s="1"/>
  <c r="C695" i="1"/>
  <c r="I695" i="1"/>
  <c r="H695" i="1" s="1"/>
  <c r="T633" i="1"/>
  <c r="AF633" i="1" s="1"/>
  <c r="S634" i="1"/>
  <c r="M638" i="1"/>
  <c r="N638" i="1" s="1"/>
  <c r="P638" i="1"/>
  <c r="Q638" i="1"/>
  <c r="L639" i="1"/>
  <c r="AB697" i="1"/>
  <c r="F636" i="1"/>
  <c r="J636" i="1" s="1"/>
  <c r="X695" i="1"/>
  <c r="K695" i="1"/>
  <c r="A696" i="1"/>
  <c r="O636" i="1" l="1"/>
  <c r="R636" i="1" s="1"/>
  <c r="M639" i="1"/>
  <c r="N639" i="1" s="1"/>
  <c r="P639" i="1"/>
  <c r="Q639" i="1"/>
  <c r="L640" i="1"/>
  <c r="Z695" i="1"/>
  <c r="AA695" i="1" s="1"/>
  <c r="AH695" i="1" s="1"/>
  <c r="C696" i="1"/>
  <c r="Y695" i="1"/>
  <c r="I696" i="1"/>
  <c r="H696" i="1" s="1"/>
  <c r="AJ696" i="1"/>
  <c r="X696" i="1"/>
  <c r="K696" i="1"/>
  <c r="A697" i="1"/>
  <c r="T634" i="1"/>
  <c r="AF634" i="1" s="1"/>
  <c r="S635" i="1"/>
  <c r="F637" i="1"/>
  <c r="O637" i="1" s="1"/>
  <c r="R637" i="1" s="1"/>
  <c r="AB698" i="1"/>
  <c r="AC638" i="1"/>
  <c r="AE638" i="1" s="1"/>
  <c r="G638" i="1"/>
  <c r="J637" i="1" l="1"/>
  <c r="T635" i="1"/>
  <c r="AF635" i="1" s="1"/>
  <c r="S636" i="1"/>
  <c r="AC639" i="1"/>
  <c r="AE639" i="1" s="1"/>
  <c r="G639" i="1"/>
  <c r="Y696" i="1"/>
  <c r="Z696" i="1"/>
  <c r="AA696" i="1" s="1"/>
  <c r="AH696" i="1" s="1"/>
  <c r="AJ697" i="1"/>
  <c r="I697" i="1"/>
  <c r="H697" i="1" s="1"/>
  <c r="C697" i="1"/>
  <c r="F638" i="1"/>
  <c r="J638" i="1" s="1"/>
  <c r="AB699" i="1"/>
  <c r="X697" i="1"/>
  <c r="A698" i="1"/>
  <c r="K697" i="1"/>
  <c r="M640" i="1"/>
  <c r="N640" i="1" s="1"/>
  <c r="P640" i="1"/>
  <c r="Q640" i="1"/>
  <c r="L641" i="1"/>
  <c r="O638" i="1" l="1"/>
  <c r="R638" i="1" s="1"/>
  <c r="X698" i="1"/>
  <c r="A699" i="1"/>
  <c r="K698" i="1"/>
  <c r="Z697" i="1"/>
  <c r="AA697" i="1" s="1"/>
  <c r="AH697" i="1" s="1"/>
  <c r="AJ698" i="1"/>
  <c r="Y697" i="1"/>
  <c r="C698" i="1"/>
  <c r="I698" i="1"/>
  <c r="H698" i="1" s="1"/>
  <c r="T636" i="1"/>
  <c r="AF636" i="1" s="1"/>
  <c r="S637" i="1"/>
  <c r="AC640" i="1"/>
  <c r="AE640" i="1" s="1"/>
  <c r="G640" i="1"/>
  <c r="M641" i="1"/>
  <c r="N641" i="1" s="1"/>
  <c r="P641" i="1"/>
  <c r="Q641" i="1"/>
  <c r="L642" i="1"/>
  <c r="AB700" i="1"/>
  <c r="F639" i="1"/>
  <c r="O639" i="1" s="1"/>
  <c r="R639" i="1" s="1"/>
  <c r="J639" i="1" l="1"/>
  <c r="AC641" i="1"/>
  <c r="AE641" i="1" s="1"/>
  <c r="G641" i="1"/>
  <c r="AB701" i="1"/>
  <c r="M642" i="1"/>
  <c r="N642" i="1" s="1"/>
  <c r="P642" i="1"/>
  <c r="Q642" i="1"/>
  <c r="L643" i="1"/>
  <c r="F640" i="1"/>
  <c r="O640" i="1" s="1"/>
  <c r="R640" i="1" s="1"/>
  <c r="K699" i="1"/>
  <c r="X699" i="1"/>
  <c r="A700" i="1"/>
  <c r="T637" i="1"/>
  <c r="AF637" i="1" s="1"/>
  <c r="S638" i="1"/>
  <c r="Y698" i="1"/>
  <c r="C699" i="1"/>
  <c r="Z698" i="1"/>
  <c r="AA698" i="1" s="1"/>
  <c r="AH698" i="1" s="1"/>
  <c r="AJ699" i="1"/>
  <c r="I699" i="1"/>
  <c r="H699" i="1" s="1"/>
  <c r="J640" i="1" l="1"/>
  <c r="M643" i="1"/>
  <c r="N643" i="1" s="1"/>
  <c r="P643" i="1"/>
  <c r="Q643" i="1"/>
  <c r="L644" i="1"/>
  <c r="X700" i="1"/>
  <c r="A701" i="1"/>
  <c r="K700" i="1"/>
  <c r="AB702" i="1"/>
  <c r="T638" i="1"/>
  <c r="AF638" i="1" s="1"/>
  <c r="S639" i="1"/>
  <c r="Y699" i="1"/>
  <c r="C700" i="1"/>
  <c r="AJ700" i="1"/>
  <c r="I700" i="1"/>
  <c r="H700" i="1" s="1"/>
  <c r="Z699" i="1"/>
  <c r="AA699" i="1" s="1"/>
  <c r="AH699" i="1" s="1"/>
  <c r="F641" i="1"/>
  <c r="O641" i="1" s="1"/>
  <c r="R641" i="1" s="1"/>
  <c r="AC642" i="1"/>
  <c r="AE642" i="1" s="1"/>
  <c r="G642" i="1"/>
  <c r="J641" i="1" l="1"/>
  <c r="F642" i="1"/>
  <c r="O642" i="1" s="1"/>
  <c r="R642" i="1" s="1"/>
  <c r="AC643" i="1"/>
  <c r="AE643" i="1" s="1"/>
  <c r="G643" i="1"/>
  <c r="AB703" i="1"/>
  <c r="X701" i="1"/>
  <c r="A702" i="1"/>
  <c r="K701" i="1"/>
  <c r="M644" i="1"/>
  <c r="N644" i="1" s="1"/>
  <c r="P644" i="1"/>
  <c r="Q644" i="1"/>
  <c r="L645" i="1"/>
  <c r="T639" i="1"/>
  <c r="AF639" i="1" s="1"/>
  <c r="S640" i="1"/>
  <c r="Z700" i="1"/>
  <c r="AA700" i="1" s="1"/>
  <c r="AH700" i="1" s="1"/>
  <c r="C701" i="1"/>
  <c r="AJ701" i="1"/>
  <c r="Y700" i="1"/>
  <c r="I701" i="1"/>
  <c r="H701" i="1" s="1"/>
  <c r="J642" i="1" l="1"/>
  <c r="A703" i="1"/>
  <c r="K702" i="1"/>
  <c r="X702" i="1"/>
  <c r="AC644" i="1"/>
  <c r="AE644" i="1" s="1"/>
  <c r="G644" i="1"/>
  <c r="Y701" i="1"/>
  <c r="Z701" i="1"/>
  <c r="AA701" i="1" s="1"/>
  <c r="AH701" i="1" s="1"/>
  <c r="AJ702" i="1"/>
  <c r="C702" i="1"/>
  <c r="I702" i="1"/>
  <c r="H702" i="1" s="1"/>
  <c r="F643" i="1"/>
  <c r="J643" i="1" s="1"/>
  <c r="M645" i="1"/>
  <c r="N645" i="1" s="1"/>
  <c r="P645" i="1"/>
  <c r="Q645" i="1"/>
  <c r="L646" i="1"/>
  <c r="T640" i="1"/>
  <c r="AF640" i="1" s="1"/>
  <c r="S641" i="1"/>
  <c r="AB704" i="1"/>
  <c r="O643" i="1" l="1"/>
  <c r="R643" i="1" s="1"/>
  <c r="T641" i="1"/>
  <c r="AF641" i="1" s="1"/>
  <c r="S642" i="1"/>
  <c r="M646" i="1"/>
  <c r="N646" i="1" s="1"/>
  <c r="P646" i="1"/>
  <c r="Q646" i="1"/>
  <c r="L647" i="1"/>
  <c r="A704" i="1"/>
  <c r="X703" i="1"/>
  <c r="K703" i="1"/>
  <c r="AB705" i="1"/>
  <c r="AC645" i="1"/>
  <c r="AE645" i="1" s="1"/>
  <c r="G645" i="1"/>
  <c r="F644" i="1"/>
  <c r="J644" i="1" s="1"/>
  <c r="C703" i="1"/>
  <c r="Y702" i="1"/>
  <c r="AJ703" i="1"/>
  <c r="Z702" i="1"/>
  <c r="AA702" i="1" s="1"/>
  <c r="AH702" i="1" s="1"/>
  <c r="I703" i="1"/>
  <c r="H703" i="1" s="1"/>
  <c r="O644" i="1" l="1"/>
  <c r="R644" i="1" s="1"/>
  <c r="AC646" i="1"/>
  <c r="AE646" i="1" s="1"/>
  <c r="G646" i="1"/>
  <c r="A705" i="1"/>
  <c r="X704" i="1"/>
  <c r="K704" i="1"/>
  <c r="M647" i="1"/>
  <c r="N647" i="1" s="1"/>
  <c r="P647" i="1"/>
  <c r="Q647" i="1"/>
  <c r="L648" i="1"/>
  <c r="T642" i="1"/>
  <c r="AF642" i="1" s="1"/>
  <c r="S643" i="1"/>
  <c r="F645" i="1"/>
  <c r="O645" i="1" s="1"/>
  <c r="R645" i="1" s="1"/>
  <c r="AB706" i="1"/>
  <c r="Y703" i="1"/>
  <c r="C704" i="1"/>
  <c r="Z703" i="1"/>
  <c r="AA703" i="1" s="1"/>
  <c r="AH703" i="1" s="1"/>
  <c r="AJ704" i="1"/>
  <c r="I704" i="1"/>
  <c r="H704" i="1" s="1"/>
  <c r="J645" i="1" l="1"/>
  <c r="AC647" i="1"/>
  <c r="AE647" i="1" s="1"/>
  <c r="G647" i="1"/>
  <c r="A706" i="1"/>
  <c r="X705" i="1"/>
  <c r="K705" i="1"/>
  <c r="F646" i="1"/>
  <c r="J646" i="1" s="1"/>
  <c r="M648" i="1"/>
  <c r="N648" i="1" s="1"/>
  <c r="P648" i="1"/>
  <c r="Q648" i="1"/>
  <c r="L649" i="1"/>
  <c r="AB707" i="1"/>
  <c r="T643" i="1"/>
  <c r="AF643" i="1" s="1"/>
  <c r="S644" i="1"/>
  <c r="Z704" i="1"/>
  <c r="AA704" i="1" s="1"/>
  <c r="AH704" i="1" s="1"/>
  <c r="C705" i="1"/>
  <c r="AJ705" i="1"/>
  <c r="Y704" i="1"/>
  <c r="I705" i="1"/>
  <c r="H705" i="1" s="1"/>
  <c r="O646" i="1" l="1"/>
  <c r="R646" i="1" s="1"/>
  <c r="M649" i="1"/>
  <c r="N649" i="1" s="1"/>
  <c r="P649" i="1"/>
  <c r="Q649" i="1"/>
  <c r="L650" i="1"/>
  <c r="K706" i="1"/>
  <c r="A707" i="1"/>
  <c r="X706" i="1"/>
  <c r="T644" i="1"/>
  <c r="AF644" i="1" s="1"/>
  <c r="S645" i="1"/>
  <c r="AB708" i="1"/>
  <c r="F647" i="1"/>
  <c r="O647" i="1" s="1"/>
  <c r="R647" i="1" s="1"/>
  <c r="AC648" i="1"/>
  <c r="AE648" i="1" s="1"/>
  <c r="G648" i="1"/>
  <c r="C706" i="1"/>
  <c r="Y705" i="1"/>
  <c r="AJ706" i="1"/>
  <c r="I706" i="1"/>
  <c r="H706" i="1" s="1"/>
  <c r="Z705" i="1"/>
  <c r="AA705" i="1" s="1"/>
  <c r="AH705" i="1" s="1"/>
  <c r="J647" i="1" l="1"/>
  <c r="AB709" i="1"/>
  <c r="T645" i="1"/>
  <c r="AF645" i="1" s="1"/>
  <c r="S646" i="1"/>
  <c r="M650" i="1"/>
  <c r="N650" i="1" s="1"/>
  <c r="P650" i="1"/>
  <c r="Q650" i="1"/>
  <c r="L651" i="1"/>
  <c r="C707" i="1"/>
  <c r="Y706" i="1"/>
  <c r="Z706" i="1"/>
  <c r="AA706" i="1" s="1"/>
  <c r="AH706" i="1" s="1"/>
  <c r="AJ707" i="1"/>
  <c r="I707" i="1"/>
  <c r="H707" i="1" s="1"/>
  <c r="F648" i="1"/>
  <c r="J648" i="1" s="1"/>
  <c r="X707" i="1"/>
  <c r="A708" i="1"/>
  <c r="K707" i="1"/>
  <c r="AC649" i="1"/>
  <c r="AE649" i="1" s="1"/>
  <c r="G649" i="1"/>
  <c r="O648" i="1" l="1"/>
  <c r="R648" i="1" s="1"/>
  <c r="AC650" i="1"/>
  <c r="AE650" i="1" s="1"/>
  <c r="G650" i="1"/>
  <c r="F649" i="1"/>
  <c r="O649" i="1" s="1"/>
  <c r="R649" i="1" s="1"/>
  <c r="X708" i="1"/>
  <c r="A709" i="1"/>
  <c r="K708" i="1"/>
  <c r="M651" i="1"/>
  <c r="N651" i="1" s="1"/>
  <c r="L652" i="1"/>
  <c r="T646" i="1"/>
  <c r="AF646" i="1" s="1"/>
  <c r="S647" i="1"/>
  <c r="Z707" i="1"/>
  <c r="AA707" i="1" s="1"/>
  <c r="AH707" i="1" s="1"/>
  <c r="C708" i="1"/>
  <c r="Y707" i="1"/>
  <c r="I708" i="1"/>
  <c r="H708" i="1" s="1"/>
  <c r="AJ708" i="1"/>
  <c r="AB710" i="1"/>
  <c r="J649" i="1" l="1"/>
  <c r="G651" i="1"/>
  <c r="AC651" i="1"/>
  <c r="AE651" i="1" s="1"/>
  <c r="C709" i="1"/>
  <c r="Z708" i="1"/>
  <c r="AA708" i="1" s="1"/>
  <c r="AH708" i="1" s="1"/>
  <c r="AJ709" i="1"/>
  <c r="Y708" i="1"/>
  <c r="I709" i="1"/>
  <c r="H709" i="1" s="1"/>
  <c r="F650" i="1"/>
  <c r="O650" i="1" s="1"/>
  <c r="AB711" i="1"/>
  <c r="M652" i="1"/>
  <c r="N652" i="1" s="1"/>
  <c r="L653" i="1"/>
  <c r="T647" i="1"/>
  <c r="AF647" i="1" s="1"/>
  <c r="S648" i="1"/>
  <c r="K709" i="1"/>
  <c r="X709" i="1"/>
  <c r="A710" i="1"/>
  <c r="J650" i="1" l="1"/>
  <c r="R650" i="1"/>
  <c r="P651" i="1"/>
  <c r="A711" i="1"/>
  <c r="K710" i="1"/>
  <c r="X710" i="1"/>
  <c r="T648" i="1"/>
  <c r="AF648" i="1" s="1"/>
  <c r="S649" i="1"/>
  <c r="G652" i="1"/>
  <c r="AC652" i="1"/>
  <c r="AE652" i="1" s="1"/>
  <c r="AJ710" i="1"/>
  <c r="C710" i="1"/>
  <c r="Z709" i="1"/>
  <c r="Y709" i="1"/>
  <c r="I710" i="1"/>
  <c r="H710" i="1" s="1"/>
  <c r="M653" i="1"/>
  <c r="N653" i="1" s="1"/>
  <c r="L654" i="1"/>
  <c r="F651" i="1"/>
  <c r="O651" i="1" s="1"/>
  <c r="AB712" i="1"/>
  <c r="J651" i="1" l="1"/>
  <c r="D709" i="1"/>
  <c r="D378" i="1"/>
  <c r="D380" i="1"/>
  <c r="D379" i="1"/>
  <c r="D382" i="1"/>
  <c r="D381" i="1"/>
  <c r="D383" i="1"/>
  <c r="D384" i="1"/>
  <c r="D387" i="1"/>
  <c r="D386" i="1"/>
  <c r="D385" i="1"/>
  <c r="D388" i="1"/>
  <c r="D390" i="1"/>
  <c r="D391" i="1"/>
  <c r="D389" i="1"/>
  <c r="D393" i="1"/>
  <c r="D392" i="1"/>
  <c r="D397" i="1"/>
  <c r="D394" i="1"/>
  <c r="D396" i="1"/>
  <c r="D395" i="1"/>
  <c r="D399" i="1"/>
  <c r="D398" i="1"/>
  <c r="D400" i="1"/>
  <c r="D404" i="1"/>
  <c r="D402" i="1"/>
  <c r="D401" i="1"/>
  <c r="D403" i="1"/>
  <c r="D406" i="1"/>
  <c r="D405" i="1"/>
  <c r="D407" i="1"/>
  <c r="D408" i="1"/>
  <c r="D411" i="1"/>
  <c r="D409" i="1"/>
  <c r="D410" i="1"/>
  <c r="D414" i="1"/>
  <c r="D413" i="1"/>
  <c r="D412" i="1"/>
  <c r="D415" i="1"/>
  <c r="D416" i="1"/>
  <c r="D420" i="1"/>
  <c r="D417" i="1"/>
  <c r="D418" i="1"/>
  <c r="D419" i="1"/>
  <c r="D421" i="1"/>
  <c r="D422" i="1"/>
  <c r="D423" i="1"/>
  <c r="D424" i="1"/>
  <c r="D427" i="1"/>
  <c r="D425" i="1"/>
  <c r="D428" i="1"/>
  <c r="D426" i="1"/>
  <c r="D430" i="1"/>
  <c r="D429" i="1"/>
  <c r="D432" i="1"/>
  <c r="D431" i="1"/>
  <c r="D434" i="1"/>
  <c r="D433" i="1"/>
  <c r="D435" i="1"/>
  <c r="D438" i="1"/>
  <c r="D436" i="1"/>
  <c r="D437" i="1"/>
  <c r="D439" i="1"/>
  <c r="D443" i="1"/>
  <c r="D440" i="1"/>
  <c r="D441" i="1"/>
  <c r="D442" i="1"/>
  <c r="D444" i="1"/>
  <c r="D445" i="1"/>
  <c r="D446" i="1"/>
  <c r="D448" i="1"/>
  <c r="D447" i="1"/>
  <c r="D451" i="1"/>
  <c r="D449" i="1"/>
  <c r="D450" i="1"/>
  <c r="D453" i="1"/>
  <c r="D455" i="1"/>
  <c r="D452" i="1"/>
  <c r="D454" i="1"/>
  <c r="D458" i="1"/>
  <c r="D457" i="1"/>
  <c r="D456" i="1"/>
  <c r="D459" i="1"/>
  <c r="D461" i="1"/>
  <c r="D460" i="1"/>
  <c r="D462" i="1"/>
  <c r="D463" i="1"/>
  <c r="D466" i="1"/>
  <c r="D464" i="1"/>
  <c r="D465" i="1"/>
  <c r="D467" i="1"/>
  <c r="D472" i="1"/>
  <c r="D468" i="1"/>
  <c r="D470" i="1"/>
  <c r="D469" i="1"/>
  <c r="D471" i="1"/>
  <c r="D474" i="1"/>
  <c r="D473" i="1"/>
  <c r="D477" i="1"/>
  <c r="D475" i="1"/>
  <c r="D476" i="1"/>
  <c r="D478" i="1"/>
  <c r="D479" i="1"/>
  <c r="D480" i="1"/>
  <c r="D481" i="1"/>
  <c r="D482" i="1"/>
  <c r="D483" i="1"/>
  <c r="D484" i="1"/>
  <c r="D490" i="1"/>
  <c r="D485" i="1"/>
  <c r="D486" i="1"/>
  <c r="D491" i="1"/>
  <c r="D487" i="1"/>
  <c r="D488" i="1"/>
  <c r="D493" i="1"/>
  <c r="D489" i="1"/>
  <c r="D492" i="1"/>
  <c r="D496" i="1"/>
  <c r="D494" i="1"/>
  <c r="D497" i="1"/>
  <c r="D495" i="1"/>
  <c r="D498" i="1"/>
  <c r="D499" i="1"/>
  <c r="D500" i="1"/>
  <c r="D501" i="1"/>
  <c r="D503" i="1"/>
  <c r="D508" i="1"/>
  <c r="D502" i="1"/>
  <c r="D505" i="1"/>
  <c r="D504" i="1"/>
  <c r="D506" i="1"/>
  <c r="D509" i="1"/>
  <c r="D507" i="1"/>
  <c r="D511" i="1"/>
  <c r="D512" i="1"/>
  <c r="D510" i="1"/>
  <c r="D513" i="1"/>
  <c r="D518" i="1"/>
  <c r="D516" i="1"/>
  <c r="D515" i="1"/>
  <c r="D514" i="1"/>
  <c r="D520" i="1"/>
  <c r="D517" i="1"/>
  <c r="D519" i="1"/>
  <c r="D521" i="1"/>
  <c r="D522" i="1"/>
  <c r="D523" i="1"/>
  <c r="D526" i="1"/>
  <c r="D527" i="1"/>
  <c r="D524" i="1"/>
  <c r="D525" i="1"/>
  <c r="D530" i="1"/>
  <c r="D529" i="1"/>
  <c r="D528" i="1"/>
  <c r="D532" i="1"/>
  <c r="D534" i="1"/>
  <c r="D531" i="1"/>
  <c r="D535" i="1"/>
  <c r="D533" i="1"/>
  <c r="D536" i="1"/>
  <c r="D538" i="1"/>
  <c r="D540" i="1"/>
  <c r="D537" i="1"/>
  <c r="D539" i="1"/>
  <c r="D542" i="1"/>
  <c r="D543" i="1"/>
  <c r="D541" i="1"/>
  <c r="D544" i="1"/>
  <c r="D545" i="1"/>
  <c r="D546" i="1"/>
  <c r="D547" i="1"/>
  <c r="D548" i="1"/>
  <c r="D549" i="1"/>
  <c r="D550" i="1"/>
  <c r="D551" i="1"/>
  <c r="D554" i="1"/>
  <c r="D552" i="1"/>
  <c r="D553" i="1"/>
  <c r="D555" i="1"/>
  <c r="D561" i="1"/>
  <c r="D559" i="1"/>
  <c r="D556" i="1"/>
  <c r="D557" i="1"/>
  <c r="D558" i="1"/>
  <c r="D562" i="1"/>
  <c r="D560" i="1"/>
  <c r="D564" i="1"/>
  <c r="D563" i="1"/>
  <c r="D566" i="1"/>
  <c r="D565" i="1"/>
  <c r="D567" i="1"/>
  <c r="D570" i="1"/>
  <c r="D568" i="1"/>
  <c r="D569" i="1"/>
  <c r="D572" i="1"/>
  <c r="D574" i="1"/>
  <c r="D576" i="1"/>
  <c r="D571" i="1"/>
  <c r="D573" i="1"/>
  <c r="D575" i="1"/>
  <c r="D580" i="1"/>
  <c r="D577" i="1"/>
  <c r="D578" i="1"/>
  <c r="D579" i="1"/>
  <c r="D581" i="1"/>
  <c r="D583" i="1"/>
  <c r="D582" i="1"/>
  <c r="D584" i="1"/>
  <c r="D587" i="1"/>
  <c r="D585" i="1"/>
  <c r="D586" i="1"/>
  <c r="D589" i="1"/>
  <c r="D588" i="1"/>
  <c r="D590" i="1"/>
  <c r="D591" i="1"/>
  <c r="D592" i="1"/>
  <c r="D593" i="1"/>
  <c r="D595" i="1"/>
  <c r="D594" i="1"/>
  <c r="D596" i="1"/>
  <c r="D597" i="1"/>
  <c r="D598" i="1"/>
  <c r="D600" i="1"/>
  <c r="D601" i="1"/>
  <c r="D599" i="1"/>
  <c r="D603" i="1"/>
  <c r="D605" i="1"/>
  <c r="D602" i="1"/>
  <c r="D606" i="1"/>
  <c r="D604" i="1"/>
  <c r="D607" i="1"/>
  <c r="D608" i="1"/>
  <c r="D611" i="1"/>
  <c r="D610" i="1"/>
  <c r="D609" i="1"/>
  <c r="D615" i="1"/>
  <c r="D613" i="1"/>
  <c r="D612" i="1"/>
  <c r="D614" i="1"/>
  <c r="D616" i="1"/>
  <c r="D617" i="1"/>
  <c r="D618" i="1"/>
  <c r="D619" i="1"/>
  <c r="D624" i="1"/>
  <c r="D620" i="1"/>
  <c r="D621" i="1"/>
  <c r="D623" i="1"/>
  <c r="D622" i="1"/>
  <c r="D628" i="1"/>
  <c r="D625" i="1"/>
  <c r="D626" i="1"/>
  <c r="D627" i="1"/>
  <c r="D629" i="1"/>
  <c r="D633" i="1"/>
  <c r="D635" i="1"/>
  <c r="D631" i="1"/>
  <c r="D630" i="1"/>
  <c r="D632" i="1"/>
  <c r="D634" i="1"/>
  <c r="D637" i="1"/>
  <c r="D639" i="1"/>
  <c r="D641" i="1"/>
  <c r="D636" i="1"/>
  <c r="D638" i="1"/>
  <c r="D642" i="1"/>
  <c r="D640" i="1"/>
  <c r="D643" i="1"/>
  <c r="D646" i="1"/>
  <c r="D645" i="1"/>
  <c r="D644" i="1"/>
  <c r="D648" i="1"/>
  <c r="D647" i="1"/>
  <c r="D649" i="1"/>
  <c r="D650" i="1"/>
  <c r="D652" i="1"/>
  <c r="D651" i="1"/>
  <c r="D653" i="1"/>
  <c r="D656" i="1"/>
  <c r="D654" i="1"/>
  <c r="D655" i="1"/>
  <c r="D658" i="1"/>
  <c r="D657" i="1"/>
  <c r="D661" i="1"/>
  <c r="D659" i="1"/>
  <c r="D662" i="1"/>
  <c r="D660" i="1"/>
  <c r="D664" i="1"/>
  <c r="D663" i="1"/>
  <c r="D668" i="1"/>
  <c r="D667" i="1"/>
  <c r="D665" i="1"/>
  <c r="D666" i="1"/>
  <c r="D670" i="1"/>
  <c r="D669" i="1"/>
  <c r="D671" i="1"/>
  <c r="D673" i="1"/>
  <c r="D672" i="1"/>
  <c r="D674" i="1"/>
  <c r="D676" i="1"/>
  <c r="D675" i="1"/>
  <c r="D678" i="1"/>
  <c r="D677" i="1"/>
  <c r="D679" i="1"/>
  <c r="D680" i="1"/>
  <c r="D682" i="1"/>
  <c r="D681" i="1"/>
  <c r="D683" i="1"/>
  <c r="D684" i="1"/>
  <c r="D686" i="1"/>
  <c r="D685" i="1"/>
  <c r="D688" i="1"/>
  <c r="D687" i="1"/>
  <c r="D691" i="1"/>
  <c r="D690" i="1"/>
  <c r="D689" i="1"/>
  <c r="D692" i="1"/>
  <c r="D696" i="1"/>
  <c r="D693" i="1"/>
  <c r="D695" i="1"/>
  <c r="D694" i="1"/>
  <c r="D698" i="1"/>
  <c r="D699" i="1"/>
  <c r="D697" i="1"/>
  <c r="D701" i="1"/>
  <c r="D705" i="1"/>
  <c r="D700" i="1"/>
  <c r="D702" i="1"/>
  <c r="D704" i="1"/>
  <c r="D703" i="1"/>
  <c r="D707" i="1"/>
  <c r="D706" i="1"/>
  <c r="T649" i="1"/>
  <c r="AF649" i="1" s="1"/>
  <c r="S650" i="1"/>
  <c r="AB713" i="1"/>
  <c r="D708" i="1"/>
  <c r="K711" i="1"/>
  <c r="A712" i="1"/>
  <c r="X711" i="1"/>
  <c r="AC653" i="1"/>
  <c r="AE653" i="1" s="1"/>
  <c r="G653" i="1"/>
  <c r="E710" i="1"/>
  <c r="Q651" i="1"/>
  <c r="Q652" i="1" s="1"/>
  <c r="Q653" i="1" s="1"/>
  <c r="Q654" i="1" s="1"/>
  <c r="P652" i="1"/>
  <c r="P653" i="1" s="1"/>
  <c r="P654" i="1" s="1"/>
  <c r="M654" i="1"/>
  <c r="N654" i="1" s="1"/>
  <c r="L655" i="1"/>
  <c r="F652" i="1"/>
  <c r="O652" i="1" s="1"/>
  <c r="Y710" i="1"/>
  <c r="C711" i="1"/>
  <c r="Z710" i="1"/>
  <c r="AA710" i="1" s="1"/>
  <c r="AH710" i="1" s="1"/>
  <c r="AJ711" i="1"/>
  <c r="I711" i="1"/>
  <c r="H711" i="1" s="1"/>
  <c r="R652" i="1" l="1"/>
  <c r="J652" i="1"/>
  <c r="AB714" i="1"/>
  <c r="E706" i="1"/>
  <c r="E702" i="1"/>
  <c r="E697" i="1"/>
  <c r="E695" i="1"/>
  <c r="E689" i="1"/>
  <c r="E688" i="1"/>
  <c r="E683" i="1"/>
  <c r="E679" i="1"/>
  <c r="E676" i="1"/>
  <c r="E671" i="1"/>
  <c r="E665" i="1"/>
  <c r="E664" i="1"/>
  <c r="E661" i="1"/>
  <c r="E654" i="1"/>
  <c r="E652" i="1"/>
  <c r="U648" i="1"/>
  <c r="E648" i="1"/>
  <c r="V648" i="1" s="1"/>
  <c r="U643" i="1"/>
  <c r="E643" i="1"/>
  <c r="V643" i="1" s="1"/>
  <c r="U636" i="1"/>
  <c r="E636" i="1"/>
  <c r="V636" i="1" s="1"/>
  <c r="U634" i="1"/>
  <c r="E634" i="1"/>
  <c r="V634" i="1" s="1"/>
  <c r="U635" i="1"/>
  <c r="E635" i="1"/>
  <c r="V635" i="1" s="1"/>
  <c r="U626" i="1"/>
  <c r="E626" i="1"/>
  <c r="V626" i="1" s="1"/>
  <c r="U623" i="1"/>
  <c r="E623" i="1"/>
  <c r="V623" i="1" s="1"/>
  <c r="U619" i="1"/>
  <c r="E619" i="1"/>
  <c r="V619" i="1" s="1"/>
  <c r="U614" i="1"/>
  <c r="E614" i="1"/>
  <c r="V614" i="1" s="1"/>
  <c r="U609" i="1"/>
  <c r="E609" i="1"/>
  <c r="V609" i="1" s="1"/>
  <c r="U607" i="1"/>
  <c r="E607" i="1"/>
  <c r="V607" i="1" s="1"/>
  <c r="U605" i="1"/>
  <c r="E605" i="1"/>
  <c r="V605" i="1" s="1"/>
  <c r="U600" i="1"/>
  <c r="E600" i="1"/>
  <c r="V600" i="1" s="1"/>
  <c r="U594" i="1"/>
  <c r="E594" i="1"/>
  <c r="V594" i="1" s="1"/>
  <c r="U591" i="1"/>
  <c r="E591" i="1"/>
  <c r="V591" i="1" s="1"/>
  <c r="U586" i="1"/>
  <c r="E586" i="1"/>
  <c r="V586" i="1" s="1"/>
  <c r="U582" i="1"/>
  <c r="E582" i="1"/>
  <c r="V582" i="1" s="1"/>
  <c r="U578" i="1"/>
  <c r="E578" i="1"/>
  <c r="V578" i="1" s="1"/>
  <c r="U573" i="1"/>
  <c r="E573" i="1"/>
  <c r="V573" i="1" s="1"/>
  <c r="U572" i="1"/>
  <c r="E572" i="1"/>
  <c r="V572" i="1" s="1"/>
  <c r="U567" i="1"/>
  <c r="E567" i="1"/>
  <c r="V567" i="1" s="1"/>
  <c r="U564" i="1"/>
  <c r="E564" i="1"/>
  <c r="V564" i="1" s="1"/>
  <c r="U557" i="1"/>
  <c r="E557" i="1"/>
  <c r="V557" i="1" s="1"/>
  <c r="U555" i="1"/>
  <c r="E555" i="1"/>
  <c r="V555" i="1" s="1"/>
  <c r="U551" i="1"/>
  <c r="E551" i="1"/>
  <c r="V551" i="1" s="1"/>
  <c r="U547" i="1"/>
  <c r="E547" i="1"/>
  <c r="V547" i="1" s="1"/>
  <c r="U541" i="1"/>
  <c r="E541" i="1"/>
  <c r="V541" i="1" s="1"/>
  <c r="U537" i="1"/>
  <c r="E537" i="1"/>
  <c r="V537" i="1" s="1"/>
  <c r="U533" i="1"/>
  <c r="E533" i="1"/>
  <c r="V533" i="1" s="1"/>
  <c r="U532" i="1"/>
  <c r="E532" i="1"/>
  <c r="V532" i="1" s="1"/>
  <c r="U525" i="1"/>
  <c r="E525" i="1"/>
  <c r="V525" i="1" s="1"/>
  <c r="U523" i="1"/>
  <c r="E523" i="1"/>
  <c r="V523" i="1" s="1"/>
  <c r="U517" i="1"/>
  <c r="E517" i="1"/>
  <c r="V517" i="1" s="1"/>
  <c r="U516" i="1"/>
  <c r="E516" i="1"/>
  <c r="V516" i="1" s="1"/>
  <c r="U512" i="1"/>
  <c r="E512" i="1"/>
  <c r="V512" i="1" s="1"/>
  <c r="U506" i="1"/>
  <c r="E506" i="1"/>
  <c r="V506" i="1" s="1"/>
  <c r="U508" i="1"/>
  <c r="E508" i="1"/>
  <c r="V508" i="1" s="1"/>
  <c r="U499" i="1"/>
  <c r="E499" i="1"/>
  <c r="V499" i="1" s="1"/>
  <c r="U494" i="1"/>
  <c r="E494" i="1"/>
  <c r="V494" i="1" s="1"/>
  <c r="U493" i="1"/>
  <c r="E493" i="1"/>
  <c r="V493" i="1" s="1"/>
  <c r="U486" i="1"/>
  <c r="E486" i="1"/>
  <c r="V486" i="1" s="1"/>
  <c r="U483" i="1"/>
  <c r="E483" i="1"/>
  <c r="V483" i="1" s="1"/>
  <c r="U479" i="1"/>
  <c r="E479" i="1"/>
  <c r="V479" i="1" s="1"/>
  <c r="U477" i="1"/>
  <c r="E477" i="1"/>
  <c r="V477" i="1" s="1"/>
  <c r="U469" i="1"/>
  <c r="E469" i="1"/>
  <c r="V469" i="1" s="1"/>
  <c r="U467" i="1"/>
  <c r="E467" i="1"/>
  <c r="V467" i="1" s="1"/>
  <c r="U463" i="1"/>
  <c r="E463" i="1"/>
  <c r="V463" i="1" s="1"/>
  <c r="U459" i="1"/>
  <c r="E459" i="1"/>
  <c r="V459" i="1" s="1"/>
  <c r="U454" i="1"/>
  <c r="E454" i="1"/>
  <c r="V454" i="1" s="1"/>
  <c r="U450" i="1"/>
  <c r="E450" i="1"/>
  <c r="V450" i="1" s="1"/>
  <c r="U448" i="1"/>
  <c r="E448" i="1"/>
  <c r="V448" i="1" s="1"/>
  <c r="U442" i="1"/>
  <c r="E442" i="1"/>
  <c r="V442" i="1" s="1"/>
  <c r="U439" i="1"/>
  <c r="E439" i="1"/>
  <c r="V439" i="1" s="1"/>
  <c r="U435" i="1"/>
  <c r="E435" i="1"/>
  <c r="V435" i="1" s="1"/>
  <c r="U432" i="1"/>
  <c r="E432" i="1"/>
  <c r="V432" i="1" s="1"/>
  <c r="U428" i="1"/>
  <c r="E428" i="1"/>
  <c r="V428" i="1" s="1"/>
  <c r="U423" i="1"/>
  <c r="E423" i="1"/>
  <c r="V423" i="1" s="1"/>
  <c r="U418" i="1"/>
  <c r="E418" i="1"/>
  <c r="V418" i="1" s="1"/>
  <c r="U415" i="1"/>
  <c r="E415" i="1"/>
  <c r="V415" i="1" s="1"/>
  <c r="U410" i="1"/>
  <c r="E410" i="1"/>
  <c r="V410" i="1" s="1"/>
  <c r="U407" i="1"/>
  <c r="E407" i="1"/>
  <c r="V407" i="1" s="1"/>
  <c r="U401" i="1"/>
  <c r="E401" i="1"/>
  <c r="V401" i="1" s="1"/>
  <c r="U398" i="1"/>
  <c r="E398" i="1"/>
  <c r="V398" i="1" s="1"/>
  <c r="U394" i="1"/>
  <c r="E394" i="1"/>
  <c r="V394" i="1" s="1"/>
  <c r="U389" i="1"/>
  <c r="E389" i="1"/>
  <c r="V389" i="1" s="1"/>
  <c r="U385" i="1"/>
  <c r="E385" i="1"/>
  <c r="V385" i="1" s="1"/>
  <c r="U383" i="1"/>
  <c r="E383" i="1"/>
  <c r="V383" i="1" s="1"/>
  <c r="U380" i="1"/>
  <c r="E380" i="1"/>
  <c r="V380" i="1" s="1"/>
  <c r="AC654" i="1"/>
  <c r="AE654" i="1" s="1"/>
  <c r="G654" i="1"/>
  <c r="C712" i="1"/>
  <c r="Y711" i="1"/>
  <c r="I712" i="1"/>
  <c r="H712" i="1" s="1"/>
  <c r="Z711" i="1"/>
  <c r="AA711" i="1" s="1"/>
  <c r="AH711" i="1" s="1"/>
  <c r="AJ712" i="1"/>
  <c r="E707" i="1"/>
  <c r="E700" i="1"/>
  <c r="E699" i="1"/>
  <c r="E693" i="1"/>
  <c r="E690" i="1"/>
  <c r="E685" i="1"/>
  <c r="E681" i="1"/>
  <c r="E677" i="1"/>
  <c r="E674" i="1"/>
  <c r="E669" i="1"/>
  <c r="E667" i="1"/>
  <c r="E660" i="1"/>
  <c r="E657" i="1"/>
  <c r="E656" i="1"/>
  <c r="U650" i="1"/>
  <c r="E650" i="1"/>
  <c r="V650" i="1" s="1"/>
  <c r="U644" i="1"/>
  <c r="E644" i="1"/>
  <c r="V644" i="1" s="1"/>
  <c r="U640" i="1"/>
  <c r="E640" i="1"/>
  <c r="V640" i="1" s="1"/>
  <c r="U641" i="1"/>
  <c r="E641" i="1"/>
  <c r="V641" i="1" s="1"/>
  <c r="U632" i="1"/>
  <c r="E632" i="1"/>
  <c r="V632" i="1" s="1"/>
  <c r="U633" i="1"/>
  <c r="E633" i="1"/>
  <c r="V633" i="1" s="1"/>
  <c r="U625" i="1"/>
  <c r="E625" i="1"/>
  <c r="V625" i="1" s="1"/>
  <c r="U621" i="1"/>
  <c r="E621" i="1"/>
  <c r="V621" i="1" s="1"/>
  <c r="U618" i="1"/>
  <c r="E618" i="1"/>
  <c r="V618" i="1" s="1"/>
  <c r="U612" i="1"/>
  <c r="E612" i="1"/>
  <c r="V612" i="1" s="1"/>
  <c r="U610" i="1"/>
  <c r="E610" i="1"/>
  <c r="V610" i="1" s="1"/>
  <c r="U604" i="1"/>
  <c r="E604" i="1"/>
  <c r="V604" i="1" s="1"/>
  <c r="U603" i="1"/>
  <c r="E603" i="1"/>
  <c r="V603" i="1" s="1"/>
  <c r="U598" i="1"/>
  <c r="E598" i="1"/>
  <c r="V598" i="1" s="1"/>
  <c r="U595" i="1"/>
  <c r="E595" i="1"/>
  <c r="V595" i="1" s="1"/>
  <c r="U590" i="1"/>
  <c r="E590" i="1"/>
  <c r="V590" i="1" s="1"/>
  <c r="U585" i="1"/>
  <c r="E585" i="1"/>
  <c r="V585" i="1" s="1"/>
  <c r="U583" i="1"/>
  <c r="E583" i="1"/>
  <c r="V583" i="1" s="1"/>
  <c r="U577" i="1"/>
  <c r="E577" i="1"/>
  <c r="V577" i="1" s="1"/>
  <c r="U571" i="1"/>
  <c r="E571" i="1"/>
  <c r="V571" i="1" s="1"/>
  <c r="U569" i="1"/>
  <c r="E569" i="1"/>
  <c r="V569" i="1" s="1"/>
  <c r="U565" i="1"/>
  <c r="E565" i="1"/>
  <c r="V565" i="1" s="1"/>
  <c r="U560" i="1"/>
  <c r="E560" i="1"/>
  <c r="V560" i="1" s="1"/>
  <c r="U556" i="1"/>
  <c r="E556" i="1"/>
  <c r="V556" i="1" s="1"/>
  <c r="U553" i="1"/>
  <c r="E553" i="1"/>
  <c r="V553" i="1" s="1"/>
  <c r="U550" i="1"/>
  <c r="E550" i="1"/>
  <c r="V550" i="1" s="1"/>
  <c r="U546" i="1"/>
  <c r="E546" i="1"/>
  <c r="V546" i="1" s="1"/>
  <c r="U543" i="1"/>
  <c r="E543" i="1"/>
  <c r="V543" i="1" s="1"/>
  <c r="U540" i="1"/>
  <c r="E540" i="1"/>
  <c r="V540" i="1" s="1"/>
  <c r="U535" i="1"/>
  <c r="E535" i="1"/>
  <c r="V535" i="1" s="1"/>
  <c r="U528" i="1"/>
  <c r="E528" i="1"/>
  <c r="V528" i="1" s="1"/>
  <c r="U524" i="1"/>
  <c r="E524" i="1"/>
  <c r="V524" i="1" s="1"/>
  <c r="U522" i="1"/>
  <c r="E522" i="1"/>
  <c r="V522" i="1" s="1"/>
  <c r="U520" i="1"/>
  <c r="E520" i="1"/>
  <c r="V520" i="1" s="1"/>
  <c r="U518" i="1"/>
  <c r="E518" i="1"/>
  <c r="V518" i="1" s="1"/>
  <c r="U511" i="1"/>
  <c r="E511" i="1"/>
  <c r="V511" i="1" s="1"/>
  <c r="U504" i="1"/>
  <c r="E504" i="1"/>
  <c r="V504" i="1" s="1"/>
  <c r="U503" i="1"/>
  <c r="E503" i="1"/>
  <c r="V503" i="1" s="1"/>
  <c r="U498" i="1"/>
  <c r="E498" i="1"/>
  <c r="V498" i="1" s="1"/>
  <c r="U496" i="1"/>
  <c r="E496" i="1"/>
  <c r="V496" i="1" s="1"/>
  <c r="U488" i="1"/>
  <c r="E488" i="1"/>
  <c r="V488" i="1" s="1"/>
  <c r="U485" i="1"/>
  <c r="E485" i="1"/>
  <c r="V485" i="1" s="1"/>
  <c r="U482" i="1"/>
  <c r="E482" i="1"/>
  <c r="V482" i="1" s="1"/>
  <c r="U478" i="1"/>
  <c r="E478" i="1"/>
  <c r="V478" i="1" s="1"/>
  <c r="U473" i="1"/>
  <c r="E473" i="1"/>
  <c r="V473" i="1" s="1"/>
  <c r="U470" i="1"/>
  <c r="E470" i="1"/>
  <c r="V470" i="1" s="1"/>
  <c r="U465" i="1"/>
  <c r="E465" i="1"/>
  <c r="V465" i="1" s="1"/>
  <c r="U462" i="1"/>
  <c r="E462" i="1"/>
  <c r="V462" i="1" s="1"/>
  <c r="U456" i="1"/>
  <c r="E456" i="1"/>
  <c r="V456" i="1" s="1"/>
  <c r="U452" i="1"/>
  <c r="E452" i="1"/>
  <c r="V452" i="1" s="1"/>
  <c r="U449" i="1"/>
  <c r="E449" i="1"/>
  <c r="V449" i="1" s="1"/>
  <c r="U446" i="1"/>
  <c r="E446" i="1"/>
  <c r="V446" i="1" s="1"/>
  <c r="U441" i="1"/>
  <c r="E441" i="1"/>
  <c r="V441" i="1" s="1"/>
  <c r="U437" i="1"/>
  <c r="E437" i="1"/>
  <c r="V437" i="1" s="1"/>
  <c r="U433" i="1"/>
  <c r="E433" i="1"/>
  <c r="V433" i="1" s="1"/>
  <c r="U429" i="1"/>
  <c r="E429" i="1"/>
  <c r="V429" i="1" s="1"/>
  <c r="U425" i="1"/>
  <c r="E425" i="1"/>
  <c r="V425" i="1" s="1"/>
  <c r="U422" i="1"/>
  <c r="E422" i="1"/>
  <c r="V422" i="1" s="1"/>
  <c r="U417" i="1"/>
  <c r="E417" i="1"/>
  <c r="V417" i="1" s="1"/>
  <c r="U412" i="1"/>
  <c r="E412" i="1"/>
  <c r="V412" i="1" s="1"/>
  <c r="U409" i="1"/>
  <c r="E409" i="1"/>
  <c r="V409" i="1" s="1"/>
  <c r="U405" i="1"/>
  <c r="E405" i="1"/>
  <c r="V405" i="1" s="1"/>
  <c r="U402" i="1"/>
  <c r="E402" i="1"/>
  <c r="V402" i="1" s="1"/>
  <c r="U399" i="1"/>
  <c r="E399" i="1"/>
  <c r="V399" i="1" s="1"/>
  <c r="U397" i="1"/>
  <c r="E397" i="1"/>
  <c r="V397" i="1" s="1"/>
  <c r="U391" i="1"/>
  <c r="E391" i="1"/>
  <c r="V391" i="1" s="1"/>
  <c r="U386" i="1"/>
  <c r="E386" i="1"/>
  <c r="V386" i="1" s="1"/>
  <c r="U381" i="1"/>
  <c r="E381" i="1"/>
  <c r="V381" i="1" s="1"/>
  <c r="U378" i="1"/>
  <c r="E378" i="1"/>
  <c r="V378" i="1" s="1"/>
  <c r="M655" i="1"/>
  <c r="N655" i="1" s="1"/>
  <c r="P655" i="1"/>
  <c r="Q655" i="1"/>
  <c r="L656" i="1"/>
  <c r="A713" i="1"/>
  <c r="X712" i="1"/>
  <c r="K712" i="1"/>
  <c r="E708" i="1"/>
  <c r="T650" i="1"/>
  <c r="S651" i="1"/>
  <c r="U651" i="1" s="1"/>
  <c r="E703" i="1"/>
  <c r="E705" i="1"/>
  <c r="E698" i="1"/>
  <c r="E696" i="1"/>
  <c r="E691" i="1"/>
  <c r="E686" i="1"/>
  <c r="E682" i="1"/>
  <c r="E678" i="1"/>
  <c r="E672" i="1"/>
  <c r="E670" i="1"/>
  <c r="E668" i="1"/>
  <c r="E662" i="1"/>
  <c r="E658" i="1"/>
  <c r="E653" i="1"/>
  <c r="U649" i="1"/>
  <c r="E649" i="1"/>
  <c r="V649" i="1" s="1"/>
  <c r="U645" i="1"/>
  <c r="E645" i="1"/>
  <c r="V645" i="1" s="1"/>
  <c r="U642" i="1"/>
  <c r="E642" i="1"/>
  <c r="V642" i="1" s="1"/>
  <c r="U639" i="1"/>
  <c r="E639" i="1"/>
  <c r="V639" i="1" s="1"/>
  <c r="U630" i="1"/>
  <c r="E630" i="1"/>
  <c r="V630" i="1" s="1"/>
  <c r="U629" i="1"/>
  <c r="E629" i="1"/>
  <c r="V629" i="1" s="1"/>
  <c r="U628" i="1"/>
  <c r="E628" i="1"/>
  <c r="V628" i="1" s="1"/>
  <c r="U620" i="1"/>
  <c r="E620" i="1"/>
  <c r="V620" i="1" s="1"/>
  <c r="U617" i="1"/>
  <c r="E617" i="1"/>
  <c r="V617" i="1" s="1"/>
  <c r="U613" i="1"/>
  <c r="E613" i="1"/>
  <c r="V613" i="1" s="1"/>
  <c r="U611" i="1"/>
  <c r="E611" i="1"/>
  <c r="V611" i="1" s="1"/>
  <c r="U606" i="1"/>
  <c r="E606" i="1"/>
  <c r="V606" i="1" s="1"/>
  <c r="U599" i="1"/>
  <c r="E599" i="1"/>
  <c r="V599" i="1" s="1"/>
  <c r="U597" i="1"/>
  <c r="E597" i="1"/>
  <c r="V597" i="1" s="1"/>
  <c r="U593" i="1"/>
  <c r="E593" i="1"/>
  <c r="V593" i="1" s="1"/>
  <c r="U588" i="1"/>
  <c r="E588" i="1"/>
  <c r="V588" i="1" s="1"/>
  <c r="U587" i="1"/>
  <c r="E587" i="1"/>
  <c r="V587" i="1" s="1"/>
  <c r="U581" i="1"/>
  <c r="E581" i="1"/>
  <c r="V581" i="1" s="1"/>
  <c r="U580" i="1"/>
  <c r="E580" i="1"/>
  <c r="V580" i="1" s="1"/>
  <c r="U576" i="1"/>
  <c r="E576" i="1"/>
  <c r="V576" i="1" s="1"/>
  <c r="U568" i="1"/>
  <c r="E568" i="1"/>
  <c r="V568" i="1" s="1"/>
  <c r="U566" i="1"/>
  <c r="E566" i="1"/>
  <c r="V566" i="1" s="1"/>
  <c r="U562" i="1"/>
  <c r="E562" i="1"/>
  <c r="V562" i="1" s="1"/>
  <c r="U559" i="1"/>
  <c r="E559" i="1"/>
  <c r="V559" i="1" s="1"/>
  <c r="U552" i="1"/>
  <c r="E552" i="1"/>
  <c r="V552" i="1" s="1"/>
  <c r="U549" i="1"/>
  <c r="E549" i="1"/>
  <c r="V549" i="1" s="1"/>
  <c r="U545" i="1"/>
  <c r="E545" i="1"/>
  <c r="V545" i="1" s="1"/>
  <c r="U542" i="1"/>
  <c r="E542" i="1"/>
  <c r="V542" i="1" s="1"/>
  <c r="U538" i="1"/>
  <c r="E538" i="1"/>
  <c r="V538" i="1" s="1"/>
  <c r="U531" i="1"/>
  <c r="E531" i="1"/>
  <c r="V531" i="1" s="1"/>
  <c r="U529" i="1"/>
  <c r="E529" i="1"/>
  <c r="V529" i="1" s="1"/>
  <c r="U527" i="1"/>
  <c r="E527" i="1"/>
  <c r="V527" i="1" s="1"/>
  <c r="U521" i="1"/>
  <c r="E521" i="1"/>
  <c r="V521" i="1" s="1"/>
  <c r="U514" i="1"/>
  <c r="E514" i="1"/>
  <c r="V514" i="1" s="1"/>
  <c r="U513" i="1"/>
  <c r="E513" i="1"/>
  <c r="V513" i="1" s="1"/>
  <c r="U507" i="1"/>
  <c r="E507" i="1"/>
  <c r="V507" i="1" s="1"/>
  <c r="U505" i="1"/>
  <c r="E505" i="1"/>
  <c r="V505" i="1" s="1"/>
  <c r="U501" i="1"/>
  <c r="E501" i="1"/>
  <c r="V501" i="1" s="1"/>
  <c r="U495" i="1"/>
  <c r="E495" i="1"/>
  <c r="V495" i="1" s="1"/>
  <c r="U492" i="1"/>
  <c r="E492" i="1"/>
  <c r="V492" i="1" s="1"/>
  <c r="U487" i="1"/>
  <c r="E487" i="1"/>
  <c r="V487" i="1" s="1"/>
  <c r="U490" i="1"/>
  <c r="E490" i="1"/>
  <c r="V490" i="1" s="1"/>
  <c r="U481" i="1"/>
  <c r="E481" i="1"/>
  <c r="V481" i="1" s="1"/>
  <c r="U476" i="1"/>
  <c r="E476" i="1"/>
  <c r="V476" i="1" s="1"/>
  <c r="U474" i="1"/>
  <c r="E474" i="1"/>
  <c r="V474" i="1" s="1"/>
  <c r="U468" i="1"/>
  <c r="E468" i="1"/>
  <c r="V468" i="1" s="1"/>
  <c r="U464" i="1"/>
  <c r="E464" i="1"/>
  <c r="V464" i="1" s="1"/>
  <c r="U460" i="1"/>
  <c r="E460" i="1"/>
  <c r="V460" i="1" s="1"/>
  <c r="U457" i="1"/>
  <c r="E457" i="1"/>
  <c r="V457" i="1" s="1"/>
  <c r="U455" i="1"/>
  <c r="E455" i="1"/>
  <c r="V455" i="1" s="1"/>
  <c r="U451" i="1"/>
  <c r="E451" i="1"/>
  <c r="V451" i="1" s="1"/>
  <c r="U445" i="1"/>
  <c r="E445" i="1"/>
  <c r="V445" i="1" s="1"/>
  <c r="U440" i="1"/>
  <c r="E440" i="1"/>
  <c r="V440" i="1" s="1"/>
  <c r="U436" i="1"/>
  <c r="E436" i="1"/>
  <c r="V436" i="1" s="1"/>
  <c r="U434" i="1"/>
  <c r="E434" i="1"/>
  <c r="V434" i="1" s="1"/>
  <c r="U430" i="1"/>
  <c r="E430" i="1"/>
  <c r="V430" i="1" s="1"/>
  <c r="U427" i="1"/>
  <c r="E427" i="1"/>
  <c r="V427" i="1" s="1"/>
  <c r="U421" i="1"/>
  <c r="E421" i="1"/>
  <c r="V421" i="1" s="1"/>
  <c r="U420" i="1"/>
  <c r="E420" i="1"/>
  <c r="V420" i="1" s="1"/>
  <c r="U413" i="1"/>
  <c r="E413" i="1"/>
  <c r="V413" i="1" s="1"/>
  <c r="U411" i="1"/>
  <c r="E411" i="1"/>
  <c r="V411" i="1" s="1"/>
  <c r="U406" i="1"/>
  <c r="E406" i="1"/>
  <c r="V406" i="1" s="1"/>
  <c r="U404" i="1"/>
  <c r="E404" i="1"/>
  <c r="V404" i="1" s="1"/>
  <c r="U395" i="1"/>
  <c r="E395" i="1"/>
  <c r="V395" i="1" s="1"/>
  <c r="U392" i="1"/>
  <c r="E392" i="1"/>
  <c r="V392" i="1" s="1"/>
  <c r="U390" i="1"/>
  <c r="E390" i="1"/>
  <c r="V390" i="1" s="1"/>
  <c r="U387" i="1"/>
  <c r="E387" i="1"/>
  <c r="V387" i="1" s="1"/>
  <c r="U382" i="1"/>
  <c r="E382" i="1"/>
  <c r="V382" i="1" s="1"/>
  <c r="E709" i="1"/>
  <c r="E711" i="1"/>
  <c r="F653" i="1"/>
  <c r="O653" i="1" s="1"/>
  <c r="R653" i="1" s="1"/>
  <c r="E704" i="1"/>
  <c r="E701" i="1"/>
  <c r="E694" i="1"/>
  <c r="E692" i="1"/>
  <c r="E687" i="1"/>
  <c r="E684" i="1"/>
  <c r="E680" i="1"/>
  <c r="E675" i="1"/>
  <c r="E673" i="1"/>
  <c r="E666" i="1"/>
  <c r="E663" i="1"/>
  <c r="E659" i="1"/>
  <c r="E655" i="1"/>
  <c r="E651" i="1"/>
  <c r="U647" i="1"/>
  <c r="E647" i="1"/>
  <c r="V647" i="1" s="1"/>
  <c r="U646" i="1"/>
  <c r="E646" i="1"/>
  <c r="V646" i="1" s="1"/>
  <c r="U638" i="1"/>
  <c r="E638" i="1"/>
  <c r="V638" i="1" s="1"/>
  <c r="U637" i="1"/>
  <c r="E637" i="1"/>
  <c r="V637" i="1" s="1"/>
  <c r="U631" i="1"/>
  <c r="E631" i="1"/>
  <c r="V631" i="1" s="1"/>
  <c r="U627" i="1"/>
  <c r="E627" i="1"/>
  <c r="V627" i="1" s="1"/>
  <c r="U622" i="1"/>
  <c r="E622" i="1"/>
  <c r="V622" i="1" s="1"/>
  <c r="U624" i="1"/>
  <c r="E624" i="1"/>
  <c r="V624" i="1" s="1"/>
  <c r="U616" i="1"/>
  <c r="E616" i="1"/>
  <c r="V616" i="1" s="1"/>
  <c r="U615" i="1"/>
  <c r="E615" i="1"/>
  <c r="V615" i="1" s="1"/>
  <c r="U608" i="1"/>
  <c r="E608" i="1"/>
  <c r="V608" i="1" s="1"/>
  <c r="U602" i="1"/>
  <c r="E602" i="1"/>
  <c r="V602" i="1" s="1"/>
  <c r="U601" i="1"/>
  <c r="E601" i="1"/>
  <c r="V601" i="1" s="1"/>
  <c r="U596" i="1"/>
  <c r="E596" i="1"/>
  <c r="V596" i="1" s="1"/>
  <c r="U592" i="1"/>
  <c r="E592" i="1"/>
  <c r="V592" i="1" s="1"/>
  <c r="U589" i="1"/>
  <c r="E589" i="1"/>
  <c r="V589" i="1" s="1"/>
  <c r="U584" i="1"/>
  <c r="E584" i="1"/>
  <c r="V584" i="1" s="1"/>
  <c r="U579" i="1"/>
  <c r="E579" i="1"/>
  <c r="V579" i="1" s="1"/>
  <c r="U575" i="1"/>
  <c r="E575" i="1"/>
  <c r="V575" i="1" s="1"/>
  <c r="U574" i="1"/>
  <c r="E574" i="1"/>
  <c r="V574" i="1" s="1"/>
  <c r="U570" i="1"/>
  <c r="E570" i="1"/>
  <c r="V570" i="1" s="1"/>
  <c r="U563" i="1"/>
  <c r="E563" i="1"/>
  <c r="V563" i="1" s="1"/>
  <c r="U558" i="1"/>
  <c r="E558" i="1"/>
  <c r="V558" i="1" s="1"/>
  <c r="U561" i="1"/>
  <c r="E561" i="1"/>
  <c r="V561" i="1" s="1"/>
  <c r="U554" i="1"/>
  <c r="E554" i="1"/>
  <c r="V554" i="1" s="1"/>
  <c r="U548" i="1"/>
  <c r="E548" i="1"/>
  <c r="V548" i="1" s="1"/>
  <c r="U544" i="1"/>
  <c r="E544" i="1"/>
  <c r="V544" i="1" s="1"/>
  <c r="U539" i="1"/>
  <c r="E539" i="1"/>
  <c r="V539" i="1" s="1"/>
  <c r="U536" i="1"/>
  <c r="E536" i="1"/>
  <c r="V536" i="1" s="1"/>
  <c r="U534" i="1"/>
  <c r="E534" i="1"/>
  <c r="V534" i="1" s="1"/>
  <c r="U530" i="1"/>
  <c r="E530" i="1"/>
  <c r="V530" i="1" s="1"/>
  <c r="U526" i="1"/>
  <c r="E526" i="1"/>
  <c r="V526" i="1" s="1"/>
  <c r="U519" i="1"/>
  <c r="E519" i="1"/>
  <c r="V519" i="1" s="1"/>
  <c r="U515" i="1"/>
  <c r="E515" i="1"/>
  <c r="V515" i="1" s="1"/>
  <c r="U510" i="1"/>
  <c r="E510" i="1"/>
  <c r="V510" i="1" s="1"/>
  <c r="U509" i="1"/>
  <c r="E509" i="1"/>
  <c r="V509" i="1" s="1"/>
  <c r="U502" i="1"/>
  <c r="E502" i="1"/>
  <c r="V502" i="1" s="1"/>
  <c r="U500" i="1"/>
  <c r="E500" i="1"/>
  <c r="V500" i="1" s="1"/>
  <c r="U497" i="1"/>
  <c r="E497" i="1"/>
  <c r="V497" i="1" s="1"/>
  <c r="U489" i="1"/>
  <c r="E489" i="1"/>
  <c r="V489" i="1" s="1"/>
  <c r="U491" i="1"/>
  <c r="E491" i="1"/>
  <c r="V491" i="1" s="1"/>
  <c r="U484" i="1"/>
  <c r="E484" i="1"/>
  <c r="V484" i="1" s="1"/>
  <c r="U480" i="1"/>
  <c r="E480" i="1"/>
  <c r="V480" i="1" s="1"/>
  <c r="U475" i="1"/>
  <c r="E475" i="1"/>
  <c r="V475" i="1" s="1"/>
  <c r="U471" i="1"/>
  <c r="E471" i="1"/>
  <c r="V471" i="1" s="1"/>
  <c r="U472" i="1"/>
  <c r="E472" i="1"/>
  <c r="V472" i="1" s="1"/>
  <c r="U466" i="1"/>
  <c r="E466" i="1"/>
  <c r="V466" i="1" s="1"/>
  <c r="U461" i="1"/>
  <c r="E461" i="1"/>
  <c r="V461" i="1" s="1"/>
  <c r="U458" i="1"/>
  <c r="E458" i="1"/>
  <c r="V458" i="1" s="1"/>
  <c r="U453" i="1"/>
  <c r="E453" i="1"/>
  <c r="V453" i="1" s="1"/>
  <c r="U447" i="1"/>
  <c r="E447" i="1"/>
  <c r="V447" i="1" s="1"/>
  <c r="U444" i="1"/>
  <c r="E444" i="1"/>
  <c r="V444" i="1" s="1"/>
  <c r="U443" i="1"/>
  <c r="E443" i="1"/>
  <c r="V443" i="1" s="1"/>
  <c r="U438" i="1"/>
  <c r="E438" i="1"/>
  <c r="V438" i="1" s="1"/>
  <c r="U431" i="1"/>
  <c r="E431" i="1"/>
  <c r="V431" i="1" s="1"/>
  <c r="U426" i="1"/>
  <c r="E426" i="1"/>
  <c r="V426" i="1" s="1"/>
  <c r="U424" i="1"/>
  <c r="E424" i="1"/>
  <c r="V424" i="1" s="1"/>
  <c r="U419" i="1"/>
  <c r="E419" i="1"/>
  <c r="V419" i="1" s="1"/>
  <c r="U416" i="1"/>
  <c r="E416" i="1"/>
  <c r="V416" i="1" s="1"/>
  <c r="U414" i="1"/>
  <c r="E414" i="1"/>
  <c r="V414" i="1" s="1"/>
  <c r="U408" i="1"/>
  <c r="E408" i="1"/>
  <c r="V408" i="1" s="1"/>
  <c r="U403" i="1"/>
  <c r="E403" i="1"/>
  <c r="V403" i="1" s="1"/>
  <c r="U400" i="1"/>
  <c r="E400" i="1"/>
  <c r="V400" i="1" s="1"/>
  <c r="U396" i="1"/>
  <c r="E396" i="1"/>
  <c r="V396" i="1" s="1"/>
  <c r="U393" i="1"/>
  <c r="E393" i="1"/>
  <c r="V393" i="1" s="1"/>
  <c r="U388" i="1"/>
  <c r="E388" i="1"/>
  <c r="V388" i="1" s="1"/>
  <c r="U384" i="1"/>
  <c r="E384" i="1"/>
  <c r="V384" i="1" s="1"/>
  <c r="U379" i="1"/>
  <c r="E379" i="1"/>
  <c r="V379" i="1" s="1"/>
  <c r="R651" i="1"/>
  <c r="V652" i="1" l="1"/>
  <c r="V651" i="1"/>
  <c r="W651" i="1" s="1"/>
  <c r="AG651" i="1" s="1"/>
  <c r="B651" i="1" s="1"/>
  <c r="J653" i="1"/>
  <c r="AJ713" i="1"/>
  <c r="Z712" i="1"/>
  <c r="AA712" i="1" s="1"/>
  <c r="AH712" i="1" s="1"/>
  <c r="C713" i="1"/>
  <c r="I713" i="1"/>
  <c r="H713" i="1" s="1"/>
  <c r="Y712" i="1"/>
  <c r="W379" i="1"/>
  <c r="W388" i="1"/>
  <c r="W396" i="1"/>
  <c r="W403" i="1"/>
  <c r="W414" i="1"/>
  <c r="W419" i="1"/>
  <c r="W426" i="1"/>
  <c r="W438" i="1"/>
  <c r="W444" i="1"/>
  <c r="W453" i="1"/>
  <c r="W461" i="1"/>
  <c r="W472" i="1"/>
  <c r="W475" i="1"/>
  <c r="W484" i="1"/>
  <c r="W489" i="1"/>
  <c r="W500" i="1"/>
  <c r="W509" i="1"/>
  <c r="W515" i="1"/>
  <c r="W526" i="1"/>
  <c r="W534" i="1"/>
  <c r="W539" i="1"/>
  <c r="W548" i="1"/>
  <c r="W561" i="1"/>
  <c r="W563" i="1"/>
  <c r="W574" i="1"/>
  <c r="W579" i="1"/>
  <c r="W589" i="1"/>
  <c r="W596" i="1"/>
  <c r="W602" i="1"/>
  <c r="W615" i="1"/>
  <c r="W624" i="1"/>
  <c r="W627" i="1"/>
  <c r="W637" i="1"/>
  <c r="W646" i="1"/>
  <c r="W387" i="1"/>
  <c r="W392" i="1"/>
  <c r="W404" i="1"/>
  <c r="W411" i="1"/>
  <c r="W420" i="1"/>
  <c r="W427" i="1"/>
  <c r="W434" i="1"/>
  <c r="W440" i="1"/>
  <c r="W451" i="1"/>
  <c r="W457" i="1"/>
  <c r="W464" i="1"/>
  <c r="W474" i="1"/>
  <c r="W481" i="1"/>
  <c r="W487" i="1"/>
  <c r="W495" i="1"/>
  <c r="W505" i="1"/>
  <c r="W513" i="1"/>
  <c r="W521" i="1"/>
  <c r="W529" i="1"/>
  <c r="W538" i="1"/>
  <c r="W545" i="1"/>
  <c r="W552" i="1"/>
  <c r="W562" i="1"/>
  <c r="W568" i="1"/>
  <c r="W580" i="1"/>
  <c r="W587" i="1"/>
  <c r="W593" i="1"/>
  <c r="W599" i="1"/>
  <c r="W611" i="1"/>
  <c r="W617" i="1"/>
  <c r="W628" i="1"/>
  <c r="W630" i="1"/>
  <c r="W642" i="1"/>
  <c r="W649" i="1"/>
  <c r="K713" i="1"/>
  <c r="X713" i="1"/>
  <c r="A714" i="1"/>
  <c r="W381" i="1"/>
  <c r="W391" i="1"/>
  <c r="W399" i="1"/>
  <c r="W405" i="1"/>
  <c r="W412" i="1"/>
  <c r="W422" i="1"/>
  <c r="W429" i="1"/>
  <c r="W437" i="1"/>
  <c r="W446" i="1"/>
  <c r="W452" i="1"/>
  <c r="W462" i="1"/>
  <c r="W470" i="1"/>
  <c r="W478" i="1"/>
  <c r="W485" i="1"/>
  <c r="W496" i="1"/>
  <c r="W503" i="1"/>
  <c r="W511" i="1"/>
  <c r="W520" i="1"/>
  <c r="W524" i="1"/>
  <c r="W535" i="1"/>
  <c r="W543" i="1"/>
  <c r="W550" i="1"/>
  <c r="W556" i="1"/>
  <c r="W565" i="1"/>
  <c r="W571" i="1"/>
  <c r="W583" i="1"/>
  <c r="W590" i="1"/>
  <c r="W598" i="1"/>
  <c r="W604" i="1"/>
  <c r="W612" i="1"/>
  <c r="W621" i="1"/>
  <c r="W633" i="1"/>
  <c r="W641" i="1"/>
  <c r="W644" i="1"/>
  <c r="E712" i="1"/>
  <c r="W380" i="1"/>
  <c r="W385" i="1"/>
  <c r="W394" i="1"/>
  <c r="W401" i="1"/>
  <c r="W410" i="1"/>
  <c r="W418" i="1"/>
  <c r="W428" i="1"/>
  <c r="W435" i="1"/>
  <c r="W442" i="1"/>
  <c r="W450" i="1"/>
  <c r="W459" i="1"/>
  <c r="W467" i="1"/>
  <c r="W477" i="1"/>
  <c r="W483" i="1"/>
  <c r="W493" i="1"/>
  <c r="W499" i="1"/>
  <c r="W506" i="1"/>
  <c r="W516" i="1"/>
  <c r="W523" i="1"/>
  <c r="W532" i="1"/>
  <c r="W537" i="1"/>
  <c r="W547" i="1"/>
  <c r="W555" i="1"/>
  <c r="W564" i="1"/>
  <c r="W572" i="1"/>
  <c r="W578" i="1"/>
  <c r="W586" i="1"/>
  <c r="W594" i="1"/>
  <c r="W605" i="1"/>
  <c r="W609" i="1"/>
  <c r="W619" i="1"/>
  <c r="W626" i="1"/>
  <c r="W634" i="1"/>
  <c r="W643" i="1"/>
  <c r="V653" i="1"/>
  <c r="AC655" i="1"/>
  <c r="AE655" i="1" s="1"/>
  <c r="G655" i="1"/>
  <c r="F654" i="1"/>
  <c r="O654" i="1" s="1"/>
  <c r="R654" i="1" s="1"/>
  <c r="V654" i="1" s="1"/>
  <c r="T651" i="1"/>
  <c r="AF651" i="1" s="1"/>
  <c r="S652" i="1"/>
  <c r="W384" i="1"/>
  <c r="W393" i="1"/>
  <c r="W400" i="1"/>
  <c r="W408" i="1"/>
  <c r="W416" i="1"/>
  <c r="W424" i="1"/>
  <c r="W431" i="1"/>
  <c r="W443" i="1"/>
  <c r="W447" i="1"/>
  <c r="W458" i="1"/>
  <c r="W466" i="1"/>
  <c r="W471" i="1"/>
  <c r="W480" i="1"/>
  <c r="W491" i="1"/>
  <c r="W497" i="1"/>
  <c r="W502" i="1"/>
  <c r="W510" i="1"/>
  <c r="W519" i="1"/>
  <c r="W530" i="1"/>
  <c r="W536" i="1"/>
  <c r="W544" i="1"/>
  <c r="W554" i="1"/>
  <c r="W558" i="1"/>
  <c r="W570" i="1"/>
  <c r="W575" i="1"/>
  <c r="W584" i="1"/>
  <c r="W592" i="1"/>
  <c r="W601" i="1"/>
  <c r="W608" i="1"/>
  <c r="W616" i="1"/>
  <c r="W622" i="1"/>
  <c r="W631" i="1"/>
  <c r="W638" i="1"/>
  <c r="W647" i="1"/>
  <c r="W382" i="1"/>
  <c r="W390" i="1"/>
  <c r="W395" i="1"/>
  <c r="W406" i="1"/>
  <c r="W413" i="1"/>
  <c r="W421" i="1"/>
  <c r="W430" i="1"/>
  <c r="W436" i="1"/>
  <c r="W445" i="1"/>
  <c r="W455" i="1"/>
  <c r="W460" i="1"/>
  <c r="W468" i="1"/>
  <c r="W476" i="1"/>
  <c r="W490" i="1"/>
  <c r="W492" i="1"/>
  <c r="W501" i="1"/>
  <c r="W507" i="1"/>
  <c r="W514" i="1"/>
  <c r="W527" i="1"/>
  <c r="W531" i="1"/>
  <c r="W542" i="1"/>
  <c r="W549" i="1"/>
  <c r="W559" i="1"/>
  <c r="W566" i="1"/>
  <c r="W576" i="1"/>
  <c r="W581" i="1"/>
  <c r="W588" i="1"/>
  <c r="W597" i="1"/>
  <c r="W606" i="1"/>
  <c r="W613" i="1"/>
  <c r="W620" i="1"/>
  <c r="W629" i="1"/>
  <c r="W639" i="1"/>
  <c r="W645" i="1"/>
  <c r="AF650" i="1"/>
  <c r="AA650" i="1"/>
  <c r="M656" i="1"/>
  <c r="N656" i="1" s="1"/>
  <c r="P656" i="1"/>
  <c r="Q656" i="1"/>
  <c r="L657" i="1"/>
  <c r="W378" i="1"/>
  <c r="W386" i="1"/>
  <c r="W397" i="1"/>
  <c r="W402" i="1"/>
  <c r="W409" i="1"/>
  <c r="W417" i="1"/>
  <c r="W425" i="1"/>
  <c r="W433" i="1"/>
  <c r="W441" i="1"/>
  <c r="W449" i="1"/>
  <c r="W456" i="1"/>
  <c r="W465" i="1"/>
  <c r="W473" i="1"/>
  <c r="W482" i="1"/>
  <c r="W488" i="1"/>
  <c r="W498" i="1"/>
  <c r="W504" i="1"/>
  <c r="W518" i="1"/>
  <c r="W522" i="1"/>
  <c r="W528" i="1"/>
  <c r="W540" i="1"/>
  <c r="W546" i="1"/>
  <c r="W553" i="1"/>
  <c r="W560" i="1"/>
  <c r="W569" i="1"/>
  <c r="W577" i="1"/>
  <c r="W585" i="1"/>
  <c r="W595" i="1"/>
  <c r="W603" i="1"/>
  <c r="W610" i="1"/>
  <c r="W618" i="1"/>
  <c r="W625" i="1"/>
  <c r="W632" i="1"/>
  <c r="W640" i="1"/>
  <c r="W650" i="1"/>
  <c r="W383" i="1"/>
  <c r="W389" i="1"/>
  <c r="W398" i="1"/>
  <c r="W407" i="1"/>
  <c r="W415" i="1"/>
  <c r="W423" i="1"/>
  <c r="W432" i="1"/>
  <c r="W439" i="1"/>
  <c r="W448" i="1"/>
  <c r="W454" i="1"/>
  <c r="W463" i="1"/>
  <c r="W469" i="1"/>
  <c r="W479" i="1"/>
  <c r="W486" i="1"/>
  <c r="W494" i="1"/>
  <c r="W508" i="1"/>
  <c r="W512" i="1"/>
  <c r="W517" i="1"/>
  <c r="W525" i="1"/>
  <c r="W533" i="1"/>
  <c r="W541" i="1"/>
  <c r="W551" i="1"/>
  <c r="W557" i="1"/>
  <c r="W567" i="1"/>
  <c r="W573" i="1"/>
  <c r="W582" i="1"/>
  <c r="W591" i="1"/>
  <c r="W600" i="1"/>
  <c r="W607" i="1"/>
  <c r="W614" i="1"/>
  <c r="W623" i="1"/>
  <c r="W635" i="1"/>
  <c r="W636" i="1"/>
  <c r="W648" i="1"/>
  <c r="AB715" i="1"/>
  <c r="AH650" i="1" l="1"/>
  <c r="AG623" i="1"/>
  <c r="B623" i="1" s="1"/>
  <c r="AG591" i="1"/>
  <c r="B591" i="1" s="1"/>
  <c r="AG557" i="1"/>
  <c r="B557" i="1" s="1"/>
  <c r="AG525" i="1"/>
  <c r="B525" i="1" s="1"/>
  <c r="AG494" i="1"/>
  <c r="B494" i="1" s="1"/>
  <c r="AG463" i="1"/>
  <c r="B463" i="1" s="1"/>
  <c r="AG432" i="1"/>
  <c r="B432" i="1" s="1"/>
  <c r="AG398" i="1"/>
  <c r="B398" i="1" s="1"/>
  <c r="AG640" i="1"/>
  <c r="B640" i="1" s="1"/>
  <c r="AG610" i="1"/>
  <c r="B610" i="1" s="1"/>
  <c r="AG577" i="1"/>
  <c r="B577" i="1" s="1"/>
  <c r="AG546" i="1"/>
  <c r="B546" i="1" s="1"/>
  <c r="AG518" i="1"/>
  <c r="B518" i="1" s="1"/>
  <c r="AG482" i="1"/>
  <c r="B482" i="1" s="1"/>
  <c r="AG449" i="1"/>
  <c r="B449" i="1" s="1"/>
  <c r="AG417" i="1"/>
  <c r="B417" i="1" s="1"/>
  <c r="AG386" i="1"/>
  <c r="B386" i="1" s="1"/>
  <c r="AG645" i="1"/>
  <c r="B645" i="1" s="1"/>
  <c r="AG613" i="1"/>
  <c r="B613" i="1" s="1"/>
  <c r="AG581" i="1"/>
  <c r="B581" i="1" s="1"/>
  <c r="AG549" i="1"/>
  <c r="B549" i="1" s="1"/>
  <c r="AG514" i="1"/>
  <c r="B514" i="1" s="1"/>
  <c r="AG490" i="1"/>
  <c r="B490" i="1" s="1"/>
  <c r="AG455" i="1"/>
  <c r="B455" i="1" s="1"/>
  <c r="AG421" i="1"/>
  <c r="B421" i="1" s="1"/>
  <c r="AG390" i="1"/>
  <c r="B390" i="1" s="1"/>
  <c r="AG631" i="1"/>
  <c r="B631" i="1" s="1"/>
  <c r="AG601" i="1"/>
  <c r="B601" i="1" s="1"/>
  <c r="AG570" i="1"/>
  <c r="B570" i="1" s="1"/>
  <c r="AG536" i="1"/>
  <c r="B536" i="1" s="1"/>
  <c r="AG502" i="1"/>
  <c r="B502" i="1" s="1"/>
  <c r="AG471" i="1"/>
  <c r="B471" i="1" s="1"/>
  <c r="AG443" i="1"/>
  <c r="B443" i="1" s="1"/>
  <c r="AG408" i="1"/>
  <c r="B408" i="1" s="1"/>
  <c r="T652" i="1"/>
  <c r="AF652" i="1" s="1"/>
  <c r="S653" i="1"/>
  <c r="U652" i="1"/>
  <c r="W652" i="1" s="1"/>
  <c r="AG619" i="1"/>
  <c r="B619" i="1" s="1"/>
  <c r="AG586" i="1"/>
  <c r="B586" i="1" s="1"/>
  <c r="AG555" i="1"/>
  <c r="B555" i="1" s="1"/>
  <c r="AG523" i="1"/>
  <c r="B523" i="1" s="1"/>
  <c r="AG493" i="1"/>
  <c r="B493" i="1" s="1"/>
  <c r="AG459" i="1"/>
  <c r="B459" i="1" s="1"/>
  <c r="AG428" i="1"/>
  <c r="AG394" i="1"/>
  <c r="B394" i="1" s="1"/>
  <c r="AG633" i="1"/>
  <c r="B633" i="1" s="1"/>
  <c r="AG598" i="1"/>
  <c r="B598" i="1" s="1"/>
  <c r="AG565" i="1"/>
  <c r="AG535" i="1"/>
  <c r="B535" i="1" s="1"/>
  <c r="AG503" i="1"/>
  <c r="B503" i="1" s="1"/>
  <c r="AG470" i="1"/>
  <c r="B470" i="1" s="1"/>
  <c r="AG437" i="1"/>
  <c r="B437" i="1" s="1"/>
  <c r="AG405" i="1"/>
  <c r="B405" i="1" s="1"/>
  <c r="K714" i="1"/>
  <c r="A715" i="1"/>
  <c r="X714" i="1"/>
  <c r="AG649" i="1"/>
  <c r="B649" i="1" s="1"/>
  <c r="AG617" i="1"/>
  <c r="B617" i="1" s="1"/>
  <c r="AG587" i="1"/>
  <c r="B587" i="1" s="1"/>
  <c r="AG552" i="1"/>
  <c r="B552" i="1" s="1"/>
  <c r="AG521" i="1"/>
  <c r="B521" i="1" s="1"/>
  <c r="AG487" i="1"/>
  <c r="B487" i="1" s="1"/>
  <c r="AG457" i="1"/>
  <c r="B457" i="1" s="1"/>
  <c r="AG427" i="1"/>
  <c r="B427" i="1" s="1"/>
  <c r="AG392" i="1"/>
  <c r="AG627" i="1"/>
  <c r="B627" i="1" s="1"/>
  <c r="AG596" i="1"/>
  <c r="B596" i="1" s="1"/>
  <c r="AG563" i="1"/>
  <c r="B563" i="1" s="1"/>
  <c r="AG534" i="1"/>
  <c r="AG500" i="1"/>
  <c r="B500" i="1" s="1"/>
  <c r="AG472" i="1"/>
  <c r="B472" i="1" s="1"/>
  <c r="AG438" i="1"/>
  <c r="B438" i="1" s="1"/>
  <c r="AG403" i="1"/>
  <c r="B403" i="1" s="1"/>
  <c r="AG648" i="1"/>
  <c r="B648" i="1" s="1"/>
  <c r="AG614" i="1"/>
  <c r="B614" i="1" s="1"/>
  <c r="AG582" i="1"/>
  <c r="B582" i="1" s="1"/>
  <c r="AG551" i="1"/>
  <c r="B551" i="1" s="1"/>
  <c r="AG517" i="1"/>
  <c r="B517" i="1" s="1"/>
  <c r="AG486" i="1"/>
  <c r="B486" i="1" s="1"/>
  <c r="AG454" i="1"/>
  <c r="B454" i="1" s="1"/>
  <c r="AG423" i="1"/>
  <c r="B423" i="1" s="1"/>
  <c r="AG389" i="1"/>
  <c r="B389" i="1" s="1"/>
  <c r="AG632" i="1"/>
  <c r="B632" i="1" s="1"/>
  <c r="AG603" i="1"/>
  <c r="B603" i="1" s="1"/>
  <c r="AG569" i="1"/>
  <c r="B569" i="1" s="1"/>
  <c r="AG540" i="1"/>
  <c r="B540" i="1" s="1"/>
  <c r="AG504" i="1"/>
  <c r="B504" i="1" s="1"/>
  <c r="AG473" i="1"/>
  <c r="B473" i="1" s="1"/>
  <c r="AG441" i="1"/>
  <c r="B441" i="1" s="1"/>
  <c r="AG409" i="1"/>
  <c r="B409" i="1" s="1"/>
  <c r="AG378" i="1"/>
  <c r="B378" i="1" s="1"/>
  <c r="AC656" i="1"/>
  <c r="AE656" i="1" s="1"/>
  <c r="G656" i="1"/>
  <c r="AG639" i="1"/>
  <c r="B639" i="1" s="1"/>
  <c r="AG606" i="1"/>
  <c r="B606" i="1" s="1"/>
  <c r="AG576" i="1"/>
  <c r="B576" i="1" s="1"/>
  <c r="AG542" i="1"/>
  <c r="B542" i="1" s="1"/>
  <c r="AG507" i="1"/>
  <c r="B507" i="1" s="1"/>
  <c r="AG476" i="1"/>
  <c r="B476" i="1" s="1"/>
  <c r="AG445" i="1"/>
  <c r="B445" i="1" s="1"/>
  <c r="AG413" i="1"/>
  <c r="B413" i="1" s="1"/>
  <c r="AG382" i="1"/>
  <c r="B382" i="1" s="1"/>
  <c r="AG622" i="1"/>
  <c r="B622" i="1" s="1"/>
  <c r="AG592" i="1"/>
  <c r="B592" i="1" s="1"/>
  <c r="AG558" i="1"/>
  <c r="B558" i="1" s="1"/>
  <c r="AG530" i="1"/>
  <c r="AG497" i="1"/>
  <c r="B497" i="1" s="1"/>
  <c r="AG466" i="1"/>
  <c r="AG431" i="1"/>
  <c r="B431" i="1" s="1"/>
  <c r="AG400" i="1"/>
  <c r="B400" i="1" s="1"/>
  <c r="AG643" i="1"/>
  <c r="B643" i="1" s="1"/>
  <c r="AG609" i="1"/>
  <c r="B609" i="1" s="1"/>
  <c r="AG578" i="1"/>
  <c r="B578" i="1" s="1"/>
  <c r="AG547" i="1"/>
  <c r="B547" i="1" s="1"/>
  <c r="AG516" i="1"/>
  <c r="B516" i="1" s="1"/>
  <c r="AG483" i="1"/>
  <c r="B483" i="1" s="1"/>
  <c r="AG450" i="1"/>
  <c r="B450" i="1" s="1"/>
  <c r="AG418" i="1"/>
  <c r="B418" i="1" s="1"/>
  <c r="AG385" i="1"/>
  <c r="B385" i="1" s="1"/>
  <c r="AG621" i="1"/>
  <c r="B621" i="1" s="1"/>
  <c r="AG590" i="1"/>
  <c r="AG556" i="1"/>
  <c r="B556" i="1" s="1"/>
  <c r="AG524" i="1"/>
  <c r="B524" i="1" s="1"/>
  <c r="AG496" i="1"/>
  <c r="B496" i="1" s="1"/>
  <c r="AG462" i="1"/>
  <c r="B462" i="1" s="1"/>
  <c r="AG429" i="1"/>
  <c r="B429" i="1" s="1"/>
  <c r="AG399" i="1"/>
  <c r="AG642" i="1"/>
  <c r="B642" i="1" s="1"/>
  <c r="AG611" i="1"/>
  <c r="B611" i="1" s="1"/>
  <c r="AG580" i="1"/>
  <c r="B580" i="1" s="1"/>
  <c r="AG545" i="1"/>
  <c r="B545" i="1" s="1"/>
  <c r="AG513" i="1"/>
  <c r="B513" i="1" s="1"/>
  <c r="AG481" i="1"/>
  <c r="B481" i="1" s="1"/>
  <c r="AG451" i="1"/>
  <c r="B451" i="1" s="1"/>
  <c r="AG420" i="1"/>
  <c r="B420" i="1" s="1"/>
  <c r="AG387" i="1"/>
  <c r="B387" i="1" s="1"/>
  <c r="AG624" i="1"/>
  <c r="B624" i="1" s="1"/>
  <c r="AG589" i="1"/>
  <c r="B589" i="1" s="1"/>
  <c r="AG561" i="1"/>
  <c r="B561" i="1" s="1"/>
  <c r="AG526" i="1"/>
  <c r="B526" i="1" s="1"/>
  <c r="AG489" i="1"/>
  <c r="B489" i="1" s="1"/>
  <c r="AG461" i="1"/>
  <c r="B461" i="1" s="1"/>
  <c r="AG426" i="1"/>
  <c r="B426" i="1" s="1"/>
  <c r="AG396" i="1"/>
  <c r="B396" i="1" s="1"/>
  <c r="AG636" i="1"/>
  <c r="B636" i="1" s="1"/>
  <c r="AG607" i="1"/>
  <c r="B607" i="1" s="1"/>
  <c r="AG573" i="1"/>
  <c r="B573" i="1" s="1"/>
  <c r="AG541" i="1"/>
  <c r="B541" i="1" s="1"/>
  <c r="AG512" i="1"/>
  <c r="B512" i="1" s="1"/>
  <c r="AG479" i="1"/>
  <c r="B479" i="1" s="1"/>
  <c r="AG448" i="1"/>
  <c r="B448" i="1" s="1"/>
  <c r="AG415" i="1"/>
  <c r="B415" i="1" s="1"/>
  <c r="AG383" i="1"/>
  <c r="B383" i="1" s="1"/>
  <c r="AG625" i="1"/>
  <c r="B625" i="1" s="1"/>
  <c r="AG595" i="1"/>
  <c r="B595" i="1" s="1"/>
  <c r="AG560" i="1"/>
  <c r="B560" i="1" s="1"/>
  <c r="AG528" i="1"/>
  <c r="B528" i="1" s="1"/>
  <c r="AG498" i="1"/>
  <c r="B498" i="1" s="1"/>
  <c r="AG465" i="1"/>
  <c r="B465" i="1" s="1"/>
  <c r="AG433" i="1"/>
  <c r="B433" i="1" s="1"/>
  <c r="AG402" i="1"/>
  <c r="B402" i="1" s="1"/>
  <c r="M657" i="1"/>
  <c r="N657" i="1" s="1"/>
  <c r="P657" i="1"/>
  <c r="Q657" i="1"/>
  <c r="L658" i="1"/>
  <c r="AG629" i="1"/>
  <c r="B629" i="1" s="1"/>
  <c r="AG597" i="1"/>
  <c r="B597" i="1" s="1"/>
  <c r="AG566" i="1"/>
  <c r="B566" i="1" s="1"/>
  <c r="AG531" i="1"/>
  <c r="B531" i="1" s="1"/>
  <c r="AG501" i="1"/>
  <c r="B501" i="1" s="1"/>
  <c r="AG468" i="1"/>
  <c r="B468" i="1" s="1"/>
  <c r="AG436" i="1"/>
  <c r="B436" i="1" s="1"/>
  <c r="AG406" i="1"/>
  <c r="B406" i="1" s="1"/>
  <c r="AG647" i="1"/>
  <c r="B647" i="1" s="1"/>
  <c r="AG616" i="1"/>
  <c r="B616" i="1" s="1"/>
  <c r="AG584" i="1"/>
  <c r="B584" i="1" s="1"/>
  <c r="AG554" i="1"/>
  <c r="B554" i="1" s="1"/>
  <c r="AG519" i="1"/>
  <c r="B519" i="1" s="1"/>
  <c r="AG491" i="1"/>
  <c r="B491" i="1" s="1"/>
  <c r="AG458" i="1"/>
  <c r="AG424" i="1"/>
  <c r="B424" i="1" s="1"/>
  <c r="AG393" i="1"/>
  <c r="B393" i="1" s="1"/>
  <c r="J654" i="1"/>
  <c r="AG634" i="1"/>
  <c r="B634" i="1" s="1"/>
  <c r="AG605" i="1"/>
  <c r="B605" i="1" s="1"/>
  <c r="AG572" i="1"/>
  <c r="B572" i="1" s="1"/>
  <c r="AG537" i="1"/>
  <c r="B537" i="1" s="1"/>
  <c r="AG506" i="1"/>
  <c r="B506" i="1" s="1"/>
  <c r="AG477" i="1"/>
  <c r="B477" i="1" s="1"/>
  <c r="AG442" i="1"/>
  <c r="B442" i="1" s="1"/>
  <c r="AG410" i="1"/>
  <c r="B410" i="1" s="1"/>
  <c r="AG380" i="1"/>
  <c r="B380" i="1" s="1"/>
  <c r="AG644" i="1"/>
  <c r="B644" i="1" s="1"/>
  <c r="AG612" i="1"/>
  <c r="B612" i="1" s="1"/>
  <c r="AG583" i="1"/>
  <c r="B583" i="1" s="1"/>
  <c r="AG550" i="1"/>
  <c r="B550" i="1" s="1"/>
  <c r="AG520" i="1"/>
  <c r="B520" i="1" s="1"/>
  <c r="AG485" i="1"/>
  <c r="B485" i="1" s="1"/>
  <c r="AG452" i="1"/>
  <c r="B452" i="1" s="1"/>
  <c r="AG422" i="1"/>
  <c r="B422" i="1" s="1"/>
  <c r="AG391" i="1"/>
  <c r="B391" i="1" s="1"/>
  <c r="Y713" i="1"/>
  <c r="AJ714" i="1"/>
  <c r="I714" i="1"/>
  <c r="H714" i="1" s="1"/>
  <c r="Z713" i="1"/>
  <c r="AA713" i="1" s="1"/>
  <c r="AH713" i="1" s="1"/>
  <c r="C714" i="1"/>
  <c r="AG630" i="1"/>
  <c r="B630" i="1" s="1"/>
  <c r="AG599" i="1"/>
  <c r="AG568" i="1"/>
  <c r="B568" i="1" s="1"/>
  <c r="AG538" i="1"/>
  <c r="B538" i="1" s="1"/>
  <c r="AG505" i="1"/>
  <c r="B505" i="1" s="1"/>
  <c r="AG474" i="1"/>
  <c r="B474" i="1" s="1"/>
  <c r="AG440" i="1"/>
  <c r="B440" i="1" s="1"/>
  <c r="AG411" i="1"/>
  <c r="B411" i="1" s="1"/>
  <c r="AG646" i="1"/>
  <c r="B646" i="1" s="1"/>
  <c r="AG615" i="1"/>
  <c r="AG579" i="1"/>
  <c r="B579" i="1" s="1"/>
  <c r="AG548" i="1"/>
  <c r="B548" i="1" s="1"/>
  <c r="AG515" i="1"/>
  <c r="B515" i="1" s="1"/>
  <c r="AG484" i="1"/>
  <c r="AG453" i="1"/>
  <c r="B453" i="1" s="1"/>
  <c r="AG419" i="1"/>
  <c r="B419" i="1" s="1"/>
  <c r="AG388" i="1"/>
  <c r="B388" i="1" s="1"/>
  <c r="AB716" i="1"/>
  <c r="AG635" i="1"/>
  <c r="AG600" i="1"/>
  <c r="B600" i="1" s="1"/>
  <c r="AG567" i="1"/>
  <c r="AG533" i="1"/>
  <c r="B533" i="1" s="1"/>
  <c r="AG508" i="1"/>
  <c r="B508" i="1" s="1"/>
  <c r="AG469" i="1"/>
  <c r="B469" i="1" s="1"/>
  <c r="AG439" i="1"/>
  <c r="B439" i="1" s="1"/>
  <c r="AG407" i="1"/>
  <c r="B407" i="1" s="1"/>
  <c r="AG650" i="1"/>
  <c r="B650" i="1" s="1"/>
  <c r="AG618" i="1"/>
  <c r="B618" i="1" s="1"/>
  <c r="AG585" i="1"/>
  <c r="B585" i="1" s="1"/>
  <c r="AG553" i="1"/>
  <c r="B553" i="1" s="1"/>
  <c r="AG522" i="1"/>
  <c r="B522" i="1" s="1"/>
  <c r="AG488" i="1"/>
  <c r="B488" i="1" s="1"/>
  <c r="AG456" i="1"/>
  <c r="B456" i="1" s="1"/>
  <c r="AG425" i="1"/>
  <c r="B425" i="1" s="1"/>
  <c r="AG397" i="1"/>
  <c r="AG620" i="1"/>
  <c r="B620" i="1" s="1"/>
  <c r="AG588" i="1"/>
  <c r="B588" i="1" s="1"/>
  <c r="AG559" i="1"/>
  <c r="B559" i="1" s="1"/>
  <c r="AG527" i="1"/>
  <c r="AG492" i="1"/>
  <c r="B492" i="1" s="1"/>
  <c r="AG460" i="1"/>
  <c r="AG430" i="1"/>
  <c r="B430" i="1" s="1"/>
  <c r="AG395" i="1"/>
  <c r="B395" i="1" s="1"/>
  <c r="AG638" i="1"/>
  <c r="B638" i="1" s="1"/>
  <c r="AG608" i="1"/>
  <c r="AG575" i="1"/>
  <c r="B575" i="1" s="1"/>
  <c r="AG544" i="1"/>
  <c r="B544" i="1" s="1"/>
  <c r="AG510" i="1"/>
  <c r="B510" i="1" s="1"/>
  <c r="AG480" i="1"/>
  <c r="B480" i="1" s="1"/>
  <c r="AG447" i="1"/>
  <c r="B447" i="1" s="1"/>
  <c r="AG416" i="1"/>
  <c r="B416" i="1" s="1"/>
  <c r="AG384" i="1"/>
  <c r="B384" i="1" s="1"/>
  <c r="F655" i="1"/>
  <c r="O655" i="1" s="1"/>
  <c r="R655" i="1" s="1"/>
  <c r="V655" i="1" s="1"/>
  <c r="AG626" i="1"/>
  <c r="B626" i="1" s="1"/>
  <c r="AG594" i="1"/>
  <c r="B594" i="1" s="1"/>
  <c r="AG564" i="1"/>
  <c r="B564" i="1" s="1"/>
  <c r="AG532" i="1"/>
  <c r="B532" i="1" s="1"/>
  <c r="AG499" i="1"/>
  <c r="AG467" i="1"/>
  <c r="B467" i="1" s="1"/>
  <c r="AG435" i="1"/>
  <c r="AG401" i="1"/>
  <c r="B401" i="1" s="1"/>
  <c r="AG641" i="1"/>
  <c r="AG604" i="1"/>
  <c r="B604" i="1" s="1"/>
  <c r="AG571" i="1"/>
  <c r="B571" i="1" s="1"/>
  <c r="AG543" i="1"/>
  <c r="B543" i="1" s="1"/>
  <c r="AG511" i="1"/>
  <c r="AG478" i="1"/>
  <c r="B478" i="1" s="1"/>
  <c r="AG446" i="1"/>
  <c r="AG412" i="1"/>
  <c r="B412" i="1" s="1"/>
  <c r="AG381" i="1"/>
  <c r="AG628" i="1"/>
  <c r="B628" i="1" s="1"/>
  <c r="AG593" i="1"/>
  <c r="B593" i="1" s="1"/>
  <c r="AG562" i="1"/>
  <c r="B562" i="1" s="1"/>
  <c r="AG529" i="1"/>
  <c r="AG495" i="1"/>
  <c r="B495" i="1" s="1"/>
  <c r="AG464" i="1"/>
  <c r="B464" i="1" s="1"/>
  <c r="AG434" i="1"/>
  <c r="B434" i="1" s="1"/>
  <c r="AG404" i="1"/>
  <c r="AG637" i="1"/>
  <c r="B637" i="1" s="1"/>
  <c r="AG602" i="1"/>
  <c r="B602" i="1" s="1"/>
  <c r="AG574" i="1"/>
  <c r="B574" i="1" s="1"/>
  <c r="AG539" i="1"/>
  <c r="AG509" i="1"/>
  <c r="B509" i="1" s="1"/>
  <c r="AG475" i="1"/>
  <c r="B475" i="1" s="1"/>
  <c r="AG444" i="1"/>
  <c r="B444" i="1" s="1"/>
  <c r="AG414" i="1"/>
  <c r="AG379" i="1"/>
  <c r="B379" i="1" s="1"/>
  <c r="E713" i="1"/>
  <c r="J655" i="1" l="1"/>
  <c r="AB717" i="1"/>
  <c r="M658" i="1"/>
  <c r="N658" i="1" s="1"/>
  <c r="P658" i="1"/>
  <c r="Q658" i="1"/>
  <c r="L659" i="1"/>
  <c r="T653" i="1"/>
  <c r="AF653" i="1" s="1"/>
  <c r="S654" i="1"/>
  <c r="U653" i="1"/>
  <c r="W653" i="1" s="1"/>
  <c r="B399" i="1"/>
  <c r="B590" i="1"/>
  <c r="K715" i="1"/>
  <c r="X715" i="1"/>
  <c r="A716" i="1"/>
  <c r="B414" i="1"/>
  <c r="B539" i="1"/>
  <c r="B404" i="1"/>
  <c r="B529" i="1"/>
  <c r="B381" i="1"/>
  <c r="B446" i="1"/>
  <c r="B511" i="1"/>
  <c r="B641" i="1"/>
  <c r="B435" i="1"/>
  <c r="B499" i="1"/>
  <c r="B608" i="1"/>
  <c r="B460" i="1"/>
  <c r="B527" i="1"/>
  <c r="B397" i="1"/>
  <c r="B567" i="1"/>
  <c r="B635" i="1"/>
  <c r="B484" i="1"/>
  <c r="B615" i="1"/>
  <c r="B599" i="1"/>
  <c r="B458" i="1"/>
  <c r="B466" i="1"/>
  <c r="B530" i="1"/>
  <c r="B534" i="1"/>
  <c r="B392" i="1"/>
  <c r="B565" i="1"/>
  <c r="B428" i="1"/>
  <c r="E714" i="1"/>
  <c r="AC657" i="1"/>
  <c r="AE657" i="1" s="1"/>
  <c r="G657" i="1"/>
  <c r="F656" i="1"/>
  <c r="J656" i="1" s="1"/>
  <c r="I715" i="1"/>
  <c r="H715" i="1" s="1"/>
  <c r="AJ715" i="1"/>
  <c r="Y714" i="1"/>
  <c r="Z714" i="1"/>
  <c r="AA714" i="1" s="1"/>
  <c r="AH714" i="1" s="1"/>
  <c r="C715" i="1"/>
  <c r="AG652" i="1"/>
  <c r="B652" i="1" s="1"/>
  <c r="O656" i="1" l="1"/>
  <c r="R656" i="1" s="1"/>
  <c r="V656" i="1" s="1"/>
  <c r="Y715" i="1"/>
  <c r="C716" i="1"/>
  <c r="Z715" i="1"/>
  <c r="AA715" i="1" s="1"/>
  <c r="AH715" i="1" s="1"/>
  <c r="I716" i="1"/>
  <c r="H716" i="1" s="1"/>
  <c r="AJ716" i="1"/>
  <c r="AG653" i="1"/>
  <c r="AB718" i="1"/>
  <c r="E715" i="1"/>
  <c r="T654" i="1"/>
  <c r="AF654" i="1" s="1"/>
  <c r="S655" i="1"/>
  <c r="U654" i="1"/>
  <c r="W654" i="1" s="1"/>
  <c r="AC658" i="1"/>
  <c r="AE658" i="1" s="1"/>
  <c r="G658" i="1"/>
  <c r="X716" i="1"/>
  <c r="A717" i="1"/>
  <c r="K716" i="1"/>
  <c r="M659" i="1"/>
  <c r="N659" i="1" s="1"/>
  <c r="P659" i="1"/>
  <c r="Q659" i="1"/>
  <c r="L660" i="1"/>
  <c r="F657" i="1"/>
  <c r="O657" i="1" s="1"/>
  <c r="R657" i="1" s="1"/>
  <c r="V657" i="1" s="1"/>
  <c r="J657" i="1" l="1"/>
  <c r="AC659" i="1"/>
  <c r="AE659" i="1" s="1"/>
  <c r="G659" i="1"/>
  <c r="AG654" i="1"/>
  <c r="M660" i="1"/>
  <c r="N660" i="1" s="1"/>
  <c r="P660" i="1"/>
  <c r="Q660" i="1"/>
  <c r="L661" i="1"/>
  <c r="A718" i="1"/>
  <c r="X717" i="1"/>
  <c r="K717" i="1"/>
  <c r="T655" i="1"/>
  <c r="AF655" i="1" s="1"/>
  <c r="S656" i="1"/>
  <c r="U655" i="1"/>
  <c r="W655" i="1" s="1"/>
  <c r="E716" i="1"/>
  <c r="Z716" i="1"/>
  <c r="AA716" i="1" s="1"/>
  <c r="AH716" i="1" s="1"/>
  <c r="C717" i="1"/>
  <c r="Y716" i="1"/>
  <c r="I717" i="1"/>
  <c r="H717" i="1" s="1"/>
  <c r="AJ717" i="1"/>
  <c r="F658" i="1"/>
  <c r="J658" i="1" s="1"/>
  <c r="AB719" i="1"/>
  <c r="B653" i="1"/>
  <c r="AC660" i="1" l="1"/>
  <c r="AE660" i="1" s="1"/>
  <c r="G660" i="1"/>
  <c r="E717" i="1"/>
  <c r="M661" i="1"/>
  <c r="N661" i="1" s="1"/>
  <c r="P661" i="1"/>
  <c r="Q661" i="1"/>
  <c r="L662" i="1"/>
  <c r="B654" i="1"/>
  <c r="X718" i="1"/>
  <c r="K718" i="1"/>
  <c r="A719" i="1"/>
  <c r="O658" i="1"/>
  <c r="R658" i="1" s="1"/>
  <c r="V658" i="1" s="1"/>
  <c r="AG655" i="1"/>
  <c r="F659" i="1"/>
  <c r="J659" i="1" s="1"/>
  <c r="AB720" i="1"/>
  <c r="T656" i="1"/>
  <c r="AF656" i="1" s="1"/>
  <c r="S657" i="1"/>
  <c r="U656" i="1"/>
  <c r="W656" i="1" s="1"/>
  <c r="AJ718" i="1"/>
  <c r="Y717" i="1"/>
  <c r="C718" i="1"/>
  <c r="Z717" i="1"/>
  <c r="AA717" i="1" s="1"/>
  <c r="AH717" i="1" s="1"/>
  <c r="I718" i="1"/>
  <c r="H718" i="1" s="1"/>
  <c r="O659" i="1" l="1"/>
  <c r="R659" i="1" s="1"/>
  <c r="V659" i="1" s="1"/>
  <c r="E718" i="1"/>
  <c r="T657" i="1"/>
  <c r="AF657" i="1" s="1"/>
  <c r="S658" i="1"/>
  <c r="U657" i="1"/>
  <c r="W657" i="1" s="1"/>
  <c r="AC661" i="1"/>
  <c r="AE661" i="1" s="1"/>
  <c r="G661" i="1"/>
  <c r="F660" i="1"/>
  <c r="O660" i="1" s="1"/>
  <c r="R660" i="1" s="1"/>
  <c r="V660" i="1" s="1"/>
  <c r="K719" i="1"/>
  <c r="A720" i="1"/>
  <c r="X719" i="1"/>
  <c r="M662" i="1"/>
  <c r="N662" i="1" s="1"/>
  <c r="P662" i="1"/>
  <c r="Q662" i="1"/>
  <c r="L663" i="1"/>
  <c r="AJ719" i="1"/>
  <c r="Z718" i="1"/>
  <c r="AA718" i="1" s="1"/>
  <c r="AH718" i="1" s="1"/>
  <c r="C719" i="1"/>
  <c r="I719" i="1"/>
  <c r="H719" i="1" s="1"/>
  <c r="Y718" i="1"/>
  <c r="AG656" i="1"/>
  <c r="AB721" i="1"/>
  <c r="B655" i="1"/>
  <c r="J660" i="1" l="1"/>
  <c r="E719" i="1"/>
  <c r="M663" i="1"/>
  <c r="N663" i="1" s="1"/>
  <c r="P663" i="1"/>
  <c r="Q663" i="1"/>
  <c r="L664" i="1"/>
  <c r="AJ720" i="1"/>
  <c r="I720" i="1"/>
  <c r="H720" i="1" s="1"/>
  <c r="Y719" i="1"/>
  <c r="C720" i="1"/>
  <c r="Z719" i="1"/>
  <c r="AA719" i="1" s="1"/>
  <c r="AH719" i="1" s="1"/>
  <c r="AB722" i="1"/>
  <c r="X720" i="1"/>
  <c r="A721" i="1"/>
  <c r="K720" i="1"/>
  <c r="F661" i="1"/>
  <c r="J661" i="1" s="1"/>
  <c r="AG657" i="1"/>
  <c r="B657" i="1" s="1"/>
  <c r="B656" i="1"/>
  <c r="T658" i="1"/>
  <c r="AF658" i="1" s="1"/>
  <c r="S659" i="1"/>
  <c r="U658" i="1"/>
  <c r="W658" i="1" s="1"/>
  <c r="AC662" i="1"/>
  <c r="AE662" i="1" s="1"/>
  <c r="G662" i="1"/>
  <c r="O661" i="1" l="1"/>
  <c r="R661" i="1" s="1"/>
  <c r="V661" i="1" s="1"/>
  <c r="AB723" i="1"/>
  <c r="E720" i="1"/>
  <c r="M664" i="1"/>
  <c r="N664" i="1" s="1"/>
  <c r="P664" i="1"/>
  <c r="Q664" i="1"/>
  <c r="L665" i="1"/>
  <c r="C721" i="1"/>
  <c r="Z720" i="1"/>
  <c r="AA720" i="1" s="1"/>
  <c r="AH720" i="1" s="1"/>
  <c r="I721" i="1"/>
  <c r="H721" i="1" s="1"/>
  <c r="AJ721" i="1"/>
  <c r="Y720" i="1"/>
  <c r="AG658" i="1"/>
  <c r="B658" i="1" s="1"/>
  <c r="A722" i="1"/>
  <c r="K721" i="1"/>
  <c r="X721" i="1"/>
  <c r="F662" i="1"/>
  <c r="J662" i="1" s="1"/>
  <c r="T659" i="1"/>
  <c r="AF659" i="1" s="1"/>
  <c r="S660" i="1"/>
  <c r="U659" i="1"/>
  <c r="W659" i="1" s="1"/>
  <c r="AC663" i="1"/>
  <c r="AE663" i="1" s="1"/>
  <c r="G663" i="1"/>
  <c r="E721" i="1" l="1"/>
  <c r="M665" i="1"/>
  <c r="N665" i="1" s="1"/>
  <c r="P665" i="1"/>
  <c r="Q665" i="1"/>
  <c r="L666" i="1"/>
  <c r="AB724" i="1"/>
  <c r="Z721" i="1"/>
  <c r="AA721" i="1" s="1"/>
  <c r="AH721" i="1" s="1"/>
  <c r="C722" i="1"/>
  <c r="I722" i="1"/>
  <c r="H722" i="1" s="1"/>
  <c r="Y721" i="1"/>
  <c r="AJ722" i="1"/>
  <c r="F663" i="1"/>
  <c r="O663" i="1" s="1"/>
  <c r="R663" i="1" s="1"/>
  <c r="V663" i="1" s="1"/>
  <c r="O662" i="1"/>
  <c r="R662" i="1" s="1"/>
  <c r="V662" i="1" s="1"/>
  <c r="AG659" i="1"/>
  <c r="A723" i="1"/>
  <c r="X722" i="1"/>
  <c r="K722" i="1"/>
  <c r="T660" i="1"/>
  <c r="AF660" i="1" s="1"/>
  <c r="S661" i="1"/>
  <c r="U660" i="1"/>
  <c r="W660" i="1" s="1"/>
  <c r="AC664" i="1"/>
  <c r="AE664" i="1" s="1"/>
  <c r="G664" i="1"/>
  <c r="T661" i="1" l="1"/>
  <c r="AF661" i="1" s="1"/>
  <c r="S662" i="1"/>
  <c r="U661" i="1"/>
  <c r="W661" i="1" s="1"/>
  <c r="J663" i="1"/>
  <c r="AB725" i="1"/>
  <c r="F664" i="1"/>
  <c r="J664" i="1" s="1"/>
  <c r="AC665" i="1"/>
  <c r="AE665" i="1" s="1"/>
  <c r="G665" i="1"/>
  <c r="Y722" i="1"/>
  <c r="AJ723" i="1"/>
  <c r="Z722" i="1"/>
  <c r="AA722" i="1" s="1"/>
  <c r="AH722" i="1" s="1"/>
  <c r="C723" i="1"/>
  <c r="I723" i="1"/>
  <c r="H723" i="1" s="1"/>
  <c r="X723" i="1"/>
  <c r="A724" i="1"/>
  <c r="K723" i="1"/>
  <c r="E722" i="1"/>
  <c r="M666" i="1"/>
  <c r="N666" i="1" s="1"/>
  <c r="P666" i="1"/>
  <c r="Q666" i="1"/>
  <c r="L667" i="1"/>
  <c r="AG660" i="1"/>
  <c r="B660" i="1" s="1"/>
  <c r="B659" i="1"/>
  <c r="O664" i="1" l="1"/>
  <c r="R664" i="1" s="1"/>
  <c r="V664" i="1" s="1"/>
  <c r="Y723" i="1"/>
  <c r="C724" i="1"/>
  <c r="Z723" i="1"/>
  <c r="AA723" i="1" s="1"/>
  <c r="AH723" i="1" s="1"/>
  <c r="I724" i="1"/>
  <c r="H724" i="1" s="1"/>
  <c r="AJ724" i="1"/>
  <c r="AB726" i="1"/>
  <c r="AG661" i="1"/>
  <c r="AC666" i="1"/>
  <c r="AE666" i="1" s="1"/>
  <c r="G666" i="1"/>
  <c r="T662" i="1"/>
  <c r="AF662" i="1" s="1"/>
  <c r="S663" i="1"/>
  <c r="U662" i="1"/>
  <c r="W662" i="1" s="1"/>
  <c r="M667" i="1"/>
  <c r="N667" i="1" s="1"/>
  <c r="P667" i="1"/>
  <c r="Q667" i="1"/>
  <c r="L668" i="1"/>
  <c r="K724" i="1"/>
  <c r="X724" i="1"/>
  <c r="A725" i="1"/>
  <c r="E723" i="1"/>
  <c r="F665" i="1"/>
  <c r="J665" i="1" s="1"/>
  <c r="O665" i="1" l="1"/>
  <c r="R665" i="1" s="1"/>
  <c r="V665" i="1" s="1"/>
  <c r="T663" i="1"/>
  <c r="AF663" i="1" s="1"/>
  <c r="S664" i="1"/>
  <c r="U663" i="1"/>
  <c r="W663" i="1" s="1"/>
  <c r="E724" i="1"/>
  <c r="AC667" i="1"/>
  <c r="AE667" i="1" s="1"/>
  <c r="G667" i="1"/>
  <c r="B661" i="1"/>
  <c r="X725" i="1"/>
  <c r="K725" i="1"/>
  <c r="A726" i="1"/>
  <c r="AJ725" i="1"/>
  <c r="Y724" i="1"/>
  <c r="C725" i="1"/>
  <c r="Z724" i="1"/>
  <c r="AA724" i="1" s="1"/>
  <c r="AH724" i="1" s="1"/>
  <c r="I725" i="1"/>
  <c r="H725" i="1" s="1"/>
  <c r="M668" i="1"/>
  <c r="N668" i="1" s="1"/>
  <c r="P668" i="1"/>
  <c r="Q668" i="1"/>
  <c r="L669" i="1"/>
  <c r="AG662" i="1"/>
  <c r="B662" i="1" s="1"/>
  <c r="F666" i="1"/>
  <c r="O666" i="1" s="1"/>
  <c r="R666" i="1" s="1"/>
  <c r="V666" i="1" s="1"/>
  <c r="AB727" i="1"/>
  <c r="J666" i="1" l="1"/>
  <c r="AC668" i="1"/>
  <c r="AE668" i="1" s="1"/>
  <c r="G668" i="1"/>
  <c r="T664" i="1"/>
  <c r="AF664" i="1" s="1"/>
  <c r="S665" i="1"/>
  <c r="U664" i="1"/>
  <c r="W664" i="1" s="1"/>
  <c r="Y725" i="1"/>
  <c r="C726" i="1"/>
  <c r="I726" i="1"/>
  <c r="H726" i="1" s="1"/>
  <c r="Z725" i="1"/>
  <c r="AA725" i="1" s="1"/>
  <c r="AH725" i="1" s="1"/>
  <c r="AJ726" i="1"/>
  <c r="M669" i="1"/>
  <c r="N669" i="1" s="1"/>
  <c r="P669" i="1"/>
  <c r="Q669" i="1"/>
  <c r="L670" i="1"/>
  <c r="AB728" i="1"/>
  <c r="E725" i="1"/>
  <c r="K726" i="1"/>
  <c r="X726" i="1"/>
  <c r="A727" i="1"/>
  <c r="F667" i="1"/>
  <c r="O667" i="1" s="1"/>
  <c r="R667" i="1" s="1"/>
  <c r="V667" i="1" s="1"/>
  <c r="AG663" i="1"/>
  <c r="B663" i="1" s="1"/>
  <c r="J667" i="1" l="1"/>
  <c r="AJ727" i="1"/>
  <c r="Y726" i="1"/>
  <c r="I727" i="1"/>
  <c r="H727" i="1" s="1"/>
  <c r="Z726" i="1"/>
  <c r="AA726" i="1" s="1"/>
  <c r="AH726" i="1" s="1"/>
  <c r="C727" i="1"/>
  <c r="E726" i="1"/>
  <c r="T665" i="1"/>
  <c r="AF665" i="1" s="1"/>
  <c r="S666" i="1"/>
  <c r="U665" i="1"/>
  <c r="W665" i="1" s="1"/>
  <c r="AC669" i="1"/>
  <c r="AE669" i="1" s="1"/>
  <c r="G669" i="1"/>
  <c r="AB729" i="1"/>
  <c r="M670" i="1"/>
  <c r="N670" i="1" s="1"/>
  <c r="P670" i="1"/>
  <c r="Q670" i="1"/>
  <c r="L671" i="1"/>
  <c r="F668" i="1"/>
  <c r="J668" i="1" s="1"/>
  <c r="X727" i="1"/>
  <c r="K727" i="1"/>
  <c r="A728" i="1"/>
  <c r="AG664" i="1"/>
  <c r="B664" i="1" s="1"/>
  <c r="X728" i="1" l="1"/>
  <c r="K728" i="1"/>
  <c r="A729" i="1"/>
  <c r="O668" i="1"/>
  <c r="R668" i="1" s="1"/>
  <c r="V668" i="1" s="1"/>
  <c r="AG665" i="1"/>
  <c r="B665" i="1" s="1"/>
  <c r="E727" i="1"/>
  <c r="T666" i="1"/>
  <c r="AF666" i="1" s="1"/>
  <c r="S667" i="1"/>
  <c r="U666" i="1"/>
  <c r="W666" i="1" s="1"/>
  <c r="AC670" i="1"/>
  <c r="AE670" i="1" s="1"/>
  <c r="G670" i="1"/>
  <c r="F669" i="1"/>
  <c r="J669" i="1" s="1"/>
  <c r="Y727" i="1"/>
  <c r="I728" i="1"/>
  <c r="H728" i="1" s="1"/>
  <c r="Z727" i="1"/>
  <c r="AA727" i="1" s="1"/>
  <c r="AH727" i="1" s="1"/>
  <c r="C728" i="1"/>
  <c r="AJ728" i="1"/>
  <c r="M671" i="1"/>
  <c r="N671" i="1" s="1"/>
  <c r="P671" i="1"/>
  <c r="Q671" i="1"/>
  <c r="L672" i="1"/>
  <c r="AB730" i="1"/>
  <c r="O669" i="1" l="1"/>
  <c r="R669" i="1" s="1"/>
  <c r="V669" i="1" s="1"/>
  <c r="T667" i="1"/>
  <c r="AF667" i="1" s="1"/>
  <c r="S668" i="1"/>
  <c r="U667" i="1"/>
  <c r="W667" i="1" s="1"/>
  <c r="A730" i="1"/>
  <c r="X729" i="1"/>
  <c r="K729" i="1"/>
  <c r="E728" i="1"/>
  <c r="AC671" i="1"/>
  <c r="AE671" i="1" s="1"/>
  <c r="G671" i="1"/>
  <c r="Y728" i="1"/>
  <c r="C729" i="1"/>
  <c r="Z728" i="1"/>
  <c r="AA728" i="1" s="1"/>
  <c r="AH728" i="1" s="1"/>
  <c r="I729" i="1"/>
  <c r="H729" i="1" s="1"/>
  <c r="AJ729" i="1"/>
  <c r="AB731" i="1"/>
  <c r="M672" i="1"/>
  <c r="N672" i="1" s="1"/>
  <c r="P672" i="1"/>
  <c r="Q672" i="1"/>
  <c r="L673" i="1"/>
  <c r="F670" i="1"/>
  <c r="O670" i="1" s="1"/>
  <c r="R670" i="1" s="1"/>
  <c r="V670" i="1" s="1"/>
  <c r="AG666" i="1"/>
  <c r="B666" i="1" s="1"/>
  <c r="J670" i="1" l="1"/>
  <c r="E729" i="1"/>
  <c r="Y729" i="1"/>
  <c r="I730" i="1"/>
  <c r="H730" i="1" s="1"/>
  <c r="Z729" i="1"/>
  <c r="AA729" i="1" s="1"/>
  <c r="AH729" i="1" s="1"/>
  <c r="AJ730" i="1"/>
  <c r="C730" i="1"/>
  <c r="AC672" i="1"/>
  <c r="AE672" i="1" s="1"/>
  <c r="G672" i="1"/>
  <c r="X730" i="1"/>
  <c r="K730" i="1"/>
  <c r="A731" i="1"/>
  <c r="M673" i="1"/>
  <c r="N673" i="1" s="1"/>
  <c r="P673" i="1"/>
  <c r="Q673" i="1"/>
  <c r="L674" i="1"/>
  <c r="AG667" i="1"/>
  <c r="B667" i="1" s="1"/>
  <c r="AB732" i="1"/>
  <c r="F671" i="1"/>
  <c r="J671" i="1" s="1"/>
  <c r="T668" i="1"/>
  <c r="AF668" i="1" s="1"/>
  <c r="S669" i="1"/>
  <c r="U668" i="1"/>
  <c r="W668" i="1" s="1"/>
  <c r="O671" i="1" l="1"/>
  <c r="R671" i="1" s="1"/>
  <c r="V671" i="1" s="1"/>
  <c r="AG668" i="1"/>
  <c r="B668" i="1" s="1"/>
  <c r="AB733" i="1"/>
  <c r="AJ731" i="1"/>
  <c r="I731" i="1"/>
  <c r="H731" i="1" s="1"/>
  <c r="Y730" i="1"/>
  <c r="C731" i="1"/>
  <c r="Z730" i="1"/>
  <c r="AA730" i="1" s="1"/>
  <c r="AH730" i="1" s="1"/>
  <c r="AC673" i="1"/>
  <c r="AE673" i="1" s="1"/>
  <c r="G673" i="1"/>
  <c r="A732" i="1"/>
  <c r="K731" i="1"/>
  <c r="X731" i="1"/>
  <c r="T669" i="1"/>
  <c r="AF669" i="1" s="1"/>
  <c r="S670" i="1"/>
  <c r="U669" i="1"/>
  <c r="W669" i="1" s="1"/>
  <c r="M674" i="1"/>
  <c r="N674" i="1" s="1"/>
  <c r="P674" i="1"/>
  <c r="Q674" i="1"/>
  <c r="L675" i="1"/>
  <c r="F672" i="1"/>
  <c r="O672" i="1" s="1"/>
  <c r="R672" i="1" s="1"/>
  <c r="V672" i="1" s="1"/>
  <c r="E730" i="1"/>
  <c r="AC674" i="1" l="1"/>
  <c r="AE674" i="1" s="1"/>
  <c r="G674" i="1"/>
  <c r="Z731" i="1"/>
  <c r="AA731" i="1" s="1"/>
  <c r="AH731" i="1" s="1"/>
  <c r="AJ732" i="1"/>
  <c r="Y731" i="1"/>
  <c r="C732" i="1"/>
  <c r="I732" i="1"/>
  <c r="H732" i="1" s="1"/>
  <c r="AG669" i="1"/>
  <c r="B669" i="1" s="1"/>
  <c r="J672" i="1"/>
  <c r="T670" i="1"/>
  <c r="AF670" i="1" s="1"/>
  <c r="S671" i="1"/>
  <c r="U670" i="1"/>
  <c r="W670" i="1" s="1"/>
  <c r="X732" i="1"/>
  <c r="A733" i="1"/>
  <c r="K732" i="1"/>
  <c r="AB734" i="1"/>
  <c r="M675" i="1"/>
  <c r="N675" i="1" s="1"/>
  <c r="P675" i="1"/>
  <c r="Q675" i="1"/>
  <c r="L676" i="1"/>
  <c r="F673" i="1"/>
  <c r="O673" i="1" s="1"/>
  <c r="R673" i="1" s="1"/>
  <c r="V673" i="1" s="1"/>
  <c r="E731" i="1"/>
  <c r="J673" i="1" l="1"/>
  <c r="AC675" i="1"/>
  <c r="AE675" i="1" s="1"/>
  <c r="G675" i="1"/>
  <c r="AG670" i="1"/>
  <c r="E732" i="1"/>
  <c r="F674" i="1"/>
  <c r="J674" i="1" s="1"/>
  <c r="M676" i="1"/>
  <c r="N676" i="1" s="1"/>
  <c r="P676" i="1"/>
  <c r="Q676" i="1"/>
  <c r="L677" i="1"/>
  <c r="A734" i="1"/>
  <c r="K733" i="1"/>
  <c r="X733" i="1"/>
  <c r="T671" i="1"/>
  <c r="AF671" i="1" s="1"/>
  <c r="S672" i="1"/>
  <c r="U671" i="1"/>
  <c r="W671" i="1" s="1"/>
  <c r="AJ733" i="1"/>
  <c r="Y732" i="1"/>
  <c r="C733" i="1"/>
  <c r="I733" i="1"/>
  <c r="H733" i="1" s="1"/>
  <c r="Z732" i="1"/>
  <c r="AA732" i="1" s="1"/>
  <c r="AH732" i="1" s="1"/>
  <c r="AB735" i="1"/>
  <c r="O674" i="1" l="1"/>
  <c r="R674" i="1" s="1"/>
  <c r="V674" i="1" s="1"/>
  <c r="E733" i="1"/>
  <c r="C734" i="1"/>
  <c r="Y733" i="1"/>
  <c r="AJ734" i="1"/>
  <c r="I734" i="1"/>
  <c r="H734" i="1" s="1"/>
  <c r="Z733" i="1"/>
  <c r="AA733" i="1" s="1"/>
  <c r="AH733" i="1" s="1"/>
  <c r="M677" i="1"/>
  <c r="N677" i="1" s="1"/>
  <c r="P677" i="1"/>
  <c r="Q677" i="1"/>
  <c r="L678" i="1"/>
  <c r="AG671" i="1"/>
  <c r="B671" i="1" s="1"/>
  <c r="F675" i="1"/>
  <c r="O675" i="1" s="1"/>
  <c r="R675" i="1" s="1"/>
  <c r="V675" i="1" s="1"/>
  <c r="A735" i="1"/>
  <c r="X734" i="1"/>
  <c r="K734" i="1"/>
  <c r="AB736" i="1"/>
  <c r="T672" i="1"/>
  <c r="AF672" i="1" s="1"/>
  <c r="S673" i="1"/>
  <c r="U672" i="1"/>
  <c r="W672" i="1" s="1"/>
  <c r="AC676" i="1"/>
  <c r="AE676" i="1" s="1"/>
  <c r="G676" i="1"/>
  <c r="B670" i="1"/>
  <c r="J675" i="1" l="1"/>
  <c r="T673" i="1"/>
  <c r="AF673" i="1" s="1"/>
  <c r="S674" i="1"/>
  <c r="U673" i="1"/>
  <c r="W673" i="1" s="1"/>
  <c r="AC677" i="1"/>
  <c r="AE677" i="1" s="1"/>
  <c r="G677" i="1"/>
  <c r="I735" i="1"/>
  <c r="H735" i="1" s="1"/>
  <c r="C735" i="1"/>
  <c r="Y734" i="1"/>
  <c r="Z734" i="1"/>
  <c r="AA734" i="1" s="1"/>
  <c r="AH734" i="1" s="1"/>
  <c r="AJ735" i="1"/>
  <c r="M678" i="1"/>
  <c r="N678" i="1" s="1"/>
  <c r="P678" i="1"/>
  <c r="Q678" i="1"/>
  <c r="L679" i="1"/>
  <c r="F676" i="1"/>
  <c r="J676" i="1" s="1"/>
  <c r="AG672" i="1"/>
  <c r="B672" i="1" s="1"/>
  <c r="AB737" i="1"/>
  <c r="X735" i="1"/>
  <c r="K735" i="1"/>
  <c r="A736" i="1"/>
  <c r="E734" i="1"/>
  <c r="K736" i="1" l="1"/>
  <c r="X736" i="1"/>
  <c r="A737" i="1"/>
  <c r="AB738" i="1"/>
  <c r="O676" i="1"/>
  <c r="R676" i="1" s="1"/>
  <c r="V676" i="1" s="1"/>
  <c r="F677" i="1"/>
  <c r="J677" i="1" s="1"/>
  <c r="AG673" i="1"/>
  <c r="B673" i="1" s="1"/>
  <c r="AC678" i="1"/>
  <c r="AE678" i="1" s="1"/>
  <c r="G678" i="1"/>
  <c r="T674" i="1"/>
  <c r="AF674" i="1" s="1"/>
  <c r="S675" i="1"/>
  <c r="U674" i="1"/>
  <c r="W674" i="1" s="1"/>
  <c r="Y735" i="1"/>
  <c r="Z735" i="1"/>
  <c r="AA735" i="1" s="1"/>
  <c r="AH735" i="1" s="1"/>
  <c r="AJ736" i="1"/>
  <c r="I736" i="1"/>
  <c r="H736" i="1" s="1"/>
  <c r="C736" i="1"/>
  <c r="M679" i="1"/>
  <c r="N679" i="1" s="1"/>
  <c r="L680" i="1"/>
  <c r="E735" i="1"/>
  <c r="O677" i="1" l="1"/>
  <c r="R677" i="1" s="1"/>
  <c r="V677" i="1" s="1"/>
  <c r="AG674" i="1"/>
  <c r="B674" i="1" s="1"/>
  <c r="C737" i="1"/>
  <c r="Y736" i="1"/>
  <c r="Z736" i="1"/>
  <c r="AA736" i="1" s="1"/>
  <c r="AH736" i="1" s="1"/>
  <c r="I737" i="1"/>
  <c r="H737" i="1" s="1"/>
  <c r="AJ737" i="1"/>
  <c r="T675" i="1"/>
  <c r="AF675" i="1" s="1"/>
  <c r="S676" i="1"/>
  <c r="U675" i="1"/>
  <c r="W675" i="1" s="1"/>
  <c r="AB739" i="1"/>
  <c r="M680" i="1"/>
  <c r="N680" i="1" s="1"/>
  <c r="L681" i="1"/>
  <c r="E736" i="1"/>
  <c r="G679" i="1"/>
  <c r="AC679" i="1"/>
  <c r="AE679" i="1" s="1"/>
  <c r="F678" i="1"/>
  <c r="J678" i="1" s="1"/>
  <c r="X737" i="1"/>
  <c r="A738" i="1"/>
  <c r="K737" i="1"/>
  <c r="O678" i="1" l="1"/>
  <c r="R678" i="1" s="1"/>
  <c r="V678" i="1" s="1"/>
  <c r="Z737" i="1"/>
  <c r="AA737" i="1" s="1"/>
  <c r="AH737" i="1" s="1"/>
  <c r="C738" i="1"/>
  <c r="I738" i="1"/>
  <c r="H738" i="1" s="1"/>
  <c r="AJ738" i="1"/>
  <c r="Y737" i="1"/>
  <c r="AG675" i="1"/>
  <c r="B675" i="1" s="1"/>
  <c r="AC680" i="1"/>
  <c r="AE680" i="1" s="1"/>
  <c r="G680" i="1"/>
  <c r="T676" i="1"/>
  <c r="AF676" i="1" s="1"/>
  <c r="S677" i="1"/>
  <c r="U676" i="1"/>
  <c r="W676" i="1" s="1"/>
  <c r="E737" i="1"/>
  <c r="M681" i="1"/>
  <c r="N681" i="1" s="1"/>
  <c r="L682" i="1"/>
  <c r="AB740" i="1"/>
  <c r="F679" i="1"/>
  <c r="O679" i="1" s="1"/>
  <c r="K738" i="1"/>
  <c r="A739" i="1"/>
  <c r="X738" i="1"/>
  <c r="P679" i="1" l="1"/>
  <c r="Q679" i="1" s="1"/>
  <c r="Q680" i="1" s="1"/>
  <c r="Q681" i="1" s="1"/>
  <c r="Q682" i="1" s="1"/>
  <c r="J679" i="1"/>
  <c r="AB741" i="1"/>
  <c r="AC681" i="1"/>
  <c r="AE681" i="1" s="1"/>
  <c r="G681" i="1"/>
  <c r="F680" i="1"/>
  <c r="J680" i="1" s="1"/>
  <c r="E738" i="1"/>
  <c r="X739" i="1"/>
  <c r="K739" i="1"/>
  <c r="A740" i="1"/>
  <c r="M682" i="1"/>
  <c r="N682" i="1" s="1"/>
  <c r="L683" i="1"/>
  <c r="AG676" i="1"/>
  <c r="B676" i="1" s="1"/>
  <c r="Z738" i="1"/>
  <c r="AA738" i="1" s="1"/>
  <c r="AH738" i="1" s="1"/>
  <c r="AJ739" i="1"/>
  <c r="I739" i="1"/>
  <c r="H739" i="1" s="1"/>
  <c r="Y738" i="1"/>
  <c r="C739" i="1"/>
  <c r="T677" i="1"/>
  <c r="AF677" i="1" s="1"/>
  <c r="S678" i="1"/>
  <c r="U677" i="1"/>
  <c r="W677" i="1" s="1"/>
  <c r="P680" i="1" l="1"/>
  <c r="P681" i="1" s="1"/>
  <c r="P682" i="1" s="1"/>
  <c r="P683" i="1" s="1"/>
  <c r="AG677" i="1"/>
  <c r="B677" i="1" s="1"/>
  <c r="AC682" i="1"/>
  <c r="AE682" i="1" s="1"/>
  <c r="G682" i="1"/>
  <c r="Z739" i="1"/>
  <c r="AA739" i="1" s="1"/>
  <c r="AH739" i="1" s="1"/>
  <c r="C740" i="1"/>
  <c r="I740" i="1"/>
  <c r="H740" i="1" s="1"/>
  <c r="AJ740" i="1"/>
  <c r="Y739" i="1"/>
  <c r="M683" i="1"/>
  <c r="N683" i="1" s="1"/>
  <c r="Q683" i="1"/>
  <c r="L684" i="1"/>
  <c r="O680" i="1"/>
  <c r="R680" i="1" s="1"/>
  <c r="V680" i="1" s="1"/>
  <c r="AB742" i="1"/>
  <c r="T678" i="1"/>
  <c r="S679" i="1"/>
  <c r="U678" i="1"/>
  <c r="W678" i="1" s="1"/>
  <c r="E739" i="1"/>
  <c r="A741" i="1"/>
  <c r="K740" i="1"/>
  <c r="X740" i="1"/>
  <c r="F681" i="1"/>
  <c r="J681" i="1" s="1"/>
  <c r="R679" i="1"/>
  <c r="V679" i="1" s="1"/>
  <c r="O681" i="1" l="1"/>
  <c r="R681" i="1" s="1"/>
  <c r="V681" i="1" s="1"/>
  <c r="Z740" i="1"/>
  <c r="AA740" i="1" s="1"/>
  <c r="AH740" i="1" s="1"/>
  <c r="C741" i="1"/>
  <c r="Y740" i="1"/>
  <c r="AJ741" i="1"/>
  <c r="I741" i="1"/>
  <c r="H741" i="1" s="1"/>
  <c r="T679" i="1"/>
  <c r="AF679" i="1" s="1"/>
  <c r="S680" i="1"/>
  <c r="U679" i="1"/>
  <c r="W679" i="1" s="1"/>
  <c r="K741" i="1"/>
  <c r="X741" i="1"/>
  <c r="A742" i="1"/>
  <c r="AG678" i="1"/>
  <c r="B678" i="1" s="1"/>
  <c r="E740" i="1"/>
  <c r="G683" i="1"/>
  <c r="AC683" i="1"/>
  <c r="AE683" i="1" s="1"/>
  <c r="AF678" i="1"/>
  <c r="AA678" i="1"/>
  <c r="M684" i="1"/>
  <c r="N684" i="1" s="1"/>
  <c r="P684" i="1"/>
  <c r="Q684" i="1"/>
  <c r="L685" i="1"/>
  <c r="F682" i="1"/>
  <c r="O682" i="1" s="1"/>
  <c r="R682" i="1" s="1"/>
  <c r="V682" i="1" s="1"/>
  <c r="AB743" i="1"/>
  <c r="J682" i="1" l="1"/>
  <c r="E741" i="1"/>
  <c r="G684" i="1"/>
  <c r="AC684" i="1"/>
  <c r="AE684" i="1" s="1"/>
  <c r="A743" i="1"/>
  <c r="K742" i="1"/>
  <c r="X742" i="1"/>
  <c r="AG679" i="1"/>
  <c r="B679" i="1" s="1"/>
  <c r="M685" i="1"/>
  <c r="N685" i="1" s="1"/>
  <c r="P685" i="1"/>
  <c r="Q685" i="1"/>
  <c r="L686" i="1"/>
  <c r="AH678" i="1"/>
  <c r="T680" i="1"/>
  <c r="AF680" i="1" s="1"/>
  <c r="S681" i="1"/>
  <c r="U680" i="1"/>
  <c r="W680" i="1" s="1"/>
  <c r="AB744" i="1"/>
  <c r="F683" i="1"/>
  <c r="O683" i="1" s="1"/>
  <c r="R683" i="1" s="1"/>
  <c r="V683" i="1" s="1"/>
  <c r="Y741" i="1"/>
  <c r="C742" i="1"/>
  <c r="AJ742" i="1"/>
  <c r="I742" i="1"/>
  <c r="H742" i="1" s="1"/>
  <c r="Z741" i="1"/>
  <c r="J683" i="1" l="1"/>
  <c r="AB745" i="1"/>
  <c r="Y742" i="1"/>
  <c r="C743" i="1"/>
  <c r="I743" i="1"/>
  <c r="H743" i="1" s="1"/>
  <c r="Z742" i="1"/>
  <c r="AA742" i="1" s="1"/>
  <c r="AH742" i="1" s="1"/>
  <c r="AJ743" i="1"/>
  <c r="G685" i="1"/>
  <c r="AC685" i="1"/>
  <c r="AE685" i="1" s="1"/>
  <c r="F684" i="1"/>
  <c r="O684" i="1" s="1"/>
  <c r="R684" i="1" s="1"/>
  <c r="V684" i="1" s="1"/>
  <c r="AG680" i="1"/>
  <c r="B680" i="1" s="1"/>
  <c r="M686" i="1"/>
  <c r="N686" i="1" s="1"/>
  <c r="P686" i="1"/>
  <c r="Q686" i="1"/>
  <c r="L687" i="1"/>
  <c r="T681" i="1"/>
  <c r="AF681" i="1" s="1"/>
  <c r="S682" i="1"/>
  <c r="U681" i="1"/>
  <c r="W681" i="1" s="1"/>
  <c r="K743" i="1"/>
  <c r="X743" i="1"/>
  <c r="A744" i="1"/>
  <c r="J684" i="1" l="1"/>
  <c r="X744" i="1"/>
  <c r="A745" i="1"/>
  <c r="K744" i="1"/>
  <c r="AG681" i="1"/>
  <c r="B681" i="1" s="1"/>
  <c r="M687" i="1"/>
  <c r="N687" i="1" s="1"/>
  <c r="P687" i="1"/>
  <c r="Q687" i="1"/>
  <c r="L688" i="1"/>
  <c r="F685" i="1"/>
  <c r="O685" i="1" s="1"/>
  <c r="R685" i="1" s="1"/>
  <c r="V685" i="1" s="1"/>
  <c r="T682" i="1"/>
  <c r="AF682" i="1" s="1"/>
  <c r="S683" i="1"/>
  <c r="U682" i="1"/>
  <c r="W682" i="1" s="1"/>
  <c r="AB746" i="1"/>
  <c r="Z743" i="1"/>
  <c r="AA743" i="1" s="1"/>
  <c r="AH743" i="1" s="1"/>
  <c r="I744" i="1"/>
  <c r="H744" i="1" s="1"/>
  <c r="C744" i="1"/>
  <c r="Y743" i="1"/>
  <c r="AJ744" i="1"/>
  <c r="G686" i="1"/>
  <c r="AC686" i="1"/>
  <c r="AE686" i="1" s="1"/>
  <c r="J685" i="1" l="1"/>
  <c r="G687" i="1"/>
  <c r="AC687" i="1"/>
  <c r="AE687" i="1" s="1"/>
  <c r="M688" i="1"/>
  <c r="N688" i="1" s="1"/>
  <c r="P688" i="1"/>
  <c r="Q688" i="1"/>
  <c r="L689" i="1"/>
  <c r="X745" i="1"/>
  <c r="K745" i="1"/>
  <c r="A746" i="1"/>
  <c r="AG682" i="1"/>
  <c r="B682" i="1" s="1"/>
  <c r="Y744" i="1"/>
  <c r="C745" i="1"/>
  <c r="Z744" i="1"/>
  <c r="AA744" i="1" s="1"/>
  <c r="AH744" i="1" s="1"/>
  <c r="AJ745" i="1"/>
  <c r="I745" i="1"/>
  <c r="H745" i="1" s="1"/>
  <c r="F686" i="1"/>
  <c r="O686" i="1" s="1"/>
  <c r="R686" i="1" s="1"/>
  <c r="V686" i="1" s="1"/>
  <c r="AB747" i="1"/>
  <c r="T683" i="1"/>
  <c r="AF683" i="1" s="1"/>
  <c r="S684" i="1"/>
  <c r="U683" i="1"/>
  <c r="W683" i="1" s="1"/>
  <c r="J686" i="1" l="1"/>
  <c r="AC688" i="1"/>
  <c r="AE688" i="1" s="1"/>
  <c r="G688" i="1"/>
  <c r="X746" i="1"/>
  <c r="A747" i="1"/>
  <c r="K746" i="1"/>
  <c r="M689" i="1"/>
  <c r="N689" i="1" s="1"/>
  <c r="P689" i="1"/>
  <c r="Q689" i="1"/>
  <c r="L690" i="1"/>
  <c r="AG683" i="1"/>
  <c r="AB748" i="1"/>
  <c r="F687" i="1"/>
  <c r="J687" i="1" s="1"/>
  <c r="AJ746" i="1"/>
  <c r="Y745" i="1"/>
  <c r="I746" i="1"/>
  <c r="H746" i="1" s="1"/>
  <c r="Z745" i="1"/>
  <c r="AA745" i="1" s="1"/>
  <c r="AH745" i="1" s="1"/>
  <c r="C746" i="1"/>
  <c r="T684" i="1"/>
  <c r="AF684" i="1" s="1"/>
  <c r="S685" i="1"/>
  <c r="U684" i="1"/>
  <c r="W684" i="1" s="1"/>
  <c r="O687" i="1" l="1"/>
  <c r="R687" i="1" s="1"/>
  <c r="V687" i="1" s="1"/>
  <c r="T685" i="1"/>
  <c r="AF685" i="1" s="1"/>
  <c r="S686" i="1"/>
  <c r="U685" i="1"/>
  <c r="W685" i="1" s="1"/>
  <c r="AG684" i="1"/>
  <c r="B684" i="1" s="1"/>
  <c r="A748" i="1"/>
  <c r="K747" i="1"/>
  <c r="X747" i="1"/>
  <c r="AC689" i="1"/>
  <c r="AE689" i="1" s="1"/>
  <c r="G689" i="1"/>
  <c r="Y746" i="1"/>
  <c r="Z746" i="1"/>
  <c r="AA746" i="1" s="1"/>
  <c r="AH746" i="1" s="1"/>
  <c r="C747" i="1"/>
  <c r="AJ747" i="1"/>
  <c r="I747" i="1"/>
  <c r="H747" i="1" s="1"/>
  <c r="AB749" i="1"/>
  <c r="M690" i="1"/>
  <c r="N690" i="1" s="1"/>
  <c r="P690" i="1"/>
  <c r="Q690" i="1"/>
  <c r="L691" i="1"/>
  <c r="F688" i="1"/>
  <c r="J688" i="1" s="1"/>
  <c r="B683" i="1"/>
  <c r="O688" i="1" l="1"/>
  <c r="R688" i="1" s="1"/>
  <c r="V688" i="1" s="1"/>
  <c r="AB750" i="1"/>
  <c r="F689" i="1"/>
  <c r="O689" i="1" s="1"/>
  <c r="R689" i="1" s="1"/>
  <c r="V689" i="1" s="1"/>
  <c r="T686" i="1"/>
  <c r="AF686" i="1" s="1"/>
  <c r="S687" i="1"/>
  <c r="U686" i="1"/>
  <c r="W686" i="1" s="1"/>
  <c r="AC690" i="1"/>
  <c r="AE690" i="1" s="1"/>
  <c r="G690" i="1"/>
  <c r="X748" i="1"/>
  <c r="K748" i="1"/>
  <c r="A749" i="1"/>
  <c r="M691" i="1"/>
  <c r="N691" i="1" s="1"/>
  <c r="P691" i="1"/>
  <c r="Q691" i="1"/>
  <c r="L692" i="1"/>
  <c r="Y747" i="1"/>
  <c r="AJ748" i="1"/>
  <c r="Z747" i="1"/>
  <c r="AA747" i="1" s="1"/>
  <c r="AH747" i="1" s="1"/>
  <c r="I748" i="1"/>
  <c r="H748" i="1" s="1"/>
  <c r="C748" i="1"/>
  <c r="AG685" i="1"/>
  <c r="J689" i="1" l="1"/>
  <c r="AG686" i="1"/>
  <c r="AC691" i="1"/>
  <c r="AE691" i="1" s="1"/>
  <c r="G691" i="1"/>
  <c r="T687" i="1"/>
  <c r="AF687" i="1" s="1"/>
  <c r="S688" i="1"/>
  <c r="U687" i="1"/>
  <c r="W687" i="1" s="1"/>
  <c r="M692" i="1"/>
  <c r="N692" i="1" s="1"/>
  <c r="P692" i="1"/>
  <c r="Q692" i="1"/>
  <c r="L693" i="1"/>
  <c r="Y748" i="1"/>
  <c r="AJ749" i="1"/>
  <c r="I749" i="1"/>
  <c r="H749" i="1" s="1"/>
  <c r="Z748" i="1"/>
  <c r="AA748" i="1" s="1"/>
  <c r="AH748" i="1" s="1"/>
  <c r="C749" i="1"/>
  <c r="F690" i="1"/>
  <c r="O690" i="1" s="1"/>
  <c r="R690" i="1" s="1"/>
  <c r="V690" i="1" s="1"/>
  <c r="B685" i="1"/>
  <c r="K749" i="1"/>
  <c r="X749" i="1"/>
  <c r="A750" i="1"/>
  <c r="AB751" i="1"/>
  <c r="J690" i="1" l="1"/>
  <c r="AC692" i="1"/>
  <c r="AE692" i="1" s="1"/>
  <c r="G692" i="1"/>
  <c r="AG687" i="1"/>
  <c r="B687" i="1" s="1"/>
  <c r="Z749" i="1"/>
  <c r="AA749" i="1" s="1"/>
  <c r="AH749" i="1" s="1"/>
  <c r="AJ750" i="1"/>
  <c r="C750" i="1"/>
  <c r="I750" i="1"/>
  <c r="H750" i="1" s="1"/>
  <c r="Y749" i="1"/>
  <c r="M693" i="1"/>
  <c r="N693" i="1" s="1"/>
  <c r="P693" i="1"/>
  <c r="Q693" i="1"/>
  <c r="L694" i="1"/>
  <c r="T688" i="1"/>
  <c r="AF688" i="1" s="1"/>
  <c r="S689" i="1"/>
  <c r="U688" i="1"/>
  <c r="W688" i="1" s="1"/>
  <c r="K750" i="1"/>
  <c r="X750" i="1"/>
  <c r="A751" i="1"/>
  <c r="AB752" i="1"/>
  <c r="F691" i="1"/>
  <c r="J691" i="1" s="1"/>
  <c r="B686" i="1"/>
  <c r="AC693" i="1" l="1"/>
  <c r="AE693" i="1" s="1"/>
  <c r="G693" i="1"/>
  <c r="F692" i="1"/>
  <c r="O692" i="1" s="1"/>
  <c r="R692" i="1" s="1"/>
  <c r="V692" i="1" s="1"/>
  <c r="M694" i="1"/>
  <c r="N694" i="1" s="1"/>
  <c r="P694" i="1"/>
  <c r="Q694" i="1"/>
  <c r="L695" i="1"/>
  <c r="O691" i="1"/>
  <c r="R691" i="1" s="1"/>
  <c r="V691" i="1" s="1"/>
  <c r="K751" i="1"/>
  <c r="X751" i="1"/>
  <c r="A752" i="1"/>
  <c r="AG688" i="1"/>
  <c r="B688" i="1" s="1"/>
  <c r="AB753" i="1"/>
  <c r="Y750" i="1"/>
  <c r="Z750" i="1"/>
  <c r="AA750" i="1" s="1"/>
  <c r="AH750" i="1" s="1"/>
  <c r="C751" i="1"/>
  <c r="AJ751" i="1"/>
  <c r="I751" i="1"/>
  <c r="H751" i="1" s="1"/>
  <c r="T689" i="1"/>
  <c r="AF689" i="1" s="1"/>
  <c r="S690" i="1"/>
  <c r="U689" i="1"/>
  <c r="W689" i="1" s="1"/>
  <c r="J692" i="1" l="1"/>
  <c r="AG689" i="1"/>
  <c r="B689" i="1" s="1"/>
  <c r="AB754" i="1"/>
  <c r="T690" i="1"/>
  <c r="AF690" i="1" s="1"/>
  <c r="S691" i="1"/>
  <c r="U690" i="1"/>
  <c r="W690" i="1" s="1"/>
  <c r="X752" i="1"/>
  <c r="A753" i="1"/>
  <c r="K752" i="1"/>
  <c r="M695" i="1"/>
  <c r="N695" i="1" s="1"/>
  <c r="P695" i="1"/>
  <c r="Q695" i="1"/>
  <c r="L696" i="1"/>
  <c r="F693" i="1"/>
  <c r="O693" i="1" s="1"/>
  <c r="R693" i="1" s="1"/>
  <c r="V693" i="1" s="1"/>
  <c r="Y751" i="1"/>
  <c r="C752" i="1"/>
  <c r="Z751" i="1"/>
  <c r="AA751" i="1" s="1"/>
  <c r="AH751" i="1" s="1"/>
  <c r="I752" i="1"/>
  <c r="H752" i="1" s="1"/>
  <c r="AJ752" i="1"/>
  <c r="AC694" i="1"/>
  <c r="AE694" i="1" s="1"/>
  <c r="G694" i="1"/>
  <c r="M696" i="1" l="1"/>
  <c r="N696" i="1" s="1"/>
  <c r="P696" i="1"/>
  <c r="Q696" i="1"/>
  <c r="L697" i="1"/>
  <c r="Z752" i="1"/>
  <c r="AA752" i="1" s="1"/>
  <c r="AH752" i="1" s="1"/>
  <c r="C753" i="1"/>
  <c r="AJ753" i="1"/>
  <c r="I753" i="1"/>
  <c r="H753" i="1" s="1"/>
  <c r="Y752" i="1"/>
  <c r="F694" i="1"/>
  <c r="J694" i="1" s="1"/>
  <c r="J693" i="1"/>
  <c r="AG690" i="1"/>
  <c r="B690" i="1" s="1"/>
  <c r="AB755" i="1"/>
  <c r="X753" i="1"/>
  <c r="A754" i="1"/>
  <c r="K753" i="1"/>
  <c r="T691" i="1"/>
  <c r="AF691" i="1" s="1"/>
  <c r="S692" i="1"/>
  <c r="U691" i="1"/>
  <c r="W691" i="1" s="1"/>
  <c r="AC695" i="1"/>
  <c r="AE695" i="1" s="1"/>
  <c r="G695" i="1"/>
  <c r="O694" i="1" l="1"/>
  <c r="R694" i="1" s="1"/>
  <c r="V694" i="1" s="1"/>
  <c r="F695" i="1"/>
  <c r="O695" i="1" s="1"/>
  <c r="R695" i="1" s="1"/>
  <c r="V695" i="1" s="1"/>
  <c r="T692" i="1"/>
  <c r="AF692" i="1" s="1"/>
  <c r="S693" i="1"/>
  <c r="U692" i="1"/>
  <c r="W692" i="1" s="1"/>
  <c r="AB756" i="1"/>
  <c r="AC696" i="1"/>
  <c r="AE696" i="1" s="1"/>
  <c r="G696" i="1"/>
  <c r="AJ754" i="1"/>
  <c r="I754" i="1"/>
  <c r="H754" i="1" s="1"/>
  <c r="Y753" i="1"/>
  <c r="C754" i="1"/>
  <c r="Z753" i="1"/>
  <c r="AA753" i="1" s="1"/>
  <c r="AH753" i="1" s="1"/>
  <c r="M697" i="1"/>
  <c r="N697" i="1" s="1"/>
  <c r="P697" i="1"/>
  <c r="Q697" i="1"/>
  <c r="L698" i="1"/>
  <c r="AG691" i="1"/>
  <c r="B691" i="1" s="1"/>
  <c r="X754" i="1"/>
  <c r="K754" i="1"/>
  <c r="A755" i="1"/>
  <c r="J695" i="1" l="1"/>
  <c r="Z754" i="1"/>
  <c r="AA754" i="1" s="1"/>
  <c r="AH754" i="1" s="1"/>
  <c r="AJ755" i="1"/>
  <c r="C755" i="1"/>
  <c r="I755" i="1"/>
  <c r="H755" i="1" s="1"/>
  <c r="Y754" i="1"/>
  <c r="M698" i="1"/>
  <c r="N698" i="1" s="1"/>
  <c r="P698" i="1"/>
  <c r="Q698" i="1"/>
  <c r="L699" i="1"/>
  <c r="T693" i="1"/>
  <c r="AF693" i="1" s="1"/>
  <c r="S694" i="1"/>
  <c r="U693" i="1"/>
  <c r="W693" i="1" s="1"/>
  <c r="X755" i="1"/>
  <c r="A756" i="1"/>
  <c r="K755" i="1"/>
  <c r="F696" i="1"/>
  <c r="J696" i="1" s="1"/>
  <c r="AB757" i="1"/>
  <c r="AC697" i="1"/>
  <c r="AE697" i="1" s="1"/>
  <c r="G697" i="1"/>
  <c r="AG692" i="1"/>
  <c r="B692" i="1" s="1"/>
  <c r="O696" i="1" l="1"/>
  <c r="R696" i="1" s="1"/>
  <c r="V696" i="1" s="1"/>
  <c r="AB758" i="1"/>
  <c r="M699" i="1"/>
  <c r="N699" i="1" s="1"/>
  <c r="P699" i="1"/>
  <c r="Q699" i="1"/>
  <c r="L700" i="1"/>
  <c r="Y755" i="1"/>
  <c r="C756" i="1"/>
  <c r="I756" i="1"/>
  <c r="H756" i="1" s="1"/>
  <c r="Z755" i="1"/>
  <c r="AA755" i="1" s="1"/>
  <c r="AH755" i="1" s="1"/>
  <c r="AJ756" i="1"/>
  <c r="F697" i="1"/>
  <c r="J697" i="1" s="1"/>
  <c r="X756" i="1"/>
  <c r="A757" i="1"/>
  <c r="K756" i="1"/>
  <c r="AG693" i="1"/>
  <c r="T694" i="1"/>
  <c r="AF694" i="1" s="1"/>
  <c r="S695" i="1"/>
  <c r="U694" i="1"/>
  <c r="W694" i="1" s="1"/>
  <c r="AC698" i="1"/>
  <c r="AE698" i="1" s="1"/>
  <c r="G698" i="1"/>
  <c r="O697" i="1" l="1"/>
  <c r="R697" i="1" s="1"/>
  <c r="V697" i="1" s="1"/>
  <c r="I757" i="1"/>
  <c r="H757" i="1" s="1"/>
  <c r="Y756" i="1"/>
  <c r="C757" i="1"/>
  <c r="Z756" i="1"/>
  <c r="AA756" i="1" s="1"/>
  <c r="AH756" i="1" s="1"/>
  <c r="AJ757" i="1"/>
  <c r="T695" i="1"/>
  <c r="AF695" i="1" s="1"/>
  <c r="S696" i="1"/>
  <c r="U695" i="1"/>
  <c r="W695" i="1" s="1"/>
  <c r="X757" i="1"/>
  <c r="A758" i="1"/>
  <c r="K757" i="1"/>
  <c r="AB759" i="1"/>
  <c r="F698" i="1"/>
  <c r="J698" i="1" s="1"/>
  <c r="B693" i="1"/>
  <c r="AC699" i="1"/>
  <c r="AE699" i="1" s="1"/>
  <c r="G699" i="1"/>
  <c r="AG694" i="1"/>
  <c r="B694" i="1" s="1"/>
  <c r="M700" i="1"/>
  <c r="N700" i="1" s="1"/>
  <c r="P700" i="1"/>
  <c r="Q700" i="1"/>
  <c r="L701" i="1"/>
  <c r="O698" i="1" l="1"/>
  <c r="R698" i="1" s="1"/>
  <c r="V698" i="1" s="1"/>
  <c r="AB760" i="1"/>
  <c r="Y757" i="1"/>
  <c r="C758" i="1"/>
  <c r="Z757" i="1"/>
  <c r="AA757" i="1" s="1"/>
  <c r="AH757" i="1" s="1"/>
  <c r="AJ758" i="1"/>
  <c r="I758" i="1"/>
  <c r="H758" i="1" s="1"/>
  <c r="F699" i="1"/>
  <c r="O699" i="1" s="1"/>
  <c r="R699" i="1" s="1"/>
  <c r="V699" i="1" s="1"/>
  <c r="AG695" i="1"/>
  <c r="B695" i="1" s="1"/>
  <c r="AC700" i="1"/>
  <c r="AE700" i="1" s="1"/>
  <c r="G700" i="1"/>
  <c r="T696" i="1"/>
  <c r="AF696" i="1" s="1"/>
  <c r="S697" i="1"/>
  <c r="U696" i="1"/>
  <c r="W696" i="1" s="1"/>
  <c r="M701" i="1"/>
  <c r="N701" i="1" s="1"/>
  <c r="P701" i="1"/>
  <c r="Q701" i="1"/>
  <c r="L702" i="1"/>
  <c r="X758" i="1"/>
  <c r="A759" i="1"/>
  <c r="K758" i="1"/>
  <c r="J699" i="1" l="1"/>
  <c r="AC701" i="1"/>
  <c r="AE701" i="1" s="1"/>
  <c r="G701" i="1"/>
  <c r="T697" i="1"/>
  <c r="AF697" i="1" s="1"/>
  <c r="S698" i="1"/>
  <c r="U697" i="1"/>
  <c r="W697" i="1" s="1"/>
  <c r="F700" i="1"/>
  <c r="J700" i="1" s="1"/>
  <c r="AB761" i="1"/>
  <c r="M702" i="1"/>
  <c r="N702" i="1" s="1"/>
  <c r="P702" i="1"/>
  <c r="Q702" i="1"/>
  <c r="L703" i="1"/>
  <c r="Y758" i="1"/>
  <c r="I759" i="1"/>
  <c r="H759" i="1" s="1"/>
  <c r="C759" i="1"/>
  <c r="Z758" i="1"/>
  <c r="AA758" i="1" s="1"/>
  <c r="AH758" i="1" s="1"/>
  <c r="AJ759" i="1"/>
  <c r="X759" i="1"/>
  <c r="K759" i="1"/>
  <c r="A760" i="1"/>
  <c r="AG696" i="1"/>
  <c r="O700" i="1" l="1"/>
  <c r="R700" i="1" s="1"/>
  <c r="V700" i="1" s="1"/>
  <c r="AC702" i="1"/>
  <c r="AE702" i="1" s="1"/>
  <c r="G702" i="1"/>
  <c r="T698" i="1"/>
  <c r="AF698" i="1" s="1"/>
  <c r="S699" i="1"/>
  <c r="U698" i="1"/>
  <c r="W698" i="1" s="1"/>
  <c r="Z759" i="1"/>
  <c r="AA759" i="1" s="1"/>
  <c r="AH759" i="1" s="1"/>
  <c r="C760" i="1"/>
  <c r="AJ760" i="1"/>
  <c r="Y759" i="1"/>
  <c r="I760" i="1"/>
  <c r="H760" i="1" s="1"/>
  <c r="M703" i="1"/>
  <c r="N703" i="1" s="1"/>
  <c r="P703" i="1"/>
  <c r="Q703" i="1"/>
  <c r="L704" i="1"/>
  <c r="AB762" i="1"/>
  <c r="F701" i="1"/>
  <c r="O701" i="1" s="1"/>
  <c r="R701" i="1" s="1"/>
  <c r="V701" i="1" s="1"/>
  <c r="B696" i="1"/>
  <c r="A761" i="1"/>
  <c r="X760" i="1"/>
  <c r="K760" i="1"/>
  <c r="AG697" i="1"/>
  <c r="B697" i="1" s="1"/>
  <c r="J701" i="1" l="1"/>
  <c r="AC703" i="1"/>
  <c r="AE703" i="1" s="1"/>
  <c r="G703" i="1"/>
  <c r="M704" i="1"/>
  <c r="N704" i="1" s="1"/>
  <c r="P704" i="1"/>
  <c r="Q704" i="1"/>
  <c r="L705" i="1"/>
  <c r="F702" i="1"/>
  <c r="J702" i="1" s="1"/>
  <c r="X761" i="1"/>
  <c r="A762" i="1"/>
  <c r="K761" i="1"/>
  <c r="AB763" i="1"/>
  <c r="Y760" i="1"/>
  <c r="Z760" i="1"/>
  <c r="AA760" i="1" s="1"/>
  <c r="AH760" i="1" s="1"/>
  <c r="C761" i="1"/>
  <c r="I761" i="1"/>
  <c r="H761" i="1" s="1"/>
  <c r="AJ761" i="1"/>
  <c r="AG698" i="1"/>
  <c r="B698" i="1" s="1"/>
  <c r="T699" i="1"/>
  <c r="AF699" i="1" s="1"/>
  <c r="S700" i="1"/>
  <c r="U699" i="1"/>
  <c r="W699" i="1" s="1"/>
  <c r="Y761" i="1" l="1"/>
  <c r="AJ762" i="1"/>
  <c r="Z761" i="1"/>
  <c r="AA761" i="1" s="1"/>
  <c r="AH761" i="1" s="1"/>
  <c r="I762" i="1"/>
  <c r="H762" i="1" s="1"/>
  <c r="C762" i="1"/>
  <c r="M705" i="1"/>
  <c r="N705" i="1" s="1"/>
  <c r="P705" i="1"/>
  <c r="Q705" i="1"/>
  <c r="L706" i="1"/>
  <c r="AB764" i="1"/>
  <c r="AG699" i="1"/>
  <c r="B699" i="1" s="1"/>
  <c r="O702" i="1"/>
  <c r="R702" i="1" s="1"/>
  <c r="V702" i="1" s="1"/>
  <c r="F703" i="1"/>
  <c r="O703" i="1" s="1"/>
  <c r="R703" i="1" s="1"/>
  <c r="V703" i="1" s="1"/>
  <c r="T700" i="1"/>
  <c r="AF700" i="1" s="1"/>
  <c r="S701" i="1"/>
  <c r="U700" i="1"/>
  <c r="W700" i="1" s="1"/>
  <c r="X762" i="1"/>
  <c r="A763" i="1"/>
  <c r="K762" i="1"/>
  <c r="AC704" i="1"/>
  <c r="AE704" i="1" s="1"/>
  <c r="G704" i="1"/>
  <c r="AC705" i="1" l="1"/>
  <c r="AE705" i="1" s="1"/>
  <c r="G705" i="1"/>
  <c r="F704" i="1"/>
  <c r="O704" i="1" s="1"/>
  <c r="R704" i="1" s="1"/>
  <c r="V704" i="1" s="1"/>
  <c r="C763" i="1"/>
  <c r="I763" i="1"/>
  <c r="H763" i="1" s="1"/>
  <c r="Y762" i="1"/>
  <c r="AJ763" i="1"/>
  <c r="Z762" i="1"/>
  <c r="AA762" i="1" s="1"/>
  <c r="AH762" i="1" s="1"/>
  <c r="M706" i="1"/>
  <c r="N706" i="1" s="1"/>
  <c r="P706" i="1"/>
  <c r="Q706" i="1"/>
  <c r="L707" i="1"/>
  <c r="K763" i="1"/>
  <c r="X763" i="1"/>
  <c r="A764" i="1"/>
  <c r="T701" i="1"/>
  <c r="AF701" i="1" s="1"/>
  <c r="S702" i="1"/>
  <c r="U701" i="1"/>
  <c r="W701" i="1" s="1"/>
  <c r="J703" i="1"/>
  <c r="AG700" i="1"/>
  <c r="AB765" i="1"/>
  <c r="J704" i="1" l="1"/>
  <c r="AC706" i="1"/>
  <c r="AE706" i="1" s="1"/>
  <c r="G706" i="1"/>
  <c r="T702" i="1"/>
  <c r="AF702" i="1" s="1"/>
  <c r="S703" i="1"/>
  <c r="U702" i="1"/>
  <c r="W702" i="1" s="1"/>
  <c r="AB766" i="1"/>
  <c r="M707" i="1"/>
  <c r="N707" i="1" s="1"/>
  <c r="P707" i="1"/>
  <c r="Q707" i="1"/>
  <c r="L708" i="1"/>
  <c r="F705" i="1"/>
  <c r="O705" i="1" s="1"/>
  <c r="R705" i="1" s="1"/>
  <c r="V705" i="1" s="1"/>
  <c r="Y763" i="1"/>
  <c r="C764" i="1"/>
  <c r="Z763" i="1"/>
  <c r="AA763" i="1" s="1"/>
  <c r="AH763" i="1" s="1"/>
  <c r="AJ764" i="1"/>
  <c r="I764" i="1"/>
  <c r="H764" i="1" s="1"/>
  <c r="B700" i="1"/>
  <c r="AG701" i="1"/>
  <c r="B701" i="1" s="1"/>
  <c r="A765" i="1"/>
  <c r="K764" i="1"/>
  <c r="X764" i="1"/>
  <c r="J705" i="1" l="1"/>
  <c r="AC707" i="1"/>
  <c r="AE707" i="1" s="1"/>
  <c r="G707" i="1"/>
  <c r="A766" i="1"/>
  <c r="K765" i="1"/>
  <c r="X765" i="1"/>
  <c r="M708" i="1"/>
  <c r="N708" i="1" s="1"/>
  <c r="P708" i="1"/>
  <c r="Q708" i="1"/>
  <c r="L709" i="1"/>
  <c r="AB767" i="1"/>
  <c r="Y764" i="1"/>
  <c r="C765" i="1"/>
  <c r="Z764" i="1"/>
  <c r="AA764" i="1" s="1"/>
  <c r="AH764" i="1" s="1"/>
  <c r="AJ765" i="1"/>
  <c r="I765" i="1"/>
  <c r="H765" i="1" s="1"/>
  <c r="AG702" i="1"/>
  <c r="F706" i="1"/>
  <c r="J706" i="1" s="1"/>
  <c r="T703" i="1"/>
  <c r="AF703" i="1" s="1"/>
  <c r="S704" i="1"/>
  <c r="U703" i="1"/>
  <c r="W703" i="1" s="1"/>
  <c r="O706" i="1" l="1"/>
  <c r="R706" i="1" s="1"/>
  <c r="V706" i="1" s="1"/>
  <c r="T704" i="1"/>
  <c r="AF704" i="1" s="1"/>
  <c r="S705" i="1"/>
  <c r="U704" i="1"/>
  <c r="W704" i="1" s="1"/>
  <c r="AB768" i="1"/>
  <c r="X766" i="1"/>
  <c r="A767" i="1"/>
  <c r="K766" i="1"/>
  <c r="AC708" i="1"/>
  <c r="AE708" i="1" s="1"/>
  <c r="G708" i="1"/>
  <c r="M709" i="1"/>
  <c r="N709" i="1" s="1"/>
  <c r="P709" i="1"/>
  <c r="Q709" i="1"/>
  <c r="L710" i="1"/>
  <c r="Y765" i="1"/>
  <c r="C766" i="1"/>
  <c r="Z765" i="1"/>
  <c r="AA765" i="1" s="1"/>
  <c r="AH765" i="1" s="1"/>
  <c r="AJ766" i="1"/>
  <c r="I766" i="1"/>
  <c r="H766" i="1" s="1"/>
  <c r="AG703" i="1"/>
  <c r="B703" i="1" s="1"/>
  <c r="B702" i="1"/>
  <c r="F707" i="1"/>
  <c r="O707" i="1" s="1"/>
  <c r="R707" i="1" s="1"/>
  <c r="V707" i="1" s="1"/>
  <c r="J707" i="1" l="1"/>
  <c r="X767" i="1"/>
  <c r="A768" i="1"/>
  <c r="K767" i="1"/>
  <c r="T705" i="1"/>
  <c r="AF705" i="1" s="1"/>
  <c r="S706" i="1"/>
  <c r="U705" i="1"/>
  <c r="W705" i="1" s="1"/>
  <c r="AC709" i="1"/>
  <c r="AE709" i="1" s="1"/>
  <c r="G709" i="1"/>
  <c r="F708" i="1"/>
  <c r="O708" i="1" s="1"/>
  <c r="R708" i="1" s="1"/>
  <c r="V708" i="1" s="1"/>
  <c r="M710" i="1"/>
  <c r="N710" i="1" s="1"/>
  <c r="L711" i="1"/>
  <c r="Y766" i="1"/>
  <c r="AJ767" i="1"/>
  <c r="Z766" i="1"/>
  <c r="AA766" i="1" s="1"/>
  <c r="AH766" i="1" s="1"/>
  <c r="I767" i="1"/>
  <c r="H767" i="1" s="1"/>
  <c r="C767" i="1"/>
  <c r="AB769" i="1"/>
  <c r="AG704" i="1"/>
  <c r="B704" i="1" s="1"/>
  <c r="M711" i="1" l="1"/>
  <c r="N711" i="1" s="1"/>
  <c r="L712" i="1"/>
  <c r="T706" i="1"/>
  <c r="AF706" i="1" s="1"/>
  <c r="S707" i="1"/>
  <c r="U706" i="1"/>
  <c r="W706" i="1" s="1"/>
  <c r="AJ768" i="1"/>
  <c r="Z767" i="1"/>
  <c r="AA767" i="1" s="1"/>
  <c r="AH767" i="1" s="1"/>
  <c r="C768" i="1"/>
  <c r="I768" i="1"/>
  <c r="H768" i="1" s="1"/>
  <c r="Y767" i="1"/>
  <c r="AB770" i="1"/>
  <c r="F709" i="1"/>
  <c r="J709" i="1" s="1"/>
  <c r="J708" i="1"/>
  <c r="AC710" i="1"/>
  <c r="AE710" i="1" s="1"/>
  <c r="G710" i="1"/>
  <c r="AG705" i="1"/>
  <c r="B705" i="1" s="1"/>
  <c r="A769" i="1"/>
  <c r="X768" i="1"/>
  <c r="K768" i="1"/>
  <c r="O709" i="1" l="1"/>
  <c r="P710" i="1" s="1"/>
  <c r="F710" i="1"/>
  <c r="J710" i="1" s="1"/>
  <c r="M712" i="1"/>
  <c r="N712" i="1" s="1"/>
  <c r="L713" i="1"/>
  <c r="AB771" i="1"/>
  <c r="AG706" i="1"/>
  <c r="B706" i="1" s="1"/>
  <c r="Z768" i="1"/>
  <c r="AA768" i="1" s="1"/>
  <c r="AH768" i="1" s="1"/>
  <c r="AJ769" i="1"/>
  <c r="I769" i="1"/>
  <c r="H769" i="1" s="1"/>
  <c r="C769" i="1"/>
  <c r="Y768" i="1"/>
  <c r="X769" i="1"/>
  <c r="A770" i="1"/>
  <c r="K769" i="1"/>
  <c r="T707" i="1"/>
  <c r="AF707" i="1" s="1"/>
  <c r="S708" i="1"/>
  <c r="U707" i="1"/>
  <c r="W707" i="1" s="1"/>
  <c r="AC711" i="1"/>
  <c r="AE711" i="1" s="1"/>
  <c r="G711" i="1"/>
  <c r="R709" i="1" l="1"/>
  <c r="V709" i="1" s="1"/>
  <c r="O710" i="1"/>
  <c r="AC712" i="1"/>
  <c r="AE712" i="1" s="1"/>
  <c r="G712" i="1"/>
  <c r="Y769" i="1"/>
  <c r="C770" i="1"/>
  <c r="I770" i="1"/>
  <c r="H770" i="1" s="1"/>
  <c r="Z769" i="1"/>
  <c r="AA769" i="1" s="1"/>
  <c r="AH769" i="1" s="1"/>
  <c r="AJ770" i="1"/>
  <c r="M713" i="1"/>
  <c r="N713" i="1" s="1"/>
  <c r="L714" i="1"/>
  <c r="F711" i="1"/>
  <c r="O711" i="1" s="1"/>
  <c r="AG707" i="1"/>
  <c r="Q710" i="1"/>
  <c r="Q711" i="1" s="1"/>
  <c r="Q712" i="1" s="1"/>
  <c r="Q713" i="1" s="1"/>
  <c r="P711" i="1"/>
  <c r="P712" i="1" s="1"/>
  <c r="P713" i="1" s="1"/>
  <c r="T708" i="1"/>
  <c r="AF708" i="1" s="1"/>
  <c r="S709" i="1"/>
  <c r="U708" i="1"/>
  <c r="W708" i="1" s="1"/>
  <c r="K770" i="1"/>
  <c r="X770" i="1"/>
  <c r="A771" i="1"/>
  <c r="AB772" i="1"/>
  <c r="J711" i="1" l="1"/>
  <c r="X771" i="1"/>
  <c r="A772" i="1"/>
  <c r="K771" i="1"/>
  <c r="AC713" i="1"/>
  <c r="AE713" i="1" s="1"/>
  <c r="G713" i="1"/>
  <c r="R710" i="1"/>
  <c r="V710" i="1" s="1"/>
  <c r="AG708" i="1"/>
  <c r="B708" i="1" s="1"/>
  <c r="T709" i="1"/>
  <c r="S710" i="1"/>
  <c r="U709" i="1"/>
  <c r="W709" i="1" s="1"/>
  <c r="M714" i="1"/>
  <c r="N714" i="1" s="1"/>
  <c r="P714" i="1"/>
  <c r="Q714" i="1"/>
  <c r="L715" i="1"/>
  <c r="F712" i="1"/>
  <c r="J712" i="1" s="1"/>
  <c r="R711" i="1"/>
  <c r="V711" i="1" s="1"/>
  <c r="AJ771" i="1"/>
  <c r="Y770" i="1"/>
  <c r="I771" i="1"/>
  <c r="H771" i="1" s="1"/>
  <c r="Z770" i="1"/>
  <c r="C771" i="1"/>
  <c r="AB773" i="1"/>
  <c r="B707" i="1"/>
  <c r="AB774" i="1" l="1"/>
  <c r="M715" i="1"/>
  <c r="N715" i="1" s="1"/>
  <c r="P715" i="1"/>
  <c r="Q715" i="1"/>
  <c r="L716" i="1"/>
  <c r="AG709" i="1"/>
  <c r="B709" i="1" s="1"/>
  <c r="O712" i="1"/>
  <c r="R712" i="1" s="1"/>
  <c r="V712" i="1" s="1"/>
  <c r="U710" i="1"/>
  <c r="W710" i="1" s="1"/>
  <c r="T710" i="1"/>
  <c r="AF710" i="1" s="1"/>
  <c r="S711" i="1"/>
  <c r="K772" i="1"/>
  <c r="X772" i="1"/>
  <c r="A773" i="1"/>
  <c r="AF709" i="1"/>
  <c r="AA709" i="1"/>
  <c r="F713" i="1"/>
  <c r="J713" i="1" s="1"/>
  <c r="AC714" i="1"/>
  <c r="AE714" i="1" s="1"/>
  <c r="G714" i="1"/>
  <c r="C772" i="1"/>
  <c r="Z771" i="1"/>
  <c r="AA771" i="1" s="1"/>
  <c r="AH771" i="1" s="1"/>
  <c r="AJ772" i="1"/>
  <c r="I772" i="1"/>
  <c r="H772" i="1" s="1"/>
  <c r="Y771" i="1"/>
  <c r="O713" i="1" l="1"/>
  <c r="R713" i="1" s="1"/>
  <c r="V713" i="1" s="1"/>
  <c r="AG710" i="1"/>
  <c r="B710" i="1" s="1"/>
  <c r="F714" i="1"/>
  <c r="J714" i="1" s="1"/>
  <c r="K773" i="1"/>
  <c r="X773" i="1"/>
  <c r="A774" i="1"/>
  <c r="M716" i="1"/>
  <c r="N716" i="1" s="1"/>
  <c r="P716" i="1"/>
  <c r="Q716" i="1"/>
  <c r="L717" i="1"/>
  <c r="AB775" i="1"/>
  <c r="AH709" i="1"/>
  <c r="U711" i="1"/>
  <c r="W711" i="1" s="1"/>
  <c r="T711" i="1"/>
  <c r="AF711" i="1" s="1"/>
  <c r="S712" i="1"/>
  <c r="C773" i="1"/>
  <c r="Z772" i="1"/>
  <c r="AA772" i="1" s="1"/>
  <c r="AH772" i="1" s="1"/>
  <c r="AJ773" i="1"/>
  <c r="Y772" i="1"/>
  <c r="I773" i="1"/>
  <c r="H773" i="1" s="1"/>
  <c r="AC715" i="1"/>
  <c r="AE715" i="1" s="1"/>
  <c r="G715" i="1"/>
  <c r="O714" i="1" l="1"/>
  <c r="R714" i="1" s="1"/>
  <c r="V714" i="1" s="1"/>
  <c r="F715" i="1"/>
  <c r="J715" i="1" s="1"/>
  <c r="AB776" i="1"/>
  <c r="U712" i="1"/>
  <c r="W712" i="1" s="1"/>
  <c r="T712" i="1"/>
  <c r="AF712" i="1" s="1"/>
  <c r="S713" i="1"/>
  <c r="AC716" i="1"/>
  <c r="AE716" i="1" s="1"/>
  <c r="G716" i="1"/>
  <c r="A775" i="1"/>
  <c r="K774" i="1"/>
  <c r="X774" i="1"/>
  <c r="AG711" i="1"/>
  <c r="B711" i="1" s="1"/>
  <c r="M717" i="1"/>
  <c r="N717" i="1" s="1"/>
  <c r="P717" i="1"/>
  <c r="Q717" i="1"/>
  <c r="L718" i="1"/>
  <c r="I774" i="1"/>
  <c r="H774" i="1" s="1"/>
  <c r="C774" i="1"/>
  <c r="Y773" i="1"/>
  <c r="AJ774" i="1"/>
  <c r="Z773" i="1"/>
  <c r="AA773" i="1" s="1"/>
  <c r="AH773" i="1" s="1"/>
  <c r="AC717" i="1" l="1"/>
  <c r="AE717" i="1" s="1"/>
  <c r="G717" i="1"/>
  <c r="M718" i="1"/>
  <c r="N718" i="1" s="1"/>
  <c r="P718" i="1"/>
  <c r="Q718" i="1"/>
  <c r="L719" i="1"/>
  <c r="AG712" i="1"/>
  <c r="B712" i="1" s="1"/>
  <c r="X775" i="1"/>
  <c r="A776" i="1"/>
  <c r="K775" i="1"/>
  <c r="O715" i="1"/>
  <c r="R715" i="1" s="1"/>
  <c r="V715" i="1" s="1"/>
  <c r="Z774" i="1"/>
  <c r="AA774" i="1" s="1"/>
  <c r="AH774" i="1" s="1"/>
  <c r="C775" i="1"/>
  <c r="Y774" i="1"/>
  <c r="I775" i="1"/>
  <c r="H775" i="1" s="1"/>
  <c r="AJ775" i="1"/>
  <c r="F716" i="1"/>
  <c r="J716" i="1" s="1"/>
  <c r="U713" i="1"/>
  <c r="W713" i="1" s="1"/>
  <c r="T713" i="1"/>
  <c r="AF713" i="1" s="1"/>
  <c r="S714" i="1"/>
  <c r="AB777" i="1"/>
  <c r="O716" i="1" l="1"/>
  <c r="R716" i="1" s="1"/>
  <c r="V716" i="1" s="1"/>
  <c r="AC718" i="1"/>
  <c r="AE718" i="1" s="1"/>
  <c r="G718" i="1"/>
  <c r="X776" i="1"/>
  <c r="A777" i="1"/>
  <c r="K776" i="1"/>
  <c r="Z775" i="1"/>
  <c r="AA775" i="1" s="1"/>
  <c r="AH775" i="1" s="1"/>
  <c r="AJ776" i="1"/>
  <c r="I776" i="1"/>
  <c r="H776" i="1" s="1"/>
  <c r="Y775" i="1"/>
  <c r="C776" i="1"/>
  <c r="M719" i="1"/>
  <c r="N719" i="1" s="1"/>
  <c r="P719" i="1"/>
  <c r="Q719" i="1"/>
  <c r="L720" i="1"/>
  <c r="F717" i="1"/>
  <c r="J717" i="1" s="1"/>
  <c r="U714" i="1"/>
  <c r="W714" i="1" s="1"/>
  <c r="T714" i="1"/>
  <c r="AF714" i="1" s="1"/>
  <c r="S715" i="1"/>
  <c r="AG713" i="1"/>
  <c r="B713" i="1" s="1"/>
  <c r="AB778" i="1"/>
  <c r="O717" i="1" l="1"/>
  <c r="R717" i="1" s="1"/>
  <c r="V717" i="1" s="1"/>
  <c r="AC719" i="1"/>
  <c r="AE719" i="1" s="1"/>
  <c r="G719" i="1"/>
  <c r="F718" i="1"/>
  <c r="J718" i="1" s="1"/>
  <c r="M720" i="1"/>
  <c r="N720" i="1" s="1"/>
  <c r="P720" i="1"/>
  <c r="Q720" i="1"/>
  <c r="L721" i="1"/>
  <c r="K777" i="1"/>
  <c r="A778" i="1"/>
  <c r="X777" i="1"/>
  <c r="AG714" i="1"/>
  <c r="Y776" i="1"/>
  <c r="C777" i="1"/>
  <c r="I777" i="1"/>
  <c r="H777" i="1" s="1"/>
  <c r="Z776" i="1"/>
  <c r="AA776" i="1" s="1"/>
  <c r="AH776" i="1" s="1"/>
  <c r="AJ777" i="1"/>
  <c r="U715" i="1"/>
  <c r="W715" i="1" s="1"/>
  <c r="T715" i="1"/>
  <c r="AF715" i="1" s="1"/>
  <c r="S716" i="1"/>
  <c r="AB779" i="1"/>
  <c r="O718" i="1" l="1"/>
  <c r="R718" i="1" s="1"/>
  <c r="V718" i="1" s="1"/>
  <c r="AC720" i="1"/>
  <c r="AE720" i="1" s="1"/>
  <c r="G720" i="1"/>
  <c r="U716" i="1"/>
  <c r="W716" i="1" s="1"/>
  <c r="T716" i="1"/>
  <c r="AF716" i="1" s="1"/>
  <c r="S717" i="1"/>
  <c r="Z777" i="1"/>
  <c r="AA777" i="1" s="1"/>
  <c r="AH777" i="1" s="1"/>
  <c r="AJ778" i="1"/>
  <c r="I778" i="1"/>
  <c r="H778" i="1" s="1"/>
  <c r="C778" i="1"/>
  <c r="Y777" i="1"/>
  <c r="M721" i="1"/>
  <c r="N721" i="1" s="1"/>
  <c r="P721" i="1"/>
  <c r="Q721" i="1"/>
  <c r="L722" i="1"/>
  <c r="AB780" i="1"/>
  <c r="B714" i="1"/>
  <c r="F719" i="1"/>
  <c r="O719" i="1" s="1"/>
  <c r="R719" i="1" s="1"/>
  <c r="V719" i="1" s="1"/>
  <c r="AG715" i="1"/>
  <c r="X778" i="1"/>
  <c r="A779" i="1"/>
  <c r="K778" i="1"/>
  <c r="J719" i="1" l="1"/>
  <c r="AG716" i="1"/>
  <c r="B716" i="1" s="1"/>
  <c r="AC721" i="1"/>
  <c r="AE721" i="1" s="1"/>
  <c r="G721" i="1"/>
  <c r="Z778" i="1"/>
  <c r="AA778" i="1" s="1"/>
  <c r="AH778" i="1" s="1"/>
  <c r="C779" i="1"/>
  <c r="I779" i="1"/>
  <c r="H779" i="1" s="1"/>
  <c r="Y778" i="1"/>
  <c r="AJ779" i="1"/>
  <c r="M722" i="1"/>
  <c r="N722" i="1" s="1"/>
  <c r="P722" i="1"/>
  <c r="Q722" i="1"/>
  <c r="L723" i="1"/>
  <c r="U717" i="1"/>
  <c r="W717" i="1" s="1"/>
  <c r="T717" i="1"/>
  <c r="AF717" i="1" s="1"/>
  <c r="S718" i="1"/>
  <c r="F720" i="1"/>
  <c r="J720" i="1" s="1"/>
  <c r="X779" i="1"/>
  <c r="A780" i="1"/>
  <c r="K779" i="1"/>
  <c r="AB781" i="1"/>
  <c r="B715" i="1"/>
  <c r="O720" i="1" l="1"/>
  <c r="R720" i="1" s="1"/>
  <c r="V720" i="1" s="1"/>
  <c r="F721" i="1"/>
  <c r="J721" i="1" s="1"/>
  <c r="AC722" i="1"/>
  <c r="AE722" i="1" s="1"/>
  <c r="G722" i="1"/>
  <c r="AG717" i="1"/>
  <c r="B717" i="1" s="1"/>
  <c r="K780" i="1"/>
  <c r="A781" i="1"/>
  <c r="X780" i="1"/>
  <c r="M723" i="1"/>
  <c r="N723" i="1" s="1"/>
  <c r="P723" i="1"/>
  <c r="Q723" i="1"/>
  <c r="L724" i="1"/>
  <c r="AB782" i="1"/>
  <c r="Y779" i="1"/>
  <c r="Z779" i="1"/>
  <c r="AA779" i="1" s="1"/>
  <c r="AH779" i="1" s="1"/>
  <c r="C780" i="1"/>
  <c r="AJ780" i="1"/>
  <c r="I780" i="1"/>
  <c r="H780" i="1" s="1"/>
  <c r="U718" i="1"/>
  <c r="W718" i="1" s="1"/>
  <c r="T718" i="1"/>
  <c r="AF718" i="1" s="1"/>
  <c r="S719" i="1"/>
  <c r="AG718" i="1" l="1"/>
  <c r="B718" i="1" s="1"/>
  <c r="M724" i="1"/>
  <c r="N724" i="1" s="1"/>
  <c r="P724" i="1"/>
  <c r="Q724" i="1"/>
  <c r="L725" i="1"/>
  <c r="Y780" i="1"/>
  <c r="Z780" i="1"/>
  <c r="AA780" i="1" s="1"/>
  <c r="AH780" i="1" s="1"/>
  <c r="C781" i="1"/>
  <c r="AJ781" i="1"/>
  <c r="I781" i="1"/>
  <c r="H781" i="1" s="1"/>
  <c r="U719" i="1"/>
  <c r="W719" i="1" s="1"/>
  <c r="T719" i="1"/>
  <c r="AF719" i="1" s="1"/>
  <c r="S720" i="1"/>
  <c r="K781" i="1"/>
  <c r="A782" i="1"/>
  <c r="X781" i="1"/>
  <c r="AB783" i="1"/>
  <c r="O721" i="1"/>
  <c r="R721" i="1" s="1"/>
  <c r="V721" i="1" s="1"/>
  <c r="AC723" i="1"/>
  <c r="AE723" i="1" s="1"/>
  <c r="G723" i="1"/>
  <c r="F722" i="1"/>
  <c r="O722" i="1" s="1"/>
  <c r="R722" i="1" s="1"/>
  <c r="V722" i="1" s="1"/>
  <c r="AC724" i="1" l="1"/>
  <c r="AE724" i="1" s="1"/>
  <c r="G724" i="1"/>
  <c r="F723" i="1"/>
  <c r="J723" i="1" s="1"/>
  <c r="AB784" i="1"/>
  <c r="AJ782" i="1"/>
  <c r="I782" i="1"/>
  <c r="H782" i="1" s="1"/>
  <c r="Y781" i="1"/>
  <c r="C782" i="1"/>
  <c r="Z781" i="1"/>
  <c r="AA781" i="1" s="1"/>
  <c r="AH781" i="1" s="1"/>
  <c r="AG719" i="1"/>
  <c r="M725" i="1"/>
  <c r="N725" i="1" s="1"/>
  <c r="P725" i="1"/>
  <c r="Q725" i="1"/>
  <c r="L726" i="1"/>
  <c r="J722" i="1"/>
  <c r="A783" i="1"/>
  <c r="X782" i="1"/>
  <c r="K782" i="1"/>
  <c r="U720" i="1"/>
  <c r="W720" i="1" s="1"/>
  <c r="T720" i="1"/>
  <c r="AF720" i="1" s="1"/>
  <c r="S721" i="1"/>
  <c r="O723" i="1" l="1"/>
  <c r="R723" i="1" s="1"/>
  <c r="V723" i="1" s="1"/>
  <c r="U721" i="1"/>
  <c r="W721" i="1" s="1"/>
  <c r="T721" i="1"/>
  <c r="AF721" i="1" s="1"/>
  <c r="S722" i="1"/>
  <c r="AC725" i="1"/>
  <c r="AE725" i="1" s="1"/>
  <c r="G725" i="1"/>
  <c r="A784" i="1"/>
  <c r="X783" i="1"/>
  <c r="K783" i="1"/>
  <c r="M726" i="1"/>
  <c r="N726" i="1" s="1"/>
  <c r="P726" i="1"/>
  <c r="Q726" i="1"/>
  <c r="L727" i="1"/>
  <c r="AB785" i="1"/>
  <c r="Y782" i="1"/>
  <c r="Z782" i="1"/>
  <c r="AA782" i="1" s="1"/>
  <c r="AH782" i="1" s="1"/>
  <c r="C783" i="1"/>
  <c r="AJ783" i="1"/>
  <c r="I783" i="1"/>
  <c r="H783" i="1" s="1"/>
  <c r="AG720" i="1"/>
  <c r="B720" i="1" s="1"/>
  <c r="B719" i="1"/>
  <c r="F724" i="1"/>
  <c r="O724" i="1" s="1"/>
  <c r="R724" i="1" s="1"/>
  <c r="V724" i="1" s="1"/>
  <c r="J724" i="1" l="1"/>
  <c r="U722" i="1"/>
  <c r="W722" i="1" s="1"/>
  <c r="T722" i="1"/>
  <c r="AF722" i="1" s="1"/>
  <c r="S723" i="1"/>
  <c r="AB786" i="1"/>
  <c r="F725" i="1"/>
  <c r="J725" i="1" s="1"/>
  <c r="AC726" i="1"/>
  <c r="AE726" i="1" s="1"/>
  <c r="G726" i="1"/>
  <c r="Z783" i="1"/>
  <c r="AA783" i="1" s="1"/>
  <c r="AH783" i="1" s="1"/>
  <c r="AJ784" i="1"/>
  <c r="I784" i="1"/>
  <c r="H784" i="1" s="1"/>
  <c r="C784" i="1"/>
  <c r="Y783" i="1"/>
  <c r="AG721" i="1"/>
  <c r="B721" i="1" s="1"/>
  <c r="M727" i="1"/>
  <c r="N727" i="1" s="1"/>
  <c r="P727" i="1"/>
  <c r="Q727" i="1"/>
  <c r="L728" i="1"/>
  <c r="K784" i="1"/>
  <c r="X784" i="1"/>
  <c r="A785" i="1"/>
  <c r="AC727" i="1" l="1"/>
  <c r="AE727" i="1" s="1"/>
  <c r="G727" i="1"/>
  <c r="K785" i="1"/>
  <c r="X785" i="1"/>
  <c r="A786" i="1"/>
  <c r="M728" i="1"/>
  <c r="N728" i="1" s="1"/>
  <c r="P728" i="1"/>
  <c r="Q728" i="1"/>
  <c r="L729" i="1"/>
  <c r="O725" i="1"/>
  <c r="R725" i="1" s="1"/>
  <c r="V725" i="1" s="1"/>
  <c r="AB787" i="1"/>
  <c r="AG722" i="1"/>
  <c r="AJ785" i="1"/>
  <c r="Y784" i="1"/>
  <c r="C785" i="1"/>
  <c r="I785" i="1"/>
  <c r="H785" i="1" s="1"/>
  <c r="Z784" i="1"/>
  <c r="AA784" i="1" s="1"/>
  <c r="AH784" i="1" s="1"/>
  <c r="F726" i="1"/>
  <c r="O726" i="1" s="1"/>
  <c r="R726" i="1" s="1"/>
  <c r="V726" i="1" s="1"/>
  <c r="U723" i="1"/>
  <c r="W723" i="1" s="1"/>
  <c r="T723" i="1"/>
  <c r="AF723" i="1" s="1"/>
  <c r="S724" i="1"/>
  <c r="C786" i="1" l="1"/>
  <c r="Y785" i="1"/>
  <c r="AJ786" i="1"/>
  <c r="Z785" i="1"/>
  <c r="AA785" i="1" s="1"/>
  <c r="AH785" i="1" s="1"/>
  <c r="I786" i="1"/>
  <c r="H786" i="1" s="1"/>
  <c r="AC728" i="1"/>
  <c r="AE728" i="1" s="1"/>
  <c r="G728" i="1"/>
  <c r="U724" i="1"/>
  <c r="W724" i="1" s="1"/>
  <c r="T724" i="1"/>
  <c r="AF724" i="1" s="1"/>
  <c r="S725" i="1"/>
  <c r="J726" i="1"/>
  <c r="AB788" i="1"/>
  <c r="M729" i="1"/>
  <c r="N729" i="1" s="1"/>
  <c r="P729" i="1"/>
  <c r="Q729" i="1"/>
  <c r="L730" i="1"/>
  <c r="K786" i="1"/>
  <c r="A787" i="1"/>
  <c r="X786" i="1"/>
  <c r="AG723" i="1"/>
  <c r="B723" i="1" s="1"/>
  <c r="B722" i="1"/>
  <c r="F727" i="1"/>
  <c r="J727" i="1" s="1"/>
  <c r="O727" i="1" l="1"/>
  <c r="R727" i="1" s="1"/>
  <c r="V727" i="1" s="1"/>
  <c r="Y786" i="1"/>
  <c r="C787" i="1"/>
  <c r="I787" i="1"/>
  <c r="H787" i="1" s="1"/>
  <c r="Z786" i="1"/>
  <c r="AA786" i="1" s="1"/>
  <c r="AH786" i="1" s="1"/>
  <c r="AJ787" i="1"/>
  <c r="M730" i="1"/>
  <c r="N730" i="1" s="1"/>
  <c r="P730" i="1"/>
  <c r="Q730" i="1"/>
  <c r="L731" i="1"/>
  <c r="AB789" i="1"/>
  <c r="U725" i="1"/>
  <c r="W725" i="1" s="1"/>
  <c r="T725" i="1"/>
  <c r="AF725" i="1" s="1"/>
  <c r="S726" i="1"/>
  <c r="F728" i="1"/>
  <c r="O728" i="1" s="1"/>
  <c r="R728" i="1" s="1"/>
  <c r="V728" i="1" s="1"/>
  <c r="K787" i="1"/>
  <c r="X787" i="1"/>
  <c r="A788" i="1"/>
  <c r="AG724" i="1"/>
  <c r="B724" i="1" s="1"/>
  <c r="AC729" i="1"/>
  <c r="AE729" i="1" s="1"/>
  <c r="G729" i="1"/>
  <c r="U726" i="1" l="1"/>
  <c r="W726" i="1" s="1"/>
  <c r="T726" i="1"/>
  <c r="AF726" i="1" s="1"/>
  <c r="S727" i="1"/>
  <c r="M731" i="1"/>
  <c r="N731" i="1" s="1"/>
  <c r="P731" i="1"/>
  <c r="Q731" i="1"/>
  <c r="L732" i="1"/>
  <c r="F729" i="1"/>
  <c r="J729" i="1" s="1"/>
  <c r="A789" i="1"/>
  <c r="X788" i="1"/>
  <c r="K788" i="1"/>
  <c r="J728" i="1"/>
  <c r="AB790" i="1"/>
  <c r="C788" i="1"/>
  <c r="Z787" i="1"/>
  <c r="AA787" i="1" s="1"/>
  <c r="AH787" i="1" s="1"/>
  <c r="AJ788" i="1"/>
  <c r="I788" i="1"/>
  <c r="H788" i="1" s="1"/>
  <c r="Y787" i="1"/>
  <c r="AG725" i="1"/>
  <c r="B725" i="1" s="1"/>
  <c r="AC730" i="1"/>
  <c r="AE730" i="1" s="1"/>
  <c r="G730" i="1"/>
  <c r="O729" i="1" l="1"/>
  <c r="R729" i="1" s="1"/>
  <c r="V729" i="1" s="1"/>
  <c r="Y788" i="1"/>
  <c r="AJ789" i="1"/>
  <c r="I789" i="1"/>
  <c r="H789" i="1" s="1"/>
  <c r="Z788" i="1"/>
  <c r="AA788" i="1" s="1"/>
  <c r="AH788" i="1" s="1"/>
  <c r="C789" i="1"/>
  <c r="AB791" i="1"/>
  <c r="F730" i="1"/>
  <c r="J730" i="1" s="1"/>
  <c r="X789" i="1"/>
  <c r="K789" i="1"/>
  <c r="A790" i="1"/>
  <c r="AG726" i="1"/>
  <c r="B726" i="1" s="1"/>
  <c r="AC731" i="1"/>
  <c r="AE731" i="1" s="1"/>
  <c r="G731" i="1"/>
  <c r="M732" i="1"/>
  <c r="N732" i="1" s="1"/>
  <c r="P732" i="1"/>
  <c r="Q732" i="1"/>
  <c r="L733" i="1"/>
  <c r="U727" i="1"/>
  <c r="W727" i="1" s="1"/>
  <c r="T727" i="1"/>
  <c r="AF727" i="1" s="1"/>
  <c r="S728" i="1"/>
  <c r="U728" i="1" l="1"/>
  <c r="W728" i="1" s="1"/>
  <c r="T728" i="1"/>
  <c r="AF728" i="1" s="1"/>
  <c r="S729" i="1"/>
  <c r="F731" i="1"/>
  <c r="J731" i="1" s="1"/>
  <c r="X790" i="1"/>
  <c r="A791" i="1"/>
  <c r="K790" i="1"/>
  <c r="AC732" i="1"/>
  <c r="AE732" i="1" s="1"/>
  <c r="G732" i="1"/>
  <c r="O730" i="1"/>
  <c r="R730" i="1" s="1"/>
  <c r="V730" i="1" s="1"/>
  <c r="AB792" i="1"/>
  <c r="AG727" i="1"/>
  <c r="B727" i="1" s="1"/>
  <c r="M733" i="1"/>
  <c r="N733" i="1" s="1"/>
  <c r="P733" i="1"/>
  <c r="Q733" i="1"/>
  <c r="L734" i="1"/>
  <c r="Z789" i="1"/>
  <c r="AA789" i="1" s="1"/>
  <c r="AH789" i="1" s="1"/>
  <c r="AJ790" i="1"/>
  <c r="Y789" i="1"/>
  <c r="C790" i="1"/>
  <c r="I790" i="1"/>
  <c r="H790" i="1" s="1"/>
  <c r="O731" i="1" l="1"/>
  <c r="R731" i="1" s="1"/>
  <c r="V731" i="1" s="1"/>
  <c r="M734" i="1"/>
  <c r="N734" i="1" s="1"/>
  <c r="P734" i="1"/>
  <c r="Q734" i="1"/>
  <c r="L735" i="1"/>
  <c r="U729" i="1"/>
  <c r="W729" i="1" s="1"/>
  <c r="T729" i="1"/>
  <c r="AF729" i="1" s="1"/>
  <c r="S730" i="1"/>
  <c r="K791" i="1"/>
  <c r="X791" i="1"/>
  <c r="A792" i="1"/>
  <c r="F732" i="1"/>
  <c r="O732" i="1" s="1"/>
  <c r="R732" i="1" s="1"/>
  <c r="V732" i="1" s="1"/>
  <c r="AG728" i="1"/>
  <c r="B728" i="1" s="1"/>
  <c r="AC733" i="1"/>
  <c r="AE733" i="1" s="1"/>
  <c r="G733" i="1"/>
  <c r="AB793" i="1"/>
  <c r="C791" i="1"/>
  <c r="Z790" i="1"/>
  <c r="AA790" i="1" s="1"/>
  <c r="AH790" i="1" s="1"/>
  <c r="AJ791" i="1"/>
  <c r="I791" i="1"/>
  <c r="H791" i="1" s="1"/>
  <c r="Y790" i="1"/>
  <c r="J732" i="1" l="1"/>
  <c r="AC734" i="1"/>
  <c r="AE734" i="1" s="1"/>
  <c r="G734" i="1"/>
  <c r="F733" i="1"/>
  <c r="J733" i="1" s="1"/>
  <c r="K792" i="1"/>
  <c r="X792" i="1"/>
  <c r="A793" i="1"/>
  <c r="M735" i="1"/>
  <c r="N735" i="1" s="1"/>
  <c r="P735" i="1"/>
  <c r="Q735" i="1"/>
  <c r="L736" i="1"/>
  <c r="AB794" i="1"/>
  <c r="AJ792" i="1"/>
  <c r="Z791" i="1"/>
  <c r="AA791" i="1" s="1"/>
  <c r="AH791" i="1" s="1"/>
  <c r="C792" i="1"/>
  <c r="I792" i="1"/>
  <c r="H792" i="1" s="1"/>
  <c r="Y791" i="1"/>
  <c r="U730" i="1"/>
  <c r="W730" i="1" s="1"/>
  <c r="T730" i="1"/>
  <c r="AF730" i="1" s="1"/>
  <c r="S731" i="1"/>
  <c r="AG729" i="1"/>
  <c r="O733" i="1" l="1"/>
  <c r="R733" i="1" s="1"/>
  <c r="V733" i="1" s="1"/>
  <c r="F734" i="1"/>
  <c r="J734" i="1" s="1"/>
  <c r="AC735" i="1"/>
  <c r="AE735" i="1" s="1"/>
  <c r="G735" i="1"/>
  <c r="AB795" i="1"/>
  <c r="M736" i="1"/>
  <c r="N736" i="1" s="1"/>
  <c r="P736" i="1"/>
  <c r="Q736" i="1"/>
  <c r="L737" i="1"/>
  <c r="X793" i="1"/>
  <c r="A794" i="1"/>
  <c r="K793" i="1"/>
  <c r="U731" i="1"/>
  <c r="W731" i="1" s="1"/>
  <c r="T731" i="1"/>
  <c r="AF731" i="1" s="1"/>
  <c r="S732" i="1"/>
  <c r="B729" i="1"/>
  <c r="AG730" i="1"/>
  <c r="B730" i="1" s="1"/>
  <c r="Y792" i="1"/>
  <c r="C793" i="1"/>
  <c r="I793" i="1"/>
  <c r="H793" i="1" s="1"/>
  <c r="AJ793" i="1"/>
  <c r="Z792" i="1"/>
  <c r="AA792" i="1" s="1"/>
  <c r="AH792" i="1" s="1"/>
  <c r="O734" i="1" l="1"/>
  <c r="R734" i="1" s="1"/>
  <c r="V734" i="1" s="1"/>
  <c r="AC736" i="1"/>
  <c r="AE736" i="1" s="1"/>
  <c r="G736" i="1"/>
  <c r="AB796" i="1"/>
  <c r="Z793" i="1"/>
  <c r="AA793" i="1" s="1"/>
  <c r="AH793" i="1" s="1"/>
  <c r="I794" i="1"/>
  <c r="H794" i="1" s="1"/>
  <c r="AJ794" i="1"/>
  <c r="Y793" i="1"/>
  <c r="C794" i="1"/>
  <c r="M737" i="1"/>
  <c r="N737" i="1" s="1"/>
  <c r="P737" i="1"/>
  <c r="Q737" i="1"/>
  <c r="L738" i="1"/>
  <c r="U732" i="1"/>
  <c r="W732" i="1" s="1"/>
  <c r="T732" i="1"/>
  <c r="AF732" i="1" s="1"/>
  <c r="S733" i="1"/>
  <c r="AG731" i="1"/>
  <c r="F735" i="1"/>
  <c r="O735" i="1" s="1"/>
  <c r="R735" i="1" s="1"/>
  <c r="V735" i="1" s="1"/>
  <c r="X794" i="1"/>
  <c r="A795" i="1"/>
  <c r="K794" i="1"/>
  <c r="J735" i="1" l="1"/>
  <c r="AC737" i="1"/>
  <c r="AE737" i="1" s="1"/>
  <c r="G737" i="1"/>
  <c r="AB797" i="1"/>
  <c r="B731" i="1"/>
  <c r="AG732" i="1"/>
  <c r="M738" i="1"/>
  <c r="N738" i="1" s="1"/>
  <c r="P738" i="1"/>
  <c r="Q738" i="1"/>
  <c r="L739" i="1"/>
  <c r="F736" i="1"/>
  <c r="O736" i="1" s="1"/>
  <c r="R736" i="1" s="1"/>
  <c r="V736" i="1" s="1"/>
  <c r="X795" i="1"/>
  <c r="A796" i="1"/>
  <c r="K795" i="1"/>
  <c r="Y794" i="1"/>
  <c r="C795" i="1"/>
  <c r="Z794" i="1"/>
  <c r="AA794" i="1" s="1"/>
  <c r="AH794" i="1" s="1"/>
  <c r="AJ795" i="1"/>
  <c r="I795" i="1"/>
  <c r="H795" i="1" s="1"/>
  <c r="U733" i="1"/>
  <c r="W733" i="1" s="1"/>
  <c r="T733" i="1"/>
  <c r="AF733" i="1" s="1"/>
  <c r="S734" i="1"/>
  <c r="J736" i="1" l="1"/>
  <c r="AG733" i="1"/>
  <c r="B733" i="1" s="1"/>
  <c r="M739" i="1"/>
  <c r="N739" i="1" s="1"/>
  <c r="P739" i="1"/>
  <c r="Q739" i="1"/>
  <c r="L740" i="1"/>
  <c r="Y795" i="1"/>
  <c r="I796" i="1"/>
  <c r="H796" i="1" s="1"/>
  <c r="C796" i="1"/>
  <c r="Z795" i="1"/>
  <c r="AA795" i="1" s="1"/>
  <c r="AH795" i="1" s="1"/>
  <c r="AJ796" i="1"/>
  <c r="AB798" i="1"/>
  <c r="U734" i="1"/>
  <c r="W734" i="1" s="1"/>
  <c r="T734" i="1"/>
  <c r="AF734" i="1" s="1"/>
  <c r="S735" i="1"/>
  <c r="A797" i="1"/>
  <c r="K796" i="1"/>
  <c r="X796" i="1"/>
  <c r="F737" i="1"/>
  <c r="O737" i="1" s="1"/>
  <c r="R737" i="1" s="1"/>
  <c r="V737" i="1" s="1"/>
  <c r="AC738" i="1"/>
  <c r="AE738" i="1" s="1"/>
  <c r="G738" i="1"/>
  <c r="B732" i="1"/>
  <c r="J737" i="1" l="1"/>
  <c r="AJ797" i="1"/>
  <c r="Y796" i="1"/>
  <c r="I797" i="1"/>
  <c r="H797" i="1" s="1"/>
  <c r="Z796" i="1"/>
  <c r="AA796" i="1" s="1"/>
  <c r="AH796" i="1" s="1"/>
  <c r="C797" i="1"/>
  <c r="AC739" i="1"/>
  <c r="AE739" i="1" s="1"/>
  <c r="G739" i="1"/>
  <c r="AB799" i="1"/>
  <c r="M740" i="1"/>
  <c r="N740" i="1" s="1"/>
  <c r="P740" i="1"/>
  <c r="Q740" i="1"/>
  <c r="L741" i="1"/>
  <c r="AG734" i="1"/>
  <c r="B734" i="1" s="1"/>
  <c r="F738" i="1"/>
  <c r="O738" i="1" s="1"/>
  <c r="R738" i="1" s="1"/>
  <c r="V738" i="1" s="1"/>
  <c r="X797" i="1"/>
  <c r="A798" i="1"/>
  <c r="K797" i="1"/>
  <c r="U735" i="1"/>
  <c r="W735" i="1" s="1"/>
  <c r="T735" i="1"/>
  <c r="AF735" i="1" s="1"/>
  <c r="S736" i="1"/>
  <c r="AC740" i="1" l="1"/>
  <c r="AE740" i="1" s="1"/>
  <c r="G740" i="1"/>
  <c r="F739" i="1"/>
  <c r="J739" i="1" s="1"/>
  <c r="AG735" i="1"/>
  <c r="C798" i="1"/>
  <c r="I798" i="1"/>
  <c r="H798" i="1" s="1"/>
  <c r="Y797" i="1"/>
  <c r="AJ798" i="1"/>
  <c r="Z797" i="1"/>
  <c r="AA797" i="1" s="1"/>
  <c r="AH797" i="1" s="1"/>
  <c r="M741" i="1"/>
  <c r="N741" i="1" s="1"/>
  <c r="P741" i="1"/>
  <c r="Q741" i="1"/>
  <c r="L742" i="1"/>
  <c r="AB800" i="1"/>
  <c r="A799" i="1"/>
  <c r="K798" i="1"/>
  <c r="X798" i="1"/>
  <c r="J738" i="1"/>
  <c r="U736" i="1"/>
  <c r="W736" i="1" s="1"/>
  <c r="T736" i="1"/>
  <c r="AF736" i="1" s="1"/>
  <c r="S737" i="1"/>
  <c r="AC741" i="1" l="1"/>
  <c r="AE741" i="1" s="1"/>
  <c r="G741" i="1"/>
  <c r="Y798" i="1"/>
  <c r="C799" i="1"/>
  <c r="Z798" i="1"/>
  <c r="AA798" i="1" s="1"/>
  <c r="AH798" i="1" s="1"/>
  <c r="AJ799" i="1"/>
  <c r="I799" i="1"/>
  <c r="H799" i="1" s="1"/>
  <c r="AG736" i="1"/>
  <c r="M742" i="1"/>
  <c r="N742" i="1" s="1"/>
  <c r="L743" i="1"/>
  <c r="F740" i="1"/>
  <c r="J740" i="1" s="1"/>
  <c r="O739" i="1"/>
  <c r="R739" i="1" s="1"/>
  <c r="V739" i="1" s="1"/>
  <c r="U737" i="1"/>
  <c r="W737" i="1" s="1"/>
  <c r="T737" i="1"/>
  <c r="AF737" i="1" s="1"/>
  <c r="S738" i="1"/>
  <c r="A800" i="1"/>
  <c r="K799" i="1"/>
  <c r="X799" i="1"/>
  <c r="AB801" i="1"/>
  <c r="B735" i="1"/>
  <c r="O740" i="1" l="1"/>
  <c r="R740" i="1" s="1"/>
  <c r="V740" i="1" s="1"/>
  <c r="AC742" i="1"/>
  <c r="AE742" i="1" s="1"/>
  <c r="G742" i="1"/>
  <c r="AJ800" i="1"/>
  <c r="Y799" i="1"/>
  <c r="I800" i="1"/>
  <c r="H800" i="1" s="1"/>
  <c r="Z799" i="1"/>
  <c r="AA799" i="1" s="1"/>
  <c r="AH799" i="1" s="1"/>
  <c r="C800" i="1"/>
  <c r="M743" i="1"/>
  <c r="N743" i="1" s="1"/>
  <c r="L744" i="1"/>
  <c r="B736" i="1"/>
  <c r="F741" i="1"/>
  <c r="J741" i="1" s="1"/>
  <c r="U738" i="1"/>
  <c r="W738" i="1" s="1"/>
  <c r="T738" i="1"/>
  <c r="AF738" i="1" s="1"/>
  <c r="S739" i="1"/>
  <c r="AB802" i="1"/>
  <c r="X800" i="1"/>
  <c r="A801" i="1"/>
  <c r="K800" i="1"/>
  <c r="AG737" i="1"/>
  <c r="B737" i="1" s="1"/>
  <c r="O741" i="1" l="1"/>
  <c r="R741" i="1" s="1"/>
  <c r="K801" i="1"/>
  <c r="X801" i="1"/>
  <c r="A802" i="1"/>
  <c r="AB803" i="1"/>
  <c r="AC743" i="1"/>
  <c r="AE743" i="1" s="1"/>
  <c r="G743" i="1"/>
  <c r="C801" i="1"/>
  <c r="Y800" i="1"/>
  <c r="AJ801" i="1"/>
  <c r="I801" i="1"/>
  <c r="H801" i="1" s="1"/>
  <c r="Z800" i="1"/>
  <c r="AA800" i="1" s="1"/>
  <c r="AH800" i="1" s="1"/>
  <c r="M744" i="1"/>
  <c r="N744" i="1" s="1"/>
  <c r="L745" i="1"/>
  <c r="F742" i="1"/>
  <c r="O742" i="1" s="1"/>
  <c r="U739" i="1"/>
  <c r="W739" i="1" s="1"/>
  <c r="T739" i="1"/>
  <c r="AF739" i="1" s="1"/>
  <c r="S740" i="1"/>
  <c r="AG738" i="1"/>
  <c r="B738" i="1" s="1"/>
  <c r="P742" i="1" l="1"/>
  <c r="P743" i="1" s="1"/>
  <c r="P744" i="1" s="1"/>
  <c r="P745" i="1" s="1"/>
  <c r="AC744" i="1"/>
  <c r="AE744" i="1" s="1"/>
  <c r="G744" i="1"/>
  <c r="F743" i="1"/>
  <c r="J743" i="1" s="1"/>
  <c r="AB804" i="1"/>
  <c r="AG739" i="1"/>
  <c r="B739" i="1" s="1"/>
  <c r="M745" i="1"/>
  <c r="N745" i="1" s="1"/>
  <c r="L746" i="1"/>
  <c r="X802" i="1"/>
  <c r="A803" i="1"/>
  <c r="K802" i="1"/>
  <c r="J742" i="1"/>
  <c r="Z801" i="1"/>
  <c r="C802" i="1"/>
  <c r="AJ802" i="1"/>
  <c r="Y801" i="1"/>
  <c r="I802" i="1"/>
  <c r="H802" i="1" s="1"/>
  <c r="S741" i="1"/>
  <c r="V741" i="1"/>
  <c r="U740" i="1"/>
  <c r="W740" i="1" s="1"/>
  <c r="T740" i="1"/>
  <c r="AF740" i="1" s="1"/>
  <c r="Q742" i="1" l="1"/>
  <c r="Q743" i="1" s="1"/>
  <c r="Q744" i="1" s="1"/>
  <c r="Q745" i="1" s="1"/>
  <c r="Q746" i="1" s="1"/>
  <c r="Z802" i="1"/>
  <c r="AA802" i="1" s="1"/>
  <c r="AH802" i="1" s="1"/>
  <c r="AJ803" i="1"/>
  <c r="Y802" i="1"/>
  <c r="I803" i="1"/>
  <c r="H803" i="1" s="1"/>
  <c r="C803" i="1"/>
  <c r="O743" i="1"/>
  <c r="AC745" i="1"/>
  <c r="AE745" i="1" s="1"/>
  <c r="G745" i="1"/>
  <c r="AB805" i="1"/>
  <c r="F744" i="1"/>
  <c r="O744" i="1" s="1"/>
  <c r="U741" i="1"/>
  <c r="W741" i="1" s="1"/>
  <c r="T741" i="1"/>
  <c r="S742" i="1"/>
  <c r="X803" i="1"/>
  <c r="A804" i="1"/>
  <c r="K803" i="1"/>
  <c r="M746" i="1"/>
  <c r="N746" i="1" s="1"/>
  <c r="P746" i="1"/>
  <c r="L747" i="1"/>
  <c r="AG740" i="1"/>
  <c r="B740" i="1" s="1"/>
  <c r="R744" i="1" l="1"/>
  <c r="R743" i="1"/>
  <c r="R742" i="1"/>
  <c r="M747" i="1"/>
  <c r="N747" i="1" s="1"/>
  <c r="P747" i="1"/>
  <c r="Q747" i="1"/>
  <c r="L748" i="1"/>
  <c r="AF741" i="1"/>
  <c r="AA741" i="1"/>
  <c r="AG741" i="1"/>
  <c r="B741" i="1" s="1"/>
  <c r="K804" i="1"/>
  <c r="A805" i="1"/>
  <c r="X804" i="1"/>
  <c r="J744" i="1"/>
  <c r="AB806" i="1"/>
  <c r="AC746" i="1"/>
  <c r="AE746" i="1" s="1"/>
  <c r="G746" i="1"/>
  <c r="Y803" i="1"/>
  <c r="Z803" i="1"/>
  <c r="AA803" i="1" s="1"/>
  <c r="AH803" i="1" s="1"/>
  <c r="C804" i="1"/>
  <c r="I804" i="1"/>
  <c r="H804" i="1" s="1"/>
  <c r="AJ804" i="1"/>
  <c r="T742" i="1"/>
  <c r="AF742" i="1" s="1"/>
  <c r="S743" i="1"/>
  <c r="F745" i="1"/>
  <c r="O745" i="1" s="1"/>
  <c r="R745" i="1" s="1"/>
  <c r="T743" i="1" l="1"/>
  <c r="AF743" i="1" s="1"/>
  <c r="S744" i="1"/>
  <c r="F746" i="1"/>
  <c r="J746" i="1" s="1"/>
  <c r="AB807" i="1"/>
  <c r="X805" i="1"/>
  <c r="K805" i="1"/>
  <c r="A806" i="1"/>
  <c r="M748" i="1"/>
  <c r="N748" i="1" s="1"/>
  <c r="P748" i="1"/>
  <c r="Q748" i="1"/>
  <c r="L749" i="1"/>
  <c r="J745" i="1"/>
  <c r="Y804" i="1"/>
  <c r="C805" i="1"/>
  <c r="I805" i="1"/>
  <c r="H805" i="1" s="1"/>
  <c r="AJ805" i="1"/>
  <c r="Z804" i="1"/>
  <c r="AA804" i="1" s="1"/>
  <c r="AH804" i="1" s="1"/>
  <c r="AH741" i="1"/>
  <c r="AC747" i="1"/>
  <c r="AE747" i="1" s="1"/>
  <c r="G747" i="1"/>
  <c r="O746" i="1" l="1"/>
  <c r="R746" i="1" s="1"/>
  <c r="AC748" i="1"/>
  <c r="AE748" i="1" s="1"/>
  <c r="G748" i="1"/>
  <c r="AB808" i="1"/>
  <c r="M749" i="1"/>
  <c r="N749" i="1" s="1"/>
  <c r="P749" i="1"/>
  <c r="Q749" i="1"/>
  <c r="L750" i="1"/>
  <c r="X806" i="1"/>
  <c r="K806" i="1"/>
  <c r="A807" i="1"/>
  <c r="T744" i="1"/>
  <c r="AF744" i="1" s="1"/>
  <c r="S745" i="1"/>
  <c r="F747" i="1"/>
  <c r="O747" i="1" s="1"/>
  <c r="R747" i="1" s="1"/>
  <c r="Z805" i="1"/>
  <c r="AA805" i="1" s="1"/>
  <c r="AH805" i="1" s="1"/>
  <c r="C806" i="1"/>
  <c r="I806" i="1"/>
  <c r="H806" i="1" s="1"/>
  <c r="Y805" i="1"/>
  <c r="AJ806" i="1"/>
  <c r="J747" i="1" l="1"/>
  <c r="A808" i="1"/>
  <c r="X807" i="1"/>
  <c r="K807" i="1"/>
  <c r="AB809" i="1"/>
  <c r="T745" i="1"/>
  <c r="AF745" i="1" s="1"/>
  <c r="S746" i="1"/>
  <c r="F748" i="1"/>
  <c r="O748" i="1" s="1"/>
  <c r="R748" i="1" s="1"/>
  <c r="AC749" i="1"/>
  <c r="AE749" i="1" s="1"/>
  <c r="G749" i="1"/>
  <c r="Y806" i="1"/>
  <c r="I807" i="1"/>
  <c r="H807" i="1" s="1"/>
  <c r="Z806" i="1"/>
  <c r="AA806" i="1" s="1"/>
  <c r="AH806" i="1" s="1"/>
  <c r="C807" i="1"/>
  <c r="AJ807" i="1"/>
  <c r="M750" i="1"/>
  <c r="N750" i="1" s="1"/>
  <c r="P750" i="1"/>
  <c r="Q750" i="1"/>
  <c r="L751" i="1"/>
  <c r="J748" i="1" l="1"/>
  <c r="AC750" i="1"/>
  <c r="AE750" i="1" s="1"/>
  <c r="G750" i="1"/>
  <c r="T746" i="1"/>
  <c r="AF746" i="1" s="1"/>
  <c r="S747" i="1"/>
  <c r="M751" i="1"/>
  <c r="N751" i="1" s="1"/>
  <c r="P751" i="1"/>
  <c r="Q751" i="1"/>
  <c r="L752" i="1"/>
  <c r="Z807" i="1"/>
  <c r="AA807" i="1" s="1"/>
  <c r="AH807" i="1" s="1"/>
  <c r="AJ808" i="1"/>
  <c r="Y807" i="1"/>
  <c r="C808" i="1"/>
  <c r="I808" i="1"/>
  <c r="H808" i="1" s="1"/>
  <c r="F749" i="1"/>
  <c r="O749" i="1" s="1"/>
  <c r="R749" i="1" s="1"/>
  <c r="AB810" i="1"/>
  <c r="X808" i="1"/>
  <c r="A809" i="1"/>
  <c r="K808" i="1"/>
  <c r="J749" i="1" l="1"/>
  <c r="AB811" i="1"/>
  <c r="M752" i="1"/>
  <c r="N752" i="1" s="1"/>
  <c r="P752" i="1"/>
  <c r="Q752" i="1"/>
  <c r="L753" i="1"/>
  <c r="T747" i="1"/>
  <c r="AF747" i="1" s="1"/>
  <c r="S748" i="1"/>
  <c r="F750" i="1"/>
  <c r="J750" i="1" s="1"/>
  <c r="Y808" i="1"/>
  <c r="AJ809" i="1"/>
  <c r="Z808" i="1"/>
  <c r="AA808" i="1" s="1"/>
  <c r="AH808" i="1" s="1"/>
  <c r="I809" i="1"/>
  <c r="H809" i="1" s="1"/>
  <c r="C809" i="1"/>
  <c r="X809" i="1"/>
  <c r="K809" i="1"/>
  <c r="A810" i="1"/>
  <c r="AC751" i="1"/>
  <c r="AE751" i="1" s="1"/>
  <c r="G751" i="1"/>
  <c r="O750" i="1" l="1"/>
  <c r="R750" i="1" s="1"/>
  <c r="AC752" i="1"/>
  <c r="AE752" i="1" s="1"/>
  <c r="G752" i="1"/>
  <c r="F751" i="1"/>
  <c r="J751" i="1" s="1"/>
  <c r="X810" i="1"/>
  <c r="A811" i="1"/>
  <c r="K810" i="1"/>
  <c r="M753" i="1"/>
  <c r="N753" i="1" s="1"/>
  <c r="P753" i="1"/>
  <c r="Q753" i="1"/>
  <c r="L754" i="1"/>
  <c r="I810" i="1"/>
  <c r="H810" i="1" s="1"/>
  <c r="Y809" i="1"/>
  <c r="AJ810" i="1"/>
  <c r="Z809" i="1"/>
  <c r="AA809" i="1" s="1"/>
  <c r="AH809" i="1" s="1"/>
  <c r="C810" i="1"/>
  <c r="T748" i="1"/>
  <c r="AF748" i="1" s="1"/>
  <c r="S749" i="1"/>
  <c r="AB812" i="1"/>
  <c r="T749" i="1" l="1"/>
  <c r="AF749" i="1" s="1"/>
  <c r="S750" i="1"/>
  <c r="X811" i="1"/>
  <c r="A812" i="1"/>
  <c r="K811" i="1"/>
  <c r="AC753" i="1"/>
  <c r="AE753" i="1" s="1"/>
  <c r="G753" i="1"/>
  <c r="Y810" i="1"/>
  <c r="C811" i="1"/>
  <c r="I811" i="1"/>
  <c r="H811" i="1" s="1"/>
  <c r="Z810" i="1"/>
  <c r="AA810" i="1" s="1"/>
  <c r="AH810" i="1" s="1"/>
  <c r="AJ811" i="1"/>
  <c r="F752" i="1"/>
  <c r="O752" i="1" s="1"/>
  <c r="R752" i="1" s="1"/>
  <c r="M754" i="1"/>
  <c r="N754" i="1" s="1"/>
  <c r="P754" i="1"/>
  <c r="Q754" i="1"/>
  <c r="L755" i="1"/>
  <c r="O751" i="1"/>
  <c r="R751" i="1" s="1"/>
  <c r="AB813" i="1"/>
  <c r="AC754" i="1" l="1"/>
  <c r="AE754" i="1" s="1"/>
  <c r="G754" i="1"/>
  <c r="M755" i="1"/>
  <c r="N755" i="1" s="1"/>
  <c r="P755" i="1"/>
  <c r="Q755" i="1"/>
  <c r="L756" i="1"/>
  <c r="J752" i="1"/>
  <c r="A813" i="1"/>
  <c r="K812" i="1"/>
  <c r="X812" i="1"/>
  <c r="T750" i="1"/>
  <c r="AF750" i="1" s="1"/>
  <c r="S751" i="1"/>
  <c r="F753" i="1"/>
  <c r="J753" i="1" s="1"/>
  <c r="AB814" i="1"/>
  <c r="Y811" i="1"/>
  <c r="AJ812" i="1"/>
  <c r="I812" i="1"/>
  <c r="H812" i="1" s="1"/>
  <c r="Z811" i="1"/>
  <c r="AA811" i="1" s="1"/>
  <c r="AH811" i="1" s="1"/>
  <c r="C812" i="1"/>
  <c r="O753" i="1" l="1"/>
  <c r="R753" i="1" s="1"/>
  <c r="AB815" i="1"/>
  <c r="A814" i="1"/>
  <c r="K813" i="1"/>
  <c r="X813" i="1"/>
  <c r="T751" i="1"/>
  <c r="AF751" i="1" s="1"/>
  <c r="S752" i="1"/>
  <c r="F754" i="1"/>
  <c r="J754" i="1" s="1"/>
  <c r="AC755" i="1"/>
  <c r="AE755" i="1" s="1"/>
  <c r="G755" i="1"/>
  <c r="Y812" i="1"/>
  <c r="C813" i="1"/>
  <c r="Z812" i="1"/>
  <c r="AA812" i="1" s="1"/>
  <c r="AH812" i="1" s="1"/>
  <c r="AJ813" i="1"/>
  <c r="I813" i="1"/>
  <c r="H813" i="1" s="1"/>
  <c r="M756" i="1"/>
  <c r="N756" i="1" s="1"/>
  <c r="P756" i="1"/>
  <c r="Q756" i="1"/>
  <c r="L757" i="1"/>
  <c r="M757" i="1" l="1"/>
  <c r="N757" i="1" s="1"/>
  <c r="P757" i="1"/>
  <c r="Q757" i="1"/>
  <c r="L758" i="1"/>
  <c r="F755" i="1"/>
  <c r="J755" i="1" s="1"/>
  <c r="X814" i="1"/>
  <c r="A815" i="1"/>
  <c r="K814" i="1"/>
  <c r="Z813" i="1"/>
  <c r="AA813" i="1" s="1"/>
  <c r="AH813" i="1" s="1"/>
  <c r="AJ814" i="1"/>
  <c r="Y813" i="1"/>
  <c r="I814" i="1"/>
  <c r="H814" i="1" s="1"/>
  <c r="C814" i="1"/>
  <c r="AB816" i="1"/>
  <c r="O754" i="1"/>
  <c r="R754" i="1" s="1"/>
  <c r="AC756" i="1"/>
  <c r="AE756" i="1" s="1"/>
  <c r="G756" i="1"/>
  <c r="T752" i="1"/>
  <c r="AF752" i="1" s="1"/>
  <c r="S753" i="1"/>
  <c r="T753" i="1" l="1"/>
  <c r="AF753" i="1" s="1"/>
  <c r="S754" i="1"/>
  <c r="Z814" i="1"/>
  <c r="AA814" i="1" s="1"/>
  <c r="AH814" i="1" s="1"/>
  <c r="C815" i="1"/>
  <c r="I815" i="1"/>
  <c r="H815" i="1" s="1"/>
  <c r="Y814" i="1"/>
  <c r="AJ815" i="1"/>
  <c r="O755" i="1"/>
  <c r="R755" i="1" s="1"/>
  <c r="AC757" i="1"/>
  <c r="AE757" i="1" s="1"/>
  <c r="G757" i="1"/>
  <c r="M758" i="1"/>
  <c r="N758" i="1" s="1"/>
  <c r="P758" i="1"/>
  <c r="Q758" i="1"/>
  <c r="L759" i="1"/>
  <c r="AB817" i="1"/>
  <c r="F756" i="1"/>
  <c r="O756" i="1" s="1"/>
  <c r="R756" i="1" s="1"/>
  <c r="X815" i="1"/>
  <c r="K815" i="1"/>
  <c r="A816" i="1"/>
  <c r="J756" i="1" l="1"/>
  <c r="K816" i="1"/>
  <c r="X816" i="1"/>
  <c r="A817" i="1"/>
  <c r="M759" i="1"/>
  <c r="N759" i="1" s="1"/>
  <c r="P759" i="1"/>
  <c r="Q759" i="1"/>
  <c r="L760" i="1"/>
  <c r="F757" i="1"/>
  <c r="J757" i="1" s="1"/>
  <c r="T754" i="1"/>
  <c r="AF754" i="1" s="1"/>
  <c r="S755" i="1"/>
  <c r="C816" i="1"/>
  <c r="Z815" i="1"/>
  <c r="AA815" i="1" s="1"/>
  <c r="AH815" i="1" s="1"/>
  <c r="AJ816" i="1"/>
  <c r="I816" i="1"/>
  <c r="H816" i="1" s="1"/>
  <c r="Y815" i="1"/>
  <c r="AB818" i="1"/>
  <c r="AC758" i="1"/>
  <c r="AE758" i="1" s="1"/>
  <c r="G758" i="1"/>
  <c r="AC759" i="1" l="1"/>
  <c r="AE759" i="1" s="1"/>
  <c r="G759" i="1"/>
  <c r="X817" i="1"/>
  <c r="A818" i="1"/>
  <c r="K817" i="1"/>
  <c r="M760" i="1"/>
  <c r="N760" i="1" s="1"/>
  <c r="P760" i="1"/>
  <c r="Q760" i="1"/>
  <c r="L761" i="1"/>
  <c r="Z816" i="1"/>
  <c r="AA816" i="1" s="1"/>
  <c r="AH816" i="1" s="1"/>
  <c r="C817" i="1"/>
  <c r="I817" i="1"/>
  <c r="H817" i="1" s="1"/>
  <c r="AJ817" i="1"/>
  <c r="Y816" i="1"/>
  <c r="O757" i="1"/>
  <c r="R757" i="1" s="1"/>
  <c r="F758" i="1"/>
  <c r="O758" i="1" s="1"/>
  <c r="R758" i="1" s="1"/>
  <c r="AB819" i="1"/>
  <c r="T755" i="1"/>
  <c r="AF755" i="1" s="1"/>
  <c r="S756" i="1"/>
  <c r="J758" i="1" l="1"/>
  <c r="X818" i="1"/>
  <c r="A819" i="1"/>
  <c r="K818" i="1"/>
  <c r="AC760" i="1"/>
  <c r="AE760" i="1" s="1"/>
  <c r="G760" i="1"/>
  <c r="Y817" i="1"/>
  <c r="C818" i="1"/>
  <c r="I818" i="1"/>
  <c r="H818" i="1" s="1"/>
  <c r="Z817" i="1"/>
  <c r="AA817" i="1" s="1"/>
  <c r="AH817" i="1" s="1"/>
  <c r="AJ818" i="1"/>
  <c r="F759" i="1"/>
  <c r="O759" i="1" s="1"/>
  <c r="R759" i="1" s="1"/>
  <c r="M761" i="1"/>
  <c r="N761" i="1" s="1"/>
  <c r="P761" i="1"/>
  <c r="Q761" i="1"/>
  <c r="L762" i="1"/>
  <c r="AB820" i="1"/>
  <c r="T756" i="1"/>
  <c r="AF756" i="1" s="1"/>
  <c r="S757" i="1"/>
  <c r="AB821" i="1" l="1"/>
  <c r="M762" i="1"/>
  <c r="N762" i="1" s="1"/>
  <c r="P762" i="1"/>
  <c r="Q762" i="1"/>
  <c r="L763" i="1"/>
  <c r="J759" i="1"/>
  <c r="F760" i="1"/>
  <c r="O760" i="1" s="1"/>
  <c r="R760" i="1" s="1"/>
  <c r="K819" i="1"/>
  <c r="X819" i="1"/>
  <c r="A820" i="1"/>
  <c r="C819" i="1"/>
  <c r="I819" i="1"/>
  <c r="H819" i="1" s="1"/>
  <c r="Y818" i="1"/>
  <c r="AJ819" i="1"/>
  <c r="Z818" i="1"/>
  <c r="AA818" i="1" s="1"/>
  <c r="AH818" i="1" s="1"/>
  <c r="T757" i="1"/>
  <c r="AF757" i="1" s="1"/>
  <c r="S758" i="1"/>
  <c r="AC761" i="1"/>
  <c r="AE761" i="1" s="1"/>
  <c r="G761" i="1"/>
  <c r="F761" i="1" l="1"/>
  <c r="O761" i="1" s="1"/>
  <c r="R761" i="1" s="1"/>
  <c r="Y819" i="1"/>
  <c r="AJ820" i="1"/>
  <c r="I820" i="1"/>
  <c r="H820" i="1" s="1"/>
  <c r="Z819" i="1"/>
  <c r="AA819" i="1" s="1"/>
  <c r="AH819" i="1" s="1"/>
  <c r="C820" i="1"/>
  <c r="AC762" i="1"/>
  <c r="AE762" i="1" s="1"/>
  <c r="G762" i="1"/>
  <c r="A821" i="1"/>
  <c r="X820" i="1"/>
  <c r="K820" i="1"/>
  <c r="J760" i="1"/>
  <c r="M763" i="1"/>
  <c r="N763" i="1" s="1"/>
  <c r="P763" i="1"/>
  <c r="Q763" i="1"/>
  <c r="L764" i="1"/>
  <c r="AB822" i="1"/>
  <c r="T758" i="1"/>
  <c r="AF758" i="1" s="1"/>
  <c r="S759" i="1"/>
  <c r="J761" i="1" l="1"/>
  <c r="AB823" i="1"/>
  <c r="Z820" i="1"/>
  <c r="AA820" i="1" s="1"/>
  <c r="AH820" i="1" s="1"/>
  <c r="AJ821" i="1"/>
  <c r="I821" i="1"/>
  <c r="H821" i="1" s="1"/>
  <c r="Y820" i="1"/>
  <c r="C821" i="1"/>
  <c r="F762" i="1"/>
  <c r="O762" i="1" s="1"/>
  <c r="R762" i="1" s="1"/>
  <c r="AC763" i="1"/>
  <c r="AE763" i="1" s="1"/>
  <c r="G763" i="1"/>
  <c r="T759" i="1"/>
  <c r="AF759" i="1" s="1"/>
  <c r="S760" i="1"/>
  <c r="M764" i="1"/>
  <c r="N764" i="1" s="1"/>
  <c r="P764" i="1"/>
  <c r="Q764" i="1"/>
  <c r="L765" i="1"/>
  <c r="X821" i="1"/>
  <c r="K821" i="1"/>
  <c r="A822" i="1"/>
  <c r="J762" i="1" l="1"/>
  <c r="Y821" i="1"/>
  <c r="C822" i="1"/>
  <c r="Z821" i="1"/>
  <c r="AA821" i="1" s="1"/>
  <c r="AH821" i="1" s="1"/>
  <c r="AJ822" i="1"/>
  <c r="I822" i="1"/>
  <c r="H822" i="1" s="1"/>
  <c r="F763" i="1"/>
  <c r="O763" i="1" s="1"/>
  <c r="R763" i="1" s="1"/>
  <c r="AC764" i="1"/>
  <c r="AE764" i="1" s="1"/>
  <c r="G764" i="1"/>
  <c r="AB824" i="1"/>
  <c r="A823" i="1"/>
  <c r="K822" i="1"/>
  <c r="X822" i="1"/>
  <c r="M765" i="1"/>
  <c r="N765" i="1" s="1"/>
  <c r="P765" i="1"/>
  <c r="Q765" i="1"/>
  <c r="L766" i="1"/>
  <c r="T760" i="1"/>
  <c r="AF760" i="1" s="1"/>
  <c r="S761" i="1"/>
  <c r="J763" i="1" l="1"/>
  <c r="M766" i="1"/>
  <c r="N766" i="1" s="1"/>
  <c r="P766" i="1"/>
  <c r="Q766" i="1"/>
  <c r="L767" i="1"/>
  <c r="Y822" i="1"/>
  <c r="AJ823" i="1"/>
  <c r="Z822" i="1"/>
  <c r="AA822" i="1" s="1"/>
  <c r="AH822" i="1" s="1"/>
  <c r="C823" i="1"/>
  <c r="I823" i="1"/>
  <c r="H823" i="1" s="1"/>
  <c r="AB825" i="1"/>
  <c r="T761" i="1"/>
  <c r="AF761" i="1" s="1"/>
  <c r="S762" i="1"/>
  <c r="F764" i="1"/>
  <c r="J764" i="1" s="1"/>
  <c r="AC765" i="1"/>
  <c r="AE765" i="1" s="1"/>
  <c r="G765" i="1"/>
  <c r="K823" i="1"/>
  <c r="A824" i="1"/>
  <c r="X823" i="1"/>
  <c r="O764" i="1" l="1"/>
  <c r="R764" i="1" s="1"/>
  <c r="X824" i="1"/>
  <c r="A825" i="1"/>
  <c r="K824" i="1"/>
  <c r="T762" i="1"/>
  <c r="AF762" i="1" s="1"/>
  <c r="S763" i="1"/>
  <c r="AC766" i="1"/>
  <c r="AE766" i="1" s="1"/>
  <c r="G766" i="1"/>
  <c r="Y823" i="1"/>
  <c r="C824" i="1"/>
  <c r="Z823" i="1"/>
  <c r="AA823" i="1" s="1"/>
  <c r="AH823" i="1" s="1"/>
  <c r="I824" i="1"/>
  <c r="H824" i="1" s="1"/>
  <c r="AJ824" i="1"/>
  <c r="F765" i="1"/>
  <c r="O765" i="1" s="1"/>
  <c r="R765" i="1" s="1"/>
  <c r="AB826" i="1"/>
  <c r="M767" i="1"/>
  <c r="N767" i="1" s="1"/>
  <c r="P767" i="1"/>
  <c r="Q767" i="1"/>
  <c r="L768" i="1"/>
  <c r="J765" i="1" l="1"/>
  <c r="F766" i="1"/>
  <c r="O766" i="1" s="1"/>
  <c r="R766" i="1" s="1"/>
  <c r="Y824" i="1"/>
  <c r="C825" i="1"/>
  <c r="I825" i="1"/>
  <c r="H825" i="1" s="1"/>
  <c r="Z824" i="1"/>
  <c r="AA824" i="1" s="1"/>
  <c r="AH824" i="1" s="1"/>
  <c r="AJ825" i="1"/>
  <c r="AC767" i="1"/>
  <c r="AE767" i="1" s="1"/>
  <c r="G767" i="1"/>
  <c r="AB827" i="1"/>
  <c r="T763" i="1"/>
  <c r="AF763" i="1" s="1"/>
  <c r="S764" i="1"/>
  <c r="M768" i="1"/>
  <c r="N768" i="1" s="1"/>
  <c r="P768" i="1"/>
  <c r="Q768" i="1"/>
  <c r="L769" i="1"/>
  <c r="A826" i="1"/>
  <c r="K825" i="1"/>
  <c r="X825" i="1"/>
  <c r="J766" i="1" l="1"/>
  <c r="AC768" i="1"/>
  <c r="AE768" i="1" s="1"/>
  <c r="G768" i="1"/>
  <c r="AB828" i="1"/>
  <c r="M769" i="1"/>
  <c r="N769" i="1" s="1"/>
  <c r="P769" i="1"/>
  <c r="Q769" i="1"/>
  <c r="L770" i="1"/>
  <c r="X826" i="1"/>
  <c r="A827" i="1"/>
  <c r="K826" i="1"/>
  <c r="T764" i="1"/>
  <c r="AF764" i="1" s="1"/>
  <c r="S765" i="1"/>
  <c r="AJ826" i="1"/>
  <c r="I826" i="1"/>
  <c r="H826" i="1" s="1"/>
  <c r="Y825" i="1"/>
  <c r="C826" i="1"/>
  <c r="Z825" i="1"/>
  <c r="AA825" i="1" s="1"/>
  <c r="AH825" i="1" s="1"/>
  <c r="F767" i="1"/>
  <c r="J767" i="1" s="1"/>
  <c r="O767" i="1" l="1"/>
  <c r="R767" i="1" s="1"/>
  <c r="X827" i="1"/>
  <c r="A828" i="1"/>
  <c r="K827" i="1"/>
  <c r="T765" i="1"/>
  <c r="AF765" i="1" s="1"/>
  <c r="S766" i="1"/>
  <c r="Y826" i="1"/>
  <c r="C827" i="1"/>
  <c r="Z826" i="1"/>
  <c r="AA826" i="1" s="1"/>
  <c r="AH826" i="1" s="1"/>
  <c r="I827" i="1"/>
  <c r="H827" i="1" s="1"/>
  <c r="AJ827" i="1"/>
  <c r="AB829" i="1"/>
  <c r="AC769" i="1"/>
  <c r="AE769" i="1" s="1"/>
  <c r="G769" i="1"/>
  <c r="F768" i="1"/>
  <c r="O768" i="1" s="1"/>
  <c r="R768" i="1" s="1"/>
  <c r="M770" i="1"/>
  <c r="N770" i="1" s="1"/>
  <c r="P770" i="1"/>
  <c r="Q770" i="1"/>
  <c r="L771" i="1"/>
  <c r="M771" i="1" l="1"/>
  <c r="N771" i="1" s="1"/>
  <c r="L772" i="1"/>
  <c r="J768" i="1"/>
  <c r="K828" i="1"/>
  <c r="X828" i="1"/>
  <c r="A829" i="1"/>
  <c r="AB830" i="1"/>
  <c r="T766" i="1"/>
  <c r="AF766" i="1" s="1"/>
  <c r="S767" i="1"/>
  <c r="AJ828" i="1"/>
  <c r="I828" i="1"/>
  <c r="H828" i="1" s="1"/>
  <c r="Z827" i="1"/>
  <c r="AA827" i="1" s="1"/>
  <c r="AH827" i="1" s="1"/>
  <c r="C828" i="1"/>
  <c r="Y827" i="1"/>
  <c r="AC770" i="1"/>
  <c r="AE770" i="1" s="1"/>
  <c r="G770" i="1"/>
  <c r="F769" i="1"/>
  <c r="O769" i="1" s="1"/>
  <c r="R769" i="1" s="1"/>
  <c r="F770" i="1" l="1"/>
  <c r="O770" i="1" s="1"/>
  <c r="AB831" i="1"/>
  <c r="Y828" i="1"/>
  <c r="AJ829" i="1"/>
  <c r="I829" i="1"/>
  <c r="H829" i="1" s="1"/>
  <c r="C829" i="1"/>
  <c r="Z828" i="1"/>
  <c r="AA828" i="1" s="1"/>
  <c r="AH828" i="1" s="1"/>
  <c r="M772" i="1"/>
  <c r="N772" i="1" s="1"/>
  <c r="L773" i="1"/>
  <c r="J769" i="1"/>
  <c r="X829" i="1"/>
  <c r="A830" i="1"/>
  <c r="K829" i="1"/>
  <c r="T767" i="1"/>
  <c r="AF767" i="1" s="1"/>
  <c r="S768" i="1"/>
  <c r="G771" i="1"/>
  <c r="AC771" i="1"/>
  <c r="AE771" i="1" s="1"/>
  <c r="J770" i="1" l="1"/>
  <c r="G772" i="1"/>
  <c r="AC772" i="1"/>
  <c r="AE772" i="1" s="1"/>
  <c r="M773" i="1"/>
  <c r="N773" i="1" s="1"/>
  <c r="L774" i="1"/>
  <c r="R770" i="1"/>
  <c r="P771" i="1"/>
  <c r="F771" i="1"/>
  <c r="J771" i="1" s="1"/>
  <c r="T768" i="1"/>
  <c r="AF768" i="1" s="1"/>
  <c r="S769" i="1"/>
  <c r="K830" i="1"/>
  <c r="X830" i="1"/>
  <c r="A831" i="1"/>
  <c r="Y829" i="1"/>
  <c r="C830" i="1"/>
  <c r="I830" i="1"/>
  <c r="H830" i="1" s="1"/>
  <c r="Z829" i="1"/>
  <c r="AA829" i="1" s="1"/>
  <c r="AH829" i="1" s="1"/>
  <c r="AJ830" i="1"/>
  <c r="AB832" i="1"/>
  <c r="O771" i="1" l="1"/>
  <c r="M774" i="1"/>
  <c r="N774" i="1" s="1"/>
  <c r="L775" i="1"/>
  <c r="I831" i="1"/>
  <c r="H831" i="1" s="1"/>
  <c r="Y830" i="1"/>
  <c r="AJ831" i="1"/>
  <c r="C831" i="1"/>
  <c r="Z830" i="1"/>
  <c r="AA830" i="1" s="1"/>
  <c r="AH830" i="1" s="1"/>
  <c r="AB833" i="1"/>
  <c r="T769" i="1"/>
  <c r="AF769" i="1" s="1"/>
  <c r="S770" i="1"/>
  <c r="A832" i="1"/>
  <c r="K831" i="1"/>
  <c r="X831" i="1"/>
  <c r="Q771" i="1"/>
  <c r="Q772" i="1" s="1"/>
  <c r="Q773" i="1" s="1"/>
  <c r="Q774" i="1" s="1"/>
  <c r="P772" i="1"/>
  <c r="P773" i="1" s="1"/>
  <c r="P774" i="1" s="1"/>
  <c r="AC773" i="1"/>
  <c r="AE773" i="1" s="1"/>
  <c r="G773" i="1"/>
  <c r="F772" i="1"/>
  <c r="J772" i="1" s="1"/>
  <c r="O772" i="1" l="1"/>
  <c r="R772" i="1" s="1"/>
  <c r="AC774" i="1"/>
  <c r="AE774" i="1" s="1"/>
  <c r="G774" i="1"/>
  <c r="M775" i="1"/>
  <c r="N775" i="1" s="1"/>
  <c r="P775" i="1"/>
  <c r="Q775" i="1"/>
  <c r="L776" i="1"/>
  <c r="R771" i="1"/>
  <c r="C832" i="1"/>
  <c r="Z831" i="1"/>
  <c r="AA831" i="1" s="1"/>
  <c r="AH831" i="1" s="1"/>
  <c r="AJ832" i="1"/>
  <c r="I832" i="1"/>
  <c r="H832" i="1" s="1"/>
  <c r="Y831" i="1"/>
  <c r="AB834" i="1"/>
  <c r="F773" i="1"/>
  <c r="J773" i="1" s="1"/>
  <c r="K832" i="1"/>
  <c r="X832" i="1"/>
  <c r="A833" i="1"/>
  <c r="T770" i="1"/>
  <c r="S771" i="1"/>
  <c r="O773" i="1" l="1"/>
  <c r="R773" i="1" s="1"/>
  <c r="Y832" i="1"/>
  <c r="I833" i="1"/>
  <c r="H833" i="1" s="1"/>
  <c r="Z832" i="1"/>
  <c r="C833" i="1"/>
  <c r="AJ833" i="1"/>
  <c r="T771" i="1"/>
  <c r="AF771" i="1" s="1"/>
  <c r="S772" i="1"/>
  <c r="AF770" i="1"/>
  <c r="AA770" i="1"/>
  <c r="AC775" i="1"/>
  <c r="AE775" i="1" s="1"/>
  <c r="G775" i="1"/>
  <c r="F774" i="1"/>
  <c r="O774" i="1" s="1"/>
  <c r="R774" i="1" s="1"/>
  <c r="AB835" i="1"/>
  <c r="X833" i="1"/>
  <c r="K833" i="1"/>
  <c r="A834" i="1"/>
  <c r="M776" i="1"/>
  <c r="N776" i="1" s="1"/>
  <c r="P776" i="1"/>
  <c r="Q776" i="1"/>
  <c r="L777" i="1"/>
  <c r="J774" i="1" l="1"/>
  <c r="AH770" i="1"/>
  <c r="AB836" i="1"/>
  <c r="F775" i="1"/>
  <c r="O775" i="1" s="1"/>
  <c r="R775" i="1" s="1"/>
  <c r="AC776" i="1"/>
  <c r="AE776" i="1" s="1"/>
  <c r="G776" i="1"/>
  <c r="Z833" i="1"/>
  <c r="AA833" i="1" s="1"/>
  <c r="AH833" i="1" s="1"/>
  <c r="AJ834" i="1"/>
  <c r="Y833" i="1"/>
  <c r="I834" i="1"/>
  <c r="H834" i="1" s="1"/>
  <c r="C834" i="1"/>
  <c r="M777" i="1"/>
  <c r="N777" i="1" s="1"/>
  <c r="P777" i="1"/>
  <c r="Q777" i="1"/>
  <c r="L778" i="1"/>
  <c r="X834" i="1"/>
  <c r="K834" i="1"/>
  <c r="A835" i="1"/>
  <c r="T772" i="1"/>
  <c r="AF772" i="1" s="1"/>
  <c r="S773" i="1"/>
  <c r="J775" i="1" l="1"/>
  <c r="AC777" i="1"/>
  <c r="AE777" i="1" s="1"/>
  <c r="G777" i="1"/>
  <c r="F776" i="1"/>
  <c r="J776" i="1" s="1"/>
  <c r="T773" i="1"/>
  <c r="AF773" i="1" s="1"/>
  <c r="S774" i="1"/>
  <c r="M778" i="1"/>
  <c r="N778" i="1" s="1"/>
  <c r="P778" i="1"/>
  <c r="Q778" i="1"/>
  <c r="L779" i="1"/>
  <c r="C835" i="1"/>
  <c r="Z834" i="1"/>
  <c r="AA834" i="1" s="1"/>
  <c r="AH834" i="1" s="1"/>
  <c r="AJ835" i="1"/>
  <c r="I835" i="1"/>
  <c r="H835" i="1" s="1"/>
  <c r="Y834" i="1"/>
  <c r="AB837" i="1"/>
  <c r="K835" i="1"/>
  <c r="X835" i="1"/>
  <c r="A836" i="1"/>
  <c r="O776" i="1" l="1"/>
  <c r="R776" i="1" s="1"/>
  <c r="AJ836" i="1"/>
  <c r="I836" i="1"/>
  <c r="H836" i="1" s="1"/>
  <c r="Z835" i="1"/>
  <c r="AA835" i="1" s="1"/>
  <c r="AH835" i="1" s="1"/>
  <c r="C836" i="1"/>
  <c r="Y835" i="1"/>
  <c r="AB838" i="1"/>
  <c r="AC778" i="1"/>
  <c r="AE778" i="1" s="1"/>
  <c r="G778" i="1"/>
  <c r="F777" i="1"/>
  <c r="J777" i="1" s="1"/>
  <c r="K836" i="1"/>
  <c r="X836" i="1"/>
  <c r="A837" i="1"/>
  <c r="M779" i="1"/>
  <c r="N779" i="1" s="1"/>
  <c r="P779" i="1"/>
  <c r="Q779" i="1"/>
  <c r="L780" i="1"/>
  <c r="T774" i="1"/>
  <c r="AF774" i="1" s="1"/>
  <c r="S775" i="1"/>
  <c r="AJ837" i="1" l="1"/>
  <c r="I837" i="1"/>
  <c r="H837" i="1" s="1"/>
  <c r="Y836" i="1"/>
  <c r="Z836" i="1"/>
  <c r="AA836" i="1" s="1"/>
  <c r="AH836" i="1" s="1"/>
  <c r="C837" i="1"/>
  <c r="F778" i="1"/>
  <c r="O778" i="1" s="1"/>
  <c r="R778" i="1" s="1"/>
  <c r="T775" i="1"/>
  <c r="AF775" i="1" s="1"/>
  <c r="S776" i="1"/>
  <c r="O777" i="1"/>
  <c r="R777" i="1" s="1"/>
  <c r="AC779" i="1"/>
  <c r="AE779" i="1" s="1"/>
  <c r="G779" i="1"/>
  <c r="M780" i="1"/>
  <c r="N780" i="1" s="1"/>
  <c r="P780" i="1"/>
  <c r="Q780" i="1"/>
  <c r="L781" i="1"/>
  <c r="X837" i="1"/>
  <c r="K837" i="1"/>
  <c r="A838" i="1"/>
  <c r="AB839" i="1"/>
  <c r="J778" i="1" l="1"/>
  <c r="AC780" i="1"/>
  <c r="AE780" i="1" s="1"/>
  <c r="G780" i="1"/>
  <c r="F779" i="1"/>
  <c r="J779" i="1" s="1"/>
  <c r="Y837" i="1"/>
  <c r="C838" i="1"/>
  <c r="I838" i="1"/>
  <c r="H838" i="1" s="1"/>
  <c r="Z837" i="1"/>
  <c r="AA837" i="1" s="1"/>
  <c r="AH837" i="1" s="1"/>
  <c r="AJ838" i="1"/>
  <c r="AB840" i="1"/>
  <c r="A839" i="1"/>
  <c r="K838" i="1"/>
  <c r="X838" i="1"/>
  <c r="T776" i="1"/>
  <c r="AF776" i="1" s="1"/>
  <c r="S777" i="1"/>
  <c r="M781" i="1"/>
  <c r="N781" i="1" s="1"/>
  <c r="P781" i="1"/>
  <c r="Q781" i="1"/>
  <c r="L782" i="1"/>
  <c r="O779" i="1" l="1"/>
  <c r="R779" i="1" s="1"/>
  <c r="AB841" i="1"/>
  <c r="AC781" i="1"/>
  <c r="AE781" i="1" s="1"/>
  <c r="G781" i="1"/>
  <c r="T777" i="1"/>
  <c r="AF777" i="1" s="1"/>
  <c r="S778" i="1"/>
  <c r="X839" i="1"/>
  <c r="A840" i="1"/>
  <c r="K839" i="1"/>
  <c r="F780" i="1"/>
  <c r="J780" i="1" s="1"/>
  <c r="M782" i="1"/>
  <c r="N782" i="1" s="1"/>
  <c r="P782" i="1"/>
  <c r="Q782" i="1"/>
  <c r="L783" i="1"/>
  <c r="Z838" i="1"/>
  <c r="AA838" i="1" s="1"/>
  <c r="AH838" i="1" s="1"/>
  <c r="C839" i="1"/>
  <c r="I839" i="1"/>
  <c r="H839" i="1" s="1"/>
  <c r="Y838" i="1"/>
  <c r="AJ839" i="1"/>
  <c r="O780" i="1" l="1"/>
  <c r="R780" i="1" s="1"/>
  <c r="F781" i="1"/>
  <c r="O781" i="1" s="1"/>
  <c r="R781" i="1" s="1"/>
  <c r="Z839" i="1"/>
  <c r="AA839" i="1" s="1"/>
  <c r="AH839" i="1" s="1"/>
  <c r="C840" i="1"/>
  <c r="I840" i="1"/>
  <c r="H840" i="1" s="1"/>
  <c r="AJ840" i="1"/>
  <c r="Y839" i="1"/>
  <c r="AB842" i="1"/>
  <c r="AC782" i="1"/>
  <c r="AE782" i="1" s="1"/>
  <c r="G782" i="1"/>
  <c r="T778" i="1"/>
  <c r="AF778" i="1" s="1"/>
  <c r="S779" i="1"/>
  <c r="M783" i="1"/>
  <c r="N783" i="1" s="1"/>
  <c r="P783" i="1"/>
  <c r="Q783" i="1"/>
  <c r="L784" i="1"/>
  <c r="X840" i="1"/>
  <c r="A841" i="1"/>
  <c r="K840" i="1"/>
  <c r="F782" i="1" l="1"/>
  <c r="O782" i="1" s="1"/>
  <c r="R782" i="1" s="1"/>
  <c r="J781" i="1"/>
  <c r="Y840" i="1"/>
  <c r="AJ841" i="1"/>
  <c r="I841" i="1"/>
  <c r="H841" i="1" s="1"/>
  <c r="Z840" i="1"/>
  <c r="AA840" i="1" s="1"/>
  <c r="AH840" i="1" s="1"/>
  <c r="C841" i="1"/>
  <c r="T779" i="1"/>
  <c r="AF779" i="1" s="1"/>
  <c r="S780" i="1"/>
  <c r="AC783" i="1"/>
  <c r="AE783" i="1" s="1"/>
  <c r="G783" i="1"/>
  <c r="X841" i="1"/>
  <c r="A842" i="1"/>
  <c r="K841" i="1"/>
  <c r="M784" i="1"/>
  <c r="N784" i="1" s="1"/>
  <c r="P784" i="1"/>
  <c r="Q784" i="1"/>
  <c r="L785" i="1"/>
  <c r="AB843" i="1"/>
  <c r="J782" i="1" l="1"/>
  <c r="AB844" i="1"/>
  <c r="K842" i="1"/>
  <c r="X842" i="1"/>
  <c r="A843" i="1"/>
  <c r="AC784" i="1"/>
  <c r="AE784" i="1" s="1"/>
  <c r="G784" i="1"/>
  <c r="Y841" i="1"/>
  <c r="AJ842" i="1"/>
  <c r="Z841" i="1"/>
  <c r="AA841" i="1" s="1"/>
  <c r="AH841" i="1" s="1"/>
  <c r="C842" i="1"/>
  <c r="I842" i="1"/>
  <c r="H842" i="1" s="1"/>
  <c r="T780" i="1"/>
  <c r="AF780" i="1" s="1"/>
  <c r="S781" i="1"/>
  <c r="M785" i="1"/>
  <c r="N785" i="1" s="1"/>
  <c r="P785" i="1"/>
  <c r="Q785" i="1"/>
  <c r="L786" i="1"/>
  <c r="F783" i="1"/>
  <c r="J783" i="1" s="1"/>
  <c r="O783" i="1" l="1"/>
  <c r="R783" i="1" s="1"/>
  <c r="T781" i="1"/>
  <c r="AF781" i="1" s="1"/>
  <c r="S782" i="1"/>
  <c r="F784" i="1"/>
  <c r="J784" i="1" s="1"/>
  <c r="Y842" i="1"/>
  <c r="C843" i="1"/>
  <c r="I843" i="1"/>
  <c r="H843" i="1" s="1"/>
  <c r="AJ843" i="1"/>
  <c r="Z842" i="1"/>
  <c r="AA842" i="1" s="1"/>
  <c r="AH842" i="1" s="1"/>
  <c r="AC785" i="1"/>
  <c r="AE785" i="1" s="1"/>
  <c r="G785" i="1"/>
  <c r="M786" i="1"/>
  <c r="N786" i="1" s="1"/>
  <c r="P786" i="1"/>
  <c r="Q786" i="1"/>
  <c r="L787" i="1"/>
  <c r="X843" i="1"/>
  <c r="K843" i="1"/>
  <c r="A844" i="1"/>
  <c r="AB845" i="1"/>
  <c r="O784" i="1" l="1"/>
  <c r="R784" i="1" s="1"/>
  <c r="F785" i="1"/>
  <c r="O785" i="1" s="1"/>
  <c r="R785" i="1" s="1"/>
  <c r="AB846" i="1"/>
  <c r="AC786" i="1"/>
  <c r="AE786" i="1" s="1"/>
  <c r="G786" i="1"/>
  <c r="T782" i="1"/>
  <c r="AF782" i="1" s="1"/>
  <c r="S783" i="1"/>
  <c r="Z843" i="1"/>
  <c r="AA843" i="1" s="1"/>
  <c r="AH843" i="1" s="1"/>
  <c r="C844" i="1"/>
  <c r="Y843" i="1"/>
  <c r="I844" i="1"/>
  <c r="H844" i="1" s="1"/>
  <c r="AJ844" i="1"/>
  <c r="X844" i="1"/>
  <c r="A845" i="1"/>
  <c r="K844" i="1"/>
  <c r="M787" i="1"/>
  <c r="N787" i="1" s="1"/>
  <c r="P787" i="1"/>
  <c r="Q787" i="1"/>
  <c r="L788" i="1"/>
  <c r="J785" i="1" l="1"/>
  <c r="F786" i="1"/>
  <c r="J786" i="1" s="1"/>
  <c r="Z844" i="1"/>
  <c r="AA844" i="1" s="1"/>
  <c r="AH844" i="1" s="1"/>
  <c r="C845" i="1"/>
  <c r="Y844" i="1"/>
  <c r="I845" i="1"/>
  <c r="H845" i="1" s="1"/>
  <c r="AJ845" i="1"/>
  <c r="X845" i="1"/>
  <c r="K845" i="1"/>
  <c r="A846" i="1"/>
  <c r="M788" i="1"/>
  <c r="N788" i="1" s="1"/>
  <c r="P788" i="1"/>
  <c r="Q788" i="1"/>
  <c r="L789" i="1"/>
  <c r="AB847" i="1"/>
  <c r="AC787" i="1"/>
  <c r="AE787" i="1" s="1"/>
  <c r="G787" i="1"/>
  <c r="T783" i="1"/>
  <c r="AF783" i="1" s="1"/>
  <c r="S784" i="1"/>
  <c r="O786" i="1" l="1"/>
  <c r="R786" i="1" s="1"/>
  <c r="AC788" i="1"/>
  <c r="AE788" i="1" s="1"/>
  <c r="G788" i="1"/>
  <c r="M789" i="1"/>
  <c r="N789" i="1" s="1"/>
  <c r="P789" i="1"/>
  <c r="Q789" i="1"/>
  <c r="L790" i="1"/>
  <c r="A847" i="1"/>
  <c r="K846" i="1"/>
  <c r="X846" i="1"/>
  <c r="AB848" i="1"/>
  <c r="T784" i="1"/>
  <c r="AF784" i="1" s="1"/>
  <c r="S785" i="1"/>
  <c r="F787" i="1"/>
  <c r="J787" i="1" s="1"/>
  <c r="C846" i="1"/>
  <c r="I846" i="1"/>
  <c r="H846" i="1" s="1"/>
  <c r="Y845" i="1"/>
  <c r="AJ846" i="1"/>
  <c r="Z845" i="1"/>
  <c r="AA845" i="1" s="1"/>
  <c r="AH845" i="1" s="1"/>
  <c r="O787" i="1" l="1"/>
  <c r="R787" i="1" s="1"/>
  <c r="AC789" i="1"/>
  <c r="AE789" i="1" s="1"/>
  <c r="G789" i="1"/>
  <c r="AB849" i="1"/>
  <c r="Y846" i="1"/>
  <c r="I847" i="1"/>
  <c r="H847" i="1" s="1"/>
  <c r="C847" i="1"/>
  <c r="Z846" i="1"/>
  <c r="AA846" i="1" s="1"/>
  <c r="AH846" i="1" s="1"/>
  <c r="AJ847" i="1"/>
  <c r="M790" i="1"/>
  <c r="N790" i="1" s="1"/>
  <c r="P790" i="1"/>
  <c r="Q790" i="1"/>
  <c r="L791" i="1"/>
  <c r="F788" i="1"/>
  <c r="O788" i="1" s="1"/>
  <c r="R788" i="1" s="1"/>
  <c r="X847" i="1"/>
  <c r="A848" i="1"/>
  <c r="K847" i="1"/>
  <c r="T785" i="1"/>
  <c r="AF785" i="1" s="1"/>
  <c r="S786" i="1"/>
  <c r="T786" i="1" l="1"/>
  <c r="AF786" i="1" s="1"/>
  <c r="S787" i="1"/>
  <c r="Z847" i="1"/>
  <c r="AA847" i="1" s="1"/>
  <c r="AH847" i="1" s="1"/>
  <c r="C848" i="1"/>
  <c r="I848" i="1"/>
  <c r="H848" i="1" s="1"/>
  <c r="Y847" i="1"/>
  <c r="AJ848" i="1"/>
  <c r="J788" i="1"/>
  <c r="AC790" i="1"/>
  <c r="AE790" i="1" s="1"/>
  <c r="G790" i="1"/>
  <c r="AB850" i="1"/>
  <c r="M791" i="1"/>
  <c r="N791" i="1" s="1"/>
  <c r="P791" i="1"/>
  <c r="Q791" i="1"/>
  <c r="L792" i="1"/>
  <c r="X848" i="1"/>
  <c r="A849" i="1"/>
  <c r="K848" i="1"/>
  <c r="F789" i="1"/>
  <c r="J789" i="1" s="1"/>
  <c r="O789" i="1" l="1"/>
  <c r="R789" i="1" s="1"/>
  <c r="M792" i="1"/>
  <c r="N792" i="1" s="1"/>
  <c r="P792" i="1"/>
  <c r="Q792" i="1"/>
  <c r="L793" i="1"/>
  <c r="AB851" i="1"/>
  <c r="X849" i="1"/>
  <c r="A850" i="1"/>
  <c r="K849" i="1"/>
  <c r="F790" i="1"/>
  <c r="J790" i="1" s="1"/>
  <c r="Z848" i="1"/>
  <c r="AA848" i="1" s="1"/>
  <c r="AH848" i="1" s="1"/>
  <c r="AJ849" i="1"/>
  <c r="Y848" i="1"/>
  <c r="C849" i="1"/>
  <c r="I849" i="1"/>
  <c r="H849" i="1" s="1"/>
  <c r="T787" i="1"/>
  <c r="AF787" i="1" s="1"/>
  <c r="S788" i="1"/>
  <c r="AC791" i="1"/>
  <c r="AE791" i="1" s="1"/>
  <c r="G791" i="1"/>
  <c r="O790" i="1" l="1"/>
  <c r="R790" i="1" s="1"/>
  <c r="I850" i="1"/>
  <c r="H850" i="1" s="1"/>
  <c r="Y849" i="1"/>
  <c r="C850" i="1"/>
  <c r="Z849" i="1"/>
  <c r="AA849" i="1" s="1"/>
  <c r="AH849" i="1" s="1"/>
  <c r="AJ850" i="1"/>
  <c r="T788" i="1"/>
  <c r="AF788" i="1" s="1"/>
  <c r="S789" i="1"/>
  <c r="F791" i="1"/>
  <c r="O791" i="1" s="1"/>
  <c r="R791" i="1" s="1"/>
  <c r="AC792" i="1"/>
  <c r="AE792" i="1" s="1"/>
  <c r="G792" i="1"/>
  <c r="AB852" i="1"/>
  <c r="X850" i="1"/>
  <c r="A851" i="1"/>
  <c r="K850" i="1"/>
  <c r="M793" i="1"/>
  <c r="N793" i="1" s="1"/>
  <c r="P793" i="1"/>
  <c r="Q793" i="1"/>
  <c r="L794" i="1"/>
  <c r="AC793" i="1" l="1"/>
  <c r="AE793" i="1" s="1"/>
  <c r="G793" i="1"/>
  <c r="X851" i="1"/>
  <c r="A852" i="1"/>
  <c r="K851" i="1"/>
  <c r="AB853" i="1"/>
  <c r="J791" i="1"/>
  <c r="Y850" i="1"/>
  <c r="C851" i="1"/>
  <c r="I851" i="1"/>
  <c r="H851" i="1" s="1"/>
  <c r="Z850" i="1"/>
  <c r="AA850" i="1" s="1"/>
  <c r="AH850" i="1" s="1"/>
  <c r="AJ851" i="1"/>
  <c r="F792" i="1"/>
  <c r="J792" i="1" s="1"/>
  <c r="M794" i="1"/>
  <c r="N794" i="1" s="1"/>
  <c r="P794" i="1"/>
  <c r="Q794" i="1"/>
  <c r="L795" i="1"/>
  <c r="T789" i="1"/>
  <c r="AF789" i="1" s="1"/>
  <c r="S790" i="1"/>
  <c r="O792" i="1" l="1"/>
  <c r="R792" i="1" s="1"/>
  <c r="M795" i="1"/>
  <c r="N795" i="1" s="1"/>
  <c r="P795" i="1"/>
  <c r="Q795" i="1"/>
  <c r="L796" i="1"/>
  <c r="K852" i="1"/>
  <c r="A853" i="1"/>
  <c r="X852" i="1"/>
  <c r="AB854" i="1"/>
  <c r="Y851" i="1"/>
  <c r="C852" i="1"/>
  <c r="Z851" i="1"/>
  <c r="AA851" i="1" s="1"/>
  <c r="AH851" i="1" s="1"/>
  <c r="AJ852" i="1"/>
  <c r="I852" i="1"/>
  <c r="H852" i="1" s="1"/>
  <c r="T790" i="1"/>
  <c r="AF790" i="1" s="1"/>
  <c r="S791" i="1"/>
  <c r="F793" i="1"/>
  <c r="O793" i="1" s="1"/>
  <c r="R793" i="1" s="1"/>
  <c r="AC794" i="1"/>
  <c r="AE794" i="1" s="1"/>
  <c r="G794" i="1"/>
  <c r="J793" i="1" l="1"/>
  <c r="Z852" i="1"/>
  <c r="AA852" i="1" s="1"/>
  <c r="AH852" i="1" s="1"/>
  <c r="AJ853" i="1"/>
  <c r="I853" i="1"/>
  <c r="H853" i="1" s="1"/>
  <c r="Y852" i="1"/>
  <c r="C853" i="1"/>
  <c r="AC795" i="1"/>
  <c r="AE795" i="1" s="1"/>
  <c r="G795" i="1"/>
  <c r="T791" i="1"/>
  <c r="AF791" i="1" s="1"/>
  <c r="S792" i="1"/>
  <c r="X853" i="1"/>
  <c r="K853" i="1"/>
  <c r="A854" i="1"/>
  <c r="F794" i="1"/>
  <c r="J794" i="1" s="1"/>
  <c r="AB855" i="1"/>
  <c r="M796" i="1"/>
  <c r="N796" i="1" s="1"/>
  <c r="P796" i="1"/>
  <c r="Q796" i="1"/>
  <c r="L797" i="1"/>
  <c r="O794" i="1" l="1"/>
  <c r="R794" i="1" s="1"/>
  <c r="AC796" i="1"/>
  <c r="AE796" i="1" s="1"/>
  <c r="G796" i="1"/>
  <c r="M797" i="1"/>
  <c r="N797" i="1" s="1"/>
  <c r="P797" i="1"/>
  <c r="Q797" i="1"/>
  <c r="L798" i="1"/>
  <c r="F795" i="1"/>
  <c r="J795" i="1" s="1"/>
  <c r="Z853" i="1"/>
  <c r="AA853" i="1" s="1"/>
  <c r="AH853" i="1" s="1"/>
  <c r="AJ854" i="1"/>
  <c r="Y853" i="1"/>
  <c r="I854" i="1"/>
  <c r="H854" i="1" s="1"/>
  <c r="C854" i="1"/>
  <c r="AB856" i="1"/>
  <c r="X854" i="1"/>
  <c r="A855" i="1"/>
  <c r="K854" i="1"/>
  <c r="T792" i="1"/>
  <c r="AF792" i="1" s="1"/>
  <c r="S793" i="1"/>
  <c r="AC797" i="1" l="1"/>
  <c r="AE797" i="1" s="1"/>
  <c r="G797" i="1"/>
  <c r="T793" i="1"/>
  <c r="AF793" i="1" s="1"/>
  <c r="S794" i="1"/>
  <c r="M798" i="1"/>
  <c r="N798" i="1" s="1"/>
  <c r="P798" i="1"/>
  <c r="Q798" i="1"/>
  <c r="L799" i="1"/>
  <c r="F796" i="1"/>
  <c r="J796" i="1" s="1"/>
  <c r="K855" i="1"/>
  <c r="X855" i="1"/>
  <c r="A856" i="1"/>
  <c r="C855" i="1"/>
  <c r="Z854" i="1"/>
  <c r="AA854" i="1" s="1"/>
  <c r="AH854" i="1" s="1"/>
  <c r="AJ855" i="1"/>
  <c r="I855" i="1"/>
  <c r="H855" i="1" s="1"/>
  <c r="Y854" i="1"/>
  <c r="O795" i="1"/>
  <c r="R795" i="1" s="1"/>
  <c r="AB857" i="1"/>
  <c r="AB858" i="1" l="1"/>
  <c r="M799" i="1"/>
  <c r="N799" i="1" s="1"/>
  <c r="P799" i="1"/>
  <c r="Q799" i="1"/>
  <c r="L800" i="1"/>
  <c r="A857" i="1"/>
  <c r="K856" i="1"/>
  <c r="X856" i="1"/>
  <c r="O796" i="1"/>
  <c r="R796" i="1" s="1"/>
  <c r="F797" i="1"/>
  <c r="J797" i="1" s="1"/>
  <c r="Y855" i="1"/>
  <c r="I856" i="1"/>
  <c r="H856" i="1" s="1"/>
  <c r="AJ856" i="1"/>
  <c r="Z855" i="1"/>
  <c r="AA855" i="1" s="1"/>
  <c r="AH855" i="1" s="1"/>
  <c r="C856" i="1"/>
  <c r="AC798" i="1"/>
  <c r="AE798" i="1" s="1"/>
  <c r="G798" i="1"/>
  <c r="T794" i="1"/>
  <c r="AF794" i="1" s="1"/>
  <c r="S795" i="1"/>
  <c r="O797" i="1" l="1"/>
  <c r="R797" i="1" s="1"/>
  <c r="F798" i="1"/>
  <c r="O798" i="1" s="1"/>
  <c r="R798" i="1" s="1"/>
  <c r="T795" i="1"/>
  <c r="AF795" i="1" s="1"/>
  <c r="S796" i="1"/>
  <c r="X857" i="1"/>
  <c r="K857" i="1"/>
  <c r="A858" i="1"/>
  <c r="AC799" i="1"/>
  <c r="AE799" i="1" s="1"/>
  <c r="G799" i="1"/>
  <c r="AB859" i="1"/>
  <c r="Y856" i="1"/>
  <c r="C857" i="1"/>
  <c r="I857" i="1"/>
  <c r="H857" i="1" s="1"/>
  <c r="Z856" i="1"/>
  <c r="AA856" i="1" s="1"/>
  <c r="AH856" i="1" s="1"/>
  <c r="AJ857" i="1"/>
  <c r="M800" i="1"/>
  <c r="N800" i="1" s="1"/>
  <c r="P800" i="1"/>
  <c r="Q800" i="1"/>
  <c r="L801" i="1"/>
  <c r="Z857" i="1" l="1"/>
  <c r="AA857" i="1" s="1"/>
  <c r="AH857" i="1" s="1"/>
  <c r="AJ858" i="1"/>
  <c r="Y857" i="1"/>
  <c r="I858" i="1"/>
  <c r="H858" i="1" s="1"/>
  <c r="C858" i="1"/>
  <c r="J798" i="1"/>
  <c r="AC800" i="1"/>
  <c r="AE800" i="1" s="1"/>
  <c r="G800" i="1"/>
  <c r="AB860" i="1"/>
  <c r="T796" i="1"/>
  <c r="AF796" i="1" s="1"/>
  <c r="S797" i="1"/>
  <c r="M801" i="1"/>
  <c r="N801" i="1" s="1"/>
  <c r="P801" i="1"/>
  <c r="Q801" i="1"/>
  <c r="L802" i="1"/>
  <c r="X858" i="1"/>
  <c r="K858" i="1"/>
  <c r="A859" i="1"/>
  <c r="F799" i="1"/>
  <c r="O799" i="1" s="1"/>
  <c r="R799" i="1" s="1"/>
  <c r="J799" i="1" l="1"/>
  <c r="C859" i="1"/>
  <c r="Z858" i="1"/>
  <c r="AA858" i="1" s="1"/>
  <c r="AH858" i="1" s="1"/>
  <c r="AJ859" i="1"/>
  <c r="I859" i="1"/>
  <c r="H859" i="1" s="1"/>
  <c r="Y858" i="1"/>
  <c r="M802" i="1"/>
  <c r="N802" i="1" s="1"/>
  <c r="L803" i="1"/>
  <c r="T797" i="1"/>
  <c r="AF797" i="1" s="1"/>
  <c r="S798" i="1"/>
  <c r="F800" i="1"/>
  <c r="J800" i="1" s="1"/>
  <c r="K859" i="1"/>
  <c r="X859" i="1"/>
  <c r="A860" i="1"/>
  <c r="AC801" i="1"/>
  <c r="AE801" i="1" s="1"/>
  <c r="G801" i="1"/>
  <c r="AB861" i="1"/>
  <c r="O800" i="1" l="1"/>
  <c r="R800" i="1" s="1"/>
  <c r="AC802" i="1"/>
  <c r="AE802" i="1" s="1"/>
  <c r="G802" i="1"/>
  <c r="K860" i="1"/>
  <c r="A861" i="1"/>
  <c r="X860" i="1"/>
  <c r="M803" i="1"/>
  <c r="N803" i="1" s="1"/>
  <c r="L804" i="1"/>
  <c r="AB862" i="1"/>
  <c r="I860" i="1"/>
  <c r="H860" i="1" s="1"/>
  <c r="AJ860" i="1"/>
  <c r="Y859" i="1"/>
  <c r="C860" i="1"/>
  <c r="Z859" i="1"/>
  <c r="AA859" i="1" s="1"/>
  <c r="AH859" i="1" s="1"/>
  <c r="F801" i="1"/>
  <c r="J801" i="1" s="1"/>
  <c r="T798" i="1"/>
  <c r="AF798" i="1" s="1"/>
  <c r="S799" i="1"/>
  <c r="O801" i="1" l="1"/>
  <c r="P802" i="1" s="1"/>
  <c r="G803" i="1"/>
  <c r="AC803" i="1"/>
  <c r="AE803" i="1" s="1"/>
  <c r="T799" i="1"/>
  <c r="AF799" i="1" s="1"/>
  <c r="S800" i="1"/>
  <c r="M804" i="1"/>
  <c r="N804" i="1" s="1"/>
  <c r="L805" i="1"/>
  <c r="Z860" i="1"/>
  <c r="AA860" i="1" s="1"/>
  <c r="AH860" i="1" s="1"/>
  <c r="C861" i="1"/>
  <c r="AJ861" i="1"/>
  <c r="I861" i="1"/>
  <c r="H861" i="1" s="1"/>
  <c r="Y860" i="1"/>
  <c r="F802" i="1"/>
  <c r="O802" i="1" s="1"/>
  <c r="AB863" i="1"/>
  <c r="X861" i="1"/>
  <c r="A862" i="1"/>
  <c r="K861" i="1"/>
  <c r="R801" i="1" l="1"/>
  <c r="J802" i="1"/>
  <c r="AC804" i="1"/>
  <c r="AE804" i="1" s="1"/>
  <c r="G804" i="1"/>
  <c r="M805" i="1"/>
  <c r="N805" i="1" s="1"/>
  <c r="L806" i="1"/>
  <c r="T800" i="1"/>
  <c r="AF800" i="1" s="1"/>
  <c r="S801" i="1"/>
  <c r="K862" i="1"/>
  <c r="X862" i="1"/>
  <c r="A863" i="1"/>
  <c r="C862" i="1"/>
  <c r="Z861" i="1"/>
  <c r="AA861" i="1" s="1"/>
  <c r="AH861" i="1" s="1"/>
  <c r="AJ862" i="1"/>
  <c r="Y861" i="1"/>
  <c r="I862" i="1"/>
  <c r="H862" i="1" s="1"/>
  <c r="F803" i="1"/>
  <c r="J803" i="1" s="1"/>
  <c r="AB864" i="1"/>
  <c r="Q802" i="1"/>
  <c r="Q803" i="1" s="1"/>
  <c r="Q804" i="1" s="1"/>
  <c r="Q805" i="1" s="1"/>
  <c r="P803" i="1"/>
  <c r="P804" i="1" s="1"/>
  <c r="P805" i="1" s="1"/>
  <c r="R802" i="1" l="1"/>
  <c r="Y862" i="1"/>
  <c r="AJ863" i="1"/>
  <c r="C863" i="1"/>
  <c r="I863" i="1"/>
  <c r="H863" i="1" s="1"/>
  <c r="Z862" i="1"/>
  <c r="M806" i="1"/>
  <c r="N806" i="1" s="1"/>
  <c r="P806" i="1"/>
  <c r="Q806" i="1"/>
  <c r="L807" i="1"/>
  <c r="O803" i="1"/>
  <c r="R803" i="1" s="1"/>
  <c r="F804" i="1"/>
  <c r="O804" i="1" s="1"/>
  <c r="R804" i="1" s="1"/>
  <c r="AB865" i="1"/>
  <c r="X863" i="1"/>
  <c r="K863" i="1"/>
  <c r="A864" i="1"/>
  <c r="T801" i="1"/>
  <c r="S802" i="1"/>
  <c r="AC805" i="1"/>
  <c r="AE805" i="1" s="1"/>
  <c r="G805" i="1"/>
  <c r="J804" i="1" l="1"/>
  <c r="T802" i="1"/>
  <c r="AF802" i="1" s="1"/>
  <c r="S803" i="1"/>
  <c r="AB866" i="1"/>
  <c r="X864" i="1"/>
  <c r="A865" i="1"/>
  <c r="K864" i="1"/>
  <c r="AC806" i="1"/>
  <c r="AE806" i="1" s="1"/>
  <c r="G806" i="1"/>
  <c r="F805" i="1"/>
  <c r="J805" i="1" s="1"/>
  <c r="AF801" i="1"/>
  <c r="AA801" i="1"/>
  <c r="Y863" i="1"/>
  <c r="AJ864" i="1"/>
  <c r="Z863" i="1"/>
  <c r="AA863" i="1" s="1"/>
  <c r="AH863" i="1" s="1"/>
  <c r="I864" i="1"/>
  <c r="H864" i="1" s="1"/>
  <c r="C864" i="1"/>
  <c r="M807" i="1"/>
  <c r="N807" i="1" s="1"/>
  <c r="P807" i="1"/>
  <c r="Q807" i="1"/>
  <c r="L808" i="1"/>
  <c r="O805" i="1" l="1"/>
  <c r="R805" i="1" s="1"/>
  <c r="AH801" i="1"/>
  <c r="M808" i="1"/>
  <c r="N808" i="1" s="1"/>
  <c r="P808" i="1"/>
  <c r="Q808" i="1"/>
  <c r="L809" i="1"/>
  <c r="AB867" i="1"/>
  <c r="X865" i="1"/>
  <c r="K865" i="1"/>
  <c r="A866" i="1"/>
  <c r="F806" i="1"/>
  <c r="J806" i="1" s="1"/>
  <c r="T803" i="1"/>
  <c r="AF803" i="1" s="1"/>
  <c r="S804" i="1"/>
  <c r="AC807" i="1"/>
  <c r="AE807" i="1" s="1"/>
  <c r="G807" i="1"/>
  <c r="Y864" i="1"/>
  <c r="C865" i="1"/>
  <c r="Z864" i="1"/>
  <c r="AA864" i="1" s="1"/>
  <c r="AH864" i="1" s="1"/>
  <c r="AJ865" i="1"/>
  <c r="I865" i="1"/>
  <c r="H865" i="1" s="1"/>
  <c r="O806" i="1" l="1"/>
  <c r="R806" i="1" s="1"/>
  <c r="F807" i="1"/>
  <c r="J807" i="1" s="1"/>
  <c r="C866" i="1"/>
  <c r="Y865" i="1"/>
  <c r="AJ866" i="1"/>
  <c r="I866" i="1"/>
  <c r="H866" i="1" s="1"/>
  <c r="Z865" i="1"/>
  <c r="AA865" i="1" s="1"/>
  <c r="AH865" i="1" s="1"/>
  <c r="M809" i="1"/>
  <c r="N809" i="1" s="1"/>
  <c r="P809" i="1"/>
  <c r="Q809" i="1"/>
  <c r="L810" i="1"/>
  <c r="A867" i="1"/>
  <c r="K866" i="1"/>
  <c r="X866" i="1"/>
  <c r="AB868" i="1"/>
  <c r="T804" i="1"/>
  <c r="AF804" i="1" s="1"/>
  <c r="S805" i="1"/>
  <c r="AC808" i="1"/>
  <c r="AE808" i="1" s="1"/>
  <c r="G808" i="1"/>
  <c r="O807" i="1" l="1"/>
  <c r="R807" i="1" s="1"/>
  <c r="AC809" i="1"/>
  <c r="AE809" i="1" s="1"/>
  <c r="G809" i="1"/>
  <c r="AB869" i="1"/>
  <c r="Z866" i="1"/>
  <c r="AA866" i="1" s="1"/>
  <c r="AH866" i="1" s="1"/>
  <c r="C867" i="1"/>
  <c r="I867" i="1"/>
  <c r="H867" i="1" s="1"/>
  <c r="AJ867" i="1"/>
  <c r="Y866" i="1"/>
  <c r="M810" i="1"/>
  <c r="N810" i="1" s="1"/>
  <c r="P810" i="1"/>
  <c r="Q810" i="1"/>
  <c r="L811" i="1"/>
  <c r="T805" i="1"/>
  <c r="AF805" i="1" s="1"/>
  <c r="S806" i="1"/>
  <c r="X867" i="1"/>
  <c r="K867" i="1"/>
  <c r="A868" i="1"/>
  <c r="F808" i="1"/>
  <c r="O808" i="1" s="1"/>
  <c r="R808" i="1" s="1"/>
  <c r="J808" i="1" l="1"/>
  <c r="T806" i="1"/>
  <c r="AF806" i="1" s="1"/>
  <c r="S807" i="1"/>
  <c r="AC810" i="1"/>
  <c r="AE810" i="1" s="1"/>
  <c r="G810" i="1"/>
  <c r="AB870" i="1"/>
  <c r="K868" i="1"/>
  <c r="A869" i="1"/>
  <c r="X868" i="1"/>
  <c r="M811" i="1"/>
  <c r="N811" i="1" s="1"/>
  <c r="P811" i="1"/>
  <c r="Q811" i="1"/>
  <c r="L812" i="1"/>
  <c r="C868" i="1"/>
  <c r="Y867" i="1"/>
  <c r="AJ868" i="1"/>
  <c r="Z867" i="1"/>
  <c r="AA867" i="1" s="1"/>
  <c r="AH867" i="1" s="1"/>
  <c r="I868" i="1"/>
  <c r="H868" i="1" s="1"/>
  <c r="F809" i="1"/>
  <c r="J809" i="1" s="1"/>
  <c r="O809" i="1" l="1"/>
  <c r="R809" i="1" s="1"/>
  <c r="AC811" i="1"/>
  <c r="AE811" i="1" s="1"/>
  <c r="G811" i="1"/>
  <c r="X869" i="1"/>
  <c r="K869" i="1"/>
  <c r="A870" i="1"/>
  <c r="F810" i="1"/>
  <c r="J810" i="1" s="1"/>
  <c r="M812" i="1"/>
  <c r="N812" i="1" s="1"/>
  <c r="P812" i="1"/>
  <c r="Q812" i="1"/>
  <c r="L813" i="1"/>
  <c r="Z868" i="1"/>
  <c r="AA868" i="1" s="1"/>
  <c r="AH868" i="1" s="1"/>
  <c r="C869" i="1"/>
  <c r="I869" i="1"/>
  <c r="H869" i="1" s="1"/>
  <c r="Y868" i="1"/>
  <c r="AJ869" i="1"/>
  <c r="T807" i="1"/>
  <c r="AF807" i="1" s="1"/>
  <c r="S808" i="1"/>
  <c r="AB871" i="1"/>
  <c r="O810" i="1" l="1"/>
  <c r="R810" i="1" s="1"/>
  <c r="T808" i="1"/>
  <c r="AF808" i="1" s="1"/>
  <c r="S809" i="1"/>
  <c r="I870" i="1"/>
  <c r="H870" i="1" s="1"/>
  <c r="Y869" i="1"/>
  <c r="C870" i="1"/>
  <c r="Z869" i="1"/>
  <c r="AA869" i="1" s="1"/>
  <c r="AH869" i="1" s="1"/>
  <c r="AJ870" i="1"/>
  <c r="AC812" i="1"/>
  <c r="AE812" i="1" s="1"/>
  <c r="G812" i="1"/>
  <c r="AB872" i="1"/>
  <c r="M813" i="1"/>
  <c r="N813" i="1" s="1"/>
  <c r="P813" i="1"/>
  <c r="Q813" i="1"/>
  <c r="L814" i="1"/>
  <c r="K870" i="1"/>
  <c r="A871" i="1"/>
  <c r="X870" i="1"/>
  <c r="F811" i="1"/>
  <c r="J811" i="1" s="1"/>
  <c r="AC813" i="1" l="1"/>
  <c r="AE813" i="1" s="1"/>
  <c r="G813" i="1"/>
  <c r="AB873" i="1"/>
  <c r="Y870" i="1"/>
  <c r="C871" i="1"/>
  <c r="I871" i="1"/>
  <c r="H871" i="1" s="1"/>
  <c r="Z870" i="1"/>
  <c r="AA870" i="1" s="1"/>
  <c r="AH870" i="1" s="1"/>
  <c r="AJ871" i="1"/>
  <c r="O811" i="1"/>
  <c r="R811" i="1" s="1"/>
  <c r="A872" i="1"/>
  <c r="K871" i="1"/>
  <c r="X871" i="1"/>
  <c r="M814" i="1"/>
  <c r="N814" i="1" s="1"/>
  <c r="P814" i="1"/>
  <c r="Q814" i="1"/>
  <c r="L815" i="1"/>
  <c r="F812" i="1"/>
  <c r="J812" i="1" s="1"/>
  <c r="T809" i="1"/>
  <c r="AF809" i="1" s="1"/>
  <c r="S810" i="1"/>
  <c r="O812" i="1" l="1"/>
  <c r="R812" i="1" s="1"/>
  <c r="T810" i="1"/>
  <c r="AF810" i="1" s="1"/>
  <c r="S811" i="1"/>
  <c r="F813" i="1"/>
  <c r="J813" i="1" s="1"/>
  <c r="AC814" i="1"/>
  <c r="AE814" i="1" s="1"/>
  <c r="G814" i="1"/>
  <c r="X872" i="1"/>
  <c r="A873" i="1"/>
  <c r="K872" i="1"/>
  <c r="M815" i="1"/>
  <c r="N815" i="1" s="1"/>
  <c r="P815" i="1"/>
  <c r="Q815" i="1"/>
  <c r="L816" i="1"/>
  <c r="Y871" i="1"/>
  <c r="I872" i="1"/>
  <c r="H872" i="1" s="1"/>
  <c r="AJ872" i="1"/>
  <c r="Z871" i="1"/>
  <c r="AA871" i="1" s="1"/>
  <c r="AH871" i="1" s="1"/>
  <c r="C872" i="1"/>
  <c r="AB874" i="1"/>
  <c r="M816" i="1" l="1"/>
  <c r="N816" i="1" s="1"/>
  <c r="P816" i="1"/>
  <c r="Q816" i="1"/>
  <c r="L817" i="1"/>
  <c r="K873" i="1"/>
  <c r="X873" i="1"/>
  <c r="A874" i="1"/>
  <c r="O813" i="1"/>
  <c r="R813" i="1" s="1"/>
  <c r="AB875" i="1"/>
  <c r="C873" i="1"/>
  <c r="Z872" i="1"/>
  <c r="AA872" i="1" s="1"/>
  <c r="AH872" i="1" s="1"/>
  <c r="AJ873" i="1"/>
  <c r="I873" i="1"/>
  <c r="H873" i="1" s="1"/>
  <c r="Y872" i="1"/>
  <c r="F814" i="1"/>
  <c r="J814" i="1" s="1"/>
  <c r="T811" i="1"/>
  <c r="AF811" i="1" s="1"/>
  <c r="S812" i="1"/>
  <c r="AC815" i="1"/>
  <c r="AE815" i="1" s="1"/>
  <c r="G815" i="1"/>
  <c r="O814" i="1" l="1"/>
  <c r="R814" i="1" s="1"/>
  <c r="AC816" i="1"/>
  <c r="AE816" i="1" s="1"/>
  <c r="G816" i="1"/>
  <c r="F815" i="1"/>
  <c r="J815" i="1" s="1"/>
  <c r="T812" i="1"/>
  <c r="AF812" i="1" s="1"/>
  <c r="S813" i="1"/>
  <c r="K874" i="1"/>
  <c r="X874" i="1"/>
  <c r="A875" i="1"/>
  <c r="M817" i="1"/>
  <c r="N817" i="1" s="1"/>
  <c r="P817" i="1"/>
  <c r="Q817" i="1"/>
  <c r="L818" i="1"/>
  <c r="AB876" i="1"/>
  <c r="AJ874" i="1"/>
  <c r="I874" i="1"/>
  <c r="H874" i="1" s="1"/>
  <c r="Y873" i="1"/>
  <c r="C874" i="1"/>
  <c r="Z873" i="1"/>
  <c r="AA873" i="1" s="1"/>
  <c r="AH873" i="1" s="1"/>
  <c r="Z874" i="1" l="1"/>
  <c r="AA874" i="1" s="1"/>
  <c r="AH874" i="1" s="1"/>
  <c r="AJ875" i="1"/>
  <c r="I875" i="1"/>
  <c r="H875" i="1" s="1"/>
  <c r="Y874" i="1"/>
  <c r="C875" i="1"/>
  <c r="AC817" i="1"/>
  <c r="AE817" i="1" s="1"/>
  <c r="G817" i="1"/>
  <c r="F816" i="1"/>
  <c r="J816" i="1" s="1"/>
  <c r="AB877" i="1"/>
  <c r="M818" i="1"/>
  <c r="N818" i="1" s="1"/>
  <c r="P818" i="1"/>
  <c r="Q818" i="1"/>
  <c r="L819" i="1"/>
  <c r="O815" i="1"/>
  <c r="R815" i="1" s="1"/>
  <c r="X875" i="1"/>
  <c r="K875" i="1"/>
  <c r="A876" i="1"/>
  <c r="T813" i="1"/>
  <c r="AF813" i="1" s="1"/>
  <c r="S814" i="1"/>
  <c r="T814" i="1" l="1"/>
  <c r="AF814" i="1" s="1"/>
  <c r="S815" i="1"/>
  <c r="Z875" i="1"/>
  <c r="AA875" i="1" s="1"/>
  <c r="AH875" i="1" s="1"/>
  <c r="AJ876" i="1"/>
  <c r="Y875" i="1"/>
  <c r="C876" i="1"/>
  <c r="I876" i="1"/>
  <c r="H876" i="1" s="1"/>
  <c r="AB878" i="1"/>
  <c r="X876" i="1"/>
  <c r="A877" i="1"/>
  <c r="K876" i="1"/>
  <c r="F817" i="1"/>
  <c r="O817" i="1" s="1"/>
  <c r="R817" i="1" s="1"/>
  <c r="AC818" i="1"/>
  <c r="AE818" i="1" s="1"/>
  <c r="G818" i="1"/>
  <c r="O816" i="1"/>
  <c r="R816" i="1" s="1"/>
  <c r="M819" i="1"/>
  <c r="N819" i="1" s="1"/>
  <c r="P819" i="1"/>
  <c r="Q819" i="1"/>
  <c r="L820" i="1"/>
  <c r="J817" i="1" l="1"/>
  <c r="M820" i="1"/>
  <c r="N820" i="1" s="1"/>
  <c r="P820" i="1"/>
  <c r="Q820" i="1"/>
  <c r="L821" i="1"/>
  <c r="F818" i="1"/>
  <c r="J818" i="1" s="1"/>
  <c r="T815" i="1"/>
  <c r="AF815" i="1" s="1"/>
  <c r="S816" i="1"/>
  <c r="K877" i="1"/>
  <c r="X877" i="1"/>
  <c r="A878" i="1"/>
  <c r="AB879" i="1"/>
  <c r="AC819" i="1"/>
  <c r="AE819" i="1" s="1"/>
  <c r="G819" i="1"/>
  <c r="AJ877" i="1"/>
  <c r="I877" i="1"/>
  <c r="H877" i="1" s="1"/>
  <c r="Y876" i="1"/>
  <c r="C877" i="1"/>
  <c r="Z876" i="1"/>
  <c r="AA876" i="1" s="1"/>
  <c r="AH876" i="1" s="1"/>
  <c r="O818" i="1" l="1"/>
  <c r="R818" i="1" s="1"/>
  <c r="F819" i="1"/>
  <c r="J819" i="1" s="1"/>
  <c r="T816" i="1"/>
  <c r="AF816" i="1" s="1"/>
  <c r="S817" i="1"/>
  <c r="M821" i="1"/>
  <c r="N821" i="1" s="1"/>
  <c r="P821" i="1"/>
  <c r="Q821" i="1"/>
  <c r="L822" i="1"/>
  <c r="X878" i="1"/>
  <c r="K878" i="1"/>
  <c r="A879" i="1"/>
  <c r="AB880" i="1"/>
  <c r="Z877" i="1"/>
  <c r="AA877" i="1" s="1"/>
  <c r="AH877" i="1" s="1"/>
  <c r="AJ878" i="1"/>
  <c r="I878" i="1"/>
  <c r="H878" i="1" s="1"/>
  <c r="Y877" i="1"/>
  <c r="C878" i="1"/>
  <c r="AC820" i="1"/>
  <c r="AE820" i="1" s="1"/>
  <c r="G820" i="1"/>
  <c r="O819" i="1" l="1"/>
  <c r="R819" i="1" s="1"/>
  <c r="F820" i="1"/>
  <c r="J820" i="1" s="1"/>
  <c r="AC821" i="1"/>
  <c r="AE821" i="1" s="1"/>
  <c r="G821" i="1"/>
  <c r="AB881" i="1"/>
  <c r="Z878" i="1"/>
  <c r="AA878" i="1" s="1"/>
  <c r="AH878" i="1" s="1"/>
  <c r="AJ879" i="1"/>
  <c r="Y878" i="1"/>
  <c r="C879" i="1"/>
  <c r="I879" i="1"/>
  <c r="H879" i="1" s="1"/>
  <c r="X879" i="1"/>
  <c r="A880" i="1"/>
  <c r="K879" i="1"/>
  <c r="M822" i="1"/>
  <c r="N822" i="1" s="1"/>
  <c r="P822" i="1"/>
  <c r="Q822" i="1"/>
  <c r="L823" i="1"/>
  <c r="T817" i="1"/>
  <c r="AF817" i="1" s="1"/>
  <c r="S818" i="1"/>
  <c r="O820" i="1" l="1"/>
  <c r="R820" i="1" s="1"/>
  <c r="F821" i="1"/>
  <c r="O821" i="1" s="1"/>
  <c r="R821" i="1" s="1"/>
  <c r="T818" i="1"/>
  <c r="AF818" i="1" s="1"/>
  <c r="S819" i="1"/>
  <c r="X880" i="1"/>
  <c r="K880" i="1"/>
  <c r="A881" i="1"/>
  <c r="AC822" i="1"/>
  <c r="AE822" i="1" s="1"/>
  <c r="G822" i="1"/>
  <c r="I880" i="1"/>
  <c r="H880" i="1" s="1"/>
  <c r="Y879" i="1"/>
  <c r="Z879" i="1"/>
  <c r="AA879" i="1" s="1"/>
  <c r="AH879" i="1" s="1"/>
  <c r="AJ880" i="1"/>
  <c r="C880" i="1"/>
  <c r="M823" i="1"/>
  <c r="N823" i="1" s="1"/>
  <c r="P823" i="1"/>
  <c r="Q823" i="1"/>
  <c r="L824" i="1"/>
  <c r="AB882" i="1"/>
  <c r="J821" i="1" l="1"/>
  <c r="F822" i="1"/>
  <c r="O822" i="1" s="1"/>
  <c r="R822" i="1" s="1"/>
  <c r="AC823" i="1"/>
  <c r="AE823" i="1" s="1"/>
  <c r="G823" i="1"/>
  <c r="M824" i="1"/>
  <c r="N824" i="1" s="1"/>
  <c r="P824" i="1"/>
  <c r="Q824" i="1"/>
  <c r="L825" i="1"/>
  <c r="Y880" i="1"/>
  <c r="I881" i="1"/>
  <c r="H881" i="1" s="1"/>
  <c r="C881" i="1"/>
  <c r="Z880" i="1"/>
  <c r="AA880" i="1" s="1"/>
  <c r="AH880" i="1" s="1"/>
  <c r="AJ881" i="1"/>
  <c r="AB883" i="1"/>
  <c r="X881" i="1"/>
  <c r="A882" i="1"/>
  <c r="K881" i="1"/>
  <c r="T819" i="1"/>
  <c r="AF819" i="1" s="1"/>
  <c r="S820" i="1"/>
  <c r="J822" i="1" l="1"/>
  <c r="AC824" i="1"/>
  <c r="AE824" i="1" s="1"/>
  <c r="G824" i="1"/>
  <c r="T820" i="1"/>
  <c r="AF820" i="1" s="1"/>
  <c r="S821" i="1"/>
  <c r="A883" i="1"/>
  <c r="K882" i="1"/>
  <c r="X882" i="1"/>
  <c r="M825" i="1"/>
  <c r="N825" i="1" s="1"/>
  <c r="P825" i="1"/>
  <c r="Q825" i="1"/>
  <c r="L826" i="1"/>
  <c r="Y881" i="1"/>
  <c r="Z881" i="1"/>
  <c r="AA881" i="1" s="1"/>
  <c r="AH881" i="1" s="1"/>
  <c r="C882" i="1"/>
  <c r="I882" i="1"/>
  <c r="H882" i="1" s="1"/>
  <c r="AJ882" i="1"/>
  <c r="AB884" i="1"/>
  <c r="F823" i="1"/>
  <c r="J823" i="1" s="1"/>
  <c r="O823" i="1" l="1"/>
  <c r="R823" i="1" s="1"/>
  <c r="Y882" i="1"/>
  <c r="AJ883" i="1"/>
  <c r="Z882" i="1"/>
  <c r="AA882" i="1" s="1"/>
  <c r="AH882" i="1" s="1"/>
  <c r="C883" i="1"/>
  <c r="I883" i="1"/>
  <c r="H883" i="1" s="1"/>
  <c r="T821" i="1"/>
  <c r="AF821" i="1" s="1"/>
  <c r="S822" i="1"/>
  <c r="AC825" i="1"/>
  <c r="AE825" i="1" s="1"/>
  <c r="G825" i="1"/>
  <c r="F824" i="1"/>
  <c r="J824" i="1" s="1"/>
  <c r="AB885" i="1"/>
  <c r="M826" i="1"/>
  <c r="N826" i="1" s="1"/>
  <c r="P826" i="1"/>
  <c r="Q826" i="1"/>
  <c r="L827" i="1"/>
  <c r="K883" i="1"/>
  <c r="A884" i="1"/>
  <c r="X883" i="1"/>
  <c r="O824" i="1" l="1"/>
  <c r="R824" i="1" s="1"/>
  <c r="AC826" i="1"/>
  <c r="AE826" i="1" s="1"/>
  <c r="G826" i="1"/>
  <c r="Y883" i="1"/>
  <c r="C884" i="1"/>
  <c r="I884" i="1"/>
  <c r="H884" i="1" s="1"/>
  <c r="Z883" i="1"/>
  <c r="AA883" i="1" s="1"/>
  <c r="AH883" i="1" s="1"/>
  <c r="AJ884" i="1"/>
  <c r="M827" i="1"/>
  <c r="N827" i="1" s="1"/>
  <c r="P827" i="1"/>
  <c r="Q827" i="1"/>
  <c r="L828" i="1"/>
  <c r="F825" i="1"/>
  <c r="J825" i="1" s="1"/>
  <c r="X884" i="1"/>
  <c r="K884" i="1"/>
  <c r="A885" i="1"/>
  <c r="T822" i="1"/>
  <c r="AF822" i="1" s="1"/>
  <c r="S823" i="1"/>
  <c r="AB886" i="1"/>
  <c r="O825" i="1" l="1"/>
  <c r="R825" i="1" s="1"/>
  <c r="X885" i="1"/>
  <c r="A886" i="1"/>
  <c r="K885" i="1"/>
  <c r="M828" i="1"/>
  <c r="N828" i="1" s="1"/>
  <c r="P828" i="1"/>
  <c r="Q828" i="1"/>
  <c r="L829" i="1"/>
  <c r="AB887" i="1"/>
  <c r="T823" i="1"/>
  <c r="AF823" i="1" s="1"/>
  <c r="S824" i="1"/>
  <c r="Y884" i="1"/>
  <c r="AJ885" i="1"/>
  <c r="Z884" i="1"/>
  <c r="AA884" i="1" s="1"/>
  <c r="AH884" i="1" s="1"/>
  <c r="I885" i="1"/>
  <c r="H885" i="1" s="1"/>
  <c r="C885" i="1"/>
  <c r="F826" i="1"/>
  <c r="J826" i="1" s="1"/>
  <c r="AC827" i="1"/>
  <c r="AE827" i="1" s="1"/>
  <c r="G827" i="1"/>
  <c r="F827" i="1" l="1"/>
  <c r="O827" i="1" s="1"/>
  <c r="R827" i="1" s="1"/>
  <c r="AB888" i="1"/>
  <c r="M829" i="1"/>
  <c r="N829" i="1" s="1"/>
  <c r="P829" i="1"/>
  <c r="Q829" i="1"/>
  <c r="L830" i="1"/>
  <c r="O826" i="1"/>
  <c r="R826" i="1" s="1"/>
  <c r="T824" i="1"/>
  <c r="AF824" i="1" s="1"/>
  <c r="S825" i="1"/>
  <c r="K886" i="1"/>
  <c r="X886" i="1"/>
  <c r="A887" i="1"/>
  <c r="C886" i="1"/>
  <c r="Z885" i="1"/>
  <c r="AA885" i="1" s="1"/>
  <c r="AH885" i="1" s="1"/>
  <c r="AJ886" i="1"/>
  <c r="I886" i="1"/>
  <c r="H886" i="1" s="1"/>
  <c r="Y885" i="1"/>
  <c r="AC828" i="1"/>
  <c r="AE828" i="1" s="1"/>
  <c r="G828" i="1"/>
  <c r="J827" i="1" l="1"/>
  <c r="T825" i="1"/>
  <c r="AF825" i="1" s="1"/>
  <c r="S826" i="1"/>
  <c r="M830" i="1"/>
  <c r="N830" i="1" s="1"/>
  <c r="P830" i="1"/>
  <c r="Q830" i="1"/>
  <c r="L831" i="1"/>
  <c r="F828" i="1"/>
  <c r="J828" i="1" s="1"/>
  <c r="A888" i="1"/>
  <c r="K887" i="1"/>
  <c r="X887" i="1"/>
  <c r="AB889" i="1"/>
  <c r="Y886" i="1"/>
  <c r="AJ887" i="1"/>
  <c r="Z886" i="1"/>
  <c r="AA886" i="1" s="1"/>
  <c r="AH886" i="1" s="1"/>
  <c r="C887" i="1"/>
  <c r="I887" i="1"/>
  <c r="H887" i="1" s="1"/>
  <c r="AC829" i="1"/>
  <c r="AE829" i="1" s="1"/>
  <c r="G829" i="1"/>
  <c r="AB890" i="1" l="1"/>
  <c r="AC830" i="1"/>
  <c r="AE830" i="1" s="1"/>
  <c r="G830" i="1"/>
  <c r="F829" i="1"/>
  <c r="J829" i="1" s="1"/>
  <c r="X888" i="1"/>
  <c r="A889" i="1"/>
  <c r="K888" i="1"/>
  <c r="Z887" i="1"/>
  <c r="AA887" i="1" s="1"/>
  <c r="AH887" i="1" s="1"/>
  <c r="C888" i="1"/>
  <c r="Y887" i="1"/>
  <c r="AJ888" i="1"/>
  <c r="I888" i="1"/>
  <c r="H888" i="1" s="1"/>
  <c r="O828" i="1"/>
  <c r="R828" i="1" s="1"/>
  <c r="M831" i="1"/>
  <c r="N831" i="1" s="1"/>
  <c r="P831" i="1"/>
  <c r="Q831" i="1"/>
  <c r="L832" i="1"/>
  <c r="T826" i="1"/>
  <c r="AF826" i="1" s="1"/>
  <c r="S827" i="1"/>
  <c r="O829" i="1" l="1"/>
  <c r="R829" i="1" s="1"/>
  <c r="M832" i="1"/>
  <c r="N832" i="1" s="1"/>
  <c r="P832" i="1"/>
  <c r="Q832" i="1"/>
  <c r="L833" i="1"/>
  <c r="A890" i="1"/>
  <c r="X889" i="1"/>
  <c r="K889" i="1"/>
  <c r="F830" i="1"/>
  <c r="O830" i="1" s="1"/>
  <c r="R830" i="1" s="1"/>
  <c r="C889" i="1"/>
  <c r="I889" i="1"/>
  <c r="H889" i="1" s="1"/>
  <c r="Y888" i="1"/>
  <c r="AJ889" i="1"/>
  <c r="Z888" i="1"/>
  <c r="AA888" i="1" s="1"/>
  <c r="AH888" i="1" s="1"/>
  <c r="T827" i="1"/>
  <c r="AF827" i="1" s="1"/>
  <c r="S828" i="1"/>
  <c r="AC831" i="1"/>
  <c r="AE831" i="1" s="1"/>
  <c r="G831" i="1"/>
  <c r="AB891" i="1"/>
  <c r="F831" i="1" l="1"/>
  <c r="O831" i="1" s="1"/>
  <c r="R831" i="1" s="1"/>
  <c r="X890" i="1"/>
  <c r="A891" i="1"/>
  <c r="K890" i="1"/>
  <c r="AC832" i="1"/>
  <c r="AE832" i="1" s="1"/>
  <c r="G832" i="1"/>
  <c r="J830" i="1"/>
  <c r="M833" i="1"/>
  <c r="N833" i="1" s="1"/>
  <c r="L834" i="1"/>
  <c r="AB892" i="1"/>
  <c r="T828" i="1"/>
  <c r="AF828" i="1" s="1"/>
  <c r="S829" i="1"/>
  <c r="I890" i="1"/>
  <c r="H890" i="1" s="1"/>
  <c r="Y889" i="1"/>
  <c r="C890" i="1"/>
  <c r="Z889" i="1"/>
  <c r="AA889" i="1" s="1"/>
  <c r="AH889" i="1" s="1"/>
  <c r="AJ890" i="1"/>
  <c r="J831" i="1" l="1"/>
  <c r="AB893" i="1"/>
  <c r="G833" i="1"/>
  <c r="AC833" i="1"/>
  <c r="AE833" i="1" s="1"/>
  <c r="F832" i="1"/>
  <c r="O832" i="1" s="1"/>
  <c r="M834" i="1"/>
  <c r="N834" i="1" s="1"/>
  <c r="L835" i="1"/>
  <c r="X891" i="1"/>
  <c r="K891" i="1"/>
  <c r="A892" i="1"/>
  <c r="T829" i="1"/>
  <c r="AF829" i="1" s="1"/>
  <c r="S830" i="1"/>
  <c r="Z890" i="1"/>
  <c r="AA890" i="1" s="1"/>
  <c r="AH890" i="1" s="1"/>
  <c r="I891" i="1"/>
  <c r="H891" i="1" s="1"/>
  <c r="C891" i="1"/>
  <c r="AJ891" i="1"/>
  <c r="Y890" i="1"/>
  <c r="J832" i="1" l="1"/>
  <c r="K892" i="1"/>
  <c r="X892" i="1"/>
  <c r="A893" i="1"/>
  <c r="M835" i="1"/>
  <c r="N835" i="1" s="1"/>
  <c r="L836" i="1"/>
  <c r="F833" i="1"/>
  <c r="J833" i="1" s="1"/>
  <c r="T830" i="1"/>
  <c r="AF830" i="1" s="1"/>
  <c r="S831" i="1"/>
  <c r="R832" i="1"/>
  <c r="P833" i="1"/>
  <c r="AB894" i="1"/>
  <c r="AJ892" i="1"/>
  <c r="Z891" i="1"/>
  <c r="AA891" i="1" s="1"/>
  <c r="AH891" i="1" s="1"/>
  <c r="C892" i="1"/>
  <c r="I892" i="1"/>
  <c r="H892" i="1" s="1"/>
  <c r="Y891" i="1"/>
  <c r="AC834" i="1"/>
  <c r="AE834" i="1" s="1"/>
  <c r="G834" i="1"/>
  <c r="F834" i="1" l="1"/>
  <c r="J834" i="1" s="1"/>
  <c r="AB895" i="1"/>
  <c r="O833" i="1"/>
  <c r="A894" i="1"/>
  <c r="K893" i="1"/>
  <c r="X893" i="1"/>
  <c r="Q833" i="1"/>
  <c r="Q834" i="1" s="1"/>
  <c r="Q835" i="1" s="1"/>
  <c r="Q836" i="1" s="1"/>
  <c r="P834" i="1"/>
  <c r="P835" i="1" s="1"/>
  <c r="P836" i="1" s="1"/>
  <c r="T831" i="1"/>
  <c r="AF831" i="1" s="1"/>
  <c r="S832" i="1"/>
  <c r="Y892" i="1"/>
  <c r="Z892" i="1"/>
  <c r="AA892" i="1" s="1"/>
  <c r="AH892" i="1" s="1"/>
  <c r="AJ893" i="1"/>
  <c r="I893" i="1"/>
  <c r="H893" i="1" s="1"/>
  <c r="C893" i="1"/>
  <c r="AC835" i="1"/>
  <c r="AE835" i="1" s="1"/>
  <c r="G835" i="1"/>
  <c r="M836" i="1"/>
  <c r="N836" i="1" s="1"/>
  <c r="L837" i="1"/>
  <c r="R833" i="1" l="1"/>
  <c r="A895" i="1"/>
  <c r="X894" i="1"/>
  <c r="K894" i="1"/>
  <c r="O834" i="1"/>
  <c r="R834" i="1" s="1"/>
  <c r="G836" i="1"/>
  <c r="AC836" i="1"/>
  <c r="AE836" i="1" s="1"/>
  <c r="C894" i="1"/>
  <c r="Z893" i="1"/>
  <c r="AA893" i="1" s="1"/>
  <c r="AH893" i="1" s="1"/>
  <c r="AJ894" i="1"/>
  <c r="I894" i="1"/>
  <c r="H894" i="1" s="1"/>
  <c r="Y893" i="1"/>
  <c r="M837" i="1"/>
  <c r="N837" i="1" s="1"/>
  <c r="P837" i="1"/>
  <c r="Q837" i="1"/>
  <c r="L838" i="1"/>
  <c r="T832" i="1"/>
  <c r="S833" i="1"/>
  <c r="F835" i="1"/>
  <c r="J835" i="1" s="1"/>
  <c r="AB896" i="1"/>
  <c r="O835" i="1" l="1"/>
  <c r="R835" i="1" s="1"/>
  <c r="AC837" i="1"/>
  <c r="AE837" i="1" s="1"/>
  <c r="G837" i="1"/>
  <c r="F836" i="1"/>
  <c r="J836" i="1" s="1"/>
  <c r="Z894" i="1"/>
  <c r="AA894" i="1" s="1"/>
  <c r="AH894" i="1" s="1"/>
  <c r="AJ895" i="1"/>
  <c r="Y894" i="1"/>
  <c r="C895" i="1"/>
  <c r="I895" i="1"/>
  <c r="H895" i="1" s="1"/>
  <c r="AB897" i="1"/>
  <c r="M838" i="1"/>
  <c r="N838" i="1" s="1"/>
  <c r="P838" i="1"/>
  <c r="Q838" i="1"/>
  <c r="L839" i="1"/>
  <c r="X895" i="1"/>
  <c r="K895" i="1"/>
  <c r="A896" i="1"/>
  <c r="AF832" i="1"/>
  <c r="AA832" i="1"/>
  <c r="T833" i="1"/>
  <c r="AF833" i="1" s="1"/>
  <c r="S834" i="1"/>
  <c r="O836" i="1" l="1"/>
  <c r="R836" i="1" s="1"/>
  <c r="X896" i="1"/>
  <c r="K896" i="1"/>
  <c r="A897" i="1"/>
  <c r="AB898" i="1"/>
  <c r="AH832" i="1"/>
  <c r="AC838" i="1"/>
  <c r="AE838" i="1" s="1"/>
  <c r="G838" i="1"/>
  <c r="F837" i="1"/>
  <c r="J837" i="1" s="1"/>
  <c r="T834" i="1"/>
  <c r="AF834" i="1" s="1"/>
  <c r="S835" i="1"/>
  <c r="Y895" i="1"/>
  <c r="I896" i="1"/>
  <c r="H896" i="1" s="1"/>
  <c r="Z895" i="1"/>
  <c r="AA895" i="1" s="1"/>
  <c r="AH895" i="1" s="1"/>
  <c r="AJ896" i="1"/>
  <c r="C896" i="1"/>
  <c r="M839" i="1"/>
  <c r="N839" i="1" s="1"/>
  <c r="P839" i="1"/>
  <c r="Q839" i="1"/>
  <c r="L840" i="1"/>
  <c r="O837" i="1" l="1"/>
  <c r="R837" i="1" s="1"/>
  <c r="AC839" i="1"/>
  <c r="AE839" i="1" s="1"/>
  <c r="G839" i="1"/>
  <c r="F838" i="1"/>
  <c r="O838" i="1" s="1"/>
  <c r="R838" i="1" s="1"/>
  <c r="AB899" i="1"/>
  <c r="M840" i="1"/>
  <c r="N840" i="1" s="1"/>
  <c r="P840" i="1"/>
  <c r="Q840" i="1"/>
  <c r="L841" i="1"/>
  <c r="Y896" i="1"/>
  <c r="C897" i="1"/>
  <c r="I897" i="1"/>
  <c r="H897" i="1" s="1"/>
  <c r="Z896" i="1"/>
  <c r="AA896" i="1" s="1"/>
  <c r="AH896" i="1" s="1"/>
  <c r="AJ897" i="1"/>
  <c r="T835" i="1"/>
  <c r="AF835" i="1" s="1"/>
  <c r="S836" i="1"/>
  <c r="X897" i="1"/>
  <c r="K897" i="1"/>
  <c r="A898" i="1"/>
  <c r="J838" i="1" l="1"/>
  <c r="X898" i="1"/>
  <c r="A899" i="1"/>
  <c r="K898" i="1"/>
  <c r="M841" i="1"/>
  <c r="N841" i="1" s="1"/>
  <c r="P841" i="1"/>
  <c r="Q841" i="1"/>
  <c r="L842" i="1"/>
  <c r="T836" i="1"/>
  <c r="AF836" i="1" s="1"/>
  <c r="S837" i="1"/>
  <c r="AB900" i="1"/>
  <c r="F839" i="1"/>
  <c r="O839" i="1" s="1"/>
  <c r="R839" i="1" s="1"/>
  <c r="AJ898" i="1"/>
  <c r="Y897" i="1"/>
  <c r="I898" i="1"/>
  <c r="H898" i="1" s="1"/>
  <c r="Z897" i="1"/>
  <c r="C898" i="1"/>
  <c r="AC840" i="1"/>
  <c r="AE840" i="1" s="1"/>
  <c r="G840" i="1"/>
  <c r="F840" i="1" l="1"/>
  <c r="O840" i="1" s="1"/>
  <c r="R840" i="1" s="1"/>
  <c r="J839" i="1"/>
  <c r="AB901" i="1"/>
  <c r="T837" i="1"/>
  <c r="AF837" i="1" s="1"/>
  <c r="S838" i="1"/>
  <c r="AC841" i="1"/>
  <c r="AE841" i="1" s="1"/>
  <c r="G841" i="1"/>
  <c r="X899" i="1"/>
  <c r="A900" i="1"/>
  <c r="K899" i="1"/>
  <c r="M842" i="1"/>
  <c r="N842" i="1" s="1"/>
  <c r="P842" i="1"/>
  <c r="Q842" i="1"/>
  <c r="L843" i="1"/>
  <c r="Y898" i="1"/>
  <c r="AJ899" i="1"/>
  <c r="Z898" i="1"/>
  <c r="AA898" i="1" s="1"/>
  <c r="AH898" i="1" s="1"/>
  <c r="C899" i="1"/>
  <c r="I899" i="1"/>
  <c r="H899" i="1" s="1"/>
  <c r="J840" i="1" l="1"/>
  <c r="I900" i="1"/>
  <c r="H900" i="1" s="1"/>
  <c r="Y899" i="1"/>
  <c r="Z899" i="1"/>
  <c r="AA899" i="1" s="1"/>
  <c r="AH899" i="1" s="1"/>
  <c r="C900" i="1"/>
  <c r="AJ900" i="1"/>
  <c r="AC842" i="1"/>
  <c r="AE842" i="1" s="1"/>
  <c r="G842" i="1"/>
  <c r="F841" i="1"/>
  <c r="O841" i="1" s="1"/>
  <c r="R841" i="1" s="1"/>
  <c r="AB902" i="1"/>
  <c r="M843" i="1"/>
  <c r="N843" i="1" s="1"/>
  <c r="P843" i="1"/>
  <c r="Q843" i="1"/>
  <c r="L844" i="1"/>
  <c r="T838" i="1"/>
  <c r="AF838" i="1" s="1"/>
  <c r="S839" i="1"/>
  <c r="A901" i="1"/>
  <c r="K900" i="1"/>
  <c r="X900" i="1"/>
  <c r="M844" i="1" l="1"/>
  <c r="N844" i="1" s="1"/>
  <c r="P844" i="1"/>
  <c r="Q844" i="1"/>
  <c r="L845" i="1"/>
  <c r="AB903" i="1"/>
  <c r="X901" i="1"/>
  <c r="A902" i="1"/>
  <c r="K901" i="1"/>
  <c r="F842" i="1"/>
  <c r="J842" i="1" s="1"/>
  <c r="Z900" i="1"/>
  <c r="AA900" i="1" s="1"/>
  <c r="AH900" i="1" s="1"/>
  <c r="C901" i="1"/>
  <c r="AJ901" i="1"/>
  <c r="I901" i="1"/>
  <c r="H901" i="1" s="1"/>
  <c r="Y900" i="1"/>
  <c r="T839" i="1"/>
  <c r="AF839" i="1" s="1"/>
  <c r="S840" i="1"/>
  <c r="J841" i="1"/>
  <c r="AC843" i="1"/>
  <c r="AE843" i="1" s="1"/>
  <c r="G843" i="1"/>
  <c r="O842" i="1" l="1"/>
  <c r="R842" i="1" s="1"/>
  <c r="T840" i="1"/>
  <c r="AF840" i="1" s="1"/>
  <c r="S841" i="1"/>
  <c r="X902" i="1"/>
  <c r="A903" i="1"/>
  <c r="K902" i="1"/>
  <c r="AC844" i="1"/>
  <c r="AE844" i="1" s="1"/>
  <c r="G844" i="1"/>
  <c r="AB904" i="1"/>
  <c r="F843" i="1"/>
  <c r="J843" i="1" s="1"/>
  <c r="Z901" i="1"/>
  <c r="AA901" i="1" s="1"/>
  <c r="AH901" i="1" s="1"/>
  <c r="I902" i="1"/>
  <c r="H902" i="1" s="1"/>
  <c r="C902" i="1"/>
  <c r="Y901" i="1"/>
  <c r="AJ902" i="1"/>
  <c r="M845" i="1"/>
  <c r="N845" i="1" s="1"/>
  <c r="P845" i="1"/>
  <c r="Q845" i="1"/>
  <c r="L846" i="1"/>
  <c r="C903" i="1" l="1"/>
  <c r="I903" i="1"/>
  <c r="H903" i="1" s="1"/>
  <c r="Y902" i="1"/>
  <c r="Z902" i="1"/>
  <c r="AA902" i="1" s="1"/>
  <c r="AH902" i="1" s="1"/>
  <c r="AJ903" i="1"/>
  <c r="T841" i="1"/>
  <c r="AF841" i="1" s="1"/>
  <c r="S842" i="1"/>
  <c r="M846" i="1"/>
  <c r="N846" i="1" s="1"/>
  <c r="P846" i="1"/>
  <c r="Q846" i="1"/>
  <c r="L847" i="1"/>
  <c r="O843" i="1"/>
  <c r="R843" i="1" s="1"/>
  <c r="AB905" i="1"/>
  <c r="X903" i="1"/>
  <c r="K903" i="1"/>
  <c r="A904" i="1"/>
  <c r="AC845" i="1"/>
  <c r="AE845" i="1" s="1"/>
  <c r="G845" i="1"/>
  <c r="F844" i="1"/>
  <c r="J844" i="1" s="1"/>
  <c r="Y903" i="1" l="1"/>
  <c r="Z903" i="1"/>
  <c r="AA903" i="1" s="1"/>
  <c r="AH903" i="1" s="1"/>
  <c r="AJ904" i="1"/>
  <c r="C904" i="1"/>
  <c r="I904" i="1"/>
  <c r="H904" i="1" s="1"/>
  <c r="M847" i="1"/>
  <c r="N847" i="1" s="1"/>
  <c r="P847" i="1"/>
  <c r="Q847" i="1"/>
  <c r="L848" i="1"/>
  <c r="O844" i="1"/>
  <c r="R844" i="1" s="1"/>
  <c r="X904" i="1"/>
  <c r="K904" i="1"/>
  <c r="A905" i="1"/>
  <c r="AB906" i="1"/>
  <c r="F845" i="1"/>
  <c r="O845" i="1" s="1"/>
  <c r="R845" i="1" s="1"/>
  <c r="AC846" i="1"/>
  <c r="AE846" i="1" s="1"/>
  <c r="G846" i="1"/>
  <c r="T842" i="1"/>
  <c r="AF842" i="1" s="1"/>
  <c r="S843" i="1"/>
  <c r="AC847" i="1" l="1"/>
  <c r="AE847" i="1" s="1"/>
  <c r="G847" i="1"/>
  <c r="F846" i="1"/>
  <c r="J846" i="1" s="1"/>
  <c r="AB907" i="1"/>
  <c r="Y904" i="1"/>
  <c r="I905" i="1"/>
  <c r="H905" i="1" s="1"/>
  <c r="AJ905" i="1"/>
  <c r="C905" i="1"/>
  <c r="Z904" i="1"/>
  <c r="AA904" i="1" s="1"/>
  <c r="AH904" i="1" s="1"/>
  <c r="M848" i="1"/>
  <c r="N848" i="1" s="1"/>
  <c r="P848" i="1"/>
  <c r="Q848" i="1"/>
  <c r="L849" i="1"/>
  <c r="J845" i="1"/>
  <c r="T843" i="1"/>
  <c r="AF843" i="1" s="1"/>
  <c r="S844" i="1"/>
  <c r="X905" i="1"/>
  <c r="A906" i="1"/>
  <c r="K905" i="1"/>
  <c r="AC848" i="1" l="1"/>
  <c r="AE848" i="1" s="1"/>
  <c r="G848" i="1"/>
  <c r="AB908" i="1"/>
  <c r="X906" i="1"/>
  <c r="K906" i="1"/>
  <c r="A907" i="1"/>
  <c r="Y905" i="1"/>
  <c r="C906" i="1"/>
  <c r="Z905" i="1"/>
  <c r="AA905" i="1" s="1"/>
  <c r="AH905" i="1" s="1"/>
  <c r="AJ906" i="1"/>
  <c r="I906" i="1"/>
  <c r="H906" i="1" s="1"/>
  <c r="M849" i="1"/>
  <c r="N849" i="1" s="1"/>
  <c r="P849" i="1"/>
  <c r="Q849" i="1"/>
  <c r="L850" i="1"/>
  <c r="O846" i="1"/>
  <c r="R846" i="1" s="1"/>
  <c r="F847" i="1"/>
  <c r="J847" i="1" s="1"/>
  <c r="T844" i="1"/>
  <c r="AF844" i="1" s="1"/>
  <c r="S845" i="1"/>
  <c r="O847" i="1" l="1"/>
  <c r="R847" i="1" s="1"/>
  <c r="A908" i="1"/>
  <c r="X907" i="1"/>
  <c r="K907" i="1"/>
  <c r="AC849" i="1"/>
  <c r="AE849" i="1" s="1"/>
  <c r="G849" i="1"/>
  <c r="AB909" i="1"/>
  <c r="M850" i="1"/>
  <c r="N850" i="1" s="1"/>
  <c r="P850" i="1"/>
  <c r="Q850" i="1"/>
  <c r="L851" i="1"/>
  <c r="F848" i="1"/>
  <c r="J848" i="1" s="1"/>
  <c r="T845" i="1"/>
  <c r="AF845" i="1" s="1"/>
  <c r="S846" i="1"/>
  <c r="C907" i="1"/>
  <c r="I907" i="1"/>
  <c r="H907" i="1" s="1"/>
  <c r="Y906" i="1"/>
  <c r="AJ907" i="1"/>
  <c r="Z906" i="1"/>
  <c r="AA906" i="1" s="1"/>
  <c r="AH906" i="1" s="1"/>
  <c r="O848" i="1" l="1"/>
  <c r="R848" i="1" s="1"/>
  <c r="T846" i="1"/>
  <c r="AF846" i="1" s="1"/>
  <c r="S847" i="1"/>
  <c r="M851" i="1"/>
  <c r="N851" i="1" s="1"/>
  <c r="P851" i="1"/>
  <c r="Q851" i="1"/>
  <c r="L852" i="1"/>
  <c r="AB910" i="1"/>
  <c r="F849" i="1"/>
  <c r="O849" i="1" s="1"/>
  <c r="R849" i="1" s="1"/>
  <c r="Y907" i="1"/>
  <c r="I908" i="1"/>
  <c r="H908" i="1" s="1"/>
  <c r="C908" i="1"/>
  <c r="Z907" i="1"/>
  <c r="AA907" i="1" s="1"/>
  <c r="AH907" i="1" s="1"/>
  <c r="AJ908" i="1"/>
  <c r="A909" i="1"/>
  <c r="K908" i="1"/>
  <c r="X908" i="1"/>
  <c r="AC850" i="1"/>
  <c r="AE850" i="1" s="1"/>
  <c r="G850" i="1"/>
  <c r="J849" i="1" l="1"/>
  <c r="M852" i="1"/>
  <c r="N852" i="1" s="1"/>
  <c r="P852" i="1"/>
  <c r="Q852" i="1"/>
  <c r="L853" i="1"/>
  <c r="T847" i="1"/>
  <c r="AF847" i="1" s="1"/>
  <c r="S848" i="1"/>
  <c r="X909" i="1"/>
  <c r="K909" i="1"/>
  <c r="A910" i="1"/>
  <c r="Y908" i="1"/>
  <c r="AJ909" i="1"/>
  <c r="Z908" i="1"/>
  <c r="AA908" i="1" s="1"/>
  <c r="AH908" i="1" s="1"/>
  <c r="C909" i="1"/>
  <c r="I909" i="1"/>
  <c r="H909" i="1" s="1"/>
  <c r="F850" i="1"/>
  <c r="J850" i="1" s="1"/>
  <c r="AB911" i="1"/>
  <c r="AC851" i="1"/>
  <c r="AE851" i="1" s="1"/>
  <c r="G851" i="1"/>
  <c r="O850" i="1" l="1"/>
  <c r="R850" i="1" s="1"/>
  <c r="AC852" i="1"/>
  <c r="AE852" i="1" s="1"/>
  <c r="G852" i="1"/>
  <c r="AB912" i="1"/>
  <c r="M853" i="1"/>
  <c r="N853" i="1" s="1"/>
  <c r="P853" i="1"/>
  <c r="Q853" i="1"/>
  <c r="L854" i="1"/>
  <c r="F851" i="1"/>
  <c r="O851" i="1" s="1"/>
  <c r="R851" i="1" s="1"/>
  <c r="Y909" i="1"/>
  <c r="AJ910" i="1"/>
  <c r="Z909" i="1"/>
  <c r="AA909" i="1" s="1"/>
  <c r="AH909" i="1" s="1"/>
  <c r="I910" i="1"/>
  <c r="H910" i="1" s="1"/>
  <c r="C910" i="1"/>
  <c r="X910" i="1"/>
  <c r="A911" i="1"/>
  <c r="K910" i="1"/>
  <c r="T848" i="1"/>
  <c r="AF848" i="1" s="1"/>
  <c r="S849" i="1"/>
  <c r="T849" i="1" l="1"/>
  <c r="AF849" i="1" s="1"/>
  <c r="S850" i="1"/>
  <c r="J851" i="1"/>
  <c r="AC853" i="1"/>
  <c r="AE853" i="1" s="1"/>
  <c r="G853" i="1"/>
  <c r="F852" i="1"/>
  <c r="J852" i="1" s="1"/>
  <c r="C911" i="1"/>
  <c r="I911" i="1"/>
  <c r="H911" i="1" s="1"/>
  <c r="Z910" i="1"/>
  <c r="AA910" i="1" s="1"/>
  <c r="AH910" i="1" s="1"/>
  <c r="AJ911" i="1"/>
  <c r="Y910" i="1"/>
  <c r="M854" i="1"/>
  <c r="N854" i="1" s="1"/>
  <c r="P854" i="1"/>
  <c r="Q854" i="1"/>
  <c r="L855" i="1"/>
  <c r="K911" i="1"/>
  <c r="X911" i="1"/>
  <c r="A912" i="1"/>
  <c r="AB913" i="1"/>
  <c r="T850" i="1" l="1"/>
  <c r="AF850" i="1" s="1"/>
  <c r="S851" i="1"/>
  <c r="AB914" i="1"/>
  <c r="K912" i="1"/>
  <c r="A913" i="1"/>
  <c r="X912" i="1"/>
  <c r="F853" i="1"/>
  <c r="O853" i="1" s="1"/>
  <c r="R853" i="1" s="1"/>
  <c r="AC854" i="1"/>
  <c r="AE854" i="1" s="1"/>
  <c r="G854" i="1"/>
  <c r="O852" i="1"/>
  <c r="R852" i="1" s="1"/>
  <c r="Y911" i="1"/>
  <c r="C912" i="1"/>
  <c r="I912" i="1"/>
  <c r="H912" i="1" s="1"/>
  <c r="Z911" i="1"/>
  <c r="AA911" i="1" s="1"/>
  <c r="AH911" i="1" s="1"/>
  <c r="AJ912" i="1"/>
  <c r="M855" i="1"/>
  <c r="N855" i="1" s="1"/>
  <c r="P855" i="1"/>
  <c r="Q855" i="1"/>
  <c r="L856" i="1"/>
  <c r="Y912" i="1" l="1"/>
  <c r="C913" i="1"/>
  <c r="I913" i="1"/>
  <c r="H913" i="1" s="1"/>
  <c r="Z912" i="1"/>
  <c r="AA912" i="1" s="1"/>
  <c r="AH912" i="1" s="1"/>
  <c r="AJ913" i="1"/>
  <c r="J853" i="1"/>
  <c r="A914" i="1"/>
  <c r="X913" i="1"/>
  <c r="K913" i="1"/>
  <c r="AB915" i="1"/>
  <c r="AC855" i="1"/>
  <c r="AE855" i="1" s="1"/>
  <c r="G855" i="1"/>
  <c r="F854" i="1"/>
  <c r="J854" i="1" s="1"/>
  <c r="T851" i="1"/>
  <c r="AF851" i="1" s="1"/>
  <c r="S852" i="1"/>
  <c r="M856" i="1"/>
  <c r="N856" i="1" s="1"/>
  <c r="P856" i="1"/>
  <c r="Q856" i="1"/>
  <c r="L857" i="1"/>
  <c r="O854" i="1" l="1"/>
  <c r="R854" i="1" s="1"/>
  <c r="M857" i="1"/>
  <c r="N857" i="1" s="1"/>
  <c r="P857" i="1"/>
  <c r="Q857" i="1"/>
  <c r="L858" i="1"/>
  <c r="F855" i="1"/>
  <c r="J855" i="1" s="1"/>
  <c r="AJ914" i="1"/>
  <c r="I914" i="1"/>
  <c r="H914" i="1" s="1"/>
  <c r="Y913" i="1"/>
  <c r="C914" i="1"/>
  <c r="Z913" i="1"/>
  <c r="AA913" i="1" s="1"/>
  <c r="AH913" i="1" s="1"/>
  <c r="AC856" i="1"/>
  <c r="AE856" i="1" s="1"/>
  <c r="G856" i="1"/>
  <c r="T852" i="1"/>
  <c r="AF852" i="1" s="1"/>
  <c r="S853" i="1"/>
  <c r="AB916" i="1"/>
  <c r="K914" i="1"/>
  <c r="X914" i="1"/>
  <c r="A915" i="1"/>
  <c r="O855" i="1" l="1"/>
  <c r="R855" i="1" s="1"/>
  <c r="I915" i="1"/>
  <c r="H915" i="1" s="1"/>
  <c r="AJ915" i="1"/>
  <c r="Y914" i="1"/>
  <c r="C915" i="1"/>
  <c r="Z914" i="1"/>
  <c r="AA914" i="1" s="1"/>
  <c r="AH914" i="1" s="1"/>
  <c r="M858" i="1"/>
  <c r="N858" i="1" s="1"/>
  <c r="P858" i="1"/>
  <c r="Q858" i="1"/>
  <c r="L859" i="1"/>
  <c r="K915" i="1"/>
  <c r="A916" i="1"/>
  <c r="X915" i="1"/>
  <c r="F856" i="1"/>
  <c r="J856" i="1" s="1"/>
  <c r="T853" i="1"/>
  <c r="AF853" i="1" s="1"/>
  <c r="S854" i="1"/>
  <c r="AB917" i="1"/>
  <c r="AC857" i="1"/>
  <c r="AE857" i="1" s="1"/>
  <c r="G857" i="1"/>
  <c r="O856" i="1" l="1"/>
  <c r="R856" i="1" s="1"/>
  <c r="F857" i="1"/>
  <c r="J857" i="1" s="1"/>
  <c r="AB918" i="1"/>
  <c r="X916" i="1"/>
  <c r="A917" i="1"/>
  <c r="K916" i="1"/>
  <c r="T854" i="1"/>
  <c r="AF854" i="1" s="1"/>
  <c r="S855" i="1"/>
  <c r="Y915" i="1"/>
  <c r="AJ916" i="1"/>
  <c r="Z915" i="1"/>
  <c r="AA915" i="1" s="1"/>
  <c r="AH915" i="1" s="1"/>
  <c r="C916" i="1"/>
  <c r="I916" i="1"/>
  <c r="H916" i="1" s="1"/>
  <c r="AC858" i="1"/>
  <c r="AE858" i="1" s="1"/>
  <c r="G858" i="1"/>
  <c r="M859" i="1"/>
  <c r="N859" i="1" s="1"/>
  <c r="P859" i="1"/>
  <c r="Q859" i="1"/>
  <c r="L860" i="1"/>
  <c r="O857" i="1" l="1"/>
  <c r="R857" i="1" s="1"/>
  <c r="AC859" i="1"/>
  <c r="AE859" i="1" s="1"/>
  <c r="G859" i="1"/>
  <c r="M860" i="1"/>
  <c r="N860" i="1" s="1"/>
  <c r="P860" i="1"/>
  <c r="Q860" i="1"/>
  <c r="L861" i="1"/>
  <c r="X917" i="1"/>
  <c r="K917" i="1"/>
  <c r="A918" i="1"/>
  <c r="F858" i="1"/>
  <c r="O858" i="1" s="1"/>
  <c r="R858" i="1" s="1"/>
  <c r="T855" i="1"/>
  <c r="AF855" i="1" s="1"/>
  <c r="S856" i="1"/>
  <c r="Z916" i="1"/>
  <c r="AA916" i="1" s="1"/>
  <c r="AH916" i="1" s="1"/>
  <c r="C917" i="1"/>
  <c r="I917" i="1"/>
  <c r="H917" i="1" s="1"/>
  <c r="Y916" i="1"/>
  <c r="AJ917" i="1"/>
  <c r="AB919" i="1"/>
  <c r="J858" i="1" l="1"/>
  <c r="C918" i="1"/>
  <c r="Y917" i="1"/>
  <c r="AJ918" i="1"/>
  <c r="I918" i="1"/>
  <c r="H918" i="1" s="1"/>
  <c r="Z917" i="1"/>
  <c r="AA917" i="1" s="1"/>
  <c r="AH917" i="1" s="1"/>
  <c r="M861" i="1"/>
  <c r="N861" i="1" s="1"/>
  <c r="P861" i="1"/>
  <c r="Q861" i="1"/>
  <c r="L862" i="1"/>
  <c r="T856" i="1"/>
  <c r="AF856" i="1" s="1"/>
  <c r="S857" i="1"/>
  <c r="A919" i="1"/>
  <c r="K918" i="1"/>
  <c r="X918" i="1"/>
  <c r="F859" i="1"/>
  <c r="O859" i="1" s="1"/>
  <c r="R859" i="1" s="1"/>
  <c r="AB920" i="1"/>
  <c r="AC860" i="1"/>
  <c r="AE860" i="1" s="1"/>
  <c r="G860" i="1"/>
  <c r="J859" i="1" l="1"/>
  <c r="A920" i="1"/>
  <c r="K919" i="1"/>
  <c r="X919" i="1"/>
  <c r="Y918" i="1"/>
  <c r="C919" i="1"/>
  <c r="I919" i="1"/>
  <c r="H919" i="1" s="1"/>
  <c r="Z918" i="1"/>
  <c r="AA918" i="1" s="1"/>
  <c r="AH918" i="1" s="1"/>
  <c r="AJ919" i="1"/>
  <c r="AC861" i="1"/>
  <c r="AE861" i="1" s="1"/>
  <c r="G861" i="1"/>
  <c r="T857" i="1"/>
  <c r="AF857" i="1" s="1"/>
  <c r="S858" i="1"/>
  <c r="M862" i="1"/>
  <c r="N862" i="1" s="1"/>
  <c r="P862" i="1"/>
  <c r="Q862" i="1"/>
  <c r="L863" i="1"/>
  <c r="AB921" i="1"/>
  <c r="F860" i="1"/>
  <c r="J860" i="1" s="1"/>
  <c r="AC862" i="1" l="1"/>
  <c r="AE862" i="1" s="1"/>
  <c r="G862" i="1"/>
  <c r="F861" i="1"/>
  <c r="O861" i="1" s="1"/>
  <c r="R861" i="1" s="1"/>
  <c r="Y919" i="1"/>
  <c r="AJ920" i="1"/>
  <c r="I920" i="1"/>
  <c r="H920" i="1" s="1"/>
  <c r="Z919" i="1"/>
  <c r="AA919" i="1" s="1"/>
  <c r="AH919" i="1" s="1"/>
  <c r="C920" i="1"/>
  <c r="O860" i="1"/>
  <c r="R860" i="1" s="1"/>
  <c r="AB922" i="1"/>
  <c r="M863" i="1"/>
  <c r="N863" i="1" s="1"/>
  <c r="L864" i="1"/>
  <c r="T858" i="1"/>
  <c r="AF858" i="1" s="1"/>
  <c r="S859" i="1"/>
  <c r="X920" i="1"/>
  <c r="K920" i="1"/>
  <c r="A921" i="1"/>
  <c r="G863" i="1" l="1"/>
  <c r="AC863" i="1"/>
  <c r="AE863" i="1" s="1"/>
  <c r="T859" i="1"/>
  <c r="AF859" i="1" s="1"/>
  <c r="S860" i="1"/>
  <c r="A922" i="1"/>
  <c r="X921" i="1"/>
  <c r="K921" i="1"/>
  <c r="M864" i="1"/>
  <c r="N864" i="1" s="1"/>
  <c r="L865" i="1"/>
  <c r="F862" i="1"/>
  <c r="O862" i="1" s="1"/>
  <c r="AB923" i="1"/>
  <c r="J861" i="1"/>
  <c r="C921" i="1"/>
  <c r="Z920" i="1"/>
  <c r="AA920" i="1" s="1"/>
  <c r="AH920" i="1" s="1"/>
  <c r="AJ921" i="1"/>
  <c r="I921" i="1"/>
  <c r="H921" i="1" s="1"/>
  <c r="Y920" i="1"/>
  <c r="J862" i="1" l="1"/>
  <c r="R862" i="1"/>
  <c r="P863" i="1"/>
  <c r="AB924" i="1"/>
  <c r="C922" i="1"/>
  <c r="Y921" i="1"/>
  <c r="AJ922" i="1"/>
  <c r="I922" i="1"/>
  <c r="H922" i="1" s="1"/>
  <c r="Z921" i="1"/>
  <c r="AA921" i="1" s="1"/>
  <c r="AH921" i="1" s="1"/>
  <c r="G864" i="1"/>
  <c r="AC864" i="1"/>
  <c r="AE864" i="1" s="1"/>
  <c r="K922" i="1"/>
  <c r="X922" i="1"/>
  <c r="A923" i="1"/>
  <c r="F863" i="1"/>
  <c r="J863" i="1" s="1"/>
  <c r="M865" i="1"/>
  <c r="N865" i="1" s="1"/>
  <c r="L866" i="1"/>
  <c r="T860" i="1"/>
  <c r="AF860" i="1" s="1"/>
  <c r="S861" i="1"/>
  <c r="O863" i="1" l="1"/>
  <c r="AC865" i="1"/>
  <c r="AE865" i="1" s="1"/>
  <c r="G865" i="1"/>
  <c r="F864" i="1"/>
  <c r="O864" i="1" s="1"/>
  <c r="M866" i="1"/>
  <c r="N866" i="1" s="1"/>
  <c r="L867" i="1"/>
  <c r="Z922" i="1"/>
  <c r="AA922" i="1" s="1"/>
  <c r="AH922" i="1" s="1"/>
  <c r="AJ923" i="1"/>
  <c r="I923" i="1"/>
  <c r="H923" i="1" s="1"/>
  <c r="Y922" i="1"/>
  <c r="C923" i="1"/>
  <c r="AB925" i="1"/>
  <c r="Q863" i="1"/>
  <c r="Q864" i="1" s="1"/>
  <c r="Q865" i="1" s="1"/>
  <c r="Q866" i="1" s="1"/>
  <c r="P864" i="1"/>
  <c r="P865" i="1" s="1"/>
  <c r="P866" i="1" s="1"/>
  <c r="T861" i="1"/>
  <c r="AF861" i="1" s="1"/>
  <c r="S862" i="1"/>
  <c r="X923" i="1"/>
  <c r="A924" i="1"/>
  <c r="K923" i="1"/>
  <c r="R864" i="1" l="1"/>
  <c r="R863" i="1"/>
  <c r="T862" i="1"/>
  <c r="S863" i="1"/>
  <c r="AC866" i="1"/>
  <c r="AE866" i="1" s="1"/>
  <c r="G866" i="1"/>
  <c r="K924" i="1"/>
  <c r="A925" i="1"/>
  <c r="X924" i="1"/>
  <c r="AB926" i="1"/>
  <c r="M867" i="1"/>
  <c r="N867" i="1" s="1"/>
  <c r="P867" i="1"/>
  <c r="Q867" i="1"/>
  <c r="L868" i="1"/>
  <c r="J864" i="1"/>
  <c r="F865" i="1"/>
  <c r="J865" i="1" s="1"/>
  <c r="C924" i="1"/>
  <c r="I924" i="1"/>
  <c r="H924" i="1" s="1"/>
  <c r="AJ924" i="1"/>
  <c r="Z923" i="1"/>
  <c r="Y923" i="1"/>
  <c r="O865" i="1" l="1"/>
  <c r="R865" i="1" s="1"/>
  <c r="M868" i="1"/>
  <c r="N868" i="1" s="1"/>
  <c r="P868" i="1"/>
  <c r="Q868" i="1"/>
  <c r="L869" i="1"/>
  <c r="K925" i="1"/>
  <c r="A926" i="1"/>
  <c r="X925" i="1"/>
  <c r="T863" i="1"/>
  <c r="AF863" i="1" s="1"/>
  <c r="S864" i="1"/>
  <c r="AB927" i="1"/>
  <c r="AF862" i="1"/>
  <c r="AA862" i="1"/>
  <c r="Y924" i="1"/>
  <c r="C925" i="1"/>
  <c r="Z924" i="1"/>
  <c r="AA924" i="1" s="1"/>
  <c r="AH924" i="1" s="1"/>
  <c r="AJ925" i="1"/>
  <c r="I925" i="1"/>
  <c r="H925" i="1" s="1"/>
  <c r="F866" i="1"/>
  <c r="J866" i="1" s="1"/>
  <c r="AC867" i="1"/>
  <c r="AE867" i="1" s="1"/>
  <c r="G867" i="1"/>
  <c r="AH862" i="1" l="1"/>
  <c r="O866" i="1"/>
  <c r="R866" i="1" s="1"/>
  <c r="T864" i="1"/>
  <c r="AF864" i="1" s="1"/>
  <c r="S865" i="1"/>
  <c r="K926" i="1"/>
  <c r="X926" i="1"/>
  <c r="A927" i="1"/>
  <c r="AC868" i="1"/>
  <c r="AE868" i="1" s="1"/>
  <c r="G868" i="1"/>
  <c r="AB928" i="1"/>
  <c r="F867" i="1"/>
  <c r="O867" i="1" s="1"/>
  <c r="R867" i="1" s="1"/>
  <c r="M869" i="1"/>
  <c r="N869" i="1" s="1"/>
  <c r="P869" i="1"/>
  <c r="Q869" i="1"/>
  <c r="L870" i="1"/>
  <c r="Y925" i="1"/>
  <c r="C926" i="1"/>
  <c r="Z925" i="1"/>
  <c r="AA925" i="1" s="1"/>
  <c r="AH925" i="1" s="1"/>
  <c r="AJ926" i="1"/>
  <c r="I926" i="1"/>
  <c r="H926" i="1" s="1"/>
  <c r="J867" i="1" l="1"/>
  <c r="AB929" i="1"/>
  <c r="A928" i="1"/>
  <c r="X927" i="1"/>
  <c r="K927" i="1"/>
  <c r="T865" i="1"/>
  <c r="AF865" i="1" s="1"/>
  <c r="S866" i="1"/>
  <c r="AJ927" i="1"/>
  <c r="Z926" i="1"/>
  <c r="AA926" i="1" s="1"/>
  <c r="AH926" i="1" s="1"/>
  <c r="C927" i="1"/>
  <c r="Y926" i="1"/>
  <c r="I927" i="1"/>
  <c r="H927" i="1" s="1"/>
  <c r="AC869" i="1"/>
  <c r="AE869" i="1" s="1"/>
  <c r="G869" i="1"/>
  <c r="F868" i="1"/>
  <c r="J868" i="1" s="1"/>
  <c r="M870" i="1"/>
  <c r="N870" i="1" s="1"/>
  <c r="P870" i="1"/>
  <c r="Q870" i="1"/>
  <c r="L871" i="1"/>
  <c r="O868" i="1" l="1"/>
  <c r="R868" i="1" s="1"/>
  <c r="AC870" i="1"/>
  <c r="AE870" i="1" s="1"/>
  <c r="G870" i="1"/>
  <c r="M871" i="1"/>
  <c r="N871" i="1" s="1"/>
  <c r="P871" i="1"/>
  <c r="Q871" i="1"/>
  <c r="L872" i="1"/>
  <c r="F869" i="1"/>
  <c r="O869" i="1" s="1"/>
  <c r="R869" i="1" s="1"/>
  <c r="T866" i="1"/>
  <c r="AF866" i="1" s="1"/>
  <c r="S867" i="1"/>
  <c r="I928" i="1"/>
  <c r="H928" i="1" s="1"/>
  <c r="Y927" i="1"/>
  <c r="Z927" i="1"/>
  <c r="AA927" i="1" s="1"/>
  <c r="AH927" i="1" s="1"/>
  <c r="AJ928" i="1"/>
  <c r="C928" i="1"/>
  <c r="K928" i="1"/>
  <c r="A929" i="1"/>
  <c r="X928" i="1"/>
  <c r="AB930" i="1"/>
  <c r="AC871" i="1" l="1"/>
  <c r="AE871" i="1" s="1"/>
  <c r="G871" i="1"/>
  <c r="F870" i="1"/>
  <c r="J870" i="1" s="1"/>
  <c r="AB931" i="1"/>
  <c r="Y928" i="1"/>
  <c r="C929" i="1"/>
  <c r="Z928" i="1"/>
  <c r="AA928" i="1" s="1"/>
  <c r="AH928" i="1" s="1"/>
  <c r="AJ929" i="1"/>
  <c r="I929" i="1"/>
  <c r="H929" i="1" s="1"/>
  <c r="M872" i="1"/>
  <c r="N872" i="1" s="1"/>
  <c r="P872" i="1"/>
  <c r="Q872" i="1"/>
  <c r="L873" i="1"/>
  <c r="T867" i="1"/>
  <c r="AF867" i="1" s="1"/>
  <c r="S868" i="1"/>
  <c r="X929" i="1"/>
  <c r="K929" i="1"/>
  <c r="A930" i="1"/>
  <c r="J869" i="1"/>
  <c r="O870" i="1" l="1"/>
  <c r="R870" i="1" s="1"/>
  <c r="Z929" i="1"/>
  <c r="AA929" i="1" s="1"/>
  <c r="AH929" i="1" s="1"/>
  <c r="I930" i="1"/>
  <c r="H930" i="1" s="1"/>
  <c r="C930" i="1"/>
  <c r="AJ930" i="1"/>
  <c r="Y929" i="1"/>
  <c r="X930" i="1"/>
  <c r="A931" i="1"/>
  <c r="K930" i="1"/>
  <c r="T868" i="1"/>
  <c r="AF868" i="1" s="1"/>
  <c r="S869" i="1"/>
  <c r="AC872" i="1"/>
  <c r="AE872" i="1" s="1"/>
  <c r="G872" i="1"/>
  <c r="AB932" i="1"/>
  <c r="F871" i="1"/>
  <c r="J871" i="1" s="1"/>
  <c r="M873" i="1"/>
  <c r="N873" i="1" s="1"/>
  <c r="P873" i="1"/>
  <c r="Q873" i="1"/>
  <c r="L874" i="1"/>
  <c r="O871" i="1" l="1"/>
  <c r="R871" i="1" s="1"/>
  <c r="AC873" i="1"/>
  <c r="AE873" i="1" s="1"/>
  <c r="G873" i="1"/>
  <c r="T869" i="1"/>
  <c r="AF869" i="1" s="1"/>
  <c r="S870" i="1"/>
  <c r="X931" i="1"/>
  <c r="K931" i="1"/>
  <c r="A932" i="1"/>
  <c r="M874" i="1"/>
  <c r="N874" i="1" s="1"/>
  <c r="P874" i="1"/>
  <c r="Q874" i="1"/>
  <c r="L875" i="1"/>
  <c r="Z930" i="1"/>
  <c r="AA930" i="1" s="1"/>
  <c r="AH930" i="1" s="1"/>
  <c r="AJ931" i="1"/>
  <c r="Y930" i="1"/>
  <c r="C931" i="1"/>
  <c r="I931" i="1"/>
  <c r="H931" i="1" s="1"/>
  <c r="AB933" i="1"/>
  <c r="F872" i="1"/>
  <c r="J872" i="1" s="1"/>
  <c r="O872" i="1" l="1"/>
  <c r="R872" i="1" s="1"/>
  <c r="F873" i="1"/>
  <c r="O873" i="1" s="1"/>
  <c r="R873" i="1" s="1"/>
  <c r="AC874" i="1"/>
  <c r="AE874" i="1" s="1"/>
  <c r="G874" i="1"/>
  <c r="Z931" i="1"/>
  <c r="AA931" i="1" s="1"/>
  <c r="AH931" i="1" s="1"/>
  <c r="AJ932" i="1"/>
  <c r="Y931" i="1"/>
  <c r="I932" i="1"/>
  <c r="H932" i="1" s="1"/>
  <c r="C932" i="1"/>
  <c r="AB934" i="1"/>
  <c r="M875" i="1"/>
  <c r="N875" i="1" s="1"/>
  <c r="P875" i="1"/>
  <c r="Q875" i="1"/>
  <c r="L876" i="1"/>
  <c r="X932" i="1"/>
  <c r="K932" i="1"/>
  <c r="A933" i="1"/>
  <c r="T870" i="1"/>
  <c r="AF870" i="1" s="1"/>
  <c r="S871" i="1"/>
  <c r="J873" i="1" l="1"/>
  <c r="T871" i="1"/>
  <c r="AF871" i="1" s="1"/>
  <c r="S872" i="1"/>
  <c r="AC875" i="1"/>
  <c r="AE875" i="1" s="1"/>
  <c r="G875" i="1"/>
  <c r="AB935" i="1"/>
  <c r="A934" i="1"/>
  <c r="X933" i="1"/>
  <c r="K933" i="1"/>
  <c r="M876" i="1"/>
  <c r="N876" i="1" s="1"/>
  <c r="P876" i="1"/>
  <c r="Q876" i="1"/>
  <c r="L877" i="1"/>
  <c r="AJ933" i="1"/>
  <c r="I933" i="1"/>
  <c r="H933" i="1" s="1"/>
  <c r="Z932" i="1"/>
  <c r="AA932" i="1" s="1"/>
  <c r="AH932" i="1" s="1"/>
  <c r="C933" i="1"/>
  <c r="Y932" i="1"/>
  <c r="F874" i="1"/>
  <c r="J874" i="1" s="1"/>
  <c r="O874" i="1" l="1"/>
  <c r="R874" i="1" s="1"/>
  <c r="AC876" i="1"/>
  <c r="AE876" i="1" s="1"/>
  <c r="G876" i="1"/>
  <c r="X934" i="1"/>
  <c r="K934" i="1"/>
  <c r="A935" i="1"/>
  <c r="F875" i="1"/>
  <c r="J875" i="1" s="1"/>
  <c r="M877" i="1"/>
  <c r="N877" i="1" s="1"/>
  <c r="P877" i="1"/>
  <c r="Q877" i="1"/>
  <c r="L878" i="1"/>
  <c r="AJ934" i="1"/>
  <c r="Y933" i="1"/>
  <c r="Z933" i="1"/>
  <c r="AA933" i="1" s="1"/>
  <c r="AH933" i="1" s="1"/>
  <c r="C934" i="1"/>
  <c r="I934" i="1"/>
  <c r="H934" i="1" s="1"/>
  <c r="T872" i="1"/>
  <c r="AF872" i="1" s="1"/>
  <c r="S873" i="1"/>
  <c r="AB936" i="1"/>
  <c r="Z934" i="1" l="1"/>
  <c r="AA934" i="1" s="1"/>
  <c r="AH934" i="1" s="1"/>
  <c r="C935" i="1"/>
  <c r="Y934" i="1"/>
  <c r="I935" i="1"/>
  <c r="H935" i="1" s="1"/>
  <c r="AJ935" i="1"/>
  <c r="AB937" i="1"/>
  <c r="X935" i="1"/>
  <c r="A936" i="1"/>
  <c r="K935" i="1"/>
  <c r="F876" i="1"/>
  <c r="O876" i="1" s="1"/>
  <c r="R876" i="1" s="1"/>
  <c r="AC877" i="1"/>
  <c r="AE877" i="1" s="1"/>
  <c r="G877" i="1"/>
  <c r="O875" i="1"/>
  <c r="R875" i="1" s="1"/>
  <c r="T873" i="1"/>
  <c r="AF873" i="1" s="1"/>
  <c r="S874" i="1"/>
  <c r="M878" i="1"/>
  <c r="N878" i="1" s="1"/>
  <c r="P878" i="1"/>
  <c r="Q878" i="1"/>
  <c r="L879" i="1"/>
  <c r="J876" i="1" l="1"/>
  <c r="X936" i="1"/>
  <c r="A937" i="1"/>
  <c r="K936" i="1"/>
  <c r="F877" i="1"/>
  <c r="O877" i="1" s="1"/>
  <c r="R877" i="1" s="1"/>
  <c r="Y935" i="1"/>
  <c r="I936" i="1"/>
  <c r="H936" i="1" s="1"/>
  <c r="Z935" i="1"/>
  <c r="AA935" i="1" s="1"/>
  <c r="AH935" i="1" s="1"/>
  <c r="AJ936" i="1"/>
  <c r="C936" i="1"/>
  <c r="T874" i="1"/>
  <c r="AF874" i="1" s="1"/>
  <c r="S875" i="1"/>
  <c r="AC878" i="1"/>
  <c r="AE878" i="1" s="1"/>
  <c r="G878" i="1"/>
  <c r="M879" i="1"/>
  <c r="N879" i="1" s="1"/>
  <c r="P879" i="1"/>
  <c r="Q879" i="1"/>
  <c r="L880" i="1"/>
  <c r="AB938" i="1"/>
  <c r="M880" i="1" l="1"/>
  <c r="N880" i="1" s="1"/>
  <c r="P880" i="1"/>
  <c r="Q880" i="1"/>
  <c r="L881" i="1"/>
  <c r="F878" i="1"/>
  <c r="O878" i="1" s="1"/>
  <c r="R878" i="1" s="1"/>
  <c r="AB939" i="1"/>
  <c r="X937" i="1"/>
  <c r="K937" i="1"/>
  <c r="A938" i="1"/>
  <c r="T875" i="1"/>
  <c r="AF875" i="1" s="1"/>
  <c r="S876" i="1"/>
  <c r="J877" i="1"/>
  <c r="Y936" i="1"/>
  <c r="AJ937" i="1"/>
  <c r="Z936" i="1"/>
  <c r="AA936" i="1" s="1"/>
  <c r="AH936" i="1" s="1"/>
  <c r="I937" i="1"/>
  <c r="H937" i="1" s="1"/>
  <c r="C937" i="1"/>
  <c r="AC879" i="1"/>
  <c r="AE879" i="1" s="1"/>
  <c r="G879" i="1"/>
  <c r="F879" i="1" l="1"/>
  <c r="O879" i="1" s="1"/>
  <c r="R879" i="1" s="1"/>
  <c r="M881" i="1"/>
  <c r="N881" i="1" s="1"/>
  <c r="P881" i="1"/>
  <c r="Q881" i="1"/>
  <c r="L882" i="1"/>
  <c r="A939" i="1"/>
  <c r="X938" i="1"/>
  <c r="K938" i="1"/>
  <c r="T876" i="1"/>
  <c r="AF876" i="1" s="1"/>
  <c r="S877" i="1"/>
  <c r="AB940" i="1"/>
  <c r="J878" i="1"/>
  <c r="AJ938" i="1"/>
  <c r="Y937" i="1"/>
  <c r="C938" i="1"/>
  <c r="Z937" i="1"/>
  <c r="AA937" i="1" s="1"/>
  <c r="AH937" i="1" s="1"/>
  <c r="I938" i="1"/>
  <c r="H938" i="1" s="1"/>
  <c r="AC880" i="1"/>
  <c r="AE880" i="1" s="1"/>
  <c r="G880" i="1"/>
  <c r="J879" i="1" l="1"/>
  <c r="M882" i="1"/>
  <c r="N882" i="1" s="1"/>
  <c r="P882" i="1"/>
  <c r="Q882" i="1"/>
  <c r="L883" i="1"/>
  <c r="F880" i="1"/>
  <c r="O880" i="1" s="1"/>
  <c r="R880" i="1" s="1"/>
  <c r="AB941" i="1"/>
  <c r="T877" i="1"/>
  <c r="AF877" i="1" s="1"/>
  <c r="S878" i="1"/>
  <c r="C939" i="1"/>
  <c r="Z938" i="1"/>
  <c r="AA938" i="1" s="1"/>
  <c r="AH938" i="1" s="1"/>
  <c r="AJ939" i="1"/>
  <c r="I939" i="1"/>
  <c r="H939" i="1" s="1"/>
  <c r="Y938" i="1"/>
  <c r="K939" i="1"/>
  <c r="X939" i="1"/>
  <c r="A940" i="1"/>
  <c r="AC881" i="1"/>
  <c r="AE881" i="1" s="1"/>
  <c r="G881" i="1"/>
  <c r="J880" i="1" l="1"/>
  <c r="M883" i="1"/>
  <c r="N883" i="1" s="1"/>
  <c r="P883" i="1"/>
  <c r="Q883" i="1"/>
  <c r="L884" i="1"/>
  <c r="F881" i="1"/>
  <c r="J881" i="1" s="1"/>
  <c r="Z939" i="1"/>
  <c r="AA939" i="1" s="1"/>
  <c r="AH939" i="1" s="1"/>
  <c r="I940" i="1"/>
  <c r="H940" i="1" s="1"/>
  <c r="C940" i="1"/>
  <c r="Y939" i="1"/>
  <c r="AJ940" i="1"/>
  <c r="T878" i="1"/>
  <c r="AF878" i="1" s="1"/>
  <c r="S879" i="1"/>
  <c r="AB942" i="1"/>
  <c r="X940" i="1"/>
  <c r="A941" i="1"/>
  <c r="K940" i="1"/>
  <c r="AC882" i="1"/>
  <c r="AE882" i="1" s="1"/>
  <c r="G882" i="1"/>
  <c r="F882" i="1" l="1"/>
  <c r="J882" i="1" s="1"/>
  <c r="X941" i="1"/>
  <c r="A942" i="1"/>
  <c r="K941" i="1"/>
  <c r="M884" i="1"/>
  <c r="N884" i="1" s="1"/>
  <c r="P884" i="1"/>
  <c r="Q884" i="1"/>
  <c r="L885" i="1"/>
  <c r="Z940" i="1"/>
  <c r="AA940" i="1" s="1"/>
  <c r="AH940" i="1" s="1"/>
  <c r="I941" i="1"/>
  <c r="H941" i="1" s="1"/>
  <c r="C941" i="1"/>
  <c r="Y940" i="1"/>
  <c r="AJ941" i="1"/>
  <c r="T879" i="1"/>
  <c r="AF879" i="1" s="1"/>
  <c r="S880" i="1"/>
  <c r="O881" i="1"/>
  <c r="R881" i="1" s="1"/>
  <c r="AB943" i="1"/>
  <c r="AC883" i="1"/>
  <c r="AE883" i="1" s="1"/>
  <c r="G883" i="1"/>
  <c r="O882" i="1" l="1"/>
  <c r="R882" i="1" s="1"/>
  <c r="AB944" i="1"/>
  <c r="T880" i="1"/>
  <c r="AF880" i="1" s="1"/>
  <c r="S881" i="1"/>
  <c r="X942" i="1"/>
  <c r="A943" i="1"/>
  <c r="K942" i="1"/>
  <c r="AC884" i="1"/>
  <c r="AE884" i="1" s="1"/>
  <c r="G884" i="1"/>
  <c r="Z941" i="1"/>
  <c r="AA941" i="1" s="1"/>
  <c r="AH941" i="1" s="1"/>
  <c r="C942" i="1"/>
  <c r="I942" i="1"/>
  <c r="H942" i="1" s="1"/>
  <c r="Y941" i="1"/>
  <c r="AJ942" i="1"/>
  <c r="F883" i="1"/>
  <c r="O883" i="1" s="1"/>
  <c r="R883" i="1" s="1"/>
  <c r="M885" i="1"/>
  <c r="N885" i="1" s="1"/>
  <c r="P885" i="1"/>
  <c r="Q885" i="1"/>
  <c r="L886" i="1"/>
  <c r="J883" i="1" l="1"/>
  <c r="AB945" i="1"/>
  <c r="AC885" i="1"/>
  <c r="AE885" i="1" s="1"/>
  <c r="G885" i="1"/>
  <c r="M886" i="1"/>
  <c r="N886" i="1" s="1"/>
  <c r="P886" i="1"/>
  <c r="Q886" i="1"/>
  <c r="L887" i="1"/>
  <c r="A944" i="1"/>
  <c r="X943" i="1"/>
  <c r="K943" i="1"/>
  <c r="F884" i="1"/>
  <c r="J884" i="1" s="1"/>
  <c r="AJ943" i="1"/>
  <c r="Z942" i="1"/>
  <c r="AA942" i="1" s="1"/>
  <c r="AH942" i="1" s="1"/>
  <c r="C943" i="1"/>
  <c r="Y942" i="1"/>
  <c r="I943" i="1"/>
  <c r="H943" i="1" s="1"/>
  <c r="T881" i="1"/>
  <c r="AF881" i="1" s="1"/>
  <c r="S882" i="1"/>
  <c r="O884" i="1" l="1"/>
  <c r="R884" i="1" s="1"/>
  <c r="T882" i="1"/>
  <c r="AF882" i="1" s="1"/>
  <c r="S883" i="1"/>
  <c r="AC886" i="1"/>
  <c r="AE886" i="1" s="1"/>
  <c r="G886" i="1"/>
  <c r="AB946" i="1"/>
  <c r="A945" i="1"/>
  <c r="K944" i="1"/>
  <c r="X944" i="1"/>
  <c r="M887" i="1"/>
  <c r="N887" i="1" s="1"/>
  <c r="P887" i="1"/>
  <c r="Q887" i="1"/>
  <c r="L888" i="1"/>
  <c r="F885" i="1"/>
  <c r="J885" i="1" s="1"/>
  <c r="C944" i="1"/>
  <c r="I944" i="1"/>
  <c r="H944" i="1" s="1"/>
  <c r="Y943" i="1"/>
  <c r="AJ944" i="1"/>
  <c r="Z943" i="1"/>
  <c r="AA943" i="1" s="1"/>
  <c r="AH943" i="1" s="1"/>
  <c r="M888" i="1" l="1"/>
  <c r="N888" i="1" s="1"/>
  <c r="P888" i="1"/>
  <c r="Q888" i="1"/>
  <c r="L889" i="1"/>
  <c r="Y944" i="1"/>
  <c r="AJ945" i="1"/>
  <c r="Z944" i="1"/>
  <c r="AA944" i="1" s="1"/>
  <c r="AH944" i="1" s="1"/>
  <c r="I945" i="1"/>
  <c r="H945" i="1" s="1"/>
  <c r="C945" i="1"/>
  <c r="AB947" i="1"/>
  <c r="O885" i="1"/>
  <c r="R885" i="1" s="1"/>
  <c r="F886" i="1"/>
  <c r="O886" i="1" s="1"/>
  <c r="R886" i="1" s="1"/>
  <c r="T883" i="1"/>
  <c r="AF883" i="1" s="1"/>
  <c r="S884" i="1"/>
  <c r="AC887" i="1"/>
  <c r="AE887" i="1" s="1"/>
  <c r="G887" i="1"/>
  <c r="X945" i="1"/>
  <c r="A946" i="1"/>
  <c r="K945" i="1"/>
  <c r="J886" i="1" l="1"/>
  <c r="F887" i="1"/>
  <c r="O887" i="1" s="1"/>
  <c r="R887" i="1" s="1"/>
  <c r="T884" i="1"/>
  <c r="AF884" i="1" s="1"/>
  <c r="S885" i="1"/>
  <c r="AB948" i="1"/>
  <c r="X946" i="1"/>
  <c r="A947" i="1"/>
  <c r="K946" i="1"/>
  <c r="AC888" i="1"/>
  <c r="AE888" i="1" s="1"/>
  <c r="G888" i="1"/>
  <c r="Z945" i="1"/>
  <c r="AA945" i="1" s="1"/>
  <c r="AH945" i="1" s="1"/>
  <c r="AJ946" i="1"/>
  <c r="I946" i="1"/>
  <c r="H946" i="1" s="1"/>
  <c r="Y945" i="1"/>
  <c r="C946" i="1"/>
  <c r="M889" i="1"/>
  <c r="N889" i="1" s="1"/>
  <c r="P889" i="1"/>
  <c r="Q889" i="1"/>
  <c r="L890" i="1"/>
  <c r="J887" i="1" l="1"/>
  <c r="C947" i="1"/>
  <c r="I947" i="1"/>
  <c r="H947" i="1" s="1"/>
  <c r="Z946" i="1"/>
  <c r="AA946" i="1" s="1"/>
  <c r="AH946" i="1" s="1"/>
  <c r="AJ947" i="1"/>
  <c r="Y946" i="1"/>
  <c r="M890" i="1"/>
  <c r="N890" i="1" s="1"/>
  <c r="P890" i="1"/>
  <c r="Q890" i="1"/>
  <c r="L891" i="1"/>
  <c r="F888" i="1"/>
  <c r="J888" i="1" s="1"/>
  <c r="A948" i="1"/>
  <c r="X947" i="1"/>
  <c r="K947" i="1"/>
  <c r="AB949" i="1"/>
  <c r="AC889" i="1"/>
  <c r="AE889" i="1" s="1"/>
  <c r="G889" i="1"/>
  <c r="T885" i="1"/>
  <c r="AF885" i="1" s="1"/>
  <c r="S886" i="1"/>
  <c r="AC890" i="1" l="1"/>
  <c r="AE890" i="1" s="1"/>
  <c r="G890" i="1"/>
  <c r="AB950" i="1"/>
  <c r="K948" i="1"/>
  <c r="A949" i="1"/>
  <c r="X948" i="1"/>
  <c r="M891" i="1"/>
  <c r="N891" i="1" s="1"/>
  <c r="P891" i="1"/>
  <c r="Q891" i="1"/>
  <c r="L892" i="1"/>
  <c r="Y947" i="1"/>
  <c r="AJ948" i="1"/>
  <c r="Z947" i="1"/>
  <c r="AA947" i="1" s="1"/>
  <c r="AH947" i="1" s="1"/>
  <c r="C948" i="1"/>
  <c r="I948" i="1"/>
  <c r="H948" i="1" s="1"/>
  <c r="T886" i="1"/>
  <c r="AF886" i="1" s="1"/>
  <c r="S887" i="1"/>
  <c r="F889" i="1"/>
  <c r="O889" i="1" s="1"/>
  <c r="R889" i="1" s="1"/>
  <c r="O888" i="1"/>
  <c r="R888" i="1" s="1"/>
  <c r="J889" i="1" l="1"/>
  <c r="X949" i="1"/>
  <c r="K949" i="1"/>
  <c r="A950" i="1"/>
  <c r="AB951" i="1"/>
  <c r="F890" i="1"/>
  <c r="J890" i="1" s="1"/>
  <c r="AC891" i="1"/>
  <c r="AE891" i="1" s="1"/>
  <c r="G891" i="1"/>
  <c r="T887" i="1"/>
  <c r="AF887" i="1" s="1"/>
  <c r="S888" i="1"/>
  <c r="M892" i="1"/>
  <c r="N892" i="1" s="1"/>
  <c r="P892" i="1"/>
  <c r="Q892" i="1"/>
  <c r="L893" i="1"/>
  <c r="Z948" i="1"/>
  <c r="AA948" i="1" s="1"/>
  <c r="AH948" i="1" s="1"/>
  <c r="AJ949" i="1"/>
  <c r="I949" i="1"/>
  <c r="H949" i="1" s="1"/>
  <c r="Y948" i="1"/>
  <c r="C949" i="1"/>
  <c r="O890" i="1" l="1"/>
  <c r="R890" i="1" s="1"/>
  <c r="T888" i="1"/>
  <c r="AF888" i="1" s="1"/>
  <c r="S889" i="1"/>
  <c r="AB952" i="1"/>
  <c r="Y949" i="1"/>
  <c r="C950" i="1"/>
  <c r="Z949" i="1"/>
  <c r="AA949" i="1" s="1"/>
  <c r="AH949" i="1" s="1"/>
  <c r="I950" i="1"/>
  <c r="H950" i="1" s="1"/>
  <c r="AJ950" i="1"/>
  <c r="AC892" i="1"/>
  <c r="AE892" i="1" s="1"/>
  <c r="G892" i="1"/>
  <c r="M893" i="1"/>
  <c r="N893" i="1" s="1"/>
  <c r="P893" i="1"/>
  <c r="Q893" i="1"/>
  <c r="L894" i="1"/>
  <c r="X950" i="1"/>
  <c r="K950" i="1"/>
  <c r="A951" i="1"/>
  <c r="F891" i="1"/>
  <c r="O891" i="1" s="1"/>
  <c r="R891" i="1" s="1"/>
  <c r="J891" i="1" l="1"/>
  <c r="K951" i="1"/>
  <c r="A952" i="1"/>
  <c r="X951" i="1"/>
  <c r="F892" i="1"/>
  <c r="J892" i="1" s="1"/>
  <c r="AB953" i="1"/>
  <c r="AC893" i="1"/>
  <c r="AE893" i="1" s="1"/>
  <c r="G893" i="1"/>
  <c r="Y950" i="1"/>
  <c r="AJ951" i="1"/>
  <c r="Z950" i="1"/>
  <c r="AA950" i="1" s="1"/>
  <c r="AH950" i="1" s="1"/>
  <c r="C951" i="1"/>
  <c r="I951" i="1"/>
  <c r="H951" i="1" s="1"/>
  <c r="M894" i="1"/>
  <c r="N894" i="1" s="1"/>
  <c r="P894" i="1"/>
  <c r="Q894" i="1"/>
  <c r="L895" i="1"/>
  <c r="T889" i="1"/>
  <c r="AF889" i="1" s="1"/>
  <c r="S890" i="1"/>
  <c r="AC894" i="1" l="1"/>
  <c r="AE894" i="1" s="1"/>
  <c r="G894" i="1"/>
  <c r="M895" i="1"/>
  <c r="N895" i="1" s="1"/>
  <c r="P895" i="1"/>
  <c r="Q895" i="1"/>
  <c r="L896" i="1"/>
  <c r="AB954" i="1"/>
  <c r="AJ952" i="1"/>
  <c r="I952" i="1"/>
  <c r="H952" i="1" s="1"/>
  <c r="Y951" i="1"/>
  <c r="C952" i="1"/>
  <c r="Z951" i="1"/>
  <c r="AA951" i="1" s="1"/>
  <c r="AH951" i="1" s="1"/>
  <c r="F893" i="1"/>
  <c r="O893" i="1" s="1"/>
  <c r="R893" i="1" s="1"/>
  <c r="O892" i="1"/>
  <c r="R892" i="1" s="1"/>
  <c r="X952" i="1"/>
  <c r="A953" i="1"/>
  <c r="K952" i="1"/>
  <c r="T890" i="1"/>
  <c r="AF890" i="1" s="1"/>
  <c r="S891" i="1"/>
  <c r="J893" i="1" l="1"/>
  <c r="X953" i="1"/>
  <c r="A954" i="1"/>
  <c r="K953" i="1"/>
  <c r="AC895" i="1"/>
  <c r="AE895" i="1" s="1"/>
  <c r="G895" i="1"/>
  <c r="Y952" i="1"/>
  <c r="Z952" i="1"/>
  <c r="C953" i="1"/>
  <c r="I953" i="1"/>
  <c r="H953" i="1" s="1"/>
  <c r="AJ953" i="1"/>
  <c r="M896" i="1"/>
  <c r="N896" i="1" s="1"/>
  <c r="P896" i="1"/>
  <c r="Q896" i="1"/>
  <c r="L897" i="1"/>
  <c r="F894" i="1"/>
  <c r="O894" i="1" s="1"/>
  <c r="R894" i="1" s="1"/>
  <c r="AB955" i="1"/>
  <c r="T891" i="1"/>
  <c r="AF891" i="1" s="1"/>
  <c r="S892" i="1"/>
  <c r="AB956" i="1" l="1"/>
  <c r="J894" i="1"/>
  <c r="AC896" i="1"/>
  <c r="AE896" i="1" s="1"/>
  <c r="G896" i="1"/>
  <c r="F895" i="1"/>
  <c r="J895" i="1" s="1"/>
  <c r="X954" i="1"/>
  <c r="K954" i="1"/>
  <c r="A955" i="1"/>
  <c r="T892" i="1"/>
  <c r="AF892" i="1" s="1"/>
  <c r="S893" i="1"/>
  <c r="M897" i="1"/>
  <c r="N897" i="1" s="1"/>
  <c r="P897" i="1"/>
  <c r="Q897" i="1"/>
  <c r="L898" i="1"/>
  <c r="Y953" i="1"/>
  <c r="C954" i="1"/>
  <c r="I954" i="1"/>
  <c r="H954" i="1" s="1"/>
  <c r="Z953" i="1"/>
  <c r="AA953" i="1" s="1"/>
  <c r="AH953" i="1" s="1"/>
  <c r="AJ954" i="1"/>
  <c r="M898" i="1" l="1"/>
  <c r="N898" i="1" s="1"/>
  <c r="L899" i="1"/>
  <c r="T893" i="1"/>
  <c r="AF893" i="1" s="1"/>
  <c r="S894" i="1"/>
  <c r="Y954" i="1"/>
  <c r="Z954" i="1"/>
  <c r="AA954" i="1" s="1"/>
  <c r="AH954" i="1" s="1"/>
  <c r="AJ955" i="1"/>
  <c r="I955" i="1"/>
  <c r="H955" i="1" s="1"/>
  <c r="C955" i="1"/>
  <c r="K955" i="1"/>
  <c r="A956" i="1"/>
  <c r="X955" i="1"/>
  <c r="O895" i="1"/>
  <c r="R895" i="1" s="1"/>
  <c r="AB957" i="1"/>
  <c r="AC897" i="1"/>
  <c r="AE897" i="1" s="1"/>
  <c r="G897" i="1"/>
  <c r="F896" i="1"/>
  <c r="O896" i="1" s="1"/>
  <c r="R896" i="1" s="1"/>
  <c r="AB958" i="1" l="1"/>
  <c r="J896" i="1"/>
  <c r="K956" i="1"/>
  <c r="X956" i="1"/>
  <c r="A957" i="1"/>
  <c r="T894" i="1"/>
  <c r="AF894" i="1" s="1"/>
  <c r="S895" i="1"/>
  <c r="G898" i="1"/>
  <c r="AC898" i="1"/>
  <c r="AE898" i="1" s="1"/>
  <c r="F897" i="1"/>
  <c r="J897" i="1" s="1"/>
  <c r="C956" i="1"/>
  <c r="Y955" i="1"/>
  <c r="AJ956" i="1"/>
  <c r="I956" i="1"/>
  <c r="H956" i="1" s="1"/>
  <c r="Z955" i="1"/>
  <c r="AA955" i="1" s="1"/>
  <c r="AH955" i="1" s="1"/>
  <c r="M899" i="1"/>
  <c r="N899" i="1" s="1"/>
  <c r="L900" i="1"/>
  <c r="O897" i="1" l="1"/>
  <c r="P898" i="1" s="1"/>
  <c r="T895" i="1"/>
  <c r="AF895" i="1" s="1"/>
  <c r="S896" i="1"/>
  <c r="AC899" i="1"/>
  <c r="AE899" i="1" s="1"/>
  <c r="G899" i="1"/>
  <c r="K957" i="1"/>
  <c r="X957" i="1"/>
  <c r="A958" i="1"/>
  <c r="AB959" i="1"/>
  <c r="M900" i="1"/>
  <c r="N900" i="1" s="1"/>
  <c r="L901" i="1"/>
  <c r="F898" i="1"/>
  <c r="O898" i="1" s="1"/>
  <c r="Y956" i="1"/>
  <c r="AJ957" i="1"/>
  <c r="Z956" i="1"/>
  <c r="AA956" i="1" s="1"/>
  <c r="AH956" i="1" s="1"/>
  <c r="C957" i="1"/>
  <c r="I957" i="1"/>
  <c r="H957" i="1" s="1"/>
  <c r="R897" i="1" l="1"/>
  <c r="J898" i="1"/>
  <c r="M901" i="1"/>
  <c r="N901" i="1" s="1"/>
  <c r="L902" i="1"/>
  <c r="AB960" i="1"/>
  <c r="Y957" i="1"/>
  <c r="C958" i="1"/>
  <c r="Z957" i="1"/>
  <c r="AA957" i="1" s="1"/>
  <c r="AH957" i="1" s="1"/>
  <c r="I958" i="1"/>
  <c r="H958" i="1" s="1"/>
  <c r="AJ958" i="1"/>
  <c r="T896" i="1"/>
  <c r="AF896" i="1" s="1"/>
  <c r="S897" i="1"/>
  <c r="Q898" i="1"/>
  <c r="Q899" i="1" s="1"/>
  <c r="Q900" i="1" s="1"/>
  <c r="Q901" i="1" s="1"/>
  <c r="P899" i="1"/>
  <c r="P900" i="1" s="1"/>
  <c r="P901" i="1" s="1"/>
  <c r="F899" i="1"/>
  <c r="O899" i="1" s="1"/>
  <c r="AC900" i="1"/>
  <c r="AE900" i="1" s="1"/>
  <c r="G900" i="1"/>
  <c r="X958" i="1"/>
  <c r="A959" i="1"/>
  <c r="K958" i="1"/>
  <c r="R899" i="1" l="1"/>
  <c r="T897" i="1"/>
  <c r="S898" i="1"/>
  <c r="AB961" i="1"/>
  <c r="F900" i="1"/>
  <c r="O900" i="1" s="1"/>
  <c r="R900" i="1" s="1"/>
  <c r="J899" i="1"/>
  <c r="AC901" i="1"/>
  <c r="AE901" i="1" s="1"/>
  <c r="G901" i="1"/>
  <c r="K959" i="1"/>
  <c r="X959" i="1"/>
  <c r="A960" i="1"/>
  <c r="C959" i="1"/>
  <c r="Z958" i="1"/>
  <c r="AA958" i="1" s="1"/>
  <c r="AH958" i="1" s="1"/>
  <c r="AJ959" i="1"/>
  <c r="I959" i="1"/>
  <c r="H959" i="1" s="1"/>
  <c r="Y958" i="1"/>
  <c r="M902" i="1"/>
  <c r="N902" i="1" s="1"/>
  <c r="P902" i="1"/>
  <c r="Q902" i="1"/>
  <c r="L903" i="1"/>
  <c r="R898" i="1"/>
  <c r="J900" i="1" l="1"/>
  <c r="Y959" i="1"/>
  <c r="Z959" i="1"/>
  <c r="AA959" i="1" s="1"/>
  <c r="AH959" i="1" s="1"/>
  <c r="C960" i="1"/>
  <c r="AJ960" i="1"/>
  <c r="I960" i="1"/>
  <c r="H960" i="1" s="1"/>
  <c r="AB962" i="1"/>
  <c r="M903" i="1"/>
  <c r="N903" i="1" s="1"/>
  <c r="P903" i="1"/>
  <c r="Q903" i="1"/>
  <c r="L904" i="1"/>
  <c r="A961" i="1"/>
  <c r="K960" i="1"/>
  <c r="X960" i="1"/>
  <c r="F901" i="1"/>
  <c r="O901" i="1" s="1"/>
  <c r="R901" i="1" s="1"/>
  <c r="T898" i="1"/>
  <c r="AF898" i="1" s="1"/>
  <c r="S899" i="1"/>
  <c r="AC902" i="1"/>
  <c r="AE902" i="1" s="1"/>
  <c r="G902" i="1"/>
  <c r="AF897" i="1"/>
  <c r="AA897" i="1"/>
  <c r="J901" i="1" l="1"/>
  <c r="AH897" i="1"/>
  <c r="X961" i="1"/>
  <c r="K961" i="1"/>
  <c r="A962" i="1"/>
  <c r="AB963" i="1"/>
  <c r="T899" i="1"/>
  <c r="AF899" i="1" s="1"/>
  <c r="S900" i="1"/>
  <c r="Y960" i="1"/>
  <c r="C961" i="1"/>
  <c r="Z960" i="1"/>
  <c r="AA960" i="1" s="1"/>
  <c r="AH960" i="1" s="1"/>
  <c r="AJ961" i="1"/>
  <c r="I961" i="1"/>
  <c r="H961" i="1" s="1"/>
  <c r="AC903" i="1"/>
  <c r="AE903" i="1" s="1"/>
  <c r="G903" i="1"/>
  <c r="F902" i="1"/>
  <c r="O902" i="1" s="1"/>
  <c r="R902" i="1" s="1"/>
  <c r="M904" i="1"/>
  <c r="N904" i="1" s="1"/>
  <c r="P904" i="1"/>
  <c r="Q904" i="1"/>
  <c r="L905" i="1"/>
  <c r="J902" i="1" l="1"/>
  <c r="M905" i="1"/>
  <c r="N905" i="1" s="1"/>
  <c r="P905" i="1"/>
  <c r="Q905" i="1"/>
  <c r="L906" i="1"/>
  <c r="F903" i="1"/>
  <c r="J903" i="1" s="1"/>
  <c r="T900" i="1"/>
  <c r="AF900" i="1" s="1"/>
  <c r="S901" i="1"/>
  <c r="AB964" i="1"/>
  <c r="Z961" i="1"/>
  <c r="AA961" i="1" s="1"/>
  <c r="AH961" i="1" s="1"/>
  <c r="I962" i="1"/>
  <c r="H962" i="1" s="1"/>
  <c r="C962" i="1"/>
  <c r="Y961" i="1"/>
  <c r="AJ962" i="1"/>
  <c r="AC904" i="1"/>
  <c r="AE904" i="1" s="1"/>
  <c r="G904" i="1"/>
  <c r="X962" i="1"/>
  <c r="K962" i="1"/>
  <c r="A963" i="1"/>
  <c r="AB965" i="1" l="1"/>
  <c r="M906" i="1"/>
  <c r="N906" i="1" s="1"/>
  <c r="P906" i="1"/>
  <c r="Q906" i="1"/>
  <c r="L907" i="1"/>
  <c r="T901" i="1"/>
  <c r="AF901" i="1" s="1"/>
  <c r="S902" i="1"/>
  <c r="O903" i="1"/>
  <c r="R903" i="1" s="1"/>
  <c r="X963" i="1"/>
  <c r="K963" i="1"/>
  <c r="A964" i="1"/>
  <c r="Z962" i="1"/>
  <c r="AA962" i="1" s="1"/>
  <c r="AH962" i="1" s="1"/>
  <c r="I963" i="1"/>
  <c r="H963" i="1" s="1"/>
  <c r="AJ963" i="1"/>
  <c r="C963" i="1"/>
  <c r="Y962" i="1"/>
  <c r="F904" i="1"/>
  <c r="J904" i="1" s="1"/>
  <c r="AC905" i="1"/>
  <c r="AE905" i="1" s="1"/>
  <c r="G905" i="1"/>
  <c r="O904" i="1" l="1"/>
  <c r="R904" i="1" s="1"/>
  <c r="C964" i="1"/>
  <c r="Z963" i="1"/>
  <c r="AA963" i="1" s="1"/>
  <c r="AH963" i="1" s="1"/>
  <c r="AJ964" i="1"/>
  <c r="I964" i="1"/>
  <c r="H964" i="1" s="1"/>
  <c r="Y963" i="1"/>
  <c r="F905" i="1"/>
  <c r="O905" i="1" s="1"/>
  <c r="R905" i="1" s="1"/>
  <c r="K964" i="1"/>
  <c r="X964" i="1"/>
  <c r="A965" i="1"/>
  <c r="T902" i="1"/>
  <c r="AF902" i="1" s="1"/>
  <c r="S903" i="1"/>
  <c r="AB966" i="1"/>
  <c r="AC906" i="1"/>
  <c r="AE906" i="1" s="1"/>
  <c r="G906" i="1"/>
  <c r="M907" i="1"/>
  <c r="N907" i="1" s="1"/>
  <c r="P907" i="1"/>
  <c r="Q907" i="1"/>
  <c r="L908" i="1"/>
  <c r="J905" i="1" l="1"/>
  <c r="AC907" i="1"/>
  <c r="AE907" i="1" s="1"/>
  <c r="G907" i="1"/>
  <c r="F906" i="1"/>
  <c r="J906" i="1" s="1"/>
  <c r="T903" i="1"/>
  <c r="AF903" i="1" s="1"/>
  <c r="S904" i="1"/>
  <c r="M908" i="1"/>
  <c r="N908" i="1" s="1"/>
  <c r="P908" i="1"/>
  <c r="Q908" i="1"/>
  <c r="L909" i="1"/>
  <c r="K965" i="1"/>
  <c r="X965" i="1"/>
  <c r="A966" i="1"/>
  <c r="AB967" i="1"/>
  <c r="AJ965" i="1"/>
  <c r="Z964" i="1"/>
  <c r="AA964" i="1" s="1"/>
  <c r="AH964" i="1" s="1"/>
  <c r="C965" i="1"/>
  <c r="Y964" i="1"/>
  <c r="I965" i="1"/>
  <c r="H965" i="1" s="1"/>
  <c r="O906" i="1" l="1"/>
  <c r="R906" i="1" s="1"/>
  <c r="AC908" i="1"/>
  <c r="AE908" i="1" s="1"/>
  <c r="G908" i="1"/>
  <c r="C966" i="1"/>
  <c r="Y965" i="1"/>
  <c r="AJ966" i="1"/>
  <c r="Z965" i="1"/>
  <c r="AA965" i="1" s="1"/>
  <c r="AH965" i="1" s="1"/>
  <c r="I966" i="1"/>
  <c r="H966" i="1" s="1"/>
  <c r="M909" i="1"/>
  <c r="N909" i="1" s="1"/>
  <c r="P909" i="1"/>
  <c r="Q909" i="1"/>
  <c r="L910" i="1"/>
  <c r="T904" i="1"/>
  <c r="AF904" i="1" s="1"/>
  <c r="S905" i="1"/>
  <c r="A967" i="1"/>
  <c r="K966" i="1"/>
  <c r="X966" i="1"/>
  <c r="AB968" i="1"/>
  <c r="F907" i="1"/>
  <c r="J907" i="1" s="1"/>
  <c r="O907" i="1" l="1"/>
  <c r="R907" i="1" s="1"/>
  <c r="AB969" i="1"/>
  <c r="X967" i="1"/>
  <c r="A968" i="1"/>
  <c r="K967" i="1"/>
  <c r="AJ967" i="1"/>
  <c r="Y966" i="1"/>
  <c r="Z966" i="1"/>
  <c r="AA966" i="1" s="1"/>
  <c r="AH966" i="1" s="1"/>
  <c r="I967" i="1"/>
  <c r="H967" i="1" s="1"/>
  <c r="C967" i="1"/>
  <c r="T905" i="1"/>
  <c r="AF905" i="1" s="1"/>
  <c r="S906" i="1"/>
  <c r="AC909" i="1"/>
  <c r="AE909" i="1" s="1"/>
  <c r="G909" i="1"/>
  <c r="F908" i="1"/>
  <c r="J908" i="1" s="1"/>
  <c r="M910" i="1"/>
  <c r="N910" i="1" s="1"/>
  <c r="P910" i="1"/>
  <c r="Q910" i="1"/>
  <c r="L911" i="1"/>
  <c r="O908" i="1" l="1"/>
  <c r="R908" i="1" s="1"/>
  <c r="Y967" i="1"/>
  <c r="Z967" i="1"/>
  <c r="AA967" i="1" s="1"/>
  <c r="AH967" i="1" s="1"/>
  <c r="C968" i="1"/>
  <c r="AJ968" i="1"/>
  <c r="I968" i="1"/>
  <c r="H968" i="1" s="1"/>
  <c r="T906" i="1"/>
  <c r="AF906" i="1" s="1"/>
  <c r="S907" i="1"/>
  <c r="AB970" i="1"/>
  <c r="AC910" i="1"/>
  <c r="AE910" i="1" s="1"/>
  <c r="G910" i="1"/>
  <c r="F909" i="1"/>
  <c r="O909" i="1" s="1"/>
  <c r="R909" i="1" s="1"/>
  <c r="M911" i="1"/>
  <c r="N911" i="1" s="1"/>
  <c r="P911" i="1"/>
  <c r="Q911" i="1"/>
  <c r="L912" i="1"/>
  <c r="A969" i="1"/>
  <c r="X968" i="1"/>
  <c r="K968" i="1"/>
  <c r="AC911" i="1" l="1"/>
  <c r="AE911" i="1" s="1"/>
  <c r="G911" i="1"/>
  <c r="Y968" i="1"/>
  <c r="AJ969" i="1"/>
  <c r="Z968" i="1"/>
  <c r="AA968" i="1" s="1"/>
  <c r="AH968" i="1" s="1"/>
  <c r="I969" i="1"/>
  <c r="H969" i="1" s="1"/>
  <c r="C969" i="1"/>
  <c r="M912" i="1"/>
  <c r="N912" i="1" s="1"/>
  <c r="P912" i="1"/>
  <c r="Q912" i="1"/>
  <c r="L913" i="1"/>
  <c r="F910" i="1"/>
  <c r="O910" i="1" s="1"/>
  <c r="R910" i="1" s="1"/>
  <c r="T907" i="1"/>
  <c r="AF907" i="1" s="1"/>
  <c r="S908" i="1"/>
  <c r="X969" i="1"/>
  <c r="A970" i="1"/>
  <c r="K969" i="1"/>
  <c r="J909" i="1"/>
  <c r="AB971" i="1"/>
  <c r="T908" i="1" l="1"/>
  <c r="AF908" i="1" s="1"/>
  <c r="S909" i="1"/>
  <c r="X970" i="1"/>
  <c r="A971" i="1"/>
  <c r="K970" i="1"/>
  <c r="J910" i="1"/>
  <c r="AB972" i="1"/>
  <c r="Y969" i="1"/>
  <c r="AJ970" i="1"/>
  <c r="Z969" i="1"/>
  <c r="AA969" i="1" s="1"/>
  <c r="AH969" i="1" s="1"/>
  <c r="C970" i="1"/>
  <c r="I970" i="1"/>
  <c r="H970" i="1" s="1"/>
  <c r="AC912" i="1"/>
  <c r="AE912" i="1" s="1"/>
  <c r="G912" i="1"/>
  <c r="F911" i="1"/>
  <c r="J911" i="1" s="1"/>
  <c r="M913" i="1"/>
  <c r="N913" i="1" s="1"/>
  <c r="P913" i="1"/>
  <c r="Q913" i="1"/>
  <c r="L914" i="1"/>
  <c r="F912" i="1" l="1"/>
  <c r="J912" i="1" s="1"/>
  <c r="M914" i="1"/>
  <c r="N914" i="1" s="1"/>
  <c r="P914" i="1"/>
  <c r="Q914" i="1"/>
  <c r="L915" i="1"/>
  <c r="O911" i="1"/>
  <c r="R911" i="1" s="1"/>
  <c r="A972" i="1"/>
  <c r="K971" i="1"/>
  <c r="X971" i="1"/>
  <c r="AB973" i="1"/>
  <c r="T909" i="1"/>
  <c r="AF909" i="1" s="1"/>
  <c r="S910" i="1"/>
  <c r="AC913" i="1"/>
  <c r="AE913" i="1" s="1"/>
  <c r="G913" i="1"/>
  <c r="I971" i="1"/>
  <c r="H971" i="1" s="1"/>
  <c r="C971" i="1"/>
  <c r="Y970" i="1"/>
  <c r="AJ971" i="1"/>
  <c r="Z970" i="1"/>
  <c r="AA970" i="1" s="1"/>
  <c r="AH970" i="1" s="1"/>
  <c r="O912" i="1" l="1"/>
  <c r="R912" i="1" s="1"/>
  <c r="T910" i="1"/>
  <c r="AF910" i="1" s="1"/>
  <c r="S911" i="1"/>
  <c r="X972" i="1"/>
  <c r="A973" i="1"/>
  <c r="K972" i="1"/>
  <c r="AC914" i="1"/>
  <c r="AE914" i="1" s="1"/>
  <c r="G914" i="1"/>
  <c r="F913" i="1"/>
  <c r="O913" i="1" s="1"/>
  <c r="R913" i="1" s="1"/>
  <c r="AB974" i="1"/>
  <c r="M915" i="1"/>
  <c r="N915" i="1" s="1"/>
  <c r="P915" i="1"/>
  <c r="Q915" i="1"/>
  <c r="L916" i="1"/>
  <c r="Z971" i="1"/>
  <c r="AA971" i="1" s="1"/>
  <c r="AH971" i="1" s="1"/>
  <c r="I972" i="1"/>
  <c r="H972" i="1" s="1"/>
  <c r="C972" i="1"/>
  <c r="AJ972" i="1"/>
  <c r="Y971" i="1"/>
  <c r="M916" i="1" l="1"/>
  <c r="N916" i="1" s="1"/>
  <c r="P916" i="1"/>
  <c r="Q916" i="1"/>
  <c r="L917" i="1"/>
  <c r="AB975" i="1"/>
  <c r="T911" i="1"/>
  <c r="AF911" i="1" s="1"/>
  <c r="S912" i="1"/>
  <c r="F914" i="1"/>
  <c r="J914" i="1" s="1"/>
  <c r="X973" i="1"/>
  <c r="A974" i="1"/>
  <c r="K973" i="1"/>
  <c r="J913" i="1"/>
  <c r="Z972" i="1"/>
  <c r="AA972" i="1" s="1"/>
  <c r="AH972" i="1" s="1"/>
  <c r="AJ973" i="1"/>
  <c r="I973" i="1"/>
  <c r="H973" i="1" s="1"/>
  <c r="C973" i="1"/>
  <c r="Y972" i="1"/>
  <c r="AC915" i="1"/>
  <c r="AE915" i="1" s="1"/>
  <c r="G915" i="1"/>
  <c r="O914" i="1" l="1"/>
  <c r="R914" i="1" s="1"/>
  <c r="F915" i="1"/>
  <c r="O915" i="1" s="1"/>
  <c r="R915" i="1" s="1"/>
  <c r="T912" i="1"/>
  <c r="AF912" i="1" s="1"/>
  <c r="S913" i="1"/>
  <c r="M917" i="1"/>
  <c r="N917" i="1" s="1"/>
  <c r="P917" i="1"/>
  <c r="Q917" i="1"/>
  <c r="L918" i="1"/>
  <c r="K974" i="1"/>
  <c r="A975" i="1"/>
  <c r="X974" i="1"/>
  <c r="AB976" i="1"/>
  <c r="I974" i="1"/>
  <c r="H974" i="1" s="1"/>
  <c r="AJ974" i="1"/>
  <c r="Y973" i="1"/>
  <c r="C974" i="1"/>
  <c r="Z973" i="1"/>
  <c r="AA973" i="1" s="1"/>
  <c r="AH973" i="1" s="1"/>
  <c r="AC916" i="1"/>
  <c r="AE916" i="1" s="1"/>
  <c r="G916" i="1"/>
  <c r="J915" i="1" l="1"/>
  <c r="AB977" i="1"/>
  <c r="M918" i="1"/>
  <c r="N918" i="1" s="1"/>
  <c r="P918" i="1"/>
  <c r="Q918" i="1"/>
  <c r="L919" i="1"/>
  <c r="T913" i="1"/>
  <c r="AF913" i="1" s="1"/>
  <c r="S914" i="1"/>
  <c r="AJ975" i="1"/>
  <c r="Y974" i="1"/>
  <c r="C975" i="1"/>
  <c r="I975" i="1"/>
  <c r="H975" i="1" s="1"/>
  <c r="Z974" i="1"/>
  <c r="AA974" i="1" s="1"/>
  <c r="AH974" i="1" s="1"/>
  <c r="X975" i="1"/>
  <c r="A976" i="1"/>
  <c r="K975" i="1"/>
  <c r="F916" i="1"/>
  <c r="O916" i="1" s="1"/>
  <c r="R916" i="1" s="1"/>
  <c r="AC917" i="1"/>
  <c r="AE917" i="1" s="1"/>
  <c r="G917" i="1"/>
  <c r="J916" i="1" l="1"/>
  <c r="T914" i="1"/>
  <c r="AF914" i="1" s="1"/>
  <c r="S915" i="1"/>
  <c r="AC918" i="1"/>
  <c r="AE918" i="1" s="1"/>
  <c r="G918" i="1"/>
  <c r="A977" i="1"/>
  <c r="K976" i="1"/>
  <c r="X976" i="1"/>
  <c r="F917" i="1"/>
  <c r="J917" i="1" s="1"/>
  <c r="Y975" i="1"/>
  <c r="AJ976" i="1"/>
  <c r="I976" i="1"/>
  <c r="H976" i="1" s="1"/>
  <c r="Z975" i="1"/>
  <c r="AA975" i="1" s="1"/>
  <c r="AH975" i="1" s="1"/>
  <c r="C976" i="1"/>
  <c r="M919" i="1"/>
  <c r="N919" i="1" s="1"/>
  <c r="P919" i="1"/>
  <c r="Q919" i="1"/>
  <c r="L920" i="1"/>
  <c r="AB978" i="1"/>
  <c r="Z976" i="1" l="1"/>
  <c r="AA976" i="1" s="1"/>
  <c r="AH976" i="1" s="1"/>
  <c r="AJ977" i="1"/>
  <c r="I977" i="1"/>
  <c r="H977" i="1" s="1"/>
  <c r="Y976" i="1"/>
  <c r="C977" i="1"/>
  <c r="F918" i="1"/>
  <c r="O918" i="1" s="1"/>
  <c r="R918" i="1" s="1"/>
  <c r="M920" i="1"/>
  <c r="N920" i="1" s="1"/>
  <c r="P920" i="1"/>
  <c r="Q920" i="1"/>
  <c r="L921" i="1"/>
  <c r="T915" i="1"/>
  <c r="AF915" i="1" s="1"/>
  <c r="S916" i="1"/>
  <c r="AC919" i="1"/>
  <c r="AE919" i="1" s="1"/>
  <c r="G919" i="1"/>
  <c r="O917" i="1"/>
  <c r="R917" i="1" s="1"/>
  <c r="AB979" i="1"/>
  <c r="X977" i="1"/>
  <c r="K977" i="1"/>
  <c r="A978" i="1"/>
  <c r="T916" i="1" l="1"/>
  <c r="AF916" i="1" s="1"/>
  <c r="S917" i="1"/>
  <c r="X978" i="1"/>
  <c r="A979" i="1"/>
  <c r="K978" i="1"/>
  <c r="AC920" i="1"/>
  <c r="AE920" i="1" s="1"/>
  <c r="G920" i="1"/>
  <c r="J918" i="1"/>
  <c r="Y977" i="1"/>
  <c r="AJ978" i="1"/>
  <c r="Z977" i="1"/>
  <c r="AA977" i="1" s="1"/>
  <c r="AH977" i="1" s="1"/>
  <c r="C978" i="1"/>
  <c r="I978" i="1"/>
  <c r="H978" i="1" s="1"/>
  <c r="AB980" i="1"/>
  <c r="F919" i="1"/>
  <c r="O919" i="1" s="1"/>
  <c r="R919" i="1" s="1"/>
  <c r="M921" i="1"/>
  <c r="N921" i="1" s="1"/>
  <c r="P921" i="1"/>
  <c r="Q921" i="1"/>
  <c r="L922" i="1"/>
  <c r="AC921" i="1" l="1"/>
  <c r="AE921" i="1" s="1"/>
  <c r="G921" i="1"/>
  <c r="K979" i="1"/>
  <c r="A980" i="1"/>
  <c r="X979" i="1"/>
  <c r="M922" i="1"/>
  <c r="N922" i="1" s="1"/>
  <c r="P922" i="1"/>
  <c r="Q922" i="1"/>
  <c r="L923" i="1"/>
  <c r="J919" i="1"/>
  <c r="AB981" i="1"/>
  <c r="Y978" i="1"/>
  <c r="AJ979" i="1"/>
  <c r="I979" i="1"/>
  <c r="H979" i="1" s="1"/>
  <c r="Z978" i="1"/>
  <c r="AA978" i="1" s="1"/>
  <c r="AH978" i="1" s="1"/>
  <c r="C979" i="1"/>
  <c r="T917" i="1"/>
  <c r="AF917" i="1" s="1"/>
  <c r="S918" i="1"/>
  <c r="F920" i="1"/>
  <c r="J920" i="1" s="1"/>
  <c r="O920" i="1" l="1"/>
  <c r="R920" i="1" s="1"/>
  <c r="K980" i="1"/>
  <c r="X980" i="1"/>
  <c r="A981" i="1"/>
  <c r="T918" i="1"/>
  <c r="AF918" i="1" s="1"/>
  <c r="S919" i="1"/>
  <c r="AB982" i="1"/>
  <c r="AC922" i="1"/>
  <c r="AE922" i="1" s="1"/>
  <c r="G922" i="1"/>
  <c r="F921" i="1"/>
  <c r="J921" i="1" s="1"/>
  <c r="M923" i="1"/>
  <c r="N923" i="1" s="1"/>
  <c r="P923" i="1"/>
  <c r="Q923" i="1"/>
  <c r="L924" i="1"/>
  <c r="C980" i="1"/>
  <c r="Z979" i="1"/>
  <c r="AA979" i="1" s="1"/>
  <c r="AH979" i="1" s="1"/>
  <c r="AJ980" i="1"/>
  <c r="I980" i="1"/>
  <c r="H980" i="1" s="1"/>
  <c r="Y979" i="1"/>
  <c r="O921" i="1" l="1"/>
  <c r="R921" i="1" s="1"/>
  <c r="AC923" i="1"/>
  <c r="AE923" i="1" s="1"/>
  <c r="G923" i="1"/>
  <c r="F922" i="1"/>
  <c r="O922" i="1" s="1"/>
  <c r="R922" i="1" s="1"/>
  <c r="T919" i="1"/>
  <c r="AF919" i="1" s="1"/>
  <c r="S920" i="1"/>
  <c r="M924" i="1"/>
  <c r="N924" i="1" s="1"/>
  <c r="L925" i="1"/>
  <c r="K981" i="1"/>
  <c r="X981" i="1"/>
  <c r="A982" i="1"/>
  <c r="AB983" i="1"/>
  <c r="Y980" i="1"/>
  <c r="Z980" i="1"/>
  <c r="AA980" i="1" s="1"/>
  <c r="AH980" i="1" s="1"/>
  <c r="C981" i="1"/>
  <c r="AJ981" i="1"/>
  <c r="I981" i="1"/>
  <c r="H981" i="1" s="1"/>
  <c r="J922" i="1" l="1"/>
  <c r="X982" i="1"/>
  <c r="A983" i="1"/>
  <c r="K982" i="1"/>
  <c r="F923" i="1"/>
  <c r="J923" i="1" s="1"/>
  <c r="AC924" i="1"/>
  <c r="AE924" i="1" s="1"/>
  <c r="G924" i="1"/>
  <c r="Z981" i="1"/>
  <c r="AA981" i="1" s="1"/>
  <c r="AH981" i="1" s="1"/>
  <c r="AJ982" i="1"/>
  <c r="I982" i="1"/>
  <c r="H982" i="1" s="1"/>
  <c r="Y981" i="1"/>
  <c r="C982" i="1"/>
  <c r="M925" i="1"/>
  <c r="N925" i="1" s="1"/>
  <c r="L926" i="1"/>
  <c r="AB984" i="1"/>
  <c r="T920" i="1"/>
  <c r="AF920" i="1" s="1"/>
  <c r="S921" i="1"/>
  <c r="O923" i="1" l="1"/>
  <c r="R923" i="1" s="1"/>
  <c r="T921" i="1"/>
  <c r="AF921" i="1" s="1"/>
  <c r="S922" i="1"/>
  <c r="G925" i="1"/>
  <c r="AC925" i="1"/>
  <c r="AE925" i="1" s="1"/>
  <c r="F924" i="1"/>
  <c r="O924" i="1" s="1"/>
  <c r="A984" i="1"/>
  <c r="X983" i="1"/>
  <c r="K983" i="1"/>
  <c r="AB985" i="1"/>
  <c r="M926" i="1"/>
  <c r="N926" i="1" s="1"/>
  <c r="L927" i="1"/>
  <c r="AJ983" i="1"/>
  <c r="I983" i="1"/>
  <c r="H983" i="1" s="1"/>
  <c r="Z982" i="1"/>
  <c r="Y982" i="1"/>
  <c r="C983" i="1"/>
  <c r="P924" i="1" l="1"/>
  <c r="Q924" i="1" s="1"/>
  <c r="J924" i="1"/>
  <c r="K984" i="1"/>
  <c r="A985" i="1"/>
  <c r="X984" i="1"/>
  <c r="F925" i="1"/>
  <c r="O925" i="1" s="1"/>
  <c r="T922" i="1"/>
  <c r="AF922" i="1" s="1"/>
  <c r="S923" i="1"/>
  <c r="G926" i="1"/>
  <c r="AC926" i="1"/>
  <c r="AE926" i="1" s="1"/>
  <c r="M927" i="1"/>
  <c r="N927" i="1" s="1"/>
  <c r="L928" i="1"/>
  <c r="AB986" i="1"/>
  <c r="Y983" i="1"/>
  <c r="Z983" i="1"/>
  <c r="AA983" i="1" s="1"/>
  <c r="AH983" i="1" s="1"/>
  <c r="C984" i="1"/>
  <c r="I984" i="1"/>
  <c r="H984" i="1" s="1"/>
  <c r="AJ984" i="1"/>
  <c r="P925" i="1" l="1"/>
  <c r="P926" i="1" s="1"/>
  <c r="P927" i="1" s="1"/>
  <c r="P928" i="1" s="1"/>
  <c r="Q925" i="1"/>
  <c r="Q926" i="1" s="1"/>
  <c r="Q927" i="1" s="1"/>
  <c r="Q928" i="1" s="1"/>
  <c r="R924" i="1"/>
  <c r="J925" i="1"/>
  <c r="AC927" i="1"/>
  <c r="AE927" i="1" s="1"/>
  <c r="G927" i="1"/>
  <c r="F926" i="1"/>
  <c r="J926" i="1" s="1"/>
  <c r="M928" i="1"/>
  <c r="N928" i="1" s="1"/>
  <c r="L929" i="1"/>
  <c r="T923" i="1"/>
  <c r="S924" i="1"/>
  <c r="C985" i="1"/>
  <c r="Z984" i="1"/>
  <c r="AA984" i="1" s="1"/>
  <c r="AH984" i="1" s="1"/>
  <c r="AJ985" i="1"/>
  <c r="Y984" i="1"/>
  <c r="I985" i="1"/>
  <c r="H985" i="1" s="1"/>
  <c r="AB987" i="1"/>
  <c r="K985" i="1"/>
  <c r="X985" i="1"/>
  <c r="A986" i="1"/>
  <c r="R925" i="1" l="1"/>
  <c r="O926" i="1"/>
  <c r="R926" i="1" s="1"/>
  <c r="M929" i="1"/>
  <c r="N929" i="1" s="1"/>
  <c r="P929" i="1"/>
  <c r="Q929" i="1"/>
  <c r="L930" i="1"/>
  <c r="Z985" i="1"/>
  <c r="AA985" i="1" s="1"/>
  <c r="AH985" i="1" s="1"/>
  <c r="AJ986" i="1"/>
  <c r="I986" i="1"/>
  <c r="H986" i="1" s="1"/>
  <c r="C986" i="1"/>
  <c r="Y985" i="1"/>
  <c r="AF923" i="1"/>
  <c r="AA923" i="1"/>
  <c r="X986" i="1"/>
  <c r="A987" i="1"/>
  <c r="K986" i="1"/>
  <c r="AB988" i="1"/>
  <c r="T924" i="1"/>
  <c r="AF924" i="1" s="1"/>
  <c r="S925" i="1"/>
  <c r="G928" i="1"/>
  <c r="AC928" i="1"/>
  <c r="AE928" i="1" s="1"/>
  <c r="F927" i="1"/>
  <c r="O927" i="1" s="1"/>
  <c r="R927" i="1" s="1"/>
  <c r="J927" i="1" l="1"/>
  <c r="X987" i="1"/>
  <c r="K987" i="1"/>
  <c r="A988" i="1"/>
  <c r="Z986" i="1"/>
  <c r="AA986" i="1" s="1"/>
  <c r="AH986" i="1" s="1"/>
  <c r="AJ987" i="1"/>
  <c r="I987" i="1"/>
  <c r="H987" i="1" s="1"/>
  <c r="Y986" i="1"/>
  <c r="C987" i="1"/>
  <c r="G929" i="1"/>
  <c r="AC929" i="1"/>
  <c r="AE929" i="1" s="1"/>
  <c r="T925" i="1"/>
  <c r="AF925" i="1" s="1"/>
  <c r="S926" i="1"/>
  <c r="F928" i="1"/>
  <c r="J928" i="1" s="1"/>
  <c r="AB989" i="1"/>
  <c r="AH923" i="1"/>
  <c r="M930" i="1"/>
  <c r="N930" i="1" s="1"/>
  <c r="P930" i="1"/>
  <c r="Q930" i="1"/>
  <c r="L931" i="1"/>
  <c r="O928" i="1" l="1"/>
  <c r="R928" i="1" s="1"/>
  <c r="T926" i="1"/>
  <c r="AF926" i="1" s="1"/>
  <c r="S927" i="1"/>
  <c r="Y987" i="1"/>
  <c r="Z987" i="1"/>
  <c r="AA987" i="1" s="1"/>
  <c r="AH987" i="1" s="1"/>
  <c r="AJ988" i="1"/>
  <c r="I988" i="1"/>
  <c r="H988" i="1" s="1"/>
  <c r="C988" i="1"/>
  <c r="M931" i="1"/>
  <c r="N931" i="1" s="1"/>
  <c r="P931" i="1"/>
  <c r="Q931" i="1"/>
  <c r="L932" i="1"/>
  <c r="AB990" i="1"/>
  <c r="X988" i="1"/>
  <c r="K988" i="1"/>
  <c r="A989" i="1"/>
  <c r="AC930" i="1"/>
  <c r="AE930" i="1" s="1"/>
  <c r="G930" i="1"/>
  <c r="F929" i="1"/>
  <c r="J929" i="1" s="1"/>
  <c r="O929" i="1" l="1"/>
  <c r="R929" i="1" s="1"/>
  <c r="A990" i="1"/>
  <c r="X989" i="1"/>
  <c r="K989" i="1"/>
  <c r="M932" i="1"/>
  <c r="N932" i="1" s="1"/>
  <c r="P932" i="1"/>
  <c r="Q932" i="1"/>
  <c r="L933" i="1"/>
  <c r="AB991" i="1"/>
  <c r="C989" i="1"/>
  <c r="Z988" i="1"/>
  <c r="AA988" i="1" s="1"/>
  <c r="AH988" i="1" s="1"/>
  <c r="AJ989" i="1"/>
  <c r="I989" i="1"/>
  <c r="H989" i="1" s="1"/>
  <c r="Y988" i="1"/>
  <c r="F930" i="1"/>
  <c r="J930" i="1" s="1"/>
  <c r="T927" i="1"/>
  <c r="S928" i="1"/>
  <c r="AC931" i="1"/>
  <c r="AE931" i="1" s="1"/>
  <c r="G931" i="1"/>
  <c r="O930" i="1" l="1"/>
  <c r="R930" i="1" s="1"/>
  <c r="T928" i="1"/>
  <c r="S929" i="1"/>
  <c r="AJ990" i="1"/>
  <c r="Y989" i="1"/>
  <c r="C990" i="1"/>
  <c r="I990" i="1"/>
  <c r="H990" i="1" s="1"/>
  <c r="Z989" i="1"/>
  <c r="AA989" i="1" s="1"/>
  <c r="AH989" i="1" s="1"/>
  <c r="AF927" i="1"/>
  <c r="AF928" i="1"/>
  <c r="AC932" i="1"/>
  <c r="AE932" i="1" s="1"/>
  <c r="G932" i="1"/>
  <c r="K990" i="1"/>
  <c r="X990" i="1"/>
  <c r="A991" i="1"/>
  <c r="F931" i="1"/>
  <c r="J931" i="1" s="1"/>
  <c r="AB992" i="1"/>
  <c r="M933" i="1"/>
  <c r="N933" i="1" s="1"/>
  <c r="P933" i="1"/>
  <c r="Q933" i="1"/>
  <c r="L934" i="1"/>
  <c r="O931" i="1" l="1"/>
  <c r="R931" i="1" s="1"/>
  <c r="AC933" i="1"/>
  <c r="AE933" i="1" s="1"/>
  <c r="G933" i="1"/>
  <c r="Y990" i="1"/>
  <c r="C991" i="1"/>
  <c r="I991" i="1"/>
  <c r="H991" i="1" s="1"/>
  <c r="Z990" i="1"/>
  <c r="AA990" i="1" s="1"/>
  <c r="AH990" i="1" s="1"/>
  <c r="AJ991" i="1"/>
  <c r="T929" i="1"/>
  <c r="AF929" i="1" s="1"/>
  <c r="S930" i="1"/>
  <c r="M934" i="1"/>
  <c r="N934" i="1" s="1"/>
  <c r="P934" i="1"/>
  <c r="Q934" i="1"/>
  <c r="L935" i="1"/>
  <c r="AB993" i="1"/>
  <c r="A992" i="1"/>
  <c r="K991" i="1"/>
  <c r="X991" i="1"/>
  <c r="F932" i="1"/>
  <c r="O932" i="1" s="1"/>
  <c r="R932" i="1" s="1"/>
  <c r="J932" i="1" l="1"/>
  <c r="M935" i="1"/>
  <c r="N935" i="1" s="1"/>
  <c r="P935" i="1"/>
  <c r="Q935" i="1"/>
  <c r="L936" i="1"/>
  <c r="K992" i="1"/>
  <c r="X992" i="1"/>
  <c r="A993" i="1"/>
  <c r="AB994" i="1"/>
  <c r="Z991" i="1"/>
  <c r="AA991" i="1" s="1"/>
  <c r="AH991" i="1" s="1"/>
  <c r="C992" i="1"/>
  <c r="I992" i="1"/>
  <c r="H992" i="1" s="1"/>
  <c r="AJ992" i="1"/>
  <c r="Y991" i="1"/>
  <c r="T930" i="1"/>
  <c r="AF930" i="1" s="1"/>
  <c r="S931" i="1"/>
  <c r="F933" i="1"/>
  <c r="O933" i="1" s="1"/>
  <c r="R933" i="1" s="1"/>
  <c r="AC934" i="1"/>
  <c r="AE934" i="1" s="1"/>
  <c r="G934" i="1"/>
  <c r="J933" i="1" l="1"/>
  <c r="T931" i="1"/>
  <c r="AF931" i="1" s="1"/>
  <c r="S932" i="1"/>
  <c r="Y992" i="1"/>
  <c r="AJ993" i="1"/>
  <c r="Z992" i="1"/>
  <c r="AA992" i="1" s="1"/>
  <c r="AH992" i="1" s="1"/>
  <c r="C993" i="1"/>
  <c r="I993" i="1"/>
  <c r="H993" i="1" s="1"/>
  <c r="AC935" i="1"/>
  <c r="AE935" i="1" s="1"/>
  <c r="G935" i="1"/>
  <c r="F934" i="1"/>
  <c r="O934" i="1" s="1"/>
  <c r="R934" i="1" s="1"/>
  <c r="AB995" i="1"/>
  <c r="K993" i="1"/>
  <c r="X993" i="1"/>
  <c r="A994" i="1"/>
  <c r="M936" i="1"/>
  <c r="N936" i="1" s="1"/>
  <c r="P936" i="1"/>
  <c r="Q936" i="1"/>
  <c r="L937" i="1"/>
  <c r="J934" i="1" l="1"/>
  <c r="AC936" i="1"/>
  <c r="AE936" i="1" s="1"/>
  <c r="G936" i="1"/>
  <c r="F935" i="1"/>
  <c r="O935" i="1" s="1"/>
  <c r="R935" i="1" s="1"/>
  <c r="M937" i="1"/>
  <c r="N937" i="1" s="1"/>
  <c r="P937" i="1"/>
  <c r="Q937" i="1"/>
  <c r="L938" i="1"/>
  <c r="X994" i="1"/>
  <c r="A995" i="1"/>
  <c r="K994" i="1"/>
  <c r="AB996" i="1"/>
  <c r="Y993" i="1"/>
  <c r="C994" i="1"/>
  <c r="Z993" i="1"/>
  <c r="AA993" i="1" s="1"/>
  <c r="AH993" i="1" s="1"/>
  <c r="I994" i="1"/>
  <c r="H994" i="1" s="1"/>
  <c r="AJ994" i="1"/>
  <c r="T932" i="1"/>
  <c r="AF932" i="1" s="1"/>
  <c r="S933" i="1"/>
  <c r="T933" i="1" l="1"/>
  <c r="AF933" i="1" s="1"/>
  <c r="S934" i="1"/>
  <c r="X995" i="1"/>
  <c r="A996" i="1"/>
  <c r="K995" i="1"/>
  <c r="F936" i="1"/>
  <c r="J936" i="1" s="1"/>
  <c r="AC937" i="1"/>
  <c r="AE937" i="1" s="1"/>
  <c r="G937" i="1"/>
  <c r="J935" i="1"/>
  <c r="AB997" i="1"/>
  <c r="Y994" i="1"/>
  <c r="AJ995" i="1"/>
  <c r="Z994" i="1"/>
  <c r="AA994" i="1" s="1"/>
  <c r="AH994" i="1" s="1"/>
  <c r="I995" i="1"/>
  <c r="H995" i="1" s="1"/>
  <c r="C995" i="1"/>
  <c r="M938" i="1"/>
  <c r="N938" i="1" s="1"/>
  <c r="P938" i="1"/>
  <c r="Q938" i="1"/>
  <c r="L939" i="1"/>
  <c r="O936" i="1" l="1"/>
  <c r="R936" i="1" s="1"/>
  <c r="AB998" i="1"/>
  <c r="K996" i="1"/>
  <c r="X996" i="1"/>
  <c r="A997" i="1"/>
  <c r="C996" i="1"/>
  <c r="I996" i="1"/>
  <c r="H996" i="1" s="1"/>
  <c r="Z995" i="1"/>
  <c r="AA995" i="1" s="1"/>
  <c r="AH995" i="1" s="1"/>
  <c r="AJ996" i="1"/>
  <c r="Y995" i="1"/>
  <c r="AC938" i="1"/>
  <c r="AE938" i="1" s="1"/>
  <c r="G938" i="1"/>
  <c r="M939" i="1"/>
  <c r="N939" i="1" s="1"/>
  <c r="P939" i="1"/>
  <c r="Q939" i="1"/>
  <c r="L940" i="1"/>
  <c r="F937" i="1"/>
  <c r="O937" i="1" s="1"/>
  <c r="R937" i="1" s="1"/>
  <c r="T934" i="1"/>
  <c r="AF934" i="1" s="1"/>
  <c r="S935" i="1"/>
  <c r="J937" i="1" l="1"/>
  <c r="AC939" i="1"/>
  <c r="AE939" i="1" s="1"/>
  <c r="G939" i="1"/>
  <c r="M940" i="1"/>
  <c r="N940" i="1" s="1"/>
  <c r="P940" i="1"/>
  <c r="Q940" i="1"/>
  <c r="L941" i="1"/>
  <c r="F938" i="1"/>
  <c r="J938" i="1" s="1"/>
  <c r="A998" i="1"/>
  <c r="K997" i="1"/>
  <c r="X997" i="1"/>
  <c r="Y996" i="1"/>
  <c r="C997" i="1"/>
  <c r="I997" i="1"/>
  <c r="H997" i="1" s="1"/>
  <c r="Z996" i="1"/>
  <c r="AA996" i="1" s="1"/>
  <c r="AH996" i="1" s="1"/>
  <c r="AJ997" i="1"/>
  <c r="T935" i="1"/>
  <c r="AF935" i="1" s="1"/>
  <c r="S936" i="1"/>
  <c r="AB999" i="1"/>
  <c r="T936" i="1" l="1"/>
  <c r="AF936" i="1" s="1"/>
  <c r="S937" i="1"/>
  <c r="Z997" i="1"/>
  <c r="AA997" i="1" s="1"/>
  <c r="AH997" i="1" s="1"/>
  <c r="AJ998" i="1"/>
  <c r="I998" i="1"/>
  <c r="H998" i="1" s="1"/>
  <c r="Y997" i="1"/>
  <c r="C998" i="1"/>
  <c r="O938" i="1"/>
  <c r="R938" i="1" s="1"/>
  <c r="AC940" i="1"/>
  <c r="AE940" i="1" s="1"/>
  <c r="G940" i="1"/>
  <c r="F939" i="1"/>
  <c r="J939" i="1" s="1"/>
  <c r="AB1000" i="1"/>
  <c r="X998" i="1"/>
  <c r="A999" i="1"/>
  <c r="K998" i="1"/>
  <c r="M941" i="1"/>
  <c r="N941" i="1" s="1"/>
  <c r="P941" i="1"/>
  <c r="Q941" i="1"/>
  <c r="L942" i="1"/>
  <c r="AC941" i="1" l="1"/>
  <c r="AE941" i="1" s="1"/>
  <c r="G941" i="1"/>
  <c r="Y998" i="1"/>
  <c r="C999" i="1"/>
  <c r="Z998" i="1"/>
  <c r="AA998" i="1" s="1"/>
  <c r="AH998" i="1" s="1"/>
  <c r="AJ999" i="1"/>
  <c r="I999" i="1"/>
  <c r="H999" i="1" s="1"/>
  <c r="O939" i="1"/>
  <c r="R939" i="1" s="1"/>
  <c r="T937" i="1"/>
  <c r="AF937" i="1" s="1"/>
  <c r="S938" i="1"/>
  <c r="M942" i="1"/>
  <c r="N942" i="1" s="1"/>
  <c r="P942" i="1"/>
  <c r="Q942" i="1"/>
  <c r="L943" i="1"/>
  <c r="F940" i="1"/>
  <c r="J940" i="1" s="1"/>
  <c r="A1000" i="1"/>
  <c r="K999" i="1"/>
  <c r="X999" i="1"/>
  <c r="AB1001" i="1"/>
  <c r="AJ1000" i="1" l="1"/>
  <c r="I1000" i="1"/>
  <c r="H1000" i="1" s="1"/>
  <c r="Y999" i="1"/>
  <c r="Z999" i="1"/>
  <c r="AA999" i="1" s="1"/>
  <c r="AH999" i="1" s="1"/>
  <c r="C1000" i="1"/>
  <c r="O940" i="1"/>
  <c r="R940" i="1" s="1"/>
  <c r="AC942" i="1"/>
  <c r="AE942" i="1" s="1"/>
  <c r="G942" i="1"/>
  <c r="F941" i="1"/>
  <c r="O941" i="1" s="1"/>
  <c r="R941" i="1" s="1"/>
  <c r="M943" i="1"/>
  <c r="N943" i="1" s="1"/>
  <c r="P943" i="1"/>
  <c r="Q943" i="1"/>
  <c r="L944" i="1"/>
  <c r="AB1002" i="1"/>
  <c r="X1000" i="1"/>
  <c r="K1000" i="1"/>
  <c r="A1001" i="1"/>
  <c r="T938" i="1"/>
  <c r="AF938" i="1" s="1"/>
  <c r="S939" i="1"/>
  <c r="J941" i="1" l="1"/>
  <c r="A1002" i="1"/>
  <c r="K1001" i="1"/>
  <c r="X1001" i="1"/>
  <c r="M944" i="1"/>
  <c r="N944" i="1" s="1"/>
  <c r="P944" i="1"/>
  <c r="Q944" i="1"/>
  <c r="L945" i="1"/>
  <c r="AB1003" i="1"/>
  <c r="T939" i="1"/>
  <c r="AF939" i="1" s="1"/>
  <c r="S940" i="1"/>
  <c r="Y1000" i="1"/>
  <c r="Z1000" i="1"/>
  <c r="AA1000" i="1" s="1"/>
  <c r="AH1000" i="1" s="1"/>
  <c r="AJ1001" i="1"/>
  <c r="C1001" i="1"/>
  <c r="I1001" i="1"/>
  <c r="H1001" i="1" s="1"/>
  <c r="F942" i="1"/>
  <c r="O942" i="1" s="1"/>
  <c r="R942" i="1" s="1"/>
  <c r="AC943" i="1"/>
  <c r="AE943" i="1" s="1"/>
  <c r="G943" i="1"/>
  <c r="J942" i="1" l="1"/>
  <c r="T940" i="1"/>
  <c r="AF940" i="1" s="1"/>
  <c r="S941" i="1"/>
  <c r="M945" i="1"/>
  <c r="N945" i="1" s="1"/>
  <c r="P945" i="1"/>
  <c r="Q945" i="1"/>
  <c r="L946" i="1"/>
  <c r="Z1001" i="1"/>
  <c r="AA1001" i="1" s="1"/>
  <c r="AH1001" i="1" s="1"/>
  <c r="C1002" i="1"/>
  <c r="Y1001" i="1"/>
  <c r="I1002" i="1"/>
  <c r="H1002" i="1" s="1"/>
  <c r="AJ1002" i="1"/>
  <c r="F943" i="1"/>
  <c r="O943" i="1" s="1"/>
  <c r="R943" i="1" s="1"/>
  <c r="AB1004" i="1"/>
  <c r="AC944" i="1"/>
  <c r="AE944" i="1" s="1"/>
  <c r="G944" i="1"/>
  <c r="X1002" i="1"/>
  <c r="A1003" i="1"/>
  <c r="K1002" i="1"/>
  <c r="X1003" i="1" l="1"/>
  <c r="A1004" i="1"/>
  <c r="K1003" i="1"/>
  <c r="J943" i="1"/>
  <c r="Y1002" i="1"/>
  <c r="AJ1003" i="1"/>
  <c r="I1003" i="1"/>
  <c r="H1003" i="1" s="1"/>
  <c r="Z1002" i="1"/>
  <c r="AA1002" i="1" s="1"/>
  <c r="AH1002" i="1" s="1"/>
  <c r="C1003" i="1"/>
  <c r="T941" i="1"/>
  <c r="AF941" i="1" s="1"/>
  <c r="S942" i="1"/>
  <c r="AC945" i="1"/>
  <c r="AE945" i="1" s="1"/>
  <c r="G945" i="1"/>
  <c r="AB1005" i="1"/>
  <c r="F944" i="1"/>
  <c r="O944" i="1" s="1"/>
  <c r="R944" i="1" s="1"/>
  <c r="M946" i="1"/>
  <c r="N946" i="1" s="1"/>
  <c r="P946" i="1"/>
  <c r="Q946" i="1"/>
  <c r="L947" i="1"/>
  <c r="J944" i="1" l="1"/>
  <c r="M947" i="1"/>
  <c r="N947" i="1" s="1"/>
  <c r="P947" i="1"/>
  <c r="Q947" i="1"/>
  <c r="L948" i="1"/>
  <c r="AB1006" i="1"/>
  <c r="T942" i="1"/>
  <c r="AF942" i="1" s="1"/>
  <c r="S943" i="1"/>
  <c r="F945" i="1"/>
  <c r="O945" i="1" s="1"/>
  <c r="R945" i="1" s="1"/>
  <c r="K1004" i="1"/>
  <c r="X1004" i="1"/>
  <c r="A1005" i="1"/>
  <c r="AC946" i="1"/>
  <c r="AE946" i="1" s="1"/>
  <c r="G946" i="1"/>
  <c r="AJ1004" i="1"/>
  <c r="Z1003" i="1"/>
  <c r="AA1003" i="1" s="1"/>
  <c r="AH1003" i="1" s="1"/>
  <c r="C1004" i="1"/>
  <c r="I1004" i="1"/>
  <c r="H1004" i="1" s="1"/>
  <c r="Y1003" i="1"/>
  <c r="J945" i="1" l="1"/>
  <c r="K1005" i="1"/>
  <c r="A1006" i="1"/>
  <c r="X1005" i="1"/>
  <c r="T943" i="1"/>
  <c r="AF943" i="1" s="1"/>
  <c r="S944" i="1"/>
  <c r="M948" i="1"/>
  <c r="N948" i="1" s="1"/>
  <c r="P948" i="1"/>
  <c r="Q948" i="1"/>
  <c r="L949" i="1"/>
  <c r="F946" i="1"/>
  <c r="J946" i="1" s="1"/>
  <c r="Y1004" i="1"/>
  <c r="C1005" i="1"/>
  <c r="Z1004" i="1"/>
  <c r="AA1004" i="1" s="1"/>
  <c r="AH1004" i="1" s="1"/>
  <c r="AJ1005" i="1"/>
  <c r="I1005" i="1"/>
  <c r="H1005" i="1" s="1"/>
  <c r="AB1007" i="1"/>
  <c r="AC947" i="1"/>
  <c r="AE947" i="1" s="1"/>
  <c r="G947" i="1"/>
  <c r="M949" i="1" l="1"/>
  <c r="N949" i="1" s="1"/>
  <c r="P949" i="1"/>
  <c r="Q949" i="1"/>
  <c r="L950" i="1"/>
  <c r="T944" i="1"/>
  <c r="AF944" i="1" s="1"/>
  <c r="S945" i="1"/>
  <c r="Z1005" i="1"/>
  <c r="AA1005" i="1" s="1"/>
  <c r="AH1005" i="1" s="1"/>
  <c r="I1006" i="1"/>
  <c r="H1006" i="1" s="1"/>
  <c r="C1006" i="1"/>
  <c r="AJ1006" i="1"/>
  <c r="Y1005" i="1"/>
  <c r="AB1008" i="1"/>
  <c r="O946" i="1"/>
  <c r="R946" i="1" s="1"/>
  <c r="X1006" i="1"/>
  <c r="K1006" i="1"/>
  <c r="A1007" i="1"/>
  <c r="F947" i="1"/>
  <c r="O947" i="1" s="1"/>
  <c r="R947" i="1" s="1"/>
  <c r="AC948" i="1"/>
  <c r="AE948" i="1" s="1"/>
  <c r="G948" i="1"/>
  <c r="Y1006" i="1" l="1"/>
  <c r="Z1006" i="1"/>
  <c r="AA1006" i="1" s="1"/>
  <c r="AH1006" i="1" s="1"/>
  <c r="C1007" i="1"/>
  <c r="I1007" i="1"/>
  <c r="H1007" i="1" s="1"/>
  <c r="AJ1007" i="1"/>
  <c r="J947" i="1"/>
  <c r="AB1009" i="1"/>
  <c r="T945" i="1"/>
  <c r="AF945" i="1" s="1"/>
  <c r="S946" i="1"/>
  <c r="AC949" i="1"/>
  <c r="AE949" i="1" s="1"/>
  <c r="G949" i="1"/>
  <c r="F948" i="1"/>
  <c r="J948" i="1" s="1"/>
  <c r="M950" i="1"/>
  <c r="N950" i="1" s="1"/>
  <c r="P950" i="1"/>
  <c r="Q950" i="1"/>
  <c r="L951" i="1"/>
  <c r="A1008" i="1"/>
  <c r="K1007" i="1"/>
  <c r="X1007" i="1"/>
  <c r="I1008" i="1" l="1"/>
  <c r="H1008" i="1" s="1"/>
  <c r="Y1007" i="1"/>
  <c r="C1008" i="1"/>
  <c r="Z1007" i="1"/>
  <c r="AA1007" i="1" s="1"/>
  <c r="AH1007" i="1" s="1"/>
  <c r="AJ1008" i="1"/>
  <c r="T946" i="1"/>
  <c r="AF946" i="1" s="1"/>
  <c r="S947" i="1"/>
  <c r="AC950" i="1"/>
  <c r="AE950" i="1" s="1"/>
  <c r="G950" i="1"/>
  <c r="M951" i="1"/>
  <c r="N951" i="1" s="1"/>
  <c r="P951" i="1"/>
  <c r="Q951" i="1"/>
  <c r="L952" i="1"/>
  <c r="O948" i="1"/>
  <c r="R948" i="1" s="1"/>
  <c r="F949" i="1"/>
  <c r="J949" i="1" s="1"/>
  <c r="AB1010" i="1"/>
  <c r="X1008" i="1"/>
  <c r="A1009" i="1"/>
  <c r="K1008" i="1"/>
  <c r="O949" i="1" l="1"/>
  <c r="R949" i="1" s="1"/>
  <c r="AC951" i="1"/>
  <c r="AE951" i="1" s="1"/>
  <c r="G951" i="1"/>
  <c r="T947" i="1"/>
  <c r="AF947" i="1" s="1"/>
  <c r="S948" i="1"/>
  <c r="X1009" i="1"/>
  <c r="A1010" i="1"/>
  <c r="K1009" i="1"/>
  <c r="M952" i="1"/>
  <c r="N952" i="1" s="1"/>
  <c r="P952" i="1"/>
  <c r="Q952" i="1"/>
  <c r="L953" i="1"/>
  <c r="F950" i="1"/>
  <c r="O950" i="1" s="1"/>
  <c r="R950" i="1" s="1"/>
  <c r="AB1011" i="1"/>
  <c r="Z1008" i="1"/>
  <c r="AA1008" i="1" s="1"/>
  <c r="AH1008" i="1" s="1"/>
  <c r="I1009" i="1"/>
  <c r="H1009" i="1" s="1"/>
  <c r="C1009" i="1"/>
  <c r="AJ1009" i="1"/>
  <c r="Y1008" i="1"/>
  <c r="J950" i="1" l="1"/>
  <c r="AB1012" i="1"/>
  <c r="K1010" i="1"/>
  <c r="X1010" i="1"/>
  <c r="A1011" i="1"/>
  <c r="T948" i="1"/>
  <c r="AF948" i="1" s="1"/>
  <c r="S949" i="1"/>
  <c r="AC952" i="1"/>
  <c r="AE952" i="1" s="1"/>
  <c r="G952" i="1"/>
  <c r="C1010" i="1"/>
  <c r="Y1009" i="1"/>
  <c r="AJ1010" i="1"/>
  <c r="I1010" i="1"/>
  <c r="H1010" i="1" s="1"/>
  <c r="Z1009" i="1"/>
  <c r="AA1009" i="1" s="1"/>
  <c r="AH1009" i="1" s="1"/>
  <c r="M953" i="1"/>
  <c r="N953" i="1" s="1"/>
  <c r="L954" i="1"/>
  <c r="F951" i="1"/>
  <c r="O951" i="1" s="1"/>
  <c r="R951" i="1" s="1"/>
  <c r="T949" i="1" l="1"/>
  <c r="AF949" i="1" s="1"/>
  <c r="S950" i="1"/>
  <c r="C1011" i="1"/>
  <c r="I1011" i="1"/>
  <c r="H1011" i="1" s="1"/>
  <c r="Y1010" i="1"/>
  <c r="AJ1011" i="1"/>
  <c r="Z1010" i="1"/>
  <c r="AA1010" i="1" s="1"/>
  <c r="AH1010" i="1" s="1"/>
  <c r="AB1013" i="1"/>
  <c r="J951" i="1"/>
  <c r="M954" i="1"/>
  <c r="N954" i="1" s="1"/>
  <c r="L955" i="1"/>
  <c r="F952" i="1"/>
  <c r="J952" i="1" s="1"/>
  <c r="G953" i="1"/>
  <c r="AC953" i="1"/>
  <c r="AE953" i="1" s="1"/>
  <c r="A1012" i="1"/>
  <c r="X1011" i="1"/>
  <c r="K1011" i="1"/>
  <c r="X1012" i="1" l="1"/>
  <c r="K1012" i="1"/>
  <c r="A1013" i="1"/>
  <c r="Y1011" i="1"/>
  <c r="C1012" i="1"/>
  <c r="I1012" i="1"/>
  <c r="H1012" i="1" s="1"/>
  <c r="Z1011" i="1"/>
  <c r="AA1011" i="1" s="1"/>
  <c r="AH1011" i="1" s="1"/>
  <c r="AJ1012" i="1"/>
  <c r="O952" i="1"/>
  <c r="AC954" i="1"/>
  <c r="AE954" i="1" s="1"/>
  <c r="G954" i="1"/>
  <c r="F953" i="1"/>
  <c r="J953" i="1" s="1"/>
  <c r="M955" i="1"/>
  <c r="N955" i="1" s="1"/>
  <c r="L956" i="1"/>
  <c r="AB1014" i="1"/>
  <c r="T950" i="1"/>
  <c r="AF950" i="1" s="1"/>
  <c r="S951" i="1"/>
  <c r="R952" i="1" l="1"/>
  <c r="P953" i="1"/>
  <c r="A1014" i="1"/>
  <c r="K1013" i="1"/>
  <c r="X1013" i="1"/>
  <c r="G955" i="1"/>
  <c r="AC955" i="1"/>
  <c r="AE955" i="1" s="1"/>
  <c r="F954" i="1"/>
  <c r="O954" i="1" s="1"/>
  <c r="T951" i="1"/>
  <c r="AF951" i="1" s="1"/>
  <c r="S952" i="1"/>
  <c r="M956" i="1"/>
  <c r="N956" i="1" s="1"/>
  <c r="L957" i="1"/>
  <c r="O953" i="1"/>
  <c r="Y1012" i="1"/>
  <c r="Z1012" i="1"/>
  <c r="AA1012" i="1" s="1"/>
  <c r="AH1012" i="1" s="1"/>
  <c r="C1013" i="1"/>
  <c r="I1013" i="1"/>
  <c r="H1013" i="1" s="1"/>
  <c r="AJ1013" i="1"/>
  <c r="AB1015" i="1"/>
  <c r="J954" i="1" l="1"/>
  <c r="F955" i="1"/>
  <c r="O955" i="1" s="1"/>
  <c r="X1014" i="1"/>
  <c r="A1015" i="1"/>
  <c r="K1014" i="1"/>
  <c r="AB1016" i="1"/>
  <c r="Z1013" i="1"/>
  <c r="AA1013" i="1" s="1"/>
  <c r="AH1013" i="1" s="1"/>
  <c r="C1014" i="1"/>
  <c r="Y1013" i="1"/>
  <c r="AJ1014" i="1"/>
  <c r="I1014" i="1"/>
  <c r="H1014" i="1" s="1"/>
  <c r="Q953" i="1"/>
  <c r="Q954" i="1" s="1"/>
  <c r="Q955" i="1" s="1"/>
  <c r="Q956" i="1" s="1"/>
  <c r="Q957" i="1" s="1"/>
  <c r="P954" i="1"/>
  <c r="P955" i="1" s="1"/>
  <c r="P956" i="1" s="1"/>
  <c r="P957" i="1" s="1"/>
  <c r="G956" i="1"/>
  <c r="AC956" i="1"/>
  <c r="AE956" i="1" s="1"/>
  <c r="M957" i="1"/>
  <c r="N957" i="1" s="1"/>
  <c r="L958" i="1"/>
  <c r="T952" i="1"/>
  <c r="S953" i="1"/>
  <c r="R953" i="1" l="1"/>
  <c r="R955" i="1"/>
  <c r="M958" i="1"/>
  <c r="N958" i="1" s="1"/>
  <c r="P958" i="1"/>
  <c r="Q958" i="1"/>
  <c r="L959" i="1"/>
  <c r="K1015" i="1"/>
  <c r="X1015" i="1"/>
  <c r="A1016" i="1"/>
  <c r="F956" i="1"/>
  <c r="O956" i="1" s="1"/>
  <c r="R956" i="1" s="1"/>
  <c r="AB1017" i="1"/>
  <c r="C1015" i="1"/>
  <c r="AJ1015" i="1"/>
  <c r="I1015" i="1"/>
  <c r="H1015" i="1" s="1"/>
  <c r="Z1014" i="1"/>
  <c r="Y1014" i="1"/>
  <c r="AF952" i="1"/>
  <c r="AA952" i="1"/>
  <c r="T953" i="1"/>
  <c r="AF953" i="1" s="1"/>
  <c r="S954" i="1"/>
  <c r="R954" i="1"/>
  <c r="J955" i="1"/>
  <c r="G957" i="1"/>
  <c r="AC957" i="1"/>
  <c r="AE957" i="1" s="1"/>
  <c r="AH952" i="1" l="1"/>
  <c r="F957" i="1"/>
  <c r="J957" i="1" s="1"/>
  <c r="T954" i="1"/>
  <c r="AF954" i="1" s="1"/>
  <c r="S955" i="1"/>
  <c r="J956" i="1"/>
  <c r="A1017" i="1"/>
  <c r="K1016" i="1"/>
  <c r="X1016" i="1"/>
  <c r="Y1015" i="1"/>
  <c r="C1016" i="1"/>
  <c r="Z1015" i="1"/>
  <c r="AA1015" i="1" s="1"/>
  <c r="AH1015" i="1" s="1"/>
  <c r="AJ1016" i="1"/>
  <c r="I1016" i="1"/>
  <c r="H1016" i="1" s="1"/>
  <c r="AC958" i="1"/>
  <c r="AE958" i="1" s="1"/>
  <c r="G958" i="1"/>
  <c r="AB1018" i="1"/>
  <c r="M959" i="1"/>
  <c r="N959" i="1" s="1"/>
  <c r="AC959" i="1" s="1"/>
  <c r="AE959" i="1" s="1"/>
  <c r="P959" i="1"/>
  <c r="Q959" i="1"/>
  <c r="L960" i="1"/>
  <c r="O957" i="1" l="1"/>
  <c r="R957" i="1" s="1"/>
  <c r="M960" i="1"/>
  <c r="N960" i="1" s="1"/>
  <c r="P960" i="1"/>
  <c r="Q960" i="1"/>
  <c r="L961" i="1"/>
  <c r="G959" i="1"/>
  <c r="F958" i="1"/>
  <c r="O958" i="1" s="1"/>
  <c r="R958" i="1" s="1"/>
  <c r="K1017" i="1"/>
  <c r="X1017" i="1"/>
  <c r="A1018" i="1"/>
  <c r="AB1019" i="1"/>
  <c r="C1017" i="1"/>
  <c r="Z1016" i="1"/>
  <c r="AA1016" i="1" s="1"/>
  <c r="AH1016" i="1" s="1"/>
  <c r="AJ1017" i="1"/>
  <c r="I1017" i="1"/>
  <c r="H1017" i="1" s="1"/>
  <c r="Y1016" i="1"/>
  <c r="T955" i="1"/>
  <c r="AF955" i="1" s="1"/>
  <c r="S956" i="1"/>
  <c r="J958" i="1" l="1"/>
  <c r="C1018" i="1"/>
  <c r="Y1017" i="1"/>
  <c r="AJ1018" i="1"/>
  <c r="Z1017" i="1"/>
  <c r="AA1017" i="1" s="1"/>
  <c r="AH1017" i="1" s="1"/>
  <c r="I1018" i="1"/>
  <c r="H1018" i="1" s="1"/>
  <c r="T956" i="1"/>
  <c r="AF956" i="1" s="1"/>
  <c r="S957" i="1"/>
  <c r="AB1020" i="1"/>
  <c r="AC960" i="1"/>
  <c r="AE960" i="1" s="1"/>
  <c r="G960" i="1"/>
  <c r="F959" i="1"/>
  <c r="J959" i="1" s="1"/>
  <c r="A1019" i="1"/>
  <c r="K1018" i="1"/>
  <c r="X1018" i="1"/>
  <c r="M961" i="1"/>
  <c r="N961" i="1" s="1"/>
  <c r="P961" i="1"/>
  <c r="Q961" i="1"/>
  <c r="L962" i="1"/>
  <c r="O959" i="1" l="1"/>
  <c r="R959" i="1" s="1"/>
  <c r="AB1021" i="1"/>
  <c r="AC961" i="1"/>
  <c r="AE961" i="1" s="1"/>
  <c r="G961" i="1"/>
  <c r="X1019" i="1"/>
  <c r="K1019" i="1"/>
  <c r="A1020" i="1"/>
  <c r="F960" i="1"/>
  <c r="J960" i="1" s="1"/>
  <c r="M962" i="1"/>
  <c r="N962" i="1" s="1"/>
  <c r="P962" i="1"/>
  <c r="Q962" i="1"/>
  <c r="L963" i="1"/>
  <c r="Y1018" i="1"/>
  <c r="C1019" i="1"/>
  <c r="Z1018" i="1"/>
  <c r="AA1018" i="1" s="1"/>
  <c r="AH1018" i="1" s="1"/>
  <c r="I1019" i="1"/>
  <c r="H1019" i="1" s="1"/>
  <c r="AJ1019" i="1"/>
  <c r="T957" i="1"/>
  <c r="AF957" i="1" s="1"/>
  <c r="S958" i="1"/>
  <c r="Y1019" i="1" l="1"/>
  <c r="Z1019" i="1"/>
  <c r="AA1019" i="1" s="1"/>
  <c r="AH1019" i="1" s="1"/>
  <c r="AJ1020" i="1"/>
  <c r="C1020" i="1"/>
  <c r="I1020" i="1"/>
  <c r="H1020" i="1" s="1"/>
  <c r="AB1022" i="1"/>
  <c r="AC962" i="1"/>
  <c r="AE962" i="1" s="1"/>
  <c r="G962" i="1"/>
  <c r="K1020" i="1"/>
  <c r="A1021" i="1"/>
  <c r="X1020" i="1"/>
  <c r="F961" i="1"/>
  <c r="O961" i="1" s="1"/>
  <c r="R961" i="1" s="1"/>
  <c r="T958" i="1"/>
  <c r="AF958" i="1" s="1"/>
  <c r="S959" i="1"/>
  <c r="M963" i="1"/>
  <c r="N963" i="1" s="1"/>
  <c r="P963" i="1"/>
  <c r="Q963" i="1"/>
  <c r="L964" i="1"/>
  <c r="O960" i="1"/>
  <c r="R960" i="1" s="1"/>
  <c r="J961" i="1" l="1"/>
  <c r="Y1020" i="1"/>
  <c r="C1021" i="1"/>
  <c r="Z1020" i="1"/>
  <c r="AA1020" i="1" s="1"/>
  <c r="AH1020" i="1" s="1"/>
  <c r="AJ1021" i="1"/>
  <c r="I1021" i="1"/>
  <c r="H1021" i="1" s="1"/>
  <c r="F962" i="1"/>
  <c r="O962" i="1" s="1"/>
  <c r="R962" i="1" s="1"/>
  <c r="AC963" i="1"/>
  <c r="AE963" i="1" s="1"/>
  <c r="G963" i="1"/>
  <c r="M964" i="1"/>
  <c r="N964" i="1" s="1"/>
  <c r="P964" i="1"/>
  <c r="Q964" i="1"/>
  <c r="L965" i="1"/>
  <c r="T959" i="1"/>
  <c r="AF959" i="1" s="1"/>
  <c r="S960" i="1"/>
  <c r="A1022" i="1"/>
  <c r="K1021" i="1"/>
  <c r="X1021" i="1"/>
  <c r="AB1023" i="1"/>
  <c r="J962" i="1" l="1"/>
  <c r="K1022" i="1"/>
  <c r="X1022" i="1"/>
  <c r="A1023" i="1"/>
  <c r="Y1021" i="1"/>
  <c r="AJ1022" i="1"/>
  <c r="I1022" i="1"/>
  <c r="H1022" i="1" s="1"/>
  <c r="Z1021" i="1"/>
  <c r="AA1021" i="1" s="1"/>
  <c r="AH1021" i="1" s="1"/>
  <c r="C1022" i="1"/>
  <c r="T960" i="1"/>
  <c r="AF960" i="1" s="1"/>
  <c r="S961" i="1"/>
  <c r="F963" i="1"/>
  <c r="O963" i="1" s="1"/>
  <c r="R963" i="1" s="1"/>
  <c r="AC964" i="1"/>
  <c r="AE964" i="1" s="1"/>
  <c r="G964" i="1"/>
  <c r="AB1024" i="1"/>
  <c r="M965" i="1"/>
  <c r="N965" i="1" s="1"/>
  <c r="P965" i="1"/>
  <c r="Q965" i="1"/>
  <c r="L966" i="1"/>
  <c r="J963" i="1" l="1"/>
  <c r="T961" i="1"/>
  <c r="AF961" i="1" s="1"/>
  <c r="S962" i="1"/>
  <c r="X1023" i="1"/>
  <c r="A1024" i="1"/>
  <c r="K1023" i="1"/>
  <c r="AC965" i="1"/>
  <c r="AE965" i="1" s="1"/>
  <c r="G965" i="1"/>
  <c r="M966" i="1"/>
  <c r="N966" i="1" s="1"/>
  <c r="P966" i="1"/>
  <c r="Q966" i="1"/>
  <c r="L967" i="1"/>
  <c r="I1023" i="1"/>
  <c r="H1023" i="1" s="1"/>
  <c r="Y1022" i="1"/>
  <c r="Z1022" i="1"/>
  <c r="AA1022" i="1" s="1"/>
  <c r="AH1022" i="1" s="1"/>
  <c r="C1023" i="1"/>
  <c r="AJ1023" i="1"/>
  <c r="AB1025" i="1"/>
  <c r="F964" i="1"/>
  <c r="O964" i="1" s="1"/>
  <c r="R964" i="1" s="1"/>
  <c r="J964" i="1" l="1"/>
  <c r="F965" i="1"/>
  <c r="J965" i="1" s="1"/>
  <c r="X1024" i="1"/>
  <c r="A1025" i="1"/>
  <c r="K1024" i="1"/>
  <c r="AC966" i="1"/>
  <c r="AE966" i="1" s="1"/>
  <c r="G966" i="1"/>
  <c r="Y1023" i="1"/>
  <c r="AJ1024" i="1"/>
  <c r="I1024" i="1"/>
  <c r="H1024" i="1" s="1"/>
  <c r="Z1023" i="1"/>
  <c r="AA1023" i="1" s="1"/>
  <c r="AH1023" i="1" s="1"/>
  <c r="C1024" i="1"/>
  <c r="AB1026" i="1"/>
  <c r="M967" i="1"/>
  <c r="N967" i="1" s="1"/>
  <c r="P967" i="1"/>
  <c r="Q967" i="1"/>
  <c r="L968" i="1"/>
  <c r="T962" i="1"/>
  <c r="AF962" i="1" s="1"/>
  <c r="S963" i="1"/>
  <c r="AC967" i="1" l="1"/>
  <c r="AE967" i="1" s="1"/>
  <c r="G967" i="1"/>
  <c r="F966" i="1"/>
  <c r="O966" i="1" s="1"/>
  <c r="R966" i="1" s="1"/>
  <c r="X1025" i="1"/>
  <c r="K1025" i="1"/>
  <c r="A1026" i="1"/>
  <c r="M968" i="1"/>
  <c r="N968" i="1" s="1"/>
  <c r="P968" i="1"/>
  <c r="Q968" i="1"/>
  <c r="L969" i="1"/>
  <c r="AB1027" i="1"/>
  <c r="Y1024" i="1"/>
  <c r="C1025" i="1"/>
  <c r="Z1024" i="1"/>
  <c r="AA1024" i="1" s="1"/>
  <c r="AH1024" i="1" s="1"/>
  <c r="AJ1025" i="1"/>
  <c r="I1025" i="1"/>
  <c r="H1025" i="1" s="1"/>
  <c r="O965" i="1"/>
  <c r="R965" i="1" s="1"/>
  <c r="T963" i="1"/>
  <c r="AF963" i="1" s="1"/>
  <c r="S964" i="1"/>
  <c r="J966" i="1" l="1"/>
  <c r="M969" i="1"/>
  <c r="N969" i="1" s="1"/>
  <c r="P969" i="1"/>
  <c r="Q969" i="1"/>
  <c r="L970" i="1"/>
  <c r="F967" i="1"/>
  <c r="J967" i="1" s="1"/>
  <c r="X1026" i="1"/>
  <c r="A1027" i="1"/>
  <c r="K1026" i="1"/>
  <c r="T964" i="1"/>
  <c r="AF964" i="1" s="1"/>
  <c r="S965" i="1"/>
  <c r="AB1028" i="1"/>
  <c r="AC968" i="1"/>
  <c r="AE968" i="1" s="1"/>
  <c r="G968" i="1"/>
  <c r="Z1025" i="1"/>
  <c r="AA1025" i="1" s="1"/>
  <c r="AH1025" i="1" s="1"/>
  <c r="I1026" i="1"/>
  <c r="H1026" i="1" s="1"/>
  <c r="C1026" i="1"/>
  <c r="Y1025" i="1"/>
  <c r="AJ1026" i="1"/>
  <c r="Y1026" i="1" l="1"/>
  <c r="AJ1027" i="1"/>
  <c r="Z1026" i="1"/>
  <c r="AA1026" i="1" s="1"/>
  <c r="AH1026" i="1" s="1"/>
  <c r="I1027" i="1"/>
  <c r="H1027" i="1" s="1"/>
  <c r="C1027" i="1"/>
  <c r="M970" i="1"/>
  <c r="N970" i="1" s="1"/>
  <c r="P970" i="1"/>
  <c r="Q970" i="1"/>
  <c r="L971" i="1"/>
  <c r="F968" i="1"/>
  <c r="J968" i="1" s="1"/>
  <c r="O967" i="1"/>
  <c r="R967" i="1" s="1"/>
  <c r="AB1029" i="1"/>
  <c r="T965" i="1"/>
  <c r="AF965" i="1" s="1"/>
  <c r="S966" i="1"/>
  <c r="X1027" i="1"/>
  <c r="A1028" i="1"/>
  <c r="K1027" i="1"/>
  <c r="AC969" i="1"/>
  <c r="AE969" i="1" s="1"/>
  <c r="G969" i="1"/>
  <c r="O968" i="1" l="1"/>
  <c r="R968" i="1" s="1"/>
  <c r="Z1027" i="1"/>
  <c r="AA1027" i="1" s="1"/>
  <c r="AH1027" i="1" s="1"/>
  <c r="AJ1028" i="1"/>
  <c r="Y1027" i="1"/>
  <c r="I1028" i="1"/>
  <c r="H1028" i="1" s="1"/>
  <c r="C1028" i="1"/>
  <c r="T966" i="1"/>
  <c r="AF966" i="1" s="1"/>
  <c r="S967" i="1"/>
  <c r="M971" i="1"/>
  <c r="N971" i="1" s="1"/>
  <c r="P971" i="1"/>
  <c r="Q971" i="1"/>
  <c r="L972" i="1"/>
  <c r="X1028" i="1"/>
  <c r="K1028" i="1"/>
  <c r="A1029" i="1"/>
  <c r="F969" i="1"/>
  <c r="J969" i="1" s="1"/>
  <c r="AB1030" i="1"/>
  <c r="AC970" i="1"/>
  <c r="AE970" i="1" s="1"/>
  <c r="G970" i="1"/>
  <c r="O969" i="1" l="1"/>
  <c r="R969" i="1" s="1"/>
  <c r="K1029" i="1"/>
  <c r="X1029" i="1"/>
  <c r="A1030" i="1"/>
  <c r="M972" i="1"/>
  <c r="N972" i="1" s="1"/>
  <c r="P972" i="1"/>
  <c r="Q972" i="1"/>
  <c r="L973" i="1"/>
  <c r="AB1031" i="1"/>
  <c r="C1029" i="1"/>
  <c r="Z1028" i="1"/>
  <c r="AA1028" i="1" s="1"/>
  <c r="AH1028" i="1" s="1"/>
  <c r="AJ1029" i="1"/>
  <c r="I1029" i="1"/>
  <c r="H1029" i="1" s="1"/>
  <c r="Y1028" i="1"/>
  <c r="F970" i="1"/>
  <c r="J970" i="1" s="1"/>
  <c r="AC971" i="1"/>
  <c r="AE971" i="1" s="1"/>
  <c r="G971" i="1"/>
  <c r="T967" i="1"/>
  <c r="AF967" i="1" s="1"/>
  <c r="S968" i="1"/>
  <c r="O970" i="1" l="1"/>
  <c r="R970" i="1" s="1"/>
  <c r="T968" i="1"/>
  <c r="AF968" i="1" s="1"/>
  <c r="S969" i="1"/>
  <c r="AB1032" i="1"/>
  <c r="M973" i="1"/>
  <c r="N973" i="1" s="1"/>
  <c r="P973" i="1"/>
  <c r="Q973" i="1"/>
  <c r="L974" i="1"/>
  <c r="A1031" i="1"/>
  <c r="K1030" i="1"/>
  <c r="X1030" i="1"/>
  <c r="C1030" i="1"/>
  <c r="Y1029" i="1"/>
  <c r="AJ1030" i="1"/>
  <c r="I1030" i="1"/>
  <c r="H1030" i="1" s="1"/>
  <c r="Z1029" i="1"/>
  <c r="AA1029" i="1" s="1"/>
  <c r="AH1029" i="1" s="1"/>
  <c r="F971" i="1"/>
  <c r="O971" i="1" s="1"/>
  <c r="R971" i="1" s="1"/>
  <c r="AC972" i="1"/>
  <c r="AE972" i="1" s="1"/>
  <c r="G972" i="1"/>
  <c r="J971" i="1" l="1"/>
  <c r="T969" i="1"/>
  <c r="AF969" i="1" s="1"/>
  <c r="S970" i="1"/>
  <c r="AC973" i="1"/>
  <c r="AE973" i="1" s="1"/>
  <c r="G973" i="1"/>
  <c r="Z1030" i="1"/>
  <c r="AA1030" i="1" s="1"/>
  <c r="AH1030" i="1" s="1"/>
  <c r="AJ1031" i="1"/>
  <c r="I1031" i="1"/>
  <c r="H1031" i="1" s="1"/>
  <c r="Y1030" i="1"/>
  <c r="C1031" i="1"/>
  <c r="M974" i="1"/>
  <c r="N974" i="1" s="1"/>
  <c r="P974" i="1"/>
  <c r="Q974" i="1"/>
  <c r="L975" i="1"/>
  <c r="F972" i="1"/>
  <c r="J972" i="1" s="1"/>
  <c r="X1031" i="1"/>
  <c r="A1032" i="1"/>
  <c r="K1031" i="1"/>
  <c r="AB1033" i="1"/>
  <c r="O972" i="1" l="1"/>
  <c r="R972" i="1" s="1"/>
  <c r="F973" i="1"/>
  <c r="O973" i="1" s="1"/>
  <c r="R973" i="1" s="1"/>
  <c r="Z1031" i="1"/>
  <c r="AA1031" i="1" s="1"/>
  <c r="AH1031" i="1" s="1"/>
  <c r="AJ1032" i="1"/>
  <c r="Y1031" i="1"/>
  <c r="I1032" i="1"/>
  <c r="H1032" i="1" s="1"/>
  <c r="C1032" i="1"/>
  <c r="X1032" i="1"/>
  <c r="K1032" i="1"/>
  <c r="A1033" i="1"/>
  <c r="AC974" i="1"/>
  <c r="AE974" i="1" s="1"/>
  <c r="G974" i="1"/>
  <c r="T970" i="1"/>
  <c r="AF970" i="1" s="1"/>
  <c r="S971" i="1"/>
  <c r="AB1034" i="1"/>
  <c r="M975" i="1"/>
  <c r="N975" i="1" s="1"/>
  <c r="P975" i="1"/>
  <c r="Q975" i="1"/>
  <c r="L976" i="1"/>
  <c r="J973" i="1" l="1"/>
  <c r="AC975" i="1"/>
  <c r="AE975" i="1" s="1"/>
  <c r="G975" i="1"/>
  <c r="M976" i="1"/>
  <c r="N976" i="1" s="1"/>
  <c r="P976" i="1"/>
  <c r="Q976" i="1"/>
  <c r="L977" i="1"/>
  <c r="F974" i="1"/>
  <c r="O974" i="1" s="1"/>
  <c r="R974" i="1" s="1"/>
  <c r="I1033" i="1"/>
  <c r="H1033" i="1" s="1"/>
  <c r="Y1032" i="1"/>
  <c r="Z1032" i="1"/>
  <c r="AA1032" i="1" s="1"/>
  <c r="AH1032" i="1" s="1"/>
  <c r="C1033" i="1"/>
  <c r="AJ1033" i="1"/>
  <c r="X1033" i="1"/>
  <c r="A1034" i="1"/>
  <c r="K1033" i="1"/>
  <c r="AB1035" i="1"/>
  <c r="T971" i="1"/>
  <c r="AF971" i="1" s="1"/>
  <c r="S972" i="1"/>
  <c r="Z1033" i="1" l="1"/>
  <c r="AA1033" i="1" s="1"/>
  <c r="AH1033" i="1" s="1"/>
  <c r="AJ1034" i="1"/>
  <c r="I1034" i="1"/>
  <c r="H1034" i="1" s="1"/>
  <c r="Y1033" i="1"/>
  <c r="C1034" i="1"/>
  <c r="M977" i="1"/>
  <c r="N977" i="1" s="1"/>
  <c r="P977" i="1"/>
  <c r="Q977" i="1"/>
  <c r="L978" i="1"/>
  <c r="F975" i="1"/>
  <c r="J975" i="1" s="1"/>
  <c r="AB1036" i="1"/>
  <c r="T972" i="1"/>
  <c r="AF972" i="1" s="1"/>
  <c r="S973" i="1"/>
  <c r="J974" i="1"/>
  <c r="X1034" i="1"/>
  <c r="A1035" i="1"/>
  <c r="K1034" i="1"/>
  <c r="AC976" i="1"/>
  <c r="AE976" i="1" s="1"/>
  <c r="G976" i="1"/>
  <c r="F976" i="1" l="1"/>
  <c r="O976" i="1" s="1"/>
  <c r="R976" i="1" s="1"/>
  <c r="K1035" i="1"/>
  <c r="X1035" i="1"/>
  <c r="A1036" i="1"/>
  <c r="AB1037" i="1"/>
  <c r="M978" i="1"/>
  <c r="N978" i="1" s="1"/>
  <c r="P978" i="1"/>
  <c r="Q978" i="1"/>
  <c r="L979" i="1"/>
  <c r="T973" i="1"/>
  <c r="AF973" i="1" s="1"/>
  <c r="S974" i="1"/>
  <c r="O975" i="1"/>
  <c r="R975" i="1" s="1"/>
  <c r="C1035" i="1"/>
  <c r="Y1034" i="1"/>
  <c r="AJ1035" i="1"/>
  <c r="Z1034" i="1"/>
  <c r="AA1034" i="1" s="1"/>
  <c r="AH1034" i="1" s="1"/>
  <c r="I1035" i="1"/>
  <c r="H1035" i="1" s="1"/>
  <c r="AC977" i="1"/>
  <c r="AE977" i="1" s="1"/>
  <c r="G977" i="1"/>
  <c r="J976" i="1" l="1"/>
  <c r="X1036" i="1"/>
  <c r="K1036" i="1"/>
  <c r="A1037" i="1"/>
  <c r="AC978" i="1"/>
  <c r="AE978" i="1" s="1"/>
  <c r="G978" i="1"/>
  <c r="M979" i="1"/>
  <c r="N979" i="1" s="1"/>
  <c r="P979" i="1"/>
  <c r="Q979" i="1"/>
  <c r="L980" i="1"/>
  <c r="AJ1036" i="1"/>
  <c r="Y1035" i="1"/>
  <c r="C1036" i="1"/>
  <c r="I1036" i="1"/>
  <c r="H1036" i="1" s="1"/>
  <c r="Z1035" i="1"/>
  <c r="AA1035" i="1" s="1"/>
  <c r="AH1035" i="1" s="1"/>
  <c r="F977" i="1"/>
  <c r="J977" i="1" s="1"/>
  <c r="T974" i="1"/>
  <c r="AF974" i="1" s="1"/>
  <c r="S975" i="1"/>
  <c r="AB1038" i="1"/>
  <c r="O977" i="1" l="1"/>
  <c r="R977" i="1" s="1"/>
  <c r="M980" i="1"/>
  <c r="N980" i="1" s="1"/>
  <c r="P980" i="1"/>
  <c r="Q980" i="1"/>
  <c r="L981" i="1"/>
  <c r="AB1039" i="1"/>
  <c r="T975" i="1"/>
  <c r="AF975" i="1" s="1"/>
  <c r="S976" i="1"/>
  <c r="Y1036" i="1"/>
  <c r="Z1036" i="1"/>
  <c r="AA1036" i="1" s="1"/>
  <c r="AH1036" i="1" s="1"/>
  <c r="C1037" i="1"/>
  <c r="AJ1037" i="1"/>
  <c r="I1037" i="1"/>
  <c r="H1037" i="1" s="1"/>
  <c r="AC979" i="1"/>
  <c r="AE979" i="1" s="1"/>
  <c r="G979" i="1"/>
  <c r="F978" i="1"/>
  <c r="O978" i="1" s="1"/>
  <c r="R978" i="1" s="1"/>
  <c r="A1038" i="1"/>
  <c r="K1037" i="1"/>
  <c r="X1037" i="1"/>
  <c r="J978" i="1" l="1"/>
  <c r="K1038" i="1"/>
  <c r="A1039" i="1"/>
  <c r="X1038" i="1"/>
  <c r="T976" i="1"/>
  <c r="AF976" i="1" s="1"/>
  <c r="S977" i="1"/>
  <c r="AB1040" i="1"/>
  <c r="F979" i="1"/>
  <c r="O979" i="1" s="1"/>
  <c r="R979" i="1" s="1"/>
  <c r="AC980" i="1"/>
  <c r="AE980" i="1" s="1"/>
  <c r="G980" i="1"/>
  <c r="C1038" i="1"/>
  <c r="Y1037" i="1"/>
  <c r="AJ1038" i="1"/>
  <c r="I1038" i="1"/>
  <c r="H1038" i="1" s="1"/>
  <c r="Z1037" i="1"/>
  <c r="AA1037" i="1" s="1"/>
  <c r="AH1037" i="1" s="1"/>
  <c r="M981" i="1"/>
  <c r="N981" i="1" s="1"/>
  <c r="P981" i="1"/>
  <c r="Q981" i="1"/>
  <c r="L982" i="1"/>
  <c r="J979" i="1" l="1"/>
  <c r="F980" i="1"/>
  <c r="J980" i="1" s="1"/>
  <c r="Y1038" i="1"/>
  <c r="AJ1039" i="1"/>
  <c r="Z1038" i="1"/>
  <c r="AA1038" i="1" s="1"/>
  <c r="AH1038" i="1" s="1"/>
  <c r="C1039" i="1"/>
  <c r="I1039" i="1"/>
  <c r="H1039" i="1" s="1"/>
  <c r="T977" i="1"/>
  <c r="AF977" i="1" s="1"/>
  <c r="S978" i="1"/>
  <c r="M982" i="1"/>
  <c r="N982" i="1" s="1"/>
  <c r="P982" i="1"/>
  <c r="Q982" i="1"/>
  <c r="L983" i="1"/>
  <c r="X1039" i="1"/>
  <c r="K1039" i="1"/>
  <c r="A1040" i="1"/>
  <c r="AC981" i="1"/>
  <c r="AE981" i="1" s="1"/>
  <c r="G981" i="1"/>
  <c r="AB1041" i="1"/>
  <c r="O980" i="1" l="1"/>
  <c r="R980" i="1" s="1"/>
  <c r="F981" i="1"/>
  <c r="O981" i="1" s="1"/>
  <c r="R981" i="1" s="1"/>
  <c r="AB1042" i="1"/>
  <c r="Z1039" i="1"/>
  <c r="AA1039" i="1" s="1"/>
  <c r="AH1039" i="1" s="1"/>
  <c r="AJ1040" i="1"/>
  <c r="Y1039" i="1"/>
  <c r="I1040" i="1"/>
  <c r="H1040" i="1" s="1"/>
  <c r="C1040" i="1"/>
  <c r="AC982" i="1"/>
  <c r="AE982" i="1" s="1"/>
  <c r="G982" i="1"/>
  <c r="X1040" i="1"/>
  <c r="K1040" i="1"/>
  <c r="A1041" i="1"/>
  <c r="M983" i="1"/>
  <c r="N983" i="1" s="1"/>
  <c r="L984" i="1"/>
  <c r="T978" i="1"/>
  <c r="AF978" i="1" s="1"/>
  <c r="S979" i="1"/>
  <c r="J981" i="1" l="1"/>
  <c r="M984" i="1"/>
  <c r="N984" i="1" s="1"/>
  <c r="L985" i="1"/>
  <c r="X1041" i="1"/>
  <c r="K1041" i="1"/>
  <c r="A1042" i="1"/>
  <c r="F982" i="1"/>
  <c r="J982" i="1" s="1"/>
  <c r="AB1043" i="1"/>
  <c r="T979" i="1"/>
  <c r="AF979" i="1" s="1"/>
  <c r="S980" i="1"/>
  <c r="G983" i="1"/>
  <c r="AC983" i="1"/>
  <c r="AE983" i="1" s="1"/>
  <c r="Y1040" i="1"/>
  <c r="C1041" i="1"/>
  <c r="Z1040" i="1"/>
  <c r="AA1040" i="1" s="1"/>
  <c r="AH1040" i="1" s="1"/>
  <c r="I1041" i="1"/>
  <c r="H1041" i="1" s="1"/>
  <c r="AJ1041" i="1"/>
  <c r="F983" i="1" l="1"/>
  <c r="O983" i="1" s="1"/>
  <c r="AB1044" i="1"/>
  <c r="O982" i="1"/>
  <c r="X1042" i="1"/>
  <c r="K1042" i="1"/>
  <c r="A1043" i="1"/>
  <c r="T980" i="1"/>
  <c r="AF980" i="1" s="1"/>
  <c r="S981" i="1"/>
  <c r="Z1041" i="1"/>
  <c r="AA1041" i="1" s="1"/>
  <c r="AH1041" i="1" s="1"/>
  <c r="C1042" i="1"/>
  <c r="Y1041" i="1"/>
  <c r="AJ1042" i="1"/>
  <c r="I1042" i="1"/>
  <c r="H1042" i="1" s="1"/>
  <c r="AC984" i="1"/>
  <c r="AE984" i="1" s="1"/>
  <c r="G984" i="1"/>
  <c r="M985" i="1"/>
  <c r="N985" i="1" s="1"/>
  <c r="L986" i="1"/>
  <c r="F984" i="1" l="1"/>
  <c r="J984" i="1" s="1"/>
  <c r="T981" i="1"/>
  <c r="AF981" i="1" s="1"/>
  <c r="S982" i="1"/>
  <c r="R982" i="1"/>
  <c r="P983" i="1"/>
  <c r="J983" i="1"/>
  <c r="K1043" i="1"/>
  <c r="X1043" i="1"/>
  <c r="A1044" i="1"/>
  <c r="AC985" i="1"/>
  <c r="AE985" i="1" s="1"/>
  <c r="G985" i="1"/>
  <c r="AB1045" i="1"/>
  <c r="M986" i="1"/>
  <c r="N986" i="1" s="1"/>
  <c r="L987" i="1"/>
  <c r="Y1042" i="1"/>
  <c r="AJ1043" i="1"/>
  <c r="Z1042" i="1"/>
  <c r="AA1042" i="1" s="1"/>
  <c r="AH1042" i="1" s="1"/>
  <c r="C1043" i="1"/>
  <c r="I1043" i="1"/>
  <c r="H1043" i="1" s="1"/>
  <c r="O984" i="1" l="1"/>
  <c r="AB1046" i="1"/>
  <c r="Q983" i="1"/>
  <c r="P984" i="1"/>
  <c r="P985" i="1" s="1"/>
  <c r="P986" i="1" s="1"/>
  <c r="P987" i="1" s="1"/>
  <c r="AC986" i="1"/>
  <c r="AE986" i="1" s="1"/>
  <c r="G986" i="1"/>
  <c r="X1044" i="1"/>
  <c r="A1045" i="1"/>
  <c r="K1044" i="1"/>
  <c r="M987" i="1"/>
  <c r="N987" i="1" s="1"/>
  <c r="L988" i="1"/>
  <c r="F985" i="1"/>
  <c r="J985" i="1" s="1"/>
  <c r="Y1043" i="1"/>
  <c r="C1044" i="1"/>
  <c r="AJ1044" i="1"/>
  <c r="I1044" i="1"/>
  <c r="H1044" i="1" s="1"/>
  <c r="Z1043" i="1"/>
  <c r="T982" i="1"/>
  <c r="S983" i="1"/>
  <c r="AF982" i="1" l="1"/>
  <c r="AA982" i="1"/>
  <c r="X1045" i="1"/>
  <c r="K1045" i="1"/>
  <c r="A1046" i="1"/>
  <c r="F986" i="1"/>
  <c r="O986" i="1" s="1"/>
  <c r="Q984" i="1"/>
  <c r="R983" i="1"/>
  <c r="AC987" i="1"/>
  <c r="AE987" i="1" s="1"/>
  <c r="G987" i="1"/>
  <c r="Y1044" i="1"/>
  <c r="C1045" i="1"/>
  <c r="Z1044" i="1"/>
  <c r="AA1044" i="1" s="1"/>
  <c r="AH1044" i="1" s="1"/>
  <c r="I1045" i="1"/>
  <c r="H1045" i="1" s="1"/>
  <c r="AJ1045" i="1"/>
  <c r="O985" i="1"/>
  <c r="M988" i="1"/>
  <c r="N988" i="1" s="1"/>
  <c r="P988" i="1"/>
  <c r="L989" i="1"/>
  <c r="AB1047" i="1"/>
  <c r="T983" i="1"/>
  <c r="AF983" i="1" s="1"/>
  <c r="S984" i="1"/>
  <c r="AH982" i="1" l="1"/>
  <c r="AC988" i="1"/>
  <c r="AE988" i="1" s="1"/>
  <c r="G988" i="1"/>
  <c r="J986" i="1"/>
  <c r="C1046" i="1"/>
  <c r="Y1045" i="1"/>
  <c r="AJ1046" i="1"/>
  <c r="Z1045" i="1"/>
  <c r="AA1045" i="1" s="1"/>
  <c r="AH1045" i="1" s="1"/>
  <c r="I1046" i="1"/>
  <c r="H1046" i="1" s="1"/>
  <c r="AB1048" i="1"/>
  <c r="Q985" i="1"/>
  <c r="Q986" i="1" s="1"/>
  <c r="Q987" i="1" s="1"/>
  <c r="Q988" i="1" s="1"/>
  <c r="Q989" i="1" s="1"/>
  <c r="R984" i="1"/>
  <c r="T984" i="1"/>
  <c r="AF984" i="1" s="1"/>
  <c r="S985" i="1"/>
  <c r="M989" i="1"/>
  <c r="N989" i="1" s="1"/>
  <c r="P989" i="1"/>
  <c r="L990" i="1"/>
  <c r="F987" i="1"/>
  <c r="J987" i="1" s="1"/>
  <c r="K1046" i="1"/>
  <c r="X1046" i="1"/>
  <c r="A1047" i="1"/>
  <c r="O987" i="1" l="1"/>
  <c r="R987" i="1" s="1"/>
  <c r="R985" i="1"/>
  <c r="AC989" i="1"/>
  <c r="AE989" i="1" s="1"/>
  <c r="G989" i="1"/>
  <c r="AB1049" i="1"/>
  <c r="F988" i="1"/>
  <c r="O988" i="1" s="1"/>
  <c r="R988" i="1" s="1"/>
  <c r="Y1046" i="1"/>
  <c r="C1047" i="1"/>
  <c r="Z1046" i="1"/>
  <c r="AA1046" i="1" s="1"/>
  <c r="AH1046" i="1" s="1"/>
  <c r="AJ1047" i="1"/>
  <c r="I1047" i="1"/>
  <c r="H1047" i="1" s="1"/>
  <c r="M990" i="1"/>
  <c r="N990" i="1" s="1"/>
  <c r="P990" i="1"/>
  <c r="Q990" i="1"/>
  <c r="L991" i="1"/>
  <c r="T985" i="1"/>
  <c r="AF985" i="1" s="1"/>
  <c r="S986" i="1"/>
  <c r="K1047" i="1"/>
  <c r="A1048" i="1"/>
  <c r="X1047" i="1"/>
  <c r="R986" i="1"/>
  <c r="AC990" i="1" l="1"/>
  <c r="AE990" i="1" s="1"/>
  <c r="G990" i="1"/>
  <c r="J988" i="1"/>
  <c r="F989" i="1"/>
  <c r="O989" i="1" s="1"/>
  <c r="R989" i="1" s="1"/>
  <c r="M991" i="1"/>
  <c r="N991" i="1" s="1"/>
  <c r="P991" i="1"/>
  <c r="Q991" i="1"/>
  <c r="L992" i="1"/>
  <c r="A1049" i="1"/>
  <c r="K1048" i="1"/>
  <c r="X1048" i="1"/>
  <c r="AB1050" i="1"/>
  <c r="Y1047" i="1"/>
  <c r="AJ1048" i="1"/>
  <c r="Z1047" i="1"/>
  <c r="AA1047" i="1" s="1"/>
  <c r="AH1047" i="1" s="1"/>
  <c r="C1048" i="1"/>
  <c r="I1048" i="1"/>
  <c r="H1048" i="1" s="1"/>
  <c r="T986" i="1"/>
  <c r="AF986" i="1" s="1"/>
  <c r="S987" i="1"/>
  <c r="AB1051" i="1" l="1"/>
  <c r="AC991" i="1"/>
  <c r="AE991" i="1" s="1"/>
  <c r="G991" i="1"/>
  <c r="X1049" i="1"/>
  <c r="A1050" i="1"/>
  <c r="K1049" i="1"/>
  <c r="M992" i="1"/>
  <c r="N992" i="1" s="1"/>
  <c r="P992" i="1"/>
  <c r="Q992" i="1"/>
  <c r="L993" i="1"/>
  <c r="J989" i="1"/>
  <c r="F990" i="1"/>
  <c r="O990" i="1" s="1"/>
  <c r="R990" i="1" s="1"/>
  <c r="T987" i="1"/>
  <c r="AF987" i="1" s="1"/>
  <c r="S988" i="1"/>
  <c r="Z1048" i="1"/>
  <c r="AA1048" i="1" s="1"/>
  <c r="AH1048" i="1" s="1"/>
  <c r="AJ1049" i="1"/>
  <c r="Y1048" i="1"/>
  <c r="C1049" i="1"/>
  <c r="I1049" i="1"/>
  <c r="H1049" i="1" s="1"/>
  <c r="J990" i="1" l="1"/>
  <c r="T988" i="1"/>
  <c r="AF988" i="1" s="1"/>
  <c r="S989" i="1"/>
  <c r="X1050" i="1"/>
  <c r="A1051" i="1"/>
  <c r="K1050" i="1"/>
  <c r="AC992" i="1"/>
  <c r="AE992" i="1" s="1"/>
  <c r="G992" i="1"/>
  <c r="Y1049" i="1"/>
  <c r="AJ1050" i="1"/>
  <c r="Z1049" i="1"/>
  <c r="AA1049" i="1" s="1"/>
  <c r="AH1049" i="1" s="1"/>
  <c r="I1050" i="1"/>
  <c r="H1050" i="1" s="1"/>
  <c r="C1050" i="1"/>
  <c r="AB1052" i="1"/>
  <c r="M993" i="1"/>
  <c r="N993" i="1" s="1"/>
  <c r="P993" i="1"/>
  <c r="Q993" i="1"/>
  <c r="L994" i="1"/>
  <c r="F991" i="1"/>
  <c r="O991" i="1" s="1"/>
  <c r="R991" i="1" s="1"/>
  <c r="J991" i="1" l="1"/>
  <c r="T989" i="1"/>
  <c r="AF989" i="1" s="1"/>
  <c r="S990" i="1"/>
  <c r="AB1053" i="1"/>
  <c r="F992" i="1"/>
  <c r="O992" i="1" s="1"/>
  <c r="R992" i="1" s="1"/>
  <c r="AC993" i="1"/>
  <c r="AE993" i="1" s="1"/>
  <c r="G993" i="1"/>
  <c r="K1051" i="1"/>
  <c r="A1052" i="1"/>
  <c r="X1051" i="1"/>
  <c r="M994" i="1"/>
  <c r="N994" i="1" s="1"/>
  <c r="P994" i="1"/>
  <c r="Q994" i="1"/>
  <c r="L995" i="1"/>
  <c r="C1051" i="1"/>
  <c r="Y1050" i="1"/>
  <c r="AJ1051" i="1"/>
  <c r="I1051" i="1"/>
  <c r="H1051" i="1" s="1"/>
  <c r="Z1050" i="1"/>
  <c r="AA1050" i="1" s="1"/>
  <c r="AH1050" i="1" s="1"/>
  <c r="M995" i="1" l="1"/>
  <c r="N995" i="1" s="1"/>
  <c r="P995" i="1"/>
  <c r="Q995" i="1"/>
  <c r="L996" i="1"/>
  <c r="A1053" i="1"/>
  <c r="K1052" i="1"/>
  <c r="X1052" i="1"/>
  <c r="J992" i="1"/>
  <c r="AB1054" i="1"/>
  <c r="T990" i="1"/>
  <c r="AF990" i="1" s="1"/>
  <c r="S991" i="1"/>
  <c r="AC994" i="1"/>
  <c r="AE994" i="1" s="1"/>
  <c r="G994" i="1"/>
  <c r="Y1051" i="1"/>
  <c r="C1052" i="1"/>
  <c r="Z1051" i="1"/>
  <c r="AA1051" i="1" s="1"/>
  <c r="AH1051" i="1" s="1"/>
  <c r="AJ1052" i="1"/>
  <c r="I1052" i="1"/>
  <c r="H1052" i="1" s="1"/>
  <c r="F993" i="1"/>
  <c r="J993" i="1" s="1"/>
  <c r="O993" i="1" l="1"/>
  <c r="R993" i="1" s="1"/>
  <c r="AB1055" i="1"/>
  <c r="Z1052" i="1"/>
  <c r="AA1052" i="1" s="1"/>
  <c r="AH1052" i="1" s="1"/>
  <c r="AJ1053" i="1"/>
  <c r="Y1052" i="1"/>
  <c r="I1053" i="1"/>
  <c r="H1053" i="1" s="1"/>
  <c r="C1053" i="1"/>
  <c r="T991" i="1"/>
  <c r="AF991" i="1" s="1"/>
  <c r="S992" i="1"/>
  <c r="AC995" i="1"/>
  <c r="AE995" i="1" s="1"/>
  <c r="G995" i="1"/>
  <c r="X1053" i="1"/>
  <c r="A1054" i="1"/>
  <c r="K1053" i="1"/>
  <c r="F994" i="1"/>
  <c r="O994" i="1" s="1"/>
  <c r="R994" i="1" s="1"/>
  <c r="M996" i="1"/>
  <c r="N996" i="1" s="1"/>
  <c r="P996" i="1"/>
  <c r="Q996" i="1"/>
  <c r="L997" i="1"/>
  <c r="AC996" i="1" l="1"/>
  <c r="AE996" i="1" s="1"/>
  <c r="G996" i="1"/>
  <c r="Y1053" i="1"/>
  <c r="C1054" i="1"/>
  <c r="Z1053" i="1"/>
  <c r="AA1053" i="1" s="1"/>
  <c r="AH1053" i="1" s="1"/>
  <c r="AJ1054" i="1"/>
  <c r="I1054" i="1"/>
  <c r="H1054" i="1" s="1"/>
  <c r="M997" i="1"/>
  <c r="N997" i="1" s="1"/>
  <c r="P997" i="1"/>
  <c r="Q997" i="1"/>
  <c r="L998" i="1"/>
  <c r="J994" i="1"/>
  <c r="X1054" i="1"/>
  <c r="A1055" i="1"/>
  <c r="K1054" i="1"/>
  <c r="F995" i="1"/>
  <c r="J995" i="1" s="1"/>
  <c r="T992" i="1"/>
  <c r="AF992" i="1" s="1"/>
  <c r="S993" i="1"/>
  <c r="AB1056" i="1"/>
  <c r="AC997" i="1" l="1"/>
  <c r="AE997" i="1" s="1"/>
  <c r="G997" i="1"/>
  <c r="Y1054" i="1"/>
  <c r="C1055" i="1"/>
  <c r="Z1054" i="1"/>
  <c r="AA1054" i="1" s="1"/>
  <c r="AH1054" i="1" s="1"/>
  <c r="AJ1055" i="1"/>
  <c r="I1055" i="1"/>
  <c r="H1055" i="1" s="1"/>
  <c r="M998" i="1"/>
  <c r="N998" i="1" s="1"/>
  <c r="P998" i="1"/>
  <c r="Q998" i="1"/>
  <c r="L999" i="1"/>
  <c r="AB1057" i="1"/>
  <c r="O995" i="1"/>
  <c r="R995" i="1" s="1"/>
  <c r="T993" i="1"/>
  <c r="AF993" i="1" s="1"/>
  <c r="S994" i="1"/>
  <c r="A1056" i="1"/>
  <c r="K1055" i="1"/>
  <c r="X1055" i="1"/>
  <c r="F996" i="1"/>
  <c r="O996" i="1" s="1"/>
  <c r="R996" i="1" s="1"/>
  <c r="J996" i="1" l="1"/>
  <c r="Y1055" i="1"/>
  <c r="AJ1056" i="1"/>
  <c r="I1056" i="1"/>
  <c r="H1056" i="1" s="1"/>
  <c r="Z1055" i="1"/>
  <c r="AA1055" i="1" s="1"/>
  <c r="AH1055" i="1" s="1"/>
  <c r="C1056" i="1"/>
  <c r="T994" i="1"/>
  <c r="AF994" i="1" s="1"/>
  <c r="S995" i="1"/>
  <c r="AB1058" i="1"/>
  <c r="F997" i="1"/>
  <c r="O997" i="1" s="1"/>
  <c r="R997" i="1" s="1"/>
  <c r="AC998" i="1"/>
  <c r="AE998" i="1" s="1"/>
  <c r="G998" i="1"/>
  <c r="X1056" i="1"/>
  <c r="K1056" i="1"/>
  <c r="A1057" i="1"/>
  <c r="M999" i="1"/>
  <c r="N999" i="1" s="1"/>
  <c r="P999" i="1"/>
  <c r="Q999" i="1"/>
  <c r="L1000" i="1"/>
  <c r="AC999" i="1" l="1"/>
  <c r="AE999" i="1" s="1"/>
  <c r="G999" i="1"/>
  <c r="Y1056" i="1"/>
  <c r="C1057" i="1"/>
  <c r="Z1056" i="1"/>
  <c r="AA1056" i="1" s="1"/>
  <c r="AH1056" i="1" s="1"/>
  <c r="AJ1057" i="1"/>
  <c r="I1057" i="1"/>
  <c r="H1057" i="1" s="1"/>
  <c r="J997" i="1"/>
  <c r="T995" i="1"/>
  <c r="AF995" i="1" s="1"/>
  <c r="S996" i="1"/>
  <c r="M1000" i="1"/>
  <c r="N1000" i="1" s="1"/>
  <c r="P1000" i="1"/>
  <c r="Q1000" i="1"/>
  <c r="L1001" i="1"/>
  <c r="F998" i="1"/>
  <c r="J998" i="1" s="1"/>
  <c r="X1057" i="1"/>
  <c r="K1057" i="1"/>
  <c r="A1058" i="1"/>
  <c r="AB1059" i="1"/>
  <c r="O998" i="1" l="1"/>
  <c r="R998" i="1" s="1"/>
  <c r="AC1000" i="1"/>
  <c r="AE1000" i="1" s="1"/>
  <c r="G1000" i="1"/>
  <c r="AB1060" i="1"/>
  <c r="Y1057" i="1"/>
  <c r="AJ1058" i="1"/>
  <c r="Z1057" i="1"/>
  <c r="AA1057" i="1" s="1"/>
  <c r="AH1057" i="1" s="1"/>
  <c r="C1058" i="1"/>
  <c r="I1058" i="1"/>
  <c r="H1058" i="1" s="1"/>
  <c r="M1001" i="1"/>
  <c r="N1001" i="1" s="1"/>
  <c r="P1001" i="1"/>
  <c r="Q1001" i="1"/>
  <c r="L1002" i="1"/>
  <c r="T996" i="1"/>
  <c r="AF996" i="1" s="1"/>
  <c r="S997" i="1"/>
  <c r="K1058" i="1"/>
  <c r="X1058" i="1"/>
  <c r="A1059" i="1"/>
  <c r="F999" i="1"/>
  <c r="O999" i="1" s="1"/>
  <c r="R999" i="1" s="1"/>
  <c r="J999" i="1" l="1"/>
  <c r="T997" i="1"/>
  <c r="AF997" i="1" s="1"/>
  <c r="S998" i="1"/>
  <c r="AB1061" i="1"/>
  <c r="AC1001" i="1"/>
  <c r="AE1001" i="1" s="1"/>
  <c r="G1001" i="1"/>
  <c r="F1000" i="1"/>
  <c r="O1000" i="1" s="1"/>
  <c r="R1000" i="1" s="1"/>
  <c r="X1059" i="1"/>
  <c r="A1060" i="1"/>
  <c r="K1059" i="1"/>
  <c r="M1002" i="1"/>
  <c r="N1002" i="1" s="1"/>
  <c r="P1002" i="1"/>
  <c r="Q1002" i="1"/>
  <c r="L1003" i="1"/>
  <c r="Z1058" i="1"/>
  <c r="AA1058" i="1" s="1"/>
  <c r="AH1058" i="1" s="1"/>
  <c r="C1059" i="1"/>
  <c r="Y1058" i="1"/>
  <c r="I1059" i="1"/>
  <c r="H1059" i="1" s="1"/>
  <c r="AJ1059" i="1"/>
  <c r="J1000" i="1" l="1"/>
  <c r="X1060" i="1"/>
  <c r="A1061" i="1"/>
  <c r="K1060" i="1"/>
  <c r="AC1002" i="1"/>
  <c r="AE1002" i="1" s="1"/>
  <c r="G1002" i="1"/>
  <c r="Z1059" i="1"/>
  <c r="AA1059" i="1" s="1"/>
  <c r="AH1059" i="1" s="1"/>
  <c r="AJ1060" i="1"/>
  <c r="Y1059" i="1"/>
  <c r="C1060" i="1"/>
  <c r="I1060" i="1"/>
  <c r="H1060" i="1" s="1"/>
  <c r="AB1062" i="1"/>
  <c r="T998" i="1"/>
  <c r="AF998" i="1" s="1"/>
  <c r="S999" i="1"/>
  <c r="M1003" i="1"/>
  <c r="N1003" i="1" s="1"/>
  <c r="P1003" i="1"/>
  <c r="Q1003" i="1"/>
  <c r="L1004" i="1"/>
  <c r="F1001" i="1"/>
  <c r="J1001" i="1" s="1"/>
  <c r="O1001" i="1" l="1"/>
  <c r="R1001" i="1" s="1"/>
  <c r="F1002" i="1"/>
  <c r="J1002" i="1" s="1"/>
  <c r="A1062" i="1"/>
  <c r="X1061" i="1"/>
  <c r="K1061" i="1"/>
  <c r="AC1003" i="1"/>
  <c r="AE1003" i="1" s="1"/>
  <c r="G1003" i="1"/>
  <c r="AB1063" i="1"/>
  <c r="C1061" i="1"/>
  <c r="Z1060" i="1"/>
  <c r="AA1060" i="1" s="1"/>
  <c r="AH1060" i="1" s="1"/>
  <c r="AJ1061" i="1"/>
  <c r="I1061" i="1"/>
  <c r="H1061" i="1" s="1"/>
  <c r="Y1060" i="1"/>
  <c r="M1004" i="1"/>
  <c r="N1004" i="1" s="1"/>
  <c r="P1004" i="1"/>
  <c r="Q1004" i="1"/>
  <c r="L1005" i="1"/>
  <c r="T999" i="1"/>
  <c r="AF999" i="1" s="1"/>
  <c r="S1000" i="1"/>
  <c r="O1002" i="1" l="1"/>
  <c r="R1002" i="1" s="1"/>
  <c r="T1000" i="1"/>
  <c r="AF1000" i="1" s="1"/>
  <c r="S1001" i="1"/>
  <c r="AC1004" i="1"/>
  <c r="AE1004" i="1" s="1"/>
  <c r="G1004" i="1"/>
  <c r="AB1064" i="1"/>
  <c r="F1003" i="1"/>
  <c r="J1003" i="1" s="1"/>
  <c r="Z1061" i="1"/>
  <c r="AA1061" i="1" s="1"/>
  <c r="AH1061" i="1" s="1"/>
  <c r="C1062" i="1"/>
  <c r="Y1061" i="1"/>
  <c r="AJ1062" i="1"/>
  <c r="I1062" i="1"/>
  <c r="H1062" i="1" s="1"/>
  <c r="M1005" i="1"/>
  <c r="N1005" i="1" s="1"/>
  <c r="P1005" i="1"/>
  <c r="Q1005" i="1"/>
  <c r="L1006" i="1"/>
  <c r="X1062" i="1"/>
  <c r="A1063" i="1"/>
  <c r="K1062" i="1"/>
  <c r="M1006" i="1" l="1"/>
  <c r="N1006" i="1" s="1"/>
  <c r="P1006" i="1"/>
  <c r="Q1006" i="1"/>
  <c r="L1007" i="1"/>
  <c r="O1003" i="1"/>
  <c r="R1003" i="1" s="1"/>
  <c r="X1063" i="1"/>
  <c r="A1064" i="1"/>
  <c r="K1063" i="1"/>
  <c r="AB1065" i="1"/>
  <c r="T1001" i="1"/>
  <c r="AF1001" i="1" s="1"/>
  <c r="S1002" i="1"/>
  <c r="Y1062" i="1"/>
  <c r="C1063" i="1"/>
  <c r="AJ1063" i="1"/>
  <c r="I1063" i="1"/>
  <c r="H1063" i="1" s="1"/>
  <c r="Z1062" i="1"/>
  <c r="AA1062" i="1" s="1"/>
  <c r="AH1062" i="1" s="1"/>
  <c r="AC1005" i="1"/>
  <c r="AE1005" i="1" s="1"/>
  <c r="G1005" i="1"/>
  <c r="F1004" i="1"/>
  <c r="J1004" i="1" s="1"/>
  <c r="O1004" i="1" l="1"/>
  <c r="R1004" i="1" s="1"/>
  <c r="Z1063" i="1"/>
  <c r="AA1063" i="1" s="1"/>
  <c r="AH1063" i="1" s="1"/>
  <c r="C1064" i="1"/>
  <c r="Y1063" i="1"/>
  <c r="AJ1064" i="1"/>
  <c r="I1064" i="1"/>
  <c r="H1064" i="1" s="1"/>
  <c r="F1005" i="1"/>
  <c r="J1005" i="1" s="1"/>
  <c r="AB1066" i="1"/>
  <c r="AC1006" i="1"/>
  <c r="AE1006" i="1" s="1"/>
  <c r="G1006" i="1"/>
  <c r="T1002" i="1"/>
  <c r="AF1002" i="1" s="1"/>
  <c r="S1003" i="1"/>
  <c r="X1064" i="1"/>
  <c r="A1065" i="1"/>
  <c r="K1064" i="1"/>
  <c r="M1007" i="1"/>
  <c r="N1007" i="1" s="1"/>
  <c r="P1007" i="1"/>
  <c r="Q1007" i="1"/>
  <c r="L1008" i="1"/>
  <c r="O1005" i="1" l="1"/>
  <c r="R1005" i="1" s="1"/>
  <c r="AC1007" i="1"/>
  <c r="AE1007" i="1" s="1"/>
  <c r="G1007" i="1"/>
  <c r="K1065" i="1"/>
  <c r="X1065" i="1"/>
  <c r="A1066" i="1"/>
  <c r="AB1067" i="1"/>
  <c r="M1008" i="1"/>
  <c r="N1008" i="1" s="1"/>
  <c r="P1008" i="1"/>
  <c r="Q1008" i="1"/>
  <c r="L1009" i="1"/>
  <c r="C1065" i="1"/>
  <c r="Z1064" i="1"/>
  <c r="AA1064" i="1" s="1"/>
  <c r="AH1064" i="1" s="1"/>
  <c r="AJ1065" i="1"/>
  <c r="I1065" i="1"/>
  <c r="H1065" i="1" s="1"/>
  <c r="Y1064" i="1"/>
  <c r="F1006" i="1"/>
  <c r="O1006" i="1" s="1"/>
  <c r="R1006" i="1" s="1"/>
  <c r="T1003" i="1"/>
  <c r="AF1003" i="1" s="1"/>
  <c r="S1004" i="1"/>
  <c r="J1006" i="1" l="1"/>
  <c r="T1004" i="1"/>
  <c r="AF1004" i="1" s="1"/>
  <c r="S1005" i="1"/>
  <c r="F1007" i="1"/>
  <c r="J1007" i="1" s="1"/>
  <c r="AC1008" i="1"/>
  <c r="AE1008" i="1" s="1"/>
  <c r="G1008" i="1"/>
  <c r="A1067" i="1"/>
  <c r="K1066" i="1"/>
  <c r="X1066" i="1"/>
  <c r="M1009" i="1"/>
  <c r="N1009" i="1" s="1"/>
  <c r="P1009" i="1"/>
  <c r="Q1009" i="1"/>
  <c r="L1010" i="1"/>
  <c r="AB1068" i="1"/>
  <c r="Y1065" i="1"/>
  <c r="C1066" i="1"/>
  <c r="AJ1066" i="1"/>
  <c r="I1066" i="1"/>
  <c r="H1066" i="1" s="1"/>
  <c r="Z1065" i="1"/>
  <c r="AA1065" i="1" s="1"/>
  <c r="AH1065" i="1" s="1"/>
  <c r="O1007" i="1" l="1"/>
  <c r="R1007" i="1" s="1"/>
  <c r="Y1066" i="1"/>
  <c r="C1067" i="1"/>
  <c r="Z1066" i="1"/>
  <c r="AA1066" i="1" s="1"/>
  <c r="AH1066" i="1" s="1"/>
  <c r="AJ1067" i="1"/>
  <c r="I1067" i="1"/>
  <c r="H1067" i="1" s="1"/>
  <c r="AB1069" i="1"/>
  <c r="F1008" i="1"/>
  <c r="J1008" i="1" s="1"/>
  <c r="AC1009" i="1"/>
  <c r="AE1009" i="1" s="1"/>
  <c r="G1009" i="1"/>
  <c r="M1010" i="1"/>
  <c r="N1010" i="1" s="1"/>
  <c r="P1010" i="1"/>
  <c r="Q1010" i="1"/>
  <c r="L1011" i="1"/>
  <c r="X1067" i="1"/>
  <c r="A1068" i="1"/>
  <c r="K1067" i="1"/>
  <c r="T1005" i="1"/>
  <c r="AF1005" i="1" s="1"/>
  <c r="S1006" i="1"/>
  <c r="O1008" i="1" l="1"/>
  <c r="R1008" i="1" s="1"/>
  <c r="Y1067" i="1"/>
  <c r="C1068" i="1"/>
  <c r="Z1067" i="1"/>
  <c r="AA1067" i="1" s="1"/>
  <c r="AH1067" i="1" s="1"/>
  <c r="AJ1068" i="1"/>
  <c r="I1068" i="1"/>
  <c r="H1068" i="1" s="1"/>
  <c r="M1011" i="1"/>
  <c r="N1011" i="1" s="1"/>
  <c r="P1011" i="1"/>
  <c r="Q1011" i="1"/>
  <c r="L1012" i="1"/>
  <c r="AB1070" i="1"/>
  <c r="T1006" i="1"/>
  <c r="AF1006" i="1" s="1"/>
  <c r="S1007" i="1"/>
  <c r="K1068" i="1"/>
  <c r="A1069" i="1"/>
  <c r="X1068" i="1"/>
  <c r="F1009" i="1"/>
  <c r="J1009" i="1" s="1"/>
  <c r="AC1010" i="1"/>
  <c r="AE1010" i="1" s="1"/>
  <c r="G1010" i="1"/>
  <c r="C1069" i="1" l="1"/>
  <c r="Y1068" i="1"/>
  <c r="I1069" i="1"/>
  <c r="H1069" i="1" s="1"/>
  <c r="Z1068" i="1"/>
  <c r="AA1068" i="1" s="1"/>
  <c r="AH1068" i="1" s="1"/>
  <c r="AJ1069" i="1"/>
  <c r="O1009" i="1"/>
  <c r="R1009" i="1" s="1"/>
  <c r="X1069" i="1"/>
  <c r="K1069" i="1"/>
  <c r="A1070" i="1"/>
  <c r="AB1071" i="1"/>
  <c r="AC1011" i="1"/>
  <c r="AE1011" i="1" s="1"/>
  <c r="G1011" i="1"/>
  <c r="F1010" i="1"/>
  <c r="J1010" i="1" s="1"/>
  <c r="T1007" i="1"/>
  <c r="AF1007" i="1" s="1"/>
  <c r="S1008" i="1"/>
  <c r="M1012" i="1"/>
  <c r="N1012" i="1" s="1"/>
  <c r="P1012" i="1"/>
  <c r="Q1012" i="1"/>
  <c r="L1013" i="1"/>
  <c r="M1013" i="1" l="1"/>
  <c r="N1013" i="1" s="1"/>
  <c r="P1013" i="1"/>
  <c r="Q1013" i="1"/>
  <c r="L1014" i="1"/>
  <c r="T1008" i="1"/>
  <c r="AF1008" i="1" s="1"/>
  <c r="S1009" i="1"/>
  <c r="F1011" i="1"/>
  <c r="J1011" i="1" s="1"/>
  <c r="X1070" i="1"/>
  <c r="A1071" i="1"/>
  <c r="K1070" i="1"/>
  <c r="O1010" i="1"/>
  <c r="R1010" i="1" s="1"/>
  <c r="AB1072" i="1"/>
  <c r="Y1069" i="1"/>
  <c r="C1070" i="1"/>
  <c r="Z1069" i="1"/>
  <c r="AA1069" i="1" s="1"/>
  <c r="AH1069" i="1" s="1"/>
  <c r="AJ1070" i="1"/>
  <c r="I1070" i="1"/>
  <c r="H1070" i="1" s="1"/>
  <c r="AC1012" i="1"/>
  <c r="AE1012" i="1" s="1"/>
  <c r="G1012" i="1"/>
  <c r="O1011" i="1" l="1"/>
  <c r="R1011" i="1" s="1"/>
  <c r="F1012" i="1"/>
  <c r="J1012" i="1" s="1"/>
  <c r="AB1073" i="1"/>
  <c r="X1071" i="1"/>
  <c r="K1071" i="1"/>
  <c r="A1072" i="1"/>
  <c r="Y1070" i="1"/>
  <c r="C1071" i="1"/>
  <c r="I1071" i="1"/>
  <c r="H1071" i="1" s="1"/>
  <c r="Z1070" i="1"/>
  <c r="AA1070" i="1" s="1"/>
  <c r="AH1070" i="1" s="1"/>
  <c r="AJ1071" i="1"/>
  <c r="T1009" i="1"/>
  <c r="AF1009" i="1" s="1"/>
  <c r="S1010" i="1"/>
  <c r="AC1013" i="1"/>
  <c r="AE1013" i="1" s="1"/>
  <c r="G1013" i="1"/>
  <c r="M1014" i="1"/>
  <c r="N1014" i="1" s="1"/>
  <c r="P1014" i="1"/>
  <c r="Q1014" i="1"/>
  <c r="L1015" i="1"/>
  <c r="O1012" i="1" l="1"/>
  <c r="R1012" i="1" s="1"/>
  <c r="F1013" i="1"/>
  <c r="J1013" i="1" s="1"/>
  <c r="Y1071" i="1"/>
  <c r="AJ1072" i="1"/>
  <c r="C1072" i="1"/>
  <c r="I1072" i="1"/>
  <c r="H1072" i="1" s="1"/>
  <c r="Z1071" i="1"/>
  <c r="AA1071" i="1" s="1"/>
  <c r="AH1071" i="1" s="1"/>
  <c r="AC1014" i="1"/>
  <c r="AE1014" i="1" s="1"/>
  <c r="G1014" i="1"/>
  <c r="M1015" i="1"/>
  <c r="N1015" i="1" s="1"/>
  <c r="L1016" i="1"/>
  <c r="T1010" i="1"/>
  <c r="AF1010" i="1" s="1"/>
  <c r="S1011" i="1"/>
  <c r="X1072" i="1"/>
  <c r="A1073" i="1"/>
  <c r="K1072" i="1"/>
  <c r="AB1074" i="1"/>
  <c r="O1013" i="1" l="1"/>
  <c r="R1013" i="1" s="1"/>
  <c r="AC1015" i="1"/>
  <c r="AE1015" i="1" s="1"/>
  <c r="G1015" i="1"/>
  <c r="X1073" i="1"/>
  <c r="A1074" i="1"/>
  <c r="K1073" i="1"/>
  <c r="M1016" i="1"/>
  <c r="N1016" i="1" s="1"/>
  <c r="L1017" i="1"/>
  <c r="Y1072" i="1"/>
  <c r="C1073" i="1"/>
  <c r="Z1072" i="1"/>
  <c r="AA1072" i="1" s="1"/>
  <c r="AH1072" i="1" s="1"/>
  <c r="I1073" i="1"/>
  <c r="H1073" i="1" s="1"/>
  <c r="AJ1073" i="1"/>
  <c r="F1014" i="1"/>
  <c r="O1014" i="1" s="1"/>
  <c r="AB1075" i="1"/>
  <c r="T1011" i="1"/>
  <c r="AF1011" i="1" s="1"/>
  <c r="S1012" i="1"/>
  <c r="R1014" i="1" l="1"/>
  <c r="P1015" i="1"/>
  <c r="G1016" i="1"/>
  <c r="AC1016" i="1"/>
  <c r="AE1016" i="1" s="1"/>
  <c r="AJ1074" i="1"/>
  <c r="Y1073" i="1"/>
  <c r="C1074" i="1"/>
  <c r="Z1073" i="1"/>
  <c r="AA1073" i="1" s="1"/>
  <c r="AH1073" i="1" s="1"/>
  <c r="I1074" i="1"/>
  <c r="H1074" i="1" s="1"/>
  <c r="AB1076" i="1"/>
  <c r="M1017" i="1"/>
  <c r="N1017" i="1" s="1"/>
  <c r="L1018" i="1"/>
  <c r="T1012" i="1"/>
  <c r="AF1012" i="1" s="1"/>
  <c r="S1013" i="1"/>
  <c r="J1014" i="1"/>
  <c r="F1015" i="1"/>
  <c r="J1015" i="1" s="1"/>
  <c r="K1074" i="1"/>
  <c r="X1074" i="1"/>
  <c r="A1075" i="1"/>
  <c r="O1015" i="1" l="1"/>
  <c r="T1013" i="1"/>
  <c r="AF1013" i="1" s="1"/>
  <c r="S1014" i="1"/>
  <c r="C1075" i="1"/>
  <c r="Z1074" i="1"/>
  <c r="AJ1075" i="1"/>
  <c r="I1075" i="1"/>
  <c r="H1075" i="1" s="1"/>
  <c r="Y1074" i="1"/>
  <c r="D1067" i="1" s="1"/>
  <c r="M1018" i="1"/>
  <c r="N1018" i="1" s="1"/>
  <c r="L1019" i="1"/>
  <c r="AB1077" i="1"/>
  <c r="F1016" i="1"/>
  <c r="J1016" i="1" s="1"/>
  <c r="X1075" i="1"/>
  <c r="A1076" i="1"/>
  <c r="K1075" i="1"/>
  <c r="Q1015" i="1"/>
  <c r="Q1016" i="1" s="1"/>
  <c r="Q1017" i="1" s="1"/>
  <c r="Q1018" i="1" s="1"/>
  <c r="P1016" i="1"/>
  <c r="P1017" i="1" s="1"/>
  <c r="P1018" i="1" s="1"/>
  <c r="G1017" i="1"/>
  <c r="AC1017" i="1"/>
  <c r="AE1017" i="1" s="1"/>
  <c r="D1073" i="1" l="1"/>
  <c r="D1071" i="1"/>
  <c r="E1071" i="1" s="1"/>
  <c r="R1015" i="1"/>
  <c r="C1076" i="1"/>
  <c r="Y1075" i="1"/>
  <c r="Z1075" i="1"/>
  <c r="AA1075" i="1" s="1"/>
  <c r="AH1075" i="1" s="1"/>
  <c r="AJ1076" i="1"/>
  <c r="I1076" i="1"/>
  <c r="H1076" i="1" s="1"/>
  <c r="X1076" i="1"/>
  <c r="A1077" i="1"/>
  <c r="K1076" i="1"/>
  <c r="AC1018" i="1"/>
  <c r="AE1018" i="1" s="1"/>
  <c r="G1018" i="1"/>
  <c r="D1074" i="1"/>
  <c r="D744" i="1"/>
  <c r="D742" i="1"/>
  <c r="D746" i="1"/>
  <c r="D743" i="1"/>
  <c r="D745" i="1"/>
  <c r="D749" i="1"/>
  <c r="D751" i="1"/>
  <c r="D747" i="1"/>
  <c r="D750" i="1"/>
  <c r="D748" i="1"/>
  <c r="D754" i="1"/>
  <c r="D753" i="1"/>
  <c r="D752" i="1"/>
  <c r="D756" i="1"/>
  <c r="D755" i="1"/>
  <c r="D760" i="1"/>
  <c r="D758" i="1"/>
  <c r="D757" i="1"/>
  <c r="D759" i="1"/>
  <c r="D761" i="1"/>
  <c r="D762" i="1"/>
  <c r="D764" i="1"/>
  <c r="D763" i="1"/>
  <c r="D766" i="1"/>
  <c r="D765" i="1"/>
  <c r="D767" i="1"/>
  <c r="D768" i="1"/>
  <c r="D769" i="1"/>
  <c r="D770" i="1"/>
  <c r="D772" i="1"/>
  <c r="D771" i="1"/>
  <c r="D773" i="1"/>
  <c r="D774" i="1"/>
  <c r="D776" i="1"/>
  <c r="D777" i="1"/>
  <c r="D778" i="1"/>
  <c r="D775" i="1"/>
  <c r="D779" i="1"/>
  <c r="D782" i="1"/>
  <c r="D780" i="1"/>
  <c r="D781" i="1"/>
  <c r="D783" i="1"/>
  <c r="D784" i="1"/>
  <c r="D786" i="1"/>
  <c r="D788" i="1"/>
  <c r="D785" i="1"/>
  <c r="D789" i="1"/>
  <c r="D787" i="1"/>
  <c r="D791" i="1"/>
  <c r="D793" i="1"/>
  <c r="D790" i="1"/>
  <c r="D792" i="1"/>
  <c r="D794" i="1"/>
  <c r="D796" i="1"/>
  <c r="D795" i="1"/>
  <c r="D797" i="1"/>
  <c r="D798" i="1"/>
  <c r="D799" i="1"/>
  <c r="D802" i="1"/>
  <c r="D801" i="1"/>
  <c r="D800" i="1"/>
  <c r="D803" i="1"/>
  <c r="D804" i="1"/>
  <c r="D805" i="1"/>
  <c r="D807" i="1"/>
  <c r="D806" i="1"/>
  <c r="D810" i="1"/>
  <c r="D809" i="1"/>
  <c r="D808" i="1"/>
  <c r="D811" i="1"/>
  <c r="D812" i="1"/>
  <c r="D814" i="1"/>
  <c r="D813" i="1"/>
  <c r="D815" i="1"/>
  <c r="D817" i="1"/>
  <c r="D816" i="1"/>
  <c r="D818" i="1"/>
  <c r="D819" i="1"/>
  <c r="D820" i="1"/>
  <c r="D821" i="1"/>
  <c r="D822" i="1"/>
  <c r="D823" i="1"/>
  <c r="D824" i="1"/>
  <c r="D828" i="1"/>
  <c r="D825" i="1"/>
  <c r="D826" i="1"/>
  <c r="D827" i="1"/>
  <c r="D830" i="1"/>
  <c r="D831" i="1"/>
  <c r="D829" i="1"/>
  <c r="D832" i="1"/>
  <c r="D836" i="1"/>
  <c r="D833" i="1"/>
  <c r="D835" i="1"/>
  <c r="D834" i="1"/>
  <c r="D837" i="1"/>
  <c r="D838" i="1"/>
  <c r="D839" i="1"/>
  <c r="D840" i="1"/>
  <c r="D844" i="1"/>
  <c r="D842" i="1"/>
  <c r="D841" i="1"/>
  <c r="D843" i="1"/>
  <c r="D845" i="1"/>
  <c r="D846" i="1"/>
  <c r="D847" i="1"/>
  <c r="D849" i="1"/>
  <c r="D848" i="1"/>
  <c r="D854" i="1"/>
  <c r="D850" i="1"/>
  <c r="D853" i="1"/>
  <c r="D851" i="1"/>
  <c r="D852" i="1"/>
  <c r="D856" i="1"/>
  <c r="D855" i="1"/>
  <c r="D857" i="1"/>
  <c r="D861" i="1"/>
  <c r="D859" i="1"/>
  <c r="D858" i="1"/>
  <c r="D860" i="1"/>
  <c r="D863" i="1"/>
  <c r="D864" i="1"/>
  <c r="D862" i="1"/>
  <c r="D865" i="1"/>
  <c r="D866" i="1"/>
  <c r="D869" i="1"/>
  <c r="D867" i="1"/>
  <c r="D868" i="1"/>
  <c r="D872" i="1"/>
  <c r="D870" i="1"/>
  <c r="D871" i="1"/>
  <c r="D873" i="1"/>
  <c r="D874" i="1"/>
  <c r="D875" i="1"/>
  <c r="D876" i="1"/>
  <c r="D877" i="1"/>
  <c r="D878" i="1"/>
  <c r="D879" i="1"/>
  <c r="D881" i="1"/>
  <c r="D882" i="1"/>
  <c r="D883" i="1"/>
  <c r="D880" i="1"/>
  <c r="D886" i="1"/>
  <c r="D885" i="1"/>
  <c r="D884" i="1"/>
  <c r="D888" i="1"/>
  <c r="D887" i="1"/>
  <c r="D889" i="1"/>
  <c r="D891" i="1"/>
  <c r="D890" i="1"/>
  <c r="D892" i="1"/>
  <c r="D894" i="1"/>
  <c r="D893" i="1"/>
  <c r="D896" i="1"/>
  <c r="D895" i="1"/>
  <c r="D897" i="1"/>
  <c r="D900" i="1"/>
  <c r="D898" i="1"/>
  <c r="D899" i="1"/>
  <c r="D903" i="1"/>
  <c r="D901" i="1"/>
  <c r="D902" i="1"/>
  <c r="D905" i="1"/>
  <c r="D904" i="1"/>
  <c r="D907" i="1"/>
  <c r="D908" i="1"/>
  <c r="D906" i="1"/>
  <c r="D910" i="1"/>
  <c r="D909" i="1"/>
  <c r="D911" i="1"/>
  <c r="D913" i="1"/>
  <c r="D912" i="1"/>
  <c r="D914" i="1"/>
  <c r="D915" i="1"/>
  <c r="D916" i="1"/>
  <c r="D918" i="1"/>
  <c r="D920" i="1"/>
  <c r="D919" i="1"/>
  <c r="D917" i="1"/>
  <c r="D921" i="1"/>
  <c r="D923" i="1"/>
  <c r="D922" i="1"/>
  <c r="D925" i="1"/>
  <c r="D928" i="1"/>
  <c r="D924" i="1"/>
  <c r="D926" i="1"/>
  <c r="D929" i="1"/>
  <c r="D927" i="1"/>
  <c r="D930" i="1"/>
  <c r="D931" i="1"/>
  <c r="D933" i="1"/>
  <c r="D932" i="1"/>
  <c r="D935" i="1"/>
  <c r="D936" i="1"/>
  <c r="D934" i="1"/>
  <c r="D937" i="1"/>
  <c r="D938" i="1"/>
  <c r="D942" i="1"/>
  <c r="D939" i="1"/>
  <c r="D940" i="1"/>
  <c r="D944" i="1"/>
  <c r="D943" i="1"/>
  <c r="D941" i="1"/>
  <c r="D945" i="1"/>
  <c r="D947" i="1"/>
  <c r="D949" i="1"/>
  <c r="D946" i="1"/>
  <c r="D948" i="1"/>
  <c r="D950" i="1"/>
  <c r="D953" i="1"/>
  <c r="D952" i="1"/>
  <c r="D951" i="1"/>
  <c r="D955" i="1"/>
  <c r="D957" i="1"/>
  <c r="D954" i="1"/>
  <c r="D956" i="1"/>
  <c r="D958" i="1"/>
  <c r="D959" i="1"/>
  <c r="D960" i="1"/>
  <c r="D962" i="1"/>
  <c r="D961" i="1"/>
  <c r="D963" i="1"/>
  <c r="D965" i="1"/>
  <c r="D964" i="1"/>
  <c r="D967" i="1"/>
  <c r="D968" i="1"/>
  <c r="D966" i="1"/>
  <c r="D969" i="1"/>
  <c r="D971" i="1"/>
  <c r="D970" i="1"/>
  <c r="D973" i="1"/>
  <c r="D972" i="1"/>
  <c r="D974" i="1"/>
  <c r="D977" i="1"/>
  <c r="D976" i="1"/>
  <c r="D975" i="1"/>
  <c r="D980" i="1"/>
  <c r="D978" i="1"/>
  <c r="D979" i="1"/>
  <c r="D981" i="1"/>
  <c r="D982" i="1"/>
  <c r="D984" i="1"/>
  <c r="D983" i="1"/>
  <c r="D985" i="1"/>
  <c r="D987" i="1"/>
  <c r="D989" i="1"/>
  <c r="D986" i="1"/>
  <c r="D988" i="1"/>
  <c r="D990" i="1"/>
  <c r="D991" i="1"/>
  <c r="D995" i="1"/>
  <c r="D994" i="1"/>
  <c r="D997" i="1"/>
  <c r="D993" i="1"/>
  <c r="D992" i="1"/>
  <c r="D996" i="1"/>
  <c r="D999" i="1"/>
  <c r="D1000" i="1"/>
  <c r="D1001" i="1"/>
  <c r="D998" i="1"/>
  <c r="D1004" i="1"/>
  <c r="D1003" i="1"/>
  <c r="D1002" i="1"/>
  <c r="D1006" i="1"/>
  <c r="D1005" i="1"/>
  <c r="D1009" i="1"/>
  <c r="D1007" i="1"/>
  <c r="D1011" i="1"/>
  <c r="D1008" i="1"/>
  <c r="D1012" i="1"/>
  <c r="D1010" i="1"/>
  <c r="D1014" i="1"/>
  <c r="D1015" i="1"/>
  <c r="D1013" i="1"/>
  <c r="D1016" i="1"/>
  <c r="D1018" i="1"/>
  <c r="D1017" i="1"/>
  <c r="D1020" i="1"/>
  <c r="D1019" i="1"/>
  <c r="D1024" i="1"/>
  <c r="D1022" i="1"/>
  <c r="D1023" i="1"/>
  <c r="D1021" i="1"/>
  <c r="D1025" i="1"/>
  <c r="D1026" i="1"/>
  <c r="D1029" i="1"/>
  <c r="D1027" i="1"/>
  <c r="D1030" i="1"/>
  <c r="D1028" i="1"/>
  <c r="D1031" i="1"/>
  <c r="D1034" i="1"/>
  <c r="D1033" i="1"/>
  <c r="D1032" i="1"/>
  <c r="D1036" i="1"/>
  <c r="D1035" i="1"/>
  <c r="D1038" i="1"/>
  <c r="D1039" i="1"/>
  <c r="D1037" i="1"/>
  <c r="D1040" i="1"/>
  <c r="D1042" i="1"/>
  <c r="D1041" i="1"/>
  <c r="D1043" i="1"/>
  <c r="D1044" i="1"/>
  <c r="D1049" i="1"/>
  <c r="D1046" i="1"/>
  <c r="D1045" i="1"/>
  <c r="D1047" i="1"/>
  <c r="D1048" i="1"/>
  <c r="D1051" i="1"/>
  <c r="D1050" i="1"/>
  <c r="D1052" i="1"/>
  <c r="D1054" i="1"/>
  <c r="D1053" i="1"/>
  <c r="D1055" i="1"/>
  <c r="D1058" i="1"/>
  <c r="D1056" i="1"/>
  <c r="D1057" i="1"/>
  <c r="D1059" i="1"/>
  <c r="D1060" i="1"/>
  <c r="D1061" i="1"/>
  <c r="D1064" i="1"/>
  <c r="D1063" i="1"/>
  <c r="D1062" i="1"/>
  <c r="D1065" i="1"/>
  <c r="D1066" i="1"/>
  <c r="D1069" i="1"/>
  <c r="D1068" i="1"/>
  <c r="D1072" i="1"/>
  <c r="D1070" i="1"/>
  <c r="E1075" i="1"/>
  <c r="E1073" i="1"/>
  <c r="O1016" i="1"/>
  <c r="R1016" i="1" s="1"/>
  <c r="M1019" i="1"/>
  <c r="N1019" i="1" s="1"/>
  <c r="P1019" i="1"/>
  <c r="Q1019" i="1"/>
  <c r="L1020" i="1"/>
  <c r="T1014" i="1"/>
  <c r="S1015" i="1"/>
  <c r="AB1078" i="1"/>
  <c r="F1017" i="1"/>
  <c r="O1017" i="1" s="1"/>
  <c r="R1017" i="1" s="1"/>
  <c r="E1067" i="1"/>
  <c r="AC1019" i="1" l="1"/>
  <c r="AE1019" i="1" s="1"/>
  <c r="G1019" i="1"/>
  <c r="E1068" i="1"/>
  <c r="E1062" i="1"/>
  <c r="E1060" i="1"/>
  <c r="E1058" i="1"/>
  <c r="E1052" i="1"/>
  <c r="E1047" i="1"/>
  <c r="E1044" i="1"/>
  <c r="E1040" i="1"/>
  <c r="E1035" i="1"/>
  <c r="E1034" i="1"/>
  <c r="E1027" i="1"/>
  <c r="E1021" i="1"/>
  <c r="E1019" i="1"/>
  <c r="E1016" i="1"/>
  <c r="V1016" i="1" s="1"/>
  <c r="U1010" i="1"/>
  <c r="E1010" i="1"/>
  <c r="V1010" i="1" s="1"/>
  <c r="U1007" i="1"/>
  <c r="E1007" i="1"/>
  <c r="V1007" i="1" s="1"/>
  <c r="U1002" i="1"/>
  <c r="E1002" i="1"/>
  <c r="V1002" i="1" s="1"/>
  <c r="U1001" i="1"/>
  <c r="E1001" i="1"/>
  <c r="V1001" i="1" s="1"/>
  <c r="U992" i="1"/>
  <c r="E992" i="1"/>
  <c r="V992" i="1" s="1"/>
  <c r="U995" i="1"/>
  <c r="E995" i="1"/>
  <c r="V995" i="1" s="1"/>
  <c r="U986" i="1"/>
  <c r="E986" i="1"/>
  <c r="V986" i="1" s="1"/>
  <c r="U983" i="1"/>
  <c r="E983" i="1"/>
  <c r="V983" i="1" s="1"/>
  <c r="U979" i="1"/>
  <c r="E979" i="1"/>
  <c r="V979" i="1" s="1"/>
  <c r="U976" i="1"/>
  <c r="E976" i="1"/>
  <c r="V976" i="1" s="1"/>
  <c r="U973" i="1"/>
  <c r="E973" i="1"/>
  <c r="V973" i="1" s="1"/>
  <c r="U966" i="1"/>
  <c r="E966" i="1"/>
  <c r="V966" i="1" s="1"/>
  <c r="U965" i="1"/>
  <c r="E965" i="1"/>
  <c r="V965" i="1" s="1"/>
  <c r="U960" i="1"/>
  <c r="E960" i="1"/>
  <c r="V960" i="1" s="1"/>
  <c r="U954" i="1"/>
  <c r="E954" i="1"/>
  <c r="V954" i="1" s="1"/>
  <c r="U952" i="1"/>
  <c r="E952" i="1"/>
  <c r="V952" i="1" s="1"/>
  <c r="U946" i="1"/>
  <c r="E946" i="1"/>
  <c r="V946" i="1" s="1"/>
  <c r="U941" i="1"/>
  <c r="E941" i="1"/>
  <c r="V941" i="1" s="1"/>
  <c r="U939" i="1"/>
  <c r="E939" i="1"/>
  <c r="V939" i="1" s="1"/>
  <c r="U934" i="1"/>
  <c r="E934" i="1"/>
  <c r="V934" i="1" s="1"/>
  <c r="U933" i="1"/>
  <c r="E933" i="1"/>
  <c r="V933" i="1" s="1"/>
  <c r="U929" i="1"/>
  <c r="E929" i="1"/>
  <c r="V929" i="1" s="1"/>
  <c r="U925" i="1"/>
  <c r="E925" i="1"/>
  <c r="V925" i="1" s="1"/>
  <c r="U917" i="1"/>
  <c r="E917" i="1"/>
  <c r="V917" i="1" s="1"/>
  <c r="U916" i="1"/>
  <c r="E916" i="1"/>
  <c r="V916" i="1" s="1"/>
  <c r="U913" i="1"/>
  <c r="E913" i="1"/>
  <c r="V913" i="1" s="1"/>
  <c r="U906" i="1"/>
  <c r="E906" i="1"/>
  <c r="V906" i="1" s="1"/>
  <c r="U905" i="1"/>
  <c r="E905" i="1"/>
  <c r="V905" i="1" s="1"/>
  <c r="U899" i="1"/>
  <c r="E899" i="1"/>
  <c r="V899" i="1" s="1"/>
  <c r="U895" i="1"/>
  <c r="E895" i="1"/>
  <c r="V895" i="1" s="1"/>
  <c r="U892" i="1"/>
  <c r="E892" i="1"/>
  <c r="V892" i="1" s="1"/>
  <c r="U887" i="1"/>
  <c r="E887" i="1"/>
  <c r="V887" i="1" s="1"/>
  <c r="U886" i="1"/>
  <c r="E886" i="1"/>
  <c r="V886" i="1" s="1"/>
  <c r="U881" i="1"/>
  <c r="E881" i="1"/>
  <c r="V881" i="1" s="1"/>
  <c r="U876" i="1"/>
  <c r="E876" i="1"/>
  <c r="V876" i="1" s="1"/>
  <c r="U871" i="1"/>
  <c r="E871" i="1"/>
  <c r="V871" i="1" s="1"/>
  <c r="U867" i="1"/>
  <c r="E867" i="1"/>
  <c r="V867" i="1" s="1"/>
  <c r="U862" i="1"/>
  <c r="E862" i="1"/>
  <c r="V862" i="1" s="1"/>
  <c r="U858" i="1"/>
  <c r="E858" i="1"/>
  <c r="V858" i="1" s="1"/>
  <c r="U855" i="1"/>
  <c r="E855" i="1"/>
  <c r="V855" i="1" s="1"/>
  <c r="U853" i="1"/>
  <c r="E853" i="1"/>
  <c r="V853" i="1" s="1"/>
  <c r="U849" i="1"/>
  <c r="E849" i="1"/>
  <c r="V849" i="1" s="1"/>
  <c r="U843" i="1"/>
  <c r="E843" i="1"/>
  <c r="V843" i="1" s="1"/>
  <c r="U840" i="1"/>
  <c r="E840" i="1"/>
  <c r="V840" i="1" s="1"/>
  <c r="U834" i="1"/>
  <c r="E834" i="1"/>
  <c r="V834" i="1" s="1"/>
  <c r="U832" i="1"/>
  <c r="E832" i="1"/>
  <c r="V832" i="1" s="1"/>
  <c r="U827" i="1"/>
  <c r="E827" i="1"/>
  <c r="V827" i="1" s="1"/>
  <c r="U824" i="1"/>
  <c r="E824" i="1"/>
  <c r="V824" i="1" s="1"/>
  <c r="U820" i="1"/>
  <c r="E820" i="1"/>
  <c r="V820" i="1" s="1"/>
  <c r="U817" i="1"/>
  <c r="E817" i="1"/>
  <c r="V817" i="1" s="1"/>
  <c r="U812" i="1"/>
  <c r="E812" i="1"/>
  <c r="V812" i="1" s="1"/>
  <c r="U810" i="1"/>
  <c r="E810" i="1"/>
  <c r="V810" i="1" s="1"/>
  <c r="U804" i="1"/>
  <c r="E804" i="1"/>
  <c r="V804" i="1" s="1"/>
  <c r="U802" i="1"/>
  <c r="E802" i="1"/>
  <c r="V802" i="1" s="1"/>
  <c r="U795" i="1"/>
  <c r="E795" i="1"/>
  <c r="V795" i="1" s="1"/>
  <c r="U790" i="1"/>
  <c r="E790" i="1"/>
  <c r="V790" i="1" s="1"/>
  <c r="U789" i="1"/>
  <c r="E789" i="1"/>
  <c r="V789" i="1" s="1"/>
  <c r="U784" i="1"/>
  <c r="E784" i="1"/>
  <c r="V784" i="1" s="1"/>
  <c r="U782" i="1"/>
  <c r="E782" i="1"/>
  <c r="V782" i="1" s="1"/>
  <c r="U777" i="1"/>
  <c r="E777" i="1"/>
  <c r="V777" i="1" s="1"/>
  <c r="U771" i="1"/>
  <c r="E771" i="1"/>
  <c r="V771" i="1" s="1"/>
  <c r="U768" i="1"/>
  <c r="E768" i="1"/>
  <c r="V768" i="1" s="1"/>
  <c r="U763" i="1"/>
  <c r="E763" i="1"/>
  <c r="V763" i="1" s="1"/>
  <c r="U759" i="1"/>
  <c r="E759" i="1"/>
  <c r="V759" i="1" s="1"/>
  <c r="U755" i="1"/>
  <c r="E755" i="1"/>
  <c r="V755" i="1" s="1"/>
  <c r="U754" i="1"/>
  <c r="E754" i="1"/>
  <c r="V754" i="1" s="1"/>
  <c r="U751" i="1"/>
  <c r="E751" i="1"/>
  <c r="V751" i="1" s="1"/>
  <c r="U746" i="1"/>
  <c r="E746" i="1"/>
  <c r="V746" i="1" s="1"/>
  <c r="F1018" i="1"/>
  <c r="J1018" i="1" s="1"/>
  <c r="M1020" i="1"/>
  <c r="N1020" i="1" s="1"/>
  <c r="P1020" i="1"/>
  <c r="Q1020" i="1"/>
  <c r="L1021" i="1"/>
  <c r="E1069" i="1"/>
  <c r="E1063" i="1"/>
  <c r="E1059" i="1"/>
  <c r="E1055" i="1"/>
  <c r="E1050" i="1"/>
  <c r="E1045" i="1"/>
  <c r="E1043" i="1"/>
  <c r="E1037" i="1"/>
  <c r="E1036" i="1"/>
  <c r="E1031" i="1"/>
  <c r="E1029" i="1"/>
  <c r="E1023" i="1"/>
  <c r="E1020" i="1"/>
  <c r="U1013" i="1"/>
  <c r="E1013" i="1"/>
  <c r="V1013" i="1" s="1"/>
  <c r="U1012" i="1"/>
  <c r="E1012" i="1"/>
  <c r="V1012" i="1" s="1"/>
  <c r="U1009" i="1"/>
  <c r="E1009" i="1"/>
  <c r="V1009" i="1" s="1"/>
  <c r="U1003" i="1"/>
  <c r="E1003" i="1"/>
  <c r="V1003" i="1" s="1"/>
  <c r="U1000" i="1"/>
  <c r="E1000" i="1"/>
  <c r="V1000" i="1" s="1"/>
  <c r="U993" i="1"/>
  <c r="E993" i="1"/>
  <c r="V993" i="1" s="1"/>
  <c r="U991" i="1"/>
  <c r="E991" i="1"/>
  <c r="V991" i="1" s="1"/>
  <c r="U989" i="1"/>
  <c r="E989" i="1"/>
  <c r="V989" i="1" s="1"/>
  <c r="U984" i="1"/>
  <c r="E984" i="1"/>
  <c r="V984" i="1" s="1"/>
  <c r="U978" i="1"/>
  <c r="E978" i="1"/>
  <c r="V978" i="1" s="1"/>
  <c r="U977" i="1"/>
  <c r="E977" i="1"/>
  <c r="V977" i="1" s="1"/>
  <c r="U970" i="1"/>
  <c r="E970" i="1"/>
  <c r="V970" i="1" s="1"/>
  <c r="U968" i="1"/>
  <c r="E968" i="1"/>
  <c r="V968" i="1" s="1"/>
  <c r="U963" i="1"/>
  <c r="E963" i="1"/>
  <c r="V963" i="1" s="1"/>
  <c r="U959" i="1"/>
  <c r="E959" i="1"/>
  <c r="V959" i="1" s="1"/>
  <c r="U957" i="1"/>
  <c r="E957" i="1"/>
  <c r="V957" i="1" s="1"/>
  <c r="U953" i="1"/>
  <c r="E953" i="1"/>
  <c r="V953" i="1" s="1"/>
  <c r="U949" i="1"/>
  <c r="E949" i="1"/>
  <c r="V949" i="1" s="1"/>
  <c r="U943" i="1"/>
  <c r="E943" i="1"/>
  <c r="V943" i="1" s="1"/>
  <c r="U942" i="1"/>
  <c r="E942" i="1"/>
  <c r="V942" i="1" s="1"/>
  <c r="U936" i="1"/>
  <c r="E936" i="1"/>
  <c r="V936" i="1" s="1"/>
  <c r="U931" i="1"/>
  <c r="E931" i="1"/>
  <c r="V931" i="1" s="1"/>
  <c r="U926" i="1"/>
  <c r="E926" i="1"/>
  <c r="V926" i="1" s="1"/>
  <c r="U922" i="1"/>
  <c r="E922" i="1"/>
  <c r="V922" i="1" s="1"/>
  <c r="U919" i="1"/>
  <c r="E919" i="1"/>
  <c r="V919" i="1" s="1"/>
  <c r="U915" i="1"/>
  <c r="E915" i="1"/>
  <c r="V915" i="1" s="1"/>
  <c r="U911" i="1"/>
  <c r="E911" i="1"/>
  <c r="V911" i="1" s="1"/>
  <c r="U908" i="1"/>
  <c r="E908" i="1"/>
  <c r="V908" i="1" s="1"/>
  <c r="U902" i="1"/>
  <c r="E902" i="1"/>
  <c r="V902" i="1" s="1"/>
  <c r="U898" i="1"/>
  <c r="E898" i="1"/>
  <c r="V898" i="1" s="1"/>
  <c r="U896" i="1"/>
  <c r="E896" i="1"/>
  <c r="V896" i="1" s="1"/>
  <c r="U890" i="1"/>
  <c r="E890" i="1"/>
  <c r="V890" i="1" s="1"/>
  <c r="U888" i="1"/>
  <c r="E888" i="1"/>
  <c r="V888" i="1" s="1"/>
  <c r="U880" i="1"/>
  <c r="E880" i="1"/>
  <c r="V880" i="1" s="1"/>
  <c r="U879" i="1"/>
  <c r="E879" i="1"/>
  <c r="V879" i="1" s="1"/>
  <c r="U875" i="1"/>
  <c r="E875" i="1"/>
  <c r="V875" i="1" s="1"/>
  <c r="U870" i="1"/>
  <c r="E870" i="1"/>
  <c r="V870" i="1" s="1"/>
  <c r="U869" i="1"/>
  <c r="E869" i="1"/>
  <c r="V869" i="1" s="1"/>
  <c r="U864" i="1"/>
  <c r="E864" i="1"/>
  <c r="V864" i="1" s="1"/>
  <c r="U859" i="1"/>
  <c r="E859" i="1"/>
  <c r="V859" i="1" s="1"/>
  <c r="U856" i="1"/>
  <c r="E856" i="1"/>
  <c r="V856" i="1" s="1"/>
  <c r="U850" i="1"/>
  <c r="E850" i="1"/>
  <c r="V850" i="1" s="1"/>
  <c r="U847" i="1"/>
  <c r="E847" i="1"/>
  <c r="V847" i="1" s="1"/>
  <c r="U841" i="1"/>
  <c r="E841" i="1"/>
  <c r="V841" i="1" s="1"/>
  <c r="U839" i="1"/>
  <c r="E839" i="1"/>
  <c r="V839" i="1" s="1"/>
  <c r="U835" i="1"/>
  <c r="E835" i="1"/>
  <c r="V835" i="1" s="1"/>
  <c r="U829" i="1"/>
  <c r="E829" i="1"/>
  <c r="V829" i="1" s="1"/>
  <c r="U826" i="1"/>
  <c r="E826" i="1"/>
  <c r="V826" i="1" s="1"/>
  <c r="U823" i="1"/>
  <c r="E823" i="1"/>
  <c r="V823" i="1" s="1"/>
  <c r="U819" i="1"/>
  <c r="E819" i="1"/>
  <c r="V819" i="1" s="1"/>
  <c r="U815" i="1"/>
  <c r="E815" i="1"/>
  <c r="V815" i="1" s="1"/>
  <c r="U811" i="1"/>
  <c r="E811" i="1"/>
  <c r="V811" i="1" s="1"/>
  <c r="U806" i="1"/>
  <c r="E806" i="1"/>
  <c r="V806" i="1" s="1"/>
  <c r="U803" i="1"/>
  <c r="E803" i="1"/>
  <c r="V803" i="1" s="1"/>
  <c r="U799" i="1"/>
  <c r="E799" i="1"/>
  <c r="V799" i="1" s="1"/>
  <c r="U796" i="1"/>
  <c r="E796" i="1"/>
  <c r="V796" i="1" s="1"/>
  <c r="U793" i="1"/>
  <c r="E793" i="1"/>
  <c r="V793" i="1" s="1"/>
  <c r="U785" i="1"/>
  <c r="E785" i="1"/>
  <c r="V785" i="1" s="1"/>
  <c r="U783" i="1"/>
  <c r="E783" i="1"/>
  <c r="V783" i="1" s="1"/>
  <c r="U779" i="1"/>
  <c r="E779" i="1"/>
  <c r="V779" i="1" s="1"/>
  <c r="U776" i="1"/>
  <c r="E776" i="1"/>
  <c r="V776" i="1" s="1"/>
  <c r="U772" i="1"/>
  <c r="E772" i="1"/>
  <c r="V772" i="1" s="1"/>
  <c r="U767" i="1"/>
  <c r="E767" i="1"/>
  <c r="V767" i="1" s="1"/>
  <c r="U764" i="1"/>
  <c r="E764" i="1"/>
  <c r="V764" i="1" s="1"/>
  <c r="U757" i="1"/>
  <c r="E757" i="1"/>
  <c r="V757" i="1" s="1"/>
  <c r="U756" i="1"/>
  <c r="E756" i="1"/>
  <c r="V756" i="1" s="1"/>
  <c r="U748" i="1"/>
  <c r="E748" i="1"/>
  <c r="V748" i="1" s="1"/>
  <c r="U749" i="1"/>
  <c r="E749" i="1"/>
  <c r="V749" i="1" s="1"/>
  <c r="U742" i="1"/>
  <c r="E742" i="1"/>
  <c r="V742" i="1" s="1"/>
  <c r="A1078" i="1"/>
  <c r="K1077" i="1"/>
  <c r="X1077" i="1"/>
  <c r="AF1014" i="1"/>
  <c r="AA1014" i="1"/>
  <c r="AB1079" i="1"/>
  <c r="E1070" i="1"/>
  <c r="E1066" i="1"/>
  <c r="E1064" i="1"/>
  <c r="E1057" i="1"/>
  <c r="E1053" i="1"/>
  <c r="E1051" i="1"/>
  <c r="E1046" i="1"/>
  <c r="E1041" i="1"/>
  <c r="E1039" i="1"/>
  <c r="E1032" i="1"/>
  <c r="E1028" i="1"/>
  <c r="E1026" i="1"/>
  <c r="E1022" i="1"/>
  <c r="E1017" i="1"/>
  <c r="V1017" i="1" s="1"/>
  <c r="U1015" i="1"/>
  <c r="E1015" i="1"/>
  <c r="V1015" i="1" s="1"/>
  <c r="U1008" i="1"/>
  <c r="E1008" i="1"/>
  <c r="V1008" i="1" s="1"/>
  <c r="U1005" i="1"/>
  <c r="E1005" i="1"/>
  <c r="V1005" i="1" s="1"/>
  <c r="U1004" i="1"/>
  <c r="E1004" i="1"/>
  <c r="V1004" i="1" s="1"/>
  <c r="U999" i="1"/>
  <c r="E999" i="1"/>
  <c r="V999" i="1" s="1"/>
  <c r="U997" i="1"/>
  <c r="E997" i="1"/>
  <c r="V997" i="1" s="1"/>
  <c r="U990" i="1"/>
  <c r="E990" i="1"/>
  <c r="V990" i="1" s="1"/>
  <c r="U987" i="1"/>
  <c r="E987" i="1"/>
  <c r="V987" i="1" s="1"/>
  <c r="U982" i="1"/>
  <c r="E982" i="1"/>
  <c r="V982" i="1" s="1"/>
  <c r="U980" i="1"/>
  <c r="E980" i="1"/>
  <c r="V980" i="1" s="1"/>
  <c r="U974" i="1"/>
  <c r="E974" i="1"/>
  <c r="V974" i="1" s="1"/>
  <c r="U971" i="1"/>
  <c r="E971" i="1"/>
  <c r="V971" i="1" s="1"/>
  <c r="U967" i="1"/>
  <c r="E967" i="1"/>
  <c r="V967" i="1" s="1"/>
  <c r="U961" i="1"/>
  <c r="E961" i="1"/>
  <c r="V961" i="1" s="1"/>
  <c r="U958" i="1"/>
  <c r="E958" i="1"/>
  <c r="V958" i="1" s="1"/>
  <c r="U955" i="1"/>
  <c r="E955" i="1"/>
  <c r="V955" i="1" s="1"/>
  <c r="U950" i="1"/>
  <c r="E950" i="1"/>
  <c r="V950" i="1" s="1"/>
  <c r="U947" i="1"/>
  <c r="E947" i="1"/>
  <c r="V947" i="1" s="1"/>
  <c r="U944" i="1"/>
  <c r="E944" i="1"/>
  <c r="V944" i="1" s="1"/>
  <c r="U938" i="1"/>
  <c r="E938" i="1"/>
  <c r="V938" i="1" s="1"/>
  <c r="U935" i="1"/>
  <c r="E935" i="1"/>
  <c r="V935" i="1" s="1"/>
  <c r="U930" i="1"/>
  <c r="E930" i="1"/>
  <c r="V930" i="1" s="1"/>
  <c r="U924" i="1"/>
  <c r="E924" i="1"/>
  <c r="V924" i="1" s="1"/>
  <c r="U923" i="1"/>
  <c r="E923" i="1"/>
  <c r="V923" i="1" s="1"/>
  <c r="U920" i="1"/>
  <c r="E920" i="1"/>
  <c r="V920" i="1" s="1"/>
  <c r="U914" i="1"/>
  <c r="E914" i="1"/>
  <c r="V914" i="1" s="1"/>
  <c r="U909" i="1"/>
  <c r="E909" i="1"/>
  <c r="V909" i="1" s="1"/>
  <c r="U907" i="1"/>
  <c r="E907" i="1"/>
  <c r="V907" i="1" s="1"/>
  <c r="U901" i="1"/>
  <c r="E901" i="1"/>
  <c r="V901" i="1" s="1"/>
  <c r="U900" i="1"/>
  <c r="E900" i="1"/>
  <c r="V900" i="1" s="1"/>
  <c r="U893" i="1"/>
  <c r="E893" i="1"/>
  <c r="V893" i="1" s="1"/>
  <c r="U891" i="1"/>
  <c r="E891" i="1"/>
  <c r="V891" i="1" s="1"/>
  <c r="U884" i="1"/>
  <c r="E884" i="1"/>
  <c r="V884" i="1" s="1"/>
  <c r="U883" i="1"/>
  <c r="E883" i="1"/>
  <c r="V883" i="1" s="1"/>
  <c r="U878" i="1"/>
  <c r="E878" i="1"/>
  <c r="V878" i="1" s="1"/>
  <c r="U874" i="1"/>
  <c r="E874" i="1"/>
  <c r="V874" i="1" s="1"/>
  <c r="U872" i="1"/>
  <c r="E872" i="1"/>
  <c r="V872" i="1" s="1"/>
  <c r="U866" i="1"/>
  <c r="E866" i="1"/>
  <c r="V866" i="1" s="1"/>
  <c r="U863" i="1"/>
  <c r="E863" i="1"/>
  <c r="V863" i="1" s="1"/>
  <c r="U861" i="1"/>
  <c r="E861" i="1"/>
  <c r="V861" i="1" s="1"/>
  <c r="U852" i="1"/>
  <c r="E852" i="1"/>
  <c r="V852" i="1" s="1"/>
  <c r="U854" i="1"/>
  <c r="E854" i="1"/>
  <c r="V854" i="1" s="1"/>
  <c r="U846" i="1"/>
  <c r="E846" i="1"/>
  <c r="V846" i="1" s="1"/>
  <c r="U842" i="1"/>
  <c r="E842" i="1"/>
  <c r="V842" i="1" s="1"/>
  <c r="U838" i="1"/>
  <c r="E838" i="1"/>
  <c r="V838" i="1" s="1"/>
  <c r="U833" i="1"/>
  <c r="E833" i="1"/>
  <c r="V833" i="1" s="1"/>
  <c r="U831" i="1"/>
  <c r="E831" i="1"/>
  <c r="V831" i="1" s="1"/>
  <c r="U825" i="1"/>
  <c r="E825" i="1"/>
  <c r="V825" i="1" s="1"/>
  <c r="U822" i="1"/>
  <c r="E822" i="1"/>
  <c r="V822" i="1" s="1"/>
  <c r="U818" i="1"/>
  <c r="E818" i="1"/>
  <c r="V818" i="1" s="1"/>
  <c r="U813" i="1"/>
  <c r="E813" i="1"/>
  <c r="V813" i="1" s="1"/>
  <c r="U808" i="1"/>
  <c r="E808" i="1"/>
  <c r="V808" i="1" s="1"/>
  <c r="U807" i="1"/>
  <c r="E807" i="1"/>
  <c r="V807" i="1" s="1"/>
  <c r="U800" i="1"/>
  <c r="E800" i="1"/>
  <c r="V800" i="1" s="1"/>
  <c r="U798" i="1"/>
  <c r="E798" i="1"/>
  <c r="V798" i="1" s="1"/>
  <c r="U794" i="1"/>
  <c r="E794" i="1"/>
  <c r="V794" i="1" s="1"/>
  <c r="U791" i="1"/>
  <c r="E791" i="1"/>
  <c r="V791" i="1" s="1"/>
  <c r="U788" i="1"/>
  <c r="E788" i="1"/>
  <c r="V788" i="1" s="1"/>
  <c r="U781" i="1"/>
  <c r="E781" i="1"/>
  <c r="V781" i="1" s="1"/>
  <c r="U775" i="1"/>
  <c r="E775" i="1"/>
  <c r="V775" i="1" s="1"/>
  <c r="U774" i="1"/>
  <c r="E774" i="1"/>
  <c r="V774" i="1" s="1"/>
  <c r="U770" i="1"/>
  <c r="E770" i="1"/>
  <c r="V770" i="1" s="1"/>
  <c r="U765" i="1"/>
  <c r="E765" i="1"/>
  <c r="V765" i="1" s="1"/>
  <c r="U762" i="1"/>
  <c r="E762" i="1"/>
  <c r="V762" i="1" s="1"/>
  <c r="U758" i="1"/>
  <c r="E758" i="1"/>
  <c r="V758" i="1" s="1"/>
  <c r="U752" i="1"/>
  <c r="E752" i="1"/>
  <c r="V752" i="1" s="1"/>
  <c r="U750" i="1"/>
  <c r="E750" i="1"/>
  <c r="V750" i="1" s="1"/>
  <c r="U745" i="1"/>
  <c r="E745" i="1"/>
  <c r="V745" i="1" s="1"/>
  <c r="U744" i="1"/>
  <c r="E744" i="1"/>
  <c r="V744" i="1" s="1"/>
  <c r="Z1076" i="1"/>
  <c r="AA1076" i="1" s="1"/>
  <c r="AH1076" i="1" s="1"/>
  <c r="AJ1077" i="1"/>
  <c r="C1077" i="1"/>
  <c r="Y1076" i="1"/>
  <c r="I1077" i="1"/>
  <c r="H1077" i="1" s="1"/>
  <c r="E1076" i="1"/>
  <c r="J1017" i="1"/>
  <c r="T1015" i="1"/>
  <c r="AF1015" i="1" s="1"/>
  <c r="S1016" i="1"/>
  <c r="U1016" i="1" s="1"/>
  <c r="E1072" i="1"/>
  <c r="E1065" i="1"/>
  <c r="E1061" i="1"/>
  <c r="E1056" i="1"/>
  <c r="E1054" i="1"/>
  <c r="E1048" i="1"/>
  <c r="E1049" i="1"/>
  <c r="E1042" i="1"/>
  <c r="E1038" i="1"/>
  <c r="E1033" i="1"/>
  <c r="E1030" i="1"/>
  <c r="E1025" i="1"/>
  <c r="E1024" i="1"/>
  <c r="E1018" i="1"/>
  <c r="U1014" i="1"/>
  <c r="E1014" i="1"/>
  <c r="V1014" i="1" s="1"/>
  <c r="U1011" i="1"/>
  <c r="E1011" i="1"/>
  <c r="V1011" i="1" s="1"/>
  <c r="U1006" i="1"/>
  <c r="E1006" i="1"/>
  <c r="V1006" i="1" s="1"/>
  <c r="U998" i="1"/>
  <c r="E998" i="1"/>
  <c r="V998" i="1" s="1"/>
  <c r="U996" i="1"/>
  <c r="E996" i="1"/>
  <c r="V996" i="1" s="1"/>
  <c r="U994" i="1"/>
  <c r="E994" i="1"/>
  <c r="V994" i="1" s="1"/>
  <c r="U988" i="1"/>
  <c r="E988" i="1"/>
  <c r="V988" i="1" s="1"/>
  <c r="U985" i="1"/>
  <c r="E985" i="1"/>
  <c r="V985" i="1" s="1"/>
  <c r="U981" i="1"/>
  <c r="E981" i="1"/>
  <c r="V981" i="1" s="1"/>
  <c r="U975" i="1"/>
  <c r="E975" i="1"/>
  <c r="V975" i="1" s="1"/>
  <c r="U972" i="1"/>
  <c r="E972" i="1"/>
  <c r="V972" i="1" s="1"/>
  <c r="U969" i="1"/>
  <c r="E969" i="1"/>
  <c r="V969" i="1" s="1"/>
  <c r="U964" i="1"/>
  <c r="E964" i="1"/>
  <c r="V964" i="1" s="1"/>
  <c r="U962" i="1"/>
  <c r="E962" i="1"/>
  <c r="V962" i="1" s="1"/>
  <c r="U956" i="1"/>
  <c r="E956" i="1"/>
  <c r="V956" i="1" s="1"/>
  <c r="U951" i="1"/>
  <c r="E951" i="1"/>
  <c r="V951" i="1" s="1"/>
  <c r="U948" i="1"/>
  <c r="E948" i="1"/>
  <c r="V948" i="1" s="1"/>
  <c r="U945" i="1"/>
  <c r="E945" i="1"/>
  <c r="V945" i="1" s="1"/>
  <c r="U940" i="1"/>
  <c r="E940" i="1"/>
  <c r="V940" i="1" s="1"/>
  <c r="U937" i="1"/>
  <c r="E937" i="1"/>
  <c r="V937" i="1" s="1"/>
  <c r="U932" i="1"/>
  <c r="E932" i="1"/>
  <c r="V932" i="1" s="1"/>
  <c r="U927" i="1"/>
  <c r="E927" i="1"/>
  <c r="V927" i="1" s="1"/>
  <c r="U928" i="1"/>
  <c r="E928" i="1"/>
  <c r="V928" i="1" s="1"/>
  <c r="U921" i="1"/>
  <c r="E921" i="1"/>
  <c r="V921" i="1" s="1"/>
  <c r="U918" i="1"/>
  <c r="E918" i="1"/>
  <c r="V918" i="1" s="1"/>
  <c r="U912" i="1"/>
  <c r="E912" i="1"/>
  <c r="V912" i="1" s="1"/>
  <c r="U910" i="1"/>
  <c r="E910" i="1"/>
  <c r="V910" i="1" s="1"/>
  <c r="U904" i="1"/>
  <c r="E904" i="1"/>
  <c r="V904" i="1" s="1"/>
  <c r="U903" i="1"/>
  <c r="E903" i="1"/>
  <c r="V903" i="1" s="1"/>
  <c r="U897" i="1"/>
  <c r="E897" i="1"/>
  <c r="V897" i="1" s="1"/>
  <c r="U894" i="1"/>
  <c r="E894" i="1"/>
  <c r="V894" i="1" s="1"/>
  <c r="U889" i="1"/>
  <c r="E889" i="1"/>
  <c r="V889" i="1" s="1"/>
  <c r="U885" i="1"/>
  <c r="E885" i="1"/>
  <c r="V885" i="1" s="1"/>
  <c r="U882" i="1"/>
  <c r="E882" i="1"/>
  <c r="V882" i="1" s="1"/>
  <c r="U877" i="1"/>
  <c r="E877" i="1"/>
  <c r="V877" i="1" s="1"/>
  <c r="U873" i="1"/>
  <c r="E873" i="1"/>
  <c r="V873" i="1" s="1"/>
  <c r="U868" i="1"/>
  <c r="E868" i="1"/>
  <c r="V868" i="1" s="1"/>
  <c r="U865" i="1"/>
  <c r="E865" i="1"/>
  <c r="V865" i="1" s="1"/>
  <c r="U860" i="1"/>
  <c r="E860" i="1"/>
  <c r="V860" i="1" s="1"/>
  <c r="U857" i="1"/>
  <c r="E857" i="1"/>
  <c r="V857" i="1" s="1"/>
  <c r="U851" i="1"/>
  <c r="E851" i="1"/>
  <c r="V851" i="1" s="1"/>
  <c r="U848" i="1"/>
  <c r="E848" i="1"/>
  <c r="V848" i="1" s="1"/>
  <c r="U845" i="1"/>
  <c r="E845" i="1"/>
  <c r="V845" i="1" s="1"/>
  <c r="U844" i="1"/>
  <c r="E844" i="1"/>
  <c r="V844" i="1" s="1"/>
  <c r="U837" i="1"/>
  <c r="E837" i="1"/>
  <c r="V837" i="1" s="1"/>
  <c r="U836" i="1"/>
  <c r="E836" i="1"/>
  <c r="V836" i="1" s="1"/>
  <c r="U830" i="1"/>
  <c r="E830" i="1"/>
  <c r="V830" i="1" s="1"/>
  <c r="U828" i="1"/>
  <c r="E828" i="1"/>
  <c r="V828" i="1" s="1"/>
  <c r="U821" i="1"/>
  <c r="E821" i="1"/>
  <c r="V821" i="1" s="1"/>
  <c r="U816" i="1"/>
  <c r="E816" i="1"/>
  <c r="V816" i="1" s="1"/>
  <c r="U814" i="1"/>
  <c r="E814" i="1"/>
  <c r="V814" i="1" s="1"/>
  <c r="U809" i="1"/>
  <c r="E809" i="1"/>
  <c r="V809" i="1" s="1"/>
  <c r="U805" i="1"/>
  <c r="E805" i="1"/>
  <c r="V805" i="1" s="1"/>
  <c r="U801" i="1"/>
  <c r="E801" i="1"/>
  <c r="V801" i="1" s="1"/>
  <c r="U797" i="1"/>
  <c r="E797" i="1"/>
  <c r="V797" i="1" s="1"/>
  <c r="U792" i="1"/>
  <c r="E792" i="1"/>
  <c r="V792" i="1" s="1"/>
  <c r="U787" i="1"/>
  <c r="E787" i="1"/>
  <c r="V787" i="1" s="1"/>
  <c r="U786" i="1"/>
  <c r="E786" i="1"/>
  <c r="V786" i="1" s="1"/>
  <c r="U780" i="1"/>
  <c r="E780" i="1"/>
  <c r="V780" i="1" s="1"/>
  <c r="U778" i="1"/>
  <c r="E778" i="1"/>
  <c r="V778" i="1" s="1"/>
  <c r="U773" i="1"/>
  <c r="E773" i="1"/>
  <c r="V773" i="1" s="1"/>
  <c r="U769" i="1"/>
  <c r="E769" i="1"/>
  <c r="V769" i="1" s="1"/>
  <c r="U766" i="1"/>
  <c r="E766" i="1"/>
  <c r="V766" i="1" s="1"/>
  <c r="U761" i="1"/>
  <c r="E761" i="1"/>
  <c r="V761" i="1" s="1"/>
  <c r="U760" i="1"/>
  <c r="E760" i="1"/>
  <c r="V760" i="1" s="1"/>
  <c r="U753" i="1"/>
  <c r="E753" i="1"/>
  <c r="V753" i="1" s="1"/>
  <c r="U747" i="1"/>
  <c r="E747" i="1"/>
  <c r="V747" i="1" s="1"/>
  <c r="U743" i="1"/>
  <c r="E743" i="1"/>
  <c r="V743" i="1" s="1"/>
  <c r="E1074" i="1"/>
  <c r="W1016" i="1" l="1"/>
  <c r="AG1016" i="1" s="1"/>
  <c r="AH1014" i="1"/>
  <c r="W764" i="1"/>
  <c r="AG764" i="1" s="1"/>
  <c r="B764" i="1" s="1"/>
  <c r="W779" i="1"/>
  <c r="AG779" i="1" s="1"/>
  <c r="B779" i="1" s="1"/>
  <c r="W796" i="1"/>
  <c r="AG796" i="1" s="1"/>
  <c r="B796" i="1" s="1"/>
  <c r="W811" i="1"/>
  <c r="AG811" i="1" s="1"/>
  <c r="B811" i="1" s="1"/>
  <c r="W826" i="1"/>
  <c r="AG826" i="1" s="1"/>
  <c r="B826" i="1" s="1"/>
  <c r="W841" i="1"/>
  <c r="AG841" i="1" s="1"/>
  <c r="B841" i="1" s="1"/>
  <c r="W859" i="1"/>
  <c r="AG859" i="1" s="1"/>
  <c r="B859" i="1" s="1"/>
  <c r="W875" i="1"/>
  <c r="AG875" i="1" s="1"/>
  <c r="B875" i="1" s="1"/>
  <c r="W890" i="1"/>
  <c r="AG890" i="1" s="1"/>
  <c r="B890" i="1" s="1"/>
  <c r="W908" i="1"/>
  <c r="AG908" i="1" s="1"/>
  <c r="B908" i="1" s="1"/>
  <c r="W922" i="1"/>
  <c r="AG922" i="1" s="1"/>
  <c r="B922" i="1" s="1"/>
  <c r="W942" i="1"/>
  <c r="AG942" i="1" s="1"/>
  <c r="B942" i="1" s="1"/>
  <c r="W957" i="1"/>
  <c r="AG957" i="1" s="1"/>
  <c r="B957" i="1" s="1"/>
  <c r="W970" i="1"/>
  <c r="AG970" i="1" s="1"/>
  <c r="B970" i="1" s="1"/>
  <c r="W989" i="1"/>
  <c r="AG989" i="1" s="1"/>
  <c r="B989" i="1" s="1"/>
  <c r="W1003" i="1"/>
  <c r="AG1003" i="1" s="1"/>
  <c r="B1003" i="1" s="1"/>
  <c r="W756" i="1"/>
  <c r="AG756" i="1" s="1"/>
  <c r="B756" i="1" s="1"/>
  <c r="W772" i="1"/>
  <c r="AG772" i="1" s="1"/>
  <c r="W785" i="1"/>
  <c r="AG785" i="1" s="1"/>
  <c r="B785" i="1" s="1"/>
  <c r="W803" i="1"/>
  <c r="AG803" i="1" s="1"/>
  <c r="B803" i="1" s="1"/>
  <c r="W819" i="1"/>
  <c r="AG819" i="1" s="1"/>
  <c r="B819" i="1" s="1"/>
  <c r="W835" i="1"/>
  <c r="AG835" i="1" s="1"/>
  <c r="B835" i="1" s="1"/>
  <c r="W850" i="1"/>
  <c r="AG850" i="1" s="1"/>
  <c r="W869" i="1"/>
  <c r="AG869" i="1" s="1"/>
  <c r="B869" i="1" s="1"/>
  <c r="W880" i="1"/>
  <c r="AG880" i="1" s="1"/>
  <c r="B880" i="1" s="1"/>
  <c r="W898" i="1"/>
  <c r="AG898" i="1" s="1"/>
  <c r="B898" i="1" s="1"/>
  <c r="W915" i="1"/>
  <c r="AG915" i="1" s="1"/>
  <c r="B915" i="1" s="1"/>
  <c r="W931" i="1"/>
  <c r="AG931" i="1" s="1"/>
  <c r="B931" i="1" s="1"/>
  <c r="W949" i="1"/>
  <c r="AG949" i="1" s="1"/>
  <c r="B949" i="1" s="1"/>
  <c r="W963" i="1"/>
  <c r="AG963" i="1" s="1"/>
  <c r="B963" i="1" s="1"/>
  <c r="W978" i="1"/>
  <c r="AG978" i="1" s="1"/>
  <c r="B978" i="1" s="1"/>
  <c r="W993" i="1"/>
  <c r="AG993" i="1" s="1"/>
  <c r="B993" i="1" s="1"/>
  <c r="W1012" i="1"/>
  <c r="AG1012" i="1" s="1"/>
  <c r="B1012" i="1" s="1"/>
  <c r="W745" i="1"/>
  <c r="AG745" i="1" s="1"/>
  <c r="B745" i="1" s="1"/>
  <c r="W752" i="1"/>
  <c r="AG752" i="1" s="1"/>
  <c r="B752" i="1" s="1"/>
  <c r="W762" i="1"/>
  <c r="AG762" i="1" s="1"/>
  <c r="B762" i="1" s="1"/>
  <c r="W770" i="1"/>
  <c r="AG770" i="1" s="1"/>
  <c r="B770" i="1" s="1"/>
  <c r="W775" i="1"/>
  <c r="AG775" i="1" s="1"/>
  <c r="B775" i="1" s="1"/>
  <c r="W788" i="1"/>
  <c r="AG788" i="1" s="1"/>
  <c r="B788" i="1" s="1"/>
  <c r="W794" i="1"/>
  <c r="AG794" i="1" s="1"/>
  <c r="B794" i="1" s="1"/>
  <c r="W800" i="1"/>
  <c r="AG800" i="1" s="1"/>
  <c r="B800" i="1" s="1"/>
  <c r="W808" i="1"/>
  <c r="AG808" i="1" s="1"/>
  <c r="W818" i="1"/>
  <c r="AG818" i="1" s="1"/>
  <c r="B818" i="1" s="1"/>
  <c r="W825" i="1"/>
  <c r="AG825" i="1" s="1"/>
  <c r="B825" i="1" s="1"/>
  <c r="W833" i="1"/>
  <c r="AG833" i="1" s="1"/>
  <c r="B833" i="1" s="1"/>
  <c r="W842" i="1"/>
  <c r="AG842" i="1" s="1"/>
  <c r="B842" i="1" s="1"/>
  <c r="W854" i="1"/>
  <c r="AG854" i="1" s="1"/>
  <c r="B854" i="1" s="1"/>
  <c r="W861" i="1"/>
  <c r="AG861" i="1" s="1"/>
  <c r="B861" i="1" s="1"/>
  <c r="W866" i="1"/>
  <c r="AG866" i="1" s="1"/>
  <c r="B866" i="1" s="1"/>
  <c r="W874" i="1"/>
  <c r="AG874" i="1" s="1"/>
  <c r="W883" i="1"/>
  <c r="AG883" i="1" s="1"/>
  <c r="B883" i="1" s="1"/>
  <c r="W891" i="1"/>
  <c r="AG891" i="1" s="1"/>
  <c r="B891" i="1" s="1"/>
  <c r="W900" i="1"/>
  <c r="AG900" i="1" s="1"/>
  <c r="B900" i="1" s="1"/>
  <c r="W907" i="1"/>
  <c r="AG907" i="1" s="1"/>
  <c r="W914" i="1"/>
  <c r="AG914" i="1" s="1"/>
  <c r="B914" i="1" s="1"/>
  <c r="W923" i="1"/>
  <c r="AG923" i="1" s="1"/>
  <c r="B923" i="1" s="1"/>
  <c r="W930" i="1"/>
  <c r="AG930" i="1" s="1"/>
  <c r="B930" i="1" s="1"/>
  <c r="W938" i="1"/>
  <c r="AG938" i="1" s="1"/>
  <c r="W947" i="1"/>
  <c r="AG947" i="1" s="1"/>
  <c r="B947" i="1" s="1"/>
  <c r="W955" i="1"/>
  <c r="AG955" i="1" s="1"/>
  <c r="B955" i="1" s="1"/>
  <c r="W961" i="1"/>
  <c r="AG961" i="1" s="1"/>
  <c r="B961" i="1" s="1"/>
  <c r="W971" i="1"/>
  <c r="AG971" i="1" s="1"/>
  <c r="B971" i="1" s="1"/>
  <c r="W980" i="1"/>
  <c r="AG980" i="1" s="1"/>
  <c r="B980" i="1" s="1"/>
  <c r="W987" i="1"/>
  <c r="AG987" i="1" s="1"/>
  <c r="W997" i="1"/>
  <c r="AG997" i="1" s="1"/>
  <c r="B997" i="1" s="1"/>
  <c r="W1004" i="1"/>
  <c r="AG1004" i="1" s="1"/>
  <c r="B1004" i="1" s="1"/>
  <c r="W1008" i="1"/>
  <c r="AG1008" i="1" s="1"/>
  <c r="B1008" i="1" s="1"/>
  <c r="W742" i="1"/>
  <c r="AG742" i="1" s="1"/>
  <c r="B742" i="1" s="1"/>
  <c r="W748" i="1"/>
  <c r="AG748" i="1" s="1"/>
  <c r="B748" i="1" s="1"/>
  <c r="W757" i="1"/>
  <c r="AG757" i="1" s="1"/>
  <c r="W767" i="1"/>
  <c r="AG767" i="1" s="1"/>
  <c r="B767" i="1" s="1"/>
  <c r="W776" i="1"/>
  <c r="AG776" i="1" s="1"/>
  <c r="B776" i="1" s="1"/>
  <c r="W783" i="1"/>
  <c r="AG783" i="1" s="1"/>
  <c r="B783" i="1" s="1"/>
  <c r="W793" i="1"/>
  <c r="AG793" i="1" s="1"/>
  <c r="W799" i="1"/>
  <c r="AG799" i="1" s="1"/>
  <c r="W806" i="1"/>
  <c r="AG806" i="1" s="1"/>
  <c r="B806" i="1" s="1"/>
  <c r="W815" i="1"/>
  <c r="AG815" i="1" s="1"/>
  <c r="B815" i="1" s="1"/>
  <c r="W823" i="1"/>
  <c r="AG823" i="1" s="1"/>
  <c r="W829" i="1"/>
  <c r="AG829" i="1" s="1"/>
  <c r="B829" i="1" s="1"/>
  <c r="W839" i="1"/>
  <c r="AG839" i="1" s="1"/>
  <c r="B839" i="1" s="1"/>
  <c r="W847" i="1"/>
  <c r="AG847" i="1" s="1"/>
  <c r="B847" i="1" s="1"/>
  <c r="W856" i="1"/>
  <c r="AG856" i="1" s="1"/>
  <c r="W864" i="1"/>
  <c r="AG864" i="1" s="1"/>
  <c r="B864" i="1" s="1"/>
  <c r="W870" i="1"/>
  <c r="AG870" i="1" s="1"/>
  <c r="B870" i="1" s="1"/>
  <c r="W879" i="1"/>
  <c r="AG879" i="1" s="1"/>
  <c r="B879" i="1" s="1"/>
  <c r="W888" i="1"/>
  <c r="AG888" i="1" s="1"/>
  <c r="W896" i="1"/>
  <c r="AG896" i="1" s="1"/>
  <c r="W902" i="1"/>
  <c r="AG902" i="1" s="1"/>
  <c r="B902" i="1" s="1"/>
  <c r="W911" i="1"/>
  <c r="AG911" i="1" s="1"/>
  <c r="B911" i="1" s="1"/>
  <c r="W919" i="1"/>
  <c r="AG919" i="1" s="1"/>
  <c r="W926" i="1"/>
  <c r="AG926" i="1" s="1"/>
  <c r="B926" i="1" s="1"/>
  <c r="W936" i="1"/>
  <c r="AG936" i="1" s="1"/>
  <c r="B936" i="1" s="1"/>
  <c r="W943" i="1"/>
  <c r="AG943" i="1" s="1"/>
  <c r="B943" i="1" s="1"/>
  <c r="W953" i="1"/>
  <c r="AG953" i="1" s="1"/>
  <c r="W959" i="1"/>
  <c r="AG959" i="1" s="1"/>
  <c r="W968" i="1"/>
  <c r="AG968" i="1" s="1"/>
  <c r="B968" i="1" s="1"/>
  <c r="W977" i="1"/>
  <c r="AG977" i="1" s="1"/>
  <c r="B977" i="1" s="1"/>
  <c r="W984" i="1"/>
  <c r="AG984" i="1" s="1"/>
  <c r="W991" i="1"/>
  <c r="AG991" i="1" s="1"/>
  <c r="B991" i="1" s="1"/>
  <c r="W1000" i="1"/>
  <c r="AG1000" i="1" s="1"/>
  <c r="O1018" i="1"/>
  <c r="R1018" i="1" s="1"/>
  <c r="V1018" i="1" s="1"/>
  <c r="W747" i="1"/>
  <c r="AG747" i="1" s="1"/>
  <c r="B747" i="1" s="1"/>
  <c r="W1009" i="1"/>
  <c r="AG1009" i="1" s="1"/>
  <c r="B1009" i="1" s="1"/>
  <c r="W1013" i="1"/>
  <c r="AG1013" i="1" s="1"/>
  <c r="B1013" i="1" s="1"/>
  <c r="W760" i="1"/>
  <c r="AG760" i="1" s="1"/>
  <c r="B760" i="1" s="1"/>
  <c r="W766" i="1"/>
  <c r="AG766" i="1" s="1"/>
  <c r="B766" i="1" s="1"/>
  <c r="W773" i="1"/>
  <c r="AG773" i="1" s="1"/>
  <c r="B773" i="1" s="1"/>
  <c r="W780" i="1"/>
  <c r="AG780" i="1" s="1"/>
  <c r="B780" i="1" s="1"/>
  <c r="W787" i="1"/>
  <c r="AG787" i="1" s="1"/>
  <c r="B787" i="1" s="1"/>
  <c r="W797" i="1"/>
  <c r="AG797" i="1" s="1"/>
  <c r="B797" i="1" s="1"/>
  <c r="W805" i="1"/>
  <c r="AG805" i="1" s="1"/>
  <c r="B805" i="1" s="1"/>
  <c r="W814" i="1"/>
  <c r="AG814" i="1" s="1"/>
  <c r="B814" i="1" s="1"/>
  <c r="W821" i="1"/>
  <c r="AG821" i="1" s="1"/>
  <c r="B821" i="1" s="1"/>
  <c r="W830" i="1"/>
  <c r="AG830" i="1" s="1"/>
  <c r="B830" i="1" s="1"/>
  <c r="W837" i="1"/>
  <c r="AG837" i="1" s="1"/>
  <c r="B837" i="1" s="1"/>
  <c r="W845" i="1"/>
  <c r="AG845" i="1" s="1"/>
  <c r="B845" i="1" s="1"/>
  <c r="W851" i="1"/>
  <c r="AG851" i="1" s="1"/>
  <c r="B851" i="1" s="1"/>
  <c r="W860" i="1"/>
  <c r="AG860" i="1" s="1"/>
  <c r="B860" i="1" s="1"/>
  <c r="W868" i="1"/>
  <c r="AG868" i="1" s="1"/>
  <c r="B868" i="1" s="1"/>
  <c r="W877" i="1"/>
  <c r="AG877" i="1" s="1"/>
  <c r="B877" i="1" s="1"/>
  <c r="W885" i="1"/>
  <c r="AG885" i="1" s="1"/>
  <c r="B885" i="1" s="1"/>
  <c r="W894" i="1"/>
  <c r="AG894" i="1" s="1"/>
  <c r="B894" i="1" s="1"/>
  <c r="W903" i="1"/>
  <c r="AG903" i="1" s="1"/>
  <c r="B903" i="1" s="1"/>
  <c r="W910" i="1"/>
  <c r="AG910" i="1" s="1"/>
  <c r="B910" i="1" s="1"/>
  <c r="W918" i="1"/>
  <c r="AG918" i="1" s="1"/>
  <c r="B918" i="1" s="1"/>
  <c r="W928" i="1"/>
  <c r="AG928" i="1" s="1"/>
  <c r="B928" i="1" s="1"/>
  <c r="W932" i="1"/>
  <c r="AG932" i="1" s="1"/>
  <c r="B932" i="1" s="1"/>
  <c r="W940" i="1"/>
  <c r="AG940" i="1" s="1"/>
  <c r="B940" i="1" s="1"/>
  <c r="W948" i="1"/>
  <c r="AG948" i="1" s="1"/>
  <c r="B948" i="1" s="1"/>
  <c r="W956" i="1"/>
  <c r="AG956" i="1" s="1"/>
  <c r="B956" i="1" s="1"/>
  <c r="W964" i="1"/>
  <c r="AG964" i="1" s="1"/>
  <c r="B964" i="1" s="1"/>
  <c r="W972" i="1"/>
  <c r="AG972" i="1" s="1"/>
  <c r="B972" i="1" s="1"/>
  <c r="W981" i="1"/>
  <c r="AG981" i="1" s="1"/>
  <c r="B981" i="1" s="1"/>
  <c r="W988" i="1"/>
  <c r="AG988" i="1" s="1"/>
  <c r="B988" i="1" s="1"/>
  <c r="W996" i="1"/>
  <c r="AG996" i="1" s="1"/>
  <c r="B996" i="1" s="1"/>
  <c r="W1006" i="1"/>
  <c r="AG1006" i="1" s="1"/>
  <c r="B1006" i="1" s="1"/>
  <c r="W1014" i="1"/>
  <c r="AG1014" i="1" s="1"/>
  <c r="B1014" i="1" s="1"/>
  <c r="W743" i="1"/>
  <c r="W753" i="1"/>
  <c r="W761" i="1"/>
  <c r="W769" i="1"/>
  <c r="W778" i="1"/>
  <c r="W786" i="1"/>
  <c r="W792" i="1"/>
  <c r="W801" i="1"/>
  <c r="W809" i="1"/>
  <c r="W816" i="1"/>
  <c r="W828" i="1"/>
  <c r="W836" i="1"/>
  <c r="W844" i="1"/>
  <c r="W848" i="1"/>
  <c r="W857" i="1"/>
  <c r="W865" i="1"/>
  <c r="W873" i="1"/>
  <c r="W882" i="1"/>
  <c r="W889" i="1"/>
  <c r="W897" i="1"/>
  <c r="W904" i="1"/>
  <c r="W912" i="1"/>
  <c r="W921" i="1"/>
  <c r="W927" i="1"/>
  <c r="W937" i="1"/>
  <c r="W945" i="1"/>
  <c r="W951" i="1"/>
  <c r="W962" i="1"/>
  <c r="W969" i="1"/>
  <c r="W975" i="1"/>
  <c r="W985" i="1"/>
  <c r="W994" i="1"/>
  <c r="W998" i="1"/>
  <c r="W1011" i="1"/>
  <c r="M1021" i="1"/>
  <c r="N1021" i="1" s="1"/>
  <c r="P1021" i="1"/>
  <c r="Q1021" i="1"/>
  <c r="L1022" i="1"/>
  <c r="W746" i="1"/>
  <c r="W754" i="1"/>
  <c r="W759" i="1"/>
  <c r="W768" i="1"/>
  <c r="W777" i="1"/>
  <c r="W784" i="1"/>
  <c r="W790" i="1"/>
  <c r="W802" i="1"/>
  <c r="W810" i="1"/>
  <c r="W817" i="1"/>
  <c r="W824" i="1"/>
  <c r="W832" i="1"/>
  <c r="W840" i="1"/>
  <c r="W849" i="1"/>
  <c r="W855" i="1"/>
  <c r="W862" i="1"/>
  <c r="W871" i="1"/>
  <c r="W881" i="1"/>
  <c r="W887" i="1"/>
  <c r="W895" i="1"/>
  <c r="W905" i="1"/>
  <c r="W913" i="1"/>
  <c r="W917" i="1"/>
  <c r="W929" i="1"/>
  <c r="W934" i="1"/>
  <c r="W941" i="1"/>
  <c r="W952" i="1"/>
  <c r="W960" i="1"/>
  <c r="W966" i="1"/>
  <c r="W976" i="1"/>
  <c r="W983" i="1"/>
  <c r="W995" i="1"/>
  <c r="W1001" i="1"/>
  <c r="W1007" i="1"/>
  <c r="E1077" i="1"/>
  <c r="W744" i="1"/>
  <c r="W750" i="1"/>
  <c r="W758" i="1"/>
  <c r="W765" i="1"/>
  <c r="W774" i="1"/>
  <c r="W781" i="1"/>
  <c r="W791" i="1"/>
  <c r="W798" i="1"/>
  <c r="W807" i="1"/>
  <c r="W813" i="1"/>
  <c r="W822" i="1"/>
  <c r="W831" i="1"/>
  <c r="W838" i="1"/>
  <c r="W846" i="1"/>
  <c r="W852" i="1"/>
  <c r="W863" i="1"/>
  <c r="W872" i="1"/>
  <c r="W878" i="1"/>
  <c r="W884" i="1"/>
  <c r="W893" i="1"/>
  <c r="W901" i="1"/>
  <c r="W909" i="1"/>
  <c r="W920" i="1"/>
  <c r="W924" i="1"/>
  <c r="W935" i="1"/>
  <c r="W944" i="1"/>
  <c r="W950" i="1"/>
  <c r="W958" i="1"/>
  <c r="W967" i="1"/>
  <c r="W974" i="1"/>
  <c r="W982" i="1"/>
  <c r="W990" i="1"/>
  <c r="W999" i="1"/>
  <c r="W1005" i="1"/>
  <c r="W1015" i="1"/>
  <c r="X1078" i="1"/>
  <c r="K1078" i="1"/>
  <c r="A1079" i="1"/>
  <c r="W749" i="1"/>
  <c r="W751" i="1"/>
  <c r="W755" i="1"/>
  <c r="W763" i="1"/>
  <c r="W771" i="1"/>
  <c r="W782" i="1"/>
  <c r="W789" i="1"/>
  <c r="W795" i="1"/>
  <c r="W804" i="1"/>
  <c r="W812" i="1"/>
  <c r="W820" i="1"/>
  <c r="W827" i="1"/>
  <c r="W834" i="1"/>
  <c r="W843" i="1"/>
  <c r="W853" i="1"/>
  <c r="W858" i="1"/>
  <c r="W867" i="1"/>
  <c r="W876" i="1"/>
  <c r="W886" i="1"/>
  <c r="W892" i="1"/>
  <c r="W899" i="1"/>
  <c r="W906" i="1"/>
  <c r="W916" i="1"/>
  <c r="W925" i="1"/>
  <c r="W933" i="1"/>
  <c r="W939" i="1"/>
  <c r="W946" i="1"/>
  <c r="W954" i="1"/>
  <c r="W965" i="1"/>
  <c r="W973" i="1"/>
  <c r="W979" i="1"/>
  <c r="W986" i="1"/>
  <c r="W992" i="1"/>
  <c r="W1002" i="1"/>
  <c r="W1010" i="1"/>
  <c r="F1019" i="1"/>
  <c r="J1019" i="1" s="1"/>
  <c r="T1016" i="1"/>
  <c r="AF1016" i="1" s="1"/>
  <c r="S1017" i="1"/>
  <c r="AB1080" i="1"/>
  <c r="Z1077" i="1"/>
  <c r="AA1077" i="1" s="1"/>
  <c r="AH1077" i="1" s="1"/>
  <c r="AJ1078" i="1"/>
  <c r="C1078" i="1"/>
  <c r="I1078" i="1"/>
  <c r="H1078" i="1" s="1"/>
  <c r="Y1077" i="1"/>
  <c r="AC1020" i="1"/>
  <c r="AE1020" i="1" s="1"/>
  <c r="G1020" i="1"/>
  <c r="O1019" i="1" l="1"/>
  <c r="R1019" i="1" s="1"/>
  <c r="V1019" i="1" s="1"/>
  <c r="E1078" i="1"/>
  <c r="AB1081" i="1"/>
  <c r="F1020" i="1"/>
  <c r="J1020" i="1" s="1"/>
  <c r="B959" i="1"/>
  <c r="B896" i="1"/>
  <c r="B799" i="1"/>
  <c r="T1017" i="1"/>
  <c r="AF1017" i="1" s="1"/>
  <c r="S1018" i="1"/>
  <c r="U1017" i="1"/>
  <c r="W1017" i="1" s="1"/>
  <c r="AG1010" i="1"/>
  <c r="AG979" i="1"/>
  <c r="B979" i="1" s="1"/>
  <c r="AG946" i="1"/>
  <c r="B946" i="1" s="1"/>
  <c r="AG916" i="1"/>
  <c r="B916" i="1" s="1"/>
  <c r="AG886" i="1"/>
  <c r="B886" i="1" s="1"/>
  <c r="AG853" i="1"/>
  <c r="B853" i="1" s="1"/>
  <c r="AG820" i="1"/>
  <c r="B820" i="1" s="1"/>
  <c r="AG789" i="1"/>
  <c r="B789" i="1" s="1"/>
  <c r="AG755" i="1"/>
  <c r="B755" i="1" s="1"/>
  <c r="AG749" i="1"/>
  <c r="C1079" i="1"/>
  <c r="Z1078" i="1"/>
  <c r="AA1078" i="1" s="1"/>
  <c r="AH1078" i="1" s="1"/>
  <c r="AJ1079" i="1"/>
  <c r="Y1078" i="1"/>
  <c r="I1079" i="1"/>
  <c r="H1079" i="1" s="1"/>
  <c r="AG990" i="1"/>
  <c r="AG958" i="1"/>
  <c r="B958" i="1" s="1"/>
  <c r="AG924" i="1"/>
  <c r="AG893" i="1"/>
  <c r="B893" i="1" s="1"/>
  <c r="AG863" i="1"/>
  <c r="AG831" i="1"/>
  <c r="B831" i="1" s="1"/>
  <c r="AG798" i="1"/>
  <c r="AG765" i="1"/>
  <c r="B765" i="1" s="1"/>
  <c r="AG1007" i="1"/>
  <c r="B1007" i="1" s="1"/>
  <c r="AG976" i="1"/>
  <c r="B976" i="1" s="1"/>
  <c r="AG941" i="1"/>
  <c r="AG913" i="1"/>
  <c r="B913" i="1" s="1"/>
  <c r="AG881" i="1"/>
  <c r="AG849" i="1"/>
  <c r="B849" i="1" s="1"/>
  <c r="AG817" i="1"/>
  <c r="B817" i="1" s="1"/>
  <c r="AG784" i="1"/>
  <c r="B784" i="1" s="1"/>
  <c r="AG754" i="1"/>
  <c r="AG998" i="1"/>
  <c r="B998" i="1" s="1"/>
  <c r="AG969" i="1"/>
  <c r="AG937" i="1"/>
  <c r="B937" i="1" s="1"/>
  <c r="AG904" i="1"/>
  <c r="AG873" i="1"/>
  <c r="B873" i="1" s="1"/>
  <c r="AG844" i="1"/>
  <c r="AG809" i="1"/>
  <c r="B809" i="1" s="1"/>
  <c r="AG778" i="1"/>
  <c r="AG743" i="1"/>
  <c r="B743" i="1" s="1"/>
  <c r="AG1002" i="1"/>
  <c r="B1002" i="1" s="1"/>
  <c r="AG973" i="1"/>
  <c r="AG906" i="1"/>
  <c r="B906" i="1" s="1"/>
  <c r="AG876" i="1"/>
  <c r="AG843" i="1"/>
  <c r="B843" i="1" s="1"/>
  <c r="AG812" i="1"/>
  <c r="AG782" i="1"/>
  <c r="B782" i="1" s="1"/>
  <c r="AG751" i="1"/>
  <c r="AG1015" i="1"/>
  <c r="B1015" i="1" s="1"/>
  <c r="AG982" i="1"/>
  <c r="AG950" i="1"/>
  <c r="AG920" i="1"/>
  <c r="AG884" i="1"/>
  <c r="B884" i="1" s="1"/>
  <c r="AG852" i="1"/>
  <c r="B852" i="1" s="1"/>
  <c r="AG822" i="1"/>
  <c r="AG791" i="1"/>
  <c r="B791" i="1" s="1"/>
  <c r="AG758" i="1"/>
  <c r="B758" i="1" s="1"/>
  <c r="AG1001" i="1"/>
  <c r="B1001" i="1" s="1"/>
  <c r="AG966" i="1"/>
  <c r="B966" i="1" s="1"/>
  <c r="AG934" i="1"/>
  <c r="B934" i="1" s="1"/>
  <c r="AG905" i="1"/>
  <c r="B905" i="1" s="1"/>
  <c r="AG871" i="1"/>
  <c r="B871" i="1" s="1"/>
  <c r="AG840" i="1"/>
  <c r="B840" i="1" s="1"/>
  <c r="AG810" i="1"/>
  <c r="B810" i="1" s="1"/>
  <c r="AG777" i="1"/>
  <c r="AG746" i="1"/>
  <c r="B746" i="1" s="1"/>
  <c r="AC1021" i="1"/>
  <c r="AE1021" i="1" s="1"/>
  <c r="G1021" i="1"/>
  <c r="AG994" i="1"/>
  <c r="B994" i="1" s="1"/>
  <c r="AG962" i="1"/>
  <c r="AG927" i="1"/>
  <c r="B927" i="1" s="1"/>
  <c r="AG897" i="1"/>
  <c r="B897" i="1" s="1"/>
  <c r="AK897" i="1" s="1"/>
  <c r="AG865" i="1"/>
  <c r="B865" i="1" s="1"/>
  <c r="AG836" i="1"/>
  <c r="B836" i="1" s="1"/>
  <c r="AG801" i="1"/>
  <c r="B801" i="1" s="1"/>
  <c r="AG769" i="1"/>
  <c r="B769" i="1" s="1"/>
  <c r="AG939" i="1"/>
  <c r="B939" i="1" s="1"/>
  <c r="B1000" i="1"/>
  <c r="B984" i="1"/>
  <c r="B953" i="1"/>
  <c r="B919" i="1"/>
  <c r="B888" i="1"/>
  <c r="B856" i="1"/>
  <c r="B823" i="1"/>
  <c r="B793" i="1"/>
  <c r="B757" i="1"/>
  <c r="B987" i="1"/>
  <c r="B938" i="1"/>
  <c r="B907" i="1"/>
  <c r="B874" i="1"/>
  <c r="B808" i="1"/>
  <c r="AG992" i="1"/>
  <c r="B992" i="1" s="1"/>
  <c r="AG965" i="1"/>
  <c r="AG933" i="1"/>
  <c r="B933" i="1" s="1"/>
  <c r="AG899" i="1"/>
  <c r="AG867" i="1"/>
  <c r="B867" i="1" s="1"/>
  <c r="AG834" i="1"/>
  <c r="AG804" i="1"/>
  <c r="B804" i="1" s="1"/>
  <c r="AG771" i="1"/>
  <c r="A1080" i="1"/>
  <c r="K1079" i="1"/>
  <c r="X1079" i="1"/>
  <c r="AG1005" i="1"/>
  <c r="B1005" i="1" s="1"/>
  <c r="AG974" i="1"/>
  <c r="B974" i="1" s="1"/>
  <c r="AG944" i="1"/>
  <c r="B944" i="1" s="1"/>
  <c r="AG909" i="1"/>
  <c r="B909" i="1" s="1"/>
  <c r="AG878" i="1"/>
  <c r="B878" i="1" s="1"/>
  <c r="AG846" i="1"/>
  <c r="B846" i="1" s="1"/>
  <c r="AG813" i="1"/>
  <c r="AG781" i="1"/>
  <c r="B781" i="1" s="1"/>
  <c r="AG750" i="1"/>
  <c r="B750" i="1" s="1"/>
  <c r="AG995" i="1"/>
  <c r="B995" i="1" s="1"/>
  <c r="AG960" i="1"/>
  <c r="AG929" i="1"/>
  <c r="B929" i="1" s="1"/>
  <c r="AG895" i="1"/>
  <c r="AG862" i="1"/>
  <c r="B862" i="1" s="1"/>
  <c r="AG832" i="1"/>
  <c r="AG802" i="1"/>
  <c r="B802" i="1" s="1"/>
  <c r="AG768" i="1"/>
  <c r="M1022" i="1"/>
  <c r="N1022" i="1" s="1"/>
  <c r="P1022" i="1"/>
  <c r="Q1022" i="1"/>
  <c r="L1023" i="1"/>
  <c r="AG985" i="1"/>
  <c r="B985" i="1" s="1"/>
  <c r="AG951" i="1"/>
  <c r="AG921" i="1"/>
  <c r="B921" i="1" s="1"/>
  <c r="AG889" i="1"/>
  <c r="B889" i="1" s="1"/>
  <c r="AG857" i="1"/>
  <c r="B857" i="1" s="1"/>
  <c r="AG828" i="1"/>
  <c r="AG792" i="1"/>
  <c r="B792" i="1" s="1"/>
  <c r="AG761" i="1"/>
  <c r="B761" i="1" s="1"/>
  <c r="AG986" i="1"/>
  <c r="B986" i="1" s="1"/>
  <c r="AG954" i="1"/>
  <c r="AG925" i="1"/>
  <c r="B925" i="1" s="1"/>
  <c r="AG892" i="1"/>
  <c r="AG858" i="1"/>
  <c r="B858" i="1" s="1"/>
  <c r="AG827" i="1"/>
  <c r="AG795" i="1"/>
  <c r="B795" i="1" s="1"/>
  <c r="AG763" i="1"/>
  <c r="B763" i="1" s="1"/>
  <c r="B850" i="1"/>
  <c r="B772" i="1"/>
  <c r="AG999" i="1"/>
  <c r="AG967" i="1"/>
  <c r="B967" i="1" s="1"/>
  <c r="AG935" i="1"/>
  <c r="AG901" i="1"/>
  <c r="B901" i="1" s="1"/>
  <c r="AG872" i="1"/>
  <c r="AG838" i="1"/>
  <c r="B838" i="1" s="1"/>
  <c r="AG807" i="1"/>
  <c r="AG774" i="1"/>
  <c r="B774" i="1" s="1"/>
  <c r="AG744" i="1"/>
  <c r="AG983" i="1"/>
  <c r="B983" i="1" s="1"/>
  <c r="AG952" i="1"/>
  <c r="AG917" i="1"/>
  <c r="B917" i="1" s="1"/>
  <c r="AG887" i="1"/>
  <c r="AG855" i="1"/>
  <c r="B855" i="1" s="1"/>
  <c r="AG824" i="1"/>
  <c r="AG790" i="1"/>
  <c r="B790" i="1" s="1"/>
  <c r="AG759" i="1"/>
  <c r="AG1011" i="1"/>
  <c r="B1011" i="1" s="1"/>
  <c r="AG975" i="1"/>
  <c r="AG945" i="1"/>
  <c r="B945" i="1" s="1"/>
  <c r="AG912" i="1"/>
  <c r="AG882" i="1"/>
  <c r="B882" i="1" s="1"/>
  <c r="AG848" i="1"/>
  <c r="AG816" i="1"/>
  <c r="B816" i="1" s="1"/>
  <c r="AG786" i="1"/>
  <c r="AG753" i="1"/>
  <c r="B1016" i="1"/>
  <c r="O1020" i="1" l="1"/>
  <c r="R1020" i="1" s="1"/>
  <c r="V1020" i="1" s="1"/>
  <c r="F1021" i="1"/>
  <c r="O1021" i="1" s="1"/>
  <c r="R1021" i="1" s="1"/>
  <c r="V1021" i="1" s="1"/>
  <c r="AG1017" i="1"/>
  <c r="B1017" i="1" s="1"/>
  <c r="B753" i="1"/>
  <c r="B813" i="1"/>
  <c r="A1081" i="1"/>
  <c r="K1080" i="1"/>
  <c r="X1080" i="1"/>
  <c r="B962" i="1"/>
  <c r="B777" i="1"/>
  <c r="B822" i="1"/>
  <c r="B950" i="1"/>
  <c r="T1018" i="1"/>
  <c r="AF1018" i="1" s="1"/>
  <c r="S1019" i="1"/>
  <c r="U1018" i="1"/>
  <c r="W1018" i="1" s="1"/>
  <c r="AC1022" i="1"/>
  <c r="AE1022" i="1" s="1"/>
  <c r="G1022" i="1"/>
  <c r="E1079" i="1"/>
  <c r="AB1082" i="1"/>
  <c r="B786" i="1"/>
  <c r="B848" i="1"/>
  <c r="B912" i="1"/>
  <c r="B975" i="1"/>
  <c r="B759" i="1"/>
  <c r="B824" i="1"/>
  <c r="B887" i="1"/>
  <c r="B952" i="1"/>
  <c r="B744" i="1"/>
  <c r="B807" i="1"/>
  <c r="B872" i="1"/>
  <c r="B935" i="1"/>
  <c r="B999" i="1"/>
  <c r="B827" i="1"/>
  <c r="B892" i="1"/>
  <c r="B954" i="1"/>
  <c r="B828" i="1"/>
  <c r="B951" i="1"/>
  <c r="M1023" i="1"/>
  <c r="N1023" i="1" s="1"/>
  <c r="P1023" i="1"/>
  <c r="Q1023" i="1"/>
  <c r="L1024" i="1"/>
  <c r="B768" i="1"/>
  <c r="B832" i="1"/>
  <c r="B895" i="1"/>
  <c r="B960" i="1"/>
  <c r="Y1079" i="1"/>
  <c r="Z1079" i="1"/>
  <c r="AA1079" i="1" s="1"/>
  <c r="AH1079" i="1" s="1"/>
  <c r="AJ1080" i="1"/>
  <c r="I1080" i="1"/>
  <c r="H1080" i="1" s="1"/>
  <c r="C1080" i="1"/>
  <c r="B771" i="1"/>
  <c r="B834" i="1"/>
  <c r="B899" i="1"/>
  <c r="B965" i="1"/>
  <c r="B920" i="1"/>
  <c r="B982" i="1"/>
  <c r="B751" i="1"/>
  <c r="B812" i="1"/>
  <c r="B876" i="1"/>
  <c r="B973" i="1"/>
  <c r="B778" i="1"/>
  <c r="B844" i="1"/>
  <c r="B904" i="1"/>
  <c r="B969" i="1"/>
  <c r="B754" i="1"/>
  <c r="B881" i="1"/>
  <c r="B941" i="1"/>
  <c r="B798" i="1"/>
  <c r="B863" i="1"/>
  <c r="B924" i="1"/>
  <c r="B990" i="1"/>
  <c r="B749" i="1"/>
  <c r="B1010" i="1"/>
  <c r="J1021" i="1" l="1"/>
  <c r="M1024" i="1"/>
  <c r="N1024" i="1" s="1"/>
  <c r="P1024" i="1"/>
  <c r="Q1024" i="1"/>
  <c r="L1025" i="1"/>
  <c r="X1081" i="1"/>
  <c r="K1081" i="1"/>
  <c r="A1082" i="1"/>
  <c r="E1080" i="1"/>
  <c r="AB1083" i="1"/>
  <c r="AG1018" i="1"/>
  <c r="AC1023" i="1"/>
  <c r="AE1023" i="1" s="1"/>
  <c r="G1023" i="1"/>
  <c r="F1022" i="1"/>
  <c r="J1022" i="1" s="1"/>
  <c r="T1019" i="1"/>
  <c r="AF1019" i="1" s="1"/>
  <c r="S1020" i="1"/>
  <c r="U1019" i="1"/>
  <c r="W1019" i="1" s="1"/>
  <c r="Y1080" i="1"/>
  <c r="AJ1081" i="1"/>
  <c r="Z1080" i="1"/>
  <c r="AA1080" i="1" s="1"/>
  <c r="AH1080" i="1" s="1"/>
  <c r="C1081" i="1"/>
  <c r="I1081" i="1"/>
  <c r="H1081" i="1" s="1"/>
  <c r="O1022" i="1" l="1"/>
  <c r="R1022" i="1" s="1"/>
  <c r="V1022" i="1" s="1"/>
  <c r="Y1081" i="1"/>
  <c r="AJ1082" i="1"/>
  <c r="Z1081" i="1"/>
  <c r="AA1081" i="1" s="1"/>
  <c r="AH1081" i="1" s="1"/>
  <c r="C1082" i="1"/>
  <c r="I1082" i="1"/>
  <c r="H1082" i="1" s="1"/>
  <c r="AG1019" i="1"/>
  <c r="B1019" i="1" s="1"/>
  <c r="E1081" i="1"/>
  <c r="B1018" i="1"/>
  <c r="A1083" i="1"/>
  <c r="K1082" i="1"/>
  <c r="X1082" i="1"/>
  <c r="AC1024" i="1"/>
  <c r="AE1024" i="1" s="1"/>
  <c r="G1024" i="1"/>
  <c r="T1020" i="1"/>
  <c r="AF1020" i="1" s="1"/>
  <c r="S1021" i="1"/>
  <c r="U1020" i="1"/>
  <c r="W1020" i="1" s="1"/>
  <c r="F1023" i="1"/>
  <c r="O1023" i="1" s="1"/>
  <c r="R1023" i="1" s="1"/>
  <c r="V1023" i="1" s="1"/>
  <c r="AB1084" i="1"/>
  <c r="M1025" i="1"/>
  <c r="N1025" i="1" s="1"/>
  <c r="P1025" i="1"/>
  <c r="Q1025" i="1"/>
  <c r="L1026" i="1"/>
  <c r="J1023" i="1" l="1"/>
  <c r="T1021" i="1"/>
  <c r="AF1021" i="1" s="1"/>
  <c r="S1022" i="1"/>
  <c r="U1021" i="1"/>
  <c r="W1021" i="1" s="1"/>
  <c r="Z1082" i="1"/>
  <c r="AA1082" i="1" s="1"/>
  <c r="AH1082" i="1" s="1"/>
  <c r="AJ1083" i="1"/>
  <c r="C1083" i="1"/>
  <c r="I1083" i="1"/>
  <c r="H1083" i="1" s="1"/>
  <c r="Y1082" i="1"/>
  <c r="M1026" i="1"/>
  <c r="N1026" i="1" s="1"/>
  <c r="P1026" i="1"/>
  <c r="Q1026" i="1"/>
  <c r="L1027" i="1"/>
  <c r="F1024" i="1"/>
  <c r="J1024" i="1" s="1"/>
  <c r="E1082" i="1"/>
  <c r="AC1025" i="1"/>
  <c r="AE1025" i="1" s="1"/>
  <c r="G1025" i="1"/>
  <c r="AB1085" i="1"/>
  <c r="AG1020" i="1"/>
  <c r="X1083" i="1"/>
  <c r="A1084" i="1"/>
  <c r="K1083" i="1"/>
  <c r="X1084" i="1" l="1"/>
  <c r="A1085" i="1"/>
  <c r="K1084" i="1"/>
  <c r="O1024" i="1"/>
  <c r="R1024" i="1" s="1"/>
  <c r="V1024" i="1" s="1"/>
  <c r="AG1021" i="1"/>
  <c r="B1021" i="1" s="1"/>
  <c r="Y1083" i="1"/>
  <c r="Z1083" i="1"/>
  <c r="AA1083" i="1" s="1"/>
  <c r="AH1083" i="1" s="1"/>
  <c r="AJ1084" i="1"/>
  <c r="C1084" i="1"/>
  <c r="I1084" i="1"/>
  <c r="H1084" i="1" s="1"/>
  <c r="AB1086" i="1"/>
  <c r="T1022" i="1"/>
  <c r="AF1022" i="1" s="1"/>
  <c r="S1023" i="1"/>
  <c r="U1022" i="1"/>
  <c r="W1022" i="1" s="1"/>
  <c r="AC1026" i="1"/>
  <c r="AE1026" i="1" s="1"/>
  <c r="G1026" i="1"/>
  <c r="F1025" i="1"/>
  <c r="O1025" i="1" s="1"/>
  <c r="R1025" i="1" s="1"/>
  <c r="V1025" i="1" s="1"/>
  <c r="B1020" i="1"/>
  <c r="M1027" i="1"/>
  <c r="N1027" i="1" s="1"/>
  <c r="P1027" i="1"/>
  <c r="Q1027" i="1"/>
  <c r="L1028" i="1"/>
  <c r="E1083" i="1"/>
  <c r="AC1027" i="1" l="1"/>
  <c r="AE1027" i="1" s="1"/>
  <c r="G1027" i="1"/>
  <c r="J1025" i="1"/>
  <c r="AB1087" i="1"/>
  <c r="E1084" i="1"/>
  <c r="A1086" i="1"/>
  <c r="X1085" i="1"/>
  <c r="K1085" i="1"/>
  <c r="M1028" i="1"/>
  <c r="N1028" i="1" s="1"/>
  <c r="P1028" i="1"/>
  <c r="Q1028" i="1"/>
  <c r="L1029" i="1"/>
  <c r="Z1084" i="1"/>
  <c r="AA1084" i="1" s="1"/>
  <c r="AH1084" i="1" s="1"/>
  <c r="C1085" i="1"/>
  <c r="Y1084" i="1"/>
  <c r="AJ1085" i="1"/>
  <c r="I1085" i="1"/>
  <c r="H1085" i="1" s="1"/>
  <c r="AG1022" i="1"/>
  <c r="B1022" i="1" s="1"/>
  <c r="T1023" i="1"/>
  <c r="AF1023" i="1" s="1"/>
  <c r="S1024" i="1"/>
  <c r="U1023" i="1"/>
  <c r="W1023" i="1" s="1"/>
  <c r="F1026" i="1"/>
  <c r="O1026" i="1" s="1"/>
  <c r="R1026" i="1" s="1"/>
  <c r="V1026" i="1" s="1"/>
  <c r="J1026" i="1" l="1"/>
  <c r="Y1085" i="1"/>
  <c r="AJ1086" i="1"/>
  <c r="C1086" i="1"/>
  <c r="Z1085" i="1"/>
  <c r="AA1085" i="1" s="1"/>
  <c r="AH1085" i="1" s="1"/>
  <c r="I1086" i="1"/>
  <c r="H1086" i="1" s="1"/>
  <c r="F1027" i="1"/>
  <c r="J1027" i="1" s="1"/>
  <c r="AC1028" i="1"/>
  <c r="AE1028" i="1" s="1"/>
  <c r="G1028" i="1"/>
  <c r="X1086" i="1"/>
  <c r="A1087" i="1"/>
  <c r="K1086" i="1"/>
  <c r="T1024" i="1"/>
  <c r="AF1024" i="1" s="1"/>
  <c r="S1025" i="1"/>
  <c r="U1024" i="1"/>
  <c r="W1024" i="1" s="1"/>
  <c r="M1029" i="1"/>
  <c r="N1029" i="1" s="1"/>
  <c r="P1029" i="1"/>
  <c r="Q1029" i="1"/>
  <c r="L1030" i="1"/>
  <c r="AB1088" i="1"/>
  <c r="AG1023" i="1"/>
  <c r="B1023" i="1" s="1"/>
  <c r="E1085" i="1"/>
  <c r="O1027" i="1" l="1"/>
  <c r="R1027" i="1" s="1"/>
  <c r="V1027" i="1" s="1"/>
  <c r="A1088" i="1"/>
  <c r="K1087" i="1"/>
  <c r="X1087" i="1"/>
  <c r="AG1024" i="1"/>
  <c r="B1024" i="1" s="1"/>
  <c r="C1087" i="1"/>
  <c r="Z1086" i="1"/>
  <c r="AA1086" i="1" s="1"/>
  <c r="AH1086" i="1" s="1"/>
  <c r="AJ1087" i="1"/>
  <c r="Y1086" i="1"/>
  <c r="I1087" i="1"/>
  <c r="H1087" i="1" s="1"/>
  <c r="AB1089" i="1"/>
  <c r="M1030" i="1"/>
  <c r="N1030" i="1" s="1"/>
  <c r="P1030" i="1"/>
  <c r="Q1030" i="1"/>
  <c r="L1031" i="1"/>
  <c r="T1025" i="1"/>
  <c r="AF1025" i="1" s="1"/>
  <c r="S1026" i="1"/>
  <c r="U1025" i="1"/>
  <c r="W1025" i="1" s="1"/>
  <c r="F1028" i="1"/>
  <c r="J1028" i="1" s="1"/>
  <c r="AC1029" i="1"/>
  <c r="AE1029" i="1" s="1"/>
  <c r="G1029" i="1"/>
  <c r="E1086" i="1"/>
  <c r="O1028" i="1" l="1"/>
  <c r="R1028" i="1" s="1"/>
  <c r="V1028" i="1" s="1"/>
  <c r="AG1025" i="1"/>
  <c r="B1025" i="1" s="1"/>
  <c r="AB1090" i="1"/>
  <c r="C1088" i="1"/>
  <c r="Y1087" i="1"/>
  <c r="Z1087" i="1"/>
  <c r="AA1087" i="1" s="1"/>
  <c r="AH1087" i="1" s="1"/>
  <c r="I1088" i="1"/>
  <c r="H1088" i="1" s="1"/>
  <c r="AJ1088" i="1"/>
  <c r="T1026" i="1"/>
  <c r="AF1026" i="1" s="1"/>
  <c r="S1027" i="1"/>
  <c r="U1026" i="1"/>
  <c r="W1026" i="1" s="1"/>
  <c r="AC1030" i="1"/>
  <c r="AE1030" i="1" s="1"/>
  <c r="G1030" i="1"/>
  <c r="K1088" i="1"/>
  <c r="X1088" i="1"/>
  <c r="A1089" i="1"/>
  <c r="F1029" i="1"/>
  <c r="J1029" i="1" s="1"/>
  <c r="M1031" i="1"/>
  <c r="N1031" i="1" s="1"/>
  <c r="P1031" i="1"/>
  <c r="Q1031" i="1"/>
  <c r="L1032" i="1"/>
  <c r="E1087" i="1"/>
  <c r="M1032" i="1" l="1"/>
  <c r="N1032" i="1" s="1"/>
  <c r="P1032" i="1"/>
  <c r="Q1032" i="1"/>
  <c r="L1033" i="1"/>
  <c r="O1029" i="1"/>
  <c r="R1029" i="1" s="1"/>
  <c r="V1029" i="1" s="1"/>
  <c r="AG1026" i="1"/>
  <c r="B1026" i="1" s="1"/>
  <c r="F1030" i="1"/>
  <c r="O1030" i="1" s="1"/>
  <c r="R1030" i="1" s="1"/>
  <c r="V1030" i="1" s="1"/>
  <c r="T1027" i="1"/>
  <c r="AF1027" i="1" s="1"/>
  <c r="S1028" i="1"/>
  <c r="U1027" i="1"/>
  <c r="W1027" i="1" s="1"/>
  <c r="E1088" i="1"/>
  <c r="X1089" i="1"/>
  <c r="K1089" i="1"/>
  <c r="A1090" i="1"/>
  <c r="AC1031" i="1"/>
  <c r="AE1031" i="1" s="1"/>
  <c r="G1031" i="1"/>
  <c r="C1089" i="1"/>
  <c r="Y1088" i="1"/>
  <c r="Z1088" i="1"/>
  <c r="AA1088" i="1" s="1"/>
  <c r="AH1088" i="1" s="1"/>
  <c r="AJ1089" i="1"/>
  <c r="I1089" i="1"/>
  <c r="H1089" i="1" s="1"/>
  <c r="AB1091" i="1"/>
  <c r="AB1092" i="1" l="1"/>
  <c r="F1031" i="1"/>
  <c r="J1031" i="1" s="1"/>
  <c r="T1028" i="1"/>
  <c r="AF1028" i="1" s="1"/>
  <c r="S1029" i="1"/>
  <c r="U1028" i="1"/>
  <c r="W1028" i="1" s="1"/>
  <c r="J1030" i="1"/>
  <c r="E1089" i="1"/>
  <c r="Y1089" i="1"/>
  <c r="C1090" i="1"/>
  <c r="Z1089" i="1"/>
  <c r="AA1089" i="1" s="1"/>
  <c r="AH1089" i="1" s="1"/>
  <c r="AJ1090" i="1"/>
  <c r="I1090" i="1"/>
  <c r="H1090" i="1" s="1"/>
  <c r="AG1027" i="1"/>
  <c r="B1027" i="1" s="1"/>
  <c r="AC1032" i="1"/>
  <c r="AE1032" i="1" s="1"/>
  <c r="G1032" i="1"/>
  <c r="A1091" i="1"/>
  <c r="K1090" i="1"/>
  <c r="X1090" i="1"/>
  <c r="M1033" i="1"/>
  <c r="N1033" i="1" s="1"/>
  <c r="P1033" i="1"/>
  <c r="Q1033" i="1"/>
  <c r="L1034" i="1"/>
  <c r="AC1033" i="1" l="1"/>
  <c r="AE1033" i="1" s="1"/>
  <c r="G1033" i="1"/>
  <c r="T1029" i="1"/>
  <c r="AF1029" i="1" s="1"/>
  <c r="S1030" i="1"/>
  <c r="U1029" i="1"/>
  <c r="W1029" i="1" s="1"/>
  <c r="M1034" i="1"/>
  <c r="N1034" i="1" s="1"/>
  <c r="P1034" i="1"/>
  <c r="Q1034" i="1"/>
  <c r="L1035" i="1"/>
  <c r="X1091" i="1"/>
  <c r="K1091" i="1"/>
  <c r="A1092" i="1"/>
  <c r="Z1090" i="1"/>
  <c r="AA1090" i="1" s="1"/>
  <c r="AH1090" i="1" s="1"/>
  <c r="AJ1091" i="1"/>
  <c r="C1091" i="1"/>
  <c r="I1091" i="1"/>
  <c r="H1091" i="1" s="1"/>
  <c r="Y1090" i="1"/>
  <c r="F1032" i="1"/>
  <c r="J1032" i="1" s="1"/>
  <c r="O1031" i="1"/>
  <c r="R1031" i="1" s="1"/>
  <c r="V1031" i="1" s="1"/>
  <c r="AB1093" i="1"/>
  <c r="E1090" i="1"/>
  <c r="AG1028" i="1"/>
  <c r="AB1094" i="1" l="1"/>
  <c r="O1032" i="1"/>
  <c r="R1032" i="1" s="1"/>
  <c r="V1032" i="1" s="1"/>
  <c r="AC1034" i="1"/>
  <c r="AE1034" i="1" s="1"/>
  <c r="G1034" i="1"/>
  <c r="F1033" i="1"/>
  <c r="O1033" i="1" s="1"/>
  <c r="R1033" i="1" s="1"/>
  <c r="V1033" i="1" s="1"/>
  <c r="E1091" i="1"/>
  <c r="M1035" i="1"/>
  <c r="N1035" i="1" s="1"/>
  <c r="P1035" i="1"/>
  <c r="Q1035" i="1"/>
  <c r="L1036" i="1"/>
  <c r="AG1029" i="1"/>
  <c r="B1029" i="1" s="1"/>
  <c r="AJ1092" i="1"/>
  <c r="Z1091" i="1"/>
  <c r="AA1091" i="1" s="1"/>
  <c r="AH1091" i="1" s="1"/>
  <c r="C1092" i="1"/>
  <c r="Y1091" i="1"/>
  <c r="I1092" i="1"/>
  <c r="H1092" i="1" s="1"/>
  <c r="B1028" i="1"/>
  <c r="A1093" i="1"/>
  <c r="K1092" i="1"/>
  <c r="X1092" i="1"/>
  <c r="T1030" i="1"/>
  <c r="AF1030" i="1" s="1"/>
  <c r="S1031" i="1"/>
  <c r="U1030" i="1"/>
  <c r="W1030" i="1" s="1"/>
  <c r="AG1030" i="1" l="1"/>
  <c r="E1092" i="1"/>
  <c r="X1093" i="1"/>
  <c r="A1094" i="1"/>
  <c r="K1093" i="1"/>
  <c r="F1034" i="1"/>
  <c r="O1034" i="1" s="1"/>
  <c r="R1034" i="1" s="1"/>
  <c r="V1034" i="1" s="1"/>
  <c r="AC1035" i="1"/>
  <c r="AE1035" i="1" s="1"/>
  <c r="G1035" i="1"/>
  <c r="J1033" i="1"/>
  <c r="AB1095" i="1"/>
  <c r="T1031" i="1"/>
  <c r="AF1031" i="1" s="1"/>
  <c r="S1032" i="1"/>
  <c r="U1031" i="1"/>
  <c r="W1031" i="1" s="1"/>
  <c r="M1036" i="1"/>
  <c r="N1036" i="1" s="1"/>
  <c r="P1036" i="1"/>
  <c r="Q1036" i="1"/>
  <c r="L1037" i="1"/>
  <c r="AJ1093" i="1"/>
  <c r="Y1092" i="1"/>
  <c r="C1093" i="1"/>
  <c r="Z1092" i="1"/>
  <c r="AA1092" i="1" s="1"/>
  <c r="AH1092" i="1" s="1"/>
  <c r="I1093" i="1"/>
  <c r="H1093" i="1" s="1"/>
  <c r="J1034" i="1" l="1"/>
  <c r="AB1096" i="1"/>
  <c r="Y1093" i="1"/>
  <c r="C1094" i="1"/>
  <c r="Z1093" i="1"/>
  <c r="AA1093" i="1" s="1"/>
  <c r="AH1093" i="1" s="1"/>
  <c r="AJ1094" i="1"/>
  <c r="I1094" i="1"/>
  <c r="H1094" i="1" s="1"/>
  <c r="AC1036" i="1"/>
  <c r="AE1036" i="1" s="1"/>
  <c r="G1036" i="1"/>
  <c r="B1030" i="1"/>
  <c r="M1037" i="1"/>
  <c r="N1037" i="1" s="1"/>
  <c r="P1037" i="1"/>
  <c r="Q1037" i="1"/>
  <c r="L1038" i="1"/>
  <c r="AG1031" i="1"/>
  <c r="F1035" i="1"/>
  <c r="O1035" i="1" s="1"/>
  <c r="R1035" i="1" s="1"/>
  <c r="V1035" i="1" s="1"/>
  <c r="E1093" i="1"/>
  <c r="T1032" i="1"/>
  <c r="AF1032" i="1" s="1"/>
  <c r="S1033" i="1"/>
  <c r="U1032" i="1"/>
  <c r="W1032" i="1" s="1"/>
  <c r="X1094" i="1"/>
  <c r="A1095" i="1"/>
  <c r="K1094" i="1"/>
  <c r="J1035" i="1" l="1"/>
  <c r="X1095" i="1"/>
  <c r="K1095" i="1"/>
  <c r="A1096" i="1"/>
  <c r="M1038" i="1"/>
  <c r="N1038" i="1" s="1"/>
  <c r="P1038" i="1"/>
  <c r="Q1038" i="1"/>
  <c r="L1039" i="1"/>
  <c r="T1033" i="1"/>
  <c r="AF1033" i="1" s="1"/>
  <c r="S1034" i="1"/>
  <c r="U1033" i="1"/>
  <c r="W1033" i="1" s="1"/>
  <c r="Z1094" i="1"/>
  <c r="AA1094" i="1" s="1"/>
  <c r="AH1094" i="1" s="1"/>
  <c r="AJ1095" i="1"/>
  <c r="Y1094" i="1"/>
  <c r="I1095" i="1"/>
  <c r="H1095" i="1" s="1"/>
  <c r="C1095" i="1"/>
  <c r="E1094" i="1"/>
  <c r="AB1097" i="1"/>
  <c r="AG1032" i="1"/>
  <c r="B1032" i="1" s="1"/>
  <c r="B1031" i="1"/>
  <c r="F1036" i="1"/>
  <c r="O1036" i="1" s="1"/>
  <c r="R1036" i="1" s="1"/>
  <c r="V1036" i="1" s="1"/>
  <c r="AC1037" i="1"/>
  <c r="AE1037" i="1" s="1"/>
  <c r="G1037" i="1"/>
  <c r="J1036" i="1" l="1"/>
  <c r="AG1033" i="1"/>
  <c r="M1039" i="1"/>
  <c r="N1039" i="1" s="1"/>
  <c r="P1039" i="1"/>
  <c r="Q1039" i="1"/>
  <c r="L1040" i="1"/>
  <c r="Y1095" i="1"/>
  <c r="Z1095" i="1"/>
  <c r="AA1095" i="1" s="1"/>
  <c r="AH1095" i="1" s="1"/>
  <c r="C1096" i="1"/>
  <c r="AJ1096" i="1"/>
  <c r="I1096" i="1"/>
  <c r="H1096" i="1" s="1"/>
  <c r="F1037" i="1"/>
  <c r="O1037" i="1" s="1"/>
  <c r="R1037" i="1" s="1"/>
  <c r="V1037" i="1" s="1"/>
  <c r="T1034" i="1"/>
  <c r="AF1034" i="1" s="1"/>
  <c r="S1035" i="1"/>
  <c r="U1034" i="1"/>
  <c r="W1034" i="1" s="1"/>
  <c r="X1096" i="1"/>
  <c r="A1097" i="1"/>
  <c r="K1096" i="1"/>
  <c r="E1095" i="1"/>
  <c r="AB1098" i="1"/>
  <c r="AC1038" i="1"/>
  <c r="AE1038" i="1" s="1"/>
  <c r="G1038" i="1"/>
  <c r="J1037" i="1" l="1"/>
  <c r="AG1034" i="1"/>
  <c r="B1034" i="1" s="1"/>
  <c r="AB1099" i="1"/>
  <c r="X1097" i="1"/>
  <c r="K1097" i="1"/>
  <c r="A1098" i="1"/>
  <c r="E1096" i="1"/>
  <c r="F1038" i="1"/>
  <c r="J1038" i="1" s="1"/>
  <c r="AJ1097" i="1"/>
  <c r="Y1096" i="1"/>
  <c r="C1097" i="1"/>
  <c r="I1097" i="1"/>
  <c r="H1097" i="1" s="1"/>
  <c r="Z1096" i="1"/>
  <c r="AA1096" i="1" s="1"/>
  <c r="AH1096" i="1" s="1"/>
  <c r="AC1039" i="1"/>
  <c r="AE1039" i="1" s="1"/>
  <c r="G1039" i="1"/>
  <c r="T1035" i="1"/>
  <c r="AF1035" i="1" s="1"/>
  <c r="S1036" i="1"/>
  <c r="U1035" i="1"/>
  <c r="W1035" i="1" s="1"/>
  <c r="M1040" i="1"/>
  <c r="N1040" i="1" s="1"/>
  <c r="P1040" i="1"/>
  <c r="Q1040" i="1"/>
  <c r="L1041" i="1"/>
  <c r="B1033" i="1"/>
  <c r="T1036" i="1" l="1"/>
  <c r="AF1036" i="1" s="1"/>
  <c r="S1037" i="1"/>
  <c r="U1036" i="1"/>
  <c r="W1036" i="1" s="1"/>
  <c r="O1038" i="1"/>
  <c r="R1038" i="1" s="1"/>
  <c r="V1038" i="1" s="1"/>
  <c r="AB1100" i="1"/>
  <c r="Y1097" i="1"/>
  <c r="AJ1098" i="1"/>
  <c r="I1098" i="1"/>
  <c r="H1098" i="1" s="1"/>
  <c r="Z1097" i="1"/>
  <c r="AA1097" i="1" s="1"/>
  <c r="AH1097" i="1" s="1"/>
  <c r="C1098" i="1"/>
  <c r="AC1040" i="1"/>
  <c r="AE1040" i="1" s="1"/>
  <c r="G1040" i="1"/>
  <c r="F1039" i="1"/>
  <c r="J1039" i="1" s="1"/>
  <c r="M1041" i="1"/>
  <c r="N1041" i="1" s="1"/>
  <c r="P1041" i="1"/>
  <c r="Q1041" i="1"/>
  <c r="L1042" i="1"/>
  <c r="AG1035" i="1"/>
  <c r="B1035" i="1" s="1"/>
  <c r="E1097" i="1"/>
  <c r="X1098" i="1"/>
  <c r="A1099" i="1"/>
  <c r="K1098" i="1"/>
  <c r="O1039" i="1" l="1"/>
  <c r="R1039" i="1" s="1"/>
  <c r="V1039" i="1" s="1"/>
  <c r="T1037" i="1"/>
  <c r="AF1037" i="1" s="1"/>
  <c r="S1038" i="1"/>
  <c r="U1037" i="1"/>
  <c r="W1037" i="1" s="1"/>
  <c r="AC1041" i="1"/>
  <c r="AE1041" i="1" s="1"/>
  <c r="G1041" i="1"/>
  <c r="AB1101" i="1"/>
  <c r="Y1098" i="1"/>
  <c r="C1099" i="1"/>
  <c r="Z1098" i="1"/>
  <c r="AA1098" i="1" s="1"/>
  <c r="AH1098" i="1" s="1"/>
  <c r="AJ1099" i="1"/>
  <c r="I1099" i="1"/>
  <c r="H1099" i="1" s="1"/>
  <c r="M1042" i="1"/>
  <c r="N1042" i="1" s="1"/>
  <c r="P1042" i="1"/>
  <c r="Q1042" i="1"/>
  <c r="L1043" i="1"/>
  <c r="E1098" i="1"/>
  <c r="K1099" i="1"/>
  <c r="X1099" i="1"/>
  <c r="A1100" i="1"/>
  <c r="F1040" i="1"/>
  <c r="O1040" i="1" s="1"/>
  <c r="R1040" i="1" s="1"/>
  <c r="V1040" i="1" s="1"/>
  <c r="AG1036" i="1"/>
  <c r="J1040" i="1" l="1"/>
  <c r="X1100" i="1"/>
  <c r="K1100" i="1"/>
  <c r="A1101" i="1"/>
  <c r="I1100" i="1"/>
  <c r="H1100" i="1" s="1"/>
  <c r="Y1099" i="1"/>
  <c r="Z1099" i="1"/>
  <c r="AA1099" i="1" s="1"/>
  <c r="AH1099" i="1" s="1"/>
  <c r="AJ1100" i="1"/>
  <c r="C1100" i="1"/>
  <c r="M1043" i="1"/>
  <c r="N1043" i="1" s="1"/>
  <c r="P1043" i="1"/>
  <c r="Q1043" i="1"/>
  <c r="L1044" i="1"/>
  <c r="E1099" i="1"/>
  <c r="AG1037" i="1"/>
  <c r="B1037" i="1" s="1"/>
  <c r="T1038" i="1"/>
  <c r="AF1038" i="1" s="1"/>
  <c r="S1039" i="1"/>
  <c r="U1038" i="1"/>
  <c r="W1038" i="1" s="1"/>
  <c r="B1036" i="1"/>
  <c r="F1041" i="1"/>
  <c r="O1041" i="1" s="1"/>
  <c r="R1041" i="1" s="1"/>
  <c r="V1041" i="1" s="1"/>
  <c r="AC1042" i="1"/>
  <c r="AE1042" i="1" s="1"/>
  <c r="G1042" i="1"/>
  <c r="AB1102" i="1"/>
  <c r="J1041" i="1" l="1"/>
  <c r="AC1043" i="1"/>
  <c r="AE1043" i="1" s="1"/>
  <c r="G1043" i="1"/>
  <c r="T1039" i="1"/>
  <c r="AF1039" i="1" s="1"/>
  <c r="S1040" i="1"/>
  <c r="U1039" i="1"/>
  <c r="W1039" i="1" s="1"/>
  <c r="M1044" i="1"/>
  <c r="N1044" i="1" s="1"/>
  <c r="L1045" i="1"/>
  <c r="AJ1101" i="1"/>
  <c r="I1101" i="1"/>
  <c r="H1101" i="1" s="1"/>
  <c r="Z1100" i="1"/>
  <c r="AA1100" i="1" s="1"/>
  <c r="AH1100" i="1" s="1"/>
  <c r="C1101" i="1"/>
  <c r="Y1100" i="1"/>
  <c r="F1042" i="1"/>
  <c r="J1042" i="1" s="1"/>
  <c r="AG1038" i="1"/>
  <c r="B1038" i="1" s="1"/>
  <c r="E1100" i="1"/>
  <c r="K1101" i="1"/>
  <c r="A1102" i="1"/>
  <c r="X1101" i="1"/>
  <c r="AB1103" i="1"/>
  <c r="O1042" i="1" l="1"/>
  <c r="R1042" i="1" s="1"/>
  <c r="V1042" i="1" s="1"/>
  <c r="G1044" i="1"/>
  <c r="AC1044" i="1"/>
  <c r="AE1044" i="1" s="1"/>
  <c r="F1043" i="1"/>
  <c r="J1043" i="1" s="1"/>
  <c r="Z1101" i="1"/>
  <c r="AA1101" i="1" s="1"/>
  <c r="AH1101" i="1" s="1"/>
  <c r="C1102" i="1"/>
  <c r="Y1101" i="1"/>
  <c r="AJ1102" i="1"/>
  <c r="I1102" i="1"/>
  <c r="H1102" i="1" s="1"/>
  <c r="E1101" i="1"/>
  <c r="M1045" i="1"/>
  <c r="N1045" i="1" s="1"/>
  <c r="L1046" i="1"/>
  <c r="AG1039" i="1"/>
  <c r="AB1104" i="1"/>
  <c r="T1040" i="1"/>
  <c r="AF1040" i="1" s="1"/>
  <c r="S1041" i="1"/>
  <c r="U1040" i="1"/>
  <c r="W1040" i="1" s="1"/>
  <c r="A1103" i="1"/>
  <c r="X1102" i="1"/>
  <c r="K1102" i="1"/>
  <c r="O1043" i="1" l="1"/>
  <c r="R1043" i="1" s="1"/>
  <c r="V1043" i="1" s="1"/>
  <c r="AC1045" i="1"/>
  <c r="AE1045" i="1" s="1"/>
  <c r="G1045" i="1"/>
  <c r="X1103" i="1"/>
  <c r="A1104" i="1"/>
  <c r="K1103" i="1"/>
  <c r="T1041" i="1"/>
  <c r="AF1041" i="1" s="1"/>
  <c r="S1042" i="1"/>
  <c r="U1041" i="1"/>
  <c r="W1041" i="1" s="1"/>
  <c r="M1046" i="1"/>
  <c r="N1046" i="1" s="1"/>
  <c r="L1047" i="1"/>
  <c r="E1102" i="1"/>
  <c r="AB1105" i="1"/>
  <c r="AG1040" i="1"/>
  <c r="B1040" i="1" s="1"/>
  <c r="Y1102" i="1"/>
  <c r="I1103" i="1"/>
  <c r="H1103" i="1" s="1"/>
  <c r="AJ1103" i="1"/>
  <c r="Z1102" i="1"/>
  <c r="AA1102" i="1" s="1"/>
  <c r="AH1102" i="1" s="1"/>
  <c r="C1103" i="1"/>
  <c r="B1039" i="1"/>
  <c r="F1044" i="1"/>
  <c r="O1044" i="1" s="1"/>
  <c r="P1044" i="1" l="1"/>
  <c r="Q1044" i="1" s="1"/>
  <c r="Q1045" i="1" s="1"/>
  <c r="Q1046" i="1" s="1"/>
  <c r="Q1047" i="1" s="1"/>
  <c r="J1044" i="1"/>
  <c r="AC1046" i="1"/>
  <c r="AE1046" i="1" s="1"/>
  <c r="G1046" i="1"/>
  <c r="Z1103" i="1"/>
  <c r="AA1103" i="1" s="1"/>
  <c r="AH1103" i="1" s="1"/>
  <c r="AJ1104" i="1"/>
  <c r="C1104" i="1"/>
  <c r="Y1103" i="1"/>
  <c r="I1104" i="1"/>
  <c r="H1104" i="1" s="1"/>
  <c r="E1103" i="1"/>
  <c r="M1047" i="1"/>
  <c r="N1047" i="1" s="1"/>
  <c r="L1048" i="1"/>
  <c r="AG1041" i="1"/>
  <c r="B1041" i="1" s="1"/>
  <c r="T1042" i="1"/>
  <c r="AF1042" i="1" s="1"/>
  <c r="S1043" i="1"/>
  <c r="U1042" i="1"/>
  <c r="W1042" i="1" s="1"/>
  <c r="F1045" i="1"/>
  <c r="J1045" i="1" s="1"/>
  <c r="AB1106" i="1"/>
  <c r="X1104" i="1"/>
  <c r="K1104" i="1"/>
  <c r="A1105" i="1"/>
  <c r="P1045" i="1" l="1"/>
  <c r="P1046" i="1" s="1"/>
  <c r="P1047" i="1" s="1"/>
  <c r="P1048" i="1" s="1"/>
  <c r="O1045" i="1"/>
  <c r="R1045" i="1" s="1"/>
  <c r="V1045" i="1" s="1"/>
  <c r="A1106" i="1"/>
  <c r="X1105" i="1"/>
  <c r="K1105" i="1"/>
  <c r="AB1107" i="1"/>
  <c r="AG1042" i="1"/>
  <c r="B1042" i="1" s="1"/>
  <c r="F1046" i="1"/>
  <c r="J1046" i="1" s="1"/>
  <c r="Y1104" i="1"/>
  <c r="C1105" i="1"/>
  <c r="Z1104" i="1"/>
  <c r="AA1104" i="1" s="1"/>
  <c r="AH1104" i="1" s="1"/>
  <c r="AJ1105" i="1"/>
  <c r="I1105" i="1"/>
  <c r="H1105" i="1" s="1"/>
  <c r="T1043" i="1"/>
  <c r="S1044" i="1"/>
  <c r="U1043" i="1"/>
  <c r="W1043" i="1" s="1"/>
  <c r="E1104" i="1"/>
  <c r="AC1047" i="1"/>
  <c r="AE1047" i="1" s="1"/>
  <c r="G1047" i="1"/>
  <c r="M1048" i="1"/>
  <c r="N1048" i="1" s="1"/>
  <c r="Q1048" i="1"/>
  <c r="L1049" i="1"/>
  <c r="R1044" i="1"/>
  <c r="V1044" i="1" s="1"/>
  <c r="O1046" i="1" l="1"/>
  <c r="R1046" i="1" s="1"/>
  <c r="V1046" i="1" s="1"/>
  <c r="AC1048" i="1"/>
  <c r="AE1048" i="1" s="1"/>
  <c r="G1048" i="1"/>
  <c r="F1047" i="1"/>
  <c r="O1047" i="1" s="1"/>
  <c r="R1047" i="1" s="1"/>
  <c r="V1047" i="1" s="1"/>
  <c r="AF1043" i="1"/>
  <c r="AA1043" i="1"/>
  <c r="AJ1106" i="1"/>
  <c r="Y1105" i="1"/>
  <c r="I1106" i="1"/>
  <c r="H1106" i="1" s="1"/>
  <c r="Z1105" i="1"/>
  <c r="C1106" i="1"/>
  <c r="M1049" i="1"/>
  <c r="N1049" i="1" s="1"/>
  <c r="P1049" i="1"/>
  <c r="Q1049" i="1"/>
  <c r="L1050" i="1"/>
  <c r="AG1043" i="1"/>
  <c r="E1105" i="1"/>
  <c r="AB1108" i="1"/>
  <c r="K1106" i="1"/>
  <c r="X1106" i="1"/>
  <c r="A1107" i="1"/>
  <c r="T1044" i="1"/>
  <c r="AF1044" i="1" s="1"/>
  <c r="S1045" i="1"/>
  <c r="U1044" i="1"/>
  <c r="W1044" i="1" s="1"/>
  <c r="M1050" i="1" l="1"/>
  <c r="N1050" i="1" s="1"/>
  <c r="P1050" i="1"/>
  <c r="Q1050" i="1"/>
  <c r="L1051" i="1"/>
  <c r="AG1044" i="1"/>
  <c r="B1044" i="1" s="1"/>
  <c r="X1107" i="1"/>
  <c r="K1107" i="1"/>
  <c r="A1108" i="1"/>
  <c r="F1048" i="1"/>
  <c r="J1048" i="1" s="1"/>
  <c r="T1045" i="1"/>
  <c r="AF1045" i="1" s="1"/>
  <c r="S1046" i="1"/>
  <c r="U1045" i="1"/>
  <c r="W1045" i="1" s="1"/>
  <c r="Y1106" i="1"/>
  <c r="C1107" i="1"/>
  <c r="Z1106" i="1"/>
  <c r="AA1106" i="1" s="1"/>
  <c r="AH1106" i="1" s="1"/>
  <c r="AJ1107" i="1"/>
  <c r="I1107" i="1"/>
  <c r="H1107" i="1" s="1"/>
  <c r="AB1109" i="1"/>
  <c r="B1043" i="1"/>
  <c r="J1047" i="1"/>
  <c r="AC1049" i="1"/>
  <c r="AE1049" i="1" s="1"/>
  <c r="G1049" i="1"/>
  <c r="AH1043" i="1"/>
  <c r="O1048" i="1" l="1"/>
  <c r="R1048" i="1" s="1"/>
  <c r="V1048" i="1" s="1"/>
  <c r="X1108" i="1"/>
  <c r="A1109" i="1"/>
  <c r="K1108" i="1"/>
  <c r="AC1050" i="1"/>
  <c r="AE1050" i="1" s="1"/>
  <c r="G1050" i="1"/>
  <c r="AG1045" i="1"/>
  <c r="B1045" i="1" s="1"/>
  <c r="Z1107" i="1"/>
  <c r="AA1107" i="1" s="1"/>
  <c r="AH1107" i="1" s="1"/>
  <c r="AJ1108" i="1"/>
  <c r="I1108" i="1"/>
  <c r="H1108" i="1" s="1"/>
  <c r="Y1107" i="1"/>
  <c r="C1108" i="1"/>
  <c r="M1051" i="1"/>
  <c r="N1051" i="1" s="1"/>
  <c r="P1051" i="1"/>
  <c r="Q1051" i="1"/>
  <c r="L1052" i="1"/>
  <c r="F1049" i="1"/>
  <c r="J1049" i="1" s="1"/>
  <c r="AB1110" i="1"/>
  <c r="T1046" i="1"/>
  <c r="AF1046" i="1" s="1"/>
  <c r="S1047" i="1"/>
  <c r="U1046" i="1"/>
  <c r="W1046" i="1" s="1"/>
  <c r="AG1046" i="1" l="1"/>
  <c r="B1046" i="1" s="1"/>
  <c r="AB1111" i="1"/>
  <c r="O1049" i="1"/>
  <c r="R1049" i="1" s="1"/>
  <c r="V1049" i="1" s="1"/>
  <c r="F1050" i="1"/>
  <c r="J1050" i="1" s="1"/>
  <c r="X1109" i="1"/>
  <c r="K1109" i="1"/>
  <c r="A1110" i="1"/>
  <c r="Z1108" i="1"/>
  <c r="AA1108" i="1" s="1"/>
  <c r="AH1108" i="1" s="1"/>
  <c r="AJ1109" i="1"/>
  <c r="Y1108" i="1"/>
  <c r="C1109" i="1"/>
  <c r="I1109" i="1"/>
  <c r="H1109" i="1" s="1"/>
  <c r="T1047" i="1"/>
  <c r="AF1047" i="1" s="1"/>
  <c r="S1048" i="1"/>
  <c r="U1047" i="1"/>
  <c r="W1047" i="1" s="1"/>
  <c r="M1052" i="1"/>
  <c r="N1052" i="1" s="1"/>
  <c r="P1052" i="1"/>
  <c r="Q1052" i="1"/>
  <c r="L1053" i="1"/>
  <c r="AC1051" i="1"/>
  <c r="AE1051" i="1" s="1"/>
  <c r="G1051" i="1"/>
  <c r="F1051" i="1" l="1"/>
  <c r="O1051" i="1" s="1"/>
  <c r="R1051" i="1" s="1"/>
  <c r="V1051" i="1" s="1"/>
  <c r="AG1047" i="1"/>
  <c r="B1047" i="1" s="1"/>
  <c r="I1110" i="1"/>
  <c r="H1110" i="1" s="1"/>
  <c r="Y1109" i="1"/>
  <c r="C1110" i="1"/>
  <c r="Z1109" i="1"/>
  <c r="AA1109" i="1" s="1"/>
  <c r="AH1109" i="1" s="1"/>
  <c r="AJ1110" i="1"/>
  <c r="AC1052" i="1"/>
  <c r="AE1052" i="1" s="1"/>
  <c r="G1052" i="1"/>
  <c r="M1053" i="1"/>
  <c r="N1053" i="1" s="1"/>
  <c r="P1053" i="1"/>
  <c r="Q1053" i="1"/>
  <c r="L1054" i="1"/>
  <c r="X1110" i="1"/>
  <c r="A1111" i="1"/>
  <c r="K1110" i="1"/>
  <c r="O1050" i="1"/>
  <c r="R1050" i="1" s="1"/>
  <c r="V1050" i="1" s="1"/>
  <c r="T1048" i="1"/>
  <c r="AF1048" i="1" s="1"/>
  <c r="S1049" i="1"/>
  <c r="U1048" i="1"/>
  <c r="W1048" i="1" s="1"/>
  <c r="AB1112" i="1"/>
  <c r="AJ1111" i="1" l="1"/>
  <c r="Y1110" i="1"/>
  <c r="Z1110" i="1"/>
  <c r="AA1110" i="1" s="1"/>
  <c r="AH1110" i="1" s="1"/>
  <c r="C1111" i="1"/>
  <c r="I1111" i="1"/>
  <c r="H1111" i="1" s="1"/>
  <c r="AB1113" i="1"/>
  <c r="AG1048" i="1"/>
  <c r="B1048" i="1" s="1"/>
  <c r="AC1053" i="1"/>
  <c r="AE1053" i="1" s="1"/>
  <c r="G1053" i="1"/>
  <c r="J1051" i="1"/>
  <c r="T1049" i="1"/>
  <c r="AF1049" i="1" s="1"/>
  <c r="S1050" i="1"/>
  <c r="U1049" i="1"/>
  <c r="W1049" i="1" s="1"/>
  <c r="X1111" i="1"/>
  <c r="K1111" i="1"/>
  <c r="A1112" i="1"/>
  <c r="M1054" i="1"/>
  <c r="N1054" i="1" s="1"/>
  <c r="P1054" i="1"/>
  <c r="Q1054" i="1"/>
  <c r="L1055" i="1"/>
  <c r="F1052" i="1"/>
  <c r="J1052" i="1" s="1"/>
  <c r="O1052" i="1" l="1"/>
  <c r="R1052" i="1" s="1"/>
  <c r="V1052" i="1" s="1"/>
  <c r="A1113" i="1"/>
  <c r="K1112" i="1"/>
  <c r="X1112" i="1"/>
  <c r="AG1049" i="1"/>
  <c r="T1050" i="1"/>
  <c r="AF1050" i="1" s="1"/>
  <c r="S1051" i="1"/>
  <c r="U1050" i="1"/>
  <c r="W1050" i="1" s="1"/>
  <c r="AC1054" i="1"/>
  <c r="AE1054" i="1" s="1"/>
  <c r="G1054" i="1"/>
  <c r="F1053" i="1"/>
  <c r="O1053" i="1" s="1"/>
  <c r="R1053" i="1" s="1"/>
  <c r="V1053" i="1" s="1"/>
  <c r="AB1114" i="1"/>
  <c r="M1055" i="1"/>
  <c r="N1055" i="1" s="1"/>
  <c r="P1055" i="1"/>
  <c r="Q1055" i="1"/>
  <c r="L1056" i="1"/>
  <c r="Y1111" i="1"/>
  <c r="C1112" i="1"/>
  <c r="Z1111" i="1"/>
  <c r="AA1111" i="1" s="1"/>
  <c r="AH1111" i="1" s="1"/>
  <c r="AJ1112" i="1"/>
  <c r="I1112" i="1"/>
  <c r="H1112" i="1" s="1"/>
  <c r="J1053" i="1" l="1"/>
  <c r="F1054" i="1"/>
  <c r="J1054" i="1" s="1"/>
  <c r="X1113" i="1"/>
  <c r="K1113" i="1"/>
  <c r="A1114" i="1"/>
  <c r="C1113" i="1"/>
  <c r="Y1112" i="1"/>
  <c r="I1113" i="1"/>
  <c r="H1113" i="1" s="1"/>
  <c r="Z1112" i="1"/>
  <c r="AA1112" i="1" s="1"/>
  <c r="AH1112" i="1" s="1"/>
  <c r="AJ1113" i="1"/>
  <c r="AC1055" i="1"/>
  <c r="AE1055" i="1" s="1"/>
  <c r="G1055" i="1"/>
  <c r="AB1115" i="1"/>
  <c r="AG1050" i="1"/>
  <c r="B1050" i="1" s="1"/>
  <c r="M1056" i="1"/>
  <c r="N1056" i="1" s="1"/>
  <c r="P1056" i="1"/>
  <c r="Q1056" i="1"/>
  <c r="L1057" i="1"/>
  <c r="T1051" i="1"/>
  <c r="AF1051" i="1" s="1"/>
  <c r="S1052" i="1"/>
  <c r="U1051" i="1"/>
  <c r="W1051" i="1" s="1"/>
  <c r="B1049" i="1"/>
  <c r="O1054" i="1" l="1"/>
  <c r="R1054" i="1" s="1"/>
  <c r="V1054" i="1" s="1"/>
  <c r="AC1056" i="1"/>
  <c r="AE1056" i="1" s="1"/>
  <c r="G1056" i="1"/>
  <c r="F1055" i="1"/>
  <c r="O1055" i="1" s="1"/>
  <c r="R1055" i="1" s="1"/>
  <c r="V1055" i="1" s="1"/>
  <c r="Y1113" i="1"/>
  <c r="AJ1114" i="1"/>
  <c r="Z1113" i="1"/>
  <c r="AA1113" i="1" s="1"/>
  <c r="AH1113" i="1" s="1"/>
  <c r="I1114" i="1"/>
  <c r="H1114" i="1" s="1"/>
  <c r="C1114" i="1"/>
  <c r="M1057" i="1"/>
  <c r="N1057" i="1" s="1"/>
  <c r="P1057" i="1"/>
  <c r="Q1057" i="1"/>
  <c r="L1058" i="1"/>
  <c r="AG1051" i="1"/>
  <c r="X1114" i="1"/>
  <c r="A1115" i="1"/>
  <c r="K1114" i="1"/>
  <c r="T1052" i="1"/>
  <c r="AF1052" i="1" s="1"/>
  <c r="S1053" i="1"/>
  <c r="U1052" i="1"/>
  <c r="W1052" i="1" s="1"/>
  <c r="AB1116" i="1"/>
  <c r="AC1057" i="1" l="1"/>
  <c r="AE1057" i="1" s="1"/>
  <c r="G1057" i="1"/>
  <c r="T1053" i="1"/>
  <c r="AF1053" i="1" s="1"/>
  <c r="S1054" i="1"/>
  <c r="U1053" i="1"/>
  <c r="W1053" i="1" s="1"/>
  <c r="K1115" i="1"/>
  <c r="A1116" i="1"/>
  <c r="X1115" i="1"/>
  <c r="M1058" i="1"/>
  <c r="N1058" i="1" s="1"/>
  <c r="P1058" i="1"/>
  <c r="Q1058" i="1"/>
  <c r="L1059" i="1"/>
  <c r="F1056" i="1"/>
  <c r="O1056" i="1" s="1"/>
  <c r="R1056" i="1" s="1"/>
  <c r="V1056" i="1" s="1"/>
  <c r="AB1117" i="1"/>
  <c r="AJ1115" i="1"/>
  <c r="Y1114" i="1"/>
  <c r="C1115" i="1"/>
  <c r="I1115" i="1"/>
  <c r="H1115" i="1" s="1"/>
  <c r="Z1114" i="1"/>
  <c r="AA1114" i="1" s="1"/>
  <c r="AH1114" i="1" s="1"/>
  <c r="J1055" i="1"/>
  <c r="AG1052" i="1"/>
  <c r="B1052" i="1" s="1"/>
  <c r="B1051" i="1"/>
  <c r="J1056" i="1" l="1"/>
  <c r="K1116" i="1"/>
  <c r="A1117" i="1"/>
  <c r="X1116" i="1"/>
  <c r="T1054" i="1"/>
  <c r="AF1054" i="1" s="1"/>
  <c r="S1055" i="1"/>
  <c r="U1054" i="1"/>
  <c r="W1054" i="1" s="1"/>
  <c r="AC1058" i="1"/>
  <c r="AE1058" i="1" s="1"/>
  <c r="G1058" i="1"/>
  <c r="F1057" i="1"/>
  <c r="O1057" i="1" s="1"/>
  <c r="R1057" i="1" s="1"/>
  <c r="V1057" i="1" s="1"/>
  <c r="M1059" i="1"/>
  <c r="N1059" i="1" s="1"/>
  <c r="P1059" i="1"/>
  <c r="Q1059" i="1"/>
  <c r="L1060" i="1"/>
  <c r="Y1115" i="1"/>
  <c r="I1116" i="1"/>
  <c r="H1116" i="1" s="1"/>
  <c r="Z1115" i="1"/>
  <c r="AA1115" i="1" s="1"/>
  <c r="AH1115" i="1" s="1"/>
  <c r="AJ1116" i="1"/>
  <c r="C1116" i="1"/>
  <c r="AB1118" i="1"/>
  <c r="AG1053" i="1"/>
  <c r="B1053" i="1" s="1"/>
  <c r="AC1059" i="1" l="1"/>
  <c r="AE1059" i="1" s="1"/>
  <c r="G1059" i="1"/>
  <c r="Z1116" i="1"/>
  <c r="AA1116" i="1" s="1"/>
  <c r="AH1116" i="1" s="1"/>
  <c r="C1117" i="1"/>
  <c r="Y1116" i="1"/>
  <c r="I1117" i="1"/>
  <c r="H1117" i="1" s="1"/>
  <c r="AJ1117" i="1"/>
  <c r="AB1119" i="1"/>
  <c r="M1060" i="1"/>
  <c r="N1060" i="1" s="1"/>
  <c r="P1060" i="1"/>
  <c r="Q1060" i="1"/>
  <c r="L1061" i="1"/>
  <c r="J1057" i="1"/>
  <c r="AG1054" i="1"/>
  <c r="B1054" i="1" s="1"/>
  <c r="F1058" i="1"/>
  <c r="J1058" i="1" s="1"/>
  <c r="T1055" i="1"/>
  <c r="AF1055" i="1" s="1"/>
  <c r="S1056" i="1"/>
  <c r="U1055" i="1"/>
  <c r="W1055" i="1" s="1"/>
  <c r="X1117" i="1"/>
  <c r="A1118" i="1"/>
  <c r="K1117" i="1"/>
  <c r="O1058" i="1" l="1"/>
  <c r="R1058" i="1" s="1"/>
  <c r="V1058" i="1" s="1"/>
  <c r="AJ1118" i="1"/>
  <c r="I1118" i="1"/>
  <c r="H1118" i="1" s="1"/>
  <c r="Y1117" i="1"/>
  <c r="C1118" i="1"/>
  <c r="Z1117" i="1"/>
  <c r="AA1117" i="1" s="1"/>
  <c r="AH1117" i="1" s="1"/>
  <c r="AC1060" i="1"/>
  <c r="AE1060" i="1" s="1"/>
  <c r="G1060" i="1"/>
  <c r="AG1055" i="1"/>
  <c r="B1055" i="1" s="1"/>
  <c r="A1119" i="1"/>
  <c r="X1118" i="1"/>
  <c r="K1118" i="1"/>
  <c r="T1056" i="1"/>
  <c r="AF1056" i="1" s="1"/>
  <c r="S1057" i="1"/>
  <c r="U1056" i="1"/>
  <c r="W1056" i="1" s="1"/>
  <c r="M1061" i="1"/>
  <c r="N1061" i="1" s="1"/>
  <c r="P1061" i="1"/>
  <c r="Q1061" i="1"/>
  <c r="L1062" i="1"/>
  <c r="F1059" i="1"/>
  <c r="O1059" i="1" s="1"/>
  <c r="R1059" i="1" s="1"/>
  <c r="V1059" i="1" s="1"/>
  <c r="AB1120" i="1"/>
  <c r="AB1121" i="1" l="1"/>
  <c r="J1059" i="1"/>
  <c r="T1057" i="1"/>
  <c r="AF1057" i="1" s="1"/>
  <c r="S1058" i="1"/>
  <c r="U1057" i="1"/>
  <c r="W1057" i="1" s="1"/>
  <c r="AJ1119" i="1"/>
  <c r="I1119" i="1"/>
  <c r="H1119" i="1" s="1"/>
  <c r="Y1118" i="1"/>
  <c r="Z1118" i="1"/>
  <c r="AA1118" i="1" s="1"/>
  <c r="AH1118" i="1" s="1"/>
  <c r="C1119" i="1"/>
  <c r="X1119" i="1"/>
  <c r="K1119" i="1"/>
  <c r="A1120" i="1"/>
  <c r="AC1061" i="1"/>
  <c r="AE1061" i="1" s="1"/>
  <c r="G1061" i="1"/>
  <c r="F1060" i="1"/>
  <c r="J1060" i="1" s="1"/>
  <c r="M1062" i="1"/>
  <c r="N1062" i="1" s="1"/>
  <c r="P1062" i="1"/>
  <c r="Q1062" i="1"/>
  <c r="L1063" i="1"/>
  <c r="AG1056" i="1"/>
  <c r="B1056" i="1" s="1"/>
  <c r="O1060" i="1" l="1"/>
  <c r="R1060" i="1" s="1"/>
  <c r="V1060" i="1" s="1"/>
  <c r="M1063" i="1"/>
  <c r="N1063" i="1" s="1"/>
  <c r="P1063" i="1"/>
  <c r="Q1063" i="1"/>
  <c r="L1064" i="1"/>
  <c r="AG1057" i="1"/>
  <c r="B1057" i="1" s="1"/>
  <c r="X1120" i="1"/>
  <c r="K1120" i="1"/>
  <c r="A1121" i="1"/>
  <c r="T1058" i="1"/>
  <c r="AF1058" i="1" s="1"/>
  <c r="S1059" i="1"/>
  <c r="U1058" i="1"/>
  <c r="W1058" i="1" s="1"/>
  <c r="AB1122" i="1"/>
  <c r="F1061" i="1"/>
  <c r="J1061" i="1" s="1"/>
  <c r="AC1062" i="1"/>
  <c r="AE1062" i="1" s="1"/>
  <c r="G1062" i="1"/>
  <c r="Z1119" i="1"/>
  <c r="AA1119" i="1" s="1"/>
  <c r="AH1119" i="1" s="1"/>
  <c r="C1120" i="1"/>
  <c r="AJ1120" i="1"/>
  <c r="I1120" i="1"/>
  <c r="H1120" i="1" s="1"/>
  <c r="Y1119" i="1"/>
  <c r="AB1123" i="1" l="1"/>
  <c r="AC1063" i="1"/>
  <c r="AE1063" i="1" s="1"/>
  <c r="G1063" i="1"/>
  <c r="O1061" i="1"/>
  <c r="R1061" i="1" s="1"/>
  <c r="V1061" i="1" s="1"/>
  <c r="AG1058" i="1"/>
  <c r="Z1120" i="1"/>
  <c r="AA1120" i="1" s="1"/>
  <c r="AH1120" i="1" s="1"/>
  <c r="AJ1121" i="1"/>
  <c r="I1121" i="1"/>
  <c r="H1121" i="1" s="1"/>
  <c r="C1121" i="1"/>
  <c r="Y1120" i="1"/>
  <c r="M1064" i="1"/>
  <c r="N1064" i="1" s="1"/>
  <c r="P1064" i="1"/>
  <c r="Q1064" i="1"/>
  <c r="L1065" i="1"/>
  <c r="F1062" i="1"/>
  <c r="O1062" i="1" s="1"/>
  <c r="R1062" i="1" s="1"/>
  <c r="V1062" i="1" s="1"/>
  <c r="T1059" i="1"/>
  <c r="AF1059" i="1" s="1"/>
  <c r="S1060" i="1"/>
  <c r="U1059" i="1"/>
  <c r="W1059" i="1" s="1"/>
  <c r="X1121" i="1"/>
  <c r="K1121" i="1"/>
  <c r="A1122" i="1"/>
  <c r="J1062" i="1" l="1"/>
  <c r="AC1064" i="1"/>
  <c r="AE1064" i="1" s="1"/>
  <c r="G1064" i="1"/>
  <c r="X1122" i="1"/>
  <c r="K1122" i="1"/>
  <c r="A1123" i="1"/>
  <c r="AG1059" i="1"/>
  <c r="M1065" i="1"/>
  <c r="N1065" i="1" s="1"/>
  <c r="P1065" i="1"/>
  <c r="Q1065" i="1"/>
  <c r="L1066" i="1"/>
  <c r="B1058" i="1"/>
  <c r="AB1124" i="1"/>
  <c r="T1060" i="1"/>
  <c r="AF1060" i="1" s="1"/>
  <c r="S1061" i="1"/>
  <c r="U1060" i="1"/>
  <c r="W1060" i="1" s="1"/>
  <c r="AJ1122" i="1"/>
  <c r="I1122" i="1"/>
  <c r="H1122" i="1" s="1"/>
  <c r="Y1121" i="1"/>
  <c r="Z1121" i="1"/>
  <c r="AA1121" i="1" s="1"/>
  <c r="AH1121" i="1" s="1"/>
  <c r="C1122" i="1"/>
  <c r="F1063" i="1"/>
  <c r="J1063" i="1" s="1"/>
  <c r="O1063" i="1" l="1"/>
  <c r="R1063" i="1" s="1"/>
  <c r="V1063" i="1" s="1"/>
  <c r="AB1125" i="1"/>
  <c r="I1123" i="1"/>
  <c r="H1123" i="1" s="1"/>
  <c r="Y1122" i="1"/>
  <c r="AJ1123" i="1"/>
  <c r="Z1122" i="1"/>
  <c r="AA1122" i="1" s="1"/>
  <c r="AH1122" i="1" s="1"/>
  <c r="C1123" i="1"/>
  <c r="AG1060" i="1"/>
  <c r="B1060" i="1" s="1"/>
  <c r="K1123" i="1"/>
  <c r="X1123" i="1"/>
  <c r="A1124" i="1"/>
  <c r="F1064" i="1"/>
  <c r="J1064" i="1" s="1"/>
  <c r="AC1065" i="1"/>
  <c r="AE1065" i="1" s="1"/>
  <c r="G1065" i="1"/>
  <c r="T1061" i="1"/>
  <c r="AF1061" i="1" s="1"/>
  <c r="S1062" i="1"/>
  <c r="U1061" i="1"/>
  <c r="W1061" i="1" s="1"/>
  <c r="M1066" i="1"/>
  <c r="N1066" i="1" s="1"/>
  <c r="P1066" i="1"/>
  <c r="Q1066" i="1"/>
  <c r="L1067" i="1"/>
  <c r="B1059" i="1"/>
  <c r="O1064" i="1" l="1"/>
  <c r="R1064" i="1" s="1"/>
  <c r="V1064" i="1" s="1"/>
  <c r="F1065" i="1"/>
  <c r="J1065" i="1" s="1"/>
  <c r="AB1126" i="1"/>
  <c r="AC1066" i="1"/>
  <c r="AE1066" i="1" s="1"/>
  <c r="G1066" i="1"/>
  <c r="AG1061" i="1"/>
  <c r="B1061" i="1" s="1"/>
  <c r="X1124" i="1"/>
  <c r="A1125" i="1"/>
  <c r="K1124" i="1"/>
  <c r="M1067" i="1"/>
  <c r="N1067" i="1" s="1"/>
  <c r="P1067" i="1"/>
  <c r="Q1067" i="1"/>
  <c r="L1068" i="1"/>
  <c r="AJ1124" i="1"/>
  <c r="Y1123" i="1"/>
  <c r="Z1123" i="1"/>
  <c r="AA1123" i="1" s="1"/>
  <c r="AH1123" i="1" s="1"/>
  <c r="I1124" i="1"/>
  <c r="H1124" i="1" s="1"/>
  <c r="C1124" i="1"/>
  <c r="T1062" i="1"/>
  <c r="AF1062" i="1" s="1"/>
  <c r="S1063" i="1"/>
  <c r="U1062" i="1"/>
  <c r="W1062" i="1" s="1"/>
  <c r="O1065" i="1" l="1"/>
  <c r="R1065" i="1" s="1"/>
  <c r="V1065" i="1" s="1"/>
  <c r="C1125" i="1"/>
  <c r="Z1124" i="1"/>
  <c r="AA1124" i="1" s="1"/>
  <c r="AH1124" i="1" s="1"/>
  <c r="AJ1125" i="1"/>
  <c r="I1125" i="1"/>
  <c r="H1125" i="1" s="1"/>
  <c r="Y1124" i="1"/>
  <c r="AC1067" i="1"/>
  <c r="AE1067" i="1" s="1"/>
  <c r="G1067" i="1"/>
  <c r="M1068" i="1"/>
  <c r="N1068" i="1" s="1"/>
  <c r="P1068" i="1"/>
  <c r="Q1068" i="1"/>
  <c r="L1069" i="1"/>
  <c r="AG1062" i="1"/>
  <c r="B1062" i="1" s="1"/>
  <c r="AB1127" i="1"/>
  <c r="T1063" i="1"/>
  <c r="AF1063" i="1" s="1"/>
  <c r="S1064" i="1"/>
  <c r="U1063" i="1"/>
  <c r="W1063" i="1" s="1"/>
  <c r="K1125" i="1"/>
  <c r="X1125" i="1"/>
  <c r="A1126" i="1"/>
  <c r="F1066" i="1"/>
  <c r="O1066" i="1" s="1"/>
  <c r="R1066" i="1" s="1"/>
  <c r="V1066" i="1" s="1"/>
  <c r="J1066" i="1" l="1"/>
  <c r="AJ1126" i="1"/>
  <c r="Y1125" i="1"/>
  <c r="C1126" i="1"/>
  <c r="I1126" i="1"/>
  <c r="H1126" i="1" s="1"/>
  <c r="Z1125" i="1"/>
  <c r="AA1125" i="1" s="1"/>
  <c r="AH1125" i="1" s="1"/>
  <c r="M1069" i="1"/>
  <c r="N1069" i="1" s="1"/>
  <c r="P1069" i="1"/>
  <c r="Q1069" i="1"/>
  <c r="L1070" i="1"/>
  <c r="F1067" i="1"/>
  <c r="J1067" i="1" s="1"/>
  <c r="AG1063" i="1"/>
  <c r="A1127" i="1"/>
  <c r="K1126" i="1"/>
  <c r="X1126" i="1"/>
  <c r="T1064" i="1"/>
  <c r="AF1064" i="1" s="1"/>
  <c r="S1065" i="1"/>
  <c r="U1064" i="1"/>
  <c r="W1064" i="1" s="1"/>
  <c r="AB1128" i="1"/>
  <c r="AC1068" i="1"/>
  <c r="AE1068" i="1" s="1"/>
  <c r="G1068" i="1"/>
  <c r="Z1126" i="1" l="1"/>
  <c r="AA1126" i="1" s="1"/>
  <c r="AH1126" i="1" s="1"/>
  <c r="C1127" i="1"/>
  <c r="I1127" i="1"/>
  <c r="H1127" i="1" s="1"/>
  <c r="Y1126" i="1"/>
  <c r="AJ1127" i="1"/>
  <c r="O1067" i="1"/>
  <c r="R1067" i="1" s="1"/>
  <c r="V1067" i="1" s="1"/>
  <c r="AB1129" i="1"/>
  <c r="F1068" i="1"/>
  <c r="O1068" i="1" s="1"/>
  <c r="R1068" i="1" s="1"/>
  <c r="V1068" i="1" s="1"/>
  <c r="AG1064" i="1"/>
  <c r="B1064" i="1" s="1"/>
  <c r="B1063" i="1"/>
  <c r="AC1069" i="1"/>
  <c r="AE1069" i="1" s="1"/>
  <c r="G1069" i="1"/>
  <c r="T1065" i="1"/>
  <c r="AF1065" i="1" s="1"/>
  <c r="S1066" i="1"/>
  <c r="U1065" i="1"/>
  <c r="W1065" i="1" s="1"/>
  <c r="X1127" i="1"/>
  <c r="K1127" i="1"/>
  <c r="A1128" i="1"/>
  <c r="M1070" i="1"/>
  <c r="N1070" i="1" s="1"/>
  <c r="P1070" i="1"/>
  <c r="Q1070" i="1"/>
  <c r="L1071" i="1"/>
  <c r="AC1070" i="1" l="1"/>
  <c r="AE1070" i="1" s="1"/>
  <c r="G1070" i="1"/>
  <c r="M1071" i="1"/>
  <c r="N1071" i="1" s="1"/>
  <c r="P1071" i="1"/>
  <c r="Q1071" i="1"/>
  <c r="L1072" i="1"/>
  <c r="F1069" i="1"/>
  <c r="O1069" i="1" s="1"/>
  <c r="R1069" i="1" s="1"/>
  <c r="V1069" i="1" s="1"/>
  <c r="AB1130" i="1"/>
  <c r="K1128" i="1"/>
  <c r="X1128" i="1"/>
  <c r="A1129" i="1"/>
  <c r="AG1065" i="1"/>
  <c r="B1065" i="1" s="1"/>
  <c r="J1068" i="1"/>
  <c r="Y1127" i="1"/>
  <c r="I1128" i="1"/>
  <c r="H1128" i="1" s="1"/>
  <c r="Z1127" i="1"/>
  <c r="AA1127" i="1" s="1"/>
  <c r="AH1127" i="1" s="1"/>
  <c r="C1128" i="1"/>
  <c r="AJ1128" i="1"/>
  <c r="T1066" i="1"/>
  <c r="AF1066" i="1" s="1"/>
  <c r="S1067" i="1"/>
  <c r="U1066" i="1"/>
  <c r="W1066" i="1" s="1"/>
  <c r="AG1066" i="1" l="1"/>
  <c r="B1066" i="1" s="1"/>
  <c r="T1067" i="1"/>
  <c r="AF1067" i="1" s="1"/>
  <c r="S1068" i="1"/>
  <c r="U1067" i="1"/>
  <c r="W1067" i="1" s="1"/>
  <c r="I1129" i="1"/>
  <c r="H1129" i="1" s="1"/>
  <c r="Y1128" i="1"/>
  <c r="AJ1129" i="1"/>
  <c r="C1129" i="1"/>
  <c r="Z1128" i="1"/>
  <c r="AA1128" i="1" s="1"/>
  <c r="AH1128" i="1" s="1"/>
  <c r="M1072" i="1"/>
  <c r="N1072" i="1" s="1"/>
  <c r="P1072" i="1"/>
  <c r="Q1072" i="1"/>
  <c r="L1073" i="1"/>
  <c r="J1069" i="1"/>
  <c r="F1070" i="1"/>
  <c r="J1070" i="1" s="1"/>
  <c r="X1129" i="1"/>
  <c r="A1130" i="1"/>
  <c r="K1129" i="1"/>
  <c r="AB1131" i="1"/>
  <c r="AC1071" i="1"/>
  <c r="AE1071" i="1" s="1"/>
  <c r="G1071" i="1"/>
  <c r="O1070" i="1" l="1"/>
  <c r="R1070" i="1" s="1"/>
  <c r="V1070" i="1" s="1"/>
  <c r="Y1129" i="1"/>
  <c r="C1130" i="1"/>
  <c r="Z1129" i="1"/>
  <c r="AA1129" i="1" s="1"/>
  <c r="AH1129" i="1" s="1"/>
  <c r="AJ1130" i="1"/>
  <c r="I1130" i="1"/>
  <c r="H1130" i="1" s="1"/>
  <c r="X1130" i="1"/>
  <c r="A1131" i="1"/>
  <c r="K1130" i="1"/>
  <c r="AG1067" i="1"/>
  <c r="B1067" i="1" s="1"/>
  <c r="AC1072" i="1"/>
  <c r="AE1072" i="1" s="1"/>
  <c r="G1072" i="1"/>
  <c r="T1068" i="1"/>
  <c r="AF1068" i="1" s="1"/>
  <c r="S1069" i="1"/>
  <c r="U1068" i="1"/>
  <c r="W1068" i="1" s="1"/>
  <c r="AB1132" i="1"/>
  <c r="F1071" i="1"/>
  <c r="O1071" i="1" s="1"/>
  <c r="R1071" i="1" s="1"/>
  <c r="V1071" i="1" s="1"/>
  <c r="M1073" i="1"/>
  <c r="N1073" i="1" s="1"/>
  <c r="P1073" i="1"/>
  <c r="Q1073" i="1"/>
  <c r="L1074" i="1"/>
  <c r="J1071" i="1" l="1"/>
  <c r="AG1068" i="1"/>
  <c r="B1068" i="1" s="1"/>
  <c r="K1131" i="1"/>
  <c r="A1132" i="1"/>
  <c r="X1131" i="1"/>
  <c r="T1069" i="1"/>
  <c r="AF1069" i="1" s="1"/>
  <c r="S1070" i="1"/>
  <c r="U1069" i="1"/>
  <c r="W1069" i="1" s="1"/>
  <c r="AC1073" i="1"/>
  <c r="AE1073" i="1" s="1"/>
  <c r="G1073" i="1"/>
  <c r="AB1133" i="1"/>
  <c r="I1131" i="1"/>
  <c r="H1131" i="1" s="1"/>
  <c r="Y1130" i="1"/>
  <c r="C1131" i="1"/>
  <c r="Z1130" i="1"/>
  <c r="AA1130" i="1" s="1"/>
  <c r="AH1130" i="1" s="1"/>
  <c r="AJ1131" i="1"/>
  <c r="M1074" i="1"/>
  <c r="N1074" i="1" s="1"/>
  <c r="P1074" i="1"/>
  <c r="Q1074" i="1"/>
  <c r="L1075" i="1"/>
  <c r="F1072" i="1"/>
  <c r="J1072" i="1" s="1"/>
  <c r="O1072" i="1" l="1"/>
  <c r="R1072" i="1" s="1"/>
  <c r="V1072" i="1" s="1"/>
  <c r="AB1134" i="1"/>
  <c r="F1073" i="1"/>
  <c r="J1073" i="1" s="1"/>
  <c r="T1070" i="1"/>
  <c r="AF1070" i="1" s="1"/>
  <c r="S1071" i="1"/>
  <c r="U1070" i="1"/>
  <c r="W1070" i="1" s="1"/>
  <c r="AJ1132" i="1"/>
  <c r="Z1131" i="1"/>
  <c r="AA1131" i="1" s="1"/>
  <c r="AH1131" i="1" s="1"/>
  <c r="C1132" i="1"/>
  <c r="I1132" i="1"/>
  <c r="H1132" i="1" s="1"/>
  <c r="Y1131" i="1"/>
  <c r="K1132" i="1"/>
  <c r="X1132" i="1"/>
  <c r="A1133" i="1"/>
  <c r="AC1074" i="1"/>
  <c r="AE1074" i="1" s="1"/>
  <c r="G1074" i="1"/>
  <c r="M1075" i="1"/>
  <c r="N1075" i="1" s="1"/>
  <c r="L1076" i="1"/>
  <c r="AG1069" i="1"/>
  <c r="B1069" i="1" s="1"/>
  <c r="O1073" i="1" l="1"/>
  <c r="R1073" i="1" s="1"/>
  <c r="V1073" i="1" s="1"/>
  <c r="M1076" i="1"/>
  <c r="N1076" i="1" s="1"/>
  <c r="AC1076" i="1" s="1"/>
  <c r="AE1076" i="1" s="1"/>
  <c r="L1077" i="1"/>
  <c r="X1133" i="1"/>
  <c r="K1133" i="1"/>
  <c r="A1134" i="1"/>
  <c r="AG1070" i="1"/>
  <c r="B1070" i="1" s="1"/>
  <c r="F1074" i="1"/>
  <c r="J1074" i="1" s="1"/>
  <c r="Y1132" i="1"/>
  <c r="Z1132" i="1"/>
  <c r="AA1132" i="1" s="1"/>
  <c r="AH1132" i="1" s="1"/>
  <c r="C1133" i="1"/>
  <c r="I1133" i="1"/>
  <c r="H1133" i="1" s="1"/>
  <c r="AJ1133" i="1"/>
  <c r="T1071" i="1"/>
  <c r="AF1071" i="1" s="1"/>
  <c r="S1072" i="1"/>
  <c r="U1071" i="1"/>
  <c r="W1071" i="1" s="1"/>
  <c r="G1075" i="1"/>
  <c r="AC1075" i="1"/>
  <c r="AE1075" i="1" s="1"/>
  <c r="AB1135" i="1"/>
  <c r="O1074" i="1" l="1"/>
  <c r="P1075" i="1" s="1"/>
  <c r="T1072" i="1"/>
  <c r="AF1072" i="1" s="1"/>
  <c r="S1073" i="1"/>
  <c r="U1072" i="1"/>
  <c r="W1072" i="1" s="1"/>
  <c r="X1134" i="1"/>
  <c r="A1135" i="1"/>
  <c r="K1134" i="1"/>
  <c r="M1077" i="1"/>
  <c r="N1077" i="1" s="1"/>
  <c r="L1078" i="1"/>
  <c r="G1076" i="1"/>
  <c r="F1075" i="1"/>
  <c r="J1075" i="1" s="1"/>
  <c r="AB1136" i="1"/>
  <c r="AG1071" i="1"/>
  <c r="Z1133" i="1"/>
  <c r="AA1133" i="1" s="1"/>
  <c r="AH1133" i="1" s="1"/>
  <c r="AJ1134" i="1"/>
  <c r="I1134" i="1"/>
  <c r="H1134" i="1" s="1"/>
  <c r="Y1133" i="1"/>
  <c r="C1134" i="1"/>
  <c r="R1074" i="1" l="1"/>
  <c r="V1074" i="1" s="1"/>
  <c r="O1075" i="1"/>
  <c r="AB1137" i="1"/>
  <c r="B1071" i="1"/>
  <c r="Q1075" i="1"/>
  <c r="Q1076" i="1" s="1"/>
  <c r="Q1077" i="1" s="1"/>
  <c r="Q1078" i="1" s="1"/>
  <c r="P1076" i="1"/>
  <c r="P1077" i="1" s="1"/>
  <c r="P1078" i="1" s="1"/>
  <c r="A1136" i="1"/>
  <c r="X1135" i="1"/>
  <c r="K1135" i="1"/>
  <c r="AG1072" i="1"/>
  <c r="B1072" i="1" s="1"/>
  <c r="AC1077" i="1"/>
  <c r="AE1077" i="1" s="1"/>
  <c r="G1077" i="1"/>
  <c r="AJ1135" i="1"/>
  <c r="Z1134" i="1"/>
  <c r="AA1134" i="1" s="1"/>
  <c r="AH1134" i="1" s="1"/>
  <c r="C1135" i="1"/>
  <c r="I1135" i="1"/>
  <c r="H1135" i="1" s="1"/>
  <c r="Y1134" i="1"/>
  <c r="T1073" i="1"/>
  <c r="AF1073" i="1" s="1"/>
  <c r="S1074" i="1"/>
  <c r="U1073" i="1"/>
  <c r="W1073" i="1" s="1"/>
  <c r="F1076" i="1"/>
  <c r="J1076" i="1" s="1"/>
  <c r="M1078" i="1"/>
  <c r="N1078" i="1" s="1"/>
  <c r="L1079" i="1"/>
  <c r="O1076" i="1" l="1"/>
  <c r="R1076" i="1" s="1"/>
  <c r="V1076" i="1" s="1"/>
  <c r="T1074" i="1"/>
  <c r="S1075" i="1"/>
  <c r="U1074" i="1"/>
  <c r="W1074" i="1" s="1"/>
  <c r="F1077" i="1"/>
  <c r="O1077" i="1" s="1"/>
  <c r="R1077" i="1" s="1"/>
  <c r="V1077" i="1" s="1"/>
  <c r="R1075" i="1"/>
  <c r="V1075" i="1" s="1"/>
  <c r="AB1138" i="1"/>
  <c r="M1079" i="1"/>
  <c r="N1079" i="1" s="1"/>
  <c r="P1079" i="1"/>
  <c r="Q1079" i="1"/>
  <c r="L1080" i="1"/>
  <c r="Y1135" i="1"/>
  <c r="C1136" i="1"/>
  <c r="I1136" i="1"/>
  <c r="H1136" i="1" s="1"/>
  <c r="AJ1136" i="1"/>
  <c r="Z1135" i="1"/>
  <c r="AC1078" i="1"/>
  <c r="AE1078" i="1" s="1"/>
  <c r="G1078" i="1"/>
  <c r="AG1073" i="1"/>
  <c r="A1137" i="1"/>
  <c r="K1136" i="1"/>
  <c r="X1136" i="1"/>
  <c r="J1077" i="1" l="1"/>
  <c r="Y1136" i="1"/>
  <c r="AJ1137" i="1"/>
  <c r="Z1136" i="1"/>
  <c r="AA1136" i="1" s="1"/>
  <c r="AH1136" i="1" s="1"/>
  <c r="C1137" i="1"/>
  <c r="I1137" i="1"/>
  <c r="H1137" i="1" s="1"/>
  <c r="AF1074" i="1"/>
  <c r="AA1074" i="1"/>
  <c r="F1078" i="1"/>
  <c r="J1078" i="1" s="1"/>
  <c r="AB1139" i="1"/>
  <c r="AC1079" i="1"/>
  <c r="AE1079" i="1" s="1"/>
  <c r="G1079" i="1"/>
  <c r="AG1074" i="1"/>
  <c r="B1074" i="1" s="1"/>
  <c r="K1137" i="1"/>
  <c r="A1138" i="1"/>
  <c r="X1137" i="1"/>
  <c r="B1073" i="1"/>
  <c r="M1080" i="1"/>
  <c r="N1080" i="1" s="1"/>
  <c r="P1080" i="1"/>
  <c r="Q1080" i="1"/>
  <c r="L1081" i="1"/>
  <c r="U1075" i="1"/>
  <c r="W1075" i="1" s="1"/>
  <c r="T1075" i="1"/>
  <c r="AF1075" i="1" s="1"/>
  <c r="S1076" i="1"/>
  <c r="AH1074" i="1" l="1"/>
  <c r="O1078" i="1"/>
  <c r="R1078" i="1" s="1"/>
  <c r="V1078" i="1" s="1"/>
  <c r="U1076" i="1"/>
  <c r="W1076" i="1" s="1"/>
  <c r="T1076" i="1"/>
  <c r="AF1076" i="1" s="1"/>
  <c r="S1077" i="1"/>
  <c r="Z1137" i="1"/>
  <c r="AA1137" i="1" s="1"/>
  <c r="AH1137" i="1" s="1"/>
  <c r="AJ1138" i="1"/>
  <c r="C1138" i="1"/>
  <c r="Y1137" i="1"/>
  <c r="I1138" i="1"/>
  <c r="H1138" i="1" s="1"/>
  <c r="F1079" i="1"/>
  <c r="J1079" i="1" s="1"/>
  <c r="AB1140" i="1"/>
  <c r="AC1080" i="1"/>
  <c r="AE1080" i="1" s="1"/>
  <c r="G1080" i="1"/>
  <c r="K1138" i="1"/>
  <c r="X1138" i="1"/>
  <c r="A1139" i="1"/>
  <c r="AG1075" i="1"/>
  <c r="B1075" i="1" s="1"/>
  <c r="M1081" i="1"/>
  <c r="N1081" i="1" s="1"/>
  <c r="P1081" i="1"/>
  <c r="Q1081" i="1"/>
  <c r="L1082" i="1"/>
  <c r="O1079" i="1" l="1"/>
  <c r="R1079" i="1" s="1"/>
  <c r="V1079" i="1" s="1"/>
  <c r="AC1081" i="1"/>
  <c r="AE1081" i="1" s="1"/>
  <c r="G1081" i="1"/>
  <c r="A1140" i="1"/>
  <c r="X1139" i="1"/>
  <c r="K1139" i="1"/>
  <c r="F1080" i="1"/>
  <c r="J1080" i="1" s="1"/>
  <c r="AB1141" i="1"/>
  <c r="AG1076" i="1"/>
  <c r="M1082" i="1"/>
  <c r="N1082" i="1" s="1"/>
  <c r="P1082" i="1"/>
  <c r="Q1082" i="1"/>
  <c r="L1083" i="1"/>
  <c r="Y1138" i="1"/>
  <c r="AJ1139" i="1"/>
  <c r="Z1138" i="1"/>
  <c r="AA1138" i="1" s="1"/>
  <c r="AH1138" i="1" s="1"/>
  <c r="C1139" i="1"/>
  <c r="I1139" i="1"/>
  <c r="H1139" i="1" s="1"/>
  <c r="U1077" i="1"/>
  <c r="W1077" i="1" s="1"/>
  <c r="T1077" i="1"/>
  <c r="AF1077" i="1" s="1"/>
  <c r="S1078" i="1"/>
  <c r="O1080" i="1" l="1"/>
  <c r="R1080" i="1" s="1"/>
  <c r="V1080" i="1" s="1"/>
  <c r="U1078" i="1"/>
  <c r="W1078" i="1" s="1"/>
  <c r="T1078" i="1"/>
  <c r="AF1078" i="1" s="1"/>
  <c r="S1079" i="1"/>
  <c r="AB1142" i="1"/>
  <c r="F1081" i="1"/>
  <c r="O1081" i="1" s="1"/>
  <c r="R1081" i="1" s="1"/>
  <c r="V1081" i="1" s="1"/>
  <c r="Y1139" i="1"/>
  <c r="AJ1140" i="1"/>
  <c r="Z1139" i="1"/>
  <c r="AA1139" i="1" s="1"/>
  <c r="AH1139" i="1" s="1"/>
  <c r="I1140" i="1"/>
  <c r="H1140" i="1" s="1"/>
  <c r="C1140" i="1"/>
  <c r="AC1082" i="1"/>
  <c r="AE1082" i="1" s="1"/>
  <c r="G1082" i="1"/>
  <c r="AG1077" i="1"/>
  <c r="M1083" i="1"/>
  <c r="N1083" i="1" s="1"/>
  <c r="P1083" i="1"/>
  <c r="Q1083" i="1"/>
  <c r="L1084" i="1"/>
  <c r="B1076" i="1"/>
  <c r="X1140" i="1"/>
  <c r="A1141" i="1"/>
  <c r="K1140" i="1"/>
  <c r="Y1140" i="1" l="1"/>
  <c r="AJ1141" i="1"/>
  <c r="Z1140" i="1"/>
  <c r="AA1140" i="1" s="1"/>
  <c r="AH1140" i="1" s="1"/>
  <c r="I1141" i="1"/>
  <c r="H1141" i="1" s="1"/>
  <c r="C1141" i="1"/>
  <c r="AC1083" i="1"/>
  <c r="AE1083" i="1" s="1"/>
  <c r="G1083" i="1"/>
  <c r="J1081" i="1"/>
  <c r="AB1143" i="1"/>
  <c r="AG1078" i="1"/>
  <c r="B1078" i="1" s="1"/>
  <c r="X1141" i="1"/>
  <c r="A1142" i="1"/>
  <c r="K1141" i="1"/>
  <c r="M1084" i="1"/>
  <c r="N1084" i="1" s="1"/>
  <c r="P1084" i="1"/>
  <c r="Q1084" i="1"/>
  <c r="L1085" i="1"/>
  <c r="B1077" i="1"/>
  <c r="F1082" i="1"/>
  <c r="O1082" i="1" s="1"/>
  <c r="R1082" i="1" s="1"/>
  <c r="V1082" i="1" s="1"/>
  <c r="U1079" i="1"/>
  <c r="W1079" i="1" s="1"/>
  <c r="T1079" i="1"/>
  <c r="AF1079" i="1" s="1"/>
  <c r="S1080" i="1"/>
  <c r="J1082" i="1" l="1"/>
  <c r="AG1079" i="1"/>
  <c r="B1079" i="1" s="1"/>
  <c r="X1142" i="1"/>
  <c r="K1142" i="1"/>
  <c r="A1143" i="1"/>
  <c r="AC1084" i="1"/>
  <c r="AE1084" i="1" s="1"/>
  <c r="G1084" i="1"/>
  <c r="I1142" i="1"/>
  <c r="H1142" i="1" s="1"/>
  <c r="Y1141" i="1"/>
  <c r="Z1141" i="1"/>
  <c r="AA1141" i="1" s="1"/>
  <c r="AH1141" i="1" s="1"/>
  <c r="AJ1142" i="1"/>
  <c r="C1142" i="1"/>
  <c r="AB1144" i="1"/>
  <c r="F1083" i="1"/>
  <c r="J1083" i="1" s="1"/>
  <c r="U1080" i="1"/>
  <c r="W1080" i="1" s="1"/>
  <c r="T1080" i="1"/>
  <c r="AF1080" i="1" s="1"/>
  <c r="S1081" i="1"/>
  <c r="M1085" i="1"/>
  <c r="N1085" i="1" s="1"/>
  <c r="P1085" i="1"/>
  <c r="Q1085" i="1"/>
  <c r="L1086" i="1"/>
  <c r="AJ1143" i="1" l="1"/>
  <c r="Y1142" i="1"/>
  <c r="I1143" i="1"/>
  <c r="H1143" i="1" s="1"/>
  <c r="Z1142" i="1"/>
  <c r="AA1142" i="1" s="1"/>
  <c r="AH1142" i="1" s="1"/>
  <c r="C1143" i="1"/>
  <c r="U1081" i="1"/>
  <c r="W1081" i="1" s="1"/>
  <c r="T1081" i="1"/>
  <c r="AF1081" i="1" s="1"/>
  <c r="S1082" i="1"/>
  <c r="AB1145" i="1"/>
  <c r="F1084" i="1"/>
  <c r="J1084" i="1" s="1"/>
  <c r="X1143" i="1"/>
  <c r="A1144" i="1"/>
  <c r="K1143" i="1"/>
  <c r="AC1085" i="1"/>
  <c r="AE1085" i="1" s="1"/>
  <c r="G1085" i="1"/>
  <c r="AG1080" i="1"/>
  <c r="B1080" i="1" s="1"/>
  <c r="O1083" i="1"/>
  <c r="R1083" i="1" s="1"/>
  <c r="V1083" i="1" s="1"/>
  <c r="M1086" i="1"/>
  <c r="N1086" i="1" s="1"/>
  <c r="P1086" i="1"/>
  <c r="Q1086" i="1"/>
  <c r="L1087" i="1"/>
  <c r="O1084" i="1" l="1"/>
  <c r="R1084" i="1" s="1"/>
  <c r="V1084" i="1" s="1"/>
  <c r="C1144" i="1"/>
  <c r="Y1143" i="1"/>
  <c r="AJ1144" i="1"/>
  <c r="I1144" i="1"/>
  <c r="H1144" i="1" s="1"/>
  <c r="Z1143" i="1"/>
  <c r="AA1143" i="1" s="1"/>
  <c r="AH1143" i="1" s="1"/>
  <c r="AB1146" i="1"/>
  <c r="AG1081" i="1"/>
  <c r="AC1086" i="1"/>
  <c r="AE1086" i="1" s="1"/>
  <c r="G1086" i="1"/>
  <c r="M1087" i="1"/>
  <c r="N1087" i="1" s="1"/>
  <c r="P1087" i="1"/>
  <c r="Q1087" i="1"/>
  <c r="L1088" i="1"/>
  <c r="F1085" i="1"/>
  <c r="O1085" i="1" s="1"/>
  <c r="R1085" i="1" s="1"/>
  <c r="V1085" i="1" s="1"/>
  <c r="A1145" i="1"/>
  <c r="K1144" i="1"/>
  <c r="X1144" i="1"/>
  <c r="U1082" i="1"/>
  <c r="W1082" i="1" s="1"/>
  <c r="T1082" i="1"/>
  <c r="AF1082" i="1" s="1"/>
  <c r="S1083" i="1"/>
  <c r="AC1087" i="1" l="1"/>
  <c r="AE1087" i="1" s="1"/>
  <c r="G1087" i="1"/>
  <c r="AG1082" i="1"/>
  <c r="K1145" i="1"/>
  <c r="A1146" i="1"/>
  <c r="X1145" i="1"/>
  <c r="M1088" i="1"/>
  <c r="N1088" i="1" s="1"/>
  <c r="P1088" i="1"/>
  <c r="Q1088" i="1"/>
  <c r="L1089" i="1"/>
  <c r="F1086" i="1"/>
  <c r="O1086" i="1" s="1"/>
  <c r="R1086" i="1" s="1"/>
  <c r="V1086" i="1" s="1"/>
  <c r="Y1144" i="1"/>
  <c r="C1145" i="1"/>
  <c r="I1145" i="1"/>
  <c r="H1145" i="1" s="1"/>
  <c r="Z1144" i="1"/>
  <c r="AA1144" i="1" s="1"/>
  <c r="AH1144" i="1" s="1"/>
  <c r="AJ1145" i="1"/>
  <c r="J1085" i="1"/>
  <c r="U1083" i="1"/>
  <c r="W1083" i="1" s="1"/>
  <c r="T1083" i="1"/>
  <c r="AF1083" i="1" s="1"/>
  <c r="S1084" i="1"/>
  <c r="B1081" i="1"/>
  <c r="AB1147" i="1"/>
  <c r="M1089" i="1" l="1"/>
  <c r="N1089" i="1" s="1"/>
  <c r="P1089" i="1"/>
  <c r="Q1089" i="1"/>
  <c r="L1090" i="1"/>
  <c r="Z1145" i="1"/>
  <c r="AA1145" i="1" s="1"/>
  <c r="AH1145" i="1" s="1"/>
  <c r="AJ1146" i="1"/>
  <c r="C1146" i="1"/>
  <c r="Y1145" i="1"/>
  <c r="I1146" i="1"/>
  <c r="H1146" i="1" s="1"/>
  <c r="J1086" i="1"/>
  <c r="B1082" i="1"/>
  <c r="F1087" i="1"/>
  <c r="O1087" i="1" s="1"/>
  <c r="R1087" i="1" s="1"/>
  <c r="V1087" i="1" s="1"/>
  <c r="U1084" i="1"/>
  <c r="W1084" i="1" s="1"/>
  <c r="T1084" i="1"/>
  <c r="AF1084" i="1" s="1"/>
  <c r="S1085" i="1"/>
  <c r="AB1148" i="1"/>
  <c r="AG1083" i="1"/>
  <c r="B1083" i="1" s="1"/>
  <c r="K1146" i="1"/>
  <c r="X1146" i="1"/>
  <c r="A1147" i="1"/>
  <c r="AC1088" i="1"/>
  <c r="AE1088" i="1" s="1"/>
  <c r="G1088" i="1"/>
  <c r="J1087" i="1" l="1"/>
  <c r="A1148" i="1"/>
  <c r="X1147" i="1"/>
  <c r="K1147" i="1"/>
  <c r="AG1084" i="1"/>
  <c r="B1084" i="1" s="1"/>
  <c r="U1085" i="1"/>
  <c r="W1085" i="1" s="1"/>
  <c r="T1085" i="1"/>
  <c r="AF1085" i="1" s="1"/>
  <c r="S1086" i="1"/>
  <c r="AB1149" i="1"/>
  <c r="AC1089" i="1"/>
  <c r="AE1089" i="1" s="1"/>
  <c r="G1089" i="1"/>
  <c r="F1088" i="1"/>
  <c r="J1088" i="1" s="1"/>
  <c r="Y1146" i="1"/>
  <c r="I1147" i="1"/>
  <c r="H1147" i="1" s="1"/>
  <c r="Z1146" i="1"/>
  <c r="AA1146" i="1" s="1"/>
  <c r="AH1146" i="1" s="1"/>
  <c r="AJ1147" i="1"/>
  <c r="C1147" i="1"/>
  <c r="M1090" i="1"/>
  <c r="N1090" i="1" s="1"/>
  <c r="P1090" i="1"/>
  <c r="Q1090" i="1"/>
  <c r="L1091" i="1"/>
  <c r="O1088" i="1" l="1"/>
  <c r="R1088" i="1" s="1"/>
  <c r="V1088" i="1" s="1"/>
  <c r="F1089" i="1"/>
  <c r="J1089" i="1" s="1"/>
  <c r="U1086" i="1"/>
  <c r="W1086" i="1" s="1"/>
  <c r="T1086" i="1"/>
  <c r="AF1086" i="1" s="1"/>
  <c r="S1087" i="1"/>
  <c r="AJ1148" i="1"/>
  <c r="Y1147" i="1"/>
  <c r="I1148" i="1"/>
  <c r="H1148" i="1" s="1"/>
  <c r="Z1147" i="1"/>
  <c r="AA1147" i="1" s="1"/>
  <c r="AH1147" i="1" s="1"/>
  <c r="C1148" i="1"/>
  <c r="X1148" i="1"/>
  <c r="K1148" i="1"/>
  <c r="A1149" i="1"/>
  <c r="AC1090" i="1"/>
  <c r="AE1090" i="1" s="1"/>
  <c r="G1090" i="1"/>
  <c r="M1091" i="1"/>
  <c r="N1091" i="1" s="1"/>
  <c r="P1091" i="1"/>
  <c r="Q1091" i="1"/>
  <c r="L1092" i="1"/>
  <c r="AB1150" i="1"/>
  <c r="AG1085" i="1"/>
  <c r="B1085" i="1" s="1"/>
  <c r="O1089" i="1" l="1"/>
  <c r="R1089" i="1" s="1"/>
  <c r="V1089" i="1" s="1"/>
  <c r="AB1151" i="1"/>
  <c r="AC1091" i="1"/>
  <c r="AE1091" i="1" s="1"/>
  <c r="G1091" i="1"/>
  <c r="A1150" i="1"/>
  <c r="X1149" i="1"/>
  <c r="K1149" i="1"/>
  <c r="U1087" i="1"/>
  <c r="W1087" i="1" s="1"/>
  <c r="T1087" i="1"/>
  <c r="AF1087" i="1" s="1"/>
  <c r="S1088" i="1"/>
  <c r="M1092" i="1"/>
  <c r="N1092" i="1" s="1"/>
  <c r="P1092" i="1"/>
  <c r="Q1092" i="1"/>
  <c r="L1093" i="1"/>
  <c r="F1090" i="1"/>
  <c r="O1090" i="1" s="1"/>
  <c r="R1090" i="1" s="1"/>
  <c r="V1090" i="1" s="1"/>
  <c r="Y1148" i="1"/>
  <c r="AJ1149" i="1"/>
  <c r="Z1148" i="1"/>
  <c r="AA1148" i="1" s="1"/>
  <c r="AH1148" i="1" s="1"/>
  <c r="C1149" i="1"/>
  <c r="I1149" i="1"/>
  <c r="H1149" i="1" s="1"/>
  <c r="AG1086" i="1"/>
  <c r="B1086" i="1" s="1"/>
  <c r="J1090" i="1" l="1"/>
  <c r="U1088" i="1"/>
  <c r="W1088" i="1" s="1"/>
  <c r="T1088" i="1"/>
  <c r="AF1088" i="1" s="1"/>
  <c r="S1089" i="1"/>
  <c r="AC1092" i="1"/>
  <c r="AE1092" i="1" s="1"/>
  <c r="G1092" i="1"/>
  <c r="Z1149" i="1"/>
  <c r="AA1149" i="1" s="1"/>
  <c r="AH1149" i="1" s="1"/>
  <c r="AJ1150" i="1"/>
  <c r="I1150" i="1"/>
  <c r="H1150" i="1" s="1"/>
  <c r="Y1149" i="1"/>
  <c r="C1150" i="1"/>
  <c r="M1093" i="1"/>
  <c r="N1093" i="1" s="1"/>
  <c r="P1093" i="1"/>
  <c r="Q1093" i="1"/>
  <c r="L1094" i="1"/>
  <c r="AG1087" i="1"/>
  <c r="B1087" i="1" s="1"/>
  <c r="X1150" i="1"/>
  <c r="A1151" i="1"/>
  <c r="K1150" i="1"/>
  <c r="AB1152" i="1"/>
  <c r="F1091" i="1"/>
  <c r="J1091" i="1" s="1"/>
  <c r="O1091" i="1" l="1"/>
  <c r="R1091" i="1" s="1"/>
  <c r="V1091" i="1" s="1"/>
  <c r="AC1093" i="1"/>
  <c r="AE1093" i="1" s="1"/>
  <c r="G1093" i="1"/>
  <c r="F1092" i="1"/>
  <c r="O1092" i="1" s="1"/>
  <c r="R1092" i="1" s="1"/>
  <c r="V1092" i="1" s="1"/>
  <c r="AG1088" i="1"/>
  <c r="B1088" i="1" s="1"/>
  <c r="A1152" i="1"/>
  <c r="X1151" i="1"/>
  <c r="K1151" i="1"/>
  <c r="M1094" i="1"/>
  <c r="N1094" i="1" s="1"/>
  <c r="P1094" i="1"/>
  <c r="Q1094" i="1"/>
  <c r="L1095" i="1"/>
  <c r="AB1153" i="1"/>
  <c r="I1151" i="1"/>
  <c r="H1151" i="1" s="1"/>
  <c r="Y1150" i="1"/>
  <c r="AJ1151" i="1"/>
  <c r="Z1150" i="1"/>
  <c r="AA1150" i="1" s="1"/>
  <c r="AH1150" i="1" s="1"/>
  <c r="C1151" i="1"/>
  <c r="U1089" i="1"/>
  <c r="W1089" i="1" s="1"/>
  <c r="T1089" i="1"/>
  <c r="AF1089" i="1" s="1"/>
  <c r="S1090" i="1"/>
  <c r="U1090" i="1" l="1"/>
  <c r="W1090" i="1" s="1"/>
  <c r="T1090" i="1"/>
  <c r="AF1090" i="1" s="1"/>
  <c r="S1091" i="1"/>
  <c r="J1092" i="1"/>
  <c r="AB1154" i="1"/>
  <c r="C1152" i="1"/>
  <c r="I1152" i="1"/>
  <c r="H1152" i="1" s="1"/>
  <c r="Y1151" i="1"/>
  <c r="AJ1152" i="1"/>
  <c r="Z1151" i="1"/>
  <c r="AA1151" i="1" s="1"/>
  <c r="AH1151" i="1" s="1"/>
  <c r="AC1094" i="1"/>
  <c r="AE1094" i="1" s="1"/>
  <c r="G1094" i="1"/>
  <c r="X1152" i="1"/>
  <c r="A1153" i="1"/>
  <c r="K1152" i="1"/>
  <c r="F1093" i="1"/>
  <c r="O1093" i="1" s="1"/>
  <c r="R1093" i="1" s="1"/>
  <c r="V1093" i="1" s="1"/>
  <c r="AG1089" i="1"/>
  <c r="M1095" i="1"/>
  <c r="N1095" i="1" s="1"/>
  <c r="P1095" i="1"/>
  <c r="Q1095" i="1"/>
  <c r="L1096" i="1"/>
  <c r="A1154" i="1" l="1"/>
  <c r="X1153" i="1"/>
  <c r="K1153" i="1"/>
  <c r="AG1090" i="1"/>
  <c r="B1090" i="1" s="1"/>
  <c r="C1153" i="1"/>
  <c r="Z1152" i="1"/>
  <c r="AA1152" i="1" s="1"/>
  <c r="AH1152" i="1" s="1"/>
  <c r="AJ1153" i="1"/>
  <c r="I1153" i="1"/>
  <c r="H1153" i="1" s="1"/>
  <c r="Y1152" i="1"/>
  <c r="AC1095" i="1"/>
  <c r="AE1095" i="1" s="1"/>
  <c r="G1095" i="1"/>
  <c r="J1093" i="1"/>
  <c r="F1094" i="1"/>
  <c r="J1094" i="1" s="1"/>
  <c r="U1091" i="1"/>
  <c r="W1091" i="1" s="1"/>
  <c r="T1091" i="1"/>
  <c r="AF1091" i="1" s="1"/>
  <c r="S1092" i="1"/>
  <c r="M1096" i="1"/>
  <c r="N1096" i="1" s="1"/>
  <c r="P1096" i="1"/>
  <c r="Q1096" i="1"/>
  <c r="L1097" i="1"/>
  <c r="B1089" i="1"/>
  <c r="AB1155" i="1"/>
  <c r="O1094" i="1" l="1"/>
  <c r="R1094" i="1" s="1"/>
  <c r="V1094" i="1" s="1"/>
  <c r="AG1091" i="1"/>
  <c r="B1091" i="1" s="1"/>
  <c r="F1095" i="1"/>
  <c r="J1095" i="1" s="1"/>
  <c r="A1155" i="1"/>
  <c r="K1154" i="1"/>
  <c r="X1154" i="1"/>
  <c r="AC1096" i="1"/>
  <c r="AE1096" i="1" s="1"/>
  <c r="G1096" i="1"/>
  <c r="AB1156" i="1"/>
  <c r="M1097" i="1"/>
  <c r="N1097" i="1" s="1"/>
  <c r="P1097" i="1"/>
  <c r="Q1097" i="1"/>
  <c r="L1098" i="1"/>
  <c r="U1092" i="1"/>
  <c r="W1092" i="1" s="1"/>
  <c r="T1092" i="1"/>
  <c r="AF1092" i="1" s="1"/>
  <c r="S1093" i="1"/>
  <c r="Y1153" i="1"/>
  <c r="C1154" i="1"/>
  <c r="Z1153" i="1"/>
  <c r="AA1153" i="1" s="1"/>
  <c r="AH1153" i="1" s="1"/>
  <c r="AJ1154" i="1"/>
  <c r="I1154" i="1"/>
  <c r="H1154" i="1" s="1"/>
  <c r="O1095" i="1" l="1"/>
  <c r="R1095" i="1" s="1"/>
  <c r="V1095" i="1" s="1"/>
  <c r="U1093" i="1"/>
  <c r="W1093" i="1" s="1"/>
  <c r="T1093" i="1"/>
  <c r="AF1093" i="1" s="1"/>
  <c r="S1094" i="1"/>
  <c r="AB1157" i="1"/>
  <c r="F1096" i="1"/>
  <c r="J1096" i="1" s="1"/>
  <c r="AC1097" i="1"/>
  <c r="AE1097" i="1" s="1"/>
  <c r="G1097" i="1"/>
  <c r="X1155" i="1"/>
  <c r="K1155" i="1"/>
  <c r="A1156" i="1"/>
  <c r="AG1092" i="1"/>
  <c r="B1092" i="1" s="1"/>
  <c r="M1098" i="1"/>
  <c r="N1098" i="1" s="1"/>
  <c r="P1098" i="1"/>
  <c r="Q1098" i="1"/>
  <c r="L1099" i="1"/>
  <c r="Z1154" i="1"/>
  <c r="AA1154" i="1" s="1"/>
  <c r="AH1154" i="1" s="1"/>
  <c r="AJ1155" i="1"/>
  <c r="I1155" i="1"/>
  <c r="H1155" i="1" s="1"/>
  <c r="C1155" i="1"/>
  <c r="Y1154" i="1"/>
  <c r="U1094" i="1" l="1"/>
  <c r="W1094" i="1" s="1"/>
  <c r="T1094" i="1"/>
  <c r="AF1094" i="1" s="1"/>
  <c r="S1095" i="1"/>
  <c r="AC1098" i="1"/>
  <c r="AE1098" i="1" s="1"/>
  <c r="G1098" i="1"/>
  <c r="Y1155" i="1"/>
  <c r="I1156" i="1"/>
  <c r="H1156" i="1" s="1"/>
  <c r="C1156" i="1"/>
  <c r="Z1155" i="1"/>
  <c r="AA1155" i="1" s="1"/>
  <c r="AH1155" i="1" s="1"/>
  <c r="AJ1156" i="1"/>
  <c r="M1099" i="1"/>
  <c r="N1099" i="1" s="1"/>
  <c r="P1099" i="1"/>
  <c r="Q1099" i="1"/>
  <c r="L1100" i="1"/>
  <c r="F1097" i="1"/>
  <c r="J1097" i="1" s="1"/>
  <c r="O1096" i="1"/>
  <c r="R1096" i="1" s="1"/>
  <c r="V1096" i="1" s="1"/>
  <c r="AG1093" i="1"/>
  <c r="B1093" i="1" s="1"/>
  <c r="K1156" i="1"/>
  <c r="A1157" i="1"/>
  <c r="X1156" i="1"/>
  <c r="AB1158" i="1"/>
  <c r="AB1159" i="1" l="1"/>
  <c r="Y1156" i="1"/>
  <c r="AJ1157" i="1"/>
  <c r="I1157" i="1"/>
  <c r="H1157" i="1" s="1"/>
  <c r="Z1156" i="1"/>
  <c r="AA1156" i="1" s="1"/>
  <c r="AH1156" i="1" s="1"/>
  <c r="C1157" i="1"/>
  <c r="O1097" i="1"/>
  <c r="R1097" i="1" s="1"/>
  <c r="V1097" i="1" s="1"/>
  <c r="F1098" i="1"/>
  <c r="J1098" i="1" s="1"/>
  <c r="AG1094" i="1"/>
  <c r="B1094" i="1" s="1"/>
  <c r="X1157" i="1"/>
  <c r="K1157" i="1"/>
  <c r="A1158" i="1"/>
  <c r="AC1099" i="1"/>
  <c r="AE1099" i="1" s="1"/>
  <c r="G1099" i="1"/>
  <c r="U1095" i="1"/>
  <c r="W1095" i="1" s="1"/>
  <c r="T1095" i="1"/>
  <c r="AF1095" i="1" s="1"/>
  <c r="S1096" i="1"/>
  <c r="M1100" i="1"/>
  <c r="N1100" i="1" s="1"/>
  <c r="P1100" i="1"/>
  <c r="Q1100" i="1"/>
  <c r="L1101" i="1"/>
  <c r="AC1100" i="1" l="1"/>
  <c r="AE1100" i="1" s="1"/>
  <c r="G1100" i="1"/>
  <c r="AG1095" i="1"/>
  <c r="Y1157" i="1"/>
  <c r="AJ1158" i="1"/>
  <c r="Z1157" i="1"/>
  <c r="AA1157" i="1" s="1"/>
  <c r="AH1157" i="1" s="1"/>
  <c r="C1158" i="1"/>
  <c r="I1158" i="1"/>
  <c r="H1158" i="1" s="1"/>
  <c r="O1098" i="1"/>
  <c r="R1098" i="1" s="1"/>
  <c r="V1098" i="1" s="1"/>
  <c r="AB1160" i="1"/>
  <c r="M1101" i="1"/>
  <c r="N1101" i="1" s="1"/>
  <c r="P1101" i="1"/>
  <c r="Q1101" i="1"/>
  <c r="L1102" i="1"/>
  <c r="U1096" i="1"/>
  <c r="W1096" i="1" s="1"/>
  <c r="T1096" i="1"/>
  <c r="AF1096" i="1" s="1"/>
  <c r="S1097" i="1"/>
  <c r="F1099" i="1"/>
  <c r="O1099" i="1" s="1"/>
  <c r="R1099" i="1" s="1"/>
  <c r="V1099" i="1" s="1"/>
  <c r="A1159" i="1"/>
  <c r="X1158" i="1"/>
  <c r="K1158" i="1"/>
  <c r="Y1158" i="1" l="1"/>
  <c r="Z1158" i="1"/>
  <c r="AA1158" i="1" s="1"/>
  <c r="AH1158" i="1" s="1"/>
  <c r="C1159" i="1"/>
  <c r="AJ1159" i="1"/>
  <c r="I1159" i="1"/>
  <c r="H1159" i="1" s="1"/>
  <c r="K1159" i="1"/>
  <c r="X1159" i="1"/>
  <c r="A1160" i="1"/>
  <c r="U1097" i="1"/>
  <c r="W1097" i="1" s="1"/>
  <c r="T1097" i="1"/>
  <c r="AF1097" i="1" s="1"/>
  <c r="S1098" i="1"/>
  <c r="M1102" i="1"/>
  <c r="N1102" i="1" s="1"/>
  <c r="P1102" i="1"/>
  <c r="Q1102" i="1"/>
  <c r="L1103" i="1"/>
  <c r="F1100" i="1"/>
  <c r="J1100" i="1" s="1"/>
  <c r="J1099" i="1"/>
  <c r="AB1161" i="1"/>
  <c r="AG1096" i="1"/>
  <c r="AC1101" i="1"/>
  <c r="AE1101" i="1" s="1"/>
  <c r="G1101" i="1"/>
  <c r="B1095" i="1"/>
  <c r="B1096" i="1" l="1"/>
  <c r="O1100" i="1"/>
  <c r="R1100" i="1" s="1"/>
  <c r="V1100" i="1" s="1"/>
  <c r="AG1097" i="1"/>
  <c r="B1097" i="1" s="1"/>
  <c r="AC1102" i="1"/>
  <c r="AE1102" i="1" s="1"/>
  <c r="G1102" i="1"/>
  <c r="X1160" i="1"/>
  <c r="A1161" i="1"/>
  <c r="K1160" i="1"/>
  <c r="F1101" i="1"/>
  <c r="O1101" i="1" s="1"/>
  <c r="R1101" i="1" s="1"/>
  <c r="V1101" i="1" s="1"/>
  <c r="M1103" i="1"/>
  <c r="N1103" i="1" s="1"/>
  <c r="P1103" i="1"/>
  <c r="Q1103" i="1"/>
  <c r="L1104" i="1"/>
  <c r="U1098" i="1"/>
  <c r="W1098" i="1" s="1"/>
  <c r="T1098" i="1"/>
  <c r="AF1098" i="1" s="1"/>
  <c r="S1099" i="1"/>
  <c r="Z1159" i="1"/>
  <c r="AA1159" i="1" s="1"/>
  <c r="AH1159" i="1" s="1"/>
  <c r="AJ1160" i="1"/>
  <c r="Y1159" i="1"/>
  <c r="I1160" i="1"/>
  <c r="H1160" i="1" s="1"/>
  <c r="C1160" i="1"/>
  <c r="AB1162" i="1"/>
  <c r="AC1103" i="1" l="1"/>
  <c r="AE1103" i="1" s="1"/>
  <c r="G1103" i="1"/>
  <c r="Z1160" i="1"/>
  <c r="AA1160" i="1" s="1"/>
  <c r="AH1160" i="1" s="1"/>
  <c r="AJ1161" i="1"/>
  <c r="I1161" i="1"/>
  <c r="H1161" i="1" s="1"/>
  <c r="Y1160" i="1"/>
  <c r="C1161" i="1"/>
  <c r="M1104" i="1"/>
  <c r="N1104" i="1" s="1"/>
  <c r="P1104" i="1"/>
  <c r="Q1104" i="1"/>
  <c r="L1105" i="1"/>
  <c r="F1102" i="1"/>
  <c r="O1102" i="1" s="1"/>
  <c r="R1102" i="1" s="1"/>
  <c r="V1102" i="1" s="1"/>
  <c r="U1099" i="1"/>
  <c r="W1099" i="1" s="1"/>
  <c r="T1099" i="1"/>
  <c r="AF1099" i="1" s="1"/>
  <c r="S1100" i="1"/>
  <c r="J1101" i="1"/>
  <c r="AG1098" i="1"/>
  <c r="AB1163" i="1"/>
  <c r="X1161" i="1"/>
  <c r="K1161" i="1"/>
  <c r="A1162" i="1"/>
  <c r="I1162" i="1" l="1"/>
  <c r="H1162" i="1" s="1"/>
  <c r="Y1161" i="1"/>
  <c r="AJ1162" i="1"/>
  <c r="Z1161" i="1"/>
  <c r="AA1161" i="1" s="1"/>
  <c r="AH1161" i="1" s="1"/>
  <c r="C1162" i="1"/>
  <c r="AB1164" i="1"/>
  <c r="J1102" i="1"/>
  <c r="B1098" i="1"/>
  <c r="U1100" i="1"/>
  <c r="W1100" i="1" s="1"/>
  <c r="T1100" i="1"/>
  <c r="AF1100" i="1" s="1"/>
  <c r="S1101" i="1"/>
  <c r="F1103" i="1"/>
  <c r="O1103" i="1" s="1"/>
  <c r="R1103" i="1" s="1"/>
  <c r="V1103" i="1" s="1"/>
  <c r="AC1104" i="1"/>
  <c r="AE1104" i="1" s="1"/>
  <c r="G1104" i="1"/>
  <c r="X1162" i="1"/>
  <c r="A1163" i="1"/>
  <c r="K1162" i="1"/>
  <c r="AG1099" i="1"/>
  <c r="B1099" i="1" s="1"/>
  <c r="M1105" i="1"/>
  <c r="N1105" i="1" s="1"/>
  <c r="P1105" i="1"/>
  <c r="Q1105" i="1"/>
  <c r="L1106" i="1"/>
  <c r="J1103" i="1" l="1"/>
  <c r="AC1105" i="1"/>
  <c r="AE1105" i="1" s="1"/>
  <c r="G1105" i="1"/>
  <c r="F1104" i="1"/>
  <c r="J1104" i="1" s="1"/>
  <c r="AB1165" i="1"/>
  <c r="X1163" i="1"/>
  <c r="A1164" i="1"/>
  <c r="K1163" i="1"/>
  <c r="U1101" i="1"/>
  <c r="W1101" i="1" s="1"/>
  <c r="T1101" i="1"/>
  <c r="AF1101" i="1" s="1"/>
  <c r="S1102" i="1"/>
  <c r="M1106" i="1"/>
  <c r="N1106" i="1" s="1"/>
  <c r="L1107" i="1"/>
  <c r="Y1162" i="1"/>
  <c r="I1163" i="1"/>
  <c r="H1163" i="1" s="1"/>
  <c r="AJ1163" i="1"/>
  <c r="Z1162" i="1"/>
  <c r="AA1162" i="1" s="1"/>
  <c r="AH1162" i="1" s="1"/>
  <c r="C1163" i="1"/>
  <c r="AG1100" i="1"/>
  <c r="B1100" i="1" s="1"/>
  <c r="M1107" i="1" l="1"/>
  <c r="N1107" i="1" s="1"/>
  <c r="L1108" i="1"/>
  <c r="AB1166" i="1"/>
  <c r="AG1101" i="1"/>
  <c r="B1101" i="1" s="1"/>
  <c r="C1164" i="1"/>
  <c r="I1164" i="1"/>
  <c r="H1164" i="1" s="1"/>
  <c r="Z1163" i="1"/>
  <c r="AA1163" i="1" s="1"/>
  <c r="AH1163" i="1" s="1"/>
  <c r="AJ1164" i="1"/>
  <c r="Y1163" i="1"/>
  <c r="F1105" i="1"/>
  <c r="J1105" i="1" s="1"/>
  <c r="O1104" i="1"/>
  <c r="R1104" i="1" s="1"/>
  <c r="V1104" i="1" s="1"/>
  <c r="G1106" i="1"/>
  <c r="AC1106" i="1"/>
  <c r="AE1106" i="1" s="1"/>
  <c r="U1102" i="1"/>
  <c r="W1102" i="1" s="1"/>
  <c r="T1102" i="1"/>
  <c r="AF1102" i="1" s="1"/>
  <c r="S1103" i="1"/>
  <c r="A1165" i="1"/>
  <c r="X1164" i="1"/>
  <c r="K1164" i="1"/>
  <c r="O1105" i="1" l="1"/>
  <c r="R1105" i="1" s="1"/>
  <c r="AC1107" i="1"/>
  <c r="AE1107" i="1" s="1"/>
  <c r="G1107" i="1"/>
  <c r="I1165" i="1"/>
  <c r="H1165" i="1" s="1"/>
  <c r="C1165" i="1"/>
  <c r="Y1164" i="1"/>
  <c r="AJ1165" i="1"/>
  <c r="Z1164" i="1"/>
  <c r="AA1164" i="1" s="1"/>
  <c r="AH1164" i="1" s="1"/>
  <c r="AG1102" i="1"/>
  <c r="M1108" i="1"/>
  <c r="N1108" i="1" s="1"/>
  <c r="L1109" i="1"/>
  <c r="K1165" i="1"/>
  <c r="A1166" i="1"/>
  <c r="X1165" i="1"/>
  <c r="AB1167" i="1"/>
  <c r="U1103" i="1"/>
  <c r="W1103" i="1" s="1"/>
  <c r="T1103" i="1"/>
  <c r="AF1103" i="1" s="1"/>
  <c r="S1104" i="1"/>
  <c r="F1106" i="1"/>
  <c r="O1106" i="1" s="1"/>
  <c r="P1106" i="1" l="1"/>
  <c r="Q1106" i="1" s="1"/>
  <c r="Q1107" i="1" s="1"/>
  <c r="Q1108" i="1" s="1"/>
  <c r="Q1109" i="1" s="1"/>
  <c r="J1106" i="1"/>
  <c r="AC1108" i="1"/>
  <c r="AE1108" i="1" s="1"/>
  <c r="G1108" i="1"/>
  <c r="AB1168" i="1"/>
  <c r="M1109" i="1"/>
  <c r="N1109" i="1" s="1"/>
  <c r="L1110" i="1"/>
  <c r="X1166" i="1"/>
  <c r="A1167" i="1"/>
  <c r="K1166" i="1"/>
  <c r="AG1103" i="1"/>
  <c r="B1103" i="1" s="1"/>
  <c r="S1105" i="1"/>
  <c r="V1105" i="1"/>
  <c r="U1104" i="1"/>
  <c r="W1104" i="1" s="1"/>
  <c r="T1104" i="1"/>
  <c r="AF1104" i="1" s="1"/>
  <c r="Y1165" i="1"/>
  <c r="AJ1166" i="1"/>
  <c r="Z1165" i="1"/>
  <c r="AA1165" i="1" s="1"/>
  <c r="AH1165" i="1" s="1"/>
  <c r="I1166" i="1"/>
  <c r="H1166" i="1" s="1"/>
  <c r="C1166" i="1"/>
  <c r="B1102" i="1"/>
  <c r="F1107" i="1"/>
  <c r="O1107" i="1" s="1"/>
  <c r="P1107" i="1" l="1"/>
  <c r="P1108" i="1" s="1"/>
  <c r="P1109" i="1" s="1"/>
  <c r="P1110" i="1" s="1"/>
  <c r="R1107" i="1"/>
  <c r="J1107" i="1"/>
  <c r="AC1109" i="1"/>
  <c r="AE1109" i="1" s="1"/>
  <c r="G1109" i="1"/>
  <c r="M1110" i="1"/>
  <c r="N1110" i="1" s="1"/>
  <c r="Q1110" i="1"/>
  <c r="L1111" i="1"/>
  <c r="U1105" i="1"/>
  <c r="W1105" i="1" s="1"/>
  <c r="T1105" i="1"/>
  <c r="S1106" i="1"/>
  <c r="AG1104" i="1"/>
  <c r="B1104" i="1" s="1"/>
  <c r="X1167" i="1"/>
  <c r="K1167" i="1"/>
  <c r="A1168" i="1"/>
  <c r="AB1169" i="1"/>
  <c r="F1108" i="1"/>
  <c r="O1108" i="1" s="1"/>
  <c r="R1108" i="1" s="1"/>
  <c r="R1106" i="1"/>
  <c r="Y1166" i="1"/>
  <c r="C1167" i="1"/>
  <c r="Z1166" i="1"/>
  <c r="AA1166" i="1" s="1"/>
  <c r="AH1166" i="1" s="1"/>
  <c r="AJ1167" i="1"/>
  <c r="I1167" i="1"/>
  <c r="H1167" i="1" s="1"/>
  <c r="J1108" i="1" l="1"/>
  <c r="X1168" i="1"/>
  <c r="A1169" i="1"/>
  <c r="K1168" i="1"/>
  <c r="T1106" i="1"/>
  <c r="AF1106" i="1" s="1"/>
  <c r="S1107" i="1"/>
  <c r="M1111" i="1"/>
  <c r="N1111" i="1" s="1"/>
  <c r="P1111" i="1"/>
  <c r="Q1111" i="1"/>
  <c r="L1112" i="1"/>
  <c r="AB1170" i="1"/>
  <c r="AF1105" i="1"/>
  <c r="AA1105" i="1"/>
  <c r="F1109" i="1"/>
  <c r="O1109" i="1" s="1"/>
  <c r="R1109" i="1" s="1"/>
  <c r="AG1105" i="1"/>
  <c r="B1105" i="1" s="1"/>
  <c r="Z1167" i="1"/>
  <c r="AA1167" i="1" s="1"/>
  <c r="AH1167" i="1" s="1"/>
  <c r="I1168" i="1"/>
  <c r="H1168" i="1" s="1"/>
  <c r="C1168" i="1"/>
  <c r="Y1167" i="1"/>
  <c r="AJ1168" i="1"/>
  <c r="AC1110" i="1"/>
  <c r="AE1110" i="1" s="1"/>
  <c r="G1110" i="1"/>
  <c r="AH1105" i="1" l="1"/>
  <c r="AC1111" i="1"/>
  <c r="AE1111" i="1" s="1"/>
  <c r="G1111" i="1"/>
  <c r="M1112" i="1"/>
  <c r="N1112" i="1" s="1"/>
  <c r="P1112" i="1"/>
  <c r="Q1112" i="1"/>
  <c r="L1113" i="1"/>
  <c r="T1107" i="1"/>
  <c r="AF1107" i="1" s="1"/>
  <c r="S1108" i="1"/>
  <c r="X1169" i="1"/>
  <c r="K1169" i="1"/>
  <c r="A1170" i="1"/>
  <c r="F1110" i="1"/>
  <c r="J1110" i="1" s="1"/>
  <c r="J1109" i="1"/>
  <c r="AB1171" i="1"/>
  <c r="Y1168" i="1"/>
  <c r="AJ1169" i="1"/>
  <c r="C1169" i="1"/>
  <c r="I1169" i="1"/>
  <c r="H1169" i="1" s="1"/>
  <c r="Z1168" i="1"/>
  <c r="O1110" i="1" l="1"/>
  <c r="R1110" i="1" s="1"/>
  <c r="AC1112" i="1"/>
  <c r="AE1112" i="1" s="1"/>
  <c r="G1112" i="1"/>
  <c r="AB1172" i="1"/>
  <c r="M1113" i="1"/>
  <c r="N1113" i="1" s="1"/>
  <c r="P1113" i="1"/>
  <c r="Q1113" i="1"/>
  <c r="L1114" i="1"/>
  <c r="F1111" i="1"/>
  <c r="J1111" i="1" s="1"/>
  <c r="Z1169" i="1"/>
  <c r="AA1169" i="1" s="1"/>
  <c r="AH1169" i="1" s="1"/>
  <c r="C1170" i="1"/>
  <c r="AJ1170" i="1"/>
  <c r="Y1169" i="1"/>
  <c r="I1170" i="1"/>
  <c r="H1170" i="1" s="1"/>
  <c r="A1171" i="1"/>
  <c r="X1170" i="1"/>
  <c r="K1170" i="1"/>
  <c r="T1108" i="1"/>
  <c r="AF1108" i="1" s="1"/>
  <c r="S1109" i="1"/>
  <c r="O1111" i="1" l="1"/>
  <c r="R1111" i="1" s="1"/>
  <c r="M1114" i="1"/>
  <c r="N1114" i="1" s="1"/>
  <c r="P1114" i="1"/>
  <c r="Q1114" i="1"/>
  <c r="L1115" i="1"/>
  <c r="Y1170" i="1"/>
  <c r="I1171" i="1"/>
  <c r="H1171" i="1" s="1"/>
  <c r="AJ1171" i="1"/>
  <c r="Z1170" i="1"/>
  <c r="AA1170" i="1" s="1"/>
  <c r="AH1170" i="1" s="1"/>
  <c r="C1171" i="1"/>
  <c r="AB1173" i="1"/>
  <c r="F1112" i="1"/>
  <c r="O1112" i="1" s="1"/>
  <c r="R1112" i="1" s="1"/>
  <c r="T1109" i="1"/>
  <c r="AF1109" i="1" s="1"/>
  <c r="S1110" i="1"/>
  <c r="K1171" i="1"/>
  <c r="A1172" i="1"/>
  <c r="X1171" i="1"/>
  <c r="AC1113" i="1"/>
  <c r="AE1113" i="1" s="1"/>
  <c r="G1113" i="1"/>
  <c r="J1112" i="1" l="1"/>
  <c r="X1172" i="1"/>
  <c r="K1172" i="1"/>
  <c r="A1173" i="1"/>
  <c r="Y1171" i="1"/>
  <c r="I1172" i="1"/>
  <c r="H1172" i="1" s="1"/>
  <c r="AJ1172" i="1"/>
  <c r="Z1171" i="1"/>
  <c r="AA1171" i="1" s="1"/>
  <c r="AH1171" i="1" s="1"/>
  <c r="C1172" i="1"/>
  <c r="AB1174" i="1"/>
  <c r="AC1114" i="1"/>
  <c r="AE1114" i="1" s="1"/>
  <c r="G1114" i="1"/>
  <c r="F1113" i="1"/>
  <c r="O1113" i="1" s="1"/>
  <c r="R1113" i="1" s="1"/>
  <c r="T1110" i="1"/>
  <c r="AF1110" i="1" s="1"/>
  <c r="S1111" i="1"/>
  <c r="M1115" i="1"/>
  <c r="N1115" i="1" s="1"/>
  <c r="P1115" i="1"/>
  <c r="Q1115" i="1"/>
  <c r="L1116" i="1"/>
  <c r="J1113" i="1" l="1"/>
  <c r="AC1115" i="1"/>
  <c r="AE1115" i="1" s="1"/>
  <c r="G1115" i="1"/>
  <c r="X1173" i="1"/>
  <c r="K1173" i="1"/>
  <c r="A1174" i="1"/>
  <c r="T1111" i="1"/>
  <c r="AF1111" i="1" s="1"/>
  <c r="S1112" i="1"/>
  <c r="AJ1173" i="1"/>
  <c r="Y1172" i="1"/>
  <c r="I1173" i="1"/>
  <c r="H1173" i="1" s="1"/>
  <c r="C1173" i="1"/>
  <c r="Z1172" i="1"/>
  <c r="AA1172" i="1" s="1"/>
  <c r="AH1172" i="1" s="1"/>
  <c r="M1116" i="1"/>
  <c r="N1116" i="1" s="1"/>
  <c r="P1116" i="1"/>
  <c r="Q1116" i="1"/>
  <c r="L1117" i="1"/>
  <c r="F1114" i="1"/>
  <c r="O1114" i="1" s="1"/>
  <c r="R1114" i="1" s="1"/>
  <c r="AB1175" i="1"/>
  <c r="J1114" i="1" l="1"/>
  <c r="Y1173" i="1"/>
  <c r="C1174" i="1"/>
  <c r="I1174" i="1"/>
  <c r="H1174" i="1" s="1"/>
  <c r="Z1173" i="1"/>
  <c r="AA1173" i="1" s="1"/>
  <c r="AH1173" i="1" s="1"/>
  <c r="AJ1174" i="1"/>
  <c r="AB1176" i="1"/>
  <c r="M1117" i="1"/>
  <c r="N1117" i="1" s="1"/>
  <c r="P1117" i="1"/>
  <c r="Q1117" i="1"/>
  <c r="L1118" i="1"/>
  <c r="A1175" i="1"/>
  <c r="K1174" i="1"/>
  <c r="X1174" i="1"/>
  <c r="F1115" i="1"/>
  <c r="J1115" i="1" s="1"/>
  <c r="AC1116" i="1"/>
  <c r="AE1116" i="1" s="1"/>
  <c r="G1116" i="1"/>
  <c r="T1112" i="1"/>
  <c r="AF1112" i="1" s="1"/>
  <c r="S1113" i="1"/>
  <c r="O1115" i="1" l="1"/>
  <c r="R1115" i="1" s="1"/>
  <c r="T1113" i="1"/>
  <c r="AF1113" i="1" s="1"/>
  <c r="S1114" i="1"/>
  <c r="AB1177" i="1"/>
  <c r="AC1117" i="1"/>
  <c r="AE1117" i="1" s="1"/>
  <c r="G1117" i="1"/>
  <c r="F1116" i="1"/>
  <c r="J1116" i="1" s="1"/>
  <c r="X1175" i="1"/>
  <c r="A1176" i="1"/>
  <c r="K1175" i="1"/>
  <c r="M1118" i="1"/>
  <c r="N1118" i="1" s="1"/>
  <c r="P1118" i="1"/>
  <c r="Q1118" i="1"/>
  <c r="L1119" i="1"/>
  <c r="Y1174" i="1"/>
  <c r="C1175" i="1"/>
  <c r="I1175" i="1"/>
  <c r="H1175" i="1" s="1"/>
  <c r="Z1174" i="1"/>
  <c r="AA1174" i="1" s="1"/>
  <c r="AH1174" i="1" s="1"/>
  <c r="AJ1175" i="1"/>
  <c r="O1116" i="1" l="1"/>
  <c r="R1116" i="1" s="1"/>
  <c r="AB1178" i="1"/>
  <c r="Z1175" i="1"/>
  <c r="AA1175" i="1" s="1"/>
  <c r="AH1175" i="1" s="1"/>
  <c r="C1176" i="1"/>
  <c r="AJ1176" i="1"/>
  <c r="Y1175" i="1"/>
  <c r="I1176" i="1"/>
  <c r="H1176" i="1" s="1"/>
  <c r="F1117" i="1"/>
  <c r="J1117" i="1" s="1"/>
  <c r="AC1118" i="1"/>
  <c r="AE1118" i="1" s="1"/>
  <c r="G1118" i="1"/>
  <c r="T1114" i="1"/>
  <c r="AF1114" i="1" s="1"/>
  <c r="S1115" i="1"/>
  <c r="M1119" i="1"/>
  <c r="N1119" i="1" s="1"/>
  <c r="P1119" i="1"/>
  <c r="Q1119" i="1"/>
  <c r="L1120" i="1"/>
  <c r="A1177" i="1"/>
  <c r="X1176" i="1"/>
  <c r="K1176" i="1"/>
  <c r="O1117" i="1" l="1"/>
  <c r="R1117" i="1" s="1"/>
  <c r="A1178" i="1"/>
  <c r="K1177" i="1"/>
  <c r="X1177" i="1"/>
  <c r="M1120" i="1"/>
  <c r="N1120" i="1" s="1"/>
  <c r="P1120" i="1"/>
  <c r="Q1120" i="1"/>
  <c r="L1121" i="1"/>
  <c r="F1118" i="1"/>
  <c r="J1118" i="1" s="1"/>
  <c r="Y1176" i="1"/>
  <c r="AJ1177" i="1"/>
  <c r="Z1176" i="1"/>
  <c r="AA1176" i="1" s="1"/>
  <c r="AH1176" i="1" s="1"/>
  <c r="C1177" i="1"/>
  <c r="I1177" i="1"/>
  <c r="H1177" i="1" s="1"/>
  <c r="AB1179" i="1"/>
  <c r="T1115" i="1"/>
  <c r="AF1115" i="1" s="1"/>
  <c r="S1116" i="1"/>
  <c r="AC1119" i="1"/>
  <c r="AE1119" i="1" s="1"/>
  <c r="G1119" i="1"/>
  <c r="AB1180" i="1" l="1"/>
  <c r="O1118" i="1"/>
  <c r="R1118" i="1" s="1"/>
  <c r="AC1120" i="1"/>
  <c r="AE1120" i="1" s="1"/>
  <c r="G1120" i="1"/>
  <c r="K1178" i="1"/>
  <c r="A1179" i="1"/>
  <c r="X1178" i="1"/>
  <c r="F1119" i="1"/>
  <c r="O1119" i="1" s="1"/>
  <c r="R1119" i="1" s="1"/>
  <c r="T1116" i="1"/>
  <c r="AF1116" i="1" s="1"/>
  <c r="S1117" i="1"/>
  <c r="M1121" i="1"/>
  <c r="N1121" i="1" s="1"/>
  <c r="P1121" i="1"/>
  <c r="Q1121" i="1"/>
  <c r="L1122" i="1"/>
  <c r="Y1177" i="1"/>
  <c r="I1178" i="1"/>
  <c r="H1178" i="1" s="1"/>
  <c r="Z1177" i="1"/>
  <c r="AA1177" i="1" s="1"/>
  <c r="AH1177" i="1" s="1"/>
  <c r="C1178" i="1"/>
  <c r="AJ1178" i="1"/>
  <c r="J1119" i="1" l="1"/>
  <c r="M1122" i="1"/>
  <c r="N1122" i="1" s="1"/>
  <c r="P1122" i="1"/>
  <c r="Q1122" i="1"/>
  <c r="L1123" i="1"/>
  <c r="K1179" i="1"/>
  <c r="A1180" i="1"/>
  <c r="X1179" i="1"/>
  <c r="AB1181" i="1"/>
  <c r="T1117" i="1"/>
  <c r="AF1117" i="1" s="1"/>
  <c r="S1118" i="1"/>
  <c r="AC1121" i="1"/>
  <c r="AE1121" i="1" s="1"/>
  <c r="G1121" i="1"/>
  <c r="Y1178" i="1"/>
  <c r="Z1178" i="1"/>
  <c r="AA1178" i="1" s="1"/>
  <c r="AH1178" i="1" s="1"/>
  <c r="AJ1179" i="1"/>
  <c r="C1179" i="1"/>
  <c r="I1179" i="1"/>
  <c r="H1179" i="1" s="1"/>
  <c r="F1120" i="1"/>
  <c r="O1120" i="1" s="1"/>
  <c r="R1120" i="1" s="1"/>
  <c r="J1120" i="1" l="1"/>
  <c r="AC1122" i="1"/>
  <c r="AE1122" i="1" s="1"/>
  <c r="G1122" i="1"/>
  <c r="T1118" i="1"/>
  <c r="AF1118" i="1" s="1"/>
  <c r="S1119" i="1"/>
  <c r="AB1182" i="1"/>
  <c r="M1123" i="1"/>
  <c r="N1123" i="1" s="1"/>
  <c r="P1123" i="1"/>
  <c r="Q1123" i="1"/>
  <c r="L1124" i="1"/>
  <c r="Y1179" i="1"/>
  <c r="C1180" i="1"/>
  <c r="I1180" i="1"/>
  <c r="H1180" i="1" s="1"/>
  <c r="Z1179" i="1"/>
  <c r="AA1179" i="1" s="1"/>
  <c r="AH1179" i="1" s="1"/>
  <c r="AJ1180" i="1"/>
  <c r="F1121" i="1"/>
  <c r="J1121" i="1" s="1"/>
  <c r="A1181" i="1"/>
  <c r="K1180" i="1"/>
  <c r="X1180" i="1"/>
  <c r="O1121" i="1" l="1"/>
  <c r="R1121" i="1" s="1"/>
  <c r="AC1123" i="1"/>
  <c r="AE1123" i="1" s="1"/>
  <c r="G1123" i="1"/>
  <c r="X1181" i="1"/>
  <c r="K1181" i="1"/>
  <c r="A1182" i="1"/>
  <c r="M1124" i="1"/>
  <c r="N1124" i="1" s="1"/>
  <c r="P1124" i="1"/>
  <c r="Q1124" i="1"/>
  <c r="L1125" i="1"/>
  <c r="F1122" i="1"/>
  <c r="J1122" i="1" s="1"/>
  <c r="Z1180" i="1"/>
  <c r="AA1180" i="1" s="1"/>
  <c r="AH1180" i="1" s="1"/>
  <c r="C1181" i="1"/>
  <c r="I1181" i="1"/>
  <c r="H1181" i="1" s="1"/>
  <c r="Y1180" i="1"/>
  <c r="AJ1181" i="1"/>
  <c r="AB1183" i="1"/>
  <c r="T1119" i="1"/>
  <c r="AF1119" i="1" s="1"/>
  <c r="S1120" i="1"/>
  <c r="AC1124" i="1" l="1"/>
  <c r="AE1124" i="1" s="1"/>
  <c r="G1124" i="1"/>
  <c r="Y1181" i="1"/>
  <c r="I1182" i="1"/>
  <c r="H1182" i="1" s="1"/>
  <c r="Z1181" i="1"/>
  <c r="AA1181" i="1" s="1"/>
  <c r="AH1181" i="1" s="1"/>
  <c r="C1182" i="1"/>
  <c r="AJ1182" i="1"/>
  <c r="M1125" i="1"/>
  <c r="N1125" i="1" s="1"/>
  <c r="P1125" i="1"/>
  <c r="Q1125" i="1"/>
  <c r="L1126" i="1"/>
  <c r="X1182" i="1"/>
  <c r="A1183" i="1"/>
  <c r="K1182" i="1"/>
  <c r="F1123" i="1"/>
  <c r="J1123" i="1" s="1"/>
  <c r="O1122" i="1"/>
  <c r="R1122" i="1" s="1"/>
  <c r="T1120" i="1"/>
  <c r="AF1120" i="1" s="1"/>
  <c r="S1121" i="1"/>
  <c r="AB1184" i="1"/>
  <c r="T1121" i="1" l="1"/>
  <c r="AF1121" i="1" s="1"/>
  <c r="S1122" i="1"/>
  <c r="O1123" i="1"/>
  <c r="R1123" i="1" s="1"/>
  <c r="X1183" i="1"/>
  <c r="K1183" i="1"/>
  <c r="A1184" i="1"/>
  <c r="F1124" i="1"/>
  <c r="J1124" i="1" s="1"/>
  <c r="AC1125" i="1"/>
  <c r="AE1125" i="1" s="1"/>
  <c r="G1125" i="1"/>
  <c r="M1126" i="1"/>
  <c r="N1126" i="1" s="1"/>
  <c r="P1126" i="1"/>
  <c r="Q1126" i="1"/>
  <c r="L1127" i="1"/>
  <c r="Y1182" i="1"/>
  <c r="AJ1183" i="1"/>
  <c r="I1183" i="1"/>
  <c r="H1183" i="1" s="1"/>
  <c r="Z1182" i="1"/>
  <c r="AA1182" i="1" s="1"/>
  <c r="AH1182" i="1" s="1"/>
  <c r="C1183" i="1"/>
  <c r="AB1185" i="1"/>
  <c r="O1124" i="1" l="1"/>
  <c r="R1124" i="1" s="1"/>
  <c r="T1122" i="1"/>
  <c r="AF1122" i="1" s="1"/>
  <c r="S1123" i="1"/>
  <c r="AB1186" i="1"/>
  <c r="AC1126" i="1"/>
  <c r="AE1126" i="1" s="1"/>
  <c r="G1126" i="1"/>
  <c r="Y1183" i="1"/>
  <c r="Z1183" i="1"/>
  <c r="AA1183" i="1" s="1"/>
  <c r="AH1183" i="1" s="1"/>
  <c r="AJ1184" i="1"/>
  <c r="C1184" i="1"/>
  <c r="I1184" i="1"/>
  <c r="H1184" i="1" s="1"/>
  <c r="M1127" i="1"/>
  <c r="N1127" i="1" s="1"/>
  <c r="P1127" i="1"/>
  <c r="Q1127" i="1"/>
  <c r="L1128" i="1"/>
  <c r="F1125" i="1"/>
  <c r="J1125" i="1" s="1"/>
  <c r="A1185" i="1"/>
  <c r="K1184" i="1"/>
  <c r="X1184" i="1"/>
  <c r="AC1127" i="1" l="1"/>
  <c r="AE1127" i="1" s="1"/>
  <c r="G1127" i="1"/>
  <c r="K1185" i="1"/>
  <c r="A1186" i="1"/>
  <c r="X1185" i="1"/>
  <c r="M1128" i="1"/>
  <c r="N1128" i="1" s="1"/>
  <c r="P1128" i="1"/>
  <c r="Q1128" i="1"/>
  <c r="L1129" i="1"/>
  <c r="Y1184" i="1"/>
  <c r="C1185" i="1"/>
  <c r="Z1184" i="1"/>
  <c r="AA1184" i="1" s="1"/>
  <c r="AH1184" i="1" s="1"/>
  <c r="AJ1185" i="1"/>
  <c r="I1185" i="1"/>
  <c r="H1185" i="1" s="1"/>
  <c r="O1125" i="1"/>
  <c r="R1125" i="1" s="1"/>
  <c r="F1126" i="1"/>
  <c r="O1126" i="1" s="1"/>
  <c r="R1126" i="1" s="1"/>
  <c r="AB1187" i="1"/>
  <c r="T1123" i="1"/>
  <c r="AF1123" i="1" s="1"/>
  <c r="S1124" i="1"/>
  <c r="AB1188" i="1" l="1"/>
  <c r="M1129" i="1"/>
  <c r="N1129" i="1" s="1"/>
  <c r="P1129" i="1"/>
  <c r="Q1129" i="1"/>
  <c r="L1130" i="1"/>
  <c r="C1186" i="1"/>
  <c r="Z1185" i="1"/>
  <c r="AA1185" i="1" s="1"/>
  <c r="AH1185" i="1" s="1"/>
  <c r="AJ1186" i="1"/>
  <c r="I1186" i="1"/>
  <c r="H1186" i="1" s="1"/>
  <c r="Y1185" i="1"/>
  <c r="T1124" i="1"/>
  <c r="AF1124" i="1" s="1"/>
  <c r="S1125" i="1"/>
  <c r="J1126" i="1"/>
  <c r="F1127" i="1"/>
  <c r="O1127" i="1" s="1"/>
  <c r="R1127" i="1" s="1"/>
  <c r="A1187" i="1"/>
  <c r="X1186" i="1"/>
  <c r="K1186" i="1"/>
  <c r="AC1128" i="1"/>
  <c r="AE1128" i="1" s="1"/>
  <c r="G1128" i="1"/>
  <c r="J1127" i="1" l="1"/>
  <c r="T1125" i="1"/>
  <c r="AF1125" i="1" s="1"/>
  <c r="S1126" i="1"/>
  <c r="M1130" i="1"/>
  <c r="N1130" i="1" s="1"/>
  <c r="P1130" i="1"/>
  <c r="Q1130" i="1"/>
  <c r="L1131" i="1"/>
  <c r="AB1189" i="1"/>
  <c r="F1128" i="1"/>
  <c r="J1128" i="1" s="1"/>
  <c r="C1187" i="1"/>
  <c r="Y1186" i="1"/>
  <c r="AJ1187" i="1"/>
  <c r="Z1186" i="1"/>
  <c r="AA1186" i="1" s="1"/>
  <c r="AH1186" i="1" s="1"/>
  <c r="I1187" i="1"/>
  <c r="H1187" i="1" s="1"/>
  <c r="K1187" i="1"/>
  <c r="X1187" i="1"/>
  <c r="A1188" i="1"/>
  <c r="AC1129" i="1"/>
  <c r="AE1129" i="1" s="1"/>
  <c r="G1129" i="1"/>
  <c r="O1128" i="1" l="1"/>
  <c r="R1128" i="1" s="1"/>
  <c r="AC1130" i="1"/>
  <c r="AE1130" i="1" s="1"/>
  <c r="G1130" i="1"/>
  <c r="K1188" i="1"/>
  <c r="A1189" i="1"/>
  <c r="X1188" i="1"/>
  <c r="M1131" i="1"/>
  <c r="N1131" i="1" s="1"/>
  <c r="P1131" i="1"/>
  <c r="Q1131" i="1"/>
  <c r="L1132" i="1"/>
  <c r="T1126" i="1"/>
  <c r="AF1126" i="1" s="1"/>
  <c r="S1127" i="1"/>
  <c r="F1129" i="1"/>
  <c r="O1129" i="1" s="1"/>
  <c r="R1129" i="1" s="1"/>
  <c r="Y1187" i="1"/>
  <c r="AJ1188" i="1"/>
  <c r="I1188" i="1"/>
  <c r="H1188" i="1" s="1"/>
  <c r="Z1187" i="1"/>
  <c r="AA1187" i="1" s="1"/>
  <c r="AH1187" i="1" s="1"/>
  <c r="C1188" i="1"/>
  <c r="AB1190" i="1"/>
  <c r="J1129" i="1" l="1"/>
  <c r="M1132" i="1"/>
  <c r="N1132" i="1" s="1"/>
  <c r="P1132" i="1"/>
  <c r="Q1132" i="1"/>
  <c r="L1133" i="1"/>
  <c r="AB1191" i="1"/>
  <c r="F1130" i="1"/>
  <c r="O1130" i="1" s="1"/>
  <c r="R1130" i="1" s="1"/>
  <c r="T1127" i="1"/>
  <c r="AF1127" i="1" s="1"/>
  <c r="S1128" i="1"/>
  <c r="Z1188" i="1"/>
  <c r="AA1188" i="1" s="1"/>
  <c r="AH1188" i="1" s="1"/>
  <c r="C1189" i="1"/>
  <c r="Y1188" i="1"/>
  <c r="I1189" i="1"/>
  <c r="H1189" i="1" s="1"/>
  <c r="AJ1189" i="1"/>
  <c r="AC1131" i="1"/>
  <c r="AE1131" i="1" s="1"/>
  <c r="G1131" i="1"/>
  <c r="X1189" i="1"/>
  <c r="K1189" i="1"/>
  <c r="A1190" i="1"/>
  <c r="F1131" i="1" l="1"/>
  <c r="J1131" i="1" s="1"/>
  <c r="AC1132" i="1"/>
  <c r="AE1132" i="1" s="1"/>
  <c r="G1132" i="1"/>
  <c r="AB1192" i="1"/>
  <c r="J1130" i="1"/>
  <c r="M1133" i="1"/>
  <c r="N1133" i="1" s="1"/>
  <c r="P1133" i="1"/>
  <c r="Q1133" i="1"/>
  <c r="L1134" i="1"/>
  <c r="A1191" i="1"/>
  <c r="K1190" i="1"/>
  <c r="X1190" i="1"/>
  <c r="Y1189" i="1"/>
  <c r="AJ1190" i="1"/>
  <c r="Z1189" i="1"/>
  <c r="AA1189" i="1" s="1"/>
  <c r="AH1189" i="1" s="1"/>
  <c r="C1190" i="1"/>
  <c r="I1190" i="1"/>
  <c r="H1190" i="1" s="1"/>
  <c r="T1128" i="1"/>
  <c r="AF1128" i="1" s="1"/>
  <c r="S1129" i="1"/>
  <c r="O1131" i="1" l="1"/>
  <c r="R1131" i="1" s="1"/>
  <c r="AC1133" i="1"/>
  <c r="AE1133" i="1" s="1"/>
  <c r="G1133" i="1"/>
  <c r="C1191" i="1"/>
  <c r="I1191" i="1"/>
  <c r="H1191" i="1" s="1"/>
  <c r="Y1190" i="1"/>
  <c r="AJ1191" i="1"/>
  <c r="Z1190" i="1"/>
  <c r="AA1190" i="1" s="1"/>
  <c r="AH1190" i="1" s="1"/>
  <c r="M1134" i="1"/>
  <c r="N1134" i="1" s="1"/>
  <c r="P1134" i="1"/>
  <c r="Q1134" i="1"/>
  <c r="L1135" i="1"/>
  <c r="K1191" i="1"/>
  <c r="A1192" i="1"/>
  <c r="X1191" i="1"/>
  <c r="T1129" i="1"/>
  <c r="AF1129" i="1" s="1"/>
  <c r="S1130" i="1"/>
  <c r="AB1193" i="1"/>
  <c r="F1132" i="1"/>
  <c r="J1132" i="1" s="1"/>
  <c r="O1132" i="1" l="1"/>
  <c r="R1132" i="1" s="1"/>
  <c r="Z1191" i="1"/>
  <c r="AA1191" i="1" s="1"/>
  <c r="AH1191" i="1" s="1"/>
  <c r="C1192" i="1"/>
  <c r="AJ1192" i="1"/>
  <c r="Y1191" i="1"/>
  <c r="I1192" i="1"/>
  <c r="H1192" i="1" s="1"/>
  <c r="AB1194" i="1"/>
  <c r="AC1134" i="1"/>
  <c r="AE1134" i="1" s="1"/>
  <c r="G1134" i="1"/>
  <c r="F1133" i="1"/>
  <c r="O1133" i="1" s="1"/>
  <c r="R1133" i="1" s="1"/>
  <c r="T1130" i="1"/>
  <c r="AF1130" i="1" s="1"/>
  <c r="S1131" i="1"/>
  <c r="K1192" i="1"/>
  <c r="X1192" i="1"/>
  <c r="A1193" i="1"/>
  <c r="M1135" i="1"/>
  <c r="N1135" i="1" s="1"/>
  <c r="P1135" i="1"/>
  <c r="Q1135" i="1"/>
  <c r="L1136" i="1"/>
  <c r="M1136" i="1" l="1"/>
  <c r="N1136" i="1" s="1"/>
  <c r="L1137" i="1"/>
  <c r="X1193" i="1"/>
  <c r="K1193" i="1"/>
  <c r="A1194" i="1"/>
  <c r="J1133" i="1"/>
  <c r="F1134" i="1"/>
  <c r="O1134" i="1" s="1"/>
  <c r="R1134" i="1" s="1"/>
  <c r="T1131" i="1"/>
  <c r="AF1131" i="1" s="1"/>
  <c r="S1132" i="1"/>
  <c r="Y1192" i="1"/>
  <c r="Z1192" i="1"/>
  <c r="AA1192" i="1" s="1"/>
  <c r="AH1192" i="1" s="1"/>
  <c r="C1193" i="1"/>
  <c r="I1193" i="1"/>
  <c r="H1193" i="1" s="1"/>
  <c r="AJ1193" i="1"/>
  <c r="AB1195" i="1"/>
  <c r="AC1135" i="1"/>
  <c r="AE1135" i="1" s="1"/>
  <c r="G1135" i="1"/>
  <c r="J1134" i="1" l="1"/>
  <c r="F1135" i="1"/>
  <c r="J1135" i="1" s="1"/>
  <c r="AB1196" i="1"/>
  <c r="T1132" i="1"/>
  <c r="AF1132" i="1" s="1"/>
  <c r="S1133" i="1"/>
  <c r="M1137" i="1"/>
  <c r="N1137" i="1" s="1"/>
  <c r="L1138" i="1"/>
  <c r="Z1193" i="1"/>
  <c r="AA1193" i="1" s="1"/>
  <c r="AH1193" i="1" s="1"/>
  <c r="I1194" i="1"/>
  <c r="H1194" i="1" s="1"/>
  <c r="AJ1194" i="1"/>
  <c r="Y1193" i="1"/>
  <c r="C1194" i="1"/>
  <c r="X1194" i="1"/>
  <c r="A1195" i="1"/>
  <c r="K1194" i="1"/>
  <c r="G1136" i="1"/>
  <c r="AC1136" i="1"/>
  <c r="AE1136" i="1" s="1"/>
  <c r="O1135" i="1" l="1"/>
  <c r="R1135" i="1" s="1"/>
  <c r="AC1137" i="1"/>
  <c r="AE1137" i="1" s="1"/>
  <c r="G1137" i="1"/>
  <c r="AB1197" i="1"/>
  <c r="A1196" i="1"/>
  <c r="X1195" i="1"/>
  <c r="K1195" i="1"/>
  <c r="M1138" i="1"/>
  <c r="N1138" i="1" s="1"/>
  <c r="AC1138" i="1" s="1"/>
  <c r="AE1138" i="1" s="1"/>
  <c r="L1139" i="1"/>
  <c r="AJ1195" i="1"/>
  <c r="I1195" i="1"/>
  <c r="H1195" i="1" s="1"/>
  <c r="Y1194" i="1"/>
  <c r="C1195" i="1"/>
  <c r="Z1194" i="1"/>
  <c r="AA1194" i="1" s="1"/>
  <c r="AH1194" i="1" s="1"/>
  <c r="T1133" i="1"/>
  <c r="AF1133" i="1" s="1"/>
  <c r="S1134" i="1"/>
  <c r="F1136" i="1"/>
  <c r="O1136" i="1" s="1"/>
  <c r="P1136" i="1" l="1"/>
  <c r="Q1136" i="1" s="1"/>
  <c r="Q1137" i="1" s="1"/>
  <c r="Q1138" i="1" s="1"/>
  <c r="Q1139" i="1" s="1"/>
  <c r="J1136" i="1"/>
  <c r="T1134" i="1"/>
  <c r="AF1134" i="1" s="1"/>
  <c r="S1135" i="1"/>
  <c r="M1139" i="1"/>
  <c r="N1139" i="1" s="1"/>
  <c r="L1140" i="1"/>
  <c r="AB1198" i="1"/>
  <c r="I1196" i="1"/>
  <c r="H1196" i="1" s="1"/>
  <c r="Y1195" i="1"/>
  <c r="Z1195" i="1"/>
  <c r="AA1195" i="1" s="1"/>
  <c r="AH1195" i="1" s="1"/>
  <c r="C1196" i="1"/>
  <c r="AJ1196" i="1"/>
  <c r="G1138" i="1"/>
  <c r="F1137" i="1"/>
  <c r="J1137" i="1" s="1"/>
  <c r="K1196" i="1"/>
  <c r="A1197" i="1"/>
  <c r="X1196" i="1"/>
  <c r="P1137" i="1" l="1"/>
  <c r="P1138" i="1" s="1"/>
  <c r="P1139" i="1" s="1"/>
  <c r="P1140" i="1" s="1"/>
  <c r="O1137" i="1"/>
  <c r="R1137" i="1" s="1"/>
  <c r="AC1139" i="1"/>
  <c r="AE1139" i="1" s="1"/>
  <c r="G1139" i="1"/>
  <c r="C1197" i="1"/>
  <c r="Z1196" i="1"/>
  <c r="I1197" i="1"/>
  <c r="H1197" i="1" s="1"/>
  <c r="Y1196" i="1"/>
  <c r="AJ1197" i="1"/>
  <c r="R1136" i="1"/>
  <c r="M1140" i="1"/>
  <c r="N1140" i="1" s="1"/>
  <c r="Q1140" i="1"/>
  <c r="L1141" i="1"/>
  <c r="T1135" i="1"/>
  <c r="S1136" i="1"/>
  <c r="F1138" i="1"/>
  <c r="J1138" i="1" s="1"/>
  <c r="AB1199" i="1"/>
  <c r="A1198" i="1"/>
  <c r="X1197" i="1"/>
  <c r="K1197" i="1"/>
  <c r="AC1140" i="1" l="1"/>
  <c r="AE1140" i="1" s="1"/>
  <c r="G1140" i="1"/>
  <c r="T1136" i="1"/>
  <c r="AF1136" i="1" s="1"/>
  <c r="S1137" i="1"/>
  <c r="M1141" i="1"/>
  <c r="N1141" i="1" s="1"/>
  <c r="P1141" i="1"/>
  <c r="Q1141" i="1"/>
  <c r="L1142" i="1"/>
  <c r="AB1200" i="1"/>
  <c r="C1198" i="1"/>
  <c r="Z1197" i="1"/>
  <c r="AA1197" i="1" s="1"/>
  <c r="AH1197" i="1" s="1"/>
  <c r="AJ1198" i="1"/>
  <c r="I1198" i="1"/>
  <c r="H1198" i="1" s="1"/>
  <c r="Y1197" i="1"/>
  <c r="O1138" i="1"/>
  <c r="R1138" i="1" s="1"/>
  <c r="AF1135" i="1"/>
  <c r="AA1135" i="1"/>
  <c r="F1139" i="1"/>
  <c r="J1139" i="1" s="1"/>
  <c r="A1199" i="1"/>
  <c r="X1198" i="1"/>
  <c r="K1198" i="1"/>
  <c r="O1139" i="1" l="1"/>
  <c r="R1139" i="1" s="1"/>
  <c r="A1200" i="1"/>
  <c r="K1199" i="1"/>
  <c r="X1199" i="1"/>
  <c r="AB1201" i="1"/>
  <c r="AH1135" i="1"/>
  <c r="AC1141" i="1"/>
  <c r="AE1141" i="1" s="1"/>
  <c r="G1141" i="1"/>
  <c r="F1140" i="1"/>
  <c r="J1140" i="1" s="1"/>
  <c r="M1142" i="1"/>
  <c r="N1142" i="1" s="1"/>
  <c r="P1142" i="1"/>
  <c r="Q1142" i="1"/>
  <c r="L1143" i="1"/>
  <c r="T1137" i="1"/>
  <c r="AF1137" i="1" s="1"/>
  <c r="S1138" i="1"/>
  <c r="Y1198" i="1"/>
  <c r="AJ1199" i="1"/>
  <c r="I1199" i="1"/>
  <c r="H1199" i="1" s="1"/>
  <c r="Z1198" i="1"/>
  <c r="AA1198" i="1" s="1"/>
  <c r="AH1198" i="1" s="1"/>
  <c r="C1199" i="1"/>
  <c r="T1138" i="1" l="1"/>
  <c r="AF1138" i="1" s="1"/>
  <c r="S1139" i="1"/>
  <c r="Z1199" i="1"/>
  <c r="AA1199" i="1" s="1"/>
  <c r="AH1199" i="1" s="1"/>
  <c r="C1200" i="1"/>
  <c r="AJ1200" i="1"/>
  <c r="I1200" i="1"/>
  <c r="H1200" i="1" s="1"/>
  <c r="Y1199" i="1"/>
  <c r="AC1142" i="1"/>
  <c r="AE1142" i="1" s="1"/>
  <c r="G1142" i="1"/>
  <c r="F1141" i="1"/>
  <c r="J1141" i="1" s="1"/>
  <c r="M1143" i="1"/>
  <c r="N1143" i="1" s="1"/>
  <c r="P1143" i="1"/>
  <c r="Q1143" i="1"/>
  <c r="L1144" i="1"/>
  <c r="O1140" i="1"/>
  <c r="R1140" i="1" s="1"/>
  <c r="AB1202" i="1"/>
  <c r="A1201" i="1"/>
  <c r="X1200" i="1"/>
  <c r="K1200" i="1"/>
  <c r="O1141" i="1" l="1"/>
  <c r="R1141" i="1" s="1"/>
  <c r="X1201" i="1"/>
  <c r="K1201" i="1"/>
  <c r="A1202" i="1"/>
  <c r="I1201" i="1"/>
  <c r="H1201" i="1" s="1"/>
  <c r="Y1200" i="1"/>
  <c r="Z1200" i="1"/>
  <c r="AA1200" i="1" s="1"/>
  <c r="AH1200" i="1" s="1"/>
  <c r="AJ1201" i="1"/>
  <c r="C1201" i="1"/>
  <c r="AC1143" i="1"/>
  <c r="AE1143" i="1" s="1"/>
  <c r="G1143" i="1"/>
  <c r="F1142" i="1"/>
  <c r="J1142" i="1" s="1"/>
  <c r="AB1203" i="1"/>
  <c r="M1144" i="1"/>
  <c r="N1144" i="1" s="1"/>
  <c r="P1144" i="1"/>
  <c r="Q1144" i="1"/>
  <c r="L1145" i="1"/>
  <c r="T1139" i="1"/>
  <c r="AF1139" i="1" s="1"/>
  <c r="S1140" i="1"/>
  <c r="O1142" i="1" l="1"/>
  <c r="R1142" i="1" s="1"/>
  <c r="M1145" i="1"/>
  <c r="N1145" i="1" s="1"/>
  <c r="P1145" i="1"/>
  <c r="Q1145" i="1"/>
  <c r="L1146" i="1"/>
  <c r="AB1204" i="1"/>
  <c r="K1202" i="1"/>
  <c r="X1202" i="1"/>
  <c r="A1203" i="1"/>
  <c r="T1140" i="1"/>
  <c r="AF1140" i="1" s="1"/>
  <c r="S1141" i="1"/>
  <c r="F1143" i="1"/>
  <c r="O1143" i="1" s="1"/>
  <c r="R1143" i="1" s="1"/>
  <c r="AC1144" i="1"/>
  <c r="AE1144" i="1" s="1"/>
  <c r="G1144" i="1"/>
  <c r="Z1201" i="1"/>
  <c r="AA1201" i="1" s="1"/>
  <c r="AH1201" i="1" s="1"/>
  <c r="C1202" i="1"/>
  <c r="I1202" i="1"/>
  <c r="H1202" i="1" s="1"/>
  <c r="AJ1202" i="1"/>
  <c r="Y1201" i="1"/>
  <c r="J1143" i="1" l="1"/>
  <c r="M1146" i="1"/>
  <c r="N1146" i="1" s="1"/>
  <c r="P1146" i="1"/>
  <c r="Q1146" i="1"/>
  <c r="L1147" i="1"/>
  <c r="F1144" i="1"/>
  <c r="O1144" i="1" s="1"/>
  <c r="R1144" i="1" s="1"/>
  <c r="X1203" i="1"/>
  <c r="K1203" i="1"/>
  <c r="A1204" i="1"/>
  <c r="Y1202" i="1"/>
  <c r="Z1202" i="1"/>
  <c r="AA1202" i="1" s="1"/>
  <c r="AH1202" i="1" s="1"/>
  <c r="C1203" i="1"/>
  <c r="I1203" i="1"/>
  <c r="H1203" i="1" s="1"/>
  <c r="AJ1203" i="1"/>
  <c r="AB1205" i="1"/>
  <c r="T1141" i="1"/>
  <c r="AF1141" i="1" s="1"/>
  <c r="S1142" i="1"/>
  <c r="AC1145" i="1"/>
  <c r="AE1145" i="1" s="1"/>
  <c r="G1145" i="1"/>
  <c r="AB1206" i="1" l="1"/>
  <c r="M1147" i="1"/>
  <c r="N1147" i="1" s="1"/>
  <c r="P1147" i="1"/>
  <c r="Q1147" i="1"/>
  <c r="L1148" i="1"/>
  <c r="Z1203" i="1"/>
  <c r="AA1203" i="1" s="1"/>
  <c r="AH1203" i="1" s="1"/>
  <c r="I1204" i="1"/>
  <c r="H1204" i="1" s="1"/>
  <c r="AJ1204" i="1"/>
  <c r="Y1203" i="1"/>
  <c r="C1204" i="1"/>
  <c r="J1144" i="1"/>
  <c r="F1145" i="1"/>
  <c r="O1145" i="1" s="1"/>
  <c r="R1145" i="1" s="1"/>
  <c r="T1142" i="1"/>
  <c r="AF1142" i="1" s="1"/>
  <c r="S1143" i="1"/>
  <c r="X1204" i="1"/>
  <c r="A1205" i="1"/>
  <c r="K1204" i="1"/>
  <c r="AC1146" i="1"/>
  <c r="AE1146" i="1" s="1"/>
  <c r="G1146" i="1"/>
  <c r="T1143" i="1" l="1"/>
  <c r="AF1143" i="1" s="1"/>
  <c r="S1144" i="1"/>
  <c r="F1146" i="1"/>
  <c r="J1146" i="1" s="1"/>
  <c r="J1145" i="1"/>
  <c r="AC1147" i="1"/>
  <c r="AE1147" i="1" s="1"/>
  <c r="G1147" i="1"/>
  <c r="M1148" i="1"/>
  <c r="N1148" i="1" s="1"/>
  <c r="P1148" i="1"/>
  <c r="Q1148" i="1"/>
  <c r="L1149" i="1"/>
  <c r="AB1207" i="1"/>
  <c r="Z1204" i="1"/>
  <c r="AA1204" i="1" s="1"/>
  <c r="AH1204" i="1" s="1"/>
  <c r="C1205" i="1"/>
  <c r="I1205" i="1"/>
  <c r="H1205" i="1" s="1"/>
  <c r="Y1204" i="1"/>
  <c r="AJ1205" i="1"/>
  <c r="X1205" i="1"/>
  <c r="K1205" i="1"/>
  <c r="A1206" i="1"/>
  <c r="AC1148" i="1" l="1"/>
  <c r="AE1148" i="1" s="1"/>
  <c r="G1148" i="1"/>
  <c r="M1149" i="1"/>
  <c r="N1149" i="1" s="1"/>
  <c r="P1149" i="1"/>
  <c r="Q1149" i="1"/>
  <c r="L1150" i="1"/>
  <c r="O1146" i="1"/>
  <c r="R1146" i="1" s="1"/>
  <c r="K1206" i="1"/>
  <c r="X1206" i="1"/>
  <c r="A1207" i="1"/>
  <c r="AB1208" i="1"/>
  <c r="T1144" i="1"/>
  <c r="AF1144" i="1" s="1"/>
  <c r="S1145" i="1"/>
  <c r="C1206" i="1"/>
  <c r="I1206" i="1"/>
  <c r="H1206" i="1" s="1"/>
  <c r="Y1205" i="1"/>
  <c r="AJ1206" i="1"/>
  <c r="Z1205" i="1"/>
  <c r="AA1205" i="1" s="1"/>
  <c r="AH1205" i="1" s="1"/>
  <c r="F1147" i="1"/>
  <c r="J1147" i="1" s="1"/>
  <c r="O1147" i="1" l="1"/>
  <c r="R1147" i="1" s="1"/>
  <c r="A1208" i="1"/>
  <c r="K1207" i="1"/>
  <c r="X1207" i="1"/>
  <c r="F1148" i="1"/>
  <c r="O1148" i="1" s="1"/>
  <c r="R1148" i="1" s="1"/>
  <c r="AB1209" i="1"/>
  <c r="AC1149" i="1"/>
  <c r="AE1149" i="1" s="1"/>
  <c r="G1149" i="1"/>
  <c r="T1145" i="1"/>
  <c r="AF1145" i="1" s="1"/>
  <c r="S1146" i="1"/>
  <c r="Y1206" i="1"/>
  <c r="C1207" i="1"/>
  <c r="Z1206" i="1"/>
  <c r="AA1206" i="1" s="1"/>
  <c r="AH1206" i="1" s="1"/>
  <c r="AJ1207" i="1"/>
  <c r="I1207" i="1"/>
  <c r="H1207" i="1" s="1"/>
  <c r="M1150" i="1"/>
  <c r="N1150" i="1" s="1"/>
  <c r="P1150" i="1"/>
  <c r="Q1150" i="1"/>
  <c r="L1151" i="1"/>
  <c r="J1148" i="1" l="1"/>
  <c r="AC1150" i="1"/>
  <c r="AE1150" i="1" s="1"/>
  <c r="G1150" i="1"/>
  <c r="F1149" i="1"/>
  <c r="O1149" i="1" s="1"/>
  <c r="R1149" i="1" s="1"/>
  <c r="X1208" i="1"/>
  <c r="A1209" i="1"/>
  <c r="K1208" i="1"/>
  <c r="AJ1208" i="1"/>
  <c r="Y1207" i="1"/>
  <c r="C1208" i="1"/>
  <c r="I1208" i="1"/>
  <c r="H1208" i="1" s="1"/>
  <c r="Z1207" i="1"/>
  <c r="AA1207" i="1" s="1"/>
  <c r="AH1207" i="1" s="1"/>
  <c r="M1151" i="1"/>
  <c r="N1151" i="1" s="1"/>
  <c r="P1151" i="1"/>
  <c r="Q1151" i="1"/>
  <c r="L1152" i="1"/>
  <c r="T1146" i="1"/>
  <c r="AF1146" i="1" s="1"/>
  <c r="S1147" i="1"/>
  <c r="AB1210" i="1"/>
  <c r="AC1151" i="1" l="1"/>
  <c r="AE1151" i="1" s="1"/>
  <c r="G1151" i="1"/>
  <c r="T1147" i="1"/>
  <c r="AF1147" i="1" s="1"/>
  <c r="S1148" i="1"/>
  <c r="M1152" i="1"/>
  <c r="N1152" i="1" s="1"/>
  <c r="P1152" i="1"/>
  <c r="Q1152" i="1"/>
  <c r="L1153" i="1"/>
  <c r="Y1208" i="1"/>
  <c r="Z1208" i="1"/>
  <c r="AA1208" i="1" s="1"/>
  <c r="AH1208" i="1" s="1"/>
  <c r="C1209" i="1"/>
  <c r="AJ1209" i="1"/>
  <c r="I1209" i="1"/>
  <c r="H1209" i="1" s="1"/>
  <c r="F1150" i="1"/>
  <c r="J1150" i="1" s="1"/>
  <c r="J1149" i="1"/>
  <c r="AB1211" i="1"/>
  <c r="A1210" i="1"/>
  <c r="X1209" i="1"/>
  <c r="K1209" i="1"/>
  <c r="AC1152" i="1" l="1"/>
  <c r="AE1152" i="1" s="1"/>
  <c r="G1152" i="1"/>
  <c r="X1210" i="1"/>
  <c r="A1211" i="1"/>
  <c r="K1210" i="1"/>
  <c r="M1153" i="1"/>
  <c r="N1153" i="1" s="1"/>
  <c r="P1153" i="1"/>
  <c r="Q1153" i="1"/>
  <c r="L1154" i="1"/>
  <c r="T1148" i="1"/>
  <c r="AF1148" i="1" s="1"/>
  <c r="S1149" i="1"/>
  <c r="O1150" i="1"/>
  <c r="R1150" i="1" s="1"/>
  <c r="F1151" i="1"/>
  <c r="O1151" i="1" s="1"/>
  <c r="R1151" i="1" s="1"/>
  <c r="Z1209" i="1"/>
  <c r="AA1209" i="1" s="1"/>
  <c r="AH1209" i="1" s="1"/>
  <c r="I1210" i="1"/>
  <c r="H1210" i="1" s="1"/>
  <c r="C1210" i="1"/>
  <c r="Y1209" i="1"/>
  <c r="AJ1210" i="1"/>
  <c r="AB1212" i="1"/>
  <c r="J1151" i="1" l="1"/>
  <c r="AC1153" i="1"/>
  <c r="AE1153" i="1" s="1"/>
  <c r="G1153" i="1"/>
  <c r="C1211" i="1"/>
  <c r="I1211" i="1"/>
  <c r="H1211" i="1" s="1"/>
  <c r="Y1210" i="1"/>
  <c r="AJ1211" i="1"/>
  <c r="Z1210" i="1"/>
  <c r="AA1210" i="1" s="1"/>
  <c r="AH1210" i="1" s="1"/>
  <c r="AB1213" i="1"/>
  <c r="M1154" i="1"/>
  <c r="N1154" i="1" s="1"/>
  <c r="P1154" i="1"/>
  <c r="Q1154" i="1"/>
  <c r="L1155" i="1"/>
  <c r="F1152" i="1"/>
  <c r="J1152" i="1" s="1"/>
  <c r="T1149" i="1"/>
  <c r="AF1149" i="1" s="1"/>
  <c r="S1150" i="1"/>
  <c r="K1211" i="1"/>
  <c r="X1211" i="1"/>
  <c r="A1212" i="1"/>
  <c r="O1152" i="1" l="1"/>
  <c r="R1152" i="1" s="1"/>
  <c r="Y1211" i="1"/>
  <c r="AJ1212" i="1"/>
  <c r="Z1211" i="1"/>
  <c r="AA1211" i="1" s="1"/>
  <c r="AH1211" i="1" s="1"/>
  <c r="C1212" i="1"/>
  <c r="I1212" i="1"/>
  <c r="H1212" i="1" s="1"/>
  <c r="AC1154" i="1"/>
  <c r="AE1154" i="1" s="1"/>
  <c r="G1154" i="1"/>
  <c r="AB1214" i="1"/>
  <c r="F1153" i="1"/>
  <c r="J1153" i="1" s="1"/>
  <c r="A1213" i="1"/>
  <c r="X1212" i="1"/>
  <c r="K1212" i="1"/>
  <c r="T1150" i="1"/>
  <c r="AF1150" i="1" s="1"/>
  <c r="S1151" i="1"/>
  <c r="M1155" i="1"/>
  <c r="N1155" i="1" s="1"/>
  <c r="P1155" i="1"/>
  <c r="Q1155" i="1"/>
  <c r="L1156" i="1"/>
  <c r="AC1155" i="1" l="1"/>
  <c r="AE1155" i="1" s="1"/>
  <c r="G1155" i="1"/>
  <c r="Y1212" i="1"/>
  <c r="AJ1213" i="1"/>
  <c r="Z1212" i="1"/>
  <c r="AA1212" i="1" s="1"/>
  <c r="AH1212" i="1" s="1"/>
  <c r="I1213" i="1"/>
  <c r="H1213" i="1" s="1"/>
  <c r="C1213" i="1"/>
  <c r="O1153" i="1"/>
  <c r="R1153" i="1" s="1"/>
  <c r="F1154" i="1"/>
  <c r="J1154" i="1" s="1"/>
  <c r="T1151" i="1"/>
  <c r="AF1151" i="1" s="1"/>
  <c r="S1152" i="1"/>
  <c r="X1213" i="1"/>
  <c r="A1214" i="1"/>
  <c r="K1213" i="1"/>
  <c r="AB1215" i="1"/>
  <c r="M1156" i="1"/>
  <c r="N1156" i="1" s="1"/>
  <c r="P1156" i="1"/>
  <c r="Q1156" i="1"/>
  <c r="L1157" i="1"/>
  <c r="AC1156" i="1" l="1"/>
  <c r="AE1156" i="1" s="1"/>
  <c r="G1156" i="1"/>
  <c r="O1154" i="1"/>
  <c r="R1154" i="1" s="1"/>
  <c r="M1157" i="1"/>
  <c r="N1157" i="1" s="1"/>
  <c r="P1157" i="1"/>
  <c r="Q1157" i="1"/>
  <c r="L1158" i="1"/>
  <c r="X1214" i="1"/>
  <c r="A1215" i="1"/>
  <c r="K1214" i="1"/>
  <c r="T1152" i="1"/>
  <c r="AF1152" i="1" s="1"/>
  <c r="S1153" i="1"/>
  <c r="F1155" i="1"/>
  <c r="J1155" i="1" s="1"/>
  <c r="Z1213" i="1"/>
  <c r="AA1213" i="1" s="1"/>
  <c r="AH1213" i="1" s="1"/>
  <c r="AJ1214" i="1"/>
  <c r="C1214" i="1"/>
  <c r="Y1213" i="1"/>
  <c r="I1214" i="1"/>
  <c r="H1214" i="1" s="1"/>
  <c r="AB1216" i="1"/>
  <c r="O1155" i="1" l="1"/>
  <c r="R1155" i="1" s="1"/>
  <c r="X1215" i="1"/>
  <c r="K1215" i="1"/>
  <c r="A1216" i="1"/>
  <c r="T1153" i="1"/>
  <c r="AF1153" i="1" s="1"/>
  <c r="S1154" i="1"/>
  <c r="F1156" i="1"/>
  <c r="O1156" i="1" s="1"/>
  <c r="R1156" i="1" s="1"/>
  <c r="AC1157" i="1"/>
  <c r="AE1157" i="1" s="1"/>
  <c r="G1157" i="1"/>
  <c r="Z1214" i="1"/>
  <c r="AA1214" i="1" s="1"/>
  <c r="AH1214" i="1" s="1"/>
  <c r="C1215" i="1"/>
  <c r="I1215" i="1"/>
  <c r="H1215" i="1" s="1"/>
  <c r="Y1214" i="1"/>
  <c r="AJ1215" i="1"/>
  <c r="AB1217" i="1"/>
  <c r="M1158" i="1"/>
  <c r="N1158" i="1" s="1"/>
  <c r="P1158" i="1"/>
  <c r="Q1158" i="1"/>
  <c r="L1159" i="1"/>
  <c r="J1156" i="1" l="1"/>
  <c r="F1157" i="1"/>
  <c r="J1157" i="1" s="1"/>
  <c r="X1216" i="1"/>
  <c r="A1217" i="1"/>
  <c r="K1216" i="1"/>
  <c r="T1154" i="1"/>
  <c r="AF1154" i="1" s="1"/>
  <c r="S1155" i="1"/>
  <c r="Z1215" i="1"/>
  <c r="AA1215" i="1" s="1"/>
  <c r="AH1215" i="1" s="1"/>
  <c r="C1216" i="1"/>
  <c r="Y1215" i="1"/>
  <c r="I1216" i="1"/>
  <c r="H1216" i="1" s="1"/>
  <c r="AJ1216" i="1"/>
  <c r="AC1158" i="1"/>
  <c r="AE1158" i="1" s="1"/>
  <c r="G1158" i="1"/>
  <c r="M1159" i="1"/>
  <c r="N1159" i="1" s="1"/>
  <c r="P1159" i="1"/>
  <c r="Q1159" i="1"/>
  <c r="L1160" i="1"/>
  <c r="AB1218" i="1"/>
  <c r="X1217" i="1" l="1"/>
  <c r="K1217" i="1"/>
  <c r="A1218" i="1"/>
  <c r="T1155" i="1"/>
  <c r="AF1155" i="1" s="1"/>
  <c r="S1156" i="1"/>
  <c r="Y1216" i="1"/>
  <c r="C1217" i="1"/>
  <c r="Z1216" i="1"/>
  <c r="AA1216" i="1" s="1"/>
  <c r="AH1216" i="1" s="1"/>
  <c r="AJ1217" i="1"/>
  <c r="I1217" i="1"/>
  <c r="H1217" i="1" s="1"/>
  <c r="AC1159" i="1"/>
  <c r="AE1159" i="1" s="1"/>
  <c r="G1159" i="1"/>
  <c r="O1157" i="1"/>
  <c r="R1157" i="1" s="1"/>
  <c r="AB1219" i="1"/>
  <c r="M1160" i="1"/>
  <c r="N1160" i="1" s="1"/>
  <c r="P1160" i="1"/>
  <c r="Q1160" i="1"/>
  <c r="L1161" i="1"/>
  <c r="F1158" i="1"/>
  <c r="O1158" i="1" s="1"/>
  <c r="R1158" i="1" s="1"/>
  <c r="J1158" i="1" l="1"/>
  <c r="K1218" i="1"/>
  <c r="A1219" i="1"/>
  <c r="X1218" i="1"/>
  <c r="AC1160" i="1"/>
  <c r="AE1160" i="1" s="1"/>
  <c r="G1160" i="1"/>
  <c r="C1218" i="1"/>
  <c r="Y1217" i="1"/>
  <c r="AJ1218" i="1"/>
  <c r="Z1217" i="1"/>
  <c r="AA1217" i="1" s="1"/>
  <c r="AH1217" i="1" s="1"/>
  <c r="I1218" i="1"/>
  <c r="H1218" i="1" s="1"/>
  <c r="M1161" i="1"/>
  <c r="N1161" i="1" s="1"/>
  <c r="P1161" i="1"/>
  <c r="Q1161" i="1"/>
  <c r="L1162" i="1"/>
  <c r="AB1220" i="1"/>
  <c r="F1159" i="1"/>
  <c r="J1159" i="1" s="1"/>
  <c r="T1156" i="1"/>
  <c r="AF1156" i="1" s="1"/>
  <c r="S1157" i="1"/>
  <c r="O1159" i="1" l="1"/>
  <c r="R1159" i="1" s="1"/>
  <c r="AC1161" i="1"/>
  <c r="AE1161" i="1" s="1"/>
  <c r="G1161" i="1"/>
  <c r="M1162" i="1"/>
  <c r="N1162" i="1" s="1"/>
  <c r="P1162" i="1"/>
  <c r="Q1162" i="1"/>
  <c r="L1163" i="1"/>
  <c r="C1219" i="1"/>
  <c r="Y1218" i="1"/>
  <c r="AJ1219" i="1"/>
  <c r="I1219" i="1"/>
  <c r="H1219" i="1" s="1"/>
  <c r="Z1218" i="1"/>
  <c r="AA1218" i="1" s="1"/>
  <c r="AH1218" i="1" s="1"/>
  <c r="T1157" i="1"/>
  <c r="AF1157" i="1" s="1"/>
  <c r="S1158" i="1"/>
  <c r="F1160" i="1"/>
  <c r="O1160" i="1" s="1"/>
  <c r="R1160" i="1" s="1"/>
  <c r="AB1221" i="1"/>
  <c r="A1220" i="1"/>
  <c r="K1219" i="1"/>
  <c r="X1219" i="1"/>
  <c r="AC1162" i="1" l="1"/>
  <c r="AE1162" i="1" s="1"/>
  <c r="G1162" i="1"/>
  <c r="Z1219" i="1"/>
  <c r="AA1219" i="1" s="1"/>
  <c r="AH1219" i="1" s="1"/>
  <c r="AJ1220" i="1"/>
  <c r="C1220" i="1"/>
  <c r="I1220" i="1"/>
  <c r="H1220" i="1" s="1"/>
  <c r="Y1219" i="1"/>
  <c r="T1158" i="1"/>
  <c r="AF1158" i="1" s="1"/>
  <c r="S1159" i="1"/>
  <c r="M1163" i="1"/>
  <c r="N1163" i="1" s="1"/>
  <c r="P1163" i="1"/>
  <c r="Q1163" i="1"/>
  <c r="L1164" i="1"/>
  <c r="AB1222" i="1"/>
  <c r="J1160" i="1"/>
  <c r="F1161" i="1"/>
  <c r="J1161" i="1" s="1"/>
  <c r="X1220" i="1"/>
  <c r="K1220" i="1"/>
  <c r="A1221" i="1"/>
  <c r="Y1220" i="1" l="1"/>
  <c r="C1221" i="1"/>
  <c r="I1221" i="1"/>
  <c r="H1221" i="1" s="1"/>
  <c r="Z1220" i="1"/>
  <c r="AA1220" i="1" s="1"/>
  <c r="AH1220" i="1" s="1"/>
  <c r="AJ1221" i="1"/>
  <c r="M1164" i="1"/>
  <c r="N1164" i="1" s="1"/>
  <c r="P1164" i="1"/>
  <c r="Q1164" i="1"/>
  <c r="L1165" i="1"/>
  <c r="O1161" i="1"/>
  <c r="R1161" i="1" s="1"/>
  <c r="T1159" i="1"/>
  <c r="AF1159" i="1" s="1"/>
  <c r="S1160" i="1"/>
  <c r="F1162" i="1"/>
  <c r="J1162" i="1" s="1"/>
  <c r="X1221" i="1"/>
  <c r="K1221" i="1"/>
  <c r="A1222" i="1"/>
  <c r="AB1223" i="1"/>
  <c r="AC1163" i="1"/>
  <c r="AE1163" i="1" s="1"/>
  <c r="G1163" i="1"/>
  <c r="O1162" i="1" l="1"/>
  <c r="R1162" i="1" s="1"/>
  <c r="AC1164" i="1"/>
  <c r="AE1164" i="1" s="1"/>
  <c r="G1164" i="1"/>
  <c r="AB1224" i="1"/>
  <c r="M1165" i="1"/>
  <c r="N1165" i="1" s="1"/>
  <c r="P1165" i="1"/>
  <c r="Q1165" i="1"/>
  <c r="L1166" i="1"/>
  <c r="Z1221" i="1"/>
  <c r="AA1221" i="1" s="1"/>
  <c r="AH1221" i="1" s="1"/>
  <c r="C1222" i="1"/>
  <c r="I1222" i="1"/>
  <c r="H1222" i="1" s="1"/>
  <c r="AJ1222" i="1"/>
  <c r="Y1221" i="1"/>
  <c r="T1160" i="1"/>
  <c r="AF1160" i="1" s="1"/>
  <c r="S1161" i="1"/>
  <c r="F1163" i="1"/>
  <c r="O1163" i="1" s="1"/>
  <c r="R1163" i="1" s="1"/>
  <c r="K1222" i="1"/>
  <c r="X1222" i="1"/>
  <c r="A1223" i="1"/>
  <c r="AJ1223" i="1" l="1"/>
  <c r="Z1222" i="1"/>
  <c r="AA1222" i="1" s="1"/>
  <c r="AH1222" i="1" s="1"/>
  <c r="C1223" i="1"/>
  <c r="Y1222" i="1"/>
  <c r="I1223" i="1"/>
  <c r="H1223" i="1" s="1"/>
  <c r="J1163" i="1"/>
  <c r="T1161" i="1"/>
  <c r="AF1161" i="1" s="1"/>
  <c r="S1162" i="1"/>
  <c r="AB1225" i="1"/>
  <c r="F1164" i="1"/>
  <c r="O1164" i="1" s="1"/>
  <c r="R1164" i="1" s="1"/>
  <c r="AC1165" i="1"/>
  <c r="AE1165" i="1" s="1"/>
  <c r="G1165" i="1"/>
  <c r="K1223" i="1"/>
  <c r="X1223" i="1"/>
  <c r="A1224" i="1"/>
  <c r="M1166" i="1"/>
  <c r="N1166" i="1" s="1"/>
  <c r="P1166" i="1"/>
  <c r="Q1166" i="1"/>
  <c r="L1167" i="1"/>
  <c r="J1164" i="1" l="1"/>
  <c r="X1224" i="1"/>
  <c r="A1225" i="1"/>
  <c r="K1224" i="1"/>
  <c r="AC1166" i="1"/>
  <c r="AE1166" i="1" s="1"/>
  <c r="G1166" i="1"/>
  <c r="Z1223" i="1"/>
  <c r="AA1223" i="1" s="1"/>
  <c r="AH1223" i="1" s="1"/>
  <c r="I1224" i="1"/>
  <c r="H1224" i="1" s="1"/>
  <c r="C1224" i="1"/>
  <c r="Y1223" i="1"/>
  <c r="AJ1224" i="1"/>
  <c r="M1167" i="1"/>
  <c r="N1167" i="1" s="1"/>
  <c r="P1167" i="1"/>
  <c r="Q1167" i="1"/>
  <c r="L1168" i="1"/>
  <c r="AB1226" i="1"/>
  <c r="F1165" i="1"/>
  <c r="J1165" i="1" s="1"/>
  <c r="T1162" i="1"/>
  <c r="AF1162" i="1" s="1"/>
  <c r="S1163" i="1"/>
  <c r="O1165" i="1" l="1"/>
  <c r="R1165" i="1" s="1"/>
  <c r="AB1227" i="1"/>
  <c r="T1163" i="1"/>
  <c r="AF1163" i="1" s="1"/>
  <c r="S1164" i="1"/>
  <c r="AC1167" i="1"/>
  <c r="AE1167" i="1" s="1"/>
  <c r="G1167" i="1"/>
  <c r="F1166" i="1"/>
  <c r="O1166" i="1" s="1"/>
  <c r="R1166" i="1" s="1"/>
  <c r="M1168" i="1"/>
  <c r="N1168" i="1" s="1"/>
  <c r="P1168" i="1"/>
  <c r="Q1168" i="1"/>
  <c r="L1169" i="1"/>
  <c r="X1225" i="1"/>
  <c r="K1225" i="1"/>
  <c r="A1226" i="1"/>
  <c r="I1225" i="1"/>
  <c r="H1225" i="1" s="1"/>
  <c r="Y1224" i="1"/>
  <c r="AJ1225" i="1"/>
  <c r="Z1224" i="1"/>
  <c r="AA1224" i="1" s="1"/>
  <c r="AH1224" i="1" s="1"/>
  <c r="C1225" i="1"/>
  <c r="AC1168" i="1" l="1"/>
  <c r="AE1168" i="1" s="1"/>
  <c r="G1168" i="1"/>
  <c r="F1167" i="1"/>
  <c r="O1167" i="1" s="1"/>
  <c r="R1167" i="1" s="1"/>
  <c r="Y1225" i="1"/>
  <c r="Z1225" i="1"/>
  <c r="AA1225" i="1" s="1"/>
  <c r="AH1225" i="1" s="1"/>
  <c r="C1226" i="1"/>
  <c r="AJ1226" i="1"/>
  <c r="I1226" i="1"/>
  <c r="H1226" i="1" s="1"/>
  <c r="K1226" i="1"/>
  <c r="A1227" i="1"/>
  <c r="X1226" i="1"/>
  <c r="M1169" i="1"/>
  <c r="N1169" i="1" s="1"/>
  <c r="L1170" i="1"/>
  <c r="J1166" i="1"/>
  <c r="AB1228" i="1"/>
  <c r="T1164" i="1"/>
  <c r="AF1164" i="1" s="1"/>
  <c r="S1165" i="1"/>
  <c r="J1167" i="1" l="1"/>
  <c r="M1170" i="1"/>
  <c r="N1170" i="1" s="1"/>
  <c r="L1171" i="1"/>
  <c r="AB1229" i="1"/>
  <c r="I1227" i="1"/>
  <c r="H1227" i="1" s="1"/>
  <c r="Y1226" i="1"/>
  <c r="C1227" i="1"/>
  <c r="Z1226" i="1"/>
  <c r="AA1226" i="1" s="1"/>
  <c r="AH1226" i="1" s="1"/>
  <c r="AJ1227" i="1"/>
  <c r="T1165" i="1"/>
  <c r="AF1165" i="1" s="1"/>
  <c r="S1166" i="1"/>
  <c r="K1227" i="1"/>
  <c r="A1228" i="1"/>
  <c r="X1227" i="1"/>
  <c r="F1168" i="1"/>
  <c r="O1168" i="1" s="1"/>
  <c r="G1169" i="1"/>
  <c r="AC1169" i="1"/>
  <c r="AE1169" i="1" s="1"/>
  <c r="J1168" i="1" l="1"/>
  <c r="R1168" i="1"/>
  <c r="P1169" i="1"/>
  <c r="X1228" i="1"/>
  <c r="K1228" i="1"/>
  <c r="A1229" i="1"/>
  <c r="AB1230" i="1"/>
  <c r="G1170" i="1"/>
  <c r="AC1170" i="1"/>
  <c r="AE1170" i="1" s="1"/>
  <c r="M1171" i="1"/>
  <c r="N1171" i="1" s="1"/>
  <c r="L1172" i="1"/>
  <c r="F1169" i="1"/>
  <c r="O1169" i="1" s="1"/>
  <c r="AJ1228" i="1"/>
  <c r="Z1227" i="1"/>
  <c r="Y1227" i="1"/>
  <c r="I1228" i="1"/>
  <c r="H1228" i="1" s="1"/>
  <c r="C1228" i="1"/>
  <c r="T1166" i="1"/>
  <c r="AF1166" i="1" s="1"/>
  <c r="S1167" i="1"/>
  <c r="G1171" i="1" l="1"/>
  <c r="AC1171" i="1"/>
  <c r="AE1171" i="1" s="1"/>
  <c r="K1229" i="1"/>
  <c r="X1229" i="1"/>
  <c r="A1230" i="1"/>
  <c r="M1172" i="1"/>
  <c r="N1172" i="1" s="1"/>
  <c r="L1173" i="1"/>
  <c r="F1170" i="1"/>
  <c r="O1170" i="1" s="1"/>
  <c r="T1167" i="1"/>
  <c r="AF1167" i="1" s="1"/>
  <c r="S1168" i="1"/>
  <c r="J1169" i="1"/>
  <c r="AB1231" i="1"/>
  <c r="Y1228" i="1"/>
  <c r="Z1228" i="1"/>
  <c r="AA1228" i="1" s="1"/>
  <c r="AH1228" i="1" s="1"/>
  <c r="C1229" i="1"/>
  <c r="I1229" i="1"/>
  <c r="H1229" i="1" s="1"/>
  <c r="AJ1229" i="1"/>
  <c r="Q1169" i="1"/>
  <c r="Q1170" i="1" s="1"/>
  <c r="Q1171" i="1" s="1"/>
  <c r="Q1172" i="1" s="1"/>
  <c r="P1170" i="1"/>
  <c r="P1171" i="1" s="1"/>
  <c r="P1172" i="1" s="1"/>
  <c r="R1170" i="1" l="1"/>
  <c r="AB1232" i="1"/>
  <c r="M1173" i="1"/>
  <c r="N1173" i="1" s="1"/>
  <c r="P1173" i="1"/>
  <c r="Q1173" i="1"/>
  <c r="L1174" i="1"/>
  <c r="J1170" i="1"/>
  <c r="Z1229" i="1"/>
  <c r="AA1229" i="1" s="1"/>
  <c r="AH1229" i="1" s="1"/>
  <c r="C1230" i="1"/>
  <c r="AJ1230" i="1"/>
  <c r="I1230" i="1"/>
  <c r="H1230" i="1" s="1"/>
  <c r="Y1229" i="1"/>
  <c r="F1171" i="1"/>
  <c r="J1171" i="1" s="1"/>
  <c r="T1168" i="1"/>
  <c r="S1169" i="1"/>
  <c r="G1172" i="1"/>
  <c r="AC1172" i="1"/>
  <c r="AE1172" i="1" s="1"/>
  <c r="X1230" i="1"/>
  <c r="K1230" i="1"/>
  <c r="A1231" i="1"/>
  <c r="R1169" i="1"/>
  <c r="F1172" i="1" l="1"/>
  <c r="O1172" i="1" s="1"/>
  <c r="R1172" i="1" s="1"/>
  <c r="O1171" i="1"/>
  <c r="R1171" i="1" s="1"/>
  <c r="T1169" i="1"/>
  <c r="AF1169" i="1" s="1"/>
  <c r="S1170" i="1"/>
  <c r="AJ1231" i="1"/>
  <c r="Y1230" i="1"/>
  <c r="I1231" i="1"/>
  <c r="H1231" i="1" s="1"/>
  <c r="C1231" i="1"/>
  <c r="Z1230" i="1"/>
  <c r="AA1230" i="1" s="1"/>
  <c r="AH1230" i="1" s="1"/>
  <c r="AC1173" i="1"/>
  <c r="AE1173" i="1" s="1"/>
  <c r="G1173" i="1"/>
  <c r="X1231" i="1"/>
  <c r="A1232" i="1"/>
  <c r="K1231" i="1"/>
  <c r="AF1168" i="1"/>
  <c r="AA1168" i="1"/>
  <c r="M1174" i="1"/>
  <c r="N1174" i="1" s="1"/>
  <c r="P1174" i="1"/>
  <c r="Q1174" i="1"/>
  <c r="L1175" i="1"/>
  <c r="AB1233" i="1"/>
  <c r="J1172" i="1" l="1"/>
  <c r="AC1174" i="1"/>
  <c r="AE1174" i="1" s="1"/>
  <c r="G1174" i="1"/>
  <c r="AH1168" i="1"/>
  <c r="M1175" i="1"/>
  <c r="N1175" i="1" s="1"/>
  <c r="P1175" i="1"/>
  <c r="Q1175" i="1"/>
  <c r="L1176" i="1"/>
  <c r="Y1231" i="1"/>
  <c r="Z1231" i="1"/>
  <c r="AA1231" i="1" s="1"/>
  <c r="AH1231" i="1" s="1"/>
  <c r="C1232" i="1"/>
  <c r="I1232" i="1"/>
  <c r="H1232" i="1" s="1"/>
  <c r="AJ1232" i="1"/>
  <c r="F1173" i="1"/>
  <c r="O1173" i="1" s="1"/>
  <c r="R1173" i="1" s="1"/>
  <c r="T1170" i="1"/>
  <c r="AF1170" i="1" s="1"/>
  <c r="S1171" i="1"/>
  <c r="AB1234" i="1"/>
  <c r="A1233" i="1"/>
  <c r="K1232" i="1"/>
  <c r="X1232" i="1"/>
  <c r="J1173" i="1" l="1"/>
  <c r="M1176" i="1"/>
  <c r="N1176" i="1" s="1"/>
  <c r="P1176" i="1"/>
  <c r="Q1176" i="1"/>
  <c r="L1177" i="1"/>
  <c r="X1233" i="1"/>
  <c r="K1233" i="1"/>
  <c r="A1234" i="1"/>
  <c r="T1171" i="1"/>
  <c r="AF1171" i="1" s="1"/>
  <c r="S1172" i="1"/>
  <c r="Z1232" i="1"/>
  <c r="AA1232" i="1" s="1"/>
  <c r="AH1232" i="1" s="1"/>
  <c r="AJ1233" i="1"/>
  <c r="C1233" i="1"/>
  <c r="I1233" i="1"/>
  <c r="H1233" i="1" s="1"/>
  <c r="Y1232" i="1"/>
  <c r="F1174" i="1"/>
  <c r="J1174" i="1" s="1"/>
  <c r="AB1235" i="1"/>
  <c r="AC1175" i="1"/>
  <c r="AE1175" i="1" s="1"/>
  <c r="G1175" i="1"/>
  <c r="AC1176" i="1" l="1"/>
  <c r="AE1176" i="1" s="1"/>
  <c r="G1176" i="1"/>
  <c r="K1234" i="1"/>
  <c r="A1235" i="1"/>
  <c r="X1234" i="1"/>
  <c r="AB1236" i="1"/>
  <c r="M1177" i="1"/>
  <c r="N1177" i="1" s="1"/>
  <c r="P1177" i="1"/>
  <c r="Q1177" i="1"/>
  <c r="L1178" i="1"/>
  <c r="F1175" i="1"/>
  <c r="J1175" i="1" s="1"/>
  <c r="O1174" i="1"/>
  <c r="R1174" i="1" s="1"/>
  <c r="T1172" i="1"/>
  <c r="AF1172" i="1" s="1"/>
  <c r="S1173" i="1"/>
  <c r="I1234" i="1"/>
  <c r="H1234" i="1" s="1"/>
  <c r="Y1233" i="1"/>
  <c r="Z1233" i="1"/>
  <c r="AA1233" i="1" s="1"/>
  <c r="AH1233" i="1" s="1"/>
  <c r="C1234" i="1"/>
  <c r="AJ1234" i="1"/>
  <c r="O1175" i="1" l="1"/>
  <c r="R1175" i="1" s="1"/>
  <c r="AC1177" i="1"/>
  <c r="AE1177" i="1" s="1"/>
  <c r="G1177" i="1"/>
  <c r="AB1237" i="1"/>
  <c r="M1178" i="1"/>
  <c r="N1178" i="1" s="1"/>
  <c r="P1178" i="1"/>
  <c r="Q1178" i="1"/>
  <c r="L1179" i="1"/>
  <c r="Z1234" i="1"/>
  <c r="AA1234" i="1" s="1"/>
  <c r="AH1234" i="1" s="1"/>
  <c r="AJ1235" i="1"/>
  <c r="C1235" i="1"/>
  <c r="Y1234" i="1"/>
  <c r="I1235" i="1"/>
  <c r="H1235" i="1" s="1"/>
  <c r="F1176" i="1"/>
  <c r="O1176" i="1" s="1"/>
  <c r="R1176" i="1" s="1"/>
  <c r="X1235" i="1"/>
  <c r="A1236" i="1"/>
  <c r="K1235" i="1"/>
  <c r="T1173" i="1"/>
  <c r="AF1173" i="1" s="1"/>
  <c r="S1174" i="1"/>
  <c r="J1176" i="1" l="1"/>
  <c r="T1174" i="1"/>
  <c r="AF1174" i="1" s="1"/>
  <c r="S1175" i="1"/>
  <c r="K1236" i="1"/>
  <c r="A1237" i="1"/>
  <c r="X1236" i="1"/>
  <c r="Y1235" i="1"/>
  <c r="I1236" i="1"/>
  <c r="H1236" i="1" s="1"/>
  <c r="Z1235" i="1"/>
  <c r="AA1235" i="1" s="1"/>
  <c r="AH1235" i="1" s="1"/>
  <c r="AJ1236" i="1"/>
  <c r="C1236" i="1"/>
  <c r="M1179" i="1"/>
  <c r="N1179" i="1" s="1"/>
  <c r="P1179" i="1"/>
  <c r="Q1179" i="1"/>
  <c r="L1180" i="1"/>
  <c r="AB1238" i="1"/>
  <c r="F1177" i="1"/>
  <c r="J1177" i="1" s="1"/>
  <c r="AC1178" i="1"/>
  <c r="AE1178" i="1" s="1"/>
  <c r="G1178" i="1"/>
  <c r="O1177" i="1" l="1"/>
  <c r="R1177" i="1" s="1"/>
  <c r="AB1239" i="1"/>
  <c r="T1175" i="1"/>
  <c r="AF1175" i="1" s="1"/>
  <c r="S1176" i="1"/>
  <c r="AC1179" i="1"/>
  <c r="AE1179" i="1" s="1"/>
  <c r="G1179" i="1"/>
  <c r="Z1236" i="1"/>
  <c r="AA1236" i="1" s="1"/>
  <c r="AH1236" i="1" s="1"/>
  <c r="C1237" i="1"/>
  <c r="Y1236" i="1"/>
  <c r="I1237" i="1"/>
  <c r="H1237" i="1" s="1"/>
  <c r="AJ1237" i="1"/>
  <c r="F1178" i="1"/>
  <c r="O1178" i="1" s="1"/>
  <c r="R1178" i="1" s="1"/>
  <c r="M1180" i="1"/>
  <c r="N1180" i="1" s="1"/>
  <c r="P1180" i="1"/>
  <c r="Q1180" i="1"/>
  <c r="L1181" i="1"/>
  <c r="X1237" i="1"/>
  <c r="K1237" i="1"/>
  <c r="A1238" i="1"/>
  <c r="J1178" i="1" l="1"/>
  <c r="Y1237" i="1"/>
  <c r="AJ1238" i="1"/>
  <c r="I1238" i="1"/>
  <c r="H1238" i="1" s="1"/>
  <c r="Z1237" i="1"/>
  <c r="AA1237" i="1" s="1"/>
  <c r="AH1237" i="1" s="1"/>
  <c r="C1238" i="1"/>
  <c r="A1239" i="1"/>
  <c r="K1238" i="1"/>
  <c r="X1238" i="1"/>
  <c r="M1181" i="1"/>
  <c r="N1181" i="1" s="1"/>
  <c r="P1181" i="1"/>
  <c r="Q1181" i="1"/>
  <c r="L1182" i="1"/>
  <c r="F1179" i="1"/>
  <c r="O1179" i="1" s="1"/>
  <c r="R1179" i="1" s="1"/>
  <c r="AB1240" i="1"/>
  <c r="AC1180" i="1"/>
  <c r="AE1180" i="1" s="1"/>
  <c r="G1180" i="1"/>
  <c r="T1176" i="1"/>
  <c r="AF1176" i="1" s="1"/>
  <c r="S1177" i="1"/>
  <c r="J1179" i="1" l="1"/>
  <c r="T1177" i="1"/>
  <c r="AF1177" i="1" s="1"/>
  <c r="S1178" i="1"/>
  <c r="AB1241" i="1"/>
  <c r="AC1181" i="1"/>
  <c r="AE1181" i="1" s="1"/>
  <c r="G1181" i="1"/>
  <c r="K1239" i="1"/>
  <c r="A1240" i="1"/>
  <c r="X1239" i="1"/>
  <c r="M1182" i="1"/>
  <c r="N1182" i="1" s="1"/>
  <c r="P1182" i="1"/>
  <c r="Q1182" i="1"/>
  <c r="L1183" i="1"/>
  <c r="Y1238" i="1"/>
  <c r="AJ1239" i="1"/>
  <c r="Z1238" i="1"/>
  <c r="AA1238" i="1" s="1"/>
  <c r="AH1238" i="1" s="1"/>
  <c r="C1239" i="1"/>
  <c r="I1239" i="1"/>
  <c r="H1239" i="1" s="1"/>
  <c r="F1180" i="1"/>
  <c r="O1180" i="1" s="1"/>
  <c r="R1180" i="1" s="1"/>
  <c r="J1180" i="1" l="1"/>
  <c r="M1183" i="1"/>
  <c r="N1183" i="1" s="1"/>
  <c r="P1183" i="1"/>
  <c r="Q1183" i="1"/>
  <c r="L1184" i="1"/>
  <c r="Z1239" i="1"/>
  <c r="AA1239" i="1" s="1"/>
  <c r="AH1239" i="1" s="1"/>
  <c r="C1240" i="1"/>
  <c r="AJ1240" i="1"/>
  <c r="I1240" i="1"/>
  <c r="H1240" i="1" s="1"/>
  <c r="Y1239" i="1"/>
  <c r="F1181" i="1"/>
  <c r="J1181" i="1" s="1"/>
  <c r="K1240" i="1"/>
  <c r="X1240" i="1"/>
  <c r="A1241" i="1"/>
  <c r="T1178" i="1"/>
  <c r="AF1178" i="1" s="1"/>
  <c r="S1179" i="1"/>
  <c r="AC1182" i="1"/>
  <c r="AE1182" i="1" s="1"/>
  <c r="G1182" i="1"/>
  <c r="AB1242" i="1"/>
  <c r="O1181" i="1" l="1"/>
  <c r="R1181" i="1" s="1"/>
  <c r="AC1183" i="1"/>
  <c r="AE1183" i="1" s="1"/>
  <c r="G1183" i="1"/>
  <c r="X1241" i="1"/>
  <c r="A1242" i="1"/>
  <c r="K1241" i="1"/>
  <c r="Y1240" i="1"/>
  <c r="Z1240" i="1"/>
  <c r="AA1240" i="1" s="1"/>
  <c r="AH1240" i="1" s="1"/>
  <c r="AJ1241" i="1"/>
  <c r="C1241" i="1"/>
  <c r="I1241" i="1"/>
  <c r="H1241" i="1" s="1"/>
  <c r="M1184" i="1"/>
  <c r="N1184" i="1" s="1"/>
  <c r="P1184" i="1"/>
  <c r="Q1184" i="1"/>
  <c r="L1185" i="1"/>
  <c r="AB1243" i="1"/>
  <c r="T1179" i="1"/>
  <c r="AF1179" i="1" s="1"/>
  <c r="S1180" i="1"/>
  <c r="F1182" i="1"/>
  <c r="O1182" i="1" s="1"/>
  <c r="R1182" i="1" s="1"/>
  <c r="J1182" i="1" l="1"/>
  <c r="AB1244" i="1"/>
  <c r="AC1184" i="1"/>
  <c r="AE1184" i="1" s="1"/>
  <c r="G1184" i="1"/>
  <c r="F1183" i="1"/>
  <c r="O1183" i="1" s="1"/>
  <c r="R1183" i="1" s="1"/>
  <c r="M1185" i="1"/>
  <c r="N1185" i="1" s="1"/>
  <c r="P1185" i="1"/>
  <c r="Q1185" i="1"/>
  <c r="L1186" i="1"/>
  <c r="X1242" i="1"/>
  <c r="K1242" i="1"/>
  <c r="A1243" i="1"/>
  <c r="T1180" i="1"/>
  <c r="AF1180" i="1" s="1"/>
  <c r="S1181" i="1"/>
  <c r="I1242" i="1"/>
  <c r="H1242" i="1" s="1"/>
  <c r="Y1241" i="1"/>
  <c r="C1242" i="1"/>
  <c r="AJ1242" i="1"/>
  <c r="Z1241" i="1"/>
  <c r="AA1241" i="1" s="1"/>
  <c r="AH1241" i="1" s="1"/>
  <c r="K1243" i="1" l="1"/>
  <c r="A1244" i="1"/>
  <c r="X1243" i="1"/>
  <c r="M1186" i="1"/>
  <c r="N1186" i="1" s="1"/>
  <c r="P1186" i="1"/>
  <c r="Q1186" i="1"/>
  <c r="L1187" i="1"/>
  <c r="J1183" i="1"/>
  <c r="AB1245" i="1"/>
  <c r="Y1242" i="1"/>
  <c r="I1243" i="1"/>
  <c r="H1243" i="1" s="1"/>
  <c r="Z1242" i="1"/>
  <c r="AA1242" i="1" s="1"/>
  <c r="AH1242" i="1" s="1"/>
  <c r="AJ1243" i="1"/>
  <c r="C1243" i="1"/>
  <c r="T1181" i="1"/>
  <c r="AF1181" i="1" s="1"/>
  <c r="S1182" i="1"/>
  <c r="F1184" i="1"/>
  <c r="O1184" i="1" s="1"/>
  <c r="R1184" i="1" s="1"/>
  <c r="AC1185" i="1"/>
  <c r="AE1185" i="1" s="1"/>
  <c r="G1185" i="1"/>
  <c r="F1185" i="1" l="1"/>
  <c r="J1185" i="1" s="1"/>
  <c r="AB1246" i="1"/>
  <c r="AC1186" i="1"/>
  <c r="AE1186" i="1" s="1"/>
  <c r="G1186" i="1"/>
  <c r="M1187" i="1"/>
  <c r="N1187" i="1" s="1"/>
  <c r="P1187" i="1"/>
  <c r="Q1187" i="1"/>
  <c r="L1188" i="1"/>
  <c r="Y1243" i="1"/>
  <c r="C1244" i="1"/>
  <c r="Z1243" i="1"/>
  <c r="AA1243" i="1" s="1"/>
  <c r="AH1243" i="1" s="1"/>
  <c r="AJ1244" i="1"/>
  <c r="I1244" i="1"/>
  <c r="H1244" i="1" s="1"/>
  <c r="T1182" i="1"/>
  <c r="AF1182" i="1" s="1"/>
  <c r="S1183" i="1"/>
  <c r="J1184" i="1"/>
  <c r="K1244" i="1"/>
  <c r="A1245" i="1"/>
  <c r="X1244" i="1"/>
  <c r="O1185" i="1" l="1"/>
  <c r="R1185" i="1" s="1"/>
  <c r="AC1187" i="1"/>
  <c r="AE1187" i="1" s="1"/>
  <c r="G1187" i="1"/>
  <c r="AB1247" i="1"/>
  <c r="T1183" i="1"/>
  <c r="AF1183" i="1" s="1"/>
  <c r="S1184" i="1"/>
  <c r="M1188" i="1"/>
  <c r="N1188" i="1" s="1"/>
  <c r="P1188" i="1"/>
  <c r="Q1188" i="1"/>
  <c r="L1189" i="1"/>
  <c r="X1245" i="1"/>
  <c r="A1246" i="1"/>
  <c r="K1245" i="1"/>
  <c r="F1186" i="1"/>
  <c r="O1186" i="1" s="1"/>
  <c r="R1186" i="1" s="1"/>
  <c r="Y1244" i="1"/>
  <c r="AJ1245" i="1"/>
  <c r="Z1244" i="1"/>
  <c r="AA1244" i="1" s="1"/>
  <c r="AH1244" i="1" s="1"/>
  <c r="I1245" i="1"/>
  <c r="H1245" i="1" s="1"/>
  <c r="C1245" i="1"/>
  <c r="J1186" i="1" l="1"/>
  <c r="X1246" i="1"/>
  <c r="A1247" i="1"/>
  <c r="K1246" i="1"/>
  <c r="AB1248" i="1"/>
  <c r="AC1188" i="1"/>
  <c r="AE1188" i="1" s="1"/>
  <c r="G1188" i="1"/>
  <c r="M1189" i="1"/>
  <c r="N1189" i="1" s="1"/>
  <c r="P1189" i="1"/>
  <c r="Q1189" i="1"/>
  <c r="L1190" i="1"/>
  <c r="T1184" i="1"/>
  <c r="AF1184" i="1" s="1"/>
  <c r="S1185" i="1"/>
  <c r="F1187" i="1"/>
  <c r="O1187" i="1" s="1"/>
  <c r="R1187" i="1" s="1"/>
  <c r="Z1245" i="1"/>
  <c r="AA1245" i="1" s="1"/>
  <c r="AH1245" i="1" s="1"/>
  <c r="AJ1246" i="1"/>
  <c r="C1246" i="1"/>
  <c r="I1246" i="1"/>
  <c r="H1246" i="1" s="1"/>
  <c r="Y1245" i="1"/>
  <c r="J1187" i="1" l="1"/>
  <c r="F1188" i="1"/>
  <c r="J1188" i="1" s="1"/>
  <c r="T1185" i="1"/>
  <c r="AF1185" i="1" s="1"/>
  <c r="S1186" i="1"/>
  <c r="K1247" i="1"/>
  <c r="A1248" i="1"/>
  <c r="X1247" i="1"/>
  <c r="AC1189" i="1"/>
  <c r="AE1189" i="1" s="1"/>
  <c r="G1189" i="1"/>
  <c r="Y1246" i="1"/>
  <c r="I1247" i="1"/>
  <c r="H1247" i="1" s="1"/>
  <c r="C1247" i="1"/>
  <c r="Z1246" i="1"/>
  <c r="AA1246" i="1" s="1"/>
  <c r="AH1246" i="1" s="1"/>
  <c r="AJ1247" i="1"/>
  <c r="M1190" i="1"/>
  <c r="N1190" i="1" s="1"/>
  <c r="P1190" i="1"/>
  <c r="Q1190" i="1"/>
  <c r="L1191" i="1"/>
  <c r="AB1249" i="1"/>
  <c r="O1188" i="1" l="1"/>
  <c r="R1188" i="1" s="1"/>
  <c r="AB1250" i="1"/>
  <c r="T1186" i="1"/>
  <c r="AF1186" i="1" s="1"/>
  <c r="S1187" i="1"/>
  <c r="AC1190" i="1"/>
  <c r="AE1190" i="1" s="1"/>
  <c r="G1190" i="1"/>
  <c r="Z1247" i="1"/>
  <c r="AA1247" i="1" s="1"/>
  <c r="AH1247" i="1" s="1"/>
  <c r="C1248" i="1"/>
  <c r="AJ1248" i="1"/>
  <c r="I1248" i="1"/>
  <c r="H1248" i="1" s="1"/>
  <c r="Y1247" i="1"/>
  <c r="M1191" i="1"/>
  <c r="N1191" i="1" s="1"/>
  <c r="P1191" i="1"/>
  <c r="Q1191" i="1"/>
  <c r="L1192" i="1"/>
  <c r="F1189" i="1"/>
  <c r="J1189" i="1" s="1"/>
  <c r="K1248" i="1"/>
  <c r="X1248" i="1"/>
  <c r="A1249" i="1"/>
  <c r="K1249" i="1" l="1"/>
  <c r="A1250" i="1"/>
  <c r="X1249" i="1"/>
  <c r="O1189" i="1"/>
  <c r="R1189" i="1" s="1"/>
  <c r="I1249" i="1"/>
  <c r="H1249" i="1" s="1"/>
  <c r="C1249" i="1"/>
  <c r="Y1248" i="1"/>
  <c r="AJ1249" i="1"/>
  <c r="Z1248" i="1"/>
  <c r="AA1248" i="1" s="1"/>
  <c r="AH1248" i="1" s="1"/>
  <c r="F1190" i="1"/>
  <c r="O1190" i="1" s="1"/>
  <c r="R1190" i="1" s="1"/>
  <c r="AB1251" i="1"/>
  <c r="AC1191" i="1"/>
  <c r="AE1191" i="1" s="1"/>
  <c r="G1191" i="1"/>
  <c r="M1192" i="1"/>
  <c r="N1192" i="1" s="1"/>
  <c r="P1192" i="1"/>
  <c r="Q1192" i="1"/>
  <c r="L1193" i="1"/>
  <c r="T1187" i="1"/>
  <c r="AF1187" i="1" s="1"/>
  <c r="S1188" i="1"/>
  <c r="AC1192" i="1" l="1"/>
  <c r="AE1192" i="1" s="1"/>
  <c r="G1192" i="1"/>
  <c r="AJ1250" i="1"/>
  <c r="Y1249" i="1"/>
  <c r="I1250" i="1"/>
  <c r="H1250" i="1" s="1"/>
  <c r="Z1249" i="1"/>
  <c r="AA1249" i="1" s="1"/>
  <c r="AH1249" i="1" s="1"/>
  <c r="C1250" i="1"/>
  <c r="M1193" i="1"/>
  <c r="N1193" i="1" s="1"/>
  <c r="P1193" i="1"/>
  <c r="Q1193" i="1"/>
  <c r="L1194" i="1"/>
  <c r="AB1252" i="1"/>
  <c r="T1188" i="1"/>
  <c r="AF1188" i="1" s="1"/>
  <c r="S1189" i="1"/>
  <c r="F1191" i="1"/>
  <c r="O1191" i="1" s="1"/>
  <c r="R1191" i="1" s="1"/>
  <c r="J1190" i="1"/>
  <c r="X1250" i="1"/>
  <c r="A1251" i="1"/>
  <c r="K1250" i="1"/>
  <c r="AC1193" i="1" l="1"/>
  <c r="AE1193" i="1" s="1"/>
  <c r="G1193" i="1"/>
  <c r="C1251" i="1"/>
  <c r="Y1250" i="1"/>
  <c r="AJ1251" i="1"/>
  <c r="Z1250" i="1"/>
  <c r="AA1250" i="1" s="1"/>
  <c r="AH1250" i="1" s="1"/>
  <c r="I1251" i="1"/>
  <c r="H1251" i="1" s="1"/>
  <c r="T1189" i="1"/>
  <c r="AF1189" i="1" s="1"/>
  <c r="S1190" i="1"/>
  <c r="M1194" i="1"/>
  <c r="N1194" i="1" s="1"/>
  <c r="P1194" i="1"/>
  <c r="Q1194" i="1"/>
  <c r="L1195" i="1"/>
  <c r="J1191" i="1"/>
  <c r="F1192" i="1"/>
  <c r="J1192" i="1" s="1"/>
  <c r="K1251" i="1"/>
  <c r="X1251" i="1"/>
  <c r="A1252" i="1"/>
  <c r="AB1253" i="1"/>
  <c r="O1192" i="1" l="1"/>
  <c r="R1192" i="1" s="1"/>
  <c r="AC1194" i="1"/>
  <c r="AE1194" i="1" s="1"/>
  <c r="G1194" i="1"/>
  <c r="AB1254" i="1"/>
  <c r="M1195" i="1"/>
  <c r="N1195" i="1" s="1"/>
  <c r="P1195" i="1"/>
  <c r="Q1195" i="1"/>
  <c r="L1196" i="1"/>
  <c r="T1190" i="1"/>
  <c r="AF1190" i="1" s="1"/>
  <c r="S1191" i="1"/>
  <c r="K1252" i="1"/>
  <c r="X1252" i="1"/>
  <c r="A1253" i="1"/>
  <c r="F1193" i="1"/>
  <c r="J1193" i="1" s="1"/>
  <c r="Y1251" i="1"/>
  <c r="Z1251" i="1"/>
  <c r="AA1251" i="1" s="1"/>
  <c r="AH1251" i="1" s="1"/>
  <c r="C1252" i="1"/>
  <c r="AJ1252" i="1"/>
  <c r="I1252" i="1"/>
  <c r="H1252" i="1" s="1"/>
  <c r="O1193" i="1" l="1"/>
  <c r="R1193" i="1" s="1"/>
  <c r="Z1252" i="1"/>
  <c r="AA1252" i="1" s="1"/>
  <c r="AH1252" i="1" s="1"/>
  <c r="C1253" i="1"/>
  <c r="AJ1253" i="1"/>
  <c r="Y1252" i="1"/>
  <c r="I1253" i="1"/>
  <c r="H1253" i="1" s="1"/>
  <c r="M1196" i="1"/>
  <c r="N1196" i="1" s="1"/>
  <c r="P1196" i="1"/>
  <c r="Q1196" i="1"/>
  <c r="L1197" i="1"/>
  <c r="AB1255" i="1"/>
  <c r="A1254" i="1"/>
  <c r="X1253" i="1"/>
  <c r="K1253" i="1"/>
  <c r="T1191" i="1"/>
  <c r="AF1191" i="1" s="1"/>
  <c r="S1192" i="1"/>
  <c r="F1194" i="1"/>
  <c r="O1194" i="1" s="1"/>
  <c r="R1194" i="1" s="1"/>
  <c r="AC1195" i="1"/>
  <c r="AE1195" i="1" s="1"/>
  <c r="G1195" i="1"/>
  <c r="J1194" i="1" l="1"/>
  <c r="F1195" i="1"/>
  <c r="O1195" i="1" s="1"/>
  <c r="R1195" i="1" s="1"/>
  <c r="AB1256" i="1"/>
  <c r="AC1196" i="1"/>
  <c r="AE1196" i="1" s="1"/>
  <c r="G1196" i="1"/>
  <c r="T1192" i="1"/>
  <c r="AF1192" i="1" s="1"/>
  <c r="S1193" i="1"/>
  <c r="K1254" i="1"/>
  <c r="X1254" i="1"/>
  <c r="A1255" i="1"/>
  <c r="M1197" i="1"/>
  <c r="N1197" i="1" s="1"/>
  <c r="L1198" i="1"/>
  <c r="C1254" i="1"/>
  <c r="Y1253" i="1"/>
  <c r="AJ1254" i="1"/>
  <c r="Z1253" i="1"/>
  <c r="AA1253" i="1" s="1"/>
  <c r="AH1253" i="1" s="1"/>
  <c r="I1254" i="1"/>
  <c r="H1254" i="1" s="1"/>
  <c r="J1195" i="1" l="1"/>
  <c r="M1198" i="1"/>
  <c r="N1198" i="1" s="1"/>
  <c r="L1199" i="1"/>
  <c r="K1255" i="1"/>
  <c r="A1256" i="1"/>
  <c r="X1255" i="1"/>
  <c r="AB1257" i="1"/>
  <c r="AJ1255" i="1"/>
  <c r="I1255" i="1"/>
  <c r="H1255" i="1" s="1"/>
  <c r="Y1254" i="1"/>
  <c r="C1255" i="1"/>
  <c r="Z1254" i="1"/>
  <c r="AA1254" i="1" s="1"/>
  <c r="AH1254" i="1" s="1"/>
  <c r="T1193" i="1"/>
  <c r="AF1193" i="1" s="1"/>
  <c r="S1194" i="1"/>
  <c r="G1197" i="1"/>
  <c r="AC1197" i="1"/>
  <c r="AE1197" i="1" s="1"/>
  <c r="F1196" i="1"/>
  <c r="J1196" i="1" s="1"/>
  <c r="AC1198" i="1" l="1"/>
  <c r="AE1198" i="1" s="1"/>
  <c r="G1198" i="1"/>
  <c r="AB1258" i="1"/>
  <c r="M1199" i="1"/>
  <c r="N1199" i="1" s="1"/>
  <c r="L1200" i="1"/>
  <c r="T1194" i="1"/>
  <c r="AF1194" i="1" s="1"/>
  <c r="S1195" i="1"/>
  <c r="O1196" i="1"/>
  <c r="I1256" i="1"/>
  <c r="H1256" i="1" s="1"/>
  <c r="Y1255" i="1"/>
  <c r="AJ1256" i="1"/>
  <c r="Z1255" i="1"/>
  <c r="AA1255" i="1" s="1"/>
  <c r="AH1255" i="1" s="1"/>
  <c r="C1256" i="1"/>
  <c r="F1197" i="1"/>
  <c r="O1197" i="1" s="1"/>
  <c r="X1256" i="1"/>
  <c r="A1257" i="1"/>
  <c r="K1256" i="1"/>
  <c r="J1197" i="1" l="1"/>
  <c r="T1195" i="1"/>
  <c r="AF1195" i="1" s="1"/>
  <c r="S1196" i="1"/>
  <c r="F1198" i="1"/>
  <c r="J1198" i="1" s="1"/>
  <c r="G1199" i="1"/>
  <c r="AC1199" i="1"/>
  <c r="AE1199" i="1" s="1"/>
  <c r="C1257" i="1"/>
  <c r="I1257" i="1"/>
  <c r="H1257" i="1" s="1"/>
  <c r="Z1256" i="1"/>
  <c r="AA1256" i="1" s="1"/>
  <c r="AH1256" i="1" s="1"/>
  <c r="AJ1257" i="1"/>
  <c r="Y1256" i="1"/>
  <c r="M1200" i="1"/>
  <c r="N1200" i="1" s="1"/>
  <c r="L1201" i="1"/>
  <c r="K1257" i="1"/>
  <c r="X1257" i="1"/>
  <c r="A1258" i="1"/>
  <c r="R1196" i="1"/>
  <c r="P1197" i="1"/>
  <c r="AB1259" i="1"/>
  <c r="O1198" i="1" l="1"/>
  <c r="M1201" i="1"/>
  <c r="N1201" i="1" s="1"/>
  <c r="L1202" i="1"/>
  <c r="X1258" i="1"/>
  <c r="A1259" i="1"/>
  <c r="K1258" i="1"/>
  <c r="Q1197" i="1"/>
  <c r="P1198" i="1"/>
  <c r="P1199" i="1" s="1"/>
  <c r="P1200" i="1" s="1"/>
  <c r="P1201" i="1" s="1"/>
  <c r="AB1260" i="1"/>
  <c r="Z1257" i="1"/>
  <c r="AA1257" i="1" s="1"/>
  <c r="AH1257" i="1" s="1"/>
  <c r="C1258" i="1"/>
  <c r="Y1257" i="1"/>
  <c r="AJ1258" i="1"/>
  <c r="I1258" i="1"/>
  <c r="H1258" i="1" s="1"/>
  <c r="G1200" i="1"/>
  <c r="AC1200" i="1"/>
  <c r="AE1200" i="1" s="1"/>
  <c r="F1199" i="1"/>
  <c r="J1199" i="1" s="1"/>
  <c r="T1196" i="1"/>
  <c r="S1197" i="1"/>
  <c r="O1199" i="1" l="1"/>
  <c r="T1197" i="1"/>
  <c r="AF1197" i="1" s="1"/>
  <c r="S1198" i="1"/>
  <c r="X1259" i="1"/>
  <c r="K1259" i="1"/>
  <c r="A1260" i="1"/>
  <c r="M1202" i="1"/>
  <c r="N1202" i="1" s="1"/>
  <c r="P1202" i="1"/>
  <c r="L1203" i="1"/>
  <c r="AF1196" i="1"/>
  <c r="AA1196" i="1"/>
  <c r="Q1198" i="1"/>
  <c r="R1197" i="1"/>
  <c r="Z1258" i="1"/>
  <c r="AA1258" i="1" s="1"/>
  <c r="AH1258" i="1" s="1"/>
  <c r="C1259" i="1"/>
  <c r="I1259" i="1"/>
  <c r="H1259" i="1" s="1"/>
  <c r="Y1258" i="1"/>
  <c r="AJ1259" i="1"/>
  <c r="F1200" i="1"/>
  <c r="J1200" i="1" s="1"/>
  <c r="AB1261" i="1"/>
  <c r="G1201" i="1"/>
  <c r="AC1201" i="1"/>
  <c r="AE1201" i="1" s="1"/>
  <c r="O1200" i="1" l="1"/>
  <c r="AC1202" i="1"/>
  <c r="AE1202" i="1" s="1"/>
  <c r="G1202" i="1"/>
  <c r="C1260" i="1"/>
  <c r="AJ1260" i="1"/>
  <c r="I1260" i="1"/>
  <c r="H1260" i="1" s="1"/>
  <c r="Z1259" i="1"/>
  <c r="Y1259" i="1"/>
  <c r="AB1262" i="1"/>
  <c r="Q1199" i="1"/>
  <c r="R1198" i="1"/>
  <c r="M1203" i="1"/>
  <c r="N1203" i="1" s="1"/>
  <c r="P1203" i="1"/>
  <c r="L1204" i="1"/>
  <c r="T1198" i="1"/>
  <c r="AF1198" i="1" s="1"/>
  <c r="S1199" i="1"/>
  <c r="F1201" i="1"/>
  <c r="J1201" i="1" s="1"/>
  <c r="AH1196" i="1"/>
  <c r="A1261" i="1"/>
  <c r="X1260" i="1"/>
  <c r="K1260" i="1"/>
  <c r="O1201" i="1" l="1"/>
  <c r="G1203" i="1"/>
  <c r="AC1203" i="1"/>
  <c r="AE1203" i="1" s="1"/>
  <c r="X1261" i="1"/>
  <c r="K1261" i="1"/>
  <c r="A1262" i="1"/>
  <c r="M1204" i="1"/>
  <c r="N1204" i="1" s="1"/>
  <c r="P1204" i="1"/>
  <c r="L1205" i="1"/>
  <c r="Q1200" i="1"/>
  <c r="Q1201" i="1" s="1"/>
  <c r="Q1202" i="1" s="1"/>
  <c r="Q1203" i="1" s="1"/>
  <c r="Q1204" i="1" s="1"/>
  <c r="R1199" i="1"/>
  <c r="AB1263" i="1"/>
  <c r="F1202" i="1"/>
  <c r="J1202" i="1" s="1"/>
  <c r="AJ1261" i="1"/>
  <c r="I1261" i="1"/>
  <c r="H1261" i="1" s="1"/>
  <c r="Y1260" i="1"/>
  <c r="Z1260" i="1"/>
  <c r="AA1260" i="1" s="1"/>
  <c r="AH1260" i="1" s="1"/>
  <c r="C1261" i="1"/>
  <c r="T1199" i="1"/>
  <c r="AF1199" i="1" s="1"/>
  <c r="S1200" i="1"/>
  <c r="O1202" i="1" l="1"/>
  <c r="R1202" i="1" s="1"/>
  <c r="R1200" i="1"/>
  <c r="R1201" i="1"/>
  <c r="F1203" i="1"/>
  <c r="O1203" i="1" s="1"/>
  <c r="R1203" i="1" s="1"/>
  <c r="G1204" i="1"/>
  <c r="AC1204" i="1"/>
  <c r="AE1204" i="1" s="1"/>
  <c r="Y1261" i="1"/>
  <c r="Z1261" i="1"/>
  <c r="AA1261" i="1" s="1"/>
  <c r="AH1261" i="1" s="1"/>
  <c r="AJ1262" i="1"/>
  <c r="C1262" i="1"/>
  <c r="I1262" i="1"/>
  <c r="H1262" i="1" s="1"/>
  <c r="T1200" i="1"/>
  <c r="AF1200" i="1" s="1"/>
  <c r="S1201" i="1"/>
  <c r="AB1264" i="1"/>
  <c r="M1205" i="1"/>
  <c r="N1205" i="1" s="1"/>
  <c r="P1205" i="1"/>
  <c r="Q1205" i="1"/>
  <c r="L1206" i="1"/>
  <c r="K1262" i="1"/>
  <c r="X1262" i="1"/>
  <c r="A1263" i="1"/>
  <c r="J1203" i="1" l="1"/>
  <c r="X1263" i="1"/>
  <c r="A1264" i="1"/>
  <c r="K1263" i="1"/>
  <c r="M1206" i="1"/>
  <c r="N1206" i="1" s="1"/>
  <c r="P1206" i="1"/>
  <c r="Q1206" i="1"/>
  <c r="L1207" i="1"/>
  <c r="AB1265" i="1"/>
  <c r="T1201" i="1"/>
  <c r="AF1201" i="1" s="1"/>
  <c r="S1202" i="1"/>
  <c r="Z1262" i="1"/>
  <c r="AA1262" i="1" s="1"/>
  <c r="AH1262" i="1" s="1"/>
  <c r="AJ1263" i="1"/>
  <c r="I1263" i="1"/>
  <c r="H1263" i="1" s="1"/>
  <c r="Y1262" i="1"/>
  <c r="C1263" i="1"/>
  <c r="F1204" i="1"/>
  <c r="J1204" i="1" s="1"/>
  <c r="AC1205" i="1"/>
  <c r="AE1205" i="1" s="1"/>
  <c r="G1205" i="1"/>
  <c r="O1204" i="1" l="1"/>
  <c r="R1204" i="1" s="1"/>
  <c r="AB1266" i="1"/>
  <c r="M1207" i="1"/>
  <c r="N1207" i="1" s="1"/>
  <c r="P1207" i="1"/>
  <c r="Q1207" i="1"/>
  <c r="L1208" i="1"/>
  <c r="T1202" i="1"/>
  <c r="AF1202" i="1" s="1"/>
  <c r="S1203" i="1"/>
  <c r="F1205" i="1"/>
  <c r="J1205" i="1" s="1"/>
  <c r="A1265" i="1"/>
  <c r="K1264" i="1"/>
  <c r="X1264" i="1"/>
  <c r="G1206" i="1"/>
  <c r="AC1206" i="1"/>
  <c r="AE1206" i="1" s="1"/>
  <c r="Y1263" i="1"/>
  <c r="Z1263" i="1"/>
  <c r="AA1263" i="1" s="1"/>
  <c r="AH1263" i="1" s="1"/>
  <c r="C1264" i="1"/>
  <c r="AJ1264" i="1"/>
  <c r="I1264" i="1"/>
  <c r="H1264" i="1" s="1"/>
  <c r="O1205" i="1" l="1"/>
  <c r="R1205" i="1" s="1"/>
  <c r="F1206" i="1"/>
  <c r="O1206" i="1" s="1"/>
  <c r="R1206" i="1" s="1"/>
  <c r="AC1207" i="1"/>
  <c r="AE1207" i="1" s="1"/>
  <c r="G1207" i="1"/>
  <c r="AJ1265" i="1"/>
  <c r="Z1264" i="1"/>
  <c r="AA1264" i="1" s="1"/>
  <c r="AH1264" i="1" s="1"/>
  <c r="C1265" i="1"/>
  <c r="I1265" i="1"/>
  <c r="H1265" i="1" s="1"/>
  <c r="Y1264" i="1"/>
  <c r="M1208" i="1"/>
  <c r="N1208" i="1" s="1"/>
  <c r="P1208" i="1"/>
  <c r="Q1208" i="1"/>
  <c r="L1209" i="1"/>
  <c r="A1266" i="1"/>
  <c r="X1265" i="1"/>
  <c r="K1265" i="1"/>
  <c r="AB1267" i="1"/>
  <c r="T1203" i="1"/>
  <c r="AF1203" i="1" s="1"/>
  <c r="S1204" i="1"/>
  <c r="J1206" i="1" l="1"/>
  <c r="AB1268" i="1"/>
  <c r="M1209" i="1"/>
  <c r="N1209" i="1" s="1"/>
  <c r="P1209" i="1"/>
  <c r="Q1209" i="1"/>
  <c r="L1210" i="1"/>
  <c r="T1204" i="1"/>
  <c r="AF1204" i="1" s="1"/>
  <c r="S1205" i="1"/>
  <c r="A1267" i="1"/>
  <c r="X1266" i="1"/>
  <c r="K1266" i="1"/>
  <c r="Z1265" i="1"/>
  <c r="AA1265" i="1" s="1"/>
  <c r="AH1265" i="1" s="1"/>
  <c r="C1266" i="1"/>
  <c r="AJ1266" i="1"/>
  <c r="I1266" i="1"/>
  <c r="H1266" i="1" s="1"/>
  <c r="Y1265" i="1"/>
  <c r="F1207" i="1"/>
  <c r="O1207" i="1" s="1"/>
  <c r="R1207" i="1" s="1"/>
  <c r="AC1208" i="1"/>
  <c r="AE1208" i="1" s="1"/>
  <c r="G1208" i="1"/>
  <c r="J1207" i="1" l="1"/>
  <c r="T1205" i="1"/>
  <c r="AF1205" i="1" s="1"/>
  <c r="S1206" i="1"/>
  <c r="AC1209" i="1"/>
  <c r="AE1209" i="1" s="1"/>
  <c r="G1209" i="1"/>
  <c r="F1208" i="1"/>
  <c r="O1208" i="1" s="1"/>
  <c r="R1208" i="1" s="1"/>
  <c r="AJ1267" i="1"/>
  <c r="I1267" i="1"/>
  <c r="H1267" i="1" s="1"/>
  <c r="Y1266" i="1"/>
  <c r="C1267" i="1"/>
  <c r="Z1266" i="1"/>
  <c r="AA1266" i="1" s="1"/>
  <c r="AH1266" i="1" s="1"/>
  <c r="M1210" i="1"/>
  <c r="N1210" i="1" s="1"/>
  <c r="P1210" i="1"/>
  <c r="Q1210" i="1"/>
  <c r="L1211" i="1"/>
  <c r="A1268" i="1"/>
  <c r="X1267" i="1"/>
  <c r="K1267" i="1"/>
  <c r="AB1269" i="1"/>
  <c r="J1208" i="1" l="1"/>
  <c r="X1268" i="1"/>
  <c r="A1269" i="1"/>
  <c r="K1268" i="1"/>
  <c r="AB1270" i="1"/>
  <c r="Y1267" i="1"/>
  <c r="AJ1268" i="1"/>
  <c r="I1268" i="1"/>
  <c r="H1268" i="1" s="1"/>
  <c r="Z1267" i="1"/>
  <c r="AA1267" i="1" s="1"/>
  <c r="AH1267" i="1" s="1"/>
  <c r="C1268" i="1"/>
  <c r="T1206" i="1"/>
  <c r="AF1206" i="1" s="1"/>
  <c r="S1207" i="1"/>
  <c r="AC1210" i="1"/>
  <c r="AE1210" i="1" s="1"/>
  <c r="G1210" i="1"/>
  <c r="M1211" i="1"/>
  <c r="N1211" i="1" s="1"/>
  <c r="P1211" i="1"/>
  <c r="Q1211" i="1"/>
  <c r="L1212" i="1"/>
  <c r="F1209" i="1"/>
  <c r="J1209" i="1" s="1"/>
  <c r="O1209" i="1" l="1"/>
  <c r="R1209" i="1" s="1"/>
  <c r="F1210" i="1"/>
  <c r="O1210" i="1" s="1"/>
  <c r="R1210" i="1" s="1"/>
  <c r="AC1211" i="1"/>
  <c r="AE1211" i="1" s="1"/>
  <c r="G1211" i="1"/>
  <c r="T1207" i="1"/>
  <c r="AF1207" i="1" s="1"/>
  <c r="S1208" i="1"/>
  <c r="AB1271" i="1"/>
  <c r="A1270" i="1"/>
  <c r="X1269" i="1"/>
  <c r="K1269" i="1"/>
  <c r="M1212" i="1"/>
  <c r="N1212" i="1" s="1"/>
  <c r="P1212" i="1"/>
  <c r="Q1212" i="1"/>
  <c r="L1213" i="1"/>
  <c r="Z1268" i="1"/>
  <c r="AA1268" i="1" s="1"/>
  <c r="AH1268" i="1" s="1"/>
  <c r="AJ1269" i="1"/>
  <c r="C1269" i="1"/>
  <c r="I1269" i="1"/>
  <c r="H1269" i="1" s="1"/>
  <c r="Y1268" i="1"/>
  <c r="J1210" i="1" l="1"/>
  <c r="Y1269" i="1"/>
  <c r="Z1269" i="1"/>
  <c r="AA1269" i="1" s="1"/>
  <c r="AH1269" i="1" s="1"/>
  <c r="C1270" i="1"/>
  <c r="I1270" i="1"/>
  <c r="H1270" i="1" s="1"/>
  <c r="AJ1270" i="1"/>
  <c r="T1208" i="1"/>
  <c r="AF1208" i="1" s="1"/>
  <c r="S1209" i="1"/>
  <c r="A1271" i="1"/>
  <c r="X1270" i="1"/>
  <c r="K1270" i="1"/>
  <c r="AC1212" i="1"/>
  <c r="AE1212" i="1" s="1"/>
  <c r="G1212" i="1"/>
  <c r="AB1272" i="1"/>
  <c r="F1211" i="1"/>
  <c r="O1211" i="1" s="1"/>
  <c r="R1211" i="1" s="1"/>
  <c r="M1213" i="1"/>
  <c r="N1213" i="1" s="1"/>
  <c r="P1213" i="1"/>
  <c r="Q1213" i="1"/>
  <c r="L1214" i="1"/>
  <c r="Z1270" i="1" l="1"/>
  <c r="AA1270" i="1" s="1"/>
  <c r="AH1270" i="1" s="1"/>
  <c r="AJ1271" i="1"/>
  <c r="C1271" i="1"/>
  <c r="I1271" i="1"/>
  <c r="H1271" i="1" s="1"/>
  <c r="Y1270" i="1"/>
  <c r="AC1213" i="1"/>
  <c r="AE1213" i="1" s="1"/>
  <c r="G1213" i="1"/>
  <c r="K1271" i="1"/>
  <c r="X1271" i="1"/>
  <c r="A1272" i="1"/>
  <c r="M1214" i="1"/>
  <c r="N1214" i="1" s="1"/>
  <c r="P1214" i="1"/>
  <c r="Q1214" i="1"/>
  <c r="L1215" i="1"/>
  <c r="J1211" i="1"/>
  <c r="AB1273" i="1"/>
  <c r="F1212" i="1"/>
  <c r="J1212" i="1" s="1"/>
  <c r="T1209" i="1"/>
  <c r="AF1209" i="1" s="1"/>
  <c r="S1210" i="1"/>
  <c r="O1212" i="1" l="1"/>
  <c r="R1212" i="1" s="1"/>
  <c r="AC1214" i="1"/>
  <c r="AE1214" i="1" s="1"/>
  <c r="G1214" i="1"/>
  <c r="T1210" i="1"/>
  <c r="AF1210" i="1" s="1"/>
  <c r="S1211" i="1"/>
  <c r="M1215" i="1"/>
  <c r="N1215" i="1" s="1"/>
  <c r="P1215" i="1"/>
  <c r="Q1215" i="1"/>
  <c r="L1216" i="1"/>
  <c r="A1273" i="1"/>
  <c r="X1272" i="1"/>
  <c r="K1272" i="1"/>
  <c r="F1213" i="1"/>
  <c r="J1213" i="1" s="1"/>
  <c r="AB1274" i="1"/>
  <c r="Y1271" i="1"/>
  <c r="Z1271" i="1"/>
  <c r="AA1271" i="1" s="1"/>
  <c r="AH1271" i="1" s="1"/>
  <c r="C1272" i="1"/>
  <c r="I1272" i="1"/>
  <c r="H1272" i="1" s="1"/>
  <c r="AJ1272" i="1"/>
  <c r="O1213" i="1" l="1"/>
  <c r="R1213" i="1" s="1"/>
  <c r="T1211" i="1"/>
  <c r="AF1211" i="1" s="1"/>
  <c r="S1212" i="1"/>
  <c r="I1273" i="1"/>
  <c r="H1273" i="1" s="1"/>
  <c r="Y1272" i="1"/>
  <c r="AJ1273" i="1"/>
  <c r="Z1272" i="1"/>
  <c r="AA1272" i="1" s="1"/>
  <c r="AH1272" i="1" s="1"/>
  <c r="C1273" i="1"/>
  <c r="F1214" i="1"/>
  <c r="O1214" i="1" s="1"/>
  <c r="R1214" i="1" s="1"/>
  <c r="AC1215" i="1"/>
  <c r="AE1215" i="1" s="1"/>
  <c r="G1215" i="1"/>
  <c r="X1273" i="1"/>
  <c r="A1274" i="1"/>
  <c r="K1273" i="1"/>
  <c r="AB1275" i="1"/>
  <c r="M1216" i="1"/>
  <c r="N1216" i="1" s="1"/>
  <c r="P1216" i="1"/>
  <c r="Q1216" i="1"/>
  <c r="L1217" i="1"/>
  <c r="J1214" i="1" l="1"/>
  <c r="AC1216" i="1"/>
  <c r="AE1216" i="1" s="1"/>
  <c r="G1216" i="1"/>
  <c r="Z1273" i="1"/>
  <c r="AA1273" i="1" s="1"/>
  <c r="AH1273" i="1" s="1"/>
  <c r="C1274" i="1"/>
  <c r="I1274" i="1"/>
  <c r="H1274" i="1" s="1"/>
  <c r="AJ1274" i="1"/>
  <c r="Y1273" i="1"/>
  <c r="AB1276" i="1"/>
  <c r="M1217" i="1"/>
  <c r="N1217" i="1" s="1"/>
  <c r="P1217" i="1"/>
  <c r="Q1217" i="1"/>
  <c r="L1218" i="1"/>
  <c r="X1274" i="1"/>
  <c r="A1275" i="1"/>
  <c r="K1274" i="1"/>
  <c r="F1215" i="1"/>
  <c r="J1215" i="1" s="1"/>
  <c r="T1212" i="1"/>
  <c r="AF1212" i="1" s="1"/>
  <c r="S1213" i="1"/>
  <c r="O1215" i="1" l="1"/>
  <c r="R1215" i="1" s="1"/>
  <c r="K1275" i="1"/>
  <c r="A1276" i="1"/>
  <c r="X1275" i="1"/>
  <c r="AC1217" i="1"/>
  <c r="AE1217" i="1" s="1"/>
  <c r="G1217" i="1"/>
  <c r="T1213" i="1"/>
  <c r="AF1213" i="1" s="1"/>
  <c r="S1214" i="1"/>
  <c r="M1218" i="1"/>
  <c r="N1218" i="1" s="1"/>
  <c r="P1218" i="1"/>
  <c r="Q1218" i="1"/>
  <c r="L1219" i="1"/>
  <c r="F1216" i="1"/>
  <c r="O1216" i="1" s="1"/>
  <c r="R1216" i="1" s="1"/>
  <c r="I1275" i="1"/>
  <c r="H1275" i="1" s="1"/>
  <c r="Y1274" i="1"/>
  <c r="Z1274" i="1"/>
  <c r="AA1274" i="1" s="1"/>
  <c r="AH1274" i="1" s="1"/>
  <c r="AJ1275" i="1"/>
  <c r="C1275" i="1"/>
  <c r="AB1277" i="1"/>
  <c r="J1216" i="1" l="1"/>
  <c r="AB1278" i="1"/>
  <c r="T1214" i="1"/>
  <c r="AF1214" i="1" s="1"/>
  <c r="S1215" i="1"/>
  <c r="F1217" i="1"/>
  <c r="O1217" i="1" s="1"/>
  <c r="R1217" i="1" s="1"/>
  <c r="K1276" i="1"/>
  <c r="X1276" i="1"/>
  <c r="A1277" i="1"/>
  <c r="AC1218" i="1"/>
  <c r="AE1218" i="1" s="1"/>
  <c r="G1218" i="1"/>
  <c r="M1219" i="1"/>
  <c r="N1219" i="1" s="1"/>
  <c r="P1219" i="1"/>
  <c r="Q1219" i="1"/>
  <c r="L1220" i="1"/>
  <c r="AJ1276" i="1"/>
  <c r="Z1275" i="1"/>
  <c r="AA1275" i="1" s="1"/>
  <c r="AH1275" i="1" s="1"/>
  <c r="C1276" i="1"/>
  <c r="I1276" i="1"/>
  <c r="H1276" i="1" s="1"/>
  <c r="Y1275" i="1"/>
  <c r="J1217" i="1" l="1"/>
  <c r="AC1219" i="1"/>
  <c r="AE1219" i="1" s="1"/>
  <c r="G1219" i="1"/>
  <c r="K1277" i="1"/>
  <c r="A1278" i="1"/>
  <c r="X1277" i="1"/>
  <c r="M1220" i="1"/>
  <c r="N1220" i="1" s="1"/>
  <c r="P1220" i="1"/>
  <c r="Q1220" i="1"/>
  <c r="L1221" i="1"/>
  <c r="F1218" i="1"/>
  <c r="J1218" i="1" s="1"/>
  <c r="AJ1277" i="1"/>
  <c r="Y1276" i="1"/>
  <c r="C1277" i="1"/>
  <c r="I1277" i="1"/>
  <c r="H1277" i="1" s="1"/>
  <c r="Z1276" i="1"/>
  <c r="AA1276" i="1" s="1"/>
  <c r="AH1276" i="1" s="1"/>
  <c r="T1215" i="1"/>
  <c r="AF1215" i="1" s="1"/>
  <c r="S1216" i="1"/>
  <c r="AB1279" i="1"/>
  <c r="T1216" i="1" l="1"/>
  <c r="AF1216" i="1" s="1"/>
  <c r="S1217" i="1"/>
  <c r="O1218" i="1"/>
  <c r="R1218" i="1" s="1"/>
  <c r="AB1280" i="1"/>
  <c r="Y1277" i="1"/>
  <c r="Z1277" i="1"/>
  <c r="AA1277" i="1" s="1"/>
  <c r="AH1277" i="1" s="1"/>
  <c r="C1278" i="1"/>
  <c r="I1278" i="1"/>
  <c r="H1278" i="1" s="1"/>
  <c r="AJ1278" i="1"/>
  <c r="F1219" i="1"/>
  <c r="J1219" i="1" s="1"/>
  <c r="AC1220" i="1"/>
  <c r="AE1220" i="1" s="1"/>
  <c r="G1220" i="1"/>
  <c r="A1279" i="1"/>
  <c r="K1278" i="1"/>
  <c r="X1278" i="1"/>
  <c r="M1221" i="1"/>
  <c r="N1221" i="1" s="1"/>
  <c r="P1221" i="1"/>
  <c r="Q1221" i="1"/>
  <c r="L1222" i="1"/>
  <c r="O1219" i="1" l="1"/>
  <c r="R1219" i="1" s="1"/>
  <c r="M1222" i="1"/>
  <c r="N1222" i="1" s="1"/>
  <c r="P1222" i="1"/>
  <c r="Q1222" i="1"/>
  <c r="L1223" i="1"/>
  <c r="X1279" i="1"/>
  <c r="A1280" i="1"/>
  <c r="K1279" i="1"/>
  <c r="T1217" i="1"/>
  <c r="AF1217" i="1" s="1"/>
  <c r="S1218" i="1"/>
  <c r="Y1278" i="1"/>
  <c r="C1279" i="1"/>
  <c r="Z1278" i="1"/>
  <c r="AA1278" i="1" s="1"/>
  <c r="AH1278" i="1" s="1"/>
  <c r="AJ1279" i="1"/>
  <c r="I1279" i="1"/>
  <c r="H1279" i="1" s="1"/>
  <c r="F1220" i="1"/>
  <c r="O1220" i="1" s="1"/>
  <c r="R1220" i="1" s="1"/>
  <c r="AB1281" i="1"/>
  <c r="AC1221" i="1"/>
  <c r="AE1221" i="1" s="1"/>
  <c r="G1221" i="1"/>
  <c r="F1221" i="1" l="1"/>
  <c r="J1221" i="1" s="1"/>
  <c r="AB1282" i="1"/>
  <c r="J1220" i="1"/>
  <c r="T1218" i="1"/>
  <c r="AF1218" i="1" s="1"/>
  <c r="S1219" i="1"/>
  <c r="A1281" i="1"/>
  <c r="K1280" i="1"/>
  <c r="X1280" i="1"/>
  <c r="AC1222" i="1"/>
  <c r="AE1222" i="1" s="1"/>
  <c r="G1222" i="1"/>
  <c r="Y1279" i="1"/>
  <c r="Z1279" i="1"/>
  <c r="AA1279" i="1" s="1"/>
  <c r="AH1279" i="1" s="1"/>
  <c r="AJ1280" i="1"/>
  <c r="I1280" i="1"/>
  <c r="H1280" i="1" s="1"/>
  <c r="C1280" i="1"/>
  <c r="M1223" i="1"/>
  <c r="N1223" i="1" s="1"/>
  <c r="P1223" i="1"/>
  <c r="Q1223" i="1"/>
  <c r="L1224" i="1"/>
  <c r="O1221" i="1" l="1"/>
  <c r="R1221" i="1" s="1"/>
  <c r="AC1223" i="1"/>
  <c r="AE1223" i="1" s="1"/>
  <c r="G1223" i="1"/>
  <c r="T1219" i="1"/>
  <c r="AF1219" i="1" s="1"/>
  <c r="S1220" i="1"/>
  <c r="AB1283" i="1"/>
  <c r="Y1280" i="1"/>
  <c r="AJ1281" i="1"/>
  <c r="Z1280" i="1"/>
  <c r="AA1280" i="1" s="1"/>
  <c r="AH1280" i="1" s="1"/>
  <c r="C1281" i="1"/>
  <c r="I1281" i="1"/>
  <c r="H1281" i="1" s="1"/>
  <c r="M1224" i="1"/>
  <c r="N1224" i="1" s="1"/>
  <c r="P1224" i="1"/>
  <c r="Q1224" i="1"/>
  <c r="L1225" i="1"/>
  <c r="F1222" i="1"/>
  <c r="J1222" i="1" s="1"/>
  <c r="X1281" i="1"/>
  <c r="K1281" i="1"/>
  <c r="A1282" i="1"/>
  <c r="O1222" i="1" l="1"/>
  <c r="R1222" i="1" s="1"/>
  <c r="C1282" i="1"/>
  <c r="Y1281" i="1"/>
  <c r="I1282" i="1"/>
  <c r="H1282" i="1" s="1"/>
  <c r="Z1281" i="1"/>
  <c r="AA1281" i="1" s="1"/>
  <c r="AH1281" i="1" s="1"/>
  <c r="AJ1282" i="1"/>
  <c r="F1223" i="1"/>
  <c r="J1223" i="1" s="1"/>
  <c r="AC1224" i="1"/>
  <c r="AE1224" i="1" s="1"/>
  <c r="G1224" i="1"/>
  <c r="AB1284" i="1"/>
  <c r="X1282" i="1"/>
  <c r="K1282" i="1"/>
  <c r="A1283" i="1"/>
  <c r="M1225" i="1"/>
  <c r="N1225" i="1" s="1"/>
  <c r="P1225" i="1"/>
  <c r="Q1225" i="1"/>
  <c r="L1226" i="1"/>
  <c r="T1220" i="1"/>
  <c r="AF1220" i="1" s="1"/>
  <c r="S1221" i="1"/>
  <c r="O1223" i="1" l="1"/>
  <c r="R1223" i="1" s="1"/>
  <c r="AC1225" i="1"/>
  <c r="AE1225" i="1" s="1"/>
  <c r="G1225" i="1"/>
  <c r="Z1282" i="1"/>
  <c r="AA1282" i="1" s="1"/>
  <c r="AH1282" i="1" s="1"/>
  <c r="C1283" i="1"/>
  <c r="I1283" i="1"/>
  <c r="H1283" i="1" s="1"/>
  <c r="AJ1283" i="1"/>
  <c r="Y1282" i="1"/>
  <c r="F1224" i="1"/>
  <c r="O1224" i="1" s="1"/>
  <c r="R1224" i="1" s="1"/>
  <c r="M1226" i="1"/>
  <c r="N1226" i="1" s="1"/>
  <c r="P1226" i="1"/>
  <c r="Q1226" i="1"/>
  <c r="L1227" i="1"/>
  <c r="X1283" i="1"/>
  <c r="K1283" i="1"/>
  <c r="A1284" i="1"/>
  <c r="T1221" i="1"/>
  <c r="AF1221" i="1" s="1"/>
  <c r="S1222" i="1"/>
  <c r="AB1285" i="1"/>
  <c r="T1222" i="1" l="1"/>
  <c r="AF1222" i="1" s="1"/>
  <c r="S1223" i="1"/>
  <c r="C1284" i="1"/>
  <c r="I1284" i="1"/>
  <c r="H1284" i="1" s="1"/>
  <c r="Y1283" i="1"/>
  <c r="AJ1284" i="1"/>
  <c r="Z1283" i="1"/>
  <c r="AA1283" i="1" s="1"/>
  <c r="AH1283" i="1" s="1"/>
  <c r="AC1226" i="1"/>
  <c r="AE1226" i="1" s="1"/>
  <c r="G1226" i="1"/>
  <c r="J1224" i="1"/>
  <c r="AB1286" i="1"/>
  <c r="X1284" i="1"/>
  <c r="K1284" i="1"/>
  <c r="A1285" i="1"/>
  <c r="M1227" i="1"/>
  <c r="N1227" i="1" s="1"/>
  <c r="P1227" i="1"/>
  <c r="Q1227" i="1"/>
  <c r="L1228" i="1"/>
  <c r="F1225" i="1"/>
  <c r="O1225" i="1" s="1"/>
  <c r="R1225" i="1" s="1"/>
  <c r="J1225" i="1" l="1"/>
  <c r="Y1284" i="1"/>
  <c r="Z1284" i="1"/>
  <c r="AA1284" i="1" s="1"/>
  <c r="AH1284" i="1" s="1"/>
  <c r="AJ1285" i="1"/>
  <c r="C1285" i="1"/>
  <c r="I1285" i="1"/>
  <c r="H1285" i="1" s="1"/>
  <c r="M1228" i="1"/>
  <c r="N1228" i="1" s="1"/>
  <c r="L1229" i="1"/>
  <c r="K1285" i="1"/>
  <c r="A1286" i="1"/>
  <c r="X1285" i="1"/>
  <c r="AB1287" i="1"/>
  <c r="T1223" i="1"/>
  <c r="AF1223" i="1" s="1"/>
  <c r="S1224" i="1"/>
  <c r="AC1227" i="1"/>
  <c r="AE1227" i="1" s="1"/>
  <c r="G1227" i="1"/>
  <c r="F1226" i="1"/>
  <c r="O1226" i="1" s="1"/>
  <c r="R1226" i="1" s="1"/>
  <c r="J1226" i="1" l="1"/>
  <c r="T1224" i="1"/>
  <c r="AF1224" i="1" s="1"/>
  <c r="S1225" i="1"/>
  <c r="AB1288" i="1"/>
  <c r="X1286" i="1"/>
  <c r="A1287" i="1"/>
  <c r="K1286" i="1"/>
  <c r="G1228" i="1"/>
  <c r="AC1228" i="1"/>
  <c r="AE1228" i="1" s="1"/>
  <c r="Z1285" i="1"/>
  <c r="AA1285" i="1" s="1"/>
  <c r="AH1285" i="1" s="1"/>
  <c r="I1286" i="1"/>
  <c r="H1286" i="1" s="1"/>
  <c r="C1286" i="1"/>
  <c r="Y1285" i="1"/>
  <c r="AJ1286" i="1"/>
  <c r="M1229" i="1"/>
  <c r="N1229" i="1" s="1"/>
  <c r="L1230" i="1"/>
  <c r="F1227" i="1"/>
  <c r="O1227" i="1" s="1"/>
  <c r="R1227" i="1" l="1"/>
  <c r="P1228" i="1"/>
  <c r="F1228" i="1"/>
  <c r="O1228" i="1" s="1"/>
  <c r="AB1289" i="1"/>
  <c r="M1230" i="1"/>
  <c r="N1230" i="1" s="1"/>
  <c r="L1231" i="1"/>
  <c r="J1227" i="1"/>
  <c r="T1225" i="1"/>
  <c r="AF1225" i="1" s="1"/>
  <c r="S1226" i="1"/>
  <c r="X1287" i="1"/>
  <c r="K1287" i="1"/>
  <c r="A1288" i="1"/>
  <c r="AC1229" i="1"/>
  <c r="AE1229" i="1" s="1"/>
  <c r="G1229" i="1"/>
  <c r="Y1286" i="1"/>
  <c r="C1287" i="1"/>
  <c r="I1287" i="1"/>
  <c r="H1287" i="1" s="1"/>
  <c r="Z1286" i="1"/>
  <c r="AA1286" i="1" s="1"/>
  <c r="AH1286" i="1" s="1"/>
  <c r="AJ1287" i="1"/>
  <c r="AC1230" i="1" l="1"/>
  <c r="AE1230" i="1" s="1"/>
  <c r="G1230" i="1"/>
  <c r="J1228" i="1"/>
  <c r="M1231" i="1"/>
  <c r="N1231" i="1" s="1"/>
  <c r="L1232" i="1"/>
  <c r="AJ1288" i="1"/>
  <c r="I1288" i="1"/>
  <c r="H1288" i="1" s="1"/>
  <c r="C1288" i="1"/>
  <c r="Z1287" i="1"/>
  <c r="Y1287" i="1"/>
  <c r="AB1290" i="1"/>
  <c r="Q1228" i="1"/>
  <c r="Q1229" i="1" s="1"/>
  <c r="Q1230" i="1" s="1"/>
  <c r="Q1231" i="1" s="1"/>
  <c r="P1229" i="1"/>
  <c r="P1230" i="1" s="1"/>
  <c r="P1231" i="1" s="1"/>
  <c r="F1229" i="1"/>
  <c r="J1229" i="1" s="1"/>
  <c r="K1288" i="1"/>
  <c r="X1288" i="1"/>
  <c r="A1289" i="1"/>
  <c r="T1226" i="1"/>
  <c r="AF1226" i="1" s="1"/>
  <c r="S1227" i="1"/>
  <c r="O1229" i="1" l="1"/>
  <c r="R1229" i="1" s="1"/>
  <c r="F1230" i="1"/>
  <c r="J1230" i="1" s="1"/>
  <c r="AC1231" i="1"/>
  <c r="AE1231" i="1" s="1"/>
  <c r="G1231" i="1"/>
  <c r="AB1291" i="1"/>
  <c r="T1227" i="1"/>
  <c r="S1228" i="1"/>
  <c r="AJ1289" i="1"/>
  <c r="Z1288" i="1"/>
  <c r="AA1288" i="1" s="1"/>
  <c r="AH1288" i="1" s="1"/>
  <c r="C1289" i="1"/>
  <c r="I1289" i="1"/>
  <c r="H1289" i="1" s="1"/>
  <c r="Y1288" i="1"/>
  <c r="M1232" i="1"/>
  <c r="N1232" i="1" s="1"/>
  <c r="P1232" i="1"/>
  <c r="Q1232" i="1"/>
  <c r="L1233" i="1"/>
  <c r="R1228" i="1"/>
  <c r="A1290" i="1"/>
  <c r="X1289" i="1"/>
  <c r="K1289" i="1"/>
  <c r="O1230" i="1" l="1"/>
  <c r="R1230" i="1" s="1"/>
  <c r="Z1289" i="1"/>
  <c r="AA1289" i="1" s="1"/>
  <c r="AH1289" i="1" s="1"/>
  <c r="AJ1290" i="1"/>
  <c r="I1290" i="1"/>
  <c r="H1290" i="1" s="1"/>
  <c r="C1290" i="1"/>
  <c r="Y1289" i="1"/>
  <c r="AB1292" i="1"/>
  <c r="X1290" i="1"/>
  <c r="A1291" i="1"/>
  <c r="K1290" i="1"/>
  <c r="T1228" i="1"/>
  <c r="AF1228" i="1" s="1"/>
  <c r="S1229" i="1"/>
  <c r="AC1232" i="1"/>
  <c r="AE1232" i="1" s="1"/>
  <c r="G1232" i="1"/>
  <c r="AF1227" i="1"/>
  <c r="AA1227" i="1"/>
  <c r="F1231" i="1"/>
  <c r="J1231" i="1" s="1"/>
  <c r="M1233" i="1"/>
  <c r="N1233" i="1" s="1"/>
  <c r="P1233" i="1"/>
  <c r="Q1233" i="1"/>
  <c r="L1234" i="1"/>
  <c r="AH1227" i="1" l="1"/>
  <c r="M1234" i="1"/>
  <c r="N1234" i="1" s="1"/>
  <c r="P1234" i="1"/>
  <c r="Q1234" i="1"/>
  <c r="L1235" i="1"/>
  <c r="Y1290" i="1"/>
  <c r="C1291" i="1"/>
  <c r="Z1290" i="1"/>
  <c r="AA1290" i="1" s="1"/>
  <c r="AH1290" i="1" s="1"/>
  <c r="AJ1291" i="1"/>
  <c r="I1291" i="1"/>
  <c r="H1291" i="1" s="1"/>
  <c r="O1231" i="1"/>
  <c r="R1231" i="1" s="1"/>
  <c r="K1291" i="1"/>
  <c r="A1292" i="1"/>
  <c r="X1291" i="1"/>
  <c r="AB1293" i="1"/>
  <c r="AC1233" i="1"/>
  <c r="AE1233" i="1" s="1"/>
  <c r="G1233" i="1"/>
  <c r="F1232" i="1"/>
  <c r="O1232" i="1" s="1"/>
  <c r="R1232" i="1" s="1"/>
  <c r="T1229" i="1"/>
  <c r="AF1229" i="1" s="1"/>
  <c r="S1230" i="1"/>
  <c r="J1232" i="1" l="1"/>
  <c r="F1233" i="1"/>
  <c r="J1233" i="1" s="1"/>
  <c r="I1292" i="1"/>
  <c r="H1292" i="1" s="1"/>
  <c r="Y1291" i="1"/>
  <c r="Z1291" i="1"/>
  <c r="AA1291" i="1" s="1"/>
  <c r="AH1291" i="1" s="1"/>
  <c r="C1292" i="1"/>
  <c r="AJ1292" i="1"/>
  <c r="A1293" i="1"/>
  <c r="K1292" i="1"/>
  <c r="X1292" i="1"/>
  <c r="AC1234" i="1"/>
  <c r="AE1234" i="1" s="1"/>
  <c r="G1234" i="1"/>
  <c r="T1230" i="1"/>
  <c r="AF1230" i="1" s="1"/>
  <c r="S1231" i="1"/>
  <c r="AB1294" i="1"/>
  <c r="M1235" i="1"/>
  <c r="N1235" i="1" s="1"/>
  <c r="P1235" i="1"/>
  <c r="Q1235" i="1"/>
  <c r="L1236" i="1"/>
  <c r="O1233" i="1" l="1"/>
  <c r="R1233" i="1" s="1"/>
  <c r="AB1295" i="1"/>
  <c r="X1293" i="1"/>
  <c r="K1293" i="1"/>
  <c r="A1294" i="1"/>
  <c r="T1231" i="1"/>
  <c r="AF1231" i="1" s="1"/>
  <c r="S1232" i="1"/>
  <c r="Z1292" i="1"/>
  <c r="AA1292" i="1" s="1"/>
  <c r="AH1292" i="1" s="1"/>
  <c r="AJ1293" i="1"/>
  <c r="I1293" i="1"/>
  <c r="H1293" i="1" s="1"/>
  <c r="Y1292" i="1"/>
  <c r="C1293" i="1"/>
  <c r="AC1235" i="1"/>
  <c r="AE1235" i="1" s="1"/>
  <c r="G1235" i="1"/>
  <c r="M1236" i="1"/>
  <c r="N1236" i="1" s="1"/>
  <c r="P1236" i="1"/>
  <c r="Q1236" i="1"/>
  <c r="L1237" i="1"/>
  <c r="F1234" i="1"/>
  <c r="J1234" i="1" s="1"/>
  <c r="O1234" i="1" l="1"/>
  <c r="R1234" i="1" s="1"/>
  <c r="Y1293" i="1"/>
  <c r="I1294" i="1"/>
  <c r="H1294" i="1" s="1"/>
  <c r="C1294" i="1"/>
  <c r="Z1293" i="1"/>
  <c r="AA1293" i="1" s="1"/>
  <c r="AH1293" i="1" s="1"/>
  <c r="AJ1294" i="1"/>
  <c r="AC1236" i="1"/>
  <c r="AE1236" i="1" s="1"/>
  <c r="G1236" i="1"/>
  <c r="T1232" i="1"/>
  <c r="AF1232" i="1" s="1"/>
  <c r="S1233" i="1"/>
  <c r="M1237" i="1"/>
  <c r="N1237" i="1" s="1"/>
  <c r="P1237" i="1"/>
  <c r="Q1237" i="1"/>
  <c r="L1238" i="1"/>
  <c r="F1235" i="1"/>
  <c r="J1235" i="1" s="1"/>
  <c r="A1295" i="1"/>
  <c r="K1294" i="1"/>
  <c r="X1294" i="1"/>
  <c r="AB1296" i="1"/>
  <c r="AC1237" i="1" l="1"/>
  <c r="AE1237" i="1" s="1"/>
  <c r="G1237" i="1"/>
  <c r="F1236" i="1"/>
  <c r="O1236" i="1" s="1"/>
  <c r="R1236" i="1" s="1"/>
  <c r="K1295" i="1"/>
  <c r="A1296" i="1"/>
  <c r="X1295" i="1"/>
  <c r="M1238" i="1"/>
  <c r="N1238" i="1" s="1"/>
  <c r="P1238" i="1"/>
  <c r="Q1238" i="1"/>
  <c r="L1239" i="1"/>
  <c r="T1233" i="1"/>
  <c r="AF1233" i="1" s="1"/>
  <c r="S1234" i="1"/>
  <c r="Y1294" i="1"/>
  <c r="AJ1295" i="1"/>
  <c r="Z1294" i="1"/>
  <c r="AA1294" i="1" s="1"/>
  <c r="AH1294" i="1" s="1"/>
  <c r="C1295" i="1"/>
  <c r="I1295" i="1"/>
  <c r="H1295" i="1" s="1"/>
  <c r="O1235" i="1"/>
  <c r="R1235" i="1" s="1"/>
  <c r="AB1297" i="1"/>
  <c r="AB1298" i="1" l="1"/>
  <c r="T1234" i="1"/>
  <c r="AF1234" i="1" s="1"/>
  <c r="S1235" i="1"/>
  <c r="X1296" i="1"/>
  <c r="K1296" i="1"/>
  <c r="A1297" i="1"/>
  <c r="AC1238" i="1"/>
  <c r="AE1238" i="1" s="1"/>
  <c r="G1238" i="1"/>
  <c r="F1237" i="1"/>
  <c r="J1237" i="1" s="1"/>
  <c r="M1239" i="1"/>
  <c r="N1239" i="1" s="1"/>
  <c r="P1239" i="1"/>
  <c r="Q1239" i="1"/>
  <c r="L1240" i="1"/>
  <c r="Y1295" i="1"/>
  <c r="AJ1296" i="1"/>
  <c r="I1296" i="1"/>
  <c r="H1296" i="1" s="1"/>
  <c r="C1296" i="1"/>
  <c r="Z1295" i="1"/>
  <c r="AA1295" i="1" s="1"/>
  <c r="AH1295" i="1" s="1"/>
  <c r="J1236" i="1"/>
  <c r="O1237" i="1" l="1"/>
  <c r="R1237" i="1" s="1"/>
  <c r="Z1296" i="1"/>
  <c r="AA1296" i="1" s="1"/>
  <c r="AH1296" i="1" s="1"/>
  <c r="C1297" i="1"/>
  <c r="AJ1297" i="1"/>
  <c r="Y1296" i="1"/>
  <c r="I1297" i="1"/>
  <c r="H1297" i="1" s="1"/>
  <c r="AC1239" i="1"/>
  <c r="AE1239" i="1" s="1"/>
  <c r="G1239" i="1"/>
  <c r="M1240" i="1"/>
  <c r="N1240" i="1" s="1"/>
  <c r="P1240" i="1"/>
  <c r="Q1240" i="1"/>
  <c r="L1241" i="1"/>
  <c r="T1235" i="1"/>
  <c r="AF1235" i="1" s="1"/>
  <c r="S1236" i="1"/>
  <c r="X1297" i="1"/>
  <c r="K1297" i="1"/>
  <c r="A1298" i="1"/>
  <c r="AB1299" i="1"/>
  <c r="F1238" i="1"/>
  <c r="J1238" i="1" s="1"/>
  <c r="O1238" i="1" l="1"/>
  <c r="R1238" i="1" s="1"/>
  <c r="A1299" i="1"/>
  <c r="K1298" i="1"/>
  <c r="X1298" i="1"/>
  <c r="T1236" i="1"/>
  <c r="AF1236" i="1" s="1"/>
  <c r="S1237" i="1"/>
  <c r="AB1300" i="1"/>
  <c r="I1298" i="1"/>
  <c r="H1298" i="1" s="1"/>
  <c r="Y1297" i="1"/>
  <c r="Z1297" i="1"/>
  <c r="AA1297" i="1" s="1"/>
  <c r="AH1297" i="1" s="1"/>
  <c r="C1298" i="1"/>
  <c r="AJ1298" i="1"/>
  <c r="AC1240" i="1"/>
  <c r="AE1240" i="1" s="1"/>
  <c r="G1240" i="1"/>
  <c r="F1239" i="1"/>
  <c r="J1239" i="1" s="1"/>
  <c r="M1241" i="1"/>
  <c r="N1241" i="1" s="1"/>
  <c r="P1241" i="1"/>
  <c r="Q1241" i="1"/>
  <c r="L1242" i="1"/>
  <c r="O1239" i="1" l="1"/>
  <c r="R1239" i="1" s="1"/>
  <c r="AC1241" i="1"/>
  <c r="AE1241" i="1" s="1"/>
  <c r="G1241" i="1"/>
  <c r="F1240" i="1"/>
  <c r="O1240" i="1" s="1"/>
  <c r="R1240" i="1" s="1"/>
  <c r="M1242" i="1"/>
  <c r="N1242" i="1" s="1"/>
  <c r="P1242" i="1"/>
  <c r="Q1242" i="1"/>
  <c r="L1243" i="1"/>
  <c r="AB1301" i="1"/>
  <c r="T1237" i="1"/>
  <c r="AF1237" i="1" s="1"/>
  <c r="S1238" i="1"/>
  <c r="A1300" i="1"/>
  <c r="K1299" i="1"/>
  <c r="X1299" i="1"/>
  <c r="Y1298" i="1"/>
  <c r="Z1298" i="1"/>
  <c r="AA1298" i="1" s="1"/>
  <c r="AH1298" i="1" s="1"/>
  <c r="AJ1299" i="1"/>
  <c r="I1299" i="1"/>
  <c r="H1299" i="1" s="1"/>
  <c r="C1299" i="1"/>
  <c r="X1300" i="1" l="1"/>
  <c r="A1301" i="1"/>
  <c r="K1300" i="1"/>
  <c r="I1300" i="1"/>
  <c r="H1300" i="1" s="1"/>
  <c r="Y1299" i="1"/>
  <c r="AJ1300" i="1"/>
  <c r="Z1299" i="1"/>
  <c r="AA1299" i="1" s="1"/>
  <c r="AH1299" i="1" s="1"/>
  <c r="C1300" i="1"/>
  <c r="T1238" i="1"/>
  <c r="AF1238" i="1" s="1"/>
  <c r="S1239" i="1"/>
  <c r="F1241" i="1"/>
  <c r="J1241" i="1" s="1"/>
  <c r="AC1242" i="1"/>
  <c r="AE1242" i="1" s="1"/>
  <c r="G1242" i="1"/>
  <c r="J1240" i="1"/>
  <c r="AB1302" i="1"/>
  <c r="M1243" i="1"/>
  <c r="N1243" i="1" s="1"/>
  <c r="P1243" i="1"/>
  <c r="Q1243" i="1"/>
  <c r="L1244" i="1"/>
  <c r="O1241" i="1" l="1"/>
  <c r="R1241" i="1" s="1"/>
  <c r="AB1303" i="1"/>
  <c r="T1239" i="1"/>
  <c r="AF1239" i="1" s="1"/>
  <c r="S1240" i="1"/>
  <c r="A1302" i="1"/>
  <c r="X1301" i="1"/>
  <c r="K1301" i="1"/>
  <c r="Z1300" i="1"/>
  <c r="AA1300" i="1" s="1"/>
  <c r="AH1300" i="1" s="1"/>
  <c r="C1301" i="1"/>
  <c r="AJ1301" i="1"/>
  <c r="I1301" i="1"/>
  <c r="H1301" i="1" s="1"/>
  <c r="Y1300" i="1"/>
  <c r="AC1243" i="1"/>
  <c r="AE1243" i="1" s="1"/>
  <c r="G1243" i="1"/>
  <c r="M1244" i="1"/>
  <c r="N1244" i="1" s="1"/>
  <c r="P1244" i="1"/>
  <c r="Q1244" i="1"/>
  <c r="L1245" i="1"/>
  <c r="F1242" i="1"/>
  <c r="J1242" i="1" s="1"/>
  <c r="O1242" i="1" l="1"/>
  <c r="R1242" i="1" s="1"/>
  <c r="T1240" i="1"/>
  <c r="AF1240" i="1" s="1"/>
  <c r="S1241" i="1"/>
  <c r="Y1301" i="1"/>
  <c r="Z1301" i="1"/>
  <c r="AA1301" i="1" s="1"/>
  <c r="AH1301" i="1" s="1"/>
  <c r="C1302" i="1"/>
  <c r="I1302" i="1"/>
  <c r="H1302" i="1" s="1"/>
  <c r="AJ1302" i="1"/>
  <c r="AB1304" i="1"/>
  <c r="AC1244" i="1"/>
  <c r="AE1244" i="1" s="1"/>
  <c r="G1244" i="1"/>
  <c r="M1245" i="1"/>
  <c r="N1245" i="1" s="1"/>
  <c r="P1245" i="1"/>
  <c r="Q1245" i="1"/>
  <c r="L1246" i="1"/>
  <c r="F1243" i="1"/>
  <c r="J1243" i="1" s="1"/>
  <c r="X1302" i="1"/>
  <c r="K1302" i="1"/>
  <c r="A1303" i="1"/>
  <c r="O1243" i="1" l="1"/>
  <c r="R1243" i="1" s="1"/>
  <c r="X1303" i="1"/>
  <c r="K1303" i="1"/>
  <c r="A1304" i="1"/>
  <c r="T1241" i="1"/>
  <c r="AF1241" i="1" s="1"/>
  <c r="S1242" i="1"/>
  <c r="AC1245" i="1"/>
  <c r="AE1245" i="1" s="1"/>
  <c r="G1245" i="1"/>
  <c r="AB1305" i="1"/>
  <c r="Z1302" i="1"/>
  <c r="AA1302" i="1" s="1"/>
  <c r="AH1302" i="1" s="1"/>
  <c r="I1303" i="1"/>
  <c r="H1303" i="1" s="1"/>
  <c r="C1303" i="1"/>
  <c r="Y1302" i="1"/>
  <c r="AJ1303" i="1"/>
  <c r="M1246" i="1"/>
  <c r="N1246" i="1" s="1"/>
  <c r="P1246" i="1"/>
  <c r="Q1246" i="1"/>
  <c r="L1247" i="1"/>
  <c r="F1244" i="1"/>
  <c r="J1244" i="1" s="1"/>
  <c r="M1247" i="1" l="1"/>
  <c r="N1247" i="1" s="1"/>
  <c r="P1247" i="1"/>
  <c r="Q1247" i="1"/>
  <c r="L1248" i="1"/>
  <c r="O1244" i="1"/>
  <c r="R1244" i="1" s="1"/>
  <c r="T1242" i="1"/>
  <c r="AF1242" i="1" s="1"/>
  <c r="S1243" i="1"/>
  <c r="AC1246" i="1"/>
  <c r="AE1246" i="1" s="1"/>
  <c r="G1246" i="1"/>
  <c r="AB1306" i="1"/>
  <c r="C1304" i="1"/>
  <c r="Z1303" i="1"/>
  <c r="AA1303" i="1" s="1"/>
  <c r="AH1303" i="1" s="1"/>
  <c r="AJ1304" i="1"/>
  <c r="I1304" i="1"/>
  <c r="H1304" i="1" s="1"/>
  <c r="Y1303" i="1"/>
  <c r="F1245" i="1"/>
  <c r="J1245" i="1" s="1"/>
  <c r="K1304" i="1"/>
  <c r="X1304" i="1"/>
  <c r="A1305" i="1"/>
  <c r="O1245" i="1" l="1"/>
  <c r="R1245" i="1" s="1"/>
  <c r="F1246" i="1"/>
  <c r="J1246" i="1" s="1"/>
  <c r="K1305" i="1"/>
  <c r="X1305" i="1"/>
  <c r="A1306" i="1"/>
  <c r="T1243" i="1"/>
  <c r="AF1243" i="1" s="1"/>
  <c r="S1244" i="1"/>
  <c r="AC1247" i="1"/>
  <c r="AE1247" i="1" s="1"/>
  <c r="G1247" i="1"/>
  <c r="AB1307" i="1"/>
  <c r="AJ1305" i="1"/>
  <c r="Z1304" i="1"/>
  <c r="AA1304" i="1" s="1"/>
  <c r="AH1304" i="1" s="1"/>
  <c r="C1305" i="1"/>
  <c r="Y1304" i="1"/>
  <c r="I1305" i="1"/>
  <c r="H1305" i="1" s="1"/>
  <c r="M1248" i="1"/>
  <c r="N1248" i="1" s="1"/>
  <c r="P1248" i="1"/>
  <c r="Q1248" i="1"/>
  <c r="L1249" i="1"/>
  <c r="O1246" i="1" l="1"/>
  <c r="R1246" i="1" s="1"/>
  <c r="AB1308" i="1"/>
  <c r="F1247" i="1"/>
  <c r="J1247" i="1" s="1"/>
  <c r="A1307" i="1"/>
  <c r="K1306" i="1"/>
  <c r="X1306" i="1"/>
  <c r="M1249" i="1"/>
  <c r="N1249" i="1" s="1"/>
  <c r="P1249" i="1"/>
  <c r="Q1249" i="1"/>
  <c r="L1250" i="1"/>
  <c r="T1244" i="1"/>
  <c r="AF1244" i="1" s="1"/>
  <c r="S1245" i="1"/>
  <c r="C1306" i="1"/>
  <c r="I1306" i="1"/>
  <c r="H1306" i="1" s="1"/>
  <c r="Y1305" i="1"/>
  <c r="AJ1306" i="1"/>
  <c r="Z1305" i="1"/>
  <c r="AA1305" i="1" s="1"/>
  <c r="AH1305" i="1" s="1"/>
  <c r="AC1248" i="1"/>
  <c r="AE1248" i="1" s="1"/>
  <c r="G1248" i="1"/>
  <c r="F1248" i="1" l="1"/>
  <c r="J1248" i="1" s="1"/>
  <c r="AC1249" i="1"/>
  <c r="AE1249" i="1" s="1"/>
  <c r="G1249" i="1"/>
  <c r="K1307" i="1"/>
  <c r="X1307" i="1"/>
  <c r="A1308" i="1"/>
  <c r="AB1309" i="1"/>
  <c r="T1245" i="1"/>
  <c r="AF1245" i="1" s="1"/>
  <c r="S1246" i="1"/>
  <c r="M1250" i="1"/>
  <c r="N1250" i="1" s="1"/>
  <c r="P1250" i="1"/>
  <c r="Q1250" i="1"/>
  <c r="L1251" i="1"/>
  <c r="Y1306" i="1"/>
  <c r="AJ1307" i="1"/>
  <c r="Z1306" i="1"/>
  <c r="AA1306" i="1" s="1"/>
  <c r="AH1306" i="1" s="1"/>
  <c r="C1307" i="1"/>
  <c r="I1307" i="1"/>
  <c r="H1307" i="1" s="1"/>
  <c r="O1247" i="1"/>
  <c r="R1247" i="1" s="1"/>
  <c r="O1248" i="1" l="1"/>
  <c r="R1248" i="1" s="1"/>
  <c r="M1251" i="1"/>
  <c r="N1251" i="1" s="1"/>
  <c r="P1251" i="1"/>
  <c r="Q1251" i="1"/>
  <c r="L1252" i="1"/>
  <c r="C1308" i="1"/>
  <c r="Y1307" i="1"/>
  <c r="AJ1308" i="1"/>
  <c r="I1308" i="1"/>
  <c r="H1308" i="1" s="1"/>
  <c r="Z1307" i="1"/>
  <c r="AA1307" i="1" s="1"/>
  <c r="AH1307" i="1" s="1"/>
  <c r="AB1310" i="1"/>
  <c r="AC1250" i="1"/>
  <c r="AE1250" i="1" s="1"/>
  <c r="G1250" i="1"/>
  <c r="T1246" i="1"/>
  <c r="AF1246" i="1" s="1"/>
  <c r="S1247" i="1"/>
  <c r="A1309" i="1"/>
  <c r="K1308" i="1"/>
  <c r="X1308" i="1"/>
  <c r="F1249" i="1"/>
  <c r="O1249" i="1" s="1"/>
  <c r="R1249" i="1" s="1"/>
  <c r="J1249" i="1" l="1"/>
  <c r="F1250" i="1"/>
  <c r="J1250" i="1" s="1"/>
  <c r="Y1308" i="1"/>
  <c r="Z1308" i="1"/>
  <c r="AA1308" i="1" s="1"/>
  <c r="AH1308" i="1" s="1"/>
  <c r="AJ1309" i="1"/>
  <c r="I1309" i="1"/>
  <c r="H1309" i="1" s="1"/>
  <c r="C1309" i="1"/>
  <c r="K1309" i="1"/>
  <c r="A1310" i="1"/>
  <c r="X1309" i="1"/>
  <c r="AC1251" i="1"/>
  <c r="AE1251" i="1" s="1"/>
  <c r="G1251" i="1"/>
  <c r="T1247" i="1"/>
  <c r="AF1247" i="1" s="1"/>
  <c r="S1248" i="1"/>
  <c r="AB1311" i="1"/>
  <c r="M1252" i="1"/>
  <c r="N1252" i="1" s="1"/>
  <c r="P1252" i="1"/>
  <c r="Q1252" i="1"/>
  <c r="L1253" i="1"/>
  <c r="O1250" i="1" l="1"/>
  <c r="R1250" i="1" s="1"/>
  <c r="M1253" i="1"/>
  <c r="N1253" i="1" s="1"/>
  <c r="P1253" i="1"/>
  <c r="Q1253" i="1"/>
  <c r="L1254" i="1"/>
  <c r="AB1312" i="1"/>
  <c r="F1251" i="1"/>
  <c r="O1251" i="1" s="1"/>
  <c r="R1251" i="1" s="1"/>
  <c r="Z1309" i="1"/>
  <c r="AA1309" i="1" s="1"/>
  <c r="AH1309" i="1" s="1"/>
  <c r="C1310" i="1"/>
  <c r="Y1309" i="1"/>
  <c r="I1310" i="1"/>
  <c r="H1310" i="1" s="1"/>
  <c r="AJ1310" i="1"/>
  <c r="T1248" i="1"/>
  <c r="AF1248" i="1" s="1"/>
  <c r="S1249" i="1"/>
  <c r="AC1252" i="1"/>
  <c r="AE1252" i="1" s="1"/>
  <c r="G1252" i="1"/>
  <c r="X1310" i="1"/>
  <c r="A1311" i="1"/>
  <c r="K1310" i="1"/>
  <c r="J1251" i="1" l="1"/>
  <c r="T1249" i="1"/>
  <c r="AF1249" i="1" s="1"/>
  <c r="S1250" i="1"/>
  <c r="M1254" i="1"/>
  <c r="N1254" i="1" s="1"/>
  <c r="P1254" i="1"/>
  <c r="Q1254" i="1"/>
  <c r="L1255" i="1"/>
  <c r="K1311" i="1"/>
  <c r="X1311" i="1"/>
  <c r="A1312" i="1"/>
  <c r="Y1310" i="1"/>
  <c r="Z1310" i="1"/>
  <c r="AA1310" i="1" s="1"/>
  <c r="AH1310" i="1" s="1"/>
  <c r="AJ1311" i="1"/>
  <c r="I1311" i="1"/>
  <c r="H1311" i="1" s="1"/>
  <c r="C1311" i="1"/>
  <c r="F1252" i="1"/>
  <c r="J1252" i="1" s="1"/>
  <c r="AB1313" i="1"/>
  <c r="AC1253" i="1"/>
  <c r="AE1253" i="1" s="1"/>
  <c r="G1253" i="1"/>
  <c r="O1252" i="1" l="1"/>
  <c r="R1252" i="1" s="1"/>
  <c r="Z1311" i="1"/>
  <c r="AA1311" i="1" s="1"/>
  <c r="AH1311" i="1" s="1"/>
  <c r="AJ1312" i="1"/>
  <c r="I1312" i="1"/>
  <c r="H1312" i="1" s="1"/>
  <c r="Y1311" i="1"/>
  <c r="C1312" i="1"/>
  <c r="F1253" i="1"/>
  <c r="O1253" i="1" s="1"/>
  <c r="R1253" i="1" s="1"/>
  <c r="AC1254" i="1"/>
  <c r="AE1254" i="1" s="1"/>
  <c r="G1254" i="1"/>
  <c r="T1250" i="1"/>
  <c r="AF1250" i="1" s="1"/>
  <c r="S1251" i="1"/>
  <c r="AB1314" i="1"/>
  <c r="X1312" i="1"/>
  <c r="A1313" i="1"/>
  <c r="K1312" i="1"/>
  <c r="M1255" i="1"/>
  <c r="N1255" i="1" s="1"/>
  <c r="P1255" i="1"/>
  <c r="Q1255" i="1"/>
  <c r="L1256" i="1"/>
  <c r="J1253" i="1" l="1"/>
  <c r="AB1315" i="1"/>
  <c r="F1254" i="1"/>
  <c r="J1254" i="1" s="1"/>
  <c r="X1313" i="1"/>
  <c r="K1313" i="1"/>
  <c r="A1314" i="1"/>
  <c r="AC1255" i="1"/>
  <c r="AE1255" i="1" s="1"/>
  <c r="G1255" i="1"/>
  <c r="Y1312" i="1"/>
  <c r="Z1312" i="1"/>
  <c r="AA1312" i="1" s="1"/>
  <c r="AH1312" i="1" s="1"/>
  <c r="C1313" i="1"/>
  <c r="I1313" i="1"/>
  <c r="H1313" i="1" s="1"/>
  <c r="AJ1313" i="1"/>
  <c r="T1251" i="1"/>
  <c r="AF1251" i="1" s="1"/>
  <c r="S1252" i="1"/>
  <c r="M1256" i="1"/>
  <c r="N1256" i="1" s="1"/>
  <c r="P1256" i="1"/>
  <c r="Q1256" i="1"/>
  <c r="L1257" i="1"/>
  <c r="O1254" i="1" l="1"/>
  <c r="R1254" i="1" s="1"/>
  <c r="AC1256" i="1"/>
  <c r="AE1256" i="1" s="1"/>
  <c r="G1256" i="1"/>
  <c r="X1314" i="1"/>
  <c r="A1315" i="1"/>
  <c r="K1314" i="1"/>
  <c r="M1257" i="1"/>
  <c r="N1257" i="1" s="1"/>
  <c r="P1257" i="1"/>
  <c r="Q1257" i="1"/>
  <c r="L1258" i="1"/>
  <c r="T1252" i="1"/>
  <c r="AF1252" i="1" s="1"/>
  <c r="S1253" i="1"/>
  <c r="F1255" i="1"/>
  <c r="O1255" i="1" s="1"/>
  <c r="R1255" i="1" s="1"/>
  <c r="Y1313" i="1"/>
  <c r="AJ1314" i="1"/>
  <c r="Z1313" i="1"/>
  <c r="AA1313" i="1" s="1"/>
  <c r="AH1313" i="1" s="1"/>
  <c r="I1314" i="1"/>
  <c r="H1314" i="1" s="1"/>
  <c r="C1314" i="1"/>
  <c r="AB1316" i="1"/>
  <c r="J1255" i="1" l="1"/>
  <c r="A1316" i="1"/>
  <c r="X1315" i="1"/>
  <c r="K1315" i="1"/>
  <c r="T1253" i="1"/>
  <c r="AF1253" i="1" s="1"/>
  <c r="S1254" i="1"/>
  <c r="F1256" i="1"/>
  <c r="O1256" i="1" s="1"/>
  <c r="R1256" i="1" s="1"/>
  <c r="AC1257" i="1"/>
  <c r="AE1257" i="1" s="1"/>
  <c r="G1257" i="1"/>
  <c r="C1315" i="1"/>
  <c r="I1315" i="1"/>
  <c r="H1315" i="1" s="1"/>
  <c r="Y1314" i="1"/>
  <c r="AJ1315" i="1"/>
  <c r="Z1314" i="1"/>
  <c r="AA1314" i="1" s="1"/>
  <c r="AH1314" i="1" s="1"/>
  <c r="AB1317" i="1"/>
  <c r="M1258" i="1"/>
  <c r="N1258" i="1" s="1"/>
  <c r="P1258" i="1"/>
  <c r="Q1258" i="1"/>
  <c r="L1259" i="1"/>
  <c r="J1256" i="1" l="1"/>
  <c r="M1259" i="1"/>
  <c r="N1259" i="1" s="1"/>
  <c r="P1259" i="1"/>
  <c r="Q1259" i="1"/>
  <c r="L1260" i="1"/>
  <c r="AB1318" i="1"/>
  <c r="F1257" i="1"/>
  <c r="O1257" i="1" s="1"/>
  <c r="R1257" i="1" s="1"/>
  <c r="A1317" i="1"/>
  <c r="X1316" i="1"/>
  <c r="K1316" i="1"/>
  <c r="T1254" i="1"/>
  <c r="AF1254" i="1" s="1"/>
  <c r="S1255" i="1"/>
  <c r="AC1258" i="1"/>
  <c r="AE1258" i="1" s="1"/>
  <c r="G1258" i="1"/>
  <c r="Y1315" i="1"/>
  <c r="Z1315" i="1"/>
  <c r="AA1315" i="1" s="1"/>
  <c r="AH1315" i="1" s="1"/>
  <c r="C1316" i="1"/>
  <c r="AJ1316" i="1"/>
  <c r="I1316" i="1"/>
  <c r="H1316" i="1" s="1"/>
  <c r="J1257" i="1" l="1"/>
  <c r="T1255" i="1"/>
  <c r="AF1255" i="1" s="1"/>
  <c r="S1256" i="1"/>
  <c r="A1318" i="1"/>
  <c r="X1317" i="1"/>
  <c r="K1317" i="1"/>
  <c r="AB1319" i="1"/>
  <c r="AC1259" i="1"/>
  <c r="AE1259" i="1" s="1"/>
  <c r="G1259" i="1"/>
  <c r="F1258" i="1"/>
  <c r="O1258" i="1" s="1"/>
  <c r="R1258" i="1" s="1"/>
  <c r="Z1316" i="1"/>
  <c r="AA1316" i="1" s="1"/>
  <c r="AH1316" i="1" s="1"/>
  <c r="C1317" i="1"/>
  <c r="I1317" i="1"/>
  <c r="H1317" i="1" s="1"/>
  <c r="AJ1317" i="1"/>
  <c r="Y1316" i="1"/>
  <c r="M1260" i="1"/>
  <c r="N1260" i="1" s="1"/>
  <c r="L1261" i="1"/>
  <c r="J1258" i="1" l="1"/>
  <c r="G1260" i="1"/>
  <c r="AC1260" i="1"/>
  <c r="AE1260" i="1" s="1"/>
  <c r="K1318" i="1"/>
  <c r="X1318" i="1"/>
  <c r="A1319" i="1"/>
  <c r="M1261" i="1"/>
  <c r="N1261" i="1" s="1"/>
  <c r="L1262" i="1"/>
  <c r="F1259" i="1"/>
  <c r="O1259" i="1" s="1"/>
  <c r="T1256" i="1"/>
  <c r="AF1256" i="1" s="1"/>
  <c r="S1257" i="1"/>
  <c r="AB1320" i="1"/>
  <c r="Y1317" i="1"/>
  <c r="AJ1318" i="1"/>
  <c r="Z1317" i="1"/>
  <c r="AA1317" i="1" s="1"/>
  <c r="AH1317" i="1" s="1"/>
  <c r="C1318" i="1"/>
  <c r="I1318" i="1"/>
  <c r="H1318" i="1" s="1"/>
  <c r="R1259" i="1" l="1"/>
  <c r="P1260" i="1"/>
  <c r="T1257" i="1"/>
  <c r="AF1257" i="1" s="1"/>
  <c r="S1258" i="1"/>
  <c r="M1262" i="1"/>
  <c r="N1262" i="1" s="1"/>
  <c r="L1263" i="1"/>
  <c r="X1319" i="1"/>
  <c r="A1320" i="1"/>
  <c r="K1319" i="1"/>
  <c r="AB1321" i="1"/>
  <c r="J1259" i="1"/>
  <c r="Y1318" i="1"/>
  <c r="I1319" i="1"/>
  <c r="H1319" i="1" s="1"/>
  <c r="Z1318" i="1"/>
  <c r="AJ1319" i="1"/>
  <c r="C1319" i="1"/>
  <c r="F1260" i="1"/>
  <c r="O1260" i="1" s="1"/>
  <c r="G1261" i="1"/>
  <c r="AC1261" i="1"/>
  <c r="AE1261" i="1" s="1"/>
  <c r="J1260" i="1" l="1"/>
  <c r="F1261" i="1"/>
  <c r="J1261" i="1" s="1"/>
  <c r="K1320" i="1"/>
  <c r="X1320" i="1"/>
  <c r="A1321" i="1"/>
  <c r="AC1262" i="1"/>
  <c r="AE1262" i="1" s="1"/>
  <c r="G1262" i="1"/>
  <c r="Q1260" i="1"/>
  <c r="Q1261" i="1" s="1"/>
  <c r="Q1262" i="1" s="1"/>
  <c r="Q1263" i="1" s="1"/>
  <c r="P1261" i="1"/>
  <c r="P1262" i="1" s="1"/>
  <c r="P1263" i="1" s="1"/>
  <c r="AB1322" i="1"/>
  <c r="AJ1320" i="1"/>
  <c r="Z1319" i="1"/>
  <c r="AA1319" i="1" s="1"/>
  <c r="AH1319" i="1" s="1"/>
  <c r="C1320" i="1"/>
  <c r="I1320" i="1"/>
  <c r="H1320" i="1" s="1"/>
  <c r="Y1319" i="1"/>
  <c r="M1263" i="1"/>
  <c r="N1263" i="1" s="1"/>
  <c r="L1264" i="1"/>
  <c r="T1258" i="1"/>
  <c r="AF1258" i="1" s="1"/>
  <c r="S1259" i="1"/>
  <c r="O1261" i="1" l="1"/>
  <c r="R1261" i="1" s="1"/>
  <c r="T1259" i="1"/>
  <c r="S1260" i="1"/>
  <c r="F1262" i="1"/>
  <c r="J1262" i="1" s="1"/>
  <c r="K1321" i="1"/>
  <c r="A1322" i="1"/>
  <c r="X1321" i="1"/>
  <c r="AC1263" i="1"/>
  <c r="AE1263" i="1" s="1"/>
  <c r="G1263" i="1"/>
  <c r="M1264" i="1"/>
  <c r="N1264" i="1" s="1"/>
  <c r="P1264" i="1"/>
  <c r="Q1264" i="1"/>
  <c r="L1265" i="1"/>
  <c r="AB1323" i="1"/>
  <c r="R1260" i="1"/>
  <c r="Y1320" i="1"/>
  <c r="I1321" i="1"/>
  <c r="H1321" i="1" s="1"/>
  <c r="Z1320" i="1"/>
  <c r="AA1320" i="1" s="1"/>
  <c r="AH1320" i="1" s="1"/>
  <c r="C1321" i="1"/>
  <c r="AJ1321" i="1"/>
  <c r="O1262" i="1" l="1"/>
  <c r="R1262" i="1" s="1"/>
  <c r="Y1321" i="1"/>
  <c r="AJ1322" i="1"/>
  <c r="Z1321" i="1"/>
  <c r="AA1321" i="1" s="1"/>
  <c r="AH1321" i="1" s="1"/>
  <c r="I1322" i="1"/>
  <c r="H1322" i="1" s="1"/>
  <c r="C1322" i="1"/>
  <c r="T1260" i="1"/>
  <c r="AF1260" i="1" s="1"/>
  <c r="S1261" i="1"/>
  <c r="AC1264" i="1"/>
  <c r="AE1264" i="1" s="1"/>
  <c r="G1264" i="1"/>
  <c r="AF1259" i="1"/>
  <c r="AA1259" i="1"/>
  <c r="AB1324" i="1"/>
  <c r="M1265" i="1"/>
  <c r="N1265" i="1" s="1"/>
  <c r="P1265" i="1"/>
  <c r="Q1265" i="1"/>
  <c r="L1266" i="1"/>
  <c r="F1263" i="1"/>
  <c r="J1263" i="1" s="1"/>
  <c r="X1322" i="1"/>
  <c r="A1323" i="1"/>
  <c r="K1322" i="1"/>
  <c r="M1266" i="1" l="1"/>
  <c r="N1266" i="1" s="1"/>
  <c r="P1266" i="1"/>
  <c r="Q1266" i="1"/>
  <c r="L1267" i="1"/>
  <c r="AB1325" i="1"/>
  <c r="AJ1323" i="1"/>
  <c r="Y1322" i="1"/>
  <c r="C1323" i="1"/>
  <c r="I1323" i="1"/>
  <c r="H1323" i="1" s="1"/>
  <c r="Z1322" i="1"/>
  <c r="AA1322" i="1" s="1"/>
  <c r="AH1322" i="1" s="1"/>
  <c r="O1263" i="1"/>
  <c r="R1263" i="1" s="1"/>
  <c r="AH1259" i="1"/>
  <c r="T1261" i="1"/>
  <c r="AF1261" i="1" s="1"/>
  <c r="S1262" i="1"/>
  <c r="A1324" i="1"/>
  <c r="X1323" i="1"/>
  <c r="K1323" i="1"/>
  <c r="AC1265" i="1"/>
  <c r="AE1265" i="1" s="1"/>
  <c r="G1265" i="1"/>
  <c r="F1264" i="1"/>
  <c r="J1264" i="1" s="1"/>
  <c r="O1264" i="1" l="1"/>
  <c r="R1264" i="1" s="1"/>
  <c r="Y1323" i="1"/>
  <c r="I1324" i="1"/>
  <c r="H1324" i="1" s="1"/>
  <c r="C1324" i="1"/>
  <c r="Z1323" i="1"/>
  <c r="AA1323" i="1" s="1"/>
  <c r="AH1323" i="1" s="1"/>
  <c r="AJ1324" i="1"/>
  <c r="X1324" i="1"/>
  <c r="A1325" i="1"/>
  <c r="K1324" i="1"/>
  <c r="AC1266" i="1"/>
  <c r="AE1266" i="1" s="1"/>
  <c r="G1266" i="1"/>
  <c r="AB1326" i="1"/>
  <c r="F1265" i="1"/>
  <c r="O1265" i="1" s="1"/>
  <c r="R1265" i="1" s="1"/>
  <c r="T1262" i="1"/>
  <c r="AF1262" i="1" s="1"/>
  <c r="S1263" i="1"/>
  <c r="M1267" i="1"/>
  <c r="N1267" i="1" s="1"/>
  <c r="P1267" i="1"/>
  <c r="Q1267" i="1"/>
  <c r="L1268" i="1"/>
  <c r="T1263" i="1" l="1"/>
  <c r="AF1263" i="1" s="1"/>
  <c r="S1264" i="1"/>
  <c r="A1326" i="1"/>
  <c r="X1325" i="1"/>
  <c r="K1325" i="1"/>
  <c r="AC1267" i="1"/>
  <c r="AE1267" i="1" s="1"/>
  <c r="G1267" i="1"/>
  <c r="AB1327" i="1"/>
  <c r="Z1324" i="1"/>
  <c r="AA1324" i="1" s="1"/>
  <c r="AH1324" i="1" s="1"/>
  <c r="C1325" i="1"/>
  <c r="AJ1325" i="1"/>
  <c r="I1325" i="1"/>
  <c r="H1325" i="1" s="1"/>
  <c r="Y1324" i="1"/>
  <c r="M1268" i="1"/>
  <c r="N1268" i="1" s="1"/>
  <c r="P1268" i="1"/>
  <c r="Q1268" i="1"/>
  <c r="L1269" i="1"/>
  <c r="J1265" i="1"/>
  <c r="F1266" i="1"/>
  <c r="J1266" i="1" s="1"/>
  <c r="O1266" i="1" l="1"/>
  <c r="R1266" i="1" s="1"/>
  <c r="AC1268" i="1"/>
  <c r="AE1268" i="1" s="1"/>
  <c r="G1268" i="1"/>
  <c r="Y1325" i="1"/>
  <c r="Z1325" i="1"/>
  <c r="AA1325" i="1" s="1"/>
  <c r="AH1325" i="1" s="1"/>
  <c r="C1326" i="1"/>
  <c r="AJ1326" i="1"/>
  <c r="I1326" i="1"/>
  <c r="H1326" i="1" s="1"/>
  <c r="M1269" i="1"/>
  <c r="N1269" i="1" s="1"/>
  <c r="P1269" i="1"/>
  <c r="Q1269" i="1"/>
  <c r="L1270" i="1"/>
  <c r="F1267" i="1"/>
  <c r="J1267" i="1" s="1"/>
  <c r="K1326" i="1"/>
  <c r="X1326" i="1"/>
  <c r="A1327" i="1"/>
  <c r="T1264" i="1"/>
  <c r="AF1264" i="1" s="1"/>
  <c r="S1265" i="1"/>
  <c r="AB1328" i="1"/>
  <c r="O1267" i="1" l="1"/>
  <c r="R1267" i="1" s="1"/>
  <c r="AC1269" i="1"/>
  <c r="AE1269" i="1" s="1"/>
  <c r="G1269" i="1"/>
  <c r="AB1329" i="1"/>
  <c r="X1327" i="1"/>
  <c r="K1327" i="1"/>
  <c r="A1328" i="1"/>
  <c r="T1265" i="1"/>
  <c r="AF1265" i="1" s="1"/>
  <c r="S1266" i="1"/>
  <c r="Y1326" i="1"/>
  <c r="I1327" i="1"/>
  <c r="H1327" i="1" s="1"/>
  <c r="C1327" i="1"/>
  <c r="Z1326" i="1"/>
  <c r="AA1326" i="1" s="1"/>
  <c r="AH1326" i="1" s="1"/>
  <c r="AJ1327" i="1"/>
  <c r="M1270" i="1"/>
  <c r="N1270" i="1" s="1"/>
  <c r="P1270" i="1"/>
  <c r="Q1270" i="1"/>
  <c r="L1271" i="1"/>
  <c r="F1268" i="1"/>
  <c r="O1268" i="1" s="1"/>
  <c r="R1268" i="1" s="1"/>
  <c r="M1271" i="1" l="1"/>
  <c r="N1271" i="1" s="1"/>
  <c r="P1271" i="1"/>
  <c r="Q1271" i="1"/>
  <c r="L1272" i="1"/>
  <c r="J1268" i="1"/>
  <c r="X1328" i="1"/>
  <c r="A1329" i="1"/>
  <c r="K1328" i="1"/>
  <c r="AB1330" i="1"/>
  <c r="F1269" i="1"/>
  <c r="O1269" i="1" s="1"/>
  <c r="R1269" i="1" s="1"/>
  <c r="T1266" i="1"/>
  <c r="AF1266" i="1" s="1"/>
  <c r="S1267" i="1"/>
  <c r="AC1270" i="1"/>
  <c r="AE1270" i="1" s="1"/>
  <c r="G1270" i="1"/>
  <c r="Z1327" i="1"/>
  <c r="AA1327" i="1" s="1"/>
  <c r="AH1327" i="1" s="1"/>
  <c r="AJ1328" i="1"/>
  <c r="Y1327" i="1"/>
  <c r="C1328" i="1"/>
  <c r="I1328" i="1"/>
  <c r="H1328" i="1" s="1"/>
  <c r="J1269" i="1" l="1"/>
  <c r="AB1331" i="1"/>
  <c r="C1329" i="1"/>
  <c r="Z1328" i="1"/>
  <c r="AA1328" i="1" s="1"/>
  <c r="AH1328" i="1" s="1"/>
  <c r="AJ1329" i="1"/>
  <c r="I1329" i="1"/>
  <c r="H1329" i="1" s="1"/>
  <c r="Y1328" i="1"/>
  <c r="M1272" i="1"/>
  <c r="N1272" i="1" s="1"/>
  <c r="P1272" i="1"/>
  <c r="Q1272" i="1"/>
  <c r="L1273" i="1"/>
  <c r="F1270" i="1"/>
  <c r="J1270" i="1" s="1"/>
  <c r="T1267" i="1"/>
  <c r="AF1267" i="1" s="1"/>
  <c r="S1268" i="1"/>
  <c r="K1329" i="1"/>
  <c r="X1329" i="1"/>
  <c r="A1330" i="1"/>
  <c r="AC1271" i="1"/>
  <c r="AE1271" i="1" s="1"/>
  <c r="G1271" i="1"/>
  <c r="O1270" i="1" l="1"/>
  <c r="R1270" i="1" s="1"/>
  <c r="T1268" i="1"/>
  <c r="AF1268" i="1" s="1"/>
  <c r="S1269" i="1"/>
  <c r="AB1332" i="1"/>
  <c r="X1330" i="1"/>
  <c r="A1331" i="1"/>
  <c r="K1330" i="1"/>
  <c r="AC1272" i="1"/>
  <c r="AE1272" i="1" s="1"/>
  <c r="G1272" i="1"/>
  <c r="F1271" i="1"/>
  <c r="J1271" i="1" s="1"/>
  <c r="C1330" i="1"/>
  <c r="I1330" i="1"/>
  <c r="H1330" i="1" s="1"/>
  <c r="Y1329" i="1"/>
  <c r="Z1329" i="1"/>
  <c r="AA1329" i="1" s="1"/>
  <c r="AH1329" i="1" s="1"/>
  <c r="AJ1330" i="1"/>
  <c r="M1273" i="1"/>
  <c r="N1273" i="1" s="1"/>
  <c r="P1273" i="1"/>
  <c r="Q1273" i="1"/>
  <c r="L1274" i="1"/>
  <c r="O1271" i="1" l="1"/>
  <c r="R1271" i="1" s="1"/>
  <c r="Z1330" i="1"/>
  <c r="AA1330" i="1" s="1"/>
  <c r="AH1330" i="1" s="1"/>
  <c r="AJ1331" i="1"/>
  <c r="C1331" i="1"/>
  <c r="I1331" i="1"/>
  <c r="H1331" i="1" s="1"/>
  <c r="Y1330" i="1"/>
  <c r="AC1273" i="1"/>
  <c r="AE1273" i="1" s="1"/>
  <c r="G1273" i="1"/>
  <c r="M1274" i="1"/>
  <c r="N1274" i="1" s="1"/>
  <c r="P1274" i="1"/>
  <c r="Q1274" i="1"/>
  <c r="L1275" i="1"/>
  <c r="AB1333" i="1"/>
  <c r="F1272" i="1"/>
  <c r="J1272" i="1" s="1"/>
  <c r="X1331" i="1"/>
  <c r="K1331" i="1"/>
  <c r="A1332" i="1"/>
  <c r="T1269" i="1"/>
  <c r="AF1269" i="1" s="1"/>
  <c r="S1270" i="1"/>
  <c r="T1270" i="1" l="1"/>
  <c r="AF1270" i="1" s="1"/>
  <c r="S1271" i="1"/>
  <c r="O1272" i="1"/>
  <c r="R1272" i="1" s="1"/>
  <c r="AC1274" i="1"/>
  <c r="AE1274" i="1" s="1"/>
  <c r="G1274" i="1"/>
  <c r="F1273" i="1"/>
  <c r="O1273" i="1" s="1"/>
  <c r="R1273" i="1" s="1"/>
  <c r="AB1334" i="1"/>
  <c r="M1275" i="1"/>
  <c r="N1275" i="1" s="1"/>
  <c r="P1275" i="1"/>
  <c r="Q1275" i="1"/>
  <c r="L1276" i="1"/>
  <c r="AJ1332" i="1"/>
  <c r="Y1331" i="1"/>
  <c r="Z1331" i="1"/>
  <c r="AA1331" i="1" s="1"/>
  <c r="AH1331" i="1" s="1"/>
  <c r="C1332" i="1"/>
  <c r="I1332" i="1"/>
  <c r="H1332" i="1" s="1"/>
  <c r="X1332" i="1"/>
  <c r="A1333" i="1"/>
  <c r="K1332" i="1"/>
  <c r="J1273" i="1" l="1"/>
  <c r="M1276" i="1"/>
  <c r="N1276" i="1" s="1"/>
  <c r="P1276" i="1"/>
  <c r="Q1276" i="1"/>
  <c r="L1277" i="1"/>
  <c r="Z1332" i="1"/>
  <c r="AA1332" i="1" s="1"/>
  <c r="AH1332" i="1" s="1"/>
  <c r="C1333" i="1"/>
  <c r="AJ1333" i="1"/>
  <c r="I1333" i="1"/>
  <c r="H1333" i="1" s="1"/>
  <c r="Y1332" i="1"/>
  <c r="AB1335" i="1"/>
  <c r="T1271" i="1"/>
  <c r="AF1271" i="1" s="1"/>
  <c r="S1272" i="1"/>
  <c r="X1333" i="1"/>
  <c r="K1333" i="1"/>
  <c r="A1334" i="1"/>
  <c r="F1274" i="1"/>
  <c r="J1274" i="1" s="1"/>
  <c r="AC1275" i="1"/>
  <c r="AE1275" i="1" s="1"/>
  <c r="G1275" i="1"/>
  <c r="O1274" i="1" l="1"/>
  <c r="R1274" i="1" s="1"/>
  <c r="AC1276" i="1"/>
  <c r="AE1276" i="1" s="1"/>
  <c r="G1276" i="1"/>
  <c r="AB1336" i="1"/>
  <c r="M1277" i="1"/>
  <c r="N1277" i="1" s="1"/>
  <c r="P1277" i="1"/>
  <c r="Q1277" i="1"/>
  <c r="L1278" i="1"/>
  <c r="F1275" i="1"/>
  <c r="O1275" i="1" s="1"/>
  <c r="R1275" i="1" s="1"/>
  <c r="X1334" i="1"/>
  <c r="A1335" i="1"/>
  <c r="K1334" i="1"/>
  <c r="T1272" i="1"/>
  <c r="AF1272" i="1" s="1"/>
  <c r="S1273" i="1"/>
  <c r="Y1333" i="1"/>
  <c r="C1334" i="1"/>
  <c r="AJ1334" i="1"/>
  <c r="Z1333" i="1"/>
  <c r="AA1333" i="1" s="1"/>
  <c r="AH1333" i="1" s="1"/>
  <c r="I1334" i="1"/>
  <c r="H1334" i="1" s="1"/>
  <c r="K1335" i="1" l="1"/>
  <c r="X1335" i="1"/>
  <c r="A1336" i="1"/>
  <c r="J1275" i="1"/>
  <c r="AB1337" i="1"/>
  <c r="AC1277" i="1"/>
  <c r="AE1277" i="1" s="1"/>
  <c r="G1277" i="1"/>
  <c r="F1276" i="1"/>
  <c r="J1276" i="1" s="1"/>
  <c r="T1273" i="1"/>
  <c r="AF1273" i="1" s="1"/>
  <c r="S1274" i="1"/>
  <c r="Z1334" i="1"/>
  <c r="AA1334" i="1" s="1"/>
  <c r="AH1334" i="1" s="1"/>
  <c r="AJ1335" i="1"/>
  <c r="C1335" i="1"/>
  <c r="I1335" i="1"/>
  <c r="H1335" i="1" s="1"/>
  <c r="Y1334" i="1"/>
  <c r="M1278" i="1"/>
  <c r="N1278" i="1" s="1"/>
  <c r="P1278" i="1"/>
  <c r="Q1278" i="1"/>
  <c r="L1279" i="1"/>
  <c r="O1276" i="1" l="1"/>
  <c r="R1276" i="1" s="1"/>
  <c r="F1277" i="1"/>
  <c r="J1277" i="1" s="1"/>
  <c r="AC1278" i="1"/>
  <c r="AE1278" i="1" s="1"/>
  <c r="G1278" i="1"/>
  <c r="M1279" i="1"/>
  <c r="N1279" i="1" s="1"/>
  <c r="P1279" i="1"/>
  <c r="Q1279" i="1"/>
  <c r="L1280" i="1"/>
  <c r="A1337" i="1"/>
  <c r="X1336" i="1"/>
  <c r="K1336" i="1"/>
  <c r="AB1338" i="1"/>
  <c r="T1274" i="1"/>
  <c r="AF1274" i="1" s="1"/>
  <c r="S1275" i="1"/>
  <c r="AJ1336" i="1"/>
  <c r="Z1335" i="1"/>
  <c r="AA1335" i="1" s="1"/>
  <c r="AH1335" i="1" s="1"/>
  <c r="C1336" i="1"/>
  <c r="I1336" i="1"/>
  <c r="H1336" i="1" s="1"/>
  <c r="Y1335" i="1"/>
  <c r="AB1339" i="1" l="1"/>
  <c r="AJ1337" i="1"/>
  <c r="Y1336" i="1"/>
  <c r="C1337" i="1"/>
  <c r="Z1336" i="1"/>
  <c r="AA1336" i="1" s="1"/>
  <c r="AH1336" i="1" s="1"/>
  <c r="I1337" i="1"/>
  <c r="H1337" i="1" s="1"/>
  <c r="T1275" i="1"/>
  <c r="AF1275" i="1" s="1"/>
  <c r="S1276" i="1"/>
  <c r="AC1279" i="1"/>
  <c r="AE1279" i="1" s="1"/>
  <c r="G1279" i="1"/>
  <c r="O1277" i="1"/>
  <c r="R1277" i="1" s="1"/>
  <c r="X1337" i="1"/>
  <c r="K1337" i="1"/>
  <c r="A1338" i="1"/>
  <c r="M1280" i="1"/>
  <c r="N1280" i="1" s="1"/>
  <c r="P1280" i="1"/>
  <c r="Q1280" i="1"/>
  <c r="L1281" i="1"/>
  <c r="F1278" i="1"/>
  <c r="J1278" i="1" s="1"/>
  <c r="O1278" i="1" l="1"/>
  <c r="R1278" i="1" s="1"/>
  <c r="AB1340" i="1"/>
  <c r="X1338" i="1"/>
  <c r="K1338" i="1"/>
  <c r="A1339" i="1"/>
  <c r="F1279" i="1"/>
  <c r="J1279" i="1" s="1"/>
  <c r="T1276" i="1"/>
  <c r="AF1276" i="1" s="1"/>
  <c r="S1277" i="1"/>
  <c r="AC1280" i="1"/>
  <c r="AE1280" i="1" s="1"/>
  <c r="G1280" i="1"/>
  <c r="M1281" i="1"/>
  <c r="N1281" i="1" s="1"/>
  <c r="P1281" i="1"/>
  <c r="Q1281" i="1"/>
  <c r="L1282" i="1"/>
  <c r="Z1337" i="1"/>
  <c r="AA1337" i="1" s="1"/>
  <c r="AH1337" i="1" s="1"/>
  <c r="AJ1338" i="1"/>
  <c r="I1338" i="1"/>
  <c r="H1338" i="1" s="1"/>
  <c r="Y1337" i="1"/>
  <c r="C1338" i="1"/>
  <c r="O1279" i="1" l="1"/>
  <c r="R1279" i="1" s="1"/>
  <c r="F1280" i="1"/>
  <c r="J1280" i="1" s="1"/>
  <c r="C1339" i="1"/>
  <c r="Z1338" i="1"/>
  <c r="AA1338" i="1" s="1"/>
  <c r="AH1338" i="1" s="1"/>
  <c r="AJ1339" i="1"/>
  <c r="I1339" i="1"/>
  <c r="H1339" i="1" s="1"/>
  <c r="Y1338" i="1"/>
  <c r="M1282" i="1"/>
  <c r="N1282" i="1" s="1"/>
  <c r="P1282" i="1"/>
  <c r="Q1282" i="1"/>
  <c r="L1283" i="1"/>
  <c r="T1277" i="1"/>
  <c r="AF1277" i="1" s="1"/>
  <c r="S1278" i="1"/>
  <c r="K1339" i="1"/>
  <c r="X1339" i="1"/>
  <c r="A1340" i="1"/>
  <c r="AC1281" i="1"/>
  <c r="AE1281" i="1" s="1"/>
  <c r="G1281" i="1"/>
  <c r="AB1341" i="1"/>
  <c r="O1280" i="1" l="1"/>
  <c r="R1280" i="1" s="1"/>
  <c r="A1341" i="1"/>
  <c r="K1340" i="1"/>
  <c r="X1340" i="1"/>
  <c r="Y1339" i="1"/>
  <c r="I1340" i="1"/>
  <c r="H1340" i="1" s="1"/>
  <c r="C1340" i="1"/>
  <c r="Z1339" i="1"/>
  <c r="AA1339" i="1" s="1"/>
  <c r="AH1339" i="1" s="1"/>
  <c r="AJ1340" i="1"/>
  <c r="M1283" i="1"/>
  <c r="N1283" i="1" s="1"/>
  <c r="P1283" i="1"/>
  <c r="Q1283" i="1"/>
  <c r="L1284" i="1"/>
  <c r="AB1342" i="1"/>
  <c r="F1281" i="1"/>
  <c r="O1281" i="1" s="1"/>
  <c r="R1281" i="1" s="1"/>
  <c r="T1278" i="1"/>
  <c r="AF1278" i="1" s="1"/>
  <c r="S1279" i="1"/>
  <c r="AC1282" i="1"/>
  <c r="AE1282" i="1" s="1"/>
  <c r="G1282" i="1"/>
  <c r="J1281" i="1" l="1"/>
  <c r="AC1283" i="1"/>
  <c r="AE1283" i="1" s="1"/>
  <c r="G1283" i="1"/>
  <c r="M1284" i="1"/>
  <c r="N1284" i="1" s="1"/>
  <c r="P1284" i="1"/>
  <c r="Q1284" i="1"/>
  <c r="L1285" i="1"/>
  <c r="AB1343" i="1"/>
  <c r="T1279" i="1"/>
  <c r="AF1279" i="1" s="1"/>
  <c r="S1280" i="1"/>
  <c r="X1341" i="1"/>
  <c r="K1341" i="1"/>
  <c r="A1342" i="1"/>
  <c r="F1282" i="1"/>
  <c r="J1282" i="1" s="1"/>
  <c r="Z1340" i="1"/>
  <c r="AA1340" i="1" s="1"/>
  <c r="AH1340" i="1" s="1"/>
  <c r="I1341" i="1"/>
  <c r="H1341" i="1" s="1"/>
  <c r="AJ1341" i="1"/>
  <c r="Y1340" i="1"/>
  <c r="C1341" i="1"/>
  <c r="Y1341" i="1" l="1"/>
  <c r="Z1341" i="1"/>
  <c r="AA1341" i="1" s="1"/>
  <c r="AH1341" i="1" s="1"/>
  <c r="AJ1342" i="1"/>
  <c r="C1342" i="1"/>
  <c r="I1342" i="1"/>
  <c r="H1342" i="1" s="1"/>
  <c r="AC1284" i="1"/>
  <c r="AE1284" i="1" s="1"/>
  <c r="G1284" i="1"/>
  <c r="AB1344" i="1"/>
  <c r="O1282" i="1"/>
  <c r="R1282" i="1" s="1"/>
  <c r="M1285" i="1"/>
  <c r="N1285" i="1" s="1"/>
  <c r="P1285" i="1"/>
  <c r="Q1285" i="1"/>
  <c r="L1286" i="1"/>
  <c r="F1283" i="1"/>
  <c r="J1283" i="1" s="1"/>
  <c r="A1343" i="1"/>
  <c r="K1342" i="1"/>
  <c r="X1342" i="1"/>
  <c r="T1280" i="1"/>
  <c r="AF1280" i="1" s="1"/>
  <c r="S1281" i="1"/>
  <c r="K1343" i="1" l="1"/>
  <c r="A1344" i="1"/>
  <c r="X1343" i="1"/>
  <c r="O1283" i="1"/>
  <c r="R1283" i="1" s="1"/>
  <c r="AB1345" i="1"/>
  <c r="AC1285" i="1"/>
  <c r="AE1285" i="1" s="1"/>
  <c r="G1285" i="1"/>
  <c r="AJ1343" i="1"/>
  <c r="Y1342" i="1"/>
  <c r="C1343" i="1"/>
  <c r="Z1342" i="1"/>
  <c r="AA1342" i="1" s="1"/>
  <c r="AH1342" i="1" s="1"/>
  <c r="I1343" i="1"/>
  <c r="H1343" i="1" s="1"/>
  <c r="M1286" i="1"/>
  <c r="N1286" i="1" s="1"/>
  <c r="P1286" i="1"/>
  <c r="Q1286" i="1"/>
  <c r="L1287" i="1"/>
  <c r="F1284" i="1"/>
  <c r="J1284" i="1" s="1"/>
  <c r="T1281" i="1"/>
  <c r="AF1281" i="1" s="1"/>
  <c r="S1282" i="1"/>
  <c r="O1284" i="1" l="1"/>
  <c r="R1284" i="1" s="1"/>
  <c r="K1344" i="1"/>
  <c r="X1344" i="1"/>
  <c r="A1345" i="1"/>
  <c r="T1282" i="1"/>
  <c r="AF1282" i="1" s="1"/>
  <c r="S1283" i="1"/>
  <c r="AB1346" i="1"/>
  <c r="AC1286" i="1"/>
  <c r="AE1286" i="1" s="1"/>
  <c r="G1286" i="1"/>
  <c r="F1285" i="1"/>
  <c r="O1285" i="1" s="1"/>
  <c r="R1285" i="1" s="1"/>
  <c r="M1287" i="1"/>
  <c r="N1287" i="1" s="1"/>
  <c r="P1287" i="1"/>
  <c r="Q1287" i="1"/>
  <c r="L1288" i="1"/>
  <c r="Z1343" i="1"/>
  <c r="AA1343" i="1" s="1"/>
  <c r="AH1343" i="1" s="1"/>
  <c r="C1344" i="1"/>
  <c r="AJ1344" i="1"/>
  <c r="I1344" i="1"/>
  <c r="H1344" i="1" s="1"/>
  <c r="Y1343" i="1"/>
  <c r="F1286" i="1" l="1"/>
  <c r="O1286" i="1" s="1"/>
  <c r="R1286" i="1" s="1"/>
  <c r="T1283" i="1"/>
  <c r="AF1283" i="1" s="1"/>
  <c r="S1284" i="1"/>
  <c r="AC1287" i="1"/>
  <c r="AE1287" i="1" s="1"/>
  <c r="G1287" i="1"/>
  <c r="M1288" i="1"/>
  <c r="N1288" i="1" s="1"/>
  <c r="L1289" i="1"/>
  <c r="J1285" i="1"/>
  <c r="A1346" i="1"/>
  <c r="X1345" i="1"/>
  <c r="K1345" i="1"/>
  <c r="AB1347" i="1"/>
  <c r="Y1344" i="1"/>
  <c r="C1345" i="1"/>
  <c r="I1345" i="1"/>
  <c r="H1345" i="1" s="1"/>
  <c r="Z1344" i="1"/>
  <c r="AA1344" i="1" s="1"/>
  <c r="AH1344" i="1" s="1"/>
  <c r="AJ1345" i="1"/>
  <c r="J1286" i="1" l="1"/>
  <c r="AB1348" i="1"/>
  <c r="X1346" i="1"/>
  <c r="A1347" i="1"/>
  <c r="K1346" i="1"/>
  <c r="AC1288" i="1"/>
  <c r="AE1288" i="1" s="1"/>
  <c r="G1288" i="1"/>
  <c r="M1289" i="1"/>
  <c r="N1289" i="1" s="1"/>
  <c r="L1290" i="1"/>
  <c r="T1284" i="1"/>
  <c r="AF1284" i="1" s="1"/>
  <c r="S1285" i="1"/>
  <c r="Y1345" i="1"/>
  <c r="C1346" i="1"/>
  <c r="I1346" i="1"/>
  <c r="H1346" i="1" s="1"/>
  <c r="Z1345" i="1"/>
  <c r="AA1345" i="1" s="1"/>
  <c r="AH1345" i="1" s="1"/>
  <c r="AJ1346" i="1"/>
  <c r="F1287" i="1"/>
  <c r="O1287" i="1" s="1"/>
  <c r="R1287" i="1" l="1"/>
  <c r="P1288" i="1"/>
  <c r="X1347" i="1"/>
  <c r="K1347" i="1"/>
  <c r="A1348" i="1"/>
  <c r="G1289" i="1"/>
  <c r="AC1289" i="1"/>
  <c r="AE1289" i="1" s="1"/>
  <c r="Y1346" i="1"/>
  <c r="AJ1347" i="1"/>
  <c r="Z1346" i="1"/>
  <c r="AA1346" i="1" s="1"/>
  <c r="AH1346" i="1" s="1"/>
  <c r="C1347" i="1"/>
  <c r="I1347" i="1"/>
  <c r="H1347" i="1" s="1"/>
  <c r="J1287" i="1"/>
  <c r="T1285" i="1"/>
  <c r="AF1285" i="1" s="1"/>
  <c r="S1286" i="1"/>
  <c r="M1290" i="1"/>
  <c r="N1290" i="1" s="1"/>
  <c r="L1291" i="1"/>
  <c r="AB1349" i="1"/>
  <c r="F1288" i="1"/>
  <c r="J1288" i="1" s="1"/>
  <c r="O1288" i="1" l="1"/>
  <c r="M1291" i="1"/>
  <c r="N1291" i="1" s="1"/>
  <c r="L1292" i="1"/>
  <c r="T1286" i="1"/>
  <c r="AF1286" i="1" s="1"/>
  <c r="S1287" i="1"/>
  <c r="F1289" i="1"/>
  <c r="J1289" i="1" s="1"/>
  <c r="I1348" i="1"/>
  <c r="H1348" i="1" s="1"/>
  <c r="Y1347" i="1"/>
  <c r="Z1347" i="1"/>
  <c r="AA1347" i="1" s="1"/>
  <c r="AH1347" i="1" s="1"/>
  <c r="C1348" i="1"/>
  <c r="AJ1348" i="1"/>
  <c r="Q1288" i="1"/>
  <c r="Q1289" i="1" s="1"/>
  <c r="Q1290" i="1" s="1"/>
  <c r="Q1291" i="1" s="1"/>
  <c r="P1289" i="1"/>
  <c r="P1290" i="1" s="1"/>
  <c r="P1291" i="1" s="1"/>
  <c r="AB1350" i="1"/>
  <c r="G1290" i="1"/>
  <c r="AC1290" i="1"/>
  <c r="AE1290" i="1" s="1"/>
  <c r="A1349" i="1"/>
  <c r="K1348" i="1"/>
  <c r="X1348" i="1"/>
  <c r="O1289" i="1" l="1"/>
  <c r="R1289" i="1" s="1"/>
  <c r="AB1351" i="1"/>
  <c r="M1292" i="1"/>
  <c r="N1292" i="1" s="1"/>
  <c r="P1292" i="1"/>
  <c r="Q1292" i="1"/>
  <c r="L1293" i="1"/>
  <c r="R1288" i="1"/>
  <c r="I1349" i="1"/>
  <c r="H1349" i="1" s="1"/>
  <c r="Y1348" i="1"/>
  <c r="Z1348" i="1"/>
  <c r="AA1348" i="1" s="1"/>
  <c r="AH1348" i="1" s="1"/>
  <c r="AJ1349" i="1"/>
  <c r="C1349" i="1"/>
  <c r="X1349" i="1"/>
  <c r="K1349" i="1"/>
  <c r="A1350" i="1"/>
  <c r="F1290" i="1"/>
  <c r="J1290" i="1" s="1"/>
  <c r="T1287" i="1"/>
  <c r="S1288" i="1"/>
  <c r="AC1291" i="1"/>
  <c r="AE1291" i="1" s="1"/>
  <c r="G1291" i="1"/>
  <c r="AC1292" i="1" l="1"/>
  <c r="AE1292" i="1" s="1"/>
  <c r="G1292" i="1"/>
  <c r="Y1349" i="1"/>
  <c r="C1350" i="1"/>
  <c r="Z1349" i="1"/>
  <c r="AA1349" i="1" s="1"/>
  <c r="AH1349" i="1" s="1"/>
  <c r="AJ1350" i="1"/>
  <c r="I1350" i="1"/>
  <c r="H1350" i="1" s="1"/>
  <c r="T1288" i="1"/>
  <c r="AF1288" i="1" s="1"/>
  <c r="S1289" i="1"/>
  <c r="A1351" i="1"/>
  <c r="K1350" i="1"/>
  <c r="X1350" i="1"/>
  <c r="M1293" i="1"/>
  <c r="N1293" i="1" s="1"/>
  <c r="P1293" i="1"/>
  <c r="Q1293" i="1"/>
  <c r="L1294" i="1"/>
  <c r="AB1352" i="1"/>
  <c r="F1291" i="1"/>
  <c r="J1291" i="1" s="1"/>
  <c r="AF1287" i="1"/>
  <c r="AA1287" i="1"/>
  <c r="O1290" i="1"/>
  <c r="R1290" i="1" s="1"/>
  <c r="O1291" i="1" l="1"/>
  <c r="R1291" i="1" s="1"/>
  <c r="AH1287" i="1"/>
  <c r="M1294" i="1"/>
  <c r="N1294" i="1" s="1"/>
  <c r="P1294" i="1"/>
  <c r="Q1294" i="1"/>
  <c r="L1295" i="1"/>
  <c r="T1289" i="1"/>
  <c r="AF1289" i="1" s="1"/>
  <c r="S1290" i="1"/>
  <c r="F1292" i="1"/>
  <c r="O1292" i="1" s="1"/>
  <c r="R1292" i="1" s="1"/>
  <c r="C1351" i="1"/>
  <c r="AJ1351" i="1"/>
  <c r="Z1350" i="1"/>
  <c r="I1351" i="1"/>
  <c r="H1351" i="1" s="1"/>
  <c r="Y1350" i="1"/>
  <c r="AB1353" i="1"/>
  <c r="AC1293" i="1"/>
  <c r="AE1293" i="1" s="1"/>
  <c r="G1293" i="1"/>
  <c r="K1351" i="1"/>
  <c r="A1352" i="1"/>
  <c r="X1351" i="1"/>
  <c r="J1292" i="1" l="1"/>
  <c r="Y1351" i="1"/>
  <c r="C1352" i="1"/>
  <c r="I1352" i="1"/>
  <c r="H1352" i="1" s="1"/>
  <c r="Z1351" i="1"/>
  <c r="AA1351" i="1" s="1"/>
  <c r="AH1351" i="1" s="1"/>
  <c r="AJ1352" i="1"/>
  <c r="M1295" i="1"/>
  <c r="N1295" i="1" s="1"/>
  <c r="P1295" i="1"/>
  <c r="Q1295" i="1"/>
  <c r="L1296" i="1"/>
  <c r="F1293" i="1"/>
  <c r="J1293" i="1" s="1"/>
  <c r="A1353" i="1"/>
  <c r="K1352" i="1"/>
  <c r="X1352" i="1"/>
  <c r="AB1354" i="1"/>
  <c r="T1290" i="1"/>
  <c r="AF1290" i="1" s="1"/>
  <c r="S1291" i="1"/>
  <c r="AC1294" i="1"/>
  <c r="AE1294" i="1" s="1"/>
  <c r="G1294" i="1"/>
  <c r="O1293" i="1" l="1"/>
  <c r="R1293" i="1" s="1"/>
  <c r="AC1295" i="1"/>
  <c r="AE1295" i="1" s="1"/>
  <c r="G1295" i="1"/>
  <c r="Z1352" i="1"/>
  <c r="AA1352" i="1" s="1"/>
  <c r="AH1352" i="1" s="1"/>
  <c r="AJ1353" i="1"/>
  <c r="C1353" i="1"/>
  <c r="I1353" i="1"/>
  <c r="H1353" i="1" s="1"/>
  <c r="Y1352" i="1"/>
  <c r="M1296" i="1"/>
  <c r="N1296" i="1" s="1"/>
  <c r="P1296" i="1"/>
  <c r="Q1296" i="1"/>
  <c r="L1297" i="1"/>
  <c r="T1291" i="1"/>
  <c r="AF1291" i="1" s="1"/>
  <c r="S1292" i="1"/>
  <c r="A1354" i="1"/>
  <c r="X1353" i="1"/>
  <c r="K1353" i="1"/>
  <c r="F1294" i="1"/>
  <c r="J1294" i="1" s="1"/>
  <c r="AB1355" i="1"/>
  <c r="X1354" i="1" l="1"/>
  <c r="A1355" i="1"/>
  <c r="K1354" i="1"/>
  <c r="O1294" i="1"/>
  <c r="R1294" i="1" s="1"/>
  <c r="I1354" i="1"/>
  <c r="H1354" i="1" s="1"/>
  <c r="Y1353" i="1"/>
  <c r="AJ1354" i="1"/>
  <c r="C1354" i="1"/>
  <c r="Z1353" i="1"/>
  <c r="AA1353" i="1" s="1"/>
  <c r="AH1353" i="1" s="1"/>
  <c r="T1292" i="1"/>
  <c r="AF1292" i="1" s="1"/>
  <c r="S1293" i="1"/>
  <c r="F1295" i="1"/>
  <c r="J1295" i="1" s="1"/>
  <c r="AC1296" i="1"/>
  <c r="AE1296" i="1" s="1"/>
  <c r="G1296" i="1"/>
  <c r="AB1356" i="1"/>
  <c r="M1297" i="1"/>
  <c r="N1297" i="1" s="1"/>
  <c r="P1297" i="1"/>
  <c r="Q1297" i="1"/>
  <c r="L1298" i="1"/>
  <c r="O1295" i="1" l="1"/>
  <c r="R1295" i="1" s="1"/>
  <c r="F1296" i="1"/>
  <c r="J1296" i="1" s="1"/>
  <c r="AB1357" i="1"/>
  <c r="T1293" i="1"/>
  <c r="S1294" i="1"/>
  <c r="X1355" i="1"/>
  <c r="K1355" i="1"/>
  <c r="A1356" i="1"/>
  <c r="AC1297" i="1"/>
  <c r="AE1297" i="1" s="1"/>
  <c r="G1297" i="1"/>
  <c r="Z1354" i="1"/>
  <c r="AA1354" i="1" s="1"/>
  <c r="AH1354" i="1" s="1"/>
  <c r="AJ1355" i="1"/>
  <c r="I1355" i="1"/>
  <c r="H1355" i="1" s="1"/>
  <c r="Y1354" i="1"/>
  <c r="C1355" i="1"/>
  <c r="M1298" i="1"/>
  <c r="N1298" i="1" s="1"/>
  <c r="P1298" i="1"/>
  <c r="Q1298" i="1"/>
  <c r="L1299" i="1"/>
  <c r="O1296" i="1" l="1"/>
  <c r="R1296" i="1" s="1"/>
  <c r="C1356" i="1"/>
  <c r="I1356" i="1"/>
  <c r="H1356" i="1" s="1"/>
  <c r="Z1355" i="1"/>
  <c r="AA1355" i="1" s="1"/>
  <c r="AH1355" i="1" s="1"/>
  <c r="AJ1356" i="1"/>
  <c r="Y1355" i="1"/>
  <c r="AB1358" i="1"/>
  <c r="M1299" i="1"/>
  <c r="N1299" i="1" s="1"/>
  <c r="P1299" i="1"/>
  <c r="Q1299" i="1"/>
  <c r="L1300" i="1"/>
  <c r="K1356" i="1"/>
  <c r="X1356" i="1"/>
  <c r="A1357" i="1"/>
  <c r="T1294" i="1"/>
  <c r="S1295" i="1"/>
  <c r="AC1298" i="1"/>
  <c r="AE1298" i="1" s="1"/>
  <c r="G1298" i="1"/>
  <c r="AF1294" i="1"/>
  <c r="AF1293" i="1"/>
  <c r="F1297" i="1"/>
  <c r="J1297" i="1" s="1"/>
  <c r="F1298" i="1" l="1"/>
  <c r="J1298" i="1" s="1"/>
  <c r="O1297" i="1"/>
  <c r="R1297" i="1" s="1"/>
  <c r="T1295" i="1"/>
  <c r="AF1295" i="1" s="1"/>
  <c r="S1296" i="1"/>
  <c r="AJ1357" i="1"/>
  <c r="Z1356" i="1"/>
  <c r="AA1356" i="1" s="1"/>
  <c r="AH1356" i="1" s="1"/>
  <c r="C1357" i="1"/>
  <c r="I1357" i="1"/>
  <c r="H1357" i="1" s="1"/>
  <c r="Y1356" i="1"/>
  <c r="AC1299" i="1"/>
  <c r="AE1299" i="1" s="1"/>
  <c r="G1299" i="1"/>
  <c r="A1358" i="1"/>
  <c r="X1357" i="1"/>
  <c r="K1357" i="1"/>
  <c r="M1300" i="1"/>
  <c r="N1300" i="1" s="1"/>
  <c r="P1300" i="1"/>
  <c r="Q1300" i="1"/>
  <c r="L1301" i="1"/>
  <c r="AB1359" i="1"/>
  <c r="AB1360" i="1" l="1"/>
  <c r="M1301" i="1"/>
  <c r="N1301" i="1" s="1"/>
  <c r="P1301" i="1"/>
  <c r="Q1301" i="1"/>
  <c r="L1302" i="1"/>
  <c r="O1298" i="1"/>
  <c r="R1298" i="1" s="1"/>
  <c r="Y1357" i="1"/>
  <c r="C1358" i="1"/>
  <c r="Z1357" i="1"/>
  <c r="AA1357" i="1" s="1"/>
  <c r="AH1357" i="1" s="1"/>
  <c r="AJ1358" i="1"/>
  <c r="I1358" i="1"/>
  <c r="H1358" i="1" s="1"/>
  <c r="F1299" i="1"/>
  <c r="O1299" i="1" s="1"/>
  <c r="R1299" i="1" s="1"/>
  <c r="T1296" i="1"/>
  <c r="AF1296" i="1" s="1"/>
  <c r="S1297" i="1"/>
  <c r="AC1300" i="1"/>
  <c r="AE1300" i="1" s="1"/>
  <c r="G1300" i="1"/>
  <c r="A1359" i="1"/>
  <c r="K1358" i="1"/>
  <c r="X1358" i="1"/>
  <c r="J1299" i="1" l="1"/>
  <c r="AC1301" i="1"/>
  <c r="AE1301" i="1" s="1"/>
  <c r="G1301" i="1"/>
  <c r="M1302" i="1"/>
  <c r="N1302" i="1" s="1"/>
  <c r="P1302" i="1"/>
  <c r="Q1302" i="1"/>
  <c r="L1303" i="1"/>
  <c r="F1300" i="1"/>
  <c r="J1300" i="1" s="1"/>
  <c r="T1297" i="1"/>
  <c r="AF1297" i="1" s="1"/>
  <c r="S1298" i="1"/>
  <c r="AB1361" i="1"/>
  <c r="Y1358" i="1"/>
  <c r="I1359" i="1"/>
  <c r="H1359" i="1" s="1"/>
  <c r="C1359" i="1"/>
  <c r="Z1358" i="1"/>
  <c r="AA1358" i="1" s="1"/>
  <c r="AH1358" i="1" s="1"/>
  <c r="AJ1359" i="1"/>
  <c r="X1359" i="1"/>
  <c r="K1359" i="1"/>
  <c r="A1360" i="1"/>
  <c r="AC1302" i="1" l="1"/>
  <c r="AE1302" i="1" s="1"/>
  <c r="G1302" i="1"/>
  <c r="Z1359" i="1"/>
  <c r="AA1359" i="1" s="1"/>
  <c r="AH1359" i="1" s="1"/>
  <c r="AJ1360" i="1"/>
  <c r="Y1359" i="1"/>
  <c r="C1360" i="1"/>
  <c r="I1360" i="1"/>
  <c r="H1360" i="1" s="1"/>
  <c r="M1303" i="1"/>
  <c r="N1303" i="1" s="1"/>
  <c r="P1303" i="1"/>
  <c r="Q1303" i="1"/>
  <c r="L1304" i="1"/>
  <c r="F1301" i="1"/>
  <c r="O1301" i="1" s="1"/>
  <c r="R1301" i="1" s="1"/>
  <c r="AB1362" i="1"/>
  <c r="X1360" i="1"/>
  <c r="K1360" i="1"/>
  <c r="A1361" i="1"/>
  <c r="O1300" i="1"/>
  <c r="R1300" i="1" s="1"/>
  <c r="T1298" i="1"/>
  <c r="AF1298" i="1" s="1"/>
  <c r="S1299" i="1"/>
  <c r="K1361" i="1" l="1"/>
  <c r="X1361" i="1"/>
  <c r="A1362" i="1"/>
  <c r="J1301" i="1"/>
  <c r="F1302" i="1"/>
  <c r="J1302" i="1" s="1"/>
  <c r="AC1303" i="1"/>
  <c r="AE1303" i="1" s="1"/>
  <c r="G1303" i="1"/>
  <c r="T1299" i="1"/>
  <c r="AF1299" i="1" s="1"/>
  <c r="S1300" i="1"/>
  <c r="AB1363" i="1"/>
  <c r="M1304" i="1"/>
  <c r="N1304" i="1" s="1"/>
  <c r="P1304" i="1"/>
  <c r="Q1304" i="1"/>
  <c r="L1305" i="1"/>
  <c r="AJ1361" i="1"/>
  <c r="Z1360" i="1"/>
  <c r="AA1360" i="1" s="1"/>
  <c r="AH1360" i="1" s="1"/>
  <c r="C1361" i="1"/>
  <c r="I1361" i="1"/>
  <c r="H1361" i="1" s="1"/>
  <c r="Y1360" i="1"/>
  <c r="M1305" i="1" l="1"/>
  <c r="N1305" i="1" s="1"/>
  <c r="P1305" i="1"/>
  <c r="Q1305" i="1"/>
  <c r="L1306" i="1"/>
  <c r="AB1364" i="1"/>
  <c r="F1303" i="1"/>
  <c r="O1303" i="1" s="1"/>
  <c r="R1303" i="1" s="1"/>
  <c r="A1363" i="1"/>
  <c r="K1362" i="1"/>
  <c r="X1362" i="1"/>
  <c r="Y1361" i="1"/>
  <c r="AJ1362" i="1"/>
  <c r="Z1361" i="1"/>
  <c r="AA1361" i="1" s="1"/>
  <c r="AH1361" i="1" s="1"/>
  <c r="C1362" i="1"/>
  <c r="I1362" i="1"/>
  <c r="H1362" i="1" s="1"/>
  <c r="T1300" i="1"/>
  <c r="AF1300" i="1" s="1"/>
  <c r="S1301" i="1"/>
  <c r="O1302" i="1"/>
  <c r="R1302" i="1" s="1"/>
  <c r="AC1304" i="1"/>
  <c r="AE1304" i="1" s="1"/>
  <c r="G1304" i="1"/>
  <c r="J1303" i="1" l="1"/>
  <c r="T1301" i="1"/>
  <c r="AF1301" i="1" s="1"/>
  <c r="S1302" i="1"/>
  <c r="F1304" i="1"/>
  <c r="O1304" i="1" s="1"/>
  <c r="R1304" i="1" s="1"/>
  <c r="A1364" i="1"/>
  <c r="X1363" i="1"/>
  <c r="K1363" i="1"/>
  <c r="AB1365" i="1"/>
  <c r="AC1305" i="1"/>
  <c r="AE1305" i="1" s="1"/>
  <c r="G1305" i="1"/>
  <c r="M1306" i="1"/>
  <c r="N1306" i="1" s="1"/>
  <c r="P1306" i="1"/>
  <c r="Q1306" i="1"/>
  <c r="L1307" i="1"/>
  <c r="Z1362" i="1"/>
  <c r="AA1362" i="1" s="1"/>
  <c r="AH1362" i="1" s="1"/>
  <c r="C1363" i="1"/>
  <c r="AJ1363" i="1"/>
  <c r="I1363" i="1"/>
  <c r="H1363" i="1" s="1"/>
  <c r="Y1362" i="1"/>
  <c r="J1304" i="1" l="1"/>
  <c r="C1364" i="1"/>
  <c r="Z1363" i="1"/>
  <c r="AA1363" i="1" s="1"/>
  <c r="AH1363" i="1" s="1"/>
  <c r="AJ1364" i="1"/>
  <c r="I1364" i="1"/>
  <c r="H1364" i="1" s="1"/>
  <c r="Y1363" i="1"/>
  <c r="AC1306" i="1"/>
  <c r="AE1306" i="1" s="1"/>
  <c r="G1306" i="1"/>
  <c r="AB1366" i="1"/>
  <c r="K1364" i="1"/>
  <c r="X1364" i="1"/>
  <c r="A1365" i="1"/>
  <c r="T1302" i="1"/>
  <c r="AF1302" i="1" s="1"/>
  <c r="S1303" i="1"/>
  <c r="M1307" i="1"/>
  <c r="N1307" i="1" s="1"/>
  <c r="P1307" i="1"/>
  <c r="Q1307" i="1"/>
  <c r="L1308" i="1"/>
  <c r="F1305" i="1"/>
  <c r="O1305" i="1" s="1"/>
  <c r="R1305" i="1" s="1"/>
  <c r="J1305" i="1" l="1"/>
  <c r="T1303" i="1"/>
  <c r="AF1303" i="1" s="1"/>
  <c r="S1304" i="1"/>
  <c r="Y1364" i="1"/>
  <c r="C1365" i="1"/>
  <c r="Z1364" i="1"/>
  <c r="AA1364" i="1" s="1"/>
  <c r="AH1364" i="1" s="1"/>
  <c r="AJ1365" i="1"/>
  <c r="I1365" i="1"/>
  <c r="H1365" i="1" s="1"/>
  <c r="AC1307" i="1"/>
  <c r="AE1307" i="1" s="1"/>
  <c r="G1307" i="1"/>
  <c r="K1365" i="1"/>
  <c r="A1366" i="1"/>
  <c r="X1365" i="1"/>
  <c r="F1306" i="1"/>
  <c r="J1306" i="1" s="1"/>
  <c r="M1308" i="1"/>
  <c r="N1308" i="1" s="1"/>
  <c r="P1308" i="1"/>
  <c r="Q1308" i="1"/>
  <c r="L1309" i="1"/>
  <c r="AB1367" i="1"/>
  <c r="AC1308" i="1" l="1"/>
  <c r="AE1308" i="1" s="1"/>
  <c r="G1308" i="1"/>
  <c r="Z1365" i="1"/>
  <c r="AA1365" i="1" s="1"/>
  <c r="AH1365" i="1" s="1"/>
  <c r="C1366" i="1"/>
  <c r="AJ1366" i="1"/>
  <c r="Y1365" i="1"/>
  <c r="I1366" i="1"/>
  <c r="H1366" i="1" s="1"/>
  <c r="F1307" i="1"/>
  <c r="J1307" i="1" s="1"/>
  <c r="T1304" i="1"/>
  <c r="AF1304" i="1" s="1"/>
  <c r="S1305" i="1"/>
  <c r="O1306" i="1"/>
  <c r="R1306" i="1" s="1"/>
  <c r="AB1368" i="1"/>
  <c r="M1309" i="1"/>
  <c r="N1309" i="1" s="1"/>
  <c r="P1309" i="1"/>
  <c r="Q1309" i="1"/>
  <c r="L1310" i="1"/>
  <c r="K1366" i="1"/>
  <c r="X1366" i="1"/>
  <c r="A1367" i="1"/>
  <c r="O1307" i="1" l="1"/>
  <c r="R1307" i="1" s="1"/>
  <c r="F1308" i="1"/>
  <c r="O1308" i="1" s="1"/>
  <c r="R1308" i="1" s="1"/>
  <c r="AC1309" i="1"/>
  <c r="AE1309" i="1" s="1"/>
  <c r="G1309" i="1"/>
  <c r="T1305" i="1"/>
  <c r="AF1305" i="1" s="1"/>
  <c r="S1306" i="1"/>
  <c r="X1367" i="1"/>
  <c r="A1368" i="1"/>
  <c r="K1367" i="1"/>
  <c r="M1310" i="1"/>
  <c r="N1310" i="1" s="1"/>
  <c r="P1310" i="1"/>
  <c r="Q1310" i="1"/>
  <c r="L1311" i="1"/>
  <c r="Y1366" i="1"/>
  <c r="Z1366" i="1"/>
  <c r="AA1366" i="1" s="1"/>
  <c r="AH1366" i="1" s="1"/>
  <c r="AJ1367" i="1"/>
  <c r="I1367" i="1"/>
  <c r="H1367" i="1" s="1"/>
  <c r="C1367" i="1"/>
  <c r="AB1369" i="1"/>
  <c r="J1308" i="1" l="1"/>
  <c r="T1306" i="1"/>
  <c r="AF1306" i="1" s="1"/>
  <c r="S1307" i="1"/>
  <c r="AB1370" i="1"/>
  <c r="X1368" i="1"/>
  <c r="A1369" i="1"/>
  <c r="K1368" i="1"/>
  <c r="AC1310" i="1"/>
  <c r="AE1310" i="1" s="1"/>
  <c r="G1310" i="1"/>
  <c r="Y1367" i="1"/>
  <c r="C1368" i="1"/>
  <c r="I1368" i="1"/>
  <c r="H1368" i="1" s="1"/>
  <c r="Z1367" i="1"/>
  <c r="AA1367" i="1" s="1"/>
  <c r="AH1367" i="1" s="1"/>
  <c r="AJ1368" i="1"/>
  <c r="F1309" i="1"/>
  <c r="O1309" i="1" s="1"/>
  <c r="R1309" i="1" s="1"/>
  <c r="M1311" i="1"/>
  <c r="N1311" i="1" s="1"/>
  <c r="P1311" i="1"/>
  <c r="Q1311" i="1"/>
  <c r="L1312" i="1"/>
  <c r="AC1311" i="1" l="1"/>
  <c r="AE1311" i="1" s="1"/>
  <c r="G1311" i="1"/>
  <c r="X1369" i="1"/>
  <c r="K1369" i="1"/>
  <c r="A1370" i="1"/>
  <c r="AB1371" i="1"/>
  <c r="M1312" i="1"/>
  <c r="N1312" i="1" s="1"/>
  <c r="P1312" i="1"/>
  <c r="Q1312" i="1"/>
  <c r="L1313" i="1"/>
  <c r="J1309" i="1"/>
  <c r="T1307" i="1"/>
  <c r="AF1307" i="1" s="1"/>
  <c r="S1308" i="1"/>
  <c r="F1310" i="1"/>
  <c r="J1310" i="1" s="1"/>
  <c r="Z1368" i="1"/>
  <c r="AA1368" i="1" s="1"/>
  <c r="AH1368" i="1" s="1"/>
  <c r="C1369" i="1"/>
  <c r="I1369" i="1"/>
  <c r="H1369" i="1" s="1"/>
  <c r="AJ1369" i="1"/>
  <c r="Y1368" i="1"/>
  <c r="O1310" i="1" l="1"/>
  <c r="R1310" i="1" s="1"/>
  <c r="X1370" i="1"/>
  <c r="K1370" i="1"/>
  <c r="A1371" i="1"/>
  <c r="F1311" i="1"/>
  <c r="O1311" i="1" s="1"/>
  <c r="R1311" i="1" s="1"/>
  <c r="T1308" i="1"/>
  <c r="AF1308" i="1" s="1"/>
  <c r="S1309" i="1"/>
  <c r="AC1312" i="1"/>
  <c r="AE1312" i="1" s="1"/>
  <c r="G1312" i="1"/>
  <c r="M1313" i="1"/>
  <c r="N1313" i="1" s="1"/>
  <c r="P1313" i="1"/>
  <c r="Q1313" i="1"/>
  <c r="L1314" i="1"/>
  <c r="AB1372" i="1"/>
  <c r="Y1369" i="1"/>
  <c r="I1370" i="1"/>
  <c r="H1370" i="1" s="1"/>
  <c r="AJ1370" i="1"/>
  <c r="Z1369" i="1"/>
  <c r="AA1369" i="1" s="1"/>
  <c r="AH1369" i="1" s="1"/>
  <c r="C1370" i="1"/>
  <c r="J1311" i="1" l="1"/>
  <c r="Z1370" i="1"/>
  <c r="AA1370" i="1" s="1"/>
  <c r="AH1370" i="1" s="1"/>
  <c r="AJ1371" i="1"/>
  <c r="I1371" i="1"/>
  <c r="H1371" i="1" s="1"/>
  <c r="Y1370" i="1"/>
  <c r="C1371" i="1"/>
  <c r="AC1313" i="1"/>
  <c r="AE1313" i="1" s="1"/>
  <c r="G1313" i="1"/>
  <c r="F1312" i="1"/>
  <c r="O1312" i="1" s="1"/>
  <c r="R1312" i="1" s="1"/>
  <c r="X1371" i="1"/>
  <c r="K1371" i="1"/>
  <c r="A1372" i="1"/>
  <c r="M1314" i="1"/>
  <c r="N1314" i="1" s="1"/>
  <c r="P1314" i="1"/>
  <c r="Q1314" i="1"/>
  <c r="L1315" i="1"/>
  <c r="AB1373" i="1"/>
  <c r="T1309" i="1"/>
  <c r="AF1309" i="1" s="1"/>
  <c r="S1310" i="1"/>
  <c r="J1312" i="1" l="1"/>
  <c r="C1372" i="1"/>
  <c r="I1372" i="1"/>
  <c r="H1372" i="1" s="1"/>
  <c r="Z1371" i="1"/>
  <c r="AA1371" i="1" s="1"/>
  <c r="AH1371" i="1" s="1"/>
  <c r="AJ1372" i="1"/>
  <c r="Y1371" i="1"/>
  <c r="AC1314" i="1"/>
  <c r="AE1314" i="1" s="1"/>
  <c r="G1314" i="1"/>
  <c r="T1310" i="1"/>
  <c r="AF1310" i="1" s="1"/>
  <c r="S1311" i="1"/>
  <c r="AB1374" i="1"/>
  <c r="M1315" i="1"/>
  <c r="N1315" i="1" s="1"/>
  <c r="P1315" i="1"/>
  <c r="Q1315" i="1"/>
  <c r="L1316" i="1"/>
  <c r="K1372" i="1"/>
  <c r="X1372" i="1"/>
  <c r="A1373" i="1"/>
  <c r="F1313" i="1"/>
  <c r="O1313" i="1" s="1"/>
  <c r="R1313" i="1" s="1"/>
  <c r="J1313" i="1" l="1"/>
  <c r="AJ1373" i="1"/>
  <c r="Y1372" i="1"/>
  <c r="C1373" i="1"/>
  <c r="I1373" i="1"/>
  <c r="H1373" i="1" s="1"/>
  <c r="Z1372" i="1"/>
  <c r="AA1372" i="1" s="1"/>
  <c r="AH1372" i="1" s="1"/>
  <c r="T1311" i="1"/>
  <c r="AF1311" i="1" s="1"/>
  <c r="S1312" i="1"/>
  <c r="F1314" i="1"/>
  <c r="O1314" i="1" s="1"/>
  <c r="R1314" i="1" s="1"/>
  <c r="AC1315" i="1"/>
  <c r="AE1315" i="1" s="1"/>
  <c r="G1315" i="1"/>
  <c r="M1316" i="1"/>
  <c r="N1316" i="1" s="1"/>
  <c r="P1316" i="1"/>
  <c r="Q1316" i="1"/>
  <c r="L1317" i="1"/>
  <c r="AB1375" i="1"/>
  <c r="A1374" i="1"/>
  <c r="X1373" i="1"/>
  <c r="K1373" i="1"/>
  <c r="AB1376" i="1" l="1"/>
  <c r="AC1316" i="1"/>
  <c r="AE1316" i="1" s="1"/>
  <c r="G1316" i="1"/>
  <c r="J1314" i="1"/>
  <c r="Y1373" i="1"/>
  <c r="C1374" i="1"/>
  <c r="Z1373" i="1"/>
  <c r="AA1373" i="1" s="1"/>
  <c r="AH1373" i="1" s="1"/>
  <c r="AJ1374" i="1"/>
  <c r="I1374" i="1"/>
  <c r="H1374" i="1" s="1"/>
  <c r="M1317" i="1"/>
  <c r="N1317" i="1" s="1"/>
  <c r="P1317" i="1"/>
  <c r="Q1317" i="1"/>
  <c r="L1318" i="1"/>
  <c r="K1374" i="1"/>
  <c r="A1375" i="1"/>
  <c r="X1374" i="1"/>
  <c r="F1315" i="1"/>
  <c r="J1315" i="1" s="1"/>
  <c r="T1312" i="1"/>
  <c r="AF1312" i="1" s="1"/>
  <c r="S1313" i="1"/>
  <c r="O1315" i="1" l="1"/>
  <c r="R1315" i="1" s="1"/>
  <c r="Z1374" i="1"/>
  <c r="AA1374" i="1" s="1"/>
  <c r="AH1374" i="1" s="1"/>
  <c r="C1375" i="1"/>
  <c r="Y1374" i="1"/>
  <c r="I1375" i="1"/>
  <c r="H1375" i="1" s="1"/>
  <c r="AJ1375" i="1"/>
  <c r="X1375" i="1"/>
  <c r="A1376" i="1"/>
  <c r="K1375" i="1"/>
  <c r="F1316" i="1"/>
  <c r="O1316" i="1" s="1"/>
  <c r="R1316" i="1" s="1"/>
  <c r="AC1317" i="1"/>
  <c r="AE1317" i="1" s="1"/>
  <c r="G1317" i="1"/>
  <c r="AB1377" i="1"/>
  <c r="T1313" i="1"/>
  <c r="AF1313" i="1" s="1"/>
  <c r="S1314" i="1"/>
  <c r="M1318" i="1"/>
  <c r="N1318" i="1" s="1"/>
  <c r="P1318" i="1"/>
  <c r="Q1318" i="1"/>
  <c r="L1319" i="1"/>
  <c r="M1319" i="1" l="1"/>
  <c r="N1319" i="1" s="1"/>
  <c r="L1320" i="1"/>
  <c r="J1316" i="1"/>
  <c r="X1376" i="1"/>
  <c r="K1376" i="1"/>
  <c r="A1377" i="1"/>
  <c r="T1314" i="1"/>
  <c r="AF1314" i="1" s="1"/>
  <c r="S1315" i="1"/>
  <c r="Z1375" i="1"/>
  <c r="AA1375" i="1" s="1"/>
  <c r="AH1375" i="1" s="1"/>
  <c r="AJ1376" i="1"/>
  <c r="Y1375" i="1"/>
  <c r="I1376" i="1"/>
  <c r="H1376" i="1" s="1"/>
  <c r="C1376" i="1"/>
  <c r="F1317" i="1"/>
  <c r="J1317" i="1" s="1"/>
  <c r="AC1318" i="1"/>
  <c r="AE1318" i="1" s="1"/>
  <c r="G1318" i="1"/>
  <c r="AB1378" i="1"/>
  <c r="O1317" i="1" l="1"/>
  <c r="R1317" i="1" s="1"/>
  <c r="AB1379" i="1"/>
  <c r="F1318" i="1"/>
  <c r="O1318" i="1" s="1"/>
  <c r="I1377" i="1"/>
  <c r="H1377" i="1" s="1"/>
  <c r="Y1376" i="1"/>
  <c r="C1377" i="1"/>
  <c r="Z1376" i="1"/>
  <c r="AA1376" i="1" s="1"/>
  <c r="AH1376" i="1" s="1"/>
  <c r="AJ1377" i="1"/>
  <c r="AC1319" i="1"/>
  <c r="AE1319" i="1" s="1"/>
  <c r="G1319" i="1"/>
  <c r="A1378" i="1"/>
  <c r="X1377" i="1"/>
  <c r="K1377" i="1"/>
  <c r="T1315" i="1"/>
  <c r="AF1315" i="1" s="1"/>
  <c r="S1316" i="1"/>
  <c r="M1320" i="1"/>
  <c r="N1320" i="1" s="1"/>
  <c r="L1321" i="1"/>
  <c r="J1318" i="1" l="1"/>
  <c r="R1318" i="1"/>
  <c r="P1319" i="1"/>
  <c r="M1321" i="1"/>
  <c r="N1321" i="1" s="1"/>
  <c r="L1322" i="1"/>
  <c r="T1316" i="1"/>
  <c r="AF1316" i="1" s="1"/>
  <c r="S1317" i="1"/>
  <c r="X1378" i="1"/>
  <c r="K1378" i="1"/>
  <c r="A1379" i="1"/>
  <c r="F1319" i="1"/>
  <c r="O1319" i="1" s="1"/>
  <c r="G1320" i="1"/>
  <c r="AC1320" i="1"/>
  <c r="AE1320" i="1" s="1"/>
  <c r="Y1377" i="1"/>
  <c r="AJ1378" i="1"/>
  <c r="I1378" i="1"/>
  <c r="H1378" i="1" s="1"/>
  <c r="C1378" i="1"/>
  <c r="Z1377" i="1"/>
  <c r="AA1377" i="1" s="1"/>
  <c r="AH1377" i="1" s="1"/>
  <c r="AB1380" i="1"/>
  <c r="J1319" i="1" l="1"/>
  <c r="AB1381" i="1"/>
  <c r="X1379" i="1"/>
  <c r="K1379" i="1"/>
  <c r="A1380" i="1"/>
  <c r="T1317" i="1"/>
  <c r="AF1317" i="1" s="1"/>
  <c r="S1318" i="1"/>
  <c r="AC1321" i="1"/>
  <c r="AE1321" i="1" s="1"/>
  <c r="G1321" i="1"/>
  <c r="F1320" i="1"/>
  <c r="J1320" i="1" s="1"/>
  <c r="I1379" i="1"/>
  <c r="H1379" i="1" s="1"/>
  <c r="Y1378" i="1"/>
  <c r="AJ1379" i="1"/>
  <c r="Z1378" i="1"/>
  <c r="AA1378" i="1" s="1"/>
  <c r="AH1378" i="1" s="1"/>
  <c r="C1379" i="1"/>
  <c r="M1322" i="1"/>
  <c r="N1322" i="1" s="1"/>
  <c r="L1323" i="1"/>
  <c r="Q1319" i="1"/>
  <c r="Q1320" i="1" s="1"/>
  <c r="Q1321" i="1" s="1"/>
  <c r="Q1322" i="1" s="1"/>
  <c r="P1320" i="1"/>
  <c r="P1321" i="1" s="1"/>
  <c r="P1322" i="1" s="1"/>
  <c r="O1320" i="1" l="1"/>
  <c r="R1320" i="1" s="1"/>
  <c r="M1323" i="1"/>
  <c r="N1323" i="1" s="1"/>
  <c r="P1323" i="1"/>
  <c r="Q1323" i="1"/>
  <c r="L1324" i="1"/>
  <c r="T1318" i="1"/>
  <c r="S1319" i="1"/>
  <c r="AJ1380" i="1"/>
  <c r="Y1379" i="1"/>
  <c r="Z1379" i="1"/>
  <c r="I1380" i="1"/>
  <c r="H1380" i="1" s="1"/>
  <c r="C1380" i="1"/>
  <c r="R1319" i="1"/>
  <c r="AC1322" i="1"/>
  <c r="AE1322" i="1" s="1"/>
  <c r="G1322" i="1"/>
  <c r="F1321" i="1"/>
  <c r="J1321" i="1" s="1"/>
  <c r="X1380" i="1"/>
  <c r="A1381" i="1"/>
  <c r="K1380" i="1"/>
  <c r="AB1382" i="1"/>
  <c r="O1321" i="1" l="1"/>
  <c r="R1321" i="1" s="1"/>
  <c r="AB1383" i="1"/>
  <c r="Z1380" i="1"/>
  <c r="AA1380" i="1" s="1"/>
  <c r="AH1380" i="1" s="1"/>
  <c r="AJ1381" i="1"/>
  <c r="C1381" i="1"/>
  <c r="I1381" i="1"/>
  <c r="H1381" i="1" s="1"/>
  <c r="Y1380" i="1"/>
  <c r="T1319" i="1"/>
  <c r="AF1319" i="1" s="1"/>
  <c r="S1320" i="1"/>
  <c r="F1322" i="1"/>
  <c r="O1322" i="1" s="1"/>
  <c r="R1322" i="1" s="1"/>
  <c r="AF1318" i="1"/>
  <c r="AA1318" i="1"/>
  <c r="AC1323" i="1"/>
  <c r="AE1323" i="1" s="1"/>
  <c r="G1323" i="1"/>
  <c r="X1381" i="1"/>
  <c r="K1381" i="1"/>
  <c r="A1382" i="1"/>
  <c r="M1324" i="1"/>
  <c r="N1324" i="1" s="1"/>
  <c r="P1324" i="1"/>
  <c r="Q1324" i="1"/>
  <c r="L1325" i="1"/>
  <c r="J1322" i="1" l="1"/>
  <c r="T1320" i="1"/>
  <c r="AF1320" i="1" s="1"/>
  <c r="S1321" i="1"/>
  <c r="F1323" i="1"/>
  <c r="O1323" i="1" s="1"/>
  <c r="R1323" i="1" s="1"/>
  <c r="AC1324" i="1"/>
  <c r="AE1324" i="1" s="1"/>
  <c r="G1324" i="1"/>
  <c r="AB1384" i="1"/>
  <c r="Z1381" i="1"/>
  <c r="AA1381" i="1" s="1"/>
  <c r="AH1381" i="1" s="1"/>
  <c r="C1382" i="1"/>
  <c r="Y1381" i="1"/>
  <c r="AJ1382" i="1"/>
  <c r="I1382" i="1"/>
  <c r="H1382" i="1" s="1"/>
  <c r="M1325" i="1"/>
  <c r="N1325" i="1" s="1"/>
  <c r="P1325" i="1"/>
  <c r="Q1325" i="1"/>
  <c r="L1326" i="1"/>
  <c r="X1382" i="1"/>
  <c r="A1383" i="1"/>
  <c r="K1382" i="1"/>
  <c r="AH1318" i="1"/>
  <c r="J1323" i="1" l="1"/>
  <c r="X1383" i="1"/>
  <c r="K1383" i="1"/>
  <c r="A1384" i="1"/>
  <c r="AB1385" i="1"/>
  <c r="AC1325" i="1"/>
  <c r="AE1325" i="1" s="1"/>
  <c r="G1325" i="1"/>
  <c r="AJ1383" i="1"/>
  <c r="Y1382" i="1"/>
  <c r="Z1382" i="1"/>
  <c r="AA1382" i="1" s="1"/>
  <c r="AH1382" i="1" s="1"/>
  <c r="I1383" i="1"/>
  <c r="H1383" i="1" s="1"/>
  <c r="C1383" i="1"/>
  <c r="M1326" i="1"/>
  <c r="N1326" i="1" s="1"/>
  <c r="P1326" i="1"/>
  <c r="Q1326" i="1"/>
  <c r="L1327" i="1"/>
  <c r="F1324" i="1"/>
  <c r="J1324" i="1" s="1"/>
  <c r="T1321" i="1"/>
  <c r="AF1321" i="1" s="1"/>
  <c r="S1322" i="1"/>
  <c r="O1324" i="1" l="1"/>
  <c r="R1324" i="1" s="1"/>
  <c r="AC1326" i="1"/>
  <c r="AE1326" i="1" s="1"/>
  <c r="G1326" i="1"/>
  <c r="M1327" i="1"/>
  <c r="N1327" i="1" s="1"/>
  <c r="P1327" i="1"/>
  <c r="Q1327" i="1"/>
  <c r="L1328" i="1"/>
  <c r="F1325" i="1"/>
  <c r="J1325" i="1" s="1"/>
  <c r="AB1386" i="1"/>
  <c r="Y1383" i="1"/>
  <c r="C1384" i="1"/>
  <c r="AJ1384" i="1"/>
  <c r="I1384" i="1"/>
  <c r="H1384" i="1" s="1"/>
  <c r="Z1383" i="1"/>
  <c r="AA1383" i="1" s="1"/>
  <c r="AH1383" i="1" s="1"/>
  <c r="T1322" i="1"/>
  <c r="AF1322" i="1" s="1"/>
  <c r="S1323" i="1"/>
  <c r="X1384" i="1"/>
  <c r="A1385" i="1"/>
  <c r="K1384" i="1"/>
  <c r="O1325" i="1" l="1"/>
  <c r="R1325" i="1" s="1"/>
  <c r="Z1384" i="1"/>
  <c r="AA1384" i="1" s="1"/>
  <c r="AH1384" i="1" s="1"/>
  <c r="AJ1385" i="1"/>
  <c r="Y1384" i="1"/>
  <c r="I1385" i="1"/>
  <c r="H1385" i="1" s="1"/>
  <c r="C1385" i="1"/>
  <c r="T1323" i="1"/>
  <c r="AF1323" i="1" s="1"/>
  <c r="S1324" i="1"/>
  <c r="AB1387" i="1"/>
  <c r="AC1327" i="1"/>
  <c r="AE1327" i="1" s="1"/>
  <c r="G1327" i="1"/>
  <c r="X1385" i="1"/>
  <c r="A1386" i="1"/>
  <c r="K1385" i="1"/>
  <c r="M1328" i="1"/>
  <c r="N1328" i="1" s="1"/>
  <c r="P1328" i="1"/>
  <c r="Q1328" i="1"/>
  <c r="L1329" i="1"/>
  <c r="F1326" i="1"/>
  <c r="O1326" i="1" s="1"/>
  <c r="R1326" i="1" s="1"/>
  <c r="AC1328" i="1" l="1"/>
  <c r="AE1328" i="1" s="1"/>
  <c r="G1328" i="1"/>
  <c r="AB1388" i="1"/>
  <c r="M1329" i="1"/>
  <c r="N1329" i="1" s="1"/>
  <c r="P1329" i="1"/>
  <c r="Q1329" i="1"/>
  <c r="L1330" i="1"/>
  <c r="A1387" i="1"/>
  <c r="K1386" i="1"/>
  <c r="X1386" i="1"/>
  <c r="J1326" i="1"/>
  <c r="Y1385" i="1"/>
  <c r="Z1385" i="1"/>
  <c r="AA1385" i="1" s="1"/>
  <c r="AH1385" i="1" s="1"/>
  <c r="C1386" i="1"/>
  <c r="AJ1386" i="1"/>
  <c r="I1386" i="1"/>
  <c r="H1386" i="1" s="1"/>
  <c r="F1327" i="1"/>
  <c r="J1327" i="1" s="1"/>
  <c r="T1324" i="1"/>
  <c r="AF1324" i="1" s="1"/>
  <c r="S1325" i="1"/>
  <c r="O1327" i="1" l="1"/>
  <c r="R1327" i="1" s="1"/>
  <c r="A1388" i="1"/>
  <c r="K1387" i="1"/>
  <c r="X1387" i="1"/>
  <c r="M1330" i="1"/>
  <c r="N1330" i="1" s="1"/>
  <c r="P1330" i="1"/>
  <c r="Q1330" i="1"/>
  <c r="L1331" i="1"/>
  <c r="AJ1387" i="1"/>
  <c r="Y1386" i="1"/>
  <c r="C1387" i="1"/>
  <c r="Z1386" i="1"/>
  <c r="AA1386" i="1" s="1"/>
  <c r="AH1386" i="1" s="1"/>
  <c r="I1387" i="1"/>
  <c r="H1387" i="1" s="1"/>
  <c r="AB1389" i="1"/>
  <c r="T1325" i="1"/>
  <c r="AF1325" i="1" s="1"/>
  <c r="S1326" i="1"/>
  <c r="F1328" i="1"/>
  <c r="J1328" i="1" s="1"/>
  <c r="AC1329" i="1"/>
  <c r="AE1329" i="1" s="1"/>
  <c r="G1329" i="1"/>
  <c r="O1328" i="1" l="1"/>
  <c r="R1328" i="1" s="1"/>
  <c r="AB1390" i="1"/>
  <c r="F1329" i="1"/>
  <c r="O1329" i="1" s="1"/>
  <c r="R1329" i="1" s="1"/>
  <c r="X1388" i="1"/>
  <c r="A1389" i="1"/>
  <c r="K1388" i="1"/>
  <c r="T1326" i="1"/>
  <c r="AF1326" i="1" s="1"/>
  <c r="S1327" i="1"/>
  <c r="AC1330" i="1"/>
  <c r="AE1330" i="1" s="1"/>
  <c r="G1330" i="1"/>
  <c r="M1331" i="1"/>
  <c r="N1331" i="1" s="1"/>
  <c r="P1331" i="1"/>
  <c r="Q1331" i="1"/>
  <c r="L1332" i="1"/>
  <c r="Z1387" i="1"/>
  <c r="AA1387" i="1" s="1"/>
  <c r="AH1387" i="1" s="1"/>
  <c r="C1388" i="1"/>
  <c r="Y1387" i="1"/>
  <c r="AJ1388" i="1"/>
  <c r="I1388" i="1"/>
  <c r="H1388" i="1" s="1"/>
  <c r="J1329" i="1" l="1"/>
  <c r="F1330" i="1"/>
  <c r="J1330" i="1" s="1"/>
  <c r="AC1331" i="1"/>
  <c r="AE1331" i="1" s="1"/>
  <c r="G1331" i="1"/>
  <c r="M1332" i="1"/>
  <c r="N1332" i="1" s="1"/>
  <c r="P1332" i="1"/>
  <c r="Q1332" i="1"/>
  <c r="L1333" i="1"/>
  <c r="T1327" i="1"/>
  <c r="AF1327" i="1" s="1"/>
  <c r="S1328" i="1"/>
  <c r="X1389" i="1"/>
  <c r="A1390" i="1"/>
  <c r="K1389" i="1"/>
  <c r="Y1388" i="1"/>
  <c r="C1389" i="1"/>
  <c r="Z1388" i="1"/>
  <c r="AA1388" i="1" s="1"/>
  <c r="AH1388" i="1" s="1"/>
  <c r="I1389" i="1"/>
  <c r="H1389" i="1" s="1"/>
  <c r="AJ1389" i="1"/>
  <c r="AB1391" i="1"/>
  <c r="O1330" i="1" l="1"/>
  <c r="R1330" i="1" s="1"/>
  <c r="AB1392" i="1"/>
  <c r="T1328" i="1"/>
  <c r="AF1328" i="1" s="1"/>
  <c r="S1329" i="1"/>
  <c r="AC1332" i="1"/>
  <c r="AE1332" i="1" s="1"/>
  <c r="G1332" i="1"/>
  <c r="K1390" i="1"/>
  <c r="X1390" i="1"/>
  <c r="A1391" i="1"/>
  <c r="M1333" i="1"/>
  <c r="N1333" i="1" s="1"/>
  <c r="P1333" i="1"/>
  <c r="Q1333" i="1"/>
  <c r="L1334" i="1"/>
  <c r="Y1389" i="1"/>
  <c r="AJ1390" i="1"/>
  <c r="Z1389" i="1"/>
  <c r="AA1389" i="1" s="1"/>
  <c r="AH1389" i="1" s="1"/>
  <c r="C1390" i="1"/>
  <c r="I1390" i="1"/>
  <c r="H1390" i="1" s="1"/>
  <c r="F1331" i="1"/>
  <c r="J1331" i="1" s="1"/>
  <c r="O1331" i="1" l="1"/>
  <c r="R1331" i="1" s="1"/>
  <c r="M1334" i="1"/>
  <c r="N1334" i="1" s="1"/>
  <c r="P1334" i="1"/>
  <c r="Q1334" i="1"/>
  <c r="L1335" i="1"/>
  <c r="AB1393" i="1"/>
  <c r="X1391" i="1"/>
  <c r="K1391" i="1"/>
  <c r="A1392" i="1"/>
  <c r="T1329" i="1"/>
  <c r="AF1329" i="1" s="1"/>
  <c r="S1330" i="1"/>
  <c r="Y1390" i="1"/>
  <c r="AJ1391" i="1"/>
  <c r="Z1390" i="1"/>
  <c r="AA1390" i="1" s="1"/>
  <c r="AH1390" i="1" s="1"/>
  <c r="I1391" i="1"/>
  <c r="H1391" i="1" s="1"/>
  <c r="C1391" i="1"/>
  <c r="AC1333" i="1"/>
  <c r="AE1333" i="1" s="1"/>
  <c r="G1333" i="1"/>
  <c r="F1332" i="1"/>
  <c r="J1332" i="1" s="1"/>
  <c r="O1332" i="1" l="1"/>
  <c r="R1332" i="1" s="1"/>
  <c r="X1392" i="1"/>
  <c r="A1393" i="1"/>
  <c r="K1392" i="1"/>
  <c r="Y1391" i="1"/>
  <c r="C1392" i="1"/>
  <c r="Z1391" i="1"/>
  <c r="AA1391" i="1" s="1"/>
  <c r="AH1391" i="1" s="1"/>
  <c r="AJ1392" i="1"/>
  <c r="I1392" i="1"/>
  <c r="H1392" i="1" s="1"/>
  <c r="F1333" i="1"/>
  <c r="J1333" i="1" s="1"/>
  <c r="AB1394" i="1"/>
  <c r="AC1334" i="1"/>
  <c r="AE1334" i="1" s="1"/>
  <c r="G1334" i="1"/>
  <c r="T1330" i="1"/>
  <c r="AF1330" i="1" s="1"/>
  <c r="S1331" i="1"/>
  <c r="M1335" i="1"/>
  <c r="N1335" i="1" s="1"/>
  <c r="P1335" i="1"/>
  <c r="Q1335" i="1"/>
  <c r="L1336" i="1"/>
  <c r="O1333" i="1" l="1"/>
  <c r="R1333" i="1" s="1"/>
  <c r="F1334" i="1"/>
  <c r="J1334" i="1" s="1"/>
  <c r="T1331" i="1"/>
  <c r="AF1331" i="1" s="1"/>
  <c r="S1332" i="1"/>
  <c r="AC1335" i="1"/>
  <c r="AE1335" i="1" s="1"/>
  <c r="G1335" i="1"/>
  <c r="M1336" i="1"/>
  <c r="N1336" i="1" s="1"/>
  <c r="P1336" i="1"/>
  <c r="Q1336" i="1"/>
  <c r="L1337" i="1"/>
  <c r="K1393" i="1"/>
  <c r="X1393" i="1"/>
  <c r="A1394" i="1"/>
  <c r="AB1395" i="1"/>
  <c r="AJ1393" i="1"/>
  <c r="Z1392" i="1"/>
  <c r="AA1392" i="1" s="1"/>
  <c r="AH1392" i="1" s="1"/>
  <c r="C1393" i="1"/>
  <c r="Y1392" i="1"/>
  <c r="I1393" i="1"/>
  <c r="H1393" i="1" s="1"/>
  <c r="O1334" i="1" l="1"/>
  <c r="R1334" i="1" s="1"/>
  <c r="AB1396" i="1"/>
  <c r="AC1336" i="1"/>
  <c r="AE1336" i="1" s="1"/>
  <c r="G1336" i="1"/>
  <c r="X1394" i="1"/>
  <c r="A1395" i="1"/>
  <c r="K1394" i="1"/>
  <c r="M1337" i="1"/>
  <c r="N1337" i="1" s="1"/>
  <c r="P1337" i="1"/>
  <c r="Q1337" i="1"/>
  <c r="L1338" i="1"/>
  <c r="F1335" i="1"/>
  <c r="J1335" i="1" s="1"/>
  <c r="Y1393" i="1"/>
  <c r="C1394" i="1"/>
  <c r="Z1393" i="1"/>
  <c r="AA1393" i="1" s="1"/>
  <c r="AH1393" i="1" s="1"/>
  <c r="AJ1394" i="1"/>
  <c r="I1394" i="1"/>
  <c r="H1394" i="1" s="1"/>
  <c r="T1332" i="1"/>
  <c r="AF1332" i="1" s="1"/>
  <c r="S1333" i="1"/>
  <c r="T1333" i="1" l="1"/>
  <c r="AF1333" i="1" s="1"/>
  <c r="S1334" i="1"/>
  <c r="M1338" i="1"/>
  <c r="N1338" i="1" s="1"/>
  <c r="P1338" i="1"/>
  <c r="Q1338" i="1"/>
  <c r="L1339" i="1"/>
  <c r="F1336" i="1"/>
  <c r="O1336" i="1" s="1"/>
  <c r="R1336" i="1" s="1"/>
  <c r="O1335" i="1"/>
  <c r="R1335" i="1" s="1"/>
  <c r="X1395" i="1"/>
  <c r="K1395" i="1"/>
  <c r="A1396" i="1"/>
  <c r="AC1337" i="1"/>
  <c r="AE1337" i="1" s="1"/>
  <c r="G1337" i="1"/>
  <c r="Y1394" i="1"/>
  <c r="AJ1395" i="1"/>
  <c r="Z1394" i="1"/>
  <c r="AA1394" i="1" s="1"/>
  <c r="AH1394" i="1" s="1"/>
  <c r="I1395" i="1"/>
  <c r="H1395" i="1" s="1"/>
  <c r="C1395" i="1"/>
  <c r="AB1397" i="1"/>
  <c r="AB1398" i="1" l="1"/>
  <c r="J1336" i="1"/>
  <c r="T1334" i="1"/>
  <c r="AF1334" i="1" s="1"/>
  <c r="S1335" i="1"/>
  <c r="Y1395" i="1"/>
  <c r="Z1395" i="1"/>
  <c r="AA1395" i="1" s="1"/>
  <c r="AH1395" i="1" s="1"/>
  <c r="AJ1396" i="1"/>
  <c r="C1396" i="1"/>
  <c r="I1396" i="1"/>
  <c r="H1396" i="1" s="1"/>
  <c r="AC1338" i="1"/>
  <c r="AE1338" i="1" s="1"/>
  <c r="G1338" i="1"/>
  <c r="F1337" i="1"/>
  <c r="O1337" i="1" s="1"/>
  <c r="R1337" i="1" s="1"/>
  <c r="K1396" i="1"/>
  <c r="A1397" i="1"/>
  <c r="X1396" i="1"/>
  <c r="M1339" i="1"/>
  <c r="N1339" i="1" s="1"/>
  <c r="P1339" i="1"/>
  <c r="Q1339" i="1"/>
  <c r="L1340" i="1"/>
  <c r="J1337" i="1" l="1"/>
  <c r="Y1396" i="1"/>
  <c r="C1397" i="1"/>
  <c r="Z1396" i="1"/>
  <c r="AA1396" i="1" s="1"/>
  <c r="AH1396" i="1" s="1"/>
  <c r="AJ1397" i="1"/>
  <c r="I1397" i="1"/>
  <c r="H1397" i="1" s="1"/>
  <c r="M1340" i="1"/>
  <c r="N1340" i="1" s="1"/>
  <c r="P1340" i="1"/>
  <c r="Q1340" i="1"/>
  <c r="L1341" i="1"/>
  <c r="X1397" i="1"/>
  <c r="A1398" i="1"/>
  <c r="K1397" i="1"/>
  <c r="AC1339" i="1"/>
  <c r="AE1339" i="1" s="1"/>
  <c r="G1339" i="1"/>
  <c r="F1338" i="1"/>
  <c r="O1338" i="1" s="1"/>
  <c r="R1338" i="1" s="1"/>
  <c r="T1335" i="1"/>
  <c r="AF1335" i="1" s="1"/>
  <c r="S1336" i="1"/>
  <c r="AB1399" i="1"/>
  <c r="Z1397" i="1" l="1"/>
  <c r="AA1397" i="1" s="1"/>
  <c r="AH1397" i="1" s="1"/>
  <c r="AJ1398" i="1"/>
  <c r="Y1397" i="1"/>
  <c r="I1398" i="1"/>
  <c r="H1398" i="1" s="1"/>
  <c r="C1398" i="1"/>
  <c r="AB1400" i="1"/>
  <c r="J1338" i="1"/>
  <c r="M1341" i="1"/>
  <c r="N1341" i="1" s="1"/>
  <c r="P1341" i="1"/>
  <c r="Q1341" i="1"/>
  <c r="L1342" i="1"/>
  <c r="T1336" i="1"/>
  <c r="AF1336" i="1" s="1"/>
  <c r="S1337" i="1"/>
  <c r="F1339" i="1"/>
  <c r="J1339" i="1" s="1"/>
  <c r="X1398" i="1"/>
  <c r="A1399" i="1"/>
  <c r="K1398" i="1"/>
  <c r="AC1340" i="1"/>
  <c r="AE1340" i="1" s="1"/>
  <c r="G1340" i="1"/>
  <c r="O1339" i="1" l="1"/>
  <c r="R1339" i="1" s="1"/>
  <c r="F1340" i="1"/>
  <c r="O1340" i="1" s="1"/>
  <c r="R1340" i="1" s="1"/>
  <c r="Y1398" i="1"/>
  <c r="Z1398" i="1"/>
  <c r="AA1398" i="1" s="1"/>
  <c r="AH1398" i="1" s="1"/>
  <c r="C1399" i="1"/>
  <c r="AJ1399" i="1"/>
  <c r="I1399" i="1"/>
  <c r="H1399" i="1" s="1"/>
  <c r="T1337" i="1"/>
  <c r="AF1337" i="1" s="1"/>
  <c r="S1338" i="1"/>
  <c r="AB1401" i="1"/>
  <c r="AC1341" i="1"/>
  <c r="AE1341" i="1" s="1"/>
  <c r="G1341" i="1"/>
  <c r="A1400" i="1"/>
  <c r="K1399" i="1"/>
  <c r="X1399" i="1"/>
  <c r="M1342" i="1"/>
  <c r="N1342" i="1" s="1"/>
  <c r="P1342" i="1"/>
  <c r="Q1342" i="1"/>
  <c r="L1343" i="1"/>
  <c r="J1340" i="1" l="1"/>
  <c r="AC1342" i="1"/>
  <c r="AE1342" i="1" s="1"/>
  <c r="G1342" i="1"/>
  <c r="T1338" i="1"/>
  <c r="AF1338" i="1" s="1"/>
  <c r="S1339" i="1"/>
  <c r="Y1399" i="1"/>
  <c r="C1400" i="1"/>
  <c r="Z1399" i="1"/>
  <c r="AA1399" i="1" s="1"/>
  <c r="AH1399" i="1" s="1"/>
  <c r="AJ1400" i="1"/>
  <c r="I1400" i="1"/>
  <c r="H1400" i="1" s="1"/>
  <c r="F1341" i="1"/>
  <c r="J1341" i="1" s="1"/>
  <c r="M1343" i="1"/>
  <c r="N1343" i="1" s="1"/>
  <c r="P1343" i="1"/>
  <c r="Q1343" i="1"/>
  <c r="L1344" i="1"/>
  <c r="A1401" i="1"/>
  <c r="K1400" i="1"/>
  <c r="X1400" i="1"/>
  <c r="AB1402" i="1"/>
  <c r="Y1400" i="1" l="1"/>
  <c r="AJ1401" i="1"/>
  <c r="I1401" i="1"/>
  <c r="H1401" i="1" s="1"/>
  <c r="Z1400" i="1"/>
  <c r="AA1400" i="1" s="1"/>
  <c r="AH1400" i="1" s="1"/>
  <c r="C1401" i="1"/>
  <c r="T1339" i="1"/>
  <c r="AF1339" i="1" s="1"/>
  <c r="S1340" i="1"/>
  <c r="AC1343" i="1"/>
  <c r="AE1343" i="1" s="1"/>
  <c r="G1343" i="1"/>
  <c r="M1344" i="1"/>
  <c r="N1344" i="1" s="1"/>
  <c r="P1344" i="1"/>
  <c r="Q1344" i="1"/>
  <c r="L1345" i="1"/>
  <c r="O1341" i="1"/>
  <c r="R1341" i="1" s="1"/>
  <c r="F1342" i="1"/>
  <c r="O1342" i="1" s="1"/>
  <c r="R1342" i="1" s="1"/>
  <c r="AB1403" i="1"/>
  <c r="X1401" i="1"/>
  <c r="A1402" i="1"/>
  <c r="K1401" i="1"/>
  <c r="J1342" i="1" l="1"/>
  <c r="AC1344" i="1"/>
  <c r="AE1344" i="1" s="1"/>
  <c r="G1344" i="1"/>
  <c r="M1345" i="1"/>
  <c r="N1345" i="1" s="1"/>
  <c r="P1345" i="1"/>
  <c r="Q1345" i="1"/>
  <c r="L1346" i="1"/>
  <c r="F1343" i="1"/>
  <c r="J1343" i="1" s="1"/>
  <c r="AB1404" i="1"/>
  <c r="Z1401" i="1"/>
  <c r="AA1401" i="1" s="1"/>
  <c r="AH1401" i="1" s="1"/>
  <c r="C1402" i="1"/>
  <c r="Y1401" i="1"/>
  <c r="AJ1402" i="1"/>
  <c r="I1402" i="1"/>
  <c r="H1402" i="1" s="1"/>
  <c r="X1402" i="1"/>
  <c r="A1403" i="1"/>
  <c r="K1402" i="1"/>
  <c r="T1340" i="1"/>
  <c r="AF1340" i="1" s="1"/>
  <c r="S1341" i="1"/>
  <c r="O1343" i="1" l="1"/>
  <c r="R1343" i="1" s="1"/>
  <c r="K1403" i="1"/>
  <c r="X1403" i="1"/>
  <c r="A1404" i="1"/>
  <c r="AC1345" i="1"/>
  <c r="AE1345" i="1" s="1"/>
  <c r="G1345" i="1"/>
  <c r="F1344" i="1"/>
  <c r="J1344" i="1" s="1"/>
  <c r="T1341" i="1"/>
  <c r="AF1341" i="1" s="1"/>
  <c r="S1342" i="1"/>
  <c r="AJ1403" i="1"/>
  <c r="Z1402" i="1"/>
  <c r="AA1402" i="1" s="1"/>
  <c r="AH1402" i="1" s="1"/>
  <c r="C1403" i="1"/>
  <c r="Y1402" i="1"/>
  <c r="I1403" i="1"/>
  <c r="H1403" i="1" s="1"/>
  <c r="AB1405" i="1"/>
  <c r="M1346" i="1"/>
  <c r="N1346" i="1" s="1"/>
  <c r="P1346" i="1"/>
  <c r="Q1346" i="1"/>
  <c r="L1347" i="1"/>
  <c r="O1344" i="1" l="1"/>
  <c r="R1344" i="1" s="1"/>
  <c r="AC1346" i="1"/>
  <c r="AE1346" i="1" s="1"/>
  <c r="G1346" i="1"/>
  <c r="F1345" i="1"/>
  <c r="O1345" i="1" s="1"/>
  <c r="R1345" i="1" s="1"/>
  <c r="Y1403" i="1"/>
  <c r="C1404" i="1"/>
  <c r="Z1403" i="1"/>
  <c r="AA1403" i="1" s="1"/>
  <c r="AH1403" i="1" s="1"/>
  <c r="AJ1404" i="1"/>
  <c r="I1404" i="1"/>
  <c r="H1404" i="1" s="1"/>
  <c r="M1347" i="1"/>
  <c r="N1347" i="1" s="1"/>
  <c r="P1347" i="1"/>
  <c r="Q1347" i="1"/>
  <c r="L1348" i="1"/>
  <c r="AB1406" i="1"/>
  <c r="T1342" i="1"/>
  <c r="AF1342" i="1" s="1"/>
  <c r="S1343" i="1"/>
  <c r="A1405" i="1"/>
  <c r="K1404" i="1"/>
  <c r="X1404" i="1"/>
  <c r="Y1404" i="1" l="1"/>
  <c r="C1405" i="1"/>
  <c r="Z1404" i="1"/>
  <c r="AA1404" i="1" s="1"/>
  <c r="AH1404" i="1" s="1"/>
  <c r="AJ1405" i="1"/>
  <c r="I1405" i="1"/>
  <c r="H1405" i="1" s="1"/>
  <c r="AB1407" i="1"/>
  <c r="M1348" i="1"/>
  <c r="N1348" i="1" s="1"/>
  <c r="P1348" i="1"/>
  <c r="Q1348" i="1"/>
  <c r="L1349" i="1"/>
  <c r="X1405" i="1"/>
  <c r="K1405" i="1"/>
  <c r="A1406" i="1"/>
  <c r="T1343" i="1"/>
  <c r="AF1343" i="1" s="1"/>
  <c r="S1344" i="1"/>
  <c r="J1345" i="1"/>
  <c r="F1346" i="1"/>
  <c r="O1346" i="1" s="1"/>
  <c r="R1346" i="1" s="1"/>
  <c r="AC1347" i="1"/>
  <c r="AE1347" i="1" s="1"/>
  <c r="G1347" i="1"/>
  <c r="J1346" i="1" l="1"/>
  <c r="C1406" i="1"/>
  <c r="Z1405" i="1"/>
  <c r="AA1405" i="1" s="1"/>
  <c r="AH1405" i="1" s="1"/>
  <c r="AJ1406" i="1"/>
  <c r="I1406" i="1"/>
  <c r="H1406" i="1" s="1"/>
  <c r="Y1405" i="1"/>
  <c r="M1349" i="1"/>
  <c r="N1349" i="1" s="1"/>
  <c r="P1349" i="1"/>
  <c r="Q1349" i="1"/>
  <c r="L1350" i="1"/>
  <c r="AB1408" i="1"/>
  <c r="F1347" i="1"/>
  <c r="O1347" i="1" s="1"/>
  <c r="R1347" i="1" s="1"/>
  <c r="T1344" i="1"/>
  <c r="AF1344" i="1" s="1"/>
  <c r="S1345" i="1"/>
  <c r="K1406" i="1"/>
  <c r="X1406" i="1"/>
  <c r="A1407" i="1"/>
  <c r="AC1348" i="1"/>
  <c r="AE1348" i="1" s="1"/>
  <c r="G1348" i="1"/>
  <c r="J1347" i="1" l="1"/>
  <c r="AC1349" i="1"/>
  <c r="AE1349" i="1" s="1"/>
  <c r="G1349" i="1"/>
  <c r="F1348" i="1"/>
  <c r="J1348" i="1" s="1"/>
  <c r="Z1406" i="1"/>
  <c r="AA1406" i="1" s="1"/>
  <c r="AH1406" i="1" s="1"/>
  <c r="AJ1407" i="1"/>
  <c r="Y1406" i="1"/>
  <c r="C1407" i="1"/>
  <c r="I1407" i="1"/>
  <c r="H1407" i="1" s="1"/>
  <c r="AB1409" i="1"/>
  <c r="M1350" i="1"/>
  <c r="N1350" i="1" s="1"/>
  <c r="P1350" i="1"/>
  <c r="Q1350" i="1"/>
  <c r="L1351" i="1"/>
  <c r="X1407" i="1"/>
  <c r="K1407" i="1"/>
  <c r="A1408" i="1"/>
  <c r="T1345" i="1"/>
  <c r="AF1345" i="1" s="1"/>
  <c r="S1346" i="1"/>
  <c r="AC1350" i="1" l="1"/>
  <c r="AE1350" i="1" s="1"/>
  <c r="G1350" i="1"/>
  <c r="AJ1408" i="1"/>
  <c r="Z1407" i="1"/>
  <c r="AA1407" i="1" s="1"/>
  <c r="AH1407" i="1" s="1"/>
  <c r="C1408" i="1"/>
  <c r="Y1407" i="1"/>
  <c r="I1408" i="1"/>
  <c r="H1408" i="1" s="1"/>
  <c r="M1351" i="1"/>
  <c r="N1351" i="1" s="1"/>
  <c r="L1352" i="1"/>
  <c r="T1346" i="1"/>
  <c r="AF1346" i="1" s="1"/>
  <c r="S1347" i="1"/>
  <c r="AB1410" i="1"/>
  <c r="O1348" i="1"/>
  <c r="R1348" i="1" s="1"/>
  <c r="F1349" i="1"/>
  <c r="O1349" i="1" s="1"/>
  <c r="R1349" i="1" s="1"/>
  <c r="A1409" i="1"/>
  <c r="X1408" i="1"/>
  <c r="K1408" i="1"/>
  <c r="AC1351" i="1" l="1"/>
  <c r="AE1351" i="1" s="1"/>
  <c r="G1351" i="1"/>
  <c r="M1352" i="1"/>
  <c r="N1352" i="1" s="1"/>
  <c r="L1353" i="1"/>
  <c r="F1350" i="1"/>
  <c r="O1350" i="1" s="1"/>
  <c r="A1410" i="1"/>
  <c r="X1409" i="1"/>
  <c r="K1409" i="1"/>
  <c r="J1349" i="1"/>
  <c r="AB1411" i="1"/>
  <c r="C1409" i="1"/>
  <c r="Y1408" i="1"/>
  <c r="AJ1409" i="1"/>
  <c r="Z1408" i="1"/>
  <c r="AA1408" i="1" s="1"/>
  <c r="AH1408" i="1" s="1"/>
  <c r="I1409" i="1"/>
  <c r="H1409" i="1" s="1"/>
  <c r="T1347" i="1"/>
  <c r="AF1347" i="1" s="1"/>
  <c r="S1348" i="1"/>
  <c r="R1350" i="1" l="1"/>
  <c r="P1351" i="1"/>
  <c r="AC1352" i="1"/>
  <c r="AE1352" i="1" s="1"/>
  <c r="G1352" i="1"/>
  <c r="K1410" i="1"/>
  <c r="A1411" i="1"/>
  <c r="X1410" i="1"/>
  <c r="M1353" i="1"/>
  <c r="N1353" i="1" s="1"/>
  <c r="L1354" i="1"/>
  <c r="AB1412" i="1"/>
  <c r="T1348" i="1"/>
  <c r="AF1348" i="1" s="1"/>
  <c r="S1349" i="1"/>
  <c r="J1350" i="1"/>
  <c r="F1351" i="1"/>
  <c r="O1351" i="1" s="1"/>
  <c r="Y1409" i="1"/>
  <c r="AJ1410" i="1"/>
  <c r="C1410" i="1"/>
  <c r="Z1409" i="1"/>
  <c r="I1410" i="1"/>
  <c r="H1410" i="1" s="1"/>
  <c r="J1351" i="1" l="1"/>
  <c r="T1349" i="1"/>
  <c r="AF1349" i="1" s="1"/>
  <c r="S1350" i="1"/>
  <c r="Y1410" i="1"/>
  <c r="AJ1411" i="1"/>
  <c r="Z1410" i="1"/>
  <c r="AA1410" i="1" s="1"/>
  <c r="AH1410" i="1" s="1"/>
  <c r="C1411" i="1"/>
  <c r="I1411" i="1"/>
  <c r="H1411" i="1" s="1"/>
  <c r="A1412" i="1"/>
  <c r="X1411" i="1"/>
  <c r="K1411" i="1"/>
  <c r="AC1353" i="1"/>
  <c r="AE1353" i="1" s="1"/>
  <c r="G1353" i="1"/>
  <c r="Q1351" i="1"/>
  <c r="Q1352" i="1" s="1"/>
  <c r="Q1353" i="1" s="1"/>
  <c r="Q1354" i="1" s="1"/>
  <c r="P1352" i="1"/>
  <c r="P1353" i="1" s="1"/>
  <c r="P1354" i="1" s="1"/>
  <c r="AB1413" i="1"/>
  <c r="M1354" i="1"/>
  <c r="N1354" i="1" s="1"/>
  <c r="L1355" i="1"/>
  <c r="F1352" i="1"/>
  <c r="J1352" i="1" s="1"/>
  <c r="M1355" i="1" l="1"/>
  <c r="N1355" i="1" s="1"/>
  <c r="P1355" i="1"/>
  <c r="Q1355" i="1"/>
  <c r="L1356" i="1"/>
  <c r="AB1414" i="1"/>
  <c r="O1352" i="1"/>
  <c r="R1352" i="1" s="1"/>
  <c r="F1353" i="1"/>
  <c r="O1353" i="1" s="1"/>
  <c r="R1353" i="1" s="1"/>
  <c r="AJ1412" i="1"/>
  <c r="Z1411" i="1"/>
  <c r="AA1411" i="1" s="1"/>
  <c r="AH1411" i="1" s="1"/>
  <c r="C1412" i="1"/>
  <c r="Y1411" i="1"/>
  <c r="I1412" i="1"/>
  <c r="H1412" i="1" s="1"/>
  <c r="T1350" i="1"/>
  <c r="S1351" i="1"/>
  <c r="R1351" i="1"/>
  <c r="AC1354" i="1"/>
  <c r="AE1354" i="1" s="1"/>
  <c r="G1354" i="1"/>
  <c r="A1413" i="1"/>
  <c r="X1412" i="1"/>
  <c r="K1412" i="1"/>
  <c r="J1353" i="1" l="1"/>
  <c r="X1413" i="1"/>
  <c r="K1413" i="1"/>
  <c r="A1414" i="1"/>
  <c r="C1413" i="1"/>
  <c r="Y1412" i="1"/>
  <c r="Z1412" i="1"/>
  <c r="AA1412" i="1" s="1"/>
  <c r="AH1412" i="1" s="1"/>
  <c r="AJ1413" i="1"/>
  <c r="I1413" i="1"/>
  <c r="H1413" i="1" s="1"/>
  <c r="AB1415" i="1"/>
  <c r="AC1355" i="1"/>
  <c r="AE1355" i="1" s="1"/>
  <c r="G1355" i="1"/>
  <c r="T1351" i="1"/>
  <c r="AF1351" i="1" s="1"/>
  <c r="S1352" i="1"/>
  <c r="F1354" i="1"/>
  <c r="J1354" i="1" s="1"/>
  <c r="AF1350" i="1"/>
  <c r="AA1350" i="1"/>
  <c r="M1356" i="1"/>
  <c r="N1356" i="1" s="1"/>
  <c r="P1356" i="1"/>
  <c r="Q1356" i="1"/>
  <c r="L1357" i="1"/>
  <c r="AH1350" i="1" l="1"/>
  <c r="Y1413" i="1"/>
  <c r="AJ1414" i="1"/>
  <c r="Z1413" i="1"/>
  <c r="AA1413" i="1" s="1"/>
  <c r="AH1413" i="1" s="1"/>
  <c r="C1414" i="1"/>
  <c r="I1414" i="1"/>
  <c r="H1414" i="1" s="1"/>
  <c r="T1352" i="1"/>
  <c r="AF1352" i="1" s="1"/>
  <c r="S1353" i="1"/>
  <c r="AC1356" i="1"/>
  <c r="AE1356" i="1" s="1"/>
  <c r="G1356" i="1"/>
  <c r="O1354" i="1"/>
  <c r="R1354" i="1" s="1"/>
  <c r="AB1416" i="1"/>
  <c r="X1414" i="1"/>
  <c r="A1415" i="1"/>
  <c r="K1414" i="1"/>
  <c r="M1357" i="1"/>
  <c r="N1357" i="1" s="1"/>
  <c r="P1357" i="1"/>
  <c r="Q1357" i="1"/>
  <c r="L1358" i="1"/>
  <c r="F1355" i="1"/>
  <c r="O1355" i="1" s="1"/>
  <c r="R1355" i="1" s="1"/>
  <c r="J1355" i="1" l="1"/>
  <c r="AC1357" i="1"/>
  <c r="AE1357" i="1" s="1"/>
  <c r="G1357" i="1"/>
  <c r="K1415" i="1"/>
  <c r="A1416" i="1"/>
  <c r="X1415" i="1"/>
  <c r="T1353" i="1"/>
  <c r="AF1353" i="1" s="1"/>
  <c r="S1354" i="1"/>
  <c r="M1358" i="1"/>
  <c r="N1358" i="1" s="1"/>
  <c r="P1358" i="1"/>
  <c r="Q1358" i="1"/>
  <c r="L1359" i="1"/>
  <c r="Y1414" i="1"/>
  <c r="C1415" i="1"/>
  <c r="Z1414" i="1"/>
  <c r="AA1414" i="1" s="1"/>
  <c r="AH1414" i="1" s="1"/>
  <c r="AJ1415" i="1"/>
  <c r="I1415" i="1"/>
  <c r="H1415" i="1" s="1"/>
  <c r="AB1417" i="1"/>
  <c r="F1356" i="1"/>
  <c r="O1356" i="1" s="1"/>
  <c r="R1356" i="1" s="1"/>
  <c r="AB1418" i="1" l="1"/>
  <c r="J1356" i="1"/>
  <c r="Y1415" i="1"/>
  <c r="AJ1416" i="1"/>
  <c r="Z1415" i="1"/>
  <c r="AA1415" i="1" s="1"/>
  <c r="AH1415" i="1" s="1"/>
  <c r="C1416" i="1"/>
  <c r="I1416" i="1"/>
  <c r="H1416" i="1" s="1"/>
  <c r="M1359" i="1"/>
  <c r="N1359" i="1" s="1"/>
  <c r="P1359" i="1"/>
  <c r="Q1359" i="1"/>
  <c r="L1360" i="1"/>
  <c r="T1354" i="1"/>
  <c r="AF1354" i="1" s="1"/>
  <c r="S1355" i="1"/>
  <c r="X1416" i="1"/>
  <c r="A1417" i="1"/>
  <c r="K1416" i="1"/>
  <c r="AC1358" i="1"/>
  <c r="AE1358" i="1" s="1"/>
  <c r="G1358" i="1"/>
  <c r="F1357" i="1"/>
  <c r="J1357" i="1" s="1"/>
  <c r="O1357" i="1" l="1"/>
  <c r="R1357" i="1" s="1"/>
  <c r="Z1416" i="1"/>
  <c r="AA1416" i="1" s="1"/>
  <c r="AH1416" i="1" s="1"/>
  <c r="C1417" i="1"/>
  <c r="Y1416" i="1"/>
  <c r="AJ1417" i="1"/>
  <c r="I1417" i="1"/>
  <c r="H1417" i="1" s="1"/>
  <c r="T1355" i="1"/>
  <c r="AF1355" i="1" s="1"/>
  <c r="S1356" i="1"/>
  <c r="AC1359" i="1"/>
  <c r="AE1359" i="1" s="1"/>
  <c r="G1359" i="1"/>
  <c r="AB1419" i="1"/>
  <c r="F1358" i="1"/>
  <c r="O1358" i="1" s="1"/>
  <c r="R1358" i="1" s="1"/>
  <c r="X1417" i="1"/>
  <c r="K1417" i="1"/>
  <c r="A1418" i="1"/>
  <c r="M1360" i="1"/>
  <c r="N1360" i="1" s="1"/>
  <c r="P1360" i="1"/>
  <c r="Q1360" i="1"/>
  <c r="L1361" i="1"/>
  <c r="J1358" i="1" l="1"/>
  <c r="AC1360" i="1"/>
  <c r="AE1360" i="1" s="1"/>
  <c r="G1360" i="1"/>
  <c r="AJ1418" i="1"/>
  <c r="Y1417" i="1"/>
  <c r="C1418" i="1"/>
  <c r="Z1417" i="1"/>
  <c r="AA1417" i="1" s="1"/>
  <c r="AH1417" i="1" s="1"/>
  <c r="I1418" i="1"/>
  <c r="H1418" i="1" s="1"/>
  <c r="T1356" i="1"/>
  <c r="AF1356" i="1" s="1"/>
  <c r="S1357" i="1"/>
  <c r="M1361" i="1"/>
  <c r="N1361" i="1" s="1"/>
  <c r="P1361" i="1"/>
  <c r="Q1361" i="1"/>
  <c r="L1362" i="1"/>
  <c r="AB1420" i="1"/>
  <c r="F1359" i="1"/>
  <c r="O1359" i="1" s="1"/>
  <c r="R1359" i="1" s="1"/>
  <c r="K1418" i="1"/>
  <c r="X1418" i="1"/>
  <c r="A1419" i="1"/>
  <c r="J1359" i="1" l="1"/>
  <c r="AC1361" i="1"/>
  <c r="AE1361" i="1" s="1"/>
  <c r="G1361" i="1"/>
  <c r="M1362" i="1"/>
  <c r="N1362" i="1" s="1"/>
  <c r="P1362" i="1"/>
  <c r="Q1362" i="1"/>
  <c r="L1363" i="1"/>
  <c r="K1419" i="1"/>
  <c r="A1420" i="1"/>
  <c r="X1419" i="1"/>
  <c r="T1357" i="1"/>
  <c r="AF1357" i="1" s="1"/>
  <c r="S1358" i="1"/>
  <c r="F1360" i="1"/>
  <c r="J1360" i="1" s="1"/>
  <c r="Y1418" i="1"/>
  <c r="C1419" i="1"/>
  <c r="Z1418" i="1"/>
  <c r="AA1418" i="1" s="1"/>
  <c r="AH1418" i="1" s="1"/>
  <c r="AJ1419" i="1"/>
  <c r="I1419" i="1"/>
  <c r="H1419" i="1" s="1"/>
  <c r="AB1421" i="1"/>
  <c r="O1360" i="1" l="1"/>
  <c r="R1360" i="1" s="1"/>
  <c r="Y1419" i="1"/>
  <c r="Z1419" i="1"/>
  <c r="AA1419" i="1" s="1"/>
  <c r="AH1419" i="1" s="1"/>
  <c r="C1420" i="1"/>
  <c r="AJ1420" i="1"/>
  <c r="I1420" i="1"/>
  <c r="H1420" i="1" s="1"/>
  <c r="AB1422" i="1"/>
  <c r="T1358" i="1"/>
  <c r="AF1358" i="1" s="1"/>
  <c r="S1359" i="1"/>
  <c r="A1421" i="1"/>
  <c r="K1420" i="1"/>
  <c r="X1420" i="1"/>
  <c r="AC1362" i="1"/>
  <c r="AE1362" i="1" s="1"/>
  <c r="G1362" i="1"/>
  <c r="F1361" i="1"/>
  <c r="J1361" i="1" s="1"/>
  <c r="M1363" i="1"/>
  <c r="N1363" i="1" s="1"/>
  <c r="P1363" i="1"/>
  <c r="Q1363" i="1"/>
  <c r="L1364" i="1"/>
  <c r="O1361" i="1" l="1"/>
  <c r="R1361" i="1" s="1"/>
  <c r="F1362" i="1"/>
  <c r="O1362" i="1" s="1"/>
  <c r="R1362" i="1" s="1"/>
  <c r="Y1420" i="1"/>
  <c r="AJ1421" i="1"/>
  <c r="Z1420" i="1"/>
  <c r="AA1420" i="1" s="1"/>
  <c r="AH1420" i="1" s="1"/>
  <c r="C1421" i="1"/>
  <c r="I1421" i="1"/>
  <c r="H1421" i="1" s="1"/>
  <c r="AB1423" i="1"/>
  <c r="AC1363" i="1"/>
  <c r="AE1363" i="1" s="1"/>
  <c r="G1363" i="1"/>
  <c r="K1421" i="1"/>
  <c r="A1422" i="1"/>
  <c r="X1421" i="1"/>
  <c r="M1364" i="1"/>
  <c r="N1364" i="1" s="1"/>
  <c r="P1364" i="1"/>
  <c r="Q1364" i="1"/>
  <c r="L1365" i="1"/>
  <c r="T1359" i="1"/>
  <c r="AF1359" i="1" s="1"/>
  <c r="S1360" i="1"/>
  <c r="J1362" i="1" l="1"/>
  <c r="AC1364" i="1"/>
  <c r="AE1364" i="1" s="1"/>
  <c r="G1364" i="1"/>
  <c r="X1422" i="1"/>
  <c r="K1422" i="1"/>
  <c r="A1423" i="1"/>
  <c r="T1360" i="1"/>
  <c r="AF1360" i="1" s="1"/>
  <c r="S1361" i="1"/>
  <c r="M1365" i="1"/>
  <c r="N1365" i="1" s="1"/>
  <c r="P1365" i="1"/>
  <c r="Q1365" i="1"/>
  <c r="L1366" i="1"/>
  <c r="AB1424" i="1"/>
  <c r="Y1421" i="1"/>
  <c r="C1422" i="1"/>
  <c r="Z1421" i="1"/>
  <c r="AA1421" i="1" s="1"/>
  <c r="AH1421" i="1" s="1"/>
  <c r="AJ1422" i="1"/>
  <c r="I1422" i="1"/>
  <c r="H1422" i="1" s="1"/>
  <c r="F1363" i="1"/>
  <c r="O1363" i="1" s="1"/>
  <c r="R1363" i="1" s="1"/>
  <c r="J1363" i="1" l="1"/>
  <c r="M1366" i="1"/>
  <c r="N1366" i="1" s="1"/>
  <c r="P1366" i="1"/>
  <c r="Q1366" i="1"/>
  <c r="L1367" i="1"/>
  <c r="AB1425" i="1"/>
  <c r="Z1422" i="1"/>
  <c r="AA1422" i="1" s="1"/>
  <c r="AH1422" i="1" s="1"/>
  <c r="AJ1423" i="1"/>
  <c r="Y1422" i="1"/>
  <c r="C1423" i="1"/>
  <c r="I1423" i="1"/>
  <c r="H1423" i="1" s="1"/>
  <c r="T1361" i="1"/>
  <c r="AF1361" i="1" s="1"/>
  <c r="S1362" i="1"/>
  <c r="F1364" i="1"/>
  <c r="J1364" i="1" s="1"/>
  <c r="AC1365" i="1"/>
  <c r="AE1365" i="1" s="1"/>
  <c r="G1365" i="1"/>
  <c r="X1423" i="1"/>
  <c r="A1424" i="1"/>
  <c r="K1423" i="1"/>
  <c r="AC1366" i="1" l="1"/>
  <c r="AE1366" i="1" s="1"/>
  <c r="G1366" i="1"/>
  <c r="A1425" i="1"/>
  <c r="X1424" i="1"/>
  <c r="K1424" i="1"/>
  <c r="M1367" i="1"/>
  <c r="N1367" i="1" s="1"/>
  <c r="P1367" i="1"/>
  <c r="Q1367" i="1"/>
  <c r="L1368" i="1"/>
  <c r="F1365" i="1"/>
  <c r="O1365" i="1" s="1"/>
  <c r="R1365" i="1" s="1"/>
  <c r="AB1426" i="1"/>
  <c r="C1424" i="1"/>
  <c r="Z1423" i="1"/>
  <c r="AA1423" i="1" s="1"/>
  <c r="AH1423" i="1" s="1"/>
  <c r="AJ1424" i="1"/>
  <c r="Y1423" i="1"/>
  <c r="I1424" i="1"/>
  <c r="H1424" i="1" s="1"/>
  <c r="O1364" i="1"/>
  <c r="R1364" i="1" s="1"/>
  <c r="T1362" i="1"/>
  <c r="AF1362" i="1" s="1"/>
  <c r="S1363" i="1"/>
  <c r="J1365" i="1" l="1"/>
  <c r="AC1367" i="1"/>
  <c r="AE1367" i="1" s="1"/>
  <c r="G1367" i="1"/>
  <c r="Y1424" i="1"/>
  <c r="C1425" i="1"/>
  <c r="Z1424" i="1"/>
  <c r="AA1424" i="1" s="1"/>
  <c r="AH1424" i="1" s="1"/>
  <c r="AJ1425" i="1"/>
  <c r="I1425" i="1"/>
  <c r="H1425" i="1" s="1"/>
  <c r="AB1427" i="1"/>
  <c r="M1368" i="1"/>
  <c r="N1368" i="1" s="1"/>
  <c r="P1368" i="1"/>
  <c r="Q1368" i="1"/>
  <c r="L1369" i="1"/>
  <c r="K1425" i="1"/>
  <c r="A1426" i="1"/>
  <c r="X1425" i="1"/>
  <c r="F1366" i="1"/>
  <c r="O1366" i="1" s="1"/>
  <c r="R1366" i="1" s="1"/>
  <c r="T1363" i="1"/>
  <c r="AF1363" i="1" s="1"/>
  <c r="S1364" i="1"/>
  <c r="M1369" i="1" l="1"/>
  <c r="N1369" i="1" s="1"/>
  <c r="P1369" i="1"/>
  <c r="Q1369" i="1"/>
  <c r="L1370" i="1"/>
  <c r="T1364" i="1"/>
  <c r="AF1364" i="1" s="1"/>
  <c r="S1365" i="1"/>
  <c r="J1366" i="1"/>
  <c r="Z1425" i="1"/>
  <c r="AA1425" i="1" s="1"/>
  <c r="AH1425" i="1" s="1"/>
  <c r="AJ1426" i="1"/>
  <c r="Y1425" i="1"/>
  <c r="C1426" i="1"/>
  <c r="I1426" i="1"/>
  <c r="H1426" i="1" s="1"/>
  <c r="F1367" i="1"/>
  <c r="J1367" i="1" s="1"/>
  <c r="X1426" i="1"/>
  <c r="A1427" i="1"/>
  <c r="K1426" i="1"/>
  <c r="AB1428" i="1"/>
  <c r="AC1368" i="1"/>
  <c r="AE1368" i="1" s="1"/>
  <c r="G1368" i="1"/>
  <c r="X1427" i="1" l="1"/>
  <c r="K1427" i="1"/>
  <c r="A1428" i="1"/>
  <c r="M1370" i="1"/>
  <c r="N1370" i="1" s="1"/>
  <c r="P1370" i="1"/>
  <c r="Q1370" i="1"/>
  <c r="L1371" i="1"/>
  <c r="AB1429" i="1"/>
  <c r="Y1426" i="1"/>
  <c r="C1427" i="1"/>
  <c r="Z1426" i="1"/>
  <c r="AA1426" i="1" s="1"/>
  <c r="AH1426" i="1" s="1"/>
  <c r="AJ1427" i="1"/>
  <c r="I1427" i="1"/>
  <c r="H1427" i="1" s="1"/>
  <c r="O1367" i="1"/>
  <c r="R1367" i="1" s="1"/>
  <c r="F1368" i="1"/>
  <c r="J1368" i="1" s="1"/>
  <c r="T1365" i="1"/>
  <c r="AF1365" i="1" s="1"/>
  <c r="S1366" i="1"/>
  <c r="AC1369" i="1"/>
  <c r="AE1369" i="1" s="1"/>
  <c r="G1369" i="1"/>
  <c r="O1368" i="1" l="1"/>
  <c r="R1368" i="1" s="1"/>
  <c r="F1369" i="1"/>
  <c r="O1369" i="1" s="1"/>
  <c r="R1369" i="1" s="1"/>
  <c r="T1366" i="1"/>
  <c r="AF1366" i="1" s="1"/>
  <c r="S1367" i="1"/>
  <c r="Y1427" i="1"/>
  <c r="C1428" i="1"/>
  <c r="Z1427" i="1"/>
  <c r="AA1427" i="1" s="1"/>
  <c r="AH1427" i="1" s="1"/>
  <c r="AJ1428" i="1"/>
  <c r="I1428" i="1"/>
  <c r="H1428" i="1" s="1"/>
  <c r="AC1370" i="1"/>
  <c r="AE1370" i="1" s="1"/>
  <c r="G1370" i="1"/>
  <c r="AB1430" i="1"/>
  <c r="M1371" i="1"/>
  <c r="N1371" i="1" s="1"/>
  <c r="P1371" i="1"/>
  <c r="Q1371" i="1"/>
  <c r="L1372" i="1"/>
  <c r="X1428" i="1"/>
  <c r="A1429" i="1"/>
  <c r="K1428" i="1"/>
  <c r="J1369" i="1" l="1"/>
  <c r="AC1371" i="1"/>
  <c r="AE1371" i="1" s="1"/>
  <c r="G1371" i="1"/>
  <c r="Y1428" i="1"/>
  <c r="AJ1429" i="1"/>
  <c r="C1429" i="1"/>
  <c r="Z1428" i="1"/>
  <c r="AA1428" i="1" s="1"/>
  <c r="AH1428" i="1" s="1"/>
  <c r="I1429" i="1"/>
  <c r="H1429" i="1" s="1"/>
  <c r="M1372" i="1"/>
  <c r="N1372" i="1" s="1"/>
  <c r="P1372" i="1"/>
  <c r="Q1372" i="1"/>
  <c r="L1373" i="1"/>
  <c r="AB1431" i="1"/>
  <c r="X1429" i="1"/>
  <c r="K1429" i="1"/>
  <c r="A1430" i="1"/>
  <c r="F1370" i="1"/>
  <c r="J1370" i="1" s="1"/>
  <c r="T1367" i="1"/>
  <c r="AF1367" i="1" s="1"/>
  <c r="S1368" i="1"/>
  <c r="O1370" i="1" l="1"/>
  <c r="R1370" i="1" s="1"/>
  <c r="AC1372" i="1"/>
  <c r="AE1372" i="1" s="1"/>
  <c r="G1372" i="1"/>
  <c r="X1430" i="1"/>
  <c r="A1431" i="1"/>
  <c r="K1430" i="1"/>
  <c r="AB1432" i="1"/>
  <c r="M1373" i="1"/>
  <c r="N1373" i="1" s="1"/>
  <c r="P1373" i="1"/>
  <c r="Q1373" i="1"/>
  <c r="L1374" i="1"/>
  <c r="T1368" i="1"/>
  <c r="AF1368" i="1" s="1"/>
  <c r="S1369" i="1"/>
  <c r="Z1429" i="1"/>
  <c r="AA1429" i="1" s="1"/>
  <c r="AH1429" i="1" s="1"/>
  <c r="AJ1430" i="1"/>
  <c r="Y1429" i="1"/>
  <c r="C1430" i="1"/>
  <c r="I1430" i="1"/>
  <c r="H1430" i="1" s="1"/>
  <c r="F1371" i="1"/>
  <c r="O1371" i="1" s="1"/>
  <c r="R1371" i="1" s="1"/>
  <c r="J1371" i="1" l="1"/>
  <c r="T1369" i="1"/>
  <c r="AF1369" i="1" s="1"/>
  <c r="S1370" i="1"/>
  <c r="AB1433" i="1"/>
  <c r="AJ1431" i="1"/>
  <c r="Y1430" i="1"/>
  <c r="C1431" i="1"/>
  <c r="Z1430" i="1"/>
  <c r="AA1430" i="1" s="1"/>
  <c r="AH1430" i="1" s="1"/>
  <c r="I1431" i="1"/>
  <c r="H1431" i="1" s="1"/>
  <c r="F1372" i="1"/>
  <c r="J1372" i="1" s="1"/>
  <c r="AC1373" i="1"/>
  <c r="AE1373" i="1" s="1"/>
  <c r="G1373" i="1"/>
  <c r="M1374" i="1"/>
  <c r="N1374" i="1" s="1"/>
  <c r="P1374" i="1"/>
  <c r="Q1374" i="1"/>
  <c r="L1375" i="1"/>
  <c r="K1431" i="1"/>
  <c r="X1431" i="1"/>
  <c r="A1432" i="1"/>
  <c r="O1372" i="1" l="1"/>
  <c r="R1372" i="1" s="1"/>
  <c r="AC1374" i="1"/>
  <c r="AE1374" i="1" s="1"/>
  <c r="G1374" i="1"/>
  <c r="M1375" i="1"/>
  <c r="N1375" i="1" s="1"/>
  <c r="P1375" i="1"/>
  <c r="Q1375" i="1"/>
  <c r="L1376" i="1"/>
  <c r="F1373" i="1"/>
  <c r="O1373" i="1" s="1"/>
  <c r="R1373" i="1" s="1"/>
  <c r="X1432" i="1"/>
  <c r="K1432" i="1"/>
  <c r="A1433" i="1"/>
  <c r="AB1434" i="1"/>
  <c r="Y1431" i="1"/>
  <c r="C1432" i="1"/>
  <c r="Z1431" i="1"/>
  <c r="AA1431" i="1" s="1"/>
  <c r="AH1431" i="1" s="1"/>
  <c r="AJ1432" i="1"/>
  <c r="I1432" i="1"/>
  <c r="H1432" i="1" s="1"/>
  <c r="T1370" i="1"/>
  <c r="AF1370" i="1" s="1"/>
  <c r="S1371" i="1"/>
  <c r="AC1375" i="1" l="1"/>
  <c r="AE1375" i="1" s="1"/>
  <c r="G1375" i="1"/>
  <c r="T1371" i="1"/>
  <c r="AF1371" i="1" s="1"/>
  <c r="S1372" i="1"/>
  <c r="M1376" i="1"/>
  <c r="N1376" i="1" s="1"/>
  <c r="P1376" i="1"/>
  <c r="Q1376" i="1"/>
  <c r="L1377" i="1"/>
  <c r="AB1435" i="1"/>
  <c r="X1433" i="1"/>
  <c r="K1433" i="1"/>
  <c r="A1434" i="1"/>
  <c r="J1373" i="1"/>
  <c r="F1374" i="1"/>
  <c r="J1374" i="1" s="1"/>
  <c r="Z1432" i="1"/>
  <c r="AA1432" i="1" s="1"/>
  <c r="AH1432" i="1" s="1"/>
  <c r="C1433" i="1"/>
  <c r="Y1432" i="1"/>
  <c r="AJ1433" i="1"/>
  <c r="I1433" i="1"/>
  <c r="H1433" i="1" s="1"/>
  <c r="O1374" i="1" l="1"/>
  <c r="R1374" i="1" s="1"/>
  <c r="X1434" i="1"/>
  <c r="A1435" i="1"/>
  <c r="K1434" i="1"/>
  <c r="AB1436" i="1"/>
  <c r="AC1376" i="1"/>
  <c r="AE1376" i="1" s="1"/>
  <c r="G1376" i="1"/>
  <c r="F1375" i="1"/>
  <c r="O1375" i="1" s="1"/>
  <c r="R1375" i="1" s="1"/>
  <c r="Y1433" i="1"/>
  <c r="C1434" i="1"/>
  <c r="Z1433" i="1"/>
  <c r="AA1433" i="1" s="1"/>
  <c r="AH1433" i="1" s="1"/>
  <c r="AJ1434" i="1"/>
  <c r="I1434" i="1"/>
  <c r="H1434" i="1" s="1"/>
  <c r="M1377" i="1"/>
  <c r="N1377" i="1" s="1"/>
  <c r="P1377" i="1"/>
  <c r="Q1377" i="1"/>
  <c r="L1378" i="1"/>
  <c r="T1372" i="1"/>
  <c r="AF1372" i="1" s="1"/>
  <c r="S1373" i="1"/>
  <c r="J1375" i="1" l="1"/>
  <c r="AC1377" i="1"/>
  <c r="AE1377" i="1" s="1"/>
  <c r="G1377" i="1"/>
  <c r="M1378" i="1"/>
  <c r="N1378" i="1" s="1"/>
  <c r="P1378" i="1"/>
  <c r="Q1378" i="1"/>
  <c r="L1379" i="1"/>
  <c r="K1435" i="1"/>
  <c r="A1436" i="1"/>
  <c r="X1435" i="1"/>
  <c r="T1373" i="1"/>
  <c r="AF1373" i="1" s="1"/>
  <c r="S1374" i="1"/>
  <c r="F1376" i="1"/>
  <c r="O1376" i="1" s="1"/>
  <c r="R1376" i="1" s="1"/>
  <c r="AB1437" i="1"/>
  <c r="Y1434" i="1"/>
  <c r="C1435" i="1"/>
  <c r="Z1434" i="1"/>
  <c r="AA1434" i="1" s="1"/>
  <c r="AH1434" i="1" s="1"/>
  <c r="AJ1435" i="1"/>
  <c r="I1435" i="1"/>
  <c r="H1435" i="1" s="1"/>
  <c r="J1376" i="1" l="1"/>
  <c r="AC1378" i="1"/>
  <c r="AE1378" i="1" s="1"/>
  <c r="G1378" i="1"/>
  <c r="Z1435" i="1"/>
  <c r="AA1435" i="1" s="1"/>
  <c r="AH1435" i="1" s="1"/>
  <c r="AJ1436" i="1"/>
  <c r="Y1435" i="1"/>
  <c r="C1436" i="1"/>
  <c r="I1436" i="1"/>
  <c r="H1436" i="1" s="1"/>
  <c r="AB1438" i="1"/>
  <c r="T1374" i="1"/>
  <c r="AF1374" i="1" s="1"/>
  <c r="S1375" i="1"/>
  <c r="X1436" i="1"/>
  <c r="A1437" i="1"/>
  <c r="K1436" i="1"/>
  <c r="M1379" i="1"/>
  <c r="N1379" i="1" s="1"/>
  <c r="P1379" i="1"/>
  <c r="Q1379" i="1"/>
  <c r="L1380" i="1"/>
  <c r="F1377" i="1"/>
  <c r="O1377" i="1" s="1"/>
  <c r="R1377" i="1" s="1"/>
  <c r="M1380" i="1" l="1"/>
  <c r="N1380" i="1" s="1"/>
  <c r="L1381" i="1"/>
  <c r="A1438" i="1"/>
  <c r="X1437" i="1"/>
  <c r="K1437" i="1"/>
  <c r="J1377" i="1"/>
  <c r="AJ1437" i="1"/>
  <c r="Z1436" i="1"/>
  <c r="AA1436" i="1" s="1"/>
  <c r="AH1436" i="1" s="1"/>
  <c r="C1437" i="1"/>
  <c r="Y1436" i="1"/>
  <c r="I1437" i="1"/>
  <c r="H1437" i="1" s="1"/>
  <c r="AB1439" i="1"/>
  <c r="T1375" i="1"/>
  <c r="AF1375" i="1" s="1"/>
  <c r="S1376" i="1"/>
  <c r="AC1379" i="1"/>
  <c r="AE1379" i="1" s="1"/>
  <c r="G1379" i="1"/>
  <c r="F1378" i="1"/>
  <c r="O1378" i="1" s="1"/>
  <c r="R1378" i="1" s="1"/>
  <c r="J1378" i="1" l="1"/>
  <c r="K1438" i="1"/>
  <c r="X1438" i="1"/>
  <c r="A1439" i="1"/>
  <c r="M1381" i="1"/>
  <c r="N1381" i="1" s="1"/>
  <c r="L1382" i="1"/>
  <c r="T1376" i="1"/>
  <c r="AF1376" i="1" s="1"/>
  <c r="S1377" i="1"/>
  <c r="AB1440" i="1"/>
  <c r="F1379" i="1"/>
  <c r="O1379" i="1" s="1"/>
  <c r="C1438" i="1"/>
  <c r="Y1437" i="1"/>
  <c r="AJ1438" i="1"/>
  <c r="Z1437" i="1"/>
  <c r="AA1437" i="1" s="1"/>
  <c r="AH1437" i="1" s="1"/>
  <c r="I1438" i="1"/>
  <c r="H1438" i="1" s="1"/>
  <c r="G1380" i="1"/>
  <c r="AC1380" i="1"/>
  <c r="AE1380" i="1" s="1"/>
  <c r="R1379" i="1" l="1"/>
  <c r="P1380" i="1"/>
  <c r="F1380" i="1"/>
  <c r="J1380" i="1" s="1"/>
  <c r="J1379" i="1"/>
  <c r="T1377" i="1"/>
  <c r="AF1377" i="1" s="1"/>
  <c r="S1378" i="1"/>
  <c r="X1439" i="1"/>
  <c r="A1440" i="1"/>
  <c r="K1439" i="1"/>
  <c r="G1381" i="1"/>
  <c r="AC1381" i="1"/>
  <c r="AE1381" i="1" s="1"/>
  <c r="Y1438" i="1"/>
  <c r="AJ1439" i="1"/>
  <c r="C1439" i="1"/>
  <c r="Z1438" i="1"/>
  <c r="AA1438" i="1" s="1"/>
  <c r="AH1438" i="1" s="1"/>
  <c r="I1439" i="1"/>
  <c r="H1439" i="1" s="1"/>
  <c r="AB1441" i="1"/>
  <c r="M1382" i="1"/>
  <c r="N1382" i="1" s="1"/>
  <c r="L1383" i="1"/>
  <c r="O1380" i="1" l="1"/>
  <c r="AB1442" i="1"/>
  <c r="A1441" i="1"/>
  <c r="K1440" i="1"/>
  <c r="X1440" i="1"/>
  <c r="F1381" i="1"/>
  <c r="O1381" i="1" s="1"/>
  <c r="Y1439" i="1"/>
  <c r="Z1439" i="1"/>
  <c r="AA1439" i="1" s="1"/>
  <c r="AH1439" i="1" s="1"/>
  <c r="AJ1440" i="1"/>
  <c r="C1440" i="1"/>
  <c r="I1440" i="1"/>
  <c r="H1440" i="1" s="1"/>
  <c r="T1378" i="1"/>
  <c r="AF1378" i="1" s="1"/>
  <c r="S1379" i="1"/>
  <c r="AC1382" i="1"/>
  <c r="AE1382" i="1" s="1"/>
  <c r="G1382" i="1"/>
  <c r="Q1380" i="1"/>
  <c r="Q1381" i="1" s="1"/>
  <c r="Q1382" i="1" s="1"/>
  <c r="Q1383" i="1" s="1"/>
  <c r="P1381" i="1"/>
  <c r="P1382" i="1" s="1"/>
  <c r="P1383" i="1" s="1"/>
  <c r="M1383" i="1"/>
  <c r="N1383" i="1" s="1"/>
  <c r="L1384" i="1"/>
  <c r="J1381" i="1" l="1"/>
  <c r="R1381" i="1"/>
  <c r="AC1383" i="1"/>
  <c r="AE1383" i="1" s="1"/>
  <c r="G1383" i="1"/>
  <c r="Z1440" i="1"/>
  <c r="AA1440" i="1" s="1"/>
  <c r="AH1440" i="1" s="1"/>
  <c r="AJ1441" i="1"/>
  <c r="C1441" i="1"/>
  <c r="Y1440" i="1"/>
  <c r="I1441" i="1"/>
  <c r="H1441" i="1" s="1"/>
  <c r="F1382" i="1"/>
  <c r="J1382" i="1" s="1"/>
  <c r="R1380" i="1"/>
  <c r="X1441" i="1"/>
  <c r="A1442" i="1"/>
  <c r="K1441" i="1"/>
  <c r="M1384" i="1"/>
  <c r="N1384" i="1" s="1"/>
  <c r="P1384" i="1"/>
  <c r="Q1384" i="1"/>
  <c r="L1385" i="1"/>
  <c r="T1379" i="1"/>
  <c r="S1380" i="1"/>
  <c r="AB1443" i="1"/>
  <c r="O1382" i="1" l="1"/>
  <c r="R1382" i="1" s="1"/>
  <c r="AF1379" i="1"/>
  <c r="AA1379" i="1"/>
  <c r="AB1444" i="1"/>
  <c r="T1380" i="1"/>
  <c r="AF1380" i="1" s="1"/>
  <c r="S1381" i="1"/>
  <c r="A1443" i="1"/>
  <c r="K1442" i="1"/>
  <c r="X1442" i="1"/>
  <c r="G1384" i="1"/>
  <c r="AC1384" i="1"/>
  <c r="AE1384" i="1" s="1"/>
  <c r="C1442" i="1"/>
  <c r="Z1441" i="1"/>
  <c r="AJ1442" i="1"/>
  <c r="Y1441" i="1"/>
  <c r="D1438" i="1" s="1"/>
  <c r="I1442" i="1"/>
  <c r="H1442" i="1" s="1"/>
  <c r="F1383" i="1"/>
  <c r="J1383" i="1" s="1"/>
  <c r="M1385" i="1"/>
  <c r="N1385" i="1" s="1"/>
  <c r="P1385" i="1"/>
  <c r="Q1385" i="1"/>
  <c r="L1386" i="1"/>
  <c r="AH1379" i="1" l="1"/>
  <c r="E1438" i="1"/>
  <c r="AC1385" i="1"/>
  <c r="AE1385" i="1" s="1"/>
  <c r="G1385" i="1"/>
  <c r="E1442" i="1"/>
  <c r="M1386" i="1"/>
  <c r="N1386" i="1" s="1"/>
  <c r="P1386" i="1"/>
  <c r="Q1386" i="1"/>
  <c r="L1387" i="1"/>
  <c r="O1383" i="1"/>
  <c r="R1383" i="1" s="1"/>
  <c r="D1441" i="1"/>
  <c r="D1107" i="1"/>
  <c r="D1106" i="1"/>
  <c r="D1108" i="1"/>
  <c r="D1110" i="1"/>
  <c r="D1111" i="1"/>
  <c r="D1109" i="1"/>
  <c r="D1113" i="1"/>
  <c r="D1112" i="1"/>
  <c r="D1115" i="1"/>
  <c r="D1114" i="1"/>
  <c r="D1116" i="1"/>
  <c r="D1117" i="1"/>
  <c r="D1118" i="1"/>
  <c r="D1120" i="1"/>
  <c r="D1119" i="1"/>
  <c r="D1121" i="1"/>
  <c r="D1124" i="1"/>
  <c r="D1122" i="1"/>
  <c r="D1123" i="1"/>
  <c r="D1126" i="1"/>
  <c r="D1127" i="1"/>
  <c r="D1125" i="1"/>
  <c r="D1129" i="1"/>
  <c r="D1128" i="1"/>
  <c r="D1131" i="1"/>
  <c r="D1130" i="1"/>
  <c r="D1133" i="1"/>
  <c r="D1135" i="1"/>
  <c r="D1132" i="1"/>
  <c r="D1134" i="1"/>
  <c r="D1136" i="1"/>
  <c r="D1137" i="1"/>
  <c r="D1139" i="1"/>
  <c r="D1138" i="1"/>
  <c r="D1143" i="1"/>
  <c r="D1141" i="1"/>
  <c r="D1140" i="1"/>
  <c r="D1145" i="1"/>
  <c r="D1147" i="1"/>
  <c r="D1142" i="1"/>
  <c r="D1146" i="1"/>
  <c r="D1144" i="1"/>
  <c r="D1148" i="1"/>
  <c r="D1151" i="1"/>
  <c r="D1153" i="1"/>
  <c r="D1150" i="1"/>
  <c r="D1149" i="1"/>
  <c r="D1152" i="1"/>
  <c r="D1155" i="1"/>
  <c r="D1154" i="1"/>
  <c r="D1156" i="1"/>
  <c r="D1157" i="1"/>
  <c r="D1158" i="1"/>
  <c r="D1159" i="1"/>
  <c r="D1161" i="1"/>
  <c r="D1160" i="1"/>
  <c r="D1164" i="1"/>
  <c r="D1163" i="1"/>
  <c r="D1162" i="1"/>
  <c r="D1165" i="1"/>
  <c r="D1167" i="1"/>
  <c r="D1166" i="1"/>
  <c r="D1169" i="1"/>
  <c r="D1168" i="1"/>
  <c r="D1171" i="1"/>
  <c r="D1170" i="1"/>
  <c r="D1173" i="1"/>
  <c r="D1172" i="1"/>
  <c r="D1174" i="1"/>
  <c r="D1175" i="1"/>
  <c r="D1177" i="1"/>
  <c r="D1179" i="1"/>
  <c r="D1176" i="1"/>
  <c r="D1178" i="1"/>
  <c r="D1180" i="1"/>
  <c r="D1182" i="1"/>
  <c r="D1183" i="1"/>
  <c r="D1181" i="1"/>
  <c r="D1184" i="1"/>
  <c r="D1187" i="1"/>
  <c r="D1188" i="1"/>
  <c r="D1185" i="1"/>
  <c r="D1186" i="1"/>
  <c r="D1189" i="1"/>
  <c r="D1190" i="1"/>
  <c r="D1191" i="1"/>
  <c r="D1192" i="1"/>
  <c r="D1193" i="1"/>
  <c r="D1195" i="1"/>
  <c r="D1194" i="1"/>
  <c r="D1197" i="1"/>
  <c r="D1196" i="1"/>
  <c r="D1198" i="1"/>
  <c r="D1199" i="1"/>
  <c r="D1200" i="1"/>
  <c r="D1201" i="1"/>
  <c r="D1202" i="1"/>
  <c r="D1203" i="1"/>
  <c r="D1204" i="1"/>
  <c r="D1205" i="1"/>
  <c r="D1206" i="1"/>
  <c r="D1207" i="1"/>
  <c r="D1210" i="1"/>
  <c r="D1208" i="1"/>
  <c r="D1211" i="1"/>
  <c r="D1209" i="1"/>
  <c r="D1212" i="1"/>
  <c r="D1213" i="1"/>
  <c r="D1217" i="1"/>
  <c r="D1214" i="1"/>
  <c r="D1215" i="1"/>
  <c r="D1218" i="1"/>
  <c r="D1216" i="1"/>
  <c r="D1221" i="1"/>
  <c r="D1220" i="1"/>
  <c r="D1219" i="1"/>
  <c r="D1224" i="1"/>
  <c r="D1223" i="1"/>
  <c r="D1222" i="1"/>
  <c r="D1225" i="1"/>
  <c r="D1226" i="1"/>
  <c r="D1227" i="1"/>
  <c r="D1228" i="1"/>
  <c r="D1229" i="1"/>
  <c r="D1231" i="1"/>
  <c r="D1230" i="1"/>
  <c r="D1232" i="1"/>
  <c r="D1233" i="1"/>
  <c r="D1235" i="1"/>
  <c r="D1236" i="1"/>
  <c r="D1238" i="1"/>
  <c r="D1234" i="1"/>
  <c r="D1240" i="1"/>
  <c r="D1237" i="1"/>
  <c r="D1239" i="1"/>
  <c r="D1242" i="1"/>
  <c r="D1241" i="1"/>
  <c r="D1244" i="1"/>
  <c r="D1245" i="1"/>
  <c r="D1243" i="1"/>
  <c r="D1246" i="1"/>
  <c r="D1247" i="1"/>
  <c r="D1249" i="1"/>
  <c r="D1248" i="1"/>
  <c r="D1252" i="1"/>
  <c r="D1251" i="1"/>
  <c r="D1250" i="1"/>
  <c r="D1254" i="1"/>
  <c r="D1256" i="1"/>
  <c r="D1253" i="1"/>
  <c r="D1255" i="1"/>
  <c r="D1258" i="1"/>
  <c r="D1257" i="1"/>
  <c r="D1259" i="1"/>
  <c r="D1260" i="1"/>
  <c r="D1261" i="1"/>
  <c r="D1262" i="1"/>
  <c r="D1263" i="1"/>
  <c r="D1264" i="1"/>
  <c r="D1265" i="1"/>
  <c r="D1267" i="1"/>
  <c r="D1266" i="1"/>
  <c r="D1268" i="1"/>
  <c r="D1270" i="1"/>
  <c r="D1269" i="1"/>
  <c r="D1272" i="1"/>
  <c r="D1271" i="1"/>
  <c r="D1274" i="1"/>
  <c r="D1275" i="1"/>
  <c r="D1273" i="1"/>
  <c r="D1276" i="1"/>
  <c r="D1277" i="1"/>
  <c r="D1279" i="1"/>
  <c r="D1278" i="1"/>
  <c r="D1280" i="1"/>
  <c r="D1281" i="1"/>
  <c r="D1283" i="1"/>
  <c r="D1285" i="1"/>
  <c r="D1282" i="1"/>
  <c r="D1284" i="1"/>
  <c r="D1287" i="1"/>
  <c r="D1286" i="1"/>
  <c r="D1290" i="1"/>
  <c r="D1288" i="1"/>
  <c r="D1289" i="1"/>
  <c r="D1292" i="1"/>
  <c r="D1291" i="1"/>
  <c r="D1293" i="1"/>
  <c r="D1294" i="1"/>
  <c r="D1295" i="1"/>
  <c r="D1296" i="1"/>
  <c r="D1297" i="1"/>
  <c r="D1299" i="1"/>
  <c r="D1298" i="1"/>
  <c r="D1301" i="1"/>
  <c r="D1300" i="1"/>
  <c r="D1302" i="1"/>
  <c r="D1303" i="1"/>
  <c r="D1304" i="1"/>
  <c r="D1309" i="1"/>
  <c r="D1305" i="1"/>
  <c r="D1307" i="1"/>
  <c r="D1306" i="1"/>
  <c r="D1311" i="1"/>
  <c r="D1308" i="1"/>
  <c r="D1312" i="1"/>
  <c r="D1310" i="1"/>
  <c r="D1314" i="1"/>
  <c r="D1315" i="1"/>
  <c r="D1313" i="1"/>
  <c r="D1317" i="1"/>
  <c r="D1316" i="1"/>
  <c r="D1318" i="1"/>
  <c r="D1319" i="1"/>
  <c r="D1320" i="1"/>
  <c r="D1321" i="1"/>
  <c r="D1322" i="1"/>
  <c r="D1326" i="1"/>
  <c r="D1324" i="1"/>
  <c r="D1323" i="1"/>
  <c r="D1325" i="1"/>
  <c r="D1328" i="1"/>
  <c r="D1329" i="1"/>
  <c r="D1330" i="1"/>
  <c r="D1327" i="1"/>
  <c r="D1332" i="1"/>
  <c r="D1331" i="1"/>
  <c r="D1333" i="1"/>
  <c r="D1334" i="1"/>
  <c r="D1335" i="1"/>
  <c r="D1336" i="1"/>
  <c r="D1339" i="1"/>
  <c r="D1338" i="1"/>
  <c r="D1337" i="1"/>
  <c r="D1342" i="1"/>
  <c r="D1341" i="1"/>
  <c r="D1340" i="1"/>
  <c r="D1345" i="1"/>
  <c r="D1344" i="1"/>
  <c r="D1343" i="1"/>
  <c r="D1349" i="1"/>
  <c r="D1347" i="1"/>
  <c r="D1346" i="1"/>
  <c r="D1348" i="1"/>
  <c r="D1350" i="1"/>
  <c r="D1352" i="1"/>
  <c r="D1355" i="1"/>
  <c r="D1353" i="1"/>
  <c r="D1351" i="1"/>
  <c r="D1354" i="1"/>
  <c r="D1356" i="1"/>
  <c r="D1357" i="1"/>
  <c r="D1358" i="1"/>
  <c r="D1359" i="1"/>
  <c r="D1361" i="1"/>
  <c r="D1360" i="1"/>
  <c r="D1362" i="1"/>
  <c r="D1363" i="1"/>
  <c r="D1366" i="1"/>
  <c r="D1364" i="1"/>
  <c r="D1365" i="1"/>
  <c r="D1367" i="1"/>
  <c r="D1368" i="1"/>
  <c r="D1369" i="1"/>
  <c r="D1371" i="1"/>
  <c r="D1370" i="1"/>
  <c r="D1373" i="1"/>
  <c r="D1372" i="1"/>
  <c r="D1374" i="1"/>
  <c r="D1375" i="1"/>
  <c r="D1377" i="1"/>
  <c r="D1376" i="1"/>
  <c r="D1378" i="1"/>
  <c r="D1382" i="1"/>
  <c r="D1381" i="1"/>
  <c r="D1379" i="1"/>
  <c r="D1380" i="1"/>
  <c r="D1386" i="1"/>
  <c r="D1383" i="1"/>
  <c r="D1388" i="1"/>
  <c r="D1385" i="1"/>
  <c r="D1384" i="1"/>
  <c r="D1387" i="1"/>
  <c r="D1390" i="1"/>
  <c r="D1389" i="1"/>
  <c r="D1393" i="1"/>
  <c r="D1391" i="1"/>
  <c r="D1392" i="1"/>
  <c r="D1394" i="1"/>
  <c r="D1395" i="1"/>
  <c r="D1398" i="1"/>
  <c r="D1396" i="1"/>
  <c r="D1400" i="1"/>
  <c r="D1397" i="1"/>
  <c r="D1399" i="1"/>
  <c r="D1401" i="1"/>
  <c r="D1407" i="1"/>
  <c r="D1402" i="1"/>
  <c r="D1405" i="1"/>
  <c r="D1403" i="1"/>
  <c r="D1404" i="1"/>
  <c r="D1406" i="1"/>
  <c r="D1409" i="1"/>
  <c r="D1408" i="1"/>
  <c r="D1411" i="1"/>
  <c r="D1415" i="1"/>
  <c r="D1410" i="1"/>
  <c r="D1412" i="1"/>
  <c r="D1413" i="1"/>
  <c r="D1414" i="1"/>
  <c r="D1416" i="1"/>
  <c r="D1417" i="1"/>
  <c r="D1422" i="1"/>
  <c r="D1419" i="1"/>
  <c r="D1421" i="1"/>
  <c r="D1418" i="1"/>
  <c r="D1420" i="1"/>
  <c r="D1423" i="1"/>
  <c r="D1424" i="1"/>
  <c r="D1426" i="1"/>
  <c r="D1428" i="1"/>
  <c r="D1425" i="1"/>
  <c r="D1427" i="1"/>
  <c r="D1429" i="1"/>
  <c r="D1430" i="1"/>
  <c r="D1431" i="1"/>
  <c r="D1432" i="1"/>
  <c r="D1433" i="1"/>
  <c r="D1439" i="1"/>
  <c r="D1436" i="1"/>
  <c r="D1437" i="1"/>
  <c r="D1435" i="1"/>
  <c r="K1443" i="1"/>
  <c r="X1443" i="1"/>
  <c r="A1444" i="1"/>
  <c r="AB1445" i="1"/>
  <c r="D1434" i="1"/>
  <c r="F1384" i="1"/>
  <c r="O1384" i="1" s="1"/>
  <c r="R1384" i="1" s="1"/>
  <c r="T1381" i="1"/>
  <c r="AF1381" i="1" s="1"/>
  <c r="S1382" i="1"/>
  <c r="D1440" i="1"/>
  <c r="C1443" i="1"/>
  <c r="Y1442" i="1"/>
  <c r="Z1442" i="1"/>
  <c r="AA1442" i="1" s="1"/>
  <c r="AH1442" i="1" s="1"/>
  <c r="AJ1443" i="1"/>
  <c r="I1443" i="1"/>
  <c r="H1443" i="1" s="1"/>
  <c r="E1432" i="1" l="1"/>
  <c r="C1444" i="1"/>
  <c r="Z1443" i="1"/>
  <c r="AA1443" i="1" s="1"/>
  <c r="AH1443" i="1" s="1"/>
  <c r="AJ1444" i="1"/>
  <c r="Y1443" i="1"/>
  <c r="I1444" i="1"/>
  <c r="H1444" i="1" s="1"/>
  <c r="E1436" i="1"/>
  <c r="E1431" i="1"/>
  <c r="E1425" i="1"/>
  <c r="E1423" i="1"/>
  <c r="E1419" i="1"/>
  <c r="E1414" i="1"/>
  <c r="E1415" i="1"/>
  <c r="E1406" i="1"/>
  <c r="E1402" i="1"/>
  <c r="E1397" i="1"/>
  <c r="E1395" i="1"/>
  <c r="E1393" i="1"/>
  <c r="E1384" i="1"/>
  <c r="V1384" i="1" s="1"/>
  <c r="E1386" i="1"/>
  <c r="U1382" i="1"/>
  <c r="E1382" i="1"/>
  <c r="V1382" i="1" s="1"/>
  <c r="U1375" i="1"/>
  <c r="E1375" i="1"/>
  <c r="V1375" i="1" s="1"/>
  <c r="U1370" i="1"/>
  <c r="E1370" i="1"/>
  <c r="V1370" i="1" s="1"/>
  <c r="U1367" i="1"/>
  <c r="E1367" i="1"/>
  <c r="V1367" i="1" s="1"/>
  <c r="U1363" i="1"/>
  <c r="E1363" i="1"/>
  <c r="V1363" i="1" s="1"/>
  <c r="U1359" i="1"/>
  <c r="E1359" i="1"/>
  <c r="V1359" i="1" s="1"/>
  <c r="U1354" i="1"/>
  <c r="E1354" i="1"/>
  <c r="V1354" i="1" s="1"/>
  <c r="U1352" i="1"/>
  <c r="E1352" i="1"/>
  <c r="V1352" i="1" s="1"/>
  <c r="U1347" i="1"/>
  <c r="E1347" i="1"/>
  <c r="V1347" i="1" s="1"/>
  <c r="U1345" i="1"/>
  <c r="E1345" i="1"/>
  <c r="V1345" i="1" s="1"/>
  <c r="U1337" i="1"/>
  <c r="E1337" i="1"/>
  <c r="V1337" i="1" s="1"/>
  <c r="U1335" i="1"/>
  <c r="E1335" i="1"/>
  <c r="V1335" i="1" s="1"/>
  <c r="U1332" i="1"/>
  <c r="E1332" i="1"/>
  <c r="V1332" i="1" s="1"/>
  <c r="U1328" i="1"/>
  <c r="E1328" i="1"/>
  <c r="V1328" i="1" s="1"/>
  <c r="U1326" i="1"/>
  <c r="E1326" i="1"/>
  <c r="V1326" i="1" s="1"/>
  <c r="U1319" i="1"/>
  <c r="E1319" i="1"/>
  <c r="V1319" i="1" s="1"/>
  <c r="U1313" i="1"/>
  <c r="E1313" i="1"/>
  <c r="V1313" i="1" s="1"/>
  <c r="U1312" i="1"/>
  <c r="E1312" i="1"/>
  <c r="V1312" i="1" s="1"/>
  <c r="U1307" i="1"/>
  <c r="E1307" i="1"/>
  <c r="V1307" i="1" s="1"/>
  <c r="U1303" i="1"/>
  <c r="E1303" i="1"/>
  <c r="V1303" i="1" s="1"/>
  <c r="U1298" i="1"/>
  <c r="E1298" i="1"/>
  <c r="V1298" i="1" s="1"/>
  <c r="U1295" i="1"/>
  <c r="E1295" i="1"/>
  <c r="V1295" i="1" s="1"/>
  <c r="U1292" i="1"/>
  <c r="E1292" i="1"/>
  <c r="V1292" i="1" s="1"/>
  <c r="U1286" i="1"/>
  <c r="E1286" i="1"/>
  <c r="V1286" i="1" s="1"/>
  <c r="U1285" i="1"/>
  <c r="E1285" i="1"/>
  <c r="V1285" i="1" s="1"/>
  <c r="U1278" i="1"/>
  <c r="E1278" i="1"/>
  <c r="V1278" i="1" s="1"/>
  <c r="U1273" i="1"/>
  <c r="E1273" i="1"/>
  <c r="V1273" i="1" s="1"/>
  <c r="U1272" i="1"/>
  <c r="E1272" i="1"/>
  <c r="V1272" i="1" s="1"/>
  <c r="U1266" i="1"/>
  <c r="E1266" i="1"/>
  <c r="V1266" i="1" s="1"/>
  <c r="U1263" i="1"/>
  <c r="E1263" i="1"/>
  <c r="V1263" i="1" s="1"/>
  <c r="U1259" i="1"/>
  <c r="E1259" i="1"/>
  <c r="V1259" i="1" s="1"/>
  <c r="U1253" i="1"/>
  <c r="E1253" i="1"/>
  <c r="V1253" i="1" s="1"/>
  <c r="U1251" i="1"/>
  <c r="E1251" i="1"/>
  <c r="V1251" i="1" s="1"/>
  <c r="U1247" i="1"/>
  <c r="E1247" i="1"/>
  <c r="V1247" i="1" s="1"/>
  <c r="U1244" i="1"/>
  <c r="E1244" i="1"/>
  <c r="V1244" i="1" s="1"/>
  <c r="U1237" i="1"/>
  <c r="E1237" i="1"/>
  <c r="V1237" i="1" s="1"/>
  <c r="U1236" i="1"/>
  <c r="E1236" i="1"/>
  <c r="V1236" i="1" s="1"/>
  <c r="U1230" i="1"/>
  <c r="E1230" i="1"/>
  <c r="V1230" i="1" s="1"/>
  <c r="U1227" i="1"/>
  <c r="E1227" i="1"/>
  <c r="V1227" i="1" s="1"/>
  <c r="U1223" i="1"/>
  <c r="E1223" i="1"/>
  <c r="V1223" i="1" s="1"/>
  <c r="U1221" i="1"/>
  <c r="E1221" i="1"/>
  <c r="V1221" i="1" s="1"/>
  <c r="U1214" i="1"/>
  <c r="E1214" i="1"/>
  <c r="V1214" i="1" s="1"/>
  <c r="U1209" i="1"/>
  <c r="E1209" i="1"/>
  <c r="V1209" i="1" s="1"/>
  <c r="U1207" i="1"/>
  <c r="E1207" i="1"/>
  <c r="V1207" i="1" s="1"/>
  <c r="U1203" i="1"/>
  <c r="E1203" i="1"/>
  <c r="V1203" i="1" s="1"/>
  <c r="U1199" i="1"/>
  <c r="E1199" i="1"/>
  <c r="V1199" i="1" s="1"/>
  <c r="U1194" i="1"/>
  <c r="E1194" i="1"/>
  <c r="V1194" i="1" s="1"/>
  <c r="U1191" i="1"/>
  <c r="E1191" i="1"/>
  <c r="V1191" i="1" s="1"/>
  <c r="U1185" i="1"/>
  <c r="E1185" i="1"/>
  <c r="V1185" i="1" s="1"/>
  <c r="U1181" i="1"/>
  <c r="E1181" i="1"/>
  <c r="V1181" i="1" s="1"/>
  <c r="U1178" i="1"/>
  <c r="E1178" i="1"/>
  <c r="V1178" i="1" s="1"/>
  <c r="U1175" i="1"/>
  <c r="E1175" i="1"/>
  <c r="V1175" i="1" s="1"/>
  <c r="U1170" i="1"/>
  <c r="E1170" i="1"/>
  <c r="V1170" i="1" s="1"/>
  <c r="U1166" i="1"/>
  <c r="E1166" i="1"/>
  <c r="V1166" i="1" s="1"/>
  <c r="U1163" i="1"/>
  <c r="E1163" i="1"/>
  <c r="V1163" i="1" s="1"/>
  <c r="U1159" i="1"/>
  <c r="E1159" i="1"/>
  <c r="V1159" i="1" s="1"/>
  <c r="U1154" i="1"/>
  <c r="E1154" i="1"/>
  <c r="V1154" i="1" s="1"/>
  <c r="U1150" i="1"/>
  <c r="E1150" i="1"/>
  <c r="V1150" i="1" s="1"/>
  <c r="U1144" i="1"/>
  <c r="E1144" i="1"/>
  <c r="V1144" i="1" s="1"/>
  <c r="U1145" i="1"/>
  <c r="E1145" i="1"/>
  <c r="V1145" i="1" s="1"/>
  <c r="U1138" i="1"/>
  <c r="E1138" i="1"/>
  <c r="V1138" i="1" s="1"/>
  <c r="U1134" i="1"/>
  <c r="E1134" i="1"/>
  <c r="V1134" i="1" s="1"/>
  <c r="U1130" i="1"/>
  <c r="E1130" i="1"/>
  <c r="V1130" i="1" s="1"/>
  <c r="U1125" i="1"/>
  <c r="E1125" i="1"/>
  <c r="V1125" i="1" s="1"/>
  <c r="U1122" i="1"/>
  <c r="E1122" i="1"/>
  <c r="V1122" i="1" s="1"/>
  <c r="U1120" i="1"/>
  <c r="E1120" i="1"/>
  <c r="V1120" i="1" s="1"/>
  <c r="U1114" i="1"/>
  <c r="E1114" i="1"/>
  <c r="V1114" i="1" s="1"/>
  <c r="U1109" i="1"/>
  <c r="E1109" i="1"/>
  <c r="V1109" i="1" s="1"/>
  <c r="U1106" i="1"/>
  <c r="E1106" i="1"/>
  <c r="V1106" i="1" s="1"/>
  <c r="M1387" i="1"/>
  <c r="N1387" i="1" s="1"/>
  <c r="P1387" i="1"/>
  <c r="Q1387" i="1"/>
  <c r="L1388" i="1"/>
  <c r="E1443" i="1"/>
  <c r="X1444" i="1"/>
  <c r="A1445" i="1"/>
  <c r="K1444" i="1"/>
  <c r="E1424" i="1"/>
  <c r="E1405" i="1"/>
  <c r="J1384" i="1"/>
  <c r="AB1446" i="1"/>
  <c r="E1439" i="1"/>
  <c r="E1430" i="1"/>
  <c r="E1428" i="1"/>
  <c r="E1420" i="1"/>
  <c r="E1422" i="1"/>
  <c r="E1413" i="1"/>
  <c r="E1411" i="1"/>
  <c r="E1404" i="1"/>
  <c r="E1407" i="1"/>
  <c r="E1400" i="1"/>
  <c r="E1394" i="1"/>
  <c r="E1389" i="1"/>
  <c r="E1385" i="1"/>
  <c r="U1380" i="1"/>
  <c r="E1380" i="1"/>
  <c r="V1380" i="1" s="1"/>
  <c r="U1378" i="1"/>
  <c r="E1378" i="1"/>
  <c r="V1378" i="1" s="1"/>
  <c r="U1374" i="1"/>
  <c r="E1374" i="1"/>
  <c r="V1374" i="1" s="1"/>
  <c r="U1371" i="1"/>
  <c r="E1371" i="1"/>
  <c r="V1371" i="1" s="1"/>
  <c r="U1365" i="1"/>
  <c r="E1365" i="1"/>
  <c r="V1365" i="1" s="1"/>
  <c r="U1362" i="1"/>
  <c r="E1362" i="1"/>
  <c r="V1362" i="1" s="1"/>
  <c r="U1358" i="1"/>
  <c r="E1358" i="1"/>
  <c r="V1358" i="1" s="1"/>
  <c r="U1351" i="1"/>
  <c r="E1351" i="1"/>
  <c r="V1351" i="1" s="1"/>
  <c r="U1350" i="1"/>
  <c r="E1350" i="1"/>
  <c r="V1350" i="1" s="1"/>
  <c r="U1349" i="1"/>
  <c r="E1349" i="1"/>
  <c r="V1349" i="1" s="1"/>
  <c r="U1340" i="1"/>
  <c r="E1340" i="1"/>
  <c r="V1340" i="1" s="1"/>
  <c r="U1338" i="1"/>
  <c r="E1338" i="1"/>
  <c r="V1338" i="1" s="1"/>
  <c r="U1334" i="1"/>
  <c r="E1334" i="1"/>
  <c r="V1334" i="1" s="1"/>
  <c r="U1327" i="1"/>
  <c r="E1327" i="1"/>
  <c r="V1327" i="1" s="1"/>
  <c r="U1325" i="1"/>
  <c r="E1325" i="1"/>
  <c r="V1325" i="1" s="1"/>
  <c r="U1322" i="1"/>
  <c r="E1322" i="1"/>
  <c r="V1322" i="1" s="1"/>
  <c r="U1318" i="1"/>
  <c r="E1318" i="1"/>
  <c r="V1318" i="1" s="1"/>
  <c r="U1315" i="1"/>
  <c r="E1315" i="1"/>
  <c r="V1315" i="1" s="1"/>
  <c r="U1308" i="1"/>
  <c r="E1308" i="1"/>
  <c r="V1308" i="1" s="1"/>
  <c r="U1305" i="1"/>
  <c r="E1305" i="1"/>
  <c r="V1305" i="1" s="1"/>
  <c r="U1302" i="1"/>
  <c r="E1302" i="1"/>
  <c r="V1302" i="1" s="1"/>
  <c r="U1299" i="1"/>
  <c r="E1299" i="1"/>
  <c r="V1299" i="1" s="1"/>
  <c r="U1294" i="1"/>
  <c r="E1294" i="1"/>
  <c r="V1294" i="1" s="1"/>
  <c r="U1289" i="1"/>
  <c r="E1289" i="1"/>
  <c r="V1289" i="1" s="1"/>
  <c r="U1287" i="1"/>
  <c r="E1287" i="1"/>
  <c r="V1287" i="1" s="1"/>
  <c r="U1283" i="1"/>
  <c r="E1283" i="1"/>
  <c r="V1283" i="1" s="1"/>
  <c r="U1279" i="1"/>
  <c r="E1279" i="1"/>
  <c r="V1279" i="1" s="1"/>
  <c r="U1275" i="1"/>
  <c r="E1275" i="1"/>
  <c r="V1275" i="1" s="1"/>
  <c r="U1269" i="1"/>
  <c r="E1269" i="1"/>
  <c r="V1269" i="1" s="1"/>
  <c r="U1267" i="1"/>
  <c r="E1267" i="1"/>
  <c r="V1267" i="1" s="1"/>
  <c r="U1262" i="1"/>
  <c r="E1262" i="1"/>
  <c r="V1262" i="1" s="1"/>
  <c r="U1257" i="1"/>
  <c r="E1257" i="1"/>
  <c r="V1257" i="1" s="1"/>
  <c r="U1256" i="1"/>
  <c r="E1256" i="1"/>
  <c r="V1256" i="1" s="1"/>
  <c r="U1252" i="1"/>
  <c r="E1252" i="1"/>
  <c r="V1252" i="1" s="1"/>
  <c r="U1246" i="1"/>
  <c r="E1246" i="1"/>
  <c r="V1246" i="1" s="1"/>
  <c r="U1241" i="1"/>
  <c r="E1241" i="1"/>
  <c r="V1241" i="1" s="1"/>
  <c r="U1240" i="1"/>
  <c r="E1240" i="1"/>
  <c r="V1240" i="1" s="1"/>
  <c r="U1235" i="1"/>
  <c r="E1235" i="1"/>
  <c r="V1235" i="1" s="1"/>
  <c r="U1231" i="1"/>
  <c r="E1231" i="1"/>
  <c r="V1231" i="1" s="1"/>
  <c r="U1226" i="1"/>
  <c r="E1226" i="1"/>
  <c r="V1226" i="1" s="1"/>
  <c r="U1224" i="1"/>
  <c r="E1224" i="1"/>
  <c r="V1224" i="1" s="1"/>
  <c r="U1216" i="1"/>
  <c r="E1216" i="1"/>
  <c r="V1216" i="1" s="1"/>
  <c r="U1217" i="1"/>
  <c r="E1217" i="1"/>
  <c r="V1217" i="1" s="1"/>
  <c r="U1211" i="1"/>
  <c r="E1211" i="1"/>
  <c r="V1211" i="1" s="1"/>
  <c r="U1206" i="1"/>
  <c r="E1206" i="1"/>
  <c r="V1206" i="1" s="1"/>
  <c r="U1202" i="1"/>
  <c r="E1202" i="1"/>
  <c r="V1202" i="1" s="1"/>
  <c r="U1198" i="1"/>
  <c r="E1198" i="1"/>
  <c r="V1198" i="1" s="1"/>
  <c r="U1195" i="1"/>
  <c r="E1195" i="1"/>
  <c r="V1195" i="1" s="1"/>
  <c r="U1190" i="1"/>
  <c r="E1190" i="1"/>
  <c r="V1190" i="1" s="1"/>
  <c r="U1188" i="1"/>
  <c r="E1188" i="1"/>
  <c r="V1188" i="1" s="1"/>
  <c r="U1183" i="1"/>
  <c r="E1183" i="1"/>
  <c r="V1183" i="1" s="1"/>
  <c r="U1176" i="1"/>
  <c r="E1176" i="1"/>
  <c r="V1176" i="1" s="1"/>
  <c r="U1174" i="1"/>
  <c r="E1174" i="1"/>
  <c r="V1174" i="1" s="1"/>
  <c r="U1171" i="1"/>
  <c r="E1171" i="1"/>
  <c r="V1171" i="1" s="1"/>
  <c r="U1167" i="1"/>
  <c r="E1167" i="1"/>
  <c r="V1167" i="1" s="1"/>
  <c r="U1164" i="1"/>
  <c r="E1164" i="1"/>
  <c r="V1164" i="1" s="1"/>
  <c r="U1158" i="1"/>
  <c r="E1158" i="1"/>
  <c r="V1158" i="1" s="1"/>
  <c r="U1155" i="1"/>
  <c r="E1155" i="1"/>
  <c r="V1155" i="1" s="1"/>
  <c r="U1153" i="1"/>
  <c r="E1153" i="1"/>
  <c r="V1153" i="1" s="1"/>
  <c r="U1146" i="1"/>
  <c r="E1146" i="1"/>
  <c r="V1146" i="1" s="1"/>
  <c r="U1140" i="1"/>
  <c r="E1140" i="1"/>
  <c r="V1140" i="1" s="1"/>
  <c r="U1139" i="1"/>
  <c r="E1139" i="1"/>
  <c r="V1139" i="1" s="1"/>
  <c r="U1132" i="1"/>
  <c r="E1132" i="1"/>
  <c r="V1132" i="1" s="1"/>
  <c r="U1131" i="1"/>
  <c r="E1131" i="1"/>
  <c r="V1131" i="1" s="1"/>
  <c r="U1127" i="1"/>
  <c r="E1127" i="1"/>
  <c r="V1127" i="1" s="1"/>
  <c r="U1124" i="1"/>
  <c r="E1124" i="1"/>
  <c r="V1124" i="1" s="1"/>
  <c r="U1118" i="1"/>
  <c r="E1118" i="1"/>
  <c r="V1118" i="1" s="1"/>
  <c r="U1115" i="1"/>
  <c r="E1115" i="1"/>
  <c r="V1115" i="1" s="1"/>
  <c r="U1111" i="1"/>
  <c r="E1111" i="1"/>
  <c r="V1111" i="1" s="1"/>
  <c r="U1107" i="1"/>
  <c r="E1107" i="1"/>
  <c r="V1107" i="1" s="1"/>
  <c r="T1382" i="1"/>
  <c r="AF1382" i="1" s="1"/>
  <c r="S1383" i="1"/>
  <c r="U1383" i="1" s="1"/>
  <c r="E1434" i="1"/>
  <c r="E1427" i="1"/>
  <c r="E1409" i="1"/>
  <c r="E1440" i="1"/>
  <c r="E1435" i="1"/>
  <c r="E1433" i="1"/>
  <c r="E1429" i="1"/>
  <c r="E1426" i="1"/>
  <c r="E1418" i="1"/>
  <c r="E1417" i="1"/>
  <c r="E1412" i="1"/>
  <c r="E1408" i="1"/>
  <c r="E1403" i="1"/>
  <c r="E1401" i="1"/>
  <c r="E1396" i="1"/>
  <c r="E1392" i="1"/>
  <c r="E1390" i="1"/>
  <c r="E1388" i="1"/>
  <c r="U1379" i="1"/>
  <c r="E1379" i="1"/>
  <c r="V1379" i="1" s="1"/>
  <c r="U1376" i="1"/>
  <c r="E1376" i="1"/>
  <c r="V1376" i="1" s="1"/>
  <c r="U1372" i="1"/>
  <c r="E1372" i="1"/>
  <c r="V1372" i="1" s="1"/>
  <c r="U1369" i="1"/>
  <c r="E1369" i="1"/>
  <c r="V1369" i="1" s="1"/>
  <c r="U1364" i="1"/>
  <c r="E1364" i="1"/>
  <c r="V1364" i="1" s="1"/>
  <c r="U1360" i="1"/>
  <c r="E1360" i="1"/>
  <c r="V1360" i="1" s="1"/>
  <c r="U1357" i="1"/>
  <c r="E1357" i="1"/>
  <c r="V1357" i="1" s="1"/>
  <c r="U1353" i="1"/>
  <c r="E1353" i="1"/>
  <c r="V1353" i="1" s="1"/>
  <c r="U1348" i="1"/>
  <c r="E1348" i="1"/>
  <c r="V1348" i="1" s="1"/>
  <c r="U1343" i="1"/>
  <c r="E1343" i="1"/>
  <c r="V1343" i="1" s="1"/>
  <c r="U1341" i="1"/>
  <c r="E1341" i="1"/>
  <c r="V1341" i="1" s="1"/>
  <c r="U1339" i="1"/>
  <c r="E1339" i="1"/>
  <c r="V1339" i="1" s="1"/>
  <c r="U1333" i="1"/>
  <c r="E1333" i="1"/>
  <c r="V1333" i="1" s="1"/>
  <c r="U1330" i="1"/>
  <c r="E1330" i="1"/>
  <c r="V1330" i="1" s="1"/>
  <c r="U1323" i="1"/>
  <c r="E1323" i="1"/>
  <c r="V1323" i="1" s="1"/>
  <c r="U1321" i="1"/>
  <c r="E1321" i="1"/>
  <c r="V1321" i="1" s="1"/>
  <c r="U1316" i="1"/>
  <c r="E1316" i="1"/>
  <c r="V1316" i="1" s="1"/>
  <c r="U1314" i="1"/>
  <c r="E1314" i="1"/>
  <c r="V1314" i="1" s="1"/>
  <c r="U1311" i="1"/>
  <c r="E1311" i="1"/>
  <c r="V1311" i="1" s="1"/>
  <c r="U1309" i="1"/>
  <c r="E1309" i="1"/>
  <c r="V1309" i="1" s="1"/>
  <c r="U1300" i="1"/>
  <c r="E1300" i="1"/>
  <c r="V1300" i="1" s="1"/>
  <c r="U1297" i="1"/>
  <c r="E1297" i="1"/>
  <c r="V1297" i="1" s="1"/>
  <c r="U1293" i="1"/>
  <c r="E1293" i="1"/>
  <c r="V1293" i="1" s="1"/>
  <c r="U1288" i="1"/>
  <c r="E1288" i="1"/>
  <c r="V1288" i="1" s="1"/>
  <c r="U1284" i="1"/>
  <c r="E1284" i="1"/>
  <c r="V1284" i="1" s="1"/>
  <c r="U1281" i="1"/>
  <c r="E1281" i="1"/>
  <c r="V1281" i="1" s="1"/>
  <c r="U1277" i="1"/>
  <c r="E1277" i="1"/>
  <c r="V1277" i="1" s="1"/>
  <c r="U1274" i="1"/>
  <c r="E1274" i="1"/>
  <c r="V1274" i="1" s="1"/>
  <c r="U1270" i="1"/>
  <c r="E1270" i="1"/>
  <c r="V1270" i="1" s="1"/>
  <c r="U1265" i="1"/>
  <c r="E1265" i="1"/>
  <c r="V1265" i="1" s="1"/>
  <c r="U1261" i="1"/>
  <c r="E1261" i="1"/>
  <c r="V1261" i="1" s="1"/>
  <c r="U1258" i="1"/>
  <c r="E1258" i="1"/>
  <c r="V1258" i="1" s="1"/>
  <c r="U1254" i="1"/>
  <c r="E1254" i="1"/>
  <c r="V1254" i="1" s="1"/>
  <c r="U1248" i="1"/>
  <c r="E1248" i="1"/>
  <c r="V1248" i="1" s="1"/>
  <c r="U1243" i="1"/>
  <c r="E1243" i="1"/>
  <c r="V1243" i="1" s="1"/>
  <c r="U1242" i="1"/>
  <c r="E1242" i="1"/>
  <c r="V1242" i="1" s="1"/>
  <c r="U1234" i="1"/>
  <c r="E1234" i="1"/>
  <c r="V1234" i="1" s="1"/>
  <c r="U1233" i="1"/>
  <c r="E1233" i="1"/>
  <c r="V1233" i="1" s="1"/>
  <c r="U1229" i="1"/>
  <c r="E1229" i="1"/>
  <c r="V1229" i="1" s="1"/>
  <c r="U1225" i="1"/>
  <c r="E1225" i="1"/>
  <c r="V1225" i="1" s="1"/>
  <c r="U1219" i="1"/>
  <c r="E1219" i="1"/>
  <c r="V1219" i="1" s="1"/>
  <c r="U1218" i="1"/>
  <c r="E1218" i="1"/>
  <c r="V1218" i="1" s="1"/>
  <c r="U1213" i="1"/>
  <c r="E1213" i="1"/>
  <c r="V1213" i="1" s="1"/>
  <c r="U1208" i="1"/>
  <c r="E1208" i="1"/>
  <c r="V1208" i="1" s="1"/>
  <c r="U1205" i="1"/>
  <c r="E1205" i="1"/>
  <c r="V1205" i="1" s="1"/>
  <c r="U1201" i="1"/>
  <c r="E1201" i="1"/>
  <c r="V1201" i="1" s="1"/>
  <c r="U1196" i="1"/>
  <c r="E1196" i="1"/>
  <c r="V1196" i="1" s="1"/>
  <c r="U1193" i="1"/>
  <c r="E1193" i="1"/>
  <c r="V1193" i="1" s="1"/>
  <c r="U1189" i="1"/>
  <c r="E1189" i="1"/>
  <c r="V1189" i="1" s="1"/>
  <c r="U1187" i="1"/>
  <c r="E1187" i="1"/>
  <c r="V1187" i="1" s="1"/>
  <c r="U1182" i="1"/>
  <c r="E1182" i="1"/>
  <c r="V1182" i="1" s="1"/>
  <c r="U1179" i="1"/>
  <c r="E1179" i="1"/>
  <c r="V1179" i="1" s="1"/>
  <c r="U1172" i="1"/>
  <c r="E1172" i="1"/>
  <c r="V1172" i="1" s="1"/>
  <c r="U1168" i="1"/>
  <c r="E1168" i="1"/>
  <c r="V1168" i="1" s="1"/>
  <c r="U1165" i="1"/>
  <c r="E1165" i="1"/>
  <c r="V1165" i="1" s="1"/>
  <c r="U1160" i="1"/>
  <c r="E1160" i="1"/>
  <c r="V1160" i="1" s="1"/>
  <c r="U1157" i="1"/>
  <c r="E1157" i="1"/>
  <c r="V1157" i="1" s="1"/>
  <c r="U1152" i="1"/>
  <c r="E1152" i="1"/>
  <c r="V1152" i="1" s="1"/>
  <c r="U1151" i="1"/>
  <c r="E1151" i="1"/>
  <c r="V1151" i="1" s="1"/>
  <c r="U1142" i="1"/>
  <c r="E1142" i="1"/>
  <c r="V1142" i="1" s="1"/>
  <c r="U1141" i="1"/>
  <c r="E1141" i="1"/>
  <c r="V1141" i="1" s="1"/>
  <c r="U1137" i="1"/>
  <c r="E1137" i="1"/>
  <c r="V1137" i="1" s="1"/>
  <c r="U1135" i="1"/>
  <c r="E1135" i="1"/>
  <c r="V1135" i="1" s="1"/>
  <c r="U1128" i="1"/>
  <c r="E1128" i="1"/>
  <c r="V1128" i="1" s="1"/>
  <c r="U1126" i="1"/>
  <c r="E1126" i="1"/>
  <c r="V1126" i="1" s="1"/>
  <c r="U1121" i="1"/>
  <c r="E1121" i="1"/>
  <c r="V1121" i="1" s="1"/>
  <c r="U1117" i="1"/>
  <c r="E1117" i="1"/>
  <c r="V1117" i="1" s="1"/>
  <c r="U1112" i="1"/>
  <c r="E1112" i="1"/>
  <c r="V1112" i="1" s="1"/>
  <c r="U1110" i="1"/>
  <c r="E1110" i="1"/>
  <c r="V1110" i="1" s="1"/>
  <c r="E1441" i="1"/>
  <c r="E1437" i="1"/>
  <c r="E1421" i="1"/>
  <c r="E1416" i="1"/>
  <c r="E1410" i="1"/>
  <c r="E1399" i="1"/>
  <c r="E1398" i="1"/>
  <c r="E1391" i="1"/>
  <c r="E1387" i="1"/>
  <c r="E1383" i="1"/>
  <c r="V1383" i="1" s="1"/>
  <c r="U1381" i="1"/>
  <c r="E1381" i="1"/>
  <c r="V1381" i="1" s="1"/>
  <c r="U1377" i="1"/>
  <c r="E1377" i="1"/>
  <c r="V1377" i="1" s="1"/>
  <c r="U1373" i="1"/>
  <c r="E1373" i="1"/>
  <c r="V1373" i="1" s="1"/>
  <c r="U1368" i="1"/>
  <c r="E1368" i="1"/>
  <c r="V1368" i="1" s="1"/>
  <c r="U1366" i="1"/>
  <c r="E1366" i="1"/>
  <c r="V1366" i="1" s="1"/>
  <c r="U1361" i="1"/>
  <c r="E1361" i="1"/>
  <c r="V1361" i="1" s="1"/>
  <c r="U1356" i="1"/>
  <c r="E1356" i="1"/>
  <c r="V1356" i="1" s="1"/>
  <c r="U1355" i="1"/>
  <c r="E1355" i="1"/>
  <c r="V1355" i="1" s="1"/>
  <c r="U1346" i="1"/>
  <c r="E1346" i="1"/>
  <c r="V1346" i="1" s="1"/>
  <c r="U1344" i="1"/>
  <c r="E1344" i="1"/>
  <c r="V1344" i="1" s="1"/>
  <c r="U1342" i="1"/>
  <c r="E1342" i="1"/>
  <c r="V1342" i="1" s="1"/>
  <c r="U1336" i="1"/>
  <c r="E1336" i="1"/>
  <c r="V1336" i="1" s="1"/>
  <c r="U1331" i="1"/>
  <c r="E1331" i="1"/>
  <c r="V1331" i="1" s="1"/>
  <c r="U1329" i="1"/>
  <c r="E1329" i="1"/>
  <c r="V1329" i="1" s="1"/>
  <c r="U1324" i="1"/>
  <c r="E1324" i="1"/>
  <c r="V1324" i="1" s="1"/>
  <c r="U1320" i="1"/>
  <c r="E1320" i="1"/>
  <c r="V1320" i="1" s="1"/>
  <c r="U1317" i="1"/>
  <c r="E1317" i="1"/>
  <c r="V1317" i="1" s="1"/>
  <c r="U1310" i="1"/>
  <c r="E1310" i="1"/>
  <c r="V1310" i="1" s="1"/>
  <c r="U1306" i="1"/>
  <c r="E1306" i="1"/>
  <c r="V1306" i="1" s="1"/>
  <c r="U1304" i="1"/>
  <c r="E1304" i="1"/>
  <c r="V1304" i="1" s="1"/>
  <c r="U1301" i="1"/>
  <c r="E1301" i="1"/>
  <c r="V1301" i="1" s="1"/>
  <c r="U1296" i="1"/>
  <c r="E1296" i="1"/>
  <c r="V1296" i="1" s="1"/>
  <c r="U1291" i="1"/>
  <c r="E1291" i="1"/>
  <c r="V1291" i="1" s="1"/>
  <c r="U1290" i="1"/>
  <c r="E1290" i="1"/>
  <c r="V1290" i="1" s="1"/>
  <c r="U1282" i="1"/>
  <c r="E1282" i="1"/>
  <c r="V1282" i="1" s="1"/>
  <c r="U1280" i="1"/>
  <c r="E1280" i="1"/>
  <c r="V1280" i="1" s="1"/>
  <c r="U1276" i="1"/>
  <c r="E1276" i="1"/>
  <c r="V1276" i="1" s="1"/>
  <c r="U1271" i="1"/>
  <c r="E1271" i="1"/>
  <c r="V1271" i="1" s="1"/>
  <c r="U1268" i="1"/>
  <c r="E1268" i="1"/>
  <c r="V1268" i="1" s="1"/>
  <c r="U1264" i="1"/>
  <c r="E1264" i="1"/>
  <c r="V1264" i="1" s="1"/>
  <c r="U1260" i="1"/>
  <c r="E1260" i="1"/>
  <c r="V1260" i="1" s="1"/>
  <c r="U1255" i="1"/>
  <c r="E1255" i="1"/>
  <c r="V1255" i="1" s="1"/>
  <c r="U1250" i="1"/>
  <c r="E1250" i="1"/>
  <c r="V1250" i="1" s="1"/>
  <c r="U1249" i="1"/>
  <c r="E1249" i="1"/>
  <c r="V1249" i="1" s="1"/>
  <c r="U1245" i="1"/>
  <c r="E1245" i="1"/>
  <c r="V1245" i="1" s="1"/>
  <c r="U1239" i="1"/>
  <c r="E1239" i="1"/>
  <c r="V1239" i="1" s="1"/>
  <c r="U1238" i="1"/>
  <c r="E1238" i="1"/>
  <c r="V1238" i="1" s="1"/>
  <c r="U1232" i="1"/>
  <c r="E1232" i="1"/>
  <c r="V1232" i="1" s="1"/>
  <c r="U1228" i="1"/>
  <c r="E1228" i="1"/>
  <c r="V1228" i="1" s="1"/>
  <c r="U1222" i="1"/>
  <c r="E1222" i="1"/>
  <c r="V1222" i="1" s="1"/>
  <c r="U1220" i="1"/>
  <c r="E1220" i="1"/>
  <c r="V1220" i="1" s="1"/>
  <c r="U1215" i="1"/>
  <c r="E1215" i="1"/>
  <c r="V1215" i="1" s="1"/>
  <c r="U1212" i="1"/>
  <c r="E1212" i="1"/>
  <c r="V1212" i="1" s="1"/>
  <c r="U1210" i="1"/>
  <c r="E1210" i="1"/>
  <c r="V1210" i="1" s="1"/>
  <c r="U1204" i="1"/>
  <c r="E1204" i="1"/>
  <c r="V1204" i="1" s="1"/>
  <c r="U1200" i="1"/>
  <c r="E1200" i="1"/>
  <c r="V1200" i="1" s="1"/>
  <c r="U1197" i="1"/>
  <c r="E1197" i="1"/>
  <c r="V1197" i="1" s="1"/>
  <c r="U1192" i="1"/>
  <c r="E1192" i="1"/>
  <c r="V1192" i="1" s="1"/>
  <c r="U1186" i="1"/>
  <c r="E1186" i="1"/>
  <c r="V1186" i="1" s="1"/>
  <c r="U1184" i="1"/>
  <c r="E1184" i="1"/>
  <c r="V1184" i="1" s="1"/>
  <c r="U1180" i="1"/>
  <c r="E1180" i="1"/>
  <c r="V1180" i="1" s="1"/>
  <c r="U1177" i="1"/>
  <c r="E1177" i="1"/>
  <c r="V1177" i="1" s="1"/>
  <c r="U1173" i="1"/>
  <c r="E1173" i="1"/>
  <c r="V1173" i="1" s="1"/>
  <c r="U1169" i="1"/>
  <c r="E1169" i="1"/>
  <c r="V1169" i="1" s="1"/>
  <c r="U1162" i="1"/>
  <c r="E1162" i="1"/>
  <c r="V1162" i="1" s="1"/>
  <c r="U1161" i="1"/>
  <c r="E1161" i="1"/>
  <c r="V1161" i="1" s="1"/>
  <c r="U1156" i="1"/>
  <c r="E1156" i="1"/>
  <c r="V1156" i="1" s="1"/>
  <c r="U1149" i="1"/>
  <c r="E1149" i="1"/>
  <c r="V1149" i="1" s="1"/>
  <c r="U1148" i="1"/>
  <c r="E1148" i="1"/>
  <c r="V1148" i="1" s="1"/>
  <c r="U1147" i="1"/>
  <c r="E1147" i="1"/>
  <c r="V1147" i="1" s="1"/>
  <c r="U1143" i="1"/>
  <c r="E1143" i="1"/>
  <c r="V1143" i="1" s="1"/>
  <c r="U1136" i="1"/>
  <c r="E1136" i="1"/>
  <c r="V1136" i="1" s="1"/>
  <c r="U1133" i="1"/>
  <c r="E1133" i="1"/>
  <c r="V1133" i="1" s="1"/>
  <c r="U1129" i="1"/>
  <c r="E1129" i="1"/>
  <c r="V1129" i="1" s="1"/>
  <c r="U1123" i="1"/>
  <c r="E1123" i="1"/>
  <c r="V1123" i="1" s="1"/>
  <c r="U1119" i="1"/>
  <c r="E1119" i="1"/>
  <c r="V1119" i="1" s="1"/>
  <c r="U1116" i="1"/>
  <c r="E1116" i="1"/>
  <c r="V1116" i="1" s="1"/>
  <c r="U1113" i="1"/>
  <c r="E1113" i="1"/>
  <c r="V1113" i="1" s="1"/>
  <c r="U1108" i="1"/>
  <c r="E1108" i="1"/>
  <c r="V1108" i="1" s="1"/>
  <c r="AC1386" i="1"/>
  <c r="AE1386" i="1" s="1"/>
  <c r="G1386" i="1"/>
  <c r="F1385" i="1"/>
  <c r="J1385" i="1" s="1"/>
  <c r="W1139" i="1" l="1"/>
  <c r="AG1139" i="1" s="1"/>
  <c r="W1188" i="1"/>
  <c r="AG1188" i="1" s="1"/>
  <c r="B1188" i="1" s="1"/>
  <c r="W1124" i="1"/>
  <c r="AG1124" i="1" s="1"/>
  <c r="W1171" i="1"/>
  <c r="AG1171" i="1" s="1"/>
  <c r="W1216" i="1"/>
  <c r="AG1216" i="1" s="1"/>
  <c r="W1235" i="1"/>
  <c r="AG1235" i="1" s="1"/>
  <c r="W1267" i="1"/>
  <c r="AG1267" i="1" s="1"/>
  <c r="O1385" i="1"/>
  <c r="R1385" i="1" s="1"/>
  <c r="V1385" i="1" s="1"/>
  <c r="W1283" i="1"/>
  <c r="AG1283" i="1" s="1"/>
  <c r="W1315" i="1"/>
  <c r="AG1315" i="1" s="1"/>
  <c r="W1375" i="1"/>
  <c r="AG1375" i="1" s="1"/>
  <c r="B1375" i="1" s="1"/>
  <c r="W1107" i="1"/>
  <c r="AG1107" i="1" s="1"/>
  <c r="B1107" i="1" s="1"/>
  <c r="W1155" i="1"/>
  <c r="AG1155" i="1" s="1"/>
  <c r="W1202" i="1"/>
  <c r="AG1202" i="1" s="1"/>
  <c r="B1202" i="1" s="1"/>
  <c r="W1252" i="1"/>
  <c r="AG1252" i="1" s="1"/>
  <c r="W1299" i="1"/>
  <c r="AG1299" i="1" s="1"/>
  <c r="W1345" i="1"/>
  <c r="AG1345" i="1" s="1"/>
  <c r="B1345" i="1" s="1"/>
  <c r="W1359" i="1"/>
  <c r="AG1359" i="1" s="1"/>
  <c r="B1359" i="1" s="1"/>
  <c r="W1115" i="1"/>
  <c r="W1131" i="1"/>
  <c r="AG1131" i="1" s="1"/>
  <c r="B1131" i="1" s="1"/>
  <c r="W1146" i="1"/>
  <c r="AG1146" i="1" s="1"/>
  <c r="B1146" i="1" s="1"/>
  <c r="W1164" i="1"/>
  <c r="AG1164" i="1" s="1"/>
  <c r="B1164" i="1" s="1"/>
  <c r="W1176" i="1"/>
  <c r="AG1176" i="1" s="1"/>
  <c r="B1176" i="1" s="1"/>
  <c r="W1195" i="1"/>
  <c r="AG1195" i="1" s="1"/>
  <c r="B1195" i="1" s="1"/>
  <c r="W1211" i="1"/>
  <c r="AG1211" i="1" s="1"/>
  <c r="B1211" i="1" s="1"/>
  <c r="W1226" i="1"/>
  <c r="AG1226" i="1" s="1"/>
  <c r="B1226" i="1" s="1"/>
  <c r="W1241" i="1"/>
  <c r="AG1241" i="1" s="1"/>
  <c r="B1241" i="1" s="1"/>
  <c r="W1257" i="1"/>
  <c r="AG1257" i="1" s="1"/>
  <c r="B1257" i="1" s="1"/>
  <c r="W1275" i="1"/>
  <c r="AG1275" i="1" s="1"/>
  <c r="B1275" i="1" s="1"/>
  <c r="W1289" i="1"/>
  <c r="AG1289" i="1" s="1"/>
  <c r="B1289" i="1" s="1"/>
  <c r="W1305" i="1"/>
  <c r="AG1305" i="1" s="1"/>
  <c r="B1305" i="1" s="1"/>
  <c r="W1335" i="1"/>
  <c r="AG1335" i="1" s="1"/>
  <c r="B1335" i="1" s="1"/>
  <c r="W1352" i="1"/>
  <c r="AG1352" i="1" s="1"/>
  <c r="B1352" i="1" s="1"/>
  <c r="W1367" i="1"/>
  <c r="AG1367" i="1" s="1"/>
  <c r="B1367" i="1" s="1"/>
  <c r="W1322" i="1"/>
  <c r="AG1322" i="1" s="1"/>
  <c r="B1322" i="1" s="1"/>
  <c r="W1327" i="1"/>
  <c r="AG1327" i="1" s="1"/>
  <c r="W1338" i="1"/>
  <c r="AG1338" i="1" s="1"/>
  <c r="B1338" i="1" s="1"/>
  <c r="W1349" i="1"/>
  <c r="AG1349" i="1" s="1"/>
  <c r="B1349" i="1" s="1"/>
  <c r="W1351" i="1"/>
  <c r="AG1351" i="1" s="1"/>
  <c r="B1351" i="1" s="1"/>
  <c r="W1362" i="1"/>
  <c r="AG1362" i="1" s="1"/>
  <c r="W1371" i="1"/>
  <c r="AG1371" i="1" s="1"/>
  <c r="B1371" i="1" s="1"/>
  <c r="W1378" i="1"/>
  <c r="AG1378" i="1" s="1"/>
  <c r="W1358" i="1"/>
  <c r="AG1358" i="1" s="1"/>
  <c r="B1358" i="1" s="1"/>
  <c r="W1365" i="1"/>
  <c r="AG1365" i="1" s="1"/>
  <c r="W1374" i="1"/>
  <c r="AG1374" i="1" s="1"/>
  <c r="B1374" i="1" s="1"/>
  <c r="W1380" i="1"/>
  <c r="AG1380" i="1" s="1"/>
  <c r="W1372" i="1"/>
  <c r="AG1372" i="1" s="1"/>
  <c r="W1379" i="1"/>
  <c r="AG1379" i="1" s="1"/>
  <c r="B1379" i="1" s="1"/>
  <c r="F1386" i="1"/>
  <c r="O1386" i="1" s="1"/>
  <c r="R1386" i="1" s="1"/>
  <c r="V1386" i="1" s="1"/>
  <c r="T1383" i="1"/>
  <c r="AF1383" i="1" s="1"/>
  <c r="S1384" i="1"/>
  <c r="X1445" i="1"/>
  <c r="A1446" i="1"/>
  <c r="K1445" i="1"/>
  <c r="G1387" i="1"/>
  <c r="AC1387" i="1"/>
  <c r="AE1387" i="1" s="1"/>
  <c r="W1109" i="1"/>
  <c r="W1120" i="1"/>
  <c r="W1125" i="1"/>
  <c r="W1134" i="1"/>
  <c r="W1145" i="1"/>
  <c r="W1150" i="1"/>
  <c r="W1159" i="1"/>
  <c r="W1166" i="1"/>
  <c r="W1175" i="1"/>
  <c r="W1181" i="1"/>
  <c r="W1191" i="1"/>
  <c r="W1199" i="1"/>
  <c r="W1207" i="1"/>
  <c r="W1214" i="1"/>
  <c r="W1223" i="1"/>
  <c r="W1230" i="1"/>
  <c r="W1237" i="1"/>
  <c r="W1247" i="1"/>
  <c r="W1253" i="1"/>
  <c r="W1263" i="1"/>
  <c r="W1272" i="1"/>
  <c r="W1278" i="1"/>
  <c r="W1286" i="1"/>
  <c r="W1295" i="1"/>
  <c r="W1303" i="1"/>
  <c r="W1312" i="1"/>
  <c r="W1319" i="1"/>
  <c r="W1328" i="1"/>
  <c r="E1444" i="1"/>
  <c r="W1113" i="1"/>
  <c r="W1119" i="1"/>
  <c r="W1129" i="1"/>
  <c r="W1136" i="1"/>
  <c r="W1147" i="1"/>
  <c r="W1149" i="1"/>
  <c r="W1161" i="1"/>
  <c r="W1169" i="1"/>
  <c r="W1177" i="1"/>
  <c r="W1184" i="1"/>
  <c r="W1192" i="1"/>
  <c r="W1200" i="1"/>
  <c r="W1210" i="1"/>
  <c r="W1215" i="1"/>
  <c r="W1222" i="1"/>
  <c r="W1232" i="1"/>
  <c r="W1239" i="1"/>
  <c r="W1249" i="1"/>
  <c r="W1255" i="1"/>
  <c r="W1264" i="1"/>
  <c r="W1271" i="1"/>
  <c r="W1280" i="1"/>
  <c r="W1290" i="1"/>
  <c r="W1296" i="1"/>
  <c r="W1304" i="1"/>
  <c r="W1310" i="1"/>
  <c r="W1320" i="1"/>
  <c r="W1329" i="1"/>
  <c r="W1336" i="1"/>
  <c r="W1344" i="1"/>
  <c r="W1355" i="1"/>
  <c r="W1361" i="1"/>
  <c r="W1368" i="1"/>
  <c r="W1377" i="1"/>
  <c r="W1383" i="1"/>
  <c r="W1112" i="1"/>
  <c r="W1121" i="1"/>
  <c r="W1128" i="1"/>
  <c r="W1137" i="1"/>
  <c r="W1142" i="1"/>
  <c r="W1152" i="1"/>
  <c r="W1160" i="1"/>
  <c r="W1168" i="1"/>
  <c r="W1179" i="1"/>
  <c r="W1187" i="1"/>
  <c r="W1193" i="1"/>
  <c r="W1201" i="1"/>
  <c r="W1208" i="1"/>
  <c r="W1218" i="1"/>
  <c r="W1225" i="1"/>
  <c r="W1233" i="1"/>
  <c r="W1242" i="1"/>
  <c r="W1248" i="1"/>
  <c r="W1258" i="1"/>
  <c r="W1265" i="1"/>
  <c r="W1274" i="1"/>
  <c r="W1281" i="1"/>
  <c r="W1288" i="1"/>
  <c r="W1297" i="1"/>
  <c r="W1309" i="1"/>
  <c r="W1314" i="1"/>
  <c r="W1321" i="1"/>
  <c r="W1330" i="1"/>
  <c r="W1339" i="1"/>
  <c r="W1343" i="1"/>
  <c r="W1353" i="1"/>
  <c r="W1360" i="1"/>
  <c r="W1369" i="1"/>
  <c r="W1376" i="1"/>
  <c r="W1111" i="1"/>
  <c r="W1118" i="1"/>
  <c r="W1127" i="1"/>
  <c r="W1132" i="1"/>
  <c r="W1140" i="1"/>
  <c r="W1153" i="1"/>
  <c r="W1158" i="1"/>
  <c r="W1167" i="1"/>
  <c r="W1174" i="1"/>
  <c r="W1183" i="1"/>
  <c r="W1190" i="1"/>
  <c r="W1198" i="1"/>
  <c r="W1206" i="1"/>
  <c r="W1217" i="1"/>
  <c r="W1224" i="1"/>
  <c r="W1231" i="1"/>
  <c r="W1240" i="1"/>
  <c r="W1246" i="1"/>
  <c r="W1256" i="1"/>
  <c r="W1262" i="1"/>
  <c r="W1269" i="1"/>
  <c r="W1279" i="1"/>
  <c r="W1287" i="1"/>
  <c r="W1294" i="1"/>
  <c r="W1302" i="1"/>
  <c r="W1308" i="1"/>
  <c r="W1318" i="1"/>
  <c r="W1325" i="1"/>
  <c r="W1334" i="1"/>
  <c r="W1340" i="1"/>
  <c r="W1350" i="1"/>
  <c r="AB1447" i="1"/>
  <c r="Y1444" i="1"/>
  <c r="AJ1445" i="1"/>
  <c r="Z1444" i="1"/>
  <c r="AA1444" i="1" s="1"/>
  <c r="AH1444" i="1" s="1"/>
  <c r="C1445" i="1"/>
  <c r="I1445" i="1"/>
  <c r="H1445" i="1" s="1"/>
  <c r="M1388" i="1"/>
  <c r="N1388" i="1" s="1"/>
  <c r="P1388" i="1"/>
  <c r="Q1388" i="1"/>
  <c r="L1389" i="1"/>
  <c r="W1106" i="1"/>
  <c r="W1114" i="1"/>
  <c r="W1122" i="1"/>
  <c r="W1130" i="1"/>
  <c r="W1138" i="1"/>
  <c r="W1144" i="1"/>
  <c r="W1154" i="1"/>
  <c r="W1163" i="1"/>
  <c r="W1170" i="1"/>
  <c r="W1178" i="1"/>
  <c r="W1185" i="1"/>
  <c r="W1194" i="1"/>
  <c r="W1203" i="1"/>
  <c r="W1209" i="1"/>
  <c r="W1221" i="1"/>
  <c r="W1227" i="1"/>
  <c r="W1236" i="1"/>
  <c r="W1244" i="1"/>
  <c r="W1251" i="1"/>
  <c r="W1259" i="1"/>
  <c r="W1266" i="1"/>
  <c r="W1273" i="1"/>
  <c r="W1285" i="1"/>
  <c r="W1292" i="1"/>
  <c r="W1298" i="1"/>
  <c r="W1307" i="1"/>
  <c r="W1313" i="1"/>
  <c r="W1326" i="1"/>
  <c r="W1332" i="1"/>
  <c r="W1337" i="1"/>
  <c r="W1347" i="1"/>
  <c r="W1354" i="1"/>
  <c r="W1363" i="1"/>
  <c r="W1370" i="1"/>
  <c r="W1382" i="1"/>
  <c r="W1108" i="1"/>
  <c r="W1116" i="1"/>
  <c r="W1123" i="1"/>
  <c r="W1133" i="1"/>
  <c r="W1143" i="1"/>
  <c r="W1148" i="1"/>
  <c r="W1156" i="1"/>
  <c r="W1162" i="1"/>
  <c r="W1173" i="1"/>
  <c r="W1180" i="1"/>
  <c r="W1186" i="1"/>
  <c r="W1197" i="1"/>
  <c r="W1204" i="1"/>
  <c r="W1212" i="1"/>
  <c r="W1220" i="1"/>
  <c r="W1228" i="1"/>
  <c r="W1238" i="1"/>
  <c r="W1245" i="1"/>
  <c r="W1250" i="1"/>
  <c r="W1260" i="1"/>
  <c r="W1268" i="1"/>
  <c r="W1276" i="1"/>
  <c r="W1282" i="1"/>
  <c r="W1291" i="1"/>
  <c r="W1301" i="1"/>
  <c r="W1306" i="1"/>
  <c r="W1317" i="1"/>
  <c r="W1324" i="1"/>
  <c r="W1331" i="1"/>
  <c r="W1342" i="1"/>
  <c r="W1346" i="1"/>
  <c r="W1356" i="1"/>
  <c r="W1366" i="1"/>
  <c r="W1373" i="1"/>
  <c r="W1381" i="1"/>
  <c r="W1110" i="1"/>
  <c r="W1117" i="1"/>
  <c r="W1126" i="1"/>
  <c r="W1135" i="1"/>
  <c r="W1141" i="1"/>
  <c r="W1151" i="1"/>
  <c r="W1157" i="1"/>
  <c r="W1165" i="1"/>
  <c r="W1172" i="1"/>
  <c r="W1182" i="1"/>
  <c r="W1189" i="1"/>
  <c r="W1196" i="1"/>
  <c r="W1205" i="1"/>
  <c r="W1213" i="1"/>
  <c r="W1219" i="1"/>
  <c r="W1229" i="1"/>
  <c r="W1234" i="1"/>
  <c r="W1243" i="1"/>
  <c r="W1254" i="1"/>
  <c r="W1261" i="1"/>
  <c r="W1270" i="1"/>
  <c r="W1277" i="1"/>
  <c r="W1284" i="1"/>
  <c r="W1293" i="1"/>
  <c r="W1300" i="1"/>
  <c r="W1311" i="1"/>
  <c r="W1316" i="1"/>
  <c r="W1323" i="1"/>
  <c r="W1333" i="1"/>
  <c r="W1341" i="1"/>
  <c r="W1348" i="1"/>
  <c r="W1357" i="1"/>
  <c r="W1364" i="1"/>
  <c r="AG1115" i="1"/>
  <c r="B1115" i="1" s="1"/>
  <c r="J1386" i="1" l="1"/>
  <c r="AG1341" i="1"/>
  <c r="B1341" i="1" s="1"/>
  <c r="AG1311" i="1"/>
  <c r="AG1277" i="1"/>
  <c r="B1277" i="1" s="1"/>
  <c r="AG1243" i="1"/>
  <c r="AG1213" i="1"/>
  <c r="B1213" i="1" s="1"/>
  <c r="AG1182" i="1"/>
  <c r="AG1151" i="1"/>
  <c r="B1151" i="1" s="1"/>
  <c r="AG1117" i="1"/>
  <c r="AG1366" i="1"/>
  <c r="B1366" i="1" s="1"/>
  <c r="AG1331" i="1"/>
  <c r="AG1301" i="1"/>
  <c r="B1301" i="1" s="1"/>
  <c r="AG1268" i="1"/>
  <c r="AG1238" i="1"/>
  <c r="B1238" i="1" s="1"/>
  <c r="AG1204" i="1"/>
  <c r="AG1173" i="1"/>
  <c r="B1173" i="1" s="1"/>
  <c r="AG1143" i="1"/>
  <c r="AG1108" i="1"/>
  <c r="AG1354" i="1"/>
  <c r="B1354" i="1" s="1"/>
  <c r="AG1326" i="1"/>
  <c r="AG1292" i="1"/>
  <c r="AG1259" i="1"/>
  <c r="B1259" i="1" s="1"/>
  <c r="AG1227" i="1"/>
  <c r="B1227" i="1" s="1"/>
  <c r="AG1194" i="1"/>
  <c r="B1194" i="1" s="1"/>
  <c r="AG1163" i="1"/>
  <c r="AG1130" i="1"/>
  <c r="B1130" i="1" s="1"/>
  <c r="E1445" i="1"/>
  <c r="AG1340" i="1"/>
  <c r="B1340" i="1" s="1"/>
  <c r="AG1308" i="1"/>
  <c r="B1308" i="1" s="1"/>
  <c r="AG1279" i="1"/>
  <c r="B1279" i="1" s="1"/>
  <c r="AG1246" i="1"/>
  <c r="B1246" i="1" s="1"/>
  <c r="AG1217" i="1"/>
  <c r="B1217" i="1" s="1"/>
  <c r="AG1183" i="1"/>
  <c r="B1183" i="1" s="1"/>
  <c r="AG1153" i="1"/>
  <c r="AG1118" i="1"/>
  <c r="B1118" i="1" s="1"/>
  <c r="AG1369" i="1"/>
  <c r="B1369" i="1" s="1"/>
  <c r="AG1339" i="1"/>
  <c r="B1339" i="1" s="1"/>
  <c r="AG1309" i="1"/>
  <c r="B1309" i="1" s="1"/>
  <c r="AG1274" i="1"/>
  <c r="B1274" i="1" s="1"/>
  <c r="AG1242" i="1"/>
  <c r="B1242" i="1" s="1"/>
  <c r="AG1208" i="1"/>
  <c r="B1208" i="1" s="1"/>
  <c r="AG1179" i="1"/>
  <c r="B1179" i="1" s="1"/>
  <c r="AG1142" i="1"/>
  <c r="B1142" i="1" s="1"/>
  <c r="AG1112" i="1"/>
  <c r="AG1361" i="1"/>
  <c r="B1361" i="1" s="1"/>
  <c r="AG1329" i="1"/>
  <c r="B1329" i="1" s="1"/>
  <c r="AG1296" i="1"/>
  <c r="B1296" i="1" s="1"/>
  <c r="AG1264" i="1"/>
  <c r="B1264" i="1" s="1"/>
  <c r="AG1232" i="1"/>
  <c r="B1232" i="1" s="1"/>
  <c r="AG1200" i="1"/>
  <c r="B1200" i="1" s="1"/>
  <c r="AG1169" i="1"/>
  <c r="B1169" i="1" s="1"/>
  <c r="AG1136" i="1"/>
  <c r="B1136" i="1" s="1"/>
  <c r="AG1312" i="1"/>
  <c r="B1312" i="1" s="1"/>
  <c r="AG1278" i="1"/>
  <c r="AG1247" i="1"/>
  <c r="B1247" i="1" s="1"/>
  <c r="AG1214" i="1"/>
  <c r="AG1181" i="1"/>
  <c r="B1181" i="1" s="1"/>
  <c r="AG1150" i="1"/>
  <c r="AG1120" i="1"/>
  <c r="B1120" i="1" s="1"/>
  <c r="Y1445" i="1"/>
  <c r="C1446" i="1"/>
  <c r="Z1445" i="1"/>
  <c r="AA1445" i="1" s="1"/>
  <c r="AH1445" i="1" s="1"/>
  <c r="AJ1446" i="1"/>
  <c r="I1446" i="1"/>
  <c r="H1446" i="1" s="1"/>
  <c r="AG1364" i="1"/>
  <c r="AG1333" i="1"/>
  <c r="B1333" i="1" s="1"/>
  <c r="AG1300" i="1"/>
  <c r="B1300" i="1" s="1"/>
  <c r="AG1270" i="1"/>
  <c r="B1270" i="1" s="1"/>
  <c r="AG1234" i="1"/>
  <c r="B1234" i="1" s="1"/>
  <c r="AG1205" i="1"/>
  <c r="AG1172" i="1"/>
  <c r="AG1141" i="1"/>
  <c r="AG1110" i="1"/>
  <c r="AG1356" i="1"/>
  <c r="B1356" i="1" s="1"/>
  <c r="AG1324" i="1"/>
  <c r="B1324" i="1" s="1"/>
  <c r="AG1291" i="1"/>
  <c r="B1291" i="1" s="1"/>
  <c r="AG1260" i="1"/>
  <c r="B1260" i="1" s="1"/>
  <c r="AG1228" i="1"/>
  <c r="B1228" i="1" s="1"/>
  <c r="AG1197" i="1"/>
  <c r="AG1162" i="1"/>
  <c r="AG1133" i="1"/>
  <c r="AG1382" i="1"/>
  <c r="B1382" i="1" s="1"/>
  <c r="AG1347" i="1"/>
  <c r="AG1313" i="1"/>
  <c r="B1313" i="1" s="1"/>
  <c r="AG1285" i="1"/>
  <c r="AG1251" i="1"/>
  <c r="B1251" i="1" s="1"/>
  <c r="AG1221" i="1"/>
  <c r="AG1185" i="1"/>
  <c r="B1185" i="1" s="1"/>
  <c r="AG1154" i="1"/>
  <c r="AG1122" i="1"/>
  <c r="G1388" i="1"/>
  <c r="AC1388" i="1"/>
  <c r="AE1388" i="1" s="1"/>
  <c r="AG1334" i="1"/>
  <c r="B1334" i="1" s="1"/>
  <c r="AG1302" i="1"/>
  <c r="B1302" i="1" s="1"/>
  <c r="AG1269" i="1"/>
  <c r="B1269" i="1" s="1"/>
  <c r="AG1240" i="1"/>
  <c r="B1240" i="1" s="1"/>
  <c r="AG1206" i="1"/>
  <c r="B1206" i="1" s="1"/>
  <c r="AG1174" i="1"/>
  <c r="B1174" i="1" s="1"/>
  <c r="AG1140" i="1"/>
  <c r="B1140" i="1" s="1"/>
  <c r="AG1111" i="1"/>
  <c r="B1111" i="1" s="1"/>
  <c r="AG1360" i="1"/>
  <c r="B1360" i="1" s="1"/>
  <c r="AG1330" i="1"/>
  <c r="AG1297" i="1"/>
  <c r="B1297" i="1" s="1"/>
  <c r="AG1265" i="1"/>
  <c r="B1265" i="1" s="1"/>
  <c r="AG1233" i="1"/>
  <c r="B1233" i="1" s="1"/>
  <c r="AG1201" i="1"/>
  <c r="B1201" i="1" s="1"/>
  <c r="AG1168" i="1"/>
  <c r="B1168" i="1" s="1"/>
  <c r="AG1137" i="1"/>
  <c r="B1137" i="1" s="1"/>
  <c r="AG1383" i="1"/>
  <c r="B1383" i="1" s="1"/>
  <c r="AG1355" i="1"/>
  <c r="AG1320" i="1"/>
  <c r="B1320" i="1" s="1"/>
  <c r="AG1290" i="1"/>
  <c r="B1290" i="1" s="1"/>
  <c r="AG1255" i="1"/>
  <c r="B1255" i="1" s="1"/>
  <c r="AG1222" i="1"/>
  <c r="AG1192" i="1"/>
  <c r="B1192" i="1" s="1"/>
  <c r="AG1161" i="1"/>
  <c r="B1161" i="1" s="1"/>
  <c r="AG1129" i="1"/>
  <c r="B1129" i="1" s="1"/>
  <c r="AG1303" i="1"/>
  <c r="B1303" i="1" s="1"/>
  <c r="AG1272" i="1"/>
  <c r="B1272" i="1" s="1"/>
  <c r="AG1237" i="1"/>
  <c r="B1237" i="1" s="1"/>
  <c r="AG1207" i="1"/>
  <c r="B1207" i="1" s="1"/>
  <c r="AG1175" i="1"/>
  <c r="B1175" i="1" s="1"/>
  <c r="AG1145" i="1"/>
  <c r="B1145" i="1" s="1"/>
  <c r="AG1109" i="1"/>
  <c r="B1109" i="1" s="1"/>
  <c r="AG1323" i="1"/>
  <c r="B1323" i="1" s="1"/>
  <c r="AG1261" i="1"/>
  <c r="AG1196" i="1"/>
  <c r="B1196" i="1" s="1"/>
  <c r="AG1135" i="1"/>
  <c r="B1135" i="1" s="1"/>
  <c r="AG1381" i="1"/>
  <c r="B1381" i="1" s="1"/>
  <c r="AG1346" i="1"/>
  <c r="AG1317" i="1"/>
  <c r="B1317" i="1" s="1"/>
  <c r="AG1282" i="1"/>
  <c r="B1282" i="1" s="1"/>
  <c r="AG1220" i="1"/>
  <c r="B1220" i="1" s="1"/>
  <c r="AG1186" i="1"/>
  <c r="B1186" i="1" s="1"/>
  <c r="AG1156" i="1"/>
  <c r="B1156" i="1" s="1"/>
  <c r="AG1123" i="1"/>
  <c r="B1123" i="1" s="1"/>
  <c r="AG1370" i="1"/>
  <c r="B1370" i="1" s="1"/>
  <c r="AG1337" i="1"/>
  <c r="B1337" i="1" s="1"/>
  <c r="AG1307" i="1"/>
  <c r="B1307" i="1" s="1"/>
  <c r="AG1273" i="1"/>
  <c r="B1273" i="1" s="1"/>
  <c r="AG1244" i="1"/>
  <c r="B1244" i="1" s="1"/>
  <c r="AG1209" i="1"/>
  <c r="B1209" i="1" s="1"/>
  <c r="AG1178" i="1"/>
  <c r="B1178" i="1" s="1"/>
  <c r="AG1144" i="1"/>
  <c r="B1144" i="1" s="1"/>
  <c r="AG1114" i="1"/>
  <c r="B1114" i="1" s="1"/>
  <c r="M1389" i="1"/>
  <c r="N1389" i="1" s="1"/>
  <c r="P1389" i="1"/>
  <c r="Q1389" i="1"/>
  <c r="L1390" i="1"/>
  <c r="AB1448" i="1"/>
  <c r="AG1325" i="1"/>
  <c r="B1325" i="1" s="1"/>
  <c r="AG1294" i="1"/>
  <c r="B1294" i="1" s="1"/>
  <c r="AG1262" i="1"/>
  <c r="B1262" i="1" s="1"/>
  <c r="AG1231" i="1"/>
  <c r="B1231" i="1" s="1"/>
  <c r="AG1198" i="1"/>
  <c r="B1198" i="1" s="1"/>
  <c r="AG1167" i="1"/>
  <c r="B1167" i="1" s="1"/>
  <c r="AG1132" i="1"/>
  <c r="B1132" i="1" s="1"/>
  <c r="AG1353" i="1"/>
  <c r="B1353" i="1" s="1"/>
  <c r="AG1321" i="1"/>
  <c r="B1321" i="1" s="1"/>
  <c r="AG1288" i="1"/>
  <c r="B1288" i="1" s="1"/>
  <c r="AG1258" i="1"/>
  <c r="B1258" i="1" s="1"/>
  <c r="AG1225" i="1"/>
  <c r="B1225" i="1" s="1"/>
  <c r="AG1193" i="1"/>
  <c r="B1193" i="1" s="1"/>
  <c r="AG1160" i="1"/>
  <c r="B1160" i="1" s="1"/>
  <c r="AG1128" i="1"/>
  <c r="B1128" i="1" s="1"/>
  <c r="AG1377" i="1"/>
  <c r="B1377" i="1" s="1"/>
  <c r="AG1344" i="1"/>
  <c r="B1344" i="1" s="1"/>
  <c r="AG1310" i="1"/>
  <c r="B1310" i="1" s="1"/>
  <c r="AG1280" i="1"/>
  <c r="B1280" i="1" s="1"/>
  <c r="AG1249" i="1"/>
  <c r="B1249" i="1" s="1"/>
  <c r="AG1215" i="1"/>
  <c r="B1215" i="1" s="1"/>
  <c r="AG1184" i="1"/>
  <c r="B1184" i="1" s="1"/>
  <c r="AG1149" i="1"/>
  <c r="B1149" i="1" s="1"/>
  <c r="AG1119" i="1"/>
  <c r="B1119" i="1" s="1"/>
  <c r="AG1328" i="1"/>
  <c r="B1328" i="1" s="1"/>
  <c r="AG1295" i="1"/>
  <c r="B1295" i="1" s="1"/>
  <c r="AG1263" i="1"/>
  <c r="B1263" i="1" s="1"/>
  <c r="AG1230" i="1"/>
  <c r="B1230" i="1" s="1"/>
  <c r="AG1199" i="1"/>
  <c r="B1199" i="1" s="1"/>
  <c r="AG1166" i="1"/>
  <c r="B1166" i="1" s="1"/>
  <c r="AG1134" i="1"/>
  <c r="B1134" i="1" s="1"/>
  <c r="AG1357" i="1"/>
  <c r="B1357" i="1" s="1"/>
  <c r="AG1293" i="1"/>
  <c r="B1293" i="1" s="1"/>
  <c r="AG1229" i="1"/>
  <c r="B1229" i="1" s="1"/>
  <c r="AG1165" i="1"/>
  <c r="B1165" i="1" s="1"/>
  <c r="AG1250" i="1"/>
  <c r="B1378" i="1"/>
  <c r="B1362" i="1"/>
  <c r="B1327" i="1"/>
  <c r="B1315" i="1"/>
  <c r="B1299" i="1"/>
  <c r="B1283" i="1"/>
  <c r="B1267" i="1"/>
  <c r="B1252" i="1"/>
  <c r="B1235" i="1"/>
  <c r="B1216" i="1"/>
  <c r="B1171" i="1"/>
  <c r="B1155" i="1"/>
  <c r="B1139" i="1"/>
  <c r="B1124" i="1"/>
  <c r="B1372" i="1"/>
  <c r="AG1348" i="1"/>
  <c r="B1348" i="1" s="1"/>
  <c r="AG1316" i="1"/>
  <c r="B1316" i="1" s="1"/>
  <c r="AG1284" i="1"/>
  <c r="B1284" i="1" s="1"/>
  <c r="AG1254" i="1"/>
  <c r="B1254" i="1" s="1"/>
  <c r="AG1219" i="1"/>
  <c r="AG1189" i="1"/>
  <c r="B1189" i="1" s="1"/>
  <c r="AG1157" i="1"/>
  <c r="B1157" i="1" s="1"/>
  <c r="AG1126" i="1"/>
  <c r="B1126" i="1" s="1"/>
  <c r="AG1373" i="1"/>
  <c r="B1373" i="1" s="1"/>
  <c r="AG1342" i="1"/>
  <c r="AG1306" i="1"/>
  <c r="B1306" i="1" s="1"/>
  <c r="AG1276" i="1"/>
  <c r="B1276" i="1" s="1"/>
  <c r="AG1245" i="1"/>
  <c r="B1245" i="1" s="1"/>
  <c r="AG1212" i="1"/>
  <c r="B1212" i="1" s="1"/>
  <c r="AG1180" i="1"/>
  <c r="B1180" i="1" s="1"/>
  <c r="AG1148" i="1"/>
  <c r="B1148" i="1" s="1"/>
  <c r="AG1116" i="1"/>
  <c r="B1116" i="1" s="1"/>
  <c r="AG1363" i="1"/>
  <c r="B1363" i="1" s="1"/>
  <c r="AG1332" i="1"/>
  <c r="B1332" i="1" s="1"/>
  <c r="AG1298" i="1"/>
  <c r="B1298" i="1" s="1"/>
  <c r="AG1266" i="1"/>
  <c r="B1266" i="1" s="1"/>
  <c r="AG1236" i="1"/>
  <c r="B1236" i="1" s="1"/>
  <c r="AG1203" i="1"/>
  <c r="B1203" i="1" s="1"/>
  <c r="AG1170" i="1"/>
  <c r="AG1138" i="1"/>
  <c r="B1138" i="1" s="1"/>
  <c r="AG1106" i="1"/>
  <c r="B1106" i="1" s="1"/>
  <c r="B1380" i="1"/>
  <c r="B1365" i="1"/>
  <c r="AG1350" i="1"/>
  <c r="AG1318" i="1"/>
  <c r="B1318" i="1" s="1"/>
  <c r="AG1287" i="1"/>
  <c r="B1287" i="1" s="1"/>
  <c r="AG1256" i="1"/>
  <c r="B1256" i="1" s="1"/>
  <c r="AG1224" i="1"/>
  <c r="AG1190" i="1"/>
  <c r="AG1158" i="1"/>
  <c r="B1158" i="1" s="1"/>
  <c r="AG1127" i="1"/>
  <c r="B1127" i="1" s="1"/>
  <c r="AG1376" i="1"/>
  <c r="AG1343" i="1"/>
  <c r="B1343" i="1" s="1"/>
  <c r="AG1314" i="1"/>
  <c r="B1314" i="1" s="1"/>
  <c r="AG1281" i="1"/>
  <c r="B1281" i="1" s="1"/>
  <c r="AG1248" i="1"/>
  <c r="AG1218" i="1"/>
  <c r="AG1187" i="1"/>
  <c r="B1187" i="1" s="1"/>
  <c r="AG1152" i="1"/>
  <c r="B1152" i="1" s="1"/>
  <c r="AG1121" i="1"/>
  <c r="B1121" i="1" s="1"/>
  <c r="AG1368" i="1"/>
  <c r="B1368" i="1" s="1"/>
  <c r="AG1336" i="1"/>
  <c r="B1336" i="1" s="1"/>
  <c r="AG1304" i="1"/>
  <c r="AG1271" i="1"/>
  <c r="AG1239" i="1"/>
  <c r="B1239" i="1" s="1"/>
  <c r="AG1210" i="1"/>
  <c r="AG1177" i="1"/>
  <c r="B1177" i="1" s="1"/>
  <c r="AG1147" i="1"/>
  <c r="B1147" i="1" s="1"/>
  <c r="AG1113" i="1"/>
  <c r="B1113" i="1" s="1"/>
  <c r="AG1319" i="1"/>
  <c r="B1319" i="1" s="1"/>
  <c r="AG1286" i="1"/>
  <c r="B1286" i="1" s="1"/>
  <c r="AG1253" i="1"/>
  <c r="AG1223" i="1"/>
  <c r="B1223" i="1" s="1"/>
  <c r="AG1191" i="1"/>
  <c r="B1191" i="1" s="1"/>
  <c r="AG1159" i="1"/>
  <c r="B1159" i="1" s="1"/>
  <c r="AG1125" i="1"/>
  <c r="B1125" i="1" s="1"/>
  <c r="F1387" i="1"/>
  <c r="O1387" i="1" s="1"/>
  <c r="R1387" i="1" s="1"/>
  <c r="V1387" i="1" s="1"/>
  <c r="A1447" i="1"/>
  <c r="X1446" i="1"/>
  <c r="K1446" i="1"/>
  <c r="T1384" i="1"/>
  <c r="AF1384" i="1" s="1"/>
  <c r="S1385" i="1"/>
  <c r="U1384" i="1"/>
  <c r="W1384" i="1" s="1"/>
  <c r="J1387" i="1" l="1"/>
  <c r="AG1384" i="1"/>
  <c r="B1384" i="1" s="1"/>
  <c r="B1253" i="1"/>
  <c r="B1304" i="1"/>
  <c r="B1218" i="1"/>
  <c r="B1190" i="1"/>
  <c r="B1170" i="1"/>
  <c r="B1342" i="1"/>
  <c r="M1390" i="1"/>
  <c r="N1390" i="1" s="1"/>
  <c r="P1390" i="1"/>
  <c r="Q1390" i="1"/>
  <c r="L1391" i="1"/>
  <c r="F1388" i="1"/>
  <c r="J1388" i="1" s="1"/>
  <c r="T1385" i="1"/>
  <c r="AF1385" i="1" s="1"/>
  <c r="S1386" i="1"/>
  <c r="U1385" i="1"/>
  <c r="W1385" i="1" s="1"/>
  <c r="C1447" i="1"/>
  <c r="Y1446" i="1"/>
  <c r="Z1446" i="1"/>
  <c r="AA1446" i="1" s="1"/>
  <c r="AH1446" i="1" s="1"/>
  <c r="AJ1447" i="1"/>
  <c r="I1447" i="1"/>
  <c r="H1447" i="1" s="1"/>
  <c r="B1210" i="1"/>
  <c r="B1271" i="1"/>
  <c r="B1248" i="1"/>
  <c r="B1376" i="1"/>
  <c r="B1224" i="1"/>
  <c r="B1350" i="1"/>
  <c r="B1219" i="1"/>
  <c r="B1250" i="1"/>
  <c r="B1122" i="1"/>
  <c r="B1162" i="1"/>
  <c r="B1141" i="1"/>
  <c r="B1205" i="1"/>
  <c r="B1326" i="1"/>
  <c r="B1108" i="1"/>
  <c r="X1447" i="1"/>
  <c r="A1448" i="1"/>
  <c r="K1447" i="1"/>
  <c r="AB1449" i="1"/>
  <c r="G1389" i="1"/>
  <c r="AC1389" i="1"/>
  <c r="AE1389" i="1" s="1"/>
  <c r="B1346" i="1"/>
  <c r="B1261" i="1"/>
  <c r="B1222" i="1"/>
  <c r="B1355" i="1"/>
  <c r="B1330" i="1"/>
  <c r="B1154" i="1"/>
  <c r="B1221" i="1"/>
  <c r="B1285" i="1"/>
  <c r="B1347" i="1"/>
  <c r="B1133" i="1"/>
  <c r="B1197" i="1"/>
  <c r="B1110" i="1"/>
  <c r="B1172" i="1"/>
  <c r="B1364" i="1"/>
  <c r="E1446" i="1"/>
  <c r="B1150" i="1"/>
  <c r="B1214" i="1"/>
  <c r="B1278" i="1"/>
  <c r="B1112" i="1"/>
  <c r="B1153" i="1"/>
  <c r="B1163" i="1"/>
  <c r="B1292" i="1"/>
  <c r="B1143" i="1"/>
  <c r="B1204" i="1"/>
  <c r="B1268" i="1"/>
  <c r="B1331" i="1"/>
  <c r="B1117" i="1"/>
  <c r="B1182" i="1"/>
  <c r="B1243" i="1"/>
  <c r="B1311" i="1"/>
  <c r="O1388" i="1" l="1"/>
  <c r="R1388" i="1" s="1"/>
  <c r="V1388" i="1" s="1"/>
  <c r="F1389" i="1"/>
  <c r="O1389" i="1" s="1"/>
  <c r="R1389" i="1" s="1"/>
  <c r="V1389" i="1" s="1"/>
  <c r="E1447" i="1"/>
  <c r="AG1385" i="1"/>
  <c r="B1385" i="1" s="1"/>
  <c r="AB1450" i="1"/>
  <c r="X1448" i="1"/>
  <c r="K1448" i="1"/>
  <c r="A1449" i="1"/>
  <c r="T1386" i="1"/>
  <c r="AF1386" i="1" s="1"/>
  <c r="S1387" i="1"/>
  <c r="U1386" i="1"/>
  <c r="W1386" i="1" s="1"/>
  <c r="AC1390" i="1"/>
  <c r="AE1390" i="1" s="1"/>
  <c r="G1390" i="1"/>
  <c r="Y1447" i="1"/>
  <c r="Z1447" i="1"/>
  <c r="AA1447" i="1" s="1"/>
  <c r="AH1447" i="1" s="1"/>
  <c r="AJ1448" i="1"/>
  <c r="C1448" i="1"/>
  <c r="I1448" i="1"/>
  <c r="H1448" i="1" s="1"/>
  <c r="M1391" i="1"/>
  <c r="N1391" i="1" s="1"/>
  <c r="P1391" i="1"/>
  <c r="Q1391" i="1"/>
  <c r="L1392" i="1"/>
  <c r="J1389" i="1" l="1"/>
  <c r="E1448" i="1"/>
  <c r="T1387" i="1"/>
  <c r="AF1387" i="1" s="1"/>
  <c r="S1388" i="1"/>
  <c r="U1387" i="1"/>
  <c r="W1387" i="1" s="1"/>
  <c r="G1391" i="1"/>
  <c r="AC1391" i="1"/>
  <c r="AE1391" i="1" s="1"/>
  <c r="F1390" i="1"/>
  <c r="J1390" i="1" s="1"/>
  <c r="X1449" i="1"/>
  <c r="A1450" i="1"/>
  <c r="K1449" i="1"/>
  <c r="AB1451" i="1"/>
  <c r="M1392" i="1"/>
  <c r="N1392" i="1" s="1"/>
  <c r="P1392" i="1"/>
  <c r="Q1392" i="1"/>
  <c r="L1393" i="1"/>
  <c r="AG1386" i="1"/>
  <c r="Y1448" i="1"/>
  <c r="Z1448" i="1"/>
  <c r="AA1448" i="1" s="1"/>
  <c r="AH1448" i="1" s="1"/>
  <c r="AJ1449" i="1"/>
  <c r="C1449" i="1"/>
  <c r="I1449" i="1"/>
  <c r="H1449" i="1" s="1"/>
  <c r="O1390" i="1" l="1"/>
  <c r="R1390" i="1" s="1"/>
  <c r="V1390" i="1" s="1"/>
  <c r="F1391" i="1"/>
  <c r="J1391" i="1" s="1"/>
  <c r="E1449" i="1"/>
  <c r="B1386" i="1"/>
  <c r="A1451" i="1"/>
  <c r="K1450" i="1"/>
  <c r="X1450" i="1"/>
  <c r="G1392" i="1"/>
  <c r="AC1392" i="1"/>
  <c r="AE1392" i="1" s="1"/>
  <c r="AB1452" i="1"/>
  <c r="C1450" i="1"/>
  <c r="Y1449" i="1"/>
  <c r="Z1449" i="1"/>
  <c r="AA1449" i="1" s="1"/>
  <c r="AH1449" i="1" s="1"/>
  <c r="AJ1450" i="1"/>
  <c r="I1450" i="1"/>
  <c r="H1450" i="1" s="1"/>
  <c r="AG1387" i="1"/>
  <c r="B1387" i="1" s="1"/>
  <c r="M1393" i="1"/>
  <c r="N1393" i="1" s="1"/>
  <c r="P1393" i="1"/>
  <c r="Q1393" i="1"/>
  <c r="L1394" i="1"/>
  <c r="T1388" i="1"/>
  <c r="AF1388" i="1" s="1"/>
  <c r="S1389" i="1"/>
  <c r="U1388" i="1"/>
  <c r="W1388" i="1" s="1"/>
  <c r="O1391" i="1" l="1"/>
  <c r="R1391" i="1" s="1"/>
  <c r="V1391" i="1" s="1"/>
  <c r="T1389" i="1"/>
  <c r="AF1389" i="1" s="1"/>
  <c r="S1390" i="1"/>
  <c r="U1389" i="1"/>
  <c r="W1389" i="1" s="1"/>
  <c r="Y1450" i="1"/>
  <c r="Z1450" i="1"/>
  <c r="AA1450" i="1" s="1"/>
  <c r="AH1450" i="1" s="1"/>
  <c r="AJ1451" i="1"/>
  <c r="C1451" i="1"/>
  <c r="I1451" i="1"/>
  <c r="H1451" i="1" s="1"/>
  <c r="E1450" i="1"/>
  <c r="F1392" i="1"/>
  <c r="O1392" i="1" s="1"/>
  <c r="R1392" i="1" s="1"/>
  <c r="V1392" i="1" s="1"/>
  <c r="M1394" i="1"/>
  <c r="N1394" i="1" s="1"/>
  <c r="P1394" i="1"/>
  <c r="Q1394" i="1"/>
  <c r="L1395" i="1"/>
  <c r="A1452" i="1"/>
  <c r="X1451" i="1"/>
  <c r="K1451" i="1"/>
  <c r="AC1393" i="1"/>
  <c r="AE1393" i="1" s="1"/>
  <c r="G1393" i="1"/>
  <c r="AG1388" i="1"/>
  <c r="B1388" i="1" s="1"/>
  <c r="AB1453" i="1"/>
  <c r="J1392" i="1" l="1"/>
  <c r="AB1454" i="1"/>
  <c r="M1395" i="1"/>
  <c r="N1395" i="1" s="1"/>
  <c r="P1395" i="1"/>
  <c r="Q1395" i="1"/>
  <c r="L1396" i="1"/>
  <c r="F1393" i="1"/>
  <c r="J1393" i="1" s="1"/>
  <c r="AJ1452" i="1"/>
  <c r="Y1451" i="1"/>
  <c r="Z1451" i="1"/>
  <c r="AA1451" i="1" s="1"/>
  <c r="AH1451" i="1" s="1"/>
  <c r="C1452" i="1"/>
  <c r="I1452" i="1"/>
  <c r="H1452" i="1" s="1"/>
  <c r="E1451" i="1"/>
  <c r="AG1389" i="1"/>
  <c r="B1389" i="1" s="1"/>
  <c r="A1453" i="1"/>
  <c r="X1452" i="1"/>
  <c r="K1452" i="1"/>
  <c r="T1390" i="1"/>
  <c r="AF1390" i="1" s="1"/>
  <c r="S1391" i="1"/>
  <c r="U1390" i="1"/>
  <c r="W1390" i="1" s="1"/>
  <c r="G1394" i="1"/>
  <c r="AC1394" i="1"/>
  <c r="AE1394" i="1" s="1"/>
  <c r="F1394" i="1" l="1"/>
  <c r="J1394" i="1" s="1"/>
  <c r="G1395" i="1"/>
  <c r="AC1395" i="1"/>
  <c r="AE1395" i="1" s="1"/>
  <c r="T1391" i="1"/>
  <c r="AF1391" i="1" s="1"/>
  <c r="S1392" i="1"/>
  <c r="U1391" i="1"/>
  <c r="W1391" i="1" s="1"/>
  <c r="C1453" i="1"/>
  <c r="Y1452" i="1"/>
  <c r="Z1452" i="1"/>
  <c r="AA1452" i="1" s="1"/>
  <c r="AH1452" i="1" s="1"/>
  <c r="AJ1453" i="1"/>
  <c r="I1453" i="1"/>
  <c r="H1453" i="1" s="1"/>
  <c r="E1452" i="1"/>
  <c r="O1393" i="1"/>
  <c r="R1393" i="1" s="1"/>
  <c r="V1393" i="1" s="1"/>
  <c r="M1396" i="1"/>
  <c r="N1396" i="1" s="1"/>
  <c r="P1396" i="1"/>
  <c r="Q1396" i="1"/>
  <c r="L1397" i="1"/>
  <c r="AG1390" i="1"/>
  <c r="B1390" i="1" s="1"/>
  <c r="K1453" i="1"/>
  <c r="X1453" i="1"/>
  <c r="A1454" i="1"/>
  <c r="AB1455" i="1"/>
  <c r="O1394" i="1" l="1"/>
  <c r="R1394" i="1" s="1"/>
  <c r="V1394" i="1" s="1"/>
  <c r="T1392" i="1"/>
  <c r="AF1392" i="1" s="1"/>
  <c r="S1393" i="1"/>
  <c r="U1392" i="1"/>
  <c r="W1392" i="1" s="1"/>
  <c r="K1454" i="1"/>
  <c r="X1454" i="1"/>
  <c r="A1455" i="1"/>
  <c r="AC1396" i="1"/>
  <c r="AE1396" i="1" s="1"/>
  <c r="G1396" i="1"/>
  <c r="E1453" i="1"/>
  <c r="C1454" i="1"/>
  <c r="Y1453" i="1"/>
  <c r="Z1453" i="1"/>
  <c r="AA1453" i="1" s="1"/>
  <c r="AH1453" i="1" s="1"/>
  <c r="AJ1454" i="1"/>
  <c r="I1454" i="1"/>
  <c r="H1454" i="1" s="1"/>
  <c r="AB1456" i="1"/>
  <c r="M1397" i="1"/>
  <c r="N1397" i="1" s="1"/>
  <c r="P1397" i="1"/>
  <c r="Q1397" i="1"/>
  <c r="L1398" i="1"/>
  <c r="AG1391" i="1"/>
  <c r="B1391" i="1" s="1"/>
  <c r="F1395" i="1"/>
  <c r="O1395" i="1" s="1"/>
  <c r="R1395" i="1" s="1"/>
  <c r="V1395" i="1" s="1"/>
  <c r="J1395" i="1" l="1"/>
  <c r="AB1457" i="1"/>
  <c r="F1396" i="1"/>
  <c r="O1396" i="1" s="1"/>
  <c r="R1396" i="1" s="1"/>
  <c r="V1396" i="1" s="1"/>
  <c r="AG1392" i="1"/>
  <c r="B1392" i="1" s="1"/>
  <c r="AC1397" i="1"/>
  <c r="AE1397" i="1" s="1"/>
  <c r="G1397" i="1"/>
  <c r="K1455" i="1"/>
  <c r="X1455" i="1"/>
  <c r="A1456" i="1"/>
  <c r="T1393" i="1"/>
  <c r="AF1393" i="1" s="1"/>
  <c r="S1394" i="1"/>
  <c r="U1393" i="1"/>
  <c r="W1393" i="1" s="1"/>
  <c r="M1398" i="1"/>
  <c r="N1398" i="1" s="1"/>
  <c r="P1398" i="1"/>
  <c r="Q1398" i="1"/>
  <c r="L1399" i="1"/>
  <c r="E1454" i="1"/>
  <c r="AJ1455" i="1"/>
  <c r="Y1454" i="1"/>
  <c r="Z1454" i="1"/>
  <c r="AA1454" i="1" s="1"/>
  <c r="AH1454" i="1" s="1"/>
  <c r="C1455" i="1"/>
  <c r="I1455" i="1"/>
  <c r="H1455" i="1" s="1"/>
  <c r="M1399" i="1" l="1"/>
  <c r="N1399" i="1" s="1"/>
  <c r="P1399" i="1"/>
  <c r="Q1399" i="1"/>
  <c r="L1400" i="1"/>
  <c r="K1456" i="1"/>
  <c r="X1456" i="1"/>
  <c r="A1457" i="1"/>
  <c r="F1397" i="1"/>
  <c r="J1397" i="1" s="1"/>
  <c r="AG1393" i="1"/>
  <c r="B1393" i="1" s="1"/>
  <c r="AJ1456" i="1"/>
  <c r="Y1455" i="1"/>
  <c r="Z1455" i="1"/>
  <c r="AA1455" i="1" s="1"/>
  <c r="AH1455" i="1" s="1"/>
  <c r="C1456" i="1"/>
  <c r="I1456" i="1"/>
  <c r="H1456" i="1" s="1"/>
  <c r="E1455" i="1"/>
  <c r="T1394" i="1"/>
  <c r="AF1394" i="1" s="1"/>
  <c r="S1395" i="1"/>
  <c r="U1394" i="1"/>
  <c r="W1394" i="1" s="1"/>
  <c r="J1396" i="1"/>
  <c r="AB1458" i="1"/>
  <c r="AC1398" i="1"/>
  <c r="AE1398" i="1" s="1"/>
  <c r="G1398" i="1"/>
  <c r="F1398" i="1" l="1"/>
  <c r="J1398" i="1" s="1"/>
  <c r="AG1394" i="1"/>
  <c r="B1394" i="1" s="1"/>
  <c r="E1456" i="1"/>
  <c r="O1397" i="1"/>
  <c r="R1397" i="1" s="1"/>
  <c r="V1397" i="1" s="1"/>
  <c r="C1457" i="1"/>
  <c r="Y1456" i="1"/>
  <c r="Z1456" i="1"/>
  <c r="AA1456" i="1" s="1"/>
  <c r="AH1456" i="1" s="1"/>
  <c r="AJ1457" i="1"/>
  <c r="I1457" i="1"/>
  <c r="H1457" i="1" s="1"/>
  <c r="AC1399" i="1"/>
  <c r="AE1399" i="1" s="1"/>
  <c r="G1399" i="1"/>
  <c r="T1395" i="1"/>
  <c r="AF1395" i="1" s="1"/>
  <c r="S1396" i="1"/>
  <c r="U1395" i="1"/>
  <c r="W1395" i="1" s="1"/>
  <c r="M1400" i="1"/>
  <c r="N1400" i="1" s="1"/>
  <c r="P1400" i="1"/>
  <c r="Q1400" i="1"/>
  <c r="L1401" i="1"/>
  <c r="AB1459" i="1"/>
  <c r="A1458" i="1"/>
  <c r="X1457" i="1"/>
  <c r="K1457" i="1"/>
  <c r="O1398" i="1" l="1"/>
  <c r="R1398" i="1" s="1"/>
  <c r="V1398" i="1" s="1"/>
  <c r="E1457" i="1"/>
  <c r="A1459" i="1"/>
  <c r="X1458" i="1"/>
  <c r="K1458" i="1"/>
  <c r="F1399" i="1"/>
  <c r="O1399" i="1" s="1"/>
  <c r="R1399" i="1" s="1"/>
  <c r="V1399" i="1" s="1"/>
  <c r="AC1400" i="1"/>
  <c r="AE1400" i="1" s="1"/>
  <c r="G1400" i="1"/>
  <c r="AG1395" i="1"/>
  <c r="AB1460" i="1"/>
  <c r="AJ1458" i="1"/>
  <c r="Y1457" i="1"/>
  <c r="Z1457" i="1"/>
  <c r="AA1457" i="1" s="1"/>
  <c r="AH1457" i="1" s="1"/>
  <c r="C1458" i="1"/>
  <c r="I1458" i="1"/>
  <c r="H1458" i="1" s="1"/>
  <c r="M1401" i="1"/>
  <c r="N1401" i="1" s="1"/>
  <c r="P1401" i="1"/>
  <c r="Q1401" i="1"/>
  <c r="L1402" i="1"/>
  <c r="T1396" i="1"/>
  <c r="AF1396" i="1" s="1"/>
  <c r="S1397" i="1"/>
  <c r="U1396" i="1"/>
  <c r="W1396" i="1" s="1"/>
  <c r="J1399" i="1" l="1"/>
  <c r="M1402" i="1"/>
  <c r="N1402" i="1" s="1"/>
  <c r="P1402" i="1"/>
  <c r="Q1402" i="1"/>
  <c r="L1403" i="1"/>
  <c r="AG1396" i="1"/>
  <c r="B1396" i="1" s="1"/>
  <c r="Z1458" i="1"/>
  <c r="AA1458" i="1" s="1"/>
  <c r="AH1458" i="1" s="1"/>
  <c r="AJ1459" i="1"/>
  <c r="C1459" i="1"/>
  <c r="Y1458" i="1"/>
  <c r="I1459" i="1"/>
  <c r="H1459" i="1" s="1"/>
  <c r="T1397" i="1"/>
  <c r="AF1397" i="1" s="1"/>
  <c r="S1398" i="1"/>
  <c r="U1397" i="1"/>
  <c r="W1397" i="1" s="1"/>
  <c r="E1458" i="1"/>
  <c r="B1395" i="1"/>
  <c r="X1459" i="1"/>
  <c r="K1459" i="1"/>
  <c r="A1460" i="1"/>
  <c r="AC1401" i="1"/>
  <c r="AE1401" i="1" s="1"/>
  <c r="G1401" i="1"/>
  <c r="AB1461" i="1"/>
  <c r="F1400" i="1"/>
  <c r="J1400" i="1" s="1"/>
  <c r="O1400" i="1" l="1"/>
  <c r="R1400" i="1" s="1"/>
  <c r="V1400" i="1" s="1"/>
  <c r="AG1397" i="1"/>
  <c r="B1397" i="1" s="1"/>
  <c r="F1401" i="1"/>
  <c r="J1401" i="1" s="1"/>
  <c r="X1460" i="1"/>
  <c r="K1460" i="1"/>
  <c r="A1461" i="1"/>
  <c r="T1398" i="1"/>
  <c r="AF1398" i="1" s="1"/>
  <c r="S1399" i="1"/>
  <c r="U1398" i="1"/>
  <c r="W1398" i="1" s="1"/>
  <c r="M1403" i="1"/>
  <c r="N1403" i="1" s="1"/>
  <c r="P1403" i="1"/>
  <c r="Q1403" i="1"/>
  <c r="L1404" i="1"/>
  <c r="AB1462" i="1"/>
  <c r="AJ1460" i="1"/>
  <c r="Y1459" i="1"/>
  <c r="Z1459" i="1"/>
  <c r="AA1459" i="1" s="1"/>
  <c r="AH1459" i="1" s="1"/>
  <c r="C1460" i="1"/>
  <c r="I1460" i="1"/>
  <c r="H1460" i="1" s="1"/>
  <c r="E1459" i="1"/>
  <c r="AC1402" i="1"/>
  <c r="AE1402" i="1" s="1"/>
  <c r="G1402" i="1"/>
  <c r="O1401" i="1" l="1"/>
  <c r="R1401" i="1" s="1"/>
  <c r="V1401" i="1" s="1"/>
  <c r="E1460" i="1"/>
  <c r="Y1460" i="1"/>
  <c r="Z1460" i="1"/>
  <c r="AA1460" i="1" s="1"/>
  <c r="AH1460" i="1" s="1"/>
  <c r="AJ1461" i="1"/>
  <c r="C1461" i="1"/>
  <c r="I1461" i="1"/>
  <c r="H1461" i="1" s="1"/>
  <c r="AC1403" i="1"/>
  <c r="AE1403" i="1" s="1"/>
  <c r="G1403" i="1"/>
  <c r="F1402" i="1"/>
  <c r="O1402" i="1" s="1"/>
  <c r="R1402" i="1" s="1"/>
  <c r="V1402" i="1" s="1"/>
  <c r="AB1463" i="1"/>
  <c r="M1404" i="1"/>
  <c r="N1404" i="1" s="1"/>
  <c r="P1404" i="1"/>
  <c r="Q1404" i="1"/>
  <c r="L1405" i="1"/>
  <c r="AG1398" i="1"/>
  <c r="B1398" i="1" s="1"/>
  <c r="X1461" i="1"/>
  <c r="K1461" i="1"/>
  <c r="A1462" i="1"/>
  <c r="T1399" i="1"/>
  <c r="AF1399" i="1" s="1"/>
  <c r="S1400" i="1"/>
  <c r="U1399" i="1"/>
  <c r="W1399" i="1" s="1"/>
  <c r="J1402" i="1" l="1"/>
  <c r="AG1399" i="1"/>
  <c r="B1399" i="1" s="1"/>
  <c r="Y1461" i="1"/>
  <c r="Z1461" i="1"/>
  <c r="AA1461" i="1" s="1"/>
  <c r="AH1461" i="1" s="1"/>
  <c r="AJ1462" i="1"/>
  <c r="I1462" i="1"/>
  <c r="H1462" i="1" s="1"/>
  <c r="C1462" i="1"/>
  <c r="AB1464" i="1"/>
  <c r="G1404" i="1"/>
  <c r="AC1404" i="1"/>
  <c r="AE1404" i="1" s="1"/>
  <c r="F1403" i="1"/>
  <c r="O1403" i="1" s="1"/>
  <c r="R1403" i="1" s="1"/>
  <c r="V1403" i="1" s="1"/>
  <c r="E1461" i="1"/>
  <c r="X1462" i="1"/>
  <c r="A1463" i="1"/>
  <c r="K1462" i="1"/>
  <c r="T1400" i="1"/>
  <c r="AF1400" i="1" s="1"/>
  <c r="S1401" i="1"/>
  <c r="U1400" i="1"/>
  <c r="W1400" i="1" s="1"/>
  <c r="M1405" i="1"/>
  <c r="N1405" i="1" s="1"/>
  <c r="P1405" i="1"/>
  <c r="Q1405" i="1"/>
  <c r="L1406" i="1"/>
  <c r="J1403" i="1" l="1"/>
  <c r="X1463" i="1"/>
  <c r="K1463" i="1"/>
  <c r="A1464" i="1"/>
  <c r="AC1405" i="1"/>
  <c r="AE1405" i="1" s="1"/>
  <c r="G1405" i="1"/>
  <c r="Y1462" i="1"/>
  <c r="Z1462" i="1"/>
  <c r="AA1462" i="1" s="1"/>
  <c r="AH1462" i="1" s="1"/>
  <c r="AJ1463" i="1"/>
  <c r="C1463" i="1"/>
  <c r="I1463" i="1"/>
  <c r="H1463" i="1" s="1"/>
  <c r="F1404" i="1"/>
  <c r="J1404" i="1" s="1"/>
  <c r="AB1465" i="1"/>
  <c r="M1406" i="1"/>
  <c r="N1406" i="1" s="1"/>
  <c r="P1406" i="1"/>
  <c r="Q1406" i="1"/>
  <c r="L1407" i="1"/>
  <c r="AG1400" i="1"/>
  <c r="B1400" i="1" s="1"/>
  <c r="T1401" i="1"/>
  <c r="AF1401" i="1" s="1"/>
  <c r="S1402" i="1"/>
  <c r="U1401" i="1"/>
  <c r="W1401" i="1" s="1"/>
  <c r="E1462" i="1"/>
  <c r="M1407" i="1" l="1"/>
  <c r="N1407" i="1" s="1"/>
  <c r="P1407" i="1"/>
  <c r="Q1407" i="1"/>
  <c r="L1408" i="1"/>
  <c r="Y1463" i="1"/>
  <c r="Z1463" i="1"/>
  <c r="AA1463" i="1" s="1"/>
  <c r="AH1463" i="1" s="1"/>
  <c r="AJ1464" i="1"/>
  <c r="I1464" i="1"/>
  <c r="H1464" i="1" s="1"/>
  <c r="C1464" i="1"/>
  <c r="T1402" i="1"/>
  <c r="AF1402" i="1" s="1"/>
  <c r="S1403" i="1"/>
  <c r="U1402" i="1"/>
  <c r="W1402" i="1" s="1"/>
  <c r="AB1466" i="1"/>
  <c r="AG1401" i="1"/>
  <c r="B1401" i="1" s="1"/>
  <c r="O1404" i="1"/>
  <c r="R1404" i="1" s="1"/>
  <c r="V1404" i="1" s="1"/>
  <c r="X1464" i="1"/>
  <c r="A1465" i="1"/>
  <c r="K1464" i="1"/>
  <c r="G1406" i="1"/>
  <c r="AC1406" i="1"/>
  <c r="AE1406" i="1" s="1"/>
  <c r="E1463" i="1"/>
  <c r="F1405" i="1"/>
  <c r="J1405" i="1" s="1"/>
  <c r="Y1464" i="1" l="1"/>
  <c r="C1465" i="1"/>
  <c r="Z1464" i="1"/>
  <c r="AA1464" i="1" s="1"/>
  <c r="AH1464" i="1" s="1"/>
  <c r="AJ1465" i="1"/>
  <c r="I1465" i="1"/>
  <c r="H1465" i="1" s="1"/>
  <c r="X1465" i="1"/>
  <c r="K1465" i="1"/>
  <c r="A1466" i="1"/>
  <c r="AB1467" i="1"/>
  <c r="G1407" i="1"/>
  <c r="AC1407" i="1"/>
  <c r="AE1407" i="1" s="1"/>
  <c r="F1406" i="1"/>
  <c r="J1406" i="1" s="1"/>
  <c r="O1405" i="1"/>
  <c r="R1405" i="1" s="1"/>
  <c r="V1405" i="1" s="1"/>
  <c r="AG1402" i="1"/>
  <c r="B1402" i="1" s="1"/>
  <c r="E1464" i="1"/>
  <c r="M1408" i="1"/>
  <c r="N1408" i="1" s="1"/>
  <c r="P1408" i="1"/>
  <c r="Q1408" i="1"/>
  <c r="L1409" i="1"/>
  <c r="T1403" i="1"/>
  <c r="AF1403" i="1" s="1"/>
  <c r="S1404" i="1"/>
  <c r="U1403" i="1"/>
  <c r="W1403" i="1" s="1"/>
  <c r="O1406" i="1" l="1"/>
  <c r="R1406" i="1" s="1"/>
  <c r="V1406" i="1" s="1"/>
  <c r="F1407" i="1"/>
  <c r="J1407" i="1" s="1"/>
  <c r="E1465" i="1"/>
  <c r="G1408" i="1"/>
  <c r="AC1408" i="1"/>
  <c r="AE1408" i="1" s="1"/>
  <c r="X1466" i="1"/>
  <c r="A1467" i="1"/>
  <c r="K1466" i="1"/>
  <c r="AG1403" i="1"/>
  <c r="B1403" i="1" s="1"/>
  <c r="T1404" i="1"/>
  <c r="AF1404" i="1" s="1"/>
  <c r="S1405" i="1"/>
  <c r="U1404" i="1"/>
  <c r="W1404" i="1" s="1"/>
  <c r="M1409" i="1"/>
  <c r="N1409" i="1" s="1"/>
  <c r="P1409" i="1"/>
  <c r="Q1409" i="1"/>
  <c r="L1410" i="1"/>
  <c r="AB1468" i="1"/>
  <c r="Y1465" i="1"/>
  <c r="Z1465" i="1"/>
  <c r="AA1465" i="1" s="1"/>
  <c r="AH1465" i="1" s="1"/>
  <c r="AJ1466" i="1"/>
  <c r="C1466" i="1"/>
  <c r="I1466" i="1"/>
  <c r="H1466" i="1" s="1"/>
  <c r="O1407" i="1" l="1"/>
  <c r="R1407" i="1" s="1"/>
  <c r="V1407" i="1" s="1"/>
  <c r="AB1469" i="1"/>
  <c r="T1405" i="1"/>
  <c r="AF1405" i="1" s="1"/>
  <c r="S1406" i="1"/>
  <c r="U1405" i="1"/>
  <c r="W1405" i="1" s="1"/>
  <c r="G1409" i="1"/>
  <c r="AC1409" i="1"/>
  <c r="AE1409" i="1" s="1"/>
  <c r="X1467" i="1"/>
  <c r="A1468" i="1"/>
  <c r="K1467" i="1"/>
  <c r="E1466" i="1"/>
  <c r="M1410" i="1"/>
  <c r="N1410" i="1" s="1"/>
  <c r="L1411" i="1"/>
  <c r="AG1404" i="1"/>
  <c r="Y1466" i="1"/>
  <c r="Z1466" i="1"/>
  <c r="AA1466" i="1" s="1"/>
  <c r="AH1466" i="1" s="1"/>
  <c r="C1467" i="1"/>
  <c r="AJ1467" i="1"/>
  <c r="I1467" i="1"/>
  <c r="H1467" i="1" s="1"/>
  <c r="F1408" i="1"/>
  <c r="J1408" i="1" s="1"/>
  <c r="O1408" i="1" l="1"/>
  <c r="R1408" i="1" s="1"/>
  <c r="V1408" i="1" s="1"/>
  <c r="G1410" i="1"/>
  <c r="AC1410" i="1"/>
  <c r="AE1410" i="1" s="1"/>
  <c r="Y1467" i="1"/>
  <c r="Z1467" i="1"/>
  <c r="AA1467" i="1" s="1"/>
  <c r="AH1467" i="1" s="1"/>
  <c r="C1468" i="1"/>
  <c r="I1468" i="1"/>
  <c r="H1468" i="1" s="1"/>
  <c r="AJ1468" i="1"/>
  <c r="M1411" i="1"/>
  <c r="N1411" i="1" s="1"/>
  <c r="L1412" i="1"/>
  <c r="AG1405" i="1"/>
  <c r="B1405" i="1" s="1"/>
  <c r="AB1470" i="1"/>
  <c r="E1467" i="1"/>
  <c r="B1404" i="1"/>
  <c r="X1468" i="1"/>
  <c r="A1469" i="1"/>
  <c r="K1468" i="1"/>
  <c r="F1409" i="1"/>
  <c r="O1409" i="1" s="1"/>
  <c r="T1406" i="1"/>
  <c r="AF1406" i="1" s="1"/>
  <c r="S1407" i="1"/>
  <c r="U1406" i="1"/>
  <c r="W1406" i="1" s="1"/>
  <c r="J1409" i="1" l="1"/>
  <c r="R1409" i="1"/>
  <c r="V1409" i="1" s="1"/>
  <c r="P1410" i="1"/>
  <c r="K1469" i="1"/>
  <c r="A1470" i="1"/>
  <c r="X1469" i="1"/>
  <c r="AG1406" i="1"/>
  <c r="B1406" i="1" s="1"/>
  <c r="AC1411" i="1"/>
  <c r="AE1411" i="1" s="1"/>
  <c r="G1411" i="1"/>
  <c r="T1407" i="1"/>
  <c r="AF1407" i="1" s="1"/>
  <c r="S1408" i="1"/>
  <c r="U1407" i="1"/>
  <c r="W1407" i="1" s="1"/>
  <c r="AJ1469" i="1"/>
  <c r="Y1468" i="1"/>
  <c r="C1469" i="1"/>
  <c r="Z1468" i="1"/>
  <c r="AA1468" i="1" s="1"/>
  <c r="AH1468" i="1" s="1"/>
  <c r="I1469" i="1"/>
  <c r="H1469" i="1" s="1"/>
  <c r="AB1471" i="1"/>
  <c r="M1412" i="1"/>
  <c r="N1412" i="1" s="1"/>
  <c r="L1413" i="1"/>
  <c r="E1468" i="1"/>
  <c r="F1410" i="1"/>
  <c r="J1410" i="1" s="1"/>
  <c r="X1470" i="1" l="1"/>
  <c r="K1470" i="1"/>
  <c r="A1471" i="1"/>
  <c r="AC1412" i="1"/>
  <c r="AE1412" i="1" s="1"/>
  <c r="G1412" i="1"/>
  <c r="O1410" i="1"/>
  <c r="M1413" i="1"/>
  <c r="N1413" i="1" s="1"/>
  <c r="L1414" i="1"/>
  <c r="AG1407" i="1"/>
  <c r="B1407" i="1" s="1"/>
  <c r="F1411" i="1"/>
  <c r="O1411" i="1" s="1"/>
  <c r="Q1410" i="1"/>
  <c r="Q1411" i="1" s="1"/>
  <c r="Q1412" i="1" s="1"/>
  <c r="Q1413" i="1" s="1"/>
  <c r="P1411" i="1"/>
  <c r="P1412" i="1" s="1"/>
  <c r="P1413" i="1" s="1"/>
  <c r="AB1472" i="1"/>
  <c r="E1469" i="1"/>
  <c r="T1408" i="1"/>
  <c r="AF1408" i="1" s="1"/>
  <c r="S1409" i="1"/>
  <c r="U1408" i="1"/>
  <c r="W1408" i="1" s="1"/>
  <c r="Z1469" i="1"/>
  <c r="AA1469" i="1" s="1"/>
  <c r="AH1469" i="1" s="1"/>
  <c r="AJ1470" i="1"/>
  <c r="C1470" i="1"/>
  <c r="Y1469" i="1"/>
  <c r="I1470" i="1"/>
  <c r="H1470" i="1" s="1"/>
  <c r="R1411" i="1" l="1"/>
  <c r="V1411" i="1" s="1"/>
  <c r="J1411" i="1"/>
  <c r="T1409" i="1"/>
  <c r="S1410" i="1"/>
  <c r="U1409" i="1"/>
  <c r="W1409" i="1" s="1"/>
  <c r="E1470" i="1"/>
  <c r="AG1408" i="1"/>
  <c r="B1408" i="1" s="1"/>
  <c r="F1412" i="1"/>
  <c r="J1412" i="1" s="1"/>
  <c r="AC1413" i="1"/>
  <c r="AE1413" i="1" s="1"/>
  <c r="G1413" i="1"/>
  <c r="C1471" i="1"/>
  <c r="Y1470" i="1"/>
  <c r="Z1470" i="1"/>
  <c r="AA1470" i="1" s="1"/>
  <c r="AH1470" i="1" s="1"/>
  <c r="AJ1471" i="1"/>
  <c r="I1471" i="1"/>
  <c r="H1471" i="1" s="1"/>
  <c r="M1414" i="1"/>
  <c r="N1414" i="1" s="1"/>
  <c r="P1414" i="1"/>
  <c r="Q1414" i="1"/>
  <c r="L1415" i="1"/>
  <c r="AB1473" i="1"/>
  <c r="R1410" i="1"/>
  <c r="V1410" i="1" s="1"/>
  <c r="A1472" i="1"/>
  <c r="X1471" i="1"/>
  <c r="K1471" i="1"/>
  <c r="O1412" i="1" l="1"/>
  <c r="R1412" i="1" s="1"/>
  <c r="V1412" i="1" s="1"/>
  <c r="X1472" i="1"/>
  <c r="K1472" i="1"/>
  <c r="A1473" i="1"/>
  <c r="T1410" i="1"/>
  <c r="AF1410" i="1" s="1"/>
  <c r="S1411" i="1"/>
  <c r="U1410" i="1"/>
  <c r="W1410" i="1" s="1"/>
  <c r="AC1414" i="1"/>
  <c r="AE1414" i="1" s="1"/>
  <c r="G1414" i="1"/>
  <c r="E1471" i="1"/>
  <c r="AF1409" i="1"/>
  <c r="AA1409" i="1"/>
  <c r="M1415" i="1"/>
  <c r="N1415" i="1" s="1"/>
  <c r="P1415" i="1"/>
  <c r="Q1415" i="1"/>
  <c r="L1416" i="1"/>
  <c r="F1413" i="1"/>
  <c r="J1413" i="1" s="1"/>
  <c r="Z1471" i="1"/>
  <c r="Y1471" i="1"/>
  <c r="C1472" i="1"/>
  <c r="AJ1472" i="1"/>
  <c r="I1472" i="1"/>
  <c r="H1472" i="1" s="1"/>
  <c r="AB1474" i="1"/>
  <c r="AG1409" i="1"/>
  <c r="B1409" i="1" s="1"/>
  <c r="O1413" i="1" l="1"/>
  <c r="R1413" i="1" s="1"/>
  <c r="V1413" i="1" s="1"/>
  <c r="M1416" i="1"/>
  <c r="N1416" i="1" s="1"/>
  <c r="P1416" i="1"/>
  <c r="Q1416" i="1"/>
  <c r="L1417" i="1"/>
  <c r="AG1410" i="1"/>
  <c r="AH1409" i="1"/>
  <c r="T1411" i="1"/>
  <c r="AF1411" i="1" s="1"/>
  <c r="S1412" i="1"/>
  <c r="U1411" i="1"/>
  <c r="W1411" i="1" s="1"/>
  <c r="K1473" i="1"/>
  <c r="X1473" i="1"/>
  <c r="A1474" i="1"/>
  <c r="AB1475" i="1"/>
  <c r="F1414" i="1"/>
  <c r="O1414" i="1" s="1"/>
  <c r="R1414" i="1" s="1"/>
  <c r="V1414" i="1" s="1"/>
  <c r="AC1415" i="1"/>
  <c r="AE1415" i="1" s="1"/>
  <c r="G1415" i="1"/>
  <c r="Y1472" i="1"/>
  <c r="AJ1473" i="1"/>
  <c r="Z1472" i="1"/>
  <c r="AA1472" i="1" s="1"/>
  <c r="AH1472" i="1" s="1"/>
  <c r="C1473" i="1"/>
  <c r="I1473" i="1"/>
  <c r="H1473" i="1" s="1"/>
  <c r="J1414" i="1" l="1"/>
  <c r="T1412" i="1"/>
  <c r="AF1412" i="1" s="1"/>
  <c r="S1413" i="1"/>
  <c r="U1412" i="1"/>
  <c r="W1412" i="1" s="1"/>
  <c r="AC1416" i="1"/>
  <c r="AE1416" i="1" s="1"/>
  <c r="G1416" i="1"/>
  <c r="AB1476" i="1"/>
  <c r="Y1473" i="1"/>
  <c r="Z1473" i="1"/>
  <c r="AA1473" i="1" s="1"/>
  <c r="AH1473" i="1" s="1"/>
  <c r="C1474" i="1"/>
  <c r="AJ1474" i="1"/>
  <c r="I1474" i="1"/>
  <c r="H1474" i="1" s="1"/>
  <c r="M1417" i="1"/>
  <c r="N1417" i="1" s="1"/>
  <c r="P1417" i="1"/>
  <c r="Q1417" i="1"/>
  <c r="L1418" i="1"/>
  <c r="F1415" i="1"/>
  <c r="J1415" i="1" s="1"/>
  <c r="X1474" i="1"/>
  <c r="K1474" i="1"/>
  <c r="A1475" i="1"/>
  <c r="AG1411" i="1"/>
  <c r="B1410" i="1"/>
  <c r="AC1417" i="1" l="1"/>
  <c r="AE1417" i="1" s="1"/>
  <c r="G1417" i="1"/>
  <c r="AB1477" i="1"/>
  <c r="M1418" i="1"/>
  <c r="N1418" i="1" s="1"/>
  <c r="P1418" i="1"/>
  <c r="Q1418" i="1"/>
  <c r="L1419" i="1"/>
  <c r="AG1412" i="1"/>
  <c r="Y1474" i="1"/>
  <c r="C1475" i="1"/>
  <c r="Z1474" i="1"/>
  <c r="AA1474" i="1" s="1"/>
  <c r="AH1474" i="1" s="1"/>
  <c r="I1475" i="1"/>
  <c r="H1475" i="1" s="1"/>
  <c r="AJ1475" i="1"/>
  <c r="T1413" i="1"/>
  <c r="AF1413" i="1" s="1"/>
  <c r="S1414" i="1"/>
  <c r="U1413" i="1"/>
  <c r="W1413" i="1" s="1"/>
  <c r="X1475" i="1"/>
  <c r="A1476" i="1"/>
  <c r="K1475" i="1"/>
  <c r="B1411" i="1"/>
  <c r="O1415" i="1"/>
  <c r="R1415" i="1" s="1"/>
  <c r="V1415" i="1" s="1"/>
  <c r="F1416" i="1"/>
  <c r="O1416" i="1" s="1"/>
  <c r="R1416" i="1" s="1"/>
  <c r="V1416" i="1" s="1"/>
  <c r="J1416" i="1" l="1"/>
  <c r="C1476" i="1"/>
  <c r="Z1475" i="1"/>
  <c r="AA1475" i="1" s="1"/>
  <c r="AH1475" i="1" s="1"/>
  <c r="AJ1476" i="1"/>
  <c r="I1476" i="1"/>
  <c r="H1476" i="1" s="1"/>
  <c r="Y1475" i="1"/>
  <c r="AC1418" i="1"/>
  <c r="AE1418" i="1" s="1"/>
  <c r="G1418" i="1"/>
  <c r="T1414" i="1"/>
  <c r="AF1414" i="1" s="1"/>
  <c r="S1415" i="1"/>
  <c r="U1414" i="1"/>
  <c r="W1414" i="1" s="1"/>
  <c r="B1412" i="1"/>
  <c r="M1419" i="1"/>
  <c r="N1419" i="1" s="1"/>
  <c r="P1419" i="1"/>
  <c r="Q1419" i="1"/>
  <c r="L1420" i="1"/>
  <c r="AB1478" i="1"/>
  <c r="F1417" i="1"/>
  <c r="O1417" i="1" s="1"/>
  <c r="R1417" i="1" s="1"/>
  <c r="V1417" i="1" s="1"/>
  <c r="AG1413" i="1"/>
  <c r="B1413" i="1" s="1"/>
  <c r="A1477" i="1"/>
  <c r="X1476" i="1"/>
  <c r="K1476" i="1"/>
  <c r="J1417" i="1" l="1"/>
  <c r="AC1419" i="1"/>
  <c r="AE1419" i="1" s="1"/>
  <c r="G1419" i="1"/>
  <c r="X1477" i="1"/>
  <c r="A1478" i="1"/>
  <c r="K1477" i="1"/>
  <c r="M1420" i="1"/>
  <c r="N1420" i="1" s="1"/>
  <c r="P1420" i="1"/>
  <c r="Q1420" i="1"/>
  <c r="L1421" i="1"/>
  <c r="AG1414" i="1"/>
  <c r="T1415" i="1"/>
  <c r="AF1415" i="1" s="1"/>
  <c r="S1416" i="1"/>
  <c r="U1415" i="1"/>
  <c r="W1415" i="1" s="1"/>
  <c r="AB1479" i="1"/>
  <c r="Y1476" i="1"/>
  <c r="Z1476" i="1"/>
  <c r="AA1476" i="1" s="1"/>
  <c r="AH1476" i="1" s="1"/>
  <c r="AJ1477" i="1"/>
  <c r="C1477" i="1"/>
  <c r="I1477" i="1"/>
  <c r="H1477" i="1" s="1"/>
  <c r="F1418" i="1"/>
  <c r="J1418" i="1" s="1"/>
  <c r="O1418" i="1" l="1"/>
  <c r="R1418" i="1" s="1"/>
  <c r="V1418" i="1" s="1"/>
  <c r="AC1420" i="1"/>
  <c r="AE1420" i="1" s="1"/>
  <c r="G1420" i="1"/>
  <c r="X1478" i="1"/>
  <c r="K1478" i="1"/>
  <c r="A1479" i="1"/>
  <c r="M1421" i="1"/>
  <c r="N1421" i="1" s="1"/>
  <c r="P1421" i="1"/>
  <c r="Q1421" i="1"/>
  <c r="L1422" i="1"/>
  <c r="Z1477" i="1"/>
  <c r="AA1477" i="1" s="1"/>
  <c r="AH1477" i="1" s="1"/>
  <c r="C1478" i="1"/>
  <c r="Y1477" i="1"/>
  <c r="AJ1478" i="1"/>
  <c r="I1478" i="1"/>
  <c r="H1478" i="1" s="1"/>
  <c r="AB1480" i="1"/>
  <c r="AG1415" i="1"/>
  <c r="F1419" i="1"/>
  <c r="J1419" i="1" s="1"/>
  <c r="T1416" i="1"/>
  <c r="AF1416" i="1" s="1"/>
  <c r="S1417" i="1"/>
  <c r="U1416" i="1"/>
  <c r="W1416" i="1" s="1"/>
  <c r="B1414" i="1"/>
  <c r="AG1416" i="1" l="1"/>
  <c r="B1416" i="1" s="1"/>
  <c r="M1422" i="1"/>
  <c r="N1422" i="1" s="1"/>
  <c r="P1422" i="1"/>
  <c r="Q1422" i="1"/>
  <c r="L1423" i="1"/>
  <c r="F1420" i="1"/>
  <c r="O1420" i="1" s="1"/>
  <c r="R1420" i="1" s="1"/>
  <c r="V1420" i="1" s="1"/>
  <c r="T1417" i="1"/>
  <c r="AF1417" i="1" s="1"/>
  <c r="S1418" i="1"/>
  <c r="U1417" i="1"/>
  <c r="W1417" i="1" s="1"/>
  <c r="AB1481" i="1"/>
  <c r="A1480" i="1"/>
  <c r="K1479" i="1"/>
  <c r="X1479" i="1"/>
  <c r="O1419" i="1"/>
  <c r="R1419" i="1" s="1"/>
  <c r="V1419" i="1" s="1"/>
  <c r="B1415" i="1"/>
  <c r="AC1421" i="1"/>
  <c r="AE1421" i="1" s="1"/>
  <c r="G1421" i="1"/>
  <c r="Y1478" i="1"/>
  <c r="Z1478" i="1"/>
  <c r="AA1478" i="1" s="1"/>
  <c r="AH1478" i="1" s="1"/>
  <c r="C1479" i="1"/>
  <c r="AJ1479" i="1"/>
  <c r="I1479" i="1"/>
  <c r="H1479" i="1" s="1"/>
  <c r="T1418" i="1" l="1"/>
  <c r="AF1418" i="1" s="1"/>
  <c r="S1419" i="1"/>
  <c r="U1418" i="1"/>
  <c r="W1418" i="1" s="1"/>
  <c r="M1423" i="1"/>
  <c r="N1423" i="1" s="1"/>
  <c r="P1423" i="1"/>
  <c r="Q1423" i="1"/>
  <c r="L1424" i="1"/>
  <c r="F1421" i="1"/>
  <c r="O1421" i="1" s="1"/>
  <c r="R1421" i="1" s="1"/>
  <c r="V1421" i="1" s="1"/>
  <c r="X1480" i="1"/>
  <c r="A1481" i="1"/>
  <c r="K1480" i="1"/>
  <c r="AB1482" i="1"/>
  <c r="J1420" i="1"/>
  <c r="Y1479" i="1"/>
  <c r="AJ1480" i="1"/>
  <c r="C1480" i="1"/>
  <c r="I1480" i="1"/>
  <c r="H1480" i="1" s="1"/>
  <c r="Z1479" i="1"/>
  <c r="AA1479" i="1" s="1"/>
  <c r="AH1479" i="1" s="1"/>
  <c r="AG1417" i="1"/>
  <c r="B1417" i="1" s="1"/>
  <c r="AC1422" i="1"/>
  <c r="AE1422" i="1" s="1"/>
  <c r="G1422" i="1"/>
  <c r="F1422" i="1" l="1"/>
  <c r="O1422" i="1" s="1"/>
  <c r="R1422" i="1" s="1"/>
  <c r="V1422" i="1" s="1"/>
  <c r="J1421" i="1"/>
  <c r="T1419" i="1"/>
  <c r="AF1419" i="1" s="1"/>
  <c r="S1420" i="1"/>
  <c r="U1419" i="1"/>
  <c r="W1419" i="1" s="1"/>
  <c r="AC1423" i="1"/>
  <c r="AE1423" i="1" s="1"/>
  <c r="G1423" i="1"/>
  <c r="A1482" i="1"/>
  <c r="X1481" i="1"/>
  <c r="K1481" i="1"/>
  <c r="AB1483" i="1"/>
  <c r="Z1480" i="1"/>
  <c r="AA1480" i="1" s="1"/>
  <c r="AH1480" i="1" s="1"/>
  <c r="C1481" i="1"/>
  <c r="AJ1481" i="1"/>
  <c r="I1481" i="1"/>
  <c r="H1481" i="1" s="1"/>
  <c r="Y1480" i="1"/>
  <c r="M1424" i="1"/>
  <c r="N1424" i="1" s="1"/>
  <c r="P1424" i="1"/>
  <c r="Q1424" i="1"/>
  <c r="L1425" i="1"/>
  <c r="AG1418" i="1"/>
  <c r="AB1484" i="1" l="1"/>
  <c r="C1482" i="1"/>
  <c r="Y1481" i="1"/>
  <c r="AJ1482" i="1"/>
  <c r="Z1481" i="1"/>
  <c r="AA1481" i="1" s="1"/>
  <c r="AH1481" i="1" s="1"/>
  <c r="I1482" i="1"/>
  <c r="H1482" i="1" s="1"/>
  <c r="AG1419" i="1"/>
  <c r="A1483" i="1"/>
  <c r="K1482" i="1"/>
  <c r="X1482" i="1"/>
  <c r="T1420" i="1"/>
  <c r="AF1420" i="1" s="1"/>
  <c r="S1421" i="1"/>
  <c r="U1420" i="1"/>
  <c r="W1420" i="1" s="1"/>
  <c r="AC1424" i="1"/>
  <c r="AE1424" i="1" s="1"/>
  <c r="G1424" i="1"/>
  <c r="M1425" i="1"/>
  <c r="N1425" i="1" s="1"/>
  <c r="P1425" i="1"/>
  <c r="Q1425" i="1"/>
  <c r="L1426" i="1"/>
  <c r="F1423" i="1"/>
  <c r="J1423" i="1" s="1"/>
  <c r="B1418" i="1"/>
  <c r="J1422" i="1"/>
  <c r="O1423" i="1" l="1"/>
  <c r="R1423" i="1" s="1"/>
  <c r="V1423" i="1" s="1"/>
  <c r="AC1425" i="1"/>
  <c r="AE1425" i="1" s="1"/>
  <c r="G1425" i="1"/>
  <c r="AG1420" i="1"/>
  <c r="M1426" i="1"/>
  <c r="N1426" i="1" s="1"/>
  <c r="P1426" i="1"/>
  <c r="Q1426" i="1"/>
  <c r="L1427" i="1"/>
  <c r="F1424" i="1"/>
  <c r="J1424" i="1" s="1"/>
  <c r="T1421" i="1"/>
  <c r="AF1421" i="1" s="1"/>
  <c r="S1422" i="1"/>
  <c r="U1421" i="1"/>
  <c r="W1421" i="1" s="1"/>
  <c r="B1419" i="1"/>
  <c r="AB1485" i="1"/>
  <c r="A1484" i="1"/>
  <c r="X1483" i="1"/>
  <c r="K1483" i="1"/>
  <c r="Z1482" i="1"/>
  <c r="AA1482" i="1" s="1"/>
  <c r="AH1482" i="1" s="1"/>
  <c r="AJ1483" i="1"/>
  <c r="C1483" i="1"/>
  <c r="I1483" i="1"/>
  <c r="H1483" i="1" s="1"/>
  <c r="Y1482" i="1"/>
  <c r="O1424" i="1" l="1"/>
  <c r="R1424" i="1" s="1"/>
  <c r="V1424" i="1" s="1"/>
  <c r="Y1483" i="1"/>
  <c r="I1484" i="1"/>
  <c r="H1484" i="1" s="1"/>
  <c r="Z1483" i="1"/>
  <c r="AA1483" i="1" s="1"/>
  <c r="AH1483" i="1" s="1"/>
  <c r="AJ1484" i="1"/>
  <c r="C1484" i="1"/>
  <c r="AG1421" i="1"/>
  <c r="B1421" i="1" s="1"/>
  <c r="AC1426" i="1"/>
  <c r="AE1426" i="1" s="1"/>
  <c r="G1426" i="1"/>
  <c r="F1425" i="1"/>
  <c r="J1425" i="1" s="1"/>
  <c r="T1422" i="1"/>
  <c r="AF1422" i="1" s="1"/>
  <c r="S1423" i="1"/>
  <c r="U1422" i="1"/>
  <c r="W1422" i="1" s="1"/>
  <c r="AB1486" i="1"/>
  <c r="M1427" i="1"/>
  <c r="N1427" i="1" s="1"/>
  <c r="P1427" i="1"/>
  <c r="Q1427" i="1"/>
  <c r="L1428" i="1"/>
  <c r="A1485" i="1"/>
  <c r="X1484" i="1"/>
  <c r="K1484" i="1"/>
  <c r="B1420" i="1"/>
  <c r="O1425" i="1" l="1"/>
  <c r="R1425" i="1" s="1"/>
  <c r="V1425" i="1" s="1"/>
  <c r="AC1427" i="1"/>
  <c r="AE1427" i="1" s="1"/>
  <c r="G1427" i="1"/>
  <c r="AG1422" i="1"/>
  <c r="M1428" i="1"/>
  <c r="N1428" i="1" s="1"/>
  <c r="P1428" i="1"/>
  <c r="Q1428" i="1"/>
  <c r="L1429" i="1"/>
  <c r="T1423" i="1"/>
  <c r="AF1423" i="1" s="1"/>
  <c r="S1424" i="1"/>
  <c r="U1423" i="1"/>
  <c r="W1423" i="1" s="1"/>
  <c r="F1426" i="1"/>
  <c r="O1426" i="1" s="1"/>
  <c r="R1426" i="1" s="1"/>
  <c r="V1426" i="1" s="1"/>
  <c r="K1485" i="1"/>
  <c r="X1485" i="1"/>
  <c r="A1486" i="1"/>
  <c r="Z1484" i="1"/>
  <c r="AA1484" i="1" s="1"/>
  <c r="AH1484" i="1" s="1"/>
  <c r="C1485" i="1"/>
  <c r="AJ1485" i="1"/>
  <c r="I1485" i="1"/>
  <c r="H1485" i="1" s="1"/>
  <c r="Y1484" i="1"/>
  <c r="AB1487" i="1"/>
  <c r="Y1485" i="1" l="1"/>
  <c r="Z1485" i="1"/>
  <c r="AA1485" i="1" s="1"/>
  <c r="AH1485" i="1" s="1"/>
  <c r="C1486" i="1"/>
  <c r="AJ1486" i="1"/>
  <c r="I1486" i="1"/>
  <c r="H1486" i="1" s="1"/>
  <c r="J1426" i="1"/>
  <c r="AG1423" i="1"/>
  <c r="B1423" i="1" s="1"/>
  <c r="AB1488" i="1"/>
  <c r="T1424" i="1"/>
  <c r="AF1424" i="1" s="1"/>
  <c r="S1425" i="1"/>
  <c r="U1424" i="1"/>
  <c r="W1424" i="1" s="1"/>
  <c r="F1427" i="1"/>
  <c r="J1427" i="1" s="1"/>
  <c r="AC1428" i="1"/>
  <c r="AE1428" i="1" s="1"/>
  <c r="G1428" i="1"/>
  <c r="A1487" i="1"/>
  <c r="X1486" i="1"/>
  <c r="K1486" i="1"/>
  <c r="M1429" i="1"/>
  <c r="N1429" i="1" s="1"/>
  <c r="P1429" i="1"/>
  <c r="Q1429" i="1"/>
  <c r="L1430" i="1"/>
  <c r="B1422" i="1"/>
  <c r="M1430" i="1" l="1"/>
  <c r="N1430" i="1" s="1"/>
  <c r="P1430" i="1"/>
  <c r="Q1430" i="1"/>
  <c r="L1431" i="1"/>
  <c r="X1487" i="1"/>
  <c r="A1488" i="1"/>
  <c r="K1487" i="1"/>
  <c r="O1427" i="1"/>
  <c r="R1427" i="1" s="1"/>
  <c r="V1427" i="1" s="1"/>
  <c r="AG1424" i="1"/>
  <c r="B1424" i="1" s="1"/>
  <c r="AB1489" i="1"/>
  <c r="T1425" i="1"/>
  <c r="AF1425" i="1" s="1"/>
  <c r="S1426" i="1"/>
  <c r="U1425" i="1"/>
  <c r="W1425" i="1" s="1"/>
  <c r="F1428" i="1"/>
  <c r="J1428" i="1" s="1"/>
  <c r="AC1429" i="1"/>
  <c r="AE1429" i="1" s="1"/>
  <c r="G1429" i="1"/>
  <c r="Z1486" i="1"/>
  <c r="AA1486" i="1" s="1"/>
  <c r="AH1486" i="1" s="1"/>
  <c r="AJ1487" i="1"/>
  <c r="I1487" i="1"/>
  <c r="H1487" i="1" s="1"/>
  <c r="Y1486" i="1"/>
  <c r="C1487" i="1"/>
  <c r="AG1425" i="1" l="1"/>
  <c r="B1425" i="1" s="1"/>
  <c r="F1429" i="1"/>
  <c r="X1488" i="1"/>
  <c r="K1488" i="1"/>
  <c r="A1489" i="1"/>
  <c r="AC1430" i="1"/>
  <c r="AE1430" i="1" s="1"/>
  <c r="G1430" i="1"/>
  <c r="Z1487" i="1"/>
  <c r="AA1487" i="1" s="1"/>
  <c r="AH1487" i="1" s="1"/>
  <c r="C1488" i="1"/>
  <c r="Y1487" i="1"/>
  <c r="I1488" i="1"/>
  <c r="H1488" i="1" s="1"/>
  <c r="AJ1488" i="1"/>
  <c r="O1428" i="1"/>
  <c r="R1428" i="1" s="1"/>
  <c r="V1428" i="1" s="1"/>
  <c r="T1426" i="1"/>
  <c r="AF1426" i="1" s="1"/>
  <c r="S1427" i="1"/>
  <c r="U1426" i="1"/>
  <c r="W1426" i="1" s="1"/>
  <c r="AB1490" i="1"/>
  <c r="M1431" i="1"/>
  <c r="N1431" i="1" s="1"/>
  <c r="P1431" i="1"/>
  <c r="Q1431" i="1"/>
  <c r="L1432" i="1"/>
  <c r="AC1431" i="1" l="1"/>
  <c r="AE1431" i="1" s="1"/>
  <c r="G1431" i="1"/>
  <c r="T1427" i="1"/>
  <c r="AF1427" i="1" s="1"/>
  <c r="S1428" i="1"/>
  <c r="U1427" i="1"/>
  <c r="W1427" i="1" s="1"/>
  <c r="X1489" i="1"/>
  <c r="A1490" i="1"/>
  <c r="K1489" i="1"/>
  <c r="M1432" i="1"/>
  <c r="N1432" i="1" s="1"/>
  <c r="P1432" i="1"/>
  <c r="Q1432" i="1"/>
  <c r="L1433" i="1"/>
  <c r="AB1491" i="1"/>
  <c r="F1430" i="1"/>
  <c r="O1430" i="1" s="1"/>
  <c r="R1430" i="1" s="1"/>
  <c r="V1430" i="1" s="1"/>
  <c r="O1429" i="1"/>
  <c r="R1429" i="1" s="1"/>
  <c r="V1429" i="1" s="1"/>
  <c r="AG1426" i="1"/>
  <c r="B1426" i="1" s="1"/>
  <c r="I1489" i="1"/>
  <c r="H1489" i="1" s="1"/>
  <c r="Y1488" i="1"/>
  <c r="Z1488" i="1"/>
  <c r="AA1488" i="1" s="1"/>
  <c r="AH1488" i="1" s="1"/>
  <c r="C1489" i="1"/>
  <c r="AJ1489" i="1"/>
  <c r="J1429" i="1"/>
  <c r="F1431" i="1" l="1"/>
  <c r="J1431" i="1" s="1"/>
  <c r="J1430" i="1"/>
  <c r="AB1492" i="1"/>
  <c r="AG1427" i="1"/>
  <c r="AC1432" i="1"/>
  <c r="AE1432" i="1" s="1"/>
  <c r="G1432" i="1"/>
  <c r="X1490" i="1"/>
  <c r="A1491" i="1"/>
  <c r="K1490" i="1"/>
  <c r="T1428" i="1"/>
  <c r="AF1428" i="1" s="1"/>
  <c r="S1429" i="1"/>
  <c r="U1428" i="1"/>
  <c r="W1428" i="1" s="1"/>
  <c r="M1433" i="1"/>
  <c r="N1433" i="1" s="1"/>
  <c r="P1433" i="1"/>
  <c r="Q1433" i="1"/>
  <c r="L1434" i="1"/>
  <c r="C1490" i="1"/>
  <c r="I1490" i="1"/>
  <c r="H1490" i="1" s="1"/>
  <c r="Y1489" i="1"/>
  <c r="Z1489" i="1"/>
  <c r="AA1489" i="1" s="1"/>
  <c r="AH1489" i="1" s="1"/>
  <c r="AJ1490" i="1"/>
  <c r="M1434" i="1" l="1"/>
  <c r="N1434" i="1" s="1"/>
  <c r="P1434" i="1"/>
  <c r="Q1434" i="1"/>
  <c r="L1435" i="1"/>
  <c r="T1429" i="1"/>
  <c r="AF1429" i="1" s="1"/>
  <c r="S1430" i="1"/>
  <c r="U1429" i="1"/>
  <c r="W1429" i="1" s="1"/>
  <c r="K1491" i="1"/>
  <c r="X1491" i="1"/>
  <c r="A1492" i="1"/>
  <c r="C1491" i="1"/>
  <c r="Y1490" i="1"/>
  <c r="AJ1491" i="1"/>
  <c r="I1491" i="1"/>
  <c r="H1491" i="1" s="1"/>
  <c r="Z1490" i="1"/>
  <c r="AA1490" i="1" s="1"/>
  <c r="AH1490" i="1" s="1"/>
  <c r="AB1493" i="1"/>
  <c r="F1432" i="1"/>
  <c r="J1432" i="1" s="1"/>
  <c r="B1427" i="1"/>
  <c r="AC1433" i="1"/>
  <c r="AE1433" i="1" s="1"/>
  <c r="G1433" i="1"/>
  <c r="AG1428" i="1"/>
  <c r="B1428" i="1" s="1"/>
  <c r="O1431" i="1"/>
  <c r="R1431" i="1" s="1"/>
  <c r="V1431" i="1" s="1"/>
  <c r="O1432" i="1" l="1"/>
  <c r="R1432" i="1" s="1"/>
  <c r="V1432" i="1" s="1"/>
  <c r="AG1429" i="1"/>
  <c r="B1429" i="1" s="1"/>
  <c r="M1435" i="1"/>
  <c r="N1435" i="1" s="1"/>
  <c r="P1435" i="1"/>
  <c r="Q1435" i="1"/>
  <c r="L1436" i="1"/>
  <c r="K1492" i="1"/>
  <c r="A1493" i="1"/>
  <c r="X1492" i="1"/>
  <c r="T1430" i="1"/>
  <c r="AF1430" i="1" s="1"/>
  <c r="S1431" i="1"/>
  <c r="U1430" i="1"/>
  <c r="W1430" i="1" s="1"/>
  <c r="F1433" i="1"/>
  <c r="J1433" i="1" s="1"/>
  <c r="AB1494" i="1"/>
  <c r="Y1491" i="1"/>
  <c r="I1492" i="1"/>
  <c r="H1492" i="1" s="1"/>
  <c r="Z1491" i="1"/>
  <c r="AA1491" i="1" s="1"/>
  <c r="AH1491" i="1" s="1"/>
  <c r="C1492" i="1"/>
  <c r="AJ1492" i="1"/>
  <c r="AC1434" i="1"/>
  <c r="AE1434" i="1" s="1"/>
  <c r="G1434" i="1"/>
  <c r="O1433" i="1" l="1"/>
  <c r="R1433" i="1" s="1"/>
  <c r="V1433" i="1" s="1"/>
  <c r="T1431" i="1"/>
  <c r="AF1431" i="1" s="1"/>
  <c r="S1432" i="1"/>
  <c r="U1431" i="1"/>
  <c r="W1431" i="1" s="1"/>
  <c r="X1493" i="1"/>
  <c r="A1494" i="1"/>
  <c r="K1493" i="1"/>
  <c r="M1436" i="1"/>
  <c r="N1436" i="1" s="1"/>
  <c r="P1436" i="1"/>
  <c r="Q1436" i="1"/>
  <c r="L1437" i="1"/>
  <c r="AG1430" i="1"/>
  <c r="B1430" i="1" s="1"/>
  <c r="AB1495" i="1"/>
  <c r="F1434" i="1"/>
  <c r="O1434" i="1" s="1"/>
  <c r="R1434" i="1" s="1"/>
  <c r="V1434" i="1" s="1"/>
  <c r="Z1492" i="1"/>
  <c r="AA1492" i="1" s="1"/>
  <c r="AH1492" i="1" s="1"/>
  <c r="AJ1493" i="1"/>
  <c r="Y1492" i="1"/>
  <c r="C1493" i="1"/>
  <c r="I1493" i="1"/>
  <c r="H1493" i="1" s="1"/>
  <c r="AC1435" i="1"/>
  <c r="AE1435" i="1" s="1"/>
  <c r="G1435" i="1"/>
  <c r="AB1496" i="1" l="1"/>
  <c r="M1437" i="1"/>
  <c r="N1437" i="1" s="1"/>
  <c r="P1437" i="1"/>
  <c r="Q1437" i="1"/>
  <c r="L1438" i="1"/>
  <c r="AG1431" i="1"/>
  <c r="B1431" i="1" s="1"/>
  <c r="F1435" i="1"/>
  <c r="O1435" i="1" s="1"/>
  <c r="R1435" i="1" s="1"/>
  <c r="V1435" i="1" s="1"/>
  <c r="T1432" i="1"/>
  <c r="AF1432" i="1" s="1"/>
  <c r="S1433" i="1"/>
  <c r="U1432" i="1"/>
  <c r="W1432" i="1" s="1"/>
  <c r="J1434" i="1"/>
  <c r="A1495" i="1"/>
  <c r="X1494" i="1"/>
  <c r="K1494" i="1"/>
  <c r="AC1436" i="1"/>
  <c r="AE1436" i="1" s="1"/>
  <c r="G1436" i="1"/>
  <c r="Y1493" i="1"/>
  <c r="Z1493" i="1"/>
  <c r="AA1493" i="1" s="1"/>
  <c r="AH1493" i="1" s="1"/>
  <c r="AJ1494" i="1"/>
  <c r="C1494" i="1"/>
  <c r="I1494" i="1"/>
  <c r="H1494" i="1" s="1"/>
  <c r="J1435" i="1" l="1"/>
  <c r="Y1494" i="1"/>
  <c r="AJ1495" i="1"/>
  <c r="Z1494" i="1"/>
  <c r="AA1494" i="1" s="1"/>
  <c r="AH1494" i="1" s="1"/>
  <c r="C1495" i="1"/>
  <c r="I1495" i="1"/>
  <c r="H1495" i="1" s="1"/>
  <c r="AG1432" i="1"/>
  <c r="AC1437" i="1"/>
  <c r="AE1437" i="1" s="1"/>
  <c r="G1437" i="1"/>
  <c r="X1495" i="1"/>
  <c r="K1495" i="1"/>
  <c r="A1496" i="1"/>
  <c r="M1438" i="1"/>
  <c r="N1438" i="1" s="1"/>
  <c r="P1438" i="1"/>
  <c r="Q1438" i="1"/>
  <c r="L1439" i="1"/>
  <c r="AB1497" i="1"/>
  <c r="T1433" i="1"/>
  <c r="AF1433" i="1" s="1"/>
  <c r="S1434" i="1"/>
  <c r="U1433" i="1"/>
  <c r="W1433" i="1" s="1"/>
  <c r="F1436" i="1"/>
  <c r="O1436" i="1" s="1"/>
  <c r="R1436" i="1" s="1"/>
  <c r="V1436" i="1" s="1"/>
  <c r="AG1433" i="1" l="1"/>
  <c r="B1433" i="1" s="1"/>
  <c r="AB1498" i="1"/>
  <c r="T1434" i="1"/>
  <c r="AF1434" i="1" s="1"/>
  <c r="S1435" i="1"/>
  <c r="U1434" i="1"/>
  <c r="W1434" i="1" s="1"/>
  <c r="M1439" i="1"/>
  <c r="N1439" i="1" s="1"/>
  <c r="P1439" i="1"/>
  <c r="Q1439" i="1"/>
  <c r="L1440" i="1"/>
  <c r="F1437" i="1"/>
  <c r="Y1495" i="1"/>
  <c r="Z1495" i="1"/>
  <c r="AA1495" i="1" s="1"/>
  <c r="AH1495" i="1" s="1"/>
  <c r="C1496" i="1"/>
  <c r="AJ1496" i="1"/>
  <c r="I1496" i="1"/>
  <c r="H1496" i="1" s="1"/>
  <c r="J1436" i="1"/>
  <c r="AC1438" i="1"/>
  <c r="AE1438" i="1" s="1"/>
  <c r="G1438" i="1"/>
  <c r="A1497" i="1"/>
  <c r="K1496" i="1"/>
  <c r="X1496" i="1"/>
  <c r="B1432" i="1"/>
  <c r="C1497" i="1" l="1"/>
  <c r="Y1496" i="1"/>
  <c r="Z1496" i="1"/>
  <c r="AA1496" i="1" s="1"/>
  <c r="AH1496" i="1" s="1"/>
  <c r="AJ1497" i="1"/>
  <c r="I1497" i="1"/>
  <c r="H1497" i="1" s="1"/>
  <c r="F1438" i="1"/>
  <c r="J1438" i="1" s="1"/>
  <c r="M1440" i="1"/>
  <c r="N1440" i="1" s="1"/>
  <c r="P1440" i="1"/>
  <c r="Q1440" i="1"/>
  <c r="L1441" i="1"/>
  <c r="AG1434" i="1"/>
  <c r="B1434" i="1" s="1"/>
  <c r="AB1499" i="1"/>
  <c r="O1437" i="1"/>
  <c r="R1437" i="1" s="1"/>
  <c r="V1437" i="1" s="1"/>
  <c r="T1435" i="1"/>
  <c r="AF1435" i="1" s="1"/>
  <c r="S1436" i="1"/>
  <c r="U1435" i="1"/>
  <c r="W1435" i="1" s="1"/>
  <c r="X1497" i="1"/>
  <c r="K1497" i="1"/>
  <c r="A1498" i="1"/>
  <c r="J1437" i="1"/>
  <c r="AC1439" i="1"/>
  <c r="AE1439" i="1" s="1"/>
  <c r="G1439" i="1"/>
  <c r="O1438" i="1" l="1"/>
  <c r="R1438" i="1" s="1"/>
  <c r="V1438" i="1" s="1"/>
  <c r="AJ1498" i="1"/>
  <c r="I1498" i="1"/>
  <c r="H1498" i="1" s="1"/>
  <c r="Z1497" i="1"/>
  <c r="AA1497" i="1" s="1"/>
  <c r="AH1497" i="1" s="1"/>
  <c r="C1498" i="1"/>
  <c r="Y1497" i="1"/>
  <c r="AC1440" i="1"/>
  <c r="AE1440" i="1" s="1"/>
  <c r="G1440" i="1"/>
  <c r="A1499" i="1"/>
  <c r="X1498" i="1"/>
  <c r="K1498" i="1"/>
  <c r="AG1435" i="1"/>
  <c r="B1435" i="1" s="1"/>
  <c r="F1439" i="1"/>
  <c r="J1439" i="1" s="1"/>
  <c r="T1436" i="1"/>
  <c r="AF1436" i="1" s="1"/>
  <c r="S1437" i="1"/>
  <c r="U1436" i="1"/>
  <c r="W1436" i="1" s="1"/>
  <c r="M1441" i="1"/>
  <c r="N1441" i="1" s="1"/>
  <c r="P1441" i="1"/>
  <c r="Q1441" i="1"/>
  <c r="L1442" i="1"/>
  <c r="AB1500" i="1"/>
  <c r="T1437" i="1" l="1"/>
  <c r="AF1437" i="1" s="1"/>
  <c r="S1438" i="1"/>
  <c r="U1437" i="1"/>
  <c r="W1437" i="1" s="1"/>
  <c r="F1440" i="1"/>
  <c r="J1440" i="1" s="1"/>
  <c r="AC1441" i="1"/>
  <c r="AE1441" i="1" s="1"/>
  <c r="G1441" i="1"/>
  <c r="Y1498" i="1"/>
  <c r="I1499" i="1"/>
  <c r="H1499" i="1" s="1"/>
  <c r="AJ1499" i="1"/>
  <c r="Z1498" i="1"/>
  <c r="AA1498" i="1" s="1"/>
  <c r="AH1498" i="1" s="1"/>
  <c r="C1499" i="1"/>
  <c r="AB1501" i="1"/>
  <c r="M1442" i="1"/>
  <c r="N1442" i="1" s="1"/>
  <c r="L1443" i="1"/>
  <c r="AG1436" i="1"/>
  <c r="O1439" i="1"/>
  <c r="R1439" i="1" s="1"/>
  <c r="V1439" i="1" s="1"/>
  <c r="A1500" i="1"/>
  <c r="K1499" i="1"/>
  <c r="X1499" i="1"/>
  <c r="O1440" i="1" l="1"/>
  <c r="R1440" i="1" s="1"/>
  <c r="V1440" i="1" s="1"/>
  <c r="X1500" i="1"/>
  <c r="A1501" i="1"/>
  <c r="K1500" i="1"/>
  <c r="M1443" i="1"/>
  <c r="N1443" i="1" s="1"/>
  <c r="L1444" i="1"/>
  <c r="C1500" i="1"/>
  <c r="Y1499" i="1"/>
  <c r="I1500" i="1"/>
  <c r="H1500" i="1" s="1"/>
  <c r="Z1499" i="1"/>
  <c r="AA1499" i="1" s="1"/>
  <c r="AH1499" i="1" s="1"/>
  <c r="AJ1500" i="1"/>
  <c r="AG1437" i="1"/>
  <c r="B1437" i="1" s="1"/>
  <c r="B1436" i="1"/>
  <c r="T1438" i="1"/>
  <c r="AF1438" i="1" s="1"/>
  <c r="S1439" i="1"/>
  <c r="U1438" i="1"/>
  <c r="W1438" i="1" s="1"/>
  <c r="AC1442" i="1"/>
  <c r="AE1442" i="1" s="1"/>
  <c r="G1442" i="1"/>
  <c r="AB1502" i="1"/>
  <c r="F1441" i="1"/>
  <c r="O1441" i="1" s="1"/>
  <c r="R1441" i="1" l="1"/>
  <c r="V1441" i="1" s="1"/>
  <c r="P1442" i="1"/>
  <c r="F1442" i="1"/>
  <c r="O1442" i="1" s="1"/>
  <c r="M1444" i="1"/>
  <c r="N1444" i="1" s="1"/>
  <c r="L1445" i="1"/>
  <c r="AB1503" i="1"/>
  <c r="AG1438" i="1"/>
  <c r="B1438" i="1" s="1"/>
  <c r="J1441" i="1"/>
  <c r="T1439" i="1"/>
  <c r="AF1439" i="1" s="1"/>
  <c r="S1440" i="1"/>
  <c r="U1439" i="1"/>
  <c r="W1439" i="1" s="1"/>
  <c r="K1501" i="1"/>
  <c r="X1501" i="1"/>
  <c r="A1502" i="1"/>
  <c r="G1443" i="1"/>
  <c r="AC1443" i="1"/>
  <c r="AE1443" i="1" s="1"/>
  <c r="C1501" i="1"/>
  <c r="I1501" i="1"/>
  <c r="H1501" i="1" s="1"/>
  <c r="Y1500" i="1"/>
  <c r="AJ1501" i="1"/>
  <c r="Z1500" i="1"/>
  <c r="AA1500" i="1" s="1"/>
  <c r="AH1500" i="1" s="1"/>
  <c r="J1442" i="1" l="1"/>
  <c r="AG1439" i="1"/>
  <c r="B1439" i="1" s="1"/>
  <c r="G1444" i="1"/>
  <c r="AC1444" i="1"/>
  <c r="AE1444" i="1" s="1"/>
  <c r="A1503" i="1"/>
  <c r="K1502" i="1"/>
  <c r="X1502" i="1"/>
  <c r="AB1504" i="1"/>
  <c r="AJ1502" i="1"/>
  <c r="C1502" i="1"/>
  <c r="I1502" i="1"/>
  <c r="H1502" i="1" s="1"/>
  <c r="Y1501" i="1"/>
  <c r="Z1501" i="1"/>
  <c r="M1445" i="1"/>
  <c r="N1445" i="1" s="1"/>
  <c r="L1446" i="1"/>
  <c r="Q1442" i="1"/>
  <c r="Q1443" i="1" s="1"/>
  <c r="Q1444" i="1" s="1"/>
  <c r="Q1445" i="1" s="1"/>
  <c r="P1443" i="1"/>
  <c r="P1444" i="1" s="1"/>
  <c r="P1445" i="1" s="1"/>
  <c r="T1440" i="1"/>
  <c r="AF1440" i="1" s="1"/>
  <c r="S1441" i="1"/>
  <c r="U1440" i="1"/>
  <c r="W1440" i="1" s="1"/>
  <c r="F1443" i="1"/>
  <c r="J1443" i="1" s="1"/>
  <c r="AC1445" i="1" l="1"/>
  <c r="AE1445" i="1" s="1"/>
  <c r="G1445" i="1"/>
  <c r="AB1505" i="1"/>
  <c r="AG1440" i="1"/>
  <c r="B1440" i="1" s="1"/>
  <c r="M1446" i="1"/>
  <c r="N1446" i="1" s="1"/>
  <c r="P1446" i="1"/>
  <c r="Q1446" i="1"/>
  <c r="L1447" i="1"/>
  <c r="X1503" i="1"/>
  <c r="A1504" i="1"/>
  <c r="K1503" i="1"/>
  <c r="O1443" i="1"/>
  <c r="R1443" i="1" s="1"/>
  <c r="V1443" i="1" s="1"/>
  <c r="T1441" i="1"/>
  <c r="S1442" i="1"/>
  <c r="U1441" i="1"/>
  <c r="W1441" i="1" s="1"/>
  <c r="Z1502" i="1"/>
  <c r="AA1502" i="1" s="1"/>
  <c r="AH1502" i="1" s="1"/>
  <c r="AJ1503" i="1"/>
  <c r="Y1502" i="1"/>
  <c r="C1503" i="1"/>
  <c r="I1503" i="1"/>
  <c r="H1503" i="1" s="1"/>
  <c r="R1442" i="1"/>
  <c r="V1442" i="1" s="1"/>
  <c r="F1444" i="1"/>
  <c r="J1444" i="1" s="1"/>
  <c r="O1444" i="1" l="1"/>
  <c r="R1444" i="1" s="1"/>
  <c r="V1444" i="1" s="1"/>
  <c r="AF1441" i="1"/>
  <c r="AA1441" i="1"/>
  <c r="F1445" i="1"/>
  <c r="J1445" i="1" s="1"/>
  <c r="X1504" i="1"/>
  <c r="A1505" i="1"/>
  <c r="K1504" i="1"/>
  <c r="AB1506" i="1"/>
  <c r="AC1446" i="1"/>
  <c r="AE1446" i="1" s="1"/>
  <c r="G1446" i="1"/>
  <c r="AG1441" i="1"/>
  <c r="B1441" i="1" s="1"/>
  <c r="Y1503" i="1"/>
  <c r="C1504" i="1"/>
  <c r="Z1503" i="1"/>
  <c r="AA1503" i="1" s="1"/>
  <c r="AH1503" i="1" s="1"/>
  <c r="AJ1504" i="1"/>
  <c r="I1504" i="1"/>
  <c r="H1504" i="1" s="1"/>
  <c r="U1442" i="1"/>
  <c r="W1442" i="1" s="1"/>
  <c r="T1442" i="1"/>
  <c r="AF1442" i="1" s="1"/>
  <c r="S1443" i="1"/>
  <c r="M1447" i="1"/>
  <c r="N1447" i="1" s="1"/>
  <c r="P1447" i="1"/>
  <c r="Q1447" i="1"/>
  <c r="L1448" i="1"/>
  <c r="O1445" i="1" l="1"/>
  <c r="R1445" i="1" s="1"/>
  <c r="V1445" i="1" s="1"/>
  <c r="AG1442" i="1"/>
  <c r="AB1507" i="1"/>
  <c r="Y1504" i="1"/>
  <c r="AJ1505" i="1"/>
  <c r="Z1504" i="1"/>
  <c r="AA1504" i="1" s="1"/>
  <c r="AH1504" i="1" s="1"/>
  <c r="C1505" i="1"/>
  <c r="I1505" i="1"/>
  <c r="H1505" i="1" s="1"/>
  <c r="AC1447" i="1"/>
  <c r="AE1447" i="1" s="1"/>
  <c r="G1447" i="1"/>
  <c r="AH1441" i="1"/>
  <c r="U1443" i="1"/>
  <c r="W1443" i="1" s="1"/>
  <c r="T1443" i="1"/>
  <c r="AF1443" i="1" s="1"/>
  <c r="S1444" i="1"/>
  <c r="F1446" i="1"/>
  <c r="J1446" i="1" s="1"/>
  <c r="M1448" i="1"/>
  <c r="N1448" i="1" s="1"/>
  <c r="P1448" i="1"/>
  <c r="Q1448" i="1"/>
  <c r="L1449" i="1"/>
  <c r="X1505" i="1"/>
  <c r="A1506" i="1"/>
  <c r="K1505" i="1"/>
  <c r="O1446" i="1" l="1"/>
  <c r="R1446" i="1" s="1"/>
  <c r="V1446" i="1" s="1"/>
  <c r="U1444" i="1"/>
  <c r="W1444" i="1" s="1"/>
  <c r="T1444" i="1"/>
  <c r="AF1444" i="1" s="1"/>
  <c r="S1445" i="1"/>
  <c r="AB1508" i="1"/>
  <c r="B1442" i="1"/>
  <c r="AC1448" i="1"/>
  <c r="AE1448" i="1" s="1"/>
  <c r="G1448" i="1"/>
  <c r="M1449" i="1"/>
  <c r="N1449" i="1" s="1"/>
  <c r="P1449" i="1"/>
  <c r="Q1449" i="1"/>
  <c r="L1450" i="1"/>
  <c r="AG1443" i="1"/>
  <c r="F1447" i="1"/>
  <c r="O1447" i="1" s="1"/>
  <c r="R1447" i="1" s="1"/>
  <c r="V1447" i="1" s="1"/>
  <c r="A1507" i="1"/>
  <c r="X1506" i="1"/>
  <c r="K1506" i="1"/>
  <c r="AJ1506" i="1"/>
  <c r="Z1505" i="1"/>
  <c r="AA1505" i="1" s="1"/>
  <c r="AH1505" i="1" s="1"/>
  <c r="C1506" i="1"/>
  <c r="I1506" i="1"/>
  <c r="H1506" i="1" s="1"/>
  <c r="Y1505" i="1"/>
  <c r="J1447" i="1" l="1"/>
  <c r="M1450" i="1"/>
  <c r="N1450" i="1" s="1"/>
  <c r="P1450" i="1"/>
  <c r="Q1450" i="1"/>
  <c r="L1451" i="1"/>
  <c r="F1448" i="1"/>
  <c r="J1448" i="1" s="1"/>
  <c r="U1445" i="1"/>
  <c r="W1445" i="1" s="1"/>
  <c r="T1445" i="1"/>
  <c r="AF1445" i="1" s="1"/>
  <c r="S1446" i="1"/>
  <c r="A1508" i="1"/>
  <c r="K1507" i="1"/>
  <c r="X1507" i="1"/>
  <c r="Y1506" i="1"/>
  <c r="I1507" i="1"/>
  <c r="H1507" i="1" s="1"/>
  <c r="C1507" i="1"/>
  <c r="Z1506" i="1"/>
  <c r="AA1506" i="1" s="1"/>
  <c r="AH1506" i="1" s="1"/>
  <c r="AJ1507" i="1"/>
  <c r="B1443" i="1"/>
  <c r="AB1509" i="1"/>
  <c r="AG1444" i="1"/>
  <c r="B1444" i="1" s="1"/>
  <c r="AC1449" i="1"/>
  <c r="AE1449" i="1" s="1"/>
  <c r="G1449" i="1"/>
  <c r="AC1450" i="1" l="1"/>
  <c r="AE1450" i="1" s="1"/>
  <c r="G1450" i="1"/>
  <c r="K1508" i="1"/>
  <c r="A1509" i="1"/>
  <c r="X1508" i="1"/>
  <c r="AG1445" i="1"/>
  <c r="B1445" i="1" s="1"/>
  <c r="M1451" i="1"/>
  <c r="N1451" i="1" s="1"/>
  <c r="P1451" i="1"/>
  <c r="Q1451" i="1"/>
  <c r="L1452" i="1"/>
  <c r="F1449" i="1"/>
  <c r="J1449" i="1" s="1"/>
  <c r="Y1507" i="1"/>
  <c r="I1508" i="1"/>
  <c r="H1508" i="1" s="1"/>
  <c r="AJ1508" i="1"/>
  <c r="Z1507" i="1"/>
  <c r="AA1507" i="1" s="1"/>
  <c r="AH1507" i="1" s="1"/>
  <c r="C1508" i="1"/>
  <c r="O1448" i="1"/>
  <c r="R1448" i="1" s="1"/>
  <c r="V1448" i="1" s="1"/>
  <c r="AB1510" i="1"/>
  <c r="U1446" i="1"/>
  <c r="W1446" i="1" s="1"/>
  <c r="T1446" i="1"/>
  <c r="AF1446" i="1" s="1"/>
  <c r="S1447" i="1"/>
  <c r="AC1451" i="1" l="1"/>
  <c r="AE1451" i="1" s="1"/>
  <c r="G1451" i="1"/>
  <c r="K1509" i="1"/>
  <c r="X1509" i="1"/>
  <c r="A1510" i="1"/>
  <c r="F1450" i="1"/>
  <c r="O1450" i="1" s="1"/>
  <c r="R1450" i="1" s="1"/>
  <c r="V1450" i="1" s="1"/>
  <c r="AB1511" i="1"/>
  <c r="M1452" i="1"/>
  <c r="N1452" i="1" s="1"/>
  <c r="P1452" i="1"/>
  <c r="Q1452" i="1"/>
  <c r="L1453" i="1"/>
  <c r="U1447" i="1"/>
  <c r="W1447" i="1" s="1"/>
  <c r="T1447" i="1"/>
  <c r="AF1447" i="1" s="1"/>
  <c r="S1448" i="1"/>
  <c r="O1449" i="1"/>
  <c r="R1449" i="1" s="1"/>
  <c r="V1449" i="1" s="1"/>
  <c r="AG1446" i="1"/>
  <c r="B1446" i="1" s="1"/>
  <c r="Z1508" i="1"/>
  <c r="AA1508" i="1" s="1"/>
  <c r="AH1508" i="1" s="1"/>
  <c r="C1509" i="1"/>
  <c r="AJ1509" i="1"/>
  <c r="I1509" i="1"/>
  <c r="H1509" i="1" s="1"/>
  <c r="Y1508" i="1"/>
  <c r="J1450" i="1" l="1"/>
  <c r="M1453" i="1"/>
  <c r="N1453" i="1" s="1"/>
  <c r="P1453" i="1"/>
  <c r="Q1453" i="1"/>
  <c r="L1454" i="1"/>
  <c r="A1511" i="1"/>
  <c r="X1510" i="1"/>
  <c r="K1510" i="1"/>
  <c r="F1451" i="1"/>
  <c r="O1451" i="1" s="1"/>
  <c r="R1451" i="1" s="1"/>
  <c r="V1451" i="1" s="1"/>
  <c r="AG1447" i="1"/>
  <c r="B1447" i="1" s="1"/>
  <c r="U1448" i="1"/>
  <c r="W1448" i="1" s="1"/>
  <c r="T1448" i="1"/>
  <c r="AF1448" i="1" s="1"/>
  <c r="S1449" i="1"/>
  <c r="AJ1510" i="1"/>
  <c r="I1510" i="1"/>
  <c r="H1510" i="1" s="1"/>
  <c r="Y1509" i="1"/>
  <c r="C1510" i="1"/>
  <c r="Z1509" i="1"/>
  <c r="AA1509" i="1" s="1"/>
  <c r="AH1509" i="1" s="1"/>
  <c r="AC1452" i="1"/>
  <c r="AE1452" i="1" s="1"/>
  <c r="G1452" i="1"/>
  <c r="AB1512" i="1"/>
  <c r="J1451" i="1" l="1"/>
  <c r="AB1513" i="1"/>
  <c r="A1512" i="1"/>
  <c r="K1511" i="1"/>
  <c r="X1511" i="1"/>
  <c r="AC1453" i="1"/>
  <c r="AE1453" i="1" s="1"/>
  <c r="G1453" i="1"/>
  <c r="M1454" i="1"/>
  <c r="N1454" i="1" s="1"/>
  <c r="P1454" i="1"/>
  <c r="Q1454" i="1"/>
  <c r="L1455" i="1"/>
  <c r="U1449" i="1"/>
  <c r="W1449" i="1" s="1"/>
  <c r="T1449" i="1"/>
  <c r="AF1449" i="1" s="1"/>
  <c r="S1450" i="1"/>
  <c r="F1452" i="1"/>
  <c r="O1452" i="1" s="1"/>
  <c r="R1452" i="1" s="1"/>
  <c r="V1452" i="1" s="1"/>
  <c r="AG1448" i="1"/>
  <c r="I1511" i="1"/>
  <c r="H1511" i="1" s="1"/>
  <c r="Y1510" i="1"/>
  <c r="C1511" i="1"/>
  <c r="Z1510" i="1"/>
  <c r="AA1510" i="1" s="1"/>
  <c r="AH1510" i="1" s="1"/>
  <c r="AJ1511" i="1"/>
  <c r="J1452" i="1" l="1"/>
  <c r="F1453" i="1"/>
  <c r="J1453" i="1" s="1"/>
  <c r="AC1454" i="1"/>
  <c r="AE1454" i="1" s="1"/>
  <c r="G1454" i="1"/>
  <c r="A1513" i="1"/>
  <c r="X1512" i="1"/>
  <c r="K1512" i="1"/>
  <c r="AB1514" i="1"/>
  <c r="AG1449" i="1"/>
  <c r="M1455" i="1"/>
  <c r="N1455" i="1" s="1"/>
  <c r="P1455" i="1"/>
  <c r="Q1455" i="1"/>
  <c r="L1456" i="1"/>
  <c r="B1448" i="1"/>
  <c r="U1450" i="1"/>
  <c r="W1450" i="1" s="1"/>
  <c r="T1450" i="1"/>
  <c r="AF1450" i="1" s="1"/>
  <c r="S1451" i="1"/>
  <c r="AJ1512" i="1"/>
  <c r="Z1511" i="1"/>
  <c r="AA1511" i="1" s="1"/>
  <c r="AH1511" i="1" s="1"/>
  <c r="C1512" i="1"/>
  <c r="Y1511" i="1"/>
  <c r="I1512" i="1"/>
  <c r="H1512" i="1" s="1"/>
  <c r="O1453" i="1" l="1"/>
  <c r="R1453" i="1" s="1"/>
  <c r="V1453" i="1" s="1"/>
  <c r="AB1515" i="1"/>
  <c r="U1451" i="1"/>
  <c r="W1451" i="1" s="1"/>
  <c r="T1451" i="1"/>
  <c r="AF1451" i="1" s="1"/>
  <c r="S1452" i="1"/>
  <c r="A1514" i="1"/>
  <c r="K1513" i="1"/>
  <c r="X1513" i="1"/>
  <c r="F1454" i="1"/>
  <c r="O1454" i="1" s="1"/>
  <c r="R1454" i="1" s="1"/>
  <c r="V1454" i="1" s="1"/>
  <c r="AC1455" i="1"/>
  <c r="AE1455" i="1" s="1"/>
  <c r="G1455" i="1"/>
  <c r="AG1450" i="1"/>
  <c r="B1450" i="1" s="1"/>
  <c r="M1456" i="1"/>
  <c r="N1456" i="1" s="1"/>
  <c r="P1456" i="1"/>
  <c r="Q1456" i="1"/>
  <c r="L1457" i="1"/>
  <c r="B1449" i="1"/>
  <c r="C1513" i="1"/>
  <c r="Y1512" i="1"/>
  <c r="AJ1513" i="1"/>
  <c r="Z1512" i="1"/>
  <c r="AA1512" i="1" s="1"/>
  <c r="AH1512" i="1" s="1"/>
  <c r="I1513" i="1"/>
  <c r="H1513" i="1" s="1"/>
  <c r="J1454" i="1" l="1"/>
  <c r="AC1456" i="1"/>
  <c r="AE1456" i="1" s="1"/>
  <c r="G1456" i="1"/>
  <c r="AG1451" i="1"/>
  <c r="B1451" i="1" s="1"/>
  <c r="AB1516" i="1"/>
  <c r="M1457" i="1"/>
  <c r="N1457" i="1" s="1"/>
  <c r="P1457" i="1"/>
  <c r="Q1457" i="1"/>
  <c r="L1458" i="1"/>
  <c r="F1455" i="1"/>
  <c r="O1455" i="1" s="1"/>
  <c r="R1455" i="1" s="1"/>
  <c r="V1455" i="1" s="1"/>
  <c r="A1515" i="1"/>
  <c r="K1514" i="1"/>
  <c r="X1514" i="1"/>
  <c r="C1514" i="1"/>
  <c r="I1514" i="1"/>
  <c r="H1514" i="1" s="1"/>
  <c r="Y1513" i="1"/>
  <c r="AJ1514" i="1"/>
  <c r="Z1513" i="1"/>
  <c r="AA1513" i="1" s="1"/>
  <c r="AH1513" i="1" s="1"/>
  <c r="U1452" i="1"/>
  <c r="W1452" i="1" s="1"/>
  <c r="T1452" i="1"/>
  <c r="AF1452" i="1" s="1"/>
  <c r="S1453" i="1"/>
  <c r="X1515" i="1" l="1"/>
  <c r="K1515" i="1"/>
  <c r="A1516" i="1"/>
  <c r="M1458" i="1"/>
  <c r="N1458" i="1" s="1"/>
  <c r="P1458" i="1"/>
  <c r="Q1458" i="1"/>
  <c r="L1459" i="1"/>
  <c r="AG1452" i="1"/>
  <c r="B1452" i="1" s="1"/>
  <c r="Y1514" i="1"/>
  <c r="C1515" i="1"/>
  <c r="Z1514" i="1"/>
  <c r="AA1514" i="1" s="1"/>
  <c r="AH1514" i="1" s="1"/>
  <c r="AJ1515" i="1"/>
  <c r="I1515" i="1"/>
  <c r="H1515" i="1" s="1"/>
  <c r="J1455" i="1"/>
  <c r="U1453" i="1"/>
  <c r="W1453" i="1" s="1"/>
  <c r="T1453" i="1"/>
  <c r="AF1453" i="1" s="1"/>
  <c r="S1454" i="1"/>
  <c r="AB1517" i="1"/>
  <c r="AC1457" i="1"/>
  <c r="AE1457" i="1" s="1"/>
  <c r="G1457" i="1"/>
  <c r="F1456" i="1"/>
  <c r="O1456" i="1" s="1"/>
  <c r="R1456" i="1" s="1"/>
  <c r="V1456" i="1" s="1"/>
  <c r="J1456" i="1" l="1"/>
  <c r="AB1518" i="1"/>
  <c r="AG1453" i="1"/>
  <c r="B1453" i="1" s="1"/>
  <c r="AC1458" i="1"/>
  <c r="AE1458" i="1" s="1"/>
  <c r="G1458" i="1"/>
  <c r="AJ1516" i="1"/>
  <c r="Z1515" i="1"/>
  <c r="AA1515" i="1" s="1"/>
  <c r="AH1515" i="1" s="1"/>
  <c r="C1516" i="1"/>
  <c r="Y1515" i="1"/>
  <c r="I1516" i="1"/>
  <c r="H1516" i="1" s="1"/>
  <c r="U1454" i="1"/>
  <c r="W1454" i="1" s="1"/>
  <c r="T1454" i="1"/>
  <c r="AF1454" i="1" s="1"/>
  <c r="S1455" i="1"/>
  <c r="M1459" i="1"/>
  <c r="N1459" i="1" s="1"/>
  <c r="P1459" i="1"/>
  <c r="Q1459" i="1"/>
  <c r="L1460" i="1"/>
  <c r="K1516" i="1"/>
  <c r="X1516" i="1"/>
  <c r="A1517" i="1"/>
  <c r="F1457" i="1"/>
  <c r="O1457" i="1" s="1"/>
  <c r="R1457" i="1" s="1"/>
  <c r="V1457" i="1" s="1"/>
  <c r="J1457" i="1" l="1"/>
  <c r="M1460" i="1"/>
  <c r="N1460" i="1" s="1"/>
  <c r="P1460" i="1"/>
  <c r="Q1460" i="1"/>
  <c r="L1461" i="1"/>
  <c r="AG1454" i="1"/>
  <c r="B1454" i="1" s="1"/>
  <c r="K1517" i="1"/>
  <c r="X1517" i="1"/>
  <c r="A1518" i="1"/>
  <c r="F1458" i="1"/>
  <c r="O1458" i="1" s="1"/>
  <c r="R1458" i="1" s="1"/>
  <c r="V1458" i="1" s="1"/>
  <c r="C1517" i="1"/>
  <c r="Z1516" i="1"/>
  <c r="AA1516" i="1" s="1"/>
  <c r="AH1516" i="1" s="1"/>
  <c r="AJ1517" i="1"/>
  <c r="I1517" i="1"/>
  <c r="H1517" i="1" s="1"/>
  <c r="Y1516" i="1"/>
  <c r="U1455" i="1"/>
  <c r="W1455" i="1" s="1"/>
  <c r="T1455" i="1"/>
  <c r="AF1455" i="1" s="1"/>
  <c r="S1456" i="1"/>
  <c r="AB1519" i="1"/>
  <c r="AC1459" i="1"/>
  <c r="AE1459" i="1" s="1"/>
  <c r="G1459" i="1"/>
  <c r="J1458" i="1" l="1"/>
  <c r="X1518" i="1"/>
  <c r="K1518" i="1"/>
  <c r="A1519" i="1"/>
  <c r="F1459" i="1"/>
  <c r="J1459" i="1" s="1"/>
  <c r="AG1455" i="1"/>
  <c r="AC1460" i="1"/>
  <c r="AE1460" i="1" s="1"/>
  <c r="G1460" i="1"/>
  <c r="C1518" i="1"/>
  <c r="I1518" i="1"/>
  <c r="H1518" i="1" s="1"/>
  <c r="Y1517" i="1"/>
  <c r="Z1517" i="1"/>
  <c r="AA1517" i="1" s="1"/>
  <c r="AH1517" i="1" s="1"/>
  <c r="AJ1518" i="1"/>
  <c r="AB1520" i="1"/>
  <c r="U1456" i="1"/>
  <c r="W1456" i="1" s="1"/>
  <c r="T1456" i="1"/>
  <c r="AF1456" i="1" s="1"/>
  <c r="S1457" i="1"/>
  <c r="M1461" i="1"/>
  <c r="N1461" i="1" s="1"/>
  <c r="P1461" i="1"/>
  <c r="Q1461" i="1"/>
  <c r="L1462" i="1"/>
  <c r="O1459" i="1" l="1"/>
  <c r="R1459" i="1" s="1"/>
  <c r="V1459" i="1" s="1"/>
  <c r="M1462" i="1"/>
  <c r="N1462" i="1" s="1"/>
  <c r="P1462" i="1"/>
  <c r="Q1462" i="1"/>
  <c r="L1463" i="1"/>
  <c r="AC1461" i="1"/>
  <c r="AE1461" i="1" s="1"/>
  <c r="G1461" i="1"/>
  <c r="U1457" i="1"/>
  <c r="W1457" i="1" s="1"/>
  <c r="T1457" i="1"/>
  <c r="AF1457" i="1" s="1"/>
  <c r="S1458" i="1"/>
  <c r="AB1521" i="1"/>
  <c r="F1460" i="1"/>
  <c r="O1460" i="1" s="1"/>
  <c r="R1460" i="1" s="1"/>
  <c r="V1460" i="1" s="1"/>
  <c r="B1455" i="1"/>
  <c r="Z1518" i="1"/>
  <c r="AA1518" i="1" s="1"/>
  <c r="AH1518" i="1" s="1"/>
  <c r="AJ1519" i="1"/>
  <c r="I1519" i="1"/>
  <c r="H1519" i="1" s="1"/>
  <c r="Y1518" i="1"/>
  <c r="C1519" i="1"/>
  <c r="AG1456" i="1"/>
  <c r="B1456" i="1" s="1"/>
  <c r="X1519" i="1"/>
  <c r="K1519" i="1"/>
  <c r="A1520" i="1"/>
  <c r="J1460" i="1" l="1"/>
  <c r="F1461" i="1"/>
  <c r="J1461" i="1" s="1"/>
  <c r="AC1462" i="1"/>
  <c r="AE1462" i="1" s="1"/>
  <c r="G1462" i="1"/>
  <c r="M1463" i="1"/>
  <c r="N1463" i="1" s="1"/>
  <c r="P1463" i="1"/>
  <c r="Q1463" i="1"/>
  <c r="L1464" i="1"/>
  <c r="X1520" i="1"/>
  <c r="K1520" i="1"/>
  <c r="A1521" i="1"/>
  <c r="U1458" i="1"/>
  <c r="W1458" i="1" s="1"/>
  <c r="T1458" i="1"/>
  <c r="AF1458" i="1" s="1"/>
  <c r="S1459" i="1"/>
  <c r="Y1519" i="1"/>
  <c r="Z1519" i="1"/>
  <c r="AA1519" i="1" s="1"/>
  <c r="AH1519" i="1" s="1"/>
  <c r="AJ1520" i="1"/>
  <c r="C1520" i="1"/>
  <c r="I1520" i="1"/>
  <c r="H1520" i="1" s="1"/>
  <c r="AB1522" i="1"/>
  <c r="AG1457" i="1"/>
  <c r="O1461" i="1" l="1"/>
  <c r="R1461" i="1" s="1"/>
  <c r="V1461" i="1" s="1"/>
  <c r="AC1463" i="1"/>
  <c r="AE1463" i="1" s="1"/>
  <c r="G1463" i="1"/>
  <c r="AB1523" i="1"/>
  <c r="AG1458" i="1"/>
  <c r="X1521" i="1"/>
  <c r="K1521" i="1"/>
  <c r="A1522" i="1"/>
  <c r="M1464" i="1"/>
  <c r="N1464" i="1" s="1"/>
  <c r="P1464" i="1"/>
  <c r="Q1464" i="1"/>
  <c r="L1465" i="1"/>
  <c r="F1462" i="1"/>
  <c r="O1462" i="1" s="1"/>
  <c r="R1462" i="1" s="1"/>
  <c r="V1462" i="1" s="1"/>
  <c r="C1521" i="1"/>
  <c r="Y1520" i="1"/>
  <c r="Z1520" i="1"/>
  <c r="AA1520" i="1" s="1"/>
  <c r="AH1520" i="1" s="1"/>
  <c r="AJ1521" i="1"/>
  <c r="I1521" i="1"/>
  <c r="H1521" i="1" s="1"/>
  <c r="B1457" i="1"/>
  <c r="U1459" i="1"/>
  <c r="W1459" i="1" s="1"/>
  <c r="T1459" i="1"/>
  <c r="AF1459" i="1" s="1"/>
  <c r="S1460" i="1"/>
  <c r="AG1459" i="1" l="1"/>
  <c r="B1459" i="1" s="1"/>
  <c r="J1462" i="1"/>
  <c r="A1523" i="1"/>
  <c r="X1522" i="1"/>
  <c r="K1522" i="1"/>
  <c r="U1460" i="1"/>
  <c r="W1460" i="1" s="1"/>
  <c r="T1460" i="1"/>
  <c r="AF1460" i="1" s="1"/>
  <c r="S1461" i="1"/>
  <c r="AB1524" i="1"/>
  <c r="AC1464" i="1"/>
  <c r="AE1464" i="1" s="1"/>
  <c r="G1464" i="1"/>
  <c r="AJ1522" i="1"/>
  <c r="Z1521" i="1"/>
  <c r="AA1521" i="1" s="1"/>
  <c r="AH1521" i="1" s="1"/>
  <c r="C1522" i="1"/>
  <c r="Y1521" i="1"/>
  <c r="I1522" i="1"/>
  <c r="H1522" i="1" s="1"/>
  <c r="M1465" i="1"/>
  <c r="N1465" i="1" s="1"/>
  <c r="P1465" i="1"/>
  <c r="Q1465" i="1"/>
  <c r="L1466" i="1"/>
  <c r="B1458" i="1"/>
  <c r="F1463" i="1"/>
  <c r="J1463" i="1" s="1"/>
  <c r="O1463" i="1" l="1"/>
  <c r="R1463" i="1" s="1"/>
  <c r="V1463" i="1" s="1"/>
  <c r="M1466" i="1"/>
  <c r="N1466" i="1" s="1"/>
  <c r="P1466" i="1"/>
  <c r="Q1466" i="1"/>
  <c r="L1467" i="1"/>
  <c r="U1461" i="1"/>
  <c r="W1461" i="1" s="1"/>
  <c r="T1461" i="1"/>
  <c r="AF1461" i="1" s="1"/>
  <c r="S1462" i="1"/>
  <c r="AB1525" i="1"/>
  <c r="AG1460" i="1"/>
  <c r="Y1522" i="1"/>
  <c r="C1523" i="1"/>
  <c r="I1523" i="1"/>
  <c r="H1523" i="1" s="1"/>
  <c r="Z1522" i="1"/>
  <c r="AA1522" i="1" s="1"/>
  <c r="AH1522" i="1" s="1"/>
  <c r="AJ1523" i="1"/>
  <c r="AC1465" i="1"/>
  <c r="AE1465" i="1" s="1"/>
  <c r="G1465" i="1"/>
  <c r="F1464" i="1"/>
  <c r="J1464" i="1" s="1"/>
  <c r="A1524" i="1"/>
  <c r="K1523" i="1"/>
  <c r="X1523" i="1"/>
  <c r="AC1466" i="1" l="1"/>
  <c r="AE1466" i="1" s="1"/>
  <c r="G1466" i="1"/>
  <c r="AB1526" i="1"/>
  <c r="AG1461" i="1"/>
  <c r="B1461" i="1" s="1"/>
  <c r="M1467" i="1"/>
  <c r="N1467" i="1" s="1"/>
  <c r="P1467" i="1"/>
  <c r="Q1467" i="1"/>
  <c r="L1468" i="1"/>
  <c r="I1524" i="1"/>
  <c r="H1524" i="1" s="1"/>
  <c r="Y1523" i="1"/>
  <c r="AJ1524" i="1"/>
  <c r="Z1523" i="1"/>
  <c r="AA1523" i="1" s="1"/>
  <c r="AH1523" i="1" s="1"/>
  <c r="C1524" i="1"/>
  <c r="O1464" i="1"/>
  <c r="R1464" i="1" s="1"/>
  <c r="V1464" i="1" s="1"/>
  <c r="X1524" i="1"/>
  <c r="K1524" i="1"/>
  <c r="A1525" i="1"/>
  <c r="F1465" i="1"/>
  <c r="O1465" i="1" s="1"/>
  <c r="R1465" i="1" s="1"/>
  <c r="V1465" i="1" s="1"/>
  <c r="B1460" i="1"/>
  <c r="U1462" i="1"/>
  <c r="W1462" i="1" s="1"/>
  <c r="T1462" i="1"/>
  <c r="AF1462" i="1" s="1"/>
  <c r="S1463" i="1"/>
  <c r="J1465" i="1" l="1"/>
  <c r="X1525" i="1"/>
  <c r="A1526" i="1"/>
  <c r="K1525" i="1"/>
  <c r="AC1467" i="1"/>
  <c r="AE1467" i="1" s="1"/>
  <c r="G1467" i="1"/>
  <c r="AB1527" i="1"/>
  <c r="F1466" i="1"/>
  <c r="O1466" i="1" s="1"/>
  <c r="R1466" i="1" s="1"/>
  <c r="V1466" i="1" s="1"/>
  <c r="M1468" i="1"/>
  <c r="N1468" i="1" s="1"/>
  <c r="P1468" i="1"/>
  <c r="Q1468" i="1"/>
  <c r="L1469" i="1"/>
  <c r="U1463" i="1"/>
  <c r="W1463" i="1" s="1"/>
  <c r="T1463" i="1"/>
  <c r="AF1463" i="1" s="1"/>
  <c r="S1464" i="1"/>
  <c r="AG1462" i="1"/>
  <c r="B1462" i="1" s="1"/>
  <c r="Z1524" i="1"/>
  <c r="AA1524" i="1" s="1"/>
  <c r="AH1524" i="1" s="1"/>
  <c r="AJ1525" i="1"/>
  <c r="Y1524" i="1"/>
  <c r="I1525" i="1"/>
  <c r="H1525" i="1" s="1"/>
  <c r="C1525" i="1"/>
  <c r="J1466" i="1" l="1"/>
  <c r="U1464" i="1"/>
  <c r="W1464" i="1" s="1"/>
  <c r="T1464" i="1"/>
  <c r="AF1464" i="1" s="1"/>
  <c r="S1465" i="1"/>
  <c r="M1469" i="1"/>
  <c r="N1469" i="1" s="1"/>
  <c r="P1469" i="1"/>
  <c r="Q1469" i="1"/>
  <c r="L1470" i="1"/>
  <c r="AJ1526" i="1"/>
  <c r="Z1525" i="1"/>
  <c r="AA1525" i="1" s="1"/>
  <c r="AH1525" i="1" s="1"/>
  <c r="C1526" i="1"/>
  <c r="I1526" i="1"/>
  <c r="H1526" i="1" s="1"/>
  <c r="Y1525" i="1"/>
  <c r="F1467" i="1"/>
  <c r="O1467" i="1" s="1"/>
  <c r="R1467" i="1" s="1"/>
  <c r="V1467" i="1" s="1"/>
  <c r="AG1463" i="1"/>
  <c r="B1463" i="1" s="1"/>
  <c r="A1527" i="1"/>
  <c r="X1526" i="1"/>
  <c r="K1526" i="1"/>
  <c r="AC1468" i="1"/>
  <c r="AE1468" i="1" s="1"/>
  <c r="G1468" i="1"/>
  <c r="AB1528" i="1"/>
  <c r="AC1469" i="1" l="1"/>
  <c r="AE1469" i="1" s="1"/>
  <c r="G1469" i="1"/>
  <c r="Y1526" i="1"/>
  <c r="I1527" i="1"/>
  <c r="H1527" i="1" s="1"/>
  <c r="C1527" i="1"/>
  <c r="Z1526" i="1"/>
  <c r="AA1526" i="1" s="1"/>
  <c r="AH1526" i="1" s="1"/>
  <c r="AJ1527" i="1"/>
  <c r="M1470" i="1"/>
  <c r="N1470" i="1" s="1"/>
  <c r="P1470" i="1"/>
  <c r="Q1470" i="1"/>
  <c r="L1471" i="1"/>
  <c r="U1465" i="1"/>
  <c r="W1465" i="1" s="1"/>
  <c r="T1465" i="1"/>
  <c r="AF1465" i="1" s="1"/>
  <c r="S1466" i="1"/>
  <c r="AB1529" i="1"/>
  <c r="F1468" i="1"/>
  <c r="J1468" i="1" s="1"/>
  <c r="J1467" i="1"/>
  <c r="K1527" i="1"/>
  <c r="A1528" i="1"/>
  <c r="X1527" i="1"/>
  <c r="AG1464" i="1"/>
  <c r="B1464" i="1" s="1"/>
  <c r="X1528" i="1" l="1"/>
  <c r="A1529" i="1"/>
  <c r="K1528" i="1"/>
  <c r="O1468" i="1"/>
  <c r="R1468" i="1" s="1"/>
  <c r="V1468" i="1" s="1"/>
  <c r="U1466" i="1"/>
  <c r="W1466" i="1" s="1"/>
  <c r="T1466" i="1"/>
  <c r="AF1466" i="1" s="1"/>
  <c r="S1467" i="1"/>
  <c r="F1469" i="1"/>
  <c r="J1469" i="1" s="1"/>
  <c r="AC1470" i="1"/>
  <c r="AE1470" i="1" s="1"/>
  <c r="G1470" i="1"/>
  <c r="Y1527" i="1"/>
  <c r="C1528" i="1"/>
  <c r="Z1527" i="1"/>
  <c r="AA1527" i="1" s="1"/>
  <c r="AH1527" i="1" s="1"/>
  <c r="AJ1528" i="1"/>
  <c r="I1528" i="1"/>
  <c r="H1528" i="1" s="1"/>
  <c r="AG1465" i="1"/>
  <c r="AB1530" i="1"/>
  <c r="M1471" i="1"/>
  <c r="N1471" i="1" s="1"/>
  <c r="P1471" i="1"/>
  <c r="Q1471" i="1"/>
  <c r="L1472" i="1"/>
  <c r="O1469" i="1" l="1"/>
  <c r="R1469" i="1" s="1"/>
  <c r="V1469" i="1" s="1"/>
  <c r="AC1471" i="1"/>
  <c r="AE1471" i="1" s="1"/>
  <c r="G1471" i="1"/>
  <c r="AG1466" i="1"/>
  <c r="X1529" i="1"/>
  <c r="A1530" i="1"/>
  <c r="K1529" i="1"/>
  <c r="Z1528" i="1"/>
  <c r="AA1528" i="1" s="1"/>
  <c r="AH1528" i="1" s="1"/>
  <c r="AJ1529" i="1"/>
  <c r="Y1528" i="1"/>
  <c r="C1529" i="1"/>
  <c r="I1529" i="1"/>
  <c r="H1529" i="1" s="1"/>
  <c r="AB1531" i="1"/>
  <c r="U1467" i="1"/>
  <c r="W1467" i="1" s="1"/>
  <c r="T1467" i="1"/>
  <c r="AF1467" i="1" s="1"/>
  <c r="S1468" i="1"/>
  <c r="M1472" i="1"/>
  <c r="N1472" i="1" s="1"/>
  <c r="L1473" i="1"/>
  <c r="B1465" i="1"/>
  <c r="F1470" i="1"/>
  <c r="J1470" i="1" s="1"/>
  <c r="O1470" i="1" l="1"/>
  <c r="R1470" i="1" s="1"/>
  <c r="V1470" i="1" s="1"/>
  <c r="M1473" i="1"/>
  <c r="N1473" i="1" s="1"/>
  <c r="AC1473" i="1" s="1"/>
  <c r="AE1473" i="1" s="1"/>
  <c r="L1474" i="1"/>
  <c r="U1468" i="1"/>
  <c r="W1468" i="1" s="1"/>
  <c r="T1468" i="1"/>
  <c r="AF1468" i="1" s="1"/>
  <c r="S1469" i="1"/>
  <c r="A1531" i="1"/>
  <c r="X1530" i="1"/>
  <c r="K1530" i="1"/>
  <c r="AB1532" i="1"/>
  <c r="F1471" i="1"/>
  <c r="J1471" i="1" s="1"/>
  <c r="AG1467" i="1"/>
  <c r="B1467" i="1" s="1"/>
  <c r="AJ1530" i="1"/>
  <c r="I1530" i="1"/>
  <c r="H1530" i="1" s="1"/>
  <c r="Z1529" i="1"/>
  <c r="AA1529" i="1" s="1"/>
  <c r="AH1529" i="1" s="1"/>
  <c r="C1530" i="1"/>
  <c r="Y1529" i="1"/>
  <c r="G1472" i="1"/>
  <c r="AC1472" i="1"/>
  <c r="AE1472" i="1" s="1"/>
  <c r="B1466" i="1"/>
  <c r="Y1530" i="1" l="1"/>
  <c r="I1531" i="1"/>
  <c r="H1531" i="1" s="1"/>
  <c r="C1531" i="1"/>
  <c r="Z1530" i="1"/>
  <c r="AA1530" i="1" s="1"/>
  <c r="AH1530" i="1" s="1"/>
  <c r="AJ1531" i="1"/>
  <c r="O1471" i="1"/>
  <c r="M1474" i="1"/>
  <c r="N1474" i="1" s="1"/>
  <c r="L1475" i="1"/>
  <c r="G1473" i="1"/>
  <c r="F1472" i="1"/>
  <c r="O1472" i="1" s="1"/>
  <c r="AB1533" i="1"/>
  <c r="AG1468" i="1"/>
  <c r="B1468" i="1" s="1"/>
  <c r="X1531" i="1"/>
  <c r="A1532" i="1"/>
  <c r="K1531" i="1"/>
  <c r="U1469" i="1"/>
  <c r="W1469" i="1" s="1"/>
  <c r="T1469" i="1"/>
  <c r="AF1469" i="1" s="1"/>
  <c r="S1470" i="1"/>
  <c r="J1472" i="1" l="1"/>
  <c r="AB1534" i="1"/>
  <c r="F1473" i="1"/>
  <c r="J1473" i="1" s="1"/>
  <c r="AC1474" i="1"/>
  <c r="AE1474" i="1" s="1"/>
  <c r="G1474" i="1"/>
  <c r="A1533" i="1"/>
  <c r="K1532" i="1"/>
  <c r="X1532" i="1"/>
  <c r="M1475" i="1"/>
  <c r="N1475" i="1" s="1"/>
  <c r="L1476" i="1"/>
  <c r="R1471" i="1"/>
  <c r="P1472" i="1"/>
  <c r="U1470" i="1"/>
  <c r="W1470" i="1" s="1"/>
  <c r="T1470" i="1"/>
  <c r="AF1470" i="1" s="1"/>
  <c r="AG1469" i="1"/>
  <c r="B1469" i="1" s="1"/>
  <c r="Y1531" i="1"/>
  <c r="Z1531" i="1"/>
  <c r="AA1531" i="1" s="1"/>
  <c r="AH1531" i="1" s="1"/>
  <c r="AJ1532" i="1"/>
  <c r="I1532" i="1"/>
  <c r="H1532" i="1" s="1"/>
  <c r="C1532" i="1"/>
  <c r="Q1472" i="1" l="1"/>
  <c r="P1473" i="1"/>
  <c r="P1474" i="1" s="1"/>
  <c r="P1475" i="1" s="1"/>
  <c r="P1476" i="1" s="1"/>
  <c r="AJ1533" i="1"/>
  <c r="C1533" i="1"/>
  <c r="Y1532" i="1"/>
  <c r="I1533" i="1"/>
  <c r="H1533" i="1" s="1"/>
  <c r="Z1532" i="1"/>
  <c r="AC1475" i="1"/>
  <c r="AE1475" i="1" s="1"/>
  <c r="G1475" i="1"/>
  <c r="AG1470" i="1"/>
  <c r="B1470" i="1" s="1"/>
  <c r="M1476" i="1"/>
  <c r="N1476" i="1" s="1"/>
  <c r="L1477" i="1"/>
  <c r="F1474" i="1"/>
  <c r="O1474" i="1" s="1"/>
  <c r="O1473" i="1"/>
  <c r="AB1535" i="1"/>
  <c r="S1471" i="1"/>
  <c r="V1471" i="1"/>
  <c r="A1534" i="1"/>
  <c r="K1533" i="1"/>
  <c r="X1533" i="1"/>
  <c r="U1471" i="1" l="1"/>
  <c r="W1471" i="1" s="1"/>
  <c r="T1471" i="1"/>
  <c r="S1472" i="1"/>
  <c r="M1477" i="1"/>
  <c r="N1477" i="1" s="1"/>
  <c r="P1477" i="1"/>
  <c r="L1478" i="1"/>
  <c r="Q1473" i="1"/>
  <c r="Q1474" i="1" s="1"/>
  <c r="Q1475" i="1" s="1"/>
  <c r="Q1476" i="1" s="1"/>
  <c r="Q1477" i="1" s="1"/>
  <c r="R1472" i="1"/>
  <c r="J1474" i="1"/>
  <c r="AB1536" i="1"/>
  <c r="X1534" i="1"/>
  <c r="K1534" i="1"/>
  <c r="A1535" i="1"/>
  <c r="C1534" i="1"/>
  <c r="I1534" i="1"/>
  <c r="H1534" i="1" s="1"/>
  <c r="Y1533" i="1"/>
  <c r="Z1533" i="1"/>
  <c r="AA1533" i="1" s="1"/>
  <c r="AH1533" i="1" s="1"/>
  <c r="AJ1534" i="1"/>
  <c r="AC1476" i="1"/>
  <c r="AE1476" i="1" s="1"/>
  <c r="G1476" i="1"/>
  <c r="F1475" i="1"/>
  <c r="O1475" i="1" s="1"/>
  <c r="R1475" i="1" l="1"/>
  <c r="J1475" i="1"/>
  <c r="Y1534" i="1"/>
  <c r="AJ1535" i="1"/>
  <c r="Z1534" i="1"/>
  <c r="AA1534" i="1" s="1"/>
  <c r="AH1534" i="1" s="1"/>
  <c r="I1535" i="1"/>
  <c r="H1535" i="1" s="1"/>
  <c r="C1535" i="1"/>
  <c r="AF1471" i="1"/>
  <c r="AA1471" i="1"/>
  <c r="AC1477" i="1"/>
  <c r="AE1477" i="1" s="1"/>
  <c r="G1477" i="1"/>
  <c r="AG1471" i="1"/>
  <c r="B1471" i="1" s="1"/>
  <c r="F1476" i="1"/>
  <c r="O1476" i="1" s="1"/>
  <c r="R1476" i="1" s="1"/>
  <c r="X1535" i="1"/>
  <c r="A1536" i="1"/>
  <c r="K1535" i="1"/>
  <c r="AB1537" i="1"/>
  <c r="M1478" i="1"/>
  <c r="N1478" i="1" s="1"/>
  <c r="P1478" i="1"/>
  <c r="Q1478" i="1"/>
  <c r="L1479" i="1"/>
  <c r="R1473" i="1"/>
  <c r="T1472" i="1"/>
  <c r="AF1472" i="1" s="1"/>
  <c r="S1473" i="1"/>
  <c r="R1474" i="1"/>
  <c r="AH1471" i="1" l="1"/>
  <c r="J1476" i="1"/>
  <c r="F1477" i="1"/>
  <c r="O1477" i="1" s="1"/>
  <c r="R1477" i="1" s="1"/>
  <c r="AC1478" i="1"/>
  <c r="AE1478" i="1" s="1"/>
  <c r="G1478" i="1"/>
  <c r="K1536" i="1"/>
  <c r="A1537" i="1"/>
  <c r="X1536" i="1"/>
  <c r="T1473" i="1"/>
  <c r="AF1473" i="1" s="1"/>
  <c r="S1474" i="1"/>
  <c r="M1479" i="1"/>
  <c r="N1479" i="1" s="1"/>
  <c r="P1479" i="1"/>
  <c r="Q1479" i="1"/>
  <c r="L1480" i="1"/>
  <c r="AB1538" i="1"/>
  <c r="Y1535" i="1"/>
  <c r="AJ1536" i="1"/>
  <c r="I1536" i="1"/>
  <c r="H1536" i="1" s="1"/>
  <c r="Z1535" i="1"/>
  <c r="AA1535" i="1" s="1"/>
  <c r="AH1535" i="1" s="1"/>
  <c r="C1536" i="1"/>
  <c r="J1477" i="1" l="1"/>
  <c r="M1480" i="1"/>
  <c r="N1480" i="1" s="1"/>
  <c r="P1480" i="1"/>
  <c r="Q1480" i="1"/>
  <c r="L1481" i="1"/>
  <c r="X1537" i="1"/>
  <c r="A1538" i="1"/>
  <c r="K1537" i="1"/>
  <c r="T1474" i="1"/>
  <c r="AF1474" i="1" s="1"/>
  <c r="S1475" i="1"/>
  <c r="AB1539" i="1"/>
  <c r="Z1536" i="1"/>
  <c r="AA1536" i="1" s="1"/>
  <c r="AH1536" i="1" s="1"/>
  <c r="C1537" i="1"/>
  <c r="Y1536" i="1"/>
  <c r="AJ1537" i="1"/>
  <c r="I1537" i="1"/>
  <c r="H1537" i="1" s="1"/>
  <c r="F1478" i="1"/>
  <c r="J1478" i="1" s="1"/>
  <c r="AC1479" i="1"/>
  <c r="AE1479" i="1" s="1"/>
  <c r="G1479" i="1"/>
  <c r="O1478" i="1" l="1"/>
  <c r="R1478" i="1" s="1"/>
  <c r="AB1540" i="1"/>
  <c r="X1538" i="1"/>
  <c r="K1538" i="1"/>
  <c r="A1539" i="1"/>
  <c r="F1479" i="1"/>
  <c r="O1479" i="1" s="1"/>
  <c r="R1479" i="1" s="1"/>
  <c r="Z1537" i="1"/>
  <c r="AA1537" i="1" s="1"/>
  <c r="AH1537" i="1" s="1"/>
  <c r="AJ1538" i="1"/>
  <c r="C1538" i="1"/>
  <c r="Y1537" i="1"/>
  <c r="I1538" i="1"/>
  <c r="H1538" i="1" s="1"/>
  <c r="AC1480" i="1"/>
  <c r="AE1480" i="1" s="1"/>
  <c r="G1480" i="1"/>
  <c r="T1475" i="1"/>
  <c r="AF1475" i="1" s="1"/>
  <c r="S1476" i="1"/>
  <c r="M1481" i="1"/>
  <c r="N1481" i="1" s="1"/>
  <c r="P1481" i="1"/>
  <c r="Q1481" i="1"/>
  <c r="L1482" i="1"/>
  <c r="J1479" i="1" l="1"/>
  <c r="F1480" i="1"/>
  <c r="O1480" i="1" s="1"/>
  <c r="R1480" i="1" s="1"/>
  <c r="AC1481" i="1"/>
  <c r="AE1481" i="1" s="1"/>
  <c r="G1481" i="1"/>
  <c r="X1539" i="1"/>
  <c r="A1540" i="1"/>
  <c r="K1539" i="1"/>
  <c r="M1482" i="1"/>
  <c r="N1482" i="1" s="1"/>
  <c r="P1482" i="1"/>
  <c r="Q1482" i="1"/>
  <c r="L1483" i="1"/>
  <c r="T1476" i="1"/>
  <c r="AF1476" i="1" s="1"/>
  <c r="S1477" i="1"/>
  <c r="Z1538" i="1"/>
  <c r="AA1538" i="1" s="1"/>
  <c r="AH1538" i="1" s="1"/>
  <c r="C1539" i="1"/>
  <c r="I1539" i="1"/>
  <c r="H1539" i="1" s="1"/>
  <c r="Y1538" i="1"/>
  <c r="AJ1539" i="1"/>
  <c r="AB1541" i="1"/>
  <c r="J1480" i="1" l="1"/>
  <c r="AB1542" i="1"/>
  <c r="X1540" i="1"/>
  <c r="K1540" i="1"/>
  <c r="A1541" i="1"/>
  <c r="T1477" i="1"/>
  <c r="AF1477" i="1" s="1"/>
  <c r="S1478" i="1"/>
  <c r="Z1539" i="1"/>
  <c r="AA1539" i="1" s="1"/>
  <c r="AH1539" i="1" s="1"/>
  <c r="C1540" i="1"/>
  <c r="Y1539" i="1"/>
  <c r="AJ1540" i="1"/>
  <c r="I1540" i="1"/>
  <c r="H1540" i="1" s="1"/>
  <c r="AC1482" i="1"/>
  <c r="AE1482" i="1" s="1"/>
  <c r="G1482" i="1"/>
  <c r="M1483" i="1"/>
  <c r="N1483" i="1" s="1"/>
  <c r="P1483" i="1"/>
  <c r="Q1483" i="1"/>
  <c r="L1484" i="1"/>
  <c r="F1481" i="1"/>
  <c r="O1481" i="1" s="1"/>
  <c r="R1481" i="1" s="1"/>
  <c r="J1481" i="1" l="1"/>
  <c r="T1478" i="1"/>
  <c r="AF1478" i="1" s="1"/>
  <c r="S1479" i="1"/>
  <c r="Y1540" i="1"/>
  <c r="Z1540" i="1"/>
  <c r="AA1540" i="1" s="1"/>
  <c r="AH1540" i="1" s="1"/>
  <c r="AJ1541" i="1"/>
  <c r="I1541" i="1"/>
  <c r="H1541" i="1" s="1"/>
  <c r="C1541" i="1"/>
  <c r="AB1543" i="1"/>
  <c r="F1482" i="1"/>
  <c r="J1482" i="1" s="1"/>
  <c r="AC1483" i="1"/>
  <c r="AE1483" i="1" s="1"/>
  <c r="G1483" i="1"/>
  <c r="X1541" i="1"/>
  <c r="A1542" i="1"/>
  <c r="K1541" i="1"/>
  <c r="M1484" i="1"/>
  <c r="N1484" i="1" s="1"/>
  <c r="P1484" i="1"/>
  <c r="Q1484" i="1"/>
  <c r="L1485" i="1"/>
  <c r="O1482" i="1" l="1"/>
  <c r="R1482" i="1" s="1"/>
  <c r="A1543" i="1"/>
  <c r="X1542" i="1"/>
  <c r="K1542" i="1"/>
  <c r="AC1484" i="1"/>
  <c r="AE1484" i="1" s="1"/>
  <c r="G1484" i="1"/>
  <c r="AB1544" i="1"/>
  <c r="T1479" i="1"/>
  <c r="AF1479" i="1" s="1"/>
  <c r="S1480" i="1"/>
  <c r="M1485" i="1"/>
  <c r="N1485" i="1" s="1"/>
  <c r="P1485" i="1"/>
  <c r="Q1485" i="1"/>
  <c r="L1486" i="1"/>
  <c r="Y1541" i="1"/>
  <c r="AJ1542" i="1"/>
  <c r="I1542" i="1"/>
  <c r="H1542" i="1" s="1"/>
  <c r="Z1541" i="1"/>
  <c r="AA1541" i="1" s="1"/>
  <c r="AH1541" i="1" s="1"/>
  <c r="C1542" i="1"/>
  <c r="F1483" i="1"/>
  <c r="J1483" i="1" s="1"/>
  <c r="M1486" i="1" l="1"/>
  <c r="N1486" i="1" s="1"/>
  <c r="P1486" i="1"/>
  <c r="Q1486" i="1"/>
  <c r="L1487" i="1"/>
  <c r="T1480" i="1"/>
  <c r="AF1480" i="1" s="1"/>
  <c r="S1481" i="1"/>
  <c r="F1484" i="1"/>
  <c r="O1484" i="1" s="1"/>
  <c r="R1484" i="1" s="1"/>
  <c r="O1483" i="1"/>
  <c r="R1483" i="1" s="1"/>
  <c r="AB1545" i="1"/>
  <c r="AJ1543" i="1"/>
  <c r="I1543" i="1"/>
  <c r="H1543" i="1" s="1"/>
  <c r="Z1542" i="1"/>
  <c r="AA1542" i="1" s="1"/>
  <c r="AH1542" i="1" s="1"/>
  <c r="C1543" i="1"/>
  <c r="Y1542" i="1"/>
  <c r="AC1485" i="1"/>
  <c r="AE1485" i="1" s="1"/>
  <c r="G1485" i="1"/>
  <c r="A1544" i="1"/>
  <c r="X1543" i="1"/>
  <c r="K1543" i="1"/>
  <c r="J1484" i="1" l="1"/>
  <c r="AB1546" i="1"/>
  <c r="X1544" i="1"/>
  <c r="K1544" i="1"/>
  <c r="A1545" i="1"/>
  <c r="F1485" i="1"/>
  <c r="J1485" i="1" s="1"/>
  <c r="T1481" i="1"/>
  <c r="AF1481" i="1" s="1"/>
  <c r="S1482" i="1"/>
  <c r="AC1486" i="1"/>
  <c r="AE1486" i="1" s="1"/>
  <c r="G1486" i="1"/>
  <c r="AJ1544" i="1"/>
  <c r="Y1543" i="1"/>
  <c r="Z1543" i="1"/>
  <c r="AA1543" i="1" s="1"/>
  <c r="AH1543" i="1" s="1"/>
  <c r="C1544" i="1"/>
  <c r="I1544" i="1"/>
  <c r="H1544" i="1" s="1"/>
  <c r="M1487" i="1"/>
  <c r="N1487" i="1" s="1"/>
  <c r="P1487" i="1"/>
  <c r="Q1487" i="1"/>
  <c r="L1488" i="1"/>
  <c r="O1485" i="1" l="1"/>
  <c r="R1485" i="1" s="1"/>
  <c r="M1488" i="1"/>
  <c r="N1488" i="1" s="1"/>
  <c r="P1488" i="1"/>
  <c r="Q1488" i="1"/>
  <c r="L1489" i="1"/>
  <c r="X1545" i="1"/>
  <c r="A1546" i="1"/>
  <c r="K1545" i="1"/>
  <c r="F1486" i="1"/>
  <c r="J1486" i="1" s="1"/>
  <c r="AB1547" i="1"/>
  <c r="Z1544" i="1"/>
  <c r="AA1544" i="1" s="1"/>
  <c r="AH1544" i="1" s="1"/>
  <c r="AJ1545" i="1"/>
  <c r="Y1544" i="1"/>
  <c r="C1545" i="1"/>
  <c r="I1545" i="1"/>
  <c r="H1545" i="1" s="1"/>
  <c r="AC1487" i="1"/>
  <c r="AE1487" i="1" s="1"/>
  <c r="G1487" i="1"/>
  <c r="T1482" i="1"/>
  <c r="AF1482" i="1" s="1"/>
  <c r="S1483" i="1"/>
  <c r="O1486" i="1" l="1"/>
  <c r="R1486" i="1" s="1"/>
  <c r="AB1548" i="1"/>
  <c r="X1546" i="1"/>
  <c r="A1547" i="1"/>
  <c r="K1546" i="1"/>
  <c r="M1489" i="1"/>
  <c r="N1489" i="1" s="1"/>
  <c r="P1489" i="1"/>
  <c r="Q1489" i="1"/>
  <c r="L1490" i="1"/>
  <c r="T1483" i="1"/>
  <c r="AF1483" i="1" s="1"/>
  <c r="S1484" i="1"/>
  <c r="F1487" i="1"/>
  <c r="J1487" i="1" s="1"/>
  <c r="Y1545" i="1"/>
  <c r="AJ1546" i="1"/>
  <c r="Z1545" i="1"/>
  <c r="AA1545" i="1" s="1"/>
  <c r="AH1545" i="1" s="1"/>
  <c r="C1546" i="1"/>
  <c r="I1546" i="1"/>
  <c r="H1546" i="1" s="1"/>
  <c r="AC1488" i="1"/>
  <c r="AE1488" i="1" s="1"/>
  <c r="G1488" i="1"/>
  <c r="O1487" i="1" l="1"/>
  <c r="R1487" i="1" s="1"/>
  <c r="AC1489" i="1"/>
  <c r="AE1489" i="1" s="1"/>
  <c r="G1489" i="1"/>
  <c r="Z1546" i="1"/>
  <c r="AA1546" i="1" s="1"/>
  <c r="AH1546" i="1" s="1"/>
  <c r="C1547" i="1"/>
  <c r="Y1546" i="1"/>
  <c r="AJ1547" i="1"/>
  <c r="I1547" i="1"/>
  <c r="H1547" i="1" s="1"/>
  <c r="M1490" i="1"/>
  <c r="N1490" i="1" s="1"/>
  <c r="P1490" i="1"/>
  <c r="Q1490" i="1"/>
  <c r="L1491" i="1"/>
  <c r="F1488" i="1"/>
  <c r="J1488" i="1" s="1"/>
  <c r="T1484" i="1"/>
  <c r="AF1484" i="1" s="1"/>
  <c r="S1485" i="1"/>
  <c r="X1547" i="1"/>
  <c r="A1548" i="1"/>
  <c r="K1547" i="1"/>
  <c r="AB1549" i="1"/>
  <c r="O1488" i="1" l="1"/>
  <c r="R1488" i="1" s="1"/>
  <c r="AC1490" i="1"/>
  <c r="AE1490" i="1" s="1"/>
  <c r="G1490" i="1"/>
  <c r="AB1550" i="1"/>
  <c r="Y1547" i="1"/>
  <c r="C1548" i="1"/>
  <c r="Z1547" i="1"/>
  <c r="AA1547" i="1" s="1"/>
  <c r="AH1547" i="1" s="1"/>
  <c r="AJ1548" i="1"/>
  <c r="I1548" i="1"/>
  <c r="H1548" i="1" s="1"/>
  <c r="M1491" i="1"/>
  <c r="N1491" i="1" s="1"/>
  <c r="P1491" i="1"/>
  <c r="Q1491" i="1"/>
  <c r="L1492" i="1"/>
  <c r="F1489" i="1"/>
  <c r="J1489" i="1" s="1"/>
  <c r="A1549" i="1"/>
  <c r="K1548" i="1"/>
  <c r="X1548" i="1"/>
  <c r="T1485" i="1"/>
  <c r="AF1485" i="1" s="1"/>
  <c r="S1486" i="1"/>
  <c r="AC1491" i="1" l="1"/>
  <c r="AE1491" i="1" s="1"/>
  <c r="G1491" i="1"/>
  <c r="AB1551" i="1"/>
  <c r="T1486" i="1"/>
  <c r="AF1486" i="1" s="1"/>
  <c r="S1487" i="1"/>
  <c r="K1549" i="1"/>
  <c r="A1550" i="1"/>
  <c r="X1549" i="1"/>
  <c r="M1492" i="1"/>
  <c r="N1492" i="1" s="1"/>
  <c r="P1492" i="1"/>
  <c r="Q1492" i="1"/>
  <c r="L1493" i="1"/>
  <c r="F1490" i="1"/>
  <c r="J1490" i="1" s="1"/>
  <c r="O1489" i="1"/>
  <c r="R1489" i="1" s="1"/>
  <c r="Y1548" i="1"/>
  <c r="C1549" i="1"/>
  <c r="Z1548" i="1"/>
  <c r="AA1548" i="1" s="1"/>
  <c r="AH1548" i="1" s="1"/>
  <c r="AJ1549" i="1"/>
  <c r="I1549" i="1"/>
  <c r="H1549" i="1" s="1"/>
  <c r="O1490" i="1" l="1"/>
  <c r="R1490" i="1" s="1"/>
  <c r="M1493" i="1"/>
  <c r="N1493" i="1" s="1"/>
  <c r="P1493" i="1"/>
  <c r="Q1493" i="1"/>
  <c r="L1494" i="1"/>
  <c r="AB1552" i="1"/>
  <c r="Z1549" i="1"/>
  <c r="AA1549" i="1" s="1"/>
  <c r="AH1549" i="1" s="1"/>
  <c r="AJ1550" i="1"/>
  <c r="C1550" i="1"/>
  <c r="Y1549" i="1"/>
  <c r="I1550" i="1"/>
  <c r="H1550" i="1" s="1"/>
  <c r="T1487" i="1"/>
  <c r="AF1487" i="1" s="1"/>
  <c r="S1488" i="1"/>
  <c r="F1491" i="1"/>
  <c r="J1491" i="1" s="1"/>
  <c r="A1551" i="1"/>
  <c r="X1550" i="1"/>
  <c r="K1550" i="1"/>
  <c r="AC1492" i="1"/>
  <c r="AE1492" i="1" s="1"/>
  <c r="G1492" i="1"/>
  <c r="O1491" i="1" l="1"/>
  <c r="R1491" i="1" s="1"/>
  <c r="A1552" i="1"/>
  <c r="X1551" i="1"/>
  <c r="K1551" i="1"/>
  <c r="F1492" i="1"/>
  <c r="O1492" i="1" s="1"/>
  <c r="R1492" i="1" s="1"/>
  <c r="T1488" i="1"/>
  <c r="AF1488" i="1" s="1"/>
  <c r="S1489" i="1"/>
  <c r="C1551" i="1"/>
  <c r="Z1550" i="1"/>
  <c r="AA1550" i="1" s="1"/>
  <c r="AH1550" i="1" s="1"/>
  <c r="AJ1551" i="1"/>
  <c r="Y1550" i="1"/>
  <c r="I1551" i="1"/>
  <c r="H1551" i="1" s="1"/>
  <c r="AC1493" i="1"/>
  <c r="AE1493" i="1" s="1"/>
  <c r="G1493" i="1"/>
  <c r="AB1553" i="1"/>
  <c r="M1494" i="1"/>
  <c r="N1494" i="1" s="1"/>
  <c r="P1494" i="1"/>
  <c r="Q1494" i="1"/>
  <c r="L1495" i="1"/>
  <c r="J1492" i="1" l="1"/>
  <c r="AC1494" i="1"/>
  <c r="AE1494" i="1" s="1"/>
  <c r="G1494" i="1"/>
  <c r="F1493" i="1"/>
  <c r="O1493" i="1" s="1"/>
  <c r="R1493" i="1" s="1"/>
  <c r="M1495" i="1"/>
  <c r="N1495" i="1" s="1"/>
  <c r="P1495" i="1"/>
  <c r="Q1495" i="1"/>
  <c r="L1496" i="1"/>
  <c r="Y1551" i="1"/>
  <c r="AJ1552" i="1"/>
  <c r="Z1551" i="1"/>
  <c r="AA1551" i="1" s="1"/>
  <c r="AH1551" i="1" s="1"/>
  <c r="C1552" i="1"/>
  <c r="I1552" i="1"/>
  <c r="H1552" i="1" s="1"/>
  <c r="AB1554" i="1"/>
  <c r="T1489" i="1"/>
  <c r="AF1489" i="1" s="1"/>
  <c r="S1490" i="1"/>
  <c r="K1552" i="1"/>
  <c r="A1553" i="1"/>
  <c r="X1552" i="1"/>
  <c r="J1493" i="1" l="1"/>
  <c r="M1496" i="1"/>
  <c r="N1496" i="1" s="1"/>
  <c r="P1496" i="1"/>
  <c r="Q1496" i="1"/>
  <c r="L1497" i="1"/>
  <c r="X1553" i="1"/>
  <c r="A1554" i="1"/>
  <c r="K1553" i="1"/>
  <c r="AB1555" i="1"/>
  <c r="Z1552" i="1"/>
  <c r="AA1552" i="1" s="1"/>
  <c r="AH1552" i="1" s="1"/>
  <c r="C1553" i="1"/>
  <c r="Y1552" i="1"/>
  <c r="AJ1553" i="1"/>
  <c r="I1553" i="1"/>
  <c r="H1553" i="1" s="1"/>
  <c r="T1490" i="1"/>
  <c r="AF1490" i="1" s="1"/>
  <c r="S1491" i="1"/>
  <c r="F1494" i="1"/>
  <c r="O1494" i="1" s="1"/>
  <c r="R1494" i="1" s="1"/>
  <c r="AC1495" i="1"/>
  <c r="AE1495" i="1" s="1"/>
  <c r="G1495" i="1"/>
  <c r="J1494" i="1" l="1"/>
  <c r="AB1556" i="1"/>
  <c r="T1491" i="1"/>
  <c r="AF1491" i="1" s="1"/>
  <c r="S1492" i="1"/>
  <c r="X1554" i="1"/>
  <c r="A1555" i="1"/>
  <c r="K1554" i="1"/>
  <c r="AC1496" i="1"/>
  <c r="AE1496" i="1" s="1"/>
  <c r="G1496" i="1"/>
  <c r="Z1553" i="1"/>
  <c r="AA1553" i="1" s="1"/>
  <c r="AH1553" i="1" s="1"/>
  <c r="AJ1554" i="1"/>
  <c r="C1554" i="1"/>
  <c r="Y1553" i="1"/>
  <c r="I1554" i="1"/>
  <c r="H1554" i="1" s="1"/>
  <c r="F1495" i="1"/>
  <c r="O1495" i="1" s="1"/>
  <c r="R1495" i="1" s="1"/>
  <c r="M1497" i="1"/>
  <c r="N1497" i="1" s="1"/>
  <c r="P1497" i="1"/>
  <c r="Q1497" i="1"/>
  <c r="L1498" i="1"/>
  <c r="J1495" i="1" l="1"/>
  <c r="M1498" i="1"/>
  <c r="N1498" i="1" s="1"/>
  <c r="P1498" i="1"/>
  <c r="Q1498" i="1"/>
  <c r="L1499" i="1"/>
  <c r="F1496" i="1"/>
  <c r="J1496" i="1" s="1"/>
  <c r="T1492" i="1"/>
  <c r="AF1492" i="1" s="1"/>
  <c r="S1493" i="1"/>
  <c r="AB1557" i="1"/>
  <c r="X1555" i="1"/>
  <c r="K1555" i="1"/>
  <c r="A1556" i="1"/>
  <c r="AC1497" i="1"/>
  <c r="AE1497" i="1" s="1"/>
  <c r="G1497" i="1"/>
  <c r="Z1554" i="1"/>
  <c r="AA1554" i="1" s="1"/>
  <c r="AH1554" i="1" s="1"/>
  <c r="C1555" i="1"/>
  <c r="Y1554" i="1"/>
  <c r="AJ1555" i="1"/>
  <c r="I1555" i="1"/>
  <c r="H1555" i="1" s="1"/>
  <c r="O1496" i="1" l="1"/>
  <c r="R1496" i="1" s="1"/>
  <c r="Z1555" i="1"/>
  <c r="AA1555" i="1" s="1"/>
  <c r="AH1555" i="1" s="1"/>
  <c r="AJ1556" i="1"/>
  <c r="Y1555" i="1"/>
  <c r="C1556" i="1"/>
  <c r="I1556" i="1"/>
  <c r="H1556" i="1" s="1"/>
  <c r="M1499" i="1"/>
  <c r="N1499" i="1" s="1"/>
  <c r="P1499" i="1"/>
  <c r="Q1499" i="1"/>
  <c r="L1500" i="1"/>
  <c r="F1497" i="1"/>
  <c r="J1497" i="1" s="1"/>
  <c r="X1556" i="1"/>
  <c r="A1557" i="1"/>
  <c r="K1556" i="1"/>
  <c r="AB1558" i="1"/>
  <c r="T1493" i="1"/>
  <c r="AF1493" i="1" s="1"/>
  <c r="S1494" i="1"/>
  <c r="AC1498" i="1"/>
  <c r="AE1498" i="1" s="1"/>
  <c r="G1498" i="1"/>
  <c r="O1497" i="1" l="1"/>
  <c r="R1497" i="1" s="1"/>
  <c r="T1494" i="1"/>
  <c r="AF1494" i="1" s="1"/>
  <c r="S1495" i="1"/>
  <c r="X1557" i="1"/>
  <c r="K1557" i="1"/>
  <c r="A1558" i="1"/>
  <c r="M1500" i="1"/>
  <c r="N1500" i="1" s="1"/>
  <c r="P1500" i="1"/>
  <c r="Q1500" i="1"/>
  <c r="L1501" i="1"/>
  <c r="AB1559" i="1"/>
  <c r="Y1556" i="1"/>
  <c r="Z1556" i="1"/>
  <c r="AA1556" i="1" s="1"/>
  <c r="AH1556" i="1" s="1"/>
  <c r="C1557" i="1"/>
  <c r="AJ1557" i="1"/>
  <c r="I1557" i="1"/>
  <c r="H1557" i="1" s="1"/>
  <c r="F1498" i="1"/>
  <c r="J1498" i="1" s="1"/>
  <c r="AC1499" i="1"/>
  <c r="AE1499" i="1" s="1"/>
  <c r="G1499" i="1"/>
  <c r="O1498" i="1" l="1"/>
  <c r="R1498" i="1" s="1"/>
  <c r="M1501" i="1"/>
  <c r="N1501" i="1" s="1"/>
  <c r="P1501" i="1"/>
  <c r="Q1501" i="1"/>
  <c r="L1502" i="1"/>
  <c r="F1499" i="1"/>
  <c r="O1499" i="1" s="1"/>
  <c r="R1499" i="1" s="1"/>
  <c r="AB1560" i="1"/>
  <c r="X1558" i="1"/>
  <c r="K1558" i="1"/>
  <c r="A1559" i="1"/>
  <c r="T1495" i="1"/>
  <c r="AF1495" i="1" s="1"/>
  <c r="S1496" i="1"/>
  <c r="AC1500" i="1"/>
  <c r="AE1500" i="1" s="1"/>
  <c r="G1500" i="1"/>
  <c r="Y1557" i="1"/>
  <c r="C1558" i="1"/>
  <c r="Z1557" i="1"/>
  <c r="AA1557" i="1" s="1"/>
  <c r="AH1557" i="1" s="1"/>
  <c r="AJ1558" i="1"/>
  <c r="I1558" i="1"/>
  <c r="H1558" i="1" s="1"/>
  <c r="J1499" i="1" l="1"/>
  <c r="T1496" i="1"/>
  <c r="AF1496" i="1" s="1"/>
  <c r="S1497" i="1"/>
  <c r="AB1561" i="1"/>
  <c r="AC1501" i="1"/>
  <c r="AE1501" i="1" s="1"/>
  <c r="G1501" i="1"/>
  <c r="F1500" i="1"/>
  <c r="J1500" i="1" s="1"/>
  <c r="M1502" i="1"/>
  <c r="N1502" i="1" s="1"/>
  <c r="L1503" i="1"/>
  <c r="Z1558" i="1"/>
  <c r="AA1558" i="1" s="1"/>
  <c r="AH1558" i="1" s="1"/>
  <c r="AJ1559" i="1"/>
  <c r="Y1558" i="1"/>
  <c r="C1559" i="1"/>
  <c r="I1559" i="1"/>
  <c r="H1559" i="1" s="1"/>
  <c r="X1559" i="1"/>
  <c r="A1560" i="1"/>
  <c r="K1559" i="1"/>
  <c r="O1500" i="1" l="1"/>
  <c r="R1500" i="1" s="1"/>
  <c r="G1502" i="1"/>
  <c r="AC1502" i="1"/>
  <c r="AE1502" i="1" s="1"/>
  <c r="AB1562" i="1"/>
  <c r="M1503" i="1"/>
  <c r="N1503" i="1" s="1"/>
  <c r="L1504" i="1"/>
  <c r="T1497" i="1"/>
  <c r="AF1497" i="1" s="1"/>
  <c r="S1498" i="1"/>
  <c r="K1560" i="1"/>
  <c r="X1560" i="1"/>
  <c r="A1561" i="1"/>
  <c r="F1501" i="1"/>
  <c r="O1501" i="1" s="1"/>
  <c r="C1560" i="1"/>
  <c r="Z1559" i="1"/>
  <c r="AA1559" i="1" s="1"/>
  <c r="AH1559" i="1" s="1"/>
  <c r="AJ1560" i="1"/>
  <c r="Y1559" i="1"/>
  <c r="I1560" i="1"/>
  <c r="H1560" i="1" s="1"/>
  <c r="J1501" i="1" l="1"/>
  <c r="R1501" i="1"/>
  <c r="P1502" i="1"/>
  <c r="A1562" i="1"/>
  <c r="K1561" i="1"/>
  <c r="X1561" i="1"/>
  <c r="T1498" i="1"/>
  <c r="AF1498" i="1" s="1"/>
  <c r="S1499" i="1"/>
  <c r="F1502" i="1"/>
  <c r="O1502" i="1" s="1"/>
  <c r="AC1503" i="1"/>
  <c r="AE1503" i="1" s="1"/>
  <c r="G1503" i="1"/>
  <c r="Y1560" i="1"/>
  <c r="AJ1561" i="1"/>
  <c r="Z1560" i="1"/>
  <c r="AA1560" i="1" s="1"/>
  <c r="AH1560" i="1" s="1"/>
  <c r="C1561" i="1"/>
  <c r="I1561" i="1"/>
  <c r="H1561" i="1" s="1"/>
  <c r="M1504" i="1"/>
  <c r="N1504" i="1" s="1"/>
  <c r="L1505" i="1"/>
  <c r="AB1563" i="1"/>
  <c r="J1502" i="1" l="1"/>
  <c r="T1499" i="1"/>
  <c r="AF1499" i="1" s="1"/>
  <c r="S1500" i="1"/>
  <c r="M1505" i="1"/>
  <c r="N1505" i="1" s="1"/>
  <c r="L1506" i="1"/>
  <c r="X1562" i="1"/>
  <c r="K1562" i="1"/>
  <c r="A1563" i="1"/>
  <c r="Q1502" i="1"/>
  <c r="Q1503" i="1" s="1"/>
  <c r="Q1504" i="1" s="1"/>
  <c r="Q1505" i="1" s="1"/>
  <c r="P1503" i="1"/>
  <c r="P1504" i="1" s="1"/>
  <c r="P1505" i="1" s="1"/>
  <c r="AB1564" i="1"/>
  <c r="AC1504" i="1"/>
  <c r="AE1504" i="1" s="1"/>
  <c r="G1504" i="1"/>
  <c r="F1503" i="1"/>
  <c r="O1503" i="1" s="1"/>
  <c r="Z1561" i="1"/>
  <c r="AA1561" i="1" s="1"/>
  <c r="AH1561" i="1" s="1"/>
  <c r="AJ1562" i="1"/>
  <c r="Y1561" i="1"/>
  <c r="C1562" i="1"/>
  <c r="I1562" i="1"/>
  <c r="H1562" i="1" s="1"/>
  <c r="R1503" i="1" l="1"/>
  <c r="AB1565" i="1"/>
  <c r="K1563" i="1"/>
  <c r="X1563" i="1"/>
  <c r="A1564" i="1"/>
  <c r="M1506" i="1"/>
  <c r="N1506" i="1" s="1"/>
  <c r="P1506" i="1"/>
  <c r="Q1506" i="1"/>
  <c r="L1507" i="1"/>
  <c r="T1500" i="1"/>
  <c r="AF1500" i="1" s="1"/>
  <c r="S1501" i="1"/>
  <c r="J1503" i="1"/>
  <c r="F1504" i="1"/>
  <c r="J1504" i="1" s="1"/>
  <c r="C1563" i="1"/>
  <c r="AJ1563" i="1"/>
  <c r="Z1562" i="1"/>
  <c r="Y1562" i="1"/>
  <c r="I1563" i="1"/>
  <c r="H1563" i="1" s="1"/>
  <c r="AC1505" i="1"/>
  <c r="AE1505" i="1" s="1"/>
  <c r="G1505" i="1"/>
  <c r="R1502" i="1"/>
  <c r="O1504" i="1" l="1"/>
  <c r="R1504" i="1" s="1"/>
  <c r="F1505" i="1"/>
  <c r="O1505" i="1" s="1"/>
  <c r="R1505" i="1" s="1"/>
  <c r="T1501" i="1"/>
  <c r="S1502" i="1"/>
  <c r="C1564" i="1"/>
  <c r="Z1563" i="1"/>
  <c r="AA1563" i="1" s="1"/>
  <c r="AH1563" i="1" s="1"/>
  <c r="AJ1564" i="1"/>
  <c r="Y1563" i="1"/>
  <c r="I1564" i="1"/>
  <c r="H1564" i="1" s="1"/>
  <c r="AC1506" i="1"/>
  <c r="AE1506" i="1" s="1"/>
  <c r="G1506" i="1"/>
  <c r="M1507" i="1"/>
  <c r="N1507" i="1" s="1"/>
  <c r="P1507" i="1"/>
  <c r="Q1507" i="1"/>
  <c r="L1508" i="1"/>
  <c r="A1565" i="1"/>
  <c r="X1564" i="1"/>
  <c r="K1564" i="1"/>
  <c r="AB1566" i="1"/>
  <c r="J1505" i="1" l="1"/>
  <c r="C1565" i="1"/>
  <c r="Y1564" i="1"/>
  <c r="AJ1565" i="1"/>
  <c r="Z1564" i="1"/>
  <c r="AA1564" i="1" s="1"/>
  <c r="AH1564" i="1" s="1"/>
  <c r="I1565" i="1"/>
  <c r="H1565" i="1" s="1"/>
  <c r="AB1567" i="1"/>
  <c r="A1566" i="1"/>
  <c r="K1565" i="1"/>
  <c r="X1565" i="1"/>
  <c r="F1506" i="1"/>
  <c r="O1506" i="1" s="1"/>
  <c r="R1506" i="1" s="1"/>
  <c r="T1502" i="1"/>
  <c r="AF1502" i="1" s="1"/>
  <c r="S1503" i="1"/>
  <c r="AC1507" i="1"/>
  <c r="AE1507" i="1" s="1"/>
  <c r="G1507" i="1"/>
  <c r="AF1501" i="1"/>
  <c r="AA1501" i="1"/>
  <c r="M1508" i="1"/>
  <c r="N1508" i="1" s="1"/>
  <c r="P1508" i="1"/>
  <c r="Q1508" i="1"/>
  <c r="L1509" i="1"/>
  <c r="J1506" i="1" l="1"/>
  <c r="AH1501" i="1"/>
  <c r="AC1508" i="1"/>
  <c r="AE1508" i="1" s="1"/>
  <c r="G1508" i="1"/>
  <c r="T1503" i="1"/>
  <c r="AF1503" i="1" s="1"/>
  <c r="S1504" i="1"/>
  <c r="Y1565" i="1"/>
  <c r="AJ1566" i="1"/>
  <c r="Z1565" i="1"/>
  <c r="AA1565" i="1" s="1"/>
  <c r="AH1565" i="1" s="1"/>
  <c r="C1566" i="1"/>
  <c r="I1566" i="1"/>
  <c r="H1566" i="1" s="1"/>
  <c r="AB1568" i="1"/>
  <c r="F1507" i="1"/>
  <c r="O1507" i="1" s="1"/>
  <c r="R1507" i="1" s="1"/>
  <c r="M1509" i="1"/>
  <c r="N1509" i="1" s="1"/>
  <c r="P1509" i="1"/>
  <c r="Q1509" i="1"/>
  <c r="L1510" i="1"/>
  <c r="X1566" i="1"/>
  <c r="K1566" i="1"/>
  <c r="A1567" i="1"/>
  <c r="AC1509" i="1" l="1"/>
  <c r="AE1509" i="1" s="1"/>
  <c r="G1509" i="1"/>
  <c r="AB1569" i="1"/>
  <c r="Z1566" i="1"/>
  <c r="AA1566" i="1" s="1"/>
  <c r="AH1566" i="1" s="1"/>
  <c r="AJ1567" i="1"/>
  <c r="Y1566" i="1"/>
  <c r="C1567" i="1"/>
  <c r="I1567" i="1"/>
  <c r="H1567" i="1" s="1"/>
  <c r="M1510" i="1"/>
  <c r="N1510" i="1" s="1"/>
  <c r="P1510" i="1"/>
  <c r="Q1510" i="1"/>
  <c r="L1511" i="1"/>
  <c r="J1507" i="1"/>
  <c r="F1508" i="1"/>
  <c r="O1508" i="1" s="1"/>
  <c r="R1508" i="1" s="1"/>
  <c r="X1567" i="1"/>
  <c r="K1567" i="1"/>
  <c r="A1568" i="1"/>
  <c r="T1504" i="1"/>
  <c r="AF1504" i="1" s="1"/>
  <c r="S1505" i="1"/>
  <c r="AC1510" i="1" l="1"/>
  <c r="AE1510" i="1" s="1"/>
  <c r="G1510" i="1"/>
  <c r="M1511" i="1"/>
  <c r="N1511" i="1" s="1"/>
  <c r="P1511" i="1"/>
  <c r="Q1511" i="1"/>
  <c r="L1512" i="1"/>
  <c r="AB1570" i="1"/>
  <c r="K1568" i="1"/>
  <c r="A1569" i="1"/>
  <c r="X1568" i="1"/>
  <c r="Y1567" i="1"/>
  <c r="AJ1568" i="1"/>
  <c r="Z1567" i="1"/>
  <c r="AA1567" i="1" s="1"/>
  <c r="AH1567" i="1" s="1"/>
  <c r="C1568" i="1"/>
  <c r="I1568" i="1"/>
  <c r="H1568" i="1" s="1"/>
  <c r="J1508" i="1"/>
  <c r="F1509" i="1"/>
  <c r="O1509" i="1" s="1"/>
  <c r="R1509" i="1" s="1"/>
  <c r="T1505" i="1"/>
  <c r="AF1505" i="1" s="1"/>
  <c r="S1506" i="1"/>
  <c r="J1509" i="1" l="1"/>
  <c r="T1506" i="1"/>
  <c r="AF1506" i="1" s="1"/>
  <c r="S1507" i="1"/>
  <c r="AC1511" i="1"/>
  <c r="AE1511" i="1" s="1"/>
  <c r="G1511" i="1"/>
  <c r="F1510" i="1"/>
  <c r="J1510" i="1" s="1"/>
  <c r="C1569" i="1"/>
  <c r="Y1568" i="1"/>
  <c r="AJ1569" i="1"/>
  <c r="Z1568" i="1"/>
  <c r="AA1568" i="1" s="1"/>
  <c r="AH1568" i="1" s="1"/>
  <c r="I1569" i="1"/>
  <c r="H1569" i="1" s="1"/>
  <c r="AB1571" i="1"/>
  <c r="A1570" i="1"/>
  <c r="K1569" i="1"/>
  <c r="X1569" i="1"/>
  <c r="M1512" i="1"/>
  <c r="N1512" i="1" s="1"/>
  <c r="P1512" i="1"/>
  <c r="Q1512" i="1"/>
  <c r="L1513" i="1"/>
  <c r="O1510" i="1" l="1"/>
  <c r="R1510" i="1" s="1"/>
  <c r="Z1569" i="1"/>
  <c r="AA1569" i="1" s="1"/>
  <c r="AH1569" i="1" s="1"/>
  <c r="AJ1570" i="1"/>
  <c r="Y1569" i="1"/>
  <c r="C1570" i="1"/>
  <c r="I1570" i="1"/>
  <c r="H1570" i="1" s="1"/>
  <c r="T1507" i="1"/>
  <c r="AF1507" i="1" s="1"/>
  <c r="S1508" i="1"/>
  <c r="AB1572" i="1"/>
  <c r="AC1512" i="1"/>
  <c r="AE1512" i="1" s="1"/>
  <c r="G1512" i="1"/>
  <c r="X1570" i="1"/>
  <c r="K1570" i="1"/>
  <c r="A1571" i="1"/>
  <c r="F1511" i="1"/>
  <c r="J1511" i="1" s="1"/>
  <c r="M1513" i="1"/>
  <c r="N1513" i="1" s="1"/>
  <c r="P1513" i="1"/>
  <c r="Q1513" i="1"/>
  <c r="L1514" i="1"/>
  <c r="O1511" i="1" l="1"/>
  <c r="R1511" i="1" s="1"/>
  <c r="F1512" i="1"/>
  <c r="O1512" i="1" s="1"/>
  <c r="R1512" i="1" s="1"/>
  <c r="AB1573" i="1"/>
  <c r="X1571" i="1"/>
  <c r="A1572" i="1"/>
  <c r="K1571" i="1"/>
  <c r="AC1513" i="1"/>
  <c r="AE1513" i="1" s="1"/>
  <c r="G1513" i="1"/>
  <c r="T1508" i="1"/>
  <c r="AF1508" i="1" s="1"/>
  <c r="S1509" i="1"/>
  <c r="M1514" i="1"/>
  <c r="N1514" i="1" s="1"/>
  <c r="P1514" i="1"/>
  <c r="Q1514" i="1"/>
  <c r="L1515" i="1"/>
  <c r="Z1570" i="1"/>
  <c r="AA1570" i="1" s="1"/>
  <c r="AH1570" i="1" s="1"/>
  <c r="AJ1571" i="1"/>
  <c r="Y1570" i="1"/>
  <c r="C1571" i="1"/>
  <c r="I1571" i="1"/>
  <c r="H1571" i="1" s="1"/>
  <c r="J1512" i="1" l="1"/>
  <c r="F1513" i="1"/>
  <c r="J1513" i="1" s="1"/>
  <c r="AJ1572" i="1"/>
  <c r="Z1571" i="1"/>
  <c r="AA1571" i="1" s="1"/>
  <c r="AH1571" i="1" s="1"/>
  <c r="C1572" i="1"/>
  <c r="Y1571" i="1"/>
  <c r="I1572" i="1"/>
  <c r="H1572" i="1" s="1"/>
  <c r="AC1514" i="1"/>
  <c r="AE1514" i="1" s="1"/>
  <c r="G1514" i="1"/>
  <c r="M1515" i="1"/>
  <c r="N1515" i="1" s="1"/>
  <c r="P1515" i="1"/>
  <c r="Q1515" i="1"/>
  <c r="L1516" i="1"/>
  <c r="T1509" i="1"/>
  <c r="AF1509" i="1" s="1"/>
  <c r="S1510" i="1"/>
  <c r="K1572" i="1"/>
  <c r="X1572" i="1"/>
  <c r="A1573" i="1"/>
  <c r="AB1574" i="1"/>
  <c r="O1513" i="1" l="1"/>
  <c r="R1513" i="1" s="1"/>
  <c r="M1516" i="1"/>
  <c r="N1516" i="1" s="1"/>
  <c r="P1516" i="1"/>
  <c r="Q1516" i="1"/>
  <c r="L1517" i="1"/>
  <c r="X1573" i="1"/>
  <c r="K1573" i="1"/>
  <c r="A1574" i="1"/>
  <c r="AB1575" i="1"/>
  <c r="Y1572" i="1"/>
  <c r="C1573" i="1"/>
  <c r="Z1572" i="1"/>
  <c r="AA1572" i="1" s="1"/>
  <c r="AH1572" i="1" s="1"/>
  <c r="AJ1573" i="1"/>
  <c r="I1573" i="1"/>
  <c r="H1573" i="1" s="1"/>
  <c r="T1510" i="1"/>
  <c r="AF1510" i="1" s="1"/>
  <c r="S1511" i="1"/>
  <c r="AC1515" i="1"/>
  <c r="AE1515" i="1" s="1"/>
  <c r="G1515" i="1"/>
  <c r="F1514" i="1"/>
  <c r="O1514" i="1" s="1"/>
  <c r="R1514" i="1" s="1"/>
  <c r="J1514" i="1" l="1"/>
  <c r="F1515" i="1"/>
  <c r="O1515" i="1" s="1"/>
  <c r="R1515" i="1" s="1"/>
  <c r="M1517" i="1"/>
  <c r="N1517" i="1" s="1"/>
  <c r="P1517" i="1"/>
  <c r="Q1517" i="1"/>
  <c r="L1518" i="1"/>
  <c r="T1511" i="1"/>
  <c r="AF1511" i="1" s="1"/>
  <c r="S1512" i="1"/>
  <c r="Y1573" i="1"/>
  <c r="AJ1574" i="1"/>
  <c r="Z1573" i="1"/>
  <c r="AA1573" i="1" s="1"/>
  <c r="AH1573" i="1" s="1"/>
  <c r="C1574" i="1"/>
  <c r="I1574" i="1"/>
  <c r="H1574" i="1" s="1"/>
  <c r="AB1576" i="1"/>
  <c r="A1575" i="1"/>
  <c r="X1574" i="1"/>
  <c r="K1574" i="1"/>
  <c r="AC1516" i="1"/>
  <c r="AE1516" i="1" s="1"/>
  <c r="G1516" i="1"/>
  <c r="J1515" i="1" l="1"/>
  <c r="F1516" i="1"/>
  <c r="O1516" i="1" s="1"/>
  <c r="R1516" i="1" s="1"/>
  <c r="C1575" i="1"/>
  <c r="Y1574" i="1"/>
  <c r="AJ1575" i="1"/>
  <c r="Z1574" i="1"/>
  <c r="AA1574" i="1" s="1"/>
  <c r="AH1574" i="1" s="1"/>
  <c r="I1575" i="1"/>
  <c r="H1575" i="1" s="1"/>
  <c r="M1518" i="1"/>
  <c r="N1518" i="1" s="1"/>
  <c r="P1518" i="1"/>
  <c r="Q1518" i="1"/>
  <c r="L1519" i="1"/>
  <c r="K1575" i="1"/>
  <c r="X1575" i="1"/>
  <c r="A1576" i="1"/>
  <c r="T1512" i="1"/>
  <c r="AF1512" i="1" s="1"/>
  <c r="S1513" i="1"/>
  <c r="AB1577" i="1"/>
  <c r="AC1517" i="1"/>
  <c r="AE1517" i="1" s="1"/>
  <c r="G1517" i="1"/>
  <c r="J1516" i="1" l="1"/>
  <c r="F1517" i="1"/>
  <c r="J1517" i="1" s="1"/>
  <c r="AB1578" i="1"/>
  <c r="AC1518" i="1"/>
  <c r="AE1518" i="1" s="1"/>
  <c r="G1518" i="1"/>
  <c r="T1513" i="1"/>
  <c r="AF1513" i="1" s="1"/>
  <c r="S1514" i="1"/>
  <c r="K1576" i="1"/>
  <c r="A1577" i="1"/>
  <c r="X1576" i="1"/>
  <c r="M1519" i="1"/>
  <c r="N1519" i="1" s="1"/>
  <c r="P1519" i="1"/>
  <c r="Q1519" i="1"/>
  <c r="L1520" i="1"/>
  <c r="Y1575" i="1"/>
  <c r="AJ1576" i="1"/>
  <c r="Z1575" i="1"/>
  <c r="AA1575" i="1" s="1"/>
  <c r="AH1575" i="1" s="1"/>
  <c r="C1576" i="1"/>
  <c r="I1576" i="1"/>
  <c r="H1576" i="1" s="1"/>
  <c r="O1517" i="1" l="1"/>
  <c r="R1517" i="1" s="1"/>
  <c r="K1577" i="1"/>
  <c r="X1577" i="1"/>
  <c r="A1578" i="1"/>
  <c r="F1518" i="1"/>
  <c r="O1518" i="1" s="1"/>
  <c r="R1518" i="1" s="1"/>
  <c r="AB1579" i="1"/>
  <c r="AC1519" i="1"/>
  <c r="AE1519" i="1" s="1"/>
  <c r="G1519" i="1"/>
  <c r="M1520" i="1"/>
  <c r="N1520" i="1" s="1"/>
  <c r="P1520" i="1"/>
  <c r="Q1520" i="1"/>
  <c r="L1521" i="1"/>
  <c r="T1514" i="1"/>
  <c r="AF1514" i="1" s="1"/>
  <c r="S1515" i="1"/>
  <c r="Z1576" i="1"/>
  <c r="AA1576" i="1" s="1"/>
  <c r="AH1576" i="1" s="1"/>
  <c r="AJ1577" i="1"/>
  <c r="C1577" i="1"/>
  <c r="Y1576" i="1"/>
  <c r="I1577" i="1"/>
  <c r="H1577" i="1" s="1"/>
  <c r="T1515" i="1" l="1"/>
  <c r="AF1515" i="1" s="1"/>
  <c r="S1516" i="1"/>
  <c r="AC1520" i="1"/>
  <c r="AE1520" i="1" s="1"/>
  <c r="G1520" i="1"/>
  <c r="AB1580" i="1"/>
  <c r="M1521" i="1"/>
  <c r="N1521" i="1" s="1"/>
  <c r="P1521" i="1"/>
  <c r="Q1521" i="1"/>
  <c r="L1522" i="1"/>
  <c r="F1519" i="1"/>
  <c r="J1519" i="1" s="1"/>
  <c r="J1518" i="1"/>
  <c r="A1579" i="1"/>
  <c r="X1578" i="1"/>
  <c r="K1578" i="1"/>
  <c r="AJ1578" i="1"/>
  <c r="Y1577" i="1"/>
  <c r="C1578" i="1"/>
  <c r="Z1577" i="1"/>
  <c r="AA1577" i="1" s="1"/>
  <c r="AH1577" i="1" s="1"/>
  <c r="I1578" i="1"/>
  <c r="H1578" i="1" s="1"/>
  <c r="AC1521" i="1" l="1"/>
  <c r="AE1521" i="1" s="1"/>
  <c r="G1521" i="1"/>
  <c r="AB1581" i="1"/>
  <c r="T1516" i="1"/>
  <c r="AF1516" i="1" s="1"/>
  <c r="S1517" i="1"/>
  <c r="K1579" i="1"/>
  <c r="A1580" i="1"/>
  <c r="X1579" i="1"/>
  <c r="M1522" i="1"/>
  <c r="N1522" i="1" s="1"/>
  <c r="P1522" i="1"/>
  <c r="Q1522" i="1"/>
  <c r="L1523" i="1"/>
  <c r="F1520" i="1"/>
  <c r="J1520" i="1" s="1"/>
  <c r="O1519" i="1"/>
  <c r="R1519" i="1" s="1"/>
  <c r="C1579" i="1"/>
  <c r="Y1578" i="1"/>
  <c r="AJ1579" i="1"/>
  <c r="Z1578" i="1"/>
  <c r="AA1578" i="1" s="1"/>
  <c r="AH1578" i="1" s="1"/>
  <c r="I1579" i="1"/>
  <c r="H1579" i="1" s="1"/>
  <c r="O1520" i="1" l="1"/>
  <c r="R1520" i="1" s="1"/>
  <c r="Z1579" i="1"/>
  <c r="AA1579" i="1" s="1"/>
  <c r="AH1579" i="1" s="1"/>
  <c r="C1580" i="1"/>
  <c r="Y1579" i="1"/>
  <c r="AJ1580" i="1"/>
  <c r="I1580" i="1"/>
  <c r="H1580" i="1" s="1"/>
  <c r="T1517" i="1"/>
  <c r="AF1517" i="1" s="1"/>
  <c r="S1518" i="1"/>
  <c r="F1521" i="1"/>
  <c r="J1521" i="1" s="1"/>
  <c r="AC1522" i="1"/>
  <c r="AE1522" i="1" s="1"/>
  <c r="G1522" i="1"/>
  <c r="X1580" i="1"/>
  <c r="K1580" i="1"/>
  <c r="A1581" i="1"/>
  <c r="M1523" i="1"/>
  <c r="N1523" i="1" s="1"/>
  <c r="P1523" i="1"/>
  <c r="Q1523" i="1"/>
  <c r="L1524" i="1"/>
  <c r="AB1582" i="1"/>
  <c r="O1521" i="1" l="1"/>
  <c r="R1521" i="1" s="1"/>
  <c r="K1581" i="1"/>
  <c r="X1581" i="1"/>
  <c r="A1582" i="1"/>
  <c r="T1518" i="1"/>
  <c r="AF1518" i="1" s="1"/>
  <c r="S1519" i="1"/>
  <c r="AC1523" i="1"/>
  <c r="AE1523" i="1" s="1"/>
  <c r="G1523" i="1"/>
  <c r="M1524" i="1"/>
  <c r="N1524" i="1" s="1"/>
  <c r="P1524" i="1"/>
  <c r="Q1524" i="1"/>
  <c r="L1525" i="1"/>
  <c r="AJ1581" i="1"/>
  <c r="Z1580" i="1"/>
  <c r="AA1580" i="1" s="1"/>
  <c r="AH1580" i="1" s="1"/>
  <c r="C1581" i="1"/>
  <c r="Y1580" i="1"/>
  <c r="I1581" i="1"/>
  <c r="H1581" i="1" s="1"/>
  <c r="AB1583" i="1"/>
  <c r="F1522" i="1"/>
  <c r="J1522" i="1" s="1"/>
  <c r="O1522" i="1" l="1"/>
  <c r="R1522" i="1" s="1"/>
  <c r="AB1584" i="1"/>
  <c r="F1523" i="1"/>
  <c r="J1523" i="1" s="1"/>
  <c r="A1583" i="1"/>
  <c r="X1582" i="1"/>
  <c r="K1582" i="1"/>
  <c r="AC1524" i="1"/>
  <c r="AE1524" i="1" s="1"/>
  <c r="G1524" i="1"/>
  <c r="T1519" i="1"/>
  <c r="AF1519" i="1" s="1"/>
  <c r="S1520" i="1"/>
  <c r="Y1581" i="1"/>
  <c r="Z1581" i="1"/>
  <c r="AA1581" i="1" s="1"/>
  <c r="AH1581" i="1" s="1"/>
  <c r="C1582" i="1"/>
  <c r="AJ1582" i="1"/>
  <c r="I1582" i="1"/>
  <c r="H1582" i="1" s="1"/>
  <c r="M1525" i="1"/>
  <c r="N1525" i="1" s="1"/>
  <c r="P1525" i="1"/>
  <c r="Q1525" i="1"/>
  <c r="L1526" i="1"/>
  <c r="O1523" i="1" l="1"/>
  <c r="R1523" i="1" s="1"/>
  <c r="M1526" i="1"/>
  <c r="N1526" i="1" s="1"/>
  <c r="P1526" i="1"/>
  <c r="Q1526" i="1"/>
  <c r="L1527" i="1"/>
  <c r="T1520" i="1"/>
  <c r="AF1520" i="1" s="1"/>
  <c r="S1521" i="1"/>
  <c r="AB1585" i="1"/>
  <c r="F1524" i="1"/>
  <c r="O1524" i="1" s="1"/>
  <c r="R1524" i="1" s="1"/>
  <c r="Y1582" i="1"/>
  <c r="AJ1583" i="1"/>
  <c r="Z1582" i="1"/>
  <c r="AA1582" i="1" s="1"/>
  <c r="AH1582" i="1" s="1"/>
  <c r="C1583" i="1"/>
  <c r="I1583" i="1"/>
  <c r="H1583" i="1" s="1"/>
  <c r="AC1525" i="1"/>
  <c r="AE1525" i="1" s="1"/>
  <c r="G1525" i="1"/>
  <c r="X1583" i="1"/>
  <c r="A1584" i="1"/>
  <c r="K1583" i="1"/>
  <c r="J1524" i="1" l="1"/>
  <c r="F1525" i="1"/>
  <c r="O1525" i="1" s="1"/>
  <c r="R1525" i="1" s="1"/>
  <c r="Z1583" i="1"/>
  <c r="AA1583" i="1" s="1"/>
  <c r="AH1583" i="1" s="1"/>
  <c r="AJ1584" i="1"/>
  <c r="Y1583" i="1"/>
  <c r="C1584" i="1"/>
  <c r="I1584" i="1"/>
  <c r="H1584" i="1" s="1"/>
  <c r="AB1586" i="1"/>
  <c r="AC1526" i="1"/>
  <c r="AE1526" i="1" s="1"/>
  <c r="G1526" i="1"/>
  <c r="X1584" i="1"/>
  <c r="K1584" i="1"/>
  <c r="A1585" i="1"/>
  <c r="T1521" i="1"/>
  <c r="AF1521" i="1" s="1"/>
  <c r="S1522" i="1"/>
  <c r="M1527" i="1"/>
  <c r="N1527" i="1" s="1"/>
  <c r="P1527" i="1"/>
  <c r="Q1527" i="1"/>
  <c r="L1528" i="1"/>
  <c r="J1525" i="1" l="1"/>
  <c r="M1528" i="1"/>
  <c r="N1528" i="1" s="1"/>
  <c r="P1528" i="1"/>
  <c r="Q1528" i="1"/>
  <c r="L1529" i="1"/>
  <c r="T1522" i="1"/>
  <c r="AF1522" i="1" s="1"/>
  <c r="S1523" i="1"/>
  <c r="F1526" i="1"/>
  <c r="O1526" i="1" s="1"/>
  <c r="R1526" i="1" s="1"/>
  <c r="AB1587" i="1"/>
  <c r="Y1584" i="1"/>
  <c r="Z1584" i="1"/>
  <c r="AA1584" i="1" s="1"/>
  <c r="AH1584" i="1" s="1"/>
  <c r="C1585" i="1"/>
  <c r="AJ1585" i="1"/>
  <c r="I1585" i="1"/>
  <c r="H1585" i="1" s="1"/>
  <c r="AC1527" i="1"/>
  <c r="AE1527" i="1" s="1"/>
  <c r="G1527" i="1"/>
  <c r="X1585" i="1"/>
  <c r="K1585" i="1"/>
  <c r="A1586" i="1"/>
  <c r="J1526" i="1" l="1"/>
  <c r="Z1585" i="1"/>
  <c r="AA1585" i="1" s="1"/>
  <c r="AH1585" i="1" s="1"/>
  <c r="C1586" i="1"/>
  <c r="Y1585" i="1"/>
  <c r="AJ1586" i="1"/>
  <c r="I1586" i="1"/>
  <c r="H1586" i="1" s="1"/>
  <c r="M1529" i="1"/>
  <c r="N1529" i="1" s="1"/>
  <c r="P1529" i="1"/>
  <c r="Q1529" i="1"/>
  <c r="L1530" i="1"/>
  <c r="F1527" i="1"/>
  <c r="O1527" i="1" s="1"/>
  <c r="R1527" i="1" s="1"/>
  <c r="X1586" i="1"/>
  <c r="K1586" i="1"/>
  <c r="A1587" i="1"/>
  <c r="AB1588" i="1"/>
  <c r="T1523" i="1"/>
  <c r="AF1523" i="1" s="1"/>
  <c r="S1524" i="1"/>
  <c r="AC1528" i="1"/>
  <c r="AE1528" i="1" s="1"/>
  <c r="G1528" i="1"/>
  <c r="AB1589" i="1" l="1"/>
  <c r="Z1586" i="1"/>
  <c r="AA1586" i="1" s="1"/>
  <c r="AH1586" i="1" s="1"/>
  <c r="C1587" i="1"/>
  <c r="Y1586" i="1"/>
  <c r="AJ1587" i="1"/>
  <c r="I1587" i="1"/>
  <c r="H1587" i="1" s="1"/>
  <c r="J1527" i="1"/>
  <c r="T1524" i="1"/>
  <c r="AF1524" i="1" s="1"/>
  <c r="S1525" i="1"/>
  <c r="AC1529" i="1"/>
  <c r="AE1529" i="1" s="1"/>
  <c r="G1529" i="1"/>
  <c r="X1587" i="1"/>
  <c r="K1587" i="1"/>
  <c r="A1588" i="1"/>
  <c r="F1528" i="1"/>
  <c r="J1528" i="1" s="1"/>
  <c r="M1530" i="1"/>
  <c r="N1530" i="1" s="1"/>
  <c r="P1530" i="1"/>
  <c r="Q1530" i="1"/>
  <c r="L1531" i="1"/>
  <c r="O1528" i="1" l="1"/>
  <c r="R1528" i="1" s="1"/>
  <c r="T1525" i="1"/>
  <c r="AF1525" i="1" s="1"/>
  <c r="S1526" i="1"/>
  <c r="M1531" i="1"/>
  <c r="N1531" i="1" s="1"/>
  <c r="P1531" i="1"/>
  <c r="Q1531" i="1"/>
  <c r="L1532" i="1"/>
  <c r="X1588" i="1"/>
  <c r="K1588" i="1"/>
  <c r="A1589" i="1"/>
  <c r="Y1587" i="1"/>
  <c r="Z1587" i="1"/>
  <c r="AA1587" i="1" s="1"/>
  <c r="AH1587" i="1" s="1"/>
  <c r="AJ1588" i="1"/>
  <c r="C1588" i="1"/>
  <c r="I1588" i="1"/>
  <c r="H1588" i="1" s="1"/>
  <c r="AB1590" i="1"/>
  <c r="AC1530" i="1"/>
  <c r="AE1530" i="1" s="1"/>
  <c r="G1530" i="1"/>
  <c r="F1529" i="1"/>
  <c r="O1529" i="1" s="1"/>
  <c r="R1529" i="1" s="1"/>
  <c r="J1529" i="1" l="1"/>
  <c r="M1532" i="1"/>
  <c r="N1532" i="1" s="1"/>
  <c r="P1532" i="1"/>
  <c r="Q1532" i="1"/>
  <c r="L1533" i="1"/>
  <c r="Y1588" i="1"/>
  <c r="C1589" i="1"/>
  <c r="Z1588" i="1"/>
  <c r="AA1588" i="1" s="1"/>
  <c r="AH1588" i="1" s="1"/>
  <c r="AJ1589" i="1"/>
  <c r="I1589" i="1"/>
  <c r="H1589" i="1" s="1"/>
  <c r="AB1591" i="1"/>
  <c r="X1589" i="1"/>
  <c r="A1590" i="1"/>
  <c r="K1589" i="1"/>
  <c r="F1530" i="1"/>
  <c r="J1530" i="1" s="1"/>
  <c r="T1526" i="1"/>
  <c r="AF1526" i="1" s="1"/>
  <c r="S1527" i="1"/>
  <c r="AC1531" i="1"/>
  <c r="AE1531" i="1" s="1"/>
  <c r="G1531" i="1"/>
  <c r="AC1532" i="1" l="1"/>
  <c r="AE1532" i="1" s="1"/>
  <c r="G1532" i="1"/>
  <c r="AJ1590" i="1"/>
  <c r="Z1589" i="1"/>
  <c r="AA1589" i="1" s="1"/>
  <c r="AH1589" i="1" s="1"/>
  <c r="C1590" i="1"/>
  <c r="Y1589" i="1"/>
  <c r="I1590" i="1"/>
  <c r="H1590" i="1" s="1"/>
  <c r="M1533" i="1"/>
  <c r="N1533" i="1" s="1"/>
  <c r="L1534" i="1"/>
  <c r="F1531" i="1"/>
  <c r="O1531" i="1" s="1"/>
  <c r="R1531" i="1" s="1"/>
  <c r="T1527" i="1"/>
  <c r="AF1527" i="1" s="1"/>
  <c r="S1528" i="1"/>
  <c r="O1530" i="1"/>
  <c r="R1530" i="1" s="1"/>
  <c r="AB1592" i="1"/>
  <c r="K1590" i="1"/>
  <c r="X1590" i="1"/>
  <c r="A1591" i="1"/>
  <c r="K1591" i="1" l="1"/>
  <c r="X1591" i="1"/>
  <c r="A1592" i="1"/>
  <c r="T1528" i="1"/>
  <c r="AF1528" i="1" s="1"/>
  <c r="S1529" i="1"/>
  <c r="J1531" i="1"/>
  <c r="AJ1591" i="1"/>
  <c r="Z1590" i="1"/>
  <c r="AA1590" i="1" s="1"/>
  <c r="AH1590" i="1" s="1"/>
  <c r="C1591" i="1"/>
  <c r="Y1590" i="1"/>
  <c r="I1591" i="1"/>
  <c r="H1591" i="1" s="1"/>
  <c r="AB1593" i="1"/>
  <c r="F1532" i="1"/>
  <c r="O1532" i="1" s="1"/>
  <c r="G1533" i="1"/>
  <c r="AC1533" i="1"/>
  <c r="AE1533" i="1" s="1"/>
  <c r="M1534" i="1"/>
  <c r="N1534" i="1" s="1"/>
  <c r="L1535" i="1"/>
  <c r="J1532" i="1" l="1"/>
  <c r="R1532" i="1"/>
  <c r="P1533" i="1"/>
  <c r="K1592" i="1"/>
  <c r="A1593" i="1"/>
  <c r="X1592" i="1"/>
  <c r="G1534" i="1"/>
  <c r="AC1534" i="1"/>
  <c r="AE1534" i="1" s="1"/>
  <c r="F1533" i="1"/>
  <c r="O1533" i="1" s="1"/>
  <c r="AB1594" i="1"/>
  <c r="T1529" i="1"/>
  <c r="AF1529" i="1" s="1"/>
  <c r="S1530" i="1"/>
  <c r="Y1591" i="1"/>
  <c r="Z1591" i="1"/>
  <c r="AA1591" i="1" s="1"/>
  <c r="AH1591" i="1" s="1"/>
  <c r="C1592" i="1"/>
  <c r="AJ1592" i="1"/>
  <c r="I1592" i="1"/>
  <c r="H1592" i="1" s="1"/>
  <c r="M1535" i="1"/>
  <c r="N1535" i="1" s="1"/>
  <c r="L1536" i="1"/>
  <c r="T1530" i="1" l="1"/>
  <c r="AF1530" i="1" s="1"/>
  <c r="S1531" i="1"/>
  <c r="J1533" i="1"/>
  <c r="G1535" i="1"/>
  <c r="AC1535" i="1"/>
  <c r="AE1535" i="1" s="1"/>
  <c r="Y1592" i="1"/>
  <c r="Z1592" i="1"/>
  <c r="AA1592" i="1" s="1"/>
  <c r="AH1592" i="1" s="1"/>
  <c r="C1593" i="1"/>
  <c r="AJ1593" i="1"/>
  <c r="I1593" i="1"/>
  <c r="H1593" i="1" s="1"/>
  <c r="M1536" i="1"/>
  <c r="N1536" i="1" s="1"/>
  <c r="L1537" i="1"/>
  <c r="AB1595" i="1"/>
  <c r="X1593" i="1"/>
  <c r="A1594" i="1"/>
  <c r="K1593" i="1"/>
  <c r="Q1533" i="1"/>
  <c r="Q1534" i="1" s="1"/>
  <c r="Q1535" i="1" s="1"/>
  <c r="Q1536" i="1" s="1"/>
  <c r="P1534" i="1"/>
  <c r="P1535" i="1" s="1"/>
  <c r="P1536" i="1" s="1"/>
  <c r="F1534" i="1"/>
  <c r="O1534" i="1" s="1"/>
  <c r="R1534" i="1" l="1"/>
  <c r="J1534" i="1"/>
  <c r="G1536" i="1"/>
  <c r="AC1536" i="1"/>
  <c r="AE1536" i="1" s="1"/>
  <c r="T1531" i="1"/>
  <c r="AF1531" i="1" s="1"/>
  <c r="S1532" i="1"/>
  <c r="X1594" i="1"/>
  <c r="K1594" i="1"/>
  <c r="A1595" i="1"/>
  <c r="M1537" i="1"/>
  <c r="N1537" i="1" s="1"/>
  <c r="P1537" i="1"/>
  <c r="Q1537" i="1"/>
  <c r="L1538" i="1"/>
  <c r="F1535" i="1"/>
  <c r="J1535" i="1" s="1"/>
  <c r="R1533" i="1"/>
  <c r="AB1596" i="1"/>
  <c r="Z1593" i="1"/>
  <c r="AA1593" i="1" s="1"/>
  <c r="AH1593" i="1" s="1"/>
  <c r="AJ1594" i="1"/>
  <c r="Y1593" i="1"/>
  <c r="C1594" i="1"/>
  <c r="I1594" i="1"/>
  <c r="H1594" i="1" s="1"/>
  <c r="O1535" i="1" l="1"/>
  <c r="R1535" i="1" s="1"/>
  <c r="G1537" i="1"/>
  <c r="AC1537" i="1"/>
  <c r="AE1537" i="1" s="1"/>
  <c r="AJ1595" i="1"/>
  <c r="Y1594" i="1"/>
  <c r="Z1594" i="1"/>
  <c r="AA1594" i="1" s="1"/>
  <c r="AH1594" i="1" s="1"/>
  <c r="C1595" i="1"/>
  <c r="I1595" i="1"/>
  <c r="H1595" i="1" s="1"/>
  <c r="F1536" i="1"/>
  <c r="O1536" i="1" s="1"/>
  <c r="R1536" i="1" s="1"/>
  <c r="AB1597" i="1"/>
  <c r="M1538" i="1"/>
  <c r="N1538" i="1" s="1"/>
  <c r="P1538" i="1"/>
  <c r="Q1538" i="1"/>
  <c r="L1539" i="1"/>
  <c r="T1532" i="1"/>
  <c r="S1533" i="1"/>
  <c r="X1595" i="1"/>
  <c r="A1596" i="1"/>
  <c r="K1595" i="1"/>
  <c r="J1536" i="1" l="1"/>
  <c r="C1596" i="1"/>
  <c r="AJ1596" i="1"/>
  <c r="Z1595" i="1"/>
  <c r="Y1595" i="1"/>
  <c r="I1596" i="1"/>
  <c r="H1596" i="1" s="1"/>
  <c r="T1533" i="1"/>
  <c r="AF1533" i="1" s="1"/>
  <c r="S1534" i="1"/>
  <c r="AC1538" i="1"/>
  <c r="AE1538" i="1" s="1"/>
  <c r="G1538" i="1"/>
  <c r="M1539" i="1"/>
  <c r="N1539" i="1" s="1"/>
  <c r="P1539" i="1"/>
  <c r="Q1539" i="1"/>
  <c r="L1540" i="1"/>
  <c r="F1537" i="1"/>
  <c r="J1537" i="1" s="1"/>
  <c r="AF1532" i="1"/>
  <c r="AA1532" i="1"/>
  <c r="A1597" i="1"/>
  <c r="X1596" i="1"/>
  <c r="K1596" i="1"/>
  <c r="AB1598" i="1"/>
  <c r="AH1532" i="1" l="1"/>
  <c r="X1597" i="1"/>
  <c r="A1598" i="1"/>
  <c r="K1597" i="1"/>
  <c r="O1537" i="1"/>
  <c r="R1537" i="1" s="1"/>
  <c r="T1534" i="1"/>
  <c r="AF1534" i="1" s="1"/>
  <c r="S1535" i="1"/>
  <c r="AC1539" i="1"/>
  <c r="AE1539" i="1" s="1"/>
  <c r="G1539" i="1"/>
  <c r="F1538" i="1"/>
  <c r="J1538" i="1" s="1"/>
  <c r="M1540" i="1"/>
  <c r="N1540" i="1" s="1"/>
  <c r="P1540" i="1"/>
  <c r="Q1540" i="1"/>
  <c r="L1541" i="1"/>
  <c r="AB1599" i="1"/>
  <c r="Z1596" i="1"/>
  <c r="AA1596" i="1" s="1"/>
  <c r="AH1596" i="1" s="1"/>
  <c r="C1597" i="1"/>
  <c r="Y1596" i="1"/>
  <c r="AJ1597" i="1"/>
  <c r="I1597" i="1"/>
  <c r="H1597" i="1" s="1"/>
  <c r="O1538" i="1" l="1"/>
  <c r="R1538" i="1" s="1"/>
  <c r="AB1600" i="1"/>
  <c r="M1541" i="1"/>
  <c r="N1541" i="1" s="1"/>
  <c r="P1541" i="1"/>
  <c r="Q1541" i="1"/>
  <c r="L1542" i="1"/>
  <c r="T1535" i="1"/>
  <c r="AF1535" i="1" s="1"/>
  <c r="S1536" i="1"/>
  <c r="F1539" i="1"/>
  <c r="J1539" i="1" s="1"/>
  <c r="X1598" i="1"/>
  <c r="K1598" i="1"/>
  <c r="A1599" i="1"/>
  <c r="Y1597" i="1"/>
  <c r="C1598" i="1"/>
  <c r="Z1597" i="1"/>
  <c r="AA1597" i="1" s="1"/>
  <c r="AH1597" i="1" s="1"/>
  <c r="AJ1598" i="1"/>
  <c r="I1598" i="1"/>
  <c r="H1598" i="1" s="1"/>
  <c r="AC1540" i="1"/>
  <c r="AE1540" i="1" s="1"/>
  <c r="G1540" i="1"/>
  <c r="O1539" i="1" l="1"/>
  <c r="R1539" i="1" s="1"/>
  <c r="F1540" i="1"/>
  <c r="O1540" i="1" s="1"/>
  <c r="R1540" i="1" s="1"/>
  <c r="Y1598" i="1"/>
  <c r="C1599" i="1"/>
  <c r="Z1598" i="1"/>
  <c r="AA1598" i="1" s="1"/>
  <c r="AH1598" i="1" s="1"/>
  <c r="AJ1599" i="1"/>
  <c r="I1599" i="1"/>
  <c r="H1599" i="1" s="1"/>
  <c r="M1542" i="1"/>
  <c r="N1542" i="1" s="1"/>
  <c r="P1542" i="1"/>
  <c r="Q1542" i="1"/>
  <c r="L1543" i="1"/>
  <c r="AB1601" i="1"/>
  <c r="T1536" i="1"/>
  <c r="AF1536" i="1" s="1"/>
  <c r="S1537" i="1"/>
  <c r="K1599" i="1"/>
  <c r="X1599" i="1"/>
  <c r="A1600" i="1"/>
  <c r="G1541" i="1"/>
  <c r="AC1541" i="1"/>
  <c r="AE1541" i="1" s="1"/>
  <c r="J1540" i="1" l="1"/>
  <c r="X1600" i="1"/>
  <c r="K1600" i="1"/>
  <c r="A1601" i="1"/>
  <c r="F1541" i="1"/>
  <c r="O1541" i="1" s="1"/>
  <c r="R1541" i="1" s="1"/>
  <c r="G1542" i="1"/>
  <c r="AC1542" i="1"/>
  <c r="AE1542" i="1" s="1"/>
  <c r="T1537" i="1"/>
  <c r="AF1537" i="1" s="1"/>
  <c r="S1538" i="1"/>
  <c r="AB1602" i="1"/>
  <c r="Y1599" i="1"/>
  <c r="AJ1600" i="1"/>
  <c r="Z1599" i="1"/>
  <c r="AA1599" i="1" s="1"/>
  <c r="AH1599" i="1" s="1"/>
  <c r="C1600" i="1"/>
  <c r="I1600" i="1"/>
  <c r="H1600" i="1" s="1"/>
  <c r="M1543" i="1"/>
  <c r="N1543" i="1" s="1"/>
  <c r="P1543" i="1"/>
  <c r="Q1543" i="1"/>
  <c r="L1544" i="1"/>
  <c r="J1541" i="1" l="1"/>
  <c r="G1543" i="1"/>
  <c r="AC1543" i="1"/>
  <c r="AE1543" i="1" s="1"/>
  <c r="F1542" i="1"/>
  <c r="O1542" i="1" s="1"/>
  <c r="R1542" i="1" s="1"/>
  <c r="M1544" i="1"/>
  <c r="N1544" i="1" s="1"/>
  <c r="P1544" i="1"/>
  <c r="Q1544" i="1"/>
  <c r="L1545" i="1"/>
  <c r="AB1603" i="1"/>
  <c r="X1601" i="1"/>
  <c r="K1601" i="1"/>
  <c r="A1602" i="1"/>
  <c r="T1538" i="1"/>
  <c r="AF1538" i="1" s="1"/>
  <c r="S1539" i="1"/>
  <c r="Z1600" i="1"/>
  <c r="AA1600" i="1" s="1"/>
  <c r="AH1600" i="1" s="1"/>
  <c r="C1601" i="1"/>
  <c r="AJ1601" i="1"/>
  <c r="Y1600" i="1"/>
  <c r="I1601" i="1"/>
  <c r="H1601" i="1" s="1"/>
  <c r="Y1601" i="1" l="1"/>
  <c r="AJ1602" i="1"/>
  <c r="Z1601" i="1"/>
  <c r="AA1601" i="1" s="1"/>
  <c r="AH1601" i="1" s="1"/>
  <c r="C1602" i="1"/>
  <c r="I1602" i="1"/>
  <c r="H1602" i="1" s="1"/>
  <c r="J1542" i="1"/>
  <c r="G1544" i="1"/>
  <c r="AC1544" i="1"/>
  <c r="AE1544" i="1" s="1"/>
  <c r="X1602" i="1"/>
  <c r="A1603" i="1"/>
  <c r="K1602" i="1"/>
  <c r="AB1604" i="1"/>
  <c r="T1539" i="1"/>
  <c r="AF1539" i="1" s="1"/>
  <c r="S1540" i="1"/>
  <c r="M1545" i="1"/>
  <c r="N1545" i="1" s="1"/>
  <c r="P1545" i="1"/>
  <c r="Q1545" i="1"/>
  <c r="L1546" i="1"/>
  <c r="F1543" i="1"/>
  <c r="O1543" i="1" s="1"/>
  <c r="R1543" i="1" s="1"/>
  <c r="F1544" i="1" l="1"/>
  <c r="O1544" i="1" s="1"/>
  <c r="R1544" i="1" s="1"/>
  <c r="J1543" i="1"/>
  <c r="X1603" i="1"/>
  <c r="K1603" i="1"/>
  <c r="A1604" i="1"/>
  <c r="G1545" i="1"/>
  <c r="AC1545" i="1"/>
  <c r="AE1545" i="1" s="1"/>
  <c r="AB1605" i="1"/>
  <c r="Y1602" i="1"/>
  <c r="Z1602" i="1"/>
  <c r="AA1602" i="1" s="1"/>
  <c r="AH1602" i="1" s="1"/>
  <c r="C1603" i="1"/>
  <c r="AJ1603" i="1"/>
  <c r="I1603" i="1"/>
  <c r="H1603" i="1" s="1"/>
  <c r="M1546" i="1"/>
  <c r="N1546" i="1" s="1"/>
  <c r="P1546" i="1"/>
  <c r="Q1546" i="1"/>
  <c r="L1547" i="1"/>
  <c r="T1540" i="1"/>
  <c r="AF1540" i="1" s="1"/>
  <c r="S1541" i="1"/>
  <c r="J1544" i="1" l="1"/>
  <c r="T1541" i="1"/>
  <c r="AF1541" i="1" s="1"/>
  <c r="S1542" i="1"/>
  <c r="AB1606" i="1"/>
  <c r="G1546" i="1"/>
  <c r="AC1546" i="1"/>
  <c r="AE1546" i="1" s="1"/>
  <c r="A1605" i="1"/>
  <c r="X1604" i="1"/>
  <c r="K1604" i="1"/>
  <c r="M1547" i="1"/>
  <c r="N1547" i="1" s="1"/>
  <c r="P1547" i="1"/>
  <c r="Q1547" i="1"/>
  <c r="L1548" i="1"/>
  <c r="F1545" i="1"/>
  <c r="O1545" i="1" s="1"/>
  <c r="R1545" i="1" s="1"/>
  <c r="AJ1604" i="1"/>
  <c r="Y1603" i="1"/>
  <c r="C1604" i="1"/>
  <c r="Z1603" i="1"/>
  <c r="AA1603" i="1" s="1"/>
  <c r="AH1603" i="1" s="1"/>
  <c r="I1604" i="1"/>
  <c r="H1604" i="1" s="1"/>
  <c r="J1545" i="1" l="1"/>
  <c r="AC1547" i="1"/>
  <c r="AE1547" i="1" s="1"/>
  <c r="G1547" i="1"/>
  <c r="X1605" i="1"/>
  <c r="A1606" i="1"/>
  <c r="K1605" i="1"/>
  <c r="M1548" i="1"/>
  <c r="N1548" i="1" s="1"/>
  <c r="P1548" i="1"/>
  <c r="Q1548" i="1"/>
  <c r="L1549" i="1"/>
  <c r="F1546" i="1"/>
  <c r="J1546" i="1" s="1"/>
  <c r="AB1607" i="1"/>
  <c r="T1542" i="1"/>
  <c r="AF1542" i="1" s="1"/>
  <c r="S1543" i="1"/>
  <c r="Z1604" i="1"/>
  <c r="AA1604" i="1" s="1"/>
  <c r="AH1604" i="1" s="1"/>
  <c r="AJ1605" i="1"/>
  <c r="Y1604" i="1"/>
  <c r="I1605" i="1"/>
  <c r="H1605" i="1" s="1"/>
  <c r="C1605" i="1"/>
  <c r="O1546" i="1" l="1"/>
  <c r="R1546" i="1" s="1"/>
  <c r="AB1608" i="1"/>
  <c r="Z1605" i="1"/>
  <c r="AA1605" i="1" s="1"/>
  <c r="AH1605" i="1" s="1"/>
  <c r="C1606" i="1"/>
  <c r="I1606" i="1"/>
  <c r="H1606" i="1" s="1"/>
  <c r="Y1605" i="1"/>
  <c r="AJ1606" i="1"/>
  <c r="AC1548" i="1"/>
  <c r="AE1548" i="1" s="1"/>
  <c r="G1548" i="1"/>
  <c r="F1547" i="1"/>
  <c r="O1547" i="1" s="1"/>
  <c r="R1547" i="1" s="1"/>
  <c r="T1543" i="1"/>
  <c r="AF1543" i="1" s="1"/>
  <c r="S1544" i="1"/>
  <c r="M1549" i="1"/>
  <c r="N1549" i="1" s="1"/>
  <c r="P1549" i="1"/>
  <c r="Q1549" i="1"/>
  <c r="L1550" i="1"/>
  <c r="X1606" i="1"/>
  <c r="K1606" i="1"/>
  <c r="A1607" i="1"/>
  <c r="J1547" i="1" l="1"/>
  <c r="K1607" i="1"/>
  <c r="X1607" i="1"/>
  <c r="A1608" i="1"/>
  <c r="M1550" i="1"/>
  <c r="N1550" i="1" s="1"/>
  <c r="P1550" i="1"/>
  <c r="Q1550" i="1"/>
  <c r="L1551" i="1"/>
  <c r="T1544" i="1"/>
  <c r="AF1544" i="1" s="1"/>
  <c r="S1545" i="1"/>
  <c r="C1607" i="1"/>
  <c r="Z1606" i="1"/>
  <c r="AA1606" i="1" s="1"/>
  <c r="AH1606" i="1" s="1"/>
  <c r="AJ1607" i="1"/>
  <c r="I1607" i="1"/>
  <c r="H1607" i="1" s="1"/>
  <c r="Y1606" i="1"/>
  <c r="F1548" i="1"/>
  <c r="O1548" i="1" s="1"/>
  <c r="R1548" i="1" s="1"/>
  <c r="G1549" i="1"/>
  <c r="AC1549" i="1"/>
  <c r="AE1549" i="1" s="1"/>
  <c r="AB1609" i="1"/>
  <c r="AB1610" i="1" l="1"/>
  <c r="F1549" i="1"/>
  <c r="O1549" i="1" s="1"/>
  <c r="R1549" i="1" s="1"/>
  <c r="J1548" i="1"/>
  <c r="Y1607" i="1"/>
  <c r="I1608" i="1"/>
  <c r="H1608" i="1" s="1"/>
  <c r="C1608" i="1"/>
  <c r="Z1607" i="1"/>
  <c r="AA1607" i="1" s="1"/>
  <c r="AH1607" i="1" s="1"/>
  <c r="AJ1608" i="1"/>
  <c r="G1550" i="1"/>
  <c r="AC1550" i="1"/>
  <c r="AE1550" i="1" s="1"/>
  <c r="T1545" i="1"/>
  <c r="AF1545" i="1" s="1"/>
  <c r="S1546" i="1"/>
  <c r="M1551" i="1"/>
  <c r="N1551" i="1" s="1"/>
  <c r="P1551" i="1"/>
  <c r="Q1551" i="1"/>
  <c r="L1552" i="1"/>
  <c r="X1608" i="1"/>
  <c r="K1608" i="1"/>
  <c r="A1609" i="1"/>
  <c r="J1549" i="1" l="1"/>
  <c r="AC1551" i="1"/>
  <c r="AE1551" i="1" s="1"/>
  <c r="G1551" i="1"/>
  <c r="I1609" i="1"/>
  <c r="H1609" i="1" s="1"/>
  <c r="Y1608" i="1"/>
  <c r="C1609" i="1"/>
  <c r="Z1608" i="1"/>
  <c r="AA1608" i="1" s="1"/>
  <c r="AH1608" i="1" s="1"/>
  <c r="AJ1609" i="1"/>
  <c r="X1609" i="1"/>
  <c r="A1610" i="1"/>
  <c r="K1609" i="1"/>
  <c r="M1552" i="1"/>
  <c r="N1552" i="1" s="1"/>
  <c r="P1552" i="1"/>
  <c r="Q1552" i="1"/>
  <c r="L1553" i="1"/>
  <c r="F1550" i="1"/>
  <c r="J1550" i="1" s="1"/>
  <c r="T1546" i="1"/>
  <c r="AF1546" i="1" s="1"/>
  <c r="S1547" i="1"/>
  <c r="AB1611" i="1"/>
  <c r="T1547" i="1" l="1"/>
  <c r="AF1547" i="1" s="1"/>
  <c r="S1548" i="1"/>
  <c r="M1553" i="1"/>
  <c r="N1553" i="1" s="1"/>
  <c r="P1553" i="1"/>
  <c r="Q1553" i="1"/>
  <c r="L1554" i="1"/>
  <c r="O1550" i="1"/>
  <c r="R1550" i="1" s="1"/>
  <c r="AB1612" i="1"/>
  <c r="X1610" i="1"/>
  <c r="K1610" i="1"/>
  <c r="A1611" i="1"/>
  <c r="F1551" i="1"/>
  <c r="O1551" i="1" s="1"/>
  <c r="R1551" i="1" s="1"/>
  <c r="G1552" i="1"/>
  <c r="AC1552" i="1"/>
  <c r="AE1552" i="1" s="1"/>
  <c r="Z1609" i="1"/>
  <c r="AA1609" i="1" s="1"/>
  <c r="AH1609" i="1" s="1"/>
  <c r="C1610" i="1"/>
  <c r="Y1609" i="1"/>
  <c r="AJ1610" i="1"/>
  <c r="I1610" i="1"/>
  <c r="H1610" i="1" s="1"/>
  <c r="J1551" i="1" l="1"/>
  <c r="AC1553" i="1"/>
  <c r="AE1553" i="1" s="1"/>
  <c r="G1553" i="1"/>
  <c r="F1552" i="1"/>
  <c r="O1552" i="1" s="1"/>
  <c r="R1552" i="1" s="1"/>
  <c r="X1611" i="1"/>
  <c r="A1612" i="1"/>
  <c r="K1611" i="1"/>
  <c r="AB1613" i="1"/>
  <c r="M1554" i="1"/>
  <c r="N1554" i="1" s="1"/>
  <c r="P1554" i="1"/>
  <c r="Q1554" i="1"/>
  <c r="L1555" i="1"/>
  <c r="T1548" i="1"/>
  <c r="AF1548" i="1" s="1"/>
  <c r="S1549" i="1"/>
  <c r="Z1610" i="1"/>
  <c r="AA1610" i="1" s="1"/>
  <c r="AH1610" i="1" s="1"/>
  <c r="AJ1611" i="1"/>
  <c r="I1611" i="1"/>
  <c r="H1611" i="1" s="1"/>
  <c r="Y1610" i="1"/>
  <c r="C1611" i="1"/>
  <c r="G1554" i="1" l="1"/>
  <c r="AC1554" i="1"/>
  <c r="AE1554" i="1" s="1"/>
  <c r="A1613" i="1"/>
  <c r="K1612" i="1"/>
  <c r="X1612" i="1"/>
  <c r="M1555" i="1"/>
  <c r="N1555" i="1" s="1"/>
  <c r="P1555" i="1"/>
  <c r="Q1555" i="1"/>
  <c r="L1556" i="1"/>
  <c r="AB1614" i="1"/>
  <c r="F1553" i="1"/>
  <c r="J1553" i="1" s="1"/>
  <c r="Y1611" i="1"/>
  <c r="AJ1612" i="1"/>
  <c r="Z1611" i="1"/>
  <c r="AA1611" i="1" s="1"/>
  <c r="AH1611" i="1" s="1"/>
  <c r="C1612" i="1"/>
  <c r="I1612" i="1"/>
  <c r="H1612" i="1" s="1"/>
  <c r="J1552" i="1"/>
  <c r="T1549" i="1"/>
  <c r="AF1549" i="1" s="1"/>
  <c r="S1550" i="1"/>
  <c r="O1553" i="1" l="1"/>
  <c r="R1553" i="1" s="1"/>
  <c r="G1555" i="1"/>
  <c r="AC1555" i="1"/>
  <c r="AE1555" i="1" s="1"/>
  <c r="M1556" i="1"/>
  <c r="N1556" i="1" s="1"/>
  <c r="P1556" i="1"/>
  <c r="Q1556" i="1"/>
  <c r="L1557" i="1"/>
  <c r="X1613" i="1"/>
  <c r="A1614" i="1"/>
  <c r="K1613" i="1"/>
  <c r="T1550" i="1"/>
  <c r="AF1550" i="1" s="1"/>
  <c r="S1551" i="1"/>
  <c r="AB1615" i="1"/>
  <c r="Z1612" i="1"/>
  <c r="AA1612" i="1" s="1"/>
  <c r="AH1612" i="1" s="1"/>
  <c r="C1613" i="1"/>
  <c r="I1613" i="1"/>
  <c r="H1613" i="1" s="1"/>
  <c r="Y1612" i="1"/>
  <c r="AJ1613" i="1"/>
  <c r="F1554" i="1"/>
  <c r="J1554" i="1" s="1"/>
  <c r="O1554" i="1" l="1"/>
  <c r="R1554" i="1" s="1"/>
  <c r="M1557" i="1"/>
  <c r="N1557" i="1" s="1"/>
  <c r="P1557" i="1"/>
  <c r="Q1557" i="1"/>
  <c r="L1558" i="1"/>
  <c r="AJ1614" i="1"/>
  <c r="Z1613" i="1"/>
  <c r="AA1613" i="1" s="1"/>
  <c r="AH1613" i="1" s="1"/>
  <c r="C1614" i="1"/>
  <c r="Y1613" i="1"/>
  <c r="I1614" i="1"/>
  <c r="H1614" i="1" s="1"/>
  <c r="AB1616" i="1"/>
  <c r="A1615" i="1"/>
  <c r="X1614" i="1"/>
  <c r="K1614" i="1"/>
  <c r="F1555" i="1"/>
  <c r="O1555" i="1" s="1"/>
  <c r="R1555" i="1" s="1"/>
  <c r="T1551" i="1"/>
  <c r="AF1551" i="1" s="1"/>
  <c r="S1552" i="1"/>
  <c r="G1556" i="1"/>
  <c r="AC1556" i="1"/>
  <c r="AE1556" i="1" s="1"/>
  <c r="J1555" i="1" l="1"/>
  <c r="F1556" i="1"/>
  <c r="O1556" i="1" s="1"/>
  <c r="R1556" i="1" s="1"/>
  <c r="X1615" i="1"/>
  <c r="K1615" i="1"/>
  <c r="A1616" i="1"/>
  <c r="G1557" i="1"/>
  <c r="AC1557" i="1"/>
  <c r="AE1557" i="1" s="1"/>
  <c r="T1552" i="1"/>
  <c r="AF1552" i="1" s="1"/>
  <c r="S1553" i="1"/>
  <c r="Z1614" i="1"/>
  <c r="AA1614" i="1" s="1"/>
  <c r="AH1614" i="1" s="1"/>
  <c r="AJ1615" i="1"/>
  <c r="I1615" i="1"/>
  <c r="H1615" i="1" s="1"/>
  <c r="Y1614" i="1"/>
  <c r="C1615" i="1"/>
  <c r="AB1617" i="1"/>
  <c r="M1558" i="1"/>
  <c r="N1558" i="1" s="1"/>
  <c r="P1558" i="1"/>
  <c r="Q1558" i="1"/>
  <c r="L1559" i="1"/>
  <c r="J1556" i="1" l="1"/>
  <c r="Y1615" i="1"/>
  <c r="C1616" i="1"/>
  <c r="Z1615" i="1"/>
  <c r="AA1615" i="1" s="1"/>
  <c r="AH1615" i="1" s="1"/>
  <c r="AJ1616" i="1"/>
  <c r="I1616" i="1"/>
  <c r="H1616" i="1" s="1"/>
  <c r="AC1558" i="1"/>
  <c r="AE1558" i="1" s="1"/>
  <c r="G1558" i="1"/>
  <c r="K1616" i="1"/>
  <c r="A1617" i="1"/>
  <c r="X1616" i="1"/>
  <c r="M1559" i="1"/>
  <c r="N1559" i="1" s="1"/>
  <c r="AC1559" i="1" s="1"/>
  <c r="AE1559" i="1" s="1"/>
  <c r="P1559" i="1"/>
  <c r="Q1559" i="1"/>
  <c r="L1560" i="1"/>
  <c r="AB1618" i="1"/>
  <c r="T1553" i="1"/>
  <c r="AF1553" i="1" s="1"/>
  <c r="S1554" i="1"/>
  <c r="F1557" i="1"/>
  <c r="O1557" i="1" s="1"/>
  <c r="R1557" i="1" s="1"/>
  <c r="J1557" i="1" l="1"/>
  <c r="AB1619" i="1"/>
  <c r="X1617" i="1"/>
  <c r="A1618" i="1"/>
  <c r="K1617" i="1"/>
  <c r="T1554" i="1"/>
  <c r="AF1554" i="1" s="1"/>
  <c r="S1555" i="1"/>
  <c r="M1560" i="1"/>
  <c r="N1560" i="1" s="1"/>
  <c r="P1560" i="1"/>
  <c r="Q1560" i="1"/>
  <c r="L1561" i="1"/>
  <c r="G1559" i="1"/>
  <c r="F1558" i="1"/>
  <c r="O1558" i="1" s="1"/>
  <c r="R1558" i="1" s="1"/>
  <c r="Z1616" i="1"/>
  <c r="AA1616" i="1" s="1"/>
  <c r="AH1616" i="1" s="1"/>
  <c r="C1617" i="1"/>
  <c r="Y1616" i="1"/>
  <c r="AJ1617" i="1"/>
  <c r="I1617" i="1"/>
  <c r="H1617" i="1" s="1"/>
  <c r="J1558" i="1" l="1"/>
  <c r="A1619" i="1"/>
  <c r="X1618" i="1"/>
  <c r="K1618" i="1"/>
  <c r="AC1560" i="1"/>
  <c r="AE1560" i="1" s="1"/>
  <c r="G1560" i="1"/>
  <c r="T1555" i="1"/>
  <c r="AF1555" i="1" s="1"/>
  <c r="S1556" i="1"/>
  <c r="AJ1618" i="1"/>
  <c r="I1618" i="1"/>
  <c r="H1618" i="1" s="1"/>
  <c r="Y1617" i="1"/>
  <c r="C1618" i="1"/>
  <c r="Z1617" i="1"/>
  <c r="AA1617" i="1" s="1"/>
  <c r="AH1617" i="1" s="1"/>
  <c r="M1561" i="1"/>
  <c r="N1561" i="1" s="1"/>
  <c r="P1561" i="1"/>
  <c r="Q1561" i="1"/>
  <c r="L1562" i="1"/>
  <c r="AB1620" i="1"/>
  <c r="F1559" i="1"/>
  <c r="O1559" i="1" s="1"/>
  <c r="R1559" i="1" s="1"/>
  <c r="J1559" i="1" l="1"/>
  <c r="AC1561" i="1"/>
  <c r="AE1561" i="1" s="1"/>
  <c r="G1561" i="1"/>
  <c r="F1560" i="1"/>
  <c r="J1560" i="1" s="1"/>
  <c r="M1562" i="1"/>
  <c r="N1562" i="1" s="1"/>
  <c r="P1562" i="1"/>
  <c r="Q1562" i="1"/>
  <c r="L1563" i="1"/>
  <c r="X1619" i="1"/>
  <c r="A1620" i="1"/>
  <c r="K1619" i="1"/>
  <c r="AB1621" i="1"/>
  <c r="T1556" i="1"/>
  <c r="AF1556" i="1" s="1"/>
  <c r="S1557" i="1"/>
  <c r="Z1618" i="1"/>
  <c r="AA1618" i="1" s="1"/>
  <c r="AH1618" i="1" s="1"/>
  <c r="C1619" i="1"/>
  <c r="Y1618" i="1"/>
  <c r="AJ1619" i="1"/>
  <c r="I1619" i="1"/>
  <c r="H1619" i="1" s="1"/>
  <c r="AB1622" i="1" l="1"/>
  <c r="X1620" i="1"/>
  <c r="K1620" i="1"/>
  <c r="A1621" i="1"/>
  <c r="AC1562" i="1"/>
  <c r="AE1562" i="1" s="1"/>
  <c r="G1562" i="1"/>
  <c r="F1561" i="1"/>
  <c r="O1561" i="1" s="1"/>
  <c r="R1561" i="1" s="1"/>
  <c r="Z1619" i="1"/>
  <c r="AA1619" i="1" s="1"/>
  <c r="AH1619" i="1" s="1"/>
  <c r="C1620" i="1"/>
  <c r="I1620" i="1"/>
  <c r="H1620" i="1" s="1"/>
  <c r="Y1619" i="1"/>
  <c r="AJ1620" i="1"/>
  <c r="M1563" i="1"/>
  <c r="N1563" i="1" s="1"/>
  <c r="L1564" i="1"/>
  <c r="O1560" i="1"/>
  <c r="R1560" i="1" s="1"/>
  <c r="T1557" i="1"/>
  <c r="AF1557" i="1" s="1"/>
  <c r="S1558" i="1"/>
  <c r="J1561" i="1" l="1"/>
  <c r="M1564" i="1"/>
  <c r="N1564" i="1" s="1"/>
  <c r="L1565" i="1"/>
  <c r="X1621" i="1"/>
  <c r="A1622" i="1"/>
  <c r="K1621" i="1"/>
  <c r="F1562" i="1"/>
  <c r="J1562" i="1" s="1"/>
  <c r="AB1623" i="1"/>
  <c r="T1558" i="1"/>
  <c r="AF1558" i="1" s="1"/>
  <c r="S1559" i="1"/>
  <c r="Z1620" i="1"/>
  <c r="AA1620" i="1" s="1"/>
  <c r="AH1620" i="1" s="1"/>
  <c r="C1621" i="1"/>
  <c r="AJ1621" i="1"/>
  <c r="Y1620" i="1"/>
  <c r="I1621" i="1"/>
  <c r="H1621" i="1" s="1"/>
  <c r="G1563" i="1"/>
  <c r="AC1563" i="1"/>
  <c r="AE1563" i="1" s="1"/>
  <c r="O1562" i="1" l="1"/>
  <c r="T1559" i="1"/>
  <c r="AF1559" i="1" s="1"/>
  <c r="S1560" i="1"/>
  <c r="K1622" i="1"/>
  <c r="A1623" i="1"/>
  <c r="X1622" i="1"/>
  <c r="G1564" i="1"/>
  <c r="AC1564" i="1"/>
  <c r="AE1564" i="1" s="1"/>
  <c r="AB1624" i="1"/>
  <c r="F1563" i="1"/>
  <c r="O1563" i="1" s="1"/>
  <c r="Y1621" i="1"/>
  <c r="AJ1622" i="1"/>
  <c r="Z1621" i="1"/>
  <c r="AA1621" i="1" s="1"/>
  <c r="AH1621" i="1" s="1"/>
  <c r="C1622" i="1"/>
  <c r="I1622" i="1"/>
  <c r="H1622" i="1" s="1"/>
  <c r="M1565" i="1"/>
  <c r="N1565" i="1" s="1"/>
  <c r="L1566" i="1"/>
  <c r="J1563" i="1" l="1"/>
  <c r="M1566" i="1"/>
  <c r="N1566" i="1" s="1"/>
  <c r="L1567" i="1"/>
  <c r="F1564" i="1"/>
  <c r="O1564" i="1" s="1"/>
  <c r="A1624" i="1"/>
  <c r="X1623" i="1"/>
  <c r="K1623" i="1"/>
  <c r="R1562" i="1"/>
  <c r="P1563" i="1"/>
  <c r="AB1625" i="1"/>
  <c r="AC1565" i="1"/>
  <c r="AE1565" i="1" s="1"/>
  <c r="G1565" i="1"/>
  <c r="C1623" i="1"/>
  <c r="I1623" i="1"/>
  <c r="H1623" i="1" s="1"/>
  <c r="Z1622" i="1"/>
  <c r="AA1622" i="1" s="1"/>
  <c r="AH1622" i="1" s="1"/>
  <c r="AJ1623" i="1"/>
  <c r="Y1622" i="1"/>
  <c r="T1560" i="1"/>
  <c r="AF1560" i="1" s="1"/>
  <c r="S1561" i="1"/>
  <c r="T1561" i="1" l="1"/>
  <c r="AF1561" i="1" s="1"/>
  <c r="S1562" i="1"/>
  <c r="K1624" i="1"/>
  <c r="A1625" i="1"/>
  <c r="X1624" i="1"/>
  <c r="J1564" i="1"/>
  <c r="G1566" i="1"/>
  <c r="AC1566" i="1"/>
  <c r="AE1566" i="1" s="1"/>
  <c r="F1565" i="1"/>
  <c r="J1565" i="1" s="1"/>
  <c r="AB1626" i="1"/>
  <c r="Q1563" i="1"/>
  <c r="P1564" i="1"/>
  <c r="P1565" i="1" s="1"/>
  <c r="P1566" i="1" s="1"/>
  <c r="P1567" i="1" s="1"/>
  <c r="Y1623" i="1"/>
  <c r="AJ1624" i="1"/>
  <c r="Z1623" i="1"/>
  <c r="AA1623" i="1" s="1"/>
  <c r="AH1623" i="1" s="1"/>
  <c r="C1624" i="1"/>
  <c r="I1624" i="1"/>
  <c r="H1624" i="1" s="1"/>
  <c r="M1567" i="1"/>
  <c r="N1567" i="1" s="1"/>
  <c r="L1568" i="1"/>
  <c r="O1565" i="1" l="1"/>
  <c r="AC1567" i="1"/>
  <c r="AE1567" i="1" s="1"/>
  <c r="G1567" i="1"/>
  <c r="Q1564" i="1"/>
  <c r="R1563" i="1"/>
  <c r="F1566" i="1"/>
  <c r="O1566" i="1" s="1"/>
  <c r="T1562" i="1"/>
  <c r="S1563" i="1"/>
  <c r="M1568" i="1"/>
  <c r="N1568" i="1" s="1"/>
  <c r="P1568" i="1"/>
  <c r="L1569" i="1"/>
  <c r="AJ1625" i="1"/>
  <c r="Z1624" i="1"/>
  <c r="Y1624" i="1"/>
  <c r="C1625" i="1"/>
  <c r="I1625" i="1"/>
  <c r="H1625" i="1" s="1"/>
  <c r="AB1627" i="1"/>
  <c r="X1625" i="1"/>
  <c r="K1625" i="1"/>
  <c r="A1626" i="1"/>
  <c r="AJ1626" i="1" l="1"/>
  <c r="Z1625" i="1"/>
  <c r="AA1625" i="1" s="1"/>
  <c r="AH1625" i="1" s="1"/>
  <c r="C1626" i="1"/>
  <c r="I1626" i="1"/>
  <c r="H1626" i="1" s="1"/>
  <c r="Y1625" i="1"/>
  <c r="M1569" i="1"/>
  <c r="N1569" i="1" s="1"/>
  <c r="P1569" i="1"/>
  <c r="L1570" i="1"/>
  <c r="T1563" i="1"/>
  <c r="AF1563" i="1" s="1"/>
  <c r="S1564" i="1"/>
  <c r="K1626" i="1"/>
  <c r="X1626" i="1"/>
  <c r="A1627" i="1"/>
  <c r="AF1562" i="1"/>
  <c r="AA1562" i="1"/>
  <c r="AB1628" i="1"/>
  <c r="J1566" i="1"/>
  <c r="Q1565" i="1"/>
  <c r="R1564" i="1"/>
  <c r="G1568" i="1"/>
  <c r="AC1568" i="1"/>
  <c r="AE1568" i="1" s="1"/>
  <c r="F1567" i="1"/>
  <c r="J1567" i="1" s="1"/>
  <c r="O1567" i="1" l="1"/>
  <c r="AH1562" i="1"/>
  <c r="G1569" i="1"/>
  <c r="AC1569" i="1"/>
  <c r="AE1569" i="1" s="1"/>
  <c r="AB1629" i="1"/>
  <c r="Q1566" i="1"/>
  <c r="R1565" i="1"/>
  <c r="Y1626" i="1"/>
  <c r="C1627" i="1"/>
  <c r="Z1626" i="1"/>
  <c r="AA1626" i="1" s="1"/>
  <c r="AH1626" i="1" s="1"/>
  <c r="AJ1627" i="1"/>
  <c r="I1627" i="1"/>
  <c r="H1627" i="1" s="1"/>
  <c r="M1570" i="1"/>
  <c r="N1570" i="1" s="1"/>
  <c r="P1570" i="1"/>
  <c r="L1571" i="1"/>
  <c r="X1627" i="1"/>
  <c r="K1627" i="1"/>
  <c r="A1628" i="1"/>
  <c r="F1568" i="1"/>
  <c r="O1568" i="1" s="1"/>
  <c r="T1564" i="1"/>
  <c r="AF1564" i="1" s="1"/>
  <c r="S1565" i="1"/>
  <c r="J1568" i="1" l="1"/>
  <c r="A1629" i="1"/>
  <c r="X1628" i="1"/>
  <c r="K1628" i="1"/>
  <c r="AC1570" i="1"/>
  <c r="AE1570" i="1" s="1"/>
  <c r="G1570" i="1"/>
  <c r="Q1567" i="1"/>
  <c r="R1566" i="1"/>
  <c r="F1569" i="1"/>
  <c r="O1569" i="1" s="1"/>
  <c r="C1628" i="1"/>
  <c r="Y1627" i="1"/>
  <c r="AJ1628" i="1"/>
  <c r="I1628" i="1"/>
  <c r="H1628" i="1" s="1"/>
  <c r="Z1627" i="1"/>
  <c r="AA1627" i="1" s="1"/>
  <c r="AH1627" i="1" s="1"/>
  <c r="T1565" i="1"/>
  <c r="AF1565" i="1" s="1"/>
  <c r="S1566" i="1"/>
  <c r="M1571" i="1"/>
  <c r="N1571" i="1" s="1"/>
  <c r="P1571" i="1"/>
  <c r="L1572" i="1"/>
  <c r="AB1630" i="1"/>
  <c r="G1571" i="1" l="1"/>
  <c r="AC1571" i="1"/>
  <c r="AE1571" i="1" s="1"/>
  <c r="M1572" i="1"/>
  <c r="N1572" i="1" s="1"/>
  <c r="P1572" i="1"/>
  <c r="L1573" i="1"/>
  <c r="T1566" i="1"/>
  <c r="AF1566" i="1" s="1"/>
  <c r="S1567" i="1"/>
  <c r="J1569" i="1"/>
  <c r="Q1568" i="1"/>
  <c r="R1567" i="1"/>
  <c r="Y1628" i="1"/>
  <c r="C1629" i="1"/>
  <c r="Z1628" i="1"/>
  <c r="AA1628" i="1" s="1"/>
  <c r="AH1628" i="1" s="1"/>
  <c r="AJ1629" i="1"/>
  <c r="I1629" i="1"/>
  <c r="H1629" i="1" s="1"/>
  <c r="AB1631" i="1"/>
  <c r="F1570" i="1"/>
  <c r="J1570" i="1" s="1"/>
  <c r="X1629" i="1"/>
  <c r="A1630" i="1"/>
  <c r="K1629" i="1"/>
  <c r="O1570" i="1" l="1"/>
  <c r="A1631" i="1"/>
  <c r="X1630" i="1"/>
  <c r="K1630" i="1"/>
  <c r="T1567" i="1"/>
  <c r="AF1567" i="1" s="1"/>
  <c r="S1568" i="1"/>
  <c r="AC1572" i="1"/>
  <c r="AE1572" i="1" s="1"/>
  <c r="G1572" i="1"/>
  <c r="AB1632" i="1"/>
  <c r="Q1569" i="1"/>
  <c r="R1568" i="1"/>
  <c r="Y1629" i="1"/>
  <c r="C1630" i="1"/>
  <c r="Z1629" i="1"/>
  <c r="AA1629" i="1" s="1"/>
  <c r="AH1629" i="1" s="1"/>
  <c r="AJ1630" i="1"/>
  <c r="I1630" i="1"/>
  <c r="H1630" i="1" s="1"/>
  <c r="M1573" i="1"/>
  <c r="N1573" i="1" s="1"/>
  <c r="P1573" i="1"/>
  <c r="L1574" i="1"/>
  <c r="F1571" i="1"/>
  <c r="J1571" i="1" s="1"/>
  <c r="AC1573" i="1" l="1"/>
  <c r="AE1573" i="1" s="1"/>
  <c r="G1573" i="1"/>
  <c r="M1574" i="1"/>
  <c r="N1574" i="1" s="1"/>
  <c r="P1574" i="1"/>
  <c r="L1575" i="1"/>
  <c r="AB1633" i="1"/>
  <c r="T1568" i="1"/>
  <c r="AF1568" i="1" s="1"/>
  <c r="S1569" i="1"/>
  <c r="Y1630" i="1"/>
  <c r="C1631" i="1"/>
  <c r="Z1630" i="1"/>
  <c r="AA1630" i="1" s="1"/>
  <c r="AH1630" i="1" s="1"/>
  <c r="AJ1631" i="1"/>
  <c r="I1631" i="1"/>
  <c r="H1631" i="1" s="1"/>
  <c r="O1571" i="1"/>
  <c r="Q1570" i="1"/>
  <c r="R1569" i="1"/>
  <c r="F1572" i="1"/>
  <c r="J1572" i="1" s="1"/>
  <c r="X1631" i="1"/>
  <c r="K1631" i="1"/>
  <c r="A1632" i="1"/>
  <c r="O1572" i="1" l="1"/>
  <c r="X1632" i="1"/>
  <c r="K1632" i="1"/>
  <c r="A1633" i="1"/>
  <c r="AC1574" i="1"/>
  <c r="AE1574" i="1" s="1"/>
  <c r="G1574" i="1"/>
  <c r="Q1571" i="1"/>
  <c r="Q1572" i="1" s="1"/>
  <c r="Q1573" i="1" s="1"/>
  <c r="Q1574" i="1" s="1"/>
  <c r="Q1575" i="1" s="1"/>
  <c r="R1570" i="1"/>
  <c r="M1575" i="1"/>
  <c r="N1575" i="1" s="1"/>
  <c r="P1575" i="1"/>
  <c r="L1576" i="1"/>
  <c r="F1573" i="1"/>
  <c r="J1573" i="1" s="1"/>
  <c r="Y1631" i="1"/>
  <c r="I1632" i="1"/>
  <c r="H1632" i="1" s="1"/>
  <c r="C1632" i="1"/>
  <c r="Z1631" i="1"/>
  <c r="AA1631" i="1" s="1"/>
  <c r="AH1631" i="1" s="1"/>
  <c r="AJ1632" i="1"/>
  <c r="AB1634" i="1"/>
  <c r="T1569" i="1"/>
  <c r="AF1569" i="1" s="1"/>
  <c r="S1570" i="1"/>
  <c r="R1571" i="1" l="1"/>
  <c r="R1572" i="1"/>
  <c r="AB1635" i="1"/>
  <c r="O1573" i="1"/>
  <c r="R1573" i="1" s="1"/>
  <c r="X1633" i="1"/>
  <c r="A1634" i="1"/>
  <c r="K1633" i="1"/>
  <c r="T1570" i="1"/>
  <c r="AF1570" i="1" s="1"/>
  <c r="S1571" i="1"/>
  <c r="F1574" i="1"/>
  <c r="J1574" i="1" s="1"/>
  <c r="AC1575" i="1"/>
  <c r="AE1575" i="1" s="1"/>
  <c r="G1575" i="1"/>
  <c r="Y1632" i="1"/>
  <c r="AJ1633" i="1"/>
  <c r="Z1632" i="1"/>
  <c r="AA1632" i="1" s="1"/>
  <c r="AH1632" i="1" s="1"/>
  <c r="I1633" i="1"/>
  <c r="H1633" i="1" s="1"/>
  <c r="C1633" i="1"/>
  <c r="M1576" i="1"/>
  <c r="N1576" i="1" s="1"/>
  <c r="P1576" i="1"/>
  <c r="Q1576" i="1"/>
  <c r="L1577" i="1"/>
  <c r="O1574" i="1" l="1"/>
  <c r="R1574" i="1" s="1"/>
  <c r="I1634" i="1"/>
  <c r="H1634" i="1" s="1"/>
  <c r="Y1633" i="1"/>
  <c r="C1634" i="1"/>
  <c r="Z1633" i="1"/>
  <c r="AA1633" i="1" s="1"/>
  <c r="AH1633" i="1" s="1"/>
  <c r="AJ1634" i="1"/>
  <c r="F1575" i="1"/>
  <c r="J1575" i="1" s="1"/>
  <c r="G1576" i="1"/>
  <c r="AC1576" i="1"/>
  <c r="AE1576" i="1" s="1"/>
  <c r="AB1636" i="1"/>
  <c r="M1577" i="1"/>
  <c r="N1577" i="1" s="1"/>
  <c r="P1577" i="1"/>
  <c r="Q1577" i="1"/>
  <c r="L1578" i="1"/>
  <c r="T1571" i="1"/>
  <c r="AF1571" i="1" s="1"/>
  <c r="S1572" i="1"/>
  <c r="K1634" i="1"/>
  <c r="A1635" i="1"/>
  <c r="X1634" i="1"/>
  <c r="O1575" i="1" l="1"/>
  <c r="R1575" i="1" s="1"/>
  <c r="G1577" i="1"/>
  <c r="AC1577" i="1"/>
  <c r="AE1577" i="1" s="1"/>
  <c r="M1578" i="1"/>
  <c r="N1578" i="1" s="1"/>
  <c r="P1578" i="1"/>
  <c r="Q1578" i="1"/>
  <c r="L1579" i="1"/>
  <c r="AJ1635" i="1"/>
  <c r="Z1634" i="1"/>
  <c r="AA1634" i="1" s="1"/>
  <c r="AH1634" i="1" s="1"/>
  <c r="C1635" i="1"/>
  <c r="Y1634" i="1"/>
  <c r="I1635" i="1"/>
  <c r="H1635" i="1" s="1"/>
  <c r="A1636" i="1"/>
  <c r="X1635" i="1"/>
  <c r="K1635" i="1"/>
  <c r="AB1637" i="1"/>
  <c r="F1576" i="1"/>
  <c r="J1576" i="1" s="1"/>
  <c r="T1572" i="1"/>
  <c r="AF1572" i="1" s="1"/>
  <c r="S1573" i="1"/>
  <c r="G1578" i="1" l="1"/>
  <c r="AC1578" i="1"/>
  <c r="AE1578" i="1" s="1"/>
  <c r="T1573" i="1"/>
  <c r="AF1573" i="1" s="1"/>
  <c r="S1574" i="1"/>
  <c r="AB1638" i="1"/>
  <c r="O1576" i="1"/>
  <c r="R1576" i="1" s="1"/>
  <c r="X1636" i="1"/>
  <c r="A1637" i="1"/>
  <c r="K1636" i="1"/>
  <c r="M1579" i="1"/>
  <c r="N1579" i="1" s="1"/>
  <c r="P1579" i="1"/>
  <c r="Q1579" i="1"/>
  <c r="L1580" i="1"/>
  <c r="F1577" i="1"/>
  <c r="O1577" i="1" s="1"/>
  <c r="R1577" i="1" s="1"/>
  <c r="Y1635" i="1"/>
  <c r="C1636" i="1"/>
  <c r="Z1635" i="1"/>
  <c r="AA1635" i="1" s="1"/>
  <c r="AH1635" i="1" s="1"/>
  <c r="I1636" i="1"/>
  <c r="H1636" i="1" s="1"/>
  <c r="AJ1636" i="1"/>
  <c r="J1577" i="1" l="1"/>
  <c r="M1580" i="1"/>
  <c r="N1580" i="1" s="1"/>
  <c r="P1580" i="1"/>
  <c r="Q1580" i="1"/>
  <c r="L1581" i="1"/>
  <c r="K1637" i="1"/>
  <c r="X1637" i="1"/>
  <c r="A1638" i="1"/>
  <c r="AB1639" i="1"/>
  <c r="Y1636" i="1"/>
  <c r="Z1636" i="1"/>
  <c r="AA1636" i="1" s="1"/>
  <c r="AH1636" i="1" s="1"/>
  <c r="C1637" i="1"/>
  <c r="I1637" i="1"/>
  <c r="H1637" i="1" s="1"/>
  <c r="AJ1637" i="1"/>
  <c r="F1578" i="1"/>
  <c r="O1578" i="1" s="1"/>
  <c r="R1578" i="1" s="1"/>
  <c r="G1579" i="1"/>
  <c r="AC1579" i="1"/>
  <c r="AE1579" i="1" s="1"/>
  <c r="T1574" i="1"/>
  <c r="AF1574" i="1" s="1"/>
  <c r="S1575" i="1"/>
  <c r="Y1637" i="1" l="1"/>
  <c r="Z1637" i="1"/>
  <c r="AA1637" i="1" s="1"/>
  <c r="AH1637" i="1" s="1"/>
  <c r="C1638" i="1"/>
  <c r="AJ1638" i="1"/>
  <c r="I1638" i="1"/>
  <c r="H1638" i="1" s="1"/>
  <c r="T1575" i="1"/>
  <c r="AF1575" i="1" s="1"/>
  <c r="S1576" i="1"/>
  <c r="J1578" i="1"/>
  <c r="A1639" i="1"/>
  <c r="K1638" i="1"/>
  <c r="X1638" i="1"/>
  <c r="AC1580" i="1"/>
  <c r="AE1580" i="1" s="1"/>
  <c r="G1580" i="1"/>
  <c r="AB1640" i="1"/>
  <c r="F1579" i="1"/>
  <c r="O1579" i="1" s="1"/>
  <c r="R1579" i="1" s="1"/>
  <c r="M1581" i="1"/>
  <c r="N1581" i="1" s="1"/>
  <c r="AC1581" i="1" s="1"/>
  <c r="AE1581" i="1" s="1"/>
  <c r="P1581" i="1"/>
  <c r="Q1581" i="1"/>
  <c r="L1582" i="1"/>
  <c r="J1579" i="1" l="1"/>
  <c r="Z1638" i="1"/>
  <c r="AA1638" i="1" s="1"/>
  <c r="AH1638" i="1" s="1"/>
  <c r="AJ1639" i="1"/>
  <c r="I1639" i="1"/>
  <c r="H1639" i="1" s="1"/>
  <c r="Y1638" i="1"/>
  <c r="C1639" i="1"/>
  <c r="M1582" i="1"/>
  <c r="N1582" i="1" s="1"/>
  <c r="P1582" i="1"/>
  <c r="Q1582" i="1"/>
  <c r="L1583" i="1"/>
  <c r="G1581" i="1"/>
  <c r="F1580" i="1"/>
  <c r="J1580" i="1" s="1"/>
  <c r="X1639" i="1"/>
  <c r="A1640" i="1"/>
  <c r="K1639" i="1"/>
  <c r="AB1641" i="1"/>
  <c r="T1576" i="1"/>
  <c r="AF1576" i="1" s="1"/>
  <c r="S1577" i="1"/>
  <c r="T1577" i="1" l="1"/>
  <c r="AF1577" i="1" s="1"/>
  <c r="S1578" i="1"/>
  <c r="K1640" i="1"/>
  <c r="A1641" i="1"/>
  <c r="X1640" i="1"/>
  <c r="AC1582" i="1"/>
  <c r="AE1582" i="1" s="1"/>
  <c r="G1582" i="1"/>
  <c r="Y1639" i="1"/>
  <c r="Z1639" i="1"/>
  <c r="AA1639" i="1" s="1"/>
  <c r="AH1639" i="1" s="1"/>
  <c r="C1640" i="1"/>
  <c r="AJ1640" i="1"/>
  <c r="I1640" i="1"/>
  <c r="H1640" i="1" s="1"/>
  <c r="AB1642" i="1"/>
  <c r="O1580" i="1"/>
  <c r="R1580" i="1" s="1"/>
  <c r="M1583" i="1"/>
  <c r="N1583" i="1" s="1"/>
  <c r="P1583" i="1"/>
  <c r="Q1583" i="1"/>
  <c r="L1584" i="1"/>
  <c r="F1581" i="1"/>
  <c r="J1581" i="1" s="1"/>
  <c r="O1581" i="1" l="1"/>
  <c r="R1581" i="1" s="1"/>
  <c r="AC1583" i="1"/>
  <c r="AE1583" i="1" s="1"/>
  <c r="G1583" i="1"/>
  <c r="Y1640" i="1"/>
  <c r="Z1640" i="1"/>
  <c r="AA1640" i="1" s="1"/>
  <c r="AH1640" i="1" s="1"/>
  <c r="C1641" i="1"/>
  <c r="AJ1641" i="1"/>
  <c r="I1641" i="1"/>
  <c r="H1641" i="1" s="1"/>
  <c r="T1578" i="1"/>
  <c r="AF1578" i="1" s="1"/>
  <c r="S1579" i="1"/>
  <c r="F1582" i="1"/>
  <c r="O1582" i="1" s="1"/>
  <c r="R1582" i="1" s="1"/>
  <c r="A1642" i="1"/>
  <c r="K1641" i="1"/>
  <c r="X1641" i="1"/>
  <c r="M1584" i="1"/>
  <c r="N1584" i="1" s="1"/>
  <c r="P1584" i="1"/>
  <c r="Q1584" i="1"/>
  <c r="L1585" i="1"/>
  <c r="AB1643" i="1"/>
  <c r="AB1644" i="1" l="1"/>
  <c r="M1585" i="1"/>
  <c r="N1585" i="1" s="1"/>
  <c r="P1585" i="1"/>
  <c r="Q1585" i="1"/>
  <c r="L1586" i="1"/>
  <c r="A1643" i="1"/>
  <c r="K1642" i="1"/>
  <c r="X1642" i="1"/>
  <c r="Y1641" i="1"/>
  <c r="Z1641" i="1"/>
  <c r="AA1641" i="1" s="1"/>
  <c r="AH1641" i="1" s="1"/>
  <c r="AJ1642" i="1"/>
  <c r="I1642" i="1"/>
  <c r="H1642" i="1" s="1"/>
  <c r="C1642" i="1"/>
  <c r="T1579" i="1"/>
  <c r="AF1579" i="1" s="1"/>
  <c r="S1580" i="1"/>
  <c r="F1583" i="1"/>
  <c r="J1583" i="1" s="1"/>
  <c r="J1582" i="1"/>
  <c r="AC1584" i="1"/>
  <c r="AE1584" i="1" s="1"/>
  <c r="G1584" i="1"/>
  <c r="O1583" i="1" l="1"/>
  <c r="R1583" i="1" s="1"/>
  <c r="T1580" i="1"/>
  <c r="AF1580" i="1" s="1"/>
  <c r="S1581" i="1"/>
  <c r="F1584" i="1"/>
  <c r="O1584" i="1" s="1"/>
  <c r="R1584" i="1" s="1"/>
  <c r="AC1585" i="1"/>
  <c r="AE1585" i="1" s="1"/>
  <c r="G1585" i="1"/>
  <c r="AJ1643" i="1"/>
  <c r="Y1642" i="1"/>
  <c r="C1643" i="1"/>
  <c r="I1643" i="1"/>
  <c r="H1643" i="1" s="1"/>
  <c r="Z1642" i="1"/>
  <c r="AA1642" i="1" s="1"/>
  <c r="AH1642" i="1" s="1"/>
  <c r="M1586" i="1"/>
  <c r="N1586" i="1" s="1"/>
  <c r="P1586" i="1"/>
  <c r="Q1586" i="1"/>
  <c r="L1587" i="1"/>
  <c r="AB1645" i="1"/>
  <c r="A1644" i="1"/>
  <c r="X1643" i="1"/>
  <c r="K1643" i="1"/>
  <c r="J1584" i="1" l="1"/>
  <c r="C1644" i="1"/>
  <c r="Y1643" i="1"/>
  <c r="AJ1644" i="1"/>
  <c r="Z1643" i="1"/>
  <c r="AA1643" i="1" s="1"/>
  <c r="AH1643" i="1" s="1"/>
  <c r="I1644" i="1"/>
  <c r="H1644" i="1" s="1"/>
  <c r="AC1586" i="1"/>
  <c r="AE1586" i="1" s="1"/>
  <c r="G1586" i="1"/>
  <c r="F1585" i="1"/>
  <c r="J1585" i="1" s="1"/>
  <c r="AB1646" i="1"/>
  <c r="K1644" i="1"/>
  <c r="X1644" i="1"/>
  <c r="A1645" i="1"/>
  <c r="M1587" i="1"/>
  <c r="N1587" i="1" s="1"/>
  <c r="P1587" i="1"/>
  <c r="Q1587" i="1"/>
  <c r="L1588" i="1"/>
  <c r="T1581" i="1"/>
  <c r="AF1581" i="1" s="1"/>
  <c r="S1582" i="1"/>
  <c r="O1585" i="1" l="1"/>
  <c r="R1585" i="1" s="1"/>
  <c r="AB1647" i="1"/>
  <c r="I1645" i="1"/>
  <c r="H1645" i="1" s="1"/>
  <c r="Y1644" i="1"/>
  <c r="C1645" i="1"/>
  <c r="Z1644" i="1"/>
  <c r="AA1644" i="1" s="1"/>
  <c r="AH1644" i="1" s="1"/>
  <c r="AJ1645" i="1"/>
  <c r="AC1587" i="1"/>
  <c r="AE1587" i="1" s="1"/>
  <c r="G1587" i="1"/>
  <c r="T1582" i="1"/>
  <c r="AF1582" i="1" s="1"/>
  <c r="S1583" i="1"/>
  <c r="M1588" i="1"/>
  <c r="N1588" i="1" s="1"/>
  <c r="P1588" i="1"/>
  <c r="Q1588" i="1"/>
  <c r="L1589" i="1"/>
  <c r="X1645" i="1"/>
  <c r="K1645" i="1"/>
  <c r="A1646" i="1"/>
  <c r="F1586" i="1"/>
  <c r="O1586" i="1" s="1"/>
  <c r="R1586" i="1" s="1"/>
  <c r="J1586" i="1" l="1"/>
  <c r="X1646" i="1"/>
  <c r="K1646" i="1"/>
  <c r="A1647" i="1"/>
  <c r="F1587" i="1"/>
  <c r="O1587" i="1" s="1"/>
  <c r="R1587" i="1" s="1"/>
  <c r="AC1588" i="1"/>
  <c r="AE1588" i="1" s="1"/>
  <c r="G1588" i="1"/>
  <c r="AB1648" i="1"/>
  <c r="Z1645" i="1"/>
  <c r="AA1645" i="1" s="1"/>
  <c r="AH1645" i="1" s="1"/>
  <c r="C1646" i="1"/>
  <c r="Y1645" i="1"/>
  <c r="I1646" i="1"/>
  <c r="H1646" i="1" s="1"/>
  <c r="AJ1646" i="1"/>
  <c r="M1589" i="1"/>
  <c r="N1589" i="1" s="1"/>
  <c r="P1589" i="1"/>
  <c r="Q1589" i="1"/>
  <c r="L1590" i="1"/>
  <c r="T1583" i="1"/>
  <c r="AF1583" i="1" s="1"/>
  <c r="S1584" i="1"/>
  <c r="J1587" i="1" l="1"/>
  <c r="T1584" i="1"/>
  <c r="AF1584" i="1" s="1"/>
  <c r="S1585" i="1"/>
  <c r="AB1649" i="1"/>
  <c r="C1647" i="1"/>
  <c r="Z1646" i="1"/>
  <c r="AA1646" i="1" s="1"/>
  <c r="AH1646" i="1" s="1"/>
  <c r="AJ1647" i="1"/>
  <c r="I1647" i="1"/>
  <c r="H1647" i="1" s="1"/>
  <c r="Y1646" i="1"/>
  <c r="AC1589" i="1"/>
  <c r="AE1589" i="1" s="1"/>
  <c r="G1589" i="1"/>
  <c r="F1588" i="1"/>
  <c r="O1588" i="1" s="1"/>
  <c r="R1588" i="1" s="1"/>
  <c r="K1647" i="1"/>
  <c r="X1647" i="1"/>
  <c r="A1648" i="1"/>
  <c r="M1590" i="1"/>
  <c r="N1590" i="1" s="1"/>
  <c r="P1590" i="1"/>
  <c r="Q1590" i="1"/>
  <c r="L1591" i="1"/>
  <c r="AC1590" i="1" l="1"/>
  <c r="AE1590" i="1" s="1"/>
  <c r="G1590" i="1"/>
  <c r="J1588" i="1"/>
  <c r="T1585" i="1"/>
  <c r="AF1585" i="1" s="1"/>
  <c r="S1586" i="1"/>
  <c r="M1591" i="1"/>
  <c r="N1591" i="1" s="1"/>
  <c r="P1591" i="1"/>
  <c r="Q1591" i="1"/>
  <c r="L1592" i="1"/>
  <c r="K1648" i="1"/>
  <c r="X1648" i="1"/>
  <c r="A1649" i="1"/>
  <c r="F1589" i="1"/>
  <c r="J1589" i="1" s="1"/>
  <c r="I1648" i="1"/>
  <c r="H1648" i="1" s="1"/>
  <c r="Y1647" i="1"/>
  <c r="C1648" i="1"/>
  <c r="Z1647" i="1"/>
  <c r="AA1647" i="1" s="1"/>
  <c r="AH1647" i="1" s="1"/>
  <c r="AJ1648" i="1"/>
  <c r="AB1650" i="1"/>
  <c r="O1589" i="1" l="1"/>
  <c r="R1589" i="1" s="1"/>
  <c r="Y1648" i="1"/>
  <c r="C1649" i="1"/>
  <c r="Z1648" i="1"/>
  <c r="AA1648" i="1" s="1"/>
  <c r="AH1648" i="1" s="1"/>
  <c r="AJ1649" i="1"/>
  <c r="I1649" i="1"/>
  <c r="H1649" i="1" s="1"/>
  <c r="AB1651" i="1"/>
  <c r="X1649" i="1"/>
  <c r="A1650" i="1"/>
  <c r="K1649" i="1"/>
  <c r="AC1591" i="1"/>
  <c r="AE1591" i="1" s="1"/>
  <c r="G1591" i="1"/>
  <c r="F1590" i="1"/>
  <c r="J1590" i="1" s="1"/>
  <c r="M1592" i="1"/>
  <c r="N1592" i="1" s="1"/>
  <c r="P1592" i="1"/>
  <c r="Q1592" i="1"/>
  <c r="L1593" i="1"/>
  <c r="T1586" i="1"/>
  <c r="AF1586" i="1" s="1"/>
  <c r="S1587" i="1"/>
  <c r="O1590" i="1" l="1"/>
  <c r="R1590" i="1" s="1"/>
  <c r="C1650" i="1"/>
  <c r="Y1649" i="1"/>
  <c r="AJ1650" i="1"/>
  <c r="I1650" i="1"/>
  <c r="H1650" i="1" s="1"/>
  <c r="Z1649" i="1"/>
  <c r="AA1649" i="1" s="1"/>
  <c r="AH1649" i="1" s="1"/>
  <c r="AC1592" i="1"/>
  <c r="AE1592" i="1" s="1"/>
  <c r="G1592" i="1"/>
  <c r="M1593" i="1"/>
  <c r="N1593" i="1" s="1"/>
  <c r="P1593" i="1"/>
  <c r="Q1593" i="1"/>
  <c r="L1594" i="1"/>
  <c r="AB1652" i="1"/>
  <c r="T1587" i="1"/>
  <c r="AF1587" i="1" s="1"/>
  <c r="S1588" i="1"/>
  <c r="F1591" i="1"/>
  <c r="J1591" i="1" s="1"/>
  <c r="A1651" i="1"/>
  <c r="X1650" i="1"/>
  <c r="K1650" i="1"/>
  <c r="AB1653" i="1" l="1"/>
  <c r="A1652" i="1"/>
  <c r="K1651" i="1"/>
  <c r="X1651" i="1"/>
  <c r="T1588" i="1"/>
  <c r="AF1588" i="1" s="1"/>
  <c r="S1589" i="1"/>
  <c r="M1594" i="1"/>
  <c r="N1594" i="1" s="1"/>
  <c r="P1594" i="1"/>
  <c r="Q1594" i="1"/>
  <c r="L1595" i="1"/>
  <c r="F1592" i="1"/>
  <c r="J1592" i="1" s="1"/>
  <c r="AJ1651" i="1"/>
  <c r="Y1650" i="1"/>
  <c r="C1651" i="1"/>
  <c r="I1651" i="1"/>
  <c r="H1651" i="1" s="1"/>
  <c r="Z1650" i="1"/>
  <c r="AA1650" i="1" s="1"/>
  <c r="AH1650" i="1" s="1"/>
  <c r="O1591" i="1"/>
  <c r="R1591" i="1" s="1"/>
  <c r="AC1593" i="1"/>
  <c r="AE1593" i="1" s="1"/>
  <c r="G1593" i="1"/>
  <c r="F1593" i="1" l="1"/>
  <c r="O1593" i="1" s="1"/>
  <c r="R1593" i="1" s="1"/>
  <c r="M1595" i="1"/>
  <c r="N1595" i="1" s="1"/>
  <c r="P1595" i="1"/>
  <c r="Q1595" i="1"/>
  <c r="L1596" i="1"/>
  <c r="K1652" i="1"/>
  <c r="A1653" i="1"/>
  <c r="X1652" i="1"/>
  <c r="O1592" i="1"/>
  <c r="R1592" i="1" s="1"/>
  <c r="Y1651" i="1"/>
  <c r="AJ1652" i="1"/>
  <c r="I1652" i="1"/>
  <c r="H1652" i="1" s="1"/>
  <c r="Z1651" i="1"/>
  <c r="AA1651" i="1" s="1"/>
  <c r="AH1651" i="1" s="1"/>
  <c r="C1652" i="1"/>
  <c r="AB1654" i="1"/>
  <c r="AC1594" i="1"/>
  <c r="AE1594" i="1" s="1"/>
  <c r="G1594" i="1"/>
  <c r="T1589" i="1"/>
  <c r="AF1589" i="1" s="1"/>
  <c r="S1590" i="1"/>
  <c r="J1593" i="1" l="1"/>
  <c r="X1653" i="1"/>
  <c r="K1653" i="1"/>
  <c r="A1654" i="1"/>
  <c r="AC1595" i="1"/>
  <c r="AE1595" i="1" s="1"/>
  <c r="G1595" i="1"/>
  <c r="AB1655" i="1"/>
  <c r="M1596" i="1"/>
  <c r="N1596" i="1" s="1"/>
  <c r="L1597" i="1"/>
  <c r="T1590" i="1"/>
  <c r="AF1590" i="1" s="1"/>
  <c r="S1591" i="1"/>
  <c r="F1594" i="1"/>
  <c r="J1594" i="1" s="1"/>
  <c r="Y1652" i="1"/>
  <c r="C1653" i="1"/>
  <c r="AJ1653" i="1"/>
  <c r="I1653" i="1"/>
  <c r="H1653" i="1" s="1"/>
  <c r="Z1652" i="1"/>
  <c r="O1594" i="1" l="1"/>
  <c r="R1594" i="1" s="1"/>
  <c r="Z1653" i="1"/>
  <c r="AA1653" i="1" s="1"/>
  <c r="AH1653" i="1" s="1"/>
  <c r="AJ1654" i="1"/>
  <c r="I1654" i="1"/>
  <c r="H1654" i="1" s="1"/>
  <c r="Y1653" i="1"/>
  <c r="C1654" i="1"/>
  <c r="AC1596" i="1"/>
  <c r="AE1596" i="1" s="1"/>
  <c r="G1596" i="1"/>
  <c r="T1591" i="1"/>
  <c r="AF1591" i="1" s="1"/>
  <c r="S1592" i="1"/>
  <c r="M1597" i="1"/>
  <c r="N1597" i="1" s="1"/>
  <c r="L1598" i="1"/>
  <c r="F1595" i="1"/>
  <c r="J1595" i="1" s="1"/>
  <c r="X1654" i="1"/>
  <c r="A1655" i="1"/>
  <c r="K1654" i="1"/>
  <c r="AB1656" i="1"/>
  <c r="O1595" i="1" l="1"/>
  <c r="R1595" i="1" s="1"/>
  <c r="AB1657" i="1"/>
  <c r="M1598" i="1"/>
  <c r="N1598" i="1" s="1"/>
  <c r="L1599" i="1"/>
  <c r="T1592" i="1"/>
  <c r="AF1592" i="1" s="1"/>
  <c r="S1593" i="1"/>
  <c r="F1596" i="1"/>
  <c r="J1596" i="1" s="1"/>
  <c r="Z1654" i="1"/>
  <c r="AA1654" i="1" s="1"/>
  <c r="AH1654" i="1" s="1"/>
  <c r="AJ1655" i="1"/>
  <c r="I1655" i="1"/>
  <c r="H1655" i="1" s="1"/>
  <c r="Y1654" i="1"/>
  <c r="C1655" i="1"/>
  <c r="X1655" i="1"/>
  <c r="K1655" i="1"/>
  <c r="A1656" i="1"/>
  <c r="AC1597" i="1"/>
  <c r="AE1597" i="1" s="1"/>
  <c r="G1597" i="1"/>
  <c r="P1596" i="1" l="1"/>
  <c r="P1597" i="1" s="1"/>
  <c r="P1598" i="1" s="1"/>
  <c r="P1599" i="1" s="1"/>
  <c r="O1596" i="1"/>
  <c r="F1597" i="1"/>
  <c r="O1597" i="1" s="1"/>
  <c r="T1593" i="1"/>
  <c r="AF1593" i="1" s="1"/>
  <c r="S1594" i="1"/>
  <c r="AC1598" i="1"/>
  <c r="AE1598" i="1" s="1"/>
  <c r="G1598" i="1"/>
  <c r="X1656" i="1"/>
  <c r="A1657" i="1"/>
  <c r="K1656" i="1"/>
  <c r="M1599" i="1"/>
  <c r="N1599" i="1" s="1"/>
  <c r="L1600" i="1"/>
  <c r="AB1658" i="1"/>
  <c r="Z1655" i="1"/>
  <c r="AA1655" i="1" s="1"/>
  <c r="AH1655" i="1" s="1"/>
  <c r="AJ1656" i="1"/>
  <c r="Y1655" i="1"/>
  <c r="C1656" i="1"/>
  <c r="I1656" i="1"/>
  <c r="H1656" i="1" s="1"/>
  <c r="Q1596" i="1" l="1"/>
  <c r="Q1597" i="1" s="1"/>
  <c r="Q1598" i="1" s="1"/>
  <c r="Q1599" i="1" s="1"/>
  <c r="Q1600" i="1" s="1"/>
  <c r="J1597" i="1"/>
  <c r="G1599" i="1"/>
  <c r="AC1599" i="1"/>
  <c r="AE1599" i="1" s="1"/>
  <c r="A1658" i="1"/>
  <c r="K1657" i="1"/>
  <c r="X1657" i="1"/>
  <c r="M1600" i="1"/>
  <c r="N1600" i="1" s="1"/>
  <c r="P1600" i="1"/>
  <c r="L1601" i="1"/>
  <c r="T1594" i="1"/>
  <c r="AF1594" i="1" s="1"/>
  <c r="S1595" i="1"/>
  <c r="Y1656" i="1"/>
  <c r="Z1656" i="1"/>
  <c r="AA1656" i="1" s="1"/>
  <c r="AH1656" i="1" s="1"/>
  <c r="C1657" i="1"/>
  <c r="I1657" i="1"/>
  <c r="H1657" i="1" s="1"/>
  <c r="AJ1657" i="1"/>
  <c r="AB1659" i="1"/>
  <c r="F1598" i="1"/>
  <c r="O1598" i="1" s="1"/>
  <c r="R1596" i="1" l="1"/>
  <c r="R1598" i="1"/>
  <c r="R1597" i="1"/>
  <c r="J1598" i="1"/>
  <c r="T1595" i="1"/>
  <c r="S1596" i="1"/>
  <c r="G1600" i="1"/>
  <c r="AC1600" i="1"/>
  <c r="AE1600" i="1" s="1"/>
  <c r="X1658" i="1"/>
  <c r="A1659" i="1"/>
  <c r="K1658" i="1"/>
  <c r="AB1660" i="1"/>
  <c r="M1601" i="1"/>
  <c r="N1601" i="1" s="1"/>
  <c r="P1601" i="1"/>
  <c r="Q1601" i="1"/>
  <c r="L1602" i="1"/>
  <c r="Z1657" i="1"/>
  <c r="AA1657" i="1" s="1"/>
  <c r="AH1657" i="1" s="1"/>
  <c r="AJ1658" i="1"/>
  <c r="Y1657" i="1"/>
  <c r="I1658" i="1"/>
  <c r="H1658" i="1" s="1"/>
  <c r="C1658" i="1"/>
  <c r="F1599" i="1"/>
  <c r="O1599" i="1" s="1"/>
  <c r="R1599" i="1" s="1"/>
  <c r="G1601" i="1" l="1"/>
  <c r="AC1601" i="1"/>
  <c r="AE1601" i="1" s="1"/>
  <c r="F1600" i="1"/>
  <c r="O1600" i="1" s="1"/>
  <c r="R1600" i="1" s="1"/>
  <c r="J1599" i="1"/>
  <c r="M1602" i="1"/>
  <c r="N1602" i="1" s="1"/>
  <c r="P1602" i="1"/>
  <c r="Q1602" i="1"/>
  <c r="L1603" i="1"/>
  <c r="AB1661" i="1"/>
  <c r="K1659" i="1"/>
  <c r="X1659" i="1"/>
  <c r="A1660" i="1"/>
  <c r="T1596" i="1"/>
  <c r="AF1596" i="1" s="1"/>
  <c r="S1597" i="1"/>
  <c r="C1659" i="1"/>
  <c r="I1659" i="1"/>
  <c r="H1659" i="1" s="1"/>
  <c r="Y1658" i="1"/>
  <c r="AJ1659" i="1"/>
  <c r="Z1658" i="1"/>
  <c r="AA1658" i="1" s="1"/>
  <c r="AH1658" i="1" s="1"/>
  <c r="AF1595" i="1"/>
  <c r="AA1595" i="1"/>
  <c r="AH1595" i="1" l="1"/>
  <c r="J1600" i="1"/>
  <c r="X1660" i="1"/>
  <c r="A1661" i="1"/>
  <c r="K1660" i="1"/>
  <c r="AB1662" i="1"/>
  <c r="G1602" i="1"/>
  <c r="AC1602" i="1"/>
  <c r="AE1602" i="1" s="1"/>
  <c r="T1597" i="1"/>
  <c r="AF1597" i="1" s="1"/>
  <c r="S1598" i="1"/>
  <c r="Z1659" i="1"/>
  <c r="AA1659" i="1" s="1"/>
  <c r="AH1659" i="1" s="1"/>
  <c r="AJ1660" i="1"/>
  <c r="Y1659" i="1"/>
  <c r="C1660" i="1"/>
  <c r="I1660" i="1"/>
  <c r="H1660" i="1" s="1"/>
  <c r="M1603" i="1"/>
  <c r="N1603" i="1" s="1"/>
  <c r="P1603" i="1"/>
  <c r="Q1603" i="1"/>
  <c r="L1604" i="1"/>
  <c r="F1601" i="1"/>
  <c r="J1601" i="1" s="1"/>
  <c r="O1601" i="1" l="1"/>
  <c r="R1601" i="1" s="1"/>
  <c r="T1598" i="1"/>
  <c r="AF1598" i="1" s="1"/>
  <c r="S1599" i="1"/>
  <c r="AB1663" i="1"/>
  <c r="C1661" i="1"/>
  <c r="I1661" i="1"/>
  <c r="H1661" i="1" s="1"/>
  <c r="Y1660" i="1"/>
  <c r="AJ1661" i="1"/>
  <c r="Z1660" i="1"/>
  <c r="AA1660" i="1" s="1"/>
  <c r="AH1660" i="1" s="1"/>
  <c r="G1603" i="1"/>
  <c r="AC1603" i="1"/>
  <c r="AE1603" i="1" s="1"/>
  <c r="M1604" i="1"/>
  <c r="N1604" i="1" s="1"/>
  <c r="P1604" i="1"/>
  <c r="Q1604" i="1"/>
  <c r="L1605" i="1"/>
  <c r="F1602" i="1"/>
  <c r="J1602" i="1" s="1"/>
  <c r="K1661" i="1"/>
  <c r="X1661" i="1"/>
  <c r="A1662" i="1"/>
  <c r="X1662" i="1" l="1"/>
  <c r="K1662" i="1"/>
  <c r="A1663" i="1"/>
  <c r="M1605" i="1"/>
  <c r="N1605" i="1" s="1"/>
  <c r="P1605" i="1"/>
  <c r="Q1605" i="1"/>
  <c r="L1606" i="1"/>
  <c r="AB1664" i="1"/>
  <c r="O1602" i="1"/>
  <c r="R1602" i="1" s="1"/>
  <c r="F1603" i="1"/>
  <c r="J1603" i="1" s="1"/>
  <c r="Z1661" i="1"/>
  <c r="AA1661" i="1" s="1"/>
  <c r="AH1661" i="1" s="1"/>
  <c r="I1662" i="1"/>
  <c r="H1662" i="1" s="1"/>
  <c r="AJ1662" i="1"/>
  <c r="Y1661" i="1"/>
  <c r="C1662" i="1"/>
  <c r="T1599" i="1"/>
  <c r="AF1599" i="1" s="1"/>
  <c r="S1600" i="1"/>
  <c r="G1604" i="1"/>
  <c r="AC1604" i="1"/>
  <c r="AE1604" i="1" s="1"/>
  <c r="O1603" i="1" l="1"/>
  <c r="R1603" i="1" s="1"/>
  <c r="T1600" i="1"/>
  <c r="AF1600" i="1" s="1"/>
  <c r="S1601" i="1"/>
  <c r="A1664" i="1"/>
  <c r="X1663" i="1"/>
  <c r="K1663" i="1"/>
  <c r="G1605" i="1"/>
  <c r="AC1605" i="1"/>
  <c r="AE1605" i="1" s="1"/>
  <c r="Y1662" i="1"/>
  <c r="Z1662" i="1"/>
  <c r="AA1662" i="1" s="1"/>
  <c r="AH1662" i="1" s="1"/>
  <c r="C1663" i="1"/>
  <c r="AJ1663" i="1"/>
  <c r="I1663" i="1"/>
  <c r="H1663" i="1" s="1"/>
  <c r="AB1665" i="1"/>
  <c r="F1604" i="1"/>
  <c r="O1604" i="1" s="1"/>
  <c r="R1604" i="1" s="1"/>
  <c r="M1606" i="1"/>
  <c r="N1606" i="1" s="1"/>
  <c r="P1606" i="1"/>
  <c r="Q1606" i="1"/>
  <c r="L1607" i="1"/>
  <c r="J1604" i="1" l="1"/>
  <c r="M1607" i="1"/>
  <c r="N1607" i="1" s="1"/>
  <c r="P1607" i="1"/>
  <c r="Q1607" i="1"/>
  <c r="L1608" i="1"/>
  <c r="AB1666" i="1"/>
  <c r="F1605" i="1"/>
  <c r="J1605" i="1" s="1"/>
  <c r="Y1663" i="1"/>
  <c r="AJ1664" i="1"/>
  <c r="I1664" i="1"/>
  <c r="H1664" i="1" s="1"/>
  <c r="Z1663" i="1"/>
  <c r="AA1663" i="1" s="1"/>
  <c r="AH1663" i="1" s="1"/>
  <c r="C1664" i="1"/>
  <c r="K1664" i="1"/>
  <c r="A1665" i="1"/>
  <c r="X1664" i="1"/>
  <c r="T1601" i="1"/>
  <c r="AF1601" i="1" s="1"/>
  <c r="S1602" i="1"/>
  <c r="G1606" i="1"/>
  <c r="AC1606" i="1"/>
  <c r="AE1606" i="1" s="1"/>
  <c r="X1665" i="1" l="1"/>
  <c r="A1666" i="1"/>
  <c r="K1665" i="1"/>
  <c r="M1608" i="1"/>
  <c r="N1608" i="1" s="1"/>
  <c r="P1608" i="1"/>
  <c r="Q1608" i="1"/>
  <c r="L1609" i="1"/>
  <c r="AB1667" i="1"/>
  <c r="F1606" i="1"/>
  <c r="J1606" i="1" s="1"/>
  <c r="O1605" i="1"/>
  <c r="R1605" i="1" s="1"/>
  <c r="Z1664" i="1"/>
  <c r="AA1664" i="1" s="1"/>
  <c r="AH1664" i="1" s="1"/>
  <c r="C1665" i="1"/>
  <c r="Y1664" i="1"/>
  <c r="AJ1665" i="1"/>
  <c r="I1665" i="1"/>
  <c r="H1665" i="1" s="1"/>
  <c r="T1602" i="1"/>
  <c r="AF1602" i="1" s="1"/>
  <c r="S1603" i="1"/>
  <c r="G1607" i="1"/>
  <c r="AC1607" i="1"/>
  <c r="AE1607" i="1" s="1"/>
  <c r="O1606" i="1" l="1"/>
  <c r="R1606" i="1" s="1"/>
  <c r="AB1668" i="1"/>
  <c r="T1603" i="1"/>
  <c r="AF1603" i="1" s="1"/>
  <c r="S1604" i="1"/>
  <c r="A1667" i="1"/>
  <c r="X1666" i="1"/>
  <c r="K1666" i="1"/>
  <c r="G1608" i="1"/>
  <c r="AC1608" i="1"/>
  <c r="AE1608" i="1" s="1"/>
  <c r="F1607" i="1"/>
  <c r="O1607" i="1" s="1"/>
  <c r="R1607" i="1" s="1"/>
  <c r="M1609" i="1"/>
  <c r="N1609" i="1" s="1"/>
  <c r="P1609" i="1"/>
  <c r="Q1609" i="1"/>
  <c r="L1610" i="1"/>
  <c r="C1666" i="1"/>
  <c r="Z1665" i="1"/>
  <c r="AA1665" i="1" s="1"/>
  <c r="AH1665" i="1" s="1"/>
  <c r="AJ1666" i="1"/>
  <c r="Y1665" i="1"/>
  <c r="I1666" i="1"/>
  <c r="H1666" i="1" s="1"/>
  <c r="J1607" i="1" l="1"/>
  <c r="T1604" i="1"/>
  <c r="AF1604" i="1" s="1"/>
  <c r="S1605" i="1"/>
  <c r="I1667" i="1"/>
  <c r="H1667" i="1" s="1"/>
  <c r="Y1666" i="1"/>
  <c r="C1667" i="1"/>
  <c r="Z1666" i="1"/>
  <c r="AA1666" i="1" s="1"/>
  <c r="AH1666" i="1" s="1"/>
  <c r="AJ1667" i="1"/>
  <c r="G1609" i="1"/>
  <c r="AC1609" i="1"/>
  <c r="AE1609" i="1" s="1"/>
  <c r="AB1669" i="1"/>
  <c r="M1610" i="1"/>
  <c r="N1610" i="1" s="1"/>
  <c r="P1610" i="1"/>
  <c r="Q1610" i="1"/>
  <c r="L1611" i="1"/>
  <c r="F1608" i="1"/>
  <c r="O1608" i="1" s="1"/>
  <c r="R1608" i="1" s="1"/>
  <c r="X1667" i="1"/>
  <c r="A1668" i="1"/>
  <c r="K1667" i="1"/>
  <c r="J1608" i="1" l="1"/>
  <c r="F1609" i="1"/>
  <c r="J1609" i="1" s="1"/>
  <c r="T1605" i="1"/>
  <c r="AF1605" i="1" s="1"/>
  <c r="S1606" i="1"/>
  <c r="G1610" i="1"/>
  <c r="AC1610" i="1"/>
  <c r="AE1610" i="1" s="1"/>
  <c r="A1669" i="1"/>
  <c r="X1668" i="1"/>
  <c r="K1668" i="1"/>
  <c r="AJ1668" i="1"/>
  <c r="Z1667" i="1"/>
  <c r="AA1667" i="1" s="1"/>
  <c r="AH1667" i="1" s="1"/>
  <c r="C1668" i="1"/>
  <c r="I1668" i="1"/>
  <c r="H1668" i="1" s="1"/>
  <c r="Y1667" i="1"/>
  <c r="M1611" i="1"/>
  <c r="N1611" i="1" s="1"/>
  <c r="P1611" i="1"/>
  <c r="Q1611" i="1"/>
  <c r="L1612" i="1"/>
  <c r="AB1670" i="1"/>
  <c r="O1609" i="1" l="1"/>
  <c r="R1609" i="1" s="1"/>
  <c r="AC1611" i="1"/>
  <c r="AE1611" i="1" s="1"/>
  <c r="G1611" i="1"/>
  <c r="Z1668" i="1"/>
  <c r="AA1668" i="1" s="1"/>
  <c r="AH1668" i="1" s="1"/>
  <c r="I1669" i="1"/>
  <c r="H1669" i="1" s="1"/>
  <c r="C1669" i="1"/>
  <c r="Y1668" i="1"/>
  <c r="AJ1669" i="1"/>
  <c r="F1610" i="1"/>
  <c r="J1610" i="1" s="1"/>
  <c r="M1612" i="1"/>
  <c r="N1612" i="1" s="1"/>
  <c r="P1612" i="1"/>
  <c r="Q1612" i="1"/>
  <c r="L1613" i="1"/>
  <c r="T1606" i="1"/>
  <c r="AF1606" i="1" s="1"/>
  <c r="S1607" i="1"/>
  <c r="AB1671" i="1"/>
  <c r="X1669" i="1"/>
  <c r="A1670" i="1"/>
  <c r="K1669" i="1"/>
  <c r="C1670" i="1" l="1"/>
  <c r="Z1669" i="1"/>
  <c r="AA1669" i="1" s="1"/>
  <c r="AH1669" i="1" s="1"/>
  <c r="AJ1670" i="1"/>
  <c r="Y1669" i="1"/>
  <c r="I1670" i="1"/>
  <c r="H1670" i="1" s="1"/>
  <c r="T1607" i="1"/>
  <c r="AF1607" i="1" s="1"/>
  <c r="S1608" i="1"/>
  <c r="G1612" i="1"/>
  <c r="AC1612" i="1"/>
  <c r="AE1612" i="1" s="1"/>
  <c r="A1671" i="1"/>
  <c r="X1670" i="1"/>
  <c r="K1670" i="1"/>
  <c r="M1613" i="1"/>
  <c r="N1613" i="1" s="1"/>
  <c r="P1613" i="1"/>
  <c r="Q1613" i="1"/>
  <c r="L1614" i="1"/>
  <c r="O1610" i="1"/>
  <c r="R1610" i="1" s="1"/>
  <c r="F1611" i="1"/>
  <c r="O1611" i="1" s="1"/>
  <c r="R1611" i="1" s="1"/>
  <c r="AB1672" i="1"/>
  <c r="AB1673" i="1" l="1"/>
  <c r="I1671" i="1"/>
  <c r="H1671" i="1" s="1"/>
  <c r="Y1670" i="1"/>
  <c r="C1671" i="1"/>
  <c r="Z1670" i="1"/>
  <c r="AA1670" i="1" s="1"/>
  <c r="AH1670" i="1" s="1"/>
  <c r="AJ1671" i="1"/>
  <c r="AC1613" i="1"/>
  <c r="AE1613" i="1" s="1"/>
  <c r="G1613" i="1"/>
  <c r="X1671" i="1"/>
  <c r="A1672" i="1"/>
  <c r="K1671" i="1"/>
  <c r="M1614" i="1"/>
  <c r="N1614" i="1" s="1"/>
  <c r="P1614" i="1"/>
  <c r="Q1614" i="1"/>
  <c r="L1615" i="1"/>
  <c r="J1611" i="1"/>
  <c r="F1612" i="1"/>
  <c r="O1612" i="1" s="1"/>
  <c r="R1612" i="1" s="1"/>
  <c r="T1608" i="1"/>
  <c r="AF1608" i="1" s="1"/>
  <c r="S1609" i="1"/>
  <c r="J1612" i="1" l="1"/>
  <c r="AC1614" i="1"/>
  <c r="AE1614" i="1" s="1"/>
  <c r="G1614" i="1"/>
  <c r="AJ1672" i="1"/>
  <c r="Z1671" i="1"/>
  <c r="AA1671" i="1" s="1"/>
  <c r="AH1671" i="1" s="1"/>
  <c r="C1672" i="1"/>
  <c r="I1672" i="1"/>
  <c r="H1672" i="1" s="1"/>
  <c r="Y1671" i="1"/>
  <c r="M1615" i="1"/>
  <c r="N1615" i="1" s="1"/>
  <c r="P1615" i="1"/>
  <c r="Q1615" i="1"/>
  <c r="L1616" i="1"/>
  <c r="F1613" i="1"/>
  <c r="O1613" i="1" s="1"/>
  <c r="R1613" i="1" s="1"/>
  <c r="T1609" i="1"/>
  <c r="AF1609" i="1" s="1"/>
  <c r="S1610" i="1"/>
  <c r="K1672" i="1"/>
  <c r="X1672" i="1"/>
  <c r="A1673" i="1"/>
  <c r="AB1674" i="1"/>
  <c r="AB1675" i="1" l="1"/>
  <c r="M1616" i="1"/>
  <c r="N1616" i="1" s="1"/>
  <c r="P1616" i="1"/>
  <c r="Q1616" i="1"/>
  <c r="L1617" i="1"/>
  <c r="T1610" i="1"/>
  <c r="AF1610" i="1" s="1"/>
  <c r="S1611" i="1"/>
  <c r="J1613" i="1"/>
  <c r="I1673" i="1"/>
  <c r="H1673" i="1" s="1"/>
  <c r="Y1672" i="1"/>
  <c r="C1673" i="1"/>
  <c r="Z1672" i="1"/>
  <c r="AA1672" i="1" s="1"/>
  <c r="AH1672" i="1" s="1"/>
  <c r="AJ1673" i="1"/>
  <c r="X1673" i="1"/>
  <c r="A1674" i="1"/>
  <c r="K1673" i="1"/>
  <c r="F1614" i="1"/>
  <c r="J1614" i="1" s="1"/>
  <c r="G1615" i="1"/>
  <c r="AC1615" i="1"/>
  <c r="AE1615" i="1" s="1"/>
  <c r="O1614" i="1" l="1"/>
  <c r="R1614" i="1" s="1"/>
  <c r="F1615" i="1"/>
  <c r="J1615" i="1" s="1"/>
  <c r="AJ1674" i="1"/>
  <c r="Y1673" i="1"/>
  <c r="C1674" i="1"/>
  <c r="Z1673" i="1"/>
  <c r="AA1673" i="1" s="1"/>
  <c r="AH1673" i="1" s="1"/>
  <c r="I1674" i="1"/>
  <c r="H1674" i="1" s="1"/>
  <c r="T1611" i="1"/>
  <c r="AF1611" i="1" s="1"/>
  <c r="S1612" i="1"/>
  <c r="G1616" i="1"/>
  <c r="AC1616" i="1"/>
  <c r="AE1616" i="1" s="1"/>
  <c r="M1617" i="1"/>
  <c r="N1617" i="1" s="1"/>
  <c r="P1617" i="1"/>
  <c r="Q1617" i="1"/>
  <c r="L1618" i="1"/>
  <c r="AB1676" i="1"/>
  <c r="A1675" i="1"/>
  <c r="X1674" i="1"/>
  <c r="K1674" i="1"/>
  <c r="O1615" i="1" l="1"/>
  <c r="R1615" i="1" s="1"/>
  <c r="X1675" i="1"/>
  <c r="A1676" i="1"/>
  <c r="K1675" i="1"/>
  <c r="M1618" i="1"/>
  <c r="N1618" i="1" s="1"/>
  <c r="P1618" i="1"/>
  <c r="Q1618" i="1"/>
  <c r="L1619" i="1"/>
  <c r="F1616" i="1"/>
  <c r="O1616" i="1" s="1"/>
  <c r="R1616" i="1" s="1"/>
  <c r="Z1674" i="1"/>
  <c r="AA1674" i="1" s="1"/>
  <c r="AH1674" i="1" s="1"/>
  <c r="C1675" i="1"/>
  <c r="Y1674" i="1"/>
  <c r="AJ1675" i="1"/>
  <c r="I1675" i="1"/>
  <c r="H1675" i="1" s="1"/>
  <c r="T1612" i="1"/>
  <c r="AF1612" i="1" s="1"/>
  <c r="S1613" i="1"/>
  <c r="AB1677" i="1"/>
  <c r="AC1617" i="1"/>
  <c r="AE1617" i="1" s="1"/>
  <c r="G1617" i="1"/>
  <c r="AB1678" i="1" l="1"/>
  <c r="M1619" i="1"/>
  <c r="N1619" i="1" s="1"/>
  <c r="P1619" i="1"/>
  <c r="Q1619" i="1"/>
  <c r="L1620" i="1"/>
  <c r="T1613" i="1"/>
  <c r="AF1613" i="1" s="1"/>
  <c r="S1614" i="1"/>
  <c r="J1616" i="1"/>
  <c r="F1617" i="1"/>
  <c r="O1617" i="1" s="1"/>
  <c r="R1617" i="1" s="1"/>
  <c r="K1676" i="1"/>
  <c r="A1677" i="1"/>
  <c r="X1676" i="1"/>
  <c r="G1618" i="1"/>
  <c r="AC1618" i="1"/>
  <c r="AE1618" i="1" s="1"/>
  <c r="Y1675" i="1"/>
  <c r="C1676" i="1"/>
  <c r="Z1675" i="1"/>
  <c r="AA1675" i="1" s="1"/>
  <c r="AH1675" i="1" s="1"/>
  <c r="AJ1676" i="1"/>
  <c r="I1676" i="1"/>
  <c r="H1676" i="1" s="1"/>
  <c r="J1617" i="1" l="1"/>
  <c r="C1677" i="1"/>
  <c r="I1677" i="1"/>
  <c r="H1677" i="1" s="1"/>
  <c r="Z1676" i="1"/>
  <c r="AA1676" i="1" s="1"/>
  <c r="AH1676" i="1" s="1"/>
  <c r="AJ1677" i="1"/>
  <c r="Y1676" i="1"/>
  <c r="AB1679" i="1"/>
  <c r="K1677" i="1"/>
  <c r="X1677" i="1"/>
  <c r="A1678" i="1"/>
  <c r="F1618" i="1"/>
  <c r="J1618" i="1" s="1"/>
  <c r="AC1619" i="1"/>
  <c r="AE1619" i="1" s="1"/>
  <c r="G1619" i="1"/>
  <c r="T1614" i="1"/>
  <c r="AF1614" i="1" s="1"/>
  <c r="S1615" i="1"/>
  <c r="M1620" i="1"/>
  <c r="N1620" i="1" s="1"/>
  <c r="P1620" i="1"/>
  <c r="Q1620" i="1"/>
  <c r="L1621" i="1"/>
  <c r="O1618" i="1" l="1"/>
  <c r="R1618" i="1" s="1"/>
  <c r="M1621" i="1"/>
  <c r="N1621" i="1" s="1"/>
  <c r="P1621" i="1"/>
  <c r="Q1621" i="1"/>
  <c r="L1622" i="1"/>
  <c r="Y1677" i="1"/>
  <c r="AJ1678" i="1"/>
  <c r="Z1677" i="1"/>
  <c r="AA1677" i="1" s="1"/>
  <c r="AH1677" i="1" s="1"/>
  <c r="C1678" i="1"/>
  <c r="I1678" i="1"/>
  <c r="H1678" i="1" s="1"/>
  <c r="T1615" i="1"/>
  <c r="AF1615" i="1" s="1"/>
  <c r="S1616" i="1"/>
  <c r="G1620" i="1"/>
  <c r="AC1620" i="1"/>
  <c r="AE1620" i="1" s="1"/>
  <c r="F1619" i="1"/>
  <c r="O1619" i="1" s="1"/>
  <c r="R1619" i="1" s="1"/>
  <c r="K1678" i="1"/>
  <c r="A1679" i="1"/>
  <c r="X1678" i="1"/>
  <c r="AB1680" i="1"/>
  <c r="K1679" i="1" l="1"/>
  <c r="A1680" i="1"/>
  <c r="X1679" i="1"/>
  <c r="J1619" i="1"/>
  <c r="T1616" i="1"/>
  <c r="AF1616" i="1" s="1"/>
  <c r="S1617" i="1"/>
  <c r="AB1681" i="1"/>
  <c r="AC1621" i="1"/>
  <c r="AE1621" i="1" s="1"/>
  <c r="G1621" i="1"/>
  <c r="Y1678" i="1"/>
  <c r="I1679" i="1"/>
  <c r="H1679" i="1" s="1"/>
  <c r="Z1678" i="1"/>
  <c r="AA1678" i="1" s="1"/>
  <c r="AH1678" i="1" s="1"/>
  <c r="C1679" i="1"/>
  <c r="AJ1679" i="1"/>
  <c r="F1620" i="1"/>
  <c r="O1620" i="1" s="1"/>
  <c r="R1620" i="1" s="1"/>
  <c r="M1622" i="1"/>
  <c r="N1622" i="1" s="1"/>
  <c r="P1622" i="1"/>
  <c r="Q1622" i="1"/>
  <c r="L1623" i="1"/>
  <c r="J1620" i="1" l="1"/>
  <c r="X1680" i="1"/>
  <c r="K1680" i="1"/>
  <c r="A1681" i="1"/>
  <c r="AC1622" i="1"/>
  <c r="AE1622" i="1" s="1"/>
  <c r="G1622" i="1"/>
  <c r="AB1682" i="1"/>
  <c r="M1623" i="1"/>
  <c r="N1623" i="1" s="1"/>
  <c r="P1623" i="1"/>
  <c r="Q1623" i="1"/>
  <c r="L1624" i="1"/>
  <c r="F1621" i="1"/>
  <c r="O1621" i="1" s="1"/>
  <c r="R1621" i="1" s="1"/>
  <c r="T1617" i="1"/>
  <c r="AF1617" i="1" s="1"/>
  <c r="S1618" i="1"/>
  <c r="Z1679" i="1"/>
  <c r="AA1679" i="1" s="1"/>
  <c r="AH1679" i="1" s="1"/>
  <c r="AJ1680" i="1"/>
  <c r="Y1679" i="1"/>
  <c r="I1680" i="1"/>
  <c r="H1680" i="1" s="1"/>
  <c r="C1680" i="1"/>
  <c r="J1621" i="1" l="1"/>
  <c r="AB1683" i="1"/>
  <c r="K1681" i="1"/>
  <c r="A1682" i="1"/>
  <c r="X1681" i="1"/>
  <c r="Y1680" i="1"/>
  <c r="AJ1681" i="1"/>
  <c r="Z1680" i="1"/>
  <c r="AA1680" i="1" s="1"/>
  <c r="AH1680" i="1" s="1"/>
  <c r="C1681" i="1"/>
  <c r="I1681" i="1"/>
  <c r="H1681" i="1" s="1"/>
  <c r="T1618" i="1"/>
  <c r="AF1618" i="1" s="1"/>
  <c r="S1619" i="1"/>
  <c r="F1622" i="1"/>
  <c r="J1622" i="1" s="1"/>
  <c r="G1623" i="1"/>
  <c r="AC1623" i="1"/>
  <c r="AE1623" i="1" s="1"/>
  <c r="M1624" i="1"/>
  <c r="N1624" i="1" s="1"/>
  <c r="P1624" i="1"/>
  <c r="Q1624" i="1"/>
  <c r="L1625" i="1"/>
  <c r="O1622" i="1" l="1"/>
  <c r="R1622" i="1" s="1"/>
  <c r="F1623" i="1"/>
  <c r="J1623" i="1" s="1"/>
  <c r="T1619" i="1"/>
  <c r="AF1619" i="1" s="1"/>
  <c r="S1620" i="1"/>
  <c r="X1682" i="1"/>
  <c r="A1683" i="1"/>
  <c r="K1682" i="1"/>
  <c r="G1624" i="1"/>
  <c r="AC1624" i="1"/>
  <c r="AE1624" i="1" s="1"/>
  <c r="Z1681" i="1"/>
  <c r="AA1681" i="1" s="1"/>
  <c r="AH1681" i="1" s="1"/>
  <c r="C1682" i="1"/>
  <c r="I1682" i="1"/>
  <c r="H1682" i="1" s="1"/>
  <c r="Y1681" i="1"/>
  <c r="AJ1682" i="1"/>
  <c r="AB1684" i="1"/>
  <c r="M1625" i="1"/>
  <c r="N1625" i="1" s="1"/>
  <c r="L1626" i="1"/>
  <c r="O1623" i="1" l="1"/>
  <c r="R1623" i="1" s="1"/>
  <c r="Y1682" i="1"/>
  <c r="Z1682" i="1"/>
  <c r="AA1682" i="1" s="1"/>
  <c r="AH1682" i="1" s="1"/>
  <c r="C1683" i="1"/>
  <c r="I1683" i="1"/>
  <c r="H1683" i="1" s="1"/>
  <c r="AJ1683" i="1"/>
  <c r="AC1625" i="1"/>
  <c r="AE1625" i="1" s="1"/>
  <c r="G1625" i="1"/>
  <c r="F1624" i="1"/>
  <c r="J1624" i="1" s="1"/>
  <c r="M1626" i="1"/>
  <c r="N1626" i="1" s="1"/>
  <c r="L1627" i="1"/>
  <c r="AB1685" i="1"/>
  <c r="K1683" i="1"/>
  <c r="X1683" i="1"/>
  <c r="A1684" i="1"/>
  <c r="T1620" i="1"/>
  <c r="AF1620" i="1" s="1"/>
  <c r="S1621" i="1"/>
  <c r="O1624" i="1" l="1"/>
  <c r="R1624" i="1" s="1"/>
  <c r="G1626" i="1"/>
  <c r="AC1626" i="1"/>
  <c r="AE1626" i="1" s="1"/>
  <c r="F1625" i="1"/>
  <c r="J1625" i="1" s="1"/>
  <c r="M1627" i="1"/>
  <c r="N1627" i="1" s="1"/>
  <c r="L1628" i="1"/>
  <c r="Z1683" i="1"/>
  <c r="AA1683" i="1" s="1"/>
  <c r="AH1683" i="1" s="1"/>
  <c r="AJ1684" i="1"/>
  <c r="C1684" i="1"/>
  <c r="I1684" i="1"/>
  <c r="H1684" i="1" s="1"/>
  <c r="Y1683" i="1"/>
  <c r="T1621" i="1"/>
  <c r="AF1621" i="1" s="1"/>
  <c r="S1622" i="1"/>
  <c r="X1684" i="1"/>
  <c r="K1684" i="1"/>
  <c r="A1685" i="1"/>
  <c r="AB1686" i="1"/>
  <c r="P1625" i="1" l="1"/>
  <c r="P1626" i="1" s="1"/>
  <c r="P1627" i="1" s="1"/>
  <c r="P1628" i="1" s="1"/>
  <c r="A1686" i="1"/>
  <c r="K1685" i="1"/>
  <c r="X1685" i="1"/>
  <c r="G1627" i="1"/>
  <c r="AC1627" i="1"/>
  <c r="AE1627" i="1" s="1"/>
  <c r="O1625" i="1"/>
  <c r="AB1687" i="1"/>
  <c r="Z1684" i="1"/>
  <c r="AA1684" i="1" s="1"/>
  <c r="AH1684" i="1" s="1"/>
  <c r="C1685" i="1"/>
  <c r="AJ1685" i="1"/>
  <c r="I1685" i="1"/>
  <c r="H1685" i="1" s="1"/>
  <c r="Y1684" i="1"/>
  <c r="M1628" i="1"/>
  <c r="N1628" i="1" s="1"/>
  <c r="L1629" i="1"/>
  <c r="T1622" i="1"/>
  <c r="AF1622" i="1" s="1"/>
  <c r="S1623" i="1"/>
  <c r="F1626" i="1"/>
  <c r="O1626" i="1" s="1"/>
  <c r="Q1625" i="1" l="1"/>
  <c r="Q1626" i="1" s="1"/>
  <c r="Q1627" i="1" s="1"/>
  <c r="Q1628" i="1" s="1"/>
  <c r="Q1629" i="1" s="1"/>
  <c r="J1626" i="1"/>
  <c r="F1627" i="1"/>
  <c r="J1627" i="1" s="1"/>
  <c r="G1628" i="1"/>
  <c r="AC1628" i="1"/>
  <c r="AE1628" i="1" s="1"/>
  <c r="AB1688" i="1"/>
  <c r="M1629" i="1"/>
  <c r="N1629" i="1" s="1"/>
  <c r="P1629" i="1"/>
  <c r="L1630" i="1"/>
  <c r="A1687" i="1"/>
  <c r="X1686" i="1"/>
  <c r="K1686" i="1"/>
  <c r="T1623" i="1"/>
  <c r="AF1623" i="1" s="1"/>
  <c r="S1624" i="1"/>
  <c r="Z1685" i="1"/>
  <c r="AA1685" i="1" s="1"/>
  <c r="AH1685" i="1" s="1"/>
  <c r="C1686" i="1"/>
  <c r="AJ1686" i="1"/>
  <c r="I1686" i="1"/>
  <c r="H1686" i="1" s="1"/>
  <c r="Y1685" i="1"/>
  <c r="R1626" i="1" l="1"/>
  <c r="R1625" i="1"/>
  <c r="G1629" i="1"/>
  <c r="AC1629" i="1"/>
  <c r="AE1629" i="1" s="1"/>
  <c r="F1628" i="1"/>
  <c r="O1628" i="1" s="1"/>
  <c r="R1628" i="1" s="1"/>
  <c r="Y1686" i="1"/>
  <c r="C1687" i="1"/>
  <c r="I1687" i="1"/>
  <c r="H1687" i="1" s="1"/>
  <c r="AJ1687" i="1"/>
  <c r="Z1686" i="1"/>
  <c r="A1688" i="1"/>
  <c r="K1687" i="1"/>
  <c r="X1687" i="1"/>
  <c r="M1630" i="1"/>
  <c r="N1630" i="1" s="1"/>
  <c r="P1630" i="1"/>
  <c r="Q1630" i="1"/>
  <c r="L1631" i="1"/>
  <c r="O1627" i="1"/>
  <c r="R1627" i="1" s="1"/>
  <c r="T1624" i="1"/>
  <c r="S1625" i="1"/>
  <c r="AB1689" i="1"/>
  <c r="J1628" i="1" l="1"/>
  <c r="AC1630" i="1"/>
  <c r="AE1630" i="1" s="1"/>
  <c r="G1630" i="1"/>
  <c r="F1629" i="1"/>
  <c r="J1629" i="1" s="1"/>
  <c r="M1631" i="1"/>
  <c r="N1631" i="1" s="1"/>
  <c r="P1631" i="1"/>
  <c r="Q1631" i="1"/>
  <c r="L1632" i="1"/>
  <c r="Y1687" i="1"/>
  <c r="AJ1688" i="1"/>
  <c r="I1688" i="1"/>
  <c r="H1688" i="1" s="1"/>
  <c r="Z1687" i="1"/>
  <c r="AA1687" i="1" s="1"/>
  <c r="AH1687" i="1" s="1"/>
  <c r="C1688" i="1"/>
  <c r="AB1690" i="1"/>
  <c r="T1625" i="1"/>
  <c r="AF1625" i="1" s="1"/>
  <c r="S1626" i="1"/>
  <c r="AF1624" i="1"/>
  <c r="AA1624" i="1"/>
  <c r="X1688" i="1"/>
  <c r="A1689" i="1"/>
  <c r="K1688" i="1"/>
  <c r="AH1624" i="1" l="1"/>
  <c r="AC1631" i="1"/>
  <c r="AE1631" i="1" s="1"/>
  <c r="G1631" i="1"/>
  <c r="Y1688" i="1"/>
  <c r="C1689" i="1"/>
  <c r="Z1688" i="1"/>
  <c r="AA1688" i="1" s="1"/>
  <c r="AH1688" i="1" s="1"/>
  <c r="AJ1689" i="1"/>
  <c r="I1689" i="1"/>
  <c r="H1689" i="1" s="1"/>
  <c r="M1632" i="1"/>
  <c r="N1632" i="1" s="1"/>
  <c r="P1632" i="1"/>
  <c r="Q1632" i="1"/>
  <c r="L1633" i="1"/>
  <c r="F1630" i="1"/>
  <c r="J1630" i="1" s="1"/>
  <c r="A1690" i="1"/>
  <c r="K1689" i="1"/>
  <c r="X1689" i="1"/>
  <c r="AB1691" i="1"/>
  <c r="O1629" i="1"/>
  <c r="R1629" i="1" s="1"/>
  <c r="T1626" i="1"/>
  <c r="AF1626" i="1" s="1"/>
  <c r="S1627" i="1"/>
  <c r="O1630" i="1" l="1"/>
  <c r="R1630" i="1" s="1"/>
  <c r="AB1692" i="1"/>
  <c r="C1690" i="1"/>
  <c r="I1690" i="1"/>
  <c r="H1690" i="1" s="1"/>
  <c r="Y1689" i="1"/>
  <c r="Z1689" i="1"/>
  <c r="AA1689" i="1" s="1"/>
  <c r="AH1689" i="1" s="1"/>
  <c r="AJ1690" i="1"/>
  <c r="M1633" i="1"/>
  <c r="N1633" i="1" s="1"/>
  <c r="P1633" i="1"/>
  <c r="Q1633" i="1"/>
  <c r="L1634" i="1"/>
  <c r="F1631" i="1"/>
  <c r="J1631" i="1" s="1"/>
  <c r="X1690" i="1"/>
  <c r="K1690" i="1"/>
  <c r="A1691" i="1"/>
  <c r="T1627" i="1"/>
  <c r="AF1627" i="1" s="1"/>
  <c r="S1628" i="1"/>
  <c r="AC1632" i="1"/>
  <c r="AE1632" i="1" s="1"/>
  <c r="G1632" i="1"/>
  <c r="O1631" i="1" l="1"/>
  <c r="R1631" i="1" s="1"/>
  <c r="Y1690" i="1"/>
  <c r="C1691" i="1"/>
  <c r="I1691" i="1"/>
  <c r="H1691" i="1" s="1"/>
  <c r="Z1690" i="1"/>
  <c r="AA1690" i="1" s="1"/>
  <c r="AH1690" i="1" s="1"/>
  <c r="AJ1691" i="1"/>
  <c r="T1628" i="1"/>
  <c r="AF1628" i="1" s="1"/>
  <c r="S1629" i="1"/>
  <c r="X1691" i="1"/>
  <c r="K1691" i="1"/>
  <c r="A1692" i="1"/>
  <c r="G1633" i="1"/>
  <c r="AC1633" i="1"/>
  <c r="AE1633" i="1" s="1"/>
  <c r="AB1693" i="1"/>
  <c r="F1632" i="1"/>
  <c r="J1632" i="1" s="1"/>
  <c r="M1634" i="1"/>
  <c r="N1634" i="1" s="1"/>
  <c r="P1634" i="1"/>
  <c r="Q1634" i="1"/>
  <c r="L1635" i="1"/>
  <c r="O1632" i="1" l="1"/>
  <c r="R1632" i="1" s="1"/>
  <c r="A1693" i="1"/>
  <c r="X1692" i="1"/>
  <c r="K1692" i="1"/>
  <c r="AC1634" i="1"/>
  <c r="AE1634" i="1" s="1"/>
  <c r="G1634" i="1"/>
  <c r="M1635" i="1"/>
  <c r="N1635" i="1" s="1"/>
  <c r="P1635" i="1"/>
  <c r="Q1635" i="1"/>
  <c r="L1636" i="1"/>
  <c r="AB1694" i="1"/>
  <c r="F1633" i="1"/>
  <c r="J1633" i="1" s="1"/>
  <c r="AJ1692" i="1"/>
  <c r="Z1691" i="1"/>
  <c r="AA1691" i="1" s="1"/>
  <c r="AH1691" i="1" s="1"/>
  <c r="C1692" i="1"/>
  <c r="Y1691" i="1"/>
  <c r="I1692" i="1"/>
  <c r="H1692" i="1" s="1"/>
  <c r="T1629" i="1"/>
  <c r="AF1629" i="1" s="1"/>
  <c r="S1630" i="1"/>
  <c r="O1633" i="1" l="1"/>
  <c r="R1633" i="1" s="1"/>
  <c r="AB1695" i="1"/>
  <c r="C1693" i="1"/>
  <c r="I1693" i="1"/>
  <c r="H1693" i="1" s="1"/>
  <c r="Y1692" i="1"/>
  <c r="AJ1693" i="1"/>
  <c r="Z1692" i="1"/>
  <c r="AA1692" i="1" s="1"/>
  <c r="AH1692" i="1" s="1"/>
  <c r="G1635" i="1"/>
  <c r="AC1635" i="1"/>
  <c r="AE1635" i="1" s="1"/>
  <c r="F1634" i="1"/>
  <c r="J1634" i="1" s="1"/>
  <c r="T1630" i="1"/>
  <c r="AF1630" i="1" s="1"/>
  <c r="S1631" i="1"/>
  <c r="M1636" i="1"/>
  <c r="N1636" i="1" s="1"/>
  <c r="P1636" i="1"/>
  <c r="Q1636" i="1"/>
  <c r="L1637" i="1"/>
  <c r="K1693" i="1"/>
  <c r="A1694" i="1"/>
  <c r="X1693" i="1"/>
  <c r="O1634" i="1" l="1"/>
  <c r="R1634" i="1" s="1"/>
  <c r="AJ1694" i="1"/>
  <c r="Z1693" i="1"/>
  <c r="AA1693" i="1" s="1"/>
  <c r="AH1693" i="1" s="1"/>
  <c r="C1694" i="1"/>
  <c r="Y1693" i="1"/>
  <c r="I1694" i="1"/>
  <c r="H1694" i="1" s="1"/>
  <c r="M1637" i="1"/>
  <c r="N1637" i="1" s="1"/>
  <c r="P1637" i="1"/>
  <c r="Q1637" i="1"/>
  <c r="L1638" i="1"/>
  <c r="F1635" i="1"/>
  <c r="J1635" i="1" s="1"/>
  <c r="A1695" i="1"/>
  <c r="X1694" i="1"/>
  <c r="K1694" i="1"/>
  <c r="T1631" i="1"/>
  <c r="AF1631" i="1" s="1"/>
  <c r="S1632" i="1"/>
  <c r="AB1696" i="1"/>
  <c r="AC1636" i="1"/>
  <c r="AE1636" i="1" s="1"/>
  <c r="G1636" i="1"/>
  <c r="G1637" i="1" l="1"/>
  <c r="AC1637" i="1"/>
  <c r="AE1637" i="1" s="1"/>
  <c r="AB1697" i="1"/>
  <c r="M1638" i="1"/>
  <c r="N1638" i="1" s="1"/>
  <c r="P1638" i="1"/>
  <c r="Q1638" i="1"/>
  <c r="L1639" i="1"/>
  <c r="T1632" i="1"/>
  <c r="AF1632" i="1" s="1"/>
  <c r="S1633" i="1"/>
  <c r="X1695" i="1"/>
  <c r="A1696" i="1"/>
  <c r="K1695" i="1"/>
  <c r="O1635" i="1"/>
  <c r="R1635" i="1" s="1"/>
  <c r="F1636" i="1"/>
  <c r="J1636" i="1" s="1"/>
  <c r="Z1694" i="1"/>
  <c r="AA1694" i="1" s="1"/>
  <c r="AH1694" i="1" s="1"/>
  <c r="I1695" i="1"/>
  <c r="H1695" i="1" s="1"/>
  <c r="AJ1695" i="1"/>
  <c r="Y1694" i="1"/>
  <c r="C1695" i="1"/>
  <c r="O1636" i="1" l="1"/>
  <c r="R1636" i="1" s="1"/>
  <c r="A1697" i="1"/>
  <c r="X1696" i="1"/>
  <c r="K1696" i="1"/>
  <c r="M1639" i="1"/>
  <c r="N1639" i="1" s="1"/>
  <c r="P1639" i="1"/>
  <c r="Q1639" i="1"/>
  <c r="L1640" i="1"/>
  <c r="AJ1696" i="1"/>
  <c r="Z1695" i="1"/>
  <c r="AA1695" i="1" s="1"/>
  <c r="AH1695" i="1" s="1"/>
  <c r="C1696" i="1"/>
  <c r="Y1695" i="1"/>
  <c r="I1696" i="1"/>
  <c r="H1696" i="1" s="1"/>
  <c r="AB1698" i="1"/>
  <c r="T1633" i="1"/>
  <c r="AF1633" i="1" s="1"/>
  <c r="S1634" i="1"/>
  <c r="F1637" i="1"/>
  <c r="O1637" i="1" s="1"/>
  <c r="R1637" i="1" s="1"/>
  <c r="G1638" i="1"/>
  <c r="AC1638" i="1"/>
  <c r="AE1638" i="1" s="1"/>
  <c r="J1637" i="1" l="1"/>
  <c r="F1638" i="1"/>
  <c r="J1638" i="1" s="1"/>
  <c r="Z1696" i="1"/>
  <c r="AA1696" i="1" s="1"/>
  <c r="AH1696" i="1" s="1"/>
  <c r="AJ1697" i="1"/>
  <c r="I1697" i="1"/>
  <c r="H1697" i="1" s="1"/>
  <c r="Y1696" i="1"/>
  <c r="C1697" i="1"/>
  <c r="AC1639" i="1"/>
  <c r="AE1639" i="1" s="1"/>
  <c r="G1639" i="1"/>
  <c r="X1697" i="1"/>
  <c r="A1698" i="1"/>
  <c r="K1697" i="1"/>
  <c r="AB1699" i="1"/>
  <c r="T1634" i="1"/>
  <c r="AF1634" i="1" s="1"/>
  <c r="S1635" i="1"/>
  <c r="M1640" i="1"/>
  <c r="N1640" i="1" s="1"/>
  <c r="P1640" i="1"/>
  <c r="Q1640" i="1"/>
  <c r="L1641" i="1"/>
  <c r="O1638" i="1" l="1"/>
  <c r="R1638" i="1" s="1"/>
  <c r="AB1700" i="1"/>
  <c r="A1699" i="1"/>
  <c r="X1698" i="1"/>
  <c r="K1698" i="1"/>
  <c r="G1640" i="1"/>
  <c r="AC1640" i="1"/>
  <c r="AE1640" i="1" s="1"/>
  <c r="T1635" i="1"/>
  <c r="AF1635" i="1" s="1"/>
  <c r="S1636" i="1"/>
  <c r="Y1697" i="1"/>
  <c r="Z1697" i="1"/>
  <c r="AA1697" i="1" s="1"/>
  <c r="AH1697" i="1" s="1"/>
  <c r="C1698" i="1"/>
  <c r="I1698" i="1"/>
  <c r="H1698" i="1" s="1"/>
  <c r="AJ1698" i="1"/>
  <c r="M1641" i="1"/>
  <c r="N1641" i="1" s="1"/>
  <c r="P1641" i="1"/>
  <c r="Q1641" i="1"/>
  <c r="L1642" i="1"/>
  <c r="F1639" i="1"/>
  <c r="J1639" i="1" s="1"/>
  <c r="O1639" i="1" l="1"/>
  <c r="R1639" i="1" s="1"/>
  <c r="G1641" i="1"/>
  <c r="AC1641" i="1"/>
  <c r="AE1641" i="1" s="1"/>
  <c r="C1699" i="1"/>
  <c r="Y1698" i="1"/>
  <c r="AJ1699" i="1"/>
  <c r="Z1698" i="1"/>
  <c r="AA1698" i="1" s="1"/>
  <c r="AH1698" i="1" s="1"/>
  <c r="I1699" i="1"/>
  <c r="H1699" i="1" s="1"/>
  <c r="M1642" i="1"/>
  <c r="N1642" i="1" s="1"/>
  <c r="P1642" i="1"/>
  <c r="Q1642" i="1"/>
  <c r="L1643" i="1"/>
  <c r="F1640" i="1"/>
  <c r="J1640" i="1" s="1"/>
  <c r="K1699" i="1"/>
  <c r="X1699" i="1"/>
  <c r="A1700" i="1"/>
  <c r="T1636" i="1"/>
  <c r="AF1636" i="1" s="1"/>
  <c r="S1637" i="1"/>
  <c r="AB1701" i="1"/>
  <c r="O1640" i="1" l="1"/>
  <c r="R1640" i="1" s="1"/>
  <c r="AB1702" i="1"/>
  <c r="A1701" i="1"/>
  <c r="K1700" i="1"/>
  <c r="X1700" i="1"/>
  <c r="Y1699" i="1"/>
  <c r="AJ1700" i="1"/>
  <c r="I1700" i="1"/>
  <c r="H1700" i="1" s="1"/>
  <c r="Z1699" i="1"/>
  <c r="AA1699" i="1" s="1"/>
  <c r="AH1699" i="1" s="1"/>
  <c r="C1700" i="1"/>
  <c r="G1642" i="1"/>
  <c r="AC1642" i="1"/>
  <c r="AE1642" i="1" s="1"/>
  <c r="F1641" i="1"/>
  <c r="O1641" i="1" s="1"/>
  <c r="R1641" i="1" s="1"/>
  <c r="T1637" i="1"/>
  <c r="AF1637" i="1" s="1"/>
  <c r="S1638" i="1"/>
  <c r="M1643" i="1"/>
  <c r="N1643" i="1" s="1"/>
  <c r="P1643" i="1"/>
  <c r="Q1643" i="1"/>
  <c r="L1644" i="1"/>
  <c r="G1643" i="1" l="1"/>
  <c r="AC1643" i="1"/>
  <c r="AE1643" i="1" s="1"/>
  <c r="J1641" i="1"/>
  <c r="A1702" i="1"/>
  <c r="X1701" i="1"/>
  <c r="K1701" i="1"/>
  <c r="M1644" i="1"/>
  <c r="N1644" i="1" s="1"/>
  <c r="P1644" i="1"/>
  <c r="Q1644" i="1"/>
  <c r="L1645" i="1"/>
  <c r="T1638" i="1"/>
  <c r="AF1638" i="1" s="1"/>
  <c r="S1639" i="1"/>
  <c r="C1701" i="1"/>
  <c r="Z1700" i="1"/>
  <c r="AA1700" i="1" s="1"/>
  <c r="AH1700" i="1" s="1"/>
  <c r="AJ1701" i="1"/>
  <c r="Y1700" i="1"/>
  <c r="I1701" i="1"/>
  <c r="H1701" i="1" s="1"/>
  <c r="AB1703" i="1"/>
  <c r="F1642" i="1"/>
  <c r="J1642" i="1" s="1"/>
  <c r="O1642" i="1" l="1"/>
  <c r="R1642" i="1" s="1"/>
  <c r="AB1704" i="1"/>
  <c r="T1639" i="1"/>
  <c r="AF1639" i="1" s="1"/>
  <c r="S1640" i="1"/>
  <c r="G1644" i="1"/>
  <c r="AC1644" i="1"/>
  <c r="AE1644" i="1" s="1"/>
  <c r="X1702" i="1"/>
  <c r="A1703" i="1"/>
  <c r="K1702" i="1"/>
  <c r="M1645" i="1"/>
  <c r="N1645" i="1" s="1"/>
  <c r="P1645" i="1"/>
  <c r="Q1645" i="1"/>
  <c r="L1646" i="1"/>
  <c r="Z1701" i="1"/>
  <c r="AA1701" i="1" s="1"/>
  <c r="AH1701" i="1" s="1"/>
  <c r="AJ1702" i="1"/>
  <c r="I1702" i="1"/>
  <c r="H1702" i="1" s="1"/>
  <c r="Y1701" i="1"/>
  <c r="C1702" i="1"/>
  <c r="F1643" i="1"/>
  <c r="J1643" i="1" s="1"/>
  <c r="G1645" i="1" l="1"/>
  <c r="AC1645" i="1"/>
  <c r="AE1645" i="1" s="1"/>
  <c r="K1703" i="1"/>
  <c r="A1704" i="1"/>
  <c r="X1703" i="1"/>
  <c r="T1640" i="1"/>
  <c r="AF1640" i="1" s="1"/>
  <c r="S1641" i="1"/>
  <c r="M1646" i="1"/>
  <c r="N1646" i="1" s="1"/>
  <c r="P1646" i="1"/>
  <c r="Q1646" i="1"/>
  <c r="L1647" i="1"/>
  <c r="Y1702" i="1"/>
  <c r="AJ1703" i="1"/>
  <c r="I1703" i="1"/>
  <c r="H1703" i="1" s="1"/>
  <c r="Z1702" i="1"/>
  <c r="AA1702" i="1" s="1"/>
  <c r="AH1702" i="1" s="1"/>
  <c r="C1703" i="1"/>
  <c r="AB1705" i="1"/>
  <c r="O1643" i="1"/>
  <c r="R1643" i="1" s="1"/>
  <c r="F1644" i="1"/>
  <c r="O1644" i="1" s="1"/>
  <c r="R1644" i="1" s="1"/>
  <c r="J1644" i="1" l="1"/>
  <c r="AC1646" i="1"/>
  <c r="AE1646" i="1" s="1"/>
  <c r="G1646" i="1"/>
  <c r="C1704" i="1"/>
  <c r="Z1703" i="1"/>
  <c r="AA1703" i="1" s="1"/>
  <c r="AH1703" i="1" s="1"/>
  <c r="AJ1704" i="1"/>
  <c r="I1704" i="1"/>
  <c r="H1704" i="1" s="1"/>
  <c r="Y1703" i="1"/>
  <c r="M1647" i="1"/>
  <c r="N1647" i="1" s="1"/>
  <c r="P1647" i="1"/>
  <c r="Q1647" i="1"/>
  <c r="L1648" i="1"/>
  <c r="F1645" i="1"/>
  <c r="J1645" i="1" s="1"/>
  <c r="AB1706" i="1"/>
  <c r="T1641" i="1"/>
  <c r="AF1641" i="1" s="1"/>
  <c r="S1642" i="1"/>
  <c r="A1705" i="1"/>
  <c r="X1704" i="1"/>
  <c r="K1704" i="1"/>
  <c r="O1645" i="1" l="1"/>
  <c r="R1645" i="1" s="1"/>
  <c r="G1647" i="1"/>
  <c r="AC1647" i="1"/>
  <c r="AE1647" i="1" s="1"/>
  <c r="F1646" i="1"/>
  <c r="O1646" i="1" s="1"/>
  <c r="R1646" i="1" s="1"/>
  <c r="X1705" i="1"/>
  <c r="K1705" i="1"/>
  <c r="A1706" i="1"/>
  <c r="AB1707" i="1"/>
  <c r="M1648" i="1"/>
  <c r="N1648" i="1" s="1"/>
  <c r="P1648" i="1"/>
  <c r="Q1648" i="1"/>
  <c r="L1649" i="1"/>
  <c r="Y1704" i="1"/>
  <c r="C1705" i="1"/>
  <c r="Z1704" i="1"/>
  <c r="AA1704" i="1" s="1"/>
  <c r="AH1704" i="1" s="1"/>
  <c r="AJ1705" i="1"/>
  <c r="I1705" i="1"/>
  <c r="H1705" i="1" s="1"/>
  <c r="T1642" i="1"/>
  <c r="AF1642" i="1" s="1"/>
  <c r="S1643" i="1"/>
  <c r="J1646" i="1" l="1"/>
  <c r="G1648" i="1"/>
  <c r="AC1648" i="1"/>
  <c r="AE1648" i="1" s="1"/>
  <c r="T1643" i="1"/>
  <c r="AF1643" i="1" s="1"/>
  <c r="S1644" i="1"/>
  <c r="M1649" i="1"/>
  <c r="N1649" i="1" s="1"/>
  <c r="P1649" i="1"/>
  <c r="Q1649" i="1"/>
  <c r="L1650" i="1"/>
  <c r="AB1708" i="1"/>
  <c r="Y1705" i="1"/>
  <c r="AJ1706" i="1"/>
  <c r="Z1705" i="1"/>
  <c r="AA1705" i="1" s="1"/>
  <c r="AH1705" i="1" s="1"/>
  <c r="I1706" i="1"/>
  <c r="H1706" i="1" s="1"/>
  <c r="C1706" i="1"/>
  <c r="F1647" i="1"/>
  <c r="J1647" i="1" s="1"/>
  <c r="X1706" i="1"/>
  <c r="A1707" i="1"/>
  <c r="K1706" i="1"/>
  <c r="O1647" i="1" l="1"/>
  <c r="R1647" i="1" s="1"/>
  <c r="G1649" i="1"/>
  <c r="AC1649" i="1"/>
  <c r="AE1649" i="1" s="1"/>
  <c r="M1650" i="1"/>
  <c r="N1650" i="1" s="1"/>
  <c r="P1650" i="1"/>
  <c r="Q1650" i="1"/>
  <c r="L1651" i="1"/>
  <c r="T1644" i="1"/>
  <c r="AF1644" i="1" s="1"/>
  <c r="S1645" i="1"/>
  <c r="A1708" i="1"/>
  <c r="K1707" i="1"/>
  <c r="X1707" i="1"/>
  <c r="F1648" i="1"/>
  <c r="O1648" i="1" s="1"/>
  <c r="R1648" i="1" s="1"/>
  <c r="I1707" i="1"/>
  <c r="H1707" i="1" s="1"/>
  <c r="Y1706" i="1"/>
  <c r="C1707" i="1"/>
  <c r="Z1706" i="1"/>
  <c r="AA1706" i="1" s="1"/>
  <c r="AH1706" i="1" s="1"/>
  <c r="AJ1707" i="1"/>
  <c r="AB1709" i="1"/>
  <c r="J1648" i="1" l="1"/>
  <c r="T1645" i="1"/>
  <c r="AF1645" i="1" s="1"/>
  <c r="S1646" i="1"/>
  <c r="G1650" i="1"/>
  <c r="AC1650" i="1"/>
  <c r="AE1650" i="1" s="1"/>
  <c r="AJ1708" i="1"/>
  <c r="Y1707" i="1"/>
  <c r="C1708" i="1"/>
  <c r="Z1707" i="1"/>
  <c r="AA1707" i="1" s="1"/>
  <c r="AH1707" i="1" s="1"/>
  <c r="I1708" i="1"/>
  <c r="H1708" i="1" s="1"/>
  <c r="M1651" i="1"/>
  <c r="N1651" i="1" s="1"/>
  <c r="P1651" i="1"/>
  <c r="Q1651" i="1"/>
  <c r="L1652" i="1"/>
  <c r="AB1710" i="1"/>
  <c r="A1709" i="1"/>
  <c r="X1708" i="1"/>
  <c r="K1708" i="1"/>
  <c r="F1649" i="1"/>
  <c r="J1649" i="1" s="1"/>
  <c r="G1651" i="1" l="1"/>
  <c r="AC1651" i="1"/>
  <c r="AE1651" i="1" s="1"/>
  <c r="M1652" i="1"/>
  <c r="N1652" i="1" s="1"/>
  <c r="P1652" i="1"/>
  <c r="Q1652" i="1"/>
  <c r="L1653" i="1"/>
  <c r="O1649" i="1"/>
  <c r="R1649" i="1" s="1"/>
  <c r="AB1711" i="1"/>
  <c r="F1650" i="1"/>
  <c r="J1650" i="1" s="1"/>
  <c r="T1646" i="1"/>
  <c r="AF1646" i="1" s="1"/>
  <c r="S1647" i="1"/>
  <c r="X1709" i="1"/>
  <c r="A1710" i="1"/>
  <c r="K1709" i="1"/>
  <c r="AJ1709" i="1"/>
  <c r="Y1708" i="1"/>
  <c r="Z1708" i="1"/>
  <c r="AA1708" i="1" s="1"/>
  <c r="AH1708" i="1" s="1"/>
  <c r="C1709" i="1"/>
  <c r="I1709" i="1"/>
  <c r="H1709" i="1" s="1"/>
  <c r="O1650" i="1" l="1"/>
  <c r="R1650" i="1" s="1"/>
  <c r="G1652" i="1"/>
  <c r="AC1652" i="1"/>
  <c r="AE1652" i="1" s="1"/>
  <c r="X1710" i="1"/>
  <c r="K1710" i="1"/>
  <c r="A1711" i="1"/>
  <c r="M1653" i="1"/>
  <c r="N1653" i="1" s="1"/>
  <c r="L1654" i="1"/>
  <c r="Y1709" i="1"/>
  <c r="C1710" i="1"/>
  <c r="Z1709" i="1"/>
  <c r="AA1709" i="1" s="1"/>
  <c r="AH1709" i="1" s="1"/>
  <c r="AJ1710" i="1"/>
  <c r="I1710" i="1"/>
  <c r="H1710" i="1" s="1"/>
  <c r="T1647" i="1"/>
  <c r="AF1647" i="1" s="1"/>
  <c r="S1648" i="1"/>
  <c r="F1651" i="1"/>
  <c r="J1651" i="1" s="1"/>
  <c r="AB1712" i="1"/>
  <c r="AB1713" i="1" l="1"/>
  <c r="O1651" i="1"/>
  <c r="R1651" i="1" s="1"/>
  <c r="G1653" i="1"/>
  <c r="AC1653" i="1"/>
  <c r="AE1653" i="1" s="1"/>
  <c r="Y1710" i="1"/>
  <c r="AJ1711" i="1"/>
  <c r="Z1710" i="1"/>
  <c r="AA1710" i="1" s="1"/>
  <c r="AH1710" i="1" s="1"/>
  <c r="C1711" i="1"/>
  <c r="I1711" i="1"/>
  <c r="H1711" i="1" s="1"/>
  <c r="T1648" i="1"/>
  <c r="AF1648" i="1" s="1"/>
  <c r="S1649" i="1"/>
  <c r="M1654" i="1"/>
  <c r="N1654" i="1" s="1"/>
  <c r="L1655" i="1"/>
  <c r="X1711" i="1"/>
  <c r="A1712" i="1"/>
  <c r="K1711" i="1"/>
  <c r="F1652" i="1"/>
  <c r="O1652" i="1" s="1"/>
  <c r="J1652" i="1" l="1"/>
  <c r="Z1711" i="1"/>
  <c r="AA1711" i="1" s="1"/>
  <c r="AH1711" i="1" s="1"/>
  <c r="AJ1712" i="1"/>
  <c r="Y1711" i="1"/>
  <c r="C1712" i="1"/>
  <c r="I1712" i="1"/>
  <c r="H1712" i="1" s="1"/>
  <c r="X1712" i="1"/>
  <c r="A1713" i="1"/>
  <c r="K1712" i="1"/>
  <c r="AB1714" i="1"/>
  <c r="AC1654" i="1"/>
  <c r="AE1654" i="1" s="1"/>
  <c r="G1654" i="1"/>
  <c r="R1652" i="1"/>
  <c r="P1653" i="1"/>
  <c r="M1655" i="1"/>
  <c r="N1655" i="1" s="1"/>
  <c r="L1656" i="1"/>
  <c r="T1649" i="1"/>
  <c r="AF1649" i="1" s="1"/>
  <c r="S1650" i="1"/>
  <c r="F1653" i="1"/>
  <c r="F1654" i="1" l="1"/>
  <c r="O1654" i="1" s="1"/>
  <c r="O1653" i="1"/>
  <c r="M1656" i="1"/>
  <c r="N1656" i="1" s="1"/>
  <c r="L1657" i="1"/>
  <c r="Q1653" i="1"/>
  <c r="Q1654" i="1" s="1"/>
  <c r="Q1655" i="1" s="1"/>
  <c r="Q1656" i="1" s="1"/>
  <c r="P1654" i="1"/>
  <c r="P1655" i="1" s="1"/>
  <c r="P1656" i="1" s="1"/>
  <c r="X1713" i="1"/>
  <c r="K1713" i="1"/>
  <c r="A1714" i="1"/>
  <c r="AB1715" i="1"/>
  <c r="Y1712" i="1"/>
  <c r="I1713" i="1"/>
  <c r="H1713" i="1" s="1"/>
  <c r="Z1712" i="1"/>
  <c r="AA1712" i="1" s="1"/>
  <c r="AH1712" i="1" s="1"/>
  <c r="C1713" i="1"/>
  <c r="AJ1713" i="1"/>
  <c r="J1653" i="1"/>
  <c r="T1650" i="1"/>
  <c r="AF1650" i="1" s="1"/>
  <c r="S1651" i="1"/>
  <c r="G1655" i="1"/>
  <c r="AC1655" i="1"/>
  <c r="AE1655" i="1" s="1"/>
  <c r="J1654" i="1" l="1"/>
  <c r="F1655" i="1"/>
  <c r="J1655" i="1" s="1"/>
  <c r="A1715" i="1"/>
  <c r="X1714" i="1"/>
  <c r="K1714" i="1"/>
  <c r="AC1656" i="1"/>
  <c r="AE1656" i="1" s="1"/>
  <c r="G1656" i="1"/>
  <c r="R1654" i="1"/>
  <c r="M1657" i="1"/>
  <c r="N1657" i="1" s="1"/>
  <c r="P1657" i="1"/>
  <c r="Q1657" i="1"/>
  <c r="L1658" i="1"/>
  <c r="R1653" i="1"/>
  <c r="AB1716" i="1"/>
  <c r="T1651" i="1"/>
  <c r="AF1651" i="1" s="1"/>
  <c r="S1652" i="1"/>
  <c r="Y1713" i="1"/>
  <c r="AJ1714" i="1"/>
  <c r="Z1713" i="1"/>
  <c r="AA1713" i="1" s="1"/>
  <c r="AH1713" i="1" s="1"/>
  <c r="C1714" i="1"/>
  <c r="I1714" i="1"/>
  <c r="H1714" i="1" s="1"/>
  <c r="O1655" i="1" l="1"/>
  <c r="R1655" i="1" s="1"/>
  <c r="T1652" i="1"/>
  <c r="S1653" i="1"/>
  <c r="AB1717" i="1"/>
  <c r="F1656" i="1"/>
  <c r="J1656" i="1" s="1"/>
  <c r="AC1657" i="1"/>
  <c r="AE1657" i="1" s="1"/>
  <c r="G1657" i="1"/>
  <c r="X1715" i="1"/>
  <c r="K1715" i="1"/>
  <c r="A1716" i="1"/>
  <c r="M1658" i="1"/>
  <c r="N1658" i="1" s="1"/>
  <c r="P1658" i="1"/>
  <c r="Q1658" i="1"/>
  <c r="L1659" i="1"/>
  <c r="AJ1715" i="1"/>
  <c r="Y1714" i="1"/>
  <c r="I1715" i="1"/>
  <c r="H1715" i="1" s="1"/>
  <c r="Z1714" i="1"/>
  <c r="C1715" i="1"/>
  <c r="O1656" i="1" l="1"/>
  <c r="R1656" i="1" s="1"/>
  <c r="AB1718" i="1"/>
  <c r="AJ1716" i="1"/>
  <c r="Z1715" i="1"/>
  <c r="AA1715" i="1" s="1"/>
  <c r="AH1715" i="1" s="1"/>
  <c r="C1716" i="1"/>
  <c r="Y1715" i="1"/>
  <c r="I1716" i="1"/>
  <c r="H1716" i="1" s="1"/>
  <c r="G1658" i="1"/>
  <c r="AC1658" i="1"/>
  <c r="AE1658" i="1" s="1"/>
  <c r="A1717" i="1"/>
  <c r="X1716" i="1"/>
  <c r="K1716" i="1"/>
  <c r="F1657" i="1"/>
  <c r="J1657" i="1" s="1"/>
  <c r="T1653" i="1"/>
  <c r="AF1653" i="1" s="1"/>
  <c r="S1654" i="1"/>
  <c r="M1659" i="1"/>
  <c r="N1659" i="1" s="1"/>
  <c r="P1659" i="1"/>
  <c r="Q1659" i="1"/>
  <c r="L1660" i="1"/>
  <c r="AF1652" i="1"/>
  <c r="AA1652" i="1"/>
  <c r="O1657" i="1" l="1"/>
  <c r="R1657" i="1" s="1"/>
  <c r="M1660" i="1"/>
  <c r="N1660" i="1" s="1"/>
  <c r="P1660" i="1"/>
  <c r="Q1660" i="1"/>
  <c r="L1661" i="1"/>
  <c r="Z1716" i="1"/>
  <c r="AA1716" i="1" s="1"/>
  <c r="AH1716" i="1" s="1"/>
  <c r="AJ1717" i="1"/>
  <c r="Y1716" i="1"/>
  <c r="C1717" i="1"/>
  <c r="I1717" i="1"/>
  <c r="H1717" i="1" s="1"/>
  <c r="AB1719" i="1"/>
  <c r="AH1652" i="1"/>
  <c r="T1654" i="1"/>
  <c r="AF1654" i="1" s="1"/>
  <c r="S1655" i="1"/>
  <c r="X1717" i="1"/>
  <c r="K1717" i="1"/>
  <c r="A1718" i="1"/>
  <c r="AC1659" i="1"/>
  <c r="AE1659" i="1" s="1"/>
  <c r="G1659" i="1"/>
  <c r="F1658" i="1"/>
  <c r="J1658" i="1" s="1"/>
  <c r="O1658" i="1" l="1"/>
  <c r="R1658" i="1" s="1"/>
  <c r="A1719" i="1"/>
  <c r="K1718" i="1"/>
  <c r="X1718" i="1"/>
  <c r="M1661" i="1"/>
  <c r="N1661" i="1" s="1"/>
  <c r="P1661" i="1"/>
  <c r="Q1661" i="1"/>
  <c r="L1662" i="1"/>
  <c r="F1659" i="1"/>
  <c r="O1659" i="1" s="1"/>
  <c r="R1659" i="1" s="1"/>
  <c r="T1655" i="1"/>
  <c r="S1656" i="1"/>
  <c r="Y1717" i="1"/>
  <c r="C1718" i="1"/>
  <c r="I1718" i="1"/>
  <c r="H1718" i="1" s="1"/>
  <c r="Z1717" i="1"/>
  <c r="AA1717" i="1" s="1"/>
  <c r="AH1717" i="1" s="1"/>
  <c r="AJ1718" i="1"/>
  <c r="AB1720" i="1"/>
  <c r="AC1660" i="1"/>
  <c r="AE1660" i="1" s="1"/>
  <c r="G1660" i="1"/>
  <c r="AF1657" i="1" l="1"/>
  <c r="AF1655" i="1"/>
  <c r="J1659" i="1"/>
  <c r="X1719" i="1"/>
  <c r="A1720" i="1"/>
  <c r="K1719" i="1"/>
  <c r="AB1721" i="1"/>
  <c r="T1656" i="1"/>
  <c r="AF1656" i="1" s="1"/>
  <c r="S1657" i="1"/>
  <c r="I1719" i="1"/>
  <c r="H1719" i="1" s="1"/>
  <c r="Y1718" i="1"/>
  <c r="C1719" i="1"/>
  <c r="Z1718" i="1"/>
  <c r="AA1718" i="1" s="1"/>
  <c r="AH1718" i="1" s="1"/>
  <c r="AJ1719" i="1"/>
  <c r="G1661" i="1"/>
  <c r="AC1661" i="1"/>
  <c r="AE1661" i="1" s="1"/>
  <c r="F1660" i="1"/>
  <c r="O1660" i="1" s="1"/>
  <c r="R1660" i="1" s="1"/>
  <c r="M1662" i="1"/>
  <c r="N1662" i="1" s="1"/>
  <c r="P1662" i="1"/>
  <c r="Q1662" i="1"/>
  <c r="L1663" i="1"/>
  <c r="A1721" i="1" l="1"/>
  <c r="X1720" i="1"/>
  <c r="K1720" i="1"/>
  <c r="AB1722" i="1"/>
  <c r="AC1662" i="1"/>
  <c r="AE1662" i="1" s="1"/>
  <c r="G1662" i="1"/>
  <c r="J1660" i="1"/>
  <c r="Y1719" i="1"/>
  <c r="Z1719" i="1"/>
  <c r="AA1719" i="1" s="1"/>
  <c r="AH1719" i="1" s="1"/>
  <c r="C1720" i="1"/>
  <c r="AJ1720" i="1"/>
  <c r="I1720" i="1"/>
  <c r="H1720" i="1" s="1"/>
  <c r="M1663" i="1"/>
  <c r="N1663" i="1" s="1"/>
  <c r="P1663" i="1"/>
  <c r="Q1663" i="1"/>
  <c r="L1664" i="1"/>
  <c r="F1661" i="1"/>
  <c r="J1661" i="1" s="1"/>
  <c r="T1657" i="1"/>
  <c r="S1658" i="1"/>
  <c r="T1658" i="1" l="1"/>
  <c r="AF1658" i="1" s="1"/>
  <c r="S1659" i="1"/>
  <c r="M1664" i="1"/>
  <c r="N1664" i="1" s="1"/>
  <c r="P1664" i="1"/>
  <c r="Q1664" i="1"/>
  <c r="L1665" i="1"/>
  <c r="O1661" i="1"/>
  <c r="R1661" i="1" s="1"/>
  <c r="F1662" i="1"/>
  <c r="O1662" i="1" s="1"/>
  <c r="R1662" i="1" s="1"/>
  <c r="A1722" i="1"/>
  <c r="K1721" i="1"/>
  <c r="X1721" i="1"/>
  <c r="AC1663" i="1"/>
  <c r="AE1663" i="1" s="1"/>
  <c r="G1663" i="1"/>
  <c r="AB1723" i="1"/>
  <c r="Y1720" i="1"/>
  <c r="Z1720" i="1"/>
  <c r="AA1720" i="1" s="1"/>
  <c r="AH1720" i="1" s="1"/>
  <c r="C1721" i="1"/>
  <c r="I1721" i="1"/>
  <c r="H1721" i="1" s="1"/>
  <c r="AJ1721" i="1"/>
  <c r="J1662" i="1" l="1"/>
  <c r="X1722" i="1"/>
  <c r="K1722" i="1"/>
  <c r="A1723" i="1"/>
  <c r="Y1721" i="1"/>
  <c r="C1722" i="1"/>
  <c r="I1722" i="1"/>
  <c r="H1722" i="1" s="1"/>
  <c r="Z1721" i="1"/>
  <c r="AA1721" i="1" s="1"/>
  <c r="AH1721" i="1" s="1"/>
  <c r="AJ1722" i="1"/>
  <c r="M1665" i="1"/>
  <c r="N1665" i="1" s="1"/>
  <c r="P1665" i="1"/>
  <c r="Q1665" i="1"/>
  <c r="L1666" i="1"/>
  <c r="T1659" i="1"/>
  <c r="AF1659" i="1" s="1"/>
  <c r="S1660" i="1"/>
  <c r="AB1724" i="1"/>
  <c r="F1663" i="1"/>
  <c r="O1663" i="1" s="1"/>
  <c r="R1663" i="1" s="1"/>
  <c r="G1664" i="1"/>
  <c r="AC1664" i="1"/>
  <c r="AE1664" i="1" s="1"/>
  <c r="J1663" i="1" l="1"/>
  <c r="F1664" i="1"/>
  <c r="O1664" i="1" s="1"/>
  <c r="R1664" i="1" s="1"/>
  <c r="T1660" i="1"/>
  <c r="AF1660" i="1" s="1"/>
  <c r="S1661" i="1"/>
  <c r="K1723" i="1"/>
  <c r="A1724" i="1"/>
  <c r="X1723" i="1"/>
  <c r="G1665" i="1"/>
  <c r="AC1665" i="1"/>
  <c r="AE1665" i="1" s="1"/>
  <c r="M1666" i="1"/>
  <c r="N1666" i="1" s="1"/>
  <c r="P1666" i="1"/>
  <c r="Q1666" i="1"/>
  <c r="L1667" i="1"/>
  <c r="AB1725" i="1"/>
  <c r="Y1722" i="1"/>
  <c r="I1723" i="1"/>
  <c r="H1723" i="1" s="1"/>
  <c r="C1723" i="1"/>
  <c r="Z1722" i="1"/>
  <c r="AA1722" i="1" s="1"/>
  <c r="AH1722" i="1" s="1"/>
  <c r="AJ1723" i="1"/>
  <c r="J1664" i="1" l="1"/>
  <c r="F1665" i="1"/>
  <c r="J1665" i="1" s="1"/>
  <c r="G1666" i="1"/>
  <c r="AC1666" i="1"/>
  <c r="AE1666" i="1" s="1"/>
  <c r="Z1723" i="1"/>
  <c r="AA1723" i="1" s="1"/>
  <c r="AH1723" i="1" s="1"/>
  <c r="AJ1724" i="1"/>
  <c r="Y1723" i="1"/>
  <c r="I1724" i="1"/>
  <c r="H1724" i="1" s="1"/>
  <c r="C1724" i="1"/>
  <c r="T1661" i="1"/>
  <c r="AF1661" i="1" s="1"/>
  <c r="S1662" i="1"/>
  <c r="AB1726" i="1"/>
  <c r="M1667" i="1"/>
  <c r="N1667" i="1" s="1"/>
  <c r="P1667" i="1"/>
  <c r="Q1667" i="1"/>
  <c r="L1668" i="1"/>
  <c r="X1724" i="1"/>
  <c r="K1724" i="1"/>
  <c r="A1725" i="1"/>
  <c r="G1667" i="1" l="1"/>
  <c r="AC1667" i="1"/>
  <c r="AE1667" i="1" s="1"/>
  <c r="O1665" i="1"/>
  <c r="R1665" i="1" s="1"/>
  <c r="K1725" i="1"/>
  <c r="X1725" i="1"/>
  <c r="A1726" i="1"/>
  <c r="M1668" i="1"/>
  <c r="N1668" i="1" s="1"/>
  <c r="P1668" i="1"/>
  <c r="Q1668" i="1"/>
  <c r="L1669" i="1"/>
  <c r="AB1727" i="1"/>
  <c r="T1662" i="1"/>
  <c r="AF1662" i="1" s="1"/>
  <c r="S1663" i="1"/>
  <c r="AJ1725" i="1"/>
  <c r="Y1724" i="1"/>
  <c r="C1725" i="1"/>
  <c r="I1725" i="1"/>
  <c r="H1725" i="1" s="1"/>
  <c r="Z1724" i="1"/>
  <c r="AA1724" i="1" s="1"/>
  <c r="AH1724" i="1" s="1"/>
  <c r="F1666" i="1"/>
  <c r="J1666" i="1" s="1"/>
  <c r="O1666" i="1" l="1"/>
  <c r="R1666" i="1" s="1"/>
  <c r="T1663" i="1"/>
  <c r="AF1663" i="1" s="1"/>
  <c r="S1664" i="1"/>
  <c r="Z1725" i="1"/>
  <c r="AA1725" i="1" s="1"/>
  <c r="AH1725" i="1" s="1"/>
  <c r="C1726" i="1"/>
  <c r="I1726" i="1"/>
  <c r="H1726" i="1" s="1"/>
  <c r="Y1725" i="1"/>
  <c r="AJ1726" i="1"/>
  <c r="AC1668" i="1"/>
  <c r="AE1668" i="1" s="1"/>
  <c r="G1668" i="1"/>
  <c r="F1667" i="1"/>
  <c r="O1667" i="1" s="1"/>
  <c r="R1667" i="1" s="1"/>
  <c r="AB1728" i="1"/>
  <c r="M1669" i="1"/>
  <c r="N1669" i="1" s="1"/>
  <c r="P1669" i="1"/>
  <c r="Q1669" i="1"/>
  <c r="L1670" i="1"/>
  <c r="X1726" i="1"/>
  <c r="A1727" i="1"/>
  <c r="K1726" i="1"/>
  <c r="J1667" i="1" l="1"/>
  <c r="A1728" i="1"/>
  <c r="X1727" i="1"/>
  <c r="K1727" i="1"/>
  <c r="M1670" i="1"/>
  <c r="N1670" i="1" s="1"/>
  <c r="P1670" i="1"/>
  <c r="Q1670" i="1"/>
  <c r="L1671" i="1"/>
  <c r="AB1729" i="1"/>
  <c r="G1669" i="1"/>
  <c r="AC1669" i="1"/>
  <c r="AE1669" i="1" s="1"/>
  <c r="Y1726" i="1"/>
  <c r="C1727" i="1"/>
  <c r="Z1726" i="1"/>
  <c r="AA1726" i="1" s="1"/>
  <c r="AH1726" i="1" s="1"/>
  <c r="AJ1727" i="1"/>
  <c r="I1727" i="1"/>
  <c r="H1727" i="1" s="1"/>
  <c r="F1668" i="1"/>
  <c r="O1668" i="1" s="1"/>
  <c r="R1668" i="1" s="1"/>
  <c r="T1664" i="1"/>
  <c r="AF1664" i="1" s="1"/>
  <c r="S1665" i="1"/>
  <c r="J1668" i="1" l="1"/>
  <c r="M1671" i="1"/>
  <c r="N1671" i="1" s="1"/>
  <c r="P1671" i="1"/>
  <c r="Q1671" i="1"/>
  <c r="L1672" i="1"/>
  <c r="F1669" i="1"/>
  <c r="O1669" i="1" s="1"/>
  <c r="R1669" i="1" s="1"/>
  <c r="AB1730" i="1"/>
  <c r="T1665" i="1"/>
  <c r="AF1665" i="1" s="1"/>
  <c r="S1666" i="1"/>
  <c r="Y1727" i="1"/>
  <c r="I1728" i="1"/>
  <c r="H1728" i="1" s="1"/>
  <c r="Z1727" i="1"/>
  <c r="AA1727" i="1" s="1"/>
  <c r="AH1727" i="1" s="1"/>
  <c r="AJ1728" i="1"/>
  <c r="C1728" i="1"/>
  <c r="G1670" i="1"/>
  <c r="AC1670" i="1"/>
  <c r="AE1670" i="1" s="1"/>
  <c r="K1728" i="1"/>
  <c r="A1729" i="1"/>
  <c r="X1728" i="1"/>
  <c r="J1669" i="1" l="1"/>
  <c r="F1670" i="1"/>
  <c r="J1670" i="1" s="1"/>
  <c r="T1666" i="1"/>
  <c r="AF1666" i="1" s="1"/>
  <c r="S1667" i="1"/>
  <c r="X1729" i="1"/>
  <c r="A1730" i="1"/>
  <c r="K1729" i="1"/>
  <c r="Y1728" i="1"/>
  <c r="AJ1729" i="1"/>
  <c r="I1729" i="1"/>
  <c r="H1729" i="1" s="1"/>
  <c r="Z1728" i="1"/>
  <c r="AA1728" i="1" s="1"/>
  <c r="AH1728" i="1" s="1"/>
  <c r="C1729" i="1"/>
  <c r="AB1731" i="1"/>
  <c r="AC1671" i="1"/>
  <c r="AE1671" i="1" s="1"/>
  <c r="G1671" i="1"/>
  <c r="M1672" i="1"/>
  <c r="N1672" i="1" s="1"/>
  <c r="P1672" i="1"/>
  <c r="Q1672" i="1"/>
  <c r="L1673" i="1"/>
  <c r="O1670" i="1" l="1"/>
  <c r="R1670" i="1" s="1"/>
  <c r="M1673" i="1"/>
  <c r="N1673" i="1" s="1"/>
  <c r="P1673" i="1"/>
  <c r="Q1673" i="1"/>
  <c r="L1674" i="1"/>
  <c r="F1671" i="1"/>
  <c r="J1671" i="1" s="1"/>
  <c r="AB1732" i="1"/>
  <c r="A1731" i="1"/>
  <c r="X1730" i="1"/>
  <c r="K1730" i="1"/>
  <c r="G1672" i="1"/>
  <c r="AC1672" i="1"/>
  <c r="AE1672" i="1" s="1"/>
  <c r="AJ1730" i="1"/>
  <c r="Z1729" i="1"/>
  <c r="AA1729" i="1" s="1"/>
  <c r="AH1729" i="1" s="1"/>
  <c r="C1730" i="1"/>
  <c r="I1730" i="1"/>
  <c r="H1730" i="1" s="1"/>
  <c r="Y1729" i="1"/>
  <c r="T1667" i="1"/>
  <c r="AF1667" i="1" s="1"/>
  <c r="S1668" i="1"/>
  <c r="O1671" i="1" l="1"/>
  <c r="R1671" i="1" s="1"/>
  <c r="AB1733" i="1"/>
  <c r="X1731" i="1"/>
  <c r="K1731" i="1"/>
  <c r="A1732" i="1"/>
  <c r="T1668" i="1"/>
  <c r="AF1668" i="1" s="1"/>
  <c r="S1669" i="1"/>
  <c r="G1673" i="1"/>
  <c r="AC1673" i="1"/>
  <c r="AE1673" i="1" s="1"/>
  <c r="F1672" i="1"/>
  <c r="O1672" i="1" s="1"/>
  <c r="R1672" i="1" s="1"/>
  <c r="I1731" i="1"/>
  <c r="H1731" i="1" s="1"/>
  <c r="Y1730" i="1"/>
  <c r="AJ1731" i="1"/>
  <c r="Z1730" i="1"/>
  <c r="AA1730" i="1" s="1"/>
  <c r="AH1730" i="1" s="1"/>
  <c r="C1731" i="1"/>
  <c r="M1674" i="1"/>
  <c r="N1674" i="1" s="1"/>
  <c r="P1674" i="1"/>
  <c r="Q1674" i="1"/>
  <c r="L1675" i="1"/>
  <c r="J1672" i="1" l="1"/>
  <c r="F1673" i="1"/>
  <c r="J1673" i="1" s="1"/>
  <c r="Y1731" i="1"/>
  <c r="Z1731" i="1"/>
  <c r="AA1731" i="1" s="1"/>
  <c r="AH1731" i="1" s="1"/>
  <c r="C1732" i="1"/>
  <c r="I1732" i="1"/>
  <c r="H1732" i="1" s="1"/>
  <c r="AJ1732" i="1"/>
  <c r="G1674" i="1"/>
  <c r="AC1674" i="1"/>
  <c r="AE1674" i="1" s="1"/>
  <c r="M1675" i="1"/>
  <c r="N1675" i="1" s="1"/>
  <c r="P1675" i="1"/>
  <c r="Q1675" i="1"/>
  <c r="L1676" i="1"/>
  <c r="X1732" i="1"/>
  <c r="K1732" i="1"/>
  <c r="A1733" i="1"/>
  <c r="AB1734" i="1"/>
  <c r="T1669" i="1"/>
  <c r="AF1669" i="1" s="1"/>
  <c r="S1670" i="1"/>
  <c r="O1673" i="1" l="1"/>
  <c r="R1673" i="1" s="1"/>
  <c r="AC1675" i="1"/>
  <c r="AE1675" i="1" s="1"/>
  <c r="G1675" i="1"/>
  <c r="X1733" i="1"/>
  <c r="K1733" i="1"/>
  <c r="A1734" i="1"/>
  <c r="T1670" i="1"/>
  <c r="AF1670" i="1" s="1"/>
  <c r="S1671" i="1"/>
  <c r="M1676" i="1"/>
  <c r="N1676" i="1" s="1"/>
  <c r="P1676" i="1"/>
  <c r="Q1676" i="1"/>
  <c r="L1677" i="1"/>
  <c r="F1674" i="1"/>
  <c r="J1674" i="1" s="1"/>
  <c r="AB1735" i="1"/>
  <c r="Z1732" i="1"/>
  <c r="AA1732" i="1" s="1"/>
  <c r="AH1732" i="1" s="1"/>
  <c r="AJ1733" i="1"/>
  <c r="I1733" i="1"/>
  <c r="H1733" i="1" s="1"/>
  <c r="Y1732" i="1"/>
  <c r="C1733" i="1"/>
  <c r="O1674" i="1" l="1"/>
  <c r="R1674" i="1" s="1"/>
  <c r="AC1676" i="1"/>
  <c r="AE1676" i="1" s="1"/>
  <c r="G1676" i="1"/>
  <c r="AB1736" i="1"/>
  <c r="M1677" i="1"/>
  <c r="N1677" i="1" s="1"/>
  <c r="P1677" i="1"/>
  <c r="Q1677" i="1"/>
  <c r="L1678" i="1"/>
  <c r="T1671" i="1"/>
  <c r="AF1671" i="1" s="1"/>
  <c r="S1672" i="1"/>
  <c r="Z1733" i="1"/>
  <c r="AA1733" i="1" s="1"/>
  <c r="AH1733" i="1" s="1"/>
  <c r="C1734" i="1"/>
  <c r="Y1733" i="1"/>
  <c r="AJ1734" i="1"/>
  <c r="I1734" i="1"/>
  <c r="H1734" i="1" s="1"/>
  <c r="F1675" i="1"/>
  <c r="J1675" i="1" s="1"/>
  <c r="X1734" i="1"/>
  <c r="A1735" i="1"/>
  <c r="K1734" i="1"/>
  <c r="T1672" i="1" l="1"/>
  <c r="AF1672" i="1" s="1"/>
  <c r="S1673" i="1"/>
  <c r="F1676" i="1"/>
  <c r="O1676" i="1" s="1"/>
  <c r="R1676" i="1" s="1"/>
  <c r="AC1677" i="1"/>
  <c r="AE1677" i="1" s="1"/>
  <c r="G1677" i="1"/>
  <c r="K1735" i="1"/>
  <c r="X1735" i="1"/>
  <c r="A1736" i="1"/>
  <c r="O1675" i="1"/>
  <c r="R1675" i="1" s="1"/>
  <c r="M1678" i="1"/>
  <c r="N1678" i="1" s="1"/>
  <c r="P1678" i="1"/>
  <c r="Q1678" i="1"/>
  <c r="L1679" i="1"/>
  <c r="AB1737" i="1"/>
  <c r="C1735" i="1"/>
  <c r="Z1734" i="1"/>
  <c r="AA1734" i="1" s="1"/>
  <c r="AH1734" i="1" s="1"/>
  <c r="AJ1735" i="1"/>
  <c r="I1735" i="1"/>
  <c r="H1735" i="1" s="1"/>
  <c r="Y1734" i="1"/>
  <c r="J1676" i="1" l="1"/>
  <c r="T1673" i="1"/>
  <c r="AF1673" i="1" s="1"/>
  <c r="S1674" i="1"/>
  <c r="AB1738" i="1"/>
  <c r="A1737" i="1"/>
  <c r="X1736" i="1"/>
  <c r="K1736" i="1"/>
  <c r="AC1678" i="1"/>
  <c r="AE1678" i="1" s="1"/>
  <c r="G1678" i="1"/>
  <c r="Z1735" i="1"/>
  <c r="AA1735" i="1" s="1"/>
  <c r="AH1735" i="1" s="1"/>
  <c r="AJ1736" i="1"/>
  <c r="C1736" i="1"/>
  <c r="Y1735" i="1"/>
  <c r="I1736" i="1"/>
  <c r="H1736" i="1" s="1"/>
  <c r="M1679" i="1"/>
  <c r="N1679" i="1" s="1"/>
  <c r="AC1679" i="1" s="1"/>
  <c r="AE1679" i="1" s="1"/>
  <c r="P1679" i="1"/>
  <c r="Q1679" i="1"/>
  <c r="L1680" i="1"/>
  <c r="F1677" i="1"/>
  <c r="O1677" i="1" s="1"/>
  <c r="R1677" i="1" s="1"/>
  <c r="Y1736" i="1" l="1"/>
  <c r="C1737" i="1"/>
  <c r="Z1736" i="1"/>
  <c r="AA1736" i="1" s="1"/>
  <c r="AH1736" i="1" s="1"/>
  <c r="AJ1737" i="1"/>
  <c r="I1737" i="1"/>
  <c r="H1737" i="1" s="1"/>
  <c r="AB1739" i="1"/>
  <c r="M1680" i="1"/>
  <c r="N1680" i="1" s="1"/>
  <c r="P1680" i="1"/>
  <c r="Q1680" i="1"/>
  <c r="L1681" i="1"/>
  <c r="J1677" i="1"/>
  <c r="A1738" i="1"/>
  <c r="K1737" i="1"/>
  <c r="X1737" i="1"/>
  <c r="T1674" i="1"/>
  <c r="AF1674" i="1" s="1"/>
  <c r="S1675" i="1"/>
  <c r="G1679" i="1"/>
  <c r="F1678" i="1"/>
  <c r="O1678" i="1" s="1"/>
  <c r="R1678" i="1" s="1"/>
  <c r="Y1737" i="1" l="1"/>
  <c r="AJ1738" i="1"/>
  <c r="Z1737" i="1"/>
  <c r="AA1737" i="1" s="1"/>
  <c r="AH1737" i="1" s="1"/>
  <c r="C1738" i="1"/>
  <c r="I1738" i="1"/>
  <c r="H1738" i="1" s="1"/>
  <c r="J1678" i="1"/>
  <c r="T1675" i="1"/>
  <c r="AF1675" i="1" s="1"/>
  <c r="S1676" i="1"/>
  <c r="AB1740" i="1"/>
  <c r="X1738" i="1"/>
  <c r="K1738" i="1"/>
  <c r="A1739" i="1"/>
  <c r="AC1680" i="1"/>
  <c r="AE1680" i="1" s="1"/>
  <c r="G1680" i="1"/>
  <c r="F1679" i="1"/>
  <c r="J1679" i="1" s="1"/>
  <c r="M1681" i="1"/>
  <c r="N1681" i="1" s="1"/>
  <c r="P1681" i="1"/>
  <c r="Q1681" i="1"/>
  <c r="L1682" i="1"/>
  <c r="O1679" i="1" l="1"/>
  <c r="R1679" i="1" s="1"/>
  <c r="M1682" i="1"/>
  <c r="N1682" i="1" s="1"/>
  <c r="P1682" i="1"/>
  <c r="Q1682" i="1"/>
  <c r="L1683" i="1"/>
  <c r="A1740" i="1"/>
  <c r="K1739" i="1"/>
  <c r="X1739" i="1"/>
  <c r="AB1741" i="1"/>
  <c r="F1680" i="1"/>
  <c r="O1680" i="1" s="1"/>
  <c r="R1680" i="1" s="1"/>
  <c r="AC1681" i="1"/>
  <c r="AE1681" i="1" s="1"/>
  <c r="G1681" i="1"/>
  <c r="I1739" i="1"/>
  <c r="H1739" i="1" s="1"/>
  <c r="Y1738" i="1"/>
  <c r="AJ1739" i="1"/>
  <c r="Z1738" i="1"/>
  <c r="AA1738" i="1" s="1"/>
  <c r="AH1738" i="1" s="1"/>
  <c r="C1739" i="1"/>
  <c r="T1676" i="1"/>
  <c r="AF1676" i="1" s="1"/>
  <c r="S1677" i="1"/>
  <c r="T1677" i="1" l="1"/>
  <c r="AF1677" i="1" s="1"/>
  <c r="S1678" i="1"/>
  <c r="J1680" i="1"/>
  <c r="AJ1740" i="1"/>
  <c r="Z1739" i="1"/>
  <c r="AA1739" i="1" s="1"/>
  <c r="AH1739" i="1" s="1"/>
  <c r="C1740" i="1"/>
  <c r="Y1739" i="1"/>
  <c r="I1740" i="1"/>
  <c r="H1740" i="1" s="1"/>
  <c r="M1683" i="1"/>
  <c r="N1683" i="1" s="1"/>
  <c r="P1683" i="1"/>
  <c r="Q1683" i="1"/>
  <c r="L1684" i="1"/>
  <c r="F1681" i="1"/>
  <c r="J1681" i="1" s="1"/>
  <c r="AB1742" i="1"/>
  <c r="A1741" i="1"/>
  <c r="X1740" i="1"/>
  <c r="K1740" i="1"/>
  <c r="AC1682" i="1"/>
  <c r="AE1682" i="1" s="1"/>
  <c r="G1682" i="1"/>
  <c r="O1681" i="1" l="1"/>
  <c r="R1681" i="1" s="1"/>
  <c r="AC1683" i="1"/>
  <c r="AE1683" i="1" s="1"/>
  <c r="G1683" i="1"/>
  <c r="F1682" i="1"/>
  <c r="J1682" i="1" s="1"/>
  <c r="M1684" i="1"/>
  <c r="N1684" i="1" s="1"/>
  <c r="P1684" i="1"/>
  <c r="Q1684" i="1"/>
  <c r="L1685" i="1"/>
  <c r="A1742" i="1"/>
  <c r="K1741" i="1"/>
  <c r="X1741" i="1"/>
  <c r="Y1740" i="1"/>
  <c r="C1741" i="1"/>
  <c r="Z1740" i="1"/>
  <c r="AA1740" i="1" s="1"/>
  <c r="AH1740" i="1" s="1"/>
  <c r="AJ1741" i="1"/>
  <c r="I1741" i="1"/>
  <c r="H1741" i="1" s="1"/>
  <c r="AB1743" i="1"/>
  <c r="T1678" i="1"/>
  <c r="AF1678" i="1" s="1"/>
  <c r="S1679" i="1"/>
  <c r="O1682" i="1" l="1"/>
  <c r="R1682" i="1" s="1"/>
  <c r="Y1741" i="1"/>
  <c r="C1742" i="1"/>
  <c r="I1742" i="1"/>
  <c r="H1742" i="1" s="1"/>
  <c r="Z1741" i="1"/>
  <c r="AA1741" i="1" s="1"/>
  <c r="AH1741" i="1" s="1"/>
  <c r="AJ1742" i="1"/>
  <c r="M1685" i="1"/>
  <c r="N1685" i="1" s="1"/>
  <c r="P1685" i="1"/>
  <c r="Q1685" i="1"/>
  <c r="L1686" i="1"/>
  <c r="T1679" i="1"/>
  <c r="AF1679" i="1" s="1"/>
  <c r="S1680" i="1"/>
  <c r="AB1744" i="1"/>
  <c r="K1742" i="1"/>
  <c r="A1743" i="1"/>
  <c r="X1742" i="1"/>
  <c r="F1683" i="1"/>
  <c r="J1683" i="1" s="1"/>
  <c r="AC1684" i="1"/>
  <c r="AE1684" i="1" s="1"/>
  <c r="G1684" i="1"/>
  <c r="O1683" i="1" l="1"/>
  <c r="R1683" i="1" s="1"/>
  <c r="AC1685" i="1"/>
  <c r="AE1685" i="1" s="1"/>
  <c r="G1685" i="1"/>
  <c r="Y1742" i="1"/>
  <c r="C1743" i="1"/>
  <c r="Z1742" i="1"/>
  <c r="AA1742" i="1" s="1"/>
  <c r="AH1742" i="1" s="1"/>
  <c r="AJ1743" i="1"/>
  <c r="I1743" i="1"/>
  <c r="H1743" i="1" s="1"/>
  <c r="AB1745" i="1"/>
  <c r="M1686" i="1"/>
  <c r="N1686" i="1" s="1"/>
  <c r="P1686" i="1"/>
  <c r="Q1686" i="1"/>
  <c r="L1687" i="1"/>
  <c r="F1684" i="1"/>
  <c r="J1684" i="1" s="1"/>
  <c r="X1743" i="1"/>
  <c r="A1744" i="1"/>
  <c r="K1743" i="1"/>
  <c r="T1680" i="1"/>
  <c r="AF1680" i="1" s="1"/>
  <c r="S1681" i="1"/>
  <c r="K1744" i="1" l="1"/>
  <c r="A1745" i="1"/>
  <c r="X1744" i="1"/>
  <c r="O1684" i="1"/>
  <c r="R1684" i="1" s="1"/>
  <c r="AC1686" i="1"/>
  <c r="AE1686" i="1" s="1"/>
  <c r="G1686" i="1"/>
  <c r="Y1743" i="1"/>
  <c r="I1744" i="1"/>
  <c r="H1744" i="1" s="1"/>
  <c r="Z1743" i="1"/>
  <c r="AA1743" i="1" s="1"/>
  <c r="AH1743" i="1" s="1"/>
  <c r="AJ1744" i="1"/>
  <c r="C1744" i="1"/>
  <c r="M1687" i="1"/>
  <c r="N1687" i="1" s="1"/>
  <c r="L1688" i="1"/>
  <c r="AB1746" i="1"/>
  <c r="F1685" i="1"/>
  <c r="O1685" i="1" s="1"/>
  <c r="R1685" i="1" s="1"/>
  <c r="T1681" i="1"/>
  <c r="AF1681" i="1" s="1"/>
  <c r="S1682" i="1"/>
  <c r="J1685" i="1" l="1"/>
  <c r="G1687" i="1"/>
  <c r="AC1687" i="1"/>
  <c r="AE1687" i="1" s="1"/>
  <c r="F1686" i="1"/>
  <c r="O1686" i="1" s="1"/>
  <c r="M1688" i="1"/>
  <c r="N1688" i="1" s="1"/>
  <c r="L1689" i="1"/>
  <c r="K1745" i="1"/>
  <c r="A1746" i="1"/>
  <c r="X1745" i="1"/>
  <c r="AB1747" i="1"/>
  <c r="T1682" i="1"/>
  <c r="AF1682" i="1" s="1"/>
  <c r="S1683" i="1"/>
  <c r="C1745" i="1"/>
  <c r="AJ1745" i="1"/>
  <c r="Z1744" i="1"/>
  <c r="Y1744" i="1"/>
  <c r="I1745" i="1"/>
  <c r="H1745" i="1" s="1"/>
  <c r="J1686" i="1" l="1"/>
  <c r="G1688" i="1"/>
  <c r="AC1688" i="1"/>
  <c r="AE1688" i="1" s="1"/>
  <c r="T1683" i="1"/>
  <c r="AF1683" i="1" s="1"/>
  <c r="S1684" i="1"/>
  <c r="Y1745" i="1"/>
  <c r="Z1745" i="1"/>
  <c r="AA1745" i="1" s="1"/>
  <c r="AH1745" i="1" s="1"/>
  <c r="AJ1746" i="1"/>
  <c r="I1746" i="1"/>
  <c r="H1746" i="1" s="1"/>
  <c r="C1746" i="1"/>
  <c r="M1689" i="1"/>
  <c r="N1689" i="1" s="1"/>
  <c r="L1690" i="1"/>
  <c r="R1686" i="1"/>
  <c r="P1687" i="1"/>
  <c r="F1687" i="1"/>
  <c r="O1687" i="1" s="1"/>
  <c r="AB1748" i="1"/>
  <c r="K1746" i="1"/>
  <c r="A1747" i="1"/>
  <c r="X1746" i="1"/>
  <c r="AC1689" i="1" l="1"/>
  <c r="AE1689" i="1" s="1"/>
  <c r="G1689" i="1"/>
  <c r="AB1749" i="1"/>
  <c r="Q1687" i="1"/>
  <c r="Q1688" i="1" s="1"/>
  <c r="Q1689" i="1" s="1"/>
  <c r="Q1690" i="1" s="1"/>
  <c r="P1688" i="1"/>
  <c r="P1689" i="1" s="1"/>
  <c r="P1690" i="1" s="1"/>
  <c r="M1690" i="1"/>
  <c r="N1690" i="1" s="1"/>
  <c r="L1691" i="1"/>
  <c r="AJ1747" i="1"/>
  <c r="Z1746" i="1"/>
  <c r="AA1746" i="1" s="1"/>
  <c r="AH1746" i="1" s="1"/>
  <c r="C1747" i="1"/>
  <c r="I1747" i="1"/>
  <c r="H1747" i="1" s="1"/>
  <c r="Y1746" i="1"/>
  <c r="J1687" i="1"/>
  <c r="F1688" i="1"/>
  <c r="O1688" i="1" s="1"/>
  <c r="K1747" i="1"/>
  <c r="X1747" i="1"/>
  <c r="A1748" i="1"/>
  <c r="T1684" i="1"/>
  <c r="AF1684" i="1" s="1"/>
  <c r="S1685" i="1"/>
  <c r="R1688" i="1" l="1"/>
  <c r="J1688" i="1"/>
  <c r="X1748" i="1"/>
  <c r="K1748" i="1"/>
  <c r="A1749" i="1"/>
  <c r="M1691" i="1"/>
  <c r="N1691" i="1" s="1"/>
  <c r="P1691" i="1"/>
  <c r="Q1691" i="1"/>
  <c r="L1692" i="1"/>
  <c r="Y1747" i="1"/>
  <c r="AJ1748" i="1"/>
  <c r="I1748" i="1"/>
  <c r="H1748" i="1" s="1"/>
  <c r="Z1747" i="1"/>
  <c r="AA1747" i="1" s="1"/>
  <c r="AH1747" i="1" s="1"/>
  <c r="C1748" i="1"/>
  <c r="F1689" i="1"/>
  <c r="J1689" i="1" s="1"/>
  <c r="T1685" i="1"/>
  <c r="AF1685" i="1" s="1"/>
  <c r="S1686" i="1"/>
  <c r="AB1750" i="1"/>
  <c r="AC1690" i="1"/>
  <c r="AE1690" i="1" s="1"/>
  <c r="G1690" i="1"/>
  <c r="R1687" i="1"/>
  <c r="O1689" i="1" l="1"/>
  <c r="R1689" i="1" s="1"/>
  <c r="G1691" i="1"/>
  <c r="AC1691" i="1"/>
  <c r="AE1691" i="1" s="1"/>
  <c r="K1749" i="1"/>
  <c r="X1749" i="1"/>
  <c r="A1750" i="1"/>
  <c r="F1690" i="1"/>
  <c r="J1690" i="1" s="1"/>
  <c r="T1686" i="1"/>
  <c r="S1687" i="1"/>
  <c r="M1692" i="1"/>
  <c r="N1692" i="1" s="1"/>
  <c r="P1692" i="1"/>
  <c r="Q1692" i="1"/>
  <c r="L1693" i="1"/>
  <c r="AB1751" i="1"/>
  <c r="C1749" i="1"/>
  <c r="Z1748" i="1"/>
  <c r="AA1748" i="1" s="1"/>
  <c r="AH1748" i="1" s="1"/>
  <c r="AJ1749" i="1"/>
  <c r="I1749" i="1"/>
  <c r="H1749" i="1" s="1"/>
  <c r="Y1748" i="1"/>
  <c r="G1692" i="1" l="1"/>
  <c r="AC1692" i="1"/>
  <c r="AE1692" i="1" s="1"/>
  <c r="T1687" i="1"/>
  <c r="AF1687" i="1" s="1"/>
  <c r="S1688" i="1"/>
  <c r="AB1752" i="1"/>
  <c r="M1693" i="1"/>
  <c r="N1693" i="1" s="1"/>
  <c r="P1693" i="1"/>
  <c r="Q1693" i="1"/>
  <c r="L1694" i="1"/>
  <c r="AF1686" i="1"/>
  <c r="AA1686" i="1"/>
  <c r="X1750" i="1"/>
  <c r="K1750" i="1"/>
  <c r="A1751" i="1"/>
  <c r="O1690" i="1"/>
  <c r="R1690" i="1" s="1"/>
  <c r="F1691" i="1"/>
  <c r="J1691" i="1" s="1"/>
  <c r="AJ1750" i="1"/>
  <c r="I1750" i="1"/>
  <c r="H1750" i="1" s="1"/>
  <c r="Y1749" i="1"/>
  <c r="Z1749" i="1"/>
  <c r="AA1749" i="1" s="1"/>
  <c r="AH1749" i="1" s="1"/>
  <c r="C1750" i="1"/>
  <c r="Y1750" i="1" l="1"/>
  <c r="AJ1751" i="1"/>
  <c r="I1751" i="1"/>
  <c r="H1751" i="1" s="1"/>
  <c r="Z1750" i="1"/>
  <c r="AA1750" i="1" s="1"/>
  <c r="AH1750" i="1" s="1"/>
  <c r="C1751" i="1"/>
  <c r="M1694" i="1"/>
  <c r="N1694" i="1" s="1"/>
  <c r="P1694" i="1"/>
  <c r="Q1694" i="1"/>
  <c r="L1695" i="1"/>
  <c r="AB1753" i="1"/>
  <c r="O1691" i="1"/>
  <c r="R1691" i="1" s="1"/>
  <c r="X1751" i="1"/>
  <c r="K1751" i="1"/>
  <c r="A1752" i="1"/>
  <c r="F1692" i="1"/>
  <c r="J1692" i="1" s="1"/>
  <c r="AH1686" i="1"/>
  <c r="G1693" i="1"/>
  <c r="AC1693" i="1"/>
  <c r="AE1693" i="1" s="1"/>
  <c r="T1688" i="1"/>
  <c r="AF1688" i="1" s="1"/>
  <c r="S1689" i="1"/>
  <c r="O1692" i="1" l="1"/>
  <c r="R1692" i="1" s="1"/>
  <c r="G1694" i="1"/>
  <c r="AC1694" i="1"/>
  <c r="AE1694" i="1" s="1"/>
  <c r="T1689" i="1"/>
  <c r="AF1689" i="1" s="1"/>
  <c r="S1690" i="1"/>
  <c r="X1752" i="1"/>
  <c r="K1752" i="1"/>
  <c r="A1753" i="1"/>
  <c r="M1695" i="1"/>
  <c r="N1695" i="1" s="1"/>
  <c r="P1695" i="1"/>
  <c r="Q1695" i="1"/>
  <c r="L1696" i="1"/>
  <c r="Z1751" i="1"/>
  <c r="AA1751" i="1" s="1"/>
  <c r="AH1751" i="1" s="1"/>
  <c r="C1752" i="1"/>
  <c r="AJ1752" i="1"/>
  <c r="I1752" i="1"/>
  <c r="H1752" i="1" s="1"/>
  <c r="Y1751" i="1"/>
  <c r="AB1754" i="1"/>
  <c r="F1693" i="1"/>
  <c r="O1693" i="1" s="1"/>
  <c r="R1693" i="1" s="1"/>
  <c r="J1693" i="1" l="1"/>
  <c r="AC1695" i="1"/>
  <c r="AE1695" i="1" s="1"/>
  <c r="G1695" i="1"/>
  <c r="M1696" i="1"/>
  <c r="N1696" i="1" s="1"/>
  <c r="P1696" i="1"/>
  <c r="Q1696" i="1"/>
  <c r="L1697" i="1"/>
  <c r="Z1752" i="1"/>
  <c r="AA1752" i="1" s="1"/>
  <c r="AH1752" i="1" s="1"/>
  <c r="C1753" i="1"/>
  <c r="I1753" i="1"/>
  <c r="H1753" i="1" s="1"/>
  <c r="Y1752" i="1"/>
  <c r="AJ1753" i="1"/>
  <c r="AB1755" i="1"/>
  <c r="F1694" i="1"/>
  <c r="O1694" i="1" s="1"/>
  <c r="R1694" i="1" s="1"/>
  <c r="X1753" i="1"/>
  <c r="A1754" i="1"/>
  <c r="K1753" i="1"/>
  <c r="T1690" i="1"/>
  <c r="AF1690" i="1" s="1"/>
  <c r="S1691" i="1"/>
  <c r="J1694" i="1" l="1"/>
  <c r="AC1696" i="1"/>
  <c r="AE1696" i="1" s="1"/>
  <c r="G1696" i="1"/>
  <c r="AB1756" i="1"/>
  <c r="M1697" i="1"/>
  <c r="N1697" i="1" s="1"/>
  <c r="P1697" i="1"/>
  <c r="Q1697" i="1"/>
  <c r="L1698" i="1"/>
  <c r="T1691" i="1"/>
  <c r="AF1691" i="1" s="1"/>
  <c r="S1692" i="1"/>
  <c r="A1755" i="1"/>
  <c r="X1754" i="1"/>
  <c r="K1754" i="1"/>
  <c r="F1695" i="1"/>
  <c r="O1695" i="1" s="1"/>
  <c r="R1695" i="1" s="1"/>
  <c r="C1754" i="1"/>
  <c r="Z1753" i="1"/>
  <c r="AA1753" i="1" s="1"/>
  <c r="AH1753" i="1" s="1"/>
  <c r="AJ1754" i="1"/>
  <c r="I1754" i="1"/>
  <c r="H1754" i="1" s="1"/>
  <c r="Y1753" i="1"/>
  <c r="J1695" i="1" l="1"/>
  <c r="T1692" i="1"/>
  <c r="AF1692" i="1" s="1"/>
  <c r="S1693" i="1"/>
  <c r="AB1757" i="1"/>
  <c r="AC1697" i="1"/>
  <c r="AE1697" i="1" s="1"/>
  <c r="G1697" i="1"/>
  <c r="Z1754" i="1"/>
  <c r="AA1754" i="1" s="1"/>
  <c r="AH1754" i="1" s="1"/>
  <c r="C1755" i="1"/>
  <c r="Y1754" i="1"/>
  <c r="I1755" i="1"/>
  <c r="H1755" i="1" s="1"/>
  <c r="AJ1755" i="1"/>
  <c r="M1698" i="1"/>
  <c r="N1698" i="1" s="1"/>
  <c r="P1698" i="1"/>
  <c r="Q1698" i="1"/>
  <c r="L1699" i="1"/>
  <c r="F1696" i="1"/>
  <c r="J1696" i="1" s="1"/>
  <c r="X1755" i="1"/>
  <c r="K1755" i="1"/>
  <c r="A1756" i="1"/>
  <c r="K1756" i="1" l="1"/>
  <c r="X1756" i="1"/>
  <c r="A1757" i="1"/>
  <c r="O1696" i="1"/>
  <c r="R1696" i="1" s="1"/>
  <c r="F1697" i="1"/>
  <c r="J1697" i="1" s="1"/>
  <c r="T1693" i="1"/>
  <c r="AF1693" i="1" s="1"/>
  <c r="S1694" i="1"/>
  <c r="G1698" i="1"/>
  <c r="AC1698" i="1"/>
  <c r="AE1698" i="1" s="1"/>
  <c r="C1756" i="1"/>
  <c r="Z1755" i="1"/>
  <c r="AA1755" i="1" s="1"/>
  <c r="AH1755" i="1" s="1"/>
  <c r="AJ1756" i="1"/>
  <c r="I1756" i="1"/>
  <c r="H1756" i="1" s="1"/>
  <c r="Y1755" i="1"/>
  <c r="M1699" i="1"/>
  <c r="N1699" i="1" s="1"/>
  <c r="P1699" i="1"/>
  <c r="Q1699" i="1"/>
  <c r="L1700" i="1"/>
  <c r="AB1758" i="1"/>
  <c r="O1697" i="1" l="1"/>
  <c r="R1697" i="1" s="1"/>
  <c r="M1700" i="1"/>
  <c r="N1700" i="1" s="1"/>
  <c r="P1700" i="1"/>
  <c r="Q1700" i="1"/>
  <c r="L1701" i="1"/>
  <c r="F1698" i="1"/>
  <c r="J1698" i="1" s="1"/>
  <c r="Y1756" i="1"/>
  <c r="AJ1757" i="1"/>
  <c r="Z1756" i="1"/>
  <c r="AA1756" i="1" s="1"/>
  <c r="AH1756" i="1" s="1"/>
  <c r="C1757" i="1"/>
  <c r="I1757" i="1"/>
  <c r="H1757" i="1" s="1"/>
  <c r="AB1759" i="1"/>
  <c r="T1694" i="1"/>
  <c r="AF1694" i="1" s="1"/>
  <c r="S1695" i="1"/>
  <c r="G1699" i="1"/>
  <c r="AC1699" i="1"/>
  <c r="AE1699" i="1" s="1"/>
  <c r="A1758" i="1"/>
  <c r="X1757" i="1"/>
  <c r="K1757" i="1"/>
  <c r="O1698" i="1" l="1"/>
  <c r="R1698" i="1" s="1"/>
  <c r="T1695" i="1"/>
  <c r="AF1695" i="1" s="1"/>
  <c r="S1696" i="1"/>
  <c r="Y1757" i="1"/>
  <c r="AJ1758" i="1"/>
  <c r="I1758" i="1"/>
  <c r="H1758" i="1" s="1"/>
  <c r="Z1757" i="1"/>
  <c r="AA1757" i="1" s="1"/>
  <c r="AH1757" i="1" s="1"/>
  <c r="C1758" i="1"/>
  <c r="F1699" i="1"/>
  <c r="O1699" i="1" s="1"/>
  <c r="R1699" i="1" s="1"/>
  <c r="G1700" i="1"/>
  <c r="AC1700" i="1"/>
  <c r="AE1700" i="1" s="1"/>
  <c r="K1758" i="1"/>
  <c r="A1759" i="1"/>
  <c r="X1758" i="1"/>
  <c r="AB1760" i="1"/>
  <c r="M1701" i="1"/>
  <c r="N1701" i="1" s="1"/>
  <c r="AC1701" i="1" s="1"/>
  <c r="AE1701" i="1" s="1"/>
  <c r="P1701" i="1"/>
  <c r="Q1701" i="1"/>
  <c r="L1702" i="1"/>
  <c r="M1702" i="1" l="1"/>
  <c r="N1702" i="1" s="1"/>
  <c r="P1702" i="1"/>
  <c r="Q1702" i="1"/>
  <c r="L1703" i="1"/>
  <c r="Z1758" i="1"/>
  <c r="AA1758" i="1" s="1"/>
  <c r="AH1758" i="1" s="1"/>
  <c r="AJ1759" i="1"/>
  <c r="Y1758" i="1"/>
  <c r="C1759" i="1"/>
  <c r="I1759" i="1"/>
  <c r="H1759" i="1" s="1"/>
  <c r="J1699" i="1"/>
  <c r="AB1761" i="1"/>
  <c r="G1701" i="1"/>
  <c r="F1700" i="1"/>
  <c r="J1700" i="1" s="1"/>
  <c r="T1696" i="1"/>
  <c r="AF1696" i="1" s="1"/>
  <c r="S1697" i="1"/>
  <c r="X1759" i="1"/>
  <c r="A1760" i="1"/>
  <c r="K1759" i="1"/>
  <c r="O1700" i="1" l="1"/>
  <c r="R1700" i="1" s="1"/>
  <c r="Y1759" i="1"/>
  <c r="AJ1760" i="1"/>
  <c r="I1760" i="1"/>
  <c r="H1760" i="1" s="1"/>
  <c r="Z1759" i="1"/>
  <c r="AA1759" i="1" s="1"/>
  <c r="AH1759" i="1" s="1"/>
  <c r="C1760" i="1"/>
  <c r="AB1762" i="1"/>
  <c r="T1697" i="1"/>
  <c r="AF1697" i="1" s="1"/>
  <c r="S1698" i="1"/>
  <c r="M1703" i="1"/>
  <c r="N1703" i="1" s="1"/>
  <c r="P1703" i="1"/>
  <c r="Q1703" i="1"/>
  <c r="L1704" i="1"/>
  <c r="F1701" i="1"/>
  <c r="J1701" i="1" s="1"/>
  <c r="K1760" i="1"/>
  <c r="A1761" i="1"/>
  <c r="X1760" i="1"/>
  <c r="AC1702" i="1"/>
  <c r="AE1702" i="1" s="1"/>
  <c r="G1702" i="1"/>
  <c r="Y1760" i="1" l="1"/>
  <c r="C1761" i="1"/>
  <c r="Z1760" i="1"/>
  <c r="AA1760" i="1" s="1"/>
  <c r="AH1760" i="1" s="1"/>
  <c r="AJ1761" i="1"/>
  <c r="I1761" i="1"/>
  <c r="H1761" i="1" s="1"/>
  <c r="O1701" i="1"/>
  <c r="R1701" i="1" s="1"/>
  <c r="AB1763" i="1"/>
  <c r="AC1703" i="1"/>
  <c r="AE1703" i="1" s="1"/>
  <c r="G1703" i="1"/>
  <c r="T1698" i="1"/>
  <c r="AF1698" i="1" s="1"/>
  <c r="S1699" i="1"/>
  <c r="F1702" i="1"/>
  <c r="J1702" i="1" s="1"/>
  <c r="K1761" i="1"/>
  <c r="X1761" i="1"/>
  <c r="A1762" i="1"/>
  <c r="M1704" i="1"/>
  <c r="N1704" i="1" s="1"/>
  <c r="P1704" i="1"/>
  <c r="Q1704" i="1"/>
  <c r="L1705" i="1"/>
  <c r="O1702" i="1" l="1"/>
  <c r="R1702" i="1" s="1"/>
  <c r="C1762" i="1"/>
  <c r="Z1761" i="1"/>
  <c r="AA1761" i="1" s="1"/>
  <c r="AH1761" i="1" s="1"/>
  <c r="AJ1762" i="1"/>
  <c r="Y1761" i="1"/>
  <c r="I1762" i="1"/>
  <c r="H1762" i="1" s="1"/>
  <c r="F1703" i="1"/>
  <c r="J1703" i="1" s="1"/>
  <c r="AC1704" i="1"/>
  <c r="AE1704" i="1" s="1"/>
  <c r="G1704" i="1"/>
  <c r="T1699" i="1"/>
  <c r="AF1699" i="1" s="1"/>
  <c r="S1700" i="1"/>
  <c r="M1705" i="1"/>
  <c r="N1705" i="1" s="1"/>
  <c r="P1705" i="1"/>
  <c r="Q1705" i="1"/>
  <c r="L1706" i="1"/>
  <c r="A1763" i="1"/>
  <c r="X1762" i="1"/>
  <c r="K1762" i="1"/>
  <c r="AB1764" i="1"/>
  <c r="O1703" i="1" l="1"/>
  <c r="R1703" i="1" s="1"/>
  <c r="M1706" i="1"/>
  <c r="N1706" i="1" s="1"/>
  <c r="P1706" i="1"/>
  <c r="Q1706" i="1"/>
  <c r="L1707" i="1"/>
  <c r="T1700" i="1"/>
  <c r="AF1700" i="1" s="1"/>
  <c r="S1701" i="1"/>
  <c r="X1763" i="1"/>
  <c r="A1764" i="1"/>
  <c r="K1763" i="1"/>
  <c r="AB1765" i="1"/>
  <c r="Z1762" i="1"/>
  <c r="AA1762" i="1" s="1"/>
  <c r="AH1762" i="1" s="1"/>
  <c r="C1763" i="1"/>
  <c r="Y1762" i="1"/>
  <c r="AJ1763" i="1"/>
  <c r="I1763" i="1"/>
  <c r="H1763" i="1" s="1"/>
  <c r="AC1705" i="1"/>
  <c r="AE1705" i="1" s="1"/>
  <c r="G1705" i="1"/>
  <c r="F1704" i="1"/>
  <c r="O1704" i="1" s="1"/>
  <c r="R1704" i="1" s="1"/>
  <c r="F1705" i="1" l="1"/>
  <c r="O1705" i="1" s="1"/>
  <c r="R1705" i="1" s="1"/>
  <c r="X1764" i="1"/>
  <c r="K1764" i="1"/>
  <c r="A1765" i="1"/>
  <c r="M1707" i="1"/>
  <c r="N1707" i="1" s="1"/>
  <c r="P1707" i="1"/>
  <c r="Q1707" i="1"/>
  <c r="L1708" i="1"/>
  <c r="J1704" i="1"/>
  <c r="Z1763" i="1"/>
  <c r="AA1763" i="1" s="1"/>
  <c r="AH1763" i="1" s="1"/>
  <c r="C1764" i="1"/>
  <c r="Y1763" i="1"/>
  <c r="AJ1764" i="1"/>
  <c r="I1764" i="1"/>
  <c r="H1764" i="1" s="1"/>
  <c r="AB1766" i="1"/>
  <c r="T1701" i="1"/>
  <c r="AF1701" i="1" s="1"/>
  <c r="S1702" i="1"/>
  <c r="AC1706" i="1"/>
  <c r="AE1706" i="1" s="1"/>
  <c r="G1706" i="1"/>
  <c r="J1705" i="1" l="1"/>
  <c r="M1708" i="1"/>
  <c r="N1708" i="1" s="1"/>
  <c r="P1708" i="1"/>
  <c r="Q1708" i="1"/>
  <c r="L1709" i="1"/>
  <c r="Y1764" i="1"/>
  <c r="C1765" i="1"/>
  <c r="Z1764" i="1"/>
  <c r="AA1764" i="1" s="1"/>
  <c r="AH1764" i="1" s="1"/>
  <c r="AJ1765" i="1"/>
  <c r="I1765" i="1"/>
  <c r="H1765" i="1" s="1"/>
  <c r="F1706" i="1"/>
  <c r="O1706" i="1" s="1"/>
  <c r="R1706" i="1" s="1"/>
  <c r="AB1767" i="1"/>
  <c r="T1702" i="1"/>
  <c r="AF1702" i="1" s="1"/>
  <c r="S1703" i="1"/>
  <c r="K1765" i="1"/>
  <c r="A1766" i="1"/>
  <c r="X1765" i="1"/>
  <c r="AC1707" i="1"/>
  <c r="AE1707" i="1" s="1"/>
  <c r="G1707" i="1"/>
  <c r="J1706" i="1" l="1"/>
  <c r="AC1708" i="1"/>
  <c r="AE1708" i="1" s="1"/>
  <c r="G1708" i="1"/>
  <c r="C1766" i="1"/>
  <c r="Y1765" i="1"/>
  <c r="AJ1766" i="1"/>
  <c r="Z1765" i="1"/>
  <c r="AA1765" i="1" s="1"/>
  <c r="AH1765" i="1" s="1"/>
  <c r="I1766" i="1"/>
  <c r="H1766" i="1" s="1"/>
  <c r="M1709" i="1"/>
  <c r="N1709" i="1" s="1"/>
  <c r="P1709" i="1"/>
  <c r="Q1709" i="1"/>
  <c r="L1710" i="1"/>
  <c r="F1707" i="1"/>
  <c r="J1707" i="1" s="1"/>
  <c r="K1766" i="1"/>
  <c r="A1767" i="1"/>
  <c r="X1766" i="1"/>
  <c r="T1703" i="1"/>
  <c r="AF1703" i="1" s="1"/>
  <c r="S1704" i="1"/>
  <c r="AB1768" i="1"/>
  <c r="O1707" i="1" l="1"/>
  <c r="R1707" i="1" s="1"/>
  <c r="AC1709" i="1"/>
  <c r="AE1709" i="1" s="1"/>
  <c r="G1709" i="1"/>
  <c r="T1704" i="1"/>
  <c r="AF1704" i="1" s="1"/>
  <c r="S1705" i="1"/>
  <c r="M1710" i="1"/>
  <c r="N1710" i="1" s="1"/>
  <c r="P1710" i="1"/>
  <c r="Q1710" i="1"/>
  <c r="L1711" i="1"/>
  <c r="F1708" i="1"/>
  <c r="O1708" i="1" s="1"/>
  <c r="R1708" i="1" s="1"/>
  <c r="Z1766" i="1"/>
  <c r="AA1766" i="1" s="1"/>
  <c r="AH1766" i="1" s="1"/>
  <c r="AJ1767" i="1"/>
  <c r="Y1766" i="1"/>
  <c r="C1767" i="1"/>
  <c r="I1767" i="1"/>
  <c r="H1767" i="1" s="1"/>
  <c r="AB1769" i="1"/>
  <c r="X1767" i="1"/>
  <c r="K1767" i="1"/>
  <c r="A1768" i="1"/>
  <c r="Y1767" i="1" l="1"/>
  <c r="C1768" i="1"/>
  <c r="Z1767" i="1"/>
  <c r="AA1767" i="1" s="1"/>
  <c r="AH1767" i="1" s="1"/>
  <c r="AJ1768" i="1"/>
  <c r="I1768" i="1"/>
  <c r="H1768" i="1" s="1"/>
  <c r="M1711" i="1"/>
  <c r="N1711" i="1" s="1"/>
  <c r="P1711" i="1"/>
  <c r="Q1711" i="1"/>
  <c r="L1712" i="1"/>
  <c r="AB1770" i="1"/>
  <c r="J1708" i="1"/>
  <c r="T1705" i="1"/>
  <c r="AF1705" i="1" s="1"/>
  <c r="S1706" i="1"/>
  <c r="X1768" i="1"/>
  <c r="A1769" i="1"/>
  <c r="K1768" i="1"/>
  <c r="F1709" i="1"/>
  <c r="O1709" i="1" s="1"/>
  <c r="R1709" i="1" s="1"/>
  <c r="AC1710" i="1"/>
  <c r="AE1710" i="1" s="1"/>
  <c r="G1710" i="1"/>
  <c r="J1709" i="1" l="1"/>
  <c r="AB1771" i="1"/>
  <c r="AC1711" i="1"/>
  <c r="AE1711" i="1" s="1"/>
  <c r="G1711" i="1"/>
  <c r="F1710" i="1"/>
  <c r="J1710" i="1" s="1"/>
  <c r="Y1768" i="1"/>
  <c r="AJ1769" i="1"/>
  <c r="Z1768" i="1"/>
  <c r="AA1768" i="1" s="1"/>
  <c r="AH1768" i="1" s="1"/>
  <c r="C1769" i="1"/>
  <c r="I1769" i="1"/>
  <c r="H1769" i="1" s="1"/>
  <c r="T1706" i="1"/>
  <c r="AF1706" i="1" s="1"/>
  <c r="S1707" i="1"/>
  <c r="M1712" i="1"/>
  <c r="N1712" i="1" s="1"/>
  <c r="P1712" i="1"/>
  <c r="Q1712" i="1"/>
  <c r="L1713" i="1"/>
  <c r="A1770" i="1"/>
  <c r="K1769" i="1"/>
  <c r="X1769" i="1"/>
  <c r="O1710" i="1" l="1"/>
  <c r="R1710" i="1" s="1"/>
  <c r="M1713" i="1"/>
  <c r="N1713" i="1" s="1"/>
  <c r="P1713" i="1"/>
  <c r="Q1713" i="1"/>
  <c r="L1714" i="1"/>
  <c r="T1707" i="1"/>
  <c r="AF1707" i="1" s="1"/>
  <c r="S1708" i="1"/>
  <c r="K1770" i="1"/>
  <c r="A1771" i="1"/>
  <c r="X1770" i="1"/>
  <c r="Y1769" i="1"/>
  <c r="C1770" i="1"/>
  <c r="Z1769" i="1"/>
  <c r="AA1769" i="1" s="1"/>
  <c r="AH1769" i="1" s="1"/>
  <c r="AJ1770" i="1"/>
  <c r="I1770" i="1"/>
  <c r="H1770" i="1" s="1"/>
  <c r="AC1712" i="1"/>
  <c r="AE1712" i="1" s="1"/>
  <c r="G1712" i="1"/>
  <c r="F1711" i="1"/>
  <c r="J1711" i="1" s="1"/>
  <c r="AB1772" i="1"/>
  <c r="AC1713" i="1" l="1"/>
  <c r="AE1713" i="1" s="1"/>
  <c r="G1713" i="1"/>
  <c r="O1711" i="1"/>
  <c r="R1711" i="1" s="1"/>
  <c r="Z1770" i="1"/>
  <c r="AA1770" i="1" s="1"/>
  <c r="AH1770" i="1" s="1"/>
  <c r="AJ1771" i="1"/>
  <c r="Y1770" i="1"/>
  <c r="C1771" i="1"/>
  <c r="I1771" i="1"/>
  <c r="H1771" i="1" s="1"/>
  <c r="M1714" i="1"/>
  <c r="N1714" i="1" s="1"/>
  <c r="P1714" i="1"/>
  <c r="Q1714" i="1"/>
  <c r="L1715" i="1"/>
  <c r="F1712" i="1"/>
  <c r="J1712" i="1" s="1"/>
  <c r="X1771" i="1"/>
  <c r="A1772" i="1"/>
  <c r="K1771" i="1"/>
  <c r="AB1773" i="1"/>
  <c r="T1708" i="1"/>
  <c r="AF1708" i="1" s="1"/>
  <c r="S1709" i="1"/>
  <c r="AC1714" i="1" l="1"/>
  <c r="AE1714" i="1" s="1"/>
  <c r="G1714" i="1"/>
  <c r="F1713" i="1"/>
  <c r="O1713" i="1" s="1"/>
  <c r="R1713" i="1" s="1"/>
  <c r="T1709" i="1"/>
  <c r="AF1709" i="1" s="1"/>
  <c r="S1710" i="1"/>
  <c r="Y1771" i="1"/>
  <c r="C1772" i="1"/>
  <c r="Z1771" i="1"/>
  <c r="AA1771" i="1" s="1"/>
  <c r="AH1771" i="1" s="1"/>
  <c r="AJ1772" i="1"/>
  <c r="I1772" i="1"/>
  <c r="H1772" i="1" s="1"/>
  <c r="O1712" i="1"/>
  <c r="R1712" i="1" s="1"/>
  <c r="M1715" i="1"/>
  <c r="N1715" i="1" s="1"/>
  <c r="L1716" i="1"/>
  <c r="X1772" i="1"/>
  <c r="A1773" i="1"/>
  <c r="K1772" i="1"/>
  <c r="AB1774" i="1"/>
  <c r="X1773" i="1" l="1"/>
  <c r="A1774" i="1"/>
  <c r="K1773" i="1"/>
  <c r="J1713" i="1"/>
  <c r="G1715" i="1"/>
  <c r="AC1715" i="1"/>
  <c r="AE1715" i="1" s="1"/>
  <c r="F1714" i="1"/>
  <c r="J1714" i="1" s="1"/>
  <c r="AB1775" i="1"/>
  <c r="M1716" i="1"/>
  <c r="N1716" i="1" s="1"/>
  <c r="L1717" i="1"/>
  <c r="T1710" i="1"/>
  <c r="AF1710" i="1" s="1"/>
  <c r="S1711" i="1"/>
  <c r="Y1772" i="1"/>
  <c r="AJ1773" i="1"/>
  <c r="Z1772" i="1"/>
  <c r="AA1772" i="1" s="1"/>
  <c r="AH1772" i="1" s="1"/>
  <c r="C1773" i="1"/>
  <c r="I1773" i="1"/>
  <c r="H1773" i="1" s="1"/>
  <c r="O1714" i="1" l="1"/>
  <c r="P1715" i="1" s="1"/>
  <c r="T1711" i="1"/>
  <c r="AF1711" i="1" s="1"/>
  <c r="S1712" i="1"/>
  <c r="F1715" i="1"/>
  <c r="O1715" i="1" s="1"/>
  <c r="AC1716" i="1"/>
  <c r="AE1716" i="1" s="1"/>
  <c r="G1716" i="1"/>
  <c r="K1774" i="1"/>
  <c r="A1775" i="1"/>
  <c r="X1774" i="1"/>
  <c r="M1717" i="1"/>
  <c r="N1717" i="1" s="1"/>
  <c r="L1718" i="1"/>
  <c r="AB1776" i="1"/>
  <c r="Y1773" i="1"/>
  <c r="Z1773" i="1"/>
  <c r="AA1773" i="1" s="1"/>
  <c r="AH1773" i="1" s="1"/>
  <c r="C1774" i="1"/>
  <c r="AJ1774" i="1"/>
  <c r="I1774" i="1"/>
  <c r="H1774" i="1" s="1"/>
  <c r="R1714" i="1" l="1"/>
  <c r="J1715" i="1"/>
  <c r="Z1774" i="1"/>
  <c r="Y1774" i="1"/>
  <c r="C1775" i="1"/>
  <c r="AJ1775" i="1"/>
  <c r="I1775" i="1"/>
  <c r="H1775" i="1" s="1"/>
  <c r="AC1717" i="1"/>
  <c r="AE1717" i="1" s="1"/>
  <c r="G1717" i="1"/>
  <c r="X1775" i="1"/>
  <c r="A1776" i="1"/>
  <c r="K1775" i="1"/>
  <c r="F1716" i="1"/>
  <c r="J1716" i="1" s="1"/>
  <c r="T1712" i="1"/>
  <c r="AF1712" i="1" s="1"/>
  <c r="S1713" i="1"/>
  <c r="M1718" i="1"/>
  <c r="N1718" i="1" s="1"/>
  <c r="L1719" i="1"/>
  <c r="AB1777" i="1"/>
  <c r="Q1715" i="1"/>
  <c r="Q1716" i="1" s="1"/>
  <c r="Q1717" i="1" s="1"/>
  <c r="Q1718" i="1" s="1"/>
  <c r="P1716" i="1"/>
  <c r="P1717" i="1" s="1"/>
  <c r="P1718" i="1" s="1"/>
  <c r="O1716" i="1" l="1"/>
  <c r="R1716" i="1" s="1"/>
  <c r="AB1778" i="1"/>
  <c r="X1776" i="1"/>
  <c r="A1777" i="1"/>
  <c r="K1776" i="1"/>
  <c r="G1718" i="1"/>
  <c r="AC1718" i="1"/>
  <c r="AE1718" i="1" s="1"/>
  <c r="T1713" i="1"/>
  <c r="AF1713" i="1" s="1"/>
  <c r="S1714" i="1"/>
  <c r="Y1775" i="1"/>
  <c r="C1776" i="1"/>
  <c r="Z1775" i="1"/>
  <c r="AA1775" i="1" s="1"/>
  <c r="AH1775" i="1" s="1"/>
  <c r="AJ1776" i="1"/>
  <c r="I1776" i="1"/>
  <c r="H1776" i="1" s="1"/>
  <c r="M1719" i="1"/>
  <c r="N1719" i="1" s="1"/>
  <c r="P1719" i="1"/>
  <c r="Q1719" i="1"/>
  <c r="L1720" i="1"/>
  <c r="F1717" i="1"/>
  <c r="J1717" i="1" s="1"/>
  <c r="R1715" i="1"/>
  <c r="AB1779" i="1" l="1"/>
  <c r="G1719" i="1"/>
  <c r="AC1719" i="1"/>
  <c r="AE1719" i="1" s="1"/>
  <c r="A1778" i="1"/>
  <c r="X1777" i="1"/>
  <c r="K1777" i="1"/>
  <c r="F1718" i="1"/>
  <c r="J1718" i="1" s="1"/>
  <c r="Z1776" i="1"/>
  <c r="AA1776" i="1" s="1"/>
  <c r="AH1776" i="1" s="1"/>
  <c r="AJ1777" i="1"/>
  <c r="C1777" i="1"/>
  <c r="Y1776" i="1"/>
  <c r="I1777" i="1"/>
  <c r="H1777" i="1" s="1"/>
  <c r="O1717" i="1"/>
  <c r="R1717" i="1" s="1"/>
  <c r="M1720" i="1"/>
  <c r="N1720" i="1" s="1"/>
  <c r="P1720" i="1"/>
  <c r="Q1720" i="1"/>
  <c r="L1721" i="1"/>
  <c r="T1714" i="1"/>
  <c r="S1715" i="1"/>
  <c r="O1718" i="1" l="1"/>
  <c r="R1718" i="1" s="1"/>
  <c r="T1715" i="1"/>
  <c r="AF1715" i="1" s="1"/>
  <c r="S1716" i="1"/>
  <c r="G1720" i="1"/>
  <c r="AC1720" i="1"/>
  <c r="AE1720" i="1" s="1"/>
  <c r="Y1777" i="1"/>
  <c r="C1778" i="1"/>
  <c r="Z1777" i="1"/>
  <c r="AA1777" i="1" s="1"/>
  <c r="AH1777" i="1" s="1"/>
  <c r="AJ1778" i="1"/>
  <c r="I1778" i="1"/>
  <c r="H1778" i="1" s="1"/>
  <c r="AB1780" i="1"/>
  <c r="M1721" i="1"/>
  <c r="N1721" i="1" s="1"/>
  <c r="P1721" i="1"/>
  <c r="Q1721" i="1"/>
  <c r="L1722" i="1"/>
  <c r="A1779" i="1"/>
  <c r="K1778" i="1"/>
  <c r="X1778" i="1"/>
  <c r="AF1714" i="1"/>
  <c r="AA1714" i="1"/>
  <c r="F1719" i="1"/>
  <c r="J1719" i="1" s="1"/>
  <c r="AH1714" i="1" l="1"/>
  <c r="O1719" i="1"/>
  <c r="R1719" i="1" s="1"/>
  <c r="Z1778" i="1"/>
  <c r="AA1778" i="1" s="1"/>
  <c r="AH1778" i="1" s="1"/>
  <c r="AJ1779" i="1"/>
  <c r="Y1778" i="1"/>
  <c r="C1779" i="1"/>
  <c r="I1779" i="1"/>
  <c r="H1779" i="1" s="1"/>
  <c r="M1722" i="1"/>
  <c r="N1722" i="1" s="1"/>
  <c r="P1722" i="1"/>
  <c r="Q1722" i="1"/>
  <c r="L1723" i="1"/>
  <c r="AB1781" i="1"/>
  <c r="F1720" i="1"/>
  <c r="J1720" i="1" s="1"/>
  <c r="X1779" i="1"/>
  <c r="A1780" i="1"/>
  <c r="K1779" i="1"/>
  <c r="T1716" i="1"/>
  <c r="AF1716" i="1" s="1"/>
  <c r="S1717" i="1"/>
  <c r="AC1721" i="1"/>
  <c r="AE1721" i="1" s="1"/>
  <c r="G1721" i="1"/>
  <c r="AC1722" i="1" l="1"/>
  <c r="AE1722" i="1" s="1"/>
  <c r="G1722" i="1"/>
  <c r="T1717" i="1"/>
  <c r="AF1717" i="1" s="1"/>
  <c r="S1718" i="1"/>
  <c r="AJ1780" i="1"/>
  <c r="Y1779" i="1"/>
  <c r="C1780" i="1"/>
  <c r="Z1779" i="1"/>
  <c r="AA1779" i="1" s="1"/>
  <c r="AH1779" i="1" s="1"/>
  <c r="I1780" i="1"/>
  <c r="H1780" i="1" s="1"/>
  <c r="M1723" i="1"/>
  <c r="N1723" i="1" s="1"/>
  <c r="P1723" i="1"/>
  <c r="Q1723" i="1"/>
  <c r="L1724" i="1"/>
  <c r="O1720" i="1"/>
  <c r="R1720" i="1" s="1"/>
  <c r="AB1782" i="1"/>
  <c r="A1781" i="1"/>
  <c r="K1780" i="1"/>
  <c r="X1780" i="1"/>
  <c r="F1721" i="1"/>
  <c r="J1721" i="1" s="1"/>
  <c r="M1724" i="1" l="1"/>
  <c r="N1724" i="1" s="1"/>
  <c r="P1724" i="1"/>
  <c r="Q1724" i="1"/>
  <c r="L1725" i="1"/>
  <c r="O1721" i="1"/>
  <c r="R1721" i="1" s="1"/>
  <c r="Y1780" i="1"/>
  <c r="AJ1781" i="1"/>
  <c r="Z1780" i="1"/>
  <c r="AA1780" i="1" s="1"/>
  <c r="AH1780" i="1" s="1"/>
  <c r="C1781" i="1"/>
  <c r="I1781" i="1"/>
  <c r="H1781" i="1" s="1"/>
  <c r="AB1783" i="1"/>
  <c r="F1722" i="1"/>
  <c r="J1722" i="1" s="1"/>
  <c r="X1781" i="1"/>
  <c r="K1781" i="1"/>
  <c r="A1782" i="1"/>
  <c r="T1718" i="1"/>
  <c r="AF1718" i="1" s="1"/>
  <c r="S1719" i="1"/>
  <c r="AC1723" i="1"/>
  <c r="AE1723" i="1" s="1"/>
  <c r="G1723" i="1"/>
  <c r="O1722" i="1" l="1"/>
  <c r="R1722" i="1" s="1"/>
  <c r="F1723" i="1"/>
  <c r="O1723" i="1" s="1"/>
  <c r="R1723" i="1" s="1"/>
  <c r="X1782" i="1"/>
  <c r="K1782" i="1"/>
  <c r="A1783" i="1"/>
  <c r="T1719" i="1"/>
  <c r="AF1719" i="1" s="1"/>
  <c r="S1720" i="1"/>
  <c r="AC1724" i="1"/>
  <c r="AE1724" i="1" s="1"/>
  <c r="G1724" i="1"/>
  <c r="Y1781" i="1"/>
  <c r="AJ1782" i="1"/>
  <c r="Z1781" i="1"/>
  <c r="AA1781" i="1" s="1"/>
  <c r="AH1781" i="1" s="1"/>
  <c r="C1782" i="1"/>
  <c r="I1782" i="1"/>
  <c r="H1782" i="1" s="1"/>
  <c r="AB1784" i="1"/>
  <c r="M1725" i="1"/>
  <c r="N1725" i="1" s="1"/>
  <c r="P1725" i="1"/>
  <c r="Q1725" i="1"/>
  <c r="L1726" i="1"/>
  <c r="J1723" i="1" l="1"/>
  <c r="F1724" i="1"/>
  <c r="J1724" i="1" s="1"/>
  <c r="X1783" i="1"/>
  <c r="A1784" i="1"/>
  <c r="K1783" i="1"/>
  <c r="AC1725" i="1"/>
  <c r="AE1725" i="1" s="1"/>
  <c r="G1725" i="1"/>
  <c r="M1726" i="1"/>
  <c r="N1726" i="1" s="1"/>
  <c r="P1726" i="1"/>
  <c r="Q1726" i="1"/>
  <c r="L1727" i="1"/>
  <c r="AB1785" i="1"/>
  <c r="T1720" i="1"/>
  <c r="AF1720" i="1" s="1"/>
  <c r="S1721" i="1"/>
  <c r="AJ1783" i="1"/>
  <c r="Y1782" i="1"/>
  <c r="Z1782" i="1"/>
  <c r="AA1782" i="1" s="1"/>
  <c r="AH1782" i="1" s="1"/>
  <c r="C1783" i="1"/>
  <c r="I1783" i="1"/>
  <c r="H1783" i="1" s="1"/>
  <c r="AC1726" i="1" l="1"/>
  <c r="AE1726" i="1" s="1"/>
  <c r="G1726" i="1"/>
  <c r="O1724" i="1"/>
  <c r="R1724" i="1" s="1"/>
  <c r="AB1786" i="1"/>
  <c r="T1721" i="1"/>
  <c r="AF1721" i="1" s="1"/>
  <c r="S1722" i="1"/>
  <c r="M1727" i="1"/>
  <c r="N1727" i="1" s="1"/>
  <c r="P1727" i="1"/>
  <c r="Q1727" i="1"/>
  <c r="L1728" i="1"/>
  <c r="F1725" i="1"/>
  <c r="J1725" i="1" s="1"/>
  <c r="X1784" i="1"/>
  <c r="A1785" i="1"/>
  <c r="K1784" i="1"/>
  <c r="Z1783" i="1"/>
  <c r="AA1783" i="1" s="1"/>
  <c r="AH1783" i="1" s="1"/>
  <c r="C1784" i="1"/>
  <c r="Y1783" i="1"/>
  <c r="AJ1784" i="1"/>
  <c r="I1784" i="1"/>
  <c r="H1784" i="1" s="1"/>
  <c r="O1725" i="1" l="1"/>
  <c r="R1725" i="1" s="1"/>
  <c r="Y1784" i="1"/>
  <c r="AJ1785" i="1"/>
  <c r="Z1784" i="1"/>
  <c r="AA1784" i="1" s="1"/>
  <c r="AH1784" i="1" s="1"/>
  <c r="C1785" i="1"/>
  <c r="I1785" i="1"/>
  <c r="H1785" i="1" s="1"/>
  <c r="F1726" i="1"/>
  <c r="J1726" i="1" s="1"/>
  <c r="AC1727" i="1"/>
  <c r="AE1727" i="1" s="1"/>
  <c r="G1727" i="1"/>
  <c r="AB1787" i="1"/>
  <c r="M1728" i="1"/>
  <c r="N1728" i="1" s="1"/>
  <c r="P1728" i="1"/>
  <c r="Q1728" i="1"/>
  <c r="L1729" i="1"/>
  <c r="T1722" i="1"/>
  <c r="AF1722" i="1" s="1"/>
  <c r="S1723" i="1"/>
  <c r="K1785" i="1"/>
  <c r="A1786" i="1"/>
  <c r="X1785" i="1"/>
  <c r="O1726" i="1" l="1"/>
  <c r="R1726" i="1" s="1"/>
  <c r="AC1728" i="1"/>
  <c r="AE1728" i="1" s="1"/>
  <c r="G1728" i="1"/>
  <c r="X1786" i="1"/>
  <c r="K1786" i="1"/>
  <c r="A1787" i="1"/>
  <c r="M1729" i="1"/>
  <c r="N1729" i="1" s="1"/>
  <c r="P1729" i="1"/>
  <c r="Q1729" i="1"/>
  <c r="L1730" i="1"/>
  <c r="AJ1786" i="1"/>
  <c r="Y1785" i="1"/>
  <c r="Z1785" i="1"/>
  <c r="AA1785" i="1" s="1"/>
  <c r="AH1785" i="1" s="1"/>
  <c r="C1786" i="1"/>
  <c r="I1786" i="1"/>
  <c r="H1786" i="1" s="1"/>
  <c r="AB1788" i="1"/>
  <c r="T1723" i="1"/>
  <c r="AF1723" i="1" s="1"/>
  <c r="S1724" i="1"/>
  <c r="F1727" i="1"/>
  <c r="O1727" i="1" s="1"/>
  <c r="R1727" i="1" s="1"/>
  <c r="J1727" i="1" l="1"/>
  <c r="T1724" i="1"/>
  <c r="AF1724" i="1" s="1"/>
  <c r="S1725" i="1"/>
  <c r="AB1789" i="1"/>
  <c r="X1787" i="1"/>
  <c r="A1788" i="1"/>
  <c r="K1787" i="1"/>
  <c r="AC1729" i="1"/>
  <c r="AE1729" i="1" s="1"/>
  <c r="G1729" i="1"/>
  <c r="Y1786" i="1"/>
  <c r="C1787" i="1"/>
  <c r="Z1786" i="1"/>
  <c r="AA1786" i="1" s="1"/>
  <c r="AH1786" i="1" s="1"/>
  <c r="AJ1787" i="1"/>
  <c r="I1787" i="1"/>
  <c r="H1787" i="1" s="1"/>
  <c r="F1728" i="1"/>
  <c r="J1728" i="1" s="1"/>
  <c r="M1730" i="1"/>
  <c r="N1730" i="1" s="1"/>
  <c r="P1730" i="1"/>
  <c r="Q1730" i="1"/>
  <c r="L1731" i="1"/>
  <c r="O1728" i="1" l="1"/>
  <c r="R1728" i="1" s="1"/>
  <c r="M1731" i="1"/>
  <c r="N1731" i="1" s="1"/>
  <c r="P1731" i="1"/>
  <c r="Q1731" i="1"/>
  <c r="L1732" i="1"/>
  <c r="F1729" i="1"/>
  <c r="J1729" i="1" s="1"/>
  <c r="X1788" i="1"/>
  <c r="K1788" i="1"/>
  <c r="A1789" i="1"/>
  <c r="T1725" i="1"/>
  <c r="AF1725" i="1" s="1"/>
  <c r="S1726" i="1"/>
  <c r="Y1787" i="1"/>
  <c r="AJ1788" i="1"/>
  <c r="Z1787" i="1"/>
  <c r="AA1787" i="1" s="1"/>
  <c r="AH1787" i="1" s="1"/>
  <c r="C1788" i="1"/>
  <c r="I1788" i="1"/>
  <c r="H1788" i="1" s="1"/>
  <c r="AC1730" i="1"/>
  <c r="AE1730" i="1" s="1"/>
  <c r="G1730" i="1"/>
  <c r="AB1790" i="1"/>
  <c r="O1729" i="1" l="1"/>
  <c r="R1729" i="1" s="1"/>
  <c r="X1789" i="1"/>
  <c r="K1789" i="1"/>
  <c r="A1790" i="1"/>
  <c r="AB1791" i="1"/>
  <c r="F1730" i="1"/>
  <c r="O1730" i="1" s="1"/>
  <c r="R1730" i="1" s="1"/>
  <c r="T1726" i="1"/>
  <c r="AF1726" i="1" s="1"/>
  <c r="S1727" i="1"/>
  <c r="AC1731" i="1"/>
  <c r="AE1731" i="1" s="1"/>
  <c r="G1731" i="1"/>
  <c r="Z1788" i="1"/>
  <c r="AA1788" i="1" s="1"/>
  <c r="AH1788" i="1" s="1"/>
  <c r="C1789" i="1"/>
  <c r="Y1788" i="1"/>
  <c r="AJ1789" i="1"/>
  <c r="I1789" i="1"/>
  <c r="H1789" i="1" s="1"/>
  <c r="M1732" i="1"/>
  <c r="N1732" i="1" s="1"/>
  <c r="P1732" i="1"/>
  <c r="Q1732" i="1"/>
  <c r="L1733" i="1"/>
  <c r="J1730" i="1" l="1"/>
  <c r="F1731" i="1"/>
  <c r="O1731" i="1" s="1"/>
  <c r="R1731" i="1" s="1"/>
  <c r="AB1792" i="1"/>
  <c r="Z1789" i="1"/>
  <c r="AA1789" i="1" s="1"/>
  <c r="AH1789" i="1" s="1"/>
  <c r="C1790" i="1"/>
  <c r="Y1789" i="1"/>
  <c r="AJ1790" i="1"/>
  <c r="I1790" i="1"/>
  <c r="H1790" i="1" s="1"/>
  <c r="AC1732" i="1"/>
  <c r="AE1732" i="1" s="1"/>
  <c r="G1732" i="1"/>
  <c r="T1727" i="1"/>
  <c r="AF1727" i="1" s="1"/>
  <c r="S1728" i="1"/>
  <c r="X1790" i="1"/>
  <c r="A1791" i="1"/>
  <c r="K1790" i="1"/>
  <c r="M1733" i="1"/>
  <c r="N1733" i="1" s="1"/>
  <c r="P1733" i="1"/>
  <c r="Q1733" i="1"/>
  <c r="L1734" i="1"/>
  <c r="J1731" i="1" l="1"/>
  <c r="AC1733" i="1"/>
  <c r="AE1733" i="1" s="1"/>
  <c r="G1733" i="1"/>
  <c r="X1791" i="1"/>
  <c r="A1792" i="1"/>
  <c r="K1791" i="1"/>
  <c r="M1734" i="1"/>
  <c r="N1734" i="1" s="1"/>
  <c r="P1734" i="1"/>
  <c r="Q1734" i="1"/>
  <c r="L1735" i="1"/>
  <c r="Y1790" i="1"/>
  <c r="Z1790" i="1"/>
  <c r="AA1790" i="1" s="1"/>
  <c r="AH1790" i="1" s="1"/>
  <c r="AJ1791" i="1"/>
  <c r="C1791" i="1"/>
  <c r="I1791" i="1"/>
  <c r="H1791" i="1" s="1"/>
  <c r="T1728" i="1"/>
  <c r="AF1728" i="1" s="1"/>
  <c r="S1729" i="1"/>
  <c r="F1732" i="1"/>
  <c r="J1732" i="1" s="1"/>
  <c r="AB1793" i="1"/>
  <c r="O1732" i="1" l="1"/>
  <c r="R1732" i="1" s="1"/>
  <c r="X1792" i="1"/>
  <c r="K1792" i="1"/>
  <c r="A1793" i="1"/>
  <c r="T1729" i="1"/>
  <c r="AF1729" i="1" s="1"/>
  <c r="S1730" i="1"/>
  <c r="AB1794" i="1"/>
  <c r="Y1791" i="1"/>
  <c r="C1792" i="1"/>
  <c r="Z1791" i="1"/>
  <c r="AA1791" i="1" s="1"/>
  <c r="AH1791" i="1" s="1"/>
  <c r="AJ1792" i="1"/>
  <c r="I1792" i="1"/>
  <c r="H1792" i="1" s="1"/>
  <c r="AC1734" i="1"/>
  <c r="AE1734" i="1" s="1"/>
  <c r="G1734" i="1"/>
  <c r="F1733" i="1"/>
  <c r="O1733" i="1" s="1"/>
  <c r="R1733" i="1" s="1"/>
  <c r="M1735" i="1"/>
  <c r="N1735" i="1" s="1"/>
  <c r="P1735" i="1"/>
  <c r="Q1735" i="1"/>
  <c r="L1736" i="1"/>
  <c r="J1733" i="1" l="1"/>
  <c r="T1730" i="1"/>
  <c r="AF1730" i="1" s="1"/>
  <c r="S1731" i="1"/>
  <c r="Y1792" i="1"/>
  <c r="Z1792" i="1"/>
  <c r="AA1792" i="1" s="1"/>
  <c r="AH1792" i="1" s="1"/>
  <c r="C1793" i="1"/>
  <c r="AJ1793" i="1"/>
  <c r="I1793" i="1"/>
  <c r="H1793" i="1" s="1"/>
  <c r="AC1735" i="1"/>
  <c r="AE1735" i="1" s="1"/>
  <c r="G1735" i="1"/>
  <c r="F1734" i="1"/>
  <c r="O1734" i="1" s="1"/>
  <c r="R1734" i="1" s="1"/>
  <c r="M1736" i="1"/>
  <c r="N1736" i="1" s="1"/>
  <c r="P1736" i="1"/>
  <c r="Q1736" i="1"/>
  <c r="L1737" i="1"/>
  <c r="AB1795" i="1"/>
  <c r="A1794" i="1"/>
  <c r="K1793" i="1"/>
  <c r="X1793" i="1"/>
  <c r="J1734" i="1" l="1"/>
  <c r="M1737" i="1"/>
  <c r="N1737" i="1" s="1"/>
  <c r="P1737" i="1"/>
  <c r="Q1737" i="1"/>
  <c r="L1738" i="1"/>
  <c r="K1794" i="1"/>
  <c r="A1795" i="1"/>
  <c r="X1794" i="1"/>
  <c r="C1794" i="1"/>
  <c r="Y1793" i="1"/>
  <c r="AJ1794" i="1"/>
  <c r="Z1793" i="1"/>
  <c r="AA1793" i="1" s="1"/>
  <c r="AH1793" i="1" s="1"/>
  <c r="I1794" i="1"/>
  <c r="H1794" i="1" s="1"/>
  <c r="AB1796" i="1"/>
  <c r="T1731" i="1"/>
  <c r="AF1731" i="1" s="1"/>
  <c r="S1732" i="1"/>
  <c r="AC1736" i="1"/>
  <c r="AE1736" i="1" s="1"/>
  <c r="G1736" i="1"/>
  <c r="F1735" i="1"/>
  <c r="O1735" i="1" s="1"/>
  <c r="R1735" i="1" s="1"/>
  <c r="J1735" i="1" l="1"/>
  <c r="AB1797" i="1"/>
  <c r="Y1794" i="1"/>
  <c r="AJ1795" i="1"/>
  <c r="Z1794" i="1"/>
  <c r="AA1794" i="1" s="1"/>
  <c r="AH1794" i="1" s="1"/>
  <c r="C1795" i="1"/>
  <c r="I1795" i="1"/>
  <c r="H1795" i="1" s="1"/>
  <c r="F1736" i="1"/>
  <c r="O1736" i="1" s="1"/>
  <c r="R1736" i="1" s="1"/>
  <c r="X1795" i="1"/>
  <c r="A1796" i="1"/>
  <c r="K1795" i="1"/>
  <c r="AC1737" i="1"/>
  <c r="AE1737" i="1" s="1"/>
  <c r="G1737" i="1"/>
  <c r="T1732" i="1"/>
  <c r="AF1732" i="1" s="1"/>
  <c r="S1733" i="1"/>
  <c r="M1738" i="1"/>
  <c r="N1738" i="1" s="1"/>
  <c r="P1738" i="1"/>
  <c r="Q1738" i="1"/>
  <c r="L1739" i="1"/>
  <c r="J1736" i="1" l="1"/>
  <c r="T1733" i="1"/>
  <c r="AF1733" i="1" s="1"/>
  <c r="S1734" i="1"/>
  <c r="AC1738" i="1"/>
  <c r="AE1738" i="1" s="1"/>
  <c r="G1738" i="1"/>
  <c r="F1737" i="1"/>
  <c r="O1737" i="1" s="1"/>
  <c r="R1737" i="1" s="1"/>
  <c r="X1796" i="1"/>
  <c r="A1797" i="1"/>
  <c r="K1796" i="1"/>
  <c r="AB1798" i="1"/>
  <c r="M1739" i="1"/>
  <c r="N1739" i="1" s="1"/>
  <c r="P1739" i="1"/>
  <c r="Q1739" i="1"/>
  <c r="L1740" i="1"/>
  <c r="Y1795" i="1"/>
  <c r="C1796" i="1"/>
  <c r="Z1795" i="1"/>
  <c r="AA1795" i="1" s="1"/>
  <c r="AH1795" i="1" s="1"/>
  <c r="AJ1796" i="1"/>
  <c r="I1796" i="1"/>
  <c r="H1796" i="1" s="1"/>
  <c r="J1737" i="1" l="1"/>
  <c r="AC1739" i="1"/>
  <c r="AE1739" i="1" s="1"/>
  <c r="G1739" i="1"/>
  <c r="K1797" i="1"/>
  <c r="X1797" i="1"/>
  <c r="A1798" i="1"/>
  <c r="M1740" i="1"/>
  <c r="N1740" i="1" s="1"/>
  <c r="P1740" i="1"/>
  <c r="Q1740" i="1"/>
  <c r="L1741" i="1"/>
  <c r="AJ1797" i="1"/>
  <c r="Z1796" i="1"/>
  <c r="AA1796" i="1" s="1"/>
  <c r="AH1796" i="1" s="1"/>
  <c r="C1797" i="1"/>
  <c r="Y1796" i="1"/>
  <c r="I1797" i="1"/>
  <c r="H1797" i="1" s="1"/>
  <c r="F1738" i="1"/>
  <c r="J1738" i="1" s="1"/>
  <c r="AB1799" i="1"/>
  <c r="T1734" i="1"/>
  <c r="AF1734" i="1" s="1"/>
  <c r="S1735" i="1"/>
  <c r="O1738" i="1" l="1"/>
  <c r="R1738" i="1" s="1"/>
  <c r="AB1800" i="1"/>
  <c r="AC1740" i="1"/>
  <c r="AE1740" i="1" s="1"/>
  <c r="G1740" i="1"/>
  <c r="F1739" i="1"/>
  <c r="J1739" i="1" s="1"/>
  <c r="M1741" i="1"/>
  <c r="N1741" i="1" s="1"/>
  <c r="P1741" i="1"/>
  <c r="Q1741" i="1"/>
  <c r="L1742" i="1"/>
  <c r="A1799" i="1"/>
  <c r="K1798" i="1"/>
  <c r="X1798" i="1"/>
  <c r="T1735" i="1"/>
  <c r="AF1735" i="1" s="1"/>
  <c r="S1736" i="1"/>
  <c r="AJ1798" i="1"/>
  <c r="Y1797" i="1"/>
  <c r="C1798" i="1"/>
  <c r="Z1797" i="1"/>
  <c r="AA1797" i="1" s="1"/>
  <c r="AH1797" i="1" s="1"/>
  <c r="I1798" i="1"/>
  <c r="H1798" i="1" s="1"/>
  <c r="O1739" i="1" l="1"/>
  <c r="R1739" i="1" s="1"/>
  <c r="T1736" i="1"/>
  <c r="AF1736" i="1" s="1"/>
  <c r="S1737" i="1"/>
  <c r="AB1801" i="1"/>
  <c r="AC1741" i="1"/>
  <c r="AE1741" i="1" s="1"/>
  <c r="G1741" i="1"/>
  <c r="F1740" i="1"/>
  <c r="O1740" i="1" s="1"/>
  <c r="R1740" i="1" s="1"/>
  <c r="M1742" i="1"/>
  <c r="N1742" i="1" s="1"/>
  <c r="P1742" i="1"/>
  <c r="Q1742" i="1"/>
  <c r="L1743" i="1"/>
  <c r="X1799" i="1"/>
  <c r="A1800" i="1"/>
  <c r="K1799" i="1"/>
  <c r="Y1798" i="1"/>
  <c r="C1799" i="1"/>
  <c r="Z1798" i="1"/>
  <c r="AA1798" i="1" s="1"/>
  <c r="AH1798" i="1" s="1"/>
  <c r="AJ1799" i="1"/>
  <c r="I1799" i="1"/>
  <c r="H1799" i="1" s="1"/>
  <c r="J1740" i="1" l="1"/>
  <c r="AC1742" i="1"/>
  <c r="AE1742" i="1" s="1"/>
  <c r="G1742" i="1"/>
  <c r="F1741" i="1"/>
  <c r="J1741" i="1" s="1"/>
  <c r="T1737" i="1"/>
  <c r="AF1737" i="1" s="1"/>
  <c r="S1738" i="1"/>
  <c r="Z1799" i="1"/>
  <c r="AA1799" i="1" s="1"/>
  <c r="AH1799" i="1" s="1"/>
  <c r="C1800" i="1"/>
  <c r="Y1799" i="1"/>
  <c r="AJ1800" i="1"/>
  <c r="I1800" i="1"/>
  <c r="H1800" i="1" s="1"/>
  <c r="X1800" i="1"/>
  <c r="K1800" i="1"/>
  <c r="A1801" i="1"/>
  <c r="M1743" i="1"/>
  <c r="N1743" i="1" s="1"/>
  <c r="P1743" i="1"/>
  <c r="Q1743" i="1"/>
  <c r="L1744" i="1"/>
  <c r="AB1802" i="1"/>
  <c r="O1741" i="1" l="1"/>
  <c r="R1741" i="1" s="1"/>
  <c r="M1744" i="1"/>
  <c r="N1744" i="1" s="1"/>
  <c r="P1744" i="1"/>
  <c r="Q1744" i="1"/>
  <c r="L1745" i="1"/>
  <c r="C1801" i="1"/>
  <c r="Z1800" i="1"/>
  <c r="AA1800" i="1" s="1"/>
  <c r="AH1800" i="1" s="1"/>
  <c r="AJ1801" i="1"/>
  <c r="Y1800" i="1"/>
  <c r="I1801" i="1"/>
  <c r="H1801" i="1" s="1"/>
  <c r="T1738" i="1"/>
  <c r="AF1738" i="1" s="1"/>
  <c r="S1739" i="1"/>
  <c r="AB1803" i="1"/>
  <c r="F1742" i="1"/>
  <c r="J1742" i="1" s="1"/>
  <c r="AC1743" i="1"/>
  <c r="AE1743" i="1" s="1"/>
  <c r="G1743" i="1"/>
  <c r="K1801" i="1"/>
  <c r="X1801" i="1"/>
  <c r="A1802" i="1"/>
  <c r="O1742" i="1" l="1"/>
  <c r="R1742" i="1" s="1"/>
  <c r="AB1804" i="1"/>
  <c r="F1743" i="1"/>
  <c r="J1743" i="1" s="1"/>
  <c r="X1802" i="1"/>
  <c r="K1802" i="1"/>
  <c r="A1803" i="1"/>
  <c r="AC1744" i="1"/>
  <c r="AE1744" i="1" s="1"/>
  <c r="G1744" i="1"/>
  <c r="Z1801" i="1"/>
  <c r="AA1801" i="1" s="1"/>
  <c r="AH1801" i="1" s="1"/>
  <c r="C1802" i="1"/>
  <c r="Y1801" i="1"/>
  <c r="AJ1802" i="1"/>
  <c r="I1802" i="1"/>
  <c r="H1802" i="1" s="1"/>
  <c r="T1739" i="1"/>
  <c r="AF1739" i="1" s="1"/>
  <c r="S1740" i="1"/>
  <c r="M1745" i="1"/>
  <c r="N1745" i="1" s="1"/>
  <c r="L1746" i="1"/>
  <c r="T1740" i="1" l="1"/>
  <c r="AF1740" i="1" s="1"/>
  <c r="S1741" i="1"/>
  <c r="AC1745" i="1"/>
  <c r="AE1745" i="1" s="1"/>
  <c r="G1745" i="1"/>
  <c r="Y1802" i="1"/>
  <c r="Z1802" i="1"/>
  <c r="AA1802" i="1" s="1"/>
  <c r="AH1802" i="1" s="1"/>
  <c r="C1803" i="1"/>
  <c r="AJ1803" i="1"/>
  <c r="I1803" i="1"/>
  <c r="H1803" i="1" s="1"/>
  <c r="M1746" i="1"/>
  <c r="N1746" i="1" s="1"/>
  <c r="L1747" i="1"/>
  <c r="O1743" i="1"/>
  <c r="R1743" i="1" s="1"/>
  <c r="AB1805" i="1"/>
  <c r="F1744" i="1"/>
  <c r="O1744" i="1" s="1"/>
  <c r="A1804" i="1"/>
  <c r="K1803" i="1"/>
  <c r="X1803" i="1"/>
  <c r="J1744" i="1" l="1"/>
  <c r="AB1806" i="1"/>
  <c r="G1746" i="1"/>
  <c r="AC1746" i="1"/>
  <c r="AE1746" i="1" s="1"/>
  <c r="T1741" i="1"/>
  <c r="AF1741" i="1" s="1"/>
  <c r="S1742" i="1"/>
  <c r="R1744" i="1"/>
  <c r="P1745" i="1"/>
  <c r="M1747" i="1"/>
  <c r="N1747" i="1" s="1"/>
  <c r="L1748" i="1"/>
  <c r="A1805" i="1"/>
  <c r="K1804" i="1"/>
  <c r="X1804" i="1"/>
  <c r="C1804" i="1"/>
  <c r="Y1803" i="1"/>
  <c r="AJ1804" i="1"/>
  <c r="Z1803" i="1"/>
  <c r="AA1803" i="1" s="1"/>
  <c r="AH1803" i="1" s="1"/>
  <c r="I1804" i="1"/>
  <c r="H1804" i="1" s="1"/>
  <c r="F1745" i="1"/>
  <c r="O1745" i="1" s="1"/>
  <c r="J1745" i="1" l="1"/>
  <c r="Z1804" i="1"/>
  <c r="AA1804" i="1" s="1"/>
  <c r="AH1804" i="1" s="1"/>
  <c r="AJ1805" i="1"/>
  <c r="Y1804" i="1"/>
  <c r="C1805" i="1"/>
  <c r="I1805" i="1"/>
  <c r="H1805" i="1" s="1"/>
  <c r="M1748" i="1"/>
  <c r="N1748" i="1" s="1"/>
  <c r="L1749" i="1"/>
  <c r="T1742" i="1"/>
  <c r="AF1742" i="1" s="1"/>
  <c r="S1743" i="1"/>
  <c r="X1805" i="1"/>
  <c r="A1806" i="1"/>
  <c r="K1805" i="1"/>
  <c r="AB1807" i="1"/>
  <c r="AC1747" i="1"/>
  <c r="AE1747" i="1" s="1"/>
  <c r="G1747" i="1"/>
  <c r="Q1745" i="1"/>
  <c r="Q1746" i="1" s="1"/>
  <c r="Q1747" i="1" s="1"/>
  <c r="Q1748" i="1" s="1"/>
  <c r="P1746" i="1"/>
  <c r="P1747" i="1" s="1"/>
  <c r="P1748" i="1" s="1"/>
  <c r="F1746" i="1"/>
  <c r="J1746" i="1" s="1"/>
  <c r="O1746" i="1" l="1"/>
  <c r="R1746" i="1" s="1"/>
  <c r="AB1808" i="1"/>
  <c r="A1807" i="1"/>
  <c r="K1806" i="1"/>
  <c r="X1806" i="1"/>
  <c r="G1748" i="1"/>
  <c r="AC1748" i="1"/>
  <c r="AE1748" i="1" s="1"/>
  <c r="Z1805" i="1"/>
  <c r="Y1805" i="1"/>
  <c r="D1802" i="1" s="1"/>
  <c r="AJ1806" i="1"/>
  <c r="C1806" i="1"/>
  <c r="I1806" i="1"/>
  <c r="H1806" i="1" s="1"/>
  <c r="T1743" i="1"/>
  <c r="AF1743" i="1" s="1"/>
  <c r="S1744" i="1"/>
  <c r="F1747" i="1"/>
  <c r="J1747" i="1" s="1"/>
  <c r="M1749" i="1"/>
  <c r="N1749" i="1" s="1"/>
  <c r="P1749" i="1"/>
  <c r="Q1749" i="1"/>
  <c r="L1750" i="1"/>
  <c r="R1745" i="1"/>
  <c r="D1801" i="1" l="1"/>
  <c r="E1802" i="1"/>
  <c r="T1744" i="1"/>
  <c r="S1745" i="1"/>
  <c r="E1806" i="1"/>
  <c r="E1801" i="1"/>
  <c r="M1750" i="1"/>
  <c r="N1750" i="1" s="1"/>
  <c r="P1750" i="1"/>
  <c r="Q1750" i="1"/>
  <c r="L1751" i="1"/>
  <c r="O1747" i="1"/>
  <c r="R1747" i="1" s="1"/>
  <c r="F1748" i="1"/>
  <c r="J1748" i="1" s="1"/>
  <c r="A1808" i="1"/>
  <c r="K1807" i="1"/>
  <c r="X1807" i="1"/>
  <c r="D1805" i="1"/>
  <c r="D1472" i="1"/>
  <c r="D1473" i="1"/>
  <c r="D1475" i="1"/>
  <c r="D1474" i="1"/>
  <c r="D1477" i="1"/>
  <c r="D1476" i="1"/>
  <c r="D1478" i="1"/>
  <c r="D1480" i="1"/>
  <c r="D1479" i="1"/>
  <c r="D1481" i="1"/>
  <c r="D1482" i="1"/>
  <c r="D1483" i="1"/>
  <c r="D1486" i="1"/>
  <c r="D1484" i="1"/>
  <c r="D1485" i="1"/>
  <c r="D1487" i="1"/>
  <c r="D1488" i="1"/>
  <c r="D1490" i="1"/>
  <c r="D1489" i="1"/>
  <c r="D1491" i="1"/>
  <c r="D1492" i="1"/>
  <c r="D1493" i="1"/>
  <c r="D1497" i="1"/>
  <c r="D1494" i="1"/>
  <c r="D1495" i="1"/>
  <c r="D1496" i="1"/>
  <c r="D1502" i="1"/>
  <c r="D1499" i="1"/>
  <c r="D1498" i="1"/>
  <c r="D1501" i="1"/>
  <c r="D1500" i="1"/>
  <c r="D1503" i="1"/>
  <c r="D1506" i="1"/>
  <c r="D1504" i="1"/>
  <c r="D1505" i="1"/>
  <c r="D1509" i="1"/>
  <c r="D1507" i="1"/>
  <c r="D1508" i="1"/>
  <c r="D1510" i="1"/>
  <c r="D1511" i="1"/>
  <c r="D1512" i="1"/>
  <c r="D1513" i="1"/>
  <c r="D1519" i="1"/>
  <c r="D1515" i="1"/>
  <c r="D1514" i="1"/>
  <c r="D1516" i="1"/>
  <c r="D1517" i="1"/>
  <c r="D1520" i="1"/>
  <c r="D1518" i="1"/>
  <c r="D1521" i="1"/>
  <c r="D1522" i="1"/>
  <c r="D1523" i="1"/>
  <c r="D1524" i="1"/>
  <c r="D1526" i="1"/>
  <c r="D1525" i="1"/>
  <c r="D1530" i="1"/>
  <c r="D1532" i="1"/>
  <c r="D1528" i="1"/>
  <c r="D1527" i="1"/>
  <c r="D1529" i="1"/>
  <c r="D1533" i="1"/>
  <c r="D1531" i="1"/>
  <c r="D1534" i="1"/>
  <c r="D1536" i="1"/>
  <c r="D1535" i="1"/>
  <c r="D1537" i="1"/>
  <c r="D1538" i="1"/>
  <c r="D1539" i="1"/>
  <c r="D1540" i="1"/>
  <c r="D1542" i="1"/>
  <c r="D1541" i="1"/>
  <c r="D1544" i="1"/>
  <c r="D1543" i="1"/>
  <c r="D1545" i="1"/>
  <c r="D1546" i="1"/>
  <c r="D1547" i="1"/>
  <c r="D1548" i="1"/>
  <c r="D1550" i="1"/>
  <c r="D1549" i="1"/>
  <c r="D1553" i="1"/>
  <c r="D1552" i="1"/>
  <c r="D1551" i="1"/>
  <c r="D1554" i="1"/>
  <c r="D1555" i="1"/>
  <c r="D1558" i="1"/>
  <c r="D1556" i="1"/>
  <c r="D1557" i="1"/>
  <c r="D1559" i="1"/>
  <c r="D1562" i="1"/>
  <c r="D1560" i="1"/>
  <c r="D1561" i="1"/>
  <c r="D1565" i="1"/>
  <c r="D1564" i="1"/>
  <c r="D1563" i="1"/>
  <c r="D1569" i="1"/>
  <c r="D1566" i="1"/>
  <c r="D1568" i="1"/>
  <c r="D1567" i="1"/>
  <c r="D1572" i="1"/>
  <c r="D1571" i="1"/>
  <c r="D1570" i="1"/>
  <c r="D1574" i="1"/>
  <c r="D1573" i="1"/>
  <c r="D1575" i="1"/>
  <c r="D1576" i="1"/>
  <c r="D1577" i="1"/>
  <c r="D1579" i="1"/>
  <c r="D1578" i="1"/>
  <c r="D1581" i="1"/>
  <c r="D1582" i="1"/>
  <c r="D1583" i="1"/>
  <c r="D1580" i="1"/>
  <c r="D1585" i="1"/>
  <c r="D1584" i="1"/>
  <c r="D1586" i="1"/>
  <c r="D1587" i="1"/>
  <c r="D1590" i="1"/>
  <c r="D1588" i="1"/>
  <c r="D1589" i="1"/>
  <c r="D1592" i="1"/>
  <c r="D1591" i="1"/>
  <c r="D1593" i="1"/>
  <c r="D1595" i="1"/>
  <c r="D1594" i="1"/>
  <c r="D1596" i="1"/>
  <c r="D1597" i="1"/>
  <c r="D1600" i="1"/>
  <c r="D1598" i="1"/>
  <c r="D1601" i="1"/>
  <c r="D1599" i="1"/>
  <c r="D1602" i="1"/>
  <c r="D1604" i="1"/>
  <c r="D1603" i="1"/>
  <c r="D1610" i="1"/>
  <c r="D1607" i="1"/>
  <c r="D1606" i="1"/>
  <c r="D1605" i="1"/>
  <c r="D1608" i="1"/>
  <c r="D1609" i="1"/>
  <c r="D1612" i="1"/>
  <c r="D1611" i="1"/>
  <c r="D1614" i="1"/>
  <c r="D1613" i="1"/>
  <c r="D1617" i="1"/>
  <c r="D1615" i="1"/>
  <c r="D1618" i="1"/>
  <c r="D1616" i="1"/>
  <c r="D1619" i="1"/>
  <c r="D1620" i="1"/>
  <c r="D1622" i="1"/>
  <c r="D1621" i="1"/>
  <c r="D1624" i="1"/>
  <c r="D1623" i="1"/>
  <c r="D1625" i="1"/>
  <c r="D1626" i="1"/>
  <c r="D1629" i="1"/>
  <c r="D1627" i="1"/>
  <c r="D1628" i="1"/>
  <c r="D1631" i="1"/>
  <c r="D1630" i="1"/>
  <c r="D1632" i="1"/>
  <c r="D1634" i="1"/>
  <c r="D1633" i="1"/>
  <c r="D1635" i="1"/>
  <c r="D1636" i="1"/>
  <c r="D1637" i="1"/>
  <c r="D1638" i="1"/>
  <c r="D1639" i="1"/>
  <c r="D1640" i="1"/>
  <c r="D1642" i="1"/>
  <c r="D1641" i="1"/>
  <c r="D1643" i="1"/>
  <c r="D1645" i="1"/>
  <c r="D1647" i="1"/>
  <c r="D1644" i="1"/>
  <c r="D1646" i="1"/>
  <c r="D1649" i="1"/>
  <c r="D1648" i="1"/>
  <c r="D1650" i="1"/>
  <c r="D1651" i="1"/>
  <c r="D1653" i="1"/>
  <c r="D1652" i="1"/>
  <c r="D1655" i="1"/>
  <c r="D1654" i="1"/>
  <c r="D1657" i="1"/>
  <c r="D1656" i="1"/>
  <c r="D1658" i="1"/>
  <c r="D1660" i="1"/>
  <c r="D1659" i="1"/>
  <c r="D1662" i="1"/>
  <c r="D1661" i="1"/>
  <c r="D1663" i="1"/>
  <c r="D1665" i="1"/>
  <c r="D1664" i="1"/>
  <c r="D1669" i="1"/>
  <c r="D1666" i="1"/>
  <c r="D1667" i="1"/>
  <c r="D1668" i="1"/>
  <c r="D1670" i="1"/>
  <c r="D1671" i="1"/>
  <c r="D1673" i="1"/>
  <c r="D1676" i="1"/>
  <c r="D1674" i="1"/>
  <c r="D1675" i="1"/>
  <c r="D1672" i="1"/>
  <c r="D1678" i="1"/>
  <c r="D1677" i="1"/>
  <c r="D1680" i="1"/>
  <c r="D1679" i="1"/>
  <c r="D1682" i="1"/>
  <c r="D1681" i="1"/>
  <c r="D1684" i="1"/>
  <c r="D1683" i="1"/>
  <c r="D1686" i="1"/>
  <c r="D1685" i="1"/>
  <c r="D1690" i="1"/>
  <c r="D1687" i="1"/>
  <c r="D1692" i="1"/>
  <c r="D1688" i="1"/>
  <c r="D1689" i="1"/>
  <c r="D1691" i="1"/>
  <c r="D1693" i="1"/>
  <c r="D1694" i="1"/>
  <c r="D1696" i="1"/>
  <c r="D1695" i="1"/>
  <c r="D1697" i="1"/>
  <c r="D1700" i="1"/>
  <c r="D1699" i="1"/>
  <c r="D1698" i="1"/>
  <c r="D1702" i="1"/>
  <c r="D1701" i="1"/>
  <c r="D1703" i="1"/>
  <c r="D1705" i="1"/>
  <c r="D1704" i="1"/>
  <c r="D1708" i="1"/>
  <c r="D1706" i="1"/>
  <c r="D1707" i="1"/>
  <c r="D1709" i="1"/>
  <c r="D1710" i="1"/>
  <c r="D1711" i="1"/>
  <c r="D1712" i="1"/>
  <c r="D1713" i="1"/>
  <c r="D1715" i="1"/>
  <c r="D1714" i="1"/>
  <c r="D1717" i="1"/>
  <c r="D1716" i="1"/>
  <c r="D1718" i="1"/>
  <c r="D1719" i="1"/>
  <c r="D1720" i="1"/>
  <c r="D1721" i="1"/>
  <c r="D1722" i="1"/>
  <c r="D1724" i="1"/>
  <c r="D1723" i="1"/>
  <c r="D1725" i="1"/>
  <c r="D1726" i="1"/>
  <c r="D1728" i="1"/>
  <c r="D1731" i="1"/>
  <c r="D1727" i="1"/>
  <c r="D1729" i="1"/>
  <c r="D1730" i="1"/>
  <c r="D1733" i="1"/>
  <c r="D1734" i="1"/>
  <c r="D1732" i="1"/>
  <c r="D1735" i="1"/>
  <c r="D1738" i="1"/>
  <c r="D1736" i="1"/>
  <c r="D1740" i="1"/>
  <c r="D1737" i="1"/>
  <c r="D1739" i="1"/>
  <c r="D1742" i="1"/>
  <c r="D1741" i="1"/>
  <c r="D1743" i="1"/>
  <c r="D1744" i="1"/>
  <c r="D1745" i="1"/>
  <c r="D1746" i="1"/>
  <c r="D1747" i="1"/>
  <c r="D1748" i="1"/>
  <c r="D1752" i="1"/>
  <c r="D1750" i="1"/>
  <c r="D1749" i="1"/>
  <c r="D1751" i="1"/>
  <c r="D1754" i="1"/>
  <c r="D1753" i="1"/>
  <c r="D1755" i="1"/>
  <c r="D1757" i="1"/>
  <c r="D1756" i="1"/>
  <c r="D1761" i="1"/>
  <c r="D1758" i="1"/>
  <c r="D1759" i="1"/>
  <c r="D1760" i="1"/>
  <c r="D1763" i="1"/>
  <c r="D1762" i="1"/>
  <c r="D1764" i="1"/>
  <c r="D1765" i="1"/>
  <c r="D1768" i="1"/>
  <c r="D1766" i="1"/>
  <c r="D1767" i="1"/>
  <c r="D1769" i="1"/>
  <c r="D1770" i="1"/>
  <c r="D1772" i="1"/>
  <c r="D1771" i="1"/>
  <c r="D1773" i="1"/>
  <c r="D1776" i="1"/>
  <c r="D1774" i="1"/>
  <c r="D1775" i="1"/>
  <c r="D1777" i="1"/>
  <c r="D1778" i="1"/>
  <c r="D1779" i="1"/>
  <c r="D1781" i="1"/>
  <c r="D1780" i="1"/>
  <c r="D1782" i="1"/>
  <c r="D1784" i="1"/>
  <c r="D1783" i="1"/>
  <c r="D1785" i="1"/>
  <c r="D1789" i="1"/>
  <c r="D1786" i="1"/>
  <c r="D1787" i="1"/>
  <c r="D1791" i="1"/>
  <c r="D1788" i="1"/>
  <c r="D1793" i="1"/>
  <c r="D1790" i="1"/>
  <c r="D1796" i="1"/>
  <c r="D1794" i="1"/>
  <c r="D1792" i="1"/>
  <c r="D1795" i="1"/>
  <c r="D1803" i="1"/>
  <c r="D1798" i="1"/>
  <c r="D1799" i="1"/>
  <c r="D1800" i="1"/>
  <c r="D1797" i="1"/>
  <c r="AB1809" i="1"/>
  <c r="AC1749" i="1"/>
  <c r="AE1749" i="1" s="1"/>
  <c r="G1749" i="1"/>
  <c r="D1804" i="1"/>
  <c r="Y1806" i="1"/>
  <c r="AJ1807" i="1"/>
  <c r="Z1806" i="1"/>
  <c r="AA1806" i="1" s="1"/>
  <c r="AH1806" i="1" s="1"/>
  <c r="C1807" i="1"/>
  <c r="I1807" i="1"/>
  <c r="H1807" i="1" s="1"/>
  <c r="O1748" i="1" l="1"/>
  <c r="R1748" i="1" s="1"/>
  <c r="E1788" i="1"/>
  <c r="E1750" i="1"/>
  <c r="E1807" i="1"/>
  <c r="E1804" i="1"/>
  <c r="E1799" i="1"/>
  <c r="E1792" i="1"/>
  <c r="E1793" i="1"/>
  <c r="E1786" i="1"/>
  <c r="E1784" i="1"/>
  <c r="E1779" i="1"/>
  <c r="E1774" i="1"/>
  <c r="E1772" i="1"/>
  <c r="E1766" i="1"/>
  <c r="E1762" i="1"/>
  <c r="E1758" i="1"/>
  <c r="E1755" i="1"/>
  <c r="E1749" i="1"/>
  <c r="E1747" i="1"/>
  <c r="V1747" i="1" s="1"/>
  <c r="U1743" i="1"/>
  <c r="E1743" i="1"/>
  <c r="V1743" i="1" s="1"/>
  <c r="U1737" i="1"/>
  <c r="E1737" i="1"/>
  <c r="V1737" i="1" s="1"/>
  <c r="U1735" i="1"/>
  <c r="E1735" i="1"/>
  <c r="V1735" i="1" s="1"/>
  <c r="U1730" i="1"/>
  <c r="E1730" i="1"/>
  <c r="V1730" i="1" s="1"/>
  <c r="U1728" i="1"/>
  <c r="E1728" i="1"/>
  <c r="V1728" i="1" s="1"/>
  <c r="U1724" i="1"/>
  <c r="E1724" i="1"/>
  <c r="V1724" i="1" s="1"/>
  <c r="U1719" i="1"/>
  <c r="E1719" i="1"/>
  <c r="V1719" i="1" s="1"/>
  <c r="U1714" i="1"/>
  <c r="E1714" i="1"/>
  <c r="V1714" i="1" s="1"/>
  <c r="U1711" i="1"/>
  <c r="E1711" i="1"/>
  <c r="V1711" i="1" s="1"/>
  <c r="U1706" i="1"/>
  <c r="E1706" i="1"/>
  <c r="V1706" i="1" s="1"/>
  <c r="U1703" i="1"/>
  <c r="E1703" i="1"/>
  <c r="V1703" i="1" s="1"/>
  <c r="U1699" i="1"/>
  <c r="E1699" i="1"/>
  <c r="V1699" i="1" s="1"/>
  <c r="U1696" i="1"/>
  <c r="E1696" i="1"/>
  <c r="V1696" i="1" s="1"/>
  <c r="U1689" i="1"/>
  <c r="E1689" i="1"/>
  <c r="V1689" i="1" s="1"/>
  <c r="U1690" i="1"/>
  <c r="E1690" i="1"/>
  <c r="V1690" i="1" s="1"/>
  <c r="U1684" i="1"/>
  <c r="E1684" i="1"/>
  <c r="V1684" i="1" s="1"/>
  <c r="U1680" i="1"/>
  <c r="E1680" i="1"/>
  <c r="V1680" i="1" s="1"/>
  <c r="U1675" i="1"/>
  <c r="E1675" i="1"/>
  <c r="V1675" i="1" s="1"/>
  <c r="U1671" i="1"/>
  <c r="E1671" i="1"/>
  <c r="V1671" i="1" s="1"/>
  <c r="U1666" i="1"/>
  <c r="E1666" i="1"/>
  <c r="V1666" i="1" s="1"/>
  <c r="U1663" i="1"/>
  <c r="E1663" i="1"/>
  <c r="V1663" i="1" s="1"/>
  <c r="U1660" i="1"/>
  <c r="E1660" i="1"/>
  <c r="V1660" i="1" s="1"/>
  <c r="U1654" i="1"/>
  <c r="E1654" i="1"/>
  <c r="V1654" i="1" s="1"/>
  <c r="U1651" i="1"/>
  <c r="E1651" i="1"/>
  <c r="V1651" i="1" s="1"/>
  <c r="U1646" i="1"/>
  <c r="E1646" i="1"/>
  <c r="V1646" i="1" s="1"/>
  <c r="U1643" i="1"/>
  <c r="E1643" i="1"/>
  <c r="V1643" i="1" s="1"/>
  <c r="U1639" i="1"/>
  <c r="E1639" i="1"/>
  <c r="V1639" i="1" s="1"/>
  <c r="U1635" i="1"/>
  <c r="E1635" i="1"/>
  <c r="V1635" i="1" s="1"/>
  <c r="U1630" i="1"/>
  <c r="E1630" i="1"/>
  <c r="V1630" i="1" s="1"/>
  <c r="U1629" i="1"/>
  <c r="E1629" i="1"/>
  <c r="V1629" i="1" s="1"/>
  <c r="U1624" i="1"/>
  <c r="E1624" i="1"/>
  <c r="V1624" i="1" s="1"/>
  <c r="U1619" i="1"/>
  <c r="E1619" i="1"/>
  <c r="V1619" i="1" s="1"/>
  <c r="U1617" i="1"/>
  <c r="E1617" i="1"/>
  <c r="V1617" i="1" s="1"/>
  <c r="U1612" i="1"/>
  <c r="E1612" i="1"/>
  <c r="V1612" i="1" s="1"/>
  <c r="U1606" i="1"/>
  <c r="E1606" i="1"/>
  <c r="V1606" i="1" s="1"/>
  <c r="U1604" i="1"/>
  <c r="E1604" i="1"/>
  <c r="V1604" i="1" s="1"/>
  <c r="U1598" i="1"/>
  <c r="E1598" i="1"/>
  <c r="V1598" i="1" s="1"/>
  <c r="U1594" i="1"/>
  <c r="E1594" i="1"/>
  <c r="V1594" i="1" s="1"/>
  <c r="U1592" i="1"/>
  <c r="E1592" i="1"/>
  <c r="V1592" i="1" s="1"/>
  <c r="U1587" i="1"/>
  <c r="E1587" i="1"/>
  <c r="V1587" i="1" s="1"/>
  <c r="U1580" i="1"/>
  <c r="E1580" i="1"/>
  <c r="V1580" i="1" s="1"/>
  <c r="U1578" i="1"/>
  <c r="E1578" i="1"/>
  <c r="V1578" i="1" s="1"/>
  <c r="U1575" i="1"/>
  <c r="E1575" i="1"/>
  <c r="V1575" i="1" s="1"/>
  <c r="U1571" i="1"/>
  <c r="E1571" i="1"/>
  <c r="V1571" i="1" s="1"/>
  <c r="U1566" i="1"/>
  <c r="E1566" i="1"/>
  <c r="V1566" i="1" s="1"/>
  <c r="U1565" i="1"/>
  <c r="E1565" i="1"/>
  <c r="V1565" i="1" s="1"/>
  <c r="U1559" i="1"/>
  <c r="E1559" i="1"/>
  <c r="V1559" i="1" s="1"/>
  <c r="U1555" i="1"/>
  <c r="E1555" i="1"/>
  <c r="V1555" i="1" s="1"/>
  <c r="U1553" i="1"/>
  <c r="E1553" i="1"/>
  <c r="V1553" i="1" s="1"/>
  <c r="U1547" i="1"/>
  <c r="E1547" i="1"/>
  <c r="V1547" i="1" s="1"/>
  <c r="U1544" i="1"/>
  <c r="E1544" i="1"/>
  <c r="V1544" i="1" s="1"/>
  <c r="U1539" i="1"/>
  <c r="E1539" i="1"/>
  <c r="V1539" i="1" s="1"/>
  <c r="U1536" i="1"/>
  <c r="E1536" i="1"/>
  <c r="V1536" i="1" s="1"/>
  <c r="U1529" i="1"/>
  <c r="E1529" i="1"/>
  <c r="V1529" i="1" s="1"/>
  <c r="U1530" i="1"/>
  <c r="E1530" i="1"/>
  <c r="V1530" i="1" s="1"/>
  <c r="U1523" i="1"/>
  <c r="E1523" i="1"/>
  <c r="V1523" i="1" s="1"/>
  <c r="U1520" i="1"/>
  <c r="E1520" i="1"/>
  <c r="V1520" i="1" s="1"/>
  <c r="U1515" i="1"/>
  <c r="E1515" i="1"/>
  <c r="V1515" i="1" s="1"/>
  <c r="U1511" i="1"/>
  <c r="E1511" i="1"/>
  <c r="V1511" i="1" s="1"/>
  <c r="U1509" i="1"/>
  <c r="E1509" i="1"/>
  <c r="V1509" i="1" s="1"/>
  <c r="U1503" i="1"/>
  <c r="E1503" i="1"/>
  <c r="V1503" i="1" s="1"/>
  <c r="U1499" i="1"/>
  <c r="E1499" i="1"/>
  <c r="V1499" i="1" s="1"/>
  <c r="U1494" i="1"/>
  <c r="E1494" i="1"/>
  <c r="V1494" i="1" s="1"/>
  <c r="U1491" i="1"/>
  <c r="E1491" i="1"/>
  <c r="V1491" i="1" s="1"/>
  <c r="U1487" i="1"/>
  <c r="E1487" i="1"/>
  <c r="V1487" i="1" s="1"/>
  <c r="U1483" i="1"/>
  <c r="E1483" i="1"/>
  <c r="V1483" i="1" s="1"/>
  <c r="U1480" i="1"/>
  <c r="E1480" i="1"/>
  <c r="V1480" i="1" s="1"/>
  <c r="U1474" i="1"/>
  <c r="E1474" i="1"/>
  <c r="V1474" i="1" s="1"/>
  <c r="E1805" i="1"/>
  <c r="K1808" i="1"/>
  <c r="X1808" i="1"/>
  <c r="A1809" i="1"/>
  <c r="AF1744" i="1"/>
  <c r="AA1744" i="1"/>
  <c r="E1798" i="1"/>
  <c r="E1782" i="1"/>
  <c r="E1776" i="1"/>
  <c r="E1768" i="1"/>
  <c r="E1761" i="1"/>
  <c r="E1746" i="1"/>
  <c r="V1746" i="1" s="1"/>
  <c r="U1741" i="1"/>
  <c r="E1741" i="1"/>
  <c r="V1741" i="1" s="1"/>
  <c r="U1740" i="1"/>
  <c r="E1740" i="1"/>
  <c r="V1740" i="1" s="1"/>
  <c r="U1732" i="1"/>
  <c r="E1732" i="1"/>
  <c r="V1732" i="1" s="1"/>
  <c r="U1729" i="1"/>
  <c r="E1729" i="1"/>
  <c r="V1729" i="1" s="1"/>
  <c r="U1726" i="1"/>
  <c r="E1726" i="1"/>
  <c r="V1726" i="1" s="1"/>
  <c r="U1722" i="1"/>
  <c r="E1722" i="1"/>
  <c r="V1722" i="1" s="1"/>
  <c r="U1718" i="1"/>
  <c r="E1718" i="1"/>
  <c r="V1718" i="1" s="1"/>
  <c r="U1715" i="1"/>
  <c r="E1715" i="1"/>
  <c r="V1715" i="1" s="1"/>
  <c r="U1710" i="1"/>
  <c r="E1710" i="1"/>
  <c r="V1710" i="1" s="1"/>
  <c r="U1708" i="1"/>
  <c r="E1708" i="1"/>
  <c r="V1708" i="1" s="1"/>
  <c r="U1701" i="1"/>
  <c r="E1701" i="1"/>
  <c r="V1701" i="1" s="1"/>
  <c r="U1700" i="1"/>
  <c r="E1700" i="1"/>
  <c r="V1700" i="1" s="1"/>
  <c r="U1694" i="1"/>
  <c r="E1694" i="1"/>
  <c r="V1694" i="1" s="1"/>
  <c r="U1688" i="1"/>
  <c r="E1688" i="1"/>
  <c r="V1688" i="1" s="1"/>
  <c r="U1685" i="1"/>
  <c r="E1685" i="1"/>
  <c r="V1685" i="1" s="1"/>
  <c r="U1681" i="1"/>
  <c r="E1681" i="1"/>
  <c r="V1681" i="1" s="1"/>
  <c r="U1677" i="1"/>
  <c r="E1677" i="1"/>
  <c r="V1677" i="1" s="1"/>
  <c r="U1674" i="1"/>
  <c r="E1674" i="1"/>
  <c r="V1674" i="1" s="1"/>
  <c r="U1670" i="1"/>
  <c r="E1670" i="1"/>
  <c r="V1670" i="1" s="1"/>
  <c r="U1669" i="1"/>
  <c r="E1669" i="1"/>
  <c r="V1669" i="1" s="1"/>
  <c r="U1661" i="1"/>
  <c r="E1661" i="1"/>
  <c r="V1661" i="1" s="1"/>
  <c r="U1658" i="1"/>
  <c r="E1658" i="1"/>
  <c r="V1658" i="1" s="1"/>
  <c r="U1655" i="1"/>
  <c r="E1655" i="1"/>
  <c r="V1655" i="1" s="1"/>
  <c r="U1650" i="1"/>
  <c r="E1650" i="1"/>
  <c r="V1650" i="1" s="1"/>
  <c r="U1644" i="1"/>
  <c r="E1644" i="1"/>
  <c r="V1644" i="1" s="1"/>
  <c r="U1641" i="1"/>
  <c r="E1641" i="1"/>
  <c r="V1641" i="1" s="1"/>
  <c r="U1638" i="1"/>
  <c r="E1638" i="1"/>
  <c r="V1638" i="1" s="1"/>
  <c r="U1633" i="1"/>
  <c r="E1633" i="1"/>
  <c r="V1633" i="1" s="1"/>
  <c r="U1631" i="1"/>
  <c r="E1631" i="1"/>
  <c r="V1631" i="1" s="1"/>
  <c r="U1626" i="1"/>
  <c r="E1626" i="1"/>
  <c r="V1626" i="1" s="1"/>
  <c r="U1621" i="1"/>
  <c r="E1621" i="1"/>
  <c r="V1621" i="1" s="1"/>
  <c r="U1616" i="1"/>
  <c r="E1616" i="1"/>
  <c r="V1616" i="1" s="1"/>
  <c r="U1613" i="1"/>
  <c r="E1613" i="1"/>
  <c r="V1613" i="1" s="1"/>
  <c r="U1609" i="1"/>
  <c r="E1609" i="1"/>
  <c r="V1609" i="1" s="1"/>
  <c r="U1607" i="1"/>
  <c r="E1607" i="1"/>
  <c r="V1607" i="1" s="1"/>
  <c r="U1602" i="1"/>
  <c r="E1602" i="1"/>
  <c r="V1602" i="1" s="1"/>
  <c r="U1600" i="1"/>
  <c r="E1600" i="1"/>
  <c r="V1600" i="1" s="1"/>
  <c r="U1595" i="1"/>
  <c r="E1595" i="1"/>
  <c r="V1595" i="1" s="1"/>
  <c r="U1589" i="1"/>
  <c r="E1589" i="1"/>
  <c r="V1589" i="1" s="1"/>
  <c r="U1586" i="1"/>
  <c r="E1586" i="1"/>
  <c r="V1586" i="1" s="1"/>
  <c r="U1583" i="1"/>
  <c r="E1583" i="1"/>
  <c r="V1583" i="1" s="1"/>
  <c r="U1579" i="1"/>
  <c r="E1579" i="1"/>
  <c r="V1579" i="1" s="1"/>
  <c r="U1573" i="1"/>
  <c r="E1573" i="1"/>
  <c r="V1573" i="1" s="1"/>
  <c r="U1572" i="1"/>
  <c r="E1572" i="1"/>
  <c r="V1572" i="1" s="1"/>
  <c r="U1569" i="1"/>
  <c r="E1569" i="1"/>
  <c r="V1569" i="1" s="1"/>
  <c r="U1561" i="1"/>
  <c r="E1561" i="1"/>
  <c r="V1561" i="1" s="1"/>
  <c r="U1557" i="1"/>
  <c r="E1557" i="1"/>
  <c r="V1557" i="1" s="1"/>
  <c r="U1554" i="1"/>
  <c r="E1554" i="1"/>
  <c r="V1554" i="1" s="1"/>
  <c r="U1549" i="1"/>
  <c r="E1549" i="1"/>
  <c r="V1549" i="1" s="1"/>
  <c r="U1546" i="1"/>
  <c r="E1546" i="1"/>
  <c r="V1546" i="1" s="1"/>
  <c r="U1541" i="1"/>
  <c r="E1541" i="1"/>
  <c r="V1541" i="1" s="1"/>
  <c r="U1538" i="1"/>
  <c r="E1538" i="1"/>
  <c r="V1538" i="1" s="1"/>
  <c r="U1534" i="1"/>
  <c r="E1534" i="1"/>
  <c r="V1534" i="1" s="1"/>
  <c r="U1527" i="1"/>
  <c r="E1527" i="1"/>
  <c r="V1527" i="1" s="1"/>
  <c r="U1525" i="1"/>
  <c r="E1525" i="1"/>
  <c r="V1525" i="1" s="1"/>
  <c r="U1522" i="1"/>
  <c r="E1522" i="1"/>
  <c r="V1522" i="1" s="1"/>
  <c r="U1517" i="1"/>
  <c r="E1517" i="1"/>
  <c r="V1517" i="1" s="1"/>
  <c r="U1519" i="1"/>
  <c r="E1519" i="1"/>
  <c r="V1519" i="1" s="1"/>
  <c r="U1510" i="1"/>
  <c r="E1510" i="1"/>
  <c r="V1510" i="1" s="1"/>
  <c r="U1505" i="1"/>
  <c r="E1505" i="1"/>
  <c r="V1505" i="1" s="1"/>
  <c r="U1500" i="1"/>
  <c r="E1500" i="1"/>
  <c r="V1500" i="1" s="1"/>
  <c r="U1502" i="1"/>
  <c r="E1502" i="1"/>
  <c r="V1502" i="1" s="1"/>
  <c r="U1497" i="1"/>
  <c r="E1497" i="1"/>
  <c r="V1497" i="1" s="1"/>
  <c r="U1489" i="1"/>
  <c r="E1489" i="1"/>
  <c r="V1489" i="1" s="1"/>
  <c r="U1485" i="1"/>
  <c r="E1485" i="1"/>
  <c r="V1485" i="1" s="1"/>
  <c r="U1482" i="1"/>
  <c r="E1482" i="1"/>
  <c r="V1482" i="1" s="1"/>
  <c r="U1478" i="1"/>
  <c r="E1478" i="1"/>
  <c r="V1478" i="1" s="1"/>
  <c r="U1475" i="1"/>
  <c r="E1475" i="1"/>
  <c r="V1475" i="1" s="1"/>
  <c r="G1750" i="1"/>
  <c r="AC1750" i="1"/>
  <c r="AE1750" i="1" s="1"/>
  <c r="E1794" i="1"/>
  <c r="E1778" i="1"/>
  <c r="E1763" i="1"/>
  <c r="F1749" i="1"/>
  <c r="J1749" i="1" s="1"/>
  <c r="E1797" i="1"/>
  <c r="E1803" i="1"/>
  <c r="E1796" i="1"/>
  <c r="E1791" i="1"/>
  <c r="E1785" i="1"/>
  <c r="E1780" i="1"/>
  <c r="E1777" i="1"/>
  <c r="E1773" i="1"/>
  <c r="E1769" i="1"/>
  <c r="E1765" i="1"/>
  <c r="E1760" i="1"/>
  <c r="E1756" i="1"/>
  <c r="E1754" i="1"/>
  <c r="E1752" i="1"/>
  <c r="U1745" i="1"/>
  <c r="E1745" i="1"/>
  <c r="V1745" i="1" s="1"/>
  <c r="U1742" i="1"/>
  <c r="E1742" i="1"/>
  <c r="V1742" i="1" s="1"/>
  <c r="U1736" i="1"/>
  <c r="E1736" i="1"/>
  <c r="V1736" i="1" s="1"/>
  <c r="U1734" i="1"/>
  <c r="E1734" i="1"/>
  <c r="V1734" i="1" s="1"/>
  <c r="U1727" i="1"/>
  <c r="E1727" i="1"/>
  <c r="V1727" i="1" s="1"/>
  <c r="U1725" i="1"/>
  <c r="E1725" i="1"/>
  <c r="V1725" i="1" s="1"/>
  <c r="U1721" i="1"/>
  <c r="E1721" i="1"/>
  <c r="V1721" i="1" s="1"/>
  <c r="U1716" i="1"/>
  <c r="E1716" i="1"/>
  <c r="V1716" i="1" s="1"/>
  <c r="U1713" i="1"/>
  <c r="E1713" i="1"/>
  <c r="V1713" i="1" s="1"/>
  <c r="U1709" i="1"/>
  <c r="E1709" i="1"/>
  <c r="V1709" i="1" s="1"/>
  <c r="U1704" i="1"/>
  <c r="E1704" i="1"/>
  <c r="V1704" i="1" s="1"/>
  <c r="U1702" i="1"/>
  <c r="E1702" i="1"/>
  <c r="V1702" i="1" s="1"/>
  <c r="U1697" i="1"/>
  <c r="E1697" i="1"/>
  <c r="V1697" i="1" s="1"/>
  <c r="U1693" i="1"/>
  <c r="E1693" i="1"/>
  <c r="V1693" i="1" s="1"/>
  <c r="U1692" i="1"/>
  <c r="E1692" i="1"/>
  <c r="V1692" i="1" s="1"/>
  <c r="U1686" i="1"/>
  <c r="E1686" i="1"/>
  <c r="V1686" i="1" s="1"/>
  <c r="U1682" i="1"/>
  <c r="E1682" i="1"/>
  <c r="V1682" i="1" s="1"/>
  <c r="U1678" i="1"/>
  <c r="E1678" i="1"/>
  <c r="V1678" i="1" s="1"/>
  <c r="U1676" i="1"/>
  <c r="E1676" i="1"/>
  <c r="V1676" i="1" s="1"/>
  <c r="U1668" i="1"/>
  <c r="E1668" i="1"/>
  <c r="V1668" i="1" s="1"/>
  <c r="U1664" i="1"/>
  <c r="E1664" i="1"/>
  <c r="V1664" i="1" s="1"/>
  <c r="U1662" i="1"/>
  <c r="E1662" i="1"/>
  <c r="V1662" i="1" s="1"/>
  <c r="U1656" i="1"/>
  <c r="E1656" i="1"/>
  <c r="V1656" i="1" s="1"/>
  <c r="U1652" i="1"/>
  <c r="E1652" i="1"/>
  <c r="V1652" i="1" s="1"/>
  <c r="U1648" i="1"/>
  <c r="E1648" i="1"/>
  <c r="V1648" i="1" s="1"/>
  <c r="U1647" i="1"/>
  <c r="E1647" i="1"/>
  <c r="V1647" i="1" s="1"/>
  <c r="U1642" i="1"/>
  <c r="E1642" i="1"/>
  <c r="V1642" i="1" s="1"/>
  <c r="U1637" i="1"/>
  <c r="E1637" i="1"/>
  <c r="V1637" i="1" s="1"/>
  <c r="U1634" i="1"/>
  <c r="E1634" i="1"/>
  <c r="V1634" i="1" s="1"/>
  <c r="U1628" i="1"/>
  <c r="E1628" i="1"/>
  <c r="V1628" i="1" s="1"/>
  <c r="U1625" i="1"/>
  <c r="E1625" i="1"/>
  <c r="V1625" i="1" s="1"/>
  <c r="U1622" i="1"/>
  <c r="E1622" i="1"/>
  <c r="V1622" i="1" s="1"/>
  <c r="U1618" i="1"/>
  <c r="E1618" i="1"/>
  <c r="V1618" i="1" s="1"/>
  <c r="U1614" i="1"/>
  <c r="E1614" i="1"/>
  <c r="V1614" i="1" s="1"/>
  <c r="U1608" i="1"/>
  <c r="E1608" i="1"/>
  <c r="V1608" i="1" s="1"/>
  <c r="U1610" i="1"/>
  <c r="E1610" i="1"/>
  <c r="V1610" i="1" s="1"/>
  <c r="U1599" i="1"/>
  <c r="E1599" i="1"/>
  <c r="V1599" i="1" s="1"/>
  <c r="U1597" i="1"/>
  <c r="E1597" i="1"/>
  <c r="V1597" i="1" s="1"/>
  <c r="U1593" i="1"/>
  <c r="E1593" i="1"/>
  <c r="V1593" i="1" s="1"/>
  <c r="U1588" i="1"/>
  <c r="E1588" i="1"/>
  <c r="V1588" i="1" s="1"/>
  <c r="U1584" i="1"/>
  <c r="E1584" i="1"/>
  <c r="V1584" i="1" s="1"/>
  <c r="U1582" i="1"/>
  <c r="E1582" i="1"/>
  <c r="V1582" i="1" s="1"/>
  <c r="U1577" i="1"/>
  <c r="E1577" i="1"/>
  <c r="V1577" i="1" s="1"/>
  <c r="U1574" i="1"/>
  <c r="E1574" i="1"/>
  <c r="V1574" i="1" s="1"/>
  <c r="U1567" i="1"/>
  <c r="E1567" i="1"/>
  <c r="V1567" i="1" s="1"/>
  <c r="U1563" i="1"/>
  <c r="E1563" i="1"/>
  <c r="V1563" i="1" s="1"/>
  <c r="U1560" i="1"/>
  <c r="E1560" i="1"/>
  <c r="V1560" i="1" s="1"/>
  <c r="U1556" i="1"/>
  <c r="E1556" i="1"/>
  <c r="V1556" i="1" s="1"/>
  <c r="U1551" i="1"/>
  <c r="E1551" i="1"/>
  <c r="V1551" i="1" s="1"/>
  <c r="U1550" i="1"/>
  <c r="E1550" i="1"/>
  <c r="V1550" i="1" s="1"/>
  <c r="U1545" i="1"/>
  <c r="E1545" i="1"/>
  <c r="V1545" i="1" s="1"/>
  <c r="U1542" i="1"/>
  <c r="E1542" i="1"/>
  <c r="V1542" i="1" s="1"/>
  <c r="U1537" i="1"/>
  <c r="E1537" i="1"/>
  <c r="V1537" i="1" s="1"/>
  <c r="U1531" i="1"/>
  <c r="E1531" i="1"/>
  <c r="V1531" i="1" s="1"/>
  <c r="U1528" i="1"/>
  <c r="E1528" i="1"/>
  <c r="V1528" i="1" s="1"/>
  <c r="U1526" i="1"/>
  <c r="E1526" i="1"/>
  <c r="V1526" i="1" s="1"/>
  <c r="U1521" i="1"/>
  <c r="E1521" i="1"/>
  <c r="V1521" i="1" s="1"/>
  <c r="U1516" i="1"/>
  <c r="E1516" i="1"/>
  <c r="V1516" i="1" s="1"/>
  <c r="U1513" i="1"/>
  <c r="E1513" i="1"/>
  <c r="V1513" i="1" s="1"/>
  <c r="U1508" i="1"/>
  <c r="E1508" i="1"/>
  <c r="V1508" i="1" s="1"/>
  <c r="U1504" i="1"/>
  <c r="E1504" i="1"/>
  <c r="V1504" i="1" s="1"/>
  <c r="U1501" i="1"/>
  <c r="E1501" i="1"/>
  <c r="V1501" i="1" s="1"/>
  <c r="U1496" i="1"/>
  <c r="E1496" i="1"/>
  <c r="V1496" i="1" s="1"/>
  <c r="U1493" i="1"/>
  <c r="E1493" i="1"/>
  <c r="V1493" i="1" s="1"/>
  <c r="U1490" i="1"/>
  <c r="E1490" i="1"/>
  <c r="V1490" i="1" s="1"/>
  <c r="U1484" i="1"/>
  <c r="E1484" i="1"/>
  <c r="V1484" i="1" s="1"/>
  <c r="U1481" i="1"/>
  <c r="E1481" i="1"/>
  <c r="V1481" i="1" s="1"/>
  <c r="U1476" i="1"/>
  <c r="E1476" i="1"/>
  <c r="V1476" i="1" s="1"/>
  <c r="U1473" i="1"/>
  <c r="E1473" i="1"/>
  <c r="V1473" i="1" s="1"/>
  <c r="Z1807" i="1"/>
  <c r="AA1807" i="1" s="1"/>
  <c r="AH1807" i="1" s="1"/>
  <c r="AJ1808" i="1"/>
  <c r="Y1807" i="1"/>
  <c r="C1808" i="1"/>
  <c r="I1808" i="1"/>
  <c r="H1808" i="1" s="1"/>
  <c r="M1751" i="1"/>
  <c r="N1751" i="1" s="1"/>
  <c r="P1751" i="1"/>
  <c r="Q1751" i="1"/>
  <c r="L1752" i="1"/>
  <c r="AB1810" i="1"/>
  <c r="E1789" i="1"/>
  <c r="E1770" i="1"/>
  <c r="E1753" i="1"/>
  <c r="E1800" i="1"/>
  <c r="E1795" i="1"/>
  <c r="E1790" i="1"/>
  <c r="E1787" i="1"/>
  <c r="E1783" i="1"/>
  <c r="E1781" i="1"/>
  <c r="E1775" i="1"/>
  <c r="E1771" i="1"/>
  <c r="E1767" i="1"/>
  <c r="E1764" i="1"/>
  <c r="E1759" i="1"/>
  <c r="E1757" i="1"/>
  <c r="E1751" i="1"/>
  <c r="E1748" i="1"/>
  <c r="V1748" i="1" s="1"/>
  <c r="U1744" i="1"/>
  <c r="E1744" i="1"/>
  <c r="V1744" i="1" s="1"/>
  <c r="U1739" i="1"/>
  <c r="E1739" i="1"/>
  <c r="V1739" i="1" s="1"/>
  <c r="U1738" i="1"/>
  <c r="E1738" i="1"/>
  <c r="V1738" i="1" s="1"/>
  <c r="U1733" i="1"/>
  <c r="E1733" i="1"/>
  <c r="V1733" i="1" s="1"/>
  <c r="U1731" i="1"/>
  <c r="E1731" i="1"/>
  <c r="V1731" i="1" s="1"/>
  <c r="U1723" i="1"/>
  <c r="E1723" i="1"/>
  <c r="V1723" i="1" s="1"/>
  <c r="U1720" i="1"/>
  <c r="E1720" i="1"/>
  <c r="V1720" i="1" s="1"/>
  <c r="U1717" i="1"/>
  <c r="E1717" i="1"/>
  <c r="V1717" i="1" s="1"/>
  <c r="U1712" i="1"/>
  <c r="E1712" i="1"/>
  <c r="V1712" i="1" s="1"/>
  <c r="U1707" i="1"/>
  <c r="E1707" i="1"/>
  <c r="V1707" i="1" s="1"/>
  <c r="U1705" i="1"/>
  <c r="E1705" i="1"/>
  <c r="V1705" i="1" s="1"/>
  <c r="U1698" i="1"/>
  <c r="E1698" i="1"/>
  <c r="V1698" i="1" s="1"/>
  <c r="U1695" i="1"/>
  <c r="E1695" i="1"/>
  <c r="V1695" i="1" s="1"/>
  <c r="U1691" i="1"/>
  <c r="E1691" i="1"/>
  <c r="V1691" i="1" s="1"/>
  <c r="U1687" i="1"/>
  <c r="E1687" i="1"/>
  <c r="V1687" i="1" s="1"/>
  <c r="U1683" i="1"/>
  <c r="E1683" i="1"/>
  <c r="V1683" i="1" s="1"/>
  <c r="U1679" i="1"/>
  <c r="E1679" i="1"/>
  <c r="V1679" i="1" s="1"/>
  <c r="U1672" i="1"/>
  <c r="E1672" i="1"/>
  <c r="V1672" i="1" s="1"/>
  <c r="U1673" i="1"/>
  <c r="E1673" i="1"/>
  <c r="V1673" i="1" s="1"/>
  <c r="U1667" i="1"/>
  <c r="E1667" i="1"/>
  <c r="V1667" i="1" s="1"/>
  <c r="U1665" i="1"/>
  <c r="E1665" i="1"/>
  <c r="V1665" i="1" s="1"/>
  <c r="U1659" i="1"/>
  <c r="E1659" i="1"/>
  <c r="V1659" i="1" s="1"/>
  <c r="U1657" i="1"/>
  <c r="E1657" i="1"/>
  <c r="V1657" i="1" s="1"/>
  <c r="U1653" i="1"/>
  <c r="E1653" i="1"/>
  <c r="V1653" i="1" s="1"/>
  <c r="U1649" i="1"/>
  <c r="E1649" i="1"/>
  <c r="V1649" i="1" s="1"/>
  <c r="U1645" i="1"/>
  <c r="E1645" i="1"/>
  <c r="V1645" i="1" s="1"/>
  <c r="U1640" i="1"/>
  <c r="E1640" i="1"/>
  <c r="V1640" i="1" s="1"/>
  <c r="U1636" i="1"/>
  <c r="E1636" i="1"/>
  <c r="V1636" i="1" s="1"/>
  <c r="U1632" i="1"/>
  <c r="E1632" i="1"/>
  <c r="V1632" i="1" s="1"/>
  <c r="U1627" i="1"/>
  <c r="E1627" i="1"/>
  <c r="V1627" i="1" s="1"/>
  <c r="U1623" i="1"/>
  <c r="E1623" i="1"/>
  <c r="V1623" i="1" s="1"/>
  <c r="U1620" i="1"/>
  <c r="E1620" i="1"/>
  <c r="V1620" i="1" s="1"/>
  <c r="U1615" i="1"/>
  <c r="E1615" i="1"/>
  <c r="V1615" i="1" s="1"/>
  <c r="U1611" i="1"/>
  <c r="E1611" i="1"/>
  <c r="V1611" i="1" s="1"/>
  <c r="U1605" i="1"/>
  <c r="E1605" i="1"/>
  <c r="V1605" i="1" s="1"/>
  <c r="U1603" i="1"/>
  <c r="E1603" i="1"/>
  <c r="V1603" i="1" s="1"/>
  <c r="U1601" i="1"/>
  <c r="E1601" i="1"/>
  <c r="V1601" i="1" s="1"/>
  <c r="U1596" i="1"/>
  <c r="E1596" i="1"/>
  <c r="V1596" i="1" s="1"/>
  <c r="U1591" i="1"/>
  <c r="E1591" i="1"/>
  <c r="V1591" i="1" s="1"/>
  <c r="U1590" i="1"/>
  <c r="E1590" i="1"/>
  <c r="V1590" i="1" s="1"/>
  <c r="U1585" i="1"/>
  <c r="E1585" i="1"/>
  <c r="V1585" i="1" s="1"/>
  <c r="U1581" i="1"/>
  <c r="E1581" i="1"/>
  <c r="V1581" i="1" s="1"/>
  <c r="U1576" i="1"/>
  <c r="E1576" i="1"/>
  <c r="V1576" i="1" s="1"/>
  <c r="U1570" i="1"/>
  <c r="E1570" i="1"/>
  <c r="V1570" i="1" s="1"/>
  <c r="U1568" i="1"/>
  <c r="E1568" i="1"/>
  <c r="V1568" i="1" s="1"/>
  <c r="U1564" i="1"/>
  <c r="E1564" i="1"/>
  <c r="V1564" i="1" s="1"/>
  <c r="U1562" i="1"/>
  <c r="E1562" i="1"/>
  <c r="V1562" i="1" s="1"/>
  <c r="U1558" i="1"/>
  <c r="E1558" i="1"/>
  <c r="V1558" i="1" s="1"/>
  <c r="U1552" i="1"/>
  <c r="E1552" i="1"/>
  <c r="V1552" i="1" s="1"/>
  <c r="U1548" i="1"/>
  <c r="E1548" i="1"/>
  <c r="V1548" i="1" s="1"/>
  <c r="U1543" i="1"/>
  <c r="E1543" i="1"/>
  <c r="V1543" i="1" s="1"/>
  <c r="U1540" i="1"/>
  <c r="E1540" i="1"/>
  <c r="V1540" i="1" s="1"/>
  <c r="U1535" i="1"/>
  <c r="E1535" i="1"/>
  <c r="V1535" i="1" s="1"/>
  <c r="U1533" i="1"/>
  <c r="E1533" i="1"/>
  <c r="V1533" i="1" s="1"/>
  <c r="U1532" i="1"/>
  <c r="E1532" i="1"/>
  <c r="V1532" i="1" s="1"/>
  <c r="U1524" i="1"/>
  <c r="E1524" i="1"/>
  <c r="V1524" i="1" s="1"/>
  <c r="U1518" i="1"/>
  <c r="E1518" i="1"/>
  <c r="V1518" i="1" s="1"/>
  <c r="U1514" i="1"/>
  <c r="E1514" i="1"/>
  <c r="V1514" i="1" s="1"/>
  <c r="U1512" i="1"/>
  <c r="E1512" i="1"/>
  <c r="V1512" i="1" s="1"/>
  <c r="U1507" i="1"/>
  <c r="E1507" i="1"/>
  <c r="V1507" i="1" s="1"/>
  <c r="U1506" i="1"/>
  <c r="E1506" i="1"/>
  <c r="V1506" i="1" s="1"/>
  <c r="U1498" i="1"/>
  <c r="E1498" i="1"/>
  <c r="V1498" i="1" s="1"/>
  <c r="U1495" i="1"/>
  <c r="E1495" i="1"/>
  <c r="V1495" i="1" s="1"/>
  <c r="U1492" i="1"/>
  <c r="E1492" i="1"/>
  <c r="V1492" i="1" s="1"/>
  <c r="U1488" i="1"/>
  <c r="E1488" i="1"/>
  <c r="V1488" i="1" s="1"/>
  <c r="U1486" i="1"/>
  <c r="E1486" i="1"/>
  <c r="V1486" i="1" s="1"/>
  <c r="U1479" i="1"/>
  <c r="E1479" i="1"/>
  <c r="V1479" i="1" s="1"/>
  <c r="U1477" i="1"/>
  <c r="E1477" i="1"/>
  <c r="V1477" i="1" s="1"/>
  <c r="U1472" i="1"/>
  <c r="E1472" i="1"/>
  <c r="V1472" i="1" s="1"/>
  <c r="T1745" i="1"/>
  <c r="AF1745" i="1" s="1"/>
  <c r="S1746" i="1"/>
  <c r="U1746" i="1" s="1"/>
  <c r="W1475" i="1" l="1"/>
  <c r="AG1475" i="1" s="1"/>
  <c r="B1475" i="1" s="1"/>
  <c r="W1482" i="1"/>
  <c r="AG1482" i="1" s="1"/>
  <c r="B1482" i="1" s="1"/>
  <c r="W1489" i="1"/>
  <c r="AG1489" i="1" s="1"/>
  <c r="B1489" i="1" s="1"/>
  <c r="W1502" i="1"/>
  <c r="AG1502" i="1" s="1"/>
  <c r="B1502" i="1" s="1"/>
  <c r="W1505" i="1"/>
  <c r="AG1505" i="1" s="1"/>
  <c r="W1519" i="1"/>
  <c r="AG1519" i="1" s="1"/>
  <c r="B1519" i="1" s="1"/>
  <c r="W1522" i="1"/>
  <c r="AG1522" i="1" s="1"/>
  <c r="B1522" i="1" s="1"/>
  <c r="W1527" i="1"/>
  <c r="AG1527" i="1" s="1"/>
  <c r="B1527" i="1" s="1"/>
  <c r="W1538" i="1"/>
  <c r="AG1538" i="1" s="1"/>
  <c r="W1746" i="1"/>
  <c r="AG1746" i="1" s="1"/>
  <c r="B1746" i="1" s="1"/>
  <c r="O1749" i="1"/>
  <c r="R1749" i="1" s="1"/>
  <c r="V1749" i="1" s="1"/>
  <c r="W1546" i="1"/>
  <c r="AG1546" i="1" s="1"/>
  <c r="W1554" i="1"/>
  <c r="AG1554" i="1" s="1"/>
  <c r="W1561" i="1"/>
  <c r="AG1561" i="1" s="1"/>
  <c r="W1572" i="1"/>
  <c r="AG1572" i="1" s="1"/>
  <c r="B1572" i="1" s="1"/>
  <c r="W1579" i="1"/>
  <c r="AG1579" i="1" s="1"/>
  <c r="W1586" i="1"/>
  <c r="AG1586" i="1" s="1"/>
  <c r="W1595" i="1"/>
  <c r="AG1595" i="1" s="1"/>
  <c r="W1602" i="1"/>
  <c r="W1609" i="1"/>
  <c r="AG1609" i="1" s="1"/>
  <c r="B1609" i="1" s="1"/>
  <c r="W1616" i="1"/>
  <c r="AG1616" i="1" s="1"/>
  <c r="B1616" i="1" s="1"/>
  <c r="W1626" i="1"/>
  <c r="AG1626" i="1" s="1"/>
  <c r="W1633" i="1"/>
  <c r="AG1633" i="1" s="1"/>
  <c r="W1641" i="1"/>
  <c r="AG1641" i="1" s="1"/>
  <c r="W1650" i="1"/>
  <c r="AG1650" i="1" s="1"/>
  <c r="B1650" i="1" s="1"/>
  <c r="W1658" i="1"/>
  <c r="AG1658" i="1" s="1"/>
  <c r="W1669" i="1"/>
  <c r="AG1669" i="1" s="1"/>
  <c r="B1669" i="1" s="1"/>
  <c r="W1674" i="1"/>
  <c r="AG1674" i="1" s="1"/>
  <c r="W1681" i="1"/>
  <c r="AG1681" i="1" s="1"/>
  <c r="B1681" i="1" s="1"/>
  <c r="W1688" i="1"/>
  <c r="AG1688" i="1" s="1"/>
  <c r="W1700" i="1"/>
  <c r="AG1700" i="1" s="1"/>
  <c r="B1700" i="1" s="1"/>
  <c r="W1478" i="1"/>
  <c r="AG1478" i="1" s="1"/>
  <c r="B1478" i="1" s="1"/>
  <c r="W1485" i="1"/>
  <c r="AG1485" i="1" s="1"/>
  <c r="B1485" i="1" s="1"/>
  <c r="W1497" i="1"/>
  <c r="AG1497" i="1" s="1"/>
  <c r="W1500" i="1"/>
  <c r="AG1500" i="1" s="1"/>
  <c r="B1500" i="1" s="1"/>
  <c r="W1510" i="1"/>
  <c r="AG1510" i="1" s="1"/>
  <c r="W1517" i="1"/>
  <c r="AG1517" i="1" s="1"/>
  <c r="B1517" i="1" s="1"/>
  <c r="W1525" i="1"/>
  <c r="AG1525" i="1" s="1"/>
  <c r="W1534" i="1"/>
  <c r="AG1534" i="1" s="1"/>
  <c r="B1534" i="1" s="1"/>
  <c r="W1541" i="1"/>
  <c r="AG1541" i="1" s="1"/>
  <c r="W1549" i="1"/>
  <c r="AG1549" i="1" s="1"/>
  <c r="B1549" i="1" s="1"/>
  <c r="W1557" i="1"/>
  <c r="AG1557" i="1" s="1"/>
  <c r="W1569" i="1"/>
  <c r="AG1569" i="1" s="1"/>
  <c r="B1569" i="1" s="1"/>
  <c r="W1573" i="1"/>
  <c r="AG1573" i="1" s="1"/>
  <c r="W1583" i="1"/>
  <c r="AG1583" i="1" s="1"/>
  <c r="B1583" i="1" s="1"/>
  <c r="W1589" i="1"/>
  <c r="AG1589" i="1" s="1"/>
  <c r="W1600" i="1"/>
  <c r="AG1600" i="1" s="1"/>
  <c r="B1600" i="1" s="1"/>
  <c r="W1607" i="1"/>
  <c r="AG1607" i="1" s="1"/>
  <c r="W1613" i="1"/>
  <c r="AG1613" i="1" s="1"/>
  <c r="B1613" i="1" s="1"/>
  <c r="W1621" i="1"/>
  <c r="AG1621" i="1" s="1"/>
  <c r="W1631" i="1"/>
  <c r="AG1631" i="1" s="1"/>
  <c r="B1631" i="1" s="1"/>
  <c r="W1638" i="1"/>
  <c r="AG1638" i="1" s="1"/>
  <c r="B1638" i="1" s="1"/>
  <c r="W1644" i="1"/>
  <c r="AG1644" i="1" s="1"/>
  <c r="B1644" i="1" s="1"/>
  <c r="W1655" i="1"/>
  <c r="AG1655" i="1" s="1"/>
  <c r="B1655" i="1" s="1"/>
  <c r="W1661" i="1"/>
  <c r="AG1661" i="1" s="1"/>
  <c r="B1661" i="1" s="1"/>
  <c r="W1670" i="1"/>
  <c r="AG1670" i="1" s="1"/>
  <c r="W1677" i="1"/>
  <c r="AG1677" i="1" s="1"/>
  <c r="B1677" i="1" s="1"/>
  <c r="W1685" i="1"/>
  <c r="AG1685" i="1" s="1"/>
  <c r="W1694" i="1"/>
  <c r="AG1694" i="1" s="1"/>
  <c r="B1694" i="1" s="1"/>
  <c r="W1701" i="1"/>
  <c r="AG1701" i="1" s="1"/>
  <c r="W1710" i="1"/>
  <c r="AG1710" i="1" s="1"/>
  <c r="B1710" i="1" s="1"/>
  <c r="W1718" i="1"/>
  <c r="AG1718" i="1" s="1"/>
  <c r="W1726" i="1"/>
  <c r="AG1726" i="1" s="1"/>
  <c r="B1726" i="1" s="1"/>
  <c r="W1732" i="1"/>
  <c r="AG1732" i="1" s="1"/>
  <c r="W1741" i="1"/>
  <c r="AG1741" i="1" s="1"/>
  <c r="B1741" i="1" s="1"/>
  <c r="W1662" i="1"/>
  <c r="AG1662" i="1" s="1"/>
  <c r="B1662" i="1" s="1"/>
  <c r="W1668" i="1"/>
  <c r="AG1668" i="1" s="1"/>
  <c r="B1668" i="1" s="1"/>
  <c r="W1678" i="1"/>
  <c r="AG1678" i="1" s="1"/>
  <c r="B1678" i="1" s="1"/>
  <c r="W1686" i="1"/>
  <c r="AG1686" i="1" s="1"/>
  <c r="B1686" i="1" s="1"/>
  <c r="W1693" i="1"/>
  <c r="AG1693" i="1" s="1"/>
  <c r="B1693" i="1" s="1"/>
  <c r="W1702" i="1"/>
  <c r="AG1702" i="1" s="1"/>
  <c r="B1702" i="1" s="1"/>
  <c r="W1709" i="1"/>
  <c r="AG1709" i="1" s="1"/>
  <c r="B1709" i="1" s="1"/>
  <c r="W1716" i="1"/>
  <c r="AG1716" i="1" s="1"/>
  <c r="B1716" i="1" s="1"/>
  <c r="W1725" i="1"/>
  <c r="AG1725" i="1" s="1"/>
  <c r="B1725" i="1" s="1"/>
  <c r="W1734" i="1"/>
  <c r="AG1734" i="1" s="1"/>
  <c r="B1734" i="1" s="1"/>
  <c r="W1742" i="1"/>
  <c r="AG1742" i="1" s="1"/>
  <c r="B1742" i="1" s="1"/>
  <c r="W1708" i="1"/>
  <c r="AG1708" i="1" s="1"/>
  <c r="B1708" i="1" s="1"/>
  <c r="W1715" i="1"/>
  <c r="AG1715" i="1" s="1"/>
  <c r="B1715" i="1" s="1"/>
  <c r="W1722" i="1"/>
  <c r="AG1722" i="1" s="1"/>
  <c r="W1729" i="1"/>
  <c r="AG1729" i="1" s="1"/>
  <c r="B1729" i="1" s="1"/>
  <c r="W1740" i="1"/>
  <c r="AG1740" i="1" s="1"/>
  <c r="W1648" i="1"/>
  <c r="AG1648" i="1" s="1"/>
  <c r="B1648" i="1" s="1"/>
  <c r="W1656" i="1"/>
  <c r="AG1656" i="1" s="1"/>
  <c r="W1664" i="1"/>
  <c r="AG1664" i="1" s="1"/>
  <c r="W1676" i="1"/>
  <c r="AG1676" i="1" s="1"/>
  <c r="W1682" i="1"/>
  <c r="AG1682" i="1" s="1"/>
  <c r="B1682" i="1" s="1"/>
  <c r="W1692" i="1"/>
  <c r="AG1692" i="1" s="1"/>
  <c r="W1697" i="1"/>
  <c r="AG1697" i="1" s="1"/>
  <c r="B1697" i="1" s="1"/>
  <c r="W1704" i="1"/>
  <c r="AG1704" i="1" s="1"/>
  <c r="W1713" i="1"/>
  <c r="AG1713" i="1" s="1"/>
  <c r="B1713" i="1" s="1"/>
  <c r="W1721" i="1"/>
  <c r="AG1721" i="1" s="1"/>
  <c r="B1721" i="1" s="1"/>
  <c r="W1727" i="1"/>
  <c r="AG1727" i="1" s="1"/>
  <c r="W1736" i="1"/>
  <c r="AG1736" i="1" s="1"/>
  <c r="B1736" i="1" s="1"/>
  <c r="W1745" i="1"/>
  <c r="AG1745" i="1" s="1"/>
  <c r="AH1744" i="1"/>
  <c r="W1472" i="1"/>
  <c r="W1479" i="1"/>
  <c r="W1488" i="1"/>
  <c r="W1495" i="1"/>
  <c r="W1506" i="1"/>
  <c r="W1512" i="1"/>
  <c r="W1518" i="1"/>
  <c r="W1532" i="1"/>
  <c r="W1535" i="1"/>
  <c r="W1543" i="1"/>
  <c r="W1552" i="1"/>
  <c r="W1562" i="1"/>
  <c r="W1568" i="1"/>
  <c r="W1576" i="1"/>
  <c r="W1585" i="1"/>
  <c r="W1591" i="1"/>
  <c r="W1601" i="1"/>
  <c r="W1605" i="1"/>
  <c r="W1615" i="1"/>
  <c r="W1623" i="1"/>
  <c r="W1632" i="1"/>
  <c r="W1640" i="1"/>
  <c r="W1649" i="1"/>
  <c r="W1657" i="1"/>
  <c r="W1665" i="1"/>
  <c r="W1673" i="1"/>
  <c r="W1679" i="1"/>
  <c r="W1687" i="1"/>
  <c r="W1695" i="1"/>
  <c r="W1705" i="1"/>
  <c r="W1712" i="1"/>
  <c r="W1720" i="1"/>
  <c r="W1731" i="1"/>
  <c r="W1738" i="1"/>
  <c r="W1744" i="1"/>
  <c r="AB1811" i="1"/>
  <c r="W1476" i="1"/>
  <c r="W1484" i="1"/>
  <c r="W1493" i="1"/>
  <c r="W1501" i="1"/>
  <c r="W1508" i="1"/>
  <c r="W1516" i="1"/>
  <c r="W1526" i="1"/>
  <c r="W1531" i="1"/>
  <c r="W1542" i="1"/>
  <c r="W1550" i="1"/>
  <c r="W1556" i="1"/>
  <c r="W1563" i="1"/>
  <c r="W1574" i="1"/>
  <c r="W1582" i="1"/>
  <c r="W1588" i="1"/>
  <c r="W1597" i="1"/>
  <c r="W1610" i="1"/>
  <c r="W1614" i="1"/>
  <c r="W1622" i="1"/>
  <c r="W1628" i="1"/>
  <c r="W1637" i="1"/>
  <c r="W1647" i="1"/>
  <c r="W1652" i="1"/>
  <c r="AG1602" i="1"/>
  <c r="B1602" i="1" s="1"/>
  <c r="T1746" i="1"/>
  <c r="AF1746" i="1" s="1"/>
  <c r="S1747" i="1"/>
  <c r="E1808" i="1"/>
  <c r="A1810" i="1"/>
  <c r="K1809" i="1"/>
  <c r="X1809" i="1"/>
  <c r="W1480" i="1"/>
  <c r="W1487" i="1"/>
  <c r="W1494" i="1"/>
  <c r="W1503" i="1"/>
  <c r="W1511" i="1"/>
  <c r="W1520" i="1"/>
  <c r="W1530" i="1"/>
  <c r="W1536" i="1"/>
  <c r="W1544" i="1"/>
  <c r="W1553" i="1"/>
  <c r="W1559" i="1"/>
  <c r="W1566" i="1"/>
  <c r="W1575" i="1"/>
  <c r="W1580" i="1"/>
  <c r="W1592" i="1"/>
  <c r="W1598" i="1"/>
  <c r="W1606" i="1"/>
  <c r="W1617" i="1"/>
  <c r="W1624" i="1"/>
  <c r="W1630" i="1"/>
  <c r="W1639" i="1"/>
  <c r="W1646" i="1"/>
  <c r="W1654" i="1"/>
  <c r="W1663" i="1"/>
  <c r="W1671" i="1"/>
  <c r="W1680" i="1"/>
  <c r="W1690" i="1"/>
  <c r="W1696" i="1"/>
  <c r="W1703" i="1"/>
  <c r="W1711" i="1"/>
  <c r="W1719" i="1"/>
  <c r="W1728" i="1"/>
  <c r="W1735" i="1"/>
  <c r="W1743" i="1"/>
  <c r="W1477" i="1"/>
  <c r="W1486" i="1"/>
  <c r="W1492" i="1"/>
  <c r="W1498" i="1"/>
  <c r="W1507" i="1"/>
  <c r="W1514" i="1"/>
  <c r="W1524" i="1"/>
  <c r="W1533" i="1"/>
  <c r="W1540" i="1"/>
  <c r="W1548" i="1"/>
  <c r="W1558" i="1"/>
  <c r="W1564" i="1"/>
  <c r="W1570" i="1"/>
  <c r="W1581" i="1"/>
  <c r="W1590" i="1"/>
  <c r="W1596" i="1"/>
  <c r="W1603" i="1"/>
  <c r="W1611" i="1"/>
  <c r="W1620" i="1"/>
  <c r="W1627" i="1"/>
  <c r="W1636" i="1"/>
  <c r="W1645" i="1"/>
  <c r="W1653" i="1"/>
  <c r="W1659" i="1"/>
  <c r="W1667" i="1"/>
  <c r="W1672" i="1"/>
  <c r="W1683" i="1"/>
  <c r="W1691" i="1"/>
  <c r="W1698" i="1"/>
  <c r="W1707" i="1"/>
  <c r="W1717" i="1"/>
  <c r="W1723" i="1"/>
  <c r="W1733" i="1"/>
  <c r="W1739" i="1"/>
  <c r="G1751" i="1"/>
  <c r="AC1751" i="1"/>
  <c r="AE1751" i="1" s="1"/>
  <c r="W1473" i="1"/>
  <c r="W1481" i="1"/>
  <c r="W1490" i="1"/>
  <c r="W1496" i="1"/>
  <c r="W1504" i="1"/>
  <c r="W1513" i="1"/>
  <c r="W1521" i="1"/>
  <c r="W1528" i="1"/>
  <c r="W1537" i="1"/>
  <c r="W1545" i="1"/>
  <c r="W1551" i="1"/>
  <c r="W1560" i="1"/>
  <c r="W1567" i="1"/>
  <c r="W1577" i="1"/>
  <c r="W1584" i="1"/>
  <c r="W1593" i="1"/>
  <c r="W1599" i="1"/>
  <c r="W1608" i="1"/>
  <c r="W1618" i="1"/>
  <c r="W1625" i="1"/>
  <c r="W1634" i="1"/>
  <c r="W1642" i="1"/>
  <c r="F1750" i="1"/>
  <c r="J1750" i="1" s="1"/>
  <c r="Y1808" i="1"/>
  <c r="AJ1809" i="1"/>
  <c r="Z1808" i="1"/>
  <c r="AA1808" i="1" s="1"/>
  <c r="AH1808" i="1" s="1"/>
  <c r="C1809" i="1"/>
  <c r="I1809" i="1"/>
  <c r="H1809" i="1" s="1"/>
  <c r="M1752" i="1"/>
  <c r="N1752" i="1" s="1"/>
  <c r="P1752" i="1"/>
  <c r="Q1752" i="1"/>
  <c r="L1753" i="1"/>
  <c r="W1474" i="1"/>
  <c r="W1483" i="1"/>
  <c r="W1491" i="1"/>
  <c r="W1499" i="1"/>
  <c r="W1509" i="1"/>
  <c r="W1515" i="1"/>
  <c r="W1523" i="1"/>
  <c r="W1529" i="1"/>
  <c r="W1539" i="1"/>
  <c r="W1547" i="1"/>
  <c r="W1555" i="1"/>
  <c r="W1565" i="1"/>
  <c r="W1571" i="1"/>
  <c r="W1578" i="1"/>
  <c r="W1587" i="1"/>
  <c r="W1594" i="1"/>
  <c r="W1604" i="1"/>
  <c r="W1612" i="1"/>
  <c r="W1619" i="1"/>
  <c r="W1629" i="1"/>
  <c r="W1635" i="1"/>
  <c r="W1643" i="1"/>
  <c r="W1651" i="1"/>
  <c r="W1660" i="1"/>
  <c r="W1666" i="1"/>
  <c r="W1675" i="1"/>
  <c r="W1684" i="1"/>
  <c r="W1689" i="1"/>
  <c r="W1699" i="1"/>
  <c r="W1706" i="1"/>
  <c r="W1714" i="1"/>
  <c r="W1724" i="1"/>
  <c r="W1730" i="1"/>
  <c r="W1737" i="1"/>
  <c r="B1727" i="1" l="1"/>
  <c r="B1664" i="1"/>
  <c r="O1750" i="1"/>
  <c r="R1750" i="1" s="1"/>
  <c r="V1750" i="1" s="1"/>
  <c r="AG1724" i="1"/>
  <c r="AG1629" i="1"/>
  <c r="AG1529" i="1"/>
  <c r="B1529" i="1" s="1"/>
  <c r="AG1706" i="1"/>
  <c r="AG1612" i="1"/>
  <c r="AG1547" i="1"/>
  <c r="AG1483" i="1"/>
  <c r="E1809" i="1"/>
  <c r="AG1642" i="1"/>
  <c r="B1642" i="1" s="1"/>
  <c r="AG1608" i="1"/>
  <c r="AG1577" i="1"/>
  <c r="B1577" i="1" s="1"/>
  <c r="AG1545" i="1"/>
  <c r="AG1513" i="1"/>
  <c r="B1513" i="1" s="1"/>
  <c r="AG1481" i="1"/>
  <c r="AG1739" i="1"/>
  <c r="B1739" i="1" s="1"/>
  <c r="AG1707" i="1"/>
  <c r="AG1672" i="1"/>
  <c r="B1672" i="1" s="1"/>
  <c r="AG1645" i="1"/>
  <c r="AG1611" i="1"/>
  <c r="B1611" i="1" s="1"/>
  <c r="AG1581" i="1"/>
  <c r="AG1548" i="1"/>
  <c r="B1548" i="1" s="1"/>
  <c r="AG1514" i="1"/>
  <c r="AG1486" i="1"/>
  <c r="B1486" i="1" s="1"/>
  <c r="AG1735" i="1"/>
  <c r="AG1703" i="1"/>
  <c r="B1703" i="1" s="1"/>
  <c r="AG1671" i="1"/>
  <c r="AG1639" i="1"/>
  <c r="B1639" i="1" s="1"/>
  <c r="AG1606" i="1"/>
  <c r="AG1575" i="1"/>
  <c r="B1575" i="1" s="1"/>
  <c r="AG1544" i="1"/>
  <c r="AG1511" i="1"/>
  <c r="B1511" i="1" s="1"/>
  <c r="AG1480" i="1"/>
  <c r="X1810" i="1"/>
  <c r="A1811" i="1"/>
  <c r="K1810" i="1"/>
  <c r="AG1637" i="1"/>
  <c r="B1637" i="1" s="1"/>
  <c r="AG1610" i="1"/>
  <c r="B1610" i="1" s="1"/>
  <c r="AG1574" i="1"/>
  <c r="B1574" i="1" s="1"/>
  <c r="AG1542" i="1"/>
  <c r="B1542" i="1" s="1"/>
  <c r="AG1508" i="1"/>
  <c r="B1508" i="1" s="1"/>
  <c r="AG1476" i="1"/>
  <c r="B1476" i="1" s="1"/>
  <c r="AG1738" i="1"/>
  <c r="B1738" i="1" s="1"/>
  <c r="AG1705" i="1"/>
  <c r="B1705" i="1" s="1"/>
  <c r="AG1673" i="1"/>
  <c r="B1673" i="1" s="1"/>
  <c r="AG1640" i="1"/>
  <c r="B1640" i="1" s="1"/>
  <c r="AG1605" i="1"/>
  <c r="B1605" i="1" s="1"/>
  <c r="AG1576" i="1"/>
  <c r="B1576" i="1" s="1"/>
  <c r="AG1543" i="1"/>
  <c r="B1543" i="1" s="1"/>
  <c r="AG1512" i="1"/>
  <c r="AG1479" i="1"/>
  <c r="B1479" i="1" s="1"/>
  <c r="AG1689" i="1"/>
  <c r="B1689" i="1" s="1"/>
  <c r="AG1594" i="1"/>
  <c r="B1594" i="1" s="1"/>
  <c r="AG1499" i="1"/>
  <c r="AG1737" i="1"/>
  <c r="AG1675" i="1"/>
  <c r="AG1643" i="1"/>
  <c r="B1643" i="1" s="1"/>
  <c r="AG1578" i="1"/>
  <c r="B1578" i="1" s="1"/>
  <c r="AG1515" i="1"/>
  <c r="B1515" i="1" s="1"/>
  <c r="AG1730" i="1"/>
  <c r="B1730" i="1" s="1"/>
  <c r="AG1699" i="1"/>
  <c r="AG1666" i="1"/>
  <c r="B1666" i="1" s="1"/>
  <c r="AG1635" i="1"/>
  <c r="AG1604" i="1"/>
  <c r="B1604" i="1" s="1"/>
  <c r="AG1571" i="1"/>
  <c r="AG1539" i="1"/>
  <c r="B1539" i="1" s="1"/>
  <c r="AG1509" i="1"/>
  <c r="B1509" i="1" s="1"/>
  <c r="AG1474" i="1"/>
  <c r="B1474" i="1" s="1"/>
  <c r="B1704" i="1"/>
  <c r="B1692" i="1"/>
  <c r="B1676" i="1"/>
  <c r="B1656" i="1"/>
  <c r="AG1634" i="1"/>
  <c r="B1634" i="1" s="1"/>
  <c r="AG1599" i="1"/>
  <c r="AG1567" i="1"/>
  <c r="B1567" i="1" s="1"/>
  <c r="AG1537" i="1"/>
  <c r="B1537" i="1" s="1"/>
  <c r="AG1504" i="1"/>
  <c r="B1504" i="1" s="1"/>
  <c r="AG1473" i="1"/>
  <c r="B1473" i="1" s="1"/>
  <c r="AG1733" i="1"/>
  <c r="B1733" i="1" s="1"/>
  <c r="AG1698" i="1"/>
  <c r="AG1667" i="1"/>
  <c r="B1667" i="1" s="1"/>
  <c r="AG1636" i="1"/>
  <c r="AG1603" i="1"/>
  <c r="B1603" i="1" s="1"/>
  <c r="AG1570" i="1"/>
  <c r="AG1540" i="1"/>
  <c r="B1540" i="1" s="1"/>
  <c r="AG1507" i="1"/>
  <c r="AG1477" i="1"/>
  <c r="B1477" i="1" s="1"/>
  <c r="AG1728" i="1"/>
  <c r="AG1696" i="1"/>
  <c r="B1696" i="1" s="1"/>
  <c r="AG1663" i="1"/>
  <c r="AG1630" i="1"/>
  <c r="B1630" i="1" s="1"/>
  <c r="AG1598" i="1"/>
  <c r="AG1566" i="1"/>
  <c r="B1566" i="1" s="1"/>
  <c r="AG1536" i="1"/>
  <c r="AG1503" i="1"/>
  <c r="B1503" i="1" s="1"/>
  <c r="AG1628" i="1"/>
  <c r="AG1597" i="1"/>
  <c r="B1597" i="1" s="1"/>
  <c r="AG1563" i="1"/>
  <c r="B1563" i="1" s="1"/>
  <c r="AG1531" i="1"/>
  <c r="B1531" i="1" s="1"/>
  <c r="AG1501" i="1"/>
  <c r="B1501" i="1" s="1"/>
  <c r="AG1731" i="1"/>
  <c r="B1731" i="1" s="1"/>
  <c r="AG1695" i="1"/>
  <c r="AG1665" i="1"/>
  <c r="B1665" i="1" s="1"/>
  <c r="AG1632" i="1"/>
  <c r="B1632" i="1" s="1"/>
  <c r="AG1601" i="1"/>
  <c r="B1601" i="1" s="1"/>
  <c r="AG1568" i="1"/>
  <c r="B1568" i="1" s="1"/>
  <c r="AG1535" i="1"/>
  <c r="B1535" i="1" s="1"/>
  <c r="AG1506" i="1"/>
  <c r="AG1472" i="1"/>
  <c r="B1472" i="1" s="1"/>
  <c r="G1752" i="1"/>
  <c r="AC1752" i="1"/>
  <c r="AE1752" i="1" s="1"/>
  <c r="AG1625" i="1"/>
  <c r="B1625" i="1" s="1"/>
  <c r="AG1593" i="1"/>
  <c r="B1593" i="1" s="1"/>
  <c r="AG1560" i="1"/>
  <c r="B1560" i="1" s="1"/>
  <c r="AG1528" i="1"/>
  <c r="B1528" i="1" s="1"/>
  <c r="AG1496" i="1"/>
  <c r="B1496" i="1" s="1"/>
  <c r="AG1723" i="1"/>
  <c r="B1723" i="1" s="1"/>
  <c r="AG1691" i="1"/>
  <c r="AG1659" i="1"/>
  <c r="B1659" i="1" s="1"/>
  <c r="AG1627" i="1"/>
  <c r="B1627" i="1" s="1"/>
  <c r="AG1596" i="1"/>
  <c r="B1596" i="1" s="1"/>
  <c r="AG1564" i="1"/>
  <c r="AG1533" i="1"/>
  <c r="B1533" i="1" s="1"/>
  <c r="AG1498" i="1"/>
  <c r="AG1719" i="1"/>
  <c r="B1719" i="1" s="1"/>
  <c r="AG1690" i="1"/>
  <c r="B1690" i="1" s="1"/>
  <c r="AG1654" i="1"/>
  <c r="B1654" i="1" s="1"/>
  <c r="AG1624" i="1"/>
  <c r="B1624" i="1" s="1"/>
  <c r="AG1592" i="1"/>
  <c r="B1592" i="1" s="1"/>
  <c r="AG1559" i="1"/>
  <c r="B1559" i="1" s="1"/>
  <c r="AG1530" i="1"/>
  <c r="B1530" i="1" s="1"/>
  <c r="AG1494" i="1"/>
  <c r="B1494" i="1" s="1"/>
  <c r="C1810" i="1"/>
  <c r="Y1809" i="1"/>
  <c r="Z1809" i="1"/>
  <c r="AA1809" i="1" s="1"/>
  <c r="AH1809" i="1" s="1"/>
  <c r="AJ1810" i="1"/>
  <c r="I1810" i="1"/>
  <c r="H1810" i="1" s="1"/>
  <c r="B1633" i="1"/>
  <c r="B1586" i="1"/>
  <c r="B1554" i="1"/>
  <c r="B1538" i="1"/>
  <c r="B1505" i="1"/>
  <c r="AG1652" i="1"/>
  <c r="B1652" i="1" s="1"/>
  <c r="AG1622" i="1"/>
  <c r="B1622" i="1" s="1"/>
  <c r="AG1588" i="1"/>
  <c r="B1588" i="1" s="1"/>
  <c r="AG1556" i="1"/>
  <c r="B1556" i="1" s="1"/>
  <c r="AG1526" i="1"/>
  <c r="B1526" i="1" s="1"/>
  <c r="AG1493" i="1"/>
  <c r="B1493" i="1" s="1"/>
  <c r="AB1812" i="1"/>
  <c r="AG1720" i="1"/>
  <c r="B1720" i="1" s="1"/>
  <c r="AG1687" i="1"/>
  <c r="B1687" i="1" s="1"/>
  <c r="AG1657" i="1"/>
  <c r="B1657" i="1" s="1"/>
  <c r="AG1623" i="1"/>
  <c r="B1623" i="1" s="1"/>
  <c r="AG1591" i="1"/>
  <c r="B1591" i="1" s="1"/>
  <c r="AG1562" i="1"/>
  <c r="B1562" i="1" s="1"/>
  <c r="AG1532" i="1"/>
  <c r="B1532" i="1" s="1"/>
  <c r="AG1495" i="1"/>
  <c r="B1495" i="1" s="1"/>
  <c r="AG1660" i="1"/>
  <c r="AG1565" i="1"/>
  <c r="B1565" i="1" s="1"/>
  <c r="AG1714" i="1"/>
  <c r="B1714" i="1" s="1"/>
  <c r="AG1684" i="1"/>
  <c r="AG1651" i="1"/>
  <c r="B1651" i="1" s="1"/>
  <c r="AG1619" i="1"/>
  <c r="AG1587" i="1"/>
  <c r="B1587" i="1" s="1"/>
  <c r="AG1555" i="1"/>
  <c r="B1555" i="1" s="1"/>
  <c r="AG1523" i="1"/>
  <c r="B1523" i="1" s="1"/>
  <c r="AG1491" i="1"/>
  <c r="M1753" i="1"/>
  <c r="N1753" i="1" s="1"/>
  <c r="P1753" i="1"/>
  <c r="Q1753" i="1"/>
  <c r="L1754" i="1"/>
  <c r="B1732" i="1"/>
  <c r="B1718" i="1"/>
  <c r="B1701" i="1"/>
  <c r="B1685" i="1"/>
  <c r="B1670" i="1"/>
  <c r="B1621" i="1"/>
  <c r="B1607" i="1"/>
  <c r="B1589" i="1"/>
  <c r="B1573" i="1"/>
  <c r="B1557" i="1"/>
  <c r="B1541" i="1"/>
  <c r="B1525" i="1"/>
  <c r="B1510" i="1"/>
  <c r="B1497" i="1"/>
  <c r="B1745" i="1"/>
  <c r="AG1618" i="1"/>
  <c r="B1618" i="1" s="1"/>
  <c r="AG1584" i="1"/>
  <c r="AG1551" i="1"/>
  <c r="B1551" i="1" s="1"/>
  <c r="AG1521" i="1"/>
  <c r="AG1490" i="1"/>
  <c r="B1490" i="1" s="1"/>
  <c r="F1751" i="1"/>
  <c r="J1751" i="1" s="1"/>
  <c r="AG1717" i="1"/>
  <c r="AG1683" i="1"/>
  <c r="AG1653" i="1"/>
  <c r="AG1620" i="1"/>
  <c r="B1620" i="1" s="1"/>
  <c r="AG1590" i="1"/>
  <c r="B1590" i="1" s="1"/>
  <c r="AG1558" i="1"/>
  <c r="B1558" i="1" s="1"/>
  <c r="AG1524" i="1"/>
  <c r="B1524" i="1" s="1"/>
  <c r="AG1492" i="1"/>
  <c r="B1492" i="1" s="1"/>
  <c r="AG1743" i="1"/>
  <c r="B1743" i="1" s="1"/>
  <c r="AG1711" i="1"/>
  <c r="AG1680" i="1"/>
  <c r="B1680" i="1" s="1"/>
  <c r="AG1646" i="1"/>
  <c r="B1646" i="1" s="1"/>
  <c r="AG1617" i="1"/>
  <c r="B1617" i="1" s="1"/>
  <c r="AG1580" i="1"/>
  <c r="B1580" i="1" s="1"/>
  <c r="AG1553" i="1"/>
  <c r="B1553" i="1" s="1"/>
  <c r="AG1520" i="1"/>
  <c r="B1520" i="1" s="1"/>
  <c r="AG1487" i="1"/>
  <c r="B1487" i="1" s="1"/>
  <c r="T1747" i="1"/>
  <c r="AF1747" i="1" s="1"/>
  <c r="S1748" i="1"/>
  <c r="U1747" i="1"/>
  <c r="W1747" i="1" s="1"/>
  <c r="B1740" i="1"/>
  <c r="B1722" i="1"/>
  <c r="B1688" i="1"/>
  <c r="B1674" i="1"/>
  <c r="B1658" i="1"/>
  <c r="B1641" i="1"/>
  <c r="B1626" i="1"/>
  <c r="B1595" i="1"/>
  <c r="B1579" i="1"/>
  <c r="B1561" i="1"/>
  <c r="B1546" i="1"/>
  <c r="AG1647" i="1"/>
  <c r="B1647" i="1" s="1"/>
  <c r="AG1614" i="1"/>
  <c r="B1614" i="1" s="1"/>
  <c r="AG1582" i="1"/>
  <c r="AG1550" i="1"/>
  <c r="B1550" i="1" s="1"/>
  <c r="AG1516" i="1"/>
  <c r="B1516" i="1" s="1"/>
  <c r="AG1484" i="1"/>
  <c r="B1484" i="1" s="1"/>
  <c r="AG1744" i="1"/>
  <c r="B1744" i="1" s="1"/>
  <c r="AG1712" i="1"/>
  <c r="B1712" i="1" s="1"/>
  <c r="AG1679" i="1"/>
  <c r="B1679" i="1" s="1"/>
  <c r="AG1649" i="1"/>
  <c r="B1649" i="1" s="1"/>
  <c r="AG1615" i="1"/>
  <c r="B1615" i="1" s="1"/>
  <c r="AG1585" i="1"/>
  <c r="B1585" i="1" s="1"/>
  <c r="AG1552" i="1"/>
  <c r="B1552" i="1" s="1"/>
  <c r="AG1518" i="1"/>
  <c r="AG1488" i="1"/>
  <c r="B1488" i="1" s="1"/>
  <c r="O1751" i="1" l="1"/>
  <c r="R1751" i="1" s="1"/>
  <c r="V1751" i="1" s="1"/>
  <c r="B1582" i="1"/>
  <c r="AG1747" i="1"/>
  <c r="B1653" i="1"/>
  <c r="B1717" i="1"/>
  <c r="AB1813" i="1"/>
  <c r="E1810" i="1"/>
  <c r="F1752" i="1"/>
  <c r="J1752" i="1" s="1"/>
  <c r="B1506" i="1"/>
  <c r="B1695" i="1"/>
  <c r="B1628" i="1"/>
  <c r="B1675" i="1"/>
  <c r="B1499" i="1"/>
  <c r="B1512" i="1"/>
  <c r="X1811" i="1"/>
  <c r="K1811" i="1"/>
  <c r="A1812" i="1"/>
  <c r="G1753" i="1"/>
  <c r="AC1753" i="1"/>
  <c r="AE1753" i="1" s="1"/>
  <c r="Y1810" i="1"/>
  <c r="Z1810" i="1"/>
  <c r="AA1810" i="1" s="1"/>
  <c r="AH1810" i="1" s="1"/>
  <c r="AJ1811" i="1"/>
  <c r="C1811" i="1"/>
  <c r="I1811" i="1"/>
  <c r="H1811" i="1" s="1"/>
  <c r="B1483" i="1"/>
  <c r="B1612" i="1"/>
  <c r="B1724" i="1"/>
  <c r="T1748" i="1"/>
  <c r="AF1748" i="1" s="1"/>
  <c r="S1749" i="1"/>
  <c r="U1748" i="1"/>
  <c r="W1748" i="1" s="1"/>
  <c r="B1518" i="1"/>
  <c r="B1711" i="1"/>
  <c r="B1683" i="1"/>
  <c r="B1521" i="1"/>
  <c r="B1584" i="1"/>
  <c r="M1754" i="1"/>
  <c r="N1754" i="1" s="1"/>
  <c r="P1754" i="1"/>
  <c r="Q1754" i="1"/>
  <c r="L1755" i="1"/>
  <c r="B1491" i="1"/>
  <c r="B1619" i="1"/>
  <c r="B1684" i="1"/>
  <c r="B1660" i="1"/>
  <c r="B1498" i="1"/>
  <c r="B1564" i="1"/>
  <c r="B1691" i="1"/>
  <c r="B1536" i="1"/>
  <c r="B1598" i="1"/>
  <c r="B1663" i="1"/>
  <c r="B1728" i="1"/>
  <c r="B1507" i="1"/>
  <c r="B1570" i="1"/>
  <c r="B1636" i="1"/>
  <c r="B1698" i="1"/>
  <c r="B1599" i="1"/>
  <c r="B1571" i="1"/>
  <c r="B1635" i="1"/>
  <c r="B1699" i="1"/>
  <c r="B1737" i="1"/>
  <c r="B1480" i="1"/>
  <c r="B1544" i="1"/>
  <c r="B1606" i="1"/>
  <c r="B1671" i="1"/>
  <c r="B1735" i="1"/>
  <c r="B1514" i="1"/>
  <c r="B1581" i="1"/>
  <c r="B1645" i="1"/>
  <c r="B1707" i="1"/>
  <c r="B1481" i="1"/>
  <c r="B1545" i="1"/>
  <c r="B1608" i="1"/>
  <c r="B1547" i="1"/>
  <c r="B1706" i="1"/>
  <c r="B1629" i="1"/>
  <c r="O1752" i="1" l="1"/>
  <c r="R1752" i="1" s="1"/>
  <c r="V1752" i="1" s="1"/>
  <c r="T1749" i="1"/>
  <c r="AF1749" i="1" s="1"/>
  <c r="S1750" i="1"/>
  <c r="U1749" i="1"/>
  <c r="W1749" i="1" s="1"/>
  <c r="AC1754" i="1"/>
  <c r="AE1754" i="1" s="1"/>
  <c r="G1754" i="1"/>
  <c r="F1753" i="1"/>
  <c r="O1753" i="1" s="1"/>
  <c r="R1753" i="1" s="1"/>
  <c r="V1753" i="1" s="1"/>
  <c r="A1813" i="1"/>
  <c r="K1812" i="1"/>
  <c r="X1812" i="1"/>
  <c r="AB1814" i="1"/>
  <c r="M1755" i="1"/>
  <c r="N1755" i="1" s="1"/>
  <c r="P1755" i="1"/>
  <c r="Q1755" i="1"/>
  <c r="L1756" i="1"/>
  <c r="AG1748" i="1"/>
  <c r="B1748" i="1" s="1"/>
  <c r="E1811" i="1"/>
  <c r="C1812" i="1"/>
  <c r="Y1811" i="1"/>
  <c r="Z1811" i="1"/>
  <c r="AA1811" i="1" s="1"/>
  <c r="AH1811" i="1" s="1"/>
  <c r="AJ1812" i="1"/>
  <c r="I1812" i="1"/>
  <c r="H1812" i="1" s="1"/>
  <c r="B1747" i="1"/>
  <c r="AC1755" i="1" l="1"/>
  <c r="AE1755" i="1" s="1"/>
  <c r="G1755" i="1"/>
  <c r="K1813" i="1"/>
  <c r="A1814" i="1"/>
  <c r="X1813" i="1"/>
  <c r="M1756" i="1"/>
  <c r="N1756" i="1" s="1"/>
  <c r="P1756" i="1"/>
  <c r="Q1756" i="1"/>
  <c r="L1757" i="1"/>
  <c r="J1753" i="1"/>
  <c r="AG1749" i="1"/>
  <c r="B1749" i="1" s="1"/>
  <c r="AB1815" i="1"/>
  <c r="Z1812" i="1"/>
  <c r="AA1812" i="1" s="1"/>
  <c r="AH1812" i="1" s="1"/>
  <c r="C1813" i="1"/>
  <c r="AJ1813" i="1"/>
  <c r="Y1812" i="1"/>
  <c r="I1813" i="1"/>
  <c r="H1813" i="1" s="1"/>
  <c r="F1754" i="1"/>
  <c r="J1754" i="1" s="1"/>
  <c r="T1750" i="1"/>
  <c r="AF1750" i="1" s="1"/>
  <c r="S1751" i="1"/>
  <c r="U1750" i="1"/>
  <c r="W1750" i="1" s="1"/>
  <c r="E1812" i="1"/>
  <c r="O1754" i="1" l="1"/>
  <c r="R1754" i="1" s="1"/>
  <c r="V1754" i="1" s="1"/>
  <c r="M1757" i="1"/>
  <c r="N1757" i="1" s="1"/>
  <c r="P1757" i="1"/>
  <c r="Q1757" i="1"/>
  <c r="L1758" i="1"/>
  <c r="AG1750" i="1"/>
  <c r="B1750" i="1" s="1"/>
  <c r="F1755" i="1"/>
  <c r="O1755" i="1" s="1"/>
  <c r="R1755" i="1" s="1"/>
  <c r="V1755" i="1" s="1"/>
  <c r="E1813" i="1"/>
  <c r="T1751" i="1"/>
  <c r="AF1751" i="1" s="1"/>
  <c r="S1752" i="1"/>
  <c r="U1751" i="1"/>
  <c r="W1751" i="1" s="1"/>
  <c r="AB1816" i="1"/>
  <c r="Y1813" i="1"/>
  <c r="C1814" i="1"/>
  <c r="Z1813" i="1"/>
  <c r="AA1813" i="1" s="1"/>
  <c r="AH1813" i="1" s="1"/>
  <c r="AJ1814" i="1"/>
  <c r="I1814" i="1"/>
  <c r="H1814" i="1" s="1"/>
  <c r="AC1756" i="1"/>
  <c r="AE1756" i="1" s="1"/>
  <c r="G1756" i="1"/>
  <c r="A1815" i="1"/>
  <c r="X1814" i="1"/>
  <c r="K1814" i="1"/>
  <c r="J1755" i="1" l="1"/>
  <c r="F1756" i="1"/>
  <c r="O1756" i="1" s="1"/>
  <c r="R1756" i="1" s="1"/>
  <c r="V1756" i="1" s="1"/>
  <c r="A1816" i="1"/>
  <c r="X1815" i="1"/>
  <c r="K1815" i="1"/>
  <c r="T1752" i="1"/>
  <c r="AF1752" i="1" s="1"/>
  <c r="S1753" i="1"/>
  <c r="U1752" i="1"/>
  <c r="W1752" i="1" s="1"/>
  <c r="G1757" i="1"/>
  <c r="AC1757" i="1"/>
  <c r="AE1757" i="1" s="1"/>
  <c r="AB1817" i="1"/>
  <c r="M1758" i="1"/>
  <c r="N1758" i="1" s="1"/>
  <c r="P1758" i="1"/>
  <c r="Q1758" i="1"/>
  <c r="L1759" i="1"/>
  <c r="C1815" i="1"/>
  <c r="Y1814" i="1"/>
  <c r="Z1814" i="1"/>
  <c r="AA1814" i="1" s="1"/>
  <c r="AH1814" i="1" s="1"/>
  <c r="AJ1815" i="1"/>
  <c r="I1815" i="1"/>
  <c r="H1815" i="1" s="1"/>
  <c r="E1814" i="1"/>
  <c r="AG1751" i="1"/>
  <c r="B1751" i="1" s="1"/>
  <c r="J1756" i="1" l="1"/>
  <c r="AB1818" i="1"/>
  <c r="T1753" i="1"/>
  <c r="AF1753" i="1" s="1"/>
  <c r="S1754" i="1"/>
  <c r="U1753" i="1"/>
  <c r="W1753" i="1" s="1"/>
  <c r="C1816" i="1"/>
  <c r="Y1815" i="1"/>
  <c r="Z1815" i="1"/>
  <c r="AA1815" i="1" s="1"/>
  <c r="AH1815" i="1" s="1"/>
  <c r="AJ1816" i="1"/>
  <c r="I1816" i="1"/>
  <c r="H1816" i="1" s="1"/>
  <c r="K1816" i="1"/>
  <c r="X1816" i="1"/>
  <c r="A1817" i="1"/>
  <c r="G1758" i="1"/>
  <c r="AC1758" i="1"/>
  <c r="AE1758" i="1" s="1"/>
  <c r="F1757" i="1"/>
  <c r="J1757" i="1" s="1"/>
  <c r="E1815" i="1"/>
  <c r="M1759" i="1"/>
  <c r="N1759" i="1" s="1"/>
  <c r="P1759" i="1"/>
  <c r="Q1759" i="1"/>
  <c r="L1760" i="1"/>
  <c r="AG1752" i="1"/>
  <c r="O1757" i="1" l="1"/>
  <c r="R1757" i="1" s="1"/>
  <c r="V1757" i="1" s="1"/>
  <c r="M1760" i="1"/>
  <c r="N1760" i="1" s="1"/>
  <c r="P1760" i="1"/>
  <c r="Q1760" i="1"/>
  <c r="L1761" i="1"/>
  <c r="E1816" i="1"/>
  <c r="AB1819" i="1"/>
  <c r="K1817" i="1"/>
  <c r="X1817" i="1"/>
  <c r="A1818" i="1"/>
  <c r="AG1753" i="1"/>
  <c r="B1753" i="1" s="1"/>
  <c r="B1752" i="1"/>
  <c r="C1817" i="1"/>
  <c r="Y1816" i="1"/>
  <c r="Z1816" i="1"/>
  <c r="AA1816" i="1" s="1"/>
  <c r="AH1816" i="1" s="1"/>
  <c r="AJ1817" i="1"/>
  <c r="I1817" i="1"/>
  <c r="H1817" i="1" s="1"/>
  <c r="T1754" i="1"/>
  <c r="AF1754" i="1" s="1"/>
  <c r="S1755" i="1"/>
  <c r="U1754" i="1"/>
  <c r="W1754" i="1" s="1"/>
  <c r="G1759" i="1"/>
  <c r="AC1759" i="1"/>
  <c r="AE1759" i="1" s="1"/>
  <c r="F1758" i="1"/>
  <c r="O1758" i="1" s="1"/>
  <c r="R1758" i="1" s="1"/>
  <c r="V1758" i="1" s="1"/>
  <c r="J1758" i="1" l="1"/>
  <c r="AG1754" i="1"/>
  <c r="B1754" i="1" s="1"/>
  <c r="E1817" i="1"/>
  <c r="AB1820" i="1"/>
  <c r="M1761" i="1"/>
  <c r="N1761" i="1" s="1"/>
  <c r="P1761" i="1"/>
  <c r="Q1761" i="1"/>
  <c r="L1762" i="1"/>
  <c r="T1755" i="1"/>
  <c r="AF1755" i="1" s="1"/>
  <c r="S1756" i="1"/>
  <c r="U1755" i="1"/>
  <c r="W1755" i="1" s="1"/>
  <c r="F1759" i="1"/>
  <c r="O1759" i="1" s="1"/>
  <c r="R1759" i="1" s="1"/>
  <c r="V1759" i="1" s="1"/>
  <c r="X1818" i="1"/>
  <c r="K1818" i="1"/>
  <c r="A1819" i="1"/>
  <c r="Z1817" i="1"/>
  <c r="AA1817" i="1" s="1"/>
  <c r="AH1817" i="1" s="1"/>
  <c r="AJ1818" i="1"/>
  <c r="Y1817" i="1"/>
  <c r="C1818" i="1"/>
  <c r="I1818" i="1"/>
  <c r="H1818" i="1" s="1"/>
  <c r="G1760" i="1"/>
  <c r="AC1760" i="1"/>
  <c r="AE1760" i="1" s="1"/>
  <c r="J1759" i="1" l="1"/>
  <c r="X1819" i="1"/>
  <c r="A1820" i="1"/>
  <c r="K1819" i="1"/>
  <c r="AG1755" i="1"/>
  <c r="B1755" i="1" s="1"/>
  <c r="T1756" i="1"/>
  <c r="AF1756" i="1" s="1"/>
  <c r="S1757" i="1"/>
  <c r="U1756" i="1"/>
  <c r="W1756" i="1" s="1"/>
  <c r="M1762" i="1"/>
  <c r="N1762" i="1" s="1"/>
  <c r="P1762" i="1"/>
  <c r="Q1762" i="1"/>
  <c r="L1763" i="1"/>
  <c r="AB1821" i="1"/>
  <c r="Y1818" i="1"/>
  <c r="Z1818" i="1"/>
  <c r="AA1818" i="1" s="1"/>
  <c r="AH1818" i="1" s="1"/>
  <c r="AJ1819" i="1"/>
  <c r="C1819" i="1"/>
  <c r="I1819" i="1"/>
  <c r="H1819" i="1" s="1"/>
  <c r="F1760" i="1"/>
  <c r="O1760" i="1" s="1"/>
  <c r="R1760" i="1" s="1"/>
  <c r="V1760" i="1" s="1"/>
  <c r="E1818" i="1"/>
  <c r="G1761" i="1"/>
  <c r="AC1761" i="1"/>
  <c r="AE1761" i="1" s="1"/>
  <c r="J1760" i="1" l="1"/>
  <c r="G1762" i="1"/>
  <c r="AC1762" i="1"/>
  <c r="AE1762" i="1" s="1"/>
  <c r="E1819" i="1"/>
  <c r="M1763" i="1"/>
  <c r="N1763" i="1" s="1"/>
  <c r="P1763" i="1"/>
  <c r="Q1763" i="1"/>
  <c r="L1764" i="1"/>
  <c r="AG1756" i="1"/>
  <c r="X1820" i="1"/>
  <c r="K1820" i="1"/>
  <c r="A1821" i="1"/>
  <c r="AB1822" i="1"/>
  <c r="T1757" i="1"/>
  <c r="AF1757" i="1" s="1"/>
  <c r="S1758" i="1"/>
  <c r="U1757" i="1"/>
  <c r="W1757" i="1" s="1"/>
  <c r="Y1819" i="1"/>
  <c r="AJ1820" i="1"/>
  <c r="Z1819" i="1"/>
  <c r="AA1819" i="1" s="1"/>
  <c r="AH1819" i="1" s="1"/>
  <c r="C1820" i="1"/>
  <c r="I1820" i="1"/>
  <c r="H1820" i="1" s="1"/>
  <c r="F1761" i="1"/>
  <c r="J1761" i="1" s="1"/>
  <c r="O1761" i="1" l="1"/>
  <c r="R1761" i="1" s="1"/>
  <c r="V1761" i="1" s="1"/>
  <c r="E1820" i="1"/>
  <c r="M1764" i="1"/>
  <c r="N1764" i="1" s="1"/>
  <c r="P1764" i="1"/>
  <c r="Q1764" i="1"/>
  <c r="L1765" i="1"/>
  <c r="AG1757" i="1"/>
  <c r="B1757" i="1" s="1"/>
  <c r="AB1823" i="1"/>
  <c r="AJ1821" i="1"/>
  <c r="Y1820" i="1"/>
  <c r="Z1820" i="1"/>
  <c r="AA1820" i="1" s="1"/>
  <c r="AH1820" i="1" s="1"/>
  <c r="C1821" i="1"/>
  <c r="I1821" i="1"/>
  <c r="H1821" i="1" s="1"/>
  <c r="F1762" i="1"/>
  <c r="J1762" i="1" s="1"/>
  <c r="X1821" i="1"/>
  <c r="A1822" i="1"/>
  <c r="K1821" i="1"/>
  <c r="T1758" i="1"/>
  <c r="AF1758" i="1" s="1"/>
  <c r="S1759" i="1"/>
  <c r="U1758" i="1"/>
  <c r="W1758" i="1" s="1"/>
  <c r="B1756" i="1"/>
  <c r="AC1763" i="1"/>
  <c r="AE1763" i="1" s="1"/>
  <c r="G1763" i="1"/>
  <c r="O1762" i="1" l="1"/>
  <c r="R1762" i="1" s="1"/>
  <c r="V1762" i="1" s="1"/>
  <c r="T1759" i="1"/>
  <c r="AF1759" i="1" s="1"/>
  <c r="S1760" i="1"/>
  <c r="U1759" i="1"/>
  <c r="W1759" i="1" s="1"/>
  <c r="K1822" i="1"/>
  <c r="X1822" i="1"/>
  <c r="A1823" i="1"/>
  <c r="M1765" i="1"/>
  <c r="N1765" i="1" s="1"/>
  <c r="P1765" i="1"/>
  <c r="Q1765" i="1"/>
  <c r="L1766" i="1"/>
  <c r="AG1758" i="1"/>
  <c r="B1758" i="1" s="1"/>
  <c r="E1821" i="1"/>
  <c r="Y1821" i="1"/>
  <c r="C1822" i="1"/>
  <c r="Z1821" i="1"/>
  <c r="AA1821" i="1" s="1"/>
  <c r="AH1821" i="1" s="1"/>
  <c r="AJ1822" i="1"/>
  <c r="I1822" i="1"/>
  <c r="H1822" i="1" s="1"/>
  <c r="AB1824" i="1"/>
  <c r="F1763" i="1"/>
  <c r="J1763" i="1" s="1"/>
  <c r="G1764" i="1"/>
  <c r="AC1764" i="1"/>
  <c r="AE1764" i="1" s="1"/>
  <c r="O1763" i="1" l="1"/>
  <c r="R1763" i="1" s="1"/>
  <c r="V1763" i="1" s="1"/>
  <c r="A1824" i="1"/>
  <c r="X1823" i="1"/>
  <c r="K1823" i="1"/>
  <c r="T1760" i="1"/>
  <c r="AF1760" i="1" s="1"/>
  <c r="S1761" i="1"/>
  <c r="U1760" i="1"/>
  <c r="W1760" i="1" s="1"/>
  <c r="F1764" i="1"/>
  <c r="J1764" i="1" s="1"/>
  <c r="C1823" i="1"/>
  <c r="I1823" i="1"/>
  <c r="H1823" i="1" s="1"/>
  <c r="Y1822" i="1"/>
  <c r="Z1822" i="1"/>
  <c r="AA1822" i="1" s="1"/>
  <c r="AH1822" i="1" s="1"/>
  <c r="AJ1823" i="1"/>
  <c r="G1765" i="1"/>
  <c r="AC1765" i="1"/>
  <c r="AE1765" i="1" s="1"/>
  <c r="AB1825" i="1"/>
  <c r="E1822" i="1"/>
  <c r="M1766" i="1"/>
  <c r="N1766" i="1" s="1"/>
  <c r="P1766" i="1"/>
  <c r="Q1766" i="1"/>
  <c r="L1767" i="1"/>
  <c r="AG1759" i="1"/>
  <c r="O1764" i="1" l="1"/>
  <c r="R1764" i="1" s="1"/>
  <c r="V1764" i="1" s="1"/>
  <c r="F1765" i="1"/>
  <c r="J1765" i="1" s="1"/>
  <c r="A1825" i="1"/>
  <c r="X1824" i="1"/>
  <c r="K1824" i="1"/>
  <c r="M1767" i="1"/>
  <c r="N1767" i="1" s="1"/>
  <c r="P1767" i="1"/>
  <c r="Q1767" i="1"/>
  <c r="L1768" i="1"/>
  <c r="AB1826" i="1"/>
  <c r="B1759" i="1"/>
  <c r="AG1760" i="1"/>
  <c r="B1760" i="1" s="1"/>
  <c r="C1824" i="1"/>
  <c r="Y1823" i="1"/>
  <c r="Z1823" i="1"/>
  <c r="AA1823" i="1" s="1"/>
  <c r="AH1823" i="1" s="1"/>
  <c r="AJ1824" i="1"/>
  <c r="I1824" i="1"/>
  <c r="H1824" i="1" s="1"/>
  <c r="G1766" i="1"/>
  <c r="AC1766" i="1"/>
  <c r="AE1766" i="1" s="1"/>
  <c r="E1823" i="1"/>
  <c r="T1761" i="1"/>
  <c r="AF1761" i="1" s="1"/>
  <c r="S1762" i="1"/>
  <c r="U1761" i="1"/>
  <c r="W1761" i="1" s="1"/>
  <c r="O1765" i="1" l="1"/>
  <c r="R1765" i="1" s="1"/>
  <c r="V1765" i="1" s="1"/>
  <c r="AC1767" i="1"/>
  <c r="AE1767" i="1" s="1"/>
  <c r="G1767" i="1"/>
  <c r="T1762" i="1"/>
  <c r="AF1762" i="1" s="1"/>
  <c r="S1763" i="1"/>
  <c r="U1762" i="1"/>
  <c r="W1762" i="1" s="1"/>
  <c r="E1824" i="1"/>
  <c r="M1768" i="1"/>
  <c r="N1768" i="1" s="1"/>
  <c r="P1768" i="1"/>
  <c r="Q1768" i="1"/>
  <c r="L1769" i="1"/>
  <c r="A1826" i="1"/>
  <c r="K1825" i="1"/>
  <c r="X1825" i="1"/>
  <c r="F1766" i="1"/>
  <c r="O1766" i="1" s="1"/>
  <c r="R1766" i="1" s="1"/>
  <c r="V1766" i="1" s="1"/>
  <c r="AB1827" i="1"/>
  <c r="AG1761" i="1"/>
  <c r="Y1824" i="1"/>
  <c r="AJ1825" i="1"/>
  <c r="I1825" i="1"/>
  <c r="H1825" i="1" s="1"/>
  <c r="Z1824" i="1"/>
  <c r="AA1824" i="1" s="1"/>
  <c r="AH1824" i="1" s="1"/>
  <c r="C1825" i="1"/>
  <c r="J1766" i="1" l="1"/>
  <c r="G1768" i="1"/>
  <c r="AC1768" i="1"/>
  <c r="AE1768" i="1" s="1"/>
  <c r="AG1762" i="1"/>
  <c r="B1762" i="1" s="1"/>
  <c r="F1767" i="1"/>
  <c r="O1767" i="1" s="1"/>
  <c r="R1767" i="1" s="1"/>
  <c r="V1767" i="1" s="1"/>
  <c r="AB1828" i="1"/>
  <c r="C1826" i="1"/>
  <c r="I1826" i="1"/>
  <c r="H1826" i="1" s="1"/>
  <c r="Y1825" i="1"/>
  <c r="Z1825" i="1"/>
  <c r="AA1825" i="1" s="1"/>
  <c r="AH1825" i="1" s="1"/>
  <c r="AJ1826" i="1"/>
  <c r="M1769" i="1"/>
  <c r="N1769" i="1" s="1"/>
  <c r="P1769" i="1"/>
  <c r="Q1769" i="1"/>
  <c r="L1770" i="1"/>
  <c r="T1763" i="1"/>
  <c r="AF1763" i="1" s="1"/>
  <c r="S1764" i="1"/>
  <c r="U1763" i="1"/>
  <c r="W1763" i="1" s="1"/>
  <c r="X1826" i="1"/>
  <c r="A1827" i="1"/>
  <c r="K1826" i="1"/>
  <c r="E1825" i="1"/>
  <c r="B1761" i="1"/>
  <c r="Y1826" i="1" l="1"/>
  <c r="I1827" i="1"/>
  <c r="H1827" i="1" s="1"/>
  <c r="Z1826" i="1"/>
  <c r="AA1826" i="1" s="1"/>
  <c r="AH1826" i="1" s="1"/>
  <c r="AJ1827" i="1"/>
  <c r="C1827" i="1"/>
  <c r="T1764" i="1"/>
  <c r="AF1764" i="1" s="1"/>
  <c r="S1765" i="1"/>
  <c r="U1764" i="1"/>
  <c r="W1764" i="1" s="1"/>
  <c r="F1768" i="1"/>
  <c r="O1768" i="1" s="1"/>
  <c r="R1768" i="1" s="1"/>
  <c r="V1768" i="1" s="1"/>
  <c r="G1769" i="1"/>
  <c r="AC1769" i="1"/>
  <c r="AE1769" i="1" s="1"/>
  <c r="AB1829" i="1"/>
  <c r="M1770" i="1"/>
  <c r="N1770" i="1" s="1"/>
  <c r="P1770" i="1"/>
  <c r="Q1770" i="1"/>
  <c r="L1771" i="1"/>
  <c r="J1767" i="1"/>
  <c r="X1827" i="1"/>
  <c r="A1828" i="1"/>
  <c r="K1827" i="1"/>
  <c r="AG1763" i="1"/>
  <c r="B1763" i="1" s="1"/>
  <c r="E1826" i="1"/>
  <c r="AC1770" i="1" l="1"/>
  <c r="AE1770" i="1" s="1"/>
  <c r="G1770" i="1"/>
  <c r="F1769" i="1"/>
  <c r="J1769" i="1" s="1"/>
  <c r="AG1764" i="1"/>
  <c r="B1764" i="1" s="1"/>
  <c r="E1827" i="1"/>
  <c r="K1828" i="1"/>
  <c r="A1829" i="1"/>
  <c r="X1828" i="1"/>
  <c r="C1828" i="1"/>
  <c r="Y1827" i="1"/>
  <c r="Z1827" i="1"/>
  <c r="AA1827" i="1" s="1"/>
  <c r="AH1827" i="1" s="1"/>
  <c r="AJ1828" i="1"/>
  <c r="I1828" i="1"/>
  <c r="H1828" i="1" s="1"/>
  <c r="M1771" i="1"/>
  <c r="N1771" i="1" s="1"/>
  <c r="P1771" i="1"/>
  <c r="Q1771" i="1"/>
  <c r="L1772" i="1"/>
  <c r="AB1830" i="1"/>
  <c r="J1768" i="1"/>
  <c r="T1765" i="1"/>
  <c r="AF1765" i="1" s="1"/>
  <c r="S1766" i="1"/>
  <c r="U1765" i="1"/>
  <c r="W1765" i="1" s="1"/>
  <c r="AG1765" i="1" l="1"/>
  <c r="B1765" i="1" s="1"/>
  <c r="AB1831" i="1"/>
  <c r="O1769" i="1"/>
  <c r="R1769" i="1" s="1"/>
  <c r="V1769" i="1" s="1"/>
  <c r="F1770" i="1"/>
  <c r="J1770" i="1" s="1"/>
  <c r="AC1771" i="1"/>
  <c r="AE1771" i="1" s="1"/>
  <c r="G1771" i="1"/>
  <c r="Z1828" i="1"/>
  <c r="AA1828" i="1" s="1"/>
  <c r="AH1828" i="1" s="1"/>
  <c r="AJ1829" i="1"/>
  <c r="I1829" i="1"/>
  <c r="H1829" i="1" s="1"/>
  <c r="C1829" i="1"/>
  <c r="Y1828" i="1"/>
  <c r="M1772" i="1"/>
  <c r="N1772" i="1" s="1"/>
  <c r="P1772" i="1"/>
  <c r="Q1772" i="1"/>
  <c r="L1773" i="1"/>
  <c r="T1766" i="1"/>
  <c r="AF1766" i="1" s="1"/>
  <c r="S1767" i="1"/>
  <c r="U1766" i="1"/>
  <c r="W1766" i="1" s="1"/>
  <c r="E1828" i="1"/>
  <c r="K1829" i="1"/>
  <c r="A1830" i="1"/>
  <c r="X1829" i="1"/>
  <c r="O1770" i="1" l="1"/>
  <c r="R1770" i="1" s="1"/>
  <c r="V1770" i="1" s="1"/>
  <c r="K1830" i="1"/>
  <c r="X1830" i="1"/>
  <c r="A1831" i="1"/>
  <c r="E1829" i="1"/>
  <c r="F1771" i="1"/>
  <c r="J1771" i="1" s="1"/>
  <c r="G1772" i="1"/>
  <c r="AC1772" i="1"/>
  <c r="AE1772" i="1" s="1"/>
  <c r="M1773" i="1"/>
  <c r="N1773" i="1" s="1"/>
  <c r="P1773" i="1"/>
  <c r="Q1773" i="1"/>
  <c r="L1774" i="1"/>
  <c r="Y1829" i="1"/>
  <c r="C1830" i="1"/>
  <c r="Z1829" i="1"/>
  <c r="AA1829" i="1" s="1"/>
  <c r="AH1829" i="1" s="1"/>
  <c r="AJ1830" i="1"/>
  <c r="I1830" i="1"/>
  <c r="H1830" i="1" s="1"/>
  <c r="AG1766" i="1"/>
  <c r="B1766" i="1" s="1"/>
  <c r="T1767" i="1"/>
  <c r="AF1767" i="1" s="1"/>
  <c r="S1768" i="1"/>
  <c r="U1767" i="1"/>
  <c r="W1767" i="1" s="1"/>
  <c r="AB1832" i="1"/>
  <c r="F1772" i="1" l="1"/>
  <c r="O1772" i="1" s="1"/>
  <c r="R1772" i="1" s="1"/>
  <c r="V1772" i="1" s="1"/>
  <c r="AB1833" i="1"/>
  <c r="AC1773" i="1"/>
  <c r="AE1773" i="1" s="1"/>
  <c r="G1773" i="1"/>
  <c r="O1771" i="1"/>
  <c r="R1771" i="1" s="1"/>
  <c r="V1771" i="1" s="1"/>
  <c r="X1831" i="1"/>
  <c r="K1831" i="1"/>
  <c r="A1832" i="1"/>
  <c r="AG1767" i="1"/>
  <c r="T1768" i="1"/>
  <c r="AF1768" i="1" s="1"/>
  <c r="S1769" i="1"/>
  <c r="U1768" i="1"/>
  <c r="W1768" i="1" s="1"/>
  <c r="E1830" i="1"/>
  <c r="M1774" i="1"/>
  <c r="N1774" i="1" s="1"/>
  <c r="P1774" i="1"/>
  <c r="Q1774" i="1"/>
  <c r="L1775" i="1"/>
  <c r="Y1830" i="1"/>
  <c r="AJ1831" i="1"/>
  <c r="Z1830" i="1"/>
  <c r="AA1830" i="1" s="1"/>
  <c r="AH1830" i="1" s="1"/>
  <c r="C1831" i="1"/>
  <c r="I1831" i="1"/>
  <c r="H1831" i="1" s="1"/>
  <c r="J1772" i="1" l="1"/>
  <c r="E1831" i="1"/>
  <c r="M1775" i="1"/>
  <c r="N1775" i="1" s="1"/>
  <c r="L1776" i="1"/>
  <c r="T1769" i="1"/>
  <c r="AF1769" i="1" s="1"/>
  <c r="S1770" i="1"/>
  <c r="U1769" i="1"/>
  <c r="W1769" i="1" s="1"/>
  <c r="K1832" i="1"/>
  <c r="X1832" i="1"/>
  <c r="A1833" i="1"/>
  <c r="F1773" i="1"/>
  <c r="J1773" i="1" s="1"/>
  <c r="AB1834" i="1"/>
  <c r="AC1774" i="1"/>
  <c r="AE1774" i="1" s="1"/>
  <c r="G1774" i="1"/>
  <c r="AG1768" i="1"/>
  <c r="B1768" i="1" s="1"/>
  <c r="B1767" i="1"/>
  <c r="AJ1832" i="1"/>
  <c r="Z1831" i="1"/>
  <c r="AA1831" i="1" s="1"/>
  <c r="AH1831" i="1" s="1"/>
  <c r="C1832" i="1"/>
  <c r="I1832" i="1"/>
  <c r="H1832" i="1" s="1"/>
  <c r="Y1831" i="1"/>
  <c r="O1773" i="1" l="1"/>
  <c r="R1773" i="1" s="1"/>
  <c r="V1773" i="1" s="1"/>
  <c r="E1832" i="1"/>
  <c r="AB1835" i="1"/>
  <c r="Z1832" i="1"/>
  <c r="AA1832" i="1" s="1"/>
  <c r="AH1832" i="1" s="1"/>
  <c r="AJ1833" i="1"/>
  <c r="Y1832" i="1"/>
  <c r="C1833" i="1"/>
  <c r="I1833" i="1"/>
  <c r="H1833" i="1" s="1"/>
  <c r="M1776" i="1"/>
  <c r="N1776" i="1" s="1"/>
  <c r="L1777" i="1"/>
  <c r="AG1769" i="1"/>
  <c r="B1769" i="1" s="1"/>
  <c r="F1774" i="1"/>
  <c r="O1774" i="1" s="1"/>
  <c r="K1833" i="1"/>
  <c r="X1833" i="1"/>
  <c r="A1834" i="1"/>
  <c r="T1770" i="1"/>
  <c r="AF1770" i="1" s="1"/>
  <c r="S1771" i="1"/>
  <c r="U1770" i="1"/>
  <c r="W1770" i="1" s="1"/>
  <c r="AC1775" i="1"/>
  <c r="AE1775" i="1" s="1"/>
  <c r="G1775" i="1"/>
  <c r="J1774" i="1" l="1"/>
  <c r="X1834" i="1"/>
  <c r="A1835" i="1"/>
  <c r="K1834" i="1"/>
  <c r="M1777" i="1"/>
  <c r="N1777" i="1" s="1"/>
  <c r="L1778" i="1"/>
  <c r="AJ1834" i="1"/>
  <c r="Y1833" i="1"/>
  <c r="C1834" i="1"/>
  <c r="I1834" i="1"/>
  <c r="H1834" i="1" s="1"/>
  <c r="Z1833" i="1"/>
  <c r="AA1833" i="1" s="1"/>
  <c r="AH1833" i="1" s="1"/>
  <c r="R1774" i="1"/>
  <c r="V1774" i="1" s="1"/>
  <c r="P1775" i="1"/>
  <c r="AB1836" i="1"/>
  <c r="AG1770" i="1"/>
  <c r="F1775" i="1"/>
  <c r="J1775" i="1" s="1"/>
  <c r="T1771" i="1"/>
  <c r="AF1771" i="1" s="1"/>
  <c r="S1772" i="1"/>
  <c r="U1771" i="1"/>
  <c r="W1771" i="1" s="1"/>
  <c r="E1833" i="1"/>
  <c r="G1776" i="1"/>
  <c r="AC1776" i="1"/>
  <c r="AE1776" i="1" s="1"/>
  <c r="O1775" i="1" l="1"/>
  <c r="G1777" i="1"/>
  <c r="AC1777" i="1"/>
  <c r="AE1777" i="1" s="1"/>
  <c r="X1835" i="1"/>
  <c r="K1835" i="1"/>
  <c r="A1836" i="1"/>
  <c r="F1776" i="1"/>
  <c r="O1776" i="1" s="1"/>
  <c r="AG1771" i="1"/>
  <c r="Q1775" i="1"/>
  <c r="Q1776" i="1" s="1"/>
  <c r="Q1777" i="1" s="1"/>
  <c r="Q1778" i="1" s="1"/>
  <c r="P1776" i="1"/>
  <c r="P1777" i="1" s="1"/>
  <c r="P1778" i="1" s="1"/>
  <c r="M1778" i="1"/>
  <c r="N1778" i="1" s="1"/>
  <c r="L1779" i="1"/>
  <c r="Z1834" i="1"/>
  <c r="AA1834" i="1" s="1"/>
  <c r="AH1834" i="1" s="1"/>
  <c r="C1835" i="1"/>
  <c r="I1835" i="1"/>
  <c r="H1835" i="1" s="1"/>
  <c r="Y1834" i="1"/>
  <c r="AJ1835" i="1"/>
  <c r="T1772" i="1"/>
  <c r="AF1772" i="1" s="1"/>
  <c r="S1773" i="1"/>
  <c r="U1772" i="1"/>
  <c r="W1772" i="1" s="1"/>
  <c r="AB1837" i="1"/>
  <c r="E1834" i="1"/>
  <c r="B1770" i="1"/>
  <c r="R1776" i="1" l="1"/>
  <c r="V1776" i="1" s="1"/>
  <c r="G1778" i="1"/>
  <c r="AC1778" i="1"/>
  <c r="AE1778" i="1" s="1"/>
  <c r="Z1835" i="1"/>
  <c r="AA1835" i="1" s="1"/>
  <c r="AH1835" i="1" s="1"/>
  <c r="AJ1836" i="1"/>
  <c r="I1836" i="1"/>
  <c r="H1836" i="1" s="1"/>
  <c r="Y1835" i="1"/>
  <c r="C1836" i="1"/>
  <c r="AB1838" i="1"/>
  <c r="M1779" i="1"/>
  <c r="N1779" i="1" s="1"/>
  <c r="P1779" i="1"/>
  <c r="Q1779" i="1"/>
  <c r="L1780" i="1"/>
  <c r="B1771" i="1"/>
  <c r="R1775" i="1"/>
  <c r="V1775" i="1" s="1"/>
  <c r="T1773" i="1"/>
  <c r="AF1773" i="1" s="1"/>
  <c r="S1774" i="1"/>
  <c r="U1773" i="1"/>
  <c r="W1773" i="1" s="1"/>
  <c r="J1776" i="1"/>
  <c r="X1836" i="1"/>
  <c r="A1837" i="1"/>
  <c r="K1836" i="1"/>
  <c r="AG1772" i="1"/>
  <c r="E1835" i="1"/>
  <c r="F1777" i="1"/>
  <c r="O1777" i="1" s="1"/>
  <c r="R1777" i="1" s="1"/>
  <c r="V1777" i="1" s="1"/>
  <c r="J1777" i="1" l="1"/>
  <c r="Y1836" i="1"/>
  <c r="C1837" i="1"/>
  <c r="Z1836" i="1"/>
  <c r="AJ1837" i="1"/>
  <c r="I1837" i="1"/>
  <c r="H1837" i="1" s="1"/>
  <c r="AB1839" i="1"/>
  <c r="G1779" i="1"/>
  <c r="AC1779" i="1"/>
  <c r="AE1779" i="1" s="1"/>
  <c r="F1778" i="1"/>
  <c r="O1778" i="1" s="1"/>
  <c r="R1778" i="1" s="1"/>
  <c r="V1778" i="1" s="1"/>
  <c r="AG1773" i="1"/>
  <c r="B1773" i="1" s="1"/>
  <c r="B1772" i="1"/>
  <c r="X1837" i="1"/>
  <c r="A1838" i="1"/>
  <c r="K1837" i="1"/>
  <c r="T1774" i="1"/>
  <c r="S1775" i="1"/>
  <c r="U1774" i="1"/>
  <c r="W1774" i="1" s="1"/>
  <c r="M1780" i="1"/>
  <c r="N1780" i="1" s="1"/>
  <c r="P1780" i="1"/>
  <c r="Q1780" i="1"/>
  <c r="L1781" i="1"/>
  <c r="E1836" i="1"/>
  <c r="J1778" i="1" l="1"/>
  <c r="T1775" i="1"/>
  <c r="AF1775" i="1" s="1"/>
  <c r="S1776" i="1"/>
  <c r="U1775" i="1"/>
  <c r="W1775" i="1" s="1"/>
  <c r="X1838" i="1"/>
  <c r="K1838" i="1"/>
  <c r="A1839" i="1"/>
  <c r="E1837" i="1"/>
  <c r="AF1774" i="1"/>
  <c r="AA1774" i="1"/>
  <c r="F1779" i="1"/>
  <c r="O1779" i="1" s="1"/>
  <c r="R1779" i="1" s="1"/>
  <c r="V1779" i="1" s="1"/>
  <c r="AC1780" i="1"/>
  <c r="AE1780" i="1" s="1"/>
  <c r="G1780" i="1"/>
  <c r="Y1837" i="1"/>
  <c r="I1838" i="1"/>
  <c r="H1838" i="1" s="1"/>
  <c r="Z1837" i="1"/>
  <c r="AA1837" i="1" s="1"/>
  <c r="AH1837" i="1" s="1"/>
  <c r="C1838" i="1"/>
  <c r="AJ1838" i="1"/>
  <c r="M1781" i="1"/>
  <c r="N1781" i="1" s="1"/>
  <c r="P1781" i="1"/>
  <c r="Q1781" i="1"/>
  <c r="L1782" i="1"/>
  <c r="AG1774" i="1"/>
  <c r="B1774" i="1" s="1"/>
  <c r="AB1840" i="1"/>
  <c r="J1779" i="1" l="1"/>
  <c r="AH1774" i="1"/>
  <c r="AB1841" i="1"/>
  <c r="X1839" i="1"/>
  <c r="A1840" i="1"/>
  <c r="K1839" i="1"/>
  <c r="T1776" i="1"/>
  <c r="AF1776" i="1" s="1"/>
  <c r="S1777" i="1"/>
  <c r="U1776" i="1"/>
  <c r="W1776" i="1" s="1"/>
  <c r="AC1781" i="1"/>
  <c r="AE1781" i="1" s="1"/>
  <c r="G1781" i="1"/>
  <c r="E1838" i="1"/>
  <c r="Y1838" i="1"/>
  <c r="C1839" i="1"/>
  <c r="Z1838" i="1"/>
  <c r="AA1838" i="1" s="1"/>
  <c r="AH1838" i="1" s="1"/>
  <c r="AJ1839" i="1"/>
  <c r="I1839" i="1"/>
  <c r="H1839" i="1" s="1"/>
  <c r="M1782" i="1"/>
  <c r="N1782" i="1" s="1"/>
  <c r="P1782" i="1"/>
  <c r="Q1782" i="1"/>
  <c r="L1783" i="1"/>
  <c r="F1780" i="1"/>
  <c r="O1780" i="1" s="1"/>
  <c r="R1780" i="1" s="1"/>
  <c r="V1780" i="1" s="1"/>
  <c r="AG1775" i="1"/>
  <c r="B1775" i="1" s="1"/>
  <c r="J1780" i="1" l="1"/>
  <c r="E1839" i="1"/>
  <c r="F1781" i="1"/>
  <c r="J1781" i="1" s="1"/>
  <c r="AG1776" i="1"/>
  <c r="B1776" i="1" s="1"/>
  <c r="T1777" i="1"/>
  <c r="AF1777" i="1" s="1"/>
  <c r="S1778" i="1"/>
  <c r="U1777" i="1"/>
  <c r="W1777" i="1" s="1"/>
  <c r="A1841" i="1"/>
  <c r="K1840" i="1"/>
  <c r="X1840" i="1"/>
  <c r="G1782" i="1"/>
  <c r="AC1782" i="1"/>
  <c r="AE1782" i="1" s="1"/>
  <c r="AJ1840" i="1"/>
  <c r="I1840" i="1"/>
  <c r="H1840" i="1" s="1"/>
  <c r="Y1839" i="1"/>
  <c r="C1840" i="1"/>
  <c r="Z1839" i="1"/>
  <c r="AA1839" i="1" s="1"/>
  <c r="AH1839" i="1" s="1"/>
  <c r="AB1842" i="1"/>
  <c r="M1783" i="1"/>
  <c r="N1783" i="1" s="1"/>
  <c r="P1783" i="1"/>
  <c r="Q1783" i="1"/>
  <c r="L1784" i="1"/>
  <c r="M1784" i="1" l="1"/>
  <c r="N1784" i="1" s="1"/>
  <c r="P1784" i="1"/>
  <c r="Q1784" i="1"/>
  <c r="L1785" i="1"/>
  <c r="F1782" i="1"/>
  <c r="J1782" i="1" s="1"/>
  <c r="Y1840" i="1"/>
  <c r="Z1840" i="1"/>
  <c r="AA1840" i="1" s="1"/>
  <c r="AH1840" i="1" s="1"/>
  <c r="AJ1841" i="1"/>
  <c r="I1841" i="1"/>
  <c r="H1841" i="1" s="1"/>
  <c r="C1841" i="1"/>
  <c r="T1778" i="1"/>
  <c r="AF1778" i="1" s="1"/>
  <c r="S1779" i="1"/>
  <c r="U1778" i="1"/>
  <c r="W1778" i="1" s="1"/>
  <c r="O1781" i="1"/>
  <c r="R1781" i="1" s="1"/>
  <c r="V1781" i="1" s="1"/>
  <c r="AB1843" i="1"/>
  <c r="E1840" i="1"/>
  <c r="A1842" i="1"/>
  <c r="X1841" i="1"/>
  <c r="K1841" i="1"/>
  <c r="G1783" i="1"/>
  <c r="AC1783" i="1"/>
  <c r="AE1783" i="1" s="1"/>
  <c r="AG1777" i="1"/>
  <c r="B1777" i="1" s="1"/>
  <c r="F1783" i="1" l="1"/>
  <c r="J1783" i="1" s="1"/>
  <c r="X1842" i="1"/>
  <c r="A1843" i="1"/>
  <c r="K1842" i="1"/>
  <c r="T1779" i="1"/>
  <c r="AF1779" i="1" s="1"/>
  <c r="S1780" i="1"/>
  <c r="U1779" i="1"/>
  <c r="W1779" i="1" s="1"/>
  <c r="O1782" i="1"/>
  <c r="R1782" i="1" s="1"/>
  <c r="V1782" i="1" s="1"/>
  <c r="AB1844" i="1"/>
  <c r="G1784" i="1"/>
  <c r="AC1784" i="1"/>
  <c r="AE1784" i="1" s="1"/>
  <c r="AJ1842" i="1"/>
  <c r="Y1841" i="1"/>
  <c r="C1842" i="1"/>
  <c r="I1842" i="1"/>
  <c r="H1842" i="1" s="1"/>
  <c r="Z1841" i="1"/>
  <c r="AA1841" i="1" s="1"/>
  <c r="AH1841" i="1" s="1"/>
  <c r="AG1778" i="1"/>
  <c r="E1841" i="1"/>
  <c r="M1785" i="1"/>
  <c r="N1785" i="1" s="1"/>
  <c r="P1785" i="1"/>
  <c r="Q1785" i="1"/>
  <c r="L1786" i="1"/>
  <c r="O1783" i="1" l="1"/>
  <c r="R1783" i="1" s="1"/>
  <c r="V1783" i="1" s="1"/>
  <c r="E1842" i="1"/>
  <c r="F1784" i="1"/>
  <c r="J1784" i="1" s="1"/>
  <c r="AB1845" i="1"/>
  <c r="AG1779" i="1"/>
  <c r="B1779" i="1" s="1"/>
  <c r="G1785" i="1"/>
  <c r="AC1785" i="1"/>
  <c r="AE1785" i="1" s="1"/>
  <c r="T1780" i="1"/>
  <c r="AF1780" i="1" s="1"/>
  <c r="S1781" i="1"/>
  <c r="U1780" i="1"/>
  <c r="W1780" i="1" s="1"/>
  <c r="X1843" i="1"/>
  <c r="K1843" i="1"/>
  <c r="A1844" i="1"/>
  <c r="M1786" i="1"/>
  <c r="N1786" i="1" s="1"/>
  <c r="P1786" i="1"/>
  <c r="Q1786" i="1"/>
  <c r="L1787" i="1"/>
  <c r="B1778" i="1"/>
  <c r="AJ1843" i="1"/>
  <c r="Y1842" i="1"/>
  <c r="C1843" i="1"/>
  <c r="Z1842" i="1"/>
  <c r="AA1842" i="1" s="1"/>
  <c r="AH1842" i="1" s="1"/>
  <c r="I1843" i="1"/>
  <c r="H1843" i="1" s="1"/>
  <c r="O1784" i="1" l="1"/>
  <c r="R1784" i="1" s="1"/>
  <c r="V1784" i="1" s="1"/>
  <c r="G1786" i="1"/>
  <c r="AC1786" i="1"/>
  <c r="AE1786" i="1" s="1"/>
  <c r="AB1846" i="1"/>
  <c r="E1843" i="1"/>
  <c r="M1787" i="1"/>
  <c r="N1787" i="1" s="1"/>
  <c r="P1787" i="1"/>
  <c r="Q1787" i="1"/>
  <c r="L1788" i="1"/>
  <c r="Y1843" i="1"/>
  <c r="Z1843" i="1"/>
  <c r="AA1843" i="1" s="1"/>
  <c r="AH1843" i="1" s="1"/>
  <c r="C1844" i="1"/>
  <c r="I1844" i="1"/>
  <c r="H1844" i="1" s="1"/>
  <c r="AJ1844" i="1"/>
  <c r="AG1780" i="1"/>
  <c r="B1780" i="1" s="1"/>
  <c r="X1844" i="1"/>
  <c r="K1844" i="1"/>
  <c r="A1845" i="1"/>
  <c r="T1781" i="1"/>
  <c r="AF1781" i="1" s="1"/>
  <c r="S1782" i="1"/>
  <c r="U1781" i="1"/>
  <c r="W1781" i="1" s="1"/>
  <c r="F1785" i="1"/>
  <c r="J1785" i="1" s="1"/>
  <c r="O1785" i="1" l="1"/>
  <c r="R1785" i="1" s="1"/>
  <c r="V1785" i="1" s="1"/>
  <c r="A1846" i="1"/>
  <c r="K1845" i="1"/>
  <c r="X1845" i="1"/>
  <c r="M1788" i="1"/>
  <c r="N1788" i="1" s="1"/>
  <c r="P1788" i="1"/>
  <c r="Q1788" i="1"/>
  <c r="L1789" i="1"/>
  <c r="AB1847" i="1"/>
  <c r="C1845" i="1"/>
  <c r="Y1844" i="1"/>
  <c r="I1845" i="1"/>
  <c r="H1845" i="1" s="1"/>
  <c r="Z1844" i="1"/>
  <c r="AA1844" i="1" s="1"/>
  <c r="AH1844" i="1" s="1"/>
  <c r="AJ1845" i="1"/>
  <c r="AG1781" i="1"/>
  <c r="E1844" i="1"/>
  <c r="T1782" i="1"/>
  <c r="AF1782" i="1" s="1"/>
  <c r="S1783" i="1"/>
  <c r="U1782" i="1"/>
  <c r="W1782" i="1" s="1"/>
  <c r="G1787" i="1"/>
  <c r="AC1787" i="1"/>
  <c r="AE1787" i="1" s="1"/>
  <c r="F1786" i="1"/>
  <c r="O1786" i="1" s="1"/>
  <c r="R1786" i="1" s="1"/>
  <c r="V1786" i="1" s="1"/>
  <c r="J1786" i="1" l="1"/>
  <c r="E1845" i="1"/>
  <c r="Z1845" i="1"/>
  <c r="AA1845" i="1" s="1"/>
  <c r="AH1845" i="1" s="1"/>
  <c r="C1846" i="1"/>
  <c r="I1846" i="1"/>
  <c r="H1846" i="1" s="1"/>
  <c r="AJ1846" i="1"/>
  <c r="Y1845" i="1"/>
  <c r="B1781" i="1"/>
  <c r="G1788" i="1"/>
  <c r="AC1788" i="1"/>
  <c r="AE1788" i="1" s="1"/>
  <c r="A1847" i="1"/>
  <c r="K1846" i="1"/>
  <c r="X1846" i="1"/>
  <c r="AG1782" i="1"/>
  <c r="AB1848" i="1"/>
  <c r="F1787" i="1"/>
  <c r="O1787" i="1" s="1"/>
  <c r="R1787" i="1" s="1"/>
  <c r="V1787" i="1" s="1"/>
  <c r="T1783" i="1"/>
  <c r="AF1783" i="1" s="1"/>
  <c r="S1784" i="1"/>
  <c r="U1783" i="1"/>
  <c r="W1783" i="1" s="1"/>
  <c r="M1789" i="1"/>
  <c r="N1789" i="1" s="1"/>
  <c r="P1789" i="1"/>
  <c r="Q1789" i="1"/>
  <c r="L1790" i="1"/>
  <c r="J1787" i="1" l="1"/>
  <c r="T1784" i="1"/>
  <c r="AF1784" i="1" s="1"/>
  <c r="S1785" i="1"/>
  <c r="U1784" i="1"/>
  <c r="W1784" i="1" s="1"/>
  <c r="A1848" i="1"/>
  <c r="X1847" i="1"/>
  <c r="K1847" i="1"/>
  <c r="AC1789" i="1"/>
  <c r="AE1789" i="1" s="1"/>
  <c r="G1789" i="1"/>
  <c r="AB1849" i="1"/>
  <c r="Y1846" i="1"/>
  <c r="Z1846" i="1"/>
  <c r="AA1846" i="1" s="1"/>
  <c r="AH1846" i="1" s="1"/>
  <c r="AJ1847" i="1"/>
  <c r="I1847" i="1"/>
  <c r="H1847" i="1" s="1"/>
  <c r="C1847" i="1"/>
  <c r="F1788" i="1"/>
  <c r="J1788" i="1" s="1"/>
  <c r="M1790" i="1"/>
  <c r="N1790" i="1" s="1"/>
  <c r="P1790" i="1"/>
  <c r="Q1790" i="1"/>
  <c r="L1791" i="1"/>
  <c r="AG1783" i="1"/>
  <c r="B1783" i="1" s="1"/>
  <c r="B1782" i="1"/>
  <c r="E1846" i="1"/>
  <c r="O1788" i="1" l="1"/>
  <c r="R1788" i="1" s="1"/>
  <c r="V1788" i="1" s="1"/>
  <c r="AB1850" i="1"/>
  <c r="AG1784" i="1"/>
  <c r="B1784" i="1" s="1"/>
  <c r="G1790" i="1"/>
  <c r="AC1790" i="1"/>
  <c r="AE1790" i="1" s="1"/>
  <c r="AJ1848" i="1"/>
  <c r="I1848" i="1"/>
  <c r="H1848" i="1" s="1"/>
  <c r="Y1847" i="1"/>
  <c r="Z1847" i="1"/>
  <c r="AA1847" i="1" s="1"/>
  <c r="AH1847" i="1" s="1"/>
  <c r="C1848" i="1"/>
  <c r="T1785" i="1"/>
  <c r="AF1785" i="1" s="1"/>
  <c r="S1786" i="1"/>
  <c r="U1785" i="1"/>
  <c r="W1785" i="1" s="1"/>
  <c r="M1791" i="1"/>
  <c r="N1791" i="1" s="1"/>
  <c r="P1791" i="1"/>
  <c r="Q1791" i="1"/>
  <c r="L1792" i="1"/>
  <c r="E1847" i="1"/>
  <c r="F1789" i="1"/>
  <c r="O1789" i="1" s="1"/>
  <c r="R1789" i="1" s="1"/>
  <c r="V1789" i="1" s="1"/>
  <c r="K1848" i="1"/>
  <c r="X1848" i="1"/>
  <c r="A1849" i="1"/>
  <c r="AB1851" i="1" l="1"/>
  <c r="M1792" i="1"/>
  <c r="N1792" i="1" s="1"/>
  <c r="P1792" i="1"/>
  <c r="Q1792" i="1"/>
  <c r="L1793" i="1"/>
  <c r="AG1785" i="1"/>
  <c r="B1785" i="1" s="1"/>
  <c r="E1848" i="1"/>
  <c r="F1790" i="1"/>
  <c r="J1790" i="1" s="1"/>
  <c r="AC1791" i="1"/>
  <c r="AE1791" i="1" s="1"/>
  <c r="G1791" i="1"/>
  <c r="X1849" i="1"/>
  <c r="A1850" i="1"/>
  <c r="K1849" i="1"/>
  <c r="J1789" i="1"/>
  <c r="T1786" i="1"/>
  <c r="AF1786" i="1" s="1"/>
  <c r="S1787" i="1"/>
  <c r="U1786" i="1"/>
  <c r="W1786" i="1" s="1"/>
  <c r="Z1848" i="1"/>
  <c r="AA1848" i="1" s="1"/>
  <c r="AH1848" i="1" s="1"/>
  <c r="AJ1849" i="1"/>
  <c r="C1849" i="1"/>
  <c r="Y1848" i="1"/>
  <c r="I1849" i="1"/>
  <c r="H1849" i="1" s="1"/>
  <c r="O1790" i="1" l="1"/>
  <c r="R1790" i="1" s="1"/>
  <c r="V1790" i="1" s="1"/>
  <c r="X1850" i="1"/>
  <c r="A1851" i="1"/>
  <c r="K1850" i="1"/>
  <c r="M1793" i="1"/>
  <c r="N1793" i="1" s="1"/>
  <c r="P1793" i="1"/>
  <c r="Q1793" i="1"/>
  <c r="L1794" i="1"/>
  <c r="T1787" i="1"/>
  <c r="AF1787" i="1" s="1"/>
  <c r="S1788" i="1"/>
  <c r="U1787" i="1"/>
  <c r="W1787" i="1" s="1"/>
  <c r="AJ1850" i="1"/>
  <c r="Y1849" i="1"/>
  <c r="C1850" i="1"/>
  <c r="I1850" i="1"/>
  <c r="H1850" i="1" s="1"/>
  <c r="Z1849" i="1"/>
  <c r="AA1849" i="1" s="1"/>
  <c r="AH1849" i="1" s="1"/>
  <c r="AB1852" i="1"/>
  <c r="AG1786" i="1"/>
  <c r="F1791" i="1"/>
  <c r="O1791" i="1" s="1"/>
  <c r="R1791" i="1" s="1"/>
  <c r="V1791" i="1" s="1"/>
  <c r="E1849" i="1"/>
  <c r="G1792" i="1"/>
  <c r="AC1792" i="1"/>
  <c r="AE1792" i="1" s="1"/>
  <c r="J1791" i="1" l="1"/>
  <c r="G1793" i="1"/>
  <c r="AC1793" i="1"/>
  <c r="AE1793" i="1" s="1"/>
  <c r="K1851" i="1"/>
  <c r="A1852" i="1"/>
  <c r="X1851" i="1"/>
  <c r="AB1853" i="1"/>
  <c r="M1794" i="1"/>
  <c r="N1794" i="1" s="1"/>
  <c r="P1794" i="1"/>
  <c r="Q1794" i="1"/>
  <c r="L1795" i="1"/>
  <c r="C1851" i="1"/>
  <c r="Y1850" i="1"/>
  <c r="I1851" i="1"/>
  <c r="H1851" i="1" s="1"/>
  <c r="Z1850" i="1"/>
  <c r="AA1850" i="1" s="1"/>
  <c r="AH1850" i="1" s="1"/>
  <c r="AJ1851" i="1"/>
  <c r="AG1787" i="1"/>
  <c r="E1850" i="1"/>
  <c r="F1792" i="1"/>
  <c r="J1792" i="1" s="1"/>
  <c r="B1786" i="1"/>
  <c r="T1788" i="1"/>
  <c r="AF1788" i="1" s="1"/>
  <c r="S1789" i="1"/>
  <c r="U1788" i="1"/>
  <c r="W1788" i="1" s="1"/>
  <c r="O1792" i="1" l="1"/>
  <c r="R1792" i="1" s="1"/>
  <c r="V1792" i="1" s="1"/>
  <c r="T1789" i="1"/>
  <c r="AF1789" i="1" s="1"/>
  <c r="S1790" i="1"/>
  <c r="U1789" i="1"/>
  <c r="W1789" i="1" s="1"/>
  <c r="K1852" i="1"/>
  <c r="X1852" i="1"/>
  <c r="A1853" i="1"/>
  <c r="G1794" i="1"/>
  <c r="AC1794" i="1"/>
  <c r="AE1794" i="1" s="1"/>
  <c r="M1795" i="1"/>
  <c r="N1795" i="1" s="1"/>
  <c r="P1795" i="1"/>
  <c r="Q1795" i="1"/>
  <c r="L1796" i="1"/>
  <c r="AB1854" i="1"/>
  <c r="Y1851" i="1"/>
  <c r="C1852" i="1"/>
  <c r="Z1851" i="1"/>
  <c r="AA1851" i="1" s="1"/>
  <c r="AH1851" i="1" s="1"/>
  <c r="AJ1852" i="1"/>
  <c r="I1852" i="1"/>
  <c r="H1852" i="1" s="1"/>
  <c r="E1851" i="1"/>
  <c r="AG1788" i="1"/>
  <c r="B1788" i="1" s="1"/>
  <c r="B1787" i="1"/>
  <c r="F1793" i="1"/>
  <c r="O1793" i="1" s="1"/>
  <c r="R1793" i="1" s="1"/>
  <c r="V1793" i="1" s="1"/>
  <c r="C1853" i="1" l="1"/>
  <c r="Y1852" i="1"/>
  <c r="Z1852" i="1"/>
  <c r="AA1852" i="1" s="1"/>
  <c r="AH1852" i="1" s="1"/>
  <c r="AJ1853" i="1"/>
  <c r="I1853" i="1"/>
  <c r="H1853" i="1" s="1"/>
  <c r="T1790" i="1"/>
  <c r="AF1790" i="1" s="1"/>
  <c r="S1791" i="1"/>
  <c r="U1790" i="1"/>
  <c r="W1790" i="1" s="1"/>
  <c r="AC1795" i="1"/>
  <c r="AE1795" i="1" s="1"/>
  <c r="G1795" i="1"/>
  <c r="J1793" i="1"/>
  <c r="E1852" i="1"/>
  <c r="M1796" i="1"/>
  <c r="N1796" i="1" s="1"/>
  <c r="P1796" i="1"/>
  <c r="Q1796" i="1"/>
  <c r="L1797" i="1"/>
  <c r="F1794" i="1"/>
  <c r="J1794" i="1" s="1"/>
  <c r="AB1855" i="1"/>
  <c r="K1853" i="1"/>
  <c r="X1853" i="1"/>
  <c r="A1854" i="1"/>
  <c r="AG1789" i="1"/>
  <c r="B1789" i="1" s="1"/>
  <c r="O1794" i="1" l="1"/>
  <c r="R1794" i="1" s="1"/>
  <c r="V1794" i="1" s="1"/>
  <c r="AG1790" i="1"/>
  <c r="E1853" i="1"/>
  <c r="X1854" i="1"/>
  <c r="A1855" i="1"/>
  <c r="K1854" i="1"/>
  <c r="AB1856" i="1"/>
  <c r="T1791" i="1"/>
  <c r="AF1791" i="1" s="1"/>
  <c r="S1792" i="1"/>
  <c r="U1791" i="1"/>
  <c r="W1791" i="1" s="1"/>
  <c r="G1796" i="1"/>
  <c r="AC1796" i="1"/>
  <c r="AE1796" i="1" s="1"/>
  <c r="F1795" i="1"/>
  <c r="J1795" i="1" s="1"/>
  <c r="Z1853" i="1"/>
  <c r="AA1853" i="1" s="1"/>
  <c r="AH1853" i="1" s="1"/>
  <c r="AJ1854" i="1"/>
  <c r="I1854" i="1"/>
  <c r="H1854" i="1" s="1"/>
  <c r="Y1853" i="1"/>
  <c r="C1854" i="1"/>
  <c r="M1797" i="1"/>
  <c r="N1797" i="1" s="1"/>
  <c r="P1797" i="1"/>
  <c r="Q1797" i="1"/>
  <c r="L1798" i="1"/>
  <c r="O1795" i="1" l="1"/>
  <c r="R1795" i="1" s="1"/>
  <c r="V1795" i="1" s="1"/>
  <c r="E1854" i="1"/>
  <c r="F1796" i="1"/>
  <c r="J1796" i="1" s="1"/>
  <c r="G1797" i="1"/>
  <c r="AC1797" i="1"/>
  <c r="AE1797" i="1" s="1"/>
  <c r="AG1791" i="1"/>
  <c r="B1791" i="1" s="1"/>
  <c r="X1855" i="1"/>
  <c r="A1856" i="1"/>
  <c r="K1855" i="1"/>
  <c r="T1792" i="1"/>
  <c r="AF1792" i="1" s="1"/>
  <c r="S1793" i="1"/>
  <c r="U1792" i="1"/>
  <c r="W1792" i="1" s="1"/>
  <c r="AB1857" i="1"/>
  <c r="AJ1855" i="1"/>
  <c r="Y1854" i="1"/>
  <c r="Z1854" i="1"/>
  <c r="AA1854" i="1" s="1"/>
  <c r="AH1854" i="1" s="1"/>
  <c r="C1855" i="1"/>
  <c r="I1855" i="1"/>
  <c r="H1855" i="1" s="1"/>
  <c r="M1798" i="1"/>
  <c r="N1798" i="1" s="1"/>
  <c r="P1798" i="1"/>
  <c r="Q1798" i="1"/>
  <c r="L1799" i="1"/>
  <c r="B1790" i="1"/>
  <c r="O1796" i="1" l="1"/>
  <c r="R1796" i="1" s="1"/>
  <c r="V1796" i="1" s="1"/>
  <c r="M1799" i="1"/>
  <c r="N1799" i="1" s="1"/>
  <c r="P1799" i="1"/>
  <c r="Q1799" i="1"/>
  <c r="L1800" i="1"/>
  <c r="E1855" i="1"/>
  <c r="AB1858" i="1"/>
  <c r="X1856" i="1"/>
  <c r="A1857" i="1"/>
  <c r="K1856" i="1"/>
  <c r="AG1792" i="1"/>
  <c r="B1792" i="1" s="1"/>
  <c r="G1798" i="1"/>
  <c r="AC1798" i="1"/>
  <c r="AE1798" i="1" s="1"/>
  <c r="T1793" i="1"/>
  <c r="AF1793" i="1" s="1"/>
  <c r="S1794" i="1"/>
  <c r="U1793" i="1"/>
  <c r="W1793" i="1" s="1"/>
  <c r="AJ1856" i="1"/>
  <c r="Y1855" i="1"/>
  <c r="C1856" i="1"/>
  <c r="I1856" i="1"/>
  <c r="H1856" i="1" s="1"/>
  <c r="Z1855" i="1"/>
  <c r="AA1855" i="1" s="1"/>
  <c r="AH1855" i="1" s="1"/>
  <c r="F1797" i="1"/>
  <c r="J1797" i="1" s="1"/>
  <c r="T1794" i="1" l="1"/>
  <c r="AF1794" i="1" s="1"/>
  <c r="S1795" i="1"/>
  <c r="U1794" i="1"/>
  <c r="W1794" i="1" s="1"/>
  <c r="X1857" i="1"/>
  <c r="K1857" i="1"/>
  <c r="A1858" i="1"/>
  <c r="O1797" i="1"/>
  <c r="R1797" i="1" s="1"/>
  <c r="V1797" i="1" s="1"/>
  <c r="AG1793" i="1"/>
  <c r="B1793" i="1" s="1"/>
  <c r="F1798" i="1"/>
  <c r="J1798" i="1" s="1"/>
  <c r="G1799" i="1"/>
  <c r="AC1799" i="1"/>
  <c r="AE1799" i="1" s="1"/>
  <c r="AB1859" i="1"/>
  <c r="Y1856" i="1"/>
  <c r="Z1856" i="1"/>
  <c r="AA1856" i="1" s="1"/>
  <c r="AH1856" i="1" s="1"/>
  <c r="AJ1857" i="1"/>
  <c r="I1857" i="1"/>
  <c r="H1857" i="1" s="1"/>
  <c r="C1857" i="1"/>
  <c r="M1800" i="1"/>
  <c r="N1800" i="1" s="1"/>
  <c r="P1800" i="1"/>
  <c r="Q1800" i="1"/>
  <c r="L1801" i="1"/>
  <c r="E1856" i="1"/>
  <c r="O1798" i="1" l="1"/>
  <c r="R1798" i="1" s="1"/>
  <c r="V1798" i="1" s="1"/>
  <c r="M1801" i="1"/>
  <c r="N1801" i="1" s="1"/>
  <c r="P1801" i="1"/>
  <c r="Q1801" i="1"/>
  <c r="L1802" i="1"/>
  <c r="E1857" i="1"/>
  <c r="X1858" i="1"/>
  <c r="K1858" i="1"/>
  <c r="A1859" i="1"/>
  <c r="AG1794" i="1"/>
  <c r="B1794" i="1" s="1"/>
  <c r="T1795" i="1"/>
  <c r="AF1795" i="1" s="1"/>
  <c r="S1796" i="1"/>
  <c r="U1795" i="1"/>
  <c r="W1795" i="1" s="1"/>
  <c r="G1800" i="1"/>
  <c r="AC1800" i="1"/>
  <c r="AE1800" i="1" s="1"/>
  <c r="F1799" i="1"/>
  <c r="J1799" i="1" s="1"/>
  <c r="AB1860" i="1"/>
  <c r="Y1857" i="1"/>
  <c r="I1858" i="1"/>
  <c r="H1858" i="1" s="1"/>
  <c r="Z1857" i="1"/>
  <c r="AA1857" i="1" s="1"/>
  <c r="AH1857" i="1" s="1"/>
  <c r="AJ1858" i="1"/>
  <c r="C1858" i="1"/>
  <c r="O1799" i="1" l="1"/>
  <c r="R1799" i="1" s="1"/>
  <c r="V1799" i="1" s="1"/>
  <c r="T1796" i="1"/>
  <c r="AF1796" i="1" s="1"/>
  <c r="S1797" i="1"/>
  <c r="U1796" i="1"/>
  <c r="W1796" i="1" s="1"/>
  <c r="X1859" i="1"/>
  <c r="A1860" i="1"/>
  <c r="K1859" i="1"/>
  <c r="G1801" i="1"/>
  <c r="AC1801" i="1"/>
  <c r="AE1801" i="1" s="1"/>
  <c r="F1800" i="1"/>
  <c r="J1800" i="1" s="1"/>
  <c r="Y1858" i="1"/>
  <c r="Z1858" i="1"/>
  <c r="AA1858" i="1" s="1"/>
  <c r="AH1858" i="1" s="1"/>
  <c r="AJ1859" i="1"/>
  <c r="C1859" i="1"/>
  <c r="I1859" i="1"/>
  <c r="H1859" i="1" s="1"/>
  <c r="M1802" i="1"/>
  <c r="N1802" i="1" s="1"/>
  <c r="P1802" i="1"/>
  <c r="Q1802" i="1"/>
  <c r="L1803" i="1"/>
  <c r="E1858" i="1"/>
  <c r="AB1861" i="1"/>
  <c r="AG1795" i="1"/>
  <c r="B1795" i="1" s="1"/>
  <c r="F1801" i="1" l="1"/>
  <c r="O1801" i="1" s="1"/>
  <c r="R1801" i="1" s="1"/>
  <c r="V1801" i="1" s="1"/>
  <c r="Y1859" i="1"/>
  <c r="Z1859" i="1"/>
  <c r="AA1859" i="1" s="1"/>
  <c r="AH1859" i="1" s="1"/>
  <c r="C1860" i="1"/>
  <c r="I1860" i="1"/>
  <c r="H1860" i="1" s="1"/>
  <c r="AJ1860" i="1"/>
  <c r="AG1796" i="1"/>
  <c r="AB1862" i="1"/>
  <c r="E1859" i="1"/>
  <c r="T1797" i="1"/>
  <c r="AF1797" i="1" s="1"/>
  <c r="S1798" i="1"/>
  <c r="U1797" i="1"/>
  <c r="W1797" i="1" s="1"/>
  <c r="G1802" i="1"/>
  <c r="AC1802" i="1"/>
  <c r="AE1802" i="1" s="1"/>
  <c r="O1800" i="1"/>
  <c r="R1800" i="1" s="1"/>
  <c r="V1800" i="1" s="1"/>
  <c r="M1803" i="1"/>
  <c r="N1803" i="1" s="1"/>
  <c r="P1803" i="1"/>
  <c r="Q1803" i="1"/>
  <c r="L1804" i="1"/>
  <c r="X1860" i="1"/>
  <c r="A1861" i="1"/>
  <c r="K1860" i="1"/>
  <c r="J1801" i="1" l="1"/>
  <c r="T1798" i="1"/>
  <c r="AF1798" i="1" s="1"/>
  <c r="S1799" i="1"/>
  <c r="U1798" i="1"/>
  <c r="W1798" i="1" s="1"/>
  <c r="E1860" i="1"/>
  <c r="Y1860" i="1"/>
  <c r="Z1860" i="1"/>
  <c r="AA1860" i="1" s="1"/>
  <c r="AH1860" i="1" s="1"/>
  <c r="C1861" i="1"/>
  <c r="I1861" i="1"/>
  <c r="H1861" i="1" s="1"/>
  <c r="AJ1861" i="1"/>
  <c r="G1803" i="1"/>
  <c r="AC1803" i="1"/>
  <c r="AE1803" i="1" s="1"/>
  <c r="M1804" i="1"/>
  <c r="N1804" i="1" s="1"/>
  <c r="P1804" i="1"/>
  <c r="Q1804" i="1"/>
  <c r="L1805" i="1"/>
  <c r="F1802" i="1"/>
  <c r="J1802" i="1" s="1"/>
  <c r="AB1863" i="1"/>
  <c r="X1861" i="1"/>
  <c r="A1862" i="1"/>
  <c r="K1861" i="1"/>
  <c r="AG1797" i="1"/>
  <c r="B1797" i="1" s="1"/>
  <c r="B1796" i="1"/>
  <c r="G1804" i="1" l="1"/>
  <c r="AC1804" i="1"/>
  <c r="AE1804" i="1" s="1"/>
  <c r="AG1798" i="1"/>
  <c r="B1798" i="1" s="1"/>
  <c r="AB1864" i="1"/>
  <c r="M1805" i="1"/>
  <c r="N1805" i="1" s="1"/>
  <c r="P1805" i="1"/>
  <c r="Q1805" i="1"/>
  <c r="L1806" i="1"/>
  <c r="T1799" i="1"/>
  <c r="AF1799" i="1" s="1"/>
  <c r="S1800" i="1"/>
  <c r="U1799" i="1"/>
  <c r="W1799" i="1" s="1"/>
  <c r="X1862" i="1"/>
  <c r="A1863" i="1"/>
  <c r="K1862" i="1"/>
  <c r="O1802" i="1"/>
  <c r="R1802" i="1" s="1"/>
  <c r="V1802" i="1" s="1"/>
  <c r="F1803" i="1"/>
  <c r="J1803" i="1" s="1"/>
  <c r="Y1861" i="1"/>
  <c r="Z1861" i="1"/>
  <c r="AA1861" i="1" s="1"/>
  <c r="AH1861" i="1" s="1"/>
  <c r="C1862" i="1"/>
  <c r="I1862" i="1"/>
  <c r="H1862" i="1" s="1"/>
  <c r="AJ1862" i="1"/>
  <c r="E1861" i="1"/>
  <c r="O1803" i="1" l="1"/>
  <c r="R1803" i="1" s="1"/>
  <c r="V1803" i="1" s="1"/>
  <c r="X1863" i="1"/>
  <c r="K1863" i="1"/>
  <c r="A1864" i="1"/>
  <c r="AG1799" i="1"/>
  <c r="M1806" i="1"/>
  <c r="N1806" i="1" s="1"/>
  <c r="L1807" i="1"/>
  <c r="T1800" i="1"/>
  <c r="AF1800" i="1" s="1"/>
  <c r="S1801" i="1"/>
  <c r="U1800" i="1"/>
  <c r="W1800" i="1" s="1"/>
  <c r="AB1865" i="1"/>
  <c r="E1862" i="1"/>
  <c r="Y1862" i="1"/>
  <c r="Z1862" i="1"/>
  <c r="AA1862" i="1" s="1"/>
  <c r="AH1862" i="1" s="1"/>
  <c r="C1863" i="1"/>
  <c r="I1863" i="1"/>
  <c r="H1863" i="1" s="1"/>
  <c r="AJ1863" i="1"/>
  <c r="F1804" i="1"/>
  <c r="J1804" i="1" s="1"/>
  <c r="AC1805" i="1"/>
  <c r="AE1805" i="1" s="1"/>
  <c r="G1805" i="1"/>
  <c r="O1804" i="1" l="1"/>
  <c r="R1804" i="1" s="1"/>
  <c r="V1804" i="1" s="1"/>
  <c r="AB1866" i="1"/>
  <c r="AG1800" i="1"/>
  <c r="M1807" i="1"/>
  <c r="N1807" i="1" s="1"/>
  <c r="L1808" i="1"/>
  <c r="F1805" i="1"/>
  <c r="J1805" i="1" s="1"/>
  <c r="T1801" i="1"/>
  <c r="AF1801" i="1" s="1"/>
  <c r="S1802" i="1"/>
  <c r="U1801" i="1"/>
  <c r="W1801" i="1" s="1"/>
  <c r="B1799" i="1"/>
  <c r="Y1863" i="1"/>
  <c r="Z1863" i="1"/>
  <c r="AA1863" i="1" s="1"/>
  <c r="AH1863" i="1" s="1"/>
  <c r="C1864" i="1"/>
  <c r="I1864" i="1"/>
  <c r="H1864" i="1" s="1"/>
  <c r="AJ1864" i="1"/>
  <c r="E1863" i="1"/>
  <c r="G1806" i="1"/>
  <c r="AC1806" i="1"/>
  <c r="AE1806" i="1" s="1"/>
  <c r="X1864" i="1"/>
  <c r="A1865" i="1"/>
  <c r="K1864" i="1"/>
  <c r="O1805" i="1" l="1"/>
  <c r="R1805" i="1" s="1"/>
  <c r="V1805" i="1" s="1"/>
  <c r="AG1801" i="1"/>
  <c r="B1801" i="1" s="1"/>
  <c r="X1865" i="1"/>
  <c r="A1866" i="1"/>
  <c r="K1865" i="1"/>
  <c r="Y1864" i="1"/>
  <c r="Z1864" i="1"/>
  <c r="AA1864" i="1" s="1"/>
  <c r="AH1864" i="1" s="1"/>
  <c r="C1865" i="1"/>
  <c r="AJ1865" i="1"/>
  <c r="I1865" i="1"/>
  <c r="H1865" i="1" s="1"/>
  <c r="G1807" i="1"/>
  <c r="AC1807" i="1"/>
  <c r="AE1807" i="1" s="1"/>
  <c r="F1806" i="1"/>
  <c r="O1806" i="1" s="1"/>
  <c r="E1864" i="1"/>
  <c r="T1802" i="1"/>
  <c r="AF1802" i="1" s="1"/>
  <c r="S1803" i="1"/>
  <c r="U1802" i="1"/>
  <c r="W1802" i="1" s="1"/>
  <c r="M1808" i="1"/>
  <c r="N1808" i="1" s="1"/>
  <c r="L1809" i="1"/>
  <c r="B1800" i="1"/>
  <c r="AB1867" i="1"/>
  <c r="P1806" i="1" l="1"/>
  <c r="P1807" i="1" s="1"/>
  <c r="P1808" i="1" s="1"/>
  <c r="P1809" i="1" s="1"/>
  <c r="M1809" i="1"/>
  <c r="N1809" i="1" s="1"/>
  <c r="L1810" i="1"/>
  <c r="AG1802" i="1"/>
  <c r="B1802" i="1" s="1"/>
  <c r="AB1868" i="1"/>
  <c r="T1803" i="1"/>
  <c r="AF1803" i="1" s="1"/>
  <c r="S1804" i="1"/>
  <c r="U1803" i="1"/>
  <c r="W1803" i="1" s="1"/>
  <c r="E1865" i="1"/>
  <c r="X1866" i="1"/>
  <c r="A1867" i="1"/>
  <c r="K1866" i="1"/>
  <c r="F1807" i="1"/>
  <c r="O1807" i="1" s="1"/>
  <c r="G1808" i="1"/>
  <c r="AC1808" i="1"/>
  <c r="AE1808" i="1" s="1"/>
  <c r="J1806" i="1"/>
  <c r="Y1865" i="1"/>
  <c r="I1866" i="1"/>
  <c r="H1866" i="1" s="1"/>
  <c r="Z1865" i="1"/>
  <c r="AA1865" i="1" s="1"/>
  <c r="AH1865" i="1" s="1"/>
  <c r="AJ1866" i="1"/>
  <c r="C1866" i="1"/>
  <c r="Q1806" i="1" l="1"/>
  <c r="Q1807" i="1" s="1"/>
  <c r="Q1808" i="1" s="1"/>
  <c r="Q1809" i="1" s="1"/>
  <c r="Q1810" i="1" s="1"/>
  <c r="T1804" i="1"/>
  <c r="AF1804" i="1" s="1"/>
  <c r="S1805" i="1"/>
  <c r="U1804" i="1"/>
  <c r="W1804" i="1" s="1"/>
  <c r="J1807" i="1"/>
  <c r="X1867" i="1"/>
  <c r="K1867" i="1"/>
  <c r="A1868" i="1"/>
  <c r="F1808" i="1"/>
  <c r="O1808" i="1" s="1"/>
  <c r="I1867" i="1"/>
  <c r="H1867" i="1" s="1"/>
  <c r="Y1866" i="1"/>
  <c r="AJ1867" i="1"/>
  <c r="Z1866" i="1"/>
  <c r="AA1866" i="1" s="1"/>
  <c r="AH1866" i="1" s="1"/>
  <c r="C1867" i="1"/>
  <c r="AG1803" i="1"/>
  <c r="B1803" i="1" s="1"/>
  <c r="AB1869" i="1"/>
  <c r="G1809" i="1"/>
  <c r="AC1809" i="1"/>
  <c r="AE1809" i="1" s="1"/>
  <c r="E1866" i="1"/>
  <c r="M1810" i="1"/>
  <c r="N1810" i="1" s="1"/>
  <c r="P1810" i="1"/>
  <c r="L1811" i="1"/>
  <c r="R1808" i="1" l="1"/>
  <c r="V1808" i="1" s="1"/>
  <c r="R1806" i="1"/>
  <c r="V1806" i="1" s="1"/>
  <c r="R1807" i="1"/>
  <c r="V1807" i="1" s="1"/>
  <c r="J1808" i="1"/>
  <c r="Z1867" i="1"/>
  <c r="AA1867" i="1" s="1"/>
  <c r="AH1867" i="1" s="1"/>
  <c r="AJ1868" i="1"/>
  <c r="I1868" i="1"/>
  <c r="H1868" i="1" s="1"/>
  <c r="C1868" i="1"/>
  <c r="Y1867" i="1"/>
  <c r="T1805" i="1"/>
  <c r="S1806" i="1"/>
  <c r="U1805" i="1"/>
  <c r="W1805" i="1" s="1"/>
  <c r="F1809" i="1"/>
  <c r="O1809" i="1" s="1"/>
  <c r="R1809" i="1" s="1"/>
  <c r="V1809" i="1" s="1"/>
  <c r="M1811" i="1"/>
  <c r="N1811" i="1" s="1"/>
  <c r="P1811" i="1"/>
  <c r="Q1811" i="1"/>
  <c r="L1812" i="1"/>
  <c r="X1868" i="1"/>
  <c r="A1869" i="1"/>
  <c r="K1868" i="1"/>
  <c r="G1810" i="1"/>
  <c r="AC1810" i="1"/>
  <c r="AE1810" i="1" s="1"/>
  <c r="AB1870" i="1"/>
  <c r="E1867" i="1"/>
  <c r="AG1804" i="1"/>
  <c r="B1804" i="1" s="1"/>
  <c r="J1809" i="1" l="1"/>
  <c r="C1869" i="1"/>
  <c r="I1869" i="1"/>
  <c r="H1869" i="1" s="1"/>
  <c r="AJ1869" i="1"/>
  <c r="Z1868" i="1"/>
  <c r="Y1868" i="1"/>
  <c r="AF1805" i="1"/>
  <c r="AA1805" i="1"/>
  <c r="F1810" i="1"/>
  <c r="J1810" i="1" s="1"/>
  <c r="G1811" i="1"/>
  <c r="AC1811" i="1"/>
  <c r="AE1811" i="1" s="1"/>
  <c r="AG1805" i="1"/>
  <c r="AB1871" i="1"/>
  <c r="K1869" i="1"/>
  <c r="X1869" i="1"/>
  <c r="A1870" i="1"/>
  <c r="M1812" i="1"/>
  <c r="N1812" i="1" s="1"/>
  <c r="P1812" i="1"/>
  <c r="Q1812" i="1"/>
  <c r="L1813" i="1"/>
  <c r="U1806" i="1"/>
  <c r="W1806" i="1" s="1"/>
  <c r="T1806" i="1"/>
  <c r="AF1806" i="1" s="1"/>
  <c r="S1807" i="1"/>
  <c r="E1868" i="1"/>
  <c r="AH1805" i="1" l="1"/>
  <c r="O1810" i="1"/>
  <c r="R1810" i="1" s="1"/>
  <c r="V1810" i="1" s="1"/>
  <c r="F1811" i="1"/>
  <c r="O1811" i="1" s="1"/>
  <c r="R1811" i="1" s="1"/>
  <c r="V1811" i="1" s="1"/>
  <c r="G1812" i="1"/>
  <c r="AC1812" i="1"/>
  <c r="AE1812" i="1" s="1"/>
  <c r="AG1806" i="1"/>
  <c r="B1806" i="1" s="1"/>
  <c r="M1813" i="1"/>
  <c r="N1813" i="1" s="1"/>
  <c r="P1813" i="1"/>
  <c r="Q1813" i="1"/>
  <c r="L1814" i="1"/>
  <c r="X1870" i="1"/>
  <c r="A1871" i="1"/>
  <c r="K1870" i="1"/>
  <c r="AB1872" i="1"/>
  <c r="B1805" i="1"/>
  <c r="U1807" i="1"/>
  <c r="W1807" i="1" s="1"/>
  <c r="T1807" i="1"/>
  <c r="AF1807" i="1" s="1"/>
  <c r="S1808" i="1"/>
  <c r="Z1869" i="1"/>
  <c r="AA1869" i="1" s="1"/>
  <c r="AH1869" i="1" s="1"/>
  <c r="C1870" i="1"/>
  <c r="I1870" i="1"/>
  <c r="H1870" i="1" s="1"/>
  <c r="Y1869" i="1"/>
  <c r="AJ1870" i="1"/>
  <c r="J1811" i="1" l="1"/>
  <c r="G1813" i="1"/>
  <c r="AC1813" i="1"/>
  <c r="AE1813" i="1" s="1"/>
  <c r="Z1870" i="1"/>
  <c r="AA1870" i="1" s="1"/>
  <c r="AH1870" i="1" s="1"/>
  <c r="AJ1871" i="1"/>
  <c r="Y1870" i="1"/>
  <c r="I1871" i="1"/>
  <c r="H1871" i="1" s="1"/>
  <c r="C1871" i="1"/>
  <c r="M1814" i="1"/>
  <c r="N1814" i="1" s="1"/>
  <c r="P1814" i="1"/>
  <c r="Q1814" i="1"/>
  <c r="L1815" i="1"/>
  <c r="AG1807" i="1"/>
  <c r="B1807" i="1" s="1"/>
  <c r="AB1873" i="1"/>
  <c r="U1808" i="1"/>
  <c r="W1808" i="1" s="1"/>
  <c r="T1808" i="1"/>
  <c r="AF1808" i="1" s="1"/>
  <c r="S1809" i="1"/>
  <c r="X1871" i="1"/>
  <c r="A1872" i="1"/>
  <c r="K1871" i="1"/>
  <c r="F1812" i="1"/>
  <c r="J1812" i="1" s="1"/>
  <c r="O1812" i="1" l="1"/>
  <c r="R1812" i="1" s="1"/>
  <c r="V1812" i="1" s="1"/>
  <c r="G1814" i="1"/>
  <c r="AC1814" i="1"/>
  <c r="AE1814" i="1" s="1"/>
  <c r="M1815" i="1"/>
  <c r="N1815" i="1" s="1"/>
  <c r="P1815" i="1"/>
  <c r="Q1815" i="1"/>
  <c r="L1816" i="1"/>
  <c r="F1813" i="1"/>
  <c r="J1813" i="1" s="1"/>
  <c r="X1872" i="1"/>
  <c r="A1873" i="1"/>
  <c r="K1872" i="1"/>
  <c r="U1809" i="1"/>
  <c r="W1809" i="1" s="1"/>
  <c r="T1809" i="1"/>
  <c r="AF1809" i="1" s="1"/>
  <c r="S1810" i="1"/>
  <c r="AG1808" i="1"/>
  <c r="AJ1872" i="1"/>
  <c r="I1872" i="1"/>
  <c r="H1872" i="1" s="1"/>
  <c r="Y1871" i="1"/>
  <c r="Z1871" i="1"/>
  <c r="AA1871" i="1" s="1"/>
  <c r="AH1871" i="1" s="1"/>
  <c r="C1872" i="1"/>
  <c r="AB1874" i="1"/>
  <c r="U1810" i="1" l="1"/>
  <c r="W1810" i="1" s="1"/>
  <c r="T1810" i="1"/>
  <c r="AF1810" i="1" s="1"/>
  <c r="S1811" i="1"/>
  <c r="K1873" i="1"/>
  <c r="X1873" i="1"/>
  <c r="A1874" i="1"/>
  <c r="O1813" i="1"/>
  <c r="R1813" i="1" s="1"/>
  <c r="V1813" i="1" s="1"/>
  <c r="G1815" i="1"/>
  <c r="AC1815" i="1"/>
  <c r="AE1815" i="1" s="1"/>
  <c r="AG1809" i="1"/>
  <c r="B1809" i="1" s="1"/>
  <c r="Y1872" i="1"/>
  <c r="Z1872" i="1"/>
  <c r="AA1872" i="1" s="1"/>
  <c r="AH1872" i="1" s="1"/>
  <c r="C1873" i="1"/>
  <c r="I1873" i="1"/>
  <c r="H1873" i="1" s="1"/>
  <c r="AJ1873" i="1"/>
  <c r="M1816" i="1"/>
  <c r="N1816" i="1" s="1"/>
  <c r="P1816" i="1"/>
  <c r="Q1816" i="1"/>
  <c r="L1817" i="1"/>
  <c r="F1814" i="1"/>
  <c r="J1814" i="1" s="1"/>
  <c r="AB1875" i="1"/>
  <c r="B1808" i="1"/>
  <c r="G1816" i="1" l="1"/>
  <c r="AC1816" i="1"/>
  <c r="AE1816" i="1" s="1"/>
  <c r="M1817" i="1"/>
  <c r="N1817" i="1" s="1"/>
  <c r="P1817" i="1"/>
  <c r="Q1817" i="1"/>
  <c r="L1818" i="1"/>
  <c r="A1875" i="1"/>
  <c r="X1874" i="1"/>
  <c r="K1874" i="1"/>
  <c r="U1811" i="1"/>
  <c r="W1811" i="1" s="1"/>
  <c r="T1811" i="1"/>
  <c r="AF1811" i="1" s="1"/>
  <c r="S1812" i="1"/>
  <c r="O1814" i="1"/>
  <c r="R1814" i="1" s="1"/>
  <c r="V1814" i="1" s="1"/>
  <c r="F1815" i="1"/>
  <c r="J1815" i="1" s="1"/>
  <c r="AJ1874" i="1"/>
  <c r="Y1873" i="1"/>
  <c r="C1874" i="1"/>
  <c r="Z1873" i="1"/>
  <c r="AA1873" i="1" s="1"/>
  <c r="AH1873" i="1" s="1"/>
  <c r="I1874" i="1"/>
  <c r="H1874" i="1" s="1"/>
  <c r="AB1876" i="1"/>
  <c r="AG1810" i="1"/>
  <c r="O1815" i="1" l="1"/>
  <c r="R1815" i="1" s="1"/>
  <c r="V1815" i="1" s="1"/>
  <c r="U1812" i="1"/>
  <c r="W1812" i="1" s="1"/>
  <c r="T1812" i="1"/>
  <c r="AF1812" i="1" s="1"/>
  <c r="S1813" i="1"/>
  <c r="B1810" i="1"/>
  <c r="Y1874" i="1"/>
  <c r="I1875" i="1"/>
  <c r="H1875" i="1" s="1"/>
  <c r="C1875" i="1"/>
  <c r="Z1874" i="1"/>
  <c r="AA1874" i="1" s="1"/>
  <c r="AH1874" i="1" s="1"/>
  <c r="AJ1875" i="1"/>
  <c r="F1816" i="1"/>
  <c r="J1816" i="1" s="1"/>
  <c r="AC1817" i="1"/>
  <c r="AE1817" i="1" s="1"/>
  <c r="G1817" i="1"/>
  <c r="AG1811" i="1"/>
  <c r="B1811" i="1" s="1"/>
  <c r="X1875" i="1"/>
  <c r="A1876" i="1"/>
  <c r="K1875" i="1"/>
  <c r="AB1877" i="1"/>
  <c r="M1818" i="1"/>
  <c r="N1818" i="1" s="1"/>
  <c r="P1818" i="1"/>
  <c r="Q1818" i="1"/>
  <c r="L1819" i="1"/>
  <c r="AB1878" i="1" l="1"/>
  <c r="X1876" i="1"/>
  <c r="A1877" i="1"/>
  <c r="K1876" i="1"/>
  <c r="F1817" i="1"/>
  <c r="J1817" i="1" s="1"/>
  <c r="U1813" i="1"/>
  <c r="W1813" i="1" s="1"/>
  <c r="T1813" i="1"/>
  <c r="AF1813" i="1" s="1"/>
  <c r="S1814" i="1"/>
  <c r="Y1875" i="1"/>
  <c r="C1876" i="1"/>
  <c r="Z1875" i="1"/>
  <c r="AA1875" i="1" s="1"/>
  <c r="AH1875" i="1" s="1"/>
  <c r="I1876" i="1"/>
  <c r="H1876" i="1" s="1"/>
  <c r="AJ1876" i="1"/>
  <c r="G1818" i="1"/>
  <c r="AC1818" i="1"/>
  <c r="AE1818" i="1" s="1"/>
  <c r="M1819" i="1"/>
  <c r="N1819" i="1" s="1"/>
  <c r="P1819" i="1"/>
  <c r="Q1819" i="1"/>
  <c r="L1820" i="1"/>
  <c r="O1816" i="1"/>
  <c r="R1816" i="1" s="1"/>
  <c r="V1816" i="1" s="1"/>
  <c r="AG1812" i="1"/>
  <c r="B1812" i="1" s="1"/>
  <c r="O1817" i="1" l="1"/>
  <c r="R1817" i="1" s="1"/>
  <c r="V1817" i="1" s="1"/>
  <c r="G1819" i="1"/>
  <c r="AC1819" i="1"/>
  <c r="AE1819" i="1" s="1"/>
  <c r="M1820" i="1"/>
  <c r="N1820" i="1" s="1"/>
  <c r="P1820" i="1"/>
  <c r="Q1820" i="1"/>
  <c r="L1821" i="1"/>
  <c r="AG1813" i="1"/>
  <c r="B1813" i="1" s="1"/>
  <c r="X1877" i="1"/>
  <c r="A1878" i="1"/>
  <c r="K1877" i="1"/>
  <c r="AB1879" i="1"/>
  <c r="F1818" i="1"/>
  <c r="J1818" i="1" s="1"/>
  <c r="AJ1877" i="1"/>
  <c r="Y1876" i="1"/>
  <c r="Z1876" i="1"/>
  <c r="AA1876" i="1" s="1"/>
  <c r="AH1876" i="1" s="1"/>
  <c r="C1877" i="1"/>
  <c r="I1877" i="1"/>
  <c r="H1877" i="1" s="1"/>
  <c r="U1814" i="1"/>
  <c r="W1814" i="1" s="1"/>
  <c r="T1814" i="1"/>
  <c r="AF1814" i="1" s="1"/>
  <c r="S1815" i="1"/>
  <c r="AC1820" i="1" l="1"/>
  <c r="AE1820" i="1" s="1"/>
  <c r="G1820" i="1"/>
  <c r="K1878" i="1"/>
  <c r="A1879" i="1"/>
  <c r="X1878" i="1"/>
  <c r="AJ1878" i="1"/>
  <c r="I1878" i="1"/>
  <c r="H1878" i="1" s="1"/>
  <c r="Y1877" i="1"/>
  <c r="C1878" i="1"/>
  <c r="Z1877" i="1"/>
  <c r="AA1877" i="1" s="1"/>
  <c r="AH1877" i="1" s="1"/>
  <c r="M1821" i="1"/>
  <c r="N1821" i="1" s="1"/>
  <c r="P1821" i="1"/>
  <c r="Q1821" i="1"/>
  <c r="L1822" i="1"/>
  <c r="O1818" i="1"/>
  <c r="R1818" i="1" s="1"/>
  <c r="V1818" i="1" s="1"/>
  <c r="AB1880" i="1"/>
  <c r="AG1814" i="1"/>
  <c r="B1814" i="1" s="1"/>
  <c r="U1815" i="1"/>
  <c r="W1815" i="1" s="1"/>
  <c r="T1815" i="1"/>
  <c r="AF1815" i="1" s="1"/>
  <c r="S1816" i="1"/>
  <c r="F1819" i="1"/>
  <c r="J1819" i="1" s="1"/>
  <c r="O1819" i="1" l="1"/>
  <c r="R1819" i="1" s="1"/>
  <c r="V1819" i="1" s="1"/>
  <c r="F1820" i="1"/>
  <c r="J1820" i="1" s="1"/>
  <c r="G1821" i="1"/>
  <c r="AC1821" i="1"/>
  <c r="AE1821" i="1" s="1"/>
  <c r="Z1878" i="1"/>
  <c r="AA1878" i="1" s="1"/>
  <c r="AH1878" i="1" s="1"/>
  <c r="C1879" i="1"/>
  <c r="Y1878" i="1"/>
  <c r="I1879" i="1"/>
  <c r="H1879" i="1" s="1"/>
  <c r="AJ1879" i="1"/>
  <c r="U1816" i="1"/>
  <c r="W1816" i="1" s="1"/>
  <c r="T1816" i="1"/>
  <c r="AF1816" i="1" s="1"/>
  <c r="S1817" i="1"/>
  <c r="M1822" i="1"/>
  <c r="N1822" i="1" s="1"/>
  <c r="P1822" i="1"/>
  <c r="Q1822" i="1"/>
  <c r="L1823" i="1"/>
  <c r="X1879" i="1"/>
  <c r="K1879" i="1"/>
  <c r="A1880" i="1"/>
  <c r="AG1815" i="1"/>
  <c r="B1815" i="1" s="1"/>
  <c r="AB1881" i="1"/>
  <c r="O1820" i="1" l="1"/>
  <c r="R1820" i="1" s="1"/>
  <c r="V1820" i="1" s="1"/>
  <c r="Y1879" i="1"/>
  <c r="I1880" i="1"/>
  <c r="H1880" i="1" s="1"/>
  <c r="Z1879" i="1"/>
  <c r="AA1879" i="1" s="1"/>
  <c r="AH1879" i="1" s="1"/>
  <c r="C1880" i="1"/>
  <c r="AJ1880" i="1"/>
  <c r="F1821" i="1"/>
  <c r="O1821" i="1" s="1"/>
  <c r="R1821" i="1" s="1"/>
  <c r="V1821" i="1" s="1"/>
  <c r="AB1882" i="1"/>
  <c r="X1880" i="1"/>
  <c r="K1880" i="1"/>
  <c r="A1881" i="1"/>
  <c r="AG1816" i="1"/>
  <c r="AC1822" i="1"/>
  <c r="AE1822" i="1" s="1"/>
  <c r="G1822" i="1"/>
  <c r="M1823" i="1"/>
  <c r="N1823" i="1" s="1"/>
  <c r="P1823" i="1"/>
  <c r="Q1823" i="1"/>
  <c r="L1824" i="1"/>
  <c r="U1817" i="1"/>
  <c r="W1817" i="1" s="1"/>
  <c r="T1817" i="1"/>
  <c r="AF1817" i="1" s="1"/>
  <c r="S1818" i="1"/>
  <c r="J1821" i="1" l="1"/>
  <c r="Y1880" i="1"/>
  <c r="Z1880" i="1"/>
  <c r="AA1880" i="1" s="1"/>
  <c r="AH1880" i="1" s="1"/>
  <c r="C1881" i="1"/>
  <c r="I1881" i="1"/>
  <c r="H1881" i="1" s="1"/>
  <c r="AJ1881" i="1"/>
  <c r="G1823" i="1"/>
  <c r="AC1823" i="1"/>
  <c r="AE1823" i="1" s="1"/>
  <c r="M1824" i="1"/>
  <c r="N1824" i="1" s="1"/>
  <c r="P1824" i="1"/>
  <c r="Q1824" i="1"/>
  <c r="L1825" i="1"/>
  <c r="AG1817" i="1"/>
  <c r="B1817" i="1" s="1"/>
  <c r="U1818" i="1"/>
  <c r="W1818" i="1" s="1"/>
  <c r="T1818" i="1"/>
  <c r="AF1818" i="1" s="1"/>
  <c r="S1819" i="1"/>
  <c r="A1882" i="1"/>
  <c r="K1881" i="1"/>
  <c r="X1881" i="1"/>
  <c r="AB1883" i="1"/>
  <c r="F1822" i="1"/>
  <c r="O1822" i="1" s="1"/>
  <c r="R1822" i="1" s="1"/>
  <c r="V1822" i="1" s="1"/>
  <c r="B1816" i="1"/>
  <c r="J1822" i="1" l="1"/>
  <c r="Y1881" i="1"/>
  <c r="AJ1882" i="1"/>
  <c r="Z1881" i="1"/>
  <c r="AA1881" i="1" s="1"/>
  <c r="AH1881" i="1" s="1"/>
  <c r="C1882" i="1"/>
  <c r="I1882" i="1"/>
  <c r="H1882" i="1" s="1"/>
  <c r="X1882" i="1"/>
  <c r="A1883" i="1"/>
  <c r="K1882" i="1"/>
  <c r="G1824" i="1"/>
  <c r="AC1824" i="1"/>
  <c r="AE1824" i="1" s="1"/>
  <c r="U1819" i="1"/>
  <c r="W1819" i="1" s="1"/>
  <c r="T1819" i="1"/>
  <c r="AF1819" i="1" s="1"/>
  <c r="S1820" i="1"/>
  <c r="M1825" i="1"/>
  <c r="N1825" i="1" s="1"/>
  <c r="P1825" i="1"/>
  <c r="Q1825" i="1"/>
  <c r="L1826" i="1"/>
  <c r="AB1884" i="1"/>
  <c r="AG1818" i="1"/>
  <c r="F1823" i="1"/>
  <c r="O1823" i="1" s="1"/>
  <c r="R1823" i="1" s="1"/>
  <c r="V1823" i="1" s="1"/>
  <c r="J1823" i="1" l="1"/>
  <c r="U1820" i="1"/>
  <c r="W1820" i="1" s="1"/>
  <c r="T1820" i="1"/>
  <c r="AF1820" i="1" s="1"/>
  <c r="S1821" i="1"/>
  <c r="F1824" i="1"/>
  <c r="J1824" i="1" s="1"/>
  <c r="I1883" i="1"/>
  <c r="H1883" i="1" s="1"/>
  <c r="Y1882" i="1"/>
  <c r="Z1882" i="1"/>
  <c r="AA1882" i="1" s="1"/>
  <c r="AH1882" i="1" s="1"/>
  <c r="C1883" i="1"/>
  <c r="AJ1883" i="1"/>
  <c r="B1818" i="1"/>
  <c r="AC1825" i="1"/>
  <c r="AE1825" i="1" s="1"/>
  <c r="G1825" i="1"/>
  <c r="AG1819" i="1"/>
  <c r="B1819" i="1" s="1"/>
  <c r="AB1885" i="1"/>
  <c r="M1826" i="1"/>
  <c r="N1826" i="1" s="1"/>
  <c r="P1826" i="1"/>
  <c r="Q1826" i="1"/>
  <c r="L1827" i="1"/>
  <c r="X1883" i="1"/>
  <c r="A1884" i="1"/>
  <c r="K1883" i="1"/>
  <c r="O1824" i="1" l="1"/>
  <c r="R1824" i="1" s="1"/>
  <c r="V1824" i="1" s="1"/>
  <c r="U1821" i="1"/>
  <c r="W1821" i="1" s="1"/>
  <c r="T1821" i="1"/>
  <c r="AF1821" i="1" s="1"/>
  <c r="S1822" i="1"/>
  <c r="G1826" i="1"/>
  <c r="AC1826" i="1"/>
  <c r="AE1826" i="1" s="1"/>
  <c r="M1827" i="1"/>
  <c r="N1827" i="1" s="1"/>
  <c r="P1827" i="1"/>
  <c r="Q1827" i="1"/>
  <c r="L1828" i="1"/>
  <c r="F1825" i="1"/>
  <c r="O1825" i="1" s="1"/>
  <c r="R1825" i="1" s="1"/>
  <c r="V1825" i="1" s="1"/>
  <c r="AG1820" i="1"/>
  <c r="B1820" i="1" s="1"/>
  <c r="Y1883" i="1"/>
  <c r="AJ1884" i="1"/>
  <c r="Z1883" i="1"/>
  <c r="AA1883" i="1" s="1"/>
  <c r="AH1883" i="1" s="1"/>
  <c r="C1884" i="1"/>
  <c r="I1884" i="1"/>
  <c r="H1884" i="1" s="1"/>
  <c r="X1884" i="1"/>
  <c r="A1885" i="1"/>
  <c r="K1884" i="1"/>
  <c r="AB1886" i="1"/>
  <c r="J1825" i="1" l="1"/>
  <c r="U1822" i="1"/>
  <c r="W1822" i="1" s="1"/>
  <c r="T1822" i="1"/>
  <c r="AF1822" i="1" s="1"/>
  <c r="S1823" i="1"/>
  <c r="G1827" i="1"/>
  <c r="AC1827" i="1"/>
  <c r="AE1827" i="1" s="1"/>
  <c r="AG1821" i="1"/>
  <c r="K1885" i="1"/>
  <c r="X1885" i="1"/>
  <c r="A1886" i="1"/>
  <c r="AB1887" i="1"/>
  <c r="Z1884" i="1"/>
  <c r="AA1884" i="1" s="1"/>
  <c r="AH1884" i="1" s="1"/>
  <c r="C1885" i="1"/>
  <c r="I1885" i="1"/>
  <c r="H1885" i="1" s="1"/>
  <c r="AJ1885" i="1"/>
  <c r="Y1884" i="1"/>
  <c r="M1828" i="1"/>
  <c r="N1828" i="1" s="1"/>
  <c r="P1828" i="1"/>
  <c r="Q1828" i="1"/>
  <c r="L1829" i="1"/>
  <c r="F1826" i="1"/>
  <c r="O1826" i="1" s="1"/>
  <c r="R1826" i="1" s="1"/>
  <c r="V1826" i="1" s="1"/>
  <c r="J1826" i="1" l="1"/>
  <c r="A1887" i="1"/>
  <c r="K1886" i="1"/>
  <c r="X1886" i="1"/>
  <c r="AG1822" i="1"/>
  <c r="B1822" i="1" s="1"/>
  <c r="G1828" i="1"/>
  <c r="AC1828" i="1"/>
  <c r="AE1828" i="1" s="1"/>
  <c r="AB1888" i="1"/>
  <c r="I1886" i="1"/>
  <c r="H1886" i="1" s="1"/>
  <c r="Y1885" i="1"/>
  <c r="AJ1886" i="1"/>
  <c r="Z1885" i="1"/>
  <c r="AA1885" i="1" s="1"/>
  <c r="AH1885" i="1" s="1"/>
  <c r="C1886" i="1"/>
  <c r="M1829" i="1"/>
  <c r="N1829" i="1" s="1"/>
  <c r="P1829" i="1"/>
  <c r="Q1829" i="1"/>
  <c r="L1830" i="1"/>
  <c r="F1827" i="1"/>
  <c r="O1827" i="1" s="1"/>
  <c r="R1827" i="1" s="1"/>
  <c r="V1827" i="1" s="1"/>
  <c r="U1823" i="1"/>
  <c r="W1823" i="1" s="1"/>
  <c r="T1823" i="1"/>
  <c r="AF1823" i="1" s="1"/>
  <c r="S1824" i="1"/>
  <c r="B1821" i="1"/>
  <c r="J1827" i="1" l="1"/>
  <c r="AB1889" i="1"/>
  <c r="X1887" i="1"/>
  <c r="A1888" i="1"/>
  <c r="K1887" i="1"/>
  <c r="G1829" i="1"/>
  <c r="AC1829" i="1"/>
  <c r="AE1829" i="1" s="1"/>
  <c r="Y1886" i="1"/>
  <c r="I1887" i="1"/>
  <c r="H1887" i="1" s="1"/>
  <c r="Z1886" i="1"/>
  <c r="AA1886" i="1" s="1"/>
  <c r="AH1886" i="1" s="1"/>
  <c r="C1887" i="1"/>
  <c r="AJ1887" i="1"/>
  <c r="AG1823" i="1"/>
  <c r="B1823" i="1" s="1"/>
  <c r="M1830" i="1"/>
  <c r="N1830" i="1" s="1"/>
  <c r="P1830" i="1"/>
  <c r="Q1830" i="1"/>
  <c r="L1831" i="1"/>
  <c r="U1824" i="1"/>
  <c r="W1824" i="1" s="1"/>
  <c r="T1824" i="1"/>
  <c r="AF1824" i="1" s="1"/>
  <c r="S1825" i="1"/>
  <c r="F1828" i="1"/>
  <c r="O1828" i="1" s="1"/>
  <c r="R1828" i="1" s="1"/>
  <c r="V1828" i="1" s="1"/>
  <c r="J1828" i="1" l="1"/>
  <c r="G1830" i="1"/>
  <c r="AC1830" i="1"/>
  <c r="AE1830" i="1" s="1"/>
  <c r="F1829" i="1"/>
  <c r="J1829" i="1" s="1"/>
  <c r="Z1887" i="1"/>
  <c r="AA1887" i="1" s="1"/>
  <c r="AH1887" i="1" s="1"/>
  <c r="C1888" i="1"/>
  <c r="Y1887" i="1"/>
  <c r="I1888" i="1"/>
  <c r="H1888" i="1" s="1"/>
  <c r="AJ1888" i="1"/>
  <c r="M1831" i="1"/>
  <c r="N1831" i="1" s="1"/>
  <c r="P1831" i="1"/>
  <c r="Q1831" i="1"/>
  <c r="L1832" i="1"/>
  <c r="U1825" i="1"/>
  <c r="W1825" i="1" s="1"/>
  <c r="T1825" i="1"/>
  <c r="AF1825" i="1" s="1"/>
  <c r="S1826" i="1"/>
  <c r="AB1890" i="1"/>
  <c r="AG1824" i="1"/>
  <c r="B1824" i="1" s="1"/>
  <c r="X1888" i="1"/>
  <c r="A1889" i="1"/>
  <c r="K1888" i="1"/>
  <c r="O1829" i="1" l="1"/>
  <c r="R1829" i="1" s="1"/>
  <c r="V1829" i="1" s="1"/>
  <c r="X1889" i="1"/>
  <c r="K1889" i="1"/>
  <c r="A1890" i="1"/>
  <c r="G1831" i="1"/>
  <c r="AC1831" i="1"/>
  <c r="AE1831" i="1" s="1"/>
  <c r="F1830" i="1"/>
  <c r="O1830" i="1" s="1"/>
  <c r="R1830" i="1" s="1"/>
  <c r="V1830" i="1" s="1"/>
  <c r="U1826" i="1"/>
  <c r="W1826" i="1" s="1"/>
  <c r="T1826" i="1"/>
  <c r="AF1826" i="1" s="1"/>
  <c r="S1827" i="1"/>
  <c r="AJ1889" i="1"/>
  <c r="Y1888" i="1"/>
  <c r="Z1888" i="1"/>
  <c r="AA1888" i="1" s="1"/>
  <c r="AH1888" i="1" s="1"/>
  <c r="C1889" i="1"/>
  <c r="I1889" i="1"/>
  <c r="H1889" i="1" s="1"/>
  <c r="M1832" i="1"/>
  <c r="N1832" i="1" s="1"/>
  <c r="P1832" i="1"/>
  <c r="Q1832" i="1"/>
  <c r="L1833" i="1"/>
  <c r="AB1891" i="1"/>
  <c r="AG1825" i="1"/>
  <c r="B1825" i="1" s="1"/>
  <c r="J1830" i="1" l="1"/>
  <c r="AB1892" i="1"/>
  <c r="AG1826" i="1"/>
  <c r="X1890" i="1"/>
  <c r="K1890" i="1"/>
  <c r="A1891" i="1"/>
  <c r="G1832" i="1"/>
  <c r="AC1832" i="1"/>
  <c r="AE1832" i="1" s="1"/>
  <c r="U1827" i="1"/>
  <c r="W1827" i="1" s="1"/>
  <c r="T1827" i="1"/>
  <c r="AF1827" i="1" s="1"/>
  <c r="S1828" i="1"/>
  <c r="F1831" i="1"/>
  <c r="J1831" i="1" s="1"/>
  <c r="Y1889" i="1"/>
  <c r="C1890" i="1"/>
  <c r="I1890" i="1"/>
  <c r="H1890" i="1" s="1"/>
  <c r="Z1889" i="1"/>
  <c r="AA1889" i="1" s="1"/>
  <c r="AH1889" i="1" s="1"/>
  <c r="AJ1890" i="1"/>
  <c r="M1833" i="1"/>
  <c r="N1833" i="1" s="1"/>
  <c r="P1833" i="1"/>
  <c r="Q1833" i="1"/>
  <c r="L1834" i="1"/>
  <c r="AG1827" i="1" l="1"/>
  <c r="A1892" i="1"/>
  <c r="K1891" i="1"/>
  <c r="X1891" i="1"/>
  <c r="M1834" i="1"/>
  <c r="N1834" i="1" s="1"/>
  <c r="P1834" i="1"/>
  <c r="Q1834" i="1"/>
  <c r="L1835" i="1"/>
  <c r="F1832" i="1"/>
  <c r="J1832" i="1" s="1"/>
  <c r="B1826" i="1"/>
  <c r="O1831" i="1"/>
  <c r="R1831" i="1" s="1"/>
  <c r="V1831" i="1" s="1"/>
  <c r="U1828" i="1"/>
  <c r="W1828" i="1" s="1"/>
  <c r="T1828" i="1"/>
  <c r="AF1828" i="1" s="1"/>
  <c r="S1829" i="1"/>
  <c r="AB1893" i="1"/>
  <c r="G1833" i="1"/>
  <c r="AC1833" i="1"/>
  <c r="AE1833" i="1" s="1"/>
  <c r="Y1890" i="1"/>
  <c r="Z1890" i="1"/>
  <c r="AA1890" i="1" s="1"/>
  <c r="AH1890" i="1" s="1"/>
  <c r="C1891" i="1"/>
  <c r="AJ1891" i="1"/>
  <c r="I1891" i="1"/>
  <c r="H1891" i="1" s="1"/>
  <c r="O1832" i="1" l="1"/>
  <c r="R1832" i="1" s="1"/>
  <c r="V1832" i="1" s="1"/>
  <c r="U1829" i="1"/>
  <c r="W1829" i="1" s="1"/>
  <c r="T1829" i="1"/>
  <c r="AF1829" i="1" s="1"/>
  <c r="S1830" i="1"/>
  <c r="M1835" i="1"/>
  <c r="N1835" i="1" s="1"/>
  <c r="P1835" i="1"/>
  <c r="Q1835" i="1"/>
  <c r="L1836" i="1"/>
  <c r="X1892" i="1"/>
  <c r="K1892" i="1"/>
  <c r="A1893" i="1"/>
  <c r="F1833" i="1"/>
  <c r="O1833" i="1" s="1"/>
  <c r="R1833" i="1" s="1"/>
  <c r="V1833" i="1" s="1"/>
  <c r="AB1894" i="1"/>
  <c r="AG1828" i="1"/>
  <c r="B1828" i="1" s="1"/>
  <c r="Y1891" i="1"/>
  <c r="AJ1892" i="1"/>
  <c r="Z1891" i="1"/>
  <c r="AA1891" i="1" s="1"/>
  <c r="AH1891" i="1" s="1"/>
  <c r="C1892" i="1"/>
  <c r="I1892" i="1"/>
  <c r="H1892" i="1" s="1"/>
  <c r="B1827" i="1"/>
  <c r="AC1834" i="1"/>
  <c r="AE1834" i="1" s="1"/>
  <c r="G1834" i="1"/>
  <c r="J1833" i="1" l="1"/>
  <c r="G1835" i="1"/>
  <c r="AC1835" i="1"/>
  <c r="AE1835" i="1" s="1"/>
  <c r="AG1829" i="1"/>
  <c r="I1893" i="1"/>
  <c r="H1893" i="1" s="1"/>
  <c r="Y1892" i="1"/>
  <c r="Z1892" i="1"/>
  <c r="AA1892" i="1" s="1"/>
  <c r="AH1892" i="1" s="1"/>
  <c r="AJ1893" i="1"/>
  <c r="C1893" i="1"/>
  <c r="F1834" i="1"/>
  <c r="J1834" i="1" s="1"/>
  <c r="M1836" i="1"/>
  <c r="N1836" i="1" s="1"/>
  <c r="P1836" i="1"/>
  <c r="Q1836" i="1"/>
  <c r="L1837" i="1"/>
  <c r="AB1895" i="1"/>
  <c r="X1893" i="1"/>
  <c r="A1894" i="1"/>
  <c r="K1893" i="1"/>
  <c r="U1830" i="1"/>
  <c r="W1830" i="1" s="1"/>
  <c r="T1830" i="1"/>
  <c r="AF1830" i="1" s="1"/>
  <c r="S1831" i="1"/>
  <c r="O1834" i="1" l="1"/>
  <c r="R1834" i="1" s="1"/>
  <c r="V1834" i="1" s="1"/>
  <c r="AG1830" i="1"/>
  <c r="B1830" i="1" s="1"/>
  <c r="Y1893" i="1"/>
  <c r="C1894" i="1"/>
  <c r="Z1893" i="1"/>
  <c r="AA1893" i="1" s="1"/>
  <c r="AH1893" i="1" s="1"/>
  <c r="AJ1894" i="1"/>
  <c r="I1894" i="1"/>
  <c r="H1894" i="1" s="1"/>
  <c r="M1837" i="1"/>
  <c r="N1837" i="1" s="1"/>
  <c r="L1838" i="1"/>
  <c r="U1831" i="1"/>
  <c r="W1831" i="1" s="1"/>
  <c r="T1831" i="1"/>
  <c r="AF1831" i="1" s="1"/>
  <c r="S1832" i="1"/>
  <c r="X1894" i="1"/>
  <c r="A1895" i="1"/>
  <c r="K1894" i="1"/>
  <c r="AB1896" i="1"/>
  <c r="F1835" i="1"/>
  <c r="O1835" i="1" s="1"/>
  <c r="R1835" i="1" s="1"/>
  <c r="V1835" i="1" s="1"/>
  <c r="G1836" i="1"/>
  <c r="AC1836" i="1"/>
  <c r="AE1836" i="1" s="1"/>
  <c r="B1829" i="1"/>
  <c r="U1832" i="1" l="1"/>
  <c r="W1832" i="1" s="1"/>
  <c r="T1832" i="1"/>
  <c r="AF1832" i="1" s="1"/>
  <c r="S1833" i="1"/>
  <c r="M1838" i="1"/>
  <c r="N1838" i="1" s="1"/>
  <c r="L1839" i="1"/>
  <c r="C1895" i="1"/>
  <c r="I1895" i="1"/>
  <c r="H1895" i="1" s="1"/>
  <c r="Y1894" i="1"/>
  <c r="Z1894" i="1"/>
  <c r="AA1894" i="1" s="1"/>
  <c r="AH1894" i="1" s="1"/>
  <c r="AJ1895" i="1"/>
  <c r="J1835" i="1"/>
  <c r="X1895" i="1"/>
  <c r="A1896" i="1"/>
  <c r="K1895" i="1"/>
  <c r="AB1897" i="1"/>
  <c r="F1836" i="1"/>
  <c r="O1836" i="1" s="1"/>
  <c r="AG1831" i="1"/>
  <c r="B1831" i="1" s="1"/>
  <c r="AC1837" i="1"/>
  <c r="AE1837" i="1" s="1"/>
  <c r="G1837" i="1"/>
  <c r="J1836" i="1" l="1"/>
  <c r="R1836" i="1"/>
  <c r="P1837" i="1"/>
  <c r="K1896" i="1"/>
  <c r="X1896" i="1"/>
  <c r="A1897" i="1"/>
  <c r="F1837" i="1"/>
  <c r="O1837" i="1" s="1"/>
  <c r="AB1898" i="1"/>
  <c r="AG1832" i="1"/>
  <c r="B1832" i="1" s="1"/>
  <c r="AC1838" i="1"/>
  <c r="AE1838" i="1" s="1"/>
  <c r="G1838" i="1"/>
  <c r="C1896" i="1"/>
  <c r="Z1895" i="1"/>
  <c r="AA1895" i="1" s="1"/>
  <c r="AH1895" i="1" s="1"/>
  <c r="AJ1896" i="1"/>
  <c r="Y1895" i="1"/>
  <c r="I1896" i="1"/>
  <c r="H1896" i="1" s="1"/>
  <c r="M1839" i="1"/>
  <c r="N1839" i="1" s="1"/>
  <c r="L1840" i="1"/>
  <c r="U1833" i="1"/>
  <c r="W1833" i="1" s="1"/>
  <c r="T1833" i="1"/>
  <c r="AF1833" i="1" s="1"/>
  <c r="S1834" i="1"/>
  <c r="AB1899" i="1" l="1"/>
  <c r="AC1839" i="1"/>
  <c r="AE1839" i="1" s="1"/>
  <c r="G1839" i="1"/>
  <c r="X1897" i="1"/>
  <c r="K1897" i="1"/>
  <c r="A1898" i="1"/>
  <c r="AG1833" i="1"/>
  <c r="M1840" i="1"/>
  <c r="N1840" i="1" s="1"/>
  <c r="L1841" i="1"/>
  <c r="J1837" i="1"/>
  <c r="Q1837" i="1"/>
  <c r="Q1838" i="1" s="1"/>
  <c r="Q1839" i="1" s="1"/>
  <c r="Q1840" i="1" s="1"/>
  <c r="P1838" i="1"/>
  <c r="P1839" i="1" s="1"/>
  <c r="P1840" i="1" s="1"/>
  <c r="U1834" i="1"/>
  <c r="W1834" i="1" s="1"/>
  <c r="T1834" i="1"/>
  <c r="AF1834" i="1" s="1"/>
  <c r="S1835" i="1"/>
  <c r="F1838" i="1"/>
  <c r="O1838" i="1" s="1"/>
  <c r="I1897" i="1"/>
  <c r="H1897" i="1" s="1"/>
  <c r="Y1896" i="1"/>
  <c r="C1897" i="1"/>
  <c r="Z1896" i="1"/>
  <c r="AA1896" i="1" s="1"/>
  <c r="AH1896" i="1" s="1"/>
  <c r="AJ1897" i="1"/>
  <c r="S1836" i="1"/>
  <c r="V1836" i="1"/>
  <c r="R1838" i="1" l="1"/>
  <c r="V1838" i="1" s="1"/>
  <c r="R1837" i="1"/>
  <c r="V1837" i="1" s="1"/>
  <c r="J1838" i="1"/>
  <c r="C1898" i="1"/>
  <c r="Y1897" i="1"/>
  <c r="Z1897" i="1"/>
  <c r="AJ1898" i="1"/>
  <c r="I1898" i="1"/>
  <c r="H1898" i="1" s="1"/>
  <c r="AB1900" i="1"/>
  <c r="U1836" i="1"/>
  <c r="W1836" i="1" s="1"/>
  <c r="T1836" i="1"/>
  <c r="S1837" i="1"/>
  <c r="U1835" i="1"/>
  <c r="W1835" i="1" s="1"/>
  <c r="T1835" i="1"/>
  <c r="AF1835" i="1" s="1"/>
  <c r="X1898" i="1"/>
  <c r="A1899" i="1"/>
  <c r="K1898" i="1"/>
  <c r="AC1840" i="1"/>
  <c r="AE1840" i="1" s="1"/>
  <c r="G1840" i="1"/>
  <c r="F1839" i="1"/>
  <c r="AG1834" i="1"/>
  <c r="B1834" i="1" s="1"/>
  <c r="M1841" i="1"/>
  <c r="N1841" i="1" s="1"/>
  <c r="P1841" i="1"/>
  <c r="Q1841" i="1"/>
  <c r="L1842" i="1"/>
  <c r="B1833" i="1"/>
  <c r="M1842" i="1" l="1"/>
  <c r="N1842" i="1" s="1"/>
  <c r="P1842" i="1"/>
  <c r="Q1842" i="1"/>
  <c r="L1843" i="1"/>
  <c r="AG1836" i="1"/>
  <c r="B1836" i="1" s="1"/>
  <c r="O1839" i="1"/>
  <c r="R1839" i="1" s="1"/>
  <c r="V1839" i="1" s="1"/>
  <c r="K1899" i="1"/>
  <c r="A1900" i="1"/>
  <c r="X1899" i="1"/>
  <c r="AG1835" i="1"/>
  <c r="B1835" i="1" s="1"/>
  <c r="F1840" i="1"/>
  <c r="U1837" i="1"/>
  <c r="W1837" i="1" s="1"/>
  <c r="T1837" i="1"/>
  <c r="AF1837" i="1" s="1"/>
  <c r="S1838" i="1"/>
  <c r="AB1901" i="1"/>
  <c r="AC1841" i="1"/>
  <c r="AE1841" i="1" s="1"/>
  <c r="G1841" i="1"/>
  <c r="J1839" i="1"/>
  <c r="Y1898" i="1"/>
  <c r="Z1898" i="1"/>
  <c r="AA1898" i="1" s="1"/>
  <c r="AH1898" i="1" s="1"/>
  <c r="C1899" i="1"/>
  <c r="I1899" i="1"/>
  <c r="H1899" i="1" s="1"/>
  <c r="AJ1899" i="1"/>
  <c r="AF1836" i="1"/>
  <c r="AA1836" i="1"/>
  <c r="Z1899" i="1" l="1"/>
  <c r="AA1899" i="1" s="1"/>
  <c r="AH1899" i="1" s="1"/>
  <c r="AJ1900" i="1"/>
  <c r="I1900" i="1"/>
  <c r="H1900" i="1" s="1"/>
  <c r="Y1899" i="1"/>
  <c r="C1900" i="1"/>
  <c r="AG1837" i="1"/>
  <c r="X1900" i="1"/>
  <c r="K1900" i="1"/>
  <c r="A1901" i="1"/>
  <c r="M1843" i="1"/>
  <c r="N1843" i="1" s="1"/>
  <c r="P1843" i="1"/>
  <c r="Q1843" i="1"/>
  <c r="L1844" i="1"/>
  <c r="AB1902" i="1"/>
  <c r="J1840" i="1"/>
  <c r="AH1836" i="1"/>
  <c r="F1841" i="1"/>
  <c r="J1841" i="1" s="1"/>
  <c r="U1838" i="1"/>
  <c r="W1838" i="1" s="1"/>
  <c r="T1838" i="1"/>
  <c r="AF1838" i="1" s="1"/>
  <c r="S1839" i="1"/>
  <c r="O1840" i="1"/>
  <c r="R1840" i="1" s="1"/>
  <c r="V1840" i="1" s="1"/>
  <c r="AC1842" i="1"/>
  <c r="AE1842" i="1" s="1"/>
  <c r="G1842" i="1"/>
  <c r="O1841" i="1" l="1"/>
  <c r="R1841" i="1" s="1"/>
  <c r="V1841" i="1" s="1"/>
  <c r="AG1838" i="1"/>
  <c r="B1838" i="1" s="1"/>
  <c r="AC1843" i="1"/>
  <c r="AE1843" i="1" s="1"/>
  <c r="G1843" i="1"/>
  <c r="C1901" i="1"/>
  <c r="Y1900" i="1"/>
  <c r="AJ1901" i="1"/>
  <c r="Z1900" i="1"/>
  <c r="AA1900" i="1" s="1"/>
  <c r="AH1900" i="1" s="1"/>
  <c r="I1901" i="1"/>
  <c r="H1901" i="1" s="1"/>
  <c r="AB1903" i="1"/>
  <c r="U1839" i="1"/>
  <c r="W1839" i="1" s="1"/>
  <c r="T1839" i="1"/>
  <c r="AF1839" i="1" s="1"/>
  <c r="S1840" i="1"/>
  <c r="M1844" i="1"/>
  <c r="N1844" i="1" s="1"/>
  <c r="P1844" i="1"/>
  <c r="Q1844" i="1"/>
  <c r="L1845" i="1"/>
  <c r="F1842" i="1"/>
  <c r="J1842" i="1" s="1"/>
  <c r="A1902" i="1"/>
  <c r="X1901" i="1"/>
  <c r="K1901" i="1"/>
  <c r="B1837" i="1"/>
  <c r="O1842" i="1" l="1"/>
  <c r="R1842" i="1" s="1"/>
  <c r="V1842" i="1" s="1"/>
  <c r="AC1844" i="1"/>
  <c r="AE1844" i="1" s="1"/>
  <c r="G1844" i="1"/>
  <c r="AG1839" i="1"/>
  <c r="B1839" i="1" s="1"/>
  <c r="Y1901" i="1"/>
  <c r="AJ1902" i="1"/>
  <c r="I1902" i="1"/>
  <c r="H1902" i="1" s="1"/>
  <c r="Z1901" i="1"/>
  <c r="AA1901" i="1" s="1"/>
  <c r="AH1901" i="1" s="1"/>
  <c r="C1902" i="1"/>
  <c r="M1845" i="1"/>
  <c r="N1845" i="1" s="1"/>
  <c r="P1845" i="1"/>
  <c r="Q1845" i="1"/>
  <c r="L1846" i="1"/>
  <c r="K1902" i="1"/>
  <c r="X1902" i="1"/>
  <c r="A1903" i="1"/>
  <c r="U1840" i="1"/>
  <c r="W1840" i="1" s="1"/>
  <c r="T1840" i="1"/>
  <c r="AF1840" i="1" s="1"/>
  <c r="S1841" i="1"/>
  <c r="AB1904" i="1"/>
  <c r="F1843" i="1"/>
  <c r="J1843" i="1" s="1"/>
  <c r="O1843" i="1" l="1"/>
  <c r="R1843" i="1" s="1"/>
  <c r="V1843" i="1" s="1"/>
  <c r="AG1840" i="1"/>
  <c r="U1841" i="1"/>
  <c r="W1841" i="1" s="1"/>
  <c r="T1841" i="1"/>
  <c r="AF1841" i="1" s="1"/>
  <c r="S1842" i="1"/>
  <c r="AB1905" i="1"/>
  <c r="X1903" i="1"/>
  <c r="A1904" i="1"/>
  <c r="K1903" i="1"/>
  <c r="AC1845" i="1"/>
  <c r="AE1845" i="1" s="1"/>
  <c r="G1845" i="1"/>
  <c r="Y1902" i="1"/>
  <c r="AJ1903" i="1"/>
  <c r="Z1902" i="1"/>
  <c r="AA1902" i="1" s="1"/>
  <c r="AH1902" i="1" s="1"/>
  <c r="C1903" i="1"/>
  <c r="I1903" i="1"/>
  <c r="H1903" i="1" s="1"/>
  <c r="M1846" i="1"/>
  <c r="N1846" i="1" s="1"/>
  <c r="P1846" i="1"/>
  <c r="Q1846" i="1"/>
  <c r="L1847" i="1"/>
  <c r="F1844" i="1"/>
  <c r="J1844" i="1" s="1"/>
  <c r="O1844" i="1" l="1"/>
  <c r="R1844" i="1" s="1"/>
  <c r="V1844" i="1" s="1"/>
  <c r="F1845" i="1"/>
  <c r="O1845" i="1" s="1"/>
  <c r="R1845" i="1" s="1"/>
  <c r="V1845" i="1" s="1"/>
  <c r="U1842" i="1"/>
  <c r="W1842" i="1" s="1"/>
  <c r="T1842" i="1"/>
  <c r="AF1842" i="1" s="1"/>
  <c r="S1843" i="1"/>
  <c r="AJ1904" i="1"/>
  <c r="Z1903" i="1"/>
  <c r="AA1903" i="1" s="1"/>
  <c r="AH1903" i="1" s="1"/>
  <c r="C1904" i="1"/>
  <c r="Y1903" i="1"/>
  <c r="I1904" i="1"/>
  <c r="H1904" i="1" s="1"/>
  <c r="AC1846" i="1"/>
  <c r="AE1846" i="1" s="1"/>
  <c r="G1846" i="1"/>
  <c r="AG1841" i="1"/>
  <c r="B1841" i="1" s="1"/>
  <c r="M1847" i="1"/>
  <c r="N1847" i="1" s="1"/>
  <c r="P1847" i="1"/>
  <c r="Q1847" i="1"/>
  <c r="L1848" i="1"/>
  <c r="K1904" i="1"/>
  <c r="X1904" i="1"/>
  <c r="A1905" i="1"/>
  <c r="AB1906" i="1"/>
  <c r="B1840" i="1"/>
  <c r="J1845" i="1" l="1"/>
  <c r="Y1904" i="1"/>
  <c r="C1905" i="1"/>
  <c r="Z1904" i="1"/>
  <c r="AA1904" i="1" s="1"/>
  <c r="AH1904" i="1" s="1"/>
  <c r="AJ1905" i="1"/>
  <c r="I1905" i="1"/>
  <c r="H1905" i="1" s="1"/>
  <c r="F1846" i="1"/>
  <c r="O1846" i="1" s="1"/>
  <c r="R1846" i="1" s="1"/>
  <c r="V1846" i="1" s="1"/>
  <c r="AG1842" i="1"/>
  <c r="B1842" i="1" s="1"/>
  <c r="AC1847" i="1"/>
  <c r="AE1847" i="1" s="1"/>
  <c r="G1847" i="1"/>
  <c r="AB1907" i="1"/>
  <c r="K1905" i="1"/>
  <c r="A1906" i="1"/>
  <c r="X1905" i="1"/>
  <c r="M1848" i="1"/>
  <c r="N1848" i="1" s="1"/>
  <c r="P1848" i="1"/>
  <c r="Q1848" i="1"/>
  <c r="L1849" i="1"/>
  <c r="U1843" i="1"/>
  <c r="W1843" i="1" s="1"/>
  <c r="T1843" i="1"/>
  <c r="AF1843" i="1" s="1"/>
  <c r="S1844" i="1"/>
  <c r="U1844" i="1" l="1"/>
  <c r="W1844" i="1" s="1"/>
  <c r="T1844" i="1"/>
  <c r="AF1844" i="1" s="1"/>
  <c r="S1845" i="1"/>
  <c r="X1906" i="1"/>
  <c r="K1906" i="1"/>
  <c r="A1907" i="1"/>
  <c r="AC1848" i="1"/>
  <c r="AE1848" i="1" s="1"/>
  <c r="G1848" i="1"/>
  <c r="J1846" i="1"/>
  <c r="AG1843" i="1"/>
  <c r="B1843" i="1" s="1"/>
  <c r="M1849" i="1"/>
  <c r="N1849" i="1" s="1"/>
  <c r="P1849" i="1"/>
  <c r="Q1849" i="1"/>
  <c r="L1850" i="1"/>
  <c r="Y1905" i="1"/>
  <c r="I1906" i="1"/>
  <c r="H1906" i="1" s="1"/>
  <c r="AJ1906" i="1"/>
  <c r="Z1905" i="1"/>
  <c r="AA1905" i="1" s="1"/>
  <c r="AH1905" i="1" s="1"/>
  <c r="C1906" i="1"/>
  <c r="AB1908" i="1"/>
  <c r="F1847" i="1"/>
  <c r="J1847" i="1" s="1"/>
  <c r="AC1849" i="1" l="1"/>
  <c r="AE1849" i="1" s="1"/>
  <c r="G1849" i="1"/>
  <c r="U1845" i="1"/>
  <c r="W1845" i="1" s="1"/>
  <c r="T1845" i="1"/>
  <c r="AF1845" i="1" s="1"/>
  <c r="S1846" i="1"/>
  <c r="M1850" i="1"/>
  <c r="N1850" i="1" s="1"/>
  <c r="P1850" i="1"/>
  <c r="Q1850" i="1"/>
  <c r="L1851" i="1"/>
  <c r="K1907" i="1"/>
  <c r="X1907" i="1"/>
  <c r="A1908" i="1"/>
  <c r="AB1909" i="1"/>
  <c r="F1848" i="1"/>
  <c r="O1848" i="1" s="1"/>
  <c r="R1848" i="1" s="1"/>
  <c r="V1848" i="1" s="1"/>
  <c r="AG1844" i="1"/>
  <c r="B1844" i="1" s="1"/>
  <c r="O1847" i="1"/>
  <c r="R1847" i="1" s="1"/>
  <c r="V1847" i="1" s="1"/>
  <c r="Z1906" i="1"/>
  <c r="AA1906" i="1" s="1"/>
  <c r="AH1906" i="1" s="1"/>
  <c r="C1907" i="1"/>
  <c r="I1907" i="1"/>
  <c r="H1907" i="1" s="1"/>
  <c r="AJ1907" i="1"/>
  <c r="Y1906" i="1"/>
  <c r="Y1907" i="1" l="1"/>
  <c r="C1908" i="1"/>
  <c r="Z1907" i="1"/>
  <c r="AA1907" i="1" s="1"/>
  <c r="AH1907" i="1" s="1"/>
  <c r="AJ1908" i="1"/>
  <c r="I1908" i="1"/>
  <c r="H1908" i="1" s="1"/>
  <c r="AC1850" i="1"/>
  <c r="AE1850" i="1" s="1"/>
  <c r="G1850" i="1"/>
  <c r="AG1845" i="1"/>
  <c r="AB1910" i="1"/>
  <c r="J1848" i="1"/>
  <c r="A1909" i="1"/>
  <c r="K1908" i="1"/>
  <c r="X1908" i="1"/>
  <c r="M1851" i="1"/>
  <c r="N1851" i="1" s="1"/>
  <c r="P1851" i="1"/>
  <c r="Q1851" i="1"/>
  <c r="L1852" i="1"/>
  <c r="U1846" i="1"/>
  <c r="W1846" i="1" s="1"/>
  <c r="T1846" i="1"/>
  <c r="AF1846" i="1" s="1"/>
  <c r="S1847" i="1"/>
  <c r="F1849" i="1"/>
  <c r="J1849" i="1" s="1"/>
  <c r="O1849" i="1" l="1"/>
  <c r="R1849" i="1" s="1"/>
  <c r="V1849" i="1" s="1"/>
  <c r="M1852" i="1"/>
  <c r="N1852" i="1" s="1"/>
  <c r="P1852" i="1"/>
  <c r="Q1852" i="1"/>
  <c r="L1853" i="1"/>
  <c r="Y1908" i="1"/>
  <c r="C1909" i="1"/>
  <c r="Z1908" i="1"/>
  <c r="AA1908" i="1" s="1"/>
  <c r="AH1908" i="1" s="1"/>
  <c r="AJ1909" i="1"/>
  <c r="I1909" i="1"/>
  <c r="H1909" i="1" s="1"/>
  <c r="AB1911" i="1"/>
  <c r="AG1846" i="1"/>
  <c r="F1850" i="1"/>
  <c r="O1850" i="1" s="1"/>
  <c r="R1850" i="1" s="1"/>
  <c r="V1850" i="1" s="1"/>
  <c r="U1847" i="1"/>
  <c r="W1847" i="1" s="1"/>
  <c r="T1847" i="1"/>
  <c r="AF1847" i="1" s="1"/>
  <c r="S1848" i="1"/>
  <c r="AC1851" i="1"/>
  <c r="AE1851" i="1" s="1"/>
  <c r="G1851" i="1"/>
  <c r="A1910" i="1"/>
  <c r="K1909" i="1"/>
  <c r="X1909" i="1"/>
  <c r="B1845" i="1"/>
  <c r="X1910" i="1" l="1"/>
  <c r="A1911" i="1"/>
  <c r="K1910" i="1"/>
  <c r="U1848" i="1"/>
  <c r="W1848" i="1" s="1"/>
  <c r="T1848" i="1"/>
  <c r="AF1848" i="1" s="1"/>
  <c r="S1849" i="1"/>
  <c r="J1850" i="1"/>
  <c r="Y1909" i="1"/>
  <c r="AJ1910" i="1"/>
  <c r="Z1909" i="1"/>
  <c r="AA1909" i="1" s="1"/>
  <c r="AH1909" i="1" s="1"/>
  <c r="I1910" i="1"/>
  <c r="H1910" i="1" s="1"/>
  <c r="C1910" i="1"/>
  <c r="F1851" i="1"/>
  <c r="J1851" i="1" s="1"/>
  <c r="AG1847" i="1"/>
  <c r="B1847" i="1" s="1"/>
  <c r="AC1852" i="1"/>
  <c r="AE1852" i="1" s="1"/>
  <c r="G1852" i="1"/>
  <c r="B1846" i="1"/>
  <c r="AB1912" i="1"/>
  <c r="M1853" i="1"/>
  <c r="N1853" i="1" s="1"/>
  <c r="P1853" i="1"/>
  <c r="Q1853" i="1"/>
  <c r="L1854" i="1"/>
  <c r="O1851" i="1" l="1"/>
  <c r="R1851" i="1" s="1"/>
  <c r="V1851" i="1" s="1"/>
  <c r="AB1913" i="1"/>
  <c r="F1852" i="1"/>
  <c r="AG1848" i="1"/>
  <c r="B1848" i="1" s="1"/>
  <c r="Z1910" i="1"/>
  <c r="AA1910" i="1" s="1"/>
  <c r="AH1910" i="1" s="1"/>
  <c r="AJ1911" i="1"/>
  <c r="I1911" i="1"/>
  <c r="H1911" i="1" s="1"/>
  <c r="Y1910" i="1"/>
  <c r="C1911" i="1"/>
  <c r="AC1853" i="1"/>
  <c r="AE1853" i="1" s="1"/>
  <c r="G1853" i="1"/>
  <c r="M1854" i="1"/>
  <c r="N1854" i="1" s="1"/>
  <c r="P1854" i="1"/>
  <c r="Q1854" i="1"/>
  <c r="L1855" i="1"/>
  <c r="U1849" i="1"/>
  <c r="W1849" i="1" s="1"/>
  <c r="T1849" i="1"/>
  <c r="AF1849" i="1" s="1"/>
  <c r="S1850" i="1"/>
  <c r="X1911" i="1"/>
  <c r="K1911" i="1"/>
  <c r="A1912" i="1"/>
  <c r="C1912" i="1" l="1"/>
  <c r="Y1911" i="1"/>
  <c r="AJ1912" i="1"/>
  <c r="I1912" i="1"/>
  <c r="H1912" i="1" s="1"/>
  <c r="Z1911" i="1"/>
  <c r="AA1911" i="1" s="1"/>
  <c r="AH1911" i="1" s="1"/>
  <c r="AG1849" i="1"/>
  <c r="B1849" i="1" s="1"/>
  <c r="O1852" i="1"/>
  <c r="R1852" i="1" s="1"/>
  <c r="V1852" i="1" s="1"/>
  <c r="AC1854" i="1"/>
  <c r="AE1854" i="1" s="1"/>
  <c r="G1854" i="1"/>
  <c r="F1853" i="1"/>
  <c r="J1853" i="1" s="1"/>
  <c r="AB1914" i="1"/>
  <c r="A1913" i="1"/>
  <c r="K1912" i="1"/>
  <c r="X1912" i="1"/>
  <c r="U1850" i="1"/>
  <c r="W1850" i="1" s="1"/>
  <c r="T1850" i="1"/>
  <c r="AF1850" i="1" s="1"/>
  <c r="S1851" i="1"/>
  <c r="M1855" i="1"/>
  <c r="N1855" i="1" s="1"/>
  <c r="P1855" i="1"/>
  <c r="Q1855" i="1"/>
  <c r="L1856" i="1"/>
  <c r="J1852" i="1"/>
  <c r="Y1912" i="1" l="1"/>
  <c r="C1913" i="1"/>
  <c r="I1913" i="1"/>
  <c r="H1913" i="1" s="1"/>
  <c r="Z1912" i="1"/>
  <c r="AA1912" i="1" s="1"/>
  <c r="AH1912" i="1" s="1"/>
  <c r="AJ1913" i="1"/>
  <c r="AC1855" i="1"/>
  <c r="AE1855" i="1" s="1"/>
  <c r="G1855" i="1"/>
  <c r="M1856" i="1"/>
  <c r="N1856" i="1" s="1"/>
  <c r="P1856" i="1"/>
  <c r="Q1856" i="1"/>
  <c r="L1857" i="1"/>
  <c r="U1851" i="1"/>
  <c r="W1851" i="1" s="1"/>
  <c r="T1851" i="1"/>
  <c r="AF1851" i="1" s="1"/>
  <c r="S1852" i="1"/>
  <c r="AB1915" i="1"/>
  <c r="F1854" i="1"/>
  <c r="J1854" i="1" s="1"/>
  <c r="AG1850" i="1"/>
  <c r="B1850" i="1" s="1"/>
  <c r="A1914" i="1"/>
  <c r="K1913" i="1"/>
  <c r="X1913" i="1"/>
  <c r="O1853" i="1"/>
  <c r="R1853" i="1" s="1"/>
  <c r="V1853" i="1" s="1"/>
  <c r="U1852" i="1" l="1"/>
  <c r="W1852" i="1" s="1"/>
  <c r="T1852" i="1"/>
  <c r="AF1852" i="1" s="1"/>
  <c r="S1853" i="1"/>
  <c r="A1915" i="1"/>
  <c r="X1914" i="1"/>
  <c r="K1914" i="1"/>
  <c r="AC1856" i="1"/>
  <c r="AE1856" i="1" s="1"/>
  <c r="G1856" i="1"/>
  <c r="AG1851" i="1"/>
  <c r="B1851" i="1" s="1"/>
  <c r="Y1913" i="1"/>
  <c r="C1914" i="1"/>
  <c r="Z1913" i="1"/>
  <c r="AA1913" i="1" s="1"/>
  <c r="AH1913" i="1" s="1"/>
  <c r="AJ1914" i="1"/>
  <c r="I1914" i="1"/>
  <c r="H1914" i="1" s="1"/>
  <c r="O1854" i="1"/>
  <c r="R1854" i="1" s="1"/>
  <c r="V1854" i="1" s="1"/>
  <c r="AB1916" i="1"/>
  <c r="M1857" i="1"/>
  <c r="N1857" i="1" s="1"/>
  <c r="P1857" i="1"/>
  <c r="Q1857" i="1"/>
  <c r="L1858" i="1"/>
  <c r="F1855" i="1"/>
  <c r="M1858" i="1" l="1"/>
  <c r="N1858" i="1" s="1"/>
  <c r="P1858" i="1"/>
  <c r="Q1858" i="1"/>
  <c r="L1859" i="1"/>
  <c r="AB1917" i="1"/>
  <c r="F1856" i="1"/>
  <c r="O1856" i="1" s="1"/>
  <c r="R1856" i="1" s="1"/>
  <c r="V1856" i="1" s="1"/>
  <c r="U1853" i="1"/>
  <c r="W1853" i="1" s="1"/>
  <c r="T1853" i="1"/>
  <c r="AF1853" i="1" s="1"/>
  <c r="S1854" i="1"/>
  <c r="J1855" i="1"/>
  <c r="AJ1915" i="1"/>
  <c r="Y1914" i="1"/>
  <c r="C1915" i="1"/>
  <c r="Z1914" i="1"/>
  <c r="AA1914" i="1" s="1"/>
  <c r="AH1914" i="1" s="1"/>
  <c r="I1915" i="1"/>
  <c r="H1915" i="1" s="1"/>
  <c r="O1855" i="1"/>
  <c r="R1855" i="1" s="1"/>
  <c r="V1855" i="1" s="1"/>
  <c r="K1915" i="1"/>
  <c r="A1916" i="1"/>
  <c r="X1915" i="1"/>
  <c r="AG1852" i="1"/>
  <c r="B1852" i="1" s="1"/>
  <c r="AC1857" i="1"/>
  <c r="AE1857" i="1" s="1"/>
  <c r="G1857" i="1"/>
  <c r="U1854" i="1" l="1"/>
  <c r="W1854" i="1" s="1"/>
  <c r="T1854" i="1"/>
  <c r="AF1854" i="1" s="1"/>
  <c r="S1855" i="1"/>
  <c r="F1857" i="1"/>
  <c r="O1857" i="1" s="1"/>
  <c r="R1857" i="1" s="1"/>
  <c r="V1857" i="1" s="1"/>
  <c r="Z1915" i="1"/>
  <c r="AA1915" i="1" s="1"/>
  <c r="AH1915" i="1" s="1"/>
  <c r="C1916" i="1"/>
  <c r="I1916" i="1"/>
  <c r="H1916" i="1" s="1"/>
  <c r="Y1915" i="1"/>
  <c r="AJ1916" i="1"/>
  <c r="AG1853" i="1"/>
  <c r="B1853" i="1" s="1"/>
  <c r="AB1918" i="1"/>
  <c r="AC1858" i="1"/>
  <c r="AE1858" i="1" s="1"/>
  <c r="G1858" i="1"/>
  <c r="X1916" i="1"/>
  <c r="A1917" i="1"/>
  <c r="K1916" i="1"/>
  <c r="J1856" i="1"/>
  <c r="M1859" i="1"/>
  <c r="N1859" i="1" s="1"/>
  <c r="P1859" i="1"/>
  <c r="Q1859" i="1"/>
  <c r="L1860" i="1"/>
  <c r="M1860" i="1" l="1"/>
  <c r="N1860" i="1" s="1"/>
  <c r="P1860" i="1"/>
  <c r="Q1860" i="1"/>
  <c r="L1861" i="1"/>
  <c r="AC1859" i="1"/>
  <c r="AE1859" i="1" s="1"/>
  <c r="G1859" i="1"/>
  <c r="F1858" i="1"/>
  <c r="J1858" i="1" s="1"/>
  <c r="U1855" i="1"/>
  <c r="W1855" i="1" s="1"/>
  <c r="T1855" i="1"/>
  <c r="AF1855" i="1" s="1"/>
  <c r="S1856" i="1"/>
  <c r="K1917" i="1"/>
  <c r="X1917" i="1"/>
  <c r="A1918" i="1"/>
  <c r="Z1916" i="1"/>
  <c r="AA1916" i="1" s="1"/>
  <c r="AH1916" i="1" s="1"/>
  <c r="C1917" i="1"/>
  <c r="I1917" i="1"/>
  <c r="H1917" i="1" s="1"/>
  <c r="AJ1917" i="1"/>
  <c r="Y1916" i="1"/>
  <c r="AB1919" i="1"/>
  <c r="J1857" i="1"/>
  <c r="AG1854" i="1"/>
  <c r="O1858" i="1" l="1"/>
  <c r="R1858" i="1" s="1"/>
  <c r="V1858" i="1" s="1"/>
  <c r="A1919" i="1"/>
  <c r="X1918" i="1"/>
  <c r="K1918" i="1"/>
  <c r="F1859" i="1"/>
  <c r="J1859" i="1" s="1"/>
  <c r="AB1920" i="1"/>
  <c r="AC1860" i="1"/>
  <c r="AE1860" i="1" s="1"/>
  <c r="G1860" i="1"/>
  <c r="U1856" i="1"/>
  <c r="W1856" i="1" s="1"/>
  <c r="T1856" i="1"/>
  <c r="AF1856" i="1" s="1"/>
  <c r="S1857" i="1"/>
  <c r="C1918" i="1"/>
  <c r="Y1917" i="1"/>
  <c r="AJ1918" i="1"/>
  <c r="Z1917" i="1"/>
  <c r="AA1917" i="1" s="1"/>
  <c r="AH1917" i="1" s="1"/>
  <c r="I1918" i="1"/>
  <c r="H1918" i="1" s="1"/>
  <c r="M1861" i="1"/>
  <c r="N1861" i="1" s="1"/>
  <c r="P1861" i="1"/>
  <c r="Q1861" i="1"/>
  <c r="L1862" i="1"/>
  <c r="B1854" i="1"/>
  <c r="AG1855" i="1"/>
  <c r="O1859" i="1" l="1"/>
  <c r="R1859" i="1" s="1"/>
  <c r="V1859" i="1" s="1"/>
  <c r="AG1856" i="1"/>
  <c r="AB1921" i="1"/>
  <c r="X1919" i="1"/>
  <c r="K1919" i="1"/>
  <c r="A1920" i="1"/>
  <c r="F1860" i="1"/>
  <c r="J1860" i="1" s="1"/>
  <c r="M1862" i="1"/>
  <c r="N1862" i="1" s="1"/>
  <c r="P1862" i="1"/>
  <c r="Q1862" i="1"/>
  <c r="L1863" i="1"/>
  <c r="U1857" i="1"/>
  <c r="W1857" i="1" s="1"/>
  <c r="T1857" i="1"/>
  <c r="AF1857" i="1" s="1"/>
  <c r="S1858" i="1"/>
  <c r="Y1918" i="1"/>
  <c r="AJ1919" i="1"/>
  <c r="Z1918" i="1"/>
  <c r="AA1918" i="1" s="1"/>
  <c r="AH1918" i="1" s="1"/>
  <c r="C1919" i="1"/>
  <c r="I1919" i="1"/>
  <c r="H1919" i="1" s="1"/>
  <c r="AC1861" i="1"/>
  <c r="AE1861" i="1" s="1"/>
  <c r="G1861" i="1"/>
  <c r="B1855" i="1"/>
  <c r="AC1862" i="1" l="1"/>
  <c r="AE1862" i="1" s="1"/>
  <c r="G1862" i="1"/>
  <c r="O1860" i="1"/>
  <c r="R1860" i="1" s="1"/>
  <c r="V1860" i="1" s="1"/>
  <c r="AB1922" i="1"/>
  <c r="F1861" i="1"/>
  <c r="J1861" i="1" s="1"/>
  <c r="M1863" i="1"/>
  <c r="N1863" i="1" s="1"/>
  <c r="P1863" i="1"/>
  <c r="Q1863" i="1"/>
  <c r="L1864" i="1"/>
  <c r="Z1919" i="1"/>
  <c r="AA1919" i="1" s="1"/>
  <c r="AH1919" i="1" s="1"/>
  <c r="C1920" i="1"/>
  <c r="AJ1920" i="1"/>
  <c r="I1920" i="1"/>
  <c r="H1920" i="1" s="1"/>
  <c r="Y1919" i="1"/>
  <c r="AG1857" i="1"/>
  <c r="B1857" i="1" s="1"/>
  <c r="U1858" i="1"/>
  <c r="W1858" i="1" s="1"/>
  <c r="T1858" i="1"/>
  <c r="AF1858" i="1" s="1"/>
  <c r="S1859" i="1"/>
  <c r="A1921" i="1"/>
  <c r="X1920" i="1"/>
  <c r="K1920" i="1"/>
  <c r="B1856" i="1"/>
  <c r="A1922" i="1" l="1"/>
  <c r="K1921" i="1"/>
  <c r="X1921" i="1"/>
  <c r="AB1923" i="1"/>
  <c r="U1859" i="1"/>
  <c r="W1859" i="1" s="1"/>
  <c r="T1859" i="1"/>
  <c r="AF1859" i="1" s="1"/>
  <c r="S1860" i="1"/>
  <c r="AC1863" i="1"/>
  <c r="AE1863" i="1" s="1"/>
  <c r="G1863" i="1"/>
  <c r="F1862" i="1"/>
  <c r="C1921" i="1"/>
  <c r="Y1920" i="1"/>
  <c r="AJ1921" i="1"/>
  <c r="Z1920" i="1"/>
  <c r="AA1920" i="1" s="1"/>
  <c r="AH1920" i="1" s="1"/>
  <c r="I1921" i="1"/>
  <c r="H1921" i="1" s="1"/>
  <c r="AG1858" i="1"/>
  <c r="B1858" i="1" s="1"/>
  <c r="M1864" i="1"/>
  <c r="N1864" i="1" s="1"/>
  <c r="P1864" i="1"/>
  <c r="Q1864" i="1"/>
  <c r="L1865" i="1"/>
  <c r="O1861" i="1"/>
  <c r="R1861" i="1" s="1"/>
  <c r="V1861" i="1" s="1"/>
  <c r="AC1864" i="1" l="1"/>
  <c r="AE1864" i="1" s="1"/>
  <c r="G1864" i="1"/>
  <c r="U1860" i="1"/>
  <c r="W1860" i="1" s="1"/>
  <c r="T1860" i="1"/>
  <c r="AF1860" i="1" s="1"/>
  <c r="S1861" i="1"/>
  <c r="M1865" i="1"/>
  <c r="N1865" i="1" s="1"/>
  <c r="P1865" i="1"/>
  <c r="Q1865" i="1"/>
  <c r="L1866" i="1"/>
  <c r="F1863" i="1"/>
  <c r="AB1924" i="1"/>
  <c r="O1862" i="1"/>
  <c r="R1862" i="1" s="1"/>
  <c r="V1862" i="1" s="1"/>
  <c r="AG1859" i="1"/>
  <c r="B1859" i="1" s="1"/>
  <c r="X1922" i="1"/>
  <c r="A1923" i="1"/>
  <c r="K1922" i="1"/>
  <c r="J1862" i="1"/>
  <c r="Y1921" i="1"/>
  <c r="C1922" i="1"/>
  <c r="Z1921" i="1"/>
  <c r="AA1921" i="1" s="1"/>
  <c r="AH1921" i="1" s="1"/>
  <c r="AJ1922" i="1"/>
  <c r="I1922" i="1"/>
  <c r="H1922" i="1" s="1"/>
  <c r="X1923" i="1" l="1"/>
  <c r="A1924" i="1"/>
  <c r="K1923" i="1"/>
  <c r="AG1860" i="1"/>
  <c r="B1860" i="1" s="1"/>
  <c r="AC1865" i="1"/>
  <c r="AE1865" i="1" s="1"/>
  <c r="G1865" i="1"/>
  <c r="I1923" i="1"/>
  <c r="H1923" i="1" s="1"/>
  <c r="Y1922" i="1"/>
  <c r="C1923" i="1"/>
  <c r="Z1922" i="1"/>
  <c r="AA1922" i="1" s="1"/>
  <c r="AH1922" i="1" s="1"/>
  <c r="AJ1923" i="1"/>
  <c r="O1863" i="1"/>
  <c r="R1863" i="1" s="1"/>
  <c r="V1863" i="1" s="1"/>
  <c r="M1866" i="1"/>
  <c r="N1866" i="1" s="1"/>
  <c r="P1866" i="1"/>
  <c r="Q1866" i="1"/>
  <c r="L1867" i="1"/>
  <c r="U1861" i="1"/>
  <c r="W1861" i="1" s="1"/>
  <c r="T1861" i="1"/>
  <c r="AF1861" i="1" s="1"/>
  <c r="S1862" i="1"/>
  <c r="F1864" i="1"/>
  <c r="J1864" i="1" s="1"/>
  <c r="AB1925" i="1"/>
  <c r="J1863" i="1"/>
  <c r="AC1866" i="1" l="1"/>
  <c r="AE1866" i="1" s="1"/>
  <c r="G1866" i="1"/>
  <c r="Y1923" i="1"/>
  <c r="I1924" i="1"/>
  <c r="H1924" i="1" s="1"/>
  <c r="Z1923" i="1"/>
  <c r="AA1923" i="1" s="1"/>
  <c r="AH1923" i="1" s="1"/>
  <c r="C1924" i="1"/>
  <c r="AJ1924" i="1"/>
  <c r="AB1926" i="1"/>
  <c r="M1867" i="1"/>
  <c r="N1867" i="1" s="1"/>
  <c r="P1867" i="1"/>
  <c r="Q1867" i="1"/>
  <c r="L1868" i="1"/>
  <c r="U1862" i="1"/>
  <c r="W1862" i="1" s="1"/>
  <c r="T1862" i="1"/>
  <c r="AF1862" i="1" s="1"/>
  <c r="S1863" i="1"/>
  <c r="K1924" i="1"/>
  <c r="A1925" i="1"/>
  <c r="X1924" i="1"/>
  <c r="AG1861" i="1"/>
  <c r="O1864" i="1"/>
  <c r="R1864" i="1" s="1"/>
  <c r="V1864" i="1" s="1"/>
  <c r="F1865" i="1"/>
  <c r="O1865" i="1" s="1"/>
  <c r="R1865" i="1" s="1"/>
  <c r="V1865" i="1" s="1"/>
  <c r="U1863" i="1" l="1"/>
  <c r="W1863" i="1" s="1"/>
  <c r="T1863" i="1"/>
  <c r="AF1863" i="1" s="1"/>
  <c r="S1864" i="1"/>
  <c r="AC1867" i="1"/>
  <c r="AE1867" i="1" s="1"/>
  <c r="G1867" i="1"/>
  <c r="F1866" i="1"/>
  <c r="X1925" i="1"/>
  <c r="K1925" i="1"/>
  <c r="A1926" i="1"/>
  <c r="B1861" i="1"/>
  <c r="AG1862" i="1"/>
  <c r="B1862" i="1" s="1"/>
  <c r="M1868" i="1"/>
  <c r="N1868" i="1" s="1"/>
  <c r="P1868" i="1"/>
  <c r="Q1868" i="1"/>
  <c r="L1869" i="1"/>
  <c r="AB1927" i="1"/>
  <c r="J1865" i="1"/>
  <c r="Z1924" i="1"/>
  <c r="AA1924" i="1" s="1"/>
  <c r="AH1924" i="1" s="1"/>
  <c r="C1925" i="1"/>
  <c r="Y1924" i="1"/>
  <c r="AJ1925" i="1"/>
  <c r="I1925" i="1"/>
  <c r="H1925" i="1" s="1"/>
  <c r="Z1925" i="1" l="1"/>
  <c r="AA1925" i="1" s="1"/>
  <c r="AH1925" i="1" s="1"/>
  <c r="C1926" i="1"/>
  <c r="I1926" i="1"/>
  <c r="H1926" i="1" s="1"/>
  <c r="Y1925" i="1"/>
  <c r="AJ1926" i="1"/>
  <c r="AC1868" i="1"/>
  <c r="AE1868" i="1" s="1"/>
  <c r="G1868" i="1"/>
  <c r="X1926" i="1"/>
  <c r="K1926" i="1"/>
  <c r="A1927" i="1"/>
  <c r="F1867" i="1"/>
  <c r="O1867" i="1" s="1"/>
  <c r="R1867" i="1" s="1"/>
  <c r="V1867" i="1" s="1"/>
  <c r="AG1863" i="1"/>
  <c r="B1863" i="1" s="1"/>
  <c r="AB1928" i="1"/>
  <c r="M1869" i="1"/>
  <c r="N1869" i="1" s="1"/>
  <c r="L1870" i="1"/>
  <c r="O1866" i="1"/>
  <c r="R1866" i="1" s="1"/>
  <c r="V1866" i="1" s="1"/>
  <c r="J1866" i="1"/>
  <c r="U1864" i="1"/>
  <c r="W1864" i="1" s="1"/>
  <c r="T1864" i="1"/>
  <c r="AF1864" i="1" s="1"/>
  <c r="S1865" i="1"/>
  <c r="J1867" i="1" l="1"/>
  <c r="U1865" i="1"/>
  <c r="W1865" i="1" s="1"/>
  <c r="T1865" i="1"/>
  <c r="AF1865" i="1" s="1"/>
  <c r="S1866" i="1"/>
  <c r="AC1869" i="1"/>
  <c r="AE1869" i="1" s="1"/>
  <c r="G1869" i="1"/>
  <c r="C1927" i="1"/>
  <c r="Y1926" i="1"/>
  <c r="AJ1927" i="1"/>
  <c r="I1927" i="1"/>
  <c r="H1927" i="1" s="1"/>
  <c r="Z1926" i="1"/>
  <c r="AA1926" i="1" s="1"/>
  <c r="AH1926" i="1" s="1"/>
  <c r="M1870" i="1"/>
  <c r="N1870" i="1" s="1"/>
  <c r="L1871" i="1"/>
  <c r="K1927" i="1"/>
  <c r="X1927" i="1"/>
  <c r="A1928" i="1"/>
  <c r="F1868" i="1"/>
  <c r="J1868" i="1" s="1"/>
  <c r="AG1864" i="1"/>
  <c r="B1864" i="1" s="1"/>
  <c r="AB1929" i="1"/>
  <c r="C1928" i="1" l="1"/>
  <c r="AJ1928" i="1"/>
  <c r="I1928" i="1"/>
  <c r="H1928" i="1" s="1"/>
  <c r="Z1927" i="1"/>
  <c r="Y1927" i="1"/>
  <c r="F1869" i="1"/>
  <c r="O1869" i="1" s="1"/>
  <c r="AB1930" i="1"/>
  <c r="AG1865" i="1"/>
  <c r="B1865" i="1" s="1"/>
  <c r="AC1870" i="1"/>
  <c r="AE1870" i="1" s="1"/>
  <c r="G1870" i="1"/>
  <c r="O1868" i="1"/>
  <c r="K1928" i="1"/>
  <c r="A1929" i="1"/>
  <c r="X1928" i="1"/>
  <c r="M1871" i="1"/>
  <c r="N1871" i="1" s="1"/>
  <c r="L1872" i="1"/>
  <c r="U1866" i="1"/>
  <c r="W1866" i="1" s="1"/>
  <c r="T1866" i="1"/>
  <c r="AF1866" i="1" s="1"/>
  <c r="S1867" i="1"/>
  <c r="J1869" i="1" l="1"/>
  <c r="R1868" i="1"/>
  <c r="V1868" i="1" s="1"/>
  <c r="P1869" i="1"/>
  <c r="AG1866" i="1"/>
  <c r="M1872" i="1"/>
  <c r="N1872" i="1" s="1"/>
  <c r="L1873" i="1"/>
  <c r="U1867" i="1"/>
  <c r="W1867" i="1" s="1"/>
  <c r="T1867" i="1"/>
  <c r="AF1867" i="1" s="1"/>
  <c r="S1868" i="1"/>
  <c r="Z1928" i="1"/>
  <c r="AA1928" i="1" s="1"/>
  <c r="AH1928" i="1" s="1"/>
  <c r="C1929" i="1"/>
  <c r="Y1928" i="1"/>
  <c r="I1929" i="1"/>
  <c r="H1929" i="1" s="1"/>
  <c r="AJ1929" i="1"/>
  <c r="X1929" i="1"/>
  <c r="K1929" i="1"/>
  <c r="A1930" i="1"/>
  <c r="AB1931" i="1"/>
  <c r="AC1871" i="1"/>
  <c r="AE1871" i="1" s="1"/>
  <c r="G1871" i="1"/>
  <c r="F1870" i="1"/>
  <c r="O1870" i="1" s="1"/>
  <c r="J1870" i="1" l="1"/>
  <c r="X1930" i="1"/>
  <c r="K1930" i="1"/>
  <c r="A1931" i="1"/>
  <c r="F1871" i="1"/>
  <c r="J1871" i="1" s="1"/>
  <c r="AB1932" i="1"/>
  <c r="U1868" i="1"/>
  <c r="W1868" i="1" s="1"/>
  <c r="T1868" i="1"/>
  <c r="S1869" i="1"/>
  <c r="Y1929" i="1"/>
  <c r="AJ1930" i="1"/>
  <c r="Z1929" i="1"/>
  <c r="AA1929" i="1" s="1"/>
  <c r="AH1929" i="1" s="1"/>
  <c r="I1930" i="1"/>
  <c r="H1930" i="1" s="1"/>
  <c r="C1930" i="1"/>
  <c r="Q1869" i="1"/>
  <c r="P1870" i="1"/>
  <c r="P1871" i="1" s="1"/>
  <c r="P1872" i="1" s="1"/>
  <c r="P1873" i="1" s="1"/>
  <c r="AC1872" i="1"/>
  <c r="AE1872" i="1" s="1"/>
  <c r="G1872" i="1"/>
  <c r="AG1867" i="1"/>
  <c r="B1867" i="1" s="1"/>
  <c r="M1873" i="1"/>
  <c r="N1873" i="1" s="1"/>
  <c r="L1874" i="1"/>
  <c r="B1866" i="1"/>
  <c r="Q1870" i="1" l="1"/>
  <c r="R1869" i="1"/>
  <c r="AG1868" i="1"/>
  <c r="O1871" i="1"/>
  <c r="X1931" i="1"/>
  <c r="A1932" i="1"/>
  <c r="K1931" i="1"/>
  <c r="F1872" i="1"/>
  <c r="O1872" i="1" s="1"/>
  <c r="T1869" i="1"/>
  <c r="AF1869" i="1" s="1"/>
  <c r="S1870" i="1"/>
  <c r="Y1930" i="1"/>
  <c r="Z1930" i="1"/>
  <c r="AA1930" i="1" s="1"/>
  <c r="AH1930" i="1" s="1"/>
  <c r="C1931" i="1"/>
  <c r="I1931" i="1"/>
  <c r="H1931" i="1" s="1"/>
  <c r="AJ1931" i="1"/>
  <c r="AC1873" i="1"/>
  <c r="AE1873" i="1" s="1"/>
  <c r="G1873" i="1"/>
  <c r="M1874" i="1"/>
  <c r="N1874" i="1" s="1"/>
  <c r="P1874" i="1"/>
  <c r="L1875" i="1"/>
  <c r="AF1868" i="1"/>
  <c r="AA1868" i="1"/>
  <c r="AB1933" i="1"/>
  <c r="J1872" i="1" l="1"/>
  <c r="AH1868" i="1"/>
  <c r="M1875" i="1"/>
  <c r="N1875" i="1" s="1"/>
  <c r="P1875" i="1"/>
  <c r="L1876" i="1"/>
  <c r="F1873" i="1"/>
  <c r="J1873" i="1" s="1"/>
  <c r="T1870" i="1"/>
  <c r="AF1870" i="1" s="1"/>
  <c r="S1871" i="1"/>
  <c r="X1932" i="1"/>
  <c r="A1933" i="1"/>
  <c r="K1932" i="1"/>
  <c r="Y1931" i="1"/>
  <c r="C1932" i="1"/>
  <c r="Z1931" i="1"/>
  <c r="AA1931" i="1" s="1"/>
  <c r="AH1931" i="1" s="1"/>
  <c r="AJ1932" i="1"/>
  <c r="I1932" i="1"/>
  <c r="H1932" i="1" s="1"/>
  <c r="AB1934" i="1"/>
  <c r="Q1871" i="1"/>
  <c r="Q1872" i="1" s="1"/>
  <c r="Q1873" i="1" s="1"/>
  <c r="Q1874" i="1" s="1"/>
  <c r="Q1875" i="1" s="1"/>
  <c r="R1870" i="1"/>
  <c r="AC1874" i="1"/>
  <c r="AE1874" i="1" s="1"/>
  <c r="G1874" i="1"/>
  <c r="B1868" i="1"/>
  <c r="R1871" i="1" l="1"/>
  <c r="R1872" i="1"/>
  <c r="M1876" i="1"/>
  <c r="N1876" i="1" s="1"/>
  <c r="P1876" i="1"/>
  <c r="Q1876" i="1"/>
  <c r="L1877" i="1"/>
  <c r="F1874" i="1"/>
  <c r="O1874" i="1" s="1"/>
  <c r="R1874" i="1" s="1"/>
  <c r="AB1935" i="1"/>
  <c r="Z1932" i="1"/>
  <c r="AA1932" i="1" s="1"/>
  <c r="AH1932" i="1" s="1"/>
  <c r="C1933" i="1"/>
  <c r="I1933" i="1"/>
  <c r="H1933" i="1" s="1"/>
  <c r="AJ1933" i="1"/>
  <c r="Y1932" i="1"/>
  <c r="O1873" i="1"/>
  <c r="R1873" i="1" s="1"/>
  <c r="X1933" i="1"/>
  <c r="K1933" i="1"/>
  <c r="A1934" i="1"/>
  <c r="T1871" i="1"/>
  <c r="AF1871" i="1" s="1"/>
  <c r="S1872" i="1"/>
  <c r="AC1875" i="1"/>
  <c r="AE1875" i="1" s="1"/>
  <c r="G1875" i="1"/>
  <c r="F1875" i="1" l="1"/>
  <c r="J1875" i="1" s="1"/>
  <c r="K1934" i="1"/>
  <c r="A1935" i="1"/>
  <c r="X1934" i="1"/>
  <c r="J1874" i="1"/>
  <c r="AB1936" i="1"/>
  <c r="T1872" i="1"/>
  <c r="AF1872" i="1" s="1"/>
  <c r="S1873" i="1"/>
  <c r="AC1876" i="1"/>
  <c r="AE1876" i="1" s="1"/>
  <c r="G1876" i="1"/>
  <c r="Y1933" i="1"/>
  <c r="C1934" i="1"/>
  <c r="Z1933" i="1"/>
  <c r="AA1933" i="1" s="1"/>
  <c r="AH1933" i="1" s="1"/>
  <c r="AJ1934" i="1"/>
  <c r="I1934" i="1"/>
  <c r="H1934" i="1" s="1"/>
  <c r="M1877" i="1"/>
  <c r="N1877" i="1" s="1"/>
  <c r="P1877" i="1"/>
  <c r="Q1877" i="1"/>
  <c r="L1878" i="1"/>
  <c r="O1875" i="1" l="1"/>
  <c r="R1875" i="1" s="1"/>
  <c r="AC1877" i="1"/>
  <c r="AE1877" i="1" s="1"/>
  <c r="G1877" i="1"/>
  <c r="M1878" i="1"/>
  <c r="N1878" i="1" s="1"/>
  <c r="P1878" i="1"/>
  <c r="Q1878" i="1"/>
  <c r="L1879" i="1"/>
  <c r="F1876" i="1"/>
  <c r="J1876" i="1" s="1"/>
  <c r="AB1937" i="1"/>
  <c r="Y1934" i="1"/>
  <c r="I1935" i="1"/>
  <c r="H1935" i="1" s="1"/>
  <c r="Z1934" i="1"/>
  <c r="AA1934" i="1" s="1"/>
  <c r="AH1934" i="1" s="1"/>
  <c r="C1935" i="1"/>
  <c r="AJ1935" i="1"/>
  <c r="T1873" i="1"/>
  <c r="AF1873" i="1" s="1"/>
  <c r="S1874" i="1"/>
  <c r="K1935" i="1"/>
  <c r="A1936" i="1"/>
  <c r="X1935" i="1"/>
  <c r="O1876" i="1" l="1"/>
  <c r="R1876" i="1" s="1"/>
  <c r="AB1938" i="1"/>
  <c r="M1879" i="1"/>
  <c r="N1879" i="1" s="1"/>
  <c r="P1879" i="1"/>
  <c r="Q1879" i="1"/>
  <c r="L1880" i="1"/>
  <c r="Y1935" i="1"/>
  <c r="AJ1936" i="1"/>
  <c r="Z1935" i="1"/>
  <c r="AA1935" i="1" s="1"/>
  <c r="AH1935" i="1" s="1"/>
  <c r="C1936" i="1"/>
  <c r="I1936" i="1"/>
  <c r="H1936" i="1" s="1"/>
  <c r="T1874" i="1"/>
  <c r="AF1874" i="1" s="1"/>
  <c r="S1875" i="1"/>
  <c r="F1877" i="1"/>
  <c r="O1877" i="1" s="1"/>
  <c r="R1877" i="1" s="1"/>
  <c r="K1936" i="1"/>
  <c r="A1937" i="1"/>
  <c r="X1936" i="1"/>
  <c r="AC1878" i="1"/>
  <c r="AE1878" i="1" s="1"/>
  <c r="G1878" i="1"/>
  <c r="J1877" i="1" l="1"/>
  <c r="X1937" i="1"/>
  <c r="A1938" i="1"/>
  <c r="K1937" i="1"/>
  <c r="M1880" i="1"/>
  <c r="N1880" i="1" s="1"/>
  <c r="P1880" i="1"/>
  <c r="Q1880" i="1"/>
  <c r="L1881" i="1"/>
  <c r="F1878" i="1"/>
  <c r="J1878" i="1" s="1"/>
  <c r="T1875" i="1"/>
  <c r="AF1875" i="1" s="1"/>
  <c r="S1876" i="1"/>
  <c r="AB1939" i="1"/>
  <c r="Y1936" i="1"/>
  <c r="AJ1937" i="1"/>
  <c r="I1937" i="1"/>
  <c r="H1937" i="1" s="1"/>
  <c r="Z1936" i="1"/>
  <c r="AA1936" i="1" s="1"/>
  <c r="AH1936" i="1" s="1"/>
  <c r="C1937" i="1"/>
  <c r="AC1879" i="1"/>
  <c r="AE1879" i="1" s="1"/>
  <c r="G1879" i="1"/>
  <c r="AC1880" i="1" l="1"/>
  <c r="AE1880" i="1" s="1"/>
  <c r="G1880" i="1"/>
  <c r="AB1940" i="1"/>
  <c r="F1879" i="1"/>
  <c r="O1879" i="1" s="1"/>
  <c r="R1879" i="1" s="1"/>
  <c r="M1881" i="1"/>
  <c r="N1881" i="1" s="1"/>
  <c r="P1881" i="1"/>
  <c r="Q1881" i="1"/>
  <c r="L1882" i="1"/>
  <c r="A1939" i="1"/>
  <c r="X1938" i="1"/>
  <c r="K1938" i="1"/>
  <c r="T1876" i="1"/>
  <c r="AF1876" i="1" s="1"/>
  <c r="S1877" i="1"/>
  <c r="O1878" i="1"/>
  <c r="R1878" i="1" s="1"/>
  <c r="AJ1938" i="1"/>
  <c r="Y1937" i="1"/>
  <c r="C1938" i="1"/>
  <c r="I1938" i="1"/>
  <c r="H1938" i="1" s="1"/>
  <c r="Z1937" i="1"/>
  <c r="AA1937" i="1" s="1"/>
  <c r="AH1937" i="1" s="1"/>
  <c r="J1879" i="1" l="1"/>
  <c r="AB1941" i="1"/>
  <c r="T1877" i="1"/>
  <c r="AF1877" i="1" s="1"/>
  <c r="S1878" i="1"/>
  <c r="Y1938" i="1"/>
  <c r="Z1938" i="1"/>
  <c r="AA1938" i="1" s="1"/>
  <c r="AH1938" i="1" s="1"/>
  <c r="AJ1939" i="1"/>
  <c r="I1939" i="1"/>
  <c r="H1939" i="1" s="1"/>
  <c r="C1939" i="1"/>
  <c r="F1880" i="1"/>
  <c r="J1880" i="1" s="1"/>
  <c r="AC1881" i="1"/>
  <c r="AE1881" i="1" s="1"/>
  <c r="G1881" i="1"/>
  <c r="X1939" i="1"/>
  <c r="K1939" i="1"/>
  <c r="A1940" i="1"/>
  <c r="M1882" i="1"/>
  <c r="N1882" i="1" s="1"/>
  <c r="P1882" i="1"/>
  <c r="Q1882" i="1"/>
  <c r="L1883" i="1"/>
  <c r="O1880" i="1" l="1"/>
  <c r="R1880" i="1" s="1"/>
  <c r="T1878" i="1"/>
  <c r="AF1878" i="1" s="1"/>
  <c r="S1879" i="1"/>
  <c r="X1940" i="1"/>
  <c r="K1940" i="1"/>
  <c r="A1941" i="1"/>
  <c r="F1881" i="1"/>
  <c r="O1881" i="1" s="1"/>
  <c r="R1881" i="1" s="1"/>
  <c r="AC1882" i="1"/>
  <c r="AE1882" i="1" s="1"/>
  <c r="G1882" i="1"/>
  <c r="AB1942" i="1"/>
  <c r="M1883" i="1"/>
  <c r="N1883" i="1" s="1"/>
  <c r="P1883" i="1"/>
  <c r="Q1883" i="1"/>
  <c r="L1884" i="1"/>
  <c r="Z1939" i="1"/>
  <c r="AA1939" i="1" s="1"/>
  <c r="AH1939" i="1" s="1"/>
  <c r="C1940" i="1"/>
  <c r="Y1939" i="1"/>
  <c r="AJ1940" i="1"/>
  <c r="I1940" i="1"/>
  <c r="H1940" i="1" s="1"/>
  <c r="J1881" i="1" l="1"/>
  <c r="AC1883" i="1"/>
  <c r="AE1883" i="1" s="1"/>
  <c r="G1883" i="1"/>
  <c r="M1884" i="1"/>
  <c r="N1884" i="1" s="1"/>
  <c r="P1884" i="1"/>
  <c r="Q1884" i="1"/>
  <c r="L1885" i="1"/>
  <c r="AB1943" i="1"/>
  <c r="A1942" i="1"/>
  <c r="K1941" i="1"/>
  <c r="X1941" i="1"/>
  <c r="T1879" i="1"/>
  <c r="AF1879" i="1" s="1"/>
  <c r="S1880" i="1"/>
  <c r="F1882" i="1"/>
  <c r="J1882" i="1" s="1"/>
  <c r="Y1940" i="1"/>
  <c r="I1941" i="1"/>
  <c r="H1941" i="1" s="1"/>
  <c r="C1941" i="1"/>
  <c r="Z1940" i="1"/>
  <c r="AA1940" i="1" s="1"/>
  <c r="AH1940" i="1" s="1"/>
  <c r="AJ1941" i="1"/>
  <c r="O1882" i="1" l="1"/>
  <c r="R1882" i="1" s="1"/>
  <c r="AC1884" i="1"/>
  <c r="AE1884" i="1" s="1"/>
  <c r="G1884" i="1"/>
  <c r="X1942" i="1"/>
  <c r="A1943" i="1"/>
  <c r="K1942" i="1"/>
  <c r="M1885" i="1"/>
  <c r="N1885" i="1" s="1"/>
  <c r="P1885" i="1"/>
  <c r="Q1885" i="1"/>
  <c r="L1886" i="1"/>
  <c r="F1883" i="1"/>
  <c r="J1883" i="1" s="1"/>
  <c r="T1880" i="1"/>
  <c r="AF1880" i="1" s="1"/>
  <c r="S1881" i="1"/>
  <c r="AB1944" i="1"/>
  <c r="Z1941" i="1"/>
  <c r="AA1941" i="1" s="1"/>
  <c r="AH1941" i="1" s="1"/>
  <c r="AJ1942" i="1"/>
  <c r="Y1941" i="1"/>
  <c r="C1942" i="1"/>
  <c r="I1942" i="1"/>
  <c r="H1942" i="1" s="1"/>
  <c r="AB1945" i="1" l="1"/>
  <c r="O1883" i="1"/>
  <c r="R1883" i="1" s="1"/>
  <c r="X1943" i="1"/>
  <c r="A1944" i="1"/>
  <c r="K1943" i="1"/>
  <c r="F1884" i="1"/>
  <c r="O1884" i="1" s="1"/>
  <c r="R1884" i="1" s="1"/>
  <c r="AC1885" i="1"/>
  <c r="AE1885" i="1" s="1"/>
  <c r="G1885" i="1"/>
  <c r="Z1942" i="1"/>
  <c r="AA1942" i="1" s="1"/>
  <c r="AH1942" i="1" s="1"/>
  <c r="AJ1943" i="1"/>
  <c r="I1943" i="1"/>
  <c r="H1943" i="1" s="1"/>
  <c r="Y1942" i="1"/>
  <c r="C1943" i="1"/>
  <c r="T1881" i="1"/>
  <c r="AF1881" i="1" s="1"/>
  <c r="S1882" i="1"/>
  <c r="M1886" i="1"/>
  <c r="N1886" i="1" s="1"/>
  <c r="P1886" i="1"/>
  <c r="Q1886" i="1"/>
  <c r="L1887" i="1"/>
  <c r="AC1886" i="1" l="1"/>
  <c r="AE1886" i="1" s="1"/>
  <c r="G1886" i="1"/>
  <c r="J1884" i="1"/>
  <c r="M1887" i="1"/>
  <c r="N1887" i="1" s="1"/>
  <c r="P1887" i="1"/>
  <c r="Q1887" i="1"/>
  <c r="L1888" i="1"/>
  <c r="T1882" i="1"/>
  <c r="AF1882" i="1" s="1"/>
  <c r="S1883" i="1"/>
  <c r="A1945" i="1"/>
  <c r="X1944" i="1"/>
  <c r="K1944" i="1"/>
  <c r="C1944" i="1"/>
  <c r="I1944" i="1"/>
  <c r="H1944" i="1" s="1"/>
  <c r="Z1943" i="1"/>
  <c r="AA1943" i="1" s="1"/>
  <c r="AH1943" i="1" s="1"/>
  <c r="AJ1944" i="1"/>
  <c r="Y1943" i="1"/>
  <c r="AB1946" i="1"/>
  <c r="F1885" i="1"/>
  <c r="J1885" i="1" s="1"/>
  <c r="O1885" i="1" l="1"/>
  <c r="R1885" i="1" s="1"/>
  <c r="I1945" i="1"/>
  <c r="H1945" i="1" s="1"/>
  <c r="Y1944" i="1"/>
  <c r="AJ1945" i="1"/>
  <c r="Z1944" i="1"/>
  <c r="AA1944" i="1" s="1"/>
  <c r="AH1944" i="1" s="1"/>
  <c r="C1945" i="1"/>
  <c r="M1888" i="1"/>
  <c r="N1888" i="1" s="1"/>
  <c r="P1888" i="1"/>
  <c r="Q1888" i="1"/>
  <c r="L1889" i="1"/>
  <c r="X1945" i="1"/>
  <c r="A1946" i="1"/>
  <c r="K1945" i="1"/>
  <c r="F1886" i="1"/>
  <c r="O1886" i="1" s="1"/>
  <c r="R1886" i="1" s="1"/>
  <c r="AB1947" i="1"/>
  <c r="T1883" i="1"/>
  <c r="AF1883" i="1" s="1"/>
  <c r="S1884" i="1"/>
  <c r="AC1887" i="1"/>
  <c r="AE1887" i="1" s="1"/>
  <c r="G1887" i="1"/>
  <c r="T1884" i="1" l="1"/>
  <c r="AF1884" i="1" s="1"/>
  <c r="S1885" i="1"/>
  <c r="Z1945" i="1"/>
  <c r="AA1945" i="1" s="1"/>
  <c r="AH1945" i="1" s="1"/>
  <c r="I1946" i="1"/>
  <c r="H1946" i="1" s="1"/>
  <c r="AJ1946" i="1"/>
  <c r="Y1945" i="1"/>
  <c r="C1946" i="1"/>
  <c r="AC1888" i="1"/>
  <c r="AE1888" i="1" s="1"/>
  <c r="G1888" i="1"/>
  <c r="F1887" i="1"/>
  <c r="O1887" i="1" s="1"/>
  <c r="R1887" i="1" s="1"/>
  <c r="J1886" i="1"/>
  <c r="M1889" i="1"/>
  <c r="N1889" i="1" s="1"/>
  <c r="P1889" i="1"/>
  <c r="Q1889" i="1"/>
  <c r="L1890" i="1"/>
  <c r="AB1948" i="1"/>
  <c r="X1946" i="1"/>
  <c r="K1946" i="1"/>
  <c r="A1947" i="1"/>
  <c r="J1887" i="1" l="1"/>
  <c r="AC1889" i="1"/>
  <c r="AE1889" i="1" s="1"/>
  <c r="G1889" i="1"/>
  <c r="K1947" i="1"/>
  <c r="X1947" i="1"/>
  <c r="A1948" i="1"/>
  <c r="M1890" i="1"/>
  <c r="N1890" i="1" s="1"/>
  <c r="P1890" i="1"/>
  <c r="Q1890" i="1"/>
  <c r="L1891" i="1"/>
  <c r="AB1949" i="1"/>
  <c r="C1947" i="1"/>
  <c r="Z1946" i="1"/>
  <c r="AA1946" i="1" s="1"/>
  <c r="AH1946" i="1" s="1"/>
  <c r="AJ1947" i="1"/>
  <c r="I1947" i="1"/>
  <c r="H1947" i="1" s="1"/>
  <c r="Y1946" i="1"/>
  <c r="F1888" i="1"/>
  <c r="J1888" i="1" s="1"/>
  <c r="T1885" i="1"/>
  <c r="AF1885" i="1" s="1"/>
  <c r="S1886" i="1"/>
  <c r="AC1890" i="1" l="1"/>
  <c r="AE1890" i="1" s="1"/>
  <c r="G1890" i="1"/>
  <c r="AB1950" i="1"/>
  <c r="T1886" i="1"/>
  <c r="AF1886" i="1" s="1"/>
  <c r="S1887" i="1"/>
  <c r="M1891" i="1"/>
  <c r="N1891" i="1" s="1"/>
  <c r="P1891" i="1"/>
  <c r="Q1891" i="1"/>
  <c r="L1892" i="1"/>
  <c r="A1949" i="1"/>
  <c r="X1948" i="1"/>
  <c r="K1948" i="1"/>
  <c r="O1888" i="1"/>
  <c r="R1888" i="1" s="1"/>
  <c r="F1889" i="1"/>
  <c r="J1889" i="1" s="1"/>
  <c r="C1948" i="1"/>
  <c r="Y1947" i="1"/>
  <c r="AJ1948" i="1"/>
  <c r="Z1947" i="1"/>
  <c r="AA1947" i="1" s="1"/>
  <c r="AH1947" i="1" s="1"/>
  <c r="I1948" i="1"/>
  <c r="H1948" i="1" s="1"/>
  <c r="I1949" i="1" l="1"/>
  <c r="H1949" i="1" s="1"/>
  <c r="Y1948" i="1"/>
  <c r="AJ1949" i="1"/>
  <c r="Z1948" i="1"/>
  <c r="AA1948" i="1" s="1"/>
  <c r="AH1948" i="1" s="1"/>
  <c r="C1949" i="1"/>
  <c r="AB1951" i="1"/>
  <c r="AC1891" i="1"/>
  <c r="AE1891" i="1" s="1"/>
  <c r="G1891" i="1"/>
  <c r="F1890" i="1"/>
  <c r="J1890" i="1" s="1"/>
  <c r="O1889" i="1"/>
  <c r="R1889" i="1" s="1"/>
  <c r="M1892" i="1"/>
  <c r="N1892" i="1" s="1"/>
  <c r="P1892" i="1"/>
  <c r="Q1892" i="1"/>
  <c r="L1893" i="1"/>
  <c r="T1887" i="1"/>
  <c r="AF1887" i="1" s="1"/>
  <c r="S1888" i="1"/>
  <c r="X1949" i="1"/>
  <c r="K1949" i="1"/>
  <c r="A1950" i="1"/>
  <c r="O1890" i="1" l="1"/>
  <c r="R1890" i="1" s="1"/>
  <c r="M1893" i="1"/>
  <c r="N1893" i="1" s="1"/>
  <c r="P1893" i="1"/>
  <c r="Q1893" i="1"/>
  <c r="L1894" i="1"/>
  <c r="AB1952" i="1"/>
  <c r="X1950" i="1"/>
  <c r="A1951" i="1"/>
  <c r="K1950" i="1"/>
  <c r="F1891" i="1"/>
  <c r="J1891" i="1" s="1"/>
  <c r="Z1949" i="1"/>
  <c r="AA1949" i="1" s="1"/>
  <c r="AH1949" i="1" s="1"/>
  <c r="C1950" i="1"/>
  <c r="I1950" i="1"/>
  <c r="H1950" i="1" s="1"/>
  <c r="Y1949" i="1"/>
  <c r="AJ1950" i="1"/>
  <c r="T1888" i="1"/>
  <c r="AF1888" i="1" s="1"/>
  <c r="S1889" i="1"/>
  <c r="AC1892" i="1"/>
  <c r="AE1892" i="1" s="1"/>
  <c r="G1892" i="1"/>
  <c r="O1891" i="1" l="1"/>
  <c r="R1891" i="1" s="1"/>
  <c r="AC1893" i="1"/>
  <c r="AE1893" i="1" s="1"/>
  <c r="G1893" i="1"/>
  <c r="T1889" i="1"/>
  <c r="AF1889" i="1" s="1"/>
  <c r="S1890" i="1"/>
  <c r="M1894" i="1"/>
  <c r="N1894" i="1" s="1"/>
  <c r="P1894" i="1"/>
  <c r="Q1894" i="1"/>
  <c r="L1895" i="1"/>
  <c r="AB1953" i="1"/>
  <c r="F1892" i="1"/>
  <c r="O1892" i="1" s="1"/>
  <c r="R1892" i="1" s="1"/>
  <c r="C1951" i="1"/>
  <c r="Z1950" i="1"/>
  <c r="AA1950" i="1" s="1"/>
  <c r="AH1950" i="1" s="1"/>
  <c r="AJ1951" i="1"/>
  <c r="Y1950" i="1"/>
  <c r="I1951" i="1"/>
  <c r="H1951" i="1" s="1"/>
  <c r="K1951" i="1"/>
  <c r="X1951" i="1"/>
  <c r="A1952" i="1"/>
  <c r="J1892" i="1" l="1"/>
  <c r="AC1894" i="1"/>
  <c r="AE1894" i="1" s="1"/>
  <c r="G1894" i="1"/>
  <c r="Y1951" i="1"/>
  <c r="I1952" i="1"/>
  <c r="H1952" i="1" s="1"/>
  <c r="AJ1952" i="1"/>
  <c r="Z1951" i="1"/>
  <c r="AA1951" i="1" s="1"/>
  <c r="AH1951" i="1" s="1"/>
  <c r="C1952" i="1"/>
  <c r="M1895" i="1"/>
  <c r="N1895" i="1" s="1"/>
  <c r="P1895" i="1"/>
  <c r="Q1895" i="1"/>
  <c r="L1896" i="1"/>
  <c r="F1893" i="1"/>
  <c r="J1893" i="1" s="1"/>
  <c r="AB1954" i="1"/>
  <c r="K1952" i="1"/>
  <c r="A1953" i="1"/>
  <c r="X1952" i="1"/>
  <c r="T1890" i="1"/>
  <c r="AF1890" i="1" s="1"/>
  <c r="S1891" i="1"/>
  <c r="AC1895" i="1" l="1"/>
  <c r="AE1895" i="1" s="1"/>
  <c r="G1895" i="1"/>
  <c r="T1891" i="1"/>
  <c r="AF1891" i="1" s="1"/>
  <c r="S1892" i="1"/>
  <c r="M1896" i="1"/>
  <c r="N1896" i="1" s="1"/>
  <c r="P1896" i="1"/>
  <c r="Q1896" i="1"/>
  <c r="L1897" i="1"/>
  <c r="X1953" i="1"/>
  <c r="A1954" i="1"/>
  <c r="K1953" i="1"/>
  <c r="AB1955" i="1"/>
  <c r="O1893" i="1"/>
  <c r="R1893" i="1" s="1"/>
  <c r="F1894" i="1"/>
  <c r="J1894" i="1" s="1"/>
  <c r="Z1952" i="1"/>
  <c r="AA1952" i="1" s="1"/>
  <c r="AH1952" i="1" s="1"/>
  <c r="AJ1953" i="1"/>
  <c r="I1953" i="1"/>
  <c r="H1953" i="1" s="1"/>
  <c r="Y1952" i="1"/>
  <c r="C1953" i="1"/>
  <c r="O1894" i="1" l="1"/>
  <c r="R1894" i="1" s="1"/>
  <c r="AC1896" i="1"/>
  <c r="AE1896" i="1" s="1"/>
  <c r="G1896" i="1"/>
  <c r="F1895" i="1"/>
  <c r="J1895" i="1" s="1"/>
  <c r="AB1956" i="1"/>
  <c r="M1897" i="1"/>
  <c r="N1897" i="1" s="1"/>
  <c r="P1897" i="1"/>
  <c r="Q1897" i="1"/>
  <c r="L1898" i="1"/>
  <c r="T1892" i="1"/>
  <c r="AF1892" i="1" s="1"/>
  <c r="S1893" i="1"/>
  <c r="Y1953" i="1"/>
  <c r="C1954" i="1"/>
  <c r="Z1953" i="1"/>
  <c r="AA1953" i="1" s="1"/>
  <c r="AH1953" i="1" s="1"/>
  <c r="AJ1954" i="1"/>
  <c r="I1954" i="1"/>
  <c r="H1954" i="1" s="1"/>
  <c r="X1954" i="1"/>
  <c r="K1954" i="1"/>
  <c r="A1955" i="1"/>
  <c r="AC1897" i="1" l="1"/>
  <c r="AE1897" i="1" s="1"/>
  <c r="G1897" i="1"/>
  <c r="O1895" i="1"/>
  <c r="R1895" i="1" s="1"/>
  <c r="Y1954" i="1"/>
  <c r="C1955" i="1"/>
  <c r="Z1954" i="1"/>
  <c r="AA1954" i="1" s="1"/>
  <c r="AH1954" i="1" s="1"/>
  <c r="AJ1955" i="1"/>
  <c r="I1955" i="1"/>
  <c r="H1955" i="1" s="1"/>
  <c r="A1956" i="1"/>
  <c r="K1955" i="1"/>
  <c r="X1955" i="1"/>
  <c r="M1898" i="1"/>
  <c r="N1898" i="1" s="1"/>
  <c r="L1899" i="1"/>
  <c r="AB1957" i="1"/>
  <c r="F1896" i="1"/>
  <c r="J1896" i="1" s="1"/>
  <c r="T1893" i="1"/>
  <c r="AF1893" i="1" s="1"/>
  <c r="S1894" i="1"/>
  <c r="O1896" i="1" l="1"/>
  <c r="R1896" i="1" s="1"/>
  <c r="A1957" i="1"/>
  <c r="X1956" i="1"/>
  <c r="K1956" i="1"/>
  <c r="F1897" i="1"/>
  <c r="O1897" i="1" s="1"/>
  <c r="AC1898" i="1"/>
  <c r="AE1898" i="1" s="1"/>
  <c r="G1898" i="1"/>
  <c r="Y1955" i="1"/>
  <c r="C1956" i="1"/>
  <c r="Z1955" i="1"/>
  <c r="AA1955" i="1" s="1"/>
  <c r="AH1955" i="1" s="1"/>
  <c r="AJ1956" i="1"/>
  <c r="I1956" i="1"/>
  <c r="H1956" i="1" s="1"/>
  <c r="AB1958" i="1"/>
  <c r="T1894" i="1"/>
  <c r="AF1894" i="1" s="1"/>
  <c r="S1895" i="1"/>
  <c r="M1899" i="1"/>
  <c r="N1899" i="1" s="1"/>
  <c r="L1900" i="1"/>
  <c r="J1897" i="1" l="1"/>
  <c r="AC1899" i="1"/>
  <c r="AE1899" i="1" s="1"/>
  <c r="G1899" i="1"/>
  <c r="AB1959" i="1"/>
  <c r="R1897" i="1"/>
  <c r="P1898" i="1"/>
  <c r="M1900" i="1"/>
  <c r="N1900" i="1" s="1"/>
  <c r="L1901" i="1"/>
  <c r="T1895" i="1"/>
  <c r="AF1895" i="1" s="1"/>
  <c r="S1896" i="1"/>
  <c r="F1898" i="1"/>
  <c r="J1898" i="1" s="1"/>
  <c r="K1957" i="1"/>
  <c r="X1957" i="1"/>
  <c r="A1958" i="1"/>
  <c r="C1957" i="1"/>
  <c r="I1957" i="1"/>
  <c r="H1957" i="1" s="1"/>
  <c r="Z1956" i="1"/>
  <c r="AA1956" i="1" s="1"/>
  <c r="AH1956" i="1" s="1"/>
  <c r="AJ1957" i="1"/>
  <c r="Y1956" i="1"/>
  <c r="O1898" i="1" l="1"/>
  <c r="Z1957" i="1"/>
  <c r="AA1957" i="1" s="1"/>
  <c r="AH1957" i="1" s="1"/>
  <c r="AJ1958" i="1"/>
  <c r="Y1957" i="1"/>
  <c r="C1958" i="1"/>
  <c r="I1958" i="1"/>
  <c r="H1958" i="1" s="1"/>
  <c r="AB1960" i="1"/>
  <c r="T1896" i="1"/>
  <c r="AF1896" i="1" s="1"/>
  <c r="S1897" i="1"/>
  <c r="AC1900" i="1"/>
  <c r="AE1900" i="1" s="1"/>
  <c r="G1900" i="1"/>
  <c r="F1899" i="1"/>
  <c r="O1899" i="1" s="1"/>
  <c r="X1958" i="1"/>
  <c r="K1958" i="1"/>
  <c r="A1959" i="1"/>
  <c r="M1901" i="1"/>
  <c r="N1901" i="1" s="1"/>
  <c r="L1902" i="1"/>
  <c r="Q1898" i="1"/>
  <c r="Q1899" i="1" s="1"/>
  <c r="Q1900" i="1" s="1"/>
  <c r="Q1901" i="1" s="1"/>
  <c r="P1899" i="1"/>
  <c r="P1900" i="1" s="1"/>
  <c r="P1901" i="1" s="1"/>
  <c r="R1899" i="1" l="1"/>
  <c r="J1899" i="1"/>
  <c r="AB1961" i="1"/>
  <c r="AC1901" i="1"/>
  <c r="AE1901" i="1" s="1"/>
  <c r="G1901" i="1"/>
  <c r="Z1958" i="1"/>
  <c r="AA1958" i="1" s="1"/>
  <c r="AH1958" i="1" s="1"/>
  <c r="AJ1959" i="1"/>
  <c r="I1959" i="1"/>
  <c r="H1959" i="1" s="1"/>
  <c r="Y1958" i="1"/>
  <c r="C1959" i="1"/>
  <c r="T1897" i="1"/>
  <c r="S1898" i="1"/>
  <c r="M1902" i="1"/>
  <c r="N1902" i="1" s="1"/>
  <c r="P1902" i="1"/>
  <c r="Q1902" i="1"/>
  <c r="L1903" i="1"/>
  <c r="F1900" i="1"/>
  <c r="J1900" i="1" s="1"/>
  <c r="X1959" i="1"/>
  <c r="K1959" i="1"/>
  <c r="A1960" i="1"/>
  <c r="R1898" i="1"/>
  <c r="O1900" i="1" l="1"/>
  <c r="R1900" i="1" s="1"/>
  <c r="AC1902" i="1"/>
  <c r="AE1902" i="1" s="1"/>
  <c r="G1902" i="1"/>
  <c r="C1960" i="1"/>
  <c r="Y1959" i="1"/>
  <c r="I1960" i="1"/>
  <c r="H1960" i="1" s="1"/>
  <c r="Z1959" i="1"/>
  <c r="AJ1960" i="1"/>
  <c r="M1903" i="1"/>
  <c r="N1903" i="1" s="1"/>
  <c r="P1903" i="1"/>
  <c r="Q1903" i="1"/>
  <c r="L1904" i="1"/>
  <c r="T1898" i="1"/>
  <c r="AF1898" i="1" s="1"/>
  <c r="S1899" i="1"/>
  <c r="F1901" i="1"/>
  <c r="O1901" i="1" s="1"/>
  <c r="R1901" i="1" s="1"/>
  <c r="AB1962" i="1"/>
  <c r="A1961" i="1"/>
  <c r="X1960" i="1"/>
  <c r="K1960" i="1"/>
  <c r="AF1897" i="1"/>
  <c r="AA1897" i="1"/>
  <c r="J1901" i="1" l="1"/>
  <c r="AH1897" i="1"/>
  <c r="M1904" i="1"/>
  <c r="N1904" i="1" s="1"/>
  <c r="P1904" i="1"/>
  <c r="Q1904" i="1"/>
  <c r="L1905" i="1"/>
  <c r="F1902" i="1"/>
  <c r="J1902" i="1" s="1"/>
  <c r="A1962" i="1"/>
  <c r="K1961" i="1"/>
  <c r="X1961" i="1"/>
  <c r="Y1960" i="1"/>
  <c r="AJ1961" i="1"/>
  <c r="Z1960" i="1"/>
  <c r="AA1960" i="1" s="1"/>
  <c r="AH1960" i="1" s="1"/>
  <c r="C1961" i="1"/>
  <c r="I1961" i="1"/>
  <c r="H1961" i="1" s="1"/>
  <c r="AB1963" i="1"/>
  <c r="T1899" i="1"/>
  <c r="AF1899" i="1" s="1"/>
  <c r="S1900" i="1"/>
  <c r="AC1903" i="1"/>
  <c r="AE1903" i="1" s="1"/>
  <c r="G1903" i="1"/>
  <c r="O1902" i="1" l="1"/>
  <c r="R1902" i="1" s="1"/>
  <c r="T1900" i="1"/>
  <c r="AF1900" i="1" s="1"/>
  <c r="S1901" i="1"/>
  <c r="M1905" i="1"/>
  <c r="N1905" i="1" s="1"/>
  <c r="P1905" i="1"/>
  <c r="Q1905" i="1"/>
  <c r="L1906" i="1"/>
  <c r="F1903" i="1"/>
  <c r="O1903" i="1" s="1"/>
  <c r="R1903" i="1" s="1"/>
  <c r="Z1961" i="1"/>
  <c r="AA1961" i="1" s="1"/>
  <c r="AH1961" i="1" s="1"/>
  <c r="C1962" i="1"/>
  <c r="I1962" i="1"/>
  <c r="H1962" i="1" s="1"/>
  <c r="Y1961" i="1"/>
  <c r="AJ1962" i="1"/>
  <c r="AB1964" i="1"/>
  <c r="X1962" i="1"/>
  <c r="K1962" i="1"/>
  <c r="A1963" i="1"/>
  <c r="AC1904" i="1"/>
  <c r="AE1904" i="1" s="1"/>
  <c r="G1904" i="1"/>
  <c r="AC1905" i="1" l="1"/>
  <c r="AE1905" i="1" s="1"/>
  <c r="G1905" i="1"/>
  <c r="AB1965" i="1"/>
  <c r="M1906" i="1"/>
  <c r="N1906" i="1" s="1"/>
  <c r="P1906" i="1"/>
  <c r="Q1906" i="1"/>
  <c r="L1907" i="1"/>
  <c r="T1901" i="1"/>
  <c r="AF1901" i="1" s="1"/>
  <c r="S1902" i="1"/>
  <c r="J1903" i="1"/>
  <c r="X1963" i="1"/>
  <c r="A1964" i="1"/>
  <c r="K1963" i="1"/>
  <c r="F1904" i="1"/>
  <c r="O1904" i="1" s="1"/>
  <c r="R1904" i="1" s="1"/>
  <c r="Z1962" i="1"/>
  <c r="AA1962" i="1" s="1"/>
  <c r="AH1962" i="1" s="1"/>
  <c r="AJ1963" i="1"/>
  <c r="Y1962" i="1"/>
  <c r="C1963" i="1"/>
  <c r="I1963" i="1"/>
  <c r="H1963" i="1" s="1"/>
  <c r="J1904" i="1" l="1"/>
  <c r="A1965" i="1"/>
  <c r="X1964" i="1"/>
  <c r="K1964" i="1"/>
  <c r="T1902" i="1"/>
  <c r="AF1902" i="1" s="1"/>
  <c r="S1903" i="1"/>
  <c r="AC1906" i="1"/>
  <c r="AE1906" i="1" s="1"/>
  <c r="G1906" i="1"/>
  <c r="F1905" i="1"/>
  <c r="O1905" i="1" s="1"/>
  <c r="R1905" i="1" s="1"/>
  <c r="AJ1964" i="1"/>
  <c r="Y1963" i="1"/>
  <c r="C1964" i="1"/>
  <c r="Z1963" i="1"/>
  <c r="AA1963" i="1" s="1"/>
  <c r="AH1963" i="1" s="1"/>
  <c r="I1964" i="1"/>
  <c r="H1964" i="1" s="1"/>
  <c r="M1907" i="1"/>
  <c r="N1907" i="1" s="1"/>
  <c r="P1907" i="1"/>
  <c r="Q1907" i="1"/>
  <c r="L1908" i="1"/>
  <c r="AB1966" i="1"/>
  <c r="J1905" i="1" l="1"/>
  <c r="AB1967" i="1"/>
  <c r="M1908" i="1"/>
  <c r="N1908" i="1" s="1"/>
  <c r="P1908" i="1"/>
  <c r="Q1908" i="1"/>
  <c r="L1909" i="1"/>
  <c r="F1906" i="1"/>
  <c r="J1906" i="1" s="1"/>
  <c r="T1903" i="1"/>
  <c r="AF1903" i="1" s="1"/>
  <c r="S1904" i="1"/>
  <c r="Z1964" i="1"/>
  <c r="AA1964" i="1" s="1"/>
  <c r="AH1964" i="1" s="1"/>
  <c r="I1965" i="1"/>
  <c r="H1965" i="1" s="1"/>
  <c r="C1965" i="1"/>
  <c r="Y1964" i="1"/>
  <c r="AJ1965" i="1"/>
  <c r="X1965" i="1"/>
  <c r="A1966" i="1"/>
  <c r="K1965" i="1"/>
  <c r="AC1907" i="1"/>
  <c r="AE1907" i="1" s="1"/>
  <c r="G1907" i="1"/>
  <c r="F1907" i="1" l="1"/>
  <c r="J1907" i="1" s="1"/>
  <c r="T1904" i="1"/>
  <c r="AF1904" i="1" s="1"/>
  <c r="S1905" i="1"/>
  <c r="M1909" i="1"/>
  <c r="N1909" i="1" s="1"/>
  <c r="P1909" i="1"/>
  <c r="Q1909" i="1"/>
  <c r="L1910" i="1"/>
  <c r="X1966" i="1"/>
  <c r="A1967" i="1"/>
  <c r="K1966" i="1"/>
  <c r="Z1965" i="1"/>
  <c r="AA1965" i="1" s="1"/>
  <c r="AH1965" i="1" s="1"/>
  <c r="C1966" i="1"/>
  <c r="I1966" i="1"/>
  <c r="H1966" i="1" s="1"/>
  <c r="Y1965" i="1"/>
  <c r="AJ1966" i="1"/>
  <c r="O1906" i="1"/>
  <c r="R1906" i="1" s="1"/>
  <c r="AB1968" i="1"/>
  <c r="AC1908" i="1"/>
  <c r="AE1908" i="1" s="1"/>
  <c r="G1908" i="1"/>
  <c r="O1907" i="1" l="1"/>
  <c r="R1907" i="1" s="1"/>
  <c r="AB1969" i="1"/>
  <c r="X1967" i="1"/>
  <c r="A1968" i="1"/>
  <c r="K1967" i="1"/>
  <c r="M1910" i="1"/>
  <c r="N1910" i="1" s="1"/>
  <c r="P1910" i="1"/>
  <c r="Q1910" i="1"/>
  <c r="L1911" i="1"/>
  <c r="T1905" i="1"/>
  <c r="AF1905" i="1" s="1"/>
  <c r="S1906" i="1"/>
  <c r="F1908" i="1"/>
  <c r="J1908" i="1" s="1"/>
  <c r="Z1966" i="1"/>
  <c r="AA1966" i="1" s="1"/>
  <c r="AH1966" i="1" s="1"/>
  <c r="AJ1967" i="1"/>
  <c r="I1967" i="1"/>
  <c r="H1967" i="1" s="1"/>
  <c r="Y1966" i="1"/>
  <c r="C1967" i="1"/>
  <c r="AC1909" i="1"/>
  <c r="AE1909" i="1" s="1"/>
  <c r="G1909" i="1"/>
  <c r="O1908" i="1" l="1"/>
  <c r="R1908" i="1" s="1"/>
  <c r="F1909" i="1"/>
  <c r="O1909" i="1" s="1"/>
  <c r="R1909" i="1" s="1"/>
  <c r="T1906" i="1"/>
  <c r="AF1906" i="1" s="1"/>
  <c r="S1907" i="1"/>
  <c r="M1911" i="1"/>
  <c r="N1911" i="1" s="1"/>
  <c r="P1911" i="1"/>
  <c r="Q1911" i="1"/>
  <c r="L1912" i="1"/>
  <c r="K1968" i="1"/>
  <c r="X1968" i="1"/>
  <c r="A1969" i="1"/>
  <c r="AC1910" i="1"/>
  <c r="AE1910" i="1" s="1"/>
  <c r="G1910" i="1"/>
  <c r="AJ1968" i="1"/>
  <c r="Z1967" i="1"/>
  <c r="AA1967" i="1" s="1"/>
  <c r="AH1967" i="1" s="1"/>
  <c r="C1968" i="1"/>
  <c r="Y1967" i="1"/>
  <c r="I1968" i="1"/>
  <c r="H1968" i="1" s="1"/>
  <c r="AB1970" i="1"/>
  <c r="J1909" i="1" l="1"/>
  <c r="AC1911" i="1"/>
  <c r="AE1911" i="1" s="1"/>
  <c r="G1911" i="1"/>
  <c r="F1910" i="1"/>
  <c r="O1910" i="1" s="1"/>
  <c r="R1910" i="1" s="1"/>
  <c r="Y1968" i="1"/>
  <c r="I1969" i="1"/>
  <c r="H1969" i="1" s="1"/>
  <c r="C1969" i="1"/>
  <c r="Z1968" i="1"/>
  <c r="AA1968" i="1" s="1"/>
  <c r="AH1968" i="1" s="1"/>
  <c r="AJ1969" i="1"/>
  <c r="M1912" i="1"/>
  <c r="N1912" i="1" s="1"/>
  <c r="P1912" i="1"/>
  <c r="Q1912" i="1"/>
  <c r="L1913" i="1"/>
  <c r="T1907" i="1"/>
  <c r="AF1907" i="1" s="1"/>
  <c r="S1908" i="1"/>
  <c r="A1970" i="1"/>
  <c r="K1969" i="1"/>
  <c r="X1969" i="1"/>
  <c r="AB1971" i="1"/>
  <c r="Z1969" i="1" l="1"/>
  <c r="AA1969" i="1" s="1"/>
  <c r="AH1969" i="1" s="1"/>
  <c r="I1970" i="1"/>
  <c r="H1970" i="1" s="1"/>
  <c r="AJ1970" i="1"/>
  <c r="Y1969" i="1"/>
  <c r="C1970" i="1"/>
  <c r="M1913" i="1"/>
  <c r="N1913" i="1" s="1"/>
  <c r="P1913" i="1"/>
  <c r="Q1913" i="1"/>
  <c r="L1914" i="1"/>
  <c r="F1911" i="1"/>
  <c r="O1911" i="1" s="1"/>
  <c r="R1911" i="1" s="1"/>
  <c r="AB1972" i="1"/>
  <c r="X1970" i="1"/>
  <c r="K1970" i="1"/>
  <c r="A1971" i="1"/>
  <c r="T1908" i="1"/>
  <c r="AF1908" i="1" s="1"/>
  <c r="S1909" i="1"/>
  <c r="J1910" i="1"/>
  <c r="AC1912" i="1"/>
  <c r="AE1912" i="1" s="1"/>
  <c r="G1912" i="1"/>
  <c r="F1912" i="1" l="1"/>
  <c r="O1912" i="1" s="1"/>
  <c r="R1912" i="1" s="1"/>
  <c r="J1911" i="1"/>
  <c r="T1909" i="1"/>
  <c r="AF1909" i="1" s="1"/>
  <c r="S1910" i="1"/>
  <c r="AC1913" i="1"/>
  <c r="AE1913" i="1" s="1"/>
  <c r="G1913" i="1"/>
  <c r="C1971" i="1"/>
  <c r="Z1970" i="1"/>
  <c r="AA1970" i="1" s="1"/>
  <c r="AH1970" i="1" s="1"/>
  <c r="AJ1971" i="1"/>
  <c r="Y1970" i="1"/>
  <c r="I1971" i="1"/>
  <c r="H1971" i="1" s="1"/>
  <c r="A1972" i="1"/>
  <c r="X1971" i="1"/>
  <c r="K1971" i="1"/>
  <c r="AB1973" i="1"/>
  <c r="M1914" i="1"/>
  <c r="N1914" i="1" s="1"/>
  <c r="P1914" i="1"/>
  <c r="Q1914" i="1"/>
  <c r="L1915" i="1"/>
  <c r="J1912" i="1" l="1"/>
  <c r="AC1914" i="1"/>
  <c r="AE1914" i="1" s="1"/>
  <c r="G1914" i="1"/>
  <c r="AB1974" i="1"/>
  <c r="Y1971" i="1"/>
  <c r="AJ1972" i="1"/>
  <c r="I1972" i="1"/>
  <c r="H1972" i="1" s="1"/>
  <c r="Z1971" i="1"/>
  <c r="AA1971" i="1" s="1"/>
  <c r="AH1971" i="1" s="1"/>
  <c r="C1972" i="1"/>
  <c r="F1913" i="1"/>
  <c r="J1913" i="1" s="1"/>
  <c r="M1915" i="1"/>
  <c r="N1915" i="1" s="1"/>
  <c r="P1915" i="1"/>
  <c r="Q1915" i="1"/>
  <c r="L1916" i="1"/>
  <c r="X1972" i="1"/>
  <c r="K1972" i="1"/>
  <c r="A1973" i="1"/>
  <c r="T1910" i="1"/>
  <c r="AF1910" i="1" s="1"/>
  <c r="S1911" i="1"/>
  <c r="T1911" i="1" l="1"/>
  <c r="AF1911" i="1" s="1"/>
  <c r="S1912" i="1"/>
  <c r="O1913" i="1"/>
  <c r="R1913" i="1" s="1"/>
  <c r="AB1975" i="1"/>
  <c r="AC1915" i="1"/>
  <c r="AE1915" i="1" s="1"/>
  <c r="G1915" i="1"/>
  <c r="F1914" i="1"/>
  <c r="J1914" i="1" s="1"/>
  <c r="Y1972" i="1"/>
  <c r="AJ1973" i="1"/>
  <c r="I1973" i="1"/>
  <c r="H1973" i="1" s="1"/>
  <c r="Z1972" i="1"/>
  <c r="AA1972" i="1" s="1"/>
  <c r="AH1972" i="1" s="1"/>
  <c r="C1973" i="1"/>
  <c r="X1973" i="1"/>
  <c r="K1973" i="1"/>
  <c r="A1974" i="1"/>
  <c r="M1916" i="1"/>
  <c r="N1916" i="1" s="1"/>
  <c r="P1916" i="1"/>
  <c r="Q1916" i="1"/>
  <c r="L1917" i="1"/>
  <c r="O1914" i="1" l="1"/>
  <c r="R1914" i="1" s="1"/>
  <c r="AB1976" i="1"/>
  <c r="T1912" i="1"/>
  <c r="AF1912" i="1" s="1"/>
  <c r="S1913" i="1"/>
  <c r="Y1973" i="1"/>
  <c r="AJ1974" i="1"/>
  <c r="I1974" i="1"/>
  <c r="H1974" i="1" s="1"/>
  <c r="Z1973" i="1"/>
  <c r="AA1973" i="1" s="1"/>
  <c r="AH1973" i="1" s="1"/>
  <c r="C1974" i="1"/>
  <c r="AC1916" i="1"/>
  <c r="AE1916" i="1" s="1"/>
  <c r="G1916" i="1"/>
  <c r="M1917" i="1"/>
  <c r="N1917" i="1" s="1"/>
  <c r="P1917" i="1"/>
  <c r="Q1917" i="1"/>
  <c r="L1918" i="1"/>
  <c r="X1974" i="1"/>
  <c r="A1975" i="1"/>
  <c r="K1974" i="1"/>
  <c r="F1915" i="1"/>
  <c r="O1915" i="1" s="1"/>
  <c r="R1915" i="1" s="1"/>
  <c r="J1915" i="1" l="1"/>
  <c r="T1913" i="1"/>
  <c r="AF1913" i="1" s="1"/>
  <c r="S1914" i="1"/>
  <c r="AC1917" i="1"/>
  <c r="AE1917" i="1" s="1"/>
  <c r="G1917" i="1"/>
  <c r="M1918" i="1"/>
  <c r="N1918" i="1" s="1"/>
  <c r="P1918" i="1"/>
  <c r="Q1918" i="1"/>
  <c r="L1919" i="1"/>
  <c r="AB1977" i="1"/>
  <c r="AJ1975" i="1"/>
  <c r="I1975" i="1"/>
  <c r="H1975" i="1" s="1"/>
  <c r="Z1974" i="1"/>
  <c r="AA1974" i="1" s="1"/>
  <c r="AH1974" i="1" s="1"/>
  <c r="C1975" i="1"/>
  <c r="Y1974" i="1"/>
  <c r="K1975" i="1"/>
  <c r="X1975" i="1"/>
  <c r="A1976" i="1"/>
  <c r="F1916" i="1"/>
  <c r="O1916" i="1" s="1"/>
  <c r="R1916" i="1" s="1"/>
  <c r="AC1918" i="1" l="1"/>
  <c r="AE1918" i="1" s="1"/>
  <c r="G1918" i="1"/>
  <c r="K1976" i="1"/>
  <c r="A1977" i="1"/>
  <c r="X1976" i="1"/>
  <c r="M1919" i="1"/>
  <c r="N1919" i="1" s="1"/>
  <c r="P1919" i="1"/>
  <c r="Q1919" i="1"/>
  <c r="L1920" i="1"/>
  <c r="T1914" i="1"/>
  <c r="AF1914" i="1" s="1"/>
  <c r="S1915" i="1"/>
  <c r="AB1978" i="1"/>
  <c r="J1916" i="1"/>
  <c r="AJ1976" i="1"/>
  <c r="Y1975" i="1"/>
  <c r="C1976" i="1"/>
  <c r="Z1975" i="1"/>
  <c r="AA1975" i="1" s="1"/>
  <c r="AH1975" i="1" s="1"/>
  <c r="I1976" i="1"/>
  <c r="H1976" i="1" s="1"/>
  <c r="F1917" i="1"/>
  <c r="J1917" i="1" s="1"/>
  <c r="O1917" i="1" l="1"/>
  <c r="R1917" i="1" s="1"/>
  <c r="AB1979" i="1"/>
  <c r="X1977" i="1"/>
  <c r="A1978" i="1"/>
  <c r="K1977" i="1"/>
  <c r="T1915" i="1"/>
  <c r="AF1915" i="1" s="1"/>
  <c r="S1916" i="1"/>
  <c r="AC1919" i="1"/>
  <c r="AE1919" i="1" s="1"/>
  <c r="G1919" i="1"/>
  <c r="F1918" i="1"/>
  <c r="O1918" i="1" s="1"/>
  <c r="R1918" i="1" s="1"/>
  <c r="M1920" i="1"/>
  <c r="N1920" i="1" s="1"/>
  <c r="P1920" i="1"/>
  <c r="Q1920" i="1"/>
  <c r="L1921" i="1"/>
  <c r="Y1976" i="1"/>
  <c r="I1977" i="1"/>
  <c r="H1977" i="1" s="1"/>
  <c r="C1977" i="1"/>
  <c r="Z1976" i="1"/>
  <c r="AA1976" i="1" s="1"/>
  <c r="AH1976" i="1" s="1"/>
  <c r="AJ1977" i="1"/>
  <c r="J1918" i="1" l="1"/>
  <c r="M1921" i="1"/>
  <c r="N1921" i="1" s="1"/>
  <c r="P1921" i="1"/>
  <c r="Q1921" i="1"/>
  <c r="L1922" i="1"/>
  <c r="I1978" i="1"/>
  <c r="H1978" i="1" s="1"/>
  <c r="Y1977" i="1"/>
  <c r="AJ1978" i="1"/>
  <c r="Z1977" i="1"/>
  <c r="AA1977" i="1" s="1"/>
  <c r="AH1977" i="1" s="1"/>
  <c r="C1978" i="1"/>
  <c r="T1916" i="1"/>
  <c r="AF1916" i="1" s="1"/>
  <c r="S1917" i="1"/>
  <c r="AB1980" i="1"/>
  <c r="AC1920" i="1"/>
  <c r="AE1920" i="1" s="1"/>
  <c r="G1920" i="1"/>
  <c r="F1919" i="1"/>
  <c r="J1919" i="1" s="1"/>
  <c r="K1978" i="1"/>
  <c r="A1979" i="1"/>
  <c r="X1978" i="1"/>
  <c r="O1919" i="1" l="1"/>
  <c r="R1919" i="1" s="1"/>
  <c r="X1979" i="1"/>
  <c r="A1980" i="1"/>
  <c r="K1979" i="1"/>
  <c r="AB1981" i="1"/>
  <c r="T1917" i="1"/>
  <c r="AF1917" i="1" s="1"/>
  <c r="S1918" i="1"/>
  <c r="F1920" i="1"/>
  <c r="J1920" i="1" s="1"/>
  <c r="Z1978" i="1"/>
  <c r="AA1978" i="1" s="1"/>
  <c r="AH1978" i="1" s="1"/>
  <c r="AJ1979" i="1"/>
  <c r="I1979" i="1"/>
  <c r="H1979" i="1" s="1"/>
  <c r="Y1978" i="1"/>
  <c r="C1979" i="1"/>
  <c r="AC1921" i="1"/>
  <c r="AE1921" i="1" s="1"/>
  <c r="G1921" i="1"/>
  <c r="M1922" i="1"/>
  <c r="N1922" i="1" s="1"/>
  <c r="P1922" i="1"/>
  <c r="Q1922" i="1"/>
  <c r="L1923" i="1"/>
  <c r="O1920" i="1" l="1"/>
  <c r="R1920" i="1" s="1"/>
  <c r="X1980" i="1"/>
  <c r="K1980" i="1"/>
  <c r="A1981" i="1"/>
  <c r="AC1922" i="1"/>
  <c r="AE1922" i="1" s="1"/>
  <c r="G1922" i="1"/>
  <c r="M1923" i="1"/>
  <c r="N1923" i="1" s="1"/>
  <c r="P1923" i="1"/>
  <c r="Q1923" i="1"/>
  <c r="L1924" i="1"/>
  <c r="AB1982" i="1"/>
  <c r="Y1979" i="1"/>
  <c r="C1980" i="1"/>
  <c r="I1980" i="1"/>
  <c r="H1980" i="1" s="1"/>
  <c r="Z1979" i="1"/>
  <c r="AA1979" i="1" s="1"/>
  <c r="AH1979" i="1" s="1"/>
  <c r="AJ1980" i="1"/>
  <c r="F1921" i="1"/>
  <c r="O1921" i="1" s="1"/>
  <c r="R1921" i="1" s="1"/>
  <c r="T1918" i="1"/>
  <c r="AF1918" i="1" s="1"/>
  <c r="S1919" i="1"/>
  <c r="J1921" i="1" l="1"/>
  <c r="AC1923" i="1"/>
  <c r="AE1923" i="1" s="1"/>
  <c r="G1923" i="1"/>
  <c r="M1924" i="1"/>
  <c r="N1924" i="1" s="1"/>
  <c r="P1924" i="1"/>
  <c r="Q1924" i="1"/>
  <c r="L1925" i="1"/>
  <c r="F1922" i="1"/>
  <c r="O1922" i="1" s="1"/>
  <c r="R1922" i="1" s="1"/>
  <c r="AB1983" i="1"/>
  <c r="Y1980" i="1"/>
  <c r="Z1980" i="1"/>
  <c r="AA1980" i="1" s="1"/>
  <c r="AH1980" i="1" s="1"/>
  <c r="C1981" i="1"/>
  <c r="AJ1981" i="1"/>
  <c r="I1981" i="1"/>
  <c r="H1981" i="1" s="1"/>
  <c r="T1919" i="1"/>
  <c r="AF1919" i="1" s="1"/>
  <c r="S1920" i="1"/>
  <c r="K1981" i="1"/>
  <c r="A1982" i="1"/>
  <c r="X1981" i="1"/>
  <c r="X1982" i="1" l="1"/>
  <c r="A1983" i="1"/>
  <c r="K1982" i="1"/>
  <c r="J1922" i="1"/>
  <c r="AC1924" i="1"/>
  <c r="AE1924" i="1" s="1"/>
  <c r="G1924" i="1"/>
  <c r="T1920" i="1"/>
  <c r="AF1920" i="1" s="1"/>
  <c r="S1921" i="1"/>
  <c r="Y1981" i="1"/>
  <c r="C1982" i="1"/>
  <c r="Z1981" i="1"/>
  <c r="AA1981" i="1" s="1"/>
  <c r="AH1981" i="1" s="1"/>
  <c r="AJ1982" i="1"/>
  <c r="I1982" i="1"/>
  <c r="H1982" i="1" s="1"/>
  <c r="AB1984" i="1"/>
  <c r="M1925" i="1"/>
  <c r="N1925" i="1" s="1"/>
  <c r="P1925" i="1"/>
  <c r="Q1925" i="1"/>
  <c r="L1926" i="1"/>
  <c r="F1923" i="1"/>
  <c r="O1923" i="1" s="1"/>
  <c r="R1923" i="1" s="1"/>
  <c r="J1923" i="1" l="1"/>
  <c r="A1984" i="1"/>
  <c r="K1983" i="1"/>
  <c r="X1983" i="1"/>
  <c r="T1921" i="1"/>
  <c r="AF1921" i="1" s="1"/>
  <c r="S1922" i="1"/>
  <c r="Y1982" i="1"/>
  <c r="C1983" i="1"/>
  <c r="Z1982" i="1"/>
  <c r="AA1982" i="1" s="1"/>
  <c r="AH1982" i="1" s="1"/>
  <c r="AJ1983" i="1"/>
  <c r="I1983" i="1"/>
  <c r="H1983" i="1" s="1"/>
  <c r="AC1925" i="1"/>
  <c r="AE1925" i="1" s="1"/>
  <c r="G1925" i="1"/>
  <c r="M1926" i="1"/>
  <c r="N1926" i="1" s="1"/>
  <c r="P1926" i="1"/>
  <c r="Q1926" i="1"/>
  <c r="L1927" i="1"/>
  <c r="AB1985" i="1"/>
  <c r="F1924" i="1"/>
  <c r="J1924" i="1" s="1"/>
  <c r="O1924" i="1" l="1"/>
  <c r="R1924" i="1" s="1"/>
  <c r="AC1926" i="1"/>
  <c r="AE1926" i="1" s="1"/>
  <c r="G1926" i="1"/>
  <c r="T1922" i="1"/>
  <c r="AF1922" i="1" s="1"/>
  <c r="S1923" i="1"/>
  <c r="M1927" i="1"/>
  <c r="N1927" i="1" s="1"/>
  <c r="P1927" i="1"/>
  <c r="Q1927" i="1"/>
  <c r="L1928" i="1"/>
  <c r="X1984" i="1"/>
  <c r="A1985" i="1"/>
  <c r="K1984" i="1"/>
  <c r="F1925" i="1"/>
  <c r="J1925" i="1" s="1"/>
  <c r="I1984" i="1"/>
  <c r="H1984" i="1" s="1"/>
  <c r="Y1983" i="1"/>
  <c r="AJ1984" i="1"/>
  <c r="Z1983" i="1"/>
  <c r="AA1983" i="1" s="1"/>
  <c r="AH1983" i="1" s="1"/>
  <c r="C1984" i="1"/>
  <c r="AB1986" i="1"/>
  <c r="AB1987" i="1" l="1"/>
  <c r="X1985" i="1"/>
  <c r="A1986" i="1"/>
  <c r="K1985" i="1"/>
  <c r="M1928" i="1"/>
  <c r="N1928" i="1" s="1"/>
  <c r="L1929" i="1"/>
  <c r="T1923" i="1"/>
  <c r="AF1923" i="1" s="1"/>
  <c r="S1924" i="1"/>
  <c r="O1925" i="1"/>
  <c r="R1925" i="1" s="1"/>
  <c r="Z1984" i="1"/>
  <c r="AA1984" i="1" s="1"/>
  <c r="AH1984" i="1" s="1"/>
  <c r="C1985" i="1"/>
  <c r="Y1984" i="1"/>
  <c r="I1985" i="1"/>
  <c r="H1985" i="1" s="1"/>
  <c r="AJ1985" i="1"/>
  <c r="F1926" i="1"/>
  <c r="O1926" i="1" s="1"/>
  <c r="R1926" i="1" s="1"/>
  <c r="AC1927" i="1"/>
  <c r="AE1927" i="1" s="1"/>
  <c r="G1927" i="1"/>
  <c r="F1927" i="1" l="1"/>
  <c r="J1927" i="1" s="1"/>
  <c r="J1926" i="1"/>
  <c r="K1986" i="1"/>
  <c r="A1987" i="1"/>
  <c r="X1986" i="1"/>
  <c r="T1924" i="1"/>
  <c r="AF1924" i="1" s="1"/>
  <c r="S1925" i="1"/>
  <c r="Y1985" i="1"/>
  <c r="AJ1986" i="1"/>
  <c r="Z1985" i="1"/>
  <c r="AA1985" i="1" s="1"/>
  <c r="AH1985" i="1" s="1"/>
  <c r="C1986" i="1"/>
  <c r="I1986" i="1"/>
  <c r="H1986" i="1" s="1"/>
  <c r="G1928" i="1"/>
  <c r="AC1928" i="1"/>
  <c r="AE1928" i="1" s="1"/>
  <c r="AB1988" i="1"/>
  <c r="M1929" i="1"/>
  <c r="N1929" i="1" s="1"/>
  <c r="L1930" i="1"/>
  <c r="O1927" i="1" l="1"/>
  <c r="R1927" i="1" s="1"/>
  <c r="F1928" i="1"/>
  <c r="J1928" i="1" s="1"/>
  <c r="X1987" i="1"/>
  <c r="K1987" i="1"/>
  <c r="A1988" i="1"/>
  <c r="AC1929" i="1"/>
  <c r="AE1929" i="1" s="1"/>
  <c r="G1929" i="1"/>
  <c r="M1930" i="1"/>
  <c r="N1930" i="1" s="1"/>
  <c r="L1931" i="1"/>
  <c r="AB1989" i="1"/>
  <c r="T1925" i="1"/>
  <c r="AF1925" i="1" s="1"/>
  <c r="S1926" i="1"/>
  <c r="Z1986" i="1"/>
  <c r="AA1986" i="1" s="1"/>
  <c r="AH1986" i="1" s="1"/>
  <c r="C1987" i="1"/>
  <c r="Y1986" i="1"/>
  <c r="AJ1987" i="1"/>
  <c r="I1987" i="1"/>
  <c r="H1987" i="1" s="1"/>
  <c r="P1928" i="1" l="1"/>
  <c r="P1929" i="1" s="1"/>
  <c r="P1930" i="1" s="1"/>
  <c r="P1931" i="1" s="1"/>
  <c r="O1928" i="1"/>
  <c r="AB1990" i="1"/>
  <c r="AJ1988" i="1"/>
  <c r="I1988" i="1"/>
  <c r="H1988" i="1" s="1"/>
  <c r="Y1987" i="1"/>
  <c r="C1988" i="1"/>
  <c r="Z1987" i="1"/>
  <c r="AA1987" i="1" s="1"/>
  <c r="AH1987" i="1" s="1"/>
  <c r="G1930" i="1"/>
  <c r="AC1930" i="1"/>
  <c r="AE1930" i="1" s="1"/>
  <c r="A1989" i="1"/>
  <c r="X1988" i="1"/>
  <c r="K1988" i="1"/>
  <c r="T1926" i="1"/>
  <c r="AF1926" i="1" s="1"/>
  <c r="S1927" i="1"/>
  <c r="M1931" i="1"/>
  <c r="N1931" i="1" s="1"/>
  <c r="L1932" i="1"/>
  <c r="F1929" i="1"/>
  <c r="J1929" i="1" s="1"/>
  <c r="Q1928" i="1" l="1"/>
  <c r="Q1929" i="1" s="1"/>
  <c r="Q1930" i="1" s="1"/>
  <c r="Q1931" i="1" s="1"/>
  <c r="Q1932" i="1" s="1"/>
  <c r="G1931" i="1"/>
  <c r="AC1931" i="1"/>
  <c r="AE1931" i="1" s="1"/>
  <c r="F1930" i="1"/>
  <c r="O1930" i="1" s="1"/>
  <c r="M1932" i="1"/>
  <c r="N1932" i="1" s="1"/>
  <c r="P1932" i="1"/>
  <c r="L1933" i="1"/>
  <c r="Z1988" i="1"/>
  <c r="AA1988" i="1" s="1"/>
  <c r="AH1988" i="1" s="1"/>
  <c r="C1989" i="1"/>
  <c r="I1989" i="1"/>
  <c r="H1989" i="1" s="1"/>
  <c r="AJ1989" i="1"/>
  <c r="Y1988" i="1"/>
  <c r="AB1991" i="1"/>
  <c r="O1929" i="1"/>
  <c r="K1989" i="1"/>
  <c r="X1989" i="1"/>
  <c r="A1990" i="1"/>
  <c r="T1927" i="1"/>
  <c r="S1928" i="1"/>
  <c r="R1930" i="1" l="1"/>
  <c r="R1929" i="1"/>
  <c r="R1928" i="1"/>
  <c r="J1930" i="1"/>
  <c r="Z1989" i="1"/>
  <c r="AJ1990" i="1"/>
  <c r="C1990" i="1"/>
  <c r="I1990" i="1"/>
  <c r="H1990" i="1" s="1"/>
  <c r="Y1989" i="1"/>
  <c r="G1932" i="1"/>
  <c r="AC1932" i="1"/>
  <c r="AE1932" i="1" s="1"/>
  <c r="F1931" i="1"/>
  <c r="J1931" i="1" s="1"/>
  <c r="T1928" i="1"/>
  <c r="AF1928" i="1" s="1"/>
  <c r="S1929" i="1"/>
  <c r="AF1927" i="1"/>
  <c r="AA1927" i="1"/>
  <c r="A1991" i="1"/>
  <c r="K1990" i="1"/>
  <c r="X1990" i="1"/>
  <c r="AB1992" i="1"/>
  <c r="M1933" i="1"/>
  <c r="N1933" i="1" s="1"/>
  <c r="P1933" i="1"/>
  <c r="Q1933" i="1"/>
  <c r="L1934" i="1"/>
  <c r="O1931" i="1" l="1"/>
  <c r="R1931" i="1" s="1"/>
  <c r="M1934" i="1"/>
  <c r="N1934" i="1" s="1"/>
  <c r="P1934" i="1"/>
  <c r="Q1934" i="1"/>
  <c r="L1935" i="1"/>
  <c r="AB1993" i="1"/>
  <c r="X1991" i="1"/>
  <c r="A1992" i="1"/>
  <c r="K1991" i="1"/>
  <c r="F1932" i="1"/>
  <c r="J1932" i="1" s="1"/>
  <c r="AJ1991" i="1"/>
  <c r="I1991" i="1"/>
  <c r="H1991" i="1" s="1"/>
  <c r="Y1990" i="1"/>
  <c r="Z1990" i="1"/>
  <c r="AA1990" i="1" s="1"/>
  <c r="AH1990" i="1" s="1"/>
  <c r="C1991" i="1"/>
  <c r="AH1927" i="1"/>
  <c r="T1929" i="1"/>
  <c r="AF1929" i="1" s="1"/>
  <c r="S1930" i="1"/>
  <c r="AC1933" i="1"/>
  <c r="AE1933" i="1" s="1"/>
  <c r="G1933" i="1"/>
  <c r="O1932" i="1" l="1"/>
  <c r="R1932" i="1" s="1"/>
  <c r="T1930" i="1"/>
  <c r="AF1930" i="1" s="1"/>
  <c r="S1931" i="1"/>
  <c r="AB1994" i="1"/>
  <c r="AC1934" i="1"/>
  <c r="AE1934" i="1" s="1"/>
  <c r="G1934" i="1"/>
  <c r="K1992" i="1"/>
  <c r="A1993" i="1"/>
  <c r="X1992" i="1"/>
  <c r="F1933" i="1"/>
  <c r="J1933" i="1" s="1"/>
  <c r="Y1991" i="1"/>
  <c r="AJ1992" i="1"/>
  <c r="I1992" i="1"/>
  <c r="H1992" i="1" s="1"/>
  <c r="Z1991" i="1"/>
  <c r="AA1991" i="1" s="1"/>
  <c r="AH1991" i="1" s="1"/>
  <c r="C1992" i="1"/>
  <c r="M1935" i="1"/>
  <c r="N1935" i="1" s="1"/>
  <c r="P1935" i="1"/>
  <c r="Q1935" i="1"/>
  <c r="L1936" i="1"/>
  <c r="O1933" i="1" l="1"/>
  <c r="R1933" i="1" s="1"/>
  <c r="M1936" i="1"/>
  <c r="N1936" i="1" s="1"/>
  <c r="P1936" i="1"/>
  <c r="Q1936" i="1"/>
  <c r="L1937" i="1"/>
  <c r="X1993" i="1"/>
  <c r="A1994" i="1"/>
  <c r="K1993" i="1"/>
  <c r="AB1995" i="1"/>
  <c r="T1931" i="1"/>
  <c r="AF1931" i="1" s="1"/>
  <c r="S1932" i="1"/>
  <c r="G1935" i="1"/>
  <c r="AC1935" i="1"/>
  <c r="AE1935" i="1" s="1"/>
  <c r="Z1992" i="1"/>
  <c r="AA1992" i="1" s="1"/>
  <c r="AH1992" i="1" s="1"/>
  <c r="AJ1993" i="1"/>
  <c r="Y1992" i="1"/>
  <c r="I1993" i="1"/>
  <c r="H1993" i="1" s="1"/>
  <c r="C1993" i="1"/>
  <c r="F1934" i="1"/>
  <c r="J1934" i="1" s="1"/>
  <c r="F1935" i="1" l="1"/>
  <c r="O1935" i="1" s="1"/>
  <c r="R1935" i="1" s="1"/>
  <c r="O1934" i="1"/>
  <c r="R1934" i="1" s="1"/>
  <c r="AB1996" i="1"/>
  <c r="K1994" i="1"/>
  <c r="A1995" i="1"/>
  <c r="X1994" i="1"/>
  <c r="AC1936" i="1"/>
  <c r="AE1936" i="1" s="1"/>
  <c r="G1936" i="1"/>
  <c r="Y1993" i="1"/>
  <c r="AJ1994" i="1"/>
  <c r="I1994" i="1"/>
  <c r="H1994" i="1" s="1"/>
  <c r="Z1993" i="1"/>
  <c r="AA1993" i="1" s="1"/>
  <c r="AH1993" i="1" s="1"/>
  <c r="C1994" i="1"/>
  <c r="T1932" i="1"/>
  <c r="AF1932" i="1" s="1"/>
  <c r="S1933" i="1"/>
  <c r="M1937" i="1"/>
  <c r="N1937" i="1" s="1"/>
  <c r="P1937" i="1"/>
  <c r="Q1937" i="1"/>
  <c r="L1938" i="1"/>
  <c r="J1935" i="1" l="1"/>
  <c r="Y1994" i="1"/>
  <c r="Z1994" i="1"/>
  <c r="AA1994" i="1" s="1"/>
  <c r="AH1994" i="1" s="1"/>
  <c r="AJ1995" i="1"/>
  <c r="I1995" i="1"/>
  <c r="H1995" i="1" s="1"/>
  <c r="C1995" i="1"/>
  <c r="AC1937" i="1"/>
  <c r="AE1937" i="1" s="1"/>
  <c r="G1937" i="1"/>
  <c r="X1995" i="1"/>
  <c r="A1996" i="1"/>
  <c r="K1995" i="1"/>
  <c r="AB1997" i="1"/>
  <c r="M1938" i="1"/>
  <c r="N1938" i="1" s="1"/>
  <c r="P1938" i="1"/>
  <c r="Q1938" i="1"/>
  <c r="L1939" i="1"/>
  <c r="T1933" i="1"/>
  <c r="AF1933" i="1" s="1"/>
  <c r="S1934" i="1"/>
  <c r="F1936" i="1"/>
  <c r="O1936" i="1" s="1"/>
  <c r="R1936" i="1" s="1"/>
  <c r="J1936" i="1" l="1"/>
  <c r="G1938" i="1"/>
  <c r="AC1938" i="1"/>
  <c r="AE1938" i="1" s="1"/>
  <c r="M1939" i="1"/>
  <c r="N1939" i="1" s="1"/>
  <c r="P1939" i="1"/>
  <c r="Q1939" i="1"/>
  <c r="L1940" i="1"/>
  <c r="X1996" i="1"/>
  <c r="K1996" i="1"/>
  <c r="A1997" i="1"/>
  <c r="AB1998" i="1"/>
  <c r="Y1995" i="1"/>
  <c r="C1996" i="1"/>
  <c r="Z1995" i="1"/>
  <c r="AA1995" i="1" s="1"/>
  <c r="AH1995" i="1" s="1"/>
  <c r="AJ1996" i="1"/>
  <c r="I1996" i="1"/>
  <c r="H1996" i="1" s="1"/>
  <c r="T1934" i="1"/>
  <c r="AF1934" i="1" s="1"/>
  <c r="S1935" i="1"/>
  <c r="F1937" i="1"/>
  <c r="O1937" i="1" s="1"/>
  <c r="R1937" i="1" s="1"/>
  <c r="G1939" i="1" l="1"/>
  <c r="AC1939" i="1"/>
  <c r="AE1939" i="1" s="1"/>
  <c r="T1935" i="1"/>
  <c r="AF1935" i="1" s="1"/>
  <c r="S1936" i="1"/>
  <c r="M1940" i="1"/>
  <c r="N1940" i="1" s="1"/>
  <c r="AC1940" i="1" s="1"/>
  <c r="AE1940" i="1" s="1"/>
  <c r="P1940" i="1"/>
  <c r="Q1940" i="1"/>
  <c r="L1941" i="1"/>
  <c r="J1937" i="1"/>
  <c r="AB1999" i="1"/>
  <c r="K1997" i="1"/>
  <c r="X1997" i="1"/>
  <c r="A1998" i="1"/>
  <c r="Z1996" i="1"/>
  <c r="AA1996" i="1" s="1"/>
  <c r="AH1996" i="1" s="1"/>
  <c r="C1997" i="1"/>
  <c r="I1997" i="1"/>
  <c r="H1997" i="1" s="1"/>
  <c r="AJ1997" i="1"/>
  <c r="Y1996" i="1"/>
  <c r="F1938" i="1"/>
  <c r="O1938" i="1" s="1"/>
  <c r="R1938" i="1" s="1"/>
  <c r="J1938" i="1" l="1"/>
  <c r="AB2000" i="1"/>
  <c r="M1941" i="1"/>
  <c r="N1941" i="1" s="1"/>
  <c r="P1941" i="1"/>
  <c r="Q1941" i="1"/>
  <c r="L1942" i="1"/>
  <c r="A1999" i="1"/>
  <c r="K1998" i="1"/>
  <c r="X1998" i="1"/>
  <c r="I1998" i="1"/>
  <c r="H1998" i="1" s="1"/>
  <c r="Y1997" i="1"/>
  <c r="C1998" i="1"/>
  <c r="Z1997" i="1"/>
  <c r="AA1997" i="1" s="1"/>
  <c r="AH1997" i="1" s="1"/>
  <c r="AJ1998" i="1"/>
  <c r="T1936" i="1"/>
  <c r="AF1936" i="1" s="1"/>
  <c r="S1937" i="1"/>
  <c r="G1940" i="1"/>
  <c r="F1939" i="1"/>
  <c r="J1939" i="1" s="1"/>
  <c r="O1939" i="1" l="1"/>
  <c r="R1939" i="1" s="1"/>
  <c r="AC1941" i="1"/>
  <c r="AE1941" i="1" s="1"/>
  <c r="G1941" i="1"/>
  <c r="M1942" i="1"/>
  <c r="N1942" i="1" s="1"/>
  <c r="P1942" i="1"/>
  <c r="Q1942" i="1"/>
  <c r="L1943" i="1"/>
  <c r="T1937" i="1"/>
  <c r="AF1937" i="1" s="1"/>
  <c r="S1938" i="1"/>
  <c r="K1999" i="1"/>
  <c r="X1999" i="1"/>
  <c r="A2000" i="1"/>
  <c r="AB2001" i="1"/>
  <c r="F1940" i="1"/>
  <c r="O1940" i="1" s="1"/>
  <c r="R1940" i="1" s="1"/>
  <c r="C1999" i="1"/>
  <c r="Z1998" i="1"/>
  <c r="AA1998" i="1" s="1"/>
  <c r="AH1998" i="1" s="1"/>
  <c r="AJ1999" i="1"/>
  <c r="I1999" i="1"/>
  <c r="H1999" i="1" s="1"/>
  <c r="Y1998" i="1"/>
  <c r="J1940" i="1" l="1"/>
  <c r="Y1999" i="1"/>
  <c r="AJ2000" i="1"/>
  <c r="Z1999" i="1"/>
  <c r="AA1999" i="1" s="1"/>
  <c r="AH1999" i="1" s="1"/>
  <c r="C2000" i="1"/>
  <c r="I2000" i="1"/>
  <c r="H2000" i="1" s="1"/>
  <c r="F1941" i="1"/>
  <c r="O1941" i="1" s="1"/>
  <c r="R1941" i="1" s="1"/>
  <c r="AB2002" i="1"/>
  <c r="T1938" i="1"/>
  <c r="AF1938" i="1" s="1"/>
  <c r="S1939" i="1"/>
  <c r="AC1942" i="1"/>
  <c r="AE1942" i="1" s="1"/>
  <c r="G1942" i="1"/>
  <c r="K2000" i="1"/>
  <c r="A2001" i="1"/>
  <c r="X2000" i="1"/>
  <c r="M1943" i="1"/>
  <c r="N1943" i="1" s="1"/>
  <c r="P1943" i="1"/>
  <c r="Q1943" i="1"/>
  <c r="L1944" i="1"/>
  <c r="AC1943" i="1" l="1"/>
  <c r="AE1943" i="1" s="1"/>
  <c r="G1943" i="1"/>
  <c r="AB2003" i="1"/>
  <c r="Y2000" i="1"/>
  <c r="C2001" i="1"/>
  <c r="Z2000" i="1"/>
  <c r="AA2000" i="1" s="1"/>
  <c r="AH2000" i="1" s="1"/>
  <c r="AJ2001" i="1"/>
  <c r="I2001" i="1"/>
  <c r="H2001" i="1" s="1"/>
  <c r="T1939" i="1"/>
  <c r="AF1939" i="1" s="1"/>
  <c r="S1940" i="1"/>
  <c r="J1941" i="1"/>
  <c r="M1944" i="1"/>
  <c r="N1944" i="1" s="1"/>
  <c r="P1944" i="1"/>
  <c r="Q1944" i="1"/>
  <c r="L1945" i="1"/>
  <c r="X2001" i="1"/>
  <c r="K2001" i="1"/>
  <c r="A2002" i="1"/>
  <c r="F1942" i="1"/>
  <c r="J1942" i="1" s="1"/>
  <c r="AC1944" i="1" l="1"/>
  <c r="AE1944" i="1" s="1"/>
  <c r="G1944" i="1"/>
  <c r="T1940" i="1"/>
  <c r="AF1940" i="1" s="1"/>
  <c r="S1941" i="1"/>
  <c r="AB2004" i="1"/>
  <c r="I2002" i="1"/>
  <c r="H2002" i="1" s="1"/>
  <c r="Y2001" i="1"/>
  <c r="C2002" i="1"/>
  <c r="Z2001" i="1"/>
  <c r="AA2001" i="1" s="1"/>
  <c r="AH2001" i="1" s="1"/>
  <c r="AJ2002" i="1"/>
  <c r="K2002" i="1"/>
  <c r="A2003" i="1"/>
  <c r="X2002" i="1"/>
  <c r="M1945" i="1"/>
  <c r="N1945" i="1" s="1"/>
  <c r="P1945" i="1"/>
  <c r="Q1945" i="1"/>
  <c r="L1946" i="1"/>
  <c r="O1942" i="1"/>
  <c r="R1942" i="1" s="1"/>
  <c r="F1943" i="1"/>
  <c r="J1943" i="1" s="1"/>
  <c r="O1943" i="1" l="1"/>
  <c r="R1943" i="1" s="1"/>
  <c r="X2003" i="1"/>
  <c r="A2004" i="1"/>
  <c r="K2003" i="1"/>
  <c r="AB2005" i="1"/>
  <c r="F1944" i="1"/>
  <c r="J1944" i="1" s="1"/>
  <c r="AC1945" i="1"/>
  <c r="AE1945" i="1" s="1"/>
  <c r="G1945" i="1"/>
  <c r="M1946" i="1"/>
  <c r="N1946" i="1" s="1"/>
  <c r="P1946" i="1"/>
  <c r="Q1946" i="1"/>
  <c r="L1947" i="1"/>
  <c r="AJ2003" i="1"/>
  <c r="Y2002" i="1"/>
  <c r="Z2002" i="1"/>
  <c r="AA2002" i="1" s="1"/>
  <c r="AH2002" i="1" s="1"/>
  <c r="C2003" i="1"/>
  <c r="I2003" i="1"/>
  <c r="H2003" i="1" s="1"/>
  <c r="T1941" i="1"/>
  <c r="AF1941" i="1" s="1"/>
  <c r="S1942" i="1"/>
  <c r="AC1946" i="1" l="1"/>
  <c r="AE1946" i="1" s="1"/>
  <c r="G1946" i="1"/>
  <c r="F1945" i="1"/>
  <c r="O1945" i="1" s="1"/>
  <c r="R1945" i="1" s="1"/>
  <c r="X2004" i="1"/>
  <c r="K2004" i="1"/>
  <c r="A2005" i="1"/>
  <c r="T1942" i="1"/>
  <c r="AF1942" i="1" s="1"/>
  <c r="S1943" i="1"/>
  <c r="M1947" i="1"/>
  <c r="N1947" i="1" s="1"/>
  <c r="P1947" i="1"/>
  <c r="Q1947" i="1"/>
  <c r="L1948" i="1"/>
  <c r="O1944" i="1"/>
  <c r="R1944" i="1" s="1"/>
  <c r="AB2006" i="1"/>
  <c r="Y2003" i="1"/>
  <c r="C2004" i="1"/>
  <c r="I2004" i="1"/>
  <c r="H2004" i="1" s="1"/>
  <c r="Z2003" i="1"/>
  <c r="AA2003" i="1" s="1"/>
  <c r="AH2003" i="1" s="1"/>
  <c r="AJ2004" i="1"/>
  <c r="AC1947" i="1" l="1"/>
  <c r="AE1947" i="1" s="1"/>
  <c r="G1947" i="1"/>
  <c r="T1943" i="1"/>
  <c r="AF1943" i="1" s="1"/>
  <c r="S1944" i="1"/>
  <c r="M1948" i="1"/>
  <c r="N1948" i="1" s="1"/>
  <c r="P1948" i="1"/>
  <c r="Q1948" i="1"/>
  <c r="L1949" i="1"/>
  <c r="C2005" i="1"/>
  <c r="I2005" i="1"/>
  <c r="H2005" i="1" s="1"/>
  <c r="Y2004" i="1"/>
  <c r="Z2004" i="1"/>
  <c r="AA2004" i="1" s="1"/>
  <c r="AH2004" i="1" s="1"/>
  <c r="AJ2005" i="1"/>
  <c r="F1946" i="1"/>
  <c r="J1946" i="1" s="1"/>
  <c r="AB2007" i="1"/>
  <c r="J1945" i="1"/>
  <c r="X2005" i="1"/>
  <c r="A2006" i="1"/>
  <c r="K2005" i="1"/>
  <c r="O1946" i="1" l="1"/>
  <c r="R1946" i="1" s="1"/>
  <c r="AC1948" i="1"/>
  <c r="AE1948" i="1" s="1"/>
  <c r="G1948" i="1"/>
  <c r="F1947" i="1"/>
  <c r="O1947" i="1" s="1"/>
  <c r="R1947" i="1" s="1"/>
  <c r="X2006" i="1"/>
  <c r="K2006" i="1"/>
  <c r="A2007" i="1"/>
  <c r="AB2008" i="1"/>
  <c r="M1949" i="1"/>
  <c r="N1949" i="1" s="1"/>
  <c r="P1949" i="1"/>
  <c r="Q1949" i="1"/>
  <c r="L1950" i="1"/>
  <c r="Y2005" i="1"/>
  <c r="C2006" i="1"/>
  <c r="Z2005" i="1"/>
  <c r="AA2005" i="1" s="1"/>
  <c r="AH2005" i="1" s="1"/>
  <c r="AJ2006" i="1"/>
  <c r="I2006" i="1"/>
  <c r="H2006" i="1" s="1"/>
  <c r="T1944" i="1"/>
  <c r="AF1944" i="1" s="1"/>
  <c r="S1945" i="1"/>
  <c r="J1947" i="1" l="1"/>
  <c r="Y2006" i="1"/>
  <c r="C2007" i="1"/>
  <c r="Z2006" i="1"/>
  <c r="AA2006" i="1" s="1"/>
  <c r="AH2006" i="1" s="1"/>
  <c r="AJ2007" i="1"/>
  <c r="I2007" i="1"/>
  <c r="H2007" i="1" s="1"/>
  <c r="F1948" i="1"/>
  <c r="J1948" i="1" s="1"/>
  <c r="AC1949" i="1"/>
  <c r="AE1949" i="1" s="1"/>
  <c r="G1949" i="1"/>
  <c r="K2007" i="1"/>
  <c r="A2008" i="1"/>
  <c r="X2007" i="1"/>
  <c r="M1950" i="1"/>
  <c r="N1950" i="1" s="1"/>
  <c r="P1950" i="1"/>
  <c r="Q1950" i="1"/>
  <c r="L1951" i="1"/>
  <c r="T1945" i="1"/>
  <c r="AF1945" i="1" s="1"/>
  <c r="S1946" i="1"/>
  <c r="AB2009" i="1"/>
  <c r="O1948" i="1" l="1"/>
  <c r="R1948" i="1" s="1"/>
  <c r="AC1950" i="1"/>
  <c r="AE1950" i="1" s="1"/>
  <c r="G1950" i="1"/>
  <c r="F1949" i="1"/>
  <c r="O1949" i="1" s="1"/>
  <c r="R1949" i="1" s="1"/>
  <c r="AB2010" i="1"/>
  <c r="M1951" i="1"/>
  <c r="N1951" i="1" s="1"/>
  <c r="P1951" i="1"/>
  <c r="Q1951" i="1"/>
  <c r="L1952" i="1"/>
  <c r="Z2007" i="1"/>
  <c r="AA2007" i="1" s="1"/>
  <c r="AH2007" i="1" s="1"/>
  <c r="C2008" i="1"/>
  <c r="AJ2008" i="1"/>
  <c r="I2008" i="1"/>
  <c r="H2008" i="1" s="1"/>
  <c r="Y2007" i="1"/>
  <c r="T1946" i="1"/>
  <c r="AF1946" i="1" s="1"/>
  <c r="S1947" i="1"/>
  <c r="A2009" i="1"/>
  <c r="X2008" i="1"/>
  <c r="K2008" i="1"/>
  <c r="J1949" i="1" l="1"/>
  <c r="X2009" i="1"/>
  <c r="A2010" i="1"/>
  <c r="K2009" i="1"/>
  <c r="M1952" i="1"/>
  <c r="N1952" i="1" s="1"/>
  <c r="P1952" i="1"/>
  <c r="Q1952" i="1"/>
  <c r="L1953" i="1"/>
  <c r="AB2011" i="1"/>
  <c r="F1950" i="1"/>
  <c r="J1950" i="1" s="1"/>
  <c r="Y2008" i="1"/>
  <c r="Z2008" i="1"/>
  <c r="AA2008" i="1" s="1"/>
  <c r="AH2008" i="1" s="1"/>
  <c r="AJ2009" i="1"/>
  <c r="I2009" i="1"/>
  <c r="H2009" i="1" s="1"/>
  <c r="C2009" i="1"/>
  <c r="T1947" i="1"/>
  <c r="AF1947" i="1" s="1"/>
  <c r="S1948" i="1"/>
  <c r="AC1951" i="1"/>
  <c r="AE1951" i="1" s="1"/>
  <c r="G1951" i="1"/>
  <c r="O1950" i="1" l="1"/>
  <c r="R1950" i="1" s="1"/>
  <c r="F1951" i="1"/>
  <c r="O1951" i="1" s="1"/>
  <c r="R1951" i="1" s="1"/>
  <c r="A2011" i="1"/>
  <c r="X2010" i="1"/>
  <c r="K2010" i="1"/>
  <c r="AB2012" i="1"/>
  <c r="AC1952" i="1"/>
  <c r="AE1952" i="1" s="1"/>
  <c r="G1952" i="1"/>
  <c r="Y2009" i="1"/>
  <c r="AJ2010" i="1"/>
  <c r="I2010" i="1"/>
  <c r="H2010" i="1" s="1"/>
  <c r="Z2009" i="1"/>
  <c r="AA2009" i="1" s="1"/>
  <c r="AH2009" i="1" s="1"/>
  <c r="C2010" i="1"/>
  <c r="T1948" i="1"/>
  <c r="AF1948" i="1" s="1"/>
  <c r="S1949" i="1"/>
  <c r="M1953" i="1"/>
  <c r="N1953" i="1" s="1"/>
  <c r="P1953" i="1"/>
  <c r="Q1953" i="1"/>
  <c r="L1954" i="1"/>
  <c r="J1951" i="1" l="1"/>
  <c r="M1954" i="1"/>
  <c r="N1954" i="1" s="1"/>
  <c r="P1954" i="1"/>
  <c r="Q1954" i="1"/>
  <c r="L1955" i="1"/>
  <c r="Y2010" i="1"/>
  <c r="C2011" i="1"/>
  <c r="Z2010" i="1"/>
  <c r="AA2010" i="1" s="1"/>
  <c r="AH2010" i="1" s="1"/>
  <c r="AJ2011" i="1"/>
  <c r="I2011" i="1"/>
  <c r="H2011" i="1" s="1"/>
  <c r="A2012" i="1"/>
  <c r="K2011" i="1"/>
  <c r="X2011" i="1"/>
  <c r="AB2013" i="1"/>
  <c r="AC1953" i="1"/>
  <c r="AE1953" i="1" s="1"/>
  <c r="G1953" i="1"/>
  <c r="T1949" i="1"/>
  <c r="AF1949" i="1" s="1"/>
  <c r="S1950" i="1"/>
  <c r="F1952" i="1"/>
  <c r="J1952" i="1" s="1"/>
  <c r="O1952" i="1" l="1"/>
  <c r="R1952" i="1" s="1"/>
  <c r="AB2014" i="1"/>
  <c r="T1950" i="1"/>
  <c r="AF1950" i="1" s="1"/>
  <c r="S1951" i="1"/>
  <c r="AC1954" i="1"/>
  <c r="AE1954" i="1" s="1"/>
  <c r="G1954" i="1"/>
  <c r="K2012" i="1"/>
  <c r="A2013" i="1"/>
  <c r="X2012" i="1"/>
  <c r="F1953" i="1"/>
  <c r="O1953" i="1" s="1"/>
  <c r="R1953" i="1" s="1"/>
  <c r="C2012" i="1"/>
  <c r="Y2011" i="1"/>
  <c r="AJ2012" i="1"/>
  <c r="I2012" i="1"/>
  <c r="H2012" i="1" s="1"/>
  <c r="Z2011" i="1"/>
  <c r="AA2011" i="1" s="1"/>
  <c r="AH2011" i="1" s="1"/>
  <c r="M1955" i="1"/>
  <c r="N1955" i="1" s="1"/>
  <c r="P1955" i="1"/>
  <c r="Q1955" i="1"/>
  <c r="L1956" i="1"/>
  <c r="M1956" i="1" l="1"/>
  <c r="N1956" i="1" s="1"/>
  <c r="P1956" i="1"/>
  <c r="Q1956" i="1"/>
  <c r="L1957" i="1"/>
  <c r="T1951" i="1"/>
  <c r="AF1951" i="1" s="1"/>
  <c r="S1952" i="1"/>
  <c r="F1954" i="1"/>
  <c r="O1954" i="1" s="1"/>
  <c r="R1954" i="1" s="1"/>
  <c r="AB2015" i="1"/>
  <c r="J1953" i="1"/>
  <c r="Z2012" i="1"/>
  <c r="AA2012" i="1" s="1"/>
  <c r="AH2012" i="1" s="1"/>
  <c r="AJ2013" i="1"/>
  <c r="I2013" i="1"/>
  <c r="H2013" i="1" s="1"/>
  <c r="Y2012" i="1"/>
  <c r="C2013" i="1"/>
  <c r="AC1955" i="1"/>
  <c r="AE1955" i="1" s="1"/>
  <c r="G1955" i="1"/>
  <c r="X2013" i="1"/>
  <c r="A2014" i="1"/>
  <c r="K2013" i="1"/>
  <c r="F1955" i="1" l="1"/>
  <c r="O1955" i="1" s="1"/>
  <c r="R1955" i="1" s="1"/>
  <c r="J1954" i="1"/>
  <c r="M1957" i="1"/>
  <c r="N1957" i="1" s="1"/>
  <c r="P1957" i="1"/>
  <c r="Q1957" i="1"/>
  <c r="L1958" i="1"/>
  <c r="K2014" i="1"/>
  <c r="A2015" i="1"/>
  <c r="X2014" i="1"/>
  <c r="T1952" i="1"/>
  <c r="AF1952" i="1" s="1"/>
  <c r="S1953" i="1"/>
  <c r="Y2013" i="1"/>
  <c r="C2014" i="1"/>
  <c r="Z2013" i="1"/>
  <c r="AA2013" i="1" s="1"/>
  <c r="AH2013" i="1" s="1"/>
  <c r="AJ2014" i="1"/>
  <c r="I2014" i="1"/>
  <c r="H2014" i="1" s="1"/>
  <c r="AB2016" i="1"/>
  <c r="AC1956" i="1"/>
  <c r="AE1956" i="1" s="1"/>
  <c r="G1956" i="1"/>
  <c r="AB2017" i="1" l="1"/>
  <c r="T1953" i="1"/>
  <c r="AF1953" i="1" s="1"/>
  <c r="S1954" i="1"/>
  <c r="A2016" i="1"/>
  <c r="K2015" i="1"/>
  <c r="X2015" i="1"/>
  <c r="F1956" i="1"/>
  <c r="O1956" i="1" s="1"/>
  <c r="R1956" i="1" s="1"/>
  <c r="AC1957" i="1"/>
  <c r="AE1957" i="1" s="1"/>
  <c r="G1957" i="1"/>
  <c r="J1955" i="1"/>
  <c r="Y2014" i="1"/>
  <c r="C2015" i="1"/>
  <c r="I2015" i="1"/>
  <c r="H2015" i="1" s="1"/>
  <c r="Z2014" i="1"/>
  <c r="AA2014" i="1" s="1"/>
  <c r="AH2014" i="1" s="1"/>
  <c r="AJ2015" i="1"/>
  <c r="M1958" i="1"/>
  <c r="N1958" i="1" s="1"/>
  <c r="P1958" i="1"/>
  <c r="Q1958" i="1"/>
  <c r="L1959" i="1"/>
  <c r="J1956" i="1" l="1"/>
  <c r="F1957" i="1"/>
  <c r="J1957" i="1" s="1"/>
  <c r="K2016" i="1"/>
  <c r="X2016" i="1"/>
  <c r="A2017" i="1"/>
  <c r="AB2018" i="1"/>
  <c r="Z2015" i="1"/>
  <c r="AA2015" i="1" s="1"/>
  <c r="AH2015" i="1" s="1"/>
  <c r="C2016" i="1"/>
  <c r="I2016" i="1"/>
  <c r="H2016" i="1" s="1"/>
  <c r="AJ2016" i="1"/>
  <c r="Y2015" i="1"/>
  <c r="T1954" i="1"/>
  <c r="AF1954" i="1" s="1"/>
  <c r="S1955" i="1"/>
  <c r="AC1958" i="1"/>
  <c r="AE1958" i="1" s="1"/>
  <c r="G1958" i="1"/>
  <c r="M1959" i="1"/>
  <c r="N1959" i="1" s="1"/>
  <c r="P1959" i="1"/>
  <c r="Q1959" i="1"/>
  <c r="L1960" i="1"/>
  <c r="O1957" i="1" l="1"/>
  <c r="R1957" i="1" s="1"/>
  <c r="T1955" i="1"/>
  <c r="AF1955" i="1" s="1"/>
  <c r="S1956" i="1"/>
  <c r="AJ2017" i="1"/>
  <c r="Z2016" i="1"/>
  <c r="AA2016" i="1" s="1"/>
  <c r="AH2016" i="1" s="1"/>
  <c r="C2017" i="1"/>
  <c r="I2017" i="1"/>
  <c r="H2017" i="1" s="1"/>
  <c r="Y2016" i="1"/>
  <c r="AC1959" i="1"/>
  <c r="AE1959" i="1" s="1"/>
  <c r="G1959" i="1"/>
  <c r="AB2019" i="1"/>
  <c r="M1960" i="1"/>
  <c r="N1960" i="1" s="1"/>
  <c r="L1961" i="1"/>
  <c r="F1958" i="1"/>
  <c r="O1958" i="1" s="1"/>
  <c r="R1958" i="1" s="1"/>
  <c r="K2017" i="1"/>
  <c r="X2017" i="1"/>
  <c r="A2018" i="1"/>
  <c r="J1958" i="1" l="1"/>
  <c r="AB2020" i="1"/>
  <c r="G1960" i="1"/>
  <c r="AC1960" i="1"/>
  <c r="AE1960" i="1" s="1"/>
  <c r="A2019" i="1"/>
  <c r="K2018" i="1"/>
  <c r="X2018" i="1"/>
  <c r="C2018" i="1"/>
  <c r="AJ2018" i="1"/>
  <c r="I2018" i="1"/>
  <c r="H2018" i="1" s="1"/>
  <c r="Y2017" i="1"/>
  <c r="Z2017" i="1"/>
  <c r="M1961" i="1"/>
  <c r="N1961" i="1" s="1"/>
  <c r="L1962" i="1"/>
  <c r="F1959" i="1"/>
  <c r="O1959" i="1" s="1"/>
  <c r="T1956" i="1"/>
  <c r="AF1956" i="1" s="1"/>
  <c r="S1957" i="1"/>
  <c r="R1959" i="1" l="1"/>
  <c r="P1960" i="1"/>
  <c r="J1959" i="1"/>
  <c r="A2020" i="1"/>
  <c r="K2019" i="1"/>
  <c r="X2019" i="1"/>
  <c r="F1960" i="1"/>
  <c r="O1960" i="1" s="1"/>
  <c r="Y2018" i="1"/>
  <c r="Z2018" i="1"/>
  <c r="AA2018" i="1" s="1"/>
  <c r="AH2018" i="1" s="1"/>
  <c r="C2019" i="1"/>
  <c r="AJ2019" i="1"/>
  <c r="I2019" i="1"/>
  <c r="H2019" i="1" s="1"/>
  <c r="AB2021" i="1"/>
  <c r="G1961" i="1"/>
  <c r="AC1961" i="1"/>
  <c r="AE1961" i="1" s="1"/>
  <c r="T1957" i="1"/>
  <c r="AF1957" i="1" s="1"/>
  <c r="S1958" i="1"/>
  <c r="M1962" i="1"/>
  <c r="N1962" i="1" s="1"/>
  <c r="L1963" i="1"/>
  <c r="J1960" i="1" l="1"/>
  <c r="M1963" i="1"/>
  <c r="N1963" i="1" s="1"/>
  <c r="L1964" i="1"/>
  <c r="A2021" i="1"/>
  <c r="X2020" i="1"/>
  <c r="K2020" i="1"/>
  <c r="T1958" i="1"/>
  <c r="AF1958" i="1" s="1"/>
  <c r="S1959" i="1"/>
  <c r="F1961" i="1"/>
  <c r="J1961" i="1" s="1"/>
  <c r="Y2019" i="1"/>
  <c r="AJ2020" i="1"/>
  <c r="Z2019" i="1"/>
  <c r="AA2019" i="1" s="1"/>
  <c r="AH2019" i="1" s="1"/>
  <c r="C2020" i="1"/>
  <c r="I2020" i="1"/>
  <c r="H2020" i="1" s="1"/>
  <c r="Q1960" i="1"/>
  <c r="Q1961" i="1" s="1"/>
  <c r="Q1962" i="1" s="1"/>
  <c r="Q1963" i="1" s="1"/>
  <c r="P1961" i="1"/>
  <c r="P1962" i="1" s="1"/>
  <c r="P1963" i="1" s="1"/>
  <c r="G1962" i="1"/>
  <c r="AC1962" i="1"/>
  <c r="AE1962" i="1" s="1"/>
  <c r="AB2022" i="1"/>
  <c r="O1961" i="1" l="1"/>
  <c r="R1961" i="1" s="1"/>
  <c r="T1959" i="1"/>
  <c r="S1960" i="1"/>
  <c r="Y2020" i="1"/>
  <c r="Z2020" i="1"/>
  <c r="AA2020" i="1" s="1"/>
  <c r="AH2020" i="1" s="1"/>
  <c r="C2021" i="1"/>
  <c r="AJ2021" i="1"/>
  <c r="I2021" i="1"/>
  <c r="H2021" i="1" s="1"/>
  <c r="G1963" i="1"/>
  <c r="AC1963" i="1"/>
  <c r="AE1963" i="1" s="1"/>
  <c r="A2022" i="1"/>
  <c r="K2021" i="1"/>
  <c r="X2021" i="1"/>
  <c r="AB2023" i="1"/>
  <c r="M1964" i="1"/>
  <c r="N1964" i="1" s="1"/>
  <c r="P1964" i="1"/>
  <c r="Q1964" i="1"/>
  <c r="L1965" i="1"/>
  <c r="F1962" i="1"/>
  <c r="J1962" i="1" s="1"/>
  <c r="R1960" i="1"/>
  <c r="O1962" i="1" l="1"/>
  <c r="R1962" i="1" s="1"/>
  <c r="AC1964" i="1"/>
  <c r="AE1964" i="1" s="1"/>
  <c r="G1964" i="1"/>
  <c r="F1963" i="1"/>
  <c r="J1963" i="1" s="1"/>
  <c r="AF1959" i="1"/>
  <c r="AA1959" i="1"/>
  <c r="M1965" i="1"/>
  <c r="N1965" i="1" s="1"/>
  <c r="P1965" i="1"/>
  <c r="Q1965" i="1"/>
  <c r="L1966" i="1"/>
  <c r="AB2024" i="1"/>
  <c r="X2022" i="1"/>
  <c r="A2023" i="1"/>
  <c r="K2022" i="1"/>
  <c r="Y2021" i="1"/>
  <c r="AJ2022" i="1"/>
  <c r="I2022" i="1"/>
  <c r="H2022" i="1" s="1"/>
  <c r="Z2021" i="1"/>
  <c r="AA2021" i="1" s="1"/>
  <c r="AH2021" i="1" s="1"/>
  <c r="C2022" i="1"/>
  <c r="T1960" i="1"/>
  <c r="AF1960" i="1" s="1"/>
  <c r="S1961" i="1"/>
  <c r="O1963" i="1" l="1"/>
  <c r="R1963" i="1" s="1"/>
  <c r="AC1965" i="1"/>
  <c r="AE1965" i="1" s="1"/>
  <c r="G1965" i="1"/>
  <c r="AH1959" i="1"/>
  <c r="F1964" i="1"/>
  <c r="J1964" i="1" s="1"/>
  <c r="T1961" i="1"/>
  <c r="AF1961" i="1" s="1"/>
  <c r="S1962" i="1"/>
  <c r="A2024" i="1"/>
  <c r="X2023" i="1"/>
  <c r="K2023" i="1"/>
  <c r="M1966" i="1"/>
  <c r="N1966" i="1" s="1"/>
  <c r="P1966" i="1"/>
  <c r="Q1966" i="1"/>
  <c r="L1967" i="1"/>
  <c r="C2023" i="1"/>
  <c r="Z2022" i="1"/>
  <c r="AA2022" i="1" s="1"/>
  <c r="AH2022" i="1" s="1"/>
  <c r="AJ2023" i="1"/>
  <c r="I2023" i="1"/>
  <c r="H2023" i="1" s="1"/>
  <c r="Y2022" i="1"/>
  <c r="AB2025" i="1"/>
  <c r="M1967" i="1" l="1"/>
  <c r="N1967" i="1" s="1"/>
  <c r="P1967" i="1"/>
  <c r="Q1967" i="1"/>
  <c r="L1968" i="1"/>
  <c r="AB2026" i="1"/>
  <c r="Z2023" i="1"/>
  <c r="AA2023" i="1" s="1"/>
  <c r="AH2023" i="1" s="1"/>
  <c r="AJ2024" i="1"/>
  <c r="Y2023" i="1"/>
  <c r="C2024" i="1"/>
  <c r="I2024" i="1"/>
  <c r="H2024" i="1" s="1"/>
  <c r="T1962" i="1"/>
  <c r="AF1962" i="1" s="1"/>
  <c r="S1963" i="1"/>
  <c r="O1964" i="1"/>
  <c r="R1964" i="1" s="1"/>
  <c r="F1965" i="1"/>
  <c r="O1965" i="1" s="1"/>
  <c r="R1965" i="1" s="1"/>
  <c r="G1966" i="1"/>
  <c r="AC1966" i="1"/>
  <c r="AE1966" i="1" s="1"/>
  <c r="X2024" i="1"/>
  <c r="K2024" i="1"/>
  <c r="A2025" i="1"/>
  <c r="J1965" i="1" l="1"/>
  <c r="F1966" i="1"/>
  <c r="O1966" i="1" s="1"/>
  <c r="R1966" i="1" s="1"/>
  <c r="T1963" i="1"/>
  <c r="AF1963" i="1" s="1"/>
  <c r="S1964" i="1"/>
  <c r="C2025" i="1"/>
  <c r="Y2024" i="1"/>
  <c r="AJ2025" i="1"/>
  <c r="Z2024" i="1"/>
  <c r="AA2024" i="1" s="1"/>
  <c r="AH2024" i="1" s="1"/>
  <c r="I2025" i="1"/>
  <c r="H2025" i="1" s="1"/>
  <c r="AB2027" i="1"/>
  <c r="G1967" i="1"/>
  <c r="AC1967" i="1"/>
  <c r="AE1967" i="1" s="1"/>
  <c r="K2025" i="1"/>
  <c r="X2025" i="1"/>
  <c r="A2026" i="1"/>
  <c r="M1968" i="1"/>
  <c r="N1968" i="1" s="1"/>
  <c r="P1968" i="1"/>
  <c r="Q1968" i="1"/>
  <c r="L1969" i="1"/>
  <c r="J1966" i="1" l="1"/>
  <c r="Z2025" i="1"/>
  <c r="AA2025" i="1" s="1"/>
  <c r="AH2025" i="1" s="1"/>
  <c r="C2026" i="1"/>
  <c r="I2026" i="1"/>
  <c r="H2026" i="1" s="1"/>
  <c r="Y2025" i="1"/>
  <c r="AJ2026" i="1"/>
  <c r="AC1968" i="1"/>
  <c r="AE1968" i="1" s="1"/>
  <c r="G1968" i="1"/>
  <c r="AB2028" i="1"/>
  <c r="M1969" i="1"/>
  <c r="N1969" i="1" s="1"/>
  <c r="P1969" i="1"/>
  <c r="Q1969" i="1"/>
  <c r="L1970" i="1"/>
  <c r="T1964" i="1"/>
  <c r="AF1964" i="1" s="1"/>
  <c r="S1965" i="1"/>
  <c r="X2026" i="1"/>
  <c r="K2026" i="1"/>
  <c r="A2027" i="1"/>
  <c r="F1967" i="1"/>
  <c r="J1967" i="1" s="1"/>
  <c r="T1965" i="1" l="1"/>
  <c r="AF1965" i="1" s="1"/>
  <c r="S1966" i="1"/>
  <c r="O1967" i="1"/>
  <c r="R1967" i="1" s="1"/>
  <c r="F1968" i="1"/>
  <c r="O1968" i="1" s="1"/>
  <c r="R1968" i="1" s="1"/>
  <c r="Z2026" i="1"/>
  <c r="AA2026" i="1" s="1"/>
  <c r="AH2026" i="1" s="1"/>
  <c r="AJ2027" i="1"/>
  <c r="I2027" i="1"/>
  <c r="H2027" i="1" s="1"/>
  <c r="Y2026" i="1"/>
  <c r="C2027" i="1"/>
  <c r="AC1969" i="1"/>
  <c r="AE1969" i="1" s="1"/>
  <c r="G1969" i="1"/>
  <c r="AB2029" i="1"/>
  <c r="X2027" i="1"/>
  <c r="A2028" i="1"/>
  <c r="K2027" i="1"/>
  <c r="M1970" i="1"/>
  <c r="N1970" i="1" s="1"/>
  <c r="P1970" i="1"/>
  <c r="Q1970" i="1"/>
  <c r="L1971" i="1"/>
  <c r="J1968" i="1" l="1"/>
  <c r="AJ2028" i="1"/>
  <c r="Y2027" i="1"/>
  <c r="C2028" i="1"/>
  <c r="I2028" i="1"/>
  <c r="H2028" i="1" s="1"/>
  <c r="Z2027" i="1"/>
  <c r="AA2027" i="1" s="1"/>
  <c r="AH2027" i="1" s="1"/>
  <c r="M1971" i="1"/>
  <c r="N1971" i="1" s="1"/>
  <c r="P1971" i="1"/>
  <c r="Q1971" i="1"/>
  <c r="L1972" i="1"/>
  <c r="AB2030" i="1"/>
  <c r="T1966" i="1"/>
  <c r="AF1966" i="1" s="1"/>
  <c r="S1967" i="1"/>
  <c r="F1969" i="1"/>
  <c r="J1969" i="1" s="1"/>
  <c r="AC1970" i="1"/>
  <c r="AE1970" i="1" s="1"/>
  <c r="G1970" i="1"/>
  <c r="A2029" i="1"/>
  <c r="X2028" i="1"/>
  <c r="K2028" i="1"/>
  <c r="G1971" i="1" l="1"/>
  <c r="AC1971" i="1"/>
  <c r="AE1971" i="1" s="1"/>
  <c r="AJ2029" i="1"/>
  <c r="I2029" i="1"/>
  <c r="H2029" i="1" s="1"/>
  <c r="Y2028" i="1"/>
  <c r="Z2028" i="1"/>
  <c r="AA2028" i="1" s="1"/>
  <c r="AH2028" i="1" s="1"/>
  <c r="C2029" i="1"/>
  <c r="T1967" i="1"/>
  <c r="AF1967" i="1" s="1"/>
  <c r="S1968" i="1"/>
  <c r="M1972" i="1"/>
  <c r="N1972" i="1" s="1"/>
  <c r="P1972" i="1"/>
  <c r="Q1972" i="1"/>
  <c r="L1973" i="1"/>
  <c r="AB2031" i="1"/>
  <c r="X2029" i="1"/>
  <c r="K2029" i="1"/>
  <c r="A2030" i="1"/>
  <c r="O1969" i="1"/>
  <c r="R1969" i="1" s="1"/>
  <c r="F1970" i="1"/>
  <c r="J1970" i="1" s="1"/>
  <c r="O1970" i="1" l="1"/>
  <c r="R1970" i="1" s="1"/>
  <c r="AB2032" i="1"/>
  <c r="AC1972" i="1"/>
  <c r="AE1972" i="1" s="1"/>
  <c r="G1972" i="1"/>
  <c r="Z2029" i="1"/>
  <c r="AA2029" i="1" s="1"/>
  <c r="AH2029" i="1" s="1"/>
  <c r="AJ2030" i="1"/>
  <c r="I2030" i="1"/>
  <c r="H2030" i="1" s="1"/>
  <c r="Y2029" i="1"/>
  <c r="C2030" i="1"/>
  <c r="M1973" i="1"/>
  <c r="N1973" i="1" s="1"/>
  <c r="P1973" i="1"/>
  <c r="Q1973" i="1"/>
  <c r="L1974" i="1"/>
  <c r="T1968" i="1"/>
  <c r="AF1968" i="1" s="1"/>
  <c r="S1969" i="1"/>
  <c r="F1971" i="1"/>
  <c r="O1971" i="1" s="1"/>
  <c r="R1971" i="1" s="1"/>
  <c r="X2030" i="1"/>
  <c r="K2030" i="1"/>
  <c r="A2031" i="1"/>
  <c r="J1971" i="1" l="1"/>
  <c r="K2031" i="1"/>
  <c r="X2031" i="1"/>
  <c r="A2032" i="1"/>
  <c r="C2031" i="1"/>
  <c r="Z2030" i="1"/>
  <c r="AA2030" i="1" s="1"/>
  <c r="AH2030" i="1" s="1"/>
  <c r="AJ2031" i="1"/>
  <c r="Y2030" i="1"/>
  <c r="I2031" i="1"/>
  <c r="H2031" i="1" s="1"/>
  <c r="T1969" i="1"/>
  <c r="AF1969" i="1" s="1"/>
  <c r="S1970" i="1"/>
  <c r="AB2033" i="1"/>
  <c r="AC1973" i="1"/>
  <c r="AE1973" i="1" s="1"/>
  <c r="G1973" i="1"/>
  <c r="M1974" i="1"/>
  <c r="N1974" i="1" s="1"/>
  <c r="P1974" i="1"/>
  <c r="Q1974" i="1"/>
  <c r="L1975" i="1"/>
  <c r="F1972" i="1"/>
  <c r="O1972" i="1" s="1"/>
  <c r="R1972" i="1" s="1"/>
  <c r="X2032" i="1" l="1"/>
  <c r="A2033" i="1"/>
  <c r="K2032" i="1"/>
  <c r="M1975" i="1"/>
  <c r="N1975" i="1" s="1"/>
  <c r="P1975" i="1"/>
  <c r="Q1975" i="1"/>
  <c r="L1976" i="1"/>
  <c r="T1970" i="1"/>
  <c r="AF1970" i="1" s="1"/>
  <c r="S1971" i="1"/>
  <c r="Y2031" i="1"/>
  <c r="C2032" i="1"/>
  <c r="I2032" i="1"/>
  <c r="H2032" i="1" s="1"/>
  <c r="Z2031" i="1"/>
  <c r="AA2031" i="1" s="1"/>
  <c r="AH2031" i="1" s="1"/>
  <c r="AJ2032" i="1"/>
  <c r="AC1974" i="1"/>
  <c r="AE1974" i="1" s="1"/>
  <c r="G1974" i="1"/>
  <c r="J1972" i="1"/>
  <c r="AB2034" i="1"/>
  <c r="F1973" i="1"/>
  <c r="J1973" i="1" s="1"/>
  <c r="O1973" i="1" l="1"/>
  <c r="R1973" i="1" s="1"/>
  <c r="AC1975" i="1"/>
  <c r="AE1975" i="1" s="1"/>
  <c r="G1975" i="1"/>
  <c r="AJ2033" i="1"/>
  <c r="Z2032" i="1"/>
  <c r="AA2032" i="1" s="1"/>
  <c r="AH2032" i="1" s="1"/>
  <c r="C2033" i="1"/>
  <c r="Y2032" i="1"/>
  <c r="I2033" i="1"/>
  <c r="H2033" i="1" s="1"/>
  <c r="M1976" i="1"/>
  <c r="N1976" i="1" s="1"/>
  <c r="P1976" i="1"/>
  <c r="Q1976" i="1"/>
  <c r="L1977" i="1"/>
  <c r="T1971" i="1"/>
  <c r="AF1971" i="1" s="1"/>
  <c r="S1972" i="1"/>
  <c r="F1974" i="1"/>
  <c r="O1974" i="1" s="1"/>
  <c r="R1974" i="1" s="1"/>
  <c r="AB2035" i="1"/>
  <c r="K2033" i="1"/>
  <c r="X2033" i="1"/>
  <c r="A2034" i="1"/>
  <c r="J1974" i="1" l="1"/>
  <c r="G1976" i="1"/>
  <c r="AC1976" i="1"/>
  <c r="AE1976" i="1" s="1"/>
  <c r="X2034" i="1"/>
  <c r="A2035" i="1"/>
  <c r="K2034" i="1"/>
  <c r="M1977" i="1"/>
  <c r="N1977" i="1" s="1"/>
  <c r="P1977" i="1"/>
  <c r="Q1977" i="1"/>
  <c r="L1978" i="1"/>
  <c r="F1975" i="1"/>
  <c r="O1975" i="1" s="1"/>
  <c r="R1975" i="1" s="1"/>
  <c r="Z2033" i="1"/>
  <c r="AA2033" i="1" s="1"/>
  <c r="AH2033" i="1" s="1"/>
  <c r="AJ2034" i="1"/>
  <c r="I2034" i="1"/>
  <c r="H2034" i="1" s="1"/>
  <c r="Y2033" i="1"/>
  <c r="C2034" i="1"/>
  <c r="AB2036" i="1"/>
  <c r="T1972" i="1"/>
  <c r="AF1972" i="1" s="1"/>
  <c r="S1973" i="1"/>
  <c r="J1975" i="1" l="1"/>
  <c r="G1977" i="1"/>
  <c r="AC1977" i="1"/>
  <c r="AE1977" i="1" s="1"/>
  <c r="Y2034" i="1"/>
  <c r="Z2034" i="1"/>
  <c r="AA2034" i="1" s="1"/>
  <c r="AH2034" i="1" s="1"/>
  <c r="AJ2035" i="1"/>
  <c r="I2035" i="1"/>
  <c r="H2035" i="1" s="1"/>
  <c r="C2035" i="1"/>
  <c r="T1973" i="1"/>
  <c r="AF1973" i="1" s="1"/>
  <c r="S1974" i="1"/>
  <c r="M1978" i="1"/>
  <c r="N1978" i="1" s="1"/>
  <c r="P1978" i="1"/>
  <c r="Q1978" i="1"/>
  <c r="L1979" i="1"/>
  <c r="AB2037" i="1"/>
  <c r="A2036" i="1"/>
  <c r="X2035" i="1"/>
  <c r="K2035" i="1"/>
  <c r="F1976" i="1"/>
  <c r="J1976" i="1" s="1"/>
  <c r="O1976" i="1" l="1"/>
  <c r="R1976" i="1" s="1"/>
  <c r="X2036" i="1"/>
  <c r="A2037" i="1"/>
  <c r="K2036" i="1"/>
  <c r="Y2035" i="1"/>
  <c r="AJ2036" i="1"/>
  <c r="I2036" i="1"/>
  <c r="H2036" i="1" s="1"/>
  <c r="Z2035" i="1"/>
  <c r="AA2035" i="1" s="1"/>
  <c r="AH2035" i="1" s="1"/>
  <c r="C2036" i="1"/>
  <c r="G1978" i="1"/>
  <c r="AC1978" i="1"/>
  <c r="AE1978" i="1" s="1"/>
  <c r="T1974" i="1"/>
  <c r="AF1974" i="1" s="1"/>
  <c r="S1975" i="1"/>
  <c r="AB2038" i="1"/>
  <c r="M1979" i="1"/>
  <c r="N1979" i="1" s="1"/>
  <c r="P1979" i="1"/>
  <c r="Q1979" i="1"/>
  <c r="L1980" i="1"/>
  <c r="F1977" i="1"/>
  <c r="O1977" i="1" s="1"/>
  <c r="R1977" i="1" s="1"/>
  <c r="J1977" i="1" l="1"/>
  <c r="AB2039" i="1"/>
  <c r="T1975" i="1"/>
  <c r="AF1975" i="1" s="1"/>
  <c r="S1976" i="1"/>
  <c r="X2037" i="1"/>
  <c r="K2037" i="1"/>
  <c r="A2038" i="1"/>
  <c r="Y2036" i="1"/>
  <c r="I2037" i="1"/>
  <c r="H2037" i="1" s="1"/>
  <c r="AJ2037" i="1"/>
  <c r="Z2036" i="1"/>
  <c r="AA2036" i="1" s="1"/>
  <c r="AH2036" i="1" s="1"/>
  <c r="C2037" i="1"/>
  <c r="G1979" i="1"/>
  <c r="AC1979" i="1"/>
  <c r="AE1979" i="1" s="1"/>
  <c r="M1980" i="1"/>
  <c r="N1980" i="1" s="1"/>
  <c r="P1980" i="1"/>
  <c r="Q1980" i="1"/>
  <c r="L1981" i="1"/>
  <c r="F1978" i="1"/>
  <c r="O1978" i="1" s="1"/>
  <c r="R1978" i="1" s="1"/>
  <c r="J1978" i="1" l="1"/>
  <c r="G1980" i="1"/>
  <c r="AC1980" i="1"/>
  <c r="AE1980" i="1" s="1"/>
  <c r="Y2037" i="1"/>
  <c r="Z2037" i="1"/>
  <c r="AA2037" i="1" s="1"/>
  <c r="AH2037" i="1" s="1"/>
  <c r="AJ2038" i="1"/>
  <c r="C2038" i="1"/>
  <c r="I2038" i="1"/>
  <c r="H2038" i="1" s="1"/>
  <c r="M1981" i="1"/>
  <c r="N1981" i="1" s="1"/>
  <c r="P1981" i="1"/>
  <c r="Q1981" i="1"/>
  <c r="L1982" i="1"/>
  <c r="AB2040" i="1"/>
  <c r="F1979" i="1"/>
  <c r="O1979" i="1" s="1"/>
  <c r="R1979" i="1" s="1"/>
  <c r="X2038" i="1"/>
  <c r="A2039" i="1"/>
  <c r="K2038" i="1"/>
  <c r="T1976" i="1"/>
  <c r="AF1976" i="1" s="1"/>
  <c r="S1977" i="1"/>
  <c r="Z2038" i="1" l="1"/>
  <c r="AA2038" i="1" s="1"/>
  <c r="AH2038" i="1" s="1"/>
  <c r="AJ2039" i="1"/>
  <c r="Y2038" i="1"/>
  <c r="I2039" i="1"/>
  <c r="H2039" i="1" s="1"/>
  <c r="C2039" i="1"/>
  <c r="J1979" i="1"/>
  <c r="AB2041" i="1"/>
  <c r="AC1981" i="1"/>
  <c r="AE1981" i="1" s="1"/>
  <c r="G1981" i="1"/>
  <c r="M1982" i="1"/>
  <c r="N1982" i="1" s="1"/>
  <c r="P1982" i="1"/>
  <c r="Q1982" i="1"/>
  <c r="L1983" i="1"/>
  <c r="F1980" i="1"/>
  <c r="J1980" i="1" s="1"/>
  <c r="T1977" i="1"/>
  <c r="AF1977" i="1" s="1"/>
  <c r="S1978" i="1"/>
  <c r="X2039" i="1"/>
  <c r="K2039" i="1"/>
  <c r="A2040" i="1"/>
  <c r="K2040" i="1" l="1"/>
  <c r="A2041" i="1"/>
  <c r="X2040" i="1"/>
  <c r="O1980" i="1"/>
  <c r="R1980" i="1" s="1"/>
  <c r="T1978" i="1"/>
  <c r="AF1978" i="1" s="1"/>
  <c r="S1979" i="1"/>
  <c r="Y2039" i="1"/>
  <c r="C2040" i="1"/>
  <c r="Z2039" i="1"/>
  <c r="AA2039" i="1" s="1"/>
  <c r="AH2039" i="1" s="1"/>
  <c r="AJ2040" i="1"/>
  <c r="I2040" i="1"/>
  <c r="H2040" i="1" s="1"/>
  <c r="AB2042" i="1"/>
  <c r="G1982" i="1"/>
  <c r="AC1982" i="1"/>
  <c r="AE1982" i="1" s="1"/>
  <c r="M1983" i="1"/>
  <c r="N1983" i="1" s="1"/>
  <c r="P1983" i="1"/>
  <c r="Q1983" i="1"/>
  <c r="L1984" i="1"/>
  <c r="F1981" i="1"/>
  <c r="J1981" i="1" s="1"/>
  <c r="O1981" i="1" l="1"/>
  <c r="R1981" i="1" s="1"/>
  <c r="F1982" i="1"/>
  <c r="O1982" i="1" s="1"/>
  <c r="R1982" i="1" s="1"/>
  <c r="T1979" i="1"/>
  <c r="AF1979" i="1" s="1"/>
  <c r="S1980" i="1"/>
  <c r="Y2040" i="1"/>
  <c r="Z2040" i="1"/>
  <c r="AA2040" i="1" s="1"/>
  <c r="AH2040" i="1" s="1"/>
  <c r="C2041" i="1"/>
  <c r="AJ2041" i="1"/>
  <c r="I2041" i="1"/>
  <c r="H2041" i="1" s="1"/>
  <c r="AB2043" i="1"/>
  <c r="K2041" i="1"/>
  <c r="A2042" i="1"/>
  <c r="X2041" i="1"/>
  <c r="G1983" i="1"/>
  <c r="AC1983" i="1"/>
  <c r="AE1983" i="1" s="1"/>
  <c r="M1984" i="1"/>
  <c r="N1984" i="1" s="1"/>
  <c r="P1984" i="1"/>
  <c r="Q1984" i="1"/>
  <c r="L1985" i="1"/>
  <c r="M1985" i="1" l="1"/>
  <c r="N1985" i="1" s="1"/>
  <c r="P1985" i="1"/>
  <c r="Q1985" i="1"/>
  <c r="L1986" i="1"/>
  <c r="F1983" i="1"/>
  <c r="J1983" i="1" s="1"/>
  <c r="J1982" i="1"/>
  <c r="Z2041" i="1"/>
  <c r="AA2041" i="1" s="1"/>
  <c r="AH2041" i="1" s="1"/>
  <c r="C2042" i="1"/>
  <c r="I2042" i="1"/>
  <c r="H2042" i="1" s="1"/>
  <c r="Y2041" i="1"/>
  <c r="AJ2042" i="1"/>
  <c r="AB2044" i="1"/>
  <c r="T1980" i="1"/>
  <c r="AF1980" i="1" s="1"/>
  <c r="S1981" i="1"/>
  <c r="AC1984" i="1"/>
  <c r="AE1984" i="1" s="1"/>
  <c r="G1984" i="1"/>
  <c r="X2042" i="1"/>
  <c r="K2042" i="1"/>
  <c r="A2043" i="1"/>
  <c r="T1981" i="1" l="1"/>
  <c r="AF1981" i="1" s="1"/>
  <c r="S1982" i="1"/>
  <c r="AJ2043" i="1"/>
  <c r="Y2042" i="1"/>
  <c r="C2043" i="1"/>
  <c r="Z2042" i="1"/>
  <c r="AA2042" i="1" s="1"/>
  <c r="AH2042" i="1" s="1"/>
  <c r="I2043" i="1"/>
  <c r="H2043" i="1" s="1"/>
  <c r="M1986" i="1"/>
  <c r="N1986" i="1" s="1"/>
  <c r="P1986" i="1"/>
  <c r="Q1986" i="1"/>
  <c r="L1987" i="1"/>
  <c r="X2043" i="1"/>
  <c r="A2044" i="1"/>
  <c r="K2043" i="1"/>
  <c r="F1984" i="1"/>
  <c r="O1984" i="1" s="1"/>
  <c r="R1984" i="1" s="1"/>
  <c r="AB2045" i="1"/>
  <c r="O1983" i="1"/>
  <c r="R1983" i="1" s="1"/>
  <c r="AC1985" i="1"/>
  <c r="AE1985" i="1" s="1"/>
  <c r="G1985" i="1"/>
  <c r="G1986" i="1" l="1"/>
  <c r="AC1986" i="1"/>
  <c r="AE1986" i="1" s="1"/>
  <c r="F1985" i="1"/>
  <c r="O1985" i="1" s="1"/>
  <c r="R1985" i="1" s="1"/>
  <c r="AB2046" i="1"/>
  <c r="M1987" i="1"/>
  <c r="N1987" i="1" s="1"/>
  <c r="P1987" i="1"/>
  <c r="Q1987" i="1"/>
  <c r="L1988" i="1"/>
  <c r="T1982" i="1"/>
  <c r="AF1982" i="1" s="1"/>
  <c r="S1983" i="1"/>
  <c r="J1984" i="1"/>
  <c r="K2044" i="1"/>
  <c r="X2044" i="1"/>
  <c r="A2045" i="1"/>
  <c r="Y2043" i="1"/>
  <c r="C2044" i="1"/>
  <c r="Z2043" i="1"/>
  <c r="AA2043" i="1" s="1"/>
  <c r="AH2043" i="1" s="1"/>
  <c r="AJ2044" i="1"/>
  <c r="I2044" i="1"/>
  <c r="H2044" i="1" s="1"/>
  <c r="J1985" i="1" l="1"/>
  <c r="T1983" i="1"/>
  <c r="AF1983" i="1" s="1"/>
  <c r="S1984" i="1"/>
  <c r="X2045" i="1"/>
  <c r="A2046" i="1"/>
  <c r="K2045" i="1"/>
  <c r="G1987" i="1"/>
  <c r="AC1987" i="1"/>
  <c r="AE1987" i="1" s="1"/>
  <c r="M1988" i="1"/>
  <c r="N1988" i="1" s="1"/>
  <c r="P1988" i="1"/>
  <c r="Q1988" i="1"/>
  <c r="L1989" i="1"/>
  <c r="Z2044" i="1"/>
  <c r="AA2044" i="1" s="1"/>
  <c r="AH2044" i="1" s="1"/>
  <c r="AJ2045" i="1"/>
  <c r="C2045" i="1"/>
  <c r="I2045" i="1"/>
  <c r="H2045" i="1" s="1"/>
  <c r="Y2044" i="1"/>
  <c r="AB2047" i="1"/>
  <c r="F1986" i="1"/>
  <c r="J1986" i="1" s="1"/>
  <c r="O1986" i="1" l="1"/>
  <c r="R1986" i="1" s="1"/>
  <c r="AC1988" i="1"/>
  <c r="AE1988" i="1" s="1"/>
  <c r="G1988" i="1"/>
  <c r="Y2045" i="1"/>
  <c r="C2046" i="1"/>
  <c r="Z2045" i="1"/>
  <c r="AA2045" i="1" s="1"/>
  <c r="AH2045" i="1" s="1"/>
  <c r="AJ2046" i="1"/>
  <c r="I2046" i="1"/>
  <c r="H2046" i="1" s="1"/>
  <c r="AB2048" i="1"/>
  <c r="M1989" i="1"/>
  <c r="N1989" i="1" s="1"/>
  <c r="P1989" i="1"/>
  <c r="Q1989" i="1"/>
  <c r="L1990" i="1"/>
  <c r="T1984" i="1"/>
  <c r="AF1984" i="1" s="1"/>
  <c r="S1985" i="1"/>
  <c r="F1987" i="1"/>
  <c r="J1987" i="1" s="1"/>
  <c r="A2047" i="1"/>
  <c r="X2046" i="1"/>
  <c r="K2046" i="1"/>
  <c r="A2048" i="1" l="1"/>
  <c r="K2047" i="1"/>
  <c r="X2047" i="1"/>
  <c r="O1987" i="1"/>
  <c r="R1987" i="1" s="1"/>
  <c r="Y2046" i="1"/>
  <c r="C2047" i="1"/>
  <c r="I2047" i="1"/>
  <c r="H2047" i="1" s="1"/>
  <c r="Z2046" i="1"/>
  <c r="AA2046" i="1" s="1"/>
  <c r="AH2046" i="1" s="1"/>
  <c r="AJ2047" i="1"/>
  <c r="T1985" i="1"/>
  <c r="AF1985" i="1" s="1"/>
  <c r="S1986" i="1"/>
  <c r="F1988" i="1"/>
  <c r="J1988" i="1" s="1"/>
  <c r="G1989" i="1"/>
  <c r="AC1989" i="1"/>
  <c r="AE1989" i="1" s="1"/>
  <c r="M1990" i="1"/>
  <c r="N1990" i="1" s="1"/>
  <c r="L1991" i="1"/>
  <c r="AB2049" i="1"/>
  <c r="O1988" i="1" l="1"/>
  <c r="R1988" i="1" s="1"/>
  <c r="G1990" i="1"/>
  <c r="AC1990" i="1"/>
  <c r="AE1990" i="1" s="1"/>
  <c r="F1989" i="1"/>
  <c r="J1989" i="1" s="1"/>
  <c r="M1991" i="1"/>
  <c r="N1991" i="1" s="1"/>
  <c r="L1992" i="1"/>
  <c r="T1986" i="1"/>
  <c r="AF1986" i="1" s="1"/>
  <c r="S1987" i="1"/>
  <c r="X2048" i="1"/>
  <c r="A2049" i="1"/>
  <c r="K2048" i="1"/>
  <c r="AB2050" i="1"/>
  <c r="Z2047" i="1"/>
  <c r="AA2047" i="1" s="1"/>
  <c r="AH2047" i="1" s="1"/>
  <c r="AJ2048" i="1"/>
  <c r="C2048" i="1"/>
  <c r="I2048" i="1"/>
  <c r="H2048" i="1" s="1"/>
  <c r="Y2047" i="1"/>
  <c r="O1989" i="1" l="1"/>
  <c r="R1989" i="1" s="1"/>
  <c r="G1991" i="1"/>
  <c r="AC1991" i="1"/>
  <c r="AE1991" i="1" s="1"/>
  <c r="M1992" i="1"/>
  <c r="N1992" i="1" s="1"/>
  <c r="L1993" i="1"/>
  <c r="Z2048" i="1"/>
  <c r="AA2048" i="1" s="1"/>
  <c r="AH2048" i="1" s="1"/>
  <c r="C2049" i="1"/>
  <c r="Y2048" i="1"/>
  <c r="I2049" i="1"/>
  <c r="H2049" i="1" s="1"/>
  <c r="AJ2049" i="1"/>
  <c r="AB2051" i="1"/>
  <c r="X2049" i="1"/>
  <c r="A2050" i="1"/>
  <c r="K2049" i="1"/>
  <c r="T1987" i="1"/>
  <c r="AF1987" i="1" s="1"/>
  <c r="S1988" i="1"/>
  <c r="F1990" i="1"/>
  <c r="J1990" i="1" s="1"/>
  <c r="P1990" i="1" l="1"/>
  <c r="Q1990" i="1" s="1"/>
  <c r="Q1991" i="1" s="1"/>
  <c r="Q1992" i="1" s="1"/>
  <c r="Q1993" i="1" s="1"/>
  <c r="T1988" i="1"/>
  <c r="AF1988" i="1" s="1"/>
  <c r="S1989" i="1"/>
  <c r="O1990" i="1"/>
  <c r="AB2052" i="1"/>
  <c r="AC1992" i="1"/>
  <c r="AE1992" i="1" s="1"/>
  <c r="G1992" i="1"/>
  <c r="F1991" i="1"/>
  <c r="J1991" i="1" s="1"/>
  <c r="A2051" i="1"/>
  <c r="X2050" i="1"/>
  <c r="K2050" i="1"/>
  <c r="C2050" i="1"/>
  <c r="Y2049" i="1"/>
  <c r="AJ2050" i="1"/>
  <c r="I2050" i="1"/>
  <c r="H2050" i="1" s="1"/>
  <c r="Z2049" i="1"/>
  <c r="AA2049" i="1" s="1"/>
  <c r="AH2049" i="1" s="1"/>
  <c r="M1993" i="1"/>
  <c r="N1993" i="1" s="1"/>
  <c r="L1994" i="1"/>
  <c r="P1991" i="1" l="1"/>
  <c r="P1992" i="1" s="1"/>
  <c r="P1993" i="1" s="1"/>
  <c r="P1994" i="1" s="1"/>
  <c r="O1991" i="1"/>
  <c r="R1991" i="1" s="1"/>
  <c r="R1990" i="1"/>
  <c r="M1994" i="1"/>
  <c r="N1994" i="1" s="1"/>
  <c r="AC1994" i="1" s="1"/>
  <c r="AE1994" i="1" s="1"/>
  <c r="Q1994" i="1"/>
  <c r="L1995" i="1"/>
  <c r="AJ2051" i="1"/>
  <c r="C2051" i="1"/>
  <c r="Z2050" i="1"/>
  <c r="Y2050" i="1"/>
  <c r="I2051" i="1"/>
  <c r="H2051" i="1" s="1"/>
  <c r="F1992" i="1"/>
  <c r="O1992" i="1" s="1"/>
  <c r="R1992" i="1" s="1"/>
  <c r="AB2053" i="1"/>
  <c r="T1989" i="1"/>
  <c r="S1990" i="1"/>
  <c r="A2052" i="1"/>
  <c r="K2051" i="1"/>
  <c r="X2051" i="1"/>
  <c r="G1993" i="1"/>
  <c r="AC1993" i="1"/>
  <c r="AE1993" i="1" s="1"/>
  <c r="J1992" i="1" l="1"/>
  <c r="G1994" i="1"/>
  <c r="F1993" i="1"/>
  <c r="AB2054" i="1"/>
  <c r="M1995" i="1"/>
  <c r="N1995" i="1" s="1"/>
  <c r="P1995" i="1"/>
  <c r="Q1995" i="1"/>
  <c r="L1996" i="1"/>
  <c r="X2052" i="1"/>
  <c r="K2052" i="1"/>
  <c r="A2053" i="1"/>
  <c r="AF1989" i="1"/>
  <c r="AA1989" i="1"/>
  <c r="T1990" i="1"/>
  <c r="AF1990" i="1" s="1"/>
  <c r="S1991" i="1"/>
  <c r="Y2051" i="1"/>
  <c r="AJ2052" i="1"/>
  <c r="Z2051" i="1"/>
  <c r="AA2051" i="1" s="1"/>
  <c r="AH2051" i="1" s="1"/>
  <c r="I2052" i="1"/>
  <c r="H2052" i="1" s="1"/>
  <c r="C2052" i="1"/>
  <c r="F1994" i="1" l="1"/>
  <c r="O1994" i="1" s="1"/>
  <c r="R1994" i="1" s="1"/>
  <c r="AH1989" i="1"/>
  <c r="O1993" i="1"/>
  <c r="R1993" i="1" s="1"/>
  <c r="J1993" i="1"/>
  <c r="T1991" i="1"/>
  <c r="AF1991" i="1" s="1"/>
  <c r="S1992" i="1"/>
  <c r="AC1995" i="1"/>
  <c r="AE1995" i="1" s="1"/>
  <c r="G1995" i="1"/>
  <c r="Y2052" i="1"/>
  <c r="C2053" i="1"/>
  <c r="Z2052" i="1"/>
  <c r="AA2052" i="1" s="1"/>
  <c r="AH2052" i="1" s="1"/>
  <c r="AJ2053" i="1"/>
  <c r="I2053" i="1"/>
  <c r="H2053" i="1" s="1"/>
  <c r="M1996" i="1"/>
  <c r="N1996" i="1" s="1"/>
  <c r="P1996" i="1"/>
  <c r="Q1996" i="1"/>
  <c r="L1997" i="1"/>
  <c r="AB2055" i="1"/>
  <c r="K2053" i="1"/>
  <c r="A2054" i="1"/>
  <c r="X2053" i="1"/>
  <c r="J1994" i="1" l="1"/>
  <c r="Z2053" i="1"/>
  <c r="AA2053" i="1" s="1"/>
  <c r="AH2053" i="1" s="1"/>
  <c r="C2054" i="1"/>
  <c r="I2054" i="1"/>
  <c r="H2054" i="1" s="1"/>
  <c r="Y2053" i="1"/>
  <c r="AJ2054" i="1"/>
  <c r="AB2056" i="1"/>
  <c r="AC1996" i="1"/>
  <c r="AE1996" i="1" s="1"/>
  <c r="G1996" i="1"/>
  <c r="T1992" i="1"/>
  <c r="AF1992" i="1" s="1"/>
  <c r="S1993" i="1"/>
  <c r="M1997" i="1"/>
  <c r="N1997" i="1" s="1"/>
  <c r="P1997" i="1"/>
  <c r="Q1997" i="1"/>
  <c r="L1998" i="1"/>
  <c r="F1995" i="1"/>
  <c r="J1995" i="1" s="1"/>
  <c r="X2054" i="1"/>
  <c r="A2055" i="1"/>
  <c r="K2054" i="1"/>
  <c r="O1995" i="1" l="1"/>
  <c r="R1995" i="1" s="1"/>
  <c r="AB2057" i="1"/>
  <c r="Y2054" i="1"/>
  <c r="I2055" i="1"/>
  <c r="H2055" i="1" s="1"/>
  <c r="Z2054" i="1"/>
  <c r="AA2054" i="1" s="1"/>
  <c r="AH2054" i="1" s="1"/>
  <c r="C2055" i="1"/>
  <c r="AJ2055" i="1"/>
  <c r="K2055" i="1"/>
  <c r="X2055" i="1"/>
  <c r="A2056" i="1"/>
  <c r="F1996" i="1"/>
  <c r="AC1997" i="1"/>
  <c r="AE1997" i="1" s="1"/>
  <c r="G1997" i="1"/>
  <c r="M1998" i="1"/>
  <c r="N1998" i="1" s="1"/>
  <c r="P1998" i="1"/>
  <c r="Q1998" i="1"/>
  <c r="L1999" i="1"/>
  <c r="T1993" i="1"/>
  <c r="AF1993" i="1" s="1"/>
  <c r="S1994" i="1"/>
  <c r="T1994" i="1" l="1"/>
  <c r="AF1994" i="1" s="1"/>
  <c r="S1995" i="1"/>
  <c r="AJ2056" i="1"/>
  <c r="Y2055" i="1"/>
  <c r="Z2055" i="1"/>
  <c r="AA2055" i="1" s="1"/>
  <c r="AH2055" i="1" s="1"/>
  <c r="C2056" i="1"/>
  <c r="I2056" i="1"/>
  <c r="H2056" i="1" s="1"/>
  <c r="AC1998" i="1"/>
  <c r="AE1998" i="1" s="1"/>
  <c r="G1998" i="1"/>
  <c r="O1996" i="1"/>
  <c r="R1996" i="1" s="1"/>
  <c r="M1999" i="1"/>
  <c r="N1999" i="1" s="1"/>
  <c r="P1999" i="1"/>
  <c r="Q1999" i="1"/>
  <c r="L2000" i="1"/>
  <c r="F1997" i="1"/>
  <c r="O1997" i="1" s="1"/>
  <c r="R1997" i="1" s="1"/>
  <c r="AB2058" i="1"/>
  <c r="J1996" i="1"/>
  <c r="X2056" i="1"/>
  <c r="K2056" i="1"/>
  <c r="A2057" i="1"/>
  <c r="J1997" i="1" l="1"/>
  <c r="AC1999" i="1"/>
  <c r="AE1999" i="1" s="1"/>
  <c r="G1999" i="1"/>
  <c r="AB2059" i="1"/>
  <c r="M2000" i="1"/>
  <c r="N2000" i="1" s="1"/>
  <c r="P2000" i="1"/>
  <c r="Q2000" i="1"/>
  <c r="L2001" i="1"/>
  <c r="F1998" i="1"/>
  <c r="J1998" i="1" s="1"/>
  <c r="T1995" i="1"/>
  <c r="AF1995" i="1" s="1"/>
  <c r="S1996" i="1"/>
  <c r="K2057" i="1"/>
  <c r="X2057" i="1"/>
  <c r="A2058" i="1"/>
  <c r="Y2056" i="1"/>
  <c r="Z2056" i="1"/>
  <c r="AA2056" i="1" s="1"/>
  <c r="AH2056" i="1" s="1"/>
  <c r="C2057" i="1"/>
  <c r="AJ2057" i="1"/>
  <c r="I2057" i="1"/>
  <c r="H2057" i="1" s="1"/>
  <c r="O1998" i="1" l="1"/>
  <c r="R1998" i="1" s="1"/>
  <c r="AB2060" i="1"/>
  <c r="Z2057" i="1"/>
  <c r="AA2057" i="1" s="1"/>
  <c r="AH2057" i="1" s="1"/>
  <c r="I2058" i="1"/>
  <c r="H2058" i="1" s="1"/>
  <c r="C2058" i="1"/>
  <c r="Y2057" i="1"/>
  <c r="AJ2058" i="1"/>
  <c r="AC2000" i="1"/>
  <c r="AE2000" i="1" s="1"/>
  <c r="G2000" i="1"/>
  <c r="F1999" i="1"/>
  <c r="X2058" i="1"/>
  <c r="K2058" i="1"/>
  <c r="A2059" i="1"/>
  <c r="T1996" i="1"/>
  <c r="AF1996" i="1" s="1"/>
  <c r="S1997" i="1"/>
  <c r="M2001" i="1"/>
  <c r="N2001" i="1" s="1"/>
  <c r="P2001" i="1"/>
  <c r="Q2001" i="1"/>
  <c r="L2002" i="1"/>
  <c r="X2059" i="1" l="1"/>
  <c r="A2060" i="1"/>
  <c r="K2059" i="1"/>
  <c r="AB2061" i="1"/>
  <c r="M2002" i="1"/>
  <c r="N2002" i="1" s="1"/>
  <c r="P2002" i="1"/>
  <c r="Q2002" i="1"/>
  <c r="L2003" i="1"/>
  <c r="T1997" i="1"/>
  <c r="AF1997" i="1" s="1"/>
  <c r="S1998" i="1"/>
  <c r="O1999" i="1"/>
  <c r="R1999" i="1" s="1"/>
  <c r="AC2001" i="1"/>
  <c r="AE2001" i="1" s="1"/>
  <c r="G2001" i="1"/>
  <c r="Z2058" i="1"/>
  <c r="AA2058" i="1" s="1"/>
  <c r="AH2058" i="1" s="1"/>
  <c r="C2059" i="1"/>
  <c r="Y2058" i="1"/>
  <c r="AJ2059" i="1"/>
  <c r="I2059" i="1"/>
  <c r="H2059" i="1" s="1"/>
  <c r="J1999" i="1"/>
  <c r="F2000" i="1"/>
  <c r="J2000" i="1" s="1"/>
  <c r="O2000" i="1" l="1"/>
  <c r="R2000" i="1" s="1"/>
  <c r="T1998" i="1"/>
  <c r="AF1998" i="1" s="1"/>
  <c r="S1999" i="1"/>
  <c r="C2060" i="1"/>
  <c r="Y2059" i="1"/>
  <c r="AJ2060" i="1"/>
  <c r="Z2059" i="1"/>
  <c r="AA2059" i="1" s="1"/>
  <c r="AH2059" i="1" s="1"/>
  <c r="I2060" i="1"/>
  <c r="H2060" i="1" s="1"/>
  <c r="AC2002" i="1"/>
  <c r="AE2002" i="1" s="1"/>
  <c r="G2002" i="1"/>
  <c r="M2003" i="1"/>
  <c r="N2003" i="1" s="1"/>
  <c r="P2003" i="1"/>
  <c r="Q2003" i="1"/>
  <c r="L2004" i="1"/>
  <c r="AB2062" i="1"/>
  <c r="K2060" i="1"/>
  <c r="X2060" i="1"/>
  <c r="A2061" i="1"/>
  <c r="F2001" i="1"/>
  <c r="J2001" i="1" s="1"/>
  <c r="AC2003" i="1" l="1"/>
  <c r="AE2003" i="1" s="1"/>
  <c r="G2003" i="1"/>
  <c r="AB2063" i="1"/>
  <c r="M2004" i="1"/>
  <c r="N2004" i="1" s="1"/>
  <c r="P2004" i="1"/>
  <c r="Q2004" i="1"/>
  <c r="L2005" i="1"/>
  <c r="F2002" i="1"/>
  <c r="T1999" i="1"/>
  <c r="AF1999" i="1" s="1"/>
  <c r="S2000" i="1"/>
  <c r="Y2060" i="1"/>
  <c r="AJ2061" i="1"/>
  <c r="Z2060" i="1"/>
  <c r="AA2060" i="1" s="1"/>
  <c r="AH2060" i="1" s="1"/>
  <c r="C2061" i="1"/>
  <c r="I2061" i="1"/>
  <c r="H2061" i="1" s="1"/>
  <c r="O2001" i="1"/>
  <c r="R2001" i="1" s="1"/>
  <c r="A2062" i="1"/>
  <c r="K2061" i="1"/>
  <c r="X2061" i="1"/>
  <c r="T2000" i="1" l="1"/>
  <c r="AF2000" i="1" s="1"/>
  <c r="S2001" i="1"/>
  <c r="M2005" i="1"/>
  <c r="N2005" i="1" s="1"/>
  <c r="P2005" i="1"/>
  <c r="Q2005" i="1"/>
  <c r="L2006" i="1"/>
  <c r="AB2064" i="1"/>
  <c r="A2063" i="1"/>
  <c r="X2062" i="1"/>
  <c r="K2062" i="1"/>
  <c r="J2002" i="1"/>
  <c r="F2003" i="1"/>
  <c r="O2003" i="1" s="1"/>
  <c r="R2003" i="1" s="1"/>
  <c r="Y2061" i="1"/>
  <c r="C2062" i="1"/>
  <c r="I2062" i="1"/>
  <c r="H2062" i="1" s="1"/>
  <c r="Z2061" i="1"/>
  <c r="AA2061" i="1" s="1"/>
  <c r="AH2061" i="1" s="1"/>
  <c r="AJ2062" i="1"/>
  <c r="O2002" i="1"/>
  <c r="R2002" i="1" s="1"/>
  <c r="AC2004" i="1"/>
  <c r="AE2004" i="1" s="1"/>
  <c r="G2004" i="1"/>
  <c r="J2003" i="1" l="1"/>
  <c r="AC2005" i="1"/>
  <c r="AE2005" i="1" s="1"/>
  <c r="G2005" i="1"/>
  <c r="Y2062" i="1"/>
  <c r="C2063" i="1"/>
  <c r="Z2062" i="1"/>
  <c r="AA2062" i="1" s="1"/>
  <c r="AH2062" i="1" s="1"/>
  <c r="AJ2063" i="1"/>
  <c r="I2063" i="1"/>
  <c r="H2063" i="1" s="1"/>
  <c r="M2006" i="1"/>
  <c r="N2006" i="1" s="1"/>
  <c r="P2006" i="1"/>
  <c r="Q2006" i="1"/>
  <c r="L2007" i="1"/>
  <c r="A2064" i="1"/>
  <c r="K2063" i="1"/>
  <c r="X2063" i="1"/>
  <c r="T2001" i="1"/>
  <c r="AF2001" i="1" s="1"/>
  <c r="S2002" i="1"/>
  <c r="AB2065" i="1"/>
  <c r="F2004" i="1"/>
  <c r="O2004" i="1" s="1"/>
  <c r="R2004" i="1" s="1"/>
  <c r="J2004" i="1" l="1"/>
  <c r="Y2063" i="1"/>
  <c r="C2064" i="1"/>
  <c r="Z2063" i="1"/>
  <c r="AA2063" i="1" s="1"/>
  <c r="AH2063" i="1" s="1"/>
  <c r="AJ2064" i="1"/>
  <c r="I2064" i="1"/>
  <c r="H2064" i="1" s="1"/>
  <c r="AB2066" i="1"/>
  <c r="M2007" i="1"/>
  <c r="N2007" i="1" s="1"/>
  <c r="P2007" i="1"/>
  <c r="Q2007" i="1"/>
  <c r="L2008" i="1"/>
  <c r="T2002" i="1"/>
  <c r="AF2002" i="1" s="1"/>
  <c r="S2003" i="1"/>
  <c r="K2064" i="1"/>
  <c r="A2065" i="1"/>
  <c r="X2064" i="1"/>
  <c r="F2005" i="1"/>
  <c r="AC2006" i="1"/>
  <c r="AE2006" i="1" s="1"/>
  <c r="G2006" i="1"/>
  <c r="M2008" i="1" l="1"/>
  <c r="N2008" i="1" s="1"/>
  <c r="P2008" i="1"/>
  <c r="Q2008" i="1"/>
  <c r="L2009" i="1"/>
  <c r="AB2067" i="1"/>
  <c r="F2006" i="1"/>
  <c r="J2006" i="1" s="1"/>
  <c r="AJ2065" i="1"/>
  <c r="Y2064" i="1"/>
  <c r="I2065" i="1"/>
  <c r="H2065" i="1" s="1"/>
  <c r="Z2064" i="1"/>
  <c r="AA2064" i="1" s="1"/>
  <c r="AH2064" i="1" s="1"/>
  <c r="C2065" i="1"/>
  <c r="O2005" i="1"/>
  <c r="R2005" i="1" s="1"/>
  <c r="T2003" i="1"/>
  <c r="AF2003" i="1" s="1"/>
  <c r="S2004" i="1"/>
  <c r="J2005" i="1"/>
  <c r="X2065" i="1"/>
  <c r="A2066" i="1"/>
  <c r="K2065" i="1"/>
  <c r="AC2007" i="1"/>
  <c r="AE2007" i="1" s="1"/>
  <c r="G2007" i="1"/>
  <c r="O2006" i="1" l="1"/>
  <c r="R2006" i="1" s="1"/>
  <c r="AC2008" i="1"/>
  <c r="AE2008" i="1" s="1"/>
  <c r="G2008" i="1"/>
  <c r="T2004" i="1"/>
  <c r="AF2004" i="1" s="1"/>
  <c r="S2005" i="1"/>
  <c r="AB2068" i="1"/>
  <c r="K2066" i="1"/>
  <c r="X2066" i="1"/>
  <c r="A2067" i="1"/>
  <c r="M2009" i="1"/>
  <c r="N2009" i="1" s="1"/>
  <c r="P2009" i="1"/>
  <c r="Q2009" i="1"/>
  <c r="L2010" i="1"/>
  <c r="F2007" i="1"/>
  <c r="O2007" i="1" s="1"/>
  <c r="R2007" i="1" s="1"/>
  <c r="C2066" i="1"/>
  <c r="I2066" i="1"/>
  <c r="H2066" i="1" s="1"/>
  <c r="Y2065" i="1"/>
  <c r="AJ2066" i="1"/>
  <c r="Z2065" i="1"/>
  <c r="AA2065" i="1" s="1"/>
  <c r="AH2065" i="1" s="1"/>
  <c r="M2010" i="1" l="1"/>
  <c r="N2010" i="1" s="1"/>
  <c r="P2010" i="1"/>
  <c r="Q2010" i="1"/>
  <c r="L2011" i="1"/>
  <c r="T2005" i="1"/>
  <c r="AF2005" i="1" s="1"/>
  <c r="S2006" i="1"/>
  <c r="J2007" i="1"/>
  <c r="A2068" i="1"/>
  <c r="K2067" i="1"/>
  <c r="X2067" i="1"/>
  <c r="F2008" i="1"/>
  <c r="O2008" i="1" s="1"/>
  <c r="R2008" i="1" s="1"/>
  <c r="AC2009" i="1"/>
  <c r="AE2009" i="1" s="1"/>
  <c r="G2009" i="1"/>
  <c r="Y2066" i="1"/>
  <c r="AJ2067" i="1"/>
  <c r="Z2066" i="1"/>
  <c r="AA2066" i="1" s="1"/>
  <c r="AH2066" i="1" s="1"/>
  <c r="C2067" i="1"/>
  <c r="I2067" i="1"/>
  <c r="H2067" i="1" s="1"/>
  <c r="AB2069" i="1"/>
  <c r="J2008" i="1" l="1"/>
  <c r="Y2067" i="1"/>
  <c r="AJ2068" i="1"/>
  <c r="I2068" i="1"/>
  <c r="H2068" i="1" s="1"/>
  <c r="Z2067" i="1"/>
  <c r="AA2067" i="1" s="1"/>
  <c r="AH2067" i="1" s="1"/>
  <c r="C2068" i="1"/>
  <c r="M2011" i="1"/>
  <c r="N2011" i="1" s="1"/>
  <c r="P2011" i="1"/>
  <c r="Q2011" i="1"/>
  <c r="L2012" i="1"/>
  <c r="K2068" i="1"/>
  <c r="X2068" i="1"/>
  <c r="A2069" i="1"/>
  <c r="AB2070" i="1"/>
  <c r="F2009" i="1"/>
  <c r="T2006" i="1"/>
  <c r="AF2006" i="1" s="1"/>
  <c r="S2007" i="1"/>
  <c r="AC2010" i="1"/>
  <c r="AE2010" i="1" s="1"/>
  <c r="G2010" i="1"/>
  <c r="AB2071" i="1" l="1"/>
  <c r="C2069" i="1"/>
  <c r="Z2068" i="1"/>
  <c r="AA2068" i="1" s="1"/>
  <c r="AH2068" i="1" s="1"/>
  <c r="AJ2069" i="1"/>
  <c r="I2069" i="1"/>
  <c r="H2069" i="1" s="1"/>
  <c r="Y2068" i="1"/>
  <c r="AC2011" i="1"/>
  <c r="AE2011" i="1" s="1"/>
  <c r="G2011" i="1"/>
  <c r="T2007" i="1"/>
  <c r="AF2007" i="1" s="1"/>
  <c r="S2008" i="1"/>
  <c r="O2009" i="1"/>
  <c r="R2009" i="1" s="1"/>
  <c r="K2069" i="1"/>
  <c r="X2069" i="1"/>
  <c r="A2070" i="1"/>
  <c r="M2012" i="1"/>
  <c r="N2012" i="1" s="1"/>
  <c r="P2012" i="1"/>
  <c r="Q2012" i="1"/>
  <c r="L2013" i="1"/>
  <c r="F2010" i="1"/>
  <c r="J2010" i="1" s="1"/>
  <c r="J2009" i="1"/>
  <c r="M2013" i="1" l="1"/>
  <c r="N2013" i="1" s="1"/>
  <c r="P2013" i="1"/>
  <c r="Q2013" i="1"/>
  <c r="L2014" i="1"/>
  <c r="X2070" i="1"/>
  <c r="A2071" i="1"/>
  <c r="K2070" i="1"/>
  <c r="Z2069" i="1"/>
  <c r="AA2069" i="1" s="1"/>
  <c r="AH2069" i="1" s="1"/>
  <c r="C2070" i="1"/>
  <c r="AJ2070" i="1"/>
  <c r="I2070" i="1"/>
  <c r="H2070" i="1" s="1"/>
  <c r="Y2069" i="1"/>
  <c r="T2008" i="1"/>
  <c r="AF2008" i="1" s="1"/>
  <c r="S2009" i="1"/>
  <c r="O2010" i="1"/>
  <c r="R2010" i="1" s="1"/>
  <c r="AB2072" i="1"/>
  <c r="AC2012" i="1"/>
  <c r="AE2012" i="1" s="1"/>
  <c r="G2012" i="1"/>
  <c r="F2011" i="1"/>
  <c r="O2011" i="1" s="1"/>
  <c r="R2011" i="1" s="1"/>
  <c r="AB2073" i="1" l="1"/>
  <c r="T2009" i="1"/>
  <c r="AF2009" i="1" s="1"/>
  <c r="S2010" i="1"/>
  <c r="F2012" i="1"/>
  <c r="O2012" i="1" s="1"/>
  <c r="R2012" i="1" s="1"/>
  <c r="X2071" i="1"/>
  <c r="K2071" i="1"/>
  <c r="A2072" i="1"/>
  <c r="AC2013" i="1"/>
  <c r="AE2013" i="1" s="1"/>
  <c r="G2013" i="1"/>
  <c r="Z2070" i="1"/>
  <c r="AA2070" i="1" s="1"/>
  <c r="AH2070" i="1" s="1"/>
  <c r="C2071" i="1"/>
  <c r="I2071" i="1"/>
  <c r="H2071" i="1" s="1"/>
  <c r="Y2070" i="1"/>
  <c r="AJ2071" i="1"/>
  <c r="J2011" i="1"/>
  <c r="M2014" i="1"/>
  <c r="N2014" i="1" s="1"/>
  <c r="P2014" i="1"/>
  <c r="Q2014" i="1"/>
  <c r="L2015" i="1"/>
  <c r="J2012" i="1" l="1"/>
  <c r="M2015" i="1"/>
  <c r="N2015" i="1" s="1"/>
  <c r="P2015" i="1"/>
  <c r="Q2015" i="1"/>
  <c r="L2016" i="1"/>
  <c r="AB2074" i="1"/>
  <c r="F2013" i="1"/>
  <c r="J2013" i="1" s="1"/>
  <c r="Y2071" i="1"/>
  <c r="I2072" i="1"/>
  <c r="H2072" i="1" s="1"/>
  <c r="AJ2072" i="1"/>
  <c r="Z2071" i="1"/>
  <c r="AA2071" i="1" s="1"/>
  <c r="AH2071" i="1" s="1"/>
  <c r="C2072" i="1"/>
  <c r="T2010" i="1"/>
  <c r="AF2010" i="1" s="1"/>
  <c r="S2011" i="1"/>
  <c r="AC2014" i="1"/>
  <c r="AE2014" i="1" s="1"/>
  <c r="G2014" i="1"/>
  <c r="A2073" i="1"/>
  <c r="K2072" i="1"/>
  <c r="X2072" i="1"/>
  <c r="O2013" i="1" l="1"/>
  <c r="R2013" i="1" s="1"/>
  <c r="T2011" i="1"/>
  <c r="AF2011" i="1" s="1"/>
  <c r="S2012" i="1"/>
  <c r="M2016" i="1"/>
  <c r="N2016" i="1" s="1"/>
  <c r="P2016" i="1"/>
  <c r="Q2016" i="1"/>
  <c r="L2017" i="1"/>
  <c r="A2074" i="1"/>
  <c r="K2073" i="1"/>
  <c r="X2073" i="1"/>
  <c r="F2014" i="1"/>
  <c r="O2014" i="1" s="1"/>
  <c r="R2014" i="1" s="1"/>
  <c r="Y2072" i="1"/>
  <c r="AJ2073" i="1"/>
  <c r="I2073" i="1"/>
  <c r="H2073" i="1" s="1"/>
  <c r="Z2072" i="1"/>
  <c r="AA2072" i="1" s="1"/>
  <c r="AH2072" i="1" s="1"/>
  <c r="C2073" i="1"/>
  <c r="AB2075" i="1"/>
  <c r="AC2015" i="1"/>
  <c r="AE2015" i="1" s="1"/>
  <c r="G2015" i="1"/>
  <c r="J2014" i="1" l="1"/>
  <c r="AB2076" i="1"/>
  <c r="AC2016" i="1"/>
  <c r="AE2016" i="1" s="1"/>
  <c r="G2016" i="1"/>
  <c r="T2012" i="1"/>
  <c r="AF2012" i="1" s="1"/>
  <c r="S2013" i="1"/>
  <c r="F2015" i="1"/>
  <c r="X2074" i="1"/>
  <c r="A2075" i="1"/>
  <c r="K2074" i="1"/>
  <c r="M2017" i="1"/>
  <c r="N2017" i="1" s="1"/>
  <c r="P2017" i="1"/>
  <c r="Q2017" i="1"/>
  <c r="L2018" i="1"/>
  <c r="Z2073" i="1"/>
  <c r="AA2073" i="1" s="1"/>
  <c r="AH2073" i="1" s="1"/>
  <c r="C2074" i="1"/>
  <c r="I2074" i="1"/>
  <c r="H2074" i="1" s="1"/>
  <c r="Y2073" i="1"/>
  <c r="AJ2074" i="1"/>
  <c r="AC2017" i="1" l="1"/>
  <c r="AE2017" i="1" s="1"/>
  <c r="G2017" i="1"/>
  <c r="Z2074" i="1"/>
  <c r="AA2074" i="1" s="1"/>
  <c r="AH2074" i="1" s="1"/>
  <c r="C2075" i="1"/>
  <c r="Y2074" i="1"/>
  <c r="I2075" i="1"/>
  <c r="H2075" i="1" s="1"/>
  <c r="AJ2075" i="1"/>
  <c r="J2015" i="1"/>
  <c r="T2013" i="1"/>
  <c r="AF2013" i="1" s="1"/>
  <c r="S2014" i="1"/>
  <c r="M2018" i="1"/>
  <c r="N2018" i="1" s="1"/>
  <c r="L2019" i="1"/>
  <c r="AB2077" i="1"/>
  <c r="X2075" i="1"/>
  <c r="A2076" i="1"/>
  <c r="K2075" i="1"/>
  <c r="O2015" i="1"/>
  <c r="R2015" i="1" s="1"/>
  <c r="F2016" i="1"/>
  <c r="J2016" i="1" s="1"/>
  <c r="I2076" i="1" l="1"/>
  <c r="H2076" i="1" s="1"/>
  <c r="Y2075" i="1"/>
  <c r="AJ2076" i="1"/>
  <c r="C2076" i="1"/>
  <c r="Z2075" i="1"/>
  <c r="AA2075" i="1" s="1"/>
  <c r="AH2075" i="1" s="1"/>
  <c r="M2019" i="1"/>
  <c r="N2019" i="1" s="1"/>
  <c r="L2020" i="1"/>
  <c r="F2017" i="1"/>
  <c r="X2076" i="1"/>
  <c r="A2077" i="1"/>
  <c r="K2076" i="1"/>
  <c r="O2016" i="1"/>
  <c r="R2016" i="1" s="1"/>
  <c r="AB2078" i="1"/>
  <c r="G2018" i="1"/>
  <c r="AC2018" i="1"/>
  <c r="AE2018" i="1" s="1"/>
  <c r="T2014" i="1"/>
  <c r="AF2014" i="1" s="1"/>
  <c r="S2015" i="1"/>
  <c r="AB2079" i="1" l="1"/>
  <c r="M2020" i="1"/>
  <c r="N2020" i="1" s="1"/>
  <c r="L2021" i="1"/>
  <c r="F2018" i="1"/>
  <c r="O2018" i="1" s="1"/>
  <c r="X2077" i="1"/>
  <c r="K2077" i="1"/>
  <c r="A2078" i="1"/>
  <c r="J2017" i="1"/>
  <c r="T2015" i="1"/>
  <c r="AF2015" i="1" s="1"/>
  <c r="S2016" i="1"/>
  <c r="O2017" i="1"/>
  <c r="Y2076" i="1"/>
  <c r="C2077" i="1"/>
  <c r="I2077" i="1"/>
  <c r="H2077" i="1" s="1"/>
  <c r="Z2076" i="1"/>
  <c r="AA2076" i="1" s="1"/>
  <c r="AH2076" i="1" s="1"/>
  <c r="AJ2077" i="1"/>
  <c r="AC2019" i="1"/>
  <c r="AE2019" i="1" s="1"/>
  <c r="G2019" i="1"/>
  <c r="J2018" i="1" l="1"/>
  <c r="G2020" i="1"/>
  <c r="AC2020" i="1"/>
  <c r="AE2020" i="1" s="1"/>
  <c r="R2017" i="1"/>
  <c r="P2018" i="1"/>
  <c r="T2016" i="1"/>
  <c r="AF2016" i="1" s="1"/>
  <c r="S2017" i="1"/>
  <c r="X2078" i="1"/>
  <c r="A2079" i="1"/>
  <c r="K2078" i="1"/>
  <c r="M2021" i="1"/>
  <c r="N2021" i="1" s="1"/>
  <c r="L2022" i="1"/>
  <c r="F2019" i="1"/>
  <c r="O2019" i="1" s="1"/>
  <c r="Y2077" i="1"/>
  <c r="C2078" i="1"/>
  <c r="I2078" i="1"/>
  <c r="H2078" i="1" s="1"/>
  <c r="Z2077" i="1"/>
  <c r="AA2077" i="1" s="1"/>
  <c r="AH2077" i="1" s="1"/>
  <c r="AJ2078" i="1"/>
  <c r="AB2080" i="1"/>
  <c r="M2022" i="1" l="1"/>
  <c r="N2022" i="1" s="1"/>
  <c r="L2023" i="1"/>
  <c r="AJ2079" i="1"/>
  <c r="Z2078" i="1"/>
  <c r="Y2078" i="1"/>
  <c r="C2079" i="1"/>
  <c r="I2079" i="1"/>
  <c r="H2079" i="1" s="1"/>
  <c r="AB2081" i="1"/>
  <c r="J2019" i="1"/>
  <c r="T2017" i="1"/>
  <c r="S2018" i="1"/>
  <c r="Q2018" i="1"/>
  <c r="P2019" i="1"/>
  <c r="P2020" i="1" s="1"/>
  <c r="P2021" i="1" s="1"/>
  <c r="P2022" i="1" s="1"/>
  <c r="AC2021" i="1"/>
  <c r="AE2021" i="1" s="1"/>
  <c r="G2021" i="1"/>
  <c r="X2079" i="1"/>
  <c r="K2079" i="1"/>
  <c r="A2080" i="1"/>
  <c r="F2020" i="1"/>
  <c r="J2020" i="1" s="1"/>
  <c r="O2020" i="1" l="1"/>
  <c r="AC2022" i="1"/>
  <c r="AE2022" i="1" s="1"/>
  <c r="G2022" i="1"/>
  <c r="K2080" i="1"/>
  <c r="A2081" i="1"/>
  <c r="X2080" i="1"/>
  <c r="T2018" i="1"/>
  <c r="AF2018" i="1" s="1"/>
  <c r="S2019" i="1"/>
  <c r="AB2082" i="1"/>
  <c r="AF2017" i="1"/>
  <c r="AA2017" i="1"/>
  <c r="M2023" i="1"/>
  <c r="N2023" i="1" s="1"/>
  <c r="P2023" i="1"/>
  <c r="L2024" i="1"/>
  <c r="Q2019" i="1"/>
  <c r="R2018" i="1"/>
  <c r="F2021" i="1"/>
  <c r="J2021" i="1" s="1"/>
  <c r="Y2079" i="1"/>
  <c r="C2080" i="1"/>
  <c r="Z2079" i="1"/>
  <c r="AA2079" i="1" s="1"/>
  <c r="AH2079" i="1" s="1"/>
  <c r="AJ2080" i="1"/>
  <c r="I2080" i="1"/>
  <c r="H2080" i="1" s="1"/>
  <c r="AH2017" i="1" l="1"/>
  <c r="O2021" i="1"/>
  <c r="C2081" i="1"/>
  <c r="I2081" i="1"/>
  <c r="H2081" i="1" s="1"/>
  <c r="Y2080" i="1"/>
  <c r="AJ2081" i="1"/>
  <c r="Z2080" i="1"/>
  <c r="AA2080" i="1" s="1"/>
  <c r="AH2080" i="1" s="1"/>
  <c r="F2022" i="1"/>
  <c r="O2022" i="1" s="1"/>
  <c r="AB2083" i="1"/>
  <c r="AC2023" i="1"/>
  <c r="AE2023" i="1" s="1"/>
  <c r="G2023" i="1"/>
  <c r="T2019" i="1"/>
  <c r="AF2019" i="1" s="1"/>
  <c r="S2020" i="1"/>
  <c r="X2081" i="1"/>
  <c r="A2082" i="1"/>
  <c r="K2081" i="1"/>
  <c r="Q2020" i="1"/>
  <c r="R2019" i="1"/>
  <c r="M2024" i="1"/>
  <c r="N2024" i="1" s="1"/>
  <c r="P2024" i="1"/>
  <c r="L2025" i="1"/>
  <c r="J2022" i="1" l="1"/>
  <c r="T2020" i="1"/>
  <c r="AF2020" i="1" s="1"/>
  <c r="S2021" i="1"/>
  <c r="M2025" i="1"/>
  <c r="N2025" i="1" s="1"/>
  <c r="P2025" i="1"/>
  <c r="L2026" i="1"/>
  <c r="Q2021" i="1"/>
  <c r="R2020" i="1"/>
  <c r="X2082" i="1"/>
  <c r="A2083" i="1"/>
  <c r="K2082" i="1"/>
  <c r="AB2084" i="1"/>
  <c r="AC2024" i="1"/>
  <c r="AE2024" i="1" s="1"/>
  <c r="G2024" i="1"/>
  <c r="Z2081" i="1"/>
  <c r="AA2081" i="1" s="1"/>
  <c r="AH2081" i="1" s="1"/>
  <c r="AJ2082" i="1"/>
  <c r="I2082" i="1"/>
  <c r="H2082" i="1" s="1"/>
  <c r="Y2081" i="1"/>
  <c r="C2082" i="1"/>
  <c r="F2023" i="1"/>
  <c r="J2023" i="1" s="1"/>
  <c r="O2023" i="1" l="1"/>
  <c r="G2025" i="1"/>
  <c r="AC2025" i="1"/>
  <c r="AE2025" i="1" s="1"/>
  <c r="AJ2083" i="1"/>
  <c r="Z2082" i="1"/>
  <c r="AA2082" i="1" s="1"/>
  <c r="AH2082" i="1" s="1"/>
  <c r="C2083" i="1"/>
  <c r="I2083" i="1"/>
  <c r="H2083" i="1" s="1"/>
  <c r="Y2082" i="1"/>
  <c r="AB2085" i="1"/>
  <c r="M2026" i="1"/>
  <c r="N2026" i="1" s="1"/>
  <c r="P2026" i="1"/>
  <c r="L2027" i="1"/>
  <c r="T2021" i="1"/>
  <c r="S2022" i="1"/>
  <c r="F2024" i="1"/>
  <c r="J2024" i="1" s="1"/>
  <c r="K2083" i="1"/>
  <c r="X2083" i="1"/>
  <c r="A2084" i="1"/>
  <c r="Q2022" i="1"/>
  <c r="R2021" i="1"/>
  <c r="Q2023" i="1" l="1"/>
  <c r="R2022" i="1"/>
  <c r="T2022" i="1"/>
  <c r="AF2022" i="1" s="1"/>
  <c r="S2023" i="1"/>
  <c r="AC2026" i="1"/>
  <c r="AE2026" i="1" s="1"/>
  <c r="G2026" i="1"/>
  <c r="AF2021" i="1"/>
  <c r="AF2023" i="1"/>
  <c r="K2084" i="1"/>
  <c r="X2084" i="1"/>
  <c r="A2085" i="1"/>
  <c r="O2024" i="1"/>
  <c r="M2027" i="1"/>
  <c r="N2027" i="1" s="1"/>
  <c r="P2027" i="1"/>
  <c r="L2028" i="1"/>
  <c r="F2025" i="1"/>
  <c r="J2025" i="1" s="1"/>
  <c r="Y2083" i="1"/>
  <c r="AJ2084" i="1"/>
  <c r="Z2083" i="1"/>
  <c r="AA2083" i="1" s="1"/>
  <c r="AH2083" i="1" s="1"/>
  <c r="C2084" i="1"/>
  <c r="I2084" i="1"/>
  <c r="H2084" i="1" s="1"/>
  <c r="AB2086" i="1"/>
  <c r="O2025" i="1" l="1"/>
  <c r="AC2027" i="1"/>
  <c r="AE2027" i="1" s="1"/>
  <c r="G2027" i="1"/>
  <c r="F2026" i="1"/>
  <c r="O2026" i="1" s="1"/>
  <c r="T2023" i="1"/>
  <c r="S2024" i="1"/>
  <c r="M2028" i="1"/>
  <c r="N2028" i="1" s="1"/>
  <c r="P2028" i="1"/>
  <c r="L2029" i="1"/>
  <c r="AB2087" i="1"/>
  <c r="A2086" i="1"/>
  <c r="K2085" i="1"/>
  <c r="X2085" i="1"/>
  <c r="Q2024" i="1"/>
  <c r="Q2025" i="1" s="1"/>
  <c r="Q2026" i="1" s="1"/>
  <c r="Q2027" i="1" s="1"/>
  <c r="Q2028" i="1" s="1"/>
  <c r="R2023" i="1"/>
  <c r="Y2084" i="1"/>
  <c r="I2085" i="1"/>
  <c r="H2085" i="1" s="1"/>
  <c r="C2085" i="1"/>
  <c r="Z2084" i="1"/>
  <c r="AA2084" i="1" s="1"/>
  <c r="AH2084" i="1" s="1"/>
  <c r="AJ2085" i="1"/>
  <c r="R2026" i="1" l="1"/>
  <c r="R2024" i="1"/>
  <c r="X2086" i="1"/>
  <c r="K2086" i="1"/>
  <c r="A2087" i="1"/>
  <c r="AB2088" i="1"/>
  <c r="T2024" i="1"/>
  <c r="AF2024" i="1" s="1"/>
  <c r="S2025" i="1"/>
  <c r="Y2085" i="1"/>
  <c r="AJ2086" i="1"/>
  <c r="I2086" i="1"/>
  <c r="H2086" i="1" s="1"/>
  <c r="Z2085" i="1"/>
  <c r="AA2085" i="1" s="1"/>
  <c r="AH2085" i="1" s="1"/>
  <c r="C2086" i="1"/>
  <c r="F2027" i="1"/>
  <c r="J2027" i="1" s="1"/>
  <c r="G2028" i="1"/>
  <c r="AC2028" i="1"/>
  <c r="AE2028" i="1" s="1"/>
  <c r="J2026" i="1"/>
  <c r="M2029" i="1"/>
  <c r="N2029" i="1" s="1"/>
  <c r="P2029" i="1"/>
  <c r="Q2029" i="1"/>
  <c r="L2030" i="1"/>
  <c r="R2025" i="1"/>
  <c r="O2027" i="1" l="1"/>
  <c r="R2027" i="1" s="1"/>
  <c r="C2087" i="1"/>
  <c r="Y2086" i="1"/>
  <c r="Z2086" i="1"/>
  <c r="AA2086" i="1" s="1"/>
  <c r="AH2086" i="1" s="1"/>
  <c r="AJ2087" i="1"/>
  <c r="I2087" i="1"/>
  <c r="H2087" i="1" s="1"/>
  <c r="F2028" i="1"/>
  <c r="J2028" i="1" s="1"/>
  <c r="T2025" i="1"/>
  <c r="AF2025" i="1" s="1"/>
  <c r="S2026" i="1"/>
  <c r="X2087" i="1"/>
  <c r="A2088" i="1"/>
  <c r="K2087" i="1"/>
  <c r="G2029" i="1"/>
  <c r="AC2029" i="1"/>
  <c r="AE2029" i="1" s="1"/>
  <c r="M2030" i="1"/>
  <c r="N2030" i="1" s="1"/>
  <c r="P2030" i="1"/>
  <c r="Q2030" i="1"/>
  <c r="L2031" i="1"/>
  <c r="AB2089" i="1"/>
  <c r="AB2090" i="1" l="1"/>
  <c r="F2029" i="1"/>
  <c r="J2029" i="1" s="1"/>
  <c r="AJ2088" i="1"/>
  <c r="Z2087" i="1"/>
  <c r="AA2087" i="1" s="1"/>
  <c r="AH2087" i="1" s="1"/>
  <c r="C2088" i="1"/>
  <c r="I2088" i="1"/>
  <c r="H2088" i="1" s="1"/>
  <c r="Y2087" i="1"/>
  <c r="O2028" i="1"/>
  <c r="R2028" i="1" s="1"/>
  <c r="G2030" i="1"/>
  <c r="AC2030" i="1"/>
  <c r="AE2030" i="1" s="1"/>
  <c r="T2026" i="1"/>
  <c r="AF2026" i="1" s="1"/>
  <c r="S2027" i="1"/>
  <c r="M2031" i="1"/>
  <c r="N2031" i="1" s="1"/>
  <c r="P2031" i="1"/>
  <c r="Q2031" i="1"/>
  <c r="L2032" i="1"/>
  <c r="K2088" i="1"/>
  <c r="X2088" i="1"/>
  <c r="A2089" i="1"/>
  <c r="I2089" i="1" l="1"/>
  <c r="H2089" i="1" s="1"/>
  <c r="Y2088" i="1"/>
  <c r="C2089" i="1"/>
  <c r="Z2088" i="1"/>
  <c r="AA2088" i="1" s="1"/>
  <c r="AH2088" i="1" s="1"/>
  <c r="AJ2089" i="1"/>
  <c r="T2027" i="1"/>
  <c r="AF2027" i="1" s="1"/>
  <c r="S2028" i="1"/>
  <c r="G2031" i="1"/>
  <c r="AC2031" i="1"/>
  <c r="AE2031" i="1" s="1"/>
  <c r="O2029" i="1"/>
  <c r="R2029" i="1" s="1"/>
  <c r="AB2091" i="1"/>
  <c r="X2089" i="1"/>
  <c r="K2089" i="1"/>
  <c r="A2090" i="1"/>
  <c r="M2032" i="1"/>
  <c r="N2032" i="1" s="1"/>
  <c r="P2032" i="1"/>
  <c r="Q2032" i="1"/>
  <c r="L2033" i="1"/>
  <c r="F2030" i="1"/>
  <c r="J2030" i="1" s="1"/>
  <c r="C2090" i="1" l="1"/>
  <c r="Y2089" i="1"/>
  <c r="AJ2090" i="1"/>
  <c r="Z2089" i="1"/>
  <c r="AA2089" i="1" s="1"/>
  <c r="AH2089" i="1" s="1"/>
  <c r="I2090" i="1"/>
  <c r="H2090" i="1" s="1"/>
  <c r="F2031" i="1"/>
  <c r="J2031" i="1" s="1"/>
  <c r="G2032" i="1"/>
  <c r="AC2032" i="1"/>
  <c r="AE2032" i="1" s="1"/>
  <c r="M2033" i="1"/>
  <c r="N2033" i="1" s="1"/>
  <c r="P2033" i="1"/>
  <c r="Q2033" i="1"/>
  <c r="L2034" i="1"/>
  <c r="AB2092" i="1"/>
  <c r="O2030" i="1"/>
  <c r="R2030" i="1" s="1"/>
  <c r="K2090" i="1"/>
  <c r="A2091" i="1"/>
  <c r="X2090" i="1"/>
  <c r="T2028" i="1"/>
  <c r="AF2028" i="1" s="1"/>
  <c r="S2029" i="1"/>
  <c r="O2031" i="1" l="1"/>
  <c r="R2031" i="1" s="1"/>
  <c r="AB2093" i="1"/>
  <c r="M2034" i="1"/>
  <c r="N2034" i="1" s="1"/>
  <c r="P2034" i="1"/>
  <c r="Q2034" i="1"/>
  <c r="L2035" i="1"/>
  <c r="A2092" i="1"/>
  <c r="X2091" i="1"/>
  <c r="K2091" i="1"/>
  <c r="F2032" i="1"/>
  <c r="O2032" i="1" s="1"/>
  <c r="R2032" i="1" s="1"/>
  <c r="Z2090" i="1"/>
  <c r="AA2090" i="1" s="1"/>
  <c r="AH2090" i="1" s="1"/>
  <c r="C2091" i="1"/>
  <c r="AJ2091" i="1"/>
  <c r="I2091" i="1"/>
  <c r="H2091" i="1" s="1"/>
  <c r="Y2090" i="1"/>
  <c r="T2029" i="1"/>
  <c r="AF2029" i="1" s="1"/>
  <c r="S2030" i="1"/>
  <c r="AC2033" i="1"/>
  <c r="AE2033" i="1" s="1"/>
  <c r="G2033" i="1"/>
  <c r="M2035" i="1" l="1"/>
  <c r="N2035" i="1" s="1"/>
  <c r="P2035" i="1"/>
  <c r="Q2035" i="1"/>
  <c r="L2036" i="1"/>
  <c r="A2093" i="1"/>
  <c r="K2092" i="1"/>
  <c r="X2092" i="1"/>
  <c r="J2032" i="1"/>
  <c r="AB2094" i="1"/>
  <c r="T2030" i="1"/>
  <c r="AF2030" i="1" s="1"/>
  <c r="S2031" i="1"/>
  <c r="I2092" i="1"/>
  <c r="H2092" i="1" s="1"/>
  <c r="Y2091" i="1"/>
  <c r="C2092" i="1"/>
  <c r="Z2091" i="1"/>
  <c r="AA2091" i="1" s="1"/>
  <c r="AH2091" i="1" s="1"/>
  <c r="AJ2092" i="1"/>
  <c r="F2033" i="1"/>
  <c r="J2033" i="1" s="1"/>
  <c r="AC2034" i="1"/>
  <c r="AE2034" i="1" s="1"/>
  <c r="G2034" i="1"/>
  <c r="F2034" i="1" l="1"/>
  <c r="J2034" i="1" s="1"/>
  <c r="K2093" i="1"/>
  <c r="X2093" i="1"/>
  <c r="A2094" i="1"/>
  <c r="O2033" i="1"/>
  <c r="R2033" i="1" s="1"/>
  <c r="AB2095" i="1"/>
  <c r="G2035" i="1"/>
  <c r="AC2035" i="1"/>
  <c r="AE2035" i="1" s="1"/>
  <c r="T2031" i="1"/>
  <c r="AF2031" i="1" s="1"/>
  <c r="S2032" i="1"/>
  <c r="Y2092" i="1"/>
  <c r="Z2092" i="1"/>
  <c r="AA2092" i="1" s="1"/>
  <c r="AH2092" i="1" s="1"/>
  <c r="AJ2093" i="1"/>
  <c r="C2093" i="1"/>
  <c r="I2093" i="1"/>
  <c r="H2093" i="1" s="1"/>
  <c r="M2036" i="1"/>
  <c r="N2036" i="1" s="1"/>
  <c r="P2036" i="1"/>
  <c r="Q2036" i="1"/>
  <c r="L2037" i="1"/>
  <c r="O2034" i="1" l="1"/>
  <c r="R2034" i="1" s="1"/>
  <c r="AB2096" i="1"/>
  <c r="Y2093" i="1"/>
  <c r="C2094" i="1"/>
  <c r="Z2093" i="1"/>
  <c r="AA2093" i="1" s="1"/>
  <c r="AH2093" i="1" s="1"/>
  <c r="AJ2094" i="1"/>
  <c r="I2094" i="1"/>
  <c r="H2094" i="1" s="1"/>
  <c r="M2037" i="1"/>
  <c r="N2037" i="1" s="1"/>
  <c r="P2037" i="1"/>
  <c r="Q2037" i="1"/>
  <c r="L2038" i="1"/>
  <c r="G2036" i="1"/>
  <c r="AC2036" i="1"/>
  <c r="AE2036" i="1" s="1"/>
  <c r="T2032" i="1"/>
  <c r="AF2032" i="1" s="1"/>
  <c r="S2033" i="1"/>
  <c r="F2035" i="1"/>
  <c r="O2035" i="1" s="1"/>
  <c r="R2035" i="1" s="1"/>
  <c r="A2095" i="1"/>
  <c r="K2094" i="1"/>
  <c r="X2094" i="1"/>
  <c r="J2035" i="1" l="1"/>
  <c r="AB2097" i="1"/>
  <c r="Z2094" i="1"/>
  <c r="AA2094" i="1" s="1"/>
  <c r="AH2094" i="1" s="1"/>
  <c r="C2095" i="1"/>
  <c r="I2095" i="1"/>
  <c r="H2095" i="1" s="1"/>
  <c r="AJ2095" i="1"/>
  <c r="Y2094" i="1"/>
  <c r="AC2037" i="1"/>
  <c r="AE2037" i="1" s="1"/>
  <c r="G2037" i="1"/>
  <c r="F2036" i="1"/>
  <c r="O2036" i="1" s="1"/>
  <c r="R2036" i="1" s="1"/>
  <c r="K2095" i="1"/>
  <c r="X2095" i="1"/>
  <c r="A2096" i="1"/>
  <c r="T2033" i="1"/>
  <c r="AF2033" i="1" s="1"/>
  <c r="S2034" i="1"/>
  <c r="M2038" i="1"/>
  <c r="N2038" i="1" s="1"/>
  <c r="P2038" i="1"/>
  <c r="Q2038" i="1"/>
  <c r="L2039" i="1"/>
  <c r="J2036" i="1" l="1"/>
  <c r="M2039" i="1"/>
  <c r="N2039" i="1" s="1"/>
  <c r="P2039" i="1"/>
  <c r="Q2039" i="1"/>
  <c r="L2040" i="1"/>
  <c r="T2034" i="1"/>
  <c r="AF2034" i="1" s="1"/>
  <c r="S2035" i="1"/>
  <c r="Y2095" i="1"/>
  <c r="C2096" i="1"/>
  <c r="Z2095" i="1"/>
  <c r="AA2095" i="1" s="1"/>
  <c r="AH2095" i="1" s="1"/>
  <c r="AJ2096" i="1"/>
  <c r="I2096" i="1"/>
  <c r="H2096" i="1" s="1"/>
  <c r="F2037" i="1"/>
  <c r="O2037" i="1" s="1"/>
  <c r="R2037" i="1" s="1"/>
  <c r="AB2098" i="1"/>
  <c r="A2097" i="1"/>
  <c r="K2096" i="1"/>
  <c r="X2096" i="1"/>
  <c r="G2038" i="1"/>
  <c r="AC2038" i="1"/>
  <c r="AE2038" i="1" s="1"/>
  <c r="G2039" i="1" l="1"/>
  <c r="AC2039" i="1"/>
  <c r="AE2039" i="1" s="1"/>
  <c r="AB2099" i="1"/>
  <c r="M2040" i="1"/>
  <c r="N2040" i="1" s="1"/>
  <c r="P2040" i="1"/>
  <c r="Q2040" i="1"/>
  <c r="L2041" i="1"/>
  <c r="F2038" i="1"/>
  <c r="O2038" i="1" s="1"/>
  <c r="R2038" i="1" s="1"/>
  <c r="A2098" i="1"/>
  <c r="X2097" i="1"/>
  <c r="K2097" i="1"/>
  <c r="J2037" i="1"/>
  <c r="C2097" i="1"/>
  <c r="I2097" i="1"/>
  <c r="H2097" i="1" s="1"/>
  <c r="Z2096" i="1"/>
  <c r="AA2096" i="1" s="1"/>
  <c r="AH2096" i="1" s="1"/>
  <c r="AJ2097" i="1"/>
  <c r="Y2096" i="1"/>
  <c r="T2035" i="1"/>
  <c r="AF2035" i="1" s="1"/>
  <c r="S2036" i="1"/>
  <c r="G2040" i="1" l="1"/>
  <c r="AC2040" i="1"/>
  <c r="AE2040" i="1" s="1"/>
  <c r="AB2100" i="1"/>
  <c r="T2036" i="1"/>
  <c r="AF2036" i="1" s="1"/>
  <c r="S2037" i="1"/>
  <c r="X2098" i="1"/>
  <c r="A2099" i="1"/>
  <c r="K2098" i="1"/>
  <c r="M2041" i="1"/>
  <c r="N2041" i="1" s="1"/>
  <c r="P2041" i="1"/>
  <c r="Q2041" i="1"/>
  <c r="L2042" i="1"/>
  <c r="J2038" i="1"/>
  <c r="Z2097" i="1"/>
  <c r="AA2097" i="1" s="1"/>
  <c r="AH2097" i="1" s="1"/>
  <c r="AJ2098" i="1"/>
  <c r="I2098" i="1"/>
  <c r="H2098" i="1" s="1"/>
  <c r="Y2097" i="1"/>
  <c r="C2098" i="1"/>
  <c r="F2039" i="1"/>
  <c r="O2039" i="1" s="1"/>
  <c r="R2039" i="1" s="1"/>
  <c r="J2039" i="1" l="1"/>
  <c r="G2041" i="1"/>
  <c r="AC2041" i="1"/>
  <c r="AE2041" i="1" s="1"/>
  <c r="C2099" i="1"/>
  <c r="Z2098" i="1"/>
  <c r="AA2098" i="1" s="1"/>
  <c r="AH2098" i="1" s="1"/>
  <c r="AJ2099" i="1"/>
  <c r="I2099" i="1"/>
  <c r="H2099" i="1" s="1"/>
  <c r="Y2098" i="1"/>
  <c r="M2042" i="1"/>
  <c r="N2042" i="1" s="1"/>
  <c r="P2042" i="1"/>
  <c r="Q2042" i="1"/>
  <c r="L2043" i="1"/>
  <c r="AB2101" i="1"/>
  <c r="T2037" i="1"/>
  <c r="AF2037" i="1" s="1"/>
  <c r="S2038" i="1"/>
  <c r="A2100" i="1"/>
  <c r="X2099" i="1"/>
  <c r="K2099" i="1"/>
  <c r="F2040" i="1"/>
  <c r="J2040" i="1" s="1"/>
  <c r="AC2042" i="1" l="1"/>
  <c r="AE2042" i="1" s="1"/>
  <c r="G2042" i="1"/>
  <c r="T2038" i="1"/>
  <c r="AF2038" i="1" s="1"/>
  <c r="S2039" i="1"/>
  <c r="M2043" i="1"/>
  <c r="N2043" i="1" s="1"/>
  <c r="P2043" i="1"/>
  <c r="Q2043" i="1"/>
  <c r="L2044" i="1"/>
  <c r="O2040" i="1"/>
  <c r="R2040" i="1" s="1"/>
  <c r="X2100" i="1"/>
  <c r="A2101" i="1"/>
  <c r="K2100" i="1"/>
  <c r="F2041" i="1"/>
  <c r="O2041" i="1" s="1"/>
  <c r="R2041" i="1" s="1"/>
  <c r="Z2099" i="1"/>
  <c r="AA2099" i="1" s="1"/>
  <c r="AH2099" i="1" s="1"/>
  <c r="AJ2100" i="1"/>
  <c r="I2100" i="1"/>
  <c r="H2100" i="1" s="1"/>
  <c r="Y2099" i="1"/>
  <c r="C2100" i="1"/>
  <c r="AB2102" i="1"/>
  <c r="J2041" i="1" l="1"/>
  <c r="AB2103" i="1"/>
  <c r="AJ2101" i="1"/>
  <c r="Y2100" i="1"/>
  <c r="C2101" i="1"/>
  <c r="I2101" i="1"/>
  <c r="H2101" i="1" s="1"/>
  <c r="Z2100" i="1"/>
  <c r="AA2100" i="1" s="1"/>
  <c r="AH2100" i="1" s="1"/>
  <c r="AC2043" i="1"/>
  <c r="AE2043" i="1" s="1"/>
  <c r="G2043" i="1"/>
  <c r="F2042" i="1"/>
  <c r="J2042" i="1" s="1"/>
  <c r="X2101" i="1"/>
  <c r="A2102" i="1"/>
  <c r="K2101" i="1"/>
  <c r="M2044" i="1"/>
  <c r="N2044" i="1" s="1"/>
  <c r="P2044" i="1"/>
  <c r="Q2044" i="1"/>
  <c r="L2045" i="1"/>
  <c r="T2039" i="1"/>
  <c r="AF2039" i="1" s="1"/>
  <c r="S2040" i="1"/>
  <c r="O2042" i="1" l="1"/>
  <c r="R2042" i="1" s="1"/>
  <c r="C2102" i="1"/>
  <c r="Y2101" i="1"/>
  <c r="AJ2102" i="1"/>
  <c r="Z2101" i="1"/>
  <c r="AA2101" i="1" s="1"/>
  <c r="AH2101" i="1" s="1"/>
  <c r="I2102" i="1"/>
  <c r="H2102" i="1" s="1"/>
  <c r="F2043" i="1"/>
  <c r="J2043" i="1" s="1"/>
  <c r="M2045" i="1"/>
  <c r="N2045" i="1" s="1"/>
  <c r="P2045" i="1"/>
  <c r="Q2045" i="1"/>
  <c r="L2046" i="1"/>
  <c r="AC2044" i="1"/>
  <c r="AE2044" i="1" s="1"/>
  <c r="G2044" i="1"/>
  <c r="T2040" i="1"/>
  <c r="AF2040" i="1" s="1"/>
  <c r="S2041" i="1"/>
  <c r="K2102" i="1"/>
  <c r="X2102" i="1"/>
  <c r="A2103" i="1"/>
  <c r="AB2104" i="1"/>
  <c r="O2043" i="1" l="1"/>
  <c r="R2043" i="1" s="1"/>
  <c r="M2046" i="1"/>
  <c r="N2046" i="1" s="1"/>
  <c r="P2046" i="1"/>
  <c r="Q2046" i="1"/>
  <c r="L2047" i="1"/>
  <c r="T2041" i="1"/>
  <c r="AF2041" i="1" s="1"/>
  <c r="S2042" i="1"/>
  <c r="K2103" i="1"/>
  <c r="A2104" i="1"/>
  <c r="X2103" i="1"/>
  <c r="AB2105" i="1"/>
  <c r="Y2102" i="1"/>
  <c r="C2103" i="1"/>
  <c r="Z2102" i="1"/>
  <c r="AA2102" i="1" s="1"/>
  <c r="AH2102" i="1" s="1"/>
  <c r="AJ2103" i="1"/>
  <c r="I2103" i="1"/>
  <c r="H2103" i="1" s="1"/>
  <c r="F2044" i="1"/>
  <c r="O2044" i="1" s="1"/>
  <c r="R2044" i="1" s="1"/>
  <c r="AC2045" i="1"/>
  <c r="AE2045" i="1" s="1"/>
  <c r="G2045" i="1"/>
  <c r="J2044" i="1" l="1"/>
  <c r="AC2046" i="1"/>
  <c r="AE2046" i="1" s="1"/>
  <c r="G2046" i="1"/>
  <c r="X2104" i="1"/>
  <c r="A2105" i="1"/>
  <c r="K2104" i="1"/>
  <c r="F2045" i="1"/>
  <c r="J2045" i="1" s="1"/>
  <c r="M2047" i="1"/>
  <c r="N2047" i="1" s="1"/>
  <c r="P2047" i="1"/>
  <c r="Q2047" i="1"/>
  <c r="L2048" i="1"/>
  <c r="T2042" i="1"/>
  <c r="AF2042" i="1" s="1"/>
  <c r="S2043" i="1"/>
  <c r="AJ2104" i="1"/>
  <c r="I2104" i="1"/>
  <c r="H2104" i="1" s="1"/>
  <c r="Y2103" i="1"/>
  <c r="Z2103" i="1"/>
  <c r="AA2103" i="1" s="1"/>
  <c r="AH2103" i="1" s="1"/>
  <c r="C2104" i="1"/>
  <c r="AB2106" i="1"/>
  <c r="O2045" i="1" l="1"/>
  <c r="R2045" i="1" s="1"/>
  <c r="A2106" i="1"/>
  <c r="X2105" i="1"/>
  <c r="K2105" i="1"/>
  <c r="AB2107" i="1"/>
  <c r="T2043" i="1"/>
  <c r="AF2043" i="1" s="1"/>
  <c r="S2044" i="1"/>
  <c r="AC2047" i="1"/>
  <c r="AE2047" i="1" s="1"/>
  <c r="G2047" i="1"/>
  <c r="C2105" i="1"/>
  <c r="Z2104" i="1"/>
  <c r="AA2104" i="1" s="1"/>
  <c r="AH2104" i="1" s="1"/>
  <c r="AJ2105" i="1"/>
  <c r="I2105" i="1"/>
  <c r="H2105" i="1" s="1"/>
  <c r="Y2104" i="1"/>
  <c r="F2046" i="1"/>
  <c r="O2046" i="1" s="1"/>
  <c r="R2046" i="1" s="1"/>
  <c r="M2048" i="1"/>
  <c r="N2048" i="1" s="1"/>
  <c r="P2048" i="1"/>
  <c r="Q2048" i="1"/>
  <c r="L2049" i="1"/>
  <c r="J2046" i="1" l="1"/>
  <c r="Z2105" i="1"/>
  <c r="AA2105" i="1" s="1"/>
  <c r="AH2105" i="1" s="1"/>
  <c r="AJ2106" i="1"/>
  <c r="I2106" i="1"/>
  <c r="H2106" i="1" s="1"/>
  <c r="Y2105" i="1"/>
  <c r="C2106" i="1"/>
  <c r="AC2048" i="1"/>
  <c r="AE2048" i="1" s="1"/>
  <c r="G2048" i="1"/>
  <c r="F2047" i="1"/>
  <c r="O2047" i="1" s="1"/>
  <c r="R2047" i="1" s="1"/>
  <c r="AB2108" i="1"/>
  <c r="X2106" i="1"/>
  <c r="K2106" i="1"/>
  <c r="A2107" i="1"/>
  <c r="M2049" i="1"/>
  <c r="N2049" i="1" s="1"/>
  <c r="P2049" i="1"/>
  <c r="Q2049" i="1"/>
  <c r="L2050" i="1"/>
  <c r="T2044" i="1"/>
  <c r="AF2044" i="1" s="1"/>
  <c r="S2045" i="1"/>
  <c r="J2047" i="1" l="1"/>
  <c r="X2107" i="1"/>
  <c r="A2108" i="1"/>
  <c r="K2107" i="1"/>
  <c r="AB2109" i="1"/>
  <c r="F2048" i="1"/>
  <c r="O2048" i="1" s="1"/>
  <c r="R2048" i="1" s="1"/>
  <c r="AC2049" i="1"/>
  <c r="AE2049" i="1" s="1"/>
  <c r="G2049" i="1"/>
  <c r="Z2106" i="1"/>
  <c r="AA2106" i="1" s="1"/>
  <c r="AH2106" i="1" s="1"/>
  <c r="C2107" i="1"/>
  <c r="I2107" i="1"/>
  <c r="H2107" i="1" s="1"/>
  <c r="Y2106" i="1"/>
  <c r="AJ2107" i="1"/>
  <c r="T2045" i="1"/>
  <c r="AF2045" i="1" s="1"/>
  <c r="S2046" i="1"/>
  <c r="M2050" i="1"/>
  <c r="N2050" i="1" s="1"/>
  <c r="P2050" i="1"/>
  <c r="Q2050" i="1"/>
  <c r="L2051" i="1"/>
  <c r="X2108" i="1" l="1"/>
  <c r="A2109" i="1"/>
  <c r="K2108" i="1"/>
  <c r="AC2050" i="1"/>
  <c r="AE2050" i="1" s="1"/>
  <c r="G2050" i="1"/>
  <c r="M2051" i="1"/>
  <c r="N2051" i="1" s="1"/>
  <c r="L2052" i="1"/>
  <c r="T2046" i="1"/>
  <c r="AF2046" i="1" s="1"/>
  <c r="S2047" i="1"/>
  <c r="J2048" i="1"/>
  <c r="AB2110" i="1"/>
  <c r="I2108" i="1"/>
  <c r="H2108" i="1" s="1"/>
  <c r="Y2107" i="1"/>
  <c r="AJ2108" i="1"/>
  <c r="Z2107" i="1"/>
  <c r="AA2107" i="1" s="1"/>
  <c r="AH2107" i="1" s="1"/>
  <c r="C2108" i="1"/>
  <c r="F2049" i="1"/>
  <c r="O2049" i="1" s="1"/>
  <c r="R2049" i="1" s="1"/>
  <c r="J2049" i="1" l="1"/>
  <c r="G2051" i="1"/>
  <c r="AC2051" i="1"/>
  <c r="AE2051" i="1" s="1"/>
  <c r="F2050" i="1"/>
  <c r="O2050" i="1" s="1"/>
  <c r="M2052" i="1"/>
  <c r="N2052" i="1" s="1"/>
  <c r="L2053" i="1"/>
  <c r="Y2108" i="1"/>
  <c r="AJ2109" i="1"/>
  <c r="C2109" i="1"/>
  <c r="I2109" i="1"/>
  <c r="H2109" i="1" s="1"/>
  <c r="Z2108" i="1"/>
  <c r="AA2108" i="1" s="1"/>
  <c r="AH2108" i="1" s="1"/>
  <c r="AB2111" i="1"/>
  <c r="T2047" i="1"/>
  <c r="AF2047" i="1" s="1"/>
  <c r="S2048" i="1"/>
  <c r="X2109" i="1"/>
  <c r="A2110" i="1"/>
  <c r="K2109" i="1"/>
  <c r="J2050" i="1" l="1"/>
  <c r="R2050" i="1"/>
  <c r="P2051" i="1"/>
  <c r="G2052" i="1"/>
  <c r="AC2052" i="1"/>
  <c r="AE2052" i="1" s="1"/>
  <c r="X2110" i="1"/>
  <c r="A2111" i="1"/>
  <c r="K2110" i="1"/>
  <c r="AB2112" i="1"/>
  <c r="M2053" i="1"/>
  <c r="N2053" i="1" s="1"/>
  <c r="L2054" i="1"/>
  <c r="F2051" i="1"/>
  <c r="O2051" i="1" s="1"/>
  <c r="Y2109" i="1"/>
  <c r="Z2109" i="1"/>
  <c r="I2110" i="1"/>
  <c r="H2110" i="1" s="1"/>
  <c r="C2110" i="1"/>
  <c r="AJ2110" i="1"/>
  <c r="T2048" i="1"/>
  <c r="AF2048" i="1" s="1"/>
  <c r="S2049" i="1"/>
  <c r="J2051" i="1" l="1"/>
  <c r="M2054" i="1"/>
  <c r="N2054" i="1" s="1"/>
  <c r="L2055" i="1"/>
  <c r="C2111" i="1"/>
  <c r="I2111" i="1"/>
  <c r="H2111" i="1" s="1"/>
  <c r="Z2110" i="1"/>
  <c r="AA2110" i="1" s="1"/>
  <c r="AH2110" i="1" s="1"/>
  <c r="AJ2111" i="1"/>
  <c r="Y2110" i="1"/>
  <c r="T2049" i="1"/>
  <c r="AF2049" i="1" s="1"/>
  <c r="S2050" i="1"/>
  <c r="AB2113" i="1"/>
  <c r="Q2051" i="1"/>
  <c r="Q2052" i="1" s="1"/>
  <c r="Q2053" i="1" s="1"/>
  <c r="Q2054" i="1" s="1"/>
  <c r="P2052" i="1"/>
  <c r="P2053" i="1" s="1"/>
  <c r="P2054" i="1" s="1"/>
  <c r="F2052" i="1"/>
  <c r="O2052" i="1" s="1"/>
  <c r="AC2053" i="1"/>
  <c r="AE2053" i="1" s="1"/>
  <c r="G2053" i="1"/>
  <c r="K2111" i="1"/>
  <c r="X2111" i="1"/>
  <c r="A2112" i="1"/>
  <c r="R2052" i="1" l="1"/>
  <c r="AC2054" i="1"/>
  <c r="AE2054" i="1" s="1"/>
  <c r="G2054" i="1"/>
  <c r="X2112" i="1"/>
  <c r="K2112" i="1"/>
  <c r="A2113" i="1"/>
  <c r="Y2111" i="1"/>
  <c r="I2112" i="1"/>
  <c r="H2112" i="1" s="1"/>
  <c r="AJ2112" i="1"/>
  <c r="C2112" i="1"/>
  <c r="Z2111" i="1"/>
  <c r="AA2111" i="1" s="1"/>
  <c r="AH2111" i="1" s="1"/>
  <c r="J2052" i="1"/>
  <c r="R2051" i="1"/>
  <c r="T2050" i="1"/>
  <c r="S2051" i="1"/>
  <c r="M2055" i="1"/>
  <c r="N2055" i="1" s="1"/>
  <c r="P2055" i="1"/>
  <c r="Q2055" i="1"/>
  <c r="L2056" i="1"/>
  <c r="AB2114" i="1"/>
  <c r="F2053" i="1"/>
  <c r="O2053" i="1" s="1"/>
  <c r="R2053" i="1" s="1"/>
  <c r="J2053" i="1" l="1"/>
  <c r="AC2055" i="1"/>
  <c r="AE2055" i="1" s="1"/>
  <c r="G2055" i="1"/>
  <c r="C2113" i="1"/>
  <c r="I2113" i="1"/>
  <c r="H2113" i="1" s="1"/>
  <c r="Z2112" i="1"/>
  <c r="AA2112" i="1" s="1"/>
  <c r="AH2112" i="1" s="1"/>
  <c r="AJ2113" i="1"/>
  <c r="Y2112" i="1"/>
  <c r="M2056" i="1"/>
  <c r="N2056" i="1" s="1"/>
  <c r="P2056" i="1"/>
  <c r="Q2056" i="1"/>
  <c r="L2057" i="1"/>
  <c r="T2051" i="1"/>
  <c r="AF2051" i="1" s="1"/>
  <c r="S2052" i="1"/>
  <c r="K2113" i="1"/>
  <c r="X2113" i="1"/>
  <c r="A2114" i="1"/>
  <c r="F2054" i="1"/>
  <c r="O2054" i="1" s="1"/>
  <c r="R2054" i="1" s="1"/>
  <c r="AB2115" i="1"/>
  <c r="AF2050" i="1"/>
  <c r="AA2050" i="1"/>
  <c r="AH2050" i="1" l="1"/>
  <c r="J2054" i="1"/>
  <c r="AB2116" i="1"/>
  <c r="A2115" i="1"/>
  <c r="K2114" i="1"/>
  <c r="X2114" i="1"/>
  <c r="F2055" i="1"/>
  <c r="J2055" i="1" s="1"/>
  <c r="Y2113" i="1"/>
  <c r="C2114" i="1"/>
  <c r="I2114" i="1"/>
  <c r="H2114" i="1" s="1"/>
  <c r="Z2113" i="1"/>
  <c r="AA2113" i="1" s="1"/>
  <c r="AH2113" i="1" s="1"/>
  <c r="AJ2114" i="1"/>
  <c r="T2052" i="1"/>
  <c r="AF2052" i="1" s="1"/>
  <c r="S2053" i="1"/>
  <c r="AC2056" i="1"/>
  <c r="AE2056" i="1" s="1"/>
  <c r="G2056" i="1"/>
  <c r="M2057" i="1"/>
  <c r="N2057" i="1" s="1"/>
  <c r="P2057" i="1"/>
  <c r="Q2057" i="1"/>
  <c r="L2058" i="1"/>
  <c r="X2115" i="1" l="1"/>
  <c r="A2116" i="1"/>
  <c r="K2115" i="1"/>
  <c r="T2053" i="1"/>
  <c r="AF2053" i="1" s="1"/>
  <c r="S2054" i="1"/>
  <c r="Y2114" i="1"/>
  <c r="I2115" i="1"/>
  <c r="H2115" i="1" s="1"/>
  <c r="C2115" i="1"/>
  <c r="Z2114" i="1"/>
  <c r="AA2114" i="1" s="1"/>
  <c r="AH2114" i="1" s="1"/>
  <c r="AJ2115" i="1"/>
  <c r="AB2117" i="1"/>
  <c r="AC2057" i="1"/>
  <c r="AE2057" i="1" s="1"/>
  <c r="G2057" i="1"/>
  <c r="O2055" i="1"/>
  <c r="R2055" i="1" s="1"/>
  <c r="M2058" i="1"/>
  <c r="N2058" i="1" s="1"/>
  <c r="P2058" i="1"/>
  <c r="Q2058" i="1"/>
  <c r="L2059" i="1"/>
  <c r="F2056" i="1"/>
  <c r="O2056" i="1" s="1"/>
  <c r="R2056" i="1" s="1"/>
  <c r="M2059" i="1" l="1"/>
  <c r="N2059" i="1" s="1"/>
  <c r="P2059" i="1"/>
  <c r="Q2059" i="1"/>
  <c r="L2060" i="1"/>
  <c r="AB2118" i="1"/>
  <c r="J2056" i="1"/>
  <c r="T2054" i="1"/>
  <c r="AF2054" i="1" s="1"/>
  <c r="S2055" i="1"/>
  <c r="X2116" i="1"/>
  <c r="K2116" i="1"/>
  <c r="A2117" i="1"/>
  <c r="AC2058" i="1"/>
  <c r="AE2058" i="1" s="1"/>
  <c r="G2058" i="1"/>
  <c r="F2057" i="1"/>
  <c r="O2057" i="1" s="1"/>
  <c r="R2057" i="1" s="1"/>
  <c r="I2116" i="1"/>
  <c r="H2116" i="1" s="1"/>
  <c r="Y2115" i="1"/>
  <c r="C2116" i="1"/>
  <c r="Z2115" i="1"/>
  <c r="AA2115" i="1" s="1"/>
  <c r="AH2115" i="1" s="1"/>
  <c r="AJ2116" i="1"/>
  <c r="J2057" i="1" l="1"/>
  <c r="F2058" i="1"/>
  <c r="J2058" i="1" s="1"/>
  <c r="M2060" i="1"/>
  <c r="N2060" i="1" s="1"/>
  <c r="P2060" i="1"/>
  <c r="Q2060" i="1"/>
  <c r="L2061" i="1"/>
  <c r="Z2116" i="1"/>
  <c r="AA2116" i="1" s="1"/>
  <c r="AH2116" i="1" s="1"/>
  <c r="AJ2117" i="1"/>
  <c r="Y2116" i="1"/>
  <c r="I2117" i="1"/>
  <c r="H2117" i="1" s="1"/>
  <c r="C2117" i="1"/>
  <c r="AB2119" i="1"/>
  <c r="X2117" i="1"/>
  <c r="A2118" i="1"/>
  <c r="K2117" i="1"/>
  <c r="T2055" i="1"/>
  <c r="AF2055" i="1" s="1"/>
  <c r="S2056" i="1"/>
  <c r="AC2059" i="1"/>
  <c r="AE2059" i="1" s="1"/>
  <c r="G2059" i="1"/>
  <c r="O2058" i="1" l="1"/>
  <c r="R2058" i="1" s="1"/>
  <c r="AC2060" i="1"/>
  <c r="AE2060" i="1" s="1"/>
  <c r="G2060" i="1"/>
  <c r="Y2117" i="1"/>
  <c r="C2118" i="1"/>
  <c r="I2118" i="1"/>
  <c r="H2118" i="1" s="1"/>
  <c r="Z2117" i="1"/>
  <c r="AA2117" i="1" s="1"/>
  <c r="AH2117" i="1" s="1"/>
  <c r="AJ2118" i="1"/>
  <c r="M2061" i="1"/>
  <c r="N2061" i="1" s="1"/>
  <c r="P2061" i="1"/>
  <c r="Q2061" i="1"/>
  <c r="L2062" i="1"/>
  <c r="T2056" i="1"/>
  <c r="AF2056" i="1" s="1"/>
  <c r="S2057" i="1"/>
  <c r="F2059" i="1"/>
  <c r="J2059" i="1" s="1"/>
  <c r="A2119" i="1"/>
  <c r="K2118" i="1"/>
  <c r="X2118" i="1"/>
  <c r="AB2120" i="1"/>
  <c r="O2059" i="1" l="1"/>
  <c r="R2059" i="1" s="1"/>
  <c r="M2062" i="1"/>
  <c r="N2062" i="1" s="1"/>
  <c r="P2062" i="1"/>
  <c r="Q2062" i="1"/>
  <c r="L2063" i="1"/>
  <c r="AB2121" i="1"/>
  <c r="F2060" i="1"/>
  <c r="J2060" i="1" s="1"/>
  <c r="Y2118" i="1"/>
  <c r="Z2118" i="1"/>
  <c r="AA2118" i="1" s="1"/>
  <c r="AH2118" i="1" s="1"/>
  <c r="C2119" i="1"/>
  <c r="I2119" i="1"/>
  <c r="H2119" i="1" s="1"/>
  <c r="AJ2119" i="1"/>
  <c r="K2119" i="1"/>
  <c r="A2120" i="1"/>
  <c r="X2119" i="1"/>
  <c r="T2057" i="1"/>
  <c r="AF2057" i="1" s="1"/>
  <c r="S2058" i="1"/>
  <c r="AC2061" i="1"/>
  <c r="AE2061" i="1" s="1"/>
  <c r="G2061" i="1"/>
  <c r="O2060" i="1" l="1"/>
  <c r="R2060" i="1" s="1"/>
  <c r="T2058" i="1"/>
  <c r="AF2058" i="1" s="1"/>
  <c r="S2059" i="1"/>
  <c r="X2120" i="1"/>
  <c r="K2120" i="1"/>
  <c r="A2121" i="1"/>
  <c r="M2063" i="1"/>
  <c r="N2063" i="1" s="1"/>
  <c r="P2063" i="1"/>
  <c r="Q2063" i="1"/>
  <c r="L2064" i="1"/>
  <c r="F2061" i="1"/>
  <c r="O2061" i="1" s="1"/>
  <c r="R2061" i="1" s="1"/>
  <c r="Y2119" i="1"/>
  <c r="C2120" i="1"/>
  <c r="Z2119" i="1"/>
  <c r="AA2119" i="1" s="1"/>
  <c r="AH2119" i="1" s="1"/>
  <c r="AJ2120" i="1"/>
  <c r="I2120" i="1"/>
  <c r="H2120" i="1" s="1"/>
  <c r="AB2122" i="1"/>
  <c r="AC2062" i="1"/>
  <c r="AE2062" i="1" s="1"/>
  <c r="G2062" i="1"/>
  <c r="J2061" i="1" l="1"/>
  <c r="F2062" i="1"/>
  <c r="J2062" i="1" s="1"/>
  <c r="AJ2121" i="1"/>
  <c r="Y2120" i="1"/>
  <c r="I2121" i="1"/>
  <c r="H2121" i="1" s="1"/>
  <c r="Z2120" i="1"/>
  <c r="AA2120" i="1" s="1"/>
  <c r="AH2120" i="1" s="1"/>
  <c r="C2121" i="1"/>
  <c r="X2121" i="1"/>
  <c r="A2122" i="1"/>
  <c r="K2121" i="1"/>
  <c r="T2059" i="1"/>
  <c r="AF2059" i="1" s="1"/>
  <c r="S2060" i="1"/>
  <c r="AC2063" i="1"/>
  <c r="AE2063" i="1" s="1"/>
  <c r="G2063" i="1"/>
  <c r="AB2123" i="1"/>
  <c r="M2064" i="1"/>
  <c r="N2064" i="1" s="1"/>
  <c r="P2064" i="1"/>
  <c r="Q2064" i="1"/>
  <c r="L2065" i="1"/>
  <c r="O2062" i="1" l="1"/>
  <c r="R2062" i="1" s="1"/>
  <c r="AC2064" i="1"/>
  <c r="AE2064" i="1" s="1"/>
  <c r="G2064" i="1"/>
  <c r="Y2121" i="1"/>
  <c r="C2122" i="1"/>
  <c r="I2122" i="1"/>
  <c r="H2122" i="1" s="1"/>
  <c r="Z2121" i="1"/>
  <c r="AA2121" i="1" s="1"/>
  <c r="AH2121" i="1" s="1"/>
  <c r="AJ2122" i="1"/>
  <c r="M2065" i="1"/>
  <c r="N2065" i="1" s="1"/>
  <c r="P2065" i="1"/>
  <c r="Q2065" i="1"/>
  <c r="L2066" i="1"/>
  <c r="F2063" i="1"/>
  <c r="J2063" i="1" s="1"/>
  <c r="AB2124" i="1"/>
  <c r="T2060" i="1"/>
  <c r="AF2060" i="1" s="1"/>
  <c r="S2061" i="1"/>
  <c r="X2122" i="1"/>
  <c r="K2122" i="1"/>
  <c r="A2123" i="1"/>
  <c r="Y2122" i="1" l="1"/>
  <c r="Z2122" i="1"/>
  <c r="AA2122" i="1" s="1"/>
  <c r="AH2122" i="1" s="1"/>
  <c r="AJ2123" i="1"/>
  <c r="I2123" i="1"/>
  <c r="H2123" i="1" s="1"/>
  <c r="C2123" i="1"/>
  <c r="AB2125" i="1"/>
  <c r="M2066" i="1"/>
  <c r="N2066" i="1" s="1"/>
  <c r="P2066" i="1"/>
  <c r="Q2066" i="1"/>
  <c r="L2067" i="1"/>
  <c r="K2123" i="1"/>
  <c r="A2124" i="1"/>
  <c r="X2123" i="1"/>
  <c r="T2061" i="1"/>
  <c r="AF2061" i="1" s="1"/>
  <c r="S2062" i="1"/>
  <c r="O2063" i="1"/>
  <c r="R2063" i="1" s="1"/>
  <c r="F2064" i="1"/>
  <c r="O2064" i="1" s="1"/>
  <c r="R2064" i="1" s="1"/>
  <c r="AC2065" i="1"/>
  <c r="AE2065" i="1" s="1"/>
  <c r="G2065" i="1"/>
  <c r="Y2123" i="1" l="1"/>
  <c r="AJ2124" i="1"/>
  <c r="Z2123" i="1"/>
  <c r="AA2123" i="1" s="1"/>
  <c r="AH2123" i="1" s="1"/>
  <c r="I2124" i="1"/>
  <c r="H2124" i="1" s="1"/>
  <c r="C2124" i="1"/>
  <c r="J2064" i="1"/>
  <c r="T2062" i="1"/>
  <c r="AF2062" i="1" s="1"/>
  <c r="S2063" i="1"/>
  <c r="AB2126" i="1"/>
  <c r="F2065" i="1"/>
  <c r="O2065" i="1" s="1"/>
  <c r="R2065" i="1" s="1"/>
  <c r="AC2066" i="1"/>
  <c r="AE2066" i="1" s="1"/>
  <c r="G2066" i="1"/>
  <c r="X2124" i="1"/>
  <c r="A2125" i="1"/>
  <c r="K2124" i="1"/>
  <c r="M2067" i="1"/>
  <c r="N2067" i="1" s="1"/>
  <c r="P2067" i="1"/>
  <c r="Q2067" i="1"/>
  <c r="L2068" i="1"/>
  <c r="J2065" i="1" l="1"/>
  <c r="X2125" i="1"/>
  <c r="K2125" i="1"/>
  <c r="A2126" i="1"/>
  <c r="I2125" i="1"/>
  <c r="H2125" i="1" s="1"/>
  <c r="Y2124" i="1"/>
  <c r="Z2124" i="1"/>
  <c r="AA2124" i="1" s="1"/>
  <c r="AH2124" i="1" s="1"/>
  <c r="C2125" i="1"/>
  <c r="AJ2125" i="1"/>
  <c r="AB2127" i="1"/>
  <c r="AC2067" i="1"/>
  <c r="AE2067" i="1" s="1"/>
  <c r="G2067" i="1"/>
  <c r="M2068" i="1"/>
  <c r="N2068" i="1" s="1"/>
  <c r="P2068" i="1"/>
  <c r="Q2068" i="1"/>
  <c r="L2069" i="1"/>
  <c r="F2066" i="1"/>
  <c r="J2066" i="1" s="1"/>
  <c r="T2063" i="1"/>
  <c r="AF2063" i="1" s="1"/>
  <c r="S2064" i="1"/>
  <c r="M2069" i="1" l="1"/>
  <c r="N2069" i="1" s="1"/>
  <c r="P2069" i="1"/>
  <c r="Q2069" i="1"/>
  <c r="L2070" i="1"/>
  <c r="F2067" i="1"/>
  <c r="O2067" i="1" s="1"/>
  <c r="R2067" i="1" s="1"/>
  <c r="X2126" i="1"/>
  <c r="A2127" i="1"/>
  <c r="K2126" i="1"/>
  <c r="T2064" i="1"/>
  <c r="AF2064" i="1" s="1"/>
  <c r="S2065" i="1"/>
  <c r="O2066" i="1"/>
  <c r="R2066" i="1" s="1"/>
  <c r="AB2128" i="1"/>
  <c r="AC2068" i="1"/>
  <c r="AE2068" i="1" s="1"/>
  <c r="G2068" i="1"/>
  <c r="Z2125" i="1"/>
  <c r="AA2125" i="1" s="1"/>
  <c r="AH2125" i="1" s="1"/>
  <c r="AJ2126" i="1"/>
  <c r="I2126" i="1"/>
  <c r="H2126" i="1" s="1"/>
  <c r="Y2125" i="1"/>
  <c r="C2126" i="1"/>
  <c r="J2067" i="1" l="1"/>
  <c r="AC2069" i="1"/>
  <c r="AE2069" i="1" s="1"/>
  <c r="G2069" i="1"/>
  <c r="F2068" i="1"/>
  <c r="J2068" i="1" s="1"/>
  <c r="X2127" i="1"/>
  <c r="A2128" i="1"/>
  <c r="K2127" i="1"/>
  <c r="Y2126" i="1"/>
  <c r="C2127" i="1"/>
  <c r="I2127" i="1"/>
  <c r="H2127" i="1" s="1"/>
  <c r="Z2126" i="1"/>
  <c r="AA2126" i="1" s="1"/>
  <c r="AH2126" i="1" s="1"/>
  <c r="AJ2127" i="1"/>
  <c r="M2070" i="1"/>
  <c r="N2070" i="1" s="1"/>
  <c r="P2070" i="1"/>
  <c r="Q2070" i="1"/>
  <c r="L2071" i="1"/>
  <c r="T2065" i="1"/>
  <c r="AF2065" i="1" s="1"/>
  <c r="S2066" i="1"/>
  <c r="AB2129" i="1"/>
  <c r="O2068" i="1" l="1"/>
  <c r="R2068" i="1" s="1"/>
  <c r="AC2070" i="1"/>
  <c r="AE2070" i="1" s="1"/>
  <c r="G2070" i="1"/>
  <c r="Y2127" i="1"/>
  <c r="I2128" i="1"/>
  <c r="H2128" i="1" s="1"/>
  <c r="Z2127" i="1"/>
  <c r="AA2127" i="1" s="1"/>
  <c r="AH2127" i="1" s="1"/>
  <c r="C2128" i="1"/>
  <c r="AJ2128" i="1"/>
  <c r="M2071" i="1"/>
  <c r="N2071" i="1" s="1"/>
  <c r="P2071" i="1"/>
  <c r="Q2071" i="1"/>
  <c r="L2072" i="1"/>
  <c r="F2069" i="1"/>
  <c r="J2069" i="1" s="1"/>
  <c r="AB2130" i="1"/>
  <c r="T2066" i="1"/>
  <c r="AF2066" i="1" s="1"/>
  <c r="S2067" i="1"/>
  <c r="A2129" i="1"/>
  <c r="X2128" i="1"/>
  <c r="K2128" i="1"/>
  <c r="O2069" i="1" l="1"/>
  <c r="R2069" i="1" s="1"/>
  <c r="C2129" i="1"/>
  <c r="I2129" i="1"/>
  <c r="H2129" i="1" s="1"/>
  <c r="Y2128" i="1"/>
  <c r="Z2128" i="1"/>
  <c r="AA2128" i="1" s="1"/>
  <c r="AH2128" i="1" s="1"/>
  <c r="AJ2129" i="1"/>
  <c r="T2067" i="1"/>
  <c r="AF2067" i="1" s="1"/>
  <c r="S2068" i="1"/>
  <c r="F2070" i="1"/>
  <c r="O2070" i="1" s="1"/>
  <c r="R2070" i="1" s="1"/>
  <c r="AC2071" i="1"/>
  <c r="AE2071" i="1" s="1"/>
  <c r="G2071" i="1"/>
  <c r="M2072" i="1"/>
  <c r="N2072" i="1" s="1"/>
  <c r="P2072" i="1"/>
  <c r="Q2072" i="1"/>
  <c r="L2073" i="1"/>
  <c r="X2129" i="1"/>
  <c r="A2130" i="1"/>
  <c r="K2129" i="1"/>
  <c r="AB2131" i="1"/>
  <c r="J2070" i="1" l="1"/>
  <c r="AB2132" i="1"/>
  <c r="A2131" i="1"/>
  <c r="X2130" i="1"/>
  <c r="K2130" i="1"/>
  <c r="AC2072" i="1"/>
  <c r="AE2072" i="1" s="1"/>
  <c r="G2072" i="1"/>
  <c r="C2130" i="1"/>
  <c r="Y2129" i="1"/>
  <c r="AJ2130" i="1"/>
  <c r="Z2129" i="1"/>
  <c r="AA2129" i="1" s="1"/>
  <c r="AH2129" i="1" s="1"/>
  <c r="I2130" i="1"/>
  <c r="H2130" i="1" s="1"/>
  <c r="M2073" i="1"/>
  <c r="N2073" i="1" s="1"/>
  <c r="P2073" i="1"/>
  <c r="Q2073" i="1"/>
  <c r="L2074" i="1"/>
  <c r="F2071" i="1"/>
  <c r="J2071" i="1" s="1"/>
  <c r="T2068" i="1"/>
  <c r="AF2068" i="1" s="1"/>
  <c r="S2069" i="1"/>
  <c r="AC2073" i="1" l="1"/>
  <c r="AE2073" i="1" s="1"/>
  <c r="G2073" i="1"/>
  <c r="T2069" i="1"/>
  <c r="AF2069" i="1" s="1"/>
  <c r="S2070" i="1"/>
  <c r="M2074" i="1"/>
  <c r="N2074" i="1" s="1"/>
  <c r="P2074" i="1"/>
  <c r="Q2074" i="1"/>
  <c r="L2075" i="1"/>
  <c r="F2072" i="1"/>
  <c r="J2072" i="1" s="1"/>
  <c r="Z2130" i="1"/>
  <c r="AA2130" i="1" s="1"/>
  <c r="AH2130" i="1" s="1"/>
  <c r="C2131" i="1"/>
  <c r="I2131" i="1"/>
  <c r="H2131" i="1" s="1"/>
  <c r="Y2130" i="1"/>
  <c r="AJ2131" i="1"/>
  <c r="O2071" i="1"/>
  <c r="R2071" i="1" s="1"/>
  <c r="X2131" i="1"/>
  <c r="K2131" i="1"/>
  <c r="A2132" i="1"/>
  <c r="AB2133" i="1"/>
  <c r="O2072" i="1" l="1"/>
  <c r="R2072" i="1" s="1"/>
  <c r="X2132" i="1"/>
  <c r="A2133" i="1"/>
  <c r="K2132" i="1"/>
  <c r="AC2074" i="1"/>
  <c r="AE2074" i="1" s="1"/>
  <c r="G2074" i="1"/>
  <c r="F2073" i="1"/>
  <c r="J2073" i="1" s="1"/>
  <c r="AB2134" i="1"/>
  <c r="Y2131" i="1"/>
  <c r="AJ2132" i="1"/>
  <c r="Z2131" i="1"/>
  <c r="AA2131" i="1" s="1"/>
  <c r="AH2131" i="1" s="1"/>
  <c r="I2132" i="1"/>
  <c r="H2132" i="1" s="1"/>
  <c r="C2132" i="1"/>
  <c r="M2075" i="1"/>
  <c r="N2075" i="1" s="1"/>
  <c r="P2075" i="1"/>
  <c r="Q2075" i="1"/>
  <c r="L2076" i="1"/>
  <c r="T2070" i="1"/>
  <c r="AF2070" i="1" s="1"/>
  <c r="S2071" i="1"/>
  <c r="O2073" i="1" l="1"/>
  <c r="R2073" i="1" s="1"/>
  <c r="M2076" i="1"/>
  <c r="N2076" i="1" s="1"/>
  <c r="P2076" i="1"/>
  <c r="Q2076" i="1"/>
  <c r="L2077" i="1"/>
  <c r="T2071" i="1"/>
  <c r="AF2071" i="1" s="1"/>
  <c r="S2072" i="1"/>
  <c r="A2134" i="1"/>
  <c r="K2133" i="1"/>
  <c r="X2133" i="1"/>
  <c r="AC2075" i="1"/>
  <c r="AE2075" i="1" s="1"/>
  <c r="G2075" i="1"/>
  <c r="AB2135" i="1"/>
  <c r="F2074" i="1"/>
  <c r="J2074" i="1" s="1"/>
  <c r="Y2132" i="1"/>
  <c r="I2133" i="1"/>
  <c r="H2133" i="1" s="1"/>
  <c r="C2133" i="1"/>
  <c r="Z2132" i="1"/>
  <c r="AA2132" i="1" s="1"/>
  <c r="AH2132" i="1" s="1"/>
  <c r="AJ2133" i="1"/>
  <c r="O2074" i="1" l="1"/>
  <c r="R2074" i="1" s="1"/>
  <c r="K2134" i="1"/>
  <c r="A2135" i="1"/>
  <c r="X2134" i="1"/>
  <c r="M2077" i="1"/>
  <c r="N2077" i="1" s="1"/>
  <c r="P2077" i="1"/>
  <c r="Q2077" i="1"/>
  <c r="L2078" i="1"/>
  <c r="AB2136" i="1"/>
  <c r="Y2133" i="1"/>
  <c r="Z2133" i="1"/>
  <c r="AA2133" i="1" s="1"/>
  <c r="AH2133" i="1" s="1"/>
  <c r="AJ2134" i="1"/>
  <c r="C2134" i="1"/>
  <c r="I2134" i="1"/>
  <c r="H2134" i="1" s="1"/>
  <c r="T2072" i="1"/>
  <c r="AF2072" i="1" s="1"/>
  <c r="S2073" i="1"/>
  <c r="F2075" i="1"/>
  <c r="J2075" i="1" s="1"/>
  <c r="AC2076" i="1"/>
  <c r="AE2076" i="1" s="1"/>
  <c r="G2076" i="1"/>
  <c r="O2075" i="1" l="1"/>
  <c r="R2075" i="1" s="1"/>
  <c r="AC2077" i="1"/>
  <c r="AE2077" i="1" s="1"/>
  <c r="G2077" i="1"/>
  <c r="M2078" i="1"/>
  <c r="N2078" i="1" s="1"/>
  <c r="P2078" i="1"/>
  <c r="Q2078" i="1"/>
  <c r="L2079" i="1"/>
  <c r="Z2134" i="1"/>
  <c r="AA2134" i="1" s="1"/>
  <c r="AH2134" i="1" s="1"/>
  <c r="C2135" i="1"/>
  <c r="AJ2135" i="1"/>
  <c r="I2135" i="1"/>
  <c r="H2135" i="1" s="1"/>
  <c r="Y2134" i="1"/>
  <c r="T2073" i="1"/>
  <c r="AF2073" i="1" s="1"/>
  <c r="S2074" i="1"/>
  <c r="X2135" i="1"/>
  <c r="K2135" i="1"/>
  <c r="A2136" i="1"/>
  <c r="AB2137" i="1"/>
  <c r="F2076" i="1"/>
  <c r="J2076" i="1" s="1"/>
  <c r="O2076" i="1" l="1"/>
  <c r="R2076" i="1" s="1"/>
  <c r="AB2138" i="1"/>
  <c r="AC2078" i="1"/>
  <c r="AE2078" i="1" s="1"/>
  <c r="G2078" i="1"/>
  <c r="F2077" i="1"/>
  <c r="J2077" i="1" s="1"/>
  <c r="Z2135" i="1"/>
  <c r="AA2135" i="1" s="1"/>
  <c r="AH2135" i="1" s="1"/>
  <c r="AJ2136" i="1"/>
  <c r="I2136" i="1"/>
  <c r="H2136" i="1" s="1"/>
  <c r="C2136" i="1"/>
  <c r="Y2135" i="1"/>
  <c r="X2136" i="1"/>
  <c r="A2137" i="1"/>
  <c r="K2136" i="1"/>
  <c r="T2074" i="1"/>
  <c r="AF2074" i="1" s="1"/>
  <c r="S2075" i="1"/>
  <c r="M2079" i="1"/>
  <c r="N2079" i="1" s="1"/>
  <c r="L2080" i="1"/>
  <c r="O2077" i="1" l="1"/>
  <c r="R2077" i="1" s="1"/>
  <c r="M2080" i="1"/>
  <c r="N2080" i="1" s="1"/>
  <c r="L2081" i="1"/>
  <c r="T2075" i="1"/>
  <c r="AF2075" i="1" s="1"/>
  <c r="S2076" i="1"/>
  <c r="F2078" i="1"/>
  <c r="O2078" i="1" s="1"/>
  <c r="AB2139" i="1"/>
  <c r="Z2136" i="1"/>
  <c r="AA2136" i="1" s="1"/>
  <c r="AH2136" i="1" s="1"/>
  <c r="AJ2137" i="1"/>
  <c r="Y2136" i="1"/>
  <c r="C2137" i="1"/>
  <c r="I2137" i="1"/>
  <c r="H2137" i="1" s="1"/>
  <c r="G2079" i="1"/>
  <c r="AC2079" i="1"/>
  <c r="AE2079" i="1" s="1"/>
  <c r="X2137" i="1"/>
  <c r="A2138" i="1"/>
  <c r="K2137" i="1"/>
  <c r="J2078" i="1" l="1"/>
  <c r="R2078" i="1"/>
  <c r="P2079" i="1"/>
  <c r="I2138" i="1"/>
  <c r="H2138" i="1" s="1"/>
  <c r="Y2137" i="1"/>
  <c r="C2138" i="1"/>
  <c r="Z2137" i="1"/>
  <c r="AA2137" i="1" s="1"/>
  <c r="AH2137" i="1" s="1"/>
  <c r="AJ2138" i="1"/>
  <c r="M2081" i="1"/>
  <c r="N2081" i="1" s="1"/>
  <c r="L2082" i="1"/>
  <c r="AB2140" i="1"/>
  <c r="X2138" i="1"/>
  <c r="K2138" i="1"/>
  <c r="A2139" i="1"/>
  <c r="F2079" i="1"/>
  <c r="O2079" i="1" s="1"/>
  <c r="T2076" i="1"/>
  <c r="AF2076" i="1" s="1"/>
  <c r="S2077" i="1"/>
  <c r="AC2080" i="1"/>
  <c r="AE2080" i="1" s="1"/>
  <c r="G2080" i="1"/>
  <c r="J2079" i="1" l="1"/>
  <c r="F2080" i="1"/>
  <c r="O2080" i="1" s="1"/>
  <c r="X2139" i="1"/>
  <c r="K2139" i="1"/>
  <c r="A2140" i="1"/>
  <c r="AC2081" i="1"/>
  <c r="AE2081" i="1" s="1"/>
  <c r="G2081" i="1"/>
  <c r="T2077" i="1"/>
  <c r="AF2077" i="1" s="1"/>
  <c r="S2078" i="1"/>
  <c r="Z2138" i="1"/>
  <c r="AA2138" i="1" s="1"/>
  <c r="AH2138" i="1" s="1"/>
  <c r="C2139" i="1"/>
  <c r="AJ2139" i="1"/>
  <c r="Y2138" i="1"/>
  <c r="I2139" i="1"/>
  <c r="H2139" i="1" s="1"/>
  <c r="M2082" i="1"/>
  <c r="N2082" i="1" s="1"/>
  <c r="L2083" i="1"/>
  <c r="Q2079" i="1"/>
  <c r="Q2080" i="1" s="1"/>
  <c r="Q2081" i="1" s="1"/>
  <c r="Q2082" i="1" s="1"/>
  <c r="P2080" i="1"/>
  <c r="P2081" i="1" s="1"/>
  <c r="P2082" i="1" s="1"/>
  <c r="AB2141" i="1"/>
  <c r="J2080" i="1" l="1"/>
  <c r="G2082" i="1"/>
  <c r="AC2082" i="1"/>
  <c r="AE2082" i="1" s="1"/>
  <c r="X2140" i="1"/>
  <c r="A2141" i="1"/>
  <c r="K2140" i="1"/>
  <c r="R2079" i="1"/>
  <c r="M2083" i="1"/>
  <c r="N2083" i="1" s="1"/>
  <c r="P2083" i="1"/>
  <c r="Q2083" i="1"/>
  <c r="L2084" i="1"/>
  <c r="AB2142" i="1"/>
  <c r="F2081" i="1"/>
  <c r="J2081" i="1" s="1"/>
  <c r="R2080" i="1"/>
  <c r="T2078" i="1"/>
  <c r="S2079" i="1"/>
  <c r="Z2139" i="1"/>
  <c r="AA2139" i="1" s="1"/>
  <c r="AH2139" i="1" s="1"/>
  <c r="AJ2140" i="1"/>
  <c r="I2140" i="1"/>
  <c r="H2140" i="1" s="1"/>
  <c r="Y2139" i="1"/>
  <c r="C2140" i="1"/>
  <c r="O2081" i="1" l="1"/>
  <c r="R2081" i="1" s="1"/>
  <c r="AC2083" i="1"/>
  <c r="AE2083" i="1" s="1"/>
  <c r="G2083" i="1"/>
  <c r="AJ2141" i="1"/>
  <c r="Y2140" i="1"/>
  <c r="I2141" i="1"/>
  <c r="H2141" i="1" s="1"/>
  <c r="C2141" i="1"/>
  <c r="Z2140" i="1"/>
  <c r="AA2140" i="1" s="1"/>
  <c r="AH2140" i="1" s="1"/>
  <c r="M2084" i="1"/>
  <c r="N2084" i="1" s="1"/>
  <c r="P2084" i="1"/>
  <c r="Q2084" i="1"/>
  <c r="L2085" i="1"/>
  <c r="T2079" i="1"/>
  <c r="AF2079" i="1" s="1"/>
  <c r="S2080" i="1"/>
  <c r="X2141" i="1"/>
  <c r="A2142" i="1"/>
  <c r="K2141" i="1"/>
  <c r="AF2078" i="1"/>
  <c r="AA2078" i="1"/>
  <c r="AB2143" i="1"/>
  <c r="F2082" i="1"/>
  <c r="O2082" i="1" s="1"/>
  <c r="R2082" i="1" s="1"/>
  <c r="J2082" i="1" l="1"/>
  <c r="AC2084" i="1"/>
  <c r="AE2084" i="1" s="1"/>
  <c r="G2084" i="1"/>
  <c r="AB2144" i="1"/>
  <c r="M2085" i="1"/>
  <c r="N2085" i="1" s="1"/>
  <c r="P2085" i="1"/>
  <c r="Q2085" i="1"/>
  <c r="L2086" i="1"/>
  <c r="C2142" i="1"/>
  <c r="AJ2142" i="1"/>
  <c r="Y2141" i="1"/>
  <c r="I2142" i="1"/>
  <c r="H2142" i="1" s="1"/>
  <c r="Z2141" i="1"/>
  <c r="A2143" i="1"/>
  <c r="X2142" i="1"/>
  <c r="K2142" i="1"/>
  <c r="T2080" i="1"/>
  <c r="AF2080" i="1" s="1"/>
  <c r="S2081" i="1"/>
  <c r="F2083" i="1"/>
  <c r="J2083" i="1" s="1"/>
  <c r="AH2078" i="1"/>
  <c r="O2083" i="1" l="1"/>
  <c r="R2083" i="1" s="1"/>
  <c r="AC2085" i="1"/>
  <c r="AE2085" i="1" s="1"/>
  <c r="G2085" i="1"/>
  <c r="AJ2143" i="1"/>
  <c r="I2143" i="1"/>
  <c r="H2143" i="1" s="1"/>
  <c r="Z2142" i="1"/>
  <c r="AA2142" i="1" s="1"/>
  <c r="AH2142" i="1" s="1"/>
  <c r="C2143" i="1"/>
  <c r="Y2142" i="1"/>
  <c r="M2086" i="1"/>
  <c r="N2086" i="1" s="1"/>
  <c r="P2086" i="1"/>
  <c r="Q2086" i="1"/>
  <c r="L2087" i="1"/>
  <c r="T2081" i="1"/>
  <c r="AF2081" i="1" s="1"/>
  <c r="S2082" i="1"/>
  <c r="AB2145" i="1"/>
  <c r="F2084" i="1"/>
  <c r="J2084" i="1" s="1"/>
  <c r="K2143" i="1"/>
  <c r="X2143" i="1"/>
  <c r="A2144" i="1"/>
  <c r="O2084" i="1" l="1"/>
  <c r="R2084" i="1" s="1"/>
  <c r="AC2086" i="1"/>
  <c r="AE2086" i="1" s="1"/>
  <c r="G2086" i="1"/>
  <c r="A2145" i="1"/>
  <c r="K2144" i="1"/>
  <c r="X2144" i="1"/>
  <c r="AB2146" i="1"/>
  <c r="M2087" i="1"/>
  <c r="N2087" i="1" s="1"/>
  <c r="P2087" i="1"/>
  <c r="Q2087" i="1"/>
  <c r="L2088" i="1"/>
  <c r="F2085" i="1"/>
  <c r="J2085" i="1" s="1"/>
  <c r="Y2143" i="1"/>
  <c r="C2144" i="1"/>
  <c r="Z2143" i="1"/>
  <c r="AA2143" i="1" s="1"/>
  <c r="AH2143" i="1" s="1"/>
  <c r="AJ2144" i="1"/>
  <c r="I2144" i="1"/>
  <c r="H2144" i="1" s="1"/>
  <c r="T2082" i="1"/>
  <c r="AF2082" i="1" s="1"/>
  <c r="S2083" i="1"/>
  <c r="T2083" i="1" l="1"/>
  <c r="AF2083" i="1" s="1"/>
  <c r="S2084" i="1"/>
  <c r="M2088" i="1"/>
  <c r="N2088" i="1" s="1"/>
  <c r="P2088" i="1"/>
  <c r="Q2088" i="1"/>
  <c r="L2089" i="1"/>
  <c r="O2085" i="1"/>
  <c r="R2085" i="1" s="1"/>
  <c r="AB2147" i="1"/>
  <c r="K2145" i="1"/>
  <c r="X2145" i="1"/>
  <c r="A2146" i="1"/>
  <c r="Z2144" i="1"/>
  <c r="AA2144" i="1" s="1"/>
  <c r="AH2144" i="1" s="1"/>
  <c r="C2145" i="1"/>
  <c r="AJ2145" i="1"/>
  <c r="Y2144" i="1"/>
  <c r="I2145" i="1"/>
  <c r="H2145" i="1" s="1"/>
  <c r="F2086" i="1"/>
  <c r="O2086" i="1" s="1"/>
  <c r="R2086" i="1" s="1"/>
  <c r="AC2087" i="1"/>
  <c r="AE2087" i="1" s="1"/>
  <c r="G2087" i="1"/>
  <c r="J2086" i="1" l="1"/>
  <c r="X2146" i="1"/>
  <c r="A2147" i="1"/>
  <c r="K2146" i="1"/>
  <c r="AB2148" i="1"/>
  <c r="M2089" i="1"/>
  <c r="N2089" i="1" s="1"/>
  <c r="P2089" i="1"/>
  <c r="Q2089" i="1"/>
  <c r="L2090" i="1"/>
  <c r="T2084" i="1"/>
  <c r="AF2084" i="1" s="1"/>
  <c r="S2085" i="1"/>
  <c r="I2146" i="1"/>
  <c r="H2146" i="1" s="1"/>
  <c r="Y2145" i="1"/>
  <c r="C2146" i="1"/>
  <c r="Z2145" i="1"/>
  <c r="AA2145" i="1" s="1"/>
  <c r="AH2145" i="1" s="1"/>
  <c r="AJ2146" i="1"/>
  <c r="F2087" i="1"/>
  <c r="J2087" i="1" s="1"/>
  <c r="AC2088" i="1"/>
  <c r="AE2088" i="1" s="1"/>
  <c r="G2088" i="1"/>
  <c r="AC2089" i="1" l="1"/>
  <c r="AE2089" i="1" s="1"/>
  <c r="G2089" i="1"/>
  <c r="M2090" i="1"/>
  <c r="N2090" i="1" s="1"/>
  <c r="P2090" i="1"/>
  <c r="Q2090" i="1"/>
  <c r="L2091" i="1"/>
  <c r="O2087" i="1"/>
  <c r="R2087" i="1" s="1"/>
  <c r="AB2149" i="1"/>
  <c r="X2147" i="1"/>
  <c r="A2148" i="1"/>
  <c r="K2147" i="1"/>
  <c r="F2088" i="1"/>
  <c r="O2088" i="1" s="1"/>
  <c r="R2088" i="1" s="1"/>
  <c r="T2085" i="1"/>
  <c r="AF2085" i="1" s="1"/>
  <c r="S2086" i="1"/>
  <c r="Y2146" i="1"/>
  <c r="C2147" i="1"/>
  <c r="I2147" i="1"/>
  <c r="H2147" i="1" s="1"/>
  <c r="Z2146" i="1"/>
  <c r="AA2146" i="1" s="1"/>
  <c r="AH2146" i="1" s="1"/>
  <c r="AJ2147" i="1"/>
  <c r="J2088" i="1" l="1"/>
  <c r="Y2147" i="1"/>
  <c r="C2148" i="1"/>
  <c r="Z2147" i="1"/>
  <c r="AA2147" i="1" s="1"/>
  <c r="AH2147" i="1" s="1"/>
  <c r="AJ2148" i="1"/>
  <c r="I2148" i="1"/>
  <c r="H2148" i="1" s="1"/>
  <c r="M2091" i="1"/>
  <c r="N2091" i="1" s="1"/>
  <c r="P2091" i="1"/>
  <c r="Q2091" i="1"/>
  <c r="L2092" i="1"/>
  <c r="F2089" i="1"/>
  <c r="O2089" i="1" s="1"/>
  <c r="R2089" i="1" s="1"/>
  <c r="X2148" i="1"/>
  <c r="A2149" i="1"/>
  <c r="K2148" i="1"/>
  <c r="T2086" i="1"/>
  <c r="AF2086" i="1" s="1"/>
  <c r="S2087" i="1"/>
  <c r="AB2150" i="1"/>
  <c r="AC2090" i="1"/>
  <c r="AE2090" i="1" s="1"/>
  <c r="G2090" i="1"/>
  <c r="AC2091" i="1" l="1"/>
  <c r="AE2091" i="1" s="1"/>
  <c r="G2091" i="1"/>
  <c r="T2087" i="1"/>
  <c r="AF2087" i="1" s="1"/>
  <c r="S2088" i="1"/>
  <c r="A2150" i="1"/>
  <c r="K2149" i="1"/>
  <c r="X2149" i="1"/>
  <c r="M2092" i="1"/>
  <c r="N2092" i="1" s="1"/>
  <c r="P2092" i="1"/>
  <c r="Q2092" i="1"/>
  <c r="L2093" i="1"/>
  <c r="F2090" i="1"/>
  <c r="J2090" i="1" s="1"/>
  <c r="Y2148" i="1"/>
  <c r="C2149" i="1"/>
  <c r="Z2148" i="1"/>
  <c r="AA2148" i="1" s="1"/>
  <c r="AH2148" i="1" s="1"/>
  <c r="AJ2149" i="1"/>
  <c r="I2149" i="1"/>
  <c r="H2149" i="1" s="1"/>
  <c r="J2089" i="1"/>
  <c r="AB2151" i="1"/>
  <c r="O2090" i="1" l="1"/>
  <c r="R2090" i="1" s="1"/>
  <c r="AC2092" i="1"/>
  <c r="AE2092" i="1" s="1"/>
  <c r="G2092" i="1"/>
  <c r="K2150" i="1"/>
  <c r="X2150" i="1"/>
  <c r="A2151" i="1"/>
  <c r="M2093" i="1"/>
  <c r="N2093" i="1" s="1"/>
  <c r="P2093" i="1"/>
  <c r="Q2093" i="1"/>
  <c r="L2094" i="1"/>
  <c r="Y2149" i="1"/>
  <c r="C2150" i="1"/>
  <c r="Z2149" i="1"/>
  <c r="AA2149" i="1" s="1"/>
  <c r="AH2149" i="1" s="1"/>
  <c r="AJ2150" i="1"/>
  <c r="I2150" i="1"/>
  <c r="H2150" i="1" s="1"/>
  <c r="T2088" i="1"/>
  <c r="AF2088" i="1" s="1"/>
  <c r="S2089" i="1"/>
  <c r="AB2152" i="1"/>
  <c r="F2091" i="1"/>
  <c r="J2091" i="1" s="1"/>
  <c r="O2091" i="1" l="1"/>
  <c r="R2091" i="1" s="1"/>
  <c r="Y2150" i="1"/>
  <c r="Z2150" i="1"/>
  <c r="AA2150" i="1" s="1"/>
  <c r="AH2150" i="1" s="1"/>
  <c r="C2151" i="1"/>
  <c r="AJ2151" i="1"/>
  <c r="I2151" i="1"/>
  <c r="H2151" i="1" s="1"/>
  <c r="AC2093" i="1"/>
  <c r="AE2093" i="1" s="1"/>
  <c r="G2093" i="1"/>
  <c r="T2089" i="1"/>
  <c r="AF2089" i="1" s="1"/>
  <c r="S2090" i="1"/>
  <c r="M2094" i="1"/>
  <c r="N2094" i="1" s="1"/>
  <c r="P2094" i="1"/>
  <c r="Q2094" i="1"/>
  <c r="L2095" i="1"/>
  <c r="A2152" i="1"/>
  <c r="X2151" i="1"/>
  <c r="K2151" i="1"/>
  <c r="F2092" i="1"/>
  <c r="J2092" i="1" s="1"/>
  <c r="AB2153" i="1"/>
  <c r="O2092" i="1" l="1"/>
  <c r="R2092" i="1" s="1"/>
  <c r="Z2151" i="1"/>
  <c r="AA2151" i="1" s="1"/>
  <c r="AH2151" i="1" s="1"/>
  <c r="C2152" i="1"/>
  <c r="Y2151" i="1"/>
  <c r="I2152" i="1"/>
  <c r="H2152" i="1" s="1"/>
  <c r="AJ2152" i="1"/>
  <c r="AC2094" i="1"/>
  <c r="AE2094" i="1" s="1"/>
  <c r="G2094" i="1"/>
  <c r="F2093" i="1"/>
  <c r="O2093" i="1" s="1"/>
  <c r="R2093" i="1" s="1"/>
  <c r="X2152" i="1"/>
  <c r="K2152" i="1"/>
  <c r="A2153" i="1"/>
  <c r="AB2154" i="1"/>
  <c r="M2095" i="1"/>
  <c r="N2095" i="1" s="1"/>
  <c r="P2095" i="1"/>
  <c r="Q2095" i="1"/>
  <c r="L2096" i="1"/>
  <c r="T2090" i="1"/>
  <c r="AF2090" i="1" s="1"/>
  <c r="S2091" i="1"/>
  <c r="J2093" i="1" l="1"/>
  <c r="Z2152" i="1"/>
  <c r="AA2152" i="1" s="1"/>
  <c r="AH2152" i="1" s="1"/>
  <c r="C2153" i="1"/>
  <c r="Y2152" i="1"/>
  <c r="AJ2153" i="1"/>
  <c r="I2153" i="1"/>
  <c r="H2153" i="1" s="1"/>
  <c r="F2094" i="1"/>
  <c r="O2094" i="1" s="1"/>
  <c r="R2094" i="1" s="1"/>
  <c r="T2091" i="1"/>
  <c r="AF2091" i="1" s="1"/>
  <c r="S2092" i="1"/>
  <c r="AC2095" i="1"/>
  <c r="AE2095" i="1" s="1"/>
  <c r="G2095" i="1"/>
  <c r="X2153" i="1"/>
  <c r="K2153" i="1"/>
  <c r="A2154" i="1"/>
  <c r="M2096" i="1"/>
  <c r="N2096" i="1" s="1"/>
  <c r="P2096" i="1"/>
  <c r="Q2096" i="1"/>
  <c r="L2097" i="1"/>
  <c r="AB2155" i="1"/>
  <c r="J2094" i="1" l="1"/>
  <c r="AB2156" i="1"/>
  <c r="AC2096" i="1"/>
  <c r="AE2096" i="1" s="1"/>
  <c r="G2096" i="1"/>
  <c r="Y2153" i="1"/>
  <c r="C2154" i="1"/>
  <c r="I2154" i="1"/>
  <c r="H2154" i="1" s="1"/>
  <c r="Z2153" i="1"/>
  <c r="AA2153" i="1" s="1"/>
  <c r="AH2153" i="1" s="1"/>
  <c r="AJ2154" i="1"/>
  <c r="T2092" i="1"/>
  <c r="AF2092" i="1" s="1"/>
  <c r="S2093" i="1"/>
  <c r="M2097" i="1"/>
  <c r="N2097" i="1" s="1"/>
  <c r="P2097" i="1"/>
  <c r="Q2097" i="1"/>
  <c r="L2098" i="1"/>
  <c r="X2154" i="1"/>
  <c r="A2155" i="1"/>
  <c r="K2154" i="1"/>
  <c r="F2095" i="1"/>
  <c r="O2095" i="1" s="1"/>
  <c r="R2095" i="1" s="1"/>
  <c r="Y2154" i="1" l="1"/>
  <c r="C2155" i="1"/>
  <c r="I2155" i="1"/>
  <c r="H2155" i="1" s="1"/>
  <c r="AJ2155" i="1"/>
  <c r="Z2154" i="1"/>
  <c r="AA2154" i="1" s="1"/>
  <c r="AH2154" i="1" s="1"/>
  <c r="J2095" i="1"/>
  <c r="X2155" i="1"/>
  <c r="K2155" i="1"/>
  <c r="A2156" i="1"/>
  <c r="F2096" i="1"/>
  <c r="J2096" i="1" s="1"/>
  <c r="AC2097" i="1"/>
  <c r="AE2097" i="1" s="1"/>
  <c r="G2097" i="1"/>
  <c r="T2093" i="1"/>
  <c r="AF2093" i="1" s="1"/>
  <c r="S2094" i="1"/>
  <c r="M2098" i="1"/>
  <c r="N2098" i="1" s="1"/>
  <c r="P2098" i="1"/>
  <c r="Q2098" i="1"/>
  <c r="L2099" i="1"/>
  <c r="AB2157" i="1"/>
  <c r="T2094" i="1" l="1"/>
  <c r="AF2094" i="1" s="1"/>
  <c r="S2095" i="1"/>
  <c r="Y2155" i="1"/>
  <c r="C2156" i="1"/>
  <c r="I2156" i="1"/>
  <c r="H2156" i="1" s="1"/>
  <c r="Z2155" i="1"/>
  <c r="AA2155" i="1" s="1"/>
  <c r="AH2155" i="1" s="1"/>
  <c r="AJ2156" i="1"/>
  <c r="AC2098" i="1"/>
  <c r="AE2098" i="1" s="1"/>
  <c r="G2098" i="1"/>
  <c r="O2096" i="1"/>
  <c r="R2096" i="1" s="1"/>
  <c r="A2157" i="1"/>
  <c r="K2156" i="1"/>
  <c r="X2156" i="1"/>
  <c r="M2099" i="1"/>
  <c r="N2099" i="1" s="1"/>
  <c r="P2099" i="1"/>
  <c r="Q2099" i="1"/>
  <c r="L2100" i="1"/>
  <c r="AB2158" i="1"/>
  <c r="F2097" i="1"/>
  <c r="J2097" i="1" s="1"/>
  <c r="O2097" i="1" l="1"/>
  <c r="R2097" i="1" s="1"/>
  <c r="Y2156" i="1"/>
  <c r="C2157" i="1"/>
  <c r="Z2156" i="1"/>
  <c r="AA2156" i="1" s="1"/>
  <c r="AH2156" i="1" s="1"/>
  <c r="AJ2157" i="1"/>
  <c r="I2157" i="1"/>
  <c r="H2157" i="1" s="1"/>
  <c r="T2095" i="1"/>
  <c r="AF2095" i="1" s="1"/>
  <c r="S2096" i="1"/>
  <c r="AC2099" i="1"/>
  <c r="AE2099" i="1" s="1"/>
  <c r="G2099" i="1"/>
  <c r="F2098" i="1"/>
  <c r="O2098" i="1" s="1"/>
  <c r="R2098" i="1" s="1"/>
  <c r="AB2159" i="1"/>
  <c r="M2100" i="1"/>
  <c r="N2100" i="1" s="1"/>
  <c r="P2100" i="1"/>
  <c r="Q2100" i="1"/>
  <c r="L2101" i="1"/>
  <c r="K2157" i="1"/>
  <c r="A2158" i="1"/>
  <c r="X2157" i="1"/>
  <c r="J2098" i="1" l="1"/>
  <c r="AC2100" i="1"/>
  <c r="AE2100" i="1" s="1"/>
  <c r="G2100" i="1"/>
  <c r="T2096" i="1"/>
  <c r="AF2096" i="1" s="1"/>
  <c r="S2097" i="1"/>
  <c r="M2101" i="1"/>
  <c r="N2101" i="1" s="1"/>
  <c r="P2101" i="1"/>
  <c r="Q2101" i="1"/>
  <c r="L2102" i="1"/>
  <c r="Z2157" i="1"/>
  <c r="AA2157" i="1" s="1"/>
  <c r="AH2157" i="1" s="1"/>
  <c r="C2158" i="1"/>
  <c r="AJ2158" i="1"/>
  <c r="I2158" i="1"/>
  <c r="H2158" i="1" s="1"/>
  <c r="Y2157" i="1"/>
  <c r="AB2160" i="1"/>
  <c r="F2099" i="1"/>
  <c r="O2099" i="1" s="1"/>
  <c r="R2099" i="1" s="1"/>
  <c r="X2158" i="1"/>
  <c r="A2159" i="1"/>
  <c r="K2158" i="1"/>
  <c r="J2099" i="1" l="1"/>
  <c r="K2159" i="1"/>
  <c r="A2160" i="1"/>
  <c r="X2159" i="1"/>
  <c r="AB2161" i="1"/>
  <c r="AC2101" i="1"/>
  <c r="AE2101" i="1" s="1"/>
  <c r="G2101" i="1"/>
  <c r="F2100" i="1"/>
  <c r="J2100" i="1" s="1"/>
  <c r="Y2158" i="1"/>
  <c r="Z2158" i="1"/>
  <c r="AA2158" i="1" s="1"/>
  <c r="AH2158" i="1" s="1"/>
  <c r="AJ2159" i="1"/>
  <c r="C2159" i="1"/>
  <c r="I2159" i="1"/>
  <c r="H2159" i="1" s="1"/>
  <c r="M2102" i="1"/>
  <c r="N2102" i="1" s="1"/>
  <c r="P2102" i="1"/>
  <c r="Q2102" i="1"/>
  <c r="L2103" i="1"/>
  <c r="T2097" i="1"/>
  <c r="AF2097" i="1" s="1"/>
  <c r="S2098" i="1"/>
  <c r="O2100" i="1" l="1"/>
  <c r="R2100" i="1" s="1"/>
  <c r="M2103" i="1"/>
  <c r="N2103" i="1" s="1"/>
  <c r="P2103" i="1"/>
  <c r="Q2103" i="1"/>
  <c r="L2104" i="1"/>
  <c r="F2101" i="1"/>
  <c r="J2101" i="1" s="1"/>
  <c r="Y2159" i="1"/>
  <c r="C2160" i="1"/>
  <c r="Z2159" i="1"/>
  <c r="AA2159" i="1" s="1"/>
  <c r="AH2159" i="1" s="1"/>
  <c r="AJ2160" i="1"/>
  <c r="I2160" i="1"/>
  <c r="H2160" i="1" s="1"/>
  <c r="T2098" i="1"/>
  <c r="AF2098" i="1" s="1"/>
  <c r="S2099" i="1"/>
  <c r="X2160" i="1"/>
  <c r="A2161" i="1"/>
  <c r="K2160" i="1"/>
  <c r="AC2102" i="1"/>
  <c r="AE2102" i="1" s="1"/>
  <c r="G2102" i="1"/>
  <c r="AB2162" i="1"/>
  <c r="O2101" i="1" l="1"/>
  <c r="R2101" i="1" s="1"/>
  <c r="F2102" i="1"/>
  <c r="J2102" i="1" s="1"/>
  <c r="X2161" i="1"/>
  <c r="A2162" i="1"/>
  <c r="K2161" i="1"/>
  <c r="AB2163" i="1"/>
  <c r="Z2160" i="1"/>
  <c r="AA2160" i="1" s="1"/>
  <c r="AH2160" i="1" s="1"/>
  <c r="AJ2161" i="1"/>
  <c r="Y2160" i="1"/>
  <c r="I2161" i="1"/>
  <c r="H2161" i="1" s="1"/>
  <c r="C2161" i="1"/>
  <c r="T2099" i="1"/>
  <c r="AF2099" i="1" s="1"/>
  <c r="S2100" i="1"/>
  <c r="AC2103" i="1"/>
  <c r="AE2103" i="1" s="1"/>
  <c r="G2103" i="1"/>
  <c r="M2104" i="1"/>
  <c r="N2104" i="1" s="1"/>
  <c r="P2104" i="1"/>
  <c r="Q2104" i="1"/>
  <c r="L2105" i="1"/>
  <c r="O2102" i="1" l="1"/>
  <c r="R2102" i="1" s="1"/>
  <c r="T2100" i="1"/>
  <c r="AF2100" i="1" s="1"/>
  <c r="S2101" i="1"/>
  <c r="AC2104" i="1"/>
  <c r="AE2104" i="1" s="1"/>
  <c r="G2104" i="1"/>
  <c r="F2103" i="1"/>
  <c r="O2103" i="1" s="1"/>
  <c r="R2103" i="1" s="1"/>
  <c r="AB2164" i="1"/>
  <c r="K2162" i="1"/>
  <c r="A2163" i="1"/>
  <c r="X2162" i="1"/>
  <c r="M2105" i="1"/>
  <c r="N2105" i="1" s="1"/>
  <c r="P2105" i="1"/>
  <c r="Q2105" i="1"/>
  <c r="L2106" i="1"/>
  <c r="Y2161" i="1"/>
  <c r="AJ2162" i="1"/>
  <c r="Z2161" i="1"/>
  <c r="AA2161" i="1" s="1"/>
  <c r="AH2161" i="1" s="1"/>
  <c r="C2162" i="1"/>
  <c r="I2162" i="1"/>
  <c r="H2162" i="1" s="1"/>
  <c r="AC2105" i="1" l="1"/>
  <c r="AE2105" i="1" s="1"/>
  <c r="G2105" i="1"/>
  <c r="T2101" i="1"/>
  <c r="AF2101" i="1" s="1"/>
  <c r="S2102" i="1"/>
  <c r="Y2162" i="1"/>
  <c r="C2163" i="1"/>
  <c r="Z2162" i="1"/>
  <c r="AA2162" i="1" s="1"/>
  <c r="AH2162" i="1" s="1"/>
  <c r="AJ2163" i="1"/>
  <c r="I2163" i="1"/>
  <c r="H2163" i="1" s="1"/>
  <c r="F2104" i="1"/>
  <c r="O2104" i="1" s="1"/>
  <c r="R2104" i="1" s="1"/>
  <c r="M2106" i="1"/>
  <c r="N2106" i="1" s="1"/>
  <c r="P2106" i="1"/>
  <c r="Q2106" i="1"/>
  <c r="L2107" i="1"/>
  <c r="AB2165" i="1"/>
  <c r="J2103" i="1"/>
  <c r="A2164" i="1"/>
  <c r="K2163" i="1"/>
  <c r="X2163" i="1"/>
  <c r="J2104" i="1" l="1"/>
  <c r="X2164" i="1"/>
  <c r="K2164" i="1"/>
  <c r="A2165" i="1"/>
  <c r="Z2163" i="1"/>
  <c r="AA2163" i="1" s="1"/>
  <c r="AH2163" i="1" s="1"/>
  <c r="AJ2164" i="1"/>
  <c r="C2164" i="1"/>
  <c r="I2164" i="1"/>
  <c r="H2164" i="1" s="1"/>
  <c r="Y2163" i="1"/>
  <c r="M2107" i="1"/>
  <c r="N2107" i="1" s="1"/>
  <c r="P2107" i="1"/>
  <c r="Q2107" i="1"/>
  <c r="L2108" i="1"/>
  <c r="F2105" i="1"/>
  <c r="O2105" i="1" s="1"/>
  <c r="R2105" i="1" s="1"/>
  <c r="AB2166" i="1"/>
  <c r="T2102" i="1"/>
  <c r="AF2102" i="1" s="1"/>
  <c r="S2103" i="1"/>
  <c r="AC2106" i="1"/>
  <c r="AE2106" i="1" s="1"/>
  <c r="G2106" i="1"/>
  <c r="J2105" i="1" l="1"/>
  <c r="AC2107" i="1"/>
  <c r="AE2107" i="1" s="1"/>
  <c r="G2107" i="1"/>
  <c r="X2165" i="1"/>
  <c r="K2165" i="1"/>
  <c r="A2166" i="1"/>
  <c r="T2103" i="1"/>
  <c r="AF2103" i="1" s="1"/>
  <c r="S2104" i="1"/>
  <c r="M2108" i="1"/>
  <c r="N2108" i="1" s="1"/>
  <c r="P2108" i="1"/>
  <c r="Q2108" i="1"/>
  <c r="L2109" i="1"/>
  <c r="Z2164" i="1"/>
  <c r="AA2164" i="1" s="1"/>
  <c r="AH2164" i="1" s="1"/>
  <c r="AJ2165" i="1"/>
  <c r="I2165" i="1"/>
  <c r="H2165" i="1" s="1"/>
  <c r="Y2164" i="1"/>
  <c r="C2165" i="1"/>
  <c r="F2106" i="1"/>
  <c r="J2106" i="1" s="1"/>
  <c r="AB2167" i="1"/>
  <c r="O2106" i="1" l="1"/>
  <c r="R2106" i="1" s="1"/>
  <c r="AC2108" i="1"/>
  <c r="AE2108" i="1" s="1"/>
  <c r="G2108" i="1"/>
  <c r="T2104" i="1"/>
  <c r="AF2104" i="1" s="1"/>
  <c r="S2105" i="1"/>
  <c r="AB2168" i="1"/>
  <c r="M2109" i="1"/>
  <c r="N2109" i="1" s="1"/>
  <c r="P2109" i="1"/>
  <c r="Q2109" i="1"/>
  <c r="L2110" i="1"/>
  <c r="C2166" i="1"/>
  <c r="Y2165" i="1"/>
  <c r="AJ2166" i="1"/>
  <c r="Z2165" i="1"/>
  <c r="AA2165" i="1" s="1"/>
  <c r="AH2165" i="1" s="1"/>
  <c r="I2166" i="1"/>
  <c r="H2166" i="1" s="1"/>
  <c r="F2107" i="1"/>
  <c r="J2107" i="1" s="1"/>
  <c r="K2166" i="1"/>
  <c r="X2166" i="1"/>
  <c r="A2167" i="1"/>
  <c r="O2107" i="1" l="1"/>
  <c r="R2107" i="1" s="1"/>
  <c r="Y2166" i="1"/>
  <c r="AJ2167" i="1"/>
  <c r="I2167" i="1"/>
  <c r="H2167" i="1" s="1"/>
  <c r="Z2166" i="1"/>
  <c r="AA2166" i="1" s="1"/>
  <c r="AH2166" i="1" s="1"/>
  <c r="C2167" i="1"/>
  <c r="M2110" i="1"/>
  <c r="N2110" i="1" s="1"/>
  <c r="L2111" i="1"/>
  <c r="AB2169" i="1"/>
  <c r="F2108" i="1"/>
  <c r="J2108" i="1" s="1"/>
  <c r="A2168" i="1"/>
  <c r="K2167" i="1"/>
  <c r="X2167" i="1"/>
  <c r="T2105" i="1"/>
  <c r="AF2105" i="1" s="1"/>
  <c r="S2106" i="1"/>
  <c r="AC2109" i="1"/>
  <c r="AE2109" i="1" s="1"/>
  <c r="G2109" i="1"/>
  <c r="O2108" i="1" l="1"/>
  <c r="R2108" i="1" s="1"/>
  <c r="T2106" i="1"/>
  <c r="AF2106" i="1" s="1"/>
  <c r="S2107" i="1"/>
  <c r="A2169" i="1"/>
  <c r="X2168" i="1"/>
  <c r="K2168" i="1"/>
  <c r="G2110" i="1"/>
  <c r="AC2110" i="1"/>
  <c r="AE2110" i="1" s="1"/>
  <c r="Z2167" i="1"/>
  <c r="AA2167" i="1" s="1"/>
  <c r="AH2167" i="1" s="1"/>
  <c r="C2168" i="1"/>
  <c r="AJ2168" i="1"/>
  <c r="Y2167" i="1"/>
  <c r="I2168" i="1"/>
  <c r="H2168" i="1" s="1"/>
  <c r="AB2170" i="1"/>
  <c r="F2109" i="1"/>
  <c r="O2109" i="1" s="1"/>
  <c r="M2111" i="1"/>
  <c r="N2111" i="1" s="1"/>
  <c r="L2112" i="1"/>
  <c r="J2109" i="1" l="1"/>
  <c r="M2112" i="1"/>
  <c r="N2112" i="1" s="1"/>
  <c r="L2113" i="1"/>
  <c r="R2109" i="1"/>
  <c r="P2110" i="1"/>
  <c r="AB2171" i="1"/>
  <c r="F2110" i="1"/>
  <c r="O2110" i="1" s="1"/>
  <c r="T2107" i="1"/>
  <c r="AF2107" i="1" s="1"/>
  <c r="S2108" i="1"/>
  <c r="C2169" i="1"/>
  <c r="Z2168" i="1"/>
  <c r="AA2168" i="1" s="1"/>
  <c r="AH2168" i="1" s="1"/>
  <c r="AJ2169" i="1"/>
  <c r="Y2168" i="1"/>
  <c r="I2169" i="1"/>
  <c r="H2169" i="1" s="1"/>
  <c r="G2111" i="1"/>
  <c r="AC2111" i="1"/>
  <c r="AE2111" i="1" s="1"/>
  <c r="A2170" i="1"/>
  <c r="X2169" i="1"/>
  <c r="K2169" i="1"/>
  <c r="F2111" i="1" l="1"/>
  <c r="O2111" i="1" s="1"/>
  <c r="T2108" i="1"/>
  <c r="AF2108" i="1" s="1"/>
  <c r="S2109" i="1"/>
  <c r="M2113" i="1"/>
  <c r="N2113" i="1" s="1"/>
  <c r="L2114" i="1"/>
  <c r="X2170" i="1"/>
  <c r="K2170" i="1"/>
  <c r="A2171" i="1"/>
  <c r="J2110" i="1"/>
  <c r="AB2172" i="1"/>
  <c r="Y2169" i="1"/>
  <c r="AJ2170" i="1"/>
  <c r="Z2169" i="1"/>
  <c r="AA2169" i="1" s="1"/>
  <c r="AH2169" i="1" s="1"/>
  <c r="I2170" i="1"/>
  <c r="H2170" i="1" s="1"/>
  <c r="C2170" i="1"/>
  <c r="Q2110" i="1"/>
  <c r="Q2111" i="1" s="1"/>
  <c r="Q2112" i="1" s="1"/>
  <c r="Q2113" i="1" s="1"/>
  <c r="P2111" i="1"/>
  <c r="P2112" i="1" s="1"/>
  <c r="P2113" i="1" s="1"/>
  <c r="G2112" i="1"/>
  <c r="AC2112" i="1"/>
  <c r="AE2112" i="1" s="1"/>
  <c r="J2111" i="1" l="1"/>
  <c r="F2112" i="1"/>
  <c r="J2112" i="1" s="1"/>
  <c r="G2113" i="1"/>
  <c r="AC2113" i="1"/>
  <c r="AE2113" i="1" s="1"/>
  <c r="R2111" i="1"/>
  <c r="C2171" i="1"/>
  <c r="Y2170" i="1"/>
  <c r="D2163" i="1" s="1"/>
  <c r="I2171" i="1"/>
  <c r="H2171" i="1" s="1"/>
  <c r="Z2170" i="1"/>
  <c r="AJ2171" i="1"/>
  <c r="K2171" i="1"/>
  <c r="X2171" i="1"/>
  <c r="A2172" i="1"/>
  <c r="M2114" i="1"/>
  <c r="N2114" i="1" s="1"/>
  <c r="P2114" i="1"/>
  <c r="Q2114" i="1"/>
  <c r="L2115" i="1"/>
  <c r="T2109" i="1"/>
  <c r="S2110" i="1"/>
  <c r="AB2173" i="1"/>
  <c r="R2110" i="1"/>
  <c r="D2169" i="1" l="1"/>
  <c r="O2112" i="1"/>
  <c r="R2112" i="1" s="1"/>
  <c r="T2110" i="1"/>
  <c r="AF2110" i="1" s="1"/>
  <c r="S2111" i="1"/>
  <c r="Z2171" i="1"/>
  <c r="AA2171" i="1" s="1"/>
  <c r="AH2171" i="1" s="1"/>
  <c r="C2172" i="1"/>
  <c r="Y2171" i="1"/>
  <c r="I2172" i="1"/>
  <c r="H2172" i="1" s="1"/>
  <c r="AJ2172" i="1"/>
  <c r="E2163" i="1"/>
  <c r="AC2114" i="1"/>
  <c r="AE2114" i="1" s="1"/>
  <c r="G2114" i="1"/>
  <c r="E2169" i="1"/>
  <c r="M2115" i="1"/>
  <c r="N2115" i="1" s="1"/>
  <c r="P2115" i="1"/>
  <c r="Q2115" i="1"/>
  <c r="L2116" i="1"/>
  <c r="D2170" i="1"/>
  <c r="D1869" i="1"/>
  <c r="D1870" i="1"/>
  <c r="D1871" i="1"/>
  <c r="D1872" i="1"/>
  <c r="D1873" i="1"/>
  <c r="D1874" i="1"/>
  <c r="D1875" i="1"/>
  <c r="D1877" i="1"/>
  <c r="D1876" i="1"/>
  <c r="D1878" i="1"/>
  <c r="D1879" i="1"/>
  <c r="D1881" i="1"/>
  <c r="D1880" i="1"/>
  <c r="D1884" i="1"/>
  <c r="D1883" i="1"/>
  <c r="D1882" i="1"/>
  <c r="D1885" i="1"/>
  <c r="D1888" i="1"/>
  <c r="D1886" i="1"/>
  <c r="D1887" i="1"/>
  <c r="D1890" i="1"/>
  <c r="D1889" i="1"/>
  <c r="D1891" i="1"/>
  <c r="D1892" i="1"/>
  <c r="D1894" i="1"/>
  <c r="D1893" i="1"/>
  <c r="D1895" i="1"/>
  <c r="D1896" i="1"/>
  <c r="D1897" i="1"/>
  <c r="D1899" i="1"/>
  <c r="D1898" i="1"/>
  <c r="D1900" i="1"/>
  <c r="D1902" i="1"/>
  <c r="D1901" i="1"/>
  <c r="D1903" i="1"/>
  <c r="D1904" i="1"/>
  <c r="D1907" i="1"/>
  <c r="D1905" i="1"/>
  <c r="D1906" i="1"/>
  <c r="D1909" i="1"/>
  <c r="D1911" i="1"/>
  <c r="D1908" i="1"/>
  <c r="D1910" i="1"/>
  <c r="D1912" i="1"/>
  <c r="D1913" i="1"/>
  <c r="D1914" i="1"/>
  <c r="D1918" i="1"/>
  <c r="D1915" i="1"/>
  <c r="D1917" i="1"/>
  <c r="D1916" i="1"/>
  <c r="D1920" i="1"/>
  <c r="D1921" i="1"/>
  <c r="D1919" i="1"/>
  <c r="D1922" i="1"/>
  <c r="D1925" i="1"/>
  <c r="D1923" i="1"/>
  <c r="D1924" i="1"/>
  <c r="D1927" i="1"/>
  <c r="D1926" i="1"/>
  <c r="D1930" i="1"/>
  <c r="D1928" i="1"/>
  <c r="D1932" i="1"/>
  <c r="D1929" i="1"/>
  <c r="D1931" i="1"/>
  <c r="D1933" i="1"/>
  <c r="D1935" i="1"/>
  <c r="D1934" i="1"/>
  <c r="D1938" i="1"/>
  <c r="D1940" i="1"/>
  <c r="D1937" i="1"/>
  <c r="D1936" i="1"/>
  <c r="D1939" i="1"/>
  <c r="D1941" i="1"/>
  <c r="D1943" i="1"/>
  <c r="D1945" i="1"/>
  <c r="D1942" i="1"/>
  <c r="D1944" i="1"/>
  <c r="D1946" i="1"/>
  <c r="D1948" i="1"/>
  <c r="D1947" i="1"/>
  <c r="D1951" i="1"/>
  <c r="D1949" i="1"/>
  <c r="D1953" i="1"/>
  <c r="D1950" i="1"/>
  <c r="D1957" i="1"/>
  <c r="D1952" i="1"/>
  <c r="D1955" i="1"/>
  <c r="D1954" i="1"/>
  <c r="D1956" i="1"/>
  <c r="D1959" i="1"/>
  <c r="D1960" i="1"/>
  <c r="D1962" i="1"/>
  <c r="D1961" i="1"/>
  <c r="D1958" i="1"/>
  <c r="D1963" i="1"/>
  <c r="D1966" i="1"/>
  <c r="D1964" i="1"/>
  <c r="D1965" i="1"/>
  <c r="D1969" i="1"/>
  <c r="D1968" i="1"/>
  <c r="D1967" i="1"/>
  <c r="D1971" i="1"/>
  <c r="D1970" i="1"/>
  <c r="D1973" i="1"/>
  <c r="D1975" i="1"/>
  <c r="D1974" i="1"/>
  <c r="D1972" i="1"/>
  <c r="D1977" i="1"/>
  <c r="D1976" i="1"/>
  <c r="D1979" i="1"/>
  <c r="D1978" i="1"/>
  <c r="D1980" i="1"/>
  <c r="D1981" i="1"/>
  <c r="D1982" i="1"/>
  <c r="D1983" i="1"/>
  <c r="D1986" i="1"/>
  <c r="D1984" i="1"/>
  <c r="D1987" i="1"/>
  <c r="D1985" i="1"/>
  <c r="D1990" i="1"/>
  <c r="D1989" i="1"/>
  <c r="D1991" i="1"/>
  <c r="D1993" i="1"/>
  <c r="D1988" i="1"/>
  <c r="D1994" i="1"/>
  <c r="D1992" i="1"/>
  <c r="D1997" i="1"/>
  <c r="D1995" i="1"/>
  <c r="D1996" i="1"/>
  <c r="D2000" i="1"/>
  <c r="D1999" i="1"/>
  <c r="D1998" i="1"/>
  <c r="D2001" i="1"/>
  <c r="D2006" i="1"/>
  <c r="D2004" i="1"/>
  <c r="D2002" i="1"/>
  <c r="D2008" i="1"/>
  <c r="D2003" i="1"/>
  <c r="D2005" i="1"/>
  <c r="D2009" i="1"/>
  <c r="D2007" i="1"/>
  <c r="D2012" i="1"/>
  <c r="D2010" i="1"/>
  <c r="D2011" i="1"/>
  <c r="D2013" i="1"/>
  <c r="D2014" i="1"/>
  <c r="D2015" i="1"/>
  <c r="D2017" i="1"/>
  <c r="D2016" i="1"/>
  <c r="D2018" i="1"/>
  <c r="D2020" i="1"/>
  <c r="D2021" i="1"/>
  <c r="D2019" i="1"/>
  <c r="D2025" i="1"/>
  <c r="D2023" i="1"/>
  <c r="D2022" i="1"/>
  <c r="D2024" i="1"/>
  <c r="D2026" i="1"/>
  <c r="D2027" i="1"/>
  <c r="D2028" i="1"/>
  <c r="D2030" i="1"/>
  <c r="D2029" i="1"/>
  <c r="D2033" i="1"/>
  <c r="D2032" i="1"/>
  <c r="D2031" i="1"/>
  <c r="D2034" i="1"/>
  <c r="D2035" i="1"/>
  <c r="D2036" i="1"/>
  <c r="D2040" i="1"/>
  <c r="D2037" i="1"/>
  <c r="D2038" i="1"/>
  <c r="D2042" i="1"/>
  <c r="D2039" i="1"/>
  <c r="D2041" i="1"/>
  <c r="D2043" i="1"/>
  <c r="D2046" i="1"/>
  <c r="D2045" i="1"/>
  <c r="D2044" i="1"/>
  <c r="D2049" i="1"/>
  <c r="D2047" i="1"/>
  <c r="D2048" i="1"/>
  <c r="D2051" i="1"/>
  <c r="D2050" i="1"/>
  <c r="D2053" i="1"/>
  <c r="D2052" i="1"/>
  <c r="D2057" i="1"/>
  <c r="D2055" i="1"/>
  <c r="D2054" i="1"/>
  <c r="D2058" i="1"/>
  <c r="D2056" i="1"/>
  <c r="D2059" i="1"/>
  <c r="D2062" i="1"/>
  <c r="D2060" i="1"/>
  <c r="D2064" i="1"/>
  <c r="D2061" i="1"/>
  <c r="D2066" i="1"/>
  <c r="D2065" i="1"/>
  <c r="D2063" i="1"/>
  <c r="D2068" i="1"/>
  <c r="D2067" i="1"/>
  <c r="D2070" i="1"/>
  <c r="D2071" i="1"/>
  <c r="D2069" i="1"/>
  <c r="D2072" i="1"/>
  <c r="D2075" i="1"/>
  <c r="D2073" i="1"/>
  <c r="D2074" i="1"/>
  <c r="D2076" i="1"/>
  <c r="D2078" i="1"/>
  <c r="D2077" i="1"/>
  <c r="D2080" i="1"/>
  <c r="D2081" i="1"/>
  <c r="D2079" i="1"/>
  <c r="D2082" i="1"/>
  <c r="D2084" i="1"/>
  <c r="D2085" i="1"/>
  <c r="D2083" i="1"/>
  <c r="D2087" i="1"/>
  <c r="D2088" i="1"/>
  <c r="D2089" i="1"/>
  <c r="D2086" i="1"/>
  <c r="D2090" i="1"/>
  <c r="D2091" i="1"/>
  <c r="D2092" i="1"/>
  <c r="D2094" i="1"/>
  <c r="D2093" i="1"/>
  <c r="D2095" i="1"/>
  <c r="D2097" i="1"/>
  <c r="D2096" i="1"/>
  <c r="D2099" i="1"/>
  <c r="D2098" i="1"/>
  <c r="D2100" i="1"/>
  <c r="D2102" i="1"/>
  <c r="D2105" i="1"/>
  <c r="D2104" i="1"/>
  <c r="D2101" i="1"/>
  <c r="D2103" i="1"/>
  <c r="D2106" i="1"/>
  <c r="D2109" i="1"/>
  <c r="D2107" i="1"/>
  <c r="D2111" i="1"/>
  <c r="D2108" i="1"/>
  <c r="D2110" i="1"/>
  <c r="D2112" i="1"/>
  <c r="D2115" i="1"/>
  <c r="D2113" i="1"/>
  <c r="D2114" i="1"/>
  <c r="D2116" i="1"/>
  <c r="D2117" i="1"/>
  <c r="D2118" i="1"/>
  <c r="D2121" i="1"/>
  <c r="D2119" i="1"/>
  <c r="D2120" i="1"/>
  <c r="D2122" i="1"/>
  <c r="D2123" i="1"/>
  <c r="D2124" i="1"/>
  <c r="D2126" i="1"/>
  <c r="D2125" i="1"/>
  <c r="D2128" i="1"/>
  <c r="D2129" i="1"/>
  <c r="D2130" i="1"/>
  <c r="D2127" i="1"/>
  <c r="D2133" i="1"/>
  <c r="D2131" i="1"/>
  <c r="D2132" i="1"/>
  <c r="D2135" i="1"/>
  <c r="D2134" i="1"/>
  <c r="D2136" i="1"/>
  <c r="D2138" i="1"/>
  <c r="D2142" i="1"/>
  <c r="D2140" i="1"/>
  <c r="D2137" i="1"/>
  <c r="D2141" i="1"/>
  <c r="D2139" i="1"/>
  <c r="D2144" i="1"/>
  <c r="D2143" i="1"/>
  <c r="D2146" i="1"/>
  <c r="D2145" i="1"/>
  <c r="D2150" i="1"/>
  <c r="D2148" i="1"/>
  <c r="D2147" i="1"/>
  <c r="D2149" i="1"/>
  <c r="D2151" i="1"/>
  <c r="D2152" i="1"/>
  <c r="D2154" i="1"/>
  <c r="D2153" i="1"/>
  <c r="D2155" i="1"/>
  <c r="D2156" i="1"/>
  <c r="D2158" i="1"/>
  <c r="D2160" i="1"/>
  <c r="D2157" i="1"/>
  <c r="D2159" i="1"/>
  <c r="D2162" i="1"/>
  <c r="D2168" i="1"/>
  <c r="D2166" i="1"/>
  <c r="D2167" i="1"/>
  <c r="D2161" i="1"/>
  <c r="D2165" i="1"/>
  <c r="F2113" i="1"/>
  <c r="J2113" i="1" s="1"/>
  <c r="AF2109" i="1"/>
  <c r="AA2109" i="1"/>
  <c r="AB2174" i="1"/>
  <c r="X2172" i="1"/>
  <c r="A2173" i="1"/>
  <c r="K2172" i="1"/>
  <c r="E2171" i="1"/>
  <c r="D2164" i="1"/>
  <c r="O2113" i="1" l="1"/>
  <c r="R2113" i="1" s="1"/>
  <c r="E2167" i="1"/>
  <c r="E2148" i="1"/>
  <c r="E2131" i="1"/>
  <c r="E2119" i="1"/>
  <c r="U2101" i="1"/>
  <c r="E2101" i="1"/>
  <c r="V2101" i="1" s="1"/>
  <c r="U2097" i="1"/>
  <c r="E2097" i="1"/>
  <c r="V2097" i="1" s="1"/>
  <c r="U2089" i="1"/>
  <c r="E2089" i="1"/>
  <c r="V2089" i="1" s="1"/>
  <c r="U2081" i="1"/>
  <c r="E2081" i="1"/>
  <c r="V2081" i="1" s="1"/>
  <c r="U2076" i="1"/>
  <c r="E2076" i="1"/>
  <c r="V2076" i="1" s="1"/>
  <c r="U2072" i="1"/>
  <c r="E2072" i="1"/>
  <c r="V2072" i="1" s="1"/>
  <c r="U2066" i="1"/>
  <c r="E2066" i="1"/>
  <c r="V2066" i="1" s="1"/>
  <c r="U2062" i="1"/>
  <c r="E2062" i="1"/>
  <c r="V2062" i="1" s="1"/>
  <c r="U2054" i="1"/>
  <c r="E2054" i="1"/>
  <c r="V2054" i="1" s="1"/>
  <c r="U2053" i="1"/>
  <c r="E2053" i="1"/>
  <c r="V2053" i="1" s="1"/>
  <c r="U2047" i="1"/>
  <c r="E2047" i="1"/>
  <c r="V2047" i="1" s="1"/>
  <c r="U2046" i="1"/>
  <c r="E2046" i="1"/>
  <c r="V2046" i="1" s="1"/>
  <c r="U2042" i="1"/>
  <c r="E2042" i="1"/>
  <c r="V2042" i="1" s="1"/>
  <c r="U2036" i="1"/>
  <c r="E2036" i="1"/>
  <c r="V2036" i="1" s="1"/>
  <c r="U2032" i="1"/>
  <c r="E2032" i="1"/>
  <c r="V2032" i="1" s="1"/>
  <c r="U2028" i="1"/>
  <c r="E2028" i="1"/>
  <c r="V2028" i="1" s="1"/>
  <c r="U2022" i="1"/>
  <c r="E2022" i="1"/>
  <c r="V2022" i="1" s="1"/>
  <c r="U2021" i="1"/>
  <c r="E2021" i="1"/>
  <c r="V2021" i="1" s="1"/>
  <c r="U2017" i="1"/>
  <c r="E2017" i="1"/>
  <c r="V2017" i="1" s="1"/>
  <c r="U2011" i="1"/>
  <c r="E2011" i="1"/>
  <c r="V2011" i="1" s="1"/>
  <c r="U2009" i="1"/>
  <c r="E2009" i="1"/>
  <c r="V2009" i="1" s="1"/>
  <c r="U2002" i="1"/>
  <c r="E2002" i="1"/>
  <c r="V2002" i="1" s="1"/>
  <c r="U1998" i="1"/>
  <c r="E1998" i="1"/>
  <c r="V1998" i="1" s="1"/>
  <c r="U1995" i="1"/>
  <c r="E1995" i="1"/>
  <c r="V1995" i="1" s="1"/>
  <c r="U1988" i="1"/>
  <c r="E1988" i="1"/>
  <c r="V1988" i="1" s="1"/>
  <c r="U1990" i="1"/>
  <c r="E1990" i="1"/>
  <c r="V1990" i="1" s="1"/>
  <c r="U1986" i="1"/>
  <c r="E1986" i="1"/>
  <c r="V1986" i="1" s="1"/>
  <c r="U1980" i="1"/>
  <c r="E1980" i="1"/>
  <c r="V1980" i="1" s="1"/>
  <c r="U1977" i="1"/>
  <c r="E1977" i="1"/>
  <c r="V1977" i="1" s="1"/>
  <c r="U1973" i="1"/>
  <c r="E1973" i="1"/>
  <c r="V1973" i="1" s="1"/>
  <c r="U1968" i="1"/>
  <c r="E1968" i="1"/>
  <c r="V1968" i="1" s="1"/>
  <c r="U1966" i="1"/>
  <c r="E1966" i="1"/>
  <c r="V1966" i="1" s="1"/>
  <c r="U1962" i="1"/>
  <c r="E1962" i="1"/>
  <c r="V1962" i="1" s="1"/>
  <c r="U1954" i="1"/>
  <c r="E1954" i="1"/>
  <c r="V1954" i="1" s="1"/>
  <c r="U1950" i="1"/>
  <c r="E1950" i="1"/>
  <c r="V1950" i="1" s="1"/>
  <c r="U1947" i="1"/>
  <c r="E1947" i="1"/>
  <c r="V1947" i="1" s="1"/>
  <c r="U1942" i="1"/>
  <c r="E1942" i="1"/>
  <c r="V1942" i="1" s="1"/>
  <c r="U1939" i="1"/>
  <c r="E1939" i="1"/>
  <c r="V1939" i="1" s="1"/>
  <c r="U1938" i="1"/>
  <c r="E1938" i="1"/>
  <c r="V1938" i="1" s="1"/>
  <c r="U1931" i="1"/>
  <c r="E1931" i="1"/>
  <c r="V1931" i="1" s="1"/>
  <c r="U1930" i="1"/>
  <c r="E1930" i="1"/>
  <c r="V1930" i="1" s="1"/>
  <c r="U1923" i="1"/>
  <c r="E1923" i="1"/>
  <c r="V1923" i="1" s="1"/>
  <c r="U1921" i="1"/>
  <c r="E1921" i="1"/>
  <c r="V1921" i="1" s="1"/>
  <c r="U1915" i="1"/>
  <c r="E1915" i="1"/>
  <c r="V1915" i="1" s="1"/>
  <c r="U1912" i="1"/>
  <c r="E1912" i="1"/>
  <c r="V1912" i="1" s="1"/>
  <c r="U1909" i="1"/>
  <c r="E1909" i="1"/>
  <c r="V1909" i="1" s="1"/>
  <c r="U1904" i="1"/>
  <c r="E1904" i="1"/>
  <c r="V1904" i="1" s="1"/>
  <c r="U1900" i="1"/>
  <c r="E1900" i="1"/>
  <c r="V1900" i="1" s="1"/>
  <c r="U1896" i="1"/>
  <c r="E1896" i="1"/>
  <c r="V1896" i="1" s="1"/>
  <c r="U1892" i="1"/>
  <c r="E1892" i="1"/>
  <c r="V1892" i="1" s="1"/>
  <c r="U1887" i="1"/>
  <c r="E1887" i="1"/>
  <c r="V1887" i="1" s="1"/>
  <c r="U1882" i="1"/>
  <c r="E1882" i="1"/>
  <c r="V1882" i="1" s="1"/>
  <c r="U1881" i="1"/>
  <c r="E1881" i="1"/>
  <c r="V1881" i="1" s="1"/>
  <c r="U1877" i="1"/>
  <c r="E1877" i="1"/>
  <c r="V1877" i="1" s="1"/>
  <c r="U1872" i="1"/>
  <c r="E1872" i="1"/>
  <c r="V1872" i="1" s="1"/>
  <c r="E2170" i="1"/>
  <c r="AC2115" i="1"/>
  <c r="AE2115" i="1" s="1"/>
  <c r="G2115" i="1"/>
  <c r="E2172" i="1"/>
  <c r="E2152" i="1"/>
  <c r="E2136" i="1"/>
  <c r="E2129" i="1"/>
  <c r="E2116" i="1"/>
  <c r="U2107" i="1"/>
  <c r="E2107" i="1"/>
  <c r="V2107" i="1" s="1"/>
  <c r="U2100" i="1"/>
  <c r="E2100" i="1"/>
  <c r="V2100" i="1" s="1"/>
  <c r="U2092" i="1"/>
  <c r="E2092" i="1"/>
  <c r="V2092" i="1" s="1"/>
  <c r="U2085" i="1"/>
  <c r="E2085" i="1"/>
  <c r="V2085" i="1" s="1"/>
  <c r="U2067" i="1"/>
  <c r="E2067" i="1"/>
  <c r="V2067" i="1" s="1"/>
  <c r="A2174" i="1"/>
  <c r="K2173" i="1"/>
  <c r="X2173" i="1"/>
  <c r="AH2109" i="1"/>
  <c r="E2166" i="1"/>
  <c r="E2157" i="1"/>
  <c r="E2155" i="1"/>
  <c r="E2151" i="1"/>
  <c r="E2150" i="1"/>
  <c r="E2144" i="1"/>
  <c r="E2140" i="1"/>
  <c r="E2134" i="1"/>
  <c r="E2133" i="1"/>
  <c r="E2128" i="1"/>
  <c r="E2123" i="1"/>
  <c r="E2121" i="1"/>
  <c r="E2114" i="1"/>
  <c r="U2110" i="1"/>
  <c r="E2110" i="1"/>
  <c r="V2110" i="1" s="1"/>
  <c r="U2109" i="1"/>
  <c r="E2109" i="1"/>
  <c r="V2109" i="1" s="1"/>
  <c r="U2104" i="1"/>
  <c r="E2104" i="1"/>
  <c r="V2104" i="1" s="1"/>
  <c r="U2098" i="1"/>
  <c r="E2098" i="1"/>
  <c r="V2098" i="1" s="1"/>
  <c r="U2095" i="1"/>
  <c r="E2095" i="1"/>
  <c r="V2095" i="1" s="1"/>
  <c r="U2091" i="1"/>
  <c r="E2091" i="1"/>
  <c r="V2091" i="1" s="1"/>
  <c r="U2088" i="1"/>
  <c r="E2088" i="1"/>
  <c r="V2088" i="1" s="1"/>
  <c r="U2084" i="1"/>
  <c r="E2084" i="1"/>
  <c r="V2084" i="1" s="1"/>
  <c r="U2080" i="1"/>
  <c r="E2080" i="1"/>
  <c r="V2080" i="1" s="1"/>
  <c r="U2074" i="1"/>
  <c r="E2074" i="1"/>
  <c r="V2074" i="1" s="1"/>
  <c r="U2069" i="1"/>
  <c r="E2069" i="1"/>
  <c r="V2069" i="1" s="1"/>
  <c r="U2068" i="1"/>
  <c r="E2068" i="1"/>
  <c r="V2068" i="1" s="1"/>
  <c r="U2061" i="1"/>
  <c r="E2061" i="1"/>
  <c r="V2061" i="1" s="1"/>
  <c r="U2059" i="1"/>
  <c r="E2059" i="1"/>
  <c r="V2059" i="1" s="1"/>
  <c r="U2055" i="1"/>
  <c r="E2055" i="1"/>
  <c r="V2055" i="1" s="1"/>
  <c r="U2050" i="1"/>
  <c r="E2050" i="1"/>
  <c r="V2050" i="1" s="1"/>
  <c r="U2049" i="1"/>
  <c r="E2049" i="1"/>
  <c r="V2049" i="1" s="1"/>
  <c r="U2043" i="1"/>
  <c r="E2043" i="1"/>
  <c r="V2043" i="1" s="1"/>
  <c r="U2038" i="1"/>
  <c r="E2038" i="1"/>
  <c r="V2038" i="1" s="1"/>
  <c r="U2035" i="1"/>
  <c r="E2035" i="1"/>
  <c r="V2035" i="1" s="1"/>
  <c r="U2033" i="1"/>
  <c r="E2033" i="1"/>
  <c r="V2033" i="1" s="1"/>
  <c r="U2027" i="1"/>
  <c r="E2027" i="1"/>
  <c r="V2027" i="1" s="1"/>
  <c r="U2023" i="1"/>
  <c r="E2023" i="1"/>
  <c r="V2023" i="1" s="1"/>
  <c r="U2020" i="1"/>
  <c r="E2020" i="1"/>
  <c r="V2020" i="1" s="1"/>
  <c r="U2015" i="1"/>
  <c r="E2015" i="1"/>
  <c r="V2015" i="1" s="1"/>
  <c r="U2010" i="1"/>
  <c r="E2010" i="1"/>
  <c r="V2010" i="1" s="1"/>
  <c r="U2005" i="1"/>
  <c r="E2005" i="1"/>
  <c r="V2005" i="1" s="1"/>
  <c r="U2004" i="1"/>
  <c r="E2004" i="1"/>
  <c r="V2004" i="1" s="1"/>
  <c r="U1999" i="1"/>
  <c r="E1999" i="1"/>
  <c r="V1999" i="1" s="1"/>
  <c r="U1997" i="1"/>
  <c r="E1997" i="1"/>
  <c r="V1997" i="1" s="1"/>
  <c r="U1993" i="1"/>
  <c r="E1993" i="1"/>
  <c r="V1993" i="1" s="1"/>
  <c r="U1985" i="1"/>
  <c r="E1985" i="1"/>
  <c r="V1985" i="1" s="1"/>
  <c r="U1983" i="1"/>
  <c r="E1983" i="1"/>
  <c r="V1983" i="1" s="1"/>
  <c r="U1978" i="1"/>
  <c r="E1978" i="1"/>
  <c r="V1978" i="1" s="1"/>
  <c r="U1972" i="1"/>
  <c r="E1972" i="1"/>
  <c r="V1972" i="1" s="1"/>
  <c r="U1970" i="1"/>
  <c r="E1970" i="1"/>
  <c r="V1970" i="1" s="1"/>
  <c r="U1969" i="1"/>
  <c r="E1969" i="1"/>
  <c r="V1969" i="1" s="1"/>
  <c r="U1963" i="1"/>
  <c r="E1963" i="1"/>
  <c r="V1963" i="1" s="1"/>
  <c r="U1960" i="1"/>
  <c r="E1960" i="1"/>
  <c r="V1960" i="1" s="1"/>
  <c r="U1955" i="1"/>
  <c r="E1955" i="1"/>
  <c r="V1955" i="1" s="1"/>
  <c r="U1953" i="1"/>
  <c r="E1953" i="1"/>
  <c r="V1953" i="1" s="1"/>
  <c r="U1948" i="1"/>
  <c r="E1948" i="1"/>
  <c r="V1948" i="1" s="1"/>
  <c r="U1945" i="1"/>
  <c r="E1945" i="1"/>
  <c r="V1945" i="1" s="1"/>
  <c r="U1936" i="1"/>
  <c r="E1936" i="1"/>
  <c r="V1936" i="1" s="1"/>
  <c r="U1934" i="1"/>
  <c r="E1934" i="1"/>
  <c r="V1934" i="1" s="1"/>
  <c r="U1929" i="1"/>
  <c r="E1929" i="1"/>
  <c r="V1929" i="1" s="1"/>
  <c r="U1926" i="1"/>
  <c r="E1926" i="1"/>
  <c r="V1926" i="1" s="1"/>
  <c r="U1925" i="1"/>
  <c r="E1925" i="1"/>
  <c r="V1925" i="1" s="1"/>
  <c r="U1920" i="1"/>
  <c r="E1920" i="1"/>
  <c r="V1920" i="1" s="1"/>
  <c r="U1918" i="1"/>
  <c r="E1918" i="1"/>
  <c r="V1918" i="1" s="1"/>
  <c r="U1910" i="1"/>
  <c r="E1910" i="1"/>
  <c r="V1910" i="1" s="1"/>
  <c r="U1906" i="1"/>
  <c r="E1906" i="1"/>
  <c r="V1906" i="1" s="1"/>
  <c r="U1903" i="1"/>
  <c r="E1903" i="1"/>
  <c r="V1903" i="1" s="1"/>
  <c r="U1898" i="1"/>
  <c r="E1898" i="1"/>
  <c r="V1898" i="1" s="1"/>
  <c r="U1895" i="1"/>
  <c r="E1895" i="1"/>
  <c r="V1895" i="1" s="1"/>
  <c r="U1891" i="1"/>
  <c r="E1891" i="1"/>
  <c r="V1891" i="1" s="1"/>
  <c r="U1886" i="1"/>
  <c r="E1886" i="1"/>
  <c r="V1886" i="1" s="1"/>
  <c r="U1883" i="1"/>
  <c r="E1883" i="1"/>
  <c r="V1883" i="1" s="1"/>
  <c r="U1879" i="1"/>
  <c r="E1879" i="1"/>
  <c r="V1879" i="1" s="1"/>
  <c r="U1875" i="1"/>
  <c r="E1875" i="1"/>
  <c r="V1875" i="1" s="1"/>
  <c r="U1871" i="1"/>
  <c r="E1871" i="1"/>
  <c r="V1871" i="1" s="1"/>
  <c r="M2116" i="1"/>
  <c r="N2116" i="1" s="1"/>
  <c r="P2116" i="1"/>
  <c r="Q2116" i="1"/>
  <c r="L2117" i="1"/>
  <c r="AB2175" i="1"/>
  <c r="E2156" i="1"/>
  <c r="E2143" i="1"/>
  <c r="E2124" i="1"/>
  <c r="C2173" i="1"/>
  <c r="Y2172" i="1"/>
  <c r="Z2172" i="1"/>
  <c r="AA2172" i="1" s="1"/>
  <c r="AH2172" i="1" s="1"/>
  <c r="AJ2173" i="1"/>
  <c r="I2173" i="1"/>
  <c r="H2173" i="1" s="1"/>
  <c r="E2165" i="1"/>
  <c r="E2168" i="1"/>
  <c r="E2160" i="1"/>
  <c r="E2153" i="1"/>
  <c r="E2149" i="1"/>
  <c r="E2145" i="1"/>
  <c r="E2139" i="1"/>
  <c r="E2142" i="1"/>
  <c r="E2135" i="1"/>
  <c r="E2127" i="1"/>
  <c r="E2125" i="1"/>
  <c r="E2122" i="1"/>
  <c r="E2118" i="1"/>
  <c r="E2113" i="1"/>
  <c r="U2108" i="1"/>
  <c r="E2108" i="1"/>
  <c r="V2108" i="1" s="1"/>
  <c r="U2106" i="1"/>
  <c r="E2106" i="1"/>
  <c r="V2106" i="1" s="1"/>
  <c r="U2105" i="1"/>
  <c r="E2105" i="1"/>
  <c r="V2105" i="1" s="1"/>
  <c r="U2099" i="1"/>
  <c r="E2099" i="1"/>
  <c r="V2099" i="1" s="1"/>
  <c r="U2093" i="1"/>
  <c r="E2093" i="1"/>
  <c r="V2093" i="1" s="1"/>
  <c r="U2090" i="1"/>
  <c r="E2090" i="1"/>
  <c r="V2090" i="1" s="1"/>
  <c r="U2087" i="1"/>
  <c r="E2087" i="1"/>
  <c r="V2087" i="1" s="1"/>
  <c r="U2082" i="1"/>
  <c r="E2082" i="1"/>
  <c r="V2082" i="1" s="1"/>
  <c r="U2077" i="1"/>
  <c r="E2077" i="1"/>
  <c r="V2077" i="1" s="1"/>
  <c r="U2073" i="1"/>
  <c r="E2073" i="1"/>
  <c r="V2073" i="1" s="1"/>
  <c r="U2071" i="1"/>
  <c r="E2071" i="1"/>
  <c r="V2071" i="1" s="1"/>
  <c r="U2063" i="1"/>
  <c r="E2063" i="1"/>
  <c r="V2063" i="1" s="1"/>
  <c r="U2064" i="1"/>
  <c r="E2064" i="1"/>
  <c r="V2064" i="1" s="1"/>
  <c r="U2056" i="1"/>
  <c r="E2056" i="1"/>
  <c r="V2056" i="1" s="1"/>
  <c r="U2057" i="1"/>
  <c r="E2057" i="1"/>
  <c r="V2057" i="1" s="1"/>
  <c r="U2051" i="1"/>
  <c r="E2051" i="1"/>
  <c r="V2051" i="1" s="1"/>
  <c r="U2044" i="1"/>
  <c r="E2044" i="1"/>
  <c r="V2044" i="1" s="1"/>
  <c r="U2041" i="1"/>
  <c r="E2041" i="1"/>
  <c r="V2041" i="1" s="1"/>
  <c r="U2037" i="1"/>
  <c r="E2037" i="1"/>
  <c r="V2037" i="1" s="1"/>
  <c r="U2034" i="1"/>
  <c r="E2034" i="1"/>
  <c r="V2034" i="1" s="1"/>
  <c r="U2029" i="1"/>
  <c r="E2029" i="1"/>
  <c r="V2029" i="1" s="1"/>
  <c r="U2026" i="1"/>
  <c r="E2026" i="1"/>
  <c r="V2026" i="1" s="1"/>
  <c r="U2025" i="1"/>
  <c r="E2025" i="1"/>
  <c r="V2025" i="1" s="1"/>
  <c r="U2018" i="1"/>
  <c r="E2018" i="1"/>
  <c r="V2018" i="1" s="1"/>
  <c r="U2014" i="1"/>
  <c r="E2014" i="1"/>
  <c r="V2014" i="1" s="1"/>
  <c r="U2012" i="1"/>
  <c r="E2012" i="1"/>
  <c r="V2012" i="1" s="1"/>
  <c r="U2003" i="1"/>
  <c r="E2003" i="1"/>
  <c r="V2003" i="1" s="1"/>
  <c r="U2006" i="1"/>
  <c r="E2006" i="1"/>
  <c r="V2006" i="1" s="1"/>
  <c r="U2000" i="1"/>
  <c r="E2000" i="1"/>
  <c r="V2000" i="1" s="1"/>
  <c r="U1992" i="1"/>
  <c r="E1992" i="1"/>
  <c r="V1992" i="1" s="1"/>
  <c r="U1991" i="1"/>
  <c r="E1991" i="1"/>
  <c r="V1991" i="1" s="1"/>
  <c r="U1987" i="1"/>
  <c r="E1987" i="1"/>
  <c r="V1987" i="1" s="1"/>
  <c r="U1982" i="1"/>
  <c r="E1982" i="1"/>
  <c r="V1982" i="1" s="1"/>
  <c r="U1979" i="1"/>
  <c r="E1979" i="1"/>
  <c r="V1979" i="1" s="1"/>
  <c r="U1974" i="1"/>
  <c r="E1974" i="1"/>
  <c r="V1974" i="1" s="1"/>
  <c r="U1971" i="1"/>
  <c r="E1971" i="1"/>
  <c r="V1971" i="1" s="1"/>
  <c r="U1965" i="1"/>
  <c r="E1965" i="1"/>
  <c r="V1965" i="1" s="1"/>
  <c r="U1958" i="1"/>
  <c r="E1958" i="1"/>
  <c r="V1958" i="1" s="1"/>
  <c r="U1959" i="1"/>
  <c r="E1959" i="1"/>
  <c r="V1959" i="1" s="1"/>
  <c r="U1952" i="1"/>
  <c r="E1952" i="1"/>
  <c r="V1952" i="1" s="1"/>
  <c r="U1949" i="1"/>
  <c r="E1949" i="1"/>
  <c r="V1949" i="1" s="1"/>
  <c r="U1946" i="1"/>
  <c r="E1946" i="1"/>
  <c r="V1946" i="1" s="1"/>
  <c r="U1943" i="1"/>
  <c r="E1943" i="1"/>
  <c r="V1943" i="1" s="1"/>
  <c r="U1937" i="1"/>
  <c r="E1937" i="1"/>
  <c r="V1937" i="1" s="1"/>
  <c r="U1935" i="1"/>
  <c r="E1935" i="1"/>
  <c r="V1935" i="1" s="1"/>
  <c r="U1932" i="1"/>
  <c r="E1932" i="1"/>
  <c r="V1932" i="1" s="1"/>
  <c r="U1927" i="1"/>
  <c r="E1927" i="1"/>
  <c r="V1927" i="1" s="1"/>
  <c r="U1922" i="1"/>
  <c r="E1922" i="1"/>
  <c r="V1922" i="1" s="1"/>
  <c r="U1916" i="1"/>
  <c r="E1916" i="1"/>
  <c r="V1916" i="1" s="1"/>
  <c r="U1914" i="1"/>
  <c r="E1914" i="1"/>
  <c r="V1914" i="1" s="1"/>
  <c r="U1908" i="1"/>
  <c r="E1908" i="1"/>
  <c r="V1908" i="1" s="1"/>
  <c r="U1905" i="1"/>
  <c r="E1905" i="1"/>
  <c r="V1905" i="1" s="1"/>
  <c r="U1901" i="1"/>
  <c r="E1901" i="1"/>
  <c r="V1901" i="1" s="1"/>
  <c r="U1899" i="1"/>
  <c r="E1899" i="1"/>
  <c r="V1899" i="1" s="1"/>
  <c r="U1893" i="1"/>
  <c r="E1893" i="1"/>
  <c r="V1893" i="1" s="1"/>
  <c r="U1889" i="1"/>
  <c r="E1889" i="1"/>
  <c r="V1889" i="1" s="1"/>
  <c r="U1888" i="1"/>
  <c r="E1888" i="1"/>
  <c r="V1888" i="1" s="1"/>
  <c r="U1884" i="1"/>
  <c r="E1884" i="1"/>
  <c r="V1884" i="1" s="1"/>
  <c r="U1878" i="1"/>
  <c r="E1878" i="1"/>
  <c r="V1878" i="1" s="1"/>
  <c r="U1874" i="1"/>
  <c r="E1874" i="1"/>
  <c r="V1874" i="1" s="1"/>
  <c r="U1870" i="1"/>
  <c r="E1870" i="1"/>
  <c r="V1870" i="1" s="1"/>
  <c r="T2111" i="1"/>
  <c r="AF2111" i="1" s="1"/>
  <c r="S2112" i="1"/>
  <c r="U2112" i="1" s="1"/>
  <c r="E2159" i="1"/>
  <c r="E2137" i="1"/>
  <c r="E2112" i="1"/>
  <c r="V2112" i="1" s="1"/>
  <c r="E2164" i="1"/>
  <c r="E2161" i="1"/>
  <c r="E2162" i="1"/>
  <c r="E2158" i="1"/>
  <c r="E2154" i="1"/>
  <c r="E2147" i="1"/>
  <c r="E2146" i="1"/>
  <c r="E2141" i="1"/>
  <c r="E2138" i="1"/>
  <c r="E2132" i="1"/>
  <c r="E2130" i="1"/>
  <c r="E2126" i="1"/>
  <c r="E2120" i="1"/>
  <c r="E2117" i="1"/>
  <c r="E2115" i="1"/>
  <c r="U2111" i="1"/>
  <c r="E2111" i="1"/>
  <c r="V2111" i="1" s="1"/>
  <c r="U2103" i="1"/>
  <c r="E2103" i="1"/>
  <c r="V2103" i="1" s="1"/>
  <c r="U2102" i="1"/>
  <c r="E2102" i="1"/>
  <c r="V2102" i="1" s="1"/>
  <c r="U2096" i="1"/>
  <c r="E2096" i="1"/>
  <c r="V2096" i="1" s="1"/>
  <c r="U2094" i="1"/>
  <c r="E2094" i="1"/>
  <c r="V2094" i="1" s="1"/>
  <c r="U2086" i="1"/>
  <c r="E2086" i="1"/>
  <c r="V2086" i="1" s="1"/>
  <c r="U2083" i="1"/>
  <c r="E2083" i="1"/>
  <c r="V2083" i="1" s="1"/>
  <c r="U2079" i="1"/>
  <c r="E2079" i="1"/>
  <c r="V2079" i="1" s="1"/>
  <c r="U2078" i="1"/>
  <c r="E2078" i="1"/>
  <c r="V2078" i="1" s="1"/>
  <c r="U2075" i="1"/>
  <c r="E2075" i="1"/>
  <c r="V2075" i="1" s="1"/>
  <c r="U2070" i="1"/>
  <c r="E2070" i="1"/>
  <c r="V2070" i="1" s="1"/>
  <c r="U2065" i="1"/>
  <c r="E2065" i="1"/>
  <c r="V2065" i="1" s="1"/>
  <c r="U2060" i="1"/>
  <c r="E2060" i="1"/>
  <c r="V2060" i="1" s="1"/>
  <c r="U2058" i="1"/>
  <c r="E2058" i="1"/>
  <c r="V2058" i="1" s="1"/>
  <c r="U2052" i="1"/>
  <c r="E2052" i="1"/>
  <c r="V2052" i="1" s="1"/>
  <c r="U2048" i="1"/>
  <c r="E2048" i="1"/>
  <c r="V2048" i="1" s="1"/>
  <c r="U2045" i="1"/>
  <c r="E2045" i="1"/>
  <c r="V2045" i="1" s="1"/>
  <c r="U2039" i="1"/>
  <c r="E2039" i="1"/>
  <c r="V2039" i="1" s="1"/>
  <c r="U2040" i="1"/>
  <c r="E2040" i="1"/>
  <c r="V2040" i="1" s="1"/>
  <c r="U2031" i="1"/>
  <c r="E2031" i="1"/>
  <c r="V2031" i="1" s="1"/>
  <c r="U2030" i="1"/>
  <c r="E2030" i="1"/>
  <c r="V2030" i="1" s="1"/>
  <c r="U2024" i="1"/>
  <c r="E2024" i="1"/>
  <c r="V2024" i="1" s="1"/>
  <c r="U2019" i="1"/>
  <c r="E2019" i="1"/>
  <c r="V2019" i="1" s="1"/>
  <c r="U2016" i="1"/>
  <c r="E2016" i="1"/>
  <c r="V2016" i="1" s="1"/>
  <c r="U2013" i="1"/>
  <c r="E2013" i="1"/>
  <c r="V2013" i="1" s="1"/>
  <c r="U2007" i="1"/>
  <c r="E2007" i="1"/>
  <c r="V2007" i="1" s="1"/>
  <c r="U2008" i="1"/>
  <c r="E2008" i="1"/>
  <c r="V2008" i="1" s="1"/>
  <c r="U2001" i="1"/>
  <c r="E2001" i="1"/>
  <c r="V2001" i="1" s="1"/>
  <c r="U1996" i="1"/>
  <c r="E1996" i="1"/>
  <c r="V1996" i="1" s="1"/>
  <c r="U1994" i="1"/>
  <c r="E1994" i="1"/>
  <c r="V1994" i="1" s="1"/>
  <c r="U1989" i="1"/>
  <c r="E1989" i="1"/>
  <c r="V1989" i="1" s="1"/>
  <c r="U1984" i="1"/>
  <c r="E1984" i="1"/>
  <c r="V1984" i="1" s="1"/>
  <c r="U1981" i="1"/>
  <c r="E1981" i="1"/>
  <c r="V1981" i="1" s="1"/>
  <c r="U1976" i="1"/>
  <c r="E1976" i="1"/>
  <c r="V1976" i="1" s="1"/>
  <c r="U1975" i="1"/>
  <c r="E1975" i="1"/>
  <c r="V1975" i="1" s="1"/>
  <c r="U1967" i="1"/>
  <c r="E1967" i="1"/>
  <c r="V1967" i="1" s="1"/>
  <c r="U1964" i="1"/>
  <c r="E1964" i="1"/>
  <c r="V1964" i="1" s="1"/>
  <c r="U1961" i="1"/>
  <c r="E1961" i="1"/>
  <c r="V1961" i="1" s="1"/>
  <c r="U1956" i="1"/>
  <c r="E1956" i="1"/>
  <c r="V1956" i="1" s="1"/>
  <c r="U1957" i="1"/>
  <c r="E1957" i="1"/>
  <c r="V1957" i="1" s="1"/>
  <c r="U1951" i="1"/>
  <c r="E1951" i="1"/>
  <c r="V1951" i="1" s="1"/>
  <c r="U1944" i="1"/>
  <c r="E1944" i="1"/>
  <c r="V1944" i="1" s="1"/>
  <c r="U1941" i="1"/>
  <c r="E1941" i="1"/>
  <c r="V1941" i="1" s="1"/>
  <c r="U1940" i="1"/>
  <c r="E1940" i="1"/>
  <c r="V1940" i="1" s="1"/>
  <c r="U1933" i="1"/>
  <c r="E1933" i="1"/>
  <c r="V1933" i="1" s="1"/>
  <c r="U1928" i="1"/>
  <c r="E1928" i="1"/>
  <c r="V1928" i="1" s="1"/>
  <c r="U1924" i="1"/>
  <c r="E1924" i="1"/>
  <c r="V1924" i="1" s="1"/>
  <c r="U1919" i="1"/>
  <c r="E1919" i="1"/>
  <c r="V1919" i="1" s="1"/>
  <c r="U1917" i="1"/>
  <c r="E1917" i="1"/>
  <c r="V1917" i="1" s="1"/>
  <c r="U1913" i="1"/>
  <c r="E1913" i="1"/>
  <c r="V1913" i="1" s="1"/>
  <c r="U1911" i="1"/>
  <c r="E1911" i="1"/>
  <c r="V1911" i="1" s="1"/>
  <c r="U1907" i="1"/>
  <c r="E1907" i="1"/>
  <c r="V1907" i="1" s="1"/>
  <c r="U1902" i="1"/>
  <c r="E1902" i="1"/>
  <c r="V1902" i="1" s="1"/>
  <c r="U1897" i="1"/>
  <c r="E1897" i="1"/>
  <c r="V1897" i="1" s="1"/>
  <c r="U1894" i="1"/>
  <c r="E1894" i="1"/>
  <c r="V1894" i="1" s="1"/>
  <c r="U1890" i="1"/>
  <c r="E1890" i="1"/>
  <c r="V1890" i="1" s="1"/>
  <c r="U1885" i="1"/>
  <c r="E1885" i="1"/>
  <c r="V1885" i="1" s="1"/>
  <c r="U1880" i="1"/>
  <c r="E1880" i="1"/>
  <c r="V1880" i="1" s="1"/>
  <c r="U1876" i="1"/>
  <c r="E1876" i="1"/>
  <c r="V1876" i="1" s="1"/>
  <c r="U1873" i="1"/>
  <c r="E1873" i="1"/>
  <c r="V1873" i="1" s="1"/>
  <c r="U1869" i="1"/>
  <c r="E1869" i="1"/>
  <c r="V1869" i="1" s="1"/>
  <c r="F2114" i="1"/>
  <c r="J2114" i="1" s="1"/>
  <c r="V2113" i="1" l="1"/>
  <c r="W1883" i="1"/>
  <c r="AG1883" i="1" s="1"/>
  <c r="B1883" i="1" s="1"/>
  <c r="W1929" i="1"/>
  <c r="W1978" i="1"/>
  <c r="AG1978" i="1" s="1"/>
  <c r="B1978" i="1" s="1"/>
  <c r="W2027" i="1"/>
  <c r="AG2027" i="1" s="1"/>
  <c r="B2027" i="1" s="1"/>
  <c r="W1898" i="1"/>
  <c r="AG1898" i="1" s="1"/>
  <c r="B1898" i="1" s="1"/>
  <c r="W1948" i="1"/>
  <c r="AG1948" i="1" s="1"/>
  <c r="B1948" i="1" s="1"/>
  <c r="W1997" i="1"/>
  <c r="AG1997" i="1" s="1"/>
  <c r="B1997" i="1" s="1"/>
  <c r="W2043" i="1"/>
  <c r="AG2043" i="1" s="1"/>
  <c r="B2043" i="1" s="1"/>
  <c r="W2074" i="1"/>
  <c r="AG2074" i="1" s="1"/>
  <c r="B2074" i="1" s="1"/>
  <c r="W2091" i="1"/>
  <c r="AG2091" i="1" s="1"/>
  <c r="B2091" i="1" s="1"/>
  <c r="W1918" i="1"/>
  <c r="AG1918" i="1" s="1"/>
  <c r="B1918" i="1" s="1"/>
  <c r="W1963" i="1"/>
  <c r="AG1963" i="1" s="1"/>
  <c r="B1963" i="1" s="1"/>
  <c r="W2010" i="1"/>
  <c r="AG2010" i="1" s="1"/>
  <c r="B2010" i="1" s="1"/>
  <c r="W2059" i="1"/>
  <c r="AG2059" i="1" s="1"/>
  <c r="B2059" i="1" s="1"/>
  <c r="W2109" i="1"/>
  <c r="AG2109" i="1" s="1"/>
  <c r="B2109" i="1" s="1"/>
  <c r="W1875" i="1"/>
  <c r="AG1875" i="1" s="1"/>
  <c r="B1875" i="1" s="1"/>
  <c r="W1891" i="1"/>
  <c r="AG1891" i="1" s="1"/>
  <c r="W1906" i="1"/>
  <c r="AG1906" i="1" s="1"/>
  <c r="W1925" i="1"/>
  <c r="AG1925" i="1" s="1"/>
  <c r="W1936" i="1"/>
  <c r="AG1936" i="1" s="1"/>
  <c r="W1955" i="1"/>
  <c r="AG1955" i="1" s="1"/>
  <c r="W1970" i="1"/>
  <c r="AG1970" i="1" s="1"/>
  <c r="W1985" i="1"/>
  <c r="AG1985" i="1" s="1"/>
  <c r="W2004" i="1"/>
  <c r="AG2004" i="1" s="1"/>
  <c r="B2004" i="1" s="1"/>
  <c r="W2020" i="1"/>
  <c r="AG2020" i="1" s="1"/>
  <c r="W2035" i="1"/>
  <c r="AG2035" i="1" s="1"/>
  <c r="W2050" i="1"/>
  <c r="AG2050" i="1" s="1"/>
  <c r="B2050" i="1" s="1"/>
  <c r="W2068" i="1"/>
  <c r="AG2068" i="1" s="1"/>
  <c r="W2084" i="1"/>
  <c r="AG2084" i="1" s="1"/>
  <c r="W2098" i="1"/>
  <c r="AG2098" i="1" s="1"/>
  <c r="W1869" i="1"/>
  <c r="AG1869" i="1" s="1"/>
  <c r="B1869" i="1" s="1"/>
  <c r="W1894" i="1"/>
  <c r="AG1894" i="1" s="1"/>
  <c r="B1894" i="1" s="1"/>
  <c r="W1911" i="1"/>
  <c r="AG1911" i="1" s="1"/>
  <c r="W1924" i="1"/>
  <c r="AG1924" i="1" s="1"/>
  <c r="B1924" i="1" s="1"/>
  <c r="W1941" i="1"/>
  <c r="AG1941" i="1" s="1"/>
  <c r="B1941" i="1" s="1"/>
  <c r="W1951" i="1"/>
  <c r="AG1951" i="1" s="1"/>
  <c r="B1951" i="1" s="1"/>
  <c r="W1956" i="1"/>
  <c r="AG1956" i="1" s="1"/>
  <c r="W1964" i="1"/>
  <c r="AG1964" i="1" s="1"/>
  <c r="B1964" i="1" s="1"/>
  <c r="W1975" i="1"/>
  <c r="AG1975" i="1" s="1"/>
  <c r="W1981" i="1"/>
  <c r="AG1981" i="1" s="1"/>
  <c r="B1981" i="1" s="1"/>
  <c r="W1989" i="1"/>
  <c r="AG1989" i="1" s="1"/>
  <c r="B1989" i="1" s="1"/>
  <c r="W1996" i="1"/>
  <c r="AG1996" i="1" s="1"/>
  <c r="B1996" i="1" s="1"/>
  <c r="W2008" i="1"/>
  <c r="AG2008" i="1" s="1"/>
  <c r="W1876" i="1"/>
  <c r="AG1876" i="1" s="1"/>
  <c r="B1876" i="1" s="1"/>
  <c r="W1885" i="1"/>
  <c r="AG1885" i="1" s="1"/>
  <c r="B1885" i="1" s="1"/>
  <c r="W1902" i="1"/>
  <c r="AG1902" i="1" s="1"/>
  <c r="W1917" i="1"/>
  <c r="AG1917" i="1" s="1"/>
  <c r="B1917" i="1" s="1"/>
  <c r="W1933" i="1"/>
  <c r="AG1933" i="1" s="1"/>
  <c r="B1933" i="1" s="1"/>
  <c r="W2112" i="1"/>
  <c r="AG2112" i="1" s="1"/>
  <c r="B2112" i="1" s="1"/>
  <c r="O2114" i="1"/>
  <c r="R2114" i="1" s="1"/>
  <c r="V2114" i="1" s="1"/>
  <c r="W1871" i="1"/>
  <c r="AG1871" i="1" s="1"/>
  <c r="B1871" i="1" s="1"/>
  <c r="W1879" i="1"/>
  <c r="AG1879" i="1" s="1"/>
  <c r="B1879" i="1" s="1"/>
  <c r="W1886" i="1"/>
  <c r="AG1886" i="1" s="1"/>
  <c r="B1886" i="1" s="1"/>
  <c r="W1895" i="1"/>
  <c r="AG1895" i="1" s="1"/>
  <c r="B1895" i="1" s="1"/>
  <c r="W1903" i="1"/>
  <c r="AG1903" i="1" s="1"/>
  <c r="B1903" i="1" s="1"/>
  <c r="W1910" i="1"/>
  <c r="AG1910" i="1" s="1"/>
  <c r="B1910" i="1" s="1"/>
  <c r="W1920" i="1"/>
  <c r="AG1920" i="1" s="1"/>
  <c r="B1920" i="1" s="1"/>
  <c r="W1926" i="1"/>
  <c r="AG1926" i="1" s="1"/>
  <c r="B1926" i="1" s="1"/>
  <c r="W1934" i="1"/>
  <c r="AG1934" i="1" s="1"/>
  <c r="W1945" i="1"/>
  <c r="AG1945" i="1" s="1"/>
  <c r="B1945" i="1" s="1"/>
  <c r="W1953" i="1"/>
  <c r="AG1953" i="1" s="1"/>
  <c r="B1953" i="1" s="1"/>
  <c r="W1960" i="1"/>
  <c r="AG1960" i="1" s="1"/>
  <c r="B1960" i="1" s="1"/>
  <c r="W1969" i="1"/>
  <c r="AG1969" i="1" s="1"/>
  <c r="B1969" i="1" s="1"/>
  <c r="W1972" i="1"/>
  <c r="AG1972" i="1" s="1"/>
  <c r="W1983" i="1"/>
  <c r="AG1983" i="1" s="1"/>
  <c r="B1983" i="1" s="1"/>
  <c r="W1993" i="1"/>
  <c r="AG1993" i="1" s="1"/>
  <c r="W1999" i="1"/>
  <c r="AG1999" i="1" s="1"/>
  <c r="B1999" i="1" s="1"/>
  <c r="W2005" i="1"/>
  <c r="AG2005" i="1" s="1"/>
  <c r="B2005" i="1" s="1"/>
  <c r="W2015" i="1"/>
  <c r="AG2015" i="1" s="1"/>
  <c r="B2015" i="1" s="1"/>
  <c r="W2023" i="1"/>
  <c r="AG2023" i="1" s="1"/>
  <c r="B2023" i="1" s="1"/>
  <c r="W2033" i="1"/>
  <c r="AG2033" i="1" s="1"/>
  <c r="B2033" i="1" s="1"/>
  <c r="W2038" i="1"/>
  <c r="AG2038" i="1" s="1"/>
  <c r="B2038" i="1" s="1"/>
  <c r="W2049" i="1"/>
  <c r="AG2049" i="1" s="1"/>
  <c r="B2049" i="1" s="1"/>
  <c r="W2055" i="1"/>
  <c r="AG2055" i="1" s="1"/>
  <c r="B2055" i="1" s="1"/>
  <c r="W2061" i="1"/>
  <c r="AG2061" i="1" s="1"/>
  <c r="B2061" i="1" s="1"/>
  <c r="W2069" i="1"/>
  <c r="AG2069" i="1" s="1"/>
  <c r="B2069" i="1" s="1"/>
  <c r="W2080" i="1"/>
  <c r="AG2080" i="1" s="1"/>
  <c r="B2080" i="1" s="1"/>
  <c r="W2088" i="1"/>
  <c r="AG2088" i="1" s="1"/>
  <c r="B2088" i="1" s="1"/>
  <c r="W2095" i="1"/>
  <c r="AG2095" i="1" s="1"/>
  <c r="B2095" i="1" s="1"/>
  <c r="W2104" i="1"/>
  <c r="AG2104" i="1" s="1"/>
  <c r="B2104" i="1" s="1"/>
  <c r="W2110" i="1"/>
  <c r="AG2110" i="1" s="1"/>
  <c r="B2110" i="1" s="1"/>
  <c r="W2013" i="1"/>
  <c r="AG2013" i="1" s="1"/>
  <c r="W2019" i="1"/>
  <c r="AG2019" i="1" s="1"/>
  <c r="W2030" i="1"/>
  <c r="AG2030" i="1" s="1"/>
  <c r="B2030" i="1" s="1"/>
  <c r="W2040" i="1"/>
  <c r="AG2040" i="1" s="1"/>
  <c r="B2040" i="1" s="1"/>
  <c r="W2045" i="1"/>
  <c r="AG2045" i="1" s="1"/>
  <c r="B2045" i="1" s="1"/>
  <c r="W2052" i="1"/>
  <c r="AG2052" i="1" s="1"/>
  <c r="B2052" i="1" s="1"/>
  <c r="W2060" i="1"/>
  <c r="AG2060" i="1" s="1"/>
  <c r="B2060" i="1" s="1"/>
  <c r="W2070" i="1"/>
  <c r="AG2070" i="1" s="1"/>
  <c r="W2078" i="1"/>
  <c r="AG2078" i="1" s="1"/>
  <c r="W2083" i="1"/>
  <c r="AG2083" i="1" s="1"/>
  <c r="B2083" i="1" s="1"/>
  <c r="W2094" i="1"/>
  <c r="AG2094" i="1" s="1"/>
  <c r="W2102" i="1"/>
  <c r="AG2102" i="1" s="1"/>
  <c r="B2102" i="1" s="1"/>
  <c r="W2111" i="1"/>
  <c r="AG2111" i="1" s="1"/>
  <c r="B2111" i="1" s="1"/>
  <c r="W1873" i="1"/>
  <c r="AG1873" i="1" s="1"/>
  <c r="B1873" i="1" s="1"/>
  <c r="W1880" i="1"/>
  <c r="AG1880" i="1" s="1"/>
  <c r="B1880" i="1" s="1"/>
  <c r="W1890" i="1"/>
  <c r="AG1890" i="1" s="1"/>
  <c r="W1897" i="1"/>
  <c r="AG1897" i="1" s="1"/>
  <c r="B1897" i="1" s="1"/>
  <c r="W1907" i="1"/>
  <c r="AG1907" i="1" s="1"/>
  <c r="B1907" i="1" s="1"/>
  <c r="W1913" i="1"/>
  <c r="AG1913" i="1" s="1"/>
  <c r="W1919" i="1"/>
  <c r="AG1919" i="1" s="1"/>
  <c r="B1919" i="1" s="1"/>
  <c r="W1928" i="1"/>
  <c r="AG1928" i="1" s="1"/>
  <c r="B1928" i="1" s="1"/>
  <c r="W1940" i="1"/>
  <c r="AG1940" i="1" s="1"/>
  <c r="W1944" i="1"/>
  <c r="AG1944" i="1" s="1"/>
  <c r="W1957" i="1"/>
  <c r="AG1957" i="1" s="1"/>
  <c r="B1957" i="1" s="1"/>
  <c r="W1961" i="1"/>
  <c r="AG1961" i="1" s="1"/>
  <c r="B1961" i="1" s="1"/>
  <c r="W1967" i="1"/>
  <c r="AG1967" i="1" s="1"/>
  <c r="W1976" i="1"/>
  <c r="AG1976" i="1" s="1"/>
  <c r="B1976" i="1" s="1"/>
  <c r="W1984" i="1"/>
  <c r="AG1984" i="1" s="1"/>
  <c r="W1994" i="1"/>
  <c r="AG1994" i="1" s="1"/>
  <c r="W2001" i="1"/>
  <c r="AG2001" i="1" s="1"/>
  <c r="B2001" i="1" s="1"/>
  <c r="W2007" i="1"/>
  <c r="AG2007" i="1" s="1"/>
  <c r="W2016" i="1"/>
  <c r="AG2016" i="1" s="1"/>
  <c r="B2016" i="1" s="1"/>
  <c r="W2024" i="1"/>
  <c r="AG2024" i="1" s="1"/>
  <c r="W2031" i="1"/>
  <c r="AG2031" i="1" s="1"/>
  <c r="B2031" i="1" s="1"/>
  <c r="W2039" i="1"/>
  <c r="AG2039" i="1" s="1"/>
  <c r="W2048" i="1"/>
  <c r="AG2048" i="1" s="1"/>
  <c r="B2048" i="1" s="1"/>
  <c r="W2058" i="1"/>
  <c r="AG2058" i="1" s="1"/>
  <c r="W2065" i="1"/>
  <c r="AG2065" i="1" s="1"/>
  <c r="B2065" i="1" s="1"/>
  <c r="W2075" i="1"/>
  <c r="AG2075" i="1" s="1"/>
  <c r="W2079" i="1"/>
  <c r="AG2079" i="1" s="1"/>
  <c r="B2079" i="1" s="1"/>
  <c r="W2086" i="1"/>
  <c r="AG2086" i="1" s="1"/>
  <c r="W2096" i="1"/>
  <c r="AG2096" i="1" s="1"/>
  <c r="B2096" i="1" s="1"/>
  <c r="W2103" i="1"/>
  <c r="AG2103" i="1" s="1"/>
  <c r="Y2173" i="1"/>
  <c r="Z2173" i="1"/>
  <c r="AA2173" i="1" s="1"/>
  <c r="AH2173" i="1" s="1"/>
  <c r="AJ2174" i="1"/>
  <c r="C2174" i="1"/>
  <c r="I2174" i="1"/>
  <c r="H2174" i="1" s="1"/>
  <c r="W1874" i="1"/>
  <c r="W1884" i="1"/>
  <c r="W1889" i="1"/>
  <c r="W1899" i="1"/>
  <c r="W1905" i="1"/>
  <c r="W1914" i="1"/>
  <c r="W1922" i="1"/>
  <c r="W1932" i="1"/>
  <c r="W1937" i="1"/>
  <c r="W1946" i="1"/>
  <c r="W1952" i="1"/>
  <c r="W1958" i="1"/>
  <c r="W1971" i="1"/>
  <c r="W1979" i="1"/>
  <c r="W1987" i="1"/>
  <c r="W1992" i="1"/>
  <c r="W2006" i="1"/>
  <c r="W2012" i="1"/>
  <c r="W2018" i="1"/>
  <c r="W2026" i="1"/>
  <c r="W2034" i="1"/>
  <c r="W2041" i="1"/>
  <c r="W2051" i="1"/>
  <c r="W2056" i="1"/>
  <c r="W2063" i="1"/>
  <c r="W2073" i="1"/>
  <c r="W2082" i="1"/>
  <c r="W2090" i="1"/>
  <c r="W2099" i="1"/>
  <c r="W2106" i="1"/>
  <c r="E2173" i="1"/>
  <c r="AB2176" i="1"/>
  <c r="W2067" i="1"/>
  <c r="W2092" i="1"/>
  <c r="W2107" i="1"/>
  <c r="W1877" i="1"/>
  <c r="W1882" i="1"/>
  <c r="W1892" i="1"/>
  <c r="W1900" i="1"/>
  <c r="W1909" i="1"/>
  <c r="W1915" i="1"/>
  <c r="W1923" i="1"/>
  <c r="W1931" i="1"/>
  <c r="W1939" i="1"/>
  <c r="W1947" i="1"/>
  <c r="W1954" i="1"/>
  <c r="W1966" i="1"/>
  <c r="W1973" i="1"/>
  <c r="W1980" i="1"/>
  <c r="W1990" i="1"/>
  <c r="W1995" i="1"/>
  <c r="W2002" i="1"/>
  <c r="W2011" i="1"/>
  <c r="W2021" i="1"/>
  <c r="W2028" i="1"/>
  <c r="W2036" i="1"/>
  <c r="W2046" i="1"/>
  <c r="W2053" i="1"/>
  <c r="W2062" i="1"/>
  <c r="W2072" i="1"/>
  <c r="W2081" i="1"/>
  <c r="W2097" i="1"/>
  <c r="G2116" i="1"/>
  <c r="AC2116" i="1"/>
  <c r="AE2116" i="1" s="1"/>
  <c r="AG1929" i="1"/>
  <c r="B1929" i="1" s="1"/>
  <c r="F2115" i="1"/>
  <c r="J2115" i="1" s="1"/>
  <c r="T2112" i="1"/>
  <c r="AF2112" i="1" s="1"/>
  <c r="S2113" i="1"/>
  <c r="W1870" i="1"/>
  <c r="W1878" i="1"/>
  <c r="W1888" i="1"/>
  <c r="W1893" i="1"/>
  <c r="W1901" i="1"/>
  <c r="W1908" i="1"/>
  <c r="W1916" i="1"/>
  <c r="W1927" i="1"/>
  <c r="W1935" i="1"/>
  <c r="W1943" i="1"/>
  <c r="W1949" i="1"/>
  <c r="W1959" i="1"/>
  <c r="W1965" i="1"/>
  <c r="W1974" i="1"/>
  <c r="W1982" i="1"/>
  <c r="W1991" i="1"/>
  <c r="W2000" i="1"/>
  <c r="W2003" i="1"/>
  <c r="W2014" i="1"/>
  <c r="W2025" i="1"/>
  <c r="W2029" i="1"/>
  <c r="W2037" i="1"/>
  <c r="W2044" i="1"/>
  <c r="W2057" i="1"/>
  <c r="W2064" i="1"/>
  <c r="W2071" i="1"/>
  <c r="W2077" i="1"/>
  <c r="W2087" i="1"/>
  <c r="W2093" i="1"/>
  <c r="W2105" i="1"/>
  <c r="W2108" i="1"/>
  <c r="M2117" i="1"/>
  <c r="N2117" i="1" s="1"/>
  <c r="P2117" i="1"/>
  <c r="Q2117" i="1"/>
  <c r="L2118" i="1"/>
  <c r="K2174" i="1"/>
  <c r="X2174" i="1"/>
  <c r="A2175" i="1"/>
  <c r="W2085" i="1"/>
  <c r="W2100" i="1"/>
  <c r="W1872" i="1"/>
  <c r="W1881" i="1"/>
  <c r="W1887" i="1"/>
  <c r="W1896" i="1"/>
  <c r="W1904" i="1"/>
  <c r="W1912" i="1"/>
  <c r="W1921" i="1"/>
  <c r="W1930" i="1"/>
  <c r="W1938" i="1"/>
  <c r="W1942" i="1"/>
  <c r="W1950" i="1"/>
  <c r="W1962" i="1"/>
  <c r="W1968" i="1"/>
  <c r="W1977" i="1"/>
  <c r="W1986" i="1"/>
  <c r="W1988" i="1"/>
  <c r="W1998" i="1"/>
  <c r="W2009" i="1"/>
  <c r="W2017" i="1"/>
  <c r="W2022" i="1"/>
  <c r="W2032" i="1"/>
  <c r="W2042" i="1"/>
  <c r="W2047" i="1"/>
  <c r="W2054" i="1"/>
  <c r="W2066" i="1"/>
  <c r="W2076" i="1"/>
  <c r="W2089" i="1"/>
  <c r="W2101" i="1"/>
  <c r="B1993" i="1" l="1"/>
  <c r="O2115" i="1"/>
  <c r="R2115" i="1" s="1"/>
  <c r="V2115" i="1" s="1"/>
  <c r="AG2076" i="1"/>
  <c r="AG1977" i="1"/>
  <c r="B1977" i="1" s="1"/>
  <c r="AG2101" i="1"/>
  <c r="Y2174" i="1"/>
  <c r="C2175" i="1"/>
  <c r="Z2174" i="1"/>
  <c r="AA2174" i="1" s="1"/>
  <c r="AH2174" i="1" s="1"/>
  <c r="AJ2175" i="1"/>
  <c r="I2175" i="1"/>
  <c r="H2175" i="1" s="1"/>
  <c r="M2118" i="1"/>
  <c r="N2118" i="1" s="1"/>
  <c r="P2118" i="1"/>
  <c r="Q2118" i="1"/>
  <c r="L2119" i="1"/>
  <c r="AG2064" i="1"/>
  <c r="AG1965" i="1"/>
  <c r="B1965" i="1" s="1"/>
  <c r="AG1901" i="1"/>
  <c r="AG2081" i="1"/>
  <c r="B2081" i="1" s="1"/>
  <c r="AG2046" i="1"/>
  <c r="B2046" i="1" s="1"/>
  <c r="AG2011" i="1"/>
  <c r="B2011" i="1" s="1"/>
  <c r="AG1980" i="1"/>
  <c r="AG1947" i="1"/>
  <c r="B1947" i="1" s="1"/>
  <c r="AG1915" i="1"/>
  <c r="B1915" i="1" s="1"/>
  <c r="AG1882" i="1"/>
  <c r="B1882" i="1" s="1"/>
  <c r="AG2092" i="1"/>
  <c r="B2092" i="1" s="1"/>
  <c r="AG2082" i="1"/>
  <c r="B2082" i="1" s="1"/>
  <c r="AG2051" i="1"/>
  <c r="B2051" i="1" s="1"/>
  <c r="AG2018" i="1"/>
  <c r="B2018" i="1" s="1"/>
  <c r="AG1987" i="1"/>
  <c r="B1987" i="1" s="1"/>
  <c r="AG1952" i="1"/>
  <c r="B1952" i="1" s="1"/>
  <c r="AG1922" i="1"/>
  <c r="B1922" i="1" s="1"/>
  <c r="AG1889" i="1"/>
  <c r="B1889" i="1" s="1"/>
  <c r="E2174" i="1"/>
  <c r="AG2042" i="1"/>
  <c r="AG1912" i="1"/>
  <c r="B1912" i="1" s="1"/>
  <c r="A2176" i="1"/>
  <c r="X2175" i="1"/>
  <c r="K2175" i="1"/>
  <c r="AG2054" i="1"/>
  <c r="B2054" i="1" s="1"/>
  <c r="AG2022" i="1"/>
  <c r="AG1988" i="1"/>
  <c r="B1988" i="1" s="1"/>
  <c r="AG1962" i="1"/>
  <c r="B1962" i="1" s="1"/>
  <c r="AG1930" i="1"/>
  <c r="AG1896" i="1"/>
  <c r="B1896" i="1" s="1"/>
  <c r="AG2100" i="1"/>
  <c r="AG2093" i="1"/>
  <c r="B2093" i="1" s="1"/>
  <c r="AG2029" i="1"/>
  <c r="AG2000" i="1"/>
  <c r="B2000" i="1" s="1"/>
  <c r="AG1935" i="1"/>
  <c r="AG1870" i="1"/>
  <c r="AG2089" i="1"/>
  <c r="B2089" i="1" s="1"/>
  <c r="AG2047" i="1"/>
  <c r="B2047" i="1" s="1"/>
  <c r="AG2017" i="1"/>
  <c r="B2017" i="1" s="1"/>
  <c r="AG1986" i="1"/>
  <c r="AG1950" i="1"/>
  <c r="AG1921" i="1"/>
  <c r="B1921" i="1" s="1"/>
  <c r="AG1887" i="1"/>
  <c r="B1887" i="1" s="1"/>
  <c r="AG2085" i="1"/>
  <c r="B2085" i="1" s="1"/>
  <c r="AG2087" i="1"/>
  <c r="B2087" i="1" s="1"/>
  <c r="AG2057" i="1"/>
  <c r="B2057" i="1" s="1"/>
  <c r="AG2025" i="1"/>
  <c r="AG1991" i="1"/>
  <c r="B1991" i="1" s="1"/>
  <c r="AG1959" i="1"/>
  <c r="B1959" i="1" s="1"/>
  <c r="AG1927" i="1"/>
  <c r="B1927" i="1" s="1"/>
  <c r="AG1893" i="1"/>
  <c r="T2113" i="1"/>
  <c r="AF2113" i="1" s="1"/>
  <c r="S2114" i="1"/>
  <c r="U2113" i="1"/>
  <c r="W2113" i="1" s="1"/>
  <c r="AG2072" i="1"/>
  <c r="B2072" i="1" s="1"/>
  <c r="AG2036" i="1"/>
  <c r="B2036" i="1" s="1"/>
  <c r="AG2002" i="1"/>
  <c r="B2002" i="1" s="1"/>
  <c r="AG1973" i="1"/>
  <c r="B1973" i="1" s="1"/>
  <c r="AG1939" i="1"/>
  <c r="B1939" i="1" s="1"/>
  <c r="AG1909" i="1"/>
  <c r="B1909" i="1" s="1"/>
  <c r="AG1877" i="1"/>
  <c r="B1877" i="1" s="1"/>
  <c r="AG2067" i="1"/>
  <c r="B2067" i="1" s="1"/>
  <c r="AG2106" i="1"/>
  <c r="B2106" i="1" s="1"/>
  <c r="AG2073" i="1"/>
  <c r="B2073" i="1" s="1"/>
  <c r="AG2041" i="1"/>
  <c r="B2041" i="1" s="1"/>
  <c r="AG2012" i="1"/>
  <c r="B2012" i="1" s="1"/>
  <c r="AG1979" i="1"/>
  <c r="AG1946" i="1"/>
  <c r="B1946" i="1" s="1"/>
  <c r="AG1914" i="1"/>
  <c r="AG1884" i="1"/>
  <c r="B1884" i="1" s="1"/>
  <c r="B1934" i="1"/>
  <c r="AG1942" i="1"/>
  <c r="B1942" i="1" s="1"/>
  <c r="AG2044" i="1"/>
  <c r="B2044" i="1" s="1"/>
  <c r="F2116" i="1"/>
  <c r="J2116" i="1" s="1"/>
  <c r="AG2062" i="1"/>
  <c r="B2062" i="1" s="1"/>
  <c r="AG2028" i="1"/>
  <c r="AG1995" i="1"/>
  <c r="B1995" i="1" s="1"/>
  <c r="AG1966" i="1"/>
  <c r="B1966" i="1" s="1"/>
  <c r="AG1931" i="1"/>
  <c r="B1931" i="1" s="1"/>
  <c r="AG1900" i="1"/>
  <c r="B1900" i="1" s="1"/>
  <c r="AG2099" i="1"/>
  <c r="B2099" i="1" s="1"/>
  <c r="AG2063" i="1"/>
  <c r="B2063" i="1" s="1"/>
  <c r="AG2034" i="1"/>
  <c r="B2034" i="1" s="1"/>
  <c r="AG2006" i="1"/>
  <c r="B2006" i="1" s="1"/>
  <c r="AG1971" i="1"/>
  <c r="AG1937" i="1"/>
  <c r="AG1905" i="1"/>
  <c r="B1905" i="1" s="1"/>
  <c r="AG1874" i="1"/>
  <c r="B1874" i="1" s="1"/>
  <c r="AG2009" i="1"/>
  <c r="B2009" i="1" s="1"/>
  <c r="AG1881" i="1"/>
  <c r="AG2108" i="1"/>
  <c r="B2108" i="1" s="1"/>
  <c r="AG2077" i="1"/>
  <c r="B2077" i="1" s="1"/>
  <c r="AG2014" i="1"/>
  <c r="B2014" i="1" s="1"/>
  <c r="AG1982" i="1"/>
  <c r="AG1949" i="1"/>
  <c r="B1949" i="1" s="1"/>
  <c r="AG1916" i="1"/>
  <c r="AG1888" i="1"/>
  <c r="AG2066" i="1"/>
  <c r="B2066" i="1" s="1"/>
  <c r="AG2032" i="1"/>
  <c r="AG1998" i="1"/>
  <c r="B1998" i="1" s="1"/>
  <c r="AG1968" i="1"/>
  <c r="B1968" i="1" s="1"/>
  <c r="AG1938" i="1"/>
  <c r="B1938" i="1" s="1"/>
  <c r="AG1904" i="1"/>
  <c r="B1904" i="1" s="1"/>
  <c r="AG1872" i="1"/>
  <c r="B1872" i="1" s="1"/>
  <c r="AC2117" i="1"/>
  <c r="AE2117" i="1" s="1"/>
  <c r="G2117" i="1"/>
  <c r="AG2105" i="1"/>
  <c r="AG2071" i="1"/>
  <c r="B2071" i="1" s="1"/>
  <c r="AG2037" i="1"/>
  <c r="B2037" i="1" s="1"/>
  <c r="AG2003" i="1"/>
  <c r="B2003" i="1" s="1"/>
  <c r="AG1974" i="1"/>
  <c r="B1974" i="1" s="1"/>
  <c r="AG1943" i="1"/>
  <c r="AG1908" i="1"/>
  <c r="B1908" i="1" s="1"/>
  <c r="AG1878" i="1"/>
  <c r="B1878" i="1" s="1"/>
  <c r="B2098" i="1"/>
  <c r="B2084" i="1"/>
  <c r="B2068" i="1"/>
  <c r="B2035" i="1"/>
  <c r="B2020" i="1"/>
  <c r="B1985" i="1"/>
  <c r="B1970" i="1"/>
  <c r="B1955" i="1"/>
  <c r="B1936" i="1"/>
  <c r="B1925" i="1"/>
  <c r="B1906" i="1"/>
  <c r="B1891" i="1"/>
  <c r="B2070" i="1"/>
  <c r="B2008" i="1"/>
  <c r="AG2097" i="1"/>
  <c r="B2097" i="1" s="1"/>
  <c r="AG2053" i="1"/>
  <c r="AG2021" i="1"/>
  <c r="B2021" i="1" s="1"/>
  <c r="AG1990" i="1"/>
  <c r="B1990" i="1" s="1"/>
  <c r="AG1954" i="1"/>
  <c r="B1954" i="1" s="1"/>
  <c r="AG1923" i="1"/>
  <c r="AG1892" i="1"/>
  <c r="B1892" i="1" s="1"/>
  <c r="AG2107" i="1"/>
  <c r="B2107" i="1" s="1"/>
  <c r="AB2177" i="1"/>
  <c r="AG2090" i="1"/>
  <c r="B2090" i="1" s="1"/>
  <c r="AG2056" i="1"/>
  <c r="AG2026" i="1"/>
  <c r="AG1992" i="1"/>
  <c r="B1992" i="1" s="1"/>
  <c r="AG1958" i="1"/>
  <c r="AG1932" i="1"/>
  <c r="B1932" i="1" s="1"/>
  <c r="AG1899" i="1"/>
  <c r="B1984" i="1"/>
  <c r="B1944" i="1"/>
  <c r="B1913" i="1"/>
  <c r="B1890" i="1"/>
  <c r="B2094" i="1"/>
  <c r="B2019" i="1"/>
  <c r="B1975" i="1"/>
  <c r="B1911" i="1"/>
  <c r="B1972" i="1"/>
  <c r="B2103" i="1"/>
  <c r="B2086" i="1"/>
  <c r="B2075" i="1"/>
  <c r="B2058" i="1"/>
  <c r="B2039" i="1"/>
  <c r="B2024" i="1"/>
  <c r="B2007" i="1"/>
  <c r="B1994" i="1"/>
  <c r="B1967" i="1"/>
  <c r="B1940" i="1"/>
  <c r="B2078" i="1"/>
  <c r="B2013" i="1"/>
  <c r="B1956" i="1"/>
  <c r="B1902" i="1"/>
  <c r="O2116" i="1" l="1"/>
  <c r="R2116" i="1" s="1"/>
  <c r="V2116" i="1" s="1"/>
  <c r="T2114" i="1"/>
  <c r="AF2114" i="1" s="1"/>
  <c r="S2115" i="1"/>
  <c r="U2114" i="1"/>
  <c r="W2114" i="1" s="1"/>
  <c r="X2176" i="1"/>
  <c r="A2177" i="1"/>
  <c r="K2176" i="1"/>
  <c r="AC2118" i="1"/>
  <c r="AE2118" i="1" s="1"/>
  <c r="G2118" i="1"/>
  <c r="B2105" i="1"/>
  <c r="B1916" i="1"/>
  <c r="B1982" i="1"/>
  <c r="B1881" i="1"/>
  <c r="B1971" i="1"/>
  <c r="B1914" i="1"/>
  <c r="B1979" i="1"/>
  <c r="B1986" i="1"/>
  <c r="M2119" i="1"/>
  <c r="N2119" i="1" s="1"/>
  <c r="P2119" i="1"/>
  <c r="Q2119" i="1"/>
  <c r="L2120" i="1"/>
  <c r="E2175" i="1"/>
  <c r="B2056" i="1"/>
  <c r="AB2178" i="1"/>
  <c r="F2117" i="1"/>
  <c r="O2117" i="1" s="1"/>
  <c r="R2117" i="1" s="1"/>
  <c r="V2117" i="1" s="1"/>
  <c r="B1870" i="1"/>
  <c r="B2022" i="1"/>
  <c r="B1899" i="1"/>
  <c r="B1958" i="1"/>
  <c r="B2026" i="1"/>
  <c r="B1923" i="1"/>
  <c r="B2053" i="1"/>
  <c r="B1943" i="1"/>
  <c r="B2032" i="1"/>
  <c r="B1888" i="1"/>
  <c r="B1937" i="1"/>
  <c r="B2028" i="1"/>
  <c r="AG2113" i="1"/>
  <c r="B2113" i="1" s="1"/>
  <c r="B1893" i="1"/>
  <c r="B2025" i="1"/>
  <c r="B1950" i="1"/>
  <c r="B1935" i="1"/>
  <c r="B2029" i="1"/>
  <c r="B2100" i="1"/>
  <c r="B1930" i="1"/>
  <c r="AJ2176" i="1"/>
  <c r="Y2175" i="1"/>
  <c r="Z2175" i="1"/>
  <c r="AA2175" i="1" s="1"/>
  <c r="AH2175" i="1" s="1"/>
  <c r="C2176" i="1"/>
  <c r="I2176" i="1"/>
  <c r="H2176" i="1" s="1"/>
  <c r="B2042" i="1"/>
  <c r="B1980" i="1"/>
  <c r="B1901" i="1"/>
  <c r="B2064" i="1"/>
  <c r="B2101" i="1"/>
  <c r="B2076" i="1"/>
  <c r="J2117" i="1" l="1"/>
  <c r="E2176" i="1"/>
  <c r="AB2179" i="1"/>
  <c r="Y2176" i="1"/>
  <c r="Z2176" i="1"/>
  <c r="AA2176" i="1" s="1"/>
  <c r="AH2176" i="1" s="1"/>
  <c r="AJ2177" i="1"/>
  <c r="I2177" i="1"/>
  <c r="H2177" i="1" s="1"/>
  <c r="C2177" i="1"/>
  <c r="F2118" i="1"/>
  <c r="O2118" i="1" s="1"/>
  <c r="R2118" i="1" s="1"/>
  <c r="V2118" i="1" s="1"/>
  <c r="AC2119" i="1"/>
  <c r="AE2119" i="1" s="1"/>
  <c r="G2119" i="1"/>
  <c r="AG2114" i="1"/>
  <c r="B2114" i="1" s="1"/>
  <c r="M2120" i="1"/>
  <c r="N2120" i="1" s="1"/>
  <c r="P2120" i="1"/>
  <c r="Q2120" i="1"/>
  <c r="L2121" i="1"/>
  <c r="X2177" i="1"/>
  <c r="K2177" i="1"/>
  <c r="A2178" i="1"/>
  <c r="T2115" i="1"/>
  <c r="AF2115" i="1" s="1"/>
  <c r="S2116" i="1"/>
  <c r="U2115" i="1"/>
  <c r="W2115" i="1" s="1"/>
  <c r="J2118" i="1" l="1"/>
  <c r="AG2115" i="1"/>
  <c r="B2115" i="1" s="1"/>
  <c r="A2179" i="1"/>
  <c r="X2178" i="1"/>
  <c r="K2178" i="1"/>
  <c r="M2121" i="1"/>
  <c r="N2121" i="1" s="1"/>
  <c r="P2121" i="1"/>
  <c r="Q2121" i="1"/>
  <c r="L2122" i="1"/>
  <c r="F2119" i="1"/>
  <c r="O2119" i="1" s="1"/>
  <c r="R2119" i="1" s="1"/>
  <c r="V2119" i="1" s="1"/>
  <c r="AB2180" i="1"/>
  <c r="T2116" i="1"/>
  <c r="AF2116" i="1" s="1"/>
  <c r="S2117" i="1"/>
  <c r="U2116" i="1"/>
  <c r="W2116" i="1" s="1"/>
  <c r="Y2177" i="1"/>
  <c r="C2178" i="1"/>
  <c r="Z2177" i="1"/>
  <c r="AA2177" i="1" s="1"/>
  <c r="AH2177" i="1" s="1"/>
  <c r="AJ2178" i="1"/>
  <c r="I2178" i="1"/>
  <c r="H2178" i="1" s="1"/>
  <c r="AC2120" i="1"/>
  <c r="AE2120" i="1" s="1"/>
  <c r="G2120" i="1"/>
  <c r="E2177" i="1"/>
  <c r="J2119" i="1" l="1"/>
  <c r="AC2121" i="1"/>
  <c r="AE2121" i="1" s="1"/>
  <c r="G2121" i="1"/>
  <c r="X2179" i="1"/>
  <c r="A2180" i="1"/>
  <c r="K2179" i="1"/>
  <c r="T2117" i="1"/>
  <c r="AF2117" i="1" s="1"/>
  <c r="S2118" i="1"/>
  <c r="U2117" i="1"/>
  <c r="W2117" i="1" s="1"/>
  <c r="M2122" i="1"/>
  <c r="N2122" i="1" s="1"/>
  <c r="P2122" i="1"/>
  <c r="Q2122" i="1"/>
  <c r="L2123" i="1"/>
  <c r="F2120" i="1"/>
  <c r="J2120" i="1" s="1"/>
  <c r="AB2181" i="1"/>
  <c r="E2178" i="1"/>
  <c r="AG2116" i="1"/>
  <c r="B2116" i="1" s="1"/>
  <c r="AJ2179" i="1"/>
  <c r="Y2178" i="1"/>
  <c r="Z2178" i="1"/>
  <c r="AA2178" i="1" s="1"/>
  <c r="AH2178" i="1" s="1"/>
  <c r="C2179" i="1"/>
  <c r="I2179" i="1"/>
  <c r="H2179" i="1" s="1"/>
  <c r="O2120" i="1" l="1"/>
  <c r="R2120" i="1" s="1"/>
  <c r="V2120" i="1" s="1"/>
  <c r="AB2182" i="1"/>
  <c r="E2179" i="1"/>
  <c r="M2123" i="1"/>
  <c r="N2123" i="1" s="1"/>
  <c r="P2123" i="1"/>
  <c r="Q2123" i="1"/>
  <c r="L2124" i="1"/>
  <c r="F2121" i="1"/>
  <c r="J2121" i="1" s="1"/>
  <c r="AG2117" i="1"/>
  <c r="B2117" i="1" s="1"/>
  <c r="T2118" i="1"/>
  <c r="AF2118" i="1" s="1"/>
  <c r="S2119" i="1"/>
  <c r="U2118" i="1"/>
  <c r="W2118" i="1" s="1"/>
  <c r="K2180" i="1"/>
  <c r="A2181" i="1"/>
  <c r="X2180" i="1"/>
  <c r="AC2122" i="1"/>
  <c r="AE2122" i="1" s="1"/>
  <c r="G2122" i="1"/>
  <c r="C2180" i="1"/>
  <c r="Y2179" i="1"/>
  <c r="Z2179" i="1"/>
  <c r="AA2179" i="1" s="1"/>
  <c r="AH2179" i="1" s="1"/>
  <c r="AJ2180" i="1"/>
  <c r="I2180" i="1"/>
  <c r="H2180" i="1" s="1"/>
  <c r="AG2118" i="1" l="1"/>
  <c r="B2118" i="1" s="1"/>
  <c r="AJ2181" i="1"/>
  <c r="Y2180" i="1"/>
  <c r="I2181" i="1"/>
  <c r="H2181" i="1" s="1"/>
  <c r="Z2180" i="1"/>
  <c r="AA2180" i="1" s="1"/>
  <c r="AH2180" i="1" s="1"/>
  <c r="C2181" i="1"/>
  <c r="T2119" i="1"/>
  <c r="AF2119" i="1" s="1"/>
  <c r="S2120" i="1"/>
  <c r="U2119" i="1"/>
  <c r="W2119" i="1" s="1"/>
  <c r="M2124" i="1"/>
  <c r="N2124" i="1" s="1"/>
  <c r="P2124" i="1"/>
  <c r="Q2124" i="1"/>
  <c r="L2125" i="1"/>
  <c r="E2180" i="1"/>
  <c r="F2122" i="1"/>
  <c r="J2122" i="1" s="1"/>
  <c r="K2181" i="1"/>
  <c r="X2181" i="1"/>
  <c r="A2182" i="1"/>
  <c r="O2121" i="1"/>
  <c r="R2121" i="1" s="1"/>
  <c r="V2121" i="1" s="1"/>
  <c r="AB2183" i="1"/>
  <c r="AC2123" i="1"/>
  <c r="AE2123" i="1" s="1"/>
  <c r="G2123" i="1"/>
  <c r="AJ2182" i="1" l="1"/>
  <c r="I2182" i="1"/>
  <c r="H2182" i="1" s="1"/>
  <c r="Y2181" i="1"/>
  <c r="C2182" i="1"/>
  <c r="Z2181" i="1"/>
  <c r="AA2181" i="1" s="1"/>
  <c r="AH2181" i="1" s="1"/>
  <c r="X2182" i="1"/>
  <c r="K2182" i="1"/>
  <c r="A2183" i="1"/>
  <c r="O2122" i="1"/>
  <c r="R2122" i="1" s="1"/>
  <c r="V2122" i="1" s="1"/>
  <c r="T2120" i="1"/>
  <c r="AF2120" i="1" s="1"/>
  <c r="S2121" i="1"/>
  <c r="U2120" i="1"/>
  <c r="W2120" i="1" s="1"/>
  <c r="AB2184" i="1"/>
  <c r="AC2124" i="1"/>
  <c r="AE2124" i="1" s="1"/>
  <c r="G2124" i="1"/>
  <c r="F2123" i="1"/>
  <c r="J2123" i="1" s="1"/>
  <c r="M2125" i="1"/>
  <c r="N2125" i="1" s="1"/>
  <c r="P2125" i="1"/>
  <c r="Q2125" i="1"/>
  <c r="L2126" i="1"/>
  <c r="AG2119" i="1"/>
  <c r="B2119" i="1" s="1"/>
  <c r="E2181" i="1"/>
  <c r="AG2120" i="1" l="1"/>
  <c r="B2120" i="1" s="1"/>
  <c r="A2184" i="1"/>
  <c r="K2183" i="1"/>
  <c r="X2183" i="1"/>
  <c r="AC2125" i="1"/>
  <c r="AE2125" i="1" s="1"/>
  <c r="G2125" i="1"/>
  <c r="F2124" i="1"/>
  <c r="O2124" i="1" s="1"/>
  <c r="R2124" i="1" s="1"/>
  <c r="V2124" i="1" s="1"/>
  <c r="T2121" i="1"/>
  <c r="AF2121" i="1" s="1"/>
  <c r="S2122" i="1"/>
  <c r="U2121" i="1"/>
  <c r="W2121" i="1" s="1"/>
  <c r="M2126" i="1"/>
  <c r="N2126" i="1" s="1"/>
  <c r="P2126" i="1"/>
  <c r="Q2126" i="1"/>
  <c r="L2127" i="1"/>
  <c r="O2123" i="1"/>
  <c r="R2123" i="1" s="1"/>
  <c r="V2123" i="1" s="1"/>
  <c r="E2182" i="1"/>
  <c r="AB2185" i="1"/>
  <c r="Z2182" i="1"/>
  <c r="AA2182" i="1" s="1"/>
  <c r="AH2182" i="1" s="1"/>
  <c r="AJ2183" i="1"/>
  <c r="C2183" i="1"/>
  <c r="I2183" i="1"/>
  <c r="H2183" i="1" s="1"/>
  <c r="Y2182" i="1"/>
  <c r="J2124" i="1" l="1"/>
  <c r="M2127" i="1"/>
  <c r="N2127" i="1" s="1"/>
  <c r="P2127" i="1"/>
  <c r="Q2127" i="1"/>
  <c r="L2128" i="1"/>
  <c r="AG2121" i="1"/>
  <c r="B2121" i="1" s="1"/>
  <c r="C2184" i="1"/>
  <c r="Y2183" i="1"/>
  <c r="Z2183" i="1"/>
  <c r="AA2183" i="1" s="1"/>
  <c r="AH2183" i="1" s="1"/>
  <c r="AJ2184" i="1"/>
  <c r="I2184" i="1"/>
  <c r="H2184" i="1" s="1"/>
  <c r="AB2186" i="1"/>
  <c r="T2122" i="1"/>
  <c r="AF2122" i="1" s="1"/>
  <c r="S2123" i="1"/>
  <c r="U2122" i="1"/>
  <c r="W2122" i="1" s="1"/>
  <c r="E2183" i="1"/>
  <c r="F2125" i="1"/>
  <c r="O2125" i="1" s="1"/>
  <c r="R2125" i="1" s="1"/>
  <c r="V2125" i="1" s="1"/>
  <c r="AC2126" i="1"/>
  <c r="AE2126" i="1" s="1"/>
  <c r="G2126" i="1"/>
  <c r="K2184" i="1"/>
  <c r="X2184" i="1"/>
  <c r="A2185" i="1"/>
  <c r="F2126" i="1" l="1"/>
  <c r="O2126" i="1" s="1"/>
  <c r="R2126" i="1" s="1"/>
  <c r="V2126" i="1" s="1"/>
  <c r="J2125" i="1"/>
  <c r="AG2122" i="1"/>
  <c r="B2122" i="1" s="1"/>
  <c r="AB2187" i="1"/>
  <c r="AC2127" i="1"/>
  <c r="AE2127" i="1" s="1"/>
  <c r="G2127" i="1"/>
  <c r="T2123" i="1"/>
  <c r="AF2123" i="1" s="1"/>
  <c r="S2124" i="1"/>
  <c r="U2123" i="1"/>
  <c r="W2123" i="1" s="1"/>
  <c r="E2184" i="1"/>
  <c r="M2128" i="1"/>
  <c r="N2128" i="1" s="1"/>
  <c r="P2128" i="1"/>
  <c r="Q2128" i="1"/>
  <c r="L2129" i="1"/>
  <c r="X2185" i="1"/>
  <c r="A2186" i="1"/>
  <c r="K2185" i="1"/>
  <c r="Y2184" i="1"/>
  <c r="C2185" i="1"/>
  <c r="Z2184" i="1"/>
  <c r="AA2184" i="1" s="1"/>
  <c r="AH2184" i="1" s="1"/>
  <c r="I2185" i="1"/>
  <c r="H2185" i="1" s="1"/>
  <c r="AJ2185" i="1"/>
  <c r="J2126" i="1" l="1"/>
  <c r="Y2185" i="1"/>
  <c r="Z2185" i="1"/>
  <c r="AA2185" i="1" s="1"/>
  <c r="AH2185" i="1" s="1"/>
  <c r="AJ2186" i="1"/>
  <c r="I2186" i="1"/>
  <c r="H2186" i="1" s="1"/>
  <c r="C2186" i="1"/>
  <c r="AC2128" i="1"/>
  <c r="AE2128" i="1" s="1"/>
  <c r="G2128" i="1"/>
  <c r="F2127" i="1"/>
  <c r="J2127" i="1" s="1"/>
  <c r="E2185" i="1"/>
  <c r="M2129" i="1"/>
  <c r="N2129" i="1" s="1"/>
  <c r="P2129" i="1"/>
  <c r="Q2129" i="1"/>
  <c r="L2130" i="1"/>
  <c r="AG2123" i="1"/>
  <c r="K2186" i="1"/>
  <c r="X2186" i="1"/>
  <c r="A2187" i="1"/>
  <c r="T2124" i="1"/>
  <c r="AF2124" i="1" s="1"/>
  <c r="S2125" i="1"/>
  <c r="U2124" i="1"/>
  <c r="W2124" i="1" s="1"/>
  <c r="AB2188" i="1"/>
  <c r="O2127" i="1" l="1"/>
  <c r="R2127" i="1" s="1"/>
  <c r="V2127" i="1" s="1"/>
  <c r="T2125" i="1"/>
  <c r="AF2125" i="1" s="1"/>
  <c r="S2126" i="1"/>
  <c r="U2125" i="1"/>
  <c r="W2125" i="1" s="1"/>
  <c r="M2130" i="1"/>
  <c r="N2130" i="1" s="1"/>
  <c r="P2130" i="1"/>
  <c r="Q2130" i="1"/>
  <c r="L2131" i="1"/>
  <c r="AG2124" i="1"/>
  <c r="AJ2187" i="1"/>
  <c r="Y2186" i="1"/>
  <c r="Z2186" i="1"/>
  <c r="AA2186" i="1" s="1"/>
  <c r="AH2186" i="1" s="1"/>
  <c r="C2187" i="1"/>
  <c r="I2187" i="1"/>
  <c r="H2187" i="1" s="1"/>
  <c r="AB2189" i="1"/>
  <c r="X2187" i="1"/>
  <c r="K2187" i="1"/>
  <c r="A2188" i="1"/>
  <c r="B2123" i="1"/>
  <c r="E2186" i="1"/>
  <c r="AC2129" i="1"/>
  <c r="AE2129" i="1" s="1"/>
  <c r="G2129" i="1"/>
  <c r="F2128" i="1"/>
  <c r="J2128" i="1" s="1"/>
  <c r="F2129" i="1" l="1"/>
  <c r="O2129" i="1" s="1"/>
  <c r="R2129" i="1" s="1"/>
  <c r="V2129" i="1" s="1"/>
  <c r="X2188" i="1"/>
  <c r="A2189" i="1"/>
  <c r="K2188" i="1"/>
  <c r="AB2190" i="1"/>
  <c r="AC2130" i="1"/>
  <c r="AE2130" i="1" s="1"/>
  <c r="G2130" i="1"/>
  <c r="AG2125" i="1"/>
  <c r="B2125" i="1" s="1"/>
  <c r="O2128" i="1"/>
  <c r="R2128" i="1" s="1"/>
  <c r="V2128" i="1" s="1"/>
  <c r="M2131" i="1"/>
  <c r="N2131" i="1" s="1"/>
  <c r="P2131" i="1"/>
  <c r="Q2131" i="1"/>
  <c r="L2132" i="1"/>
  <c r="T2126" i="1"/>
  <c r="AF2126" i="1" s="1"/>
  <c r="S2127" i="1"/>
  <c r="U2126" i="1"/>
  <c r="W2126" i="1" s="1"/>
  <c r="E2187" i="1"/>
  <c r="Y2187" i="1"/>
  <c r="Z2187" i="1"/>
  <c r="AA2187" i="1" s="1"/>
  <c r="AH2187" i="1" s="1"/>
  <c r="AJ2188" i="1"/>
  <c r="C2188" i="1"/>
  <c r="I2188" i="1"/>
  <c r="H2188" i="1" s="1"/>
  <c r="B2124" i="1"/>
  <c r="J2129" i="1" l="1"/>
  <c r="M2132" i="1"/>
  <c r="N2132" i="1" s="1"/>
  <c r="P2132" i="1"/>
  <c r="Q2132" i="1"/>
  <c r="L2133" i="1"/>
  <c r="F2130" i="1"/>
  <c r="O2130" i="1" s="1"/>
  <c r="R2130" i="1" s="1"/>
  <c r="V2130" i="1" s="1"/>
  <c r="E2188" i="1"/>
  <c r="AG2126" i="1"/>
  <c r="B2126" i="1" s="1"/>
  <c r="T2127" i="1"/>
  <c r="AF2127" i="1" s="1"/>
  <c r="S2128" i="1"/>
  <c r="U2127" i="1"/>
  <c r="W2127" i="1" s="1"/>
  <c r="K2189" i="1"/>
  <c r="X2189" i="1"/>
  <c r="A2190" i="1"/>
  <c r="AC2131" i="1"/>
  <c r="AE2131" i="1" s="1"/>
  <c r="G2131" i="1"/>
  <c r="AB2191" i="1"/>
  <c r="Z2188" i="1"/>
  <c r="AA2188" i="1" s="1"/>
  <c r="AH2188" i="1" s="1"/>
  <c r="AJ2189" i="1"/>
  <c r="Y2188" i="1"/>
  <c r="I2189" i="1"/>
  <c r="H2189" i="1" s="1"/>
  <c r="C2189" i="1"/>
  <c r="T2128" i="1" l="1"/>
  <c r="AF2128" i="1" s="1"/>
  <c r="S2129" i="1"/>
  <c r="U2128" i="1"/>
  <c r="W2128" i="1" s="1"/>
  <c r="E2189" i="1"/>
  <c r="X2190" i="1"/>
  <c r="A2191" i="1"/>
  <c r="K2190" i="1"/>
  <c r="AG2127" i="1"/>
  <c r="AC2132" i="1"/>
  <c r="AE2132" i="1" s="1"/>
  <c r="G2132" i="1"/>
  <c r="F2131" i="1"/>
  <c r="O2131" i="1" s="1"/>
  <c r="R2131" i="1" s="1"/>
  <c r="V2131" i="1" s="1"/>
  <c r="Y2189" i="1"/>
  <c r="Z2189" i="1"/>
  <c r="AA2189" i="1" s="1"/>
  <c r="AH2189" i="1" s="1"/>
  <c r="AJ2190" i="1"/>
  <c r="C2190" i="1"/>
  <c r="I2190" i="1"/>
  <c r="H2190" i="1" s="1"/>
  <c r="J2130" i="1"/>
  <c r="M2133" i="1"/>
  <c r="N2133" i="1" s="1"/>
  <c r="P2133" i="1"/>
  <c r="Q2133" i="1"/>
  <c r="L2134" i="1"/>
  <c r="AB2192" i="1"/>
  <c r="J2131" i="1" l="1"/>
  <c r="M2134" i="1"/>
  <c r="N2134" i="1" s="1"/>
  <c r="P2134" i="1"/>
  <c r="Q2134" i="1"/>
  <c r="L2135" i="1"/>
  <c r="Y2190" i="1"/>
  <c r="Z2190" i="1"/>
  <c r="AA2190" i="1" s="1"/>
  <c r="AH2190" i="1" s="1"/>
  <c r="AJ2191" i="1"/>
  <c r="C2191" i="1"/>
  <c r="I2191" i="1"/>
  <c r="H2191" i="1" s="1"/>
  <c r="AG2128" i="1"/>
  <c r="E2190" i="1"/>
  <c r="F2132" i="1"/>
  <c r="J2132" i="1" s="1"/>
  <c r="T2129" i="1"/>
  <c r="AF2129" i="1" s="1"/>
  <c r="S2130" i="1"/>
  <c r="U2129" i="1"/>
  <c r="W2129" i="1" s="1"/>
  <c r="AB2193" i="1"/>
  <c r="AC2133" i="1"/>
  <c r="AE2133" i="1" s="1"/>
  <c r="G2133" i="1"/>
  <c r="B2127" i="1"/>
  <c r="X2191" i="1"/>
  <c r="K2191" i="1"/>
  <c r="A2192" i="1"/>
  <c r="O2132" i="1" l="1"/>
  <c r="R2132" i="1" s="1"/>
  <c r="V2132" i="1" s="1"/>
  <c r="AC2134" i="1"/>
  <c r="AE2134" i="1" s="1"/>
  <c r="G2134" i="1"/>
  <c r="Z2191" i="1"/>
  <c r="AA2191" i="1" s="1"/>
  <c r="AH2191" i="1" s="1"/>
  <c r="C2192" i="1"/>
  <c r="AJ2192" i="1"/>
  <c r="Y2191" i="1"/>
  <c r="I2192" i="1"/>
  <c r="H2192" i="1" s="1"/>
  <c r="AG2129" i="1"/>
  <c r="B2129" i="1" s="1"/>
  <c r="M2135" i="1"/>
  <c r="N2135" i="1" s="1"/>
  <c r="P2135" i="1"/>
  <c r="Q2135" i="1"/>
  <c r="L2136" i="1"/>
  <c r="A2193" i="1"/>
  <c r="K2192" i="1"/>
  <c r="X2192" i="1"/>
  <c r="T2130" i="1"/>
  <c r="AF2130" i="1" s="1"/>
  <c r="S2131" i="1"/>
  <c r="U2130" i="1"/>
  <c r="W2130" i="1" s="1"/>
  <c r="F2133" i="1"/>
  <c r="J2133" i="1" s="1"/>
  <c r="AB2194" i="1"/>
  <c r="B2128" i="1"/>
  <c r="E2191" i="1"/>
  <c r="O2133" i="1" l="1"/>
  <c r="R2133" i="1" s="1"/>
  <c r="V2133" i="1" s="1"/>
  <c r="AC2135" i="1"/>
  <c r="AE2135" i="1" s="1"/>
  <c r="G2135" i="1"/>
  <c r="E2192" i="1"/>
  <c r="AJ2193" i="1"/>
  <c r="Y2192" i="1"/>
  <c r="Z2192" i="1"/>
  <c r="AA2192" i="1" s="1"/>
  <c r="AH2192" i="1" s="1"/>
  <c r="I2193" i="1"/>
  <c r="H2193" i="1" s="1"/>
  <c r="C2193" i="1"/>
  <c r="M2136" i="1"/>
  <c r="N2136" i="1" s="1"/>
  <c r="P2136" i="1"/>
  <c r="Q2136" i="1"/>
  <c r="L2137" i="1"/>
  <c r="AG2130" i="1"/>
  <c r="B2130" i="1" s="1"/>
  <c r="T2131" i="1"/>
  <c r="AF2131" i="1" s="1"/>
  <c r="S2132" i="1"/>
  <c r="U2131" i="1"/>
  <c r="W2131" i="1" s="1"/>
  <c r="F2134" i="1"/>
  <c r="O2134" i="1" s="1"/>
  <c r="R2134" i="1" s="1"/>
  <c r="V2134" i="1" s="1"/>
  <c r="K2193" i="1"/>
  <c r="X2193" i="1"/>
  <c r="A2194" i="1"/>
  <c r="AB2195" i="1"/>
  <c r="J2134" i="1" l="1"/>
  <c r="AB2196" i="1"/>
  <c r="C2194" i="1"/>
  <c r="Y2193" i="1"/>
  <c r="Z2193" i="1"/>
  <c r="AA2193" i="1" s="1"/>
  <c r="AH2193" i="1" s="1"/>
  <c r="AJ2194" i="1"/>
  <c r="I2194" i="1"/>
  <c r="H2194" i="1" s="1"/>
  <c r="F2135" i="1"/>
  <c r="J2135" i="1" s="1"/>
  <c r="AC2136" i="1"/>
  <c r="AE2136" i="1" s="1"/>
  <c r="G2136" i="1"/>
  <c r="X2194" i="1"/>
  <c r="K2194" i="1"/>
  <c r="A2195" i="1"/>
  <c r="AG2131" i="1"/>
  <c r="B2131" i="1" s="1"/>
  <c r="T2132" i="1"/>
  <c r="AF2132" i="1" s="1"/>
  <c r="S2133" i="1"/>
  <c r="U2132" i="1"/>
  <c r="W2132" i="1" s="1"/>
  <c r="M2137" i="1"/>
  <c r="N2137" i="1" s="1"/>
  <c r="P2137" i="1"/>
  <c r="Q2137" i="1"/>
  <c r="L2138" i="1"/>
  <c r="E2193" i="1"/>
  <c r="O2135" i="1" l="1"/>
  <c r="R2135" i="1" s="1"/>
  <c r="V2135" i="1" s="1"/>
  <c r="AC2137" i="1"/>
  <c r="AE2137" i="1" s="1"/>
  <c r="G2137" i="1"/>
  <c r="K2195" i="1"/>
  <c r="A2196" i="1"/>
  <c r="X2195" i="1"/>
  <c r="E2194" i="1"/>
  <c r="AB2197" i="1"/>
  <c r="M2138" i="1"/>
  <c r="N2138" i="1" s="1"/>
  <c r="P2138" i="1"/>
  <c r="Q2138" i="1"/>
  <c r="L2139" i="1"/>
  <c r="T2133" i="1"/>
  <c r="AF2133" i="1" s="1"/>
  <c r="S2134" i="1"/>
  <c r="U2133" i="1"/>
  <c r="W2133" i="1" s="1"/>
  <c r="Z2194" i="1"/>
  <c r="AA2194" i="1" s="1"/>
  <c r="AH2194" i="1" s="1"/>
  <c r="AJ2195" i="1"/>
  <c r="C2195" i="1"/>
  <c r="I2195" i="1"/>
  <c r="H2195" i="1" s="1"/>
  <c r="Y2194" i="1"/>
  <c r="F2136" i="1"/>
  <c r="J2136" i="1" s="1"/>
  <c r="AG2132" i="1"/>
  <c r="B2132" i="1" s="1"/>
  <c r="O2136" i="1" l="1"/>
  <c r="R2136" i="1" s="1"/>
  <c r="V2136" i="1" s="1"/>
  <c r="E2195" i="1"/>
  <c r="AG2133" i="1"/>
  <c r="B2133" i="1" s="1"/>
  <c r="AB2198" i="1"/>
  <c r="X2196" i="1"/>
  <c r="A2197" i="1"/>
  <c r="K2196" i="1"/>
  <c r="T2134" i="1"/>
  <c r="AF2134" i="1" s="1"/>
  <c r="S2135" i="1"/>
  <c r="U2134" i="1"/>
  <c r="W2134" i="1" s="1"/>
  <c r="AC2138" i="1"/>
  <c r="AE2138" i="1" s="1"/>
  <c r="G2138" i="1"/>
  <c r="Z2195" i="1"/>
  <c r="AA2195" i="1" s="1"/>
  <c r="AH2195" i="1" s="1"/>
  <c r="AJ2196" i="1"/>
  <c r="C2196" i="1"/>
  <c r="I2196" i="1"/>
  <c r="H2196" i="1" s="1"/>
  <c r="Y2195" i="1"/>
  <c r="F2137" i="1"/>
  <c r="J2137" i="1" s="1"/>
  <c r="M2139" i="1"/>
  <c r="N2139" i="1" s="1"/>
  <c r="P2139" i="1"/>
  <c r="Q2139" i="1"/>
  <c r="L2140" i="1"/>
  <c r="E2196" i="1" l="1"/>
  <c r="AG2134" i="1"/>
  <c r="B2134" i="1" s="1"/>
  <c r="T2135" i="1"/>
  <c r="AF2135" i="1" s="1"/>
  <c r="S2136" i="1"/>
  <c r="U2135" i="1"/>
  <c r="W2135" i="1" s="1"/>
  <c r="AB2199" i="1"/>
  <c r="AC2139" i="1"/>
  <c r="AE2139" i="1" s="1"/>
  <c r="G2139" i="1"/>
  <c r="O2137" i="1"/>
  <c r="R2137" i="1" s="1"/>
  <c r="V2137" i="1" s="1"/>
  <c r="K2197" i="1"/>
  <c r="A2198" i="1"/>
  <c r="X2197" i="1"/>
  <c r="M2140" i="1"/>
  <c r="N2140" i="1" s="1"/>
  <c r="P2140" i="1"/>
  <c r="Q2140" i="1"/>
  <c r="L2141" i="1"/>
  <c r="F2138" i="1"/>
  <c r="J2138" i="1" s="1"/>
  <c r="AJ2197" i="1"/>
  <c r="Z2196" i="1"/>
  <c r="AA2196" i="1" s="1"/>
  <c r="AH2196" i="1" s="1"/>
  <c r="C2197" i="1"/>
  <c r="Y2196" i="1"/>
  <c r="I2197" i="1"/>
  <c r="H2197" i="1" s="1"/>
  <c r="M2141" i="1" l="1"/>
  <c r="N2141" i="1" s="1"/>
  <c r="P2141" i="1"/>
  <c r="Q2141" i="1"/>
  <c r="L2142" i="1"/>
  <c r="T2136" i="1"/>
  <c r="AF2136" i="1" s="1"/>
  <c r="S2137" i="1"/>
  <c r="U2136" i="1"/>
  <c r="W2136" i="1" s="1"/>
  <c r="O2138" i="1"/>
  <c r="R2138" i="1" s="1"/>
  <c r="V2138" i="1" s="1"/>
  <c r="E2197" i="1"/>
  <c r="Z2197" i="1"/>
  <c r="AA2197" i="1" s="1"/>
  <c r="AH2197" i="1" s="1"/>
  <c r="AJ2198" i="1"/>
  <c r="C2198" i="1"/>
  <c r="Y2197" i="1"/>
  <c r="I2198" i="1"/>
  <c r="H2198" i="1" s="1"/>
  <c r="AB2200" i="1"/>
  <c r="AC2140" i="1"/>
  <c r="AE2140" i="1" s="1"/>
  <c r="G2140" i="1"/>
  <c r="X2198" i="1"/>
  <c r="A2199" i="1"/>
  <c r="K2198" i="1"/>
  <c r="F2139" i="1"/>
  <c r="J2139" i="1" s="1"/>
  <c r="AG2135" i="1"/>
  <c r="O2139" i="1" l="1"/>
  <c r="R2139" i="1" s="1"/>
  <c r="V2139" i="1" s="1"/>
  <c r="X2199" i="1"/>
  <c r="K2199" i="1"/>
  <c r="A2200" i="1"/>
  <c r="AG2136" i="1"/>
  <c r="B2136" i="1" s="1"/>
  <c r="B2135" i="1"/>
  <c r="Y2198" i="1"/>
  <c r="Z2198" i="1"/>
  <c r="AA2198" i="1" s="1"/>
  <c r="AH2198" i="1" s="1"/>
  <c r="C2199" i="1"/>
  <c r="I2199" i="1"/>
  <c r="H2199" i="1" s="1"/>
  <c r="AJ2199" i="1"/>
  <c r="T2137" i="1"/>
  <c r="AF2137" i="1" s="1"/>
  <c r="S2138" i="1"/>
  <c r="U2137" i="1"/>
  <c r="W2137" i="1" s="1"/>
  <c r="F2140" i="1"/>
  <c r="O2140" i="1" s="1"/>
  <c r="R2140" i="1" s="1"/>
  <c r="V2140" i="1" s="1"/>
  <c r="AC2141" i="1"/>
  <c r="AE2141" i="1" s="1"/>
  <c r="G2141" i="1"/>
  <c r="AB2201" i="1"/>
  <c r="E2198" i="1"/>
  <c r="M2142" i="1"/>
  <c r="N2142" i="1" s="1"/>
  <c r="L2143" i="1"/>
  <c r="J2140" i="1" l="1"/>
  <c r="M2143" i="1"/>
  <c r="N2143" i="1" s="1"/>
  <c r="L2144" i="1"/>
  <c r="AB2202" i="1"/>
  <c r="T2138" i="1"/>
  <c r="AF2138" i="1" s="1"/>
  <c r="S2139" i="1"/>
  <c r="U2138" i="1"/>
  <c r="W2138" i="1" s="1"/>
  <c r="Z2199" i="1"/>
  <c r="AA2199" i="1" s="1"/>
  <c r="AH2199" i="1" s="1"/>
  <c r="C2200" i="1"/>
  <c r="AJ2200" i="1"/>
  <c r="I2200" i="1"/>
  <c r="H2200" i="1" s="1"/>
  <c r="Y2199" i="1"/>
  <c r="F2141" i="1"/>
  <c r="O2141" i="1" s="1"/>
  <c r="E2199" i="1"/>
  <c r="K2200" i="1"/>
  <c r="A2201" i="1"/>
  <c r="X2200" i="1"/>
  <c r="G2142" i="1"/>
  <c r="AC2142" i="1"/>
  <c r="AE2142" i="1" s="1"/>
  <c r="AG2137" i="1"/>
  <c r="B2137" i="1" s="1"/>
  <c r="J2141" i="1" l="1"/>
  <c r="R2141" i="1"/>
  <c r="V2141" i="1" s="1"/>
  <c r="P2142" i="1"/>
  <c r="AB2203" i="1"/>
  <c r="K2201" i="1"/>
  <c r="X2201" i="1"/>
  <c r="A2202" i="1"/>
  <c r="AG2138" i="1"/>
  <c r="B2138" i="1" s="1"/>
  <c r="F2142" i="1"/>
  <c r="J2142" i="1" s="1"/>
  <c r="AC2143" i="1"/>
  <c r="AE2143" i="1" s="1"/>
  <c r="G2143" i="1"/>
  <c r="T2139" i="1"/>
  <c r="AF2139" i="1" s="1"/>
  <c r="S2140" i="1"/>
  <c r="U2139" i="1"/>
  <c r="W2139" i="1" s="1"/>
  <c r="M2144" i="1"/>
  <c r="N2144" i="1" s="1"/>
  <c r="L2145" i="1"/>
  <c r="E2200" i="1"/>
  <c r="C2201" i="1"/>
  <c r="I2201" i="1"/>
  <c r="H2201" i="1" s="1"/>
  <c r="Y2200" i="1"/>
  <c r="Z2200" i="1"/>
  <c r="AA2200" i="1" s="1"/>
  <c r="AH2200" i="1" s="1"/>
  <c r="AJ2201" i="1"/>
  <c r="O2142" i="1" l="1"/>
  <c r="AC2144" i="1"/>
  <c r="AE2144" i="1" s="1"/>
  <c r="G2144" i="1"/>
  <c r="AG2139" i="1"/>
  <c r="B2139" i="1" s="1"/>
  <c r="F2143" i="1"/>
  <c r="O2143" i="1" s="1"/>
  <c r="K2202" i="1"/>
  <c r="A2203" i="1"/>
  <c r="X2202" i="1"/>
  <c r="E2201" i="1"/>
  <c r="M2145" i="1"/>
  <c r="N2145" i="1" s="1"/>
  <c r="L2146" i="1"/>
  <c r="T2140" i="1"/>
  <c r="AF2140" i="1" s="1"/>
  <c r="S2141" i="1"/>
  <c r="U2140" i="1"/>
  <c r="W2140" i="1" s="1"/>
  <c r="AB2204" i="1"/>
  <c r="C2202" i="1"/>
  <c r="AJ2202" i="1"/>
  <c r="Y2201" i="1"/>
  <c r="Z2201" i="1"/>
  <c r="I2202" i="1"/>
  <c r="H2202" i="1" s="1"/>
  <c r="Q2142" i="1"/>
  <c r="Q2143" i="1" s="1"/>
  <c r="Q2144" i="1" s="1"/>
  <c r="Q2145" i="1" s="1"/>
  <c r="P2143" i="1"/>
  <c r="P2144" i="1" s="1"/>
  <c r="P2145" i="1" s="1"/>
  <c r="J2143" i="1" l="1"/>
  <c r="R2143" i="1"/>
  <c r="V2143" i="1" s="1"/>
  <c r="R2142" i="1"/>
  <c r="V2142" i="1" s="1"/>
  <c r="T2141" i="1"/>
  <c r="S2142" i="1"/>
  <c r="U2141" i="1"/>
  <c r="W2141" i="1" s="1"/>
  <c r="AC2145" i="1"/>
  <c r="AE2145" i="1" s="1"/>
  <c r="G2145" i="1"/>
  <c r="M2146" i="1"/>
  <c r="N2146" i="1" s="1"/>
  <c r="P2146" i="1"/>
  <c r="Q2146" i="1"/>
  <c r="L2147" i="1"/>
  <c r="Y2202" i="1"/>
  <c r="C2203" i="1"/>
  <c r="Z2202" i="1"/>
  <c r="AA2202" i="1" s="1"/>
  <c r="AH2202" i="1" s="1"/>
  <c r="AJ2203" i="1"/>
  <c r="I2203" i="1"/>
  <c r="H2203" i="1" s="1"/>
  <c r="F2144" i="1"/>
  <c r="J2144" i="1" s="1"/>
  <c r="AB2205" i="1"/>
  <c r="AG2140" i="1"/>
  <c r="B2140" i="1" s="1"/>
  <c r="A2204" i="1"/>
  <c r="K2203" i="1"/>
  <c r="X2203" i="1"/>
  <c r="O2144" i="1" l="1"/>
  <c r="R2144" i="1" s="1"/>
  <c r="V2144" i="1" s="1"/>
  <c r="M2147" i="1"/>
  <c r="N2147" i="1" s="1"/>
  <c r="P2147" i="1"/>
  <c r="Q2147" i="1"/>
  <c r="L2148" i="1"/>
  <c r="AF2141" i="1"/>
  <c r="AA2141" i="1"/>
  <c r="A2205" i="1"/>
  <c r="X2204" i="1"/>
  <c r="K2204" i="1"/>
  <c r="Y2203" i="1"/>
  <c r="C2204" i="1"/>
  <c r="Z2203" i="1"/>
  <c r="AA2203" i="1" s="1"/>
  <c r="AH2203" i="1" s="1"/>
  <c r="AJ2204" i="1"/>
  <c r="I2204" i="1"/>
  <c r="H2204" i="1" s="1"/>
  <c r="AB2206" i="1"/>
  <c r="AG2141" i="1"/>
  <c r="B2141" i="1" s="1"/>
  <c r="AC2146" i="1"/>
  <c r="AE2146" i="1" s="1"/>
  <c r="G2146" i="1"/>
  <c r="F2145" i="1"/>
  <c r="J2145" i="1" s="1"/>
  <c r="T2142" i="1"/>
  <c r="AF2142" i="1" s="1"/>
  <c r="S2143" i="1"/>
  <c r="U2142" i="1"/>
  <c r="W2142" i="1" s="1"/>
  <c r="AG2142" i="1" l="1"/>
  <c r="O2145" i="1"/>
  <c r="R2145" i="1" s="1"/>
  <c r="V2145" i="1" s="1"/>
  <c r="K2205" i="1"/>
  <c r="X2205" i="1"/>
  <c r="A2206" i="1"/>
  <c r="F2146" i="1"/>
  <c r="J2146" i="1" s="1"/>
  <c r="T2143" i="1"/>
  <c r="AF2143" i="1" s="1"/>
  <c r="S2144" i="1"/>
  <c r="U2143" i="1"/>
  <c r="W2143" i="1" s="1"/>
  <c r="AH2141" i="1"/>
  <c r="AC2147" i="1"/>
  <c r="AE2147" i="1" s="1"/>
  <c r="G2147" i="1"/>
  <c r="AB2207" i="1"/>
  <c r="C2205" i="1"/>
  <c r="Z2204" i="1"/>
  <c r="AA2204" i="1" s="1"/>
  <c r="AH2204" i="1" s="1"/>
  <c r="AJ2205" i="1"/>
  <c r="I2205" i="1"/>
  <c r="H2205" i="1" s="1"/>
  <c r="Y2204" i="1"/>
  <c r="M2148" i="1"/>
  <c r="N2148" i="1" s="1"/>
  <c r="P2148" i="1"/>
  <c r="Q2148" i="1"/>
  <c r="L2149" i="1"/>
  <c r="O2146" i="1" l="1"/>
  <c r="R2146" i="1" s="1"/>
  <c r="V2146" i="1" s="1"/>
  <c r="F2147" i="1"/>
  <c r="O2147" i="1" s="1"/>
  <c r="R2147" i="1" s="1"/>
  <c r="V2147" i="1" s="1"/>
  <c r="Z2205" i="1"/>
  <c r="AA2205" i="1" s="1"/>
  <c r="AH2205" i="1" s="1"/>
  <c r="C2206" i="1"/>
  <c r="Y2205" i="1"/>
  <c r="I2206" i="1"/>
  <c r="H2206" i="1" s="1"/>
  <c r="AJ2206" i="1"/>
  <c r="M2149" i="1"/>
  <c r="N2149" i="1" s="1"/>
  <c r="P2149" i="1"/>
  <c r="Q2149" i="1"/>
  <c r="L2150" i="1"/>
  <c r="AG2143" i="1"/>
  <c r="AB2208" i="1"/>
  <c r="T2144" i="1"/>
  <c r="AF2144" i="1" s="1"/>
  <c r="S2145" i="1"/>
  <c r="U2144" i="1"/>
  <c r="W2144" i="1" s="1"/>
  <c r="AC2148" i="1"/>
  <c r="AE2148" i="1" s="1"/>
  <c r="G2148" i="1"/>
  <c r="X2206" i="1"/>
  <c r="K2206" i="1"/>
  <c r="A2207" i="1"/>
  <c r="B2142" i="1"/>
  <c r="J2147" i="1" l="1"/>
  <c r="Y2206" i="1"/>
  <c r="Z2206" i="1"/>
  <c r="AA2206" i="1" s="1"/>
  <c r="AH2206" i="1" s="1"/>
  <c r="AJ2207" i="1"/>
  <c r="C2207" i="1"/>
  <c r="I2207" i="1"/>
  <c r="H2207" i="1" s="1"/>
  <c r="K2207" i="1"/>
  <c r="A2208" i="1"/>
  <c r="X2207" i="1"/>
  <c r="M2150" i="1"/>
  <c r="N2150" i="1" s="1"/>
  <c r="P2150" i="1"/>
  <c r="Q2150" i="1"/>
  <c r="L2151" i="1"/>
  <c r="AG2144" i="1"/>
  <c r="B2144" i="1" s="1"/>
  <c r="AB2209" i="1"/>
  <c r="F2148" i="1"/>
  <c r="O2148" i="1" s="1"/>
  <c r="R2148" i="1" s="1"/>
  <c r="V2148" i="1" s="1"/>
  <c r="T2145" i="1"/>
  <c r="AF2145" i="1" s="1"/>
  <c r="S2146" i="1"/>
  <c r="U2145" i="1"/>
  <c r="W2145" i="1" s="1"/>
  <c r="B2143" i="1"/>
  <c r="AC2149" i="1"/>
  <c r="AE2149" i="1" s="1"/>
  <c r="G2149" i="1"/>
  <c r="J2148" i="1" l="1"/>
  <c r="AC2150" i="1"/>
  <c r="AE2150" i="1" s="1"/>
  <c r="G2150" i="1"/>
  <c r="F2149" i="1"/>
  <c r="J2149" i="1" s="1"/>
  <c r="M2151" i="1"/>
  <c r="N2151" i="1" s="1"/>
  <c r="P2151" i="1"/>
  <c r="Q2151" i="1"/>
  <c r="L2152" i="1"/>
  <c r="C2208" i="1"/>
  <c r="Y2207" i="1"/>
  <c r="AJ2208" i="1"/>
  <c r="I2208" i="1"/>
  <c r="H2208" i="1" s="1"/>
  <c r="Z2207" i="1"/>
  <c r="AA2207" i="1" s="1"/>
  <c r="AH2207" i="1" s="1"/>
  <c r="T2146" i="1"/>
  <c r="AF2146" i="1" s="1"/>
  <c r="S2147" i="1"/>
  <c r="U2146" i="1"/>
  <c r="W2146" i="1" s="1"/>
  <c r="AG2145" i="1"/>
  <c r="B2145" i="1" s="1"/>
  <c r="AB2210" i="1"/>
  <c r="K2208" i="1"/>
  <c r="A2209" i="1"/>
  <c r="X2208" i="1"/>
  <c r="O2149" i="1" l="1"/>
  <c r="R2149" i="1" s="1"/>
  <c r="V2149" i="1" s="1"/>
  <c r="T2147" i="1"/>
  <c r="AF2147" i="1" s="1"/>
  <c r="S2148" i="1"/>
  <c r="U2147" i="1"/>
  <c r="W2147" i="1" s="1"/>
  <c r="X2209" i="1"/>
  <c r="K2209" i="1"/>
  <c r="A2210" i="1"/>
  <c r="C2209" i="1"/>
  <c r="Z2208" i="1"/>
  <c r="AA2208" i="1" s="1"/>
  <c r="AH2208" i="1" s="1"/>
  <c r="I2209" i="1"/>
  <c r="H2209" i="1" s="1"/>
  <c r="Y2208" i="1"/>
  <c r="AJ2209" i="1"/>
  <c r="AB2211" i="1"/>
  <c r="AG2146" i="1"/>
  <c r="B2146" i="1" s="1"/>
  <c r="AC2151" i="1"/>
  <c r="AE2151" i="1" s="1"/>
  <c r="G2151" i="1"/>
  <c r="F2150" i="1"/>
  <c r="O2150" i="1" s="1"/>
  <c r="R2150" i="1" s="1"/>
  <c r="V2150" i="1" s="1"/>
  <c r="M2152" i="1"/>
  <c r="N2152" i="1" s="1"/>
  <c r="P2152" i="1"/>
  <c r="Q2152" i="1"/>
  <c r="L2153" i="1"/>
  <c r="J2150" i="1" l="1"/>
  <c r="M2153" i="1"/>
  <c r="N2153" i="1" s="1"/>
  <c r="P2153" i="1"/>
  <c r="Q2153" i="1"/>
  <c r="L2154" i="1"/>
  <c r="F2151" i="1"/>
  <c r="J2151" i="1" s="1"/>
  <c r="Y2209" i="1"/>
  <c r="I2210" i="1"/>
  <c r="H2210" i="1" s="1"/>
  <c r="Z2209" i="1"/>
  <c r="AA2209" i="1" s="1"/>
  <c r="AH2209" i="1" s="1"/>
  <c r="C2210" i="1"/>
  <c r="AJ2210" i="1"/>
  <c r="T2148" i="1"/>
  <c r="AF2148" i="1" s="1"/>
  <c r="S2149" i="1"/>
  <c r="U2148" i="1"/>
  <c r="W2148" i="1" s="1"/>
  <c r="AC2152" i="1"/>
  <c r="AE2152" i="1" s="1"/>
  <c r="G2152" i="1"/>
  <c r="AB2212" i="1"/>
  <c r="K2210" i="1"/>
  <c r="A2211" i="1"/>
  <c r="X2210" i="1"/>
  <c r="AG2147" i="1"/>
  <c r="B2147" i="1" s="1"/>
  <c r="O2151" i="1" l="1"/>
  <c r="R2151" i="1" s="1"/>
  <c r="V2151" i="1" s="1"/>
  <c r="F2152" i="1"/>
  <c r="J2152" i="1" s="1"/>
  <c r="AB2213" i="1"/>
  <c r="AG2148" i="1"/>
  <c r="B2148" i="1" s="1"/>
  <c r="M2154" i="1"/>
  <c r="N2154" i="1" s="1"/>
  <c r="P2154" i="1"/>
  <c r="Q2154" i="1"/>
  <c r="L2155" i="1"/>
  <c r="AJ2211" i="1"/>
  <c r="I2211" i="1"/>
  <c r="H2211" i="1" s="1"/>
  <c r="Y2210" i="1"/>
  <c r="C2211" i="1"/>
  <c r="Z2210" i="1"/>
  <c r="AA2210" i="1" s="1"/>
  <c r="AH2210" i="1" s="1"/>
  <c r="T2149" i="1"/>
  <c r="AF2149" i="1" s="1"/>
  <c r="S2150" i="1"/>
  <c r="U2149" i="1"/>
  <c r="W2149" i="1" s="1"/>
  <c r="X2211" i="1"/>
  <c r="A2212" i="1"/>
  <c r="K2211" i="1"/>
  <c r="AC2153" i="1"/>
  <c r="AE2153" i="1" s="1"/>
  <c r="G2153" i="1"/>
  <c r="O2152" i="1" l="1"/>
  <c r="R2152" i="1" s="1"/>
  <c r="V2152" i="1" s="1"/>
  <c r="C2212" i="1"/>
  <c r="Y2211" i="1"/>
  <c r="AJ2212" i="1"/>
  <c r="I2212" i="1"/>
  <c r="H2212" i="1" s="1"/>
  <c r="Z2211" i="1"/>
  <c r="AA2211" i="1" s="1"/>
  <c r="AH2211" i="1" s="1"/>
  <c r="F2153" i="1"/>
  <c r="O2153" i="1" s="1"/>
  <c r="R2153" i="1" s="1"/>
  <c r="V2153" i="1" s="1"/>
  <c r="AC2154" i="1"/>
  <c r="AE2154" i="1" s="1"/>
  <c r="G2154" i="1"/>
  <c r="AB2214" i="1"/>
  <c r="A2213" i="1"/>
  <c r="X2212" i="1"/>
  <c r="K2212" i="1"/>
  <c r="AG2149" i="1"/>
  <c r="B2149" i="1" s="1"/>
  <c r="T2150" i="1"/>
  <c r="AF2150" i="1" s="1"/>
  <c r="S2151" i="1"/>
  <c r="U2150" i="1"/>
  <c r="W2150" i="1" s="1"/>
  <c r="M2155" i="1"/>
  <c r="N2155" i="1" s="1"/>
  <c r="P2155" i="1"/>
  <c r="Q2155" i="1"/>
  <c r="L2156" i="1"/>
  <c r="J2153" i="1" l="1"/>
  <c r="AC2155" i="1"/>
  <c r="AE2155" i="1" s="1"/>
  <c r="G2155" i="1"/>
  <c r="AG2150" i="1"/>
  <c r="B2150" i="1" s="1"/>
  <c r="F2154" i="1"/>
  <c r="J2154" i="1" s="1"/>
  <c r="T2151" i="1"/>
  <c r="AF2151" i="1" s="1"/>
  <c r="S2152" i="1"/>
  <c r="U2151" i="1"/>
  <c r="W2151" i="1" s="1"/>
  <c r="X2213" i="1"/>
  <c r="A2214" i="1"/>
  <c r="K2213" i="1"/>
  <c r="M2156" i="1"/>
  <c r="N2156" i="1" s="1"/>
  <c r="P2156" i="1"/>
  <c r="Q2156" i="1"/>
  <c r="L2157" i="1"/>
  <c r="Y2212" i="1"/>
  <c r="I2213" i="1"/>
  <c r="H2213" i="1" s="1"/>
  <c r="Z2212" i="1"/>
  <c r="AA2212" i="1" s="1"/>
  <c r="AH2212" i="1" s="1"/>
  <c r="C2213" i="1"/>
  <c r="AJ2213" i="1"/>
  <c r="AB2215" i="1"/>
  <c r="X2214" i="1" l="1"/>
  <c r="A2215" i="1"/>
  <c r="K2214" i="1"/>
  <c r="T2152" i="1"/>
  <c r="AF2152" i="1" s="1"/>
  <c r="S2153" i="1"/>
  <c r="U2152" i="1"/>
  <c r="W2152" i="1" s="1"/>
  <c r="O2154" i="1"/>
  <c r="R2154" i="1" s="1"/>
  <c r="V2154" i="1" s="1"/>
  <c r="F2155" i="1"/>
  <c r="J2155" i="1" s="1"/>
  <c r="AC2156" i="1"/>
  <c r="AE2156" i="1" s="1"/>
  <c r="G2156" i="1"/>
  <c r="Z2213" i="1"/>
  <c r="AA2213" i="1" s="1"/>
  <c r="AH2213" i="1" s="1"/>
  <c r="AJ2214" i="1"/>
  <c r="I2214" i="1"/>
  <c r="H2214" i="1" s="1"/>
  <c r="Y2213" i="1"/>
  <c r="C2214" i="1"/>
  <c r="M2157" i="1"/>
  <c r="N2157" i="1" s="1"/>
  <c r="P2157" i="1"/>
  <c r="Q2157" i="1"/>
  <c r="L2158" i="1"/>
  <c r="AB2216" i="1"/>
  <c r="AG2151" i="1"/>
  <c r="AC2157" i="1" l="1"/>
  <c r="AE2157" i="1" s="1"/>
  <c r="G2157" i="1"/>
  <c r="O2155" i="1"/>
  <c r="R2155" i="1" s="1"/>
  <c r="V2155" i="1" s="1"/>
  <c r="T2153" i="1"/>
  <c r="AF2153" i="1" s="1"/>
  <c r="S2154" i="1"/>
  <c r="U2153" i="1"/>
  <c r="W2153" i="1" s="1"/>
  <c r="AB2217" i="1"/>
  <c r="M2158" i="1"/>
  <c r="N2158" i="1" s="1"/>
  <c r="P2158" i="1"/>
  <c r="Q2158" i="1"/>
  <c r="L2159" i="1"/>
  <c r="F2156" i="1"/>
  <c r="O2156" i="1" s="1"/>
  <c r="R2156" i="1" s="1"/>
  <c r="V2156" i="1" s="1"/>
  <c r="AJ2215" i="1"/>
  <c r="I2215" i="1"/>
  <c r="H2215" i="1" s="1"/>
  <c r="Y2214" i="1"/>
  <c r="C2215" i="1"/>
  <c r="Z2214" i="1"/>
  <c r="AA2214" i="1" s="1"/>
  <c r="AH2214" i="1" s="1"/>
  <c r="B2151" i="1"/>
  <c r="AG2152" i="1"/>
  <c r="B2152" i="1" s="1"/>
  <c r="A2216" i="1"/>
  <c r="X2215" i="1"/>
  <c r="K2215" i="1"/>
  <c r="J2156" i="1" l="1"/>
  <c r="I2216" i="1"/>
  <c r="H2216" i="1" s="1"/>
  <c r="Y2215" i="1"/>
  <c r="Z2215" i="1"/>
  <c r="AA2215" i="1" s="1"/>
  <c r="AH2215" i="1" s="1"/>
  <c r="C2216" i="1"/>
  <c r="AJ2216" i="1"/>
  <c r="M2159" i="1"/>
  <c r="N2159" i="1" s="1"/>
  <c r="P2159" i="1"/>
  <c r="Q2159" i="1"/>
  <c r="L2160" i="1"/>
  <c r="AB2218" i="1"/>
  <c r="F2157" i="1"/>
  <c r="J2157" i="1" s="1"/>
  <c r="X2216" i="1"/>
  <c r="K2216" i="1"/>
  <c r="A2217" i="1"/>
  <c r="AG2153" i="1"/>
  <c r="B2153" i="1" s="1"/>
  <c r="AC2158" i="1"/>
  <c r="AE2158" i="1" s="1"/>
  <c r="G2158" i="1"/>
  <c r="T2154" i="1"/>
  <c r="AF2154" i="1" s="1"/>
  <c r="S2155" i="1"/>
  <c r="U2154" i="1"/>
  <c r="W2154" i="1" s="1"/>
  <c r="O2157" i="1" l="1"/>
  <c r="R2157" i="1" s="1"/>
  <c r="V2157" i="1" s="1"/>
  <c r="T2155" i="1"/>
  <c r="AF2155" i="1" s="1"/>
  <c r="S2156" i="1"/>
  <c r="U2155" i="1"/>
  <c r="W2155" i="1" s="1"/>
  <c r="M2160" i="1"/>
  <c r="N2160" i="1" s="1"/>
  <c r="P2160" i="1"/>
  <c r="Q2160" i="1"/>
  <c r="L2161" i="1"/>
  <c r="Z2216" i="1"/>
  <c r="AA2216" i="1" s="1"/>
  <c r="AH2216" i="1" s="1"/>
  <c r="C2217" i="1"/>
  <c r="Y2216" i="1"/>
  <c r="I2217" i="1"/>
  <c r="H2217" i="1" s="1"/>
  <c r="AJ2217" i="1"/>
  <c r="F2158" i="1"/>
  <c r="O2158" i="1" s="1"/>
  <c r="R2158" i="1" s="1"/>
  <c r="V2158" i="1" s="1"/>
  <c r="X2217" i="1"/>
  <c r="A2218" i="1"/>
  <c r="K2217" i="1"/>
  <c r="AG2154" i="1"/>
  <c r="B2154" i="1" s="1"/>
  <c r="AB2219" i="1"/>
  <c r="AC2159" i="1"/>
  <c r="AE2159" i="1" s="1"/>
  <c r="G2159" i="1"/>
  <c r="J2158" i="1" l="1"/>
  <c r="F2159" i="1"/>
  <c r="J2159" i="1" s="1"/>
  <c r="C2218" i="1"/>
  <c r="I2218" i="1"/>
  <c r="H2218" i="1" s="1"/>
  <c r="AJ2218" i="1"/>
  <c r="Y2217" i="1"/>
  <c r="Z2217" i="1"/>
  <c r="AA2217" i="1" s="1"/>
  <c r="AH2217" i="1" s="1"/>
  <c r="AG2155" i="1"/>
  <c r="B2155" i="1" s="1"/>
  <c r="AC2160" i="1"/>
  <c r="AE2160" i="1" s="1"/>
  <c r="G2160" i="1"/>
  <c r="T2156" i="1"/>
  <c r="AF2156" i="1" s="1"/>
  <c r="S2157" i="1"/>
  <c r="U2156" i="1"/>
  <c r="W2156" i="1" s="1"/>
  <c r="AB2220" i="1"/>
  <c r="K2218" i="1"/>
  <c r="A2219" i="1"/>
  <c r="X2218" i="1"/>
  <c r="M2161" i="1"/>
  <c r="N2161" i="1" s="1"/>
  <c r="P2161" i="1"/>
  <c r="Q2161" i="1"/>
  <c r="L2162" i="1"/>
  <c r="O2159" i="1" l="1"/>
  <c r="R2159" i="1" s="1"/>
  <c r="V2159" i="1" s="1"/>
  <c r="A2220" i="1"/>
  <c r="K2219" i="1"/>
  <c r="X2219" i="1"/>
  <c r="F2160" i="1"/>
  <c r="O2160" i="1" s="1"/>
  <c r="R2160" i="1" s="1"/>
  <c r="V2160" i="1" s="1"/>
  <c r="AC2161" i="1"/>
  <c r="AE2161" i="1" s="1"/>
  <c r="G2161" i="1"/>
  <c r="M2162" i="1"/>
  <c r="N2162" i="1" s="1"/>
  <c r="P2162" i="1"/>
  <c r="Q2162" i="1"/>
  <c r="L2163" i="1"/>
  <c r="AG2156" i="1"/>
  <c r="B2156" i="1" s="1"/>
  <c r="T2157" i="1"/>
  <c r="AF2157" i="1" s="1"/>
  <c r="S2158" i="1"/>
  <c r="U2157" i="1"/>
  <c r="W2157" i="1" s="1"/>
  <c r="I2219" i="1"/>
  <c r="H2219" i="1" s="1"/>
  <c r="C2219" i="1"/>
  <c r="AJ2219" i="1"/>
  <c r="Y2218" i="1"/>
  <c r="Z2218" i="1"/>
  <c r="AA2218" i="1" s="1"/>
  <c r="AH2218" i="1" s="1"/>
  <c r="AB2221" i="1"/>
  <c r="J2160" i="1" l="1"/>
  <c r="AC2162" i="1"/>
  <c r="AE2162" i="1" s="1"/>
  <c r="G2162" i="1"/>
  <c r="AG2157" i="1"/>
  <c r="M2163" i="1"/>
  <c r="N2163" i="1" s="1"/>
  <c r="P2163" i="1"/>
  <c r="Q2163" i="1"/>
  <c r="L2164" i="1"/>
  <c r="F2161" i="1"/>
  <c r="J2161" i="1" s="1"/>
  <c r="X2220" i="1"/>
  <c r="K2220" i="1"/>
  <c r="A2221" i="1"/>
  <c r="AB2222" i="1"/>
  <c r="T2158" i="1"/>
  <c r="AF2158" i="1" s="1"/>
  <c r="S2159" i="1"/>
  <c r="U2158" i="1"/>
  <c r="W2158" i="1" s="1"/>
  <c r="Y2219" i="1"/>
  <c r="C2220" i="1"/>
  <c r="Z2219" i="1"/>
  <c r="AA2219" i="1" s="1"/>
  <c r="AH2219" i="1" s="1"/>
  <c r="AJ2220" i="1"/>
  <c r="I2220" i="1"/>
  <c r="H2220" i="1" s="1"/>
  <c r="Y2220" i="1" l="1"/>
  <c r="C2221" i="1"/>
  <c r="I2221" i="1"/>
  <c r="H2221" i="1" s="1"/>
  <c r="Z2220" i="1"/>
  <c r="AA2220" i="1" s="1"/>
  <c r="AH2220" i="1" s="1"/>
  <c r="AJ2221" i="1"/>
  <c r="O2161" i="1"/>
  <c r="R2161" i="1" s="1"/>
  <c r="V2161" i="1" s="1"/>
  <c r="AC2163" i="1"/>
  <c r="AE2163" i="1" s="1"/>
  <c r="G2163" i="1"/>
  <c r="T2159" i="1"/>
  <c r="AF2159" i="1" s="1"/>
  <c r="S2160" i="1"/>
  <c r="U2159" i="1"/>
  <c r="W2159" i="1" s="1"/>
  <c r="X2221" i="1"/>
  <c r="A2222" i="1"/>
  <c r="K2221" i="1"/>
  <c r="M2164" i="1"/>
  <c r="N2164" i="1" s="1"/>
  <c r="P2164" i="1"/>
  <c r="Q2164" i="1"/>
  <c r="L2165" i="1"/>
  <c r="AG2158" i="1"/>
  <c r="B2158" i="1" s="1"/>
  <c r="AB2223" i="1"/>
  <c r="B2157" i="1"/>
  <c r="F2162" i="1"/>
  <c r="J2162" i="1" s="1"/>
  <c r="O2162" i="1" l="1"/>
  <c r="R2162" i="1" s="1"/>
  <c r="V2162" i="1" s="1"/>
  <c r="AG2159" i="1"/>
  <c r="F2163" i="1"/>
  <c r="J2163" i="1" s="1"/>
  <c r="AB2224" i="1"/>
  <c r="X2222" i="1"/>
  <c r="K2222" i="1"/>
  <c r="A2223" i="1"/>
  <c r="T2160" i="1"/>
  <c r="AF2160" i="1" s="1"/>
  <c r="S2161" i="1"/>
  <c r="U2160" i="1"/>
  <c r="W2160" i="1" s="1"/>
  <c r="AC2164" i="1"/>
  <c r="AE2164" i="1" s="1"/>
  <c r="G2164" i="1"/>
  <c r="M2165" i="1"/>
  <c r="N2165" i="1" s="1"/>
  <c r="P2165" i="1"/>
  <c r="Q2165" i="1"/>
  <c r="L2166" i="1"/>
  <c r="Y2221" i="1"/>
  <c r="Z2221" i="1"/>
  <c r="AA2221" i="1" s="1"/>
  <c r="AH2221" i="1" s="1"/>
  <c r="AJ2222" i="1"/>
  <c r="C2222" i="1"/>
  <c r="I2222" i="1"/>
  <c r="H2222" i="1" s="1"/>
  <c r="O2163" i="1" l="1"/>
  <c r="R2163" i="1" s="1"/>
  <c r="V2163" i="1" s="1"/>
  <c r="F2164" i="1"/>
  <c r="O2164" i="1" s="1"/>
  <c r="R2164" i="1" s="1"/>
  <c r="V2164" i="1" s="1"/>
  <c r="AG2160" i="1"/>
  <c r="AB2225" i="1"/>
  <c r="AC2165" i="1"/>
  <c r="AE2165" i="1" s="1"/>
  <c r="G2165" i="1"/>
  <c r="T2161" i="1"/>
  <c r="AF2161" i="1" s="1"/>
  <c r="S2162" i="1"/>
  <c r="U2161" i="1"/>
  <c r="W2161" i="1" s="1"/>
  <c r="M2166" i="1"/>
  <c r="N2166" i="1" s="1"/>
  <c r="P2166" i="1"/>
  <c r="Q2166" i="1"/>
  <c r="L2167" i="1"/>
  <c r="Y2222" i="1"/>
  <c r="AJ2223" i="1"/>
  <c r="Z2222" i="1"/>
  <c r="AA2222" i="1" s="1"/>
  <c r="AH2222" i="1" s="1"/>
  <c r="C2223" i="1"/>
  <c r="I2223" i="1"/>
  <c r="H2223" i="1" s="1"/>
  <c r="X2223" i="1"/>
  <c r="A2224" i="1"/>
  <c r="K2223" i="1"/>
  <c r="B2159" i="1"/>
  <c r="J2164" i="1" l="1"/>
  <c r="AJ2224" i="1"/>
  <c r="I2224" i="1"/>
  <c r="H2224" i="1" s="1"/>
  <c r="Z2223" i="1"/>
  <c r="AA2223" i="1" s="1"/>
  <c r="AH2223" i="1" s="1"/>
  <c r="C2224" i="1"/>
  <c r="Y2223" i="1"/>
  <c r="M2167" i="1"/>
  <c r="N2167" i="1" s="1"/>
  <c r="P2167" i="1"/>
  <c r="Q2167" i="1"/>
  <c r="L2168" i="1"/>
  <c r="F2165" i="1"/>
  <c r="O2165" i="1" s="1"/>
  <c r="R2165" i="1" s="1"/>
  <c r="V2165" i="1" s="1"/>
  <c r="K2224" i="1"/>
  <c r="X2224" i="1"/>
  <c r="A2225" i="1"/>
  <c r="AG2161" i="1"/>
  <c r="B2161" i="1" s="1"/>
  <c r="AB2226" i="1"/>
  <c r="AC2166" i="1"/>
  <c r="AE2166" i="1" s="1"/>
  <c r="G2166" i="1"/>
  <c r="T2162" i="1"/>
  <c r="AF2162" i="1" s="1"/>
  <c r="S2163" i="1"/>
  <c r="U2162" i="1"/>
  <c r="W2162" i="1" s="1"/>
  <c r="B2160" i="1"/>
  <c r="J2165" i="1" l="1"/>
  <c r="C2225" i="1"/>
  <c r="Y2224" i="1"/>
  <c r="AJ2225" i="1"/>
  <c r="I2225" i="1"/>
  <c r="H2225" i="1" s="1"/>
  <c r="Z2224" i="1"/>
  <c r="AA2224" i="1" s="1"/>
  <c r="AH2224" i="1" s="1"/>
  <c r="AC2167" i="1"/>
  <c r="AE2167" i="1" s="1"/>
  <c r="G2167" i="1"/>
  <c r="M2168" i="1"/>
  <c r="N2168" i="1" s="1"/>
  <c r="P2168" i="1"/>
  <c r="Q2168" i="1"/>
  <c r="L2169" i="1"/>
  <c r="AG2162" i="1"/>
  <c r="B2162" i="1" s="1"/>
  <c r="T2163" i="1"/>
  <c r="AF2163" i="1" s="1"/>
  <c r="S2164" i="1"/>
  <c r="U2163" i="1"/>
  <c r="W2163" i="1" s="1"/>
  <c r="F2166" i="1"/>
  <c r="J2166" i="1" s="1"/>
  <c r="AB2227" i="1"/>
  <c r="A2226" i="1"/>
  <c r="X2225" i="1"/>
  <c r="K2225" i="1"/>
  <c r="O2166" i="1" l="1"/>
  <c r="R2166" i="1" s="1"/>
  <c r="V2166" i="1" s="1"/>
  <c r="X2226" i="1"/>
  <c r="K2226" i="1"/>
  <c r="A2227" i="1"/>
  <c r="T2164" i="1"/>
  <c r="AF2164" i="1" s="1"/>
  <c r="S2165" i="1"/>
  <c r="U2164" i="1"/>
  <c r="W2164" i="1" s="1"/>
  <c r="M2169" i="1"/>
  <c r="N2169" i="1" s="1"/>
  <c r="P2169" i="1"/>
  <c r="Q2169" i="1"/>
  <c r="L2170" i="1"/>
  <c r="AG2163" i="1"/>
  <c r="B2163" i="1" s="1"/>
  <c r="AB2228" i="1"/>
  <c r="Y2225" i="1"/>
  <c r="C2226" i="1"/>
  <c r="I2226" i="1"/>
  <c r="H2226" i="1" s="1"/>
  <c r="AJ2226" i="1"/>
  <c r="Z2225" i="1"/>
  <c r="AA2225" i="1" s="1"/>
  <c r="AH2225" i="1" s="1"/>
  <c r="AC2168" i="1"/>
  <c r="AE2168" i="1" s="1"/>
  <c r="G2168" i="1"/>
  <c r="F2167" i="1"/>
  <c r="O2167" i="1" s="1"/>
  <c r="R2167" i="1" s="1"/>
  <c r="V2167" i="1" s="1"/>
  <c r="T2165" i="1" l="1"/>
  <c r="AF2165" i="1" s="1"/>
  <c r="S2166" i="1"/>
  <c r="U2165" i="1"/>
  <c r="W2165" i="1" s="1"/>
  <c r="J2167" i="1"/>
  <c r="AB2229" i="1"/>
  <c r="Y2226" i="1"/>
  <c r="C2227" i="1"/>
  <c r="AJ2227" i="1"/>
  <c r="I2227" i="1"/>
  <c r="H2227" i="1" s="1"/>
  <c r="Z2226" i="1"/>
  <c r="AA2226" i="1" s="1"/>
  <c r="AH2226" i="1" s="1"/>
  <c r="AC2169" i="1"/>
  <c r="AE2169" i="1" s="1"/>
  <c r="G2169" i="1"/>
  <c r="X2227" i="1"/>
  <c r="A2228" i="1"/>
  <c r="K2227" i="1"/>
  <c r="F2168" i="1"/>
  <c r="O2168" i="1" s="1"/>
  <c r="R2168" i="1" s="1"/>
  <c r="V2168" i="1" s="1"/>
  <c r="M2170" i="1"/>
  <c r="N2170" i="1" s="1"/>
  <c r="P2170" i="1"/>
  <c r="Q2170" i="1"/>
  <c r="L2171" i="1"/>
  <c r="AG2164" i="1"/>
  <c r="B2164" i="1" s="1"/>
  <c r="J2168" i="1" l="1"/>
  <c r="K2228" i="1"/>
  <c r="X2228" i="1"/>
  <c r="A2229" i="1"/>
  <c r="AG2165" i="1"/>
  <c r="B2165" i="1" s="1"/>
  <c r="AC2170" i="1"/>
  <c r="AE2170" i="1" s="1"/>
  <c r="G2170" i="1"/>
  <c r="C2228" i="1"/>
  <c r="I2228" i="1"/>
  <c r="H2228" i="1" s="1"/>
  <c r="Z2227" i="1"/>
  <c r="AA2227" i="1" s="1"/>
  <c r="AH2227" i="1" s="1"/>
  <c r="AJ2228" i="1"/>
  <c r="Y2227" i="1"/>
  <c r="AB2230" i="1"/>
  <c r="T2166" i="1"/>
  <c r="AF2166" i="1" s="1"/>
  <c r="S2167" i="1"/>
  <c r="U2166" i="1"/>
  <c r="W2166" i="1" s="1"/>
  <c r="M2171" i="1"/>
  <c r="N2171" i="1" s="1"/>
  <c r="L2172" i="1"/>
  <c r="F2169" i="1"/>
  <c r="J2169" i="1" s="1"/>
  <c r="O2169" i="1" l="1"/>
  <c r="R2169" i="1" s="1"/>
  <c r="V2169" i="1" s="1"/>
  <c r="AC2171" i="1"/>
  <c r="AE2171" i="1" s="1"/>
  <c r="G2171" i="1"/>
  <c r="C2229" i="1"/>
  <c r="AJ2229" i="1"/>
  <c r="I2229" i="1"/>
  <c r="H2229" i="1" s="1"/>
  <c r="Y2228" i="1"/>
  <c r="Z2228" i="1"/>
  <c r="AA2228" i="1" s="1"/>
  <c r="AH2228" i="1" s="1"/>
  <c r="M2172" i="1"/>
  <c r="N2172" i="1" s="1"/>
  <c r="L2173" i="1"/>
  <c r="AG2166" i="1"/>
  <c r="B2166" i="1" s="1"/>
  <c r="AB2231" i="1"/>
  <c r="T2167" i="1"/>
  <c r="AF2167" i="1" s="1"/>
  <c r="S2168" i="1"/>
  <c r="U2167" i="1"/>
  <c r="W2167" i="1" s="1"/>
  <c r="F2170" i="1"/>
  <c r="O2170" i="1" s="1"/>
  <c r="K2229" i="1"/>
  <c r="A2230" i="1"/>
  <c r="X2229" i="1"/>
  <c r="J2170" i="1" l="1"/>
  <c r="Z2229" i="1"/>
  <c r="AA2229" i="1" s="1"/>
  <c r="AH2229" i="1" s="1"/>
  <c r="I2230" i="1"/>
  <c r="H2230" i="1" s="1"/>
  <c r="Y2229" i="1"/>
  <c r="C2230" i="1"/>
  <c r="AJ2230" i="1"/>
  <c r="AG2167" i="1"/>
  <c r="B2167" i="1" s="1"/>
  <c r="F2171" i="1"/>
  <c r="J2171" i="1" s="1"/>
  <c r="AC2172" i="1"/>
  <c r="AE2172" i="1" s="1"/>
  <c r="G2172" i="1"/>
  <c r="X2230" i="1"/>
  <c r="K2230" i="1"/>
  <c r="A2231" i="1"/>
  <c r="AB2232" i="1"/>
  <c r="M2173" i="1"/>
  <c r="N2173" i="1" s="1"/>
  <c r="L2174" i="1"/>
  <c r="R2170" i="1"/>
  <c r="V2170" i="1" s="1"/>
  <c r="P2171" i="1"/>
  <c r="T2168" i="1"/>
  <c r="AF2168" i="1" s="1"/>
  <c r="S2169" i="1"/>
  <c r="U2168" i="1"/>
  <c r="W2168" i="1" s="1"/>
  <c r="O2171" i="1" l="1"/>
  <c r="T2169" i="1"/>
  <c r="AF2169" i="1" s="1"/>
  <c r="S2170" i="1"/>
  <c r="U2169" i="1"/>
  <c r="W2169" i="1" s="1"/>
  <c r="M2174" i="1"/>
  <c r="N2174" i="1" s="1"/>
  <c r="L2175" i="1"/>
  <c r="X2231" i="1"/>
  <c r="A2232" i="1"/>
  <c r="K2231" i="1"/>
  <c r="AB2233" i="1"/>
  <c r="AG2168" i="1"/>
  <c r="B2168" i="1" s="1"/>
  <c r="Q2171" i="1"/>
  <c r="Q2172" i="1" s="1"/>
  <c r="Q2173" i="1" s="1"/>
  <c r="Q2174" i="1" s="1"/>
  <c r="P2172" i="1"/>
  <c r="P2173" i="1" s="1"/>
  <c r="P2174" i="1" s="1"/>
  <c r="Z2230" i="1"/>
  <c r="AA2230" i="1" s="1"/>
  <c r="AH2230" i="1" s="1"/>
  <c r="AJ2231" i="1"/>
  <c r="I2231" i="1"/>
  <c r="H2231" i="1" s="1"/>
  <c r="Y2230" i="1"/>
  <c r="C2231" i="1"/>
  <c r="F2172" i="1"/>
  <c r="O2172" i="1" s="1"/>
  <c r="AC2173" i="1"/>
  <c r="AE2173" i="1" s="1"/>
  <c r="G2173" i="1"/>
  <c r="R2172" i="1" l="1"/>
  <c r="V2172" i="1" s="1"/>
  <c r="J2172" i="1"/>
  <c r="F2173" i="1"/>
  <c r="J2173" i="1" s="1"/>
  <c r="A2233" i="1"/>
  <c r="X2232" i="1"/>
  <c r="K2232" i="1"/>
  <c r="T2170" i="1"/>
  <c r="S2171" i="1"/>
  <c r="U2170" i="1"/>
  <c r="W2170" i="1" s="1"/>
  <c r="AB2234" i="1"/>
  <c r="AC2174" i="1"/>
  <c r="AE2174" i="1" s="1"/>
  <c r="G2174" i="1"/>
  <c r="Y2231" i="1"/>
  <c r="Z2231" i="1"/>
  <c r="AA2231" i="1" s="1"/>
  <c r="AH2231" i="1" s="1"/>
  <c r="AJ2232" i="1"/>
  <c r="C2232" i="1"/>
  <c r="I2232" i="1"/>
  <c r="H2232" i="1" s="1"/>
  <c r="R2171" i="1"/>
  <c r="V2171" i="1" s="1"/>
  <c r="M2175" i="1"/>
  <c r="N2175" i="1" s="1"/>
  <c r="P2175" i="1"/>
  <c r="Q2175" i="1"/>
  <c r="L2176" i="1"/>
  <c r="AG2169" i="1"/>
  <c r="O2173" i="1" l="1"/>
  <c r="R2173" i="1" s="1"/>
  <c r="V2173" i="1" s="1"/>
  <c r="U2171" i="1"/>
  <c r="W2171" i="1" s="1"/>
  <c r="T2171" i="1"/>
  <c r="AF2171" i="1" s="1"/>
  <c r="S2172" i="1"/>
  <c r="Z2232" i="1"/>
  <c r="Y2232" i="1"/>
  <c r="C2233" i="1"/>
  <c r="I2233" i="1"/>
  <c r="H2233" i="1" s="1"/>
  <c r="AJ2233" i="1"/>
  <c r="AB2235" i="1"/>
  <c r="M2176" i="1"/>
  <c r="N2176" i="1" s="1"/>
  <c r="P2176" i="1"/>
  <c r="Q2176" i="1"/>
  <c r="L2177" i="1"/>
  <c r="AF2170" i="1"/>
  <c r="AA2170" i="1"/>
  <c r="X2233" i="1"/>
  <c r="A2234" i="1"/>
  <c r="K2233" i="1"/>
  <c r="AC2175" i="1"/>
  <c r="AE2175" i="1" s="1"/>
  <c r="G2175" i="1"/>
  <c r="F2174" i="1"/>
  <c r="J2174" i="1" s="1"/>
  <c r="B2169" i="1"/>
  <c r="AG2170" i="1"/>
  <c r="AH2170" i="1" l="1"/>
  <c r="O2174" i="1"/>
  <c r="R2174" i="1" s="1"/>
  <c r="V2174" i="1" s="1"/>
  <c r="AC2176" i="1"/>
  <c r="AE2176" i="1" s="1"/>
  <c r="G2176" i="1"/>
  <c r="M2177" i="1"/>
  <c r="N2177" i="1" s="1"/>
  <c r="P2177" i="1"/>
  <c r="Q2177" i="1"/>
  <c r="L2178" i="1"/>
  <c r="AG2171" i="1"/>
  <c r="B2171" i="1" s="1"/>
  <c r="F2175" i="1"/>
  <c r="J2175" i="1" s="1"/>
  <c r="X2234" i="1"/>
  <c r="K2234" i="1"/>
  <c r="A2235" i="1"/>
  <c r="AB2236" i="1"/>
  <c r="B2170" i="1"/>
  <c r="Z2233" i="1"/>
  <c r="AA2233" i="1" s="1"/>
  <c r="AH2233" i="1" s="1"/>
  <c r="Y2233" i="1"/>
  <c r="C2234" i="1"/>
  <c r="AJ2234" i="1"/>
  <c r="I2234" i="1"/>
  <c r="H2234" i="1" s="1"/>
  <c r="U2172" i="1"/>
  <c r="W2172" i="1" s="1"/>
  <c r="T2172" i="1"/>
  <c r="AF2172" i="1" s="1"/>
  <c r="S2173" i="1"/>
  <c r="O2175" i="1" l="1"/>
  <c r="R2175" i="1" s="1"/>
  <c r="V2175" i="1" s="1"/>
  <c r="AG2172" i="1"/>
  <c r="B2172" i="1" s="1"/>
  <c r="AB2237" i="1"/>
  <c r="M2178" i="1"/>
  <c r="N2178" i="1" s="1"/>
  <c r="P2178" i="1"/>
  <c r="Q2178" i="1"/>
  <c r="L2179" i="1"/>
  <c r="K2235" i="1"/>
  <c r="A2236" i="1"/>
  <c r="X2235" i="1"/>
  <c r="Y2234" i="1"/>
  <c r="Z2234" i="1"/>
  <c r="AA2234" i="1" s="1"/>
  <c r="AH2234" i="1" s="1"/>
  <c r="C2235" i="1"/>
  <c r="AJ2235" i="1"/>
  <c r="I2235" i="1"/>
  <c r="H2235" i="1" s="1"/>
  <c r="U2173" i="1"/>
  <c r="W2173" i="1" s="1"/>
  <c r="T2173" i="1"/>
  <c r="AF2173" i="1" s="1"/>
  <c r="S2174" i="1"/>
  <c r="F2176" i="1"/>
  <c r="J2176" i="1" s="1"/>
  <c r="AC2177" i="1"/>
  <c r="AE2177" i="1" s="1"/>
  <c r="G2177" i="1"/>
  <c r="O2176" i="1" l="1"/>
  <c r="R2176" i="1" s="1"/>
  <c r="V2176" i="1" s="1"/>
  <c r="C2236" i="1"/>
  <c r="AJ2236" i="1"/>
  <c r="Y2235" i="1"/>
  <c r="I2236" i="1"/>
  <c r="H2236" i="1" s="1"/>
  <c r="Z2235" i="1"/>
  <c r="AA2235" i="1" s="1"/>
  <c r="AH2235" i="1" s="1"/>
  <c r="AB2238" i="1"/>
  <c r="F2177" i="1"/>
  <c r="J2177" i="1" s="1"/>
  <c r="AG2173" i="1"/>
  <c r="B2173" i="1" s="1"/>
  <c r="K2236" i="1"/>
  <c r="A2237" i="1"/>
  <c r="X2236" i="1"/>
  <c r="AC2178" i="1"/>
  <c r="AE2178" i="1" s="1"/>
  <c r="G2178" i="1"/>
  <c r="U2174" i="1"/>
  <c r="W2174" i="1" s="1"/>
  <c r="T2174" i="1"/>
  <c r="AF2174" i="1" s="1"/>
  <c r="S2175" i="1"/>
  <c r="M2179" i="1"/>
  <c r="N2179" i="1" s="1"/>
  <c r="P2179" i="1"/>
  <c r="Q2179" i="1"/>
  <c r="L2180" i="1"/>
  <c r="AG2174" i="1" l="1"/>
  <c r="B2174" i="1" s="1"/>
  <c r="Z2236" i="1"/>
  <c r="AA2236" i="1" s="1"/>
  <c r="AH2236" i="1" s="1"/>
  <c r="AJ2237" i="1"/>
  <c r="C2237" i="1"/>
  <c r="Y2236" i="1"/>
  <c r="I2237" i="1"/>
  <c r="H2237" i="1" s="1"/>
  <c r="AB2239" i="1"/>
  <c r="M2180" i="1"/>
  <c r="N2180" i="1" s="1"/>
  <c r="P2180" i="1"/>
  <c r="Q2180" i="1"/>
  <c r="L2181" i="1"/>
  <c r="F2178" i="1"/>
  <c r="O2178" i="1" s="1"/>
  <c r="R2178" i="1" s="1"/>
  <c r="V2178" i="1" s="1"/>
  <c r="O2177" i="1"/>
  <c r="R2177" i="1" s="1"/>
  <c r="V2177" i="1" s="1"/>
  <c r="AC2179" i="1"/>
  <c r="AE2179" i="1" s="1"/>
  <c r="G2179" i="1"/>
  <c r="U2175" i="1"/>
  <c r="W2175" i="1" s="1"/>
  <c r="T2175" i="1"/>
  <c r="AF2175" i="1" s="1"/>
  <c r="S2176" i="1"/>
  <c r="K2237" i="1"/>
  <c r="X2237" i="1"/>
  <c r="A2238" i="1"/>
  <c r="F2179" i="1" l="1"/>
  <c r="O2179" i="1" s="1"/>
  <c r="R2179" i="1" s="1"/>
  <c r="V2179" i="1" s="1"/>
  <c r="J2178" i="1"/>
  <c r="AC2180" i="1"/>
  <c r="AE2180" i="1" s="1"/>
  <c r="G2180" i="1"/>
  <c r="U2176" i="1"/>
  <c r="W2176" i="1" s="1"/>
  <c r="T2176" i="1"/>
  <c r="AF2176" i="1" s="1"/>
  <c r="S2177" i="1"/>
  <c r="A2239" i="1"/>
  <c r="X2238" i="1"/>
  <c r="K2238" i="1"/>
  <c r="M2181" i="1"/>
  <c r="N2181" i="1" s="1"/>
  <c r="P2181" i="1"/>
  <c r="Q2181" i="1"/>
  <c r="L2182" i="1"/>
  <c r="C2238" i="1"/>
  <c r="Y2237" i="1"/>
  <c r="AJ2238" i="1"/>
  <c r="Z2237" i="1"/>
  <c r="AA2237" i="1" s="1"/>
  <c r="AH2237" i="1" s="1"/>
  <c r="I2238" i="1"/>
  <c r="H2238" i="1" s="1"/>
  <c r="AG2175" i="1"/>
  <c r="B2175" i="1" s="1"/>
  <c r="AB2240" i="1"/>
  <c r="J2179" i="1" l="1"/>
  <c r="M2182" i="1"/>
  <c r="N2182" i="1" s="1"/>
  <c r="P2182" i="1"/>
  <c r="Q2182" i="1"/>
  <c r="L2183" i="1"/>
  <c r="C2239" i="1"/>
  <c r="I2239" i="1"/>
  <c r="H2239" i="1" s="1"/>
  <c r="Z2238" i="1"/>
  <c r="AA2238" i="1" s="1"/>
  <c r="AH2238" i="1" s="1"/>
  <c r="Y2238" i="1"/>
  <c r="AJ2239" i="1"/>
  <c r="AG2176" i="1"/>
  <c r="AB2241" i="1"/>
  <c r="X2239" i="1"/>
  <c r="A2240" i="1"/>
  <c r="K2239" i="1"/>
  <c r="F2180" i="1"/>
  <c r="J2180" i="1" s="1"/>
  <c r="U2177" i="1"/>
  <c r="W2177" i="1" s="1"/>
  <c r="T2177" i="1"/>
  <c r="AF2177" i="1" s="1"/>
  <c r="S2178" i="1"/>
  <c r="AC2181" i="1"/>
  <c r="AE2181" i="1" s="1"/>
  <c r="G2181" i="1"/>
  <c r="F2181" i="1" l="1"/>
  <c r="O2181" i="1" s="1"/>
  <c r="R2181" i="1" s="1"/>
  <c r="V2181" i="1" s="1"/>
  <c r="O2180" i="1"/>
  <c r="R2180" i="1" s="1"/>
  <c r="V2180" i="1" s="1"/>
  <c r="AB2242" i="1"/>
  <c r="AG2177" i="1"/>
  <c r="B2177" i="1" s="1"/>
  <c r="X2240" i="1"/>
  <c r="K2240" i="1"/>
  <c r="A2241" i="1"/>
  <c r="AC2182" i="1"/>
  <c r="AE2182" i="1" s="1"/>
  <c r="G2182" i="1"/>
  <c r="Z2239" i="1"/>
  <c r="AA2239" i="1" s="1"/>
  <c r="AH2239" i="1" s="1"/>
  <c r="C2240" i="1"/>
  <c r="AJ2240" i="1"/>
  <c r="I2240" i="1"/>
  <c r="H2240" i="1" s="1"/>
  <c r="Y2239" i="1"/>
  <c r="U2178" i="1"/>
  <c r="W2178" i="1" s="1"/>
  <c r="T2178" i="1"/>
  <c r="AF2178" i="1" s="1"/>
  <c r="S2179" i="1"/>
  <c r="B2176" i="1"/>
  <c r="M2183" i="1"/>
  <c r="N2183" i="1" s="1"/>
  <c r="P2183" i="1"/>
  <c r="Q2183" i="1"/>
  <c r="L2184" i="1"/>
  <c r="J2181" i="1" l="1"/>
  <c r="AC2183" i="1"/>
  <c r="AE2183" i="1" s="1"/>
  <c r="G2183" i="1"/>
  <c r="AB2243" i="1"/>
  <c r="AG2178" i="1"/>
  <c r="X2241" i="1"/>
  <c r="K2241" i="1"/>
  <c r="A2242" i="1"/>
  <c r="M2184" i="1"/>
  <c r="N2184" i="1" s="1"/>
  <c r="P2184" i="1"/>
  <c r="Q2184" i="1"/>
  <c r="L2185" i="1"/>
  <c r="U2179" i="1"/>
  <c r="W2179" i="1" s="1"/>
  <c r="T2179" i="1"/>
  <c r="AF2179" i="1" s="1"/>
  <c r="S2180" i="1"/>
  <c r="F2182" i="1"/>
  <c r="J2182" i="1" s="1"/>
  <c r="AJ2241" i="1"/>
  <c r="Y2240" i="1"/>
  <c r="C2241" i="1"/>
  <c r="Z2240" i="1"/>
  <c r="AA2240" i="1" s="1"/>
  <c r="AH2240" i="1" s="1"/>
  <c r="I2241" i="1"/>
  <c r="H2241" i="1" s="1"/>
  <c r="O2182" i="1" l="1"/>
  <c r="R2182" i="1" s="1"/>
  <c r="V2182" i="1" s="1"/>
  <c r="U2180" i="1"/>
  <c r="W2180" i="1" s="1"/>
  <c r="T2180" i="1"/>
  <c r="AF2180" i="1" s="1"/>
  <c r="S2181" i="1"/>
  <c r="K2242" i="1"/>
  <c r="X2242" i="1"/>
  <c r="A2243" i="1"/>
  <c r="AC2184" i="1"/>
  <c r="AE2184" i="1" s="1"/>
  <c r="G2184" i="1"/>
  <c r="F2183" i="1"/>
  <c r="O2183" i="1" s="1"/>
  <c r="R2183" i="1" s="1"/>
  <c r="V2183" i="1" s="1"/>
  <c r="AG2179" i="1"/>
  <c r="M2185" i="1"/>
  <c r="N2185" i="1" s="1"/>
  <c r="P2185" i="1"/>
  <c r="Q2185" i="1"/>
  <c r="L2186" i="1"/>
  <c r="AB2244" i="1"/>
  <c r="AJ2242" i="1"/>
  <c r="Z2241" i="1"/>
  <c r="AA2241" i="1" s="1"/>
  <c r="AH2241" i="1" s="1"/>
  <c r="C2242" i="1"/>
  <c r="I2242" i="1"/>
  <c r="H2242" i="1" s="1"/>
  <c r="Y2241" i="1"/>
  <c r="B2178" i="1"/>
  <c r="J2183" i="1" l="1"/>
  <c r="U2181" i="1"/>
  <c r="W2181" i="1" s="1"/>
  <c r="T2181" i="1"/>
  <c r="AF2181" i="1" s="1"/>
  <c r="S2182" i="1"/>
  <c r="AC2185" i="1"/>
  <c r="AE2185" i="1" s="1"/>
  <c r="G2185" i="1"/>
  <c r="F2184" i="1"/>
  <c r="J2184" i="1" s="1"/>
  <c r="A2244" i="1"/>
  <c r="X2243" i="1"/>
  <c r="K2243" i="1"/>
  <c r="AB2245" i="1"/>
  <c r="M2186" i="1"/>
  <c r="N2186" i="1" s="1"/>
  <c r="P2186" i="1"/>
  <c r="Q2186" i="1"/>
  <c r="L2187" i="1"/>
  <c r="B2179" i="1"/>
  <c r="C2243" i="1"/>
  <c r="Z2242" i="1"/>
  <c r="AA2242" i="1" s="1"/>
  <c r="AH2242" i="1" s="1"/>
  <c r="AJ2243" i="1"/>
  <c r="Y2242" i="1"/>
  <c r="I2243" i="1"/>
  <c r="H2243" i="1" s="1"/>
  <c r="AG2180" i="1"/>
  <c r="B2180" i="1" s="1"/>
  <c r="Y2243" i="1" l="1"/>
  <c r="C2244" i="1"/>
  <c r="I2244" i="1"/>
  <c r="H2244" i="1" s="1"/>
  <c r="AJ2244" i="1"/>
  <c r="Z2243" i="1"/>
  <c r="AA2243" i="1" s="1"/>
  <c r="AH2243" i="1" s="1"/>
  <c r="X2244" i="1"/>
  <c r="K2244" i="1"/>
  <c r="A2245" i="1"/>
  <c r="F2185" i="1"/>
  <c r="O2185" i="1" s="1"/>
  <c r="R2185" i="1" s="1"/>
  <c r="V2185" i="1" s="1"/>
  <c r="AG2181" i="1"/>
  <c r="AC2186" i="1"/>
  <c r="AE2186" i="1" s="1"/>
  <c r="G2186" i="1"/>
  <c r="O2184" i="1"/>
  <c r="R2184" i="1" s="1"/>
  <c r="V2184" i="1" s="1"/>
  <c r="M2187" i="1"/>
  <c r="N2187" i="1" s="1"/>
  <c r="P2187" i="1"/>
  <c r="Q2187" i="1"/>
  <c r="L2188" i="1"/>
  <c r="AB2246" i="1"/>
  <c r="U2182" i="1"/>
  <c r="W2182" i="1" s="1"/>
  <c r="T2182" i="1"/>
  <c r="AF2182" i="1" s="1"/>
  <c r="S2183" i="1"/>
  <c r="U2183" i="1" l="1"/>
  <c r="W2183" i="1" s="1"/>
  <c r="T2183" i="1"/>
  <c r="AF2183" i="1" s="1"/>
  <c r="S2184" i="1"/>
  <c r="M2188" i="1"/>
  <c r="N2188" i="1" s="1"/>
  <c r="P2188" i="1"/>
  <c r="Q2188" i="1"/>
  <c r="L2189" i="1"/>
  <c r="Y2244" i="1"/>
  <c r="C2245" i="1"/>
  <c r="AJ2245" i="1"/>
  <c r="I2245" i="1"/>
  <c r="H2245" i="1" s="1"/>
  <c r="Z2244" i="1"/>
  <c r="AA2244" i="1" s="1"/>
  <c r="AH2244" i="1" s="1"/>
  <c r="AG2182" i="1"/>
  <c r="B2182" i="1" s="1"/>
  <c r="F2186" i="1"/>
  <c r="O2186" i="1" s="1"/>
  <c r="R2186" i="1" s="1"/>
  <c r="V2186" i="1" s="1"/>
  <c r="B2181" i="1"/>
  <c r="AB2247" i="1"/>
  <c r="J2185" i="1"/>
  <c r="X2245" i="1"/>
  <c r="K2245" i="1"/>
  <c r="A2246" i="1"/>
  <c r="AC2187" i="1"/>
  <c r="AE2187" i="1" s="1"/>
  <c r="G2187" i="1"/>
  <c r="J2186" i="1" l="1"/>
  <c r="F2187" i="1"/>
  <c r="O2187" i="1" s="1"/>
  <c r="R2187" i="1" s="1"/>
  <c r="V2187" i="1" s="1"/>
  <c r="U2184" i="1"/>
  <c r="W2184" i="1" s="1"/>
  <c r="T2184" i="1"/>
  <c r="AF2184" i="1" s="1"/>
  <c r="S2185" i="1"/>
  <c r="Y2245" i="1"/>
  <c r="C2246" i="1"/>
  <c r="Z2245" i="1"/>
  <c r="AA2245" i="1" s="1"/>
  <c r="AH2245" i="1" s="1"/>
  <c r="AJ2246" i="1"/>
  <c r="I2246" i="1"/>
  <c r="H2246" i="1" s="1"/>
  <c r="K2246" i="1"/>
  <c r="A2247" i="1"/>
  <c r="X2246" i="1"/>
  <c r="AC2188" i="1"/>
  <c r="AE2188" i="1" s="1"/>
  <c r="G2188" i="1"/>
  <c r="AG2183" i="1"/>
  <c r="B2183" i="1" s="1"/>
  <c r="AB2248" i="1"/>
  <c r="M2189" i="1"/>
  <c r="N2189" i="1" s="1"/>
  <c r="P2189" i="1"/>
  <c r="Q2189" i="1"/>
  <c r="L2190" i="1"/>
  <c r="J2187" i="1" l="1"/>
  <c r="AB2249" i="1"/>
  <c r="F2188" i="1"/>
  <c r="O2188" i="1" s="1"/>
  <c r="R2188" i="1" s="1"/>
  <c r="V2188" i="1" s="1"/>
  <c r="A2248" i="1"/>
  <c r="K2247" i="1"/>
  <c r="X2247" i="1"/>
  <c r="U2185" i="1"/>
  <c r="W2185" i="1" s="1"/>
  <c r="T2185" i="1"/>
  <c r="AF2185" i="1" s="1"/>
  <c r="S2186" i="1"/>
  <c r="M2190" i="1"/>
  <c r="N2190" i="1" s="1"/>
  <c r="P2190" i="1"/>
  <c r="Q2190" i="1"/>
  <c r="L2191" i="1"/>
  <c r="AG2184" i="1"/>
  <c r="B2184" i="1" s="1"/>
  <c r="AC2189" i="1"/>
  <c r="AE2189" i="1" s="1"/>
  <c r="G2189" i="1"/>
  <c r="Y2246" i="1"/>
  <c r="Z2246" i="1"/>
  <c r="AA2246" i="1" s="1"/>
  <c r="AH2246" i="1" s="1"/>
  <c r="I2247" i="1"/>
  <c r="H2247" i="1" s="1"/>
  <c r="C2247" i="1"/>
  <c r="AJ2247" i="1"/>
  <c r="AC2190" i="1" l="1"/>
  <c r="AE2190" i="1" s="1"/>
  <c r="G2190" i="1"/>
  <c r="AG2185" i="1"/>
  <c r="A2249" i="1"/>
  <c r="X2248" i="1"/>
  <c r="K2248" i="1"/>
  <c r="F2189" i="1"/>
  <c r="O2189" i="1" s="1"/>
  <c r="R2189" i="1" s="1"/>
  <c r="V2189" i="1" s="1"/>
  <c r="M2191" i="1"/>
  <c r="N2191" i="1" s="1"/>
  <c r="P2191" i="1"/>
  <c r="Q2191" i="1"/>
  <c r="L2192" i="1"/>
  <c r="J2188" i="1"/>
  <c r="AB2250" i="1"/>
  <c r="U2186" i="1"/>
  <c r="W2186" i="1" s="1"/>
  <c r="T2186" i="1"/>
  <c r="AF2186" i="1" s="1"/>
  <c r="S2187" i="1"/>
  <c r="C2248" i="1"/>
  <c r="Z2247" i="1"/>
  <c r="AA2247" i="1" s="1"/>
  <c r="AH2247" i="1" s="1"/>
  <c r="AJ2248" i="1"/>
  <c r="I2248" i="1"/>
  <c r="H2248" i="1" s="1"/>
  <c r="Y2247" i="1"/>
  <c r="J2189" i="1" l="1"/>
  <c r="AG2186" i="1"/>
  <c r="B2186" i="1" s="1"/>
  <c r="M2192" i="1"/>
  <c r="N2192" i="1" s="1"/>
  <c r="P2192" i="1"/>
  <c r="Q2192" i="1"/>
  <c r="L2193" i="1"/>
  <c r="C2249" i="1"/>
  <c r="Z2248" i="1"/>
  <c r="AA2248" i="1" s="1"/>
  <c r="AH2248" i="1" s="1"/>
  <c r="AJ2249" i="1"/>
  <c r="I2249" i="1"/>
  <c r="H2249" i="1" s="1"/>
  <c r="Y2248" i="1"/>
  <c r="F2190" i="1"/>
  <c r="J2190" i="1" s="1"/>
  <c r="U2187" i="1"/>
  <c r="W2187" i="1" s="1"/>
  <c r="T2187" i="1"/>
  <c r="AF2187" i="1" s="1"/>
  <c r="S2188" i="1"/>
  <c r="AB2251" i="1"/>
  <c r="K2249" i="1"/>
  <c r="X2249" i="1"/>
  <c r="A2250" i="1"/>
  <c r="AC2191" i="1"/>
  <c r="AE2191" i="1" s="1"/>
  <c r="G2191" i="1"/>
  <c r="B2185" i="1"/>
  <c r="O2190" i="1" l="1"/>
  <c r="R2190" i="1" s="1"/>
  <c r="V2190" i="1" s="1"/>
  <c r="AC2192" i="1"/>
  <c r="AE2192" i="1" s="1"/>
  <c r="G2192" i="1"/>
  <c r="F2191" i="1"/>
  <c r="J2191" i="1" s="1"/>
  <c r="AG2187" i="1"/>
  <c r="M2193" i="1"/>
  <c r="N2193" i="1" s="1"/>
  <c r="P2193" i="1"/>
  <c r="Q2193" i="1"/>
  <c r="L2194" i="1"/>
  <c r="X2250" i="1"/>
  <c r="K2250" i="1"/>
  <c r="A2251" i="1"/>
  <c r="AB2252" i="1"/>
  <c r="Z2249" i="1"/>
  <c r="AA2249" i="1" s="1"/>
  <c r="AH2249" i="1" s="1"/>
  <c r="C2250" i="1"/>
  <c r="AJ2250" i="1"/>
  <c r="I2250" i="1"/>
  <c r="H2250" i="1" s="1"/>
  <c r="Y2249" i="1"/>
  <c r="U2188" i="1"/>
  <c r="W2188" i="1" s="1"/>
  <c r="T2188" i="1"/>
  <c r="AF2188" i="1" s="1"/>
  <c r="S2189" i="1"/>
  <c r="O2191" i="1" l="1"/>
  <c r="R2191" i="1" s="1"/>
  <c r="V2191" i="1" s="1"/>
  <c r="X2251" i="1"/>
  <c r="K2251" i="1"/>
  <c r="A2252" i="1"/>
  <c r="U2189" i="1"/>
  <c r="W2189" i="1" s="1"/>
  <c r="T2189" i="1"/>
  <c r="AF2189" i="1" s="1"/>
  <c r="S2190" i="1"/>
  <c r="F2192" i="1"/>
  <c r="J2192" i="1" s="1"/>
  <c r="AC2193" i="1"/>
  <c r="AE2193" i="1" s="1"/>
  <c r="G2193" i="1"/>
  <c r="AB2253" i="1"/>
  <c r="Z2250" i="1"/>
  <c r="AA2250" i="1" s="1"/>
  <c r="AH2250" i="1" s="1"/>
  <c r="AJ2251" i="1"/>
  <c r="C2251" i="1"/>
  <c r="Y2250" i="1"/>
  <c r="I2251" i="1"/>
  <c r="H2251" i="1" s="1"/>
  <c r="AG2188" i="1"/>
  <c r="B2188" i="1" s="1"/>
  <c r="M2194" i="1"/>
  <c r="N2194" i="1" s="1"/>
  <c r="P2194" i="1"/>
  <c r="Q2194" i="1"/>
  <c r="L2195" i="1"/>
  <c r="B2187" i="1"/>
  <c r="O2192" i="1" l="1"/>
  <c r="R2192" i="1" s="1"/>
  <c r="V2192" i="1" s="1"/>
  <c r="M2195" i="1"/>
  <c r="N2195" i="1" s="1"/>
  <c r="P2195" i="1"/>
  <c r="Q2195" i="1"/>
  <c r="L2196" i="1"/>
  <c r="Z2251" i="1"/>
  <c r="AA2251" i="1" s="1"/>
  <c r="AH2251" i="1" s="1"/>
  <c r="Y2251" i="1"/>
  <c r="I2252" i="1"/>
  <c r="H2252" i="1" s="1"/>
  <c r="AJ2252" i="1"/>
  <c r="C2252" i="1"/>
  <c r="AB2254" i="1"/>
  <c r="U2190" i="1"/>
  <c r="W2190" i="1" s="1"/>
  <c r="T2190" i="1"/>
  <c r="AF2190" i="1" s="1"/>
  <c r="S2191" i="1"/>
  <c r="X2252" i="1"/>
  <c r="A2253" i="1"/>
  <c r="K2252" i="1"/>
  <c r="AC2194" i="1"/>
  <c r="AE2194" i="1" s="1"/>
  <c r="G2194" i="1"/>
  <c r="F2193" i="1"/>
  <c r="O2193" i="1" s="1"/>
  <c r="R2193" i="1" s="1"/>
  <c r="V2193" i="1" s="1"/>
  <c r="AG2189" i="1"/>
  <c r="B2189" i="1" s="1"/>
  <c r="J2193" i="1" l="1"/>
  <c r="AC2195" i="1"/>
  <c r="AE2195" i="1" s="1"/>
  <c r="G2195" i="1"/>
  <c r="X2253" i="1"/>
  <c r="A2254" i="1"/>
  <c r="K2253" i="1"/>
  <c r="AB2255" i="1"/>
  <c r="F2194" i="1"/>
  <c r="O2194" i="1" s="1"/>
  <c r="R2194" i="1" s="1"/>
  <c r="V2194" i="1" s="1"/>
  <c r="Z2252" i="1"/>
  <c r="AA2252" i="1" s="1"/>
  <c r="AH2252" i="1" s="1"/>
  <c r="C2253" i="1"/>
  <c r="I2253" i="1"/>
  <c r="H2253" i="1" s="1"/>
  <c r="Y2252" i="1"/>
  <c r="AJ2253" i="1"/>
  <c r="M2196" i="1"/>
  <c r="N2196" i="1" s="1"/>
  <c r="P2196" i="1"/>
  <c r="Q2196" i="1"/>
  <c r="L2197" i="1"/>
  <c r="AG2190" i="1"/>
  <c r="B2190" i="1" s="1"/>
  <c r="U2191" i="1"/>
  <c r="W2191" i="1" s="1"/>
  <c r="T2191" i="1"/>
  <c r="AF2191" i="1" s="1"/>
  <c r="S2192" i="1"/>
  <c r="J2194" i="1" l="1"/>
  <c r="AC2196" i="1"/>
  <c r="AE2196" i="1" s="1"/>
  <c r="G2196" i="1"/>
  <c r="AB2256" i="1"/>
  <c r="C2254" i="1"/>
  <c r="Y2253" i="1"/>
  <c r="AJ2254" i="1"/>
  <c r="Z2253" i="1"/>
  <c r="AA2253" i="1" s="1"/>
  <c r="AH2253" i="1" s="1"/>
  <c r="I2254" i="1"/>
  <c r="H2254" i="1" s="1"/>
  <c r="AG2191" i="1"/>
  <c r="B2191" i="1" s="1"/>
  <c r="M2197" i="1"/>
  <c r="N2197" i="1" s="1"/>
  <c r="P2197" i="1"/>
  <c r="Q2197" i="1"/>
  <c r="L2198" i="1"/>
  <c r="F2195" i="1"/>
  <c r="O2195" i="1" s="1"/>
  <c r="R2195" i="1" s="1"/>
  <c r="V2195" i="1" s="1"/>
  <c r="U2192" i="1"/>
  <c r="W2192" i="1" s="1"/>
  <c r="T2192" i="1"/>
  <c r="AF2192" i="1" s="1"/>
  <c r="S2193" i="1"/>
  <c r="K2254" i="1"/>
  <c r="X2254" i="1"/>
  <c r="A2255" i="1"/>
  <c r="Y2254" i="1" l="1"/>
  <c r="AJ2255" i="1"/>
  <c r="C2255" i="1"/>
  <c r="Z2254" i="1"/>
  <c r="AA2254" i="1" s="1"/>
  <c r="AH2254" i="1" s="1"/>
  <c r="I2255" i="1"/>
  <c r="H2255" i="1" s="1"/>
  <c r="AG2192" i="1"/>
  <c r="B2192" i="1" s="1"/>
  <c r="J2195" i="1"/>
  <c r="AC2197" i="1"/>
  <c r="AE2197" i="1" s="1"/>
  <c r="G2197" i="1"/>
  <c r="AB2257" i="1"/>
  <c r="U2193" i="1"/>
  <c r="W2193" i="1" s="1"/>
  <c r="T2193" i="1"/>
  <c r="AF2193" i="1" s="1"/>
  <c r="S2194" i="1"/>
  <c r="M2198" i="1"/>
  <c r="N2198" i="1" s="1"/>
  <c r="P2198" i="1"/>
  <c r="Q2198" i="1"/>
  <c r="L2199" i="1"/>
  <c r="F2196" i="1"/>
  <c r="J2196" i="1" s="1"/>
  <c r="A2256" i="1"/>
  <c r="K2255" i="1"/>
  <c r="X2255" i="1"/>
  <c r="O2196" i="1" l="1"/>
  <c r="R2196" i="1" s="1"/>
  <c r="V2196" i="1" s="1"/>
  <c r="A2257" i="1"/>
  <c r="X2256" i="1"/>
  <c r="K2256" i="1"/>
  <c r="Z2255" i="1"/>
  <c r="AA2255" i="1" s="1"/>
  <c r="AH2255" i="1" s="1"/>
  <c r="C2256" i="1"/>
  <c r="AJ2256" i="1"/>
  <c r="Y2255" i="1"/>
  <c r="I2256" i="1"/>
  <c r="H2256" i="1" s="1"/>
  <c r="AG2193" i="1"/>
  <c r="AC2198" i="1"/>
  <c r="AE2198" i="1" s="1"/>
  <c r="G2198" i="1"/>
  <c r="AB2258" i="1"/>
  <c r="M2199" i="1"/>
  <c r="N2199" i="1" s="1"/>
  <c r="P2199" i="1"/>
  <c r="Q2199" i="1"/>
  <c r="L2200" i="1"/>
  <c r="U2194" i="1"/>
  <c r="W2194" i="1" s="1"/>
  <c r="T2194" i="1"/>
  <c r="AF2194" i="1" s="1"/>
  <c r="S2195" i="1"/>
  <c r="F2197" i="1"/>
  <c r="O2197" i="1" s="1"/>
  <c r="R2197" i="1" s="1"/>
  <c r="V2197" i="1" s="1"/>
  <c r="J2197" i="1" l="1"/>
  <c r="AC2199" i="1"/>
  <c r="AE2199" i="1" s="1"/>
  <c r="G2199" i="1"/>
  <c r="AB2259" i="1"/>
  <c r="AG2194" i="1"/>
  <c r="M2200" i="1"/>
  <c r="N2200" i="1" s="1"/>
  <c r="P2200" i="1"/>
  <c r="Q2200" i="1"/>
  <c r="L2201" i="1"/>
  <c r="F2198" i="1"/>
  <c r="O2198" i="1" s="1"/>
  <c r="R2198" i="1" s="1"/>
  <c r="V2198" i="1" s="1"/>
  <c r="U2195" i="1"/>
  <c r="W2195" i="1" s="1"/>
  <c r="T2195" i="1"/>
  <c r="AF2195" i="1" s="1"/>
  <c r="S2196" i="1"/>
  <c r="C2257" i="1"/>
  <c r="Z2256" i="1"/>
  <c r="AA2256" i="1" s="1"/>
  <c r="AH2256" i="1" s="1"/>
  <c r="AJ2257" i="1"/>
  <c r="Y2256" i="1"/>
  <c r="I2257" i="1"/>
  <c r="H2257" i="1" s="1"/>
  <c r="B2193" i="1"/>
  <c r="A2258" i="1"/>
  <c r="X2257" i="1"/>
  <c r="K2257" i="1"/>
  <c r="Y2257" i="1" l="1"/>
  <c r="C2258" i="1"/>
  <c r="AJ2258" i="1"/>
  <c r="Z2257" i="1"/>
  <c r="AA2257" i="1" s="1"/>
  <c r="AH2257" i="1" s="1"/>
  <c r="I2258" i="1"/>
  <c r="H2258" i="1" s="1"/>
  <c r="AG2195" i="1"/>
  <c r="B2195" i="1" s="1"/>
  <c r="K2258" i="1"/>
  <c r="A2259" i="1"/>
  <c r="X2258" i="1"/>
  <c r="M2201" i="1"/>
  <c r="N2201" i="1" s="1"/>
  <c r="P2201" i="1"/>
  <c r="Q2201" i="1"/>
  <c r="L2202" i="1"/>
  <c r="U2196" i="1"/>
  <c r="W2196" i="1" s="1"/>
  <c r="T2196" i="1"/>
  <c r="AF2196" i="1" s="1"/>
  <c r="S2197" i="1"/>
  <c r="J2198" i="1"/>
  <c r="B2194" i="1"/>
  <c r="AB2260" i="1"/>
  <c r="F2199" i="1"/>
  <c r="J2199" i="1" s="1"/>
  <c r="AC2200" i="1"/>
  <c r="AE2200" i="1" s="1"/>
  <c r="G2200" i="1"/>
  <c r="O2199" i="1" l="1"/>
  <c r="R2199" i="1" s="1"/>
  <c r="V2199" i="1" s="1"/>
  <c r="AC2201" i="1"/>
  <c r="AE2201" i="1" s="1"/>
  <c r="G2201" i="1"/>
  <c r="A2260" i="1"/>
  <c r="X2259" i="1"/>
  <c r="K2259" i="1"/>
  <c r="U2197" i="1"/>
  <c r="W2197" i="1" s="1"/>
  <c r="T2197" i="1"/>
  <c r="AF2197" i="1" s="1"/>
  <c r="S2198" i="1"/>
  <c r="M2202" i="1"/>
  <c r="N2202" i="1" s="1"/>
  <c r="L2203" i="1"/>
  <c r="F2200" i="1"/>
  <c r="O2200" i="1" s="1"/>
  <c r="R2200" i="1" s="1"/>
  <c r="V2200" i="1" s="1"/>
  <c r="AB2261" i="1"/>
  <c r="AG2196" i="1"/>
  <c r="B2196" i="1" s="1"/>
  <c r="Z2258" i="1"/>
  <c r="AA2258" i="1" s="1"/>
  <c r="AH2258" i="1" s="1"/>
  <c r="AJ2259" i="1"/>
  <c r="C2259" i="1"/>
  <c r="Y2258" i="1"/>
  <c r="I2259" i="1"/>
  <c r="H2259" i="1" s="1"/>
  <c r="J2200" i="1" l="1"/>
  <c r="U2198" i="1"/>
  <c r="W2198" i="1" s="1"/>
  <c r="T2198" i="1"/>
  <c r="AF2198" i="1" s="1"/>
  <c r="S2199" i="1"/>
  <c r="G2202" i="1"/>
  <c r="AC2202" i="1"/>
  <c r="AE2202" i="1" s="1"/>
  <c r="K2260" i="1"/>
  <c r="X2260" i="1"/>
  <c r="A2261" i="1"/>
  <c r="M2203" i="1"/>
  <c r="N2203" i="1" s="1"/>
  <c r="L2204" i="1"/>
  <c r="AG2197" i="1"/>
  <c r="B2197" i="1" s="1"/>
  <c r="F2201" i="1"/>
  <c r="J2201" i="1" s="1"/>
  <c r="AB2262" i="1"/>
  <c r="C2260" i="1"/>
  <c r="Y2259" i="1"/>
  <c r="AJ2260" i="1"/>
  <c r="Z2259" i="1"/>
  <c r="AA2259" i="1" s="1"/>
  <c r="AH2259" i="1" s="1"/>
  <c r="I2260" i="1"/>
  <c r="H2260" i="1" s="1"/>
  <c r="O2201" i="1" l="1"/>
  <c r="R2201" i="1" s="1"/>
  <c r="AB2263" i="1"/>
  <c r="U2199" i="1"/>
  <c r="W2199" i="1" s="1"/>
  <c r="T2199" i="1"/>
  <c r="AF2199" i="1" s="1"/>
  <c r="S2200" i="1"/>
  <c r="AC2203" i="1"/>
  <c r="AE2203" i="1" s="1"/>
  <c r="G2203" i="1"/>
  <c r="M2204" i="1"/>
  <c r="N2204" i="1" s="1"/>
  <c r="L2205" i="1"/>
  <c r="A2262" i="1"/>
  <c r="K2261" i="1"/>
  <c r="X2261" i="1"/>
  <c r="AG2198" i="1"/>
  <c r="Y2260" i="1"/>
  <c r="AJ2261" i="1"/>
  <c r="C2261" i="1"/>
  <c r="I2261" i="1"/>
  <c r="H2261" i="1" s="1"/>
  <c r="Z2260" i="1"/>
  <c r="AA2260" i="1" s="1"/>
  <c r="AH2260" i="1" s="1"/>
  <c r="F2202" i="1"/>
  <c r="J2202" i="1" s="1"/>
  <c r="O2202" i="1" l="1"/>
  <c r="P2202" i="1"/>
  <c r="Q2202" i="1" s="1"/>
  <c r="Q2203" i="1" s="1"/>
  <c r="Q2204" i="1" s="1"/>
  <c r="Q2205" i="1" s="1"/>
  <c r="A2263" i="1"/>
  <c r="X2262" i="1"/>
  <c r="K2262" i="1"/>
  <c r="M2205" i="1"/>
  <c r="N2205" i="1" s="1"/>
  <c r="L2206" i="1"/>
  <c r="F2203" i="1"/>
  <c r="O2203" i="1" s="1"/>
  <c r="AG2199" i="1"/>
  <c r="AB2264" i="1"/>
  <c r="C2262" i="1"/>
  <c r="Y2261" i="1"/>
  <c r="AJ2262" i="1"/>
  <c r="Z2261" i="1"/>
  <c r="AA2261" i="1" s="1"/>
  <c r="AH2261" i="1" s="1"/>
  <c r="I2262" i="1"/>
  <c r="H2262" i="1" s="1"/>
  <c r="B2198" i="1"/>
  <c r="U2200" i="1"/>
  <c r="W2200" i="1" s="1"/>
  <c r="T2200" i="1"/>
  <c r="AF2200" i="1" s="1"/>
  <c r="S2201" i="1"/>
  <c r="V2201" i="1"/>
  <c r="AC2204" i="1"/>
  <c r="AE2204" i="1" s="1"/>
  <c r="G2204" i="1"/>
  <c r="P2203" i="1" l="1"/>
  <c r="P2204" i="1" s="1"/>
  <c r="P2205" i="1" s="1"/>
  <c r="P2206" i="1" s="1"/>
  <c r="R2203" i="1"/>
  <c r="J2203" i="1"/>
  <c r="R2202" i="1"/>
  <c r="AB2265" i="1"/>
  <c r="U2201" i="1"/>
  <c r="W2201" i="1" s="1"/>
  <c r="T2201" i="1"/>
  <c r="S2202" i="1"/>
  <c r="A2264" i="1"/>
  <c r="K2263" i="1"/>
  <c r="X2263" i="1"/>
  <c r="G2205" i="1"/>
  <c r="AC2205" i="1"/>
  <c r="AE2205" i="1" s="1"/>
  <c r="F2204" i="1"/>
  <c r="J2204" i="1" s="1"/>
  <c r="AG2200" i="1"/>
  <c r="B2200" i="1" s="1"/>
  <c r="B2199" i="1"/>
  <c r="M2206" i="1"/>
  <c r="N2206" i="1" s="1"/>
  <c r="Q2206" i="1"/>
  <c r="L2207" i="1"/>
  <c r="Y2262" i="1"/>
  <c r="AJ2263" i="1"/>
  <c r="C2263" i="1"/>
  <c r="I2263" i="1"/>
  <c r="H2263" i="1" s="1"/>
  <c r="Z2262" i="1"/>
  <c r="O2204" i="1" l="1"/>
  <c r="R2204" i="1" s="1"/>
  <c r="Z2263" i="1"/>
  <c r="AA2263" i="1" s="1"/>
  <c r="AH2263" i="1" s="1"/>
  <c r="AJ2264" i="1"/>
  <c r="C2264" i="1"/>
  <c r="Y2263" i="1"/>
  <c r="I2264" i="1"/>
  <c r="H2264" i="1" s="1"/>
  <c r="AC2206" i="1"/>
  <c r="AE2206" i="1" s="1"/>
  <c r="G2206" i="1"/>
  <c r="F2205" i="1"/>
  <c r="J2205" i="1" s="1"/>
  <c r="T2202" i="1"/>
  <c r="AF2202" i="1" s="1"/>
  <c r="S2203" i="1"/>
  <c r="AB2266" i="1"/>
  <c r="M2207" i="1"/>
  <c r="N2207" i="1" s="1"/>
  <c r="P2207" i="1"/>
  <c r="Q2207" i="1"/>
  <c r="L2208" i="1"/>
  <c r="A2265" i="1"/>
  <c r="X2264" i="1"/>
  <c r="K2264" i="1"/>
  <c r="AF2201" i="1"/>
  <c r="AA2201" i="1"/>
  <c r="AG2201" i="1"/>
  <c r="B2201" i="1" s="1"/>
  <c r="AH2201" i="1" l="1"/>
  <c r="O2205" i="1"/>
  <c r="R2205" i="1" s="1"/>
  <c r="K2265" i="1"/>
  <c r="A2266" i="1"/>
  <c r="X2265" i="1"/>
  <c r="M2208" i="1"/>
  <c r="N2208" i="1" s="1"/>
  <c r="P2208" i="1"/>
  <c r="Q2208" i="1"/>
  <c r="L2209" i="1"/>
  <c r="F2206" i="1"/>
  <c r="J2206" i="1" s="1"/>
  <c r="Y2264" i="1"/>
  <c r="C2265" i="1"/>
  <c r="AJ2265" i="1"/>
  <c r="Z2264" i="1"/>
  <c r="AA2264" i="1" s="1"/>
  <c r="AH2264" i="1" s="1"/>
  <c r="I2265" i="1"/>
  <c r="H2265" i="1" s="1"/>
  <c r="AB2267" i="1"/>
  <c r="G2207" i="1"/>
  <c r="AC2207" i="1"/>
  <c r="AE2207" i="1" s="1"/>
  <c r="T2203" i="1"/>
  <c r="AF2203" i="1" s="1"/>
  <c r="S2204" i="1"/>
  <c r="O2206" i="1" l="1"/>
  <c r="R2206" i="1" s="1"/>
  <c r="F2207" i="1"/>
  <c r="O2207" i="1" s="1"/>
  <c r="R2207" i="1" s="1"/>
  <c r="T2204" i="1"/>
  <c r="AF2204" i="1" s="1"/>
  <c r="S2205" i="1"/>
  <c r="A2267" i="1"/>
  <c r="X2266" i="1"/>
  <c r="K2266" i="1"/>
  <c r="AC2208" i="1"/>
  <c r="AE2208" i="1" s="1"/>
  <c r="G2208" i="1"/>
  <c r="AB2268" i="1"/>
  <c r="M2209" i="1"/>
  <c r="N2209" i="1" s="1"/>
  <c r="P2209" i="1"/>
  <c r="Q2209" i="1"/>
  <c r="L2210" i="1"/>
  <c r="AJ2266" i="1"/>
  <c r="Y2265" i="1"/>
  <c r="C2266" i="1"/>
  <c r="Z2265" i="1"/>
  <c r="AA2265" i="1" s="1"/>
  <c r="AH2265" i="1" s="1"/>
  <c r="I2266" i="1"/>
  <c r="H2266" i="1" s="1"/>
  <c r="J2207" i="1" l="1"/>
  <c r="AB2269" i="1"/>
  <c r="F2208" i="1"/>
  <c r="J2208" i="1" s="1"/>
  <c r="Y2266" i="1"/>
  <c r="C2267" i="1"/>
  <c r="Z2266" i="1"/>
  <c r="AA2266" i="1" s="1"/>
  <c r="AH2266" i="1" s="1"/>
  <c r="I2267" i="1"/>
  <c r="H2267" i="1" s="1"/>
  <c r="AJ2267" i="1"/>
  <c r="AC2209" i="1"/>
  <c r="AE2209" i="1" s="1"/>
  <c r="G2209" i="1"/>
  <c r="A2268" i="1"/>
  <c r="K2267" i="1"/>
  <c r="X2267" i="1"/>
  <c r="T2205" i="1"/>
  <c r="AF2205" i="1" s="1"/>
  <c r="S2206" i="1"/>
  <c r="M2210" i="1"/>
  <c r="N2210" i="1" s="1"/>
  <c r="P2210" i="1"/>
  <c r="Q2210" i="1"/>
  <c r="L2211" i="1"/>
  <c r="O2208" i="1" l="1"/>
  <c r="R2208" i="1" s="1"/>
  <c r="T2206" i="1"/>
  <c r="AF2206" i="1" s="1"/>
  <c r="S2207" i="1"/>
  <c r="AB2270" i="1"/>
  <c r="X2268" i="1"/>
  <c r="K2268" i="1"/>
  <c r="A2269" i="1"/>
  <c r="AC2210" i="1"/>
  <c r="AE2210" i="1" s="1"/>
  <c r="G2210" i="1"/>
  <c r="Z2267" i="1"/>
  <c r="AA2267" i="1" s="1"/>
  <c r="AH2267" i="1" s="1"/>
  <c r="AJ2268" i="1"/>
  <c r="C2268" i="1"/>
  <c r="I2268" i="1"/>
  <c r="H2268" i="1" s="1"/>
  <c r="Y2267" i="1"/>
  <c r="M2211" i="1"/>
  <c r="N2211" i="1" s="1"/>
  <c r="P2211" i="1"/>
  <c r="Q2211" i="1"/>
  <c r="L2212" i="1"/>
  <c r="F2209" i="1"/>
  <c r="J2209" i="1" s="1"/>
  <c r="M2212" i="1" l="1"/>
  <c r="N2212" i="1" s="1"/>
  <c r="P2212" i="1"/>
  <c r="Q2212" i="1"/>
  <c r="L2213" i="1"/>
  <c r="AB2271" i="1"/>
  <c r="O2209" i="1"/>
  <c r="R2209" i="1" s="1"/>
  <c r="F2210" i="1"/>
  <c r="J2210" i="1" s="1"/>
  <c r="Z2268" i="1"/>
  <c r="AA2268" i="1" s="1"/>
  <c r="AH2268" i="1" s="1"/>
  <c r="C2269" i="1"/>
  <c r="AJ2269" i="1"/>
  <c r="I2269" i="1"/>
  <c r="H2269" i="1" s="1"/>
  <c r="Y2268" i="1"/>
  <c r="T2207" i="1"/>
  <c r="AF2207" i="1" s="1"/>
  <c r="S2208" i="1"/>
  <c r="AC2211" i="1"/>
  <c r="AE2211" i="1" s="1"/>
  <c r="G2211" i="1"/>
  <c r="X2269" i="1"/>
  <c r="A2270" i="1"/>
  <c r="K2269" i="1"/>
  <c r="T2208" i="1" l="1"/>
  <c r="AF2208" i="1" s="1"/>
  <c r="S2209" i="1"/>
  <c r="F2211" i="1"/>
  <c r="J2211" i="1" s="1"/>
  <c r="O2210" i="1"/>
  <c r="R2210" i="1" s="1"/>
  <c r="AB2272" i="1"/>
  <c r="AC2212" i="1"/>
  <c r="AE2212" i="1" s="1"/>
  <c r="G2212" i="1"/>
  <c r="A2271" i="1"/>
  <c r="K2270" i="1"/>
  <c r="X2270" i="1"/>
  <c r="C2270" i="1"/>
  <c r="Y2269" i="1"/>
  <c r="Z2269" i="1"/>
  <c r="AA2269" i="1" s="1"/>
  <c r="AH2269" i="1" s="1"/>
  <c r="AJ2270" i="1"/>
  <c r="I2270" i="1"/>
  <c r="H2270" i="1" s="1"/>
  <c r="M2213" i="1"/>
  <c r="N2213" i="1" s="1"/>
  <c r="P2213" i="1"/>
  <c r="Q2213" i="1"/>
  <c r="L2214" i="1"/>
  <c r="O2211" i="1" l="1"/>
  <c r="R2211" i="1" s="1"/>
  <c r="M2214" i="1"/>
  <c r="N2214" i="1" s="1"/>
  <c r="P2214" i="1"/>
  <c r="Q2214" i="1"/>
  <c r="L2215" i="1"/>
  <c r="X2271" i="1"/>
  <c r="K2271" i="1"/>
  <c r="A2272" i="1"/>
  <c r="T2209" i="1"/>
  <c r="AF2209" i="1" s="1"/>
  <c r="S2210" i="1"/>
  <c r="F2212" i="1"/>
  <c r="O2212" i="1" s="1"/>
  <c r="R2212" i="1" s="1"/>
  <c r="AB2273" i="1"/>
  <c r="AC2213" i="1"/>
  <c r="AE2213" i="1" s="1"/>
  <c r="G2213" i="1"/>
  <c r="Y2270" i="1"/>
  <c r="AJ2271" i="1"/>
  <c r="C2271" i="1"/>
  <c r="I2271" i="1"/>
  <c r="H2271" i="1" s="1"/>
  <c r="Z2270" i="1"/>
  <c r="AA2270" i="1" s="1"/>
  <c r="AH2270" i="1" s="1"/>
  <c r="J2212" i="1" l="1"/>
  <c r="F2213" i="1"/>
  <c r="O2213" i="1" s="1"/>
  <c r="R2213" i="1" s="1"/>
  <c r="K2272" i="1"/>
  <c r="X2272" i="1"/>
  <c r="A2273" i="1"/>
  <c r="T2210" i="1"/>
  <c r="AF2210" i="1" s="1"/>
  <c r="S2211" i="1"/>
  <c r="AB2274" i="1"/>
  <c r="AC2214" i="1"/>
  <c r="AE2214" i="1" s="1"/>
  <c r="G2214" i="1"/>
  <c r="AJ2272" i="1"/>
  <c r="Z2271" i="1"/>
  <c r="AA2271" i="1" s="1"/>
  <c r="AH2271" i="1" s="1"/>
  <c r="C2272" i="1"/>
  <c r="Y2271" i="1"/>
  <c r="I2272" i="1"/>
  <c r="H2272" i="1" s="1"/>
  <c r="M2215" i="1"/>
  <c r="N2215" i="1" s="1"/>
  <c r="P2215" i="1"/>
  <c r="Q2215" i="1"/>
  <c r="L2216" i="1"/>
  <c r="J2213" i="1" l="1"/>
  <c r="F2214" i="1"/>
  <c r="J2214" i="1" s="1"/>
  <c r="AB2275" i="1"/>
  <c r="A2274" i="1"/>
  <c r="X2273" i="1"/>
  <c r="K2273" i="1"/>
  <c r="AC2215" i="1"/>
  <c r="AE2215" i="1" s="1"/>
  <c r="G2215" i="1"/>
  <c r="C2273" i="1"/>
  <c r="Z2272" i="1"/>
  <c r="AA2272" i="1" s="1"/>
  <c r="AH2272" i="1" s="1"/>
  <c r="AJ2273" i="1"/>
  <c r="I2273" i="1"/>
  <c r="H2273" i="1" s="1"/>
  <c r="Y2272" i="1"/>
  <c r="M2216" i="1"/>
  <c r="N2216" i="1" s="1"/>
  <c r="P2216" i="1"/>
  <c r="Q2216" i="1"/>
  <c r="L2217" i="1"/>
  <c r="T2211" i="1"/>
  <c r="AF2211" i="1" s="1"/>
  <c r="S2212" i="1"/>
  <c r="O2214" i="1" l="1"/>
  <c r="R2214" i="1" s="1"/>
  <c r="T2212" i="1"/>
  <c r="AF2212" i="1" s="1"/>
  <c r="S2213" i="1"/>
  <c r="AJ2274" i="1"/>
  <c r="C2274" i="1"/>
  <c r="I2274" i="1"/>
  <c r="H2274" i="1" s="1"/>
  <c r="Y2273" i="1"/>
  <c r="Z2273" i="1"/>
  <c r="AA2273" i="1" s="1"/>
  <c r="AH2273" i="1" s="1"/>
  <c r="AB2276" i="1"/>
  <c r="AC2216" i="1"/>
  <c r="AE2216" i="1" s="1"/>
  <c r="G2216" i="1"/>
  <c r="F2215" i="1"/>
  <c r="O2215" i="1" s="1"/>
  <c r="R2215" i="1" s="1"/>
  <c r="M2217" i="1"/>
  <c r="N2217" i="1" s="1"/>
  <c r="P2217" i="1"/>
  <c r="Q2217" i="1"/>
  <c r="L2218" i="1"/>
  <c r="A2275" i="1"/>
  <c r="K2274" i="1"/>
  <c r="X2274" i="1"/>
  <c r="J2215" i="1" l="1"/>
  <c r="X2275" i="1"/>
  <c r="K2275" i="1"/>
  <c r="A2276" i="1"/>
  <c r="F2216" i="1"/>
  <c r="O2216" i="1" s="1"/>
  <c r="R2216" i="1" s="1"/>
  <c r="AC2217" i="1"/>
  <c r="AE2217" i="1" s="1"/>
  <c r="G2217" i="1"/>
  <c r="Y2274" i="1"/>
  <c r="Z2274" i="1"/>
  <c r="AA2274" i="1" s="1"/>
  <c r="AH2274" i="1" s="1"/>
  <c r="AJ2275" i="1"/>
  <c r="C2275" i="1"/>
  <c r="I2275" i="1"/>
  <c r="H2275" i="1" s="1"/>
  <c r="M2218" i="1"/>
  <c r="N2218" i="1" s="1"/>
  <c r="P2218" i="1"/>
  <c r="Q2218" i="1"/>
  <c r="L2219" i="1"/>
  <c r="AB2277" i="1"/>
  <c r="T2213" i="1"/>
  <c r="AF2213" i="1" s="1"/>
  <c r="S2214" i="1"/>
  <c r="J2216" i="1" l="1"/>
  <c r="AB2278" i="1"/>
  <c r="M2219" i="1"/>
  <c r="N2219" i="1" s="1"/>
  <c r="P2219" i="1"/>
  <c r="Q2219" i="1"/>
  <c r="L2220" i="1"/>
  <c r="T2214" i="1"/>
  <c r="AF2214" i="1" s="1"/>
  <c r="S2215" i="1"/>
  <c r="X2276" i="1"/>
  <c r="K2276" i="1"/>
  <c r="A2277" i="1"/>
  <c r="F2217" i="1"/>
  <c r="J2217" i="1" s="1"/>
  <c r="AC2218" i="1"/>
  <c r="AE2218" i="1" s="1"/>
  <c r="G2218" i="1"/>
  <c r="Y2275" i="1"/>
  <c r="AJ2276" i="1"/>
  <c r="Z2275" i="1"/>
  <c r="AA2275" i="1" s="1"/>
  <c r="AH2275" i="1" s="1"/>
  <c r="C2276" i="1"/>
  <c r="I2276" i="1"/>
  <c r="H2276" i="1" s="1"/>
  <c r="O2217" i="1" l="1"/>
  <c r="R2217" i="1" s="1"/>
  <c r="AC2219" i="1"/>
  <c r="AE2219" i="1" s="1"/>
  <c r="G2219" i="1"/>
  <c r="C2277" i="1"/>
  <c r="Z2276" i="1"/>
  <c r="AA2276" i="1" s="1"/>
  <c r="AH2276" i="1" s="1"/>
  <c r="AJ2277" i="1"/>
  <c r="I2277" i="1"/>
  <c r="H2277" i="1" s="1"/>
  <c r="Y2276" i="1"/>
  <c r="M2220" i="1"/>
  <c r="N2220" i="1" s="1"/>
  <c r="P2220" i="1"/>
  <c r="Q2220" i="1"/>
  <c r="L2221" i="1"/>
  <c r="F2218" i="1"/>
  <c r="O2218" i="1" s="1"/>
  <c r="R2218" i="1" s="1"/>
  <c r="K2277" i="1"/>
  <c r="X2277" i="1"/>
  <c r="A2278" i="1"/>
  <c r="T2215" i="1"/>
  <c r="AF2215" i="1" s="1"/>
  <c r="S2216" i="1"/>
  <c r="AB2279" i="1"/>
  <c r="J2218" i="1" l="1"/>
  <c r="X2278" i="1"/>
  <c r="K2278" i="1"/>
  <c r="A2279" i="1"/>
  <c r="AB2280" i="1"/>
  <c r="M2221" i="1"/>
  <c r="N2221" i="1" s="1"/>
  <c r="P2221" i="1"/>
  <c r="Q2221" i="1"/>
  <c r="L2222" i="1"/>
  <c r="F2219" i="1"/>
  <c r="J2219" i="1" s="1"/>
  <c r="T2216" i="1"/>
  <c r="AF2216" i="1" s="1"/>
  <c r="S2217" i="1"/>
  <c r="Z2277" i="1"/>
  <c r="AA2277" i="1" s="1"/>
  <c r="AH2277" i="1" s="1"/>
  <c r="C2278" i="1"/>
  <c r="I2278" i="1"/>
  <c r="H2278" i="1" s="1"/>
  <c r="AJ2278" i="1"/>
  <c r="Y2277" i="1"/>
  <c r="AC2220" i="1"/>
  <c r="AE2220" i="1" s="1"/>
  <c r="G2220" i="1"/>
  <c r="AC2221" i="1" l="1"/>
  <c r="AE2221" i="1" s="1"/>
  <c r="G2221" i="1"/>
  <c r="X2279" i="1"/>
  <c r="A2280" i="1"/>
  <c r="K2279" i="1"/>
  <c r="M2222" i="1"/>
  <c r="N2222" i="1" s="1"/>
  <c r="P2222" i="1"/>
  <c r="Q2222" i="1"/>
  <c r="L2223" i="1"/>
  <c r="AB2281" i="1"/>
  <c r="T2217" i="1"/>
  <c r="AF2217" i="1" s="1"/>
  <c r="S2218" i="1"/>
  <c r="F2220" i="1"/>
  <c r="J2220" i="1" s="1"/>
  <c r="O2219" i="1"/>
  <c r="R2219" i="1" s="1"/>
  <c r="Z2278" i="1"/>
  <c r="AA2278" i="1" s="1"/>
  <c r="AH2278" i="1" s="1"/>
  <c r="AJ2279" i="1"/>
  <c r="Y2278" i="1"/>
  <c r="I2279" i="1"/>
  <c r="H2279" i="1" s="1"/>
  <c r="C2279" i="1"/>
  <c r="AB2282" i="1" l="1"/>
  <c r="T2218" i="1"/>
  <c r="AF2218" i="1" s="1"/>
  <c r="S2219" i="1"/>
  <c r="M2223" i="1"/>
  <c r="N2223" i="1" s="1"/>
  <c r="P2223" i="1"/>
  <c r="Q2223" i="1"/>
  <c r="L2224" i="1"/>
  <c r="Y2279" i="1"/>
  <c r="Z2279" i="1"/>
  <c r="AA2279" i="1" s="1"/>
  <c r="AH2279" i="1" s="1"/>
  <c r="I2280" i="1"/>
  <c r="H2280" i="1" s="1"/>
  <c r="AJ2280" i="1"/>
  <c r="C2280" i="1"/>
  <c r="O2220" i="1"/>
  <c r="R2220" i="1" s="1"/>
  <c r="F2221" i="1"/>
  <c r="J2221" i="1" s="1"/>
  <c r="AC2222" i="1"/>
  <c r="AE2222" i="1" s="1"/>
  <c r="G2222" i="1"/>
  <c r="X2280" i="1"/>
  <c r="K2280" i="1"/>
  <c r="A2281" i="1"/>
  <c r="F2222" i="1" l="1"/>
  <c r="J2222" i="1" s="1"/>
  <c r="M2224" i="1"/>
  <c r="N2224" i="1" s="1"/>
  <c r="P2224" i="1"/>
  <c r="Q2224" i="1"/>
  <c r="L2225" i="1"/>
  <c r="T2219" i="1"/>
  <c r="AF2219" i="1" s="1"/>
  <c r="S2220" i="1"/>
  <c r="O2221" i="1"/>
  <c r="R2221" i="1" s="1"/>
  <c r="Y2280" i="1"/>
  <c r="Z2280" i="1"/>
  <c r="AA2280" i="1" s="1"/>
  <c r="AH2280" i="1" s="1"/>
  <c r="C2281" i="1"/>
  <c r="AJ2281" i="1"/>
  <c r="I2281" i="1"/>
  <c r="H2281" i="1" s="1"/>
  <c r="X2281" i="1"/>
  <c r="A2282" i="1"/>
  <c r="K2281" i="1"/>
  <c r="AB2283" i="1"/>
  <c r="AC2223" i="1"/>
  <c r="AE2223" i="1" s="1"/>
  <c r="G2223" i="1"/>
  <c r="Y2281" i="1" l="1"/>
  <c r="AJ2282" i="1"/>
  <c r="Z2281" i="1"/>
  <c r="AA2281" i="1" s="1"/>
  <c r="AH2281" i="1" s="1"/>
  <c r="C2282" i="1"/>
  <c r="I2282" i="1"/>
  <c r="H2282" i="1" s="1"/>
  <c r="O2222" i="1"/>
  <c r="R2222" i="1" s="1"/>
  <c r="T2220" i="1"/>
  <c r="AF2220" i="1" s="1"/>
  <c r="S2221" i="1"/>
  <c r="AC2224" i="1"/>
  <c r="AE2224" i="1" s="1"/>
  <c r="G2224" i="1"/>
  <c r="F2223" i="1"/>
  <c r="J2223" i="1" s="1"/>
  <c r="AB2284" i="1"/>
  <c r="X2282" i="1"/>
  <c r="K2282" i="1"/>
  <c r="A2283" i="1"/>
  <c r="M2225" i="1"/>
  <c r="N2225" i="1" s="1"/>
  <c r="P2225" i="1"/>
  <c r="Q2225" i="1"/>
  <c r="L2226" i="1"/>
  <c r="O2223" i="1" l="1"/>
  <c r="R2223" i="1" s="1"/>
  <c r="AB2285" i="1"/>
  <c r="T2221" i="1"/>
  <c r="AF2221" i="1" s="1"/>
  <c r="S2222" i="1"/>
  <c r="AC2225" i="1"/>
  <c r="AE2225" i="1" s="1"/>
  <c r="G2225" i="1"/>
  <c r="Y2282" i="1"/>
  <c r="C2283" i="1"/>
  <c r="Z2282" i="1"/>
  <c r="AA2282" i="1" s="1"/>
  <c r="AH2282" i="1" s="1"/>
  <c r="AJ2283" i="1"/>
  <c r="I2283" i="1"/>
  <c r="H2283" i="1" s="1"/>
  <c r="M2226" i="1"/>
  <c r="N2226" i="1" s="1"/>
  <c r="P2226" i="1"/>
  <c r="Q2226" i="1"/>
  <c r="L2227" i="1"/>
  <c r="A2284" i="1"/>
  <c r="K2283" i="1"/>
  <c r="X2283" i="1"/>
  <c r="F2224" i="1"/>
  <c r="J2224" i="1" s="1"/>
  <c r="AC2226" i="1" l="1"/>
  <c r="AE2226" i="1" s="1"/>
  <c r="G2226" i="1"/>
  <c r="F2225" i="1"/>
  <c r="O2225" i="1" s="1"/>
  <c r="R2225" i="1" s="1"/>
  <c r="AJ2284" i="1"/>
  <c r="Y2283" i="1"/>
  <c r="I2284" i="1"/>
  <c r="H2284" i="1" s="1"/>
  <c r="Z2283" i="1"/>
  <c r="AA2283" i="1" s="1"/>
  <c r="AH2283" i="1" s="1"/>
  <c r="C2284" i="1"/>
  <c r="M2227" i="1"/>
  <c r="N2227" i="1" s="1"/>
  <c r="P2227" i="1"/>
  <c r="Q2227" i="1"/>
  <c r="L2228" i="1"/>
  <c r="T2222" i="1"/>
  <c r="AF2222" i="1" s="1"/>
  <c r="S2223" i="1"/>
  <c r="A2285" i="1"/>
  <c r="K2284" i="1"/>
  <c r="X2284" i="1"/>
  <c r="O2224" i="1"/>
  <c r="R2224" i="1" s="1"/>
  <c r="AB2286" i="1"/>
  <c r="M2228" i="1" l="1"/>
  <c r="N2228" i="1" s="1"/>
  <c r="P2228" i="1"/>
  <c r="Q2228" i="1"/>
  <c r="L2229" i="1"/>
  <c r="X2285" i="1"/>
  <c r="A2286" i="1"/>
  <c r="K2285" i="1"/>
  <c r="F2226" i="1"/>
  <c r="J2226" i="1" s="1"/>
  <c r="AB2287" i="1"/>
  <c r="Z2284" i="1"/>
  <c r="AA2284" i="1" s="1"/>
  <c r="AH2284" i="1" s="1"/>
  <c r="C2285" i="1"/>
  <c r="Y2284" i="1"/>
  <c r="I2285" i="1"/>
  <c r="H2285" i="1" s="1"/>
  <c r="AJ2285" i="1"/>
  <c r="T2223" i="1"/>
  <c r="AF2223" i="1" s="1"/>
  <c r="S2224" i="1"/>
  <c r="J2225" i="1"/>
  <c r="AC2227" i="1"/>
  <c r="AE2227" i="1" s="1"/>
  <c r="G2227" i="1"/>
  <c r="O2226" i="1" l="1"/>
  <c r="R2226" i="1" s="1"/>
  <c r="T2224" i="1"/>
  <c r="AF2224" i="1" s="1"/>
  <c r="S2225" i="1"/>
  <c r="AB2288" i="1"/>
  <c r="F2227" i="1"/>
  <c r="O2227" i="1" s="1"/>
  <c r="R2227" i="1" s="1"/>
  <c r="X2286" i="1"/>
  <c r="A2287" i="1"/>
  <c r="K2286" i="1"/>
  <c r="AC2228" i="1"/>
  <c r="AE2228" i="1" s="1"/>
  <c r="G2228" i="1"/>
  <c r="Y2285" i="1"/>
  <c r="C2286" i="1"/>
  <c r="Z2285" i="1"/>
  <c r="AA2285" i="1" s="1"/>
  <c r="AH2285" i="1" s="1"/>
  <c r="AJ2286" i="1"/>
  <c r="I2286" i="1"/>
  <c r="H2286" i="1" s="1"/>
  <c r="M2229" i="1"/>
  <c r="N2229" i="1" s="1"/>
  <c r="P2229" i="1"/>
  <c r="Q2229" i="1"/>
  <c r="L2230" i="1"/>
  <c r="J2227" i="1" l="1"/>
  <c r="Y2286" i="1"/>
  <c r="C2287" i="1"/>
  <c r="AJ2287" i="1"/>
  <c r="I2287" i="1"/>
  <c r="H2287" i="1" s="1"/>
  <c r="Z2286" i="1"/>
  <c r="AA2286" i="1" s="1"/>
  <c r="AH2286" i="1" s="1"/>
  <c r="T2225" i="1"/>
  <c r="AF2225" i="1" s="1"/>
  <c r="S2226" i="1"/>
  <c r="AC2229" i="1"/>
  <c r="AE2229" i="1" s="1"/>
  <c r="G2229" i="1"/>
  <c r="M2230" i="1"/>
  <c r="N2230" i="1" s="1"/>
  <c r="P2230" i="1"/>
  <c r="Q2230" i="1"/>
  <c r="L2231" i="1"/>
  <c r="F2228" i="1"/>
  <c r="J2228" i="1" s="1"/>
  <c r="A2288" i="1"/>
  <c r="K2287" i="1"/>
  <c r="X2287" i="1"/>
  <c r="AB2289" i="1"/>
  <c r="X2288" i="1" l="1"/>
  <c r="K2288" i="1"/>
  <c r="A2289" i="1"/>
  <c r="M2231" i="1"/>
  <c r="N2231" i="1" s="1"/>
  <c r="P2231" i="1"/>
  <c r="Q2231" i="1"/>
  <c r="L2232" i="1"/>
  <c r="F2229" i="1"/>
  <c r="J2229" i="1" s="1"/>
  <c r="O2228" i="1"/>
  <c r="R2228" i="1" s="1"/>
  <c r="AB2290" i="1"/>
  <c r="AJ2288" i="1"/>
  <c r="Z2287" i="1"/>
  <c r="AA2287" i="1" s="1"/>
  <c r="AH2287" i="1" s="1"/>
  <c r="Y2287" i="1"/>
  <c r="I2288" i="1"/>
  <c r="H2288" i="1" s="1"/>
  <c r="C2288" i="1"/>
  <c r="T2226" i="1"/>
  <c r="AF2226" i="1" s="1"/>
  <c r="S2227" i="1"/>
  <c r="AC2230" i="1"/>
  <c r="AE2230" i="1" s="1"/>
  <c r="G2230" i="1"/>
  <c r="O2229" i="1" l="1"/>
  <c r="R2229" i="1" s="1"/>
  <c r="X2289" i="1"/>
  <c r="A2290" i="1"/>
  <c r="K2289" i="1"/>
  <c r="AC2231" i="1"/>
  <c r="AE2231" i="1" s="1"/>
  <c r="G2231" i="1"/>
  <c r="Z2288" i="1"/>
  <c r="AA2288" i="1" s="1"/>
  <c r="AH2288" i="1" s="1"/>
  <c r="C2289" i="1"/>
  <c r="Y2288" i="1"/>
  <c r="AJ2289" i="1"/>
  <c r="I2289" i="1"/>
  <c r="H2289" i="1" s="1"/>
  <c r="T2227" i="1"/>
  <c r="AF2227" i="1" s="1"/>
  <c r="S2228" i="1"/>
  <c r="AB2291" i="1"/>
  <c r="F2230" i="1"/>
  <c r="J2230" i="1" s="1"/>
  <c r="M2232" i="1"/>
  <c r="N2232" i="1" s="1"/>
  <c r="P2232" i="1"/>
  <c r="Q2232" i="1"/>
  <c r="L2233" i="1"/>
  <c r="AC2232" i="1" l="1"/>
  <c r="AE2232" i="1" s="1"/>
  <c r="G2232" i="1"/>
  <c r="O2230" i="1"/>
  <c r="R2230" i="1" s="1"/>
  <c r="AB2292" i="1"/>
  <c r="A2291" i="1"/>
  <c r="X2290" i="1"/>
  <c r="K2290" i="1"/>
  <c r="M2233" i="1"/>
  <c r="N2233" i="1" s="1"/>
  <c r="L2234" i="1"/>
  <c r="T2228" i="1"/>
  <c r="AF2228" i="1" s="1"/>
  <c r="S2229" i="1"/>
  <c r="F2231" i="1"/>
  <c r="J2231" i="1" s="1"/>
  <c r="C2290" i="1"/>
  <c r="Y2289" i="1"/>
  <c r="AJ2290" i="1"/>
  <c r="Z2289" i="1"/>
  <c r="AA2289" i="1" s="1"/>
  <c r="AH2289" i="1" s="1"/>
  <c r="I2290" i="1"/>
  <c r="H2290" i="1" s="1"/>
  <c r="O2231" i="1" l="1"/>
  <c r="R2231" i="1" s="1"/>
  <c r="T2229" i="1"/>
  <c r="AF2229" i="1" s="1"/>
  <c r="S2230" i="1"/>
  <c r="G2233" i="1"/>
  <c r="AC2233" i="1"/>
  <c r="AE2233" i="1" s="1"/>
  <c r="A2292" i="1"/>
  <c r="K2291" i="1"/>
  <c r="X2291" i="1"/>
  <c r="F2232" i="1"/>
  <c r="J2232" i="1" s="1"/>
  <c r="M2234" i="1"/>
  <c r="N2234" i="1" s="1"/>
  <c r="L2235" i="1"/>
  <c r="AB2293" i="1"/>
  <c r="Y2290" i="1"/>
  <c r="C2291" i="1"/>
  <c r="AJ2291" i="1"/>
  <c r="I2291" i="1"/>
  <c r="H2291" i="1" s="1"/>
  <c r="Z2290" i="1"/>
  <c r="AA2290" i="1" s="1"/>
  <c r="AH2290" i="1" s="1"/>
  <c r="M2235" i="1" l="1"/>
  <c r="N2235" i="1" s="1"/>
  <c r="L2236" i="1"/>
  <c r="X2292" i="1"/>
  <c r="K2292" i="1"/>
  <c r="A2293" i="1"/>
  <c r="Z2291" i="1"/>
  <c r="AA2291" i="1" s="1"/>
  <c r="AH2291" i="1" s="1"/>
  <c r="I2292" i="1"/>
  <c r="H2292" i="1" s="1"/>
  <c r="Y2291" i="1"/>
  <c r="AJ2292" i="1"/>
  <c r="C2292" i="1"/>
  <c r="AB2294" i="1"/>
  <c r="O2232" i="1"/>
  <c r="F2233" i="1"/>
  <c r="O2233" i="1" s="1"/>
  <c r="G2234" i="1"/>
  <c r="AC2234" i="1"/>
  <c r="AE2234" i="1" s="1"/>
  <c r="T2230" i="1"/>
  <c r="AF2230" i="1" s="1"/>
  <c r="S2231" i="1"/>
  <c r="T2231" i="1" l="1"/>
  <c r="AF2231" i="1" s="1"/>
  <c r="S2232" i="1"/>
  <c r="J2233" i="1"/>
  <c r="AB2295" i="1"/>
  <c r="A2294" i="1"/>
  <c r="X2293" i="1"/>
  <c r="K2293" i="1"/>
  <c r="AJ2293" i="1"/>
  <c r="Z2292" i="1"/>
  <c r="Y2292" i="1"/>
  <c r="C2293" i="1"/>
  <c r="I2293" i="1"/>
  <c r="H2293" i="1" s="1"/>
  <c r="G2235" i="1"/>
  <c r="AC2235" i="1"/>
  <c r="AE2235" i="1" s="1"/>
  <c r="F2234" i="1"/>
  <c r="J2234" i="1" s="1"/>
  <c r="R2232" i="1"/>
  <c r="P2233" i="1"/>
  <c r="M2236" i="1"/>
  <c r="N2236" i="1" s="1"/>
  <c r="L2237" i="1"/>
  <c r="M2237" i="1" l="1"/>
  <c r="N2237" i="1" s="1"/>
  <c r="AC2237" i="1" s="1"/>
  <c r="AE2237" i="1" s="1"/>
  <c r="L2238" i="1"/>
  <c r="Q2233" i="1"/>
  <c r="P2234" i="1"/>
  <c r="P2235" i="1" s="1"/>
  <c r="P2236" i="1" s="1"/>
  <c r="P2237" i="1" s="1"/>
  <c r="Z2293" i="1"/>
  <c r="AA2293" i="1" s="1"/>
  <c r="AH2293" i="1" s="1"/>
  <c r="AJ2294" i="1"/>
  <c r="I2294" i="1"/>
  <c r="H2294" i="1" s="1"/>
  <c r="Y2293" i="1"/>
  <c r="C2294" i="1"/>
  <c r="T2232" i="1"/>
  <c r="S2233" i="1"/>
  <c r="X2294" i="1"/>
  <c r="A2295" i="1"/>
  <c r="K2294" i="1"/>
  <c r="O2234" i="1"/>
  <c r="AB2296" i="1"/>
  <c r="G2236" i="1"/>
  <c r="AC2236" i="1"/>
  <c r="AE2236" i="1" s="1"/>
  <c r="F2235" i="1"/>
  <c r="O2235" i="1" s="1"/>
  <c r="AB2297" i="1" l="1"/>
  <c r="J2235" i="1"/>
  <c r="K2295" i="1"/>
  <c r="A2296" i="1"/>
  <c r="X2295" i="1"/>
  <c r="AF2232" i="1"/>
  <c r="AA2232" i="1"/>
  <c r="Y2294" i="1"/>
  <c r="C2295" i="1"/>
  <c r="Z2294" i="1"/>
  <c r="AA2294" i="1" s="1"/>
  <c r="AH2294" i="1" s="1"/>
  <c r="AJ2295" i="1"/>
  <c r="I2295" i="1"/>
  <c r="H2295" i="1" s="1"/>
  <c r="M2238" i="1"/>
  <c r="N2238" i="1" s="1"/>
  <c r="P2238" i="1"/>
  <c r="L2239" i="1"/>
  <c r="Q2234" i="1"/>
  <c r="Q2235" i="1" s="1"/>
  <c r="Q2236" i="1" s="1"/>
  <c r="Q2237" i="1" s="1"/>
  <c r="Q2238" i="1" s="1"/>
  <c r="R2233" i="1"/>
  <c r="G2237" i="1"/>
  <c r="F2236" i="1"/>
  <c r="J2236" i="1" s="1"/>
  <c r="T2233" i="1"/>
  <c r="AF2233" i="1" s="1"/>
  <c r="S2234" i="1"/>
  <c r="R2234" i="1" l="1"/>
  <c r="F2237" i="1"/>
  <c r="O2237" i="1" s="1"/>
  <c r="R2237" i="1" s="1"/>
  <c r="M2239" i="1"/>
  <c r="N2239" i="1" s="1"/>
  <c r="P2239" i="1"/>
  <c r="Q2239" i="1"/>
  <c r="L2240" i="1"/>
  <c r="I2296" i="1"/>
  <c r="H2296" i="1" s="1"/>
  <c r="Y2295" i="1"/>
  <c r="C2296" i="1"/>
  <c r="Z2295" i="1"/>
  <c r="AA2295" i="1" s="1"/>
  <c r="AH2295" i="1" s="1"/>
  <c r="AJ2296" i="1"/>
  <c r="T2234" i="1"/>
  <c r="AF2234" i="1" s="1"/>
  <c r="S2235" i="1"/>
  <c r="O2236" i="1"/>
  <c r="R2236" i="1" s="1"/>
  <c r="AH2232" i="1"/>
  <c r="X2296" i="1"/>
  <c r="A2297" i="1"/>
  <c r="K2296" i="1"/>
  <c r="AB2298" i="1"/>
  <c r="AC2238" i="1"/>
  <c r="AE2238" i="1" s="1"/>
  <c r="G2238" i="1"/>
  <c r="R2235" i="1"/>
  <c r="J2237" i="1" l="1"/>
  <c r="A2298" i="1"/>
  <c r="K2297" i="1"/>
  <c r="X2297" i="1"/>
  <c r="T2235" i="1"/>
  <c r="AF2235" i="1" s="1"/>
  <c r="S2236" i="1"/>
  <c r="AB2299" i="1"/>
  <c r="Y2296" i="1"/>
  <c r="I2297" i="1"/>
  <c r="H2297" i="1" s="1"/>
  <c r="Z2296" i="1"/>
  <c r="AA2296" i="1" s="1"/>
  <c r="AH2296" i="1" s="1"/>
  <c r="C2297" i="1"/>
  <c r="AJ2297" i="1"/>
  <c r="AC2239" i="1"/>
  <c r="AE2239" i="1" s="1"/>
  <c r="G2239" i="1"/>
  <c r="F2238" i="1"/>
  <c r="O2238" i="1" s="1"/>
  <c r="R2238" i="1" s="1"/>
  <c r="M2240" i="1"/>
  <c r="N2240" i="1" s="1"/>
  <c r="P2240" i="1"/>
  <c r="Q2240" i="1"/>
  <c r="L2241" i="1"/>
  <c r="AC2240" i="1" l="1"/>
  <c r="AE2240" i="1" s="1"/>
  <c r="G2240" i="1"/>
  <c r="F2239" i="1"/>
  <c r="J2239" i="1" s="1"/>
  <c r="M2241" i="1"/>
  <c r="N2241" i="1" s="1"/>
  <c r="P2241" i="1"/>
  <c r="Q2241" i="1"/>
  <c r="L2242" i="1"/>
  <c r="J2238" i="1"/>
  <c r="T2236" i="1"/>
  <c r="AF2236" i="1" s="1"/>
  <c r="S2237" i="1"/>
  <c r="AB2300" i="1"/>
  <c r="K2298" i="1"/>
  <c r="A2299" i="1"/>
  <c r="X2298" i="1"/>
  <c r="I2298" i="1"/>
  <c r="H2298" i="1" s="1"/>
  <c r="Y2297" i="1"/>
  <c r="C2298" i="1"/>
  <c r="Z2297" i="1"/>
  <c r="AA2297" i="1" s="1"/>
  <c r="AH2297" i="1" s="1"/>
  <c r="AJ2298" i="1"/>
  <c r="O2239" i="1" l="1"/>
  <c r="R2239" i="1" s="1"/>
  <c r="T2237" i="1"/>
  <c r="AF2237" i="1" s="1"/>
  <c r="S2238" i="1"/>
  <c r="AC2241" i="1"/>
  <c r="AE2241" i="1" s="1"/>
  <c r="G2241" i="1"/>
  <c r="X2299" i="1"/>
  <c r="A2300" i="1"/>
  <c r="K2299" i="1"/>
  <c r="M2242" i="1"/>
  <c r="N2242" i="1" s="1"/>
  <c r="P2242" i="1"/>
  <c r="Q2242" i="1"/>
  <c r="L2243" i="1"/>
  <c r="F2240" i="1"/>
  <c r="J2240" i="1" s="1"/>
  <c r="Z2298" i="1"/>
  <c r="AA2298" i="1" s="1"/>
  <c r="AH2298" i="1" s="1"/>
  <c r="C2299" i="1"/>
  <c r="Y2298" i="1"/>
  <c r="I2299" i="1"/>
  <c r="H2299" i="1" s="1"/>
  <c r="AJ2299" i="1"/>
  <c r="AB2301" i="1"/>
  <c r="AB2302" i="1" l="1"/>
  <c r="O2240" i="1"/>
  <c r="R2240" i="1" s="1"/>
  <c r="AJ2300" i="1"/>
  <c r="Y2299" i="1"/>
  <c r="C2300" i="1"/>
  <c r="I2300" i="1"/>
  <c r="H2300" i="1" s="1"/>
  <c r="Z2299" i="1"/>
  <c r="AA2299" i="1" s="1"/>
  <c r="AH2299" i="1" s="1"/>
  <c r="T2238" i="1"/>
  <c r="AF2238" i="1" s="1"/>
  <c r="S2239" i="1"/>
  <c r="AC2242" i="1"/>
  <c r="AE2242" i="1" s="1"/>
  <c r="G2242" i="1"/>
  <c r="M2243" i="1"/>
  <c r="N2243" i="1" s="1"/>
  <c r="P2243" i="1"/>
  <c r="Q2243" i="1"/>
  <c r="L2244" i="1"/>
  <c r="F2241" i="1"/>
  <c r="O2241" i="1" s="1"/>
  <c r="R2241" i="1" s="1"/>
  <c r="K2300" i="1"/>
  <c r="X2300" i="1"/>
  <c r="A2301" i="1"/>
  <c r="Y2300" i="1" l="1"/>
  <c r="C2301" i="1"/>
  <c r="Z2300" i="1"/>
  <c r="AA2300" i="1" s="1"/>
  <c r="AH2300" i="1" s="1"/>
  <c r="AJ2301" i="1"/>
  <c r="I2301" i="1"/>
  <c r="H2301" i="1" s="1"/>
  <c r="J2241" i="1"/>
  <c r="F2242" i="1"/>
  <c r="O2242" i="1" s="1"/>
  <c r="R2242" i="1" s="1"/>
  <c r="AC2243" i="1"/>
  <c r="AE2243" i="1" s="1"/>
  <c r="G2243" i="1"/>
  <c r="AB2303" i="1"/>
  <c r="K2301" i="1"/>
  <c r="A2302" i="1"/>
  <c r="X2301" i="1"/>
  <c r="M2244" i="1"/>
  <c r="N2244" i="1" s="1"/>
  <c r="P2244" i="1"/>
  <c r="Q2244" i="1"/>
  <c r="L2245" i="1"/>
  <c r="T2239" i="1"/>
  <c r="AF2239" i="1" s="1"/>
  <c r="S2240" i="1"/>
  <c r="AB2304" i="1" l="1"/>
  <c r="T2240" i="1"/>
  <c r="AF2240" i="1" s="1"/>
  <c r="S2241" i="1"/>
  <c r="X2302" i="1"/>
  <c r="K2302" i="1"/>
  <c r="A2303" i="1"/>
  <c r="F2243" i="1"/>
  <c r="J2243" i="1" s="1"/>
  <c r="AC2244" i="1"/>
  <c r="AE2244" i="1" s="1"/>
  <c r="G2244" i="1"/>
  <c r="J2242" i="1"/>
  <c r="M2245" i="1"/>
  <c r="N2245" i="1" s="1"/>
  <c r="P2245" i="1"/>
  <c r="Q2245" i="1"/>
  <c r="L2246" i="1"/>
  <c r="Z2301" i="1"/>
  <c r="AA2301" i="1" s="1"/>
  <c r="AH2301" i="1" s="1"/>
  <c r="AJ2302" i="1"/>
  <c r="I2302" i="1"/>
  <c r="H2302" i="1" s="1"/>
  <c r="Y2301" i="1"/>
  <c r="C2302" i="1"/>
  <c r="O2243" i="1" l="1"/>
  <c r="R2243" i="1" s="1"/>
  <c r="AC2245" i="1"/>
  <c r="AE2245" i="1" s="1"/>
  <c r="G2245" i="1"/>
  <c r="T2241" i="1"/>
  <c r="AF2241" i="1" s="1"/>
  <c r="S2242" i="1"/>
  <c r="M2246" i="1"/>
  <c r="N2246" i="1" s="1"/>
  <c r="P2246" i="1"/>
  <c r="Q2246" i="1"/>
  <c r="L2247" i="1"/>
  <c r="K2303" i="1"/>
  <c r="X2303" i="1"/>
  <c r="A2304" i="1"/>
  <c r="F2244" i="1"/>
  <c r="O2244" i="1" s="1"/>
  <c r="R2244" i="1" s="1"/>
  <c r="AB2305" i="1"/>
  <c r="C2303" i="1"/>
  <c r="Z2302" i="1"/>
  <c r="AA2302" i="1" s="1"/>
  <c r="AH2302" i="1" s="1"/>
  <c r="AJ2303" i="1"/>
  <c r="Y2302" i="1"/>
  <c r="I2303" i="1"/>
  <c r="H2303" i="1" s="1"/>
  <c r="J2244" i="1" l="1"/>
  <c r="Y2303" i="1"/>
  <c r="AJ2304" i="1"/>
  <c r="Z2303" i="1"/>
  <c r="AA2303" i="1" s="1"/>
  <c r="AH2303" i="1" s="1"/>
  <c r="C2304" i="1"/>
  <c r="I2304" i="1"/>
  <c r="H2304" i="1" s="1"/>
  <c r="F2245" i="1"/>
  <c r="J2245" i="1" s="1"/>
  <c r="AC2246" i="1"/>
  <c r="AE2246" i="1" s="1"/>
  <c r="G2246" i="1"/>
  <c r="AB2306" i="1"/>
  <c r="X2304" i="1"/>
  <c r="K2304" i="1"/>
  <c r="A2305" i="1"/>
  <c r="M2247" i="1"/>
  <c r="N2247" i="1" s="1"/>
  <c r="P2247" i="1"/>
  <c r="Q2247" i="1"/>
  <c r="L2248" i="1"/>
  <c r="T2242" i="1"/>
  <c r="AF2242" i="1" s="1"/>
  <c r="S2243" i="1"/>
  <c r="X2305" i="1" l="1"/>
  <c r="A2306" i="1"/>
  <c r="K2305" i="1"/>
  <c r="T2243" i="1"/>
  <c r="AF2243" i="1" s="1"/>
  <c r="S2244" i="1"/>
  <c r="AB2307" i="1"/>
  <c r="O2245" i="1"/>
  <c r="R2245" i="1" s="1"/>
  <c r="AC2247" i="1"/>
  <c r="AE2247" i="1" s="1"/>
  <c r="G2247" i="1"/>
  <c r="Y2304" i="1"/>
  <c r="AJ2305" i="1"/>
  <c r="I2305" i="1"/>
  <c r="H2305" i="1" s="1"/>
  <c r="Z2304" i="1"/>
  <c r="AA2304" i="1" s="1"/>
  <c r="AH2304" i="1" s="1"/>
  <c r="C2305" i="1"/>
  <c r="M2248" i="1"/>
  <c r="N2248" i="1" s="1"/>
  <c r="P2248" i="1"/>
  <c r="Q2248" i="1"/>
  <c r="L2249" i="1"/>
  <c r="F2246" i="1"/>
  <c r="J2246" i="1" s="1"/>
  <c r="O2246" i="1" l="1"/>
  <c r="R2246" i="1" s="1"/>
  <c r="X2306" i="1"/>
  <c r="K2306" i="1"/>
  <c r="A2307" i="1"/>
  <c r="AC2248" i="1"/>
  <c r="AE2248" i="1" s="1"/>
  <c r="G2248" i="1"/>
  <c r="F2247" i="1"/>
  <c r="J2247" i="1" s="1"/>
  <c r="AB2308" i="1"/>
  <c r="M2249" i="1"/>
  <c r="N2249" i="1" s="1"/>
  <c r="P2249" i="1"/>
  <c r="Q2249" i="1"/>
  <c r="L2250" i="1"/>
  <c r="T2244" i="1"/>
  <c r="AF2244" i="1" s="1"/>
  <c r="S2245" i="1"/>
  <c r="Y2305" i="1"/>
  <c r="AJ2306" i="1"/>
  <c r="Z2305" i="1"/>
  <c r="AA2305" i="1" s="1"/>
  <c r="AH2305" i="1" s="1"/>
  <c r="C2306" i="1"/>
  <c r="I2306" i="1"/>
  <c r="H2306" i="1" s="1"/>
  <c r="T2245" i="1" l="1"/>
  <c r="AF2245" i="1" s="1"/>
  <c r="S2246" i="1"/>
  <c r="O2247" i="1"/>
  <c r="R2247" i="1" s="1"/>
  <c r="AC2249" i="1"/>
  <c r="AE2249" i="1" s="1"/>
  <c r="G2249" i="1"/>
  <c r="A2308" i="1"/>
  <c r="X2307" i="1"/>
  <c r="K2307" i="1"/>
  <c r="M2250" i="1"/>
  <c r="N2250" i="1" s="1"/>
  <c r="P2250" i="1"/>
  <c r="Q2250" i="1"/>
  <c r="L2251" i="1"/>
  <c r="AB2309" i="1"/>
  <c r="F2248" i="1"/>
  <c r="O2248" i="1" s="1"/>
  <c r="R2248" i="1" s="1"/>
  <c r="Y2306" i="1"/>
  <c r="Z2306" i="1"/>
  <c r="AA2306" i="1" s="1"/>
  <c r="AH2306" i="1" s="1"/>
  <c r="C2307" i="1"/>
  <c r="AJ2307" i="1"/>
  <c r="I2307" i="1"/>
  <c r="H2307" i="1" s="1"/>
  <c r="J2248" i="1" l="1"/>
  <c r="A2309" i="1"/>
  <c r="X2308" i="1"/>
  <c r="K2308" i="1"/>
  <c r="F2249" i="1"/>
  <c r="J2249" i="1" s="1"/>
  <c r="T2246" i="1"/>
  <c r="AF2246" i="1" s="1"/>
  <c r="S2247" i="1"/>
  <c r="AC2250" i="1"/>
  <c r="AE2250" i="1" s="1"/>
  <c r="G2250" i="1"/>
  <c r="Y2307" i="1"/>
  <c r="C2308" i="1"/>
  <c r="I2308" i="1"/>
  <c r="H2308" i="1" s="1"/>
  <c r="Z2307" i="1"/>
  <c r="AA2307" i="1" s="1"/>
  <c r="AH2307" i="1" s="1"/>
  <c r="AJ2308" i="1"/>
  <c r="AB2310" i="1"/>
  <c r="M2251" i="1"/>
  <c r="N2251" i="1" s="1"/>
  <c r="P2251" i="1"/>
  <c r="Q2251" i="1"/>
  <c r="L2252" i="1"/>
  <c r="M2252" i="1" l="1"/>
  <c r="N2252" i="1" s="1"/>
  <c r="P2252" i="1"/>
  <c r="Q2252" i="1"/>
  <c r="L2253" i="1"/>
  <c r="T2247" i="1"/>
  <c r="AF2247" i="1" s="1"/>
  <c r="S2248" i="1"/>
  <c r="K2309" i="1"/>
  <c r="A2310" i="1"/>
  <c r="X2309" i="1"/>
  <c r="AB2311" i="1"/>
  <c r="F2250" i="1"/>
  <c r="O2250" i="1" s="1"/>
  <c r="R2250" i="1" s="1"/>
  <c r="O2249" i="1"/>
  <c r="R2249" i="1" s="1"/>
  <c r="AC2251" i="1"/>
  <c r="AE2251" i="1" s="1"/>
  <c r="G2251" i="1"/>
  <c r="Y2308" i="1"/>
  <c r="I2309" i="1"/>
  <c r="H2309" i="1" s="1"/>
  <c r="C2309" i="1"/>
  <c r="Z2308" i="1"/>
  <c r="AA2308" i="1" s="1"/>
  <c r="AH2308" i="1" s="1"/>
  <c r="AJ2309" i="1"/>
  <c r="J2250" i="1" l="1"/>
  <c r="F2251" i="1"/>
  <c r="J2251" i="1" s="1"/>
  <c r="A2311" i="1"/>
  <c r="K2310" i="1"/>
  <c r="X2310" i="1"/>
  <c r="T2248" i="1"/>
  <c r="AF2248" i="1" s="1"/>
  <c r="S2249" i="1"/>
  <c r="AB2312" i="1"/>
  <c r="AC2252" i="1"/>
  <c r="AE2252" i="1" s="1"/>
  <c r="G2252" i="1"/>
  <c r="AJ2310" i="1"/>
  <c r="Y2309" i="1"/>
  <c r="C2310" i="1"/>
  <c r="I2310" i="1"/>
  <c r="H2310" i="1" s="1"/>
  <c r="Z2309" i="1"/>
  <c r="AA2309" i="1" s="1"/>
  <c r="AH2309" i="1" s="1"/>
  <c r="M2253" i="1"/>
  <c r="N2253" i="1" s="1"/>
  <c r="P2253" i="1"/>
  <c r="Q2253" i="1"/>
  <c r="L2254" i="1"/>
  <c r="O2251" i="1" l="1"/>
  <c r="R2251" i="1" s="1"/>
  <c r="F2252" i="1"/>
  <c r="J2252" i="1" s="1"/>
  <c r="AB2313" i="1"/>
  <c r="I2311" i="1"/>
  <c r="H2311" i="1" s="1"/>
  <c r="Y2310" i="1"/>
  <c r="AJ2311" i="1"/>
  <c r="Z2310" i="1"/>
  <c r="AA2310" i="1" s="1"/>
  <c r="AH2310" i="1" s="1"/>
  <c r="C2311" i="1"/>
  <c r="AC2253" i="1"/>
  <c r="AE2253" i="1" s="1"/>
  <c r="G2253" i="1"/>
  <c r="M2254" i="1"/>
  <c r="N2254" i="1" s="1"/>
  <c r="P2254" i="1"/>
  <c r="Q2254" i="1"/>
  <c r="L2255" i="1"/>
  <c r="T2249" i="1"/>
  <c r="AF2249" i="1" s="1"/>
  <c r="S2250" i="1"/>
  <c r="X2311" i="1"/>
  <c r="A2312" i="1"/>
  <c r="K2311" i="1"/>
  <c r="X2312" i="1" l="1"/>
  <c r="K2312" i="1"/>
  <c r="A2313" i="1"/>
  <c r="T2250" i="1"/>
  <c r="AF2250" i="1" s="1"/>
  <c r="S2251" i="1"/>
  <c r="F2253" i="1"/>
  <c r="J2253" i="1" s="1"/>
  <c r="AC2254" i="1"/>
  <c r="AE2254" i="1" s="1"/>
  <c r="G2254" i="1"/>
  <c r="AB2314" i="1"/>
  <c r="M2255" i="1"/>
  <c r="N2255" i="1" s="1"/>
  <c r="P2255" i="1"/>
  <c r="Q2255" i="1"/>
  <c r="L2256" i="1"/>
  <c r="O2252" i="1"/>
  <c r="R2252" i="1" s="1"/>
  <c r="Z2311" i="1"/>
  <c r="AA2311" i="1" s="1"/>
  <c r="AH2311" i="1" s="1"/>
  <c r="C2312" i="1"/>
  <c r="Y2311" i="1"/>
  <c r="AJ2312" i="1"/>
  <c r="I2312" i="1"/>
  <c r="H2312" i="1" s="1"/>
  <c r="O2253" i="1" l="1"/>
  <c r="R2253" i="1" s="1"/>
  <c r="AC2255" i="1"/>
  <c r="AE2255" i="1" s="1"/>
  <c r="G2255" i="1"/>
  <c r="F2254" i="1"/>
  <c r="J2254" i="1" s="1"/>
  <c r="M2256" i="1"/>
  <c r="N2256" i="1" s="1"/>
  <c r="P2256" i="1"/>
  <c r="Q2256" i="1"/>
  <c r="L2257" i="1"/>
  <c r="T2251" i="1"/>
  <c r="AF2251" i="1" s="1"/>
  <c r="S2252" i="1"/>
  <c r="Y2312" i="1"/>
  <c r="C2313" i="1"/>
  <c r="Z2312" i="1"/>
  <c r="AA2312" i="1" s="1"/>
  <c r="AH2312" i="1" s="1"/>
  <c r="AJ2313" i="1"/>
  <c r="I2313" i="1"/>
  <c r="H2313" i="1" s="1"/>
  <c r="AB2315" i="1"/>
  <c r="A2314" i="1"/>
  <c r="K2313" i="1"/>
  <c r="X2313" i="1"/>
  <c r="O2254" i="1" l="1"/>
  <c r="R2254" i="1" s="1"/>
  <c r="Y2313" i="1"/>
  <c r="C2314" i="1"/>
  <c r="Z2313" i="1"/>
  <c r="AA2313" i="1" s="1"/>
  <c r="AH2313" i="1" s="1"/>
  <c r="AJ2314" i="1"/>
  <c r="I2314" i="1"/>
  <c r="H2314" i="1" s="1"/>
  <c r="K2314" i="1"/>
  <c r="A2315" i="1"/>
  <c r="X2314" i="1"/>
  <c r="T2252" i="1"/>
  <c r="AF2252" i="1" s="1"/>
  <c r="S2253" i="1"/>
  <c r="F2255" i="1"/>
  <c r="J2255" i="1" s="1"/>
  <c r="AC2256" i="1"/>
  <c r="AE2256" i="1" s="1"/>
  <c r="G2256" i="1"/>
  <c r="AB2316" i="1"/>
  <c r="M2257" i="1"/>
  <c r="N2257" i="1" s="1"/>
  <c r="P2257" i="1"/>
  <c r="Q2257" i="1"/>
  <c r="L2258" i="1"/>
  <c r="O2255" i="1" l="1"/>
  <c r="R2255" i="1" s="1"/>
  <c r="M2258" i="1"/>
  <c r="N2258" i="1" s="1"/>
  <c r="P2258" i="1"/>
  <c r="Q2258" i="1"/>
  <c r="L2259" i="1"/>
  <c r="AB2317" i="1"/>
  <c r="T2253" i="1"/>
  <c r="AF2253" i="1" s="1"/>
  <c r="S2254" i="1"/>
  <c r="X2315" i="1"/>
  <c r="K2315" i="1"/>
  <c r="A2316" i="1"/>
  <c r="F2256" i="1"/>
  <c r="O2256" i="1" s="1"/>
  <c r="R2256" i="1" s="1"/>
  <c r="AC2257" i="1"/>
  <c r="AE2257" i="1" s="1"/>
  <c r="G2257" i="1"/>
  <c r="Z2314" i="1"/>
  <c r="AA2314" i="1" s="1"/>
  <c r="AH2314" i="1" s="1"/>
  <c r="C2315" i="1"/>
  <c r="I2315" i="1"/>
  <c r="H2315" i="1" s="1"/>
  <c r="AJ2315" i="1"/>
  <c r="Y2314" i="1"/>
  <c r="J2256" i="1" l="1"/>
  <c r="A2317" i="1"/>
  <c r="K2316" i="1"/>
  <c r="X2316" i="1"/>
  <c r="T2254" i="1"/>
  <c r="AF2254" i="1" s="1"/>
  <c r="S2255" i="1"/>
  <c r="M2259" i="1"/>
  <c r="N2259" i="1" s="1"/>
  <c r="P2259" i="1"/>
  <c r="Q2259" i="1"/>
  <c r="L2260" i="1"/>
  <c r="AB2318" i="1"/>
  <c r="C2316" i="1"/>
  <c r="Y2315" i="1"/>
  <c r="AJ2316" i="1"/>
  <c r="I2316" i="1"/>
  <c r="H2316" i="1" s="1"/>
  <c r="Z2315" i="1"/>
  <c r="AA2315" i="1" s="1"/>
  <c r="AH2315" i="1" s="1"/>
  <c r="F2257" i="1"/>
  <c r="O2257" i="1" s="1"/>
  <c r="R2257" i="1" s="1"/>
  <c r="AC2258" i="1"/>
  <c r="AE2258" i="1" s="1"/>
  <c r="G2258" i="1"/>
  <c r="J2257" i="1" l="1"/>
  <c r="X2317" i="1"/>
  <c r="K2317" i="1"/>
  <c r="A2318" i="1"/>
  <c r="AB2319" i="1"/>
  <c r="Y2316" i="1"/>
  <c r="C2317" i="1"/>
  <c r="Z2316" i="1"/>
  <c r="AA2316" i="1" s="1"/>
  <c r="AH2316" i="1" s="1"/>
  <c r="AJ2317" i="1"/>
  <c r="I2317" i="1"/>
  <c r="H2317" i="1" s="1"/>
  <c r="AC2259" i="1"/>
  <c r="AE2259" i="1" s="1"/>
  <c r="G2259" i="1"/>
  <c r="F2258" i="1"/>
  <c r="O2258" i="1" s="1"/>
  <c r="R2258" i="1" s="1"/>
  <c r="M2260" i="1"/>
  <c r="N2260" i="1" s="1"/>
  <c r="P2260" i="1"/>
  <c r="Q2260" i="1"/>
  <c r="L2261" i="1"/>
  <c r="T2255" i="1"/>
  <c r="AF2255" i="1" s="1"/>
  <c r="S2256" i="1"/>
  <c r="J2258" i="1" l="1"/>
  <c r="AB2320" i="1"/>
  <c r="AJ2318" i="1"/>
  <c r="Y2317" i="1"/>
  <c r="C2318" i="1"/>
  <c r="Z2317" i="1"/>
  <c r="AA2317" i="1" s="1"/>
  <c r="AH2317" i="1" s="1"/>
  <c r="I2318" i="1"/>
  <c r="H2318" i="1" s="1"/>
  <c r="T2256" i="1"/>
  <c r="AF2256" i="1" s="1"/>
  <c r="S2257" i="1"/>
  <c r="AC2260" i="1"/>
  <c r="AE2260" i="1" s="1"/>
  <c r="G2260" i="1"/>
  <c r="A2319" i="1"/>
  <c r="X2318" i="1"/>
  <c r="K2318" i="1"/>
  <c r="M2261" i="1"/>
  <c r="N2261" i="1" s="1"/>
  <c r="P2261" i="1"/>
  <c r="Q2261" i="1"/>
  <c r="L2262" i="1"/>
  <c r="F2259" i="1"/>
  <c r="O2259" i="1" s="1"/>
  <c r="R2259" i="1" s="1"/>
  <c r="M2262" i="1" l="1"/>
  <c r="N2262" i="1" s="1"/>
  <c r="P2262" i="1"/>
  <c r="Q2262" i="1"/>
  <c r="L2263" i="1"/>
  <c r="K2319" i="1"/>
  <c r="A2320" i="1"/>
  <c r="X2319" i="1"/>
  <c r="J2259" i="1"/>
  <c r="F2260" i="1"/>
  <c r="J2260" i="1" s="1"/>
  <c r="T2257" i="1"/>
  <c r="AF2257" i="1" s="1"/>
  <c r="S2258" i="1"/>
  <c r="AB2321" i="1"/>
  <c r="Y2318" i="1"/>
  <c r="I2319" i="1"/>
  <c r="H2319" i="1" s="1"/>
  <c r="C2319" i="1"/>
  <c r="Z2318" i="1"/>
  <c r="AA2318" i="1" s="1"/>
  <c r="AH2318" i="1" s="1"/>
  <c r="AJ2319" i="1"/>
  <c r="AC2261" i="1"/>
  <c r="AE2261" i="1" s="1"/>
  <c r="G2261" i="1"/>
  <c r="O2260" i="1" l="1"/>
  <c r="R2260" i="1" s="1"/>
  <c r="T2258" i="1"/>
  <c r="AF2258" i="1" s="1"/>
  <c r="S2259" i="1"/>
  <c r="Y2319" i="1"/>
  <c r="I2320" i="1"/>
  <c r="H2320" i="1" s="1"/>
  <c r="AJ2320" i="1"/>
  <c r="Z2319" i="1"/>
  <c r="AA2319" i="1" s="1"/>
  <c r="AH2319" i="1" s="1"/>
  <c r="C2320" i="1"/>
  <c r="M2263" i="1"/>
  <c r="N2263" i="1" s="1"/>
  <c r="L2264" i="1"/>
  <c r="F2261" i="1"/>
  <c r="O2261" i="1" s="1"/>
  <c r="R2261" i="1" s="1"/>
  <c r="AB2322" i="1"/>
  <c r="K2320" i="1"/>
  <c r="A2321" i="1"/>
  <c r="X2320" i="1"/>
  <c r="AC2262" i="1"/>
  <c r="AE2262" i="1" s="1"/>
  <c r="G2262" i="1"/>
  <c r="J2261" i="1" l="1"/>
  <c r="Y2320" i="1"/>
  <c r="C2321" i="1"/>
  <c r="Z2320" i="1"/>
  <c r="AA2320" i="1" s="1"/>
  <c r="AH2320" i="1" s="1"/>
  <c r="AJ2321" i="1"/>
  <c r="I2321" i="1"/>
  <c r="H2321" i="1" s="1"/>
  <c r="AB2323" i="1"/>
  <c r="G2263" i="1"/>
  <c r="AC2263" i="1"/>
  <c r="AE2263" i="1" s="1"/>
  <c r="T2259" i="1"/>
  <c r="AF2259" i="1" s="1"/>
  <c r="S2260" i="1"/>
  <c r="F2262" i="1"/>
  <c r="O2262" i="1" s="1"/>
  <c r="X2321" i="1"/>
  <c r="K2321" i="1"/>
  <c r="A2322" i="1"/>
  <c r="M2264" i="1"/>
  <c r="N2264" i="1" s="1"/>
  <c r="L2265" i="1"/>
  <c r="R2262" i="1" l="1"/>
  <c r="P2263" i="1"/>
  <c r="F2263" i="1"/>
  <c r="J2263" i="1" s="1"/>
  <c r="AC2264" i="1"/>
  <c r="AE2264" i="1" s="1"/>
  <c r="G2264" i="1"/>
  <c r="M2265" i="1"/>
  <c r="N2265" i="1" s="1"/>
  <c r="L2266" i="1"/>
  <c r="Y2321" i="1"/>
  <c r="AJ2322" i="1"/>
  <c r="Z2321" i="1"/>
  <c r="AA2321" i="1" s="1"/>
  <c r="AH2321" i="1" s="1"/>
  <c r="C2322" i="1"/>
  <c r="I2322" i="1"/>
  <c r="H2322" i="1" s="1"/>
  <c r="T2260" i="1"/>
  <c r="AF2260" i="1" s="1"/>
  <c r="S2261" i="1"/>
  <c r="AB2324" i="1"/>
  <c r="J2262" i="1"/>
  <c r="K2322" i="1"/>
  <c r="A2323" i="1"/>
  <c r="X2322" i="1"/>
  <c r="G2265" i="1" l="1"/>
  <c r="AC2265" i="1"/>
  <c r="AE2265" i="1" s="1"/>
  <c r="O2263" i="1"/>
  <c r="T2261" i="1"/>
  <c r="AF2261" i="1" s="1"/>
  <c r="S2262" i="1"/>
  <c r="M2266" i="1"/>
  <c r="N2266" i="1" s="1"/>
  <c r="L2267" i="1"/>
  <c r="F2264" i="1"/>
  <c r="J2264" i="1" s="1"/>
  <c r="AB2325" i="1"/>
  <c r="AJ2323" i="1"/>
  <c r="Y2322" i="1"/>
  <c r="Z2322" i="1"/>
  <c r="AA2322" i="1" s="1"/>
  <c r="AH2322" i="1" s="1"/>
  <c r="C2323" i="1"/>
  <c r="I2323" i="1"/>
  <c r="H2323" i="1" s="1"/>
  <c r="Q2263" i="1"/>
  <c r="Q2264" i="1" s="1"/>
  <c r="Q2265" i="1" s="1"/>
  <c r="Q2266" i="1" s="1"/>
  <c r="P2264" i="1"/>
  <c r="P2265" i="1" s="1"/>
  <c r="P2266" i="1" s="1"/>
  <c r="X2323" i="1"/>
  <c r="A2324" i="1"/>
  <c r="K2323" i="1"/>
  <c r="AB2326" i="1" l="1"/>
  <c r="K2324" i="1"/>
  <c r="A2325" i="1"/>
  <c r="X2324" i="1"/>
  <c r="O2264" i="1"/>
  <c r="R2264" i="1" s="1"/>
  <c r="AJ2324" i="1"/>
  <c r="C2324" i="1"/>
  <c r="Y2323" i="1"/>
  <c r="I2324" i="1"/>
  <c r="H2324" i="1" s="1"/>
  <c r="Z2323" i="1"/>
  <c r="F2265" i="1"/>
  <c r="J2265" i="1" s="1"/>
  <c r="G2266" i="1"/>
  <c r="AC2266" i="1"/>
  <c r="AE2266" i="1" s="1"/>
  <c r="T2262" i="1"/>
  <c r="S2263" i="1"/>
  <c r="M2267" i="1"/>
  <c r="N2267" i="1" s="1"/>
  <c r="P2267" i="1"/>
  <c r="Q2267" i="1"/>
  <c r="L2268" i="1"/>
  <c r="R2263" i="1"/>
  <c r="F2266" i="1" l="1"/>
  <c r="J2266" i="1" s="1"/>
  <c r="Z2324" i="1"/>
  <c r="AA2324" i="1" s="1"/>
  <c r="AH2324" i="1" s="1"/>
  <c r="C2325" i="1"/>
  <c r="I2325" i="1"/>
  <c r="H2325" i="1" s="1"/>
  <c r="Y2324" i="1"/>
  <c r="AJ2325" i="1"/>
  <c r="AB2327" i="1"/>
  <c r="T2263" i="1"/>
  <c r="AF2263" i="1" s="1"/>
  <c r="S2264" i="1"/>
  <c r="O2265" i="1"/>
  <c r="R2265" i="1" s="1"/>
  <c r="G2267" i="1"/>
  <c r="AC2267" i="1"/>
  <c r="AE2267" i="1" s="1"/>
  <c r="AF2262" i="1"/>
  <c r="AA2262" i="1"/>
  <c r="X2325" i="1"/>
  <c r="A2326" i="1"/>
  <c r="K2325" i="1"/>
  <c r="M2268" i="1"/>
  <c r="N2268" i="1" s="1"/>
  <c r="P2268" i="1"/>
  <c r="Q2268" i="1"/>
  <c r="L2269" i="1"/>
  <c r="O2266" i="1" l="1"/>
  <c r="R2266" i="1" s="1"/>
  <c r="Y2325" i="1"/>
  <c r="I2326" i="1"/>
  <c r="H2326" i="1" s="1"/>
  <c r="Z2325" i="1"/>
  <c r="AA2325" i="1" s="1"/>
  <c r="AH2325" i="1" s="1"/>
  <c r="C2326" i="1"/>
  <c r="AJ2326" i="1"/>
  <c r="F2267" i="1"/>
  <c r="O2267" i="1" s="1"/>
  <c r="R2267" i="1" s="1"/>
  <c r="G2268" i="1"/>
  <c r="AC2268" i="1"/>
  <c r="AE2268" i="1" s="1"/>
  <c r="M2269" i="1"/>
  <c r="N2269" i="1" s="1"/>
  <c r="AC2269" i="1" s="1"/>
  <c r="AE2269" i="1" s="1"/>
  <c r="P2269" i="1"/>
  <c r="Q2269" i="1"/>
  <c r="L2270" i="1"/>
  <c r="AH2262" i="1"/>
  <c r="AB2328" i="1"/>
  <c r="A2327" i="1"/>
  <c r="X2326" i="1"/>
  <c r="K2326" i="1"/>
  <c r="T2264" i="1"/>
  <c r="AF2264" i="1" s="1"/>
  <c r="S2265" i="1"/>
  <c r="Y2326" i="1" l="1"/>
  <c r="AJ2327" i="1"/>
  <c r="I2327" i="1"/>
  <c r="H2327" i="1" s="1"/>
  <c r="Z2326" i="1"/>
  <c r="AA2326" i="1" s="1"/>
  <c r="AH2326" i="1" s="1"/>
  <c r="C2327" i="1"/>
  <c r="M2270" i="1"/>
  <c r="N2270" i="1" s="1"/>
  <c r="P2270" i="1"/>
  <c r="Q2270" i="1"/>
  <c r="L2271" i="1"/>
  <c r="T2265" i="1"/>
  <c r="AF2265" i="1" s="1"/>
  <c r="S2266" i="1"/>
  <c r="G2269" i="1"/>
  <c r="F2268" i="1"/>
  <c r="J2268" i="1" s="1"/>
  <c r="AB2329" i="1"/>
  <c r="A2328" i="1"/>
  <c r="K2327" i="1"/>
  <c r="X2327" i="1"/>
  <c r="J2267" i="1"/>
  <c r="O2268" i="1" l="1"/>
  <c r="R2268" i="1" s="1"/>
  <c r="T2266" i="1"/>
  <c r="AF2266" i="1" s="1"/>
  <c r="S2267" i="1"/>
  <c r="X2328" i="1"/>
  <c r="K2328" i="1"/>
  <c r="A2329" i="1"/>
  <c r="F2269" i="1"/>
  <c r="J2269" i="1" s="1"/>
  <c r="AC2270" i="1"/>
  <c r="AE2270" i="1" s="1"/>
  <c r="G2270" i="1"/>
  <c r="Z2327" i="1"/>
  <c r="AA2327" i="1" s="1"/>
  <c r="AH2327" i="1" s="1"/>
  <c r="AJ2328" i="1"/>
  <c r="Y2327" i="1"/>
  <c r="C2328" i="1"/>
  <c r="I2328" i="1"/>
  <c r="H2328" i="1" s="1"/>
  <c r="M2271" i="1"/>
  <c r="N2271" i="1" s="1"/>
  <c r="P2271" i="1"/>
  <c r="Q2271" i="1"/>
  <c r="L2272" i="1"/>
  <c r="AB2330" i="1"/>
  <c r="O2269" i="1" l="1"/>
  <c r="R2269" i="1" s="1"/>
  <c r="M2272" i="1"/>
  <c r="N2272" i="1" s="1"/>
  <c r="P2272" i="1"/>
  <c r="Q2272" i="1"/>
  <c r="L2273" i="1"/>
  <c r="F2270" i="1"/>
  <c r="J2270" i="1" s="1"/>
  <c r="Y2328" i="1"/>
  <c r="AJ2329" i="1"/>
  <c r="I2329" i="1"/>
  <c r="H2329" i="1" s="1"/>
  <c r="Z2328" i="1"/>
  <c r="AA2328" i="1" s="1"/>
  <c r="AH2328" i="1" s="1"/>
  <c r="C2329" i="1"/>
  <c r="AC2271" i="1"/>
  <c r="AE2271" i="1" s="1"/>
  <c r="G2271" i="1"/>
  <c r="T2267" i="1"/>
  <c r="AF2267" i="1" s="1"/>
  <c r="S2268" i="1"/>
  <c r="AB2331" i="1"/>
  <c r="X2329" i="1"/>
  <c r="A2330" i="1"/>
  <c r="K2329" i="1"/>
  <c r="O2270" i="1" l="1"/>
  <c r="R2270" i="1" s="1"/>
  <c r="Y2329" i="1"/>
  <c r="AJ2330" i="1"/>
  <c r="I2330" i="1"/>
  <c r="H2330" i="1" s="1"/>
  <c r="Z2329" i="1"/>
  <c r="AA2329" i="1" s="1"/>
  <c r="AH2329" i="1" s="1"/>
  <c r="C2330" i="1"/>
  <c r="T2268" i="1"/>
  <c r="AF2268" i="1" s="1"/>
  <c r="S2269" i="1"/>
  <c r="F2271" i="1"/>
  <c r="O2271" i="1" s="1"/>
  <c r="R2271" i="1" s="1"/>
  <c r="AC2272" i="1"/>
  <c r="AE2272" i="1" s="1"/>
  <c r="G2272" i="1"/>
  <c r="A2331" i="1"/>
  <c r="X2330" i="1"/>
  <c r="K2330" i="1"/>
  <c r="AB2332" i="1"/>
  <c r="M2273" i="1"/>
  <c r="N2273" i="1" s="1"/>
  <c r="P2273" i="1"/>
  <c r="Q2273" i="1"/>
  <c r="L2274" i="1"/>
  <c r="AC2273" i="1" l="1"/>
  <c r="AE2273" i="1" s="1"/>
  <c r="G2273" i="1"/>
  <c r="Y2330" i="1"/>
  <c r="C2331" i="1"/>
  <c r="I2331" i="1"/>
  <c r="H2331" i="1" s="1"/>
  <c r="Z2330" i="1"/>
  <c r="AA2330" i="1" s="1"/>
  <c r="AH2330" i="1" s="1"/>
  <c r="AJ2331" i="1"/>
  <c r="F2272" i="1"/>
  <c r="O2272" i="1" s="1"/>
  <c r="R2272" i="1" s="1"/>
  <c r="J2271" i="1"/>
  <c r="M2274" i="1"/>
  <c r="N2274" i="1" s="1"/>
  <c r="P2274" i="1"/>
  <c r="Q2274" i="1"/>
  <c r="L2275" i="1"/>
  <c r="AB2333" i="1"/>
  <c r="T2269" i="1"/>
  <c r="AF2269" i="1" s="1"/>
  <c r="S2270" i="1"/>
  <c r="A2332" i="1"/>
  <c r="X2331" i="1"/>
  <c r="K2331" i="1"/>
  <c r="AC2274" i="1" l="1"/>
  <c r="AE2274" i="1" s="1"/>
  <c r="G2274" i="1"/>
  <c r="AB2334" i="1"/>
  <c r="T2270" i="1"/>
  <c r="AF2270" i="1" s="1"/>
  <c r="S2271" i="1"/>
  <c r="M2275" i="1"/>
  <c r="N2275" i="1" s="1"/>
  <c r="P2275" i="1"/>
  <c r="Q2275" i="1"/>
  <c r="L2276" i="1"/>
  <c r="J2272" i="1"/>
  <c r="A2333" i="1"/>
  <c r="X2332" i="1"/>
  <c r="K2332" i="1"/>
  <c r="F2273" i="1"/>
  <c r="J2273" i="1" s="1"/>
  <c r="Y2331" i="1"/>
  <c r="C2332" i="1"/>
  <c r="Z2331" i="1"/>
  <c r="AA2331" i="1" s="1"/>
  <c r="AH2331" i="1" s="1"/>
  <c r="AJ2332" i="1"/>
  <c r="I2332" i="1"/>
  <c r="H2332" i="1" s="1"/>
  <c r="O2273" i="1" l="1"/>
  <c r="R2273" i="1" s="1"/>
  <c r="X2333" i="1"/>
  <c r="A2334" i="1"/>
  <c r="K2333" i="1"/>
  <c r="AC2275" i="1"/>
  <c r="AE2275" i="1" s="1"/>
  <c r="G2275" i="1"/>
  <c r="AB2335" i="1"/>
  <c r="M2276" i="1"/>
  <c r="N2276" i="1" s="1"/>
  <c r="P2276" i="1"/>
  <c r="Q2276" i="1"/>
  <c r="L2277" i="1"/>
  <c r="T2271" i="1"/>
  <c r="AF2271" i="1" s="1"/>
  <c r="S2272" i="1"/>
  <c r="F2274" i="1"/>
  <c r="O2274" i="1" s="1"/>
  <c r="R2274" i="1" s="1"/>
  <c r="Y2332" i="1"/>
  <c r="AJ2333" i="1"/>
  <c r="Z2332" i="1"/>
  <c r="AA2332" i="1" s="1"/>
  <c r="AH2332" i="1" s="1"/>
  <c r="I2333" i="1"/>
  <c r="H2333" i="1" s="1"/>
  <c r="C2333" i="1"/>
  <c r="J2274" i="1" l="1"/>
  <c r="F2275" i="1"/>
  <c r="O2275" i="1" s="1"/>
  <c r="R2275" i="1" s="1"/>
  <c r="T2272" i="1"/>
  <c r="AF2272" i="1" s="1"/>
  <c r="S2273" i="1"/>
  <c r="X2334" i="1"/>
  <c r="A2335" i="1"/>
  <c r="K2334" i="1"/>
  <c r="AC2276" i="1"/>
  <c r="AE2276" i="1" s="1"/>
  <c r="G2276" i="1"/>
  <c r="Y2333" i="1"/>
  <c r="AJ2334" i="1"/>
  <c r="I2334" i="1"/>
  <c r="H2334" i="1" s="1"/>
  <c r="Z2333" i="1"/>
  <c r="AA2333" i="1" s="1"/>
  <c r="AH2333" i="1" s="1"/>
  <c r="C2334" i="1"/>
  <c r="M2277" i="1"/>
  <c r="N2277" i="1" s="1"/>
  <c r="P2277" i="1"/>
  <c r="Q2277" i="1"/>
  <c r="L2278" i="1"/>
  <c r="AB2336" i="1"/>
  <c r="J2275" i="1" l="1"/>
  <c r="M2278" i="1"/>
  <c r="N2278" i="1" s="1"/>
  <c r="P2278" i="1"/>
  <c r="Q2278" i="1"/>
  <c r="L2279" i="1"/>
  <c r="F2276" i="1"/>
  <c r="J2276" i="1" s="1"/>
  <c r="T2273" i="1"/>
  <c r="AF2273" i="1" s="1"/>
  <c r="S2274" i="1"/>
  <c r="AB2337" i="1"/>
  <c r="A2336" i="1"/>
  <c r="X2335" i="1"/>
  <c r="K2335" i="1"/>
  <c r="AC2277" i="1"/>
  <c r="AE2277" i="1" s="1"/>
  <c r="G2277" i="1"/>
  <c r="C2335" i="1"/>
  <c r="Z2334" i="1"/>
  <c r="AA2334" i="1" s="1"/>
  <c r="AH2334" i="1" s="1"/>
  <c r="AJ2335" i="1"/>
  <c r="Y2334" i="1"/>
  <c r="I2335" i="1"/>
  <c r="H2335" i="1" s="1"/>
  <c r="A2337" i="1" l="1"/>
  <c r="K2336" i="1"/>
  <c r="X2336" i="1"/>
  <c r="M2279" i="1"/>
  <c r="N2279" i="1" s="1"/>
  <c r="P2279" i="1"/>
  <c r="Q2279" i="1"/>
  <c r="L2280" i="1"/>
  <c r="T2274" i="1"/>
  <c r="AF2274" i="1" s="1"/>
  <c r="S2275" i="1"/>
  <c r="O2276" i="1"/>
  <c r="R2276" i="1" s="1"/>
  <c r="Y2335" i="1"/>
  <c r="AJ2336" i="1"/>
  <c r="I2336" i="1"/>
  <c r="H2336" i="1" s="1"/>
  <c r="Z2335" i="1"/>
  <c r="AA2335" i="1" s="1"/>
  <c r="AH2335" i="1" s="1"/>
  <c r="C2336" i="1"/>
  <c r="F2277" i="1"/>
  <c r="J2277" i="1" s="1"/>
  <c r="AB2338" i="1"/>
  <c r="AC2278" i="1"/>
  <c r="AE2278" i="1" s="1"/>
  <c r="G2278" i="1"/>
  <c r="O2277" i="1" l="1"/>
  <c r="R2277" i="1" s="1"/>
  <c r="AB2339" i="1"/>
  <c r="Y2336" i="1"/>
  <c r="C2337" i="1"/>
  <c r="I2337" i="1"/>
  <c r="H2337" i="1" s="1"/>
  <c r="Z2336" i="1"/>
  <c r="AA2336" i="1" s="1"/>
  <c r="AH2336" i="1" s="1"/>
  <c r="AJ2337" i="1"/>
  <c r="F2278" i="1"/>
  <c r="J2278" i="1" s="1"/>
  <c r="T2275" i="1"/>
  <c r="AF2275" i="1" s="1"/>
  <c r="S2276" i="1"/>
  <c r="AC2279" i="1"/>
  <c r="AE2279" i="1" s="1"/>
  <c r="G2279" i="1"/>
  <c r="M2280" i="1"/>
  <c r="N2280" i="1" s="1"/>
  <c r="P2280" i="1"/>
  <c r="Q2280" i="1"/>
  <c r="L2281" i="1"/>
  <c r="X2337" i="1"/>
  <c r="A2338" i="1"/>
  <c r="K2337" i="1"/>
  <c r="AC2280" i="1" l="1"/>
  <c r="AE2280" i="1" s="1"/>
  <c r="G2280" i="1"/>
  <c r="O2278" i="1"/>
  <c r="R2278" i="1" s="1"/>
  <c r="T2276" i="1"/>
  <c r="AF2276" i="1" s="1"/>
  <c r="S2277" i="1"/>
  <c r="C2338" i="1"/>
  <c r="Y2337" i="1"/>
  <c r="AJ2338" i="1"/>
  <c r="I2338" i="1"/>
  <c r="H2338" i="1" s="1"/>
  <c r="Z2337" i="1"/>
  <c r="AA2337" i="1" s="1"/>
  <c r="AH2337" i="1" s="1"/>
  <c r="A2339" i="1"/>
  <c r="X2338" i="1"/>
  <c r="K2338" i="1"/>
  <c r="AB2340" i="1"/>
  <c r="M2281" i="1"/>
  <c r="N2281" i="1" s="1"/>
  <c r="P2281" i="1"/>
  <c r="Q2281" i="1"/>
  <c r="L2282" i="1"/>
  <c r="F2279" i="1"/>
  <c r="O2279" i="1" s="1"/>
  <c r="R2279" i="1" s="1"/>
  <c r="J2279" i="1" l="1"/>
  <c r="AC2281" i="1"/>
  <c r="AE2281" i="1" s="1"/>
  <c r="G2281" i="1"/>
  <c r="Y2338" i="1"/>
  <c r="Z2338" i="1"/>
  <c r="AA2338" i="1" s="1"/>
  <c r="AH2338" i="1" s="1"/>
  <c r="C2339" i="1"/>
  <c r="AJ2339" i="1"/>
  <c r="I2339" i="1"/>
  <c r="H2339" i="1" s="1"/>
  <c r="F2280" i="1"/>
  <c r="J2280" i="1" s="1"/>
  <c r="M2282" i="1"/>
  <c r="N2282" i="1" s="1"/>
  <c r="P2282" i="1"/>
  <c r="Q2282" i="1"/>
  <c r="L2283" i="1"/>
  <c r="T2277" i="1"/>
  <c r="AF2277" i="1" s="1"/>
  <c r="S2278" i="1"/>
  <c r="AB2341" i="1"/>
  <c r="X2339" i="1"/>
  <c r="A2340" i="1"/>
  <c r="K2339" i="1"/>
  <c r="T2278" i="1" l="1"/>
  <c r="AF2278" i="1" s="1"/>
  <c r="S2279" i="1"/>
  <c r="AC2282" i="1"/>
  <c r="AE2282" i="1" s="1"/>
  <c r="G2282" i="1"/>
  <c r="X2340" i="1"/>
  <c r="K2340" i="1"/>
  <c r="A2341" i="1"/>
  <c r="Z2339" i="1"/>
  <c r="AA2339" i="1" s="1"/>
  <c r="AH2339" i="1" s="1"/>
  <c r="AJ2340" i="1"/>
  <c r="Y2339" i="1"/>
  <c r="C2340" i="1"/>
  <c r="I2340" i="1"/>
  <c r="H2340" i="1" s="1"/>
  <c r="M2283" i="1"/>
  <c r="N2283" i="1" s="1"/>
  <c r="P2283" i="1"/>
  <c r="Q2283" i="1"/>
  <c r="L2284" i="1"/>
  <c r="O2280" i="1"/>
  <c r="R2280" i="1" s="1"/>
  <c r="F2281" i="1"/>
  <c r="O2281" i="1" s="1"/>
  <c r="R2281" i="1" s="1"/>
  <c r="AB2342" i="1"/>
  <c r="J2281" i="1" l="1"/>
  <c r="AC2283" i="1"/>
  <c r="AE2283" i="1" s="1"/>
  <c r="G2283" i="1"/>
  <c r="T2279" i="1"/>
  <c r="AF2279" i="1" s="1"/>
  <c r="S2280" i="1"/>
  <c r="M2284" i="1"/>
  <c r="N2284" i="1" s="1"/>
  <c r="P2284" i="1"/>
  <c r="Q2284" i="1"/>
  <c r="L2285" i="1"/>
  <c r="Z2340" i="1"/>
  <c r="AA2340" i="1" s="1"/>
  <c r="AH2340" i="1" s="1"/>
  <c r="AJ2341" i="1"/>
  <c r="I2341" i="1"/>
  <c r="H2341" i="1" s="1"/>
  <c r="Y2340" i="1"/>
  <c r="C2341" i="1"/>
  <c r="AB2343" i="1"/>
  <c r="F2282" i="1"/>
  <c r="O2282" i="1" s="1"/>
  <c r="R2282" i="1" s="1"/>
  <c r="X2341" i="1"/>
  <c r="A2342" i="1"/>
  <c r="K2341" i="1"/>
  <c r="AJ2342" i="1" l="1"/>
  <c r="Z2341" i="1"/>
  <c r="AA2341" i="1" s="1"/>
  <c r="AH2341" i="1" s="1"/>
  <c r="C2342" i="1"/>
  <c r="I2342" i="1"/>
  <c r="H2342" i="1" s="1"/>
  <c r="Y2341" i="1"/>
  <c r="A2343" i="1"/>
  <c r="X2342" i="1"/>
  <c r="K2342" i="1"/>
  <c r="J2282" i="1"/>
  <c r="F2283" i="1"/>
  <c r="J2283" i="1" s="1"/>
  <c r="AC2284" i="1"/>
  <c r="AE2284" i="1" s="1"/>
  <c r="G2284" i="1"/>
  <c r="AB2344" i="1"/>
  <c r="M2285" i="1"/>
  <c r="N2285" i="1" s="1"/>
  <c r="P2285" i="1"/>
  <c r="Q2285" i="1"/>
  <c r="L2286" i="1"/>
  <c r="T2280" i="1"/>
  <c r="AF2280" i="1" s="1"/>
  <c r="S2281" i="1"/>
  <c r="O2283" i="1" l="1"/>
  <c r="R2283" i="1" s="1"/>
  <c r="Y2342" i="1"/>
  <c r="AJ2343" i="1"/>
  <c r="Z2342" i="1"/>
  <c r="AA2342" i="1" s="1"/>
  <c r="AH2342" i="1" s="1"/>
  <c r="C2343" i="1"/>
  <c r="I2343" i="1"/>
  <c r="H2343" i="1" s="1"/>
  <c r="M2286" i="1"/>
  <c r="N2286" i="1" s="1"/>
  <c r="P2286" i="1"/>
  <c r="Q2286" i="1"/>
  <c r="L2287" i="1"/>
  <c r="A2344" i="1"/>
  <c r="K2343" i="1"/>
  <c r="X2343" i="1"/>
  <c r="AB2345" i="1"/>
  <c r="F2284" i="1"/>
  <c r="O2284" i="1" s="1"/>
  <c r="R2284" i="1" s="1"/>
  <c r="AC2285" i="1"/>
  <c r="AE2285" i="1" s="1"/>
  <c r="G2285" i="1"/>
  <c r="T2281" i="1"/>
  <c r="AF2281" i="1" s="1"/>
  <c r="S2282" i="1"/>
  <c r="J2284" i="1" l="1"/>
  <c r="AC2286" i="1"/>
  <c r="AE2286" i="1" s="1"/>
  <c r="G2286" i="1"/>
  <c r="T2282" i="1"/>
  <c r="AF2282" i="1" s="1"/>
  <c r="S2283" i="1"/>
  <c r="M2287" i="1"/>
  <c r="N2287" i="1" s="1"/>
  <c r="P2287" i="1"/>
  <c r="Q2287" i="1"/>
  <c r="L2288" i="1"/>
  <c r="Z2343" i="1"/>
  <c r="AA2343" i="1" s="1"/>
  <c r="AH2343" i="1" s="1"/>
  <c r="I2344" i="1"/>
  <c r="H2344" i="1" s="1"/>
  <c r="AJ2344" i="1"/>
  <c r="Y2343" i="1"/>
  <c r="C2344" i="1"/>
  <c r="F2285" i="1"/>
  <c r="J2285" i="1" s="1"/>
  <c r="AB2346" i="1"/>
  <c r="X2344" i="1"/>
  <c r="K2344" i="1"/>
  <c r="A2345" i="1"/>
  <c r="O2285" i="1" l="1"/>
  <c r="R2285" i="1" s="1"/>
  <c r="Z2344" i="1"/>
  <c r="AA2344" i="1" s="1"/>
  <c r="AH2344" i="1" s="1"/>
  <c r="C2345" i="1"/>
  <c r="Y2344" i="1"/>
  <c r="I2345" i="1"/>
  <c r="H2345" i="1" s="1"/>
  <c r="AJ2345" i="1"/>
  <c r="AB2347" i="1"/>
  <c r="T2283" i="1"/>
  <c r="AF2283" i="1" s="1"/>
  <c r="S2284" i="1"/>
  <c r="AC2287" i="1"/>
  <c r="AE2287" i="1" s="1"/>
  <c r="G2287" i="1"/>
  <c r="F2286" i="1"/>
  <c r="O2286" i="1" s="1"/>
  <c r="R2286" i="1" s="1"/>
  <c r="X2345" i="1"/>
  <c r="K2345" i="1"/>
  <c r="A2346" i="1"/>
  <c r="M2288" i="1"/>
  <c r="N2288" i="1" s="1"/>
  <c r="P2288" i="1"/>
  <c r="Q2288" i="1"/>
  <c r="L2289" i="1"/>
  <c r="J2286" i="1" l="1"/>
  <c r="I2346" i="1"/>
  <c r="H2346" i="1" s="1"/>
  <c r="Y2345" i="1"/>
  <c r="Z2345" i="1"/>
  <c r="AA2345" i="1" s="1"/>
  <c r="AH2345" i="1" s="1"/>
  <c r="AJ2346" i="1"/>
  <c r="C2346" i="1"/>
  <c r="AC2288" i="1"/>
  <c r="AE2288" i="1" s="1"/>
  <c r="G2288" i="1"/>
  <c r="X2346" i="1"/>
  <c r="A2347" i="1"/>
  <c r="K2346" i="1"/>
  <c r="AB2348" i="1"/>
  <c r="M2289" i="1"/>
  <c r="N2289" i="1" s="1"/>
  <c r="P2289" i="1"/>
  <c r="Q2289" i="1"/>
  <c r="L2290" i="1"/>
  <c r="T2284" i="1"/>
  <c r="AF2284" i="1" s="1"/>
  <c r="S2285" i="1"/>
  <c r="F2287" i="1"/>
  <c r="J2287" i="1" s="1"/>
  <c r="O2287" i="1" l="1"/>
  <c r="R2287" i="1" s="1"/>
  <c r="M2290" i="1"/>
  <c r="N2290" i="1" s="1"/>
  <c r="P2290" i="1"/>
  <c r="Q2290" i="1"/>
  <c r="L2291" i="1"/>
  <c r="AB2349" i="1"/>
  <c r="Y2346" i="1"/>
  <c r="AJ2347" i="1"/>
  <c r="I2347" i="1"/>
  <c r="H2347" i="1" s="1"/>
  <c r="Z2346" i="1"/>
  <c r="AA2346" i="1" s="1"/>
  <c r="AH2346" i="1" s="1"/>
  <c r="C2347" i="1"/>
  <c r="T2285" i="1"/>
  <c r="AF2285" i="1" s="1"/>
  <c r="S2286" i="1"/>
  <c r="F2288" i="1"/>
  <c r="J2288" i="1" s="1"/>
  <c r="AC2289" i="1"/>
  <c r="AE2289" i="1" s="1"/>
  <c r="G2289" i="1"/>
  <c r="X2347" i="1"/>
  <c r="A2348" i="1"/>
  <c r="K2347" i="1"/>
  <c r="O2288" i="1" l="1"/>
  <c r="R2288" i="1" s="1"/>
  <c r="F2289" i="1"/>
  <c r="J2289" i="1" s="1"/>
  <c r="A2349" i="1"/>
  <c r="K2348" i="1"/>
  <c r="X2348" i="1"/>
  <c r="T2286" i="1"/>
  <c r="AF2286" i="1" s="1"/>
  <c r="S2287" i="1"/>
  <c r="AB2350" i="1"/>
  <c r="AC2290" i="1"/>
  <c r="AE2290" i="1" s="1"/>
  <c r="G2290" i="1"/>
  <c r="I2348" i="1"/>
  <c r="H2348" i="1" s="1"/>
  <c r="Y2347" i="1"/>
  <c r="C2348" i="1"/>
  <c r="Z2347" i="1"/>
  <c r="AA2347" i="1" s="1"/>
  <c r="AH2347" i="1" s="1"/>
  <c r="AJ2348" i="1"/>
  <c r="M2291" i="1"/>
  <c r="N2291" i="1" s="1"/>
  <c r="P2291" i="1"/>
  <c r="Q2291" i="1"/>
  <c r="L2292" i="1"/>
  <c r="O2289" i="1" l="1"/>
  <c r="R2289" i="1" s="1"/>
  <c r="M2292" i="1"/>
  <c r="N2292" i="1" s="1"/>
  <c r="P2292" i="1"/>
  <c r="Q2292" i="1"/>
  <c r="L2293" i="1"/>
  <c r="AB2351" i="1"/>
  <c r="AJ2349" i="1"/>
  <c r="I2349" i="1"/>
  <c r="H2349" i="1" s="1"/>
  <c r="Y2348" i="1"/>
  <c r="Z2348" i="1"/>
  <c r="AA2348" i="1" s="1"/>
  <c r="AH2348" i="1" s="1"/>
  <c r="C2349" i="1"/>
  <c r="F2290" i="1"/>
  <c r="O2290" i="1" s="1"/>
  <c r="R2290" i="1" s="1"/>
  <c r="T2287" i="1"/>
  <c r="AF2287" i="1" s="1"/>
  <c r="S2288" i="1"/>
  <c r="AC2291" i="1"/>
  <c r="AE2291" i="1" s="1"/>
  <c r="G2291" i="1"/>
  <c r="X2349" i="1"/>
  <c r="A2350" i="1"/>
  <c r="K2349" i="1"/>
  <c r="F2291" i="1" l="1"/>
  <c r="O2291" i="1" s="1"/>
  <c r="R2291" i="1" s="1"/>
  <c r="M2293" i="1"/>
  <c r="N2293" i="1" s="1"/>
  <c r="L2294" i="1"/>
  <c r="X2350" i="1"/>
  <c r="K2350" i="1"/>
  <c r="A2351" i="1"/>
  <c r="J2290" i="1"/>
  <c r="AB2352" i="1"/>
  <c r="Y2349" i="1"/>
  <c r="AJ2350" i="1"/>
  <c r="I2350" i="1"/>
  <c r="H2350" i="1" s="1"/>
  <c r="Z2349" i="1"/>
  <c r="AA2349" i="1" s="1"/>
  <c r="AH2349" i="1" s="1"/>
  <c r="C2350" i="1"/>
  <c r="T2288" i="1"/>
  <c r="AF2288" i="1" s="1"/>
  <c r="S2289" i="1"/>
  <c r="AC2292" i="1"/>
  <c r="AE2292" i="1" s="1"/>
  <c r="G2292" i="1"/>
  <c r="J2291" i="1" l="1"/>
  <c r="T2289" i="1"/>
  <c r="AF2289" i="1" s="1"/>
  <c r="S2290" i="1"/>
  <c r="M2294" i="1"/>
  <c r="N2294" i="1" s="1"/>
  <c r="L2295" i="1"/>
  <c r="F2292" i="1"/>
  <c r="O2292" i="1" s="1"/>
  <c r="X2351" i="1"/>
  <c r="K2351" i="1"/>
  <c r="A2352" i="1"/>
  <c r="Z2350" i="1"/>
  <c r="AA2350" i="1" s="1"/>
  <c r="AH2350" i="1" s="1"/>
  <c r="AJ2351" i="1"/>
  <c r="I2351" i="1"/>
  <c r="H2351" i="1" s="1"/>
  <c r="Y2350" i="1"/>
  <c r="C2351" i="1"/>
  <c r="AB2353" i="1"/>
  <c r="G2293" i="1"/>
  <c r="AC2293" i="1"/>
  <c r="AE2293" i="1" s="1"/>
  <c r="J2292" i="1" l="1"/>
  <c r="R2292" i="1"/>
  <c r="P2293" i="1"/>
  <c r="G2294" i="1"/>
  <c r="AC2294" i="1"/>
  <c r="AE2294" i="1" s="1"/>
  <c r="Y2351" i="1"/>
  <c r="Z2351" i="1"/>
  <c r="AA2351" i="1" s="1"/>
  <c r="AH2351" i="1" s="1"/>
  <c r="C2352" i="1"/>
  <c r="I2352" i="1"/>
  <c r="H2352" i="1" s="1"/>
  <c r="AJ2352" i="1"/>
  <c r="M2295" i="1"/>
  <c r="N2295" i="1" s="1"/>
  <c r="L2296" i="1"/>
  <c r="F2293" i="1"/>
  <c r="O2293" i="1" s="1"/>
  <c r="T2290" i="1"/>
  <c r="AF2290" i="1" s="1"/>
  <c r="S2291" i="1"/>
  <c r="AB2354" i="1"/>
  <c r="K2352" i="1"/>
  <c r="A2353" i="1"/>
  <c r="X2352" i="1"/>
  <c r="AC2295" i="1" l="1"/>
  <c r="AE2295" i="1" s="1"/>
  <c r="G2295" i="1"/>
  <c r="F2294" i="1"/>
  <c r="J2294" i="1" s="1"/>
  <c r="Z2352" i="1"/>
  <c r="AA2352" i="1" s="1"/>
  <c r="AH2352" i="1" s="1"/>
  <c r="AJ2353" i="1"/>
  <c r="I2353" i="1"/>
  <c r="H2353" i="1" s="1"/>
  <c r="C2353" i="1"/>
  <c r="Y2352" i="1"/>
  <c r="A2354" i="1"/>
  <c r="X2353" i="1"/>
  <c r="K2353" i="1"/>
  <c r="T2291" i="1"/>
  <c r="AF2291" i="1" s="1"/>
  <c r="S2292" i="1"/>
  <c r="M2296" i="1"/>
  <c r="N2296" i="1" s="1"/>
  <c r="L2297" i="1"/>
  <c r="Q2293" i="1"/>
  <c r="Q2294" i="1" s="1"/>
  <c r="Q2295" i="1" s="1"/>
  <c r="Q2296" i="1" s="1"/>
  <c r="P2294" i="1"/>
  <c r="P2295" i="1" s="1"/>
  <c r="P2296" i="1" s="1"/>
  <c r="J2293" i="1"/>
  <c r="AB2355" i="1"/>
  <c r="F2295" i="1" l="1"/>
  <c r="J2295" i="1" s="1"/>
  <c r="G2296" i="1"/>
  <c r="AC2296" i="1"/>
  <c r="AE2296" i="1" s="1"/>
  <c r="AB2356" i="1"/>
  <c r="M2297" i="1"/>
  <c r="N2297" i="1" s="1"/>
  <c r="P2297" i="1"/>
  <c r="Q2297" i="1"/>
  <c r="L2298" i="1"/>
  <c r="T2292" i="1"/>
  <c r="S2293" i="1"/>
  <c r="Z2353" i="1"/>
  <c r="AA2353" i="1" s="1"/>
  <c r="AH2353" i="1" s="1"/>
  <c r="AJ2354" i="1"/>
  <c r="I2354" i="1"/>
  <c r="H2354" i="1" s="1"/>
  <c r="Y2353" i="1"/>
  <c r="C2354" i="1"/>
  <c r="O2294" i="1"/>
  <c r="R2294" i="1" s="1"/>
  <c r="R2293" i="1"/>
  <c r="X2354" i="1"/>
  <c r="K2354" i="1"/>
  <c r="A2355" i="1"/>
  <c r="O2295" i="1" l="1"/>
  <c r="R2295" i="1" s="1"/>
  <c r="X2355" i="1"/>
  <c r="K2355" i="1"/>
  <c r="A2356" i="1"/>
  <c r="AB2357" i="1"/>
  <c r="F2296" i="1"/>
  <c r="J2296" i="1" s="1"/>
  <c r="T2293" i="1"/>
  <c r="AF2293" i="1" s="1"/>
  <c r="S2294" i="1"/>
  <c r="AC2297" i="1"/>
  <c r="AE2297" i="1" s="1"/>
  <c r="G2297" i="1"/>
  <c r="AJ2355" i="1"/>
  <c r="Z2354" i="1"/>
  <c r="I2355" i="1"/>
  <c r="H2355" i="1" s="1"/>
  <c r="Y2354" i="1"/>
  <c r="C2355" i="1"/>
  <c r="AF2292" i="1"/>
  <c r="AA2292" i="1"/>
  <c r="M2298" i="1"/>
  <c r="N2298" i="1" s="1"/>
  <c r="P2298" i="1"/>
  <c r="Q2298" i="1"/>
  <c r="L2299" i="1"/>
  <c r="O2296" i="1" l="1"/>
  <c r="R2296" i="1" s="1"/>
  <c r="M2299" i="1"/>
  <c r="N2299" i="1" s="1"/>
  <c r="P2299" i="1"/>
  <c r="Q2299" i="1"/>
  <c r="L2300" i="1"/>
  <c r="AH2292" i="1"/>
  <c r="T2294" i="1"/>
  <c r="AF2294" i="1" s="1"/>
  <c r="S2295" i="1"/>
  <c r="AB2358" i="1"/>
  <c r="K2356" i="1"/>
  <c r="X2356" i="1"/>
  <c r="A2357" i="1"/>
  <c r="F2297" i="1"/>
  <c r="J2297" i="1" s="1"/>
  <c r="C2356" i="1"/>
  <c r="Y2355" i="1"/>
  <c r="AJ2356" i="1"/>
  <c r="Z2355" i="1"/>
  <c r="AA2355" i="1" s="1"/>
  <c r="AH2355" i="1" s="1"/>
  <c r="I2356" i="1"/>
  <c r="H2356" i="1" s="1"/>
  <c r="AC2298" i="1"/>
  <c r="AE2298" i="1" s="1"/>
  <c r="G2298" i="1"/>
  <c r="O2297" i="1" l="1"/>
  <c r="R2297" i="1" s="1"/>
  <c r="M2300" i="1"/>
  <c r="N2300" i="1" s="1"/>
  <c r="P2300" i="1"/>
  <c r="Q2300" i="1"/>
  <c r="L2301" i="1"/>
  <c r="AJ2357" i="1"/>
  <c r="Y2356" i="1"/>
  <c r="I2357" i="1"/>
  <c r="H2357" i="1" s="1"/>
  <c r="Z2356" i="1"/>
  <c r="AA2356" i="1" s="1"/>
  <c r="AH2356" i="1" s="1"/>
  <c r="C2357" i="1"/>
  <c r="F2298" i="1"/>
  <c r="O2298" i="1" s="1"/>
  <c r="R2298" i="1" s="1"/>
  <c r="X2357" i="1"/>
  <c r="A2358" i="1"/>
  <c r="K2357" i="1"/>
  <c r="AB2359" i="1"/>
  <c r="T2295" i="1"/>
  <c r="AF2295" i="1" s="1"/>
  <c r="S2296" i="1"/>
  <c r="G2299" i="1"/>
  <c r="AC2299" i="1"/>
  <c r="AE2299" i="1" s="1"/>
  <c r="J2298" i="1" l="1"/>
  <c r="G2300" i="1"/>
  <c r="AC2300" i="1"/>
  <c r="AE2300" i="1" s="1"/>
  <c r="K2358" i="1"/>
  <c r="A2359" i="1"/>
  <c r="X2358" i="1"/>
  <c r="M2301" i="1"/>
  <c r="N2301" i="1" s="1"/>
  <c r="P2301" i="1"/>
  <c r="Q2301" i="1"/>
  <c r="L2302" i="1"/>
  <c r="AB2360" i="1"/>
  <c r="I2358" i="1"/>
  <c r="H2358" i="1" s="1"/>
  <c r="C2358" i="1"/>
  <c r="Y2357" i="1"/>
  <c r="AJ2358" i="1"/>
  <c r="Z2357" i="1"/>
  <c r="AA2357" i="1" s="1"/>
  <c r="AH2357" i="1" s="1"/>
  <c r="T2296" i="1"/>
  <c r="AF2296" i="1" s="1"/>
  <c r="S2297" i="1"/>
  <c r="F2299" i="1"/>
  <c r="J2299" i="1" s="1"/>
  <c r="O2299" i="1" l="1"/>
  <c r="R2299" i="1" s="1"/>
  <c r="T2297" i="1"/>
  <c r="AF2297" i="1" s="1"/>
  <c r="S2298" i="1"/>
  <c r="AB2361" i="1"/>
  <c r="X2359" i="1"/>
  <c r="A2360" i="1"/>
  <c r="K2359" i="1"/>
  <c r="G2301" i="1"/>
  <c r="AC2301" i="1"/>
  <c r="AE2301" i="1" s="1"/>
  <c r="M2302" i="1"/>
  <c r="N2302" i="1" s="1"/>
  <c r="P2302" i="1"/>
  <c r="Q2302" i="1"/>
  <c r="L2303" i="1"/>
  <c r="Z2358" i="1"/>
  <c r="AA2358" i="1" s="1"/>
  <c r="AH2358" i="1" s="1"/>
  <c r="AJ2359" i="1"/>
  <c r="Y2358" i="1"/>
  <c r="C2359" i="1"/>
  <c r="I2359" i="1"/>
  <c r="H2359" i="1" s="1"/>
  <c r="F2300" i="1"/>
  <c r="O2300" i="1" s="1"/>
  <c r="R2300" i="1" s="1"/>
  <c r="J2300" i="1" l="1"/>
  <c r="T2298" i="1"/>
  <c r="AF2298" i="1" s="1"/>
  <c r="S2299" i="1"/>
  <c r="Y2359" i="1"/>
  <c r="I2360" i="1"/>
  <c r="H2360" i="1" s="1"/>
  <c r="AJ2360" i="1"/>
  <c r="Z2359" i="1"/>
  <c r="AA2359" i="1" s="1"/>
  <c r="AH2359" i="1" s="1"/>
  <c r="C2360" i="1"/>
  <c r="M2303" i="1"/>
  <c r="N2303" i="1" s="1"/>
  <c r="P2303" i="1"/>
  <c r="Q2303" i="1"/>
  <c r="L2304" i="1"/>
  <c r="F2301" i="1"/>
  <c r="J2301" i="1" s="1"/>
  <c r="AC2302" i="1"/>
  <c r="AE2302" i="1" s="1"/>
  <c r="G2302" i="1"/>
  <c r="X2360" i="1"/>
  <c r="K2360" i="1"/>
  <c r="A2361" i="1"/>
  <c r="AB2362" i="1"/>
  <c r="Z2360" i="1" l="1"/>
  <c r="AA2360" i="1" s="1"/>
  <c r="AH2360" i="1" s="1"/>
  <c r="C2361" i="1"/>
  <c r="AJ2361" i="1"/>
  <c r="Y2360" i="1"/>
  <c r="I2361" i="1"/>
  <c r="H2361" i="1" s="1"/>
  <c r="X2361" i="1"/>
  <c r="A2362" i="1"/>
  <c r="K2361" i="1"/>
  <c r="M2304" i="1"/>
  <c r="N2304" i="1" s="1"/>
  <c r="P2304" i="1"/>
  <c r="Q2304" i="1"/>
  <c r="L2305" i="1"/>
  <c r="AB2363" i="1"/>
  <c r="O2301" i="1"/>
  <c r="R2301" i="1" s="1"/>
  <c r="T2299" i="1"/>
  <c r="AF2299" i="1" s="1"/>
  <c r="S2300" i="1"/>
  <c r="F2302" i="1"/>
  <c r="J2302" i="1" s="1"/>
  <c r="AC2303" i="1"/>
  <c r="AE2303" i="1" s="1"/>
  <c r="G2303" i="1"/>
  <c r="O2302" i="1" l="1"/>
  <c r="R2302" i="1" s="1"/>
  <c r="X2362" i="1"/>
  <c r="K2362" i="1"/>
  <c r="A2363" i="1"/>
  <c r="AC2304" i="1"/>
  <c r="AE2304" i="1" s="1"/>
  <c r="G2304" i="1"/>
  <c r="Z2361" i="1"/>
  <c r="AA2361" i="1" s="1"/>
  <c r="AH2361" i="1" s="1"/>
  <c r="AJ2362" i="1"/>
  <c r="I2362" i="1"/>
  <c r="H2362" i="1" s="1"/>
  <c r="Y2361" i="1"/>
  <c r="C2362" i="1"/>
  <c r="M2305" i="1"/>
  <c r="N2305" i="1" s="1"/>
  <c r="P2305" i="1"/>
  <c r="Q2305" i="1"/>
  <c r="L2306" i="1"/>
  <c r="F2303" i="1"/>
  <c r="O2303" i="1" s="1"/>
  <c r="R2303" i="1" s="1"/>
  <c r="T2300" i="1"/>
  <c r="AF2300" i="1" s="1"/>
  <c r="S2301" i="1"/>
  <c r="AB2364" i="1"/>
  <c r="J2303" i="1" l="1"/>
  <c r="Y2362" i="1"/>
  <c r="C2363" i="1"/>
  <c r="Z2362" i="1"/>
  <c r="AA2362" i="1" s="1"/>
  <c r="AH2362" i="1" s="1"/>
  <c r="AJ2363" i="1"/>
  <c r="I2363" i="1"/>
  <c r="H2363" i="1" s="1"/>
  <c r="T2301" i="1"/>
  <c r="AF2301" i="1" s="1"/>
  <c r="S2302" i="1"/>
  <c r="M2306" i="1"/>
  <c r="N2306" i="1" s="1"/>
  <c r="P2306" i="1"/>
  <c r="Q2306" i="1"/>
  <c r="L2307" i="1"/>
  <c r="AC2305" i="1"/>
  <c r="AE2305" i="1" s="1"/>
  <c r="G2305" i="1"/>
  <c r="A2364" i="1"/>
  <c r="K2363" i="1"/>
  <c r="X2363" i="1"/>
  <c r="AB2365" i="1"/>
  <c r="F2304" i="1"/>
  <c r="J2304" i="1" s="1"/>
  <c r="O2304" i="1" l="1"/>
  <c r="R2304" i="1" s="1"/>
  <c r="X2364" i="1"/>
  <c r="K2364" i="1"/>
  <c r="A2365" i="1"/>
  <c r="F2305" i="1"/>
  <c r="O2305" i="1" s="1"/>
  <c r="R2305" i="1" s="1"/>
  <c r="AB2366" i="1"/>
  <c r="Y2363" i="1"/>
  <c r="AJ2364" i="1"/>
  <c r="I2364" i="1"/>
  <c r="H2364" i="1" s="1"/>
  <c r="Z2363" i="1"/>
  <c r="AA2363" i="1" s="1"/>
  <c r="AH2363" i="1" s="1"/>
  <c r="C2364" i="1"/>
  <c r="G2306" i="1"/>
  <c r="AC2306" i="1"/>
  <c r="AE2306" i="1" s="1"/>
  <c r="M2307" i="1"/>
  <c r="N2307" i="1" s="1"/>
  <c r="P2307" i="1"/>
  <c r="Q2307" i="1"/>
  <c r="L2308" i="1"/>
  <c r="T2302" i="1"/>
  <c r="AF2302" i="1" s="1"/>
  <c r="S2303" i="1"/>
  <c r="T2303" i="1" l="1"/>
  <c r="AF2303" i="1" s="1"/>
  <c r="S2304" i="1"/>
  <c r="AB2367" i="1"/>
  <c r="AC2307" i="1"/>
  <c r="AE2307" i="1" s="1"/>
  <c r="G2307" i="1"/>
  <c r="F2306" i="1"/>
  <c r="J2306" i="1" s="1"/>
  <c r="J2305" i="1"/>
  <c r="X2365" i="1"/>
  <c r="K2365" i="1"/>
  <c r="A2366" i="1"/>
  <c r="M2308" i="1"/>
  <c r="N2308" i="1" s="1"/>
  <c r="P2308" i="1"/>
  <c r="Q2308" i="1"/>
  <c r="L2309" i="1"/>
  <c r="AJ2365" i="1"/>
  <c r="I2365" i="1"/>
  <c r="H2365" i="1" s="1"/>
  <c r="Y2364" i="1"/>
  <c r="Z2364" i="1"/>
  <c r="AA2364" i="1" s="1"/>
  <c r="AH2364" i="1" s="1"/>
  <c r="C2365" i="1"/>
  <c r="O2306" i="1" l="1"/>
  <c r="R2306" i="1" s="1"/>
  <c r="AC2308" i="1"/>
  <c r="AE2308" i="1" s="1"/>
  <c r="G2308" i="1"/>
  <c r="AJ2366" i="1"/>
  <c r="I2366" i="1"/>
  <c r="H2366" i="1" s="1"/>
  <c r="Y2365" i="1"/>
  <c r="C2366" i="1"/>
  <c r="Z2365" i="1"/>
  <c r="AA2365" i="1" s="1"/>
  <c r="AH2365" i="1" s="1"/>
  <c r="AB2368" i="1"/>
  <c r="M2309" i="1"/>
  <c r="N2309" i="1" s="1"/>
  <c r="P2309" i="1"/>
  <c r="Q2309" i="1"/>
  <c r="L2310" i="1"/>
  <c r="K2366" i="1"/>
  <c r="A2367" i="1"/>
  <c r="X2366" i="1"/>
  <c r="F2307" i="1"/>
  <c r="O2307" i="1" s="1"/>
  <c r="R2307" i="1" s="1"/>
  <c r="T2304" i="1"/>
  <c r="AF2304" i="1" s="1"/>
  <c r="S2305" i="1"/>
  <c r="M2310" i="1" l="1"/>
  <c r="N2310" i="1" s="1"/>
  <c r="P2310" i="1"/>
  <c r="Q2310" i="1"/>
  <c r="L2311" i="1"/>
  <c r="AB2369" i="1"/>
  <c r="F2308" i="1"/>
  <c r="O2308" i="1" s="1"/>
  <c r="R2308" i="1" s="1"/>
  <c r="J2307" i="1"/>
  <c r="I2367" i="1"/>
  <c r="H2367" i="1" s="1"/>
  <c r="Y2366" i="1"/>
  <c r="C2367" i="1"/>
  <c r="Z2366" i="1"/>
  <c r="AA2366" i="1" s="1"/>
  <c r="AH2366" i="1" s="1"/>
  <c r="AJ2367" i="1"/>
  <c r="T2305" i="1"/>
  <c r="AF2305" i="1" s="1"/>
  <c r="S2306" i="1"/>
  <c r="X2367" i="1"/>
  <c r="A2368" i="1"/>
  <c r="K2367" i="1"/>
  <c r="AC2309" i="1"/>
  <c r="AE2309" i="1" s="1"/>
  <c r="G2309" i="1"/>
  <c r="J2308" i="1" l="1"/>
  <c r="M2311" i="1"/>
  <c r="N2311" i="1" s="1"/>
  <c r="P2311" i="1"/>
  <c r="Q2311" i="1"/>
  <c r="L2312" i="1"/>
  <c r="T2306" i="1"/>
  <c r="AF2306" i="1" s="1"/>
  <c r="S2307" i="1"/>
  <c r="F2309" i="1"/>
  <c r="J2309" i="1" s="1"/>
  <c r="A2369" i="1"/>
  <c r="X2368" i="1"/>
  <c r="K2368" i="1"/>
  <c r="C2368" i="1"/>
  <c r="Z2367" i="1"/>
  <c r="AA2367" i="1" s="1"/>
  <c r="AH2367" i="1" s="1"/>
  <c r="AJ2368" i="1"/>
  <c r="Y2367" i="1"/>
  <c r="I2368" i="1"/>
  <c r="H2368" i="1" s="1"/>
  <c r="AB2370" i="1"/>
  <c r="AC2310" i="1"/>
  <c r="AE2310" i="1" s="1"/>
  <c r="G2310" i="1"/>
  <c r="O2309" i="1" l="1"/>
  <c r="R2309" i="1" s="1"/>
  <c r="AC2311" i="1"/>
  <c r="AE2311" i="1" s="1"/>
  <c r="G2311" i="1"/>
  <c r="M2312" i="1"/>
  <c r="N2312" i="1" s="1"/>
  <c r="P2312" i="1"/>
  <c r="Q2312" i="1"/>
  <c r="L2313" i="1"/>
  <c r="AB2371" i="1"/>
  <c r="C2369" i="1"/>
  <c r="Z2368" i="1"/>
  <c r="AA2368" i="1" s="1"/>
  <c r="AH2368" i="1" s="1"/>
  <c r="AJ2369" i="1"/>
  <c r="I2369" i="1"/>
  <c r="H2369" i="1" s="1"/>
  <c r="Y2368" i="1"/>
  <c r="F2310" i="1"/>
  <c r="J2310" i="1" s="1"/>
  <c r="K2369" i="1"/>
  <c r="X2369" i="1"/>
  <c r="A2370" i="1"/>
  <c r="T2307" i="1"/>
  <c r="AF2307" i="1" s="1"/>
  <c r="S2308" i="1"/>
  <c r="AC2312" i="1" l="1"/>
  <c r="AE2312" i="1" s="1"/>
  <c r="G2312" i="1"/>
  <c r="T2308" i="1"/>
  <c r="AF2308" i="1" s="1"/>
  <c r="S2309" i="1"/>
  <c r="M2313" i="1"/>
  <c r="N2313" i="1" s="1"/>
  <c r="P2313" i="1"/>
  <c r="Q2313" i="1"/>
  <c r="L2314" i="1"/>
  <c r="C2370" i="1"/>
  <c r="Y2369" i="1"/>
  <c r="AJ2370" i="1"/>
  <c r="Z2369" i="1"/>
  <c r="AA2369" i="1" s="1"/>
  <c r="AH2369" i="1" s="1"/>
  <c r="I2370" i="1"/>
  <c r="H2370" i="1" s="1"/>
  <c r="AB2372" i="1"/>
  <c r="O2310" i="1"/>
  <c r="R2310" i="1" s="1"/>
  <c r="F2311" i="1"/>
  <c r="J2311" i="1" s="1"/>
  <c r="K2370" i="1"/>
  <c r="A2371" i="1"/>
  <c r="X2370" i="1"/>
  <c r="O2311" i="1" l="1"/>
  <c r="R2311" i="1" s="1"/>
  <c r="Z2370" i="1"/>
  <c r="AA2370" i="1" s="1"/>
  <c r="AH2370" i="1" s="1"/>
  <c r="I2371" i="1"/>
  <c r="H2371" i="1" s="1"/>
  <c r="AJ2371" i="1"/>
  <c r="Y2370" i="1"/>
  <c r="C2371" i="1"/>
  <c r="F2312" i="1"/>
  <c r="J2312" i="1" s="1"/>
  <c r="AC2313" i="1"/>
  <c r="AE2313" i="1" s="1"/>
  <c r="G2313" i="1"/>
  <c r="X2371" i="1"/>
  <c r="A2372" i="1"/>
  <c r="K2371" i="1"/>
  <c r="AB2373" i="1"/>
  <c r="M2314" i="1"/>
  <c r="N2314" i="1" s="1"/>
  <c r="P2314" i="1"/>
  <c r="Q2314" i="1"/>
  <c r="L2315" i="1"/>
  <c r="T2309" i="1"/>
  <c r="AF2309" i="1" s="1"/>
  <c r="S2310" i="1"/>
  <c r="O2312" i="1" l="1"/>
  <c r="R2312" i="1" s="1"/>
  <c r="T2310" i="1"/>
  <c r="AF2310" i="1" s="1"/>
  <c r="S2311" i="1"/>
  <c r="AC2314" i="1"/>
  <c r="AE2314" i="1" s="1"/>
  <c r="G2314" i="1"/>
  <c r="X2372" i="1"/>
  <c r="K2372" i="1"/>
  <c r="A2373" i="1"/>
  <c r="M2315" i="1"/>
  <c r="N2315" i="1" s="1"/>
  <c r="P2315" i="1"/>
  <c r="Q2315" i="1"/>
  <c r="L2316" i="1"/>
  <c r="AB2374" i="1"/>
  <c r="Z2371" i="1"/>
  <c r="AA2371" i="1" s="1"/>
  <c r="AH2371" i="1" s="1"/>
  <c r="C2372" i="1"/>
  <c r="Y2371" i="1"/>
  <c r="I2372" i="1"/>
  <c r="H2372" i="1" s="1"/>
  <c r="AJ2372" i="1"/>
  <c r="F2313" i="1"/>
  <c r="J2313" i="1" s="1"/>
  <c r="O2313" i="1" l="1"/>
  <c r="R2313" i="1" s="1"/>
  <c r="AC2315" i="1"/>
  <c r="AE2315" i="1" s="1"/>
  <c r="G2315" i="1"/>
  <c r="Y2372" i="1"/>
  <c r="AJ2373" i="1"/>
  <c r="Z2372" i="1"/>
  <c r="AA2372" i="1" s="1"/>
  <c r="AH2372" i="1" s="1"/>
  <c r="C2373" i="1"/>
  <c r="I2373" i="1"/>
  <c r="H2373" i="1" s="1"/>
  <c r="T2311" i="1"/>
  <c r="AF2311" i="1" s="1"/>
  <c r="S2312" i="1"/>
  <c r="AB2375" i="1"/>
  <c r="M2316" i="1"/>
  <c r="N2316" i="1" s="1"/>
  <c r="P2316" i="1"/>
  <c r="Q2316" i="1"/>
  <c r="L2317" i="1"/>
  <c r="A2374" i="1"/>
  <c r="K2373" i="1"/>
  <c r="X2373" i="1"/>
  <c r="F2314" i="1"/>
  <c r="J2314" i="1" s="1"/>
  <c r="Y2373" i="1" l="1"/>
  <c r="C2374" i="1"/>
  <c r="Z2373" i="1"/>
  <c r="AA2373" i="1" s="1"/>
  <c r="AH2373" i="1" s="1"/>
  <c r="AJ2374" i="1"/>
  <c r="I2374" i="1"/>
  <c r="H2374" i="1" s="1"/>
  <c r="M2317" i="1"/>
  <c r="N2317" i="1" s="1"/>
  <c r="P2317" i="1"/>
  <c r="Q2317" i="1"/>
  <c r="L2318" i="1"/>
  <c r="AB2376" i="1"/>
  <c r="O2314" i="1"/>
  <c r="R2314" i="1" s="1"/>
  <c r="T2312" i="1"/>
  <c r="AF2312" i="1" s="1"/>
  <c r="S2313" i="1"/>
  <c r="F2315" i="1"/>
  <c r="O2315" i="1" s="1"/>
  <c r="R2315" i="1" s="1"/>
  <c r="A2375" i="1"/>
  <c r="K2374" i="1"/>
  <c r="X2374" i="1"/>
  <c r="AC2316" i="1"/>
  <c r="AE2316" i="1" s="1"/>
  <c r="G2316" i="1"/>
  <c r="J2315" i="1" l="1"/>
  <c r="X2375" i="1"/>
  <c r="A2376" i="1"/>
  <c r="K2375" i="1"/>
  <c r="F2316" i="1"/>
  <c r="O2316" i="1" s="1"/>
  <c r="R2316" i="1" s="1"/>
  <c r="T2313" i="1"/>
  <c r="AF2313" i="1" s="1"/>
  <c r="S2314" i="1"/>
  <c r="AC2317" i="1"/>
  <c r="AE2317" i="1" s="1"/>
  <c r="G2317" i="1"/>
  <c r="AB2377" i="1"/>
  <c r="M2318" i="1"/>
  <c r="N2318" i="1" s="1"/>
  <c r="P2318" i="1"/>
  <c r="Q2318" i="1"/>
  <c r="L2319" i="1"/>
  <c r="Y2374" i="1"/>
  <c r="C2375" i="1"/>
  <c r="Z2374" i="1"/>
  <c r="AA2374" i="1" s="1"/>
  <c r="AH2374" i="1" s="1"/>
  <c r="I2375" i="1"/>
  <c r="H2375" i="1" s="1"/>
  <c r="AJ2375" i="1"/>
  <c r="M2319" i="1" l="1"/>
  <c r="N2319" i="1" s="1"/>
  <c r="P2319" i="1"/>
  <c r="Q2319" i="1"/>
  <c r="L2320" i="1"/>
  <c r="AB2378" i="1"/>
  <c r="J2316" i="1"/>
  <c r="K2376" i="1"/>
  <c r="A2377" i="1"/>
  <c r="X2376" i="1"/>
  <c r="F2317" i="1"/>
  <c r="J2317" i="1" s="1"/>
  <c r="AC2318" i="1"/>
  <c r="AE2318" i="1" s="1"/>
  <c r="G2318" i="1"/>
  <c r="T2314" i="1"/>
  <c r="AF2314" i="1" s="1"/>
  <c r="S2315" i="1"/>
  <c r="Y2375" i="1"/>
  <c r="AJ2376" i="1"/>
  <c r="Z2375" i="1"/>
  <c r="AA2375" i="1" s="1"/>
  <c r="AH2375" i="1" s="1"/>
  <c r="C2376" i="1"/>
  <c r="I2376" i="1"/>
  <c r="H2376" i="1" s="1"/>
  <c r="O2317" i="1" l="1"/>
  <c r="R2317" i="1" s="1"/>
  <c r="F2318" i="1"/>
  <c r="J2318" i="1" s="1"/>
  <c r="X2377" i="1"/>
  <c r="K2377" i="1"/>
  <c r="A2378" i="1"/>
  <c r="AC2319" i="1"/>
  <c r="AE2319" i="1" s="1"/>
  <c r="G2319" i="1"/>
  <c r="Y2376" i="1"/>
  <c r="C2377" i="1"/>
  <c r="Z2376" i="1"/>
  <c r="AA2376" i="1" s="1"/>
  <c r="AH2376" i="1" s="1"/>
  <c r="AJ2377" i="1"/>
  <c r="I2377" i="1"/>
  <c r="H2377" i="1" s="1"/>
  <c r="M2320" i="1"/>
  <c r="N2320" i="1" s="1"/>
  <c r="P2320" i="1"/>
  <c r="Q2320" i="1"/>
  <c r="L2321" i="1"/>
  <c r="T2315" i="1"/>
  <c r="AF2315" i="1" s="1"/>
  <c r="S2316" i="1"/>
  <c r="AB2379" i="1"/>
  <c r="O2318" i="1" l="1"/>
  <c r="R2318" i="1" s="1"/>
  <c r="M2321" i="1"/>
  <c r="N2321" i="1" s="1"/>
  <c r="P2321" i="1"/>
  <c r="Q2321" i="1"/>
  <c r="L2322" i="1"/>
  <c r="X2378" i="1"/>
  <c r="K2378" i="1"/>
  <c r="A2379" i="1"/>
  <c r="AB2380" i="1"/>
  <c r="T2316" i="1"/>
  <c r="AF2316" i="1" s="1"/>
  <c r="S2317" i="1"/>
  <c r="F2319" i="1"/>
  <c r="J2319" i="1" s="1"/>
  <c r="AC2320" i="1"/>
  <c r="AE2320" i="1" s="1"/>
  <c r="G2320" i="1"/>
  <c r="Z2377" i="1"/>
  <c r="AA2377" i="1" s="1"/>
  <c r="AH2377" i="1" s="1"/>
  <c r="I2378" i="1"/>
  <c r="H2378" i="1" s="1"/>
  <c r="C2378" i="1"/>
  <c r="Y2377" i="1"/>
  <c r="AJ2378" i="1"/>
  <c r="F2320" i="1" l="1"/>
  <c r="O2320" i="1" s="1"/>
  <c r="R2320" i="1" s="1"/>
  <c r="AB2381" i="1"/>
  <c r="Y2378" i="1"/>
  <c r="Z2378" i="1"/>
  <c r="AA2378" i="1" s="1"/>
  <c r="AH2378" i="1" s="1"/>
  <c r="AJ2379" i="1"/>
  <c r="I2379" i="1"/>
  <c r="H2379" i="1" s="1"/>
  <c r="C2379" i="1"/>
  <c r="M2322" i="1"/>
  <c r="N2322" i="1" s="1"/>
  <c r="P2322" i="1"/>
  <c r="Q2322" i="1"/>
  <c r="L2323" i="1"/>
  <c r="O2319" i="1"/>
  <c r="R2319" i="1" s="1"/>
  <c r="A2380" i="1"/>
  <c r="K2379" i="1"/>
  <c r="X2379" i="1"/>
  <c r="T2317" i="1"/>
  <c r="AF2317" i="1" s="1"/>
  <c r="S2318" i="1"/>
  <c r="AC2321" i="1"/>
  <c r="AE2321" i="1" s="1"/>
  <c r="G2321" i="1"/>
  <c r="J2320" i="1" l="1"/>
  <c r="T2318" i="1"/>
  <c r="AF2318" i="1" s="1"/>
  <c r="S2319" i="1"/>
  <c r="Y2379" i="1"/>
  <c r="I2380" i="1"/>
  <c r="H2380" i="1" s="1"/>
  <c r="AJ2380" i="1"/>
  <c r="Z2379" i="1"/>
  <c r="AA2379" i="1" s="1"/>
  <c r="AH2379" i="1" s="1"/>
  <c r="C2380" i="1"/>
  <c r="AB2382" i="1"/>
  <c r="AC2322" i="1"/>
  <c r="AE2322" i="1" s="1"/>
  <c r="G2322" i="1"/>
  <c r="F2321" i="1"/>
  <c r="O2321" i="1" s="1"/>
  <c r="R2321" i="1" s="1"/>
  <c r="M2323" i="1"/>
  <c r="N2323" i="1" s="1"/>
  <c r="P2323" i="1"/>
  <c r="Q2323" i="1"/>
  <c r="L2324" i="1"/>
  <c r="K2380" i="1"/>
  <c r="A2381" i="1"/>
  <c r="X2380" i="1"/>
  <c r="X2381" i="1" l="1"/>
  <c r="A2382" i="1"/>
  <c r="K2381" i="1"/>
  <c r="AC2323" i="1"/>
  <c r="AE2323" i="1" s="1"/>
  <c r="G2323" i="1"/>
  <c r="F2322" i="1"/>
  <c r="J2322" i="1" s="1"/>
  <c r="M2324" i="1"/>
  <c r="N2324" i="1" s="1"/>
  <c r="L2325" i="1"/>
  <c r="J2321" i="1"/>
  <c r="AB2383" i="1"/>
  <c r="T2319" i="1"/>
  <c r="AF2319" i="1" s="1"/>
  <c r="S2320" i="1"/>
  <c r="Y2380" i="1"/>
  <c r="C2381" i="1"/>
  <c r="I2381" i="1"/>
  <c r="H2381" i="1" s="1"/>
  <c r="Z2380" i="1"/>
  <c r="AA2380" i="1" s="1"/>
  <c r="AH2380" i="1" s="1"/>
  <c r="AJ2381" i="1"/>
  <c r="M2325" i="1" l="1"/>
  <c r="N2325" i="1" s="1"/>
  <c r="L2326" i="1"/>
  <c r="T2320" i="1"/>
  <c r="AF2320" i="1" s="1"/>
  <c r="S2321" i="1"/>
  <c r="F2323" i="1"/>
  <c r="J2323" i="1" s="1"/>
  <c r="AB2384" i="1"/>
  <c r="O2322" i="1"/>
  <c r="R2322" i="1" s="1"/>
  <c r="K2382" i="1"/>
  <c r="A2383" i="1"/>
  <c r="X2382" i="1"/>
  <c r="AC2324" i="1"/>
  <c r="AE2324" i="1" s="1"/>
  <c r="G2324" i="1"/>
  <c r="Y2381" i="1"/>
  <c r="AJ2382" i="1"/>
  <c r="Z2381" i="1"/>
  <c r="AA2381" i="1" s="1"/>
  <c r="AH2381" i="1" s="1"/>
  <c r="C2382" i="1"/>
  <c r="I2382" i="1"/>
  <c r="H2382" i="1" s="1"/>
  <c r="O2323" i="1" l="1"/>
  <c r="R2323" i="1" s="1"/>
  <c r="AB2385" i="1"/>
  <c r="AC2325" i="1"/>
  <c r="AE2325" i="1" s="1"/>
  <c r="G2325" i="1"/>
  <c r="F2324" i="1"/>
  <c r="J2324" i="1" s="1"/>
  <c r="M2326" i="1"/>
  <c r="N2326" i="1" s="1"/>
  <c r="L2327" i="1"/>
  <c r="K2383" i="1"/>
  <c r="A2384" i="1"/>
  <c r="X2383" i="1"/>
  <c r="AJ2383" i="1"/>
  <c r="I2383" i="1"/>
  <c r="H2383" i="1" s="1"/>
  <c r="C2383" i="1"/>
  <c r="Z2382" i="1"/>
  <c r="Y2382" i="1"/>
  <c r="T2321" i="1"/>
  <c r="AF2321" i="1" s="1"/>
  <c r="S2322" i="1"/>
  <c r="P2324" i="1" l="1"/>
  <c r="Q2324" i="1" s="1"/>
  <c r="Q2325" i="1" s="1"/>
  <c r="Q2326" i="1" s="1"/>
  <c r="Q2327" i="1" s="1"/>
  <c r="A2385" i="1"/>
  <c r="X2384" i="1"/>
  <c r="K2384" i="1"/>
  <c r="G2326" i="1"/>
  <c r="AC2326" i="1"/>
  <c r="AE2326" i="1" s="1"/>
  <c r="F2325" i="1"/>
  <c r="O2325" i="1" s="1"/>
  <c r="M2327" i="1"/>
  <c r="N2327" i="1" s="1"/>
  <c r="L2328" i="1"/>
  <c r="O2324" i="1"/>
  <c r="AB2386" i="1"/>
  <c r="T2322" i="1"/>
  <c r="AF2322" i="1" s="1"/>
  <c r="S2323" i="1"/>
  <c r="Z2383" i="1"/>
  <c r="AA2383" i="1" s="1"/>
  <c r="AH2383" i="1" s="1"/>
  <c r="AJ2384" i="1"/>
  <c r="C2384" i="1"/>
  <c r="I2384" i="1"/>
  <c r="H2384" i="1" s="1"/>
  <c r="Y2383" i="1"/>
  <c r="P2325" i="1" l="1"/>
  <c r="P2326" i="1" s="1"/>
  <c r="P2327" i="1" s="1"/>
  <c r="P2328" i="1" s="1"/>
  <c r="J2325" i="1"/>
  <c r="R2325" i="1"/>
  <c r="M2328" i="1"/>
  <c r="N2328" i="1" s="1"/>
  <c r="Q2328" i="1"/>
  <c r="L2329" i="1"/>
  <c r="F2326" i="1"/>
  <c r="O2326" i="1" s="1"/>
  <c r="R2326" i="1" s="1"/>
  <c r="T2323" i="1"/>
  <c r="S2324" i="1"/>
  <c r="K2385" i="1"/>
  <c r="A2386" i="1"/>
  <c r="X2385" i="1"/>
  <c r="R2324" i="1"/>
  <c r="AB2387" i="1"/>
  <c r="G2327" i="1"/>
  <c r="AC2327" i="1"/>
  <c r="AE2327" i="1" s="1"/>
  <c r="Y2384" i="1"/>
  <c r="I2385" i="1"/>
  <c r="H2385" i="1" s="1"/>
  <c r="C2385" i="1"/>
  <c r="Z2384" i="1"/>
  <c r="AA2384" i="1" s="1"/>
  <c r="AH2384" i="1" s="1"/>
  <c r="AJ2385" i="1"/>
  <c r="J2326" i="1" l="1"/>
  <c r="Y2385" i="1"/>
  <c r="C2386" i="1"/>
  <c r="Z2385" i="1"/>
  <c r="AA2385" i="1" s="1"/>
  <c r="AH2385" i="1" s="1"/>
  <c r="AJ2386" i="1"/>
  <c r="I2386" i="1"/>
  <c r="H2386" i="1" s="1"/>
  <c r="AB2388" i="1"/>
  <c r="F2327" i="1"/>
  <c r="O2327" i="1" s="1"/>
  <c r="R2327" i="1" s="1"/>
  <c r="AC2328" i="1"/>
  <c r="AE2328" i="1" s="1"/>
  <c r="G2328" i="1"/>
  <c r="T2324" i="1"/>
  <c r="AF2324" i="1" s="1"/>
  <c r="S2325" i="1"/>
  <c r="X2386" i="1"/>
  <c r="A2387" i="1"/>
  <c r="K2386" i="1"/>
  <c r="AF2323" i="1"/>
  <c r="AA2323" i="1"/>
  <c r="M2329" i="1"/>
  <c r="N2329" i="1" s="1"/>
  <c r="P2329" i="1"/>
  <c r="Q2329" i="1"/>
  <c r="L2330" i="1"/>
  <c r="G2329" i="1" l="1"/>
  <c r="AC2329" i="1"/>
  <c r="AE2329" i="1" s="1"/>
  <c r="X2387" i="1"/>
  <c r="K2387" i="1"/>
  <c r="A2388" i="1"/>
  <c r="J2327" i="1"/>
  <c r="AB2389" i="1"/>
  <c r="M2330" i="1"/>
  <c r="N2330" i="1" s="1"/>
  <c r="P2330" i="1"/>
  <c r="Q2330" i="1"/>
  <c r="L2331" i="1"/>
  <c r="AH2323" i="1"/>
  <c r="T2325" i="1"/>
  <c r="AF2325" i="1" s="1"/>
  <c r="S2326" i="1"/>
  <c r="Z2386" i="1"/>
  <c r="AA2386" i="1" s="1"/>
  <c r="AH2386" i="1" s="1"/>
  <c r="I2387" i="1"/>
  <c r="H2387" i="1" s="1"/>
  <c r="C2387" i="1"/>
  <c r="Y2386" i="1"/>
  <c r="AJ2387" i="1"/>
  <c r="F2328" i="1"/>
  <c r="O2328" i="1" s="1"/>
  <c r="R2328" i="1" s="1"/>
  <c r="J2328" i="1" l="1"/>
  <c r="M2331" i="1"/>
  <c r="N2331" i="1" s="1"/>
  <c r="P2331" i="1"/>
  <c r="Q2331" i="1"/>
  <c r="L2332" i="1"/>
  <c r="T2326" i="1"/>
  <c r="AF2326" i="1" s="1"/>
  <c r="S2327" i="1"/>
  <c r="AB2390" i="1"/>
  <c r="C2388" i="1"/>
  <c r="I2388" i="1"/>
  <c r="H2388" i="1" s="1"/>
  <c r="Z2387" i="1"/>
  <c r="AA2387" i="1" s="1"/>
  <c r="AH2387" i="1" s="1"/>
  <c r="AJ2388" i="1"/>
  <c r="Y2387" i="1"/>
  <c r="G2330" i="1"/>
  <c r="AC2330" i="1"/>
  <c r="AE2330" i="1" s="1"/>
  <c r="A2389" i="1"/>
  <c r="X2388" i="1"/>
  <c r="K2388" i="1"/>
  <c r="F2329" i="1"/>
  <c r="J2329" i="1" s="1"/>
  <c r="AB2391" i="1" l="1"/>
  <c r="M2332" i="1"/>
  <c r="N2332" i="1" s="1"/>
  <c r="P2332" i="1"/>
  <c r="Q2332" i="1"/>
  <c r="L2333" i="1"/>
  <c r="O2329" i="1"/>
  <c r="R2329" i="1" s="1"/>
  <c r="F2330" i="1"/>
  <c r="J2330" i="1" s="1"/>
  <c r="Z2388" i="1"/>
  <c r="AA2388" i="1" s="1"/>
  <c r="AH2388" i="1" s="1"/>
  <c r="AJ2389" i="1"/>
  <c r="I2389" i="1"/>
  <c r="H2389" i="1" s="1"/>
  <c r="C2389" i="1"/>
  <c r="Y2388" i="1"/>
  <c r="T2327" i="1"/>
  <c r="AF2327" i="1" s="1"/>
  <c r="S2328" i="1"/>
  <c r="A2390" i="1"/>
  <c r="X2389" i="1"/>
  <c r="K2389" i="1"/>
  <c r="G2331" i="1"/>
  <c r="AC2331" i="1"/>
  <c r="AE2331" i="1" s="1"/>
  <c r="O2330" i="1" l="1"/>
  <c r="R2330" i="1" s="1"/>
  <c r="T2328" i="1"/>
  <c r="AF2328" i="1" s="1"/>
  <c r="S2329" i="1"/>
  <c r="F2331" i="1"/>
  <c r="J2331" i="1" s="1"/>
  <c r="A2391" i="1"/>
  <c r="K2390" i="1"/>
  <c r="X2390" i="1"/>
  <c r="G2332" i="1"/>
  <c r="AC2332" i="1"/>
  <c r="AE2332" i="1" s="1"/>
  <c r="M2333" i="1"/>
  <c r="N2333" i="1" s="1"/>
  <c r="P2333" i="1"/>
  <c r="Q2333" i="1"/>
  <c r="L2334" i="1"/>
  <c r="I2390" i="1"/>
  <c r="H2390" i="1" s="1"/>
  <c r="Y2389" i="1"/>
  <c r="AJ2390" i="1"/>
  <c r="Z2389" i="1"/>
  <c r="AA2389" i="1" s="1"/>
  <c r="AH2389" i="1" s="1"/>
  <c r="C2390" i="1"/>
  <c r="AB2392" i="1"/>
  <c r="O2331" i="1" l="1"/>
  <c r="R2331" i="1" s="1"/>
  <c r="F2332" i="1"/>
  <c r="J2332" i="1" s="1"/>
  <c r="AC2333" i="1"/>
  <c r="AE2333" i="1" s="1"/>
  <c r="G2333" i="1"/>
  <c r="AB2393" i="1"/>
  <c r="M2334" i="1"/>
  <c r="N2334" i="1" s="1"/>
  <c r="P2334" i="1"/>
  <c r="Q2334" i="1"/>
  <c r="L2335" i="1"/>
  <c r="X2391" i="1"/>
  <c r="A2392" i="1"/>
  <c r="K2391" i="1"/>
  <c r="T2329" i="1"/>
  <c r="AF2329" i="1" s="1"/>
  <c r="S2330" i="1"/>
  <c r="Y2390" i="1"/>
  <c r="AJ2391" i="1"/>
  <c r="Z2390" i="1"/>
  <c r="AA2390" i="1" s="1"/>
  <c r="AH2390" i="1" s="1"/>
  <c r="C2391" i="1"/>
  <c r="I2391" i="1"/>
  <c r="H2391" i="1" s="1"/>
  <c r="O2332" i="1" l="1"/>
  <c r="R2332" i="1" s="1"/>
  <c r="Y2391" i="1"/>
  <c r="Z2391" i="1"/>
  <c r="AA2391" i="1" s="1"/>
  <c r="AH2391" i="1" s="1"/>
  <c r="C2392" i="1"/>
  <c r="AJ2392" i="1"/>
  <c r="I2392" i="1"/>
  <c r="H2392" i="1" s="1"/>
  <c r="F2333" i="1"/>
  <c r="J2333" i="1" s="1"/>
  <c r="AC2334" i="1"/>
  <c r="AE2334" i="1" s="1"/>
  <c r="G2334" i="1"/>
  <c r="A2393" i="1"/>
  <c r="K2392" i="1"/>
  <c r="X2392" i="1"/>
  <c r="M2335" i="1"/>
  <c r="N2335" i="1" s="1"/>
  <c r="P2335" i="1"/>
  <c r="Q2335" i="1"/>
  <c r="L2336" i="1"/>
  <c r="AB2394" i="1"/>
  <c r="T2330" i="1"/>
  <c r="AF2330" i="1" s="1"/>
  <c r="S2331" i="1"/>
  <c r="O2333" i="1" l="1"/>
  <c r="R2333" i="1" s="1"/>
  <c r="T2331" i="1"/>
  <c r="AF2331" i="1" s="1"/>
  <c r="S2332" i="1"/>
  <c r="M2336" i="1"/>
  <c r="N2336" i="1" s="1"/>
  <c r="P2336" i="1"/>
  <c r="Q2336" i="1"/>
  <c r="L2337" i="1"/>
  <c r="Y2392" i="1"/>
  <c r="C2393" i="1"/>
  <c r="I2393" i="1"/>
  <c r="H2393" i="1" s="1"/>
  <c r="Z2392" i="1"/>
  <c r="AA2392" i="1" s="1"/>
  <c r="AH2392" i="1" s="1"/>
  <c r="AJ2393" i="1"/>
  <c r="AB2395" i="1"/>
  <c r="G2335" i="1"/>
  <c r="AC2335" i="1"/>
  <c r="AE2335" i="1" s="1"/>
  <c r="X2393" i="1"/>
  <c r="A2394" i="1"/>
  <c r="K2393" i="1"/>
  <c r="F2334" i="1"/>
  <c r="J2334" i="1" s="1"/>
  <c r="O2334" i="1" l="1"/>
  <c r="R2334" i="1" s="1"/>
  <c r="AC2336" i="1"/>
  <c r="AE2336" i="1" s="1"/>
  <c r="G2336" i="1"/>
  <c r="F2335" i="1"/>
  <c r="O2335" i="1" s="1"/>
  <c r="R2335" i="1" s="1"/>
  <c r="A2395" i="1"/>
  <c r="X2394" i="1"/>
  <c r="K2394" i="1"/>
  <c r="AB2396" i="1"/>
  <c r="M2337" i="1"/>
  <c r="N2337" i="1" s="1"/>
  <c r="AC2337" i="1" s="1"/>
  <c r="AE2337" i="1" s="1"/>
  <c r="P2337" i="1"/>
  <c r="Q2337" i="1"/>
  <c r="L2338" i="1"/>
  <c r="T2332" i="1"/>
  <c r="AF2332" i="1" s="1"/>
  <c r="S2333" i="1"/>
  <c r="Y2393" i="1"/>
  <c r="AJ2394" i="1"/>
  <c r="Z2393" i="1"/>
  <c r="AA2393" i="1" s="1"/>
  <c r="AH2393" i="1" s="1"/>
  <c r="C2394" i="1"/>
  <c r="I2394" i="1"/>
  <c r="H2394" i="1" s="1"/>
  <c r="J2335" i="1" l="1"/>
  <c r="M2338" i="1"/>
  <c r="N2338" i="1" s="1"/>
  <c r="P2338" i="1"/>
  <c r="Q2338" i="1"/>
  <c r="L2339" i="1"/>
  <c r="Y2394" i="1"/>
  <c r="Z2394" i="1"/>
  <c r="AA2394" i="1" s="1"/>
  <c r="AH2394" i="1" s="1"/>
  <c r="C2395" i="1"/>
  <c r="I2395" i="1"/>
  <c r="H2395" i="1" s="1"/>
  <c r="AJ2395" i="1"/>
  <c r="AB2397" i="1"/>
  <c r="A2396" i="1"/>
  <c r="K2395" i="1"/>
  <c r="X2395" i="1"/>
  <c r="G2337" i="1"/>
  <c r="F2336" i="1"/>
  <c r="O2336" i="1" s="1"/>
  <c r="R2336" i="1" s="1"/>
  <c r="T2333" i="1"/>
  <c r="AF2333" i="1" s="1"/>
  <c r="S2334" i="1"/>
  <c r="J2336" i="1" l="1"/>
  <c r="T2334" i="1"/>
  <c r="AF2334" i="1" s="1"/>
  <c r="S2335" i="1"/>
  <c r="F2337" i="1"/>
  <c r="O2337" i="1" s="1"/>
  <c r="R2337" i="1" s="1"/>
  <c r="AC2338" i="1"/>
  <c r="AE2338" i="1" s="1"/>
  <c r="G2338" i="1"/>
  <c r="K2396" i="1"/>
  <c r="X2396" i="1"/>
  <c r="A2397" i="1"/>
  <c r="Z2395" i="1"/>
  <c r="AA2395" i="1" s="1"/>
  <c r="AH2395" i="1" s="1"/>
  <c r="C2396" i="1"/>
  <c r="AJ2396" i="1"/>
  <c r="I2396" i="1"/>
  <c r="H2396" i="1" s="1"/>
  <c r="Y2395" i="1"/>
  <c r="M2339" i="1"/>
  <c r="N2339" i="1" s="1"/>
  <c r="P2339" i="1"/>
  <c r="Q2339" i="1"/>
  <c r="L2340" i="1"/>
  <c r="AB2398" i="1"/>
  <c r="J2337" i="1" l="1"/>
  <c r="M2340" i="1"/>
  <c r="N2340" i="1" s="1"/>
  <c r="P2340" i="1"/>
  <c r="Q2340" i="1"/>
  <c r="L2341" i="1"/>
  <c r="AB2399" i="1"/>
  <c r="T2335" i="1"/>
  <c r="AF2335" i="1" s="1"/>
  <c r="S2336" i="1"/>
  <c r="A2398" i="1"/>
  <c r="X2397" i="1"/>
  <c r="K2397" i="1"/>
  <c r="AC2339" i="1"/>
  <c r="AE2339" i="1" s="1"/>
  <c r="G2339" i="1"/>
  <c r="Y2396" i="1"/>
  <c r="Z2396" i="1"/>
  <c r="AA2396" i="1" s="1"/>
  <c r="AH2396" i="1" s="1"/>
  <c r="C2397" i="1"/>
  <c r="AJ2397" i="1"/>
  <c r="I2397" i="1"/>
  <c r="H2397" i="1" s="1"/>
  <c r="F2338" i="1"/>
  <c r="J2338" i="1" s="1"/>
  <c r="AC2340" i="1" l="1"/>
  <c r="AE2340" i="1" s="1"/>
  <c r="G2340" i="1"/>
  <c r="AB2400" i="1"/>
  <c r="M2341" i="1"/>
  <c r="N2341" i="1" s="1"/>
  <c r="P2341" i="1"/>
  <c r="Q2341" i="1"/>
  <c r="L2342" i="1"/>
  <c r="O2338" i="1"/>
  <c r="R2338" i="1" s="1"/>
  <c r="K2398" i="1"/>
  <c r="X2398" i="1"/>
  <c r="A2399" i="1"/>
  <c r="Y2397" i="1"/>
  <c r="C2398" i="1"/>
  <c r="Z2397" i="1"/>
  <c r="AA2397" i="1" s="1"/>
  <c r="AH2397" i="1" s="1"/>
  <c r="AJ2398" i="1"/>
  <c r="I2398" i="1"/>
  <c r="H2398" i="1" s="1"/>
  <c r="F2339" i="1"/>
  <c r="O2339" i="1" s="1"/>
  <c r="R2339" i="1" s="1"/>
  <c r="T2336" i="1"/>
  <c r="AF2336" i="1" s="1"/>
  <c r="S2337" i="1"/>
  <c r="J2339" i="1" l="1"/>
  <c r="K2399" i="1"/>
  <c r="X2399" i="1"/>
  <c r="A2400" i="1"/>
  <c r="F2340" i="1"/>
  <c r="J2340" i="1" s="1"/>
  <c r="AC2341" i="1"/>
  <c r="AE2341" i="1" s="1"/>
  <c r="G2341" i="1"/>
  <c r="AJ2399" i="1"/>
  <c r="Z2398" i="1"/>
  <c r="AA2398" i="1" s="1"/>
  <c r="AH2398" i="1" s="1"/>
  <c r="C2399" i="1"/>
  <c r="I2399" i="1"/>
  <c r="H2399" i="1" s="1"/>
  <c r="Y2398" i="1"/>
  <c r="M2342" i="1"/>
  <c r="N2342" i="1" s="1"/>
  <c r="P2342" i="1"/>
  <c r="Q2342" i="1"/>
  <c r="L2343" i="1"/>
  <c r="AB2401" i="1"/>
  <c r="T2337" i="1"/>
  <c r="AF2337" i="1" s="1"/>
  <c r="S2338" i="1"/>
  <c r="O2340" i="1" l="1"/>
  <c r="R2340" i="1" s="1"/>
  <c r="T2338" i="1"/>
  <c r="AF2338" i="1" s="1"/>
  <c r="S2339" i="1"/>
  <c r="K2400" i="1"/>
  <c r="A2401" i="1"/>
  <c r="X2400" i="1"/>
  <c r="Y2399" i="1"/>
  <c r="C2400" i="1"/>
  <c r="I2400" i="1"/>
  <c r="H2400" i="1" s="1"/>
  <c r="Z2399" i="1"/>
  <c r="AA2399" i="1" s="1"/>
  <c r="AH2399" i="1" s="1"/>
  <c r="AJ2400" i="1"/>
  <c r="AC2342" i="1"/>
  <c r="AE2342" i="1" s="1"/>
  <c r="G2342" i="1"/>
  <c r="F2341" i="1"/>
  <c r="O2341" i="1" s="1"/>
  <c r="R2341" i="1" s="1"/>
  <c r="AB2402" i="1"/>
  <c r="M2343" i="1"/>
  <c r="N2343" i="1" s="1"/>
  <c r="P2343" i="1"/>
  <c r="Q2343" i="1"/>
  <c r="L2344" i="1"/>
  <c r="J2341" i="1" l="1"/>
  <c r="AC2343" i="1"/>
  <c r="AE2343" i="1" s="1"/>
  <c r="G2343" i="1"/>
  <c r="X2401" i="1"/>
  <c r="A2402" i="1"/>
  <c r="K2401" i="1"/>
  <c r="M2344" i="1"/>
  <c r="N2344" i="1" s="1"/>
  <c r="P2344" i="1"/>
  <c r="Q2344" i="1"/>
  <c r="L2345" i="1"/>
  <c r="AB2403" i="1"/>
  <c r="T2339" i="1"/>
  <c r="AF2339" i="1" s="1"/>
  <c r="S2340" i="1"/>
  <c r="F2342" i="1"/>
  <c r="J2342" i="1" s="1"/>
  <c r="Y2400" i="1"/>
  <c r="I2401" i="1"/>
  <c r="H2401" i="1" s="1"/>
  <c r="AJ2401" i="1"/>
  <c r="Z2400" i="1"/>
  <c r="AA2400" i="1" s="1"/>
  <c r="AH2400" i="1" s="1"/>
  <c r="C2401" i="1"/>
  <c r="O2342" i="1" l="1"/>
  <c r="R2342" i="1" s="1"/>
  <c r="AB2404" i="1"/>
  <c r="A2403" i="1"/>
  <c r="K2402" i="1"/>
  <c r="X2402" i="1"/>
  <c r="AC2344" i="1"/>
  <c r="AE2344" i="1" s="1"/>
  <c r="G2344" i="1"/>
  <c r="I2402" i="1"/>
  <c r="H2402" i="1" s="1"/>
  <c r="Y2401" i="1"/>
  <c r="C2402" i="1"/>
  <c r="Z2401" i="1"/>
  <c r="AA2401" i="1" s="1"/>
  <c r="AH2401" i="1" s="1"/>
  <c r="AJ2402" i="1"/>
  <c r="M2345" i="1"/>
  <c r="N2345" i="1" s="1"/>
  <c r="P2345" i="1"/>
  <c r="Q2345" i="1"/>
  <c r="L2346" i="1"/>
  <c r="F2343" i="1"/>
  <c r="O2343" i="1" s="1"/>
  <c r="R2343" i="1" s="1"/>
  <c r="T2340" i="1"/>
  <c r="AF2340" i="1" s="1"/>
  <c r="S2341" i="1"/>
  <c r="J2343" i="1" l="1"/>
  <c r="Y2402" i="1"/>
  <c r="C2403" i="1"/>
  <c r="Z2402" i="1"/>
  <c r="AA2402" i="1" s="1"/>
  <c r="AH2402" i="1" s="1"/>
  <c r="AJ2403" i="1"/>
  <c r="I2403" i="1"/>
  <c r="H2403" i="1" s="1"/>
  <c r="AB2405" i="1"/>
  <c r="F2344" i="1"/>
  <c r="O2344" i="1" s="1"/>
  <c r="R2344" i="1" s="1"/>
  <c r="AC2345" i="1"/>
  <c r="AE2345" i="1" s="1"/>
  <c r="G2345" i="1"/>
  <c r="A2404" i="1"/>
  <c r="K2403" i="1"/>
  <c r="X2403" i="1"/>
  <c r="T2341" i="1"/>
  <c r="AF2341" i="1" s="1"/>
  <c r="S2342" i="1"/>
  <c r="M2346" i="1"/>
  <c r="N2346" i="1" s="1"/>
  <c r="P2346" i="1"/>
  <c r="Q2346" i="1"/>
  <c r="L2347" i="1"/>
  <c r="J2344" i="1" l="1"/>
  <c r="AC2346" i="1"/>
  <c r="AE2346" i="1" s="1"/>
  <c r="G2346" i="1"/>
  <c r="T2342" i="1"/>
  <c r="AF2342" i="1" s="1"/>
  <c r="S2343" i="1"/>
  <c r="X2404" i="1"/>
  <c r="A2405" i="1"/>
  <c r="K2404" i="1"/>
  <c r="F2345" i="1"/>
  <c r="J2345" i="1" s="1"/>
  <c r="Z2403" i="1"/>
  <c r="AA2403" i="1" s="1"/>
  <c r="AH2403" i="1" s="1"/>
  <c r="AJ2404" i="1"/>
  <c r="I2404" i="1"/>
  <c r="H2404" i="1" s="1"/>
  <c r="Y2403" i="1"/>
  <c r="C2404" i="1"/>
  <c r="M2347" i="1"/>
  <c r="N2347" i="1" s="1"/>
  <c r="P2347" i="1"/>
  <c r="Q2347" i="1"/>
  <c r="L2348" i="1"/>
  <c r="AB2406" i="1"/>
  <c r="T2343" i="1" l="1"/>
  <c r="AF2343" i="1" s="1"/>
  <c r="S2344" i="1"/>
  <c r="AC2347" i="1"/>
  <c r="AE2347" i="1" s="1"/>
  <c r="G2347" i="1"/>
  <c r="O2345" i="1"/>
  <c r="R2345" i="1" s="1"/>
  <c r="AB2407" i="1"/>
  <c r="M2348" i="1"/>
  <c r="N2348" i="1" s="1"/>
  <c r="P2348" i="1"/>
  <c r="Q2348" i="1"/>
  <c r="L2349" i="1"/>
  <c r="A2406" i="1"/>
  <c r="X2405" i="1"/>
  <c r="K2405" i="1"/>
  <c r="F2346" i="1"/>
  <c r="O2346" i="1" s="1"/>
  <c r="R2346" i="1" s="1"/>
  <c r="C2405" i="1"/>
  <c r="I2405" i="1"/>
  <c r="H2405" i="1" s="1"/>
  <c r="Z2404" i="1"/>
  <c r="AA2404" i="1" s="1"/>
  <c r="AH2404" i="1" s="1"/>
  <c r="AJ2405" i="1"/>
  <c r="Y2404" i="1"/>
  <c r="M2349" i="1" l="1"/>
  <c r="N2349" i="1" s="1"/>
  <c r="P2349" i="1"/>
  <c r="Q2349" i="1"/>
  <c r="L2350" i="1"/>
  <c r="F2347" i="1"/>
  <c r="O2347" i="1" s="1"/>
  <c r="R2347" i="1" s="1"/>
  <c r="J2346" i="1"/>
  <c r="I2406" i="1"/>
  <c r="H2406" i="1" s="1"/>
  <c r="Y2405" i="1"/>
  <c r="AJ2406" i="1"/>
  <c r="Z2405" i="1"/>
  <c r="AA2405" i="1" s="1"/>
  <c r="AH2405" i="1" s="1"/>
  <c r="C2406" i="1"/>
  <c r="AB2408" i="1"/>
  <c r="A2407" i="1"/>
  <c r="K2406" i="1"/>
  <c r="X2406" i="1"/>
  <c r="T2344" i="1"/>
  <c r="AF2344" i="1" s="1"/>
  <c r="S2345" i="1"/>
  <c r="AC2348" i="1"/>
  <c r="AE2348" i="1" s="1"/>
  <c r="G2348" i="1"/>
  <c r="T2345" i="1" l="1"/>
  <c r="AF2345" i="1" s="1"/>
  <c r="S2346" i="1"/>
  <c r="F2348" i="1"/>
  <c r="O2348" i="1" s="1"/>
  <c r="R2348" i="1" s="1"/>
  <c r="A2408" i="1"/>
  <c r="K2407" i="1"/>
  <c r="X2407" i="1"/>
  <c r="J2347" i="1"/>
  <c r="AB2409" i="1"/>
  <c r="Y2406" i="1"/>
  <c r="AJ2407" i="1"/>
  <c r="I2407" i="1"/>
  <c r="H2407" i="1" s="1"/>
  <c r="Z2406" i="1"/>
  <c r="AA2406" i="1" s="1"/>
  <c r="AH2406" i="1" s="1"/>
  <c r="C2407" i="1"/>
  <c r="AC2349" i="1"/>
  <c r="AE2349" i="1" s="1"/>
  <c r="G2349" i="1"/>
  <c r="M2350" i="1"/>
  <c r="N2350" i="1" s="1"/>
  <c r="P2350" i="1"/>
  <c r="Q2350" i="1"/>
  <c r="L2351" i="1"/>
  <c r="J2348" i="1" l="1"/>
  <c r="F2349" i="1"/>
  <c r="J2349" i="1" s="1"/>
  <c r="AC2350" i="1"/>
  <c r="AE2350" i="1" s="1"/>
  <c r="G2350" i="1"/>
  <c r="M2351" i="1"/>
  <c r="N2351" i="1" s="1"/>
  <c r="P2351" i="1"/>
  <c r="Q2351" i="1"/>
  <c r="L2352" i="1"/>
  <c r="AB2410" i="1"/>
  <c r="K2408" i="1"/>
  <c r="A2409" i="1"/>
  <c r="X2408" i="1"/>
  <c r="T2346" i="1"/>
  <c r="AF2346" i="1" s="1"/>
  <c r="S2347" i="1"/>
  <c r="Y2407" i="1"/>
  <c r="Z2407" i="1"/>
  <c r="AA2407" i="1" s="1"/>
  <c r="AH2407" i="1" s="1"/>
  <c r="AJ2408" i="1"/>
  <c r="I2408" i="1"/>
  <c r="H2408" i="1" s="1"/>
  <c r="C2408" i="1"/>
  <c r="O2349" i="1" l="1"/>
  <c r="R2349" i="1" s="1"/>
  <c r="AC2351" i="1"/>
  <c r="AE2351" i="1" s="1"/>
  <c r="G2351" i="1"/>
  <c r="Z2408" i="1"/>
  <c r="AA2408" i="1" s="1"/>
  <c r="AH2408" i="1" s="1"/>
  <c r="C2409" i="1"/>
  <c r="Y2408" i="1"/>
  <c r="AJ2409" i="1"/>
  <c r="I2409" i="1"/>
  <c r="H2409" i="1" s="1"/>
  <c r="AB2411" i="1"/>
  <c r="T2347" i="1"/>
  <c r="AF2347" i="1" s="1"/>
  <c r="S2348" i="1"/>
  <c r="X2409" i="1"/>
  <c r="K2409" i="1"/>
  <c r="A2410" i="1"/>
  <c r="M2352" i="1"/>
  <c r="N2352" i="1" s="1"/>
  <c r="P2352" i="1"/>
  <c r="Q2352" i="1"/>
  <c r="L2353" i="1"/>
  <c r="F2350" i="1"/>
  <c r="O2350" i="1" s="1"/>
  <c r="R2350" i="1" s="1"/>
  <c r="J2350" i="1" l="1"/>
  <c r="AB2412" i="1"/>
  <c r="AC2352" i="1"/>
  <c r="AE2352" i="1" s="1"/>
  <c r="G2352" i="1"/>
  <c r="Y2409" i="1"/>
  <c r="C2410" i="1"/>
  <c r="Z2409" i="1"/>
  <c r="AA2409" i="1" s="1"/>
  <c r="AH2409" i="1" s="1"/>
  <c r="AJ2410" i="1"/>
  <c r="I2410" i="1"/>
  <c r="H2410" i="1" s="1"/>
  <c r="M2353" i="1"/>
  <c r="N2353" i="1" s="1"/>
  <c r="P2353" i="1"/>
  <c r="Q2353" i="1"/>
  <c r="L2354" i="1"/>
  <c r="X2410" i="1"/>
  <c r="K2410" i="1"/>
  <c r="A2411" i="1"/>
  <c r="T2348" i="1"/>
  <c r="AF2348" i="1" s="1"/>
  <c r="S2349" i="1"/>
  <c r="F2351" i="1"/>
  <c r="J2351" i="1" s="1"/>
  <c r="O2351" i="1" l="1"/>
  <c r="R2351" i="1" s="1"/>
  <c r="T2349" i="1"/>
  <c r="AF2349" i="1" s="1"/>
  <c r="S2350" i="1"/>
  <c r="F2352" i="1"/>
  <c r="O2352" i="1" s="1"/>
  <c r="R2352" i="1" s="1"/>
  <c r="AC2353" i="1"/>
  <c r="AE2353" i="1" s="1"/>
  <c r="G2353" i="1"/>
  <c r="AB2413" i="1"/>
  <c r="Z2410" i="1"/>
  <c r="AA2410" i="1" s="1"/>
  <c r="AH2410" i="1" s="1"/>
  <c r="C2411" i="1"/>
  <c r="I2411" i="1"/>
  <c r="H2411" i="1" s="1"/>
  <c r="AJ2411" i="1"/>
  <c r="Y2410" i="1"/>
  <c r="K2411" i="1"/>
  <c r="X2411" i="1"/>
  <c r="A2412" i="1"/>
  <c r="M2354" i="1"/>
  <c r="N2354" i="1" s="1"/>
  <c r="P2354" i="1"/>
  <c r="Q2354" i="1"/>
  <c r="L2355" i="1"/>
  <c r="J2352" i="1" l="1"/>
  <c r="M2355" i="1"/>
  <c r="N2355" i="1" s="1"/>
  <c r="L2356" i="1"/>
  <c r="AB2414" i="1"/>
  <c r="K2412" i="1"/>
  <c r="X2412" i="1"/>
  <c r="A2413" i="1"/>
  <c r="F2353" i="1"/>
  <c r="O2353" i="1" s="1"/>
  <c r="R2353" i="1" s="1"/>
  <c r="AJ2412" i="1"/>
  <c r="Z2411" i="1"/>
  <c r="AA2411" i="1" s="1"/>
  <c r="AH2411" i="1" s="1"/>
  <c r="C2412" i="1"/>
  <c r="I2412" i="1"/>
  <c r="H2412" i="1" s="1"/>
  <c r="Y2411" i="1"/>
  <c r="T2350" i="1"/>
  <c r="AF2350" i="1" s="1"/>
  <c r="S2351" i="1"/>
  <c r="AC2354" i="1"/>
  <c r="AE2354" i="1" s="1"/>
  <c r="G2354" i="1"/>
  <c r="J2353" i="1" l="1"/>
  <c r="G2355" i="1"/>
  <c r="AC2355" i="1"/>
  <c r="AE2355" i="1" s="1"/>
  <c r="F2354" i="1"/>
  <c r="J2354" i="1" s="1"/>
  <c r="K2413" i="1"/>
  <c r="A2414" i="1"/>
  <c r="X2413" i="1"/>
  <c r="M2356" i="1"/>
  <c r="N2356" i="1" s="1"/>
  <c r="L2357" i="1"/>
  <c r="Y2412" i="1"/>
  <c r="AJ2413" i="1"/>
  <c r="Z2412" i="1"/>
  <c r="AA2412" i="1" s="1"/>
  <c r="AH2412" i="1" s="1"/>
  <c r="C2413" i="1"/>
  <c r="I2413" i="1"/>
  <c r="H2413" i="1" s="1"/>
  <c r="AB2415" i="1"/>
  <c r="T2351" i="1"/>
  <c r="AF2351" i="1" s="1"/>
  <c r="S2352" i="1"/>
  <c r="O2354" i="1" l="1"/>
  <c r="P2355" i="1" s="1"/>
  <c r="T2352" i="1"/>
  <c r="AF2352" i="1" s="1"/>
  <c r="S2353" i="1"/>
  <c r="X2414" i="1"/>
  <c r="A2415" i="1"/>
  <c r="K2414" i="1"/>
  <c r="AC2356" i="1"/>
  <c r="AE2356" i="1" s="1"/>
  <c r="G2356" i="1"/>
  <c r="AB2416" i="1"/>
  <c r="M2357" i="1"/>
  <c r="N2357" i="1" s="1"/>
  <c r="L2358" i="1"/>
  <c r="F2355" i="1"/>
  <c r="O2355" i="1" s="1"/>
  <c r="Z2413" i="1"/>
  <c r="AA2413" i="1" s="1"/>
  <c r="AH2413" i="1" s="1"/>
  <c r="C2414" i="1"/>
  <c r="Y2413" i="1"/>
  <c r="AJ2414" i="1"/>
  <c r="I2414" i="1"/>
  <c r="H2414" i="1" s="1"/>
  <c r="R2354" i="1" l="1"/>
  <c r="J2355" i="1"/>
  <c r="AB2417" i="1"/>
  <c r="A2416" i="1"/>
  <c r="X2415" i="1"/>
  <c r="K2415" i="1"/>
  <c r="Q2355" i="1"/>
  <c r="Q2356" i="1" s="1"/>
  <c r="Q2357" i="1" s="1"/>
  <c r="Q2358" i="1" s="1"/>
  <c r="P2356" i="1"/>
  <c r="P2357" i="1" s="1"/>
  <c r="P2358" i="1" s="1"/>
  <c r="F2356" i="1"/>
  <c r="J2356" i="1" s="1"/>
  <c r="T2353" i="1"/>
  <c r="AF2353" i="1" s="1"/>
  <c r="S2354" i="1"/>
  <c r="C2415" i="1"/>
  <c r="Z2414" i="1"/>
  <c r="Y2414" i="1"/>
  <c r="I2415" i="1"/>
  <c r="H2415" i="1" s="1"/>
  <c r="AJ2415" i="1"/>
  <c r="AC2357" i="1"/>
  <c r="AE2357" i="1" s="1"/>
  <c r="G2357" i="1"/>
  <c r="M2358" i="1"/>
  <c r="N2358" i="1" s="1"/>
  <c r="L2359" i="1"/>
  <c r="O2356" i="1" l="1"/>
  <c r="R2356" i="1" s="1"/>
  <c r="M2359" i="1"/>
  <c r="N2359" i="1" s="1"/>
  <c r="P2359" i="1"/>
  <c r="Q2359" i="1"/>
  <c r="L2360" i="1"/>
  <c r="Y2415" i="1"/>
  <c r="I2416" i="1"/>
  <c r="H2416" i="1" s="1"/>
  <c r="C2416" i="1"/>
  <c r="Z2415" i="1"/>
  <c r="AA2415" i="1" s="1"/>
  <c r="AH2415" i="1" s="1"/>
  <c r="AJ2416" i="1"/>
  <c r="AB2418" i="1"/>
  <c r="F2357" i="1"/>
  <c r="J2357" i="1" s="1"/>
  <c r="AC2358" i="1"/>
  <c r="AE2358" i="1" s="1"/>
  <c r="G2358" i="1"/>
  <c r="T2354" i="1"/>
  <c r="S2355" i="1"/>
  <c r="A2417" i="1"/>
  <c r="K2416" i="1"/>
  <c r="X2416" i="1"/>
  <c r="R2355" i="1"/>
  <c r="O2357" i="1" l="1"/>
  <c r="R2357" i="1" s="1"/>
  <c r="Y2416" i="1"/>
  <c r="I2417" i="1"/>
  <c r="H2417" i="1" s="1"/>
  <c r="C2417" i="1"/>
  <c r="Z2416" i="1"/>
  <c r="AA2416" i="1" s="1"/>
  <c r="AH2416" i="1" s="1"/>
  <c r="AJ2417" i="1"/>
  <c r="AF2354" i="1"/>
  <c r="AA2354" i="1"/>
  <c r="AB2419" i="1"/>
  <c r="AC2359" i="1"/>
  <c r="AE2359" i="1" s="1"/>
  <c r="G2359" i="1"/>
  <c r="F2358" i="1"/>
  <c r="J2358" i="1" s="1"/>
  <c r="X2417" i="1"/>
  <c r="K2417" i="1"/>
  <c r="A2418" i="1"/>
  <c r="T2355" i="1"/>
  <c r="AF2355" i="1" s="1"/>
  <c r="S2356" i="1"/>
  <c r="M2360" i="1"/>
  <c r="N2360" i="1" s="1"/>
  <c r="P2360" i="1"/>
  <c r="Q2360" i="1"/>
  <c r="L2361" i="1"/>
  <c r="AC2360" i="1" l="1"/>
  <c r="AE2360" i="1" s="1"/>
  <c r="G2360" i="1"/>
  <c r="O2358" i="1"/>
  <c r="R2358" i="1" s="1"/>
  <c r="M2361" i="1"/>
  <c r="N2361" i="1" s="1"/>
  <c r="P2361" i="1"/>
  <c r="Q2361" i="1"/>
  <c r="L2362" i="1"/>
  <c r="T2356" i="1"/>
  <c r="AF2356" i="1" s="1"/>
  <c r="S2357" i="1"/>
  <c r="AB2420" i="1"/>
  <c r="Z2417" i="1"/>
  <c r="AA2417" i="1" s="1"/>
  <c r="AH2417" i="1" s="1"/>
  <c r="AJ2418" i="1"/>
  <c r="I2418" i="1"/>
  <c r="H2418" i="1" s="1"/>
  <c r="Y2417" i="1"/>
  <c r="C2418" i="1"/>
  <c r="F2359" i="1"/>
  <c r="J2359" i="1" s="1"/>
  <c r="X2418" i="1"/>
  <c r="A2419" i="1"/>
  <c r="K2418" i="1"/>
  <c r="AH2354" i="1"/>
  <c r="O2359" i="1" l="1"/>
  <c r="R2359" i="1" s="1"/>
  <c r="M2362" i="1"/>
  <c r="N2362" i="1" s="1"/>
  <c r="P2362" i="1"/>
  <c r="Q2362" i="1"/>
  <c r="L2363" i="1"/>
  <c r="X2419" i="1"/>
  <c r="K2419" i="1"/>
  <c r="A2420" i="1"/>
  <c r="AB2421" i="1"/>
  <c r="F2360" i="1"/>
  <c r="O2360" i="1" s="1"/>
  <c r="R2360" i="1" s="1"/>
  <c r="Y2418" i="1"/>
  <c r="AJ2419" i="1"/>
  <c r="Z2418" i="1"/>
  <c r="AA2418" i="1" s="1"/>
  <c r="AH2418" i="1" s="1"/>
  <c r="C2419" i="1"/>
  <c r="I2419" i="1"/>
  <c r="H2419" i="1" s="1"/>
  <c r="T2357" i="1"/>
  <c r="AF2357" i="1" s="1"/>
  <c r="S2358" i="1"/>
  <c r="AC2361" i="1"/>
  <c r="AE2361" i="1" s="1"/>
  <c r="G2361" i="1"/>
  <c r="J2360" i="1" l="1"/>
  <c r="X2420" i="1"/>
  <c r="A2421" i="1"/>
  <c r="K2420" i="1"/>
  <c r="T2358" i="1"/>
  <c r="AF2358" i="1" s="1"/>
  <c r="S2359" i="1"/>
  <c r="AB2422" i="1"/>
  <c r="AC2362" i="1"/>
  <c r="AE2362" i="1" s="1"/>
  <c r="G2362" i="1"/>
  <c r="AJ2420" i="1"/>
  <c r="I2420" i="1"/>
  <c r="H2420" i="1" s="1"/>
  <c r="Y2419" i="1"/>
  <c r="Z2419" i="1"/>
  <c r="AA2419" i="1" s="1"/>
  <c r="AH2419" i="1" s="1"/>
  <c r="C2420" i="1"/>
  <c r="F2361" i="1"/>
  <c r="J2361" i="1" s="1"/>
  <c r="M2363" i="1"/>
  <c r="N2363" i="1" s="1"/>
  <c r="P2363" i="1"/>
  <c r="Q2363" i="1"/>
  <c r="L2364" i="1"/>
  <c r="O2361" i="1" l="1"/>
  <c r="R2361" i="1" s="1"/>
  <c r="Y2420" i="1"/>
  <c r="AJ2421" i="1"/>
  <c r="Z2420" i="1"/>
  <c r="AA2420" i="1" s="1"/>
  <c r="AH2420" i="1" s="1"/>
  <c r="C2421" i="1"/>
  <c r="I2421" i="1"/>
  <c r="H2421" i="1" s="1"/>
  <c r="M2364" i="1"/>
  <c r="N2364" i="1" s="1"/>
  <c r="P2364" i="1"/>
  <c r="Q2364" i="1"/>
  <c r="L2365" i="1"/>
  <c r="AB2423" i="1"/>
  <c r="AC2363" i="1"/>
  <c r="AE2363" i="1" s="1"/>
  <c r="G2363" i="1"/>
  <c r="F2362" i="1"/>
  <c r="J2362" i="1" s="1"/>
  <c r="T2359" i="1"/>
  <c r="AF2359" i="1" s="1"/>
  <c r="S2360" i="1"/>
  <c r="A2422" i="1"/>
  <c r="K2421" i="1"/>
  <c r="X2421" i="1"/>
  <c r="O2362" i="1" l="1"/>
  <c r="R2362" i="1" s="1"/>
  <c r="AC2364" i="1"/>
  <c r="AE2364" i="1" s="1"/>
  <c r="G2364" i="1"/>
  <c r="F2363" i="1"/>
  <c r="J2363" i="1" s="1"/>
  <c r="M2365" i="1"/>
  <c r="N2365" i="1" s="1"/>
  <c r="P2365" i="1"/>
  <c r="Q2365" i="1"/>
  <c r="L2366" i="1"/>
  <c r="I2422" i="1"/>
  <c r="H2422" i="1" s="1"/>
  <c r="Y2421" i="1"/>
  <c r="C2422" i="1"/>
  <c r="Z2421" i="1"/>
  <c r="AA2421" i="1" s="1"/>
  <c r="AH2421" i="1" s="1"/>
  <c r="AJ2422" i="1"/>
  <c r="T2360" i="1"/>
  <c r="AF2360" i="1" s="1"/>
  <c r="S2361" i="1"/>
  <c r="A2423" i="1"/>
  <c r="K2422" i="1"/>
  <c r="X2422" i="1"/>
  <c r="AB2424" i="1"/>
  <c r="AB2425" i="1" l="1"/>
  <c r="K2423" i="1"/>
  <c r="A2424" i="1"/>
  <c r="X2423" i="1"/>
  <c r="AC2365" i="1"/>
  <c r="AE2365" i="1" s="1"/>
  <c r="G2365" i="1"/>
  <c r="T2361" i="1"/>
  <c r="AF2361" i="1" s="1"/>
  <c r="S2362" i="1"/>
  <c r="M2366" i="1"/>
  <c r="N2366" i="1" s="1"/>
  <c r="P2366" i="1"/>
  <c r="Q2366" i="1"/>
  <c r="L2367" i="1"/>
  <c r="O2363" i="1"/>
  <c r="R2363" i="1" s="1"/>
  <c r="F2364" i="1"/>
  <c r="O2364" i="1" s="1"/>
  <c r="R2364" i="1" s="1"/>
  <c r="Y2422" i="1"/>
  <c r="AJ2423" i="1"/>
  <c r="Z2422" i="1"/>
  <c r="AA2422" i="1" s="1"/>
  <c r="AH2422" i="1" s="1"/>
  <c r="C2423" i="1"/>
  <c r="I2423" i="1"/>
  <c r="H2423" i="1" s="1"/>
  <c r="F2365" i="1" l="1"/>
  <c r="O2365" i="1" s="1"/>
  <c r="R2365" i="1" s="1"/>
  <c r="AB2426" i="1"/>
  <c r="AC2366" i="1"/>
  <c r="AE2366" i="1" s="1"/>
  <c r="G2366" i="1"/>
  <c r="Y2423" i="1"/>
  <c r="C2424" i="1"/>
  <c r="I2424" i="1"/>
  <c r="H2424" i="1" s="1"/>
  <c r="Z2423" i="1"/>
  <c r="AA2423" i="1" s="1"/>
  <c r="AH2423" i="1" s="1"/>
  <c r="AJ2424" i="1"/>
  <c r="J2364" i="1"/>
  <c r="M2367" i="1"/>
  <c r="N2367" i="1" s="1"/>
  <c r="P2367" i="1"/>
  <c r="Q2367" i="1"/>
  <c r="L2368" i="1"/>
  <c r="T2362" i="1"/>
  <c r="AF2362" i="1" s="1"/>
  <c r="S2363" i="1"/>
  <c r="X2424" i="1"/>
  <c r="A2425" i="1"/>
  <c r="K2424" i="1"/>
  <c r="J2365" i="1" l="1"/>
  <c r="Y2424" i="1"/>
  <c r="AJ2425" i="1"/>
  <c r="Z2424" i="1"/>
  <c r="AA2424" i="1" s="1"/>
  <c r="AH2424" i="1" s="1"/>
  <c r="C2425" i="1"/>
  <c r="I2425" i="1"/>
  <c r="H2425" i="1" s="1"/>
  <c r="AB2427" i="1"/>
  <c r="T2363" i="1"/>
  <c r="AF2363" i="1" s="1"/>
  <c r="S2364" i="1"/>
  <c r="F2366" i="1"/>
  <c r="O2366" i="1" s="1"/>
  <c r="R2366" i="1" s="1"/>
  <c r="AC2367" i="1"/>
  <c r="AE2367" i="1" s="1"/>
  <c r="G2367" i="1"/>
  <c r="X2425" i="1"/>
  <c r="A2426" i="1"/>
  <c r="K2425" i="1"/>
  <c r="M2368" i="1"/>
  <c r="N2368" i="1" s="1"/>
  <c r="P2368" i="1"/>
  <c r="Q2368" i="1"/>
  <c r="L2369" i="1"/>
  <c r="J2366" i="1" l="1"/>
  <c r="X2426" i="1"/>
  <c r="A2427" i="1"/>
  <c r="K2426" i="1"/>
  <c r="T2364" i="1"/>
  <c r="AF2364" i="1" s="1"/>
  <c r="S2365" i="1"/>
  <c r="Y2425" i="1"/>
  <c r="C2426" i="1"/>
  <c r="I2426" i="1"/>
  <c r="H2426" i="1" s="1"/>
  <c r="Z2425" i="1"/>
  <c r="AA2425" i="1" s="1"/>
  <c r="AH2425" i="1" s="1"/>
  <c r="AJ2426" i="1"/>
  <c r="AC2368" i="1"/>
  <c r="AE2368" i="1" s="1"/>
  <c r="G2368" i="1"/>
  <c r="M2369" i="1"/>
  <c r="N2369" i="1" s="1"/>
  <c r="P2369" i="1"/>
  <c r="Q2369" i="1"/>
  <c r="L2370" i="1"/>
  <c r="F2367" i="1"/>
  <c r="J2367" i="1" s="1"/>
  <c r="AB2428" i="1"/>
  <c r="O2367" i="1" l="1"/>
  <c r="R2367" i="1" s="1"/>
  <c r="AC2369" i="1"/>
  <c r="AE2369" i="1" s="1"/>
  <c r="G2369" i="1"/>
  <c r="A2428" i="1"/>
  <c r="X2427" i="1"/>
  <c r="K2427" i="1"/>
  <c r="M2370" i="1"/>
  <c r="N2370" i="1" s="1"/>
  <c r="P2370" i="1"/>
  <c r="Q2370" i="1"/>
  <c r="L2371" i="1"/>
  <c r="F2368" i="1"/>
  <c r="J2368" i="1" s="1"/>
  <c r="T2365" i="1"/>
  <c r="AF2365" i="1" s="1"/>
  <c r="S2366" i="1"/>
  <c r="AJ2427" i="1"/>
  <c r="Z2426" i="1"/>
  <c r="AA2426" i="1" s="1"/>
  <c r="AH2426" i="1" s="1"/>
  <c r="C2427" i="1"/>
  <c r="I2427" i="1"/>
  <c r="H2427" i="1" s="1"/>
  <c r="Y2426" i="1"/>
  <c r="AB2429" i="1"/>
  <c r="AC2370" i="1" l="1"/>
  <c r="AE2370" i="1" s="1"/>
  <c r="G2370" i="1"/>
  <c r="A2429" i="1"/>
  <c r="K2428" i="1"/>
  <c r="X2428" i="1"/>
  <c r="F2369" i="1"/>
  <c r="O2369" i="1" s="1"/>
  <c r="R2369" i="1" s="1"/>
  <c r="AB2430" i="1"/>
  <c r="T2366" i="1"/>
  <c r="AF2366" i="1" s="1"/>
  <c r="S2367" i="1"/>
  <c r="M2371" i="1"/>
  <c r="N2371" i="1" s="1"/>
  <c r="P2371" i="1"/>
  <c r="Q2371" i="1"/>
  <c r="L2372" i="1"/>
  <c r="O2368" i="1"/>
  <c r="R2368" i="1" s="1"/>
  <c r="Y2427" i="1"/>
  <c r="C2428" i="1"/>
  <c r="Z2427" i="1"/>
  <c r="AA2427" i="1" s="1"/>
  <c r="AH2427" i="1" s="1"/>
  <c r="AJ2428" i="1"/>
  <c r="I2428" i="1"/>
  <c r="H2428" i="1" s="1"/>
  <c r="J2369" i="1" l="1"/>
  <c r="AC2371" i="1"/>
  <c r="AE2371" i="1" s="1"/>
  <c r="G2371" i="1"/>
  <c r="Y2428" i="1"/>
  <c r="AJ2429" i="1"/>
  <c r="I2429" i="1"/>
  <c r="H2429" i="1" s="1"/>
  <c r="Z2428" i="1"/>
  <c r="AA2428" i="1" s="1"/>
  <c r="AH2428" i="1" s="1"/>
  <c r="C2429" i="1"/>
  <c r="F2370" i="1"/>
  <c r="J2370" i="1" s="1"/>
  <c r="M2372" i="1"/>
  <c r="N2372" i="1" s="1"/>
  <c r="P2372" i="1"/>
  <c r="Q2372" i="1"/>
  <c r="L2373" i="1"/>
  <c r="T2367" i="1"/>
  <c r="AF2367" i="1" s="1"/>
  <c r="S2368" i="1"/>
  <c r="AB2431" i="1"/>
  <c r="X2429" i="1"/>
  <c r="K2429" i="1"/>
  <c r="A2430" i="1"/>
  <c r="A2431" i="1" l="1"/>
  <c r="K2430" i="1"/>
  <c r="X2430" i="1"/>
  <c r="O2370" i="1"/>
  <c r="R2370" i="1" s="1"/>
  <c r="AB2432" i="1"/>
  <c r="T2368" i="1"/>
  <c r="AF2368" i="1" s="1"/>
  <c r="S2369" i="1"/>
  <c r="F2371" i="1"/>
  <c r="J2371" i="1" s="1"/>
  <c r="AC2372" i="1"/>
  <c r="AE2372" i="1" s="1"/>
  <c r="G2372" i="1"/>
  <c r="Y2429" i="1"/>
  <c r="AJ2430" i="1"/>
  <c r="Z2429" i="1"/>
  <c r="AA2429" i="1" s="1"/>
  <c r="AH2429" i="1" s="1"/>
  <c r="C2430" i="1"/>
  <c r="I2430" i="1"/>
  <c r="H2430" i="1" s="1"/>
  <c r="M2373" i="1"/>
  <c r="N2373" i="1" s="1"/>
  <c r="P2373" i="1"/>
  <c r="Q2373" i="1"/>
  <c r="L2374" i="1"/>
  <c r="O2371" i="1" l="1"/>
  <c r="R2371" i="1" s="1"/>
  <c r="AC2373" i="1"/>
  <c r="AE2373" i="1" s="1"/>
  <c r="G2373" i="1"/>
  <c r="F2372" i="1"/>
  <c r="O2372" i="1" s="1"/>
  <c r="R2372" i="1" s="1"/>
  <c r="M2374" i="1"/>
  <c r="N2374" i="1" s="1"/>
  <c r="P2374" i="1"/>
  <c r="Q2374" i="1"/>
  <c r="L2375" i="1"/>
  <c r="T2369" i="1"/>
  <c r="AF2369" i="1" s="1"/>
  <c r="S2370" i="1"/>
  <c r="K2431" i="1"/>
  <c r="A2432" i="1"/>
  <c r="X2431" i="1"/>
  <c r="AB2433" i="1"/>
  <c r="I2431" i="1"/>
  <c r="H2431" i="1" s="1"/>
  <c r="Y2430" i="1"/>
  <c r="C2431" i="1"/>
  <c r="Z2430" i="1"/>
  <c r="AA2430" i="1" s="1"/>
  <c r="AH2430" i="1" s="1"/>
  <c r="AJ2431" i="1"/>
  <c r="J2372" i="1" l="1"/>
  <c r="AB2434" i="1"/>
  <c r="Z2431" i="1"/>
  <c r="AA2431" i="1" s="1"/>
  <c r="AH2431" i="1" s="1"/>
  <c r="C2432" i="1"/>
  <c r="Y2431" i="1"/>
  <c r="I2432" i="1"/>
  <c r="H2432" i="1" s="1"/>
  <c r="AJ2432" i="1"/>
  <c r="M2375" i="1"/>
  <c r="N2375" i="1" s="1"/>
  <c r="P2375" i="1"/>
  <c r="Q2375" i="1"/>
  <c r="L2376" i="1"/>
  <c r="F2373" i="1"/>
  <c r="J2373" i="1" s="1"/>
  <c r="X2432" i="1"/>
  <c r="A2433" i="1"/>
  <c r="K2432" i="1"/>
  <c r="T2370" i="1"/>
  <c r="AF2370" i="1" s="1"/>
  <c r="S2371" i="1"/>
  <c r="AC2374" i="1"/>
  <c r="AE2374" i="1" s="1"/>
  <c r="G2374" i="1"/>
  <c r="F2374" i="1" l="1"/>
  <c r="O2374" i="1" s="1"/>
  <c r="R2374" i="1" s="1"/>
  <c r="T2371" i="1"/>
  <c r="AF2371" i="1" s="1"/>
  <c r="S2372" i="1"/>
  <c r="A2434" i="1"/>
  <c r="X2433" i="1"/>
  <c r="K2433" i="1"/>
  <c r="O2373" i="1"/>
  <c r="R2373" i="1" s="1"/>
  <c r="AB2435" i="1"/>
  <c r="AC2375" i="1"/>
  <c r="AE2375" i="1" s="1"/>
  <c r="G2375" i="1"/>
  <c r="Y2432" i="1"/>
  <c r="Z2432" i="1"/>
  <c r="AA2432" i="1" s="1"/>
  <c r="AH2432" i="1" s="1"/>
  <c r="AJ2433" i="1"/>
  <c r="C2433" i="1"/>
  <c r="I2433" i="1"/>
  <c r="H2433" i="1" s="1"/>
  <c r="M2376" i="1"/>
  <c r="N2376" i="1" s="1"/>
  <c r="P2376" i="1"/>
  <c r="Q2376" i="1"/>
  <c r="L2377" i="1"/>
  <c r="J2374" i="1" l="1"/>
  <c r="AB2436" i="1"/>
  <c r="Z2433" i="1"/>
  <c r="AA2433" i="1" s="1"/>
  <c r="AH2433" i="1" s="1"/>
  <c r="C2434" i="1"/>
  <c r="I2434" i="1"/>
  <c r="H2434" i="1" s="1"/>
  <c r="Y2433" i="1"/>
  <c r="AJ2434" i="1"/>
  <c r="AC2376" i="1"/>
  <c r="AE2376" i="1" s="1"/>
  <c r="G2376" i="1"/>
  <c r="X2434" i="1"/>
  <c r="A2435" i="1"/>
  <c r="K2434" i="1"/>
  <c r="M2377" i="1"/>
  <c r="N2377" i="1" s="1"/>
  <c r="P2377" i="1"/>
  <c r="Q2377" i="1"/>
  <c r="L2378" i="1"/>
  <c r="F2375" i="1"/>
  <c r="O2375" i="1" s="1"/>
  <c r="R2375" i="1" s="1"/>
  <c r="T2372" i="1"/>
  <c r="AF2372" i="1" s="1"/>
  <c r="S2373" i="1"/>
  <c r="T2373" i="1" l="1"/>
  <c r="AF2373" i="1" s="1"/>
  <c r="S2374" i="1"/>
  <c r="J2375" i="1"/>
  <c r="X2435" i="1"/>
  <c r="K2435" i="1"/>
  <c r="A2436" i="1"/>
  <c r="AB2437" i="1"/>
  <c r="AC2377" i="1"/>
  <c r="AE2377" i="1" s="1"/>
  <c r="G2377" i="1"/>
  <c r="Z2434" i="1"/>
  <c r="AA2434" i="1" s="1"/>
  <c r="AH2434" i="1" s="1"/>
  <c r="AJ2435" i="1"/>
  <c r="Y2434" i="1"/>
  <c r="I2435" i="1"/>
  <c r="H2435" i="1" s="1"/>
  <c r="C2435" i="1"/>
  <c r="M2378" i="1"/>
  <c r="N2378" i="1" s="1"/>
  <c r="P2378" i="1"/>
  <c r="Q2378" i="1"/>
  <c r="L2379" i="1"/>
  <c r="F2376" i="1"/>
  <c r="J2376" i="1" s="1"/>
  <c r="M2379" i="1" l="1"/>
  <c r="N2379" i="1" s="1"/>
  <c r="P2379" i="1"/>
  <c r="Q2379" i="1"/>
  <c r="L2380" i="1"/>
  <c r="AB2438" i="1"/>
  <c r="O2376" i="1"/>
  <c r="R2376" i="1" s="1"/>
  <c r="K2436" i="1"/>
  <c r="X2436" i="1"/>
  <c r="A2437" i="1"/>
  <c r="F2377" i="1"/>
  <c r="O2377" i="1" s="1"/>
  <c r="R2377" i="1" s="1"/>
  <c r="T2374" i="1"/>
  <c r="AF2374" i="1" s="1"/>
  <c r="S2375" i="1"/>
  <c r="AC2378" i="1"/>
  <c r="AE2378" i="1" s="1"/>
  <c r="G2378" i="1"/>
  <c r="C2436" i="1"/>
  <c r="Z2435" i="1"/>
  <c r="AA2435" i="1" s="1"/>
  <c r="AH2435" i="1" s="1"/>
  <c r="AJ2436" i="1"/>
  <c r="Y2435" i="1"/>
  <c r="I2436" i="1"/>
  <c r="H2436" i="1" s="1"/>
  <c r="F2378" i="1" l="1"/>
  <c r="O2378" i="1" s="1"/>
  <c r="R2378" i="1" s="1"/>
  <c r="J2377" i="1"/>
  <c r="A2438" i="1"/>
  <c r="K2437" i="1"/>
  <c r="X2437" i="1"/>
  <c r="T2375" i="1"/>
  <c r="AF2375" i="1" s="1"/>
  <c r="S2376" i="1"/>
  <c r="AB2439" i="1"/>
  <c r="Y2436" i="1"/>
  <c r="C2437" i="1"/>
  <c r="Z2436" i="1"/>
  <c r="AA2436" i="1" s="1"/>
  <c r="AH2436" i="1" s="1"/>
  <c r="AJ2437" i="1"/>
  <c r="I2437" i="1"/>
  <c r="H2437" i="1" s="1"/>
  <c r="AC2379" i="1"/>
  <c r="AE2379" i="1" s="1"/>
  <c r="G2379" i="1"/>
  <c r="M2380" i="1"/>
  <c r="N2380" i="1" s="1"/>
  <c r="P2380" i="1"/>
  <c r="Q2380" i="1"/>
  <c r="L2381" i="1"/>
  <c r="J2378" i="1" l="1"/>
  <c r="AC2380" i="1"/>
  <c r="AE2380" i="1" s="1"/>
  <c r="G2380" i="1"/>
  <c r="M2381" i="1"/>
  <c r="N2381" i="1" s="1"/>
  <c r="P2381" i="1"/>
  <c r="Q2381" i="1"/>
  <c r="L2382" i="1"/>
  <c r="F2379" i="1"/>
  <c r="J2379" i="1" s="1"/>
  <c r="AB2440" i="1"/>
  <c r="X2438" i="1"/>
  <c r="K2438" i="1"/>
  <c r="A2439" i="1"/>
  <c r="Z2437" i="1"/>
  <c r="AA2437" i="1" s="1"/>
  <c r="AH2437" i="1" s="1"/>
  <c r="C2438" i="1"/>
  <c r="I2438" i="1"/>
  <c r="H2438" i="1" s="1"/>
  <c r="Y2437" i="1"/>
  <c r="AJ2438" i="1"/>
  <c r="T2376" i="1"/>
  <c r="AF2376" i="1" s="1"/>
  <c r="S2377" i="1"/>
  <c r="AC2381" i="1" l="1"/>
  <c r="AE2381" i="1" s="1"/>
  <c r="G2381" i="1"/>
  <c r="AB2441" i="1"/>
  <c r="M2382" i="1"/>
  <c r="N2382" i="1" s="1"/>
  <c r="P2382" i="1"/>
  <c r="Q2382" i="1"/>
  <c r="L2383" i="1"/>
  <c r="T2377" i="1"/>
  <c r="AF2377" i="1" s="1"/>
  <c r="S2378" i="1"/>
  <c r="AJ2439" i="1"/>
  <c r="Z2438" i="1"/>
  <c r="AA2438" i="1" s="1"/>
  <c r="AH2438" i="1" s="1"/>
  <c r="C2439" i="1"/>
  <c r="I2439" i="1"/>
  <c r="H2439" i="1" s="1"/>
  <c r="Y2438" i="1"/>
  <c r="O2379" i="1"/>
  <c r="R2379" i="1" s="1"/>
  <c r="F2380" i="1"/>
  <c r="J2380" i="1" s="1"/>
  <c r="K2439" i="1"/>
  <c r="X2439" i="1"/>
  <c r="A2440" i="1"/>
  <c r="O2380" i="1" l="1"/>
  <c r="R2380" i="1" s="1"/>
  <c r="F2381" i="1"/>
  <c r="J2381" i="1" s="1"/>
  <c r="AC2382" i="1"/>
  <c r="AE2382" i="1" s="1"/>
  <c r="G2382" i="1"/>
  <c r="K2440" i="1"/>
  <c r="A2441" i="1"/>
  <c r="X2440" i="1"/>
  <c r="M2383" i="1"/>
  <c r="N2383" i="1" s="1"/>
  <c r="L2384" i="1"/>
  <c r="AB2442" i="1"/>
  <c r="Y2439" i="1"/>
  <c r="AJ2440" i="1"/>
  <c r="Z2439" i="1"/>
  <c r="AA2439" i="1" s="1"/>
  <c r="AH2439" i="1" s="1"/>
  <c r="C2440" i="1"/>
  <c r="I2440" i="1"/>
  <c r="H2440" i="1" s="1"/>
  <c r="T2378" i="1"/>
  <c r="AF2378" i="1" s="1"/>
  <c r="S2379" i="1"/>
  <c r="O2381" i="1" l="1"/>
  <c r="R2381" i="1" s="1"/>
  <c r="M2384" i="1"/>
  <c r="N2384" i="1" s="1"/>
  <c r="L2385" i="1"/>
  <c r="X2441" i="1"/>
  <c r="A2442" i="1"/>
  <c r="K2441" i="1"/>
  <c r="T2379" i="1"/>
  <c r="AF2379" i="1" s="1"/>
  <c r="S2380" i="1"/>
  <c r="AB2443" i="1"/>
  <c r="I2441" i="1"/>
  <c r="H2441" i="1" s="1"/>
  <c r="Y2440" i="1"/>
  <c r="AJ2441" i="1"/>
  <c r="Z2440" i="1"/>
  <c r="AA2440" i="1" s="1"/>
  <c r="AH2440" i="1" s="1"/>
  <c r="C2441" i="1"/>
  <c r="F2382" i="1"/>
  <c r="J2382" i="1" s="1"/>
  <c r="G2383" i="1"/>
  <c r="AC2383" i="1"/>
  <c r="AE2383" i="1" s="1"/>
  <c r="AB2444" i="1" l="1"/>
  <c r="T2380" i="1"/>
  <c r="AF2380" i="1" s="1"/>
  <c r="S2381" i="1"/>
  <c r="X2442" i="1"/>
  <c r="K2442" i="1"/>
  <c r="A2443" i="1"/>
  <c r="F2383" i="1"/>
  <c r="J2383" i="1" s="1"/>
  <c r="AC2384" i="1"/>
  <c r="AE2384" i="1" s="1"/>
  <c r="G2384" i="1"/>
  <c r="O2382" i="1"/>
  <c r="M2385" i="1"/>
  <c r="N2385" i="1" s="1"/>
  <c r="L2386" i="1"/>
  <c r="Z2441" i="1"/>
  <c r="AA2441" i="1" s="1"/>
  <c r="AH2441" i="1" s="1"/>
  <c r="AJ2442" i="1"/>
  <c r="Y2441" i="1"/>
  <c r="C2442" i="1"/>
  <c r="I2442" i="1"/>
  <c r="H2442" i="1" s="1"/>
  <c r="O2383" i="1" l="1"/>
  <c r="AB2445" i="1"/>
  <c r="G2385" i="1"/>
  <c r="AC2385" i="1"/>
  <c r="AE2385" i="1" s="1"/>
  <c r="F2384" i="1"/>
  <c r="O2384" i="1" s="1"/>
  <c r="I2443" i="1"/>
  <c r="H2443" i="1" s="1"/>
  <c r="Y2442" i="1"/>
  <c r="C2443" i="1"/>
  <c r="Z2442" i="1"/>
  <c r="AA2442" i="1" s="1"/>
  <c r="AH2442" i="1" s="1"/>
  <c r="AJ2443" i="1"/>
  <c r="T2381" i="1"/>
  <c r="AF2381" i="1" s="1"/>
  <c r="S2382" i="1"/>
  <c r="R2382" i="1"/>
  <c r="P2383" i="1"/>
  <c r="M2386" i="1"/>
  <c r="N2386" i="1" s="1"/>
  <c r="L2387" i="1"/>
  <c r="X2443" i="1"/>
  <c r="K2443" i="1"/>
  <c r="A2444" i="1"/>
  <c r="J2384" i="1" l="1"/>
  <c r="G2386" i="1"/>
  <c r="AC2386" i="1"/>
  <c r="AE2386" i="1" s="1"/>
  <c r="AB2446" i="1"/>
  <c r="AJ2444" i="1"/>
  <c r="I2444" i="1"/>
  <c r="H2444" i="1" s="1"/>
  <c r="Z2443" i="1"/>
  <c r="Y2443" i="1"/>
  <c r="C2444" i="1"/>
  <c r="M2387" i="1"/>
  <c r="N2387" i="1" s="1"/>
  <c r="L2388" i="1"/>
  <c r="X2444" i="1"/>
  <c r="A2445" i="1"/>
  <c r="K2444" i="1"/>
  <c r="Q2383" i="1"/>
  <c r="Q2384" i="1" s="1"/>
  <c r="Q2385" i="1" s="1"/>
  <c r="Q2386" i="1" s="1"/>
  <c r="Q2387" i="1" s="1"/>
  <c r="P2384" i="1"/>
  <c r="P2385" i="1" s="1"/>
  <c r="P2386" i="1" s="1"/>
  <c r="P2387" i="1" s="1"/>
  <c r="T2382" i="1"/>
  <c r="S2383" i="1"/>
  <c r="F2385" i="1"/>
  <c r="J2385" i="1" s="1"/>
  <c r="AC2387" i="1" l="1"/>
  <c r="AE2387" i="1" s="1"/>
  <c r="G2387" i="1"/>
  <c r="T2383" i="1"/>
  <c r="AF2383" i="1" s="1"/>
  <c r="S2384" i="1"/>
  <c r="M2388" i="1"/>
  <c r="N2388" i="1" s="1"/>
  <c r="P2388" i="1"/>
  <c r="Q2388" i="1"/>
  <c r="L2389" i="1"/>
  <c r="AB2447" i="1"/>
  <c r="F2386" i="1"/>
  <c r="O2386" i="1" s="1"/>
  <c r="R2386" i="1" s="1"/>
  <c r="Y2444" i="1"/>
  <c r="Z2444" i="1"/>
  <c r="AA2444" i="1" s="1"/>
  <c r="AH2444" i="1" s="1"/>
  <c r="AJ2445" i="1"/>
  <c r="C2445" i="1"/>
  <c r="I2445" i="1"/>
  <c r="H2445" i="1" s="1"/>
  <c r="O2385" i="1"/>
  <c r="R2385" i="1" s="1"/>
  <c r="AF2382" i="1"/>
  <c r="AA2382" i="1"/>
  <c r="A2446" i="1"/>
  <c r="X2445" i="1"/>
  <c r="K2445" i="1"/>
  <c r="R2383" i="1"/>
  <c r="R2384" i="1"/>
  <c r="J2386" i="1" l="1"/>
  <c r="A2447" i="1"/>
  <c r="K2446" i="1"/>
  <c r="X2446" i="1"/>
  <c r="AH2382" i="1"/>
  <c r="AB2448" i="1"/>
  <c r="F2387" i="1"/>
  <c r="J2387" i="1" s="1"/>
  <c r="G2388" i="1"/>
  <c r="AC2388" i="1"/>
  <c r="AE2388" i="1" s="1"/>
  <c r="Y2445" i="1"/>
  <c r="C2446" i="1"/>
  <c r="Z2445" i="1"/>
  <c r="AA2445" i="1" s="1"/>
  <c r="AH2445" i="1" s="1"/>
  <c r="AJ2446" i="1"/>
  <c r="I2446" i="1"/>
  <c r="H2446" i="1" s="1"/>
  <c r="M2389" i="1"/>
  <c r="N2389" i="1" s="1"/>
  <c r="P2389" i="1"/>
  <c r="Q2389" i="1"/>
  <c r="L2390" i="1"/>
  <c r="T2384" i="1"/>
  <c r="AF2384" i="1" s="1"/>
  <c r="S2385" i="1"/>
  <c r="G2389" i="1" l="1"/>
  <c r="AC2389" i="1"/>
  <c r="AE2389" i="1" s="1"/>
  <c r="X2447" i="1"/>
  <c r="K2447" i="1"/>
  <c r="A2448" i="1"/>
  <c r="M2390" i="1"/>
  <c r="N2390" i="1" s="1"/>
  <c r="P2390" i="1"/>
  <c r="Q2390" i="1"/>
  <c r="L2391" i="1"/>
  <c r="F2388" i="1"/>
  <c r="O2388" i="1" s="1"/>
  <c r="R2388" i="1" s="1"/>
  <c r="Z2446" i="1"/>
  <c r="AA2446" i="1" s="1"/>
  <c r="AH2446" i="1" s="1"/>
  <c r="AJ2447" i="1"/>
  <c r="I2447" i="1"/>
  <c r="H2447" i="1" s="1"/>
  <c r="Y2446" i="1"/>
  <c r="C2447" i="1"/>
  <c r="O2387" i="1"/>
  <c r="R2387" i="1" s="1"/>
  <c r="AB2449" i="1"/>
  <c r="T2385" i="1"/>
  <c r="AF2385" i="1" s="1"/>
  <c r="S2386" i="1"/>
  <c r="J2388" i="1" l="1"/>
  <c r="M2391" i="1"/>
  <c r="N2391" i="1" s="1"/>
  <c r="P2391" i="1"/>
  <c r="Q2391" i="1"/>
  <c r="L2392" i="1"/>
  <c r="X2448" i="1"/>
  <c r="A2449" i="1"/>
  <c r="K2448" i="1"/>
  <c r="F2389" i="1"/>
  <c r="J2389" i="1" s="1"/>
  <c r="T2386" i="1"/>
  <c r="S2387" i="1"/>
  <c r="AB2450" i="1"/>
  <c r="AC2390" i="1"/>
  <c r="AE2390" i="1" s="1"/>
  <c r="G2390" i="1"/>
  <c r="Y2447" i="1"/>
  <c r="Z2447" i="1"/>
  <c r="AA2447" i="1" s="1"/>
  <c r="AH2447" i="1" s="1"/>
  <c r="C2448" i="1"/>
  <c r="AJ2448" i="1"/>
  <c r="I2448" i="1"/>
  <c r="H2448" i="1" s="1"/>
  <c r="O2389" i="1" l="1"/>
  <c r="R2389" i="1" s="1"/>
  <c r="AB2451" i="1"/>
  <c r="AF2390" i="1"/>
  <c r="AF2386" i="1"/>
  <c r="F2390" i="1"/>
  <c r="J2390" i="1" s="1"/>
  <c r="X2449" i="1"/>
  <c r="A2450" i="1"/>
  <c r="K2449" i="1"/>
  <c r="G2391" i="1"/>
  <c r="AC2391" i="1"/>
  <c r="AE2391" i="1" s="1"/>
  <c r="Z2448" i="1"/>
  <c r="AA2448" i="1" s="1"/>
  <c r="AH2448" i="1" s="1"/>
  <c r="AJ2449" i="1"/>
  <c r="Y2448" i="1"/>
  <c r="C2449" i="1"/>
  <c r="I2449" i="1"/>
  <c r="H2449" i="1" s="1"/>
  <c r="T2387" i="1"/>
  <c r="AF2387" i="1" s="1"/>
  <c r="S2388" i="1"/>
  <c r="M2392" i="1"/>
  <c r="N2392" i="1" s="1"/>
  <c r="P2392" i="1"/>
  <c r="Q2392" i="1"/>
  <c r="L2393" i="1"/>
  <c r="F2391" i="1" l="1"/>
  <c r="O2391" i="1" s="1"/>
  <c r="R2391" i="1" s="1"/>
  <c r="Z2449" i="1"/>
  <c r="AA2449" i="1" s="1"/>
  <c r="AH2449" i="1" s="1"/>
  <c r="AJ2450" i="1"/>
  <c r="I2450" i="1"/>
  <c r="H2450" i="1" s="1"/>
  <c r="Y2449" i="1"/>
  <c r="C2450" i="1"/>
  <c r="AB2452" i="1"/>
  <c r="M2393" i="1"/>
  <c r="N2393" i="1" s="1"/>
  <c r="P2393" i="1"/>
  <c r="Q2393" i="1"/>
  <c r="L2394" i="1"/>
  <c r="T2388" i="1"/>
  <c r="AF2388" i="1" s="1"/>
  <c r="S2389" i="1"/>
  <c r="O2390" i="1"/>
  <c r="R2390" i="1" s="1"/>
  <c r="G2392" i="1"/>
  <c r="AC2392" i="1"/>
  <c r="AE2392" i="1" s="1"/>
  <c r="X2450" i="1"/>
  <c r="A2451" i="1"/>
  <c r="K2450" i="1"/>
  <c r="J2391" i="1" l="1"/>
  <c r="A2452" i="1"/>
  <c r="X2451" i="1"/>
  <c r="K2451" i="1"/>
  <c r="F2392" i="1"/>
  <c r="J2392" i="1" s="1"/>
  <c r="T2389" i="1"/>
  <c r="AF2389" i="1" s="1"/>
  <c r="S2390" i="1"/>
  <c r="G2393" i="1"/>
  <c r="AC2393" i="1"/>
  <c r="AE2393" i="1" s="1"/>
  <c r="M2394" i="1"/>
  <c r="N2394" i="1" s="1"/>
  <c r="P2394" i="1"/>
  <c r="Q2394" i="1"/>
  <c r="L2395" i="1"/>
  <c r="AB2453" i="1"/>
  <c r="C2451" i="1"/>
  <c r="Z2450" i="1"/>
  <c r="AA2450" i="1" s="1"/>
  <c r="AH2450" i="1" s="1"/>
  <c r="AJ2451" i="1"/>
  <c r="Y2450" i="1"/>
  <c r="I2451" i="1"/>
  <c r="H2451" i="1" s="1"/>
  <c r="O2392" i="1" l="1"/>
  <c r="R2392" i="1" s="1"/>
  <c r="F2393" i="1"/>
  <c r="J2393" i="1" s="1"/>
  <c r="Z2451" i="1"/>
  <c r="AA2451" i="1" s="1"/>
  <c r="AH2451" i="1" s="1"/>
  <c r="C2452" i="1"/>
  <c r="AJ2452" i="1"/>
  <c r="I2452" i="1"/>
  <c r="H2452" i="1" s="1"/>
  <c r="Y2451" i="1"/>
  <c r="AC2394" i="1"/>
  <c r="AE2394" i="1" s="1"/>
  <c r="G2394" i="1"/>
  <c r="AB2454" i="1"/>
  <c r="M2395" i="1"/>
  <c r="N2395" i="1" s="1"/>
  <c r="P2395" i="1"/>
  <c r="Q2395" i="1"/>
  <c r="L2396" i="1"/>
  <c r="T2390" i="1"/>
  <c r="S2391" i="1"/>
  <c r="K2452" i="1"/>
  <c r="X2452" i="1"/>
  <c r="A2453" i="1"/>
  <c r="AC2395" i="1" l="1"/>
  <c r="AE2395" i="1" s="1"/>
  <c r="G2395" i="1"/>
  <c r="M2396" i="1"/>
  <c r="N2396" i="1" s="1"/>
  <c r="P2396" i="1"/>
  <c r="Q2396" i="1"/>
  <c r="L2397" i="1"/>
  <c r="Y2452" i="1"/>
  <c r="C2453" i="1"/>
  <c r="Z2452" i="1"/>
  <c r="AA2452" i="1" s="1"/>
  <c r="AH2452" i="1" s="1"/>
  <c r="AJ2453" i="1"/>
  <c r="I2453" i="1"/>
  <c r="H2453" i="1" s="1"/>
  <c r="AB2455" i="1"/>
  <c r="F2394" i="1"/>
  <c r="O2394" i="1" s="1"/>
  <c r="R2394" i="1" s="1"/>
  <c r="O2393" i="1"/>
  <c r="R2393" i="1" s="1"/>
  <c r="A2454" i="1"/>
  <c r="K2453" i="1"/>
  <c r="X2453" i="1"/>
  <c r="T2391" i="1"/>
  <c r="AF2391" i="1" s="1"/>
  <c r="S2392" i="1"/>
  <c r="J2394" i="1" l="1"/>
  <c r="G2396" i="1"/>
  <c r="AC2396" i="1"/>
  <c r="AE2396" i="1" s="1"/>
  <c r="Y2453" i="1"/>
  <c r="AJ2454" i="1"/>
  <c r="Z2453" i="1"/>
  <c r="AA2453" i="1" s="1"/>
  <c r="AH2453" i="1" s="1"/>
  <c r="I2454" i="1"/>
  <c r="H2454" i="1" s="1"/>
  <c r="C2454" i="1"/>
  <c r="AB2456" i="1"/>
  <c r="M2397" i="1"/>
  <c r="N2397" i="1" s="1"/>
  <c r="P2397" i="1"/>
  <c r="Q2397" i="1"/>
  <c r="L2398" i="1"/>
  <c r="F2395" i="1"/>
  <c r="O2395" i="1" s="1"/>
  <c r="R2395" i="1" s="1"/>
  <c r="T2392" i="1"/>
  <c r="AF2392" i="1" s="1"/>
  <c r="S2393" i="1"/>
  <c r="X2454" i="1"/>
  <c r="K2454" i="1"/>
  <c r="A2455" i="1"/>
  <c r="AC2397" i="1" l="1"/>
  <c r="AE2397" i="1" s="1"/>
  <c r="G2397" i="1"/>
  <c r="X2455" i="1"/>
  <c r="A2456" i="1"/>
  <c r="K2455" i="1"/>
  <c r="M2398" i="1"/>
  <c r="N2398" i="1" s="1"/>
  <c r="P2398" i="1"/>
  <c r="Q2398" i="1"/>
  <c r="L2399" i="1"/>
  <c r="T2393" i="1"/>
  <c r="AF2393" i="1" s="1"/>
  <c r="S2394" i="1"/>
  <c r="J2395" i="1"/>
  <c r="AB2457" i="1"/>
  <c r="AJ2455" i="1"/>
  <c r="Y2454" i="1"/>
  <c r="I2455" i="1"/>
  <c r="H2455" i="1" s="1"/>
  <c r="Z2454" i="1"/>
  <c r="AA2454" i="1" s="1"/>
  <c r="AH2454" i="1" s="1"/>
  <c r="C2455" i="1"/>
  <c r="F2396" i="1"/>
  <c r="J2396" i="1" s="1"/>
  <c r="O2396" i="1" l="1"/>
  <c r="R2396" i="1" s="1"/>
  <c r="Y2455" i="1"/>
  <c r="C2456" i="1"/>
  <c r="I2456" i="1"/>
  <c r="H2456" i="1" s="1"/>
  <c r="Z2455" i="1"/>
  <c r="AA2455" i="1" s="1"/>
  <c r="AH2455" i="1" s="1"/>
  <c r="AJ2456" i="1"/>
  <c r="G2398" i="1"/>
  <c r="AC2398" i="1"/>
  <c r="AE2398" i="1" s="1"/>
  <c r="M2399" i="1"/>
  <c r="N2399" i="1" s="1"/>
  <c r="P2399" i="1"/>
  <c r="Q2399" i="1"/>
  <c r="L2400" i="1"/>
  <c r="F2397" i="1"/>
  <c r="J2397" i="1" s="1"/>
  <c r="AB2458" i="1"/>
  <c r="T2394" i="1"/>
  <c r="AF2394" i="1" s="1"/>
  <c r="S2395" i="1"/>
  <c r="K2456" i="1"/>
  <c r="A2457" i="1"/>
  <c r="X2456" i="1"/>
  <c r="O2397" i="1" l="1"/>
  <c r="R2397" i="1" s="1"/>
  <c r="Y2456" i="1"/>
  <c r="AJ2457" i="1"/>
  <c r="I2457" i="1"/>
  <c r="H2457" i="1" s="1"/>
  <c r="Z2456" i="1"/>
  <c r="AA2456" i="1" s="1"/>
  <c r="AH2456" i="1" s="1"/>
  <c r="C2457" i="1"/>
  <c r="T2395" i="1"/>
  <c r="AF2395" i="1" s="1"/>
  <c r="S2396" i="1"/>
  <c r="G2399" i="1"/>
  <c r="AC2399" i="1"/>
  <c r="AE2399" i="1" s="1"/>
  <c r="AB2459" i="1"/>
  <c r="X2457" i="1"/>
  <c r="A2458" i="1"/>
  <c r="K2457" i="1"/>
  <c r="M2400" i="1"/>
  <c r="N2400" i="1" s="1"/>
  <c r="P2400" i="1"/>
  <c r="Q2400" i="1"/>
  <c r="L2401" i="1"/>
  <c r="F2398" i="1"/>
  <c r="O2398" i="1" s="1"/>
  <c r="R2398" i="1" s="1"/>
  <c r="G2400" i="1" l="1"/>
  <c r="AC2400" i="1"/>
  <c r="AE2400" i="1" s="1"/>
  <c r="AJ2458" i="1"/>
  <c r="Y2457" i="1"/>
  <c r="C2458" i="1"/>
  <c r="I2458" i="1"/>
  <c r="H2458" i="1" s="1"/>
  <c r="Z2457" i="1"/>
  <c r="AA2457" i="1" s="1"/>
  <c r="AH2457" i="1" s="1"/>
  <c r="T2396" i="1"/>
  <c r="AF2396" i="1" s="1"/>
  <c r="S2397" i="1"/>
  <c r="M2401" i="1"/>
  <c r="N2401" i="1" s="1"/>
  <c r="P2401" i="1"/>
  <c r="Q2401" i="1"/>
  <c r="L2402" i="1"/>
  <c r="F2399" i="1"/>
  <c r="J2399" i="1" s="1"/>
  <c r="J2398" i="1"/>
  <c r="AB2460" i="1"/>
  <c r="K2458" i="1"/>
  <c r="X2458" i="1"/>
  <c r="A2459" i="1"/>
  <c r="X2459" i="1" l="1"/>
  <c r="A2460" i="1"/>
  <c r="K2459" i="1"/>
  <c r="O2399" i="1"/>
  <c r="R2399" i="1" s="1"/>
  <c r="Z2458" i="1"/>
  <c r="AA2458" i="1" s="1"/>
  <c r="AH2458" i="1" s="1"/>
  <c r="I2459" i="1"/>
  <c r="H2459" i="1" s="1"/>
  <c r="C2459" i="1"/>
  <c r="Y2458" i="1"/>
  <c r="AJ2459" i="1"/>
  <c r="AB2461" i="1"/>
  <c r="G2401" i="1"/>
  <c r="AC2401" i="1"/>
  <c r="AE2401" i="1" s="1"/>
  <c r="T2397" i="1"/>
  <c r="AF2397" i="1" s="1"/>
  <c r="S2398" i="1"/>
  <c r="M2402" i="1"/>
  <c r="N2402" i="1" s="1"/>
  <c r="P2402" i="1"/>
  <c r="Q2402" i="1"/>
  <c r="L2403" i="1"/>
  <c r="F2400" i="1"/>
  <c r="J2400" i="1" s="1"/>
  <c r="O2400" i="1" l="1"/>
  <c r="R2400" i="1" s="1"/>
  <c r="AJ2460" i="1"/>
  <c r="Z2459" i="1"/>
  <c r="AA2459" i="1" s="1"/>
  <c r="AH2459" i="1" s="1"/>
  <c r="C2460" i="1"/>
  <c r="Y2459" i="1"/>
  <c r="I2460" i="1"/>
  <c r="H2460" i="1" s="1"/>
  <c r="G2402" i="1"/>
  <c r="AC2402" i="1"/>
  <c r="AE2402" i="1" s="1"/>
  <c r="F2401" i="1"/>
  <c r="O2401" i="1" s="1"/>
  <c r="R2401" i="1" s="1"/>
  <c r="AB2462" i="1"/>
  <c r="M2403" i="1"/>
  <c r="N2403" i="1" s="1"/>
  <c r="P2403" i="1"/>
  <c r="Q2403" i="1"/>
  <c r="L2404" i="1"/>
  <c r="T2398" i="1"/>
  <c r="AF2398" i="1" s="1"/>
  <c r="S2399" i="1"/>
  <c r="K2460" i="1"/>
  <c r="X2460" i="1"/>
  <c r="A2461" i="1"/>
  <c r="AC2403" i="1" l="1"/>
  <c r="AE2403" i="1" s="1"/>
  <c r="G2403" i="1"/>
  <c r="X2461" i="1"/>
  <c r="K2461" i="1"/>
  <c r="A2462" i="1"/>
  <c r="I2461" i="1"/>
  <c r="H2461" i="1" s="1"/>
  <c r="Y2460" i="1"/>
  <c r="C2461" i="1"/>
  <c r="Z2460" i="1"/>
  <c r="AA2460" i="1" s="1"/>
  <c r="AH2460" i="1" s="1"/>
  <c r="AJ2461" i="1"/>
  <c r="M2404" i="1"/>
  <c r="N2404" i="1" s="1"/>
  <c r="P2404" i="1"/>
  <c r="Q2404" i="1"/>
  <c r="L2405" i="1"/>
  <c r="AB2463" i="1"/>
  <c r="J2401" i="1"/>
  <c r="F2402" i="1"/>
  <c r="J2402" i="1" s="1"/>
  <c r="T2399" i="1"/>
  <c r="AF2399" i="1" s="1"/>
  <c r="S2400" i="1"/>
  <c r="O2402" i="1" l="1"/>
  <c r="R2402" i="1" s="1"/>
  <c r="AC2404" i="1"/>
  <c r="AE2404" i="1" s="1"/>
  <c r="G2404" i="1"/>
  <c r="I2462" i="1"/>
  <c r="H2462" i="1" s="1"/>
  <c r="Y2461" i="1"/>
  <c r="AJ2462" i="1"/>
  <c r="Z2461" i="1"/>
  <c r="AA2461" i="1" s="1"/>
  <c r="AH2461" i="1" s="1"/>
  <c r="C2462" i="1"/>
  <c r="F2403" i="1"/>
  <c r="O2403" i="1" s="1"/>
  <c r="R2403" i="1" s="1"/>
  <c r="T2400" i="1"/>
  <c r="AF2400" i="1" s="1"/>
  <c r="S2401" i="1"/>
  <c r="M2405" i="1"/>
  <c r="N2405" i="1" s="1"/>
  <c r="P2405" i="1"/>
  <c r="Q2405" i="1"/>
  <c r="L2406" i="1"/>
  <c r="AB2464" i="1"/>
  <c r="X2462" i="1"/>
  <c r="K2462" i="1"/>
  <c r="A2463" i="1"/>
  <c r="AC2405" i="1" l="1"/>
  <c r="AE2405" i="1" s="1"/>
  <c r="G2405" i="1"/>
  <c r="J2403" i="1"/>
  <c r="Y2462" i="1"/>
  <c r="AJ2463" i="1"/>
  <c r="Z2462" i="1"/>
  <c r="AA2462" i="1" s="1"/>
  <c r="AH2462" i="1" s="1"/>
  <c r="C2463" i="1"/>
  <c r="I2463" i="1"/>
  <c r="H2463" i="1" s="1"/>
  <c r="AB2465" i="1"/>
  <c r="K2463" i="1"/>
  <c r="A2464" i="1"/>
  <c r="X2463" i="1"/>
  <c r="M2406" i="1"/>
  <c r="N2406" i="1" s="1"/>
  <c r="P2406" i="1"/>
  <c r="Q2406" i="1"/>
  <c r="L2407" i="1"/>
  <c r="F2404" i="1"/>
  <c r="J2404" i="1" s="1"/>
  <c r="T2401" i="1"/>
  <c r="AF2401" i="1" s="1"/>
  <c r="S2402" i="1"/>
  <c r="T2402" i="1" l="1"/>
  <c r="AF2402" i="1" s="1"/>
  <c r="S2403" i="1"/>
  <c r="O2404" i="1"/>
  <c r="R2404" i="1" s="1"/>
  <c r="X2464" i="1"/>
  <c r="A2465" i="1"/>
  <c r="K2464" i="1"/>
  <c r="F2405" i="1"/>
  <c r="J2405" i="1" s="1"/>
  <c r="AC2406" i="1"/>
  <c r="AE2406" i="1" s="1"/>
  <c r="G2406" i="1"/>
  <c r="M2407" i="1"/>
  <c r="N2407" i="1" s="1"/>
  <c r="P2407" i="1"/>
  <c r="Q2407" i="1"/>
  <c r="L2408" i="1"/>
  <c r="Y2463" i="1"/>
  <c r="C2464" i="1"/>
  <c r="I2464" i="1"/>
  <c r="H2464" i="1" s="1"/>
  <c r="Z2463" i="1"/>
  <c r="AA2463" i="1" s="1"/>
  <c r="AH2463" i="1" s="1"/>
  <c r="AJ2464" i="1"/>
  <c r="AB2466" i="1"/>
  <c r="AB2467" i="1" l="1"/>
  <c r="M2408" i="1"/>
  <c r="N2408" i="1" s="1"/>
  <c r="P2408" i="1"/>
  <c r="Q2408" i="1"/>
  <c r="L2409" i="1"/>
  <c r="O2405" i="1"/>
  <c r="R2405" i="1" s="1"/>
  <c r="K2465" i="1"/>
  <c r="A2466" i="1"/>
  <c r="X2465" i="1"/>
  <c r="T2403" i="1"/>
  <c r="AF2403" i="1" s="1"/>
  <c r="S2404" i="1"/>
  <c r="F2406" i="1"/>
  <c r="O2406" i="1" s="1"/>
  <c r="R2406" i="1" s="1"/>
  <c r="Y2464" i="1"/>
  <c r="Z2464" i="1"/>
  <c r="AA2464" i="1" s="1"/>
  <c r="AH2464" i="1" s="1"/>
  <c r="AJ2465" i="1"/>
  <c r="C2465" i="1"/>
  <c r="I2465" i="1"/>
  <c r="H2465" i="1" s="1"/>
  <c r="AC2407" i="1"/>
  <c r="AE2407" i="1" s="1"/>
  <c r="G2407" i="1"/>
  <c r="J2406" i="1" l="1"/>
  <c r="Z2465" i="1"/>
  <c r="AA2465" i="1" s="1"/>
  <c r="AH2465" i="1" s="1"/>
  <c r="AJ2466" i="1"/>
  <c r="I2466" i="1"/>
  <c r="H2466" i="1" s="1"/>
  <c r="Y2465" i="1"/>
  <c r="C2466" i="1"/>
  <c r="T2404" i="1"/>
  <c r="AF2404" i="1" s="1"/>
  <c r="S2405" i="1"/>
  <c r="X2466" i="1"/>
  <c r="A2467" i="1"/>
  <c r="K2466" i="1"/>
  <c r="M2409" i="1"/>
  <c r="N2409" i="1" s="1"/>
  <c r="P2409" i="1"/>
  <c r="Q2409" i="1"/>
  <c r="L2410" i="1"/>
  <c r="F2407" i="1"/>
  <c r="O2407" i="1" s="1"/>
  <c r="R2407" i="1" s="1"/>
  <c r="AB2468" i="1"/>
  <c r="AC2408" i="1"/>
  <c r="AE2408" i="1" s="1"/>
  <c r="G2408" i="1"/>
  <c r="F2408" i="1" l="1"/>
  <c r="J2408" i="1" s="1"/>
  <c r="J2407" i="1"/>
  <c r="AB2469" i="1"/>
  <c r="X2467" i="1"/>
  <c r="K2467" i="1"/>
  <c r="A2468" i="1"/>
  <c r="AC2409" i="1"/>
  <c r="AE2409" i="1" s="1"/>
  <c r="G2409" i="1"/>
  <c r="Z2466" i="1"/>
  <c r="AA2466" i="1" s="1"/>
  <c r="AH2466" i="1" s="1"/>
  <c r="AJ2467" i="1"/>
  <c r="C2467" i="1"/>
  <c r="Y2466" i="1"/>
  <c r="I2467" i="1"/>
  <c r="H2467" i="1" s="1"/>
  <c r="M2410" i="1"/>
  <c r="N2410" i="1" s="1"/>
  <c r="P2410" i="1"/>
  <c r="Q2410" i="1"/>
  <c r="L2411" i="1"/>
  <c r="T2405" i="1"/>
  <c r="AF2405" i="1" s="1"/>
  <c r="S2406" i="1"/>
  <c r="O2408" i="1" l="1"/>
  <c r="R2408" i="1" s="1"/>
  <c r="T2406" i="1"/>
  <c r="AF2406" i="1" s="1"/>
  <c r="S2407" i="1"/>
  <c r="F2409" i="1"/>
  <c r="O2409" i="1" s="1"/>
  <c r="R2409" i="1" s="1"/>
  <c r="Y2467" i="1"/>
  <c r="AJ2468" i="1"/>
  <c r="I2468" i="1"/>
  <c r="H2468" i="1" s="1"/>
  <c r="Z2467" i="1"/>
  <c r="AA2467" i="1" s="1"/>
  <c r="AH2467" i="1" s="1"/>
  <c r="C2468" i="1"/>
  <c r="AB2470" i="1"/>
  <c r="AC2410" i="1"/>
  <c r="AE2410" i="1" s="1"/>
  <c r="G2410" i="1"/>
  <c r="M2411" i="1"/>
  <c r="N2411" i="1" s="1"/>
  <c r="P2411" i="1"/>
  <c r="Q2411" i="1"/>
  <c r="L2412" i="1"/>
  <c r="X2468" i="1"/>
  <c r="K2468" i="1"/>
  <c r="A2469" i="1"/>
  <c r="J2409" i="1" l="1"/>
  <c r="Y2468" i="1"/>
  <c r="I2469" i="1"/>
  <c r="H2469" i="1" s="1"/>
  <c r="AJ2469" i="1"/>
  <c r="Z2468" i="1"/>
  <c r="AA2468" i="1" s="1"/>
  <c r="AH2468" i="1" s="1"/>
  <c r="C2469" i="1"/>
  <c r="AB2471" i="1"/>
  <c r="M2412" i="1"/>
  <c r="N2412" i="1" s="1"/>
  <c r="P2412" i="1"/>
  <c r="Q2412" i="1"/>
  <c r="L2413" i="1"/>
  <c r="AC2411" i="1"/>
  <c r="AE2411" i="1" s="1"/>
  <c r="G2411" i="1"/>
  <c r="F2410" i="1"/>
  <c r="O2410" i="1" s="1"/>
  <c r="R2410" i="1" s="1"/>
  <c r="T2407" i="1"/>
  <c r="AF2407" i="1" s="1"/>
  <c r="S2408" i="1"/>
  <c r="X2469" i="1"/>
  <c r="K2469" i="1"/>
  <c r="A2470" i="1"/>
  <c r="J2410" i="1" l="1"/>
  <c r="AC2412" i="1"/>
  <c r="AE2412" i="1" s="1"/>
  <c r="G2412" i="1"/>
  <c r="AB2472" i="1"/>
  <c r="M2413" i="1"/>
  <c r="N2413" i="1" s="1"/>
  <c r="P2413" i="1"/>
  <c r="Q2413" i="1"/>
  <c r="L2414" i="1"/>
  <c r="F2411" i="1"/>
  <c r="J2411" i="1" s="1"/>
  <c r="T2408" i="1"/>
  <c r="AF2408" i="1" s="1"/>
  <c r="S2409" i="1"/>
  <c r="A2471" i="1"/>
  <c r="K2470" i="1"/>
  <c r="X2470" i="1"/>
  <c r="Y2469" i="1"/>
  <c r="C2470" i="1"/>
  <c r="Z2469" i="1"/>
  <c r="AA2469" i="1" s="1"/>
  <c r="AH2469" i="1" s="1"/>
  <c r="AJ2470" i="1"/>
  <c r="I2470" i="1"/>
  <c r="H2470" i="1" s="1"/>
  <c r="Y2470" i="1" l="1"/>
  <c r="AJ2471" i="1"/>
  <c r="Z2470" i="1"/>
  <c r="AA2470" i="1" s="1"/>
  <c r="AH2470" i="1" s="1"/>
  <c r="C2471" i="1"/>
  <c r="I2471" i="1"/>
  <c r="H2471" i="1" s="1"/>
  <c r="T2409" i="1"/>
  <c r="AF2409" i="1" s="1"/>
  <c r="S2410" i="1"/>
  <c r="M2414" i="1"/>
  <c r="N2414" i="1" s="1"/>
  <c r="P2414" i="1"/>
  <c r="Q2414" i="1"/>
  <c r="L2415" i="1"/>
  <c r="O2411" i="1"/>
  <c r="R2411" i="1" s="1"/>
  <c r="AB2473" i="1"/>
  <c r="F2412" i="1"/>
  <c r="J2412" i="1" s="1"/>
  <c r="K2471" i="1"/>
  <c r="A2472" i="1"/>
  <c r="X2471" i="1"/>
  <c r="AC2413" i="1"/>
  <c r="AE2413" i="1" s="1"/>
  <c r="G2413" i="1"/>
  <c r="O2412" i="1" l="1"/>
  <c r="R2412" i="1" s="1"/>
  <c r="AC2414" i="1"/>
  <c r="AE2414" i="1" s="1"/>
  <c r="G2414" i="1"/>
  <c r="T2410" i="1"/>
  <c r="AF2410" i="1" s="1"/>
  <c r="S2411" i="1"/>
  <c r="F2413" i="1"/>
  <c r="J2413" i="1" s="1"/>
  <c r="AB2474" i="1"/>
  <c r="M2415" i="1"/>
  <c r="N2415" i="1" s="1"/>
  <c r="L2416" i="1"/>
  <c r="K2472" i="1"/>
  <c r="X2472" i="1"/>
  <c r="A2473" i="1"/>
  <c r="Z2471" i="1"/>
  <c r="AA2471" i="1" s="1"/>
  <c r="AH2471" i="1" s="1"/>
  <c r="AJ2472" i="1"/>
  <c r="I2472" i="1"/>
  <c r="H2472" i="1" s="1"/>
  <c r="C2472" i="1"/>
  <c r="Y2471" i="1"/>
  <c r="O2413" i="1" l="1"/>
  <c r="R2413" i="1" s="1"/>
  <c r="F2414" i="1"/>
  <c r="O2414" i="1" s="1"/>
  <c r="AC2415" i="1"/>
  <c r="AE2415" i="1" s="1"/>
  <c r="G2415" i="1"/>
  <c r="K2473" i="1"/>
  <c r="X2473" i="1"/>
  <c r="A2474" i="1"/>
  <c r="M2416" i="1"/>
  <c r="N2416" i="1" s="1"/>
  <c r="L2417" i="1"/>
  <c r="AB2475" i="1"/>
  <c r="T2411" i="1"/>
  <c r="AF2411" i="1" s="1"/>
  <c r="S2412" i="1"/>
  <c r="AJ2473" i="1"/>
  <c r="Z2472" i="1"/>
  <c r="AA2472" i="1" s="1"/>
  <c r="AH2472" i="1" s="1"/>
  <c r="C2473" i="1"/>
  <c r="I2473" i="1"/>
  <c r="H2473" i="1" s="1"/>
  <c r="Y2472" i="1"/>
  <c r="J2414" i="1" l="1"/>
  <c r="R2414" i="1"/>
  <c r="P2415" i="1"/>
  <c r="C2474" i="1"/>
  <c r="I2474" i="1"/>
  <c r="H2474" i="1" s="1"/>
  <c r="Y2473" i="1"/>
  <c r="AJ2474" i="1"/>
  <c r="Z2473" i="1"/>
  <c r="AA2473" i="1" s="1"/>
  <c r="AH2473" i="1" s="1"/>
  <c r="AC2416" i="1"/>
  <c r="AE2416" i="1" s="1"/>
  <c r="G2416" i="1"/>
  <c r="AB2476" i="1"/>
  <c r="T2412" i="1"/>
  <c r="AF2412" i="1" s="1"/>
  <c r="S2413" i="1"/>
  <c r="M2417" i="1"/>
  <c r="N2417" i="1" s="1"/>
  <c r="L2418" i="1"/>
  <c r="K2474" i="1"/>
  <c r="A2475" i="1"/>
  <c r="X2474" i="1"/>
  <c r="F2415" i="1"/>
  <c r="O2415" i="1" s="1"/>
  <c r="J2415" i="1" l="1"/>
  <c r="T2413" i="1"/>
  <c r="AF2413" i="1" s="1"/>
  <c r="S2414" i="1"/>
  <c r="Y2474" i="1"/>
  <c r="Z2474" i="1"/>
  <c r="AJ2475" i="1"/>
  <c r="I2475" i="1"/>
  <c r="H2475" i="1" s="1"/>
  <c r="C2475" i="1"/>
  <c r="AB2477" i="1"/>
  <c r="Q2415" i="1"/>
  <c r="Q2416" i="1" s="1"/>
  <c r="Q2417" i="1" s="1"/>
  <c r="Q2418" i="1" s="1"/>
  <c r="P2416" i="1"/>
  <c r="P2417" i="1" s="1"/>
  <c r="P2418" i="1" s="1"/>
  <c r="M2418" i="1"/>
  <c r="N2418" i="1" s="1"/>
  <c r="L2419" i="1"/>
  <c r="X2475" i="1"/>
  <c r="K2475" i="1"/>
  <c r="A2476" i="1"/>
  <c r="AC2417" i="1"/>
  <c r="AE2417" i="1" s="1"/>
  <c r="G2417" i="1"/>
  <c r="F2416" i="1"/>
  <c r="J2416" i="1" s="1"/>
  <c r="O2416" i="1" l="1"/>
  <c r="R2416" i="1" s="1"/>
  <c r="F2417" i="1"/>
  <c r="O2417" i="1" s="1"/>
  <c r="R2417" i="1" s="1"/>
  <c r="Y2475" i="1"/>
  <c r="AJ2476" i="1"/>
  <c r="Z2475" i="1"/>
  <c r="AA2475" i="1" s="1"/>
  <c r="AH2475" i="1" s="1"/>
  <c r="C2476" i="1"/>
  <c r="I2476" i="1"/>
  <c r="H2476" i="1" s="1"/>
  <c r="G2418" i="1"/>
  <c r="AC2418" i="1"/>
  <c r="AE2418" i="1" s="1"/>
  <c r="AB2478" i="1"/>
  <c r="A2477" i="1"/>
  <c r="K2476" i="1"/>
  <c r="X2476" i="1"/>
  <c r="M2419" i="1"/>
  <c r="N2419" i="1" s="1"/>
  <c r="P2419" i="1"/>
  <c r="Q2419" i="1"/>
  <c r="L2420" i="1"/>
  <c r="T2414" i="1"/>
  <c r="S2415" i="1"/>
  <c r="R2415" i="1"/>
  <c r="J2417" i="1" l="1"/>
  <c r="AF2414" i="1"/>
  <c r="AA2414" i="1"/>
  <c r="F2418" i="1"/>
  <c r="O2418" i="1" s="1"/>
  <c r="R2418" i="1" s="1"/>
  <c r="T2415" i="1"/>
  <c r="AF2415" i="1" s="1"/>
  <c r="S2416" i="1"/>
  <c r="AC2419" i="1"/>
  <c r="AE2419" i="1" s="1"/>
  <c r="G2419" i="1"/>
  <c r="X2477" i="1"/>
  <c r="K2477" i="1"/>
  <c r="A2478" i="1"/>
  <c r="AB2479" i="1"/>
  <c r="M2420" i="1"/>
  <c r="N2420" i="1" s="1"/>
  <c r="P2420" i="1"/>
  <c r="Q2420" i="1"/>
  <c r="L2421" i="1"/>
  <c r="Z2476" i="1"/>
  <c r="AA2476" i="1" s="1"/>
  <c r="AH2476" i="1" s="1"/>
  <c r="C2477" i="1"/>
  <c r="I2477" i="1"/>
  <c r="H2477" i="1" s="1"/>
  <c r="Y2476" i="1"/>
  <c r="AJ2477" i="1"/>
  <c r="AH2414" i="1" l="1"/>
  <c r="J2418" i="1"/>
  <c r="K2478" i="1"/>
  <c r="X2478" i="1"/>
  <c r="A2479" i="1"/>
  <c r="F2419" i="1"/>
  <c r="J2419" i="1" s="1"/>
  <c r="G2420" i="1"/>
  <c r="AC2420" i="1"/>
  <c r="AE2420" i="1" s="1"/>
  <c r="M2421" i="1"/>
  <c r="N2421" i="1" s="1"/>
  <c r="P2421" i="1"/>
  <c r="Q2421" i="1"/>
  <c r="L2422" i="1"/>
  <c r="AB2480" i="1"/>
  <c r="T2416" i="1"/>
  <c r="AF2416" i="1" s="1"/>
  <c r="S2417" i="1"/>
  <c r="C2478" i="1"/>
  <c r="Y2477" i="1"/>
  <c r="AJ2478" i="1"/>
  <c r="Z2477" i="1"/>
  <c r="AA2477" i="1" s="1"/>
  <c r="AH2477" i="1" s="1"/>
  <c r="I2478" i="1"/>
  <c r="H2478" i="1" s="1"/>
  <c r="F2420" i="1" l="1"/>
  <c r="J2420" i="1" s="1"/>
  <c r="AB2481" i="1"/>
  <c r="G2421" i="1"/>
  <c r="AC2421" i="1"/>
  <c r="AE2421" i="1" s="1"/>
  <c r="O2419" i="1"/>
  <c r="R2419" i="1" s="1"/>
  <c r="X2479" i="1"/>
  <c r="A2480" i="1"/>
  <c r="K2479" i="1"/>
  <c r="T2417" i="1"/>
  <c r="AF2417" i="1" s="1"/>
  <c r="S2418" i="1"/>
  <c r="M2422" i="1"/>
  <c r="N2422" i="1" s="1"/>
  <c r="P2422" i="1"/>
  <c r="Q2422" i="1"/>
  <c r="L2423" i="1"/>
  <c r="Z2478" i="1"/>
  <c r="AA2478" i="1" s="1"/>
  <c r="AH2478" i="1" s="1"/>
  <c r="I2479" i="1"/>
  <c r="H2479" i="1" s="1"/>
  <c r="AJ2479" i="1"/>
  <c r="Y2478" i="1"/>
  <c r="C2479" i="1"/>
  <c r="M2423" i="1" l="1"/>
  <c r="N2423" i="1" s="1"/>
  <c r="P2423" i="1"/>
  <c r="Q2423" i="1"/>
  <c r="L2424" i="1"/>
  <c r="T2418" i="1"/>
  <c r="AF2418" i="1" s="1"/>
  <c r="S2419" i="1"/>
  <c r="I2480" i="1"/>
  <c r="H2480" i="1" s="1"/>
  <c r="Y2479" i="1"/>
  <c r="Z2479" i="1"/>
  <c r="AA2479" i="1" s="1"/>
  <c r="AH2479" i="1" s="1"/>
  <c r="C2480" i="1"/>
  <c r="AJ2480" i="1"/>
  <c r="F2421" i="1"/>
  <c r="J2421" i="1" s="1"/>
  <c r="AB2482" i="1"/>
  <c r="O2420" i="1"/>
  <c r="R2420" i="1" s="1"/>
  <c r="G2422" i="1"/>
  <c r="AC2422" i="1"/>
  <c r="AE2422" i="1" s="1"/>
  <c r="X2480" i="1"/>
  <c r="A2481" i="1"/>
  <c r="K2480" i="1"/>
  <c r="O2421" i="1" l="1"/>
  <c r="R2421" i="1" s="1"/>
  <c r="AC2423" i="1"/>
  <c r="AE2423" i="1" s="1"/>
  <c r="G2423" i="1"/>
  <c r="M2424" i="1"/>
  <c r="N2424" i="1" s="1"/>
  <c r="P2424" i="1"/>
  <c r="Q2424" i="1"/>
  <c r="L2425" i="1"/>
  <c r="AB2483" i="1"/>
  <c r="Z2480" i="1"/>
  <c r="AA2480" i="1" s="1"/>
  <c r="AH2480" i="1" s="1"/>
  <c r="C2481" i="1"/>
  <c r="Y2480" i="1"/>
  <c r="I2481" i="1"/>
  <c r="H2481" i="1" s="1"/>
  <c r="AJ2481" i="1"/>
  <c r="X2481" i="1"/>
  <c r="A2482" i="1"/>
  <c r="K2481" i="1"/>
  <c r="F2422" i="1"/>
  <c r="J2422" i="1" s="1"/>
  <c r="T2419" i="1"/>
  <c r="AF2419" i="1" s="1"/>
  <c r="S2420" i="1"/>
  <c r="O2422" i="1" l="1"/>
  <c r="R2422" i="1" s="1"/>
  <c r="G2424" i="1"/>
  <c r="AC2424" i="1"/>
  <c r="AE2424" i="1" s="1"/>
  <c r="M2425" i="1"/>
  <c r="N2425" i="1" s="1"/>
  <c r="P2425" i="1"/>
  <c r="Q2425" i="1"/>
  <c r="L2426" i="1"/>
  <c r="F2423" i="1"/>
  <c r="J2423" i="1" s="1"/>
  <c r="X2482" i="1"/>
  <c r="A2483" i="1"/>
  <c r="K2482" i="1"/>
  <c r="T2420" i="1"/>
  <c r="AF2420" i="1" s="1"/>
  <c r="S2421" i="1"/>
  <c r="Z2481" i="1"/>
  <c r="AA2481" i="1" s="1"/>
  <c r="AH2481" i="1" s="1"/>
  <c r="I2482" i="1"/>
  <c r="H2482" i="1" s="1"/>
  <c r="AJ2482" i="1"/>
  <c r="Y2481" i="1"/>
  <c r="C2482" i="1"/>
  <c r="AB2484" i="1"/>
  <c r="G2425" i="1" l="1"/>
  <c r="AC2425" i="1"/>
  <c r="AE2425" i="1" s="1"/>
  <c r="AB2485" i="1"/>
  <c r="M2426" i="1"/>
  <c r="N2426" i="1" s="1"/>
  <c r="P2426" i="1"/>
  <c r="Q2426" i="1"/>
  <c r="L2427" i="1"/>
  <c r="Z2482" i="1"/>
  <c r="AA2482" i="1" s="1"/>
  <c r="AH2482" i="1" s="1"/>
  <c r="AJ2483" i="1"/>
  <c r="I2483" i="1"/>
  <c r="H2483" i="1" s="1"/>
  <c r="Y2482" i="1"/>
  <c r="C2483" i="1"/>
  <c r="O2423" i="1"/>
  <c r="R2423" i="1" s="1"/>
  <c r="T2421" i="1"/>
  <c r="AF2421" i="1" s="1"/>
  <c r="S2422" i="1"/>
  <c r="X2483" i="1"/>
  <c r="K2483" i="1"/>
  <c r="A2484" i="1"/>
  <c r="F2424" i="1"/>
  <c r="O2424" i="1" s="1"/>
  <c r="R2424" i="1" s="1"/>
  <c r="J2424" i="1" l="1"/>
  <c r="AC2426" i="1"/>
  <c r="AE2426" i="1" s="1"/>
  <c r="G2426" i="1"/>
  <c r="M2427" i="1"/>
  <c r="N2427" i="1" s="1"/>
  <c r="P2427" i="1"/>
  <c r="Q2427" i="1"/>
  <c r="L2428" i="1"/>
  <c r="AB2486" i="1"/>
  <c r="Y2483" i="1"/>
  <c r="I2484" i="1"/>
  <c r="H2484" i="1" s="1"/>
  <c r="AJ2484" i="1"/>
  <c r="Z2483" i="1"/>
  <c r="AA2483" i="1" s="1"/>
  <c r="AH2483" i="1" s="1"/>
  <c r="C2484" i="1"/>
  <c r="K2484" i="1"/>
  <c r="A2485" i="1"/>
  <c r="X2484" i="1"/>
  <c r="T2422" i="1"/>
  <c r="AF2422" i="1" s="1"/>
  <c r="S2423" i="1"/>
  <c r="F2425" i="1"/>
  <c r="O2425" i="1" s="1"/>
  <c r="R2425" i="1" s="1"/>
  <c r="J2425" i="1" l="1"/>
  <c r="K2485" i="1"/>
  <c r="A2486" i="1"/>
  <c r="X2485" i="1"/>
  <c r="AB2487" i="1"/>
  <c r="G2427" i="1"/>
  <c r="AC2427" i="1"/>
  <c r="AE2427" i="1" s="1"/>
  <c r="Y2484" i="1"/>
  <c r="I2485" i="1"/>
  <c r="H2485" i="1" s="1"/>
  <c r="Z2484" i="1"/>
  <c r="AA2484" i="1" s="1"/>
  <c r="AH2484" i="1" s="1"/>
  <c r="C2485" i="1"/>
  <c r="AJ2485" i="1"/>
  <c r="M2428" i="1"/>
  <c r="N2428" i="1" s="1"/>
  <c r="P2428" i="1"/>
  <c r="Q2428" i="1"/>
  <c r="L2429" i="1"/>
  <c r="F2426" i="1"/>
  <c r="J2426" i="1" s="1"/>
  <c r="T2423" i="1"/>
  <c r="AF2423" i="1" s="1"/>
  <c r="S2424" i="1"/>
  <c r="O2426" i="1" l="1"/>
  <c r="R2426" i="1" s="1"/>
  <c r="AC2428" i="1"/>
  <c r="AE2428" i="1" s="1"/>
  <c r="G2428" i="1"/>
  <c r="AB2488" i="1"/>
  <c r="T2424" i="1"/>
  <c r="AF2424" i="1" s="1"/>
  <c r="S2425" i="1"/>
  <c r="M2429" i="1"/>
  <c r="N2429" i="1" s="1"/>
  <c r="P2429" i="1"/>
  <c r="Q2429" i="1"/>
  <c r="L2430" i="1"/>
  <c r="F2427" i="1"/>
  <c r="J2427" i="1" s="1"/>
  <c r="Z2485" i="1"/>
  <c r="AA2485" i="1" s="1"/>
  <c r="AH2485" i="1" s="1"/>
  <c r="C2486" i="1"/>
  <c r="Y2485" i="1"/>
  <c r="AJ2486" i="1"/>
  <c r="I2486" i="1"/>
  <c r="H2486" i="1" s="1"/>
  <c r="X2486" i="1"/>
  <c r="A2487" i="1"/>
  <c r="K2486" i="1"/>
  <c r="O2427" i="1" l="1"/>
  <c r="R2427" i="1" s="1"/>
  <c r="G2429" i="1"/>
  <c r="AC2429" i="1"/>
  <c r="AE2429" i="1" s="1"/>
  <c r="AB2489" i="1"/>
  <c r="F2428" i="1"/>
  <c r="O2428" i="1" s="1"/>
  <c r="R2428" i="1" s="1"/>
  <c r="Y2486" i="1"/>
  <c r="I2487" i="1"/>
  <c r="H2487" i="1" s="1"/>
  <c r="AJ2487" i="1"/>
  <c r="Z2486" i="1"/>
  <c r="AA2486" i="1" s="1"/>
  <c r="AH2486" i="1" s="1"/>
  <c r="C2487" i="1"/>
  <c r="M2430" i="1"/>
  <c r="N2430" i="1" s="1"/>
  <c r="P2430" i="1"/>
  <c r="Q2430" i="1"/>
  <c r="L2431" i="1"/>
  <c r="T2425" i="1"/>
  <c r="AF2425" i="1" s="1"/>
  <c r="S2426" i="1"/>
  <c r="A2488" i="1"/>
  <c r="K2487" i="1"/>
  <c r="X2487" i="1"/>
  <c r="J2428" i="1" l="1"/>
  <c r="T2426" i="1"/>
  <c r="AF2426" i="1" s="1"/>
  <c r="S2427" i="1"/>
  <c r="AC2430" i="1"/>
  <c r="AE2430" i="1" s="1"/>
  <c r="G2430" i="1"/>
  <c r="F2429" i="1"/>
  <c r="J2429" i="1" s="1"/>
  <c r="Z2487" i="1"/>
  <c r="AA2487" i="1" s="1"/>
  <c r="AH2487" i="1" s="1"/>
  <c r="AJ2488" i="1"/>
  <c r="Y2487" i="1"/>
  <c r="C2488" i="1"/>
  <c r="I2488" i="1"/>
  <c r="H2488" i="1" s="1"/>
  <c r="M2431" i="1"/>
  <c r="N2431" i="1" s="1"/>
  <c r="P2431" i="1"/>
  <c r="Q2431" i="1"/>
  <c r="L2432" i="1"/>
  <c r="X2488" i="1"/>
  <c r="A2489" i="1"/>
  <c r="K2488" i="1"/>
  <c r="AB2490" i="1"/>
  <c r="O2429" i="1" l="1"/>
  <c r="R2429" i="1" s="1"/>
  <c r="AB2491" i="1"/>
  <c r="F2430" i="1"/>
  <c r="J2430" i="1" s="1"/>
  <c r="G2431" i="1"/>
  <c r="AC2431" i="1"/>
  <c r="AE2431" i="1" s="1"/>
  <c r="Y2488" i="1"/>
  <c r="I2489" i="1"/>
  <c r="H2489" i="1" s="1"/>
  <c r="C2489" i="1"/>
  <c r="Z2488" i="1"/>
  <c r="AA2488" i="1" s="1"/>
  <c r="AH2488" i="1" s="1"/>
  <c r="AJ2489" i="1"/>
  <c r="K2489" i="1"/>
  <c r="A2490" i="1"/>
  <c r="X2489" i="1"/>
  <c r="M2432" i="1"/>
  <c r="N2432" i="1" s="1"/>
  <c r="P2432" i="1"/>
  <c r="Q2432" i="1"/>
  <c r="L2433" i="1"/>
  <c r="T2427" i="1"/>
  <c r="AF2427" i="1" s="1"/>
  <c r="S2428" i="1"/>
  <c r="T2428" i="1" l="1"/>
  <c r="AF2428" i="1" s="1"/>
  <c r="S2429" i="1"/>
  <c r="Y2489" i="1"/>
  <c r="C2490" i="1"/>
  <c r="I2490" i="1"/>
  <c r="H2490" i="1" s="1"/>
  <c r="Z2489" i="1"/>
  <c r="AA2489" i="1" s="1"/>
  <c r="AH2489" i="1" s="1"/>
  <c r="AJ2490" i="1"/>
  <c r="F2431" i="1"/>
  <c r="O2431" i="1" s="1"/>
  <c r="R2431" i="1" s="1"/>
  <c r="AB2492" i="1"/>
  <c r="G2432" i="1"/>
  <c r="AC2432" i="1"/>
  <c r="AE2432" i="1" s="1"/>
  <c r="X2490" i="1"/>
  <c r="A2491" i="1"/>
  <c r="K2490" i="1"/>
  <c r="O2430" i="1"/>
  <c r="R2430" i="1" s="1"/>
  <c r="M2433" i="1"/>
  <c r="N2433" i="1" s="1"/>
  <c r="P2433" i="1"/>
  <c r="Q2433" i="1"/>
  <c r="L2434" i="1"/>
  <c r="J2431" i="1" l="1"/>
  <c r="T2429" i="1"/>
  <c r="AF2429" i="1" s="1"/>
  <c r="S2430" i="1"/>
  <c r="Y2490" i="1"/>
  <c r="C2491" i="1"/>
  <c r="Z2490" i="1"/>
  <c r="AA2490" i="1" s="1"/>
  <c r="AH2490" i="1" s="1"/>
  <c r="AJ2491" i="1"/>
  <c r="I2491" i="1"/>
  <c r="H2491" i="1" s="1"/>
  <c r="M2434" i="1"/>
  <c r="N2434" i="1" s="1"/>
  <c r="P2434" i="1"/>
  <c r="Q2434" i="1"/>
  <c r="L2435" i="1"/>
  <c r="F2432" i="1"/>
  <c r="O2432" i="1" s="1"/>
  <c r="R2432" i="1" s="1"/>
  <c r="AB2493" i="1"/>
  <c r="AC2433" i="1"/>
  <c r="AE2433" i="1" s="1"/>
  <c r="G2433" i="1"/>
  <c r="X2491" i="1"/>
  <c r="K2491" i="1"/>
  <c r="A2492" i="1"/>
  <c r="J2432" i="1" l="1"/>
  <c r="T2430" i="1"/>
  <c r="AF2430" i="1" s="1"/>
  <c r="S2431" i="1"/>
  <c r="G2434" i="1"/>
  <c r="AC2434" i="1"/>
  <c r="AE2434" i="1" s="1"/>
  <c r="X2492" i="1"/>
  <c r="K2492" i="1"/>
  <c r="A2493" i="1"/>
  <c r="Y2491" i="1"/>
  <c r="I2492" i="1"/>
  <c r="H2492" i="1" s="1"/>
  <c r="Z2491" i="1"/>
  <c r="AA2491" i="1" s="1"/>
  <c r="AH2491" i="1" s="1"/>
  <c r="AJ2492" i="1"/>
  <c r="C2492" i="1"/>
  <c r="F2433" i="1"/>
  <c r="J2433" i="1" s="1"/>
  <c r="AB2494" i="1"/>
  <c r="M2435" i="1"/>
  <c r="N2435" i="1" s="1"/>
  <c r="P2435" i="1"/>
  <c r="Q2435" i="1"/>
  <c r="L2436" i="1"/>
  <c r="O2433" i="1" l="1"/>
  <c r="R2433" i="1" s="1"/>
  <c r="F2434" i="1"/>
  <c r="J2434" i="1" s="1"/>
  <c r="C2493" i="1"/>
  <c r="Z2492" i="1"/>
  <c r="AA2492" i="1" s="1"/>
  <c r="AH2492" i="1" s="1"/>
  <c r="AJ2493" i="1"/>
  <c r="I2493" i="1"/>
  <c r="H2493" i="1" s="1"/>
  <c r="Y2492" i="1"/>
  <c r="T2431" i="1"/>
  <c r="AF2431" i="1" s="1"/>
  <c r="S2432" i="1"/>
  <c r="AB2495" i="1"/>
  <c r="A2494" i="1"/>
  <c r="X2493" i="1"/>
  <c r="K2493" i="1"/>
  <c r="G2435" i="1"/>
  <c r="AC2435" i="1"/>
  <c r="AE2435" i="1" s="1"/>
  <c r="M2436" i="1"/>
  <c r="N2436" i="1" s="1"/>
  <c r="P2436" i="1"/>
  <c r="Q2436" i="1"/>
  <c r="L2437" i="1"/>
  <c r="O2434" i="1" l="1"/>
  <c r="R2434" i="1" s="1"/>
  <c r="F2435" i="1"/>
  <c r="O2435" i="1" s="1"/>
  <c r="R2435" i="1" s="1"/>
  <c r="AB2496" i="1"/>
  <c r="M2437" i="1"/>
  <c r="N2437" i="1" s="1"/>
  <c r="P2437" i="1"/>
  <c r="Q2437" i="1"/>
  <c r="L2438" i="1"/>
  <c r="Z2493" i="1"/>
  <c r="AA2493" i="1" s="1"/>
  <c r="AH2493" i="1" s="1"/>
  <c r="C2494" i="1"/>
  <c r="Y2493" i="1"/>
  <c r="AJ2494" i="1"/>
  <c r="I2494" i="1"/>
  <c r="H2494" i="1" s="1"/>
  <c r="AC2436" i="1"/>
  <c r="AE2436" i="1" s="1"/>
  <c r="G2436" i="1"/>
  <c r="X2494" i="1"/>
  <c r="A2495" i="1"/>
  <c r="K2494" i="1"/>
  <c r="T2432" i="1"/>
  <c r="AF2432" i="1" s="1"/>
  <c r="S2433" i="1"/>
  <c r="J2435" i="1" l="1"/>
  <c r="F2436" i="1"/>
  <c r="J2436" i="1" s="1"/>
  <c r="AC2437" i="1"/>
  <c r="AE2437" i="1" s="1"/>
  <c r="G2437" i="1"/>
  <c r="T2433" i="1"/>
  <c r="AF2433" i="1" s="1"/>
  <c r="S2434" i="1"/>
  <c r="X2495" i="1"/>
  <c r="K2495" i="1"/>
  <c r="A2496" i="1"/>
  <c r="M2438" i="1"/>
  <c r="N2438" i="1" s="1"/>
  <c r="P2438" i="1"/>
  <c r="Q2438" i="1"/>
  <c r="L2439" i="1"/>
  <c r="Y2494" i="1"/>
  <c r="AJ2495" i="1"/>
  <c r="Z2494" i="1"/>
  <c r="AA2494" i="1" s="1"/>
  <c r="AH2494" i="1" s="1"/>
  <c r="I2495" i="1"/>
  <c r="H2495" i="1" s="1"/>
  <c r="C2495" i="1"/>
  <c r="AB2497" i="1"/>
  <c r="O2436" i="1" l="1"/>
  <c r="R2436" i="1" s="1"/>
  <c r="G2438" i="1"/>
  <c r="AC2438" i="1"/>
  <c r="AE2438" i="1" s="1"/>
  <c r="A2497" i="1"/>
  <c r="K2496" i="1"/>
  <c r="X2496" i="1"/>
  <c r="T2434" i="1"/>
  <c r="AF2434" i="1" s="1"/>
  <c r="S2435" i="1"/>
  <c r="Y2495" i="1"/>
  <c r="I2496" i="1"/>
  <c r="H2496" i="1" s="1"/>
  <c r="C2496" i="1"/>
  <c r="Z2495" i="1"/>
  <c r="AA2495" i="1" s="1"/>
  <c r="AH2495" i="1" s="1"/>
  <c r="AJ2496" i="1"/>
  <c r="M2439" i="1"/>
  <c r="N2439" i="1" s="1"/>
  <c r="P2439" i="1"/>
  <c r="Q2439" i="1"/>
  <c r="L2440" i="1"/>
  <c r="AB2498" i="1"/>
  <c r="F2437" i="1"/>
  <c r="J2437" i="1" s="1"/>
  <c r="O2437" i="1" l="1"/>
  <c r="R2437" i="1" s="1"/>
  <c r="G2439" i="1"/>
  <c r="AC2439" i="1"/>
  <c r="AE2439" i="1" s="1"/>
  <c r="X2497" i="1"/>
  <c r="K2497" i="1"/>
  <c r="A2498" i="1"/>
  <c r="T2435" i="1"/>
  <c r="AF2435" i="1" s="1"/>
  <c r="S2436" i="1"/>
  <c r="Z2496" i="1"/>
  <c r="AA2496" i="1" s="1"/>
  <c r="AH2496" i="1" s="1"/>
  <c r="AJ2497" i="1"/>
  <c r="C2497" i="1"/>
  <c r="Y2496" i="1"/>
  <c r="I2497" i="1"/>
  <c r="H2497" i="1" s="1"/>
  <c r="M2440" i="1"/>
  <c r="N2440" i="1" s="1"/>
  <c r="P2440" i="1"/>
  <c r="Q2440" i="1"/>
  <c r="L2441" i="1"/>
  <c r="AB2499" i="1"/>
  <c r="F2438" i="1"/>
  <c r="O2438" i="1" s="1"/>
  <c r="R2438" i="1" s="1"/>
  <c r="G2440" i="1" l="1"/>
  <c r="AC2440" i="1"/>
  <c r="AE2440" i="1" s="1"/>
  <c r="X2498" i="1"/>
  <c r="K2498" i="1"/>
  <c r="A2499" i="1"/>
  <c r="AB2500" i="1"/>
  <c r="Z2497" i="1"/>
  <c r="AA2497" i="1" s="1"/>
  <c r="AH2497" i="1" s="1"/>
  <c r="C2498" i="1"/>
  <c r="Y2497" i="1"/>
  <c r="AJ2498" i="1"/>
  <c r="I2498" i="1"/>
  <c r="H2498" i="1" s="1"/>
  <c r="J2438" i="1"/>
  <c r="M2441" i="1"/>
  <c r="N2441" i="1" s="1"/>
  <c r="P2441" i="1"/>
  <c r="Q2441" i="1"/>
  <c r="L2442" i="1"/>
  <c r="F2439" i="1"/>
  <c r="O2439" i="1" s="1"/>
  <c r="R2439" i="1" s="1"/>
  <c r="T2436" i="1"/>
  <c r="AF2436" i="1" s="1"/>
  <c r="S2437" i="1"/>
  <c r="J2439" i="1" l="1"/>
  <c r="M2442" i="1"/>
  <c r="N2442" i="1" s="1"/>
  <c r="P2442" i="1"/>
  <c r="Q2442" i="1"/>
  <c r="L2443" i="1"/>
  <c r="X2499" i="1"/>
  <c r="K2499" i="1"/>
  <c r="A2500" i="1"/>
  <c r="T2437" i="1"/>
  <c r="AF2437" i="1" s="1"/>
  <c r="S2438" i="1"/>
  <c r="AB2501" i="1"/>
  <c r="Y2498" i="1"/>
  <c r="I2499" i="1"/>
  <c r="H2499" i="1" s="1"/>
  <c r="Z2498" i="1"/>
  <c r="AA2498" i="1" s="1"/>
  <c r="AH2498" i="1" s="1"/>
  <c r="AJ2499" i="1"/>
  <c r="C2499" i="1"/>
  <c r="AC2441" i="1"/>
  <c r="AE2441" i="1" s="1"/>
  <c r="G2441" i="1"/>
  <c r="F2440" i="1"/>
  <c r="O2440" i="1" s="1"/>
  <c r="R2440" i="1" s="1"/>
  <c r="J2440" i="1" l="1"/>
  <c r="AB2502" i="1"/>
  <c r="A2501" i="1"/>
  <c r="K2500" i="1"/>
  <c r="X2500" i="1"/>
  <c r="F2441" i="1"/>
  <c r="J2441" i="1" s="1"/>
  <c r="T2438" i="1"/>
  <c r="AF2438" i="1" s="1"/>
  <c r="S2439" i="1"/>
  <c r="G2442" i="1"/>
  <c r="AC2442" i="1"/>
  <c r="AE2442" i="1" s="1"/>
  <c r="Y2499" i="1"/>
  <c r="Z2499" i="1"/>
  <c r="AA2499" i="1" s="1"/>
  <c r="AH2499" i="1" s="1"/>
  <c r="C2500" i="1"/>
  <c r="I2500" i="1"/>
  <c r="H2500" i="1" s="1"/>
  <c r="AJ2500" i="1"/>
  <c r="M2443" i="1"/>
  <c r="N2443" i="1" s="1"/>
  <c r="P2443" i="1"/>
  <c r="Q2443" i="1"/>
  <c r="L2444" i="1"/>
  <c r="O2441" i="1" l="1"/>
  <c r="R2441" i="1" s="1"/>
  <c r="M2444" i="1"/>
  <c r="N2444" i="1" s="1"/>
  <c r="L2445" i="1"/>
  <c r="F2442" i="1"/>
  <c r="O2442" i="1" s="1"/>
  <c r="R2442" i="1" s="1"/>
  <c r="X2501" i="1"/>
  <c r="K2501" i="1"/>
  <c r="A2502" i="1"/>
  <c r="T2439" i="1"/>
  <c r="AF2439" i="1" s="1"/>
  <c r="S2440" i="1"/>
  <c r="Z2500" i="1"/>
  <c r="AA2500" i="1" s="1"/>
  <c r="AH2500" i="1" s="1"/>
  <c r="AJ2501" i="1"/>
  <c r="Y2500" i="1"/>
  <c r="I2501" i="1"/>
  <c r="H2501" i="1" s="1"/>
  <c r="C2501" i="1"/>
  <c r="AC2443" i="1"/>
  <c r="AE2443" i="1" s="1"/>
  <c r="G2443" i="1"/>
  <c r="AB2503" i="1"/>
  <c r="J2442" i="1" l="1"/>
  <c r="C2502" i="1"/>
  <c r="Y2501" i="1"/>
  <c r="AJ2502" i="1"/>
  <c r="Z2501" i="1"/>
  <c r="AA2501" i="1" s="1"/>
  <c r="AH2501" i="1" s="1"/>
  <c r="I2502" i="1"/>
  <c r="H2502" i="1" s="1"/>
  <c r="AB2504" i="1"/>
  <c r="K2502" i="1"/>
  <c r="X2502" i="1"/>
  <c r="A2503" i="1"/>
  <c r="G2444" i="1"/>
  <c r="AC2444" i="1"/>
  <c r="AE2444" i="1" s="1"/>
  <c r="F2443" i="1"/>
  <c r="O2443" i="1" s="1"/>
  <c r="T2440" i="1"/>
  <c r="AF2440" i="1" s="1"/>
  <c r="S2441" i="1"/>
  <c r="M2445" i="1"/>
  <c r="N2445" i="1" s="1"/>
  <c r="L2446" i="1"/>
  <c r="J2443" i="1" l="1"/>
  <c r="AC2445" i="1"/>
  <c r="AE2445" i="1" s="1"/>
  <c r="G2445" i="1"/>
  <c r="R2443" i="1"/>
  <c r="P2444" i="1"/>
  <c r="Z2502" i="1"/>
  <c r="AA2502" i="1" s="1"/>
  <c r="AH2502" i="1" s="1"/>
  <c r="C2503" i="1"/>
  <c r="AJ2503" i="1"/>
  <c r="Y2502" i="1"/>
  <c r="I2503" i="1"/>
  <c r="H2503" i="1" s="1"/>
  <c r="AB2505" i="1"/>
  <c r="M2446" i="1"/>
  <c r="N2446" i="1" s="1"/>
  <c r="L2447" i="1"/>
  <c r="T2441" i="1"/>
  <c r="AF2441" i="1" s="1"/>
  <c r="S2442" i="1"/>
  <c r="A2504" i="1"/>
  <c r="X2503" i="1"/>
  <c r="K2503" i="1"/>
  <c r="F2444" i="1"/>
  <c r="O2444" i="1" s="1"/>
  <c r="J2444" i="1" l="1"/>
  <c r="A2505" i="1"/>
  <c r="K2504" i="1"/>
  <c r="X2504" i="1"/>
  <c r="AB2506" i="1"/>
  <c r="Q2444" i="1"/>
  <c r="Q2445" i="1" s="1"/>
  <c r="Q2446" i="1" s="1"/>
  <c r="Q2447" i="1" s="1"/>
  <c r="P2445" i="1"/>
  <c r="P2446" i="1" s="1"/>
  <c r="P2447" i="1" s="1"/>
  <c r="T2442" i="1"/>
  <c r="AF2442" i="1" s="1"/>
  <c r="S2443" i="1"/>
  <c r="AC2446" i="1"/>
  <c r="AE2446" i="1" s="1"/>
  <c r="G2446" i="1"/>
  <c r="F2445" i="1"/>
  <c r="O2445" i="1" s="1"/>
  <c r="Y2503" i="1"/>
  <c r="AJ2504" i="1"/>
  <c r="Z2503" i="1"/>
  <c r="AA2503" i="1" s="1"/>
  <c r="AH2503" i="1" s="1"/>
  <c r="C2504" i="1"/>
  <c r="I2504" i="1"/>
  <c r="H2504" i="1" s="1"/>
  <c r="M2447" i="1"/>
  <c r="N2447" i="1" s="1"/>
  <c r="L2448" i="1"/>
  <c r="R2445" i="1" l="1"/>
  <c r="M2448" i="1"/>
  <c r="N2448" i="1" s="1"/>
  <c r="P2448" i="1"/>
  <c r="Q2448" i="1"/>
  <c r="L2449" i="1"/>
  <c r="F2446" i="1"/>
  <c r="J2446" i="1" s="1"/>
  <c r="J2445" i="1"/>
  <c r="AB2507" i="1"/>
  <c r="X2505" i="1"/>
  <c r="K2505" i="1"/>
  <c r="A2506" i="1"/>
  <c r="AC2447" i="1"/>
  <c r="AE2447" i="1" s="1"/>
  <c r="G2447" i="1"/>
  <c r="T2443" i="1"/>
  <c r="S2444" i="1"/>
  <c r="Z2504" i="1"/>
  <c r="AA2504" i="1" s="1"/>
  <c r="AH2504" i="1" s="1"/>
  <c r="AJ2505" i="1"/>
  <c r="Y2504" i="1"/>
  <c r="I2505" i="1"/>
  <c r="H2505" i="1" s="1"/>
  <c r="C2505" i="1"/>
  <c r="R2444" i="1"/>
  <c r="AF2443" i="1" l="1"/>
  <c r="AA2443" i="1"/>
  <c r="AB2508" i="1"/>
  <c r="M2449" i="1"/>
  <c r="N2449" i="1" s="1"/>
  <c r="P2449" i="1"/>
  <c r="Q2449" i="1"/>
  <c r="L2450" i="1"/>
  <c r="F2447" i="1"/>
  <c r="J2447" i="1" s="1"/>
  <c r="Z2505" i="1"/>
  <c r="C2506" i="1"/>
  <c r="I2506" i="1"/>
  <c r="H2506" i="1" s="1"/>
  <c r="AJ2506" i="1"/>
  <c r="Y2505" i="1"/>
  <c r="O2446" i="1"/>
  <c r="R2446" i="1" s="1"/>
  <c r="T2444" i="1"/>
  <c r="AF2444" i="1" s="1"/>
  <c r="S2445" i="1"/>
  <c r="K2506" i="1"/>
  <c r="A2507" i="1"/>
  <c r="X2506" i="1"/>
  <c r="AC2448" i="1"/>
  <c r="AE2448" i="1" s="1"/>
  <c r="G2448" i="1"/>
  <c r="AH2443" i="1" l="1"/>
  <c r="O2447" i="1"/>
  <c r="R2447" i="1" s="1"/>
  <c r="Z2506" i="1"/>
  <c r="AA2506" i="1" s="1"/>
  <c r="AH2506" i="1" s="1"/>
  <c r="AJ2507" i="1"/>
  <c r="I2507" i="1"/>
  <c r="H2507" i="1" s="1"/>
  <c r="Y2506" i="1"/>
  <c r="C2507" i="1"/>
  <c r="M2450" i="1"/>
  <c r="N2450" i="1" s="1"/>
  <c r="P2450" i="1"/>
  <c r="Q2450" i="1"/>
  <c r="L2451" i="1"/>
  <c r="G2449" i="1"/>
  <c r="AC2449" i="1"/>
  <c r="AE2449" i="1" s="1"/>
  <c r="X2507" i="1"/>
  <c r="K2507" i="1"/>
  <c r="A2508" i="1"/>
  <c r="T2445" i="1"/>
  <c r="AF2445" i="1" s="1"/>
  <c r="S2446" i="1"/>
  <c r="F2448" i="1"/>
  <c r="J2448" i="1" s="1"/>
  <c r="AB2509" i="1"/>
  <c r="O2448" i="1" l="1"/>
  <c r="R2448" i="1" s="1"/>
  <c r="F2449" i="1"/>
  <c r="J2449" i="1" s="1"/>
  <c r="AB2510" i="1"/>
  <c r="AC2450" i="1"/>
  <c r="AE2450" i="1" s="1"/>
  <c r="G2450" i="1"/>
  <c r="T2446" i="1"/>
  <c r="AF2446" i="1" s="1"/>
  <c r="S2447" i="1"/>
  <c r="K2508" i="1"/>
  <c r="A2509" i="1"/>
  <c r="X2508" i="1"/>
  <c r="I2508" i="1"/>
  <c r="H2508" i="1" s="1"/>
  <c r="Y2507" i="1"/>
  <c r="Z2507" i="1"/>
  <c r="AA2507" i="1" s="1"/>
  <c r="AH2507" i="1" s="1"/>
  <c r="C2508" i="1"/>
  <c r="AJ2508" i="1"/>
  <c r="M2451" i="1"/>
  <c r="N2451" i="1" s="1"/>
  <c r="P2451" i="1"/>
  <c r="Q2451" i="1"/>
  <c r="L2452" i="1"/>
  <c r="O2449" i="1" l="1"/>
  <c r="R2449" i="1" s="1"/>
  <c r="M2452" i="1"/>
  <c r="N2452" i="1" s="1"/>
  <c r="P2452" i="1"/>
  <c r="Q2452" i="1"/>
  <c r="L2453" i="1"/>
  <c r="Y2508" i="1"/>
  <c r="Z2508" i="1"/>
  <c r="AA2508" i="1" s="1"/>
  <c r="AH2508" i="1" s="1"/>
  <c r="C2509" i="1"/>
  <c r="AJ2509" i="1"/>
  <c r="I2509" i="1"/>
  <c r="H2509" i="1" s="1"/>
  <c r="T2447" i="1"/>
  <c r="AF2447" i="1" s="1"/>
  <c r="S2448" i="1"/>
  <c r="AC2451" i="1"/>
  <c r="AE2451" i="1" s="1"/>
  <c r="G2451" i="1"/>
  <c r="K2509" i="1"/>
  <c r="X2509" i="1"/>
  <c r="A2510" i="1"/>
  <c r="F2450" i="1"/>
  <c r="J2450" i="1" s="1"/>
  <c r="AB2511" i="1"/>
  <c r="AC2452" i="1" l="1"/>
  <c r="AE2452" i="1" s="1"/>
  <c r="G2452" i="1"/>
  <c r="Y2509" i="1"/>
  <c r="C2510" i="1"/>
  <c r="Z2509" i="1"/>
  <c r="AA2509" i="1" s="1"/>
  <c r="AH2509" i="1" s="1"/>
  <c r="AJ2510" i="1"/>
  <c r="I2510" i="1"/>
  <c r="H2510" i="1" s="1"/>
  <c r="AB2512" i="1"/>
  <c r="O2450" i="1"/>
  <c r="R2450" i="1" s="1"/>
  <c r="F2451" i="1"/>
  <c r="O2451" i="1" s="1"/>
  <c r="R2451" i="1" s="1"/>
  <c r="M2453" i="1"/>
  <c r="N2453" i="1" s="1"/>
  <c r="P2453" i="1"/>
  <c r="Q2453" i="1"/>
  <c r="L2454" i="1"/>
  <c r="K2510" i="1"/>
  <c r="X2510" i="1"/>
  <c r="A2511" i="1"/>
  <c r="T2448" i="1"/>
  <c r="AF2448" i="1" s="1"/>
  <c r="S2449" i="1"/>
  <c r="J2451" i="1" l="1"/>
  <c r="AC2453" i="1"/>
  <c r="AE2453" i="1" s="1"/>
  <c r="G2453" i="1"/>
  <c r="A2512" i="1"/>
  <c r="X2511" i="1"/>
  <c r="K2511" i="1"/>
  <c r="AJ2511" i="1"/>
  <c r="Y2510" i="1"/>
  <c r="C2511" i="1"/>
  <c r="Z2510" i="1"/>
  <c r="AA2510" i="1" s="1"/>
  <c r="AH2510" i="1" s="1"/>
  <c r="I2511" i="1"/>
  <c r="H2511" i="1" s="1"/>
  <c r="M2454" i="1"/>
  <c r="N2454" i="1" s="1"/>
  <c r="P2454" i="1"/>
  <c r="Q2454" i="1"/>
  <c r="L2455" i="1"/>
  <c r="AB2513" i="1"/>
  <c r="T2449" i="1"/>
  <c r="AF2449" i="1" s="1"/>
  <c r="S2450" i="1"/>
  <c r="F2452" i="1"/>
  <c r="O2452" i="1" s="1"/>
  <c r="R2452" i="1" s="1"/>
  <c r="J2452" i="1" l="1"/>
  <c r="AB2514" i="1"/>
  <c r="X2512" i="1"/>
  <c r="A2513" i="1"/>
  <c r="K2512" i="1"/>
  <c r="M2455" i="1"/>
  <c r="N2455" i="1" s="1"/>
  <c r="P2455" i="1"/>
  <c r="Q2455" i="1"/>
  <c r="L2456" i="1"/>
  <c r="F2453" i="1"/>
  <c r="J2453" i="1" s="1"/>
  <c r="T2450" i="1"/>
  <c r="AF2450" i="1" s="1"/>
  <c r="S2451" i="1"/>
  <c r="AC2454" i="1"/>
  <c r="AE2454" i="1" s="1"/>
  <c r="G2454" i="1"/>
  <c r="Z2511" i="1"/>
  <c r="AA2511" i="1" s="1"/>
  <c r="AH2511" i="1" s="1"/>
  <c r="AJ2512" i="1"/>
  <c r="I2512" i="1"/>
  <c r="H2512" i="1" s="1"/>
  <c r="Y2511" i="1"/>
  <c r="C2512" i="1"/>
  <c r="O2453" i="1" l="1"/>
  <c r="R2453" i="1" s="1"/>
  <c r="F2454" i="1"/>
  <c r="O2454" i="1" s="1"/>
  <c r="R2454" i="1" s="1"/>
  <c r="M2456" i="1"/>
  <c r="N2456" i="1" s="1"/>
  <c r="P2456" i="1"/>
  <c r="Q2456" i="1"/>
  <c r="L2457" i="1"/>
  <c r="T2451" i="1"/>
  <c r="AF2451" i="1" s="1"/>
  <c r="S2452" i="1"/>
  <c r="AB2515" i="1"/>
  <c r="X2513" i="1"/>
  <c r="A2514" i="1"/>
  <c r="K2513" i="1"/>
  <c r="AC2455" i="1"/>
  <c r="AE2455" i="1" s="1"/>
  <c r="G2455" i="1"/>
  <c r="Y2512" i="1"/>
  <c r="AJ2513" i="1"/>
  <c r="Z2512" i="1"/>
  <c r="AA2512" i="1" s="1"/>
  <c r="AH2512" i="1" s="1"/>
  <c r="I2513" i="1"/>
  <c r="H2513" i="1" s="1"/>
  <c r="C2513" i="1"/>
  <c r="AB2516" i="1" l="1"/>
  <c r="AC2456" i="1"/>
  <c r="AE2456" i="1" s="1"/>
  <c r="G2456" i="1"/>
  <c r="J2454" i="1"/>
  <c r="F2455" i="1"/>
  <c r="J2455" i="1" s="1"/>
  <c r="K2514" i="1"/>
  <c r="X2514" i="1"/>
  <c r="A2515" i="1"/>
  <c r="C2514" i="1"/>
  <c r="Z2513" i="1"/>
  <c r="AA2513" i="1" s="1"/>
  <c r="AH2513" i="1" s="1"/>
  <c r="AJ2514" i="1"/>
  <c r="I2514" i="1"/>
  <c r="H2514" i="1" s="1"/>
  <c r="Y2513" i="1"/>
  <c r="T2452" i="1"/>
  <c r="AF2452" i="1" s="1"/>
  <c r="S2453" i="1"/>
  <c r="M2457" i="1"/>
  <c r="N2457" i="1" s="1"/>
  <c r="P2457" i="1"/>
  <c r="Q2457" i="1"/>
  <c r="L2458" i="1"/>
  <c r="O2455" i="1" l="1"/>
  <c r="R2455" i="1" s="1"/>
  <c r="M2458" i="1"/>
  <c r="N2458" i="1" s="1"/>
  <c r="P2458" i="1"/>
  <c r="Q2458" i="1"/>
  <c r="L2459" i="1"/>
  <c r="K2515" i="1"/>
  <c r="A2516" i="1"/>
  <c r="X2515" i="1"/>
  <c r="F2456" i="1"/>
  <c r="J2456" i="1" s="1"/>
  <c r="Y2514" i="1"/>
  <c r="C2515" i="1"/>
  <c r="Z2514" i="1"/>
  <c r="AA2514" i="1" s="1"/>
  <c r="AH2514" i="1" s="1"/>
  <c r="AJ2515" i="1"/>
  <c r="I2515" i="1"/>
  <c r="H2515" i="1" s="1"/>
  <c r="T2453" i="1"/>
  <c r="AF2453" i="1" s="1"/>
  <c r="S2454" i="1"/>
  <c r="AB2517" i="1"/>
  <c r="AC2457" i="1"/>
  <c r="AE2457" i="1" s="1"/>
  <c r="G2457" i="1"/>
  <c r="O2456" i="1" l="1"/>
  <c r="R2456" i="1" s="1"/>
  <c r="F2457" i="1"/>
  <c r="O2457" i="1" s="1"/>
  <c r="R2457" i="1" s="1"/>
  <c r="T2454" i="1"/>
  <c r="AF2454" i="1" s="1"/>
  <c r="S2455" i="1"/>
  <c r="X2516" i="1"/>
  <c r="A2517" i="1"/>
  <c r="K2516" i="1"/>
  <c r="AC2458" i="1"/>
  <c r="AE2458" i="1" s="1"/>
  <c r="G2458" i="1"/>
  <c r="AB2518" i="1"/>
  <c r="Z2515" i="1"/>
  <c r="AA2515" i="1" s="1"/>
  <c r="AH2515" i="1" s="1"/>
  <c r="C2516" i="1"/>
  <c r="Y2515" i="1"/>
  <c r="AJ2516" i="1"/>
  <c r="I2516" i="1"/>
  <c r="H2516" i="1" s="1"/>
  <c r="M2459" i="1"/>
  <c r="N2459" i="1" s="1"/>
  <c r="P2459" i="1"/>
  <c r="Q2459" i="1"/>
  <c r="L2460" i="1"/>
  <c r="J2457" i="1" l="1"/>
  <c r="M2460" i="1"/>
  <c r="N2460" i="1" s="1"/>
  <c r="P2460" i="1"/>
  <c r="Q2460" i="1"/>
  <c r="L2461" i="1"/>
  <c r="F2458" i="1"/>
  <c r="O2458" i="1" s="1"/>
  <c r="R2458" i="1" s="1"/>
  <c r="Y2516" i="1"/>
  <c r="AJ2517" i="1"/>
  <c r="Z2516" i="1"/>
  <c r="AA2516" i="1" s="1"/>
  <c r="AH2516" i="1" s="1"/>
  <c r="C2517" i="1"/>
  <c r="I2517" i="1"/>
  <c r="H2517" i="1" s="1"/>
  <c r="K2517" i="1"/>
  <c r="A2518" i="1"/>
  <c r="X2517" i="1"/>
  <c r="AC2459" i="1"/>
  <c r="AE2459" i="1" s="1"/>
  <c r="G2459" i="1"/>
  <c r="AB2519" i="1"/>
  <c r="T2455" i="1"/>
  <c r="AF2455" i="1" s="1"/>
  <c r="S2456" i="1"/>
  <c r="J2458" i="1" l="1"/>
  <c r="AB2520" i="1"/>
  <c r="X2518" i="1"/>
  <c r="A2519" i="1"/>
  <c r="K2518" i="1"/>
  <c r="M2461" i="1"/>
  <c r="N2461" i="1" s="1"/>
  <c r="P2461" i="1"/>
  <c r="Q2461" i="1"/>
  <c r="L2462" i="1"/>
  <c r="F2459" i="1"/>
  <c r="J2459" i="1" s="1"/>
  <c r="T2456" i="1"/>
  <c r="AF2456" i="1" s="1"/>
  <c r="S2457" i="1"/>
  <c r="Z2517" i="1"/>
  <c r="AA2517" i="1" s="1"/>
  <c r="AH2517" i="1" s="1"/>
  <c r="AJ2518" i="1"/>
  <c r="I2518" i="1"/>
  <c r="H2518" i="1" s="1"/>
  <c r="Y2517" i="1"/>
  <c r="C2518" i="1"/>
  <c r="AC2460" i="1"/>
  <c r="AE2460" i="1" s="1"/>
  <c r="G2460" i="1"/>
  <c r="O2459" i="1" l="1"/>
  <c r="R2459" i="1" s="1"/>
  <c r="T2457" i="1"/>
  <c r="AF2457" i="1" s="1"/>
  <c r="S2458" i="1"/>
  <c r="Z2518" i="1"/>
  <c r="AA2518" i="1" s="1"/>
  <c r="AH2518" i="1" s="1"/>
  <c r="C2519" i="1"/>
  <c r="I2519" i="1"/>
  <c r="H2519" i="1" s="1"/>
  <c r="Y2518" i="1"/>
  <c r="AJ2519" i="1"/>
  <c r="AC2461" i="1"/>
  <c r="AE2461" i="1" s="1"/>
  <c r="G2461" i="1"/>
  <c r="AB2521" i="1"/>
  <c r="X2519" i="1"/>
  <c r="A2520" i="1"/>
  <c r="K2519" i="1"/>
  <c r="F2460" i="1"/>
  <c r="J2460" i="1" s="1"/>
  <c r="M2462" i="1"/>
  <c r="N2462" i="1" s="1"/>
  <c r="P2462" i="1"/>
  <c r="Q2462" i="1"/>
  <c r="L2463" i="1"/>
  <c r="O2460" i="1" l="1"/>
  <c r="R2460" i="1" s="1"/>
  <c r="A2521" i="1"/>
  <c r="K2520" i="1"/>
  <c r="X2520" i="1"/>
  <c r="AB2522" i="1"/>
  <c r="F2461" i="1"/>
  <c r="O2461" i="1" s="1"/>
  <c r="R2461" i="1" s="1"/>
  <c r="T2458" i="1"/>
  <c r="AF2458" i="1" s="1"/>
  <c r="S2459" i="1"/>
  <c r="AC2462" i="1"/>
  <c r="AE2462" i="1" s="1"/>
  <c r="G2462" i="1"/>
  <c r="Y2519" i="1"/>
  <c r="C2520" i="1"/>
  <c r="Z2519" i="1"/>
  <c r="AA2519" i="1" s="1"/>
  <c r="AH2519" i="1" s="1"/>
  <c r="AJ2520" i="1"/>
  <c r="I2520" i="1"/>
  <c r="H2520" i="1" s="1"/>
  <c r="M2463" i="1"/>
  <c r="N2463" i="1" s="1"/>
  <c r="P2463" i="1"/>
  <c r="Q2463" i="1"/>
  <c r="L2464" i="1"/>
  <c r="J2461" i="1" l="1"/>
  <c r="AC2463" i="1"/>
  <c r="AE2463" i="1" s="1"/>
  <c r="G2463" i="1"/>
  <c r="F2462" i="1"/>
  <c r="O2462" i="1" s="1"/>
  <c r="R2462" i="1" s="1"/>
  <c r="Y2520" i="1"/>
  <c r="AJ2521" i="1"/>
  <c r="Z2520" i="1"/>
  <c r="AA2520" i="1" s="1"/>
  <c r="AH2520" i="1" s="1"/>
  <c r="C2521" i="1"/>
  <c r="I2521" i="1"/>
  <c r="H2521" i="1" s="1"/>
  <c r="M2464" i="1"/>
  <c r="N2464" i="1" s="1"/>
  <c r="P2464" i="1"/>
  <c r="Q2464" i="1"/>
  <c r="L2465" i="1"/>
  <c r="AB2523" i="1"/>
  <c r="T2459" i="1"/>
  <c r="AF2459" i="1" s="1"/>
  <c r="S2460" i="1"/>
  <c r="A2522" i="1"/>
  <c r="K2521" i="1"/>
  <c r="X2521" i="1"/>
  <c r="J2462" i="1" l="1"/>
  <c r="AB2524" i="1"/>
  <c r="T2460" i="1"/>
  <c r="AF2460" i="1" s="1"/>
  <c r="S2461" i="1"/>
  <c r="M2465" i="1"/>
  <c r="N2465" i="1" s="1"/>
  <c r="P2465" i="1"/>
  <c r="Q2465" i="1"/>
  <c r="L2466" i="1"/>
  <c r="AC2464" i="1"/>
  <c r="AE2464" i="1" s="1"/>
  <c r="G2464" i="1"/>
  <c r="Z2521" i="1"/>
  <c r="AA2521" i="1" s="1"/>
  <c r="AH2521" i="1" s="1"/>
  <c r="AJ2522" i="1"/>
  <c r="I2522" i="1"/>
  <c r="H2522" i="1" s="1"/>
  <c r="Y2521" i="1"/>
  <c r="C2522" i="1"/>
  <c r="F2463" i="1"/>
  <c r="J2463" i="1" s="1"/>
  <c r="X2522" i="1"/>
  <c r="A2523" i="1"/>
  <c r="K2522" i="1"/>
  <c r="Y2522" i="1" l="1"/>
  <c r="C2523" i="1"/>
  <c r="I2523" i="1"/>
  <c r="H2523" i="1" s="1"/>
  <c r="Z2522" i="1"/>
  <c r="AA2522" i="1" s="1"/>
  <c r="AH2522" i="1" s="1"/>
  <c r="AJ2523" i="1"/>
  <c r="T2461" i="1"/>
  <c r="AF2461" i="1" s="1"/>
  <c r="S2462" i="1"/>
  <c r="O2463" i="1"/>
  <c r="R2463" i="1" s="1"/>
  <c r="M2466" i="1"/>
  <c r="N2466" i="1" s="1"/>
  <c r="P2466" i="1"/>
  <c r="Q2466" i="1"/>
  <c r="L2467" i="1"/>
  <c r="A2524" i="1"/>
  <c r="K2523" i="1"/>
  <c r="X2523" i="1"/>
  <c r="F2464" i="1"/>
  <c r="O2464" i="1" s="1"/>
  <c r="R2464" i="1" s="1"/>
  <c r="AB2525" i="1"/>
  <c r="AC2465" i="1"/>
  <c r="AE2465" i="1" s="1"/>
  <c r="G2465" i="1"/>
  <c r="J2464" i="1" l="1"/>
  <c r="AB2526" i="1"/>
  <c r="AC2466" i="1"/>
  <c r="AE2466" i="1" s="1"/>
  <c r="G2466" i="1"/>
  <c r="K2524" i="1"/>
  <c r="A2525" i="1"/>
  <c r="X2524" i="1"/>
  <c r="Y2523" i="1"/>
  <c r="AJ2524" i="1"/>
  <c r="Z2523" i="1"/>
  <c r="AA2523" i="1" s="1"/>
  <c r="AH2523" i="1" s="1"/>
  <c r="C2524" i="1"/>
  <c r="I2524" i="1"/>
  <c r="H2524" i="1" s="1"/>
  <c r="M2467" i="1"/>
  <c r="N2467" i="1" s="1"/>
  <c r="P2467" i="1"/>
  <c r="Q2467" i="1"/>
  <c r="L2468" i="1"/>
  <c r="F2465" i="1"/>
  <c r="J2465" i="1" s="1"/>
  <c r="T2462" i="1"/>
  <c r="AF2462" i="1" s="1"/>
  <c r="S2463" i="1"/>
  <c r="O2465" i="1" l="1"/>
  <c r="R2465" i="1" s="1"/>
  <c r="Y2524" i="1"/>
  <c r="AJ2525" i="1"/>
  <c r="I2525" i="1"/>
  <c r="H2525" i="1" s="1"/>
  <c r="Z2524" i="1"/>
  <c r="AA2524" i="1" s="1"/>
  <c r="AH2524" i="1" s="1"/>
  <c r="C2525" i="1"/>
  <c r="F2466" i="1"/>
  <c r="O2466" i="1" s="1"/>
  <c r="R2466" i="1" s="1"/>
  <c r="T2463" i="1"/>
  <c r="AF2463" i="1" s="1"/>
  <c r="S2464" i="1"/>
  <c r="M2468" i="1"/>
  <c r="N2468" i="1" s="1"/>
  <c r="P2468" i="1"/>
  <c r="Q2468" i="1"/>
  <c r="L2469" i="1"/>
  <c r="X2525" i="1"/>
  <c r="K2525" i="1"/>
  <c r="A2526" i="1"/>
  <c r="AB2527" i="1"/>
  <c r="AC2467" i="1"/>
  <c r="AE2467" i="1" s="1"/>
  <c r="G2467" i="1"/>
  <c r="J2466" i="1" l="1"/>
  <c r="F2467" i="1"/>
  <c r="J2467" i="1" s="1"/>
  <c r="X2526" i="1"/>
  <c r="A2527" i="1"/>
  <c r="K2526" i="1"/>
  <c r="M2469" i="1"/>
  <c r="N2469" i="1" s="1"/>
  <c r="P2469" i="1"/>
  <c r="Q2469" i="1"/>
  <c r="L2470" i="1"/>
  <c r="T2464" i="1"/>
  <c r="AF2464" i="1" s="1"/>
  <c r="S2465" i="1"/>
  <c r="AB2528" i="1"/>
  <c r="Y2525" i="1"/>
  <c r="C2526" i="1"/>
  <c r="I2526" i="1"/>
  <c r="H2526" i="1" s="1"/>
  <c r="Z2525" i="1"/>
  <c r="AA2525" i="1" s="1"/>
  <c r="AH2525" i="1" s="1"/>
  <c r="AJ2526" i="1"/>
  <c r="AC2468" i="1"/>
  <c r="AE2468" i="1" s="1"/>
  <c r="G2468" i="1"/>
  <c r="O2467" i="1" l="1"/>
  <c r="R2467" i="1" s="1"/>
  <c r="AC2469" i="1"/>
  <c r="AE2469" i="1" s="1"/>
  <c r="G2469" i="1"/>
  <c r="M2470" i="1"/>
  <c r="N2470" i="1" s="1"/>
  <c r="P2470" i="1"/>
  <c r="Q2470" i="1"/>
  <c r="L2471" i="1"/>
  <c r="T2465" i="1"/>
  <c r="AF2465" i="1" s="1"/>
  <c r="S2466" i="1"/>
  <c r="X2527" i="1"/>
  <c r="A2528" i="1"/>
  <c r="K2527" i="1"/>
  <c r="F2468" i="1"/>
  <c r="O2468" i="1" s="1"/>
  <c r="R2468" i="1" s="1"/>
  <c r="AB2529" i="1"/>
  <c r="Y2526" i="1"/>
  <c r="AJ2527" i="1"/>
  <c r="Z2526" i="1"/>
  <c r="AA2526" i="1" s="1"/>
  <c r="AH2526" i="1" s="1"/>
  <c r="C2527" i="1"/>
  <c r="I2527" i="1"/>
  <c r="H2527" i="1" s="1"/>
  <c r="J2468" i="1" l="1"/>
  <c r="AC2470" i="1"/>
  <c r="AE2470" i="1" s="1"/>
  <c r="G2470" i="1"/>
  <c r="F2469" i="1"/>
  <c r="O2469" i="1" s="1"/>
  <c r="R2469" i="1" s="1"/>
  <c r="X2528" i="1"/>
  <c r="A2529" i="1"/>
  <c r="K2528" i="1"/>
  <c r="M2471" i="1"/>
  <c r="N2471" i="1" s="1"/>
  <c r="P2471" i="1"/>
  <c r="Q2471" i="1"/>
  <c r="L2472" i="1"/>
  <c r="T2466" i="1"/>
  <c r="AF2466" i="1" s="1"/>
  <c r="S2467" i="1"/>
  <c r="AB2530" i="1"/>
  <c r="Y2527" i="1"/>
  <c r="I2528" i="1"/>
  <c r="H2528" i="1" s="1"/>
  <c r="C2528" i="1"/>
  <c r="Z2527" i="1"/>
  <c r="AA2527" i="1" s="1"/>
  <c r="AH2527" i="1" s="1"/>
  <c r="AJ2528" i="1"/>
  <c r="J2469" i="1" l="1"/>
  <c r="T2467" i="1"/>
  <c r="AF2467" i="1" s="1"/>
  <c r="S2468" i="1"/>
  <c r="AB2531" i="1"/>
  <c r="AC2471" i="1"/>
  <c r="AE2471" i="1" s="1"/>
  <c r="G2471" i="1"/>
  <c r="X2529" i="1"/>
  <c r="K2529" i="1"/>
  <c r="A2530" i="1"/>
  <c r="F2470" i="1"/>
  <c r="O2470" i="1" s="1"/>
  <c r="R2470" i="1" s="1"/>
  <c r="M2472" i="1"/>
  <c r="N2472" i="1" s="1"/>
  <c r="P2472" i="1"/>
  <c r="Q2472" i="1"/>
  <c r="L2473" i="1"/>
  <c r="Z2528" i="1"/>
  <c r="AA2528" i="1" s="1"/>
  <c r="AH2528" i="1" s="1"/>
  <c r="C2529" i="1"/>
  <c r="Y2528" i="1"/>
  <c r="I2529" i="1"/>
  <c r="H2529" i="1" s="1"/>
  <c r="AJ2529" i="1"/>
  <c r="J2470" i="1" l="1"/>
  <c r="M2473" i="1"/>
  <c r="N2473" i="1" s="1"/>
  <c r="P2473" i="1"/>
  <c r="Q2473" i="1"/>
  <c r="L2474" i="1"/>
  <c r="I2530" i="1"/>
  <c r="H2530" i="1" s="1"/>
  <c r="Y2529" i="1"/>
  <c r="AJ2530" i="1"/>
  <c r="Z2529" i="1"/>
  <c r="AA2529" i="1" s="1"/>
  <c r="AH2529" i="1" s="1"/>
  <c r="C2530" i="1"/>
  <c r="AB2532" i="1"/>
  <c r="AC2472" i="1"/>
  <c r="AE2472" i="1" s="1"/>
  <c r="G2472" i="1"/>
  <c r="X2530" i="1"/>
  <c r="A2531" i="1"/>
  <c r="K2530" i="1"/>
  <c r="F2471" i="1"/>
  <c r="O2471" i="1" s="1"/>
  <c r="R2471" i="1" s="1"/>
  <c r="T2468" i="1"/>
  <c r="AF2468" i="1" s="1"/>
  <c r="S2469" i="1"/>
  <c r="Y2530" i="1" l="1"/>
  <c r="C2531" i="1"/>
  <c r="Z2530" i="1"/>
  <c r="AA2530" i="1" s="1"/>
  <c r="AH2530" i="1" s="1"/>
  <c r="AJ2531" i="1"/>
  <c r="I2531" i="1"/>
  <c r="H2531" i="1" s="1"/>
  <c r="T2469" i="1"/>
  <c r="AF2469" i="1" s="1"/>
  <c r="S2470" i="1"/>
  <c r="J2471" i="1"/>
  <c r="AC2473" i="1"/>
  <c r="AE2473" i="1" s="1"/>
  <c r="G2473" i="1"/>
  <c r="F2472" i="1"/>
  <c r="J2472" i="1" s="1"/>
  <c r="AB2533" i="1"/>
  <c r="A2532" i="1"/>
  <c r="X2531" i="1"/>
  <c r="K2531" i="1"/>
  <c r="M2474" i="1"/>
  <c r="N2474" i="1" s="1"/>
  <c r="P2474" i="1"/>
  <c r="Q2474" i="1"/>
  <c r="L2475" i="1"/>
  <c r="O2472" i="1" l="1"/>
  <c r="R2472" i="1" s="1"/>
  <c r="T2470" i="1"/>
  <c r="AF2470" i="1" s="1"/>
  <c r="S2471" i="1"/>
  <c r="X2532" i="1"/>
  <c r="A2533" i="1"/>
  <c r="K2532" i="1"/>
  <c r="AC2474" i="1"/>
  <c r="AE2474" i="1" s="1"/>
  <c r="G2474" i="1"/>
  <c r="M2475" i="1"/>
  <c r="N2475" i="1" s="1"/>
  <c r="L2476" i="1"/>
  <c r="I2532" i="1"/>
  <c r="H2532" i="1" s="1"/>
  <c r="Y2531" i="1"/>
  <c r="C2532" i="1"/>
  <c r="Z2531" i="1"/>
  <c r="AA2531" i="1" s="1"/>
  <c r="AH2531" i="1" s="1"/>
  <c r="AJ2532" i="1"/>
  <c r="AB2534" i="1"/>
  <c r="F2473" i="1"/>
  <c r="J2473" i="1" s="1"/>
  <c r="O2473" i="1" l="1"/>
  <c r="R2473" i="1" s="1"/>
  <c r="AB2535" i="1"/>
  <c r="M2476" i="1"/>
  <c r="N2476" i="1" s="1"/>
  <c r="L2477" i="1"/>
  <c r="Y2532" i="1"/>
  <c r="C2533" i="1"/>
  <c r="Z2532" i="1"/>
  <c r="AA2532" i="1" s="1"/>
  <c r="AH2532" i="1" s="1"/>
  <c r="AJ2533" i="1"/>
  <c r="I2533" i="1"/>
  <c r="H2533" i="1" s="1"/>
  <c r="G2475" i="1"/>
  <c r="AC2475" i="1"/>
  <c r="AE2475" i="1" s="1"/>
  <c r="F2474" i="1"/>
  <c r="J2474" i="1" s="1"/>
  <c r="T2471" i="1"/>
  <c r="AF2471" i="1" s="1"/>
  <c r="S2472" i="1"/>
  <c r="A2534" i="1"/>
  <c r="X2533" i="1"/>
  <c r="K2533" i="1"/>
  <c r="O2474" i="1" l="1"/>
  <c r="R2474" i="1" s="1"/>
  <c r="G2476" i="1"/>
  <c r="AC2476" i="1"/>
  <c r="AE2476" i="1" s="1"/>
  <c r="A2535" i="1"/>
  <c r="X2534" i="1"/>
  <c r="K2534" i="1"/>
  <c r="T2472" i="1"/>
  <c r="AF2472" i="1" s="1"/>
  <c r="S2473" i="1"/>
  <c r="M2477" i="1"/>
  <c r="N2477" i="1" s="1"/>
  <c r="L2478" i="1"/>
  <c r="F2475" i="1"/>
  <c r="O2475" i="1" s="1"/>
  <c r="AB2536" i="1"/>
  <c r="C2534" i="1"/>
  <c r="Z2533" i="1"/>
  <c r="AA2533" i="1" s="1"/>
  <c r="AH2533" i="1" s="1"/>
  <c r="AJ2534" i="1"/>
  <c r="Y2533" i="1"/>
  <c r="I2534" i="1"/>
  <c r="H2534" i="1" s="1"/>
  <c r="J2475" i="1" l="1"/>
  <c r="P2475" i="1"/>
  <c r="Q2475" i="1" s="1"/>
  <c r="Q2476" i="1" s="1"/>
  <c r="Q2477" i="1" s="1"/>
  <c r="Q2478" i="1" s="1"/>
  <c r="G2477" i="1"/>
  <c r="AC2477" i="1"/>
  <c r="AE2477" i="1" s="1"/>
  <c r="M2478" i="1"/>
  <c r="N2478" i="1" s="1"/>
  <c r="L2479" i="1"/>
  <c r="T2473" i="1"/>
  <c r="AF2473" i="1" s="1"/>
  <c r="S2474" i="1"/>
  <c r="F2476" i="1"/>
  <c r="J2476" i="1" s="1"/>
  <c r="AB2537" i="1"/>
  <c r="Z2534" i="1"/>
  <c r="AA2534" i="1" s="1"/>
  <c r="AH2534" i="1" s="1"/>
  <c r="C2535" i="1"/>
  <c r="Y2534" i="1"/>
  <c r="I2535" i="1"/>
  <c r="H2535" i="1" s="1"/>
  <c r="AJ2535" i="1"/>
  <c r="X2535" i="1"/>
  <c r="K2535" i="1"/>
  <c r="A2536" i="1"/>
  <c r="P2476" i="1" l="1"/>
  <c r="P2477" i="1" s="1"/>
  <c r="P2478" i="1" s="1"/>
  <c r="P2479" i="1" s="1"/>
  <c r="O2476" i="1"/>
  <c r="R2476" i="1" s="1"/>
  <c r="R2475" i="1"/>
  <c r="AJ2536" i="1"/>
  <c r="I2536" i="1"/>
  <c r="H2536" i="1" s="1"/>
  <c r="C2536" i="1"/>
  <c r="Z2535" i="1"/>
  <c r="Y2535" i="1"/>
  <c r="D2534" i="1" s="1"/>
  <c r="M2479" i="1"/>
  <c r="N2479" i="1" s="1"/>
  <c r="Q2479" i="1"/>
  <c r="L2480" i="1"/>
  <c r="K2536" i="1"/>
  <c r="A2537" i="1"/>
  <c r="X2536" i="1"/>
  <c r="AB2538" i="1"/>
  <c r="T2474" i="1"/>
  <c r="S2475" i="1"/>
  <c r="AC2478" i="1"/>
  <c r="AE2478" i="1" s="1"/>
  <c r="G2478" i="1"/>
  <c r="F2477" i="1"/>
  <c r="J2477" i="1" s="1"/>
  <c r="D2532" i="1" l="1"/>
  <c r="O2477" i="1"/>
  <c r="R2477" i="1" s="1"/>
  <c r="AC2479" i="1"/>
  <c r="AE2479" i="1" s="1"/>
  <c r="G2479" i="1"/>
  <c r="E2536" i="1"/>
  <c r="T2475" i="1"/>
  <c r="AF2475" i="1" s="1"/>
  <c r="S2476" i="1"/>
  <c r="E2534" i="1"/>
  <c r="AJ2537" i="1"/>
  <c r="Y2536" i="1"/>
  <c r="C2537" i="1"/>
  <c r="I2537" i="1"/>
  <c r="H2537" i="1" s="1"/>
  <c r="Z2536" i="1"/>
  <c r="AA2536" i="1" s="1"/>
  <c r="AH2536" i="1" s="1"/>
  <c r="M2480" i="1"/>
  <c r="N2480" i="1" s="1"/>
  <c r="P2480" i="1"/>
  <c r="Q2480" i="1"/>
  <c r="L2481" i="1"/>
  <c r="AB2539" i="1"/>
  <c r="X2537" i="1"/>
  <c r="K2537" i="1"/>
  <c r="A2538" i="1"/>
  <c r="E2532" i="1"/>
  <c r="F2478" i="1"/>
  <c r="J2478" i="1" s="1"/>
  <c r="AF2474" i="1"/>
  <c r="AA2474" i="1"/>
  <c r="D2535" i="1"/>
  <c r="D2202" i="1"/>
  <c r="D2203" i="1"/>
  <c r="D2204" i="1"/>
  <c r="D2205" i="1"/>
  <c r="D2207" i="1"/>
  <c r="D2206" i="1"/>
  <c r="D2209" i="1"/>
  <c r="D2208" i="1"/>
  <c r="D2210" i="1"/>
  <c r="D2211" i="1"/>
  <c r="D2212" i="1"/>
  <c r="D2214" i="1"/>
  <c r="D2213" i="1"/>
  <c r="D2215" i="1"/>
  <c r="D2216" i="1"/>
  <c r="D2217" i="1"/>
  <c r="D2218" i="1"/>
  <c r="D2221" i="1"/>
  <c r="D2220" i="1"/>
  <c r="D2219" i="1"/>
  <c r="D2222" i="1"/>
  <c r="D2223" i="1"/>
  <c r="D2224" i="1"/>
  <c r="D2226" i="1"/>
  <c r="D2225" i="1"/>
  <c r="D2229" i="1"/>
  <c r="D2227" i="1"/>
  <c r="D2228" i="1"/>
  <c r="D2230" i="1"/>
  <c r="D2231" i="1"/>
  <c r="D2234" i="1"/>
  <c r="D2232" i="1"/>
  <c r="D2233" i="1"/>
  <c r="D2236" i="1"/>
  <c r="D2235" i="1"/>
  <c r="D2239" i="1"/>
  <c r="D2238" i="1"/>
  <c r="D2237" i="1"/>
  <c r="D2240" i="1"/>
  <c r="D2242" i="1"/>
  <c r="D2241" i="1"/>
  <c r="D2243" i="1"/>
  <c r="D2245" i="1"/>
  <c r="D2244" i="1"/>
  <c r="D2246" i="1"/>
  <c r="D2247" i="1"/>
  <c r="D2248" i="1"/>
  <c r="D2249" i="1"/>
  <c r="D2250" i="1"/>
  <c r="D2251" i="1"/>
  <c r="D2252" i="1"/>
  <c r="D2254" i="1"/>
  <c r="D2255" i="1"/>
  <c r="D2253" i="1"/>
  <c r="D2257" i="1"/>
  <c r="D2260" i="1"/>
  <c r="D2256" i="1"/>
  <c r="D2258" i="1"/>
  <c r="D2259" i="1"/>
  <c r="D2263" i="1"/>
  <c r="D2262" i="1"/>
  <c r="D2261" i="1"/>
  <c r="D2265" i="1"/>
  <c r="D2264" i="1"/>
  <c r="D2266" i="1"/>
  <c r="D2267" i="1"/>
  <c r="D2268" i="1"/>
  <c r="D2270" i="1"/>
  <c r="D2269" i="1"/>
  <c r="D2273" i="1"/>
  <c r="D2271" i="1"/>
  <c r="D2272" i="1"/>
  <c r="D2275" i="1"/>
  <c r="D2274" i="1"/>
  <c r="D2277" i="1"/>
  <c r="D2276" i="1"/>
  <c r="D2279" i="1"/>
  <c r="D2278" i="1"/>
  <c r="D2281" i="1"/>
  <c r="D2280" i="1"/>
  <c r="D2284" i="1"/>
  <c r="D2282" i="1"/>
  <c r="D2283" i="1"/>
  <c r="D2286" i="1"/>
  <c r="D2285" i="1"/>
  <c r="D2291" i="1"/>
  <c r="D2287" i="1"/>
  <c r="D2289" i="1"/>
  <c r="D2288" i="1"/>
  <c r="D2292" i="1"/>
  <c r="D2290" i="1"/>
  <c r="D2296" i="1"/>
  <c r="D2293" i="1"/>
  <c r="D2294" i="1"/>
  <c r="D2295" i="1"/>
  <c r="D2298" i="1"/>
  <c r="D2297" i="1"/>
  <c r="D2301" i="1"/>
  <c r="D2299" i="1"/>
  <c r="D2300" i="1"/>
  <c r="D2305" i="1"/>
  <c r="D2302" i="1"/>
  <c r="D2303" i="1"/>
  <c r="D2304" i="1"/>
  <c r="D2306" i="1"/>
  <c r="D2307" i="1"/>
  <c r="D2309" i="1"/>
  <c r="D2308" i="1"/>
  <c r="D2310" i="1"/>
  <c r="D2311" i="1"/>
  <c r="D2312" i="1"/>
  <c r="D2313" i="1"/>
  <c r="D2314" i="1"/>
  <c r="D2316" i="1"/>
  <c r="D2315" i="1"/>
  <c r="D2319" i="1"/>
  <c r="D2317" i="1"/>
  <c r="D2321" i="1"/>
  <c r="D2318" i="1"/>
  <c r="D2320" i="1"/>
  <c r="D2322" i="1"/>
  <c r="D2323" i="1"/>
  <c r="D2324" i="1"/>
  <c r="D2325" i="1"/>
  <c r="D2326" i="1"/>
  <c r="D2327" i="1"/>
  <c r="D2331" i="1"/>
  <c r="D2328" i="1"/>
  <c r="D2332" i="1"/>
  <c r="D2329" i="1"/>
  <c r="D2330" i="1"/>
  <c r="D2334" i="1"/>
  <c r="D2333" i="1"/>
  <c r="D2335" i="1"/>
  <c r="D2336" i="1"/>
  <c r="D2337" i="1"/>
  <c r="D2339" i="1"/>
  <c r="D2338" i="1"/>
  <c r="D2340" i="1"/>
  <c r="D2342" i="1"/>
  <c r="D2343" i="1"/>
  <c r="D2341" i="1"/>
  <c r="D2344" i="1"/>
  <c r="D2345" i="1"/>
  <c r="D2347" i="1"/>
  <c r="D2348" i="1"/>
  <c r="D2346" i="1"/>
  <c r="D2349" i="1"/>
  <c r="D2350" i="1"/>
  <c r="D2352" i="1"/>
  <c r="D2351" i="1"/>
  <c r="D2353" i="1"/>
  <c r="D2354" i="1"/>
  <c r="D2355" i="1"/>
  <c r="D2357" i="1"/>
  <c r="D2356" i="1"/>
  <c r="D2359" i="1"/>
  <c r="D2358" i="1"/>
  <c r="D2361" i="1"/>
  <c r="D2360" i="1"/>
  <c r="D2363" i="1"/>
  <c r="D2362" i="1"/>
  <c r="D2365" i="1"/>
  <c r="D2364" i="1"/>
  <c r="D2367" i="1"/>
  <c r="D2366" i="1"/>
  <c r="D2368" i="1"/>
  <c r="D2369" i="1"/>
  <c r="D2373" i="1"/>
  <c r="D2374" i="1"/>
  <c r="D2372" i="1"/>
  <c r="D2370" i="1"/>
  <c r="D2371" i="1"/>
  <c r="D2376" i="1"/>
  <c r="D2375" i="1"/>
  <c r="D2377" i="1"/>
  <c r="D2380" i="1"/>
  <c r="D2378" i="1"/>
  <c r="D2379" i="1"/>
  <c r="D2381" i="1"/>
  <c r="D2383" i="1"/>
  <c r="D2382" i="1"/>
  <c r="D2386" i="1"/>
  <c r="D2384" i="1"/>
  <c r="D2388" i="1"/>
  <c r="D2385" i="1"/>
  <c r="D2387" i="1"/>
  <c r="D2389" i="1"/>
  <c r="D2390" i="1"/>
  <c r="D2392" i="1"/>
  <c r="D2391" i="1"/>
  <c r="D2393" i="1"/>
  <c r="D2394" i="1"/>
  <c r="D2395" i="1"/>
  <c r="D2396" i="1"/>
  <c r="D2398" i="1"/>
  <c r="D2400" i="1"/>
  <c r="D2399" i="1"/>
  <c r="D2397" i="1"/>
  <c r="D2401" i="1"/>
  <c r="D2403" i="1"/>
  <c r="D2402" i="1"/>
  <c r="D2404" i="1"/>
  <c r="D2408" i="1"/>
  <c r="D2405" i="1"/>
  <c r="D2406" i="1"/>
  <c r="D2407" i="1"/>
  <c r="D2410" i="1"/>
  <c r="D2409" i="1"/>
  <c r="D2412" i="1"/>
  <c r="D2411" i="1"/>
  <c r="D2413" i="1"/>
  <c r="D2416" i="1"/>
  <c r="D2414" i="1"/>
  <c r="D2415" i="1"/>
  <c r="D2417" i="1"/>
  <c r="D2420" i="1"/>
  <c r="D2418" i="1"/>
  <c r="D2419" i="1"/>
  <c r="D2425" i="1"/>
  <c r="D2422" i="1"/>
  <c r="D2421" i="1"/>
  <c r="D2423" i="1"/>
  <c r="D2424" i="1"/>
  <c r="D2428" i="1"/>
  <c r="D2426" i="1"/>
  <c r="D2427" i="1"/>
  <c r="D2429" i="1"/>
  <c r="D2430" i="1"/>
  <c r="D2431" i="1"/>
  <c r="D2432" i="1"/>
  <c r="D2433" i="1"/>
  <c r="D2435" i="1"/>
  <c r="D2434" i="1"/>
  <c r="D2437" i="1"/>
  <c r="D2436" i="1"/>
  <c r="D2438" i="1"/>
  <c r="D2440" i="1"/>
  <c r="D2439" i="1"/>
  <c r="D2444" i="1"/>
  <c r="D2441" i="1"/>
  <c r="D2442" i="1"/>
  <c r="D2446" i="1"/>
  <c r="D2443" i="1"/>
  <c r="D2447" i="1"/>
  <c r="D2445" i="1"/>
  <c r="D2449" i="1"/>
  <c r="D2448" i="1"/>
  <c r="D2450" i="1"/>
  <c r="D2451" i="1"/>
  <c r="D2453" i="1"/>
  <c r="D2452" i="1"/>
  <c r="D2455" i="1"/>
  <c r="D2454" i="1"/>
  <c r="D2457" i="1"/>
  <c r="D2456" i="1"/>
  <c r="D2460" i="1"/>
  <c r="D2458" i="1"/>
  <c r="D2459" i="1"/>
  <c r="D2462" i="1"/>
  <c r="D2461" i="1"/>
  <c r="D2466" i="1"/>
  <c r="D2464" i="1"/>
  <c r="D2463" i="1"/>
  <c r="D2467" i="1"/>
  <c r="D2470" i="1"/>
  <c r="D2465" i="1"/>
  <c r="D2468" i="1"/>
  <c r="D2469" i="1"/>
  <c r="D2471" i="1"/>
  <c r="D2472" i="1"/>
  <c r="D2474" i="1"/>
  <c r="D2473" i="1"/>
  <c r="D2478" i="1"/>
  <c r="D2476" i="1"/>
  <c r="D2475" i="1"/>
  <c r="D2477" i="1"/>
  <c r="D2479" i="1"/>
  <c r="D2481" i="1"/>
  <c r="D2480" i="1"/>
  <c r="D2484" i="1"/>
  <c r="D2485" i="1"/>
  <c r="D2483" i="1"/>
  <c r="D2482" i="1"/>
  <c r="D2486" i="1"/>
  <c r="D2488" i="1"/>
  <c r="D2487" i="1"/>
  <c r="D2490" i="1"/>
  <c r="D2491" i="1"/>
  <c r="D2489" i="1"/>
  <c r="D2492" i="1"/>
  <c r="D2493" i="1"/>
  <c r="D2495" i="1"/>
  <c r="D2494" i="1"/>
  <c r="D2497" i="1"/>
  <c r="D2496" i="1"/>
  <c r="D2498" i="1"/>
  <c r="D2499" i="1"/>
  <c r="D2501" i="1"/>
  <c r="D2500" i="1"/>
  <c r="D2503" i="1"/>
  <c r="D2502" i="1"/>
  <c r="D2505" i="1"/>
  <c r="D2504" i="1"/>
  <c r="D2507" i="1"/>
  <c r="D2506" i="1"/>
  <c r="D2509" i="1"/>
  <c r="D2510" i="1"/>
  <c r="D2508" i="1"/>
  <c r="D2514" i="1"/>
  <c r="D2511" i="1"/>
  <c r="D2512" i="1"/>
  <c r="D2513" i="1"/>
  <c r="D2515" i="1"/>
  <c r="D2516" i="1"/>
  <c r="D2517" i="1"/>
  <c r="D2520" i="1"/>
  <c r="D2518" i="1"/>
  <c r="D2519" i="1"/>
  <c r="D2524" i="1"/>
  <c r="D2522" i="1"/>
  <c r="D2521" i="1"/>
  <c r="D2526" i="1"/>
  <c r="D2525" i="1"/>
  <c r="D2523" i="1"/>
  <c r="D2528" i="1"/>
  <c r="D2529" i="1"/>
  <c r="D2527" i="1"/>
  <c r="D2530" i="1"/>
  <c r="D2533" i="1"/>
  <c r="D2531" i="1"/>
  <c r="E2521" i="1" l="1"/>
  <c r="E2506" i="1"/>
  <c r="E2494" i="1"/>
  <c r="E2485" i="1"/>
  <c r="U2470" i="1"/>
  <c r="E2470" i="1"/>
  <c r="V2470" i="1" s="1"/>
  <c r="U2454" i="1"/>
  <c r="E2454" i="1"/>
  <c r="V2454" i="1" s="1"/>
  <c r="U2445" i="1"/>
  <c r="E2445" i="1"/>
  <c r="V2445" i="1" s="1"/>
  <c r="U2440" i="1"/>
  <c r="E2440" i="1"/>
  <c r="V2440" i="1" s="1"/>
  <c r="U2426" i="1"/>
  <c r="E2426" i="1"/>
  <c r="V2426" i="1" s="1"/>
  <c r="U2414" i="1"/>
  <c r="E2414" i="1"/>
  <c r="V2414" i="1" s="1"/>
  <c r="U2402" i="1"/>
  <c r="E2402" i="1"/>
  <c r="V2402" i="1" s="1"/>
  <c r="U2392" i="1"/>
  <c r="E2392" i="1"/>
  <c r="V2392" i="1" s="1"/>
  <c r="U2374" i="1"/>
  <c r="E2374" i="1"/>
  <c r="V2374" i="1" s="1"/>
  <c r="U2358" i="1"/>
  <c r="E2358" i="1"/>
  <c r="V2358" i="1" s="1"/>
  <c r="U2348" i="1"/>
  <c r="E2348" i="1"/>
  <c r="V2348" i="1" s="1"/>
  <c r="U2341" i="1"/>
  <c r="E2341" i="1"/>
  <c r="V2341" i="1" s="1"/>
  <c r="U2329" i="1"/>
  <c r="E2329" i="1"/>
  <c r="V2329" i="1" s="1"/>
  <c r="U2316" i="1"/>
  <c r="E2316" i="1"/>
  <c r="V2316" i="1" s="1"/>
  <c r="U2307" i="1"/>
  <c r="E2307" i="1"/>
  <c r="V2307" i="1" s="1"/>
  <c r="U2294" i="1"/>
  <c r="E2294" i="1"/>
  <c r="V2294" i="1" s="1"/>
  <c r="U2278" i="1"/>
  <c r="E2278" i="1"/>
  <c r="V2278" i="1" s="1"/>
  <c r="U2267" i="1"/>
  <c r="E2267" i="1"/>
  <c r="V2267" i="1" s="1"/>
  <c r="U2253" i="1"/>
  <c r="E2253" i="1"/>
  <c r="V2253" i="1" s="1"/>
  <c r="U2243" i="1"/>
  <c r="E2243" i="1"/>
  <c r="V2243" i="1" s="1"/>
  <c r="U2231" i="1"/>
  <c r="E2231" i="1"/>
  <c r="V2231" i="1" s="1"/>
  <c r="U2215" i="1"/>
  <c r="E2215" i="1"/>
  <c r="V2215" i="1" s="1"/>
  <c r="U2203" i="1"/>
  <c r="E2203" i="1"/>
  <c r="V2203" i="1" s="1"/>
  <c r="M2481" i="1"/>
  <c r="N2481" i="1" s="1"/>
  <c r="P2481" i="1"/>
  <c r="Q2481" i="1"/>
  <c r="L2482" i="1"/>
  <c r="E2530" i="1"/>
  <c r="E2520" i="1"/>
  <c r="E2508" i="1"/>
  <c r="E2503" i="1"/>
  <c r="E2498" i="1"/>
  <c r="E2495" i="1"/>
  <c r="E2491" i="1"/>
  <c r="E2486" i="1"/>
  <c r="E2484" i="1"/>
  <c r="E2477" i="1"/>
  <c r="V2477" i="1" s="1"/>
  <c r="U2473" i="1"/>
  <c r="E2473" i="1"/>
  <c r="V2473" i="1" s="1"/>
  <c r="U2469" i="1"/>
  <c r="E2469" i="1"/>
  <c r="V2469" i="1" s="1"/>
  <c r="U2467" i="1"/>
  <c r="E2467" i="1"/>
  <c r="V2467" i="1" s="1"/>
  <c r="U2461" i="1"/>
  <c r="E2461" i="1"/>
  <c r="V2461" i="1" s="1"/>
  <c r="U2460" i="1"/>
  <c r="E2460" i="1"/>
  <c r="V2460" i="1" s="1"/>
  <c r="U2455" i="1"/>
  <c r="E2455" i="1"/>
  <c r="V2455" i="1" s="1"/>
  <c r="U2450" i="1"/>
  <c r="E2450" i="1"/>
  <c r="V2450" i="1" s="1"/>
  <c r="U2447" i="1"/>
  <c r="E2447" i="1"/>
  <c r="V2447" i="1" s="1"/>
  <c r="U2441" i="1"/>
  <c r="E2441" i="1"/>
  <c r="V2441" i="1" s="1"/>
  <c r="U2438" i="1"/>
  <c r="E2438" i="1"/>
  <c r="V2438" i="1" s="1"/>
  <c r="U2435" i="1"/>
  <c r="E2435" i="1"/>
  <c r="V2435" i="1" s="1"/>
  <c r="U2430" i="1"/>
  <c r="E2430" i="1"/>
  <c r="V2430" i="1" s="1"/>
  <c r="U2428" i="1"/>
  <c r="E2428" i="1"/>
  <c r="V2428" i="1" s="1"/>
  <c r="U2422" i="1"/>
  <c r="E2422" i="1"/>
  <c r="V2422" i="1" s="1"/>
  <c r="U2420" i="1"/>
  <c r="E2420" i="1"/>
  <c r="V2420" i="1" s="1"/>
  <c r="U2416" i="1"/>
  <c r="E2416" i="1"/>
  <c r="V2416" i="1" s="1"/>
  <c r="U2409" i="1"/>
  <c r="E2409" i="1"/>
  <c r="V2409" i="1" s="1"/>
  <c r="U2405" i="1"/>
  <c r="E2405" i="1"/>
  <c r="V2405" i="1" s="1"/>
  <c r="U2403" i="1"/>
  <c r="E2403" i="1"/>
  <c r="V2403" i="1" s="1"/>
  <c r="U2400" i="1"/>
  <c r="E2400" i="1"/>
  <c r="V2400" i="1" s="1"/>
  <c r="U2394" i="1"/>
  <c r="E2394" i="1"/>
  <c r="V2394" i="1" s="1"/>
  <c r="U2390" i="1"/>
  <c r="E2390" i="1"/>
  <c r="V2390" i="1" s="1"/>
  <c r="U2388" i="1"/>
  <c r="E2388" i="1"/>
  <c r="V2388" i="1" s="1"/>
  <c r="U2383" i="1"/>
  <c r="E2383" i="1"/>
  <c r="V2383" i="1" s="1"/>
  <c r="U2380" i="1"/>
  <c r="E2380" i="1"/>
  <c r="V2380" i="1" s="1"/>
  <c r="U2371" i="1"/>
  <c r="E2371" i="1"/>
  <c r="V2371" i="1" s="1"/>
  <c r="U2373" i="1"/>
  <c r="E2373" i="1"/>
  <c r="V2373" i="1" s="1"/>
  <c r="U2367" i="1"/>
  <c r="E2367" i="1"/>
  <c r="V2367" i="1" s="1"/>
  <c r="U2363" i="1"/>
  <c r="E2363" i="1"/>
  <c r="V2363" i="1" s="1"/>
  <c r="U2359" i="1"/>
  <c r="E2359" i="1"/>
  <c r="V2359" i="1" s="1"/>
  <c r="U2354" i="1"/>
  <c r="E2354" i="1"/>
  <c r="V2354" i="1" s="1"/>
  <c r="U2350" i="1"/>
  <c r="E2350" i="1"/>
  <c r="V2350" i="1" s="1"/>
  <c r="U2347" i="1"/>
  <c r="E2347" i="1"/>
  <c r="V2347" i="1" s="1"/>
  <c r="U2343" i="1"/>
  <c r="E2343" i="1"/>
  <c r="V2343" i="1" s="1"/>
  <c r="U2339" i="1"/>
  <c r="E2339" i="1"/>
  <c r="V2339" i="1" s="1"/>
  <c r="U2333" i="1"/>
  <c r="E2333" i="1"/>
  <c r="V2333" i="1" s="1"/>
  <c r="U2332" i="1"/>
  <c r="E2332" i="1"/>
  <c r="V2332" i="1" s="1"/>
  <c r="U2326" i="1"/>
  <c r="E2326" i="1"/>
  <c r="V2326" i="1" s="1"/>
  <c r="U2322" i="1"/>
  <c r="E2322" i="1"/>
  <c r="V2322" i="1" s="1"/>
  <c r="U2317" i="1"/>
  <c r="E2317" i="1"/>
  <c r="V2317" i="1" s="1"/>
  <c r="U2314" i="1"/>
  <c r="E2314" i="1"/>
  <c r="V2314" i="1" s="1"/>
  <c r="U2310" i="1"/>
  <c r="E2310" i="1"/>
  <c r="V2310" i="1" s="1"/>
  <c r="U2306" i="1"/>
  <c r="E2306" i="1"/>
  <c r="V2306" i="1" s="1"/>
  <c r="U2305" i="1"/>
  <c r="E2305" i="1"/>
  <c r="V2305" i="1" s="1"/>
  <c r="U2297" i="1"/>
  <c r="E2297" i="1"/>
  <c r="V2297" i="1" s="1"/>
  <c r="U2293" i="1"/>
  <c r="E2293" i="1"/>
  <c r="V2293" i="1" s="1"/>
  <c r="U2288" i="1"/>
  <c r="E2288" i="1"/>
  <c r="V2288" i="1" s="1"/>
  <c r="U2285" i="1"/>
  <c r="E2285" i="1"/>
  <c r="V2285" i="1" s="1"/>
  <c r="U2284" i="1"/>
  <c r="E2284" i="1"/>
  <c r="V2284" i="1" s="1"/>
  <c r="U2279" i="1"/>
  <c r="E2279" i="1"/>
  <c r="V2279" i="1" s="1"/>
  <c r="U2275" i="1"/>
  <c r="E2275" i="1"/>
  <c r="V2275" i="1" s="1"/>
  <c r="U2269" i="1"/>
  <c r="E2269" i="1"/>
  <c r="V2269" i="1" s="1"/>
  <c r="U2266" i="1"/>
  <c r="E2266" i="1"/>
  <c r="V2266" i="1" s="1"/>
  <c r="U2262" i="1"/>
  <c r="E2262" i="1"/>
  <c r="V2262" i="1" s="1"/>
  <c r="U2256" i="1"/>
  <c r="E2256" i="1"/>
  <c r="V2256" i="1" s="1"/>
  <c r="U2255" i="1"/>
  <c r="E2255" i="1"/>
  <c r="V2255" i="1" s="1"/>
  <c r="U2250" i="1"/>
  <c r="E2250" i="1"/>
  <c r="V2250" i="1" s="1"/>
  <c r="U2246" i="1"/>
  <c r="E2246" i="1"/>
  <c r="V2246" i="1" s="1"/>
  <c r="U2241" i="1"/>
  <c r="E2241" i="1"/>
  <c r="V2241" i="1" s="1"/>
  <c r="U2238" i="1"/>
  <c r="E2238" i="1"/>
  <c r="V2238" i="1" s="1"/>
  <c r="U2233" i="1"/>
  <c r="E2233" i="1"/>
  <c r="V2233" i="1" s="1"/>
  <c r="U2230" i="1"/>
  <c r="E2230" i="1"/>
  <c r="V2230" i="1" s="1"/>
  <c r="U2225" i="1"/>
  <c r="E2225" i="1"/>
  <c r="V2225" i="1" s="1"/>
  <c r="U2222" i="1"/>
  <c r="E2222" i="1"/>
  <c r="V2222" i="1" s="1"/>
  <c r="U2218" i="1"/>
  <c r="E2218" i="1"/>
  <c r="V2218" i="1" s="1"/>
  <c r="U2213" i="1"/>
  <c r="E2213" i="1"/>
  <c r="V2213" i="1" s="1"/>
  <c r="U2210" i="1"/>
  <c r="E2210" i="1"/>
  <c r="V2210" i="1" s="1"/>
  <c r="U2207" i="1"/>
  <c r="E2207" i="1"/>
  <c r="V2207" i="1" s="1"/>
  <c r="U2202" i="1"/>
  <c r="E2202" i="1"/>
  <c r="V2202" i="1" s="1"/>
  <c r="O2478" i="1"/>
  <c r="R2478" i="1" s="1"/>
  <c r="Z2537" i="1"/>
  <c r="AA2537" i="1" s="1"/>
  <c r="AH2537" i="1" s="1"/>
  <c r="C2538" i="1"/>
  <c r="I2538" i="1"/>
  <c r="H2538" i="1" s="1"/>
  <c r="Y2537" i="1"/>
  <c r="AJ2538" i="1"/>
  <c r="F2479" i="1"/>
  <c r="J2479" i="1" s="1"/>
  <c r="E2528" i="1"/>
  <c r="E2518" i="1"/>
  <c r="E2514" i="1"/>
  <c r="E2499" i="1"/>
  <c r="E2488" i="1"/>
  <c r="E2478" i="1"/>
  <c r="U2458" i="1"/>
  <c r="E2458" i="1"/>
  <c r="V2458" i="1" s="1"/>
  <c r="U2442" i="1"/>
  <c r="E2442" i="1"/>
  <c r="V2442" i="1" s="1"/>
  <c r="U2431" i="1"/>
  <c r="E2431" i="1"/>
  <c r="V2431" i="1" s="1"/>
  <c r="U2418" i="1"/>
  <c r="E2418" i="1"/>
  <c r="V2418" i="1" s="1"/>
  <c r="U2406" i="1"/>
  <c r="E2406" i="1"/>
  <c r="V2406" i="1" s="1"/>
  <c r="U2395" i="1"/>
  <c r="E2395" i="1"/>
  <c r="V2395" i="1" s="1"/>
  <c r="U2382" i="1"/>
  <c r="E2382" i="1"/>
  <c r="V2382" i="1" s="1"/>
  <c r="U2378" i="1"/>
  <c r="E2378" i="1"/>
  <c r="V2378" i="1" s="1"/>
  <c r="U2366" i="1"/>
  <c r="E2366" i="1"/>
  <c r="V2366" i="1" s="1"/>
  <c r="U2355" i="1"/>
  <c r="E2355" i="1"/>
  <c r="V2355" i="1" s="1"/>
  <c r="U2335" i="1"/>
  <c r="E2335" i="1"/>
  <c r="V2335" i="1" s="1"/>
  <c r="U2323" i="1"/>
  <c r="E2323" i="1"/>
  <c r="V2323" i="1" s="1"/>
  <c r="U2321" i="1"/>
  <c r="E2321" i="1"/>
  <c r="V2321" i="1" s="1"/>
  <c r="U2301" i="1"/>
  <c r="E2301" i="1"/>
  <c r="V2301" i="1" s="1"/>
  <c r="U2291" i="1"/>
  <c r="E2291" i="1"/>
  <c r="V2291" i="1" s="1"/>
  <c r="U2274" i="1"/>
  <c r="E2274" i="1"/>
  <c r="V2274" i="1" s="1"/>
  <c r="U2261" i="1"/>
  <c r="E2261" i="1"/>
  <c r="V2261" i="1" s="1"/>
  <c r="U2251" i="1"/>
  <c r="E2251" i="1"/>
  <c r="V2251" i="1" s="1"/>
  <c r="U2237" i="1"/>
  <c r="E2237" i="1"/>
  <c r="V2237" i="1" s="1"/>
  <c r="U2229" i="1"/>
  <c r="E2229" i="1"/>
  <c r="V2229" i="1" s="1"/>
  <c r="U2221" i="1"/>
  <c r="E2221" i="1"/>
  <c r="V2221" i="1" s="1"/>
  <c r="U2206" i="1"/>
  <c r="E2206" i="1"/>
  <c r="V2206" i="1" s="1"/>
  <c r="E2523" i="1"/>
  <c r="E2522" i="1"/>
  <c r="E2513" i="1"/>
  <c r="E2507" i="1"/>
  <c r="E2527" i="1"/>
  <c r="E2525" i="1"/>
  <c r="E2524" i="1"/>
  <c r="E2517" i="1"/>
  <c r="E2512" i="1"/>
  <c r="E2510" i="1"/>
  <c r="E2504" i="1"/>
  <c r="E2500" i="1"/>
  <c r="E2496" i="1"/>
  <c r="E2493" i="1"/>
  <c r="E2490" i="1"/>
  <c r="E2482" i="1"/>
  <c r="E2480" i="1"/>
  <c r="U2475" i="1"/>
  <c r="E2475" i="1"/>
  <c r="V2475" i="1" s="1"/>
  <c r="U2474" i="1"/>
  <c r="E2474" i="1"/>
  <c r="V2474" i="1" s="1"/>
  <c r="U2468" i="1"/>
  <c r="E2468" i="1"/>
  <c r="V2468" i="1" s="1"/>
  <c r="U2463" i="1"/>
  <c r="E2463" i="1"/>
  <c r="V2463" i="1" s="1"/>
  <c r="U2462" i="1"/>
  <c r="E2462" i="1"/>
  <c r="V2462" i="1" s="1"/>
  <c r="U2456" i="1"/>
  <c r="E2456" i="1"/>
  <c r="V2456" i="1" s="1"/>
  <c r="U2452" i="1"/>
  <c r="E2452" i="1"/>
  <c r="V2452" i="1" s="1"/>
  <c r="U2448" i="1"/>
  <c r="E2448" i="1"/>
  <c r="V2448" i="1" s="1"/>
  <c r="U2443" i="1"/>
  <c r="E2443" i="1"/>
  <c r="V2443" i="1" s="1"/>
  <c r="U2444" i="1"/>
  <c r="E2444" i="1"/>
  <c r="V2444" i="1" s="1"/>
  <c r="U2436" i="1"/>
  <c r="E2436" i="1"/>
  <c r="V2436" i="1" s="1"/>
  <c r="U2433" i="1"/>
  <c r="E2433" i="1"/>
  <c r="V2433" i="1" s="1"/>
  <c r="U2429" i="1"/>
  <c r="E2429" i="1"/>
  <c r="V2429" i="1" s="1"/>
  <c r="U2424" i="1"/>
  <c r="E2424" i="1"/>
  <c r="V2424" i="1" s="1"/>
  <c r="U2425" i="1"/>
  <c r="E2425" i="1"/>
  <c r="V2425" i="1" s="1"/>
  <c r="U2417" i="1"/>
  <c r="E2417" i="1"/>
  <c r="V2417" i="1" s="1"/>
  <c r="U2413" i="1"/>
  <c r="E2413" i="1"/>
  <c r="V2413" i="1" s="1"/>
  <c r="U2410" i="1"/>
  <c r="E2410" i="1"/>
  <c r="V2410" i="1" s="1"/>
  <c r="U2408" i="1"/>
  <c r="E2408" i="1"/>
  <c r="V2408" i="1" s="1"/>
  <c r="U2401" i="1"/>
  <c r="E2401" i="1"/>
  <c r="V2401" i="1" s="1"/>
  <c r="U2398" i="1"/>
  <c r="E2398" i="1"/>
  <c r="V2398" i="1" s="1"/>
  <c r="U2393" i="1"/>
  <c r="E2393" i="1"/>
  <c r="V2393" i="1" s="1"/>
  <c r="U2389" i="1"/>
  <c r="E2389" i="1"/>
  <c r="V2389" i="1" s="1"/>
  <c r="U2384" i="1"/>
  <c r="E2384" i="1"/>
  <c r="V2384" i="1" s="1"/>
  <c r="U2381" i="1"/>
  <c r="E2381" i="1"/>
  <c r="V2381" i="1" s="1"/>
  <c r="U2377" i="1"/>
  <c r="E2377" i="1"/>
  <c r="V2377" i="1" s="1"/>
  <c r="U2370" i="1"/>
  <c r="E2370" i="1"/>
  <c r="V2370" i="1" s="1"/>
  <c r="U2369" i="1"/>
  <c r="E2369" i="1"/>
  <c r="V2369" i="1" s="1"/>
  <c r="U2364" i="1"/>
  <c r="E2364" i="1"/>
  <c r="V2364" i="1" s="1"/>
  <c r="U2360" i="1"/>
  <c r="E2360" i="1"/>
  <c r="V2360" i="1" s="1"/>
  <c r="U2356" i="1"/>
  <c r="E2356" i="1"/>
  <c r="V2356" i="1" s="1"/>
  <c r="U2353" i="1"/>
  <c r="E2353" i="1"/>
  <c r="V2353" i="1" s="1"/>
  <c r="U2349" i="1"/>
  <c r="E2349" i="1"/>
  <c r="V2349" i="1" s="1"/>
  <c r="U2345" i="1"/>
  <c r="E2345" i="1"/>
  <c r="V2345" i="1" s="1"/>
  <c r="U2342" i="1"/>
  <c r="E2342" i="1"/>
  <c r="V2342" i="1" s="1"/>
  <c r="U2337" i="1"/>
  <c r="E2337" i="1"/>
  <c r="V2337" i="1" s="1"/>
  <c r="U2334" i="1"/>
  <c r="E2334" i="1"/>
  <c r="V2334" i="1" s="1"/>
  <c r="U2328" i="1"/>
  <c r="E2328" i="1"/>
  <c r="V2328" i="1" s="1"/>
  <c r="U2325" i="1"/>
  <c r="E2325" i="1"/>
  <c r="V2325" i="1" s="1"/>
  <c r="U2320" i="1"/>
  <c r="E2320" i="1"/>
  <c r="V2320" i="1" s="1"/>
  <c r="U2319" i="1"/>
  <c r="E2319" i="1"/>
  <c r="V2319" i="1" s="1"/>
  <c r="U2313" i="1"/>
  <c r="E2313" i="1"/>
  <c r="V2313" i="1" s="1"/>
  <c r="U2308" i="1"/>
  <c r="E2308" i="1"/>
  <c r="V2308" i="1" s="1"/>
  <c r="U2304" i="1"/>
  <c r="E2304" i="1"/>
  <c r="V2304" i="1" s="1"/>
  <c r="U2300" i="1"/>
  <c r="E2300" i="1"/>
  <c r="V2300" i="1" s="1"/>
  <c r="U2298" i="1"/>
  <c r="E2298" i="1"/>
  <c r="V2298" i="1" s="1"/>
  <c r="U2296" i="1"/>
  <c r="E2296" i="1"/>
  <c r="V2296" i="1" s="1"/>
  <c r="U2289" i="1"/>
  <c r="E2289" i="1"/>
  <c r="V2289" i="1" s="1"/>
  <c r="U2286" i="1"/>
  <c r="E2286" i="1"/>
  <c r="V2286" i="1" s="1"/>
  <c r="U2280" i="1"/>
  <c r="E2280" i="1"/>
  <c r="V2280" i="1" s="1"/>
  <c r="U2276" i="1"/>
  <c r="E2276" i="1"/>
  <c r="V2276" i="1" s="1"/>
  <c r="U2272" i="1"/>
  <c r="E2272" i="1"/>
  <c r="V2272" i="1" s="1"/>
  <c r="U2270" i="1"/>
  <c r="E2270" i="1"/>
  <c r="V2270" i="1" s="1"/>
  <c r="U2264" i="1"/>
  <c r="E2264" i="1"/>
  <c r="V2264" i="1" s="1"/>
  <c r="U2263" i="1"/>
  <c r="E2263" i="1"/>
  <c r="V2263" i="1" s="1"/>
  <c r="U2260" i="1"/>
  <c r="E2260" i="1"/>
  <c r="V2260" i="1" s="1"/>
  <c r="U2254" i="1"/>
  <c r="E2254" i="1"/>
  <c r="V2254" i="1" s="1"/>
  <c r="U2249" i="1"/>
  <c r="E2249" i="1"/>
  <c r="V2249" i="1" s="1"/>
  <c r="U2244" i="1"/>
  <c r="E2244" i="1"/>
  <c r="V2244" i="1" s="1"/>
  <c r="U2242" i="1"/>
  <c r="E2242" i="1"/>
  <c r="V2242" i="1" s="1"/>
  <c r="U2239" i="1"/>
  <c r="E2239" i="1"/>
  <c r="V2239" i="1" s="1"/>
  <c r="U2232" i="1"/>
  <c r="E2232" i="1"/>
  <c r="V2232" i="1" s="1"/>
  <c r="U2228" i="1"/>
  <c r="E2228" i="1"/>
  <c r="V2228" i="1" s="1"/>
  <c r="U2226" i="1"/>
  <c r="E2226" i="1"/>
  <c r="V2226" i="1" s="1"/>
  <c r="U2219" i="1"/>
  <c r="E2219" i="1"/>
  <c r="V2219" i="1" s="1"/>
  <c r="U2217" i="1"/>
  <c r="E2217" i="1"/>
  <c r="V2217" i="1" s="1"/>
  <c r="U2214" i="1"/>
  <c r="E2214" i="1"/>
  <c r="V2214" i="1" s="1"/>
  <c r="U2208" i="1"/>
  <c r="E2208" i="1"/>
  <c r="V2208" i="1" s="1"/>
  <c r="U2205" i="1"/>
  <c r="E2205" i="1"/>
  <c r="V2205" i="1" s="1"/>
  <c r="E2535" i="1"/>
  <c r="E2533" i="1"/>
  <c r="E2515" i="1"/>
  <c r="E2502" i="1"/>
  <c r="E2489" i="1"/>
  <c r="E2479" i="1"/>
  <c r="U2471" i="1"/>
  <c r="E2471" i="1"/>
  <c r="V2471" i="1" s="1"/>
  <c r="U2466" i="1"/>
  <c r="E2466" i="1"/>
  <c r="V2466" i="1" s="1"/>
  <c r="U2451" i="1"/>
  <c r="E2451" i="1"/>
  <c r="V2451" i="1" s="1"/>
  <c r="U2434" i="1"/>
  <c r="E2434" i="1"/>
  <c r="V2434" i="1" s="1"/>
  <c r="U2421" i="1"/>
  <c r="E2421" i="1"/>
  <c r="V2421" i="1" s="1"/>
  <c r="U2412" i="1"/>
  <c r="E2412" i="1"/>
  <c r="V2412" i="1" s="1"/>
  <c r="U2399" i="1"/>
  <c r="E2399" i="1"/>
  <c r="V2399" i="1" s="1"/>
  <c r="U2385" i="1"/>
  <c r="E2385" i="1"/>
  <c r="V2385" i="1" s="1"/>
  <c r="U2376" i="1"/>
  <c r="E2376" i="1"/>
  <c r="V2376" i="1" s="1"/>
  <c r="U2362" i="1"/>
  <c r="E2362" i="1"/>
  <c r="V2362" i="1" s="1"/>
  <c r="U2352" i="1"/>
  <c r="E2352" i="1"/>
  <c r="V2352" i="1" s="1"/>
  <c r="U2338" i="1"/>
  <c r="E2338" i="1"/>
  <c r="V2338" i="1" s="1"/>
  <c r="U2327" i="1"/>
  <c r="E2327" i="1"/>
  <c r="V2327" i="1" s="1"/>
  <c r="U2311" i="1"/>
  <c r="E2311" i="1"/>
  <c r="V2311" i="1" s="1"/>
  <c r="U2302" i="1"/>
  <c r="E2302" i="1"/>
  <c r="V2302" i="1" s="1"/>
  <c r="U2292" i="1"/>
  <c r="E2292" i="1"/>
  <c r="V2292" i="1" s="1"/>
  <c r="U2282" i="1"/>
  <c r="E2282" i="1"/>
  <c r="V2282" i="1" s="1"/>
  <c r="U2273" i="1"/>
  <c r="E2273" i="1"/>
  <c r="V2273" i="1" s="1"/>
  <c r="U2258" i="1"/>
  <c r="E2258" i="1"/>
  <c r="V2258" i="1" s="1"/>
  <c r="U2247" i="1"/>
  <c r="E2247" i="1"/>
  <c r="V2247" i="1" s="1"/>
  <c r="U2236" i="1"/>
  <c r="E2236" i="1"/>
  <c r="V2236" i="1" s="1"/>
  <c r="U2223" i="1"/>
  <c r="E2223" i="1"/>
  <c r="V2223" i="1" s="1"/>
  <c r="U2211" i="1"/>
  <c r="E2211" i="1"/>
  <c r="V2211" i="1" s="1"/>
  <c r="E2531" i="1"/>
  <c r="E2529" i="1"/>
  <c r="E2526" i="1"/>
  <c r="E2519" i="1"/>
  <c r="E2516" i="1"/>
  <c r="E2511" i="1"/>
  <c r="E2509" i="1"/>
  <c r="E2505" i="1"/>
  <c r="E2501" i="1"/>
  <c r="E2497" i="1"/>
  <c r="E2492" i="1"/>
  <c r="E2487" i="1"/>
  <c r="E2483" i="1"/>
  <c r="E2481" i="1"/>
  <c r="U2476" i="1"/>
  <c r="E2476" i="1"/>
  <c r="V2476" i="1" s="1"/>
  <c r="U2472" i="1"/>
  <c r="E2472" i="1"/>
  <c r="V2472" i="1" s="1"/>
  <c r="U2465" i="1"/>
  <c r="E2465" i="1"/>
  <c r="V2465" i="1" s="1"/>
  <c r="U2464" i="1"/>
  <c r="E2464" i="1"/>
  <c r="V2464" i="1" s="1"/>
  <c r="U2459" i="1"/>
  <c r="E2459" i="1"/>
  <c r="V2459" i="1" s="1"/>
  <c r="U2457" i="1"/>
  <c r="E2457" i="1"/>
  <c r="V2457" i="1" s="1"/>
  <c r="U2453" i="1"/>
  <c r="E2453" i="1"/>
  <c r="V2453" i="1" s="1"/>
  <c r="U2449" i="1"/>
  <c r="E2449" i="1"/>
  <c r="V2449" i="1" s="1"/>
  <c r="U2446" i="1"/>
  <c r="E2446" i="1"/>
  <c r="V2446" i="1" s="1"/>
  <c r="U2439" i="1"/>
  <c r="E2439" i="1"/>
  <c r="V2439" i="1" s="1"/>
  <c r="U2437" i="1"/>
  <c r="E2437" i="1"/>
  <c r="V2437" i="1" s="1"/>
  <c r="U2432" i="1"/>
  <c r="E2432" i="1"/>
  <c r="V2432" i="1" s="1"/>
  <c r="U2427" i="1"/>
  <c r="E2427" i="1"/>
  <c r="V2427" i="1" s="1"/>
  <c r="U2423" i="1"/>
  <c r="E2423" i="1"/>
  <c r="V2423" i="1" s="1"/>
  <c r="U2419" i="1"/>
  <c r="E2419" i="1"/>
  <c r="V2419" i="1" s="1"/>
  <c r="U2415" i="1"/>
  <c r="E2415" i="1"/>
  <c r="V2415" i="1" s="1"/>
  <c r="U2411" i="1"/>
  <c r="E2411" i="1"/>
  <c r="V2411" i="1" s="1"/>
  <c r="U2407" i="1"/>
  <c r="E2407" i="1"/>
  <c r="V2407" i="1" s="1"/>
  <c r="U2404" i="1"/>
  <c r="E2404" i="1"/>
  <c r="V2404" i="1" s="1"/>
  <c r="U2397" i="1"/>
  <c r="E2397" i="1"/>
  <c r="V2397" i="1" s="1"/>
  <c r="U2396" i="1"/>
  <c r="E2396" i="1"/>
  <c r="V2396" i="1" s="1"/>
  <c r="U2391" i="1"/>
  <c r="E2391" i="1"/>
  <c r="V2391" i="1" s="1"/>
  <c r="U2387" i="1"/>
  <c r="E2387" i="1"/>
  <c r="V2387" i="1" s="1"/>
  <c r="U2386" i="1"/>
  <c r="E2386" i="1"/>
  <c r="V2386" i="1" s="1"/>
  <c r="U2379" i="1"/>
  <c r="E2379" i="1"/>
  <c r="V2379" i="1" s="1"/>
  <c r="U2375" i="1"/>
  <c r="E2375" i="1"/>
  <c r="V2375" i="1" s="1"/>
  <c r="U2372" i="1"/>
  <c r="E2372" i="1"/>
  <c r="V2372" i="1" s="1"/>
  <c r="U2368" i="1"/>
  <c r="E2368" i="1"/>
  <c r="V2368" i="1" s="1"/>
  <c r="U2365" i="1"/>
  <c r="E2365" i="1"/>
  <c r="V2365" i="1" s="1"/>
  <c r="U2361" i="1"/>
  <c r="E2361" i="1"/>
  <c r="V2361" i="1" s="1"/>
  <c r="U2357" i="1"/>
  <c r="E2357" i="1"/>
  <c r="V2357" i="1" s="1"/>
  <c r="U2351" i="1"/>
  <c r="E2351" i="1"/>
  <c r="V2351" i="1" s="1"/>
  <c r="U2346" i="1"/>
  <c r="E2346" i="1"/>
  <c r="V2346" i="1" s="1"/>
  <c r="U2344" i="1"/>
  <c r="E2344" i="1"/>
  <c r="V2344" i="1" s="1"/>
  <c r="U2340" i="1"/>
  <c r="E2340" i="1"/>
  <c r="V2340" i="1" s="1"/>
  <c r="U2336" i="1"/>
  <c r="E2336" i="1"/>
  <c r="V2336" i="1" s="1"/>
  <c r="U2330" i="1"/>
  <c r="E2330" i="1"/>
  <c r="V2330" i="1" s="1"/>
  <c r="U2331" i="1"/>
  <c r="E2331" i="1"/>
  <c r="V2331" i="1" s="1"/>
  <c r="U2324" i="1"/>
  <c r="E2324" i="1"/>
  <c r="V2324" i="1" s="1"/>
  <c r="U2318" i="1"/>
  <c r="E2318" i="1"/>
  <c r="V2318" i="1" s="1"/>
  <c r="U2315" i="1"/>
  <c r="E2315" i="1"/>
  <c r="V2315" i="1" s="1"/>
  <c r="U2312" i="1"/>
  <c r="E2312" i="1"/>
  <c r="V2312" i="1" s="1"/>
  <c r="U2309" i="1"/>
  <c r="E2309" i="1"/>
  <c r="V2309" i="1" s="1"/>
  <c r="U2303" i="1"/>
  <c r="E2303" i="1"/>
  <c r="V2303" i="1" s="1"/>
  <c r="U2299" i="1"/>
  <c r="E2299" i="1"/>
  <c r="V2299" i="1" s="1"/>
  <c r="U2295" i="1"/>
  <c r="E2295" i="1"/>
  <c r="V2295" i="1" s="1"/>
  <c r="U2290" i="1"/>
  <c r="E2290" i="1"/>
  <c r="V2290" i="1" s="1"/>
  <c r="U2287" i="1"/>
  <c r="E2287" i="1"/>
  <c r="V2287" i="1" s="1"/>
  <c r="U2283" i="1"/>
  <c r="E2283" i="1"/>
  <c r="V2283" i="1" s="1"/>
  <c r="U2281" i="1"/>
  <c r="E2281" i="1"/>
  <c r="V2281" i="1" s="1"/>
  <c r="U2277" i="1"/>
  <c r="E2277" i="1"/>
  <c r="V2277" i="1" s="1"/>
  <c r="U2271" i="1"/>
  <c r="E2271" i="1"/>
  <c r="V2271" i="1" s="1"/>
  <c r="U2268" i="1"/>
  <c r="E2268" i="1"/>
  <c r="V2268" i="1" s="1"/>
  <c r="U2265" i="1"/>
  <c r="E2265" i="1"/>
  <c r="V2265" i="1" s="1"/>
  <c r="U2259" i="1"/>
  <c r="E2259" i="1"/>
  <c r="V2259" i="1" s="1"/>
  <c r="U2257" i="1"/>
  <c r="E2257" i="1"/>
  <c r="V2257" i="1" s="1"/>
  <c r="U2252" i="1"/>
  <c r="E2252" i="1"/>
  <c r="V2252" i="1" s="1"/>
  <c r="U2248" i="1"/>
  <c r="E2248" i="1"/>
  <c r="V2248" i="1" s="1"/>
  <c r="U2245" i="1"/>
  <c r="E2245" i="1"/>
  <c r="V2245" i="1" s="1"/>
  <c r="U2240" i="1"/>
  <c r="E2240" i="1"/>
  <c r="V2240" i="1" s="1"/>
  <c r="U2235" i="1"/>
  <c r="E2235" i="1"/>
  <c r="V2235" i="1" s="1"/>
  <c r="U2234" i="1"/>
  <c r="E2234" i="1"/>
  <c r="V2234" i="1" s="1"/>
  <c r="U2227" i="1"/>
  <c r="E2227" i="1"/>
  <c r="V2227" i="1" s="1"/>
  <c r="U2224" i="1"/>
  <c r="E2224" i="1"/>
  <c r="V2224" i="1" s="1"/>
  <c r="U2220" i="1"/>
  <c r="E2220" i="1"/>
  <c r="V2220" i="1" s="1"/>
  <c r="U2216" i="1"/>
  <c r="E2216" i="1"/>
  <c r="V2216" i="1" s="1"/>
  <c r="U2212" i="1"/>
  <c r="E2212" i="1"/>
  <c r="V2212" i="1" s="1"/>
  <c r="U2209" i="1"/>
  <c r="E2209" i="1"/>
  <c r="V2209" i="1" s="1"/>
  <c r="U2204" i="1"/>
  <c r="E2204" i="1"/>
  <c r="V2204" i="1" s="1"/>
  <c r="AH2474" i="1"/>
  <c r="K2538" i="1"/>
  <c r="X2538" i="1"/>
  <c r="A2539" i="1"/>
  <c r="AB2540" i="1"/>
  <c r="G2480" i="1"/>
  <c r="AC2480" i="1"/>
  <c r="AE2480" i="1" s="1"/>
  <c r="E2537" i="1"/>
  <c r="T2476" i="1"/>
  <c r="AF2476" i="1" s="1"/>
  <c r="S2477" i="1"/>
  <c r="U2477" i="1" s="1"/>
  <c r="W2237" i="1" l="1"/>
  <c r="W2321" i="1"/>
  <c r="AG2321" i="1" s="1"/>
  <c r="B2321" i="1" s="1"/>
  <c r="W2382" i="1"/>
  <c r="W2458" i="1"/>
  <c r="AG2458" i="1" s="1"/>
  <c r="B2458" i="1" s="1"/>
  <c r="W2224" i="1"/>
  <c r="AG2224" i="1" s="1"/>
  <c r="B2224" i="1" s="1"/>
  <c r="W2248" i="1"/>
  <c r="AG2248" i="1" s="1"/>
  <c r="W2271" i="1"/>
  <c r="AG2271" i="1" s="1"/>
  <c r="B2271" i="1" s="1"/>
  <c r="W2295" i="1"/>
  <c r="AG2295" i="1" s="1"/>
  <c r="B2295" i="1" s="1"/>
  <c r="W2318" i="1"/>
  <c r="AG2318" i="1" s="1"/>
  <c r="B2318" i="1" s="1"/>
  <c r="W2344" i="1"/>
  <c r="AG2344" i="1" s="1"/>
  <c r="W2368" i="1"/>
  <c r="AG2368" i="1" s="1"/>
  <c r="B2368" i="1" s="1"/>
  <c r="W2391" i="1"/>
  <c r="AG2391" i="1" s="1"/>
  <c r="W2415" i="1"/>
  <c r="W2439" i="1"/>
  <c r="AG2439" i="1" s="1"/>
  <c r="B2439" i="1" s="1"/>
  <c r="W2464" i="1"/>
  <c r="AG2464" i="1" s="1"/>
  <c r="B2464" i="1" s="1"/>
  <c r="W2209" i="1"/>
  <c r="AG2209" i="1" s="1"/>
  <c r="W2234" i="1"/>
  <c r="AG2234" i="1" s="1"/>
  <c r="B2234" i="1" s="1"/>
  <c r="W2257" i="1"/>
  <c r="AG2257" i="1" s="1"/>
  <c r="W2281" i="1"/>
  <c r="W2303" i="1"/>
  <c r="AG2303" i="1" s="1"/>
  <c r="B2303" i="1" s="1"/>
  <c r="W2331" i="1"/>
  <c r="AG2331" i="1" s="1"/>
  <c r="B2331" i="1" s="1"/>
  <c r="W2351" i="1"/>
  <c r="AG2351" i="1" s="1"/>
  <c r="B2351" i="1" s="1"/>
  <c r="W2375" i="1"/>
  <c r="AG2375" i="1" s="1"/>
  <c r="B2375" i="1" s="1"/>
  <c r="W2397" i="1"/>
  <c r="AG2397" i="1" s="1"/>
  <c r="B2397" i="1" s="1"/>
  <c r="W2423" i="1"/>
  <c r="AG2423" i="1" s="1"/>
  <c r="B2423" i="1" s="1"/>
  <c r="W2261" i="1"/>
  <c r="AG2261" i="1" s="1"/>
  <c r="B2261" i="1" s="1"/>
  <c r="W2335" i="1"/>
  <c r="AG2335" i="1" s="1"/>
  <c r="W2477" i="1"/>
  <c r="AG2477" i="1" s="1"/>
  <c r="W2449" i="1"/>
  <c r="AG2449" i="1" s="1"/>
  <c r="B2449" i="1" s="1"/>
  <c r="W2472" i="1"/>
  <c r="AG2472" i="1" s="1"/>
  <c r="B2472" i="1" s="1"/>
  <c r="W2406" i="1"/>
  <c r="AG2406" i="1" s="1"/>
  <c r="B2406" i="1" s="1"/>
  <c r="W2216" i="1"/>
  <c r="AG2216" i="1" s="1"/>
  <c r="B2216" i="1" s="1"/>
  <c r="W2240" i="1"/>
  <c r="AG2240" i="1" s="1"/>
  <c r="W2265" i="1"/>
  <c r="AG2265" i="1" s="1"/>
  <c r="B2265" i="1" s="1"/>
  <c r="W2287" i="1"/>
  <c r="AG2287" i="1" s="1"/>
  <c r="B2287" i="1" s="1"/>
  <c r="W2312" i="1"/>
  <c r="AG2312" i="1" s="1"/>
  <c r="B2312" i="1" s="1"/>
  <c r="W2336" i="1"/>
  <c r="AG2336" i="1" s="1"/>
  <c r="B2336" i="1" s="1"/>
  <c r="W2361" i="1"/>
  <c r="AG2361" i="1" s="1"/>
  <c r="B2361" i="1" s="1"/>
  <c r="W2386" i="1"/>
  <c r="AG2386" i="1" s="1"/>
  <c r="B2386" i="1" s="1"/>
  <c r="W2407" i="1"/>
  <c r="AG2407" i="1" s="1"/>
  <c r="B2407" i="1" s="1"/>
  <c r="W2432" i="1"/>
  <c r="AG2432" i="1" s="1"/>
  <c r="B2432" i="1" s="1"/>
  <c r="W2457" i="1"/>
  <c r="AG2457" i="1" s="1"/>
  <c r="B2457" i="1" s="1"/>
  <c r="W2221" i="1"/>
  <c r="W2291" i="1"/>
  <c r="AG2291" i="1" s="1"/>
  <c r="B2291" i="1" s="1"/>
  <c r="W2366" i="1"/>
  <c r="AG2366" i="1" s="1"/>
  <c r="B2366" i="1" s="1"/>
  <c r="W2431" i="1"/>
  <c r="AG2431" i="1" s="1"/>
  <c r="B2431" i="1" s="1"/>
  <c r="W2215" i="1"/>
  <c r="AG2215" i="1" s="1"/>
  <c r="B2215" i="1" s="1"/>
  <c r="W2243" i="1"/>
  <c r="AG2243" i="1" s="1"/>
  <c r="W2267" i="1"/>
  <c r="AG2267" i="1" s="1"/>
  <c r="B2267" i="1" s="1"/>
  <c r="W2294" i="1"/>
  <c r="AG2294" i="1" s="1"/>
  <c r="B2294" i="1" s="1"/>
  <c r="W2316" i="1"/>
  <c r="AG2316" i="1" s="1"/>
  <c r="B2316" i="1" s="1"/>
  <c r="W2341" i="1"/>
  <c r="AG2341" i="1" s="1"/>
  <c r="B2341" i="1" s="1"/>
  <c r="W2358" i="1"/>
  <c r="AG2358" i="1" s="1"/>
  <c r="W2392" i="1"/>
  <c r="AG2392" i="1" s="1"/>
  <c r="W2414" i="1"/>
  <c r="AG2414" i="1" s="1"/>
  <c r="B2414" i="1" s="1"/>
  <c r="W2440" i="1"/>
  <c r="AG2440" i="1" s="1"/>
  <c r="B2440" i="1" s="1"/>
  <c r="W2454" i="1"/>
  <c r="AG2454" i="1" s="1"/>
  <c r="W2212" i="1"/>
  <c r="AG2212" i="1" s="1"/>
  <c r="W2227" i="1"/>
  <c r="AG2227" i="1" s="1"/>
  <c r="B2227" i="1" s="1"/>
  <c r="W2245" i="1"/>
  <c r="AG2245" i="1" s="1"/>
  <c r="W2252" i="1"/>
  <c r="AG2252" i="1" s="1"/>
  <c r="B2252" i="1" s="1"/>
  <c r="W2259" i="1"/>
  <c r="AG2259" i="1" s="1"/>
  <c r="B2259" i="1" s="1"/>
  <c r="W2268" i="1"/>
  <c r="AG2268" i="1" s="1"/>
  <c r="W2277" i="1"/>
  <c r="AG2277" i="1" s="1"/>
  <c r="W2283" i="1"/>
  <c r="AG2283" i="1" s="1"/>
  <c r="B2283" i="1" s="1"/>
  <c r="W2290" i="1"/>
  <c r="AG2290" i="1" s="1"/>
  <c r="W2299" i="1"/>
  <c r="AG2299" i="1" s="1"/>
  <c r="B2299" i="1" s="1"/>
  <c r="W2309" i="1"/>
  <c r="AG2309" i="1" s="1"/>
  <c r="B2309" i="1" s="1"/>
  <c r="W2315" i="1"/>
  <c r="AG2315" i="1" s="1"/>
  <c r="B2315" i="1" s="1"/>
  <c r="W2324" i="1"/>
  <c r="AG2324" i="1" s="1"/>
  <c r="W2330" i="1"/>
  <c r="AG2330" i="1" s="1"/>
  <c r="B2330" i="1" s="1"/>
  <c r="W2340" i="1"/>
  <c r="AG2340" i="1" s="1"/>
  <c r="B2340" i="1" s="1"/>
  <c r="W2346" i="1"/>
  <c r="AG2346" i="1" s="1"/>
  <c r="W2357" i="1"/>
  <c r="AG2357" i="1" s="1"/>
  <c r="B2357" i="1" s="1"/>
  <c r="W2365" i="1"/>
  <c r="AG2365" i="1" s="1"/>
  <c r="B2365" i="1" s="1"/>
  <c r="W2372" i="1"/>
  <c r="AG2372" i="1" s="1"/>
  <c r="W2379" i="1"/>
  <c r="AG2379" i="1" s="1"/>
  <c r="W2387" i="1"/>
  <c r="AG2387" i="1" s="1"/>
  <c r="B2387" i="1" s="1"/>
  <c r="W2396" i="1"/>
  <c r="AG2396" i="1" s="1"/>
  <c r="B2396" i="1" s="1"/>
  <c r="W2404" i="1"/>
  <c r="AG2404" i="1" s="1"/>
  <c r="W2411" i="1"/>
  <c r="AG2411" i="1" s="1"/>
  <c r="W2419" i="1"/>
  <c r="AG2419" i="1" s="1"/>
  <c r="W2427" i="1"/>
  <c r="AG2427" i="1" s="1"/>
  <c r="W2437" i="1"/>
  <c r="AG2437" i="1" s="1"/>
  <c r="B2437" i="1" s="1"/>
  <c r="W2446" i="1"/>
  <c r="AG2446" i="1" s="1"/>
  <c r="W2453" i="1"/>
  <c r="AG2453" i="1" s="1"/>
  <c r="B2453" i="1" s="1"/>
  <c r="W2459" i="1"/>
  <c r="AG2459" i="1" s="1"/>
  <c r="W2465" i="1"/>
  <c r="AG2465" i="1" s="1"/>
  <c r="B2465" i="1" s="1"/>
  <c r="W2476" i="1"/>
  <c r="AG2476" i="1" s="1"/>
  <c r="W2206" i="1"/>
  <c r="AG2206" i="1" s="1"/>
  <c r="B2206" i="1" s="1"/>
  <c r="W2229" i="1"/>
  <c r="W2251" i="1"/>
  <c r="AG2251" i="1" s="1"/>
  <c r="B2251" i="1" s="1"/>
  <c r="W2274" i="1"/>
  <c r="AG2274" i="1" s="1"/>
  <c r="B2274" i="1" s="1"/>
  <c r="W2301" i="1"/>
  <c r="AG2301" i="1" s="1"/>
  <c r="B2301" i="1" s="1"/>
  <c r="W2323" i="1"/>
  <c r="AG2323" i="1" s="1"/>
  <c r="B2323" i="1" s="1"/>
  <c r="W2355" i="1"/>
  <c r="AG2355" i="1" s="1"/>
  <c r="B2355" i="1" s="1"/>
  <c r="W2378" i="1"/>
  <c r="AG2378" i="1" s="1"/>
  <c r="B2378" i="1" s="1"/>
  <c r="W2395" i="1"/>
  <c r="AG2395" i="1" s="1"/>
  <c r="B2395" i="1" s="1"/>
  <c r="W2418" i="1"/>
  <c r="AG2418" i="1" s="1"/>
  <c r="B2418" i="1" s="1"/>
  <c r="W2442" i="1"/>
  <c r="AG2442" i="1" s="1"/>
  <c r="B2442" i="1" s="1"/>
  <c r="W2204" i="1"/>
  <c r="AG2204" i="1" s="1"/>
  <c r="W2220" i="1"/>
  <c r="AG2220" i="1" s="1"/>
  <c r="W2235" i="1"/>
  <c r="AG2235" i="1" s="1"/>
  <c r="W2373" i="1"/>
  <c r="AG2373" i="1" s="1"/>
  <c r="W2380" i="1"/>
  <c r="AG2380" i="1" s="1"/>
  <c r="B2380" i="1" s="1"/>
  <c r="W2388" i="1"/>
  <c r="AG2388" i="1" s="1"/>
  <c r="W2394" i="1"/>
  <c r="AG2394" i="1" s="1"/>
  <c r="B2394" i="1" s="1"/>
  <c r="W2403" i="1"/>
  <c r="AG2403" i="1" s="1"/>
  <c r="B2403" i="1" s="1"/>
  <c r="W2409" i="1"/>
  <c r="AG2409" i="1" s="1"/>
  <c r="B2409" i="1" s="1"/>
  <c r="W2420" i="1"/>
  <c r="AG2420" i="1" s="1"/>
  <c r="B2420" i="1" s="1"/>
  <c r="W2428" i="1"/>
  <c r="AG2428" i="1" s="1"/>
  <c r="B2428" i="1" s="1"/>
  <c r="V2478" i="1"/>
  <c r="O2479" i="1"/>
  <c r="R2479" i="1" s="1"/>
  <c r="V2479" i="1" s="1"/>
  <c r="W2435" i="1"/>
  <c r="AG2435" i="1" s="1"/>
  <c r="B2435" i="1" s="1"/>
  <c r="W2441" i="1"/>
  <c r="AG2441" i="1" s="1"/>
  <c r="W2450" i="1"/>
  <c r="AG2450" i="1" s="1"/>
  <c r="B2450" i="1" s="1"/>
  <c r="W2460" i="1"/>
  <c r="AG2460" i="1" s="1"/>
  <c r="B2460" i="1" s="1"/>
  <c r="W2467" i="1"/>
  <c r="AG2467" i="1" s="1"/>
  <c r="B2467" i="1" s="1"/>
  <c r="W2473" i="1"/>
  <c r="AG2473" i="1" s="1"/>
  <c r="B2473" i="1" s="1"/>
  <c r="AG2415" i="1"/>
  <c r="B2415" i="1" s="1"/>
  <c r="F2480" i="1"/>
  <c r="J2480" i="1" s="1"/>
  <c r="W2211" i="1"/>
  <c r="W2236" i="1"/>
  <c r="W2258" i="1"/>
  <c r="W2282" i="1"/>
  <c r="W2302" i="1"/>
  <c r="W2327" i="1"/>
  <c r="W2352" i="1"/>
  <c r="W2376" i="1"/>
  <c r="W2399" i="1"/>
  <c r="W2421" i="1"/>
  <c r="W2451" i="1"/>
  <c r="W2471" i="1"/>
  <c r="W2208" i="1"/>
  <c r="W2217" i="1"/>
  <c r="W2226" i="1"/>
  <c r="W2232" i="1"/>
  <c r="W2242" i="1"/>
  <c r="W2249" i="1"/>
  <c r="W2260" i="1"/>
  <c r="W2264" i="1"/>
  <c r="W2272" i="1"/>
  <c r="W2280" i="1"/>
  <c r="W2289" i="1"/>
  <c r="W2298" i="1"/>
  <c r="W2304" i="1"/>
  <c r="W2313" i="1"/>
  <c r="W2320" i="1"/>
  <c r="W2328" i="1"/>
  <c r="W2337" i="1"/>
  <c r="W2345" i="1"/>
  <c r="W2353" i="1"/>
  <c r="W2360" i="1"/>
  <c r="W2369" i="1"/>
  <c r="W2377" i="1"/>
  <c r="W2384" i="1"/>
  <c r="W2393" i="1"/>
  <c r="W2401" i="1"/>
  <c r="W2410" i="1"/>
  <c r="W2417" i="1"/>
  <c r="W2424" i="1"/>
  <c r="W2433" i="1"/>
  <c r="W2444" i="1"/>
  <c r="W2448" i="1"/>
  <c r="W2456" i="1"/>
  <c r="W2463" i="1"/>
  <c r="W2474" i="1"/>
  <c r="W2207" i="1"/>
  <c r="W2213" i="1"/>
  <c r="W2222" i="1"/>
  <c r="W2230" i="1"/>
  <c r="W2238" i="1"/>
  <c r="W2246" i="1"/>
  <c r="W2255" i="1"/>
  <c r="W2262" i="1"/>
  <c r="W2269" i="1"/>
  <c r="W2279" i="1"/>
  <c r="W2285" i="1"/>
  <c r="W2293" i="1"/>
  <c r="W2305" i="1"/>
  <c r="AG2305" i="1" s="1"/>
  <c r="B2305" i="1" s="1"/>
  <c r="W2310" i="1"/>
  <c r="AG2310" i="1" s="1"/>
  <c r="B2310" i="1" s="1"/>
  <c r="W2317" i="1"/>
  <c r="AG2317" i="1" s="1"/>
  <c r="B2317" i="1" s="1"/>
  <c r="W2326" i="1"/>
  <c r="W2333" i="1"/>
  <c r="W2343" i="1"/>
  <c r="W2350" i="1"/>
  <c r="W2359" i="1"/>
  <c r="W2367" i="1"/>
  <c r="W2371" i="1"/>
  <c r="W2383" i="1"/>
  <c r="W2390" i="1"/>
  <c r="W2400" i="1"/>
  <c r="W2405" i="1"/>
  <c r="W2416" i="1"/>
  <c r="W2422" i="1"/>
  <c r="W2430" i="1"/>
  <c r="W2438" i="1"/>
  <c r="W2447" i="1"/>
  <c r="W2455" i="1"/>
  <c r="W2461" i="1"/>
  <c r="W2469" i="1"/>
  <c r="M2482" i="1"/>
  <c r="N2482" i="1" s="1"/>
  <c r="P2482" i="1"/>
  <c r="Q2482" i="1"/>
  <c r="L2483" i="1"/>
  <c r="Z2538" i="1"/>
  <c r="AA2538" i="1" s="1"/>
  <c r="AH2538" i="1" s="1"/>
  <c r="AJ2539" i="1"/>
  <c r="C2539" i="1"/>
  <c r="Y2538" i="1"/>
  <c r="I2539" i="1"/>
  <c r="H2539" i="1" s="1"/>
  <c r="AG2221" i="1"/>
  <c r="AG2237" i="1"/>
  <c r="B2237" i="1" s="1"/>
  <c r="AG2382" i="1"/>
  <c r="B2382" i="1" s="1"/>
  <c r="W2203" i="1"/>
  <c r="W2231" i="1"/>
  <c r="W2253" i="1"/>
  <c r="W2278" i="1"/>
  <c r="W2307" i="1"/>
  <c r="W2329" i="1"/>
  <c r="W2348" i="1"/>
  <c r="W2374" i="1"/>
  <c r="W2402" i="1"/>
  <c r="W2426" i="1"/>
  <c r="W2445" i="1"/>
  <c r="W2470" i="1"/>
  <c r="X2539" i="1"/>
  <c r="A2540" i="1"/>
  <c r="K2539" i="1"/>
  <c r="AG2281" i="1"/>
  <c r="B2281" i="1" s="1"/>
  <c r="AG2229" i="1"/>
  <c r="B2229" i="1" s="1"/>
  <c r="AC2481" i="1"/>
  <c r="AE2481" i="1" s="1"/>
  <c r="G2481" i="1"/>
  <c r="AB2541" i="1"/>
  <c r="T2477" i="1"/>
  <c r="AF2477" i="1" s="1"/>
  <c r="S2478" i="1"/>
  <c r="W2223" i="1"/>
  <c r="W2247" i="1"/>
  <c r="W2273" i="1"/>
  <c r="W2292" i="1"/>
  <c r="AG2292" i="1" s="1"/>
  <c r="B2292" i="1" s="1"/>
  <c r="W2311" i="1"/>
  <c r="W2338" i="1"/>
  <c r="W2362" i="1"/>
  <c r="W2385" i="1"/>
  <c r="W2412" i="1"/>
  <c r="W2434" i="1"/>
  <c r="W2466" i="1"/>
  <c r="W2205" i="1"/>
  <c r="W2214" i="1"/>
  <c r="W2219" i="1"/>
  <c r="W2228" i="1"/>
  <c r="W2239" i="1"/>
  <c r="W2244" i="1"/>
  <c r="W2254" i="1"/>
  <c r="W2263" i="1"/>
  <c r="W2270" i="1"/>
  <c r="W2276" i="1"/>
  <c r="W2286" i="1"/>
  <c r="W2296" i="1"/>
  <c r="W2300" i="1"/>
  <c r="W2308" i="1"/>
  <c r="W2319" i="1"/>
  <c r="W2325" i="1"/>
  <c r="W2334" i="1"/>
  <c r="W2342" i="1"/>
  <c r="W2349" i="1"/>
  <c r="W2356" i="1"/>
  <c r="W2364" i="1"/>
  <c r="W2370" i="1"/>
  <c r="W2381" i="1"/>
  <c r="W2389" i="1"/>
  <c r="W2398" i="1"/>
  <c r="W2408" i="1"/>
  <c r="W2413" i="1"/>
  <c r="W2425" i="1"/>
  <c r="W2429" i="1"/>
  <c r="W2436" i="1"/>
  <c r="W2443" i="1"/>
  <c r="W2452" i="1"/>
  <c r="W2462" i="1"/>
  <c r="W2468" i="1"/>
  <c r="W2475" i="1"/>
  <c r="E2538" i="1"/>
  <c r="W2202" i="1"/>
  <c r="W2210" i="1"/>
  <c r="W2218" i="1"/>
  <c r="W2225" i="1"/>
  <c r="W2233" i="1"/>
  <c r="W2241" i="1"/>
  <c r="W2250" i="1"/>
  <c r="W2256" i="1"/>
  <c r="W2266" i="1"/>
  <c r="W2275" i="1"/>
  <c r="W2284" i="1"/>
  <c r="W2288" i="1"/>
  <c r="W2297" i="1"/>
  <c r="W2306" i="1"/>
  <c r="W2314" i="1"/>
  <c r="W2322" i="1"/>
  <c r="W2332" i="1"/>
  <c r="W2339" i="1"/>
  <c r="W2347" i="1"/>
  <c r="W2354" i="1"/>
  <c r="W2363" i="1"/>
  <c r="O2480" i="1" l="1"/>
  <c r="R2480" i="1" s="1"/>
  <c r="V2480" i="1" s="1"/>
  <c r="AG2297" i="1"/>
  <c r="B2297" i="1" s="1"/>
  <c r="AG2202" i="1"/>
  <c r="B2202" i="1" s="1"/>
  <c r="AG2425" i="1"/>
  <c r="AG2325" i="1"/>
  <c r="B2325" i="1" s="1"/>
  <c r="AG2263" i="1"/>
  <c r="B2263" i="1" s="1"/>
  <c r="AG2362" i="1"/>
  <c r="B2362" i="1" s="1"/>
  <c r="X2540" i="1"/>
  <c r="K2540" i="1"/>
  <c r="A2541" i="1"/>
  <c r="AG2253" i="1"/>
  <c r="AG2455" i="1"/>
  <c r="B2455" i="1" s="1"/>
  <c r="AG2359" i="1"/>
  <c r="AG2262" i="1"/>
  <c r="B2262" i="1" s="1"/>
  <c r="AG2463" i="1"/>
  <c r="AG2369" i="1"/>
  <c r="B2369" i="1" s="1"/>
  <c r="AG2208" i="1"/>
  <c r="AG2288" i="1"/>
  <c r="B2288" i="1" s="1"/>
  <c r="AG2413" i="1"/>
  <c r="B2413" i="1" s="1"/>
  <c r="AG2286" i="1"/>
  <c r="B2286" i="1" s="1"/>
  <c r="AG2434" i="1"/>
  <c r="B2434" i="1" s="1"/>
  <c r="AG2338" i="1"/>
  <c r="B2338" i="1" s="1"/>
  <c r="T2478" i="1"/>
  <c r="AF2478" i="1" s="1"/>
  <c r="S2479" i="1"/>
  <c r="U2478" i="1"/>
  <c r="W2478" i="1" s="1"/>
  <c r="Y2539" i="1"/>
  <c r="I2540" i="1"/>
  <c r="H2540" i="1" s="1"/>
  <c r="C2540" i="1"/>
  <c r="Z2539" i="1"/>
  <c r="AA2539" i="1" s="1"/>
  <c r="AH2539" i="1" s="1"/>
  <c r="AJ2540" i="1"/>
  <c r="AG2426" i="1"/>
  <c r="AG2329" i="1"/>
  <c r="AG2231" i="1"/>
  <c r="B2248" i="1"/>
  <c r="AC2482" i="1"/>
  <c r="AE2482" i="1" s="1"/>
  <c r="G2482" i="1"/>
  <c r="AG2447" i="1"/>
  <c r="AG2416" i="1"/>
  <c r="AG2383" i="1"/>
  <c r="AG2350" i="1"/>
  <c r="AG2285" i="1"/>
  <c r="AG2255" i="1"/>
  <c r="AG2222" i="1"/>
  <c r="B2222" i="1" s="1"/>
  <c r="AG2456" i="1"/>
  <c r="B2456" i="1" s="1"/>
  <c r="AG2424" i="1"/>
  <c r="B2424" i="1" s="1"/>
  <c r="AG2393" i="1"/>
  <c r="B2393" i="1" s="1"/>
  <c r="AG2360" i="1"/>
  <c r="B2360" i="1" s="1"/>
  <c r="AG2328" i="1"/>
  <c r="B2328" i="1" s="1"/>
  <c r="AG2298" i="1"/>
  <c r="B2298" i="1" s="1"/>
  <c r="AG2264" i="1"/>
  <c r="B2264" i="1" s="1"/>
  <c r="AG2232" i="1"/>
  <c r="B2232" i="1" s="1"/>
  <c r="AG2471" i="1"/>
  <c r="B2471" i="1" s="1"/>
  <c r="AG2376" i="1"/>
  <c r="B2376" i="1" s="1"/>
  <c r="AG2282" i="1"/>
  <c r="B2282" i="1" s="1"/>
  <c r="AG2363" i="1"/>
  <c r="AG2266" i="1"/>
  <c r="AG2389" i="1"/>
  <c r="AG2296" i="1"/>
  <c r="B2296" i="1" s="1"/>
  <c r="AG2466" i="1"/>
  <c r="AG2348" i="1"/>
  <c r="B2348" i="1" s="1"/>
  <c r="AG2390" i="1"/>
  <c r="B2390" i="1" s="1"/>
  <c r="AG2293" i="1"/>
  <c r="B2293" i="1" s="1"/>
  <c r="AG2433" i="1"/>
  <c r="B2433" i="1" s="1"/>
  <c r="AG2337" i="1"/>
  <c r="B2337" i="1" s="1"/>
  <c r="AG2242" i="1"/>
  <c r="B2242" i="1" s="1"/>
  <c r="AG2302" i="1"/>
  <c r="B2302" i="1" s="1"/>
  <c r="AG2322" i="1"/>
  <c r="B2322" i="1" s="1"/>
  <c r="AG2256" i="1"/>
  <c r="AG2443" i="1"/>
  <c r="B2443" i="1" s="1"/>
  <c r="AG2349" i="1"/>
  <c r="B2349" i="1" s="1"/>
  <c r="AG2254" i="1"/>
  <c r="B2254" i="1" s="1"/>
  <c r="AG2247" i="1"/>
  <c r="B2247" i="1" s="1"/>
  <c r="AG2314" i="1"/>
  <c r="B2314" i="1" s="1"/>
  <c r="AG2218" i="1"/>
  <c r="AG2436" i="1"/>
  <c r="AG2370" i="1"/>
  <c r="B2370" i="1" s="1"/>
  <c r="AG2276" i="1"/>
  <c r="AG2412" i="1"/>
  <c r="B2412" i="1" s="1"/>
  <c r="B2220" i="1"/>
  <c r="AB2542" i="1"/>
  <c r="AG2402" i="1"/>
  <c r="B2402" i="1" s="1"/>
  <c r="AG2307" i="1"/>
  <c r="B2307" i="1" s="1"/>
  <c r="AG2203" i="1"/>
  <c r="B2203" i="1" s="1"/>
  <c r="B2419" i="1"/>
  <c r="B2404" i="1"/>
  <c r="B2372" i="1"/>
  <c r="M2483" i="1"/>
  <c r="N2483" i="1" s="1"/>
  <c r="P2483" i="1"/>
  <c r="Q2483" i="1"/>
  <c r="L2484" i="1"/>
  <c r="AG2469" i="1"/>
  <c r="B2469" i="1" s="1"/>
  <c r="AG2438" i="1"/>
  <c r="B2438" i="1" s="1"/>
  <c r="AG2405" i="1"/>
  <c r="B2405" i="1" s="1"/>
  <c r="AG2371" i="1"/>
  <c r="B2371" i="1" s="1"/>
  <c r="AG2343" i="1"/>
  <c r="B2343" i="1" s="1"/>
  <c r="AG2279" i="1"/>
  <c r="B2279" i="1" s="1"/>
  <c r="AG2246" i="1"/>
  <c r="B2246" i="1" s="1"/>
  <c r="AG2213" i="1"/>
  <c r="B2213" i="1" s="1"/>
  <c r="AG2448" i="1"/>
  <c r="B2448" i="1" s="1"/>
  <c r="AG2417" i="1"/>
  <c r="B2417" i="1" s="1"/>
  <c r="AG2384" i="1"/>
  <c r="B2384" i="1" s="1"/>
  <c r="AG2353" i="1"/>
  <c r="B2353" i="1" s="1"/>
  <c r="AG2320" i="1"/>
  <c r="B2320" i="1" s="1"/>
  <c r="AG2289" i="1"/>
  <c r="B2289" i="1" s="1"/>
  <c r="AG2260" i="1"/>
  <c r="B2260" i="1" s="1"/>
  <c r="AG2226" i="1"/>
  <c r="B2226" i="1" s="1"/>
  <c r="AG2451" i="1"/>
  <c r="B2451" i="1" s="1"/>
  <c r="AG2352" i="1"/>
  <c r="B2352" i="1" s="1"/>
  <c r="AG2258" i="1"/>
  <c r="B2258" i="1" s="1"/>
  <c r="AG2332" i="1"/>
  <c r="B2332" i="1" s="1"/>
  <c r="AG2233" i="1"/>
  <c r="AG2452" i="1"/>
  <c r="B2452" i="1" s="1"/>
  <c r="AG2356" i="1"/>
  <c r="AG2228" i="1"/>
  <c r="AG2273" i="1"/>
  <c r="AG2445" i="1"/>
  <c r="B2445" i="1" s="1"/>
  <c r="E2539" i="1"/>
  <c r="AG2422" i="1"/>
  <c r="AG2326" i="1"/>
  <c r="B2326" i="1" s="1"/>
  <c r="AG2230" i="1"/>
  <c r="AG2401" i="1"/>
  <c r="B2401" i="1" s="1"/>
  <c r="AG2304" i="1"/>
  <c r="B2304" i="1" s="1"/>
  <c r="AG2272" i="1"/>
  <c r="B2272" i="1" s="1"/>
  <c r="AG2399" i="1"/>
  <c r="AG2211" i="1"/>
  <c r="B2211" i="1" s="1"/>
  <c r="B2441" i="1"/>
  <c r="AG2354" i="1"/>
  <c r="B2354" i="1" s="1"/>
  <c r="AG2225" i="1"/>
  <c r="B2225" i="1" s="1"/>
  <c r="AG2475" i="1"/>
  <c r="B2475" i="1" s="1"/>
  <c r="AG2381" i="1"/>
  <c r="B2381" i="1" s="1"/>
  <c r="AG2319" i="1"/>
  <c r="B2319" i="1" s="1"/>
  <c r="AG2219" i="1"/>
  <c r="B2219" i="1" s="1"/>
  <c r="AG2347" i="1"/>
  <c r="B2347" i="1" s="1"/>
  <c r="AG2284" i="1"/>
  <c r="B2284" i="1" s="1"/>
  <c r="AG2250" i="1"/>
  <c r="B2250" i="1" s="1"/>
  <c r="AG2468" i="1"/>
  <c r="B2468" i="1" s="1"/>
  <c r="AG2408" i="1"/>
  <c r="B2408" i="1" s="1"/>
  <c r="AG2342" i="1"/>
  <c r="B2342" i="1" s="1"/>
  <c r="AG2308" i="1"/>
  <c r="B2308" i="1" s="1"/>
  <c r="AG2244" i="1"/>
  <c r="B2244" i="1" s="1"/>
  <c r="AG2214" i="1"/>
  <c r="B2214" i="1" s="1"/>
  <c r="AG2311" i="1"/>
  <c r="B2311" i="1" s="1"/>
  <c r="AG2223" i="1"/>
  <c r="B2223" i="1" s="1"/>
  <c r="B2388" i="1"/>
  <c r="B2373" i="1"/>
  <c r="AG2339" i="1"/>
  <c r="B2339" i="1" s="1"/>
  <c r="AG2306" i="1"/>
  <c r="B2306" i="1" s="1"/>
  <c r="AG2275" i="1"/>
  <c r="B2275" i="1" s="1"/>
  <c r="AG2241" i="1"/>
  <c r="AG2210" i="1"/>
  <c r="B2210" i="1" s="1"/>
  <c r="AG2462" i="1"/>
  <c r="B2462" i="1" s="1"/>
  <c r="AG2429" i="1"/>
  <c r="B2429" i="1" s="1"/>
  <c r="AG2398" i="1"/>
  <c r="B2398" i="1" s="1"/>
  <c r="AG2364" i="1"/>
  <c r="B2364" i="1" s="1"/>
  <c r="AG2334" i="1"/>
  <c r="B2334" i="1" s="1"/>
  <c r="AG2300" i="1"/>
  <c r="B2300" i="1" s="1"/>
  <c r="AG2270" i="1"/>
  <c r="B2270" i="1" s="1"/>
  <c r="AG2239" i="1"/>
  <c r="AG2205" i="1"/>
  <c r="B2205" i="1" s="1"/>
  <c r="AG2385" i="1"/>
  <c r="B2385" i="1" s="1"/>
  <c r="B2268" i="1"/>
  <c r="B2235" i="1"/>
  <c r="B2204" i="1"/>
  <c r="B2358" i="1"/>
  <c r="F2481" i="1"/>
  <c r="J2481" i="1" s="1"/>
  <c r="B2240" i="1"/>
  <c r="AG2470" i="1"/>
  <c r="B2470" i="1" s="1"/>
  <c r="AG2374" i="1"/>
  <c r="B2374" i="1" s="1"/>
  <c r="AG2278" i="1"/>
  <c r="B2278" i="1" s="1"/>
  <c r="B2335" i="1"/>
  <c r="B2221" i="1"/>
  <c r="B2476" i="1"/>
  <c r="B2459" i="1"/>
  <c r="B2446" i="1"/>
  <c r="B2427" i="1"/>
  <c r="B2411" i="1"/>
  <c r="B2379" i="1"/>
  <c r="B2346" i="1"/>
  <c r="B2324" i="1"/>
  <c r="B2290" i="1"/>
  <c r="B2277" i="1"/>
  <c r="B2245" i="1"/>
  <c r="B2212" i="1"/>
  <c r="B2454" i="1"/>
  <c r="B2243" i="1"/>
  <c r="AG2461" i="1"/>
  <c r="AG2430" i="1"/>
  <c r="B2430" i="1" s="1"/>
  <c r="AG2400" i="1"/>
  <c r="AG2367" i="1"/>
  <c r="B2367" i="1" s="1"/>
  <c r="AG2333" i="1"/>
  <c r="AG2269" i="1"/>
  <c r="B2269" i="1" s="1"/>
  <c r="AG2238" i="1"/>
  <c r="B2238" i="1" s="1"/>
  <c r="AG2207" i="1"/>
  <c r="AG2474" i="1"/>
  <c r="B2474" i="1" s="1"/>
  <c r="AG2444" i="1"/>
  <c r="B2444" i="1" s="1"/>
  <c r="AG2410" i="1"/>
  <c r="B2410" i="1" s="1"/>
  <c r="AG2377" i="1"/>
  <c r="AG2345" i="1"/>
  <c r="AG2313" i="1"/>
  <c r="B2313" i="1" s="1"/>
  <c r="AG2280" i="1"/>
  <c r="AG2249" i="1"/>
  <c r="AG2217" i="1"/>
  <c r="AG2421" i="1"/>
  <c r="B2421" i="1" s="1"/>
  <c r="AG2327" i="1"/>
  <c r="AG2236" i="1"/>
  <c r="B2236" i="1" s="1"/>
  <c r="B2392" i="1"/>
  <c r="B2391" i="1"/>
  <c r="B2344" i="1"/>
  <c r="B2257" i="1"/>
  <c r="B2209" i="1"/>
  <c r="B2477" i="1"/>
  <c r="O2481" i="1" l="1"/>
  <c r="R2481" i="1" s="1"/>
  <c r="V2481" i="1" s="1"/>
  <c r="M2484" i="1"/>
  <c r="N2484" i="1" s="1"/>
  <c r="P2484" i="1"/>
  <c r="Q2484" i="1"/>
  <c r="L2485" i="1"/>
  <c r="E2540" i="1"/>
  <c r="Z2540" i="1"/>
  <c r="AA2540" i="1" s="1"/>
  <c r="AH2540" i="1" s="1"/>
  <c r="C2541" i="1"/>
  <c r="I2541" i="1"/>
  <c r="H2541" i="1" s="1"/>
  <c r="AJ2541" i="1"/>
  <c r="Y2540" i="1"/>
  <c r="AB2543" i="1"/>
  <c r="B2256" i="1"/>
  <c r="AG2478" i="1"/>
  <c r="B2478" i="1" s="1"/>
  <c r="A2542" i="1"/>
  <c r="K2541" i="1"/>
  <c r="X2541" i="1"/>
  <c r="B2425" i="1"/>
  <c r="B2239" i="1"/>
  <c r="B2249" i="1"/>
  <c r="B2377" i="1"/>
  <c r="B2207" i="1"/>
  <c r="B2228" i="1"/>
  <c r="B2218" i="1"/>
  <c r="B2266" i="1"/>
  <c r="B2285" i="1"/>
  <c r="B2383" i="1"/>
  <c r="B2447" i="1"/>
  <c r="B2329" i="1"/>
  <c r="T2479" i="1"/>
  <c r="AF2479" i="1" s="1"/>
  <c r="S2480" i="1"/>
  <c r="U2479" i="1"/>
  <c r="W2479" i="1" s="1"/>
  <c r="B2327" i="1"/>
  <c r="B2217" i="1"/>
  <c r="B2280" i="1"/>
  <c r="B2345" i="1"/>
  <c r="B2333" i="1"/>
  <c r="B2400" i="1"/>
  <c r="B2461" i="1"/>
  <c r="B2241" i="1"/>
  <c r="B2399" i="1"/>
  <c r="B2230" i="1"/>
  <c r="B2422" i="1"/>
  <c r="B2273" i="1"/>
  <c r="B2356" i="1"/>
  <c r="B2233" i="1"/>
  <c r="AC2483" i="1"/>
  <c r="AE2483" i="1" s="1"/>
  <c r="G2483" i="1"/>
  <c r="B2276" i="1"/>
  <c r="B2436" i="1"/>
  <c r="B2466" i="1"/>
  <c r="B2389" i="1"/>
  <c r="B2363" i="1"/>
  <c r="B2255" i="1"/>
  <c r="B2350" i="1"/>
  <c r="B2416" i="1"/>
  <c r="F2482" i="1"/>
  <c r="J2482" i="1" s="1"/>
  <c r="B2231" i="1"/>
  <c r="B2426" i="1"/>
  <c r="B2208" i="1"/>
  <c r="B2463" i="1"/>
  <c r="B2359" i="1"/>
  <c r="B2253" i="1"/>
  <c r="O2482" i="1" l="1"/>
  <c r="R2482" i="1" s="1"/>
  <c r="V2482" i="1" s="1"/>
  <c r="F2483" i="1"/>
  <c r="J2483" i="1" s="1"/>
  <c r="AG2479" i="1"/>
  <c r="B2479" i="1" s="1"/>
  <c r="E2541" i="1"/>
  <c r="T2480" i="1"/>
  <c r="AF2480" i="1" s="1"/>
  <c r="S2481" i="1"/>
  <c r="U2480" i="1"/>
  <c r="W2480" i="1" s="1"/>
  <c r="AC2484" i="1"/>
  <c r="AE2484" i="1" s="1"/>
  <c r="G2484" i="1"/>
  <c r="Z2541" i="1"/>
  <c r="AA2541" i="1" s="1"/>
  <c r="AH2541" i="1" s="1"/>
  <c r="AJ2542" i="1"/>
  <c r="I2542" i="1"/>
  <c r="H2542" i="1" s="1"/>
  <c r="C2542" i="1"/>
  <c r="Y2541" i="1"/>
  <c r="AB2544" i="1"/>
  <c r="M2485" i="1"/>
  <c r="N2485" i="1" s="1"/>
  <c r="P2485" i="1"/>
  <c r="Q2485" i="1"/>
  <c r="L2486" i="1"/>
  <c r="X2542" i="1"/>
  <c r="A2543" i="1"/>
  <c r="K2542" i="1"/>
  <c r="M2486" i="1" l="1"/>
  <c r="N2486" i="1" s="1"/>
  <c r="P2486" i="1"/>
  <c r="Q2486" i="1"/>
  <c r="L2487" i="1"/>
  <c r="F2484" i="1"/>
  <c r="J2484" i="1" s="1"/>
  <c r="Y2542" i="1"/>
  <c r="C2543" i="1"/>
  <c r="Z2542" i="1"/>
  <c r="AA2542" i="1" s="1"/>
  <c r="AH2542" i="1" s="1"/>
  <c r="AJ2543" i="1"/>
  <c r="I2543" i="1"/>
  <c r="H2543" i="1" s="1"/>
  <c r="AG2480" i="1"/>
  <c r="X2543" i="1"/>
  <c r="A2544" i="1"/>
  <c r="K2543" i="1"/>
  <c r="AB2545" i="1"/>
  <c r="E2542" i="1"/>
  <c r="T2481" i="1"/>
  <c r="AF2481" i="1" s="1"/>
  <c r="S2482" i="1"/>
  <c r="U2481" i="1"/>
  <c r="W2481" i="1" s="1"/>
  <c r="O2483" i="1"/>
  <c r="R2483" i="1" s="1"/>
  <c r="V2483" i="1" s="1"/>
  <c r="AC2485" i="1"/>
  <c r="AE2485" i="1" s="1"/>
  <c r="G2485" i="1"/>
  <c r="O2484" i="1" l="1"/>
  <c r="R2484" i="1" s="1"/>
  <c r="V2484" i="1" s="1"/>
  <c r="AB2546" i="1"/>
  <c r="K2544" i="1"/>
  <c r="X2544" i="1"/>
  <c r="A2545" i="1"/>
  <c r="AC2486" i="1"/>
  <c r="AE2486" i="1" s="1"/>
  <c r="G2486" i="1"/>
  <c r="Z2543" i="1"/>
  <c r="AA2543" i="1" s="1"/>
  <c r="AH2543" i="1" s="1"/>
  <c r="C2544" i="1"/>
  <c r="Y2543" i="1"/>
  <c r="I2544" i="1"/>
  <c r="H2544" i="1" s="1"/>
  <c r="AJ2544" i="1"/>
  <c r="E2543" i="1"/>
  <c r="AG2481" i="1"/>
  <c r="B2481" i="1" s="1"/>
  <c r="M2487" i="1"/>
  <c r="N2487" i="1" s="1"/>
  <c r="P2487" i="1"/>
  <c r="Q2487" i="1"/>
  <c r="L2488" i="1"/>
  <c r="F2485" i="1"/>
  <c r="O2485" i="1" s="1"/>
  <c r="R2485" i="1" s="1"/>
  <c r="V2485" i="1" s="1"/>
  <c r="T2482" i="1"/>
  <c r="AF2482" i="1" s="1"/>
  <c r="S2483" i="1"/>
  <c r="U2482" i="1"/>
  <c r="W2482" i="1" s="1"/>
  <c r="B2480" i="1"/>
  <c r="AC2487" i="1" l="1"/>
  <c r="AE2487" i="1" s="1"/>
  <c r="G2487" i="1"/>
  <c r="J2485" i="1"/>
  <c r="M2488" i="1"/>
  <c r="N2488" i="1" s="1"/>
  <c r="P2488" i="1"/>
  <c r="Q2488" i="1"/>
  <c r="L2489" i="1"/>
  <c r="X2545" i="1"/>
  <c r="A2546" i="1"/>
  <c r="K2545" i="1"/>
  <c r="AB2547" i="1"/>
  <c r="T2483" i="1"/>
  <c r="AF2483" i="1" s="1"/>
  <c r="S2484" i="1"/>
  <c r="U2483" i="1"/>
  <c r="W2483" i="1" s="1"/>
  <c r="AG2482" i="1"/>
  <c r="B2482" i="1" s="1"/>
  <c r="E2544" i="1"/>
  <c r="F2486" i="1"/>
  <c r="O2486" i="1" s="1"/>
  <c r="R2486" i="1" s="1"/>
  <c r="V2486" i="1" s="1"/>
  <c r="AJ2545" i="1"/>
  <c r="Y2544" i="1"/>
  <c r="C2545" i="1"/>
  <c r="I2545" i="1"/>
  <c r="H2545" i="1" s="1"/>
  <c r="Z2544" i="1"/>
  <c r="AA2544" i="1" s="1"/>
  <c r="AH2544" i="1" s="1"/>
  <c r="J2486" i="1" l="1"/>
  <c r="E2545" i="1"/>
  <c r="AG2483" i="1"/>
  <c r="B2483" i="1" s="1"/>
  <c r="AB2548" i="1"/>
  <c r="T2484" i="1"/>
  <c r="AF2484" i="1" s="1"/>
  <c r="S2485" i="1"/>
  <c r="U2484" i="1"/>
  <c r="W2484" i="1" s="1"/>
  <c r="F2487" i="1"/>
  <c r="J2487" i="1" s="1"/>
  <c r="AC2488" i="1"/>
  <c r="AE2488" i="1" s="1"/>
  <c r="G2488" i="1"/>
  <c r="A2547" i="1"/>
  <c r="K2546" i="1"/>
  <c r="X2546" i="1"/>
  <c r="C2546" i="1"/>
  <c r="Z2545" i="1"/>
  <c r="AA2545" i="1" s="1"/>
  <c r="AH2545" i="1" s="1"/>
  <c r="I2546" i="1"/>
  <c r="H2546" i="1" s="1"/>
  <c r="AJ2546" i="1"/>
  <c r="Y2545" i="1"/>
  <c r="M2489" i="1"/>
  <c r="N2489" i="1" s="1"/>
  <c r="P2489" i="1"/>
  <c r="Q2489" i="1"/>
  <c r="L2490" i="1"/>
  <c r="O2487" i="1" l="1"/>
  <c r="R2487" i="1" s="1"/>
  <c r="V2487" i="1" s="1"/>
  <c r="AJ2547" i="1"/>
  <c r="Y2546" i="1"/>
  <c r="C2547" i="1"/>
  <c r="Z2546" i="1"/>
  <c r="AA2546" i="1" s="1"/>
  <c r="AH2546" i="1" s="1"/>
  <c r="I2547" i="1"/>
  <c r="H2547" i="1" s="1"/>
  <c r="T2485" i="1"/>
  <c r="AF2485" i="1" s="1"/>
  <c r="S2486" i="1"/>
  <c r="U2485" i="1"/>
  <c r="W2485" i="1" s="1"/>
  <c r="F2488" i="1"/>
  <c r="J2488" i="1" s="1"/>
  <c r="AC2489" i="1"/>
  <c r="AE2489" i="1" s="1"/>
  <c r="G2489" i="1"/>
  <c r="M2490" i="1"/>
  <c r="N2490" i="1" s="1"/>
  <c r="P2490" i="1"/>
  <c r="Q2490" i="1"/>
  <c r="L2491" i="1"/>
  <c r="AB2549" i="1"/>
  <c r="E2546" i="1"/>
  <c r="X2547" i="1"/>
  <c r="A2548" i="1"/>
  <c r="K2547" i="1"/>
  <c r="AG2484" i="1"/>
  <c r="B2484" i="1" s="1"/>
  <c r="O2488" i="1" l="1"/>
  <c r="R2488" i="1" s="1"/>
  <c r="V2488" i="1" s="1"/>
  <c r="T2486" i="1"/>
  <c r="AF2486" i="1" s="1"/>
  <c r="S2487" i="1"/>
  <c r="U2486" i="1"/>
  <c r="W2486" i="1" s="1"/>
  <c r="K2548" i="1"/>
  <c r="A2549" i="1"/>
  <c r="X2548" i="1"/>
  <c r="E2547" i="1"/>
  <c r="AC2490" i="1"/>
  <c r="AE2490" i="1" s="1"/>
  <c r="G2490" i="1"/>
  <c r="AB2550" i="1"/>
  <c r="C2548" i="1"/>
  <c r="Y2547" i="1"/>
  <c r="Z2547" i="1"/>
  <c r="AA2547" i="1" s="1"/>
  <c r="AH2547" i="1" s="1"/>
  <c r="AJ2548" i="1"/>
  <c r="I2548" i="1"/>
  <c r="H2548" i="1" s="1"/>
  <c r="M2491" i="1"/>
  <c r="N2491" i="1" s="1"/>
  <c r="P2491" i="1"/>
  <c r="Q2491" i="1"/>
  <c r="L2492" i="1"/>
  <c r="F2489" i="1"/>
  <c r="J2489" i="1" s="1"/>
  <c r="AG2485" i="1"/>
  <c r="B2485" i="1" s="1"/>
  <c r="O2489" i="1" l="1"/>
  <c r="R2489" i="1" s="1"/>
  <c r="V2489" i="1" s="1"/>
  <c r="AG2486" i="1"/>
  <c r="AC2491" i="1"/>
  <c r="AE2491" i="1" s="1"/>
  <c r="G2491" i="1"/>
  <c r="AB2551" i="1"/>
  <c r="F2490" i="1"/>
  <c r="J2490" i="1" s="1"/>
  <c r="Y2548" i="1"/>
  <c r="AJ2549" i="1"/>
  <c r="I2549" i="1"/>
  <c r="H2549" i="1" s="1"/>
  <c r="Z2548" i="1"/>
  <c r="AA2548" i="1" s="1"/>
  <c r="AH2548" i="1" s="1"/>
  <c r="C2549" i="1"/>
  <c r="T2487" i="1"/>
  <c r="AF2487" i="1" s="1"/>
  <c r="S2488" i="1"/>
  <c r="U2487" i="1"/>
  <c r="W2487" i="1" s="1"/>
  <c r="E2548" i="1"/>
  <c r="M2492" i="1"/>
  <c r="N2492" i="1" s="1"/>
  <c r="P2492" i="1"/>
  <c r="Q2492" i="1"/>
  <c r="L2493" i="1"/>
  <c r="X2549" i="1"/>
  <c r="A2550" i="1"/>
  <c r="K2549" i="1"/>
  <c r="O2490" i="1" l="1"/>
  <c r="R2490" i="1" s="1"/>
  <c r="V2490" i="1" s="1"/>
  <c r="A2551" i="1"/>
  <c r="K2550" i="1"/>
  <c r="X2550" i="1"/>
  <c r="AG2487" i="1"/>
  <c r="B2487" i="1" s="1"/>
  <c r="E2549" i="1"/>
  <c r="AC2492" i="1"/>
  <c r="AE2492" i="1" s="1"/>
  <c r="G2492" i="1"/>
  <c r="T2488" i="1"/>
  <c r="AF2488" i="1" s="1"/>
  <c r="S2489" i="1"/>
  <c r="U2488" i="1"/>
  <c r="W2488" i="1" s="1"/>
  <c r="AB2552" i="1"/>
  <c r="F2491" i="1"/>
  <c r="O2491" i="1" s="1"/>
  <c r="R2491" i="1" s="1"/>
  <c r="V2491" i="1" s="1"/>
  <c r="AJ2550" i="1"/>
  <c r="I2550" i="1"/>
  <c r="H2550" i="1" s="1"/>
  <c r="Y2549" i="1"/>
  <c r="C2550" i="1"/>
  <c r="Z2549" i="1"/>
  <c r="AA2549" i="1" s="1"/>
  <c r="AH2549" i="1" s="1"/>
  <c r="M2493" i="1"/>
  <c r="N2493" i="1" s="1"/>
  <c r="P2493" i="1"/>
  <c r="Q2493" i="1"/>
  <c r="L2494" i="1"/>
  <c r="B2486" i="1"/>
  <c r="J2491" i="1" l="1"/>
  <c r="AC2493" i="1"/>
  <c r="AE2493" i="1" s="1"/>
  <c r="G2493" i="1"/>
  <c r="AG2488" i="1"/>
  <c r="T2489" i="1"/>
  <c r="AF2489" i="1" s="1"/>
  <c r="S2490" i="1"/>
  <c r="U2489" i="1"/>
  <c r="W2489" i="1" s="1"/>
  <c r="X2551" i="1"/>
  <c r="A2552" i="1"/>
  <c r="K2551" i="1"/>
  <c r="AB2553" i="1"/>
  <c r="M2494" i="1"/>
  <c r="N2494" i="1" s="1"/>
  <c r="P2494" i="1"/>
  <c r="Q2494" i="1"/>
  <c r="L2495" i="1"/>
  <c r="E2550" i="1"/>
  <c r="F2492" i="1"/>
  <c r="J2492" i="1" s="1"/>
  <c r="Z2550" i="1"/>
  <c r="AA2550" i="1" s="1"/>
  <c r="AH2550" i="1" s="1"/>
  <c r="AJ2551" i="1"/>
  <c r="Y2550" i="1"/>
  <c r="C2551" i="1"/>
  <c r="I2551" i="1"/>
  <c r="H2551" i="1" s="1"/>
  <c r="O2492" i="1" l="1"/>
  <c r="R2492" i="1" s="1"/>
  <c r="V2492" i="1" s="1"/>
  <c r="AC2494" i="1"/>
  <c r="AE2494" i="1" s="1"/>
  <c r="G2494" i="1"/>
  <c r="F2493" i="1"/>
  <c r="O2493" i="1" s="1"/>
  <c r="R2493" i="1" s="1"/>
  <c r="V2493" i="1" s="1"/>
  <c r="Y2551" i="1"/>
  <c r="Z2551" i="1"/>
  <c r="AA2551" i="1" s="1"/>
  <c r="AH2551" i="1" s="1"/>
  <c r="C2552" i="1"/>
  <c r="I2552" i="1"/>
  <c r="H2552" i="1" s="1"/>
  <c r="AJ2552" i="1"/>
  <c r="T2490" i="1"/>
  <c r="AF2490" i="1" s="1"/>
  <c r="S2491" i="1"/>
  <c r="U2490" i="1"/>
  <c r="W2490" i="1" s="1"/>
  <c r="M2495" i="1"/>
  <c r="N2495" i="1" s="1"/>
  <c r="P2495" i="1"/>
  <c r="Q2495" i="1"/>
  <c r="L2496" i="1"/>
  <c r="E2551" i="1"/>
  <c r="AB2554" i="1"/>
  <c r="X2552" i="1"/>
  <c r="A2553" i="1"/>
  <c r="K2552" i="1"/>
  <c r="AG2489" i="1"/>
  <c r="B2488" i="1"/>
  <c r="Z2552" i="1" l="1"/>
  <c r="AA2552" i="1" s="1"/>
  <c r="AH2552" i="1" s="1"/>
  <c r="C2553" i="1"/>
  <c r="I2553" i="1"/>
  <c r="H2553" i="1" s="1"/>
  <c r="Y2552" i="1"/>
  <c r="AJ2553" i="1"/>
  <c r="M2496" i="1"/>
  <c r="N2496" i="1" s="1"/>
  <c r="P2496" i="1"/>
  <c r="Q2496" i="1"/>
  <c r="L2497" i="1"/>
  <c r="T2491" i="1"/>
  <c r="AF2491" i="1" s="1"/>
  <c r="S2492" i="1"/>
  <c r="U2491" i="1"/>
  <c r="W2491" i="1" s="1"/>
  <c r="B2489" i="1"/>
  <c r="AG2490" i="1"/>
  <c r="B2490" i="1" s="1"/>
  <c r="AB2555" i="1"/>
  <c r="E2552" i="1"/>
  <c r="J2493" i="1"/>
  <c r="F2494" i="1"/>
  <c r="O2494" i="1" s="1"/>
  <c r="R2494" i="1" s="1"/>
  <c r="V2494" i="1" s="1"/>
  <c r="K2553" i="1"/>
  <c r="X2553" i="1"/>
  <c r="A2554" i="1"/>
  <c r="AC2495" i="1"/>
  <c r="AE2495" i="1" s="1"/>
  <c r="G2495" i="1"/>
  <c r="J2494" i="1" l="1"/>
  <c r="AC2496" i="1"/>
  <c r="AE2496" i="1" s="1"/>
  <c r="G2496" i="1"/>
  <c r="F2495" i="1"/>
  <c r="J2495" i="1" s="1"/>
  <c r="AG2491" i="1"/>
  <c r="M2497" i="1"/>
  <c r="N2497" i="1" s="1"/>
  <c r="P2497" i="1"/>
  <c r="Q2497" i="1"/>
  <c r="L2498" i="1"/>
  <c r="AB2556" i="1"/>
  <c r="E2553" i="1"/>
  <c r="T2492" i="1"/>
  <c r="AF2492" i="1" s="1"/>
  <c r="S2493" i="1"/>
  <c r="U2492" i="1"/>
  <c r="W2492" i="1" s="1"/>
  <c r="AJ2554" i="1"/>
  <c r="I2554" i="1"/>
  <c r="H2554" i="1" s="1"/>
  <c r="Y2553" i="1"/>
  <c r="C2554" i="1"/>
  <c r="Z2553" i="1"/>
  <c r="AA2553" i="1" s="1"/>
  <c r="AH2553" i="1" s="1"/>
  <c r="X2554" i="1"/>
  <c r="K2554" i="1"/>
  <c r="A2555" i="1"/>
  <c r="O2495" i="1" l="1"/>
  <c r="R2495" i="1" s="1"/>
  <c r="V2495" i="1" s="1"/>
  <c r="T2493" i="1"/>
  <c r="AF2493" i="1" s="1"/>
  <c r="S2494" i="1"/>
  <c r="U2493" i="1"/>
  <c r="W2493" i="1" s="1"/>
  <c r="AB2557" i="1"/>
  <c r="Y2554" i="1"/>
  <c r="Z2554" i="1"/>
  <c r="AA2554" i="1" s="1"/>
  <c r="AH2554" i="1" s="1"/>
  <c r="AJ2555" i="1"/>
  <c r="C2555" i="1"/>
  <c r="I2555" i="1"/>
  <c r="H2555" i="1" s="1"/>
  <c r="E2554" i="1"/>
  <c r="AG2492" i="1"/>
  <c r="B2492" i="1" s="1"/>
  <c r="F2496" i="1"/>
  <c r="J2496" i="1" s="1"/>
  <c r="AC2497" i="1"/>
  <c r="AE2497" i="1" s="1"/>
  <c r="G2497" i="1"/>
  <c r="A2556" i="1"/>
  <c r="X2555" i="1"/>
  <c r="K2555" i="1"/>
  <c r="M2498" i="1"/>
  <c r="N2498" i="1" s="1"/>
  <c r="P2498" i="1"/>
  <c r="Q2498" i="1"/>
  <c r="L2499" i="1"/>
  <c r="B2491" i="1"/>
  <c r="O2496" i="1" l="1"/>
  <c r="R2496" i="1" s="1"/>
  <c r="V2496" i="1" s="1"/>
  <c r="X2556" i="1"/>
  <c r="A2557" i="1"/>
  <c r="K2556" i="1"/>
  <c r="AB2558" i="1"/>
  <c r="AG2493" i="1"/>
  <c r="B2493" i="1" s="1"/>
  <c r="T2494" i="1"/>
  <c r="AF2494" i="1" s="1"/>
  <c r="S2495" i="1"/>
  <c r="U2494" i="1"/>
  <c r="W2494" i="1" s="1"/>
  <c r="Y2555" i="1"/>
  <c r="I2556" i="1"/>
  <c r="H2556" i="1" s="1"/>
  <c r="C2556" i="1"/>
  <c r="Z2555" i="1"/>
  <c r="AA2555" i="1" s="1"/>
  <c r="AH2555" i="1" s="1"/>
  <c r="AJ2556" i="1"/>
  <c r="F2497" i="1"/>
  <c r="O2497" i="1" s="1"/>
  <c r="R2497" i="1" s="1"/>
  <c r="V2497" i="1" s="1"/>
  <c r="E2555" i="1"/>
  <c r="AC2498" i="1"/>
  <c r="AE2498" i="1" s="1"/>
  <c r="G2498" i="1"/>
  <c r="M2499" i="1"/>
  <c r="N2499" i="1" s="1"/>
  <c r="P2499" i="1"/>
  <c r="Q2499" i="1"/>
  <c r="L2500" i="1"/>
  <c r="J2497" i="1" l="1"/>
  <c r="AC2499" i="1"/>
  <c r="AE2499" i="1" s="1"/>
  <c r="G2499" i="1"/>
  <c r="M2500" i="1"/>
  <c r="N2500" i="1" s="1"/>
  <c r="P2500" i="1"/>
  <c r="Q2500" i="1"/>
  <c r="L2501" i="1"/>
  <c r="F2498" i="1"/>
  <c r="J2498" i="1" s="1"/>
  <c r="E2556" i="1"/>
  <c r="AG2494" i="1"/>
  <c r="B2494" i="1" s="1"/>
  <c r="AB2559" i="1"/>
  <c r="T2495" i="1"/>
  <c r="AF2495" i="1" s="1"/>
  <c r="S2496" i="1"/>
  <c r="U2495" i="1"/>
  <c r="W2495" i="1" s="1"/>
  <c r="A2558" i="1"/>
  <c r="X2557" i="1"/>
  <c r="K2557" i="1"/>
  <c r="Y2556" i="1"/>
  <c r="C2557" i="1"/>
  <c r="I2557" i="1"/>
  <c r="H2557" i="1" s="1"/>
  <c r="Z2556" i="1"/>
  <c r="AA2556" i="1" s="1"/>
  <c r="AH2556" i="1" s="1"/>
  <c r="AJ2557" i="1"/>
  <c r="AJ2558" i="1" l="1"/>
  <c r="Y2557" i="1"/>
  <c r="Z2557" i="1"/>
  <c r="AA2557" i="1" s="1"/>
  <c r="AH2557" i="1" s="1"/>
  <c r="C2558" i="1"/>
  <c r="I2558" i="1"/>
  <c r="H2558" i="1" s="1"/>
  <c r="M2501" i="1"/>
  <c r="N2501" i="1" s="1"/>
  <c r="P2501" i="1"/>
  <c r="Q2501" i="1"/>
  <c r="L2502" i="1"/>
  <c r="F2499" i="1"/>
  <c r="J2499" i="1" s="1"/>
  <c r="O2498" i="1"/>
  <c r="R2498" i="1" s="1"/>
  <c r="V2498" i="1" s="1"/>
  <c r="E2557" i="1"/>
  <c r="X2558" i="1"/>
  <c r="A2559" i="1"/>
  <c r="K2558" i="1"/>
  <c r="AG2495" i="1"/>
  <c r="B2495" i="1" s="1"/>
  <c r="T2496" i="1"/>
  <c r="AF2496" i="1" s="1"/>
  <c r="S2497" i="1"/>
  <c r="U2496" i="1"/>
  <c r="W2496" i="1" s="1"/>
  <c r="AB2560" i="1"/>
  <c r="AC2500" i="1"/>
  <c r="AE2500" i="1" s="1"/>
  <c r="G2500" i="1"/>
  <c r="F2500" i="1" l="1"/>
  <c r="O2500" i="1" s="1"/>
  <c r="R2500" i="1" s="1"/>
  <c r="V2500" i="1" s="1"/>
  <c r="AB2561" i="1"/>
  <c r="O2499" i="1"/>
  <c r="R2499" i="1" s="1"/>
  <c r="V2499" i="1" s="1"/>
  <c r="AC2501" i="1"/>
  <c r="AE2501" i="1" s="1"/>
  <c r="G2501" i="1"/>
  <c r="K2559" i="1"/>
  <c r="A2560" i="1"/>
  <c r="X2559" i="1"/>
  <c r="C2559" i="1"/>
  <c r="I2559" i="1"/>
  <c r="H2559" i="1" s="1"/>
  <c r="Y2558" i="1"/>
  <c r="Z2558" i="1"/>
  <c r="AA2558" i="1" s="1"/>
  <c r="AH2558" i="1" s="1"/>
  <c r="AJ2559" i="1"/>
  <c r="M2502" i="1"/>
  <c r="N2502" i="1" s="1"/>
  <c r="P2502" i="1"/>
  <c r="Q2502" i="1"/>
  <c r="L2503" i="1"/>
  <c r="E2558" i="1"/>
  <c r="AG2496" i="1"/>
  <c r="B2496" i="1" s="1"/>
  <c r="T2497" i="1"/>
  <c r="AF2497" i="1" s="1"/>
  <c r="S2498" i="1"/>
  <c r="U2497" i="1"/>
  <c r="W2497" i="1" s="1"/>
  <c r="J2500" i="1" l="1"/>
  <c r="AC2502" i="1"/>
  <c r="AE2502" i="1" s="1"/>
  <c r="G2502" i="1"/>
  <c r="Z2559" i="1"/>
  <c r="AA2559" i="1" s="1"/>
  <c r="AH2559" i="1" s="1"/>
  <c r="AJ2560" i="1"/>
  <c r="I2560" i="1"/>
  <c r="H2560" i="1" s="1"/>
  <c r="Y2559" i="1"/>
  <c r="C2560" i="1"/>
  <c r="F2501" i="1"/>
  <c r="O2501" i="1" s="1"/>
  <c r="R2501" i="1" s="1"/>
  <c r="V2501" i="1" s="1"/>
  <c r="AB2562" i="1"/>
  <c r="AG2497" i="1"/>
  <c r="B2497" i="1" s="1"/>
  <c r="T2498" i="1"/>
  <c r="AF2498" i="1" s="1"/>
  <c r="S2499" i="1"/>
  <c r="U2498" i="1"/>
  <c r="W2498" i="1" s="1"/>
  <c r="M2503" i="1"/>
  <c r="N2503" i="1" s="1"/>
  <c r="P2503" i="1"/>
  <c r="Q2503" i="1"/>
  <c r="L2504" i="1"/>
  <c r="E2559" i="1"/>
  <c r="A2561" i="1"/>
  <c r="X2560" i="1"/>
  <c r="K2560" i="1"/>
  <c r="AB2563" i="1" l="1"/>
  <c r="AC2503" i="1"/>
  <c r="AE2503" i="1" s="1"/>
  <c r="G2503" i="1"/>
  <c r="J2501" i="1"/>
  <c r="E2560" i="1"/>
  <c r="X2561" i="1"/>
  <c r="K2561" i="1"/>
  <c r="A2562" i="1"/>
  <c r="M2504" i="1"/>
  <c r="N2504" i="1" s="1"/>
  <c r="P2504" i="1"/>
  <c r="Q2504" i="1"/>
  <c r="L2505" i="1"/>
  <c r="AG2498" i="1"/>
  <c r="F2502" i="1"/>
  <c r="O2502" i="1" s="1"/>
  <c r="R2502" i="1" s="1"/>
  <c r="V2502" i="1" s="1"/>
  <c r="Y2560" i="1"/>
  <c r="C2561" i="1"/>
  <c r="I2561" i="1"/>
  <c r="H2561" i="1" s="1"/>
  <c r="Z2560" i="1"/>
  <c r="AA2560" i="1" s="1"/>
  <c r="AH2560" i="1" s="1"/>
  <c r="AJ2561" i="1"/>
  <c r="T2499" i="1"/>
  <c r="AF2499" i="1" s="1"/>
  <c r="S2500" i="1"/>
  <c r="U2499" i="1"/>
  <c r="W2499" i="1" s="1"/>
  <c r="J2502" i="1" l="1"/>
  <c r="AC2504" i="1"/>
  <c r="AE2504" i="1" s="1"/>
  <c r="G2504" i="1"/>
  <c r="Y2561" i="1"/>
  <c r="AJ2562" i="1"/>
  <c r="Z2561" i="1"/>
  <c r="AA2561" i="1" s="1"/>
  <c r="AH2561" i="1" s="1"/>
  <c r="C2562" i="1"/>
  <c r="I2562" i="1"/>
  <c r="H2562" i="1" s="1"/>
  <c r="E2561" i="1"/>
  <c r="M2505" i="1"/>
  <c r="N2505" i="1" s="1"/>
  <c r="P2505" i="1"/>
  <c r="Q2505" i="1"/>
  <c r="L2506" i="1"/>
  <c r="F2503" i="1"/>
  <c r="O2503" i="1" s="1"/>
  <c r="R2503" i="1" s="1"/>
  <c r="V2503" i="1" s="1"/>
  <c r="AG2499" i="1"/>
  <c r="B2499" i="1" s="1"/>
  <c r="K2562" i="1"/>
  <c r="A2563" i="1"/>
  <c r="X2562" i="1"/>
  <c r="T2500" i="1"/>
  <c r="AF2500" i="1" s="1"/>
  <c r="S2501" i="1"/>
  <c r="U2500" i="1"/>
  <c r="W2500" i="1" s="1"/>
  <c r="B2498" i="1"/>
  <c r="AB2564" i="1"/>
  <c r="AB2565" i="1" l="1"/>
  <c r="J2503" i="1"/>
  <c r="T2501" i="1"/>
  <c r="AF2501" i="1" s="1"/>
  <c r="S2502" i="1"/>
  <c r="U2501" i="1"/>
  <c r="W2501" i="1" s="1"/>
  <c r="AG2500" i="1"/>
  <c r="Z2562" i="1"/>
  <c r="AA2562" i="1" s="1"/>
  <c r="AH2562" i="1" s="1"/>
  <c r="AJ2563" i="1"/>
  <c r="C2563" i="1"/>
  <c r="I2563" i="1"/>
  <c r="H2563" i="1" s="1"/>
  <c r="Y2562" i="1"/>
  <c r="E2562" i="1"/>
  <c r="F2504" i="1"/>
  <c r="O2504" i="1" s="1"/>
  <c r="R2504" i="1" s="1"/>
  <c r="V2504" i="1" s="1"/>
  <c r="AC2505" i="1"/>
  <c r="AE2505" i="1" s="1"/>
  <c r="G2505" i="1"/>
  <c r="X2563" i="1"/>
  <c r="K2563" i="1"/>
  <c r="A2564" i="1"/>
  <c r="M2506" i="1"/>
  <c r="N2506" i="1" s="1"/>
  <c r="L2507" i="1"/>
  <c r="M2507" i="1" l="1"/>
  <c r="N2507" i="1" s="1"/>
  <c r="AC2507" i="1" s="1"/>
  <c r="AE2507" i="1" s="1"/>
  <c r="L2508" i="1"/>
  <c r="J2504" i="1"/>
  <c r="T2502" i="1"/>
  <c r="AF2502" i="1" s="1"/>
  <c r="S2503" i="1"/>
  <c r="U2502" i="1"/>
  <c r="W2502" i="1" s="1"/>
  <c r="Y2563" i="1"/>
  <c r="Z2563" i="1"/>
  <c r="AA2563" i="1" s="1"/>
  <c r="AH2563" i="1" s="1"/>
  <c r="C2564" i="1"/>
  <c r="I2564" i="1"/>
  <c r="H2564" i="1" s="1"/>
  <c r="AJ2564" i="1"/>
  <c r="F2505" i="1"/>
  <c r="J2505" i="1" s="1"/>
  <c r="AB2566" i="1"/>
  <c r="E2563" i="1"/>
  <c r="B2500" i="1"/>
  <c r="G2506" i="1"/>
  <c r="AC2506" i="1"/>
  <c r="AE2506" i="1" s="1"/>
  <c r="X2564" i="1"/>
  <c r="K2564" i="1"/>
  <c r="A2565" i="1"/>
  <c r="AG2501" i="1"/>
  <c r="B2501" i="1" s="1"/>
  <c r="O2505" i="1" l="1"/>
  <c r="P2506" i="1" s="1"/>
  <c r="Z2564" i="1"/>
  <c r="AA2564" i="1" s="1"/>
  <c r="AH2564" i="1" s="1"/>
  <c r="C2565" i="1"/>
  <c r="Y2564" i="1"/>
  <c r="I2565" i="1"/>
  <c r="H2565" i="1" s="1"/>
  <c r="AJ2565" i="1"/>
  <c r="G2507" i="1"/>
  <c r="F2506" i="1"/>
  <c r="J2506" i="1" s="1"/>
  <c r="AG2502" i="1"/>
  <c r="B2502" i="1" s="1"/>
  <c r="AB2567" i="1"/>
  <c r="K2565" i="1"/>
  <c r="X2565" i="1"/>
  <c r="A2566" i="1"/>
  <c r="E2564" i="1"/>
  <c r="T2503" i="1"/>
  <c r="AF2503" i="1" s="1"/>
  <c r="S2504" i="1"/>
  <c r="U2503" i="1"/>
  <c r="W2503" i="1" s="1"/>
  <c r="M2508" i="1"/>
  <c r="N2508" i="1" s="1"/>
  <c r="L2509" i="1"/>
  <c r="R2505" i="1" l="1"/>
  <c r="V2505" i="1" s="1"/>
  <c r="O2506" i="1"/>
  <c r="M2509" i="1"/>
  <c r="N2509" i="1" s="1"/>
  <c r="L2510" i="1"/>
  <c r="AG2503" i="1"/>
  <c r="B2503" i="1" s="1"/>
  <c r="AB2568" i="1"/>
  <c r="Q2506" i="1"/>
  <c r="Q2507" i="1" s="1"/>
  <c r="Q2508" i="1" s="1"/>
  <c r="Q2509" i="1" s="1"/>
  <c r="P2507" i="1"/>
  <c r="P2508" i="1" s="1"/>
  <c r="P2509" i="1" s="1"/>
  <c r="E2565" i="1"/>
  <c r="T2504" i="1"/>
  <c r="AF2504" i="1" s="1"/>
  <c r="S2505" i="1"/>
  <c r="U2504" i="1"/>
  <c r="W2504" i="1" s="1"/>
  <c r="A2567" i="1"/>
  <c r="K2566" i="1"/>
  <c r="X2566" i="1"/>
  <c r="Y2565" i="1"/>
  <c r="AJ2566" i="1"/>
  <c r="I2566" i="1"/>
  <c r="H2566" i="1" s="1"/>
  <c r="Z2565" i="1"/>
  <c r="AA2565" i="1" s="1"/>
  <c r="AH2565" i="1" s="1"/>
  <c r="C2566" i="1"/>
  <c r="AC2508" i="1"/>
  <c r="AE2508" i="1" s="1"/>
  <c r="G2508" i="1"/>
  <c r="F2507" i="1"/>
  <c r="J2507" i="1" s="1"/>
  <c r="O2507" i="1" l="1"/>
  <c r="R2507" i="1" s="1"/>
  <c r="V2507" i="1" s="1"/>
  <c r="E2566" i="1"/>
  <c r="AG2504" i="1"/>
  <c r="B2504" i="1" s="1"/>
  <c r="X2567" i="1"/>
  <c r="K2567" i="1"/>
  <c r="A2568" i="1"/>
  <c r="R2506" i="1"/>
  <c r="V2506" i="1" s="1"/>
  <c r="AB2569" i="1"/>
  <c r="Z2566" i="1"/>
  <c r="AA2566" i="1" s="1"/>
  <c r="AH2566" i="1" s="1"/>
  <c r="C2567" i="1"/>
  <c r="I2567" i="1"/>
  <c r="H2567" i="1" s="1"/>
  <c r="Y2566" i="1"/>
  <c r="AJ2567" i="1"/>
  <c r="AC2509" i="1"/>
  <c r="AE2509" i="1" s="1"/>
  <c r="G2509" i="1"/>
  <c r="F2508" i="1"/>
  <c r="J2508" i="1" s="1"/>
  <c r="T2505" i="1"/>
  <c r="S2506" i="1"/>
  <c r="U2505" i="1"/>
  <c r="W2505" i="1" s="1"/>
  <c r="M2510" i="1"/>
  <c r="N2510" i="1" s="1"/>
  <c r="P2510" i="1"/>
  <c r="Q2510" i="1"/>
  <c r="L2511" i="1"/>
  <c r="O2508" i="1" l="1"/>
  <c r="R2508" i="1" s="1"/>
  <c r="V2508" i="1" s="1"/>
  <c r="AC2510" i="1"/>
  <c r="AE2510" i="1" s="1"/>
  <c r="G2510" i="1"/>
  <c r="AF2505" i="1"/>
  <c r="AA2505" i="1"/>
  <c r="AG2505" i="1"/>
  <c r="B2505" i="1" s="1"/>
  <c r="M2511" i="1"/>
  <c r="N2511" i="1" s="1"/>
  <c r="P2511" i="1"/>
  <c r="Q2511" i="1"/>
  <c r="L2512" i="1"/>
  <c r="F2509" i="1"/>
  <c r="J2509" i="1" s="1"/>
  <c r="K2568" i="1"/>
  <c r="X2568" i="1"/>
  <c r="A2569" i="1"/>
  <c r="AB2570" i="1"/>
  <c r="T2506" i="1"/>
  <c r="AF2506" i="1" s="1"/>
  <c r="S2507" i="1"/>
  <c r="U2506" i="1"/>
  <c r="W2506" i="1" s="1"/>
  <c r="E2567" i="1"/>
  <c r="Z2567" i="1"/>
  <c r="AA2567" i="1" s="1"/>
  <c r="AH2567" i="1" s="1"/>
  <c r="I2568" i="1"/>
  <c r="H2568" i="1" s="1"/>
  <c r="AJ2568" i="1"/>
  <c r="Y2567" i="1"/>
  <c r="C2568" i="1"/>
  <c r="AC2511" i="1" l="1"/>
  <c r="AE2511" i="1" s="1"/>
  <c r="G2511" i="1"/>
  <c r="T2507" i="1"/>
  <c r="AF2507" i="1" s="1"/>
  <c r="S2508" i="1"/>
  <c r="U2507" i="1"/>
  <c r="W2507" i="1" s="1"/>
  <c r="E2568" i="1"/>
  <c r="M2512" i="1"/>
  <c r="N2512" i="1" s="1"/>
  <c r="P2512" i="1"/>
  <c r="Q2512" i="1"/>
  <c r="L2513" i="1"/>
  <c r="F2510" i="1"/>
  <c r="J2510" i="1" s="1"/>
  <c r="AB2571" i="1"/>
  <c r="K2569" i="1"/>
  <c r="X2569" i="1"/>
  <c r="A2570" i="1"/>
  <c r="O2509" i="1"/>
  <c r="R2509" i="1" s="1"/>
  <c r="V2509" i="1" s="1"/>
  <c r="AG2506" i="1"/>
  <c r="AJ2569" i="1"/>
  <c r="I2569" i="1"/>
  <c r="H2569" i="1" s="1"/>
  <c r="C2569" i="1"/>
  <c r="Z2568" i="1"/>
  <c r="Y2568" i="1"/>
  <c r="AH2505" i="1"/>
  <c r="C2570" i="1" l="1"/>
  <c r="I2570" i="1"/>
  <c r="H2570" i="1" s="1"/>
  <c r="Y2569" i="1"/>
  <c r="AJ2570" i="1"/>
  <c r="Z2569" i="1"/>
  <c r="AA2569" i="1" s="1"/>
  <c r="AH2569" i="1" s="1"/>
  <c r="O2510" i="1"/>
  <c r="R2510" i="1" s="1"/>
  <c r="V2510" i="1" s="1"/>
  <c r="AG2507" i="1"/>
  <c r="B2507" i="1" s="1"/>
  <c r="F2511" i="1"/>
  <c r="O2511" i="1" s="1"/>
  <c r="R2511" i="1" s="1"/>
  <c r="V2511" i="1" s="1"/>
  <c r="T2508" i="1"/>
  <c r="AF2508" i="1" s="1"/>
  <c r="S2509" i="1"/>
  <c r="U2508" i="1"/>
  <c r="W2508" i="1" s="1"/>
  <c r="AC2512" i="1"/>
  <c r="AE2512" i="1" s="1"/>
  <c r="G2512" i="1"/>
  <c r="B2506" i="1"/>
  <c r="K2570" i="1"/>
  <c r="X2570" i="1"/>
  <c r="A2571" i="1"/>
  <c r="AB2572" i="1"/>
  <c r="M2513" i="1"/>
  <c r="N2513" i="1" s="1"/>
  <c r="P2513" i="1"/>
  <c r="Q2513" i="1"/>
  <c r="L2514" i="1"/>
  <c r="M2514" i="1" l="1"/>
  <c r="N2514" i="1" s="1"/>
  <c r="P2514" i="1"/>
  <c r="Q2514" i="1"/>
  <c r="L2515" i="1"/>
  <c r="AG2508" i="1"/>
  <c r="B2508" i="1" s="1"/>
  <c r="AB2573" i="1"/>
  <c r="T2509" i="1"/>
  <c r="AF2509" i="1" s="1"/>
  <c r="S2510" i="1"/>
  <c r="U2509" i="1"/>
  <c r="W2509" i="1" s="1"/>
  <c r="K2571" i="1"/>
  <c r="A2572" i="1"/>
  <c r="X2571" i="1"/>
  <c r="F2512" i="1"/>
  <c r="O2512" i="1" s="1"/>
  <c r="R2512" i="1" s="1"/>
  <c r="V2512" i="1" s="1"/>
  <c r="J2511" i="1"/>
  <c r="AC2513" i="1"/>
  <c r="AE2513" i="1" s="1"/>
  <c r="G2513" i="1"/>
  <c r="Y2570" i="1"/>
  <c r="C2571" i="1"/>
  <c r="I2571" i="1"/>
  <c r="H2571" i="1" s="1"/>
  <c r="Z2570" i="1"/>
  <c r="AA2570" i="1" s="1"/>
  <c r="AH2570" i="1" s="1"/>
  <c r="AJ2571" i="1"/>
  <c r="J2512" i="1" l="1"/>
  <c r="F2513" i="1"/>
  <c r="O2513" i="1" s="1"/>
  <c r="R2513" i="1" s="1"/>
  <c r="V2513" i="1" s="1"/>
  <c r="Y2571" i="1"/>
  <c r="I2572" i="1"/>
  <c r="H2572" i="1" s="1"/>
  <c r="Z2571" i="1"/>
  <c r="AA2571" i="1" s="1"/>
  <c r="AH2571" i="1" s="1"/>
  <c r="AJ2572" i="1"/>
  <c r="C2572" i="1"/>
  <c r="T2510" i="1"/>
  <c r="AF2510" i="1" s="1"/>
  <c r="S2511" i="1"/>
  <c r="U2510" i="1"/>
  <c r="W2510" i="1" s="1"/>
  <c r="AC2514" i="1"/>
  <c r="AE2514" i="1" s="1"/>
  <c r="G2514" i="1"/>
  <c r="A2573" i="1"/>
  <c r="K2572" i="1"/>
  <c r="X2572" i="1"/>
  <c r="M2515" i="1"/>
  <c r="N2515" i="1" s="1"/>
  <c r="P2515" i="1"/>
  <c r="Q2515" i="1"/>
  <c r="L2516" i="1"/>
  <c r="AG2509" i="1"/>
  <c r="B2509" i="1" s="1"/>
  <c r="AB2574" i="1"/>
  <c r="J2513" i="1" l="1"/>
  <c r="M2516" i="1"/>
  <c r="N2516" i="1" s="1"/>
  <c r="P2516" i="1"/>
  <c r="Q2516" i="1"/>
  <c r="L2517" i="1"/>
  <c r="I2573" i="1"/>
  <c r="H2573" i="1" s="1"/>
  <c r="Y2572" i="1"/>
  <c r="Z2572" i="1"/>
  <c r="AA2572" i="1" s="1"/>
  <c r="AH2572" i="1" s="1"/>
  <c r="AJ2573" i="1"/>
  <c r="C2573" i="1"/>
  <c r="T2511" i="1"/>
  <c r="AF2511" i="1" s="1"/>
  <c r="S2512" i="1"/>
  <c r="U2511" i="1"/>
  <c r="W2511" i="1" s="1"/>
  <c r="F2514" i="1"/>
  <c r="O2514" i="1" s="1"/>
  <c r="R2514" i="1" s="1"/>
  <c r="V2514" i="1" s="1"/>
  <c r="AB2575" i="1"/>
  <c r="AC2515" i="1"/>
  <c r="AE2515" i="1" s="1"/>
  <c r="G2515" i="1"/>
  <c r="K2573" i="1"/>
  <c r="A2574" i="1"/>
  <c r="X2573" i="1"/>
  <c r="AG2510" i="1"/>
  <c r="B2510" i="1" s="1"/>
  <c r="J2514" i="1" l="1"/>
  <c r="F2515" i="1"/>
  <c r="J2515" i="1" s="1"/>
  <c r="I2574" i="1"/>
  <c r="H2574" i="1" s="1"/>
  <c r="Y2573" i="1"/>
  <c r="C2574" i="1"/>
  <c r="Z2573" i="1"/>
  <c r="AA2573" i="1" s="1"/>
  <c r="AH2573" i="1" s="1"/>
  <c r="AJ2574" i="1"/>
  <c r="A2575" i="1"/>
  <c r="K2574" i="1"/>
  <c r="X2574" i="1"/>
  <c r="AG2511" i="1"/>
  <c r="AC2516" i="1"/>
  <c r="AE2516" i="1" s="1"/>
  <c r="G2516" i="1"/>
  <c r="AB2576" i="1"/>
  <c r="T2512" i="1"/>
  <c r="AF2512" i="1" s="1"/>
  <c r="S2513" i="1"/>
  <c r="U2512" i="1"/>
  <c r="W2512" i="1" s="1"/>
  <c r="M2517" i="1"/>
  <c r="N2517" i="1" s="1"/>
  <c r="P2517" i="1"/>
  <c r="Q2517" i="1"/>
  <c r="L2518" i="1"/>
  <c r="O2515" i="1" l="1"/>
  <c r="R2515" i="1" s="1"/>
  <c r="V2515" i="1" s="1"/>
  <c r="AC2517" i="1"/>
  <c r="AE2517" i="1" s="1"/>
  <c r="G2517" i="1"/>
  <c r="AB2577" i="1"/>
  <c r="F2516" i="1"/>
  <c r="O2516" i="1" s="1"/>
  <c r="R2516" i="1" s="1"/>
  <c r="V2516" i="1" s="1"/>
  <c r="AG2512" i="1"/>
  <c r="B2512" i="1" s="1"/>
  <c r="T2513" i="1"/>
  <c r="AF2513" i="1" s="1"/>
  <c r="S2514" i="1"/>
  <c r="U2513" i="1"/>
  <c r="W2513" i="1" s="1"/>
  <c r="A2576" i="1"/>
  <c r="K2575" i="1"/>
  <c r="X2575" i="1"/>
  <c r="M2518" i="1"/>
  <c r="N2518" i="1" s="1"/>
  <c r="P2518" i="1"/>
  <c r="Q2518" i="1"/>
  <c r="L2519" i="1"/>
  <c r="B2511" i="1"/>
  <c r="Y2574" i="1"/>
  <c r="AJ2575" i="1"/>
  <c r="Z2574" i="1"/>
  <c r="AA2574" i="1" s="1"/>
  <c r="AH2574" i="1" s="1"/>
  <c r="C2575" i="1"/>
  <c r="I2575" i="1"/>
  <c r="H2575" i="1" s="1"/>
  <c r="AG2513" i="1" l="1"/>
  <c r="B2513" i="1" s="1"/>
  <c r="J2516" i="1"/>
  <c r="F2517" i="1"/>
  <c r="J2517" i="1" s="1"/>
  <c r="T2514" i="1"/>
  <c r="AF2514" i="1" s="1"/>
  <c r="S2515" i="1"/>
  <c r="U2514" i="1"/>
  <c r="W2514" i="1" s="1"/>
  <c r="AC2518" i="1"/>
  <c r="AE2518" i="1" s="1"/>
  <c r="G2518" i="1"/>
  <c r="A2577" i="1"/>
  <c r="K2576" i="1"/>
  <c r="X2576" i="1"/>
  <c r="M2519" i="1"/>
  <c r="N2519" i="1" s="1"/>
  <c r="P2519" i="1"/>
  <c r="Q2519" i="1"/>
  <c r="L2520" i="1"/>
  <c r="Y2575" i="1"/>
  <c r="Z2575" i="1"/>
  <c r="AA2575" i="1" s="1"/>
  <c r="AH2575" i="1" s="1"/>
  <c r="C2576" i="1"/>
  <c r="AJ2576" i="1"/>
  <c r="I2576" i="1"/>
  <c r="H2576" i="1" s="1"/>
  <c r="AB2578" i="1"/>
  <c r="AG2514" i="1" l="1"/>
  <c r="O2517" i="1"/>
  <c r="R2517" i="1" s="1"/>
  <c r="V2517" i="1" s="1"/>
  <c r="K2577" i="1"/>
  <c r="A2578" i="1"/>
  <c r="X2577" i="1"/>
  <c r="T2515" i="1"/>
  <c r="AF2515" i="1" s="1"/>
  <c r="S2516" i="1"/>
  <c r="U2515" i="1"/>
  <c r="W2515" i="1" s="1"/>
  <c r="AC2519" i="1"/>
  <c r="AE2519" i="1" s="1"/>
  <c r="G2519" i="1"/>
  <c r="Y2576" i="1"/>
  <c r="Z2576" i="1"/>
  <c r="AA2576" i="1" s="1"/>
  <c r="AH2576" i="1" s="1"/>
  <c r="AJ2577" i="1"/>
  <c r="C2577" i="1"/>
  <c r="I2577" i="1"/>
  <c r="H2577" i="1" s="1"/>
  <c r="F2518" i="1"/>
  <c r="O2518" i="1" s="1"/>
  <c r="R2518" i="1" s="1"/>
  <c r="V2518" i="1" s="1"/>
  <c r="AB2579" i="1"/>
  <c r="M2520" i="1"/>
  <c r="N2520" i="1" s="1"/>
  <c r="P2520" i="1"/>
  <c r="Q2520" i="1"/>
  <c r="L2521" i="1"/>
  <c r="AC2520" i="1" l="1"/>
  <c r="AE2520" i="1" s="1"/>
  <c r="G2520" i="1"/>
  <c r="AB2580" i="1"/>
  <c r="J2518" i="1"/>
  <c r="F2519" i="1"/>
  <c r="J2519" i="1" s="1"/>
  <c r="T2516" i="1"/>
  <c r="AF2516" i="1" s="1"/>
  <c r="S2517" i="1"/>
  <c r="U2516" i="1"/>
  <c r="W2516" i="1" s="1"/>
  <c r="M2521" i="1"/>
  <c r="N2521" i="1" s="1"/>
  <c r="P2521" i="1"/>
  <c r="Q2521" i="1"/>
  <c r="L2522" i="1"/>
  <c r="Y2577" i="1"/>
  <c r="AJ2578" i="1"/>
  <c r="Z2577" i="1"/>
  <c r="AA2577" i="1" s="1"/>
  <c r="AH2577" i="1" s="1"/>
  <c r="I2578" i="1"/>
  <c r="H2578" i="1" s="1"/>
  <c r="C2578" i="1"/>
  <c r="AG2515" i="1"/>
  <c r="B2515" i="1" s="1"/>
  <c r="X2578" i="1"/>
  <c r="A2579" i="1"/>
  <c r="K2578" i="1"/>
  <c r="B2514" i="1"/>
  <c r="Y2578" i="1" l="1"/>
  <c r="Z2578" i="1"/>
  <c r="AA2578" i="1" s="1"/>
  <c r="AH2578" i="1" s="1"/>
  <c r="C2579" i="1"/>
  <c r="I2579" i="1"/>
  <c r="H2579" i="1" s="1"/>
  <c r="AJ2579" i="1"/>
  <c r="M2522" i="1"/>
  <c r="N2522" i="1" s="1"/>
  <c r="P2522" i="1"/>
  <c r="Q2522" i="1"/>
  <c r="L2523" i="1"/>
  <c r="AG2516" i="1"/>
  <c r="B2516" i="1" s="1"/>
  <c r="O2519" i="1"/>
  <c r="R2519" i="1" s="1"/>
  <c r="V2519" i="1" s="1"/>
  <c r="F2520" i="1"/>
  <c r="J2520" i="1" s="1"/>
  <c r="T2517" i="1"/>
  <c r="AF2517" i="1" s="1"/>
  <c r="S2518" i="1"/>
  <c r="U2517" i="1"/>
  <c r="W2517" i="1" s="1"/>
  <c r="X2579" i="1"/>
  <c r="K2579" i="1"/>
  <c r="A2580" i="1"/>
  <c r="AC2521" i="1"/>
  <c r="AE2521" i="1" s="1"/>
  <c r="G2521" i="1"/>
  <c r="AB2581" i="1"/>
  <c r="O2520" i="1" l="1"/>
  <c r="R2520" i="1" s="1"/>
  <c r="V2520" i="1" s="1"/>
  <c r="F2521" i="1"/>
  <c r="J2521" i="1" s="1"/>
  <c r="M2523" i="1"/>
  <c r="N2523" i="1" s="1"/>
  <c r="P2523" i="1"/>
  <c r="Q2523" i="1"/>
  <c r="L2524" i="1"/>
  <c r="Y2579" i="1"/>
  <c r="AJ2580" i="1"/>
  <c r="Z2579" i="1"/>
  <c r="AA2579" i="1" s="1"/>
  <c r="AH2579" i="1" s="1"/>
  <c r="C2580" i="1"/>
  <c r="I2580" i="1"/>
  <c r="H2580" i="1" s="1"/>
  <c r="X2580" i="1"/>
  <c r="A2581" i="1"/>
  <c r="K2580" i="1"/>
  <c r="AG2517" i="1"/>
  <c r="AB2582" i="1"/>
  <c r="T2518" i="1"/>
  <c r="AF2518" i="1" s="1"/>
  <c r="S2519" i="1"/>
  <c r="U2518" i="1"/>
  <c r="W2518" i="1" s="1"/>
  <c r="AC2522" i="1"/>
  <c r="AE2522" i="1" s="1"/>
  <c r="G2522" i="1"/>
  <c r="T2519" i="1" l="1"/>
  <c r="AF2519" i="1" s="1"/>
  <c r="S2520" i="1"/>
  <c r="U2519" i="1"/>
  <c r="W2519" i="1" s="1"/>
  <c r="C2581" i="1"/>
  <c r="I2581" i="1"/>
  <c r="H2581" i="1" s="1"/>
  <c r="Z2580" i="1"/>
  <c r="AA2580" i="1" s="1"/>
  <c r="AH2580" i="1" s="1"/>
  <c r="AJ2581" i="1"/>
  <c r="Y2580" i="1"/>
  <c r="F2522" i="1"/>
  <c r="J2522" i="1" s="1"/>
  <c r="AB2583" i="1"/>
  <c r="K2581" i="1"/>
  <c r="X2581" i="1"/>
  <c r="A2582" i="1"/>
  <c r="AG2518" i="1"/>
  <c r="B2518" i="1" s="1"/>
  <c r="AC2523" i="1"/>
  <c r="AE2523" i="1" s="1"/>
  <c r="G2523" i="1"/>
  <c r="O2521" i="1"/>
  <c r="R2521" i="1" s="1"/>
  <c r="V2521" i="1" s="1"/>
  <c r="B2517" i="1"/>
  <c r="M2524" i="1"/>
  <c r="N2524" i="1" s="1"/>
  <c r="P2524" i="1"/>
  <c r="Q2524" i="1"/>
  <c r="L2525" i="1"/>
  <c r="O2522" i="1" l="1"/>
  <c r="R2522" i="1" s="1"/>
  <c r="V2522" i="1" s="1"/>
  <c r="T2520" i="1"/>
  <c r="AF2520" i="1" s="1"/>
  <c r="S2521" i="1"/>
  <c r="U2520" i="1"/>
  <c r="W2520" i="1" s="1"/>
  <c r="AC2524" i="1"/>
  <c r="AE2524" i="1" s="1"/>
  <c r="G2524" i="1"/>
  <c r="M2525" i="1"/>
  <c r="N2525" i="1" s="1"/>
  <c r="P2525" i="1"/>
  <c r="Q2525" i="1"/>
  <c r="L2526" i="1"/>
  <c r="F2523" i="1"/>
  <c r="J2523" i="1" s="1"/>
  <c r="A2583" i="1"/>
  <c r="K2582" i="1"/>
  <c r="X2582" i="1"/>
  <c r="AJ2582" i="1"/>
  <c r="I2582" i="1"/>
  <c r="H2582" i="1" s="1"/>
  <c r="Y2581" i="1"/>
  <c r="C2582" i="1"/>
  <c r="Z2581" i="1"/>
  <c r="AA2581" i="1" s="1"/>
  <c r="AH2581" i="1" s="1"/>
  <c r="AB2584" i="1"/>
  <c r="AG2519" i="1"/>
  <c r="T2521" i="1" l="1"/>
  <c r="AF2521" i="1" s="1"/>
  <c r="S2522" i="1"/>
  <c r="U2521" i="1"/>
  <c r="W2521" i="1" s="1"/>
  <c r="AC2525" i="1"/>
  <c r="AE2525" i="1" s="1"/>
  <c r="G2525" i="1"/>
  <c r="F2524" i="1"/>
  <c r="J2524" i="1" s="1"/>
  <c r="AB2585" i="1"/>
  <c r="K2583" i="1"/>
  <c r="A2584" i="1"/>
  <c r="X2583" i="1"/>
  <c r="Y2582" i="1"/>
  <c r="C2583" i="1"/>
  <c r="I2583" i="1"/>
  <c r="H2583" i="1" s="1"/>
  <c r="Z2582" i="1"/>
  <c r="AA2582" i="1" s="1"/>
  <c r="AH2582" i="1" s="1"/>
  <c r="AJ2583" i="1"/>
  <c r="O2523" i="1"/>
  <c r="R2523" i="1" s="1"/>
  <c r="V2523" i="1" s="1"/>
  <c r="M2526" i="1"/>
  <c r="N2526" i="1" s="1"/>
  <c r="P2526" i="1"/>
  <c r="Q2526" i="1"/>
  <c r="L2527" i="1"/>
  <c r="B2519" i="1"/>
  <c r="AG2520" i="1"/>
  <c r="O2524" i="1" l="1"/>
  <c r="R2524" i="1" s="1"/>
  <c r="V2524" i="1" s="1"/>
  <c r="Y2583" i="1"/>
  <c r="I2584" i="1"/>
  <c r="H2584" i="1" s="1"/>
  <c r="Z2583" i="1"/>
  <c r="AA2583" i="1" s="1"/>
  <c r="AH2583" i="1" s="1"/>
  <c r="AJ2584" i="1"/>
  <c r="C2584" i="1"/>
  <c r="F2525" i="1"/>
  <c r="J2525" i="1" s="1"/>
  <c r="A2585" i="1"/>
  <c r="K2584" i="1"/>
  <c r="X2584" i="1"/>
  <c r="M2527" i="1"/>
  <c r="N2527" i="1" s="1"/>
  <c r="P2527" i="1"/>
  <c r="Q2527" i="1"/>
  <c r="L2528" i="1"/>
  <c r="B2520" i="1"/>
  <c r="AB2586" i="1"/>
  <c r="AG2521" i="1"/>
  <c r="B2521" i="1" s="1"/>
  <c r="AC2526" i="1"/>
  <c r="AE2526" i="1" s="1"/>
  <c r="G2526" i="1"/>
  <c r="T2522" i="1"/>
  <c r="AF2522" i="1" s="1"/>
  <c r="S2523" i="1"/>
  <c r="U2522" i="1"/>
  <c r="W2522" i="1" s="1"/>
  <c r="O2525" i="1" l="1"/>
  <c r="R2525" i="1" s="1"/>
  <c r="V2525" i="1" s="1"/>
  <c r="AC2527" i="1"/>
  <c r="AE2527" i="1" s="1"/>
  <c r="G2527" i="1"/>
  <c r="M2528" i="1"/>
  <c r="N2528" i="1" s="1"/>
  <c r="P2528" i="1"/>
  <c r="Q2528" i="1"/>
  <c r="L2529" i="1"/>
  <c r="AG2522" i="1"/>
  <c r="B2522" i="1" s="1"/>
  <c r="F2526" i="1"/>
  <c r="O2526" i="1" s="1"/>
  <c r="R2526" i="1" s="1"/>
  <c r="V2526" i="1" s="1"/>
  <c r="X2585" i="1"/>
  <c r="K2585" i="1"/>
  <c r="A2586" i="1"/>
  <c r="T2523" i="1"/>
  <c r="AF2523" i="1" s="1"/>
  <c r="S2524" i="1"/>
  <c r="U2523" i="1"/>
  <c r="W2523" i="1" s="1"/>
  <c r="AB2587" i="1"/>
  <c r="Y2584" i="1"/>
  <c r="C2585" i="1"/>
  <c r="I2585" i="1"/>
  <c r="H2585" i="1" s="1"/>
  <c r="Z2584" i="1"/>
  <c r="AA2584" i="1" s="1"/>
  <c r="AH2584" i="1" s="1"/>
  <c r="AJ2585" i="1"/>
  <c r="J2526" i="1" l="1"/>
  <c r="T2524" i="1"/>
  <c r="AF2524" i="1" s="1"/>
  <c r="S2525" i="1"/>
  <c r="U2524" i="1"/>
  <c r="W2524" i="1" s="1"/>
  <c r="M2529" i="1"/>
  <c r="N2529" i="1" s="1"/>
  <c r="P2529" i="1"/>
  <c r="Q2529" i="1"/>
  <c r="L2530" i="1"/>
  <c r="AB2588" i="1"/>
  <c r="Y2585" i="1"/>
  <c r="C2586" i="1"/>
  <c r="Z2585" i="1"/>
  <c r="AA2585" i="1" s="1"/>
  <c r="AH2585" i="1" s="1"/>
  <c r="I2586" i="1"/>
  <c r="H2586" i="1" s="1"/>
  <c r="AJ2586" i="1"/>
  <c r="F2527" i="1"/>
  <c r="O2527" i="1" s="1"/>
  <c r="R2527" i="1" s="1"/>
  <c r="V2527" i="1" s="1"/>
  <c r="X2586" i="1"/>
  <c r="A2587" i="1"/>
  <c r="K2586" i="1"/>
  <c r="AG2523" i="1"/>
  <c r="AC2528" i="1"/>
  <c r="AE2528" i="1" s="1"/>
  <c r="G2528" i="1"/>
  <c r="AC2529" i="1" l="1"/>
  <c r="AE2529" i="1" s="1"/>
  <c r="G2529" i="1"/>
  <c r="T2525" i="1"/>
  <c r="AF2525" i="1" s="1"/>
  <c r="S2526" i="1"/>
  <c r="U2525" i="1"/>
  <c r="W2525" i="1" s="1"/>
  <c r="A2588" i="1"/>
  <c r="K2587" i="1"/>
  <c r="X2587" i="1"/>
  <c r="M2530" i="1"/>
  <c r="N2530" i="1" s="1"/>
  <c r="P2530" i="1"/>
  <c r="Q2530" i="1"/>
  <c r="L2531" i="1"/>
  <c r="Y2586" i="1"/>
  <c r="I2587" i="1"/>
  <c r="H2587" i="1" s="1"/>
  <c r="Z2586" i="1"/>
  <c r="AA2586" i="1" s="1"/>
  <c r="AH2586" i="1" s="1"/>
  <c r="AJ2587" i="1"/>
  <c r="C2587" i="1"/>
  <c r="J2527" i="1"/>
  <c r="F2528" i="1"/>
  <c r="J2528" i="1" s="1"/>
  <c r="B2523" i="1"/>
  <c r="AB2589" i="1"/>
  <c r="AG2524" i="1"/>
  <c r="O2528" i="1" l="1"/>
  <c r="R2528" i="1" s="1"/>
  <c r="V2528" i="1" s="1"/>
  <c r="M2531" i="1"/>
  <c r="N2531" i="1" s="1"/>
  <c r="P2531" i="1"/>
  <c r="Q2531" i="1"/>
  <c r="L2532" i="1"/>
  <c r="F2529" i="1"/>
  <c r="J2529" i="1" s="1"/>
  <c r="AB2590" i="1"/>
  <c r="B2524" i="1"/>
  <c r="A2589" i="1"/>
  <c r="K2588" i="1"/>
  <c r="X2588" i="1"/>
  <c r="AG2525" i="1"/>
  <c r="AC2530" i="1"/>
  <c r="AE2530" i="1" s="1"/>
  <c r="G2530" i="1"/>
  <c r="Y2587" i="1"/>
  <c r="C2588" i="1"/>
  <c r="Z2587" i="1"/>
  <c r="AA2587" i="1" s="1"/>
  <c r="AH2587" i="1" s="1"/>
  <c r="AJ2588" i="1"/>
  <c r="I2588" i="1"/>
  <c r="H2588" i="1" s="1"/>
  <c r="T2526" i="1"/>
  <c r="AF2526" i="1" s="1"/>
  <c r="S2527" i="1"/>
  <c r="U2526" i="1"/>
  <c r="W2526" i="1" s="1"/>
  <c r="O2529" i="1" l="1"/>
  <c r="R2529" i="1" s="1"/>
  <c r="V2529" i="1" s="1"/>
  <c r="AG2526" i="1"/>
  <c r="B2526" i="1" s="1"/>
  <c r="AJ2589" i="1"/>
  <c r="Y2588" i="1"/>
  <c r="I2589" i="1"/>
  <c r="H2589" i="1" s="1"/>
  <c r="Z2588" i="1"/>
  <c r="AA2588" i="1" s="1"/>
  <c r="AH2588" i="1" s="1"/>
  <c r="C2589" i="1"/>
  <c r="T2527" i="1"/>
  <c r="AF2527" i="1" s="1"/>
  <c r="S2528" i="1"/>
  <c r="U2527" i="1"/>
  <c r="W2527" i="1" s="1"/>
  <c r="F2530" i="1"/>
  <c r="J2530" i="1" s="1"/>
  <c r="AC2531" i="1"/>
  <c r="AE2531" i="1" s="1"/>
  <c r="G2531" i="1"/>
  <c r="B2525" i="1"/>
  <c r="X2589" i="1"/>
  <c r="K2589" i="1"/>
  <c r="A2590" i="1"/>
  <c r="AB2591" i="1"/>
  <c r="M2532" i="1"/>
  <c r="N2532" i="1" s="1"/>
  <c r="P2532" i="1"/>
  <c r="Q2532" i="1"/>
  <c r="L2533" i="1"/>
  <c r="I2590" i="1" l="1"/>
  <c r="H2590" i="1" s="1"/>
  <c r="AJ2590" i="1"/>
  <c r="Y2589" i="1"/>
  <c r="C2590" i="1"/>
  <c r="Z2589" i="1"/>
  <c r="AA2589" i="1" s="1"/>
  <c r="AH2589" i="1" s="1"/>
  <c r="F2531" i="1"/>
  <c r="J2531" i="1" s="1"/>
  <c r="AG2527" i="1"/>
  <c r="B2527" i="1" s="1"/>
  <c r="AC2532" i="1"/>
  <c r="AE2532" i="1" s="1"/>
  <c r="G2532" i="1"/>
  <c r="O2530" i="1"/>
  <c r="R2530" i="1" s="1"/>
  <c r="V2530" i="1" s="1"/>
  <c r="T2528" i="1"/>
  <c r="AF2528" i="1" s="1"/>
  <c r="S2529" i="1"/>
  <c r="U2528" i="1"/>
  <c r="W2528" i="1" s="1"/>
  <c r="AB2592" i="1"/>
  <c r="M2533" i="1"/>
  <c r="N2533" i="1" s="1"/>
  <c r="P2533" i="1"/>
  <c r="Q2533" i="1"/>
  <c r="L2534" i="1"/>
  <c r="A2591" i="1"/>
  <c r="K2590" i="1"/>
  <c r="X2590" i="1"/>
  <c r="O2531" i="1" l="1"/>
  <c r="R2531" i="1" s="1"/>
  <c r="V2531" i="1" s="1"/>
  <c r="M2534" i="1"/>
  <c r="N2534" i="1" s="1"/>
  <c r="P2534" i="1"/>
  <c r="Q2534" i="1"/>
  <c r="L2535" i="1"/>
  <c r="AB2593" i="1"/>
  <c r="Y2590" i="1"/>
  <c r="I2591" i="1"/>
  <c r="H2591" i="1" s="1"/>
  <c r="C2591" i="1"/>
  <c r="Z2590" i="1"/>
  <c r="AA2590" i="1" s="1"/>
  <c r="AH2590" i="1" s="1"/>
  <c r="AJ2591" i="1"/>
  <c r="A2592" i="1"/>
  <c r="K2591" i="1"/>
  <c r="X2591" i="1"/>
  <c r="AG2528" i="1"/>
  <c r="B2528" i="1" s="1"/>
  <c r="AC2533" i="1"/>
  <c r="AE2533" i="1" s="1"/>
  <c r="G2533" i="1"/>
  <c r="T2529" i="1"/>
  <c r="AF2529" i="1" s="1"/>
  <c r="S2530" i="1"/>
  <c r="U2529" i="1"/>
  <c r="W2529" i="1" s="1"/>
  <c r="F2532" i="1"/>
  <c r="J2532" i="1" s="1"/>
  <c r="O2532" i="1" l="1"/>
  <c r="R2532" i="1" s="1"/>
  <c r="V2532" i="1" s="1"/>
  <c r="AC2534" i="1"/>
  <c r="AE2534" i="1" s="1"/>
  <c r="G2534" i="1"/>
  <c r="M2535" i="1"/>
  <c r="N2535" i="1" s="1"/>
  <c r="P2535" i="1"/>
  <c r="Q2535" i="1"/>
  <c r="L2536" i="1"/>
  <c r="T2530" i="1"/>
  <c r="AF2530" i="1" s="1"/>
  <c r="S2531" i="1"/>
  <c r="U2530" i="1"/>
  <c r="W2530" i="1" s="1"/>
  <c r="F2533" i="1"/>
  <c r="O2533" i="1" s="1"/>
  <c r="R2533" i="1" s="1"/>
  <c r="V2533" i="1" s="1"/>
  <c r="X2592" i="1"/>
  <c r="A2593" i="1"/>
  <c r="K2592" i="1"/>
  <c r="AG2529" i="1"/>
  <c r="B2529" i="1" s="1"/>
  <c r="Y2591" i="1"/>
  <c r="I2592" i="1"/>
  <c r="H2592" i="1" s="1"/>
  <c r="C2592" i="1"/>
  <c r="Z2591" i="1"/>
  <c r="AA2591" i="1" s="1"/>
  <c r="AH2591" i="1" s="1"/>
  <c r="AJ2592" i="1"/>
  <c r="AB2594" i="1"/>
  <c r="K2593" i="1" l="1"/>
  <c r="X2593" i="1"/>
  <c r="A2594" i="1"/>
  <c r="J2533" i="1"/>
  <c r="T2531" i="1"/>
  <c r="AF2531" i="1" s="1"/>
  <c r="S2532" i="1"/>
  <c r="U2531" i="1"/>
  <c r="W2531" i="1" s="1"/>
  <c r="AC2535" i="1"/>
  <c r="AE2535" i="1" s="1"/>
  <c r="G2535" i="1"/>
  <c r="M2536" i="1"/>
  <c r="N2536" i="1" s="1"/>
  <c r="L2537" i="1"/>
  <c r="F2534" i="1"/>
  <c r="O2534" i="1" s="1"/>
  <c r="R2534" i="1" s="1"/>
  <c r="V2534" i="1" s="1"/>
  <c r="AJ2593" i="1"/>
  <c r="Z2592" i="1"/>
  <c r="AA2592" i="1" s="1"/>
  <c r="AH2592" i="1" s="1"/>
  <c r="C2593" i="1"/>
  <c r="I2593" i="1"/>
  <c r="H2593" i="1" s="1"/>
  <c r="Y2592" i="1"/>
  <c r="AB2595" i="1"/>
  <c r="AG2530" i="1"/>
  <c r="J2534" i="1" l="1"/>
  <c r="I2594" i="1"/>
  <c r="H2594" i="1" s="1"/>
  <c r="Y2593" i="1"/>
  <c r="C2594" i="1"/>
  <c r="Z2593" i="1"/>
  <c r="AA2593" i="1" s="1"/>
  <c r="AH2593" i="1" s="1"/>
  <c r="AJ2594" i="1"/>
  <c r="G2536" i="1"/>
  <c r="AC2536" i="1"/>
  <c r="AE2536" i="1" s="1"/>
  <c r="M2537" i="1"/>
  <c r="N2537" i="1" s="1"/>
  <c r="L2538" i="1"/>
  <c r="AG2531" i="1"/>
  <c r="B2531" i="1" s="1"/>
  <c r="AB2596" i="1"/>
  <c r="B2530" i="1"/>
  <c r="F2535" i="1"/>
  <c r="J2535" i="1" s="1"/>
  <c r="T2532" i="1"/>
  <c r="AF2532" i="1" s="1"/>
  <c r="S2533" i="1"/>
  <c r="U2532" i="1"/>
  <c r="W2532" i="1" s="1"/>
  <c r="A2595" i="1"/>
  <c r="X2594" i="1"/>
  <c r="K2594" i="1"/>
  <c r="T2533" i="1" l="1"/>
  <c r="AF2533" i="1" s="1"/>
  <c r="S2534" i="1"/>
  <c r="U2533" i="1"/>
  <c r="W2533" i="1" s="1"/>
  <c r="AG2532" i="1"/>
  <c r="B2532" i="1" s="1"/>
  <c r="O2535" i="1"/>
  <c r="AC2537" i="1"/>
  <c r="AE2537" i="1" s="1"/>
  <c r="G2537" i="1"/>
  <c r="Y2594" i="1"/>
  <c r="C2595" i="1"/>
  <c r="I2595" i="1"/>
  <c r="H2595" i="1" s="1"/>
  <c r="Z2594" i="1"/>
  <c r="AA2594" i="1" s="1"/>
  <c r="AH2594" i="1" s="1"/>
  <c r="AJ2595" i="1"/>
  <c r="M2538" i="1"/>
  <c r="N2538" i="1" s="1"/>
  <c r="L2539" i="1"/>
  <c r="F2536" i="1"/>
  <c r="J2536" i="1" s="1"/>
  <c r="A2596" i="1"/>
  <c r="X2595" i="1"/>
  <c r="K2595" i="1"/>
  <c r="AB2597" i="1"/>
  <c r="M2539" i="1" l="1"/>
  <c r="N2539" i="1" s="1"/>
  <c r="L2540" i="1"/>
  <c r="R2535" i="1"/>
  <c r="V2535" i="1" s="1"/>
  <c r="P2536" i="1"/>
  <c r="T2534" i="1"/>
  <c r="AF2534" i="1" s="1"/>
  <c r="S2535" i="1"/>
  <c r="U2534" i="1"/>
  <c r="W2534" i="1" s="1"/>
  <c r="AB2598" i="1"/>
  <c r="C2596" i="1"/>
  <c r="Y2595" i="1"/>
  <c r="Z2595" i="1"/>
  <c r="AA2595" i="1" s="1"/>
  <c r="AH2595" i="1" s="1"/>
  <c r="AJ2596" i="1"/>
  <c r="I2596" i="1"/>
  <c r="H2596" i="1" s="1"/>
  <c r="O2536" i="1"/>
  <c r="X2596" i="1"/>
  <c r="A2597" i="1"/>
  <c r="K2596" i="1"/>
  <c r="AC2538" i="1"/>
  <c r="AE2538" i="1" s="1"/>
  <c r="G2538" i="1"/>
  <c r="F2537" i="1"/>
  <c r="J2537" i="1" s="1"/>
  <c r="AG2533" i="1"/>
  <c r="B2533" i="1" s="1"/>
  <c r="O2537" i="1" l="1"/>
  <c r="Z2596" i="1"/>
  <c r="Y2596" i="1"/>
  <c r="C2597" i="1"/>
  <c r="I2597" i="1"/>
  <c r="H2597" i="1" s="1"/>
  <c r="AJ2597" i="1"/>
  <c r="T2535" i="1"/>
  <c r="S2536" i="1"/>
  <c r="U2535" i="1"/>
  <c r="W2535" i="1" s="1"/>
  <c r="F2538" i="1"/>
  <c r="J2538" i="1" s="1"/>
  <c r="AB2599" i="1"/>
  <c r="AC2539" i="1"/>
  <c r="AE2539" i="1" s="1"/>
  <c r="G2539" i="1"/>
  <c r="Q2536" i="1"/>
  <c r="Q2537" i="1" s="1"/>
  <c r="Q2538" i="1" s="1"/>
  <c r="Q2539" i="1" s="1"/>
  <c r="Q2540" i="1" s="1"/>
  <c r="P2537" i="1"/>
  <c r="P2538" i="1" s="1"/>
  <c r="P2539" i="1" s="1"/>
  <c r="P2540" i="1" s="1"/>
  <c r="X2597" i="1"/>
  <c r="A2598" i="1"/>
  <c r="K2597" i="1"/>
  <c r="AG2534" i="1"/>
  <c r="B2534" i="1" s="1"/>
  <c r="M2540" i="1"/>
  <c r="N2540" i="1" s="1"/>
  <c r="L2541" i="1"/>
  <c r="O2538" i="1" l="1"/>
  <c r="R2538" i="1" s="1"/>
  <c r="V2538" i="1" s="1"/>
  <c r="R2536" i="1"/>
  <c r="V2536" i="1" s="1"/>
  <c r="Y2597" i="1"/>
  <c r="AJ2598" i="1"/>
  <c r="Z2597" i="1"/>
  <c r="AA2597" i="1" s="1"/>
  <c r="AH2597" i="1" s="1"/>
  <c r="C2598" i="1"/>
  <c r="I2598" i="1"/>
  <c r="H2598" i="1" s="1"/>
  <c r="F2539" i="1"/>
  <c r="O2539" i="1" s="1"/>
  <c r="R2539" i="1" s="1"/>
  <c r="V2539" i="1" s="1"/>
  <c r="AF2535" i="1"/>
  <c r="AA2535" i="1"/>
  <c r="M2541" i="1"/>
  <c r="N2541" i="1" s="1"/>
  <c r="P2541" i="1"/>
  <c r="Q2541" i="1"/>
  <c r="L2542" i="1"/>
  <c r="AB2600" i="1"/>
  <c r="AG2535" i="1"/>
  <c r="R2537" i="1"/>
  <c r="V2537" i="1" s="1"/>
  <c r="AC2540" i="1"/>
  <c r="AE2540" i="1" s="1"/>
  <c r="G2540" i="1"/>
  <c r="X2598" i="1"/>
  <c r="A2599" i="1"/>
  <c r="K2598" i="1"/>
  <c r="U2536" i="1"/>
  <c r="T2536" i="1"/>
  <c r="AF2536" i="1" s="1"/>
  <c r="S2537" i="1"/>
  <c r="W2536" i="1" l="1"/>
  <c r="AG2536" i="1" s="1"/>
  <c r="J2539" i="1"/>
  <c r="AH2535" i="1"/>
  <c r="U2537" i="1"/>
  <c r="W2537" i="1" s="1"/>
  <c r="T2537" i="1"/>
  <c r="AF2537" i="1" s="1"/>
  <c r="S2538" i="1"/>
  <c r="A2600" i="1"/>
  <c r="X2599" i="1"/>
  <c r="K2599" i="1"/>
  <c r="AC2541" i="1"/>
  <c r="AE2541" i="1" s="1"/>
  <c r="G2541" i="1"/>
  <c r="C2599" i="1"/>
  <c r="I2599" i="1"/>
  <c r="H2599" i="1" s="1"/>
  <c r="Z2598" i="1"/>
  <c r="AA2598" i="1" s="1"/>
  <c r="AH2598" i="1" s="1"/>
  <c r="AJ2599" i="1"/>
  <c r="Y2598" i="1"/>
  <c r="AB2601" i="1"/>
  <c r="M2542" i="1"/>
  <c r="N2542" i="1" s="1"/>
  <c r="P2542" i="1"/>
  <c r="Q2542" i="1"/>
  <c r="L2543" i="1"/>
  <c r="F2540" i="1"/>
  <c r="J2540" i="1" s="1"/>
  <c r="B2535" i="1"/>
  <c r="O2540" i="1" l="1"/>
  <c r="R2540" i="1" s="1"/>
  <c r="V2540" i="1" s="1"/>
  <c r="U2538" i="1"/>
  <c r="W2538" i="1" s="1"/>
  <c r="T2538" i="1"/>
  <c r="AF2538" i="1" s="1"/>
  <c r="S2539" i="1"/>
  <c r="F2541" i="1"/>
  <c r="J2541" i="1" s="1"/>
  <c r="Z2599" i="1"/>
  <c r="AA2599" i="1" s="1"/>
  <c r="AH2599" i="1" s="1"/>
  <c r="AJ2600" i="1"/>
  <c r="Y2599" i="1"/>
  <c r="C2600" i="1"/>
  <c r="I2600" i="1"/>
  <c r="H2600" i="1" s="1"/>
  <c r="AC2542" i="1"/>
  <c r="AE2542" i="1" s="1"/>
  <c r="G2542" i="1"/>
  <c r="AG2537" i="1"/>
  <c r="B2537" i="1" s="1"/>
  <c r="M2543" i="1"/>
  <c r="N2543" i="1" s="1"/>
  <c r="P2543" i="1"/>
  <c r="Q2543" i="1"/>
  <c r="L2544" i="1"/>
  <c r="AB2602" i="1"/>
  <c r="B2536" i="1"/>
  <c r="X2600" i="1"/>
  <c r="K2600" i="1"/>
  <c r="A2601" i="1"/>
  <c r="O2541" i="1" l="1"/>
  <c r="R2541" i="1" s="1"/>
  <c r="V2541" i="1" s="1"/>
  <c r="F2542" i="1"/>
  <c r="O2542" i="1" s="1"/>
  <c r="R2542" i="1" s="1"/>
  <c r="V2542" i="1" s="1"/>
  <c r="X2601" i="1"/>
  <c r="A2602" i="1"/>
  <c r="K2601" i="1"/>
  <c r="AB2603" i="1"/>
  <c r="AG2538" i="1"/>
  <c r="B2538" i="1" s="1"/>
  <c r="AC2543" i="1"/>
  <c r="AE2543" i="1" s="1"/>
  <c r="G2543" i="1"/>
  <c r="Z2600" i="1"/>
  <c r="AA2600" i="1" s="1"/>
  <c r="AH2600" i="1" s="1"/>
  <c r="C2601" i="1"/>
  <c r="I2601" i="1"/>
  <c r="H2601" i="1" s="1"/>
  <c r="Y2600" i="1"/>
  <c r="AJ2601" i="1"/>
  <c r="M2544" i="1"/>
  <c r="N2544" i="1" s="1"/>
  <c r="P2544" i="1"/>
  <c r="Q2544" i="1"/>
  <c r="L2545" i="1"/>
  <c r="U2539" i="1"/>
  <c r="W2539" i="1" s="1"/>
  <c r="T2539" i="1"/>
  <c r="AF2539" i="1" s="1"/>
  <c r="S2540" i="1"/>
  <c r="AG2539" i="1" l="1"/>
  <c r="B2539" i="1" s="1"/>
  <c r="M2545" i="1"/>
  <c r="N2545" i="1" s="1"/>
  <c r="P2545" i="1"/>
  <c r="Q2545" i="1"/>
  <c r="L2546" i="1"/>
  <c r="Y2601" i="1"/>
  <c r="Z2601" i="1"/>
  <c r="AA2601" i="1" s="1"/>
  <c r="AH2601" i="1" s="1"/>
  <c r="AJ2602" i="1"/>
  <c r="I2602" i="1"/>
  <c r="H2602" i="1" s="1"/>
  <c r="C2602" i="1"/>
  <c r="U2540" i="1"/>
  <c r="W2540" i="1" s="1"/>
  <c r="T2540" i="1"/>
  <c r="AF2540" i="1" s="1"/>
  <c r="S2541" i="1"/>
  <c r="F2543" i="1"/>
  <c r="J2543" i="1" s="1"/>
  <c r="J2542" i="1"/>
  <c r="AC2544" i="1"/>
  <c r="AE2544" i="1" s="1"/>
  <c r="G2544" i="1"/>
  <c r="AB2604" i="1"/>
  <c r="X2602" i="1"/>
  <c r="A2603" i="1"/>
  <c r="K2602" i="1"/>
  <c r="Y2602" i="1" l="1"/>
  <c r="C2603" i="1"/>
  <c r="Z2602" i="1"/>
  <c r="AA2602" i="1" s="1"/>
  <c r="AH2602" i="1" s="1"/>
  <c r="AJ2603" i="1"/>
  <c r="I2603" i="1"/>
  <c r="H2603" i="1" s="1"/>
  <c r="M2546" i="1"/>
  <c r="N2546" i="1" s="1"/>
  <c r="P2546" i="1"/>
  <c r="Q2546" i="1"/>
  <c r="L2547" i="1"/>
  <c r="AG2540" i="1"/>
  <c r="AB2605" i="1"/>
  <c r="O2543" i="1"/>
  <c r="R2543" i="1" s="1"/>
  <c r="V2543" i="1" s="1"/>
  <c r="U2541" i="1"/>
  <c r="W2541" i="1" s="1"/>
  <c r="T2541" i="1"/>
  <c r="AF2541" i="1" s="1"/>
  <c r="S2542" i="1"/>
  <c r="X2603" i="1"/>
  <c r="A2604" i="1"/>
  <c r="K2603" i="1"/>
  <c r="F2544" i="1"/>
  <c r="J2544" i="1" s="1"/>
  <c r="AC2545" i="1"/>
  <c r="AE2545" i="1" s="1"/>
  <c r="G2545" i="1"/>
  <c r="O2544" i="1" l="1"/>
  <c r="R2544" i="1" s="1"/>
  <c r="V2544" i="1" s="1"/>
  <c r="AC2546" i="1"/>
  <c r="AE2546" i="1" s="1"/>
  <c r="G2546" i="1"/>
  <c r="AJ2604" i="1"/>
  <c r="I2604" i="1"/>
  <c r="H2604" i="1" s="1"/>
  <c r="Z2603" i="1"/>
  <c r="AA2603" i="1" s="1"/>
  <c r="AH2603" i="1" s="1"/>
  <c r="C2604" i="1"/>
  <c r="Y2603" i="1"/>
  <c r="AG2541" i="1"/>
  <c r="M2547" i="1"/>
  <c r="N2547" i="1" s="1"/>
  <c r="P2547" i="1"/>
  <c r="Q2547" i="1"/>
  <c r="L2548" i="1"/>
  <c r="AB2606" i="1"/>
  <c r="F2545" i="1"/>
  <c r="O2545" i="1" s="1"/>
  <c r="R2545" i="1" s="1"/>
  <c r="V2545" i="1" s="1"/>
  <c r="A2605" i="1"/>
  <c r="X2604" i="1"/>
  <c r="K2604" i="1"/>
  <c r="U2542" i="1"/>
  <c r="W2542" i="1" s="1"/>
  <c r="T2542" i="1"/>
  <c r="AF2542" i="1" s="1"/>
  <c r="S2543" i="1"/>
  <c r="B2540" i="1"/>
  <c r="J2545" i="1" l="1"/>
  <c r="AB2607" i="1"/>
  <c r="C2605" i="1"/>
  <c r="Y2604" i="1"/>
  <c r="AJ2605" i="1"/>
  <c r="Z2604" i="1"/>
  <c r="AA2604" i="1" s="1"/>
  <c r="AH2604" i="1" s="1"/>
  <c r="I2605" i="1"/>
  <c r="H2605" i="1" s="1"/>
  <c r="U2543" i="1"/>
  <c r="W2543" i="1" s="1"/>
  <c r="T2543" i="1"/>
  <c r="AF2543" i="1" s="1"/>
  <c r="S2544" i="1"/>
  <c r="F2546" i="1"/>
  <c r="J2546" i="1" s="1"/>
  <c r="AC2547" i="1"/>
  <c r="AE2547" i="1" s="1"/>
  <c r="G2547" i="1"/>
  <c r="AG2542" i="1"/>
  <c r="A2606" i="1"/>
  <c r="X2605" i="1"/>
  <c r="K2605" i="1"/>
  <c r="M2548" i="1"/>
  <c r="N2548" i="1" s="1"/>
  <c r="P2548" i="1"/>
  <c r="Q2548" i="1"/>
  <c r="L2549" i="1"/>
  <c r="B2541" i="1"/>
  <c r="O2546" i="1" l="1"/>
  <c r="R2546" i="1" s="1"/>
  <c r="V2546" i="1" s="1"/>
  <c r="Z2605" i="1"/>
  <c r="AA2605" i="1" s="1"/>
  <c r="AH2605" i="1" s="1"/>
  <c r="I2606" i="1"/>
  <c r="H2606" i="1" s="1"/>
  <c r="C2606" i="1"/>
  <c r="Y2605" i="1"/>
  <c r="AJ2606" i="1"/>
  <c r="AG2543" i="1"/>
  <c r="B2543" i="1" s="1"/>
  <c r="AC2548" i="1"/>
  <c r="AE2548" i="1" s="1"/>
  <c r="G2548" i="1"/>
  <c r="X2606" i="1"/>
  <c r="A2607" i="1"/>
  <c r="K2606" i="1"/>
  <c r="F2547" i="1"/>
  <c r="O2547" i="1" s="1"/>
  <c r="R2547" i="1" s="1"/>
  <c r="V2547" i="1" s="1"/>
  <c r="AB2608" i="1"/>
  <c r="M2549" i="1"/>
  <c r="N2549" i="1" s="1"/>
  <c r="P2549" i="1"/>
  <c r="Q2549" i="1"/>
  <c r="L2550" i="1"/>
  <c r="B2542" i="1"/>
  <c r="U2544" i="1"/>
  <c r="W2544" i="1" s="1"/>
  <c r="T2544" i="1"/>
  <c r="AF2544" i="1" s="1"/>
  <c r="S2545" i="1"/>
  <c r="J2547" i="1" l="1"/>
  <c r="AG2544" i="1"/>
  <c r="B2544" i="1" s="1"/>
  <c r="X2607" i="1"/>
  <c r="A2608" i="1"/>
  <c r="K2607" i="1"/>
  <c r="AC2549" i="1"/>
  <c r="AE2549" i="1" s="1"/>
  <c r="G2549" i="1"/>
  <c r="AB2609" i="1"/>
  <c r="Y2606" i="1"/>
  <c r="C2607" i="1"/>
  <c r="Z2606" i="1"/>
  <c r="AA2606" i="1" s="1"/>
  <c r="AH2606" i="1" s="1"/>
  <c r="AJ2607" i="1"/>
  <c r="I2607" i="1"/>
  <c r="H2607" i="1" s="1"/>
  <c r="U2545" i="1"/>
  <c r="W2545" i="1" s="1"/>
  <c r="T2545" i="1"/>
  <c r="AF2545" i="1" s="1"/>
  <c r="S2546" i="1"/>
  <c r="M2550" i="1"/>
  <c r="N2550" i="1" s="1"/>
  <c r="P2550" i="1"/>
  <c r="Q2550" i="1"/>
  <c r="L2551" i="1"/>
  <c r="F2548" i="1"/>
  <c r="J2548" i="1" s="1"/>
  <c r="O2548" i="1" l="1"/>
  <c r="R2548" i="1" s="1"/>
  <c r="V2548" i="1" s="1"/>
  <c r="F2549" i="1"/>
  <c r="J2549" i="1" s="1"/>
  <c r="AG2545" i="1"/>
  <c r="B2545" i="1" s="1"/>
  <c r="AC2550" i="1"/>
  <c r="AE2550" i="1" s="1"/>
  <c r="G2550" i="1"/>
  <c r="X2608" i="1"/>
  <c r="K2608" i="1"/>
  <c r="A2609" i="1"/>
  <c r="M2551" i="1"/>
  <c r="N2551" i="1" s="1"/>
  <c r="P2551" i="1"/>
  <c r="Q2551" i="1"/>
  <c r="L2552" i="1"/>
  <c r="U2546" i="1"/>
  <c r="W2546" i="1" s="1"/>
  <c r="T2546" i="1"/>
  <c r="AF2546" i="1" s="1"/>
  <c r="S2547" i="1"/>
  <c r="AB2610" i="1"/>
  <c r="Z2607" i="1"/>
  <c r="AA2607" i="1" s="1"/>
  <c r="AH2607" i="1" s="1"/>
  <c r="AJ2608" i="1"/>
  <c r="Y2607" i="1"/>
  <c r="C2608" i="1"/>
  <c r="I2608" i="1"/>
  <c r="H2608" i="1" s="1"/>
  <c r="O2549" i="1" l="1"/>
  <c r="R2549" i="1" s="1"/>
  <c r="V2549" i="1" s="1"/>
  <c r="AB2611" i="1"/>
  <c r="M2552" i="1"/>
  <c r="N2552" i="1" s="1"/>
  <c r="P2552" i="1"/>
  <c r="Q2552" i="1"/>
  <c r="L2553" i="1"/>
  <c r="Y2608" i="1"/>
  <c r="C2609" i="1"/>
  <c r="Z2608" i="1"/>
  <c r="AA2608" i="1" s="1"/>
  <c r="AH2608" i="1" s="1"/>
  <c r="AJ2609" i="1"/>
  <c r="I2609" i="1"/>
  <c r="H2609" i="1" s="1"/>
  <c r="U2547" i="1"/>
  <c r="W2547" i="1" s="1"/>
  <c r="T2547" i="1"/>
  <c r="AF2547" i="1" s="1"/>
  <c r="S2548" i="1"/>
  <c r="AG2546" i="1"/>
  <c r="A2610" i="1"/>
  <c r="K2609" i="1"/>
  <c r="X2609" i="1"/>
  <c r="F2550" i="1"/>
  <c r="J2550" i="1" s="1"/>
  <c r="AC2551" i="1"/>
  <c r="AE2551" i="1" s="1"/>
  <c r="G2551" i="1"/>
  <c r="O2550" i="1" l="1"/>
  <c r="R2550" i="1" s="1"/>
  <c r="V2550" i="1" s="1"/>
  <c r="F2551" i="1"/>
  <c r="O2551" i="1" s="1"/>
  <c r="R2551" i="1" s="1"/>
  <c r="V2551" i="1" s="1"/>
  <c r="X2610" i="1"/>
  <c r="K2610" i="1"/>
  <c r="A2611" i="1"/>
  <c r="M2553" i="1"/>
  <c r="N2553" i="1" s="1"/>
  <c r="P2553" i="1"/>
  <c r="Q2553" i="1"/>
  <c r="L2554" i="1"/>
  <c r="U2548" i="1"/>
  <c r="W2548" i="1" s="1"/>
  <c r="T2548" i="1"/>
  <c r="AF2548" i="1" s="1"/>
  <c r="S2549" i="1"/>
  <c r="AB2612" i="1"/>
  <c r="Z2609" i="1"/>
  <c r="AA2609" i="1" s="1"/>
  <c r="AH2609" i="1" s="1"/>
  <c r="C2610" i="1"/>
  <c r="Y2609" i="1"/>
  <c r="AJ2610" i="1"/>
  <c r="I2610" i="1"/>
  <c r="H2610" i="1" s="1"/>
  <c r="B2546" i="1"/>
  <c r="AG2547" i="1"/>
  <c r="B2547" i="1" s="1"/>
  <c r="AC2552" i="1"/>
  <c r="AE2552" i="1" s="1"/>
  <c r="G2552" i="1"/>
  <c r="J2551" i="1" l="1"/>
  <c r="AC2553" i="1"/>
  <c r="AE2553" i="1" s="1"/>
  <c r="G2553" i="1"/>
  <c r="AG2548" i="1"/>
  <c r="AB2613" i="1"/>
  <c r="M2554" i="1"/>
  <c r="N2554" i="1" s="1"/>
  <c r="P2554" i="1"/>
  <c r="Q2554" i="1"/>
  <c r="L2555" i="1"/>
  <c r="X2611" i="1"/>
  <c r="K2611" i="1"/>
  <c r="A2612" i="1"/>
  <c r="F2552" i="1"/>
  <c r="O2552" i="1" s="1"/>
  <c r="R2552" i="1" s="1"/>
  <c r="V2552" i="1" s="1"/>
  <c r="U2549" i="1"/>
  <c r="W2549" i="1" s="1"/>
  <c r="T2549" i="1"/>
  <c r="AF2549" i="1" s="1"/>
  <c r="S2550" i="1"/>
  <c r="Z2610" i="1"/>
  <c r="AA2610" i="1" s="1"/>
  <c r="AH2610" i="1" s="1"/>
  <c r="C2611" i="1"/>
  <c r="Y2610" i="1"/>
  <c r="AJ2611" i="1"/>
  <c r="I2611" i="1"/>
  <c r="H2611" i="1" s="1"/>
  <c r="J2552" i="1" l="1"/>
  <c r="M2555" i="1"/>
  <c r="N2555" i="1" s="1"/>
  <c r="P2555" i="1"/>
  <c r="Q2555" i="1"/>
  <c r="L2556" i="1"/>
  <c r="AG2549" i="1"/>
  <c r="U2550" i="1"/>
  <c r="W2550" i="1" s="1"/>
  <c r="T2550" i="1"/>
  <c r="AF2550" i="1" s="1"/>
  <c r="S2551" i="1"/>
  <c r="X2612" i="1"/>
  <c r="A2613" i="1"/>
  <c r="K2612" i="1"/>
  <c r="AB2614" i="1"/>
  <c r="Z2611" i="1"/>
  <c r="AA2611" i="1" s="1"/>
  <c r="AH2611" i="1" s="1"/>
  <c r="C2612" i="1"/>
  <c r="Y2611" i="1"/>
  <c r="AJ2612" i="1"/>
  <c r="I2612" i="1"/>
  <c r="H2612" i="1" s="1"/>
  <c r="F2553" i="1"/>
  <c r="J2553" i="1" s="1"/>
  <c r="AC2554" i="1"/>
  <c r="AE2554" i="1" s="1"/>
  <c r="G2554" i="1"/>
  <c r="B2548" i="1"/>
  <c r="AC2555" i="1" l="1"/>
  <c r="AE2555" i="1" s="1"/>
  <c r="G2555" i="1"/>
  <c r="M2556" i="1"/>
  <c r="N2556" i="1" s="1"/>
  <c r="P2556" i="1"/>
  <c r="Q2556" i="1"/>
  <c r="L2557" i="1"/>
  <c r="O2553" i="1"/>
  <c r="R2553" i="1" s="1"/>
  <c r="V2553" i="1" s="1"/>
  <c r="K2613" i="1"/>
  <c r="X2613" i="1"/>
  <c r="A2614" i="1"/>
  <c r="AG2550" i="1"/>
  <c r="B2550" i="1" s="1"/>
  <c r="U2551" i="1"/>
  <c r="W2551" i="1" s="1"/>
  <c r="T2551" i="1"/>
  <c r="AF2551" i="1" s="1"/>
  <c r="S2552" i="1"/>
  <c r="F2554" i="1"/>
  <c r="O2554" i="1" s="1"/>
  <c r="R2554" i="1" s="1"/>
  <c r="V2554" i="1" s="1"/>
  <c r="AB2615" i="1"/>
  <c r="Y2612" i="1"/>
  <c r="Z2612" i="1"/>
  <c r="AA2612" i="1" s="1"/>
  <c r="AH2612" i="1" s="1"/>
  <c r="AJ2613" i="1"/>
  <c r="C2613" i="1"/>
  <c r="I2613" i="1"/>
  <c r="H2613" i="1" s="1"/>
  <c r="B2549" i="1"/>
  <c r="J2554" i="1" l="1"/>
  <c r="AC2556" i="1"/>
  <c r="AE2556" i="1" s="1"/>
  <c r="G2556" i="1"/>
  <c r="AB2616" i="1"/>
  <c r="M2557" i="1"/>
  <c r="N2557" i="1" s="1"/>
  <c r="P2557" i="1"/>
  <c r="Q2557" i="1"/>
  <c r="L2558" i="1"/>
  <c r="F2555" i="1"/>
  <c r="J2555" i="1" s="1"/>
  <c r="AG2551" i="1"/>
  <c r="B2551" i="1" s="1"/>
  <c r="U2552" i="1"/>
  <c r="W2552" i="1" s="1"/>
  <c r="T2552" i="1"/>
  <c r="AF2552" i="1" s="1"/>
  <c r="S2553" i="1"/>
  <c r="Z2613" i="1"/>
  <c r="AA2613" i="1" s="1"/>
  <c r="AH2613" i="1" s="1"/>
  <c r="AJ2614" i="1"/>
  <c r="Y2613" i="1"/>
  <c r="C2614" i="1"/>
  <c r="I2614" i="1"/>
  <c r="H2614" i="1" s="1"/>
  <c r="X2614" i="1"/>
  <c r="A2615" i="1"/>
  <c r="K2614" i="1"/>
  <c r="X2615" i="1" l="1"/>
  <c r="A2616" i="1"/>
  <c r="K2615" i="1"/>
  <c r="O2555" i="1"/>
  <c r="R2555" i="1" s="1"/>
  <c r="V2555" i="1" s="1"/>
  <c r="AB2617" i="1"/>
  <c r="AC2557" i="1"/>
  <c r="AE2557" i="1" s="1"/>
  <c r="G2557" i="1"/>
  <c r="F2556" i="1"/>
  <c r="O2556" i="1" s="1"/>
  <c r="R2556" i="1" s="1"/>
  <c r="V2556" i="1" s="1"/>
  <c r="Y2614" i="1"/>
  <c r="AJ2615" i="1"/>
  <c r="Z2614" i="1"/>
  <c r="AA2614" i="1" s="1"/>
  <c r="AH2614" i="1" s="1"/>
  <c r="C2615" i="1"/>
  <c r="I2615" i="1"/>
  <c r="H2615" i="1" s="1"/>
  <c r="U2553" i="1"/>
  <c r="W2553" i="1" s="1"/>
  <c r="T2553" i="1"/>
  <c r="AF2553" i="1" s="1"/>
  <c r="S2554" i="1"/>
  <c r="M2558" i="1"/>
  <c r="N2558" i="1" s="1"/>
  <c r="P2558" i="1"/>
  <c r="Q2558" i="1"/>
  <c r="L2559" i="1"/>
  <c r="AG2552" i="1"/>
  <c r="J2556" i="1" l="1"/>
  <c r="M2559" i="1"/>
  <c r="N2559" i="1" s="1"/>
  <c r="P2559" i="1"/>
  <c r="Q2559" i="1"/>
  <c r="L2560" i="1"/>
  <c r="AG2553" i="1"/>
  <c r="B2553" i="1" s="1"/>
  <c r="X2616" i="1"/>
  <c r="A2617" i="1"/>
  <c r="K2616" i="1"/>
  <c r="Y2615" i="1"/>
  <c r="C2616" i="1"/>
  <c r="Z2615" i="1"/>
  <c r="AA2615" i="1" s="1"/>
  <c r="AH2615" i="1" s="1"/>
  <c r="AJ2616" i="1"/>
  <c r="I2616" i="1"/>
  <c r="H2616" i="1" s="1"/>
  <c r="B2552" i="1"/>
  <c r="U2554" i="1"/>
  <c r="W2554" i="1" s="1"/>
  <c r="T2554" i="1"/>
  <c r="AF2554" i="1" s="1"/>
  <c r="S2555" i="1"/>
  <c r="AB2618" i="1"/>
  <c r="AC2558" i="1"/>
  <c r="AE2558" i="1" s="1"/>
  <c r="G2558" i="1"/>
  <c r="F2557" i="1"/>
  <c r="O2557" i="1" s="1"/>
  <c r="R2557" i="1" s="1"/>
  <c r="V2557" i="1" s="1"/>
  <c r="J2557" i="1" l="1"/>
  <c r="K2617" i="1"/>
  <c r="X2617" i="1"/>
  <c r="A2618" i="1"/>
  <c r="AB2619" i="1"/>
  <c r="F2558" i="1"/>
  <c r="J2558" i="1" s="1"/>
  <c r="U2555" i="1"/>
  <c r="W2555" i="1" s="1"/>
  <c r="T2555" i="1"/>
  <c r="AF2555" i="1" s="1"/>
  <c r="S2556" i="1"/>
  <c r="AC2559" i="1"/>
  <c r="AE2559" i="1" s="1"/>
  <c r="G2559" i="1"/>
  <c r="AG2554" i="1"/>
  <c r="B2554" i="1" s="1"/>
  <c r="C2617" i="1"/>
  <c r="Z2616" i="1"/>
  <c r="AA2616" i="1" s="1"/>
  <c r="AH2616" i="1" s="1"/>
  <c r="AJ2617" i="1"/>
  <c r="Y2616" i="1"/>
  <c r="I2617" i="1"/>
  <c r="H2617" i="1" s="1"/>
  <c r="M2560" i="1"/>
  <c r="N2560" i="1" s="1"/>
  <c r="P2560" i="1"/>
  <c r="Q2560" i="1"/>
  <c r="L2561" i="1"/>
  <c r="AC2560" i="1" l="1"/>
  <c r="AE2560" i="1" s="1"/>
  <c r="G2560" i="1"/>
  <c r="AB2620" i="1"/>
  <c r="M2561" i="1"/>
  <c r="N2561" i="1" s="1"/>
  <c r="P2561" i="1"/>
  <c r="Q2561" i="1"/>
  <c r="L2562" i="1"/>
  <c r="F2559" i="1"/>
  <c r="J2559" i="1" s="1"/>
  <c r="AG2555" i="1"/>
  <c r="O2558" i="1"/>
  <c r="R2558" i="1" s="1"/>
  <c r="V2558" i="1" s="1"/>
  <c r="K2618" i="1"/>
  <c r="X2618" i="1"/>
  <c r="A2619" i="1"/>
  <c r="U2556" i="1"/>
  <c r="W2556" i="1" s="1"/>
  <c r="T2556" i="1"/>
  <c r="AF2556" i="1" s="1"/>
  <c r="S2557" i="1"/>
  <c r="C2618" i="1"/>
  <c r="Y2617" i="1"/>
  <c r="AJ2618" i="1"/>
  <c r="Z2617" i="1"/>
  <c r="AA2617" i="1" s="1"/>
  <c r="AH2617" i="1" s="1"/>
  <c r="I2618" i="1"/>
  <c r="H2618" i="1" s="1"/>
  <c r="O2559" i="1" l="1"/>
  <c r="R2559" i="1" s="1"/>
  <c r="V2559" i="1" s="1"/>
  <c r="Y2618" i="1"/>
  <c r="C2619" i="1"/>
  <c r="Z2618" i="1"/>
  <c r="AA2618" i="1" s="1"/>
  <c r="AH2618" i="1" s="1"/>
  <c r="AJ2619" i="1"/>
  <c r="I2619" i="1"/>
  <c r="H2619" i="1" s="1"/>
  <c r="AB2621" i="1"/>
  <c r="AG2556" i="1"/>
  <c r="AC2561" i="1"/>
  <c r="AE2561" i="1" s="1"/>
  <c r="G2561" i="1"/>
  <c r="U2557" i="1"/>
  <c r="W2557" i="1" s="1"/>
  <c r="T2557" i="1"/>
  <c r="AF2557" i="1" s="1"/>
  <c r="S2558" i="1"/>
  <c r="A2620" i="1"/>
  <c r="K2619" i="1"/>
  <c r="X2619" i="1"/>
  <c r="B2555" i="1"/>
  <c r="M2562" i="1"/>
  <c r="N2562" i="1" s="1"/>
  <c r="P2562" i="1"/>
  <c r="Q2562" i="1"/>
  <c r="L2563" i="1"/>
  <c r="F2560" i="1"/>
  <c r="O2560" i="1" s="1"/>
  <c r="R2560" i="1" s="1"/>
  <c r="V2560" i="1" s="1"/>
  <c r="AG2557" i="1" l="1"/>
  <c r="B2557" i="1" s="1"/>
  <c r="M2563" i="1"/>
  <c r="N2563" i="1" s="1"/>
  <c r="P2563" i="1"/>
  <c r="Q2563" i="1"/>
  <c r="L2564" i="1"/>
  <c r="X2620" i="1"/>
  <c r="A2621" i="1"/>
  <c r="K2620" i="1"/>
  <c r="AC2562" i="1"/>
  <c r="AE2562" i="1" s="1"/>
  <c r="G2562" i="1"/>
  <c r="J2560" i="1"/>
  <c r="U2558" i="1"/>
  <c r="W2558" i="1" s="1"/>
  <c r="T2558" i="1"/>
  <c r="AF2558" i="1" s="1"/>
  <c r="S2559" i="1"/>
  <c r="Y2619" i="1"/>
  <c r="C2620" i="1"/>
  <c r="Z2619" i="1"/>
  <c r="AA2619" i="1" s="1"/>
  <c r="AH2619" i="1" s="1"/>
  <c r="AJ2620" i="1"/>
  <c r="I2620" i="1"/>
  <c r="H2620" i="1" s="1"/>
  <c r="F2561" i="1"/>
  <c r="O2561" i="1" s="1"/>
  <c r="R2561" i="1" s="1"/>
  <c r="V2561" i="1" s="1"/>
  <c r="B2556" i="1"/>
  <c r="AB2622" i="1"/>
  <c r="J2561" i="1" l="1"/>
  <c r="AC2563" i="1"/>
  <c r="AE2563" i="1" s="1"/>
  <c r="G2563" i="1"/>
  <c r="AB2623" i="1"/>
  <c r="AG2558" i="1"/>
  <c r="M2564" i="1"/>
  <c r="N2564" i="1" s="1"/>
  <c r="P2564" i="1"/>
  <c r="Q2564" i="1"/>
  <c r="L2565" i="1"/>
  <c r="X2621" i="1"/>
  <c r="A2622" i="1"/>
  <c r="K2621" i="1"/>
  <c r="U2559" i="1"/>
  <c r="W2559" i="1" s="1"/>
  <c r="T2559" i="1"/>
  <c r="AF2559" i="1" s="1"/>
  <c r="S2560" i="1"/>
  <c r="F2562" i="1"/>
  <c r="O2562" i="1" s="1"/>
  <c r="R2562" i="1" s="1"/>
  <c r="V2562" i="1" s="1"/>
  <c r="Z2620" i="1"/>
  <c r="AA2620" i="1" s="1"/>
  <c r="AH2620" i="1" s="1"/>
  <c r="C2621" i="1"/>
  <c r="AJ2621" i="1"/>
  <c r="Y2620" i="1"/>
  <c r="I2621" i="1"/>
  <c r="H2621" i="1" s="1"/>
  <c r="J2562" i="1" l="1"/>
  <c r="U2560" i="1"/>
  <c r="W2560" i="1" s="1"/>
  <c r="T2560" i="1"/>
  <c r="AF2560" i="1" s="1"/>
  <c r="S2561" i="1"/>
  <c r="F2563" i="1"/>
  <c r="O2563" i="1" s="1"/>
  <c r="R2563" i="1" s="1"/>
  <c r="V2563" i="1" s="1"/>
  <c r="AC2564" i="1"/>
  <c r="AE2564" i="1" s="1"/>
  <c r="G2564" i="1"/>
  <c r="AG2559" i="1"/>
  <c r="B2559" i="1" s="1"/>
  <c r="A2623" i="1"/>
  <c r="K2622" i="1"/>
  <c r="X2622" i="1"/>
  <c r="M2565" i="1"/>
  <c r="N2565" i="1" s="1"/>
  <c r="P2565" i="1"/>
  <c r="Q2565" i="1"/>
  <c r="L2566" i="1"/>
  <c r="AB2624" i="1"/>
  <c r="Y2621" i="1"/>
  <c r="C2622" i="1"/>
  <c r="Z2621" i="1"/>
  <c r="AA2621" i="1" s="1"/>
  <c r="AH2621" i="1" s="1"/>
  <c r="AJ2622" i="1"/>
  <c r="I2622" i="1"/>
  <c r="H2622" i="1" s="1"/>
  <c r="B2558" i="1"/>
  <c r="J2563" i="1" l="1"/>
  <c r="Z2622" i="1"/>
  <c r="AA2622" i="1" s="1"/>
  <c r="AH2622" i="1" s="1"/>
  <c r="AJ2623" i="1"/>
  <c r="Y2622" i="1"/>
  <c r="C2623" i="1"/>
  <c r="I2623" i="1"/>
  <c r="H2623" i="1" s="1"/>
  <c r="F2564" i="1"/>
  <c r="J2564" i="1" s="1"/>
  <c r="AG2560" i="1"/>
  <c r="AB2625" i="1"/>
  <c r="AC2565" i="1"/>
  <c r="AE2565" i="1" s="1"/>
  <c r="G2565" i="1"/>
  <c r="X2623" i="1"/>
  <c r="A2624" i="1"/>
  <c r="K2623" i="1"/>
  <c r="U2561" i="1"/>
  <c r="W2561" i="1" s="1"/>
  <c r="T2561" i="1"/>
  <c r="AF2561" i="1" s="1"/>
  <c r="S2562" i="1"/>
  <c r="M2566" i="1"/>
  <c r="N2566" i="1" s="1"/>
  <c r="P2566" i="1"/>
  <c r="Q2566" i="1"/>
  <c r="L2567" i="1"/>
  <c r="O2564" i="1" l="1"/>
  <c r="R2564" i="1" s="1"/>
  <c r="V2564" i="1" s="1"/>
  <c r="AG2561" i="1"/>
  <c r="K2624" i="1"/>
  <c r="X2624" i="1"/>
  <c r="A2625" i="1"/>
  <c r="AB2626" i="1"/>
  <c r="C2624" i="1"/>
  <c r="Z2623" i="1"/>
  <c r="AA2623" i="1" s="1"/>
  <c r="AH2623" i="1" s="1"/>
  <c r="AJ2624" i="1"/>
  <c r="Y2623" i="1"/>
  <c r="I2624" i="1"/>
  <c r="H2624" i="1" s="1"/>
  <c r="AC2566" i="1"/>
  <c r="AE2566" i="1" s="1"/>
  <c r="G2566" i="1"/>
  <c r="M2567" i="1"/>
  <c r="N2567" i="1" s="1"/>
  <c r="P2567" i="1"/>
  <c r="Q2567" i="1"/>
  <c r="L2568" i="1"/>
  <c r="U2562" i="1"/>
  <c r="W2562" i="1" s="1"/>
  <c r="T2562" i="1"/>
  <c r="AF2562" i="1" s="1"/>
  <c r="S2563" i="1"/>
  <c r="F2565" i="1"/>
  <c r="J2565" i="1" s="1"/>
  <c r="B2560" i="1"/>
  <c r="O2565" i="1" l="1"/>
  <c r="R2565" i="1" s="1"/>
  <c r="V2565" i="1" s="1"/>
  <c r="U2563" i="1"/>
  <c r="W2563" i="1" s="1"/>
  <c r="T2563" i="1"/>
  <c r="AF2563" i="1" s="1"/>
  <c r="S2564" i="1"/>
  <c r="A2626" i="1"/>
  <c r="K2625" i="1"/>
  <c r="X2625" i="1"/>
  <c r="Y2624" i="1"/>
  <c r="Z2624" i="1"/>
  <c r="AA2624" i="1" s="1"/>
  <c r="AH2624" i="1" s="1"/>
  <c r="C2625" i="1"/>
  <c r="AJ2625" i="1"/>
  <c r="I2625" i="1"/>
  <c r="H2625" i="1" s="1"/>
  <c r="AC2567" i="1"/>
  <c r="AE2567" i="1" s="1"/>
  <c r="G2567" i="1"/>
  <c r="AB2627" i="1"/>
  <c r="AG2562" i="1"/>
  <c r="B2562" i="1" s="1"/>
  <c r="M2568" i="1"/>
  <c r="N2568" i="1" s="1"/>
  <c r="P2568" i="1"/>
  <c r="Q2568" i="1"/>
  <c r="L2569" i="1"/>
  <c r="F2566" i="1"/>
  <c r="J2566" i="1" s="1"/>
  <c r="B2561" i="1"/>
  <c r="M2569" i="1" l="1"/>
  <c r="N2569" i="1" s="1"/>
  <c r="L2570" i="1"/>
  <c r="AB2628" i="1"/>
  <c r="U2564" i="1"/>
  <c r="W2564" i="1" s="1"/>
  <c r="T2564" i="1"/>
  <c r="AF2564" i="1" s="1"/>
  <c r="S2565" i="1"/>
  <c r="F2567" i="1"/>
  <c r="O2567" i="1" s="1"/>
  <c r="R2567" i="1" s="1"/>
  <c r="V2567" i="1" s="1"/>
  <c r="Y2625" i="1"/>
  <c r="AJ2626" i="1"/>
  <c r="Z2625" i="1"/>
  <c r="AA2625" i="1" s="1"/>
  <c r="AH2625" i="1" s="1"/>
  <c r="C2626" i="1"/>
  <c r="I2626" i="1"/>
  <c r="H2626" i="1" s="1"/>
  <c r="O2566" i="1"/>
  <c r="R2566" i="1" s="1"/>
  <c r="V2566" i="1" s="1"/>
  <c r="AG2563" i="1"/>
  <c r="B2563" i="1" s="1"/>
  <c r="AC2568" i="1"/>
  <c r="AE2568" i="1" s="1"/>
  <c r="G2568" i="1"/>
  <c r="X2626" i="1"/>
  <c r="A2627" i="1"/>
  <c r="K2626" i="1"/>
  <c r="J2567" i="1" l="1"/>
  <c r="F2568" i="1"/>
  <c r="J2568" i="1" s="1"/>
  <c r="AC2569" i="1"/>
  <c r="AE2569" i="1" s="1"/>
  <c r="G2569" i="1"/>
  <c r="U2565" i="1"/>
  <c r="W2565" i="1" s="1"/>
  <c r="T2565" i="1"/>
  <c r="AF2565" i="1" s="1"/>
  <c r="S2566" i="1"/>
  <c r="K2627" i="1"/>
  <c r="X2627" i="1"/>
  <c r="A2628" i="1"/>
  <c r="M2570" i="1"/>
  <c r="N2570" i="1" s="1"/>
  <c r="L2571" i="1"/>
  <c r="AB2629" i="1"/>
  <c r="C2627" i="1"/>
  <c r="Z2626" i="1"/>
  <c r="AA2626" i="1" s="1"/>
  <c r="AH2626" i="1" s="1"/>
  <c r="AJ2627" i="1"/>
  <c r="Y2626" i="1"/>
  <c r="I2627" i="1"/>
  <c r="H2627" i="1" s="1"/>
  <c r="AG2564" i="1"/>
  <c r="O2568" i="1" l="1"/>
  <c r="P2569" i="1" s="1"/>
  <c r="Y2627" i="1"/>
  <c r="C2628" i="1"/>
  <c r="AJ2628" i="1"/>
  <c r="Z2627" i="1"/>
  <c r="I2628" i="1"/>
  <c r="H2628" i="1" s="1"/>
  <c r="AG2565" i="1"/>
  <c r="B2565" i="1" s="1"/>
  <c r="AC2570" i="1"/>
  <c r="AE2570" i="1" s="1"/>
  <c r="G2570" i="1"/>
  <c r="AB2630" i="1"/>
  <c r="M2571" i="1"/>
  <c r="N2571" i="1" s="1"/>
  <c r="L2572" i="1"/>
  <c r="U2566" i="1"/>
  <c r="W2566" i="1" s="1"/>
  <c r="T2566" i="1"/>
  <c r="AF2566" i="1" s="1"/>
  <c r="S2567" i="1"/>
  <c r="F2569" i="1"/>
  <c r="O2569" i="1" s="1"/>
  <c r="B2564" i="1"/>
  <c r="A2629" i="1"/>
  <c r="K2628" i="1"/>
  <c r="X2628" i="1"/>
  <c r="J2569" i="1" l="1"/>
  <c r="R2568" i="1"/>
  <c r="V2568" i="1" s="1"/>
  <c r="G2571" i="1"/>
  <c r="AC2571" i="1"/>
  <c r="AE2571" i="1" s="1"/>
  <c r="Q2569" i="1"/>
  <c r="Q2570" i="1" s="1"/>
  <c r="Q2571" i="1" s="1"/>
  <c r="Q2572" i="1" s="1"/>
  <c r="P2570" i="1"/>
  <c r="P2571" i="1" s="1"/>
  <c r="P2572" i="1" s="1"/>
  <c r="Y2628" i="1"/>
  <c r="C2629" i="1"/>
  <c r="Z2628" i="1"/>
  <c r="AA2628" i="1" s="1"/>
  <c r="AH2628" i="1" s="1"/>
  <c r="AJ2629" i="1"/>
  <c r="I2629" i="1"/>
  <c r="H2629" i="1" s="1"/>
  <c r="M2572" i="1"/>
  <c r="N2572" i="1" s="1"/>
  <c r="L2573" i="1"/>
  <c r="AG2566" i="1"/>
  <c r="B2566" i="1" s="1"/>
  <c r="X2629" i="1"/>
  <c r="K2629" i="1"/>
  <c r="A2630" i="1"/>
  <c r="U2567" i="1"/>
  <c r="W2567" i="1" s="1"/>
  <c r="T2567" i="1"/>
  <c r="AF2567" i="1" s="1"/>
  <c r="AB2631" i="1"/>
  <c r="F2570" i="1"/>
  <c r="O2570" i="1" s="1"/>
  <c r="R2570" i="1" l="1"/>
  <c r="S2568" i="1"/>
  <c r="U2568" i="1" s="1"/>
  <c r="W2568" i="1" s="1"/>
  <c r="J2570" i="1"/>
  <c r="Y2629" i="1"/>
  <c r="AJ2630" i="1"/>
  <c r="Z2629" i="1"/>
  <c r="AA2629" i="1" s="1"/>
  <c r="AH2629" i="1" s="1"/>
  <c r="C2630" i="1"/>
  <c r="I2630" i="1"/>
  <c r="H2630" i="1" s="1"/>
  <c r="AB2632" i="1"/>
  <c r="AC2572" i="1"/>
  <c r="AE2572" i="1" s="1"/>
  <c r="G2572" i="1"/>
  <c r="F2571" i="1"/>
  <c r="O2571" i="1" s="1"/>
  <c r="R2571" i="1" s="1"/>
  <c r="K2630" i="1"/>
  <c r="X2630" i="1"/>
  <c r="A2631" i="1"/>
  <c r="AG2567" i="1"/>
  <c r="M2573" i="1"/>
  <c r="N2573" i="1" s="1"/>
  <c r="P2573" i="1"/>
  <c r="Q2573" i="1"/>
  <c r="L2574" i="1"/>
  <c r="R2569" i="1"/>
  <c r="T2568" i="1" l="1"/>
  <c r="AA2568" i="1" s="1"/>
  <c r="S2569" i="1"/>
  <c r="S2570" i="1" s="1"/>
  <c r="AG2568" i="1"/>
  <c r="Y2630" i="1"/>
  <c r="C2631" i="1"/>
  <c r="Z2630" i="1"/>
  <c r="AA2630" i="1" s="1"/>
  <c r="AH2630" i="1" s="1"/>
  <c r="AJ2631" i="1"/>
  <c r="I2631" i="1"/>
  <c r="H2631" i="1" s="1"/>
  <c r="J2571" i="1"/>
  <c r="B2567" i="1"/>
  <c r="AC2573" i="1"/>
  <c r="AE2573" i="1" s="1"/>
  <c r="G2573" i="1"/>
  <c r="F2572" i="1"/>
  <c r="O2572" i="1" s="1"/>
  <c r="R2572" i="1" s="1"/>
  <c r="AB2633" i="1"/>
  <c r="M2574" i="1"/>
  <c r="N2574" i="1" s="1"/>
  <c r="P2574" i="1"/>
  <c r="Q2574" i="1"/>
  <c r="L2575" i="1"/>
  <c r="K2631" i="1"/>
  <c r="A2632" i="1"/>
  <c r="X2631" i="1"/>
  <c r="T2569" i="1" l="1"/>
  <c r="AF2569" i="1" s="1"/>
  <c r="AF2568" i="1"/>
  <c r="J2572" i="1"/>
  <c r="F2573" i="1"/>
  <c r="O2573" i="1" s="1"/>
  <c r="R2573" i="1" s="1"/>
  <c r="AC2574" i="1"/>
  <c r="AE2574" i="1" s="1"/>
  <c r="G2574" i="1"/>
  <c r="X2632" i="1"/>
  <c r="K2632" i="1"/>
  <c r="A2633" i="1"/>
  <c r="M2575" i="1"/>
  <c r="N2575" i="1" s="1"/>
  <c r="P2575" i="1"/>
  <c r="Q2575" i="1"/>
  <c r="L2576" i="1"/>
  <c r="AB2634" i="1"/>
  <c r="T2570" i="1"/>
  <c r="AF2570" i="1" s="1"/>
  <c r="S2571" i="1"/>
  <c r="B2568" i="1"/>
  <c r="Y2631" i="1"/>
  <c r="AJ2632" i="1"/>
  <c r="Z2631" i="1"/>
  <c r="AA2631" i="1" s="1"/>
  <c r="AH2631" i="1" s="1"/>
  <c r="C2632" i="1"/>
  <c r="I2632" i="1"/>
  <c r="H2632" i="1" s="1"/>
  <c r="AH2568" i="1" l="1"/>
  <c r="J2573" i="1"/>
  <c r="T2571" i="1"/>
  <c r="AF2571" i="1" s="1"/>
  <c r="S2572" i="1"/>
  <c r="M2576" i="1"/>
  <c r="N2576" i="1" s="1"/>
  <c r="P2576" i="1"/>
  <c r="Q2576" i="1"/>
  <c r="L2577" i="1"/>
  <c r="AB2635" i="1"/>
  <c r="X2633" i="1"/>
  <c r="K2633" i="1"/>
  <c r="A2634" i="1"/>
  <c r="AC2575" i="1"/>
  <c r="AE2575" i="1" s="1"/>
  <c r="G2575" i="1"/>
  <c r="Y2632" i="1"/>
  <c r="C2633" i="1"/>
  <c r="Z2632" i="1"/>
  <c r="AA2632" i="1" s="1"/>
  <c r="AH2632" i="1" s="1"/>
  <c r="AJ2633" i="1"/>
  <c r="I2633" i="1"/>
  <c r="H2633" i="1" s="1"/>
  <c r="F2574" i="1"/>
  <c r="J2574" i="1" s="1"/>
  <c r="O2574" i="1" l="1"/>
  <c r="R2574" i="1" s="1"/>
  <c r="A2635" i="1"/>
  <c r="K2634" i="1"/>
  <c r="X2634" i="1"/>
  <c r="AB2636" i="1"/>
  <c r="AC2576" i="1"/>
  <c r="AE2576" i="1" s="1"/>
  <c r="G2576" i="1"/>
  <c r="Y2633" i="1"/>
  <c r="C2634" i="1"/>
  <c r="Z2633" i="1"/>
  <c r="AA2633" i="1" s="1"/>
  <c r="AH2633" i="1" s="1"/>
  <c r="AJ2634" i="1"/>
  <c r="I2634" i="1"/>
  <c r="H2634" i="1" s="1"/>
  <c r="F2575" i="1"/>
  <c r="J2575" i="1" s="1"/>
  <c r="M2577" i="1"/>
  <c r="N2577" i="1" s="1"/>
  <c r="P2577" i="1"/>
  <c r="Q2577" i="1"/>
  <c r="L2578" i="1"/>
  <c r="T2572" i="1"/>
  <c r="AF2572" i="1" s="1"/>
  <c r="S2573" i="1"/>
  <c r="O2575" i="1" l="1"/>
  <c r="R2575" i="1" s="1"/>
  <c r="AC2577" i="1"/>
  <c r="AE2577" i="1" s="1"/>
  <c r="G2577" i="1"/>
  <c r="M2578" i="1"/>
  <c r="N2578" i="1" s="1"/>
  <c r="P2578" i="1"/>
  <c r="Q2578" i="1"/>
  <c r="L2579" i="1"/>
  <c r="AB2637" i="1"/>
  <c r="AJ2635" i="1"/>
  <c r="Y2634" i="1"/>
  <c r="C2635" i="1"/>
  <c r="Z2634" i="1"/>
  <c r="AA2634" i="1" s="1"/>
  <c r="AH2634" i="1" s="1"/>
  <c r="I2635" i="1"/>
  <c r="H2635" i="1" s="1"/>
  <c r="F2576" i="1"/>
  <c r="J2576" i="1" s="1"/>
  <c r="T2573" i="1"/>
  <c r="AF2573" i="1" s="1"/>
  <c r="S2574" i="1"/>
  <c r="K2635" i="1"/>
  <c r="A2636" i="1"/>
  <c r="X2635" i="1"/>
  <c r="AJ2636" i="1" l="1"/>
  <c r="Y2635" i="1"/>
  <c r="Z2635" i="1"/>
  <c r="AA2635" i="1" s="1"/>
  <c r="AH2635" i="1" s="1"/>
  <c r="C2636" i="1"/>
  <c r="I2636" i="1"/>
  <c r="H2636" i="1" s="1"/>
  <c r="O2576" i="1"/>
  <c r="R2576" i="1" s="1"/>
  <c r="F2577" i="1"/>
  <c r="O2577" i="1" s="1"/>
  <c r="R2577" i="1" s="1"/>
  <c r="X2636" i="1"/>
  <c r="A2637" i="1"/>
  <c r="K2636" i="1"/>
  <c r="AC2578" i="1"/>
  <c r="AE2578" i="1" s="1"/>
  <c r="G2578" i="1"/>
  <c r="T2574" i="1"/>
  <c r="AF2574" i="1" s="1"/>
  <c r="S2575" i="1"/>
  <c r="AB2638" i="1"/>
  <c r="M2579" i="1"/>
  <c r="N2579" i="1" s="1"/>
  <c r="P2579" i="1"/>
  <c r="Q2579" i="1"/>
  <c r="L2580" i="1"/>
  <c r="J2577" i="1" l="1"/>
  <c r="AB2639" i="1"/>
  <c r="T2575" i="1"/>
  <c r="AF2575" i="1" s="1"/>
  <c r="S2576" i="1"/>
  <c r="F2578" i="1"/>
  <c r="J2578" i="1" s="1"/>
  <c r="K2637" i="1"/>
  <c r="X2637" i="1"/>
  <c r="A2638" i="1"/>
  <c r="Y2636" i="1"/>
  <c r="Z2636" i="1"/>
  <c r="AA2636" i="1" s="1"/>
  <c r="AH2636" i="1" s="1"/>
  <c r="C2637" i="1"/>
  <c r="AJ2637" i="1"/>
  <c r="I2637" i="1"/>
  <c r="H2637" i="1" s="1"/>
  <c r="AC2579" i="1"/>
  <c r="AE2579" i="1" s="1"/>
  <c r="G2579" i="1"/>
  <c r="M2580" i="1"/>
  <c r="N2580" i="1" s="1"/>
  <c r="P2580" i="1"/>
  <c r="Q2580" i="1"/>
  <c r="L2581" i="1"/>
  <c r="X2638" i="1" l="1"/>
  <c r="A2639" i="1"/>
  <c r="K2638" i="1"/>
  <c r="O2578" i="1"/>
  <c r="R2578" i="1" s="1"/>
  <c r="T2576" i="1"/>
  <c r="AF2576" i="1" s="1"/>
  <c r="S2577" i="1"/>
  <c r="AC2580" i="1"/>
  <c r="AE2580" i="1" s="1"/>
  <c r="G2580" i="1"/>
  <c r="Z2637" i="1"/>
  <c r="AA2637" i="1" s="1"/>
  <c r="AH2637" i="1" s="1"/>
  <c r="C2638" i="1"/>
  <c r="Y2637" i="1"/>
  <c r="AJ2638" i="1"/>
  <c r="I2638" i="1"/>
  <c r="H2638" i="1" s="1"/>
  <c r="M2581" i="1"/>
  <c r="N2581" i="1" s="1"/>
  <c r="P2581" i="1"/>
  <c r="Q2581" i="1"/>
  <c r="L2582" i="1"/>
  <c r="F2579" i="1"/>
  <c r="O2579" i="1" s="1"/>
  <c r="R2579" i="1" s="1"/>
  <c r="AB2640" i="1"/>
  <c r="M2582" i="1" l="1"/>
  <c r="N2582" i="1" s="1"/>
  <c r="P2582" i="1"/>
  <c r="Q2582" i="1"/>
  <c r="L2583" i="1"/>
  <c r="X2639" i="1"/>
  <c r="A2640" i="1"/>
  <c r="K2639" i="1"/>
  <c r="J2579" i="1"/>
  <c r="F2580" i="1"/>
  <c r="J2580" i="1" s="1"/>
  <c r="Z2638" i="1"/>
  <c r="AA2638" i="1" s="1"/>
  <c r="AH2638" i="1" s="1"/>
  <c r="C2639" i="1"/>
  <c r="AJ2639" i="1"/>
  <c r="Y2638" i="1"/>
  <c r="I2639" i="1"/>
  <c r="H2639" i="1" s="1"/>
  <c r="AB2641" i="1"/>
  <c r="AC2581" i="1"/>
  <c r="AE2581" i="1" s="1"/>
  <c r="G2581" i="1"/>
  <c r="T2577" i="1"/>
  <c r="AF2577" i="1" s="1"/>
  <c r="S2578" i="1"/>
  <c r="O2580" i="1" l="1"/>
  <c r="R2580" i="1" s="1"/>
  <c r="K2640" i="1"/>
  <c r="A2641" i="1"/>
  <c r="X2640" i="1"/>
  <c r="AB2642" i="1"/>
  <c r="C2640" i="1"/>
  <c r="Y2639" i="1"/>
  <c r="AJ2640" i="1"/>
  <c r="Z2639" i="1"/>
  <c r="AA2639" i="1" s="1"/>
  <c r="AH2639" i="1" s="1"/>
  <c r="I2640" i="1"/>
  <c r="H2640" i="1" s="1"/>
  <c r="M2583" i="1"/>
  <c r="N2583" i="1" s="1"/>
  <c r="P2583" i="1"/>
  <c r="Q2583" i="1"/>
  <c r="L2584" i="1"/>
  <c r="F2581" i="1"/>
  <c r="J2581" i="1" s="1"/>
  <c r="T2578" i="1"/>
  <c r="AF2578" i="1" s="1"/>
  <c r="S2579" i="1"/>
  <c r="AC2582" i="1"/>
  <c r="AE2582" i="1" s="1"/>
  <c r="G2582" i="1"/>
  <c r="O2581" i="1" l="1"/>
  <c r="R2581" i="1" s="1"/>
  <c r="Z2640" i="1"/>
  <c r="AA2640" i="1" s="1"/>
  <c r="AH2640" i="1" s="1"/>
  <c r="C2641" i="1"/>
  <c r="Y2640" i="1"/>
  <c r="AJ2641" i="1"/>
  <c r="I2641" i="1"/>
  <c r="H2641" i="1" s="1"/>
  <c r="T2579" i="1"/>
  <c r="AF2579" i="1" s="1"/>
  <c r="S2580" i="1"/>
  <c r="X2641" i="1"/>
  <c r="A2642" i="1"/>
  <c r="K2641" i="1"/>
  <c r="AC2583" i="1"/>
  <c r="AE2583" i="1" s="1"/>
  <c r="G2583" i="1"/>
  <c r="AB2643" i="1"/>
  <c r="F2582" i="1"/>
  <c r="J2582" i="1" s="1"/>
  <c r="M2584" i="1"/>
  <c r="N2584" i="1" s="1"/>
  <c r="P2584" i="1"/>
  <c r="Q2584" i="1"/>
  <c r="L2585" i="1"/>
  <c r="AC2584" i="1" l="1"/>
  <c r="AE2584" i="1" s="1"/>
  <c r="G2584" i="1"/>
  <c r="M2585" i="1"/>
  <c r="N2585" i="1" s="1"/>
  <c r="P2585" i="1"/>
  <c r="Q2585" i="1"/>
  <c r="L2586" i="1"/>
  <c r="O2582" i="1"/>
  <c r="R2582" i="1" s="1"/>
  <c r="AB2644" i="1"/>
  <c r="T2580" i="1"/>
  <c r="AF2580" i="1" s="1"/>
  <c r="S2581" i="1"/>
  <c r="F2583" i="1"/>
  <c r="J2583" i="1" s="1"/>
  <c r="X2642" i="1"/>
  <c r="K2642" i="1"/>
  <c r="A2643" i="1"/>
  <c r="Z2641" i="1"/>
  <c r="AA2641" i="1" s="1"/>
  <c r="AH2641" i="1" s="1"/>
  <c r="AJ2642" i="1"/>
  <c r="C2642" i="1"/>
  <c r="Y2641" i="1"/>
  <c r="I2642" i="1"/>
  <c r="H2642" i="1" s="1"/>
  <c r="O2583" i="1" l="1"/>
  <c r="R2583" i="1" s="1"/>
  <c r="AC2585" i="1"/>
  <c r="AE2585" i="1" s="1"/>
  <c r="G2585" i="1"/>
  <c r="M2586" i="1"/>
  <c r="N2586" i="1" s="1"/>
  <c r="P2586" i="1"/>
  <c r="Q2586" i="1"/>
  <c r="L2587" i="1"/>
  <c r="F2584" i="1"/>
  <c r="O2584" i="1" s="1"/>
  <c r="R2584" i="1" s="1"/>
  <c r="Y2642" i="1"/>
  <c r="AJ2643" i="1"/>
  <c r="Z2642" i="1"/>
  <c r="AA2642" i="1" s="1"/>
  <c r="AH2642" i="1" s="1"/>
  <c r="C2643" i="1"/>
  <c r="I2643" i="1"/>
  <c r="H2643" i="1" s="1"/>
  <c r="A2644" i="1"/>
  <c r="K2643" i="1"/>
  <c r="X2643" i="1"/>
  <c r="T2581" i="1"/>
  <c r="AF2581" i="1" s="1"/>
  <c r="S2582" i="1"/>
  <c r="AB2645" i="1"/>
  <c r="T2582" i="1" l="1"/>
  <c r="AF2582" i="1" s="1"/>
  <c r="S2583" i="1"/>
  <c r="Y2643" i="1"/>
  <c r="AJ2644" i="1"/>
  <c r="Z2643" i="1"/>
  <c r="AA2643" i="1" s="1"/>
  <c r="AH2643" i="1" s="1"/>
  <c r="C2644" i="1"/>
  <c r="I2644" i="1"/>
  <c r="H2644" i="1" s="1"/>
  <c r="J2584" i="1"/>
  <c r="F2585" i="1"/>
  <c r="O2585" i="1" s="1"/>
  <c r="R2585" i="1" s="1"/>
  <c r="AC2586" i="1"/>
  <c r="AE2586" i="1" s="1"/>
  <c r="G2586" i="1"/>
  <c r="X2644" i="1"/>
  <c r="A2645" i="1"/>
  <c r="K2644" i="1"/>
  <c r="AB2646" i="1"/>
  <c r="M2587" i="1"/>
  <c r="N2587" i="1" s="1"/>
  <c r="P2587" i="1"/>
  <c r="Q2587" i="1"/>
  <c r="L2588" i="1"/>
  <c r="J2585" i="1" l="1"/>
  <c r="M2588" i="1"/>
  <c r="N2588" i="1" s="1"/>
  <c r="P2588" i="1"/>
  <c r="Q2588" i="1"/>
  <c r="L2589" i="1"/>
  <c r="F2586" i="1"/>
  <c r="J2586" i="1" s="1"/>
  <c r="X2645" i="1"/>
  <c r="A2646" i="1"/>
  <c r="K2645" i="1"/>
  <c r="T2583" i="1"/>
  <c r="AF2583" i="1" s="1"/>
  <c r="S2584" i="1"/>
  <c r="AC2587" i="1"/>
  <c r="AE2587" i="1" s="1"/>
  <c r="G2587" i="1"/>
  <c r="AB2647" i="1"/>
  <c r="Y2644" i="1"/>
  <c r="AJ2645" i="1"/>
  <c r="Z2644" i="1"/>
  <c r="AA2644" i="1" s="1"/>
  <c r="AH2644" i="1" s="1"/>
  <c r="C2645" i="1"/>
  <c r="I2645" i="1"/>
  <c r="H2645" i="1" s="1"/>
  <c r="F2587" i="1" l="1"/>
  <c r="O2587" i="1" s="1"/>
  <c r="R2587" i="1" s="1"/>
  <c r="M2589" i="1"/>
  <c r="N2589" i="1" s="1"/>
  <c r="P2589" i="1"/>
  <c r="Q2589" i="1"/>
  <c r="L2590" i="1"/>
  <c r="AB2648" i="1"/>
  <c r="O2586" i="1"/>
  <c r="R2586" i="1" s="1"/>
  <c r="Y2645" i="1"/>
  <c r="Z2645" i="1"/>
  <c r="AA2645" i="1" s="1"/>
  <c r="AH2645" i="1" s="1"/>
  <c r="AJ2646" i="1"/>
  <c r="C2646" i="1"/>
  <c r="I2646" i="1"/>
  <c r="H2646" i="1" s="1"/>
  <c r="T2584" i="1"/>
  <c r="AF2584" i="1" s="1"/>
  <c r="S2585" i="1"/>
  <c r="K2646" i="1"/>
  <c r="X2646" i="1"/>
  <c r="A2647" i="1"/>
  <c r="AC2588" i="1"/>
  <c r="AE2588" i="1" s="1"/>
  <c r="G2588" i="1"/>
  <c r="AC2589" i="1" l="1"/>
  <c r="AE2589" i="1" s="1"/>
  <c r="G2589" i="1"/>
  <c r="X2647" i="1"/>
  <c r="A2648" i="1"/>
  <c r="K2647" i="1"/>
  <c r="M2590" i="1"/>
  <c r="N2590" i="1" s="1"/>
  <c r="P2590" i="1"/>
  <c r="Q2590" i="1"/>
  <c r="L2591" i="1"/>
  <c r="J2587" i="1"/>
  <c r="T2585" i="1"/>
  <c r="AF2585" i="1" s="1"/>
  <c r="S2586" i="1"/>
  <c r="AB2649" i="1"/>
  <c r="F2588" i="1"/>
  <c r="O2588" i="1" s="1"/>
  <c r="R2588" i="1" s="1"/>
  <c r="Z2646" i="1"/>
  <c r="AA2646" i="1" s="1"/>
  <c r="AH2646" i="1" s="1"/>
  <c r="AJ2647" i="1"/>
  <c r="Y2646" i="1"/>
  <c r="C2647" i="1"/>
  <c r="I2647" i="1"/>
  <c r="H2647" i="1" s="1"/>
  <c r="J2588" i="1" l="1"/>
  <c r="AC2590" i="1"/>
  <c r="AE2590" i="1" s="1"/>
  <c r="G2590" i="1"/>
  <c r="AB2650" i="1"/>
  <c r="M2591" i="1"/>
  <c r="N2591" i="1" s="1"/>
  <c r="P2591" i="1"/>
  <c r="Q2591" i="1"/>
  <c r="L2592" i="1"/>
  <c r="X2648" i="1"/>
  <c r="A2649" i="1"/>
  <c r="K2648" i="1"/>
  <c r="T2586" i="1"/>
  <c r="AF2586" i="1" s="1"/>
  <c r="S2587" i="1"/>
  <c r="Z2647" i="1"/>
  <c r="AA2647" i="1" s="1"/>
  <c r="AH2647" i="1" s="1"/>
  <c r="C2648" i="1"/>
  <c r="AJ2648" i="1"/>
  <c r="Y2647" i="1"/>
  <c r="I2648" i="1"/>
  <c r="H2648" i="1" s="1"/>
  <c r="F2589" i="1"/>
  <c r="O2589" i="1" s="1"/>
  <c r="R2589" i="1" s="1"/>
  <c r="J2589" i="1" l="1"/>
  <c r="AC2591" i="1"/>
  <c r="AE2591" i="1" s="1"/>
  <c r="G2591" i="1"/>
  <c r="M2592" i="1"/>
  <c r="N2592" i="1" s="1"/>
  <c r="P2592" i="1"/>
  <c r="Q2592" i="1"/>
  <c r="L2593" i="1"/>
  <c r="T2587" i="1"/>
  <c r="AF2587" i="1" s="1"/>
  <c r="S2588" i="1"/>
  <c r="AB2651" i="1"/>
  <c r="F2590" i="1"/>
  <c r="J2590" i="1" s="1"/>
  <c r="Y2648" i="1"/>
  <c r="C2649" i="1"/>
  <c r="Z2648" i="1"/>
  <c r="AA2648" i="1" s="1"/>
  <c r="AH2648" i="1" s="1"/>
  <c r="AJ2649" i="1"/>
  <c r="I2649" i="1"/>
  <c r="H2649" i="1" s="1"/>
  <c r="X2649" i="1"/>
  <c r="A2650" i="1"/>
  <c r="K2649" i="1"/>
  <c r="Y2649" i="1" l="1"/>
  <c r="C2650" i="1"/>
  <c r="Z2649" i="1"/>
  <c r="AA2649" i="1" s="1"/>
  <c r="AH2649" i="1" s="1"/>
  <c r="AJ2650" i="1"/>
  <c r="I2650" i="1"/>
  <c r="H2650" i="1" s="1"/>
  <c r="A2651" i="1"/>
  <c r="X2650" i="1"/>
  <c r="K2650" i="1"/>
  <c r="T2588" i="1"/>
  <c r="AF2588" i="1" s="1"/>
  <c r="S2589" i="1"/>
  <c r="AC2592" i="1"/>
  <c r="AE2592" i="1" s="1"/>
  <c r="G2592" i="1"/>
  <c r="F2591" i="1"/>
  <c r="O2591" i="1" s="1"/>
  <c r="R2591" i="1" s="1"/>
  <c r="O2590" i="1"/>
  <c r="R2590" i="1" s="1"/>
  <c r="AB2652" i="1"/>
  <c r="M2593" i="1"/>
  <c r="N2593" i="1" s="1"/>
  <c r="P2593" i="1"/>
  <c r="Q2593" i="1"/>
  <c r="L2594" i="1"/>
  <c r="J2591" i="1" l="1"/>
  <c r="M2594" i="1"/>
  <c r="N2594" i="1" s="1"/>
  <c r="P2594" i="1"/>
  <c r="Q2594" i="1"/>
  <c r="L2595" i="1"/>
  <c r="AB2653" i="1"/>
  <c r="F2592" i="1"/>
  <c r="O2592" i="1" s="1"/>
  <c r="R2592" i="1" s="1"/>
  <c r="Y2650" i="1"/>
  <c r="Z2650" i="1"/>
  <c r="AA2650" i="1" s="1"/>
  <c r="AH2650" i="1" s="1"/>
  <c r="C2651" i="1"/>
  <c r="AJ2651" i="1"/>
  <c r="I2651" i="1"/>
  <c r="H2651" i="1" s="1"/>
  <c r="AC2593" i="1"/>
  <c r="AE2593" i="1" s="1"/>
  <c r="G2593" i="1"/>
  <c r="T2589" i="1"/>
  <c r="AF2589" i="1" s="1"/>
  <c r="S2590" i="1"/>
  <c r="A2652" i="1"/>
  <c r="X2651" i="1"/>
  <c r="K2651" i="1"/>
  <c r="T2590" i="1" l="1"/>
  <c r="AF2590" i="1" s="1"/>
  <c r="S2591" i="1"/>
  <c r="M2595" i="1"/>
  <c r="N2595" i="1" s="1"/>
  <c r="P2595" i="1"/>
  <c r="Q2595" i="1"/>
  <c r="L2596" i="1"/>
  <c r="J2592" i="1"/>
  <c r="AB2654" i="1"/>
  <c r="X2652" i="1"/>
  <c r="K2652" i="1"/>
  <c r="A2653" i="1"/>
  <c r="Z2651" i="1"/>
  <c r="AA2651" i="1" s="1"/>
  <c r="AH2651" i="1" s="1"/>
  <c r="C2652" i="1"/>
  <c r="Y2651" i="1"/>
  <c r="AJ2652" i="1"/>
  <c r="I2652" i="1"/>
  <c r="H2652" i="1" s="1"/>
  <c r="F2593" i="1"/>
  <c r="O2593" i="1" s="1"/>
  <c r="R2593" i="1" s="1"/>
  <c r="AC2594" i="1"/>
  <c r="AE2594" i="1" s="1"/>
  <c r="G2594" i="1"/>
  <c r="J2593" i="1" l="1"/>
  <c r="A2654" i="1"/>
  <c r="K2653" i="1"/>
  <c r="X2653" i="1"/>
  <c r="AB2655" i="1"/>
  <c r="M2596" i="1"/>
  <c r="N2596" i="1" s="1"/>
  <c r="P2596" i="1"/>
  <c r="Q2596" i="1"/>
  <c r="L2597" i="1"/>
  <c r="F2594" i="1"/>
  <c r="O2594" i="1" s="1"/>
  <c r="R2594" i="1" s="1"/>
  <c r="Y2652" i="1"/>
  <c r="C2653" i="1"/>
  <c r="Z2652" i="1"/>
  <c r="AA2652" i="1" s="1"/>
  <c r="AH2652" i="1" s="1"/>
  <c r="AJ2653" i="1"/>
  <c r="I2653" i="1"/>
  <c r="H2653" i="1" s="1"/>
  <c r="AC2595" i="1"/>
  <c r="AE2595" i="1" s="1"/>
  <c r="G2595" i="1"/>
  <c r="T2591" i="1"/>
  <c r="AF2591" i="1" s="1"/>
  <c r="S2592" i="1"/>
  <c r="AC2596" i="1" l="1"/>
  <c r="AE2596" i="1" s="1"/>
  <c r="G2596" i="1"/>
  <c r="Y2653" i="1"/>
  <c r="Z2653" i="1"/>
  <c r="AA2653" i="1" s="1"/>
  <c r="AH2653" i="1" s="1"/>
  <c r="C2654" i="1"/>
  <c r="AJ2654" i="1"/>
  <c r="I2654" i="1"/>
  <c r="H2654" i="1" s="1"/>
  <c r="F2595" i="1"/>
  <c r="O2595" i="1" s="1"/>
  <c r="R2595" i="1" s="1"/>
  <c r="M2597" i="1"/>
  <c r="N2597" i="1" s="1"/>
  <c r="L2598" i="1"/>
  <c r="J2594" i="1"/>
  <c r="AB2656" i="1"/>
  <c r="A2655" i="1"/>
  <c r="K2654" i="1"/>
  <c r="X2654" i="1"/>
  <c r="T2592" i="1"/>
  <c r="AF2592" i="1" s="1"/>
  <c r="S2593" i="1"/>
  <c r="K2655" i="1" l="1"/>
  <c r="X2655" i="1"/>
  <c r="A2656" i="1"/>
  <c r="G2597" i="1"/>
  <c r="AC2597" i="1"/>
  <c r="AE2597" i="1" s="1"/>
  <c r="J2595" i="1"/>
  <c r="F2596" i="1"/>
  <c r="O2596" i="1" s="1"/>
  <c r="AJ2655" i="1"/>
  <c r="Y2654" i="1"/>
  <c r="C2655" i="1"/>
  <c r="Z2654" i="1"/>
  <c r="AA2654" i="1" s="1"/>
  <c r="AH2654" i="1" s="1"/>
  <c r="I2655" i="1"/>
  <c r="H2655" i="1" s="1"/>
  <c r="AB2657" i="1"/>
  <c r="T2593" i="1"/>
  <c r="AF2593" i="1" s="1"/>
  <c r="S2594" i="1"/>
  <c r="M2598" i="1"/>
  <c r="N2598" i="1" s="1"/>
  <c r="L2599" i="1"/>
  <c r="J2596" i="1" l="1"/>
  <c r="R2596" i="1"/>
  <c r="P2597" i="1"/>
  <c r="AC2598" i="1"/>
  <c r="AE2598" i="1" s="1"/>
  <c r="G2598" i="1"/>
  <c r="AB2658" i="1"/>
  <c r="F2597" i="1"/>
  <c r="J2597" i="1" s="1"/>
  <c r="A2657" i="1"/>
  <c r="X2656" i="1"/>
  <c r="K2656" i="1"/>
  <c r="M2599" i="1"/>
  <c r="N2599" i="1" s="1"/>
  <c r="L2600" i="1"/>
  <c r="T2594" i="1"/>
  <c r="AF2594" i="1" s="1"/>
  <c r="S2595" i="1"/>
  <c r="Y2655" i="1"/>
  <c r="Z2655" i="1"/>
  <c r="AA2655" i="1" s="1"/>
  <c r="AH2655" i="1" s="1"/>
  <c r="C2656" i="1"/>
  <c r="AJ2656" i="1"/>
  <c r="I2656" i="1"/>
  <c r="H2656" i="1" s="1"/>
  <c r="O2597" i="1" l="1"/>
  <c r="F2598" i="1"/>
  <c r="J2598" i="1" s="1"/>
  <c r="T2595" i="1"/>
  <c r="AF2595" i="1" s="1"/>
  <c r="S2596" i="1"/>
  <c r="C2657" i="1"/>
  <c r="Z2656" i="1"/>
  <c r="AA2656" i="1" s="1"/>
  <c r="AH2656" i="1" s="1"/>
  <c r="AJ2657" i="1"/>
  <c r="Y2656" i="1"/>
  <c r="I2657" i="1"/>
  <c r="H2657" i="1" s="1"/>
  <c r="AC2599" i="1"/>
  <c r="AE2599" i="1" s="1"/>
  <c r="G2599" i="1"/>
  <c r="K2657" i="1"/>
  <c r="X2657" i="1"/>
  <c r="A2658" i="1"/>
  <c r="Q2597" i="1"/>
  <c r="Q2598" i="1" s="1"/>
  <c r="Q2599" i="1" s="1"/>
  <c r="Q2600" i="1" s="1"/>
  <c r="P2598" i="1"/>
  <c r="P2599" i="1" s="1"/>
  <c r="P2600" i="1" s="1"/>
  <c r="M2600" i="1"/>
  <c r="N2600" i="1" s="1"/>
  <c r="L2601" i="1"/>
  <c r="AB2659" i="1"/>
  <c r="O2598" i="1" l="1"/>
  <c r="R2598" i="1" s="1"/>
  <c r="AC2600" i="1"/>
  <c r="AE2600" i="1" s="1"/>
  <c r="G2600" i="1"/>
  <c r="F2599" i="1"/>
  <c r="J2599" i="1" s="1"/>
  <c r="T2596" i="1"/>
  <c r="S2597" i="1"/>
  <c r="M2601" i="1"/>
  <c r="N2601" i="1" s="1"/>
  <c r="P2601" i="1"/>
  <c r="Q2601" i="1"/>
  <c r="L2602" i="1"/>
  <c r="A2659" i="1"/>
  <c r="K2658" i="1"/>
  <c r="X2658" i="1"/>
  <c r="R2597" i="1"/>
  <c r="AB2660" i="1"/>
  <c r="AJ2658" i="1"/>
  <c r="Y2657" i="1"/>
  <c r="C2658" i="1"/>
  <c r="Z2657" i="1"/>
  <c r="AA2657" i="1" s="1"/>
  <c r="AH2657" i="1" s="1"/>
  <c r="I2658" i="1"/>
  <c r="H2658" i="1" s="1"/>
  <c r="C2659" i="1" l="1"/>
  <c r="Y2658" i="1"/>
  <c r="AJ2659" i="1"/>
  <c r="Z2658" i="1"/>
  <c r="AA2658" i="1" s="1"/>
  <c r="AH2658" i="1" s="1"/>
  <c r="I2659" i="1"/>
  <c r="H2659" i="1" s="1"/>
  <c r="AF2596" i="1"/>
  <c r="AA2596" i="1"/>
  <c r="AB2661" i="1"/>
  <c r="F2600" i="1"/>
  <c r="J2600" i="1" s="1"/>
  <c r="AC2601" i="1"/>
  <c r="AE2601" i="1" s="1"/>
  <c r="G2601" i="1"/>
  <c r="O2599" i="1"/>
  <c r="R2599" i="1" s="1"/>
  <c r="A2660" i="1"/>
  <c r="K2659" i="1"/>
  <c r="X2659" i="1"/>
  <c r="M2602" i="1"/>
  <c r="N2602" i="1" s="1"/>
  <c r="P2602" i="1"/>
  <c r="Q2602" i="1"/>
  <c r="L2603" i="1"/>
  <c r="T2597" i="1"/>
  <c r="AF2597" i="1" s="1"/>
  <c r="S2598" i="1"/>
  <c r="Z2659" i="1" l="1"/>
  <c r="Y2659" i="1"/>
  <c r="C2660" i="1"/>
  <c r="AJ2660" i="1"/>
  <c r="I2660" i="1"/>
  <c r="H2660" i="1" s="1"/>
  <c r="F2601" i="1"/>
  <c r="O2601" i="1" s="1"/>
  <c r="R2601" i="1" s="1"/>
  <c r="T2598" i="1"/>
  <c r="AF2598" i="1" s="1"/>
  <c r="S2599" i="1"/>
  <c r="AC2602" i="1"/>
  <c r="AE2602" i="1" s="1"/>
  <c r="G2602" i="1"/>
  <c r="X2660" i="1"/>
  <c r="A2661" i="1"/>
  <c r="K2660" i="1"/>
  <c r="O2600" i="1"/>
  <c r="R2600" i="1" s="1"/>
  <c r="AB2662" i="1"/>
  <c r="M2603" i="1"/>
  <c r="N2603" i="1" s="1"/>
  <c r="P2603" i="1"/>
  <c r="Q2603" i="1"/>
  <c r="L2604" i="1"/>
  <c r="AH2596" i="1"/>
  <c r="J2601" i="1" l="1"/>
  <c r="Z2660" i="1"/>
  <c r="AA2660" i="1" s="1"/>
  <c r="AH2660" i="1" s="1"/>
  <c r="AJ2661" i="1"/>
  <c r="Y2660" i="1"/>
  <c r="C2661" i="1"/>
  <c r="I2661" i="1"/>
  <c r="H2661" i="1" s="1"/>
  <c r="T2599" i="1"/>
  <c r="AF2599" i="1" s="1"/>
  <c r="S2600" i="1"/>
  <c r="M2604" i="1"/>
  <c r="N2604" i="1" s="1"/>
  <c r="P2604" i="1"/>
  <c r="Q2604" i="1"/>
  <c r="L2605" i="1"/>
  <c r="F2602" i="1"/>
  <c r="O2602" i="1" s="1"/>
  <c r="R2602" i="1" s="1"/>
  <c r="AC2603" i="1"/>
  <c r="AE2603" i="1" s="1"/>
  <c r="G2603" i="1"/>
  <c r="AB2663" i="1"/>
  <c r="X2661" i="1"/>
  <c r="A2662" i="1"/>
  <c r="K2661" i="1"/>
  <c r="X2662" i="1" l="1"/>
  <c r="A2663" i="1"/>
  <c r="K2662" i="1"/>
  <c r="F2603" i="1"/>
  <c r="J2603" i="1" s="1"/>
  <c r="M2605" i="1"/>
  <c r="N2605" i="1" s="1"/>
  <c r="P2605" i="1"/>
  <c r="Q2605" i="1"/>
  <c r="L2606" i="1"/>
  <c r="Y2661" i="1"/>
  <c r="AJ2662" i="1"/>
  <c r="Z2661" i="1"/>
  <c r="AA2661" i="1" s="1"/>
  <c r="AH2661" i="1" s="1"/>
  <c r="C2662" i="1"/>
  <c r="I2662" i="1"/>
  <c r="H2662" i="1" s="1"/>
  <c r="J2602" i="1"/>
  <c r="AB2664" i="1"/>
  <c r="AC2604" i="1"/>
  <c r="AE2604" i="1" s="1"/>
  <c r="G2604" i="1"/>
  <c r="T2600" i="1"/>
  <c r="AF2600" i="1" s="1"/>
  <c r="S2601" i="1"/>
  <c r="F2604" i="1" l="1"/>
  <c r="O2604" i="1" s="1"/>
  <c r="R2604" i="1" s="1"/>
  <c r="AJ2663" i="1"/>
  <c r="Y2662" i="1"/>
  <c r="C2663" i="1"/>
  <c r="Z2662" i="1"/>
  <c r="AA2662" i="1" s="1"/>
  <c r="AH2662" i="1" s="1"/>
  <c r="I2663" i="1"/>
  <c r="H2663" i="1" s="1"/>
  <c r="AC2605" i="1"/>
  <c r="AE2605" i="1" s="1"/>
  <c r="G2605" i="1"/>
  <c r="T2601" i="1"/>
  <c r="AF2601" i="1" s="1"/>
  <c r="S2602" i="1"/>
  <c r="M2606" i="1"/>
  <c r="N2606" i="1" s="1"/>
  <c r="P2606" i="1"/>
  <c r="Q2606" i="1"/>
  <c r="L2607" i="1"/>
  <c r="O2603" i="1"/>
  <c r="R2603" i="1" s="1"/>
  <c r="AB2665" i="1"/>
  <c r="K2663" i="1"/>
  <c r="X2663" i="1"/>
  <c r="A2664" i="1"/>
  <c r="J2604" i="1" l="1"/>
  <c r="AC2606" i="1"/>
  <c r="AE2606" i="1" s="1"/>
  <c r="G2606" i="1"/>
  <c r="M2607" i="1"/>
  <c r="N2607" i="1" s="1"/>
  <c r="P2607" i="1"/>
  <c r="Q2607" i="1"/>
  <c r="L2608" i="1"/>
  <c r="T2602" i="1"/>
  <c r="AF2602" i="1" s="1"/>
  <c r="S2603" i="1"/>
  <c r="A2665" i="1"/>
  <c r="K2664" i="1"/>
  <c r="X2664" i="1"/>
  <c r="AB2666" i="1"/>
  <c r="Y2663" i="1"/>
  <c r="Z2663" i="1"/>
  <c r="AA2663" i="1" s="1"/>
  <c r="AH2663" i="1" s="1"/>
  <c r="AJ2664" i="1"/>
  <c r="C2664" i="1"/>
  <c r="I2664" i="1"/>
  <c r="H2664" i="1" s="1"/>
  <c r="F2605" i="1"/>
  <c r="J2605" i="1" s="1"/>
  <c r="O2605" i="1" l="1"/>
  <c r="R2605" i="1" s="1"/>
  <c r="AB2667" i="1"/>
  <c r="Z2664" i="1"/>
  <c r="AA2664" i="1" s="1"/>
  <c r="AH2664" i="1" s="1"/>
  <c r="C2665" i="1"/>
  <c r="AJ2665" i="1"/>
  <c r="Y2664" i="1"/>
  <c r="I2665" i="1"/>
  <c r="H2665" i="1" s="1"/>
  <c r="X2665" i="1"/>
  <c r="A2666" i="1"/>
  <c r="K2665" i="1"/>
  <c r="T2603" i="1"/>
  <c r="AF2603" i="1" s="1"/>
  <c r="S2604" i="1"/>
  <c r="AC2607" i="1"/>
  <c r="AE2607" i="1" s="1"/>
  <c r="G2607" i="1"/>
  <c r="F2606" i="1"/>
  <c r="J2606" i="1" s="1"/>
  <c r="M2608" i="1"/>
  <c r="N2608" i="1" s="1"/>
  <c r="P2608" i="1"/>
  <c r="Q2608" i="1"/>
  <c r="L2609" i="1"/>
  <c r="M2609" i="1" l="1"/>
  <c r="N2609" i="1" s="1"/>
  <c r="P2609" i="1"/>
  <c r="Q2609" i="1"/>
  <c r="L2610" i="1"/>
  <c r="F2607" i="1"/>
  <c r="J2607" i="1" s="1"/>
  <c r="O2606" i="1"/>
  <c r="R2606" i="1" s="1"/>
  <c r="T2604" i="1"/>
  <c r="AF2604" i="1" s="1"/>
  <c r="S2605" i="1"/>
  <c r="X2666" i="1"/>
  <c r="K2666" i="1"/>
  <c r="A2667" i="1"/>
  <c r="AB2668" i="1"/>
  <c r="AC2608" i="1"/>
  <c r="AE2608" i="1" s="1"/>
  <c r="G2608" i="1"/>
  <c r="Z2665" i="1"/>
  <c r="AA2665" i="1" s="1"/>
  <c r="AH2665" i="1" s="1"/>
  <c r="AJ2666" i="1"/>
  <c r="Y2665" i="1"/>
  <c r="C2666" i="1"/>
  <c r="I2666" i="1"/>
  <c r="H2666" i="1" s="1"/>
  <c r="O2607" i="1" l="1"/>
  <c r="R2607" i="1" s="1"/>
  <c r="AJ2667" i="1"/>
  <c r="Y2666" i="1"/>
  <c r="Z2666" i="1"/>
  <c r="AA2666" i="1" s="1"/>
  <c r="AH2666" i="1" s="1"/>
  <c r="C2667" i="1"/>
  <c r="I2667" i="1"/>
  <c r="H2667" i="1" s="1"/>
  <c r="AC2609" i="1"/>
  <c r="AE2609" i="1" s="1"/>
  <c r="G2609" i="1"/>
  <c r="AB2669" i="1"/>
  <c r="T2605" i="1"/>
  <c r="AF2605" i="1" s="1"/>
  <c r="S2606" i="1"/>
  <c r="F2608" i="1"/>
  <c r="J2608" i="1" s="1"/>
  <c r="X2667" i="1"/>
  <c r="A2668" i="1"/>
  <c r="K2667" i="1"/>
  <c r="M2610" i="1"/>
  <c r="N2610" i="1" s="1"/>
  <c r="P2610" i="1"/>
  <c r="Q2610" i="1"/>
  <c r="L2611" i="1"/>
  <c r="AC2610" i="1" l="1"/>
  <c r="AE2610" i="1" s="1"/>
  <c r="G2610" i="1"/>
  <c r="X2668" i="1"/>
  <c r="A2669" i="1"/>
  <c r="K2668" i="1"/>
  <c r="O2608" i="1"/>
  <c r="R2608" i="1" s="1"/>
  <c r="AB2670" i="1"/>
  <c r="C2668" i="1"/>
  <c r="Y2667" i="1"/>
  <c r="I2668" i="1"/>
  <c r="H2668" i="1" s="1"/>
  <c r="Z2667" i="1"/>
  <c r="AA2667" i="1" s="1"/>
  <c r="AH2667" i="1" s="1"/>
  <c r="AJ2668" i="1"/>
  <c r="T2606" i="1"/>
  <c r="AF2606" i="1" s="1"/>
  <c r="S2607" i="1"/>
  <c r="F2609" i="1"/>
  <c r="J2609" i="1" s="1"/>
  <c r="M2611" i="1"/>
  <c r="N2611" i="1" s="1"/>
  <c r="P2611" i="1"/>
  <c r="Q2611" i="1"/>
  <c r="L2612" i="1"/>
  <c r="O2609" i="1" l="1"/>
  <c r="R2609" i="1" s="1"/>
  <c r="M2612" i="1"/>
  <c r="N2612" i="1" s="1"/>
  <c r="P2612" i="1"/>
  <c r="Q2612" i="1"/>
  <c r="L2613" i="1"/>
  <c r="F2610" i="1"/>
  <c r="J2610" i="1" s="1"/>
  <c r="T2607" i="1"/>
  <c r="AF2607" i="1" s="1"/>
  <c r="S2608" i="1"/>
  <c r="AB2671" i="1"/>
  <c r="K2669" i="1"/>
  <c r="X2669" i="1"/>
  <c r="A2670" i="1"/>
  <c r="AC2611" i="1"/>
  <c r="AE2611" i="1" s="1"/>
  <c r="G2611" i="1"/>
  <c r="Y2668" i="1"/>
  <c r="Z2668" i="1"/>
  <c r="AA2668" i="1" s="1"/>
  <c r="AH2668" i="1" s="1"/>
  <c r="C2669" i="1"/>
  <c r="I2669" i="1"/>
  <c r="H2669" i="1" s="1"/>
  <c r="AJ2669" i="1"/>
  <c r="O2610" i="1" l="1"/>
  <c r="R2610" i="1" s="1"/>
  <c r="Z2669" i="1"/>
  <c r="AA2669" i="1" s="1"/>
  <c r="AH2669" i="1" s="1"/>
  <c r="I2670" i="1"/>
  <c r="H2670" i="1" s="1"/>
  <c r="C2670" i="1"/>
  <c r="Y2669" i="1"/>
  <c r="AJ2670" i="1"/>
  <c r="AC2612" i="1"/>
  <c r="AE2612" i="1" s="1"/>
  <c r="G2612" i="1"/>
  <c r="F2611" i="1"/>
  <c r="O2611" i="1" s="1"/>
  <c r="R2611" i="1" s="1"/>
  <c r="T2608" i="1"/>
  <c r="AF2608" i="1" s="1"/>
  <c r="S2609" i="1"/>
  <c r="M2613" i="1"/>
  <c r="N2613" i="1" s="1"/>
  <c r="P2613" i="1"/>
  <c r="Q2613" i="1"/>
  <c r="L2614" i="1"/>
  <c r="X2670" i="1"/>
  <c r="A2671" i="1"/>
  <c r="K2670" i="1"/>
  <c r="AB2672" i="1"/>
  <c r="J2611" i="1" l="1"/>
  <c r="AB2673" i="1"/>
  <c r="X2671" i="1"/>
  <c r="A2672" i="1"/>
  <c r="K2671" i="1"/>
  <c r="F2612" i="1"/>
  <c r="J2612" i="1" s="1"/>
  <c r="AC2613" i="1"/>
  <c r="AE2613" i="1" s="1"/>
  <c r="G2613" i="1"/>
  <c r="M2614" i="1"/>
  <c r="N2614" i="1" s="1"/>
  <c r="P2614" i="1"/>
  <c r="Q2614" i="1"/>
  <c r="L2615" i="1"/>
  <c r="T2609" i="1"/>
  <c r="AF2609" i="1" s="1"/>
  <c r="S2610" i="1"/>
  <c r="Z2670" i="1"/>
  <c r="AA2670" i="1" s="1"/>
  <c r="AH2670" i="1" s="1"/>
  <c r="C2671" i="1"/>
  <c r="AJ2671" i="1"/>
  <c r="I2671" i="1"/>
  <c r="H2671" i="1" s="1"/>
  <c r="Y2670" i="1"/>
  <c r="M2615" i="1" l="1"/>
  <c r="N2615" i="1" s="1"/>
  <c r="P2615" i="1"/>
  <c r="Q2615" i="1"/>
  <c r="L2616" i="1"/>
  <c r="O2612" i="1"/>
  <c r="R2612" i="1" s="1"/>
  <c r="A2673" i="1"/>
  <c r="K2672" i="1"/>
  <c r="X2672" i="1"/>
  <c r="Y2671" i="1"/>
  <c r="Z2671" i="1"/>
  <c r="AA2671" i="1" s="1"/>
  <c r="AH2671" i="1" s="1"/>
  <c r="C2672" i="1"/>
  <c r="AJ2672" i="1"/>
  <c r="I2672" i="1"/>
  <c r="H2672" i="1" s="1"/>
  <c r="T2610" i="1"/>
  <c r="AF2610" i="1" s="1"/>
  <c r="S2611" i="1"/>
  <c r="AC2614" i="1"/>
  <c r="AE2614" i="1" s="1"/>
  <c r="G2614" i="1"/>
  <c r="F2613" i="1"/>
  <c r="O2613" i="1" s="1"/>
  <c r="R2613" i="1" s="1"/>
  <c r="AB2674" i="1"/>
  <c r="J2613" i="1" l="1"/>
  <c r="AB2675" i="1"/>
  <c r="X2673" i="1"/>
  <c r="A2674" i="1"/>
  <c r="K2673" i="1"/>
  <c r="M2616" i="1"/>
  <c r="N2616" i="1" s="1"/>
  <c r="P2616" i="1"/>
  <c r="Q2616" i="1"/>
  <c r="L2617" i="1"/>
  <c r="Z2672" i="1"/>
  <c r="AA2672" i="1" s="1"/>
  <c r="AH2672" i="1" s="1"/>
  <c r="AJ2673" i="1"/>
  <c r="I2673" i="1"/>
  <c r="H2673" i="1" s="1"/>
  <c r="C2673" i="1"/>
  <c r="Y2672" i="1"/>
  <c r="T2611" i="1"/>
  <c r="AF2611" i="1" s="1"/>
  <c r="S2612" i="1"/>
  <c r="F2614" i="1"/>
  <c r="O2614" i="1" s="1"/>
  <c r="R2614" i="1" s="1"/>
  <c r="AC2615" i="1"/>
  <c r="AE2615" i="1" s="1"/>
  <c r="G2615" i="1"/>
  <c r="J2614" i="1" l="1"/>
  <c r="C2674" i="1"/>
  <c r="Y2673" i="1"/>
  <c r="AJ2674" i="1"/>
  <c r="Z2673" i="1"/>
  <c r="AA2673" i="1" s="1"/>
  <c r="AH2673" i="1" s="1"/>
  <c r="I2674" i="1"/>
  <c r="H2674" i="1" s="1"/>
  <c r="F2615" i="1"/>
  <c r="J2615" i="1" s="1"/>
  <c r="T2612" i="1"/>
  <c r="AF2612" i="1" s="1"/>
  <c r="S2613" i="1"/>
  <c r="AC2616" i="1"/>
  <c r="AE2616" i="1" s="1"/>
  <c r="G2616" i="1"/>
  <c r="M2617" i="1"/>
  <c r="N2617" i="1" s="1"/>
  <c r="P2617" i="1"/>
  <c r="Q2617" i="1"/>
  <c r="L2618" i="1"/>
  <c r="A2675" i="1"/>
  <c r="K2674" i="1"/>
  <c r="X2674" i="1"/>
  <c r="AB2676" i="1"/>
  <c r="O2615" i="1" l="1"/>
  <c r="R2615" i="1" s="1"/>
  <c r="F2616" i="1"/>
  <c r="O2616" i="1" s="1"/>
  <c r="R2616" i="1" s="1"/>
  <c r="AB2677" i="1"/>
  <c r="AC2617" i="1"/>
  <c r="AE2617" i="1" s="1"/>
  <c r="G2617" i="1"/>
  <c r="T2613" i="1"/>
  <c r="AF2613" i="1" s="1"/>
  <c r="S2614" i="1"/>
  <c r="X2675" i="1"/>
  <c r="A2676" i="1"/>
  <c r="K2675" i="1"/>
  <c r="Z2674" i="1"/>
  <c r="AA2674" i="1" s="1"/>
  <c r="AH2674" i="1" s="1"/>
  <c r="AJ2675" i="1"/>
  <c r="Y2674" i="1"/>
  <c r="C2675" i="1"/>
  <c r="I2675" i="1"/>
  <c r="H2675" i="1" s="1"/>
  <c r="M2618" i="1"/>
  <c r="N2618" i="1" s="1"/>
  <c r="P2618" i="1"/>
  <c r="Q2618" i="1"/>
  <c r="L2619" i="1"/>
  <c r="J2616" i="1" l="1"/>
  <c r="T2614" i="1"/>
  <c r="AF2614" i="1" s="1"/>
  <c r="S2615" i="1"/>
  <c r="AB2678" i="1"/>
  <c r="AC2618" i="1"/>
  <c r="AE2618" i="1" s="1"/>
  <c r="G2618" i="1"/>
  <c r="F2617" i="1"/>
  <c r="J2617" i="1" s="1"/>
  <c r="M2619" i="1"/>
  <c r="N2619" i="1" s="1"/>
  <c r="P2619" i="1"/>
  <c r="Q2619" i="1"/>
  <c r="L2620" i="1"/>
  <c r="X2676" i="1"/>
  <c r="K2676" i="1"/>
  <c r="A2677" i="1"/>
  <c r="Z2675" i="1"/>
  <c r="AA2675" i="1" s="1"/>
  <c r="AH2675" i="1" s="1"/>
  <c r="AJ2676" i="1"/>
  <c r="C2676" i="1"/>
  <c r="Y2675" i="1"/>
  <c r="I2676" i="1"/>
  <c r="H2676" i="1" s="1"/>
  <c r="M2620" i="1" l="1"/>
  <c r="N2620" i="1" s="1"/>
  <c r="P2620" i="1"/>
  <c r="Q2620" i="1"/>
  <c r="L2621" i="1"/>
  <c r="Y2676" i="1"/>
  <c r="Z2676" i="1"/>
  <c r="AA2676" i="1" s="1"/>
  <c r="AH2676" i="1" s="1"/>
  <c r="C2677" i="1"/>
  <c r="AJ2677" i="1"/>
  <c r="I2677" i="1"/>
  <c r="H2677" i="1" s="1"/>
  <c r="A2678" i="1"/>
  <c r="K2677" i="1"/>
  <c r="X2677" i="1"/>
  <c r="O2617" i="1"/>
  <c r="R2617" i="1" s="1"/>
  <c r="AB2679" i="1"/>
  <c r="F2618" i="1"/>
  <c r="O2618" i="1" s="1"/>
  <c r="R2618" i="1" s="1"/>
  <c r="T2615" i="1"/>
  <c r="AF2615" i="1" s="1"/>
  <c r="S2616" i="1"/>
  <c r="AC2619" i="1"/>
  <c r="AE2619" i="1" s="1"/>
  <c r="G2619" i="1"/>
  <c r="J2618" i="1" l="1"/>
  <c r="F2619" i="1"/>
  <c r="O2619" i="1" s="1"/>
  <c r="R2619" i="1" s="1"/>
  <c r="AC2620" i="1"/>
  <c r="AE2620" i="1" s="1"/>
  <c r="G2620" i="1"/>
  <c r="Y2677" i="1"/>
  <c r="C2678" i="1"/>
  <c r="Z2677" i="1"/>
  <c r="AA2677" i="1" s="1"/>
  <c r="AH2677" i="1" s="1"/>
  <c r="AJ2678" i="1"/>
  <c r="I2678" i="1"/>
  <c r="H2678" i="1" s="1"/>
  <c r="M2621" i="1"/>
  <c r="N2621" i="1" s="1"/>
  <c r="P2621" i="1"/>
  <c r="Q2621" i="1"/>
  <c r="L2622" i="1"/>
  <c r="T2616" i="1"/>
  <c r="AF2616" i="1" s="1"/>
  <c r="S2617" i="1"/>
  <c r="AB2680" i="1"/>
  <c r="A2679" i="1"/>
  <c r="K2678" i="1"/>
  <c r="X2678" i="1"/>
  <c r="J2619" i="1" l="1"/>
  <c r="C2679" i="1"/>
  <c r="Y2678" i="1"/>
  <c r="AJ2679" i="1"/>
  <c r="Z2678" i="1"/>
  <c r="AA2678" i="1" s="1"/>
  <c r="AH2678" i="1" s="1"/>
  <c r="I2679" i="1"/>
  <c r="H2679" i="1" s="1"/>
  <c r="T2617" i="1"/>
  <c r="AF2617" i="1" s="1"/>
  <c r="S2618" i="1"/>
  <c r="F2620" i="1"/>
  <c r="J2620" i="1" s="1"/>
  <c r="AC2621" i="1"/>
  <c r="AE2621" i="1" s="1"/>
  <c r="G2621" i="1"/>
  <c r="A2680" i="1"/>
  <c r="K2679" i="1"/>
  <c r="X2679" i="1"/>
  <c r="AB2681" i="1"/>
  <c r="M2622" i="1"/>
  <c r="N2622" i="1" s="1"/>
  <c r="P2622" i="1"/>
  <c r="Q2622" i="1"/>
  <c r="L2623" i="1"/>
  <c r="O2620" i="1" l="1"/>
  <c r="R2620" i="1" s="1"/>
  <c r="C2680" i="1"/>
  <c r="Y2679" i="1"/>
  <c r="Z2679" i="1"/>
  <c r="AA2679" i="1" s="1"/>
  <c r="AH2679" i="1" s="1"/>
  <c r="AJ2680" i="1"/>
  <c r="I2680" i="1"/>
  <c r="H2680" i="1" s="1"/>
  <c r="T2618" i="1"/>
  <c r="AF2618" i="1" s="1"/>
  <c r="S2619" i="1"/>
  <c r="AC2622" i="1"/>
  <c r="AE2622" i="1" s="1"/>
  <c r="G2622" i="1"/>
  <c r="M2623" i="1"/>
  <c r="N2623" i="1" s="1"/>
  <c r="P2623" i="1"/>
  <c r="Q2623" i="1"/>
  <c r="L2624" i="1"/>
  <c r="X2680" i="1"/>
  <c r="A2681" i="1"/>
  <c r="K2680" i="1"/>
  <c r="F2621" i="1"/>
  <c r="J2621" i="1" s="1"/>
  <c r="AB2682" i="1"/>
  <c r="O2621" i="1" l="1"/>
  <c r="R2621" i="1" s="1"/>
  <c r="Y2680" i="1"/>
  <c r="Z2680" i="1"/>
  <c r="AA2680" i="1" s="1"/>
  <c r="AH2680" i="1" s="1"/>
  <c r="C2681" i="1"/>
  <c r="AJ2681" i="1"/>
  <c r="I2681" i="1"/>
  <c r="H2681" i="1" s="1"/>
  <c r="M2624" i="1"/>
  <c r="N2624" i="1" s="1"/>
  <c r="P2624" i="1"/>
  <c r="Q2624" i="1"/>
  <c r="L2625" i="1"/>
  <c r="K2681" i="1"/>
  <c r="X2681" i="1"/>
  <c r="A2682" i="1"/>
  <c r="F2622" i="1"/>
  <c r="O2622" i="1" s="1"/>
  <c r="R2622" i="1" s="1"/>
  <c r="AB2683" i="1"/>
  <c r="AC2623" i="1"/>
  <c r="AE2623" i="1" s="1"/>
  <c r="G2623" i="1"/>
  <c r="T2619" i="1"/>
  <c r="AF2619" i="1" s="1"/>
  <c r="S2620" i="1"/>
  <c r="AC2624" i="1" l="1"/>
  <c r="AE2624" i="1" s="1"/>
  <c r="G2624" i="1"/>
  <c r="T2620" i="1"/>
  <c r="AF2620" i="1" s="1"/>
  <c r="S2621" i="1"/>
  <c r="AB2684" i="1"/>
  <c r="X2682" i="1"/>
  <c r="A2683" i="1"/>
  <c r="K2682" i="1"/>
  <c r="M2625" i="1"/>
  <c r="N2625" i="1" s="1"/>
  <c r="P2625" i="1"/>
  <c r="Q2625" i="1"/>
  <c r="L2626" i="1"/>
  <c r="J2622" i="1"/>
  <c r="Z2681" i="1"/>
  <c r="AA2681" i="1" s="1"/>
  <c r="AH2681" i="1" s="1"/>
  <c r="AJ2682" i="1"/>
  <c r="Y2681" i="1"/>
  <c r="C2682" i="1"/>
  <c r="I2682" i="1"/>
  <c r="H2682" i="1" s="1"/>
  <c r="F2623" i="1"/>
  <c r="J2623" i="1" s="1"/>
  <c r="O2623" i="1" l="1"/>
  <c r="R2623" i="1" s="1"/>
  <c r="AB2685" i="1"/>
  <c r="X2683" i="1"/>
  <c r="A2684" i="1"/>
  <c r="K2683" i="1"/>
  <c r="T2621" i="1"/>
  <c r="AF2621" i="1" s="1"/>
  <c r="S2622" i="1"/>
  <c r="AC2625" i="1"/>
  <c r="AE2625" i="1" s="1"/>
  <c r="G2625" i="1"/>
  <c r="Z2682" i="1"/>
  <c r="AA2682" i="1" s="1"/>
  <c r="AH2682" i="1" s="1"/>
  <c r="C2683" i="1"/>
  <c r="AJ2683" i="1"/>
  <c r="Y2682" i="1"/>
  <c r="I2683" i="1"/>
  <c r="H2683" i="1" s="1"/>
  <c r="F2624" i="1"/>
  <c r="O2624" i="1" s="1"/>
  <c r="R2624" i="1" s="1"/>
  <c r="M2626" i="1"/>
  <c r="N2626" i="1" s="1"/>
  <c r="P2626" i="1"/>
  <c r="Q2626" i="1"/>
  <c r="L2627" i="1"/>
  <c r="J2624" i="1" l="1"/>
  <c r="AC2626" i="1"/>
  <c r="AE2626" i="1" s="1"/>
  <c r="G2626" i="1"/>
  <c r="T2622" i="1"/>
  <c r="AF2622" i="1" s="1"/>
  <c r="S2623" i="1"/>
  <c r="X2684" i="1"/>
  <c r="K2684" i="1"/>
  <c r="A2685" i="1"/>
  <c r="M2627" i="1"/>
  <c r="N2627" i="1" s="1"/>
  <c r="P2627" i="1"/>
  <c r="Q2627" i="1"/>
  <c r="L2628" i="1"/>
  <c r="Y2683" i="1"/>
  <c r="AJ2684" i="1"/>
  <c r="Z2683" i="1"/>
  <c r="AA2683" i="1" s="1"/>
  <c r="AH2683" i="1" s="1"/>
  <c r="C2684" i="1"/>
  <c r="I2684" i="1"/>
  <c r="H2684" i="1" s="1"/>
  <c r="F2625" i="1"/>
  <c r="O2625" i="1" s="1"/>
  <c r="R2625" i="1" s="1"/>
  <c r="AB2686" i="1"/>
  <c r="J2625" i="1" l="1"/>
  <c r="AB2687" i="1"/>
  <c r="AC2627" i="1"/>
  <c r="AE2627" i="1" s="1"/>
  <c r="G2627" i="1"/>
  <c r="Z2684" i="1"/>
  <c r="AA2684" i="1" s="1"/>
  <c r="AH2684" i="1" s="1"/>
  <c r="C2685" i="1"/>
  <c r="Y2684" i="1"/>
  <c r="AJ2685" i="1"/>
  <c r="I2685" i="1"/>
  <c r="H2685" i="1" s="1"/>
  <c r="M2628" i="1"/>
  <c r="N2628" i="1" s="1"/>
  <c r="L2629" i="1"/>
  <c r="T2623" i="1"/>
  <c r="AF2623" i="1" s="1"/>
  <c r="S2624" i="1"/>
  <c r="F2626" i="1"/>
  <c r="O2626" i="1" s="1"/>
  <c r="R2626" i="1" s="1"/>
  <c r="X2685" i="1"/>
  <c r="K2685" i="1"/>
  <c r="A2686" i="1"/>
  <c r="J2626" i="1" l="1"/>
  <c r="G2628" i="1"/>
  <c r="AC2628" i="1"/>
  <c r="AE2628" i="1" s="1"/>
  <c r="M2629" i="1"/>
  <c r="N2629" i="1" s="1"/>
  <c r="L2630" i="1"/>
  <c r="AJ2686" i="1"/>
  <c r="Y2685" i="1"/>
  <c r="C2686" i="1"/>
  <c r="Z2685" i="1"/>
  <c r="AA2685" i="1" s="1"/>
  <c r="AH2685" i="1" s="1"/>
  <c r="I2686" i="1"/>
  <c r="H2686" i="1" s="1"/>
  <c r="A2687" i="1"/>
  <c r="X2686" i="1"/>
  <c r="K2686" i="1"/>
  <c r="T2624" i="1"/>
  <c r="AF2624" i="1" s="1"/>
  <c r="S2625" i="1"/>
  <c r="F2627" i="1"/>
  <c r="O2627" i="1" s="1"/>
  <c r="AB2688" i="1"/>
  <c r="J2627" i="1" l="1"/>
  <c r="R2627" i="1"/>
  <c r="P2628" i="1"/>
  <c r="AC2629" i="1"/>
  <c r="AE2629" i="1" s="1"/>
  <c r="G2629" i="1"/>
  <c r="T2625" i="1"/>
  <c r="AF2625" i="1" s="1"/>
  <c r="S2626" i="1"/>
  <c r="Y2686" i="1"/>
  <c r="Z2686" i="1"/>
  <c r="AA2686" i="1" s="1"/>
  <c r="AH2686" i="1" s="1"/>
  <c r="AJ2687" i="1"/>
  <c r="C2687" i="1"/>
  <c r="I2687" i="1"/>
  <c r="H2687" i="1" s="1"/>
  <c r="M2630" i="1"/>
  <c r="N2630" i="1" s="1"/>
  <c r="L2631" i="1"/>
  <c r="K2687" i="1"/>
  <c r="X2687" i="1"/>
  <c r="A2688" i="1"/>
  <c r="AB2689" i="1"/>
  <c r="F2628" i="1"/>
  <c r="O2628" i="1" s="1"/>
  <c r="AB2690" i="1" l="1"/>
  <c r="K2688" i="1"/>
  <c r="X2688" i="1"/>
  <c r="A2689" i="1"/>
  <c r="M2631" i="1"/>
  <c r="N2631" i="1" s="1"/>
  <c r="L2632" i="1"/>
  <c r="T2626" i="1"/>
  <c r="AF2626" i="1" s="1"/>
  <c r="S2627" i="1"/>
  <c r="C2688" i="1"/>
  <c r="Z2687" i="1"/>
  <c r="AA2687" i="1" s="1"/>
  <c r="AH2687" i="1" s="1"/>
  <c r="AJ2688" i="1"/>
  <c r="Y2687" i="1"/>
  <c r="I2688" i="1"/>
  <c r="H2688" i="1" s="1"/>
  <c r="J2628" i="1"/>
  <c r="Q2628" i="1"/>
  <c r="Q2629" i="1" s="1"/>
  <c r="Q2630" i="1" s="1"/>
  <c r="Q2631" i="1" s="1"/>
  <c r="P2629" i="1"/>
  <c r="P2630" i="1" s="1"/>
  <c r="P2631" i="1" s="1"/>
  <c r="AC2630" i="1"/>
  <c r="AE2630" i="1" s="1"/>
  <c r="G2630" i="1"/>
  <c r="F2629" i="1"/>
  <c r="J2629" i="1" s="1"/>
  <c r="O2629" i="1" l="1"/>
  <c r="R2629" i="1" s="1"/>
  <c r="G2631" i="1"/>
  <c r="AC2631" i="1"/>
  <c r="AE2631" i="1" s="1"/>
  <c r="F2630" i="1"/>
  <c r="O2630" i="1" s="1"/>
  <c r="R2630" i="1" s="1"/>
  <c r="M2632" i="1"/>
  <c r="N2632" i="1" s="1"/>
  <c r="P2632" i="1"/>
  <c r="Q2632" i="1"/>
  <c r="L2633" i="1"/>
  <c r="A2690" i="1"/>
  <c r="K2689" i="1"/>
  <c r="X2689" i="1"/>
  <c r="AB2691" i="1"/>
  <c r="T2627" i="1"/>
  <c r="S2628" i="1"/>
  <c r="C2689" i="1"/>
  <c r="AJ2689" i="1"/>
  <c r="Z2688" i="1"/>
  <c r="Y2688" i="1"/>
  <c r="I2689" i="1"/>
  <c r="H2689" i="1" s="1"/>
  <c r="R2628" i="1"/>
  <c r="T2628" i="1" l="1"/>
  <c r="AF2628" i="1" s="1"/>
  <c r="S2629" i="1"/>
  <c r="G2632" i="1"/>
  <c r="AC2632" i="1"/>
  <c r="AE2632" i="1" s="1"/>
  <c r="AF2627" i="1"/>
  <c r="AA2627" i="1"/>
  <c r="M2633" i="1"/>
  <c r="N2633" i="1" s="1"/>
  <c r="P2633" i="1"/>
  <c r="Q2633" i="1"/>
  <c r="L2634" i="1"/>
  <c r="J2630" i="1"/>
  <c r="Y2689" i="1"/>
  <c r="C2690" i="1"/>
  <c r="Z2689" i="1"/>
  <c r="AA2689" i="1" s="1"/>
  <c r="AH2689" i="1" s="1"/>
  <c r="AJ2690" i="1"/>
  <c r="I2690" i="1"/>
  <c r="H2690" i="1" s="1"/>
  <c r="AB2692" i="1"/>
  <c r="X2690" i="1"/>
  <c r="K2690" i="1"/>
  <c r="A2691" i="1"/>
  <c r="F2631" i="1"/>
  <c r="J2631" i="1" s="1"/>
  <c r="AH2627" i="1" l="1"/>
  <c r="M2634" i="1"/>
  <c r="N2634" i="1" s="1"/>
  <c r="P2634" i="1"/>
  <c r="Q2634" i="1"/>
  <c r="L2635" i="1"/>
  <c r="F2632" i="1"/>
  <c r="J2632" i="1" s="1"/>
  <c r="O2631" i="1"/>
  <c r="R2631" i="1" s="1"/>
  <c r="K2691" i="1"/>
  <c r="X2691" i="1"/>
  <c r="A2692" i="1"/>
  <c r="AB2693" i="1"/>
  <c r="Y2690" i="1"/>
  <c r="C2691" i="1"/>
  <c r="Z2690" i="1"/>
  <c r="AA2690" i="1" s="1"/>
  <c r="AH2690" i="1" s="1"/>
  <c r="AJ2691" i="1"/>
  <c r="I2691" i="1"/>
  <c r="H2691" i="1" s="1"/>
  <c r="T2629" i="1"/>
  <c r="AF2629" i="1" s="1"/>
  <c r="S2630" i="1"/>
  <c r="AC2633" i="1"/>
  <c r="AE2633" i="1" s="1"/>
  <c r="G2633" i="1"/>
  <c r="F2633" i="1" l="1"/>
  <c r="J2633" i="1" s="1"/>
  <c r="AB2694" i="1"/>
  <c r="AC2634" i="1"/>
  <c r="AE2634" i="1" s="1"/>
  <c r="G2634" i="1"/>
  <c r="A2693" i="1"/>
  <c r="X2692" i="1"/>
  <c r="K2692" i="1"/>
  <c r="O2632" i="1"/>
  <c r="R2632" i="1" s="1"/>
  <c r="M2635" i="1"/>
  <c r="N2635" i="1" s="1"/>
  <c r="P2635" i="1"/>
  <c r="Q2635" i="1"/>
  <c r="L2636" i="1"/>
  <c r="T2630" i="1"/>
  <c r="AF2630" i="1" s="1"/>
  <c r="S2631" i="1"/>
  <c r="C2692" i="1"/>
  <c r="Z2691" i="1"/>
  <c r="AA2691" i="1" s="1"/>
  <c r="AH2691" i="1" s="1"/>
  <c r="AJ2692" i="1"/>
  <c r="Y2691" i="1"/>
  <c r="I2692" i="1"/>
  <c r="H2692" i="1" s="1"/>
  <c r="O2633" i="1" l="1"/>
  <c r="R2633" i="1" s="1"/>
  <c r="AC2635" i="1"/>
  <c r="AE2635" i="1" s="1"/>
  <c r="G2635" i="1"/>
  <c r="Y2692" i="1"/>
  <c r="Z2692" i="1"/>
  <c r="AA2692" i="1" s="1"/>
  <c r="AH2692" i="1" s="1"/>
  <c r="AJ2693" i="1"/>
  <c r="C2693" i="1"/>
  <c r="I2693" i="1"/>
  <c r="H2693" i="1" s="1"/>
  <c r="F2634" i="1"/>
  <c r="O2634" i="1" s="1"/>
  <c r="R2634" i="1" s="1"/>
  <c r="M2636" i="1"/>
  <c r="N2636" i="1" s="1"/>
  <c r="P2636" i="1"/>
  <c r="Q2636" i="1"/>
  <c r="L2637" i="1"/>
  <c r="K2693" i="1"/>
  <c r="X2693" i="1"/>
  <c r="A2694" i="1"/>
  <c r="T2631" i="1"/>
  <c r="AF2631" i="1" s="1"/>
  <c r="S2632" i="1"/>
  <c r="AB2695" i="1"/>
  <c r="J2634" i="1" l="1"/>
  <c r="X2694" i="1"/>
  <c r="K2694" i="1"/>
  <c r="A2695" i="1"/>
  <c r="F2635" i="1"/>
  <c r="O2635" i="1" s="1"/>
  <c r="R2635" i="1" s="1"/>
  <c r="T2632" i="1"/>
  <c r="AF2632" i="1" s="1"/>
  <c r="S2633" i="1"/>
  <c r="Z2693" i="1"/>
  <c r="AA2693" i="1" s="1"/>
  <c r="AH2693" i="1" s="1"/>
  <c r="AJ2694" i="1"/>
  <c r="Y2693" i="1"/>
  <c r="C2694" i="1"/>
  <c r="I2694" i="1"/>
  <c r="H2694" i="1" s="1"/>
  <c r="AC2636" i="1"/>
  <c r="AE2636" i="1" s="1"/>
  <c r="G2636" i="1"/>
  <c r="AB2696" i="1"/>
  <c r="M2637" i="1"/>
  <c r="N2637" i="1" s="1"/>
  <c r="P2637" i="1"/>
  <c r="Q2637" i="1"/>
  <c r="L2638" i="1"/>
  <c r="J2635" i="1" l="1"/>
  <c r="AC2637" i="1"/>
  <c r="AE2637" i="1" s="1"/>
  <c r="G2637" i="1"/>
  <c r="M2638" i="1"/>
  <c r="N2638" i="1" s="1"/>
  <c r="P2638" i="1"/>
  <c r="Q2638" i="1"/>
  <c r="L2639" i="1"/>
  <c r="X2695" i="1"/>
  <c r="K2695" i="1"/>
  <c r="A2696" i="1"/>
  <c r="AB2697" i="1"/>
  <c r="F2636" i="1"/>
  <c r="O2636" i="1" s="1"/>
  <c r="R2636" i="1" s="1"/>
  <c r="T2633" i="1"/>
  <c r="AF2633" i="1" s="1"/>
  <c r="S2634" i="1"/>
  <c r="Y2694" i="1"/>
  <c r="AJ2695" i="1"/>
  <c r="Z2694" i="1"/>
  <c r="AA2694" i="1" s="1"/>
  <c r="AH2694" i="1" s="1"/>
  <c r="C2695" i="1"/>
  <c r="I2695" i="1"/>
  <c r="H2695" i="1" s="1"/>
  <c r="J2636" i="1" l="1"/>
  <c r="T2634" i="1"/>
  <c r="AF2634" i="1" s="1"/>
  <c r="S2635" i="1"/>
  <c r="AC2638" i="1"/>
  <c r="AE2638" i="1" s="1"/>
  <c r="G2638" i="1"/>
  <c r="Y2695" i="1"/>
  <c r="AJ2696" i="1"/>
  <c r="Z2695" i="1"/>
  <c r="AA2695" i="1" s="1"/>
  <c r="AH2695" i="1" s="1"/>
  <c r="C2696" i="1"/>
  <c r="I2696" i="1"/>
  <c r="H2696" i="1" s="1"/>
  <c r="M2639" i="1"/>
  <c r="N2639" i="1" s="1"/>
  <c r="P2639" i="1"/>
  <c r="Q2639" i="1"/>
  <c r="L2640" i="1"/>
  <c r="F2637" i="1"/>
  <c r="O2637" i="1" s="1"/>
  <c r="R2637" i="1" s="1"/>
  <c r="AB2698" i="1"/>
  <c r="A2697" i="1"/>
  <c r="K2696" i="1"/>
  <c r="X2696" i="1"/>
  <c r="AC2639" i="1" l="1"/>
  <c r="AE2639" i="1" s="1"/>
  <c r="G2639" i="1"/>
  <c r="F2638" i="1"/>
  <c r="J2638" i="1" s="1"/>
  <c r="Y2696" i="1"/>
  <c r="Z2696" i="1"/>
  <c r="AA2696" i="1" s="1"/>
  <c r="AH2696" i="1" s="1"/>
  <c r="AJ2697" i="1"/>
  <c r="C2697" i="1"/>
  <c r="I2697" i="1"/>
  <c r="H2697" i="1" s="1"/>
  <c r="M2640" i="1"/>
  <c r="N2640" i="1" s="1"/>
  <c r="P2640" i="1"/>
  <c r="Q2640" i="1"/>
  <c r="L2641" i="1"/>
  <c r="J2637" i="1"/>
  <c r="T2635" i="1"/>
  <c r="AF2635" i="1" s="1"/>
  <c r="S2636" i="1"/>
  <c r="AB2699" i="1"/>
  <c r="K2697" i="1"/>
  <c r="A2698" i="1"/>
  <c r="X2697" i="1"/>
  <c r="O2638" i="1" l="1"/>
  <c r="R2638" i="1" s="1"/>
  <c r="AC2640" i="1"/>
  <c r="AE2640" i="1" s="1"/>
  <c r="G2640" i="1"/>
  <c r="K2698" i="1"/>
  <c r="X2698" i="1"/>
  <c r="A2699" i="1"/>
  <c r="M2641" i="1"/>
  <c r="N2641" i="1" s="1"/>
  <c r="P2641" i="1"/>
  <c r="Q2641" i="1"/>
  <c r="L2642" i="1"/>
  <c r="F2639" i="1"/>
  <c r="J2639" i="1" s="1"/>
  <c r="T2636" i="1"/>
  <c r="AF2636" i="1" s="1"/>
  <c r="S2637" i="1"/>
  <c r="AJ2698" i="1"/>
  <c r="Y2697" i="1"/>
  <c r="C2698" i="1"/>
  <c r="Z2697" i="1"/>
  <c r="AA2697" i="1" s="1"/>
  <c r="AH2697" i="1" s="1"/>
  <c r="I2698" i="1"/>
  <c r="H2698" i="1" s="1"/>
  <c r="AB2700" i="1"/>
  <c r="AC2641" i="1" l="1"/>
  <c r="AE2641" i="1" s="1"/>
  <c r="G2641" i="1"/>
  <c r="Y2698" i="1"/>
  <c r="Z2698" i="1"/>
  <c r="AA2698" i="1" s="1"/>
  <c r="AH2698" i="1" s="1"/>
  <c r="C2699" i="1"/>
  <c r="AJ2699" i="1"/>
  <c r="I2699" i="1"/>
  <c r="H2699" i="1" s="1"/>
  <c r="AB2701" i="1"/>
  <c r="M2642" i="1"/>
  <c r="N2642" i="1" s="1"/>
  <c r="P2642" i="1"/>
  <c r="Q2642" i="1"/>
  <c r="L2643" i="1"/>
  <c r="T2637" i="1"/>
  <c r="AF2637" i="1" s="1"/>
  <c r="S2638" i="1"/>
  <c r="O2639" i="1"/>
  <c r="R2639" i="1" s="1"/>
  <c r="F2640" i="1"/>
  <c r="J2640" i="1" s="1"/>
  <c r="K2699" i="1"/>
  <c r="X2699" i="1"/>
  <c r="A2700" i="1"/>
  <c r="O2640" i="1" l="1"/>
  <c r="R2640" i="1" s="1"/>
  <c r="X2700" i="1"/>
  <c r="K2700" i="1"/>
  <c r="A2701" i="1"/>
  <c r="M2643" i="1"/>
  <c r="N2643" i="1" s="1"/>
  <c r="P2643" i="1"/>
  <c r="Q2643" i="1"/>
  <c r="L2644" i="1"/>
  <c r="AJ2700" i="1"/>
  <c r="Y2699" i="1"/>
  <c r="Z2699" i="1"/>
  <c r="AA2699" i="1" s="1"/>
  <c r="AH2699" i="1" s="1"/>
  <c r="C2700" i="1"/>
  <c r="I2700" i="1"/>
  <c r="H2700" i="1" s="1"/>
  <c r="F2641" i="1"/>
  <c r="J2641" i="1" s="1"/>
  <c r="T2638" i="1"/>
  <c r="AF2638" i="1" s="1"/>
  <c r="S2639" i="1"/>
  <c r="AB2702" i="1"/>
  <c r="AC2642" i="1"/>
  <c r="AE2642" i="1" s="1"/>
  <c r="G2642" i="1"/>
  <c r="O2641" i="1" l="1"/>
  <c r="R2641" i="1" s="1"/>
  <c r="K2701" i="1"/>
  <c r="X2701" i="1"/>
  <c r="A2702" i="1"/>
  <c r="T2639" i="1"/>
  <c r="AF2639" i="1" s="1"/>
  <c r="S2640" i="1"/>
  <c r="AB2703" i="1"/>
  <c r="AC2643" i="1"/>
  <c r="AE2643" i="1" s="1"/>
  <c r="G2643" i="1"/>
  <c r="Y2700" i="1"/>
  <c r="Z2700" i="1"/>
  <c r="AA2700" i="1" s="1"/>
  <c r="AH2700" i="1" s="1"/>
  <c r="C2701" i="1"/>
  <c r="AJ2701" i="1"/>
  <c r="I2701" i="1"/>
  <c r="H2701" i="1" s="1"/>
  <c r="F2642" i="1"/>
  <c r="J2642" i="1" s="1"/>
  <c r="M2644" i="1"/>
  <c r="N2644" i="1" s="1"/>
  <c r="P2644" i="1"/>
  <c r="Q2644" i="1"/>
  <c r="L2645" i="1"/>
  <c r="O2642" i="1" l="1"/>
  <c r="R2642" i="1" s="1"/>
  <c r="AC2644" i="1"/>
  <c r="AE2644" i="1" s="1"/>
  <c r="G2644" i="1"/>
  <c r="X2702" i="1"/>
  <c r="A2703" i="1"/>
  <c r="K2702" i="1"/>
  <c r="M2645" i="1"/>
  <c r="N2645" i="1" s="1"/>
  <c r="P2645" i="1"/>
  <c r="Q2645" i="1"/>
  <c r="L2646" i="1"/>
  <c r="T2640" i="1"/>
  <c r="AF2640" i="1" s="1"/>
  <c r="S2641" i="1"/>
  <c r="Z2701" i="1"/>
  <c r="AA2701" i="1" s="1"/>
  <c r="AH2701" i="1" s="1"/>
  <c r="C2702" i="1"/>
  <c r="Y2701" i="1"/>
  <c r="AJ2702" i="1"/>
  <c r="I2702" i="1"/>
  <c r="H2702" i="1" s="1"/>
  <c r="F2643" i="1"/>
  <c r="O2643" i="1" s="1"/>
  <c r="R2643" i="1" s="1"/>
  <c r="AB2704" i="1"/>
  <c r="AC2645" i="1" l="1"/>
  <c r="AE2645" i="1" s="1"/>
  <c r="G2645" i="1"/>
  <c r="F2644" i="1"/>
  <c r="J2644" i="1" s="1"/>
  <c r="M2646" i="1"/>
  <c r="N2646" i="1" s="1"/>
  <c r="P2646" i="1"/>
  <c r="Q2646" i="1"/>
  <c r="L2647" i="1"/>
  <c r="J2643" i="1"/>
  <c r="K2703" i="1"/>
  <c r="X2703" i="1"/>
  <c r="A2704" i="1"/>
  <c r="AB2705" i="1"/>
  <c r="T2641" i="1"/>
  <c r="AF2641" i="1" s="1"/>
  <c r="S2642" i="1"/>
  <c r="C2703" i="1"/>
  <c r="Z2702" i="1"/>
  <c r="AA2702" i="1" s="1"/>
  <c r="AH2702" i="1" s="1"/>
  <c r="AJ2703" i="1"/>
  <c r="Y2702" i="1"/>
  <c r="I2703" i="1"/>
  <c r="H2703" i="1" s="1"/>
  <c r="AC2646" i="1" l="1"/>
  <c r="AE2646" i="1" s="1"/>
  <c r="G2646" i="1"/>
  <c r="Y2703" i="1"/>
  <c r="Z2703" i="1"/>
  <c r="AA2703" i="1" s="1"/>
  <c r="AH2703" i="1" s="1"/>
  <c r="C2704" i="1"/>
  <c r="AJ2704" i="1"/>
  <c r="I2704" i="1"/>
  <c r="H2704" i="1" s="1"/>
  <c r="M2647" i="1"/>
  <c r="N2647" i="1" s="1"/>
  <c r="P2647" i="1"/>
  <c r="Q2647" i="1"/>
  <c r="L2648" i="1"/>
  <c r="F2645" i="1"/>
  <c r="O2645" i="1" s="1"/>
  <c r="R2645" i="1" s="1"/>
  <c r="O2644" i="1"/>
  <c r="R2644" i="1" s="1"/>
  <c r="K2704" i="1"/>
  <c r="X2704" i="1"/>
  <c r="A2705" i="1"/>
  <c r="T2642" i="1"/>
  <c r="AF2642" i="1" s="1"/>
  <c r="S2643" i="1"/>
  <c r="AB2706" i="1"/>
  <c r="J2645" i="1" l="1"/>
  <c r="AC2647" i="1"/>
  <c r="AE2647" i="1" s="1"/>
  <c r="G2647" i="1"/>
  <c r="T2643" i="1"/>
  <c r="AF2643" i="1" s="1"/>
  <c r="S2644" i="1"/>
  <c r="M2648" i="1"/>
  <c r="N2648" i="1" s="1"/>
  <c r="P2648" i="1"/>
  <c r="Q2648" i="1"/>
  <c r="L2649" i="1"/>
  <c r="F2646" i="1"/>
  <c r="O2646" i="1" s="1"/>
  <c r="R2646" i="1" s="1"/>
  <c r="AB2707" i="1"/>
  <c r="Z2704" i="1"/>
  <c r="AA2704" i="1" s="1"/>
  <c r="AH2704" i="1" s="1"/>
  <c r="AJ2705" i="1"/>
  <c r="Y2704" i="1"/>
  <c r="C2705" i="1"/>
  <c r="I2705" i="1"/>
  <c r="H2705" i="1" s="1"/>
  <c r="X2705" i="1"/>
  <c r="A2706" i="1"/>
  <c r="K2705" i="1"/>
  <c r="X2706" i="1" l="1"/>
  <c r="K2706" i="1"/>
  <c r="A2707" i="1"/>
  <c r="J2646" i="1"/>
  <c r="T2644" i="1"/>
  <c r="AF2644" i="1" s="1"/>
  <c r="S2645" i="1"/>
  <c r="Y2705" i="1"/>
  <c r="AJ2706" i="1"/>
  <c r="Z2705" i="1"/>
  <c r="AA2705" i="1" s="1"/>
  <c r="AH2705" i="1" s="1"/>
  <c r="C2706" i="1"/>
  <c r="I2706" i="1"/>
  <c r="H2706" i="1" s="1"/>
  <c r="F2647" i="1"/>
  <c r="O2647" i="1" s="1"/>
  <c r="R2647" i="1" s="1"/>
  <c r="AC2648" i="1"/>
  <c r="AE2648" i="1" s="1"/>
  <c r="G2648" i="1"/>
  <c r="AB2708" i="1"/>
  <c r="M2649" i="1"/>
  <c r="N2649" i="1" s="1"/>
  <c r="P2649" i="1"/>
  <c r="Q2649" i="1"/>
  <c r="L2650" i="1"/>
  <c r="J2647" i="1" l="1"/>
  <c r="X2707" i="1"/>
  <c r="A2708" i="1"/>
  <c r="K2707" i="1"/>
  <c r="AC2649" i="1"/>
  <c r="AE2649" i="1" s="1"/>
  <c r="G2649" i="1"/>
  <c r="T2645" i="1"/>
  <c r="AF2645" i="1" s="1"/>
  <c r="S2646" i="1"/>
  <c r="Y2706" i="1"/>
  <c r="C2707" i="1"/>
  <c r="Z2706" i="1"/>
  <c r="AA2706" i="1" s="1"/>
  <c r="AH2706" i="1" s="1"/>
  <c r="AJ2707" i="1"/>
  <c r="I2707" i="1"/>
  <c r="H2707" i="1" s="1"/>
  <c r="M2650" i="1"/>
  <c r="N2650" i="1" s="1"/>
  <c r="P2650" i="1"/>
  <c r="Q2650" i="1"/>
  <c r="L2651" i="1"/>
  <c r="AB2709" i="1"/>
  <c r="F2648" i="1"/>
  <c r="O2648" i="1" s="1"/>
  <c r="R2648" i="1" s="1"/>
  <c r="J2648" i="1" l="1"/>
  <c r="F2649" i="1"/>
  <c r="J2649" i="1" s="1"/>
  <c r="X2708" i="1"/>
  <c r="A2709" i="1"/>
  <c r="K2708" i="1"/>
  <c r="AC2650" i="1"/>
  <c r="AE2650" i="1" s="1"/>
  <c r="G2650" i="1"/>
  <c r="Z2707" i="1"/>
  <c r="AA2707" i="1" s="1"/>
  <c r="AH2707" i="1" s="1"/>
  <c r="AJ2708" i="1"/>
  <c r="Y2707" i="1"/>
  <c r="C2708" i="1"/>
  <c r="I2708" i="1"/>
  <c r="H2708" i="1" s="1"/>
  <c r="AB2710" i="1"/>
  <c r="M2651" i="1"/>
  <c r="N2651" i="1" s="1"/>
  <c r="P2651" i="1"/>
  <c r="Q2651" i="1"/>
  <c r="L2652" i="1"/>
  <c r="T2646" i="1"/>
  <c r="AF2646" i="1" s="1"/>
  <c r="S2647" i="1"/>
  <c r="O2649" i="1" l="1"/>
  <c r="R2649" i="1" s="1"/>
  <c r="AC2651" i="1"/>
  <c r="AE2651" i="1" s="1"/>
  <c r="G2651" i="1"/>
  <c r="T2647" i="1"/>
  <c r="AF2647" i="1" s="1"/>
  <c r="S2648" i="1"/>
  <c r="M2652" i="1"/>
  <c r="N2652" i="1" s="1"/>
  <c r="P2652" i="1"/>
  <c r="Q2652" i="1"/>
  <c r="L2653" i="1"/>
  <c r="F2650" i="1"/>
  <c r="J2650" i="1" s="1"/>
  <c r="X2709" i="1"/>
  <c r="A2710" i="1"/>
  <c r="K2709" i="1"/>
  <c r="AB2711" i="1"/>
  <c r="Z2708" i="1"/>
  <c r="AA2708" i="1" s="1"/>
  <c r="AH2708" i="1" s="1"/>
  <c r="AJ2709" i="1"/>
  <c r="C2709" i="1"/>
  <c r="Y2708" i="1"/>
  <c r="I2709" i="1"/>
  <c r="H2709" i="1" s="1"/>
  <c r="O2650" i="1" l="1"/>
  <c r="R2650" i="1" s="1"/>
  <c r="AC2652" i="1"/>
  <c r="AE2652" i="1" s="1"/>
  <c r="G2652" i="1"/>
  <c r="F2651" i="1"/>
  <c r="O2651" i="1" s="1"/>
  <c r="R2651" i="1" s="1"/>
  <c r="K2710" i="1"/>
  <c r="A2711" i="1"/>
  <c r="X2710" i="1"/>
  <c r="AB2712" i="1"/>
  <c r="AJ2710" i="1"/>
  <c r="Y2709" i="1"/>
  <c r="C2710" i="1"/>
  <c r="Z2709" i="1"/>
  <c r="AA2709" i="1" s="1"/>
  <c r="AH2709" i="1" s="1"/>
  <c r="I2710" i="1"/>
  <c r="H2710" i="1" s="1"/>
  <c r="M2653" i="1"/>
  <c r="N2653" i="1" s="1"/>
  <c r="P2653" i="1"/>
  <c r="Q2653" i="1"/>
  <c r="L2654" i="1"/>
  <c r="T2648" i="1"/>
  <c r="AF2648" i="1" s="1"/>
  <c r="S2649" i="1"/>
  <c r="J2651" i="1" l="1"/>
  <c r="T2649" i="1"/>
  <c r="AF2649" i="1" s="1"/>
  <c r="S2650" i="1"/>
  <c r="M2654" i="1"/>
  <c r="N2654" i="1" s="1"/>
  <c r="P2654" i="1"/>
  <c r="Q2654" i="1"/>
  <c r="L2655" i="1"/>
  <c r="Z2710" i="1"/>
  <c r="AA2710" i="1" s="1"/>
  <c r="AH2710" i="1" s="1"/>
  <c r="C2711" i="1"/>
  <c r="Y2710" i="1"/>
  <c r="AJ2711" i="1"/>
  <c r="I2711" i="1"/>
  <c r="H2711" i="1" s="1"/>
  <c r="X2711" i="1"/>
  <c r="A2712" i="1"/>
  <c r="K2711" i="1"/>
  <c r="AC2653" i="1"/>
  <c r="AE2653" i="1" s="1"/>
  <c r="G2653" i="1"/>
  <c r="AB2713" i="1"/>
  <c r="F2652" i="1"/>
  <c r="O2652" i="1" s="1"/>
  <c r="R2652" i="1" s="1"/>
  <c r="J2652" i="1" l="1"/>
  <c r="F2653" i="1"/>
  <c r="J2653" i="1" s="1"/>
  <c r="AB2714" i="1"/>
  <c r="AC2654" i="1"/>
  <c r="AE2654" i="1" s="1"/>
  <c r="G2654" i="1"/>
  <c r="Z2711" i="1"/>
  <c r="AA2711" i="1" s="1"/>
  <c r="AH2711" i="1" s="1"/>
  <c r="AJ2712" i="1"/>
  <c r="C2712" i="1"/>
  <c r="Y2711" i="1"/>
  <c r="I2712" i="1"/>
  <c r="H2712" i="1" s="1"/>
  <c r="M2655" i="1"/>
  <c r="N2655" i="1" s="1"/>
  <c r="P2655" i="1"/>
  <c r="Q2655" i="1"/>
  <c r="L2656" i="1"/>
  <c r="T2650" i="1"/>
  <c r="AF2650" i="1" s="1"/>
  <c r="S2651" i="1"/>
  <c r="X2712" i="1"/>
  <c r="A2713" i="1"/>
  <c r="K2712" i="1"/>
  <c r="O2653" i="1" l="1"/>
  <c r="R2653" i="1" s="1"/>
  <c r="AB2715" i="1"/>
  <c r="Y2712" i="1"/>
  <c r="Z2712" i="1"/>
  <c r="AA2712" i="1" s="1"/>
  <c r="AH2712" i="1" s="1"/>
  <c r="C2713" i="1"/>
  <c r="AJ2713" i="1"/>
  <c r="I2713" i="1"/>
  <c r="H2713" i="1" s="1"/>
  <c r="T2651" i="1"/>
  <c r="AF2651" i="1" s="1"/>
  <c r="S2652" i="1"/>
  <c r="F2654" i="1"/>
  <c r="J2654" i="1" s="1"/>
  <c r="AC2655" i="1"/>
  <c r="AE2655" i="1" s="1"/>
  <c r="G2655" i="1"/>
  <c r="A2714" i="1"/>
  <c r="K2713" i="1"/>
  <c r="X2713" i="1"/>
  <c r="M2656" i="1"/>
  <c r="N2656" i="1" s="1"/>
  <c r="P2656" i="1"/>
  <c r="Q2656" i="1"/>
  <c r="L2657" i="1"/>
  <c r="M2657" i="1" l="1"/>
  <c r="N2657" i="1" s="1"/>
  <c r="P2657" i="1"/>
  <c r="Q2657" i="1"/>
  <c r="L2658" i="1"/>
  <c r="Y2713" i="1"/>
  <c r="C2714" i="1"/>
  <c r="Z2713" i="1"/>
  <c r="AA2713" i="1" s="1"/>
  <c r="AH2713" i="1" s="1"/>
  <c r="AJ2714" i="1"/>
  <c r="I2714" i="1"/>
  <c r="H2714" i="1" s="1"/>
  <c r="O2654" i="1"/>
  <c r="R2654" i="1" s="1"/>
  <c r="T2652" i="1"/>
  <c r="AF2652" i="1" s="1"/>
  <c r="S2653" i="1"/>
  <c r="AC2656" i="1"/>
  <c r="AE2656" i="1" s="1"/>
  <c r="G2656" i="1"/>
  <c r="X2714" i="1"/>
  <c r="A2715" i="1"/>
  <c r="K2714" i="1"/>
  <c r="F2655" i="1"/>
  <c r="J2655" i="1" s="1"/>
  <c r="AB2716" i="1"/>
  <c r="O2655" i="1" l="1"/>
  <c r="R2655" i="1" s="1"/>
  <c r="K2715" i="1"/>
  <c r="X2715" i="1"/>
  <c r="A2716" i="1"/>
  <c r="T2653" i="1"/>
  <c r="AF2653" i="1" s="1"/>
  <c r="S2654" i="1"/>
  <c r="AB2717" i="1"/>
  <c r="Y2714" i="1"/>
  <c r="Z2714" i="1"/>
  <c r="AA2714" i="1" s="1"/>
  <c r="AH2714" i="1" s="1"/>
  <c r="C2715" i="1"/>
  <c r="AJ2715" i="1"/>
  <c r="I2715" i="1"/>
  <c r="H2715" i="1" s="1"/>
  <c r="F2656" i="1"/>
  <c r="J2656" i="1" s="1"/>
  <c r="AC2657" i="1"/>
  <c r="AE2657" i="1" s="1"/>
  <c r="G2657" i="1"/>
  <c r="M2658" i="1"/>
  <c r="N2658" i="1" s="1"/>
  <c r="P2658" i="1"/>
  <c r="Q2658" i="1"/>
  <c r="L2659" i="1"/>
  <c r="O2656" i="1" l="1"/>
  <c r="R2656" i="1" s="1"/>
  <c r="M2659" i="1"/>
  <c r="N2659" i="1" s="1"/>
  <c r="P2659" i="1"/>
  <c r="Q2659" i="1"/>
  <c r="L2660" i="1"/>
  <c r="X2716" i="1"/>
  <c r="A2717" i="1"/>
  <c r="K2716" i="1"/>
  <c r="AC2658" i="1"/>
  <c r="AE2658" i="1" s="1"/>
  <c r="G2658" i="1"/>
  <c r="F2657" i="1"/>
  <c r="J2657" i="1" s="1"/>
  <c r="AB2718" i="1"/>
  <c r="T2654" i="1"/>
  <c r="AF2654" i="1" s="1"/>
  <c r="S2655" i="1"/>
  <c r="C2716" i="1"/>
  <c r="Y2715" i="1"/>
  <c r="Z2715" i="1"/>
  <c r="AA2715" i="1" s="1"/>
  <c r="AH2715" i="1" s="1"/>
  <c r="AJ2716" i="1"/>
  <c r="I2716" i="1"/>
  <c r="H2716" i="1" s="1"/>
  <c r="AC2659" i="1" l="1"/>
  <c r="AE2659" i="1" s="1"/>
  <c r="G2659" i="1"/>
  <c r="F2658" i="1"/>
  <c r="J2658" i="1" s="1"/>
  <c r="M2660" i="1"/>
  <c r="N2660" i="1" s="1"/>
  <c r="L2661" i="1"/>
  <c r="AB2719" i="1"/>
  <c r="O2657" i="1"/>
  <c r="R2657" i="1" s="1"/>
  <c r="K2717" i="1"/>
  <c r="A2718" i="1"/>
  <c r="X2717" i="1"/>
  <c r="T2655" i="1"/>
  <c r="AF2655" i="1" s="1"/>
  <c r="S2656" i="1"/>
  <c r="Y2716" i="1"/>
  <c r="AJ2717" i="1"/>
  <c r="Z2716" i="1"/>
  <c r="AA2716" i="1" s="1"/>
  <c r="AH2716" i="1" s="1"/>
  <c r="C2717" i="1"/>
  <c r="I2717" i="1"/>
  <c r="H2717" i="1" s="1"/>
  <c r="O2658" i="1" l="1"/>
  <c r="R2658" i="1" s="1"/>
  <c r="G2660" i="1"/>
  <c r="AC2660" i="1"/>
  <c r="AE2660" i="1" s="1"/>
  <c r="T2656" i="1"/>
  <c r="AF2656" i="1" s="1"/>
  <c r="S2657" i="1"/>
  <c r="M2661" i="1"/>
  <c r="N2661" i="1" s="1"/>
  <c r="L2662" i="1"/>
  <c r="F2659" i="1"/>
  <c r="J2659" i="1" s="1"/>
  <c r="AB2720" i="1"/>
  <c r="A2719" i="1"/>
  <c r="K2718" i="1"/>
  <c r="X2718" i="1"/>
  <c r="C2718" i="1"/>
  <c r="Y2717" i="1"/>
  <c r="AJ2718" i="1"/>
  <c r="Z2717" i="1"/>
  <c r="AA2717" i="1" s="1"/>
  <c r="AH2717" i="1" s="1"/>
  <c r="I2718" i="1"/>
  <c r="H2718" i="1" s="1"/>
  <c r="O2659" i="1" l="1"/>
  <c r="R2659" i="1" s="1"/>
  <c r="AB2721" i="1"/>
  <c r="M2662" i="1"/>
  <c r="N2662" i="1" s="1"/>
  <c r="L2663" i="1"/>
  <c r="Z2718" i="1"/>
  <c r="AA2718" i="1" s="1"/>
  <c r="AH2718" i="1" s="1"/>
  <c r="AJ2719" i="1"/>
  <c r="Y2718" i="1"/>
  <c r="C2719" i="1"/>
  <c r="I2719" i="1"/>
  <c r="H2719" i="1" s="1"/>
  <c r="X2719" i="1"/>
  <c r="A2720" i="1"/>
  <c r="K2719" i="1"/>
  <c r="F2660" i="1"/>
  <c r="J2660" i="1" s="1"/>
  <c r="AC2661" i="1"/>
  <c r="AE2661" i="1" s="1"/>
  <c r="G2661" i="1"/>
  <c r="T2657" i="1"/>
  <c r="AF2657" i="1" s="1"/>
  <c r="S2658" i="1"/>
  <c r="P2660" i="1" l="1"/>
  <c r="P2661" i="1" s="1"/>
  <c r="P2662" i="1" s="1"/>
  <c r="P2663" i="1" s="1"/>
  <c r="O2660" i="1"/>
  <c r="F2661" i="1"/>
  <c r="J2661" i="1" s="1"/>
  <c r="G2662" i="1"/>
  <c r="AC2662" i="1"/>
  <c r="AE2662" i="1" s="1"/>
  <c r="AB2722" i="1"/>
  <c r="K2720" i="1"/>
  <c r="X2720" i="1"/>
  <c r="A2721" i="1"/>
  <c r="T2658" i="1"/>
  <c r="AF2658" i="1" s="1"/>
  <c r="S2659" i="1"/>
  <c r="C2720" i="1"/>
  <c r="Z2719" i="1"/>
  <c r="Y2719" i="1"/>
  <c r="AJ2720" i="1"/>
  <c r="I2720" i="1"/>
  <c r="H2720" i="1" s="1"/>
  <c r="M2663" i="1"/>
  <c r="N2663" i="1" s="1"/>
  <c r="L2664" i="1"/>
  <c r="Q2660" i="1" l="1"/>
  <c r="Q2661" i="1" s="1"/>
  <c r="Q2662" i="1" s="1"/>
  <c r="Q2663" i="1" s="1"/>
  <c r="Q2664" i="1" s="1"/>
  <c r="T2659" i="1"/>
  <c r="S2660" i="1"/>
  <c r="G2663" i="1"/>
  <c r="AC2663" i="1"/>
  <c r="AE2663" i="1" s="1"/>
  <c r="F2662" i="1"/>
  <c r="J2662" i="1" s="1"/>
  <c r="M2664" i="1"/>
  <c r="N2664" i="1" s="1"/>
  <c r="P2664" i="1"/>
  <c r="L2665" i="1"/>
  <c r="K2721" i="1"/>
  <c r="A2722" i="1"/>
  <c r="X2721" i="1"/>
  <c r="O2661" i="1"/>
  <c r="Y2720" i="1"/>
  <c r="Z2720" i="1"/>
  <c r="AA2720" i="1" s="1"/>
  <c r="AH2720" i="1" s="1"/>
  <c r="C2721" i="1"/>
  <c r="AJ2721" i="1"/>
  <c r="I2721" i="1"/>
  <c r="H2721" i="1" s="1"/>
  <c r="AB2723" i="1"/>
  <c r="R2661" i="1" l="1"/>
  <c r="R2660" i="1"/>
  <c r="O2662" i="1"/>
  <c r="R2662" i="1" s="1"/>
  <c r="C2722" i="1"/>
  <c r="Y2721" i="1"/>
  <c r="AJ2722" i="1"/>
  <c r="Z2721" i="1"/>
  <c r="AA2721" i="1" s="1"/>
  <c r="AH2721" i="1" s="1"/>
  <c r="I2722" i="1"/>
  <c r="H2722" i="1" s="1"/>
  <c r="A2723" i="1"/>
  <c r="K2722" i="1"/>
  <c r="X2722" i="1"/>
  <c r="F2663" i="1"/>
  <c r="J2663" i="1" s="1"/>
  <c r="AC2664" i="1"/>
  <c r="AE2664" i="1" s="1"/>
  <c r="G2664" i="1"/>
  <c r="T2660" i="1"/>
  <c r="AF2660" i="1" s="1"/>
  <c r="S2661" i="1"/>
  <c r="AB2724" i="1"/>
  <c r="M2665" i="1"/>
  <c r="N2665" i="1" s="1"/>
  <c r="P2665" i="1"/>
  <c r="Q2665" i="1"/>
  <c r="L2666" i="1"/>
  <c r="AF2659" i="1"/>
  <c r="AA2659" i="1"/>
  <c r="O2663" i="1" l="1"/>
  <c r="R2663" i="1" s="1"/>
  <c r="AH2659" i="1"/>
  <c r="F2664" i="1"/>
  <c r="J2664" i="1" s="1"/>
  <c r="AC2665" i="1"/>
  <c r="AE2665" i="1" s="1"/>
  <c r="G2665" i="1"/>
  <c r="AB2725" i="1"/>
  <c r="X2723" i="1"/>
  <c r="A2724" i="1"/>
  <c r="K2723" i="1"/>
  <c r="M2666" i="1"/>
  <c r="N2666" i="1" s="1"/>
  <c r="P2666" i="1"/>
  <c r="Q2666" i="1"/>
  <c r="L2667" i="1"/>
  <c r="T2661" i="1"/>
  <c r="AF2661" i="1" s="1"/>
  <c r="S2662" i="1"/>
  <c r="Z2722" i="1"/>
  <c r="AA2722" i="1" s="1"/>
  <c r="AH2722" i="1" s="1"/>
  <c r="C2723" i="1"/>
  <c r="Y2722" i="1"/>
  <c r="AJ2723" i="1"/>
  <c r="I2723" i="1"/>
  <c r="H2723" i="1" s="1"/>
  <c r="G2666" i="1" l="1"/>
  <c r="AC2666" i="1"/>
  <c r="AE2666" i="1" s="1"/>
  <c r="AB2726" i="1"/>
  <c r="F2665" i="1"/>
  <c r="J2665" i="1" s="1"/>
  <c r="M2667" i="1"/>
  <c r="N2667" i="1" s="1"/>
  <c r="P2667" i="1"/>
  <c r="Q2667" i="1"/>
  <c r="L2668" i="1"/>
  <c r="K2724" i="1"/>
  <c r="A2725" i="1"/>
  <c r="X2724" i="1"/>
  <c r="Y2723" i="1"/>
  <c r="Z2723" i="1"/>
  <c r="AA2723" i="1" s="1"/>
  <c r="AH2723" i="1" s="1"/>
  <c r="C2724" i="1"/>
  <c r="AJ2724" i="1"/>
  <c r="I2724" i="1"/>
  <c r="H2724" i="1" s="1"/>
  <c r="O2664" i="1"/>
  <c r="R2664" i="1" s="1"/>
  <c r="T2662" i="1"/>
  <c r="AF2662" i="1" s="1"/>
  <c r="S2663" i="1"/>
  <c r="O2665" i="1" l="1"/>
  <c r="R2665" i="1" s="1"/>
  <c r="Y2724" i="1"/>
  <c r="C2725" i="1"/>
  <c r="Z2724" i="1"/>
  <c r="AA2724" i="1" s="1"/>
  <c r="AH2724" i="1" s="1"/>
  <c r="AJ2725" i="1"/>
  <c r="I2725" i="1"/>
  <c r="H2725" i="1" s="1"/>
  <c r="M2668" i="1"/>
  <c r="N2668" i="1" s="1"/>
  <c r="P2668" i="1"/>
  <c r="Q2668" i="1"/>
  <c r="L2669" i="1"/>
  <c r="AB2727" i="1"/>
  <c r="K2725" i="1"/>
  <c r="A2726" i="1"/>
  <c r="X2725" i="1"/>
  <c r="T2663" i="1"/>
  <c r="AF2663" i="1" s="1"/>
  <c r="S2664" i="1"/>
  <c r="F2666" i="1"/>
  <c r="O2666" i="1" s="1"/>
  <c r="R2666" i="1" s="1"/>
  <c r="AC2667" i="1"/>
  <c r="AE2667" i="1" s="1"/>
  <c r="G2667" i="1"/>
  <c r="J2666" i="1" l="1"/>
  <c r="AC2668" i="1"/>
  <c r="AE2668" i="1" s="1"/>
  <c r="G2668" i="1"/>
  <c r="F2667" i="1"/>
  <c r="O2667" i="1" s="1"/>
  <c r="R2667" i="1" s="1"/>
  <c r="T2664" i="1"/>
  <c r="AF2664" i="1" s="1"/>
  <c r="S2665" i="1"/>
  <c r="Y2725" i="1"/>
  <c r="AJ2726" i="1"/>
  <c r="Z2725" i="1"/>
  <c r="AA2725" i="1" s="1"/>
  <c r="AH2725" i="1" s="1"/>
  <c r="C2726" i="1"/>
  <c r="I2726" i="1"/>
  <c r="H2726" i="1" s="1"/>
  <c r="M2669" i="1"/>
  <c r="N2669" i="1" s="1"/>
  <c r="P2669" i="1"/>
  <c r="Q2669" i="1"/>
  <c r="L2670" i="1"/>
  <c r="X2726" i="1"/>
  <c r="A2727" i="1"/>
  <c r="K2726" i="1"/>
  <c r="AB2728" i="1"/>
  <c r="J2667" i="1" l="1"/>
  <c r="AB2729" i="1"/>
  <c r="M2670" i="1"/>
  <c r="N2670" i="1" s="1"/>
  <c r="P2670" i="1"/>
  <c r="Q2670" i="1"/>
  <c r="L2671" i="1"/>
  <c r="Y2726" i="1"/>
  <c r="AJ2727" i="1"/>
  <c r="Z2726" i="1"/>
  <c r="AA2726" i="1" s="1"/>
  <c r="AH2726" i="1" s="1"/>
  <c r="C2727" i="1"/>
  <c r="I2727" i="1"/>
  <c r="H2727" i="1" s="1"/>
  <c r="X2727" i="1"/>
  <c r="A2728" i="1"/>
  <c r="K2727" i="1"/>
  <c r="T2665" i="1"/>
  <c r="AF2665" i="1" s="1"/>
  <c r="S2666" i="1"/>
  <c r="F2668" i="1"/>
  <c r="J2668" i="1" s="1"/>
  <c r="AC2669" i="1"/>
  <c r="AE2669" i="1" s="1"/>
  <c r="G2669" i="1"/>
  <c r="Y2727" i="1" l="1"/>
  <c r="Z2727" i="1"/>
  <c r="AA2727" i="1" s="1"/>
  <c r="AH2727" i="1" s="1"/>
  <c r="C2728" i="1"/>
  <c r="AJ2728" i="1"/>
  <c r="I2728" i="1"/>
  <c r="H2728" i="1" s="1"/>
  <c r="O2668" i="1"/>
  <c r="R2668" i="1" s="1"/>
  <c r="K2728" i="1"/>
  <c r="X2728" i="1"/>
  <c r="A2729" i="1"/>
  <c r="AC2670" i="1"/>
  <c r="AE2670" i="1" s="1"/>
  <c r="G2670" i="1"/>
  <c r="T2666" i="1"/>
  <c r="AF2666" i="1" s="1"/>
  <c r="S2667" i="1"/>
  <c r="M2671" i="1"/>
  <c r="N2671" i="1" s="1"/>
  <c r="P2671" i="1"/>
  <c r="Q2671" i="1"/>
  <c r="L2672" i="1"/>
  <c r="F2669" i="1"/>
  <c r="O2669" i="1" s="1"/>
  <c r="R2669" i="1" s="1"/>
  <c r="AB2730" i="1"/>
  <c r="AC2671" i="1" l="1"/>
  <c r="AE2671" i="1" s="1"/>
  <c r="G2671" i="1"/>
  <c r="T2667" i="1"/>
  <c r="AF2667" i="1" s="1"/>
  <c r="S2668" i="1"/>
  <c r="M2672" i="1"/>
  <c r="N2672" i="1" s="1"/>
  <c r="P2672" i="1"/>
  <c r="Q2672" i="1"/>
  <c r="L2673" i="1"/>
  <c r="X2729" i="1"/>
  <c r="A2730" i="1"/>
  <c r="K2729" i="1"/>
  <c r="J2669" i="1"/>
  <c r="F2670" i="1"/>
  <c r="O2670" i="1" s="1"/>
  <c r="R2670" i="1" s="1"/>
  <c r="C2729" i="1"/>
  <c r="Y2728" i="1"/>
  <c r="Z2728" i="1"/>
  <c r="AA2728" i="1" s="1"/>
  <c r="AH2728" i="1" s="1"/>
  <c r="AJ2729" i="1"/>
  <c r="I2729" i="1"/>
  <c r="H2729" i="1" s="1"/>
  <c r="AB2731" i="1"/>
  <c r="J2670" i="1" l="1"/>
  <c r="AC2672" i="1"/>
  <c r="AE2672" i="1" s="1"/>
  <c r="G2672" i="1"/>
  <c r="T2668" i="1"/>
  <c r="AF2668" i="1" s="1"/>
  <c r="S2669" i="1"/>
  <c r="M2673" i="1"/>
  <c r="N2673" i="1" s="1"/>
  <c r="P2673" i="1"/>
  <c r="Q2673" i="1"/>
  <c r="L2674" i="1"/>
  <c r="K2730" i="1"/>
  <c r="X2730" i="1"/>
  <c r="A2731" i="1"/>
  <c r="F2671" i="1"/>
  <c r="J2671" i="1" s="1"/>
  <c r="AB2732" i="1"/>
  <c r="AJ2730" i="1"/>
  <c r="Y2729" i="1"/>
  <c r="C2730" i="1"/>
  <c r="Z2729" i="1"/>
  <c r="AA2729" i="1" s="1"/>
  <c r="AH2729" i="1" s="1"/>
  <c r="I2730" i="1"/>
  <c r="H2730" i="1" s="1"/>
  <c r="AB2733" i="1" l="1"/>
  <c r="O2671" i="1"/>
  <c r="R2671" i="1" s="1"/>
  <c r="A2732" i="1"/>
  <c r="K2731" i="1"/>
  <c r="X2731" i="1"/>
  <c r="Y2730" i="1"/>
  <c r="Z2730" i="1"/>
  <c r="AA2730" i="1" s="1"/>
  <c r="AH2730" i="1" s="1"/>
  <c r="AJ2731" i="1"/>
  <c r="C2731" i="1"/>
  <c r="I2731" i="1"/>
  <c r="H2731" i="1" s="1"/>
  <c r="F2672" i="1"/>
  <c r="O2672" i="1" s="1"/>
  <c r="R2672" i="1" s="1"/>
  <c r="AC2673" i="1"/>
  <c r="AE2673" i="1" s="1"/>
  <c r="G2673" i="1"/>
  <c r="M2674" i="1"/>
  <c r="N2674" i="1" s="1"/>
  <c r="P2674" i="1"/>
  <c r="Q2674" i="1"/>
  <c r="L2675" i="1"/>
  <c r="T2669" i="1"/>
  <c r="AF2669" i="1" s="1"/>
  <c r="S2670" i="1"/>
  <c r="J2672" i="1" l="1"/>
  <c r="M2675" i="1"/>
  <c r="N2675" i="1" s="1"/>
  <c r="P2675" i="1"/>
  <c r="Q2675" i="1"/>
  <c r="L2676" i="1"/>
  <c r="X2732" i="1"/>
  <c r="K2732" i="1"/>
  <c r="A2733" i="1"/>
  <c r="AB2734" i="1"/>
  <c r="T2670" i="1"/>
  <c r="AF2670" i="1" s="1"/>
  <c r="S2671" i="1"/>
  <c r="Z2731" i="1"/>
  <c r="AA2731" i="1" s="1"/>
  <c r="AH2731" i="1" s="1"/>
  <c r="C2732" i="1"/>
  <c r="AJ2732" i="1"/>
  <c r="Y2731" i="1"/>
  <c r="I2732" i="1"/>
  <c r="H2732" i="1" s="1"/>
  <c r="AC2674" i="1"/>
  <c r="AE2674" i="1" s="1"/>
  <c r="G2674" i="1"/>
  <c r="F2673" i="1"/>
  <c r="O2673" i="1" s="1"/>
  <c r="R2673" i="1" s="1"/>
  <c r="J2673" i="1" l="1"/>
  <c r="K2733" i="1"/>
  <c r="A2734" i="1"/>
  <c r="X2733" i="1"/>
  <c r="M2676" i="1"/>
  <c r="N2676" i="1" s="1"/>
  <c r="P2676" i="1"/>
  <c r="Q2676" i="1"/>
  <c r="L2677" i="1"/>
  <c r="T2671" i="1"/>
  <c r="AF2671" i="1" s="1"/>
  <c r="S2672" i="1"/>
  <c r="F2674" i="1"/>
  <c r="O2674" i="1" s="1"/>
  <c r="R2674" i="1" s="1"/>
  <c r="AB2735" i="1"/>
  <c r="Y2732" i="1"/>
  <c r="Z2732" i="1"/>
  <c r="AA2732" i="1" s="1"/>
  <c r="AH2732" i="1" s="1"/>
  <c r="C2733" i="1"/>
  <c r="AJ2733" i="1"/>
  <c r="I2733" i="1"/>
  <c r="H2733" i="1" s="1"/>
  <c r="AC2675" i="1"/>
  <c r="AE2675" i="1" s="1"/>
  <c r="G2675" i="1"/>
  <c r="J2674" i="1" l="1"/>
  <c r="X2734" i="1"/>
  <c r="K2734" i="1"/>
  <c r="A2735" i="1"/>
  <c r="AC2676" i="1"/>
  <c r="AE2676" i="1" s="1"/>
  <c r="G2676" i="1"/>
  <c r="AB2736" i="1"/>
  <c r="T2672" i="1"/>
  <c r="AF2672" i="1" s="1"/>
  <c r="S2673" i="1"/>
  <c r="M2677" i="1"/>
  <c r="N2677" i="1" s="1"/>
  <c r="P2677" i="1"/>
  <c r="Q2677" i="1"/>
  <c r="L2678" i="1"/>
  <c r="F2675" i="1"/>
  <c r="C2734" i="1"/>
  <c r="Y2733" i="1"/>
  <c r="I2734" i="1"/>
  <c r="H2734" i="1" s="1"/>
  <c r="Z2733" i="1"/>
  <c r="AA2733" i="1" s="1"/>
  <c r="AH2733" i="1" s="1"/>
  <c r="AJ2734" i="1"/>
  <c r="O2675" i="1" l="1"/>
  <c r="J2675" i="1"/>
  <c r="F2676" i="1"/>
  <c r="AC2677" i="1"/>
  <c r="G2677" i="1"/>
  <c r="T2673" i="1"/>
  <c r="S2674" i="1"/>
  <c r="AJ2735" i="1"/>
  <c r="C2735" i="1"/>
  <c r="I2735" i="1"/>
  <c r="H2735" i="1" s="1"/>
  <c r="Z2734" i="1"/>
  <c r="Y2734" i="1"/>
  <c r="M2678" i="1"/>
  <c r="P2678" i="1"/>
  <c r="Q2678" i="1"/>
  <c r="L2679" i="1"/>
  <c r="AB2737" i="1"/>
  <c r="A2736" i="1"/>
  <c r="K2735" i="1"/>
  <c r="X2735" i="1"/>
  <c r="R2675" i="1" l="1"/>
  <c r="A2737" i="1"/>
  <c r="X2736" i="1"/>
  <c r="K2736" i="1"/>
  <c r="AB2738" i="1"/>
  <c r="M2679" i="1"/>
  <c r="P2679" i="1"/>
  <c r="Q2679" i="1"/>
  <c r="L2680" i="1"/>
  <c r="AF2673" i="1"/>
  <c r="J2676" i="1"/>
  <c r="Y2735" i="1"/>
  <c r="Z2735" i="1"/>
  <c r="AA2735" i="1" s="1"/>
  <c r="AH2735" i="1" s="1"/>
  <c r="C2736" i="1"/>
  <c r="I2736" i="1"/>
  <c r="H2736" i="1" s="1"/>
  <c r="AJ2736" i="1"/>
  <c r="F2677" i="1"/>
  <c r="AA2734" i="1"/>
  <c r="AE2677" i="1"/>
  <c r="N2678" i="1"/>
  <c r="T2674" i="1"/>
  <c r="S2675" i="1"/>
  <c r="O2676" i="1"/>
  <c r="O2677" i="1" l="1"/>
  <c r="R2676" i="1"/>
  <c r="AC2678" i="1"/>
  <c r="G2678" i="1"/>
  <c r="AH2734" i="1"/>
  <c r="N2679" i="1"/>
  <c r="T2675" i="1"/>
  <c r="S2676" i="1"/>
  <c r="M2680" i="1"/>
  <c r="P2680" i="1"/>
  <c r="Q2680" i="1"/>
  <c r="L2681" i="1"/>
  <c r="AB2739" i="1"/>
  <c r="C2737" i="1"/>
  <c r="Z2736" i="1"/>
  <c r="AA2736" i="1" s="1"/>
  <c r="AH2736" i="1" s="1"/>
  <c r="AJ2737" i="1"/>
  <c r="Y2736" i="1"/>
  <c r="I2737" i="1"/>
  <c r="H2737" i="1" s="1"/>
  <c r="AF2674" i="1"/>
  <c r="J2677" i="1"/>
  <c r="K2737" i="1"/>
  <c r="X2737" i="1"/>
  <c r="A2738" i="1"/>
  <c r="R2677" i="1" l="1"/>
  <c r="A2739" i="1"/>
  <c r="K2738" i="1"/>
  <c r="X2738" i="1"/>
  <c r="M2681" i="1"/>
  <c r="P2681" i="1"/>
  <c r="Q2681" i="1"/>
  <c r="L2682" i="1"/>
  <c r="T2676" i="1"/>
  <c r="S2677" i="1"/>
  <c r="AJ2738" i="1"/>
  <c r="Y2737" i="1"/>
  <c r="C2738" i="1"/>
  <c r="Z2737" i="1"/>
  <c r="AA2737" i="1" s="1"/>
  <c r="AH2737" i="1" s="1"/>
  <c r="I2738" i="1"/>
  <c r="H2738" i="1" s="1"/>
  <c r="AF2675" i="1"/>
  <c r="N2680" i="1"/>
  <c r="AB2740" i="1"/>
  <c r="F2678" i="1"/>
  <c r="AC2679" i="1"/>
  <c r="G2679" i="1"/>
  <c r="AE2678" i="1"/>
  <c r="N2681" i="1" l="1"/>
  <c r="AE2679" i="1"/>
  <c r="M2682" i="1"/>
  <c r="P2682" i="1"/>
  <c r="Q2682" i="1"/>
  <c r="L2683" i="1"/>
  <c r="Z2738" i="1"/>
  <c r="AA2738" i="1" s="1"/>
  <c r="AH2738" i="1" s="1"/>
  <c r="C2739" i="1"/>
  <c r="I2739" i="1"/>
  <c r="H2739" i="1" s="1"/>
  <c r="Y2738" i="1"/>
  <c r="AJ2739" i="1"/>
  <c r="J2678" i="1"/>
  <c r="AB2741" i="1"/>
  <c r="F2679" i="1"/>
  <c r="O2678" i="1"/>
  <c r="T2677" i="1"/>
  <c r="S2678" i="1"/>
  <c r="AC2680" i="1"/>
  <c r="G2680" i="1"/>
  <c r="AF2676" i="1"/>
  <c r="X2739" i="1"/>
  <c r="A2740" i="1"/>
  <c r="K2739" i="1"/>
  <c r="J2679" i="1" l="1"/>
  <c r="T2678" i="1"/>
  <c r="S2679" i="1"/>
  <c r="O2679" i="1"/>
  <c r="M2683" i="1"/>
  <c r="P2683" i="1"/>
  <c r="Q2683" i="1"/>
  <c r="L2684" i="1"/>
  <c r="A2741" i="1"/>
  <c r="K2740" i="1"/>
  <c r="X2740" i="1"/>
  <c r="F2680" i="1"/>
  <c r="AF2677" i="1"/>
  <c r="R2678" i="1"/>
  <c r="Y2739" i="1"/>
  <c r="AJ2740" i="1"/>
  <c r="Z2739" i="1"/>
  <c r="AA2739" i="1" s="1"/>
  <c r="C2740" i="1"/>
  <c r="I2740" i="1"/>
  <c r="H2740" i="1" s="1"/>
  <c r="AE2680" i="1"/>
  <c r="AB2742" i="1"/>
  <c r="N2682" i="1"/>
  <c r="AC2681" i="1"/>
  <c r="G2681" i="1"/>
  <c r="AH2739" i="1" l="1"/>
  <c r="O2680" i="1"/>
  <c r="J2680" i="1"/>
  <c r="AE2681" i="1"/>
  <c r="AB2743" i="1"/>
  <c r="Y2740" i="1"/>
  <c r="I2741" i="1"/>
  <c r="H2741" i="1" s="1"/>
  <c r="C2741" i="1"/>
  <c r="Z2740" i="1"/>
  <c r="AA2740" i="1" s="1"/>
  <c r="AH2740" i="1" s="1"/>
  <c r="AJ2741" i="1"/>
  <c r="N2683" i="1"/>
  <c r="AF2678" i="1"/>
  <c r="M2684" i="1"/>
  <c r="P2684" i="1"/>
  <c r="Q2684" i="1"/>
  <c r="L2685" i="1"/>
  <c r="R2679" i="1"/>
  <c r="AC2682" i="1"/>
  <c r="G2682" i="1"/>
  <c r="F2681" i="1"/>
  <c r="A2742" i="1"/>
  <c r="K2741" i="1"/>
  <c r="X2741" i="1"/>
  <c r="T2679" i="1"/>
  <c r="S2680" i="1"/>
  <c r="R2680" i="1" l="1"/>
  <c r="J2681" i="1"/>
  <c r="O2681" i="1"/>
  <c r="Z2741" i="1"/>
  <c r="AA2741" i="1" s="1"/>
  <c r="AH2741" i="1" s="1"/>
  <c r="AJ2742" i="1"/>
  <c r="I2742" i="1"/>
  <c r="H2742" i="1" s="1"/>
  <c r="Y2741" i="1"/>
  <c r="C2742" i="1"/>
  <c r="AE2682" i="1"/>
  <c r="AB2744" i="1"/>
  <c r="AC2683" i="1"/>
  <c r="G2683" i="1"/>
  <c r="T2680" i="1"/>
  <c r="S2681" i="1"/>
  <c r="N2684" i="1"/>
  <c r="AF2679" i="1"/>
  <c r="X2742" i="1"/>
  <c r="A2743" i="1"/>
  <c r="K2742" i="1"/>
  <c r="F2682" i="1"/>
  <c r="M2685" i="1"/>
  <c r="P2685" i="1"/>
  <c r="Q2685" i="1"/>
  <c r="L2686" i="1"/>
  <c r="R2681" i="1" l="1"/>
  <c r="Y2742" i="1"/>
  <c r="C2743" i="1"/>
  <c r="Z2742" i="1"/>
  <c r="AA2742" i="1" s="1"/>
  <c r="AH2742" i="1" s="1"/>
  <c r="AJ2743" i="1"/>
  <c r="I2743" i="1"/>
  <c r="H2743" i="1" s="1"/>
  <c r="N2685" i="1"/>
  <c r="M2686" i="1"/>
  <c r="P2686" i="1"/>
  <c r="Q2686" i="1"/>
  <c r="L2687" i="1"/>
  <c r="O2682" i="1"/>
  <c r="X2743" i="1"/>
  <c r="K2743" i="1"/>
  <c r="A2744" i="1"/>
  <c r="T2681" i="1"/>
  <c r="S2682" i="1"/>
  <c r="AB2745" i="1"/>
  <c r="J2682" i="1"/>
  <c r="AF2680" i="1"/>
  <c r="F2683" i="1"/>
  <c r="AC2684" i="1"/>
  <c r="G2684" i="1"/>
  <c r="AE2683" i="1"/>
  <c r="O2683" i="1" l="1"/>
  <c r="J2683" i="1"/>
  <c r="I2744" i="1"/>
  <c r="H2744" i="1" s="1"/>
  <c r="Y2743" i="1"/>
  <c r="Z2743" i="1"/>
  <c r="AA2743" i="1" s="1"/>
  <c r="AH2743" i="1" s="1"/>
  <c r="AJ2744" i="1"/>
  <c r="C2744" i="1"/>
  <c r="AE2684" i="1"/>
  <c r="T2682" i="1"/>
  <c r="S2683" i="1"/>
  <c r="M2687" i="1"/>
  <c r="P2687" i="1"/>
  <c r="Q2687" i="1"/>
  <c r="L2688" i="1"/>
  <c r="AC2685" i="1"/>
  <c r="G2685" i="1"/>
  <c r="AF2681" i="1"/>
  <c r="AB2746" i="1"/>
  <c r="R2682" i="1"/>
  <c r="F2684" i="1"/>
  <c r="K2744" i="1"/>
  <c r="A2745" i="1"/>
  <c r="X2744" i="1"/>
  <c r="N2686" i="1"/>
  <c r="R2683" i="1" l="1"/>
  <c r="O2684" i="1"/>
  <c r="J2684" i="1"/>
  <c r="AB2747" i="1"/>
  <c r="AE2685" i="1"/>
  <c r="AF2682" i="1"/>
  <c r="X2745" i="1"/>
  <c r="A2746" i="1"/>
  <c r="K2745" i="1"/>
  <c r="N2687" i="1"/>
  <c r="AC2686" i="1"/>
  <c r="G2686" i="1"/>
  <c r="M2688" i="1"/>
  <c r="P2688" i="1"/>
  <c r="Q2688" i="1"/>
  <c r="L2689" i="1"/>
  <c r="Z2744" i="1"/>
  <c r="AA2744" i="1" s="1"/>
  <c r="AH2744" i="1" s="1"/>
  <c r="AJ2745" i="1"/>
  <c r="Y2744" i="1"/>
  <c r="C2745" i="1"/>
  <c r="I2745" i="1"/>
  <c r="H2745" i="1" s="1"/>
  <c r="F2685" i="1"/>
  <c r="T2683" i="1"/>
  <c r="S2684" i="1"/>
  <c r="R2684" i="1" l="1"/>
  <c r="J2685" i="1"/>
  <c r="O2685" i="1"/>
  <c r="AC2687" i="1"/>
  <c r="G2687" i="1"/>
  <c r="T2684" i="1"/>
  <c r="S2685" i="1"/>
  <c r="F2686" i="1"/>
  <c r="A2747" i="1"/>
  <c r="X2746" i="1"/>
  <c r="K2746" i="1"/>
  <c r="AF2683" i="1"/>
  <c r="AE2686" i="1"/>
  <c r="C2746" i="1"/>
  <c r="Y2745" i="1"/>
  <c r="AJ2746" i="1"/>
  <c r="I2746" i="1"/>
  <c r="H2746" i="1" s="1"/>
  <c r="Z2745" i="1"/>
  <c r="AA2745" i="1" s="1"/>
  <c r="AH2745" i="1" s="1"/>
  <c r="M2689" i="1"/>
  <c r="L2690" i="1"/>
  <c r="N2688" i="1"/>
  <c r="AB2748" i="1"/>
  <c r="R2685" i="1" l="1"/>
  <c r="AB2749" i="1"/>
  <c r="M2690" i="1"/>
  <c r="L2691" i="1"/>
  <c r="K2747" i="1"/>
  <c r="A2748" i="1"/>
  <c r="X2747" i="1"/>
  <c r="AF2684" i="1"/>
  <c r="AC2688" i="1"/>
  <c r="G2688" i="1"/>
  <c r="J2686" i="1"/>
  <c r="F2687" i="1"/>
  <c r="N2689" i="1"/>
  <c r="Y2746" i="1"/>
  <c r="C2747" i="1"/>
  <c r="Z2746" i="1"/>
  <c r="AA2746" i="1" s="1"/>
  <c r="AH2746" i="1" s="1"/>
  <c r="AJ2747" i="1"/>
  <c r="I2747" i="1"/>
  <c r="H2747" i="1" s="1"/>
  <c r="O2686" i="1"/>
  <c r="T2685" i="1"/>
  <c r="S2686" i="1"/>
  <c r="AE2687" i="1"/>
  <c r="G2689" i="1" l="1"/>
  <c r="AC2689" i="1"/>
  <c r="F2688" i="1"/>
  <c r="R2686" i="1"/>
  <c r="AE2688" i="1"/>
  <c r="N2690" i="1"/>
  <c r="T2686" i="1"/>
  <c r="S2687" i="1"/>
  <c r="O2687" i="1"/>
  <c r="Z2747" i="1"/>
  <c r="AA2747" i="1" s="1"/>
  <c r="AH2747" i="1" s="1"/>
  <c r="AJ2748" i="1"/>
  <c r="I2748" i="1"/>
  <c r="H2748" i="1" s="1"/>
  <c r="Y2747" i="1"/>
  <c r="C2748" i="1"/>
  <c r="M2691" i="1"/>
  <c r="L2692" i="1"/>
  <c r="AF2685" i="1"/>
  <c r="J2687" i="1"/>
  <c r="X2748" i="1"/>
  <c r="K2748" i="1"/>
  <c r="A2749" i="1"/>
  <c r="AB2750" i="1"/>
  <c r="J2688" i="1" l="1"/>
  <c r="O2688" i="1"/>
  <c r="G2690" i="1"/>
  <c r="AC2690" i="1"/>
  <c r="N2691" i="1"/>
  <c r="K2749" i="1"/>
  <c r="X2749" i="1"/>
  <c r="A2750" i="1"/>
  <c r="M2692" i="1"/>
  <c r="L2693" i="1"/>
  <c r="R2687" i="1"/>
  <c r="T2687" i="1"/>
  <c r="S2688" i="1"/>
  <c r="AE2689" i="1"/>
  <c r="AF2686" i="1"/>
  <c r="F2689" i="1"/>
  <c r="AB2751" i="1"/>
  <c r="C2749" i="1"/>
  <c r="Z2748" i="1"/>
  <c r="AA2748" i="1" s="1"/>
  <c r="AH2748" i="1" s="1"/>
  <c r="AJ2749" i="1"/>
  <c r="I2749" i="1"/>
  <c r="H2749" i="1" s="1"/>
  <c r="Y2748" i="1"/>
  <c r="P2689" i="1" l="1"/>
  <c r="R2688" i="1"/>
  <c r="J2689" i="1"/>
  <c r="O2689" i="1"/>
  <c r="N2692" i="1"/>
  <c r="G2691" i="1"/>
  <c r="AC2691" i="1"/>
  <c r="M2693" i="1"/>
  <c r="L2694" i="1"/>
  <c r="A2751" i="1"/>
  <c r="K2750" i="1"/>
  <c r="X2750" i="1"/>
  <c r="AF2687" i="1"/>
  <c r="AB2752" i="1"/>
  <c r="C2750" i="1"/>
  <c r="Y2749" i="1"/>
  <c r="AJ2750" i="1"/>
  <c r="I2750" i="1"/>
  <c r="H2750" i="1" s="1"/>
  <c r="Z2749" i="1"/>
  <c r="AA2749" i="1" s="1"/>
  <c r="AH2749" i="1" s="1"/>
  <c r="AE2690" i="1"/>
  <c r="T2688" i="1"/>
  <c r="S2689" i="1"/>
  <c r="F2690" i="1"/>
  <c r="P2690" i="1" l="1"/>
  <c r="Q2689" i="1"/>
  <c r="J2690" i="1"/>
  <c r="AB2753" i="1"/>
  <c r="F2691" i="1"/>
  <c r="T2689" i="1"/>
  <c r="S2690" i="1"/>
  <c r="O2690" i="1"/>
  <c r="AF2688" i="1"/>
  <c r="AA2688" i="1"/>
  <c r="K2751" i="1"/>
  <c r="X2751" i="1"/>
  <c r="A2752" i="1"/>
  <c r="N2693" i="1"/>
  <c r="AC2692" i="1"/>
  <c r="G2692" i="1"/>
  <c r="C2751" i="1"/>
  <c r="I2751" i="1"/>
  <c r="H2751" i="1" s="1"/>
  <c r="Z2750" i="1"/>
  <c r="Y2750" i="1"/>
  <c r="AJ2751" i="1"/>
  <c r="M2694" i="1"/>
  <c r="L2695" i="1"/>
  <c r="AE2691" i="1"/>
  <c r="Q2690" i="1" l="1"/>
  <c r="R2690" i="1" s="1"/>
  <c r="P2691" i="1"/>
  <c r="R2689" i="1"/>
  <c r="O2691" i="1"/>
  <c r="X2752" i="1"/>
  <c r="A2753" i="1"/>
  <c r="K2752" i="1"/>
  <c r="AB2754" i="1"/>
  <c r="N2694" i="1"/>
  <c r="G2693" i="1"/>
  <c r="AC2693" i="1"/>
  <c r="J2691" i="1"/>
  <c r="M2695" i="1"/>
  <c r="L2696" i="1"/>
  <c r="F2692" i="1"/>
  <c r="Y2751" i="1"/>
  <c r="C2752" i="1"/>
  <c r="I2752" i="1"/>
  <c r="H2752" i="1" s="1"/>
  <c r="Z2751" i="1"/>
  <c r="AA2751" i="1" s="1"/>
  <c r="AH2751" i="1" s="1"/>
  <c r="AJ2752" i="1"/>
  <c r="AH2688" i="1"/>
  <c r="T2690" i="1"/>
  <c r="S2691" i="1"/>
  <c r="AE2692" i="1"/>
  <c r="AF2689" i="1"/>
  <c r="Q2691" i="1" l="1"/>
  <c r="R2691" i="1" s="1"/>
  <c r="P2692" i="1"/>
  <c r="J2692" i="1"/>
  <c r="O2692" i="1"/>
  <c r="T2691" i="1"/>
  <c r="S2692" i="1"/>
  <c r="N2695" i="1"/>
  <c r="F2693" i="1"/>
  <c r="AB2755" i="1"/>
  <c r="AF2690" i="1"/>
  <c r="M2696" i="1"/>
  <c r="L2697" i="1"/>
  <c r="AC2694" i="1"/>
  <c r="G2694" i="1"/>
  <c r="X2753" i="1"/>
  <c r="K2753" i="1"/>
  <c r="A2754" i="1"/>
  <c r="AE2693" i="1"/>
  <c r="I2753" i="1"/>
  <c r="H2753" i="1" s="1"/>
  <c r="Y2752" i="1"/>
  <c r="C2753" i="1"/>
  <c r="Z2752" i="1"/>
  <c r="AA2752" i="1" s="1"/>
  <c r="AH2752" i="1" s="1"/>
  <c r="AJ2753" i="1"/>
  <c r="Q2692" i="1" l="1"/>
  <c r="Q2693" i="1" s="1"/>
  <c r="P2693" i="1"/>
  <c r="J2693" i="1"/>
  <c r="O2693" i="1"/>
  <c r="AC2695" i="1"/>
  <c r="G2695" i="1"/>
  <c r="N2696" i="1"/>
  <c r="M2697" i="1"/>
  <c r="L2698" i="1"/>
  <c r="T2692" i="1"/>
  <c r="S2693" i="1"/>
  <c r="K2754" i="1"/>
  <c r="X2754" i="1"/>
  <c r="A2755" i="1"/>
  <c r="F2694" i="1"/>
  <c r="AB2756" i="1"/>
  <c r="AF2691" i="1"/>
  <c r="C2754" i="1"/>
  <c r="Z2753" i="1"/>
  <c r="AA2753" i="1" s="1"/>
  <c r="AH2753" i="1" s="1"/>
  <c r="AJ2754" i="1"/>
  <c r="I2754" i="1"/>
  <c r="H2754" i="1" s="1"/>
  <c r="Y2753" i="1"/>
  <c r="AE2694" i="1"/>
  <c r="R2692" i="1" l="1"/>
  <c r="P2694" i="1"/>
  <c r="AB2757" i="1"/>
  <c r="T2693" i="1"/>
  <c r="S2694" i="1"/>
  <c r="AC2696" i="1"/>
  <c r="G2696" i="1"/>
  <c r="X2755" i="1"/>
  <c r="K2755" i="1"/>
  <c r="A2756" i="1"/>
  <c r="AF2692" i="1"/>
  <c r="Q2694" i="1"/>
  <c r="J2694" i="1"/>
  <c r="Y2754" i="1"/>
  <c r="AJ2755" i="1"/>
  <c r="Z2754" i="1"/>
  <c r="AA2754" i="1" s="1"/>
  <c r="AH2754" i="1" s="1"/>
  <c r="I2755" i="1"/>
  <c r="H2755" i="1" s="1"/>
  <c r="C2755" i="1"/>
  <c r="R2693" i="1"/>
  <c r="N2697" i="1"/>
  <c r="F2695" i="1"/>
  <c r="O2694" i="1"/>
  <c r="M2698" i="1"/>
  <c r="L2699" i="1"/>
  <c r="AE2695" i="1"/>
  <c r="P2695" i="1" l="1"/>
  <c r="J2695" i="1"/>
  <c r="O2695" i="1"/>
  <c r="AC2697" i="1"/>
  <c r="G2697" i="1"/>
  <c r="AB2758" i="1"/>
  <c r="N2698" i="1"/>
  <c r="Q2695" i="1"/>
  <c r="X2756" i="1"/>
  <c r="K2756" i="1"/>
  <c r="A2757" i="1"/>
  <c r="T2694" i="1"/>
  <c r="S2695" i="1"/>
  <c r="M2699" i="1"/>
  <c r="L2700" i="1"/>
  <c r="R2694" i="1"/>
  <c r="F2696" i="1"/>
  <c r="AF2693" i="1"/>
  <c r="Y2755" i="1"/>
  <c r="I2756" i="1"/>
  <c r="H2756" i="1" s="1"/>
  <c r="Z2755" i="1"/>
  <c r="AA2755" i="1" s="1"/>
  <c r="AH2755" i="1" s="1"/>
  <c r="C2756" i="1"/>
  <c r="AJ2756" i="1"/>
  <c r="AE2696" i="1"/>
  <c r="P2696" i="1" l="1"/>
  <c r="R2695" i="1"/>
  <c r="O2696" i="1"/>
  <c r="J2696" i="1"/>
  <c r="AC2698" i="1"/>
  <c r="G2698" i="1"/>
  <c r="N2699" i="1"/>
  <c r="X2757" i="1"/>
  <c r="A2758" i="1"/>
  <c r="K2757" i="1"/>
  <c r="Q2696" i="1"/>
  <c r="F2697" i="1"/>
  <c r="AF2694" i="1"/>
  <c r="M2700" i="1"/>
  <c r="L2701" i="1"/>
  <c r="AB2759" i="1"/>
  <c r="AE2697" i="1"/>
  <c r="Z2756" i="1"/>
  <c r="AA2756" i="1" s="1"/>
  <c r="AH2756" i="1" s="1"/>
  <c r="I2757" i="1"/>
  <c r="H2757" i="1" s="1"/>
  <c r="AJ2757" i="1"/>
  <c r="Y2756" i="1"/>
  <c r="C2757" i="1"/>
  <c r="T2695" i="1"/>
  <c r="S2696" i="1"/>
  <c r="P2697" i="1" l="1"/>
  <c r="R2696" i="1"/>
  <c r="AC2699" i="1"/>
  <c r="G2699" i="1"/>
  <c r="AF2695" i="1"/>
  <c r="N2700" i="1"/>
  <c r="Q2697" i="1"/>
  <c r="X2758" i="1"/>
  <c r="A2759" i="1"/>
  <c r="K2758" i="1"/>
  <c r="T2696" i="1"/>
  <c r="S2697" i="1"/>
  <c r="AB2760" i="1"/>
  <c r="M2701" i="1"/>
  <c r="L2702" i="1"/>
  <c r="J2697" i="1"/>
  <c r="Y2757" i="1"/>
  <c r="C2758" i="1"/>
  <c r="Z2757" i="1"/>
  <c r="AA2757" i="1" s="1"/>
  <c r="AH2757" i="1" s="1"/>
  <c r="AJ2758" i="1"/>
  <c r="I2758" i="1"/>
  <c r="H2758" i="1" s="1"/>
  <c r="F2698" i="1"/>
  <c r="O2697" i="1"/>
  <c r="AE2698" i="1"/>
  <c r="P2698" i="1" l="1"/>
  <c r="O2698" i="1"/>
  <c r="J2698" i="1"/>
  <c r="N2701" i="1"/>
  <c r="AB2761" i="1"/>
  <c r="X2759" i="1"/>
  <c r="K2759" i="1"/>
  <c r="A2760" i="1"/>
  <c r="M2702" i="1"/>
  <c r="L2703" i="1"/>
  <c r="T2697" i="1"/>
  <c r="S2698" i="1"/>
  <c r="AJ2759" i="1"/>
  <c r="I2759" i="1"/>
  <c r="H2759" i="1" s="1"/>
  <c r="Y2758" i="1"/>
  <c r="Z2758" i="1"/>
  <c r="AA2758" i="1" s="1"/>
  <c r="AH2758" i="1" s="1"/>
  <c r="C2759" i="1"/>
  <c r="AF2696" i="1"/>
  <c r="AC2700" i="1"/>
  <c r="G2700" i="1"/>
  <c r="F2699" i="1"/>
  <c r="R2697" i="1"/>
  <c r="Q2698" i="1"/>
  <c r="AE2699" i="1"/>
  <c r="P2699" i="1" l="1"/>
  <c r="P2700" i="1" s="1"/>
  <c r="J2699" i="1"/>
  <c r="O2699" i="1"/>
  <c r="AC2701" i="1"/>
  <c r="G2701" i="1"/>
  <c r="AE2700" i="1"/>
  <c r="N2702" i="1"/>
  <c r="M2703" i="1"/>
  <c r="L2704" i="1"/>
  <c r="AB2762" i="1"/>
  <c r="K2760" i="1"/>
  <c r="X2760" i="1"/>
  <c r="A2761" i="1"/>
  <c r="T2698" i="1"/>
  <c r="S2699" i="1"/>
  <c r="Q2699" i="1"/>
  <c r="F2700" i="1"/>
  <c r="AF2697" i="1"/>
  <c r="R2698" i="1"/>
  <c r="AJ2760" i="1"/>
  <c r="Y2759" i="1"/>
  <c r="C2760" i="1"/>
  <c r="I2760" i="1"/>
  <c r="H2760" i="1" s="1"/>
  <c r="Z2759" i="1"/>
  <c r="AA2759" i="1" s="1"/>
  <c r="AH2759" i="1" s="1"/>
  <c r="O2700" i="1" l="1"/>
  <c r="R2699" i="1"/>
  <c r="J2700" i="1"/>
  <c r="Q2700" i="1"/>
  <c r="C2761" i="1"/>
  <c r="I2761" i="1"/>
  <c r="H2761" i="1" s="1"/>
  <c r="Z2760" i="1"/>
  <c r="AA2760" i="1" s="1"/>
  <c r="AH2760" i="1" s="1"/>
  <c r="AJ2761" i="1"/>
  <c r="Y2760" i="1"/>
  <c r="M2704" i="1"/>
  <c r="L2705" i="1"/>
  <c r="T2699" i="1"/>
  <c r="S2700" i="1"/>
  <c r="AC2702" i="1"/>
  <c r="G2702" i="1"/>
  <c r="F2701" i="1"/>
  <c r="P2701" i="1"/>
  <c r="AF2698" i="1"/>
  <c r="AB2763" i="1"/>
  <c r="AE2701" i="1"/>
  <c r="K2761" i="1"/>
  <c r="X2761" i="1"/>
  <c r="A2762" i="1"/>
  <c r="N2703" i="1"/>
  <c r="R2700" i="1" l="1"/>
  <c r="O2701" i="1"/>
  <c r="J2701" i="1"/>
  <c r="AC2703" i="1"/>
  <c r="G2703" i="1"/>
  <c r="AB2764" i="1"/>
  <c r="AE2702" i="1"/>
  <c r="A2763" i="1"/>
  <c r="K2762" i="1"/>
  <c r="X2762" i="1"/>
  <c r="T2700" i="1"/>
  <c r="S2701" i="1"/>
  <c r="Q2701" i="1"/>
  <c r="AF2699" i="1"/>
  <c r="N2704" i="1"/>
  <c r="AJ2762" i="1"/>
  <c r="I2762" i="1"/>
  <c r="H2762" i="1" s="1"/>
  <c r="Y2761" i="1"/>
  <c r="C2762" i="1"/>
  <c r="Z2761" i="1"/>
  <c r="AA2761" i="1" s="1"/>
  <c r="AH2761" i="1" s="1"/>
  <c r="P2702" i="1"/>
  <c r="F2702" i="1"/>
  <c r="M2705" i="1"/>
  <c r="L2706" i="1"/>
  <c r="O2702" i="1" l="1"/>
  <c r="J2702" i="1"/>
  <c r="N2705" i="1"/>
  <c r="T2701" i="1"/>
  <c r="S2702" i="1"/>
  <c r="M2706" i="1"/>
  <c r="L2707" i="1"/>
  <c r="P2703" i="1"/>
  <c r="Q2702" i="1"/>
  <c r="AF2700" i="1"/>
  <c r="X2763" i="1"/>
  <c r="A2764" i="1"/>
  <c r="K2763" i="1"/>
  <c r="R2701" i="1"/>
  <c r="F2703" i="1"/>
  <c r="AC2704" i="1"/>
  <c r="G2704" i="1"/>
  <c r="C2763" i="1"/>
  <c r="Y2762" i="1"/>
  <c r="Z2762" i="1"/>
  <c r="AA2762" i="1" s="1"/>
  <c r="AH2762" i="1" s="1"/>
  <c r="AJ2763" i="1"/>
  <c r="I2763" i="1"/>
  <c r="H2763" i="1" s="1"/>
  <c r="AB2765" i="1"/>
  <c r="AE2703" i="1"/>
  <c r="J2703" i="1" l="1"/>
  <c r="AB2766" i="1"/>
  <c r="AE2704" i="1"/>
  <c r="N2706" i="1"/>
  <c r="T2702" i="1"/>
  <c r="S2703" i="1"/>
  <c r="K2764" i="1"/>
  <c r="X2764" i="1"/>
  <c r="A2765" i="1"/>
  <c r="Q2703" i="1"/>
  <c r="M2707" i="1"/>
  <c r="L2708" i="1"/>
  <c r="AF2701" i="1"/>
  <c r="O2703" i="1"/>
  <c r="Y2763" i="1"/>
  <c r="Z2763" i="1"/>
  <c r="AA2763" i="1" s="1"/>
  <c r="AH2763" i="1" s="1"/>
  <c r="C2764" i="1"/>
  <c r="I2764" i="1"/>
  <c r="H2764" i="1" s="1"/>
  <c r="AJ2764" i="1"/>
  <c r="P2704" i="1"/>
  <c r="R2702" i="1"/>
  <c r="F2704" i="1"/>
  <c r="AC2705" i="1"/>
  <c r="G2705" i="1"/>
  <c r="O2704" i="1" l="1"/>
  <c r="F2705" i="1"/>
  <c r="J2704" i="1"/>
  <c r="P2705" i="1"/>
  <c r="N2707" i="1"/>
  <c r="T2703" i="1"/>
  <c r="S2704" i="1"/>
  <c r="AE2705" i="1"/>
  <c r="R2703" i="1"/>
  <c r="M2708" i="1"/>
  <c r="L2709" i="1"/>
  <c r="Q2704" i="1"/>
  <c r="Y2764" i="1"/>
  <c r="C2765" i="1"/>
  <c r="I2765" i="1"/>
  <c r="H2765" i="1" s="1"/>
  <c r="Z2764" i="1"/>
  <c r="AA2764" i="1" s="1"/>
  <c r="AH2764" i="1" s="1"/>
  <c r="AJ2765" i="1"/>
  <c r="AF2702" i="1"/>
  <c r="X2765" i="1"/>
  <c r="K2765" i="1"/>
  <c r="A2766" i="1"/>
  <c r="AC2706" i="1"/>
  <c r="G2706" i="1"/>
  <c r="AB2767" i="1"/>
  <c r="F2706" i="1" l="1"/>
  <c r="C2766" i="1"/>
  <c r="Z2765" i="1"/>
  <c r="AA2765" i="1" s="1"/>
  <c r="AH2765" i="1" s="1"/>
  <c r="AJ2766" i="1"/>
  <c r="Y2765" i="1"/>
  <c r="I2766" i="1"/>
  <c r="H2766" i="1" s="1"/>
  <c r="M2709" i="1"/>
  <c r="L2710" i="1"/>
  <c r="AC2707" i="1"/>
  <c r="G2707" i="1"/>
  <c r="A2767" i="1"/>
  <c r="X2766" i="1"/>
  <c r="K2766" i="1"/>
  <c r="Q2705" i="1"/>
  <c r="AB2768" i="1"/>
  <c r="AE2706" i="1"/>
  <c r="T2704" i="1"/>
  <c r="S2705" i="1"/>
  <c r="P2706" i="1"/>
  <c r="O2705" i="1"/>
  <c r="R2704" i="1"/>
  <c r="N2708" i="1"/>
  <c r="AF2703" i="1"/>
  <c r="J2705" i="1"/>
  <c r="J2706" i="1" l="1"/>
  <c r="O2706" i="1"/>
  <c r="A2768" i="1"/>
  <c r="X2767" i="1"/>
  <c r="K2767" i="1"/>
  <c r="N2709" i="1"/>
  <c r="R2705" i="1"/>
  <c r="T2705" i="1"/>
  <c r="S2706" i="1"/>
  <c r="F2707" i="1"/>
  <c r="M2710" i="1"/>
  <c r="L2711" i="1"/>
  <c r="AC2708" i="1"/>
  <c r="G2708" i="1"/>
  <c r="P2707" i="1"/>
  <c r="AF2704" i="1"/>
  <c r="AB2769" i="1"/>
  <c r="AE2707" i="1"/>
  <c r="Q2706" i="1"/>
  <c r="Y2766" i="1"/>
  <c r="Z2766" i="1"/>
  <c r="AA2766" i="1" s="1"/>
  <c r="AH2766" i="1" s="1"/>
  <c r="AJ2767" i="1"/>
  <c r="I2767" i="1"/>
  <c r="H2767" i="1" s="1"/>
  <c r="C2767" i="1"/>
  <c r="R2706" i="1" l="1"/>
  <c r="J2707" i="1"/>
  <c r="O2707" i="1"/>
  <c r="AB2770" i="1"/>
  <c r="F2708" i="1"/>
  <c r="M2711" i="1"/>
  <c r="L2712" i="1"/>
  <c r="P2708" i="1"/>
  <c r="AE2708" i="1"/>
  <c r="T2706" i="1"/>
  <c r="S2707" i="1"/>
  <c r="AC2709" i="1"/>
  <c r="G2709" i="1"/>
  <c r="Y2767" i="1"/>
  <c r="AJ2768" i="1"/>
  <c r="I2768" i="1"/>
  <c r="H2768" i="1" s="1"/>
  <c r="Z2767" i="1"/>
  <c r="AA2767" i="1" s="1"/>
  <c r="AH2767" i="1" s="1"/>
  <c r="C2768" i="1"/>
  <c r="AF2705" i="1"/>
  <c r="Q2707" i="1"/>
  <c r="N2710" i="1"/>
  <c r="X2768" i="1"/>
  <c r="A2769" i="1"/>
  <c r="K2768" i="1"/>
  <c r="O2708" i="1" l="1"/>
  <c r="J2708" i="1"/>
  <c r="AC2710" i="1"/>
  <c r="G2710" i="1"/>
  <c r="AE2709" i="1"/>
  <c r="M2712" i="1"/>
  <c r="L2713" i="1"/>
  <c r="Q2708" i="1"/>
  <c r="X2769" i="1"/>
  <c r="A2770" i="1"/>
  <c r="K2769" i="1"/>
  <c r="T2707" i="1"/>
  <c r="S2708" i="1"/>
  <c r="P2709" i="1"/>
  <c r="AB2771" i="1"/>
  <c r="Y2768" i="1"/>
  <c r="C2769" i="1"/>
  <c r="Z2768" i="1"/>
  <c r="AA2768" i="1" s="1"/>
  <c r="AH2768" i="1" s="1"/>
  <c r="AJ2769" i="1"/>
  <c r="I2769" i="1"/>
  <c r="H2769" i="1" s="1"/>
  <c r="R2707" i="1"/>
  <c r="F2709" i="1"/>
  <c r="AF2706" i="1"/>
  <c r="N2711" i="1"/>
  <c r="R2708" i="1" l="1"/>
  <c r="J2709" i="1"/>
  <c r="O2709" i="1"/>
  <c r="P2710" i="1"/>
  <c r="AF2707" i="1"/>
  <c r="N2712" i="1"/>
  <c r="F2710" i="1"/>
  <c r="AB2772" i="1"/>
  <c r="X2770" i="1"/>
  <c r="A2771" i="1"/>
  <c r="K2770" i="1"/>
  <c r="M2713" i="1"/>
  <c r="L2714" i="1"/>
  <c r="AE2710" i="1"/>
  <c r="AC2711" i="1"/>
  <c r="G2711" i="1"/>
  <c r="T2708" i="1"/>
  <c r="S2709" i="1"/>
  <c r="Z2769" i="1"/>
  <c r="AA2769" i="1" s="1"/>
  <c r="AH2769" i="1" s="1"/>
  <c r="AJ2770" i="1"/>
  <c r="I2770" i="1"/>
  <c r="H2770" i="1" s="1"/>
  <c r="Y2769" i="1"/>
  <c r="C2770" i="1"/>
  <c r="Q2709" i="1"/>
  <c r="J2710" i="1" l="1"/>
  <c r="A2772" i="1"/>
  <c r="K2771" i="1"/>
  <c r="X2771" i="1"/>
  <c r="AB2773" i="1"/>
  <c r="Q2710" i="1"/>
  <c r="T2709" i="1"/>
  <c r="S2710" i="1"/>
  <c r="F2711" i="1"/>
  <c r="N2713" i="1"/>
  <c r="P2711" i="1"/>
  <c r="AF2708" i="1"/>
  <c r="AE2711" i="1"/>
  <c r="Y2770" i="1"/>
  <c r="AJ2771" i="1"/>
  <c r="I2771" i="1"/>
  <c r="H2771" i="1" s="1"/>
  <c r="Z2770" i="1"/>
  <c r="AA2770" i="1" s="1"/>
  <c r="AH2770" i="1" s="1"/>
  <c r="C2771" i="1"/>
  <c r="AC2712" i="1"/>
  <c r="G2712" i="1"/>
  <c r="M2714" i="1"/>
  <c r="L2715" i="1"/>
  <c r="R2709" i="1"/>
  <c r="O2710" i="1"/>
  <c r="O2711" i="1" l="1"/>
  <c r="J2711" i="1"/>
  <c r="M2715" i="1"/>
  <c r="L2716" i="1"/>
  <c r="R2710" i="1"/>
  <c r="F2712" i="1"/>
  <c r="P2712" i="1"/>
  <c r="AB2774" i="1"/>
  <c r="AE2712" i="1"/>
  <c r="T2710" i="1"/>
  <c r="S2711" i="1"/>
  <c r="K2772" i="1"/>
  <c r="A2773" i="1"/>
  <c r="X2772" i="1"/>
  <c r="N2714" i="1"/>
  <c r="AF2709" i="1"/>
  <c r="Q2711" i="1"/>
  <c r="Y2771" i="1"/>
  <c r="Z2771" i="1"/>
  <c r="AA2771" i="1" s="1"/>
  <c r="AH2771" i="1" s="1"/>
  <c r="AJ2772" i="1"/>
  <c r="C2772" i="1"/>
  <c r="I2772" i="1"/>
  <c r="H2772" i="1" s="1"/>
  <c r="AC2713" i="1"/>
  <c r="G2713" i="1"/>
  <c r="O2712" i="1" l="1"/>
  <c r="J2712" i="1"/>
  <c r="Z2772" i="1"/>
  <c r="AA2772" i="1" s="1"/>
  <c r="AH2772" i="1" s="1"/>
  <c r="C2773" i="1"/>
  <c r="AJ2773" i="1"/>
  <c r="Y2772" i="1"/>
  <c r="I2773" i="1"/>
  <c r="H2773" i="1" s="1"/>
  <c r="AB2775" i="1"/>
  <c r="AC2714" i="1"/>
  <c r="G2714" i="1"/>
  <c r="X2773" i="1"/>
  <c r="A2774" i="1"/>
  <c r="K2773" i="1"/>
  <c r="T2711" i="1"/>
  <c r="S2712" i="1"/>
  <c r="F2713" i="1"/>
  <c r="Q2712" i="1"/>
  <c r="AF2710" i="1"/>
  <c r="P2713" i="1"/>
  <c r="N2715" i="1"/>
  <c r="AE2713" i="1"/>
  <c r="R2711" i="1"/>
  <c r="M2716" i="1"/>
  <c r="L2717" i="1"/>
  <c r="P2714" i="1" l="1"/>
  <c r="Q2713" i="1"/>
  <c r="R2712" i="1"/>
  <c r="AB2776" i="1"/>
  <c r="N2716" i="1"/>
  <c r="F2714" i="1"/>
  <c r="M2717" i="1"/>
  <c r="L2718" i="1"/>
  <c r="O2713" i="1"/>
  <c r="T2712" i="1"/>
  <c r="S2713" i="1"/>
  <c r="A2775" i="1"/>
  <c r="K2774" i="1"/>
  <c r="X2774" i="1"/>
  <c r="AE2714" i="1"/>
  <c r="AC2715" i="1"/>
  <c r="G2715" i="1"/>
  <c r="J2713" i="1"/>
  <c r="AF2711" i="1"/>
  <c r="AJ2774" i="1"/>
  <c r="Y2773" i="1"/>
  <c r="C2774" i="1"/>
  <c r="Z2773" i="1"/>
  <c r="AA2773" i="1" s="1"/>
  <c r="AH2773" i="1" s="1"/>
  <c r="I2774" i="1"/>
  <c r="H2774" i="1" s="1"/>
  <c r="O2714" i="1" l="1"/>
  <c r="J2714" i="1"/>
  <c r="AC2716" i="1"/>
  <c r="G2716" i="1"/>
  <c r="Q2714" i="1"/>
  <c r="M2718" i="1"/>
  <c r="L2719" i="1"/>
  <c r="AE2715" i="1"/>
  <c r="T2713" i="1"/>
  <c r="S2714" i="1"/>
  <c r="AB2777" i="1"/>
  <c r="Y2774" i="1"/>
  <c r="C2775" i="1"/>
  <c r="I2775" i="1"/>
  <c r="H2775" i="1" s="1"/>
  <c r="Z2774" i="1"/>
  <c r="AA2774" i="1" s="1"/>
  <c r="AH2774" i="1" s="1"/>
  <c r="AJ2775" i="1"/>
  <c r="AF2712" i="1"/>
  <c r="P2715" i="1"/>
  <c r="F2715" i="1"/>
  <c r="K2775" i="1"/>
  <c r="X2775" i="1"/>
  <c r="A2776" i="1"/>
  <c r="R2713" i="1"/>
  <c r="N2717" i="1"/>
  <c r="P2716" i="1" l="1"/>
  <c r="N2718" i="1"/>
  <c r="F2716" i="1"/>
  <c r="AC2717" i="1"/>
  <c r="G2717" i="1"/>
  <c r="K2776" i="1"/>
  <c r="X2776" i="1"/>
  <c r="A2777" i="1"/>
  <c r="J2715" i="1"/>
  <c r="T2714" i="1"/>
  <c r="S2715" i="1"/>
  <c r="M2719" i="1"/>
  <c r="L2720" i="1"/>
  <c r="Q2715" i="1"/>
  <c r="AE2716" i="1"/>
  <c r="C2776" i="1"/>
  <c r="Z2775" i="1"/>
  <c r="AA2775" i="1" s="1"/>
  <c r="AH2775" i="1" s="1"/>
  <c r="AJ2776" i="1"/>
  <c r="I2776" i="1"/>
  <c r="H2776" i="1" s="1"/>
  <c r="Y2775" i="1"/>
  <c r="O2715" i="1"/>
  <c r="AF2713" i="1"/>
  <c r="AB2778" i="1"/>
  <c r="R2714" i="1"/>
  <c r="J2716" i="1" l="1"/>
  <c r="O2716" i="1"/>
  <c r="AF2714" i="1"/>
  <c r="K2777" i="1"/>
  <c r="A2778" i="1"/>
  <c r="X2777" i="1"/>
  <c r="N2719" i="1"/>
  <c r="F2717" i="1"/>
  <c r="R2715" i="1"/>
  <c r="M2720" i="1"/>
  <c r="L2721" i="1"/>
  <c r="Y2776" i="1"/>
  <c r="I2777" i="1"/>
  <c r="H2777" i="1" s="1"/>
  <c r="AJ2777" i="1"/>
  <c r="Z2776" i="1"/>
  <c r="AA2776" i="1" s="1"/>
  <c r="AH2776" i="1" s="1"/>
  <c r="C2777" i="1"/>
  <c r="AE2717" i="1"/>
  <c r="AB2779" i="1"/>
  <c r="Q2716" i="1"/>
  <c r="T2715" i="1"/>
  <c r="S2716" i="1"/>
  <c r="P2717" i="1"/>
  <c r="AC2718" i="1"/>
  <c r="G2718" i="1"/>
  <c r="R2716" i="1" l="1"/>
  <c r="O2717" i="1"/>
  <c r="AC2719" i="1"/>
  <c r="G2719" i="1"/>
  <c r="T2716" i="1"/>
  <c r="S2717" i="1"/>
  <c r="AE2718" i="1"/>
  <c r="AF2715" i="1"/>
  <c r="AB2780" i="1"/>
  <c r="Z2777" i="1"/>
  <c r="AA2777" i="1" s="1"/>
  <c r="AH2777" i="1" s="1"/>
  <c r="AJ2778" i="1"/>
  <c r="Y2777" i="1"/>
  <c r="C2778" i="1"/>
  <c r="I2778" i="1"/>
  <c r="H2778" i="1" s="1"/>
  <c r="F2718" i="1"/>
  <c r="P2718" i="1"/>
  <c r="N2720" i="1"/>
  <c r="Q2717" i="1"/>
  <c r="M2721" i="1"/>
  <c r="L2722" i="1"/>
  <c r="J2717" i="1"/>
  <c r="X2778" i="1"/>
  <c r="A2779" i="1"/>
  <c r="K2778" i="1"/>
  <c r="J2718" i="1" l="1"/>
  <c r="O2718" i="1"/>
  <c r="X2779" i="1"/>
  <c r="A2780" i="1"/>
  <c r="K2779" i="1"/>
  <c r="N2721" i="1"/>
  <c r="F2719" i="1"/>
  <c r="AC2720" i="1"/>
  <c r="G2720" i="1"/>
  <c r="T2717" i="1"/>
  <c r="S2718" i="1"/>
  <c r="AE2719" i="1"/>
  <c r="Q2718" i="1"/>
  <c r="Y2778" i="1"/>
  <c r="C2779" i="1"/>
  <c r="Z2778" i="1"/>
  <c r="AA2778" i="1" s="1"/>
  <c r="AH2778" i="1" s="1"/>
  <c r="I2779" i="1"/>
  <c r="H2779" i="1" s="1"/>
  <c r="AJ2779" i="1"/>
  <c r="P2719" i="1"/>
  <c r="AF2716" i="1"/>
  <c r="M2722" i="1"/>
  <c r="L2723" i="1"/>
  <c r="AB2781" i="1"/>
  <c r="R2717" i="1"/>
  <c r="R2718" i="1" l="1"/>
  <c r="N2722" i="1"/>
  <c r="AF2717" i="1"/>
  <c r="F2720" i="1"/>
  <c r="J2719" i="1"/>
  <c r="M2723" i="1"/>
  <c r="L2724" i="1"/>
  <c r="AE2720" i="1"/>
  <c r="A2781" i="1"/>
  <c r="X2780" i="1"/>
  <c r="K2780" i="1"/>
  <c r="G2721" i="1"/>
  <c r="AC2721" i="1"/>
  <c r="C2780" i="1"/>
  <c r="Y2779" i="1"/>
  <c r="I2780" i="1"/>
  <c r="H2780" i="1" s="1"/>
  <c r="Z2779" i="1"/>
  <c r="AJ2780" i="1"/>
  <c r="Q2719" i="1"/>
  <c r="AB2782" i="1"/>
  <c r="T2718" i="1"/>
  <c r="S2719" i="1"/>
  <c r="O2719" i="1"/>
  <c r="O2720" i="1" l="1"/>
  <c r="J2720" i="1"/>
  <c r="AB2783" i="1"/>
  <c r="AF2718" i="1"/>
  <c r="AE2721" i="1"/>
  <c r="M2724" i="1"/>
  <c r="L2725" i="1"/>
  <c r="T2719" i="1"/>
  <c r="S2720" i="1"/>
  <c r="I2781" i="1"/>
  <c r="H2781" i="1" s="1"/>
  <c r="Y2780" i="1"/>
  <c r="AJ2781" i="1"/>
  <c r="Z2780" i="1"/>
  <c r="AA2780" i="1" s="1"/>
  <c r="AH2780" i="1" s="1"/>
  <c r="C2781" i="1"/>
  <c r="R2719" i="1"/>
  <c r="P2720" i="1"/>
  <c r="F2721" i="1"/>
  <c r="X2781" i="1"/>
  <c r="K2781" i="1"/>
  <c r="A2782" i="1"/>
  <c r="N2723" i="1"/>
  <c r="G2722" i="1"/>
  <c r="AC2722" i="1"/>
  <c r="Q2720" i="1" l="1"/>
  <c r="F2722" i="1"/>
  <c r="J2721" i="1"/>
  <c r="AF2719" i="1"/>
  <c r="AA2719" i="1"/>
  <c r="Y2781" i="1"/>
  <c r="C2782" i="1"/>
  <c r="I2782" i="1"/>
  <c r="H2782" i="1" s="1"/>
  <c r="Z2781" i="1"/>
  <c r="AA2781" i="1" s="1"/>
  <c r="AH2781" i="1" s="1"/>
  <c r="AJ2782" i="1"/>
  <c r="P2721" i="1"/>
  <c r="N2724" i="1"/>
  <c r="AE2722" i="1"/>
  <c r="A2783" i="1"/>
  <c r="K2782" i="1"/>
  <c r="X2782" i="1"/>
  <c r="M2725" i="1"/>
  <c r="L2726" i="1"/>
  <c r="AC2723" i="1"/>
  <c r="G2723" i="1"/>
  <c r="O2721" i="1"/>
  <c r="T2720" i="1"/>
  <c r="S2721" i="1"/>
  <c r="AB2784" i="1"/>
  <c r="R2720" i="1" l="1"/>
  <c r="Q2721" i="1"/>
  <c r="M2726" i="1"/>
  <c r="L2727" i="1"/>
  <c r="X2783" i="1"/>
  <c r="K2783" i="1"/>
  <c r="A2784" i="1"/>
  <c r="AH2719" i="1"/>
  <c r="F2723" i="1"/>
  <c r="AB2785" i="1"/>
  <c r="N2725" i="1"/>
  <c r="T2721" i="1"/>
  <c r="S2722" i="1"/>
  <c r="Y2782" i="1"/>
  <c r="AJ2783" i="1"/>
  <c r="I2783" i="1"/>
  <c r="H2783" i="1" s="1"/>
  <c r="Z2782" i="1"/>
  <c r="AA2782" i="1" s="1"/>
  <c r="AH2782" i="1" s="1"/>
  <c r="C2783" i="1"/>
  <c r="AF2720" i="1"/>
  <c r="AE2723" i="1"/>
  <c r="J2722" i="1"/>
  <c r="AC2724" i="1"/>
  <c r="G2724" i="1"/>
  <c r="P2722" i="1"/>
  <c r="O2722" i="1"/>
  <c r="R2721" i="1" l="1"/>
  <c r="Q2722" i="1"/>
  <c r="J2723" i="1"/>
  <c r="O2723" i="1"/>
  <c r="AC2725" i="1"/>
  <c r="G2725" i="1"/>
  <c r="A2785" i="1"/>
  <c r="X2784" i="1"/>
  <c r="K2784" i="1"/>
  <c r="N2726" i="1"/>
  <c r="F2724" i="1"/>
  <c r="T2722" i="1"/>
  <c r="S2723" i="1"/>
  <c r="AB2786" i="1"/>
  <c r="M2727" i="1"/>
  <c r="L2728" i="1"/>
  <c r="P2723" i="1"/>
  <c r="AE2724" i="1"/>
  <c r="AF2721" i="1"/>
  <c r="Y2783" i="1"/>
  <c r="C2784" i="1"/>
  <c r="Z2783" i="1"/>
  <c r="AA2783" i="1" s="1"/>
  <c r="AH2783" i="1" s="1"/>
  <c r="AJ2784" i="1"/>
  <c r="I2784" i="1"/>
  <c r="H2784" i="1" s="1"/>
  <c r="Q2723" i="1" l="1"/>
  <c r="R2722" i="1"/>
  <c r="AC2726" i="1"/>
  <c r="G2726" i="1"/>
  <c r="K2785" i="1"/>
  <c r="X2785" i="1"/>
  <c r="A2786" i="1"/>
  <c r="F2725" i="1"/>
  <c r="M2728" i="1"/>
  <c r="L2729" i="1"/>
  <c r="AB2787" i="1"/>
  <c r="AE2725" i="1"/>
  <c r="P2724" i="1"/>
  <c r="O2724" i="1"/>
  <c r="Y2784" i="1"/>
  <c r="AJ2785" i="1"/>
  <c r="Z2784" i="1"/>
  <c r="AA2784" i="1" s="1"/>
  <c r="AH2784" i="1" s="1"/>
  <c r="C2785" i="1"/>
  <c r="I2785" i="1"/>
  <c r="H2785" i="1" s="1"/>
  <c r="AF2722" i="1"/>
  <c r="N2727" i="1"/>
  <c r="T2723" i="1"/>
  <c r="S2724" i="1"/>
  <c r="J2724" i="1"/>
  <c r="Q2724" i="1" l="1"/>
  <c r="R2723" i="1"/>
  <c r="T2724" i="1"/>
  <c r="S2725" i="1"/>
  <c r="P2725" i="1"/>
  <c r="N2728" i="1"/>
  <c r="X2786" i="1"/>
  <c r="A2787" i="1"/>
  <c r="K2786" i="1"/>
  <c r="AB2788" i="1"/>
  <c r="M2729" i="1"/>
  <c r="L2730" i="1"/>
  <c r="O2725" i="1"/>
  <c r="AJ2786" i="1"/>
  <c r="I2786" i="1"/>
  <c r="H2786" i="1" s="1"/>
  <c r="Y2785" i="1"/>
  <c r="Z2785" i="1"/>
  <c r="AA2785" i="1" s="1"/>
  <c r="AH2785" i="1" s="1"/>
  <c r="C2786" i="1"/>
  <c r="F2726" i="1"/>
  <c r="AC2727" i="1"/>
  <c r="G2727" i="1"/>
  <c r="AF2723" i="1"/>
  <c r="J2725" i="1"/>
  <c r="AE2726" i="1"/>
  <c r="Q2725" i="1" l="1"/>
  <c r="Q2726" i="1" s="1"/>
  <c r="R2724" i="1"/>
  <c r="N2729" i="1"/>
  <c r="M2730" i="1"/>
  <c r="L2731" i="1"/>
  <c r="A2788" i="1"/>
  <c r="X2787" i="1"/>
  <c r="K2787" i="1"/>
  <c r="P2726" i="1"/>
  <c r="AF2724" i="1"/>
  <c r="O2726" i="1"/>
  <c r="AB2789" i="1"/>
  <c r="Y2786" i="1"/>
  <c r="AJ2787" i="1"/>
  <c r="I2787" i="1"/>
  <c r="H2787" i="1" s="1"/>
  <c r="Z2786" i="1"/>
  <c r="AA2786" i="1" s="1"/>
  <c r="AH2786" i="1" s="1"/>
  <c r="C2787" i="1"/>
  <c r="AE2727" i="1"/>
  <c r="F2727" i="1"/>
  <c r="J2726" i="1"/>
  <c r="AC2728" i="1"/>
  <c r="G2728" i="1"/>
  <c r="T2725" i="1"/>
  <c r="S2726" i="1"/>
  <c r="R2725" i="1" l="1"/>
  <c r="O2727" i="1"/>
  <c r="J2727" i="1"/>
  <c r="AF2725" i="1"/>
  <c r="T2726" i="1"/>
  <c r="S2727" i="1"/>
  <c r="AB2790" i="1"/>
  <c r="Y2787" i="1"/>
  <c r="AJ2788" i="1"/>
  <c r="Z2787" i="1"/>
  <c r="AA2787" i="1" s="1"/>
  <c r="AH2787" i="1" s="1"/>
  <c r="C2788" i="1"/>
  <c r="I2788" i="1"/>
  <c r="H2788" i="1" s="1"/>
  <c r="AC2729" i="1"/>
  <c r="G2729" i="1"/>
  <c r="F2728" i="1"/>
  <c r="Q2727" i="1"/>
  <c r="N2730" i="1"/>
  <c r="R2726" i="1"/>
  <c r="K2788" i="1"/>
  <c r="X2788" i="1"/>
  <c r="A2789" i="1"/>
  <c r="AE2728" i="1"/>
  <c r="P2727" i="1"/>
  <c r="M2731" i="1"/>
  <c r="L2732" i="1"/>
  <c r="J2728" i="1" l="1"/>
  <c r="M2732" i="1"/>
  <c r="L2733" i="1"/>
  <c r="P2728" i="1"/>
  <c r="Q2728" i="1"/>
  <c r="AF2726" i="1"/>
  <c r="N2731" i="1"/>
  <c r="K2789" i="1"/>
  <c r="X2789" i="1"/>
  <c r="A2790" i="1"/>
  <c r="R2727" i="1"/>
  <c r="I2789" i="1"/>
  <c r="H2789" i="1" s="1"/>
  <c r="Y2788" i="1"/>
  <c r="AJ2789" i="1"/>
  <c r="Z2788" i="1"/>
  <c r="AA2788" i="1" s="1"/>
  <c r="AH2788" i="1" s="1"/>
  <c r="C2789" i="1"/>
  <c r="F2729" i="1"/>
  <c r="AB2791" i="1"/>
  <c r="AC2730" i="1"/>
  <c r="G2730" i="1"/>
  <c r="O2728" i="1"/>
  <c r="AE2729" i="1"/>
  <c r="T2727" i="1"/>
  <c r="S2728" i="1"/>
  <c r="AC2731" i="1" l="1"/>
  <c r="G2731" i="1"/>
  <c r="M2733" i="1"/>
  <c r="L2734" i="1"/>
  <c r="T2728" i="1"/>
  <c r="S2729" i="1"/>
  <c r="AB2792" i="1"/>
  <c r="P2729" i="1"/>
  <c r="R2728" i="1"/>
  <c r="F2730" i="1"/>
  <c r="J2729" i="1"/>
  <c r="Z2789" i="1"/>
  <c r="AA2789" i="1" s="1"/>
  <c r="AH2789" i="1" s="1"/>
  <c r="AJ2790" i="1"/>
  <c r="Y2789" i="1"/>
  <c r="C2790" i="1"/>
  <c r="I2790" i="1"/>
  <c r="H2790" i="1" s="1"/>
  <c r="AF2727" i="1"/>
  <c r="AE2730" i="1"/>
  <c r="O2729" i="1"/>
  <c r="X2790" i="1"/>
  <c r="A2791" i="1"/>
  <c r="K2790" i="1"/>
  <c r="Q2729" i="1"/>
  <c r="N2732" i="1"/>
  <c r="J2730" i="1" l="1"/>
  <c r="O2730" i="1"/>
  <c r="R2729" i="1"/>
  <c r="AB2793" i="1"/>
  <c r="N2733" i="1"/>
  <c r="AC2732" i="1"/>
  <c r="G2732" i="1"/>
  <c r="K2791" i="1"/>
  <c r="X2791" i="1"/>
  <c r="A2792" i="1"/>
  <c r="P2730" i="1"/>
  <c r="M2734" i="1"/>
  <c r="L2735" i="1"/>
  <c r="Q2730" i="1"/>
  <c r="T2729" i="1"/>
  <c r="S2730" i="1"/>
  <c r="F2731" i="1"/>
  <c r="Y2790" i="1"/>
  <c r="C2791" i="1"/>
  <c r="Z2790" i="1"/>
  <c r="AA2790" i="1" s="1"/>
  <c r="AH2790" i="1" s="1"/>
  <c r="AJ2791" i="1"/>
  <c r="I2791" i="1"/>
  <c r="H2791" i="1" s="1"/>
  <c r="AF2728" i="1"/>
  <c r="AE2731" i="1"/>
  <c r="R2730" i="1" l="1"/>
  <c r="M2735" i="1"/>
  <c r="N2735" i="1" s="1"/>
  <c r="L2736" i="1"/>
  <c r="X2792" i="1"/>
  <c r="A2793" i="1"/>
  <c r="K2792" i="1"/>
  <c r="AC2733" i="1"/>
  <c r="G2733" i="1"/>
  <c r="N2734" i="1"/>
  <c r="J2731" i="1"/>
  <c r="T2730" i="1"/>
  <c r="S2731" i="1"/>
  <c r="Y2791" i="1"/>
  <c r="AJ2792" i="1"/>
  <c r="I2792" i="1"/>
  <c r="H2792" i="1" s="1"/>
  <c r="Z2791" i="1"/>
  <c r="AA2791" i="1" s="1"/>
  <c r="AH2791" i="1" s="1"/>
  <c r="C2792" i="1"/>
  <c r="F2732" i="1"/>
  <c r="AB2794" i="1"/>
  <c r="O2731" i="1"/>
  <c r="AF2729" i="1"/>
  <c r="Q2731" i="1"/>
  <c r="P2731" i="1"/>
  <c r="AE2732" i="1"/>
  <c r="J2732" i="1" l="1"/>
  <c r="T2731" i="1"/>
  <c r="S2732" i="1"/>
  <c r="P2732" i="1"/>
  <c r="AB2795" i="1"/>
  <c r="F2733" i="1"/>
  <c r="X2793" i="1"/>
  <c r="K2793" i="1"/>
  <c r="A2794" i="1"/>
  <c r="AC2735" i="1"/>
  <c r="AE2735" i="1" s="1"/>
  <c r="AC2734" i="1"/>
  <c r="G2734" i="1"/>
  <c r="AE2733" i="1"/>
  <c r="Z2792" i="1"/>
  <c r="AA2792" i="1" s="1"/>
  <c r="AH2792" i="1" s="1"/>
  <c r="C2793" i="1"/>
  <c r="I2793" i="1"/>
  <c r="H2793" i="1" s="1"/>
  <c r="Y2792" i="1"/>
  <c r="AJ2793" i="1"/>
  <c r="Q2732" i="1"/>
  <c r="R2731" i="1"/>
  <c r="O2732" i="1"/>
  <c r="AF2730" i="1"/>
  <c r="M2736" i="1"/>
  <c r="N2736" i="1" s="1"/>
  <c r="L2737" i="1"/>
  <c r="C2794" i="1" l="1"/>
  <c r="I2794" i="1"/>
  <c r="H2794" i="1" s="1"/>
  <c r="Y2793" i="1"/>
  <c r="AJ2794" i="1"/>
  <c r="Z2793" i="1"/>
  <c r="AA2793" i="1" s="1"/>
  <c r="AH2793" i="1" s="1"/>
  <c r="F2734" i="1"/>
  <c r="A2795" i="1"/>
  <c r="K2794" i="1"/>
  <c r="X2794" i="1"/>
  <c r="AC2736" i="1"/>
  <c r="AE2736" i="1" s="1"/>
  <c r="Q2733" i="1"/>
  <c r="AE2734" i="1"/>
  <c r="J2733" i="1"/>
  <c r="AB2796" i="1"/>
  <c r="T2732" i="1"/>
  <c r="S2733" i="1"/>
  <c r="M2737" i="1"/>
  <c r="N2737" i="1" s="1"/>
  <c r="L2738" i="1"/>
  <c r="R2732" i="1"/>
  <c r="G2735" i="1"/>
  <c r="O2733" i="1"/>
  <c r="P2733" i="1"/>
  <c r="AF2731" i="1"/>
  <c r="O2734" i="1" l="1"/>
  <c r="J2734" i="1"/>
  <c r="AC2737" i="1"/>
  <c r="AE2737" i="1" s="1"/>
  <c r="AB2797" i="1"/>
  <c r="Q2734" i="1"/>
  <c r="R2733" i="1"/>
  <c r="M2738" i="1"/>
  <c r="N2738" i="1" s="1"/>
  <c r="L2739" i="1"/>
  <c r="Y2794" i="1"/>
  <c r="C2795" i="1"/>
  <c r="I2795" i="1"/>
  <c r="H2795" i="1" s="1"/>
  <c r="Z2794" i="1"/>
  <c r="AA2794" i="1" s="1"/>
  <c r="AH2794" i="1" s="1"/>
  <c r="AJ2795" i="1"/>
  <c r="F2735" i="1"/>
  <c r="T2733" i="1"/>
  <c r="S2734" i="1"/>
  <c r="G2736" i="1"/>
  <c r="P2734" i="1"/>
  <c r="AF2732" i="1"/>
  <c r="X2795" i="1"/>
  <c r="A2796" i="1"/>
  <c r="K2795" i="1"/>
  <c r="O2735" i="1" l="1"/>
  <c r="R2734" i="1"/>
  <c r="J2735" i="1"/>
  <c r="X2796" i="1"/>
  <c r="K2796" i="1"/>
  <c r="A2797" i="1"/>
  <c r="P2735" i="1"/>
  <c r="F2736" i="1"/>
  <c r="M2739" i="1"/>
  <c r="N2739" i="1" s="1"/>
  <c r="L2740" i="1"/>
  <c r="AB2798" i="1"/>
  <c r="AJ2796" i="1"/>
  <c r="I2796" i="1"/>
  <c r="H2796" i="1" s="1"/>
  <c r="Y2795" i="1"/>
  <c r="Z2795" i="1"/>
  <c r="AA2795" i="1" s="1"/>
  <c r="AH2795" i="1" s="1"/>
  <c r="C2796" i="1"/>
  <c r="T2734" i="1"/>
  <c r="S2735" i="1"/>
  <c r="AF2733" i="1"/>
  <c r="Q2735" i="1"/>
  <c r="G2737" i="1"/>
  <c r="AC2738" i="1"/>
  <c r="AE2738" i="1" s="1"/>
  <c r="Q2736" i="1" l="1"/>
  <c r="O2736" i="1"/>
  <c r="P2736" i="1"/>
  <c r="G2738" i="1"/>
  <c r="AF2734" i="1"/>
  <c r="J2736" i="1"/>
  <c r="K2797" i="1"/>
  <c r="X2797" i="1"/>
  <c r="A2798" i="1"/>
  <c r="AC2739" i="1"/>
  <c r="AE2739" i="1" s="1"/>
  <c r="F2737" i="1"/>
  <c r="M2740" i="1"/>
  <c r="N2740" i="1" s="1"/>
  <c r="L2741" i="1"/>
  <c r="R2735" i="1"/>
  <c r="AB2799" i="1"/>
  <c r="T2735" i="1"/>
  <c r="S2736" i="1"/>
  <c r="Y2796" i="1"/>
  <c r="Z2796" i="1"/>
  <c r="AA2796" i="1" s="1"/>
  <c r="AH2796" i="1" s="1"/>
  <c r="C2797" i="1"/>
  <c r="AJ2797" i="1"/>
  <c r="I2797" i="1"/>
  <c r="H2797" i="1" s="1"/>
  <c r="G2739" i="1" l="1"/>
  <c r="G2740" i="1" s="1"/>
  <c r="R2736" i="1"/>
  <c r="F2738" i="1"/>
  <c r="AF2735" i="1"/>
  <c r="P2737" i="1"/>
  <c r="Q2737" i="1"/>
  <c r="J2737" i="1"/>
  <c r="O2737" i="1"/>
  <c r="AB2800" i="1"/>
  <c r="M2741" i="1"/>
  <c r="N2741" i="1" s="1"/>
  <c r="L2742" i="1"/>
  <c r="I2798" i="1"/>
  <c r="H2798" i="1" s="1"/>
  <c r="Y2797" i="1"/>
  <c r="C2798" i="1"/>
  <c r="Z2797" i="1"/>
  <c r="AA2797" i="1" s="1"/>
  <c r="AH2797" i="1" s="1"/>
  <c r="AJ2798" i="1"/>
  <c r="T2736" i="1"/>
  <c r="S2737" i="1"/>
  <c r="AC2740" i="1"/>
  <c r="AE2740" i="1" s="1"/>
  <c r="X2798" i="1"/>
  <c r="A2799" i="1"/>
  <c r="K2798" i="1"/>
  <c r="J2738" i="1" l="1"/>
  <c r="O2738" i="1"/>
  <c r="F2739" i="1"/>
  <c r="AF2736" i="1"/>
  <c r="P2738" i="1"/>
  <c r="R2737" i="1"/>
  <c r="Q2738" i="1"/>
  <c r="AC2741" i="1"/>
  <c r="AE2741" i="1" s="1"/>
  <c r="G2741" i="1"/>
  <c r="X2799" i="1"/>
  <c r="A2800" i="1"/>
  <c r="K2799" i="1"/>
  <c r="M2742" i="1"/>
  <c r="N2742" i="1" s="1"/>
  <c r="L2743" i="1"/>
  <c r="Z2798" i="1"/>
  <c r="AA2798" i="1" s="1"/>
  <c r="AH2798" i="1" s="1"/>
  <c r="C2799" i="1"/>
  <c r="AJ2799" i="1"/>
  <c r="I2799" i="1"/>
  <c r="H2799" i="1" s="1"/>
  <c r="Y2798" i="1"/>
  <c r="T2737" i="1"/>
  <c r="S2738" i="1"/>
  <c r="AB2801" i="1"/>
  <c r="F2740" i="1" l="1"/>
  <c r="O2739" i="1"/>
  <c r="J2739" i="1"/>
  <c r="Q2739" i="1"/>
  <c r="P2739" i="1"/>
  <c r="R2738" i="1"/>
  <c r="AF2737" i="1"/>
  <c r="T2738" i="1"/>
  <c r="S2739" i="1"/>
  <c r="M2743" i="1"/>
  <c r="N2743" i="1" s="1"/>
  <c r="L2744" i="1"/>
  <c r="AB2802" i="1"/>
  <c r="K2800" i="1"/>
  <c r="A2801" i="1"/>
  <c r="X2800" i="1"/>
  <c r="AC2742" i="1"/>
  <c r="AE2742" i="1" s="1"/>
  <c r="G2742" i="1"/>
  <c r="Y2799" i="1"/>
  <c r="I2800" i="1"/>
  <c r="H2800" i="1" s="1"/>
  <c r="AJ2800" i="1"/>
  <c r="Z2799" i="1"/>
  <c r="AA2799" i="1" s="1"/>
  <c r="AH2799" i="1" s="1"/>
  <c r="C2800" i="1"/>
  <c r="J2740" i="1" l="1"/>
  <c r="F2741" i="1"/>
  <c r="O2740" i="1"/>
  <c r="R2739" i="1"/>
  <c r="AF2738" i="1"/>
  <c r="Q2740" i="1"/>
  <c r="P2740" i="1"/>
  <c r="M2744" i="1"/>
  <c r="N2744" i="1" s="1"/>
  <c r="L2745" i="1"/>
  <c r="T2739" i="1"/>
  <c r="S2740" i="1"/>
  <c r="I2801" i="1"/>
  <c r="H2801" i="1" s="1"/>
  <c r="Y2800" i="1"/>
  <c r="AJ2801" i="1"/>
  <c r="Z2800" i="1"/>
  <c r="AA2800" i="1" s="1"/>
  <c r="AH2800" i="1" s="1"/>
  <c r="C2801" i="1"/>
  <c r="AB2803" i="1"/>
  <c r="X2801" i="1"/>
  <c r="A2802" i="1"/>
  <c r="K2801" i="1"/>
  <c r="AC2743" i="1"/>
  <c r="AE2743" i="1" s="1"/>
  <c r="G2743" i="1"/>
  <c r="F2742" i="1" l="1"/>
  <c r="O2741" i="1"/>
  <c r="J2741" i="1"/>
  <c r="R2740" i="1"/>
  <c r="Q2741" i="1"/>
  <c r="P2741" i="1"/>
  <c r="AF2739" i="1"/>
  <c r="X2802" i="1"/>
  <c r="A2803" i="1"/>
  <c r="K2802" i="1"/>
  <c r="T2740" i="1"/>
  <c r="S2741" i="1"/>
  <c r="Y2801" i="1"/>
  <c r="AJ2802" i="1"/>
  <c r="Z2801" i="1"/>
  <c r="AA2801" i="1" s="1"/>
  <c r="AH2801" i="1" s="1"/>
  <c r="C2802" i="1"/>
  <c r="I2802" i="1"/>
  <c r="H2802" i="1" s="1"/>
  <c r="AB2804" i="1"/>
  <c r="AC2744" i="1"/>
  <c r="AE2744" i="1" s="1"/>
  <c r="G2744" i="1"/>
  <c r="M2745" i="1"/>
  <c r="N2745" i="1" s="1"/>
  <c r="L2746" i="1"/>
  <c r="O2742" i="1" l="1"/>
  <c r="F2743" i="1"/>
  <c r="J2742" i="1"/>
  <c r="R2741" i="1"/>
  <c r="P2742" i="1"/>
  <c r="AF2740" i="1"/>
  <c r="Q2742" i="1"/>
  <c r="AB2805" i="1"/>
  <c r="X2803" i="1"/>
  <c r="K2803" i="1"/>
  <c r="A2804" i="1"/>
  <c r="AC2745" i="1"/>
  <c r="AE2745" i="1" s="1"/>
  <c r="G2745" i="1"/>
  <c r="T2741" i="1"/>
  <c r="S2742" i="1"/>
  <c r="I2803" i="1"/>
  <c r="H2803" i="1" s="1"/>
  <c r="Y2802" i="1"/>
  <c r="C2803" i="1"/>
  <c r="Z2802" i="1"/>
  <c r="AA2802" i="1" s="1"/>
  <c r="AH2802" i="1" s="1"/>
  <c r="AJ2803" i="1"/>
  <c r="M2746" i="1"/>
  <c r="N2746" i="1" s="1"/>
  <c r="L2747" i="1"/>
  <c r="J2743" i="1" l="1"/>
  <c r="O2743" i="1"/>
  <c r="F2744" i="1"/>
  <c r="O2744" i="1" s="1"/>
  <c r="R2742" i="1"/>
  <c r="AF2741" i="1"/>
  <c r="Q2743" i="1"/>
  <c r="P2743" i="1"/>
  <c r="T2742" i="1"/>
  <c r="S2743" i="1"/>
  <c r="AC2746" i="1"/>
  <c r="AE2746" i="1" s="1"/>
  <c r="G2746" i="1"/>
  <c r="Z2803" i="1"/>
  <c r="AA2803" i="1" s="1"/>
  <c r="AH2803" i="1" s="1"/>
  <c r="AJ2804" i="1"/>
  <c r="Y2803" i="1"/>
  <c r="C2804" i="1"/>
  <c r="I2804" i="1"/>
  <c r="H2804" i="1" s="1"/>
  <c r="M2747" i="1"/>
  <c r="N2747" i="1" s="1"/>
  <c r="L2748" i="1"/>
  <c r="AB2806" i="1"/>
  <c r="X2804" i="1"/>
  <c r="K2804" i="1"/>
  <c r="A2805" i="1"/>
  <c r="F2745" i="1" l="1"/>
  <c r="J2744" i="1"/>
  <c r="R2743" i="1"/>
  <c r="AF2742" i="1"/>
  <c r="P2744" i="1"/>
  <c r="Q2744" i="1"/>
  <c r="X2805" i="1"/>
  <c r="A2806" i="1"/>
  <c r="K2805" i="1"/>
  <c r="M2748" i="1"/>
  <c r="N2748" i="1" s="1"/>
  <c r="L2749" i="1"/>
  <c r="T2743" i="1"/>
  <c r="S2744" i="1"/>
  <c r="Z2804" i="1"/>
  <c r="AA2804" i="1" s="1"/>
  <c r="AH2804" i="1" s="1"/>
  <c r="AJ2805" i="1"/>
  <c r="I2805" i="1"/>
  <c r="H2805" i="1" s="1"/>
  <c r="Y2804" i="1"/>
  <c r="C2805" i="1"/>
  <c r="AB2807" i="1"/>
  <c r="AC2747" i="1"/>
  <c r="AE2747" i="1" s="1"/>
  <c r="G2747" i="1"/>
  <c r="F2746" i="1" l="1"/>
  <c r="O2746" i="1" s="1"/>
  <c r="J2745" i="1"/>
  <c r="O2745" i="1"/>
  <c r="R2744" i="1"/>
  <c r="Q2745" i="1"/>
  <c r="AF2743" i="1"/>
  <c r="P2745" i="1"/>
  <c r="M2749" i="1"/>
  <c r="N2749" i="1" s="1"/>
  <c r="L2750" i="1"/>
  <c r="T2744" i="1"/>
  <c r="S2745" i="1"/>
  <c r="AB2808" i="1"/>
  <c r="A2807" i="1"/>
  <c r="X2806" i="1"/>
  <c r="K2806" i="1"/>
  <c r="AC2748" i="1"/>
  <c r="AE2748" i="1" s="1"/>
  <c r="G2748" i="1"/>
  <c r="C2806" i="1"/>
  <c r="Y2805" i="1"/>
  <c r="AJ2806" i="1"/>
  <c r="I2806" i="1"/>
  <c r="H2806" i="1" s="1"/>
  <c r="Z2805" i="1"/>
  <c r="AA2805" i="1" s="1"/>
  <c r="AH2805" i="1" s="1"/>
  <c r="J2746" i="1" l="1"/>
  <c r="F2747" i="1"/>
  <c r="O2747" i="1" s="1"/>
  <c r="Q2746" i="1"/>
  <c r="P2746" i="1"/>
  <c r="R2745" i="1"/>
  <c r="AF2744" i="1"/>
  <c r="AB2809" i="1"/>
  <c r="T2745" i="1"/>
  <c r="S2746" i="1"/>
  <c r="M2750" i="1"/>
  <c r="N2750" i="1" s="1"/>
  <c r="L2751" i="1"/>
  <c r="C2807" i="1"/>
  <c r="Y2806" i="1"/>
  <c r="AJ2807" i="1"/>
  <c r="I2807" i="1"/>
  <c r="H2807" i="1" s="1"/>
  <c r="Z2806" i="1"/>
  <c r="AA2806" i="1" s="1"/>
  <c r="AH2806" i="1" s="1"/>
  <c r="J2747" i="1"/>
  <c r="A2808" i="1"/>
  <c r="K2807" i="1"/>
  <c r="X2807" i="1"/>
  <c r="AC2749" i="1"/>
  <c r="AE2749" i="1" s="1"/>
  <c r="G2749" i="1"/>
  <c r="F2748" i="1" l="1"/>
  <c r="R2746" i="1"/>
  <c r="Q2747" i="1"/>
  <c r="P2747" i="1"/>
  <c r="O2748" i="1"/>
  <c r="AF2745" i="1"/>
  <c r="J2748" i="1"/>
  <c r="X2808" i="1"/>
  <c r="K2808" i="1"/>
  <c r="A2809" i="1"/>
  <c r="AC2750" i="1"/>
  <c r="AE2750" i="1" s="1"/>
  <c r="G2750" i="1"/>
  <c r="M2751" i="1"/>
  <c r="N2751" i="1" s="1"/>
  <c r="L2752" i="1"/>
  <c r="AB2810" i="1"/>
  <c r="F2749" i="1"/>
  <c r="Y2807" i="1"/>
  <c r="C2808" i="1"/>
  <c r="I2808" i="1"/>
  <c r="H2808" i="1" s="1"/>
  <c r="Z2807" i="1"/>
  <c r="AA2807" i="1" s="1"/>
  <c r="AH2807" i="1" s="1"/>
  <c r="AJ2808" i="1"/>
  <c r="T2746" i="1"/>
  <c r="S2747" i="1"/>
  <c r="R2747" i="1" l="1"/>
  <c r="AF2746" i="1"/>
  <c r="P2748" i="1"/>
  <c r="O2749" i="1"/>
  <c r="Q2748" i="1"/>
  <c r="T2747" i="1"/>
  <c r="S2748" i="1"/>
  <c r="J2749" i="1"/>
  <c r="F2750" i="1"/>
  <c r="AB2811" i="1"/>
  <c r="Z2808" i="1"/>
  <c r="AA2808" i="1" s="1"/>
  <c r="AH2808" i="1" s="1"/>
  <c r="AJ2809" i="1"/>
  <c r="Y2808" i="1"/>
  <c r="C2809" i="1"/>
  <c r="I2809" i="1"/>
  <c r="H2809" i="1" s="1"/>
  <c r="AC2751" i="1"/>
  <c r="AE2751" i="1" s="1"/>
  <c r="G2751" i="1"/>
  <c r="X2809" i="1"/>
  <c r="A2810" i="1"/>
  <c r="K2809" i="1"/>
  <c r="M2752" i="1"/>
  <c r="N2752" i="1" s="1"/>
  <c r="L2753" i="1"/>
  <c r="Q2749" i="1" l="1"/>
  <c r="O2750" i="1"/>
  <c r="AF2747" i="1"/>
  <c r="R2748" i="1"/>
  <c r="P2749" i="1"/>
  <c r="F2751" i="1"/>
  <c r="K2810" i="1"/>
  <c r="X2810" i="1"/>
  <c r="A2811" i="1"/>
  <c r="AB2812" i="1"/>
  <c r="AC2752" i="1"/>
  <c r="AE2752" i="1" s="1"/>
  <c r="G2752" i="1"/>
  <c r="AJ2810" i="1"/>
  <c r="Y2809" i="1"/>
  <c r="Z2809" i="1"/>
  <c r="I2810" i="1"/>
  <c r="H2810" i="1" s="1"/>
  <c r="C2810" i="1"/>
  <c r="J2750" i="1"/>
  <c r="T2748" i="1"/>
  <c r="S2749" i="1"/>
  <c r="M2753" i="1"/>
  <c r="N2753" i="1" s="1"/>
  <c r="L2754" i="1"/>
  <c r="P2751" i="1" l="1"/>
  <c r="P2750" i="1"/>
  <c r="Q2750" i="1"/>
  <c r="J2751" i="1"/>
  <c r="R2749" i="1"/>
  <c r="AF2748" i="1"/>
  <c r="O2751" i="1"/>
  <c r="AC2753" i="1"/>
  <c r="AE2753" i="1" s="1"/>
  <c r="G2753" i="1"/>
  <c r="X2811" i="1"/>
  <c r="A2812" i="1"/>
  <c r="K2811" i="1"/>
  <c r="M2754" i="1"/>
  <c r="N2754" i="1" s="1"/>
  <c r="L2755" i="1"/>
  <c r="T2749" i="1"/>
  <c r="S2750" i="1"/>
  <c r="AB2813" i="1"/>
  <c r="F2752" i="1"/>
  <c r="C2811" i="1"/>
  <c r="I2811" i="1"/>
  <c r="H2811" i="1" s="1"/>
  <c r="Y2810" i="1"/>
  <c r="Z2810" i="1"/>
  <c r="AA2810" i="1" s="1"/>
  <c r="AH2810" i="1" s="1"/>
  <c r="AJ2811" i="1"/>
  <c r="O2752" i="1" l="1"/>
  <c r="P2752" i="1"/>
  <c r="R2750" i="1"/>
  <c r="Q2751" i="1"/>
  <c r="AF2749" i="1"/>
  <c r="J2752" i="1"/>
  <c r="AC2754" i="1"/>
  <c r="AE2754" i="1" s="1"/>
  <c r="G2754" i="1"/>
  <c r="M2755" i="1"/>
  <c r="N2755" i="1" s="1"/>
  <c r="L2756" i="1"/>
  <c r="AB2814" i="1"/>
  <c r="K2812" i="1"/>
  <c r="A2813" i="1"/>
  <c r="X2812" i="1"/>
  <c r="T2750" i="1"/>
  <c r="S2751" i="1"/>
  <c r="Y2811" i="1"/>
  <c r="I2812" i="1"/>
  <c r="H2812" i="1" s="1"/>
  <c r="Z2811" i="1"/>
  <c r="AA2811" i="1" s="1"/>
  <c r="AH2811" i="1" s="1"/>
  <c r="C2812" i="1"/>
  <c r="AJ2812" i="1"/>
  <c r="F2753" i="1"/>
  <c r="P2753" i="1" l="1"/>
  <c r="O2753" i="1"/>
  <c r="Q2752" i="1"/>
  <c r="R2751" i="1"/>
  <c r="J2753" i="1"/>
  <c r="AB2815" i="1"/>
  <c r="M2756" i="1"/>
  <c r="N2756" i="1" s="1"/>
  <c r="L2757" i="1"/>
  <c r="Y2812" i="1"/>
  <c r="AJ2813" i="1"/>
  <c r="Z2812" i="1"/>
  <c r="AA2812" i="1" s="1"/>
  <c r="AH2812" i="1" s="1"/>
  <c r="C2813" i="1"/>
  <c r="I2813" i="1"/>
  <c r="H2813" i="1" s="1"/>
  <c r="F2754" i="1"/>
  <c r="T2751" i="1"/>
  <c r="S2752" i="1"/>
  <c r="A2814" i="1"/>
  <c r="K2813" i="1"/>
  <c r="X2813" i="1"/>
  <c r="AF2750" i="1"/>
  <c r="AA2750" i="1"/>
  <c r="AC2755" i="1"/>
  <c r="AE2755" i="1" s="1"/>
  <c r="G2755" i="1"/>
  <c r="J2754" i="1" l="1"/>
  <c r="P2754" i="1"/>
  <c r="Q2753" i="1"/>
  <c r="R2752" i="1"/>
  <c r="AH2750" i="1"/>
  <c r="F2755" i="1"/>
  <c r="O2755" i="1" s="1"/>
  <c r="O2754" i="1"/>
  <c r="AC2756" i="1"/>
  <c r="AE2756" i="1" s="1"/>
  <c r="G2756" i="1"/>
  <c r="C2814" i="1"/>
  <c r="Y2813" i="1"/>
  <c r="I2814" i="1"/>
  <c r="H2814" i="1" s="1"/>
  <c r="Z2813" i="1"/>
  <c r="AA2813" i="1" s="1"/>
  <c r="AH2813" i="1" s="1"/>
  <c r="AJ2814" i="1"/>
  <c r="T2752" i="1"/>
  <c r="S2753" i="1"/>
  <c r="M2757" i="1"/>
  <c r="N2757" i="1" s="1"/>
  <c r="L2758" i="1"/>
  <c r="AB2816" i="1"/>
  <c r="X2814" i="1"/>
  <c r="K2814" i="1"/>
  <c r="A2815" i="1"/>
  <c r="AF2755" i="1"/>
  <c r="AF2751" i="1"/>
  <c r="AF2752" i="1" l="1"/>
  <c r="P2755" i="1"/>
  <c r="Q2754" i="1"/>
  <c r="R2753" i="1"/>
  <c r="J2755" i="1"/>
  <c r="Y2814" i="1"/>
  <c r="I2815" i="1"/>
  <c r="H2815" i="1" s="1"/>
  <c r="Z2814" i="1"/>
  <c r="AA2814" i="1" s="1"/>
  <c r="AH2814" i="1" s="1"/>
  <c r="C2815" i="1"/>
  <c r="AJ2815" i="1"/>
  <c r="T2753" i="1"/>
  <c r="S2754" i="1"/>
  <c r="F2756" i="1"/>
  <c r="O2756" i="1" s="1"/>
  <c r="K2815" i="1"/>
  <c r="X2815" i="1"/>
  <c r="A2816" i="1"/>
  <c r="AC2757" i="1"/>
  <c r="AE2757" i="1" s="1"/>
  <c r="G2757" i="1"/>
  <c r="AB2817" i="1"/>
  <c r="M2758" i="1"/>
  <c r="N2758" i="1" s="1"/>
  <c r="L2759" i="1"/>
  <c r="P2756" i="1" l="1"/>
  <c r="Q2755" i="1"/>
  <c r="R2754" i="1"/>
  <c r="AF2753" i="1"/>
  <c r="AC2758" i="1"/>
  <c r="AE2758" i="1" s="1"/>
  <c r="G2758" i="1"/>
  <c r="I2816" i="1"/>
  <c r="H2816" i="1" s="1"/>
  <c r="Y2815" i="1"/>
  <c r="AJ2816" i="1"/>
  <c r="Z2815" i="1"/>
  <c r="AA2815" i="1" s="1"/>
  <c r="AH2815" i="1" s="1"/>
  <c r="C2816" i="1"/>
  <c r="T2754" i="1"/>
  <c r="S2755" i="1"/>
  <c r="M2759" i="1"/>
  <c r="N2759" i="1" s="1"/>
  <c r="L2760" i="1"/>
  <c r="F2757" i="1"/>
  <c r="O2757" i="1" s="1"/>
  <c r="X2816" i="1"/>
  <c r="A2817" i="1"/>
  <c r="K2816" i="1"/>
  <c r="J2756" i="1"/>
  <c r="AB2818" i="1"/>
  <c r="R2755" i="1" l="1"/>
  <c r="P2757" i="1"/>
  <c r="P2758" i="1" s="1"/>
  <c r="P2759" i="1" s="1"/>
  <c r="P2760" i="1" s="1"/>
  <c r="Q2756" i="1"/>
  <c r="AF2754" i="1"/>
  <c r="AB2819" i="1"/>
  <c r="J2757" i="1"/>
  <c r="Z2816" i="1"/>
  <c r="AA2816" i="1" s="1"/>
  <c r="AH2816" i="1" s="1"/>
  <c r="C2817" i="1"/>
  <c r="Y2816" i="1"/>
  <c r="AJ2817" i="1"/>
  <c r="I2817" i="1"/>
  <c r="H2817" i="1" s="1"/>
  <c r="X2817" i="1"/>
  <c r="A2818" i="1"/>
  <c r="K2817" i="1"/>
  <c r="AC2759" i="1"/>
  <c r="AE2759" i="1" s="1"/>
  <c r="G2759" i="1"/>
  <c r="T2755" i="1"/>
  <c r="S2756" i="1"/>
  <c r="F2758" i="1"/>
  <c r="O2758" i="1" s="1"/>
  <c r="M2760" i="1"/>
  <c r="N2760" i="1" s="1"/>
  <c r="L2761" i="1"/>
  <c r="Q2757" i="1" l="1"/>
  <c r="R2756" i="1"/>
  <c r="J2758" i="1"/>
  <c r="K2818" i="1"/>
  <c r="X2818" i="1"/>
  <c r="A2819" i="1"/>
  <c r="F2759" i="1"/>
  <c r="O2759" i="1" s="1"/>
  <c r="Y2817" i="1"/>
  <c r="Z2817" i="1"/>
  <c r="AA2817" i="1" s="1"/>
  <c r="AH2817" i="1" s="1"/>
  <c r="AJ2818" i="1"/>
  <c r="I2818" i="1"/>
  <c r="H2818" i="1" s="1"/>
  <c r="C2818" i="1"/>
  <c r="AB2820" i="1"/>
  <c r="AC2760" i="1"/>
  <c r="AE2760" i="1" s="1"/>
  <c r="G2760" i="1"/>
  <c r="M2761" i="1"/>
  <c r="N2761" i="1" s="1"/>
  <c r="P2761" i="1"/>
  <c r="L2762" i="1"/>
  <c r="T2756" i="1"/>
  <c r="S2757" i="1"/>
  <c r="AF2756" i="1" l="1"/>
  <c r="Q2758" i="1"/>
  <c r="R2757" i="1"/>
  <c r="J2759" i="1"/>
  <c r="M2762" i="1"/>
  <c r="N2762" i="1" s="1"/>
  <c r="P2762" i="1"/>
  <c r="L2763" i="1"/>
  <c r="F2760" i="1"/>
  <c r="J2760" i="1" s="1"/>
  <c r="Z2818" i="1"/>
  <c r="AA2818" i="1" s="1"/>
  <c r="AH2818" i="1" s="1"/>
  <c r="I2819" i="1"/>
  <c r="H2819" i="1" s="1"/>
  <c r="C2819" i="1"/>
  <c r="Y2818" i="1"/>
  <c r="AJ2819" i="1"/>
  <c r="T2757" i="1"/>
  <c r="AF2757" i="1" s="1"/>
  <c r="S2758" i="1"/>
  <c r="AC2761" i="1"/>
  <c r="AE2761" i="1" s="1"/>
  <c r="G2761" i="1"/>
  <c r="AB2821" i="1"/>
  <c r="X2819" i="1"/>
  <c r="A2820" i="1"/>
  <c r="K2819" i="1"/>
  <c r="Q2759" i="1" l="1"/>
  <c r="R2758" i="1"/>
  <c r="T2758" i="1"/>
  <c r="AF2758" i="1" s="1"/>
  <c r="S2759" i="1"/>
  <c r="M2763" i="1"/>
  <c r="N2763" i="1" s="1"/>
  <c r="P2763" i="1"/>
  <c r="L2764" i="1"/>
  <c r="X2820" i="1"/>
  <c r="K2820" i="1"/>
  <c r="A2821" i="1"/>
  <c r="AB2822" i="1"/>
  <c r="O2760" i="1"/>
  <c r="Z2819" i="1"/>
  <c r="AA2819" i="1" s="1"/>
  <c r="AH2819" i="1" s="1"/>
  <c r="C2820" i="1"/>
  <c r="AJ2820" i="1"/>
  <c r="I2820" i="1"/>
  <c r="H2820" i="1" s="1"/>
  <c r="Y2819" i="1"/>
  <c r="F2761" i="1"/>
  <c r="J2761" i="1" s="1"/>
  <c r="AC2762" i="1"/>
  <c r="AE2762" i="1" s="1"/>
  <c r="G2762" i="1"/>
  <c r="Q2760" i="1" l="1"/>
  <c r="Q2761" i="1" s="1"/>
  <c r="Q2762" i="1" s="1"/>
  <c r="Q2763" i="1" s="1"/>
  <c r="Q2764" i="1" s="1"/>
  <c r="R2759" i="1"/>
  <c r="O2761" i="1"/>
  <c r="AC2763" i="1"/>
  <c r="AE2763" i="1" s="1"/>
  <c r="G2763" i="1"/>
  <c r="M2764" i="1"/>
  <c r="N2764" i="1" s="1"/>
  <c r="P2764" i="1"/>
  <c r="L2765" i="1"/>
  <c r="T2759" i="1"/>
  <c r="AF2759" i="1" s="1"/>
  <c r="S2760" i="1"/>
  <c r="I2821" i="1"/>
  <c r="H2821" i="1" s="1"/>
  <c r="Y2820" i="1"/>
  <c r="Z2820" i="1"/>
  <c r="AA2820" i="1" s="1"/>
  <c r="AH2820" i="1" s="1"/>
  <c r="C2821" i="1"/>
  <c r="AJ2821" i="1"/>
  <c r="K2821" i="1"/>
  <c r="A2822" i="1"/>
  <c r="X2821" i="1"/>
  <c r="AB2823" i="1"/>
  <c r="F2762" i="1"/>
  <c r="J2762" i="1" s="1"/>
  <c r="R2761" i="1" l="1"/>
  <c r="R2760" i="1"/>
  <c r="O2762" i="1"/>
  <c r="R2762" i="1" s="1"/>
  <c r="AB2824" i="1"/>
  <c r="Y2821" i="1"/>
  <c r="AJ2822" i="1"/>
  <c r="I2822" i="1"/>
  <c r="H2822" i="1" s="1"/>
  <c r="Z2821" i="1"/>
  <c r="AA2821" i="1" s="1"/>
  <c r="AH2821" i="1" s="1"/>
  <c r="C2822" i="1"/>
  <c r="AC2764" i="1"/>
  <c r="AE2764" i="1" s="1"/>
  <c r="G2764" i="1"/>
  <c r="F2763" i="1"/>
  <c r="J2763" i="1" s="1"/>
  <c r="K2822" i="1"/>
  <c r="A2823" i="1"/>
  <c r="X2822" i="1"/>
  <c r="T2760" i="1"/>
  <c r="AF2760" i="1" s="1"/>
  <c r="S2761" i="1"/>
  <c r="M2765" i="1"/>
  <c r="N2765" i="1" s="1"/>
  <c r="P2765" i="1"/>
  <c r="Q2765" i="1"/>
  <c r="L2766" i="1"/>
  <c r="O2763" i="1" l="1"/>
  <c r="R2763" i="1" s="1"/>
  <c r="AC2765" i="1"/>
  <c r="AE2765" i="1" s="1"/>
  <c r="G2765" i="1"/>
  <c r="X2823" i="1"/>
  <c r="A2824" i="1"/>
  <c r="K2823" i="1"/>
  <c r="AB2825" i="1"/>
  <c r="M2766" i="1"/>
  <c r="N2766" i="1" s="1"/>
  <c r="P2766" i="1"/>
  <c r="Q2766" i="1"/>
  <c r="L2767" i="1"/>
  <c r="T2761" i="1"/>
  <c r="AF2761" i="1" s="1"/>
  <c r="S2762" i="1"/>
  <c r="F2764" i="1"/>
  <c r="O2764" i="1" s="1"/>
  <c r="R2764" i="1" s="1"/>
  <c r="Y2822" i="1"/>
  <c r="I2823" i="1"/>
  <c r="H2823" i="1" s="1"/>
  <c r="AJ2823" i="1"/>
  <c r="Z2822" i="1"/>
  <c r="AA2822" i="1" s="1"/>
  <c r="AH2822" i="1" s="1"/>
  <c r="C2823" i="1"/>
  <c r="J2764" i="1" l="1"/>
  <c r="AB2826" i="1"/>
  <c r="T2762" i="1"/>
  <c r="AF2762" i="1" s="1"/>
  <c r="S2763" i="1"/>
  <c r="C2824" i="1"/>
  <c r="I2824" i="1"/>
  <c r="H2824" i="1" s="1"/>
  <c r="Y2823" i="1"/>
  <c r="Z2823" i="1"/>
  <c r="AA2823" i="1" s="1"/>
  <c r="AH2823" i="1" s="1"/>
  <c r="AJ2824" i="1"/>
  <c r="AC2766" i="1"/>
  <c r="AE2766" i="1" s="1"/>
  <c r="G2766" i="1"/>
  <c r="F2765" i="1"/>
  <c r="O2765" i="1" s="1"/>
  <c r="R2765" i="1" s="1"/>
  <c r="M2767" i="1"/>
  <c r="N2767" i="1" s="1"/>
  <c r="P2767" i="1"/>
  <c r="Q2767" i="1"/>
  <c r="L2768" i="1"/>
  <c r="X2824" i="1"/>
  <c r="K2824" i="1"/>
  <c r="A2825" i="1"/>
  <c r="J2765" i="1" l="1"/>
  <c r="T2763" i="1"/>
  <c r="AF2763" i="1" s="1"/>
  <c r="S2764" i="1"/>
  <c r="M2768" i="1"/>
  <c r="N2768" i="1" s="1"/>
  <c r="P2768" i="1"/>
  <c r="Q2768" i="1"/>
  <c r="L2769" i="1"/>
  <c r="AJ2825" i="1"/>
  <c r="I2825" i="1"/>
  <c r="H2825" i="1" s="1"/>
  <c r="Y2824" i="1"/>
  <c r="C2825" i="1"/>
  <c r="Z2824" i="1"/>
  <c r="AA2824" i="1" s="1"/>
  <c r="AH2824" i="1" s="1"/>
  <c r="K2825" i="1"/>
  <c r="A2826" i="1"/>
  <c r="X2825" i="1"/>
  <c r="AC2767" i="1"/>
  <c r="AE2767" i="1" s="1"/>
  <c r="G2767" i="1"/>
  <c r="F2766" i="1"/>
  <c r="J2766" i="1" s="1"/>
  <c r="AB2827" i="1"/>
  <c r="O2766" i="1" l="1"/>
  <c r="R2766" i="1" s="1"/>
  <c r="AC2768" i="1"/>
  <c r="AE2768" i="1" s="1"/>
  <c r="G2768" i="1"/>
  <c r="A2827" i="1"/>
  <c r="K2826" i="1"/>
  <c r="X2826" i="1"/>
  <c r="M2769" i="1"/>
  <c r="N2769" i="1" s="1"/>
  <c r="P2769" i="1"/>
  <c r="Q2769" i="1"/>
  <c r="L2770" i="1"/>
  <c r="T2764" i="1"/>
  <c r="AF2764" i="1" s="1"/>
  <c r="S2765" i="1"/>
  <c r="C2826" i="1"/>
  <c r="Y2825" i="1"/>
  <c r="AJ2826" i="1"/>
  <c r="Z2825" i="1"/>
  <c r="AA2825" i="1" s="1"/>
  <c r="AH2825" i="1" s="1"/>
  <c r="I2826" i="1"/>
  <c r="H2826" i="1" s="1"/>
  <c r="AB2828" i="1"/>
  <c r="F2767" i="1"/>
  <c r="J2767" i="1" s="1"/>
  <c r="T2765" i="1" l="1"/>
  <c r="AF2765" i="1" s="1"/>
  <c r="S2766" i="1"/>
  <c r="AC2769" i="1"/>
  <c r="AE2769" i="1" s="1"/>
  <c r="G2769" i="1"/>
  <c r="X2827" i="1"/>
  <c r="K2827" i="1"/>
  <c r="A2828" i="1"/>
  <c r="O2767" i="1"/>
  <c r="R2767" i="1" s="1"/>
  <c r="AB2829" i="1"/>
  <c r="M2770" i="1"/>
  <c r="N2770" i="1" s="1"/>
  <c r="P2770" i="1"/>
  <c r="Q2770" i="1"/>
  <c r="L2771" i="1"/>
  <c r="Z2826" i="1"/>
  <c r="AA2826" i="1" s="1"/>
  <c r="AH2826" i="1" s="1"/>
  <c r="AJ2827" i="1"/>
  <c r="I2827" i="1"/>
  <c r="H2827" i="1" s="1"/>
  <c r="Y2826" i="1"/>
  <c r="C2827" i="1"/>
  <c r="F2768" i="1"/>
  <c r="O2768" i="1" s="1"/>
  <c r="R2768" i="1" s="1"/>
  <c r="J2768" i="1" l="1"/>
  <c r="AC2770" i="1"/>
  <c r="AE2770" i="1" s="1"/>
  <c r="G2770" i="1"/>
  <c r="AJ2828" i="1"/>
  <c r="Z2827" i="1"/>
  <c r="AA2827" i="1" s="1"/>
  <c r="AH2827" i="1" s="1"/>
  <c r="C2828" i="1"/>
  <c r="I2828" i="1"/>
  <c r="H2828" i="1" s="1"/>
  <c r="Y2827" i="1"/>
  <c r="T2766" i="1"/>
  <c r="AF2766" i="1" s="1"/>
  <c r="S2767" i="1"/>
  <c r="M2771" i="1"/>
  <c r="N2771" i="1" s="1"/>
  <c r="P2771" i="1"/>
  <c r="Q2771" i="1"/>
  <c r="L2772" i="1"/>
  <c r="AB2830" i="1"/>
  <c r="K2828" i="1"/>
  <c r="X2828" i="1"/>
  <c r="A2829" i="1"/>
  <c r="F2769" i="1"/>
  <c r="O2769" i="1" s="1"/>
  <c r="R2769" i="1" s="1"/>
  <c r="J2769" i="1" l="1"/>
  <c r="AB2831" i="1"/>
  <c r="Y2828" i="1"/>
  <c r="C2829" i="1"/>
  <c r="I2829" i="1"/>
  <c r="H2829" i="1" s="1"/>
  <c r="Z2828" i="1"/>
  <c r="AA2828" i="1" s="1"/>
  <c r="AH2828" i="1" s="1"/>
  <c r="AJ2829" i="1"/>
  <c r="M2772" i="1"/>
  <c r="N2772" i="1" s="1"/>
  <c r="P2772" i="1"/>
  <c r="Q2772" i="1"/>
  <c r="L2773" i="1"/>
  <c r="T2767" i="1"/>
  <c r="AF2767" i="1" s="1"/>
  <c r="S2768" i="1"/>
  <c r="F2770" i="1"/>
  <c r="J2770" i="1" s="1"/>
  <c r="A2830" i="1"/>
  <c r="K2829" i="1"/>
  <c r="X2829" i="1"/>
  <c r="AC2771" i="1"/>
  <c r="AE2771" i="1" s="1"/>
  <c r="G2771" i="1"/>
  <c r="O2770" i="1" l="1"/>
  <c r="R2770" i="1" s="1"/>
  <c r="F2771" i="1"/>
  <c r="O2771" i="1" s="1"/>
  <c r="R2771" i="1" s="1"/>
  <c r="M2773" i="1"/>
  <c r="N2773" i="1" s="1"/>
  <c r="P2773" i="1"/>
  <c r="Q2773" i="1"/>
  <c r="L2774" i="1"/>
  <c r="X2830" i="1"/>
  <c r="A2831" i="1"/>
  <c r="K2830" i="1"/>
  <c r="T2768" i="1"/>
  <c r="AF2768" i="1" s="1"/>
  <c r="S2769" i="1"/>
  <c r="Z2829" i="1"/>
  <c r="AA2829" i="1" s="1"/>
  <c r="AH2829" i="1" s="1"/>
  <c r="I2830" i="1"/>
  <c r="H2830" i="1" s="1"/>
  <c r="AJ2830" i="1"/>
  <c r="Y2829" i="1"/>
  <c r="C2830" i="1"/>
  <c r="AC2772" i="1"/>
  <c r="AE2772" i="1" s="1"/>
  <c r="G2772" i="1"/>
  <c r="AB2832" i="1"/>
  <c r="J2771" i="1" l="1"/>
  <c r="AB2833" i="1"/>
  <c r="F2772" i="1"/>
  <c r="J2772" i="1" s="1"/>
  <c r="Z2830" i="1"/>
  <c r="AA2830" i="1" s="1"/>
  <c r="AH2830" i="1" s="1"/>
  <c r="AJ2831" i="1"/>
  <c r="Y2830" i="1"/>
  <c r="C2831" i="1"/>
  <c r="I2831" i="1"/>
  <c r="H2831" i="1" s="1"/>
  <c r="M2774" i="1"/>
  <c r="N2774" i="1" s="1"/>
  <c r="P2774" i="1"/>
  <c r="Q2774" i="1"/>
  <c r="L2775" i="1"/>
  <c r="T2769" i="1"/>
  <c r="AF2769" i="1" s="1"/>
  <c r="S2770" i="1"/>
  <c r="X2831" i="1"/>
  <c r="A2832" i="1"/>
  <c r="K2831" i="1"/>
  <c r="AC2773" i="1"/>
  <c r="AE2773" i="1" s="1"/>
  <c r="G2773" i="1"/>
  <c r="O2772" i="1" l="1"/>
  <c r="R2772" i="1" s="1"/>
  <c r="AC2774" i="1"/>
  <c r="AE2774" i="1" s="1"/>
  <c r="G2774" i="1"/>
  <c r="I2832" i="1"/>
  <c r="H2832" i="1" s="1"/>
  <c r="Y2831" i="1"/>
  <c r="AJ2832" i="1"/>
  <c r="Z2831" i="1"/>
  <c r="AA2831" i="1" s="1"/>
  <c r="AH2831" i="1" s="1"/>
  <c r="C2832" i="1"/>
  <c r="T2770" i="1"/>
  <c r="AF2770" i="1" s="1"/>
  <c r="S2771" i="1"/>
  <c r="M2775" i="1"/>
  <c r="N2775" i="1" s="1"/>
  <c r="P2775" i="1"/>
  <c r="Q2775" i="1"/>
  <c r="L2776" i="1"/>
  <c r="F2773" i="1"/>
  <c r="J2773" i="1" s="1"/>
  <c r="X2832" i="1"/>
  <c r="A2833" i="1"/>
  <c r="K2832" i="1"/>
  <c r="AB2834" i="1"/>
  <c r="O2773" i="1" l="1"/>
  <c r="R2773" i="1" s="1"/>
  <c r="T2771" i="1"/>
  <c r="AF2771" i="1" s="1"/>
  <c r="S2772" i="1"/>
  <c r="Y2832" i="1"/>
  <c r="C2833" i="1"/>
  <c r="I2833" i="1"/>
  <c r="H2833" i="1" s="1"/>
  <c r="Z2832" i="1"/>
  <c r="AA2832" i="1" s="1"/>
  <c r="AH2832" i="1" s="1"/>
  <c r="AJ2833" i="1"/>
  <c r="A2834" i="1"/>
  <c r="X2833" i="1"/>
  <c r="K2833" i="1"/>
  <c r="F2774" i="1"/>
  <c r="O2774" i="1" s="1"/>
  <c r="R2774" i="1" s="1"/>
  <c r="AC2775" i="1"/>
  <c r="AE2775" i="1" s="1"/>
  <c r="G2775" i="1"/>
  <c r="AB2835" i="1"/>
  <c r="M2776" i="1"/>
  <c r="N2776" i="1" s="1"/>
  <c r="P2776" i="1"/>
  <c r="Q2776" i="1"/>
  <c r="L2777" i="1"/>
  <c r="J2774" i="1" l="1"/>
  <c r="A2835" i="1"/>
  <c r="X2834" i="1"/>
  <c r="K2834" i="1"/>
  <c r="AC2776" i="1"/>
  <c r="AE2776" i="1" s="1"/>
  <c r="G2776" i="1"/>
  <c r="M2777" i="1"/>
  <c r="N2777" i="1" s="1"/>
  <c r="P2777" i="1"/>
  <c r="Q2777" i="1"/>
  <c r="L2778" i="1"/>
  <c r="AB2836" i="1"/>
  <c r="F2775" i="1"/>
  <c r="O2775" i="1" s="1"/>
  <c r="R2775" i="1" s="1"/>
  <c r="C2834" i="1"/>
  <c r="I2834" i="1"/>
  <c r="H2834" i="1" s="1"/>
  <c r="Y2833" i="1"/>
  <c r="AJ2834" i="1"/>
  <c r="Z2833" i="1"/>
  <c r="AA2833" i="1" s="1"/>
  <c r="AH2833" i="1" s="1"/>
  <c r="T2772" i="1"/>
  <c r="AF2772" i="1" s="1"/>
  <c r="S2773" i="1"/>
  <c r="AC2777" i="1" l="1"/>
  <c r="AE2777" i="1" s="1"/>
  <c r="G2777" i="1"/>
  <c r="F2776" i="1"/>
  <c r="J2776" i="1" s="1"/>
  <c r="T2773" i="1"/>
  <c r="AF2773" i="1" s="1"/>
  <c r="S2774" i="1"/>
  <c r="J2775" i="1"/>
  <c r="AB2837" i="1"/>
  <c r="M2778" i="1"/>
  <c r="N2778" i="1" s="1"/>
  <c r="P2778" i="1"/>
  <c r="Q2778" i="1"/>
  <c r="L2779" i="1"/>
  <c r="Z2834" i="1"/>
  <c r="AA2834" i="1" s="1"/>
  <c r="AH2834" i="1" s="1"/>
  <c r="AJ2835" i="1"/>
  <c r="I2835" i="1"/>
  <c r="H2835" i="1" s="1"/>
  <c r="Y2834" i="1"/>
  <c r="C2835" i="1"/>
  <c r="X2835" i="1"/>
  <c r="A2836" i="1"/>
  <c r="K2835" i="1"/>
  <c r="O2776" i="1" l="1"/>
  <c r="R2776" i="1" s="1"/>
  <c r="AB2838" i="1"/>
  <c r="AC2778" i="1"/>
  <c r="AE2778" i="1" s="1"/>
  <c r="G2778" i="1"/>
  <c r="T2774" i="1"/>
  <c r="AF2774" i="1" s="1"/>
  <c r="S2775" i="1"/>
  <c r="X2836" i="1"/>
  <c r="K2836" i="1"/>
  <c r="A2837" i="1"/>
  <c r="Y2835" i="1"/>
  <c r="C2836" i="1"/>
  <c r="I2836" i="1"/>
  <c r="H2836" i="1" s="1"/>
  <c r="Z2835" i="1"/>
  <c r="AA2835" i="1" s="1"/>
  <c r="AH2835" i="1" s="1"/>
  <c r="AJ2836" i="1"/>
  <c r="M2779" i="1"/>
  <c r="N2779" i="1" s="1"/>
  <c r="P2779" i="1"/>
  <c r="Q2779" i="1"/>
  <c r="L2780" i="1"/>
  <c r="F2777" i="1"/>
  <c r="J2777" i="1" s="1"/>
  <c r="AC2779" i="1" l="1"/>
  <c r="AE2779" i="1" s="1"/>
  <c r="G2779" i="1"/>
  <c r="O2777" i="1"/>
  <c r="R2777" i="1" s="1"/>
  <c r="M2780" i="1"/>
  <c r="N2780" i="1" s="1"/>
  <c r="L2781" i="1"/>
  <c r="X2837" i="1"/>
  <c r="K2837" i="1"/>
  <c r="A2838" i="1"/>
  <c r="T2775" i="1"/>
  <c r="AF2775" i="1" s="1"/>
  <c r="S2776" i="1"/>
  <c r="Z2836" i="1"/>
  <c r="AA2836" i="1" s="1"/>
  <c r="AH2836" i="1" s="1"/>
  <c r="AJ2837" i="1"/>
  <c r="I2837" i="1"/>
  <c r="H2837" i="1" s="1"/>
  <c r="Y2836" i="1"/>
  <c r="C2837" i="1"/>
  <c r="F2778" i="1"/>
  <c r="J2778" i="1" s="1"/>
  <c r="AB2839" i="1"/>
  <c r="O2778" i="1" l="1"/>
  <c r="R2778" i="1" s="1"/>
  <c r="G2780" i="1"/>
  <c r="AC2780" i="1"/>
  <c r="AE2780" i="1" s="1"/>
  <c r="X2838" i="1"/>
  <c r="K2838" i="1"/>
  <c r="A2839" i="1"/>
  <c r="M2781" i="1"/>
  <c r="N2781" i="1" s="1"/>
  <c r="L2782" i="1"/>
  <c r="F2779" i="1"/>
  <c r="O2779" i="1" s="1"/>
  <c r="AB2840" i="1"/>
  <c r="T2776" i="1"/>
  <c r="AF2776" i="1" s="1"/>
  <c r="S2777" i="1"/>
  <c r="Y2837" i="1"/>
  <c r="C2838" i="1"/>
  <c r="Z2837" i="1"/>
  <c r="AA2837" i="1" s="1"/>
  <c r="AH2837" i="1" s="1"/>
  <c r="I2838" i="1"/>
  <c r="H2838" i="1" s="1"/>
  <c r="AJ2838" i="1"/>
  <c r="R2779" i="1" l="1"/>
  <c r="P2780" i="1"/>
  <c r="AB2841" i="1"/>
  <c r="M2782" i="1"/>
  <c r="N2782" i="1" s="1"/>
  <c r="L2783" i="1"/>
  <c r="K2839" i="1"/>
  <c r="X2839" i="1"/>
  <c r="A2840" i="1"/>
  <c r="J2779" i="1"/>
  <c r="F2780" i="1"/>
  <c r="O2780" i="1" s="1"/>
  <c r="T2777" i="1"/>
  <c r="AF2777" i="1" s="1"/>
  <c r="S2778" i="1"/>
  <c r="AJ2839" i="1"/>
  <c r="Z2838" i="1"/>
  <c r="AA2838" i="1" s="1"/>
  <c r="AH2838" i="1" s="1"/>
  <c r="C2839" i="1"/>
  <c r="I2839" i="1"/>
  <c r="H2839" i="1" s="1"/>
  <c r="Y2838" i="1"/>
  <c r="G2781" i="1"/>
  <c r="AC2781" i="1"/>
  <c r="AE2781" i="1" s="1"/>
  <c r="AC2782" i="1" l="1"/>
  <c r="AE2782" i="1" s="1"/>
  <c r="G2782" i="1"/>
  <c r="F2781" i="1"/>
  <c r="O2781" i="1" s="1"/>
  <c r="T2778" i="1"/>
  <c r="AF2778" i="1" s="1"/>
  <c r="S2779" i="1"/>
  <c r="X2840" i="1"/>
  <c r="K2840" i="1"/>
  <c r="A2841" i="1"/>
  <c r="M2783" i="1"/>
  <c r="N2783" i="1" s="1"/>
  <c r="L2784" i="1"/>
  <c r="J2780" i="1"/>
  <c r="Z2839" i="1"/>
  <c r="AA2839" i="1" s="1"/>
  <c r="AH2839" i="1" s="1"/>
  <c r="AJ2840" i="1"/>
  <c r="I2840" i="1"/>
  <c r="H2840" i="1" s="1"/>
  <c r="Y2839" i="1"/>
  <c r="C2840" i="1"/>
  <c r="AB2842" i="1"/>
  <c r="Q2780" i="1"/>
  <c r="Q2781" i="1" s="1"/>
  <c r="Q2782" i="1" s="1"/>
  <c r="Q2783" i="1" s="1"/>
  <c r="P2781" i="1"/>
  <c r="P2782" i="1" s="1"/>
  <c r="P2783" i="1" s="1"/>
  <c r="J2781" i="1" l="1"/>
  <c r="AB2843" i="1"/>
  <c r="A2842" i="1"/>
  <c r="X2841" i="1"/>
  <c r="K2841" i="1"/>
  <c r="R2781" i="1"/>
  <c r="F2782" i="1"/>
  <c r="J2782" i="1" s="1"/>
  <c r="G2783" i="1"/>
  <c r="AC2783" i="1"/>
  <c r="AE2783" i="1" s="1"/>
  <c r="Y2840" i="1"/>
  <c r="AJ2841" i="1"/>
  <c r="Z2840" i="1"/>
  <c r="AA2840" i="1" s="1"/>
  <c r="AH2840" i="1" s="1"/>
  <c r="C2841" i="1"/>
  <c r="I2841" i="1"/>
  <c r="H2841" i="1" s="1"/>
  <c r="R2780" i="1"/>
  <c r="M2784" i="1"/>
  <c r="N2784" i="1" s="1"/>
  <c r="P2784" i="1"/>
  <c r="Q2784" i="1"/>
  <c r="L2785" i="1"/>
  <c r="T2779" i="1"/>
  <c r="S2780" i="1"/>
  <c r="O2782" i="1" l="1"/>
  <c r="R2782" i="1" s="1"/>
  <c r="AF2779" i="1"/>
  <c r="AA2779" i="1"/>
  <c r="M2785" i="1"/>
  <c r="N2785" i="1" s="1"/>
  <c r="P2785" i="1"/>
  <c r="Q2785" i="1"/>
  <c r="L2786" i="1"/>
  <c r="Y2841" i="1"/>
  <c r="Z2841" i="1"/>
  <c r="C2842" i="1"/>
  <c r="AJ2842" i="1"/>
  <c r="I2842" i="1"/>
  <c r="H2842" i="1" s="1"/>
  <c r="T2780" i="1"/>
  <c r="AF2780" i="1" s="1"/>
  <c r="S2781" i="1"/>
  <c r="X2842" i="1"/>
  <c r="A2843" i="1"/>
  <c r="K2842" i="1"/>
  <c r="G2784" i="1"/>
  <c r="AC2784" i="1"/>
  <c r="AE2784" i="1" s="1"/>
  <c r="F2783" i="1"/>
  <c r="J2783" i="1" s="1"/>
  <c r="AB2844" i="1"/>
  <c r="AH2779" i="1" l="1"/>
  <c r="O2783" i="1"/>
  <c r="R2783" i="1" s="1"/>
  <c r="AJ2843" i="1"/>
  <c r="Y2842" i="1"/>
  <c r="C2843" i="1"/>
  <c r="I2843" i="1"/>
  <c r="H2843" i="1" s="1"/>
  <c r="Z2842" i="1"/>
  <c r="AA2842" i="1" s="1"/>
  <c r="AH2842" i="1" s="1"/>
  <c r="AB2845" i="1"/>
  <c r="K2843" i="1"/>
  <c r="X2843" i="1"/>
  <c r="A2844" i="1"/>
  <c r="G2785" i="1"/>
  <c r="AC2785" i="1"/>
  <c r="AE2785" i="1" s="1"/>
  <c r="F2784" i="1"/>
  <c r="O2784" i="1" s="1"/>
  <c r="R2784" i="1" s="1"/>
  <c r="T2781" i="1"/>
  <c r="AF2781" i="1" s="1"/>
  <c r="S2782" i="1"/>
  <c r="M2786" i="1"/>
  <c r="N2786" i="1" s="1"/>
  <c r="P2786" i="1"/>
  <c r="Q2786" i="1"/>
  <c r="L2787" i="1"/>
  <c r="J2784" i="1" l="1"/>
  <c r="M2787" i="1"/>
  <c r="N2787" i="1" s="1"/>
  <c r="P2787" i="1"/>
  <c r="Q2787" i="1"/>
  <c r="L2788" i="1"/>
  <c r="T2782" i="1"/>
  <c r="AF2782" i="1" s="1"/>
  <c r="S2783" i="1"/>
  <c r="X2844" i="1"/>
  <c r="K2844" i="1"/>
  <c r="A2845" i="1"/>
  <c r="AB2846" i="1"/>
  <c r="F2785" i="1"/>
  <c r="O2785" i="1" s="1"/>
  <c r="R2785" i="1" s="1"/>
  <c r="I2844" i="1"/>
  <c r="H2844" i="1" s="1"/>
  <c r="Y2843" i="1"/>
  <c r="AJ2844" i="1"/>
  <c r="Z2843" i="1"/>
  <c r="AA2843" i="1" s="1"/>
  <c r="AH2843" i="1" s="1"/>
  <c r="C2844" i="1"/>
  <c r="G2786" i="1"/>
  <c r="AC2786" i="1"/>
  <c r="AE2786" i="1" s="1"/>
  <c r="J2785" i="1" l="1"/>
  <c r="I2845" i="1"/>
  <c r="H2845" i="1" s="1"/>
  <c r="AJ2845" i="1"/>
  <c r="Y2844" i="1"/>
  <c r="C2845" i="1"/>
  <c r="Z2844" i="1"/>
  <c r="AA2844" i="1" s="1"/>
  <c r="AH2844" i="1" s="1"/>
  <c r="F2786" i="1"/>
  <c r="O2786" i="1" s="1"/>
  <c r="R2786" i="1" s="1"/>
  <c r="AB2847" i="1"/>
  <c r="K2845" i="1"/>
  <c r="A2846" i="1"/>
  <c r="X2845" i="1"/>
  <c r="M2788" i="1"/>
  <c r="N2788" i="1" s="1"/>
  <c r="P2788" i="1"/>
  <c r="Q2788" i="1"/>
  <c r="L2789" i="1"/>
  <c r="T2783" i="1"/>
  <c r="AF2783" i="1" s="1"/>
  <c r="S2784" i="1"/>
  <c r="G2787" i="1"/>
  <c r="AC2787" i="1"/>
  <c r="AE2787" i="1" s="1"/>
  <c r="J2786" i="1" l="1"/>
  <c r="M2789" i="1"/>
  <c r="N2789" i="1" s="1"/>
  <c r="P2789" i="1"/>
  <c r="Q2789" i="1"/>
  <c r="L2790" i="1"/>
  <c r="Y2845" i="1"/>
  <c r="AJ2846" i="1"/>
  <c r="I2846" i="1"/>
  <c r="H2846" i="1" s="1"/>
  <c r="Z2845" i="1"/>
  <c r="AA2845" i="1" s="1"/>
  <c r="AH2845" i="1" s="1"/>
  <c r="C2846" i="1"/>
  <c r="AB2848" i="1"/>
  <c r="F2787" i="1"/>
  <c r="O2787" i="1" s="1"/>
  <c r="R2787" i="1" s="1"/>
  <c r="T2784" i="1"/>
  <c r="AF2784" i="1" s="1"/>
  <c r="S2785" i="1"/>
  <c r="X2846" i="1"/>
  <c r="K2846" i="1"/>
  <c r="A2847" i="1"/>
  <c r="G2788" i="1"/>
  <c r="AC2788" i="1"/>
  <c r="AE2788" i="1" s="1"/>
  <c r="J2787" i="1" l="1"/>
  <c r="F2788" i="1"/>
  <c r="J2788" i="1" s="1"/>
  <c r="Y2846" i="1"/>
  <c r="AJ2847" i="1"/>
  <c r="Z2846" i="1"/>
  <c r="AA2846" i="1" s="1"/>
  <c r="AH2846" i="1" s="1"/>
  <c r="C2847" i="1"/>
  <c r="I2847" i="1"/>
  <c r="H2847" i="1" s="1"/>
  <c r="AB2849" i="1"/>
  <c r="M2790" i="1"/>
  <c r="N2790" i="1" s="1"/>
  <c r="P2790" i="1"/>
  <c r="Q2790" i="1"/>
  <c r="L2791" i="1"/>
  <c r="K2847" i="1"/>
  <c r="X2847" i="1"/>
  <c r="A2848" i="1"/>
  <c r="T2785" i="1"/>
  <c r="AF2785" i="1" s="1"/>
  <c r="S2786" i="1"/>
  <c r="AC2789" i="1"/>
  <c r="AE2789" i="1" s="1"/>
  <c r="G2789" i="1"/>
  <c r="G2790" i="1" l="1"/>
  <c r="AC2790" i="1"/>
  <c r="AE2790" i="1" s="1"/>
  <c r="X2848" i="1"/>
  <c r="K2848" i="1"/>
  <c r="A2849" i="1"/>
  <c r="F2789" i="1"/>
  <c r="J2789" i="1" s="1"/>
  <c r="Z2847" i="1"/>
  <c r="AA2847" i="1" s="1"/>
  <c r="AH2847" i="1" s="1"/>
  <c r="AJ2848" i="1"/>
  <c r="Y2847" i="1"/>
  <c r="C2848" i="1"/>
  <c r="I2848" i="1"/>
  <c r="H2848" i="1" s="1"/>
  <c r="M2791" i="1"/>
  <c r="N2791" i="1" s="1"/>
  <c r="P2791" i="1"/>
  <c r="Q2791" i="1"/>
  <c r="L2792" i="1"/>
  <c r="O2788" i="1"/>
  <c r="R2788" i="1" s="1"/>
  <c r="T2786" i="1"/>
  <c r="AF2786" i="1" s="1"/>
  <c r="S2787" i="1"/>
  <c r="AB2850" i="1"/>
  <c r="O2789" i="1" l="1"/>
  <c r="R2789" i="1" s="1"/>
  <c r="T2787" i="1"/>
  <c r="AF2787" i="1" s="1"/>
  <c r="S2788" i="1"/>
  <c r="AC2791" i="1"/>
  <c r="AE2791" i="1" s="1"/>
  <c r="G2791" i="1"/>
  <c r="C2849" i="1"/>
  <c r="I2849" i="1"/>
  <c r="H2849" i="1" s="1"/>
  <c r="Y2848" i="1"/>
  <c r="Z2848" i="1"/>
  <c r="AA2848" i="1" s="1"/>
  <c r="AH2848" i="1" s="1"/>
  <c r="AJ2849" i="1"/>
  <c r="F2790" i="1"/>
  <c r="O2790" i="1" s="1"/>
  <c r="R2790" i="1" s="1"/>
  <c r="M2792" i="1"/>
  <c r="N2792" i="1" s="1"/>
  <c r="P2792" i="1"/>
  <c r="Q2792" i="1"/>
  <c r="L2793" i="1"/>
  <c r="X2849" i="1"/>
  <c r="A2850" i="1"/>
  <c r="K2849" i="1"/>
  <c r="AB2851" i="1"/>
  <c r="AB2852" i="1" l="1"/>
  <c r="X2850" i="1"/>
  <c r="A2851" i="1"/>
  <c r="K2850" i="1"/>
  <c r="J2790" i="1"/>
  <c r="F2791" i="1"/>
  <c r="J2791" i="1" s="1"/>
  <c r="Y2849" i="1"/>
  <c r="AJ2850" i="1"/>
  <c r="Z2849" i="1"/>
  <c r="AA2849" i="1" s="1"/>
  <c r="AH2849" i="1" s="1"/>
  <c r="C2850" i="1"/>
  <c r="I2850" i="1"/>
  <c r="H2850" i="1" s="1"/>
  <c r="AC2792" i="1"/>
  <c r="AE2792" i="1" s="1"/>
  <c r="G2792" i="1"/>
  <c r="T2788" i="1"/>
  <c r="AF2788" i="1" s="1"/>
  <c r="S2789" i="1"/>
  <c r="M2793" i="1"/>
  <c r="N2793" i="1" s="1"/>
  <c r="P2793" i="1"/>
  <c r="Q2793" i="1"/>
  <c r="L2794" i="1"/>
  <c r="O2791" i="1" l="1"/>
  <c r="R2791" i="1" s="1"/>
  <c r="F2792" i="1"/>
  <c r="O2792" i="1" s="1"/>
  <c r="R2792" i="1" s="1"/>
  <c r="Y2850" i="1"/>
  <c r="C2851" i="1"/>
  <c r="I2851" i="1"/>
  <c r="H2851" i="1" s="1"/>
  <c r="Z2850" i="1"/>
  <c r="AA2850" i="1" s="1"/>
  <c r="AH2850" i="1" s="1"/>
  <c r="AJ2851" i="1"/>
  <c r="AC2793" i="1"/>
  <c r="AE2793" i="1" s="1"/>
  <c r="G2793" i="1"/>
  <c r="AB2853" i="1"/>
  <c r="M2794" i="1"/>
  <c r="N2794" i="1" s="1"/>
  <c r="P2794" i="1"/>
  <c r="Q2794" i="1"/>
  <c r="L2795" i="1"/>
  <c r="T2789" i="1"/>
  <c r="AF2789" i="1" s="1"/>
  <c r="S2790" i="1"/>
  <c r="X2851" i="1"/>
  <c r="A2852" i="1"/>
  <c r="K2851" i="1"/>
  <c r="J2792" i="1" l="1"/>
  <c r="AC2794" i="1"/>
  <c r="AE2794" i="1" s="1"/>
  <c r="G2794" i="1"/>
  <c r="M2795" i="1"/>
  <c r="N2795" i="1" s="1"/>
  <c r="P2795" i="1"/>
  <c r="Q2795" i="1"/>
  <c r="L2796" i="1"/>
  <c r="X2852" i="1"/>
  <c r="A2853" i="1"/>
  <c r="K2852" i="1"/>
  <c r="AB2854" i="1"/>
  <c r="F2793" i="1"/>
  <c r="J2793" i="1" s="1"/>
  <c r="Z2851" i="1"/>
  <c r="AA2851" i="1" s="1"/>
  <c r="AH2851" i="1" s="1"/>
  <c r="AJ2852" i="1"/>
  <c r="Y2851" i="1"/>
  <c r="I2852" i="1"/>
  <c r="H2852" i="1" s="1"/>
  <c r="C2852" i="1"/>
  <c r="T2790" i="1"/>
  <c r="AF2790" i="1" s="1"/>
  <c r="S2791" i="1"/>
  <c r="O2793" i="1" l="1"/>
  <c r="R2793" i="1" s="1"/>
  <c r="AB2855" i="1"/>
  <c r="Y2852" i="1"/>
  <c r="Z2852" i="1"/>
  <c r="AA2852" i="1" s="1"/>
  <c r="AH2852" i="1" s="1"/>
  <c r="AJ2853" i="1"/>
  <c r="C2853" i="1"/>
  <c r="I2853" i="1"/>
  <c r="H2853" i="1" s="1"/>
  <c r="T2791" i="1"/>
  <c r="AF2791" i="1" s="1"/>
  <c r="S2792" i="1"/>
  <c r="AC2795" i="1"/>
  <c r="AE2795" i="1" s="1"/>
  <c r="G2795" i="1"/>
  <c r="F2794" i="1"/>
  <c r="O2794" i="1" s="1"/>
  <c r="R2794" i="1" s="1"/>
  <c r="A2854" i="1"/>
  <c r="X2853" i="1"/>
  <c r="K2853" i="1"/>
  <c r="M2796" i="1"/>
  <c r="N2796" i="1" s="1"/>
  <c r="P2796" i="1"/>
  <c r="Q2796" i="1"/>
  <c r="L2797" i="1"/>
  <c r="J2794" i="1" l="1"/>
  <c r="AC2796" i="1"/>
  <c r="AE2796" i="1" s="1"/>
  <c r="G2796" i="1"/>
  <c r="AB2856" i="1"/>
  <c r="M2797" i="1"/>
  <c r="N2797" i="1" s="1"/>
  <c r="P2797" i="1"/>
  <c r="Q2797" i="1"/>
  <c r="L2798" i="1"/>
  <c r="X2854" i="1"/>
  <c r="A2855" i="1"/>
  <c r="K2854" i="1"/>
  <c r="T2792" i="1"/>
  <c r="AF2792" i="1" s="1"/>
  <c r="S2793" i="1"/>
  <c r="F2795" i="1"/>
  <c r="O2795" i="1" s="1"/>
  <c r="R2795" i="1" s="1"/>
  <c r="Z2853" i="1"/>
  <c r="AA2853" i="1" s="1"/>
  <c r="AH2853" i="1" s="1"/>
  <c r="AJ2854" i="1"/>
  <c r="Y2853" i="1"/>
  <c r="C2854" i="1"/>
  <c r="I2854" i="1"/>
  <c r="H2854" i="1" s="1"/>
  <c r="J2795" i="1" l="1"/>
  <c r="M2798" i="1"/>
  <c r="N2798" i="1" s="1"/>
  <c r="P2798" i="1"/>
  <c r="Q2798" i="1"/>
  <c r="L2799" i="1"/>
  <c r="AB2857" i="1"/>
  <c r="Y2854" i="1"/>
  <c r="AJ2855" i="1"/>
  <c r="Z2854" i="1"/>
  <c r="AA2854" i="1" s="1"/>
  <c r="AH2854" i="1" s="1"/>
  <c r="C2855" i="1"/>
  <c r="I2855" i="1"/>
  <c r="H2855" i="1" s="1"/>
  <c r="T2793" i="1"/>
  <c r="AF2793" i="1" s="1"/>
  <c r="S2794" i="1"/>
  <c r="X2855" i="1"/>
  <c r="K2855" i="1"/>
  <c r="A2856" i="1"/>
  <c r="F2796" i="1"/>
  <c r="J2796" i="1" s="1"/>
  <c r="AC2797" i="1"/>
  <c r="AE2797" i="1" s="1"/>
  <c r="G2797" i="1"/>
  <c r="F2797" i="1" l="1"/>
  <c r="O2797" i="1" s="1"/>
  <c r="R2797" i="1" s="1"/>
  <c r="T2794" i="1"/>
  <c r="AF2794" i="1" s="1"/>
  <c r="S2795" i="1"/>
  <c r="M2799" i="1"/>
  <c r="N2799" i="1" s="1"/>
  <c r="P2799" i="1"/>
  <c r="Q2799" i="1"/>
  <c r="L2800" i="1"/>
  <c r="C2856" i="1"/>
  <c r="I2856" i="1"/>
  <c r="H2856" i="1" s="1"/>
  <c r="Y2855" i="1"/>
  <c r="Z2855" i="1"/>
  <c r="AA2855" i="1" s="1"/>
  <c r="AH2855" i="1" s="1"/>
  <c r="AJ2856" i="1"/>
  <c r="AB2858" i="1"/>
  <c r="X2856" i="1"/>
  <c r="A2857" i="1"/>
  <c r="K2856" i="1"/>
  <c r="O2796" i="1"/>
  <c r="R2796" i="1" s="1"/>
  <c r="AC2798" i="1"/>
  <c r="AE2798" i="1" s="1"/>
  <c r="G2798" i="1"/>
  <c r="J2797" i="1" l="1"/>
  <c r="AC2799" i="1"/>
  <c r="AE2799" i="1" s="1"/>
  <c r="G2799" i="1"/>
  <c r="Y2856" i="1"/>
  <c r="Z2856" i="1"/>
  <c r="AA2856" i="1" s="1"/>
  <c r="AH2856" i="1" s="1"/>
  <c r="C2857" i="1"/>
  <c r="I2857" i="1"/>
  <c r="H2857" i="1" s="1"/>
  <c r="AJ2857" i="1"/>
  <c r="M2800" i="1"/>
  <c r="N2800" i="1" s="1"/>
  <c r="P2800" i="1"/>
  <c r="Q2800" i="1"/>
  <c r="L2801" i="1"/>
  <c r="T2795" i="1"/>
  <c r="AF2795" i="1" s="1"/>
  <c r="S2796" i="1"/>
  <c r="F2798" i="1"/>
  <c r="J2798" i="1" s="1"/>
  <c r="K2857" i="1"/>
  <c r="A2858" i="1"/>
  <c r="X2857" i="1"/>
  <c r="AB2859" i="1"/>
  <c r="O2798" i="1" l="1"/>
  <c r="R2798" i="1" s="1"/>
  <c r="AC2800" i="1"/>
  <c r="AE2800" i="1" s="1"/>
  <c r="G2800" i="1"/>
  <c r="M2801" i="1"/>
  <c r="N2801" i="1" s="1"/>
  <c r="P2801" i="1"/>
  <c r="Q2801" i="1"/>
  <c r="L2802" i="1"/>
  <c r="AB2860" i="1"/>
  <c r="F2799" i="1"/>
  <c r="O2799" i="1" s="1"/>
  <c r="R2799" i="1" s="1"/>
  <c r="A2859" i="1"/>
  <c r="K2858" i="1"/>
  <c r="X2858" i="1"/>
  <c r="C2858" i="1"/>
  <c r="Y2857" i="1"/>
  <c r="AJ2858" i="1"/>
  <c r="I2858" i="1"/>
  <c r="H2858" i="1" s="1"/>
  <c r="Z2857" i="1"/>
  <c r="AA2857" i="1" s="1"/>
  <c r="AH2857" i="1" s="1"/>
  <c r="T2796" i="1"/>
  <c r="AF2796" i="1" s="1"/>
  <c r="S2797" i="1"/>
  <c r="J2799" i="1" l="1"/>
  <c r="T2797" i="1"/>
  <c r="AF2797" i="1" s="1"/>
  <c r="S2798" i="1"/>
  <c r="M2802" i="1"/>
  <c r="N2802" i="1" s="1"/>
  <c r="P2802" i="1"/>
  <c r="Q2802" i="1"/>
  <c r="L2803" i="1"/>
  <c r="AB2861" i="1"/>
  <c r="F2800" i="1"/>
  <c r="O2800" i="1" s="1"/>
  <c r="R2800" i="1" s="1"/>
  <c r="Z2858" i="1"/>
  <c r="AA2858" i="1" s="1"/>
  <c r="AH2858" i="1" s="1"/>
  <c r="AJ2859" i="1"/>
  <c r="I2859" i="1"/>
  <c r="H2859" i="1" s="1"/>
  <c r="Y2858" i="1"/>
  <c r="C2859" i="1"/>
  <c r="X2859" i="1"/>
  <c r="A2860" i="1"/>
  <c r="K2859" i="1"/>
  <c r="AC2801" i="1"/>
  <c r="AE2801" i="1" s="1"/>
  <c r="G2801" i="1"/>
  <c r="AJ2860" i="1" l="1"/>
  <c r="Y2859" i="1"/>
  <c r="C2860" i="1"/>
  <c r="Z2859" i="1"/>
  <c r="AA2859" i="1" s="1"/>
  <c r="AH2859" i="1" s="1"/>
  <c r="I2860" i="1"/>
  <c r="H2860" i="1" s="1"/>
  <c r="M2803" i="1"/>
  <c r="N2803" i="1" s="1"/>
  <c r="P2803" i="1"/>
  <c r="Q2803" i="1"/>
  <c r="L2804" i="1"/>
  <c r="J2800" i="1"/>
  <c r="T2798" i="1"/>
  <c r="AF2798" i="1" s="1"/>
  <c r="S2799" i="1"/>
  <c r="F2801" i="1"/>
  <c r="O2801" i="1" s="1"/>
  <c r="R2801" i="1" s="1"/>
  <c r="K2860" i="1"/>
  <c r="X2860" i="1"/>
  <c r="A2861" i="1"/>
  <c r="AB2862" i="1"/>
  <c r="AC2802" i="1"/>
  <c r="AE2802" i="1" s="1"/>
  <c r="G2802" i="1"/>
  <c r="AB2863" i="1" l="1"/>
  <c r="J2801" i="1"/>
  <c r="AC2803" i="1"/>
  <c r="AE2803" i="1" s="1"/>
  <c r="G2803" i="1"/>
  <c r="Y2860" i="1"/>
  <c r="Z2860" i="1"/>
  <c r="AA2860" i="1" s="1"/>
  <c r="AH2860" i="1" s="1"/>
  <c r="C2861" i="1"/>
  <c r="I2861" i="1"/>
  <c r="H2861" i="1" s="1"/>
  <c r="AJ2861" i="1"/>
  <c r="F2802" i="1"/>
  <c r="O2802" i="1" s="1"/>
  <c r="R2802" i="1" s="1"/>
  <c r="T2799" i="1"/>
  <c r="AF2799" i="1" s="1"/>
  <c r="S2800" i="1"/>
  <c r="M2804" i="1"/>
  <c r="N2804" i="1" s="1"/>
  <c r="P2804" i="1"/>
  <c r="Q2804" i="1"/>
  <c r="L2805" i="1"/>
  <c r="K2861" i="1"/>
  <c r="A2862" i="1"/>
  <c r="X2861" i="1"/>
  <c r="J2802" i="1" l="1"/>
  <c r="Y2861" i="1"/>
  <c r="C2862" i="1"/>
  <c r="I2862" i="1"/>
  <c r="H2862" i="1" s="1"/>
  <c r="Z2861" i="1"/>
  <c r="AA2861" i="1" s="1"/>
  <c r="AH2861" i="1" s="1"/>
  <c r="AJ2862" i="1"/>
  <c r="AC2804" i="1"/>
  <c r="AE2804" i="1" s="1"/>
  <c r="G2804" i="1"/>
  <c r="X2862" i="1"/>
  <c r="A2863" i="1"/>
  <c r="K2862" i="1"/>
  <c r="M2805" i="1"/>
  <c r="N2805" i="1" s="1"/>
  <c r="P2805" i="1"/>
  <c r="Q2805" i="1"/>
  <c r="L2806" i="1"/>
  <c r="T2800" i="1"/>
  <c r="AF2800" i="1" s="1"/>
  <c r="S2801" i="1"/>
  <c r="F2803" i="1"/>
  <c r="J2803" i="1" s="1"/>
  <c r="AB2864" i="1"/>
  <c r="O2803" i="1" l="1"/>
  <c r="R2803" i="1" s="1"/>
  <c r="AB2865" i="1"/>
  <c r="T2801" i="1"/>
  <c r="AF2801" i="1" s="1"/>
  <c r="S2802" i="1"/>
  <c r="K2863" i="1"/>
  <c r="A2864" i="1"/>
  <c r="X2863" i="1"/>
  <c r="AC2805" i="1"/>
  <c r="AE2805" i="1" s="1"/>
  <c r="G2805" i="1"/>
  <c r="C2863" i="1"/>
  <c r="Y2862" i="1"/>
  <c r="AJ2863" i="1"/>
  <c r="I2863" i="1"/>
  <c r="H2863" i="1" s="1"/>
  <c r="Z2862" i="1"/>
  <c r="AA2862" i="1" s="1"/>
  <c r="AH2862" i="1" s="1"/>
  <c r="F2804" i="1"/>
  <c r="O2804" i="1" s="1"/>
  <c r="R2804" i="1" s="1"/>
  <c r="M2806" i="1"/>
  <c r="N2806" i="1" s="1"/>
  <c r="P2806" i="1"/>
  <c r="Q2806" i="1"/>
  <c r="L2807" i="1"/>
  <c r="J2804" i="1" l="1"/>
  <c r="AC2806" i="1"/>
  <c r="AE2806" i="1" s="1"/>
  <c r="G2806" i="1"/>
  <c r="Z2863" i="1"/>
  <c r="AA2863" i="1" s="1"/>
  <c r="AH2863" i="1" s="1"/>
  <c r="AJ2864" i="1"/>
  <c r="C2864" i="1"/>
  <c r="I2864" i="1"/>
  <c r="H2864" i="1" s="1"/>
  <c r="Y2863" i="1"/>
  <c r="T2802" i="1"/>
  <c r="AF2802" i="1" s="1"/>
  <c r="S2803" i="1"/>
  <c r="M2807" i="1"/>
  <c r="N2807" i="1" s="1"/>
  <c r="P2807" i="1"/>
  <c r="Q2807" i="1"/>
  <c r="L2808" i="1"/>
  <c r="K2864" i="1"/>
  <c r="X2864" i="1"/>
  <c r="A2865" i="1"/>
  <c r="F2805" i="1"/>
  <c r="J2805" i="1" s="1"/>
  <c r="AB2866" i="1"/>
  <c r="M2808" i="1" l="1"/>
  <c r="N2808" i="1" s="1"/>
  <c r="P2808" i="1"/>
  <c r="Q2808" i="1"/>
  <c r="L2809" i="1"/>
  <c r="T2803" i="1"/>
  <c r="AF2803" i="1" s="1"/>
  <c r="S2804" i="1"/>
  <c r="O2805" i="1"/>
  <c r="R2805" i="1" s="1"/>
  <c r="K2865" i="1"/>
  <c r="X2865" i="1"/>
  <c r="A2866" i="1"/>
  <c r="AB2867" i="1"/>
  <c r="C2865" i="1"/>
  <c r="Y2864" i="1"/>
  <c r="AJ2865" i="1"/>
  <c r="Z2864" i="1"/>
  <c r="AA2864" i="1" s="1"/>
  <c r="AH2864" i="1" s="1"/>
  <c r="I2865" i="1"/>
  <c r="H2865" i="1" s="1"/>
  <c r="F2806" i="1"/>
  <c r="J2806" i="1" s="1"/>
  <c r="AC2807" i="1"/>
  <c r="AE2807" i="1" s="1"/>
  <c r="G2807" i="1"/>
  <c r="F2807" i="1" l="1"/>
  <c r="J2807" i="1" s="1"/>
  <c r="Y2865" i="1"/>
  <c r="AJ2866" i="1"/>
  <c r="I2866" i="1"/>
  <c r="H2866" i="1" s="1"/>
  <c r="Z2865" i="1"/>
  <c r="AA2865" i="1" s="1"/>
  <c r="AH2865" i="1" s="1"/>
  <c r="C2866" i="1"/>
  <c r="T2804" i="1"/>
  <c r="AF2804" i="1" s="1"/>
  <c r="S2805" i="1"/>
  <c r="AC2808" i="1"/>
  <c r="AE2808" i="1" s="1"/>
  <c r="G2808" i="1"/>
  <c r="M2809" i="1"/>
  <c r="N2809" i="1" s="1"/>
  <c r="P2809" i="1"/>
  <c r="Q2809" i="1"/>
  <c r="L2810" i="1"/>
  <c r="O2806" i="1"/>
  <c r="R2806" i="1" s="1"/>
  <c r="AB2868" i="1"/>
  <c r="X2866" i="1"/>
  <c r="A2867" i="1"/>
  <c r="K2866" i="1"/>
  <c r="O2807" i="1" l="1"/>
  <c r="R2807" i="1" s="1"/>
  <c r="AB2869" i="1"/>
  <c r="M2810" i="1"/>
  <c r="N2810" i="1" s="1"/>
  <c r="L2811" i="1"/>
  <c r="F2808" i="1"/>
  <c r="O2808" i="1" s="1"/>
  <c r="R2808" i="1" s="1"/>
  <c r="K2867" i="1"/>
  <c r="X2867" i="1"/>
  <c r="A2868" i="1"/>
  <c r="AC2809" i="1"/>
  <c r="AE2809" i="1" s="1"/>
  <c r="G2809" i="1"/>
  <c r="Y2866" i="1"/>
  <c r="C2867" i="1"/>
  <c r="Z2866" i="1"/>
  <c r="AA2866" i="1" s="1"/>
  <c r="AH2866" i="1" s="1"/>
  <c r="AJ2867" i="1"/>
  <c r="I2867" i="1"/>
  <c r="H2867" i="1" s="1"/>
  <c r="T2805" i="1"/>
  <c r="AF2805" i="1" s="1"/>
  <c r="S2806" i="1"/>
  <c r="M2811" i="1" l="1"/>
  <c r="N2811" i="1" s="1"/>
  <c r="L2812" i="1"/>
  <c r="F2809" i="1"/>
  <c r="O2809" i="1" s="1"/>
  <c r="A2869" i="1"/>
  <c r="X2868" i="1"/>
  <c r="K2868" i="1"/>
  <c r="J2808" i="1"/>
  <c r="C2868" i="1"/>
  <c r="Z2867" i="1"/>
  <c r="AA2867" i="1" s="1"/>
  <c r="AH2867" i="1" s="1"/>
  <c r="AJ2868" i="1"/>
  <c r="Y2867" i="1"/>
  <c r="I2868" i="1"/>
  <c r="H2868" i="1" s="1"/>
  <c r="T2806" i="1"/>
  <c r="AF2806" i="1" s="1"/>
  <c r="S2807" i="1"/>
  <c r="AB2870" i="1"/>
  <c r="AC2810" i="1"/>
  <c r="AE2810" i="1" s="1"/>
  <c r="G2810" i="1"/>
  <c r="R2809" i="1" l="1"/>
  <c r="P2810" i="1"/>
  <c r="G2811" i="1"/>
  <c r="AC2811" i="1"/>
  <c r="AE2811" i="1" s="1"/>
  <c r="AB2871" i="1"/>
  <c r="T2807" i="1"/>
  <c r="AF2807" i="1" s="1"/>
  <c r="S2808" i="1"/>
  <c r="M2812" i="1"/>
  <c r="N2812" i="1" s="1"/>
  <c r="L2813" i="1"/>
  <c r="Y2868" i="1"/>
  <c r="AJ2869" i="1"/>
  <c r="Z2868" i="1"/>
  <c r="AA2868" i="1" s="1"/>
  <c r="AH2868" i="1" s="1"/>
  <c r="C2869" i="1"/>
  <c r="I2869" i="1"/>
  <c r="H2869" i="1" s="1"/>
  <c r="A2870" i="1"/>
  <c r="K2869" i="1"/>
  <c r="X2869" i="1"/>
  <c r="J2809" i="1"/>
  <c r="F2810" i="1"/>
  <c r="O2810" i="1" s="1"/>
  <c r="J2810" i="1" l="1"/>
  <c r="AB2872" i="1"/>
  <c r="X2870" i="1"/>
  <c r="A2871" i="1"/>
  <c r="K2870" i="1"/>
  <c r="T2808" i="1"/>
  <c r="AF2808" i="1" s="1"/>
  <c r="S2809" i="1"/>
  <c r="F2811" i="1"/>
  <c r="J2811" i="1" s="1"/>
  <c r="G2812" i="1"/>
  <c r="AC2812" i="1"/>
  <c r="AE2812" i="1" s="1"/>
  <c r="Q2810" i="1"/>
  <c r="Q2811" i="1" s="1"/>
  <c r="Q2812" i="1" s="1"/>
  <c r="Q2813" i="1" s="1"/>
  <c r="P2811" i="1"/>
  <c r="P2812" i="1" s="1"/>
  <c r="P2813" i="1" s="1"/>
  <c r="Y2869" i="1"/>
  <c r="AJ2870" i="1"/>
  <c r="Z2869" i="1"/>
  <c r="AA2869" i="1" s="1"/>
  <c r="AH2869" i="1" s="1"/>
  <c r="C2870" i="1"/>
  <c r="I2870" i="1"/>
  <c r="H2870" i="1" s="1"/>
  <c r="M2813" i="1"/>
  <c r="N2813" i="1" s="1"/>
  <c r="L2814" i="1"/>
  <c r="O2811" i="1" l="1"/>
  <c r="R2811" i="1" s="1"/>
  <c r="F2812" i="1"/>
  <c r="O2812" i="1" s="1"/>
  <c r="R2812" i="1" s="1"/>
  <c r="T2809" i="1"/>
  <c r="S2810" i="1"/>
  <c r="X2871" i="1"/>
  <c r="K2871" i="1"/>
  <c r="A2872" i="1"/>
  <c r="Y2870" i="1"/>
  <c r="C2871" i="1"/>
  <c r="AJ2871" i="1"/>
  <c r="Z2870" i="1"/>
  <c r="I2871" i="1"/>
  <c r="H2871" i="1" s="1"/>
  <c r="AC2813" i="1"/>
  <c r="AE2813" i="1" s="1"/>
  <c r="G2813" i="1"/>
  <c r="M2814" i="1"/>
  <c r="N2814" i="1" s="1"/>
  <c r="P2814" i="1"/>
  <c r="Q2814" i="1"/>
  <c r="L2815" i="1"/>
  <c r="AB2873" i="1"/>
  <c r="R2810" i="1"/>
  <c r="AC2814" i="1" l="1"/>
  <c r="AE2814" i="1" s="1"/>
  <c r="G2814" i="1"/>
  <c r="J2812" i="1"/>
  <c r="M2815" i="1"/>
  <c r="N2815" i="1" s="1"/>
  <c r="P2815" i="1"/>
  <c r="Q2815" i="1"/>
  <c r="L2816" i="1"/>
  <c r="F2813" i="1"/>
  <c r="J2813" i="1" s="1"/>
  <c r="Z2871" i="1"/>
  <c r="AA2871" i="1" s="1"/>
  <c r="AH2871" i="1" s="1"/>
  <c r="C2872" i="1"/>
  <c r="AJ2872" i="1"/>
  <c r="Y2871" i="1"/>
  <c r="I2872" i="1"/>
  <c r="H2872" i="1" s="1"/>
  <c r="AB2874" i="1"/>
  <c r="X2872" i="1"/>
  <c r="K2872" i="1"/>
  <c r="A2873" i="1"/>
  <c r="T2810" i="1"/>
  <c r="AF2810" i="1" s="1"/>
  <c r="S2811" i="1"/>
  <c r="AF2809" i="1"/>
  <c r="AA2809" i="1"/>
  <c r="AH2809" i="1" l="1"/>
  <c r="A2874" i="1"/>
  <c r="K2873" i="1"/>
  <c r="X2873" i="1"/>
  <c r="M2816" i="1"/>
  <c r="N2816" i="1" s="1"/>
  <c r="P2816" i="1"/>
  <c r="Q2816" i="1"/>
  <c r="L2817" i="1"/>
  <c r="T2811" i="1"/>
  <c r="AF2811" i="1" s="1"/>
  <c r="S2812" i="1"/>
  <c r="O2813" i="1"/>
  <c r="R2813" i="1" s="1"/>
  <c r="Y2872" i="1"/>
  <c r="I2873" i="1"/>
  <c r="H2873" i="1" s="1"/>
  <c r="C2873" i="1"/>
  <c r="Z2872" i="1"/>
  <c r="AA2872" i="1" s="1"/>
  <c r="AH2872" i="1" s="1"/>
  <c r="AJ2873" i="1"/>
  <c r="F2814" i="1"/>
  <c r="O2814" i="1" s="1"/>
  <c r="R2814" i="1" s="1"/>
  <c r="AB2875" i="1"/>
  <c r="AC2815" i="1"/>
  <c r="AE2815" i="1" s="1"/>
  <c r="G2815" i="1"/>
  <c r="J2814" i="1" l="1"/>
  <c r="T2812" i="1"/>
  <c r="AF2812" i="1" s="1"/>
  <c r="S2813" i="1"/>
  <c r="K2874" i="1"/>
  <c r="X2874" i="1"/>
  <c r="A2875" i="1"/>
  <c r="AC2816" i="1"/>
  <c r="AE2816" i="1" s="1"/>
  <c r="G2816" i="1"/>
  <c r="Y2873" i="1"/>
  <c r="AJ2874" i="1"/>
  <c r="Z2873" i="1"/>
  <c r="AA2873" i="1" s="1"/>
  <c r="AH2873" i="1" s="1"/>
  <c r="C2874" i="1"/>
  <c r="I2874" i="1"/>
  <c r="H2874" i="1" s="1"/>
  <c r="AB2876" i="1"/>
  <c r="F2815" i="1"/>
  <c r="J2815" i="1" s="1"/>
  <c r="M2817" i="1"/>
  <c r="N2817" i="1" s="1"/>
  <c r="P2817" i="1"/>
  <c r="Q2817" i="1"/>
  <c r="L2818" i="1"/>
  <c r="AC2817" i="1" l="1"/>
  <c r="AE2817" i="1" s="1"/>
  <c r="G2817" i="1"/>
  <c r="M2818" i="1"/>
  <c r="N2818" i="1" s="1"/>
  <c r="P2818" i="1"/>
  <c r="Q2818" i="1"/>
  <c r="L2819" i="1"/>
  <c r="O2815" i="1"/>
  <c r="R2815" i="1" s="1"/>
  <c r="K2875" i="1"/>
  <c r="X2875" i="1"/>
  <c r="A2876" i="1"/>
  <c r="T2813" i="1"/>
  <c r="AF2813" i="1" s="1"/>
  <c r="S2814" i="1"/>
  <c r="AB2877" i="1"/>
  <c r="F2816" i="1"/>
  <c r="J2816" i="1" s="1"/>
  <c r="C2875" i="1"/>
  <c r="Y2874" i="1"/>
  <c r="AJ2875" i="1"/>
  <c r="Z2874" i="1"/>
  <c r="AA2874" i="1" s="1"/>
  <c r="AH2874" i="1" s="1"/>
  <c r="I2875" i="1"/>
  <c r="H2875" i="1" s="1"/>
  <c r="O2816" i="1" l="1"/>
  <c r="R2816" i="1" s="1"/>
  <c r="X2876" i="1"/>
  <c r="K2876" i="1"/>
  <c r="A2877" i="1"/>
  <c r="F2817" i="1"/>
  <c r="J2817" i="1" s="1"/>
  <c r="T2814" i="1"/>
  <c r="AF2814" i="1" s="1"/>
  <c r="S2815" i="1"/>
  <c r="C2876" i="1"/>
  <c r="I2876" i="1"/>
  <c r="H2876" i="1" s="1"/>
  <c r="Y2875" i="1"/>
  <c r="Z2875" i="1"/>
  <c r="AA2875" i="1" s="1"/>
  <c r="AH2875" i="1" s="1"/>
  <c r="AJ2876" i="1"/>
  <c r="AC2818" i="1"/>
  <c r="AE2818" i="1" s="1"/>
  <c r="G2818" i="1"/>
  <c r="AB2878" i="1"/>
  <c r="M2819" i="1"/>
  <c r="N2819" i="1" s="1"/>
  <c r="P2819" i="1"/>
  <c r="Q2819" i="1"/>
  <c r="L2820" i="1"/>
  <c r="O2817" i="1" l="1"/>
  <c r="R2817" i="1" s="1"/>
  <c r="AB2879" i="1"/>
  <c r="Y2876" i="1"/>
  <c r="Z2876" i="1"/>
  <c r="AA2876" i="1" s="1"/>
  <c r="AH2876" i="1" s="1"/>
  <c r="C2877" i="1"/>
  <c r="AJ2877" i="1"/>
  <c r="I2877" i="1"/>
  <c r="H2877" i="1" s="1"/>
  <c r="AC2819" i="1"/>
  <c r="AE2819" i="1" s="1"/>
  <c r="G2819" i="1"/>
  <c r="M2820" i="1"/>
  <c r="N2820" i="1" s="1"/>
  <c r="P2820" i="1"/>
  <c r="Q2820" i="1"/>
  <c r="L2821" i="1"/>
  <c r="F2818" i="1"/>
  <c r="O2818" i="1" s="1"/>
  <c r="R2818" i="1" s="1"/>
  <c r="T2815" i="1"/>
  <c r="AF2815" i="1" s="1"/>
  <c r="S2816" i="1"/>
  <c r="A2878" i="1"/>
  <c r="K2877" i="1"/>
  <c r="X2877" i="1"/>
  <c r="A2879" i="1" l="1"/>
  <c r="K2878" i="1"/>
  <c r="X2878" i="1"/>
  <c r="J2818" i="1"/>
  <c r="AJ2878" i="1"/>
  <c r="Y2877" i="1"/>
  <c r="C2878" i="1"/>
  <c r="Z2877" i="1"/>
  <c r="AA2877" i="1" s="1"/>
  <c r="AH2877" i="1" s="1"/>
  <c r="I2878" i="1"/>
  <c r="H2878" i="1" s="1"/>
  <c r="AC2820" i="1"/>
  <c r="AE2820" i="1" s="1"/>
  <c r="G2820" i="1"/>
  <c r="AB2880" i="1"/>
  <c r="T2816" i="1"/>
  <c r="AF2816" i="1" s="1"/>
  <c r="S2817" i="1"/>
  <c r="M2821" i="1"/>
  <c r="N2821" i="1" s="1"/>
  <c r="P2821" i="1"/>
  <c r="Q2821" i="1"/>
  <c r="L2822" i="1"/>
  <c r="F2819" i="1"/>
  <c r="J2819" i="1" s="1"/>
  <c r="AC2821" i="1" l="1"/>
  <c r="AE2821" i="1" s="1"/>
  <c r="G2821" i="1"/>
  <c r="F2820" i="1"/>
  <c r="J2820" i="1" s="1"/>
  <c r="Y2878" i="1"/>
  <c r="AJ2879" i="1"/>
  <c r="Z2878" i="1"/>
  <c r="AA2878" i="1" s="1"/>
  <c r="AH2878" i="1" s="1"/>
  <c r="C2879" i="1"/>
  <c r="I2879" i="1"/>
  <c r="H2879" i="1" s="1"/>
  <c r="M2822" i="1"/>
  <c r="N2822" i="1" s="1"/>
  <c r="P2822" i="1"/>
  <c r="Q2822" i="1"/>
  <c r="L2823" i="1"/>
  <c r="AB2881" i="1"/>
  <c r="O2819" i="1"/>
  <c r="R2819" i="1" s="1"/>
  <c r="T2817" i="1"/>
  <c r="AF2817" i="1" s="1"/>
  <c r="S2818" i="1"/>
  <c r="K2879" i="1"/>
  <c r="X2879" i="1"/>
  <c r="A2880" i="1"/>
  <c r="O2820" i="1" l="1"/>
  <c r="R2820" i="1" s="1"/>
  <c r="C2880" i="1"/>
  <c r="Z2879" i="1"/>
  <c r="AA2879" i="1" s="1"/>
  <c r="AH2879" i="1" s="1"/>
  <c r="AJ2880" i="1"/>
  <c r="I2880" i="1"/>
  <c r="H2880" i="1" s="1"/>
  <c r="Y2879" i="1"/>
  <c r="M2823" i="1"/>
  <c r="N2823" i="1" s="1"/>
  <c r="P2823" i="1"/>
  <c r="Q2823" i="1"/>
  <c r="L2824" i="1"/>
  <c r="T2818" i="1"/>
  <c r="AF2818" i="1" s="1"/>
  <c r="S2819" i="1"/>
  <c r="F2821" i="1"/>
  <c r="J2821" i="1" s="1"/>
  <c r="K2880" i="1"/>
  <c r="X2880" i="1"/>
  <c r="A2881" i="1"/>
  <c r="AB2882" i="1"/>
  <c r="AC2822" i="1"/>
  <c r="AE2822" i="1" s="1"/>
  <c r="G2822" i="1"/>
  <c r="O2821" i="1" l="1"/>
  <c r="R2821" i="1" s="1"/>
  <c r="F2822" i="1"/>
  <c r="J2822" i="1" s="1"/>
  <c r="X2881" i="1"/>
  <c r="A2882" i="1"/>
  <c r="K2881" i="1"/>
  <c r="M2824" i="1"/>
  <c r="N2824" i="1" s="1"/>
  <c r="P2824" i="1"/>
  <c r="Q2824" i="1"/>
  <c r="L2825" i="1"/>
  <c r="AC2823" i="1"/>
  <c r="AE2823" i="1" s="1"/>
  <c r="G2823" i="1"/>
  <c r="AB2883" i="1"/>
  <c r="AJ2881" i="1"/>
  <c r="I2881" i="1"/>
  <c r="H2881" i="1" s="1"/>
  <c r="Y2880" i="1"/>
  <c r="Z2880" i="1"/>
  <c r="AA2880" i="1" s="1"/>
  <c r="AH2880" i="1" s="1"/>
  <c r="C2881" i="1"/>
  <c r="T2819" i="1"/>
  <c r="AF2819" i="1" s="1"/>
  <c r="S2820" i="1"/>
  <c r="O2822" i="1" l="1"/>
  <c r="R2822" i="1" s="1"/>
  <c r="T2820" i="1"/>
  <c r="AF2820" i="1" s="1"/>
  <c r="S2821" i="1"/>
  <c r="AB2884" i="1"/>
  <c r="F2823" i="1"/>
  <c r="O2823" i="1" s="1"/>
  <c r="R2823" i="1" s="1"/>
  <c r="X2882" i="1"/>
  <c r="A2883" i="1"/>
  <c r="K2882" i="1"/>
  <c r="AC2824" i="1"/>
  <c r="AE2824" i="1" s="1"/>
  <c r="G2824" i="1"/>
  <c r="Y2881" i="1"/>
  <c r="AJ2882" i="1"/>
  <c r="Z2881" i="1"/>
  <c r="AA2881" i="1" s="1"/>
  <c r="AH2881" i="1" s="1"/>
  <c r="C2882" i="1"/>
  <c r="I2882" i="1"/>
  <c r="H2882" i="1" s="1"/>
  <c r="M2825" i="1"/>
  <c r="N2825" i="1" s="1"/>
  <c r="P2825" i="1"/>
  <c r="Q2825" i="1"/>
  <c r="L2826" i="1"/>
  <c r="J2823" i="1" l="1"/>
  <c r="AC2825" i="1"/>
  <c r="AE2825" i="1" s="1"/>
  <c r="G2825" i="1"/>
  <c r="AB2885" i="1"/>
  <c r="M2826" i="1"/>
  <c r="N2826" i="1" s="1"/>
  <c r="P2826" i="1"/>
  <c r="Q2826" i="1"/>
  <c r="L2827" i="1"/>
  <c r="F2824" i="1"/>
  <c r="O2824" i="1" s="1"/>
  <c r="R2824" i="1" s="1"/>
  <c r="K2883" i="1"/>
  <c r="A2884" i="1"/>
  <c r="X2883" i="1"/>
  <c r="T2821" i="1"/>
  <c r="AF2821" i="1" s="1"/>
  <c r="S2822" i="1"/>
  <c r="Y2882" i="1"/>
  <c r="C2883" i="1"/>
  <c r="Z2882" i="1"/>
  <c r="AA2882" i="1" s="1"/>
  <c r="AH2882" i="1" s="1"/>
  <c r="AJ2883" i="1"/>
  <c r="I2883" i="1"/>
  <c r="H2883" i="1" s="1"/>
  <c r="J2824" i="1" l="1"/>
  <c r="AC2826" i="1"/>
  <c r="AE2826" i="1" s="1"/>
  <c r="G2826" i="1"/>
  <c r="T2822" i="1"/>
  <c r="AF2822" i="1" s="1"/>
  <c r="S2823" i="1"/>
  <c r="X2884" i="1"/>
  <c r="K2884" i="1"/>
  <c r="A2885" i="1"/>
  <c r="M2827" i="1"/>
  <c r="N2827" i="1" s="1"/>
  <c r="P2827" i="1"/>
  <c r="Q2827" i="1"/>
  <c r="L2828" i="1"/>
  <c r="F2825" i="1"/>
  <c r="O2825" i="1" s="1"/>
  <c r="R2825" i="1" s="1"/>
  <c r="C2884" i="1"/>
  <c r="I2884" i="1"/>
  <c r="H2884" i="1" s="1"/>
  <c r="Y2883" i="1"/>
  <c r="Z2883" i="1"/>
  <c r="AA2883" i="1" s="1"/>
  <c r="AH2883" i="1" s="1"/>
  <c r="AJ2884" i="1"/>
  <c r="AB2886" i="1"/>
  <c r="J2825" i="1" l="1"/>
  <c r="AB2887" i="1"/>
  <c r="F2826" i="1"/>
  <c r="J2826" i="1" s="1"/>
  <c r="AC2827" i="1"/>
  <c r="AE2827" i="1" s="1"/>
  <c r="G2827" i="1"/>
  <c r="Y2884" i="1"/>
  <c r="Z2884" i="1"/>
  <c r="AA2884" i="1" s="1"/>
  <c r="AH2884" i="1" s="1"/>
  <c r="C2885" i="1"/>
  <c r="AJ2885" i="1"/>
  <c r="I2885" i="1"/>
  <c r="H2885" i="1" s="1"/>
  <c r="M2828" i="1"/>
  <c r="N2828" i="1" s="1"/>
  <c r="P2828" i="1"/>
  <c r="Q2828" i="1"/>
  <c r="L2829" i="1"/>
  <c r="A2886" i="1"/>
  <c r="K2885" i="1"/>
  <c r="X2885" i="1"/>
  <c r="T2823" i="1"/>
  <c r="AF2823" i="1" s="1"/>
  <c r="S2824" i="1"/>
  <c r="O2826" i="1" l="1"/>
  <c r="R2826" i="1" s="1"/>
  <c r="Z2885" i="1"/>
  <c r="AA2885" i="1" s="1"/>
  <c r="AH2885" i="1" s="1"/>
  <c r="C2886" i="1"/>
  <c r="I2886" i="1"/>
  <c r="H2886" i="1" s="1"/>
  <c r="Y2885" i="1"/>
  <c r="AJ2886" i="1"/>
  <c r="M2829" i="1"/>
  <c r="N2829" i="1" s="1"/>
  <c r="P2829" i="1"/>
  <c r="Q2829" i="1"/>
  <c r="L2830" i="1"/>
  <c r="X2886" i="1"/>
  <c r="A2887" i="1"/>
  <c r="K2886" i="1"/>
  <c r="AB2888" i="1"/>
  <c r="T2824" i="1"/>
  <c r="AF2824" i="1" s="1"/>
  <c r="S2825" i="1"/>
  <c r="AC2828" i="1"/>
  <c r="AE2828" i="1" s="1"/>
  <c r="G2828" i="1"/>
  <c r="F2827" i="1"/>
  <c r="O2827" i="1" s="1"/>
  <c r="R2827" i="1" s="1"/>
  <c r="AC2829" i="1" l="1"/>
  <c r="AE2829" i="1" s="1"/>
  <c r="G2829" i="1"/>
  <c r="X2887" i="1"/>
  <c r="A2888" i="1"/>
  <c r="K2887" i="1"/>
  <c r="M2830" i="1"/>
  <c r="N2830" i="1" s="1"/>
  <c r="P2830" i="1"/>
  <c r="Q2830" i="1"/>
  <c r="L2831" i="1"/>
  <c r="T2825" i="1"/>
  <c r="AF2825" i="1" s="1"/>
  <c r="S2826" i="1"/>
  <c r="AB2889" i="1"/>
  <c r="Z2886" i="1"/>
  <c r="AA2886" i="1" s="1"/>
  <c r="AH2886" i="1" s="1"/>
  <c r="AJ2887" i="1"/>
  <c r="I2887" i="1"/>
  <c r="H2887" i="1" s="1"/>
  <c r="Y2886" i="1"/>
  <c r="C2887" i="1"/>
  <c r="F2828" i="1"/>
  <c r="O2828" i="1" s="1"/>
  <c r="R2828" i="1" s="1"/>
  <c r="J2827" i="1"/>
  <c r="AC2830" i="1" l="1"/>
  <c r="AE2830" i="1" s="1"/>
  <c r="G2830" i="1"/>
  <c r="Y2887" i="1"/>
  <c r="I2888" i="1"/>
  <c r="H2888" i="1" s="1"/>
  <c r="C2888" i="1"/>
  <c r="Z2887" i="1"/>
  <c r="AA2887" i="1" s="1"/>
  <c r="AH2887" i="1" s="1"/>
  <c r="AJ2888" i="1"/>
  <c r="AB2890" i="1"/>
  <c r="M2831" i="1"/>
  <c r="N2831" i="1" s="1"/>
  <c r="P2831" i="1"/>
  <c r="Q2831" i="1"/>
  <c r="L2832" i="1"/>
  <c r="J2828" i="1"/>
  <c r="F2829" i="1"/>
  <c r="J2829" i="1" s="1"/>
  <c r="T2826" i="1"/>
  <c r="AF2826" i="1" s="1"/>
  <c r="S2827" i="1"/>
  <c r="A2889" i="1"/>
  <c r="K2888" i="1"/>
  <c r="X2888" i="1"/>
  <c r="O2829" i="1" l="1"/>
  <c r="R2829" i="1" s="1"/>
  <c r="AC2831" i="1"/>
  <c r="AE2831" i="1" s="1"/>
  <c r="G2831" i="1"/>
  <c r="K2889" i="1"/>
  <c r="A2890" i="1"/>
  <c r="X2889" i="1"/>
  <c r="C2889" i="1"/>
  <c r="I2889" i="1"/>
  <c r="H2889" i="1" s="1"/>
  <c r="Y2888" i="1"/>
  <c r="AJ2889" i="1"/>
  <c r="Z2888" i="1"/>
  <c r="AA2888" i="1" s="1"/>
  <c r="AH2888" i="1" s="1"/>
  <c r="T2827" i="1"/>
  <c r="AF2827" i="1" s="1"/>
  <c r="S2828" i="1"/>
  <c r="M2832" i="1"/>
  <c r="N2832" i="1" s="1"/>
  <c r="P2832" i="1"/>
  <c r="Q2832" i="1"/>
  <c r="L2833" i="1"/>
  <c r="F2830" i="1"/>
  <c r="O2830" i="1" s="1"/>
  <c r="R2830" i="1" s="1"/>
  <c r="AB2891" i="1"/>
  <c r="J2830" i="1" l="1"/>
  <c r="AC2832" i="1"/>
  <c r="AE2832" i="1" s="1"/>
  <c r="G2832" i="1"/>
  <c r="M2833" i="1"/>
  <c r="N2833" i="1" s="1"/>
  <c r="P2833" i="1"/>
  <c r="Q2833" i="1"/>
  <c r="L2834" i="1"/>
  <c r="T2828" i="1"/>
  <c r="AF2828" i="1" s="1"/>
  <c r="S2829" i="1"/>
  <c r="Z2889" i="1"/>
  <c r="AA2889" i="1" s="1"/>
  <c r="AH2889" i="1" s="1"/>
  <c r="I2890" i="1"/>
  <c r="H2890" i="1" s="1"/>
  <c r="C2890" i="1"/>
  <c r="Y2889" i="1"/>
  <c r="AJ2890" i="1"/>
  <c r="F2831" i="1"/>
  <c r="O2831" i="1" s="1"/>
  <c r="R2831" i="1" s="1"/>
  <c r="X2890" i="1"/>
  <c r="A2891" i="1"/>
  <c r="K2890" i="1"/>
  <c r="AB2892" i="1"/>
  <c r="X2891" i="1" l="1"/>
  <c r="A2892" i="1"/>
  <c r="K2891" i="1"/>
  <c r="J2831" i="1"/>
  <c r="AB2893" i="1"/>
  <c r="Y2890" i="1"/>
  <c r="C2891" i="1"/>
  <c r="I2891" i="1"/>
  <c r="H2891" i="1" s="1"/>
  <c r="Z2890" i="1"/>
  <c r="AA2890" i="1" s="1"/>
  <c r="AH2890" i="1" s="1"/>
  <c r="AJ2891" i="1"/>
  <c r="T2829" i="1"/>
  <c r="AF2829" i="1" s="1"/>
  <c r="S2830" i="1"/>
  <c r="AC2833" i="1"/>
  <c r="AE2833" i="1" s="1"/>
  <c r="G2833" i="1"/>
  <c r="F2832" i="1"/>
  <c r="J2832" i="1" s="1"/>
  <c r="M2834" i="1"/>
  <c r="N2834" i="1" s="1"/>
  <c r="P2834" i="1"/>
  <c r="Q2834" i="1"/>
  <c r="L2835" i="1"/>
  <c r="AC2834" i="1" l="1"/>
  <c r="AE2834" i="1" s="1"/>
  <c r="G2834" i="1"/>
  <c r="F2833" i="1"/>
  <c r="O2833" i="1" s="1"/>
  <c r="R2833" i="1" s="1"/>
  <c r="K2892" i="1"/>
  <c r="A2893" i="1"/>
  <c r="X2892" i="1"/>
  <c r="M2835" i="1"/>
  <c r="N2835" i="1" s="1"/>
  <c r="P2835" i="1"/>
  <c r="Q2835" i="1"/>
  <c r="L2836" i="1"/>
  <c r="O2832" i="1"/>
  <c r="R2832" i="1" s="1"/>
  <c r="Y2891" i="1"/>
  <c r="AJ2892" i="1"/>
  <c r="I2892" i="1"/>
  <c r="H2892" i="1" s="1"/>
  <c r="Z2891" i="1"/>
  <c r="AA2891" i="1" s="1"/>
  <c r="AH2891" i="1" s="1"/>
  <c r="C2892" i="1"/>
  <c r="T2830" i="1"/>
  <c r="AF2830" i="1" s="1"/>
  <c r="S2831" i="1"/>
  <c r="AB2894" i="1"/>
  <c r="J2833" i="1" l="1"/>
  <c r="T2831" i="1"/>
  <c r="AF2831" i="1" s="1"/>
  <c r="S2832" i="1"/>
  <c r="X2893" i="1"/>
  <c r="A2894" i="1"/>
  <c r="K2893" i="1"/>
  <c r="AC2835" i="1"/>
  <c r="AE2835" i="1" s="1"/>
  <c r="G2835" i="1"/>
  <c r="F2834" i="1"/>
  <c r="J2834" i="1" s="1"/>
  <c r="M2836" i="1"/>
  <c r="N2836" i="1" s="1"/>
  <c r="P2836" i="1"/>
  <c r="Q2836" i="1"/>
  <c r="L2837" i="1"/>
  <c r="Z2892" i="1"/>
  <c r="AA2892" i="1" s="1"/>
  <c r="AH2892" i="1" s="1"/>
  <c r="AJ2893" i="1"/>
  <c r="I2893" i="1"/>
  <c r="H2893" i="1" s="1"/>
  <c r="Y2892" i="1"/>
  <c r="C2893" i="1"/>
  <c r="AB2895" i="1"/>
  <c r="O2834" i="1" l="1"/>
  <c r="R2834" i="1" s="1"/>
  <c r="AC2836" i="1"/>
  <c r="AE2836" i="1" s="1"/>
  <c r="G2836" i="1"/>
  <c r="T2832" i="1"/>
  <c r="AF2832" i="1" s="1"/>
  <c r="S2833" i="1"/>
  <c r="M2837" i="1"/>
  <c r="N2837" i="1" s="1"/>
  <c r="P2837" i="1"/>
  <c r="Q2837" i="1"/>
  <c r="L2838" i="1"/>
  <c r="AB2896" i="1"/>
  <c r="F2835" i="1"/>
  <c r="J2835" i="1" s="1"/>
  <c r="X2894" i="1"/>
  <c r="K2894" i="1"/>
  <c r="A2895" i="1"/>
  <c r="Y2893" i="1"/>
  <c r="C2894" i="1"/>
  <c r="Z2893" i="1"/>
  <c r="AA2893" i="1" s="1"/>
  <c r="AH2893" i="1" s="1"/>
  <c r="I2894" i="1"/>
  <c r="H2894" i="1" s="1"/>
  <c r="AJ2894" i="1"/>
  <c r="O2835" i="1" l="1"/>
  <c r="R2835" i="1" s="1"/>
  <c r="AC2837" i="1"/>
  <c r="AE2837" i="1" s="1"/>
  <c r="G2837" i="1"/>
  <c r="F2836" i="1"/>
  <c r="O2836" i="1" s="1"/>
  <c r="R2836" i="1" s="1"/>
  <c r="M2838" i="1"/>
  <c r="N2838" i="1" s="1"/>
  <c r="P2838" i="1"/>
  <c r="Q2838" i="1"/>
  <c r="L2839" i="1"/>
  <c r="K2895" i="1"/>
  <c r="X2895" i="1"/>
  <c r="A2896" i="1"/>
  <c r="T2833" i="1"/>
  <c r="AF2833" i="1" s="1"/>
  <c r="S2834" i="1"/>
  <c r="C2895" i="1"/>
  <c r="I2895" i="1"/>
  <c r="H2895" i="1" s="1"/>
  <c r="Y2894" i="1"/>
  <c r="AJ2895" i="1"/>
  <c r="Z2894" i="1"/>
  <c r="AA2894" i="1" s="1"/>
  <c r="AH2894" i="1" s="1"/>
  <c r="AB2897" i="1"/>
  <c r="T2834" i="1" l="1"/>
  <c r="AF2834" i="1" s="1"/>
  <c r="S2835" i="1"/>
  <c r="AC2838" i="1"/>
  <c r="AE2838" i="1" s="1"/>
  <c r="G2838" i="1"/>
  <c r="F2837" i="1"/>
  <c r="O2837" i="1" s="1"/>
  <c r="R2837" i="1" s="1"/>
  <c r="K2896" i="1"/>
  <c r="A2897" i="1"/>
  <c r="X2896" i="1"/>
  <c r="M2839" i="1"/>
  <c r="N2839" i="1" s="1"/>
  <c r="P2839" i="1"/>
  <c r="Q2839" i="1"/>
  <c r="L2840" i="1"/>
  <c r="J2836" i="1"/>
  <c r="AB2898" i="1"/>
  <c r="Y2895" i="1"/>
  <c r="AJ2896" i="1"/>
  <c r="Z2895" i="1"/>
  <c r="AA2895" i="1" s="1"/>
  <c r="AH2895" i="1" s="1"/>
  <c r="C2896" i="1"/>
  <c r="I2896" i="1"/>
  <c r="H2896" i="1" s="1"/>
  <c r="K2897" i="1" l="1"/>
  <c r="X2897" i="1"/>
  <c r="A2898" i="1"/>
  <c r="AB2899" i="1"/>
  <c r="F2838" i="1"/>
  <c r="J2838" i="1" s="1"/>
  <c r="AC2839" i="1"/>
  <c r="AE2839" i="1" s="1"/>
  <c r="G2839" i="1"/>
  <c r="J2837" i="1"/>
  <c r="M2840" i="1"/>
  <c r="N2840" i="1" s="1"/>
  <c r="P2840" i="1"/>
  <c r="Q2840" i="1"/>
  <c r="L2841" i="1"/>
  <c r="Y2896" i="1"/>
  <c r="C2897" i="1"/>
  <c r="I2897" i="1"/>
  <c r="H2897" i="1" s="1"/>
  <c r="Z2896" i="1"/>
  <c r="AA2896" i="1" s="1"/>
  <c r="AH2896" i="1" s="1"/>
  <c r="AJ2897" i="1"/>
  <c r="T2835" i="1"/>
  <c r="AF2835" i="1" s="1"/>
  <c r="S2836" i="1"/>
  <c r="O2838" i="1" l="1"/>
  <c r="R2838" i="1" s="1"/>
  <c r="K2898" i="1"/>
  <c r="X2898" i="1"/>
  <c r="A2899" i="1"/>
  <c r="AC2840" i="1"/>
  <c r="AE2840" i="1" s="1"/>
  <c r="G2840" i="1"/>
  <c r="F2839" i="1"/>
  <c r="O2839" i="1" s="1"/>
  <c r="R2839" i="1" s="1"/>
  <c r="AB2900" i="1"/>
  <c r="I2898" i="1"/>
  <c r="H2898" i="1" s="1"/>
  <c r="Y2897" i="1"/>
  <c r="C2898" i="1"/>
  <c r="Z2897" i="1"/>
  <c r="AA2897" i="1" s="1"/>
  <c r="AH2897" i="1" s="1"/>
  <c r="AJ2898" i="1"/>
  <c r="T2836" i="1"/>
  <c r="AF2836" i="1" s="1"/>
  <c r="S2837" i="1"/>
  <c r="M2841" i="1"/>
  <c r="N2841" i="1" s="1"/>
  <c r="P2841" i="1"/>
  <c r="Q2841" i="1"/>
  <c r="L2842" i="1"/>
  <c r="J2839" i="1" l="1"/>
  <c r="M2842" i="1"/>
  <c r="N2842" i="1" s="1"/>
  <c r="L2843" i="1"/>
  <c r="T2837" i="1"/>
  <c r="AF2837" i="1" s="1"/>
  <c r="S2838" i="1"/>
  <c r="X2899" i="1"/>
  <c r="K2899" i="1"/>
  <c r="A2900" i="1"/>
  <c r="AB2901" i="1"/>
  <c r="F2840" i="1"/>
  <c r="J2840" i="1" s="1"/>
  <c r="Y2898" i="1"/>
  <c r="AJ2899" i="1"/>
  <c r="I2899" i="1"/>
  <c r="H2899" i="1" s="1"/>
  <c r="Z2898" i="1"/>
  <c r="AA2898" i="1" s="1"/>
  <c r="AH2898" i="1" s="1"/>
  <c r="C2899" i="1"/>
  <c r="AC2841" i="1"/>
  <c r="AE2841" i="1" s="1"/>
  <c r="G2841" i="1"/>
  <c r="O2840" i="1" l="1"/>
  <c r="R2840" i="1" s="1"/>
  <c r="AB2902" i="1"/>
  <c r="C2900" i="1"/>
  <c r="Z2899" i="1"/>
  <c r="AA2899" i="1" s="1"/>
  <c r="AH2899" i="1" s="1"/>
  <c r="AJ2900" i="1"/>
  <c r="Y2899" i="1"/>
  <c r="I2900" i="1"/>
  <c r="H2900" i="1" s="1"/>
  <c r="M2843" i="1"/>
  <c r="N2843" i="1" s="1"/>
  <c r="L2844" i="1"/>
  <c r="F2841" i="1"/>
  <c r="O2841" i="1" s="1"/>
  <c r="K2900" i="1"/>
  <c r="X2900" i="1"/>
  <c r="A2901" i="1"/>
  <c r="T2838" i="1"/>
  <c r="AF2838" i="1" s="1"/>
  <c r="S2839" i="1"/>
  <c r="G2842" i="1"/>
  <c r="AC2842" i="1"/>
  <c r="AE2842" i="1" s="1"/>
  <c r="R2841" i="1" l="1"/>
  <c r="P2842" i="1"/>
  <c r="C2901" i="1"/>
  <c r="I2901" i="1"/>
  <c r="H2901" i="1" s="1"/>
  <c r="Y2900" i="1"/>
  <c r="AJ2901" i="1"/>
  <c r="Z2900" i="1"/>
  <c r="AA2900" i="1" s="1"/>
  <c r="AH2900" i="1" s="1"/>
  <c r="A2902" i="1"/>
  <c r="X2901" i="1"/>
  <c r="K2901" i="1"/>
  <c r="J2841" i="1"/>
  <c r="F2842" i="1"/>
  <c r="J2842" i="1" s="1"/>
  <c r="AB2903" i="1"/>
  <c r="G2843" i="1"/>
  <c r="AC2843" i="1"/>
  <c r="AE2843" i="1" s="1"/>
  <c r="T2839" i="1"/>
  <c r="AF2839" i="1" s="1"/>
  <c r="S2840" i="1"/>
  <c r="M2844" i="1"/>
  <c r="N2844" i="1" s="1"/>
  <c r="L2845" i="1"/>
  <c r="F2843" i="1" l="1"/>
  <c r="J2843" i="1" s="1"/>
  <c r="G2844" i="1"/>
  <c r="AC2844" i="1"/>
  <c r="AE2844" i="1" s="1"/>
  <c r="T2840" i="1"/>
  <c r="AF2840" i="1" s="1"/>
  <c r="S2841" i="1"/>
  <c r="O2842" i="1"/>
  <c r="Y2901" i="1"/>
  <c r="D2898" i="1" s="1"/>
  <c r="Z2901" i="1"/>
  <c r="AJ2902" i="1"/>
  <c r="I2902" i="1"/>
  <c r="H2902" i="1" s="1"/>
  <c r="C2902" i="1"/>
  <c r="Q2842" i="1"/>
  <c r="Q2843" i="1" s="1"/>
  <c r="Q2844" i="1" s="1"/>
  <c r="Q2845" i="1" s="1"/>
  <c r="P2843" i="1"/>
  <c r="P2844" i="1" s="1"/>
  <c r="P2845" i="1" s="1"/>
  <c r="M2845" i="1"/>
  <c r="N2845" i="1" s="1"/>
  <c r="L2846" i="1"/>
  <c r="AB2904" i="1"/>
  <c r="K2902" i="1"/>
  <c r="A2903" i="1"/>
  <c r="X2902" i="1"/>
  <c r="D2895" i="1" l="1"/>
  <c r="O2843" i="1"/>
  <c r="R2843" i="1" s="1"/>
  <c r="D2896" i="1"/>
  <c r="E2896" i="1" s="1"/>
  <c r="D2900" i="1"/>
  <c r="E2900" i="1" s="1"/>
  <c r="M2846" i="1"/>
  <c r="N2846" i="1" s="1"/>
  <c r="P2846" i="1"/>
  <c r="Q2846" i="1"/>
  <c r="L2847" i="1"/>
  <c r="R2842" i="1"/>
  <c r="F2844" i="1"/>
  <c r="O2844" i="1" s="1"/>
  <c r="R2844" i="1" s="1"/>
  <c r="E2898" i="1"/>
  <c r="Z2902" i="1"/>
  <c r="AA2902" i="1" s="1"/>
  <c r="AH2902" i="1" s="1"/>
  <c r="I2903" i="1"/>
  <c r="H2903" i="1" s="1"/>
  <c r="AJ2903" i="1"/>
  <c r="Y2902" i="1"/>
  <c r="C2903" i="1"/>
  <c r="T2841" i="1"/>
  <c r="S2842" i="1"/>
  <c r="E2895" i="1"/>
  <c r="AB2905" i="1"/>
  <c r="X2903" i="1"/>
  <c r="A2904" i="1"/>
  <c r="K2903" i="1"/>
  <c r="G2845" i="1"/>
  <c r="AC2845" i="1"/>
  <c r="AE2845" i="1" s="1"/>
  <c r="E2902" i="1"/>
  <c r="D2901" i="1"/>
  <c r="D2569" i="1"/>
  <c r="D2570" i="1"/>
  <c r="D2572" i="1"/>
  <c r="D2574" i="1"/>
  <c r="D2571" i="1"/>
  <c r="D2573" i="1"/>
  <c r="D2576" i="1"/>
  <c r="D2580" i="1"/>
  <c r="D2578" i="1"/>
  <c r="D2575" i="1"/>
  <c r="D2579" i="1"/>
  <c r="D2577" i="1"/>
  <c r="D2581" i="1"/>
  <c r="D2585" i="1"/>
  <c r="D2582" i="1"/>
  <c r="D2583" i="1"/>
  <c r="D2584" i="1"/>
  <c r="D2587" i="1"/>
  <c r="D2588" i="1"/>
  <c r="D2586" i="1"/>
  <c r="D2589" i="1"/>
  <c r="D2591" i="1"/>
  <c r="D2590" i="1"/>
  <c r="D2593" i="1"/>
  <c r="D2592" i="1"/>
  <c r="D2594" i="1"/>
  <c r="D2596" i="1"/>
  <c r="D2595" i="1"/>
  <c r="D2599" i="1"/>
  <c r="D2602" i="1"/>
  <c r="D2598" i="1"/>
  <c r="D2597" i="1"/>
  <c r="D2600" i="1"/>
  <c r="D2603" i="1"/>
  <c r="D2601" i="1"/>
  <c r="D2604" i="1"/>
  <c r="D2607" i="1"/>
  <c r="D2605" i="1"/>
  <c r="D2606" i="1"/>
  <c r="D2609" i="1"/>
  <c r="D2611" i="1"/>
  <c r="D2612" i="1"/>
  <c r="D2610" i="1"/>
  <c r="D2608" i="1"/>
  <c r="D2613" i="1"/>
  <c r="D2614" i="1"/>
  <c r="D2615" i="1"/>
  <c r="D2618" i="1"/>
  <c r="D2616" i="1"/>
  <c r="D2617" i="1"/>
  <c r="D2619" i="1"/>
  <c r="D2620" i="1"/>
  <c r="D2621" i="1"/>
  <c r="D2622" i="1"/>
  <c r="D2624" i="1"/>
  <c r="D2625" i="1"/>
  <c r="D2623" i="1"/>
  <c r="D2626" i="1"/>
  <c r="D2627" i="1"/>
  <c r="D2629" i="1"/>
  <c r="D2628" i="1"/>
  <c r="D2630" i="1"/>
  <c r="D2633" i="1"/>
  <c r="D2632" i="1"/>
  <c r="D2631" i="1"/>
  <c r="D2634" i="1"/>
  <c r="D2636" i="1"/>
  <c r="D2637" i="1"/>
  <c r="D2635" i="1"/>
  <c r="D2638" i="1"/>
  <c r="D2639" i="1"/>
  <c r="D2641" i="1"/>
  <c r="D2643" i="1"/>
  <c r="D2640" i="1"/>
  <c r="D2642" i="1"/>
  <c r="D2645" i="1"/>
  <c r="D2644" i="1"/>
  <c r="D2646" i="1"/>
  <c r="D2648" i="1"/>
  <c r="D2649" i="1"/>
  <c r="D2647" i="1"/>
  <c r="D2650" i="1"/>
  <c r="D2651" i="1"/>
  <c r="D2653" i="1"/>
  <c r="D2656" i="1"/>
  <c r="D2654" i="1"/>
  <c r="D2652" i="1"/>
  <c r="D2655" i="1"/>
  <c r="D2658" i="1"/>
  <c r="D2657" i="1"/>
  <c r="D2659" i="1"/>
  <c r="D2660" i="1"/>
  <c r="D2661" i="1"/>
  <c r="D2662" i="1"/>
  <c r="D2665" i="1"/>
  <c r="D2663" i="1"/>
  <c r="D2664" i="1"/>
  <c r="D2667" i="1"/>
  <c r="D2666" i="1"/>
  <c r="D2668" i="1"/>
  <c r="D2670" i="1"/>
  <c r="D2669" i="1"/>
  <c r="D2671" i="1"/>
  <c r="D2673" i="1"/>
  <c r="D2672" i="1"/>
  <c r="D2674" i="1"/>
  <c r="D2676" i="1"/>
  <c r="D2675" i="1"/>
  <c r="D2678" i="1"/>
  <c r="D2677" i="1"/>
  <c r="D2681" i="1"/>
  <c r="D2679" i="1"/>
  <c r="D2680" i="1"/>
  <c r="D2683" i="1"/>
  <c r="D2682" i="1"/>
  <c r="D2684" i="1"/>
  <c r="D2685" i="1"/>
  <c r="D2686" i="1"/>
  <c r="D2687" i="1"/>
  <c r="D2689" i="1"/>
  <c r="D2688" i="1"/>
  <c r="D2691" i="1"/>
  <c r="D2690" i="1"/>
  <c r="D2693" i="1"/>
  <c r="D2692" i="1"/>
  <c r="D2695" i="1"/>
  <c r="D2699" i="1"/>
  <c r="D2694" i="1"/>
  <c r="D2698" i="1"/>
  <c r="D2697" i="1"/>
  <c r="D2696" i="1"/>
  <c r="D2702" i="1"/>
  <c r="D2700" i="1"/>
  <c r="D2703" i="1"/>
  <c r="D2701" i="1"/>
  <c r="D2706" i="1"/>
  <c r="D2705" i="1"/>
  <c r="D2704" i="1"/>
  <c r="D2707" i="1"/>
  <c r="D2712" i="1"/>
  <c r="D2709" i="1"/>
  <c r="D2708" i="1"/>
  <c r="D2711" i="1"/>
  <c r="D2710" i="1"/>
  <c r="D2716" i="1"/>
  <c r="D2713" i="1"/>
  <c r="D2714" i="1"/>
  <c r="D2715" i="1"/>
  <c r="D2717" i="1"/>
  <c r="D2718" i="1"/>
  <c r="D2719" i="1"/>
  <c r="D2720" i="1"/>
  <c r="D2721" i="1"/>
  <c r="D2723" i="1"/>
  <c r="D2725" i="1"/>
  <c r="D2722" i="1"/>
  <c r="D2724" i="1"/>
  <c r="D2727" i="1"/>
  <c r="D2726" i="1"/>
  <c r="D2728" i="1"/>
  <c r="D2730" i="1"/>
  <c r="D2729" i="1"/>
  <c r="D2732" i="1"/>
  <c r="D2731" i="1"/>
  <c r="D2733" i="1"/>
  <c r="D2734" i="1"/>
  <c r="D2735" i="1"/>
  <c r="D2736" i="1"/>
  <c r="D2737" i="1"/>
  <c r="D2738" i="1"/>
  <c r="D2739" i="1"/>
  <c r="D2740" i="1"/>
  <c r="D2741" i="1"/>
  <c r="D2743" i="1"/>
  <c r="D2742" i="1"/>
  <c r="D2744" i="1"/>
  <c r="D2745" i="1"/>
  <c r="D2747" i="1"/>
  <c r="D2746" i="1"/>
  <c r="D2749" i="1"/>
  <c r="D2748" i="1"/>
  <c r="D2751" i="1"/>
  <c r="D2750" i="1"/>
  <c r="D2752" i="1"/>
  <c r="D2754" i="1"/>
  <c r="D2753" i="1"/>
  <c r="D2757" i="1"/>
  <c r="D2755" i="1"/>
  <c r="D2756" i="1"/>
  <c r="D2758" i="1"/>
  <c r="D2759" i="1"/>
  <c r="D2762" i="1"/>
  <c r="D2760" i="1"/>
  <c r="D2761" i="1"/>
  <c r="D2764" i="1"/>
  <c r="D2763" i="1"/>
  <c r="D2765" i="1"/>
  <c r="D2766" i="1"/>
  <c r="D2767" i="1"/>
  <c r="D2769" i="1"/>
  <c r="D2768" i="1"/>
  <c r="D2772" i="1"/>
  <c r="D2770" i="1"/>
  <c r="D2776" i="1"/>
  <c r="D2774" i="1"/>
  <c r="D2771" i="1"/>
  <c r="D2773" i="1"/>
  <c r="D2777" i="1"/>
  <c r="D2775" i="1"/>
  <c r="D2779" i="1"/>
  <c r="D2778" i="1"/>
  <c r="D2780" i="1"/>
  <c r="D2782" i="1"/>
  <c r="D2781" i="1"/>
  <c r="D2784" i="1"/>
  <c r="D2783" i="1"/>
  <c r="D2786" i="1"/>
  <c r="D2785" i="1"/>
  <c r="D2787" i="1"/>
  <c r="D2788" i="1"/>
  <c r="D2790" i="1"/>
  <c r="D2789" i="1"/>
  <c r="D2791" i="1"/>
  <c r="D2792" i="1"/>
  <c r="D2794" i="1"/>
  <c r="D2793" i="1"/>
  <c r="D2795" i="1"/>
  <c r="D2796" i="1"/>
  <c r="D2799" i="1"/>
  <c r="D2797" i="1"/>
  <c r="D2798" i="1"/>
  <c r="D2800" i="1"/>
  <c r="D2801" i="1"/>
  <c r="D2803" i="1"/>
  <c r="D2802" i="1"/>
  <c r="D2806" i="1"/>
  <c r="D2804" i="1"/>
  <c r="D2805" i="1"/>
  <c r="D2808" i="1"/>
  <c r="D2807" i="1"/>
  <c r="D2809" i="1"/>
  <c r="D2811" i="1"/>
  <c r="D2810" i="1"/>
  <c r="D2812" i="1"/>
  <c r="D2813" i="1"/>
  <c r="D2814" i="1"/>
  <c r="D2815" i="1"/>
  <c r="D2816" i="1"/>
  <c r="D2818" i="1"/>
  <c r="D2817" i="1"/>
  <c r="D2819" i="1"/>
  <c r="D2820" i="1"/>
  <c r="D2821" i="1"/>
  <c r="D2823" i="1"/>
  <c r="D2824" i="1"/>
  <c r="D2822" i="1"/>
  <c r="D2826" i="1"/>
  <c r="D2825" i="1"/>
  <c r="D2830" i="1"/>
  <c r="D2827" i="1"/>
  <c r="D2828" i="1"/>
  <c r="D2829" i="1"/>
  <c r="D2831" i="1"/>
  <c r="D2833" i="1"/>
  <c r="D2835" i="1"/>
  <c r="D2832" i="1"/>
  <c r="D2838" i="1"/>
  <c r="D2834" i="1"/>
  <c r="D2836" i="1"/>
  <c r="D2837" i="1"/>
  <c r="D2839" i="1"/>
  <c r="D2840" i="1"/>
  <c r="D2842" i="1"/>
  <c r="D2841" i="1"/>
  <c r="D2845" i="1"/>
  <c r="D2843" i="1"/>
  <c r="D2846" i="1"/>
  <c r="D2844" i="1"/>
  <c r="D2847" i="1"/>
  <c r="D2848" i="1"/>
  <c r="D2849" i="1"/>
  <c r="D2850" i="1"/>
  <c r="D2853" i="1"/>
  <c r="D2852" i="1"/>
  <c r="D2851" i="1"/>
  <c r="D2855" i="1"/>
  <c r="D2854" i="1"/>
  <c r="D2856" i="1"/>
  <c r="D2859" i="1"/>
  <c r="D2858" i="1"/>
  <c r="D2857" i="1"/>
  <c r="D2861" i="1"/>
  <c r="D2860" i="1"/>
  <c r="D2862" i="1"/>
  <c r="D2864" i="1"/>
  <c r="D2865" i="1"/>
  <c r="D2867" i="1"/>
  <c r="D2863" i="1"/>
  <c r="D2866" i="1"/>
  <c r="D2869" i="1"/>
  <c r="D2870" i="1"/>
  <c r="D2868" i="1"/>
  <c r="D2871" i="1"/>
  <c r="D2872" i="1"/>
  <c r="D2874" i="1"/>
  <c r="D2873" i="1"/>
  <c r="D2875" i="1"/>
  <c r="D2879" i="1"/>
  <c r="D2877" i="1"/>
  <c r="D2876" i="1"/>
  <c r="D2878" i="1"/>
  <c r="D2881" i="1"/>
  <c r="D2880" i="1"/>
  <c r="D2882" i="1"/>
  <c r="D2883" i="1"/>
  <c r="D2884" i="1"/>
  <c r="D2886" i="1"/>
  <c r="D2888" i="1"/>
  <c r="D2890" i="1"/>
  <c r="D2885" i="1"/>
  <c r="D2887" i="1"/>
  <c r="D2889" i="1"/>
  <c r="D2892" i="1"/>
  <c r="D2891" i="1"/>
  <c r="D2894" i="1"/>
  <c r="D2893" i="1"/>
  <c r="D2899" i="1"/>
  <c r="D2897" i="1"/>
  <c r="E2897" i="1" l="1"/>
  <c r="E2879" i="1"/>
  <c r="E2894" i="1"/>
  <c r="E2887" i="1"/>
  <c r="E2886" i="1"/>
  <c r="E2880" i="1"/>
  <c r="E2877" i="1"/>
  <c r="E2874" i="1"/>
  <c r="E2870" i="1"/>
  <c r="E2867" i="1"/>
  <c r="E2860" i="1"/>
  <c r="E2859" i="1"/>
  <c r="E2851" i="1"/>
  <c r="E2849" i="1"/>
  <c r="E2846" i="1"/>
  <c r="U2842" i="1"/>
  <c r="E2842" i="1"/>
  <c r="V2842" i="1" s="1"/>
  <c r="U2836" i="1"/>
  <c r="E2836" i="1"/>
  <c r="V2836" i="1" s="1"/>
  <c r="U2835" i="1"/>
  <c r="E2835" i="1"/>
  <c r="V2835" i="1" s="1"/>
  <c r="U2828" i="1"/>
  <c r="E2828" i="1"/>
  <c r="V2828" i="1" s="1"/>
  <c r="U2826" i="1"/>
  <c r="E2826" i="1"/>
  <c r="V2826" i="1" s="1"/>
  <c r="U2821" i="1"/>
  <c r="E2821" i="1"/>
  <c r="V2821" i="1" s="1"/>
  <c r="U2818" i="1"/>
  <c r="E2818" i="1"/>
  <c r="V2818" i="1" s="1"/>
  <c r="U2813" i="1"/>
  <c r="E2813" i="1"/>
  <c r="V2813" i="1" s="1"/>
  <c r="U2809" i="1"/>
  <c r="E2809" i="1"/>
  <c r="V2809" i="1" s="1"/>
  <c r="U2804" i="1"/>
  <c r="E2804" i="1"/>
  <c r="V2804" i="1" s="1"/>
  <c r="U2801" i="1"/>
  <c r="E2801" i="1"/>
  <c r="V2801" i="1" s="1"/>
  <c r="U2799" i="1"/>
  <c r="E2799" i="1"/>
  <c r="V2799" i="1" s="1"/>
  <c r="U2794" i="1"/>
  <c r="E2794" i="1"/>
  <c r="V2794" i="1" s="1"/>
  <c r="U2790" i="1"/>
  <c r="E2790" i="1"/>
  <c r="V2790" i="1" s="1"/>
  <c r="U2786" i="1"/>
  <c r="E2786" i="1"/>
  <c r="V2786" i="1" s="1"/>
  <c r="U2782" i="1"/>
  <c r="E2782" i="1"/>
  <c r="V2782" i="1" s="1"/>
  <c r="U2775" i="1"/>
  <c r="E2775" i="1"/>
  <c r="V2775" i="1" s="1"/>
  <c r="U2774" i="1"/>
  <c r="E2774" i="1"/>
  <c r="V2774" i="1" s="1"/>
  <c r="U2768" i="1"/>
  <c r="E2768" i="1"/>
  <c r="V2768" i="1" s="1"/>
  <c r="U2765" i="1"/>
  <c r="E2765" i="1"/>
  <c r="V2765" i="1" s="1"/>
  <c r="U2760" i="1"/>
  <c r="E2760" i="1"/>
  <c r="V2760" i="1" s="1"/>
  <c r="U2756" i="1"/>
  <c r="E2756" i="1"/>
  <c r="V2756" i="1" s="1"/>
  <c r="U2754" i="1"/>
  <c r="E2754" i="1"/>
  <c r="V2754" i="1" s="1"/>
  <c r="U2748" i="1"/>
  <c r="E2748" i="1"/>
  <c r="V2748" i="1" s="1"/>
  <c r="U2745" i="1"/>
  <c r="E2745" i="1"/>
  <c r="V2745" i="1" s="1"/>
  <c r="U2741" i="1"/>
  <c r="E2741" i="1"/>
  <c r="V2741" i="1" s="1"/>
  <c r="U2737" i="1"/>
  <c r="E2737" i="1"/>
  <c r="V2737" i="1" s="1"/>
  <c r="U2733" i="1"/>
  <c r="E2733" i="1"/>
  <c r="U2730" i="1"/>
  <c r="E2730" i="1"/>
  <c r="U2724" i="1"/>
  <c r="E2724" i="1"/>
  <c r="U2721" i="1"/>
  <c r="E2721" i="1"/>
  <c r="U2717" i="1"/>
  <c r="E2717" i="1"/>
  <c r="U2716" i="1"/>
  <c r="E2716" i="1"/>
  <c r="U2709" i="1"/>
  <c r="E2709" i="1"/>
  <c r="U2705" i="1"/>
  <c r="E2705" i="1"/>
  <c r="U2700" i="1"/>
  <c r="E2700" i="1"/>
  <c r="U2698" i="1"/>
  <c r="E2698" i="1"/>
  <c r="U2692" i="1"/>
  <c r="E2692" i="1"/>
  <c r="U2688" i="1"/>
  <c r="E2688" i="1"/>
  <c r="U2685" i="1"/>
  <c r="E2685" i="1"/>
  <c r="U2680" i="1"/>
  <c r="E2680" i="1"/>
  <c r="U2678" i="1"/>
  <c r="E2678" i="1"/>
  <c r="U2672" i="1"/>
  <c r="E2672" i="1"/>
  <c r="U2670" i="1"/>
  <c r="E2670" i="1"/>
  <c r="U2664" i="1"/>
  <c r="E2664" i="1"/>
  <c r="U2661" i="1"/>
  <c r="E2661" i="1"/>
  <c r="U2658" i="1"/>
  <c r="E2658" i="1"/>
  <c r="U2656" i="1"/>
  <c r="E2656" i="1"/>
  <c r="U2647" i="1"/>
  <c r="E2647" i="1"/>
  <c r="U2644" i="1"/>
  <c r="E2644" i="1"/>
  <c r="U2643" i="1"/>
  <c r="E2643" i="1"/>
  <c r="U2635" i="1"/>
  <c r="E2635" i="1"/>
  <c r="U2631" i="1"/>
  <c r="E2631" i="1"/>
  <c r="U2628" i="1"/>
  <c r="E2628" i="1"/>
  <c r="U2623" i="1"/>
  <c r="E2623" i="1"/>
  <c r="U2621" i="1"/>
  <c r="E2621" i="1"/>
  <c r="U2616" i="1"/>
  <c r="E2616" i="1"/>
  <c r="U2613" i="1"/>
  <c r="E2613" i="1"/>
  <c r="U2611" i="1"/>
  <c r="E2611" i="1"/>
  <c r="U2607" i="1"/>
  <c r="E2607" i="1"/>
  <c r="U2600" i="1"/>
  <c r="E2600" i="1"/>
  <c r="U2599" i="1"/>
  <c r="E2599" i="1"/>
  <c r="U2592" i="1"/>
  <c r="E2592" i="1"/>
  <c r="U2589" i="1"/>
  <c r="E2589" i="1"/>
  <c r="U2584" i="1"/>
  <c r="E2584" i="1"/>
  <c r="U2581" i="1"/>
  <c r="E2581" i="1"/>
  <c r="U2578" i="1"/>
  <c r="E2578" i="1"/>
  <c r="U2571" i="1"/>
  <c r="E2571" i="1"/>
  <c r="U2569" i="1"/>
  <c r="E2569" i="1"/>
  <c r="E2903" i="1"/>
  <c r="E2884" i="1"/>
  <c r="E2869" i="1"/>
  <c r="E2856" i="1"/>
  <c r="E2848" i="1"/>
  <c r="U2840" i="1"/>
  <c r="E2840" i="1"/>
  <c r="V2840" i="1" s="1"/>
  <c r="U2833" i="1"/>
  <c r="E2833" i="1"/>
  <c r="V2833" i="1" s="1"/>
  <c r="U2822" i="1"/>
  <c r="E2822" i="1"/>
  <c r="V2822" i="1" s="1"/>
  <c r="U2820" i="1"/>
  <c r="E2820" i="1"/>
  <c r="V2820" i="1" s="1"/>
  <c r="U2812" i="1"/>
  <c r="E2812" i="1"/>
  <c r="V2812" i="1" s="1"/>
  <c r="U2807" i="1"/>
  <c r="E2807" i="1"/>
  <c r="V2807" i="1" s="1"/>
  <c r="U2806" i="1"/>
  <c r="E2806" i="1"/>
  <c r="V2806" i="1" s="1"/>
  <c r="U2800" i="1"/>
  <c r="E2800" i="1"/>
  <c r="V2800" i="1" s="1"/>
  <c r="U2796" i="1"/>
  <c r="E2796" i="1"/>
  <c r="V2796" i="1" s="1"/>
  <c r="U2792" i="1"/>
  <c r="E2792" i="1"/>
  <c r="V2792" i="1" s="1"/>
  <c r="U2788" i="1"/>
  <c r="E2788" i="1"/>
  <c r="V2788" i="1" s="1"/>
  <c r="U2783" i="1"/>
  <c r="E2783" i="1"/>
  <c r="V2783" i="1" s="1"/>
  <c r="U2780" i="1"/>
  <c r="E2780" i="1"/>
  <c r="V2780" i="1" s="1"/>
  <c r="U2777" i="1"/>
  <c r="E2777" i="1"/>
  <c r="V2777" i="1" s="1"/>
  <c r="U2776" i="1"/>
  <c r="E2776" i="1"/>
  <c r="V2776" i="1" s="1"/>
  <c r="U2769" i="1"/>
  <c r="E2769" i="1"/>
  <c r="V2769" i="1" s="1"/>
  <c r="U2763" i="1"/>
  <c r="E2763" i="1"/>
  <c r="V2763" i="1" s="1"/>
  <c r="U2762" i="1"/>
  <c r="E2762" i="1"/>
  <c r="V2762" i="1" s="1"/>
  <c r="U2755" i="1"/>
  <c r="E2755" i="1"/>
  <c r="V2755" i="1" s="1"/>
  <c r="U2752" i="1"/>
  <c r="E2752" i="1"/>
  <c r="V2752" i="1" s="1"/>
  <c r="U2749" i="1"/>
  <c r="E2749" i="1"/>
  <c r="V2749" i="1" s="1"/>
  <c r="U2744" i="1"/>
  <c r="E2744" i="1"/>
  <c r="V2744" i="1" s="1"/>
  <c r="U2740" i="1"/>
  <c r="E2740" i="1"/>
  <c r="V2740" i="1" s="1"/>
  <c r="U2736" i="1"/>
  <c r="E2736" i="1"/>
  <c r="V2736" i="1" s="1"/>
  <c r="U2731" i="1"/>
  <c r="E2731" i="1"/>
  <c r="U2728" i="1"/>
  <c r="E2728" i="1"/>
  <c r="U2722" i="1"/>
  <c r="E2722" i="1"/>
  <c r="U2720" i="1"/>
  <c r="E2720" i="1"/>
  <c r="U2715" i="1"/>
  <c r="E2715" i="1"/>
  <c r="U2710" i="1"/>
  <c r="E2710" i="1"/>
  <c r="U2712" i="1"/>
  <c r="E2712" i="1"/>
  <c r="U2706" i="1"/>
  <c r="E2706" i="1"/>
  <c r="U2702" i="1"/>
  <c r="E2702" i="1"/>
  <c r="U2694" i="1"/>
  <c r="E2694" i="1"/>
  <c r="U2693" i="1"/>
  <c r="E2693" i="1"/>
  <c r="U2689" i="1"/>
  <c r="E2689" i="1"/>
  <c r="U2684" i="1"/>
  <c r="E2684" i="1"/>
  <c r="U2679" i="1"/>
  <c r="E2679" i="1"/>
  <c r="U2675" i="1"/>
  <c r="E2675" i="1"/>
  <c r="U2673" i="1"/>
  <c r="E2673" i="1"/>
  <c r="U2668" i="1"/>
  <c r="E2668" i="1"/>
  <c r="U2663" i="1"/>
  <c r="E2663" i="1"/>
  <c r="U2660" i="1"/>
  <c r="E2660" i="1"/>
  <c r="U2655" i="1"/>
  <c r="E2655" i="1"/>
  <c r="U2653" i="1"/>
  <c r="E2653" i="1"/>
  <c r="U2649" i="1"/>
  <c r="E2649" i="1"/>
  <c r="U2645" i="1"/>
  <c r="E2645" i="1"/>
  <c r="U2641" i="1"/>
  <c r="E2641" i="1"/>
  <c r="U2637" i="1"/>
  <c r="E2637" i="1"/>
  <c r="U2632" i="1"/>
  <c r="E2632" i="1"/>
  <c r="U2629" i="1"/>
  <c r="E2629" i="1"/>
  <c r="U2625" i="1"/>
  <c r="E2625" i="1"/>
  <c r="U2620" i="1"/>
  <c r="E2620" i="1"/>
  <c r="U2618" i="1"/>
  <c r="E2618" i="1"/>
  <c r="U2608" i="1"/>
  <c r="E2608" i="1"/>
  <c r="U2609" i="1"/>
  <c r="E2609" i="1"/>
  <c r="U2604" i="1"/>
  <c r="E2604" i="1"/>
  <c r="U2597" i="1"/>
  <c r="E2597" i="1"/>
  <c r="U2595" i="1"/>
  <c r="E2595" i="1"/>
  <c r="U2593" i="1"/>
  <c r="E2593" i="1"/>
  <c r="U2586" i="1"/>
  <c r="E2586" i="1"/>
  <c r="U2583" i="1"/>
  <c r="E2583" i="1"/>
  <c r="U2577" i="1"/>
  <c r="E2577" i="1"/>
  <c r="U2580" i="1"/>
  <c r="E2580" i="1"/>
  <c r="U2574" i="1"/>
  <c r="E2574" i="1"/>
  <c r="E2901" i="1"/>
  <c r="X2904" i="1"/>
  <c r="A2905" i="1"/>
  <c r="K2904" i="1"/>
  <c r="AB2906" i="1"/>
  <c r="T2842" i="1"/>
  <c r="AF2842" i="1" s="1"/>
  <c r="S2843" i="1"/>
  <c r="G2846" i="1"/>
  <c r="AC2846" i="1"/>
  <c r="AE2846" i="1" s="1"/>
  <c r="E2891" i="1"/>
  <c r="E2881" i="1"/>
  <c r="E2872" i="1"/>
  <c r="E2861" i="1"/>
  <c r="E2852" i="1"/>
  <c r="E2843" i="1"/>
  <c r="V2843" i="1" s="1"/>
  <c r="U2834" i="1"/>
  <c r="E2834" i="1"/>
  <c r="V2834" i="1" s="1"/>
  <c r="U2827" i="1"/>
  <c r="E2827" i="1"/>
  <c r="V2827" i="1" s="1"/>
  <c r="U2816" i="1"/>
  <c r="E2816" i="1"/>
  <c r="V2816" i="1" s="1"/>
  <c r="E2899" i="1"/>
  <c r="E2892" i="1"/>
  <c r="E2890" i="1"/>
  <c r="E2883" i="1"/>
  <c r="E2878" i="1"/>
  <c r="E2875" i="1"/>
  <c r="E2871" i="1"/>
  <c r="E2866" i="1"/>
  <c r="E2864" i="1"/>
  <c r="E2857" i="1"/>
  <c r="E2854" i="1"/>
  <c r="E2853" i="1"/>
  <c r="E2847" i="1"/>
  <c r="E2845" i="1"/>
  <c r="U2839" i="1"/>
  <c r="E2839" i="1"/>
  <c r="V2839" i="1" s="1"/>
  <c r="U2838" i="1"/>
  <c r="E2838" i="1"/>
  <c r="V2838" i="1" s="1"/>
  <c r="U2831" i="1"/>
  <c r="E2831" i="1"/>
  <c r="V2831" i="1" s="1"/>
  <c r="U2830" i="1"/>
  <c r="E2830" i="1"/>
  <c r="V2830" i="1" s="1"/>
  <c r="U2824" i="1"/>
  <c r="E2824" i="1"/>
  <c r="V2824" i="1" s="1"/>
  <c r="U2819" i="1"/>
  <c r="E2819" i="1"/>
  <c r="V2819" i="1" s="1"/>
  <c r="U2815" i="1"/>
  <c r="E2815" i="1"/>
  <c r="V2815" i="1" s="1"/>
  <c r="U2810" i="1"/>
  <c r="E2810" i="1"/>
  <c r="V2810" i="1" s="1"/>
  <c r="U2808" i="1"/>
  <c r="E2808" i="1"/>
  <c r="V2808" i="1" s="1"/>
  <c r="U2802" i="1"/>
  <c r="E2802" i="1"/>
  <c r="V2802" i="1" s="1"/>
  <c r="U2798" i="1"/>
  <c r="E2798" i="1"/>
  <c r="V2798" i="1" s="1"/>
  <c r="U2795" i="1"/>
  <c r="E2795" i="1"/>
  <c r="V2795" i="1" s="1"/>
  <c r="U2791" i="1"/>
  <c r="E2791" i="1"/>
  <c r="V2791" i="1" s="1"/>
  <c r="U2787" i="1"/>
  <c r="E2787" i="1"/>
  <c r="V2787" i="1" s="1"/>
  <c r="U2784" i="1"/>
  <c r="E2784" i="1"/>
  <c r="V2784" i="1" s="1"/>
  <c r="U2778" i="1"/>
  <c r="E2778" i="1"/>
  <c r="V2778" i="1" s="1"/>
  <c r="U2773" i="1"/>
  <c r="E2773" i="1"/>
  <c r="V2773" i="1" s="1"/>
  <c r="U2770" i="1"/>
  <c r="E2770" i="1"/>
  <c r="V2770" i="1" s="1"/>
  <c r="U2767" i="1"/>
  <c r="E2767" i="1"/>
  <c r="V2767" i="1" s="1"/>
  <c r="U2764" i="1"/>
  <c r="E2764" i="1"/>
  <c r="V2764" i="1" s="1"/>
  <c r="U2759" i="1"/>
  <c r="E2759" i="1"/>
  <c r="V2759" i="1" s="1"/>
  <c r="U2757" i="1"/>
  <c r="E2757" i="1"/>
  <c r="V2757" i="1" s="1"/>
  <c r="U2750" i="1"/>
  <c r="E2750" i="1"/>
  <c r="V2750" i="1" s="1"/>
  <c r="U2746" i="1"/>
  <c r="E2746" i="1"/>
  <c r="V2746" i="1" s="1"/>
  <c r="U2742" i="1"/>
  <c r="E2742" i="1"/>
  <c r="V2742" i="1" s="1"/>
  <c r="U2739" i="1"/>
  <c r="E2739" i="1"/>
  <c r="V2739" i="1" s="1"/>
  <c r="U2735" i="1"/>
  <c r="E2735" i="1"/>
  <c r="V2735" i="1" s="1"/>
  <c r="U2732" i="1"/>
  <c r="E2732" i="1"/>
  <c r="U2726" i="1"/>
  <c r="E2726" i="1"/>
  <c r="U2725" i="1"/>
  <c r="E2725" i="1"/>
  <c r="U2719" i="1"/>
  <c r="E2719" i="1"/>
  <c r="U2714" i="1"/>
  <c r="E2714" i="1"/>
  <c r="U2711" i="1"/>
  <c r="E2711" i="1"/>
  <c r="U2707" i="1"/>
  <c r="E2707" i="1"/>
  <c r="U2701" i="1"/>
  <c r="E2701" i="1"/>
  <c r="U2696" i="1"/>
  <c r="E2696" i="1"/>
  <c r="U2699" i="1"/>
  <c r="E2699" i="1"/>
  <c r="U2690" i="1"/>
  <c r="E2690" i="1"/>
  <c r="U2687" i="1"/>
  <c r="E2687" i="1"/>
  <c r="U2682" i="1"/>
  <c r="E2682" i="1"/>
  <c r="U2681" i="1"/>
  <c r="E2681" i="1"/>
  <c r="U2676" i="1"/>
  <c r="E2676" i="1"/>
  <c r="U2671" i="1"/>
  <c r="E2671" i="1"/>
  <c r="U2666" i="1"/>
  <c r="E2666" i="1"/>
  <c r="U2665" i="1"/>
  <c r="E2665" i="1"/>
  <c r="U2659" i="1"/>
  <c r="E2659" i="1"/>
  <c r="U2652" i="1"/>
  <c r="E2652" i="1"/>
  <c r="U2651" i="1"/>
  <c r="E2651" i="1"/>
  <c r="U2648" i="1"/>
  <c r="E2648" i="1"/>
  <c r="U2642" i="1"/>
  <c r="E2642" i="1"/>
  <c r="U2639" i="1"/>
  <c r="E2639" i="1"/>
  <c r="U2636" i="1"/>
  <c r="E2636" i="1"/>
  <c r="U2633" i="1"/>
  <c r="E2633" i="1"/>
  <c r="U2627" i="1"/>
  <c r="E2627" i="1"/>
  <c r="U2624" i="1"/>
  <c r="E2624" i="1"/>
  <c r="U2619" i="1"/>
  <c r="E2619" i="1"/>
  <c r="U2615" i="1"/>
  <c r="E2615" i="1"/>
  <c r="U2610" i="1"/>
  <c r="E2610" i="1"/>
  <c r="U2606" i="1"/>
  <c r="E2606" i="1"/>
  <c r="U2601" i="1"/>
  <c r="E2601" i="1"/>
  <c r="U2598" i="1"/>
  <c r="E2598" i="1"/>
  <c r="U2596" i="1"/>
  <c r="E2596" i="1"/>
  <c r="U2590" i="1"/>
  <c r="E2590" i="1"/>
  <c r="U2588" i="1"/>
  <c r="E2588" i="1"/>
  <c r="U2582" i="1"/>
  <c r="E2582" i="1"/>
  <c r="U2579" i="1"/>
  <c r="E2579" i="1"/>
  <c r="U2576" i="1"/>
  <c r="E2576" i="1"/>
  <c r="U2572" i="1"/>
  <c r="E2572" i="1"/>
  <c r="F2845" i="1"/>
  <c r="O2845" i="1" s="1"/>
  <c r="R2845" i="1" s="1"/>
  <c r="AJ2904" i="1"/>
  <c r="Z2903" i="1"/>
  <c r="AA2903" i="1" s="1"/>
  <c r="AH2903" i="1" s="1"/>
  <c r="C2904" i="1"/>
  <c r="Y2903" i="1"/>
  <c r="I2904" i="1"/>
  <c r="H2904" i="1" s="1"/>
  <c r="AF2841" i="1"/>
  <c r="AA2841" i="1"/>
  <c r="J2844" i="1"/>
  <c r="M2847" i="1"/>
  <c r="N2847" i="1" s="1"/>
  <c r="P2847" i="1"/>
  <c r="Q2847" i="1"/>
  <c r="L2848" i="1"/>
  <c r="E2885" i="1"/>
  <c r="E2865" i="1"/>
  <c r="E2893" i="1"/>
  <c r="E2889" i="1"/>
  <c r="E2888" i="1"/>
  <c r="E2882" i="1"/>
  <c r="E2876" i="1"/>
  <c r="E2873" i="1"/>
  <c r="E2868" i="1"/>
  <c r="E2863" i="1"/>
  <c r="E2862" i="1"/>
  <c r="E2858" i="1"/>
  <c r="E2855" i="1"/>
  <c r="E2850" i="1"/>
  <c r="E2844" i="1"/>
  <c r="V2844" i="1" s="1"/>
  <c r="U2841" i="1"/>
  <c r="E2841" i="1"/>
  <c r="V2841" i="1" s="1"/>
  <c r="U2837" i="1"/>
  <c r="E2837" i="1"/>
  <c r="V2837" i="1" s="1"/>
  <c r="U2832" i="1"/>
  <c r="E2832" i="1"/>
  <c r="V2832" i="1" s="1"/>
  <c r="U2829" i="1"/>
  <c r="E2829" i="1"/>
  <c r="V2829" i="1" s="1"/>
  <c r="U2825" i="1"/>
  <c r="E2825" i="1"/>
  <c r="V2825" i="1" s="1"/>
  <c r="U2823" i="1"/>
  <c r="E2823" i="1"/>
  <c r="V2823" i="1" s="1"/>
  <c r="U2817" i="1"/>
  <c r="E2817" i="1"/>
  <c r="V2817" i="1" s="1"/>
  <c r="U2814" i="1"/>
  <c r="E2814" i="1"/>
  <c r="V2814" i="1" s="1"/>
  <c r="U2811" i="1"/>
  <c r="E2811" i="1"/>
  <c r="V2811" i="1" s="1"/>
  <c r="U2805" i="1"/>
  <c r="E2805" i="1"/>
  <c r="V2805" i="1" s="1"/>
  <c r="U2803" i="1"/>
  <c r="E2803" i="1"/>
  <c r="V2803" i="1" s="1"/>
  <c r="U2797" i="1"/>
  <c r="E2797" i="1"/>
  <c r="V2797" i="1" s="1"/>
  <c r="U2793" i="1"/>
  <c r="E2793" i="1"/>
  <c r="V2793" i="1" s="1"/>
  <c r="U2789" i="1"/>
  <c r="E2789" i="1"/>
  <c r="V2789" i="1" s="1"/>
  <c r="U2785" i="1"/>
  <c r="E2785" i="1"/>
  <c r="V2785" i="1" s="1"/>
  <c r="U2781" i="1"/>
  <c r="E2781" i="1"/>
  <c r="V2781" i="1" s="1"/>
  <c r="U2779" i="1"/>
  <c r="E2779" i="1"/>
  <c r="V2779" i="1" s="1"/>
  <c r="U2771" i="1"/>
  <c r="E2771" i="1"/>
  <c r="V2771" i="1" s="1"/>
  <c r="U2772" i="1"/>
  <c r="E2772" i="1"/>
  <c r="V2772" i="1" s="1"/>
  <c r="U2766" i="1"/>
  <c r="E2766" i="1"/>
  <c r="V2766" i="1" s="1"/>
  <c r="U2761" i="1"/>
  <c r="E2761" i="1"/>
  <c r="V2761" i="1" s="1"/>
  <c r="U2758" i="1"/>
  <c r="E2758" i="1"/>
  <c r="V2758" i="1" s="1"/>
  <c r="U2753" i="1"/>
  <c r="E2753" i="1"/>
  <c r="V2753" i="1" s="1"/>
  <c r="U2751" i="1"/>
  <c r="E2751" i="1"/>
  <c r="V2751" i="1" s="1"/>
  <c r="U2747" i="1"/>
  <c r="E2747" i="1"/>
  <c r="V2747" i="1" s="1"/>
  <c r="U2743" i="1"/>
  <c r="E2743" i="1"/>
  <c r="V2743" i="1" s="1"/>
  <c r="U2738" i="1"/>
  <c r="E2738" i="1"/>
  <c r="V2738" i="1" s="1"/>
  <c r="U2734" i="1"/>
  <c r="E2734" i="1"/>
  <c r="U2729" i="1"/>
  <c r="E2729" i="1"/>
  <c r="U2727" i="1"/>
  <c r="E2727" i="1"/>
  <c r="U2723" i="1"/>
  <c r="E2723" i="1"/>
  <c r="U2718" i="1"/>
  <c r="E2718" i="1"/>
  <c r="U2713" i="1"/>
  <c r="E2713" i="1"/>
  <c r="U2708" i="1"/>
  <c r="E2708" i="1"/>
  <c r="U2704" i="1"/>
  <c r="E2704" i="1"/>
  <c r="U2703" i="1"/>
  <c r="E2703" i="1"/>
  <c r="U2697" i="1"/>
  <c r="E2697" i="1"/>
  <c r="U2695" i="1"/>
  <c r="E2695" i="1"/>
  <c r="U2691" i="1"/>
  <c r="E2691" i="1"/>
  <c r="U2686" i="1"/>
  <c r="E2686" i="1"/>
  <c r="U2683" i="1"/>
  <c r="E2683" i="1"/>
  <c r="U2677" i="1"/>
  <c r="E2677" i="1"/>
  <c r="U2674" i="1"/>
  <c r="E2674" i="1"/>
  <c r="U2669" i="1"/>
  <c r="E2669" i="1"/>
  <c r="U2667" i="1"/>
  <c r="E2667" i="1"/>
  <c r="U2662" i="1"/>
  <c r="E2662" i="1"/>
  <c r="U2657" i="1"/>
  <c r="E2657" i="1"/>
  <c r="U2654" i="1"/>
  <c r="E2654" i="1"/>
  <c r="U2650" i="1"/>
  <c r="E2650" i="1"/>
  <c r="U2646" i="1"/>
  <c r="E2646" i="1"/>
  <c r="U2640" i="1"/>
  <c r="E2640" i="1"/>
  <c r="U2638" i="1"/>
  <c r="E2638" i="1"/>
  <c r="U2634" i="1"/>
  <c r="E2634" i="1"/>
  <c r="U2630" i="1"/>
  <c r="E2630" i="1"/>
  <c r="U2626" i="1"/>
  <c r="E2626" i="1"/>
  <c r="U2622" i="1"/>
  <c r="E2622" i="1"/>
  <c r="U2617" i="1"/>
  <c r="E2617" i="1"/>
  <c r="U2614" i="1"/>
  <c r="E2614" i="1"/>
  <c r="U2612" i="1"/>
  <c r="E2612" i="1"/>
  <c r="U2605" i="1"/>
  <c r="E2605" i="1"/>
  <c r="U2603" i="1"/>
  <c r="E2603" i="1"/>
  <c r="U2602" i="1"/>
  <c r="E2602" i="1"/>
  <c r="U2594" i="1"/>
  <c r="E2594" i="1"/>
  <c r="U2591" i="1"/>
  <c r="E2591" i="1"/>
  <c r="U2587" i="1"/>
  <c r="E2587" i="1"/>
  <c r="U2585" i="1"/>
  <c r="E2585" i="1"/>
  <c r="U2575" i="1"/>
  <c r="E2575" i="1"/>
  <c r="U2573" i="1"/>
  <c r="E2573" i="1"/>
  <c r="U2570" i="1"/>
  <c r="E2570" i="1"/>
  <c r="AH2841" i="1" l="1"/>
  <c r="V2677" i="1"/>
  <c r="V2695" i="1"/>
  <c r="V2573" i="1"/>
  <c r="V2591" i="1"/>
  <c r="V2622" i="1"/>
  <c r="V2638" i="1"/>
  <c r="J2845" i="1"/>
  <c r="V2572" i="1"/>
  <c r="W2572" i="1" s="1"/>
  <c r="V2588" i="1"/>
  <c r="V2601" i="1"/>
  <c r="V2619" i="1"/>
  <c r="V2636" i="1"/>
  <c r="V2651" i="1"/>
  <c r="V2666" i="1"/>
  <c r="V2682" i="1"/>
  <c r="V2696" i="1"/>
  <c r="V2714" i="1"/>
  <c r="V2732" i="1"/>
  <c r="V2845" i="1"/>
  <c r="Z2904" i="1"/>
  <c r="AA2904" i="1" s="1"/>
  <c r="AH2904" i="1" s="1"/>
  <c r="AJ2905" i="1"/>
  <c r="Y2904" i="1"/>
  <c r="C2905" i="1"/>
  <c r="I2905" i="1"/>
  <c r="H2905" i="1" s="1"/>
  <c r="V2574" i="1"/>
  <c r="V2586" i="1"/>
  <c r="V2604" i="1"/>
  <c r="V2620" i="1"/>
  <c r="V2637" i="1"/>
  <c r="V2653" i="1"/>
  <c r="V2668" i="1"/>
  <c r="V2684" i="1"/>
  <c r="V2702" i="1"/>
  <c r="V2715" i="1"/>
  <c r="V2731" i="1"/>
  <c r="V2581" i="1"/>
  <c r="V2599" i="1"/>
  <c r="V2613" i="1"/>
  <c r="V2628" i="1"/>
  <c r="V2644" i="1"/>
  <c r="V2661" i="1"/>
  <c r="V2678" i="1"/>
  <c r="V2692" i="1"/>
  <c r="V2709" i="1"/>
  <c r="V2724" i="1"/>
  <c r="V2646" i="1"/>
  <c r="V2662" i="1"/>
  <c r="V2708" i="1"/>
  <c r="V2605" i="1"/>
  <c r="V2654" i="1"/>
  <c r="V2669" i="1"/>
  <c r="V2686" i="1"/>
  <c r="V2703" i="1"/>
  <c r="V2718" i="1"/>
  <c r="V2570" i="1"/>
  <c r="V2587" i="1"/>
  <c r="V2603" i="1"/>
  <c r="V2617" i="1"/>
  <c r="V2634" i="1"/>
  <c r="V2650" i="1"/>
  <c r="V2667" i="1"/>
  <c r="V2683" i="1"/>
  <c r="V2697" i="1"/>
  <c r="V2713" i="1"/>
  <c r="V2729" i="1"/>
  <c r="W2743" i="1"/>
  <c r="W2751" i="1"/>
  <c r="W2758" i="1"/>
  <c r="W2766" i="1"/>
  <c r="W2771" i="1"/>
  <c r="W2781" i="1"/>
  <c r="W2789" i="1"/>
  <c r="W2797" i="1"/>
  <c r="W2805" i="1"/>
  <c r="W2814" i="1"/>
  <c r="W2823" i="1"/>
  <c r="W2829" i="1"/>
  <c r="W2837" i="1"/>
  <c r="E2904" i="1"/>
  <c r="V2582" i="1"/>
  <c r="V2598" i="1"/>
  <c r="V2615" i="1"/>
  <c r="V2633" i="1"/>
  <c r="V2648" i="1"/>
  <c r="V2665" i="1"/>
  <c r="V2681" i="1"/>
  <c r="V2699" i="1"/>
  <c r="V2711" i="1"/>
  <c r="V2726" i="1"/>
  <c r="W2739" i="1"/>
  <c r="W2746" i="1"/>
  <c r="W2757" i="1"/>
  <c r="W2764" i="1"/>
  <c r="W2770" i="1"/>
  <c r="W2778" i="1"/>
  <c r="W2787" i="1"/>
  <c r="W2795" i="1"/>
  <c r="W2802" i="1"/>
  <c r="W2810" i="1"/>
  <c r="W2819" i="1"/>
  <c r="W2830" i="1"/>
  <c r="W2838" i="1"/>
  <c r="W2816" i="1"/>
  <c r="W2834" i="1"/>
  <c r="T2843" i="1"/>
  <c r="AF2843" i="1" s="1"/>
  <c r="S2844" i="1"/>
  <c r="V2583" i="1"/>
  <c r="V2597" i="1"/>
  <c r="V2618" i="1"/>
  <c r="V2632" i="1"/>
  <c r="V2649" i="1"/>
  <c r="V2663" i="1"/>
  <c r="V2679" i="1"/>
  <c r="V2694" i="1"/>
  <c r="V2710" i="1"/>
  <c r="V2728" i="1"/>
  <c r="W2740" i="1"/>
  <c r="W2749" i="1"/>
  <c r="W2755" i="1"/>
  <c r="W2763" i="1"/>
  <c r="W2776" i="1"/>
  <c r="W2780" i="1"/>
  <c r="W2788" i="1"/>
  <c r="W2796" i="1"/>
  <c r="W2806" i="1"/>
  <c r="W2812" i="1"/>
  <c r="W2822" i="1"/>
  <c r="W2840" i="1"/>
  <c r="V2578" i="1"/>
  <c r="V2592" i="1"/>
  <c r="V2611" i="1"/>
  <c r="V2623" i="1"/>
  <c r="V2643" i="1"/>
  <c r="V2658" i="1"/>
  <c r="V2672" i="1"/>
  <c r="V2688" i="1"/>
  <c r="V2705" i="1"/>
  <c r="V2721" i="1"/>
  <c r="W2737" i="1"/>
  <c r="W2745" i="1"/>
  <c r="W2754" i="1"/>
  <c r="W2760" i="1"/>
  <c r="W2768" i="1"/>
  <c r="W2775" i="1"/>
  <c r="W2786" i="1"/>
  <c r="W2794" i="1"/>
  <c r="W2801" i="1"/>
  <c r="W2809" i="1"/>
  <c r="W2818" i="1"/>
  <c r="W2826" i="1"/>
  <c r="W2835" i="1"/>
  <c r="W2842" i="1"/>
  <c r="V2585" i="1"/>
  <c r="V2727" i="1"/>
  <c r="G2847" i="1"/>
  <c r="AC2847" i="1"/>
  <c r="AE2847" i="1" s="1"/>
  <c r="V2579" i="1"/>
  <c r="V2596" i="1"/>
  <c r="V2610" i="1"/>
  <c r="V2627" i="1"/>
  <c r="V2642" i="1"/>
  <c r="V2659" i="1"/>
  <c r="V2676" i="1"/>
  <c r="V2690" i="1"/>
  <c r="V2707" i="1"/>
  <c r="V2725" i="1"/>
  <c r="K2905" i="1"/>
  <c r="X2905" i="1"/>
  <c r="A2906" i="1"/>
  <c r="V2577" i="1"/>
  <c r="V2595" i="1"/>
  <c r="V2608" i="1"/>
  <c r="V2629" i="1"/>
  <c r="V2645" i="1"/>
  <c r="V2660" i="1"/>
  <c r="V2675" i="1"/>
  <c r="V2693" i="1"/>
  <c r="V2712" i="1"/>
  <c r="V2722" i="1"/>
  <c r="V2571" i="1"/>
  <c r="V2589" i="1"/>
  <c r="V2607" i="1"/>
  <c r="V2621" i="1"/>
  <c r="V2635" i="1"/>
  <c r="V2656" i="1"/>
  <c r="V2670" i="1"/>
  <c r="V2685" i="1"/>
  <c r="V2700" i="1"/>
  <c r="V2717" i="1"/>
  <c r="V2733" i="1"/>
  <c r="V2602" i="1"/>
  <c r="V2614" i="1"/>
  <c r="V2630" i="1"/>
  <c r="V2575" i="1"/>
  <c r="V2594" i="1"/>
  <c r="V2612" i="1"/>
  <c r="V2626" i="1"/>
  <c r="V2640" i="1"/>
  <c r="V2657" i="1"/>
  <c r="V2674" i="1"/>
  <c r="V2691" i="1"/>
  <c r="V2704" i="1"/>
  <c r="V2723" i="1"/>
  <c r="V2734" i="1"/>
  <c r="W2738" i="1"/>
  <c r="W2747" i="1"/>
  <c r="W2753" i="1"/>
  <c r="W2761" i="1"/>
  <c r="W2772" i="1"/>
  <c r="W2779" i="1"/>
  <c r="W2785" i="1"/>
  <c r="W2793" i="1"/>
  <c r="W2803" i="1"/>
  <c r="W2811" i="1"/>
  <c r="W2817" i="1"/>
  <c r="W2825" i="1"/>
  <c r="W2832" i="1"/>
  <c r="W2841" i="1"/>
  <c r="M2848" i="1"/>
  <c r="N2848" i="1" s="1"/>
  <c r="P2848" i="1"/>
  <c r="Q2848" i="1"/>
  <c r="L2849" i="1"/>
  <c r="V2576" i="1"/>
  <c r="V2590" i="1"/>
  <c r="V2606" i="1"/>
  <c r="V2624" i="1"/>
  <c r="V2639" i="1"/>
  <c r="V2652" i="1"/>
  <c r="V2671" i="1"/>
  <c r="V2687" i="1"/>
  <c r="V2701" i="1"/>
  <c r="V2719" i="1"/>
  <c r="W2735" i="1"/>
  <c r="W2742" i="1"/>
  <c r="W2750" i="1"/>
  <c r="W2759" i="1"/>
  <c r="W2767" i="1"/>
  <c r="W2773" i="1"/>
  <c r="W2784" i="1"/>
  <c r="W2791" i="1"/>
  <c r="W2798" i="1"/>
  <c r="W2808" i="1"/>
  <c r="W2815" i="1"/>
  <c r="W2824" i="1"/>
  <c r="W2831" i="1"/>
  <c r="W2839" i="1"/>
  <c r="W2827" i="1"/>
  <c r="U2843" i="1"/>
  <c r="W2843" i="1" s="1"/>
  <c r="F2846" i="1"/>
  <c r="J2846" i="1" s="1"/>
  <c r="AB2907" i="1"/>
  <c r="V2580" i="1"/>
  <c r="V2593" i="1"/>
  <c r="V2609" i="1"/>
  <c r="V2625" i="1"/>
  <c r="V2641" i="1"/>
  <c r="V2655" i="1"/>
  <c r="V2673" i="1"/>
  <c r="V2689" i="1"/>
  <c r="V2706" i="1"/>
  <c r="V2720" i="1"/>
  <c r="W2736" i="1"/>
  <c r="W2744" i="1"/>
  <c r="W2752" i="1"/>
  <c r="W2762" i="1"/>
  <c r="W2769" i="1"/>
  <c r="W2777" i="1"/>
  <c r="W2783" i="1"/>
  <c r="W2792" i="1"/>
  <c r="W2800" i="1"/>
  <c r="W2807" i="1"/>
  <c r="W2820" i="1"/>
  <c r="W2833" i="1"/>
  <c r="V2569" i="1"/>
  <c r="V2584" i="1"/>
  <c r="V2600" i="1"/>
  <c r="V2616" i="1"/>
  <c r="V2631" i="1"/>
  <c r="V2647" i="1"/>
  <c r="V2664" i="1"/>
  <c r="V2680" i="1"/>
  <c r="V2698" i="1"/>
  <c r="V2716" i="1"/>
  <c r="V2730" i="1"/>
  <c r="W2741" i="1"/>
  <c r="W2748" i="1"/>
  <c r="W2756" i="1"/>
  <c r="W2765" i="1"/>
  <c r="W2774" i="1"/>
  <c r="W2782" i="1"/>
  <c r="W2790" i="1"/>
  <c r="W2799" i="1"/>
  <c r="W2804" i="1"/>
  <c r="W2813" i="1"/>
  <c r="W2821" i="1"/>
  <c r="W2828" i="1"/>
  <c r="W2836" i="1"/>
  <c r="W2708" i="1" l="1"/>
  <c r="W2638" i="1"/>
  <c r="W2601" i="1"/>
  <c r="AG2601" i="1" s="1"/>
  <c r="W2666" i="1"/>
  <c r="W2610" i="1"/>
  <c r="AG2610" i="1" s="1"/>
  <c r="W2732" i="1"/>
  <c r="AG2732" i="1" s="1"/>
  <c r="W2667" i="1"/>
  <c r="W2695" i="1"/>
  <c r="AG2695" i="1" s="1"/>
  <c r="W2676" i="1"/>
  <c r="W2696" i="1"/>
  <c r="AG2696" i="1" s="1"/>
  <c r="W2718" i="1"/>
  <c r="W2571" i="1"/>
  <c r="W2620" i="1"/>
  <c r="W2709" i="1"/>
  <c r="W2622" i="1"/>
  <c r="AG2622" i="1" s="1"/>
  <c r="W2581" i="1"/>
  <c r="AG2581" i="1" s="1"/>
  <c r="W2662" i="1"/>
  <c r="AG2662" i="1" s="1"/>
  <c r="W2711" i="1"/>
  <c r="AG2711" i="1" s="1"/>
  <c r="W2578" i="1"/>
  <c r="AG2578" i="1" s="1"/>
  <c r="W2596" i="1"/>
  <c r="AG2596" i="1" s="1"/>
  <c r="W2697" i="1"/>
  <c r="AG2697" i="1" s="1"/>
  <c r="W2665" i="1"/>
  <c r="AG2665" i="1" s="1"/>
  <c r="W2725" i="1"/>
  <c r="AG2725" i="1" s="1"/>
  <c r="W2694" i="1"/>
  <c r="AG2694" i="1" s="1"/>
  <c r="W2633" i="1"/>
  <c r="AG2633" i="1" s="1"/>
  <c r="W2621" i="1"/>
  <c r="W2644" i="1"/>
  <c r="AG2644" i="1" s="1"/>
  <c r="W2591" i="1"/>
  <c r="AG2591" i="1" s="1"/>
  <c r="W2684" i="1"/>
  <c r="AG2684" i="1" s="1"/>
  <c r="W2588" i="1"/>
  <c r="AG2588" i="1" s="1"/>
  <c r="W2585" i="1"/>
  <c r="AG2585" i="1" s="1"/>
  <c r="W2632" i="1"/>
  <c r="AG2632" i="1" s="1"/>
  <c r="W2675" i="1"/>
  <c r="AG2675" i="1" s="1"/>
  <c r="W2707" i="1"/>
  <c r="AG2707" i="1" s="1"/>
  <c r="W2727" i="1"/>
  <c r="W2649" i="1"/>
  <c r="AG2649" i="1" s="1"/>
  <c r="W2656" i="1"/>
  <c r="AG2656" i="1" s="1"/>
  <c r="W2645" i="1"/>
  <c r="W2710" i="1"/>
  <c r="AG2710" i="1" s="1"/>
  <c r="W2579" i="1"/>
  <c r="AG2579" i="1" s="1"/>
  <c r="W2577" i="1"/>
  <c r="AG2577" i="1" s="1"/>
  <c r="W2597" i="1"/>
  <c r="W2702" i="1"/>
  <c r="AG2702" i="1" s="1"/>
  <c r="W2661" i="1"/>
  <c r="W2712" i="1"/>
  <c r="AG2712" i="1" s="1"/>
  <c r="W2714" i="1"/>
  <c r="AG2714" i="1" s="1"/>
  <c r="W2713" i="1"/>
  <c r="AG2713" i="1" s="1"/>
  <c r="W2700" i="1"/>
  <c r="AG2700" i="1" s="1"/>
  <c r="W2642" i="1"/>
  <c r="W2651" i="1"/>
  <c r="AG2651" i="1" s="1"/>
  <c r="W2635" i="1"/>
  <c r="W2608" i="1"/>
  <c r="AG2608" i="1" s="1"/>
  <c r="W2650" i="1"/>
  <c r="AG2650" i="1" s="1"/>
  <c r="W2618" i="1"/>
  <c r="AG2618" i="1" s="1"/>
  <c r="W2619" i="1"/>
  <c r="AG2619" i="1" s="1"/>
  <c r="W2729" i="1"/>
  <c r="AG2729" i="1" s="1"/>
  <c r="W2583" i="1"/>
  <c r="W2615" i="1"/>
  <c r="W2690" i="1"/>
  <c r="AG2690" i="1" s="1"/>
  <c r="W2659" i="1"/>
  <c r="AG2659" i="1" s="1"/>
  <c r="W2627" i="1"/>
  <c r="AG2627" i="1" s="1"/>
  <c r="W2681" i="1"/>
  <c r="AG2681" i="1" s="1"/>
  <c r="W2685" i="1"/>
  <c r="AG2685" i="1" s="1"/>
  <c r="W2582" i="1"/>
  <c r="AG2582" i="1" s="1"/>
  <c r="W2598" i="1"/>
  <c r="AG2598" i="1" s="1"/>
  <c r="W2703" i="1"/>
  <c r="W2682" i="1"/>
  <c r="AG2682" i="1" s="1"/>
  <c r="W2663" i="1"/>
  <c r="AG2663" i="1" s="1"/>
  <c r="W2678" i="1"/>
  <c r="AG2678" i="1" s="1"/>
  <c r="W2715" i="1"/>
  <c r="AG2715" i="1" s="1"/>
  <c r="W2586" i="1"/>
  <c r="AG2586" i="1" s="1"/>
  <c r="W2669" i="1"/>
  <c r="AG2669" i="1" s="1"/>
  <c r="W2604" i="1"/>
  <c r="AG2604" i="1" s="1"/>
  <c r="W2728" i="1"/>
  <c r="AG2728" i="1" s="1"/>
  <c r="W2679" i="1"/>
  <c r="AG2679" i="1" s="1"/>
  <c r="W2574" i="1"/>
  <c r="W2628" i="1"/>
  <c r="AG2628" i="1" s="1"/>
  <c r="W2668" i="1"/>
  <c r="AG2668" i="1" s="1"/>
  <c r="W2654" i="1"/>
  <c r="W2699" i="1"/>
  <c r="AG2699" i="1" s="1"/>
  <c r="W2648" i="1"/>
  <c r="AG2648" i="1" s="1"/>
  <c r="W2724" i="1"/>
  <c r="AG2724" i="1" s="1"/>
  <c r="W2599" i="1"/>
  <c r="W2637" i="1"/>
  <c r="AG2637" i="1" s="1"/>
  <c r="W2573" i="1"/>
  <c r="W2686" i="1"/>
  <c r="AG2686" i="1" s="1"/>
  <c r="W2677" i="1"/>
  <c r="AG2677" i="1" s="1"/>
  <c r="W2605" i="1"/>
  <c r="AG2605" i="1" s="1"/>
  <c r="W2589" i="1"/>
  <c r="AG2589" i="1" s="1"/>
  <c r="W2731" i="1"/>
  <c r="AG2731" i="1" s="1"/>
  <c r="W2636" i="1"/>
  <c r="W2717" i="1"/>
  <c r="AG2717" i="1" s="1"/>
  <c r="W2722" i="1"/>
  <c r="AG2722" i="1" s="1"/>
  <c r="W2693" i="1"/>
  <c r="AG2693" i="1" s="1"/>
  <c r="W2660" i="1"/>
  <c r="AG2660" i="1" s="1"/>
  <c r="W2629" i="1"/>
  <c r="W2595" i="1"/>
  <c r="W2692" i="1"/>
  <c r="AG2692" i="1" s="1"/>
  <c r="W2613" i="1"/>
  <c r="AG2613" i="1" s="1"/>
  <c r="W2733" i="1"/>
  <c r="AG2733" i="1" s="1"/>
  <c r="W2670" i="1"/>
  <c r="W2607" i="1"/>
  <c r="AG2607" i="1" s="1"/>
  <c r="W2646" i="1"/>
  <c r="AG2646" i="1" s="1"/>
  <c r="W2653" i="1"/>
  <c r="AG2653" i="1" s="1"/>
  <c r="W2683" i="1"/>
  <c r="AG2683" i="1" s="1"/>
  <c r="AG2821" i="1"/>
  <c r="B2821" i="1" s="1"/>
  <c r="AG2783" i="1"/>
  <c r="B2783" i="1" s="1"/>
  <c r="AG2843" i="1"/>
  <c r="AG2791" i="1"/>
  <c r="B2791" i="1" s="1"/>
  <c r="AG2759" i="1"/>
  <c r="AG2782" i="1"/>
  <c r="B2782" i="1" s="1"/>
  <c r="AG2744" i="1"/>
  <c r="O2846" i="1"/>
  <c r="R2846" i="1" s="1"/>
  <c r="V2846" i="1" s="1"/>
  <c r="AG2784" i="1"/>
  <c r="B2784" i="1" s="1"/>
  <c r="M2849" i="1"/>
  <c r="N2849" i="1" s="1"/>
  <c r="P2849" i="1"/>
  <c r="Q2849" i="1"/>
  <c r="L2850" i="1"/>
  <c r="AG2841" i="1"/>
  <c r="B2841" i="1" s="1"/>
  <c r="AG2811" i="1"/>
  <c r="AG2779" i="1"/>
  <c r="B2779" i="1" s="1"/>
  <c r="AG2747" i="1"/>
  <c r="C2906" i="1"/>
  <c r="Y2905" i="1"/>
  <c r="Z2905" i="1"/>
  <c r="AA2905" i="1" s="1"/>
  <c r="AH2905" i="1" s="1"/>
  <c r="AJ2906" i="1"/>
  <c r="I2906" i="1"/>
  <c r="H2906" i="1" s="1"/>
  <c r="AG2826" i="1"/>
  <c r="B2826" i="1" s="1"/>
  <c r="AG2794" i="1"/>
  <c r="AG2760" i="1"/>
  <c r="B2760" i="1" s="1"/>
  <c r="AG2840" i="1"/>
  <c r="AG2796" i="1"/>
  <c r="B2796" i="1" s="1"/>
  <c r="AG2763" i="1"/>
  <c r="AG2830" i="1"/>
  <c r="AG2795" i="1"/>
  <c r="B2795" i="1" s="1"/>
  <c r="AG2764" i="1"/>
  <c r="B2764" i="1" s="1"/>
  <c r="AG2814" i="1"/>
  <c r="B2814" i="1" s="1"/>
  <c r="AG2781" i="1"/>
  <c r="AG2751" i="1"/>
  <c r="B2751" i="1" s="1"/>
  <c r="W2691" i="1"/>
  <c r="W2720" i="1"/>
  <c r="W2706" i="1"/>
  <c r="W2689" i="1"/>
  <c r="W2673" i="1"/>
  <c r="W2655" i="1"/>
  <c r="W2641" i="1"/>
  <c r="W2625" i="1"/>
  <c r="W2609" i="1"/>
  <c r="W2593" i="1"/>
  <c r="W2580" i="1"/>
  <c r="AG2790" i="1"/>
  <c r="B2790" i="1" s="1"/>
  <c r="AG2756" i="1"/>
  <c r="B2756" i="1" s="1"/>
  <c r="AG2820" i="1"/>
  <c r="AG2752" i="1"/>
  <c r="B2752" i="1" s="1"/>
  <c r="AB2908" i="1"/>
  <c r="AG2824" i="1"/>
  <c r="B2824" i="1" s="1"/>
  <c r="AG2813" i="1"/>
  <c r="B2813" i="1" s="1"/>
  <c r="AG2748" i="1"/>
  <c r="AG2807" i="1"/>
  <c r="B2807" i="1" s="1"/>
  <c r="AG2777" i="1"/>
  <c r="B2777" i="1" s="1"/>
  <c r="AG2827" i="1"/>
  <c r="B2827" i="1" s="1"/>
  <c r="AG2815" i="1"/>
  <c r="B2815" i="1" s="1"/>
  <c r="AG2750" i="1"/>
  <c r="B2750" i="1" s="1"/>
  <c r="AG2836" i="1"/>
  <c r="B2836" i="1" s="1"/>
  <c r="AG2804" i="1"/>
  <c r="AG2774" i="1"/>
  <c r="B2774" i="1" s="1"/>
  <c r="AG2741" i="1"/>
  <c r="AG2800" i="1"/>
  <c r="B2800" i="1" s="1"/>
  <c r="AG2769" i="1"/>
  <c r="AG2736" i="1"/>
  <c r="B2736" i="1" s="1"/>
  <c r="AG2839" i="1"/>
  <c r="AG2808" i="1"/>
  <c r="B2808" i="1" s="1"/>
  <c r="AG2773" i="1"/>
  <c r="AG2742" i="1"/>
  <c r="B2742" i="1" s="1"/>
  <c r="AG2832" i="1"/>
  <c r="AG2803" i="1"/>
  <c r="B2803" i="1" s="1"/>
  <c r="AG2772" i="1"/>
  <c r="AG2738" i="1"/>
  <c r="B2738" i="1" s="1"/>
  <c r="AG2708" i="1"/>
  <c r="W2630" i="1"/>
  <c r="W2614" i="1"/>
  <c r="W2602" i="1"/>
  <c r="W2721" i="1"/>
  <c r="W2705" i="1"/>
  <c r="W2688" i="1"/>
  <c r="W2672" i="1"/>
  <c r="W2658" i="1"/>
  <c r="W2643" i="1"/>
  <c r="W2623" i="1"/>
  <c r="W2611" i="1"/>
  <c r="W2592" i="1"/>
  <c r="W2726" i="1"/>
  <c r="F2847" i="1"/>
  <c r="O2847" i="1" s="1"/>
  <c r="R2847" i="1" s="1"/>
  <c r="V2847" i="1" s="1"/>
  <c r="AG2818" i="1"/>
  <c r="B2818" i="1" s="1"/>
  <c r="AG2786" i="1"/>
  <c r="B2786" i="1" s="1"/>
  <c r="AG2754" i="1"/>
  <c r="AG2822" i="1"/>
  <c r="B2822" i="1" s="1"/>
  <c r="AG2788" i="1"/>
  <c r="AG2755" i="1"/>
  <c r="B2755" i="1" s="1"/>
  <c r="AG2834" i="1"/>
  <c r="B2834" i="1" s="1"/>
  <c r="AG2819" i="1"/>
  <c r="AG2787" i="1"/>
  <c r="B2787" i="1" s="1"/>
  <c r="AG2757" i="1"/>
  <c r="AG2666" i="1"/>
  <c r="AG2572" i="1"/>
  <c r="AG2837" i="1"/>
  <c r="B2837" i="1" s="1"/>
  <c r="AG2805" i="1"/>
  <c r="AG2771" i="1"/>
  <c r="B2771" i="1" s="1"/>
  <c r="AG2743" i="1"/>
  <c r="B2743" i="1" s="1"/>
  <c r="W2730" i="1"/>
  <c r="W2716" i="1"/>
  <c r="W2698" i="1"/>
  <c r="W2680" i="1"/>
  <c r="W2664" i="1"/>
  <c r="W2647" i="1"/>
  <c r="W2631" i="1"/>
  <c r="W2616" i="1"/>
  <c r="W2600" i="1"/>
  <c r="W2584" i="1"/>
  <c r="W2569" i="1"/>
  <c r="E2905" i="1"/>
  <c r="W2719" i="1"/>
  <c r="W2701" i="1"/>
  <c r="W2687" i="1"/>
  <c r="W2671" i="1"/>
  <c r="W2652" i="1"/>
  <c r="W2639" i="1"/>
  <c r="W2624" i="1"/>
  <c r="W2606" i="1"/>
  <c r="W2590" i="1"/>
  <c r="W2576" i="1"/>
  <c r="W2704" i="1"/>
  <c r="W2640" i="1"/>
  <c r="W2626" i="1"/>
  <c r="W2612" i="1"/>
  <c r="W2617" i="1"/>
  <c r="W2587" i="1"/>
  <c r="AG2828" i="1"/>
  <c r="AG2799" i="1"/>
  <c r="B2799" i="1" s="1"/>
  <c r="AG2765" i="1"/>
  <c r="B2765" i="1" s="1"/>
  <c r="AG2833" i="1"/>
  <c r="B2833" i="1" s="1"/>
  <c r="AG2792" i="1"/>
  <c r="AG2762" i="1"/>
  <c r="B2762" i="1" s="1"/>
  <c r="AG2831" i="1"/>
  <c r="AG2798" i="1"/>
  <c r="B2798" i="1" s="1"/>
  <c r="AG2767" i="1"/>
  <c r="B2767" i="1" s="1"/>
  <c r="AG2735" i="1"/>
  <c r="B2735" i="1" s="1"/>
  <c r="AG2825" i="1"/>
  <c r="AG2793" i="1"/>
  <c r="B2793" i="1" s="1"/>
  <c r="AG2761" i="1"/>
  <c r="B2761" i="1" s="1"/>
  <c r="A2907" i="1"/>
  <c r="X2906" i="1"/>
  <c r="K2906" i="1"/>
  <c r="AG2842" i="1"/>
  <c r="AG2809" i="1"/>
  <c r="B2809" i="1" s="1"/>
  <c r="AG2775" i="1"/>
  <c r="AG2745" i="1"/>
  <c r="B2745" i="1" s="1"/>
  <c r="AG2812" i="1"/>
  <c r="AG2780" i="1"/>
  <c r="B2780" i="1" s="1"/>
  <c r="AG2749" i="1"/>
  <c r="AG2816" i="1"/>
  <c r="B2816" i="1" s="1"/>
  <c r="AG2810" i="1"/>
  <c r="B2810" i="1" s="1"/>
  <c r="AG2778" i="1"/>
  <c r="B2778" i="1" s="1"/>
  <c r="AG2746" i="1"/>
  <c r="AG2829" i="1"/>
  <c r="B2829" i="1" s="1"/>
  <c r="AG2797" i="1"/>
  <c r="AG2766" i="1"/>
  <c r="B2766" i="1" s="1"/>
  <c r="W2734" i="1"/>
  <c r="W2723" i="1"/>
  <c r="W2657" i="1"/>
  <c r="AC2848" i="1"/>
  <c r="AE2848" i="1" s="1"/>
  <c r="G2848" i="1"/>
  <c r="AG2817" i="1"/>
  <c r="B2817" i="1" s="1"/>
  <c r="AG2785" i="1"/>
  <c r="AG2753" i="1"/>
  <c r="B2753" i="1" s="1"/>
  <c r="AG2835" i="1"/>
  <c r="B2835" i="1" s="1"/>
  <c r="AG2801" i="1"/>
  <c r="AG2768" i="1"/>
  <c r="AG2737" i="1"/>
  <c r="AG2806" i="1"/>
  <c r="AG2776" i="1"/>
  <c r="AG2740" i="1"/>
  <c r="B2740" i="1" s="1"/>
  <c r="T2844" i="1"/>
  <c r="AF2844" i="1" s="1"/>
  <c r="S2845" i="1"/>
  <c r="U2844" i="1"/>
  <c r="W2844" i="1" s="1"/>
  <c r="AG2838" i="1"/>
  <c r="AG2802" i="1"/>
  <c r="B2802" i="1" s="1"/>
  <c r="AG2770" i="1"/>
  <c r="AG2739" i="1"/>
  <c r="B2739" i="1" s="1"/>
  <c r="AG2823" i="1"/>
  <c r="B2823" i="1" s="1"/>
  <c r="AG2789" i="1"/>
  <c r="B2789" i="1" s="1"/>
  <c r="AG2758" i="1"/>
  <c r="B2758" i="1" s="1"/>
  <c r="AG2638" i="1"/>
  <c r="W2674" i="1"/>
  <c r="W2594" i="1"/>
  <c r="W2575" i="1"/>
  <c r="W2634" i="1"/>
  <c r="W2603" i="1"/>
  <c r="W2570" i="1"/>
  <c r="AG2667" i="1" l="1"/>
  <c r="AG2676" i="1"/>
  <c r="AG2635" i="1"/>
  <c r="AG2620" i="1"/>
  <c r="AG2571" i="1"/>
  <c r="B2571" i="1" s="1"/>
  <c r="AG2621" i="1"/>
  <c r="AG2718" i="1"/>
  <c r="AG2727" i="1"/>
  <c r="AG2636" i="1"/>
  <c r="AG2615" i="1"/>
  <c r="AG2709" i="1"/>
  <c r="AG2574" i="1"/>
  <c r="B2574" i="1" s="1"/>
  <c r="AG2597" i="1"/>
  <c r="AG2642" i="1"/>
  <c r="AG2573" i="1"/>
  <c r="AG2645" i="1"/>
  <c r="AG2661" i="1"/>
  <c r="AG2583" i="1"/>
  <c r="AG2703" i="1"/>
  <c r="AG2654" i="1"/>
  <c r="AG2629" i="1"/>
  <c r="AG2595" i="1"/>
  <c r="AG2599" i="1"/>
  <c r="AG2670" i="1"/>
  <c r="B2607" i="1"/>
  <c r="B2586" i="1"/>
  <c r="B2632" i="1"/>
  <c r="B2627" i="1"/>
  <c r="B2675" i="1"/>
  <c r="B2610" i="1"/>
  <c r="B2725" i="1"/>
  <c r="B2694" i="1"/>
  <c r="B2733" i="1"/>
  <c r="B2684" i="1"/>
  <c r="B2678" i="1"/>
  <c r="B2685" i="1"/>
  <c r="B2713" i="1"/>
  <c r="B2731" i="1"/>
  <c r="B2692" i="1"/>
  <c r="B2579" i="1"/>
  <c r="B2659" i="1"/>
  <c r="B2690" i="1"/>
  <c r="B2622" i="1"/>
  <c r="B2663" i="1"/>
  <c r="B2651" i="1"/>
  <c r="B2666" i="1"/>
  <c r="J2847" i="1"/>
  <c r="B2648" i="1"/>
  <c r="B2699" i="1"/>
  <c r="B2708" i="1"/>
  <c r="B2608" i="1"/>
  <c r="B2589" i="1"/>
  <c r="B2686" i="1"/>
  <c r="B2650" i="1"/>
  <c r="B2714" i="1"/>
  <c r="B2628" i="1"/>
  <c r="B2633" i="1"/>
  <c r="B2711" i="1"/>
  <c r="B2578" i="1"/>
  <c r="B2585" i="1"/>
  <c r="B2707" i="1"/>
  <c r="B2577" i="1"/>
  <c r="B2717" i="1"/>
  <c r="AG2723" i="1"/>
  <c r="AG2640" i="1"/>
  <c r="AG2606" i="1"/>
  <c r="AG2671" i="1"/>
  <c r="AG2584" i="1"/>
  <c r="AG2647" i="1"/>
  <c r="AG2716" i="1"/>
  <c r="AG2726" i="1"/>
  <c r="AG2592" i="1"/>
  <c r="AG2658" i="1"/>
  <c r="AG2721" i="1"/>
  <c r="AG2602" i="1"/>
  <c r="AG2609" i="1"/>
  <c r="AG2673" i="1"/>
  <c r="AG2691" i="1"/>
  <c r="E2906" i="1"/>
  <c r="B2660" i="1"/>
  <c r="B2700" i="1"/>
  <c r="AG2570" i="1"/>
  <c r="AG2594" i="1"/>
  <c r="X2907" i="1"/>
  <c r="A2908" i="1"/>
  <c r="K2907" i="1"/>
  <c r="AG2587" i="1"/>
  <c r="AG2603" i="1"/>
  <c r="AG2674" i="1"/>
  <c r="B2605" i="1"/>
  <c r="B2669" i="1"/>
  <c r="B2770" i="1"/>
  <c r="B2838" i="1"/>
  <c r="B2806" i="1"/>
  <c r="B2768" i="1"/>
  <c r="B2618" i="1"/>
  <c r="B2679" i="1"/>
  <c r="B2683" i="1"/>
  <c r="AG2734" i="1"/>
  <c r="B2797" i="1"/>
  <c r="B2697" i="1"/>
  <c r="AG2617" i="1"/>
  <c r="AG2704" i="1"/>
  <c r="AG2624" i="1"/>
  <c r="AG2687" i="1"/>
  <c r="AG2600" i="1"/>
  <c r="AG2664" i="1"/>
  <c r="AG2730" i="1"/>
  <c r="B2601" i="1"/>
  <c r="B2619" i="1"/>
  <c r="B2682" i="1"/>
  <c r="B2732" i="1"/>
  <c r="B2637" i="1"/>
  <c r="B2702" i="1"/>
  <c r="B2613" i="1"/>
  <c r="B2754" i="1"/>
  <c r="B2598" i="1"/>
  <c r="B2665" i="1"/>
  <c r="B2681" i="1"/>
  <c r="AG2611" i="1"/>
  <c r="AG2672" i="1"/>
  <c r="AG2614" i="1"/>
  <c r="B2646" i="1"/>
  <c r="B2695" i="1"/>
  <c r="AB2909" i="1"/>
  <c r="B2656" i="1"/>
  <c r="AG2625" i="1"/>
  <c r="AG2689" i="1"/>
  <c r="B2830" i="1"/>
  <c r="B2729" i="1"/>
  <c r="AG2634" i="1"/>
  <c r="AG2844" i="1"/>
  <c r="B2844" i="1" s="1"/>
  <c r="F2848" i="1"/>
  <c r="J2848" i="1" s="1"/>
  <c r="AG2576" i="1"/>
  <c r="AG2701" i="1"/>
  <c r="AG2616" i="1"/>
  <c r="AG2623" i="1"/>
  <c r="AG2688" i="1"/>
  <c r="AG2630" i="1"/>
  <c r="AG2580" i="1"/>
  <c r="AG2641" i="1"/>
  <c r="AG2706" i="1"/>
  <c r="G2849" i="1"/>
  <c r="AC2849" i="1"/>
  <c r="AE2849" i="1" s="1"/>
  <c r="Y2906" i="1"/>
  <c r="C2907" i="1"/>
  <c r="Z2906" i="1"/>
  <c r="AA2906" i="1" s="1"/>
  <c r="AH2906" i="1" s="1"/>
  <c r="I2907" i="1"/>
  <c r="H2907" i="1" s="1"/>
  <c r="AJ2907" i="1"/>
  <c r="AG2612" i="1"/>
  <c r="AG2639" i="1"/>
  <c r="AG2680" i="1"/>
  <c r="AG2575" i="1"/>
  <c r="B2591" i="1"/>
  <c r="B2638" i="1"/>
  <c r="T2845" i="1"/>
  <c r="AF2845" i="1" s="1"/>
  <c r="S2846" i="1"/>
  <c r="U2845" i="1"/>
  <c r="W2845" i="1" s="1"/>
  <c r="B2776" i="1"/>
  <c r="B2737" i="1"/>
  <c r="B2801" i="1"/>
  <c r="B2649" i="1"/>
  <c r="B2710" i="1"/>
  <c r="B2728" i="1"/>
  <c r="B2785" i="1"/>
  <c r="AG2657" i="1"/>
  <c r="B2746" i="1"/>
  <c r="B2749" i="1"/>
  <c r="B2812" i="1"/>
  <c r="B2775" i="1"/>
  <c r="B2842" i="1"/>
  <c r="B2825" i="1"/>
  <c r="B2831" i="1"/>
  <c r="B2792" i="1"/>
  <c r="B2828" i="1"/>
  <c r="AG2626" i="1"/>
  <c r="AG2590" i="1"/>
  <c r="AG2652" i="1"/>
  <c r="AG2719" i="1"/>
  <c r="AG2569" i="1"/>
  <c r="AG2631" i="1"/>
  <c r="AG2698" i="1"/>
  <c r="B2805" i="1"/>
  <c r="B2572" i="1"/>
  <c r="B2588" i="1"/>
  <c r="B2696" i="1"/>
  <c r="B2757" i="1"/>
  <c r="B2819" i="1"/>
  <c r="B2604" i="1"/>
  <c r="B2653" i="1"/>
  <c r="B2668" i="1"/>
  <c r="B2715" i="1"/>
  <c r="B2788" i="1"/>
  <c r="B2581" i="1"/>
  <c r="B2644" i="1"/>
  <c r="B2724" i="1"/>
  <c r="B2582" i="1"/>
  <c r="AG2643" i="1"/>
  <c r="AG2705" i="1"/>
  <c r="B2662" i="1"/>
  <c r="B2677" i="1"/>
  <c r="B2772" i="1"/>
  <c r="B2832" i="1"/>
  <c r="B2773" i="1"/>
  <c r="B2839" i="1"/>
  <c r="B2769" i="1"/>
  <c r="B2741" i="1"/>
  <c r="B2804" i="1"/>
  <c r="B2676" i="1"/>
  <c r="B2748" i="1"/>
  <c r="B2712" i="1"/>
  <c r="B2820" i="1"/>
  <c r="AG2593" i="1"/>
  <c r="AG2655" i="1"/>
  <c r="AG2720" i="1"/>
  <c r="B2781" i="1"/>
  <c r="B2763" i="1"/>
  <c r="B2840" i="1"/>
  <c r="B2794" i="1"/>
  <c r="B2747" i="1"/>
  <c r="B2811" i="1"/>
  <c r="M2850" i="1"/>
  <c r="N2850" i="1" s="1"/>
  <c r="P2850" i="1"/>
  <c r="Q2850" i="1"/>
  <c r="L2851" i="1"/>
  <c r="B2596" i="1"/>
  <c r="B2744" i="1"/>
  <c r="B2759" i="1"/>
  <c r="B2843" i="1"/>
  <c r="B2693" i="1"/>
  <c r="B2722" i="1"/>
  <c r="B2667" i="1" l="1"/>
  <c r="B2635" i="1"/>
  <c r="B2727" i="1"/>
  <c r="B2620" i="1"/>
  <c r="B2718" i="1"/>
  <c r="B2615" i="1"/>
  <c r="B2621" i="1"/>
  <c r="B2597" i="1"/>
  <c r="B2636" i="1"/>
  <c r="B2583" i="1"/>
  <c r="B2709" i="1"/>
  <c r="B2573" i="1"/>
  <c r="B2703" i="1"/>
  <c r="B2661" i="1"/>
  <c r="B2642" i="1"/>
  <c r="B2645" i="1"/>
  <c r="B2654" i="1"/>
  <c r="B2629" i="1"/>
  <c r="B2595" i="1"/>
  <c r="B2670" i="1"/>
  <c r="B2599" i="1"/>
  <c r="B2643" i="1"/>
  <c r="B2698" i="1"/>
  <c r="B2706" i="1"/>
  <c r="B2594" i="1"/>
  <c r="B2625" i="1"/>
  <c r="B2617" i="1"/>
  <c r="B2674" i="1"/>
  <c r="B2716" i="1"/>
  <c r="B2720" i="1"/>
  <c r="B2626" i="1"/>
  <c r="B2657" i="1"/>
  <c r="B2680" i="1"/>
  <c r="B2611" i="1"/>
  <c r="B2673" i="1"/>
  <c r="B2592" i="1"/>
  <c r="B2593" i="1"/>
  <c r="B2652" i="1"/>
  <c r="B2580" i="1"/>
  <c r="B2630" i="1"/>
  <c r="B2624" i="1"/>
  <c r="B2623" i="1"/>
  <c r="O2848" i="1"/>
  <c r="R2848" i="1" s="1"/>
  <c r="V2848" i="1" s="1"/>
  <c r="B2584" i="1"/>
  <c r="B2614" i="1"/>
  <c r="B2730" i="1"/>
  <c r="B2664" i="1"/>
  <c r="B2587" i="1"/>
  <c r="B2691" i="1"/>
  <c r="M2851" i="1"/>
  <c r="N2851" i="1" s="1"/>
  <c r="P2851" i="1"/>
  <c r="Q2851" i="1"/>
  <c r="L2852" i="1"/>
  <c r="B2719" i="1"/>
  <c r="B2575" i="1"/>
  <c r="B2639" i="1"/>
  <c r="B2641" i="1"/>
  <c r="B2688" i="1"/>
  <c r="B2616" i="1"/>
  <c r="B2701" i="1"/>
  <c r="B2689" i="1"/>
  <c r="B2600" i="1"/>
  <c r="B2704" i="1"/>
  <c r="B2609" i="1"/>
  <c r="B2602" i="1"/>
  <c r="B2721" i="1"/>
  <c r="B2726" i="1"/>
  <c r="B2671" i="1"/>
  <c r="B2606" i="1"/>
  <c r="B2723" i="1"/>
  <c r="AG2845" i="1"/>
  <c r="B2845" i="1" s="1"/>
  <c r="G2850" i="1"/>
  <c r="AC2850" i="1"/>
  <c r="AE2850" i="1" s="1"/>
  <c r="B2655" i="1"/>
  <c r="B2705" i="1"/>
  <c r="B2631" i="1"/>
  <c r="B2569" i="1"/>
  <c r="B2590" i="1"/>
  <c r="T2846" i="1"/>
  <c r="AF2846" i="1" s="1"/>
  <c r="S2847" i="1"/>
  <c r="U2846" i="1"/>
  <c r="W2846" i="1" s="1"/>
  <c r="B2612" i="1"/>
  <c r="B2576" i="1"/>
  <c r="B2634" i="1"/>
  <c r="AB2910" i="1"/>
  <c r="B2672" i="1"/>
  <c r="B2687" i="1"/>
  <c r="B2734" i="1"/>
  <c r="B2603" i="1"/>
  <c r="X2908" i="1"/>
  <c r="K2908" i="1"/>
  <c r="A2909" i="1"/>
  <c r="B2570" i="1"/>
  <c r="B2658" i="1"/>
  <c r="B2647" i="1"/>
  <c r="B2640" i="1"/>
  <c r="E2907" i="1"/>
  <c r="F2849" i="1"/>
  <c r="J2849" i="1" s="1"/>
  <c r="Z2907" i="1"/>
  <c r="AA2907" i="1" s="1"/>
  <c r="AH2907" i="1" s="1"/>
  <c r="AJ2908" i="1"/>
  <c r="C2908" i="1"/>
  <c r="I2908" i="1"/>
  <c r="H2908" i="1" s="1"/>
  <c r="Y2907" i="1"/>
  <c r="E2908" i="1" l="1"/>
  <c r="O2849" i="1"/>
  <c r="R2849" i="1" s="1"/>
  <c r="V2849" i="1" s="1"/>
  <c r="X2909" i="1"/>
  <c r="K2909" i="1"/>
  <c r="A2910" i="1"/>
  <c r="T2847" i="1"/>
  <c r="AF2847" i="1" s="1"/>
  <c r="S2848" i="1"/>
  <c r="U2847" i="1"/>
  <c r="W2847" i="1" s="1"/>
  <c r="AB2911" i="1"/>
  <c r="Y2908" i="1"/>
  <c r="AJ2909" i="1"/>
  <c r="I2909" i="1"/>
  <c r="H2909" i="1" s="1"/>
  <c r="Z2908" i="1"/>
  <c r="AA2908" i="1" s="1"/>
  <c r="AH2908" i="1" s="1"/>
  <c r="C2909" i="1"/>
  <c r="F2850" i="1"/>
  <c r="O2850" i="1" s="1"/>
  <c r="R2850" i="1" s="1"/>
  <c r="V2850" i="1" s="1"/>
  <c r="AC2851" i="1"/>
  <c r="AE2851" i="1" s="1"/>
  <c r="G2851" i="1"/>
  <c r="AG2846" i="1"/>
  <c r="B2846" i="1" s="1"/>
  <c r="M2852" i="1"/>
  <c r="N2852" i="1" s="1"/>
  <c r="P2852" i="1"/>
  <c r="Q2852" i="1"/>
  <c r="L2853" i="1"/>
  <c r="T2848" i="1" l="1"/>
  <c r="AF2848" i="1" s="1"/>
  <c r="S2849" i="1"/>
  <c r="U2848" i="1"/>
  <c r="W2848" i="1" s="1"/>
  <c r="AJ2910" i="1"/>
  <c r="Y2909" i="1"/>
  <c r="C2910" i="1"/>
  <c r="Z2909" i="1"/>
  <c r="AA2909" i="1" s="1"/>
  <c r="AH2909" i="1" s="1"/>
  <c r="I2910" i="1"/>
  <c r="H2910" i="1" s="1"/>
  <c r="F2851" i="1"/>
  <c r="J2851" i="1" s="1"/>
  <c r="M2853" i="1"/>
  <c r="N2853" i="1" s="1"/>
  <c r="P2853" i="1"/>
  <c r="Q2853" i="1"/>
  <c r="L2854" i="1"/>
  <c r="J2850" i="1"/>
  <c r="E2909" i="1"/>
  <c r="AB2912" i="1"/>
  <c r="K2910" i="1"/>
  <c r="A2911" i="1"/>
  <c r="X2910" i="1"/>
  <c r="AC2852" i="1"/>
  <c r="AE2852" i="1" s="1"/>
  <c r="G2852" i="1"/>
  <c r="AG2847" i="1"/>
  <c r="B2847" i="1" s="1"/>
  <c r="F2852" i="1" l="1"/>
  <c r="J2852" i="1" s="1"/>
  <c r="Z2910" i="1"/>
  <c r="AA2910" i="1" s="1"/>
  <c r="AH2910" i="1" s="1"/>
  <c r="AJ2911" i="1"/>
  <c r="I2911" i="1"/>
  <c r="H2911" i="1" s="1"/>
  <c r="C2911" i="1"/>
  <c r="Y2910" i="1"/>
  <c r="AB2913" i="1"/>
  <c r="AC2853" i="1"/>
  <c r="AE2853" i="1" s="1"/>
  <c r="G2853" i="1"/>
  <c r="AG2848" i="1"/>
  <c r="X2911" i="1"/>
  <c r="A2912" i="1"/>
  <c r="K2911" i="1"/>
  <c r="M2854" i="1"/>
  <c r="N2854" i="1" s="1"/>
  <c r="P2854" i="1"/>
  <c r="Q2854" i="1"/>
  <c r="L2855" i="1"/>
  <c r="O2851" i="1"/>
  <c r="R2851" i="1" s="1"/>
  <c r="V2851" i="1" s="1"/>
  <c r="E2910" i="1"/>
  <c r="T2849" i="1"/>
  <c r="AF2849" i="1" s="1"/>
  <c r="S2850" i="1"/>
  <c r="U2849" i="1"/>
  <c r="W2849" i="1" s="1"/>
  <c r="O2852" i="1" l="1"/>
  <c r="R2852" i="1" s="1"/>
  <c r="V2852" i="1" s="1"/>
  <c r="T2850" i="1"/>
  <c r="AF2850" i="1" s="1"/>
  <c r="S2851" i="1"/>
  <c r="U2850" i="1"/>
  <c r="W2850" i="1" s="1"/>
  <c r="E2911" i="1"/>
  <c r="AC2854" i="1"/>
  <c r="AE2854" i="1" s="1"/>
  <c r="G2854" i="1"/>
  <c r="X2912" i="1"/>
  <c r="A2913" i="1"/>
  <c r="K2912" i="1"/>
  <c r="F2853" i="1"/>
  <c r="O2853" i="1" s="1"/>
  <c r="R2853" i="1" s="1"/>
  <c r="V2853" i="1" s="1"/>
  <c r="AB2914" i="1"/>
  <c r="M2855" i="1"/>
  <c r="N2855" i="1" s="1"/>
  <c r="P2855" i="1"/>
  <c r="Q2855" i="1"/>
  <c r="L2856" i="1"/>
  <c r="Y2911" i="1"/>
  <c r="Z2911" i="1"/>
  <c r="AA2911" i="1" s="1"/>
  <c r="AH2911" i="1" s="1"/>
  <c r="C2912" i="1"/>
  <c r="AJ2912" i="1"/>
  <c r="I2912" i="1"/>
  <c r="H2912" i="1" s="1"/>
  <c r="AG2849" i="1"/>
  <c r="B2849" i="1" s="1"/>
  <c r="B2848" i="1"/>
  <c r="Y2912" i="1" l="1"/>
  <c r="Z2912" i="1"/>
  <c r="AA2912" i="1" s="1"/>
  <c r="AH2912" i="1" s="1"/>
  <c r="AJ2913" i="1"/>
  <c r="C2913" i="1"/>
  <c r="I2913" i="1"/>
  <c r="H2913" i="1" s="1"/>
  <c r="AC2855" i="1"/>
  <c r="AE2855" i="1" s="1"/>
  <c r="G2855" i="1"/>
  <c r="AB2915" i="1"/>
  <c r="F2854" i="1"/>
  <c r="O2854" i="1" s="1"/>
  <c r="R2854" i="1" s="1"/>
  <c r="V2854" i="1" s="1"/>
  <c r="AG2850" i="1"/>
  <c r="B2850" i="1" s="1"/>
  <c r="M2856" i="1"/>
  <c r="N2856" i="1" s="1"/>
  <c r="P2856" i="1"/>
  <c r="Q2856" i="1"/>
  <c r="L2857" i="1"/>
  <c r="J2853" i="1"/>
  <c r="A2914" i="1"/>
  <c r="X2913" i="1"/>
  <c r="K2913" i="1"/>
  <c r="T2851" i="1"/>
  <c r="AF2851" i="1" s="1"/>
  <c r="S2852" i="1"/>
  <c r="U2851" i="1"/>
  <c r="W2851" i="1" s="1"/>
  <c r="E2912" i="1"/>
  <c r="AG2851" i="1" l="1"/>
  <c r="B2851" i="1" s="1"/>
  <c r="X2914" i="1"/>
  <c r="K2914" i="1"/>
  <c r="A2915" i="1"/>
  <c r="AC2856" i="1"/>
  <c r="AE2856" i="1" s="1"/>
  <c r="G2856" i="1"/>
  <c r="J2854" i="1"/>
  <c r="AB2916" i="1"/>
  <c r="T2852" i="1"/>
  <c r="AF2852" i="1" s="1"/>
  <c r="S2853" i="1"/>
  <c r="U2852" i="1"/>
  <c r="W2852" i="1" s="1"/>
  <c r="C2914" i="1"/>
  <c r="I2914" i="1"/>
  <c r="H2914" i="1" s="1"/>
  <c r="Y2913" i="1"/>
  <c r="Z2913" i="1"/>
  <c r="AA2913" i="1" s="1"/>
  <c r="AH2913" i="1" s="1"/>
  <c r="AJ2914" i="1"/>
  <c r="M2857" i="1"/>
  <c r="N2857" i="1" s="1"/>
  <c r="P2857" i="1"/>
  <c r="Q2857" i="1"/>
  <c r="L2858" i="1"/>
  <c r="F2855" i="1"/>
  <c r="J2855" i="1" s="1"/>
  <c r="E2913" i="1"/>
  <c r="O2855" i="1" l="1"/>
  <c r="R2855" i="1" s="1"/>
  <c r="V2855" i="1" s="1"/>
  <c r="E2914" i="1"/>
  <c r="AB2917" i="1"/>
  <c r="AG2852" i="1"/>
  <c r="B2852" i="1" s="1"/>
  <c r="Z2914" i="1"/>
  <c r="AA2914" i="1" s="1"/>
  <c r="AH2914" i="1" s="1"/>
  <c r="C2915" i="1"/>
  <c r="Y2914" i="1"/>
  <c r="I2915" i="1"/>
  <c r="H2915" i="1" s="1"/>
  <c r="AJ2915" i="1"/>
  <c r="AC2857" i="1"/>
  <c r="AE2857" i="1" s="1"/>
  <c r="G2857" i="1"/>
  <c r="T2853" i="1"/>
  <c r="AF2853" i="1" s="1"/>
  <c r="S2854" i="1"/>
  <c r="U2853" i="1"/>
  <c r="W2853" i="1" s="1"/>
  <c r="K2915" i="1"/>
  <c r="X2915" i="1"/>
  <c r="A2916" i="1"/>
  <c r="M2858" i="1"/>
  <c r="N2858" i="1" s="1"/>
  <c r="P2858" i="1"/>
  <c r="Q2858" i="1"/>
  <c r="L2859" i="1"/>
  <c r="F2856" i="1"/>
  <c r="O2856" i="1" s="1"/>
  <c r="R2856" i="1" s="1"/>
  <c r="V2856" i="1" s="1"/>
  <c r="AJ2916" i="1" l="1"/>
  <c r="I2916" i="1"/>
  <c r="H2916" i="1" s="1"/>
  <c r="Y2915" i="1"/>
  <c r="Z2915" i="1"/>
  <c r="AA2915" i="1" s="1"/>
  <c r="AH2915" i="1" s="1"/>
  <c r="C2916" i="1"/>
  <c r="T2854" i="1"/>
  <c r="AF2854" i="1" s="1"/>
  <c r="S2855" i="1"/>
  <c r="U2854" i="1"/>
  <c r="W2854" i="1" s="1"/>
  <c r="E2915" i="1"/>
  <c r="AB2918" i="1"/>
  <c r="J2856" i="1"/>
  <c r="M2859" i="1"/>
  <c r="N2859" i="1" s="1"/>
  <c r="P2859" i="1"/>
  <c r="Q2859" i="1"/>
  <c r="L2860" i="1"/>
  <c r="F2857" i="1"/>
  <c r="O2857" i="1" s="1"/>
  <c r="R2857" i="1" s="1"/>
  <c r="V2857" i="1" s="1"/>
  <c r="AC2858" i="1"/>
  <c r="AE2858" i="1" s="1"/>
  <c r="G2858" i="1"/>
  <c r="X2916" i="1"/>
  <c r="K2916" i="1"/>
  <c r="A2917" i="1"/>
  <c r="AG2853" i="1"/>
  <c r="B2853" i="1" s="1"/>
  <c r="X2917" i="1" l="1"/>
  <c r="A2918" i="1"/>
  <c r="K2917" i="1"/>
  <c r="F2858" i="1"/>
  <c r="J2858" i="1" s="1"/>
  <c r="J2857" i="1"/>
  <c r="AC2859" i="1"/>
  <c r="AE2859" i="1" s="1"/>
  <c r="G2859" i="1"/>
  <c r="M2860" i="1"/>
  <c r="N2860" i="1" s="1"/>
  <c r="P2860" i="1"/>
  <c r="Q2860" i="1"/>
  <c r="L2861" i="1"/>
  <c r="AB2919" i="1"/>
  <c r="AG2854" i="1"/>
  <c r="B2854" i="1" s="1"/>
  <c r="E2916" i="1"/>
  <c r="Y2916" i="1"/>
  <c r="C2917" i="1"/>
  <c r="Z2916" i="1"/>
  <c r="AA2916" i="1" s="1"/>
  <c r="AH2916" i="1" s="1"/>
  <c r="I2917" i="1"/>
  <c r="H2917" i="1" s="1"/>
  <c r="AJ2917" i="1"/>
  <c r="T2855" i="1"/>
  <c r="AF2855" i="1" s="1"/>
  <c r="S2856" i="1"/>
  <c r="U2855" i="1"/>
  <c r="W2855" i="1" s="1"/>
  <c r="AB2920" i="1" l="1"/>
  <c r="O2858" i="1"/>
  <c r="R2858" i="1" s="1"/>
  <c r="V2858" i="1" s="1"/>
  <c r="A2919" i="1"/>
  <c r="X2918" i="1"/>
  <c r="K2918" i="1"/>
  <c r="AC2860" i="1"/>
  <c r="AE2860" i="1" s="1"/>
  <c r="G2860" i="1"/>
  <c r="Y2917" i="1"/>
  <c r="I2918" i="1"/>
  <c r="H2918" i="1" s="1"/>
  <c r="Z2917" i="1"/>
  <c r="AA2917" i="1" s="1"/>
  <c r="AH2917" i="1" s="1"/>
  <c r="AJ2918" i="1"/>
  <c r="C2918" i="1"/>
  <c r="AG2855" i="1"/>
  <c r="B2855" i="1" s="1"/>
  <c r="T2856" i="1"/>
  <c r="AF2856" i="1" s="1"/>
  <c r="S2857" i="1"/>
  <c r="U2856" i="1"/>
  <c r="W2856" i="1" s="1"/>
  <c r="M2861" i="1"/>
  <c r="N2861" i="1" s="1"/>
  <c r="P2861" i="1"/>
  <c r="Q2861" i="1"/>
  <c r="L2862" i="1"/>
  <c r="E2917" i="1"/>
  <c r="F2859" i="1"/>
  <c r="J2859" i="1" s="1"/>
  <c r="O2859" i="1" l="1"/>
  <c r="R2859" i="1" s="1"/>
  <c r="V2859" i="1" s="1"/>
  <c r="AC2861" i="1"/>
  <c r="AE2861" i="1" s="1"/>
  <c r="G2861" i="1"/>
  <c r="F2860" i="1"/>
  <c r="J2860" i="1" s="1"/>
  <c r="M2862" i="1"/>
  <c r="N2862" i="1" s="1"/>
  <c r="P2862" i="1"/>
  <c r="Q2862" i="1"/>
  <c r="L2863" i="1"/>
  <c r="AG2856" i="1"/>
  <c r="B2856" i="1" s="1"/>
  <c r="X2919" i="1"/>
  <c r="A2920" i="1"/>
  <c r="K2919" i="1"/>
  <c r="T2857" i="1"/>
  <c r="AF2857" i="1" s="1"/>
  <c r="S2858" i="1"/>
  <c r="U2857" i="1"/>
  <c r="W2857" i="1" s="1"/>
  <c r="E2918" i="1"/>
  <c r="Y2918" i="1"/>
  <c r="Z2918" i="1"/>
  <c r="AA2918" i="1" s="1"/>
  <c r="AH2918" i="1" s="1"/>
  <c r="AJ2919" i="1"/>
  <c r="C2919" i="1"/>
  <c r="I2919" i="1"/>
  <c r="H2919" i="1" s="1"/>
  <c r="AB2921" i="1"/>
  <c r="T2858" i="1" l="1"/>
  <c r="AF2858" i="1" s="1"/>
  <c r="S2859" i="1"/>
  <c r="U2858" i="1"/>
  <c r="W2858" i="1" s="1"/>
  <c r="X2920" i="1"/>
  <c r="A2921" i="1"/>
  <c r="K2920" i="1"/>
  <c r="AC2862" i="1"/>
  <c r="AE2862" i="1" s="1"/>
  <c r="G2862" i="1"/>
  <c r="F2861" i="1"/>
  <c r="O2861" i="1" s="1"/>
  <c r="R2861" i="1" s="1"/>
  <c r="V2861" i="1" s="1"/>
  <c r="E2919" i="1"/>
  <c r="Y2919" i="1"/>
  <c r="Z2919" i="1"/>
  <c r="AA2919" i="1" s="1"/>
  <c r="AH2919" i="1" s="1"/>
  <c r="C2920" i="1"/>
  <c r="I2920" i="1"/>
  <c r="H2920" i="1" s="1"/>
  <c r="AJ2920" i="1"/>
  <c r="AB2922" i="1"/>
  <c r="M2863" i="1"/>
  <c r="N2863" i="1" s="1"/>
  <c r="P2863" i="1"/>
  <c r="Q2863" i="1"/>
  <c r="L2864" i="1"/>
  <c r="O2860" i="1"/>
  <c r="R2860" i="1" s="1"/>
  <c r="V2860" i="1" s="1"/>
  <c r="AG2857" i="1"/>
  <c r="B2857" i="1" s="1"/>
  <c r="J2861" i="1" l="1"/>
  <c r="F2862" i="1"/>
  <c r="J2862" i="1" s="1"/>
  <c r="T2859" i="1"/>
  <c r="AF2859" i="1" s="1"/>
  <c r="S2860" i="1"/>
  <c r="U2859" i="1"/>
  <c r="W2859" i="1" s="1"/>
  <c r="AC2863" i="1"/>
  <c r="AE2863" i="1" s="1"/>
  <c r="G2863" i="1"/>
  <c r="K2921" i="1"/>
  <c r="X2921" i="1"/>
  <c r="A2922" i="1"/>
  <c r="Y2920" i="1"/>
  <c r="Z2920" i="1"/>
  <c r="AA2920" i="1" s="1"/>
  <c r="AH2920" i="1" s="1"/>
  <c r="AJ2921" i="1"/>
  <c r="C2921" i="1"/>
  <c r="I2921" i="1"/>
  <c r="H2921" i="1" s="1"/>
  <c r="M2864" i="1"/>
  <c r="N2864" i="1" s="1"/>
  <c r="P2864" i="1"/>
  <c r="Q2864" i="1"/>
  <c r="L2865" i="1"/>
  <c r="AB2923" i="1"/>
  <c r="E2920" i="1"/>
  <c r="AG2858" i="1"/>
  <c r="B2858" i="1" s="1"/>
  <c r="O2862" i="1" l="1"/>
  <c r="R2862" i="1" s="1"/>
  <c r="V2862" i="1" s="1"/>
  <c r="M2865" i="1"/>
  <c r="N2865" i="1" s="1"/>
  <c r="P2865" i="1"/>
  <c r="Q2865" i="1"/>
  <c r="L2866" i="1"/>
  <c r="AG2859" i="1"/>
  <c r="B2859" i="1" s="1"/>
  <c r="AB2924" i="1"/>
  <c r="T2860" i="1"/>
  <c r="AF2860" i="1" s="1"/>
  <c r="S2861" i="1"/>
  <c r="U2860" i="1"/>
  <c r="W2860" i="1" s="1"/>
  <c r="X2922" i="1"/>
  <c r="A2923" i="1"/>
  <c r="K2922" i="1"/>
  <c r="F2863" i="1"/>
  <c r="J2863" i="1" s="1"/>
  <c r="AC2864" i="1"/>
  <c r="AE2864" i="1" s="1"/>
  <c r="G2864" i="1"/>
  <c r="E2921" i="1"/>
  <c r="C2922" i="1"/>
  <c r="I2922" i="1"/>
  <c r="H2922" i="1" s="1"/>
  <c r="Y2921" i="1"/>
  <c r="Z2921" i="1"/>
  <c r="AA2921" i="1" s="1"/>
  <c r="AH2921" i="1" s="1"/>
  <c r="AJ2922" i="1"/>
  <c r="O2863" i="1" l="1"/>
  <c r="R2863" i="1" s="1"/>
  <c r="V2863" i="1" s="1"/>
  <c r="AB2925" i="1"/>
  <c r="AC2865" i="1"/>
  <c r="AE2865" i="1" s="1"/>
  <c r="G2865" i="1"/>
  <c r="E2922" i="1"/>
  <c r="F2864" i="1"/>
  <c r="J2864" i="1" s="1"/>
  <c r="K2923" i="1"/>
  <c r="A2924" i="1"/>
  <c r="X2923" i="1"/>
  <c r="T2861" i="1"/>
  <c r="AF2861" i="1" s="1"/>
  <c r="S2862" i="1"/>
  <c r="U2861" i="1"/>
  <c r="W2861" i="1" s="1"/>
  <c r="M2866" i="1"/>
  <c r="N2866" i="1" s="1"/>
  <c r="P2866" i="1"/>
  <c r="Q2866" i="1"/>
  <c r="L2867" i="1"/>
  <c r="AG2860" i="1"/>
  <c r="B2860" i="1" s="1"/>
  <c r="Y2922" i="1"/>
  <c r="C2923" i="1"/>
  <c r="Z2922" i="1"/>
  <c r="AA2922" i="1" s="1"/>
  <c r="AH2922" i="1" s="1"/>
  <c r="AJ2923" i="1"/>
  <c r="I2923" i="1"/>
  <c r="H2923" i="1" s="1"/>
  <c r="O2864" i="1" l="1"/>
  <c r="R2864" i="1" s="1"/>
  <c r="V2864" i="1" s="1"/>
  <c r="AG2861" i="1"/>
  <c r="B2861" i="1" s="1"/>
  <c r="M2867" i="1"/>
  <c r="N2867" i="1" s="1"/>
  <c r="P2867" i="1"/>
  <c r="Q2867" i="1"/>
  <c r="L2868" i="1"/>
  <c r="T2862" i="1"/>
  <c r="AF2862" i="1" s="1"/>
  <c r="S2863" i="1"/>
  <c r="U2862" i="1"/>
  <c r="W2862" i="1" s="1"/>
  <c r="K2924" i="1"/>
  <c r="X2924" i="1"/>
  <c r="A2925" i="1"/>
  <c r="AB2926" i="1"/>
  <c r="E2923" i="1"/>
  <c r="AC2866" i="1"/>
  <c r="AE2866" i="1" s="1"/>
  <c r="G2866" i="1"/>
  <c r="AJ2924" i="1"/>
  <c r="I2924" i="1"/>
  <c r="H2924" i="1" s="1"/>
  <c r="Y2923" i="1"/>
  <c r="Z2923" i="1"/>
  <c r="AA2923" i="1" s="1"/>
  <c r="AH2923" i="1" s="1"/>
  <c r="C2924" i="1"/>
  <c r="F2865" i="1"/>
  <c r="J2865" i="1" s="1"/>
  <c r="O2865" i="1" l="1"/>
  <c r="R2865" i="1" s="1"/>
  <c r="V2865" i="1" s="1"/>
  <c r="E2924" i="1"/>
  <c r="X2925" i="1"/>
  <c r="K2925" i="1"/>
  <c r="A2926" i="1"/>
  <c r="T2863" i="1"/>
  <c r="AF2863" i="1" s="1"/>
  <c r="S2864" i="1"/>
  <c r="U2863" i="1"/>
  <c r="W2863" i="1" s="1"/>
  <c r="AC2867" i="1"/>
  <c r="AE2867" i="1" s="1"/>
  <c r="G2867" i="1"/>
  <c r="AJ2925" i="1"/>
  <c r="Y2924" i="1"/>
  <c r="C2925" i="1"/>
  <c r="I2925" i="1"/>
  <c r="H2925" i="1" s="1"/>
  <c r="Z2924" i="1"/>
  <c r="AA2924" i="1" s="1"/>
  <c r="AH2924" i="1" s="1"/>
  <c r="F2866" i="1"/>
  <c r="J2866" i="1" s="1"/>
  <c r="M2868" i="1"/>
  <c r="N2868" i="1" s="1"/>
  <c r="P2868" i="1"/>
  <c r="Q2868" i="1"/>
  <c r="L2869" i="1"/>
  <c r="AB2927" i="1"/>
  <c r="AG2862" i="1"/>
  <c r="O2866" i="1" l="1"/>
  <c r="R2866" i="1" s="1"/>
  <c r="V2866" i="1" s="1"/>
  <c r="E2925" i="1"/>
  <c r="T2864" i="1"/>
  <c r="AF2864" i="1" s="1"/>
  <c r="S2865" i="1"/>
  <c r="U2864" i="1"/>
  <c r="W2864" i="1" s="1"/>
  <c r="Y2925" i="1"/>
  <c r="I2926" i="1"/>
  <c r="H2926" i="1" s="1"/>
  <c r="Z2925" i="1"/>
  <c r="AA2925" i="1" s="1"/>
  <c r="AH2925" i="1" s="1"/>
  <c r="AJ2926" i="1"/>
  <c r="C2926" i="1"/>
  <c r="AB2928" i="1"/>
  <c r="F2867" i="1"/>
  <c r="J2867" i="1" s="1"/>
  <c r="AC2868" i="1"/>
  <c r="AE2868" i="1" s="1"/>
  <c r="G2868" i="1"/>
  <c r="X2926" i="1"/>
  <c r="K2926" i="1"/>
  <c r="A2927" i="1"/>
  <c r="B2862" i="1"/>
  <c r="M2869" i="1"/>
  <c r="N2869" i="1" s="1"/>
  <c r="P2869" i="1"/>
  <c r="Q2869" i="1"/>
  <c r="L2870" i="1"/>
  <c r="AG2863" i="1"/>
  <c r="B2863" i="1" s="1"/>
  <c r="O2867" i="1" l="1"/>
  <c r="R2867" i="1" s="1"/>
  <c r="V2867" i="1" s="1"/>
  <c r="K2927" i="1"/>
  <c r="A2928" i="1"/>
  <c r="X2927" i="1"/>
  <c r="M2870" i="1"/>
  <c r="N2870" i="1" s="1"/>
  <c r="P2870" i="1"/>
  <c r="Q2870" i="1"/>
  <c r="L2871" i="1"/>
  <c r="AG2864" i="1"/>
  <c r="F2868" i="1"/>
  <c r="J2868" i="1" s="1"/>
  <c r="Y2926" i="1"/>
  <c r="AJ2927" i="1"/>
  <c r="Z2926" i="1"/>
  <c r="AA2926" i="1" s="1"/>
  <c r="AH2926" i="1" s="1"/>
  <c r="C2927" i="1"/>
  <c r="I2927" i="1"/>
  <c r="H2927" i="1" s="1"/>
  <c r="AB2929" i="1"/>
  <c r="T2865" i="1"/>
  <c r="AF2865" i="1" s="1"/>
  <c r="S2866" i="1"/>
  <c r="U2865" i="1"/>
  <c r="W2865" i="1" s="1"/>
  <c r="AC2869" i="1"/>
  <c r="AE2869" i="1" s="1"/>
  <c r="G2869" i="1"/>
  <c r="E2926" i="1"/>
  <c r="O2868" i="1" l="1"/>
  <c r="R2868" i="1" s="1"/>
  <c r="V2868" i="1" s="1"/>
  <c r="AC2870" i="1"/>
  <c r="AE2870" i="1" s="1"/>
  <c r="G2870" i="1"/>
  <c r="X2928" i="1"/>
  <c r="A2929" i="1"/>
  <c r="K2928" i="1"/>
  <c r="E2927" i="1"/>
  <c r="AG2865" i="1"/>
  <c r="B2865" i="1" s="1"/>
  <c r="M2871" i="1"/>
  <c r="N2871" i="1" s="1"/>
  <c r="L2872" i="1"/>
  <c r="T2866" i="1"/>
  <c r="AF2866" i="1" s="1"/>
  <c r="S2867" i="1"/>
  <c r="U2866" i="1"/>
  <c r="W2866" i="1" s="1"/>
  <c r="Z2927" i="1"/>
  <c r="AA2927" i="1" s="1"/>
  <c r="AH2927" i="1" s="1"/>
  <c r="AJ2928" i="1"/>
  <c r="I2928" i="1"/>
  <c r="H2928" i="1" s="1"/>
  <c r="C2928" i="1"/>
  <c r="Y2927" i="1"/>
  <c r="AB2930" i="1"/>
  <c r="F2869" i="1"/>
  <c r="J2869" i="1" s="1"/>
  <c r="B2864" i="1"/>
  <c r="O2869" i="1" l="1"/>
  <c r="R2869" i="1" s="1"/>
  <c r="V2869" i="1" s="1"/>
  <c r="Y2928" i="1"/>
  <c r="I2929" i="1"/>
  <c r="H2929" i="1" s="1"/>
  <c r="Z2928" i="1"/>
  <c r="AA2928" i="1" s="1"/>
  <c r="AH2928" i="1" s="1"/>
  <c r="AJ2929" i="1"/>
  <c r="C2929" i="1"/>
  <c r="F2870" i="1"/>
  <c r="J2870" i="1" s="1"/>
  <c r="AC2871" i="1"/>
  <c r="AE2871" i="1" s="1"/>
  <c r="G2871" i="1"/>
  <c r="AB2931" i="1"/>
  <c r="E2928" i="1"/>
  <c r="AG2866" i="1"/>
  <c r="B2866" i="1" s="1"/>
  <c r="T2867" i="1"/>
  <c r="AF2867" i="1" s="1"/>
  <c r="S2868" i="1"/>
  <c r="U2867" i="1"/>
  <c r="W2867" i="1" s="1"/>
  <c r="M2872" i="1"/>
  <c r="N2872" i="1" s="1"/>
  <c r="L2873" i="1"/>
  <c r="X2929" i="1"/>
  <c r="A2930" i="1"/>
  <c r="K2929" i="1"/>
  <c r="O2870" i="1" l="1"/>
  <c r="R2870" i="1" s="1"/>
  <c r="V2870" i="1" s="1"/>
  <c r="G2872" i="1"/>
  <c r="AC2872" i="1"/>
  <c r="AE2872" i="1" s="1"/>
  <c r="AG2867" i="1"/>
  <c r="AB2932" i="1"/>
  <c r="Z2929" i="1"/>
  <c r="AA2929" i="1" s="1"/>
  <c r="AH2929" i="1" s="1"/>
  <c r="AJ2930" i="1"/>
  <c r="C2930" i="1"/>
  <c r="I2930" i="1"/>
  <c r="H2930" i="1" s="1"/>
  <c r="Y2929" i="1"/>
  <c r="M2873" i="1"/>
  <c r="N2873" i="1" s="1"/>
  <c r="AC2873" i="1" s="1"/>
  <c r="AE2873" i="1" s="1"/>
  <c r="L2874" i="1"/>
  <c r="T2868" i="1"/>
  <c r="AF2868" i="1" s="1"/>
  <c r="S2869" i="1"/>
  <c r="U2868" i="1"/>
  <c r="W2868" i="1" s="1"/>
  <c r="E2929" i="1"/>
  <c r="A2931" i="1"/>
  <c r="K2930" i="1"/>
  <c r="X2930" i="1"/>
  <c r="F2871" i="1"/>
  <c r="O2871" i="1" s="1"/>
  <c r="P2871" i="1" l="1"/>
  <c r="Q2871" i="1" s="1"/>
  <c r="Q2872" i="1" s="1"/>
  <c r="Q2873" i="1" s="1"/>
  <c r="Q2874" i="1" s="1"/>
  <c r="X2931" i="1"/>
  <c r="K2931" i="1"/>
  <c r="A2932" i="1"/>
  <c r="M2874" i="1"/>
  <c r="N2874" i="1" s="1"/>
  <c r="L2875" i="1"/>
  <c r="AB2933" i="1"/>
  <c r="J2871" i="1"/>
  <c r="Z2930" i="1"/>
  <c r="AA2930" i="1" s="1"/>
  <c r="AH2930" i="1" s="1"/>
  <c r="AJ2931" i="1"/>
  <c r="I2931" i="1"/>
  <c r="H2931" i="1" s="1"/>
  <c r="Y2930" i="1"/>
  <c r="C2931" i="1"/>
  <c r="AG2868" i="1"/>
  <c r="B2868" i="1" s="1"/>
  <c r="T2869" i="1"/>
  <c r="AF2869" i="1" s="1"/>
  <c r="S2870" i="1"/>
  <c r="U2869" i="1"/>
  <c r="W2869" i="1" s="1"/>
  <c r="E2930" i="1"/>
  <c r="B2867" i="1"/>
  <c r="G2873" i="1"/>
  <c r="F2872" i="1"/>
  <c r="O2872" i="1" s="1"/>
  <c r="P2872" i="1" l="1"/>
  <c r="P2873" i="1" s="1"/>
  <c r="P2874" i="1" s="1"/>
  <c r="P2875" i="1" s="1"/>
  <c r="J2872" i="1"/>
  <c r="R2872" i="1"/>
  <c r="V2872" i="1" s="1"/>
  <c r="T2870" i="1"/>
  <c r="S2871" i="1"/>
  <c r="U2870" i="1"/>
  <c r="W2870" i="1" s="1"/>
  <c r="AB2934" i="1"/>
  <c r="AC2874" i="1"/>
  <c r="AE2874" i="1" s="1"/>
  <c r="G2874" i="1"/>
  <c r="Z2931" i="1"/>
  <c r="AA2931" i="1" s="1"/>
  <c r="AH2931" i="1" s="1"/>
  <c r="I2932" i="1"/>
  <c r="H2932" i="1" s="1"/>
  <c r="AJ2932" i="1"/>
  <c r="Y2931" i="1"/>
  <c r="C2932" i="1"/>
  <c r="E2931" i="1"/>
  <c r="M2875" i="1"/>
  <c r="N2875" i="1" s="1"/>
  <c r="Q2875" i="1"/>
  <c r="L2876" i="1"/>
  <c r="F2873" i="1"/>
  <c r="O2873" i="1" s="1"/>
  <c r="R2873" i="1" s="1"/>
  <c r="V2873" i="1" s="1"/>
  <c r="AG2869" i="1"/>
  <c r="B2869" i="1" s="1"/>
  <c r="X2932" i="1"/>
  <c r="K2932" i="1"/>
  <c r="A2933" i="1"/>
  <c r="R2871" i="1"/>
  <c r="V2871" i="1" s="1"/>
  <c r="J2873" i="1" l="1"/>
  <c r="E2932" i="1"/>
  <c r="A2934" i="1"/>
  <c r="K2933" i="1"/>
  <c r="X2933" i="1"/>
  <c r="F2874" i="1"/>
  <c r="O2874" i="1" s="1"/>
  <c r="R2874" i="1" s="1"/>
  <c r="V2874" i="1" s="1"/>
  <c r="AG2870" i="1"/>
  <c r="B2870" i="1" s="1"/>
  <c r="AC2875" i="1"/>
  <c r="AE2875" i="1" s="1"/>
  <c r="G2875" i="1"/>
  <c r="T2871" i="1"/>
  <c r="AF2871" i="1" s="1"/>
  <c r="S2872" i="1"/>
  <c r="U2871" i="1"/>
  <c r="W2871" i="1" s="1"/>
  <c r="Z2932" i="1"/>
  <c r="AJ2933" i="1"/>
  <c r="C2933" i="1"/>
  <c r="Y2932" i="1"/>
  <c r="I2933" i="1"/>
  <c r="H2933" i="1" s="1"/>
  <c r="M2876" i="1"/>
  <c r="N2876" i="1" s="1"/>
  <c r="P2876" i="1"/>
  <c r="Q2876" i="1"/>
  <c r="L2877" i="1"/>
  <c r="AB2935" i="1"/>
  <c r="AF2870" i="1"/>
  <c r="AA2870" i="1"/>
  <c r="AH2870" i="1" l="1"/>
  <c r="T2872" i="1"/>
  <c r="AF2872" i="1" s="1"/>
  <c r="S2873" i="1"/>
  <c r="U2872" i="1"/>
  <c r="W2872" i="1" s="1"/>
  <c r="AC2876" i="1"/>
  <c r="AE2876" i="1" s="1"/>
  <c r="G2876" i="1"/>
  <c r="F2875" i="1"/>
  <c r="O2875" i="1" s="1"/>
  <c r="R2875" i="1" s="1"/>
  <c r="V2875" i="1" s="1"/>
  <c r="J2874" i="1"/>
  <c r="X2934" i="1"/>
  <c r="A2935" i="1"/>
  <c r="K2934" i="1"/>
  <c r="AB2936" i="1"/>
  <c r="M2877" i="1"/>
  <c r="N2877" i="1" s="1"/>
  <c r="P2877" i="1"/>
  <c r="Q2877" i="1"/>
  <c r="L2878" i="1"/>
  <c r="AG2871" i="1"/>
  <c r="B2871" i="1" s="1"/>
  <c r="Z2933" i="1"/>
  <c r="AA2933" i="1" s="1"/>
  <c r="AH2933" i="1" s="1"/>
  <c r="C2934" i="1"/>
  <c r="I2934" i="1"/>
  <c r="H2934" i="1" s="1"/>
  <c r="Y2933" i="1"/>
  <c r="AJ2934" i="1"/>
  <c r="J2875" i="1" l="1"/>
  <c r="AC2877" i="1"/>
  <c r="AE2877" i="1" s="1"/>
  <c r="G2877" i="1"/>
  <c r="A2936" i="1"/>
  <c r="K2935" i="1"/>
  <c r="X2935" i="1"/>
  <c r="M2878" i="1"/>
  <c r="N2878" i="1" s="1"/>
  <c r="P2878" i="1"/>
  <c r="Q2878" i="1"/>
  <c r="L2879" i="1"/>
  <c r="AB2937" i="1"/>
  <c r="Y2934" i="1"/>
  <c r="Z2934" i="1"/>
  <c r="AA2934" i="1" s="1"/>
  <c r="AH2934" i="1" s="1"/>
  <c r="C2935" i="1"/>
  <c r="I2935" i="1"/>
  <c r="H2935" i="1" s="1"/>
  <c r="AJ2935" i="1"/>
  <c r="AG2872" i="1"/>
  <c r="F2876" i="1"/>
  <c r="J2876" i="1" s="1"/>
  <c r="T2873" i="1"/>
  <c r="AF2873" i="1" s="1"/>
  <c r="S2874" i="1"/>
  <c r="U2873" i="1"/>
  <c r="W2873" i="1" s="1"/>
  <c r="O2876" i="1" l="1"/>
  <c r="R2876" i="1" s="1"/>
  <c r="V2876" i="1" s="1"/>
  <c r="AG2873" i="1"/>
  <c r="B2873" i="1" s="1"/>
  <c r="M2879" i="1"/>
  <c r="N2879" i="1" s="1"/>
  <c r="P2879" i="1"/>
  <c r="Q2879" i="1"/>
  <c r="L2880" i="1"/>
  <c r="F2877" i="1"/>
  <c r="O2877" i="1" s="1"/>
  <c r="R2877" i="1" s="1"/>
  <c r="V2877" i="1" s="1"/>
  <c r="T2874" i="1"/>
  <c r="AF2874" i="1" s="1"/>
  <c r="S2875" i="1"/>
  <c r="U2874" i="1"/>
  <c r="W2874" i="1" s="1"/>
  <c r="Y2935" i="1"/>
  <c r="Z2935" i="1"/>
  <c r="AA2935" i="1" s="1"/>
  <c r="AH2935" i="1" s="1"/>
  <c r="AJ2936" i="1"/>
  <c r="I2936" i="1"/>
  <c r="H2936" i="1" s="1"/>
  <c r="C2936" i="1"/>
  <c r="B2872" i="1"/>
  <c r="AB2938" i="1"/>
  <c r="AC2878" i="1"/>
  <c r="AE2878" i="1" s="1"/>
  <c r="G2878" i="1"/>
  <c r="K2936" i="1"/>
  <c r="A2937" i="1"/>
  <c r="X2936" i="1"/>
  <c r="M2880" i="1" l="1"/>
  <c r="N2880" i="1" s="1"/>
  <c r="P2880" i="1"/>
  <c r="Q2880" i="1"/>
  <c r="L2881" i="1"/>
  <c r="A2938" i="1"/>
  <c r="K2937" i="1"/>
  <c r="X2937" i="1"/>
  <c r="F2878" i="1"/>
  <c r="O2878" i="1" s="1"/>
  <c r="R2878" i="1" s="1"/>
  <c r="V2878" i="1" s="1"/>
  <c r="AG2874" i="1"/>
  <c r="B2874" i="1" s="1"/>
  <c r="J2877" i="1"/>
  <c r="Y2936" i="1"/>
  <c r="C2937" i="1"/>
  <c r="Z2936" i="1"/>
  <c r="AA2936" i="1" s="1"/>
  <c r="AH2936" i="1" s="1"/>
  <c r="AJ2937" i="1"/>
  <c r="I2937" i="1"/>
  <c r="H2937" i="1" s="1"/>
  <c r="AB2939" i="1"/>
  <c r="T2875" i="1"/>
  <c r="AF2875" i="1" s="1"/>
  <c r="S2876" i="1"/>
  <c r="U2875" i="1"/>
  <c r="W2875" i="1" s="1"/>
  <c r="AC2879" i="1"/>
  <c r="AE2879" i="1" s="1"/>
  <c r="G2879" i="1"/>
  <c r="J2878" i="1" l="1"/>
  <c r="T2876" i="1"/>
  <c r="AF2876" i="1" s="1"/>
  <c r="S2877" i="1"/>
  <c r="U2876" i="1"/>
  <c r="W2876" i="1" s="1"/>
  <c r="AG2875" i="1"/>
  <c r="AB2940" i="1"/>
  <c r="K2938" i="1"/>
  <c r="A2939" i="1"/>
  <c r="X2938" i="1"/>
  <c r="AC2880" i="1"/>
  <c r="AE2880" i="1" s="1"/>
  <c r="G2880" i="1"/>
  <c r="F2879" i="1"/>
  <c r="O2879" i="1" s="1"/>
  <c r="R2879" i="1" s="1"/>
  <c r="V2879" i="1" s="1"/>
  <c r="I2938" i="1"/>
  <c r="H2938" i="1" s="1"/>
  <c r="Y2937" i="1"/>
  <c r="C2938" i="1"/>
  <c r="Z2937" i="1"/>
  <c r="AA2937" i="1" s="1"/>
  <c r="AH2937" i="1" s="1"/>
  <c r="AJ2938" i="1"/>
  <c r="M2881" i="1"/>
  <c r="N2881" i="1" s="1"/>
  <c r="P2881" i="1"/>
  <c r="Q2881" i="1"/>
  <c r="L2882" i="1"/>
  <c r="C2939" i="1" l="1"/>
  <c r="Y2938" i="1"/>
  <c r="AJ2939" i="1"/>
  <c r="Z2938" i="1"/>
  <c r="AA2938" i="1" s="1"/>
  <c r="AH2938" i="1" s="1"/>
  <c r="I2939" i="1"/>
  <c r="H2939" i="1" s="1"/>
  <c r="AC2881" i="1"/>
  <c r="AE2881" i="1" s="1"/>
  <c r="G2881" i="1"/>
  <c r="M2882" i="1"/>
  <c r="N2882" i="1" s="1"/>
  <c r="P2882" i="1"/>
  <c r="Q2882" i="1"/>
  <c r="L2883" i="1"/>
  <c r="AG2876" i="1"/>
  <c r="B2876" i="1" s="1"/>
  <c r="J2879" i="1"/>
  <c r="F2880" i="1"/>
  <c r="J2880" i="1" s="1"/>
  <c r="A2940" i="1"/>
  <c r="X2939" i="1"/>
  <c r="K2939" i="1"/>
  <c r="AB2941" i="1"/>
  <c r="T2877" i="1"/>
  <c r="AF2877" i="1" s="1"/>
  <c r="S2878" i="1"/>
  <c r="U2877" i="1"/>
  <c r="W2877" i="1" s="1"/>
  <c r="B2875" i="1"/>
  <c r="O2880" i="1" l="1"/>
  <c r="R2880" i="1" s="1"/>
  <c r="V2880" i="1" s="1"/>
  <c r="T2878" i="1"/>
  <c r="AF2878" i="1" s="1"/>
  <c r="S2879" i="1"/>
  <c r="U2878" i="1"/>
  <c r="W2878" i="1" s="1"/>
  <c r="Y2939" i="1"/>
  <c r="AJ2940" i="1"/>
  <c r="Z2939" i="1"/>
  <c r="AA2939" i="1" s="1"/>
  <c r="AH2939" i="1" s="1"/>
  <c r="C2940" i="1"/>
  <c r="I2940" i="1"/>
  <c r="H2940" i="1" s="1"/>
  <c r="AG2877" i="1"/>
  <c r="AB2942" i="1"/>
  <c r="K2940" i="1"/>
  <c r="A2941" i="1"/>
  <c r="X2940" i="1"/>
  <c r="AC2882" i="1"/>
  <c r="AE2882" i="1" s="1"/>
  <c r="G2882" i="1"/>
  <c r="M2883" i="1"/>
  <c r="N2883" i="1" s="1"/>
  <c r="P2883" i="1"/>
  <c r="Q2883" i="1"/>
  <c r="L2884" i="1"/>
  <c r="F2881" i="1"/>
  <c r="O2881" i="1" s="1"/>
  <c r="R2881" i="1" s="1"/>
  <c r="V2881" i="1" s="1"/>
  <c r="AC2883" i="1" l="1"/>
  <c r="AE2883" i="1" s="1"/>
  <c r="G2883" i="1"/>
  <c r="M2884" i="1"/>
  <c r="N2884" i="1" s="1"/>
  <c r="P2884" i="1"/>
  <c r="Q2884" i="1"/>
  <c r="L2885" i="1"/>
  <c r="F2882" i="1"/>
  <c r="O2882" i="1" s="1"/>
  <c r="R2882" i="1" s="1"/>
  <c r="V2882" i="1" s="1"/>
  <c r="AG2878" i="1"/>
  <c r="B2878" i="1" s="1"/>
  <c r="J2881" i="1"/>
  <c r="Z2940" i="1"/>
  <c r="AA2940" i="1" s="1"/>
  <c r="AH2940" i="1" s="1"/>
  <c r="C2941" i="1"/>
  <c r="I2941" i="1"/>
  <c r="H2941" i="1" s="1"/>
  <c r="Y2940" i="1"/>
  <c r="AJ2941" i="1"/>
  <c r="AB2943" i="1"/>
  <c r="T2879" i="1"/>
  <c r="AF2879" i="1" s="1"/>
  <c r="S2880" i="1"/>
  <c r="U2879" i="1"/>
  <c r="W2879" i="1" s="1"/>
  <c r="X2941" i="1"/>
  <c r="K2941" i="1"/>
  <c r="A2942" i="1"/>
  <c r="B2877" i="1"/>
  <c r="J2882" i="1" l="1"/>
  <c r="AC2884" i="1"/>
  <c r="AE2884" i="1" s="1"/>
  <c r="G2884" i="1"/>
  <c r="Y2941" i="1"/>
  <c r="AJ2942" i="1"/>
  <c r="Z2941" i="1"/>
  <c r="AA2941" i="1" s="1"/>
  <c r="AH2941" i="1" s="1"/>
  <c r="C2942" i="1"/>
  <c r="I2942" i="1"/>
  <c r="H2942" i="1" s="1"/>
  <c r="K2942" i="1"/>
  <c r="A2943" i="1"/>
  <c r="X2942" i="1"/>
  <c r="AG2879" i="1"/>
  <c r="B2879" i="1" s="1"/>
  <c r="AB2944" i="1"/>
  <c r="M2885" i="1"/>
  <c r="N2885" i="1" s="1"/>
  <c r="P2885" i="1"/>
  <c r="Q2885" i="1"/>
  <c r="L2886" i="1"/>
  <c r="F2883" i="1"/>
  <c r="J2883" i="1" s="1"/>
  <c r="T2880" i="1"/>
  <c r="AF2880" i="1" s="1"/>
  <c r="S2881" i="1"/>
  <c r="U2880" i="1"/>
  <c r="W2880" i="1" s="1"/>
  <c r="T2881" i="1" l="1"/>
  <c r="AF2881" i="1" s="1"/>
  <c r="S2882" i="1"/>
  <c r="U2881" i="1"/>
  <c r="W2881" i="1" s="1"/>
  <c r="O2883" i="1"/>
  <c r="R2883" i="1" s="1"/>
  <c r="V2883" i="1" s="1"/>
  <c r="AB2945" i="1"/>
  <c r="I2943" i="1"/>
  <c r="H2943" i="1" s="1"/>
  <c r="Y2942" i="1"/>
  <c r="C2943" i="1"/>
  <c r="Z2942" i="1"/>
  <c r="AA2942" i="1" s="1"/>
  <c r="AH2942" i="1" s="1"/>
  <c r="AJ2943" i="1"/>
  <c r="F2884" i="1"/>
  <c r="J2884" i="1" s="1"/>
  <c r="A2944" i="1"/>
  <c r="K2943" i="1"/>
  <c r="X2943" i="1"/>
  <c r="AC2885" i="1"/>
  <c r="AE2885" i="1" s="1"/>
  <c r="G2885" i="1"/>
  <c r="AG2880" i="1"/>
  <c r="M2886" i="1"/>
  <c r="N2886" i="1" s="1"/>
  <c r="P2886" i="1"/>
  <c r="Q2886" i="1"/>
  <c r="L2887" i="1"/>
  <c r="AG2881" i="1" l="1"/>
  <c r="B2881" i="1" s="1"/>
  <c r="F2885" i="1"/>
  <c r="O2885" i="1" s="1"/>
  <c r="R2885" i="1" s="1"/>
  <c r="V2885" i="1" s="1"/>
  <c r="O2884" i="1"/>
  <c r="R2884" i="1" s="1"/>
  <c r="V2884" i="1" s="1"/>
  <c r="T2882" i="1"/>
  <c r="AF2882" i="1" s="1"/>
  <c r="S2883" i="1"/>
  <c r="U2882" i="1"/>
  <c r="W2882" i="1" s="1"/>
  <c r="AC2886" i="1"/>
  <c r="AE2886" i="1" s="1"/>
  <c r="G2886" i="1"/>
  <c r="A2945" i="1"/>
  <c r="X2944" i="1"/>
  <c r="K2944" i="1"/>
  <c r="AB2946" i="1"/>
  <c r="M2887" i="1"/>
  <c r="N2887" i="1" s="1"/>
  <c r="P2887" i="1"/>
  <c r="Q2887" i="1"/>
  <c r="L2888" i="1"/>
  <c r="B2880" i="1"/>
  <c r="AJ2944" i="1"/>
  <c r="Z2943" i="1"/>
  <c r="AA2943" i="1" s="1"/>
  <c r="AH2943" i="1" s="1"/>
  <c r="C2944" i="1"/>
  <c r="I2944" i="1"/>
  <c r="H2944" i="1" s="1"/>
  <c r="Y2943" i="1"/>
  <c r="J2885" i="1" l="1"/>
  <c r="AC2887" i="1"/>
  <c r="AE2887" i="1" s="1"/>
  <c r="G2887" i="1"/>
  <c r="M2888" i="1"/>
  <c r="N2888" i="1" s="1"/>
  <c r="P2888" i="1"/>
  <c r="Q2888" i="1"/>
  <c r="L2889" i="1"/>
  <c r="Y2944" i="1"/>
  <c r="AJ2945" i="1"/>
  <c r="Z2944" i="1"/>
  <c r="AA2944" i="1" s="1"/>
  <c r="AH2944" i="1" s="1"/>
  <c r="C2945" i="1"/>
  <c r="I2945" i="1"/>
  <c r="H2945" i="1" s="1"/>
  <c r="AG2882" i="1"/>
  <c r="B2882" i="1" s="1"/>
  <c r="K2945" i="1"/>
  <c r="X2945" i="1"/>
  <c r="A2946" i="1"/>
  <c r="T2883" i="1"/>
  <c r="AF2883" i="1" s="1"/>
  <c r="S2884" i="1"/>
  <c r="U2883" i="1"/>
  <c r="W2883" i="1" s="1"/>
  <c r="AB2947" i="1"/>
  <c r="F2886" i="1"/>
  <c r="O2886" i="1" s="1"/>
  <c r="R2886" i="1" s="1"/>
  <c r="V2886" i="1" s="1"/>
  <c r="J2886" i="1" l="1"/>
  <c r="A2947" i="1"/>
  <c r="X2946" i="1"/>
  <c r="K2946" i="1"/>
  <c r="M2889" i="1"/>
  <c r="N2889" i="1" s="1"/>
  <c r="P2889" i="1"/>
  <c r="Q2889" i="1"/>
  <c r="L2890" i="1"/>
  <c r="AB2948" i="1"/>
  <c r="AG2883" i="1"/>
  <c r="Y2945" i="1"/>
  <c r="C2946" i="1"/>
  <c r="Z2945" i="1"/>
  <c r="AA2945" i="1" s="1"/>
  <c r="AH2945" i="1" s="1"/>
  <c r="AJ2946" i="1"/>
  <c r="I2946" i="1"/>
  <c r="H2946" i="1" s="1"/>
  <c r="F2887" i="1"/>
  <c r="J2887" i="1" s="1"/>
  <c r="T2884" i="1"/>
  <c r="AF2884" i="1" s="1"/>
  <c r="S2885" i="1"/>
  <c r="U2884" i="1"/>
  <c r="W2884" i="1" s="1"/>
  <c r="AC2888" i="1"/>
  <c r="AE2888" i="1" s="1"/>
  <c r="G2888" i="1"/>
  <c r="O2887" i="1" l="1"/>
  <c r="R2887" i="1" s="1"/>
  <c r="V2887" i="1" s="1"/>
  <c r="AG2884" i="1"/>
  <c r="B2884" i="1" s="1"/>
  <c r="M2890" i="1"/>
  <c r="N2890" i="1" s="1"/>
  <c r="P2890" i="1"/>
  <c r="Q2890" i="1"/>
  <c r="L2891" i="1"/>
  <c r="K2947" i="1"/>
  <c r="X2947" i="1"/>
  <c r="A2948" i="1"/>
  <c r="T2885" i="1"/>
  <c r="AF2885" i="1" s="1"/>
  <c r="S2886" i="1"/>
  <c r="U2885" i="1"/>
  <c r="W2885" i="1" s="1"/>
  <c r="AB2949" i="1"/>
  <c r="F2888" i="1"/>
  <c r="O2888" i="1" s="1"/>
  <c r="R2888" i="1" s="1"/>
  <c r="V2888" i="1" s="1"/>
  <c r="B2883" i="1"/>
  <c r="AC2889" i="1"/>
  <c r="AE2889" i="1" s="1"/>
  <c r="G2889" i="1"/>
  <c r="C2947" i="1"/>
  <c r="Z2946" i="1"/>
  <c r="AA2946" i="1" s="1"/>
  <c r="AH2946" i="1" s="1"/>
  <c r="AJ2947" i="1"/>
  <c r="Y2946" i="1"/>
  <c r="I2947" i="1"/>
  <c r="H2947" i="1" s="1"/>
  <c r="J2888" i="1" l="1"/>
  <c r="AC2890" i="1"/>
  <c r="AE2890" i="1" s="1"/>
  <c r="G2890" i="1"/>
  <c r="F2889" i="1"/>
  <c r="J2889" i="1" s="1"/>
  <c r="AB2950" i="1"/>
  <c r="AG2885" i="1"/>
  <c r="X2948" i="1"/>
  <c r="A2949" i="1"/>
  <c r="K2948" i="1"/>
  <c r="M2891" i="1"/>
  <c r="N2891" i="1" s="1"/>
  <c r="P2891" i="1"/>
  <c r="Q2891" i="1"/>
  <c r="L2892" i="1"/>
  <c r="T2886" i="1"/>
  <c r="AF2886" i="1" s="1"/>
  <c r="S2887" i="1"/>
  <c r="U2886" i="1"/>
  <c r="W2886" i="1" s="1"/>
  <c r="Y2947" i="1"/>
  <c r="I2948" i="1"/>
  <c r="H2948" i="1" s="1"/>
  <c r="C2948" i="1"/>
  <c r="Z2947" i="1"/>
  <c r="AA2947" i="1" s="1"/>
  <c r="AH2947" i="1" s="1"/>
  <c r="AJ2948" i="1"/>
  <c r="T2887" i="1" l="1"/>
  <c r="AF2887" i="1" s="1"/>
  <c r="S2888" i="1"/>
  <c r="U2887" i="1"/>
  <c r="W2887" i="1" s="1"/>
  <c r="M2892" i="1"/>
  <c r="N2892" i="1" s="1"/>
  <c r="P2892" i="1"/>
  <c r="Q2892" i="1"/>
  <c r="L2893" i="1"/>
  <c r="O2889" i="1"/>
  <c r="R2889" i="1" s="1"/>
  <c r="V2889" i="1" s="1"/>
  <c r="F2890" i="1"/>
  <c r="O2890" i="1" s="1"/>
  <c r="R2890" i="1" s="1"/>
  <c r="V2890" i="1" s="1"/>
  <c r="AG2886" i="1"/>
  <c r="B2886" i="1" s="1"/>
  <c r="X2949" i="1"/>
  <c r="A2950" i="1"/>
  <c r="K2949" i="1"/>
  <c r="B2885" i="1"/>
  <c r="AC2891" i="1"/>
  <c r="AE2891" i="1" s="1"/>
  <c r="G2891" i="1"/>
  <c r="Z2948" i="1"/>
  <c r="AA2948" i="1" s="1"/>
  <c r="AH2948" i="1" s="1"/>
  <c r="I2949" i="1"/>
  <c r="H2949" i="1" s="1"/>
  <c r="AJ2949" i="1"/>
  <c r="Y2948" i="1"/>
  <c r="C2949" i="1"/>
  <c r="AB2951" i="1"/>
  <c r="J2890" i="1" l="1"/>
  <c r="AB2952" i="1"/>
  <c r="M2893" i="1"/>
  <c r="N2893" i="1" s="1"/>
  <c r="P2893" i="1"/>
  <c r="Q2893" i="1"/>
  <c r="L2894" i="1"/>
  <c r="AG2887" i="1"/>
  <c r="B2887" i="1" s="1"/>
  <c r="Y2949" i="1"/>
  <c r="C2950" i="1"/>
  <c r="Z2949" i="1"/>
  <c r="AA2949" i="1" s="1"/>
  <c r="AH2949" i="1" s="1"/>
  <c r="AJ2950" i="1"/>
  <c r="I2950" i="1"/>
  <c r="H2950" i="1" s="1"/>
  <c r="X2950" i="1"/>
  <c r="A2951" i="1"/>
  <c r="K2950" i="1"/>
  <c r="T2888" i="1"/>
  <c r="AF2888" i="1" s="1"/>
  <c r="S2889" i="1"/>
  <c r="U2888" i="1"/>
  <c r="W2888" i="1" s="1"/>
  <c r="F2891" i="1"/>
  <c r="J2891" i="1" s="1"/>
  <c r="AC2892" i="1"/>
  <c r="AE2892" i="1" s="1"/>
  <c r="G2892" i="1"/>
  <c r="AG2888" i="1" l="1"/>
  <c r="B2888" i="1" s="1"/>
  <c r="F2892" i="1"/>
  <c r="J2892" i="1" s="1"/>
  <c r="AC2893" i="1"/>
  <c r="AE2893" i="1" s="1"/>
  <c r="G2893" i="1"/>
  <c r="O2891" i="1"/>
  <c r="R2891" i="1" s="1"/>
  <c r="V2891" i="1" s="1"/>
  <c r="T2889" i="1"/>
  <c r="AF2889" i="1" s="1"/>
  <c r="S2890" i="1"/>
  <c r="U2889" i="1"/>
  <c r="W2889" i="1" s="1"/>
  <c r="K2951" i="1"/>
  <c r="A2952" i="1"/>
  <c r="X2951" i="1"/>
  <c r="M2894" i="1"/>
  <c r="N2894" i="1" s="1"/>
  <c r="P2894" i="1"/>
  <c r="Q2894" i="1"/>
  <c r="L2895" i="1"/>
  <c r="Y2950" i="1"/>
  <c r="I2951" i="1"/>
  <c r="H2951" i="1" s="1"/>
  <c r="AJ2951" i="1"/>
  <c r="Z2950" i="1"/>
  <c r="AA2950" i="1" s="1"/>
  <c r="AH2950" i="1" s="1"/>
  <c r="C2951" i="1"/>
  <c r="AB2953" i="1"/>
  <c r="O2892" i="1" l="1"/>
  <c r="R2892" i="1" s="1"/>
  <c r="V2892" i="1" s="1"/>
  <c r="AG2889" i="1"/>
  <c r="AB2954" i="1"/>
  <c r="Z2951" i="1"/>
  <c r="AA2951" i="1" s="1"/>
  <c r="AH2951" i="1" s="1"/>
  <c r="C2952" i="1"/>
  <c r="I2952" i="1"/>
  <c r="H2952" i="1" s="1"/>
  <c r="Y2951" i="1"/>
  <c r="AJ2952" i="1"/>
  <c r="T2890" i="1"/>
  <c r="AF2890" i="1" s="1"/>
  <c r="S2891" i="1"/>
  <c r="U2890" i="1"/>
  <c r="W2890" i="1" s="1"/>
  <c r="AC2894" i="1"/>
  <c r="AE2894" i="1" s="1"/>
  <c r="G2894" i="1"/>
  <c r="X2952" i="1"/>
  <c r="K2952" i="1"/>
  <c r="A2953" i="1"/>
  <c r="M2895" i="1"/>
  <c r="N2895" i="1" s="1"/>
  <c r="P2895" i="1"/>
  <c r="Q2895" i="1"/>
  <c r="L2896" i="1"/>
  <c r="F2893" i="1"/>
  <c r="O2893" i="1" s="1"/>
  <c r="R2893" i="1" s="1"/>
  <c r="V2893" i="1" s="1"/>
  <c r="J2893" i="1" l="1"/>
  <c r="C2953" i="1"/>
  <c r="Y2952" i="1"/>
  <c r="AJ2953" i="1"/>
  <c r="I2953" i="1"/>
  <c r="H2953" i="1" s="1"/>
  <c r="Z2952" i="1"/>
  <c r="AA2952" i="1" s="1"/>
  <c r="AH2952" i="1" s="1"/>
  <c r="AC2895" i="1"/>
  <c r="AE2895" i="1" s="1"/>
  <c r="G2895" i="1"/>
  <c r="K2953" i="1"/>
  <c r="X2953" i="1"/>
  <c r="A2954" i="1"/>
  <c r="F2894" i="1"/>
  <c r="J2894" i="1" s="1"/>
  <c r="AG2890" i="1"/>
  <c r="B2890" i="1" s="1"/>
  <c r="AB2955" i="1"/>
  <c r="M2896" i="1"/>
  <c r="N2896" i="1" s="1"/>
  <c r="P2896" i="1"/>
  <c r="Q2896" i="1"/>
  <c r="L2897" i="1"/>
  <c r="T2891" i="1"/>
  <c r="AF2891" i="1" s="1"/>
  <c r="S2892" i="1"/>
  <c r="U2891" i="1"/>
  <c r="W2891" i="1" s="1"/>
  <c r="B2889" i="1"/>
  <c r="O2894" i="1" l="1"/>
  <c r="R2894" i="1" s="1"/>
  <c r="V2894" i="1" s="1"/>
  <c r="AC2896" i="1"/>
  <c r="AE2896" i="1" s="1"/>
  <c r="G2896" i="1"/>
  <c r="AB2956" i="1"/>
  <c r="AJ2954" i="1"/>
  <c r="Y2953" i="1"/>
  <c r="C2954" i="1"/>
  <c r="Z2953" i="1"/>
  <c r="AA2953" i="1" s="1"/>
  <c r="AH2953" i="1" s="1"/>
  <c r="I2954" i="1"/>
  <c r="H2954" i="1" s="1"/>
  <c r="AG2891" i="1"/>
  <c r="B2891" i="1" s="1"/>
  <c r="M2897" i="1"/>
  <c r="N2897" i="1" s="1"/>
  <c r="P2897" i="1"/>
  <c r="Q2897" i="1"/>
  <c r="L2898" i="1"/>
  <c r="T2892" i="1"/>
  <c r="AF2892" i="1" s="1"/>
  <c r="S2893" i="1"/>
  <c r="U2892" i="1"/>
  <c r="W2892" i="1" s="1"/>
  <c r="K2954" i="1"/>
  <c r="X2954" i="1"/>
  <c r="A2955" i="1"/>
  <c r="F2895" i="1"/>
  <c r="J2895" i="1" s="1"/>
  <c r="O2895" i="1" l="1"/>
  <c r="R2895" i="1" s="1"/>
  <c r="V2895" i="1" s="1"/>
  <c r="T2893" i="1"/>
  <c r="AF2893" i="1" s="1"/>
  <c r="S2894" i="1"/>
  <c r="U2893" i="1"/>
  <c r="W2893" i="1" s="1"/>
  <c r="AB2957" i="1"/>
  <c r="AC2897" i="1"/>
  <c r="AE2897" i="1" s="1"/>
  <c r="G2897" i="1"/>
  <c r="F2896" i="1"/>
  <c r="J2896" i="1" s="1"/>
  <c r="K2955" i="1"/>
  <c r="A2956" i="1"/>
  <c r="X2955" i="1"/>
  <c r="Y2954" i="1"/>
  <c r="AJ2955" i="1"/>
  <c r="I2955" i="1"/>
  <c r="H2955" i="1" s="1"/>
  <c r="Z2954" i="1"/>
  <c r="AA2954" i="1" s="1"/>
  <c r="AH2954" i="1" s="1"/>
  <c r="C2955" i="1"/>
  <c r="AG2892" i="1"/>
  <c r="B2892" i="1" s="1"/>
  <c r="M2898" i="1"/>
  <c r="N2898" i="1" s="1"/>
  <c r="P2898" i="1"/>
  <c r="Q2898" i="1"/>
  <c r="L2899" i="1"/>
  <c r="A2957" i="1" l="1"/>
  <c r="X2956" i="1"/>
  <c r="K2956" i="1"/>
  <c r="AC2898" i="1"/>
  <c r="AE2898" i="1" s="1"/>
  <c r="G2898" i="1"/>
  <c r="AB2958" i="1"/>
  <c r="AG2893" i="1"/>
  <c r="M2899" i="1"/>
  <c r="N2899" i="1" s="1"/>
  <c r="P2899" i="1"/>
  <c r="Q2899" i="1"/>
  <c r="L2900" i="1"/>
  <c r="C2956" i="1"/>
  <c r="Z2955" i="1"/>
  <c r="AA2955" i="1" s="1"/>
  <c r="AH2955" i="1" s="1"/>
  <c r="AJ2956" i="1"/>
  <c r="I2956" i="1"/>
  <c r="H2956" i="1" s="1"/>
  <c r="Y2955" i="1"/>
  <c r="O2896" i="1"/>
  <c r="R2896" i="1" s="1"/>
  <c r="V2896" i="1" s="1"/>
  <c r="F2897" i="1"/>
  <c r="J2897" i="1" s="1"/>
  <c r="T2894" i="1"/>
  <c r="AF2894" i="1" s="1"/>
  <c r="S2895" i="1"/>
  <c r="U2894" i="1"/>
  <c r="W2894" i="1" s="1"/>
  <c r="O2897" i="1" l="1"/>
  <c r="R2897" i="1" s="1"/>
  <c r="V2897" i="1" s="1"/>
  <c r="AC2899" i="1"/>
  <c r="AE2899" i="1" s="1"/>
  <c r="G2899" i="1"/>
  <c r="AB2959" i="1"/>
  <c r="Y2956" i="1"/>
  <c r="C2957" i="1"/>
  <c r="Z2956" i="1"/>
  <c r="AA2956" i="1" s="1"/>
  <c r="AH2956" i="1" s="1"/>
  <c r="AJ2957" i="1"/>
  <c r="I2957" i="1"/>
  <c r="H2957" i="1" s="1"/>
  <c r="T2895" i="1"/>
  <c r="AF2895" i="1" s="1"/>
  <c r="S2896" i="1"/>
  <c r="U2895" i="1"/>
  <c r="W2895" i="1" s="1"/>
  <c r="M2900" i="1"/>
  <c r="N2900" i="1" s="1"/>
  <c r="P2900" i="1"/>
  <c r="Q2900" i="1"/>
  <c r="L2901" i="1"/>
  <c r="X2957" i="1"/>
  <c r="K2957" i="1"/>
  <c r="A2958" i="1"/>
  <c r="AG2894" i="1"/>
  <c r="B2894" i="1" s="1"/>
  <c r="B2893" i="1"/>
  <c r="F2898" i="1"/>
  <c r="O2898" i="1" s="1"/>
  <c r="R2898" i="1" s="1"/>
  <c r="V2898" i="1" s="1"/>
  <c r="J2898" i="1" l="1"/>
  <c r="M2901" i="1"/>
  <c r="N2901" i="1" s="1"/>
  <c r="P2901" i="1"/>
  <c r="Q2901" i="1"/>
  <c r="L2902" i="1"/>
  <c r="T2896" i="1"/>
  <c r="AF2896" i="1" s="1"/>
  <c r="S2897" i="1"/>
  <c r="U2896" i="1"/>
  <c r="W2896" i="1" s="1"/>
  <c r="AB2960" i="1"/>
  <c r="Y2957" i="1"/>
  <c r="AJ2958" i="1"/>
  <c r="I2958" i="1"/>
  <c r="H2958" i="1" s="1"/>
  <c r="Z2957" i="1"/>
  <c r="AA2957" i="1" s="1"/>
  <c r="AH2957" i="1" s="1"/>
  <c r="C2958" i="1"/>
  <c r="F2899" i="1"/>
  <c r="O2899" i="1" s="1"/>
  <c r="R2899" i="1" s="1"/>
  <c r="V2899" i="1" s="1"/>
  <c r="X2958" i="1"/>
  <c r="A2959" i="1"/>
  <c r="K2958" i="1"/>
  <c r="AC2900" i="1"/>
  <c r="AE2900" i="1" s="1"/>
  <c r="G2900" i="1"/>
  <c r="AG2895" i="1"/>
  <c r="J2899" i="1" l="1"/>
  <c r="F2900" i="1"/>
  <c r="J2900" i="1" s="1"/>
  <c r="C2959" i="1"/>
  <c r="Y2958" i="1"/>
  <c r="AJ2959" i="1"/>
  <c r="I2959" i="1"/>
  <c r="H2959" i="1" s="1"/>
  <c r="Z2958" i="1"/>
  <c r="AA2958" i="1" s="1"/>
  <c r="AH2958" i="1" s="1"/>
  <c r="T2897" i="1"/>
  <c r="AF2897" i="1" s="1"/>
  <c r="S2898" i="1"/>
  <c r="U2897" i="1"/>
  <c r="W2897" i="1" s="1"/>
  <c r="AC2901" i="1"/>
  <c r="AE2901" i="1" s="1"/>
  <c r="G2901" i="1"/>
  <c r="K2959" i="1"/>
  <c r="X2959" i="1"/>
  <c r="A2960" i="1"/>
  <c r="AB2961" i="1"/>
  <c r="M2902" i="1"/>
  <c r="N2902" i="1" s="1"/>
  <c r="L2903" i="1"/>
  <c r="B2895" i="1"/>
  <c r="AG2896" i="1"/>
  <c r="B2896" i="1" s="1"/>
  <c r="O2900" i="1" l="1"/>
  <c r="R2900" i="1" s="1"/>
  <c r="V2900" i="1" s="1"/>
  <c r="K2960" i="1"/>
  <c r="A2961" i="1"/>
  <c r="X2960" i="1"/>
  <c r="G2902" i="1"/>
  <c r="AC2902" i="1"/>
  <c r="AE2902" i="1" s="1"/>
  <c r="AG2897" i="1"/>
  <c r="B2897" i="1" s="1"/>
  <c r="M2903" i="1"/>
  <c r="N2903" i="1" s="1"/>
  <c r="L2904" i="1"/>
  <c r="Y2959" i="1"/>
  <c r="AJ2960" i="1"/>
  <c r="Z2959" i="1"/>
  <c r="AA2959" i="1" s="1"/>
  <c r="AH2959" i="1" s="1"/>
  <c r="C2960" i="1"/>
  <c r="I2960" i="1"/>
  <c r="H2960" i="1" s="1"/>
  <c r="F2901" i="1"/>
  <c r="J2901" i="1" s="1"/>
  <c r="T2898" i="1"/>
  <c r="AF2898" i="1" s="1"/>
  <c r="S2899" i="1"/>
  <c r="U2898" i="1"/>
  <c r="W2898" i="1" s="1"/>
  <c r="AB2962" i="1"/>
  <c r="O2901" i="1" l="1"/>
  <c r="R2901" i="1" s="1"/>
  <c r="V2901" i="1" s="1"/>
  <c r="AG2898" i="1"/>
  <c r="M2904" i="1"/>
  <c r="N2904" i="1" s="1"/>
  <c r="L2905" i="1"/>
  <c r="F2902" i="1"/>
  <c r="O2902" i="1" s="1"/>
  <c r="AB2963" i="1"/>
  <c r="T2899" i="1"/>
  <c r="AF2899" i="1" s="1"/>
  <c r="S2900" i="1"/>
  <c r="U2899" i="1"/>
  <c r="W2899" i="1" s="1"/>
  <c r="X2961" i="1"/>
  <c r="K2961" i="1"/>
  <c r="A2962" i="1"/>
  <c r="AC2903" i="1"/>
  <c r="AE2903" i="1" s="1"/>
  <c r="G2903" i="1"/>
  <c r="Z2960" i="1"/>
  <c r="AA2960" i="1" s="1"/>
  <c r="AH2960" i="1" s="1"/>
  <c r="I2961" i="1"/>
  <c r="H2961" i="1" s="1"/>
  <c r="C2961" i="1"/>
  <c r="Y2960" i="1"/>
  <c r="AJ2961" i="1"/>
  <c r="P2902" i="1" l="1"/>
  <c r="Q2902" i="1" s="1"/>
  <c r="Q2903" i="1" s="1"/>
  <c r="Q2904" i="1" s="1"/>
  <c r="Q2905" i="1" s="1"/>
  <c r="AJ2962" i="1"/>
  <c r="Y2961" i="1"/>
  <c r="C2962" i="1"/>
  <c r="Z2961" i="1"/>
  <c r="AA2961" i="1" s="1"/>
  <c r="AH2961" i="1" s="1"/>
  <c r="I2962" i="1"/>
  <c r="H2962" i="1" s="1"/>
  <c r="T2900" i="1"/>
  <c r="AF2900" i="1" s="1"/>
  <c r="S2901" i="1"/>
  <c r="U2900" i="1"/>
  <c r="W2900" i="1" s="1"/>
  <c r="J2902" i="1"/>
  <c r="F2903" i="1"/>
  <c r="J2903" i="1" s="1"/>
  <c r="AC2904" i="1"/>
  <c r="AE2904" i="1" s="1"/>
  <c r="G2904" i="1"/>
  <c r="AB2964" i="1"/>
  <c r="K2962" i="1"/>
  <c r="X2962" i="1"/>
  <c r="A2963" i="1"/>
  <c r="AG2899" i="1"/>
  <c r="B2899" i="1" s="1"/>
  <c r="M2905" i="1"/>
  <c r="N2905" i="1" s="1"/>
  <c r="L2906" i="1"/>
  <c r="B2898" i="1"/>
  <c r="P2903" i="1" l="1"/>
  <c r="P2904" i="1" s="1"/>
  <c r="P2905" i="1" s="1"/>
  <c r="P2906" i="1" s="1"/>
  <c r="M2906" i="1"/>
  <c r="N2906" i="1" s="1"/>
  <c r="Q2906" i="1"/>
  <c r="L2907" i="1"/>
  <c r="C2963" i="1"/>
  <c r="AJ2963" i="1"/>
  <c r="I2963" i="1"/>
  <c r="H2963" i="1" s="1"/>
  <c r="Z2962" i="1"/>
  <c r="Y2962" i="1"/>
  <c r="AB2965" i="1"/>
  <c r="F2904" i="1"/>
  <c r="J2904" i="1" s="1"/>
  <c r="AG2900" i="1"/>
  <c r="O2903" i="1"/>
  <c r="R2903" i="1" s="1"/>
  <c r="V2903" i="1" s="1"/>
  <c r="T2901" i="1"/>
  <c r="S2902" i="1"/>
  <c r="U2901" i="1"/>
  <c r="W2901" i="1" s="1"/>
  <c r="R2902" i="1"/>
  <c r="V2902" i="1" s="1"/>
  <c r="G2905" i="1"/>
  <c r="AC2905" i="1"/>
  <c r="AE2905" i="1" s="1"/>
  <c r="A2964" i="1"/>
  <c r="K2963" i="1"/>
  <c r="X2963" i="1"/>
  <c r="O2904" i="1" l="1"/>
  <c r="R2904" i="1" s="1"/>
  <c r="V2904" i="1" s="1"/>
  <c r="Z2963" i="1"/>
  <c r="AA2963" i="1" s="1"/>
  <c r="AH2963" i="1" s="1"/>
  <c r="C2964" i="1"/>
  <c r="AJ2964" i="1"/>
  <c r="I2964" i="1"/>
  <c r="H2964" i="1" s="1"/>
  <c r="Y2963" i="1"/>
  <c r="A2965" i="1"/>
  <c r="X2964" i="1"/>
  <c r="K2964" i="1"/>
  <c r="AG2901" i="1"/>
  <c r="AF2901" i="1"/>
  <c r="AA2901" i="1"/>
  <c r="AB2966" i="1"/>
  <c r="U2902" i="1"/>
  <c r="W2902" i="1" s="1"/>
  <c r="T2902" i="1"/>
  <c r="AF2902" i="1" s="1"/>
  <c r="S2903" i="1"/>
  <c r="B2900" i="1"/>
  <c r="G2906" i="1"/>
  <c r="AC2906" i="1"/>
  <c r="AE2906" i="1" s="1"/>
  <c r="F2905" i="1"/>
  <c r="J2905" i="1" s="1"/>
  <c r="M2907" i="1"/>
  <c r="N2907" i="1" s="1"/>
  <c r="P2907" i="1"/>
  <c r="Q2907" i="1"/>
  <c r="L2908" i="1"/>
  <c r="O2905" i="1" l="1"/>
  <c r="R2905" i="1" s="1"/>
  <c r="V2905" i="1" s="1"/>
  <c r="AH2901" i="1"/>
  <c r="U2903" i="1"/>
  <c r="W2903" i="1" s="1"/>
  <c r="T2903" i="1"/>
  <c r="AF2903" i="1" s="1"/>
  <c r="S2904" i="1"/>
  <c r="X2965" i="1"/>
  <c r="K2965" i="1"/>
  <c r="A2966" i="1"/>
  <c r="F2906" i="1"/>
  <c r="J2906" i="1" s="1"/>
  <c r="AC2907" i="1"/>
  <c r="AE2907" i="1" s="1"/>
  <c r="G2907" i="1"/>
  <c r="AG2902" i="1"/>
  <c r="Z2964" i="1"/>
  <c r="AA2964" i="1" s="1"/>
  <c r="AH2964" i="1" s="1"/>
  <c r="C2965" i="1"/>
  <c r="I2965" i="1"/>
  <c r="H2965" i="1" s="1"/>
  <c r="Y2964" i="1"/>
  <c r="AJ2965" i="1"/>
  <c r="M2908" i="1"/>
  <c r="N2908" i="1" s="1"/>
  <c r="P2908" i="1"/>
  <c r="Q2908" i="1"/>
  <c r="L2909" i="1"/>
  <c r="AB2967" i="1"/>
  <c r="B2901" i="1"/>
  <c r="Y2965" i="1" l="1"/>
  <c r="C2966" i="1"/>
  <c r="I2966" i="1"/>
  <c r="H2966" i="1" s="1"/>
  <c r="Z2965" i="1"/>
  <c r="AA2965" i="1" s="1"/>
  <c r="AH2965" i="1" s="1"/>
  <c r="AJ2966" i="1"/>
  <c r="AC2908" i="1"/>
  <c r="AE2908" i="1" s="1"/>
  <c r="G2908" i="1"/>
  <c r="M2909" i="1"/>
  <c r="N2909" i="1" s="1"/>
  <c r="P2909" i="1"/>
  <c r="Q2909" i="1"/>
  <c r="L2910" i="1"/>
  <c r="B2902" i="1"/>
  <c r="U2904" i="1"/>
  <c r="W2904" i="1" s="1"/>
  <c r="T2904" i="1"/>
  <c r="AF2904" i="1" s="1"/>
  <c r="S2905" i="1"/>
  <c r="O2906" i="1"/>
  <c r="R2906" i="1" s="1"/>
  <c r="V2906" i="1" s="1"/>
  <c r="X2966" i="1"/>
  <c r="A2967" i="1"/>
  <c r="K2966" i="1"/>
  <c r="AB2968" i="1"/>
  <c r="F2907" i="1"/>
  <c r="O2907" i="1" s="1"/>
  <c r="R2907" i="1" s="1"/>
  <c r="V2907" i="1" s="1"/>
  <c r="AG2903" i="1"/>
  <c r="B2903" i="1" s="1"/>
  <c r="J2907" i="1" l="1"/>
  <c r="AC2909" i="1"/>
  <c r="AE2909" i="1" s="1"/>
  <c r="G2909" i="1"/>
  <c r="Y2966" i="1"/>
  <c r="Z2966" i="1"/>
  <c r="AA2966" i="1" s="1"/>
  <c r="AH2966" i="1" s="1"/>
  <c r="AJ2967" i="1"/>
  <c r="I2967" i="1"/>
  <c r="H2967" i="1" s="1"/>
  <c r="C2967" i="1"/>
  <c r="AG2904" i="1"/>
  <c r="B2904" i="1" s="1"/>
  <c r="M2910" i="1"/>
  <c r="N2910" i="1" s="1"/>
  <c r="P2910" i="1"/>
  <c r="Q2910" i="1"/>
  <c r="L2911" i="1"/>
  <c r="F2908" i="1"/>
  <c r="J2908" i="1" s="1"/>
  <c r="AB2969" i="1"/>
  <c r="K2967" i="1"/>
  <c r="A2968" i="1"/>
  <c r="X2967" i="1"/>
  <c r="U2905" i="1"/>
  <c r="W2905" i="1" s="1"/>
  <c r="T2905" i="1"/>
  <c r="AF2905" i="1" s="1"/>
  <c r="S2906" i="1"/>
  <c r="O2908" i="1" l="1"/>
  <c r="R2908" i="1" s="1"/>
  <c r="V2908" i="1" s="1"/>
  <c r="U2906" i="1"/>
  <c r="W2906" i="1" s="1"/>
  <c r="T2906" i="1"/>
  <c r="AF2906" i="1" s="1"/>
  <c r="S2907" i="1"/>
  <c r="C2968" i="1"/>
  <c r="I2968" i="1"/>
  <c r="H2968" i="1" s="1"/>
  <c r="Z2967" i="1"/>
  <c r="AA2967" i="1" s="1"/>
  <c r="AH2967" i="1" s="1"/>
  <c r="AJ2968" i="1"/>
  <c r="Y2967" i="1"/>
  <c r="AB2970" i="1"/>
  <c r="M2911" i="1"/>
  <c r="N2911" i="1" s="1"/>
  <c r="P2911" i="1"/>
  <c r="Q2911" i="1"/>
  <c r="L2912" i="1"/>
  <c r="F2909" i="1"/>
  <c r="J2909" i="1" s="1"/>
  <c r="A2969" i="1"/>
  <c r="X2968" i="1"/>
  <c r="K2968" i="1"/>
  <c r="AG2905" i="1"/>
  <c r="G2910" i="1"/>
  <c r="AC2910" i="1"/>
  <c r="AE2910" i="1" s="1"/>
  <c r="O2909" i="1" l="1"/>
  <c r="R2909" i="1" s="1"/>
  <c r="V2909" i="1" s="1"/>
  <c r="F2910" i="1"/>
  <c r="O2910" i="1" s="1"/>
  <c r="R2910" i="1" s="1"/>
  <c r="V2910" i="1" s="1"/>
  <c r="AB2971" i="1"/>
  <c r="Z2968" i="1"/>
  <c r="AA2968" i="1" s="1"/>
  <c r="AH2968" i="1" s="1"/>
  <c r="AJ2969" i="1"/>
  <c r="Y2968" i="1"/>
  <c r="C2969" i="1"/>
  <c r="I2969" i="1"/>
  <c r="H2969" i="1" s="1"/>
  <c r="AG2906" i="1"/>
  <c r="AC2911" i="1"/>
  <c r="AE2911" i="1" s="1"/>
  <c r="G2911" i="1"/>
  <c r="B2905" i="1"/>
  <c r="X2969" i="1"/>
  <c r="K2969" i="1"/>
  <c r="A2970" i="1"/>
  <c r="M2912" i="1"/>
  <c r="N2912" i="1" s="1"/>
  <c r="P2912" i="1"/>
  <c r="Q2912" i="1"/>
  <c r="L2913" i="1"/>
  <c r="U2907" i="1"/>
  <c r="W2907" i="1" s="1"/>
  <c r="T2907" i="1"/>
  <c r="AF2907" i="1" s="1"/>
  <c r="S2908" i="1"/>
  <c r="J2910" i="1" l="1"/>
  <c r="M2913" i="1"/>
  <c r="N2913" i="1" s="1"/>
  <c r="P2913" i="1"/>
  <c r="Q2913" i="1"/>
  <c r="L2914" i="1"/>
  <c r="C2970" i="1"/>
  <c r="I2970" i="1"/>
  <c r="H2970" i="1" s="1"/>
  <c r="Y2969" i="1"/>
  <c r="AJ2970" i="1"/>
  <c r="Z2969" i="1"/>
  <c r="AA2969" i="1" s="1"/>
  <c r="AH2969" i="1" s="1"/>
  <c r="AG2907" i="1"/>
  <c r="B2907" i="1" s="1"/>
  <c r="U2908" i="1"/>
  <c r="W2908" i="1" s="1"/>
  <c r="T2908" i="1"/>
  <c r="AF2908" i="1" s="1"/>
  <c r="S2909" i="1"/>
  <c r="A2971" i="1"/>
  <c r="X2970" i="1"/>
  <c r="K2970" i="1"/>
  <c r="B2906" i="1"/>
  <c r="G2912" i="1"/>
  <c r="AC2912" i="1"/>
  <c r="AE2912" i="1" s="1"/>
  <c r="F2911" i="1"/>
  <c r="J2911" i="1" s="1"/>
  <c r="AB2972" i="1"/>
  <c r="Z2970" i="1" l="1"/>
  <c r="AA2970" i="1" s="1"/>
  <c r="AH2970" i="1" s="1"/>
  <c r="AJ2971" i="1"/>
  <c r="Y2970" i="1"/>
  <c r="C2971" i="1"/>
  <c r="I2971" i="1"/>
  <c r="H2971" i="1" s="1"/>
  <c r="AB2973" i="1"/>
  <c r="O2911" i="1"/>
  <c r="R2911" i="1" s="1"/>
  <c r="V2911" i="1" s="1"/>
  <c r="U2909" i="1"/>
  <c r="W2909" i="1" s="1"/>
  <c r="T2909" i="1"/>
  <c r="AF2909" i="1" s="1"/>
  <c r="S2910" i="1"/>
  <c r="G2913" i="1"/>
  <c r="AC2913" i="1"/>
  <c r="AE2913" i="1" s="1"/>
  <c r="F2912" i="1"/>
  <c r="O2912" i="1" s="1"/>
  <c r="R2912" i="1" s="1"/>
  <c r="V2912" i="1" s="1"/>
  <c r="X2971" i="1"/>
  <c r="K2971" i="1"/>
  <c r="A2972" i="1"/>
  <c r="AG2908" i="1"/>
  <c r="M2914" i="1"/>
  <c r="N2914" i="1" s="1"/>
  <c r="P2914" i="1"/>
  <c r="Q2914" i="1"/>
  <c r="L2915" i="1"/>
  <c r="J2912" i="1" l="1"/>
  <c r="M2915" i="1"/>
  <c r="N2915" i="1" s="1"/>
  <c r="P2915" i="1"/>
  <c r="Q2915" i="1"/>
  <c r="L2916" i="1"/>
  <c r="F2913" i="1"/>
  <c r="O2913" i="1" s="1"/>
  <c r="R2913" i="1" s="1"/>
  <c r="V2913" i="1" s="1"/>
  <c r="AG2909" i="1"/>
  <c r="B2909" i="1" s="1"/>
  <c r="AB2974" i="1"/>
  <c r="A2973" i="1"/>
  <c r="X2972" i="1"/>
  <c r="K2972" i="1"/>
  <c r="B2908" i="1"/>
  <c r="AJ2972" i="1"/>
  <c r="Y2971" i="1"/>
  <c r="C2972" i="1"/>
  <c r="Z2971" i="1"/>
  <c r="AA2971" i="1" s="1"/>
  <c r="AH2971" i="1" s="1"/>
  <c r="I2972" i="1"/>
  <c r="H2972" i="1" s="1"/>
  <c r="AC2914" i="1"/>
  <c r="AE2914" i="1" s="1"/>
  <c r="G2914" i="1"/>
  <c r="U2910" i="1"/>
  <c r="W2910" i="1" s="1"/>
  <c r="T2910" i="1"/>
  <c r="AF2910" i="1" s="1"/>
  <c r="S2911" i="1"/>
  <c r="AG2910" i="1" l="1"/>
  <c r="B2910" i="1" s="1"/>
  <c r="X2973" i="1"/>
  <c r="K2973" i="1"/>
  <c r="A2974" i="1"/>
  <c r="M2916" i="1"/>
  <c r="N2916" i="1" s="1"/>
  <c r="P2916" i="1"/>
  <c r="Q2916" i="1"/>
  <c r="L2917" i="1"/>
  <c r="F2914" i="1"/>
  <c r="O2914" i="1" s="1"/>
  <c r="R2914" i="1" s="1"/>
  <c r="V2914" i="1" s="1"/>
  <c r="AB2975" i="1"/>
  <c r="J2913" i="1"/>
  <c r="Z2972" i="1"/>
  <c r="AA2972" i="1" s="1"/>
  <c r="AH2972" i="1" s="1"/>
  <c r="C2973" i="1"/>
  <c r="Y2972" i="1"/>
  <c r="I2973" i="1"/>
  <c r="H2973" i="1" s="1"/>
  <c r="AJ2973" i="1"/>
  <c r="U2911" i="1"/>
  <c r="W2911" i="1" s="1"/>
  <c r="T2911" i="1"/>
  <c r="AF2911" i="1" s="1"/>
  <c r="S2912" i="1"/>
  <c r="G2915" i="1"/>
  <c r="AC2915" i="1"/>
  <c r="AE2915" i="1" s="1"/>
  <c r="J2914" i="1" l="1"/>
  <c r="G2916" i="1"/>
  <c r="AC2916" i="1"/>
  <c r="AE2916" i="1" s="1"/>
  <c r="AG2911" i="1"/>
  <c r="B2911" i="1" s="1"/>
  <c r="AB2976" i="1"/>
  <c r="M2917" i="1"/>
  <c r="N2917" i="1" s="1"/>
  <c r="P2917" i="1"/>
  <c r="Q2917" i="1"/>
  <c r="L2918" i="1"/>
  <c r="AJ2974" i="1"/>
  <c r="Z2973" i="1"/>
  <c r="AA2973" i="1" s="1"/>
  <c r="AH2973" i="1" s="1"/>
  <c r="C2974" i="1"/>
  <c r="I2974" i="1"/>
  <c r="H2974" i="1" s="1"/>
  <c r="Y2973" i="1"/>
  <c r="F2915" i="1"/>
  <c r="O2915" i="1" s="1"/>
  <c r="R2915" i="1" s="1"/>
  <c r="V2915" i="1" s="1"/>
  <c r="U2912" i="1"/>
  <c r="W2912" i="1" s="1"/>
  <c r="T2912" i="1"/>
  <c r="AF2912" i="1" s="1"/>
  <c r="S2913" i="1"/>
  <c r="K2974" i="1"/>
  <c r="X2974" i="1"/>
  <c r="A2975" i="1"/>
  <c r="X2975" i="1" l="1"/>
  <c r="K2975" i="1"/>
  <c r="A2976" i="1"/>
  <c r="AC2917" i="1"/>
  <c r="AE2917" i="1" s="1"/>
  <c r="G2917" i="1"/>
  <c r="AG2912" i="1"/>
  <c r="J2915" i="1"/>
  <c r="M2918" i="1"/>
  <c r="N2918" i="1" s="1"/>
  <c r="P2918" i="1"/>
  <c r="Q2918" i="1"/>
  <c r="L2919" i="1"/>
  <c r="F2916" i="1"/>
  <c r="J2916" i="1" s="1"/>
  <c r="Y2974" i="1"/>
  <c r="C2975" i="1"/>
  <c r="Z2974" i="1"/>
  <c r="AA2974" i="1" s="1"/>
  <c r="AH2974" i="1" s="1"/>
  <c r="AJ2975" i="1"/>
  <c r="I2975" i="1"/>
  <c r="H2975" i="1" s="1"/>
  <c r="U2913" i="1"/>
  <c r="W2913" i="1" s="1"/>
  <c r="T2913" i="1"/>
  <c r="AF2913" i="1" s="1"/>
  <c r="S2914" i="1"/>
  <c r="AB2977" i="1"/>
  <c r="O2916" i="1" l="1"/>
  <c r="R2916" i="1" s="1"/>
  <c r="V2916" i="1" s="1"/>
  <c r="Y2975" i="1"/>
  <c r="C2976" i="1"/>
  <c r="Z2975" i="1"/>
  <c r="AA2975" i="1" s="1"/>
  <c r="AH2975" i="1" s="1"/>
  <c r="AJ2976" i="1"/>
  <c r="I2976" i="1"/>
  <c r="H2976" i="1" s="1"/>
  <c r="AC2918" i="1"/>
  <c r="AE2918" i="1" s="1"/>
  <c r="G2918" i="1"/>
  <c r="AB2978" i="1"/>
  <c r="M2919" i="1"/>
  <c r="N2919" i="1" s="1"/>
  <c r="P2919" i="1"/>
  <c r="Q2919" i="1"/>
  <c r="L2920" i="1"/>
  <c r="B2912" i="1"/>
  <c r="K2976" i="1"/>
  <c r="X2976" i="1"/>
  <c r="A2977" i="1"/>
  <c r="AG2913" i="1"/>
  <c r="B2913" i="1" s="1"/>
  <c r="U2914" i="1"/>
  <c r="W2914" i="1" s="1"/>
  <c r="T2914" i="1"/>
  <c r="AF2914" i="1" s="1"/>
  <c r="S2915" i="1"/>
  <c r="F2917" i="1"/>
  <c r="O2917" i="1" s="1"/>
  <c r="R2917" i="1" s="1"/>
  <c r="V2917" i="1" s="1"/>
  <c r="J2917" i="1" l="1"/>
  <c r="G2919" i="1"/>
  <c r="AC2919" i="1"/>
  <c r="AE2919" i="1" s="1"/>
  <c r="AB2979" i="1"/>
  <c r="F2918" i="1"/>
  <c r="O2918" i="1" s="1"/>
  <c r="R2918" i="1" s="1"/>
  <c r="V2918" i="1" s="1"/>
  <c r="AG2914" i="1"/>
  <c r="B2914" i="1" s="1"/>
  <c r="Y2976" i="1"/>
  <c r="C2977" i="1"/>
  <c r="Z2976" i="1"/>
  <c r="AA2976" i="1" s="1"/>
  <c r="AH2976" i="1" s="1"/>
  <c r="AJ2977" i="1"/>
  <c r="I2977" i="1"/>
  <c r="H2977" i="1" s="1"/>
  <c r="M2920" i="1"/>
  <c r="N2920" i="1" s="1"/>
  <c r="P2920" i="1"/>
  <c r="Q2920" i="1"/>
  <c r="L2921" i="1"/>
  <c r="X2977" i="1"/>
  <c r="A2978" i="1"/>
  <c r="K2977" i="1"/>
  <c r="U2915" i="1"/>
  <c r="W2915" i="1" s="1"/>
  <c r="T2915" i="1"/>
  <c r="AF2915" i="1" s="1"/>
  <c r="S2916" i="1"/>
  <c r="J2918" i="1" l="1"/>
  <c r="AG2915" i="1"/>
  <c r="B2915" i="1" s="1"/>
  <c r="Z2977" i="1"/>
  <c r="AA2977" i="1" s="1"/>
  <c r="AH2977" i="1" s="1"/>
  <c r="C2978" i="1"/>
  <c r="I2978" i="1"/>
  <c r="H2978" i="1" s="1"/>
  <c r="Y2977" i="1"/>
  <c r="AJ2978" i="1"/>
  <c r="G2920" i="1"/>
  <c r="AC2920" i="1"/>
  <c r="AE2920" i="1" s="1"/>
  <c r="F2919" i="1"/>
  <c r="O2919" i="1" s="1"/>
  <c r="R2919" i="1" s="1"/>
  <c r="V2919" i="1" s="1"/>
  <c r="U2916" i="1"/>
  <c r="W2916" i="1" s="1"/>
  <c r="T2916" i="1"/>
  <c r="AF2916" i="1" s="1"/>
  <c r="S2917" i="1"/>
  <c r="X2978" i="1"/>
  <c r="A2979" i="1"/>
  <c r="K2978" i="1"/>
  <c r="M2921" i="1"/>
  <c r="N2921" i="1" s="1"/>
  <c r="P2921" i="1"/>
  <c r="Q2921" i="1"/>
  <c r="L2922" i="1"/>
  <c r="AB2980" i="1"/>
  <c r="J2919" i="1" l="1"/>
  <c r="AC2921" i="1"/>
  <c r="AE2921" i="1" s="1"/>
  <c r="G2921" i="1"/>
  <c r="Y2978" i="1"/>
  <c r="C2979" i="1"/>
  <c r="Z2978" i="1"/>
  <c r="AA2978" i="1" s="1"/>
  <c r="AH2978" i="1" s="1"/>
  <c r="AJ2979" i="1"/>
  <c r="I2979" i="1"/>
  <c r="H2979" i="1" s="1"/>
  <c r="F2920" i="1"/>
  <c r="O2920" i="1" s="1"/>
  <c r="R2920" i="1" s="1"/>
  <c r="V2920" i="1" s="1"/>
  <c r="AB2981" i="1"/>
  <c r="M2922" i="1"/>
  <c r="N2922" i="1" s="1"/>
  <c r="P2922" i="1"/>
  <c r="Q2922" i="1"/>
  <c r="L2923" i="1"/>
  <c r="U2917" i="1"/>
  <c r="W2917" i="1" s="1"/>
  <c r="T2917" i="1"/>
  <c r="AF2917" i="1" s="1"/>
  <c r="S2918" i="1"/>
  <c r="A2980" i="1"/>
  <c r="K2979" i="1"/>
  <c r="X2979" i="1"/>
  <c r="AG2916" i="1"/>
  <c r="B2916" i="1" s="1"/>
  <c r="J2920" i="1" l="1"/>
  <c r="AC2922" i="1"/>
  <c r="AE2922" i="1" s="1"/>
  <c r="G2922" i="1"/>
  <c r="AG2917" i="1"/>
  <c r="B2917" i="1" s="1"/>
  <c r="X2980" i="1"/>
  <c r="A2981" i="1"/>
  <c r="K2980" i="1"/>
  <c r="M2923" i="1"/>
  <c r="N2923" i="1" s="1"/>
  <c r="P2923" i="1"/>
  <c r="Q2923" i="1"/>
  <c r="L2924" i="1"/>
  <c r="F2921" i="1"/>
  <c r="J2921" i="1" s="1"/>
  <c r="I2980" i="1"/>
  <c r="H2980" i="1" s="1"/>
  <c r="Y2979" i="1"/>
  <c r="AJ2980" i="1"/>
  <c r="Z2979" i="1"/>
  <c r="AA2979" i="1" s="1"/>
  <c r="AH2979" i="1" s="1"/>
  <c r="C2980" i="1"/>
  <c r="U2918" i="1"/>
  <c r="W2918" i="1" s="1"/>
  <c r="T2918" i="1"/>
  <c r="AF2918" i="1" s="1"/>
  <c r="S2919" i="1"/>
  <c r="AB2982" i="1"/>
  <c r="O2921" i="1" l="1"/>
  <c r="R2921" i="1" s="1"/>
  <c r="V2921" i="1" s="1"/>
  <c r="AB2983" i="1"/>
  <c r="AG2918" i="1"/>
  <c r="B2918" i="1" s="1"/>
  <c r="AJ2981" i="1"/>
  <c r="Y2980" i="1"/>
  <c r="C2981" i="1"/>
  <c r="Z2980" i="1"/>
  <c r="AA2980" i="1" s="1"/>
  <c r="AH2980" i="1" s="1"/>
  <c r="I2981" i="1"/>
  <c r="H2981" i="1" s="1"/>
  <c r="F2922" i="1"/>
  <c r="J2922" i="1" s="1"/>
  <c r="G2923" i="1"/>
  <c r="AC2923" i="1"/>
  <c r="AE2923" i="1" s="1"/>
  <c r="U2919" i="1"/>
  <c r="W2919" i="1" s="1"/>
  <c r="T2919" i="1"/>
  <c r="AF2919" i="1" s="1"/>
  <c r="S2920" i="1"/>
  <c r="M2924" i="1"/>
  <c r="N2924" i="1" s="1"/>
  <c r="P2924" i="1"/>
  <c r="Q2924" i="1"/>
  <c r="L2925" i="1"/>
  <c r="A2982" i="1"/>
  <c r="X2981" i="1"/>
  <c r="K2981" i="1"/>
  <c r="O2922" i="1" l="1"/>
  <c r="R2922" i="1" s="1"/>
  <c r="V2922" i="1" s="1"/>
  <c r="AC2924" i="1"/>
  <c r="AE2924" i="1" s="1"/>
  <c r="G2924" i="1"/>
  <c r="U2920" i="1"/>
  <c r="W2920" i="1" s="1"/>
  <c r="T2920" i="1"/>
  <c r="AF2920" i="1" s="1"/>
  <c r="S2921" i="1"/>
  <c r="M2925" i="1"/>
  <c r="N2925" i="1" s="1"/>
  <c r="P2925" i="1"/>
  <c r="Q2925" i="1"/>
  <c r="L2926" i="1"/>
  <c r="F2923" i="1"/>
  <c r="O2923" i="1" s="1"/>
  <c r="R2923" i="1" s="1"/>
  <c r="V2923" i="1" s="1"/>
  <c r="AB2984" i="1"/>
  <c r="X2982" i="1"/>
  <c r="K2982" i="1"/>
  <c r="A2983" i="1"/>
  <c r="Z2981" i="1"/>
  <c r="AA2981" i="1" s="1"/>
  <c r="AH2981" i="1" s="1"/>
  <c r="I2982" i="1"/>
  <c r="H2982" i="1" s="1"/>
  <c r="C2982" i="1"/>
  <c r="Y2981" i="1"/>
  <c r="AJ2982" i="1"/>
  <c r="AG2919" i="1"/>
  <c r="B2919" i="1" s="1"/>
  <c r="J2923" i="1" l="1"/>
  <c r="M2926" i="1"/>
  <c r="N2926" i="1" s="1"/>
  <c r="P2926" i="1"/>
  <c r="Q2926" i="1"/>
  <c r="L2927" i="1"/>
  <c r="F2924" i="1"/>
  <c r="J2924" i="1" s="1"/>
  <c r="Y2982" i="1"/>
  <c r="Z2982" i="1"/>
  <c r="AA2982" i="1" s="1"/>
  <c r="AH2982" i="1" s="1"/>
  <c r="C2983" i="1"/>
  <c r="I2983" i="1"/>
  <c r="H2983" i="1" s="1"/>
  <c r="AJ2983" i="1"/>
  <c r="U2921" i="1"/>
  <c r="W2921" i="1" s="1"/>
  <c r="T2921" i="1"/>
  <c r="AF2921" i="1" s="1"/>
  <c r="S2922" i="1"/>
  <c r="X2983" i="1"/>
  <c r="A2984" i="1"/>
  <c r="K2983" i="1"/>
  <c r="AB2985" i="1"/>
  <c r="G2925" i="1"/>
  <c r="AC2925" i="1"/>
  <c r="AE2925" i="1" s="1"/>
  <c r="AG2920" i="1"/>
  <c r="F2925" i="1" l="1"/>
  <c r="O2925" i="1" s="1"/>
  <c r="R2925" i="1" s="1"/>
  <c r="V2925" i="1" s="1"/>
  <c r="AG2921" i="1"/>
  <c r="O2924" i="1"/>
  <c r="R2924" i="1" s="1"/>
  <c r="V2924" i="1" s="1"/>
  <c r="G2926" i="1"/>
  <c r="AC2926" i="1"/>
  <c r="AE2926" i="1" s="1"/>
  <c r="B2920" i="1"/>
  <c r="U2922" i="1"/>
  <c r="W2922" i="1" s="1"/>
  <c r="T2922" i="1"/>
  <c r="AF2922" i="1" s="1"/>
  <c r="S2923" i="1"/>
  <c r="M2927" i="1"/>
  <c r="N2927" i="1" s="1"/>
  <c r="P2927" i="1"/>
  <c r="Q2927" i="1"/>
  <c r="L2928" i="1"/>
  <c r="Z2983" i="1"/>
  <c r="AA2983" i="1" s="1"/>
  <c r="AH2983" i="1" s="1"/>
  <c r="AJ2984" i="1"/>
  <c r="C2984" i="1"/>
  <c r="I2984" i="1"/>
  <c r="H2984" i="1" s="1"/>
  <c r="Y2983" i="1"/>
  <c r="AB2986" i="1"/>
  <c r="X2984" i="1"/>
  <c r="K2984" i="1"/>
  <c r="A2985" i="1"/>
  <c r="J2925" i="1" l="1"/>
  <c r="K2985" i="1"/>
  <c r="X2985" i="1"/>
  <c r="A2986" i="1"/>
  <c r="AB2987" i="1"/>
  <c r="F2926" i="1"/>
  <c r="O2926" i="1" s="1"/>
  <c r="R2926" i="1" s="1"/>
  <c r="V2926" i="1" s="1"/>
  <c r="AG2922" i="1"/>
  <c r="B2922" i="1" s="1"/>
  <c r="G2927" i="1"/>
  <c r="AC2927" i="1"/>
  <c r="AE2927" i="1" s="1"/>
  <c r="Y2984" i="1"/>
  <c r="C2985" i="1"/>
  <c r="Z2984" i="1"/>
  <c r="AA2984" i="1" s="1"/>
  <c r="AH2984" i="1" s="1"/>
  <c r="AJ2985" i="1"/>
  <c r="I2985" i="1"/>
  <c r="H2985" i="1" s="1"/>
  <c r="M2928" i="1"/>
  <c r="N2928" i="1" s="1"/>
  <c r="P2928" i="1"/>
  <c r="Q2928" i="1"/>
  <c r="L2929" i="1"/>
  <c r="U2923" i="1"/>
  <c r="W2923" i="1" s="1"/>
  <c r="T2923" i="1"/>
  <c r="AF2923" i="1" s="1"/>
  <c r="S2924" i="1"/>
  <c r="B2921" i="1"/>
  <c r="AG2923" i="1" l="1"/>
  <c r="J2926" i="1"/>
  <c r="X2986" i="1"/>
  <c r="A2987" i="1"/>
  <c r="K2986" i="1"/>
  <c r="AC2928" i="1"/>
  <c r="AE2928" i="1" s="1"/>
  <c r="G2928" i="1"/>
  <c r="Z2985" i="1"/>
  <c r="AA2985" i="1" s="1"/>
  <c r="AH2985" i="1" s="1"/>
  <c r="I2986" i="1"/>
  <c r="H2986" i="1" s="1"/>
  <c r="C2986" i="1"/>
  <c r="Y2985" i="1"/>
  <c r="AJ2986" i="1"/>
  <c r="M2929" i="1"/>
  <c r="N2929" i="1" s="1"/>
  <c r="P2929" i="1"/>
  <c r="Q2929" i="1"/>
  <c r="L2930" i="1"/>
  <c r="U2924" i="1"/>
  <c r="W2924" i="1" s="1"/>
  <c r="T2924" i="1"/>
  <c r="AF2924" i="1" s="1"/>
  <c r="S2925" i="1"/>
  <c r="F2927" i="1"/>
  <c r="O2927" i="1" s="1"/>
  <c r="R2927" i="1" s="1"/>
  <c r="V2927" i="1" s="1"/>
  <c r="AB2988" i="1"/>
  <c r="J2927" i="1" l="1"/>
  <c r="AB2989" i="1"/>
  <c r="G2929" i="1"/>
  <c r="AC2929" i="1"/>
  <c r="AE2929" i="1" s="1"/>
  <c r="X2987" i="1"/>
  <c r="A2988" i="1"/>
  <c r="K2987" i="1"/>
  <c r="B2923" i="1"/>
  <c r="AG2924" i="1"/>
  <c r="B2924" i="1" s="1"/>
  <c r="M2930" i="1"/>
  <c r="N2930" i="1" s="1"/>
  <c r="P2930" i="1"/>
  <c r="Q2930" i="1"/>
  <c r="L2931" i="1"/>
  <c r="F2928" i="1"/>
  <c r="O2928" i="1" s="1"/>
  <c r="R2928" i="1" s="1"/>
  <c r="V2928" i="1" s="1"/>
  <c r="U2925" i="1"/>
  <c r="W2925" i="1" s="1"/>
  <c r="T2925" i="1"/>
  <c r="AF2925" i="1" s="1"/>
  <c r="S2926" i="1"/>
  <c r="Y2986" i="1"/>
  <c r="C2987" i="1"/>
  <c r="Z2986" i="1"/>
  <c r="AA2986" i="1" s="1"/>
  <c r="AH2986" i="1" s="1"/>
  <c r="I2987" i="1"/>
  <c r="H2987" i="1" s="1"/>
  <c r="AJ2987" i="1"/>
  <c r="J2928" i="1" l="1"/>
  <c r="Y2987" i="1"/>
  <c r="AJ2988" i="1"/>
  <c r="Z2987" i="1"/>
  <c r="AA2987" i="1" s="1"/>
  <c r="AH2987" i="1" s="1"/>
  <c r="C2988" i="1"/>
  <c r="I2988" i="1"/>
  <c r="H2988" i="1" s="1"/>
  <c r="U2926" i="1"/>
  <c r="W2926" i="1" s="1"/>
  <c r="T2926" i="1"/>
  <c r="AF2926" i="1" s="1"/>
  <c r="S2927" i="1"/>
  <c r="F2929" i="1"/>
  <c r="J2929" i="1" s="1"/>
  <c r="AC2930" i="1"/>
  <c r="AE2930" i="1" s="1"/>
  <c r="G2930" i="1"/>
  <c r="AB2990" i="1"/>
  <c r="AG2925" i="1"/>
  <c r="B2925" i="1" s="1"/>
  <c r="M2931" i="1"/>
  <c r="N2931" i="1" s="1"/>
  <c r="P2931" i="1"/>
  <c r="Q2931" i="1"/>
  <c r="L2932" i="1"/>
  <c r="K2988" i="1"/>
  <c r="A2989" i="1"/>
  <c r="X2988" i="1"/>
  <c r="AB2991" i="1" l="1"/>
  <c r="AG2926" i="1"/>
  <c r="B2926" i="1" s="1"/>
  <c r="G2931" i="1"/>
  <c r="AC2931" i="1"/>
  <c r="AE2931" i="1" s="1"/>
  <c r="O2929" i="1"/>
  <c r="R2929" i="1" s="1"/>
  <c r="V2929" i="1" s="1"/>
  <c r="C2989" i="1"/>
  <c r="Y2988" i="1"/>
  <c r="AJ2989" i="1"/>
  <c r="I2989" i="1"/>
  <c r="H2989" i="1" s="1"/>
  <c r="Z2988" i="1"/>
  <c r="AA2988" i="1" s="1"/>
  <c r="AH2988" i="1" s="1"/>
  <c r="M2932" i="1"/>
  <c r="N2932" i="1" s="1"/>
  <c r="P2932" i="1"/>
  <c r="Q2932" i="1"/>
  <c r="L2933" i="1"/>
  <c r="U2927" i="1"/>
  <c r="W2927" i="1" s="1"/>
  <c r="T2927" i="1"/>
  <c r="AF2927" i="1" s="1"/>
  <c r="S2928" i="1"/>
  <c r="K2989" i="1"/>
  <c r="X2989" i="1"/>
  <c r="A2990" i="1"/>
  <c r="F2930" i="1"/>
  <c r="J2930" i="1" s="1"/>
  <c r="O2930" i="1" l="1"/>
  <c r="R2930" i="1" s="1"/>
  <c r="V2930" i="1" s="1"/>
  <c r="G2932" i="1"/>
  <c r="AC2932" i="1"/>
  <c r="AE2932" i="1" s="1"/>
  <c r="AB2992" i="1"/>
  <c r="AG2927" i="1"/>
  <c r="B2927" i="1" s="1"/>
  <c r="M2933" i="1"/>
  <c r="N2933" i="1" s="1"/>
  <c r="L2934" i="1"/>
  <c r="F2931" i="1"/>
  <c r="J2931" i="1" s="1"/>
  <c r="Z2989" i="1"/>
  <c r="AA2989" i="1" s="1"/>
  <c r="AH2989" i="1" s="1"/>
  <c r="AJ2990" i="1"/>
  <c r="I2990" i="1"/>
  <c r="H2990" i="1" s="1"/>
  <c r="Y2989" i="1"/>
  <c r="C2990" i="1"/>
  <c r="X2990" i="1"/>
  <c r="A2991" i="1"/>
  <c r="K2990" i="1"/>
  <c r="U2928" i="1"/>
  <c r="W2928" i="1" s="1"/>
  <c r="T2928" i="1"/>
  <c r="AF2928" i="1" s="1"/>
  <c r="S2929" i="1"/>
  <c r="O2931" i="1" l="1"/>
  <c r="R2931" i="1" s="1"/>
  <c r="V2931" i="1" s="1"/>
  <c r="U2929" i="1"/>
  <c r="W2929" i="1" s="1"/>
  <c r="T2929" i="1"/>
  <c r="AF2929" i="1" s="1"/>
  <c r="S2930" i="1"/>
  <c r="M2934" i="1"/>
  <c r="N2934" i="1" s="1"/>
  <c r="L2935" i="1"/>
  <c r="AB2993" i="1"/>
  <c r="K2991" i="1"/>
  <c r="X2991" i="1"/>
  <c r="A2992" i="1"/>
  <c r="AG2928" i="1"/>
  <c r="C2991" i="1"/>
  <c r="I2991" i="1"/>
  <c r="H2991" i="1" s="1"/>
  <c r="Y2990" i="1"/>
  <c r="AJ2991" i="1"/>
  <c r="Z2990" i="1"/>
  <c r="AA2990" i="1" s="1"/>
  <c r="AH2990" i="1" s="1"/>
  <c r="F2932" i="1"/>
  <c r="J2932" i="1" s="1"/>
  <c r="AC2933" i="1"/>
  <c r="AE2933" i="1" s="1"/>
  <c r="G2933" i="1"/>
  <c r="O2932" i="1" l="1"/>
  <c r="R2932" i="1" s="1"/>
  <c r="F2933" i="1"/>
  <c r="O2933" i="1" s="1"/>
  <c r="A2993" i="1"/>
  <c r="X2992" i="1"/>
  <c r="K2992" i="1"/>
  <c r="U2930" i="1"/>
  <c r="W2930" i="1" s="1"/>
  <c r="T2930" i="1"/>
  <c r="AF2930" i="1" s="1"/>
  <c r="S2931" i="1"/>
  <c r="Z2991" i="1"/>
  <c r="AA2991" i="1" s="1"/>
  <c r="AH2991" i="1" s="1"/>
  <c r="C2992" i="1"/>
  <c r="AJ2992" i="1"/>
  <c r="I2992" i="1"/>
  <c r="H2992" i="1" s="1"/>
  <c r="Y2991" i="1"/>
  <c r="AB2994" i="1"/>
  <c r="G2934" i="1"/>
  <c r="AC2934" i="1"/>
  <c r="AE2934" i="1" s="1"/>
  <c r="AG2929" i="1"/>
  <c r="B2928" i="1"/>
  <c r="M2935" i="1"/>
  <c r="N2935" i="1" s="1"/>
  <c r="L2936" i="1"/>
  <c r="P2933" i="1" l="1"/>
  <c r="Q2933" i="1" s="1"/>
  <c r="Q2934" i="1" s="1"/>
  <c r="Q2935" i="1" s="1"/>
  <c r="Q2936" i="1" s="1"/>
  <c r="AC2935" i="1"/>
  <c r="AE2935" i="1" s="1"/>
  <c r="G2935" i="1"/>
  <c r="U2931" i="1"/>
  <c r="W2931" i="1" s="1"/>
  <c r="T2931" i="1"/>
  <c r="AF2931" i="1" s="1"/>
  <c r="AB2995" i="1"/>
  <c r="Z2992" i="1"/>
  <c r="AA2992" i="1" s="1"/>
  <c r="AH2992" i="1" s="1"/>
  <c r="C2993" i="1"/>
  <c r="I2993" i="1"/>
  <c r="H2993" i="1" s="1"/>
  <c r="Y2992" i="1"/>
  <c r="AJ2993" i="1"/>
  <c r="M2936" i="1"/>
  <c r="N2936" i="1" s="1"/>
  <c r="L2937" i="1"/>
  <c r="F2934" i="1"/>
  <c r="J2934" i="1" s="1"/>
  <c r="AG2930" i="1"/>
  <c r="X2993" i="1"/>
  <c r="A2994" i="1"/>
  <c r="K2993" i="1"/>
  <c r="J2933" i="1"/>
  <c r="S2932" i="1"/>
  <c r="V2932" i="1"/>
  <c r="B2929" i="1"/>
  <c r="P2934" i="1" l="1"/>
  <c r="P2935" i="1" s="1"/>
  <c r="P2936" i="1" s="1"/>
  <c r="P2937" i="1" s="1"/>
  <c r="O2934" i="1"/>
  <c r="R2934" i="1" s="1"/>
  <c r="AB2996" i="1"/>
  <c r="F2935" i="1"/>
  <c r="J2935" i="1" s="1"/>
  <c r="G2936" i="1"/>
  <c r="AC2936" i="1"/>
  <c r="AE2936" i="1" s="1"/>
  <c r="U2932" i="1"/>
  <c r="W2932" i="1" s="1"/>
  <c r="T2932" i="1"/>
  <c r="S2933" i="1"/>
  <c r="I2994" i="1"/>
  <c r="H2994" i="1" s="1"/>
  <c r="AJ2994" i="1"/>
  <c r="Y2993" i="1"/>
  <c r="C2994" i="1"/>
  <c r="Z2993" i="1"/>
  <c r="AA2993" i="1" s="1"/>
  <c r="AH2993" i="1" s="1"/>
  <c r="M2937" i="1"/>
  <c r="N2937" i="1" s="1"/>
  <c r="Q2937" i="1"/>
  <c r="L2938" i="1"/>
  <c r="AG2931" i="1"/>
  <c r="B2931" i="1" s="1"/>
  <c r="R2933" i="1"/>
  <c r="A2995" i="1"/>
  <c r="K2994" i="1"/>
  <c r="X2994" i="1"/>
  <c r="B2930" i="1"/>
  <c r="O2935" i="1" l="1"/>
  <c r="R2935" i="1" s="1"/>
  <c r="AG2932" i="1"/>
  <c r="B2932" i="1" s="1"/>
  <c r="G2937" i="1"/>
  <c r="AC2937" i="1"/>
  <c r="AE2937" i="1" s="1"/>
  <c r="Z2994" i="1"/>
  <c r="AA2994" i="1" s="1"/>
  <c r="AH2994" i="1" s="1"/>
  <c r="C2995" i="1"/>
  <c r="Y2994" i="1"/>
  <c r="AJ2995" i="1"/>
  <c r="I2995" i="1"/>
  <c r="H2995" i="1" s="1"/>
  <c r="M2938" i="1"/>
  <c r="N2938" i="1" s="1"/>
  <c r="P2938" i="1"/>
  <c r="Q2938" i="1"/>
  <c r="L2939" i="1"/>
  <c r="T2933" i="1"/>
  <c r="AF2933" i="1" s="1"/>
  <c r="S2934" i="1"/>
  <c r="X2995" i="1"/>
  <c r="A2996" i="1"/>
  <c r="K2995" i="1"/>
  <c r="AF2932" i="1"/>
  <c r="AA2932" i="1"/>
  <c r="F2936" i="1"/>
  <c r="O2936" i="1" s="1"/>
  <c r="R2936" i="1" s="1"/>
  <c r="AB2997" i="1"/>
  <c r="J2936" i="1" l="1"/>
  <c r="AB2998" i="1"/>
  <c r="AH2932" i="1"/>
  <c r="T2934" i="1"/>
  <c r="AF2934" i="1" s="1"/>
  <c r="S2935" i="1"/>
  <c r="F2937" i="1"/>
  <c r="J2937" i="1" s="1"/>
  <c r="G2938" i="1"/>
  <c r="AC2938" i="1"/>
  <c r="AE2938" i="1" s="1"/>
  <c r="AJ2996" i="1"/>
  <c r="Z2995" i="1"/>
  <c r="Y2995" i="1"/>
  <c r="I2996" i="1"/>
  <c r="H2996" i="1" s="1"/>
  <c r="C2996" i="1"/>
  <c r="M2939" i="1"/>
  <c r="N2939" i="1" s="1"/>
  <c r="P2939" i="1"/>
  <c r="Q2939" i="1"/>
  <c r="L2940" i="1"/>
  <c r="A2997" i="1"/>
  <c r="X2996" i="1"/>
  <c r="K2996" i="1"/>
  <c r="AB2999" i="1" l="1"/>
  <c r="Z2996" i="1"/>
  <c r="AA2996" i="1" s="1"/>
  <c r="AH2996" i="1" s="1"/>
  <c r="I2997" i="1"/>
  <c r="H2997" i="1" s="1"/>
  <c r="AJ2997" i="1"/>
  <c r="Y2996" i="1"/>
  <c r="C2997" i="1"/>
  <c r="F2938" i="1"/>
  <c r="J2938" i="1" s="1"/>
  <c r="T2935" i="1"/>
  <c r="AF2935" i="1" s="1"/>
  <c r="S2936" i="1"/>
  <c r="AC2939" i="1"/>
  <c r="AE2939" i="1" s="1"/>
  <c r="G2939" i="1"/>
  <c r="O2937" i="1"/>
  <c r="R2937" i="1" s="1"/>
  <c r="X2997" i="1"/>
  <c r="K2997" i="1"/>
  <c r="A2998" i="1"/>
  <c r="M2940" i="1"/>
  <c r="N2940" i="1" s="1"/>
  <c r="P2940" i="1"/>
  <c r="Q2940" i="1"/>
  <c r="L2941" i="1"/>
  <c r="G2940" i="1" l="1"/>
  <c r="AC2940" i="1"/>
  <c r="AE2940" i="1" s="1"/>
  <c r="Y2997" i="1"/>
  <c r="AJ2998" i="1"/>
  <c r="Z2997" i="1"/>
  <c r="AA2997" i="1" s="1"/>
  <c r="AH2997" i="1" s="1"/>
  <c r="C2998" i="1"/>
  <c r="I2998" i="1"/>
  <c r="H2998" i="1" s="1"/>
  <c r="T2936" i="1"/>
  <c r="AF2936" i="1" s="1"/>
  <c r="S2937" i="1"/>
  <c r="M2941" i="1"/>
  <c r="N2941" i="1" s="1"/>
  <c r="P2941" i="1"/>
  <c r="Q2941" i="1"/>
  <c r="L2942" i="1"/>
  <c r="X2998" i="1"/>
  <c r="K2998" i="1"/>
  <c r="A2999" i="1"/>
  <c r="F2939" i="1"/>
  <c r="J2939" i="1" s="1"/>
  <c r="O2938" i="1"/>
  <c r="R2938" i="1" s="1"/>
  <c r="AB3000" i="1"/>
  <c r="G2941" i="1" l="1"/>
  <c r="AC2941" i="1"/>
  <c r="AE2941" i="1" s="1"/>
  <c r="AB3001" i="1"/>
  <c r="M2942" i="1"/>
  <c r="N2942" i="1" s="1"/>
  <c r="P2942" i="1"/>
  <c r="Q2942" i="1"/>
  <c r="L2943" i="1"/>
  <c r="T2937" i="1"/>
  <c r="AF2937" i="1" s="1"/>
  <c r="S2938" i="1"/>
  <c r="O2939" i="1"/>
  <c r="R2939" i="1" s="1"/>
  <c r="X2999" i="1"/>
  <c r="K2999" i="1"/>
  <c r="A3000" i="1"/>
  <c r="F2940" i="1"/>
  <c r="O2940" i="1" s="1"/>
  <c r="R2940" i="1" s="1"/>
  <c r="AJ2999" i="1"/>
  <c r="Y2998" i="1"/>
  <c r="Z2998" i="1"/>
  <c r="AA2998" i="1" s="1"/>
  <c r="AH2998" i="1" s="1"/>
  <c r="C2999" i="1"/>
  <c r="I2999" i="1"/>
  <c r="H2999" i="1" s="1"/>
  <c r="J2940" i="1" l="1"/>
  <c r="Y2999" i="1"/>
  <c r="I3000" i="1"/>
  <c r="H3000" i="1" s="1"/>
  <c r="AJ3000" i="1"/>
  <c r="Z2999" i="1"/>
  <c r="AA2999" i="1" s="1"/>
  <c r="AH2999" i="1" s="1"/>
  <c r="C3000" i="1"/>
  <c r="K3000" i="1"/>
  <c r="A3001" i="1"/>
  <c r="X3000" i="1"/>
  <c r="T2938" i="1"/>
  <c r="AF2938" i="1" s="1"/>
  <c r="S2939" i="1"/>
  <c r="G2942" i="1"/>
  <c r="AC2942" i="1"/>
  <c r="AE2942" i="1" s="1"/>
  <c r="F2941" i="1"/>
  <c r="J2941" i="1" s="1"/>
  <c r="M2943" i="1"/>
  <c r="N2943" i="1" s="1"/>
  <c r="P2943" i="1"/>
  <c r="Q2943" i="1"/>
  <c r="L2944" i="1"/>
  <c r="AB3002" i="1"/>
  <c r="O2941" i="1" l="1"/>
  <c r="R2941" i="1" s="1"/>
  <c r="Y3000" i="1"/>
  <c r="C3001" i="1"/>
  <c r="Z3000" i="1"/>
  <c r="AA3000" i="1" s="1"/>
  <c r="AH3000" i="1" s="1"/>
  <c r="AJ3001" i="1"/>
  <c r="I3001" i="1"/>
  <c r="H3001" i="1" s="1"/>
  <c r="G2943" i="1"/>
  <c r="AC2943" i="1"/>
  <c r="AE2943" i="1" s="1"/>
  <c r="M2944" i="1"/>
  <c r="N2944" i="1" s="1"/>
  <c r="P2944" i="1"/>
  <c r="Q2944" i="1"/>
  <c r="L2945" i="1"/>
  <c r="T2939" i="1"/>
  <c r="AF2939" i="1" s="1"/>
  <c r="S2940" i="1"/>
  <c r="X3001" i="1"/>
  <c r="K3001" i="1"/>
  <c r="A3002" i="1"/>
  <c r="F2942" i="1"/>
  <c r="J2942" i="1" s="1"/>
  <c r="AB3003" i="1"/>
  <c r="AB3004" i="1" l="1"/>
  <c r="O2942" i="1"/>
  <c r="R2942" i="1" s="1"/>
  <c r="Z3001" i="1"/>
  <c r="AA3001" i="1" s="1"/>
  <c r="AH3001" i="1" s="1"/>
  <c r="AJ3002" i="1"/>
  <c r="I3002" i="1"/>
  <c r="H3002" i="1" s="1"/>
  <c r="Y3001" i="1"/>
  <c r="C3002" i="1"/>
  <c r="F2943" i="1"/>
  <c r="O2943" i="1" s="1"/>
  <c r="R2943" i="1" s="1"/>
  <c r="X3002" i="1"/>
  <c r="A3003" i="1"/>
  <c r="K3002" i="1"/>
  <c r="T2940" i="1"/>
  <c r="AF2940" i="1" s="1"/>
  <c r="S2941" i="1"/>
  <c r="AC2944" i="1"/>
  <c r="AE2944" i="1" s="1"/>
  <c r="G2944" i="1"/>
  <c r="M2945" i="1"/>
  <c r="N2945" i="1" s="1"/>
  <c r="P2945" i="1"/>
  <c r="Q2945" i="1"/>
  <c r="L2946" i="1"/>
  <c r="J2943" i="1" l="1"/>
  <c r="G2945" i="1"/>
  <c r="AC2945" i="1"/>
  <c r="AE2945" i="1" s="1"/>
  <c r="M2946" i="1"/>
  <c r="N2946" i="1" s="1"/>
  <c r="P2946" i="1"/>
  <c r="Q2946" i="1"/>
  <c r="L2947" i="1"/>
  <c r="F2944" i="1"/>
  <c r="J2944" i="1" s="1"/>
  <c r="T2941" i="1"/>
  <c r="AF2941" i="1" s="1"/>
  <c r="S2942" i="1"/>
  <c r="A3004" i="1"/>
  <c r="K3003" i="1"/>
  <c r="X3003" i="1"/>
  <c r="AB3005" i="1"/>
  <c r="I3003" i="1"/>
  <c r="H3003" i="1" s="1"/>
  <c r="Y3002" i="1"/>
  <c r="C3003" i="1"/>
  <c r="Z3002" i="1"/>
  <c r="AA3002" i="1" s="1"/>
  <c r="AH3002" i="1" s="1"/>
  <c r="AJ3003" i="1"/>
  <c r="Y3003" i="1" l="1"/>
  <c r="Z3003" i="1"/>
  <c r="AA3003" i="1" s="1"/>
  <c r="AH3003" i="1" s="1"/>
  <c r="C3004" i="1"/>
  <c r="I3004" i="1"/>
  <c r="H3004" i="1" s="1"/>
  <c r="AJ3004" i="1"/>
  <c r="A3005" i="1"/>
  <c r="X3004" i="1"/>
  <c r="K3004" i="1"/>
  <c r="O2944" i="1"/>
  <c r="R2944" i="1" s="1"/>
  <c r="G2946" i="1"/>
  <c r="AC2946" i="1"/>
  <c r="AE2946" i="1" s="1"/>
  <c r="M2947" i="1"/>
  <c r="N2947" i="1" s="1"/>
  <c r="P2947" i="1"/>
  <c r="Q2947" i="1"/>
  <c r="L2948" i="1"/>
  <c r="T2942" i="1"/>
  <c r="AF2942" i="1" s="1"/>
  <c r="S2943" i="1"/>
  <c r="AB3006" i="1"/>
  <c r="F2945" i="1"/>
  <c r="O2945" i="1" s="1"/>
  <c r="R2945" i="1" s="1"/>
  <c r="M2948" i="1" l="1"/>
  <c r="N2948" i="1" s="1"/>
  <c r="P2948" i="1"/>
  <c r="Q2948" i="1"/>
  <c r="L2949" i="1"/>
  <c r="F2946" i="1"/>
  <c r="O2946" i="1" s="1"/>
  <c r="R2946" i="1" s="1"/>
  <c r="Y3004" i="1"/>
  <c r="AJ3005" i="1"/>
  <c r="I3005" i="1"/>
  <c r="H3005" i="1" s="1"/>
  <c r="Z3004" i="1"/>
  <c r="AA3004" i="1" s="1"/>
  <c r="AH3004" i="1" s="1"/>
  <c r="C3005" i="1"/>
  <c r="J2945" i="1"/>
  <c r="AB3007" i="1"/>
  <c r="T2943" i="1"/>
  <c r="AF2943" i="1" s="1"/>
  <c r="S2944" i="1"/>
  <c r="K3005" i="1"/>
  <c r="A3006" i="1"/>
  <c r="X3005" i="1"/>
  <c r="AC2947" i="1"/>
  <c r="AE2947" i="1" s="1"/>
  <c r="G2947" i="1"/>
  <c r="Y3005" i="1" l="1"/>
  <c r="C3006" i="1"/>
  <c r="Z3005" i="1"/>
  <c r="AA3005" i="1" s="1"/>
  <c r="AH3005" i="1" s="1"/>
  <c r="AJ3006" i="1"/>
  <c r="I3006" i="1"/>
  <c r="H3006" i="1" s="1"/>
  <c r="A3007" i="1"/>
  <c r="X3006" i="1"/>
  <c r="K3006" i="1"/>
  <c r="M2949" i="1"/>
  <c r="N2949" i="1" s="1"/>
  <c r="P2949" i="1"/>
  <c r="Q2949" i="1"/>
  <c r="L2950" i="1"/>
  <c r="AB3008" i="1"/>
  <c r="J2946" i="1"/>
  <c r="F2947" i="1"/>
  <c r="O2947" i="1" s="1"/>
  <c r="R2947" i="1" s="1"/>
  <c r="T2944" i="1"/>
  <c r="AF2944" i="1" s="1"/>
  <c r="S2945" i="1"/>
  <c r="AC2948" i="1"/>
  <c r="AE2948" i="1" s="1"/>
  <c r="G2948" i="1"/>
  <c r="J2947" i="1" l="1"/>
  <c r="Y3006" i="1"/>
  <c r="AJ3007" i="1"/>
  <c r="I3007" i="1"/>
  <c r="H3007" i="1" s="1"/>
  <c r="Z3006" i="1"/>
  <c r="AA3006" i="1" s="1"/>
  <c r="AH3006" i="1" s="1"/>
  <c r="C3007" i="1"/>
  <c r="G2949" i="1"/>
  <c r="AC2949" i="1"/>
  <c r="AE2949" i="1" s="1"/>
  <c r="T2945" i="1"/>
  <c r="AF2945" i="1" s="1"/>
  <c r="S2946" i="1"/>
  <c r="F2948" i="1"/>
  <c r="J2948" i="1" s="1"/>
  <c r="M2950" i="1"/>
  <c r="N2950" i="1" s="1"/>
  <c r="P2950" i="1"/>
  <c r="Q2950" i="1"/>
  <c r="L2951" i="1"/>
  <c r="A3008" i="1"/>
  <c r="K3007" i="1"/>
  <c r="X3007" i="1"/>
  <c r="AB3009" i="1"/>
  <c r="O2948" i="1" l="1"/>
  <c r="R2948" i="1" s="1"/>
  <c r="F2949" i="1"/>
  <c r="O2949" i="1" s="1"/>
  <c r="R2949" i="1" s="1"/>
  <c r="Y3007" i="1"/>
  <c r="Z3007" i="1"/>
  <c r="AA3007" i="1" s="1"/>
  <c r="AH3007" i="1" s="1"/>
  <c r="C3008" i="1"/>
  <c r="I3008" i="1"/>
  <c r="H3008" i="1" s="1"/>
  <c r="AJ3008" i="1"/>
  <c r="M2951" i="1"/>
  <c r="N2951" i="1" s="1"/>
  <c r="AC2951" i="1" s="1"/>
  <c r="AE2951" i="1" s="1"/>
  <c r="P2951" i="1"/>
  <c r="Q2951" i="1"/>
  <c r="L2952" i="1"/>
  <c r="AB3010" i="1"/>
  <c r="X3008" i="1"/>
  <c r="K3008" i="1"/>
  <c r="A3009" i="1"/>
  <c r="T2946" i="1"/>
  <c r="AF2946" i="1" s="1"/>
  <c r="S2947" i="1"/>
  <c r="G2950" i="1"/>
  <c r="AC2950" i="1"/>
  <c r="AE2950" i="1" s="1"/>
  <c r="J2949" i="1" l="1"/>
  <c r="A3010" i="1"/>
  <c r="K3009" i="1"/>
  <c r="X3009" i="1"/>
  <c r="AB3011" i="1"/>
  <c r="G2951" i="1"/>
  <c r="F2950" i="1"/>
  <c r="O2950" i="1" s="1"/>
  <c r="R2950" i="1" s="1"/>
  <c r="T2947" i="1"/>
  <c r="AF2947" i="1" s="1"/>
  <c r="S2948" i="1"/>
  <c r="M2952" i="1"/>
  <c r="N2952" i="1" s="1"/>
  <c r="P2952" i="1"/>
  <c r="Q2952" i="1"/>
  <c r="L2953" i="1"/>
  <c r="Y3008" i="1"/>
  <c r="AJ3009" i="1"/>
  <c r="Z3008" i="1"/>
  <c r="AA3008" i="1" s="1"/>
  <c r="AH3008" i="1" s="1"/>
  <c r="C3009" i="1"/>
  <c r="I3009" i="1"/>
  <c r="H3009" i="1" s="1"/>
  <c r="AC2952" i="1" l="1"/>
  <c r="AE2952" i="1" s="1"/>
  <c r="G2952" i="1"/>
  <c r="J2950" i="1"/>
  <c r="AB3012" i="1"/>
  <c r="K3010" i="1"/>
  <c r="X3010" i="1"/>
  <c r="A3011" i="1"/>
  <c r="M2953" i="1"/>
  <c r="N2953" i="1" s="1"/>
  <c r="P2953" i="1"/>
  <c r="Q2953" i="1"/>
  <c r="L2954" i="1"/>
  <c r="T2948" i="1"/>
  <c r="AF2948" i="1" s="1"/>
  <c r="S2949" i="1"/>
  <c r="Y3009" i="1"/>
  <c r="AJ3010" i="1"/>
  <c r="Z3009" i="1"/>
  <c r="AA3009" i="1" s="1"/>
  <c r="AH3009" i="1" s="1"/>
  <c r="C3010" i="1"/>
  <c r="I3010" i="1"/>
  <c r="H3010" i="1" s="1"/>
  <c r="F2951" i="1"/>
  <c r="J2951" i="1" s="1"/>
  <c r="O2951" i="1" l="1"/>
  <c r="R2951" i="1" s="1"/>
  <c r="Y3010" i="1"/>
  <c r="I3011" i="1"/>
  <c r="H3011" i="1" s="1"/>
  <c r="Z3010" i="1"/>
  <c r="AA3010" i="1" s="1"/>
  <c r="AH3010" i="1" s="1"/>
  <c r="AJ3011" i="1"/>
  <c r="C3011" i="1"/>
  <c r="T2949" i="1"/>
  <c r="AF2949" i="1" s="1"/>
  <c r="S2950" i="1"/>
  <c r="AC2953" i="1"/>
  <c r="AE2953" i="1" s="1"/>
  <c r="G2953" i="1"/>
  <c r="F2952" i="1"/>
  <c r="O2952" i="1" s="1"/>
  <c r="R2952" i="1" s="1"/>
  <c r="M2954" i="1"/>
  <c r="N2954" i="1" s="1"/>
  <c r="P2954" i="1"/>
  <c r="Q2954" i="1"/>
  <c r="L2955" i="1"/>
  <c r="K3011" i="1"/>
  <c r="X3011" i="1"/>
  <c r="A3012" i="1"/>
  <c r="AB3013" i="1"/>
  <c r="J2952" i="1" l="1"/>
  <c r="Y3011" i="1"/>
  <c r="AJ3012" i="1"/>
  <c r="Z3011" i="1"/>
  <c r="AA3011" i="1" s="1"/>
  <c r="AH3011" i="1" s="1"/>
  <c r="C3012" i="1"/>
  <c r="I3012" i="1"/>
  <c r="H3012" i="1" s="1"/>
  <c r="AB3014" i="1"/>
  <c r="AC2954" i="1"/>
  <c r="AE2954" i="1" s="1"/>
  <c r="G2954" i="1"/>
  <c r="T2950" i="1"/>
  <c r="AF2950" i="1" s="1"/>
  <c r="S2951" i="1"/>
  <c r="X3012" i="1"/>
  <c r="K3012" i="1"/>
  <c r="A3013" i="1"/>
  <c r="M2955" i="1"/>
  <c r="N2955" i="1" s="1"/>
  <c r="P2955" i="1"/>
  <c r="Q2955" i="1"/>
  <c r="L2956" i="1"/>
  <c r="F2953" i="1"/>
  <c r="O2953" i="1" s="1"/>
  <c r="R2953" i="1" s="1"/>
  <c r="AC2955" i="1" l="1"/>
  <c r="AE2955" i="1" s="1"/>
  <c r="G2955" i="1"/>
  <c r="Y3012" i="1"/>
  <c r="C3013" i="1"/>
  <c r="Z3012" i="1"/>
  <c r="AA3012" i="1" s="1"/>
  <c r="AH3012" i="1" s="1"/>
  <c r="I3013" i="1"/>
  <c r="H3013" i="1" s="1"/>
  <c r="AJ3013" i="1"/>
  <c r="F2954" i="1"/>
  <c r="O2954" i="1" s="1"/>
  <c r="R2954" i="1" s="1"/>
  <c r="M2956" i="1"/>
  <c r="N2956" i="1" s="1"/>
  <c r="P2956" i="1"/>
  <c r="Q2956" i="1"/>
  <c r="L2957" i="1"/>
  <c r="J2953" i="1"/>
  <c r="X3013" i="1"/>
  <c r="K3013" i="1"/>
  <c r="A3014" i="1"/>
  <c r="T2951" i="1"/>
  <c r="AF2951" i="1" s="1"/>
  <c r="S2952" i="1"/>
  <c r="AB3015" i="1"/>
  <c r="J2954" i="1" l="1"/>
  <c r="C3014" i="1"/>
  <c r="I3014" i="1"/>
  <c r="H3014" i="1" s="1"/>
  <c r="Y3013" i="1"/>
  <c r="AJ3014" i="1"/>
  <c r="Z3013" i="1"/>
  <c r="AA3013" i="1" s="1"/>
  <c r="AH3013" i="1" s="1"/>
  <c r="AC2956" i="1"/>
  <c r="AE2956" i="1" s="1"/>
  <c r="G2956" i="1"/>
  <c r="AB3016" i="1"/>
  <c r="A3015" i="1"/>
  <c r="X3014" i="1"/>
  <c r="K3014" i="1"/>
  <c r="M2957" i="1"/>
  <c r="N2957" i="1" s="1"/>
  <c r="P2957" i="1"/>
  <c r="Q2957" i="1"/>
  <c r="L2958" i="1"/>
  <c r="F2955" i="1"/>
  <c r="J2955" i="1" s="1"/>
  <c r="T2952" i="1"/>
  <c r="AF2952" i="1" s="1"/>
  <c r="S2953" i="1"/>
  <c r="F2956" i="1" l="1"/>
  <c r="J2956" i="1" s="1"/>
  <c r="AC2957" i="1"/>
  <c r="AE2957" i="1" s="1"/>
  <c r="G2957" i="1"/>
  <c r="A3016" i="1"/>
  <c r="K3015" i="1"/>
  <c r="X3015" i="1"/>
  <c r="T2953" i="1"/>
  <c r="AF2953" i="1" s="1"/>
  <c r="S2954" i="1"/>
  <c r="O2955" i="1"/>
  <c r="R2955" i="1" s="1"/>
  <c r="M2958" i="1"/>
  <c r="N2958" i="1" s="1"/>
  <c r="P2958" i="1"/>
  <c r="Q2958" i="1"/>
  <c r="L2959" i="1"/>
  <c r="I3015" i="1"/>
  <c r="H3015" i="1" s="1"/>
  <c r="Y3014" i="1"/>
  <c r="AJ3015" i="1"/>
  <c r="Z3014" i="1"/>
  <c r="AA3014" i="1" s="1"/>
  <c r="AH3014" i="1" s="1"/>
  <c r="C3015" i="1"/>
  <c r="AB3017" i="1"/>
  <c r="O2956" i="1" l="1"/>
  <c r="R2956" i="1" s="1"/>
  <c r="M2959" i="1"/>
  <c r="N2959" i="1" s="1"/>
  <c r="P2959" i="1"/>
  <c r="Q2959" i="1"/>
  <c r="L2960" i="1"/>
  <c r="F2957" i="1"/>
  <c r="J2957" i="1" s="1"/>
  <c r="Z3015" i="1"/>
  <c r="AA3015" i="1" s="1"/>
  <c r="AH3015" i="1" s="1"/>
  <c r="C3016" i="1"/>
  <c r="Y3015" i="1"/>
  <c r="I3016" i="1"/>
  <c r="H3016" i="1" s="1"/>
  <c r="AJ3016" i="1"/>
  <c r="AB3018" i="1"/>
  <c r="T2954" i="1"/>
  <c r="AF2954" i="1" s="1"/>
  <c r="S2955" i="1"/>
  <c r="AC2958" i="1"/>
  <c r="AE2958" i="1" s="1"/>
  <c r="G2958" i="1"/>
  <c r="X3016" i="1"/>
  <c r="K3016" i="1"/>
  <c r="A3017" i="1"/>
  <c r="F2958" i="1" l="1"/>
  <c r="O2958" i="1" s="1"/>
  <c r="R2958" i="1" s="1"/>
  <c r="T2955" i="1"/>
  <c r="AF2955" i="1" s="1"/>
  <c r="S2956" i="1"/>
  <c r="M2960" i="1"/>
  <c r="N2960" i="1" s="1"/>
  <c r="P2960" i="1"/>
  <c r="Q2960" i="1"/>
  <c r="L2961" i="1"/>
  <c r="Y3016" i="1"/>
  <c r="AJ3017" i="1"/>
  <c r="Z3016" i="1"/>
  <c r="AA3016" i="1" s="1"/>
  <c r="AH3016" i="1" s="1"/>
  <c r="C3017" i="1"/>
  <c r="I3017" i="1"/>
  <c r="H3017" i="1" s="1"/>
  <c r="O2957" i="1"/>
  <c r="R2957" i="1" s="1"/>
  <c r="X3017" i="1"/>
  <c r="A3018" i="1"/>
  <c r="K3017" i="1"/>
  <c r="AB3019" i="1"/>
  <c r="AC2959" i="1"/>
  <c r="AE2959" i="1" s="1"/>
  <c r="G2959" i="1"/>
  <c r="AB3020" i="1" l="1"/>
  <c r="M2961" i="1"/>
  <c r="N2961" i="1" s="1"/>
  <c r="P2961" i="1"/>
  <c r="Q2961" i="1"/>
  <c r="L2962" i="1"/>
  <c r="J2958" i="1"/>
  <c r="Z3017" i="1"/>
  <c r="AA3017" i="1" s="1"/>
  <c r="AH3017" i="1" s="1"/>
  <c r="I3018" i="1"/>
  <c r="H3018" i="1" s="1"/>
  <c r="AJ3018" i="1"/>
  <c r="Y3017" i="1"/>
  <c r="C3018" i="1"/>
  <c r="T2956" i="1"/>
  <c r="AF2956" i="1" s="1"/>
  <c r="S2957" i="1"/>
  <c r="F2959" i="1"/>
  <c r="J2959" i="1" s="1"/>
  <c r="X3018" i="1"/>
  <c r="K3018" i="1"/>
  <c r="A3019" i="1"/>
  <c r="AC2960" i="1"/>
  <c r="AE2960" i="1" s="1"/>
  <c r="G2960" i="1"/>
  <c r="O2959" i="1" l="1"/>
  <c r="R2959" i="1" s="1"/>
  <c r="M2962" i="1"/>
  <c r="N2962" i="1" s="1"/>
  <c r="P2962" i="1"/>
  <c r="Q2962" i="1"/>
  <c r="L2963" i="1"/>
  <c r="AB3021" i="1"/>
  <c r="F2960" i="1"/>
  <c r="O2960" i="1" s="1"/>
  <c r="R2960" i="1" s="1"/>
  <c r="Z3018" i="1"/>
  <c r="AA3018" i="1" s="1"/>
  <c r="AH3018" i="1" s="1"/>
  <c r="C3019" i="1"/>
  <c r="AJ3019" i="1"/>
  <c r="I3019" i="1"/>
  <c r="H3019" i="1" s="1"/>
  <c r="Y3018" i="1"/>
  <c r="T2957" i="1"/>
  <c r="AF2957" i="1" s="1"/>
  <c r="S2958" i="1"/>
  <c r="X3019" i="1"/>
  <c r="A3020" i="1"/>
  <c r="K3019" i="1"/>
  <c r="AC2961" i="1"/>
  <c r="AE2961" i="1" s="1"/>
  <c r="G2961" i="1"/>
  <c r="J2960" i="1" l="1"/>
  <c r="F2961" i="1"/>
  <c r="J2961" i="1" s="1"/>
  <c r="A3021" i="1"/>
  <c r="K3020" i="1"/>
  <c r="X3020" i="1"/>
  <c r="AB3022" i="1"/>
  <c r="AC2962" i="1"/>
  <c r="AE2962" i="1" s="1"/>
  <c r="G2962" i="1"/>
  <c r="Y3019" i="1"/>
  <c r="C3020" i="1"/>
  <c r="Z3019" i="1"/>
  <c r="AA3019" i="1" s="1"/>
  <c r="AH3019" i="1" s="1"/>
  <c r="AJ3020" i="1"/>
  <c r="I3020" i="1"/>
  <c r="H3020" i="1" s="1"/>
  <c r="T2958" i="1"/>
  <c r="AF2958" i="1" s="1"/>
  <c r="S2959" i="1"/>
  <c r="M2963" i="1"/>
  <c r="N2963" i="1" s="1"/>
  <c r="L2964" i="1"/>
  <c r="O2961" i="1" l="1"/>
  <c r="R2961" i="1" s="1"/>
  <c r="AC2963" i="1"/>
  <c r="AE2963" i="1" s="1"/>
  <c r="G2963" i="1"/>
  <c r="M2964" i="1"/>
  <c r="N2964" i="1" s="1"/>
  <c r="L2965" i="1"/>
  <c r="F2962" i="1"/>
  <c r="O2962" i="1" s="1"/>
  <c r="AB3023" i="1"/>
  <c r="Y3020" i="1"/>
  <c r="C3021" i="1"/>
  <c r="Z3020" i="1"/>
  <c r="AA3020" i="1" s="1"/>
  <c r="AH3020" i="1" s="1"/>
  <c r="AJ3021" i="1"/>
  <c r="I3021" i="1"/>
  <c r="H3021" i="1" s="1"/>
  <c r="T2959" i="1"/>
  <c r="AF2959" i="1" s="1"/>
  <c r="S2960" i="1"/>
  <c r="K3021" i="1"/>
  <c r="X3021" i="1"/>
  <c r="A3022" i="1"/>
  <c r="J2962" i="1" l="1"/>
  <c r="K3022" i="1"/>
  <c r="X3022" i="1"/>
  <c r="A3023" i="1"/>
  <c r="AB3024" i="1"/>
  <c r="AC2964" i="1"/>
  <c r="AE2964" i="1" s="1"/>
  <c r="G2964" i="1"/>
  <c r="F2963" i="1"/>
  <c r="J2963" i="1" s="1"/>
  <c r="Y3021" i="1"/>
  <c r="AJ3022" i="1"/>
  <c r="Z3021" i="1"/>
  <c r="AA3021" i="1" s="1"/>
  <c r="AH3021" i="1" s="1"/>
  <c r="C3022" i="1"/>
  <c r="I3022" i="1"/>
  <c r="H3022" i="1" s="1"/>
  <c r="T2960" i="1"/>
  <c r="AF2960" i="1" s="1"/>
  <c r="S2961" i="1"/>
  <c r="R2962" i="1"/>
  <c r="P2963" i="1"/>
  <c r="M2965" i="1"/>
  <c r="N2965" i="1" s="1"/>
  <c r="L2966" i="1"/>
  <c r="O2963" i="1" l="1"/>
  <c r="Y3022" i="1"/>
  <c r="C3023" i="1"/>
  <c r="Z3022" i="1"/>
  <c r="AA3022" i="1" s="1"/>
  <c r="AH3022" i="1" s="1"/>
  <c r="I3023" i="1"/>
  <c r="H3023" i="1" s="1"/>
  <c r="AJ3023" i="1"/>
  <c r="AC2965" i="1"/>
  <c r="AE2965" i="1" s="1"/>
  <c r="G2965" i="1"/>
  <c r="T2961" i="1"/>
  <c r="AF2961" i="1" s="1"/>
  <c r="S2962" i="1"/>
  <c r="M2966" i="1"/>
  <c r="N2966" i="1" s="1"/>
  <c r="L2967" i="1"/>
  <c r="Q2963" i="1"/>
  <c r="Q2964" i="1" s="1"/>
  <c r="Q2965" i="1" s="1"/>
  <c r="Q2966" i="1" s="1"/>
  <c r="P2964" i="1"/>
  <c r="P2965" i="1" s="1"/>
  <c r="P2966" i="1" s="1"/>
  <c r="AB3025" i="1"/>
  <c r="F2964" i="1"/>
  <c r="J2964" i="1" s="1"/>
  <c r="X3023" i="1"/>
  <c r="A3024" i="1"/>
  <c r="K3023" i="1"/>
  <c r="O2964" i="1" l="1"/>
  <c r="R2964" i="1" s="1"/>
  <c r="AC2966" i="1"/>
  <c r="AE2966" i="1" s="1"/>
  <c r="G2966" i="1"/>
  <c r="T2962" i="1"/>
  <c r="S2963" i="1"/>
  <c r="A3025" i="1"/>
  <c r="X3024" i="1"/>
  <c r="K3024" i="1"/>
  <c r="AB3026" i="1"/>
  <c r="M2967" i="1"/>
  <c r="N2967" i="1" s="1"/>
  <c r="P2967" i="1"/>
  <c r="Q2967" i="1"/>
  <c r="L2968" i="1"/>
  <c r="AJ3024" i="1"/>
  <c r="Z3023" i="1"/>
  <c r="Y3023" i="1"/>
  <c r="C3024" i="1"/>
  <c r="I3024" i="1"/>
  <c r="H3024" i="1" s="1"/>
  <c r="F2965" i="1"/>
  <c r="J2965" i="1" s="1"/>
  <c r="R2963" i="1"/>
  <c r="O2965" i="1" l="1"/>
  <c r="R2965" i="1" s="1"/>
  <c r="T2963" i="1"/>
  <c r="AF2963" i="1" s="1"/>
  <c r="S2964" i="1"/>
  <c r="AC2967" i="1"/>
  <c r="AE2967" i="1" s="1"/>
  <c r="G2967" i="1"/>
  <c r="Y3024" i="1"/>
  <c r="Z3024" i="1"/>
  <c r="AA3024" i="1" s="1"/>
  <c r="AH3024" i="1" s="1"/>
  <c r="C3025" i="1"/>
  <c r="AJ3025" i="1"/>
  <c r="I3025" i="1"/>
  <c r="H3025" i="1" s="1"/>
  <c r="AF2962" i="1"/>
  <c r="AA2962" i="1"/>
  <c r="F2966" i="1"/>
  <c r="J2966" i="1" s="1"/>
  <c r="M2968" i="1"/>
  <c r="N2968" i="1" s="1"/>
  <c r="P2968" i="1"/>
  <c r="Q2968" i="1"/>
  <c r="L2969" i="1"/>
  <c r="AB3027" i="1"/>
  <c r="A3026" i="1"/>
  <c r="X3025" i="1"/>
  <c r="K3025" i="1"/>
  <c r="O2966" i="1" l="1"/>
  <c r="R2966" i="1" s="1"/>
  <c r="AC2968" i="1"/>
  <c r="AE2968" i="1" s="1"/>
  <c r="G2968" i="1"/>
  <c r="X3026" i="1"/>
  <c r="K3026" i="1"/>
  <c r="A3027" i="1"/>
  <c r="M2969" i="1"/>
  <c r="N2969" i="1" s="1"/>
  <c r="P2969" i="1"/>
  <c r="Q2969" i="1"/>
  <c r="L2970" i="1"/>
  <c r="T2964" i="1"/>
  <c r="AF2964" i="1" s="1"/>
  <c r="S2965" i="1"/>
  <c r="Z3025" i="1"/>
  <c r="AA3025" i="1" s="1"/>
  <c r="AH3025" i="1" s="1"/>
  <c r="I3026" i="1"/>
  <c r="H3026" i="1" s="1"/>
  <c r="AJ3026" i="1"/>
  <c r="Y3025" i="1"/>
  <c r="C3026" i="1"/>
  <c r="AB3028" i="1"/>
  <c r="AH2962" i="1"/>
  <c r="F2967" i="1"/>
  <c r="J2967" i="1" s="1"/>
  <c r="O2967" i="1" l="1"/>
  <c r="R2967" i="1" s="1"/>
  <c r="AC2969" i="1"/>
  <c r="AE2969" i="1" s="1"/>
  <c r="G2969" i="1"/>
  <c r="Z3026" i="1"/>
  <c r="AA3026" i="1" s="1"/>
  <c r="AH3026" i="1" s="1"/>
  <c r="C3027" i="1"/>
  <c r="AJ3027" i="1"/>
  <c r="Y3026" i="1"/>
  <c r="I3027" i="1"/>
  <c r="H3027" i="1" s="1"/>
  <c r="M2970" i="1"/>
  <c r="N2970" i="1" s="1"/>
  <c r="P2970" i="1"/>
  <c r="Q2970" i="1"/>
  <c r="L2971" i="1"/>
  <c r="F2968" i="1"/>
  <c r="J2968" i="1" s="1"/>
  <c r="X3027" i="1"/>
  <c r="K3027" i="1"/>
  <c r="A3028" i="1"/>
  <c r="AB3029" i="1"/>
  <c r="T2965" i="1"/>
  <c r="AF2965" i="1" s="1"/>
  <c r="S2966" i="1"/>
  <c r="AB3030" i="1" l="1"/>
  <c r="T2966" i="1"/>
  <c r="AF2966" i="1" s="1"/>
  <c r="S2967" i="1"/>
  <c r="Z3027" i="1"/>
  <c r="AA3027" i="1" s="1"/>
  <c r="AH3027" i="1" s="1"/>
  <c r="AJ3028" i="1"/>
  <c r="I3028" i="1"/>
  <c r="H3028" i="1" s="1"/>
  <c r="Y3027" i="1"/>
  <c r="C3028" i="1"/>
  <c r="M2971" i="1"/>
  <c r="N2971" i="1" s="1"/>
  <c r="P2971" i="1"/>
  <c r="Q2971" i="1"/>
  <c r="L2972" i="1"/>
  <c r="O2968" i="1"/>
  <c r="R2968" i="1" s="1"/>
  <c r="X3028" i="1"/>
  <c r="A3029" i="1"/>
  <c r="K3028" i="1"/>
  <c r="F2969" i="1"/>
  <c r="J2969" i="1" s="1"/>
  <c r="AC2970" i="1"/>
  <c r="AE2970" i="1" s="1"/>
  <c r="G2970" i="1"/>
  <c r="AC2971" i="1" l="1"/>
  <c r="AE2971" i="1" s="1"/>
  <c r="G2971" i="1"/>
  <c r="M2972" i="1"/>
  <c r="N2972" i="1" s="1"/>
  <c r="P2972" i="1"/>
  <c r="Q2972" i="1"/>
  <c r="L2973" i="1"/>
  <c r="Y3028" i="1"/>
  <c r="C3029" i="1"/>
  <c r="Z3028" i="1"/>
  <c r="AA3028" i="1" s="1"/>
  <c r="AH3028" i="1" s="1"/>
  <c r="AJ3029" i="1"/>
  <c r="I3029" i="1"/>
  <c r="H3029" i="1" s="1"/>
  <c r="O2969" i="1"/>
  <c r="R2969" i="1" s="1"/>
  <c r="X3029" i="1"/>
  <c r="A3030" i="1"/>
  <c r="K3029" i="1"/>
  <c r="AB3031" i="1"/>
  <c r="F2970" i="1"/>
  <c r="O2970" i="1" s="1"/>
  <c r="R2970" i="1" s="1"/>
  <c r="T2967" i="1"/>
  <c r="AF2967" i="1" s="1"/>
  <c r="S2968" i="1"/>
  <c r="AC2972" i="1" l="1"/>
  <c r="AE2972" i="1" s="1"/>
  <c r="G2972" i="1"/>
  <c r="I3030" i="1"/>
  <c r="H3030" i="1" s="1"/>
  <c r="Y3029" i="1"/>
  <c r="Z3029" i="1"/>
  <c r="AA3029" i="1" s="1"/>
  <c r="AH3029" i="1" s="1"/>
  <c r="C3030" i="1"/>
  <c r="AJ3030" i="1"/>
  <c r="M2973" i="1"/>
  <c r="N2973" i="1" s="1"/>
  <c r="P2973" i="1"/>
  <c r="Q2973" i="1"/>
  <c r="L2974" i="1"/>
  <c r="F2971" i="1"/>
  <c r="J2971" i="1" s="1"/>
  <c r="T2968" i="1"/>
  <c r="AF2968" i="1" s="1"/>
  <c r="S2969" i="1"/>
  <c r="K3030" i="1"/>
  <c r="A3031" i="1"/>
  <c r="X3030" i="1"/>
  <c r="J2970" i="1"/>
  <c r="AB3032" i="1"/>
  <c r="O2971" i="1" l="1"/>
  <c r="R2971" i="1" s="1"/>
  <c r="Y3030" i="1"/>
  <c r="AJ3031" i="1"/>
  <c r="Z3030" i="1"/>
  <c r="AA3030" i="1" s="1"/>
  <c r="AH3030" i="1" s="1"/>
  <c r="I3031" i="1"/>
  <c r="H3031" i="1" s="1"/>
  <c r="C3031" i="1"/>
  <c r="AB3033" i="1"/>
  <c r="F2972" i="1"/>
  <c r="O2972" i="1" s="1"/>
  <c r="R2972" i="1" s="1"/>
  <c r="AC2973" i="1"/>
  <c r="AE2973" i="1" s="1"/>
  <c r="G2973" i="1"/>
  <c r="T2969" i="1"/>
  <c r="AF2969" i="1" s="1"/>
  <c r="S2970" i="1"/>
  <c r="X3031" i="1"/>
  <c r="A3032" i="1"/>
  <c r="K3031" i="1"/>
  <c r="M2974" i="1"/>
  <c r="N2974" i="1" s="1"/>
  <c r="P2974" i="1"/>
  <c r="Q2974" i="1"/>
  <c r="L2975" i="1"/>
  <c r="J2972" i="1" l="1"/>
  <c r="K3032" i="1"/>
  <c r="A3033" i="1"/>
  <c r="X3032" i="1"/>
  <c r="T2970" i="1"/>
  <c r="AF2970" i="1" s="1"/>
  <c r="S2971" i="1"/>
  <c r="AC2974" i="1"/>
  <c r="AE2974" i="1" s="1"/>
  <c r="G2974" i="1"/>
  <c r="F2973" i="1"/>
  <c r="J2973" i="1" s="1"/>
  <c r="M2975" i="1"/>
  <c r="N2975" i="1" s="1"/>
  <c r="P2975" i="1"/>
  <c r="Q2975" i="1"/>
  <c r="L2976" i="1"/>
  <c r="Y3031" i="1"/>
  <c r="AJ3032" i="1"/>
  <c r="I3032" i="1"/>
  <c r="H3032" i="1" s="1"/>
  <c r="Z3031" i="1"/>
  <c r="AA3031" i="1" s="1"/>
  <c r="AH3031" i="1" s="1"/>
  <c r="C3032" i="1"/>
  <c r="AB3034" i="1"/>
  <c r="AB3035" i="1" l="1"/>
  <c r="O2973" i="1"/>
  <c r="R2973" i="1" s="1"/>
  <c r="T2971" i="1"/>
  <c r="AF2971" i="1" s="1"/>
  <c r="S2972" i="1"/>
  <c r="X3033" i="1"/>
  <c r="A3034" i="1"/>
  <c r="K3033" i="1"/>
  <c r="AC2975" i="1"/>
  <c r="AE2975" i="1" s="1"/>
  <c r="G2975" i="1"/>
  <c r="M2976" i="1"/>
  <c r="N2976" i="1" s="1"/>
  <c r="P2976" i="1"/>
  <c r="Q2976" i="1"/>
  <c r="L2977" i="1"/>
  <c r="F2974" i="1"/>
  <c r="O2974" i="1" s="1"/>
  <c r="R2974" i="1" s="1"/>
  <c r="Y3032" i="1"/>
  <c r="AJ3033" i="1"/>
  <c r="I3033" i="1"/>
  <c r="H3033" i="1" s="1"/>
  <c r="Z3032" i="1"/>
  <c r="AA3032" i="1" s="1"/>
  <c r="AH3032" i="1" s="1"/>
  <c r="C3033" i="1"/>
  <c r="AC2976" i="1" l="1"/>
  <c r="AE2976" i="1" s="1"/>
  <c r="G2976" i="1"/>
  <c r="T2972" i="1"/>
  <c r="AF2972" i="1" s="1"/>
  <c r="S2973" i="1"/>
  <c r="AB3036" i="1"/>
  <c r="M2977" i="1"/>
  <c r="N2977" i="1" s="1"/>
  <c r="P2977" i="1"/>
  <c r="Q2977" i="1"/>
  <c r="L2978" i="1"/>
  <c r="X3034" i="1"/>
  <c r="A3035" i="1"/>
  <c r="K3034" i="1"/>
  <c r="J2974" i="1"/>
  <c r="F2975" i="1"/>
  <c r="O2975" i="1" s="1"/>
  <c r="R2975" i="1" s="1"/>
  <c r="Y3033" i="1"/>
  <c r="C3034" i="1"/>
  <c r="I3034" i="1"/>
  <c r="H3034" i="1" s="1"/>
  <c r="Z3033" i="1"/>
  <c r="AA3033" i="1" s="1"/>
  <c r="AH3033" i="1" s="1"/>
  <c r="AJ3034" i="1"/>
  <c r="J2975" i="1" l="1"/>
  <c r="AC2977" i="1"/>
  <c r="AE2977" i="1" s="1"/>
  <c r="G2977" i="1"/>
  <c r="Z3034" i="1"/>
  <c r="AA3034" i="1" s="1"/>
  <c r="AH3034" i="1" s="1"/>
  <c r="C3035" i="1"/>
  <c r="Y3034" i="1"/>
  <c r="AJ3035" i="1"/>
  <c r="I3035" i="1"/>
  <c r="H3035" i="1" s="1"/>
  <c r="M2978" i="1"/>
  <c r="N2978" i="1" s="1"/>
  <c r="P2978" i="1"/>
  <c r="Q2978" i="1"/>
  <c r="L2979" i="1"/>
  <c r="AB3037" i="1"/>
  <c r="F2976" i="1"/>
  <c r="O2976" i="1" s="1"/>
  <c r="R2976" i="1" s="1"/>
  <c r="X3035" i="1"/>
  <c r="K3035" i="1"/>
  <c r="A3036" i="1"/>
  <c r="T2973" i="1"/>
  <c r="AF2973" i="1" s="1"/>
  <c r="S2974" i="1"/>
  <c r="J2976" i="1" l="1"/>
  <c r="AC2978" i="1"/>
  <c r="AE2978" i="1" s="1"/>
  <c r="G2978" i="1"/>
  <c r="T2974" i="1"/>
  <c r="AF2974" i="1" s="1"/>
  <c r="S2975" i="1"/>
  <c r="A3037" i="1"/>
  <c r="X3036" i="1"/>
  <c r="K3036" i="1"/>
  <c r="AB3038" i="1"/>
  <c r="M2979" i="1"/>
  <c r="N2979" i="1" s="1"/>
  <c r="P2979" i="1"/>
  <c r="Q2979" i="1"/>
  <c r="L2980" i="1"/>
  <c r="F2977" i="1"/>
  <c r="J2977" i="1" s="1"/>
  <c r="Y3035" i="1"/>
  <c r="Z3035" i="1"/>
  <c r="AA3035" i="1" s="1"/>
  <c r="AH3035" i="1" s="1"/>
  <c r="C3036" i="1"/>
  <c r="AJ3036" i="1"/>
  <c r="I3036" i="1"/>
  <c r="H3036" i="1" s="1"/>
  <c r="O2977" i="1" l="1"/>
  <c r="R2977" i="1" s="1"/>
  <c r="T2975" i="1"/>
  <c r="AF2975" i="1" s="1"/>
  <c r="S2976" i="1"/>
  <c r="AC2979" i="1"/>
  <c r="AE2979" i="1" s="1"/>
  <c r="G2979" i="1"/>
  <c r="M2980" i="1"/>
  <c r="N2980" i="1" s="1"/>
  <c r="P2980" i="1"/>
  <c r="Q2980" i="1"/>
  <c r="L2981" i="1"/>
  <c r="AB3039" i="1"/>
  <c r="Z3036" i="1"/>
  <c r="AA3036" i="1" s="1"/>
  <c r="AH3036" i="1" s="1"/>
  <c r="C3037" i="1"/>
  <c r="Y3036" i="1"/>
  <c r="AJ3037" i="1"/>
  <c r="I3037" i="1"/>
  <c r="H3037" i="1" s="1"/>
  <c r="F2978" i="1"/>
  <c r="O2978" i="1" s="1"/>
  <c r="R2978" i="1" s="1"/>
  <c r="X3037" i="1"/>
  <c r="A3038" i="1"/>
  <c r="K3037" i="1"/>
  <c r="J2978" i="1" l="1"/>
  <c r="F2979" i="1"/>
  <c r="J2979" i="1" s="1"/>
  <c r="AC2980" i="1"/>
  <c r="AE2980" i="1" s="1"/>
  <c r="G2980" i="1"/>
  <c r="X3038" i="1"/>
  <c r="K3038" i="1"/>
  <c r="A3039" i="1"/>
  <c r="Z3037" i="1"/>
  <c r="AA3037" i="1" s="1"/>
  <c r="AH3037" i="1" s="1"/>
  <c r="AJ3038" i="1"/>
  <c r="Y3037" i="1"/>
  <c r="I3038" i="1"/>
  <c r="H3038" i="1" s="1"/>
  <c r="C3038" i="1"/>
  <c r="AB3040" i="1"/>
  <c r="M2981" i="1"/>
  <c r="N2981" i="1" s="1"/>
  <c r="P2981" i="1"/>
  <c r="Q2981" i="1"/>
  <c r="L2982" i="1"/>
  <c r="T2976" i="1"/>
  <c r="AF2976" i="1" s="1"/>
  <c r="S2977" i="1"/>
  <c r="O2979" i="1" l="1"/>
  <c r="R2979" i="1" s="1"/>
  <c r="T2977" i="1"/>
  <c r="AF2977" i="1" s="1"/>
  <c r="S2978" i="1"/>
  <c r="K3039" i="1"/>
  <c r="X3039" i="1"/>
  <c r="A3040" i="1"/>
  <c r="AC2981" i="1"/>
  <c r="AE2981" i="1" s="1"/>
  <c r="G2981" i="1"/>
  <c r="AB3041" i="1"/>
  <c r="M2982" i="1"/>
  <c r="N2982" i="1" s="1"/>
  <c r="P2982" i="1"/>
  <c r="Q2982" i="1"/>
  <c r="L2983" i="1"/>
  <c r="Y3038" i="1"/>
  <c r="Z3038" i="1"/>
  <c r="AA3038" i="1" s="1"/>
  <c r="AH3038" i="1" s="1"/>
  <c r="C3039" i="1"/>
  <c r="AJ3039" i="1"/>
  <c r="I3039" i="1"/>
  <c r="H3039" i="1" s="1"/>
  <c r="F2980" i="1"/>
  <c r="O2980" i="1" s="1"/>
  <c r="R2980" i="1" s="1"/>
  <c r="J2980" i="1" l="1"/>
  <c r="AC2982" i="1"/>
  <c r="AE2982" i="1" s="1"/>
  <c r="G2982" i="1"/>
  <c r="M2983" i="1"/>
  <c r="N2983" i="1" s="1"/>
  <c r="P2983" i="1"/>
  <c r="Q2983" i="1"/>
  <c r="L2984" i="1"/>
  <c r="X3040" i="1"/>
  <c r="A3041" i="1"/>
  <c r="K3040" i="1"/>
  <c r="AB3042" i="1"/>
  <c r="Y3039" i="1"/>
  <c r="AJ3040" i="1"/>
  <c r="I3040" i="1"/>
  <c r="H3040" i="1" s="1"/>
  <c r="Z3039" i="1"/>
  <c r="AA3039" i="1" s="1"/>
  <c r="AH3039" i="1" s="1"/>
  <c r="C3040" i="1"/>
  <c r="T2978" i="1"/>
  <c r="AF2978" i="1" s="1"/>
  <c r="S2979" i="1"/>
  <c r="F2981" i="1"/>
  <c r="J2981" i="1" s="1"/>
  <c r="O2981" i="1" l="1"/>
  <c r="R2981" i="1" s="1"/>
  <c r="M2984" i="1"/>
  <c r="N2984" i="1" s="1"/>
  <c r="P2984" i="1"/>
  <c r="Q2984" i="1"/>
  <c r="L2985" i="1"/>
  <c r="Y3040" i="1"/>
  <c r="C3041" i="1"/>
  <c r="Z3040" i="1"/>
  <c r="AA3040" i="1" s="1"/>
  <c r="AH3040" i="1" s="1"/>
  <c r="AJ3041" i="1"/>
  <c r="I3041" i="1"/>
  <c r="H3041" i="1" s="1"/>
  <c r="T2979" i="1"/>
  <c r="AF2979" i="1" s="1"/>
  <c r="S2980" i="1"/>
  <c r="AB3043" i="1"/>
  <c r="X3041" i="1"/>
  <c r="K3041" i="1"/>
  <c r="A3042" i="1"/>
  <c r="F2982" i="1"/>
  <c r="O2982" i="1" s="1"/>
  <c r="R2982" i="1" s="1"/>
  <c r="AC2983" i="1"/>
  <c r="AE2983" i="1" s="1"/>
  <c r="G2983" i="1"/>
  <c r="AC2984" i="1" l="1"/>
  <c r="AE2984" i="1" s="1"/>
  <c r="G2984" i="1"/>
  <c r="T2980" i="1"/>
  <c r="AF2980" i="1" s="1"/>
  <c r="S2981" i="1"/>
  <c r="M2985" i="1"/>
  <c r="N2985" i="1" s="1"/>
  <c r="P2985" i="1"/>
  <c r="Q2985" i="1"/>
  <c r="L2986" i="1"/>
  <c r="F2983" i="1"/>
  <c r="J2983" i="1" s="1"/>
  <c r="J2982" i="1"/>
  <c r="C3042" i="1"/>
  <c r="Y3041" i="1"/>
  <c r="Z3041" i="1"/>
  <c r="AA3041" i="1" s="1"/>
  <c r="AH3041" i="1" s="1"/>
  <c r="AJ3042" i="1"/>
  <c r="I3042" i="1"/>
  <c r="H3042" i="1" s="1"/>
  <c r="X3042" i="1"/>
  <c r="K3042" i="1"/>
  <c r="A3043" i="1"/>
  <c r="AB3044" i="1"/>
  <c r="X3043" i="1" l="1"/>
  <c r="A3044" i="1"/>
  <c r="K3043" i="1"/>
  <c r="O2983" i="1"/>
  <c r="R2983" i="1" s="1"/>
  <c r="AC2985" i="1"/>
  <c r="AE2985" i="1" s="1"/>
  <c r="G2985" i="1"/>
  <c r="F2984" i="1"/>
  <c r="O2984" i="1" s="1"/>
  <c r="R2984" i="1" s="1"/>
  <c r="AB3045" i="1"/>
  <c r="M2986" i="1"/>
  <c r="N2986" i="1" s="1"/>
  <c r="P2986" i="1"/>
  <c r="Q2986" i="1"/>
  <c r="L2987" i="1"/>
  <c r="Z3042" i="1"/>
  <c r="AA3042" i="1" s="1"/>
  <c r="AH3042" i="1" s="1"/>
  <c r="AJ3043" i="1"/>
  <c r="Y3042" i="1"/>
  <c r="C3043" i="1"/>
  <c r="I3043" i="1"/>
  <c r="H3043" i="1" s="1"/>
  <c r="T2981" i="1"/>
  <c r="AF2981" i="1" s="1"/>
  <c r="S2982" i="1"/>
  <c r="J2984" i="1" l="1"/>
  <c r="T2982" i="1"/>
  <c r="AF2982" i="1" s="1"/>
  <c r="S2983" i="1"/>
  <c r="AB3046" i="1"/>
  <c r="F2985" i="1"/>
  <c r="O2985" i="1" s="1"/>
  <c r="R2985" i="1" s="1"/>
  <c r="A3045" i="1"/>
  <c r="K3044" i="1"/>
  <c r="X3044" i="1"/>
  <c r="Y3043" i="1"/>
  <c r="AJ3044" i="1"/>
  <c r="Z3043" i="1"/>
  <c r="AA3043" i="1" s="1"/>
  <c r="AH3043" i="1" s="1"/>
  <c r="C3044" i="1"/>
  <c r="I3044" i="1"/>
  <c r="H3044" i="1" s="1"/>
  <c r="AC2986" i="1"/>
  <c r="AE2986" i="1" s="1"/>
  <c r="G2986" i="1"/>
  <c r="M2987" i="1"/>
  <c r="N2987" i="1" s="1"/>
  <c r="P2987" i="1"/>
  <c r="Q2987" i="1"/>
  <c r="L2988" i="1"/>
  <c r="AC2987" i="1" l="1"/>
  <c r="AE2987" i="1" s="1"/>
  <c r="G2987" i="1"/>
  <c r="A3046" i="1"/>
  <c r="K3045" i="1"/>
  <c r="X3045" i="1"/>
  <c r="AB3047" i="1"/>
  <c r="T2983" i="1"/>
  <c r="AF2983" i="1" s="1"/>
  <c r="S2984" i="1"/>
  <c r="Y3044" i="1"/>
  <c r="C3045" i="1"/>
  <c r="I3045" i="1"/>
  <c r="H3045" i="1" s="1"/>
  <c r="Z3044" i="1"/>
  <c r="AA3044" i="1" s="1"/>
  <c r="AH3044" i="1" s="1"/>
  <c r="AJ3045" i="1"/>
  <c r="J2985" i="1"/>
  <c r="M2988" i="1"/>
  <c r="N2988" i="1" s="1"/>
  <c r="P2988" i="1"/>
  <c r="Q2988" i="1"/>
  <c r="L2989" i="1"/>
  <c r="F2986" i="1"/>
  <c r="O2986" i="1" s="1"/>
  <c r="R2986" i="1" s="1"/>
  <c r="M2989" i="1" l="1"/>
  <c r="N2989" i="1" s="1"/>
  <c r="P2989" i="1"/>
  <c r="Q2989" i="1"/>
  <c r="L2990" i="1"/>
  <c r="X3046" i="1"/>
  <c r="K3046" i="1"/>
  <c r="A3047" i="1"/>
  <c r="J2986" i="1"/>
  <c r="T2984" i="1"/>
  <c r="AF2984" i="1" s="1"/>
  <c r="S2985" i="1"/>
  <c r="F2987" i="1"/>
  <c r="J2987" i="1" s="1"/>
  <c r="Z3045" i="1"/>
  <c r="AA3045" i="1" s="1"/>
  <c r="AH3045" i="1" s="1"/>
  <c r="AJ3046" i="1"/>
  <c r="Y3045" i="1"/>
  <c r="C3046" i="1"/>
  <c r="I3046" i="1"/>
  <c r="H3046" i="1" s="1"/>
  <c r="AC2988" i="1"/>
  <c r="AE2988" i="1" s="1"/>
  <c r="G2988" i="1"/>
  <c r="AB3048" i="1"/>
  <c r="O2987" i="1" l="1"/>
  <c r="R2987" i="1" s="1"/>
  <c r="AB3049" i="1"/>
  <c r="T2985" i="1"/>
  <c r="AF2985" i="1" s="1"/>
  <c r="S2986" i="1"/>
  <c r="C3047" i="1"/>
  <c r="Y3046" i="1"/>
  <c r="AJ3047" i="1"/>
  <c r="Z3046" i="1"/>
  <c r="AA3046" i="1" s="1"/>
  <c r="AH3046" i="1" s="1"/>
  <c r="I3047" i="1"/>
  <c r="H3047" i="1" s="1"/>
  <c r="F2988" i="1"/>
  <c r="O2988" i="1" s="1"/>
  <c r="R2988" i="1" s="1"/>
  <c r="AC2989" i="1"/>
  <c r="AE2989" i="1" s="1"/>
  <c r="G2989" i="1"/>
  <c r="K3047" i="1"/>
  <c r="X3047" i="1"/>
  <c r="A3048" i="1"/>
  <c r="M2990" i="1"/>
  <c r="N2990" i="1" s="1"/>
  <c r="P2990" i="1"/>
  <c r="Q2990" i="1"/>
  <c r="L2991" i="1"/>
  <c r="J2988" i="1" l="1"/>
  <c r="AC2990" i="1"/>
  <c r="AE2990" i="1" s="1"/>
  <c r="G2990" i="1"/>
  <c r="AB3050" i="1"/>
  <c r="M2991" i="1"/>
  <c r="N2991" i="1" s="1"/>
  <c r="P2991" i="1"/>
  <c r="Q2991" i="1"/>
  <c r="L2992" i="1"/>
  <c r="A3049" i="1"/>
  <c r="K3048" i="1"/>
  <c r="X3048" i="1"/>
  <c r="T2986" i="1"/>
  <c r="AF2986" i="1" s="1"/>
  <c r="S2987" i="1"/>
  <c r="AJ3048" i="1"/>
  <c r="Y3047" i="1"/>
  <c r="C3048" i="1"/>
  <c r="Z3047" i="1"/>
  <c r="AA3047" i="1" s="1"/>
  <c r="AH3047" i="1" s="1"/>
  <c r="I3048" i="1"/>
  <c r="H3048" i="1" s="1"/>
  <c r="F2989" i="1"/>
  <c r="J2989" i="1" s="1"/>
  <c r="O2989" i="1" l="1"/>
  <c r="R2989" i="1" s="1"/>
  <c r="AC2991" i="1"/>
  <c r="AE2991" i="1" s="1"/>
  <c r="G2991" i="1"/>
  <c r="M2992" i="1"/>
  <c r="N2992" i="1" s="1"/>
  <c r="P2992" i="1"/>
  <c r="Q2992" i="1"/>
  <c r="L2993" i="1"/>
  <c r="AB3051" i="1"/>
  <c r="Y3048" i="1"/>
  <c r="AJ3049" i="1"/>
  <c r="Z3048" i="1"/>
  <c r="AA3048" i="1" s="1"/>
  <c r="AH3048" i="1" s="1"/>
  <c r="C3049" i="1"/>
  <c r="I3049" i="1"/>
  <c r="H3049" i="1" s="1"/>
  <c r="F2990" i="1"/>
  <c r="O2990" i="1" s="1"/>
  <c r="R2990" i="1" s="1"/>
  <c r="K3049" i="1"/>
  <c r="X3049" i="1"/>
  <c r="A3050" i="1"/>
  <c r="T2987" i="1"/>
  <c r="AF2987" i="1" s="1"/>
  <c r="S2988" i="1"/>
  <c r="J2990" i="1" l="1"/>
  <c r="AB3052" i="1"/>
  <c r="AC2992" i="1"/>
  <c r="AE2992" i="1" s="1"/>
  <c r="G2992" i="1"/>
  <c r="F2991" i="1"/>
  <c r="J2991" i="1" s="1"/>
  <c r="T2988" i="1"/>
  <c r="AF2988" i="1" s="1"/>
  <c r="S2989" i="1"/>
  <c r="A3051" i="1"/>
  <c r="X3050" i="1"/>
  <c r="K3050" i="1"/>
  <c r="M2993" i="1"/>
  <c r="N2993" i="1" s="1"/>
  <c r="P2993" i="1"/>
  <c r="Q2993" i="1"/>
  <c r="L2994" i="1"/>
  <c r="C3050" i="1"/>
  <c r="Z3049" i="1"/>
  <c r="AA3049" i="1" s="1"/>
  <c r="AH3049" i="1" s="1"/>
  <c r="AJ3050" i="1"/>
  <c r="I3050" i="1"/>
  <c r="H3050" i="1" s="1"/>
  <c r="Y3049" i="1"/>
  <c r="O2991" i="1" l="1"/>
  <c r="R2991" i="1" s="1"/>
  <c r="AC2993" i="1"/>
  <c r="AE2993" i="1" s="1"/>
  <c r="G2993" i="1"/>
  <c r="AB3053" i="1"/>
  <c r="M2994" i="1"/>
  <c r="N2994" i="1" s="1"/>
  <c r="P2994" i="1"/>
  <c r="Q2994" i="1"/>
  <c r="L2995" i="1"/>
  <c r="A3052" i="1"/>
  <c r="K3051" i="1"/>
  <c r="X3051" i="1"/>
  <c r="T2989" i="1"/>
  <c r="AF2989" i="1" s="1"/>
  <c r="S2990" i="1"/>
  <c r="F2992" i="1"/>
  <c r="O2992" i="1" s="1"/>
  <c r="R2992" i="1" s="1"/>
  <c r="AJ3051" i="1"/>
  <c r="Y3050" i="1"/>
  <c r="C3051" i="1"/>
  <c r="I3051" i="1"/>
  <c r="H3051" i="1" s="1"/>
  <c r="Z3050" i="1"/>
  <c r="AA3050" i="1" s="1"/>
  <c r="AH3050" i="1" s="1"/>
  <c r="J2992" i="1" l="1"/>
  <c r="Z3051" i="1"/>
  <c r="AA3051" i="1" s="1"/>
  <c r="AH3051" i="1" s="1"/>
  <c r="C3052" i="1"/>
  <c r="Y3051" i="1"/>
  <c r="AJ3052" i="1"/>
  <c r="I3052" i="1"/>
  <c r="H3052" i="1" s="1"/>
  <c r="M2995" i="1"/>
  <c r="N2995" i="1" s="1"/>
  <c r="P2995" i="1"/>
  <c r="Q2995" i="1"/>
  <c r="L2996" i="1"/>
  <c r="F2993" i="1"/>
  <c r="J2993" i="1" s="1"/>
  <c r="T2990" i="1"/>
  <c r="AF2990" i="1" s="1"/>
  <c r="S2991" i="1"/>
  <c r="X3052" i="1"/>
  <c r="A3053" i="1"/>
  <c r="K3052" i="1"/>
  <c r="AC2994" i="1"/>
  <c r="AE2994" i="1" s="1"/>
  <c r="G2994" i="1"/>
  <c r="AB3054" i="1"/>
  <c r="O2993" i="1" l="1"/>
  <c r="R2993" i="1" s="1"/>
  <c r="AC2995" i="1"/>
  <c r="AE2995" i="1" s="1"/>
  <c r="G2995" i="1"/>
  <c r="I3053" i="1"/>
  <c r="H3053" i="1" s="1"/>
  <c r="Y3052" i="1"/>
  <c r="AJ3053" i="1"/>
  <c r="Z3052" i="1"/>
  <c r="AA3052" i="1" s="1"/>
  <c r="AH3052" i="1" s="1"/>
  <c r="C3053" i="1"/>
  <c r="T2991" i="1"/>
  <c r="AF2991" i="1" s="1"/>
  <c r="S2992" i="1"/>
  <c r="M2996" i="1"/>
  <c r="N2996" i="1" s="1"/>
  <c r="L2997" i="1"/>
  <c r="AB3055" i="1"/>
  <c r="X3053" i="1"/>
  <c r="A3054" i="1"/>
  <c r="K3053" i="1"/>
  <c r="F2994" i="1"/>
  <c r="O2994" i="1" s="1"/>
  <c r="R2994" i="1" s="1"/>
  <c r="J2994" i="1" l="1"/>
  <c r="Y3053" i="1"/>
  <c r="AJ3054" i="1"/>
  <c r="I3054" i="1"/>
  <c r="H3054" i="1" s="1"/>
  <c r="Z3053" i="1"/>
  <c r="AA3053" i="1" s="1"/>
  <c r="AH3053" i="1" s="1"/>
  <c r="C3054" i="1"/>
  <c r="G2996" i="1"/>
  <c r="AC2996" i="1"/>
  <c r="AE2996" i="1" s="1"/>
  <c r="F2995" i="1"/>
  <c r="J2995" i="1" s="1"/>
  <c r="AB3056" i="1"/>
  <c r="X3054" i="1"/>
  <c r="K3054" i="1"/>
  <c r="A3055" i="1"/>
  <c r="M2997" i="1"/>
  <c r="N2997" i="1" s="1"/>
  <c r="L2998" i="1"/>
  <c r="T2992" i="1"/>
  <c r="AF2992" i="1" s="1"/>
  <c r="S2993" i="1"/>
  <c r="O2995" i="1" l="1"/>
  <c r="R2995" i="1" s="1"/>
  <c r="T2993" i="1"/>
  <c r="AF2993" i="1" s="1"/>
  <c r="S2994" i="1"/>
  <c r="M2998" i="1"/>
  <c r="N2998" i="1" s="1"/>
  <c r="L2999" i="1"/>
  <c r="X3055" i="1"/>
  <c r="A3056" i="1"/>
  <c r="K3055" i="1"/>
  <c r="AB3057" i="1"/>
  <c r="F2996" i="1"/>
  <c r="O2996" i="1" s="1"/>
  <c r="AC2997" i="1"/>
  <c r="AE2997" i="1" s="1"/>
  <c r="G2997" i="1"/>
  <c r="C3055" i="1"/>
  <c r="I3055" i="1"/>
  <c r="H3055" i="1" s="1"/>
  <c r="Y3054" i="1"/>
  <c r="Z3054" i="1"/>
  <c r="AJ3055" i="1"/>
  <c r="P2996" i="1" l="1"/>
  <c r="P2997" i="1" s="1"/>
  <c r="P2998" i="1" s="1"/>
  <c r="P2999" i="1" s="1"/>
  <c r="G2998" i="1"/>
  <c r="AC2998" i="1"/>
  <c r="AE2998" i="1" s="1"/>
  <c r="AB3058" i="1"/>
  <c r="M2999" i="1"/>
  <c r="N2999" i="1" s="1"/>
  <c r="L3000" i="1"/>
  <c r="I3056" i="1"/>
  <c r="H3056" i="1" s="1"/>
  <c r="C3056" i="1"/>
  <c r="Y3055" i="1"/>
  <c r="AJ3056" i="1"/>
  <c r="Z3055" i="1"/>
  <c r="AA3055" i="1" s="1"/>
  <c r="AH3055" i="1" s="1"/>
  <c r="J2996" i="1"/>
  <c r="T2994" i="1"/>
  <c r="AF2994" i="1" s="1"/>
  <c r="S2995" i="1"/>
  <c r="F2997" i="1"/>
  <c r="J2997" i="1" s="1"/>
  <c r="K3056" i="1"/>
  <c r="A3057" i="1"/>
  <c r="X3056" i="1"/>
  <c r="Q2996" i="1" l="1"/>
  <c r="Q2997" i="1" s="1"/>
  <c r="Q2998" i="1" s="1"/>
  <c r="Q2999" i="1" s="1"/>
  <c r="Q3000" i="1" s="1"/>
  <c r="O2997" i="1"/>
  <c r="T2995" i="1"/>
  <c r="S2996" i="1"/>
  <c r="AB3059" i="1"/>
  <c r="I3057" i="1"/>
  <c r="H3057" i="1" s="1"/>
  <c r="Y3056" i="1"/>
  <c r="C3057" i="1"/>
  <c r="Z3056" i="1"/>
  <c r="AA3056" i="1" s="1"/>
  <c r="AH3056" i="1" s="1"/>
  <c r="AJ3057" i="1"/>
  <c r="G2999" i="1"/>
  <c r="AC2999" i="1"/>
  <c r="AE2999" i="1" s="1"/>
  <c r="F2998" i="1"/>
  <c r="J2998" i="1" s="1"/>
  <c r="X3057" i="1"/>
  <c r="K3057" i="1"/>
  <c r="A3058" i="1"/>
  <c r="M3000" i="1"/>
  <c r="N3000" i="1" s="1"/>
  <c r="P3000" i="1"/>
  <c r="L3001" i="1"/>
  <c r="R2996" i="1" l="1"/>
  <c r="R2997" i="1"/>
  <c r="O2998" i="1"/>
  <c r="R2998" i="1" s="1"/>
  <c r="M3001" i="1"/>
  <c r="N3001" i="1" s="1"/>
  <c r="P3001" i="1"/>
  <c r="Q3001" i="1"/>
  <c r="L3002" i="1"/>
  <c r="X3058" i="1"/>
  <c r="A3059" i="1"/>
  <c r="K3058" i="1"/>
  <c r="F2999" i="1"/>
  <c r="J2999" i="1" s="1"/>
  <c r="Y3057" i="1"/>
  <c r="AJ3058" i="1"/>
  <c r="I3058" i="1"/>
  <c r="H3058" i="1" s="1"/>
  <c r="Z3057" i="1"/>
  <c r="AA3057" i="1" s="1"/>
  <c r="AH3057" i="1" s="1"/>
  <c r="C3058" i="1"/>
  <c r="AB3060" i="1"/>
  <c r="T2996" i="1"/>
  <c r="AF2996" i="1" s="1"/>
  <c r="S2997" i="1"/>
  <c r="G3000" i="1"/>
  <c r="AC3000" i="1"/>
  <c r="AE3000" i="1" s="1"/>
  <c r="AF2995" i="1"/>
  <c r="AA2995" i="1"/>
  <c r="F3000" i="1" l="1"/>
  <c r="O3000" i="1" s="1"/>
  <c r="R3000" i="1" s="1"/>
  <c r="O2999" i="1"/>
  <c r="R2999" i="1" s="1"/>
  <c r="X3059" i="1"/>
  <c r="A3060" i="1"/>
  <c r="K3059" i="1"/>
  <c r="AB3061" i="1"/>
  <c r="AC3001" i="1"/>
  <c r="AE3001" i="1" s="1"/>
  <c r="G3001" i="1"/>
  <c r="Y3058" i="1"/>
  <c r="AJ3059" i="1"/>
  <c r="I3059" i="1"/>
  <c r="H3059" i="1" s="1"/>
  <c r="Z3058" i="1"/>
  <c r="AA3058" i="1" s="1"/>
  <c r="AH3058" i="1" s="1"/>
  <c r="C3059" i="1"/>
  <c r="AH2995" i="1"/>
  <c r="T2997" i="1"/>
  <c r="AF2997" i="1" s="1"/>
  <c r="S2998" i="1"/>
  <c r="M3002" i="1"/>
  <c r="N3002" i="1" s="1"/>
  <c r="P3002" i="1"/>
  <c r="Q3002" i="1"/>
  <c r="L3003" i="1"/>
  <c r="J3000" i="1" l="1"/>
  <c r="M3003" i="1"/>
  <c r="N3003" i="1" s="1"/>
  <c r="P3003" i="1"/>
  <c r="Q3003" i="1"/>
  <c r="L3004" i="1"/>
  <c r="AB3062" i="1"/>
  <c r="A3061" i="1"/>
  <c r="X3060" i="1"/>
  <c r="K3060" i="1"/>
  <c r="T2998" i="1"/>
  <c r="AF2998" i="1" s="1"/>
  <c r="S2999" i="1"/>
  <c r="Y3059" i="1"/>
  <c r="AJ3060" i="1"/>
  <c r="I3060" i="1"/>
  <c r="H3060" i="1" s="1"/>
  <c r="Z3059" i="1"/>
  <c r="AA3059" i="1" s="1"/>
  <c r="AH3059" i="1" s="1"/>
  <c r="C3060" i="1"/>
  <c r="F3001" i="1"/>
  <c r="J3001" i="1" s="1"/>
  <c r="AC3002" i="1"/>
  <c r="AE3002" i="1" s="1"/>
  <c r="G3002" i="1"/>
  <c r="O3001" i="1" l="1"/>
  <c r="R3001" i="1" s="1"/>
  <c r="X3061" i="1"/>
  <c r="A3062" i="1"/>
  <c r="K3061" i="1"/>
  <c r="T2999" i="1"/>
  <c r="AF2999" i="1" s="1"/>
  <c r="S3000" i="1"/>
  <c r="AB3063" i="1"/>
  <c r="AC3003" i="1"/>
  <c r="AE3003" i="1" s="1"/>
  <c r="G3003" i="1"/>
  <c r="F3002" i="1"/>
  <c r="O3002" i="1" s="1"/>
  <c r="R3002" i="1" s="1"/>
  <c r="Y3060" i="1"/>
  <c r="Z3060" i="1"/>
  <c r="AA3060" i="1" s="1"/>
  <c r="AH3060" i="1" s="1"/>
  <c r="C3061" i="1"/>
  <c r="AJ3061" i="1"/>
  <c r="I3061" i="1"/>
  <c r="H3061" i="1" s="1"/>
  <c r="M3004" i="1"/>
  <c r="N3004" i="1" s="1"/>
  <c r="P3004" i="1"/>
  <c r="Q3004" i="1"/>
  <c r="L3005" i="1"/>
  <c r="J3002" i="1" l="1"/>
  <c r="AB3064" i="1"/>
  <c r="M3005" i="1"/>
  <c r="N3005" i="1" s="1"/>
  <c r="P3005" i="1"/>
  <c r="Q3005" i="1"/>
  <c r="L3006" i="1"/>
  <c r="AC3004" i="1"/>
  <c r="AE3004" i="1" s="1"/>
  <c r="G3004" i="1"/>
  <c r="F3003" i="1"/>
  <c r="J3003" i="1" s="1"/>
  <c r="T3000" i="1"/>
  <c r="AF3000" i="1" s="1"/>
  <c r="S3001" i="1"/>
  <c r="X3062" i="1"/>
  <c r="K3062" i="1"/>
  <c r="A3063" i="1"/>
  <c r="Z3061" i="1"/>
  <c r="AA3061" i="1" s="1"/>
  <c r="AH3061" i="1" s="1"/>
  <c r="AJ3062" i="1"/>
  <c r="I3062" i="1"/>
  <c r="H3062" i="1" s="1"/>
  <c r="Y3061" i="1"/>
  <c r="C3062" i="1"/>
  <c r="O3003" i="1" l="1"/>
  <c r="R3003" i="1" s="1"/>
  <c r="X3063" i="1"/>
  <c r="K3063" i="1"/>
  <c r="A3064" i="1"/>
  <c r="T3001" i="1"/>
  <c r="AF3001" i="1" s="1"/>
  <c r="S3002" i="1"/>
  <c r="F3004" i="1"/>
  <c r="J3004" i="1" s="1"/>
  <c r="AB3065" i="1"/>
  <c r="AC3005" i="1"/>
  <c r="AE3005" i="1" s="1"/>
  <c r="G3005" i="1"/>
  <c r="I3063" i="1"/>
  <c r="H3063" i="1" s="1"/>
  <c r="Y3062" i="1"/>
  <c r="C3063" i="1"/>
  <c r="Z3062" i="1"/>
  <c r="AA3062" i="1" s="1"/>
  <c r="AH3062" i="1" s="1"/>
  <c r="AJ3063" i="1"/>
  <c r="M3006" i="1"/>
  <c r="N3006" i="1" s="1"/>
  <c r="P3006" i="1"/>
  <c r="Q3006" i="1"/>
  <c r="L3007" i="1"/>
  <c r="O3004" i="1" l="1"/>
  <c r="R3004" i="1" s="1"/>
  <c r="F3005" i="1"/>
  <c r="J3005" i="1" s="1"/>
  <c r="X3064" i="1"/>
  <c r="K3064" i="1"/>
  <c r="A3065" i="1"/>
  <c r="M3007" i="1"/>
  <c r="N3007" i="1" s="1"/>
  <c r="P3007" i="1"/>
  <c r="Q3007" i="1"/>
  <c r="L3008" i="1"/>
  <c r="AC3006" i="1"/>
  <c r="AE3006" i="1" s="1"/>
  <c r="G3006" i="1"/>
  <c r="T3002" i="1"/>
  <c r="AF3002" i="1" s="1"/>
  <c r="S3003" i="1"/>
  <c r="AB3066" i="1"/>
  <c r="I3064" i="1"/>
  <c r="H3064" i="1" s="1"/>
  <c r="Y3063" i="1"/>
  <c r="C3064" i="1"/>
  <c r="Z3063" i="1"/>
  <c r="AA3063" i="1" s="1"/>
  <c r="AH3063" i="1" s="1"/>
  <c r="AJ3064" i="1"/>
  <c r="O3005" i="1" l="1"/>
  <c r="R3005" i="1" s="1"/>
  <c r="T3003" i="1"/>
  <c r="AF3003" i="1" s="1"/>
  <c r="S3004" i="1"/>
  <c r="M3008" i="1"/>
  <c r="N3008" i="1" s="1"/>
  <c r="P3008" i="1"/>
  <c r="Q3008" i="1"/>
  <c r="L3009" i="1"/>
  <c r="F3006" i="1"/>
  <c r="O3006" i="1" s="1"/>
  <c r="R3006" i="1" s="1"/>
  <c r="K3065" i="1"/>
  <c r="A3066" i="1"/>
  <c r="X3065" i="1"/>
  <c r="AB3067" i="1"/>
  <c r="AC3007" i="1"/>
  <c r="AE3007" i="1" s="1"/>
  <c r="G3007" i="1"/>
  <c r="Y3064" i="1"/>
  <c r="AJ3065" i="1"/>
  <c r="Z3064" i="1"/>
  <c r="AA3064" i="1" s="1"/>
  <c r="AH3064" i="1" s="1"/>
  <c r="C3065" i="1"/>
  <c r="I3065" i="1"/>
  <c r="H3065" i="1" s="1"/>
  <c r="J3006" i="1" l="1"/>
  <c r="AC3008" i="1"/>
  <c r="AE3008" i="1" s="1"/>
  <c r="G3008" i="1"/>
  <c r="Z3065" i="1"/>
  <c r="AA3065" i="1" s="1"/>
  <c r="AH3065" i="1" s="1"/>
  <c r="C3066" i="1"/>
  <c r="I3066" i="1"/>
  <c r="H3066" i="1" s="1"/>
  <c r="Y3065" i="1"/>
  <c r="AJ3066" i="1"/>
  <c r="M3009" i="1"/>
  <c r="N3009" i="1" s="1"/>
  <c r="P3009" i="1"/>
  <c r="Q3009" i="1"/>
  <c r="L3010" i="1"/>
  <c r="T3004" i="1"/>
  <c r="AF3004" i="1" s="1"/>
  <c r="S3005" i="1"/>
  <c r="F3007" i="1"/>
  <c r="O3007" i="1" s="1"/>
  <c r="R3007" i="1" s="1"/>
  <c r="X3066" i="1"/>
  <c r="A3067" i="1"/>
  <c r="K3066" i="1"/>
  <c r="AB3068" i="1"/>
  <c r="J3007" i="1" l="1"/>
  <c r="X3067" i="1"/>
  <c r="A3068" i="1"/>
  <c r="K3067" i="1"/>
  <c r="M3010" i="1"/>
  <c r="N3010" i="1" s="1"/>
  <c r="P3010" i="1"/>
  <c r="Q3010" i="1"/>
  <c r="L3011" i="1"/>
  <c r="AB3069" i="1"/>
  <c r="Z3066" i="1"/>
  <c r="AA3066" i="1" s="1"/>
  <c r="AH3066" i="1" s="1"/>
  <c r="AJ3067" i="1"/>
  <c r="I3067" i="1"/>
  <c r="H3067" i="1" s="1"/>
  <c r="Y3066" i="1"/>
  <c r="C3067" i="1"/>
  <c r="F3008" i="1"/>
  <c r="J3008" i="1" s="1"/>
  <c r="T3005" i="1"/>
  <c r="AF3005" i="1" s="1"/>
  <c r="S3006" i="1"/>
  <c r="AC3009" i="1"/>
  <c r="AE3009" i="1" s="1"/>
  <c r="G3009" i="1"/>
  <c r="O3008" i="1" l="1"/>
  <c r="R3008" i="1" s="1"/>
  <c r="T3006" i="1"/>
  <c r="AF3006" i="1" s="1"/>
  <c r="S3007" i="1"/>
  <c r="A3069" i="1"/>
  <c r="X3068" i="1"/>
  <c r="K3068" i="1"/>
  <c r="AC3010" i="1"/>
  <c r="AE3010" i="1" s="1"/>
  <c r="G3010" i="1"/>
  <c r="AJ3068" i="1"/>
  <c r="Y3067" i="1"/>
  <c r="C3068" i="1"/>
  <c r="Z3067" i="1"/>
  <c r="AA3067" i="1" s="1"/>
  <c r="AH3067" i="1" s="1"/>
  <c r="I3068" i="1"/>
  <c r="H3068" i="1" s="1"/>
  <c r="AB3070" i="1"/>
  <c r="F3009" i="1"/>
  <c r="O3009" i="1" s="1"/>
  <c r="R3009" i="1" s="1"/>
  <c r="M3011" i="1"/>
  <c r="N3011" i="1" s="1"/>
  <c r="P3011" i="1"/>
  <c r="Q3011" i="1"/>
  <c r="L3012" i="1"/>
  <c r="J3009" i="1" l="1"/>
  <c r="AC3011" i="1"/>
  <c r="AE3011" i="1" s="1"/>
  <c r="G3011" i="1"/>
  <c r="AB3071" i="1"/>
  <c r="F3010" i="1"/>
  <c r="O3010" i="1" s="1"/>
  <c r="R3010" i="1" s="1"/>
  <c r="M3012" i="1"/>
  <c r="N3012" i="1" s="1"/>
  <c r="P3012" i="1"/>
  <c r="Q3012" i="1"/>
  <c r="L3013" i="1"/>
  <c r="A3070" i="1"/>
  <c r="K3069" i="1"/>
  <c r="X3069" i="1"/>
  <c r="T3007" i="1"/>
  <c r="AF3007" i="1" s="1"/>
  <c r="S3008" i="1"/>
  <c r="C3069" i="1"/>
  <c r="I3069" i="1"/>
  <c r="H3069" i="1" s="1"/>
  <c r="Y3068" i="1"/>
  <c r="AJ3069" i="1"/>
  <c r="Z3068" i="1"/>
  <c r="AA3068" i="1" s="1"/>
  <c r="AH3068" i="1" s="1"/>
  <c r="T3008" i="1" l="1"/>
  <c r="AF3008" i="1" s="1"/>
  <c r="S3009" i="1"/>
  <c r="A3071" i="1"/>
  <c r="X3070" i="1"/>
  <c r="K3070" i="1"/>
  <c r="M3013" i="1"/>
  <c r="N3013" i="1" s="1"/>
  <c r="P3013" i="1"/>
  <c r="Q3013" i="1"/>
  <c r="L3014" i="1"/>
  <c r="J3010" i="1"/>
  <c r="AB3072" i="1"/>
  <c r="Y3069" i="1"/>
  <c r="C3070" i="1"/>
  <c r="Z3069" i="1"/>
  <c r="AA3069" i="1" s="1"/>
  <c r="AH3069" i="1" s="1"/>
  <c r="AJ3070" i="1"/>
  <c r="I3070" i="1"/>
  <c r="H3070" i="1" s="1"/>
  <c r="F3011" i="1"/>
  <c r="O3011" i="1" s="1"/>
  <c r="R3011" i="1" s="1"/>
  <c r="AC3012" i="1"/>
  <c r="AE3012" i="1" s="1"/>
  <c r="G3012" i="1"/>
  <c r="J3011" i="1" l="1"/>
  <c r="AB3073" i="1"/>
  <c r="AC3013" i="1"/>
  <c r="AE3013" i="1" s="1"/>
  <c r="G3013" i="1"/>
  <c r="X3071" i="1"/>
  <c r="A3072" i="1"/>
  <c r="K3071" i="1"/>
  <c r="F3012" i="1"/>
  <c r="J3012" i="1" s="1"/>
  <c r="M3014" i="1"/>
  <c r="N3014" i="1" s="1"/>
  <c r="P3014" i="1"/>
  <c r="Q3014" i="1"/>
  <c r="L3015" i="1"/>
  <c r="T3009" i="1"/>
  <c r="AF3009" i="1" s="1"/>
  <c r="S3010" i="1"/>
  <c r="Y3070" i="1"/>
  <c r="Z3070" i="1"/>
  <c r="AA3070" i="1" s="1"/>
  <c r="AH3070" i="1" s="1"/>
  <c r="C3071" i="1"/>
  <c r="I3071" i="1"/>
  <c r="H3071" i="1" s="1"/>
  <c r="AJ3071" i="1"/>
  <c r="M3015" i="1" l="1"/>
  <c r="N3015" i="1" s="1"/>
  <c r="P3015" i="1"/>
  <c r="Q3015" i="1"/>
  <c r="L3016" i="1"/>
  <c r="O3012" i="1"/>
  <c r="R3012" i="1" s="1"/>
  <c r="F3013" i="1"/>
  <c r="J3013" i="1" s="1"/>
  <c r="T3010" i="1"/>
  <c r="AF3010" i="1" s="1"/>
  <c r="S3011" i="1"/>
  <c r="X3072" i="1"/>
  <c r="K3072" i="1"/>
  <c r="A3073" i="1"/>
  <c r="AB3074" i="1"/>
  <c r="AC3014" i="1"/>
  <c r="AE3014" i="1" s="1"/>
  <c r="G3014" i="1"/>
  <c r="Y3071" i="1"/>
  <c r="AJ3072" i="1"/>
  <c r="I3072" i="1"/>
  <c r="H3072" i="1" s="1"/>
  <c r="Z3071" i="1"/>
  <c r="AA3071" i="1" s="1"/>
  <c r="AH3071" i="1" s="1"/>
  <c r="C3072" i="1"/>
  <c r="Y3072" i="1" l="1"/>
  <c r="AJ3073" i="1"/>
  <c r="Z3072" i="1"/>
  <c r="AA3072" i="1" s="1"/>
  <c r="AH3072" i="1" s="1"/>
  <c r="I3073" i="1"/>
  <c r="H3073" i="1" s="1"/>
  <c r="C3073" i="1"/>
  <c r="F3014" i="1"/>
  <c r="J3014" i="1" s="1"/>
  <c r="T3011" i="1"/>
  <c r="AF3011" i="1" s="1"/>
  <c r="S3012" i="1"/>
  <c r="M3016" i="1"/>
  <c r="N3016" i="1" s="1"/>
  <c r="P3016" i="1"/>
  <c r="Q3016" i="1"/>
  <c r="L3017" i="1"/>
  <c r="AB3075" i="1"/>
  <c r="X3073" i="1"/>
  <c r="A3074" i="1"/>
  <c r="K3073" i="1"/>
  <c r="O3013" i="1"/>
  <c r="R3013" i="1" s="1"/>
  <c r="AC3015" i="1"/>
  <c r="AE3015" i="1" s="1"/>
  <c r="G3015" i="1"/>
  <c r="K3074" i="1" l="1"/>
  <c r="X3074" i="1"/>
  <c r="A3075" i="1"/>
  <c r="M3017" i="1"/>
  <c r="N3017" i="1" s="1"/>
  <c r="P3017" i="1"/>
  <c r="Q3017" i="1"/>
  <c r="L3018" i="1"/>
  <c r="T3012" i="1"/>
  <c r="AF3012" i="1" s="1"/>
  <c r="S3013" i="1"/>
  <c r="F3015" i="1"/>
  <c r="O3015" i="1" s="1"/>
  <c r="R3015" i="1" s="1"/>
  <c r="AJ3074" i="1"/>
  <c r="Y3073" i="1"/>
  <c r="C3074" i="1"/>
  <c r="Z3073" i="1"/>
  <c r="AA3073" i="1" s="1"/>
  <c r="AH3073" i="1" s="1"/>
  <c r="I3074" i="1"/>
  <c r="H3074" i="1" s="1"/>
  <c r="AB3076" i="1"/>
  <c r="O3014" i="1"/>
  <c r="R3014" i="1" s="1"/>
  <c r="AC3016" i="1"/>
  <c r="AE3016" i="1" s="1"/>
  <c r="G3016" i="1"/>
  <c r="J3015" i="1" l="1"/>
  <c r="F3016" i="1"/>
  <c r="O3016" i="1" s="1"/>
  <c r="R3016" i="1" s="1"/>
  <c r="M3018" i="1"/>
  <c r="N3018" i="1" s="1"/>
  <c r="P3018" i="1"/>
  <c r="Q3018" i="1"/>
  <c r="L3019" i="1"/>
  <c r="X3075" i="1"/>
  <c r="A3076" i="1"/>
  <c r="K3075" i="1"/>
  <c r="AB3077" i="1"/>
  <c r="T3013" i="1"/>
  <c r="AF3013" i="1" s="1"/>
  <c r="S3014" i="1"/>
  <c r="I3075" i="1"/>
  <c r="H3075" i="1" s="1"/>
  <c r="Y3074" i="1"/>
  <c r="AJ3075" i="1"/>
  <c r="Z3074" i="1"/>
  <c r="AA3074" i="1" s="1"/>
  <c r="AH3074" i="1" s="1"/>
  <c r="C3075" i="1"/>
  <c r="AC3017" i="1"/>
  <c r="AE3017" i="1" s="1"/>
  <c r="G3017" i="1"/>
  <c r="J3016" i="1" l="1"/>
  <c r="AC3018" i="1"/>
  <c r="AE3018" i="1" s="1"/>
  <c r="G3018" i="1"/>
  <c r="Z3075" i="1"/>
  <c r="AA3075" i="1" s="1"/>
  <c r="AH3075" i="1" s="1"/>
  <c r="C3076" i="1"/>
  <c r="I3076" i="1"/>
  <c r="H3076" i="1" s="1"/>
  <c r="Y3075" i="1"/>
  <c r="AJ3076" i="1"/>
  <c r="F3017" i="1"/>
  <c r="J3017" i="1" s="1"/>
  <c r="M3019" i="1"/>
  <c r="N3019" i="1" s="1"/>
  <c r="P3019" i="1"/>
  <c r="Q3019" i="1"/>
  <c r="L3020" i="1"/>
  <c r="T3014" i="1"/>
  <c r="AF3014" i="1" s="1"/>
  <c r="S3015" i="1"/>
  <c r="AB3078" i="1"/>
  <c r="X3076" i="1"/>
  <c r="A3077" i="1"/>
  <c r="K3076" i="1"/>
  <c r="K3077" i="1" l="1"/>
  <c r="X3077" i="1"/>
  <c r="A3078" i="1"/>
  <c r="M3020" i="1"/>
  <c r="N3020" i="1" s="1"/>
  <c r="P3020" i="1"/>
  <c r="Q3020" i="1"/>
  <c r="L3021" i="1"/>
  <c r="AB3079" i="1"/>
  <c r="T3015" i="1"/>
  <c r="AF3015" i="1" s="1"/>
  <c r="S3016" i="1"/>
  <c r="O3017" i="1"/>
  <c r="R3017" i="1" s="1"/>
  <c r="AJ3077" i="1"/>
  <c r="I3077" i="1"/>
  <c r="H3077" i="1" s="1"/>
  <c r="Y3076" i="1"/>
  <c r="C3077" i="1"/>
  <c r="Z3076" i="1"/>
  <c r="AA3076" i="1" s="1"/>
  <c r="AH3076" i="1" s="1"/>
  <c r="F3018" i="1"/>
  <c r="J3018" i="1" s="1"/>
  <c r="AC3019" i="1"/>
  <c r="AE3019" i="1" s="1"/>
  <c r="G3019" i="1"/>
  <c r="O3018" i="1" l="1"/>
  <c r="R3018" i="1" s="1"/>
  <c r="T3016" i="1"/>
  <c r="AF3016" i="1" s="1"/>
  <c r="S3017" i="1"/>
  <c r="F3019" i="1"/>
  <c r="O3019" i="1" s="1"/>
  <c r="R3019" i="1" s="1"/>
  <c r="Z3077" i="1"/>
  <c r="AA3077" i="1" s="1"/>
  <c r="AH3077" i="1" s="1"/>
  <c r="C3078" i="1"/>
  <c r="I3078" i="1"/>
  <c r="H3078" i="1" s="1"/>
  <c r="Y3077" i="1"/>
  <c r="AJ3078" i="1"/>
  <c r="AC3020" i="1"/>
  <c r="AE3020" i="1" s="1"/>
  <c r="G3020" i="1"/>
  <c r="AB3080" i="1"/>
  <c r="M3021" i="1"/>
  <c r="N3021" i="1" s="1"/>
  <c r="P3021" i="1"/>
  <c r="Q3021" i="1"/>
  <c r="L3022" i="1"/>
  <c r="X3078" i="1"/>
  <c r="K3078" i="1"/>
  <c r="A3079" i="1"/>
  <c r="J3019" i="1" l="1"/>
  <c r="F3020" i="1"/>
  <c r="J3020" i="1" s="1"/>
  <c r="Z3078" i="1"/>
  <c r="AA3078" i="1" s="1"/>
  <c r="AH3078" i="1" s="1"/>
  <c r="C3079" i="1"/>
  <c r="I3079" i="1"/>
  <c r="H3079" i="1" s="1"/>
  <c r="Y3078" i="1"/>
  <c r="AJ3079" i="1"/>
  <c r="AC3021" i="1"/>
  <c r="AE3021" i="1" s="1"/>
  <c r="G3021" i="1"/>
  <c r="X3079" i="1"/>
  <c r="A3080" i="1"/>
  <c r="K3079" i="1"/>
  <c r="M3022" i="1"/>
  <c r="N3022" i="1" s="1"/>
  <c r="P3022" i="1"/>
  <c r="Q3022" i="1"/>
  <c r="L3023" i="1"/>
  <c r="AB3081" i="1"/>
  <c r="T3017" i="1"/>
  <c r="AF3017" i="1" s="1"/>
  <c r="S3018" i="1"/>
  <c r="O3020" i="1" l="1"/>
  <c r="R3020" i="1" s="1"/>
  <c r="AC3022" i="1"/>
  <c r="AE3022" i="1" s="1"/>
  <c r="G3022" i="1"/>
  <c r="Y3079" i="1"/>
  <c r="AJ3080" i="1"/>
  <c r="I3080" i="1"/>
  <c r="H3080" i="1" s="1"/>
  <c r="Z3079" i="1"/>
  <c r="AA3079" i="1" s="1"/>
  <c r="AH3079" i="1" s="1"/>
  <c r="C3080" i="1"/>
  <c r="M3023" i="1"/>
  <c r="N3023" i="1" s="1"/>
  <c r="P3023" i="1"/>
  <c r="Q3023" i="1"/>
  <c r="L3024" i="1"/>
  <c r="F3021" i="1"/>
  <c r="J3021" i="1" s="1"/>
  <c r="T3018" i="1"/>
  <c r="AF3018" i="1" s="1"/>
  <c r="S3019" i="1"/>
  <c r="AB3082" i="1"/>
  <c r="X3080" i="1"/>
  <c r="K3080" i="1"/>
  <c r="A3081" i="1"/>
  <c r="X3081" i="1" l="1"/>
  <c r="A3082" i="1"/>
  <c r="K3081" i="1"/>
  <c r="AB3083" i="1"/>
  <c r="M3024" i="1"/>
  <c r="N3024" i="1" s="1"/>
  <c r="L3025" i="1"/>
  <c r="O3021" i="1"/>
  <c r="R3021" i="1" s="1"/>
  <c r="F3022" i="1"/>
  <c r="J3022" i="1" s="1"/>
  <c r="Z3080" i="1"/>
  <c r="AA3080" i="1" s="1"/>
  <c r="AH3080" i="1" s="1"/>
  <c r="C3081" i="1"/>
  <c r="Y3080" i="1"/>
  <c r="AJ3081" i="1"/>
  <c r="I3081" i="1"/>
  <c r="H3081" i="1" s="1"/>
  <c r="T3019" i="1"/>
  <c r="AF3019" i="1" s="1"/>
  <c r="S3020" i="1"/>
  <c r="AC3023" i="1"/>
  <c r="AE3023" i="1" s="1"/>
  <c r="G3023" i="1"/>
  <c r="O3022" i="1" l="1"/>
  <c r="R3022" i="1" s="1"/>
  <c r="F3023" i="1"/>
  <c r="J3023" i="1" s="1"/>
  <c r="T3020" i="1"/>
  <c r="AF3020" i="1" s="1"/>
  <c r="S3021" i="1"/>
  <c r="AC3024" i="1"/>
  <c r="AE3024" i="1" s="1"/>
  <c r="G3024" i="1"/>
  <c r="K3082" i="1"/>
  <c r="A3083" i="1"/>
  <c r="X3082" i="1"/>
  <c r="M3025" i="1"/>
  <c r="N3025" i="1" s="1"/>
  <c r="L3026" i="1"/>
  <c r="AB3084" i="1"/>
  <c r="C3082" i="1"/>
  <c r="Y3081" i="1"/>
  <c r="AJ3082" i="1"/>
  <c r="I3082" i="1"/>
  <c r="H3082" i="1" s="1"/>
  <c r="Z3081" i="1"/>
  <c r="AA3081" i="1" s="1"/>
  <c r="AH3081" i="1" s="1"/>
  <c r="O3023" i="1" l="1"/>
  <c r="R3023" i="1" s="1"/>
  <c r="F3024" i="1"/>
  <c r="O3024" i="1" s="1"/>
  <c r="AC3025" i="1"/>
  <c r="AE3025" i="1" s="1"/>
  <c r="G3025" i="1"/>
  <c r="Y3082" i="1"/>
  <c r="I3083" i="1"/>
  <c r="H3083" i="1" s="1"/>
  <c r="Z3082" i="1"/>
  <c r="AA3082" i="1" s="1"/>
  <c r="AH3082" i="1" s="1"/>
  <c r="AJ3083" i="1"/>
  <c r="C3083" i="1"/>
  <c r="T3021" i="1"/>
  <c r="AF3021" i="1" s="1"/>
  <c r="S3022" i="1"/>
  <c r="AB3085" i="1"/>
  <c r="M3026" i="1"/>
  <c r="N3026" i="1" s="1"/>
  <c r="L3027" i="1"/>
  <c r="A3084" i="1"/>
  <c r="K3083" i="1"/>
  <c r="X3083" i="1"/>
  <c r="P3024" i="1" l="1"/>
  <c r="Q3024" i="1" s="1"/>
  <c r="Q3025" i="1" s="1"/>
  <c r="Q3026" i="1" s="1"/>
  <c r="Q3027" i="1" s="1"/>
  <c r="J3024" i="1"/>
  <c r="AC3026" i="1"/>
  <c r="AE3026" i="1" s="1"/>
  <c r="G3026" i="1"/>
  <c r="T3022" i="1"/>
  <c r="AF3022" i="1" s="1"/>
  <c r="S3023" i="1"/>
  <c r="F3025" i="1"/>
  <c r="J3025" i="1" s="1"/>
  <c r="X3084" i="1"/>
  <c r="K3084" i="1"/>
  <c r="A3085" i="1"/>
  <c r="M3027" i="1"/>
  <c r="N3027" i="1" s="1"/>
  <c r="L3028" i="1"/>
  <c r="I3084" i="1"/>
  <c r="H3084" i="1" s="1"/>
  <c r="Y3083" i="1"/>
  <c r="Z3083" i="1"/>
  <c r="AA3083" i="1" s="1"/>
  <c r="AH3083" i="1" s="1"/>
  <c r="AJ3084" i="1"/>
  <c r="C3084" i="1"/>
  <c r="AB3086" i="1"/>
  <c r="P3025" i="1"/>
  <c r="P3026" i="1" s="1"/>
  <c r="P3027" i="1" s="1"/>
  <c r="O3025" i="1" l="1"/>
  <c r="R3025" i="1" s="1"/>
  <c r="AB3087" i="1"/>
  <c r="M3028" i="1"/>
  <c r="N3028" i="1" s="1"/>
  <c r="P3028" i="1"/>
  <c r="Q3028" i="1"/>
  <c r="L3029" i="1"/>
  <c r="X3085" i="1"/>
  <c r="A3086" i="1"/>
  <c r="K3085" i="1"/>
  <c r="F3026" i="1"/>
  <c r="O3026" i="1" s="1"/>
  <c r="R3026" i="1" s="1"/>
  <c r="G3027" i="1"/>
  <c r="AC3027" i="1"/>
  <c r="AE3027" i="1" s="1"/>
  <c r="Y3084" i="1"/>
  <c r="AJ3085" i="1"/>
  <c r="Z3084" i="1"/>
  <c r="AA3084" i="1" s="1"/>
  <c r="AH3084" i="1" s="1"/>
  <c r="C3085" i="1"/>
  <c r="I3085" i="1"/>
  <c r="H3085" i="1" s="1"/>
  <c r="T3023" i="1"/>
  <c r="S3024" i="1"/>
  <c r="R3024" i="1"/>
  <c r="J3026" i="1" l="1"/>
  <c r="AC3028" i="1"/>
  <c r="AE3028" i="1" s="1"/>
  <c r="G3028" i="1"/>
  <c r="M3029" i="1"/>
  <c r="N3029" i="1" s="1"/>
  <c r="P3029" i="1"/>
  <c r="Q3029" i="1"/>
  <c r="L3030" i="1"/>
  <c r="AB3088" i="1"/>
  <c r="F3027" i="1"/>
  <c r="J3027" i="1" s="1"/>
  <c r="Z3085" i="1"/>
  <c r="AA3085" i="1" s="1"/>
  <c r="AH3085" i="1" s="1"/>
  <c r="AJ3086" i="1"/>
  <c r="I3086" i="1"/>
  <c r="H3086" i="1" s="1"/>
  <c r="Y3085" i="1"/>
  <c r="C3086" i="1"/>
  <c r="X3086" i="1"/>
  <c r="A3087" i="1"/>
  <c r="K3086" i="1"/>
  <c r="AF3023" i="1"/>
  <c r="AA3023" i="1"/>
  <c r="T3024" i="1"/>
  <c r="AF3024" i="1" s="1"/>
  <c r="S3025" i="1"/>
  <c r="O3027" i="1" l="1"/>
  <c r="R3027" i="1" s="1"/>
  <c r="AH3023" i="1"/>
  <c r="A3088" i="1"/>
  <c r="X3087" i="1"/>
  <c r="K3087" i="1"/>
  <c r="AB3089" i="1"/>
  <c r="AC3029" i="1"/>
  <c r="AE3029" i="1" s="1"/>
  <c r="G3029" i="1"/>
  <c r="T3025" i="1"/>
  <c r="AF3025" i="1" s="1"/>
  <c r="S3026" i="1"/>
  <c r="M3030" i="1"/>
  <c r="N3030" i="1" s="1"/>
  <c r="P3030" i="1"/>
  <c r="Q3030" i="1"/>
  <c r="L3031" i="1"/>
  <c r="F3028" i="1"/>
  <c r="O3028" i="1" s="1"/>
  <c r="R3028" i="1" s="1"/>
  <c r="AJ3087" i="1"/>
  <c r="Z3086" i="1"/>
  <c r="AA3086" i="1" s="1"/>
  <c r="AH3086" i="1" s="1"/>
  <c r="C3087" i="1"/>
  <c r="Y3086" i="1"/>
  <c r="I3087" i="1"/>
  <c r="H3087" i="1" s="1"/>
  <c r="J3028" i="1" l="1"/>
  <c r="M3031" i="1"/>
  <c r="N3031" i="1" s="1"/>
  <c r="P3031" i="1"/>
  <c r="Q3031" i="1"/>
  <c r="L3032" i="1"/>
  <c r="AB3090" i="1"/>
  <c r="X3088" i="1"/>
  <c r="A3089" i="1"/>
  <c r="K3088" i="1"/>
  <c r="T3026" i="1"/>
  <c r="AF3026" i="1" s="1"/>
  <c r="S3027" i="1"/>
  <c r="F3029" i="1"/>
  <c r="J3029" i="1" s="1"/>
  <c r="I3088" i="1"/>
  <c r="H3088" i="1" s="1"/>
  <c r="Y3087" i="1"/>
  <c r="C3088" i="1"/>
  <c r="Z3087" i="1"/>
  <c r="AA3087" i="1" s="1"/>
  <c r="AH3087" i="1" s="1"/>
  <c r="AJ3088" i="1"/>
  <c r="G3030" i="1"/>
  <c r="AC3030" i="1"/>
  <c r="AE3030" i="1" s="1"/>
  <c r="O3029" i="1" l="1"/>
  <c r="R3029" i="1" s="1"/>
  <c r="F3030" i="1"/>
  <c r="O3030" i="1" s="1"/>
  <c r="R3030" i="1" s="1"/>
  <c r="K3089" i="1"/>
  <c r="X3089" i="1"/>
  <c r="A3090" i="1"/>
  <c r="AB3091" i="1"/>
  <c r="G3031" i="1"/>
  <c r="AC3031" i="1"/>
  <c r="AE3031" i="1" s="1"/>
  <c r="T3027" i="1"/>
  <c r="AF3027" i="1" s="1"/>
  <c r="S3028" i="1"/>
  <c r="C3089" i="1"/>
  <c r="I3089" i="1"/>
  <c r="H3089" i="1" s="1"/>
  <c r="Z3088" i="1"/>
  <c r="Y3088" i="1"/>
  <c r="AJ3089" i="1"/>
  <c r="M3032" i="1"/>
  <c r="N3032" i="1" s="1"/>
  <c r="P3032" i="1"/>
  <c r="Q3032" i="1"/>
  <c r="L3033" i="1"/>
  <c r="J3030" i="1" l="1"/>
  <c r="T3028" i="1"/>
  <c r="AF3028" i="1" s="1"/>
  <c r="S3029" i="1"/>
  <c r="AB3092" i="1"/>
  <c r="A3091" i="1"/>
  <c r="K3090" i="1"/>
  <c r="X3090" i="1"/>
  <c r="M3033" i="1"/>
  <c r="N3033" i="1" s="1"/>
  <c r="P3033" i="1"/>
  <c r="Q3033" i="1"/>
  <c r="L3034" i="1"/>
  <c r="F3031" i="1"/>
  <c r="J3031" i="1" s="1"/>
  <c r="AC3032" i="1"/>
  <c r="AE3032" i="1" s="1"/>
  <c r="G3032" i="1"/>
  <c r="I3090" i="1"/>
  <c r="H3090" i="1" s="1"/>
  <c r="AJ3090" i="1"/>
  <c r="Y3089" i="1"/>
  <c r="C3090" i="1"/>
  <c r="Z3089" i="1"/>
  <c r="AA3089" i="1" s="1"/>
  <c r="AH3089" i="1" s="1"/>
  <c r="O3031" i="1" l="1"/>
  <c r="R3031" i="1" s="1"/>
  <c r="AB3093" i="1"/>
  <c r="G3033" i="1"/>
  <c r="AC3033" i="1"/>
  <c r="AE3033" i="1" s="1"/>
  <c r="T3029" i="1"/>
  <c r="AF3029" i="1" s="1"/>
  <c r="S3030" i="1"/>
  <c r="M3034" i="1"/>
  <c r="N3034" i="1" s="1"/>
  <c r="P3034" i="1"/>
  <c r="Q3034" i="1"/>
  <c r="L3035" i="1"/>
  <c r="X3091" i="1"/>
  <c r="A3092" i="1"/>
  <c r="K3091" i="1"/>
  <c r="F3032" i="1"/>
  <c r="O3032" i="1" s="1"/>
  <c r="R3032" i="1" s="1"/>
  <c r="Z3090" i="1"/>
  <c r="AA3090" i="1" s="1"/>
  <c r="AH3090" i="1" s="1"/>
  <c r="C3091" i="1"/>
  <c r="I3091" i="1"/>
  <c r="H3091" i="1" s="1"/>
  <c r="Y3090" i="1"/>
  <c r="AJ3091" i="1"/>
  <c r="J3032" i="1" l="1"/>
  <c r="K3092" i="1"/>
  <c r="A3093" i="1"/>
  <c r="X3092" i="1"/>
  <c r="F3033" i="1"/>
  <c r="J3033" i="1" s="1"/>
  <c r="Y3091" i="1"/>
  <c r="C3092" i="1"/>
  <c r="I3092" i="1"/>
  <c r="H3092" i="1" s="1"/>
  <c r="Z3091" i="1"/>
  <c r="AA3091" i="1" s="1"/>
  <c r="AH3091" i="1" s="1"/>
  <c r="AJ3092" i="1"/>
  <c r="T3030" i="1"/>
  <c r="AF3030" i="1" s="1"/>
  <c r="S3031" i="1"/>
  <c r="AB3094" i="1"/>
  <c r="AC3034" i="1"/>
  <c r="AE3034" i="1" s="1"/>
  <c r="G3034" i="1"/>
  <c r="M3035" i="1"/>
  <c r="N3035" i="1" s="1"/>
  <c r="P3035" i="1"/>
  <c r="Q3035" i="1"/>
  <c r="L3036" i="1"/>
  <c r="AB3095" i="1" l="1"/>
  <c r="O3033" i="1"/>
  <c r="R3033" i="1" s="1"/>
  <c r="K3093" i="1"/>
  <c r="A3094" i="1"/>
  <c r="X3093" i="1"/>
  <c r="G3035" i="1"/>
  <c r="AC3035" i="1"/>
  <c r="AE3035" i="1" s="1"/>
  <c r="M3036" i="1"/>
  <c r="N3036" i="1" s="1"/>
  <c r="P3036" i="1"/>
  <c r="Q3036" i="1"/>
  <c r="L3037" i="1"/>
  <c r="F3034" i="1"/>
  <c r="O3034" i="1" s="1"/>
  <c r="R3034" i="1" s="1"/>
  <c r="T3031" i="1"/>
  <c r="AF3031" i="1" s="1"/>
  <c r="S3032" i="1"/>
  <c r="Y3092" i="1"/>
  <c r="AJ3093" i="1"/>
  <c r="Z3092" i="1"/>
  <c r="AA3092" i="1" s="1"/>
  <c r="AH3092" i="1" s="1"/>
  <c r="C3093" i="1"/>
  <c r="I3093" i="1"/>
  <c r="H3093" i="1" s="1"/>
  <c r="T3032" i="1" l="1"/>
  <c r="AF3032" i="1" s="1"/>
  <c r="S3033" i="1"/>
  <c r="M3037" i="1"/>
  <c r="N3037" i="1" s="1"/>
  <c r="P3037" i="1"/>
  <c r="Q3037" i="1"/>
  <c r="L3038" i="1"/>
  <c r="F3035" i="1"/>
  <c r="J3035" i="1" s="1"/>
  <c r="J3034" i="1"/>
  <c r="Y3093" i="1"/>
  <c r="AJ3094" i="1"/>
  <c r="Z3093" i="1"/>
  <c r="AA3093" i="1" s="1"/>
  <c r="AH3093" i="1" s="1"/>
  <c r="C3094" i="1"/>
  <c r="I3094" i="1"/>
  <c r="H3094" i="1" s="1"/>
  <c r="AB3096" i="1"/>
  <c r="G3036" i="1"/>
  <c r="AC3036" i="1"/>
  <c r="AE3036" i="1" s="1"/>
  <c r="K3094" i="1"/>
  <c r="X3094" i="1"/>
  <c r="A3095" i="1"/>
  <c r="G3037" i="1" l="1"/>
  <c r="AC3037" i="1"/>
  <c r="AE3037" i="1" s="1"/>
  <c r="A3096" i="1"/>
  <c r="K3095" i="1"/>
  <c r="X3095" i="1"/>
  <c r="Y3094" i="1"/>
  <c r="C3095" i="1"/>
  <c r="Z3094" i="1"/>
  <c r="AA3094" i="1" s="1"/>
  <c r="AH3094" i="1" s="1"/>
  <c r="AJ3095" i="1"/>
  <c r="I3095" i="1"/>
  <c r="H3095" i="1" s="1"/>
  <c r="F3036" i="1"/>
  <c r="J3036" i="1" s="1"/>
  <c r="AB3097" i="1"/>
  <c r="M3038" i="1"/>
  <c r="N3038" i="1" s="1"/>
  <c r="P3038" i="1"/>
  <c r="Q3038" i="1"/>
  <c r="L3039" i="1"/>
  <c r="T3033" i="1"/>
  <c r="AF3033" i="1" s="1"/>
  <c r="S3034" i="1"/>
  <c r="O3035" i="1"/>
  <c r="R3035" i="1" s="1"/>
  <c r="O3036" i="1" l="1"/>
  <c r="R3036" i="1" s="1"/>
  <c r="M3039" i="1"/>
  <c r="N3039" i="1" s="1"/>
  <c r="P3039" i="1"/>
  <c r="Q3039" i="1"/>
  <c r="L3040" i="1"/>
  <c r="X3096" i="1"/>
  <c r="K3096" i="1"/>
  <c r="A3097" i="1"/>
  <c r="AB3098" i="1"/>
  <c r="Z3095" i="1"/>
  <c r="AA3095" i="1" s="1"/>
  <c r="AH3095" i="1" s="1"/>
  <c r="C3096" i="1"/>
  <c r="I3096" i="1"/>
  <c r="H3096" i="1" s="1"/>
  <c r="Y3095" i="1"/>
  <c r="AJ3096" i="1"/>
  <c r="T3034" i="1"/>
  <c r="AF3034" i="1" s="1"/>
  <c r="S3035" i="1"/>
  <c r="F3037" i="1"/>
  <c r="J3037" i="1" s="1"/>
  <c r="AC3038" i="1"/>
  <c r="AE3038" i="1" s="1"/>
  <c r="G3038" i="1"/>
  <c r="X3097" i="1" l="1"/>
  <c r="K3097" i="1"/>
  <c r="A3098" i="1"/>
  <c r="O3037" i="1"/>
  <c r="R3037" i="1" s="1"/>
  <c r="G3039" i="1"/>
  <c r="AC3039" i="1"/>
  <c r="AE3039" i="1" s="1"/>
  <c r="F3038" i="1"/>
  <c r="O3038" i="1" s="1"/>
  <c r="R3038" i="1" s="1"/>
  <c r="I3097" i="1"/>
  <c r="H3097" i="1" s="1"/>
  <c r="Y3096" i="1"/>
  <c r="AJ3097" i="1"/>
  <c r="Z3096" i="1"/>
  <c r="AA3096" i="1" s="1"/>
  <c r="AH3096" i="1" s="1"/>
  <c r="C3097" i="1"/>
  <c r="T3035" i="1"/>
  <c r="AF3035" i="1" s="1"/>
  <c r="S3036" i="1"/>
  <c r="AB3099" i="1"/>
  <c r="M3040" i="1"/>
  <c r="N3040" i="1" s="1"/>
  <c r="P3040" i="1"/>
  <c r="Q3040" i="1"/>
  <c r="L3041" i="1"/>
  <c r="J3038" i="1" l="1"/>
  <c r="M3041" i="1"/>
  <c r="N3041" i="1" s="1"/>
  <c r="P3041" i="1"/>
  <c r="Q3041" i="1"/>
  <c r="L3042" i="1"/>
  <c r="AB3100" i="1"/>
  <c r="Y3097" i="1"/>
  <c r="AJ3098" i="1"/>
  <c r="Z3097" i="1"/>
  <c r="AA3097" i="1" s="1"/>
  <c r="AH3097" i="1" s="1"/>
  <c r="I3098" i="1"/>
  <c r="H3098" i="1" s="1"/>
  <c r="C3098" i="1"/>
  <c r="T3036" i="1"/>
  <c r="AF3036" i="1" s="1"/>
  <c r="S3037" i="1"/>
  <c r="F3039" i="1"/>
  <c r="O3039" i="1" s="1"/>
  <c r="R3039" i="1" s="1"/>
  <c r="X3098" i="1"/>
  <c r="K3098" i="1"/>
  <c r="A3099" i="1"/>
  <c r="AC3040" i="1"/>
  <c r="AE3040" i="1" s="1"/>
  <c r="G3040" i="1"/>
  <c r="J3039" i="1" l="1"/>
  <c r="F3040" i="1"/>
  <c r="J3040" i="1" s="1"/>
  <c r="M3042" i="1"/>
  <c r="N3042" i="1" s="1"/>
  <c r="P3042" i="1"/>
  <c r="Q3042" i="1"/>
  <c r="L3043" i="1"/>
  <c r="Y3098" i="1"/>
  <c r="AJ3099" i="1"/>
  <c r="I3099" i="1"/>
  <c r="H3099" i="1" s="1"/>
  <c r="Z3098" i="1"/>
  <c r="AA3098" i="1" s="1"/>
  <c r="AH3098" i="1" s="1"/>
  <c r="C3099" i="1"/>
  <c r="AB3101" i="1"/>
  <c r="X3099" i="1"/>
  <c r="A3100" i="1"/>
  <c r="K3099" i="1"/>
  <c r="T3037" i="1"/>
  <c r="AF3037" i="1" s="1"/>
  <c r="S3038" i="1"/>
  <c r="G3041" i="1"/>
  <c r="AC3041" i="1"/>
  <c r="AE3041" i="1" s="1"/>
  <c r="O3040" i="1" l="1"/>
  <c r="R3040" i="1" s="1"/>
  <c r="T3038" i="1"/>
  <c r="AF3038" i="1" s="1"/>
  <c r="S3039" i="1"/>
  <c r="AC3042" i="1"/>
  <c r="AE3042" i="1" s="1"/>
  <c r="G3042" i="1"/>
  <c r="C3100" i="1"/>
  <c r="Z3099" i="1"/>
  <c r="AA3099" i="1" s="1"/>
  <c r="AH3099" i="1" s="1"/>
  <c r="AJ3100" i="1"/>
  <c r="I3100" i="1"/>
  <c r="H3100" i="1" s="1"/>
  <c r="Y3099" i="1"/>
  <c r="M3043" i="1"/>
  <c r="N3043" i="1" s="1"/>
  <c r="P3043" i="1"/>
  <c r="Q3043" i="1"/>
  <c r="L3044" i="1"/>
  <c r="F3041" i="1"/>
  <c r="J3041" i="1" s="1"/>
  <c r="K3100" i="1"/>
  <c r="X3100" i="1"/>
  <c r="A3101" i="1"/>
  <c r="AB3102" i="1"/>
  <c r="O3041" i="1" l="1"/>
  <c r="R3041" i="1" s="1"/>
  <c r="Y3100" i="1"/>
  <c r="AJ3101" i="1"/>
  <c r="I3101" i="1"/>
  <c r="H3101" i="1" s="1"/>
  <c r="Z3100" i="1"/>
  <c r="AA3100" i="1" s="1"/>
  <c r="AH3100" i="1" s="1"/>
  <c r="C3101" i="1"/>
  <c r="T3039" i="1"/>
  <c r="AF3039" i="1" s="1"/>
  <c r="S3040" i="1"/>
  <c r="G3043" i="1"/>
  <c r="AC3043" i="1"/>
  <c r="AE3043" i="1" s="1"/>
  <c r="AB3103" i="1"/>
  <c r="A3102" i="1"/>
  <c r="K3101" i="1"/>
  <c r="X3101" i="1"/>
  <c r="M3044" i="1"/>
  <c r="N3044" i="1" s="1"/>
  <c r="P3044" i="1"/>
  <c r="Q3044" i="1"/>
  <c r="L3045" i="1"/>
  <c r="F3042" i="1"/>
  <c r="J3042" i="1" s="1"/>
  <c r="O3042" i="1" l="1"/>
  <c r="R3042" i="1" s="1"/>
  <c r="AB3104" i="1"/>
  <c r="G3044" i="1"/>
  <c r="AC3044" i="1"/>
  <c r="AE3044" i="1" s="1"/>
  <c r="K3102" i="1"/>
  <c r="A3103" i="1"/>
  <c r="X3102" i="1"/>
  <c r="F3043" i="1"/>
  <c r="J3043" i="1" s="1"/>
  <c r="M3045" i="1"/>
  <c r="N3045" i="1" s="1"/>
  <c r="P3045" i="1"/>
  <c r="Q3045" i="1"/>
  <c r="L3046" i="1"/>
  <c r="Y3101" i="1"/>
  <c r="AJ3102" i="1"/>
  <c r="I3102" i="1"/>
  <c r="H3102" i="1" s="1"/>
  <c r="Z3101" i="1"/>
  <c r="AA3101" i="1" s="1"/>
  <c r="AH3101" i="1" s="1"/>
  <c r="C3102" i="1"/>
  <c r="T3040" i="1"/>
  <c r="AF3040" i="1" s="1"/>
  <c r="S3041" i="1"/>
  <c r="O3043" i="1" l="1"/>
  <c r="R3043" i="1" s="1"/>
  <c r="X3103" i="1"/>
  <c r="A3104" i="1"/>
  <c r="K3103" i="1"/>
  <c r="AC3045" i="1"/>
  <c r="AE3045" i="1" s="1"/>
  <c r="G3045" i="1"/>
  <c r="AB3105" i="1"/>
  <c r="M3046" i="1"/>
  <c r="N3046" i="1" s="1"/>
  <c r="P3046" i="1"/>
  <c r="Q3046" i="1"/>
  <c r="L3047" i="1"/>
  <c r="Z3102" i="1"/>
  <c r="AA3102" i="1" s="1"/>
  <c r="AH3102" i="1" s="1"/>
  <c r="AJ3103" i="1"/>
  <c r="I3103" i="1"/>
  <c r="H3103" i="1" s="1"/>
  <c r="Y3102" i="1"/>
  <c r="C3103" i="1"/>
  <c r="T3041" i="1"/>
  <c r="AF3041" i="1" s="1"/>
  <c r="S3042" i="1"/>
  <c r="F3044" i="1"/>
  <c r="O3044" i="1" s="1"/>
  <c r="R3044" i="1" s="1"/>
  <c r="J3044" i="1" l="1"/>
  <c r="G3046" i="1"/>
  <c r="AC3046" i="1"/>
  <c r="AE3046" i="1" s="1"/>
  <c r="C3104" i="1"/>
  <c r="I3104" i="1"/>
  <c r="H3104" i="1" s="1"/>
  <c r="Z3103" i="1"/>
  <c r="AA3103" i="1" s="1"/>
  <c r="AH3103" i="1" s="1"/>
  <c r="AJ3104" i="1"/>
  <c r="Y3103" i="1"/>
  <c r="M3047" i="1"/>
  <c r="N3047" i="1" s="1"/>
  <c r="P3047" i="1"/>
  <c r="Q3047" i="1"/>
  <c r="L3048" i="1"/>
  <c r="AB3106" i="1"/>
  <c r="T3042" i="1"/>
  <c r="AF3042" i="1" s="1"/>
  <c r="S3043" i="1"/>
  <c r="F3045" i="1"/>
  <c r="O3045" i="1" s="1"/>
  <c r="R3045" i="1" s="1"/>
  <c r="A3105" i="1"/>
  <c r="X3104" i="1"/>
  <c r="K3104" i="1"/>
  <c r="J3045" i="1" l="1"/>
  <c r="G3047" i="1"/>
  <c r="AC3047" i="1"/>
  <c r="AE3047" i="1" s="1"/>
  <c r="T3043" i="1"/>
  <c r="AF3043" i="1" s="1"/>
  <c r="S3044" i="1"/>
  <c r="M3048" i="1"/>
  <c r="N3048" i="1" s="1"/>
  <c r="P3048" i="1"/>
  <c r="Q3048" i="1"/>
  <c r="L3049" i="1"/>
  <c r="Y3104" i="1"/>
  <c r="AJ3105" i="1"/>
  <c r="Z3104" i="1"/>
  <c r="AA3104" i="1" s="1"/>
  <c r="AH3104" i="1" s="1"/>
  <c r="C3105" i="1"/>
  <c r="I3105" i="1"/>
  <c r="H3105" i="1" s="1"/>
  <c r="F3046" i="1"/>
  <c r="O3046" i="1" s="1"/>
  <c r="R3046" i="1" s="1"/>
  <c r="X3105" i="1"/>
  <c r="A3106" i="1"/>
  <c r="K3105" i="1"/>
  <c r="AB3107" i="1"/>
  <c r="J3046" i="1" l="1"/>
  <c r="G3048" i="1"/>
  <c r="AC3048" i="1"/>
  <c r="AE3048" i="1" s="1"/>
  <c r="AB3108" i="1"/>
  <c r="M3049" i="1"/>
  <c r="N3049" i="1" s="1"/>
  <c r="P3049" i="1"/>
  <c r="Q3049" i="1"/>
  <c r="L3050" i="1"/>
  <c r="T3044" i="1"/>
  <c r="AF3044" i="1" s="1"/>
  <c r="S3045" i="1"/>
  <c r="K3106" i="1"/>
  <c r="A3107" i="1"/>
  <c r="X3106" i="1"/>
  <c r="C3106" i="1"/>
  <c r="I3106" i="1"/>
  <c r="H3106" i="1" s="1"/>
  <c r="Y3105" i="1"/>
  <c r="AJ3106" i="1"/>
  <c r="Z3105" i="1"/>
  <c r="AA3105" i="1" s="1"/>
  <c r="AH3105" i="1" s="1"/>
  <c r="F3047" i="1"/>
  <c r="J3047" i="1" s="1"/>
  <c r="O3047" i="1" l="1"/>
  <c r="R3047" i="1" s="1"/>
  <c r="T3045" i="1"/>
  <c r="AF3045" i="1" s="1"/>
  <c r="S3046" i="1"/>
  <c r="G3049" i="1"/>
  <c r="AC3049" i="1"/>
  <c r="AE3049" i="1" s="1"/>
  <c r="Y3106" i="1"/>
  <c r="C3107" i="1"/>
  <c r="I3107" i="1"/>
  <c r="H3107" i="1" s="1"/>
  <c r="Z3106" i="1"/>
  <c r="AA3106" i="1" s="1"/>
  <c r="AH3106" i="1" s="1"/>
  <c r="AJ3107" i="1"/>
  <c r="X3107" i="1"/>
  <c r="A3108" i="1"/>
  <c r="K3107" i="1"/>
  <c r="M3050" i="1"/>
  <c r="N3050" i="1" s="1"/>
  <c r="P3050" i="1"/>
  <c r="Q3050" i="1"/>
  <c r="L3051" i="1"/>
  <c r="AB3109" i="1"/>
  <c r="F3048" i="1"/>
  <c r="J3048" i="1" s="1"/>
  <c r="O3048" i="1" l="1"/>
  <c r="R3048" i="1" s="1"/>
  <c r="AJ3108" i="1"/>
  <c r="Y3107" i="1"/>
  <c r="C3108" i="1"/>
  <c r="I3108" i="1"/>
  <c r="H3108" i="1" s="1"/>
  <c r="Z3107" i="1"/>
  <c r="AA3107" i="1" s="1"/>
  <c r="AH3107" i="1" s="1"/>
  <c r="T3046" i="1"/>
  <c r="AF3046" i="1" s="1"/>
  <c r="S3047" i="1"/>
  <c r="M3051" i="1"/>
  <c r="N3051" i="1" s="1"/>
  <c r="P3051" i="1"/>
  <c r="Q3051" i="1"/>
  <c r="L3052" i="1"/>
  <c r="G3050" i="1"/>
  <c r="AC3050" i="1"/>
  <c r="AE3050" i="1" s="1"/>
  <c r="AB3110" i="1"/>
  <c r="K3108" i="1"/>
  <c r="X3108" i="1"/>
  <c r="A3109" i="1"/>
  <c r="F3049" i="1"/>
  <c r="J3049" i="1" s="1"/>
  <c r="AC3051" i="1" l="1"/>
  <c r="AE3051" i="1" s="1"/>
  <c r="G3051" i="1"/>
  <c r="F3050" i="1"/>
  <c r="J3050" i="1" s="1"/>
  <c r="M3052" i="1"/>
  <c r="N3052" i="1" s="1"/>
  <c r="P3052" i="1"/>
  <c r="Q3052" i="1"/>
  <c r="L3053" i="1"/>
  <c r="O3049" i="1"/>
  <c r="R3049" i="1" s="1"/>
  <c r="X3109" i="1"/>
  <c r="A3110" i="1"/>
  <c r="K3109" i="1"/>
  <c r="AB3111" i="1"/>
  <c r="T3047" i="1"/>
  <c r="AF3047" i="1" s="1"/>
  <c r="S3048" i="1"/>
  <c r="Y3108" i="1"/>
  <c r="C3109" i="1"/>
  <c r="Z3108" i="1"/>
  <c r="AA3108" i="1" s="1"/>
  <c r="AH3108" i="1" s="1"/>
  <c r="AJ3109" i="1"/>
  <c r="I3109" i="1"/>
  <c r="H3109" i="1" s="1"/>
  <c r="X3110" i="1" l="1"/>
  <c r="A3111" i="1"/>
  <c r="K3110" i="1"/>
  <c r="AC3052" i="1"/>
  <c r="AE3052" i="1" s="1"/>
  <c r="G3052" i="1"/>
  <c r="F3051" i="1"/>
  <c r="O3051" i="1" s="1"/>
  <c r="R3051" i="1" s="1"/>
  <c r="AB3112" i="1"/>
  <c r="T3048" i="1"/>
  <c r="AF3048" i="1" s="1"/>
  <c r="S3049" i="1"/>
  <c r="M3053" i="1"/>
  <c r="N3053" i="1" s="1"/>
  <c r="P3053" i="1"/>
  <c r="Q3053" i="1"/>
  <c r="L3054" i="1"/>
  <c r="O3050" i="1"/>
  <c r="R3050" i="1" s="1"/>
  <c r="I3110" i="1"/>
  <c r="H3110" i="1" s="1"/>
  <c r="Y3109" i="1"/>
  <c r="AJ3110" i="1"/>
  <c r="Z3109" i="1"/>
  <c r="AA3109" i="1" s="1"/>
  <c r="AH3109" i="1" s="1"/>
  <c r="C3110" i="1"/>
  <c r="J3051" i="1" l="1"/>
  <c r="M3054" i="1"/>
  <c r="N3054" i="1" s="1"/>
  <c r="P3054" i="1"/>
  <c r="Q3054" i="1"/>
  <c r="L3055" i="1"/>
  <c r="T3049" i="1"/>
  <c r="AF3049" i="1" s="1"/>
  <c r="S3050" i="1"/>
  <c r="AB3113" i="1"/>
  <c r="F3052" i="1"/>
  <c r="J3052" i="1" s="1"/>
  <c r="A3112" i="1"/>
  <c r="X3111" i="1"/>
  <c r="K3111" i="1"/>
  <c r="G3053" i="1"/>
  <c r="AC3053" i="1"/>
  <c r="AE3053" i="1" s="1"/>
  <c r="AJ3111" i="1"/>
  <c r="Z3110" i="1"/>
  <c r="AA3110" i="1" s="1"/>
  <c r="AH3110" i="1" s="1"/>
  <c r="C3111" i="1"/>
  <c r="Y3110" i="1"/>
  <c r="I3111" i="1"/>
  <c r="H3111" i="1" s="1"/>
  <c r="F3053" i="1" l="1"/>
  <c r="J3053" i="1" s="1"/>
  <c r="X3112" i="1"/>
  <c r="K3112" i="1"/>
  <c r="A3113" i="1"/>
  <c r="AB3114" i="1"/>
  <c r="M3055" i="1"/>
  <c r="N3055" i="1" s="1"/>
  <c r="L3056" i="1"/>
  <c r="O3052" i="1"/>
  <c r="R3052" i="1" s="1"/>
  <c r="AJ3112" i="1"/>
  <c r="I3112" i="1"/>
  <c r="H3112" i="1" s="1"/>
  <c r="Y3111" i="1"/>
  <c r="Z3111" i="1"/>
  <c r="AA3111" i="1" s="1"/>
  <c r="AH3111" i="1" s="1"/>
  <c r="C3112" i="1"/>
  <c r="T3050" i="1"/>
  <c r="AF3050" i="1" s="1"/>
  <c r="S3051" i="1"/>
  <c r="G3054" i="1"/>
  <c r="AC3054" i="1"/>
  <c r="AE3054" i="1" s="1"/>
  <c r="M3056" i="1" l="1"/>
  <c r="N3056" i="1" s="1"/>
  <c r="L3057" i="1"/>
  <c r="T3051" i="1"/>
  <c r="AF3051" i="1" s="1"/>
  <c r="S3052" i="1"/>
  <c r="F3054" i="1"/>
  <c r="O3054" i="1" s="1"/>
  <c r="AB3115" i="1"/>
  <c r="Y3112" i="1"/>
  <c r="I3113" i="1"/>
  <c r="H3113" i="1" s="1"/>
  <c r="Z3112" i="1"/>
  <c r="AA3112" i="1" s="1"/>
  <c r="AH3112" i="1" s="1"/>
  <c r="AJ3113" i="1"/>
  <c r="C3113" i="1"/>
  <c r="X3113" i="1"/>
  <c r="K3113" i="1"/>
  <c r="A3114" i="1"/>
  <c r="O3053" i="1"/>
  <c r="R3053" i="1" s="1"/>
  <c r="G3055" i="1"/>
  <c r="AC3055" i="1"/>
  <c r="AE3055" i="1" s="1"/>
  <c r="J3054" i="1" l="1"/>
  <c r="T3052" i="1"/>
  <c r="AF3052" i="1" s="1"/>
  <c r="S3053" i="1"/>
  <c r="G3056" i="1"/>
  <c r="AC3056" i="1"/>
  <c r="AE3056" i="1" s="1"/>
  <c r="Y3113" i="1"/>
  <c r="AJ3114" i="1"/>
  <c r="Z3113" i="1"/>
  <c r="AA3113" i="1" s="1"/>
  <c r="AH3113" i="1" s="1"/>
  <c r="I3114" i="1"/>
  <c r="H3114" i="1" s="1"/>
  <c r="C3114" i="1"/>
  <c r="R3054" i="1"/>
  <c r="P3055" i="1"/>
  <c r="M3057" i="1"/>
  <c r="N3057" i="1" s="1"/>
  <c r="L3058" i="1"/>
  <c r="F3055" i="1"/>
  <c r="O3055" i="1" s="1"/>
  <c r="X3114" i="1"/>
  <c r="K3114" i="1"/>
  <c r="A3115" i="1"/>
  <c r="AB3116" i="1"/>
  <c r="J3055" i="1" l="1"/>
  <c r="M3058" i="1"/>
  <c r="N3058" i="1" s="1"/>
  <c r="L3059" i="1"/>
  <c r="Q3055" i="1"/>
  <c r="Q3056" i="1" s="1"/>
  <c r="Q3057" i="1" s="1"/>
  <c r="Q3058" i="1" s="1"/>
  <c r="P3056" i="1"/>
  <c r="P3057" i="1" s="1"/>
  <c r="P3058" i="1" s="1"/>
  <c r="F3056" i="1"/>
  <c r="O3056" i="1" s="1"/>
  <c r="AB3117" i="1"/>
  <c r="T3053" i="1"/>
  <c r="AF3053" i="1" s="1"/>
  <c r="S3054" i="1"/>
  <c r="K3115" i="1"/>
  <c r="A3116" i="1"/>
  <c r="X3115" i="1"/>
  <c r="Z3114" i="1"/>
  <c r="AJ3115" i="1"/>
  <c r="C3115" i="1"/>
  <c r="Y3114" i="1"/>
  <c r="I3115" i="1"/>
  <c r="H3115" i="1" s="1"/>
  <c r="AC3057" i="1"/>
  <c r="AE3057" i="1" s="1"/>
  <c r="G3057" i="1"/>
  <c r="J3056" i="1" l="1"/>
  <c r="X3116" i="1"/>
  <c r="A3117" i="1"/>
  <c r="K3116" i="1"/>
  <c r="G3058" i="1"/>
  <c r="AC3058" i="1"/>
  <c r="AE3058" i="1" s="1"/>
  <c r="F3057" i="1"/>
  <c r="J3057" i="1" s="1"/>
  <c r="AJ3116" i="1"/>
  <c r="Y3115" i="1"/>
  <c r="Z3115" i="1"/>
  <c r="AA3115" i="1" s="1"/>
  <c r="AH3115" i="1" s="1"/>
  <c r="C3116" i="1"/>
  <c r="I3116" i="1"/>
  <c r="H3116" i="1" s="1"/>
  <c r="T3054" i="1"/>
  <c r="S3055" i="1"/>
  <c r="R3056" i="1"/>
  <c r="M3059" i="1"/>
  <c r="N3059" i="1" s="1"/>
  <c r="P3059" i="1"/>
  <c r="Q3059" i="1"/>
  <c r="L3060" i="1"/>
  <c r="AB3118" i="1"/>
  <c r="R3055" i="1"/>
  <c r="O3057" i="1" l="1"/>
  <c r="R3057" i="1" s="1"/>
  <c r="M3060" i="1"/>
  <c r="N3060" i="1" s="1"/>
  <c r="P3060" i="1"/>
  <c r="Q3060" i="1"/>
  <c r="L3061" i="1"/>
  <c r="X3117" i="1"/>
  <c r="K3117" i="1"/>
  <c r="A3118" i="1"/>
  <c r="T3055" i="1"/>
  <c r="AF3055" i="1" s="1"/>
  <c r="S3056" i="1"/>
  <c r="F3058" i="1"/>
  <c r="J3058" i="1" s="1"/>
  <c r="Y3116" i="1"/>
  <c r="C3117" i="1"/>
  <c r="Z3116" i="1"/>
  <c r="AA3116" i="1" s="1"/>
  <c r="AH3116" i="1" s="1"/>
  <c r="AJ3117" i="1"/>
  <c r="I3117" i="1"/>
  <c r="H3117" i="1" s="1"/>
  <c r="AB3119" i="1"/>
  <c r="AF3054" i="1"/>
  <c r="AA3054" i="1"/>
  <c r="AC3059" i="1"/>
  <c r="AE3059" i="1" s="1"/>
  <c r="G3059" i="1"/>
  <c r="O3058" i="1" l="1"/>
  <c r="R3058" i="1" s="1"/>
  <c r="AC3060" i="1"/>
  <c r="AE3060" i="1" s="1"/>
  <c r="G3060" i="1"/>
  <c r="AB3120" i="1"/>
  <c r="K3118" i="1"/>
  <c r="A3119" i="1"/>
  <c r="X3118" i="1"/>
  <c r="M3061" i="1"/>
  <c r="N3061" i="1" s="1"/>
  <c r="P3061" i="1"/>
  <c r="Q3061" i="1"/>
  <c r="L3062" i="1"/>
  <c r="F3059" i="1"/>
  <c r="O3059" i="1" s="1"/>
  <c r="R3059" i="1" s="1"/>
  <c r="I3118" i="1"/>
  <c r="H3118" i="1" s="1"/>
  <c r="Y3117" i="1"/>
  <c r="AJ3118" i="1"/>
  <c r="Z3117" i="1"/>
  <c r="AA3117" i="1" s="1"/>
  <c r="AH3117" i="1" s="1"/>
  <c r="C3118" i="1"/>
  <c r="AH3054" i="1"/>
  <c r="T3056" i="1"/>
  <c r="AF3056" i="1" s="1"/>
  <c r="S3057" i="1"/>
  <c r="J3059" i="1" l="1"/>
  <c r="T3057" i="1"/>
  <c r="AF3057" i="1" s="1"/>
  <c r="S3058" i="1"/>
  <c r="A3120" i="1"/>
  <c r="X3119" i="1"/>
  <c r="K3119" i="1"/>
  <c r="AB3121" i="1"/>
  <c r="AC3061" i="1"/>
  <c r="AE3061" i="1" s="1"/>
  <c r="G3061" i="1"/>
  <c r="M3062" i="1"/>
  <c r="N3062" i="1" s="1"/>
  <c r="P3062" i="1"/>
  <c r="Q3062" i="1"/>
  <c r="L3063" i="1"/>
  <c r="Z3118" i="1"/>
  <c r="AA3118" i="1" s="1"/>
  <c r="AH3118" i="1" s="1"/>
  <c r="C3119" i="1"/>
  <c r="AJ3119" i="1"/>
  <c r="I3119" i="1"/>
  <c r="H3119" i="1" s="1"/>
  <c r="Y3118" i="1"/>
  <c r="F3060" i="1"/>
  <c r="O3060" i="1" s="1"/>
  <c r="R3060" i="1" s="1"/>
  <c r="J3060" i="1" l="1"/>
  <c r="M3063" i="1"/>
  <c r="N3063" i="1" s="1"/>
  <c r="P3063" i="1"/>
  <c r="Q3063" i="1"/>
  <c r="L3064" i="1"/>
  <c r="AB3122" i="1"/>
  <c r="X3120" i="1"/>
  <c r="K3120" i="1"/>
  <c r="A3121" i="1"/>
  <c r="T3058" i="1"/>
  <c r="AF3058" i="1" s="1"/>
  <c r="S3059" i="1"/>
  <c r="F3061" i="1"/>
  <c r="O3061" i="1" s="1"/>
  <c r="R3061" i="1" s="1"/>
  <c r="G3062" i="1"/>
  <c r="AC3062" i="1"/>
  <c r="AE3062" i="1" s="1"/>
  <c r="C3120" i="1"/>
  <c r="Y3119" i="1"/>
  <c r="I3120" i="1"/>
  <c r="H3120" i="1" s="1"/>
  <c r="Z3119" i="1"/>
  <c r="AA3119" i="1" s="1"/>
  <c r="AH3119" i="1" s="1"/>
  <c r="AJ3120" i="1"/>
  <c r="J3061" i="1" l="1"/>
  <c r="G3063" i="1"/>
  <c r="AC3063" i="1"/>
  <c r="AE3063" i="1" s="1"/>
  <c r="T3059" i="1"/>
  <c r="AF3059" i="1" s="1"/>
  <c r="S3060" i="1"/>
  <c r="AJ3121" i="1"/>
  <c r="Z3120" i="1"/>
  <c r="AA3120" i="1" s="1"/>
  <c r="AH3120" i="1" s="1"/>
  <c r="C3121" i="1"/>
  <c r="I3121" i="1"/>
  <c r="H3121" i="1" s="1"/>
  <c r="Y3120" i="1"/>
  <c r="M3064" i="1"/>
  <c r="N3064" i="1" s="1"/>
  <c r="P3064" i="1"/>
  <c r="Q3064" i="1"/>
  <c r="L3065" i="1"/>
  <c r="F3062" i="1"/>
  <c r="O3062" i="1" s="1"/>
  <c r="R3062" i="1" s="1"/>
  <c r="K3121" i="1"/>
  <c r="X3121" i="1"/>
  <c r="A3122" i="1"/>
  <c r="AB3123" i="1"/>
  <c r="X3122" i="1" l="1"/>
  <c r="K3122" i="1"/>
  <c r="A3123" i="1"/>
  <c r="J3062" i="1"/>
  <c r="M3065" i="1"/>
  <c r="N3065" i="1" s="1"/>
  <c r="P3065" i="1"/>
  <c r="Q3065" i="1"/>
  <c r="L3066" i="1"/>
  <c r="AB3124" i="1"/>
  <c r="Z3121" i="1"/>
  <c r="AA3121" i="1" s="1"/>
  <c r="AH3121" i="1" s="1"/>
  <c r="I3122" i="1"/>
  <c r="H3122" i="1" s="1"/>
  <c r="C3122" i="1"/>
  <c r="Y3121" i="1"/>
  <c r="AJ3122" i="1"/>
  <c r="T3060" i="1"/>
  <c r="AF3060" i="1" s="1"/>
  <c r="S3061" i="1"/>
  <c r="G3064" i="1"/>
  <c r="AC3064" i="1"/>
  <c r="AE3064" i="1" s="1"/>
  <c r="F3063" i="1"/>
  <c r="O3063" i="1" s="1"/>
  <c r="R3063" i="1" s="1"/>
  <c r="J3063" i="1" l="1"/>
  <c r="T3061" i="1"/>
  <c r="AF3061" i="1" s="1"/>
  <c r="S3062" i="1"/>
  <c r="A3124" i="1"/>
  <c r="X3123" i="1"/>
  <c r="K3123" i="1"/>
  <c r="AB3125" i="1"/>
  <c r="G3065" i="1"/>
  <c r="AC3065" i="1"/>
  <c r="AE3065" i="1" s="1"/>
  <c r="F3064" i="1"/>
  <c r="O3064" i="1" s="1"/>
  <c r="R3064" i="1" s="1"/>
  <c r="M3066" i="1"/>
  <c r="N3066" i="1" s="1"/>
  <c r="P3066" i="1"/>
  <c r="Q3066" i="1"/>
  <c r="L3067" i="1"/>
  <c r="C3123" i="1"/>
  <c r="Z3122" i="1"/>
  <c r="AA3122" i="1" s="1"/>
  <c r="AH3122" i="1" s="1"/>
  <c r="AJ3123" i="1"/>
  <c r="I3123" i="1"/>
  <c r="H3123" i="1" s="1"/>
  <c r="Y3122" i="1"/>
  <c r="J3064" i="1" l="1"/>
  <c r="M3067" i="1"/>
  <c r="N3067" i="1" s="1"/>
  <c r="P3067" i="1"/>
  <c r="Q3067" i="1"/>
  <c r="L3068" i="1"/>
  <c r="F3065" i="1"/>
  <c r="O3065" i="1" s="1"/>
  <c r="R3065" i="1" s="1"/>
  <c r="AB3126" i="1"/>
  <c r="Y3123" i="1"/>
  <c r="C3124" i="1"/>
  <c r="Z3123" i="1"/>
  <c r="AA3123" i="1" s="1"/>
  <c r="AH3123" i="1" s="1"/>
  <c r="AJ3124" i="1"/>
  <c r="I3124" i="1"/>
  <c r="H3124" i="1" s="1"/>
  <c r="G3066" i="1"/>
  <c r="AC3066" i="1"/>
  <c r="AE3066" i="1" s="1"/>
  <c r="A3125" i="1"/>
  <c r="X3124" i="1"/>
  <c r="K3124" i="1"/>
  <c r="T3062" i="1"/>
  <c r="AF3062" i="1" s="1"/>
  <c r="S3063" i="1"/>
  <c r="J3065" i="1" l="1"/>
  <c r="T3063" i="1"/>
  <c r="AF3063" i="1" s="1"/>
  <c r="S3064" i="1"/>
  <c r="Y3124" i="1"/>
  <c r="AJ3125" i="1"/>
  <c r="I3125" i="1"/>
  <c r="H3125" i="1" s="1"/>
  <c r="Z3124" i="1"/>
  <c r="AA3124" i="1" s="1"/>
  <c r="AH3124" i="1" s="1"/>
  <c r="C3125" i="1"/>
  <c r="A3126" i="1"/>
  <c r="K3125" i="1"/>
  <c r="X3125" i="1"/>
  <c r="G3067" i="1"/>
  <c r="AC3067" i="1"/>
  <c r="AE3067" i="1" s="1"/>
  <c r="F3066" i="1"/>
  <c r="J3066" i="1" s="1"/>
  <c r="AB3127" i="1"/>
  <c r="M3068" i="1"/>
  <c r="N3068" i="1" s="1"/>
  <c r="P3068" i="1"/>
  <c r="Q3068" i="1"/>
  <c r="L3069" i="1"/>
  <c r="O3066" i="1" l="1"/>
  <c r="R3066" i="1" s="1"/>
  <c r="G3068" i="1"/>
  <c r="AC3068" i="1"/>
  <c r="AE3068" i="1" s="1"/>
  <c r="AB3128" i="1"/>
  <c r="Y3125" i="1"/>
  <c r="AJ3126" i="1"/>
  <c r="I3126" i="1"/>
  <c r="H3126" i="1" s="1"/>
  <c r="Z3125" i="1"/>
  <c r="AA3125" i="1" s="1"/>
  <c r="AH3125" i="1" s="1"/>
  <c r="C3126" i="1"/>
  <c r="M3069" i="1"/>
  <c r="N3069" i="1" s="1"/>
  <c r="P3069" i="1"/>
  <c r="Q3069" i="1"/>
  <c r="L3070" i="1"/>
  <c r="F3067" i="1"/>
  <c r="O3067" i="1" s="1"/>
  <c r="R3067" i="1" s="1"/>
  <c r="T3064" i="1"/>
  <c r="AF3064" i="1" s="1"/>
  <c r="S3065" i="1"/>
  <c r="X3126" i="1"/>
  <c r="K3126" i="1"/>
  <c r="A3127" i="1"/>
  <c r="J3067" i="1" l="1"/>
  <c r="AB3129" i="1"/>
  <c r="Y3126" i="1"/>
  <c r="C3127" i="1"/>
  <c r="Z3126" i="1"/>
  <c r="AA3126" i="1" s="1"/>
  <c r="AH3126" i="1" s="1"/>
  <c r="AJ3127" i="1"/>
  <c r="I3127" i="1"/>
  <c r="H3127" i="1" s="1"/>
  <c r="G3069" i="1"/>
  <c r="AC3069" i="1"/>
  <c r="AE3069" i="1" s="1"/>
  <c r="F3068" i="1"/>
  <c r="J3068" i="1" s="1"/>
  <c r="T3065" i="1"/>
  <c r="AF3065" i="1" s="1"/>
  <c r="S3066" i="1"/>
  <c r="K3127" i="1"/>
  <c r="A3128" i="1"/>
  <c r="X3127" i="1"/>
  <c r="M3070" i="1"/>
  <c r="N3070" i="1" s="1"/>
  <c r="P3070" i="1"/>
  <c r="Q3070" i="1"/>
  <c r="L3071" i="1"/>
  <c r="O3068" i="1" l="1"/>
  <c r="R3068" i="1" s="1"/>
  <c r="G3070" i="1"/>
  <c r="AC3070" i="1"/>
  <c r="AE3070" i="1" s="1"/>
  <c r="X3128" i="1"/>
  <c r="K3128" i="1"/>
  <c r="A3129" i="1"/>
  <c r="M3071" i="1"/>
  <c r="N3071" i="1" s="1"/>
  <c r="P3071" i="1"/>
  <c r="Q3071" i="1"/>
  <c r="L3072" i="1"/>
  <c r="Z3127" i="1"/>
  <c r="AA3127" i="1" s="1"/>
  <c r="AH3127" i="1" s="1"/>
  <c r="C3128" i="1"/>
  <c r="AJ3128" i="1"/>
  <c r="Y3127" i="1"/>
  <c r="I3128" i="1"/>
  <c r="H3128" i="1" s="1"/>
  <c r="T3066" i="1"/>
  <c r="AF3066" i="1" s="1"/>
  <c r="S3067" i="1"/>
  <c r="AB3130" i="1"/>
  <c r="F3069" i="1"/>
  <c r="O3069" i="1" s="1"/>
  <c r="R3069" i="1" s="1"/>
  <c r="J3069" i="1" l="1"/>
  <c r="G3071" i="1"/>
  <c r="AC3071" i="1"/>
  <c r="AE3071" i="1" s="1"/>
  <c r="Z3128" i="1"/>
  <c r="AA3128" i="1" s="1"/>
  <c r="AH3128" i="1" s="1"/>
  <c r="AJ3129" i="1"/>
  <c r="Y3128" i="1"/>
  <c r="C3129" i="1"/>
  <c r="I3129" i="1"/>
  <c r="H3129" i="1" s="1"/>
  <c r="M3072" i="1"/>
  <c r="N3072" i="1" s="1"/>
  <c r="P3072" i="1"/>
  <c r="Q3072" i="1"/>
  <c r="L3073" i="1"/>
  <c r="T3067" i="1"/>
  <c r="AF3067" i="1" s="1"/>
  <c r="S3068" i="1"/>
  <c r="X3129" i="1"/>
  <c r="A3130" i="1"/>
  <c r="K3129" i="1"/>
  <c r="AB3131" i="1"/>
  <c r="F3070" i="1"/>
  <c r="J3070" i="1" s="1"/>
  <c r="O3070" i="1" l="1"/>
  <c r="R3070" i="1" s="1"/>
  <c r="AB3132" i="1"/>
  <c r="X3130" i="1"/>
  <c r="K3130" i="1"/>
  <c r="A3131" i="1"/>
  <c r="M3073" i="1"/>
  <c r="N3073" i="1" s="1"/>
  <c r="P3073" i="1"/>
  <c r="Q3073" i="1"/>
  <c r="L3074" i="1"/>
  <c r="T3068" i="1"/>
  <c r="AF3068" i="1" s="1"/>
  <c r="S3069" i="1"/>
  <c r="I3130" i="1"/>
  <c r="H3130" i="1" s="1"/>
  <c r="Y3129" i="1"/>
  <c r="AJ3130" i="1"/>
  <c r="Z3129" i="1"/>
  <c r="AA3129" i="1" s="1"/>
  <c r="AH3129" i="1" s="1"/>
  <c r="C3130" i="1"/>
  <c r="G3072" i="1"/>
  <c r="AC3072" i="1"/>
  <c r="AE3072" i="1" s="1"/>
  <c r="F3071" i="1"/>
  <c r="J3071" i="1" s="1"/>
  <c r="O3071" i="1" l="1"/>
  <c r="R3071" i="1" s="1"/>
  <c r="M3074" i="1"/>
  <c r="N3074" i="1" s="1"/>
  <c r="P3074" i="1"/>
  <c r="Q3074" i="1"/>
  <c r="L3075" i="1"/>
  <c r="Z3130" i="1"/>
  <c r="AA3130" i="1" s="1"/>
  <c r="AH3130" i="1" s="1"/>
  <c r="C3131" i="1"/>
  <c r="Y3130" i="1"/>
  <c r="I3131" i="1"/>
  <c r="H3131" i="1" s="1"/>
  <c r="AJ3131" i="1"/>
  <c r="F3072" i="1"/>
  <c r="O3072" i="1" s="1"/>
  <c r="R3072" i="1" s="1"/>
  <c r="X3131" i="1"/>
  <c r="A3132" i="1"/>
  <c r="K3131" i="1"/>
  <c r="T3069" i="1"/>
  <c r="AF3069" i="1" s="1"/>
  <c r="S3070" i="1"/>
  <c r="AB3133" i="1"/>
  <c r="G3073" i="1"/>
  <c r="AC3073" i="1"/>
  <c r="AE3073" i="1" s="1"/>
  <c r="J3072" i="1" l="1"/>
  <c r="X3132" i="1"/>
  <c r="A3133" i="1"/>
  <c r="K3132" i="1"/>
  <c r="Y3131" i="1"/>
  <c r="I3132" i="1"/>
  <c r="H3132" i="1" s="1"/>
  <c r="AJ3132" i="1"/>
  <c r="Z3131" i="1"/>
  <c r="AA3131" i="1" s="1"/>
  <c r="AH3131" i="1" s="1"/>
  <c r="C3132" i="1"/>
  <c r="M3075" i="1"/>
  <c r="N3075" i="1" s="1"/>
  <c r="P3075" i="1"/>
  <c r="Q3075" i="1"/>
  <c r="L3076" i="1"/>
  <c r="F3073" i="1"/>
  <c r="J3073" i="1" s="1"/>
  <c r="AB3134" i="1"/>
  <c r="T3070" i="1"/>
  <c r="AF3070" i="1" s="1"/>
  <c r="S3071" i="1"/>
  <c r="AC3074" i="1"/>
  <c r="AE3074" i="1" s="1"/>
  <c r="G3074" i="1"/>
  <c r="AC3075" i="1" l="1"/>
  <c r="AE3075" i="1" s="1"/>
  <c r="G3075" i="1"/>
  <c r="AB3135" i="1"/>
  <c r="M3076" i="1"/>
  <c r="N3076" i="1" s="1"/>
  <c r="P3076" i="1"/>
  <c r="Q3076" i="1"/>
  <c r="L3077" i="1"/>
  <c r="F3074" i="1"/>
  <c r="J3074" i="1" s="1"/>
  <c r="O3073" i="1"/>
  <c r="R3073" i="1" s="1"/>
  <c r="X3133" i="1"/>
  <c r="A3134" i="1"/>
  <c r="K3133" i="1"/>
  <c r="T3071" i="1"/>
  <c r="AF3071" i="1" s="1"/>
  <c r="S3072" i="1"/>
  <c r="Z3132" i="1"/>
  <c r="AA3132" i="1" s="1"/>
  <c r="AH3132" i="1" s="1"/>
  <c r="AJ3133" i="1"/>
  <c r="C3133" i="1"/>
  <c r="Y3132" i="1"/>
  <c r="I3133" i="1"/>
  <c r="H3133" i="1" s="1"/>
  <c r="T3072" i="1" l="1"/>
  <c r="AF3072" i="1" s="1"/>
  <c r="S3073" i="1"/>
  <c r="X3134" i="1"/>
  <c r="K3134" i="1"/>
  <c r="A3135" i="1"/>
  <c r="O3074" i="1"/>
  <c r="R3074" i="1" s="1"/>
  <c r="Z3133" i="1"/>
  <c r="AA3133" i="1" s="1"/>
  <c r="AH3133" i="1" s="1"/>
  <c r="AJ3134" i="1"/>
  <c r="I3134" i="1"/>
  <c r="H3134" i="1" s="1"/>
  <c r="Y3133" i="1"/>
  <c r="C3134" i="1"/>
  <c r="F3075" i="1"/>
  <c r="O3075" i="1" s="1"/>
  <c r="R3075" i="1" s="1"/>
  <c r="G3076" i="1"/>
  <c r="AC3076" i="1"/>
  <c r="AE3076" i="1" s="1"/>
  <c r="M3077" i="1"/>
  <c r="N3077" i="1" s="1"/>
  <c r="P3077" i="1"/>
  <c r="Q3077" i="1"/>
  <c r="L3078" i="1"/>
  <c r="AB3136" i="1"/>
  <c r="J3075" i="1" l="1"/>
  <c r="F3076" i="1"/>
  <c r="J3076" i="1" s="1"/>
  <c r="A3136" i="1"/>
  <c r="K3135" i="1"/>
  <c r="X3135" i="1"/>
  <c r="T3073" i="1"/>
  <c r="AF3073" i="1" s="1"/>
  <c r="S3074" i="1"/>
  <c r="AB3137" i="1"/>
  <c r="G3077" i="1"/>
  <c r="AC3077" i="1"/>
  <c r="AE3077" i="1" s="1"/>
  <c r="M3078" i="1"/>
  <c r="N3078" i="1" s="1"/>
  <c r="P3078" i="1"/>
  <c r="Q3078" i="1"/>
  <c r="L3079" i="1"/>
  <c r="Y3134" i="1"/>
  <c r="C3135" i="1"/>
  <c r="I3135" i="1"/>
  <c r="H3135" i="1" s="1"/>
  <c r="Z3134" i="1"/>
  <c r="AA3134" i="1" s="1"/>
  <c r="AH3134" i="1" s="1"/>
  <c r="AJ3135" i="1"/>
  <c r="O3076" i="1" l="1"/>
  <c r="R3076" i="1" s="1"/>
  <c r="F3077" i="1"/>
  <c r="J3077" i="1" s="1"/>
  <c r="I3136" i="1"/>
  <c r="H3136" i="1" s="1"/>
  <c r="Y3135" i="1"/>
  <c r="Z3135" i="1"/>
  <c r="AA3135" i="1" s="1"/>
  <c r="AH3135" i="1" s="1"/>
  <c r="C3136" i="1"/>
  <c r="AJ3136" i="1"/>
  <c r="AB3138" i="1"/>
  <c r="AC3078" i="1"/>
  <c r="AE3078" i="1" s="1"/>
  <c r="G3078" i="1"/>
  <c r="T3074" i="1"/>
  <c r="AF3074" i="1" s="1"/>
  <c r="S3075" i="1"/>
  <c r="M3079" i="1"/>
  <c r="N3079" i="1" s="1"/>
  <c r="P3079" i="1"/>
  <c r="Q3079" i="1"/>
  <c r="L3080" i="1"/>
  <c r="X3136" i="1"/>
  <c r="K3136" i="1"/>
  <c r="A3137" i="1"/>
  <c r="O3077" i="1" l="1"/>
  <c r="R3077" i="1" s="1"/>
  <c r="G3079" i="1"/>
  <c r="AC3079" i="1"/>
  <c r="AE3079" i="1" s="1"/>
  <c r="F3078" i="1"/>
  <c r="O3078" i="1" s="1"/>
  <c r="R3078" i="1" s="1"/>
  <c r="M3080" i="1"/>
  <c r="N3080" i="1" s="1"/>
  <c r="P3080" i="1"/>
  <c r="Q3080" i="1"/>
  <c r="L3081" i="1"/>
  <c r="Y3136" i="1"/>
  <c r="C3137" i="1"/>
  <c r="I3137" i="1"/>
  <c r="H3137" i="1" s="1"/>
  <c r="Z3136" i="1"/>
  <c r="AA3136" i="1" s="1"/>
  <c r="AH3136" i="1" s="1"/>
  <c r="AJ3137" i="1"/>
  <c r="T3075" i="1"/>
  <c r="AF3075" i="1" s="1"/>
  <c r="S3076" i="1"/>
  <c r="K3137" i="1"/>
  <c r="A3138" i="1"/>
  <c r="X3137" i="1"/>
  <c r="AB3139" i="1"/>
  <c r="J3078" i="1" l="1"/>
  <c r="M3081" i="1"/>
  <c r="N3081" i="1" s="1"/>
  <c r="P3081" i="1"/>
  <c r="Q3081" i="1"/>
  <c r="L3082" i="1"/>
  <c r="Z3137" i="1"/>
  <c r="AA3137" i="1" s="1"/>
  <c r="AH3137" i="1" s="1"/>
  <c r="I3138" i="1"/>
  <c r="H3138" i="1" s="1"/>
  <c r="AJ3138" i="1"/>
  <c r="Y3137" i="1"/>
  <c r="C3138" i="1"/>
  <c r="AB3140" i="1"/>
  <c r="X3138" i="1"/>
  <c r="K3138" i="1"/>
  <c r="A3139" i="1"/>
  <c r="T3076" i="1"/>
  <c r="AF3076" i="1" s="1"/>
  <c r="S3077" i="1"/>
  <c r="G3080" i="1"/>
  <c r="AC3080" i="1"/>
  <c r="AE3080" i="1" s="1"/>
  <c r="F3079" i="1"/>
  <c r="O3079" i="1" s="1"/>
  <c r="R3079" i="1" s="1"/>
  <c r="J3079" i="1" l="1"/>
  <c r="K3139" i="1"/>
  <c r="X3139" i="1"/>
  <c r="A3140" i="1"/>
  <c r="F3080" i="1"/>
  <c r="J3080" i="1" s="1"/>
  <c r="T3077" i="1"/>
  <c r="AF3077" i="1" s="1"/>
  <c r="S3078" i="1"/>
  <c r="G3081" i="1"/>
  <c r="AC3081" i="1"/>
  <c r="AE3081" i="1" s="1"/>
  <c r="AB3141" i="1"/>
  <c r="C3139" i="1"/>
  <c r="I3139" i="1"/>
  <c r="H3139" i="1" s="1"/>
  <c r="Z3138" i="1"/>
  <c r="AA3138" i="1" s="1"/>
  <c r="AH3138" i="1" s="1"/>
  <c r="AJ3139" i="1"/>
  <c r="Y3138" i="1"/>
  <c r="M3082" i="1"/>
  <c r="N3082" i="1" s="1"/>
  <c r="P3082" i="1"/>
  <c r="Q3082" i="1"/>
  <c r="L3083" i="1"/>
  <c r="M3083" i="1" l="1"/>
  <c r="N3083" i="1" s="1"/>
  <c r="P3083" i="1"/>
  <c r="Q3083" i="1"/>
  <c r="L3084" i="1"/>
  <c r="O3080" i="1"/>
  <c r="R3080" i="1" s="1"/>
  <c r="X3140" i="1"/>
  <c r="K3140" i="1"/>
  <c r="A3141" i="1"/>
  <c r="F3081" i="1"/>
  <c r="J3081" i="1" s="1"/>
  <c r="T3078" i="1"/>
  <c r="AF3078" i="1" s="1"/>
  <c r="S3079" i="1"/>
  <c r="Y3139" i="1"/>
  <c r="AJ3140" i="1"/>
  <c r="I3140" i="1"/>
  <c r="H3140" i="1" s="1"/>
  <c r="Z3139" i="1"/>
  <c r="AA3139" i="1" s="1"/>
  <c r="AH3139" i="1" s="1"/>
  <c r="C3140" i="1"/>
  <c r="G3082" i="1"/>
  <c r="AC3082" i="1"/>
  <c r="AE3082" i="1" s="1"/>
  <c r="AB3142" i="1"/>
  <c r="O3081" i="1" l="1"/>
  <c r="R3081" i="1" s="1"/>
  <c r="F3082" i="1"/>
  <c r="O3082" i="1" s="1"/>
  <c r="R3082" i="1" s="1"/>
  <c r="AC3083" i="1"/>
  <c r="AE3083" i="1" s="1"/>
  <c r="G3083" i="1"/>
  <c r="C3141" i="1"/>
  <c r="Z3140" i="1"/>
  <c r="AA3140" i="1" s="1"/>
  <c r="AH3140" i="1" s="1"/>
  <c r="AJ3141" i="1"/>
  <c r="I3141" i="1"/>
  <c r="H3141" i="1" s="1"/>
  <c r="Y3140" i="1"/>
  <c r="K3141" i="1"/>
  <c r="X3141" i="1"/>
  <c r="A3142" i="1"/>
  <c r="M3084" i="1"/>
  <c r="N3084" i="1" s="1"/>
  <c r="AC3084" i="1" s="1"/>
  <c r="AE3084" i="1" s="1"/>
  <c r="P3084" i="1"/>
  <c r="Q3084" i="1"/>
  <c r="L3085" i="1"/>
  <c r="AB3143" i="1"/>
  <c r="T3079" i="1"/>
  <c r="AF3079" i="1" s="1"/>
  <c r="S3080" i="1"/>
  <c r="J3082" i="1" l="1"/>
  <c r="Y3141" i="1"/>
  <c r="AJ3142" i="1"/>
  <c r="Z3141" i="1"/>
  <c r="AA3141" i="1" s="1"/>
  <c r="AH3141" i="1" s="1"/>
  <c r="C3142" i="1"/>
  <c r="I3142" i="1"/>
  <c r="H3142" i="1" s="1"/>
  <c r="G3084" i="1"/>
  <c r="F3083" i="1"/>
  <c r="O3083" i="1" s="1"/>
  <c r="R3083" i="1" s="1"/>
  <c r="AB3144" i="1"/>
  <c r="M3085" i="1"/>
  <c r="N3085" i="1" s="1"/>
  <c r="P3085" i="1"/>
  <c r="Q3085" i="1"/>
  <c r="L3086" i="1"/>
  <c r="K3142" i="1"/>
  <c r="X3142" i="1"/>
  <c r="A3143" i="1"/>
  <c r="T3080" i="1"/>
  <c r="AF3080" i="1" s="1"/>
  <c r="S3081" i="1"/>
  <c r="J3083" i="1" l="1"/>
  <c r="T3081" i="1"/>
  <c r="AF3081" i="1" s="1"/>
  <c r="S3082" i="1"/>
  <c r="F3084" i="1"/>
  <c r="O3084" i="1" s="1"/>
  <c r="R3084" i="1" s="1"/>
  <c r="AC3085" i="1"/>
  <c r="AE3085" i="1" s="1"/>
  <c r="G3085" i="1"/>
  <c r="X3143" i="1"/>
  <c r="A3144" i="1"/>
  <c r="K3143" i="1"/>
  <c r="M3086" i="1"/>
  <c r="N3086" i="1" s="1"/>
  <c r="P3086" i="1"/>
  <c r="Q3086" i="1"/>
  <c r="L3087" i="1"/>
  <c r="Y3142" i="1"/>
  <c r="AJ3143" i="1"/>
  <c r="Z3142" i="1"/>
  <c r="AA3142" i="1" s="1"/>
  <c r="AH3142" i="1" s="1"/>
  <c r="C3143" i="1"/>
  <c r="I3143" i="1"/>
  <c r="H3143" i="1" s="1"/>
  <c r="AB3145" i="1"/>
  <c r="AC3086" i="1" l="1"/>
  <c r="AE3086" i="1" s="1"/>
  <c r="G3086" i="1"/>
  <c r="Y3143" i="1"/>
  <c r="I3144" i="1"/>
  <c r="H3144" i="1" s="1"/>
  <c r="C3144" i="1"/>
  <c r="Z3143" i="1"/>
  <c r="AA3143" i="1" s="1"/>
  <c r="AH3143" i="1" s="1"/>
  <c r="AJ3144" i="1"/>
  <c r="J3084" i="1"/>
  <c r="M3087" i="1"/>
  <c r="N3087" i="1" s="1"/>
  <c r="P3087" i="1"/>
  <c r="Q3087" i="1"/>
  <c r="L3088" i="1"/>
  <c r="F3085" i="1"/>
  <c r="O3085" i="1" s="1"/>
  <c r="R3085" i="1" s="1"/>
  <c r="T3082" i="1"/>
  <c r="AF3082" i="1" s="1"/>
  <c r="S3083" i="1"/>
  <c r="AB3146" i="1"/>
  <c r="X3144" i="1"/>
  <c r="K3144" i="1"/>
  <c r="A3145" i="1"/>
  <c r="T3083" i="1" l="1"/>
  <c r="AF3083" i="1" s="1"/>
  <c r="S3084" i="1"/>
  <c r="M3088" i="1"/>
  <c r="N3088" i="1" s="1"/>
  <c r="P3088" i="1"/>
  <c r="Q3088" i="1"/>
  <c r="L3089" i="1"/>
  <c r="AB3147" i="1"/>
  <c r="Z3144" i="1"/>
  <c r="I3145" i="1"/>
  <c r="H3145" i="1" s="1"/>
  <c r="Y3144" i="1"/>
  <c r="C3145" i="1"/>
  <c r="AJ3145" i="1"/>
  <c r="X3145" i="1"/>
  <c r="A3146" i="1"/>
  <c r="K3145" i="1"/>
  <c r="J3085" i="1"/>
  <c r="F3086" i="1"/>
  <c r="O3086" i="1" s="1"/>
  <c r="R3086" i="1" s="1"/>
  <c r="AC3087" i="1"/>
  <c r="AE3087" i="1" s="1"/>
  <c r="G3087" i="1"/>
  <c r="J3086" i="1" l="1"/>
  <c r="AC3088" i="1"/>
  <c r="AE3088" i="1" s="1"/>
  <c r="G3088" i="1"/>
  <c r="M3089" i="1"/>
  <c r="N3089" i="1" s="1"/>
  <c r="L3090" i="1"/>
  <c r="F3087" i="1"/>
  <c r="J3087" i="1" s="1"/>
  <c r="X3146" i="1"/>
  <c r="K3146" i="1"/>
  <c r="A3147" i="1"/>
  <c r="T3084" i="1"/>
  <c r="AF3084" i="1" s="1"/>
  <c r="S3085" i="1"/>
  <c r="Y3145" i="1"/>
  <c r="C3146" i="1"/>
  <c r="I3146" i="1"/>
  <c r="H3146" i="1" s="1"/>
  <c r="Z3145" i="1"/>
  <c r="AA3145" i="1" s="1"/>
  <c r="AH3145" i="1" s="1"/>
  <c r="AJ3146" i="1"/>
  <c r="AB3148" i="1"/>
  <c r="AB3149" i="1" l="1"/>
  <c r="T3085" i="1"/>
  <c r="AF3085" i="1" s="1"/>
  <c r="S3086" i="1"/>
  <c r="O3087" i="1"/>
  <c r="R3087" i="1" s="1"/>
  <c r="G3089" i="1"/>
  <c r="AC3089" i="1"/>
  <c r="AE3089" i="1" s="1"/>
  <c r="Y3146" i="1"/>
  <c r="I3147" i="1"/>
  <c r="H3147" i="1" s="1"/>
  <c r="Z3146" i="1"/>
  <c r="AA3146" i="1" s="1"/>
  <c r="AH3146" i="1" s="1"/>
  <c r="C3147" i="1"/>
  <c r="AJ3147" i="1"/>
  <c r="M3090" i="1"/>
  <c r="N3090" i="1" s="1"/>
  <c r="L3091" i="1"/>
  <c r="F3088" i="1"/>
  <c r="O3088" i="1" s="1"/>
  <c r="K3147" i="1"/>
  <c r="X3147" i="1"/>
  <c r="A3148" i="1"/>
  <c r="J3088" i="1" l="1"/>
  <c r="R3088" i="1"/>
  <c r="P3089" i="1"/>
  <c r="M3091" i="1"/>
  <c r="N3091" i="1" s="1"/>
  <c r="L3092" i="1"/>
  <c r="F3089" i="1"/>
  <c r="O3089" i="1" s="1"/>
  <c r="X3148" i="1"/>
  <c r="K3148" i="1"/>
  <c r="A3149" i="1"/>
  <c r="AJ3148" i="1"/>
  <c r="Y3147" i="1"/>
  <c r="I3148" i="1"/>
  <c r="H3148" i="1" s="1"/>
  <c r="Z3147" i="1"/>
  <c r="AA3147" i="1" s="1"/>
  <c r="AH3147" i="1" s="1"/>
  <c r="C3148" i="1"/>
  <c r="AB3150" i="1"/>
  <c r="T3086" i="1"/>
  <c r="AF3086" i="1" s="1"/>
  <c r="S3087" i="1"/>
  <c r="G3090" i="1"/>
  <c r="AC3090" i="1"/>
  <c r="AE3090" i="1" s="1"/>
  <c r="X3149" i="1" l="1"/>
  <c r="A3150" i="1"/>
  <c r="K3149" i="1"/>
  <c r="J3089" i="1"/>
  <c r="G3091" i="1"/>
  <c r="AC3091" i="1"/>
  <c r="AE3091" i="1" s="1"/>
  <c r="F3090" i="1"/>
  <c r="O3090" i="1" s="1"/>
  <c r="AB3151" i="1"/>
  <c r="M3092" i="1"/>
  <c r="N3092" i="1" s="1"/>
  <c r="L3093" i="1"/>
  <c r="Q3089" i="1"/>
  <c r="Q3090" i="1" s="1"/>
  <c r="Q3091" i="1" s="1"/>
  <c r="Q3092" i="1" s="1"/>
  <c r="P3090" i="1"/>
  <c r="P3091" i="1" s="1"/>
  <c r="P3092" i="1" s="1"/>
  <c r="T3087" i="1"/>
  <c r="AF3087" i="1" s="1"/>
  <c r="S3088" i="1"/>
  <c r="AJ3149" i="1"/>
  <c r="I3149" i="1"/>
  <c r="H3149" i="1" s="1"/>
  <c r="Y3148" i="1"/>
  <c r="Z3148" i="1"/>
  <c r="AA3148" i="1" s="1"/>
  <c r="AH3148" i="1" s="1"/>
  <c r="C3149" i="1"/>
  <c r="R3090" i="1" l="1"/>
  <c r="T3088" i="1"/>
  <c r="S3089" i="1"/>
  <c r="M3093" i="1"/>
  <c r="N3093" i="1" s="1"/>
  <c r="P3093" i="1"/>
  <c r="Q3093" i="1"/>
  <c r="L3094" i="1"/>
  <c r="J3090" i="1"/>
  <c r="F3091" i="1"/>
  <c r="J3091" i="1" s="1"/>
  <c r="A3151" i="1"/>
  <c r="X3150" i="1"/>
  <c r="K3150" i="1"/>
  <c r="Y3149" i="1"/>
  <c r="C3150" i="1"/>
  <c r="I3150" i="1"/>
  <c r="H3150" i="1" s="1"/>
  <c r="Z3149" i="1"/>
  <c r="AA3149" i="1" s="1"/>
  <c r="AH3149" i="1" s="1"/>
  <c r="AJ3150" i="1"/>
  <c r="G3092" i="1"/>
  <c r="AC3092" i="1"/>
  <c r="AE3092" i="1" s="1"/>
  <c r="AB3152" i="1"/>
  <c r="R3089" i="1"/>
  <c r="O3091" i="1" l="1"/>
  <c r="R3091" i="1" s="1"/>
  <c r="AC3093" i="1"/>
  <c r="AE3093" i="1" s="1"/>
  <c r="G3093" i="1"/>
  <c r="AB3153" i="1"/>
  <c r="M3094" i="1"/>
  <c r="N3094" i="1" s="1"/>
  <c r="P3094" i="1"/>
  <c r="Q3094" i="1"/>
  <c r="L3095" i="1"/>
  <c r="T3089" i="1"/>
  <c r="AF3089" i="1" s="1"/>
  <c r="S3090" i="1"/>
  <c r="Z3150" i="1"/>
  <c r="AA3150" i="1" s="1"/>
  <c r="AH3150" i="1" s="1"/>
  <c r="C3151" i="1"/>
  <c r="I3151" i="1"/>
  <c r="H3151" i="1" s="1"/>
  <c r="Y3150" i="1"/>
  <c r="AJ3151" i="1"/>
  <c r="AF3088" i="1"/>
  <c r="AA3088" i="1"/>
  <c r="X3151" i="1"/>
  <c r="A3152" i="1"/>
  <c r="K3151" i="1"/>
  <c r="F3092" i="1"/>
  <c r="J3092" i="1" s="1"/>
  <c r="AH3088" i="1" l="1"/>
  <c r="M3095" i="1"/>
  <c r="N3095" i="1" s="1"/>
  <c r="P3095" i="1"/>
  <c r="Q3095" i="1"/>
  <c r="L3096" i="1"/>
  <c r="O3092" i="1"/>
  <c r="R3092" i="1" s="1"/>
  <c r="K3152" i="1"/>
  <c r="A3153" i="1"/>
  <c r="X3152" i="1"/>
  <c r="AB3154" i="1"/>
  <c r="Y3151" i="1"/>
  <c r="AJ3152" i="1"/>
  <c r="I3152" i="1"/>
  <c r="H3152" i="1" s="1"/>
  <c r="Z3151" i="1"/>
  <c r="AA3151" i="1" s="1"/>
  <c r="AH3151" i="1" s="1"/>
  <c r="C3152" i="1"/>
  <c r="T3090" i="1"/>
  <c r="AF3090" i="1" s="1"/>
  <c r="S3091" i="1"/>
  <c r="F3093" i="1"/>
  <c r="J3093" i="1" s="1"/>
  <c r="G3094" i="1"/>
  <c r="AC3094" i="1"/>
  <c r="AE3094" i="1" s="1"/>
  <c r="O3093" i="1" l="1"/>
  <c r="R3093" i="1" s="1"/>
  <c r="Z3152" i="1"/>
  <c r="AA3152" i="1" s="1"/>
  <c r="AH3152" i="1" s="1"/>
  <c r="AJ3153" i="1"/>
  <c r="Y3152" i="1"/>
  <c r="C3153" i="1"/>
  <c r="I3153" i="1"/>
  <c r="H3153" i="1" s="1"/>
  <c r="T3091" i="1"/>
  <c r="AF3091" i="1" s="1"/>
  <c r="S3092" i="1"/>
  <c r="X3153" i="1"/>
  <c r="K3153" i="1"/>
  <c r="A3154" i="1"/>
  <c r="AC3095" i="1"/>
  <c r="AE3095" i="1" s="1"/>
  <c r="G3095" i="1"/>
  <c r="F3094" i="1"/>
  <c r="J3094" i="1" s="1"/>
  <c r="AB3155" i="1"/>
  <c r="M3096" i="1"/>
  <c r="N3096" i="1" s="1"/>
  <c r="P3096" i="1"/>
  <c r="Q3096" i="1"/>
  <c r="L3097" i="1"/>
  <c r="O3094" i="1" l="1"/>
  <c r="R3094" i="1" s="1"/>
  <c r="M3097" i="1"/>
  <c r="N3097" i="1" s="1"/>
  <c r="P3097" i="1"/>
  <c r="Q3097" i="1"/>
  <c r="L3098" i="1"/>
  <c r="X3154" i="1"/>
  <c r="K3154" i="1"/>
  <c r="A3155" i="1"/>
  <c r="AB3156" i="1"/>
  <c r="F3095" i="1"/>
  <c r="J3095" i="1" s="1"/>
  <c r="Z3153" i="1"/>
  <c r="AA3153" i="1" s="1"/>
  <c r="AH3153" i="1" s="1"/>
  <c r="AJ3154" i="1"/>
  <c r="Y3153" i="1"/>
  <c r="C3154" i="1"/>
  <c r="I3154" i="1"/>
  <c r="H3154" i="1" s="1"/>
  <c r="AC3096" i="1"/>
  <c r="AE3096" i="1" s="1"/>
  <c r="G3096" i="1"/>
  <c r="T3092" i="1"/>
  <c r="AF3092" i="1" s="1"/>
  <c r="S3093" i="1"/>
  <c r="F3096" i="1" l="1"/>
  <c r="J3096" i="1" s="1"/>
  <c r="AB3157" i="1"/>
  <c r="G3097" i="1"/>
  <c r="AC3097" i="1"/>
  <c r="AE3097" i="1" s="1"/>
  <c r="Z3154" i="1"/>
  <c r="AA3154" i="1" s="1"/>
  <c r="AH3154" i="1" s="1"/>
  <c r="AJ3155" i="1"/>
  <c r="I3155" i="1"/>
  <c r="H3155" i="1" s="1"/>
  <c r="Y3154" i="1"/>
  <c r="C3155" i="1"/>
  <c r="T3093" i="1"/>
  <c r="AF3093" i="1" s="1"/>
  <c r="S3094" i="1"/>
  <c r="O3095" i="1"/>
  <c r="R3095" i="1" s="1"/>
  <c r="M3098" i="1"/>
  <c r="N3098" i="1" s="1"/>
  <c r="P3098" i="1"/>
  <c r="Q3098" i="1"/>
  <c r="L3099" i="1"/>
  <c r="X3155" i="1"/>
  <c r="K3155" i="1"/>
  <c r="A3156" i="1"/>
  <c r="O3096" i="1" l="1"/>
  <c r="R3096" i="1" s="1"/>
  <c r="X3156" i="1"/>
  <c r="K3156" i="1"/>
  <c r="A3157" i="1"/>
  <c r="M3099" i="1"/>
  <c r="N3099" i="1" s="1"/>
  <c r="P3099" i="1"/>
  <c r="Q3099" i="1"/>
  <c r="L3100" i="1"/>
  <c r="T3094" i="1"/>
  <c r="AF3094" i="1" s="1"/>
  <c r="S3095" i="1"/>
  <c r="Z3155" i="1"/>
  <c r="AA3155" i="1" s="1"/>
  <c r="AH3155" i="1" s="1"/>
  <c r="C3156" i="1"/>
  <c r="Y3155" i="1"/>
  <c r="AJ3156" i="1"/>
  <c r="I3156" i="1"/>
  <c r="H3156" i="1" s="1"/>
  <c r="F3097" i="1"/>
  <c r="J3097" i="1" s="1"/>
  <c r="AB3158" i="1"/>
  <c r="AC3098" i="1"/>
  <c r="AE3098" i="1" s="1"/>
  <c r="G3098" i="1"/>
  <c r="O3097" i="1" l="1"/>
  <c r="R3097" i="1" s="1"/>
  <c r="F3098" i="1"/>
  <c r="O3098" i="1" s="1"/>
  <c r="R3098" i="1" s="1"/>
  <c r="T3095" i="1"/>
  <c r="AF3095" i="1" s="1"/>
  <c r="S3096" i="1"/>
  <c r="Y3156" i="1"/>
  <c r="Z3156" i="1"/>
  <c r="AA3156" i="1" s="1"/>
  <c r="AH3156" i="1" s="1"/>
  <c r="C3157" i="1"/>
  <c r="AJ3157" i="1"/>
  <c r="I3157" i="1"/>
  <c r="H3157" i="1" s="1"/>
  <c r="G3099" i="1"/>
  <c r="AC3099" i="1"/>
  <c r="AE3099" i="1" s="1"/>
  <c r="AB3159" i="1"/>
  <c r="M3100" i="1"/>
  <c r="N3100" i="1" s="1"/>
  <c r="P3100" i="1"/>
  <c r="Q3100" i="1"/>
  <c r="L3101" i="1"/>
  <c r="A3158" i="1"/>
  <c r="X3157" i="1"/>
  <c r="K3157" i="1"/>
  <c r="G3100" i="1" l="1"/>
  <c r="AC3100" i="1"/>
  <c r="AE3100" i="1" s="1"/>
  <c r="AB3160" i="1"/>
  <c r="J3098" i="1"/>
  <c r="M3101" i="1"/>
  <c r="N3101" i="1" s="1"/>
  <c r="P3101" i="1"/>
  <c r="Q3101" i="1"/>
  <c r="L3102" i="1"/>
  <c r="T3096" i="1"/>
  <c r="AF3096" i="1" s="1"/>
  <c r="S3097" i="1"/>
  <c r="K3158" i="1"/>
  <c r="A3159" i="1"/>
  <c r="X3158" i="1"/>
  <c r="Y3157" i="1"/>
  <c r="AJ3158" i="1"/>
  <c r="Z3157" i="1"/>
  <c r="AA3157" i="1" s="1"/>
  <c r="AH3157" i="1" s="1"/>
  <c r="C3158" i="1"/>
  <c r="I3158" i="1"/>
  <c r="H3158" i="1" s="1"/>
  <c r="F3099" i="1"/>
  <c r="J3099" i="1" s="1"/>
  <c r="O3099" i="1" l="1"/>
  <c r="R3099" i="1" s="1"/>
  <c r="T3097" i="1"/>
  <c r="AF3097" i="1" s="1"/>
  <c r="S3098" i="1"/>
  <c r="M3102" i="1"/>
  <c r="N3102" i="1" s="1"/>
  <c r="P3102" i="1"/>
  <c r="Q3102" i="1"/>
  <c r="L3103" i="1"/>
  <c r="AB3161" i="1"/>
  <c r="Z3158" i="1"/>
  <c r="AA3158" i="1" s="1"/>
  <c r="AH3158" i="1" s="1"/>
  <c r="AJ3159" i="1"/>
  <c r="C3159" i="1"/>
  <c r="I3159" i="1"/>
  <c r="H3159" i="1" s="1"/>
  <c r="Y3158" i="1"/>
  <c r="K3159" i="1"/>
  <c r="X3159" i="1"/>
  <c r="A3160" i="1"/>
  <c r="G3101" i="1"/>
  <c r="AC3101" i="1"/>
  <c r="AE3101" i="1" s="1"/>
  <c r="F3100" i="1"/>
  <c r="J3100" i="1" s="1"/>
  <c r="AB3162" i="1" l="1"/>
  <c r="Y3159" i="1"/>
  <c r="Z3159" i="1"/>
  <c r="AA3159" i="1" s="1"/>
  <c r="AH3159" i="1" s="1"/>
  <c r="AJ3160" i="1"/>
  <c r="C3160" i="1"/>
  <c r="I3160" i="1"/>
  <c r="H3160" i="1" s="1"/>
  <c r="G3102" i="1"/>
  <c r="AC3102" i="1"/>
  <c r="AE3102" i="1" s="1"/>
  <c r="O3100" i="1"/>
  <c r="R3100" i="1" s="1"/>
  <c r="F3101" i="1"/>
  <c r="J3101" i="1" s="1"/>
  <c r="M3103" i="1"/>
  <c r="N3103" i="1" s="1"/>
  <c r="P3103" i="1"/>
  <c r="Q3103" i="1"/>
  <c r="L3104" i="1"/>
  <c r="T3098" i="1"/>
  <c r="AF3098" i="1" s="1"/>
  <c r="S3099" i="1"/>
  <c r="A3161" i="1"/>
  <c r="K3160" i="1"/>
  <c r="X3160" i="1"/>
  <c r="K3161" i="1" l="1"/>
  <c r="X3161" i="1"/>
  <c r="A3162" i="1"/>
  <c r="Y3160" i="1"/>
  <c r="Z3160" i="1"/>
  <c r="AA3160" i="1" s="1"/>
  <c r="AH3160" i="1" s="1"/>
  <c r="C3161" i="1"/>
  <c r="AJ3161" i="1"/>
  <c r="I3161" i="1"/>
  <c r="H3161" i="1" s="1"/>
  <c r="T3099" i="1"/>
  <c r="AF3099" i="1" s="1"/>
  <c r="S3100" i="1"/>
  <c r="G3103" i="1"/>
  <c r="AC3103" i="1"/>
  <c r="AE3103" i="1" s="1"/>
  <c r="O3101" i="1"/>
  <c r="R3101" i="1" s="1"/>
  <c r="F3102" i="1"/>
  <c r="J3102" i="1" s="1"/>
  <c r="AB3163" i="1"/>
  <c r="M3104" i="1"/>
  <c r="N3104" i="1" s="1"/>
  <c r="P3104" i="1"/>
  <c r="Q3104" i="1"/>
  <c r="L3105" i="1"/>
  <c r="O3102" i="1" l="1"/>
  <c r="R3102" i="1" s="1"/>
  <c r="T3100" i="1"/>
  <c r="AF3100" i="1" s="1"/>
  <c r="S3101" i="1"/>
  <c r="Y3161" i="1"/>
  <c r="AJ3162" i="1"/>
  <c r="Z3161" i="1"/>
  <c r="AA3161" i="1" s="1"/>
  <c r="AH3161" i="1" s="1"/>
  <c r="C3162" i="1"/>
  <c r="I3162" i="1"/>
  <c r="H3162" i="1" s="1"/>
  <c r="F3103" i="1"/>
  <c r="J3103" i="1" s="1"/>
  <c r="AC3104" i="1"/>
  <c r="AE3104" i="1" s="1"/>
  <c r="G3104" i="1"/>
  <c r="M3105" i="1"/>
  <c r="N3105" i="1" s="1"/>
  <c r="P3105" i="1"/>
  <c r="Q3105" i="1"/>
  <c r="L3106" i="1"/>
  <c r="AB3164" i="1"/>
  <c r="X3162" i="1"/>
  <c r="A3163" i="1"/>
  <c r="K3162" i="1"/>
  <c r="O3103" i="1" l="1"/>
  <c r="R3103" i="1" s="1"/>
  <c r="X3163" i="1"/>
  <c r="K3163" i="1"/>
  <c r="A3164" i="1"/>
  <c r="AC3105" i="1"/>
  <c r="AE3105" i="1" s="1"/>
  <c r="G3105" i="1"/>
  <c r="T3101" i="1"/>
  <c r="AF3101" i="1" s="1"/>
  <c r="S3102" i="1"/>
  <c r="AJ3163" i="1"/>
  <c r="I3163" i="1"/>
  <c r="H3163" i="1" s="1"/>
  <c r="Y3162" i="1"/>
  <c r="Z3162" i="1"/>
  <c r="AA3162" i="1" s="1"/>
  <c r="AH3162" i="1" s="1"/>
  <c r="C3163" i="1"/>
  <c r="AB3165" i="1"/>
  <c r="M3106" i="1"/>
  <c r="N3106" i="1" s="1"/>
  <c r="P3106" i="1"/>
  <c r="Q3106" i="1"/>
  <c r="L3107" i="1"/>
  <c r="F3104" i="1"/>
  <c r="J3104" i="1" s="1"/>
  <c r="O3104" i="1" l="1"/>
  <c r="R3104" i="1" s="1"/>
  <c r="G3106" i="1"/>
  <c r="AC3106" i="1"/>
  <c r="AE3106" i="1" s="1"/>
  <c r="AB3166" i="1"/>
  <c r="T3102" i="1"/>
  <c r="AF3102" i="1" s="1"/>
  <c r="S3103" i="1"/>
  <c r="M3107" i="1"/>
  <c r="N3107" i="1" s="1"/>
  <c r="P3107" i="1"/>
  <c r="Q3107" i="1"/>
  <c r="L3108" i="1"/>
  <c r="F3105" i="1"/>
  <c r="O3105" i="1" s="1"/>
  <c r="R3105" i="1" s="1"/>
  <c r="Y3163" i="1"/>
  <c r="C3164" i="1"/>
  <c r="Z3163" i="1"/>
  <c r="AA3163" i="1" s="1"/>
  <c r="AH3163" i="1" s="1"/>
  <c r="AJ3164" i="1"/>
  <c r="I3164" i="1"/>
  <c r="H3164" i="1" s="1"/>
  <c r="A3165" i="1"/>
  <c r="K3164" i="1"/>
  <c r="X3164" i="1"/>
  <c r="J3105" i="1" l="1"/>
  <c r="X3165" i="1"/>
  <c r="K3165" i="1"/>
  <c r="A3166" i="1"/>
  <c r="M3108" i="1"/>
  <c r="N3108" i="1" s="1"/>
  <c r="P3108" i="1"/>
  <c r="Q3108" i="1"/>
  <c r="L3109" i="1"/>
  <c r="T3103" i="1"/>
  <c r="AF3103" i="1" s="1"/>
  <c r="S3104" i="1"/>
  <c r="Z3164" i="1"/>
  <c r="AA3164" i="1" s="1"/>
  <c r="AH3164" i="1" s="1"/>
  <c r="AJ3165" i="1"/>
  <c r="Y3164" i="1"/>
  <c r="I3165" i="1"/>
  <c r="H3165" i="1" s="1"/>
  <c r="C3165" i="1"/>
  <c r="F3106" i="1"/>
  <c r="O3106" i="1" s="1"/>
  <c r="R3106" i="1" s="1"/>
  <c r="G3107" i="1"/>
  <c r="AC3107" i="1"/>
  <c r="AE3107" i="1" s="1"/>
  <c r="AB3167" i="1"/>
  <c r="J3106" i="1" l="1"/>
  <c r="AB3168" i="1"/>
  <c r="T3104" i="1"/>
  <c r="AF3104" i="1" s="1"/>
  <c r="S3105" i="1"/>
  <c r="X3166" i="1"/>
  <c r="K3166" i="1"/>
  <c r="A3167" i="1"/>
  <c r="G3108" i="1"/>
  <c r="AC3108" i="1"/>
  <c r="AE3108" i="1" s="1"/>
  <c r="F3107" i="1"/>
  <c r="J3107" i="1" s="1"/>
  <c r="M3109" i="1"/>
  <c r="N3109" i="1" s="1"/>
  <c r="P3109" i="1"/>
  <c r="Q3109" i="1"/>
  <c r="L3110" i="1"/>
  <c r="Z3165" i="1"/>
  <c r="AA3165" i="1" s="1"/>
  <c r="AH3165" i="1" s="1"/>
  <c r="I3166" i="1"/>
  <c r="H3166" i="1" s="1"/>
  <c r="C3166" i="1"/>
  <c r="Y3165" i="1"/>
  <c r="AJ3166" i="1"/>
  <c r="G3109" i="1" l="1"/>
  <c r="AC3109" i="1"/>
  <c r="AE3109" i="1" s="1"/>
  <c r="O3107" i="1"/>
  <c r="R3107" i="1" s="1"/>
  <c r="T3105" i="1"/>
  <c r="AF3105" i="1" s="1"/>
  <c r="S3106" i="1"/>
  <c r="M3110" i="1"/>
  <c r="N3110" i="1" s="1"/>
  <c r="P3110" i="1"/>
  <c r="Q3110" i="1"/>
  <c r="L3111" i="1"/>
  <c r="X3167" i="1"/>
  <c r="K3167" i="1"/>
  <c r="A3168" i="1"/>
  <c r="AB3169" i="1"/>
  <c r="F3108" i="1"/>
  <c r="O3108" i="1" s="1"/>
  <c r="R3108" i="1" s="1"/>
  <c r="Z3166" i="1"/>
  <c r="AA3166" i="1" s="1"/>
  <c r="AH3166" i="1" s="1"/>
  <c r="AJ3167" i="1"/>
  <c r="Y3166" i="1"/>
  <c r="C3167" i="1"/>
  <c r="I3167" i="1"/>
  <c r="H3167" i="1" s="1"/>
  <c r="AB3170" i="1" l="1"/>
  <c r="M3111" i="1"/>
  <c r="N3111" i="1" s="1"/>
  <c r="P3111" i="1"/>
  <c r="Q3111" i="1"/>
  <c r="L3112" i="1"/>
  <c r="C3168" i="1"/>
  <c r="Y3167" i="1"/>
  <c r="I3168" i="1"/>
  <c r="H3168" i="1" s="1"/>
  <c r="Z3167" i="1"/>
  <c r="AA3167" i="1" s="1"/>
  <c r="AH3167" i="1" s="1"/>
  <c r="AJ3168" i="1"/>
  <c r="J3108" i="1"/>
  <c r="X3168" i="1"/>
  <c r="K3168" i="1"/>
  <c r="A3169" i="1"/>
  <c r="T3106" i="1"/>
  <c r="AF3106" i="1" s="1"/>
  <c r="S3107" i="1"/>
  <c r="F3109" i="1"/>
  <c r="O3109" i="1" s="1"/>
  <c r="R3109" i="1" s="1"/>
  <c r="AC3110" i="1"/>
  <c r="AE3110" i="1" s="1"/>
  <c r="G3110" i="1"/>
  <c r="J3109" i="1" l="1"/>
  <c r="G3111" i="1"/>
  <c r="AC3111" i="1"/>
  <c r="AE3111" i="1" s="1"/>
  <c r="T3107" i="1"/>
  <c r="AF3107" i="1" s="1"/>
  <c r="S3108" i="1"/>
  <c r="F3110" i="1"/>
  <c r="O3110" i="1" s="1"/>
  <c r="R3110" i="1" s="1"/>
  <c r="Y3168" i="1"/>
  <c r="C3169" i="1"/>
  <c r="Z3168" i="1"/>
  <c r="AA3168" i="1" s="1"/>
  <c r="AH3168" i="1" s="1"/>
  <c r="AJ3169" i="1"/>
  <c r="I3169" i="1"/>
  <c r="H3169" i="1" s="1"/>
  <c r="M3112" i="1"/>
  <c r="N3112" i="1" s="1"/>
  <c r="P3112" i="1"/>
  <c r="Q3112" i="1"/>
  <c r="L3113" i="1"/>
  <c r="A3170" i="1"/>
  <c r="K3169" i="1"/>
  <c r="X3169" i="1"/>
  <c r="AB3171" i="1"/>
  <c r="J3110" i="1" l="1"/>
  <c r="AC3112" i="1"/>
  <c r="AE3112" i="1" s="1"/>
  <c r="G3112" i="1"/>
  <c r="T3108" i="1"/>
  <c r="AF3108" i="1" s="1"/>
  <c r="S3109" i="1"/>
  <c r="AB3172" i="1"/>
  <c r="Y3169" i="1"/>
  <c r="AJ3170" i="1"/>
  <c r="Z3169" i="1"/>
  <c r="AA3169" i="1" s="1"/>
  <c r="AH3169" i="1" s="1"/>
  <c r="C3170" i="1"/>
  <c r="I3170" i="1"/>
  <c r="H3170" i="1" s="1"/>
  <c r="M3113" i="1"/>
  <c r="N3113" i="1" s="1"/>
  <c r="P3113" i="1"/>
  <c r="Q3113" i="1"/>
  <c r="L3114" i="1"/>
  <c r="K3170" i="1"/>
  <c r="X3170" i="1"/>
  <c r="A3171" i="1"/>
  <c r="F3111" i="1"/>
  <c r="J3111" i="1" s="1"/>
  <c r="K3171" i="1" l="1"/>
  <c r="A3172" i="1"/>
  <c r="X3171" i="1"/>
  <c r="M3114" i="1"/>
  <c r="N3114" i="1" s="1"/>
  <c r="P3114" i="1"/>
  <c r="Q3114" i="1"/>
  <c r="L3115" i="1"/>
  <c r="T3109" i="1"/>
  <c r="AF3109" i="1" s="1"/>
  <c r="S3110" i="1"/>
  <c r="Y3170" i="1"/>
  <c r="I3171" i="1"/>
  <c r="H3171" i="1" s="1"/>
  <c r="C3171" i="1"/>
  <c r="Z3170" i="1"/>
  <c r="AA3170" i="1" s="1"/>
  <c r="AH3170" i="1" s="1"/>
  <c r="AJ3171" i="1"/>
  <c r="O3111" i="1"/>
  <c r="R3111" i="1" s="1"/>
  <c r="F3112" i="1"/>
  <c r="O3112" i="1" s="1"/>
  <c r="R3112" i="1" s="1"/>
  <c r="G3113" i="1"/>
  <c r="AC3113" i="1"/>
  <c r="AE3113" i="1" s="1"/>
  <c r="AB3173" i="1"/>
  <c r="J3112" i="1" l="1"/>
  <c r="I3172" i="1"/>
  <c r="H3172" i="1" s="1"/>
  <c r="Y3171" i="1"/>
  <c r="AJ3172" i="1"/>
  <c r="Z3171" i="1"/>
  <c r="AA3171" i="1" s="1"/>
  <c r="AH3171" i="1" s="1"/>
  <c r="C3172" i="1"/>
  <c r="F3113" i="1"/>
  <c r="J3113" i="1" s="1"/>
  <c r="T3110" i="1"/>
  <c r="AF3110" i="1" s="1"/>
  <c r="S3111" i="1"/>
  <c r="K3172" i="1"/>
  <c r="A3173" i="1"/>
  <c r="X3172" i="1"/>
  <c r="G3114" i="1"/>
  <c r="AC3114" i="1"/>
  <c r="AE3114" i="1" s="1"/>
  <c r="AB3174" i="1"/>
  <c r="M3115" i="1"/>
  <c r="N3115" i="1" s="1"/>
  <c r="L3116" i="1"/>
  <c r="O3113" i="1" l="1"/>
  <c r="R3113" i="1" s="1"/>
  <c r="F3114" i="1"/>
  <c r="O3114" i="1" s="1"/>
  <c r="M3116" i="1"/>
  <c r="N3116" i="1" s="1"/>
  <c r="L3117" i="1"/>
  <c r="Z3172" i="1"/>
  <c r="AA3172" i="1" s="1"/>
  <c r="AH3172" i="1" s="1"/>
  <c r="C3173" i="1"/>
  <c r="I3173" i="1"/>
  <c r="H3173" i="1" s="1"/>
  <c r="Y3172" i="1"/>
  <c r="AJ3173" i="1"/>
  <c r="X3173" i="1"/>
  <c r="A3174" i="1"/>
  <c r="K3173" i="1"/>
  <c r="T3111" i="1"/>
  <c r="AF3111" i="1" s="1"/>
  <c r="S3112" i="1"/>
  <c r="AC3115" i="1"/>
  <c r="AE3115" i="1" s="1"/>
  <c r="G3115" i="1"/>
  <c r="AB3175" i="1"/>
  <c r="J3114" i="1" l="1"/>
  <c r="AC3116" i="1"/>
  <c r="AE3116" i="1" s="1"/>
  <c r="G3116" i="1"/>
  <c r="F3115" i="1"/>
  <c r="J3115" i="1" s="1"/>
  <c r="M3117" i="1"/>
  <c r="N3117" i="1" s="1"/>
  <c r="L3118" i="1"/>
  <c r="R3114" i="1"/>
  <c r="P3115" i="1"/>
  <c r="T3112" i="1"/>
  <c r="AF3112" i="1" s="1"/>
  <c r="S3113" i="1"/>
  <c r="X3174" i="1"/>
  <c r="K3174" i="1"/>
  <c r="A3175" i="1"/>
  <c r="AB3176" i="1"/>
  <c r="I3174" i="1"/>
  <c r="H3174" i="1" s="1"/>
  <c r="Y3173" i="1"/>
  <c r="AJ3174" i="1"/>
  <c r="Z3173" i="1"/>
  <c r="AA3173" i="1" s="1"/>
  <c r="AH3173" i="1" s="1"/>
  <c r="C3174" i="1"/>
  <c r="X3175" i="1" l="1"/>
  <c r="A3176" i="1"/>
  <c r="K3175" i="1"/>
  <c r="T3113" i="1"/>
  <c r="AF3113" i="1" s="1"/>
  <c r="S3114" i="1"/>
  <c r="M3118" i="1"/>
  <c r="N3118" i="1" s="1"/>
  <c r="L3119" i="1"/>
  <c r="AJ3175" i="1"/>
  <c r="Y3174" i="1"/>
  <c r="Z3174" i="1"/>
  <c r="I3175" i="1"/>
  <c r="H3175" i="1" s="1"/>
  <c r="C3175" i="1"/>
  <c r="AB3177" i="1"/>
  <c r="Q3115" i="1"/>
  <c r="Q3116" i="1" s="1"/>
  <c r="Q3117" i="1" s="1"/>
  <c r="Q3118" i="1" s="1"/>
  <c r="P3116" i="1"/>
  <c r="P3117" i="1" s="1"/>
  <c r="P3118" i="1" s="1"/>
  <c r="O3115" i="1"/>
  <c r="F3116" i="1"/>
  <c r="O3116" i="1" s="1"/>
  <c r="G3117" i="1"/>
  <c r="AC3117" i="1"/>
  <c r="AE3117" i="1" s="1"/>
  <c r="R3116" i="1" l="1"/>
  <c r="J3116" i="1"/>
  <c r="AB3178" i="1"/>
  <c r="AC3118" i="1"/>
  <c r="AE3118" i="1" s="1"/>
  <c r="G3118" i="1"/>
  <c r="M3119" i="1"/>
  <c r="N3119" i="1" s="1"/>
  <c r="P3119" i="1"/>
  <c r="Q3119" i="1"/>
  <c r="L3120" i="1"/>
  <c r="T3114" i="1"/>
  <c r="S3115" i="1"/>
  <c r="K3176" i="1"/>
  <c r="X3176" i="1"/>
  <c r="A3177" i="1"/>
  <c r="Y3175" i="1"/>
  <c r="Z3175" i="1"/>
  <c r="AA3175" i="1" s="1"/>
  <c r="AH3175" i="1" s="1"/>
  <c r="AJ3176" i="1"/>
  <c r="C3176" i="1"/>
  <c r="I3176" i="1"/>
  <c r="H3176" i="1" s="1"/>
  <c r="F3117" i="1"/>
  <c r="O3117" i="1" s="1"/>
  <c r="R3117" i="1" s="1"/>
  <c r="R3115" i="1"/>
  <c r="J3117" i="1" l="1"/>
  <c r="A3178" i="1"/>
  <c r="K3177" i="1"/>
  <c r="X3177" i="1"/>
  <c r="T3115" i="1"/>
  <c r="AF3115" i="1" s="1"/>
  <c r="S3116" i="1"/>
  <c r="AC3119" i="1"/>
  <c r="AE3119" i="1" s="1"/>
  <c r="G3119" i="1"/>
  <c r="AB3179" i="1"/>
  <c r="Y3176" i="1"/>
  <c r="C3177" i="1"/>
  <c r="Z3176" i="1"/>
  <c r="AA3176" i="1" s="1"/>
  <c r="AH3176" i="1" s="1"/>
  <c r="AJ3177" i="1"/>
  <c r="I3177" i="1"/>
  <c r="H3177" i="1" s="1"/>
  <c r="AF3114" i="1"/>
  <c r="AA3114" i="1"/>
  <c r="M3120" i="1"/>
  <c r="N3120" i="1" s="1"/>
  <c r="P3120" i="1"/>
  <c r="Q3120" i="1"/>
  <c r="L3121" i="1"/>
  <c r="F3118" i="1"/>
  <c r="O3118" i="1" s="1"/>
  <c r="R3118" i="1" s="1"/>
  <c r="J3118" i="1" l="1"/>
  <c r="F3119" i="1"/>
  <c r="O3119" i="1" s="1"/>
  <c r="R3119" i="1" s="1"/>
  <c r="X3178" i="1"/>
  <c r="A3179" i="1"/>
  <c r="K3178" i="1"/>
  <c r="Z3177" i="1"/>
  <c r="AA3177" i="1" s="1"/>
  <c r="AH3177" i="1" s="1"/>
  <c r="AJ3178" i="1"/>
  <c r="Y3177" i="1"/>
  <c r="I3178" i="1"/>
  <c r="H3178" i="1" s="1"/>
  <c r="C3178" i="1"/>
  <c r="M3121" i="1"/>
  <c r="N3121" i="1" s="1"/>
  <c r="P3121" i="1"/>
  <c r="Q3121" i="1"/>
  <c r="L3122" i="1"/>
  <c r="G3120" i="1"/>
  <c r="AC3120" i="1"/>
  <c r="AE3120" i="1" s="1"/>
  <c r="AH3114" i="1"/>
  <c r="AB3180" i="1"/>
  <c r="T3116" i="1"/>
  <c r="AF3116" i="1" s="1"/>
  <c r="S3117" i="1"/>
  <c r="M3122" i="1" l="1"/>
  <c r="N3122" i="1" s="1"/>
  <c r="P3122" i="1"/>
  <c r="Q3122" i="1"/>
  <c r="L3123" i="1"/>
  <c r="C3179" i="1"/>
  <c r="Z3178" i="1"/>
  <c r="AA3178" i="1" s="1"/>
  <c r="AH3178" i="1" s="1"/>
  <c r="AJ3179" i="1"/>
  <c r="I3179" i="1"/>
  <c r="H3179" i="1" s="1"/>
  <c r="Y3178" i="1"/>
  <c r="T3117" i="1"/>
  <c r="AF3117" i="1" s="1"/>
  <c r="S3118" i="1"/>
  <c r="F3120" i="1"/>
  <c r="O3120" i="1" s="1"/>
  <c r="R3120" i="1" s="1"/>
  <c r="AB3181" i="1"/>
  <c r="J3119" i="1"/>
  <c r="AC3121" i="1"/>
  <c r="AE3121" i="1" s="1"/>
  <c r="G3121" i="1"/>
  <c r="K3179" i="1"/>
  <c r="X3179" i="1"/>
  <c r="A3180" i="1"/>
  <c r="T3118" i="1" l="1"/>
  <c r="S3119" i="1"/>
  <c r="AB3182" i="1"/>
  <c r="M3123" i="1"/>
  <c r="N3123" i="1" s="1"/>
  <c r="P3123" i="1"/>
  <c r="Q3123" i="1"/>
  <c r="L3124" i="1"/>
  <c r="Z3179" i="1"/>
  <c r="AA3179" i="1" s="1"/>
  <c r="AH3179" i="1" s="1"/>
  <c r="AJ3180" i="1"/>
  <c r="C3180" i="1"/>
  <c r="I3180" i="1"/>
  <c r="H3180" i="1" s="1"/>
  <c r="Y3179" i="1"/>
  <c r="F3121" i="1"/>
  <c r="O3121" i="1" s="1"/>
  <c r="R3121" i="1" s="1"/>
  <c r="J3120" i="1"/>
  <c r="A3181" i="1"/>
  <c r="X3180" i="1"/>
  <c r="K3180" i="1"/>
  <c r="AC3122" i="1"/>
  <c r="AE3122" i="1" s="1"/>
  <c r="G3122" i="1"/>
  <c r="J3121" i="1" l="1"/>
  <c r="M3124" i="1"/>
  <c r="N3124" i="1" s="1"/>
  <c r="P3124" i="1"/>
  <c r="Q3124" i="1"/>
  <c r="L3125" i="1"/>
  <c r="AB3183" i="1"/>
  <c r="AJ3181" i="1"/>
  <c r="I3181" i="1"/>
  <c r="H3181" i="1" s="1"/>
  <c r="Y3180" i="1"/>
  <c r="Z3180" i="1"/>
  <c r="AA3180" i="1" s="1"/>
  <c r="AH3180" i="1" s="1"/>
  <c r="C3181" i="1"/>
  <c r="X3181" i="1"/>
  <c r="K3181" i="1"/>
  <c r="A3182" i="1"/>
  <c r="F3122" i="1"/>
  <c r="J3122" i="1" s="1"/>
  <c r="T3119" i="1"/>
  <c r="S3120" i="1"/>
  <c r="AC3123" i="1"/>
  <c r="AE3123" i="1" s="1"/>
  <c r="G3123" i="1"/>
  <c r="AF3118" i="1"/>
  <c r="AF3119" i="1"/>
  <c r="O3122" i="1" l="1"/>
  <c r="R3122" i="1" s="1"/>
  <c r="A3183" i="1"/>
  <c r="X3182" i="1"/>
  <c r="K3182" i="1"/>
  <c r="G3124" i="1"/>
  <c r="AC3124" i="1"/>
  <c r="AE3124" i="1" s="1"/>
  <c r="F3123" i="1"/>
  <c r="J3123" i="1" s="1"/>
  <c r="M3125" i="1"/>
  <c r="N3125" i="1" s="1"/>
  <c r="P3125" i="1"/>
  <c r="Q3125" i="1"/>
  <c r="L3126" i="1"/>
  <c r="AB3184" i="1"/>
  <c r="T3120" i="1"/>
  <c r="AF3120" i="1" s="1"/>
  <c r="S3121" i="1"/>
  <c r="AJ3182" i="1"/>
  <c r="Y3181" i="1"/>
  <c r="C3182" i="1"/>
  <c r="Z3181" i="1"/>
  <c r="AA3181" i="1" s="1"/>
  <c r="AH3181" i="1" s="1"/>
  <c r="I3182" i="1"/>
  <c r="H3182" i="1" s="1"/>
  <c r="O3123" i="1" l="1"/>
  <c r="R3123" i="1" s="1"/>
  <c r="AB3185" i="1"/>
  <c r="G3125" i="1"/>
  <c r="AC3125" i="1"/>
  <c r="AE3125" i="1" s="1"/>
  <c r="F3124" i="1"/>
  <c r="J3124" i="1" s="1"/>
  <c r="Z3182" i="1"/>
  <c r="AA3182" i="1" s="1"/>
  <c r="AH3182" i="1" s="1"/>
  <c r="AJ3183" i="1"/>
  <c r="I3183" i="1"/>
  <c r="H3183" i="1" s="1"/>
  <c r="Y3182" i="1"/>
  <c r="C3183" i="1"/>
  <c r="M3126" i="1"/>
  <c r="N3126" i="1" s="1"/>
  <c r="P3126" i="1"/>
  <c r="Q3126" i="1"/>
  <c r="L3127" i="1"/>
  <c r="X3183" i="1"/>
  <c r="K3183" i="1"/>
  <c r="A3184" i="1"/>
  <c r="T3121" i="1"/>
  <c r="AF3121" i="1" s="1"/>
  <c r="S3122" i="1"/>
  <c r="O3124" i="1" l="1"/>
  <c r="R3124" i="1" s="1"/>
  <c r="T3122" i="1"/>
  <c r="AF3122" i="1" s="1"/>
  <c r="S3123" i="1"/>
  <c r="M3127" i="1"/>
  <c r="N3127" i="1" s="1"/>
  <c r="P3127" i="1"/>
  <c r="Q3127" i="1"/>
  <c r="L3128" i="1"/>
  <c r="F3125" i="1"/>
  <c r="J3125" i="1" s="1"/>
  <c r="Y3183" i="1"/>
  <c r="I3184" i="1"/>
  <c r="H3184" i="1" s="1"/>
  <c r="Z3183" i="1"/>
  <c r="AA3183" i="1" s="1"/>
  <c r="AH3183" i="1" s="1"/>
  <c r="AJ3184" i="1"/>
  <c r="C3184" i="1"/>
  <c r="AB3186" i="1"/>
  <c r="A3185" i="1"/>
  <c r="X3184" i="1"/>
  <c r="K3184" i="1"/>
  <c r="G3126" i="1"/>
  <c r="AC3126" i="1"/>
  <c r="AE3126" i="1" s="1"/>
  <c r="O3125" i="1" l="1"/>
  <c r="R3125" i="1" s="1"/>
  <c r="AC3127" i="1"/>
  <c r="AE3127" i="1" s="1"/>
  <c r="G3127" i="1"/>
  <c r="C3185" i="1"/>
  <c r="Z3184" i="1"/>
  <c r="AA3184" i="1" s="1"/>
  <c r="AH3184" i="1" s="1"/>
  <c r="AJ3185" i="1"/>
  <c r="I3185" i="1"/>
  <c r="H3185" i="1" s="1"/>
  <c r="Y3184" i="1"/>
  <c r="AB3187" i="1"/>
  <c r="M3128" i="1"/>
  <c r="N3128" i="1" s="1"/>
  <c r="P3128" i="1"/>
  <c r="Q3128" i="1"/>
  <c r="L3129" i="1"/>
  <c r="T3123" i="1"/>
  <c r="AF3123" i="1" s="1"/>
  <c r="S3124" i="1"/>
  <c r="F3126" i="1"/>
  <c r="J3126" i="1" s="1"/>
  <c r="A3186" i="1"/>
  <c r="X3185" i="1"/>
  <c r="K3185" i="1"/>
  <c r="O3126" i="1" l="1"/>
  <c r="R3126" i="1" s="1"/>
  <c r="G3128" i="1"/>
  <c r="AC3128" i="1"/>
  <c r="AE3128" i="1" s="1"/>
  <c r="M3129" i="1"/>
  <c r="N3129" i="1" s="1"/>
  <c r="P3129" i="1"/>
  <c r="Q3129" i="1"/>
  <c r="L3130" i="1"/>
  <c r="F3127" i="1"/>
  <c r="J3127" i="1" s="1"/>
  <c r="Z3185" i="1"/>
  <c r="AA3185" i="1" s="1"/>
  <c r="AH3185" i="1" s="1"/>
  <c r="AJ3186" i="1"/>
  <c r="I3186" i="1"/>
  <c r="H3186" i="1" s="1"/>
  <c r="Y3185" i="1"/>
  <c r="C3186" i="1"/>
  <c r="AB3188" i="1"/>
  <c r="X3186" i="1"/>
  <c r="K3186" i="1"/>
  <c r="A3187" i="1"/>
  <c r="T3124" i="1"/>
  <c r="AF3124" i="1" s="1"/>
  <c r="S3125" i="1"/>
  <c r="T3125" i="1" l="1"/>
  <c r="AF3125" i="1" s="1"/>
  <c r="S3126" i="1"/>
  <c r="AB3189" i="1"/>
  <c r="O3127" i="1"/>
  <c r="R3127" i="1" s="1"/>
  <c r="C3187" i="1"/>
  <c r="Z3186" i="1"/>
  <c r="AA3186" i="1" s="1"/>
  <c r="AH3186" i="1" s="1"/>
  <c r="AJ3187" i="1"/>
  <c r="Y3186" i="1"/>
  <c r="I3187" i="1"/>
  <c r="H3187" i="1" s="1"/>
  <c r="G3129" i="1"/>
  <c r="AC3129" i="1"/>
  <c r="AE3129" i="1" s="1"/>
  <c r="K3187" i="1"/>
  <c r="X3187" i="1"/>
  <c r="A3188" i="1"/>
  <c r="M3130" i="1"/>
  <c r="N3130" i="1" s="1"/>
  <c r="P3130" i="1"/>
  <c r="Q3130" i="1"/>
  <c r="L3131" i="1"/>
  <c r="F3128" i="1"/>
  <c r="O3128" i="1" s="1"/>
  <c r="R3128" i="1" s="1"/>
  <c r="M3131" i="1" l="1"/>
  <c r="N3131" i="1" s="1"/>
  <c r="P3131" i="1"/>
  <c r="Q3131" i="1"/>
  <c r="L3132" i="1"/>
  <c r="T3126" i="1"/>
  <c r="AF3126" i="1" s="1"/>
  <c r="S3127" i="1"/>
  <c r="J3128" i="1"/>
  <c r="A3189" i="1"/>
  <c r="K3188" i="1"/>
  <c r="X3188" i="1"/>
  <c r="F3129" i="1"/>
  <c r="J3129" i="1" s="1"/>
  <c r="AC3130" i="1"/>
  <c r="AE3130" i="1" s="1"/>
  <c r="G3130" i="1"/>
  <c r="I3188" i="1"/>
  <c r="H3188" i="1" s="1"/>
  <c r="C3188" i="1"/>
  <c r="Y3187" i="1"/>
  <c r="AJ3188" i="1"/>
  <c r="Z3187" i="1"/>
  <c r="AA3187" i="1" s="1"/>
  <c r="AH3187" i="1" s="1"/>
  <c r="AB3190" i="1"/>
  <c r="G3131" i="1" l="1"/>
  <c r="AC3131" i="1"/>
  <c r="AE3131" i="1" s="1"/>
  <c r="F3130" i="1"/>
  <c r="O3130" i="1" s="1"/>
  <c r="R3130" i="1" s="1"/>
  <c r="Z3188" i="1"/>
  <c r="AA3188" i="1" s="1"/>
  <c r="AH3188" i="1" s="1"/>
  <c r="C3189" i="1"/>
  <c r="I3189" i="1"/>
  <c r="H3189" i="1" s="1"/>
  <c r="AJ3189" i="1"/>
  <c r="Y3188" i="1"/>
  <c r="M3132" i="1"/>
  <c r="N3132" i="1" s="1"/>
  <c r="AC3132" i="1" s="1"/>
  <c r="AE3132" i="1" s="1"/>
  <c r="P3132" i="1"/>
  <c r="Q3132" i="1"/>
  <c r="L3133" i="1"/>
  <c r="AB3191" i="1"/>
  <c r="O3129" i="1"/>
  <c r="R3129" i="1" s="1"/>
  <c r="X3189" i="1"/>
  <c r="A3190" i="1"/>
  <c r="K3189" i="1"/>
  <c r="T3127" i="1"/>
  <c r="AF3127" i="1" s="1"/>
  <c r="S3128" i="1"/>
  <c r="X3190" i="1" l="1"/>
  <c r="K3190" i="1"/>
  <c r="A3191" i="1"/>
  <c r="T3128" i="1"/>
  <c r="AF3128" i="1" s="1"/>
  <c r="S3129" i="1"/>
  <c r="I3190" i="1"/>
  <c r="H3190" i="1" s="1"/>
  <c r="Y3189" i="1"/>
  <c r="C3190" i="1"/>
  <c r="Z3189" i="1"/>
  <c r="AA3189" i="1" s="1"/>
  <c r="AH3189" i="1" s="1"/>
  <c r="AJ3190" i="1"/>
  <c r="AB3192" i="1"/>
  <c r="J3130" i="1"/>
  <c r="G3132" i="1"/>
  <c r="F3131" i="1"/>
  <c r="J3131" i="1" s="1"/>
  <c r="M3133" i="1"/>
  <c r="N3133" i="1" s="1"/>
  <c r="P3133" i="1"/>
  <c r="Q3133" i="1"/>
  <c r="L3134" i="1"/>
  <c r="O3131" i="1" l="1"/>
  <c r="R3131" i="1" s="1"/>
  <c r="K3191" i="1"/>
  <c r="X3191" i="1"/>
  <c r="A3192" i="1"/>
  <c r="M3134" i="1"/>
  <c r="N3134" i="1" s="1"/>
  <c r="P3134" i="1"/>
  <c r="Q3134" i="1"/>
  <c r="L3135" i="1"/>
  <c r="T3129" i="1"/>
  <c r="AF3129" i="1" s="1"/>
  <c r="S3130" i="1"/>
  <c r="AJ3191" i="1"/>
  <c r="Z3190" i="1"/>
  <c r="AA3190" i="1" s="1"/>
  <c r="AH3190" i="1" s="1"/>
  <c r="C3191" i="1"/>
  <c r="I3191" i="1"/>
  <c r="H3191" i="1" s="1"/>
  <c r="Y3190" i="1"/>
  <c r="AC3133" i="1"/>
  <c r="AE3133" i="1" s="1"/>
  <c r="G3133" i="1"/>
  <c r="F3132" i="1"/>
  <c r="J3132" i="1" s="1"/>
  <c r="AB3193" i="1"/>
  <c r="O3132" i="1" l="1"/>
  <c r="R3132" i="1" s="1"/>
  <c r="M3135" i="1"/>
  <c r="N3135" i="1" s="1"/>
  <c r="P3135" i="1"/>
  <c r="Q3135" i="1"/>
  <c r="L3136" i="1"/>
  <c r="K3192" i="1"/>
  <c r="A3193" i="1"/>
  <c r="X3192" i="1"/>
  <c r="F3133" i="1"/>
  <c r="J3133" i="1" s="1"/>
  <c r="AB3194" i="1"/>
  <c r="Y3191" i="1"/>
  <c r="C3192" i="1"/>
  <c r="Z3191" i="1"/>
  <c r="AA3191" i="1" s="1"/>
  <c r="AH3191" i="1" s="1"/>
  <c r="AJ3192" i="1"/>
  <c r="I3192" i="1"/>
  <c r="H3192" i="1" s="1"/>
  <c r="T3130" i="1"/>
  <c r="AF3130" i="1" s="1"/>
  <c r="S3131" i="1"/>
  <c r="AC3134" i="1"/>
  <c r="AE3134" i="1" s="1"/>
  <c r="G3134" i="1"/>
  <c r="O3133" i="1" l="1"/>
  <c r="R3133" i="1" s="1"/>
  <c r="AB3195" i="1"/>
  <c r="I3193" i="1"/>
  <c r="H3193" i="1" s="1"/>
  <c r="Y3192" i="1"/>
  <c r="C3193" i="1"/>
  <c r="Z3192" i="1"/>
  <c r="AA3192" i="1" s="1"/>
  <c r="AH3192" i="1" s="1"/>
  <c r="AJ3193" i="1"/>
  <c r="M3136" i="1"/>
  <c r="N3136" i="1" s="1"/>
  <c r="P3136" i="1"/>
  <c r="Q3136" i="1"/>
  <c r="L3137" i="1"/>
  <c r="X3193" i="1"/>
  <c r="K3193" i="1"/>
  <c r="A3194" i="1"/>
  <c r="T3131" i="1"/>
  <c r="AF3131" i="1" s="1"/>
  <c r="S3132" i="1"/>
  <c r="F3134" i="1"/>
  <c r="J3134" i="1" s="1"/>
  <c r="AC3135" i="1"/>
  <c r="AE3135" i="1" s="1"/>
  <c r="G3135" i="1"/>
  <c r="O3134" i="1" l="1"/>
  <c r="R3134" i="1" s="1"/>
  <c r="Y3193" i="1"/>
  <c r="C3194" i="1"/>
  <c r="Z3193" i="1"/>
  <c r="AA3193" i="1" s="1"/>
  <c r="AH3193" i="1" s="1"/>
  <c r="AJ3194" i="1"/>
  <c r="I3194" i="1"/>
  <c r="H3194" i="1" s="1"/>
  <c r="AC3136" i="1"/>
  <c r="AE3136" i="1" s="1"/>
  <c r="G3136" i="1"/>
  <c r="AB3196" i="1"/>
  <c r="M3137" i="1"/>
  <c r="N3137" i="1" s="1"/>
  <c r="P3137" i="1"/>
  <c r="Q3137" i="1"/>
  <c r="L3138" i="1"/>
  <c r="X3194" i="1"/>
  <c r="A3195" i="1"/>
  <c r="K3194" i="1"/>
  <c r="F3135" i="1"/>
  <c r="O3135" i="1" s="1"/>
  <c r="R3135" i="1" s="1"/>
  <c r="T3132" i="1"/>
  <c r="AF3132" i="1" s="1"/>
  <c r="S3133" i="1"/>
  <c r="J3135" i="1" l="1"/>
  <c r="AC3137" i="1"/>
  <c r="AE3137" i="1" s="1"/>
  <c r="G3137" i="1"/>
  <c r="AJ3195" i="1"/>
  <c r="I3195" i="1"/>
  <c r="H3195" i="1" s="1"/>
  <c r="Z3194" i="1"/>
  <c r="AA3194" i="1" s="1"/>
  <c r="AH3194" i="1" s="1"/>
  <c r="C3195" i="1"/>
  <c r="Y3194" i="1"/>
  <c r="M3138" i="1"/>
  <c r="N3138" i="1" s="1"/>
  <c r="P3138" i="1"/>
  <c r="Q3138" i="1"/>
  <c r="L3139" i="1"/>
  <c r="AB3197" i="1"/>
  <c r="T3133" i="1"/>
  <c r="AF3133" i="1" s="1"/>
  <c r="S3134" i="1"/>
  <c r="K3195" i="1"/>
  <c r="X3195" i="1"/>
  <c r="A3196" i="1"/>
  <c r="F3136" i="1"/>
  <c r="O3136" i="1" s="1"/>
  <c r="R3136" i="1" s="1"/>
  <c r="J3136" i="1" l="1"/>
  <c r="M3139" i="1"/>
  <c r="N3139" i="1" s="1"/>
  <c r="P3139" i="1"/>
  <c r="Q3139" i="1"/>
  <c r="L3140" i="1"/>
  <c r="Y3195" i="1"/>
  <c r="Z3195" i="1"/>
  <c r="AA3195" i="1" s="1"/>
  <c r="AH3195" i="1" s="1"/>
  <c r="C3196" i="1"/>
  <c r="AJ3196" i="1"/>
  <c r="I3196" i="1"/>
  <c r="H3196" i="1" s="1"/>
  <c r="T3134" i="1"/>
  <c r="AF3134" i="1" s="1"/>
  <c r="S3135" i="1"/>
  <c r="AB3198" i="1"/>
  <c r="K3196" i="1"/>
  <c r="A3197" i="1"/>
  <c r="X3196" i="1"/>
  <c r="F3137" i="1"/>
  <c r="J3137" i="1" s="1"/>
  <c r="AC3138" i="1"/>
  <c r="AE3138" i="1" s="1"/>
  <c r="G3138" i="1"/>
  <c r="O3137" i="1" l="1"/>
  <c r="R3137" i="1" s="1"/>
  <c r="F3138" i="1"/>
  <c r="J3138" i="1" s="1"/>
  <c r="X3197" i="1"/>
  <c r="A3198" i="1"/>
  <c r="K3197" i="1"/>
  <c r="M3140" i="1"/>
  <c r="N3140" i="1" s="1"/>
  <c r="P3140" i="1"/>
  <c r="Q3140" i="1"/>
  <c r="L3141" i="1"/>
  <c r="Y3196" i="1"/>
  <c r="AJ3197" i="1"/>
  <c r="Z3196" i="1"/>
  <c r="AA3196" i="1" s="1"/>
  <c r="AH3196" i="1" s="1"/>
  <c r="C3197" i="1"/>
  <c r="I3197" i="1"/>
  <c r="H3197" i="1" s="1"/>
  <c r="AB3199" i="1"/>
  <c r="T3135" i="1"/>
  <c r="AF3135" i="1" s="1"/>
  <c r="S3136" i="1"/>
  <c r="AC3139" i="1"/>
  <c r="AE3139" i="1" s="1"/>
  <c r="G3139" i="1"/>
  <c r="O3138" i="1" l="1"/>
  <c r="R3138" i="1" s="1"/>
  <c r="T3136" i="1"/>
  <c r="AF3136" i="1" s="1"/>
  <c r="S3137" i="1"/>
  <c r="M3141" i="1"/>
  <c r="N3141" i="1" s="1"/>
  <c r="P3141" i="1"/>
  <c r="Q3141" i="1"/>
  <c r="L3142" i="1"/>
  <c r="F3139" i="1"/>
  <c r="O3139" i="1" s="1"/>
  <c r="R3139" i="1" s="1"/>
  <c r="AB3200" i="1"/>
  <c r="K3198" i="1"/>
  <c r="A3199" i="1"/>
  <c r="X3198" i="1"/>
  <c r="AC3140" i="1"/>
  <c r="AE3140" i="1" s="1"/>
  <c r="G3140" i="1"/>
  <c r="Y3197" i="1"/>
  <c r="I3198" i="1"/>
  <c r="H3198" i="1" s="1"/>
  <c r="C3198" i="1"/>
  <c r="Z3197" i="1"/>
  <c r="AA3197" i="1" s="1"/>
  <c r="AH3197" i="1" s="1"/>
  <c r="AJ3198" i="1"/>
  <c r="F3140" i="1" l="1"/>
  <c r="O3140" i="1" s="1"/>
  <c r="R3140" i="1" s="1"/>
  <c r="J3139" i="1"/>
  <c r="AC3141" i="1"/>
  <c r="AE3141" i="1" s="1"/>
  <c r="G3141" i="1"/>
  <c r="X3199" i="1"/>
  <c r="A3200" i="1"/>
  <c r="K3199" i="1"/>
  <c r="AB3201" i="1"/>
  <c r="M3142" i="1"/>
  <c r="N3142" i="1" s="1"/>
  <c r="P3142" i="1"/>
  <c r="Q3142" i="1"/>
  <c r="L3143" i="1"/>
  <c r="T3137" i="1"/>
  <c r="AF3137" i="1" s="1"/>
  <c r="S3138" i="1"/>
  <c r="Y3198" i="1"/>
  <c r="AJ3199" i="1"/>
  <c r="I3199" i="1"/>
  <c r="H3199" i="1" s="1"/>
  <c r="Z3198" i="1"/>
  <c r="AA3198" i="1" s="1"/>
  <c r="AH3198" i="1" s="1"/>
  <c r="C3199" i="1"/>
  <c r="J3140" i="1" l="1"/>
  <c r="M3143" i="1"/>
  <c r="N3143" i="1" s="1"/>
  <c r="P3143" i="1"/>
  <c r="Q3143" i="1"/>
  <c r="L3144" i="1"/>
  <c r="AB3202" i="1"/>
  <c r="X3200" i="1"/>
  <c r="K3200" i="1"/>
  <c r="A3201" i="1"/>
  <c r="C3200" i="1"/>
  <c r="I3200" i="1"/>
  <c r="H3200" i="1" s="1"/>
  <c r="Y3199" i="1"/>
  <c r="Z3199" i="1"/>
  <c r="AA3199" i="1" s="1"/>
  <c r="AH3199" i="1" s="1"/>
  <c r="AJ3200" i="1"/>
  <c r="F3141" i="1"/>
  <c r="J3141" i="1" s="1"/>
  <c r="T3138" i="1"/>
  <c r="AF3138" i="1" s="1"/>
  <c r="S3139" i="1"/>
  <c r="AC3142" i="1"/>
  <c r="AE3142" i="1" s="1"/>
  <c r="G3142" i="1"/>
  <c r="O3141" i="1" l="1"/>
  <c r="R3141" i="1" s="1"/>
  <c r="T3139" i="1"/>
  <c r="AF3139" i="1" s="1"/>
  <c r="S3140" i="1"/>
  <c r="K3201" i="1"/>
  <c r="X3201" i="1"/>
  <c r="A3202" i="1"/>
  <c r="AB3203" i="1"/>
  <c r="AC3143" i="1"/>
  <c r="AE3143" i="1" s="1"/>
  <c r="G3143" i="1"/>
  <c r="M3144" i="1"/>
  <c r="N3144" i="1" s="1"/>
  <c r="P3144" i="1"/>
  <c r="Q3144" i="1"/>
  <c r="L3145" i="1"/>
  <c r="F3142" i="1"/>
  <c r="J3142" i="1" s="1"/>
  <c r="AJ3201" i="1"/>
  <c r="Z3200" i="1"/>
  <c r="AA3200" i="1" s="1"/>
  <c r="AH3200" i="1" s="1"/>
  <c r="C3201" i="1"/>
  <c r="Y3200" i="1"/>
  <c r="I3201" i="1"/>
  <c r="H3201" i="1" s="1"/>
  <c r="O3142" i="1" l="1"/>
  <c r="R3142" i="1" s="1"/>
  <c r="AC3144" i="1"/>
  <c r="AE3144" i="1" s="1"/>
  <c r="G3144" i="1"/>
  <c r="F3143" i="1"/>
  <c r="O3143" i="1" s="1"/>
  <c r="R3143" i="1" s="1"/>
  <c r="M3145" i="1"/>
  <c r="N3145" i="1" s="1"/>
  <c r="L3146" i="1"/>
  <c r="K3202" i="1"/>
  <c r="A3203" i="1"/>
  <c r="X3202" i="1"/>
  <c r="T3140" i="1"/>
  <c r="AF3140" i="1" s="1"/>
  <c r="S3141" i="1"/>
  <c r="I3202" i="1"/>
  <c r="H3202" i="1" s="1"/>
  <c r="Y3201" i="1"/>
  <c r="C3202" i="1"/>
  <c r="Z3201" i="1"/>
  <c r="AA3201" i="1" s="1"/>
  <c r="AH3201" i="1" s="1"/>
  <c r="AJ3202" i="1"/>
  <c r="AB3204" i="1"/>
  <c r="A3204" i="1" l="1"/>
  <c r="X3203" i="1"/>
  <c r="K3203" i="1"/>
  <c r="AB3205" i="1"/>
  <c r="T3141" i="1"/>
  <c r="AF3141" i="1" s="1"/>
  <c r="S3142" i="1"/>
  <c r="F3144" i="1"/>
  <c r="J3144" i="1" s="1"/>
  <c r="G3145" i="1"/>
  <c r="AC3145" i="1"/>
  <c r="AE3145" i="1" s="1"/>
  <c r="J3143" i="1"/>
  <c r="C3203" i="1"/>
  <c r="Z3202" i="1"/>
  <c r="AA3202" i="1" s="1"/>
  <c r="AH3202" i="1" s="1"/>
  <c r="AJ3203" i="1"/>
  <c r="I3203" i="1"/>
  <c r="H3203" i="1" s="1"/>
  <c r="Y3202" i="1"/>
  <c r="M3146" i="1"/>
  <c r="N3146" i="1" s="1"/>
  <c r="L3147" i="1"/>
  <c r="O3144" i="1" l="1"/>
  <c r="AB3206" i="1"/>
  <c r="X3204" i="1"/>
  <c r="K3204" i="1"/>
  <c r="A3205" i="1"/>
  <c r="T3142" i="1"/>
  <c r="AF3142" i="1" s="1"/>
  <c r="S3143" i="1"/>
  <c r="G3146" i="1"/>
  <c r="AC3146" i="1"/>
  <c r="AE3146" i="1" s="1"/>
  <c r="F3145" i="1"/>
  <c r="O3145" i="1" s="1"/>
  <c r="M3147" i="1"/>
  <c r="N3147" i="1" s="1"/>
  <c r="L3148" i="1"/>
  <c r="Y3203" i="1"/>
  <c r="AJ3204" i="1"/>
  <c r="I3204" i="1"/>
  <c r="H3204" i="1" s="1"/>
  <c r="Z3203" i="1"/>
  <c r="AA3203" i="1" s="1"/>
  <c r="AH3203" i="1" s="1"/>
  <c r="C3204" i="1"/>
  <c r="J3145" i="1" l="1"/>
  <c r="AC3147" i="1"/>
  <c r="AE3147" i="1" s="1"/>
  <c r="G3147" i="1"/>
  <c r="M3148" i="1"/>
  <c r="N3148" i="1" s="1"/>
  <c r="L3149" i="1"/>
  <c r="X3205" i="1"/>
  <c r="K3205" i="1"/>
  <c r="A3206" i="1"/>
  <c r="AB3207" i="1"/>
  <c r="F3146" i="1"/>
  <c r="O3146" i="1" s="1"/>
  <c r="R3144" i="1"/>
  <c r="P3145" i="1"/>
  <c r="T3143" i="1"/>
  <c r="AF3143" i="1" s="1"/>
  <c r="S3144" i="1"/>
  <c r="Z3204" i="1"/>
  <c r="AA3204" i="1" s="1"/>
  <c r="AH3204" i="1" s="1"/>
  <c r="AJ3205" i="1"/>
  <c r="C3205" i="1"/>
  <c r="I3205" i="1"/>
  <c r="H3205" i="1" s="1"/>
  <c r="Y3204" i="1"/>
  <c r="J3146" i="1" l="1"/>
  <c r="AB3208" i="1"/>
  <c r="Z3205" i="1"/>
  <c r="I3206" i="1"/>
  <c r="H3206" i="1" s="1"/>
  <c r="AJ3206" i="1"/>
  <c r="C3206" i="1"/>
  <c r="Y3205" i="1"/>
  <c r="F3147" i="1"/>
  <c r="J3147" i="1" s="1"/>
  <c r="AC3148" i="1"/>
  <c r="AE3148" i="1" s="1"/>
  <c r="G3148" i="1"/>
  <c r="T3144" i="1"/>
  <c r="S3145" i="1"/>
  <c r="X3206" i="1"/>
  <c r="K3206" i="1"/>
  <c r="A3207" i="1"/>
  <c r="M3149" i="1"/>
  <c r="N3149" i="1" s="1"/>
  <c r="L3150" i="1"/>
  <c r="Q3145" i="1"/>
  <c r="P3146" i="1"/>
  <c r="P3147" i="1" s="1"/>
  <c r="P3148" i="1" s="1"/>
  <c r="P3149" i="1" s="1"/>
  <c r="O3147" i="1" l="1"/>
  <c r="AF3144" i="1"/>
  <c r="AA3144" i="1"/>
  <c r="AB3209" i="1"/>
  <c r="Q3146" i="1"/>
  <c r="R3145" i="1"/>
  <c r="F3148" i="1"/>
  <c r="O3148" i="1" s="1"/>
  <c r="AC3149" i="1"/>
  <c r="AE3149" i="1" s="1"/>
  <c r="G3149" i="1"/>
  <c r="Y3206" i="1"/>
  <c r="AJ3207" i="1"/>
  <c r="Z3206" i="1"/>
  <c r="AA3206" i="1" s="1"/>
  <c r="AH3206" i="1" s="1"/>
  <c r="C3207" i="1"/>
  <c r="I3207" i="1"/>
  <c r="H3207" i="1" s="1"/>
  <c r="M3150" i="1"/>
  <c r="N3150" i="1" s="1"/>
  <c r="P3150" i="1"/>
  <c r="L3151" i="1"/>
  <c r="K3207" i="1"/>
  <c r="X3207" i="1"/>
  <c r="A3208" i="1"/>
  <c r="T3145" i="1"/>
  <c r="AF3145" i="1" s="1"/>
  <c r="S3146" i="1"/>
  <c r="AH3144" i="1" l="1"/>
  <c r="J3148" i="1"/>
  <c r="AC3150" i="1"/>
  <c r="AE3150" i="1" s="1"/>
  <c r="G3150" i="1"/>
  <c r="F3149" i="1"/>
  <c r="O3149" i="1" s="1"/>
  <c r="AB3210" i="1"/>
  <c r="A3209" i="1"/>
  <c r="X3208" i="1"/>
  <c r="K3208" i="1"/>
  <c r="M3151" i="1"/>
  <c r="N3151" i="1" s="1"/>
  <c r="P3151" i="1"/>
  <c r="L3152" i="1"/>
  <c r="AJ3208" i="1"/>
  <c r="Y3207" i="1"/>
  <c r="C3208" i="1"/>
  <c r="I3208" i="1"/>
  <c r="H3208" i="1" s="1"/>
  <c r="Z3207" i="1"/>
  <c r="AA3207" i="1" s="1"/>
  <c r="AH3207" i="1" s="1"/>
  <c r="Q3147" i="1"/>
  <c r="R3146" i="1"/>
  <c r="T3146" i="1"/>
  <c r="AF3146" i="1" s="1"/>
  <c r="S3147" i="1"/>
  <c r="Y3208" i="1" l="1"/>
  <c r="Z3208" i="1"/>
  <c r="AA3208" i="1" s="1"/>
  <c r="AH3208" i="1" s="1"/>
  <c r="AJ3209" i="1"/>
  <c r="C3209" i="1"/>
  <c r="I3209" i="1"/>
  <c r="H3209" i="1" s="1"/>
  <c r="AB3211" i="1"/>
  <c r="F3150" i="1"/>
  <c r="J3150" i="1" s="1"/>
  <c r="AC3151" i="1"/>
  <c r="AE3151" i="1" s="1"/>
  <c r="G3151" i="1"/>
  <c r="A3210" i="1"/>
  <c r="K3209" i="1"/>
  <c r="X3209" i="1"/>
  <c r="J3149" i="1"/>
  <c r="T3147" i="1"/>
  <c r="AF3147" i="1" s="1"/>
  <c r="S3148" i="1"/>
  <c r="Q3148" i="1"/>
  <c r="R3147" i="1"/>
  <c r="M3152" i="1"/>
  <c r="N3152" i="1" s="1"/>
  <c r="P3152" i="1"/>
  <c r="L3153" i="1"/>
  <c r="F3151" i="1" l="1"/>
  <c r="O3151" i="1" s="1"/>
  <c r="Q3149" i="1"/>
  <c r="R3148" i="1"/>
  <c r="Y3209" i="1"/>
  <c r="AJ3210" i="1"/>
  <c r="Z3209" i="1"/>
  <c r="AA3209" i="1" s="1"/>
  <c r="AH3209" i="1" s="1"/>
  <c r="I3210" i="1"/>
  <c r="H3210" i="1" s="1"/>
  <c r="C3210" i="1"/>
  <c r="AC3152" i="1"/>
  <c r="AE3152" i="1" s="1"/>
  <c r="G3152" i="1"/>
  <c r="T3148" i="1"/>
  <c r="AF3148" i="1" s="1"/>
  <c r="S3149" i="1"/>
  <c r="O3150" i="1"/>
  <c r="AB3212" i="1"/>
  <c r="M3153" i="1"/>
  <c r="N3153" i="1" s="1"/>
  <c r="P3153" i="1"/>
  <c r="L3154" i="1"/>
  <c r="X3210" i="1"/>
  <c r="K3210" i="1"/>
  <c r="A3211" i="1"/>
  <c r="J3151" i="1" l="1"/>
  <c r="T3149" i="1"/>
  <c r="AF3149" i="1" s="1"/>
  <c r="S3150" i="1"/>
  <c r="I3211" i="1"/>
  <c r="H3211" i="1" s="1"/>
  <c r="Y3210" i="1"/>
  <c r="Z3210" i="1"/>
  <c r="AA3210" i="1" s="1"/>
  <c r="AH3210" i="1" s="1"/>
  <c r="C3211" i="1"/>
  <c r="AJ3211" i="1"/>
  <c r="M3154" i="1"/>
  <c r="N3154" i="1" s="1"/>
  <c r="P3154" i="1"/>
  <c r="L3155" i="1"/>
  <c r="F3152" i="1"/>
  <c r="O3152" i="1" s="1"/>
  <c r="AC3153" i="1"/>
  <c r="AE3153" i="1" s="1"/>
  <c r="G3153" i="1"/>
  <c r="X3211" i="1"/>
  <c r="A3212" i="1"/>
  <c r="K3211" i="1"/>
  <c r="AB3213" i="1"/>
  <c r="Q3150" i="1"/>
  <c r="Q3151" i="1" s="1"/>
  <c r="Q3152" i="1" s="1"/>
  <c r="Q3153" i="1" s="1"/>
  <c r="Q3154" i="1" s="1"/>
  <c r="R3149" i="1"/>
  <c r="J3152" i="1" l="1"/>
  <c r="R3152" i="1"/>
  <c r="F3153" i="1"/>
  <c r="O3153" i="1" s="1"/>
  <c r="R3153" i="1" s="1"/>
  <c r="Z3211" i="1"/>
  <c r="AA3211" i="1" s="1"/>
  <c r="AH3211" i="1" s="1"/>
  <c r="AJ3212" i="1"/>
  <c r="Y3211" i="1"/>
  <c r="C3212" i="1"/>
  <c r="I3212" i="1"/>
  <c r="H3212" i="1" s="1"/>
  <c r="AC3154" i="1"/>
  <c r="AE3154" i="1" s="1"/>
  <c r="G3154" i="1"/>
  <c r="T3150" i="1"/>
  <c r="AF3150" i="1" s="1"/>
  <c r="S3151" i="1"/>
  <c r="M3155" i="1"/>
  <c r="N3155" i="1" s="1"/>
  <c r="P3155" i="1"/>
  <c r="Q3155" i="1"/>
  <c r="L3156" i="1"/>
  <c r="AB3214" i="1"/>
  <c r="X3212" i="1"/>
  <c r="K3212" i="1"/>
  <c r="A3213" i="1"/>
  <c r="R3151" i="1"/>
  <c r="R3150" i="1"/>
  <c r="J3153" i="1" l="1"/>
  <c r="C3213" i="1"/>
  <c r="I3213" i="1"/>
  <c r="H3213" i="1" s="1"/>
  <c r="Z3212" i="1"/>
  <c r="AA3212" i="1" s="1"/>
  <c r="AH3212" i="1" s="1"/>
  <c r="AJ3213" i="1"/>
  <c r="Y3212" i="1"/>
  <c r="K3213" i="1"/>
  <c r="X3213" i="1"/>
  <c r="A3214" i="1"/>
  <c r="AB3215" i="1"/>
  <c r="F3154" i="1"/>
  <c r="J3154" i="1" s="1"/>
  <c r="AC3155" i="1"/>
  <c r="AE3155" i="1" s="1"/>
  <c r="G3155" i="1"/>
  <c r="M3156" i="1"/>
  <c r="N3156" i="1" s="1"/>
  <c r="P3156" i="1"/>
  <c r="Q3156" i="1"/>
  <c r="L3157" i="1"/>
  <c r="T3151" i="1"/>
  <c r="AF3151" i="1" s="1"/>
  <c r="S3152" i="1"/>
  <c r="O3154" i="1" l="1"/>
  <c r="R3154" i="1" s="1"/>
  <c r="AB3216" i="1"/>
  <c r="T3152" i="1"/>
  <c r="AF3152" i="1" s="1"/>
  <c r="S3153" i="1"/>
  <c r="A3215" i="1"/>
  <c r="X3214" i="1"/>
  <c r="K3214" i="1"/>
  <c r="AC3156" i="1"/>
  <c r="AE3156" i="1" s="1"/>
  <c r="G3156" i="1"/>
  <c r="M3157" i="1"/>
  <c r="N3157" i="1" s="1"/>
  <c r="P3157" i="1"/>
  <c r="Q3157" i="1"/>
  <c r="L3158" i="1"/>
  <c r="F3155" i="1"/>
  <c r="J3155" i="1" s="1"/>
  <c r="C3214" i="1"/>
  <c r="Y3213" i="1"/>
  <c r="AJ3214" i="1"/>
  <c r="Z3213" i="1"/>
  <c r="AA3213" i="1" s="1"/>
  <c r="AH3213" i="1" s="1"/>
  <c r="I3214" i="1"/>
  <c r="H3214" i="1" s="1"/>
  <c r="M3158" i="1" l="1"/>
  <c r="N3158" i="1" s="1"/>
  <c r="P3158" i="1"/>
  <c r="Q3158" i="1"/>
  <c r="L3159" i="1"/>
  <c r="F3156" i="1"/>
  <c r="J3156" i="1" s="1"/>
  <c r="C3215" i="1"/>
  <c r="I3215" i="1"/>
  <c r="H3215" i="1" s="1"/>
  <c r="Y3214" i="1"/>
  <c r="AJ3215" i="1"/>
  <c r="Z3214" i="1"/>
  <c r="AA3214" i="1" s="1"/>
  <c r="AH3214" i="1" s="1"/>
  <c r="O3155" i="1"/>
  <c r="R3155" i="1" s="1"/>
  <c r="K3215" i="1"/>
  <c r="A3216" i="1"/>
  <c r="X3215" i="1"/>
  <c r="AB3217" i="1"/>
  <c r="T3153" i="1"/>
  <c r="AF3153" i="1" s="1"/>
  <c r="S3154" i="1"/>
  <c r="AC3157" i="1"/>
  <c r="AE3157" i="1" s="1"/>
  <c r="G3157" i="1"/>
  <c r="F3157" i="1" l="1"/>
  <c r="O3157" i="1" s="1"/>
  <c r="R3157" i="1" s="1"/>
  <c r="Y3215" i="1"/>
  <c r="I3216" i="1"/>
  <c r="H3216" i="1" s="1"/>
  <c r="C3216" i="1"/>
  <c r="Z3215" i="1"/>
  <c r="AA3215" i="1" s="1"/>
  <c r="AH3215" i="1" s="1"/>
  <c r="AJ3216" i="1"/>
  <c r="O3156" i="1"/>
  <c r="R3156" i="1" s="1"/>
  <c r="X3216" i="1"/>
  <c r="K3216" i="1"/>
  <c r="A3217" i="1"/>
  <c r="T3154" i="1"/>
  <c r="AF3154" i="1" s="1"/>
  <c r="S3155" i="1"/>
  <c r="AC3158" i="1"/>
  <c r="AE3158" i="1" s="1"/>
  <c r="G3158" i="1"/>
  <c r="AB3218" i="1"/>
  <c r="M3159" i="1"/>
  <c r="N3159" i="1" s="1"/>
  <c r="P3159" i="1"/>
  <c r="Q3159" i="1"/>
  <c r="L3160" i="1"/>
  <c r="J3157" i="1" l="1"/>
  <c r="F3158" i="1"/>
  <c r="O3158" i="1" s="1"/>
  <c r="R3158" i="1" s="1"/>
  <c r="Y3216" i="1"/>
  <c r="C3217" i="1"/>
  <c r="Z3216" i="1"/>
  <c r="AA3216" i="1" s="1"/>
  <c r="AH3216" i="1" s="1"/>
  <c r="I3217" i="1"/>
  <c r="H3217" i="1" s="1"/>
  <c r="AJ3217" i="1"/>
  <c r="X3217" i="1"/>
  <c r="K3217" i="1"/>
  <c r="A3218" i="1"/>
  <c r="AB3219" i="1"/>
  <c r="M3160" i="1"/>
  <c r="N3160" i="1" s="1"/>
  <c r="P3160" i="1"/>
  <c r="Q3160" i="1"/>
  <c r="L3161" i="1"/>
  <c r="T3155" i="1"/>
  <c r="AF3155" i="1" s="1"/>
  <c r="S3156" i="1"/>
  <c r="AC3159" i="1"/>
  <c r="AE3159" i="1" s="1"/>
  <c r="G3159" i="1"/>
  <c r="J3158" i="1" l="1"/>
  <c r="AC3160" i="1"/>
  <c r="AE3160" i="1" s="1"/>
  <c r="G3160" i="1"/>
  <c r="F3159" i="1"/>
  <c r="J3159" i="1" s="1"/>
  <c r="M3161" i="1"/>
  <c r="N3161" i="1" s="1"/>
  <c r="P3161" i="1"/>
  <c r="Q3161" i="1"/>
  <c r="L3162" i="1"/>
  <c r="AJ3218" i="1"/>
  <c r="I3218" i="1"/>
  <c r="H3218" i="1" s="1"/>
  <c r="Z3217" i="1"/>
  <c r="AA3217" i="1" s="1"/>
  <c r="AH3217" i="1" s="1"/>
  <c r="C3218" i="1"/>
  <c r="Y3217" i="1"/>
  <c r="AB3220" i="1"/>
  <c r="A3219" i="1"/>
  <c r="X3218" i="1"/>
  <c r="K3218" i="1"/>
  <c r="T3156" i="1"/>
  <c r="AF3156" i="1" s="1"/>
  <c r="S3157" i="1"/>
  <c r="AC3161" i="1" l="1"/>
  <c r="AE3161" i="1" s="1"/>
  <c r="G3161" i="1"/>
  <c r="X3219" i="1"/>
  <c r="A3220" i="1"/>
  <c r="K3219" i="1"/>
  <c r="M3162" i="1"/>
  <c r="N3162" i="1" s="1"/>
  <c r="P3162" i="1"/>
  <c r="Q3162" i="1"/>
  <c r="L3163" i="1"/>
  <c r="O3159" i="1"/>
  <c r="R3159" i="1" s="1"/>
  <c r="T3157" i="1"/>
  <c r="AF3157" i="1" s="1"/>
  <c r="S3158" i="1"/>
  <c r="AB3221" i="1"/>
  <c r="F3160" i="1"/>
  <c r="J3160" i="1" s="1"/>
  <c r="Y3218" i="1"/>
  <c r="I3219" i="1"/>
  <c r="H3219" i="1" s="1"/>
  <c r="C3219" i="1"/>
  <c r="Z3218" i="1"/>
  <c r="AA3218" i="1" s="1"/>
  <c r="AH3218" i="1" s="1"/>
  <c r="AJ3219" i="1"/>
  <c r="O3160" i="1" l="1"/>
  <c r="R3160" i="1" s="1"/>
  <c r="AC3162" i="1"/>
  <c r="AE3162" i="1" s="1"/>
  <c r="G3162" i="1"/>
  <c r="F3161" i="1"/>
  <c r="J3161" i="1" s="1"/>
  <c r="T3158" i="1"/>
  <c r="AF3158" i="1" s="1"/>
  <c r="S3159" i="1"/>
  <c r="M3163" i="1"/>
  <c r="N3163" i="1" s="1"/>
  <c r="P3163" i="1"/>
  <c r="Q3163" i="1"/>
  <c r="L3164" i="1"/>
  <c r="X3220" i="1"/>
  <c r="K3220" i="1"/>
  <c r="A3221" i="1"/>
  <c r="Y3219" i="1"/>
  <c r="I3220" i="1"/>
  <c r="H3220" i="1" s="1"/>
  <c r="AJ3220" i="1"/>
  <c r="Z3219" i="1"/>
  <c r="AA3219" i="1" s="1"/>
  <c r="AH3219" i="1" s="1"/>
  <c r="C3220" i="1"/>
  <c r="AB3222" i="1"/>
  <c r="AC3163" i="1" l="1"/>
  <c r="AE3163" i="1" s="1"/>
  <c r="G3163" i="1"/>
  <c r="F3162" i="1"/>
  <c r="J3162" i="1" s="1"/>
  <c r="A3222" i="1"/>
  <c r="K3221" i="1"/>
  <c r="X3221" i="1"/>
  <c r="M3164" i="1"/>
  <c r="N3164" i="1" s="1"/>
  <c r="P3164" i="1"/>
  <c r="Q3164" i="1"/>
  <c r="L3165" i="1"/>
  <c r="O3161" i="1"/>
  <c r="R3161" i="1" s="1"/>
  <c r="Y3220" i="1"/>
  <c r="C3221" i="1"/>
  <c r="Z3220" i="1"/>
  <c r="AA3220" i="1" s="1"/>
  <c r="AH3220" i="1" s="1"/>
  <c r="AJ3221" i="1"/>
  <c r="I3221" i="1"/>
  <c r="H3221" i="1" s="1"/>
  <c r="AB3223" i="1"/>
  <c r="T3159" i="1"/>
  <c r="AF3159" i="1" s="1"/>
  <c r="S3160" i="1"/>
  <c r="O3162" i="1" l="1"/>
  <c r="R3162" i="1" s="1"/>
  <c r="M3165" i="1"/>
  <c r="N3165" i="1" s="1"/>
  <c r="P3165" i="1"/>
  <c r="Q3165" i="1"/>
  <c r="L3166" i="1"/>
  <c r="Y3221" i="1"/>
  <c r="AJ3222" i="1"/>
  <c r="I3222" i="1"/>
  <c r="H3222" i="1" s="1"/>
  <c r="Z3221" i="1"/>
  <c r="AA3221" i="1" s="1"/>
  <c r="AH3221" i="1" s="1"/>
  <c r="C3222" i="1"/>
  <c r="F3163" i="1"/>
  <c r="J3163" i="1" s="1"/>
  <c r="AB3224" i="1"/>
  <c r="T3160" i="1"/>
  <c r="AF3160" i="1" s="1"/>
  <c r="S3161" i="1"/>
  <c r="AC3164" i="1"/>
  <c r="AE3164" i="1" s="1"/>
  <c r="G3164" i="1"/>
  <c r="K3222" i="1"/>
  <c r="A3223" i="1"/>
  <c r="X3222" i="1"/>
  <c r="O3163" i="1" l="1"/>
  <c r="R3163" i="1" s="1"/>
  <c r="F3164" i="1"/>
  <c r="O3164" i="1" s="1"/>
  <c r="R3164" i="1" s="1"/>
  <c r="AB3225" i="1"/>
  <c r="M3166" i="1"/>
  <c r="N3166" i="1" s="1"/>
  <c r="P3166" i="1"/>
  <c r="Q3166" i="1"/>
  <c r="L3167" i="1"/>
  <c r="Y3222" i="1"/>
  <c r="C3223" i="1"/>
  <c r="Z3222" i="1"/>
  <c r="AA3222" i="1" s="1"/>
  <c r="AH3222" i="1" s="1"/>
  <c r="AJ3223" i="1"/>
  <c r="I3223" i="1"/>
  <c r="H3223" i="1" s="1"/>
  <c r="A3224" i="1"/>
  <c r="X3223" i="1"/>
  <c r="K3223" i="1"/>
  <c r="T3161" i="1"/>
  <c r="AF3161" i="1" s="1"/>
  <c r="S3162" i="1"/>
  <c r="AC3165" i="1"/>
  <c r="AE3165" i="1" s="1"/>
  <c r="G3165" i="1"/>
  <c r="J3164" i="1" l="1"/>
  <c r="AC3166" i="1"/>
  <c r="AE3166" i="1" s="1"/>
  <c r="G3166" i="1"/>
  <c r="M3167" i="1"/>
  <c r="N3167" i="1" s="1"/>
  <c r="P3167" i="1"/>
  <c r="Q3167" i="1"/>
  <c r="L3168" i="1"/>
  <c r="AB3226" i="1"/>
  <c r="F3165" i="1"/>
  <c r="O3165" i="1" s="1"/>
  <c r="R3165" i="1" s="1"/>
  <c r="A3225" i="1"/>
  <c r="X3224" i="1"/>
  <c r="K3224" i="1"/>
  <c r="T3162" i="1"/>
  <c r="AF3162" i="1" s="1"/>
  <c r="S3163" i="1"/>
  <c r="Y3223" i="1"/>
  <c r="AJ3224" i="1"/>
  <c r="I3224" i="1"/>
  <c r="H3224" i="1" s="1"/>
  <c r="Z3223" i="1"/>
  <c r="AA3223" i="1" s="1"/>
  <c r="AH3223" i="1" s="1"/>
  <c r="C3224" i="1"/>
  <c r="J3165" i="1" l="1"/>
  <c r="T3163" i="1"/>
  <c r="AF3163" i="1" s="1"/>
  <c r="S3164" i="1"/>
  <c r="K3225" i="1"/>
  <c r="X3225" i="1"/>
  <c r="A3226" i="1"/>
  <c r="AB3227" i="1"/>
  <c r="AC3167" i="1"/>
  <c r="AE3167" i="1" s="1"/>
  <c r="G3167" i="1"/>
  <c r="F3166" i="1"/>
  <c r="O3166" i="1" s="1"/>
  <c r="R3166" i="1" s="1"/>
  <c r="Y3224" i="1"/>
  <c r="C3225" i="1"/>
  <c r="Z3224" i="1"/>
  <c r="AA3224" i="1" s="1"/>
  <c r="AH3224" i="1" s="1"/>
  <c r="AJ3225" i="1"/>
  <c r="I3225" i="1"/>
  <c r="H3225" i="1" s="1"/>
  <c r="M3168" i="1"/>
  <c r="N3168" i="1" s="1"/>
  <c r="P3168" i="1"/>
  <c r="Q3168" i="1"/>
  <c r="L3169" i="1"/>
  <c r="J3166" i="1" l="1"/>
  <c r="AB3228" i="1"/>
  <c r="T3164" i="1"/>
  <c r="AF3164" i="1" s="1"/>
  <c r="S3165" i="1"/>
  <c r="AC3168" i="1"/>
  <c r="AE3168" i="1" s="1"/>
  <c r="G3168" i="1"/>
  <c r="A3227" i="1"/>
  <c r="X3226" i="1"/>
  <c r="K3226" i="1"/>
  <c r="M3169" i="1"/>
  <c r="N3169" i="1" s="1"/>
  <c r="P3169" i="1"/>
  <c r="Q3169" i="1"/>
  <c r="L3170" i="1"/>
  <c r="F3167" i="1"/>
  <c r="O3167" i="1" s="1"/>
  <c r="R3167" i="1" s="1"/>
  <c r="Y3225" i="1"/>
  <c r="AJ3226" i="1"/>
  <c r="Z3225" i="1"/>
  <c r="AA3225" i="1" s="1"/>
  <c r="AH3225" i="1" s="1"/>
  <c r="C3226" i="1"/>
  <c r="I3226" i="1"/>
  <c r="H3226" i="1" s="1"/>
  <c r="J3167" i="1" l="1"/>
  <c r="Y3226" i="1"/>
  <c r="C3227" i="1"/>
  <c r="Z3226" i="1"/>
  <c r="AA3226" i="1" s="1"/>
  <c r="AH3226" i="1" s="1"/>
  <c r="AJ3227" i="1"/>
  <c r="I3227" i="1"/>
  <c r="H3227" i="1" s="1"/>
  <c r="AB3229" i="1"/>
  <c r="AC3169" i="1"/>
  <c r="AE3169" i="1" s="1"/>
  <c r="G3169" i="1"/>
  <c r="X3227" i="1"/>
  <c r="A3228" i="1"/>
  <c r="K3227" i="1"/>
  <c r="M3170" i="1"/>
  <c r="N3170" i="1" s="1"/>
  <c r="P3170" i="1"/>
  <c r="Q3170" i="1"/>
  <c r="L3171" i="1"/>
  <c r="F3168" i="1"/>
  <c r="J3168" i="1" s="1"/>
  <c r="T3165" i="1"/>
  <c r="AF3165" i="1" s="1"/>
  <c r="S3166" i="1"/>
  <c r="T3166" i="1" l="1"/>
  <c r="AF3166" i="1" s="1"/>
  <c r="S3167" i="1"/>
  <c r="M3171" i="1"/>
  <c r="N3171" i="1" s="1"/>
  <c r="P3171" i="1"/>
  <c r="Q3171" i="1"/>
  <c r="L3172" i="1"/>
  <c r="A3229" i="1"/>
  <c r="X3228" i="1"/>
  <c r="K3228" i="1"/>
  <c r="O3168" i="1"/>
  <c r="R3168" i="1" s="1"/>
  <c r="AJ3228" i="1"/>
  <c r="I3228" i="1"/>
  <c r="H3228" i="1" s="1"/>
  <c r="Z3227" i="1"/>
  <c r="AA3227" i="1" s="1"/>
  <c r="AH3227" i="1" s="1"/>
  <c r="C3228" i="1"/>
  <c r="Y3227" i="1"/>
  <c r="AB3230" i="1"/>
  <c r="F3169" i="1"/>
  <c r="J3169" i="1" s="1"/>
  <c r="AC3170" i="1"/>
  <c r="AE3170" i="1" s="1"/>
  <c r="G3170" i="1"/>
  <c r="O3169" i="1" l="1"/>
  <c r="R3169" i="1" s="1"/>
  <c r="AC3171" i="1"/>
  <c r="AE3171" i="1" s="1"/>
  <c r="G3171" i="1"/>
  <c r="X3229" i="1"/>
  <c r="A3230" i="1"/>
  <c r="K3229" i="1"/>
  <c r="F3170" i="1"/>
  <c r="J3170" i="1" s="1"/>
  <c r="M3172" i="1"/>
  <c r="N3172" i="1" s="1"/>
  <c r="P3172" i="1"/>
  <c r="Q3172" i="1"/>
  <c r="L3173" i="1"/>
  <c r="T3167" i="1"/>
  <c r="AF3167" i="1" s="1"/>
  <c r="S3168" i="1"/>
  <c r="I3229" i="1"/>
  <c r="H3229" i="1" s="1"/>
  <c r="Y3228" i="1"/>
  <c r="C3229" i="1"/>
  <c r="Z3228" i="1"/>
  <c r="AA3228" i="1" s="1"/>
  <c r="AH3228" i="1" s="1"/>
  <c r="AJ3229" i="1"/>
  <c r="AB3231" i="1"/>
  <c r="AB3232" i="1" l="1"/>
  <c r="Y3229" i="1"/>
  <c r="I3230" i="1"/>
  <c r="H3230" i="1" s="1"/>
  <c r="C3230" i="1"/>
  <c r="Z3229" i="1"/>
  <c r="AA3229" i="1" s="1"/>
  <c r="AH3229" i="1" s="1"/>
  <c r="AJ3230" i="1"/>
  <c r="T3168" i="1"/>
  <c r="AF3168" i="1" s="1"/>
  <c r="S3169" i="1"/>
  <c r="F3171" i="1"/>
  <c r="J3171" i="1" s="1"/>
  <c r="AC3172" i="1"/>
  <c r="AE3172" i="1" s="1"/>
  <c r="G3172" i="1"/>
  <c r="O3170" i="1"/>
  <c r="R3170" i="1" s="1"/>
  <c r="M3173" i="1"/>
  <c r="N3173" i="1" s="1"/>
  <c r="P3173" i="1"/>
  <c r="Q3173" i="1"/>
  <c r="L3174" i="1"/>
  <c r="X3230" i="1"/>
  <c r="A3231" i="1"/>
  <c r="K3230" i="1"/>
  <c r="F3172" i="1" l="1"/>
  <c r="J3172" i="1" s="1"/>
  <c r="A3232" i="1"/>
  <c r="K3231" i="1"/>
  <c r="X3231" i="1"/>
  <c r="AB3233" i="1"/>
  <c r="AC3173" i="1"/>
  <c r="AE3173" i="1" s="1"/>
  <c r="G3173" i="1"/>
  <c r="O3171" i="1"/>
  <c r="R3171" i="1" s="1"/>
  <c r="T3169" i="1"/>
  <c r="AF3169" i="1" s="1"/>
  <c r="S3170" i="1"/>
  <c r="Y3230" i="1"/>
  <c r="I3231" i="1"/>
  <c r="H3231" i="1" s="1"/>
  <c r="Z3230" i="1"/>
  <c r="AA3230" i="1" s="1"/>
  <c r="AH3230" i="1" s="1"/>
  <c r="AJ3231" i="1"/>
  <c r="C3231" i="1"/>
  <c r="M3174" i="1"/>
  <c r="N3174" i="1" s="1"/>
  <c r="P3174" i="1"/>
  <c r="Q3174" i="1"/>
  <c r="L3175" i="1"/>
  <c r="O3172" i="1" l="1"/>
  <c r="R3172" i="1" s="1"/>
  <c r="AJ3232" i="1"/>
  <c r="I3232" i="1"/>
  <c r="H3232" i="1" s="1"/>
  <c r="Y3231" i="1"/>
  <c r="C3232" i="1"/>
  <c r="Z3231" i="1"/>
  <c r="AA3231" i="1" s="1"/>
  <c r="AH3231" i="1" s="1"/>
  <c r="AB3234" i="1"/>
  <c r="M3175" i="1"/>
  <c r="N3175" i="1" s="1"/>
  <c r="L3176" i="1"/>
  <c r="F3173" i="1"/>
  <c r="J3173" i="1" s="1"/>
  <c r="AC3174" i="1"/>
  <c r="AE3174" i="1" s="1"/>
  <c r="G3174" i="1"/>
  <c r="T3170" i="1"/>
  <c r="AF3170" i="1" s="1"/>
  <c r="S3171" i="1"/>
  <c r="K3232" i="1"/>
  <c r="A3233" i="1"/>
  <c r="X3232" i="1"/>
  <c r="I3233" i="1" l="1"/>
  <c r="H3233" i="1" s="1"/>
  <c r="Y3232" i="1"/>
  <c r="C3233" i="1"/>
  <c r="Z3232" i="1"/>
  <c r="AA3232" i="1" s="1"/>
  <c r="AH3232" i="1" s="1"/>
  <c r="AJ3233" i="1"/>
  <c r="T3171" i="1"/>
  <c r="AF3171" i="1" s="1"/>
  <c r="S3172" i="1"/>
  <c r="M3176" i="1"/>
  <c r="N3176" i="1" s="1"/>
  <c r="L3177" i="1"/>
  <c r="X3233" i="1"/>
  <c r="A3234" i="1"/>
  <c r="K3233" i="1"/>
  <c r="O3173" i="1"/>
  <c r="R3173" i="1" s="1"/>
  <c r="AB3235" i="1"/>
  <c r="F3174" i="1"/>
  <c r="J3174" i="1" s="1"/>
  <c r="G3175" i="1"/>
  <c r="AC3175" i="1"/>
  <c r="AE3175" i="1" s="1"/>
  <c r="F3175" i="1" l="1"/>
  <c r="O3175" i="1" s="1"/>
  <c r="O3174" i="1"/>
  <c r="X3234" i="1"/>
  <c r="A3235" i="1"/>
  <c r="K3234" i="1"/>
  <c r="Y3233" i="1"/>
  <c r="AJ3234" i="1"/>
  <c r="Z3233" i="1"/>
  <c r="AA3233" i="1" s="1"/>
  <c r="AH3233" i="1" s="1"/>
  <c r="C3234" i="1"/>
  <c r="I3234" i="1"/>
  <c r="H3234" i="1" s="1"/>
  <c r="AC3176" i="1"/>
  <c r="AE3176" i="1" s="1"/>
  <c r="G3176" i="1"/>
  <c r="AB3236" i="1"/>
  <c r="M3177" i="1"/>
  <c r="N3177" i="1" s="1"/>
  <c r="L3178" i="1"/>
  <c r="T3172" i="1"/>
  <c r="AF3172" i="1" s="1"/>
  <c r="S3173" i="1"/>
  <c r="J3175" i="1" l="1"/>
  <c r="G3177" i="1"/>
  <c r="AC3177" i="1"/>
  <c r="AE3177" i="1" s="1"/>
  <c r="A3236" i="1"/>
  <c r="K3235" i="1"/>
  <c r="X3235" i="1"/>
  <c r="M3178" i="1"/>
  <c r="N3178" i="1" s="1"/>
  <c r="L3179" i="1"/>
  <c r="Y3234" i="1"/>
  <c r="AJ3235" i="1"/>
  <c r="I3235" i="1"/>
  <c r="H3235" i="1" s="1"/>
  <c r="Z3234" i="1"/>
  <c r="AA3234" i="1" s="1"/>
  <c r="AH3234" i="1" s="1"/>
  <c r="C3235" i="1"/>
  <c r="AB3237" i="1"/>
  <c r="T3173" i="1"/>
  <c r="AF3173" i="1" s="1"/>
  <c r="S3174" i="1"/>
  <c r="F3176" i="1"/>
  <c r="J3176" i="1" s="1"/>
  <c r="R3174" i="1"/>
  <c r="P3175" i="1"/>
  <c r="O3176" i="1" l="1"/>
  <c r="AC3178" i="1"/>
  <c r="AE3178" i="1" s="1"/>
  <c r="G3178" i="1"/>
  <c r="Q3175" i="1"/>
  <c r="P3176" i="1"/>
  <c r="P3177" i="1" s="1"/>
  <c r="P3178" i="1" s="1"/>
  <c r="P3179" i="1" s="1"/>
  <c r="AB3238" i="1"/>
  <c r="M3179" i="1"/>
  <c r="N3179" i="1" s="1"/>
  <c r="L3180" i="1"/>
  <c r="X3236" i="1"/>
  <c r="K3236" i="1"/>
  <c r="A3237" i="1"/>
  <c r="T3174" i="1"/>
  <c r="S3175" i="1"/>
  <c r="Y3235" i="1"/>
  <c r="Z3235" i="1"/>
  <c r="AJ3236" i="1"/>
  <c r="C3236" i="1"/>
  <c r="I3236" i="1"/>
  <c r="H3236" i="1" s="1"/>
  <c r="F3177" i="1"/>
  <c r="O3177" i="1" s="1"/>
  <c r="J3177" i="1" l="1"/>
  <c r="AC3179" i="1"/>
  <c r="AE3179" i="1" s="1"/>
  <c r="G3179" i="1"/>
  <c r="AF3174" i="1"/>
  <c r="AA3174" i="1"/>
  <c r="C3237" i="1"/>
  <c r="I3237" i="1"/>
  <c r="H3237" i="1" s="1"/>
  <c r="Z3236" i="1"/>
  <c r="AA3236" i="1" s="1"/>
  <c r="AH3236" i="1" s="1"/>
  <c r="AJ3237" i="1"/>
  <c r="Y3236" i="1"/>
  <c r="A3238" i="1"/>
  <c r="X3237" i="1"/>
  <c r="K3237" i="1"/>
  <c r="M3180" i="1"/>
  <c r="N3180" i="1" s="1"/>
  <c r="P3180" i="1"/>
  <c r="L3181" i="1"/>
  <c r="AB3239" i="1"/>
  <c r="Q3176" i="1"/>
  <c r="R3175" i="1"/>
  <c r="F3178" i="1"/>
  <c r="O3178" i="1" s="1"/>
  <c r="T3175" i="1"/>
  <c r="AF3175" i="1" s="1"/>
  <c r="S3176" i="1"/>
  <c r="J3178" i="1" l="1"/>
  <c r="AH3174" i="1"/>
  <c r="G3180" i="1"/>
  <c r="AC3180" i="1"/>
  <c r="AE3180" i="1" s="1"/>
  <c r="X3238" i="1"/>
  <c r="K3238" i="1"/>
  <c r="A3239" i="1"/>
  <c r="M3181" i="1"/>
  <c r="N3181" i="1" s="1"/>
  <c r="P3181" i="1"/>
  <c r="L3182" i="1"/>
  <c r="F3179" i="1"/>
  <c r="J3179" i="1" s="1"/>
  <c r="Z3237" i="1"/>
  <c r="AA3237" i="1" s="1"/>
  <c r="AH3237" i="1" s="1"/>
  <c r="I3238" i="1"/>
  <c r="H3238" i="1" s="1"/>
  <c r="AJ3238" i="1"/>
  <c r="Y3237" i="1"/>
  <c r="C3238" i="1"/>
  <c r="AB3240" i="1"/>
  <c r="T3176" i="1"/>
  <c r="AF3176" i="1" s="1"/>
  <c r="S3177" i="1"/>
  <c r="Q3177" i="1"/>
  <c r="R3176" i="1"/>
  <c r="O3179" i="1" l="1"/>
  <c r="G3181" i="1"/>
  <c r="AC3181" i="1"/>
  <c r="AE3181" i="1" s="1"/>
  <c r="T3177" i="1"/>
  <c r="AF3177" i="1" s="1"/>
  <c r="S3178" i="1"/>
  <c r="M3182" i="1"/>
  <c r="N3182" i="1" s="1"/>
  <c r="P3182" i="1"/>
  <c r="L3183" i="1"/>
  <c r="AJ3239" i="1"/>
  <c r="Y3238" i="1"/>
  <c r="C3239" i="1"/>
  <c r="Z3238" i="1"/>
  <c r="AA3238" i="1" s="1"/>
  <c r="AH3238" i="1" s="1"/>
  <c r="I3239" i="1"/>
  <c r="H3239" i="1" s="1"/>
  <c r="Q3178" i="1"/>
  <c r="R3177" i="1"/>
  <c r="AB3241" i="1"/>
  <c r="K3239" i="1"/>
  <c r="X3239" i="1"/>
  <c r="A3240" i="1"/>
  <c r="F3180" i="1"/>
  <c r="J3180" i="1" s="1"/>
  <c r="O3180" i="1" l="1"/>
  <c r="AC3182" i="1"/>
  <c r="AE3182" i="1" s="1"/>
  <c r="G3182" i="1"/>
  <c r="X3240" i="1"/>
  <c r="K3240" i="1"/>
  <c r="A3241" i="1"/>
  <c r="AB3242" i="1"/>
  <c r="M3183" i="1"/>
  <c r="N3183" i="1" s="1"/>
  <c r="P3183" i="1"/>
  <c r="L3184" i="1"/>
  <c r="Q3179" i="1"/>
  <c r="R3178" i="1"/>
  <c r="T3178" i="1"/>
  <c r="AF3178" i="1" s="1"/>
  <c r="S3179" i="1"/>
  <c r="Z3239" i="1"/>
  <c r="AA3239" i="1" s="1"/>
  <c r="AH3239" i="1" s="1"/>
  <c r="C3240" i="1"/>
  <c r="I3240" i="1"/>
  <c r="H3240" i="1" s="1"/>
  <c r="Y3239" i="1"/>
  <c r="AJ3240" i="1"/>
  <c r="F3181" i="1"/>
  <c r="O3181" i="1" s="1"/>
  <c r="J3181" i="1" l="1"/>
  <c r="G3183" i="1"/>
  <c r="AC3183" i="1"/>
  <c r="AE3183" i="1" s="1"/>
  <c r="F3182" i="1"/>
  <c r="O3182" i="1" s="1"/>
  <c r="T3179" i="1"/>
  <c r="AF3179" i="1" s="1"/>
  <c r="S3180" i="1"/>
  <c r="M3184" i="1"/>
  <c r="N3184" i="1" s="1"/>
  <c r="P3184" i="1"/>
  <c r="L3185" i="1"/>
  <c r="AB3243" i="1"/>
  <c r="Z3240" i="1"/>
  <c r="AA3240" i="1" s="1"/>
  <c r="AH3240" i="1" s="1"/>
  <c r="I3241" i="1"/>
  <c r="H3241" i="1" s="1"/>
  <c r="AJ3241" i="1"/>
  <c r="Y3240" i="1"/>
  <c r="C3241" i="1"/>
  <c r="Q3180" i="1"/>
  <c r="R3179" i="1"/>
  <c r="X3241" i="1"/>
  <c r="A3242" i="1"/>
  <c r="K3241" i="1"/>
  <c r="G3184" i="1" l="1"/>
  <c r="AC3184" i="1"/>
  <c r="AE3184" i="1" s="1"/>
  <c r="X3242" i="1"/>
  <c r="A3243" i="1"/>
  <c r="K3242" i="1"/>
  <c r="Q3181" i="1"/>
  <c r="R3180" i="1"/>
  <c r="M3185" i="1"/>
  <c r="N3185" i="1" s="1"/>
  <c r="P3185" i="1"/>
  <c r="L3186" i="1"/>
  <c r="T3180" i="1"/>
  <c r="AF3180" i="1" s="1"/>
  <c r="S3181" i="1"/>
  <c r="Z3241" i="1"/>
  <c r="AA3241" i="1" s="1"/>
  <c r="AH3241" i="1" s="1"/>
  <c r="C3242" i="1"/>
  <c r="I3242" i="1"/>
  <c r="H3242" i="1" s="1"/>
  <c r="Y3241" i="1"/>
  <c r="AJ3242" i="1"/>
  <c r="AB3244" i="1"/>
  <c r="J3182" i="1"/>
  <c r="F3183" i="1"/>
  <c r="O3183" i="1" s="1"/>
  <c r="G3185" i="1" l="1"/>
  <c r="AC3185" i="1"/>
  <c r="AE3185" i="1" s="1"/>
  <c r="Q3182" i="1"/>
  <c r="R3181" i="1"/>
  <c r="I3243" i="1"/>
  <c r="H3243" i="1" s="1"/>
  <c r="Y3242" i="1"/>
  <c r="C3243" i="1"/>
  <c r="Z3242" i="1"/>
  <c r="AA3242" i="1" s="1"/>
  <c r="AH3242" i="1" s="1"/>
  <c r="AJ3243" i="1"/>
  <c r="M3186" i="1"/>
  <c r="N3186" i="1" s="1"/>
  <c r="P3186" i="1"/>
  <c r="L3187" i="1"/>
  <c r="J3183" i="1"/>
  <c r="F3184" i="1"/>
  <c r="J3184" i="1" s="1"/>
  <c r="AB3245" i="1"/>
  <c r="T3181" i="1"/>
  <c r="AF3181" i="1" s="1"/>
  <c r="S3182" i="1"/>
  <c r="A3244" i="1"/>
  <c r="K3243" i="1"/>
  <c r="X3243" i="1"/>
  <c r="O3184" i="1" l="1"/>
  <c r="A3245" i="1"/>
  <c r="X3244" i="1"/>
  <c r="K3244" i="1"/>
  <c r="AB3246" i="1"/>
  <c r="M3187" i="1"/>
  <c r="N3187" i="1" s="1"/>
  <c r="P3187" i="1"/>
  <c r="L3188" i="1"/>
  <c r="Y3243" i="1"/>
  <c r="AJ3244" i="1"/>
  <c r="I3244" i="1"/>
  <c r="H3244" i="1" s="1"/>
  <c r="Z3243" i="1"/>
  <c r="AA3243" i="1" s="1"/>
  <c r="AH3243" i="1" s="1"/>
  <c r="C3244" i="1"/>
  <c r="T3182" i="1"/>
  <c r="AF3182" i="1" s="1"/>
  <c r="S3183" i="1"/>
  <c r="F3185" i="1"/>
  <c r="J3185" i="1" s="1"/>
  <c r="G3186" i="1"/>
  <c r="AC3186" i="1"/>
  <c r="AE3186" i="1" s="1"/>
  <c r="Q3183" i="1"/>
  <c r="R3182" i="1"/>
  <c r="O3185" i="1" l="1"/>
  <c r="AC3187" i="1"/>
  <c r="AE3187" i="1" s="1"/>
  <c r="G3187" i="1"/>
  <c r="M3188" i="1"/>
  <c r="N3188" i="1" s="1"/>
  <c r="P3188" i="1"/>
  <c r="L3189" i="1"/>
  <c r="Z3244" i="1"/>
  <c r="AA3244" i="1" s="1"/>
  <c r="AH3244" i="1" s="1"/>
  <c r="C3245" i="1"/>
  <c r="AJ3245" i="1"/>
  <c r="Y3244" i="1"/>
  <c r="I3245" i="1"/>
  <c r="H3245" i="1" s="1"/>
  <c r="Q3184" i="1"/>
  <c r="R3183" i="1"/>
  <c r="F3186" i="1"/>
  <c r="O3186" i="1" s="1"/>
  <c r="T3183" i="1"/>
  <c r="AF3183" i="1" s="1"/>
  <c r="S3184" i="1"/>
  <c r="AB3247" i="1"/>
  <c r="X3245" i="1"/>
  <c r="K3245" i="1"/>
  <c r="A3246" i="1"/>
  <c r="G3188" i="1" l="1"/>
  <c r="AC3188" i="1"/>
  <c r="AE3188" i="1" s="1"/>
  <c r="X3246" i="1"/>
  <c r="A3247" i="1"/>
  <c r="K3246" i="1"/>
  <c r="AB3248" i="1"/>
  <c r="M3189" i="1"/>
  <c r="N3189" i="1" s="1"/>
  <c r="P3189" i="1"/>
  <c r="L3190" i="1"/>
  <c r="J3186" i="1"/>
  <c r="Q3185" i="1"/>
  <c r="R3184" i="1"/>
  <c r="F3187" i="1"/>
  <c r="O3187" i="1" s="1"/>
  <c r="Z3245" i="1"/>
  <c r="AA3245" i="1" s="1"/>
  <c r="AH3245" i="1" s="1"/>
  <c r="C3246" i="1"/>
  <c r="I3246" i="1"/>
  <c r="H3246" i="1" s="1"/>
  <c r="Y3245" i="1"/>
  <c r="AJ3246" i="1"/>
  <c r="T3184" i="1"/>
  <c r="AF3184" i="1" s="1"/>
  <c r="S3185" i="1"/>
  <c r="J3187" i="1" l="1"/>
  <c r="Z3246" i="1"/>
  <c r="AA3246" i="1" s="1"/>
  <c r="AH3246" i="1" s="1"/>
  <c r="C3247" i="1"/>
  <c r="I3247" i="1"/>
  <c r="H3247" i="1" s="1"/>
  <c r="Y3246" i="1"/>
  <c r="AJ3247" i="1"/>
  <c r="G3189" i="1"/>
  <c r="AC3189" i="1"/>
  <c r="AE3189" i="1" s="1"/>
  <c r="M3190" i="1"/>
  <c r="N3190" i="1" s="1"/>
  <c r="P3190" i="1"/>
  <c r="L3191" i="1"/>
  <c r="F3188" i="1"/>
  <c r="J3188" i="1" s="1"/>
  <c r="T3185" i="1"/>
  <c r="AF3185" i="1" s="1"/>
  <c r="S3186" i="1"/>
  <c r="Q3186" i="1"/>
  <c r="R3185" i="1"/>
  <c r="AB3249" i="1"/>
  <c r="X3247" i="1"/>
  <c r="K3247" i="1"/>
  <c r="A3248" i="1"/>
  <c r="O3188" i="1" l="1"/>
  <c r="G3190" i="1"/>
  <c r="AC3190" i="1"/>
  <c r="AE3190" i="1" s="1"/>
  <c r="T3186" i="1"/>
  <c r="AF3186" i="1" s="1"/>
  <c r="S3187" i="1"/>
  <c r="M3191" i="1"/>
  <c r="N3191" i="1" s="1"/>
  <c r="P3191" i="1"/>
  <c r="L3192" i="1"/>
  <c r="F3189" i="1"/>
  <c r="O3189" i="1" s="1"/>
  <c r="AB3250" i="1"/>
  <c r="Y3247" i="1"/>
  <c r="I3248" i="1"/>
  <c r="H3248" i="1" s="1"/>
  <c r="Z3247" i="1"/>
  <c r="AA3247" i="1" s="1"/>
  <c r="AH3247" i="1" s="1"/>
  <c r="AJ3248" i="1"/>
  <c r="C3248" i="1"/>
  <c r="X3248" i="1"/>
  <c r="K3248" i="1"/>
  <c r="A3249" i="1"/>
  <c r="Q3187" i="1"/>
  <c r="R3186" i="1"/>
  <c r="J3189" i="1" l="1"/>
  <c r="X3249" i="1"/>
  <c r="K3249" i="1"/>
  <c r="A3250" i="1"/>
  <c r="AB3251" i="1"/>
  <c r="AC3191" i="1"/>
  <c r="AE3191" i="1" s="1"/>
  <c r="G3191" i="1"/>
  <c r="F3190" i="1"/>
  <c r="J3190" i="1" s="1"/>
  <c r="Q3188" i="1"/>
  <c r="R3187" i="1"/>
  <c r="Y3248" i="1"/>
  <c r="C3249" i="1"/>
  <c r="I3249" i="1"/>
  <c r="H3249" i="1" s="1"/>
  <c r="Z3248" i="1"/>
  <c r="AA3248" i="1" s="1"/>
  <c r="AH3248" i="1" s="1"/>
  <c r="AJ3249" i="1"/>
  <c r="M3192" i="1"/>
  <c r="N3192" i="1" s="1"/>
  <c r="P3192" i="1"/>
  <c r="L3193" i="1"/>
  <c r="T3187" i="1"/>
  <c r="AF3187" i="1" s="1"/>
  <c r="S3188" i="1"/>
  <c r="M3193" i="1" l="1"/>
  <c r="N3193" i="1" s="1"/>
  <c r="AC3193" i="1" s="1"/>
  <c r="AE3193" i="1" s="1"/>
  <c r="P3193" i="1"/>
  <c r="L3194" i="1"/>
  <c r="O3190" i="1"/>
  <c r="AB3252" i="1"/>
  <c r="C3250" i="1"/>
  <c r="Y3249" i="1"/>
  <c r="AJ3250" i="1"/>
  <c r="Z3249" i="1"/>
  <c r="AA3249" i="1" s="1"/>
  <c r="AH3249" i="1" s="1"/>
  <c r="I3250" i="1"/>
  <c r="H3250" i="1" s="1"/>
  <c r="T3188" i="1"/>
  <c r="AF3188" i="1" s="1"/>
  <c r="S3189" i="1"/>
  <c r="Q3189" i="1"/>
  <c r="R3188" i="1"/>
  <c r="F3191" i="1"/>
  <c r="J3191" i="1" s="1"/>
  <c r="G3192" i="1"/>
  <c r="AC3192" i="1"/>
  <c r="AE3192" i="1" s="1"/>
  <c r="A3251" i="1"/>
  <c r="K3250" i="1"/>
  <c r="X3250" i="1"/>
  <c r="O3191" i="1" l="1"/>
  <c r="X3251" i="1"/>
  <c r="A3252" i="1"/>
  <c r="K3251" i="1"/>
  <c r="T3189" i="1"/>
  <c r="AF3189" i="1" s="1"/>
  <c r="S3190" i="1"/>
  <c r="Q3190" i="1"/>
  <c r="Q3191" i="1" s="1"/>
  <c r="Q3192" i="1" s="1"/>
  <c r="Q3193" i="1" s="1"/>
  <c r="Q3194" i="1" s="1"/>
  <c r="R3189" i="1"/>
  <c r="AB3253" i="1"/>
  <c r="M3194" i="1"/>
  <c r="N3194" i="1" s="1"/>
  <c r="P3194" i="1"/>
  <c r="L3195" i="1"/>
  <c r="Z3250" i="1"/>
  <c r="AA3250" i="1" s="1"/>
  <c r="AH3250" i="1" s="1"/>
  <c r="AJ3251" i="1"/>
  <c r="Y3250" i="1"/>
  <c r="C3251" i="1"/>
  <c r="I3251" i="1"/>
  <c r="H3251" i="1" s="1"/>
  <c r="G3193" i="1"/>
  <c r="F3192" i="1"/>
  <c r="O3192" i="1" s="1"/>
  <c r="R3190" i="1" l="1"/>
  <c r="R3192" i="1"/>
  <c r="R3191" i="1"/>
  <c r="J3192" i="1"/>
  <c r="F3193" i="1"/>
  <c r="J3193" i="1" s="1"/>
  <c r="T3190" i="1"/>
  <c r="AF3190" i="1" s="1"/>
  <c r="S3191" i="1"/>
  <c r="K3252" i="1"/>
  <c r="A3253" i="1"/>
  <c r="X3252" i="1"/>
  <c r="AC3194" i="1"/>
  <c r="AE3194" i="1" s="1"/>
  <c r="G3194" i="1"/>
  <c r="Y3251" i="1"/>
  <c r="AJ3252" i="1"/>
  <c r="Z3251" i="1"/>
  <c r="AA3251" i="1" s="1"/>
  <c r="AH3251" i="1" s="1"/>
  <c r="C3252" i="1"/>
  <c r="I3252" i="1"/>
  <c r="H3252" i="1" s="1"/>
  <c r="M3195" i="1"/>
  <c r="N3195" i="1" s="1"/>
  <c r="P3195" i="1"/>
  <c r="Q3195" i="1"/>
  <c r="L3196" i="1"/>
  <c r="AB3254" i="1"/>
  <c r="O3193" i="1" l="1"/>
  <c r="R3193" i="1" s="1"/>
  <c r="Z3252" i="1"/>
  <c r="AA3252" i="1" s="1"/>
  <c r="AH3252" i="1" s="1"/>
  <c r="AJ3253" i="1"/>
  <c r="I3253" i="1"/>
  <c r="H3253" i="1" s="1"/>
  <c r="Y3252" i="1"/>
  <c r="C3253" i="1"/>
  <c r="AC3195" i="1"/>
  <c r="AE3195" i="1" s="1"/>
  <c r="G3195" i="1"/>
  <c r="F3194" i="1"/>
  <c r="O3194" i="1" s="1"/>
  <c r="R3194" i="1" s="1"/>
  <c r="X3253" i="1"/>
  <c r="A3254" i="1"/>
  <c r="K3253" i="1"/>
  <c r="AB3255" i="1"/>
  <c r="M3196" i="1"/>
  <c r="N3196" i="1" s="1"/>
  <c r="P3196" i="1"/>
  <c r="Q3196" i="1"/>
  <c r="L3197" i="1"/>
  <c r="T3191" i="1"/>
  <c r="AF3191" i="1" s="1"/>
  <c r="S3192" i="1"/>
  <c r="T3192" i="1" l="1"/>
  <c r="AF3192" i="1" s="1"/>
  <c r="S3193" i="1"/>
  <c r="A3255" i="1"/>
  <c r="X3254" i="1"/>
  <c r="K3254" i="1"/>
  <c r="AC3196" i="1"/>
  <c r="AE3196" i="1" s="1"/>
  <c r="G3196" i="1"/>
  <c r="I3254" i="1"/>
  <c r="H3254" i="1" s="1"/>
  <c r="Y3253" i="1"/>
  <c r="AJ3254" i="1"/>
  <c r="Z3253" i="1"/>
  <c r="AA3253" i="1" s="1"/>
  <c r="AH3253" i="1" s="1"/>
  <c r="C3254" i="1"/>
  <c r="F3195" i="1"/>
  <c r="J3195" i="1" s="1"/>
  <c r="J3194" i="1"/>
  <c r="M3197" i="1"/>
  <c r="N3197" i="1" s="1"/>
  <c r="P3197" i="1"/>
  <c r="Q3197" i="1"/>
  <c r="L3198" i="1"/>
  <c r="AB3256" i="1"/>
  <c r="O3195" i="1" l="1"/>
  <c r="R3195" i="1" s="1"/>
  <c r="F3196" i="1"/>
  <c r="O3196" i="1" s="1"/>
  <c r="R3196" i="1" s="1"/>
  <c r="M3198" i="1"/>
  <c r="N3198" i="1" s="1"/>
  <c r="P3198" i="1"/>
  <c r="Q3198" i="1"/>
  <c r="L3199" i="1"/>
  <c r="AB3257" i="1"/>
  <c r="K3255" i="1"/>
  <c r="X3255" i="1"/>
  <c r="A3256" i="1"/>
  <c r="AC3197" i="1"/>
  <c r="AE3197" i="1" s="1"/>
  <c r="G3197" i="1"/>
  <c r="T3193" i="1"/>
  <c r="AF3193" i="1" s="1"/>
  <c r="S3194" i="1"/>
  <c r="Y3254" i="1"/>
  <c r="AJ3255" i="1"/>
  <c r="Z3254" i="1"/>
  <c r="AA3254" i="1" s="1"/>
  <c r="AH3254" i="1" s="1"/>
  <c r="C3255" i="1"/>
  <c r="I3255" i="1"/>
  <c r="H3255" i="1" s="1"/>
  <c r="J3196" i="1" l="1"/>
  <c r="AC3198" i="1"/>
  <c r="AE3198" i="1" s="1"/>
  <c r="G3198" i="1"/>
  <c r="F3197" i="1"/>
  <c r="O3197" i="1" s="1"/>
  <c r="R3197" i="1" s="1"/>
  <c r="M3199" i="1"/>
  <c r="N3199" i="1" s="1"/>
  <c r="P3199" i="1"/>
  <c r="Q3199" i="1"/>
  <c r="L3200" i="1"/>
  <c r="Y3255" i="1"/>
  <c r="C3256" i="1"/>
  <c r="Z3255" i="1"/>
  <c r="AA3255" i="1" s="1"/>
  <c r="AH3255" i="1" s="1"/>
  <c r="AJ3256" i="1"/>
  <c r="I3256" i="1"/>
  <c r="H3256" i="1" s="1"/>
  <c r="T3194" i="1"/>
  <c r="AF3194" i="1" s="1"/>
  <c r="S3195" i="1"/>
  <c r="AB3258" i="1"/>
  <c r="K3256" i="1"/>
  <c r="A3257" i="1"/>
  <c r="X3256" i="1"/>
  <c r="AC3199" i="1" l="1"/>
  <c r="AE3199" i="1" s="1"/>
  <c r="G3199" i="1"/>
  <c r="F3198" i="1"/>
  <c r="O3198" i="1" s="1"/>
  <c r="R3198" i="1" s="1"/>
  <c r="AB3259" i="1"/>
  <c r="T3195" i="1"/>
  <c r="AF3195" i="1" s="1"/>
  <c r="S3196" i="1"/>
  <c r="M3200" i="1"/>
  <c r="N3200" i="1" s="1"/>
  <c r="P3200" i="1"/>
  <c r="Q3200" i="1"/>
  <c r="L3201" i="1"/>
  <c r="J3197" i="1"/>
  <c r="A3258" i="1"/>
  <c r="K3257" i="1"/>
  <c r="X3257" i="1"/>
  <c r="C3257" i="1"/>
  <c r="Y3256" i="1"/>
  <c r="AJ3257" i="1"/>
  <c r="I3257" i="1"/>
  <c r="H3257" i="1" s="1"/>
  <c r="Z3256" i="1"/>
  <c r="AA3256" i="1" s="1"/>
  <c r="AH3256" i="1" s="1"/>
  <c r="J3198" i="1" l="1"/>
  <c r="AC3200" i="1"/>
  <c r="AE3200" i="1" s="1"/>
  <c r="G3200" i="1"/>
  <c r="Y3257" i="1"/>
  <c r="C3258" i="1"/>
  <c r="Z3257" i="1"/>
  <c r="AA3257" i="1" s="1"/>
  <c r="AH3257" i="1" s="1"/>
  <c r="AJ3258" i="1"/>
  <c r="I3258" i="1"/>
  <c r="H3258" i="1" s="1"/>
  <c r="M3201" i="1"/>
  <c r="N3201" i="1" s="1"/>
  <c r="P3201" i="1"/>
  <c r="Q3201" i="1"/>
  <c r="L3202" i="1"/>
  <c r="T3196" i="1"/>
  <c r="AF3196" i="1" s="1"/>
  <c r="S3197" i="1"/>
  <c r="A3259" i="1"/>
  <c r="X3258" i="1"/>
  <c r="K3258" i="1"/>
  <c r="AB3260" i="1"/>
  <c r="F3199" i="1"/>
  <c r="O3199" i="1" s="1"/>
  <c r="R3199" i="1" s="1"/>
  <c r="J3199" i="1" l="1"/>
  <c r="AB3261" i="1"/>
  <c r="Y3258" i="1"/>
  <c r="Z3258" i="1"/>
  <c r="AA3258" i="1" s="1"/>
  <c r="AH3258" i="1" s="1"/>
  <c r="AJ3259" i="1"/>
  <c r="C3259" i="1"/>
  <c r="I3259" i="1"/>
  <c r="H3259" i="1" s="1"/>
  <c r="T3197" i="1"/>
  <c r="AF3197" i="1" s="1"/>
  <c r="S3198" i="1"/>
  <c r="AC3201" i="1"/>
  <c r="AE3201" i="1" s="1"/>
  <c r="G3201" i="1"/>
  <c r="F3200" i="1"/>
  <c r="O3200" i="1" s="1"/>
  <c r="R3200" i="1" s="1"/>
  <c r="K3259" i="1"/>
  <c r="X3259" i="1"/>
  <c r="A3260" i="1"/>
  <c r="M3202" i="1"/>
  <c r="N3202" i="1" s="1"/>
  <c r="P3202" i="1"/>
  <c r="Q3202" i="1"/>
  <c r="L3203" i="1"/>
  <c r="J3200" i="1" l="1"/>
  <c r="X3260" i="1"/>
  <c r="K3260" i="1"/>
  <c r="A3261" i="1"/>
  <c r="M3203" i="1"/>
  <c r="N3203" i="1" s="1"/>
  <c r="P3203" i="1"/>
  <c r="Q3203" i="1"/>
  <c r="L3204" i="1"/>
  <c r="T3198" i="1"/>
  <c r="AF3198" i="1" s="1"/>
  <c r="S3199" i="1"/>
  <c r="AB3262" i="1"/>
  <c r="Z3259" i="1"/>
  <c r="AA3259" i="1" s="1"/>
  <c r="AH3259" i="1" s="1"/>
  <c r="AJ3260" i="1"/>
  <c r="Y3259" i="1"/>
  <c r="I3260" i="1"/>
  <c r="H3260" i="1" s="1"/>
  <c r="C3260" i="1"/>
  <c r="AC3202" i="1"/>
  <c r="AE3202" i="1" s="1"/>
  <c r="G3202" i="1"/>
  <c r="F3201" i="1"/>
  <c r="O3201" i="1" s="1"/>
  <c r="R3201" i="1" s="1"/>
  <c r="J3201" i="1" l="1"/>
  <c r="X3261" i="1"/>
  <c r="K3261" i="1"/>
  <c r="A3262" i="1"/>
  <c r="AB3263" i="1"/>
  <c r="T3199" i="1"/>
  <c r="AF3199" i="1" s="1"/>
  <c r="S3200" i="1"/>
  <c r="AC3203" i="1"/>
  <c r="AE3203" i="1" s="1"/>
  <c r="G3203" i="1"/>
  <c r="Y3260" i="1"/>
  <c r="AJ3261" i="1"/>
  <c r="Z3260" i="1"/>
  <c r="AA3260" i="1" s="1"/>
  <c r="AH3260" i="1" s="1"/>
  <c r="I3261" i="1"/>
  <c r="H3261" i="1" s="1"/>
  <c r="C3261" i="1"/>
  <c r="F3202" i="1"/>
  <c r="J3202" i="1" s="1"/>
  <c r="M3204" i="1"/>
  <c r="N3204" i="1" s="1"/>
  <c r="P3204" i="1"/>
  <c r="Q3204" i="1"/>
  <c r="L3205" i="1"/>
  <c r="T3200" i="1" l="1"/>
  <c r="AF3200" i="1" s="1"/>
  <c r="S3201" i="1"/>
  <c r="X3262" i="1"/>
  <c r="K3262" i="1"/>
  <c r="A3263" i="1"/>
  <c r="F3203" i="1"/>
  <c r="J3203" i="1" s="1"/>
  <c r="AC3204" i="1"/>
  <c r="AE3204" i="1" s="1"/>
  <c r="G3204" i="1"/>
  <c r="O3202" i="1"/>
  <c r="R3202" i="1" s="1"/>
  <c r="M3205" i="1"/>
  <c r="N3205" i="1" s="1"/>
  <c r="P3205" i="1"/>
  <c r="Q3205" i="1"/>
  <c r="L3206" i="1"/>
  <c r="AB3264" i="1"/>
  <c r="Y3261" i="1"/>
  <c r="Z3261" i="1"/>
  <c r="AA3261" i="1" s="1"/>
  <c r="AH3261" i="1" s="1"/>
  <c r="C3262" i="1"/>
  <c r="I3262" i="1"/>
  <c r="H3262" i="1" s="1"/>
  <c r="AJ3262" i="1"/>
  <c r="O3203" i="1" l="1"/>
  <c r="R3203" i="1" s="1"/>
  <c r="AC3205" i="1"/>
  <c r="AE3205" i="1" s="1"/>
  <c r="G3205" i="1"/>
  <c r="A3264" i="1"/>
  <c r="X3263" i="1"/>
  <c r="K3263" i="1"/>
  <c r="T3201" i="1"/>
  <c r="AF3201" i="1" s="1"/>
  <c r="S3202" i="1"/>
  <c r="F3204" i="1"/>
  <c r="O3204" i="1" s="1"/>
  <c r="R3204" i="1" s="1"/>
  <c r="Y3262" i="1"/>
  <c r="AJ3263" i="1"/>
  <c r="Z3262" i="1"/>
  <c r="AA3262" i="1" s="1"/>
  <c r="AH3262" i="1" s="1"/>
  <c r="C3263" i="1"/>
  <c r="I3263" i="1"/>
  <c r="H3263" i="1" s="1"/>
  <c r="M3206" i="1"/>
  <c r="N3206" i="1" s="1"/>
  <c r="L3207" i="1"/>
  <c r="AB3265" i="1"/>
  <c r="J3204" i="1" l="1"/>
  <c r="G3206" i="1"/>
  <c r="AC3206" i="1"/>
  <c r="AE3206" i="1" s="1"/>
  <c r="AB3266" i="1"/>
  <c r="T3202" i="1"/>
  <c r="AF3202" i="1" s="1"/>
  <c r="S3203" i="1"/>
  <c r="Y3263" i="1"/>
  <c r="AJ3264" i="1"/>
  <c r="I3264" i="1"/>
  <c r="H3264" i="1" s="1"/>
  <c r="Z3263" i="1"/>
  <c r="AA3263" i="1" s="1"/>
  <c r="AH3263" i="1" s="1"/>
  <c r="C3264" i="1"/>
  <c r="A3265" i="1"/>
  <c r="X3264" i="1"/>
  <c r="K3264" i="1"/>
  <c r="F3205" i="1"/>
  <c r="O3205" i="1" s="1"/>
  <c r="M3207" i="1"/>
  <c r="N3207" i="1" s="1"/>
  <c r="AC3207" i="1" s="1"/>
  <c r="AE3207" i="1" s="1"/>
  <c r="L3208" i="1"/>
  <c r="R3205" i="1" l="1"/>
  <c r="P3206" i="1"/>
  <c r="M3208" i="1"/>
  <c r="N3208" i="1" s="1"/>
  <c r="L3209" i="1"/>
  <c r="J3205" i="1"/>
  <c r="Y3264" i="1"/>
  <c r="C3265" i="1"/>
  <c r="Z3264" i="1"/>
  <c r="AA3264" i="1" s="1"/>
  <c r="AH3264" i="1" s="1"/>
  <c r="AJ3265" i="1"/>
  <c r="I3265" i="1"/>
  <c r="H3265" i="1" s="1"/>
  <c r="AB3267" i="1"/>
  <c r="K3265" i="1"/>
  <c r="X3265" i="1"/>
  <c r="A3266" i="1"/>
  <c r="T3203" i="1"/>
  <c r="AF3203" i="1" s="1"/>
  <c r="S3204" i="1"/>
  <c r="G3207" i="1"/>
  <c r="F3206" i="1"/>
  <c r="O3206" i="1" s="1"/>
  <c r="J3206" i="1" l="1"/>
  <c r="AC3208" i="1"/>
  <c r="AE3208" i="1" s="1"/>
  <c r="G3208" i="1"/>
  <c r="A3267" i="1"/>
  <c r="K3266" i="1"/>
  <c r="X3266" i="1"/>
  <c r="M3209" i="1"/>
  <c r="N3209" i="1" s="1"/>
  <c r="L3210" i="1"/>
  <c r="F3207" i="1"/>
  <c r="O3207" i="1" s="1"/>
  <c r="AB3268" i="1"/>
  <c r="Q3206" i="1"/>
  <c r="Q3207" i="1" s="1"/>
  <c r="Q3208" i="1" s="1"/>
  <c r="Q3209" i="1" s="1"/>
  <c r="P3207" i="1"/>
  <c r="P3208" i="1" s="1"/>
  <c r="P3209" i="1" s="1"/>
  <c r="T3204" i="1"/>
  <c r="AF3204" i="1" s="1"/>
  <c r="S3205" i="1"/>
  <c r="AJ3266" i="1"/>
  <c r="Y3265" i="1"/>
  <c r="C3266" i="1"/>
  <c r="Z3265" i="1"/>
  <c r="AA3265" i="1" s="1"/>
  <c r="AH3265" i="1" s="1"/>
  <c r="I3266" i="1"/>
  <c r="H3266" i="1" s="1"/>
  <c r="R3207" i="1" l="1"/>
  <c r="R3206" i="1"/>
  <c r="J3207" i="1"/>
  <c r="M3210" i="1"/>
  <c r="N3210" i="1" s="1"/>
  <c r="P3210" i="1"/>
  <c r="Q3210" i="1"/>
  <c r="L3211" i="1"/>
  <c r="T3205" i="1"/>
  <c r="S3206" i="1"/>
  <c r="AB3269" i="1"/>
  <c r="Y3266" i="1"/>
  <c r="AJ3267" i="1"/>
  <c r="Z3266" i="1"/>
  <c r="AA3266" i="1" s="1"/>
  <c r="AH3266" i="1" s="1"/>
  <c r="C3267" i="1"/>
  <c r="I3267" i="1"/>
  <c r="H3267" i="1" s="1"/>
  <c r="F3208" i="1"/>
  <c r="J3208" i="1" s="1"/>
  <c r="AC3209" i="1"/>
  <c r="AE3209" i="1" s="1"/>
  <c r="G3209" i="1"/>
  <c r="X3267" i="1"/>
  <c r="A3268" i="1"/>
  <c r="K3267" i="1"/>
  <c r="O3208" i="1" l="1"/>
  <c r="R3208" i="1" s="1"/>
  <c r="K3268" i="1"/>
  <c r="A3269" i="1"/>
  <c r="X3268" i="1"/>
  <c r="F3209" i="1"/>
  <c r="O3209" i="1" s="1"/>
  <c r="R3209" i="1" s="1"/>
  <c r="T3206" i="1"/>
  <c r="AF3206" i="1" s="1"/>
  <c r="S3207" i="1"/>
  <c r="AF3205" i="1"/>
  <c r="AA3205" i="1"/>
  <c r="AC3210" i="1"/>
  <c r="AE3210" i="1" s="1"/>
  <c r="G3210" i="1"/>
  <c r="Y3267" i="1"/>
  <c r="Z3267" i="1"/>
  <c r="AA3267" i="1" s="1"/>
  <c r="AH3267" i="1" s="1"/>
  <c r="C3268" i="1"/>
  <c r="AJ3268" i="1"/>
  <c r="I3268" i="1"/>
  <c r="H3268" i="1" s="1"/>
  <c r="AB3270" i="1"/>
  <c r="M3211" i="1"/>
  <c r="N3211" i="1" s="1"/>
  <c r="P3211" i="1"/>
  <c r="Q3211" i="1"/>
  <c r="L3212" i="1"/>
  <c r="J3209" i="1" l="1"/>
  <c r="AH3205" i="1"/>
  <c r="AJ3269" i="1"/>
  <c r="I3269" i="1"/>
  <c r="H3269" i="1" s="1"/>
  <c r="Z3268" i="1"/>
  <c r="C3269" i="1"/>
  <c r="Y3268" i="1"/>
  <c r="D3266" i="1" s="1"/>
  <c r="AC3211" i="1"/>
  <c r="AE3211" i="1" s="1"/>
  <c r="G3211" i="1"/>
  <c r="M3212" i="1"/>
  <c r="N3212" i="1" s="1"/>
  <c r="P3212" i="1"/>
  <c r="Q3212" i="1"/>
  <c r="L3213" i="1"/>
  <c r="F3210" i="1"/>
  <c r="J3210" i="1" s="1"/>
  <c r="A3270" i="1"/>
  <c r="K3269" i="1"/>
  <c r="X3269" i="1"/>
  <c r="AB3271" i="1"/>
  <c r="T3207" i="1"/>
  <c r="AF3207" i="1" s="1"/>
  <c r="S3208" i="1"/>
  <c r="D3263" i="1" l="1"/>
  <c r="D3267" i="1"/>
  <c r="D3261" i="1"/>
  <c r="O3210" i="1"/>
  <c r="R3210" i="1" s="1"/>
  <c r="AC3212" i="1"/>
  <c r="AE3212" i="1" s="1"/>
  <c r="G3212" i="1"/>
  <c r="D3268" i="1"/>
  <c r="D2933" i="1"/>
  <c r="D2934" i="1"/>
  <c r="D2935" i="1"/>
  <c r="D2936" i="1"/>
  <c r="D2937" i="1"/>
  <c r="D2938" i="1"/>
  <c r="D2939" i="1"/>
  <c r="D2940" i="1"/>
  <c r="D2941" i="1"/>
  <c r="D2946" i="1"/>
  <c r="D2944" i="1"/>
  <c r="D2943" i="1"/>
  <c r="D2942" i="1"/>
  <c r="D2945" i="1"/>
  <c r="D2947" i="1"/>
  <c r="D2949" i="1"/>
  <c r="D2950" i="1"/>
  <c r="D2951" i="1"/>
  <c r="D2948" i="1"/>
  <c r="D2952" i="1"/>
  <c r="D2953" i="1"/>
  <c r="D2956" i="1"/>
  <c r="D2955" i="1"/>
  <c r="D2954" i="1"/>
  <c r="D2958" i="1"/>
  <c r="D2957" i="1"/>
  <c r="D2960" i="1"/>
  <c r="D2959" i="1"/>
  <c r="D2961" i="1"/>
  <c r="D2962" i="1"/>
  <c r="D2963" i="1"/>
  <c r="D2964" i="1"/>
  <c r="D2965" i="1"/>
  <c r="D2966" i="1"/>
  <c r="D2967" i="1"/>
  <c r="D2970" i="1"/>
  <c r="D2968" i="1"/>
  <c r="D2971" i="1"/>
  <c r="D2972" i="1"/>
  <c r="D2969" i="1"/>
  <c r="D2974" i="1"/>
  <c r="D2973" i="1"/>
  <c r="D2975" i="1"/>
  <c r="D2976" i="1"/>
  <c r="D2979" i="1"/>
  <c r="D2977" i="1"/>
  <c r="D2980" i="1"/>
  <c r="D2978" i="1"/>
  <c r="D2984" i="1"/>
  <c r="D2981" i="1"/>
  <c r="D2982" i="1"/>
  <c r="D2983" i="1"/>
  <c r="D2985" i="1"/>
  <c r="D2986" i="1"/>
  <c r="D2990" i="1"/>
  <c r="D2987" i="1"/>
  <c r="D2988" i="1"/>
  <c r="D2991" i="1"/>
  <c r="D2989" i="1"/>
  <c r="D2992" i="1"/>
  <c r="D2993" i="1"/>
  <c r="D2994" i="1"/>
  <c r="D2995" i="1"/>
  <c r="D2997" i="1"/>
  <c r="D2996" i="1"/>
  <c r="D2998" i="1"/>
  <c r="D2999" i="1"/>
  <c r="D3000" i="1"/>
  <c r="D3001" i="1"/>
  <c r="D3003" i="1"/>
  <c r="D3002" i="1"/>
  <c r="D3004" i="1"/>
  <c r="D3005" i="1"/>
  <c r="D3007" i="1"/>
  <c r="D3006" i="1"/>
  <c r="D3010" i="1"/>
  <c r="D3008" i="1"/>
  <c r="D3009" i="1"/>
  <c r="D3013" i="1"/>
  <c r="D3011" i="1"/>
  <c r="D3012" i="1"/>
  <c r="D3014" i="1"/>
  <c r="D3016" i="1"/>
  <c r="D3015" i="1"/>
  <c r="D3017" i="1"/>
  <c r="D3018" i="1"/>
  <c r="D3020" i="1"/>
  <c r="D3019" i="1"/>
  <c r="D3021" i="1"/>
  <c r="D3022" i="1"/>
  <c r="D3023" i="1"/>
  <c r="D3025" i="1"/>
  <c r="D3027" i="1"/>
  <c r="D3024" i="1"/>
  <c r="D3026" i="1"/>
  <c r="D3030" i="1"/>
  <c r="D3028" i="1"/>
  <c r="D3031" i="1"/>
  <c r="D3029" i="1"/>
  <c r="D3032" i="1"/>
  <c r="D3033" i="1"/>
  <c r="D3035" i="1"/>
  <c r="D3034" i="1"/>
  <c r="D3038" i="1"/>
  <c r="D3036" i="1"/>
  <c r="D3037" i="1"/>
  <c r="D3039" i="1"/>
  <c r="D3043" i="1"/>
  <c r="D3042" i="1"/>
  <c r="D3040" i="1"/>
  <c r="D3041" i="1"/>
  <c r="D3044" i="1"/>
  <c r="D3045" i="1"/>
  <c r="D3047" i="1"/>
  <c r="D3046" i="1"/>
  <c r="D3048" i="1"/>
  <c r="D3049" i="1"/>
  <c r="D3051" i="1"/>
  <c r="D3050" i="1"/>
  <c r="D3052" i="1"/>
  <c r="D3053" i="1"/>
  <c r="D3055" i="1"/>
  <c r="D3054" i="1"/>
  <c r="D3056" i="1"/>
  <c r="D3061" i="1"/>
  <c r="D3057" i="1"/>
  <c r="D3058" i="1"/>
  <c r="D3060" i="1"/>
  <c r="D3059" i="1"/>
  <c r="D3062" i="1"/>
  <c r="D3063" i="1"/>
  <c r="D3064" i="1"/>
  <c r="D3066" i="1"/>
  <c r="D3068" i="1"/>
  <c r="D3067" i="1"/>
  <c r="D3065" i="1"/>
  <c r="D3069" i="1"/>
  <c r="D3070" i="1"/>
  <c r="D3072" i="1"/>
  <c r="D3073" i="1"/>
  <c r="D3071" i="1"/>
  <c r="D3074" i="1"/>
  <c r="D3075" i="1"/>
  <c r="D3076" i="1"/>
  <c r="D3077" i="1"/>
  <c r="D3078" i="1"/>
  <c r="D3079" i="1"/>
  <c r="D3080" i="1"/>
  <c r="D3082" i="1"/>
  <c r="D3081" i="1"/>
  <c r="D3084" i="1"/>
  <c r="D3083" i="1"/>
  <c r="D3089" i="1"/>
  <c r="D3086" i="1"/>
  <c r="D3085" i="1"/>
  <c r="D3087" i="1"/>
  <c r="D3088" i="1"/>
  <c r="D3090" i="1"/>
  <c r="D3091" i="1"/>
  <c r="D3092" i="1"/>
  <c r="D3093" i="1"/>
  <c r="D3095" i="1"/>
  <c r="D3094" i="1"/>
  <c r="D3097" i="1"/>
  <c r="D3096" i="1"/>
  <c r="D3098" i="1"/>
  <c r="D3100" i="1"/>
  <c r="D3101" i="1"/>
  <c r="D3099" i="1"/>
  <c r="D3102" i="1"/>
  <c r="D3103" i="1"/>
  <c r="D3104" i="1"/>
  <c r="D3105" i="1"/>
  <c r="D3106" i="1"/>
  <c r="D3107" i="1"/>
  <c r="D3108" i="1"/>
  <c r="D3112" i="1"/>
  <c r="D3111" i="1"/>
  <c r="D3110" i="1"/>
  <c r="D3109" i="1"/>
  <c r="D3114" i="1"/>
  <c r="D3113" i="1"/>
  <c r="D3116" i="1"/>
  <c r="D3115" i="1"/>
  <c r="D3117" i="1"/>
  <c r="D3118" i="1"/>
  <c r="D3119" i="1"/>
  <c r="D3120" i="1"/>
  <c r="D3121" i="1"/>
  <c r="D3122" i="1"/>
  <c r="D3123" i="1"/>
  <c r="D3124" i="1"/>
  <c r="D3129" i="1"/>
  <c r="D3125" i="1"/>
  <c r="D3126" i="1"/>
  <c r="D3128" i="1"/>
  <c r="D3127" i="1"/>
  <c r="D3130" i="1"/>
  <c r="D3132" i="1"/>
  <c r="D3133" i="1"/>
  <c r="D3131" i="1"/>
  <c r="D3137" i="1"/>
  <c r="D3134" i="1"/>
  <c r="D3135" i="1"/>
  <c r="D3138" i="1"/>
  <c r="D3136" i="1"/>
  <c r="D3139" i="1"/>
  <c r="D3140" i="1"/>
  <c r="D3141" i="1"/>
  <c r="D3142" i="1"/>
  <c r="D3144" i="1"/>
  <c r="D3145" i="1"/>
  <c r="D3143" i="1"/>
  <c r="D3147" i="1"/>
  <c r="D3146" i="1"/>
  <c r="D3148" i="1"/>
  <c r="D3149" i="1"/>
  <c r="D3151" i="1"/>
  <c r="D3152" i="1"/>
  <c r="D3150" i="1"/>
  <c r="D3154" i="1"/>
  <c r="D3153" i="1"/>
  <c r="D3155" i="1"/>
  <c r="D3157" i="1"/>
  <c r="D3159" i="1"/>
  <c r="D3156" i="1"/>
  <c r="D3158" i="1"/>
  <c r="D3163" i="1"/>
  <c r="D3162" i="1"/>
  <c r="D3161" i="1"/>
  <c r="D3160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4" i="1"/>
  <c r="D3183" i="1"/>
  <c r="D3185" i="1"/>
  <c r="D3186" i="1"/>
  <c r="D3189" i="1"/>
  <c r="D3187" i="1"/>
  <c r="D3188" i="1"/>
  <c r="D3191" i="1"/>
  <c r="D3192" i="1"/>
  <c r="D3190" i="1"/>
  <c r="D3193" i="1"/>
  <c r="D3194" i="1"/>
  <c r="D3197" i="1"/>
  <c r="D3199" i="1"/>
  <c r="D3195" i="1"/>
  <c r="D3196" i="1"/>
  <c r="D3200" i="1"/>
  <c r="D3198" i="1"/>
  <c r="D3202" i="1"/>
  <c r="D3201" i="1"/>
  <c r="D3203" i="1"/>
  <c r="D3205" i="1"/>
  <c r="D3204" i="1"/>
  <c r="D3207" i="1"/>
  <c r="D3206" i="1"/>
  <c r="D3210" i="1"/>
  <c r="D3209" i="1"/>
  <c r="D3208" i="1"/>
  <c r="D3211" i="1"/>
  <c r="D3214" i="1"/>
  <c r="D3212" i="1"/>
  <c r="D3213" i="1"/>
  <c r="D3216" i="1"/>
  <c r="D3215" i="1"/>
  <c r="D3217" i="1"/>
  <c r="D3218" i="1"/>
  <c r="D3219" i="1"/>
  <c r="D3221" i="1"/>
  <c r="D3220" i="1"/>
  <c r="D3222" i="1"/>
  <c r="D3223" i="1"/>
  <c r="D3224" i="1"/>
  <c r="D3225" i="1"/>
  <c r="D3226" i="1"/>
  <c r="D3228" i="1"/>
  <c r="D3227" i="1"/>
  <c r="D3229" i="1"/>
  <c r="D3230" i="1"/>
  <c r="D3234" i="1"/>
  <c r="D3231" i="1"/>
  <c r="D3232" i="1"/>
  <c r="D3237" i="1"/>
  <c r="D3233" i="1"/>
  <c r="D3235" i="1"/>
  <c r="D3238" i="1"/>
  <c r="D3236" i="1"/>
  <c r="D3240" i="1"/>
  <c r="D3239" i="1"/>
  <c r="D3241" i="1"/>
  <c r="D3242" i="1"/>
  <c r="D3244" i="1"/>
  <c r="D3246" i="1"/>
  <c r="D3243" i="1"/>
  <c r="D3245" i="1"/>
  <c r="D3248" i="1"/>
  <c r="D3247" i="1"/>
  <c r="D3250" i="1"/>
  <c r="D3249" i="1"/>
  <c r="D3251" i="1"/>
  <c r="D3252" i="1"/>
  <c r="D3253" i="1"/>
  <c r="D3256" i="1"/>
  <c r="D3255" i="1"/>
  <c r="D3254" i="1"/>
  <c r="D3259" i="1"/>
  <c r="D3257" i="1"/>
  <c r="D3260" i="1"/>
  <c r="D3258" i="1"/>
  <c r="D3262" i="1"/>
  <c r="D3264" i="1"/>
  <c r="D3265" i="1"/>
  <c r="E3267" i="1"/>
  <c r="AB3272" i="1"/>
  <c r="K3270" i="1"/>
  <c r="X3270" i="1"/>
  <c r="A3271" i="1"/>
  <c r="M3213" i="1"/>
  <c r="N3213" i="1" s="1"/>
  <c r="P3213" i="1"/>
  <c r="Q3213" i="1"/>
  <c r="L3214" i="1"/>
  <c r="F3211" i="1"/>
  <c r="O3211" i="1" s="1"/>
  <c r="R3211" i="1" s="1"/>
  <c r="E3269" i="1"/>
  <c r="C3270" i="1"/>
  <c r="I3270" i="1"/>
  <c r="H3270" i="1" s="1"/>
  <c r="Y3269" i="1"/>
  <c r="Z3269" i="1"/>
  <c r="AA3269" i="1" s="1"/>
  <c r="AH3269" i="1" s="1"/>
  <c r="AJ3270" i="1"/>
  <c r="E3266" i="1"/>
  <c r="E3261" i="1"/>
  <c r="T3208" i="1"/>
  <c r="AF3208" i="1" s="1"/>
  <c r="S3209" i="1"/>
  <c r="E3263" i="1"/>
  <c r="AC3213" i="1" l="1"/>
  <c r="AE3213" i="1" s="1"/>
  <c r="G3213" i="1"/>
  <c r="E3258" i="1"/>
  <c r="E3254" i="1"/>
  <c r="E3252" i="1"/>
  <c r="E3247" i="1"/>
  <c r="E3246" i="1"/>
  <c r="E3239" i="1"/>
  <c r="E3235" i="1"/>
  <c r="E3231" i="1"/>
  <c r="E3227" i="1"/>
  <c r="E3224" i="1"/>
  <c r="E3221" i="1"/>
  <c r="E3215" i="1"/>
  <c r="E3214" i="1"/>
  <c r="E3210" i="1"/>
  <c r="V3210" i="1" s="1"/>
  <c r="U3205" i="1"/>
  <c r="E3205" i="1"/>
  <c r="V3205" i="1" s="1"/>
  <c r="U3198" i="1"/>
  <c r="E3198" i="1"/>
  <c r="V3198" i="1" s="1"/>
  <c r="U3199" i="1"/>
  <c r="E3199" i="1"/>
  <c r="V3199" i="1" s="1"/>
  <c r="U3190" i="1"/>
  <c r="E3190" i="1"/>
  <c r="V3190" i="1" s="1"/>
  <c r="U3187" i="1"/>
  <c r="E3187" i="1"/>
  <c r="V3187" i="1" s="1"/>
  <c r="U3183" i="1"/>
  <c r="E3183" i="1"/>
  <c r="V3183" i="1" s="1"/>
  <c r="U3180" i="1"/>
  <c r="E3180" i="1"/>
  <c r="V3180" i="1" s="1"/>
  <c r="U3176" i="1"/>
  <c r="E3176" i="1"/>
  <c r="V3176" i="1" s="1"/>
  <c r="U3172" i="1"/>
  <c r="E3172" i="1"/>
  <c r="V3172" i="1" s="1"/>
  <c r="U3168" i="1"/>
  <c r="E3168" i="1"/>
  <c r="V3168" i="1" s="1"/>
  <c r="U3164" i="1"/>
  <c r="E3164" i="1"/>
  <c r="V3164" i="1" s="1"/>
  <c r="U3163" i="1"/>
  <c r="E3163" i="1"/>
  <c r="V3163" i="1" s="1"/>
  <c r="U3157" i="1"/>
  <c r="E3157" i="1"/>
  <c r="V3157" i="1" s="1"/>
  <c r="U3150" i="1"/>
  <c r="E3150" i="1"/>
  <c r="V3150" i="1" s="1"/>
  <c r="U3148" i="1"/>
  <c r="E3148" i="1"/>
  <c r="V3148" i="1" s="1"/>
  <c r="U3145" i="1"/>
  <c r="E3145" i="1"/>
  <c r="V3145" i="1" s="1"/>
  <c r="U3140" i="1"/>
  <c r="E3140" i="1"/>
  <c r="V3140" i="1" s="1"/>
  <c r="U3135" i="1"/>
  <c r="E3135" i="1"/>
  <c r="V3135" i="1" s="1"/>
  <c r="U3133" i="1"/>
  <c r="E3133" i="1"/>
  <c r="V3133" i="1" s="1"/>
  <c r="U3128" i="1"/>
  <c r="E3128" i="1"/>
  <c r="V3128" i="1" s="1"/>
  <c r="U3124" i="1"/>
  <c r="E3124" i="1"/>
  <c r="V3124" i="1" s="1"/>
  <c r="U3120" i="1"/>
  <c r="E3120" i="1"/>
  <c r="V3120" i="1" s="1"/>
  <c r="U3115" i="1"/>
  <c r="E3115" i="1"/>
  <c r="V3115" i="1" s="1"/>
  <c r="U3109" i="1"/>
  <c r="E3109" i="1"/>
  <c r="V3109" i="1" s="1"/>
  <c r="U3108" i="1"/>
  <c r="E3108" i="1"/>
  <c r="V3108" i="1" s="1"/>
  <c r="U3104" i="1"/>
  <c r="E3104" i="1"/>
  <c r="V3104" i="1" s="1"/>
  <c r="U3101" i="1"/>
  <c r="E3101" i="1"/>
  <c r="V3101" i="1" s="1"/>
  <c r="U3097" i="1"/>
  <c r="E3097" i="1"/>
  <c r="V3097" i="1" s="1"/>
  <c r="U3092" i="1"/>
  <c r="E3092" i="1"/>
  <c r="V3092" i="1" s="1"/>
  <c r="U3087" i="1"/>
  <c r="E3087" i="1"/>
  <c r="V3087" i="1" s="1"/>
  <c r="U3083" i="1"/>
  <c r="E3083" i="1"/>
  <c r="V3083" i="1" s="1"/>
  <c r="U3080" i="1"/>
  <c r="E3080" i="1"/>
  <c r="V3080" i="1" s="1"/>
  <c r="U3076" i="1"/>
  <c r="E3076" i="1"/>
  <c r="V3076" i="1" s="1"/>
  <c r="U3073" i="1"/>
  <c r="E3073" i="1"/>
  <c r="V3073" i="1" s="1"/>
  <c r="U3065" i="1"/>
  <c r="E3065" i="1"/>
  <c r="V3065" i="1" s="1"/>
  <c r="U3064" i="1"/>
  <c r="E3064" i="1"/>
  <c r="V3064" i="1" s="1"/>
  <c r="U3060" i="1"/>
  <c r="E3060" i="1"/>
  <c r="V3060" i="1" s="1"/>
  <c r="U3056" i="1"/>
  <c r="E3056" i="1"/>
  <c r="V3056" i="1" s="1"/>
  <c r="U3052" i="1"/>
  <c r="E3052" i="1"/>
  <c r="V3052" i="1" s="1"/>
  <c r="U3048" i="1"/>
  <c r="E3048" i="1"/>
  <c r="V3048" i="1" s="1"/>
  <c r="U3044" i="1"/>
  <c r="E3044" i="1"/>
  <c r="V3044" i="1" s="1"/>
  <c r="U3043" i="1"/>
  <c r="E3043" i="1"/>
  <c r="V3043" i="1" s="1"/>
  <c r="U3038" i="1"/>
  <c r="E3038" i="1"/>
  <c r="V3038" i="1" s="1"/>
  <c r="U3032" i="1"/>
  <c r="E3032" i="1"/>
  <c r="V3032" i="1" s="1"/>
  <c r="U3030" i="1"/>
  <c r="E3030" i="1"/>
  <c r="V3030" i="1" s="1"/>
  <c r="U3025" i="1"/>
  <c r="E3025" i="1"/>
  <c r="V3025" i="1" s="1"/>
  <c r="U3019" i="1"/>
  <c r="E3019" i="1"/>
  <c r="V3019" i="1" s="1"/>
  <c r="U3015" i="1"/>
  <c r="E3015" i="1"/>
  <c r="V3015" i="1" s="1"/>
  <c r="U3011" i="1"/>
  <c r="E3011" i="1"/>
  <c r="V3011" i="1" s="1"/>
  <c r="U3010" i="1"/>
  <c r="E3010" i="1"/>
  <c r="V3010" i="1" s="1"/>
  <c r="U3004" i="1"/>
  <c r="E3004" i="1"/>
  <c r="V3004" i="1" s="1"/>
  <c r="U3000" i="1"/>
  <c r="E3000" i="1"/>
  <c r="V3000" i="1" s="1"/>
  <c r="U2997" i="1"/>
  <c r="E2997" i="1"/>
  <c r="V2997" i="1" s="1"/>
  <c r="U2992" i="1"/>
  <c r="E2992" i="1"/>
  <c r="V2992" i="1" s="1"/>
  <c r="U2987" i="1"/>
  <c r="E2987" i="1"/>
  <c r="V2987" i="1" s="1"/>
  <c r="U2983" i="1"/>
  <c r="E2983" i="1"/>
  <c r="V2983" i="1" s="1"/>
  <c r="U2978" i="1"/>
  <c r="E2978" i="1"/>
  <c r="V2978" i="1" s="1"/>
  <c r="U2976" i="1"/>
  <c r="E2976" i="1"/>
  <c r="V2976" i="1" s="1"/>
  <c r="U2969" i="1"/>
  <c r="E2969" i="1"/>
  <c r="V2969" i="1" s="1"/>
  <c r="U2970" i="1"/>
  <c r="E2970" i="1"/>
  <c r="V2970" i="1" s="1"/>
  <c r="U2964" i="1"/>
  <c r="E2964" i="1"/>
  <c r="V2964" i="1" s="1"/>
  <c r="U2959" i="1"/>
  <c r="E2959" i="1"/>
  <c r="V2959" i="1" s="1"/>
  <c r="U2954" i="1"/>
  <c r="E2954" i="1"/>
  <c r="V2954" i="1" s="1"/>
  <c r="U2952" i="1"/>
  <c r="E2952" i="1"/>
  <c r="V2952" i="1" s="1"/>
  <c r="U2949" i="1"/>
  <c r="E2949" i="1"/>
  <c r="V2949" i="1" s="1"/>
  <c r="U2943" i="1"/>
  <c r="E2943" i="1"/>
  <c r="V2943" i="1" s="1"/>
  <c r="U2940" i="1"/>
  <c r="E2940" i="1"/>
  <c r="V2940" i="1" s="1"/>
  <c r="U2936" i="1"/>
  <c r="E2936" i="1"/>
  <c r="V2936" i="1" s="1"/>
  <c r="E3268" i="1"/>
  <c r="M3214" i="1"/>
  <c r="N3214" i="1" s="1"/>
  <c r="P3214" i="1"/>
  <c r="Q3214" i="1"/>
  <c r="L3215" i="1"/>
  <c r="A3272" i="1"/>
  <c r="X3271" i="1"/>
  <c r="K3271" i="1"/>
  <c r="AB3273" i="1"/>
  <c r="E3265" i="1"/>
  <c r="E3260" i="1"/>
  <c r="E3255" i="1"/>
  <c r="E3251" i="1"/>
  <c r="E3248" i="1"/>
  <c r="E3244" i="1"/>
  <c r="E3240" i="1"/>
  <c r="E3233" i="1"/>
  <c r="E3234" i="1"/>
  <c r="E3228" i="1"/>
  <c r="E3223" i="1"/>
  <c r="E3219" i="1"/>
  <c r="E3216" i="1"/>
  <c r="E3211" i="1"/>
  <c r="V3211" i="1" s="1"/>
  <c r="U3206" i="1"/>
  <c r="E3206" i="1"/>
  <c r="V3206" i="1" s="1"/>
  <c r="U3203" i="1"/>
  <c r="E3203" i="1"/>
  <c r="V3203" i="1" s="1"/>
  <c r="U3200" i="1"/>
  <c r="E3200" i="1"/>
  <c r="V3200" i="1" s="1"/>
  <c r="U3197" i="1"/>
  <c r="E3197" i="1"/>
  <c r="V3197" i="1" s="1"/>
  <c r="U3192" i="1"/>
  <c r="E3192" i="1"/>
  <c r="V3192" i="1" s="1"/>
  <c r="U3189" i="1"/>
  <c r="E3189" i="1"/>
  <c r="V3189" i="1" s="1"/>
  <c r="U3184" i="1"/>
  <c r="E3184" i="1"/>
  <c r="V3184" i="1" s="1"/>
  <c r="U3179" i="1"/>
  <c r="E3179" i="1"/>
  <c r="V3179" i="1" s="1"/>
  <c r="U3175" i="1"/>
  <c r="E3175" i="1"/>
  <c r="V3175" i="1" s="1"/>
  <c r="U3171" i="1"/>
  <c r="E3171" i="1"/>
  <c r="V3171" i="1" s="1"/>
  <c r="U3167" i="1"/>
  <c r="E3167" i="1"/>
  <c r="V3167" i="1" s="1"/>
  <c r="U3160" i="1"/>
  <c r="E3160" i="1"/>
  <c r="V3160" i="1" s="1"/>
  <c r="U3158" i="1"/>
  <c r="E3158" i="1"/>
  <c r="V3158" i="1" s="1"/>
  <c r="U3155" i="1"/>
  <c r="E3155" i="1"/>
  <c r="V3155" i="1" s="1"/>
  <c r="U3152" i="1"/>
  <c r="E3152" i="1"/>
  <c r="V3152" i="1" s="1"/>
  <c r="U3146" i="1"/>
  <c r="E3146" i="1"/>
  <c r="V3146" i="1" s="1"/>
  <c r="U3144" i="1"/>
  <c r="E3144" i="1"/>
  <c r="V3144" i="1" s="1"/>
  <c r="U3139" i="1"/>
  <c r="E3139" i="1"/>
  <c r="V3139" i="1" s="1"/>
  <c r="U3134" i="1"/>
  <c r="E3134" i="1"/>
  <c r="V3134" i="1" s="1"/>
  <c r="U3132" i="1"/>
  <c r="E3132" i="1"/>
  <c r="V3132" i="1" s="1"/>
  <c r="U3126" i="1"/>
  <c r="E3126" i="1"/>
  <c r="V3126" i="1" s="1"/>
  <c r="U3123" i="1"/>
  <c r="E3123" i="1"/>
  <c r="V3123" i="1" s="1"/>
  <c r="U3119" i="1"/>
  <c r="E3119" i="1"/>
  <c r="V3119" i="1" s="1"/>
  <c r="U3116" i="1"/>
  <c r="E3116" i="1"/>
  <c r="V3116" i="1" s="1"/>
  <c r="U3110" i="1"/>
  <c r="E3110" i="1"/>
  <c r="V3110" i="1" s="1"/>
  <c r="U3107" i="1"/>
  <c r="E3107" i="1"/>
  <c r="V3107" i="1" s="1"/>
  <c r="U3103" i="1"/>
  <c r="E3103" i="1"/>
  <c r="V3103" i="1" s="1"/>
  <c r="U3100" i="1"/>
  <c r="E3100" i="1"/>
  <c r="V3100" i="1" s="1"/>
  <c r="U3094" i="1"/>
  <c r="E3094" i="1"/>
  <c r="V3094" i="1" s="1"/>
  <c r="U3091" i="1"/>
  <c r="E3091" i="1"/>
  <c r="V3091" i="1" s="1"/>
  <c r="U3085" i="1"/>
  <c r="E3085" i="1"/>
  <c r="V3085" i="1" s="1"/>
  <c r="U3084" i="1"/>
  <c r="E3084" i="1"/>
  <c r="V3084" i="1" s="1"/>
  <c r="U3079" i="1"/>
  <c r="E3079" i="1"/>
  <c r="V3079" i="1" s="1"/>
  <c r="U3075" i="1"/>
  <c r="E3075" i="1"/>
  <c r="V3075" i="1" s="1"/>
  <c r="U3072" i="1"/>
  <c r="E3072" i="1"/>
  <c r="V3072" i="1" s="1"/>
  <c r="U3067" i="1"/>
  <c r="E3067" i="1"/>
  <c r="V3067" i="1" s="1"/>
  <c r="U3063" i="1"/>
  <c r="E3063" i="1"/>
  <c r="V3063" i="1" s="1"/>
  <c r="U3058" i="1"/>
  <c r="E3058" i="1"/>
  <c r="V3058" i="1" s="1"/>
  <c r="U3054" i="1"/>
  <c r="E3054" i="1"/>
  <c r="V3054" i="1" s="1"/>
  <c r="U3050" i="1"/>
  <c r="E3050" i="1"/>
  <c r="V3050" i="1" s="1"/>
  <c r="U3046" i="1"/>
  <c r="E3046" i="1"/>
  <c r="V3046" i="1" s="1"/>
  <c r="U3041" i="1"/>
  <c r="E3041" i="1"/>
  <c r="V3041" i="1" s="1"/>
  <c r="U3039" i="1"/>
  <c r="E3039" i="1"/>
  <c r="V3039" i="1" s="1"/>
  <c r="U3034" i="1"/>
  <c r="E3034" i="1"/>
  <c r="V3034" i="1" s="1"/>
  <c r="U3029" i="1"/>
  <c r="E3029" i="1"/>
  <c r="V3029" i="1" s="1"/>
  <c r="U3026" i="1"/>
  <c r="E3026" i="1"/>
  <c r="V3026" i="1" s="1"/>
  <c r="U3023" i="1"/>
  <c r="E3023" i="1"/>
  <c r="V3023" i="1" s="1"/>
  <c r="U3020" i="1"/>
  <c r="E3020" i="1"/>
  <c r="V3020" i="1" s="1"/>
  <c r="U3016" i="1"/>
  <c r="E3016" i="1"/>
  <c r="V3016" i="1" s="1"/>
  <c r="U3013" i="1"/>
  <c r="E3013" i="1"/>
  <c r="V3013" i="1" s="1"/>
  <c r="U3006" i="1"/>
  <c r="E3006" i="1"/>
  <c r="V3006" i="1" s="1"/>
  <c r="U3002" i="1"/>
  <c r="E3002" i="1"/>
  <c r="V3002" i="1" s="1"/>
  <c r="U2999" i="1"/>
  <c r="E2999" i="1"/>
  <c r="V2999" i="1" s="1"/>
  <c r="U2995" i="1"/>
  <c r="E2995" i="1"/>
  <c r="V2995" i="1" s="1"/>
  <c r="U2989" i="1"/>
  <c r="E2989" i="1"/>
  <c r="V2989" i="1" s="1"/>
  <c r="U2990" i="1"/>
  <c r="E2990" i="1"/>
  <c r="V2990" i="1" s="1"/>
  <c r="U2982" i="1"/>
  <c r="E2982" i="1"/>
  <c r="V2982" i="1" s="1"/>
  <c r="U2980" i="1"/>
  <c r="E2980" i="1"/>
  <c r="V2980" i="1" s="1"/>
  <c r="U2975" i="1"/>
  <c r="E2975" i="1"/>
  <c r="V2975" i="1" s="1"/>
  <c r="U2972" i="1"/>
  <c r="E2972" i="1"/>
  <c r="V2972" i="1" s="1"/>
  <c r="U2967" i="1"/>
  <c r="E2967" i="1"/>
  <c r="V2967" i="1" s="1"/>
  <c r="U2963" i="1"/>
  <c r="E2963" i="1"/>
  <c r="V2963" i="1" s="1"/>
  <c r="U2960" i="1"/>
  <c r="E2960" i="1"/>
  <c r="V2960" i="1" s="1"/>
  <c r="U2955" i="1"/>
  <c r="E2955" i="1"/>
  <c r="V2955" i="1" s="1"/>
  <c r="U2948" i="1"/>
  <c r="E2948" i="1"/>
  <c r="V2948" i="1" s="1"/>
  <c r="U2947" i="1"/>
  <c r="E2947" i="1"/>
  <c r="V2947" i="1" s="1"/>
  <c r="U2944" i="1"/>
  <c r="E2944" i="1"/>
  <c r="V2944" i="1" s="1"/>
  <c r="U2939" i="1"/>
  <c r="E2939" i="1"/>
  <c r="V2939" i="1" s="1"/>
  <c r="U2935" i="1"/>
  <c r="E2935" i="1"/>
  <c r="V2935" i="1" s="1"/>
  <c r="F3212" i="1"/>
  <c r="O3212" i="1" s="1"/>
  <c r="R3212" i="1" s="1"/>
  <c r="T3209" i="1"/>
  <c r="AF3209" i="1" s="1"/>
  <c r="S3210" i="1"/>
  <c r="E3270" i="1"/>
  <c r="J3211" i="1"/>
  <c r="E3264" i="1"/>
  <c r="E3257" i="1"/>
  <c r="E3256" i="1"/>
  <c r="E3249" i="1"/>
  <c r="E3245" i="1"/>
  <c r="E3242" i="1"/>
  <c r="E3236" i="1"/>
  <c r="E3237" i="1"/>
  <c r="E3230" i="1"/>
  <c r="E3226" i="1"/>
  <c r="E3222" i="1"/>
  <c r="E3218" i="1"/>
  <c r="E3213" i="1"/>
  <c r="U3208" i="1"/>
  <c r="E3208" i="1"/>
  <c r="V3208" i="1" s="1"/>
  <c r="U3207" i="1"/>
  <c r="E3207" i="1"/>
  <c r="V3207" i="1" s="1"/>
  <c r="U3201" i="1"/>
  <c r="E3201" i="1"/>
  <c r="V3201" i="1" s="1"/>
  <c r="U3196" i="1"/>
  <c r="E3196" i="1"/>
  <c r="V3196" i="1" s="1"/>
  <c r="U3194" i="1"/>
  <c r="E3194" i="1"/>
  <c r="V3194" i="1" s="1"/>
  <c r="U3191" i="1"/>
  <c r="E3191" i="1"/>
  <c r="V3191" i="1" s="1"/>
  <c r="U3186" i="1"/>
  <c r="E3186" i="1"/>
  <c r="V3186" i="1" s="1"/>
  <c r="U3182" i="1"/>
  <c r="E3182" i="1"/>
  <c r="V3182" i="1" s="1"/>
  <c r="U3178" i="1"/>
  <c r="E3178" i="1"/>
  <c r="V3178" i="1" s="1"/>
  <c r="U3174" i="1"/>
  <c r="E3174" i="1"/>
  <c r="V3174" i="1" s="1"/>
  <c r="U3170" i="1"/>
  <c r="E3170" i="1"/>
  <c r="V3170" i="1" s="1"/>
  <c r="U3166" i="1"/>
  <c r="E3166" i="1"/>
  <c r="V3166" i="1" s="1"/>
  <c r="U3161" i="1"/>
  <c r="E3161" i="1"/>
  <c r="V3161" i="1" s="1"/>
  <c r="U3156" i="1"/>
  <c r="E3156" i="1"/>
  <c r="V3156" i="1" s="1"/>
  <c r="U3153" i="1"/>
  <c r="E3153" i="1"/>
  <c r="V3153" i="1" s="1"/>
  <c r="U3151" i="1"/>
  <c r="E3151" i="1"/>
  <c r="V3151" i="1" s="1"/>
  <c r="U3147" i="1"/>
  <c r="E3147" i="1"/>
  <c r="V3147" i="1" s="1"/>
  <c r="U3142" i="1"/>
  <c r="E3142" i="1"/>
  <c r="V3142" i="1" s="1"/>
  <c r="U3136" i="1"/>
  <c r="E3136" i="1"/>
  <c r="V3136" i="1" s="1"/>
  <c r="U3137" i="1"/>
  <c r="E3137" i="1"/>
  <c r="V3137" i="1" s="1"/>
  <c r="U3130" i="1"/>
  <c r="E3130" i="1"/>
  <c r="V3130" i="1" s="1"/>
  <c r="U3125" i="1"/>
  <c r="E3125" i="1"/>
  <c r="V3125" i="1" s="1"/>
  <c r="U3122" i="1"/>
  <c r="E3122" i="1"/>
  <c r="V3122" i="1" s="1"/>
  <c r="U3118" i="1"/>
  <c r="E3118" i="1"/>
  <c r="V3118" i="1" s="1"/>
  <c r="U3113" i="1"/>
  <c r="E3113" i="1"/>
  <c r="V3113" i="1" s="1"/>
  <c r="U3111" i="1"/>
  <c r="E3111" i="1"/>
  <c r="V3111" i="1" s="1"/>
  <c r="U3106" i="1"/>
  <c r="E3106" i="1"/>
  <c r="V3106" i="1" s="1"/>
  <c r="U3102" i="1"/>
  <c r="E3102" i="1"/>
  <c r="V3102" i="1" s="1"/>
  <c r="U3098" i="1"/>
  <c r="E3098" i="1"/>
  <c r="V3098" i="1" s="1"/>
  <c r="U3095" i="1"/>
  <c r="E3095" i="1"/>
  <c r="V3095" i="1" s="1"/>
  <c r="U3090" i="1"/>
  <c r="E3090" i="1"/>
  <c r="V3090" i="1" s="1"/>
  <c r="U3086" i="1"/>
  <c r="E3086" i="1"/>
  <c r="V3086" i="1" s="1"/>
  <c r="U3081" i="1"/>
  <c r="E3081" i="1"/>
  <c r="V3081" i="1" s="1"/>
  <c r="U3078" i="1"/>
  <c r="E3078" i="1"/>
  <c r="V3078" i="1" s="1"/>
  <c r="U3074" i="1"/>
  <c r="E3074" i="1"/>
  <c r="V3074" i="1" s="1"/>
  <c r="U3070" i="1"/>
  <c r="E3070" i="1"/>
  <c r="V3070" i="1" s="1"/>
  <c r="U3068" i="1"/>
  <c r="E3068" i="1"/>
  <c r="V3068" i="1" s="1"/>
  <c r="U3062" i="1"/>
  <c r="E3062" i="1"/>
  <c r="V3062" i="1" s="1"/>
  <c r="U3057" i="1"/>
  <c r="E3057" i="1"/>
  <c r="V3057" i="1" s="1"/>
  <c r="U3055" i="1"/>
  <c r="E3055" i="1"/>
  <c r="V3055" i="1" s="1"/>
  <c r="U3051" i="1"/>
  <c r="E3051" i="1"/>
  <c r="V3051" i="1" s="1"/>
  <c r="U3047" i="1"/>
  <c r="E3047" i="1"/>
  <c r="V3047" i="1" s="1"/>
  <c r="U3040" i="1"/>
  <c r="E3040" i="1"/>
  <c r="V3040" i="1" s="1"/>
  <c r="U3037" i="1"/>
  <c r="E3037" i="1"/>
  <c r="V3037" i="1" s="1"/>
  <c r="U3035" i="1"/>
  <c r="E3035" i="1"/>
  <c r="V3035" i="1" s="1"/>
  <c r="U3031" i="1"/>
  <c r="E3031" i="1"/>
  <c r="V3031" i="1" s="1"/>
  <c r="U3024" i="1"/>
  <c r="E3024" i="1"/>
  <c r="V3024" i="1" s="1"/>
  <c r="U3022" i="1"/>
  <c r="E3022" i="1"/>
  <c r="V3022" i="1" s="1"/>
  <c r="U3018" i="1"/>
  <c r="E3018" i="1"/>
  <c r="V3018" i="1" s="1"/>
  <c r="U3014" i="1"/>
  <c r="E3014" i="1"/>
  <c r="V3014" i="1" s="1"/>
  <c r="U3009" i="1"/>
  <c r="E3009" i="1"/>
  <c r="V3009" i="1" s="1"/>
  <c r="U3007" i="1"/>
  <c r="E3007" i="1"/>
  <c r="V3007" i="1" s="1"/>
  <c r="U3003" i="1"/>
  <c r="E3003" i="1"/>
  <c r="V3003" i="1" s="1"/>
  <c r="U2998" i="1"/>
  <c r="E2998" i="1"/>
  <c r="V2998" i="1" s="1"/>
  <c r="U2994" i="1"/>
  <c r="E2994" i="1"/>
  <c r="V2994" i="1" s="1"/>
  <c r="U2991" i="1"/>
  <c r="E2991" i="1"/>
  <c r="V2991" i="1" s="1"/>
  <c r="U2986" i="1"/>
  <c r="E2986" i="1"/>
  <c r="V2986" i="1" s="1"/>
  <c r="U2981" i="1"/>
  <c r="E2981" i="1"/>
  <c r="V2981" i="1" s="1"/>
  <c r="U2977" i="1"/>
  <c r="E2977" i="1"/>
  <c r="V2977" i="1" s="1"/>
  <c r="U2973" i="1"/>
  <c r="E2973" i="1"/>
  <c r="V2973" i="1" s="1"/>
  <c r="U2971" i="1"/>
  <c r="E2971" i="1"/>
  <c r="V2971" i="1" s="1"/>
  <c r="U2966" i="1"/>
  <c r="E2966" i="1"/>
  <c r="V2966" i="1" s="1"/>
  <c r="U2962" i="1"/>
  <c r="E2962" i="1"/>
  <c r="V2962" i="1" s="1"/>
  <c r="U2957" i="1"/>
  <c r="E2957" i="1"/>
  <c r="V2957" i="1" s="1"/>
  <c r="U2956" i="1"/>
  <c r="E2956" i="1"/>
  <c r="V2956" i="1" s="1"/>
  <c r="U2951" i="1"/>
  <c r="E2951" i="1"/>
  <c r="V2951" i="1" s="1"/>
  <c r="U2945" i="1"/>
  <c r="E2945" i="1"/>
  <c r="V2945" i="1" s="1"/>
  <c r="U2946" i="1"/>
  <c r="E2946" i="1"/>
  <c r="V2946" i="1" s="1"/>
  <c r="U2938" i="1"/>
  <c r="E2938" i="1"/>
  <c r="V2938" i="1" s="1"/>
  <c r="U2934" i="1"/>
  <c r="E2934" i="1"/>
  <c r="V2934" i="1" s="1"/>
  <c r="Y3270" i="1"/>
  <c r="AJ3271" i="1"/>
  <c r="Z3270" i="1"/>
  <c r="AA3270" i="1" s="1"/>
  <c r="AH3270" i="1" s="1"/>
  <c r="C3271" i="1"/>
  <c r="I3271" i="1"/>
  <c r="H3271" i="1" s="1"/>
  <c r="E3262" i="1"/>
  <c r="E3259" i="1"/>
  <c r="E3253" i="1"/>
  <c r="E3250" i="1"/>
  <c r="E3243" i="1"/>
  <c r="E3241" i="1"/>
  <c r="E3238" i="1"/>
  <c r="E3232" i="1"/>
  <c r="E3229" i="1"/>
  <c r="E3225" i="1"/>
  <c r="E3220" i="1"/>
  <c r="E3217" i="1"/>
  <c r="E3212" i="1"/>
  <c r="U3209" i="1"/>
  <c r="E3209" i="1"/>
  <c r="V3209" i="1" s="1"/>
  <c r="U3204" i="1"/>
  <c r="E3204" i="1"/>
  <c r="V3204" i="1" s="1"/>
  <c r="U3202" i="1"/>
  <c r="E3202" i="1"/>
  <c r="V3202" i="1" s="1"/>
  <c r="U3195" i="1"/>
  <c r="E3195" i="1"/>
  <c r="V3195" i="1" s="1"/>
  <c r="U3193" i="1"/>
  <c r="E3193" i="1"/>
  <c r="V3193" i="1" s="1"/>
  <c r="U3188" i="1"/>
  <c r="E3188" i="1"/>
  <c r="V3188" i="1" s="1"/>
  <c r="U3185" i="1"/>
  <c r="E3185" i="1"/>
  <c r="V3185" i="1" s="1"/>
  <c r="U3181" i="1"/>
  <c r="E3181" i="1"/>
  <c r="V3181" i="1" s="1"/>
  <c r="U3177" i="1"/>
  <c r="E3177" i="1"/>
  <c r="V3177" i="1" s="1"/>
  <c r="U3173" i="1"/>
  <c r="E3173" i="1"/>
  <c r="V3173" i="1" s="1"/>
  <c r="U3169" i="1"/>
  <c r="E3169" i="1"/>
  <c r="V3169" i="1" s="1"/>
  <c r="U3165" i="1"/>
  <c r="E3165" i="1"/>
  <c r="V3165" i="1" s="1"/>
  <c r="U3162" i="1"/>
  <c r="E3162" i="1"/>
  <c r="V3162" i="1" s="1"/>
  <c r="U3159" i="1"/>
  <c r="E3159" i="1"/>
  <c r="V3159" i="1" s="1"/>
  <c r="U3154" i="1"/>
  <c r="E3154" i="1"/>
  <c r="V3154" i="1" s="1"/>
  <c r="U3149" i="1"/>
  <c r="E3149" i="1"/>
  <c r="V3149" i="1" s="1"/>
  <c r="U3143" i="1"/>
  <c r="E3143" i="1"/>
  <c r="V3143" i="1" s="1"/>
  <c r="U3141" i="1"/>
  <c r="E3141" i="1"/>
  <c r="V3141" i="1" s="1"/>
  <c r="U3138" i="1"/>
  <c r="E3138" i="1"/>
  <c r="V3138" i="1" s="1"/>
  <c r="U3131" i="1"/>
  <c r="E3131" i="1"/>
  <c r="V3131" i="1" s="1"/>
  <c r="U3127" i="1"/>
  <c r="E3127" i="1"/>
  <c r="V3127" i="1" s="1"/>
  <c r="U3129" i="1"/>
  <c r="E3129" i="1"/>
  <c r="V3129" i="1" s="1"/>
  <c r="U3121" i="1"/>
  <c r="E3121" i="1"/>
  <c r="V3121" i="1" s="1"/>
  <c r="U3117" i="1"/>
  <c r="E3117" i="1"/>
  <c r="V3117" i="1" s="1"/>
  <c r="U3114" i="1"/>
  <c r="E3114" i="1"/>
  <c r="V3114" i="1" s="1"/>
  <c r="U3112" i="1"/>
  <c r="E3112" i="1"/>
  <c r="V3112" i="1" s="1"/>
  <c r="U3105" i="1"/>
  <c r="E3105" i="1"/>
  <c r="V3105" i="1" s="1"/>
  <c r="U3099" i="1"/>
  <c r="E3099" i="1"/>
  <c r="V3099" i="1" s="1"/>
  <c r="U3096" i="1"/>
  <c r="E3096" i="1"/>
  <c r="V3096" i="1" s="1"/>
  <c r="U3093" i="1"/>
  <c r="E3093" i="1"/>
  <c r="V3093" i="1" s="1"/>
  <c r="U3088" i="1"/>
  <c r="E3088" i="1"/>
  <c r="V3088" i="1" s="1"/>
  <c r="U3089" i="1"/>
  <c r="E3089" i="1"/>
  <c r="V3089" i="1" s="1"/>
  <c r="U3082" i="1"/>
  <c r="E3082" i="1"/>
  <c r="V3082" i="1" s="1"/>
  <c r="U3077" i="1"/>
  <c r="E3077" i="1"/>
  <c r="V3077" i="1" s="1"/>
  <c r="U3071" i="1"/>
  <c r="E3071" i="1"/>
  <c r="V3071" i="1" s="1"/>
  <c r="U3069" i="1"/>
  <c r="E3069" i="1"/>
  <c r="V3069" i="1" s="1"/>
  <c r="U3066" i="1"/>
  <c r="E3066" i="1"/>
  <c r="V3066" i="1" s="1"/>
  <c r="U3059" i="1"/>
  <c r="E3059" i="1"/>
  <c r="V3059" i="1" s="1"/>
  <c r="U3061" i="1"/>
  <c r="E3061" i="1"/>
  <c r="V3061" i="1" s="1"/>
  <c r="U3053" i="1"/>
  <c r="E3053" i="1"/>
  <c r="V3053" i="1" s="1"/>
  <c r="U3049" i="1"/>
  <c r="E3049" i="1"/>
  <c r="V3049" i="1" s="1"/>
  <c r="U3045" i="1"/>
  <c r="E3045" i="1"/>
  <c r="V3045" i="1" s="1"/>
  <c r="U3042" i="1"/>
  <c r="E3042" i="1"/>
  <c r="V3042" i="1" s="1"/>
  <c r="U3036" i="1"/>
  <c r="E3036" i="1"/>
  <c r="V3036" i="1" s="1"/>
  <c r="U3033" i="1"/>
  <c r="E3033" i="1"/>
  <c r="V3033" i="1" s="1"/>
  <c r="U3028" i="1"/>
  <c r="E3028" i="1"/>
  <c r="V3028" i="1" s="1"/>
  <c r="U3027" i="1"/>
  <c r="E3027" i="1"/>
  <c r="V3027" i="1" s="1"/>
  <c r="U3021" i="1"/>
  <c r="E3021" i="1"/>
  <c r="V3021" i="1" s="1"/>
  <c r="U3017" i="1"/>
  <c r="E3017" i="1"/>
  <c r="V3017" i="1" s="1"/>
  <c r="U3012" i="1"/>
  <c r="E3012" i="1"/>
  <c r="V3012" i="1" s="1"/>
  <c r="U3008" i="1"/>
  <c r="E3008" i="1"/>
  <c r="V3008" i="1" s="1"/>
  <c r="U3005" i="1"/>
  <c r="E3005" i="1"/>
  <c r="V3005" i="1" s="1"/>
  <c r="U3001" i="1"/>
  <c r="E3001" i="1"/>
  <c r="V3001" i="1" s="1"/>
  <c r="U2996" i="1"/>
  <c r="E2996" i="1"/>
  <c r="V2996" i="1" s="1"/>
  <c r="U2993" i="1"/>
  <c r="E2993" i="1"/>
  <c r="V2993" i="1" s="1"/>
  <c r="U2988" i="1"/>
  <c r="E2988" i="1"/>
  <c r="V2988" i="1" s="1"/>
  <c r="U2985" i="1"/>
  <c r="E2985" i="1"/>
  <c r="V2985" i="1" s="1"/>
  <c r="U2984" i="1"/>
  <c r="E2984" i="1"/>
  <c r="V2984" i="1" s="1"/>
  <c r="U2979" i="1"/>
  <c r="E2979" i="1"/>
  <c r="V2979" i="1" s="1"/>
  <c r="U2974" i="1"/>
  <c r="E2974" i="1"/>
  <c r="V2974" i="1" s="1"/>
  <c r="U2968" i="1"/>
  <c r="E2968" i="1"/>
  <c r="V2968" i="1" s="1"/>
  <c r="U2965" i="1"/>
  <c r="E2965" i="1"/>
  <c r="V2965" i="1" s="1"/>
  <c r="U2961" i="1"/>
  <c r="E2961" i="1"/>
  <c r="V2961" i="1" s="1"/>
  <c r="U2958" i="1"/>
  <c r="E2958" i="1"/>
  <c r="V2958" i="1" s="1"/>
  <c r="U2953" i="1"/>
  <c r="E2953" i="1"/>
  <c r="V2953" i="1" s="1"/>
  <c r="U2950" i="1"/>
  <c r="E2950" i="1"/>
  <c r="V2950" i="1" s="1"/>
  <c r="U2942" i="1"/>
  <c r="E2942" i="1"/>
  <c r="V2942" i="1" s="1"/>
  <c r="U2941" i="1"/>
  <c r="E2941" i="1"/>
  <c r="V2941" i="1" s="1"/>
  <c r="U2937" i="1"/>
  <c r="E2937" i="1"/>
  <c r="V2937" i="1" s="1"/>
  <c r="U2933" i="1"/>
  <c r="E2933" i="1"/>
  <c r="V2933" i="1" s="1"/>
  <c r="W2942" i="1" l="1"/>
  <c r="W2961" i="1"/>
  <c r="W2993" i="1"/>
  <c r="AG2993" i="1" s="1"/>
  <c r="B2993" i="1" s="1"/>
  <c r="W3008" i="1"/>
  <c r="AG3008" i="1" s="1"/>
  <c r="B3008" i="1" s="1"/>
  <c r="W3042" i="1"/>
  <c r="AG3042" i="1" s="1"/>
  <c r="B3042" i="1" s="1"/>
  <c r="W3061" i="1"/>
  <c r="AG3061" i="1" s="1"/>
  <c r="B3061" i="1" s="1"/>
  <c r="W3088" i="1"/>
  <c r="AG3088" i="1" s="1"/>
  <c r="B3088" i="1" s="1"/>
  <c r="W3105" i="1"/>
  <c r="AG3105" i="1" s="1"/>
  <c r="B3105" i="1" s="1"/>
  <c r="W3138" i="1"/>
  <c r="AG3138" i="1" s="1"/>
  <c r="B3138" i="1" s="1"/>
  <c r="W3154" i="1"/>
  <c r="AG3154" i="1" s="1"/>
  <c r="W3185" i="1"/>
  <c r="AG3185" i="1" s="1"/>
  <c r="B3185" i="1" s="1"/>
  <c r="W2968" i="1"/>
  <c r="AG2968" i="1" s="1"/>
  <c r="W3033" i="1"/>
  <c r="AG3033" i="1" s="1"/>
  <c r="W3066" i="1"/>
  <c r="AG3066" i="1" s="1"/>
  <c r="W3082" i="1"/>
  <c r="AG3082" i="1" s="1"/>
  <c r="W3114" i="1"/>
  <c r="AG3114" i="1" s="1"/>
  <c r="B3114" i="1" s="1"/>
  <c r="W3127" i="1"/>
  <c r="AG3127" i="1" s="1"/>
  <c r="W3162" i="1"/>
  <c r="AG3162" i="1" s="1"/>
  <c r="W3177" i="1"/>
  <c r="AG3177" i="1" s="1"/>
  <c r="W3209" i="1"/>
  <c r="AG3209" i="1" s="1"/>
  <c r="W3137" i="1"/>
  <c r="AG3137" i="1" s="1"/>
  <c r="B3137" i="1" s="1"/>
  <c r="W3182" i="1"/>
  <c r="AG3182" i="1" s="1"/>
  <c r="B3182" i="1" s="1"/>
  <c r="W2985" i="1"/>
  <c r="AG2985" i="1" s="1"/>
  <c r="W3017" i="1"/>
  <c r="AG3017" i="1" s="1"/>
  <c r="W2937" i="1"/>
  <c r="AG2937" i="1" s="1"/>
  <c r="B2937" i="1" s="1"/>
  <c r="W3202" i="1"/>
  <c r="AG3202" i="1" s="1"/>
  <c r="B3202" i="1" s="1"/>
  <c r="W3111" i="1"/>
  <c r="AG3111" i="1" s="1"/>
  <c r="B3111" i="1" s="1"/>
  <c r="W3156" i="1"/>
  <c r="AG3156" i="1" s="1"/>
  <c r="W3207" i="1"/>
  <c r="AG3207" i="1" s="1"/>
  <c r="B3207" i="1" s="1"/>
  <c r="W2979" i="1"/>
  <c r="AG2979" i="1" s="1"/>
  <c r="B2979" i="1" s="1"/>
  <c r="W3001" i="1"/>
  <c r="AG3001" i="1" s="1"/>
  <c r="W3027" i="1"/>
  <c r="AG3027" i="1" s="1"/>
  <c r="B3027" i="1" s="1"/>
  <c r="W3049" i="1"/>
  <c r="AG3049" i="1" s="1"/>
  <c r="W3071" i="1"/>
  <c r="AG3071" i="1" s="1"/>
  <c r="B3071" i="1" s="1"/>
  <c r="W3096" i="1"/>
  <c r="AG3096" i="1" s="1"/>
  <c r="W3121" i="1"/>
  <c r="AG3121" i="1" s="1"/>
  <c r="B3121" i="1" s="1"/>
  <c r="W3143" i="1"/>
  <c r="AG3143" i="1" s="1"/>
  <c r="W3169" i="1"/>
  <c r="AG3169" i="1" s="1"/>
  <c r="B3169" i="1" s="1"/>
  <c r="W3193" i="1"/>
  <c r="AG3193" i="1" s="1"/>
  <c r="B3193" i="1" s="1"/>
  <c r="W3118" i="1"/>
  <c r="AG3118" i="1" s="1"/>
  <c r="B3118" i="1" s="1"/>
  <c r="W3142" i="1"/>
  <c r="AG3142" i="1" s="1"/>
  <c r="B3142" i="1" s="1"/>
  <c r="W3166" i="1"/>
  <c r="AG3166" i="1" s="1"/>
  <c r="B3166" i="1" s="1"/>
  <c r="W3191" i="1"/>
  <c r="AG3191" i="1" s="1"/>
  <c r="B3191" i="1" s="1"/>
  <c r="W2953" i="1"/>
  <c r="AG2953" i="1" s="1"/>
  <c r="W3125" i="1"/>
  <c r="AG3125" i="1" s="1"/>
  <c r="W3151" i="1"/>
  <c r="AG3151" i="1" s="1"/>
  <c r="B3151" i="1" s="1"/>
  <c r="W3174" i="1"/>
  <c r="AG3174" i="1" s="1"/>
  <c r="B3174" i="1" s="1"/>
  <c r="W3196" i="1"/>
  <c r="AG3196" i="1" s="1"/>
  <c r="B3196" i="1" s="1"/>
  <c r="J3212" i="1"/>
  <c r="W3107" i="1"/>
  <c r="AG3107" i="1" s="1"/>
  <c r="W3116" i="1"/>
  <c r="AG3116" i="1" s="1"/>
  <c r="B3116" i="1" s="1"/>
  <c r="W3123" i="1"/>
  <c r="AG3123" i="1" s="1"/>
  <c r="W3132" i="1"/>
  <c r="AG3132" i="1" s="1"/>
  <c r="B3132" i="1" s="1"/>
  <c r="W3139" i="1"/>
  <c r="AG3139" i="1" s="1"/>
  <c r="W2933" i="1"/>
  <c r="AG2933" i="1" s="1"/>
  <c r="B2933" i="1" s="1"/>
  <c r="W2958" i="1"/>
  <c r="AG2958" i="1" s="1"/>
  <c r="B2958" i="1" s="1"/>
  <c r="W2974" i="1"/>
  <c r="W2988" i="1"/>
  <c r="AG2988" i="1" s="1"/>
  <c r="B2988" i="1" s="1"/>
  <c r="W3012" i="1"/>
  <c r="AG3012" i="1" s="1"/>
  <c r="B3012" i="1" s="1"/>
  <c r="W3028" i="1"/>
  <c r="AG3028" i="1" s="1"/>
  <c r="B3028" i="1" s="1"/>
  <c r="W3045" i="1"/>
  <c r="AG3045" i="1" s="1"/>
  <c r="B3045" i="1" s="1"/>
  <c r="W3059" i="1"/>
  <c r="AG3059" i="1" s="1"/>
  <c r="W3069" i="1"/>
  <c r="AG3069" i="1" s="1"/>
  <c r="B3069" i="1" s="1"/>
  <c r="W3077" i="1"/>
  <c r="AG3077" i="1" s="1"/>
  <c r="B3077" i="1" s="1"/>
  <c r="W3089" i="1"/>
  <c r="AG3089" i="1" s="1"/>
  <c r="B3089" i="1" s="1"/>
  <c r="W3093" i="1"/>
  <c r="AG3093" i="1" s="1"/>
  <c r="B3093" i="1" s="1"/>
  <c r="W3099" i="1"/>
  <c r="AG3099" i="1" s="1"/>
  <c r="B3099" i="1" s="1"/>
  <c r="W3112" i="1"/>
  <c r="AG3112" i="1" s="1"/>
  <c r="W3117" i="1"/>
  <c r="AG3117" i="1" s="1"/>
  <c r="B3117" i="1" s="1"/>
  <c r="W3129" i="1"/>
  <c r="AG3129" i="1" s="1"/>
  <c r="B3129" i="1" s="1"/>
  <c r="W3131" i="1"/>
  <c r="AG3131" i="1" s="1"/>
  <c r="B3131" i="1" s="1"/>
  <c r="W3141" i="1"/>
  <c r="AG3141" i="1" s="1"/>
  <c r="B3141" i="1" s="1"/>
  <c r="W3149" i="1"/>
  <c r="AG3149" i="1" s="1"/>
  <c r="B3149" i="1" s="1"/>
  <c r="W3159" i="1"/>
  <c r="AG3159" i="1" s="1"/>
  <c r="B3159" i="1" s="1"/>
  <c r="W3165" i="1"/>
  <c r="AG3165" i="1" s="1"/>
  <c r="B3165" i="1" s="1"/>
  <c r="W3173" i="1"/>
  <c r="AG3173" i="1" s="1"/>
  <c r="B3173" i="1" s="1"/>
  <c r="W3181" i="1"/>
  <c r="AG3181" i="1" s="1"/>
  <c r="B3181" i="1" s="1"/>
  <c r="W3188" i="1"/>
  <c r="AG3188" i="1" s="1"/>
  <c r="B3188" i="1" s="1"/>
  <c r="W3195" i="1"/>
  <c r="AG3195" i="1" s="1"/>
  <c r="B3195" i="1" s="1"/>
  <c r="W3204" i="1"/>
  <c r="AG3204" i="1" s="1"/>
  <c r="W2941" i="1"/>
  <c r="AG2941" i="1" s="1"/>
  <c r="B2941" i="1" s="1"/>
  <c r="W2950" i="1"/>
  <c r="AG2950" i="1" s="1"/>
  <c r="B2950" i="1" s="1"/>
  <c r="W2965" i="1"/>
  <c r="AG2965" i="1" s="1"/>
  <c r="B2965" i="1" s="1"/>
  <c r="W2984" i="1"/>
  <c r="AG2984" i="1" s="1"/>
  <c r="B2984" i="1" s="1"/>
  <c r="W2996" i="1"/>
  <c r="AG2996" i="1" s="1"/>
  <c r="B2996" i="1" s="1"/>
  <c r="W3005" i="1"/>
  <c r="AG3005" i="1" s="1"/>
  <c r="B3005" i="1" s="1"/>
  <c r="W3021" i="1"/>
  <c r="AG3021" i="1" s="1"/>
  <c r="W3036" i="1"/>
  <c r="AG3036" i="1" s="1"/>
  <c r="W3053" i="1"/>
  <c r="AG3053" i="1" s="1"/>
  <c r="B3053" i="1" s="1"/>
  <c r="W2935" i="1"/>
  <c r="AG2935" i="1" s="1"/>
  <c r="W2944" i="1"/>
  <c r="AG2944" i="1" s="1"/>
  <c r="B2944" i="1" s="1"/>
  <c r="W2948" i="1"/>
  <c r="AG2948" i="1" s="1"/>
  <c r="B2948" i="1" s="1"/>
  <c r="W2960" i="1"/>
  <c r="AG2960" i="1" s="1"/>
  <c r="B2960" i="1" s="1"/>
  <c r="W2967" i="1"/>
  <c r="AG2967" i="1" s="1"/>
  <c r="W2975" i="1"/>
  <c r="AG2975" i="1" s="1"/>
  <c r="B2975" i="1" s="1"/>
  <c r="W2982" i="1"/>
  <c r="AG2982" i="1" s="1"/>
  <c r="B2982" i="1" s="1"/>
  <c r="W2989" i="1"/>
  <c r="AG2989" i="1" s="1"/>
  <c r="B2989" i="1" s="1"/>
  <c r="W2999" i="1"/>
  <c r="AG2999" i="1" s="1"/>
  <c r="B2999" i="1" s="1"/>
  <c r="W3006" i="1"/>
  <c r="AG3006" i="1" s="1"/>
  <c r="B3006" i="1" s="1"/>
  <c r="W3016" i="1"/>
  <c r="AG3016" i="1" s="1"/>
  <c r="B3016" i="1" s="1"/>
  <c r="W3023" i="1"/>
  <c r="AG3023" i="1" s="1"/>
  <c r="B3023" i="1" s="1"/>
  <c r="W3029" i="1"/>
  <c r="AG3029" i="1" s="1"/>
  <c r="B3029" i="1" s="1"/>
  <c r="W3039" i="1"/>
  <c r="AG3039" i="1" s="1"/>
  <c r="B3039" i="1" s="1"/>
  <c r="W3046" i="1"/>
  <c r="AG3046" i="1" s="1"/>
  <c r="B3046" i="1" s="1"/>
  <c r="W3054" i="1"/>
  <c r="AG3054" i="1" s="1"/>
  <c r="B3054" i="1" s="1"/>
  <c r="W3063" i="1"/>
  <c r="AG3063" i="1" s="1"/>
  <c r="B3063" i="1" s="1"/>
  <c r="W3072" i="1"/>
  <c r="AG3072" i="1" s="1"/>
  <c r="B3072" i="1" s="1"/>
  <c r="W3079" i="1"/>
  <c r="AG3079" i="1" s="1"/>
  <c r="B3079" i="1" s="1"/>
  <c r="W3085" i="1"/>
  <c r="AG3085" i="1" s="1"/>
  <c r="B3085" i="1" s="1"/>
  <c r="W3094" i="1"/>
  <c r="AG3094" i="1" s="1"/>
  <c r="B3094" i="1" s="1"/>
  <c r="W3103" i="1"/>
  <c r="AG3103" i="1" s="1"/>
  <c r="B3103" i="1" s="1"/>
  <c r="W3110" i="1"/>
  <c r="AG3110" i="1" s="1"/>
  <c r="B3110" i="1" s="1"/>
  <c r="V3212" i="1"/>
  <c r="W3146" i="1"/>
  <c r="AG3146" i="1" s="1"/>
  <c r="B3146" i="1" s="1"/>
  <c r="W3155" i="1"/>
  <c r="AG3155" i="1" s="1"/>
  <c r="W3160" i="1"/>
  <c r="AG3160" i="1" s="1"/>
  <c r="B3160" i="1" s="1"/>
  <c r="W3171" i="1"/>
  <c r="AG3171" i="1" s="1"/>
  <c r="W3179" i="1"/>
  <c r="AG3179" i="1" s="1"/>
  <c r="W3189" i="1"/>
  <c r="AG3189" i="1" s="1"/>
  <c r="W3197" i="1"/>
  <c r="AG3197" i="1" s="1"/>
  <c r="B3197" i="1" s="1"/>
  <c r="W3203" i="1"/>
  <c r="AG3203" i="1" s="1"/>
  <c r="W3119" i="1"/>
  <c r="AG3119" i="1" s="1"/>
  <c r="B3119" i="1" s="1"/>
  <c r="W3126" i="1"/>
  <c r="AG3126" i="1" s="1"/>
  <c r="B3126" i="1" s="1"/>
  <c r="W3134" i="1"/>
  <c r="AG3134" i="1" s="1"/>
  <c r="B3134" i="1" s="1"/>
  <c r="W3144" i="1"/>
  <c r="AG3144" i="1" s="1"/>
  <c r="B3144" i="1" s="1"/>
  <c r="W3152" i="1"/>
  <c r="AG3152" i="1" s="1"/>
  <c r="B3152" i="1" s="1"/>
  <c r="W3158" i="1"/>
  <c r="AG3158" i="1" s="1"/>
  <c r="B3158" i="1" s="1"/>
  <c r="W3167" i="1"/>
  <c r="AG3167" i="1" s="1"/>
  <c r="B3167" i="1" s="1"/>
  <c r="W3175" i="1"/>
  <c r="AG3175" i="1" s="1"/>
  <c r="B3175" i="1" s="1"/>
  <c r="W3184" i="1"/>
  <c r="AG3184" i="1" s="1"/>
  <c r="B3184" i="1" s="1"/>
  <c r="W3192" i="1"/>
  <c r="AG3192" i="1" s="1"/>
  <c r="B3192" i="1" s="1"/>
  <c r="W3200" i="1"/>
  <c r="AG3200" i="1" s="1"/>
  <c r="B3200" i="1" s="1"/>
  <c r="W3206" i="1"/>
  <c r="AG3206" i="1" s="1"/>
  <c r="B3206" i="1" s="1"/>
  <c r="W2934" i="1"/>
  <c r="W2946" i="1"/>
  <c r="W2951" i="1"/>
  <c r="W2957" i="1"/>
  <c r="W2966" i="1"/>
  <c r="W2973" i="1"/>
  <c r="W2981" i="1"/>
  <c r="W2991" i="1"/>
  <c r="W2998" i="1"/>
  <c r="W3007" i="1"/>
  <c r="W3014" i="1"/>
  <c r="W3022" i="1"/>
  <c r="W3031" i="1"/>
  <c r="W3037" i="1"/>
  <c r="W3047" i="1"/>
  <c r="W3055" i="1"/>
  <c r="W3062" i="1"/>
  <c r="W3070" i="1"/>
  <c r="W3078" i="1"/>
  <c r="W3086" i="1"/>
  <c r="W3095" i="1"/>
  <c r="W3102" i="1"/>
  <c r="E3271" i="1"/>
  <c r="AB3274" i="1"/>
  <c r="K3272" i="1"/>
  <c r="A3273" i="1"/>
  <c r="X3272" i="1"/>
  <c r="AC3214" i="1"/>
  <c r="AE3214" i="1" s="1"/>
  <c r="G3214" i="1"/>
  <c r="W2940" i="1"/>
  <c r="W2949" i="1"/>
  <c r="W2954" i="1"/>
  <c r="W2964" i="1"/>
  <c r="W2969" i="1"/>
  <c r="W2978" i="1"/>
  <c r="W2987" i="1"/>
  <c r="W2997" i="1"/>
  <c r="W3004" i="1"/>
  <c r="W3011" i="1"/>
  <c r="W3019" i="1"/>
  <c r="W3030" i="1"/>
  <c r="W3038" i="1"/>
  <c r="W3044" i="1"/>
  <c r="W3052" i="1"/>
  <c r="W3060" i="1"/>
  <c r="W3065" i="1"/>
  <c r="W3076" i="1"/>
  <c r="W3083" i="1"/>
  <c r="W3092" i="1"/>
  <c r="W3101" i="1"/>
  <c r="W3108" i="1"/>
  <c r="W3115" i="1"/>
  <c r="W3124" i="1"/>
  <c r="W3133" i="1"/>
  <c r="W3140" i="1"/>
  <c r="W3148" i="1"/>
  <c r="W3157" i="1"/>
  <c r="W3164" i="1"/>
  <c r="W3172" i="1"/>
  <c r="W3180" i="1"/>
  <c r="W3187" i="1"/>
  <c r="W3199" i="1"/>
  <c r="W3205" i="1"/>
  <c r="W2938" i="1"/>
  <c r="W2945" i="1"/>
  <c r="W2956" i="1"/>
  <c r="W2962" i="1"/>
  <c r="W2971" i="1"/>
  <c r="W2977" i="1"/>
  <c r="W2986" i="1"/>
  <c r="W2994" i="1"/>
  <c r="W3003" i="1"/>
  <c r="W3009" i="1"/>
  <c r="W3018" i="1"/>
  <c r="W3024" i="1"/>
  <c r="W3035" i="1"/>
  <c r="W3040" i="1"/>
  <c r="W3051" i="1"/>
  <c r="W3057" i="1"/>
  <c r="W3068" i="1"/>
  <c r="W3074" i="1"/>
  <c r="W3081" i="1"/>
  <c r="W3090" i="1"/>
  <c r="W3098" i="1"/>
  <c r="W3106" i="1"/>
  <c r="W3113" i="1"/>
  <c r="W3122" i="1"/>
  <c r="W3130" i="1"/>
  <c r="W3136" i="1"/>
  <c r="W3147" i="1"/>
  <c r="W3153" i="1"/>
  <c r="W3161" i="1"/>
  <c r="W3170" i="1"/>
  <c r="W3178" i="1"/>
  <c r="W3186" i="1"/>
  <c r="W3194" i="1"/>
  <c r="W3201" i="1"/>
  <c r="W3208" i="1"/>
  <c r="T3210" i="1"/>
  <c r="AF3210" i="1" s="1"/>
  <c r="S3211" i="1"/>
  <c r="W2939" i="1"/>
  <c r="W2947" i="1"/>
  <c r="W2955" i="1"/>
  <c r="W2963" i="1"/>
  <c r="W2972" i="1"/>
  <c r="W2980" i="1"/>
  <c r="W2990" i="1"/>
  <c r="W2995" i="1"/>
  <c r="W3002" i="1"/>
  <c r="W3013" i="1"/>
  <c r="W3020" i="1"/>
  <c r="W3026" i="1"/>
  <c r="W3034" i="1"/>
  <c r="W3041" i="1"/>
  <c r="W3050" i="1"/>
  <c r="W3058" i="1"/>
  <c r="W3067" i="1"/>
  <c r="W3075" i="1"/>
  <c r="W3084" i="1"/>
  <c r="W3091" i="1"/>
  <c r="W3100" i="1"/>
  <c r="M3215" i="1"/>
  <c r="N3215" i="1" s="1"/>
  <c r="P3215" i="1"/>
  <c r="Q3215" i="1"/>
  <c r="L3216" i="1"/>
  <c r="F3213" i="1"/>
  <c r="O3213" i="1" s="1"/>
  <c r="R3213" i="1" s="1"/>
  <c r="V3213" i="1" s="1"/>
  <c r="AG2974" i="1"/>
  <c r="B2974" i="1" s="1"/>
  <c r="AG2942" i="1"/>
  <c r="B2942" i="1" s="1"/>
  <c r="AG2961" i="1"/>
  <c r="C3272" i="1"/>
  <c r="Z3271" i="1"/>
  <c r="AA3271" i="1" s="1"/>
  <c r="AH3271" i="1" s="1"/>
  <c r="AJ3272" i="1"/>
  <c r="Y3271" i="1"/>
  <c r="I3272" i="1"/>
  <c r="H3272" i="1" s="1"/>
  <c r="W2936" i="1"/>
  <c r="W2943" i="1"/>
  <c r="W2952" i="1"/>
  <c r="W2959" i="1"/>
  <c r="W2970" i="1"/>
  <c r="W2976" i="1"/>
  <c r="W2983" i="1"/>
  <c r="W2992" i="1"/>
  <c r="W3000" i="1"/>
  <c r="W3010" i="1"/>
  <c r="W3015" i="1"/>
  <c r="W3025" i="1"/>
  <c r="W3032" i="1"/>
  <c r="W3043" i="1"/>
  <c r="W3048" i="1"/>
  <c r="W3056" i="1"/>
  <c r="W3064" i="1"/>
  <c r="W3073" i="1"/>
  <c r="W3080" i="1"/>
  <c r="W3087" i="1"/>
  <c r="W3097" i="1"/>
  <c r="W3104" i="1"/>
  <c r="W3109" i="1"/>
  <c r="W3120" i="1"/>
  <c r="W3128" i="1"/>
  <c r="W3135" i="1"/>
  <c r="W3145" i="1"/>
  <c r="W3150" i="1"/>
  <c r="W3163" i="1"/>
  <c r="W3168" i="1"/>
  <c r="W3176" i="1"/>
  <c r="W3183" i="1"/>
  <c r="W3190" i="1"/>
  <c r="W3198" i="1"/>
  <c r="U3210" i="1"/>
  <c r="W3210" i="1" s="1"/>
  <c r="J3213" i="1" l="1"/>
  <c r="AG3064" i="1"/>
  <c r="AG3075" i="1"/>
  <c r="B3075" i="1" s="1"/>
  <c r="AG3041" i="1"/>
  <c r="AG3013" i="1"/>
  <c r="B3013" i="1" s="1"/>
  <c r="AG2980" i="1"/>
  <c r="AG2947" i="1"/>
  <c r="B2947" i="1" s="1"/>
  <c r="AG3208" i="1"/>
  <c r="AG3178" i="1"/>
  <c r="B3178" i="1" s="1"/>
  <c r="AG3147" i="1"/>
  <c r="AG3113" i="1"/>
  <c r="B3113" i="1" s="1"/>
  <c r="AG3081" i="1"/>
  <c r="AG3051" i="1"/>
  <c r="B3051" i="1" s="1"/>
  <c r="AG3018" i="1"/>
  <c r="AG2986" i="1"/>
  <c r="B2986" i="1" s="1"/>
  <c r="AG2956" i="1"/>
  <c r="AG3205" i="1"/>
  <c r="B3205" i="1" s="1"/>
  <c r="AG3172" i="1"/>
  <c r="AG3140" i="1"/>
  <c r="B3140" i="1" s="1"/>
  <c r="AG3108" i="1"/>
  <c r="AG3076" i="1"/>
  <c r="B3076" i="1" s="1"/>
  <c r="AG3044" i="1"/>
  <c r="AG3011" i="1"/>
  <c r="B3011" i="1" s="1"/>
  <c r="AG2978" i="1"/>
  <c r="AG2949" i="1"/>
  <c r="B2949" i="1" s="1"/>
  <c r="AG3086" i="1"/>
  <c r="B3086" i="1" s="1"/>
  <c r="AG3055" i="1"/>
  <c r="AG3022" i="1"/>
  <c r="B3022" i="1" s="1"/>
  <c r="AG2991" i="1"/>
  <c r="AG2957" i="1"/>
  <c r="B2957" i="1" s="1"/>
  <c r="AG3163" i="1"/>
  <c r="AG3032" i="1"/>
  <c r="B3032" i="1" s="1"/>
  <c r="AG2936" i="1"/>
  <c r="B2936" i="1" s="1"/>
  <c r="AG3120" i="1"/>
  <c r="AG2992" i="1"/>
  <c r="B2992" i="1" s="1"/>
  <c r="AG3100" i="1"/>
  <c r="B3100" i="1" s="1"/>
  <c r="AG3067" i="1"/>
  <c r="B3067" i="1" s="1"/>
  <c r="AG3034" i="1"/>
  <c r="B3034" i="1" s="1"/>
  <c r="AG3002" i="1"/>
  <c r="AG2972" i="1"/>
  <c r="B2972" i="1" s="1"/>
  <c r="AG2939" i="1"/>
  <c r="B2939" i="1" s="1"/>
  <c r="AG3201" i="1"/>
  <c r="AG3170" i="1"/>
  <c r="B3170" i="1" s="1"/>
  <c r="AG3136" i="1"/>
  <c r="B3136" i="1" s="1"/>
  <c r="AG3106" i="1"/>
  <c r="B3106" i="1" s="1"/>
  <c r="AG3074" i="1"/>
  <c r="AG3040" i="1"/>
  <c r="B3040" i="1" s="1"/>
  <c r="AG3009" i="1"/>
  <c r="B3009" i="1" s="1"/>
  <c r="AG2977" i="1"/>
  <c r="B2977" i="1" s="1"/>
  <c r="AG2945" i="1"/>
  <c r="B2945" i="1" s="1"/>
  <c r="B3021" i="1"/>
  <c r="AG3199" i="1"/>
  <c r="B3199" i="1" s="1"/>
  <c r="AG3164" i="1"/>
  <c r="B3164" i="1" s="1"/>
  <c r="AG3133" i="1"/>
  <c r="B3133" i="1" s="1"/>
  <c r="AG3101" i="1"/>
  <c r="B3101" i="1" s="1"/>
  <c r="AG3065" i="1"/>
  <c r="B3065" i="1" s="1"/>
  <c r="AG3038" i="1"/>
  <c r="B3038" i="1" s="1"/>
  <c r="AG3004" i="1"/>
  <c r="B3004" i="1" s="1"/>
  <c r="AG2969" i="1"/>
  <c r="B2969" i="1" s="1"/>
  <c r="AG2940" i="1"/>
  <c r="B2940" i="1" s="1"/>
  <c r="I3273" i="1"/>
  <c r="H3273" i="1" s="1"/>
  <c r="Y3272" i="1"/>
  <c r="Z3272" i="1"/>
  <c r="AA3272" i="1" s="1"/>
  <c r="AH3272" i="1" s="1"/>
  <c r="AJ3273" i="1"/>
  <c r="C3273" i="1"/>
  <c r="AB3275" i="1"/>
  <c r="B3204" i="1"/>
  <c r="B2967" i="1"/>
  <c r="B2935" i="1"/>
  <c r="B3156" i="1"/>
  <c r="B3125" i="1"/>
  <c r="AG3078" i="1"/>
  <c r="B3078" i="1" s="1"/>
  <c r="AG3047" i="1"/>
  <c r="B3047" i="1" s="1"/>
  <c r="AG3014" i="1"/>
  <c r="B3014" i="1" s="1"/>
  <c r="AG2981" i="1"/>
  <c r="B2981" i="1" s="1"/>
  <c r="AG2951" i="1"/>
  <c r="B2951" i="1" s="1"/>
  <c r="AG3190" i="1"/>
  <c r="B3190" i="1" s="1"/>
  <c r="AG3097" i="1"/>
  <c r="B3097" i="1" s="1"/>
  <c r="AG2970" i="1"/>
  <c r="B2970" i="1" s="1"/>
  <c r="AG3183" i="1"/>
  <c r="B3183" i="1" s="1"/>
  <c r="AG3087" i="1"/>
  <c r="B3087" i="1" s="1"/>
  <c r="AG3210" i="1"/>
  <c r="B3210" i="1" s="1"/>
  <c r="AG3176" i="1"/>
  <c r="B3176" i="1" s="1"/>
  <c r="AG3145" i="1"/>
  <c r="AG3109" i="1"/>
  <c r="B3109" i="1" s="1"/>
  <c r="AG3080" i="1"/>
  <c r="B3080" i="1" s="1"/>
  <c r="AG3048" i="1"/>
  <c r="B3048" i="1" s="1"/>
  <c r="AG3015" i="1"/>
  <c r="AG2983" i="1"/>
  <c r="B2983" i="1" s="1"/>
  <c r="AG2952" i="1"/>
  <c r="B2952" i="1" s="1"/>
  <c r="E3272" i="1"/>
  <c r="B3154" i="1"/>
  <c r="B2961" i="1"/>
  <c r="B3036" i="1"/>
  <c r="AC3215" i="1"/>
  <c r="AE3215" i="1" s="1"/>
  <c r="G3215" i="1"/>
  <c r="B3179" i="1"/>
  <c r="AG3091" i="1"/>
  <c r="AG3058" i="1"/>
  <c r="B3058" i="1" s="1"/>
  <c r="AG3026" i="1"/>
  <c r="AG2995" i="1"/>
  <c r="B2995" i="1" s="1"/>
  <c r="AG2963" i="1"/>
  <c r="T3211" i="1"/>
  <c r="AF3211" i="1" s="1"/>
  <c r="S3212" i="1"/>
  <c r="U3211" i="1"/>
  <c r="W3211" i="1" s="1"/>
  <c r="AG3194" i="1"/>
  <c r="B3194" i="1" s="1"/>
  <c r="AG3161" i="1"/>
  <c r="B3161" i="1" s="1"/>
  <c r="AG3130" i="1"/>
  <c r="B3130" i="1" s="1"/>
  <c r="AG3098" i="1"/>
  <c r="B3098" i="1" s="1"/>
  <c r="AG3068" i="1"/>
  <c r="B3068" i="1" s="1"/>
  <c r="AG3035" i="1"/>
  <c r="B3035" i="1" s="1"/>
  <c r="AG3003" i="1"/>
  <c r="B3003" i="1" s="1"/>
  <c r="AG2971" i="1"/>
  <c r="B2971" i="1" s="1"/>
  <c r="AG2938" i="1"/>
  <c r="B2938" i="1" s="1"/>
  <c r="AG3187" i="1"/>
  <c r="B3187" i="1" s="1"/>
  <c r="AG3157" i="1"/>
  <c r="B3157" i="1" s="1"/>
  <c r="AG3124" i="1"/>
  <c r="AG3092" i="1"/>
  <c r="B3092" i="1" s="1"/>
  <c r="AG3060" i="1"/>
  <c r="B3060" i="1" s="1"/>
  <c r="AG3030" i="1"/>
  <c r="B3030" i="1" s="1"/>
  <c r="AG2997" i="1"/>
  <c r="B2997" i="1" s="1"/>
  <c r="AG2964" i="1"/>
  <c r="F3214" i="1"/>
  <c r="O3214" i="1" s="1"/>
  <c r="R3214" i="1" s="1"/>
  <c r="V3214" i="1" s="1"/>
  <c r="A3274" i="1"/>
  <c r="K3273" i="1"/>
  <c r="X3273" i="1"/>
  <c r="AG3102" i="1"/>
  <c r="AG3070" i="1"/>
  <c r="B3070" i="1" s="1"/>
  <c r="AG3037" i="1"/>
  <c r="AG3007" i="1"/>
  <c r="B3007" i="1" s="1"/>
  <c r="AG2973" i="1"/>
  <c r="AG2946" i="1"/>
  <c r="B2946" i="1" s="1"/>
  <c r="AG3128" i="1"/>
  <c r="AG3000" i="1"/>
  <c r="B3000" i="1" s="1"/>
  <c r="AG3150" i="1"/>
  <c r="B3150" i="1" s="1"/>
  <c r="AG3056" i="1"/>
  <c r="B3056" i="1" s="1"/>
  <c r="AG3025" i="1"/>
  <c r="B3025" i="1" s="1"/>
  <c r="AG2959" i="1"/>
  <c r="B2959" i="1" s="1"/>
  <c r="AG3198" i="1"/>
  <c r="AG3168" i="1"/>
  <c r="B3168" i="1" s="1"/>
  <c r="AG3135" i="1"/>
  <c r="B3135" i="1" s="1"/>
  <c r="AG3104" i="1"/>
  <c r="B3104" i="1" s="1"/>
  <c r="AG3073" i="1"/>
  <c r="AG3043" i="1"/>
  <c r="B3043" i="1" s="1"/>
  <c r="AG3010" i="1"/>
  <c r="AG2976" i="1"/>
  <c r="B2976" i="1" s="1"/>
  <c r="AG2943" i="1"/>
  <c r="B3209" i="1"/>
  <c r="B3177" i="1"/>
  <c r="B3162" i="1"/>
  <c r="B3143" i="1"/>
  <c r="B3127" i="1"/>
  <c r="B3096" i="1"/>
  <c r="B3082" i="1"/>
  <c r="B3066" i="1"/>
  <c r="B3049" i="1"/>
  <c r="B3033" i="1"/>
  <c r="B3017" i="1"/>
  <c r="B3001" i="1"/>
  <c r="B2985" i="1"/>
  <c r="B2968" i="1"/>
  <c r="B2953" i="1"/>
  <c r="B3112" i="1"/>
  <c r="B3059" i="1"/>
  <c r="M3216" i="1"/>
  <c r="N3216" i="1" s="1"/>
  <c r="P3216" i="1"/>
  <c r="Q3216" i="1"/>
  <c r="L3217" i="1"/>
  <c r="B3203" i="1"/>
  <c r="B3189" i="1"/>
  <c r="B3171" i="1"/>
  <c r="B3155" i="1"/>
  <c r="B3139" i="1"/>
  <c r="B3123" i="1"/>
  <c r="B3107" i="1"/>
  <c r="AG3084" i="1"/>
  <c r="B3084" i="1" s="1"/>
  <c r="AG3050" i="1"/>
  <c r="AG3020" i="1"/>
  <c r="B3020" i="1" s="1"/>
  <c r="AG2990" i="1"/>
  <c r="B2990" i="1" s="1"/>
  <c r="AG2955" i="1"/>
  <c r="B2955" i="1" s="1"/>
  <c r="AG3186" i="1"/>
  <c r="B3186" i="1" s="1"/>
  <c r="AG3153" i="1"/>
  <c r="B3153" i="1" s="1"/>
  <c r="AG3122" i="1"/>
  <c r="B3122" i="1" s="1"/>
  <c r="AG3090" i="1"/>
  <c r="AG3057" i="1"/>
  <c r="B3057" i="1" s="1"/>
  <c r="AG3024" i="1"/>
  <c r="AG2994" i="1"/>
  <c r="B2994" i="1" s="1"/>
  <c r="AG2962" i="1"/>
  <c r="AG3180" i="1"/>
  <c r="B3180" i="1" s="1"/>
  <c r="AG3148" i="1"/>
  <c r="AG3115" i="1"/>
  <c r="B3115" i="1" s="1"/>
  <c r="AG3083" i="1"/>
  <c r="B3083" i="1" s="1"/>
  <c r="AG3052" i="1"/>
  <c r="B3052" i="1" s="1"/>
  <c r="AG3019" i="1"/>
  <c r="AG2987" i="1"/>
  <c r="B2987" i="1" s="1"/>
  <c r="AG2954" i="1"/>
  <c r="AG3095" i="1"/>
  <c r="B3095" i="1" s="1"/>
  <c r="AG3062" i="1"/>
  <c r="AG3031" i="1"/>
  <c r="B3031" i="1" s="1"/>
  <c r="AG2998" i="1"/>
  <c r="AG2966" i="1"/>
  <c r="B2966" i="1" s="1"/>
  <c r="AG2934" i="1"/>
  <c r="J3214" i="1" l="1"/>
  <c r="AC3216" i="1"/>
  <c r="AE3216" i="1" s="1"/>
  <c r="G3216" i="1"/>
  <c r="AG3211" i="1"/>
  <c r="B3211" i="1" s="1"/>
  <c r="M3217" i="1"/>
  <c r="N3217" i="1" s="1"/>
  <c r="P3217" i="1"/>
  <c r="Q3217" i="1"/>
  <c r="L3218" i="1"/>
  <c r="B3124" i="1"/>
  <c r="T3212" i="1"/>
  <c r="AF3212" i="1" s="1"/>
  <c r="S3213" i="1"/>
  <c r="U3212" i="1"/>
  <c r="W3212" i="1" s="1"/>
  <c r="E3273" i="1"/>
  <c r="B3074" i="1"/>
  <c r="B3201" i="1"/>
  <c r="B3120" i="1"/>
  <c r="X3274" i="1"/>
  <c r="K3274" i="1"/>
  <c r="A3275" i="1"/>
  <c r="B2934" i="1"/>
  <c r="B2998" i="1"/>
  <c r="B3062" i="1"/>
  <c r="B2954" i="1"/>
  <c r="B3019" i="1"/>
  <c r="B3148" i="1"/>
  <c r="B2962" i="1"/>
  <c r="B3024" i="1"/>
  <c r="B3090" i="1"/>
  <c r="B3050" i="1"/>
  <c r="B2943" i="1"/>
  <c r="B3010" i="1"/>
  <c r="B3073" i="1"/>
  <c r="B3198" i="1"/>
  <c r="B3128" i="1"/>
  <c r="B2973" i="1"/>
  <c r="B3037" i="1"/>
  <c r="B3102" i="1"/>
  <c r="Y3273" i="1"/>
  <c r="Z3273" i="1"/>
  <c r="AA3273" i="1" s="1"/>
  <c r="AH3273" i="1" s="1"/>
  <c r="AJ3274" i="1"/>
  <c r="I3274" i="1"/>
  <c r="H3274" i="1" s="1"/>
  <c r="C3274" i="1"/>
  <c r="B2964" i="1"/>
  <c r="B2963" i="1"/>
  <c r="B3026" i="1"/>
  <c r="B3091" i="1"/>
  <c r="F3215" i="1"/>
  <c r="O3215" i="1" s="1"/>
  <c r="R3215" i="1" s="1"/>
  <c r="V3215" i="1" s="1"/>
  <c r="B3015" i="1"/>
  <c r="B3145" i="1"/>
  <c r="AB3276" i="1"/>
  <c r="B3002" i="1"/>
  <c r="B3163" i="1"/>
  <c r="B2991" i="1"/>
  <c r="B3055" i="1"/>
  <c r="B2978" i="1"/>
  <c r="B3044" i="1"/>
  <c r="B3108" i="1"/>
  <c r="B3172" i="1"/>
  <c r="B2956" i="1"/>
  <c r="B3018" i="1"/>
  <c r="B3081" i="1"/>
  <c r="B3147" i="1"/>
  <c r="B3208" i="1"/>
  <c r="B2980" i="1"/>
  <c r="B3041" i="1"/>
  <c r="B3064" i="1"/>
  <c r="J3215" i="1" l="1"/>
  <c r="AJ3275" i="1"/>
  <c r="I3275" i="1"/>
  <c r="H3275" i="1" s="1"/>
  <c r="Y3274" i="1"/>
  <c r="C3275" i="1"/>
  <c r="Z3274" i="1"/>
  <c r="AA3274" i="1" s="1"/>
  <c r="AH3274" i="1" s="1"/>
  <c r="T3213" i="1"/>
  <c r="AF3213" i="1" s="1"/>
  <c r="S3214" i="1"/>
  <c r="U3213" i="1"/>
  <c r="W3213" i="1" s="1"/>
  <c r="AB3277" i="1"/>
  <c r="E3274" i="1"/>
  <c r="K3275" i="1"/>
  <c r="A3276" i="1"/>
  <c r="X3275" i="1"/>
  <c r="AC3217" i="1"/>
  <c r="AE3217" i="1" s="1"/>
  <c r="G3217" i="1"/>
  <c r="AG3212" i="1"/>
  <c r="B3212" i="1" s="1"/>
  <c r="M3218" i="1"/>
  <c r="N3218" i="1" s="1"/>
  <c r="P3218" i="1"/>
  <c r="Q3218" i="1"/>
  <c r="L3219" i="1"/>
  <c r="F3216" i="1"/>
  <c r="J3216" i="1" s="1"/>
  <c r="AC3218" i="1" l="1"/>
  <c r="AE3218" i="1" s="1"/>
  <c r="G3218" i="1"/>
  <c r="M3219" i="1"/>
  <c r="N3219" i="1" s="1"/>
  <c r="P3219" i="1"/>
  <c r="Q3219" i="1"/>
  <c r="L3220" i="1"/>
  <c r="AG3213" i="1"/>
  <c r="O3216" i="1"/>
  <c r="R3216" i="1" s="1"/>
  <c r="V3216" i="1" s="1"/>
  <c r="F3217" i="1"/>
  <c r="J3217" i="1" s="1"/>
  <c r="AJ3276" i="1"/>
  <c r="Y3275" i="1"/>
  <c r="I3276" i="1"/>
  <c r="H3276" i="1" s="1"/>
  <c r="Z3275" i="1"/>
  <c r="AA3275" i="1" s="1"/>
  <c r="AH3275" i="1" s="1"/>
  <c r="C3276" i="1"/>
  <c r="AB3278" i="1"/>
  <c r="T3214" i="1"/>
  <c r="AF3214" i="1" s="1"/>
  <c r="S3215" i="1"/>
  <c r="U3214" i="1"/>
  <c r="W3214" i="1" s="1"/>
  <c r="E3275" i="1"/>
  <c r="K3276" i="1"/>
  <c r="X3276" i="1"/>
  <c r="A3277" i="1"/>
  <c r="AC3219" i="1" l="1"/>
  <c r="AE3219" i="1" s="1"/>
  <c r="G3219" i="1"/>
  <c r="E3276" i="1"/>
  <c r="M3220" i="1"/>
  <c r="N3220" i="1" s="1"/>
  <c r="P3220" i="1"/>
  <c r="Q3220" i="1"/>
  <c r="L3221" i="1"/>
  <c r="F3218" i="1"/>
  <c r="O3218" i="1" s="1"/>
  <c r="R3218" i="1" s="1"/>
  <c r="V3218" i="1" s="1"/>
  <c r="T3215" i="1"/>
  <c r="AF3215" i="1" s="1"/>
  <c r="S3216" i="1"/>
  <c r="U3215" i="1"/>
  <c r="W3215" i="1" s="1"/>
  <c r="O3217" i="1"/>
  <c r="R3217" i="1" s="1"/>
  <c r="V3217" i="1" s="1"/>
  <c r="AJ3277" i="1"/>
  <c r="Y3276" i="1"/>
  <c r="I3277" i="1"/>
  <c r="H3277" i="1" s="1"/>
  <c r="Z3276" i="1"/>
  <c r="AA3276" i="1" s="1"/>
  <c r="AH3276" i="1" s="1"/>
  <c r="C3277" i="1"/>
  <c r="X3277" i="1"/>
  <c r="K3277" i="1"/>
  <c r="A3278" i="1"/>
  <c r="AG3214" i="1"/>
  <c r="B3214" i="1" s="1"/>
  <c r="AB3279" i="1"/>
  <c r="B3213" i="1"/>
  <c r="AB3280" i="1" l="1"/>
  <c r="K3278" i="1"/>
  <c r="A3279" i="1"/>
  <c r="X3278" i="1"/>
  <c r="E3277" i="1"/>
  <c r="AG3215" i="1"/>
  <c r="B3215" i="1" s="1"/>
  <c r="J3218" i="1"/>
  <c r="AC3220" i="1"/>
  <c r="AE3220" i="1" s="1"/>
  <c r="G3220" i="1"/>
  <c r="F3219" i="1"/>
  <c r="J3219" i="1" s="1"/>
  <c r="C3278" i="1"/>
  <c r="Z3277" i="1"/>
  <c r="AA3277" i="1" s="1"/>
  <c r="AH3277" i="1" s="1"/>
  <c r="AJ3278" i="1"/>
  <c r="Y3277" i="1"/>
  <c r="I3278" i="1"/>
  <c r="H3278" i="1" s="1"/>
  <c r="M3221" i="1"/>
  <c r="N3221" i="1" s="1"/>
  <c r="P3221" i="1"/>
  <c r="Q3221" i="1"/>
  <c r="L3222" i="1"/>
  <c r="T3216" i="1"/>
  <c r="AF3216" i="1" s="1"/>
  <c r="S3217" i="1"/>
  <c r="U3216" i="1"/>
  <c r="W3216" i="1" s="1"/>
  <c r="O3219" i="1" l="1"/>
  <c r="R3219" i="1" s="1"/>
  <c r="V3219" i="1" s="1"/>
  <c r="M3222" i="1"/>
  <c r="N3222" i="1" s="1"/>
  <c r="P3222" i="1"/>
  <c r="Q3222" i="1"/>
  <c r="L3223" i="1"/>
  <c r="AB3281" i="1"/>
  <c r="AG3216" i="1"/>
  <c r="B3216" i="1" s="1"/>
  <c r="A3280" i="1"/>
  <c r="X3279" i="1"/>
  <c r="K3279" i="1"/>
  <c r="T3217" i="1"/>
  <c r="AF3217" i="1" s="1"/>
  <c r="S3218" i="1"/>
  <c r="U3217" i="1"/>
  <c r="W3217" i="1" s="1"/>
  <c r="AC3221" i="1"/>
  <c r="AE3221" i="1" s="1"/>
  <c r="G3221" i="1"/>
  <c r="E3278" i="1"/>
  <c r="F3220" i="1"/>
  <c r="J3220" i="1" s="1"/>
  <c r="AJ3279" i="1"/>
  <c r="Y3278" i="1"/>
  <c r="Z3278" i="1"/>
  <c r="AA3278" i="1" s="1"/>
  <c r="AH3278" i="1" s="1"/>
  <c r="C3279" i="1"/>
  <c r="I3279" i="1"/>
  <c r="H3279" i="1" s="1"/>
  <c r="O3220" i="1" l="1"/>
  <c r="R3220" i="1" s="1"/>
  <c r="V3220" i="1" s="1"/>
  <c r="AC3222" i="1"/>
  <c r="AE3222" i="1" s="1"/>
  <c r="G3222" i="1"/>
  <c r="F3221" i="1"/>
  <c r="J3221" i="1" s="1"/>
  <c r="T3218" i="1"/>
  <c r="AF3218" i="1" s="1"/>
  <c r="S3219" i="1"/>
  <c r="U3218" i="1"/>
  <c r="W3218" i="1" s="1"/>
  <c r="AJ3280" i="1"/>
  <c r="Y3279" i="1"/>
  <c r="Z3279" i="1"/>
  <c r="AA3279" i="1" s="1"/>
  <c r="AH3279" i="1" s="1"/>
  <c r="C3280" i="1"/>
  <c r="I3280" i="1"/>
  <c r="H3280" i="1" s="1"/>
  <c r="M3223" i="1"/>
  <c r="N3223" i="1" s="1"/>
  <c r="P3223" i="1"/>
  <c r="Q3223" i="1"/>
  <c r="L3224" i="1"/>
  <c r="AG3217" i="1"/>
  <c r="B3217" i="1" s="1"/>
  <c r="E3279" i="1"/>
  <c r="X3280" i="1"/>
  <c r="K3280" i="1"/>
  <c r="A3281" i="1"/>
  <c r="AB3282" i="1"/>
  <c r="O3221" i="1" l="1"/>
  <c r="R3221" i="1" s="1"/>
  <c r="V3221" i="1" s="1"/>
  <c r="AC3223" i="1"/>
  <c r="AE3223" i="1" s="1"/>
  <c r="G3223" i="1"/>
  <c r="E3280" i="1"/>
  <c r="AG3218" i="1"/>
  <c r="B3218" i="1" s="1"/>
  <c r="M3224" i="1"/>
  <c r="N3224" i="1" s="1"/>
  <c r="P3224" i="1"/>
  <c r="Q3224" i="1"/>
  <c r="L3225" i="1"/>
  <c r="T3219" i="1"/>
  <c r="AF3219" i="1" s="1"/>
  <c r="S3220" i="1"/>
  <c r="U3219" i="1"/>
  <c r="W3219" i="1" s="1"/>
  <c r="A3282" i="1"/>
  <c r="K3281" i="1"/>
  <c r="X3281" i="1"/>
  <c r="AB3283" i="1"/>
  <c r="C3281" i="1"/>
  <c r="I3281" i="1"/>
  <c r="H3281" i="1" s="1"/>
  <c r="Z3280" i="1"/>
  <c r="AA3280" i="1" s="1"/>
  <c r="AH3280" i="1" s="1"/>
  <c r="AJ3281" i="1"/>
  <c r="Y3280" i="1"/>
  <c r="F3222" i="1"/>
  <c r="O3222" i="1" s="1"/>
  <c r="R3222" i="1" s="1"/>
  <c r="V3222" i="1" s="1"/>
  <c r="E3281" i="1" l="1"/>
  <c r="T3220" i="1"/>
  <c r="AF3220" i="1" s="1"/>
  <c r="S3221" i="1"/>
  <c r="U3220" i="1"/>
  <c r="W3220" i="1" s="1"/>
  <c r="AC3224" i="1"/>
  <c r="AE3224" i="1" s="1"/>
  <c r="G3224" i="1"/>
  <c r="F3223" i="1"/>
  <c r="J3223" i="1" s="1"/>
  <c r="J3222" i="1"/>
  <c r="AB3284" i="1"/>
  <c r="X3282" i="1"/>
  <c r="A3283" i="1"/>
  <c r="K3282" i="1"/>
  <c r="M3225" i="1"/>
  <c r="N3225" i="1" s="1"/>
  <c r="P3225" i="1"/>
  <c r="Q3225" i="1"/>
  <c r="L3226" i="1"/>
  <c r="Z3281" i="1"/>
  <c r="AA3281" i="1" s="1"/>
  <c r="AH3281" i="1" s="1"/>
  <c r="I3282" i="1"/>
  <c r="H3282" i="1" s="1"/>
  <c r="AJ3282" i="1"/>
  <c r="Y3281" i="1"/>
  <c r="C3282" i="1"/>
  <c r="AG3219" i="1"/>
  <c r="B3219" i="1" s="1"/>
  <c r="O3223" i="1" l="1"/>
  <c r="R3223" i="1" s="1"/>
  <c r="V3223" i="1" s="1"/>
  <c r="AC3225" i="1"/>
  <c r="AE3225" i="1" s="1"/>
  <c r="G3225" i="1"/>
  <c r="Y3282" i="1"/>
  <c r="Z3282" i="1"/>
  <c r="AA3282" i="1" s="1"/>
  <c r="AH3282" i="1" s="1"/>
  <c r="C3283" i="1"/>
  <c r="I3283" i="1"/>
  <c r="H3283" i="1" s="1"/>
  <c r="AJ3283" i="1"/>
  <c r="AG3220" i="1"/>
  <c r="E3282" i="1"/>
  <c r="M3226" i="1"/>
  <c r="N3226" i="1" s="1"/>
  <c r="P3226" i="1"/>
  <c r="Q3226" i="1"/>
  <c r="L3227" i="1"/>
  <c r="F3224" i="1"/>
  <c r="J3224" i="1" s="1"/>
  <c r="T3221" i="1"/>
  <c r="AF3221" i="1" s="1"/>
  <c r="S3222" i="1"/>
  <c r="U3221" i="1"/>
  <c r="W3221" i="1" s="1"/>
  <c r="X3283" i="1"/>
  <c r="K3283" i="1"/>
  <c r="A3284" i="1"/>
  <c r="AB3285" i="1"/>
  <c r="T3222" i="1" l="1"/>
  <c r="AF3222" i="1" s="1"/>
  <c r="S3223" i="1"/>
  <c r="U3222" i="1"/>
  <c r="W3222" i="1" s="1"/>
  <c r="AB3286" i="1"/>
  <c r="M3227" i="1"/>
  <c r="N3227" i="1" s="1"/>
  <c r="P3227" i="1"/>
  <c r="Q3227" i="1"/>
  <c r="L3228" i="1"/>
  <c r="E3283" i="1"/>
  <c r="Y3283" i="1"/>
  <c r="C3284" i="1"/>
  <c r="Z3283" i="1"/>
  <c r="AA3283" i="1" s="1"/>
  <c r="AH3283" i="1" s="1"/>
  <c r="AJ3284" i="1"/>
  <c r="I3284" i="1"/>
  <c r="H3284" i="1" s="1"/>
  <c r="A3285" i="1"/>
  <c r="X3284" i="1"/>
  <c r="K3284" i="1"/>
  <c r="O3224" i="1"/>
  <c r="R3224" i="1" s="1"/>
  <c r="V3224" i="1" s="1"/>
  <c r="AG3221" i="1"/>
  <c r="B3221" i="1" s="1"/>
  <c r="AC3226" i="1"/>
  <c r="AE3226" i="1" s="1"/>
  <c r="G3226" i="1"/>
  <c r="B3220" i="1"/>
  <c r="F3225" i="1"/>
  <c r="O3225" i="1" s="1"/>
  <c r="R3225" i="1" s="1"/>
  <c r="V3225" i="1" s="1"/>
  <c r="J3225" i="1" l="1"/>
  <c r="E3284" i="1"/>
  <c r="AG3222" i="1"/>
  <c r="B3222" i="1" s="1"/>
  <c r="AC3227" i="1"/>
  <c r="AE3227" i="1" s="1"/>
  <c r="G3227" i="1"/>
  <c r="T3223" i="1"/>
  <c r="AF3223" i="1" s="1"/>
  <c r="S3224" i="1"/>
  <c r="U3223" i="1"/>
  <c r="W3223" i="1" s="1"/>
  <c r="F3226" i="1"/>
  <c r="J3226" i="1" s="1"/>
  <c r="Y3284" i="1"/>
  <c r="Z3284" i="1"/>
  <c r="AA3284" i="1" s="1"/>
  <c r="AH3284" i="1" s="1"/>
  <c r="AJ3285" i="1"/>
  <c r="C3285" i="1"/>
  <c r="I3285" i="1"/>
  <c r="H3285" i="1" s="1"/>
  <c r="M3228" i="1"/>
  <c r="N3228" i="1" s="1"/>
  <c r="P3228" i="1"/>
  <c r="Q3228" i="1"/>
  <c r="L3229" i="1"/>
  <c r="X3285" i="1"/>
  <c r="A3286" i="1"/>
  <c r="K3285" i="1"/>
  <c r="AB3287" i="1"/>
  <c r="AC3228" i="1" l="1"/>
  <c r="AE3228" i="1" s="1"/>
  <c r="G3228" i="1"/>
  <c r="O3226" i="1"/>
  <c r="R3226" i="1" s="1"/>
  <c r="V3226" i="1" s="1"/>
  <c r="T3224" i="1"/>
  <c r="AF3224" i="1" s="1"/>
  <c r="S3225" i="1"/>
  <c r="U3224" i="1"/>
  <c r="W3224" i="1" s="1"/>
  <c r="M3229" i="1"/>
  <c r="N3229" i="1" s="1"/>
  <c r="P3229" i="1"/>
  <c r="Q3229" i="1"/>
  <c r="L3230" i="1"/>
  <c r="AB3288" i="1"/>
  <c r="A3287" i="1"/>
  <c r="K3286" i="1"/>
  <c r="X3286" i="1"/>
  <c r="F3227" i="1"/>
  <c r="O3227" i="1" s="1"/>
  <c r="R3227" i="1" s="1"/>
  <c r="V3227" i="1" s="1"/>
  <c r="C3286" i="1"/>
  <c r="I3286" i="1"/>
  <c r="H3286" i="1" s="1"/>
  <c r="Y3285" i="1"/>
  <c r="Z3285" i="1"/>
  <c r="AA3285" i="1" s="1"/>
  <c r="AH3285" i="1" s="1"/>
  <c r="AJ3286" i="1"/>
  <c r="E3285" i="1"/>
  <c r="AG3223" i="1"/>
  <c r="B3223" i="1" s="1"/>
  <c r="J3227" i="1" l="1"/>
  <c r="AC3229" i="1"/>
  <c r="AE3229" i="1" s="1"/>
  <c r="G3229" i="1"/>
  <c r="AG3224" i="1"/>
  <c r="B3224" i="1" s="1"/>
  <c r="F3228" i="1"/>
  <c r="J3228" i="1" s="1"/>
  <c r="AJ3287" i="1"/>
  <c r="Y3286" i="1"/>
  <c r="Z3286" i="1"/>
  <c r="AA3286" i="1" s="1"/>
  <c r="AH3286" i="1" s="1"/>
  <c r="C3287" i="1"/>
  <c r="I3287" i="1"/>
  <c r="H3287" i="1" s="1"/>
  <c r="AB3289" i="1"/>
  <c r="M3230" i="1"/>
  <c r="N3230" i="1" s="1"/>
  <c r="P3230" i="1"/>
  <c r="Q3230" i="1"/>
  <c r="L3231" i="1"/>
  <c r="T3225" i="1"/>
  <c r="AF3225" i="1" s="1"/>
  <c r="S3226" i="1"/>
  <c r="U3225" i="1"/>
  <c r="W3225" i="1" s="1"/>
  <c r="E3286" i="1"/>
  <c r="A3288" i="1"/>
  <c r="X3287" i="1"/>
  <c r="K3287" i="1"/>
  <c r="O3228" i="1" l="1"/>
  <c r="R3228" i="1" s="1"/>
  <c r="V3228" i="1" s="1"/>
  <c r="AJ3288" i="1"/>
  <c r="Y3287" i="1"/>
  <c r="Z3287" i="1"/>
  <c r="AA3287" i="1" s="1"/>
  <c r="AH3287" i="1" s="1"/>
  <c r="C3288" i="1"/>
  <c r="I3288" i="1"/>
  <c r="H3288" i="1" s="1"/>
  <c r="M3231" i="1"/>
  <c r="N3231" i="1" s="1"/>
  <c r="P3231" i="1"/>
  <c r="Q3231" i="1"/>
  <c r="L3232" i="1"/>
  <c r="T3226" i="1"/>
  <c r="AF3226" i="1" s="1"/>
  <c r="S3227" i="1"/>
  <c r="U3226" i="1"/>
  <c r="W3226" i="1" s="1"/>
  <c r="AB3290" i="1"/>
  <c r="E3287" i="1"/>
  <c r="X3288" i="1"/>
  <c r="K3288" i="1"/>
  <c r="A3289" i="1"/>
  <c r="AG3225" i="1"/>
  <c r="B3225" i="1" s="1"/>
  <c r="F3229" i="1"/>
  <c r="J3229" i="1" s="1"/>
  <c r="AC3230" i="1"/>
  <c r="AE3230" i="1" s="1"/>
  <c r="G3230" i="1"/>
  <c r="O3229" i="1" l="1"/>
  <c r="R3229" i="1" s="1"/>
  <c r="V3229" i="1" s="1"/>
  <c r="AB3291" i="1"/>
  <c r="M3232" i="1"/>
  <c r="N3232" i="1" s="1"/>
  <c r="P3232" i="1"/>
  <c r="Q3232" i="1"/>
  <c r="L3233" i="1"/>
  <c r="Y3288" i="1"/>
  <c r="I3289" i="1"/>
  <c r="H3289" i="1" s="1"/>
  <c r="Z3288" i="1"/>
  <c r="AA3288" i="1" s="1"/>
  <c r="AH3288" i="1" s="1"/>
  <c r="C3289" i="1"/>
  <c r="AJ3289" i="1"/>
  <c r="AG3226" i="1"/>
  <c r="B3226" i="1" s="1"/>
  <c r="F3230" i="1"/>
  <c r="J3230" i="1" s="1"/>
  <c r="X3289" i="1"/>
  <c r="K3289" i="1"/>
  <c r="A3290" i="1"/>
  <c r="T3227" i="1"/>
  <c r="AF3227" i="1" s="1"/>
  <c r="S3228" i="1"/>
  <c r="U3227" i="1"/>
  <c r="W3227" i="1" s="1"/>
  <c r="E3288" i="1"/>
  <c r="AC3231" i="1"/>
  <c r="AE3231" i="1" s="1"/>
  <c r="G3231" i="1"/>
  <c r="O3230" i="1" l="1"/>
  <c r="R3230" i="1" s="1"/>
  <c r="V3230" i="1" s="1"/>
  <c r="AB3292" i="1"/>
  <c r="F3231" i="1"/>
  <c r="J3231" i="1" s="1"/>
  <c r="T3228" i="1"/>
  <c r="AF3228" i="1" s="1"/>
  <c r="S3229" i="1"/>
  <c r="U3228" i="1"/>
  <c r="W3228" i="1" s="1"/>
  <c r="K3290" i="1"/>
  <c r="X3290" i="1"/>
  <c r="A3291" i="1"/>
  <c r="Y3289" i="1"/>
  <c r="Z3289" i="1"/>
  <c r="AA3289" i="1" s="1"/>
  <c r="AH3289" i="1" s="1"/>
  <c r="AJ3290" i="1"/>
  <c r="C3290" i="1"/>
  <c r="I3290" i="1"/>
  <c r="H3290" i="1" s="1"/>
  <c r="AC3232" i="1"/>
  <c r="AE3232" i="1" s="1"/>
  <c r="G3232" i="1"/>
  <c r="E3289" i="1"/>
  <c r="AG3227" i="1"/>
  <c r="M3233" i="1"/>
  <c r="N3233" i="1" s="1"/>
  <c r="P3233" i="1"/>
  <c r="Q3233" i="1"/>
  <c r="L3234" i="1"/>
  <c r="O3231" i="1" l="1"/>
  <c r="R3231" i="1" s="1"/>
  <c r="V3231" i="1" s="1"/>
  <c r="AC3233" i="1"/>
  <c r="AE3233" i="1" s="1"/>
  <c r="G3233" i="1"/>
  <c r="AB3293" i="1"/>
  <c r="M3234" i="1"/>
  <c r="N3234" i="1" s="1"/>
  <c r="P3234" i="1"/>
  <c r="Q3234" i="1"/>
  <c r="L3235" i="1"/>
  <c r="F3232" i="1"/>
  <c r="J3232" i="1" s="1"/>
  <c r="E3290" i="1"/>
  <c r="X3291" i="1"/>
  <c r="A3292" i="1"/>
  <c r="K3291" i="1"/>
  <c r="AG3228" i="1"/>
  <c r="B3228" i="1" s="1"/>
  <c r="B3227" i="1"/>
  <c r="AJ3291" i="1"/>
  <c r="I3291" i="1"/>
  <c r="H3291" i="1" s="1"/>
  <c r="Y3290" i="1"/>
  <c r="C3291" i="1"/>
  <c r="Z3290" i="1"/>
  <c r="AA3290" i="1" s="1"/>
  <c r="AH3290" i="1" s="1"/>
  <c r="T3229" i="1"/>
  <c r="AF3229" i="1" s="1"/>
  <c r="S3230" i="1"/>
  <c r="U3229" i="1"/>
  <c r="W3229" i="1" s="1"/>
  <c r="O3232" i="1" l="1"/>
  <c r="R3232" i="1" s="1"/>
  <c r="V3232" i="1" s="1"/>
  <c r="F3233" i="1"/>
  <c r="O3233" i="1" s="1"/>
  <c r="R3233" i="1" s="1"/>
  <c r="V3233" i="1" s="1"/>
  <c r="AC3234" i="1"/>
  <c r="AE3234" i="1" s="1"/>
  <c r="G3234" i="1"/>
  <c r="AG3229" i="1"/>
  <c r="B3229" i="1" s="1"/>
  <c r="K3292" i="1"/>
  <c r="X3292" i="1"/>
  <c r="A3293" i="1"/>
  <c r="M3235" i="1"/>
  <c r="N3235" i="1" s="1"/>
  <c r="P3235" i="1"/>
  <c r="Q3235" i="1"/>
  <c r="L3236" i="1"/>
  <c r="AB3294" i="1"/>
  <c r="T3230" i="1"/>
  <c r="AF3230" i="1" s="1"/>
  <c r="S3231" i="1"/>
  <c r="U3230" i="1"/>
  <c r="W3230" i="1" s="1"/>
  <c r="E3291" i="1"/>
  <c r="Y3291" i="1"/>
  <c r="Z3291" i="1"/>
  <c r="AA3291" i="1" s="1"/>
  <c r="AH3291" i="1" s="1"/>
  <c r="AJ3292" i="1"/>
  <c r="C3292" i="1"/>
  <c r="I3292" i="1"/>
  <c r="H3292" i="1" s="1"/>
  <c r="J3233" i="1" l="1"/>
  <c r="E3292" i="1"/>
  <c r="X3293" i="1"/>
  <c r="A3294" i="1"/>
  <c r="K3293" i="1"/>
  <c r="C3293" i="1"/>
  <c r="I3293" i="1"/>
  <c r="H3293" i="1" s="1"/>
  <c r="Y3292" i="1"/>
  <c r="Z3292" i="1"/>
  <c r="AA3292" i="1" s="1"/>
  <c r="AH3292" i="1" s="1"/>
  <c r="AJ3293" i="1"/>
  <c r="AC3235" i="1"/>
  <c r="AE3235" i="1" s="1"/>
  <c r="G3235" i="1"/>
  <c r="F3234" i="1"/>
  <c r="O3234" i="1" s="1"/>
  <c r="R3234" i="1" s="1"/>
  <c r="V3234" i="1" s="1"/>
  <c r="AG3230" i="1"/>
  <c r="AB3295" i="1"/>
  <c r="T3231" i="1"/>
  <c r="AF3231" i="1" s="1"/>
  <c r="S3232" i="1"/>
  <c r="U3231" i="1"/>
  <c r="W3231" i="1" s="1"/>
  <c r="M3236" i="1"/>
  <c r="N3236" i="1" s="1"/>
  <c r="L3237" i="1"/>
  <c r="J3234" i="1" l="1"/>
  <c r="AB3296" i="1"/>
  <c r="G3236" i="1"/>
  <c r="AC3236" i="1"/>
  <c r="AE3236" i="1" s="1"/>
  <c r="M3237" i="1"/>
  <c r="N3237" i="1" s="1"/>
  <c r="L3238" i="1"/>
  <c r="AG3231" i="1"/>
  <c r="B3231" i="1" s="1"/>
  <c r="A3295" i="1"/>
  <c r="X3294" i="1"/>
  <c r="K3294" i="1"/>
  <c r="F3235" i="1"/>
  <c r="J3235" i="1" s="1"/>
  <c r="Y3293" i="1"/>
  <c r="I3294" i="1"/>
  <c r="H3294" i="1" s="1"/>
  <c r="Z3293" i="1"/>
  <c r="AA3293" i="1" s="1"/>
  <c r="AH3293" i="1" s="1"/>
  <c r="AJ3294" i="1"/>
  <c r="C3294" i="1"/>
  <c r="T3232" i="1"/>
  <c r="AF3232" i="1" s="1"/>
  <c r="S3233" i="1"/>
  <c r="U3232" i="1"/>
  <c r="W3232" i="1" s="1"/>
  <c r="B3230" i="1"/>
  <c r="E3293" i="1"/>
  <c r="O3235" i="1" l="1"/>
  <c r="R3235" i="1" s="1"/>
  <c r="V3235" i="1" s="1"/>
  <c r="X3295" i="1"/>
  <c r="K3295" i="1"/>
  <c r="A3296" i="1"/>
  <c r="F3236" i="1"/>
  <c r="O3236" i="1" s="1"/>
  <c r="AG3232" i="1"/>
  <c r="B3232" i="1" s="1"/>
  <c r="T3233" i="1"/>
  <c r="AF3233" i="1" s="1"/>
  <c r="S3234" i="1"/>
  <c r="U3233" i="1"/>
  <c r="W3233" i="1" s="1"/>
  <c r="E3294" i="1"/>
  <c r="AC3237" i="1"/>
  <c r="AE3237" i="1" s="1"/>
  <c r="G3237" i="1"/>
  <c r="Y3294" i="1"/>
  <c r="Z3294" i="1"/>
  <c r="AA3294" i="1" s="1"/>
  <c r="AH3294" i="1" s="1"/>
  <c r="AJ3295" i="1"/>
  <c r="I3295" i="1"/>
  <c r="H3295" i="1" s="1"/>
  <c r="C3295" i="1"/>
  <c r="M3238" i="1"/>
  <c r="N3238" i="1" s="1"/>
  <c r="L3239" i="1"/>
  <c r="AB3297" i="1"/>
  <c r="P3236" i="1" l="1"/>
  <c r="Q3236" i="1" s="1"/>
  <c r="Q3237" i="1" s="1"/>
  <c r="Q3238" i="1" s="1"/>
  <c r="Q3239" i="1" s="1"/>
  <c r="J3236" i="1"/>
  <c r="AB3298" i="1"/>
  <c r="AG3233" i="1"/>
  <c r="B3233" i="1" s="1"/>
  <c r="X3296" i="1"/>
  <c r="A3297" i="1"/>
  <c r="K3296" i="1"/>
  <c r="G3238" i="1"/>
  <c r="AC3238" i="1"/>
  <c r="AE3238" i="1" s="1"/>
  <c r="T3234" i="1"/>
  <c r="AF3234" i="1" s="1"/>
  <c r="S3235" i="1"/>
  <c r="U3234" i="1"/>
  <c r="W3234" i="1" s="1"/>
  <c r="M3239" i="1"/>
  <c r="N3239" i="1" s="1"/>
  <c r="L3240" i="1"/>
  <c r="F3237" i="1"/>
  <c r="O3237" i="1" s="1"/>
  <c r="Y3295" i="1"/>
  <c r="AJ3296" i="1"/>
  <c r="Z3295" i="1"/>
  <c r="AA3295" i="1" s="1"/>
  <c r="AH3295" i="1" s="1"/>
  <c r="C3296" i="1"/>
  <c r="I3296" i="1"/>
  <c r="H3296" i="1" s="1"/>
  <c r="E3295" i="1"/>
  <c r="P3237" i="1" l="1"/>
  <c r="P3238" i="1" s="1"/>
  <c r="P3239" i="1" s="1"/>
  <c r="R3237" i="1"/>
  <c r="V3237" i="1" s="1"/>
  <c r="R3236" i="1"/>
  <c r="V3236" i="1" s="1"/>
  <c r="J3237" i="1"/>
  <c r="AG3234" i="1"/>
  <c r="F3238" i="1"/>
  <c r="J3238" i="1" s="1"/>
  <c r="C3297" i="1"/>
  <c r="I3297" i="1"/>
  <c r="H3297" i="1" s="1"/>
  <c r="Z3296" i="1"/>
  <c r="AA3296" i="1" s="1"/>
  <c r="AH3296" i="1" s="1"/>
  <c r="AJ3297" i="1"/>
  <c r="Y3296" i="1"/>
  <c r="T3235" i="1"/>
  <c r="S3236" i="1"/>
  <c r="U3235" i="1"/>
  <c r="W3235" i="1" s="1"/>
  <c r="G3239" i="1"/>
  <c r="AC3239" i="1"/>
  <c r="AE3239" i="1" s="1"/>
  <c r="A3298" i="1"/>
  <c r="K3297" i="1"/>
  <c r="X3297" i="1"/>
  <c r="AB3299" i="1"/>
  <c r="E3296" i="1"/>
  <c r="M3240" i="1"/>
  <c r="N3240" i="1" s="1"/>
  <c r="P3240" i="1"/>
  <c r="Q3240" i="1"/>
  <c r="L3241" i="1"/>
  <c r="O3238" i="1" l="1"/>
  <c r="R3238" i="1" s="1"/>
  <c r="V3238" i="1" s="1"/>
  <c r="M3241" i="1"/>
  <c r="N3241" i="1" s="1"/>
  <c r="P3241" i="1"/>
  <c r="Q3241" i="1"/>
  <c r="L3242" i="1"/>
  <c r="T3236" i="1"/>
  <c r="AF3236" i="1" s="1"/>
  <c r="S3237" i="1"/>
  <c r="U3236" i="1"/>
  <c r="W3236" i="1" s="1"/>
  <c r="Y3297" i="1"/>
  <c r="Z3297" i="1"/>
  <c r="I3298" i="1"/>
  <c r="H3298" i="1" s="1"/>
  <c r="AJ3298" i="1"/>
  <c r="C3298" i="1"/>
  <c r="AF3235" i="1"/>
  <c r="AA3235" i="1"/>
  <c r="AB3300" i="1"/>
  <c r="F3239" i="1"/>
  <c r="J3239" i="1" s="1"/>
  <c r="G3240" i="1"/>
  <c r="AC3240" i="1"/>
  <c r="AE3240" i="1" s="1"/>
  <c r="X3298" i="1"/>
  <c r="K3298" i="1"/>
  <c r="A3299" i="1"/>
  <c r="AG3235" i="1"/>
  <c r="B3235" i="1" s="1"/>
  <c r="E3297" i="1"/>
  <c r="B3234" i="1"/>
  <c r="O3239" i="1" l="1"/>
  <c r="R3239" i="1" s="1"/>
  <c r="V3239" i="1" s="1"/>
  <c r="G3241" i="1"/>
  <c r="AC3241" i="1"/>
  <c r="AE3241" i="1" s="1"/>
  <c r="C3299" i="1"/>
  <c r="Z3298" i="1"/>
  <c r="AA3298" i="1" s="1"/>
  <c r="AH3298" i="1" s="1"/>
  <c r="AJ3299" i="1"/>
  <c r="I3299" i="1"/>
  <c r="H3299" i="1" s="1"/>
  <c r="Y3298" i="1"/>
  <c r="AG3236" i="1"/>
  <c r="B3236" i="1" s="1"/>
  <c r="M3242" i="1"/>
  <c r="N3242" i="1" s="1"/>
  <c r="P3242" i="1"/>
  <c r="Q3242" i="1"/>
  <c r="L3243" i="1"/>
  <c r="K3299" i="1"/>
  <c r="X3299" i="1"/>
  <c r="A3300" i="1"/>
  <c r="T3237" i="1"/>
  <c r="AF3237" i="1" s="1"/>
  <c r="S3238" i="1"/>
  <c r="U3237" i="1"/>
  <c r="W3237" i="1" s="1"/>
  <c r="AB3301" i="1"/>
  <c r="F3240" i="1"/>
  <c r="O3240" i="1" s="1"/>
  <c r="R3240" i="1" s="1"/>
  <c r="V3240" i="1" s="1"/>
  <c r="AH3235" i="1"/>
  <c r="Y3299" i="1" l="1"/>
  <c r="AJ3300" i="1"/>
  <c r="Z3299" i="1"/>
  <c r="AA3299" i="1" s="1"/>
  <c r="AH3299" i="1" s="1"/>
  <c r="C3300" i="1"/>
  <c r="I3300" i="1"/>
  <c r="H3300" i="1" s="1"/>
  <c r="J3240" i="1"/>
  <c r="AG3237" i="1"/>
  <c r="B3237" i="1" s="1"/>
  <c r="M3243" i="1"/>
  <c r="N3243" i="1" s="1"/>
  <c r="P3243" i="1"/>
  <c r="Q3243" i="1"/>
  <c r="L3244" i="1"/>
  <c r="AB3302" i="1"/>
  <c r="T3238" i="1"/>
  <c r="AF3238" i="1" s="1"/>
  <c r="S3239" i="1"/>
  <c r="U3238" i="1"/>
  <c r="W3238" i="1" s="1"/>
  <c r="X3300" i="1"/>
  <c r="K3300" i="1"/>
  <c r="A3301" i="1"/>
  <c r="AC3242" i="1"/>
  <c r="AE3242" i="1" s="1"/>
  <c r="G3242" i="1"/>
  <c r="F3241" i="1"/>
  <c r="J3241" i="1" s="1"/>
  <c r="O3241" i="1" l="1"/>
  <c r="R3241" i="1" s="1"/>
  <c r="V3241" i="1" s="1"/>
  <c r="T3239" i="1"/>
  <c r="AF3239" i="1" s="1"/>
  <c r="S3240" i="1"/>
  <c r="U3239" i="1"/>
  <c r="W3239" i="1" s="1"/>
  <c r="F3242" i="1"/>
  <c r="J3242" i="1" s="1"/>
  <c r="AG3238" i="1"/>
  <c r="AB3303" i="1"/>
  <c r="G3243" i="1"/>
  <c r="AC3243" i="1"/>
  <c r="AE3243" i="1" s="1"/>
  <c r="M3244" i="1"/>
  <c r="N3244" i="1" s="1"/>
  <c r="P3244" i="1"/>
  <c r="Q3244" i="1"/>
  <c r="L3245" i="1"/>
  <c r="Y3300" i="1"/>
  <c r="Z3300" i="1"/>
  <c r="AA3300" i="1" s="1"/>
  <c r="AH3300" i="1" s="1"/>
  <c r="AJ3301" i="1"/>
  <c r="C3301" i="1"/>
  <c r="I3301" i="1"/>
  <c r="H3301" i="1" s="1"/>
  <c r="K3301" i="1"/>
  <c r="A3302" i="1"/>
  <c r="X3301" i="1"/>
  <c r="O3242" i="1" l="1"/>
  <c r="R3242" i="1" s="1"/>
  <c r="V3242" i="1" s="1"/>
  <c r="F3243" i="1"/>
  <c r="J3243" i="1" s="1"/>
  <c r="AG3239" i="1"/>
  <c r="G3244" i="1"/>
  <c r="AC3244" i="1"/>
  <c r="AE3244" i="1" s="1"/>
  <c r="T3240" i="1"/>
  <c r="AF3240" i="1" s="1"/>
  <c r="S3241" i="1"/>
  <c r="U3240" i="1"/>
  <c r="W3240" i="1" s="1"/>
  <c r="Y3301" i="1"/>
  <c r="C3302" i="1"/>
  <c r="Z3301" i="1"/>
  <c r="AA3301" i="1" s="1"/>
  <c r="AH3301" i="1" s="1"/>
  <c r="AJ3302" i="1"/>
  <c r="I3302" i="1"/>
  <c r="H3302" i="1" s="1"/>
  <c r="M3245" i="1"/>
  <c r="N3245" i="1" s="1"/>
  <c r="P3245" i="1"/>
  <c r="Q3245" i="1"/>
  <c r="L3246" i="1"/>
  <c r="AB3304" i="1"/>
  <c r="A3303" i="1"/>
  <c r="X3302" i="1"/>
  <c r="K3302" i="1"/>
  <c r="B3238" i="1"/>
  <c r="X3303" i="1" l="1"/>
  <c r="A3304" i="1"/>
  <c r="K3303" i="1"/>
  <c r="M3246" i="1"/>
  <c r="N3246" i="1" s="1"/>
  <c r="P3246" i="1"/>
  <c r="Q3246" i="1"/>
  <c r="L3247" i="1"/>
  <c r="I3303" i="1"/>
  <c r="H3303" i="1" s="1"/>
  <c r="Y3302" i="1"/>
  <c r="AJ3303" i="1"/>
  <c r="Z3302" i="1"/>
  <c r="AA3302" i="1" s="1"/>
  <c r="AH3302" i="1" s="1"/>
  <c r="C3303" i="1"/>
  <c r="AB3305" i="1"/>
  <c r="AG3240" i="1"/>
  <c r="B3240" i="1" s="1"/>
  <c r="F3244" i="1"/>
  <c r="O3244" i="1" s="1"/>
  <c r="R3244" i="1" s="1"/>
  <c r="V3244" i="1" s="1"/>
  <c r="O3243" i="1"/>
  <c r="R3243" i="1" s="1"/>
  <c r="V3243" i="1" s="1"/>
  <c r="AC3245" i="1"/>
  <c r="AE3245" i="1" s="1"/>
  <c r="G3245" i="1"/>
  <c r="T3241" i="1"/>
  <c r="AF3241" i="1" s="1"/>
  <c r="S3242" i="1"/>
  <c r="U3241" i="1"/>
  <c r="W3241" i="1" s="1"/>
  <c r="B3239" i="1"/>
  <c r="J3244" i="1" l="1"/>
  <c r="F3245" i="1"/>
  <c r="O3245" i="1" s="1"/>
  <c r="R3245" i="1" s="1"/>
  <c r="V3245" i="1" s="1"/>
  <c r="AG3241" i="1"/>
  <c r="B3241" i="1" s="1"/>
  <c r="AB3306" i="1"/>
  <c r="X3304" i="1"/>
  <c r="K3304" i="1"/>
  <c r="A3305" i="1"/>
  <c r="G3246" i="1"/>
  <c r="AC3246" i="1"/>
  <c r="AE3246" i="1" s="1"/>
  <c r="Y3303" i="1"/>
  <c r="AJ3304" i="1"/>
  <c r="Z3303" i="1"/>
  <c r="AA3303" i="1" s="1"/>
  <c r="AH3303" i="1" s="1"/>
  <c r="C3304" i="1"/>
  <c r="I3304" i="1"/>
  <c r="H3304" i="1" s="1"/>
  <c r="T3242" i="1"/>
  <c r="AF3242" i="1" s="1"/>
  <c r="S3243" i="1"/>
  <c r="U3242" i="1"/>
  <c r="W3242" i="1" s="1"/>
  <c r="M3247" i="1"/>
  <c r="N3247" i="1" s="1"/>
  <c r="P3247" i="1"/>
  <c r="Q3247" i="1"/>
  <c r="L3248" i="1"/>
  <c r="J3245" i="1" l="1"/>
  <c r="M3248" i="1"/>
  <c r="N3248" i="1" s="1"/>
  <c r="P3248" i="1"/>
  <c r="Q3248" i="1"/>
  <c r="L3249" i="1"/>
  <c r="AG3242" i="1"/>
  <c r="T3243" i="1"/>
  <c r="AF3243" i="1" s="1"/>
  <c r="S3244" i="1"/>
  <c r="U3243" i="1"/>
  <c r="W3243" i="1" s="1"/>
  <c r="Z3304" i="1"/>
  <c r="AA3304" i="1" s="1"/>
  <c r="AH3304" i="1" s="1"/>
  <c r="AJ3305" i="1"/>
  <c r="I3305" i="1"/>
  <c r="H3305" i="1" s="1"/>
  <c r="Y3304" i="1"/>
  <c r="C3305" i="1"/>
  <c r="F3246" i="1"/>
  <c r="O3246" i="1" s="1"/>
  <c r="R3246" i="1" s="1"/>
  <c r="V3246" i="1" s="1"/>
  <c r="G3247" i="1"/>
  <c r="AC3247" i="1"/>
  <c r="AE3247" i="1" s="1"/>
  <c r="X3305" i="1"/>
  <c r="A3306" i="1"/>
  <c r="K3305" i="1"/>
  <c r="AB3307" i="1"/>
  <c r="A3307" i="1" l="1"/>
  <c r="X3306" i="1"/>
  <c r="K3306" i="1"/>
  <c r="F3247" i="1"/>
  <c r="O3247" i="1" s="1"/>
  <c r="R3247" i="1" s="1"/>
  <c r="V3247" i="1" s="1"/>
  <c r="J3246" i="1"/>
  <c r="T3244" i="1"/>
  <c r="AF3244" i="1" s="1"/>
  <c r="S3245" i="1"/>
  <c r="U3244" i="1"/>
  <c r="W3244" i="1" s="1"/>
  <c r="AB3308" i="1"/>
  <c r="B3242" i="1"/>
  <c r="AC3248" i="1"/>
  <c r="AE3248" i="1" s="1"/>
  <c r="G3248" i="1"/>
  <c r="AJ3306" i="1"/>
  <c r="Y3305" i="1"/>
  <c r="C3306" i="1"/>
  <c r="I3306" i="1"/>
  <c r="H3306" i="1" s="1"/>
  <c r="Z3305" i="1"/>
  <c r="AA3305" i="1" s="1"/>
  <c r="AH3305" i="1" s="1"/>
  <c r="AG3243" i="1"/>
  <c r="M3249" i="1"/>
  <c r="N3249" i="1" s="1"/>
  <c r="P3249" i="1"/>
  <c r="Q3249" i="1"/>
  <c r="L3250" i="1"/>
  <c r="J3247" i="1" l="1"/>
  <c r="B3243" i="1"/>
  <c r="Z3306" i="1"/>
  <c r="AA3306" i="1" s="1"/>
  <c r="AH3306" i="1" s="1"/>
  <c r="C3307" i="1"/>
  <c r="AJ3307" i="1"/>
  <c r="I3307" i="1"/>
  <c r="H3307" i="1" s="1"/>
  <c r="Y3306" i="1"/>
  <c r="G3249" i="1"/>
  <c r="AC3249" i="1"/>
  <c r="AE3249" i="1" s="1"/>
  <c r="AG3244" i="1"/>
  <c r="B3244" i="1" s="1"/>
  <c r="K3307" i="1"/>
  <c r="X3307" i="1"/>
  <c r="A3308" i="1"/>
  <c r="M3250" i="1"/>
  <c r="N3250" i="1" s="1"/>
  <c r="P3250" i="1"/>
  <c r="Q3250" i="1"/>
  <c r="L3251" i="1"/>
  <c r="F3248" i="1"/>
  <c r="O3248" i="1" s="1"/>
  <c r="R3248" i="1" s="1"/>
  <c r="V3248" i="1" s="1"/>
  <c r="AB3309" i="1"/>
  <c r="T3245" i="1"/>
  <c r="AF3245" i="1" s="1"/>
  <c r="S3246" i="1"/>
  <c r="U3245" i="1"/>
  <c r="W3245" i="1" s="1"/>
  <c r="G3250" i="1" l="1"/>
  <c r="AC3250" i="1"/>
  <c r="AE3250" i="1" s="1"/>
  <c r="AG3245" i="1"/>
  <c r="B3245" i="1" s="1"/>
  <c r="AB3310" i="1"/>
  <c r="T3246" i="1"/>
  <c r="AF3246" i="1" s="1"/>
  <c r="S3247" i="1"/>
  <c r="U3246" i="1"/>
  <c r="W3246" i="1" s="1"/>
  <c r="J3248" i="1"/>
  <c r="M3251" i="1"/>
  <c r="N3251" i="1" s="1"/>
  <c r="P3251" i="1"/>
  <c r="Q3251" i="1"/>
  <c r="L3252" i="1"/>
  <c r="F3249" i="1"/>
  <c r="O3249" i="1" s="1"/>
  <c r="R3249" i="1" s="1"/>
  <c r="V3249" i="1" s="1"/>
  <c r="X3308" i="1"/>
  <c r="K3308" i="1"/>
  <c r="A3309" i="1"/>
  <c r="AJ3308" i="1"/>
  <c r="I3308" i="1"/>
  <c r="H3308" i="1" s="1"/>
  <c r="Y3307" i="1"/>
  <c r="Z3307" i="1"/>
  <c r="AA3307" i="1" s="1"/>
  <c r="AH3307" i="1" s="1"/>
  <c r="C3308" i="1"/>
  <c r="X3309" i="1" l="1"/>
  <c r="A3310" i="1"/>
  <c r="K3309" i="1"/>
  <c r="J3249" i="1"/>
  <c r="T3247" i="1"/>
  <c r="AF3247" i="1" s="1"/>
  <c r="S3248" i="1"/>
  <c r="U3247" i="1"/>
  <c r="W3247" i="1" s="1"/>
  <c r="F3250" i="1"/>
  <c r="O3250" i="1" s="1"/>
  <c r="R3250" i="1" s="1"/>
  <c r="V3250" i="1" s="1"/>
  <c r="G3251" i="1"/>
  <c r="AC3251" i="1"/>
  <c r="AE3251" i="1" s="1"/>
  <c r="M3252" i="1"/>
  <c r="N3252" i="1" s="1"/>
  <c r="P3252" i="1"/>
  <c r="Q3252" i="1"/>
  <c r="L3253" i="1"/>
  <c r="AB3311" i="1"/>
  <c r="Y3308" i="1"/>
  <c r="I3309" i="1"/>
  <c r="H3309" i="1" s="1"/>
  <c r="Z3308" i="1"/>
  <c r="AA3308" i="1" s="1"/>
  <c r="AH3308" i="1" s="1"/>
  <c r="C3309" i="1"/>
  <c r="AJ3309" i="1"/>
  <c r="AG3246" i="1"/>
  <c r="B3246" i="1" s="1"/>
  <c r="AC3252" i="1" l="1"/>
  <c r="AE3252" i="1" s="1"/>
  <c r="G3252" i="1"/>
  <c r="J3250" i="1"/>
  <c r="AG3247" i="1"/>
  <c r="B3247" i="1" s="1"/>
  <c r="K3310" i="1"/>
  <c r="X3310" i="1"/>
  <c r="A3311" i="1"/>
  <c r="M3253" i="1"/>
  <c r="N3253" i="1" s="1"/>
  <c r="P3253" i="1"/>
  <c r="Q3253" i="1"/>
  <c r="L3254" i="1"/>
  <c r="T3248" i="1"/>
  <c r="AF3248" i="1" s="1"/>
  <c r="S3249" i="1"/>
  <c r="U3248" i="1"/>
  <c r="W3248" i="1" s="1"/>
  <c r="AB3312" i="1"/>
  <c r="AJ3310" i="1"/>
  <c r="Y3309" i="1"/>
  <c r="C3310" i="1"/>
  <c r="Z3309" i="1"/>
  <c r="AA3309" i="1" s="1"/>
  <c r="AH3309" i="1" s="1"/>
  <c r="I3310" i="1"/>
  <c r="H3310" i="1" s="1"/>
  <c r="F3251" i="1"/>
  <c r="O3251" i="1" s="1"/>
  <c r="R3251" i="1" s="1"/>
  <c r="V3251" i="1" s="1"/>
  <c r="J3251" i="1" l="1"/>
  <c r="AB3313" i="1"/>
  <c r="M3254" i="1"/>
  <c r="N3254" i="1" s="1"/>
  <c r="P3254" i="1"/>
  <c r="Q3254" i="1"/>
  <c r="L3255" i="1"/>
  <c r="F3252" i="1"/>
  <c r="J3252" i="1" s="1"/>
  <c r="AG3248" i="1"/>
  <c r="B3248" i="1" s="1"/>
  <c r="X3311" i="1"/>
  <c r="A3312" i="1"/>
  <c r="K3311" i="1"/>
  <c r="T3249" i="1"/>
  <c r="AF3249" i="1" s="1"/>
  <c r="S3250" i="1"/>
  <c r="U3249" i="1"/>
  <c r="W3249" i="1" s="1"/>
  <c r="I3311" i="1"/>
  <c r="H3311" i="1" s="1"/>
  <c r="Y3310" i="1"/>
  <c r="C3311" i="1"/>
  <c r="Z3310" i="1"/>
  <c r="AA3310" i="1" s="1"/>
  <c r="AH3310" i="1" s="1"/>
  <c r="AJ3311" i="1"/>
  <c r="G3253" i="1"/>
  <c r="AC3253" i="1"/>
  <c r="AE3253" i="1" s="1"/>
  <c r="O3252" i="1" l="1"/>
  <c r="R3252" i="1" s="1"/>
  <c r="V3252" i="1" s="1"/>
  <c r="AG3249" i="1"/>
  <c r="AB3314" i="1"/>
  <c r="T3250" i="1"/>
  <c r="AF3250" i="1" s="1"/>
  <c r="S3251" i="1"/>
  <c r="U3250" i="1"/>
  <c r="W3250" i="1" s="1"/>
  <c r="X3312" i="1"/>
  <c r="K3312" i="1"/>
  <c r="A3313" i="1"/>
  <c r="G3254" i="1"/>
  <c r="AC3254" i="1"/>
  <c r="AE3254" i="1" s="1"/>
  <c r="F3253" i="1"/>
  <c r="O3253" i="1" s="1"/>
  <c r="R3253" i="1" s="1"/>
  <c r="V3253" i="1" s="1"/>
  <c r="Z3311" i="1"/>
  <c r="AA3311" i="1" s="1"/>
  <c r="AH3311" i="1" s="1"/>
  <c r="AJ3312" i="1"/>
  <c r="I3312" i="1"/>
  <c r="H3312" i="1" s="1"/>
  <c r="Y3311" i="1"/>
  <c r="C3312" i="1"/>
  <c r="M3255" i="1"/>
  <c r="N3255" i="1" s="1"/>
  <c r="P3255" i="1"/>
  <c r="Q3255" i="1"/>
  <c r="L3256" i="1"/>
  <c r="J3253" i="1" l="1"/>
  <c r="AJ3313" i="1"/>
  <c r="I3313" i="1"/>
  <c r="H3313" i="1" s="1"/>
  <c r="Y3312" i="1"/>
  <c r="Z3312" i="1"/>
  <c r="AA3312" i="1" s="1"/>
  <c r="AH3312" i="1" s="1"/>
  <c r="C3313" i="1"/>
  <c r="T3251" i="1"/>
  <c r="AF3251" i="1" s="1"/>
  <c r="S3252" i="1"/>
  <c r="U3251" i="1"/>
  <c r="W3251" i="1" s="1"/>
  <c r="G3255" i="1"/>
  <c r="AC3255" i="1"/>
  <c r="AE3255" i="1" s="1"/>
  <c r="F3254" i="1"/>
  <c r="O3254" i="1" s="1"/>
  <c r="R3254" i="1" s="1"/>
  <c r="V3254" i="1" s="1"/>
  <c r="X3313" i="1"/>
  <c r="K3313" i="1"/>
  <c r="A3314" i="1"/>
  <c r="M3256" i="1"/>
  <c r="N3256" i="1" s="1"/>
  <c r="P3256" i="1"/>
  <c r="Q3256" i="1"/>
  <c r="L3257" i="1"/>
  <c r="AG3250" i="1"/>
  <c r="AB3315" i="1"/>
  <c r="B3249" i="1"/>
  <c r="J3254" i="1" l="1"/>
  <c r="M3257" i="1"/>
  <c r="N3257" i="1" s="1"/>
  <c r="P3257" i="1"/>
  <c r="Q3257" i="1"/>
  <c r="L3258" i="1"/>
  <c r="F3255" i="1"/>
  <c r="J3255" i="1" s="1"/>
  <c r="T3252" i="1"/>
  <c r="AF3252" i="1" s="1"/>
  <c r="S3253" i="1"/>
  <c r="U3252" i="1"/>
  <c r="W3252" i="1" s="1"/>
  <c r="AB3316" i="1"/>
  <c r="B3250" i="1"/>
  <c r="AJ3314" i="1"/>
  <c r="I3314" i="1"/>
  <c r="H3314" i="1" s="1"/>
  <c r="Y3313" i="1"/>
  <c r="C3314" i="1"/>
  <c r="Z3313" i="1"/>
  <c r="AA3313" i="1" s="1"/>
  <c r="AH3313" i="1" s="1"/>
  <c r="AC3256" i="1"/>
  <c r="AE3256" i="1" s="1"/>
  <c r="G3256" i="1"/>
  <c r="K3314" i="1"/>
  <c r="A3315" i="1"/>
  <c r="X3314" i="1"/>
  <c r="AG3251" i="1"/>
  <c r="B3251" i="1" s="1"/>
  <c r="AG3252" i="1" l="1"/>
  <c r="B3252" i="1" s="1"/>
  <c r="O3255" i="1"/>
  <c r="R3255" i="1" s="1"/>
  <c r="V3255" i="1" s="1"/>
  <c r="G3257" i="1"/>
  <c r="AC3257" i="1"/>
  <c r="AE3257" i="1" s="1"/>
  <c r="I3315" i="1"/>
  <c r="H3315" i="1" s="1"/>
  <c r="Y3314" i="1"/>
  <c r="AJ3315" i="1"/>
  <c r="Z3314" i="1"/>
  <c r="AA3314" i="1" s="1"/>
  <c r="AH3314" i="1" s="1"/>
  <c r="C3315" i="1"/>
  <c r="AB3317" i="1"/>
  <c r="M3258" i="1"/>
  <c r="N3258" i="1" s="1"/>
  <c r="P3258" i="1"/>
  <c r="Q3258" i="1"/>
  <c r="L3259" i="1"/>
  <c r="F3256" i="1"/>
  <c r="J3256" i="1" s="1"/>
  <c r="T3253" i="1"/>
  <c r="AF3253" i="1" s="1"/>
  <c r="S3254" i="1"/>
  <c r="U3253" i="1"/>
  <c r="W3253" i="1" s="1"/>
  <c r="X3315" i="1"/>
  <c r="A3316" i="1"/>
  <c r="K3315" i="1"/>
  <c r="I3316" i="1" l="1"/>
  <c r="H3316" i="1" s="1"/>
  <c r="Y3315" i="1"/>
  <c r="Z3315" i="1"/>
  <c r="AA3315" i="1" s="1"/>
  <c r="AH3315" i="1" s="1"/>
  <c r="AJ3316" i="1"/>
  <c r="C3316" i="1"/>
  <c r="M3259" i="1"/>
  <c r="N3259" i="1" s="1"/>
  <c r="P3259" i="1"/>
  <c r="Q3259" i="1"/>
  <c r="L3260" i="1"/>
  <c r="X3316" i="1"/>
  <c r="K3316" i="1"/>
  <c r="A3317" i="1"/>
  <c r="O3256" i="1"/>
  <c r="R3256" i="1" s="1"/>
  <c r="V3256" i="1" s="1"/>
  <c r="T3254" i="1"/>
  <c r="AF3254" i="1" s="1"/>
  <c r="S3255" i="1"/>
  <c r="U3254" i="1"/>
  <c r="W3254" i="1" s="1"/>
  <c r="AG3253" i="1"/>
  <c r="B3253" i="1" s="1"/>
  <c r="AB3318" i="1"/>
  <c r="F3257" i="1"/>
  <c r="O3257" i="1" s="1"/>
  <c r="R3257" i="1" s="1"/>
  <c r="V3257" i="1" s="1"/>
  <c r="G3258" i="1"/>
  <c r="AC3258" i="1"/>
  <c r="AE3258" i="1" s="1"/>
  <c r="J3257" i="1" l="1"/>
  <c r="AB3319" i="1"/>
  <c r="T3255" i="1"/>
  <c r="AF3255" i="1" s="1"/>
  <c r="S3256" i="1"/>
  <c r="U3255" i="1"/>
  <c r="W3255" i="1" s="1"/>
  <c r="A3318" i="1"/>
  <c r="K3317" i="1"/>
  <c r="X3317" i="1"/>
  <c r="F3258" i="1"/>
  <c r="O3258" i="1" s="1"/>
  <c r="R3258" i="1" s="1"/>
  <c r="V3258" i="1" s="1"/>
  <c r="G3259" i="1"/>
  <c r="AC3259" i="1"/>
  <c r="AE3259" i="1" s="1"/>
  <c r="Y3316" i="1"/>
  <c r="Z3316" i="1"/>
  <c r="AA3316" i="1" s="1"/>
  <c r="AH3316" i="1" s="1"/>
  <c r="C3317" i="1"/>
  <c r="I3317" i="1"/>
  <c r="H3317" i="1" s="1"/>
  <c r="AJ3317" i="1"/>
  <c r="AG3254" i="1"/>
  <c r="B3254" i="1" s="1"/>
  <c r="M3260" i="1"/>
  <c r="N3260" i="1" s="1"/>
  <c r="P3260" i="1"/>
  <c r="Q3260" i="1"/>
  <c r="L3261" i="1"/>
  <c r="J3258" i="1" l="1"/>
  <c r="G3260" i="1"/>
  <c r="AC3260" i="1"/>
  <c r="AE3260" i="1" s="1"/>
  <c r="X3318" i="1"/>
  <c r="K3318" i="1"/>
  <c r="A3319" i="1"/>
  <c r="AG3255" i="1"/>
  <c r="B3255" i="1" s="1"/>
  <c r="AB3320" i="1"/>
  <c r="Z3317" i="1"/>
  <c r="AA3317" i="1" s="1"/>
  <c r="AH3317" i="1" s="1"/>
  <c r="AJ3318" i="1"/>
  <c r="I3318" i="1"/>
  <c r="H3318" i="1" s="1"/>
  <c r="Y3317" i="1"/>
  <c r="C3318" i="1"/>
  <c r="T3256" i="1"/>
  <c r="AF3256" i="1" s="1"/>
  <c r="S3257" i="1"/>
  <c r="U3256" i="1"/>
  <c r="W3256" i="1" s="1"/>
  <c r="M3261" i="1"/>
  <c r="N3261" i="1" s="1"/>
  <c r="P3261" i="1"/>
  <c r="Q3261" i="1"/>
  <c r="L3262" i="1"/>
  <c r="F3259" i="1"/>
  <c r="O3259" i="1" s="1"/>
  <c r="R3259" i="1" s="1"/>
  <c r="V3259" i="1" s="1"/>
  <c r="J3259" i="1" l="1"/>
  <c r="AC3261" i="1"/>
  <c r="AE3261" i="1" s="1"/>
  <c r="G3261" i="1"/>
  <c r="AG3256" i="1"/>
  <c r="X3319" i="1"/>
  <c r="A3320" i="1"/>
  <c r="K3319" i="1"/>
  <c r="M3262" i="1"/>
  <c r="N3262" i="1" s="1"/>
  <c r="P3262" i="1"/>
  <c r="Q3262" i="1"/>
  <c r="L3263" i="1"/>
  <c r="T3257" i="1"/>
  <c r="AF3257" i="1" s="1"/>
  <c r="S3258" i="1"/>
  <c r="U3257" i="1"/>
  <c r="W3257" i="1" s="1"/>
  <c r="AB3321" i="1"/>
  <c r="I3319" i="1"/>
  <c r="H3319" i="1" s="1"/>
  <c r="Y3318" i="1"/>
  <c r="C3319" i="1"/>
  <c r="Z3318" i="1"/>
  <c r="AA3318" i="1" s="1"/>
  <c r="AH3318" i="1" s="1"/>
  <c r="AJ3319" i="1"/>
  <c r="F3260" i="1"/>
  <c r="O3260" i="1" s="1"/>
  <c r="R3260" i="1" s="1"/>
  <c r="V3260" i="1" s="1"/>
  <c r="J3260" i="1" l="1"/>
  <c r="AG3257" i="1"/>
  <c r="B3257" i="1" s="1"/>
  <c r="AB3322" i="1"/>
  <c r="T3258" i="1"/>
  <c r="AF3258" i="1" s="1"/>
  <c r="S3259" i="1"/>
  <c r="U3258" i="1"/>
  <c r="W3258" i="1" s="1"/>
  <c r="A3321" i="1"/>
  <c r="X3320" i="1"/>
  <c r="K3320" i="1"/>
  <c r="F3261" i="1"/>
  <c r="J3261" i="1" s="1"/>
  <c r="G3262" i="1"/>
  <c r="AC3262" i="1"/>
  <c r="AE3262" i="1" s="1"/>
  <c r="M3263" i="1"/>
  <c r="N3263" i="1" s="1"/>
  <c r="P3263" i="1"/>
  <c r="Q3263" i="1"/>
  <c r="L3264" i="1"/>
  <c r="AJ3320" i="1"/>
  <c r="I3320" i="1"/>
  <c r="H3320" i="1" s="1"/>
  <c r="Y3319" i="1"/>
  <c r="C3320" i="1"/>
  <c r="Z3319" i="1"/>
  <c r="AA3319" i="1" s="1"/>
  <c r="AH3319" i="1" s="1"/>
  <c r="B3256" i="1"/>
  <c r="O3261" i="1" l="1"/>
  <c r="R3261" i="1" s="1"/>
  <c r="V3261" i="1" s="1"/>
  <c r="G3263" i="1"/>
  <c r="AC3263" i="1"/>
  <c r="AE3263" i="1" s="1"/>
  <c r="X3321" i="1"/>
  <c r="A3322" i="1"/>
  <c r="K3321" i="1"/>
  <c r="M3264" i="1"/>
  <c r="N3264" i="1" s="1"/>
  <c r="P3264" i="1"/>
  <c r="Q3264" i="1"/>
  <c r="L3265" i="1"/>
  <c r="F3262" i="1"/>
  <c r="O3262" i="1" s="1"/>
  <c r="R3262" i="1" s="1"/>
  <c r="V3262" i="1" s="1"/>
  <c r="AG3258" i="1"/>
  <c r="B3258" i="1" s="1"/>
  <c r="AB3323" i="1"/>
  <c r="AJ3321" i="1"/>
  <c r="I3321" i="1"/>
  <c r="H3321" i="1" s="1"/>
  <c r="Y3320" i="1"/>
  <c r="Z3320" i="1"/>
  <c r="AA3320" i="1" s="1"/>
  <c r="AH3320" i="1" s="1"/>
  <c r="C3321" i="1"/>
  <c r="T3259" i="1"/>
  <c r="AF3259" i="1" s="1"/>
  <c r="S3260" i="1"/>
  <c r="U3259" i="1"/>
  <c r="W3259" i="1" s="1"/>
  <c r="AG3259" i="1" l="1"/>
  <c r="B3259" i="1" s="1"/>
  <c r="AB3324" i="1"/>
  <c r="J3262" i="1"/>
  <c r="T3260" i="1"/>
  <c r="AF3260" i="1" s="1"/>
  <c r="S3261" i="1"/>
  <c r="U3260" i="1"/>
  <c r="W3260" i="1" s="1"/>
  <c r="G3264" i="1"/>
  <c r="AC3264" i="1"/>
  <c r="AE3264" i="1" s="1"/>
  <c r="K3322" i="1"/>
  <c r="X3322" i="1"/>
  <c r="A3323" i="1"/>
  <c r="F3263" i="1"/>
  <c r="O3263" i="1" s="1"/>
  <c r="R3263" i="1" s="1"/>
  <c r="V3263" i="1" s="1"/>
  <c r="M3265" i="1"/>
  <c r="N3265" i="1" s="1"/>
  <c r="P3265" i="1"/>
  <c r="Q3265" i="1"/>
  <c r="L3266" i="1"/>
  <c r="I3322" i="1"/>
  <c r="H3322" i="1" s="1"/>
  <c r="Y3321" i="1"/>
  <c r="AJ3322" i="1"/>
  <c r="Z3321" i="1"/>
  <c r="AA3321" i="1" s="1"/>
  <c r="AH3321" i="1" s="1"/>
  <c r="C3322" i="1"/>
  <c r="J3263" i="1" l="1"/>
  <c r="G3265" i="1"/>
  <c r="AC3265" i="1"/>
  <c r="AE3265" i="1" s="1"/>
  <c r="Y3322" i="1"/>
  <c r="Z3322" i="1"/>
  <c r="AA3322" i="1" s="1"/>
  <c r="AH3322" i="1" s="1"/>
  <c r="C3323" i="1"/>
  <c r="I3323" i="1"/>
  <c r="H3323" i="1" s="1"/>
  <c r="AJ3323" i="1"/>
  <c r="M3266" i="1"/>
  <c r="N3266" i="1" s="1"/>
  <c r="P3266" i="1"/>
  <c r="Q3266" i="1"/>
  <c r="L3267" i="1"/>
  <c r="AG3260" i="1"/>
  <c r="T3261" i="1"/>
  <c r="AF3261" i="1" s="1"/>
  <c r="S3262" i="1"/>
  <c r="U3261" i="1"/>
  <c r="W3261" i="1" s="1"/>
  <c r="A3324" i="1"/>
  <c r="K3323" i="1"/>
  <c r="X3323" i="1"/>
  <c r="F3264" i="1"/>
  <c r="J3264" i="1" s="1"/>
  <c r="AB3325" i="1"/>
  <c r="O3264" i="1" l="1"/>
  <c r="R3264" i="1" s="1"/>
  <c r="V3264" i="1" s="1"/>
  <c r="G3266" i="1"/>
  <c r="AC3266" i="1"/>
  <c r="AE3266" i="1" s="1"/>
  <c r="F3265" i="1"/>
  <c r="O3265" i="1" s="1"/>
  <c r="R3265" i="1" s="1"/>
  <c r="V3265" i="1" s="1"/>
  <c r="AB3326" i="1"/>
  <c r="X3324" i="1"/>
  <c r="A3325" i="1"/>
  <c r="K3324" i="1"/>
  <c r="M3267" i="1"/>
  <c r="N3267" i="1" s="1"/>
  <c r="P3267" i="1"/>
  <c r="Q3267" i="1"/>
  <c r="L3268" i="1"/>
  <c r="T3262" i="1"/>
  <c r="AF3262" i="1" s="1"/>
  <c r="S3263" i="1"/>
  <c r="U3262" i="1"/>
  <c r="W3262" i="1" s="1"/>
  <c r="Y3323" i="1"/>
  <c r="AJ3324" i="1"/>
  <c r="I3324" i="1"/>
  <c r="H3324" i="1" s="1"/>
  <c r="Z3323" i="1"/>
  <c r="AA3323" i="1" s="1"/>
  <c r="AH3323" i="1" s="1"/>
  <c r="C3324" i="1"/>
  <c r="AG3261" i="1"/>
  <c r="B3261" i="1" s="1"/>
  <c r="B3260" i="1"/>
  <c r="M3268" i="1" l="1"/>
  <c r="N3268" i="1" s="1"/>
  <c r="P3268" i="1"/>
  <c r="Q3268" i="1"/>
  <c r="L3269" i="1"/>
  <c r="Y3324" i="1"/>
  <c r="I3325" i="1"/>
  <c r="H3325" i="1" s="1"/>
  <c r="Z3324" i="1"/>
  <c r="AA3324" i="1" s="1"/>
  <c r="AH3324" i="1" s="1"/>
  <c r="C3325" i="1"/>
  <c r="AJ3325" i="1"/>
  <c r="J3265" i="1"/>
  <c r="AB3327" i="1"/>
  <c r="T3263" i="1"/>
  <c r="AF3263" i="1" s="1"/>
  <c r="S3264" i="1"/>
  <c r="U3263" i="1"/>
  <c r="W3263" i="1" s="1"/>
  <c r="AG3262" i="1"/>
  <c r="X3325" i="1"/>
  <c r="A3326" i="1"/>
  <c r="K3325" i="1"/>
  <c r="F3266" i="1"/>
  <c r="O3266" i="1" s="1"/>
  <c r="R3266" i="1" s="1"/>
  <c r="V3266" i="1" s="1"/>
  <c r="AC3267" i="1"/>
  <c r="AE3267" i="1" s="1"/>
  <c r="G3267" i="1"/>
  <c r="J3266" i="1" l="1"/>
  <c r="G3268" i="1"/>
  <c r="AC3268" i="1"/>
  <c r="AE3268" i="1" s="1"/>
  <c r="F3267" i="1"/>
  <c r="J3267" i="1" s="1"/>
  <c r="AG3263" i="1"/>
  <c r="B3263" i="1" s="1"/>
  <c r="AB3328" i="1"/>
  <c r="M3269" i="1"/>
  <c r="N3269" i="1" s="1"/>
  <c r="L3270" i="1"/>
  <c r="Y3325" i="1"/>
  <c r="C3326" i="1"/>
  <c r="Z3325" i="1"/>
  <c r="AA3325" i="1" s="1"/>
  <c r="AH3325" i="1" s="1"/>
  <c r="AJ3326" i="1"/>
  <c r="I3326" i="1"/>
  <c r="H3326" i="1" s="1"/>
  <c r="K3326" i="1"/>
  <c r="A3327" i="1"/>
  <c r="X3326" i="1"/>
  <c r="B3262" i="1"/>
  <c r="T3264" i="1"/>
  <c r="AF3264" i="1" s="1"/>
  <c r="S3265" i="1"/>
  <c r="U3264" i="1"/>
  <c r="W3264" i="1" s="1"/>
  <c r="O3267" i="1" l="1"/>
  <c r="R3267" i="1" s="1"/>
  <c r="V3267" i="1" s="1"/>
  <c r="T3265" i="1"/>
  <c r="AF3265" i="1" s="1"/>
  <c r="S3266" i="1"/>
  <c r="U3265" i="1"/>
  <c r="W3265" i="1" s="1"/>
  <c r="X3327" i="1"/>
  <c r="A3328" i="1"/>
  <c r="K3327" i="1"/>
  <c r="G3269" i="1"/>
  <c r="AC3269" i="1"/>
  <c r="AE3269" i="1" s="1"/>
  <c r="AB3329" i="1"/>
  <c r="F3268" i="1"/>
  <c r="J3268" i="1" s="1"/>
  <c r="AG3264" i="1"/>
  <c r="B3264" i="1" s="1"/>
  <c r="I3327" i="1"/>
  <c r="H3327" i="1" s="1"/>
  <c r="Y3326" i="1"/>
  <c r="AJ3327" i="1"/>
  <c r="Z3326" i="1"/>
  <c r="AA3326" i="1" s="1"/>
  <c r="AH3326" i="1" s="1"/>
  <c r="C3327" i="1"/>
  <c r="M3270" i="1"/>
  <c r="N3270" i="1" s="1"/>
  <c r="L3271" i="1"/>
  <c r="F3269" i="1" l="1"/>
  <c r="J3269" i="1" s="1"/>
  <c r="A3329" i="1"/>
  <c r="X3328" i="1"/>
  <c r="K3328" i="1"/>
  <c r="AC3270" i="1"/>
  <c r="AE3270" i="1" s="1"/>
  <c r="G3270" i="1"/>
  <c r="O3268" i="1"/>
  <c r="AJ3328" i="1"/>
  <c r="C3328" i="1"/>
  <c r="I3328" i="1"/>
  <c r="H3328" i="1" s="1"/>
  <c r="Z3327" i="1"/>
  <c r="Y3327" i="1"/>
  <c r="M3271" i="1"/>
  <c r="N3271" i="1" s="1"/>
  <c r="L3272" i="1"/>
  <c r="AB3330" i="1"/>
  <c r="AG3265" i="1"/>
  <c r="B3265" i="1" s="1"/>
  <c r="T3266" i="1"/>
  <c r="AF3266" i="1" s="1"/>
  <c r="S3267" i="1"/>
  <c r="U3266" i="1"/>
  <c r="W3266" i="1" s="1"/>
  <c r="AC3271" i="1" l="1"/>
  <c r="AE3271" i="1" s="1"/>
  <c r="G3271" i="1"/>
  <c r="O3269" i="1"/>
  <c r="T3267" i="1"/>
  <c r="AF3267" i="1" s="1"/>
  <c r="S3268" i="1"/>
  <c r="U3267" i="1"/>
  <c r="W3267" i="1" s="1"/>
  <c r="M3272" i="1"/>
  <c r="N3272" i="1" s="1"/>
  <c r="L3273" i="1"/>
  <c r="F3270" i="1"/>
  <c r="J3270" i="1" s="1"/>
  <c r="AJ3329" i="1"/>
  <c r="Y3328" i="1"/>
  <c r="Z3328" i="1"/>
  <c r="AA3328" i="1" s="1"/>
  <c r="AH3328" i="1" s="1"/>
  <c r="C3329" i="1"/>
  <c r="I3329" i="1"/>
  <c r="H3329" i="1" s="1"/>
  <c r="AG3266" i="1"/>
  <c r="AB3331" i="1"/>
  <c r="R3268" i="1"/>
  <c r="V3268" i="1" s="1"/>
  <c r="P3269" i="1"/>
  <c r="X3329" i="1"/>
  <c r="A3330" i="1"/>
  <c r="K3329" i="1"/>
  <c r="O3270" i="1" l="1"/>
  <c r="G3272" i="1"/>
  <c r="AC3272" i="1"/>
  <c r="AE3272" i="1" s="1"/>
  <c r="AG3267" i="1"/>
  <c r="F3271" i="1"/>
  <c r="O3271" i="1" s="1"/>
  <c r="B3266" i="1"/>
  <c r="M3273" i="1"/>
  <c r="N3273" i="1" s="1"/>
  <c r="L3274" i="1"/>
  <c r="T3268" i="1"/>
  <c r="S3269" i="1"/>
  <c r="U3268" i="1"/>
  <c r="W3268" i="1" s="1"/>
  <c r="C3330" i="1"/>
  <c r="Y3329" i="1"/>
  <c r="AJ3330" i="1"/>
  <c r="I3330" i="1"/>
  <c r="H3330" i="1" s="1"/>
  <c r="Z3329" i="1"/>
  <c r="AA3329" i="1" s="1"/>
  <c r="AH3329" i="1" s="1"/>
  <c r="Q3269" i="1"/>
  <c r="Q3270" i="1" s="1"/>
  <c r="Q3271" i="1" s="1"/>
  <c r="Q3272" i="1" s="1"/>
  <c r="Q3273" i="1" s="1"/>
  <c r="P3270" i="1"/>
  <c r="P3271" i="1" s="1"/>
  <c r="P3272" i="1" s="1"/>
  <c r="P3273" i="1" s="1"/>
  <c r="AB3332" i="1"/>
  <c r="A3331" i="1"/>
  <c r="X3330" i="1"/>
  <c r="K3330" i="1"/>
  <c r="J3271" i="1" l="1"/>
  <c r="AG3268" i="1"/>
  <c r="B3268" i="1" s="1"/>
  <c r="A3332" i="1"/>
  <c r="X3331" i="1"/>
  <c r="K3331" i="1"/>
  <c r="R3270" i="1"/>
  <c r="V3270" i="1" s="1"/>
  <c r="U3269" i="1"/>
  <c r="T3269" i="1"/>
  <c r="AF3269" i="1" s="1"/>
  <c r="S3270" i="1"/>
  <c r="B3267" i="1"/>
  <c r="G3273" i="1"/>
  <c r="AC3273" i="1"/>
  <c r="AE3273" i="1" s="1"/>
  <c r="R3271" i="1"/>
  <c r="V3271" i="1" s="1"/>
  <c r="F3272" i="1"/>
  <c r="J3272" i="1" s="1"/>
  <c r="Z3330" i="1"/>
  <c r="AA3330" i="1" s="1"/>
  <c r="AH3330" i="1" s="1"/>
  <c r="AJ3331" i="1"/>
  <c r="C3331" i="1"/>
  <c r="I3331" i="1"/>
  <c r="H3331" i="1" s="1"/>
  <c r="Y3330" i="1"/>
  <c r="AF3268" i="1"/>
  <c r="AA3268" i="1"/>
  <c r="R3269" i="1"/>
  <c r="V3269" i="1" s="1"/>
  <c r="AB3333" i="1"/>
  <c r="M3274" i="1"/>
  <c r="N3274" i="1" s="1"/>
  <c r="P3274" i="1"/>
  <c r="Q3274" i="1"/>
  <c r="L3275" i="1"/>
  <c r="O3272" i="1" l="1"/>
  <c r="R3272" i="1" s="1"/>
  <c r="V3272" i="1" s="1"/>
  <c r="M3275" i="1"/>
  <c r="N3275" i="1" s="1"/>
  <c r="P3275" i="1"/>
  <c r="Q3275" i="1"/>
  <c r="L3276" i="1"/>
  <c r="AB3334" i="1"/>
  <c r="X3332" i="1"/>
  <c r="K3332" i="1"/>
  <c r="A3333" i="1"/>
  <c r="U3270" i="1"/>
  <c r="W3270" i="1" s="1"/>
  <c r="T3270" i="1"/>
  <c r="AF3270" i="1" s="1"/>
  <c r="S3271" i="1"/>
  <c r="I3332" i="1"/>
  <c r="H3332" i="1" s="1"/>
  <c r="Y3331" i="1"/>
  <c r="C3332" i="1"/>
  <c r="Z3331" i="1"/>
  <c r="AA3331" i="1" s="1"/>
  <c r="AH3331" i="1" s="1"/>
  <c r="AJ3332" i="1"/>
  <c r="AC3274" i="1"/>
  <c r="AE3274" i="1" s="1"/>
  <c r="G3274" i="1"/>
  <c r="AH3268" i="1"/>
  <c r="F3273" i="1"/>
  <c r="O3273" i="1" s="1"/>
  <c r="R3273" i="1" s="1"/>
  <c r="V3273" i="1" s="1"/>
  <c r="W3269" i="1"/>
  <c r="J3273" i="1" l="1"/>
  <c r="G3275" i="1"/>
  <c r="AC3275" i="1"/>
  <c r="AE3275" i="1" s="1"/>
  <c r="Y3332" i="1"/>
  <c r="I3333" i="1"/>
  <c r="H3333" i="1" s="1"/>
  <c r="Z3332" i="1"/>
  <c r="AA3332" i="1" s="1"/>
  <c r="AH3332" i="1" s="1"/>
  <c r="C3333" i="1"/>
  <c r="AJ3333" i="1"/>
  <c r="AB3335" i="1"/>
  <c r="F3274" i="1"/>
  <c r="J3274" i="1" s="1"/>
  <c r="M3276" i="1"/>
  <c r="N3276" i="1" s="1"/>
  <c r="P3276" i="1"/>
  <c r="Q3276" i="1"/>
  <c r="L3277" i="1"/>
  <c r="AG3270" i="1"/>
  <c r="U3271" i="1"/>
  <c r="W3271" i="1" s="1"/>
  <c r="T3271" i="1"/>
  <c r="AF3271" i="1" s="1"/>
  <c r="S3272" i="1"/>
  <c r="A3334" i="1"/>
  <c r="K3333" i="1"/>
  <c r="X3333" i="1"/>
  <c r="AG3269" i="1"/>
  <c r="B3269" i="1" s="1"/>
  <c r="O3274" i="1" l="1"/>
  <c r="R3274" i="1" s="1"/>
  <c r="V3274" i="1" s="1"/>
  <c r="G3276" i="1"/>
  <c r="AC3276" i="1"/>
  <c r="AE3276" i="1" s="1"/>
  <c r="AB3336" i="1"/>
  <c r="U3272" i="1"/>
  <c r="W3272" i="1" s="1"/>
  <c r="T3272" i="1"/>
  <c r="AF3272" i="1" s="1"/>
  <c r="S3273" i="1"/>
  <c r="M3277" i="1"/>
  <c r="N3277" i="1" s="1"/>
  <c r="P3277" i="1"/>
  <c r="Q3277" i="1"/>
  <c r="L3278" i="1"/>
  <c r="Y3333" i="1"/>
  <c r="C3334" i="1"/>
  <c r="Z3333" i="1"/>
  <c r="AA3333" i="1" s="1"/>
  <c r="AH3333" i="1" s="1"/>
  <c r="I3334" i="1"/>
  <c r="H3334" i="1" s="1"/>
  <c r="AJ3334" i="1"/>
  <c r="AG3271" i="1"/>
  <c r="B3271" i="1" s="1"/>
  <c r="F3275" i="1"/>
  <c r="O3275" i="1" s="1"/>
  <c r="R3275" i="1" s="1"/>
  <c r="V3275" i="1" s="1"/>
  <c r="X3334" i="1"/>
  <c r="A3335" i="1"/>
  <c r="K3334" i="1"/>
  <c r="B3270" i="1"/>
  <c r="J3275" i="1" l="1"/>
  <c r="G3277" i="1"/>
  <c r="AC3277" i="1"/>
  <c r="AE3277" i="1" s="1"/>
  <c r="AG3272" i="1"/>
  <c r="Y3334" i="1"/>
  <c r="I3335" i="1"/>
  <c r="H3335" i="1" s="1"/>
  <c r="Z3334" i="1"/>
  <c r="AA3334" i="1" s="1"/>
  <c r="AH3334" i="1" s="1"/>
  <c r="AJ3335" i="1"/>
  <c r="C3335" i="1"/>
  <c r="M3278" i="1"/>
  <c r="N3278" i="1" s="1"/>
  <c r="P3278" i="1"/>
  <c r="Q3278" i="1"/>
  <c r="L3279" i="1"/>
  <c r="AB3337" i="1"/>
  <c r="U3273" i="1"/>
  <c r="W3273" i="1" s="1"/>
  <c r="T3273" i="1"/>
  <c r="AF3273" i="1" s="1"/>
  <c r="S3274" i="1"/>
  <c r="X3335" i="1"/>
  <c r="A3336" i="1"/>
  <c r="K3335" i="1"/>
  <c r="F3276" i="1"/>
  <c r="O3276" i="1" s="1"/>
  <c r="R3276" i="1" s="1"/>
  <c r="V3276" i="1" s="1"/>
  <c r="J3276" i="1" l="1"/>
  <c r="X3336" i="1"/>
  <c r="A3337" i="1"/>
  <c r="K3336" i="1"/>
  <c r="Y3335" i="1"/>
  <c r="C3336" i="1"/>
  <c r="Z3335" i="1"/>
  <c r="AA3335" i="1" s="1"/>
  <c r="AH3335" i="1" s="1"/>
  <c r="AJ3336" i="1"/>
  <c r="I3336" i="1"/>
  <c r="H3336" i="1" s="1"/>
  <c r="AG3273" i="1"/>
  <c r="B3273" i="1" s="1"/>
  <c r="AB3338" i="1"/>
  <c r="G3278" i="1"/>
  <c r="AC3278" i="1"/>
  <c r="AE3278" i="1" s="1"/>
  <c r="F3277" i="1"/>
  <c r="O3277" i="1" s="1"/>
  <c r="R3277" i="1" s="1"/>
  <c r="V3277" i="1" s="1"/>
  <c r="U3274" i="1"/>
  <c r="W3274" i="1" s="1"/>
  <c r="T3274" i="1"/>
  <c r="AF3274" i="1" s="1"/>
  <c r="S3275" i="1"/>
  <c r="M3279" i="1"/>
  <c r="N3279" i="1" s="1"/>
  <c r="P3279" i="1"/>
  <c r="Q3279" i="1"/>
  <c r="L3280" i="1"/>
  <c r="B3272" i="1"/>
  <c r="J3277" i="1" l="1"/>
  <c r="AG3274" i="1"/>
  <c r="B3274" i="1" s="1"/>
  <c r="AB3339" i="1"/>
  <c r="X3337" i="1"/>
  <c r="A3338" i="1"/>
  <c r="K3337" i="1"/>
  <c r="G3279" i="1"/>
  <c r="AC3279" i="1"/>
  <c r="AE3279" i="1" s="1"/>
  <c r="C3337" i="1"/>
  <c r="I3337" i="1"/>
  <c r="H3337" i="1" s="1"/>
  <c r="Y3336" i="1"/>
  <c r="Z3336" i="1"/>
  <c r="AA3336" i="1" s="1"/>
  <c r="AH3336" i="1" s="1"/>
  <c r="AJ3337" i="1"/>
  <c r="M3280" i="1"/>
  <c r="N3280" i="1" s="1"/>
  <c r="P3280" i="1"/>
  <c r="Q3280" i="1"/>
  <c r="L3281" i="1"/>
  <c r="U3275" i="1"/>
  <c r="W3275" i="1" s="1"/>
  <c r="T3275" i="1"/>
  <c r="AF3275" i="1" s="1"/>
  <c r="S3276" i="1"/>
  <c r="F3278" i="1"/>
  <c r="J3278" i="1" s="1"/>
  <c r="O3278" i="1" l="1"/>
  <c r="R3278" i="1" s="1"/>
  <c r="V3278" i="1" s="1"/>
  <c r="U3276" i="1"/>
  <c r="W3276" i="1" s="1"/>
  <c r="T3276" i="1"/>
  <c r="AF3276" i="1" s="1"/>
  <c r="S3277" i="1"/>
  <c r="F3279" i="1"/>
  <c r="J3279" i="1" s="1"/>
  <c r="Y3337" i="1"/>
  <c r="C3338" i="1"/>
  <c r="I3338" i="1"/>
  <c r="H3338" i="1" s="1"/>
  <c r="Z3337" i="1"/>
  <c r="AA3337" i="1" s="1"/>
  <c r="AH3337" i="1" s="1"/>
  <c r="AJ3338" i="1"/>
  <c r="G3280" i="1"/>
  <c r="AC3280" i="1"/>
  <c r="AE3280" i="1" s="1"/>
  <c r="AG3275" i="1"/>
  <c r="B3275" i="1" s="1"/>
  <c r="M3281" i="1"/>
  <c r="N3281" i="1" s="1"/>
  <c r="P3281" i="1"/>
  <c r="Q3281" i="1"/>
  <c r="L3282" i="1"/>
  <c r="K3338" i="1"/>
  <c r="X3338" i="1"/>
  <c r="A3339" i="1"/>
  <c r="AB3340" i="1"/>
  <c r="O3279" i="1" l="1"/>
  <c r="R3279" i="1" s="1"/>
  <c r="V3279" i="1" s="1"/>
  <c r="AB3341" i="1"/>
  <c r="M3282" i="1"/>
  <c r="N3282" i="1" s="1"/>
  <c r="P3282" i="1"/>
  <c r="Q3282" i="1"/>
  <c r="L3283" i="1"/>
  <c r="U3277" i="1"/>
  <c r="W3277" i="1" s="1"/>
  <c r="T3277" i="1"/>
  <c r="AF3277" i="1" s="1"/>
  <c r="S3278" i="1"/>
  <c r="K3339" i="1"/>
  <c r="A3340" i="1"/>
  <c r="X3339" i="1"/>
  <c r="F3280" i="1"/>
  <c r="O3280" i="1" s="1"/>
  <c r="R3280" i="1" s="1"/>
  <c r="V3280" i="1" s="1"/>
  <c r="Y3338" i="1"/>
  <c r="I3339" i="1"/>
  <c r="H3339" i="1" s="1"/>
  <c r="Z3338" i="1"/>
  <c r="AA3338" i="1" s="1"/>
  <c r="AH3338" i="1" s="1"/>
  <c r="C3339" i="1"/>
  <c r="AJ3339" i="1"/>
  <c r="AG3276" i="1"/>
  <c r="B3276" i="1" s="1"/>
  <c r="G3281" i="1"/>
  <c r="AC3281" i="1"/>
  <c r="AE3281" i="1" s="1"/>
  <c r="J3280" i="1" l="1"/>
  <c r="C3340" i="1"/>
  <c r="Y3339" i="1"/>
  <c r="Z3339" i="1"/>
  <c r="AA3339" i="1" s="1"/>
  <c r="AH3339" i="1" s="1"/>
  <c r="AJ3340" i="1"/>
  <c r="I3340" i="1"/>
  <c r="H3340" i="1" s="1"/>
  <c r="U3278" i="1"/>
  <c r="W3278" i="1" s="1"/>
  <c r="T3278" i="1"/>
  <c r="AF3278" i="1" s="1"/>
  <c r="S3279" i="1"/>
  <c r="G3282" i="1"/>
  <c r="AC3282" i="1"/>
  <c r="AE3282" i="1" s="1"/>
  <c r="X3340" i="1"/>
  <c r="A3341" i="1"/>
  <c r="K3340" i="1"/>
  <c r="AG3277" i="1"/>
  <c r="B3277" i="1" s="1"/>
  <c r="M3283" i="1"/>
  <c r="N3283" i="1" s="1"/>
  <c r="P3283" i="1"/>
  <c r="Q3283" i="1"/>
  <c r="L3284" i="1"/>
  <c r="AB3342" i="1"/>
  <c r="F3281" i="1"/>
  <c r="O3281" i="1" s="1"/>
  <c r="R3281" i="1" s="1"/>
  <c r="V3281" i="1" s="1"/>
  <c r="J3281" i="1" l="1"/>
  <c r="AB3343" i="1"/>
  <c r="M3284" i="1"/>
  <c r="N3284" i="1" s="1"/>
  <c r="P3284" i="1"/>
  <c r="Q3284" i="1"/>
  <c r="L3285" i="1"/>
  <c r="X3341" i="1"/>
  <c r="A3342" i="1"/>
  <c r="K3341" i="1"/>
  <c r="F3282" i="1"/>
  <c r="O3282" i="1" s="1"/>
  <c r="R3282" i="1" s="1"/>
  <c r="V3282" i="1" s="1"/>
  <c r="C3341" i="1"/>
  <c r="Y3340" i="1"/>
  <c r="I3341" i="1"/>
  <c r="H3341" i="1" s="1"/>
  <c r="Z3340" i="1"/>
  <c r="AA3340" i="1" s="1"/>
  <c r="AH3340" i="1" s="1"/>
  <c r="AJ3341" i="1"/>
  <c r="U3279" i="1"/>
  <c r="W3279" i="1" s="1"/>
  <c r="T3279" i="1"/>
  <c r="AF3279" i="1" s="1"/>
  <c r="S3280" i="1"/>
  <c r="AC3283" i="1"/>
  <c r="AE3283" i="1" s="1"/>
  <c r="G3283" i="1"/>
  <c r="AG3278" i="1"/>
  <c r="F3283" i="1" l="1"/>
  <c r="O3283" i="1" s="1"/>
  <c r="R3283" i="1" s="1"/>
  <c r="V3283" i="1" s="1"/>
  <c r="AG3279" i="1"/>
  <c r="B3279" i="1" s="1"/>
  <c r="M3285" i="1"/>
  <c r="N3285" i="1" s="1"/>
  <c r="P3285" i="1"/>
  <c r="Q3285" i="1"/>
  <c r="L3286" i="1"/>
  <c r="C3342" i="1"/>
  <c r="I3342" i="1"/>
  <c r="H3342" i="1" s="1"/>
  <c r="Y3341" i="1"/>
  <c r="AJ3342" i="1"/>
  <c r="Z3341" i="1"/>
  <c r="AA3341" i="1" s="1"/>
  <c r="AH3341" i="1" s="1"/>
  <c r="J3282" i="1"/>
  <c r="AB3344" i="1"/>
  <c r="B3278" i="1"/>
  <c r="U3280" i="1"/>
  <c r="W3280" i="1" s="1"/>
  <c r="T3280" i="1"/>
  <c r="AF3280" i="1" s="1"/>
  <c r="S3281" i="1"/>
  <c r="K3342" i="1"/>
  <c r="A3343" i="1"/>
  <c r="X3342" i="1"/>
  <c r="G3284" i="1"/>
  <c r="AC3284" i="1"/>
  <c r="AE3284" i="1" s="1"/>
  <c r="Z3342" i="1" l="1"/>
  <c r="AA3342" i="1" s="1"/>
  <c r="AH3342" i="1" s="1"/>
  <c r="C3343" i="1"/>
  <c r="I3343" i="1"/>
  <c r="H3343" i="1" s="1"/>
  <c r="AJ3343" i="1"/>
  <c r="Y3342" i="1"/>
  <c r="AG3280" i="1"/>
  <c r="B3280" i="1" s="1"/>
  <c r="M3286" i="1"/>
  <c r="N3286" i="1" s="1"/>
  <c r="P3286" i="1"/>
  <c r="Q3286" i="1"/>
  <c r="L3287" i="1"/>
  <c r="F3284" i="1"/>
  <c r="O3284" i="1" s="1"/>
  <c r="R3284" i="1" s="1"/>
  <c r="V3284" i="1" s="1"/>
  <c r="K3343" i="1"/>
  <c r="X3343" i="1"/>
  <c r="A3344" i="1"/>
  <c r="U3281" i="1"/>
  <c r="W3281" i="1" s="1"/>
  <c r="T3281" i="1"/>
  <c r="AF3281" i="1" s="1"/>
  <c r="S3282" i="1"/>
  <c r="AB3345" i="1"/>
  <c r="J3283" i="1"/>
  <c r="G3285" i="1"/>
  <c r="AC3285" i="1"/>
  <c r="AE3285" i="1" s="1"/>
  <c r="AC3286" i="1" l="1"/>
  <c r="AE3286" i="1" s="1"/>
  <c r="G3286" i="1"/>
  <c r="AG3281" i="1"/>
  <c r="B3281" i="1" s="1"/>
  <c r="M3287" i="1"/>
  <c r="N3287" i="1" s="1"/>
  <c r="P3287" i="1"/>
  <c r="Q3287" i="1"/>
  <c r="L3288" i="1"/>
  <c r="F3285" i="1"/>
  <c r="O3285" i="1" s="1"/>
  <c r="R3285" i="1" s="1"/>
  <c r="V3285" i="1" s="1"/>
  <c r="AB3346" i="1"/>
  <c r="A3345" i="1"/>
  <c r="K3344" i="1"/>
  <c r="X3344" i="1"/>
  <c r="J3284" i="1"/>
  <c r="U3282" i="1"/>
  <c r="W3282" i="1" s="1"/>
  <c r="T3282" i="1"/>
  <c r="AF3282" i="1" s="1"/>
  <c r="S3283" i="1"/>
  <c r="Y3343" i="1"/>
  <c r="C3344" i="1"/>
  <c r="I3344" i="1"/>
  <c r="H3344" i="1" s="1"/>
  <c r="Z3343" i="1"/>
  <c r="AA3343" i="1" s="1"/>
  <c r="AH3343" i="1" s="1"/>
  <c r="AJ3344" i="1"/>
  <c r="U3283" i="1" l="1"/>
  <c r="W3283" i="1" s="1"/>
  <c r="T3283" i="1"/>
  <c r="AF3283" i="1" s="1"/>
  <c r="S3284" i="1"/>
  <c r="Z3344" i="1"/>
  <c r="AA3344" i="1" s="1"/>
  <c r="AH3344" i="1" s="1"/>
  <c r="AJ3345" i="1"/>
  <c r="C3345" i="1"/>
  <c r="I3345" i="1"/>
  <c r="H3345" i="1" s="1"/>
  <c r="Y3344" i="1"/>
  <c r="J3285" i="1"/>
  <c r="G3287" i="1"/>
  <c r="AC3287" i="1"/>
  <c r="AE3287" i="1" s="1"/>
  <c r="F3286" i="1"/>
  <c r="J3286" i="1" s="1"/>
  <c r="AG3282" i="1"/>
  <c r="M3288" i="1"/>
  <c r="N3288" i="1" s="1"/>
  <c r="P3288" i="1"/>
  <c r="Q3288" i="1"/>
  <c r="L3289" i="1"/>
  <c r="AB3347" i="1"/>
  <c r="X3345" i="1"/>
  <c r="A3346" i="1"/>
  <c r="K3345" i="1"/>
  <c r="O3286" i="1" l="1"/>
  <c r="R3286" i="1" s="1"/>
  <c r="V3286" i="1" s="1"/>
  <c r="X3346" i="1"/>
  <c r="A3347" i="1"/>
  <c r="K3346" i="1"/>
  <c r="AG3283" i="1"/>
  <c r="B3283" i="1" s="1"/>
  <c r="Z3345" i="1"/>
  <c r="AA3345" i="1" s="1"/>
  <c r="AH3345" i="1" s="1"/>
  <c r="C3346" i="1"/>
  <c r="Y3345" i="1"/>
  <c r="AJ3346" i="1"/>
  <c r="I3346" i="1"/>
  <c r="H3346" i="1" s="1"/>
  <c r="AB3348" i="1"/>
  <c r="G3288" i="1"/>
  <c r="AC3288" i="1"/>
  <c r="AE3288" i="1" s="1"/>
  <c r="F3287" i="1"/>
  <c r="J3287" i="1" s="1"/>
  <c r="U3284" i="1"/>
  <c r="W3284" i="1" s="1"/>
  <c r="T3284" i="1"/>
  <c r="AF3284" i="1" s="1"/>
  <c r="S3285" i="1"/>
  <c r="M3289" i="1"/>
  <c r="N3289" i="1" s="1"/>
  <c r="P3289" i="1"/>
  <c r="Q3289" i="1"/>
  <c r="L3290" i="1"/>
  <c r="B3282" i="1"/>
  <c r="O3287" i="1" l="1"/>
  <c r="R3287" i="1" s="1"/>
  <c r="V3287" i="1" s="1"/>
  <c r="AG3284" i="1"/>
  <c r="AB3349" i="1"/>
  <c r="A3348" i="1"/>
  <c r="K3347" i="1"/>
  <c r="X3347" i="1"/>
  <c r="F3288" i="1"/>
  <c r="O3288" i="1" s="1"/>
  <c r="R3288" i="1" s="1"/>
  <c r="V3288" i="1" s="1"/>
  <c r="Y3346" i="1"/>
  <c r="I3347" i="1"/>
  <c r="H3347" i="1" s="1"/>
  <c r="AJ3347" i="1"/>
  <c r="Z3346" i="1"/>
  <c r="AA3346" i="1" s="1"/>
  <c r="AH3346" i="1" s="1"/>
  <c r="C3347" i="1"/>
  <c r="G3289" i="1"/>
  <c r="AC3289" i="1"/>
  <c r="AE3289" i="1" s="1"/>
  <c r="M3290" i="1"/>
  <c r="N3290" i="1" s="1"/>
  <c r="P3290" i="1"/>
  <c r="Q3290" i="1"/>
  <c r="L3291" i="1"/>
  <c r="U3285" i="1"/>
  <c r="W3285" i="1" s="1"/>
  <c r="T3285" i="1"/>
  <c r="AF3285" i="1" s="1"/>
  <c r="S3286" i="1"/>
  <c r="M3291" i="1" l="1"/>
  <c r="N3291" i="1" s="1"/>
  <c r="P3291" i="1"/>
  <c r="Q3291" i="1"/>
  <c r="L3292" i="1"/>
  <c r="J3288" i="1"/>
  <c r="AG3285" i="1"/>
  <c r="B3285" i="1" s="1"/>
  <c r="U3286" i="1"/>
  <c r="W3286" i="1" s="1"/>
  <c r="T3286" i="1"/>
  <c r="AF3286" i="1" s="1"/>
  <c r="S3287" i="1"/>
  <c r="F3289" i="1"/>
  <c r="O3289" i="1" s="1"/>
  <c r="R3289" i="1" s="1"/>
  <c r="V3289" i="1" s="1"/>
  <c r="X3348" i="1"/>
  <c r="K3348" i="1"/>
  <c r="A3349" i="1"/>
  <c r="AB3350" i="1"/>
  <c r="G3290" i="1"/>
  <c r="AC3290" i="1"/>
  <c r="AE3290" i="1" s="1"/>
  <c r="Y3347" i="1"/>
  <c r="C3348" i="1"/>
  <c r="I3348" i="1"/>
  <c r="H3348" i="1" s="1"/>
  <c r="Z3347" i="1"/>
  <c r="AA3347" i="1" s="1"/>
  <c r="AH3347" i="1" s="1"/>
  <c r="AJ3348" i="1"/>
  <c r="B3284" i="1"/>
  <c r="G3291" i="1" l="1"/>
  <c r="AC3291" i="1"/>
  <c r="AE3291" i="1" s="1"/>
  <c r="F3290" i="1"/>
  <c r="J3290" i="1" s="1"/>
  <c r="J3289" i="1"/>
  <c r="M3292" i="1"/>
  <c r="N3292" i="1" s="1"/>
  <c r="P3292" i="1"/>
  <c r="Q3292" i="1"/>
  <c r="L3293" i="1"/>
  <c r="X3349" i="1"/>
  <c r="K3349" i="1"/>
  <c r="A3350" i="1"/>
  <c r="U3287" i="1"/>
  <c r="W3287" i="1" s="1"/>
  <c r="T3287" i="1"/>
  <c r="AF3287" i="1" s="1"/>
  <c r="S3288" i="1"/>
  <c r="AB3351" i="1"/>
  <c r="I3349" i="1"/>
  <c r="H3349" i="1" s="1"/>
  <c r="Y3348" i="1"/>
  <c r="Z3348" i="1"/>
  <c r="AA3348" i="1" s="1"/>
  <c r="AH3348" i="1" s="1"/>
  <c r="AJ3349" i="1"/>
  <c r="C3349" i="1"/>
  <c r="AG3286" i="1"/>
  <c r="B3286" i="1" s="1"/>
  <c r="G3292" i="1" l="1"/>
  <c r="AC3292" i="1"/>
  <c r="AE3292" i="1" s="1"/>
  <c r="AG3287" i="1"/>
  <c r="Y3349" i="1"/>
  <c r="AJ3350" i="1"/>
  <c r="Z3349" i="1"/>
  <c r="AA3349" i="1" s="1"/>
  <c r="AH3349" i="1" s="1"/>
  <c r="C3350" i="1"/>
  <c r="I3350" i="1"/>
  <c r="H3350" i="1" s="1"/>
  <c r="AB3352" i="1"/>
  <c r="X3350" i="1"/>
  <c r="A3351" i="1"/>
  <c r="K3350" i="1"/>
  <c r="M3293" i="1"/>
  <c r="N3293" i="1" s="1"/>
  <c r="P3293" i="1"/>
  <c r="Q3293" i="1"/>
  <c r="L3294" i="1"/>
  <c r="O3290" i="1"/>
  <c r="R3290" i="1" s="1"/>
  <c r="V3290" i="1" s="1"/>
  <c r="F3291" i="1"/>
  <c r="J3291" i="1" s="1"/>
  <c r="U3288" i="1"/>
  <c r="W3288" i="1" s="1"/>
  <c r="T3288" i="1"/>
  <c r="AF3288" i="1" s="1"/>
  <c r="S3289" i="1"/>
  <c r="O3291" i="1" l="1"/>
  <c r="R3291" i="1" s="1"/>
  <c r="V3291" i="1" s="1"/>
  <c r="M3294" i="1"/>
  <c r="N3294" i="1" s="1"/>
  <c r="P3294" i="1"/>
  <c r="Q3294" i="1"/>
  <c r="L3295" i="1"/>
  <c r="AB3353" i="1"/>
  <c r="AG3288" i="1"/>
  <c r="U3289" i="1"/>
  <c r="W3289" i="1" s="1"/>
  <c r="T3289" i="1"/>
  <c r="AF3289" i="1" s="1"/>
  <c r="S3290" i="1"/>
  <c r="B3287" i="1"/>
  <c r="X3351" i="1"/>
  <c r="K3351" i="1"/>
  <c r="A3352" i="1"/>
  <c r="G3293" i="1"/>
  <c r="AC3293" i="1"/>
  <c r="AE3293" i="1" s="1"/>
  <c r="Z3350" i="1"/>
  <c r="AA3350" i="1" s="1"/>
  <c r="AH3350" i="1" s="1"/>
  <c r="AJ3351" i="1"/>
  <c r="Y3350" i="1"/>
  <c r="I3351" i="1"/>
  <c r="H3351" i="1" s="1"/>
  <c r="C3351" i="1"/>
  <c r="F3292" i="1"/>
  <c r="O3292" i="1" s="1"/>
  <c r="R3292" i="1" s="1"/>
  <c r="V3292" i="1" s="1"/>
  <c r="J3292" i="1" l="1"/>
  <c r="G3294" i="1"/>
  <c r="AC3294" i="1"/>
  <c r="AE3294" i="1" s="1"/>
  <c r="M3295" i="1"/>
  <c r="N3295" i="1" s="1"/>
  <c r="P3295" i="1"/>
  <c r="Q3295" i="1"/>
  <c r="L3296" i="1"/>
  <c r="F3293" i="1"/>
  <c r="J3293" i="1" s="1"/>
  <c r="A3353" i="1"/>
  <c r="K3352" i="1"/>
  <c r="X3352" i="1"/>
  <c r="AG3289" i="1"/>
  <c r="B3289" i="1" s="1"/>
  <c r="U3290" i="1"/>
  <c r="W3290" i="1" s="1"/>
  <c r="T3290" i="1"/>
  <c r="AF3290" i="1" s="1"/>
  <c r="S3291" i="1"/>
  <c r="AJ3352" i="1"/>
  <c r="Y3351" i="1"/>
  <c r="C3352" i="1"/>
  <c r="Z3351" i="1"/>
  <c r="AA3351" i="1" s="1"/>
  <c r="AH3351" i="1" s="1"/>
  <c r="I3352" i="1"/>
  <c r="H3352" i="1" s="1"/>
  <c r="B3288" i="1"/>
  <c r="AB3354" i="1"/>
  <c r="O3293" i="1" l="1"/>
  <c r="R3293" i="1" s="1"/>
  <c r="V3293" i="1" s="1"/>
  <c r="K3353" i="1"/>
  <c r="X3353" i="1"/>
  <c r="A3354" i="1"/>
  <c r="AG3290" i="1"/>
  <c r="B3290" i="1" s="1"/>
  <c r="Z3352" i="1"/>
  <c r="AA3352" i="1" s="1"/>
  <c r="AH3352" i="1" s="1"/>
  <c r="AJ3353" i="1"/>
  <c r="C3353" i="1"/>
  <c r="I3353" i="1"/>
  <c r="H3353" i="1" s="1"/>
  <c r="Y3352" i="1"/>
  <c r="AC3295" i="1"/>
  <c r="AE3295" i="1" s="1"/>
  <c r="G3295" i="1"/>
  <c r="AB3355" i="1"/>
  <c r="U3291" i="1"/>
  <c r="W3291" i="1" s="1"/>
  <c r="T3291" i="1"/>
  <c r="AF3291" i="1" s="1"/>
  <c r="S3292" i="1"/>
  <c r="M3296" i="1"/>
  <c r="N3296" i="1" s="1"/>
  <c r="P3296" i="1"/>
  <c r="Q3296" i="1"/>
  <c r="L3297" i="1"/>
  <c r="F3294" i="1"/>
  <c r="O3294" i="1" s="1"/>
  <c r="R3294" i="1" s="1"/>
  <c r="V3294" i="1" s="1"/>
  <c r="J3294" i="1" l="1"/>
  <c r="G3296" i="1"/>
  <c r="AC3296" i="1"/>
  <c r="AE3296" i="1" s="1"/>
  <c r="M3297" i="1"/>
  <c r="N3297" i="1" s="1"/>
  <c r="P3297" i="1"/>
  <c r="Q3297" i="1"/>
  <c r="L3298" i="1"/>
  <c r="X3354" i="1"/>
  <c r="K3354" i="1"/>
  <c r="A3355" i="1"/>
  <c r="AB3356" i="1"/>
  <c r="Z3353" i="1"/>
  <c r="AA3353" i="1" s="1"/>
  <c r="AH3353" i="1" s="1"/>
  <c r="AJ3354" i="1"/>
  <c r="I3354" i="1"/>
  <c r="H3354" i="1" s="1"/>
  <c r="Y3353" i="1"/>
  <c r="C3354" i="1"/>
  <c r="AG3291" i="1"/>
  <c r="B3291" i="1" s="1"/>
  <c r="U3292" i="1"/>
  <c r="W3292" i="1" s="1"/>
  <c r="T3292" i="1"/>
  <c r="AF3292" i="1" s="1"/>
  <c r="S3293" i="1"/>
  <c r="F3295" i="1"/>
  <c r="O3295" i="1" s="1"/>
  <c r="R3295" i="1" s="1"/>
  <c r="V3295" i="1" s="1"/>
  <c r="J3295" i="1" l="1"/>
  <c r="AG3292" i="1"/>
  <c r="B3292" i="1" s="1"/>
  <c r="A3356" i="1"/>
  <c r="X3355" i="1"/>
  <c r="K3355" i="1"/>
  <c r="M3298" i="1"/>
  <c r="N3298" i="1" s="1"/>
  <c r="L3299" i="1"/>
  <c r="AB3357" i="1"/>
  <c r="U3293" i="1"/>
  <c r="W3293" i="1" s="1"/>
  <c r="T3293" i="1"/>
  <c r="AF3293" i="1" s="1"/>
  <c r="S3294" i="1"/>
  <c r="F3296" i="1"/>
  <c r="O3296" i="1" s="1"/>
  <c r="R3296" i="1" s="1"/>
  <c r="V3296" i="1" s="1"/>
  <c r="AJ3355" i="1"/>
  <c r="Z3354" i="1"/>
  <c r="AA3354" i="1" s="1"/>
  <c r="AH3354" i="1" s="1"/>
  <c r="C3355" i="1"/>
  <c r="Y3354" i="1"/>
  <c r="I3355" i="1"/>
  <c r="H3355" i="1" s="1"/>
  <c r="G3297" i="1"/>
  <c r="AC3297" i="1"/>
  <c r="AE3297" i="1" s="1"/>
  <c r="J3296" i="1" l="1"/>
  <c r="G3298" i="1"/>
  <c r="AC3298" i="1"/>
  <c r="AE3298" i="1" s="1"/>
  <c r="K3356" i="1"/>
  <c r="A3357" i="1"/>
  <c r="X3356" i="1"/>
  <c r="F3297" i="1"/>
  <c r="J3297" i="1" s="1"/>
  <c r="U3294" i="1"/>
  <c r="W3294" i="1" s="1"/>
  <c r="T3294" i="1"/>
  <c r="AF3294" i="1" s="1"/>
  <c r="S3295" i="1"/>
  <c r="AB3358" i="1"/>
  <c r="M3299" i="1"/>
  <c r="N3299" i="1" s="1"/>
  <c r="L3300" i="1"/>
  <c r="AG3293" i="1"/>
  <c r="B3293" i="1" s="1"/>
  <c r="Y3355" i="1"/>
  <c r="C3356" i="1"/>
  <c r="Z3355" i="1"/>
  <c r="AA3355" i="1" s="1"/>
  <c r="AH3355" i="1" s="1"/>
  <c r="AJ3356" i="1"/>
  <c r="I3356" i="1"/>
  <c r="H3356" i="1" s="1"/>
  <c r="O3297" i="1" l="1"/>
  <c r="R3297" i="1" s="1"/>
  <c r="G3299" i="1"/>
  <c r="AC3299" i="1"/>
  <c r="AE3299" i="1" s="1"/>
  <c r="AB3359" i="1"/>
  <c r="F3298" i="1"/>
  <c r="O3298" i="1" s="1"/>
  <c r="M3300" i="1"/>
  <c r="N3300" i="1" s="1"/>
  <c r="L3301" i="1"/>
  <c r="U3295" i="1"/>
  <c r="W3295" i="1" s="1"/>
  <c r="T3295" i="1"/>
  <c r="AF3295" i="1" s="1"/>
  <c r="S3296" i="1"/>
  <c r="A3358" i="1"/>
  <c r="X3357" i="1"/>
  <c r="K3357" i="1"/>
  <c r="AG3294" i="1"/>
  <c r="C3357" i="1"/>
  <c r="Z3356" i="1"/>
  <c r="AA3356" i="1" s="1"/>
  <c r="AH3356" i="1" s="1"/>
  <c r="AJ3357" i="1"/>
  <c r="Y3356" i="1"/>
  <c r="I3357" i="1"/>
  <c r="H3357" i="1" s="1"/>
  <c r="P3298" i="1" l="1"/>
  <c r="Q3298" i="1" s="1"/>
  <c r="Q3299" i="1" s="1"/>
  <c r="Q3300" i="1" s="1"/>
  <c r="Q3301" i="1" s="1"/>
  <c r="J3298" i="1"/>
  <c r="G3300" i="1"/>
  <c r="AC3300" i="1"/>
  <c r="AE3300" i="1" s="1"/>
  <c r="S3297" i="1"/>
  <c r="V3297" i="1"/>
  <c r="F3299" i="1"/>
  <c r="J3299" i="1" s="1"/>
  <c r="K3358" i="1"/>
  <c r="A3359" i="1"/>
  <c r="X3358" i="1"/>
  <c r="M3301" i="1"/>
  <c r="N3301" i="1" s="1"/>
  <c r="L3302" i="1"/>
  <c r="AG3295" i="1"/>
  <c r="B3295" i="1" s="1"/>
  <c r="U3296" i="1"/>
  <c r="W3296" i="1" s="1"/>
  <c r="T3296" i="1"/>
  <c r="AF3296" i="1" s="1"/>
  <c r="AB3360" i="1"/>
  <c r="C3358" i="1"/>
  <c r="I3358" i="1"/>
  <c r="H3358" i="1" s="1"/>
  <c r="Y3357" i="1"/>
  <c r="AJ3358" i="1"/>
  <c r="Z3357" i="1"/>
  <c r="AA3357" i="1" s="1"/>
  <c r="AH3357" i="1" s="1"/>
  <c r="B3294" i="1"/>
  <c r="P3299" i="1"/>
  <c r="P3300" i="1" s="1"/>
  <c r="P3301" i="1" s="1"/>
  <c r="AB3361" i="1" l="1"/>
  <c r="O3299" i="1"/>
  <c r="R3299" i="1" s="1"/>
  <c r="R3298" i="1"/>
  <c r="AC3301" i="1"/>
  <c r="AE3301" i="1" s="1"/>
  <c r="G3301" i="1"/>
  <c r="AG3296" i="1"/>
  <c r="B3296" i="1" s="1"/>
  <c r="M3302" i="1"/>
  <c r="N3302" i="1" s="1"/>
  <c r="P3302" i="1"/>
  <c r="Q3302" i="1"/>
  <c r="L3303" i="1"/>
  <c r="Z3358" i="1"/>
  <c r="AA3358" i="1" s="1"/>
  <c r="AH3358" i="1" s="1"/>
  <c r="AJ3359" i="1"/>
  <c r="Y3358" i="1"/>
  <c r="I3359" i="1"/>
  <c r="H3359" i="1" s="1"/>
  <c r="C3359" i="1"/>
  <c r="F3300" i="1"/>
  <c r="O3300" i="1" s="1"/>
  <c r="R3300" i="1" s="1"/>
  <c r="X3359" i="1"/>
  <c r="A3360" i="1"/>
  <c r="K3359" i="1"/>
  <c r="U3297" i="1"/>
  <c r="W3297" i="1" s="1"/>
  <c r="T3297" i="1"/>
  <c r="S3298" i="1"/>
  <c r="Y3359" i="1" l="1"/>
  <c r="C3360" i="1"/>
  <c r="I3360" i="1"/>
  <c r="H3360" i="1" s="1"/>
  <c r="Z3359" i="1"/>
  <c r="AA3359" i="1" s="1"/>
  <c r="AH3359" i="1" s="1"/>
  <c r="AJ3360" i="1"/>
  <c r="J3300" i="1"/>
  <c r="AB3362" i="1"/>
  <c r="AF3297" i="1"/>
  <c r="AA3297" i="1"/>
  <c r="T3298" i="1"/>
  <c r="AF3298" i="1" s="1"/>
  <c r="S3299" i="1"/>
  <c r="X3360" i="1"/>
  <c r="A3361" i="1"/>
  <c r="K3360" i="1"/>
  <c r="G3302" i="1"/>
  <c r="AC3302" i="1"/>
  <c r="AE3302" i="1" s="1"/>
  <c r="F3301" i="1"/>
  <c r="J3301" i="1" s="1"/>
  <c r="AG3297" i="1"/>
  <c r="M3303" i="1"/>
  <c r="N3303" i="1" s="1"/>
  <c r="P3303" i="1"/>
  <c r="Q3303" i="1"/>
  <c r="L3304" i="1"/>
  <c r="O3301" i="1" l="1"/>
  <c r="R3301" i="1" s="1"/>
  <c r="AH3297" i="1"/>
  <c r="M3304" i="1"/>
  <c r="N3304" i="1" s="1"/>
  <c r="P3304" i="1"/>
  <c r="Q3304" i="1"/>
  <c r="L3305" i="1"/>
  <c r="T3299" i="1"/>
  <c r="AF3299" i="1" s="1"/>
  <c r="S3300" i="1"/>
  <c r="F3302" i="1"/>
  <c r="J3302" i="1" s="1"/>
  <c r="AB3363" i="1"/>
  <c r="X3361" i="1"/>
  <c r="A3362" i="1"/>
  <c r="K3361" i="1"/>
  <c r="AC3303" i="1"/>
  <c r="AE3303" i="1" s="1"/>
  <c r="G3303" i="1"/>
  <c r="B3297" i="1"/>
  <c r="Y3360" i="1"/>
  <c r="Z3360" i="1"/>
  <c r="C3361" i="1"/>
  <c r="I3361" i="1"/>
  <c r="H3361" i="1" s="1"/>
  <c r="AJ3361" i="1"/>
  <c r="O3302" i="1" l="1"/>
  <c r="R3302" i="1" s="1"/>
  <c r="A3363" i="1"/>
  <c r="X3362" i="1"/>
  <c r="K3362" i="1"/>
  <c r="F3303" i="1"/>
  <c r="J3303" i="1" s="1"/>
  <c r="AJ3362" i="1"/>
  <c r="Y3361" i="1"/>
  <c r="C3362" i="1"/>
  <c r="Z3361" i="1"/>
  <c r="AA3361" i="1" s="1"/>
  <c r="AH3361" i="1" s="1"/>
  <c r="I3362" i="1"/>
  <c r="H3362" i="1" s="1"/>
  <c r="T3300" i="1"/>
  <c r="AF3300" i="1" s="1"/>
  <c r="S3301" i="1"/>
  <c r="G3304" i="1"/>
  <c r="AC3304" i="1"/>
  <c r="AE3304" i="1" s="1"/>
  <c r="AB3364" i="1"/>
  <c r="M3305" i="1"/>
  <c r="N3305" i="1" s="1"/>
  <c r="P3305" i="1"/>
  <c r="Q3305" i="1"/>
  <c r="L3306" i="1"/>
  <c r="O3303" i="1" l="1"/>
  <c r="R3303" i="1" s="1"/>
  <c r="X3363" i="1"/>
  <c r="K3363" i="1"/>
  <c r="A3364" i="1"/>
  <c r="AC3305" i="1"/>
  <c r="AE3305" i="1" s="1"/>
  <c r="G3305" i="1"/>
  <c r="F3304" i="1"/>
  <c r="O3304" i="1" s="1"/>
  <c r="R3304" i="1" s="1"/>
  <c r="Z3362" i="1"/>
  <c r="AA3362" i="1" s="1"/>
  <c r="AH3362" i="1" s="1"/>
  <c r="I3363" i="1"/>
  <c r="H3363" i="1" s="1"/>
  <c r="AJ3363" i="1"/>
  <c r="Y3362" i="1"/>
  <c r="C3363" i="1"/>
  <c r="M3306" i="1"/>
  <c r="N3306" i="1" s="1"/>
  <c r="P3306" i="1"/>
  <c r="Q3306" i="1"/>
  <c r="L3307" i="1"/>
  <c r="AB3365" i="1"/>
  <c r="T3301" i="1"/>
  <c r="AF3301" i="1" s="1"/>
  <c r="S3302" i="1"/>
  <c r="AB3366" i="1" l="1"/>
  <c r="M3307" i="1"/>
  <c r="N3307" i="1" s="1"/>
  <c r="P3307" i="1"/>
  <c r="Q3307" i="1"/>
  <c r="L3308" i="1"/>
  <c r="J3304" i="1"/>
  <c r="G3306" i="1"/>
  <c r="AC3306" i="1"/>
  <c r="AE3306" i="1" s="1"/>
  <c r="F3305" i="1"/>
  <c r="J3305" i="1" s="1"/>
  <c r="AJ3364" i="1"/>
  <c r="Y3363" i="1"/>
  <c r="C3364" i="1"/>
  <c r="Z3363" i="1"/>
  <c r="AA3363" i="1" s="1"/>
  <c r="AH3363" i="1" s="1"/>
  <c r="I3364" i="1"/>
  <c r="H3364" i="1" s="1"/>
  <c r="T3302" i="1"/>
  <c r="AF3302" i="1" s="1"/>
  <c r="S3303" i="1"/>
  <c r="A3365" i="1"/>
  <c r="X3364" i="1"/>
  <c r="K3364" i="1"/>
  <c r="G3307" i="1" l="1"/>
  <c r="AC3307" i="1"/>
  <c r="AE3307" i="1" s="1"/>
  <c r="O3305" i="1"/>
  <c r="R3305" i="1" s="1"/>
  <c r="F3306" i="1"/>
  <c r="O3306" i="1" s="1"/>
  <c r="R3306" i="1" s="1"/>
  <c r="M3308" i="1"/>
  <c r="N3308" i="1" s="1"/>
  <c r="P3308" i="1"/>
  <c r="Q3308" i="1"/>
  <c r="L3309" i="1"/>
  <c r="AB3367" i="1"/>
  <c r="X3365" i="1"/>
  <c r="A3366" i="1"/>
  <c r="K3365" i="1"/>
  <c r="Y3364" i="1"/>
  <c r="C3365" i="1"/>
  <c r="Z3364" i="1"/>
  <c r="AA3364" i="1" s="1"/>
  <c r="AH3364" i="1" s="1"/>
  <c r="AJ3365" i="1"/>
  <c r="I3365" i="1"/>
  <c r="H3365" i="1" s="1"/>
  <c r="T3303" i="1"/>
  <c r="AF3303" i="1" s="1"/>
  <c r="S3304" i="1"/>
  <c r="J3306" i="1" l="1"/>
  <c r="G3308" i="1"/>
  <c r="AC3308" i="1"/>
  <c r="AE3308" i="1" s="1"/>
  <c r="F3307" i="1"/>
  <c r="O3307" i="1" s="1"/>
  <c r="R3307" i="1" s="1"/>
  <c r="T3304" i="1"/>
  <c r="AF3304" i="1" s="1"/>
  <c r="S3305" i="1"/>
  <c r="Y3365" i="1"/>
  <c r="AJ3366" i="1"/>
  <c r="Z3365" i="1"/>
  <c r="AA3365" i="1" s="1"/>
  <c r="AH3365" i="1" s="1"/>
  <c r="C3366" i="1"/>
  <c r="I3366" i="1"/>
  <c r="H3366" i="1" s="1"/>
  <c r="M3309" i="1"/>
  <c r="N3309" i="1" s="1"/>
  <c r="P3309" i="1"/>
  <c r="Q3309" i="1"/>
  <c r="L3310" i="1"/>
  <c r="A3367" i="1"/>
  <c r="X3366" i="1"/>
  <c r="K3366" i="1"/>
  <c r="AB3368" i="1"/>
  <c r="AB3369" i="1" l="1"/>
  <c r="X3367" i="1"/>
  <c r="A3368" i="1"/>
  <c r="K3367" i="1"/>
  <c r="T3305" i="1"/>
  <c r="AF3305" i="1" s="1"/>
  <c r="S3306" i="1"/>
  <c r="AC3309" i="1"/>
  <c r="AE3309" i="1" s="1"/>
  <c r="G3309" i="1"/>
  <c r="Y3366" i="1"/>
  <c r="C3367" i="1"/>
  <c r="Z3366" i="1"/>
  <c r="AA3366" i="1" s="1"/>
  <c r="AH3366" i="1" s="1"/>
  <c r="AJ3367" i="1"/>
  <c r="I3367" i="1"/>
  <c r="H3367" i="1" s="1"/>
  <c r="M3310" i="1"/>
  <c r="N3310" i="1" s="1"/>
  <c r="P3310" i="1"/>
  <c r="Q3310" i="1"/>
  <c r="L3311" i="1"/>
  <c r="J3307" i="1"/>
  <c r="F3308" i="1"/>
  <c r="O3308" i="1" s="1"/>
  <c r="R3308" i="1" s="1"/>
  <c r="J3308" i="1" l="1"/>
  <c r="M3311" i="1"/>
  <c r="N3311" i="1" s="1"/>
  <c r="P3311" i="1"/>
  <c r="Q3311" i="1"/>
  <c r="L3312" i="1"/>
  <c r="I3368" i="1"/>
  <c r="H3368" i="1" s="1"/>
  <c r="AJ3368" i="1"/>
  <c r="Y3367" i="1"/>
  <c r="C3368" i="1"/>
  <c r="Z3367" i="1"/>
  <c r="AA3367" i="1" s="1"/>
  <c r="AH3367" i="1" s="1"/>
  <c r="T3306" i="1"/>
  <c r="AF3306" i="1" s="1"/>
  <c r="S3307" i="1"/>
  <c r="AC3310" i="1"/>
  <c r="AE3310" i="1" s="1"/>
  <c r="G3310" i="1"/>
  <c r="F3309" i="1"/>
  <c r="O3309" i="1" s="1"/>
  <c r="R3309" i="1" s="1"/>
  <c r="K3368" i="1"/>
  <c r="A3369" i="1"/>
  <c r="X3368" i="1"/>
  <c r="AB3370" i="1"/>
  <c r="J3309" i="1" l="1"/>
  <c r="X3369" i="1"/>
  <c r="A3370" i="1"/>
  <c r="K3369" i="1"/>
  <c r="T3307" i="1"/>
  <c r="AF3307" i="1" s="1"/>
  <c r="S3308" i="1"/>
  <c r="M3312" i="1"/>
  <c r="N3312" i="1" s="1"/>
  <c r="P3312" i="1"/>
  <c r="Q3312" i="1"/>
  <c r="L3313" i="1"/>
  <c r="Y3368" i="1"/>
  <c r="C3369" i="1"/>
  <c r="I3369" i="1"/>
  <c r="H3369" i="1" s="1"/>
  <c r="Z3368" i="1"/>
  <c r="AA3368" i="1" s="1"/>
  <c r="AH3368" i="1" s="1"/>
  <c r="AJ3369" i="1"/>
  <c r="F3310" i="1"/>
  <c r="J3310" i="1" s="1"/>
  <c r="AB3371" i="1"/>
  <c r="AC3311" i="1"/>
  <c r="AE3311" i="1" s="1"/>
  <c r="G3311" i="1"/>
  <c r="O3310" i="1" l="1"/>
  <c r="R3310" i="1" s="1"/>
  <c r="AC3312" i="1"/>
  <c r="AE3312" i="1" s="1"/>
  <c r="G3312" i="1"/>
  <c r="A3371" i="1"/>
  <c r="X3370" i="1"/>
  <c r="K3370" i="1"/>
  <c r="M3313" i="1"/>
  <c r="N3313" i="1" s="1"/>
  <c r="P3313" i="1"/>
  <c r="Q3313" i="1"/>
  <c r="L3314" i="1"/>
  <c r="T3308" i="1"/>
  <c r="AF3308" i="1" s="1"/>
  <c r="S3309" i="1"/>
  <c r="AJ3370" i="1"/>
  <c r="Y3369" i="1"/>
  <c r="C3370" i="1"/>
  <c r="Z3369" i="1"/>
  <c r="AA3369" i="1" s="1"/>
  <c r="AH3369" i="1" s="1"/>
  <c r="I3370" i="1"/>
  <c r="H3370" i="1" s="1"/>
  <c r="F3311" i="1"/>
  <c r="O3311" i="1" s="1"/>
  <c r="R3311" i="1" s="1"/>
  <c r="AB3372" i="1"/>
  <c r="J3311" i="1" l="1"/>
  <c r="M3314" i="1"/>
  <c r="N3314" i="1" s="1"/>
  <c r="P3314" i="1"/>
  <c r="Q3314" i="1"/>
  <c r="L3315" i="1"/>
  <c r="X3371" i="1"/>
  <c r="A3372" i="1"/>
  <c r="K3371" i="1"/>
  <c r="F3312" i="1"/>
  <c r="O3312" i="1" s="1"/>
  <c r="R3312" i="1" s="1"/>
  <c r="AB3373" i="1"/>
  <c r="T3309" i="1"/>
  <c r="AF3309" i="1" s="1"/>
  <c r="S3310" i="1"/>
  <c r="Y3370" i="1"/>
  <c r="AJ3371" i="1"/>
  <c r="I3371" i="1"/>
  <c r="H3371" i="1" s="1"/>
  <c r="Z3370" i="1"/>
  <c r="AA3370" i="1" s="1"/>
  <c r="AH3370" i="1" s="1"/>
  <c r="C3371" i="1"/>
  <c r="AC3313" i="1"/>
  <c r="AE3313" i="1" s="1"/>
  <c r="G3313" i="1"/>
  <c r="J3312" i="1" l="1"/>
  <c r="AC3314" i="1"/>
  <c r="AE3314" i="1" s="1"/>
  <c r="G3314" i="1"/>
  <c r="X3372" i="1"/>
  <c r="A3373" i="1"/>
  <c r="K3372" i="1"/>
  <c r="M3315" i="1"/>
  <c r="N3315" i="1" s="1"/>
  <c r="P3315" i="1"/>
  <c r="Q3315" i="1"/>
  <c r="L3316" i="1"/>
  <c r="AJ3372" i="1"/>
  <c r="I3372" i="1"/>
  <c r="H3372" i="1" s="1"/>
  <c r="Y3371" i="1"/>
  <c r="Z3371" i="1"/>
  <c r="AA3371" i="1" s="1"/>
  <c r="AH3371" i="1" s="1"/>
  <c r="C3372" i="1"/>
  <c r="T3310" i="1"/>
  <c r="AF3310" i="1" s="1"/>
  <c r="S3311" i="1"/>
  <c r="AB3374" i="1"/>
  <c r="F3313" i="1"/>
  <c r="O3313" i="1" s="1"/>
  <c r="R3313" i="1" s="1"/>
  <c r="J3313" i="1" l="1"/>
  <c r="AC3315" i="1"/>
  <c r="AE3315" i="1" s="1"/>
  <c r="G3315" i="1"/>
  <c r="I3373" i="1"/>
  <c r="H3373" i="1" s="1"/>
  <c r="Y3372" i="1"/>
  <c r="C3373" i="1"/>
  <c r="Z3372" i="1"/>
  <c r="AA3372" i="1" s="1"/>
  <c r="AH3372" i="1" s="1"/>
  <c r="AJ3373" i="1"/>
  <c r="M3316" i="1"/>
  <c r="N3316" i="1" s="1"/>
  <c r="P3316" i="1"/>
  <c r="Q3316" i="1"/>
  <c r="L3317" i="1"/>
  <c r="T3311" i="1"/>
  <c r="AF3311" i="1" s="1"/>
  <c r="S3312" i="1"/>
  <c r="F3314" i="1"/>
  <c r="O3314" i="1" s="1"/>
  <c r="R3314" i="1" s="1"/>
  <c r="AB3375" i="1"/>
  <c r="X3373" i="1"/>
  <c r="K3373" i="1"/>
  <c r="A3374" i="1"/>
  <c r="J3314" i="1" l="1"/>
  <c r="T3312" i="1"/>
  <c r="AF3312" i="1" s="1"/>
  <c r="S3313" i="1"/>
  <c r="M3317" i="1"/>
  <c r="N3317" i="1" s="1"/>
  <c r="P3317" i="1"/>
  <c r="Q3317" i="1"/>
  <c r="L3318" i="1"/>
  <c r="X3374" i="1"/>
  <c r="K3374" i="1"/>
  <c r="A3375" i="1"/>
  <c r="Z3373" i="1"/>
  <c r="AA3373" i="1" s="1"/>
  <c r="AH3373" i="1" s="1"/>
  <c r="AJ3374" i="1"/>
  <c r="I3374" i="1"/>
  <c r="H3374" i="1" s="1"/>
  <c r="Y3373" i="1"/>
  <c r="C3374" i="1"/>
  <c r="AB3376" i="1"/>
  <c r="F3315" i="1"/>
  <c r="O3315" i="1" s="1"/>
  <c r="R3315" i="1" s="1"/>
  <c r="AC3316" i="1"/>
  <c r="AE3316" i="1" s="1"/>
  <c r="G3316" i="1"/>
  <c r="J3315" i="1" l="1"/>
  <c r="AB3377" i="1"/>
  <c r="AC3317" i="1"/>
  <c r="AE3317" i="1" s="1"/>
  <c r="G3317" i="1"/>
  <c r="X3375" i="1"/>
  <c r="K3375" i="1"/>
  <c r="A3376" i="1"/>
  <c r="M3318" i="1"/>
  <c r="N3318" i="1" s="1"/>
  <c r="P3318" i="1"/>
  <c r="Q3318" i="1"/>
  <c r="L3319" i="1"/>
  <c r="T3313" i="1"/>
  <c r="AF3313" i="1" s="1"/>
  <c r="S3314" i="1"/>
  <c r="F3316" i="1"/>
  <c r="O3316" i="1" s="1"/>
  <c r="R3316" i="1" s="1"/>
  <c r="Y3374" i="1"/>
  <c r="Z3374" i="1"/>
  <c r="AA3374" i="1" s="1"/>
  <c r="AH3374" i="1" s="1"/>
  <c r="AJ3375" i="1"/>
  <c r="I3375" i="1"/>
  <c r="H3375" i="1" s="1"/>
  <c r="C3375" i="1"/>
  <c r="J3316" i="1" l="1"/>
  <c r="T3314" i="1"/>
  <c r="AF3314" i="1" s="1"/>
  <c r="S3315" i="1"/>
  <c r="AC3318" i="1"/>
  <c r="AE3318" i="1" s="1"/>
  <c r="G3318" i="1"/>
  <c r="Z3375" i="1"/>
  <c r="AA3375" i="1" s="1"/>
  <c r="AH3375" i="1" s="1"/>
  <c r="C3376" i="1"/>
  <c r="I3376" i="1"/>
  <c r="H3376" i="1" s="1"/>
  <c r="Y3375" i="1"/>
  <c r="AJ3376" i="1"/>
  <c r="M3319" i="1"/>
  <c r="N3319" i="1" s="1"/>
  <c r="P3319" i="1"/>
  <c r="Q3319" i="1"/>
  <c r="L3320" i="1"/>
  <c r="X3376" i="1"/>
  <c r="K3376" i="1"/>
  <c r="A3377" i="1"/>
  <c r="F3317" i="1"/>
  <c r="O3317" i="1" s="1"/>
  <c r="R3317" i="1" s="1"/>
  <c r="AB3378" i="1"/>
  <c r="I3377" i="1" l="1"/>
  <c r="H3377" i="1" s="1"/>
  <c r="Y3376" i="1"/>
  <c r="C3377" i="1"/>
  <c r="Z3376" i="1"/>
  <c r="AA3376" i="1" s="1"/>
  <c r="AH3376" i="1" s="1"/>
  <c r="AJ3377" i="1"/>
  <c r="A3378" i="1"/>
  <c r="K3377" i="1"/>
  <c r="X3377" i="1"/>
  <c r="M3320" i="1"/>
  <c r="N3320" i="1" s="1"/>
  <c r="P3320" i="1"/>
  <c r="Q3320" i="1"/>
  <c r="L3321" i="1"/>
  <c r="T3315" i="1"/>
  <c r="AF3315" i="1" s="1"/>
  <c r="S3316" i="1"/>
  <c r="J3317" i="1"/>
  <c r="F3318" i="1"/>
  <c r="J3318" i="1" s="1"/>
  <c r="AB3379" i="1"/>
  <c r="AC3319" i="1"/>
  <c r="AE3319" i="1" s="1"/>
  <c r="G3319" i="1"/>
  <c r="AC3320" i="1" l="1"/>
  <c r="AE3320" i="1" s="1"/>
  <c r="G3320" i="1"/>
  <c r="K3378" i="1"/>
  <c r="A3379" i="1"/>
  <c r="X3378" i="1"/>
  <c r="F3319" i="1"/>
  <c r="O3319" i="1" s="1"/>
  <c r="R3319" i="1" s="1"/>
  <c r="M3321" i="1"/>
  <c r="N3321" i="1" s="1"/>
  <c r="P3321" i="1"/>
  <c r="Q3321" i="1"/>
  <c r="L3322" i="1"/>
  <c r="AJ3378" i="1"/>
  <c r="Y3377" i="1"/>
  <c r="C3378" i="1"/>
  <c r="I3378" i="1"/>
  <c r="H3378" i="1" s="1"/>
  <c r="Z3377" i="1"/>
  <c r="AA3377" i="1" s="1"/>
  <c r="AH3377" i="1" s="1"/>
  <c r="O3318" i="1"/>
  <c r="R3318" i="1" s="1"/>
  <c r="AB3380" i="1"/>
  <c r="T3316" i="1"/>
  <c r="AF3316" i="1" s="1"/>
  <c r="S3317" i="1"/>
  <c r="T3317" i="1" l="1"/>
  <c r="AF3317" i="1" s="1"/>
  <c r="S3318" i="1"/>
  <c r="J3319" i="1"/>
  <c r="Z3378" i="1"/>
  <c r="AA3378" i="1" s="1"/>
  <c r="AH3378" i="1" s="1"/>
  <c r="AJ3379" i="1"/>
  <c r="Y3378" i="1"/>
  <c r="I3379" i="1"/>
  <c r="H3379" i="1" s="1"/>
  <c r="C3379" i="1"/>
  <c r="F3320" i="1"/>
  <c r="J3320" i="1" s="1"/>
  <c r="AC3321" i="1"/>
  <c r="AE3321" i="1" s="1"/>
  <c r="G3321" i="1"/>
  <c r="AB3381" i="1"/>
  <c r="M3322" i="1"/>
  <c r="N3322" i="1" s="1"/>
  <c r="P3322" i="1"/>
  <c r="Q3322" i="1"/>
  <c r="L3323" i="1"/>
  <c r="X3379" i="1"/>
  <c r="A3380" i="1"/>
  <c r="K3379" i="1"/>
  <c r="M3323" i="1" l="1"/>
  <c r="N3323" i="1" s="1"/>
  <c r="P3323" i="1"/>
  <c r="Q3323" i="1"/>
  <c r="L3324" i="1"/>
  <c r="O3320" i="1"/>
  <c r="R3320" i="1" s="1"/>
  <c r="Z3379" i="1"/>
  <c r="AA3379" i="1" s="1"/>
  <c r="AH3379" i="1" s="1"/>
  <c r="AJ3380" i="1"/>
  <c r="Y3379" i="1"/>
  <c r="I3380" i="1"/>
  <c r="H3380" i="1" s="1"/>
  <c r="C3380" i="1"/>
  <c r="X3380" i="1"/>
  <c r="K3380" i="1"/>
  <c r="A3381" i="1"/>
  <c r="AB3382" i="1"/>
  <c r="F3321" i="1"/>
  <c r="O3321" i="1" s="1"/>
  <c r="R3321" i="1" s="1"/>
  <c r="T3318" i="1"/>
  <c r="AF3318" i="1" s="1"/>
  <c r="S3319" i="1"/>
  <c r="AC3322" i="1"/>
  <c r="AE3322" i="1" s="1"/>
  <c r="G3322" i="1"/>
  <c r="X3381" i="1" l="1"/>
  <c r="A3382" i="1"/>
  <c r="K3381" i="1"/>
  <c r="J3321" i="1"/>
  <c r="AC3323" i="1"/>
  <c r="AE3323" i="1" s="1"/>
  <c r="G3323" i="1"/>
  <c r="T3319" i="1"/>
  <c r="AF3319" i="1" s="1"/>
  <c r="S3320" i="1"/>
  <c r="M3324" i="1"/>
  <c r="N3324" i="1" s="1"/>
  <c r="P3324" i="1"/>
  <c r="Q3324" i="1"/>
  <c r="L3325" i="1"/>
  <c r="F3322" i="1"/>
  <c r="O3322" i="1" s="1"/>
  <c r="R3322" i="1" s="1"/>
  <c r="AB3383" i="1"/>
  <c r="I3381" i="1"/>
  <c r="H3381" i="1" s="1"/>
  <c r="Y3380" i="1"/>
  <c r="C3381" i="1"/>
  <c r="Z3380" i="1"/>
  <c r="AA3380" i="1" s="1"/>
  <c r="AH3380" i="1" s="1"/>
  <c r="AJ3381" i="1"/>
  <c r="AB3384" i="1" l="1"/>
  <c r="M3325" i="1"/>
  <c r="N3325" i="1" s="1"/>
  <c r="P3325" i="1"/>
  <c r="Q3325" i="1"/>
  <c r="L3326" i="1"/>
  <c r="J3322" i="1"/>
  <c r="F3323" i="1"/>
  <c r="J3323" i="1" s="1"/>
  <c r="X3382" i="1"/>
  <c r="K3382" i="1"/>
  <c r="A3383" i="1"/>
  <c r="AC3324" i="1"/>
  <c r="AE3324" i="1" s="1"/>
  <c r="G3324" i="1"/>
  <c r="T3320" i="1"/>
  <c r="AF3320" i="1" s="1"/>
  <c r="S3321" i="1"/>
  <c r="Y3381" i="1"/>
  <c r="I3382" i="1"/>
  <c r="H3382" i="1" s="1"/>
  <c r="AJ3382" i="1"/>
  <c r="Z3381" i="1"/>
  <c r="AA3381" i="1" s="1"/>
  <c r="AH3381" i="1" s="1"/>
  <c r="C3382" i="1"/>
  <c r="O3323" i="1" l="1"/>
  <c r="R3323" i="1" s="1"/>
  <c r="AB3385" i="1"/>
  <c r="F3324" i="1"/>
  <c r="J3324" i="1" s="1"/>
  <c r="AC3325" i="1"/>
  <c r="AE3325" i="1" s="1"/>
  <c r="G3325" i="1"/>
  <c r="Y3382" i="1"/>
  <c r="I3383" i="1"/>
  <c r="H3383" i="1" s="1"/>
  <c r="Z3382" i="1"/>
  <c r="AA3382" i="1" s="1"/>
  <c r="AH3382" i="1" s="1"/>
  <c r="C3383" i="1"/>
  <c r="AJ3383" i="1"/>
  <c r="T3321" i="1"/>
  <c r="AF3321" i="1" s="1"/>
  <c r="S3322" i="1"/>
  <c r="A3384" i="1"/>
  <c r="K3383" i="1"/>
  <c r="X3383" i="1"/>
  <c r="M3326" i="1"/>
  <c r="N3326" i="1" s="1"/>
  <c r="P3326" i="1"/>
  <c r="Q3326" i="1"/>
  <c r="L3327" i="1"/>
  <c r="Z3383" i="1" l="1"/>
  <c r="AA3383" i="1" s="1"/>
  <c r="AH3383" i="1" s="1"/>
  <c r="C3384" i="1"/>
  <c r="I3384" i="1"/>
  <c r="H3384" i="1" s="1"/>
  <c r="Y3383" i="1"/>
  <c r="AJ3384" i="1"/>
  <c r="T3322" i="1"/>
  <c r="AF3322" i="1" s="1"/>
  <c r="S3323" i="1"/>
  <c r="F3325" i="1"/>
  <c r="O3325" i="1" s="1"/>
  <c r="R3325" i="1" s="1"/>
  <c r="O3324" i="1"/>
  <c r="R3324" i="1" s="1"/>
  <c r="AC3326" i="1"/>
  <c r="AE3326" i="1" s="1"/>
  <c r="G3326" i="1"/>
  <c r="M3327" i="1"/>
  <c r="N3327" i="1" s="1"/>
  <c r="P3327" i="1"/>
  <c r="Q3327" i="1"/>
  <c r="L3328" i="1"/>
  <c r="X3384" i="1"/>
  <c r="K3384" i="1"/>
  <c r="A3385" i="1"/>
  <c r="AB3386" i="1"/>
  <c r="J3325" i="1" l="1"/>
  <c r="AC3327" i="1"/>
  <c r="AE3327" i="1" s="1"/>
  <c r="G3327" i="1"/>
  <c r="Y3384" i="1"/>
  <c r="AJ3385" i="1"/>
  <c r="Z3384" i="1"/>
  <c r="AA3384" i="1" s="1"/>
  <c r="AH3384" i="1" s="1"/>
  <c r="C3385" i="1"/>
  <c r="I3385" i="1"/>
  <c r="H3385" i="1" s="1"/>
  <c r="AB3387" i="1"/>
  <c r="X3385" i="1"/>
  <c r="K3385" i="1"/>
  <c r="A3386" i="1"/>
  <c r="M3328" i="1"/>
  <c r="N3328" i="1" s="1"/>
  <c r="L3329" i="1"/>
  <c r="F3326" i="1"/>
  <c r="O3326" i="1" s="1"/>
  <c r="R3326" i="1" s="1"/>
  <c r="T3323" i="1"/>
  <c r="AF3323" i="1" s="1"/>
  <c r="S3324" i="1"/>
  <c r="J3326" i="1" l="1"/>
  <c r="AC3328" i="1"/>
  <c r="AE3328" i="1" s="1"/>
  <c r="G3328" i="1"/>
  <c r="Y3385" i="1"/>
  <c r="C3386" i="1"/>
  <c r="Z3385" i="1"/>
  <c r="AA3385" i="1" s="1"/>
  <c r="AH3385" i="1" s="1"/>
  <c r="AJ3386" i="1"/>
  <c r="I3386" i="1"/>
  <c r="H3386" i="1" s="1"/>
  <c r="T3324" i="1"/>
  <c r="AF3324" i="1" s="1"/>
  <c r="S3325" i="1"/>
  <c r="M3329" i="1"/>
  <c r="N3329" i="1" s="1"/>
  <c r="L3330" i="1"/>
  <c r="A3387" i="1"/>
  <c r="K3386" i="1"/>
  <c r="X3386" i="1"/>
  <c r="F3327" i="1"/>
  <c r="J3327" i="1" s="1"/>
  <c r="AB3388" i="1"/>
  <c r="O3327" i="1" l="1"/>
  <c r="R3327" i="1" s="1"/>
  <c r="A3388" i="1"/>
  <c r="K3387" i="1"/>
  <c r="X3387" i="1"/>
  <c r="M3330" i="1"/>
  <c r="N3330" i="1" s="1"/>
  <c r="L3331" i="1"/>
  <c r="Y3386" i="1"/>
  <c r="I3387" i="1"/>
  <c r="H3387" i="1" s="1"/>
  <c r="C3387" i="1"/>
  <c r="Z3386" i="1"/>
  <c r="AA3386" i="1" s="1"/>
  <c r="AH3386" i="1" s="1"/>
  <c r="AJ3387" i="1"/>
  <c r="T3325" i="1"/>
  <c r="AF3325" i="1" s="1"/>
  <c r="S3326" i="1"/>
  <c r="F3328" i="1"/>
  <c r="J3328" i="1" s="1"/>
  <c r="AB3389" i="1"/>
  <c r="AC3329" i="1"/>
  <c r="AE3329" i="1" s="1"/>
  <c r="G3329" i="1"/>
  <c r="P3328" i="1" l="1"/>
  <c r="Q3328" i="1" s="1"/>
  <c r="Q3329" i="1" s="1"/>
  <c r="Q3330" i="1" s="1"/>
  <c r="Q3331" i="1" s="1"/>
  <c r="G3330" i="1"/>
  <c r="AC3330" i="1"/>
  <c r="AE3330" i="1" s="1"/>
  <c r="X3388" i="1"/>
  <c r="A3389" i="1"/>
  <c r="K3388" i="1"/>
  <c r="AB3390" i="1"/>
  <c r="T3326" i="1"/>
  <c r="AF3326" i="1" s="1"/>
  <c r="S3327" i="1"/>
  <c r="M3331" i="1"/>
  <c r="N3331" i="1" s="1"/>
  <c r="AC3331" i="1" s="1"/>
  <c r="AE3331" i="1" s="1"/>
  <c r="L3332" i="1"/>
  <c r="Y3387" i="1"/>
  <c r="C3388" i="1"/>
  <c r="Z3387" i="1"/>
  <c r="AA3387" i="1" s="1"/>
  <c r="AH3387" i="1" s="1"/>
  <c r="AJ3388" i="1"/>
  <c r="I3388" i="1"/>
  <c r="H3388" i="1" s="1"/>
  <c r="F3329" i="1"/>
  <c r="J3329" i="1" s="1"/>
  <c r="O3328" i="1"/>
  <c r="P3329" i="1" l="1"/>
  <c r="P3330" i="1" s="1"/>
  <c r="P3331" i="1" s="1"/>
  <c r="P3332" i="1" s="1"/>
  <c r="R3328" i="1"/>
  <c r="AB3391" i="1"/>
  <c r="AJ3389" i="1"/>
  <c r="I3389" i="1"/>
  <c r="H3389" i="1" s="1"/>
  <c r="C3389" i="1"/>
  <c r="Z3388" i="1"/>
  <c r="Y3388" i="1"/>
  <c r="M3332" i="1"/>
  <c r="N3332" i="1" s="1"/>
  <c r="Q3332" i="1"/>
  <c r="L3333" i="1"/>
  <c r="T3327" i="1"/>
  <c r="S3328" i="1"/>
  <c r="G3331" i="1"/>
  <c r="F3330" i="1"/>
  <c r="J3330" i="1" s="1"/>
  <c r="O3329" i="1"/>
  <c r="R3329" i="1" s="1"/>
  <c r="A3390" i="1"/>
  <c r="K3389" i="1"/>
  <c r="X3389" i="1"/>
  <c r="O3330" i="1" l="1"/>
  <c r="R3330" i="1" s="1"/>
  <c r="AC3332" i="1"/>
  <c r="AE3332" i="1" s="1"/>
  <c r="G3332" i="1"/>
  <c r="AB3392" i="1"/>
  <c r="T3328" i="1"/>
  <c r="AF3328" i="1" s="1"/>
  <c r="S3329" i="1"/>
  <c r="M3333" i="1"/>
  <c r="N3333" i="1" s="1"/>
  <c r="P3333" i="1"/>
  <c r="Q3333" i="1"/>
  <c r="L3334" i="1"/>
  <c r="Z3389" i="1"/>
  <c r="AA3389" i="1" s="1"/>
  <c r="AH3389" i="1" s="1"/>
  <c r="I3390" i="1"/>
  <c r="H3390" i="1" s="1"/>
  <c r="C3390" i="1"/>
  <c r="Y3389" i="1"/>
  <c r="AJ3390" i="1"/>
  <c r="AF3327" i="1"/>
  <c r="AA3327" i="1"/>
  <c r="X3390" i="1"/>
  <c r="K3390" i="1"/>
  <c r="A3391" i="1"/>
  <c r="F3331" i="1"/>
  <c r="J3331" i="1" s="1"/>
  <c r="Z3390" i="1" l="1"/>
  <c r="AA3390" i="1" s="1"/>
  <c r="AH3390" i="1" s="1"/>
  <c r="AJ3391" i="1"/>
  <c r="I3391" i="1"/>
  <c r="H3391" i="1" s="1"/>
  <c r="C3391" i="1"/>
  <c r="Y3390" i="1"/>
  <c r="AC3333" i="1"/>
  <c r="AE3333" i="1" s="1"/>
  <c r="G3333" i="1"/>
  <c r="AB3393" i="1"/>
  <c r="O3331" i="1"/>
  <c r="R3331" i="1" s="1"/>
  <c r="X3391" i="1"/>
  <c r="A3392" i="1"/>
  <c r="K3391" i="1"/>
  <c r="AH3327" i="1"/>
  <c r="M3334" i="1"/>
  <c r="N3334" i="1" s="1"/>
  <c r="P3334" i="1"/>
  <c r="Q3334" i="1"/>
  <c r="L3335" i="1"/>
  <c r="T3329" i="1"/>
  <c r="AF3329" i="1" s="1"/>
  <c r="S3330" i="1"/>
  <c r="F3332" i="1"/>
  <c r="O3332" i="1" s="1"/>
  <c r="R3332" i="1" s="1"/>
  <c r="J3332" i="1" l="1"/>
  <c r="T3330" i="1"/>
  <c r="AF3330" i="1" s="1"/>
  <c r="S3331" i="1"/>
  <c r="AC3334" i="1"/>
  <c r="AE3334" i="1" s="1"/>
  <c r="G3334" i="1"/>
  <c r="AB3394" i="1"/>
  <c r="M3335" i="1"/>
  <c r="N3335" i="1" s="1"/>
  <c r="P3335" i="1"/>
  <c r="Q3335" i="1"/>
  <c r="L3336" i="1"/>
  <c r="K3392" i="1"/>
  <c r="A3393" i="1"/>
  <c r="X3392" i="1"/>
  <c r="AJ3392" i="1"/>
  <c r="Y3391" i="1"/>
  <c r="C3392" i="1"/>
  <c r="I3392" i="1"/>
  <c r="H3392" i="1" s="1"/>
  <c r="Z3391" i="1"/>
  <c r="AA3391" i="1" s="1"/>
  <c r="AH3391" i="1" s="1"/>
  <c r="F3333" i="1"/>
  <c r="J3333" i="1" s="1"/>
  <c r="O3333" i="1" l="1"/>
  <c r="R3333" i="1" s="1"/>
  <c r="Y3392" i="1"/>
  <c r="C3393" i="1"/>
  <c r="Z3392" i="1"/>
  <c r="AA3392" i="1" s="1"/>
  <c r="AH3392" i="1" s="1"/>
  <c r="AJ3393" i="1"/>
  <c r="I3393" i="1"/>
  <c r="H3393" i="1" s="1"/>
  <c r="M3336" i="1"/>
  <c r="N3336" i="1" s="1"/>
  <c r="P3336" i="1"/>
  <c r="Q3336" i="1"/>
  <c r="L3337" i="1"/>
  <c r="F3334" i="1"/>
  <c r="J3334" i="1" s="1"/>
  <c r="X3393" i="1"/>
  <c r="K3393" i="1"/>
  <c r="A3394" i="1"/>
  <c r="AB3395" i="1"/>
  <c r="T3331" i="1"/>
  <c r="AF3331" i="1" s="1"/>
  <c r="S3332" i="1"/>
  <c r="AC3335" i="1"/>
  <c r="AE3335" i="1" s="1"/>
  <c r="G3335" i="1"/>
  <c r="AC3336" i="1" l="1"/>
  <c r="AE3336" i="1" s="1"/>
  <c r="G3336" i="1"/>
  <c r="T3332" i="1"/>
  <c r="AF3332" i="1" s="1"/>
  <c r="S3333" i="1"/>
  <c r="M3337" i="1"/>
  <c r="N3337" i="1" s="1"/>
  <c r="P3337" i="1"/>
  <c r="Q3337" i="1"/>
  <c r="L3338" i="1"/>
  <c r="AJ3394" i="1"/>
  <c r="I3394" i="1"/>
  <c r="H3394" i="1" s="1"/>
  <c r="Y3393" i="1"/>
  <c r="C3394" i="1"/>
  <c r="Z3393" i="1"/>
  <c r="AA3393" i="1" s="1"/>
  <c r="AH3393" i="1" s="1"/>
  <c r="K3394" i="1"/>
  <c r="X3394" i="1"/>
  <c r="A3395" i="1"/>
  <c r="O3334" i="1"/>
  <c r="R3334" i="1" s="1"/>
  <c r="F3335" i="1"/>
  <c r="O3335" i="1" s="1"/>
  <c r="R3335" i="1" s="1"/>
  <c r="AB3396" i="1"/>
  <c r="AB3397" i="1" l="1"/>
  <c r="J3335" i="1"/>
  <c r="A3396" i="1"/>
  <c r="X3395" i="1"/>
  <c r="K3395" i="1"/>
  <c r="F3336" i="1"/>
  <c r="O3336" i="1" s="1"/>
  <c r="R3336" i="1" s="1"/>
  <c r="AC3337" i="1"/>
  <c r="AE3337" i="1" s="1"/>
  <c r="G3337" i="1"/>
  <c r="AJ3395" i="1"/>
  <c r="Z3394" i="1"/>
  <c r="AA3394" i="1" s="1"/>
  <c r="AH3394" i="1" s="1"/>
  <c r="C3395" i="1"/>
  <c r="I3395" i="1"/>
  <c r="H3395" i="1" s="1"/>
  <c r="Y3394" i="1"/>
  <c r="M3338" i="1"/>
  <c r="N3338" i="1" s="1"/>
  <c r="P3338" i="1"/>
  <c r="Q3338" i="1"/>
  <c r="L3339" i="1"/>
  <c r="T3333" i="1"/>
  <c r="AF3333" i="1" s="1"/>
  <c r="S3334" i="1"/>
  <c r="J3336" i="1" l="1"/>
  <c r="T3334" i="1"/>
  <c r="AF3334" i="1" s="1"/>
  <c r="S3335" i="1"/>
  <c r="K3396" i="1"/>
  <c r="A3397" i="1"/>
  <c r="X3396" i="1"/>
  <c r="AC3338" i="1"/>
  <c r="AE3338" i="1" s="1"/>
  <c r="G3338" i="1"/>
  <c r="M3339" i="1"/>
  <c r="N3339" i="1" s="1"/>
  <c r="P3339" i="1"/>
  <c r="Q3339" i="1"/>
  <c r="L3340" i="1"/>
  <c r="I3396" i="1"/>
  <c r="H3396" i="1" s="1"/>
  <c r="AJ3396" i="1"/>
  <c r="Y3395" i="1"/>
  <c r="C3396" i="1"/>
  <c r="Z3395" i="1"/>
  <c r="AA3395" i="1" s="1"/>
  <c r="AH3395" i="1" s="1"/>
  <c r="F3337" i="1"/>
  <c r="J3337" i="1" s="1"/>
  <c r="AB3398" i="1"/>
  <c r="O3337" i="1" l="1"/>
  <c r="R3337" i="1" s="1"/>
  <c r="AC3339" i="1"/>
  <c r="AE3339" i="1" s="1"/>
  <c r="G3339" i="1"/>
  <c r="I3397" i="1"/>
  <c r="H3397" i="1" s="1"/>
  <c r="Y3396" i="1"/>
  <c r="C3397" i="1"/>
  <c r="Z3396" i="1"/>
  <c r="AA3396" i="1" s="1"/>
  <c r="AH3396" i="1" s="1"/>
  <c r="AJ3397" i="1"/>
  <c r="T3335" i="1"/>
  <c r="AF3335" i="1" s="1"/>
  <c r="S3336" i="1"/>
  <c r="AB3399" i="1"/>
  <c r="M3340" i="1"/>
  <c r="N3340" i="1" s="1"/>
  <c r="P3340" i="1"/>
  <c r="Q3340" i="1"/>
  <c r="L3341" i="1"/>
  <c r="X3397" i="1"/>
  <c r="A3398" i="1"/>
  <c r="K3397" i="1"/>
  <c r="F3338" i="1"/>
  <c r="J3338" i="1" s="1"/>
  <c r="O3338" i="1" l="1"/>
  <c r="R3338" i="1" s="1"/>
  <c r="AJ3398" i="1"/>
  <c r="Z3397" i="1"/>
  <c r="AA3397" i="1" s="1"/>
  <c r="AH3397" i="1" s="1"/>
  <c r="C3398" i="1"/>
  <c r="I3398" i="1"/>
  <c r="H3398" i="1" s="1"/>
  <c r="Y3397" i="1"/>
  <c r="M3341" i="1"/>
  <c r="N3341" i="1" s="1"/>
  <c r="P3341" i="1"/>
  <c r="Q3341" i="1"/>
  <c r="L3342" i="1"/>
  <c r="AB3400" i="1"/>
  <c r="F3339" i="1"/>
  <c r="J3339" i="1" s="1"/>
  <c r="T3336" i="1"/>
  <c r="AF3336" i="1" s="1"/>
  <c r="S3337" i="1"/>
  <c r="A3399" i="1"/>
  <c r="X3398" i="1"/>
  <c r="K3398" i="1"/>
  <c r="AC3340" i="1"/>
  <c r="AE3340" i="1" s="1"/>
  <c r="G3340" i="1"/>
  <c r="O3339" i="1" l="1"/>
  <c r="R3339" i="1" s="1"/>
  <c r="AC3341" i="1"/>
  <c r="AE3341" i="1" s="1"/>
  <c r="G3341" i="1"/>
  <c r="AJ3399" i="1"/>
  <c r="Y3398" i="1"/>
  <c r="C3399" i="1"/>
  <c r="Z3398" i="1"/>
  <c r="AA3398" i="1" s="1"/>
  <c r="AH3398" i="1" s="1"/>
  <c r="I3399" i="1"/>
  <c r="H3399" i="1" s="1"/>
  <c r="M3342" i="1"/>
  <c r="N3342" i="1" s="1"/>
  <c r="P3342" i="1"/>
  <c r="Q3342" i="1"/>
  <c r="L3343" i="1"/>
  <c r="K3399" i="1"/>
  <c r="X3399" i="1"/>
  <c r="A3400" i="1"/>
  <c r="T3337" i="1"/>
  <c r="AF3337" i="1" s="1"/>
  <c r="S3338" i="1"/>
  <c r="F3340" i="1"/>
  <c r="J3340" i="1" s="1"/>
  <c r="AB3401" i="1"/>
  <c r="AB3402" i="1" l="1"/>
  <c r="A3401" i="1"/>
  <c r="K3400" i="1"/>
  <c r="X3400" i="1"/>
  <c r="M3343" i="1"/>
  <c r="N3343" i="1" s="1"/>
  <c r="P3343" i="1"/>
  <c r="Q3343" i="1"/>
  <c r="L3344" i="1"/>
  <c r="O3340" i="1"/>
  <c r="R3340" i="1" s="1"/>
  <c r="Y3399" i="1"/>
  <c r="C3400" i="1"/>
  <c r="Z3399" i="1"/>
  <c r="AA3399" i="1" s="1"/>
  <c r="AH3399" i="1" s="1"/>
  <c r="AJ3400" i="1"/>
  <c r="I3400" i="1"/>
  <c r="H3400" i="1" s="1"/>
  <c r="T3338" i="1"/>
  <c r="AF3338" i="1" s="1"/>
  <c r="S3339" i="1"/>
  <c r="F3341" i="1"/>
  <c r="J3341" i="1" s="1"/>
  <c r="AC3342" i="1"/>
  <c r="AE3342" i="1" s="1"/>
  <c r="G3342" i="1"/>
  <c r="O3341" i="1" l="1"/>
  <c r="R3341" i="1" s="1"/>
  <c r="AC3343" i="1"/>
  <c r="AE3343" i="1" s="1"/>
  <c r="G3343" i="1"/>
  <c r="K3401" i="1"/>
  <c r="X3401" i="1"/>
  <c r="A3402" i="1"/>
  <c r="M3344" i="1"/>
  <c r="N3344" i="1" s="1"/>
  <c r="P3344" i="1"/>
  <c r="Q3344" i="1"/>
  <c r="L3345" i="1"/>
  <c r="Y3400" i="1"/>
  <c r="AJ3401" i="1"/>
  <c r="I3401" i="1"/>
  <c r="H3401" i="1" s="1"/>
  <c r="Z3400" i="1"/>
  <c r="AA3400" i="1" s="1"/>
  <c r="AH3400" i="1" s="1"/>
  <c r="C3401" i="1"/>
  <c r="AB3403" i="1"/>
  <c r="T3339" i="1"/>
  <c r="AF3339" i="1" s="1"/>
  <c r="S3340" i="1"/>
  <c r="F3342" i="1"/>
  <c r="J3342" i="1" s="1"/>
  <c r="O3342" i="1" l="1"/>
  <c r="R3342" i="1" s="1"/>
  <c r="AB3404" i="1"/>
  <c r="A3403" i="1"/>
  <c r="X3402" i="1"/>
  <c r="K3402" i="1"/>
  <c r="F3343" i="1"/>
  <c r="J3343" i="1" s="1"/>
  <c r="T3340" i="1"/>
  <c r="AF3340" i="1" s="1"/>
  <c r="S3341" i="1"/>
  <c r="C3402" i="1"/>
  <c r="Z3401" i="1"/>
  <c r="AA3401" i="1" s="1"/>
  <c r="AH3401" i="1" s="1"/>
  <c r="AJ3402" i="1"/>
  <c r="I3402" i="1"/>
  <c r="H3402" i="1" s="1"/>
  <c r="Y3401" i="1"/>
  <c r="AC3344" i="1"/>
  <c r="AE3344" i="1" s="1"/>
  <c r="G3344" i="1"/>
  <c r="M3345" i="1"/>
  <c r="N3345" i="1" s="1"/>
  <c r="P3345" i="1"/>
  <c r="Q3345" i="1"/>
  <c r="L3346" i="1"/>
  <c r="O3343" i="1" l="1"/>
  <c r="R3343" i="1" s="1"/>
  <c r="I3403" i="1"/>
  <c r="H3403" i="1" s="1"/>
  <c r="C3403" i="1"/>
  <c r="Y3402" i="1"/>
  <c r="AJ3403" i="1"/>
  <c r="Z3402" i="1"/>
  <c r="AA3402" i="1" s="1"/>
  <c r="AH3402" i="1" s="1"/>
  <c r="M3346" i="1"/>
  <c r="N3346" i="1" s="1"/>
  <c r="P3346" i="1"/>
  <c r="Q3346" i="1"/>
  <c r="L3347" i="1"/>
  <c r="AB3405" i="1"/>
  <c r="F3344" i="1"/>
  <c r="J3344" i="1" s="1"/>
  <c r="T3341" i="1"/>
  <c r="AF3341" i="1" s="1"/>
  <c r="S3342" i="1"/>
  <c r="K3403" i="1"/>
  <c r="A3404" i="1"/>
  <c r="X3403" i="1"/>
  <c r="AC3345" i="1"/>
  <c r="AE3345" i="1" s="1"/>
  <c r="G3345" i="1"/>
  <c r="O3344" i="1" l="1"/>
  <c r="R3344" i="1" s="1"/>
  <c r="X3404" i="1"/>
  <c r="A3405" i="1"/>
  <c r="K3404" i="1"/>
  <c r="AB3406" i="1"/>
  <c r="AC3346" i="1"/>
  <c r="AE3346" i="1" s="1"/>
  <c r="G3346" i="1"/>
  <c r="Z3403" i="1"/>
  <c r="AA3403" i="1" s="1"/>
  <c r="AH3403" i="1" s="1"/>
  <c r="I3404" i="1"/>
  <c r="H3404" i="1" s="1"/>
  <c r="AJ3404" i="1"/>
  <c r="Y3403" i="1"/>
  <c r="C3404" i="1"/>
  <c r="T3342" i="1"/>
  <c r="AF3342" i="1" s="1"/>
  <c r="S3343" i="1"/>
  <c r="M3347" i="1"/>
  <c r="N3347" i="1" s="1"/>
  <c r="P3347" i="1"/>
  <c r="Q3347" i="1"/>
  <c r="L3348" i="1"/>
  <c r="F3345" i="1"/>
  <c r="O3345" i="1" s="1"/>
  <c r="R3345" i="1" s="1"/>
  <c r="J3345" i="1" l="1"/>
  <c r="T3343" i="1"/>
  <c r="AF3343" i="1" s="1"/>
  <c r="S3344" i="1"/>
  <c r="F3346" i="1"/>
  <c r="J3346" i="1" s="1"/>
  <c r="M3348" i="1"/>
  <c r="N3348" i="1" s="1"/>
  <c r="P3348" i="1"/>
  <c r="Q3348" i="1"/>
  <c r="L3349" i="1"/>
  <c r="A3406" i="1"/>
  <c r="K3405" i="1"/>
  <c r="X3405" i="1"/>
  <c r="AC3347" i="1"/>
  <c r="AE3347" i="1" s="1"/>
  <c r="G3347" i="1"/>
  <c r="AB3407" i="1"/>
  <c r="Y3404" i="1"/>
  <c r="C3405" i="1"/>
  <c r="Z3404" i="1"/>
  <c r="AA3404" i="1" s="1"/>
  <c r="AH3404" i="1" s="1"/>
  <c r="AJ3405" i="1"/>
  <c r="I3405" i="1"/>
  <c r="H3405" i="1" s="1"/>
  <c r="O3346" i="1" l="1"/>
  <c r="R3346" i="1" s="1"/>
  <c r="AB3408" i="1"/>
  <c r="M3349" i="1"/>
  <c r="N3349" i="1" s="1"/>
  <c r="P3349" i="1"/>
  <c r="Q3349" i="1"/>
  <c r="L3350" i="1"/>
  <c r="AJ3406" i="1"/>
  <c r="Y3405" i="1"/>
  <c r="C3406" i="1"/>
  <c r="I3406" i="1"/>
  <c r="H3406" i="1" s="1"/>
  <c r="Z3405" i="1"/>
  <c r="AA3405" i="1" s="1"/>
  <c r="AH3405" i="1" s="1"/>
  <c r="F3347" i="1"/>
  <c r="O3347" i="1" s="1"/>
  <c r="R3347" i="1" s="1"/>
  <c r="K3406" i="1"/>
  <c r="A3407" i="1"/>
  <c r="X3406" i="1"/>
  <c r="T3344" i="1"/>
  <c r="AF3344" i="1" s="1"/>
  <c r="S3345" i="1"/>
  <c r="AC3348" i="1"/>
  <c r="AE3348" i="1" s="1"/>
  <c r="G3348" i="1"/>
  <c r="J3347" i="1" l="1"/>
  <c r="F3348" i="1"/>
  <c r="O3348" i="1" s="1"/>
  <c r="R3348" i="1" s="1"/>
  <c r="M3350" i="1"/>
  <c r="N3350" i="1" s="1"/>
  <c r="P3350" i="1"/>
  <c r="Q3350" i="1"/>
  <c r="L3351" i="1"/>
  <c r="T3345" i="1"/>
  <c r="AF3345" i="1" s="1"/>
  <c r="S3346" i="1"/>
  <c r="Y3406" i="1"/>
  <c r="I3407" i="1"/>
  <c r="H3407" i="1" s="1"/>
  <c r="C3407" i="1"/>
  <c r="Z3406" i="1"/>
  <c r="AA3406" i="1" s="1"/>
  <c r="AH3406" i="1" s="1"/>
  <c r="AJ3407" i="1"/>
  <c r="AB3409" i="1"/>
  <c r="X3407" i="1"/>
  <c r="A3408" i="1"/>
  <c r="K3407" i="1"/>
  <c r="AC3349" i="1"/>
  <c r="AE3349" i="1" s="1"/>
  <c r="G3349" i="1"/>
  <c r="J3348" i="1" l="1"/>
  <c r="AB3410" i="1"/>
  <c r="AC3350" i="1"/>
  <c r="AE3350" i="1" s="1"/>
  <c r="G3350" i="1"/>
  <c r="F3349" i="1"/>
  <c r="O3349" i="1" s="1"/>
  <c r="R3349" i="1" s="1"/>
  <c r="X3408" i="1"/>
  <c r="K3408" i="1"/>
  <c r="A3409" i="1"/>
  <c r="M3351" i="1"/>
  <c r="N3351" i="1" s="1"/>
  <c r="P3351" i="1"/>
  <c r="Q3351" i="1"/>
  <c r="L3352" i="1"/>
  <c r="Y3407" i="1"/>
  <c r="AJ3408" i="1"/>
  <c r="Z3407" i="1"/>
  <c r="AA3407" i="1" s="1"/>
  <c r="AH3407" i="1" s="1"/>
  <c r="C3408" i="1"/>
  <c r="I3408" i="1"/>
  <c r="H3408" i="1" s="1"/>
  <c r="T3346" i="1"/>
  <c r="AF3346" i="1" s="1"/>
  <c r="S3347" i="1"/>
  <c r="J3349" i="1" l="1"/>
  <c r="X3409" i="1"/>
  <c r="A3410" i="1"/>
  <c r="K3409" i="1"/>
  <c r="F3350" i="1"/>
  <c r="O3350" i="1" s="1"/>
  <c r="R3350" i="1" s="1"/>
  <c r="AC3351" i="1"/>
  <c r="AE3351" i="1" s="1"/>
  <c r="G3351" i="1"/>
  <c r="T3347" i="1"/>
  <c r="AF3347" i="1" s="1"/>
  <c r="S3348" i="1"/>
  <c r="M3352" i="1"/>
  <c r="N3352" i="1" s="1"/>
  <c r="P3352" i="1"/>
  <c r="Q3352" i="1"/>
  <c r="L3353" i="1"/>
  <c r="Y3408" i="1"/>
  <c r="AJ3409" i="1"/>
  <c r="I3409" i="1"/>
  <c r="H3409" i="1" s="1"/>
  <c r="Z3408" i="1"/>
  <c r="AA3408" i="1" s="1"/>
  <c r="AH3408" i="1" s="1"/>
  <c r="C3409" i="1"/>
  <c r="AB3411" i="1"/>
  <c r="J3350" i="1" l="1"/>
  <c r="M3353" i="1"/>
  <c r="N3353" i="1" s="1"/>
  <c r="P3353" i="1"/>
  <c r="Q3353" i="1"/>
  <c r="L3354" i="1"/>
  <c r="AB3412" i="1"/>
  <c r="X3410" i="1"/>
  <c r="K3410" i="1"/>
  <c r="A3411" i="1"/>
  <c r="AC3352" i="1"/>
  <c r="AE3352" i="1" s="1"/>
  <c r="G3352" i="1"/>
  <c r="T3348" i="1"/>
  <c r="AF3348" i="1" s="1"/>
  <c r="S3349" i="1"/>
  <c r="F3351" i="1"/>
  <c r="O3351" i="1" s="1"/>
  <c r="R3351" i="1" s="1"/>
  <c r="Z3409" i="1"/>
  <c r="AA3409" i="1" s="1"/>
  <c r="AH3409" i="1" s="1"/>
  <c r="I3410" i="1"/>
  <c r="H3410" i="1" s="1"/>
  <c r="AJ3410" i="1"/>
  <c r="Y3409" i="1"/>
  <c r="C3410" i="1"/>
  <c r="J3351" i="1" l="1"/>
  <c r="Z3410" i="1"/>
  <c r="AA3410" i="1" s="1"/>
  <c r="AH3410" i="1" s="1"/>
  <c r="AJ3411" i="1"/>
  <c r="I3411" i="1"/>
  <c r="H3411" i="1" s="1"/>
  <c r="Y3410" i="1"/>
  <c r="C3411" i="1"/>
  <c r="T3349" i="1"/>
  <c r="AF3349" i="1" s="1"/>
  <c r="S3350" i="1"/>
  <c r="AB3413" i="1"/>
  <c r="AC3353" i="1"/>
  <c r="AE3353" i="1" s="1"/>
  <c r="G3353" i="1"/>
  <c r="X3411" i="1"/>
  <c r="A3412" i="1"/>
  <c r="K3411" i="1"/>
  <c r="F3352" i="1"/>
  <c r="J3352" i="1" s="1"/>
  <c r="M3354" i="1"/>
  <c r="N3354" i="1" s="1"/>
  <c r="P3354" i="1"/>
  <c r="Q3354" i="1"/>
  <c r="L3355" i="1"/>
  <c r="A3413" i="1" l="1"/>
  <c r="X3412" i="1"/>
  <c r="K3412" i="1"/>
  <c r="M3355" i="1"/>
  <c r="N3355" i="1" s="1"/>
  <c r="P3355" i="1"/>
  <c r="Q3355" i="1"/>
  <c r="L3356" i="1"/>
  <c r="O3352" i="1"/>
  <c r="R3352" i="1" s="1"/>
  <c r="F3353" i="1"/>
  <c r="J3353" i="1" s="1"/>
  <c r="AB3414" i="1"/>
  <c r="C3412" i="1"/>
  <c r="I3412" i="1"/>
  <c r="H3412" i="1" s="1"/>
  <c r="Y3411" i="1"/>
  <c r="AJ3412" i="1"/>
  <c r="Z3411" i="1"/>
  <c r="AA3411" i="1" s="1"/>
  <c r="AH3411" i="1" s="1"/>
  <c r="T3350" i="1"/>
  <c r="AF3350" i="1" s="1"/>
  <c r="S3351" i="1"/>
  <c r="AC3354" i="1"/>
  <c r="AE3354" i="1" s="1"/>
  <c r="G3354" i="1"/>
  <c r="O3353" i="1" l="1"/>
  <c r="R3353" i="1" s="1"/>
  <c r="T3351" i="1"/>
  <c r="AF3351" i="1" s="1"/>
  <c r="S3352" i="1"/>
  <c r="AB3415" i="1"/>
  <c r="Y3412" i="1"/>
  <c r="AJ3413" i="1"/>
  <c r="Z3412" i="1"/>
  <c r="AA3412" i="1" s="1"/>
  <c r="AH3412" i="1" s="1"/>
  <c r="C3413" i="1"/>
  <c r="I3413" i="1"/>
  <c r="H3413" i="1" s="1"/>
  <c r="AC3355" i="1"/>
  <c r="AE3355" i="1" s="1"/>
  <c r="G3355" i="1"/>
  <c r="A3414" i="1"/>
  <c r="K3413" i="1"/>
  <c r="X3413" i="1"/>
  <c r="F3354" i="1"/>
  <c r="J3354" i="1" s="1"/>
  <c r="M3356" i="1"/>
  <c r="N3356" i="1" s="1"/>
  <c r="P3356" i="1"/>
  <c r="Q3356" i="1"/>
  <c r="L3357" i="1"/>
  <c r="O3354" i="1" l="1"/>
  <c r="R3354" i="1" s="1"/>
  <c r="AC3356" i="1"/>
  <c r="AE3356" i="1" s="1"/>
  <c r="G3356" i="1"/>
  <c r="F3355" i="1"/>
  <c r="O3355" i="1" s="1"/>
  <c r="R3355" i="1" s="1"/>
  <c r="AB3416" i="1"/>
  <c r="T3352" i="1"/>
  <c r="AF3352" i="1" s="1"/>
  <c r="S3353" i="1"/>
  <c r="Z3413" i="1"/>
  <c r="AA3413" i="1" s="1"/>
  <c r="AH3413" i="1" s="1"/>
  <c r="C3414" i="1"/>
  <c r="Y3413" i="1"/>
  <c r="AJ3414" i="1"/>
  <c r="I3414" i="1"/>
  <c r="H3414" i="1" s="1"/>
  <c r="M3357" i="1"/>
  <c r="N3357" i="1" s="1"/>
  <c r="P3357" i="1"/>
  <c r="Q3357" i="1"/>
  <c r="L3358" i="1"/>
  <c r="X3414" i="1"/>
  <c r="A3415" i="1"/>
  <c r="K3414" i="1"/>
  <c r="J3355" i="1" l="1"/>
  <c r="AC3357" i="1"/>
  <c r="AE3357" i="1" s="1"/>
  <c r="G3357" i="1"/>
  <c r="T3353" i="1"/>
  <c r="AF3353" i="1" s="1"/>
  <c r="S3354" i="1"/>
  <c r="M3358" i="1"/>
  <c r="N3358" i="1" s="1"/>
  <c r="P3358" i="1"/>
  <c r="Q3358" i="1"/>
  <c r="L3359" i="1"/>
  <c r="X3415" i="1"/>
  <c r="A3416" i="1"/>
  <c r="K3415" i="1"/>
  <c r="F3356" i="1"/>
  <c r="J3356" i="1" s="1"/>
  <c r="Z3414" i="1"/>
  <c r="AA3414" i="1" s="1"/>
  <c r="AH3414" i="1" s="1"/>
  <c r="AJ3415" i="1"/>
  <c r="I3415" i="1"/>
  <c r="H3415" i="1" s="1"/>
  <c r="Y3414" i="1"/>
  <c r="C3415" i="1"/>
  <c r="AB3417" i="1"/>
  <c r="O3356" i="1" l="1"/>
  <c r="R3356" i="1" s="1"/>
  <c r="K3416" i="1"/>
  <c r="X3416" i="1"/>
  <c r="A3417" i="1"/>
  <c r="T3354" i="1"/>
  <c r="AF3354" i="1" s="1"/>
  <c r="S3355" i="1"/>
  <c r="AB3418" i="1"/>
  <c r="AJ3416" i="1"/>
  <c r="I3416" i="1"/>
  <c r="H3416" i="1" s="1"/>
  <c r="Y3415" i="1"/>
  <c r="C3416" i="1"/>
  <c r="Z3415" i="1"/>
  <c r="AA3415" i="1" s="1"/>
  <c r="AH3415" i="1" s="1"/>
  <c r="AC3358" i="1"/>
  <c r="AE3358" i="1" s="1"/>
  <c r="G3358" i="1"/>
  <c r="F3357" i="1"/>
  <c r="O3357" i="1" s="1"/>
  <c r="R3357" i="1" s="1"/>
  <c r="M3359" i="1"/>
  <c r="N3359" i="1" s="1"/>
  <c r="P3359" i="1"/>
  <c r="Q3359" i="1"/>
  <c r="L3360" i="1"/>
  <c r="J3357" i="1" l="1"/>
  <c r="A3418" i="1"/>
  <c r="K3417" i="1"/>
  <c r="X3417" i="1"/>
  <c r="AB3419" i="1"/>
  <c r="C3417" i="1"/>
  <c r="Y3416" i="1"/>
  <c r="AJ3417" i="1"/>
  <c r="I3417" i="1"/>
  <c r="H3417" i="1" s="1"/>
  <c r="Z3416" i="1"/>
  <c r="AA3416" i="1" s="1"/>
  <c r="AH3416" i="1" s="1"/>
  <c r="M3360" i="1"/>
  <c r="N3360" i="1" s="1"/>
  <c r="P3360" i="1"/>
  <c r="Q3360" i="1"/>
  <c r="L3361" i="1"/>
  <c r="F3358" i="1"/>
  <c r="J3358" i="1" s="1"/>
  <c r="T3355" i="1"/>
  <c r="AF3355" i="1" s="1"/>
  <c r="S3356" i="1"/>
  <c r="AC3359" i="1"/>
  <c r="AE3359" i="1" s="1"/>
  <c r="G3359" i="1"/>
  <c r="O3358" i="1" l="1"/>
  <c r="R3358" i="1" s="1"/>
  <c r="T3356" i="1"/>
  <c r="AF3356" i="1" s="1"/>
  <c r="S3357" i="1"/>
  <c r="M3361" i="1"/>
  <c r="N3361" i="1" s="1"/>
  <c r="L3362" i="1"/>
  <c r="AB3420" i="1"/>
  <c r="AJ3418" i="1"/>
  <c r="Y3417" i="1"/>
  <c r="I3418" i="1"/>
  <c r="H3418" i="1" s="1"/>
  <c r="Z3417" i="1"/>
  <c r="AA3417" i="1" s="1"/>
  <c r="AH3417" i="1" s="1"/>
  <c r="C3418" i="1"/>
  <c r="F3359" i="1"/>
  <c r="O3359" i="1" s="1"/>
  <c r="R3359" i="1" s="1"/>
  <c r="AC3360" i="1"/>
  <c r="AE3360" i="1" s="1"/>
  <c r="G3360" i="1"/>
  <c r="X3418" i="1"/>
  <c r="A3419" i="1"/>
  <c r="K3418" i="1"/>
  <c r="AC3361" i="1" l="1"/>
  <c r="AE3361" i="1" s="1"/>
  <c r="G3361" i="1"/>
  <c r="T3357" i="1"/>
  <c r="AF3357" i="1" s="1"/>
  <c r="S3358" i="1"/>
  <c r="AJ3419" i="1"/>
  <c r="I3419" i="1"/>
  <c r="H3419" i="1" s="1"/>
  <c r="Y3418" i="1"/>
  <c r="C3419" i="1"/>
  <c r="Z3418" i="1"/>
  <c r="AA3418" i="1" s="1"/>
  <c r="AH3418" i="1" s="1"/>
  <c r="M3362" i="1"/>
  <c r="N3362" i="1" s="1"/>
  <c r="L3363" i="1"/>
  <c r="J3359" i="1"/>
  <c r="K3419" i="1"/>
  <c r="X3419" i="1"/>
  <c r="A3420" i="1"/>
  <c r="F3360" i="1"/>
  <c r="O3360" i="1" s="1"/>
  <c r="AB3421" i="1"/>
  <c r="R3360" i="1" l="1"/>
  <c r="P3361" i="1"/>
  <c r="AB3422" i="1"/>
  <c r="AJ3420" i="1"/>
  <c r="C3420" i="1"/>
  <c r="Z3419" i="1"/>
  <c r="Y3419" i="1"/>
  <c r="I3420" i="1"/>
  <c r="H3420" i="1" s="1"/>
  <c r="M3363" i="1"/>
  <c r="N3363" i="1" s="1"/>
  <c r="L3364" i="1"/>
  <c r="A3421" i="1"/>
  <c r="K3420" i="1"/>
  <c r="X3420" i="1"/>
  <c r="J3360" i="1"/>
  <c r="T3358" i="1"/>
  <c r="AF3358" i="1" s="1"/>
  <c r="S3359" i="1"/>
  <c r="F3361" i="1"/>
  <c r="J3361" i="1" s="1"/>
  <c r="AC3362" i="1"/>
  <c r="AE3362" i="1" s="1"/>
  <c r="G3362" i="1"/>
  <c r="O3361" i="1" l="1"/>
  <c r="AC3363" i="1"/>
  <c r="AE3363" i="1" s="1"/>
  <c r="G3363" i="1"/>
  <c r="AB3423" i="1"/>
  <c r="M3364" i="1"/>
  <c r="N3364" i="1" s="1"/>
  <c r="L3365" i="1"/>
  <c r="Q3361" i="1"/>
  <c r="Q3362" i="1" s="1"/>
  <c r="Q3363" i="1" s="1"/>
  <c r="Q3364" i="1" s="1"/>
  <c r="P3362" i="1"/>
  <c r="P3363" i="1" s="1"/>
  <c r="P3364" i="1" s="1"/>
  <c r="T3359" i="1"/>
  <c r="AF3359" i="1" s="1"/>
  <c r="S3360" i="1"/>
  <c r="C3421" i="1"/>
  <c r="Y3420" i="1"/>
  <c r="Z3420" i="1"/>
  <c r="AA3420" i="1" s="1"/>
  <c r="AH3420" i="1" s="1"/>
  <c r="AJ3421" i="1"/>
  <c r="I3421" i="1"/>
  <c r="H3421" i="1" s="1"/>
  <c r="F3362" i="1"/>
  <c r="O3362" i="1" s="1"/>
  <c r="X3421" i="1"/>
  <c r="K3421" i="1"/>
  <c r="A3422" i="1"/>
  <c r="R3362" i="1" l="1"/>
  <c r="AB3424" i="1"/>
  <c r="AC3364" i="1"/>
  <c r="AE3364" i="1" s="1"/>
  <c r="G3364" i="1"/>
  <c r="J3362" i="1"/>
  <c r="M3365" i="1"/>
  <c r="N3365" i="1" s="1"/>
  <c r="P3365" i="1"/>
  <c r="Q3365" i="1"/>
  <c r="L3366" i="1"/>
  <c r="R3361" i="1"/>
  <c r="F3363" i="1"/>
  <c r="O3363" i="1" s="1"/>
  <c r="R3363" i="1" s="1"/>
  <c r="X3422" i="1"/>
  <c r="A3423" i="1"/>
  <c r="K3422" i="1"/>
  <c r="I3422" i="1"/>
  <c r="H3422" i="1" s="1"/>
  <c r="Y3421" i="1"/>
  <c r="C3422" i="1"/>
  <c r="Z3421" i="1"/>
  <c r="AA3421" i="1" s="1"/>
  <c r="AH3421" i="1" s="1"/>
  <c r="AJ3422" i="1"/>
  <c r="T3360" i="1"/>
  <c r="S3361" i="1"/>
  <c r="T3361" i="1" l="1"/>
  <c r="AF3361" i="1" s="1"/>
  <c r="S3362" i="1"/>
  <c r="X3423" i="1"/>
  <c r="K3423" i="1"/>
  <c r="A3424" i="1"/>
  <c r="AB3425" i="1"/>
  <c r="AC3365" i="1"/>
  <c r="AE3365" i="1" s="1"/>
  <c r="G3365" i="1"/>
  <c r="Y3422" i="1"/>
  <c r="AJ3423" i="1"/>
  <c r="I3423" i="1"/>
  <c r="H3423" i="1" s="1"/>
  <c r="Z3422" i="1"/>
  <c r="AA3422" i="1" s="1"/>
  <c r="AH3422" i="1" s="1"/>
  <c r="C3423" i="1"/>
  <c r="AF3360" i="1"/>
  <c r="AA3360" i="1"/>
  <c r="J3363" i="1"/>
  <c r="M3366" i="1"/>
  <c r="N3366" i="1" s="1"/>
  <c r="P3366" i="1"/>
  <c r="Q3366" i="1"/>
  <c r="L3367" i="1"/>
  <c r="F3364" i="1"/>
  <c r="O3364" i="1" s="1"/>
  <c r="R3364" i="1" s="1"/>
  <c r="J3364" i="1" l="1"/>
  <c r="F3365" i="1"/>
  <c r="J3365" i="1" s="1"/>
  <c r="AB3426" i="1"/>
  <c r="Z3423" i="1"/>
  <c r="AA3423" i="1" s="1"/>
  <c r="AH3423" i="1" s="1"/>
  <c r="C3424" i="1"/>
  <c r="Y3423" i="1"/>
  <c r="I3424" i="1"/>
  <c r="H3424" i="1" s="1"/>
  <c r="AJ3424" i="1"/>
  <c r="T3362" i="1"/>
  <c r="AF3362" i="1" s="1"/>
  <c r="S3363" i="1"/>
  <c r="AC3366" i="1"/>
  <c r="AE3366" i="1" s="1"/>
  <c r="G3366" i="1"/>
  <c r="X3424" i="1"/>
  <c r="A3425" i="1"/>
  <c r="K3424" i="1"/>
  <c r="M3367" i="1"/>
  <c r="N3367" i="1" s="1"/>
  <c r="P3367" i="1"/>
  <c r="Q3367" i="1"/>
  <c r="L3368" i="1"/>
  <c r="AH3360" i="1"/>
  <c r="O3365" i="1" l="1"/>
  <c r="R3365" i="1" s="1"/>
  <c r="AC3367" i="1"/>
  <c r="AE3367" i="1" s="1"/>
  <c r="G3367" i="1"/>
  <c r="M3368" i="1"/>
  <c r="N3368" i="1" s="1"/>
  <c r="P3368" i="1"/>
  <c r="Q3368" i="1"/>
  <c r="L3369" i="1"/>
  <c r="Y3424" i="1"/>
  <c r="AJ3425" i="1"/>
  <c r="Z3424" i="1"/>
  <c r="AA3424" i="1" s="1"/>
  <c r="AH3424" i="1" s="1"/>
  <c r="C3425" i="1"/>
  <c r="I3425" i="1"/>
  <c r="H3425" i="1" s="1"/>
  <c r="T3363" i="1"/>
  <c r="AF3363" i="1" s="1"/>
  <c r="S3364" i="1"/>
  <c r="AB3427" i="1"/>
  <c r="A3426" i="1"/>
  <c r="K3425" i="1"/>
  <c r="X3425" i="1"/>
  <c r="F3366" i="1"/>
  <c r="O3366" i="1" s="1"/>
  <c r="R3366" i="1" s="1"/>
  <c r="J3366" i="1" l="1"/>
  <c r="AB3428" i="1"/>
  <c r="AC3368" i="1"/>
  <c r="AE3368" i="1" s="1"/>
  <c r="G3368" i="1"/>
  <c r="F3367" i="1"/>
  <c r="J3367" i="1" s="1"/>
  <c r="X3426" i="1"/>
  <c r="A3427" i="1"/>
  <c r="K3426" i="1"/>
  <c r="Z3425" i="1"/>
  <c r="AA3425" i="1" s="1"/>
  <c r="AH3425" i="1" s="1"/>
  <c r="AJ3426" i="1"/>
  <c r="Y3425" i="1"/>
  <c r="C3426" i="1"/>
  <c r="I3426" i="1"/>
  <c r="H3426" i="1" s="1"/>
  <c r="T3364" i="1"/>
  <c r="AF3364" i="1" s="1"/>
  <c r="S3365" i="1"/>
  <c r="M3369" i="1"/>
  <c r="N3369" i="1" s="1"/>
  <c r="P3369" i="1"/>
  <c r="Q3369" i="1"/>
  <c r="L3370" i="1"/>
  <c r="O3367" i="1" l="1"/>
  <c r="R3367" i="1" s="1"/>
  <c r="M3370" i="1"/>
  <c r="N3370" i="1" s="1"/>
  <c r="P3370" i="1"/>
  <c r="Q3370" i="1"/>
  <c r="L3371" i="1"/>
  <c r="K3427" i="1"/>
  <c r="X3427" i="1"/>
  <c r="A3428" i="1"/>
  <c r="AB3429" i="1"/>
  <c r="AJ3427" i="1"/>
  <c r="Z3426" i="1"/>
  <c r="AA3426" i="1" s="1"/>
  <c r="AH3426" i="1" s="1"/>
  <c r="C3427" i="1"/>
  <c r="I3427" i="1"/>
  <c r="H3427" i="1" s="1"/>
  <c r="Y3426" i="1"/>
  <c r="F3368" i="1"/>
  <c r="J3368" i="1" s="1"/>
  <c r="AC3369" i="1"/>
  <c r="AE3369" i="1" s="1"/>
  <c r="G3369" i="1"/>
  <c r="T3365" i="1"/>
  <c r="AF3365" i="1" s="1"/>
  <c r="S3366" i="1"/>
  <c r="AC3370" i="1" l="1"/>
  <c r="AE3370" i="1" s="1"/>
  <c r="G3370" i="1"/>
  <c r="T3366" i="1"/>
  <c r="AF3366" i="1" s="1"/>
  <c r="S3367" i="1"/>
  <c r="M3371" i="1"/>
  <c r="N3371" i="1" s="1"/>
  <c r="P3371" i="1"/>
  <c r="Q3371" i="1"/>
  <c r="L3372" i="1"/>
  <c r="O3368" i="1"/>
  <c r="R3368" i="1" s="1"/>
  <c r="K3428" i="1"/>
  <c r="X3428" i="1"/>
  <c r="A3429" i="1"/>
  <c r="F3369" i="1"/>
  <c r="O3369" i="1" s="1"/>
  <c r="R3369" i="1" s="1"/>
  <c r="AB3430" i="1"/>
  <c r="AJ3428" i="1"/>
  <c r="I3428" i="1"/>
  <c r="H3428" i="1" s="1"/>
  <c r="Z3427" i="1"/>
  <c r="AA3427" i="1" s="1"/>
  <c r="AH3427" i="1" s="1"/>
  <c r="C3428" i="1"/>
  <c r="Y3427" i="1"/>
  <c r="J3369" i="1" l="1"/>
  <c r="AB3431" i="1"/>
  <c r="F3370" i="1"/>
  <c r="O3370" i="1" s="1"/>
  <c r="R3370" i="1" s="1"/>
  <c r="K3429" i="1"/>
  <c r="A3430" i="1"/>
  <c r="X3429" i="1"/>
  <c r="AC3371" i="1"/>
  <c r="AE3371" i="1" s="1"/>
  <c r="G3371" i="1"/>
  <c r="Y3428" i="1"/>
  <c r="AJ3429" i="1"/>
  <c r="I3429" i="1"/>
  <c r="H3429" i="1" s="1"/>
  <c r="Z3428" i="1"/>
  <c r="AA3428" i="1" s="1"/>
  <c r="AH3428" i="1" s="1"/>
  <c r="C3429" i="1"/>
  <c r="M3372" i="1"/>
  <c r="N3372" i="1" s="1"/>
  <c r="P3372" i="1"/>
  <c r="Q3372" i="1"/>
  <c r="L3373" i="1"/>
  <c r="T3367" i="1"/>
  <c r="AF3367" i="1" s="1"/>
  <c r="S3368" i="1"/>
  <c r="AC3372" i="1" l="1"/>
  <c r="AE3372" i="1" s="1"/>
  <c r="G3372" i="1"/>
  <c r="Y3429" i="1"/>
  <c r="C3430" i="1"/>
  <c r="I3430" i="1"/>
  <c r="H3430" i="1" s="1"/>
  <c r="Z3429" i="1"/>
  <c r="AA3429" i="1" s="1"/>
  <c r="AH3429" i="1" s="1"/>
  <c r="AJ3430" i="1"/>
  <c r="AB3432" i="1"/>
  <c r="M3373" i="1"/>
  <c r="N3373" i="1" s="1"/>
  <c r="P3373" i="1"/>
  <c r="Q3373" i="1"/>
  <c r="L3374" i="1"/>
  <c r="F3371" i="1"/>
  <c r="J3371" i="1" s="1"/>
  <c r="J3370" i="1"/>
  <c r="T3368" i="1"/>
  <c r="AF3368" i="1" s="1"/>
  <c r="S3369" i="1"/>
  <c r="X3430" i="1"/>
  <c r="K3430" i="1"/>
  <c r="A3431" i="1"/>
  <c r="AC3373" i="1" l="1"/>
  <c r="AE3373" i="1" s="1"/>
  <c r="G3373" i="1"/>
  <c r="M3374" i="1"/>
  <c r="N3374" i="1" s="1"/>
  <c r="P3374" i="1"/>
  <c r="Q3374" i="1"/>
  <c r="L3375" i="1"/>
  <c r="F3372" i="1"/>
  <c r="O3372" i="1" s="1"/>
  <c r="R3372" i="1" s="1"/>
  <c r="A3432" i="1"/>
  <c r="X3431" i="1"/>
  <c r="K3431" i="1"/>
  <c r="C3431" i="1"/>
  <c r="Z3430" i="1"/>
  <c r="AA3430" i="1" s="1"/>
  <c r="AH3430" i="1" s="1"/>
  <c r="AJ3431" i="1"/>
  <c r="I3431" i="1"/>
  <c r="H3431" i="1" s="1"/>
  <c r="Y3430" i="1"/>
  <c r="O3371" i="1"/>
  <c r="R3371" i="1" s="1"/>
  <c r="AB3433" i="1"/>
  <c r="T3369" i="1"/>
  <c r="AF3369" i="1" s="1"/>
  <c r="S3370" i="1"/>
  <c r="J3372" i="1" l="1"/>
  <c r="AC3374" i="1"/>
  <c r="AE3374" i="1" s="1"/>
  <c r="G3374" i="1"/>
  <c r="AJ3432" i="1"/>
  <c r="Y3431" i="1"/>
  <c r="C3432" i="1"/>
  <c r="Z3431" i="1"/>
  <c r="AA3431" i="1" s="1"/>
  <c r="AH3431" i="1" s="1"/>
  <c r="I3432" i="1"/>
  <c r="H3432" i="1" s="1"/>
  <c r="M3375" i="1"/>
  <c r="N3375" i="1" s="1"/>
  <c r="P3375" i="1"/>
  <c r="Q3375" i="1"/>
  <c r="L3376" i="1"/>
  <c r="F3373" i="1"/>
  <c r="J3373" i="1" s="1"/>
  <c r="T3370" i="1"/>
  <c r="AF3370" i="1" s="1"/>
  <c r="S3371" i="1"/>
  <c r="A3433" i="1"/>
  <c r="X3432" i="1"/>
  <c r="K3432" i="1"/>
  <c r="AB3434" i="1"/>
  <c r="T3371" i="1" l="1"/>
  <c r="AF3371" i="1" s="1"/>
  <c r="S3372" i="1"/>
  <c r="AB3435" i="1"/>
  <c r="AJ3433" i="1"/>
  <c r="I3433" i="1"/>
  <c r="H3433" i="1" s="1"/>
  <c r="Y3432" i="1"/>
  <c r="Z3432" i="1"/>
  <c r="AA3432" i="1" s="1"/>
  <c r="AH3432" i="1" s="1"/>
  <c r="C3433" i="1"/>
  <c r="O3373" i="1"/>
  <c r="R3373" i="1" s="1"/>
  <c r="X3433" i="1"/>
  <c r="A3434" i="1"/>
  <c r="K3433" i="1"/>
  <c r="F3374" i="1"/>
  <c r="O3374" i="1" s="1"/>
  <c r="R3374" i="1" s="1"/>
  <c r="AC3375" i="1"/>
  <c r="AE3375" i="1" s="1"/>
  <c r="G3375" i="1"/>
  <c r="M3376" i="1"/>
  <c r="N3376" i="1" s="1"/>
  <c r="P3376" i="1"/>
  <c r="Q3376" i="1"/>
  <c r="L3377" i="1"/>
  <c r="M3377" i="1" l="1"/>
  <c r="N3377" i="1" s="1"/>
  <c r="P3377" i="1"/>
  <c r="Q3377" i="1"/>
  <c r="L3378" i="1"/>
  <c r="F3375" i="1"/>
  <c r="J3375" i="1" s="1"/>
  <c r="Y3433" i="1"/>
  <c r="C3434" i="1"/>
  <c r="Z3433" i="1"/>
  <c r="AA3433" i="1" s="1"/>
  <c r="AH3433" i="1" s="1"/>
  <c r="I3434" i="1"/>
  <c r="H3434" i="1" s="1"/>
  <c r="AJ3434" i="1"/>
  <c r="T3372" i="1"/>
  <c r="AF3372" i="1" s="1"/>
  <c r="S3373" i="1"/>
  <c r="J3374" i="1"/>
  <c r="AC3376" i="1"/>
  <c r="AE3376" i="1" s="1"/>
  <c r="G3376" i="1"/>
  <c r="X3434" i="1"/>
  <c r="A3435" i="1"/>
  <c r="K3434" i="1"/>
  <c r="AB3436" i="1"/>
  <c r="M3378" i="1" l="1"/>
  <c r="N3378" i="1" s="1"/>
  <c r="P3378" i="1"/>
  <c r="Q3378" i="1"/>
  <c r="L3379" i="1"/>
  <c r="K3435" i="1"/>
  <c r="X3435" i="1"/>
  <c r="A3436" i="1"/>
  <c r="C3435" i="1"/>
  <c r="I3435" i="1"/>
  <c r="H3435" i="1" s="1"/>
  <c r="Z3434" i="1"/>
  <c r="AA3434" i="1" s="1"/>
  <c r="AH3434" i="1" s="1"/>
  <c r="AJ3435" i="1"/>
  <c r="Y3434" i="1"/>
  <c r="T3373" i="1"/>
  <c r="AF3373" i="1" s="1"/>
  <c r="S3374" i="1"/>
  <c r="O3375" i="1"/>
  <c r="R3375" i="1" s="1"/>
  <c r="AB3437" i="1"/>
  <c r="F3376" i="1"/>
  <c r="J3376" i="1" s="1"/>
  <c r="AC3377" i="1"/>
  <c r="AE3377" i="1" s="1"/>
  <c r="G3377" i="1"/>
  <c r="O3376" i="1" l="1"/>
  <c r="R3376" i="1" s="1"/>
  <c r="AC3378" i="1"/>
  <c r="AE3378" i="1" s="1"/>
  <c r="G3378" i="1"/>
  <c r="T3374" i="1"/>
  <c r="AF3374" i="1" s="1"/>
  <c r="S3375" i="1"/>
  <c r="X3436" i="1"/>
  <c r="A3437" i="1"/>
  <c r="K3436" i="1"/>
  <c r="M3379" i="1"/>
  <c r="N3379" i="1" s="1"/>
  <c r="P3379" i="1"/>
  <c r="Q3379" i="1"/>
  <c r="L3380" i="1"/>
  <c r="F3377" i="1"/>
  <c r="J3377" i="1" s="1"/>
  <c r="AB3438" i="1"/>
  <c r="Y3435" i="1"/>
  <c r="C3436" i="1"/>
  <c r="I3436" i="1"/>
  <c r="H3436" i="1" s="1"/>
  <c r="Z3435" i="1"/>
  <c r="AA3435" i="1" s="1"/>
  <c r="AH3435" i="1" s="1"/>
  <c r="AJ3436" i="1"/>
  <c r="O3377" i="1" l="1"/>
  <c r="R3377" i="1" s="1"/>
  <c r="AB3439" i="1"/>
  <c r="F3378" i="1"/>
  <c r="J3378" i="1" s="1"/>
  <c r="X3437" i="1"/>
  <c r="A3438" i="1"/>
  <c r="K3437" i="1"/>
  <c r="AC3379" i="1"/>
  <c r="AE3379" i="1" s="1"/>
  <c r="G3379" i="1"/>
  <c r="Y3436" i="1"/>
  <c r="AJ3437" i="1"/>
  <c r="I3437" i="1"/>
  <c r="H3437" i="1" s="1"/>
  <c r="Z3436" i="1"/>
  <c r="AA3436" i="1" s="1"/>
  <c r="AH3436" i="1" s="1"/>
  <c r="C3437" i="1"/>
  <c r="M3380" i="1"/>
  <c r="N3380" i="1" s="1"/>
  <c r="P3380" i="1"/>
  <c r="Q3380" i="1"/>
  <c r="L3381" i="1"/>
  <c r="T3375" i="1"/>
  <c r="AF3375" i="1" s="1"/>
  <c r="S3376" i="1"/>
  <c r="O3378" i="1" l="1"/>
  <c r="R3378" i="1" s="1"/>
  <c r="M3381" i="1"/>
  <c r="N3381" i="1" s="1"/>
  <c r="P3381" i="1"/>
  <c r="Q3381" i="1"/>
  <c r="L3382" i="1"/>
  <c r="F3379" i="1"/>
  <c r="J3379" i="1" s="1"/>
  <c r="X3438" i="1"/>
  <c r="A3439" i="1"/>
  <c r="K3438" i="1"/>
  <c r="T3376" i="1"/>
  <c r="AF3376" i="1" s="1"/>
  <c r="S3377" i="1"/>
  <c r="Z3437" i="1"/>
  <c r="AA3437" i="1" s="1"/>
  <c r="AH3437" i="1" s="1"/>
  <c r="C3438" i="1"/>
  <c r="Y3437" i="1"/>
  <c r="AJ3438" i="1"/>
  <c r="I3438" i="1"/>
  <c r="H3438" i="1" s="1"/>
  <c r="AB3440" i="1"/>
  <c r="AC3380" i="1"/>
  <c r="AE3380" i="1" s="1"/>
  <c r="G3380" i="1"/>
  <c r="O3379" i="1" l="1"/>
  <c r="R3379" i="1" s="1"/>
  <c r="AB3441" i="1"/>
  <c r="K3439" i="1"/>
  <c r="X3439" i="1"/>
  <c r="A3440" i="1"/>
  <c r="M3382" i="1"/>
  <c r="N3382" i="1" s="1"/>
  <c r="P3382" i="1"/>
  <c r="Q3382" i="1"/>
  <c r="L3383" i="1"/>
  <c r="T3377" i="1"/>
  <c r="AF3377" i="1" s="1"/>
  <c r="S3378" i="1"/>
  <c r="C3439" i="1"/>
  <c r="Y3438" i="1"/>
  <c r="AJ3439" i="1"/>
  <c r="I3439" i="1"/>
  <c r="H3439" i="1" s="1"/>
  <c r="Z3438" i="1"/>
  <c r="AA3438" i="1" s="1"/>
  <c r="AH3438" i="1" s="1"/>
  <c r="F3380" i="1"/>
  <c r="J3380" i="1" s="1"/>
  <c r="AC3381" i="1"/>
  <c r="AE3381" i="1" s="1"/>
  <c r="G3381" i="1"/>
  <c r="O3380" i="1" l="1"/>
  <c r="R3380" i="1" s="1"/>
  <c r="T3378" i="1"/>
  <c r="AF3378" i="1" s="1"/>
  <c r="S3379" i="1"/>
  <c r="Z3439" i="1"/>
  <c r="AA3439" i="1" s="1"/>
  <c r="AH3439" i="1" s="1"/>
  <c r="AJ3440" i="1"/>
  <c r="I3440" i="1"/>
  <c r="H3440" i="1" s="1"/>
  <c r="Y3439" i="1"/>
  <c r="C3440" i="1"/>
  <c r="AC3382" i="1"/>
  <c r="AE3382" i="1" s="1"/>
  <c r="G3382" i="1"/>
  <c r="F3381" i="1"/>
  <c r="O3381" i="1" s="1"/>
  <c r="R3381" i="1" s="1"/>
  <c r="M3383" i="1"/>
  <c r="N3383" i="1" s="1"/>
  <c r="P3383" i="1"/>
  <c r="Q3383" i="1"/>
  <c r="L3384" i="1"/>
  <c r="X3440" i="1"/>
  <c r="A3441" i="1"/>
  <c r="K3440" i="1"/>
  <c r="AB3442" i="1"/>
  <c r="J3381" i="1" l="1"/>
  <c r="AC3383" i="1"/>
  <c r="AE3383" i="1" s="1"/>
  <c r="G3383" i="1"/>
  <c r="F3382" i="1"/>
  <c r="O3382" i="1" s="1"/>
  <c r="R3382" i="1" s="1"/>
  <c r="T3379" i="1"/>
  <c r="AF3379" i="1" s="1"/>
  <c r="S3380" i="1"/>
  <c r="AB3443" i="1"/>
  <c r="C3441" i="1"/>
  <c r="Z3440" i="1"/>
  <c r="AA3440" i="1" s="1"/>
  <c r="AH3440" i="1" s="1"/>
  <c r="AJ3441" i="1"/>
  <c r="I3441" i="1"/>
  <c r="H3441" i="1" s="1"/>
  <c r="Y3440" i="1"/>
  <c r="M3384" i="1"/>
  <c r="N3384" i="1" s="1"/>
  <c r="P3384" i="1"/>
  <c r="Q3384" i="1"/>
  <c r="L3385" i="1"/>
  <c r="K3441" i="1"/>
  <c r="X3441" i="1"/>
  <c r="A3442" i="1"/>
  <c r="J3382" i="1" l="1"/>
  <c r="AC3384" i="1"/>
  <c r="AE3384" i="1" s="1"/>
  <c r="G3384" i="1"/>
  <c r="T3380" i="1"/>
  <c r="AF3380" i="1" s="1"/>
  <c r="S3381" i="1"/>
  <c r="M3385" i="1"/>
  <c r="N3385" i="1" s="1"/>
  <c r="P3385" i="1"/>
  <c r="Q3385" i="1"/>
  <c r="L3386" i="1"/>
  <c r="X3442" i="1"/>
  <c r="K3442" i="1"/>
  <c r="A3443" i="1"/>
  <c r="F3383" i="1"/>
  <c r="O3383" i="1" s="1"/>
  <c r="R3383" i="1" s="1"/>
  <c r="Y3441" i="1"/>
  <c r="C3442" i="1"/>
  <c r="I3442" i="1"/>
  <c r="H3442" i="1" s="1"/>
  <c r="Z3441" i="1"/>
  <c r="AA3441" i="1" s="1"/>
  <c r="AH3441" i="1" s="1"/>
  <c r="AJ3442" i="1"/>
  <c r="AB3444" i="1"/>
  <c r="J3383" i="1" l="1"/>
  <c r="M3386" i="1"/>
  <c r="N3386" i="1" s="1"/>
  <c r="P3386" i="1"/>
  <c r="Q3386" i="1"/>
  <c r="L3387" i="1"/>
  <c r="T3381" i="1"/>
  <c r="AF3381" i="1" s="1"/>
  <c r="S3382" i="1"/>
  <c r="AB3445" i="1"/>
  <c r="X3443" i="1"/>
  <c r="K3443" i="1"/>
  <c r="A3444" i="1"/>
  <c r="F3384" i="1"/>
  <c r="O3384" i="1" s="1"/>
  <c r="R3384" i="1" s="1"/>
  <c r="Z3442" i="1"/>
  <c r="AA3442" i="1" s="1"/>
  <c r="AH3442" i="1" s="1"/>
  <c r="AJ3443" i="1"/>
  <c r="I3443" i="1"/>
  <c r="H3443" i="1" s="1"/>
  <c r="Y3442" i="1"/>
  <c r="C3443" i="1"/>
  <c r="AC3385" i="1"/>
  <c r="AE3385" i="1" s="1"/>
  <c r="G3385" i="1"/>
  <c r="J3384" i="1" l="1"/>
  <c r="AC3386" i="1"/>
  <c r="AE3386" i="1" s="1"/>
  <c r="G3386" i="1"/>
  <c r="Y3443" i="1"/>
  <c r="AJ3444" i="1"/>
  <c r="Z3443" i="1"/>
  <c r="AA3443" i="1" s="1"/>
  <c r="AH3443" i="1" s="1"/>
  <c r="I3444" i="1"/>
  <c r="H3444" i="1" s="1"/>
  <c r="C3444" i="1"/>
  <c r="M3387" i="1"/>
  <c r="N3387" i="1" s="1"/>
  <c r="P3387" i="1"/>
  <c r="Q3387" i="1"/>
  <c r="L3388" i="1"/>
  <c r="F3385" i="1"/>
  <c r="O3385" i="1" s="1"/>
  <c r="R3385" i="1" s="1"/>
  <c r="X3444" i="1"/>
  <c r="A3445" i="1"/>
  <c r="K3444" i="1"/>
  <c r="AB3446" i="1"/>
  <c r="T3382" i="1"/>
  <c r="AF3382" i="1" s="1"/>
  <c r="S3383" i="1"/>
  <c r="J3385" i="1" l="1"/>
  <c r="C3445" i="1"/>
  <c r="Z3444" i="1"/>
  <c r="AA3444" i="1" s="1"/>
  <c r="AH3444" i="1" s="1"/>
  <c r="AJ3445" i="1"/>
  <c r="I3445" i="1"/>
  <c r="H3445" i="1" s="1"/>
  <c r="Y3444" i="1"/>
  <c r="M3388" i="1"/>
  <c r="N3388" i="1" s="1"/>
  <c r="P3388" i="1"/>
  <c r="Q3388" i="1"/>
  <c r="L3389" i="1"/>
  <c r="T3383" i="1"/>
  <c r="AF3383" i="1" s="1"/>
  <c r="S3384" i="1"/>
  <c r="AB3447" i="1"/>
  <c r="K3445" i="1"/>
  <c r="X3445" i="1"/>
  <c r="A3446" i="1"/>
  <c r="F3386" i="1"/>
  <c r="O3386" i="1" s="1"/>
  <c r="R3386" i="1" s="1"/>
  <c r="AC3387" i="1"/>
  <c r="AE3387" i="1" s="1"/>
  <c r="G3387" i="1"/>
  <c r="J3386" i="1" l="1"/>
  <c r="AC3388" i="1"/>
  <c r="AE3388" i="1" s="1"/>
  <c r="G3388" i="1"/>
  <c r="M3389" i="1"/>
  <c r="N3389" i="1" s="1"/>
  <c r="L3390" i="1"/>
  <c r="F3387" i="1"/>
  <c r="J3387" i="1" s="1"/>
  <c r="I3446" i="1"/>
  <c r="H3446" i="1" s="1"/>
  <c r="C3446" i="1"/>
  <c r="Y3445" i="1"/>
  <c r="AJ3446" i="1"/>
  <c r="Z3445" i="1"/>
  <c r="AA3445" i="1" s="1"/>
  <c r="AH3445" i="1" s="1"/>
  <c r="AB3448" i="1"/>
  <c r="K3446" i="1"/>
  <c r="A3447" i="1"/>
  <c r="X3446" i="1"/>
  <c r="T3384" i="1"/>
  <c r="AF3384" i="1" s="1"/>
  <c r="S3385" i="1"/>
  <c r="T3385" i="1" l="1"/>
  <c r="AF3385" i="1" s="1"/>
  <c r="S3386" i="1"/>
  <c r="K3447" i="1"/>
  <c r="X3447" i="1"/>
  <c r="A3448" i="1"/>
  <c r="AC3389" i="1"/>
  <c r="AE3389" i="1" s="1"/>
  <c r="G3389" i="1"/>
  <c r="Z3446" i="1"/>
  <c r="AA3446" i="1" s="1"/>
  <c r="AH3446" i="1" s="1"/>
  <c r="C3447" i="1"/>
  <c r="AJ3447" i="1"/>
  <c r="Y3446" i="1"/>
  <c r="I3447" i="1"/>
  <c r="H3447" i="1" s="1"/>
  <c r="AB3449" i="1"/>
  <c r="O3387" i="1"/>
  <c r="R3387" i="1" s="1"/>
  <c r="M3390" i="1"/>
  <c r="N3390" i="1" s="1"/>
  <c r="L3391" i="1"/>
  <c r="F3388" i="1"/>
  <c r="O3388" i="1" s="1"/>
  <c r="J3388" i="1" l="1"/>
  <c r="R3388" i="1"/>
  <c r="P3389" i="1"/>
  <c r="AB3450" i="1"/>
  <c r="K3448" i="1"/>
  <c r="X3448" i="1"/>
  <c r="A3449" i="1"/>
  <c r="T3386" i="1"/>
  <c r="AF3386" i="1" s="1"/>
  <c r="S3387" i="1"/>
  <c r="G3390" i="1"/>
  <c r="AC3390" i="1"/>
  <c r="AE3390" i="1" s="1"/>
  <c r="C3448" i="1"/>
  <c r="I3448" i="1"/>
  <c r="H3448" i="1" s="1"/>
  <c r="Y3447" i="1"/>
  <c r="AJ3448" i="1"/>
  <c r="Z3447" i="1"/>
  <c r="AA3447" i="1" s="1"/>
  <c r="AH3447" i="1" s="1"/>
  <c r="M3391" i="1"/>
  <c r="N3391" i="1" s="1"/>
  <c r="L3392" i="1"/>
  <c r="F3389" i="1"/>
  <c r="O3389" i="1" s="1"/>
  <c r="J3389" i="1" l="1"/>
  <c r="G3391" i="1"/>
  <c r="AC3391" i="1"/>
  <c r="AE3391" i="1" s="1"/>
  <c r="X3449" i="1"/>
  <c r="A3450" i="1"/>
  <c r="K3449" i="1"/>
  <c r="AB3451" i="1"/>
  <c r="M3392" i="1"/>
  <c r="N3392" i="1" s="1"/>
  <c r="L3393" i="1"/>
  <c r="F3390" i="1"/>
  <c r="O3390" i="1" s="1"/>
  <c r="Y3448" i="1"/>
  <c r="C3449" i="1"/>
  <c r="Z3448" i="1"/>
  <c r="AA3448" i="1" s="1"/>
  <c r="AH3448" i="1" s="1"/>
  <c r="AJ3449" i="1"/>
  <c r="I3449" i="1"/>
  <c r="H3449" i="1" s="1"/>
  <c r="T3387" i="1"/>
  <c r="AF3387" i="1" s="1"/>
  <c r="S3388" i="1"/>
  <c r="Q3389" i="1"/>
  <c r="Q3390" i="1" s="1"/>
  <c r="Q3391" i="1" s="1"/>
  <c r="Q3392" i="1" s="1"/>
  <c r="P3390" i="1"/>
  <c r="P3391" i="1" s="1"/>
  <c r="P3392" i="1" s="1"/>
  <c r="R3390" i="1" l="1"/>
  <c r="J3390" i="1"/>
  <c r="AC3392" i="1"/>
  <c r="AE3392" i="1" s="1"/>
  <c r="G3392" i="1"/>
  <c r="AB3452" i="1"/>
  <c r="A3451" i="1"/>
  <c r="X3450" i="1"/>
  <c r="K3450" i="1"/>
  <c r="M3393" i="1"/>
  <c r="N3393" i="1" s="1"/>
  <c r="P3393" i="1"/>
  <c r="Q3393" i="1"/>
  <c r="L3394" i="1"/>
  <c r="I3450" i="1"/>
  <c r="H3450" i="1" s="1"/>
  <c r="Y3449" i="1"/>
  <c r="AJ3450" i="1"/>
  <c r="Z3449" i="1"/>
  <c r="AA3449" i="1" s="1"/>
  <c r="AH3449" i="1" s="1"/>
  <c r="C3450" i="1"/>
  <c r="R3389" i="1"/>
  <c r="T3388" i="1"/>
  <c r="S3389" i="1"/>
  <c r="F3391" i="1"/>
  <c r="O3391" i="1" s="1"/>
  <c r="R3391" i="1" s="1"/>
  <c r="J3391" i="1" l="1"/>
  <c r="AC3393" i="1"/>
  <c r="AE3393" i="1" s="1"/>
  <c r="G3393" i="1"/>
  <c r="X3451" i="1"/>
  <c r="A3452" i="1"/>
  <c r="K3451" i="1"/>
  <c r="T3389" i="1"/>
  <c r="AF3389" i="1" s="1"/>
  <c r="S3390" i="1"/>
  <c r="M3394" i="1"/>
  <c r="N3394" i="1" s="1"/>
  <c r="P3394" i="1"/>
  <c r="Q3394" i="1"/>
  <c r="L3395" i="1"/>
  <c r="AB3453" i="1"/>
  <c r="AF3388" i="1"/>
  <c r="AA3388" i="1"/>
  <c r="Z3450" i="1"/>
  <c r="Y3450" i="1"/>
  <c r="AJ3451" i="1"/>
  <c r="I3451" i="1"/>
  <c r="H3451" i="1" s="1"/>
  <c r="C3451" i="1"/>
  <c r="F3392" i="1"/>
  <c r="J3392" i="1" s="1"/>
  <c r="AH3388" i="1" l="1"/>
  <c r="O3392" i="1"/>
  <c r="R3392" i="1" s="1"/>
  <c r="Z3451" i="1"/>
  <c r="AA3451" i="1" s="1"/>
  <c r="AH3451" i="1" s="1"/>
  <c r="C3452" i="1"/>
  <c r="I3452" i="1"/>
  <c r="H3452" i="1" s="1"/>
  <c r="AJ3452" i="1"/>
  <c r="Y3451" i="1"/>
  <c r="AC3394" i="1"/>
  <c r="AE3394" i="1" s="1"/>
  <c r="G3394" i="1"/>
  <c r="T3390" i="1"/>
  <c r="AF3390" i="1" s="1"/>
  <c r="S3391" i="1"/>
  <c r="F3393" i="1"/>
  <c r="J3393" i="1" s="1"/>
  <c r="M3395" i="1"/>
  <c r="N3395" i="1" s="1"/>
  <c r="P3395" i="1"/>
  <c r="Q3395" i="1"/>
  <c r="L3396" i="1"/>
  <c r="AB3454" i="1"/>
  <c r="X3452" i="1"/>
  <c r="K3452" i="1"/>
  <c r="A3453" i="1"/>
  <c r="K3453" i="1" l="1"/>
  <c r="A3454" i="1"/>
  <c r="X3453" i="1"/>
  <c r="M3396" i="1"/>
  <c r="N3396" i="1" s="1"/>
  <c r="P3396" i="1"/>
  <c r="Q3396" i="1"/>
  <c r="L3397" i="1"/>
  <c r="O3393" i="1"/>
  <c r="R3393" i="1" s="1"/>
  <c r="F3394" i="1"/>
  <c r="O3394" i="1" s="1"/>
  <c r="R3394" i="1" s="1"/>
  <c r="I3453" i="1"/>
  <c r="H3453" i="1" s="1"/>
  <c r="AJ3453" i="1"/>
  <c r="Y3452" i="1"/>
  <c r="C3453" i="1"/>
  <c r="Z3452" i="1"/>
  <c r="AA3452" i="1" s="1"/>
  <c r="AH3452" i="1" s="1"/>
  <c r="AB3455" i="1"/>
  <c r="T3391" i="1"/>
  <c r="AF3391" i="1" s="1"/>
  <c r="S3392" i="1"/>
  <c r="AC3395" i="1"/>
  <c r="AE3395" i="1" s="1"/>
  <c r="G3395" i="1"/>
  <c r="J3394" i="1" l="1"/>
  <c r="F3395" i="1"/>
  <c r="J3395" i="1" s="1"/>
  <c r="AB3456" i="1"/>
  <c r="X3454" i="1"/>
  <c r="K3454" i="1"/>
  <c r="A3455" i="1"/>
  <c r="AC3396" i="1"/>
  <c r="AE3396" i="1" s="1"/>
  <c r="G3396" i="1"/>
  <c r="M3397" i="1"/>
  <c r="N3397" i="1" s="1"/>
  <c r="P3397" i="1"/>
  <c r="Q3397" i="1"/>
  <c r="L3398" i="1"/>
  <c r="Z3453" i="1"/>
  <c r="AA3453" i="1" s="1"/>
  <c r="AH3453" i="1" s="1"/>
  <c r="AJ3454" i="1"/>
  <c r="I3454" i="1"/>
  <c r="H3454" i="1" s="1"/>
  <c r="Y3453" i="1"/>
  <c r="C3454" i="1"/>
  <c r="T3392" i="1"/>
  <c r="AF3392" i="1" s="1"/>
  <c r="S3393" i="1"/>
  <c r="O3395" i="1" l="1"/>
  <c r="R3395" i="1" s="1"/>
  <c r="K3455" i="1"/>
  <c r="X3455" i="1"/>
  <c r="A3456" i="1"/>
  <c r="AB3457" i="1"/>
  <c r="AC3397" i="1"/>
  <c r="AE3397" i="1" s="1"/>
  <c r="G3397" i="1"/>
  <c r="T3393" i="1"/>
  <c r="AF3393" i="1" s="1"/>
  <c r="S3394" i="1"/>
  <c r="M3398" i="1"/>
  <c r="N3398" i="1" s="1"/>
  <c r="P3398" i="1"/>
  <c r="Q3398" i="1"/>
  <c r="L3399" i="1"/>
  <c r="F3396" i="1"/>
  <c r="O3396" i="1" s="1"/>
  <c r="R3396" i="1" s="1"/>
  <c r="AJ3455" i="1"/>
  <c r="Z3454" i="1"/>
  <c r="AA3454" i="1" s="1"/>
  <c r="AH3454" i="1" s="1"/>
  <c r="C3455" i="1"/>
  <c r="I3455" i="1"/>
  <c r="H3455" i="1" s="1"/>
  <c r="Y3454" i="1"/>
  <c r="AC3398" i="1" l="1"/>
  <c r="AE3398" i="1" s="1"/>
  <c r="G3398" i="1"/>
  <c r="T3394" i="1"/>
  <c r="AF3394" i="1" s="1"/>
  <c r="S3395" i="1"/>
  <c r="M3399" i="1"/>
  <c r="N3399" i="1" s="1"/>
  <c r="P3399" i="1"/>
  <c r="Q3399" i="1"/>
  <c r="L3400" i="1"/>
  <c r="F3397" i="1"/>
  <c r="J3397" i="1" s="1"/>
  <c r="K3456" i="1"/>
  <c r="A3457" i="1"/>
  <c r="X3456" i="1"/>
  <c r="Y3455" i="1"/>
  <c r="I3456" i="1"/>
  <c r="H3456" i="1" s="1"/>
  <c r="AJ3456" i="1"/>
  <c r="Z3455" i="1"/>
  <c r="AA3455" i="1" s="1"/>
  <c r="AH3455" i="1" s="1"/>
  <c r="C3456" i="1"/>
  <c r="J3396" i="1"/>
  <c r="AB3458" i="1"/>
  <c r="O3397" i="1" l="1"/>
  <c r="R3397" i="1" s="1"/>
  <c r="AC3399" i="1"/>
  <c r="AE3399" i="1" s="1"/>
  <c r="G3399" i="1"/>
  <c r="T3395" i="1"/>
  <c r="AF3395" i="1" s="1"/>
  <c r="S3396" i="1"/>
  <c r="Y3456" i="1"/>
  <c r="I3457" i="1"/>
  <c r="H3457" i="1" s="1"/>
  <c r="C3457" i="1"/>
  <c r="Z3456" i="1"/>
  <c r="AA3456" i="1" s="1"/>
  <c r="AH3456" i="1" s="1"/>
  <c r="AJ3457" i="1"/>
  <c r="M3400" i="1"/>
  <c r="N3400" i="1" s="1"/>
  <c r="P3400" i="1"/>
  <c r="Q3400" i="1"/>
  <c r="L3401" i="1"/>
  <c r="AB3459" i="1"/>
  <c r="F3398" i="1"/>
  <c r="J3398" i="1" s="1"/>
  <c r="X3457" i="1"/>
  <c r="A3458" i="1"/>
  <c r="K3457" i="1"/>
  <c r="O3398" i="1" l="1"/>
  <c r="R3398" i="1" s="1"/>
  <c r="M3401" i="1"/>
  <c r="N3401" i="1" s="1"/>
  <c r="P3401" i="1"/>
  <c r="Q3401" i="1"/>
  <c r="L3402" i="1"/>
  <c r="Y3457" i="1"/>
  <c r="AJ3458" i="1"/>
  <c r="Z3457" i="1"/>
  <c r="AA3457" i="1" s="1"/>
  <c r="AH3457" i="1" s="1"/>
  <c r="C3458" i="1"/>
  <c r="I3458" i="1"/>
  <c r="H3458" i="1" s="1"/>
  <c r="T3396" i="1"/>
  <c r="AF3396" i="1" s="1"/>
  <c r="S3397" i="1"/>
  <c r="X3458" i="1"/>
  <c r="A3459" i="1"/>
  <c r="K3458" i="1"/>
  <c r="AB3460" i="1"/>
  <c r="F3399" i="1"/>
  <c r="J3399" i="1" s="1"/>
  <c r="AC3400" i="1"/>
  <c r="AE3400" i="1" s="1"/>
  <c r="G3400" i="1"/>
  <c r="F3400" i="1" l="1"/>
  <c r="J3400" i="1" s="1"/>
  <c r="O3399" i="1"/>
  <c r="R3399" i="1" s="1"/>
  <c r="AJ3459" i="1"/>
  <c r="Z3458" i="1"/>
  <c r="AA3458" i="1" s="1"/>
  <c r="AH3458" i="1" s="1"/>
  <c r="C3459" i="1"/>
  <c r="I3459" i="1"/>
  <c r="H3459" i="1" s="1"/>
  <c r="Y3458" i="1"/>
  <c r="AB3461" i="1"/>
  <c r="T3397" i="1"/>
  <c r="AF3397" i="1" s="1"/>
  <c r="S3398" i="1"/>
  <c r="AC3401" i="1"/>
  <c r="AE3401" i="1" s="1"/>
  <c r="G3401" i="1"/>
  <c r="A3460" i="1"/>
  <c r="X3459" i="1"/>
  <c r="K3459" i="1"/>
  <c r="M3402" i="1"/>
  <c r="N3402" i="1" s="1"/>
  <c r="P3402" i="1"/>
  <c r="Q3402" i="1"/>
  <c r="L3403" i="1"/>
  <c r="O3400" i="1" l="1"/>
  <c r="R3400" i="1" s="1"/>
  <c r="AJ3460" i="1"/>
  <c r="Y3459" i="1"/>
  <c r="C3460" i="1"/>
  <c r="I3460" i="1"/>
  <c r="H3460" i="1" s="1"/>
  <c r="Z3459" i="1"/>
  <c r="AA3459" i="1" s="1"/>
  <c r="AH3459" i="1" s="1"/>
  <c r="AC3402" i="1"/>
  <c r="AE3402" i="1" s="1"/>
  <c r="G3402" i="1"/>
  <c r="M3403" i="1"/>
  <c r="N3403" i="1" s="1"/>
  <c r="P3403" i="1"/>
  <c r="Q3403" i="1"/>
  <c r="L3404" i="1"/>
  <c r="K3460" i="1"/>
  <c r="A3461" i="1"/>
  <c r="X3460" i="1"/>
  <c r="T3398" i="1"/>
  <c r="AF3398" i="1" s="1"/>
  <c r="S3399" i="1"/>
  <c r="F3401" i="1"/>
  <c r="O3401" i="1" s="1"/>
  <c r="R3401" i="1" s="1"/>
  <c r="AB3462" i="1"/>
  <c r="J3401" i="1" l="1"/>
  <c r="Z3460" i="1"/>
  <c r="AA3460" i="1" s="1"/>
  <c r="AH3460" i="1" s="1"/>
  <c r="C3461" i="1"/>
  <c r="AJ3461" i="1"/>
  <c r="Y3460" i="1"/>
  <c r="I3461" i="1"/>
  <c r="H3461" i="1" s="1"/>
  <c r="M3404" i="1"/>
  <c r="N3404" i="1" s="1"/>
  <c r="P3404" i="1"/>
  <c r="Q3404" i="1"/>
  <c r="L3405" i="1"/>
  <c r="AB3463" i="1"/>
  <c r="F3402" i="1"/>
  <c r="O3402" i="1" s="1"/>
  <c r="R3402" i="1" s="1"/>
  <c r="T3399" i="1"/>
  <c r="AF3399" i="1" s="1"/>
  <c r="S3400" i="1"/>
  <c r="K3461" i="1"/>
  <c r="X3461" i="1"/>
  <c r="A3462" i="1"/>
  <c r="AC3403" i="1"/>
  <c r="AE3403" i="1" s="1"/>
  <c r="G3403" i="1"/>
  <c r="J3402" i="1" l="1"/>
  <c r="AC3404" i="1"/>
  <c r="AE3404" i="1" s="1"/>
  <c r="G3404" i="1"/>
  <c r="Y3461" i="1"/>
  <c r="I3462" i="1"/>
  <c r="H3462" i="1" s="1"/>
  <c r="C3462" i="1"/>
  <c r="Z3461" i="1"/>
  <c r="AA3461" i="1" s="1"/>
  <c r="AH3461" i="1" s="1"/>
  <c r="AJ3462" i="1"/>
  <c r="F3403" i="1"/>
  <c r="O3403" i="1" s="1"/>
  <c r="R3403" i="1" s="1"/>
  <c r="M3405" i="1"/>
  <c r="N3405" i="1" s="1"/>
  <c r="P3405" i="1"/>
  <c r="Q3405" i="1"/>
  <c r="L3406" i="1"/>
  <c r="K3462" i="1"/>
  <c r="A3463" i="1"/>
  <c r="X3462" i="1"/>
  <c r="T3400" i="1"/>
  <c r="AF3400" i="1" s="1"/>
  <c r="S3401" i="1"/>
  <c r="AB3464" i="1"/>
  <c r="AC3405" i="1" l="1"/>
  <c r="AE3405" i="1" s="1"/>
  <c r="G3405" i="1"/>
  <c r="Y3462" i="1"/>
  <c r="C3463" i="1"/>
  <c r="Z3462" i="1"/>
  <c r="AA3462" i="1" s="1"/>
  <c r="AH3462" i="1" s="1"/>
  <c r="AJ3463" i="1"/>
  <c r="I3463" i="1"/>
  <c r="H3463" i="1" s="1"/>
  <c r="AB3465" i="1"/>
  <c r="K3463" i="1"/>
  <c r="A3464" i="1"/>
  <c r="X3463" i="1"/>
  <c r="M3406" i="1"/>
  <c r="N3406" i="1" s="1"/>
  <c r="P3406" i="1"/>
  <c r="Q3406" i="1"/>
  <c r="L3407" i="1"/>
  <c r="J3403" i="1"/>
  <c r="T3401" i="1"/>
  <c r="AF3401" i="1" s="1"/>
  <c r="S3402" i="1"/>
  <c r="F3404" i="1"/>
  <c r="J3404" i="1" s="1"/>
  <c r="O3404" i="1" l="1"/>
  <c r="R3404" i="1" s="1"/>
  <c r="AC3406" i="1"/>
  <c r="AE3406" i="1" s="1"/>
  <c r="G3406" i="1"/>
  <c r="T3402" i="1"/>
  <c r="AF3402" i="1" s="1"/>
  <c r="S3403" i="1"/>
  <c r="M3407" i="1"/>
  <c r="N3407" i="1" s="1"/>
  <c r="P3407" i="1"/>
  <c r="Q3407" i="1"/>
  <c r="L3408" i="1"/>
  <c r="Z3463" i="1"/>
  <c r="AA3463" i="1" s="1"/>
  <c r="AH3463" i="1" s="1"/>
  <c r="AJ3464" i="1"/>
  <c r="Y3463" i="1"/>
  <c r="I3464" i="1"/>
  <c r="H3464" i="1" s="1"/>
  <c r="C3464" i="1"/>
  <c r="F3405" i="1"/>
  <c r="J3405" i="1" s="1"/>
  <c r="X3464" i="1"/>
  <c r="A3465" i="1"/>
  <c r="K3464" i="1"/>
  <c r="AB3466" i="1"/>
  <c r="O3405" i="1" l="1"/>
  <c r="R3405" i="1" s="1"/>
  <c r="X3465" i="1"/>
  <c r="K3465" i="1"/>
  <c r="A3466" i="1"/>
  <c r="M3408" i="1"/>
  <c r="N3408" i="1" s="1"/>
  <c r="P3408" i="1"/>
  <c r="Q3408" i="1"/>
  <c r="L3409" i="1"/>
  <c r="T3403" i="1"/>
  <c r="AF3403" i="1" s="1"/>
  <c r="S3404" i="1"/>
  <c r="AB3467" i="1"/>
  <c r="Y3464" i="1"/>
  <c r="AJ3465" i="1"/>
  <c r="Z3464" i="1"/>
  <c r="AA3464" i="1" s="1"/>
  <c r="AH3464" i="1" s="1"/>
  <c r="I3465" i="1"/>
  <c r="H3465" i="1" s="1"/>
  <c r="C3465" i="1"/>
  <c r="F3406" i="1"/>
  <c r="O3406" i="1" s="1"/>
  <c r="R3406" i="1" s="1"/>
  <c r="AC3407" i="1"/>
  <c r="AE3407" i="1" s="1"/>
  <c r="G3407" i="1"/>
  <c r="AB3468" i="1" l="1"/>
  <c r="T3404" i="1"/>
  <c r="AF3404" i="1" s="1"/>
  <c r="S3405" i="1"/>
  <c r="AC3408" i="1"/>
  <c r="AE3408" i="1" s="1"/>
  <c r="G3408" i="1"/>
  <c r="C3466" i="1"/>
  <c r="Z3465" i="1"/>
  <c r="AA3465" i="1" s="1"/>
  <c r="AH3465" i="1" s="1"/>
  <c r="AJ3466" i="1"/>
  <c r="Y3465" i="1"/>
  <c r="I3466" i="1"/>
  <c r="H3466" i="1" s="1"/>
  <c r="J3406" i="1"/>
  <c r="M3409" i="1"/>
  <c r="N3409" i="1" s="1"/>
  <c r="P3409" i="1"/>
  <c r="Q3409" i="1"/>
  <c r="L3410" i="1"/>
  <c r="A3467" i="1"/>
  <c r="X3466" i="1"/>
  <c r="K3466" i="1"/>
  <c r="F3407" i="1"/>
  <c r="J3407" i="1" s="1"/>
  <c r="O3407" i="1" l="1"/>
  <c r="R3407" i="1" s="1"/>
  <c r="T3405" i="1"/>
  <c r="AF3405" i="1" s="1"/>
  <c r="S3406" i="1"/>
  <c r="Z3466" i="1"/>
  <c r="AA3466" i="1" s="1"/>
  <c r="AH3466" i="1" s="1"/>
  <c r="AJ3467" i="1"/>
  <c r="Y3466" i="1"/>
  <c r="C3467" i="1"/>
  <c r="I3467" i="1"/>
  <c r="H3467" i="1" s="1"/>
  <c r="AC3409" i="1"/>
  <c r="AE3409" i="1" s="1"/>
  <c r="G3409" i="1"/>
  <c r="F3408" i="1"/>
  <c r="J3408" i="1" s="1"/>
  <c r="X3467" i="1"/>
  <c r="A3468" i="1"/>
  <c r="K3467" i="1"/>
  <c r="M3410" i="1"/>
  <c r="N3410" i="1" s="1"/>
  <c r="P3410" i="1"/>
  <c r="Q3410" i="1"/>
  <c r="L3411" i="1"/>
  <c r="AB3469" i="1"/>
  <c r="O3408" i="1" l="1"/>
  <c r="R3408" i="1" s="1"/>
  <c r="T3406" i="1"/>
  <c r="AF3406" i="1" s="1"/>
  <c r="S3407" i="1"/>
  <c r="M3411" i="1"/>
  <c r="N3411" i="1" s="1"/>
  <c r="P3411" i="1"/>
  <c r="Q3411" i="1"/>
  <c r="L3412" i="1"/>
  <c r="X3468" i="1"/>
  <c r="K3468" i="1"/>
  <c r="A3469" i="1"/>
  <c r="F3409" i="1"/>
  <c r="J3409" i="1" s="1"/>
  <c r="AB3470" i="1"/>
  <c r="Y3467" i="1"/>
  <c r="C3468" i="1"/>
  <c r="Z3467" i="1"/>
  <c r="AA3467" i="1" s="1"/>
  <c r="AH3467" i="1" s="1"/>
  <c r="I3468" i="1"/>
  <c r="H3468" i="1" s="1"/>
  <c r="AJ3468" i="1"/>
  <c r="AC3410" i="1"/>
  <c r="AE3410" i="1" s="1"/>
  <c r="G3410" i="1"/>
  <c r="AJ3469" i="1" l="1"/>
  <c r="Y3468" i="1"/>
  <c r="C3469" i="1"/>
  <c r="Z3468" i="1"/>
  <c r="AA3468" i="1" s="1"/>
  <c r="AH3468" i="1" s="1"/>
  <c r="I3469" i="1"/>
  <c r="H3469" i="1" s="1"/>
  <c r="F3410" i="1"/>
  <c r="O3410" i="1" s="1"/>
  <c r="R3410" i="1" s="1"/>
  <c r="AB3471" i="1"/>
  <c r="K3469" i="1"/>
  <c r="X3469" i="1"/>
  <c r="A3470" i="1"/>
  <c r="M3412" i="1"/>
  <c r="N3412" i="1" s="1"/>
  <c r="P3412" i="1"/>
  <c r="Q3412" i="1"/>
  <c r="L3413" i="1"/>
  <c r="T3407" i="1"/>
  <c r="AF3407" i="1" s="1"/>
  <c r="S3408" i="1"/>
  <c r="O3409" i="1"/>
  <c r="R3409" i="1" s="1"/>
  <c r="AC3411" i="1"/>
  <c r="AE3411" i="1" s="1"/>
  <c r="G3411" i="1"/>
  <c r="F3411" i="1" l="1"/>
  <c r="O3411" i="1" s="1"/>
  <c r="R3411" i="1" s="1"/>
  <c r="M3413" i="1"/>
  <c r="N3413" i="1" s="1"/>
  <c r="P3413" i="1"/>
  <c r="Q3413" i="1"/>
  <c r="L3414" i="1"/>
  <c r="K3470" i="1"/>
  <c r="A3471" i="1"/>
  <c r="X3470" i="1"/>
  <c r="AB3472" i="1"/>
  <c r="Y3469" i="1"/>
  <c r="AJ3470" i="1"/>
  <c r="Z3469" i="1"/>
  <c r="AA3469" i="1" s="1"/>
  <c r="AH3469" i="1" s="1"/>
  <c r="C3470" i="1"/>
  <c r="I3470" i="1"/>
  <c r="H3470" i="1" s="1"/>
  <c r="T3408" i="1"/>
  <c r="AF3408" i="1" s="1"/>
  <c r="S3409" i="1"/>
  <c r="J3410" i="1"/>
  <c r="AC3412" i="1"/>
  <c r="AE3412" i="1" s="1"/>
  <c r="G3412" i="1"/>
  <c r="J3411" i="1" l="1"/>
  <c r="T3409" i="1"/>
  <c r="AF3409" i="1" s="1"/>
  <c r="S3410" i="1"/>
  <c r="Y3470" i="1"/>
  <c r="C3471" i="1"/>
  <c r="Z3470" i="1"/>
  <c r="AA3470" i="1" s="1"/>
  <c r="AH3470" i="1" s="1"/>
  <c r="AJ3471" i="1"/>
  <c r="I3471" i="1"/>
  <c r="H3471" i="1" s="1"/>
  <c r="M3414" i="1"/>
  <c r="N3414" i="1" s="1"/>
  <c r="P3414" i="1"/>
  <c r="Q3414" i="1"/>
  <c r="L3415" i="1"/>
  <c r="F3412" i="1"/>
  <c r="J3412" i="1" s="1"/>
  <c r="AB3473" i="1"/>
  <c r="K3471" i="1"/>
  <c r="X3471" i="1"/>
  <c r="A3472" i="1"/>
  <c r="AC3413" i="1"/>
  <c r="AE3413" i="1" s="1"/>
  <c r="G3413" i="1"/>
  <c r="A3473" i="1" l="1"/>
  <c r="X3472" i="1"/>
  <c r="K3472" i="1"/>
  <c r="F3413" i="1"/>
  <c r="O3413" i="1" s="1"/>
  <c r="R3413" i="1" s="1"/>
  <c r="O3412" i="1"/>
  <c r="R3412" i="1" s="1"/>
  <c r="T3410" i="1"/>
  <c r="AF3410" i="1" s="1"/>
  <c r="S3411" i="1"/>
  <c r="AC3414" i="1"/>
  <c r="AE3414" i="1" s="1"/>
  <c r="G3414" i="1"/>
  <c r="C3472" i="1"/>
  <c r="Y3471" i="1"/>
  <c r="AJ3472" i="1"/>
  <c r="Z3471" i="1"/>
  <c r="AA3471" i="1" s="1"/>
  <c r="AH3471" i="1" s="1"/>
  <c r="I3472" i="1"/>
  <c r="H3472" i="1" s="1"/>
  <c r="AB3474" i="1"/>
  <c r="M3415" i="1"/>
  <c r="N3415" i="1" s="1"/>
  <c r="P3415" i="1"/>
  <c r="Q3415" i="1"/>
  <c r="L3416" i="1"/>
  <c r="J3413" i="1" l="1"/>
  <c r="AB3475" i="1"/>
  <c r="F3414" i="1"/>
  <c r="J3414" i="1" s="1"/>
  <c r="Y3472" i="1"/>
  <c r="C3473" i="1"/>
  <c r="I3473" i="1"/>
  <c r="H3473" i="1" s="1"/>
  <c r="Z3472" i="1"/>
  <c r="AA3472" i="1" s="1"/>
  <c r="AH3472" i="1" s="1"/>
  <c r="AJ3473" i="1"/>
  <c r="AC3415" i="1"/>
  <c r="AE3415" i="1" s="1"/>
  <c r="G3415" i="1"/>
  <c r="T3411" i="1"/>
  <c r="AF3411" i="1" s="1"/>
  <c r="S3412" i="1"/>
  <c r="X3473" i="1"/>
  <c r="A3474" i="1"/>
  <c r="K3473" i="1"/>
  <c r="M3416" i="1"/>
  <c r="N3416" i="1" s="1"/>
  <c r="P3416" i="1"/>
  <c r="Q3416" i="1"/>
  <c r="L3417" i="1"/>
  <c r="T3412" i="1" l="1"/>
  <c r="AF3412" i="1" s="1"/>
  <c r="S3413" i="1"/>
  <c r="F3415" i="1"/>
  <c r="O3415" i="1" s="1"/>
  <c r="R3415" i="1" s="1"/>
  <c r="AC3416" i="1"/>
  <c r="AE3416" i="1" s="1"/>
  <c r="G3416" i="1"/>
  <c r="X3474" i="1"/>
  <c r="A3475" i="1"/>
  <c r="K3474" i="1"/>
  <c r="O3414" i="1"/>
  <c r="R3414" i="1" s="1"/>
  <c r="AB3476" i="1"/>
  <c r="M3417" i="1"/>
  <c r="N3417" i="1" s="1"/>
  <c r="P3417" i="1"/>
  <c r="Q3417" i="1"/>
  <c r="L3418" i="1"/>
  <c r="Y3473" i="1"/>
  <c r="C3474" i="1"/>
  <c r="Z3473" i="1"/>
  <c r="AA3473" i="1" s="1"/>
  <c r="AH3473" i="1" s="1"/>
  <c r="AJ3474" i="1"/>
  <c r="I3474" i="1"/>
  <c r="H3474" i="1" s="1"/>
  <c r="J3415" i="1" l="1"/>
  <c r="X3475" i="1"/>
  <c r="A3476" i="1"/>
  <c r="K3475" i="1"/>
  <c r="T3413" i="1"/>
  <c r="AF3413" i="1" s="1"/>
  <c r="S3414" i="1"/>
  <c r="AC3417" i="1"/>
  <c r="AE3417" i="1" s="1"/>
  <c r="G3417" i="1"/>
  <c r="Z3474" i="1"/>
  <c r="AA3474" i="1" s="1"/>
  <c r="AH3474" i="1" s="1"/>
  <c r="C3475" i="1"/>
  <c r="Y3474" i="1"/>
  <c r="AJ3475" i="1"/>
  <c r="I3475" i="1"/>
  <c r="H3475" i="1" s="1"/>
  <c r="M3418" i="1"/>
  <c r="N3418" i="1" s="1"/>
  <c r="P3418" i="1"/>
  <c r="Q3418" i="1"/>
  <c r="L3419" i="1"/>
  <c r="AB3477" i="1"/>
  <c r="F3416" i="1"/>
  <c r="J3416" i="1" s="1"/>
  <c r="O3416" i="1" l="1"/>
  <c r="R3416" i="1" s="1"/>
  <c r="AB3478" i="1"/>
  <c r="AC3418" i="1"/>
  <c r="AE3418" i="1" s="1"/>
  <c r="G3418" i="1"/>
  <c r="T3414" i="1"/>
  <c r="AF3414" i="1" s="1"/>
  <c r="S3415" i="1"/>
  <c r="A3477" i="1"/>
  <c r="X3476" i="1"/>
  <c r="K3476" i="1"/>
  <c r="M3419" i="1"/>
  <c r="N3419" i="1" s="1"/>
  <c r="P3419" i="1"/>
  <c r="Q3419" i="1"/>
  <c r="L3420" i="1"/>
  <c r="AJ3476" i="1"/>
  <c r="Y3475" i="1"/>
  <c r="C3476" i="1"/>
  <c r="I3476" i="1"/>
  <c r="H3476" i="1" s="1"/>
  <c r="Z3475" i="1"/>
  <c r="AA3475" i="1" s="1"/>
  <c r="AH3475" i="1" s="1"/>
  <c r="F3417" i="1"/>
  <c r="J3417" i="1" s="1"/>
  <c r="O3417" i="1" l="1"/>
  <c r="R3417" i="1" s="1"/>
  <c r="X3477" i="1"/>
  <c r="A3478" i="1"/>
  <c r="K3477" i="1"/>
  <c r="AC3419" i="1"/>
  <c r="AE3419" i="1" s="1"/>
  <c r="G3419" i="1"/>
  <c r="T3415" i="1"/>
  <c r="AF3415" i="1" s="1"/>
  <c r="S3416" i="1"/>
  <c r="M3420" i="1"/>
  <c r="N3420" i="1" s="1"/>
  <c r="L3421" i="1"/>
  <c r="F3418" i="1"/>
  <c r="J3418" i="1" s="1"/>
  <c r="AB3479" i="1"/>
  <c r="Y3476" i="1"/>
  <c r="C3477" i="1"/>
  <c r="Z3476" i="1"/>
  <c r="AA3476" i="1" s="1"/>
  <c r="AH3476" i="1" s="1"/>
  <c r="AJ3477" i="1"/>
  <c r="I3477" i="1"/>
  <c r="H3477" i="1" s="1"/>
  <c r="Z3477" i="1" l="1"/>
  <c r="AA3477" i="1" s="1"/>
  <c r="AH3477" i="1" s="1"/>
  <c r="AJ3478" i="1"/>
  <c r="Y3477" i="1"/>
  <c r="C3478" i="1"/>
  <c r="I3478" i="1"/>
  <c r="H3478" i="1" s="1"/>
  <c r="AC3420" i="1"/>
  <c r="AE3420" i="1" s="1"/>
  <c r="G3420" i="1"/>
  <c r="T3416" i="1"/>
  <c r="AF3416" i="1" s="1"/>
  <c r="S3417" i="1"/>
  <c r="AB3480" i="1"/>
  <c r="O3418" i="1"/>
  <c r="R3418" i="1" s="1"/>
  <c r="M3421" i="1"/>
  <c r="N3421" i="1" s="1"/>
  <c r="L3422" i="1"/>
  <c r="F3419" i="1"/>
  <c r="O3419" i="1" s="1"/>
  <c r="X3478" i="1"/>
  <c r="K3478" i="1"/>
  <c r="A3479" i="1"/>
  <c r="R3419" i="1" l="1"/>
  <c r="P3420" i="1"/>
  <c r="A3480" i="1"/>
  <c r="X3479" i="1"/>
  <c r="K3479" i="1"/>
  <c r="J3419" i="1"/>
  <c r="F3420" i="1"/>
  <c r="J3420" i="1" s="1"/>
  <c r="AC3421" i="1"/>
  <c r="AE3421" i="1" s="1"/>
  <c r="G3421" i="1"/>
  <c r="AB3481" i="1"/>
  <c r="AJ3479" i="1"/>
  <c r="I3479" i="1"/>
  <c r="H3479" i="1" s="1"/>
  <c r="Z3478" i="1"/>
  <c r="Y3478" i="1"/>
  <c r="C3479" i="1"/>
  <c r="M3422" i="1"/>
  <c r="N3422" i="1" s="1"/>
  <c r="L3423" i="1"/>
  <c r="T3417" i="1"/>
  <c r="AF3417" i="1" s="1"/>
  <c r="S3418" i="1"/>
  <c r="M3423" i="1" l="1"/>
  <c r="N3423" i="1" s="1"/>
  <c r="L3424" i="1"/>
  <c r="AB3482" i="1"/>
  <c r="Y3479" i="1"/>
  <c r="AJ3480" i="1"/>
  <c r="I3480" i="1"/>
  <c r="H3480" i="1" s="1"/>
  <c r="Z3479" i="1"/>
  <c r="AA3479" i="1" s="1"/>
  <c r="AH3479" i="1" s="1"/>
  <c r="C3480" i="1"/>
  <c r="F3421" i="1"/>
  <c r="J3421" i="1" s="1"/>
  <c r="K3480" i="1"/>
  <c r="A3481" i="1"/>
  <c r="X3480" i="1"/>
  <c r="T3418" i="1"/>
  <c r="AF3418" i="1" s="1"/>
  <c r="S3419" i="1"/>
  <c r="O3420" i="1"/>
  <c r="Q3420" i="1"/>
  <c r="Q3421" i="1" s="1"/>
  <c r="Q3422" i="1" s="1"/>
  <c r="Q3423" i="1" s="1"/>
  <c r="P3421" i="1"/>
  <c r="P3422" i="1" s="1"/>
  <c r="P3423" i="1" s="1"/>
  <c r="G3422" i="1"/>
  <c r="AC3422" i="1"/>
  <c r="AE3422" i="1" s="1"/>
  <c r="O3421" i="1" l="1"/>
  <c r="R3421" i="1" s="1"/>
  <c r="T3419" i="1"/>
  <c r="S3420" i="1"/>
  <c r="F3422" i="1"/>
  <c r="O3422" i="1" s="1"/>
  <c r="R3422" i="1" s="1"/>
  <c r="C3481" i="1"/>
  <c r="Y3480" i="1"/>
  <c r="AJ3481" i="1"/>
  <c r="Z3480" i="1"/>
  <c r="AA3480" i="1" s="1"/>
  <c r="AH3480" i="1" s="1"/>
  <c r="I3481" i="1"/>
  <c r="H3481" i="1" s="1"/>
  <c r="G3423" i="1"/>
  <c r="AC3423" i="1"/>
  <c r="AE3423" i="1" s="1"/>
  <c r="M3424" i="1"/>
  <c r="N3424" i="1" s="1"/>
  <c r="P3424" i="1"/>
  <c r="Q3424" i="1"/>
  <c r="L3425" i="1"/>
  <c r="A3482" i="1"/>
  <c r="K3481" i="1"/>
  <c r="X3481" i="1"/>
  <c r="AB3483" i="1"/>
  <c r="R3420" i="1"/>
  <c r="J3422" i="1" l="1"/>
  <c r="G3424" i="1"/>
  <c r="AC3424" i="1"/>
  <c r="AE3424" i="1" s="1"/>
  <c r="Z3481" i="1"/>
  <c r="AA3481" i="1" s="1"/>
  <c r="AH3481" i="1" s="1"/>
  <c r="AJ3482" i="1"/>
  <c r="I3482" i="1"/>
  <c r="H3482" i="1" s="1"/>
  <c r="Y3481" i="1"/>
  <c r="C3482" i="1"/>
  <c r="M3425" i="1"/>
  <c r="N3425" i="1" s="1"/>
  <c r="P3425" i="1"/>
  <c r="Q3425" i="1"/>
  <c r="L3426" i="1"/>
  <c r="AB3484" i="1"/>
  <c r="T3420" i="1"/>
  <c r="AF3420" i="1" s="1"/>
  <c r="S3421" i="1"/>
  <c r="X3482" i="1"/>
  <c r="A3483" i="1"/>
  <c r="K3482" i="1"/>
  <c r="F3423" i="1"/>
  <c r="J3423" i="1" s="1"/>
  <c r="AF3419" i="1"/>
  <c r="AA3419" i="1"/>
  <c r="AH3419" i="1" l="1"/>
  <c r="O3423" i="1"/>
  <c r="R3423" i="1" s="1"/>
  <c r="Y3482" i="1"/>
  <c r="C3483" i="1"/>
  <c r="Z3482" i="1"/>
  <c r="AA3482" i="1" s="1"/>
  <c r="AH3482" i="1" s="1"/>
  <c r="AJ3483" i="1"/>
  <c r="I3483" i="1"/>
  <c r="H3483" i="1" s="1"/>
  <c r="M3426" i="1"/>
  <c r="N3426" i="1" s="1"/>
  <c r="P3426" i="1"/>
  <c r="Q3426" i="1"/>
  <c r="L3427" i="1"/>
  <c r="AB3485" i="1"/>
  <c r="T3421" i="1"/>
  <c r="AF3421" i="1" s="1"/>
  <c r="S3422" i="1"/>
  <c r="A3484" i="1"/>
  <c r="K3483" i="1"/>
  <c r="X3483" i="1"/>
  <c r="AC3425" i="1"/>
  <c r="AE3425" i="1" s="1"/>
  <c r="G3425" i="1"/>
  <c r="F3424" i="1"/>
  <c r="J3424" i="1" s="1"/>
  <c r="O3424" i="1" l="1"/>
  <c r="R3424" i="1" s="1"/>
  <c r="T3422" i="1"/>
  <c r="AF3422" i="1" s="1"/>
  <c r="S3423" i="1"/>
  <c r="Z3483" i="1"/>
  <c r="AA3483" i="1" s="1"/>
  <c r="AH3483" i="1" s="1"/>
  <c r="AJ3484" i="1"/>
  <c r="Y3483" i="1"/>
  <c r="C3484" i="1"/>
  <c r="I3484" i="1"/>
  <c r="H3484" i="1" s="1"/>
  <c r="M3427" i="1"/>
  <c r="N3427" i="1" s="1"/>
  <c r="P3427" i="1"/>
  <c r="Q3427" i="1"/>
  <c r="L3428" i="1"/>
  <c r="X3484" i="1"/>
  <c r="K3484" i="1"/>
  <c r="A3485" i="1"/>
  <c r="F3425" i="1"/>
  <c r="J3425" i="1" s="1"/>
  <c r="AB3486" i="1"/>
  <c r="AC3426" i="1"/>
  <c r="AE3426" i="1" s="1"/>
  <c r="G3426" i="1"/>
  <c r="AB3487" i="1" l="1"/>
  <c r="X3485" i="1"/>
  <c r="K3485" i="1"/>
  <c r="A3486" i="1"/>
  <c r="F3426" i="1"/>
  <c r="J3426" i="1" s="1"/>
  <c r="O3425" i="1"/>
  <c r="R3425" i="1" s="1"/>
  <c r="Z3484" i="1"/>
  <c r="AA3484" i="1" s="1"/>
  <c r="AH3484" i="1" s="1"/>
  <c r="AJ3485" i="1"/>
  <c r="I3485" i="1"/>
  <c r="H3485" i="1" s="1"/>
  <c r="Y3484" i="1"/>
  <c r="C3485" i="1"/>
  <c r="G3427" i="1"/>
  <c r="AC3427" i="1"/>
  <c r="AE3427" i="1" s="1"/>
  <c r="T3423" i="1"/>
  <c r="AF3423" i="1" s="1"/>
  <c r="S3424" i="1"/>
  <c r="M3428" i="1"/>
  <c r="N3428" i="1" s="1"/>
  <c r="P3428" i="1"/>
  <c r="Q3428" i="1"/>
  <c r="L3429" i="1"/>
  <c r="G3428" i="1" l="1"/>
  <c r="AC3428" i="1"/>
  <c r="AE3428" i="1" s="1"/>
  <c r="Y3485" i="1"/>
  <c r="I3486" i="1"/>
  <c r="H3486" i="1" s="1"/>
  <c r="AJ3486" i="1"/>
  <c r="Z3485" i="1"/>
  <c r="AA3485" i="1" s="1"/>
  <c r="AH3485" i="1" s="1"/>
  <c r="C3486" i="1"/>
  <c r="M3429" i="1"/>
  <c r="N3429" i="1" s="1"/>
  <c r="P3429" i="1"/>
  <c r="Q3429" i="1"/>
  <c r="L3430" i="1"/>
  <c r="T3424" i="1"/>
  <c r="AF3424" i="1" s="1"/>
  <c r="S3425" i="1"/>
  <c r="K3486" i="1"/>
  <c r="A3487" i="1"/>
  <c r="X3486" i="1"/>
  <c r="O3426" i="1"/>
  <c r="R3426" i="1" s="1"/>
  <c r="AB3488" i="1"/>
  <c r="F3427" i="1"/>
  <c r="J3427" i="1" s="1"/>
  <c r="O3427" i="1" l="1"/>
  <c r="R3427" i="1" s="1"/>
  <c r="Y3486" i="1"/>
  <c r="AJ3487" i="1"/>
  <c r="Z3486" i="1"/>
  <c r="AA3486" i="1" s="1"/>
  <c r="AH3486" i="1" s="1"/>
  <c r="C3487" i="1"/>
  <c r="I3487" i="1"/>
  <c r="H3487" i="1" s="1"/>
  <c r="M3430" i="1"/>
  <c r="N3430" i="1" s="1"/>
  <c r="P3430" i="1"/>
  <c r="Q3430" i="1"/>
  <c r="L3431" i="1"/>
  <c r="A3488" i="1"/>
  <c r="X3487" i="1"/>
  <c r="K3487" i="1"/>
  <c r="T3425" i="1"/>
  <c r="AF3425" i="1" s="1"/>
  <c r="S3426" i="1"/>
  <c r="F3428" i="1"/>
  <c r="J3428" i="1" s="1"/>
  <c r="AB3489" i="1"/>
  <c r="AC3429" i="1"/>
  <c r="AE3429" i="1" s="1"/>
  <c r="G3429" i="1"/>
  <c r="O3428" i="1" l="1"/>
  <c r="R3428" i="1" s="1"/>
  <c r="T3426" i="1"/>
  <c r="AF3426" i="1" s="1"/>
  <c r="S3427" i="1"/>
  <c r="A3489" i="1"/>
  <c r="K3488" i="1"/>
  <c r="X3488" i="1"/>
  <c r="AC3430" i="1"/>
  <c r="AE3430" i="1" s="1"/>
  <c r="G3430" i="1"/>
  <c r="F3429" i="1"/>
  <c r="O3429" i="1" s="1"/>
  <c r="R3429" i="1" s="1"/>
  <c r="M3431" i="1"/>
  <c r="N3431" i="1" s="1"/>
  <c r="P3431" i="1"/>
  <c r="Q3431" i="1"/>
  <c r="L3432" i="1"/>
  <c r="AB3490" i="1"/>
  <c r="Y3487" i="1"/>
  <c r="AJ3488" i="1"/>
  <c r="Z3487" i="1"/>
  <c r="AA3487" i="1" s="1"/>
  <c r="AH3487" i="1" s="1"/>
  <c r="C3488" i="1"/>
  <c r="I3488" i="1"/>
  <c r="H3488" i="1" s="1"/>
  <c r="J3429" i="1" l="1"/>
  <c r="M3432" i="1"/>
  <c r="N3432" i="1" s="1"/>
  <c r="P3432" i="1"/>
  <c r="Q3432" i="1"/>
  <c r="L3433" i="1"/>
  <c r="Y3488" i="1"/>
  <c r="AJ3489" i="1"/>
  <c r="I3489" i="1"/>
  <c r="H3489" i="1" s="1"/>
  <c r="Z3488" i="1"/>
  <c r="AA3488" i="1" s="1"/>
  <c r="AH3488" i="1" s="1"/>
  <c r="C3489" i="1"/>
  <c r="T3427" i="1"/>
  <c r="AF3427" i="1" s="1"/>
  <c r="S3428" i="1"/>
  <c r="AB3491" i="1"/>
  <c r="G3431" i="1"/>
  <c r="AC3431" i="1"/>
  <c r="AE3431" i="1" s="1"/>
  <c r="F3430" i="1"/>
  <c r="J3430" i="1" s="1"/>
  <c r="A3490" i="1"/>
  <c r="K3489" i="1"/>
  <c r="X3489" i="1"/>
  <c r="O3430" i="1" l="1"/>
  <c r="R3430" i="1" s="1"/>
  <c r="AJ3490" i="1"/>
  <c r="Y3489" i="1"/>
  <c r="I3490" i="1"/>
  <c r="H3490" i="1" s="1"/>
  <c r="Z3489" i="1"/>
  <c r="AA3489" i="1" s="1"/>
  <c r="AH3489" i="1" s="1"/>
  <c r="C3490" i="1"/>
  <c r="M3433" i="1"/>
  <c r="N3433" i="1" s="1"/>
  <c r="P3433" i="1"/>
  <c r="Q3433" i="1"/>
  <c r="L3434" i="1"/>
  <c r="F3431" i="1"/>
  <c r="O3431" i="1" s="1"/>
  <c r="R3431" i="1" s="1"/>
  <c r="AB3492" i="1"/>
  <c r="X3490" i="1"/>
  <c r="K3490" i="1"/>
  <c r="A3491" i="1"/>
  <c r="T3428" i="1"/>
  <c r="AF3428" i="1" s="1"/>
  <c r="S3429" i="1"/>
  <c r="G3432" i="1"/>
  <c r="AC3432" i="1"/>
  <c r="AE3432" i="1" s="1"/>
  <c r="AB3493" i="1" l="1"/>
  <c r="J3431" i="1"/>
  <c r="G3433" i="1"/>
  <c r="AC3433" i="1"/>
  <c r="AE3433" i="1" s="1"/>
  <c r="F3432" i="1"/>
  <c r="O3432" i="1" s="1"/>
  <c r="R3432" i="1" s="1"/>
  <c r="X3491" i="1"/>
  <c r="A3492" i="1"/>
  <c r="K3491" i="1"/>
  <c r="T3429" i="1"/>
  <c r="AF3429" i="1" s="1"/>
  <c r="S3430" i="1"/>
  <c r="M3434" i="1"/>
  <c r="N3434" i="1" s="1"/>
  <c r="P3434" i="1"/>
  <c r="Q3434" i="1"/>
  <c r="L3435" i="1"/>
  <c r="Y3490" i="1"/>
  <c r="C3491" i="1"/>
  <c r="I3491" i="1"/>
  <c r="H3491" i="1" s="1"/>
  <c r="Z3490" i="1"/>
  <c r="AA3490" i="1" s="1"/>
  <c r="AH3490" i="1" s="1"/>
  <c r="AJ3491" i="1"/>
  <c r="J3432" i="1" l="1"/>
  <c r="Z3491" i="1"/>
  <c r="AA3491" i="1" s="1"/>
  <c r="AH3491" i="1" s="1"/>
  <c r="AJ3492" i="1"/>
  <c r="I3492" i="1"/>
  <c r="H3492" i="1" s="1"/>
  <c r="Y3491" i="1"/>
  <c r="C3492" i="1"/>
  <c r="F3433" i="1"/>
  <c r="O3433" i="1" s="1"/>
  <c r="R3433" i="1" s="1"/>
  <c r="AC3434" i="1"/>
  <c r="AE3434" i="1" s="1"/>
  <c r="G3434" i="1"/>
  <c r="X3492" i="1"/>
  <c r="K3492" i="1"/>
  <c r="A3493" i="1"/>
  <c r="M3435" i="1"/>
  <c r="N3435" i="1" s="1"/>
  <c r="P3435" i="1"/>
  <c r="Q3435" i="1"/>
  <c r="L3436" i="1"/>
  <c r="T3430" i="1"/>
  <c r="AF3430" i="1" s="1"/>
  <c r="S3431" i="1"/>
  <c r="AB3494" i="1"/>
  <c r="T3431" i="1" l="1"/>
  <c r="AF3431" i="1" s="1"/>
  <c r="S3432" i="1"/>
  <c r="K3493" i="1"/>
  <c r="A3494" i="1"/>
  <c r="X3493" i="1"/>
  <c r="F3434" i="1"/>
  <c r="O3434" i="1" s="1"/>
  <c r="R3434" i="1" s="1"/>
  <c r="AC3435" i="1"/>
  <c r="AE3435" i="1" s="1"/>
  <c r="G3435" i="1"/>
  <c r="M3436" i="1"/>
  <c r="N3436" i="1" s="1"/>
  <c r="P3436" i="1"/>
  <c r="Q3436" i="1"/>
  <c r="L3437" i="1"/>
  <c r="J3433" i="1"/>
  <c r="AB3495" i="1"/>
  <c r="Y3492" i="1"/>
  <c r="C3493" i="1"/>
  <c r="Z3492" i="1"/>
  <c r="AA3492" i="1" s="1"/>
  <c r="AH3492" i="1" s="1"/>
  <c r="AJ3493" i="1"/>
  <c r="I3493" i="1"/>
  <c r="H3493" i="1" s="1"/>
  <c r="AB3496" i="1" l="1"/>
  <c r="M3437" i="1"/>
  <c r="N3437" i="1" s="1"/>
  <c r="P3437" i="1"/>
  <c r="Q3437" i="1"/>
  <c r="L3438" i="1"/>
  <c r="J3434" i="1"/>
  <c r="F3435" i="1"/>
  <c r="O3435" i="1" s="1"/>
  <c r="R3435" i="1" s="1"/>
  <c r="Z3493" i="1"/>
  <c r="AA3493" i="1" s="1"/>
  <c r="AH3493" i="1" s="1"/>
  <c r="C3494" i="1"/>
  <c r="I3494" i="1"/>
  <c r="H3494" i="1" s="1"/>
  <c r="Y3493" i="1"/>
  <c r="AJ3494" i="1"/>
  <c r="T3432" i="1"/>
  <c r="AF3432" i="1" s="1"/>
  <c r="S3433" i="1"/>
  <c r="AC3436" i="1"/>
  <c r="AE3436" i="1" s="1"/>
  <c r="G3436" i="1"/>
  <c r="X3494" i="1"/>
  <c r="A3495" i="1"/>
  <c r="K3494" i="1"/>
  <c r="AC3437" i="1" l="1"/>
  <c r="AE3437" i="1" s="1"/>
  <c r="G3437" i="1"/>
  <c r="AB3497" i="1"/>
  <c r="F3436" i="1"/>
  <c r="O3436" i="1" s="1"/>
  <c r="R3436" i="1" s="1"/>
  <c r="K3495" i="1"/>
  <c r="X3495" i="1"/>
  <c r="A3496" i="1"/>
  <c r="M3438" i="1"/>
  <c r="N3438" i="1" s="1"/>
  <c r="P3438" i="1"/>
  <c r="Q3438" i="1"/>
  <c r="L3439" i="1"/>
  <c r="T3433" i="1"/>
  <c r="AF3433" i="1" s="1"/>
  <c r="S3434" i="1"/>
  <c r="J3435" i="1"/>
  <c r="Y3494" i="1"/>
  <c r="I3495" i="1"/>
  <c r="H3495" i="1" s="1"/>
  <c r="Z3494" i="1"/>
  <c r="AA3494" i="1" s="1"/>
  <c r="AH3494" i="1" s="1"/>
  <c r="C3495" i="1"/>
  <c r="AJ3495" i="1"/>
  <c r="J3436" i="1" l="1"/>
  <c r="AC3438" i="1"/>
  <c r="AE3438" i="1" s="1"/>
  <c r="G3438" i="1"/>
  <c r="AB3498" i="1"/>
  <c r="M3439" i="1"/>
  <c r="N3439" i="1" s="1"/>
  <c r="P3439" i="1"/>
  <c r="Q3439" i="1"/>
  <c r="L3440" i="1"/>
  <c r="F3437" i="1"/>
  <c r="J3437" i="1" s="1"/>
  <c r="T3434" i="1"/>
  <c r="AF3434" i="1" s="1"/>
  <c r="S3435" i="1"/>
  <c r="K3496" i="1"/>
  <c r="X3496" i="1"/>
  <c r="A3497" i="1"/>
  <c r="Y3495" i="1"/>
  <c r="AJ3496" i="1"/>
  <c r="Z3495" i="1"/>
  <c r="AA3495" i="1" s="1"/>
  <c r="AH3495" i="1" s="1"/>
  <c r="C3496" i="1"/>
  <c r="I3496" i="1"/>
  <c r="H3496" i="1" s="1"/>
  <c r="O3437" i="1" l="1"/>
  <c r="R3437" i="1" s="1"/>
  <c r="K3497" i="1"/>
  <c r="X3497" i="1"/>
  <c r="A3498" i="1"/>
  <c r="AB3499" i="1"/>
  <c r="F3438" i="1"/>
  <c r="O3438" i="1" s="1"/>
  <c r="R3438" i="1" s="1"/>
  <c r="AC3439" i="1"/>
  <c r="AE3439" i="1" s="1"/>
  <c r="G3439" i="1"/>
  <c r="T3435" i="1"/>
  <c r="AF3435" i="1" s="1"/>
  <c r="S3436" i="1"/>
  <c r="C3497" i="1"/>
  <c r="Z3496" i="1"/>
  <c r="AA3496" i="1" s="1"/>
  <c r="AH3496" i="1" s="1"/>
  <c r="AJ3497" i="1"/>
  <c r="I3497" i="1"/>
  <c r="H3497" i="1" s="1"/>
  <c r="Y3496" i="1"/>
  <c r="M3440" i="1"/>
  <c r="N3440" i="1" s="1"/>
  <c r="P3440" i="1"/>
  <c r="Q3440" i="1"/>
  <c r="L3441" i="1"/>
  <c r="F3439" i="1" l="1"/>
  <c r="O3439" i="1" s="1"/>
  <c r="R3439" i="1" s="1"/>
  <c r="I3498" i="1"/>
  <c r="H3498" i="1" s="1"/>
  <c r="AJ3498" i="1"/>
  <c r="Y3497" i="1"/>
  <c r="C3498" i="1"/>
  <c r="Z3497" i="1"/>
  <c r="AA3497" i="1" s="1"/>
  <c r="AH3497" i="1" s="1"/>
  <c r="M3441" i="1"/>
  <c r="N3441" i="1" s="1"/>
  <c r="P3441" i="1"/>
  <c r="Q3441" i="1"/>
  <c r="L3442" i="1"/>
  <c r="AC3440" i="1"/>
  <c r="AE3440" i="1" s="1"/>
  <c r="G3440" i="1"/>
  <c r="T3436" i="1"/>
  <c r="AF3436" i="1" s="1"/>
  <c r="S3437" i="1"/>
  <c r="J3438" i="1"/>
  <c r="AB3500" i="1"/>
  <c r="K3498" i="1"/>
  <c r="A3499" i="1"/>
  <c r="X3498" i="1"/>
  <c r="J3439" i="1" l="1"/>
  <c r="K3499" i="1"/>
  <c r="X3499" i="1"/>
  <c r="A3500" i="1"/>
  <c r="Z3498" i="1"/>
  <c r="AA3498" i="1" s="1"/>
  <c r="AH3498" i="1" s="1"/>
  <c r="AJ3499" i="1"/>
  <c r="C3499" i="1"/>
  <c r="I3499" i="1"/>
  <c r="H3499" i="1" s="1"/>
  <c r="Y3498" i="1"/>
  <c r="AB3501" i="1"/>
  <c r="F3440" i="1"/>
  <c r="J3440" i="1" s="1"/>
  <c r="AC3441" i="1"/>
  <c r="AE3441" i="1" s="1"/>
  <c r="G3441" i="1"/>
  <c r="T3437" i="1"/>
  <c r="AF3437" i="1" s="1"/>
  <c r="S3438" i="1"/>
  <c r="M3442" i="1"/>
  <c r="N3442" i="1" s="1"/>
  <c r="P3442" i="1"/>
  <c r="Q3442" i="1"/>
  <c r="L3443" i="1"/>
  <c r="O3440" i="1" l="1"/>
  <c r="R3440" i="1" s="1"/>
  <c r="AB3502" i="1"/>
  <c r="A3501" i="1"/>
  <c r="X3500" i="1"/>
  <c r="K3500" i="1"/>
  <c r="Y3499" i="1"/>
  <c r="I3500" i="1"/>
  <c r="H3500" i="1" s="1"/>
  <c r="Z3499" i="1"/>
  <c r="AA3499" i="1" s="1"/>
  <c r="AH3499" i="1" s="1"/>
  <c r="AJ3500" i="1"/>
  <c r="C3500" i="1"/>
  <c r="AC3442" i="1"/>
  <c r="AE3442" i="1" s="1"/>
  <c r="G3442" i="1"/>
  <c r="M3443" i="1"/>
  <c r="N3443" i="1" s="1"/>
  <c r="P3443" i="1"/>
  <c r="Q3443" i="1"/>
  <c r="L3444" i="1"/>
  <c r="T3438" i="1"/>
  <c r="AF3438" i="1" s="1"/>
  <c r="S3439" i="1"/>
  <c r="F3441" i="1"/>
  <c r="J3441" i="1" s="1"/>
  <c r="T3439" i="1" l="1"/>
  <c r="AF3439" i="1" s="1"/>
  <c r="S3440" i="1"/>
  <c r="AC3443" i="1"/>
  <c r="AE3443" i="1" s="1"/>
  <c r="G3443" i="1"/>
  <c r="Y3500" i="1"/>
  <c r="AJ3501" i="1"/>
  <c r="Z3500" i="1"/>
  <c r="AA3500" i="1" s="1"/>
  <c r="AH3500" i="1" s="1"/>
  <c r="C3501" i="1"/>
  <c r="I3501" i="1"/>
  <c r="H3501" i="1" s="1"/>
  <c r="O3441" i="1"/>
  <c r="R3441" i="1" s="1"/>
  <c r="M3444" i="1"/>
  <c r="N3444" i="1" s="1"/>
  <c r="P3444" i="1"/>
  <c r="Q3444" i="1"/>
  <c r="L3445" i="1"/>
  <c r="F3442" i="1"/>
  <c r="O3442" i="1" s="1"/>
  <c r="R3442" i="1" s="1"/>
  <c r="X3501" i="1"/>
  <c r="A3502" i="1"/>
  <c r="K3501" i="1"/>
  <c r="AB3503" i="1"/>
  <c r="AC3444" i="1" l="1"/>
  <c r="AE3444" i="1" s="1"/>
  <c r="G3444" i="1"/>
  <c r="AB3504" i="1"/>
  <c r="Y3501" i="1"/>
  <c r="AJ3502" i="1"/>
  <c r="I3502" i="1"/>
  <c r="H3502" i="1" s="1"/>
  <c r="Z3501" i="1"/>
  <c r="AA3501" i="1" s="1"/>
  <c r="AH3501" i="1" s="1"/>
  <c r="C3502" i="1"/>
  <c r="M3445" i="1"/>
  <c r="N3445" i="1" s="1"/>
  <c r="P3445" i="1"/>
  <c r="Q3445" i="1"/>
  <c r="L3446" i="1"/>
  <c r="T3440" i="1"/>
  <c r="AF3440" i="1" s="1"/>
  <c r="S3441" i="1"/>
  <c r="J3442" i="1"/>
  <c r="X3502" i="1"/>
  <c r="K3502" i="1"/>
  <c r="A3503" i="1"/>
  <c r="F3443" i="1"/>
  <c r="J3443" i="1" s="1"/>
  <c r="T3441" i="1" l="1"/>
  <c r="AF3441" i="1" s="1"/>
  <c r="S3442" i="1"/>
  <c r="AB3505" i="1"/>
  <c r="AC3445" i="1"/>
  <c r="AE3445" i="1" s="1"/>
  <c r="G3445" i="1"/>
  <c r="C3503" i="1"/>
  <c r="Y3502" i="1"/>
  <c r="AJ3503" i="1"/>
  <c r="Z3502" i="1"/>
  <c r="AA3502" i="1" s="1"/>
  <c r="AH3502" i="1" s="1"/>
  <c r="I3503" i="1"/>
  <c r="H3503" i="1" s="1"/>
  <c r="O3443" i="1"/>
  <c r="R3443" i="1" s="1"/>
  <c r="K3503" i="1"/>
  <c r="X3503" i="1"/>
  <c r="A3504" i="1"/>
  <c r="M3446" i="1"/>
  <c r="N3446" i="1" s="1"/>
  <c r="P3446" i="1"/>
  <c r="Q3446" i="1"/>
  <c r="L3447" i="1"/>
  <c r="F3444" i="1"/>
  <c r="O3444" i="1" s="1"/>
  <c r="R3444" i="1" s="1"/>
  <c r="J3444" i="1" l="1"/>
  <c r="T3442" i="1"/>
  <c r="AF3442" i="1" s="1"/>
  <c r="S3443" i="1"/>
  <c r="AC3446" i="1"/>
  <c r="AE3446" i="1" s="1"/>
  <c r="G3446" i="1"/>
  <c r="M3447" i="1"/>
  <c r="N3447" i="1" s="1"/>
  <c r="P3447" i="1"/>
  <c r="Q3447" i="1"/>
  <c r="L3448" i="1"/>
  <c r="K3504" i="1"/>
  <c r="A3505" i="1"/>
  <c r="X3504" i="1"/>
  <c r="Y3503" i="1"/>
  <c r="I3504" i="1"/>
  <c r="H3504" i="1" s="1"/>
  <c r="AJ3504" i="1"/>
  <c r="Z3503" i="1"/>
  <c r="AA3503" i="1" s="1"/>
  <c r="AH3503" i="1" s="1"/>
  <c r="C3504" i="1"/>
  <c r="F3445" i="1"/>
  <c r="J3445" i="1" s="1"/>
  <c r="AB3506" i="1"/>
  <c r="O3445" i="1" l="1"/>
  <c r="R3445" i="1" s="1"/>
  <c r="A3506" i="1"/>
  <c r="X3505" i="1"/>
  <c r="K3505" i="1"/>
  <c r="T3443" i="1"/>
  <c r="AF3443" i="1" s="1"/>
  <c r="S3444" i="1"/>
  <c r="AC3447" i="1"/>
  <c r="AE3447" i="1" s="1"/>
  <c r="G3447" i="1"/>
  <c r="AB3507" i="1"/>
  <c r="Y3504" i="1"/>
  <c r="C3505" i="1"/>
  <c r="Z3504" i="1"/>
  <c r="AA3504" i="1" s="1"/>
  <c r="AH3504" i="1" s="1"/>
  <c r="AJ3505" i="1"/>
  <c r="I3505" i="1"/>
  <c r="H3505" i="1" s="1"/>
  <c r="M3448" i="1"/>
  <c r="N3448" i="1" s="1"/>
  <c r="P3448" i="1"/>
  <c r="Q3448" i="1"/>
  <c r="L3449" i="1"/>
  <c r="F3446" i="1"/>
  <c r="O3446" i="1" s="1"/>
  <c r="R3446" i="1" s="1"/>
  <c r="J3446" i="1" l="1"/>
  <c r="AB3508" i="1"/>
  <c r="F3447" i="1"/>
  <c r="J3447" i="1" s="1"/>
  <c r="K3506" i="1"/>
  <c r="X3506" i="1"/>
  <c r="A3507" i="1"/>
  <c r="AC3448" i="1"/>
  <c r="AE3448" i="1" s="1"/>
  <c r="G3448" i="1"/>
  <c r="M3449" i="1"/>
  <c r="N3449" i="1" s="1"/>
  <c r="P3449" i="1"/>
  <c r="Q3449" i="1"/>
  <c r="L3450" i="1"/>
  <c r="T3444" i="1"/>
  <c r="AF3444" i="1" s="1"/>
  <c r="S3445" i="1"/>
  <c r="AJ3506" i="1"/>
  <c r="Z3505" i="1"/>
  <c r="AA3505" i="1" s="1"/>
  <c r="AH3505" i="1" s="1"/>
  <c r="C3506" i="1"/>
  <c r="I3506" i="1"/>
  <c r="H3506" i="1" s="1"/>
  <c r="Y3505" i="1"/>
  <c r="O3447" i="1" l="1"/>
  <c r="R3447" i="1" s="1"/>
  <c r="M3450" i="1"/>
  <c r="N3450" i="1" s="1"/>
  <c r="P3450" i="1"/>
  <c r="Q3450" i="1"/>
  <c r="L3451" i="1"/>
  <c r="K3507" i="1"/>
  <c r="A3508" i="1"/>
  <c r="X3507" i="1"/>
  <c r="AB3509" i="1"/>
  <c r="T3445" i="1"/>
  <c r="AF3445" i="1" s="1"/>
  <c r="S3446" i="1"/>
  <c r="F3448" i="1"/>
  <c r="O3448" i="1" s="1"/>
  <c r="R3448" i="1" s="1"/>
  <c r="AJ3507" i="1"/>
  <c r="I3507" i="1"/>
  <c r="H3507" i="1" s="1"/>
  <c r="Y3506" i="1"/>
  <c r="C3507" i="1"/>
  <c r="Z3506" i="1"/>
  <c r="AA3506" i="1" s="1"/>
  <c r="AH3506" i="1" s="1"/>
  <c r="AC3449" i="1"/>
  <c r="AE3449" i="1" s="1"/>
  <c r="G3449" i="1"/>
  <c r="F3449" i="1" l="1"/>
  <c r="J3449" i="1" s="1"/>
  <c r="T3446" i="1"/>
  <c r="AF3446" i="1" s="1"/>
  <c r="S3447" i="1"/>
  <c r="AJ3508" i="1"/>
  <c r="Y3507" i="1"/>
  <c r="Z3507" i="1"/>
  <c r="AA3507" i="1" s="1"/>
  <c r="AH3507" i="1" s="1"/>
  <c r="C3508" i="1"/>
  <c r="I3508" i="1"/>
  <c r="H3508" i="1" s="1"/>
  <c r="M3451" i="1"/>
  <c r="N3451" i="1" s="1"/>
  <c r="L3452" i="1"/>
  <c r="J3448" i="1"/>
  <c r="AB3510" i="1"/>
  <c r="X3508" i="1"/>
  <c r="K3508" i="1"/>
  <c r="A3509" i="1"/>
  <c r="AC3450" i="1"/>
  <c r="AE3450" i="1" s="1"/>
  <c r="G3450" i="1"/>
  <c r="O3449" i="1" l="1"/>
  <c r="R3449" i="1" s="1"/>
  <c r="F3450" i="1"/>
  <c r="O3450" i="1" s="1"/>
  <c r="AB3511" i="1"/>
  <c r="M3452" i="1"/>
  <c r="N3452" i="1" s="1"/>
  <c r="L3453" i="1"/>
  <c r="X3509" i="1"/>
  <c r="A3510" i="1"/>
  <c r="K3509" i="1"/>
  <c r="I3509" i="1"/>
  <c r="H3509" i="1" s="1"/>
  <c r="Y3508" i="1"/>
  <c r="AJ3509" i="1"/>
  <c r="Z3508" i="1"/>
  <c r="AA3508" i="1" s="1"/>
  <c r="AH3508" i="1" s="1"/>
  <c r="C3509" i="1"/>
  <c r="T3447" i="1"/>
  <c r="AF3447" i="1" s="1"/>
  <c r="S3448" i="1"/>
  <c r="G3451" i="1"/>
  <c r="AC3451" i="1"/>
  <c r="AE3451" i="1" s="1"/>
  <c r="J3450" i="1" l="1"/>
  <c r="F3451" i="1"/>
  <c r="O3451" i="1" s="1"/>
  <c r="Y3509" i="1"/>
  <c r="Z3509" i="1"/>
  <c r="C3510" i="1"/>
  <c r="I3510" i="1"/>
  <c r="H3510" i="1" s="1"/>
  <c r="AJ3510" i="1"/>
  <c r="T3448" i="1"/>
  <c r="AF3448" i="1" s="1"/>
  <c r="S3449" i="1"/>
  <c r="R3450" i="1"/>
  <c r="P3451" i="1"/>
  <c r="AC3452" i="1"/>
  <c r="AE3452" i="1" s="1"/>
  <c r="G3452" i="1"/>
  <c r="AB3512" i="1"/>
  <c r="X3510" i="1"/>
  <c r="K3510" i="1"/>
  <c r="A3511" i="1"/>
  <c r="M3453" i="1"/>
  <c r="N3453" i="1" s="1"/>
  <c r="L3454" i="1"/>
  <c r="J3451" i="1" l="1"/>
  <c r="AB3513" i="1"/>
  <c r="T3449" i="1"/>
  <c r="AF3449" i="1" s="1"/>
  <c r="S3450" i="1"/>
  <c r="AJ3511" i="1"/>
  <c r="Z3510" i="1"/>
  <c r="AA3510" i="1" s="1"/>
  <c r="AH3510" i="1" s="1"/>
  <c r="C3511" i="1"/>
  <c r="Y3510" i="1"/>
  <c r="I3511" i="1"/>
  <c r="H3511" i="1" s="1"/>
  <c r="F3452" i="1"/>
  <c r="O3452" i="1" s="1"/>
  <c r="G3453" i="1"/>
  <c r="AC3453" i="1"/>
  <c r="AE3453" i="1" s="1"/>
  <c r="M3454" i="1"/>
  <c r="N3454" i="1" s="1"/>
  <c r="L3455" i="1"/>
  <c r="K3511" i="1"/>
  <c r="X3511" i="1"/>
  <c r="A3512" i="1"/>
  <c r="Q3451" i="1"/>
  <c r="Q3452" i="1" s="1"/>
  <c r="Q3453" i="1" s="1"/>
  <c r="Q3454" i="1" s="1"/>
  <c r="P3452" i="1"/>
  <c r="P3453" i="1" s="1"/>
  <c r="P3454" i="1" s="1"/>
  <c r="J3452" i="1" l="1"/>
  <c r="R3452" i="1"/>
  <c r="AC3454" i="1"/>
  <c r="AE3454" i="1" s="1"/>
  <c r="G3454" i="1"/>
  <c r="X3512" i="1"/>
  <c r="K3512" i="1"/>
  <c r="A3513" i="1"/>
  <c r="M3455" i="1"/>
  <c r="N3455" i="1" s="1"/>
  <c r="P3455" i="1"/>
  <c r="Q3455" i="1"/>
  <c r="L3456" i="1"/>
  <c r="F3453" i="1"/>
  <c r="J3453" i="1" s="1"/>
  <c r="AB3514" i="1"/>
  <c r="Z3511" i="1"/>
  <c r="AA3511" i="1" s="1"/>
  <c r="AH3511" i="1" s="1"/>
  <c r="C3512" i="1"/>
  <c r="Y3511" i="1"/>
  <c r="AJ3512" i="1"/>
  <c r="I3512" i="1"/>
  <c r="H3512" i="1" s="1"/>
  <c r="T3450" i="1"/>
  <c r="S3451" i="1"/>
  <c r="R3451" i="1"/>
  <c r="AC3455" i="1" l="1"/>
  <c r="AE3455" i="1" s="1"/>
  <c r="G3455" i="1"/>
  <c r="Z3512" i="1"/>
  <c r="AA3512" i="1" s="1"/>
  <c r="AH3512" i="1" s="1"/>
  <c r="C3513" i="1"/>
  <c r="AJ3513" i="1"/>
  <c r="Y3512" i="1"/>
  <c r="I3513" i="1"/>
  <c r="H3513" i="1" s="1"/>
  <c r="M3456" i="1"/>
  <c r="N3456" i="1" s="1"/>
  <c r="P3456" i="1"/>
  <c r="Q3456" i="1"/>
  <c r="L3457" i="1"/>
  <c r="X3513" i="1"/>
  <c r="A3514" i="1"/>
  <c r="K3513" i="1"/>
  <c r="T3451" i="1"/>
  <c r="AF3451" i="1" s="1"/>
  <c r="S3452" i="1"/>
  <c r="AB3515" i="1"/>
  <c r="O3453" i="1"/>
  <c r="R3453" i="1" s="1"/>
  <c r="F3454" i="1"/>
  <c r="J3454" i="1" s="1"/>
  <c r="AF3450" i="1"/>
  <c r="AA3450" i="1"/>
  <c r="O3454" i="1" l="1"/>
  <c r="R3454" i="1" s="1"/>
  <c r="AC3456" i="1"/>
  <c r="AE3456" i="1" s="1"/>
  <c r="G3456" i="1"/>
  <c r="F3455" i="1"/>
  <c r="O3455" i="1" s="1"/>
  <c r="R3455" i="1" s="1"/>
  <c r="M3457" i="1"/>
  <c r="N3457" i="1" s="1"/>
  <c r="P3457" i="1"/>
  <c r="Q3457" i="1"/>
  <c r="L3458" i="1"/>
  <c r="AH3450" i="1"/>
  <c r="AB3516" i="1"/>
  <c r="T3452" i="1"/>
  <c r="AF3452" i="1" s="1"/>
  <c r="S3453" i="1"/>
  <c r="Y3513" i="1"/>
  <c r="C3514" i="1"/>
  <c r="Z3513" i="1"/>
  <c r="AA3513" i="1" s="1"/>
  <c r="AH3513" i="1" s="1"/>
  <c r="AJ3514" i="1"/>
  <c r="I3514" i="1"/>
  <c r="H3514" i="1" s="1"/>
  <c r="X3514" i="1"/>
  <c r="A3515" i="1"/>
  <c r="K3514" i="1"/>
  <c r="Z3514" i="1" l="1"/>
  <c r="AA3514" i="1" s="1"/>
  <c r="AH3514" i="1" s="1"/>
  <c r="C3515" i="1"/>
  <c r="AJ3515" i="1"/>
  <c r="Y3514" i="1"/>
  <c r="I3515" i="1"/>
  <c r="H3515" i="1" s="1"/>
  <c r="T3453" i="1"/>
  <c r="AF3453" i="1" s="1"/>
  <c r="S3454" i="1"/>
  <c r="M3458" i="1"/>
  <c r="N3458" i="1" s="1"/>
  <c r="P3458" i="1"/>
  <c r="Q3458" i="1"/>
  <c r="L3459" i="1"/>
  <c r="J3455" i="1"/>
  <c r="X3515" i="1"/>
  <c r="K3515" i="1"/>
  <c r="A3516" i="1"/>
  <c r="AB3517" i="1"/>
  <c r="F3456" i="1"/>
  <c r="J3456" i="1" s="1"/>
  <c r="AC3457" i="1"/>
  <c r="AE3457" i="1" s="1"/>
  <c r="G3457" i="1"/>
  <c r="O3456" i="1" l="1"/>
  <c r="R3456" i="1" s="1"/>
  <c r="AB3518" i="1"/>
  <c r="F3457" i="1"/>
  <c r="O3457" i="1" s="1"/>
  <c r="R3457" i="1" s="1"/>
  <c r="X3516" i="1"/>
  <c r="K3516" i="1"/>
  <c r="A3517" i="1"/>
  <c r="AC3458" i="1"/>
  <c r="AE3458" i="1" s="1"/>
  <c r="G3458" i="1"/>
  <c r="C3516" i="1"/>
  <c r="Y3515" i="1"/>
  <c r="Z3515" i="1"/>
  <c r="AA3515" i="1" s="1"/>
  <c r="AH3515" i="1" s="1"/>
  <c r="AJ3516" i="1"/>
  <c r="I3516" i="1"/>
  <c r="H3516" i="1" s="1"/>
  <c r="M3459" i="1"/>
  <c r="N3459" i="1" s="1"/>
  <c r="P3459" i="1"/>
  <c r="Q3459" i="1"/>
  <c r="L3460" i="1"/>
  <c r="T3454" i="1"/>
  <c r="AF3454" i="1" s="1"/>
  <c r="S3455" i="1"/>
  <c r="T3455" i="1" l="1"/>
  <c r="AF3455" i="1" s="1"/>
  <c r="S3456" i="1"/>
  <c r="AC3459" i="1"/>
  <c r="AE3459" i="1" s="1"/>
  <c r="G3459" i="1"/>
  <c r="X3517" i="1"/>
  <c r="A3518" i="1"/>
  <c r="K3517" i="1"/>
  <c r="M3460" i="1"/>
  <c r="N3460" i="1" s="1"/>
  <c r="P3460" i="1"/>
  <c r="Q3460" i="1"/>
  <c r="L3461" i="1"/>
  <c r="J3457" i="1"/>
  <c r="AB3519" i="1"/>
  <c r="F3458" i="1"/>
  <c r="J3458" i="1" s="1"/>
  <c r="Z3516" i="1"/>
  <c r="AA3516" i="1" s="1"/>
  <c r="AH3516" i="1" s="1"/>
  <c r="C3517" i="1"/>
  <c r="Y3516" i="1"/>
  <c r="AJ3517" i="1"/>
  <c r="I3517" i="1"/>
  <c r="H3517" i="1" s="1"/>
  <c r="O3458" i="1" l="1"/>
  <c r="R3458" i="1" s="1"/>
  <c r="AB3520" i="1"/>
  <c r="M3461" i="1"/>
  <c r="N3461" i="1" s="1"/>
  <c r="P3461" i="1"/>
  <c r="Q3461" i="1"/>
  <c r="L3462" i="1"/>
  <c r="F3459" i="1"/>
  <c r="J3459" i="1" s="1"/>
  <c r="X3518" i="1"/>
  <c r="K3518" i="1"/>
  <c r="A3519" i="1"/>
  <c r="T3456" i="1"/>
  <c r="AF3456" i="1" s="1"/>
  <c r="S3457" i="1"/>
  <c r="AC3460" i="1"/>
  <c r="AE3460" i="1" s="1"/>
  <c r="G3460" i="1"/>
  <c r="Y3517" i="1"/>
  <c r="AJ3518" i="1"/>
  <c r="Z3517" i="1"/>
  <c r="AA3517" i="1" s="1"/>
  <c r="AH3517" i="1" s="1"/>
  <c r="C3518" i="1"/>
  <c r="I3518" i="1"/>
  <c r="H3518" i="1" s="1"/>
  <c r="T3457" i="1" l="1"/>
  <c r="AF3457" i="1" s="1"/>
  <c r="S3458" i="1"/>
  <c r="X3519" i="1"/>
  <c r="A3520" i="1"/>
  <c r="K3519" i="1"/>
  <c r="AC3461" i="1"/>
  <c r="AE3461" i="1" s="1"/>
  <c r="G3461" i="1"/>
  <c r="F3460" i="1"/>
  <c r="J3460" i="1" s="1"/>
  <c r="Y3518" i="1"/>
  <c r="C3519" i="1"/>
  <c r="Z3518" i="1"/>
  <c r="AA3518" i="1" s="1"/>
  <c r="AH3518" i="1" s="1"/>
  <c r="AJ3519" i="1"/>
  <c r="I3519" i="1"/>
  <c r="H3519" i="1" s="1"/>
  <c r="O3459" i="1"/>
  <c r="R3459" i="1" s="1"/>
  <c r="M3462" i="1"/>
  <c r="N3462" i="1" s="1"/>
  <c r="P3462" i="1"/>
  <c r="Q3462" i="1"/>
  <c r="L3463" i="1"/>
  <c r="AB3521" i="1"/>
  <c r="O3460" i="1" l="1"/>
  <c r="R3460" i="1" s="1"/>
  <c r="AC3462" i="1"/>
  <c r="AE3462" i="1" s="1"/>
  <c r="G3462" i="1"/>
  <c r="T3458" i="1"/>
  <c r="AF3458" i="1" s="1"/>
  <c r="S3459" i="1"/>
  <c r="M3463" i="1"/>
  <c r="N3463" i="1" s="1"/>
  <c r="P3463" i="1"/>
  <c r="Q3463" i="1"/>
  <c r="L3464" i="1"/>
  <c r="F3461" i="1"/>
  <c r="O3461" i="1" s="1"/>
  <c r="R3461" i="1" s="1"/>
  <c r="K3520" i="1"/>
  <c r="X3520" i="1"/>
  <c r="A3521" i="1"/>
  <c r="AB3522" i="1"/>
  <c r="C3520" i="1"/>
  <c r="Z3519" i="1"/>
  <c r="AA3519" i="1" s="1"/>
  <c r="AH3519" i="1" s="1"/>
  <c r="AJ3520" i="1"/>
  <c r="Y3519" i="1"/>
  <c r="I3520" i="1"/>
  <c r="H3520" i="1" s="1"/>
  <c r="Y3520" i="1" l="1"/>
  <c r="AJ3521" i="1"/>
  <c r="Z3520" i="1"/>
  <c r="AA3520" i="1" s="1"/>
  <c r="AH3520" i="1" s="1"/>
  <c r="C3521" i="1"/>
  <c r="I3521" i="1"/>
  <c r="H3521" i="1" s="1"/>
  <c r="A3522" i="1"/>
  <c r="K3521" i="1"/>
  <c r="X3521" i="1"/>
  <c r="J3461" i="1"/>
  <c r="F3462" i="1"/>
  <c r="O3462" i="1" s="1"/>
  <c r="R3462" i="1" s="1"/>
  <c r="AC3463" i="1"/>
  <c r="AE3463" i="1" s="1"/>
  <c r="G3463" i="1"/>
  <c r="AB3523" i="1"/>
  <c r="M3464" i="1"/>
  <c r="N3464" i="1" s="1"/>
  <c r="P3464" i="1"/>
  <c r="Q3464" i="1"/>
  <c r="L3465" i="1"/>
  <c r="T3459" i="1"/>
  <c r="AF3459" i="1" s="1"/>
  <c r="S3460" i="1"/>
  <c r="J3462" i="1" l="1"/>
  <c r="AC3464" i="1"/>
  <c r="AE3464" i="1" s="1"/>
  <c r="G3464" i="1"/>
  <c r="X3522" i="1"/>
  <c r="K3522" i="1"/>
  <c r="A3523" i="1"/>
  <c r="M3465" i="1"/>
  <c r="N3465" i="1" s="1"/>
  <c r="P3465" i="1"/>
  <c r="Q3465" i="1"/>
  <c r="L3466" i="1"/>
  <c r="AB3524" i="1"/>
  <c r="Z3521" i="1"/>
  <c r="AA3521" i="1" s="1"/>
  <c r="AH3521" i="1" s="1"/>
  <c r="AJ3522" i="1"/>
  <c r="Y3521" i="1"/>
  <c r="C3522" i="1"/>
  <c r="I3522" i="1"/>
  <c r="H3522" i="1" s="1"/>
  <c r="T3460" i="1"/>
  <c r="AF3460" i="1" s="1"/>
  <c r="S3461" i="1"/>
  <c r="F3463" i="1"/>
  <c r="J3463" i="1" s="1"/>
  <c r="O3463" i="1" l="1"/>
  <c r="R3463" i="1" s="1"/>
  <c r="AC3465" i="1"/>
  <c r="AE3465" i="1" s="1"/>
  <c r="G3465" i="1"/>
  <c r="Z3522" i="1"/>
  <c r="AA3522" i="1" s="1"/>
  <c r="AH3522" i="1" s="1"/>
  <c r="AJ3523" i="1"/>
  <c r="Y3522" i="1"/>
  <c r="C3523" i="1"/>
  <c r="I3523" i="1"/>
  <c r="H3523" i="1" s="1"/>
  <c r="AB3525" i="1"/>
  <c r="M3466" i="1"/>
  <c r="N3466" i="1" s="1"/>
  <c r="P3466" i="1"/>
  <c r="Q3466" i="1"/>
  <c r="L3467" i="1"/>
  <c r="X3523" i="1"/>
  <c r="A3524" i="1"/>
  <c r="K3523" i="1"/>
  <c r="F3464" i="1"/>
  <c r="J3464" i="1" s="1"/>
  <c r="T3461" i="1"/>
  <c r="AF3461" i="1" s="1"/>
  <c r="S3462" i="1"/>
  <c r="O3464" i="1" l="1"/>
  <c r="R3464" i="1" s="1"/>
  <c r="AC3466" i="1"/>
  <c r="AE3466" i="1" s="1"/>
  <c r="G3466" i="1"/>
  <c r="F3465" i="1"/>
  <c r="J3465" i="1" s="1"/>
  <c r="M3467" i="1"/>
  <c r="N3467" i="1" s="1"/>
  <c r="P3467" i="1"/>
  <c r="Q3467" i="1"/>
  <c r="L3468" i="1"/>
  <c r="T3462" i="1"/>
  <c r="AF3462" i="1" s="1"/>
  <c r="S3463" i="1"/>
  <c r="A3525" i="1"/>
  <c r="X3524" i="1"/>
  <c r="K3524" i="1"/>
  <c r="AB3526" i="1"/>
  <c r="C3524" i="1"/>
  <c r="Z3523" i="1"/>
  <c r="AA3523" i="1" s="1"/>
  <c r="AH3523" i="1" s="1"/>
  <c r="AJ3524" i="1"/>
  <c r="Y3523" i="1"/>
  <c r="I3524" i="1"/>
  <c r="H3524" i="1" s="1"/>
  <c r="AB3527" i="1" l="1"/>
  <c r="K3525" i="1"/>
  <c r="A3526" i="1"/>
  <c r="X3525" i="1"/>
  <c r="O3465" i="1"/>
  <c r="R3465" i="1" s="1"/>
  <c r="T3463" i="1"/>
  <c r="AF3463" i="1" s="1"/>
  <c r="S3464" i="1"/>
  <c r="F3466" i="1"/>
  <c r="J3466" i="1" s="1"/>
  <c r="AC3467" i="1"/>
  <c r="AE3467" i="1" s="1"/>
  <c r="G3467" i="1"/>
  <c r="Y3524" i="1"/>
  <c r="C3525" i="1"/>
  <c r="Z3524" i="1"/>
  <c r="AA3524" i="1" s="1"/>
  <c r="AH3524" i="1" s="1"/>
  <c r="AJ3525" i="1"/>
  <c r="I3525" i="1"/>
  <c r="H3525" i="1" s="1"/>
  <c r="M3468" i="1"/>
  <c r="N3468" i="1" s="1"/>
  <c r="P3468" i="1"/>
  <c r="Q3468" i="1"/>
  <c r="L3469" i="1"/>
  <c r="O3466" i="1" l="1"/>
  <c r="R3466" i="1" s="1"/>
  <c r="F3467" i="1"/>
  <c r="J3467" i="1" s="1"/>
  <c r="Y3525" i="1"/>
  <c r="AJ3526" i="1"/>
  <c r="Z3525" i="1"/>
  <c r="AA3525" i="1" s="1"/>
  <c r="AH3525" i="1" s="1"/>
  <c r="C3526" i="1"/>
  <c r="I3526" i="1"/>
  <c r="H3526" i="1" s="1"/>
  <c r="AB3528" i="1"/>
  <c r="AC3468" i="1"/>
  <c r="AE3468" i="1" s="1"/>
  <c r="G3468" i="1"/>
  <c r="T3464" i="1"/>
  <c r="AF3464" i="1" s="1"/>
  <c r="S3465" i="1"/>
  <c r="A3527" i="1"/>
  <c r="X3526" i="1"/>
  <c r="K3526" i="1"/>
  <c r="M3469" i="1"/>
  <c r="N3469" i="1" s="1"/>
  <c r="P3469" i="1"/>
  <c r="Q3469" i="1"/>
  <c r="L3470" i="1"/>
  <c r="O3467" i="1" l="1"/>
  <c r="R3467" i="1" s="1"/>
  <c r="AB3529" i="1"/>
  <c r="C3527" i="1"/>
  <c r="Z3526" i="1"/>
  <c r="AA3526" i="1" s="1"/>
  <c r="AH3526" i="1" s="1"/>
  <c r="AJ3527" i="1"/>
  <c r="Y3526" i="1"/>
  <c r="I3527" i="1"/>
  <c r="H3527" i="1" s="1"/>
  <c r="F3468" i="1"/>
  <c r="J3468" i="1" s="1"/>
  <c r="AC3469" i="1"/>
  <c r="AE3469" i="1" s="1"/>
  <c r="G3469" i="1"/>
  <c r="K3527" i="1"/>
  <c r="X3527" i="1"/>
  <c r="A3528" i="1"/>
  <c r="M3470" i="1"/>
  <c r="N3470" i="1" s="1"/>
  <c r="P3470" i="1"/>
  <c r="Q3470" i="1"/>
  <c r="L3471" i="1"/>
  <c r="T3465" i="1"/>
  <c r="AF3465" i="1" s="1"/>
  <c r="S3466" i="1"/>
  <c r="O3468" i="1" l="1"/>
  <c r="R3468" i="1" s="1"/>
  <c r="T3466" i="1"/>
  <c r="AF3466" i="1" s="1"/>
  <c r="S3467" i="1"/>
  <c r="Z3527" i="1"/>
  <c r="AA3527" i="1" s="1"/>
  <c r="AH3527" i="1" s="1"/>
  <c r="C3528" i="1"/>
  <c r="Y3527" i="1"/>
  <c r="AJ3528" i="1"/>
  <c r="I3528" i="1"/>
  <c r="H3528" i="1" s="1"/>
  <c r="AB3530" i="1"/>
  <c r="AC3470" i="1"/>
  <c r="AE3470" i="1" s="1"/>
  <c r="G3470" i="1"/>
  <c r="M3471" i="1"/>
  <c r="N3471" i="1" s="1"/>
  <c r="P3471" i="1"/>
  <c r="Q3471" i="1"/>
  <c r="L3472" i="1"/>
  <c r="F3469" i="1"/>
  <c r="J3469" i="1" s="1"/>
  <c r="X3528" i="1"/>
  <c r="K3528" i="1"/>
  <c r="A3529" i="1"/>
  <c r="C3529" i="1" l="1"/>
  <c r="Z3528" i="1"/>
  <c r="AA3528" i="1" s="1"/>
  <c r="AH3528" i="1" s="1"/>
  <c r="AJ3529" i="1"/>
  <c r="Y3528" i="1"/>
  <c r="I3529" i="1"/>
  <c r="H3529" i="1" s="1"/>
  <c r="M3472" i="1"/>
  <c r="N3472" i="1" s="1"/>
  <c r="P3472" i="1"/>
  <c r="Q3472" i="1"/>
  <c r="L3473" i="1"/>
  <c r="F3470" i="1"/>
  <c r="J3470" i="1" s="1"/>
  <c r="O3469" i="1"/>
  <c r="R3469" i="1" s="1"/>
  <c r="K3529" i="1"/>
  <c r="X3529" i="1"/>
  <c r="A3530" i="1"/>
  <c r="T3467" i="1"/>
  <c r="AF3467" i="1" s="1"/>
  <c r="S3468" i="1"/>
  <c r="AC3471" i="1"/>
  <c r="AE3471" i="1" s="1"/>
  <c r="G3471" i="1"/>
  <c r="AB3531" i="1"/>
  <c r="AC3472" i="1" l="1"/>
  <c r="AE3472" i="1" s="1"/>
  <c r="G3472" i="1"/>
  <c r="Y3529" i="1"/>
  <c r="C3530" i="1"/>
  <c r="Z3529" i="1"/>
  <c r="AA3529" i="1" s="1"/>
  <c r="AH3529" i="1" s="1"/>
  <c r="AJ3530" i="1"/>
  <c r="I3530" i="1"/>
  <c r="H3530" i="1" s="1"/>
  <c r="AB3532" i="1"/>
  <c r="M3473" i="1"/>
  <c r="N3473" i="1" s="1"/>
  <c r="P3473" i="1"/>
  <c r="Q3473" i="1"/>
  <c r="L3474" i="1"/>
  <c r="T3468" i="1"/>
  <c r="AF3468" i="1" s="1"/>
  <c r="S3469" i="1"/>
  <c r="F3471" i="1"/>
  <c r="J3471" i="1" s="1"/>
  <c r="O3470" i="1"/>
  <c r="R3470" i="1" s="1"/>
  <c r="X3530" i="1"/>
  <c r="A3531" i="1"/>
  <c r="K3530" i="1"/>
  <c r="O3471" i="1" l="1"/>
  <c r="R3471" i="1" s="1"/>
  <c r="M3474" i="1"/>
  <c r="N3474" i="1" s="1"/>
  <c r="P3474" i="1"/>
  <c r="Q3474" i="1"/>
  <c r="L3475" i="1"/>
  <c r="F3472" i="1"/>
  <c r="O3472" i="1" s="1"/>
  <c r="R3472" i="1" s="1"/>
  <c r="C3531" i="1"/>
  <c r="Y3530" i="1"/>
  <c r="Z3530" i="1"/>
  <c r="AA3530" i="1" s="1"/>
  <c r="AH3530" i="1" s="1"/>
  <c r="AJ3531" i="1"/>
  <c r="I3531" i="1"/>
  <c r="H3531" i="1" s="1"/>
  <c r="X3531" i="1"/>
  <c r="K3531" i="1"/>
  <c r="A3532" i="1"/>
  <c r="T3469" i="1"/>
  <c r="AF3469" i="1" s="1"/>
  <c r="S3470" i="1"/>
  <c r="AB3533" i="1"/>
  <c r="AC3473" i="1"/>
  <c r="AE3473" i="1" s="1"/>
  <c r="G3473" i="1"/>
  <c r="J3472" i="1" l="1"/>
  <c r="AC3474" i="1"/>
  <c r="AE3474" i="1" s="1"/>
  <c r="G3474" i="1"/>
  <c r="M3475" i="1"/>
  <c r="N3475" i="1" s="1"/>
  <c r="P3475" i="1"/>
  <c r="Q3475" i="1"/>
  <c r="L3476" i="1"/>
  <c r="Y3531" i="1"/>
  <c r="C3532" i="1"/>
  <c r="Z3531" i="1"/>
  <c r="AA3531" i="1" s="1"/>
  <c r="AH3531" i="1" s="1"/>
  <c r="AJ3532" i="1"/>
  <c r="I3532" i="1"/>
  <c r="H3532" i="1" s="1"/>
  <c r="AB3534" i="1"/>
  <c r="K3532" i="1"/>
  <c r="A3533" i="1"/>
  <c r="X3532" i="1"/>
  <c r="F3473" i="1"/>
  <c r="O3473" i="1" s="1"/>
  <c r="R3473" i="1" s="1"/>
  <c r="T3470" i="1"/>
  <c r="AF3470" i="1" s="1"/>
  <c r="S3471" i="1"/>
  <c r="J3473" i="1" l="1"/>
  <c r="T3471" i="1"/>
  <c r="AF3471" i="1" s="1"/>
  <c r="S3472" i="1"/>
  <c r="M3476" i="1"/>
  <c r="N3476" i="1" s="1"/>
  <c r="P3476" i="1"/>
  <c r="Q3476" i="1"/>
  <c r="L3477" i="1"/>
  <c r="Y3532" i="1"/>
  <c r="C3533" i="1"/>
  <c r="Z3532" i="1"/>
  <c r="AA3532" i="1" s="1"/>
  <c r="AH3532" i="1" s="1"/>
  <c r="AJ3533" i="1"/>
  <c r="I3533" i="1"/>
  <c r="H3533" i="1" s="1"/>
  <c r="AB3535" i="1"/>
  <c r="F3474" i="1"/>
  <c r="J3474" i="1" s="1"/>
  <c r="K3533" i="1"/>
  <c r="A3534" i="1"/>
  <c r="X3533" i="1"/>
  <c r="AC3475" i="1"/>
  <c r="AE3475" i="1" s="1"/>
  <c r="G3475" i="1"/>
  <c r="AB3536" i="1" l="1"/>
  <c r="M3477" i="1"/>
  <c r="N3477" i="1" s="1"/>
  <c r="P3477" i="1"/>
  <c r="Q3477" i="1"/>
  <c r="L3478" i="1"/>
  <c r="O3474" i="1"/>
  <c r="R3474" i="1" s="1"/>
  <c r="F3475" i="1"/>
  <c r="J3475" i="1" s="1"/>
  <c r="K3534" i="1"/>
  <c r="X3534" i="1"/>
  <c r="A3535" i="1"/>
  <c r="Y3533" i="1"/>
  <c r="AJ3534" i="1"/>
  <c r="Z3533" i="1"/>
  <c r="AA3533" i="1" s="1"/>
  <c r="AH3533" i="1" s="1"/>
  <c r="C3534" i="1"/>
  <c r="I3534" i="1"/>
  <c r="H3534" i="1" s="1"/>
  <c r="T3472" i="1"/>
  <c r="AF3472" i="1" s="1"/>
  <c r="S3473" i="1"/>
  <c r="AC3476" i="1"/>
  <c r="AE3476" i="1" s="1"/>
  <c r="G3476" i="1"/>
  <c r="AC3477" i="1" l="1"/>
  <c r="AE3477" i="1" s="1"/>
  <c r="G3477" i="1"/>
  <c r="O3475" i="1"/>
  <c r="R3475" i="1" s="1"/>
  <c r="M3478" i="1"/>
  <c r="N3478" i="1" s="1"/>
  <c r="P3478" i="1"/>
  <c r="Q3478" i="1"/>
  <c r="L3479" i="1"/>
  <c r="T3473" i="1"/>
  <c r="AF3473" i="1" s="1"/>
  <c r="S3474" i="1"/>
  <c r="F3476" i="1"/>
  <c r="J3476" i="1" s="1"/>
  <c r="X3535" i="1"/>
  <c r="A3536" i="1"/>
  <c r="K3535" i="1"/>
  <c r="AB3537" i="1"/>
  <c r="Y3534" i="1"/>
  <c r="Z3534" i="1"/>
  <c r="AA3534" i="1" s="1"/>
  <c r="AH3534" i="1" s="1"/>
  <c r="C3535" i="1"/>
  <c r="AJ3535" i="1"/>
  <c r="I3535" i="1"/>
  <c r="H3535" i="1" s="1"/>
  <c r="O3476" i="1" l="1"/>
  <c r="R3476" i="1" s="1"/>
  <c r="T3474" i="1"/>
  <c r="AF3474" i="1" s="1"/>
  <c r="S3475" i="1"/>
  <c r="F3477" i="1"/>
  <c r="J3477" i="1" s="1"/>
  <c r="AC3478" i="1"/>
  <c r="AE3478" i="1" s="1"/>
  <c r="G3478" i="1"/>
  <c r="X3536" i="1"/>
  <c r="K3536" i="1"/>
  <c r="A3537" i="1"/>
  <c r="AB3538" i="1"/>
  <c r="C3536" i="1"/>
  <c r="Y3535" i="1"/>
  <c r="Z3535" i="1"/>
  <c r="AA3535" i="1" s="1"/>
  <c r="AH3535" i="1" s="1"/>
  <c r="AJ3536" i="1"/>
  <c r="I3536" i="1"/>
  <c r="H3536" i="1" s="1"/>
  <c r="M3479" i="1"/>
  <c r="N3479" i="1" s="1"/>
  <c r="L3480" i="1"/>
  <c r="O3477" i="1" l="1"/>
  <c r="R3477" i="1" s="1"/>
  <c r="K3537" i="1"/>
  <c r="A3538" i="1"/>
  <c r="X3537" i="1"/>
  <c r="AC3479" i="1"/>
  <c r="AE3479" i="1" s="1"/>
  <c r="G3479" i="1"/>
  <c r="M3480" i="1"/>
  <c r="N3480" i="1" s="1"/>
  <c r="L3481" i="1"/>
  <c r="AB3539" i="1"/>
  <c r="Y3536" i="1"/>
  <c r="C3537" i="1"/>
  <c r="Z3536" i="1"/>
  <c r="AA3536" i="1" s="1"/>
  <c r="AH3536" i="1" s="1"/>
  <c r="AJ3537" i="1"/>
  <c r="I3537" i="1"/>
  <c r="H3537" i="1" s="1"/>
  <c r="T3475" i="1"/>
  <c r="AF3475" i="1" s="1"/>
  <c r="S3476" i="1"/>
  <c r="F3478" i="1"/>
  <c r="O3478" i="1" s="1"/>
  <c r="R3478" i="1" l="1"/>
  <c r="P3479" i="1"/>
  <c r="F3479" i="1"/>
  <c r="O3479" i="1" s="1"/>
  <c r="AJ3538" i="1"/>
  <c r="Y3537" i="1"/>
  <c r="C3538" i="1"/>
  <c r="Z3537" i="1"/>
  <c r="AA3537" i="1" s="1"/>
  <c r="AH3537" i="1" s="1"/>
  <c r="I3538" i="1"/>
  <c r="H3538" i="1" s="1"/>
  <c r="J3478" i="1"/>
  <c r="T3476" i="1"/>
  <c r="AF3476" i="1" s="1"/>
  <c r="S3477" i="1"/>
  <c r="A3539" i="1"/>
  <c r="K3538" i="1"/>
  <c r="X3538" i="1"/>
  <c r="AC3480" i="1"/>
  <c r="AE3480" i="1" s="1"/>
  <c r="G3480" i="1"/>
  <c r="AB3540" i="1"/>
  <c r="M3481" i="1"/>
  <c r="N3481" i="1" s="1"/>
  <c r="L3482" i="1"/>
  <c r="J3479" i="1" l="1"/>
  <c r="F3480" i="1"/>
  <c r="O3480" i="1" s="1"/>
  <c r="K3539" i="1"/>
  <c r="X3539" i="1"/>
  <c r="A3540" i="1"/>
  <c r="AC3481" i="1"/>
  <c r="AE3481" i="1" s="1"/>
  <c r="G3481" i="1"/>
  <c r="M3482" i="1"/>
  <c r="N3482" i="1" s="1"/>
  <c r="L3483" i="1"/>
  <c r="AB3541" i="1"/>
  <c r="T3477" i="1"/>
  <c r="AF3477" i="1" s="1"/>
  <c r="S3478" i="1"/>
  <c r="Q3479" i="1"/>
  <c r="Q3480" i="1" s="1"/>
  <c r="Q3481" i="1" s="1"/>
  <c r="Q3482" i="1" s="1"/>
  <c r="P3480" i="1"/>
  <c r="P3481" i="1" s="1"/>
  <c r="P3482" i="1" s="1"/>
  <c r="AJ3539" i="1"/>
  <c r="Z3538" i="1"/>
  <c r="AA3538" i="1" s="1"/>
  <c r="AH3538" i="1" s="1"/>
  <c r="C3539" i="1"/>
  <c r="Y3538" i="1"/>
  <c r="I3539" i="1"/>
  <c r="H3539" i="1" s="1"/>
  <c r="J3480" i="1" l="1"/>
  <c r="AB3542" i="1"/>
  <c r="AC3482" i="1"/>
  <c r="AE3482" i="1" s="1"/>
  <c r="G3482" i="1"/>
  <c r="A3541" i="1"/>
  <c r="X3540" i="1"/>
  <c r="K3540" i="1"/>
  <c r="T3478" i="1"/>
  <c r="S3479" i="1"/>
  <c r="M3483" i="1"/>
  <c r="N3483" i="1" s="1"/>
  <c r="P3483" i="1"/>
  <c r="Q3483" i="1"/>
  <c r="L3484" i="1"/>
  <c r="F3481" i="1"/>
  <c r="O3481" i="1" s="1"/>
  <c r="R3481" i="1" s="1"/>
  <c r="C3540" i="1"/>
  <c r="Z3539" i="1"/>
  <c r="AA3539" i="1" s="1"/>
  <c r="AH3539" i="1" s="1"/>
  <c r="AJ3540" i="1"/>
  <c r="Y3539" i="1"/>
  <c r="I3540" i="1"/>
  <c r="H3540" i="1" s="1"/>
  <c r="R3480" i="1"/>
  <c r="R3479" i="1"/>
  <c r="AC3483" i="1" l="1"/>
  <c r="AE3483" i="1" s="1"/>
  <c r="G3483" i="1"/>
  <c r="M3484" i="1"/>
  <c r="N3484" i="1" s="1"/>
  <c r="P3484" i="1"/>
  <c r="Q3484" i="1"/>
  <c r="L3485" i="1"/>
  <c r="T3479" i="1"/>
  <c r="AF3479" i="1" s="1"/>
  <c r="S3480" i="1"/>
  <c r="Y3540" i="1"/>
  <c r="C3541" i="1"/>
  <c r="Z3540" i="1"/>
  <c r="AA3540" i="1" s="1"/>
  <c r="AH3540" i="1" s="1"/>
  <c r="AJ3541" i="1"/>
  <c r="I3541" i="1"/>
  <c r="H3541" i="1" s="1"/>
  <c r="J3481" i="1"/>
  <c r="AF3478" i="1"/>
  <c r="AA3478" i="1"/>
  <c r="A3542" i="1"/>
  <c r="K3541" i="1"/>
  <c r="X3541" i="1"/>
  <c r="AB3543" i="1"/>
  <c r="F3482" i="1"/>
  <c r="J3482" i="1" s="1"/>
  <c r="O3482" i="1" l="1"/>
  <c r="R3482" i="1" s="1"/>
  <c r="AC3484" i="1"/>
  <c r="AE3484" i="1" s="1"/>
  <c r="G3484" i="1"/>
  <c r="M3485" i="1"/>
  <c r="N3485" i="1" s="1"/>
  <c r="P3485" i="1"/>
  <c r="Q3485" i="1"/>
  <c r="L3486" i="1"/>
  <c r="F3483" i="1"/>
  <c r="J3483" i="1" s="1"/>
  <c r="Y3541" i="1"/>
  <c r="Z3541" i="1"/>
  <c r="AJ3542" i="1"/>
  <c r="C3542" i="1"/>
  <c r="I3542" i="1"/>
  <c r="H3542" i="1" s="1"/>
  <c r="AB3544" i="1"/>
  <c r="X3542" i="1"/>
  <c r="K3542" i="1"/>
  <c r="A3543" i="1"/>
  <c r="AH3478" i="1"/>
  <c r="T3480" i="1"/>
  <c r="AF3480" i="1" s="1"/>
  <c r="S3481" i="1"/>
  <c r="Y3542" i="1" l="1"/>
  <c r="C3543" i="1"/>
  <c r="Z3542" i="1"/>
  <c r="AA3542" i="1" s="1"/>
  <c r="AH3542" i="1" s="1"/>
  <c r="AJ3543" i="1"/>
  <c r="I3543" i="1"/>
  <c r="H3543" i="1" s="1"/>
  <c r="X3543" i="1"/>
  <c r="A3544" i="1"/>
  <c r="K3543" i="1"/>
  <c r="AB3545" i="1"/>
  <c r="O3483" i="1"/>
  <c r="R3483" i="1" s="1"/>
  <c r="F3484" i="1"/>
  <c r="O3484" i="1" s="1"/>
  <c r="R3484" i="1" s="1"/>
  <c r="AC3485" i="1"/>
  <c r="AE3485" i="1" s="1"/>
  <c r="G3485" i="1"/>
  <c r="T3481" i="1"/>
  <c r="AF3481" i="1" s="1"/>
  <c r="S3482" i="1"/>
  <c r="M3486" i="1"/>
  <c r="N3486" i="1" s="1"/>
  <c r="P3486" i="1"/>
  <c r="Q3486" i="1"/>
  <c r="L3487" i="1"/>
  <c r="J3484" i="1" l="1"/>
  <c r="M3487" i="1"/>
  <c r="N3487" i="1" s="1"/>
  <c r="P3487" i="1"/>
  <c r="Q3487" i="1"/>
  <c r="L3488" i="1"/>
  <c r="F3485" i="1"/>
  <c r="J3485" i="1" s="1"/>
  <c r="T3482" i="1"/>
  <c r="AF3482" i="1" s="1"/>
  <c r="S3483" i="1"/>
  <c r="X3544" i="1"/>
  <c r="A3545" i="1"/>
  <c r="K3544" i="1"/>
  <c r="AC3486" i="1"/>
  <c r="AE3486" i="1" s="1"/>
  <c r="G3486" i="1"/>
  <c r="AB3546" i="1"/>
  <c r="Y3543" i="1"/>
  <c r="C3544" i="1"/>
  <c r="Z3543" i="1"/>
  <c r="AA3543" i="1" s="1"/>
  <c r="AH3543" i="1" s="1"/>
  <c r="AJ3544" i="1"/>
  <c r="I3544" i="1"/>
  <c r="H3544" i="1" s="1"/>
  <c r="AB3547" i="1" l="1"/>
  <c r="T3483" i="1"/>
  <c r="AF3483" i="1" s="1"/>
  <c r="S3484" i="1"/>
  <c r="M3488" i="1"/>
  <c r="N3488" i="1" s="1"/>
  <c r="P3488" i="1"/>
  <c r="Q3488" i="1"/>
  <c r="L3489" i="1"/>
  <c r="Y3544" i="1"/>
  <c r="C3545" i="1"/>
  <c r="Z3544" i="1"/>
  <c r="AA3544" i="1" s="1"/>
  <c r="AH3544" i="1" s="1"/>
  <c r="AJ3545" i="1"/>
  <c r="I3545" i="1"/>
  <c r="H3545" i="1" s="1"/>
  <c r="O3485" i="1"/>
  <c r="R3485" i="1" s="1"/>
  <c r="F3486" i="1"/>
  <c r="J3486" i="1" s="1"/>
  <c r="X3545" i="1"/>
  <c r="K3545" i="1"/>
  <c r="A3546" i="1"/>
  <c r="AC3487" i="1"/>
  <c r="AE3487" i="1" s="1"/>
  <c r="G3487" i="1"/>
  <c r="O3486" i="1" l="1"/>
  <c r="R3486" i="1" s="1"/>
  <c r="A3547" i="1"/>
  <c r="X3546" i="1"/>
  <c r="K3546" i="1"/>
  <c r="M3489" i="1"/>
  <c r="N3489" i="1" s="1"/>
  <c r="P3489" i="1"/>
  <c r="Q3489" i="1"/>
  <c r="L3490" i="1"/>
  <c r="T3484" i="1"/>
  <c r="AF3484" i="1" s="1"/>
  <c r="S3485" i="1"/>
  <c r="F3487" i="1"/>
  <c r="O3487" i="1" s="1"/>
  <c r="R3487" i="1" s="1"/>
  <c r="Y3545" i="1"/>
  <c r="AJ3546" i="1"/>
  <c r="Z3545" i="1"/>
  <c r="AA3545" i="1" s="1"/>
  <c r="AH3545" i="1" s="1"/>
  <c r="C3546" i="1"/>
  <c r="I3546" i="1"/>
  <c r="H3546" i="1" s="1"/>
  <c r="AC3488" i="1"/>
  <c r="AE3488" i="1" s="1"/>
  <c r="G3488" i="1"/>
  <c r="AB3548" i="1"/>
  <c r="J3487" i="1" l="1"/>
  <c r="F3488" i="1"/>
  <c r="J3488" i="1" s="1"/>
  <c r="T3485" i="1"/>
  <c r="AF3485" i="1" s="1"/>
  <c r="S3486" i="1"/>
  <c r="AC3489" i="1"/>
  <c r="AE3489" i="1" s="1"/>
  <c r="G3489" i="1"/>
  <c r="C3547" i="1"/>
  <c r="Z3546" i="1"/>
  <c r="AA3546" i="1" s="1"/>
  <c r="AH3546" i="1" s="1"/>
  <c r="AJ3547" i="1"/>
  <c r="Y3546" i="1"/>
  <c r="I3547" i="1"/>
  <c r="H3547" i="1" s="1"/>
  <c r="M3490" i="1"/>
  <c r="N3490" i="1" s="1"/>
  <c r="P3490" i="1"/>
  <c r="Q3490" i="1"/>
  <c r="L3491" i="1"/>
  <c r="A3548" i="1"/>
  <c r="X3547" i="1"/>
  <c r="K3547" i="1"/>
  <c r="AB3549" i="1"/>
  <c r="O3488" i="1" l="1"/>
  <c r="R3488" i="1" s="1"/>
  <c r="AC3490" i="1"/>
  <c r="AE3490" i="1" s="1"/>
  <c r="G3490" i="1"/>
  <c r="T3486" i="1"/>
  <c r="AF3486" i="1" s="1"/>
  <c r="S3487" i="1"/>
  <c r="M3491" i="1"/>
  <c r="N3491" i="1" s="1"/>
  <c r="P3491" i="1"/>
  <c r="Q3491" i="1"/>
  <c r="L3492" i="1"/>
  <c r="F3489" i="1"/>
  <c r="J3489" i="1" s="1"/>
  <c r="Y3547" i="1"/>
  <c r="AJ3548" i="1"/>
  <c r="Z3547" i="1"/>
  <c r="AA3547" i="1" s="1"/>
  <c r="AH3547" i="1" s="1"/>
  <c r="C3548" i="1"/>
  <c r="I3548" i="1"/>
  <c r="H3548" i="1" s="1"/>
  <c r="AB3550" i="1"/>
  <c r="A3549" i="1"/>
  <c r="K3548" i="1"/>
  <c r="X3548" i="1"/>
  <c r="O3489" i="1" l="1"/>
  <c r="R3489" i="1" s="1"/>
  <c r="AC3491" i="1"/>
  <c r="AE3491" i="1" s="1"/>
  <c r="G3491" i="1"/>
  <c r="X3549" i="1"/>
  <c r="K3549" i="1"/>
  <c r="A3550" i="1"/>
  <c r="M3492" i="1"/>
  <c r="N3492" i="1" s="1"/>
  <c r="P3492" i="1"/>
  <c r="Q3492" i="1"/>
  <c r="L3493" i="1"/>
  <c r="T3487" i="1"/>
  <c r="AF3487" i="1" s="1"/>
  <c r="S3488" i="1"/>
  <c r="Y3548" i="1"/>
  <c r="C3549" i="1"/>
  <c r="Z3548" i="1"/>
  <c r="AA3548" i="1" s="1"/>
  <c r="AH3548" i="1" s="1"/>
  <c r="AJ3549" i="1"/>
  <c r="I3549" i="1"/>
  <c r="H3549" i="1" s="1"/>
  <c r="F3490" i="1"/>
  <c r="J3490" i="1" s="1"/>
  <c r="AB3551" i="1"/>
  <c r="O3490" i="1" l="1"/>
  <c r="R3490" i="1" s="1"/>
  <c r="T3488" i="1"/>
  <c r="AF3488" i="1" s="1"/>
  <c r="S3489" i="1"/>
  <c r="Y3549" i="1"/>
  <c r="AJ3550" i="1"/>
  <c r="Z3549" i="1"/>
  <c r="AA3549" i="1" s="1"/>
  <c r="AH3549" i="1" s="1"/>
  <c r="C3550" i="1"/>
  <c r="I3550" i="1"/>
  <c r="H3550" i="1" s="1"/>
  <c r="AC3492" i="1"/>
  <c r="AE3492" i="1" s="1"/>
  <c r="G3492" i="1"/>
  <c r="F3491" i="1"/>
  <c r="O3491" i="1" s="1"/>
  <c r="R3491" i="1" s="1"/>
  <c r="AB3552" i="1"/>
  <c r="M3493" i="1"/>
  <c r="N3493" i="1" s="1"/>
  <c r="P3493" i="1"/>
  <c r="Q3493" i="1"/>
  <c r="L3494" i="1"/>
  <c r="X3550" i="1"/>
  <c r="K3550" i="1"/>
  <c r="A3551" i="1"/>
  <c r="J3491" i="1" l="1"/>
  <c r="C3551" i="1"/>
  <c r="Z3550" i="1"/>
  <c r="AA3550" i="1" s="1"/>
  <c r="AH3550" i="1" s="1"/>
  <c r="AJ3551" i="1"/>
  <c r="Y3550" i="1"/>
  <c r="I3551" i="1"/>
  <c r="H3551" i="1" s="1"/>
  <c r="M3494" i="1"/>
  <c r="N3494" i="1" s="1"/>
  <c r="P3494" i="1"/>
  <c r="Q3494" i="1"/>
  <c r="L3495" i="1"/>
  <c r="AB3553" i="1"/>
  <c r="F3492" i="1"/>
  <c r="O3492" i="1" s="1"/>
  <c r="R3492" i="1" s="1"/>
  <c r="T3489" i="1"/>
  <c r="AF3489" i="1" s="1"/>
  <c r="S3490" i="1"/>
  <c r="A3552" i="1"/>
  <c r="X3551" i="1"/>
  <c r="K3551" i="1"/>
  <c r="AC3493" i="1"/>
  <c r="AE3493" i="1" s="1"/>
  <c r="G3493" i="1"/>
  <c r="J3492" i="1" l="1"/>
  <c r="AB3554" i="1"/>
  <c r="X3552" i="1"/>
  <c r="K3552" i="1"/>
  <c r="A3553" i="1"/>
  <c r="T3490" i="1"/>
  <c r="AF3490" i="1" s="1"/>
  <c r="S3491" i="1"/>
  <c r="F3493" i="1"/>
  <c r="J3493" i="1" s="1"/>
  <c r="AC3494" i="1"/>
  <c r="AE3494" i="1" s="1"/>
  <c r="G3494" i="1"/>
  <c r="M3495" i="1"/>
  <c r="N3495" i="1" s="1"/>
  <c r="P3495" i="1"/>
  <c r="Q3495" i="1"/>
  <c r="L3496" i="1"/>
  <c r="Y3551" i="1"/>
  <c r="C3552" i="1"/>
  <c r="Z3551" i="1"/>
  <c r="AA3551" i="1" s="1"/>
  <c r="AH3551" i="1" s="1"/>
  <c r="AJ3552" i="1"/>
  <c r="I3552" i="1"/>
  <c r="H3552" i="1" s="1"/>
  <c r="F3494" i="1" l="1"/>
  <c r="J3494" i="1" s="1"/>
  <c r="T3491" i="1"/>
  <c r="AF3491" i="1" s="1"/>
  <c r="S3492" i="1"/>
  <c r="AJ3553" i="1"/>
  <c r="Y3552" i="1"/>
  <c r="Z3552" i="1"/>
  <c r="AA3552" i="1" s="1"/>
  <c r="AH3552" i="1" s="1"/>
  <c r="C3553" i="1"/>
  <c r="I3553" i="1"/>
  <c r="H3553" i="1" s="1"/>
  <c r="AC3495" i="1"/>
  <c r="AE3495" i="1" s="1"/>
  <c r="G3495" i="1"/>
  <c r="O3493" i="1"/>
  <c r="R3493" i="1" s="1"/>
  <c r="M3496" i="1"/>
  <c r="N3496" i="1" s="1"/>
  <c r="P3496" i="1"/>
  <c r="Q3496" i="1"/>
  <c r="L3497" i="1"/>
  <c r="X3553" i="1"/>
  <c r="A3554" i="1"/>
  <c r="K3553" i="1"/>
  <c r="AB3555" i="1"/>
  <c r="O3494" i="1" l="1"/>
  <c r="R3494" i="1" s="1"/>
  <c r="AC3496" i="1"/>
  <c r="AE3496" i="1" s="1"/>
  <c r="G3496" i="1"/>
  <c r="M3497" i="1"/>
  <c r="N3497" i="1" s="1"/>
  <c r="P3497" i="1"/>
  <c r="Q3497" i="1"/>
  <c r="L3498" i="1"/>
  <c r="A3555" i="1"/>
  <c r="X3554" i="1"/>
  <c r="K3554" i="1"/>
  <c r="F3495" i="1"/>
  <c r="O3495" i="1" s="1"/>
  <c r="R3495" i="1" s="1"/>
  <c r="AB3556" i="1"/>
  <c r="AJ3554" i="1"/>
  <c r="Y3553" i="1"/>
  <c r="C3554" i="1"/>
  <c r="Z3553" i="1"/>
  <c r="AA3553" i="1" s="1"/>
  <c r="AH3553" i="1" s="1"/>
  <c r="I3554" i="1"/>
  <c r="H3554" i="1" s="1"/>
  <c r="T3492" i="1"/>
  <c r="AF3492" i="1" s="1"/>
  <c r="S3493" i="1"/>
  <c r="T3493" i="1" l="1"/>
  <c r="AF3493" i="1" s="1"/>
  <c r="S3494" i="1"/>
  <c r="J3495" i="1"/>
  <c r="X3555" i="1"/>
  <c r="A3556" i="1"/>
  <c r="K3555" i="1"/>
  <c r="AC3497" i="1"/>
  <c r="AE3497" i="1" s="1"/>
  <c r="G3497" i="1"/>
  <c r="F3496" i="1"/>
  <c r="O3496" i="1" s="1"/>
  <c r="R3496" i="1" s="1"/>
  <c r="AB3557" i="1"/>
  <c r="M3498" i="1"/>
  <c r="N3498" i="1" s="1"/>
  <c r="P3498" i="1"/>
  <c r="Q3498" i="1"/>
  <c r="L3499" i="1"/>
  <c r="Y3554" i="1"/>
  <c r="C3555" i="1"/>
  <c r="Z3554" i="1"/>
  <c r="AA3554" i="1" s="1"/>
  <c r="AH3554" i="1" s="1"/>
  <c r="AJ3555" i="1"/>
  <c r="I3555" i="1"/>
  <c r="H3555" i="1" s="1"/>
  <c r="J3496" i="1" l="1"/>
  <c r="Y3555" i="1"/>
  <c r="C3556" i="1"/>
  <c r="Z3555" i="1"/>
  <c r="AA3555" i="1" s="1"/>
  <c r="AH3555" i="1" s="1"/>
  <c r="AJ3556" i="1"/>
  <c r="I3556" i="1"/>
  <c r="H3556" i="1" s="1"/>
  <c r="AC3498" i="1"/>
  <c r="AE3498" i="1" s="1"/>
  <c r="G3498" i="1"/>
  <c r="T3494" i="1"/>
  <c r="AF3494" i="1" s="1"/>
  <c r="S3495" i="1"/>
  <c r="M3499" i="1"/>
  <c r="N3499" i="1" s="1"/>
  <c r="P3499" i="1"/>
  <c r="Q3499" i="1"/>
  <c r="L3500" i="1"/>
  <c r="AB3558" i="1"/>
  <c r="F3497" i="1"/>
  <c r="J3497" i="1" s="1"/>
  <c r="X3556" i="1"/>
  <c r="K3556" i="1"/>
  <c r="A3557" i="1"/>
  <c r="O3497" i="1" l="1"/>
  <c r="R3497" i="1" s="1"/>
  <c r="M3500" i="1"/>
  <c r="N3500" i="1" s="1"/>
  <c r="P3500" i="1"/>
  <c r="Q3500" i="1"/>
  <c r="L3501" i="1"/>
  <c r="T3495" i="1"/>
  <c r="AF3495" i="1" s="1"/>
  <c r="S3496" i="1"/>
  <c r="Y3556" i="1"/>
  <c r="Z3556" i="1"/>
  <c r="AA3556" i="1" s="1"/>
  <c r="AH3556" i="1" s="1"/>
  <c r="AJ3557" i="1"/>
  <c r="C3557" i="1"/>
  <c r="I3557" i="1"/>
  <c r="H3557" i="1" s="1"/>
  <c r="AB3559" i="1"/>
  <c r="F3498" i="1"/>
  <c r="O3498" i="1" s="1"/>
  <c r="R3498" i="1" s="1"/>
  <c r="A3558" i="1"/>
  <c r="K3557" i="1"/>
  <c r="X3557" i="1"/>
  <c r="AC3499" i="1"/>
  <c r="AE3499" i="1" s="1"/>
  <c r="G3499" i="1"/>
  <c r="J3498" i="1" l="1"/>
  <c r="X3558" i="1"/>
  <c r="K3558" i="1"/>
  <c r="A3559" i="1"/>
  <c r="M3501" i="1"/>
  <c r="N3501" i="1" s="1"/>
  <c r="P3501" i="1"/>
  <c r="Q3501" i="1"/>
  <c r="L3502" i="1"/>
  <c r="AB3560" i="1"/>
  <c r="F3499" i="1"/>
  <c r="O3499" i="1" s="1"/>
  <c r="R3499" i="1" s="1"/>
  <c r="AJ3558" i="1"/>
  <c r="Y3557" i="1"/>
  <c r="Z3557" i="1"/>
  <c r="AA3557" i="1" s="1"/>
  <c r="AH3557" i="1" s="1"/>
  <c r="C3558" i="1"/>
  <c r="I3558" i="1"/>
  <c r="H3558" i="1" s="1"/>
  <c r="T3496" i="1"/>
  <c r="AF3496" i="1" s="1"/>
  <c r="S3497" i="1"/>
  <c r="AC3500" i="1"/>
  <c r="AE3500" i="1" s="1"/>
  <c r="G3500" i="1"/>
  <c r="J3499" i="1" l="1"/>
  <c r="T3497" i="1"/>
  <c r="AF3497" i="1" s="1"/>
  <c r="S3498" i="1"/>
  <c r="AB3561" i="1"/>
  <c r="K3559" i="1"/>
  <c r="X3559" i="1"/>
  <c r="A3560" i="1"/>
  <c r="AC3501" i="1"/>
  <c r="AE3501" i="1" s="1"/>
  <c r="G3501" i="1"/>
  <c r="F3500" i="1"/>
  <c r="O3500" i="1" s="1"/>
  <c r="R3500" i="1" s="1"/>
  <c r="M3502" i="1"/>
  <c r="N3502" i="1" s="1"/>
  <c r="P3502" i="1"/>
  <c r="Q3502" i="1"/>
  <c r="L3503" i="1"/>
  <c r="AJ3559" i="1"/>
  <c r="Z3558" i="1"/>
  <c r="AA3558" i="1" s="1"/>
  <c r="AH3558" i="1" s="1"/>
  <c r="C3559" i="1"/>
  <c r="Y3558" i="1"/>
  <c r="I3559" i="1"/>
  <c r="H3559" i="1" s="1"/>
  <c r="T3498" i="1" l="1"/>
  <c r="AF3498" i="1" s="1"/>
  <c r="S3499" i="1"/>
  <c r="M3503" i="1"/>
  <c r="N3503" i="1" s="1"/>
  <c r="P3503" i="1"/>
  <c r="Q3503" i="1"/>
  <c r="L3504" i="1"/>
  <c r="AC3502" i="1"/>
  <c r="AE3502" i="1" s="1"/>
  <c r="G3502" i="1"/>
  <c r="J3500" i="1"/>
  <c r="K3560" i="1"/>
  <c r="A3561" i="1"/>
  <c r="X3560" i="1"/>
  <c r="AB3562" i="1"/>
  <c r="F3501" i="1"/>
  <c r="O3501" i="1" s="1"/>
  <c r="R3501" i="1" s="1"/>
  <c r="Y3559" i="1"/>
  <c r="AJ3560" i="1"/>
  <c r="Z3559" i="1"/>
  <c r="AA3559" i="1" s="1"/>
  <c r="AH3559" i="1" s="1"/>
  <c r="C3560" i="1"/>
  <c r="I3560" i="1"/>
  <c r="H3560" i="1" s="1"/>
  <c r="J3501" i="1" l="1"/>
  <c r="Y3560" i="1"/>
  <c r="C3561" i="1"/>
  <c r="Z3560" i="1"/>
  <c r="AA3560" i="1" s="1"/>
  <c r="AH3560" i="1" s="1"/>
  <c r="AJ3561" i="1"/>
  <c r="I3561" i="1"/>
  <c r="H3561" i="1" s="1"/>
  <c r="M3504" i="1"/>
  <c r="N3504" i="1" s="1"/>
  <c r="P3504" i="1"/>
  <c r="Q3504" i="1"/>
  <c r="L3505" i="1"/>
  <c r="A3562" i="1"/>
  <c r="K3561" i="1"/>
  <c r="X3561" i="1"/>
  <c r="T3499" i="1"/>
  <c r="AF3499" i="1" s="1"/>
  <c r="S3500" i="1"/>
  <c r="AB3563" i="1"/>
  <c r="F3502" i="1"/>
  <c r="J3502" i="1" s="1"/>
  <c r="AC3503" i="1"/>
  <c r="AE3503" i="1" s="1"/>
  <c r="G3503" i="1"/>
  <c r="O3502" i="1" l="1"/>
  <c r="R3502" i="1" s="1"/>
  <c r="Z3561" i="1"/>
  <c r="AA3561" i="1" s="1"/>
  <c r="AH3561" i="1" s="1"/>
  <c r="C3562" i="1"/>
  <c r="Y3561" i="1"/>
  <c r="AJ3562" i="1"/>
  <c r="I3562" i="1"/>
  <c r="H3562" i="1" s="1"/>
  <c r="M3505" i="1"/>
  <c r="N3505" i="1" s="1"/>
  <c r="P3505" i="1"/>
  <c r="Q3505" i="1"/>
  <c r="L3506" i="1"/>
  <c r="AB3564" i="1"/>
  <c r="T3500" i="1"/>
  <c r="AF3500" i="1" s="1"/>
  <c r="S3501" i="1"/>
  <c r="F3503" i="1"/>
  <c r="O3503" i="1" s="1"/>
  <c r="R3503" i="1" s="1"/>
  <c r="X3562" i="1"/>
  <c r="K3562" i="1"/>
  <c r="A3563" i="1"/>
  <c r="AC3504" i="1"/>
  <c r="AE3504" i="1" s="1"/>
  <c r="G3504" i="1"/>
  <c r="J3503" i="1" l="1"/>
  <c r="AC3505" i="1"/>
  <c r="AE3505" i="1" s="1"/>
  <c r="G3505" i="1"/>
  <c r="X3563" i="1"/>
  <c r="K3563" i="1"/>
  <c r="A3564" i="1"/>
  <c r="AB3565" i="1"/>
  <c r="F3504" i="1"/>
  <c r="O3504" i="1" s="1"/>
  <c r="R3504" i="1" s="1"/>
  <c r="M3506" i="1"/>
  <c r="N3506" i="1" s="1"/>
  <c r="P3506" i="1"/>
  <c r="Q3506" i="1"/>
  <c r="L3507" i="1"/>
  <c r="Z3562" i="1"/>
  <c r="AA3562" i="1" s="1"/>
  <c r="AH3562" i="1" s="1"/>
  <c r="C3563" i="1"/>
  <c r="AJ3563" i="1"/>
  <c r="Y3562" i="1"/>
  <c r="I3563" i="1"/>
  <c r="H3563" i="1" s="1"/>
  <c r="T3501" i="1"/>
  <c r="AF3501" i="1" s="1"/>
  <c r="S3502" i="1"/>
  <c r="J3504" i="1" l="1"/>
  <c r="AC3506" i="1"/>
  <c r="AE3506" i="1" s="1"/>
  <c r="G3506" i="1"/>
  <c r="AB3566" i="1"/>
  <c r="Y3563" i="1"/>
  <c r="AJ3564" i="1"/>
  <c r="Z3563" i="1"/>
  <c r="AA3563" i="1" s="1"/>
  <c r="AH3563" i="1" s="1"/>
  <c r="C3564" i="1"/>
  <c r="I3564" i="1"/>
  <c r="H3564" i="1" s="1"/>
  <c r="F3505" i="1"/>
  <c r="J3505" i="1" s="1"/>
  <c r="T3502" i="1"/>
  <c r="AF3502" i="1" s="1"/>
  <c r="S3503" i="1"/>
  <c r="M3507" i="1"/>
  <c r="N3507" i="1" s="1"/>
  <c r="P3507" i="1"/>
  <c r="Q3507" i="1"/>
  <c r="L3508" i="1"/>
  <c r="X3564" i="1"/>
  <c r="K3564" i="1"/>
  <c r="A3565" i="1"/>
  <c r="O3505" i="1" l="1"/>
  <c r="R3505" i="1" s="1"/>
  <c r="X3565" i="1"/>
  <c r="A3566" i="1"/>
  <c r="K3565" i="1"/>
  <c r="M3508" i="1"/>
  <c r="N3508" i="1" s="1"/>
  <c r="P3508" i="1"/>
  <c r="Q3508" i="1"/>
  <c r="L3509" i="1"/>
  <c r="T3503" i="1"/>
  <c r="AF3503" i="1" s="1"/>
  <c r="S3504" i="1"/>
  <c r="AB3567" i="1"/>
  <c r="Z3564" i="1"/>
  <c r="AA3564" i="1" s="1"/>
  <c r="AH3564" i="1" s="1"/>
  <c r="AJ3565" i="1"/>
  <c r="Y3564" i="1"/>
  <c r="C3565" i="1"/>
  <c r="I3565" i="1"/>
  <c r="H3565" i="1" s="1"/>
  <c r="F3506" i="1"/>
  <c r="J3506" i="1" s="1"/>
  <c r="AC3507" i="1"/>
  <c r="AE3507" i="1" s="1"/>
  <c r="G3507" i="1"/>
  <c r="O3506" i="1" l="1"/>
  <c r="R3506" i="1" s="1"/>
  <c r="AB3568" i="1"/>
  <c r="T3504" i="1"/>
  <c r="AF3504" i="1" s="1"/>
  <c r="S3505" i="1"/>
  <c r="X3566" i="1"/>
  <c r="K3566" i="1"/>
  <c r="A3567" i="1"/>
  <c r="AC3508" i="1"/>
  <c r="AE3508" i="1" s="1"/>
  <c r="G3508" i="1"/>
  <c r="Y3565" i="1"/>
  <c r="AJ3566" i="1"/>
  <c r="Z3565" i="1"/>
  <c r="AA3565" i="1" s="1"/>
  <c r="AH3565" i="1" s="1"/>
  <c r="C3566" i="1"/>
  <c r="I3566" i="1"/>
  <c r="H3566" i="1" s="1"/>
  <c r="F3507" i="1"/>
  <c r="J3507" i="1" s="1"/>
  <c r="M3509" i="1"/>
  <c r="N3509" i="1" s="1"/>
  <c r="P3509" i="1"/>
  <c r="Q3509" i="1"/>
  <c r="L3510" i="1"/>
  <c r="O3507" i="1" l="1"/>
  <c r="R3507" i="1" s="1"/>
  <c r="AC3509" i="1"/>
  <c r="AE3509" i="1" s="1"/>
  <c r="G3509" i="1"/>
  <c r="X3567" i="1"/>
  <c r="A3568" i="1"/>
  <c r="K3567" i="1"/>
  <c r="F3508" i="1"/>
  <c r="O3508" i="1" s="1"/>
  <c r="R3508" i="1" s="1"/>
  <c r="M3510" i="1"/>
  <c r="N3510" i="1" s="1"/>
  <c r="L3511" i="1"/>
  <c r="Z3566" i="1"/>
  <c r="AA3566" i="1" s="1"/>
  <c r="AH3566" i="1" s="1"/>
  <c r="AJ3567" i="1"/>
  <c r="Y3566" i="1"/>
  <c r="C3567" i="1"/>
  <c r="I3567" i="1"/>
  <c r="H3567" i="1" s="1"/>
  <c r="T3505" i="1"/>
  <c r="AF3505" i="1" s="1"/>
  <c r="S3506" i="1"/>
  <c r="AB3569" i="1"/>
  <c r="J3508" i="1" l="1"/>
  <c r="G3510" i="1"/>
  <c r="AC3510" i="1"/>
  <c r="AE3510" i="1" s="1"/>
  <c r="M3511" i="1"/>
  <c r="N3511" i="1" s="1"/>
  <c r="L3512" i="1"/>
  <c r="X3568" i="1"/>
  <c r="A3569" i="1"/>
  <c r="K3568" i="1"/>
  <c r="AB3570" i="1"/>
  <c r="Z3567" i="1"/>
  <c r="AA3567" i="1" s="1"/>
  <c r="AH3567" i="1" s="1"/>
  <c r="AJ3568" i="1"/>
  <c r="Y3567" i="1"/>
  <c r="C3568" i="1"/>
  <c r="I3568" i="1"/>
  <c r="H3568" i="1" s="1"/>
  <c r="F3509" i="1"/>
  <c r="J3509" i="1" s="1"/>
  <c r="T3506" i="1"/>
  <c r="AF3506" i="1" s="1"/>
  <c r="S3507" i="1"/>
  <c r="O3509" i="1" l="1"/>
  <c r="R3509" i="1" s="1"/>
  <c r="T3507" i="1"/>
  <c r="AF3507" i="1" s="1"/>
  <c r="S3508" i="1"/>
  <c r="AC3511" i="1"/>
  <c r="AE3511" i="1" s="1"/>
  <c r="G3511" i="1"/>
  <c r="K3569" i="1"/>
  <c r="A3570" i="1"/>
  <c r="X3569" i="1"/>
  <c r="Y3568" i="1"/>
  <c r="C3569" i="1"/>
  <c r="Z3568" i="1"/>
  <c r="AA3568" i="1" s="1"/>
  <c r="AH3568" i="1" s="1"/>
  <c r="AJ3569" i="1"/>
  <c r="I3569" i="1"/>
  <c r="H3569" i="1" s="1"/>
  <c r="M3512" i="1"/>
  <c r="N3512" i="1" s="1"/>
  <c r="L3513" i="1"/>
  <c r="AB3571" i="1"/>
  <c r="F3510" i="1"/>
  <c r="J3510" i="1" s="1"/>
  <c r="P3510" i="1" l="1"/>
  <c r="Q3510" i="1" s="1"/>
  <c r="Q3511" i="1" s="1"/>
  <c r="Q3512" i="1" s="1"/>
  <c r="Q3513" i="1" s="1"/>
  <c r="O3510" i="1"/>
  <c r="AC3512" i="1"/>
  <c r="AE3512" i="1" s="1"/>
  <c r="G3512" i="1"/>
  <c r="M3513" i="1"/>
  <c r="N3513" i="1" s="1"/>
  <c r="L3514" i="1"/>
  <c r="Y3569" i="1"/>
  <c r="AJ3570" i="1"/>
  <c r="Z3569" i="1"/>
  <c r="AA3569" i="1" s="1"/>
  <c r="AH3569" i="1" s="1"/>
  <c r="C3570" i="1"/>
  <c r="I3570" i="1"/>
  <c r="H3570" i="1" s="1"/>
  <c r="F3511" i="1"/>
  <c r="O3511" i="1" s="1"/>
  <c r="T3508" i="1"/>
  <c r="AF3508" i="1" s="1"/>
  <c r="S3509" i="1"/>
  <c r="AB3572" i="1"/>
  <c r="X3570" i="1"/>
  <c r="A3571" i="1"/>
  <c r="K3570" i="1"/>
  <c r="P3511" i="1" l="1"/>
  <c r="P3512" i="1" s="1"/>
  <c r="P3513" i="1" s="1"/>
  <c r="P3514" i="1" s="1"/>
  <c r="R3511" i="1"/>
  <c r="J3511" i="1"/>
  <c r="R3510" i="1"/>
  <c r="Z3570" i="1"/>
  <c r="Y3570" i="1"/>
  <c r="C3571" i="1"/>
  <c r="AJ3571" i="1"/>
  <c r="I3571" i="1"/>
  <c r="H3571" i="1" s="1"/>
  <c r="M3514" i="1"/>
  <c r="N3514" i="1" s="1"/>
  <c r="Q3514" i="1"/>
  <c r="L3515" i="1"/>
  <c r="F3512" i="1"/>
  <c r="J3512" i="1" s="1"/>
  <c r="X3571" i="1"/>
  <c r="A3572" i="1"/>
  <c r="K3571" i="1"/>
  <c r="T3509" i="1"/>
  <c r="S3510" i="1"/>
  <c r="AB3573" i="1"/>
  <c r="AC3513" i="1"/>
  <c r="AE3513" i="1" s="1"/>
  <c r="G3513" i="1"/>
  <c r="O3512" i="1" l="1"/>
  <c r="R3512" i="1" s="1"/>
  <c r="AC3514" i="1"/>
  <c r="AE3514" i="1" s="1"/>
  <c r="G3514" i="1"/>
  <c r="AB3574" i="1"/>
  <c r="F3513" i="1"/>
  <c r="J3513" i="1" s="1"/>
  <c r="T3510" i="1"/>
  <c r="AF3510" i="1" s="1"/>
  <c r="S3511" i="1"/>
  <c r="Y3571" i="1"/>
  <c r="I3572" i="1"/>
  <c r="H3572" i="1" s="1"/>
  <c r="Z3571" i="1"/>
  <c r="AA3571" i="1" s="1"/>
  <c r="AH3571" i="1" s="1"/>
  <c r="C3572" i="1"/>
  <c r="AJ3572" i="1"/>
  <c r="M3515" i="1"/>
  <c r="N3515" i="1" s="1"/>
  <c r="P3515" i="1"/>
  <c r="Q3515" i="1"/>
  <c r="L3516" i="1"/>
  <c r="X3572" i="1"/>
  <c r="K3572" i="1"/>
  <c r="A3573" i="1"/>
  <c r="AF3509" i="1"/>
  <c r="AA3509" i="1"/>
  <c r="AH3509" i="1" l="1"/>
  <c r="O3513" i="1"/>
  <c r="R3513" i="1" s="1"/>
  <c r="AC3515" i="1"/>
  <c r="AE3515" i="1" s="1"/>
  <c r="G3515" i="1"/>
  <c r="F3514" i="1"/>
  <c r="J3514" i="1" s="1"/>
  <c r="Z3572" i="1"/>
  <c r="AA3572" i="1" s="1"/>
  <c r="AH3572" i="1" s="1"/>
  <c r="C3573" i="1"/>
  <c r="AJ3573" i="1"/>
  <c r="I3573" i="1"/>
  <c r="H3573" i="1" s="1"/>
  <c r="Y3572" i="1"/>
  <c r="X3573" i="1"/>
  <c r="K3573" i="1"/>
  <c r="A3574" i="1"/>
  <c r="T3511" i="1"/>
  <c r="AF3511" i="1" s="1"/>
  <c r="S3512" i="1"/>
  <c r="M3516" i="1"/>
  <c r="N3516" i="1" s="1"/>
  <c r="P3516" i="1"/>
  <c r="Q3516" i="1"/>
  <c r="L3517" i="1"/>
  <c r="AB3575" i="1"/>
  <c r="O3514" i="1" l="1"/>
  <c r="R3514" i="1" s="1"/>
  <c r="AC3516" i="1"/>
  <c r="AE3516" i="1" s="1"/>
  <c r="G3516" i="1"/>
  <c r="K3574" i="1"/>
  <c r="A3575" i="1"/>
  <c r="X3574" i="1"/>
  <c r="M3517" i="1"/>
  <c r="N3517" i="1" s="1"/>
  <c r="P3517" i="1"/>
  <c r="Q3517" i="1"/>
  <c r="L3518" i="1"/>
  <c r="AB3576" i="1"/>
  <c r="T3512" i="1"/>
  <c r="AF3512" i="1" s="1"/>
  <c r="S3513" i="1"/>
  <c r="C3574" i="1"/>
  <c r="Y3573" i="1"/>
  <c r="AJ3574" i="1"/>
  <c r="I3574" i="1"/>
  <c r="H3574" i="1" s="1"/>
  <c r="Z3573" i="1"/>
  <c r="AA3573" i="1" s="1"/>
  <c r="AH3573" i="1" s="1"/>
  <c r="F3515" i="1"/>
  <c r="J3515" i="1" s="1"/>
  <c r="O3515" i="1" l="1"/>
  <c r="R3515" i="1" s="1"/>
  <c r="AB3577" i="1"/>
  <c r="Y3574" i="1"/>
  <c r="C3575" i="1"/>
  <c r="Z3574" i="1"/>
  <c r="AA3574" i="1" s="1"/>
  <c r="AH3574" i="1" s="1"/>
  <c r="AJ3575" i="1"/>
  <c r="I3575" i="1"/>
  <c r="H3575" i="1" s="1"/>
  <c r="F3516" i="1"/>
  <c r="J3516" i="1" s="1"/>
  <c r="AC3517" i="1"/>
  <c r="AE3517" i="1" s="1"/>
  <c r="G3517" i="1"/>
  <c r="X3575" i="1"/>
  <c r="A3576" i="1"/>
  <c r="K3575" i="1"/>
  <c r="T3513" i="1"/>
  <c r="AF3513" i="1" s="1"/>
  <c r="S3514" i="1"/>
  <c r="M3518" i="1"/>
  <c r="N3518" i="1" s="1"/>
  <c r="P3518" i="1"/>
  <c r="Q3518" i="1"/>
  <c r="L3519" i="1"/>
  <c r="O3516" i="1" l="1"/>
  <c r="R3516" i="1" s="1"/>
  <c r="T3514" i="1"/>
  <c r="AF3514" i="1" s="1"/>
  <c r="S3515" i="1"/>
  <c r="X3576" i="1"/>
  <c r="K3576" i="1"/>
  <c r="A3577" i="1"/>
  <c r="M3519" i="1"/>
  <c r="N3519" i="1" s="1"/>
  <c r="P3519" i="1"/>
  <c r="Q3519" i="1"/>
  <c r="L3520" i="1"/>
  <c r="Y3575" i="1"/>
  <c r="AJ3576" i="1"/>
  <c r="Z3575" i="1"/>
  <c r="AA3575" i="1" s="1"/>
  <c r="AH3575" i="1" s="1"/>
  <c r="I3576" i="1"/>
  <c r="H3576" i="1" s="1"/>
  <c r="C3576" i="1"/>
  <c r="F3517" i="1"/>
  <c r="O3517" i="1" s="1"/>
  <c r="R3517" i="1" s="1"/>
  <c r="AB3578" i="1"/>
  <c r="AC3518" i="1"/>
  <c r="AE3518" i="1" s="1"/>
  <c r="G3518" i="1"/>
  <c r="J3517" i="1" l="1"/>
  <c r="F3518" i="1"/>
  <c r="O3518" i="1" s="1"/>
  <c r="R3518" i="1" s="1"/>
  <c r="K3577" i="1"/>
  <c r="X3577" i="1"/>
  <c r="A3578" i="1"/>
  <c r="T3515" i="1"/>
  <c r="AF3515" i="1" s="1"/>
  <c r="S3516" i="1"/>
  <c r="AC3519" i="1"/>
  <c r="AE3519" i="1" s="1"/>
  <c r="G3519" i="1"/>
  <c r="AB3579" i="1"/>
  <c r="M3520" i="1"/>
  <c r="N3520" i="1" s="1"/>
  <c r="P3520" i="1"/>
  <c r="Q3520" i="1"/>
  <c r="L3521" i="1"/>
  <c r="Y3576" i="1"/>
  <c r="Z3576" i="1"/>
  <c r="AA3576" i="1" s="1"/>
  <c r="AH3576" i="1" s="1"/>
  <c r="AJ3577" i="1"/>
  <c r="C3577" i="1"/>
  <c r="I3577" i="1"/>
  <c r="H3577" i="1" s="1"/>
  <c r="J3518" i="1" l="1"/>
  <c r="T3516" i="1"/>
  <c r="AF3516" i="1" s="1"/>
  <c r="S3517" i="1"/>
  <c r="Z3577" i="1"/>
  <c r="AA3577" i="1" s="1"/>
  <c r="AH3577" i="1" s="1"/>
  <c r="C3578" i="1"/>
  <c r="I3578" i="1"/>
  <c r="H3578" i="1" s="1"/>
  <c r="Y3577" i="1"/>
  <c r="AJ3578" i="1"/>
  <c r="AC3520" i="1"/>
  <c r="AE3520" i="1" s="1"/>
  <c r="G3520" i="1"/>
  <c r="F3519" i="1"/>
  <c r="J3519" i="1" s="1"/>
  <c r="X3578" i="1"/>
  <c r="K3578" i="1"/>
  <c r="A3579" i="1"/>
  <c r="M3521" i="1"/>
  <c r="N3521" i="1" s="1"/>
  <c r="P3521" i="1"/>
  <c r="Q3521" i="1"/>
  <c r="L3522" i="1"/>
  <c r="AB3580" i="1"/>
  <c r="O3519" i="1" l="1"/>
  <c r="R3519" i="1" s="1"/>
  <c r="AB3581" i="1"/>
  <c r="Y3578" i="1"/>
  <c r="Z3578" i="1"/>
  <c r="AA3578" i="1" s="1"/>
  <c r="AH3578" i="1" s="1"/>
  <c r="C3579" i="1"/>
  <c r="I3579" i="1"/>
  <c r="H3579" i="1" s="1"/>
  <c r="AJ3579" i="1"/>
  <c r="F3520" i="1"/>
  <c r="J3520" i="1" s="1"/>
  <c r="AC3521" i="1"/>
  <c r="AE3521" i="1" s="1"/>
  <c r="G3521" i="1"/>
  <c r="T3517" i="1"/>
  <c r="AF3517" i="1" s="1"/>
  <c r="S3518" i="1"/>
  <c r="A3580" i="1"/>
  <c r="K3579" i="1"/>
  <c r="X3579" i="1"/>
  <c r="M3522" i="1"/>
  <c r="N3522" i="1" s="1"/>
  <c r="P3522" i="1"/>
  <c r="Q3522" i="1"/>
  <c r="L3523" i="1"/>
  <c r="O3520" i="1" l="1"/>
  <c r="R3520" i="1" s="1"/>
  <c r="AC3522" i="1"/>
  <c r="AE3522" i="1" s="1"/>
  <c r="G3522" i="1"/>
  <c r="M3523" i="1"/>
  <c r="N3523" i="1" s="1"/>
  <c r="P3523" i="1"/>
  <c r="Q3523" i="1"/>
  <c r="L3524" i="1"/>
  <c r="X3580" i="1"/>
  <c r="A3581" i="1"/>
  <c r="K3580" i="1"/>
  <c r="Y3579" i="1"/>
  <c r="AJ3580" i="1"/>
  <c r="I3580" i="1"/>
  <c r="H3580" i="1" s="1"/>
  <c r="Z3579" i="1"/>
  <c r="AA3579" i="1" s="1"/>
  <c r="AH3579" i="1" s="1"/>
  <c r="C3580" i="1"/>
  <c r="T3518" i="1"/>
  <c r="AF3518" i="1" s="1"/>
  <c r="S3519" i="1"/>
  <c r="F3521" i="1"/>
  <c r="J3521" i="1" s="1"/>
  <c r="AB3582" i="1"/>
  <c r="O3521" i="1" l="1"/>
  <c r="R3521" i="1" s="1"/>
  <c r="X3581" i="1"/>
  <c r="A3582" i="1"/>
  <c r="K3581" i="1"/>
  <c r="AC3523" i="1"/>
  <c r="AE3523" i="1" s="1"/>
  <c r="G3523" i="1"/>
  <c r="C3581" i="1"/>
  <c r="I3581" i="1"/>
  <c r="H3581" i="1" s="1"/>
  <c r="Y3580" i="1"/>
  <c r="Z3580" i="1"/>
  <c r="AA3580" i="1" s="1"/>
  <c r="AH3580" i="1" s="1"/>
  <c r="AJ3581" i="1"/>
  <c r="AB3583" i="1"/>
  <c r="T3519" i="1"/>
  <c r="AF3519" i="1" s="1"/>
  <c r="S3520" i="1"/>
  <c r="M3524" i="1"/>
  <c r="N3524" i="1" s="1"/>
  <c r="P3524" i="1"/>
  <c r="Q3524" i="1"/>
  <c r="L3525" i="1"/>
  <c r="F3522" i="1"/>
  <c r="J3522" i="1" s="1"/>
  <c r="O3522" i="1" l="1"/>
  <c r="R3522" i="1" s="1"/>
  <c r="A3583" i="1"/>
  <c r="X3582" i="1"/>
  <c r="K3582" i="1"/>
  <c r="AB3584" i="1"/>
  <c r="F3523" i="1"/>
  <c r="O3523" i="1" s="1"/>
  <c r="R3523" i="1" s="1"/>
  <c r="AC3524" i="1"/>
  <c r="AE3524" i="1" s="1"/>
  <c r="G3524" i="1"/>
  <c r="C3582" i="1"/>
  <c r="I3582" i="1"/>
  <c r="H3582" i="1" s="1"/>
  <c r="Y3581" i="1"/>
  <c r="AJ3582" i="1"/>
  <c r="Z3581" i="1"/>
  <c r="AA3581" i="1" s="1"/>
  <c r="AH3581" i="1" s="1"/>
  <c r="M3525" i="1"/>
  <c r="N3525" i="1" s="1"/>
  <c r="P3525" i="1"/>
  <c r="Q3525" i="1"/>
  <c r="L3526" i="1"/>
  <c r="T3520" i="1"/>
  <c r="AF3520" i="1" s="1"/>
  <c r="S3521" i="1"/>
  <c r="J3523" i="1" l="1"/>
  <c r="AB3585" i="1"/>
  <c r="Y3582" i="1"/>
  <c r="I3583" i="1"/>
  <c r="H3583" i="1" s="1"/>
  <c r="C3583" i="1"/>
  <c r="Z3582" i="1"/>
  <c r="AA3582" i="1" s="1"/>
  <c r="AH3582" i="1" s="1"/>
  <c r="AJ3583" i="1"/>
  <c r="T3521" i="1"/>
  <c r="AF3521" i="1" s="1"/>
  <c r="S3522" i="1"/>
  <c r="A3584" i="1"/>
  <c r="K3583" i="1"/>
  <c r="X3583" i="1"/>
  <c r="AC3525" i="1"/>
  <c r="AE3525" i="1" s="1"/>
  <c r="G3525" i="1"/>
  <c r="M3526" i="1"/>
  <c r="N3526" i="1" s="1"/>
  <c r="P3526" i="1"/>
  <c r="Q3526" i="1"/>
  <c r="L3527" i="1"/>
  <c r="F3524" i="1"/>
  <c r="O3524" i="1" s="1"/>
  <c r="R3524" i="1" s="1"/>
  <c r="X3584" i="1" l="1"/>
  <c r="A3585" i="1"/>
  <c r="K3584" i="1"/>
  <c r="AC3526" i="1"/>
  <c r="AE3526" i="1" s="1"/>
  <c r="G3526" i="1"/>
  <c r="Z3583" i="1"/>
  <c r="AA3583" i="1" s="1"/>
  <c r="AH3583" i="1" s="1"/>
  <c r="C3584" i="1"/>
  <c r="Y3583" i="1"/>
  <c r="I3584" i="1"/>
  <c r="H3584" i="1" s="1"/>
  <c r="AJ3584" i="1"/>
  <c r="T3522" i="1"/>
  <c r="AF3522" i="1" s="1"/>
  <c r="S3523" i="1"/>
  <c r="AB3586" i="1"/>
  <c r="J3524" i="1"/>
  <c r="M3527" i="1"/>
  <c r="N3527" i="1" s="1"/>
  <c r="P3527" i="1"/>
  <c r="Q3527" i="1"/>
  <c r="L3528" i="1"/>
  <c r="F3525" i="1"/>
  <c r="O3525" i="1" s="1"/>
  <c r="R3525" i="1" s="1"/>
  <c r="F3526" i="1" l="1"/>
  <c r="O3526" i="1" s="1"/>
  <c r="R3526" i="1" s="1"/>
  <c r="Z3584" i="1"/>
  <c r="AA3584" i="1" s="1"/>
  <c r="AH3584" i="1" s="1"/>
  <c r="AJ3585" i="1"/>
  <c r="Y3584" i="1"/>
  <c r="C3585" i="1"/>
  <c r="I3585" i="1"/>
  <c r="H3585" i="1" s="1"/>
  <c r="AC3527" i="1"/>
  <c r="AE3527" i="1" s="1"/>
  <c r="G3527" i="1"/>
  <c r="M3528" i="1"/>
  <c r="N3528" i="1" s="1"/>
  <c r="P3528" i="1"/>
  <c r="Q3528" i="1"/>
  <c r="L3529" i="1"/>
  <c r="J3525" i="1"/>
  <c r="T3523" i="1"/>
  <c r="AF3523" i="1" s="1"/>
  <c r="S3524" i="1"/>
  <c r="AB3587" i="1"/>
  <c r="X3585" i="1"/>
  <c r="K3585" i="1"/>
  <c r="A3586" i="1"/>
  <c r="J3526" i="1" l="1"/>
  <c r="A3587" i="1"/>
  <c r="K3586" i="1"/>
  <c r="X3586" i="1"/>
  <c r="AB3588" i="1"/>
  <c r="AC3528" i="1"/>
  <c r="AE3528" i="1" s="1"/>
  <c r="G3528" i="1"/>
  <c r="F3527" i="1"/>
  <c r="O3527" i="1" s="1"/>
  <c r="R3527" i="1" s="1"/>
  <c r="C3586" i="1"/>
  <c r="Y3585" i="1"/>
  <c r="AJ3586" i="1"/>
  <c r="I3586" i="1"/>
  <c r="H3586" i="1" s="1"/>
  <c r="Z3585" i="1"/>
  <c r="AA3585" i="1" s="1"/>
  <c r="AH3585" i="1" s="1"/>
  <c r="M3529" i="1"/>
  <c r="N3529" i="1" s="1"/>
  <c r="P3529" i="1"/>
  <c r="Q3529" i="1"/>
  <c r="L3530" i="1"/>
  <c r="T3524" i="1"/>
  <c r="AF3524" i="1" s="1"/>
  <c r="S3525" i="1"/>
  <c r="J3527" i="1" l="1"/>
  <c r="F3528" i="1"/>
  <c r="J3528" i="1" s="1"/>
  <c r="Y3586" i="1"/>
  <c r="AJ3587" i="1"/>
  <c r="Z3586" i="1"/>
  <c r="AA3586" i="1" s="1"/>
  <c r="AH3586" i="1" s="1"/>
  <c r="C3587" i="1"/>
  <c r="I3587" i="1"/>
  <c r="H3587" i="1" s="1"/>
  <c r="AC3529" i="1"/>
  <c r="AE3529" i="1" s="1"/>
  <c r="G3529" i="1"/>
  <c r="T3525" i="1"/>
  <c r="AF3525" i="1" s="1"/>
  <c r="S3526" i="1"/>
  <c r="M3530" i="1"/>
  <c r="N3530" i="1" s="1"/>
  <c r="P3530" i="1"/>
  <c r="Q3530" i="1"/>
  <c r="L3531" i="1"/>
  <c r="AB3589" i="1"/>
  <c r="K3587" i="1"/>
  <c r="A3588" i="1"/>
  <c r="X3587" i="1"/>
  <c r="AC3530" i="1" l="1"/>
  <c r="AE3530" i="1" s="1"/>
  <c r="G3530" i="1"/>
  <c r="F3529" i="1"/>
  <c r="O3529" i="1" s="1"/>
  <c r="R3529" i="1" s="1"/>
  <c r="Z3587" i="1"/>
  <c r="AA3587" i="1" s="1"/>
  <c r="AH3587" i="1" s="1"/>
  <c r="C3588" i="1"/>
  <c r="Y3587" i="1"/>
  <c r="I3588" i="1"/>
  <c r="H3588" i="1" s="1"/>
  <c r="AJ3588" i="1"/>
  <c r="AB3590" i="1"/>
  <c r="M3531" i="1"/>
  <c r="N3531" i="1" s="1"/>
  <c r="P3531" i="1"/>
  <c r="Q3531" i="1"/>
  <c r="L3532" i="1"/>
  <c r="O3528" i="1"/>
  <c r="R3528" i="1" s="1"/>
  <c r="X3588" i="1"/>
  <c r="A3589" i="1"/>
  <c r="K3588" i="1"/>
  <c r="T3526" i="1"/>
  <c r="AF3526" i="1" s="1"/>
  <c r="S3527" i="1"/>
  <c r="J3529" i="1" l="1"/>
  <c r="X3589" i="1"/>
  <c r="A3590" i="1"/>
  <c r="K3589" i="1"/>
  <c r="F3530" i="1"/>
  <c r="J3530" i="1" s="1"/>
  <c r="AC3531" i="1"/>
  <c r="AE3531" i="1" s="1"/>
  <c r="G3531" i="1"/>
  <c r="T3527" i="1"/>
  <c r="AF3527" i="1" s="1"/>
  <c r="S3528" i="1"/>
  <c r="Z3588" i="1"/>
  <c r="AA3588" i="1" s="1"/>
  <c r="AH3588" i="1" s="1"/>
  <c r="AJ3589" i="1"/>
  <c r="C3589" i="1"/>
  <c r="I3589" i="1"/>
  <c r="H3589" i="1" s="1"/>
  <c r="Y3588" i="1"/>
  <c r="M3532" i="1"/>
  <c r="N3532" i="1" s="1"/>
  <c r="P3532" i="1"/>
  <c r="Q3532" i="1"/>
  <c r="L3533" i="1"/>
  <c r="AB3591" i="1"/>
  <c r="O3530" i="1" l="1"/>
  <c r="R3530" i="1" s="1"/>
  <c r="A3591" i="1"/>
  <c r="K3590" i="1"/>
  <c r="X3590" i="1"/>
  <c r="F3531" i="1"/>
  <c r="J3531" i="1" s="1"/>
  <c r="C3590" i="1"/>
  <c r="Y3589" i="1"/>
  <c r="AJ3590" i="1"/>
  <c r="I3590" i="1"/>
  <c r="H3590" i="1" s="1"/>
  <c r="Z3589" i="1"/>
  <c r="AA3589" i="1" s="1"/>
  <c r="AH3589" i="1" s="1"/>
  <c r="AB3592" i="1"/>
  <c r="AC3532" i="1"/>
  <c r="AE3532" i="1" s="1"/>
  <c r="G3532" i="1"/>
  <c r="M3533" i="1"/>
  <c r="N3533" i="1" s="1"/>
  <c r="P3533" i="1"/>
  <c r="Q3533" i="1"/>
  <c r="L3534" i="1"/>
  <c r="T3528" i="1"/>
  <c r="AF3528" i="1" s="1"/>
  <c r="S3529" i="1"/>
  <c r="T3529" i="1" l="1"/>
  <c r="AF3529" i="1" s="1"/>
  <c r="S3530" i="1"/>
  <c r="O3531" i="1"/>
  <c r="R3531" i="1" s="1"/>
  <c r="AC3533" i="1"/>
  <c r="AE3533" i="1" s="1"/>
  <c r="G3533" i="1"/>
  <c r="M3534" i="1"/>
  <c r="N3534" i="1" s="1"/>
  <c r="P3534" i="1"/>
  <c r="Q3534" i="1"/>
  <c r="L3535" i="1"/>
  <c r="F3532" i="1"/>
  <c r="O3532" i="1" s="1"/>
  <c r="R3532" i="1" s="1"/>
  <c r="AB3593" i="1"/>
  <c r="X3591" i="1"/>
  <c r="K3591" i="1"/>
  <c r="A3592" i="1"/>
  <c r="Y3590" i="1"/>
  <c r="AJ3591" i="1"/>
  <c r="I3591" i="1"/>
  <c r="H3591" i="1" s="1"/>
  <c r="Z3590" i="1"/>
  <c r="AA3590" i="1" s="1"/>
  <c r="AH3590" i="1" s="1"/>
  <c r="C3591" i="1"/>
  <c r="AC3534" i="1" l="1"/>
  <c r="AE3534" i="1" s="1"/>
  <c r="G3534" i="1"/>
  <c r="F3533" i="1"/>
  <c r="J3533" i="1" s="1"/>
  <c r="X3592" i="1"/>
  <c r="K3592" i="1"/>
  <c r="A3593" i="1"/>
  <c r="AB3594" i="1"/>
  <c r="M3535" i="1"/>
  <c r="N3535" i="1" s="1"/>
  <c r="P3535" i="1"/>
  <c r="Q3535" i="1"/>
  <c r="L3536" i="1"/>
  <c r="T3530" i="1"/>
  <c r="AF3530" i="1" s="1"/>
  <c r="S3531" i="1"/>
  <c r="J3532" i="1"/>
  <c r="Y3591" i="1"/>
  <c r="AJ3592" i="1"/>
  <c r="Z3591" i="1"/>
  <c r="AA3591" i="1" s="1"/>
  <c r="AH3591" i="1" s="1"/>
  <c r="C3592" i="1"/>
  <c r="I3592" i="1"/>
  <c r="H3592" i="1" s="1"/>
  <c r="M3536" i="1" l="1"/>
  <c r="N3536" i="1" s="1"/>
  <c r="P3536" i="1"/>
  <c r="Q3536" i="1"/>
  <c r="L3537" i="1"/>
  <c r="AB3595" i="1"/>
  <c r="Y3592" i="1"/>
  <c r="Z3592" i="1"/>
  <c r="AA3592" i="1" s="1"/>
  <c r="AH3592" i="1" s="1"/>
  <c r="AJ3593" i="1"/>
  <c r="C3593" i="1"/>
  <c r="I3593" i="1"/>
  <c r="H3593" i="1" s="1"/>
  <c r="F3534" i="1"/>
  <c r="J3534" i="1" s="1"/>
  <c r="T3531" i="1"/>
  <c r="AF3531" i="1" s="1"/>
  <c r="S3532" i="1"/>
  <c r="X3593" i="1"/>
  <c r="K3593" i="1"/>
  <c r="A3594" i="1"/>
  <c r="O3533" i="1"/>
  <c r="R3533" i="1" s="1"/>
  <c r="AC3535" i="1"/>
  <c r="AE3535" i="1" s="1"/>
  <c r="G3535" i="1"/>
  <c r="O3534" i="1" l="1"/>
  <c r="R3534" i="1" s="1"/>
  <c r="T3532" i="1"/>
  <c r="AF3532" i="1" s="1"/>
  <c r="S3533" i="1"/>
  <c r="Z3593" i="1"/>
  <c r="AA3593" i="1" s="1"/>
  <c r="AH3593" i="1" s="1"/>
  <c r="I3594" i="1"/>
  <c r="H3594" i="1" s="1"/>
  <c r="C3594" i="1"/>
  <c r="Y3593" i="1"/>
  <c r="AJ3594" i="1"/>
  <c r="AB3596" i="1"/>
  <c r="AC3536" i="1"/>
  <c r="AE3536" i="1" s="1"/>
  <c r="G3536" i="1"/>
  <c r="F3535" i="1"/>
  <c r="J3535" i="1" s="1"/>
  <c r="X3594" i="1"/>
  <c r="K3594" i="1"/>
  <c r="A3595" i="1"/>
  <c r="M3537" i="1"/>
  <c r="N3537" i="1" s="1"/>
  <c r="P3537" i="1"/>
  <c r="Q3537" i="1"/>
  <c r="L3538" i="1"/>
  <c r="O3535" i="1" l="1"/>
  <c r="R3535" i="1" s="1"/>
  <c r="Y3594" i="1"/>
  <c r="I3595" i="1"/>
  <c r="H3595" i="1" s="1"/>
  <c r="Z3594" i="1"/>
  <c r="AA3594" i="1" s="1"/>
  <c r="AH3594" i="1" s="1"/>
  <c r="C3595" i="1"/>
  <c r="AJ3595" i="1"/>
  <c r="F3536" i="1"/>
  <c r="O3536" i="1" s="1"/>
  <c r="R3536" i="1" s="1"/>
  <c r="K3595" i="1"/>
  <c r="A3596" i="1"/>
  <c r="X3595" i="1"/>
  <c r="T3533" i="1"/>
  <c r="AF3533" i="1" s="1"/>
  <c r="S3534" i="1"/>
  <c r="AC3537" i="1"/>
  <c r="AE3537" i="1" s="1"/>
  <c r="G3537" i="1"/>
  <c r="AB3597" i="1"/>
  <c r="M3538" i="1"/>
  <c r="N3538" i="1" s="1"/>
  <c r="P3538" i="1"/>
  <c r="Q3538" i="1"/>
  <c r="L3539" i="1"/>
  <c r="J3536" i="1" l="1"/>
  <c r="AC3538" i="1"/>
  <c r="AE3538" i="1" s="1"/>
  <c r="G3538" i="1"/>
  <c r="F3537" i="1"/>
  <c r="O3537" i="1" s="1"/>
  <c r="R3537" i="1" s="1"/>
  <c r="Y3595" i="1"/>
  <c r="C3596" i="1"/>
  <c r="Z3595" i="1"/>
  <c r="AA3595" i="1" s="1"/>
  <c r="AH3595" i="1" s="1"/>
  <c r="AJ3596" i="1"/>
  <c r="I3596" i="1"/>
  <c r="H3596" i="1" s="1"/>
  <c r="AB3598" i="1"/>
  <c r="M3539" i="1"/>
  <c r="N3539" i="1" s="1"/>
  <c r="P3539" i="1"/>
  <c r="Q3539" i="1"/>
  <c r="L3540" i="1"/>
  <c r="T3534" i="1"/>
  <c r="AF3534" i="1" s="1"/>
  <c r="S3535" i="1"/>
  <c r="A3597" i="1"/>
  <c r="K3596" i="1"/>
  <c r="X3596" i="1"/>
  <c r="J3537" i="1" l="1"/>
  <c r="AC3539" i="1"/>
  <c r="AE3539" i="1" s="1"/>
  <c r="G3539" i="1"/>
  <c r="M3540" i="1"/>
  <c r="N3540" i="1" s="1"/>
  <c r="P3540" i="1"/>
  <c r="Q3540" i="1"/>
  <c r="L3541" i="1"/>
  <c r="AB3599" i="1"/>
  <c r="X3597" i="1"/>
  <c r="A3598" i="1"/>
  <c r="K3597" i="1"/>
  <c r="F3538" i="1"/>
  <c r="O3538" i="1" s="1"/>
  <c r="R3538" i="1" s="1"/>
  <c r="Z3596" i="1"/>
  <c r="AA3596" i="1" s="1"/>
  <c r="AH3596" i="1" s="1"/>
  <c r="AJ3597" i="1"/>
  <c r="I3597" i="1"/>
  <c r="H3597" i="1" s="1"/>
  <c r="Y3596" i="1"/>
  <c r="C3597" i="1"/>
  <c r="T3535" i="1"/>
  <c r="AF3535" i="1" s="1"/>
  <c r="S3536" i="1"/>
  <c r="J3538" i="1" l="1"/>
  <c r="M3541" i="1"/>
  <c r="N3541" i="1" s="1"/>
  <c r="P3541" i="1"/>
  <c r="Q3541" i="1"/>
  <c r="L3542" i="1"/>
  <c r="A3599" i="1"/>
  <c r="K3598" i="1"/>
  <c r="X3598" i="1"/>
  <c r="AB3600" i="1"/>
  <c r="T3536" i="1"/>
  <c r="AF3536" i="1" s="1"/>
  <c r="S3537" i="1"/>
  <c r="Y3597" i="1"/>
  <c r="C3598" i="1"/>
  <c r="I3598" i="1"/>
  <c r="H3598" i="1" s="1"/>
  <c r="Z3597" i="1"/>
  <c r="AA3597" i="1" s="1"/>
  <c r="AH3597" i="1" s="1"/>
  <c r="AJ3598" i="1"/>
  <c r="F3539" i="1"/>
  <c r="O3539" i="1" s="1"/>
  <c r="R3539" i="1" s="1"/>
  <c r="AC3540" i="1"/>
  <c r="AE3540" i="1" s="1"/>
  <c r="G3540" i="1"/>
  <c r="F3540" i="1" l="1"/>
  <c r="O3540" i="1" s="1"/>
  <c r="R3540" i="1" s="1"/>
  <c r="AC3541" i="1"/>
  <c r="AE3541" i="1" s="1"/>
  <c r="G3541" i="1"/>
  <c r="J3539" i="1"/>
  <c r="T3537" i="1"/>
  <c r="AF3537" i="1" s="1"/>
  <c r="S3538" i="1"/>
  <c r="Y3598" i="1"/>
  <c r="AJ3599" i="1"/>
  <c r="Z3598" i="1"/>
  <c r="AA3598" i="1" s="1"/>
  <c r="AH3598" i="1" s="1"/>
  <c r="C3599" i="1"/>
  <c r="I3599" i="1"/>
  <c r="H3599" i="1" s="1"/>
  <c r="M3542" i="1"/>
  <c r="N3542" i="1" s="1"/>
  <c r="L3543" i="1"/>
  <c r="AB3601" i="1"/>
  <c r="A3600" i="1"/>
  <c r="K3599" i="1"/>
  <c r="X3599" i="1"/>
  <c r="J3540" i="1" l="1"/>
  <c r="Z3599" i="1"/>
  <c r="AA3599" i="1" s="1"/>
  <c r="AH3599" i="1" s="1"/>
  <c r="C3600" i="1"/>
  <c r="I3600" i="1"/>
  <c r="H3600" i="1" s="1"/>
  <c r="AJ3600" i="1"/>
  <c r="Y3599" i="1"/>
  <c r="T3538" i="1"/>
  <c r="AF3538" i="1" s="1"/>
  <c r="S3539" i="1"/>
  <c r="G3542" i="1"/>
  <c r="AC3542" i="1"/>
  <c r="AE3542" i="1" s="1"/>
  <c r="F3541" i="1"/>
  <c r="J3541" i="1" s="1"/>
  <c r="M3543" i="1"/>
  <c r="N3543" i="1" s="1"/>
  <c r="L3544" i="1"/>
  <c r="AB3602" i="1"/>
  <c r="A3601" i="1"/>
  <c r="X3600" i="1"/>
  <c r="K3600" i="1"/>
  <c r="O3541" i="1" l="1"/>
  <c r="R3541" i="1" s="1"/>
  <c r="AC3543" i="1"/>
  <c r="AE3543" i="1" s="1"/>
  <c r="G3543" i="1"/>
  <c r="T3539" i="1"/>
  <c r="AF3539" i="1" s="1"/>
  <c r="S3540" i="1"/>
  <c r="A3602" i="1"/>
  <c r="X3601" i="1"/>
  <c r="K3601" i="1"/>
  <c r="F3542" i="1"/>
  <c r="J3542" i="1" s="1"/>
  <c r="AB3603" i="1"/>
  <c r="C3601" i="1"/>
  <c r="Y3600" i="1"/>
  <c r="Z3600" i="1"/>
  <c r="AJ3601" i="1"/>
  <c r="I3601" i="1"/>
  <c r="H3601" i="1" s="1"/>
  <c r="M3544" i="1"/>
  <c r="N3544" i="1" s="1"/>
  <c r="L3545" i="1"/>
  <c r="P3542" i="1" l="1"/>
  <c r="Q3542" i="1" s="1"/>
  <c r="Q3543" i="1" s="1"/>
  <c r="Q3544" i="1" s="1"/>
  <c r="Q3545" i="1" s="1"/>
  <c r="O3542" i="1"/>
  <c r="AC3544" i="1"/>
  <c r="AE3544" i="1" s="1"/>
  <c r="G3544" i="1"/>
  <c r="AB3604" i="1"/>
  <c r="X3602" i="1"/>
  <c r="K3602" i="1"/>
  <c r="A3603" i="1"/>
  <c r="M3545" i="1"/>
  <c r="N3545" i="1" s="1"/>
  <c r="L3546" i="1"/>
  <c r="T3540" i="1"/>
  <c r="AF3540" i="1" s="1"/>
  <c r="S3541" i="1"/>
  <c r="AJ3602" i="1"/>
  <c r="I3602" i="1"/>
  <c r="H3602" i="1" s="1"/>
  <c r="Y3601" i="1"/>
  <c r="Z3601" i="1"/>
  <c r="AA3601" i="1" s="1"/>
  <c r="AH3601" i="1" s="1"/>
  <c r="C3602" i="1"/>
  <c r="F3543" i="1"/>
  <c r="J3543" i="1" s="1"/>
  <c r="P3543" i="1" l="1"/>
  <c r="P3544" i="1" s="1"/>
  <c r="P3545" i="1" s="1"/>
  <c r="P3546" i="1" s="1"/>
  <c r="R3542" i="1"/>
  <c r="O3543" i="1"/>
  <c r="R3543" i="1" s="1"/>
  <c r="AC3545" i="1"/>
  <c r="AE3545" i="1" s="1"/>
  <c r="G3545" i="1"/>
  <c r="Z3602" i="1"/>
  <c r="AA3602" i="1" s="1"/>
  <c r="AH3602" i="1" s="1"/>
  <c r="AJ3603" i="1"/>
  <c r="I3603" i="1"/>
  <c r="H3603" i="1" s="1"/>
  <c r="Y3602" i="1"/>
  <c r="C3603" i="1"/>
  <c r="F3544" i="1"/>
  <c r="J3544" i="1" s="1"/>
  <c r="M3546" i="1"/>
  <c r="N3546" i="1" s="1"/>
  <c r="Q3546" i="1"/>
  <c r="L3547" i="1"/>
  <c r="T3541" i="1"/>
  <c r="S3542" i="1"/>
  <c r="X3603" i="1"/>
  <c r="A3604" i="1"/>
  <c r="K3603" i="1"/>
  <c r="AB3605" i="1"/>
  <c r="AC3546" i="1" l="1"/>
  <c r="AE3546" i="1" s="1"/>
  <c r="G3546" i="1"/>
  <c r="O3544" i="1"/>
  <c r="R3544" i="1" s="1"/>
  <c r="AF3541" i="1"/>
  <c r="AA3541" i="1"/>
  <c r="K3604" i="1"/>
  <c r="X3604" i="1"/>
  <c r="A3605" i="1"/>
  <c r="M3547" i="1"/>
  <c r="N3547" i="1" s="1"/>
  <c r="P3547" i="1"/>
  <c r="Q3547" i="1"/>
  <c r="L3548" i="1"/>
  <c r="F3545" i="1"/>
  <c r="J3545" i="1" s="1"/>
  <c r="AJ3604" i="1"/>
  <c r="Z3603" i="1"/>
  <c r="AA3603" i="1" s="1"/>
  <c r="AH3603" i="1" s="1"/>
  <c r="C3604" i="1"/>
  <c r="I3604" i="1"/>
  <c r="H3604" i="1" s="1"/>
  <c r="Y3603" i="1"/>
  <c r="AB3606" i="1"/>
  <c r="T3542" i="1"/>
  <c r="AF3542" i="1" s="1"/>
  <c r="S3543" i="1"/>
  <c r="O3545" i="1" l="1"/>
  <c r="R3545" i="1" s="1"/>
  <c r="AJ3605" i="1"/>
  <c r="I3605" i="1"/>
  <c r="H3605" i="1" s="1"/>
  <c r="Y3604" i="1"/>
  <c r="Z3604" i="1"/>
  <c r="AA3604" i="1" s="1"/>
  <c r="AH3604" i="1" s="1"/>
  <c r="C3605" i="1"/>
  <c r="T3543" i="1"/>
  <c r="AF3543" i="1" s="1"/>
  <c r="S3544" i="1"/>
  <c r="F3546" i="1"/>
  <c r="O3546" i="1" s="1"/>
  <c r="R3546" i="1" s="1"/>
  <c r="AC3547" i="1"/>
  <c r="AE3547" i="1" s="1"/>
  <c r="G3547" i="1"/>
  <c r="AB3607" i="1"/>
  <c r="M3548" i="1"/>
  <c r="N3548" i="1" s="1"/>
  <c r="P3548" i="1"/>
  <c r="Q3548" i="1"/>
  <c r="L3549" i="1"/>
  <c r="X3605" i="1"/>
  <c r="A3606" i="1"/>
  <c r="K3605" i="1"/>
  <c r="AH3541" i="1"/>
  <c r="J3546" i="1" l="1"/>
  <c r="AB3608" i="1"/>
  <c r="T3544" i="1"/>
  <c r="AF3544" i="1" s="1"/>
  <c r="S3545" i="1"/>
  <c r="Y3605" i="1"/>
  <c r="I3606" i="1"/>
  <c r="H3606" i="1" s="1"/>
  <c r="Z3605" i="1"/>
  <c r="AA3605" i="1" s="1"/>
  <c r="AH3605" i="1" s="1"/>
  <c r="C3606" i="1"/>
  <c r="AJ3606" i="1"/>
  <c r="M3549" i="1"/>
  <c r="N3549" i="1" s="1"/>
  <c r="P3549" i="1"/>
  <c r="Q3549" i="1"/>
  <c r="L3550" i="1"/>
  <c r="F3547" i="1"/>
  <c r="O3547" i="1" s="1"/>
  <c r="R3547" i="1" s="1"/>
  <c r="AC3548" i="1"/>
  <c r="AE3548" i="1" s="1"/>
  <c r="G3548" i="1"/>
  <c r="K3606" i="1"/>
  <c r="A3607" i="1"/>
  <c r="X3606" i="1"/>
  <c r="F3548" i="1" l="1"/>
  <c r="J3548" i="1" s="1"/>
  <c r="X3607" i="1"/>
  <c r="K3607" i="1"/>
  <c r="A3608" i="1"/>
  <c r="J3547" i="1"/>
  <c r="Z3606" i="1"/>
  <c r="AA3606" i="1" s="1"/>
  <c r="AH3606" i="1" s="1"/>
  <c r="AJ3607" i="1"/>
  <c r="I3607" i="1"/>
  <c r="H3607" i="1" s="1"/>
  <c r="Y3606" i="1"/>
  <c r="C3607" i="1"/>
  <c r="T3545" i="1"/>
  <c r="AF3545" i="1" s="1"/>
  <c r="S3546" i="1"/>
  <c r="AC3549" i="1"/>
  <c r="AE3549" i="1" s="1"/>
  <c r="G3549" i="1"/>
  <c r="M3550" i="1"/>
  <c r="N3550" i="1" s="1"/>
  <c r="P3550" i="1"/>
  <c r="Q3550" i="1"/>
  <c r="L3551" i="1"/>
  <c r="AB3609" i="1"/>
  <c r="O3548" i="1" l="1"/>
  <c r="R3548" i="1" s="1"/>
  <c r="M3551" i="1"/>
  <c r="N3551" i="1" s="1"/>
  <c r="P3551" i="1"/>
  <c r="Q3551" i="1"/>
  <c r="L3552" i="1"/>
  <c r="T3546" i="1"/>
  <c r="AF3546" i="1" s="1"/>
  <c r="S3547" i="1"/>
  <c r="Y3607" i="1"/>
  <c r="C3608" i="1"/>
  <c r="Z3607" i="1"/>
  <c r="AA3607" i="1" s="1"/>
  <c r="AH3607" i="1" s="1"/>
  <c r="I3608" i="1"/>
  <c r="H3608" i="1" s="1"/>
  <c r="AJ3608" i="1"/>
  <c r="F3549" i="1"/>
  <c r="O3549" i="1" s="1"/>
  <c r="R3549" i="1" s="1"/>
  <c r="AB3610" i="1"/>
  <c r="X3608" i="1"/>
  <c r="K3608" i="1"/>
  <c r="A3609" i="1"/>
  <c r="AC3550" i="1"/>
  <c r="AE3550" i="1" s="1"/>
  <c r="G3550" i="1"/>
  <c r="Y3608" i="1" l="1"/>
  <c r="C3609" i="1"/>
  <c r="I3609" i="1"/>
  <c r="H3609" i="1" s="1"/>
  <c r="Z3608" i="1"/>
  <c r="AA3608" i="1" s="1"/>
  <c r="AH3608" i="1" s="1"/>
  <c r="AJ3609" i="1"/>
  <c r="J3549" i="1"/>
  <c r="T3547" i="1"/>
  <c r="AF3547" i="1" s="1"/>
  <c r="S3548" i="1"/>
  <c r="AC3551" i="1"/>
  <c r="AE3551" i="1" s="1"/>
  <c r="G3551" i="1"/>
  <c r="X3609" i="1"/>
  <c r="K3609" i="1"/>
  <c r="A3610" i="1"/>
  <c r="M3552" i="1"/>
  <c r="N3552" i="1" s="1"/>
  <c r="P3552" i="1"/>
  <c r="Q3552" i="1"/>
  <c r="L3553" i="1"/>
  <c r="AB3611" i="1"/>
  <c r="F3550" i="1"/>
  <c r="J3550" i="1" s="1"/>
  <c r="AB3612" i="1" l="1"/>
  <c r="M3553" i="1"/>
  <c r="N3553" i="1" s="1"/>
  <c r="P3553" i="1"/>
  <c r="Q3553" i="1"/>
  <c r="L3554" i="1"/>
  <c r="Y3609" i="1"/>
  <c r="C3610" i="1"/>
  <c r="Z3609" i="1"/>
  <c r="AA3609" i="1" s="1"/>
  <c r="AH3609" i="1" s="1"/>
  <c r="AJ3610" i="1"/>
  <c r="I3610" i="1"/>
  <c r="H3610" i="1" s="1"/>
  <c r="O3550" i="1"/>
  <c r="R3550" i="1" s="1"/>
  <c r="X3610" i="1"/>
  <c r="K3610" i="1"/>
  <c r="A3611" i="1"/>
  <c r="F3551" i="1"/>
  <c r="J3551" i="1" s="1"/>
  <c r="AC3552" i="1"/>
  <c r="AE3552" i="1" s="1"/>
  <c r="G3552" i="1"/>
  <c r="T3548" i="1"/>
  <c r="AF3548" i="1" s="1"/>
  <c r="S3549" i="1"/>
  <c r="AC3553" i="1" l="1"/>
  <c r="AE3553" i="1" s="1"/>
  <c r="G3553" i="1"/>
  <c r="Z3610" i="1"/>
  <c r="AA3610" i="1" s="1"/>
  <c r="AH3610" i="1" s="1"/>
  <c r="AJ3611" i="1"/>
  <c r="I3611" i="1"/>
  <c r="H3611" i="1" s="1"/>
  <c r="Y3610" i="1"/>
  <c r="C3611" i="1"/>
  <c r="F3552" i="1"/>
  <c r="J3552" i="1" s="1"/>
  <c r="X3611" i="1"/>
  <c r="A3612" i="1"/>
  <c r="K3611" i="1"/>
  <c r="M3554" i="1"/>
  <c r="N3554" i="1" s="1"/>
  <c r="P3554" i="1"/>
  <c r="Q3554" i="1"/>
  <c r="L3555" i="1"/>
  <c r="O3551" i="1"/>
  <c r="R3551" i="1" s="1"/>
  <c r="AB3613" i="1"/>
  <c r="T3549" i="1"/>
  <c r="AF3549" i="1" s="1"/>
  <c r="S3550" i="1"/>
  <c r="T3550" i="1" l="1"/>
  <c r="AF3550" i="1" s="1"/>
  <c r="S3551" i="1"/>
  <c r="AB3614" i="1"/>
  <c r="M3555" i="1"/>
  <c r="N3555" i="1" s="1"/>
  <c r="P3555" i="1"/>
  <c r="Q3555" i="1"/>
  <c r="L3556" i="1"/>
  <c r="O3552" i="1"/>
  <c r="R3552" i="1" s="1"/>
  <c r="F3553" i="1"/>
  <c r="O3553" i="1" s="1"/>
  <c r="R3553" i="1" s="1"/>
  <c r="A3613" i="1"/>
  <c r="X3612" i="1"/>
  <c r="K3612" i="1"/>
  <c r="C3612" i="1"/>
  <c r="I3612" i="1"/>
  <c r="H3612" i="1" s="1"/>
  <c r="Z3611" i="1"/>
  <c r="AA3611" i="1" s="1"/>
  <c r="AH3611" i="1" s="1"/>
  <c r="AJ3612" i="1"/>
  <c r="Y3611" i="1"/>
  <c r="AC3554" i="1"/>
  <c r="AE3554" i="1" s="1"/>
  <c r="G3554" i="1"/>
  <c r="J3553" i="1" l="1"/>
  <c r="F3554" i="1"/>
  <c r="O3554" i="1" s="1"/>
  <c r="R3554" i="1" s="1"/>
  <c r="Y3612" i="1"/>
  <c r="Z3612" i="1"/>
  <c r="AA3612" i="1" s="1"/>
  <c r="AH3612" i="1" s="1"/>
  <c r="AJ3613" i="1"/>
  <c r="C3613" i="1"/>
  <c r="I3613" i="1"/>
  <c r="H3613" i="1" s="1"/>
  <c r="T3551" i="1"/>
  <c r="AF3551" i="1" s="1"/>
  <c r="S3552" i="1"/>
  <c r="AC3555" i="1"/>
  <c r="AE3555" i="1" s="1"/>
  <c r="G3555" i="1"/>
  <c r="A3614" i="1"/>
  <c r="K3613" i="1"/>
  <c r="X3613" i="1"/>
  <c r="M3556" i="1"/>
  <c r="N3556" i="1" s="1"/>
  <c r="P3556" i="1"/>
  <c r="Q3556" i="1"/>
  <c r="L3557" i="1"/>
  <c r="AB3615" i="1"/>
  <c r="J3554" i="1" l="1"/>
  <c r="F3555" i="1"/>
  <c r="J3555" i="1" s="1"/>
  <c r="AC3556" i="1"/>
  <c r="AE3556" i="1" s="1"/>
  <c r="G3556" i="1"/>
  <c r="X3614" i="1"/>
  <c r="K3614" i="1"/>
  <c r="A3615" i="1"/>
  <c r="T3552" i="1"/>
  <c r="AF3552" i="1" s="1"/>
  <c r="S3553" i="1"/>
  <c r="AB3616" i="1"/>
  <c r="M3557" i="1"/>
  <c r="N3557" i="1" s="1"/>
  <c r="P3557" i="1"/>
  <c r="Q3557" i="1"/>
  <c r="L3558" i="1"/>
  <c r="Y3613" i="1"/>
  <c r="C3614" i="1"/>
  <c r="Z3613" i="1"/>
  <c r="AA3613" i="1" s="1"/>
  <c r="AH3613" i="1" s="1"/>
  <c r="I3614" i="1"/>
  <c r="H3614" i="1" s="1"/>
  <c r="AJ3614" i="1"/>
  <c r="O3555" i="1" l="1"/>
  <c r="R3555" i="1" s="1"/>
  <c r="T3553" i="1"/>
  <c r="AF3553" i="1" s="1"/>
  <c r="S3554" i="1"/>
  <c r="C3615" i="1"/>
  <c r="Z3614" i="1"/>
  <c r="AA3614" i="1" s="1"/>
  <c r="AH3614" i="1" s="1"/>
  <c r="AJ3615" i="1"/>
  <c r="Y3614" i="1"/>
  <c r="I3615" i="1"/>
  <c r="H3615" i="1" s="1"/>
  <c r="AC3557" i="1"/>
  <c r="AE3557" i="1" s="1"/>
  <c r="G3557" i="1"/>
  <c r="K3615" i="1"/>
  <c r="X3615" i="1"/>
  <c r="A3616" i="1"/>
  <c r="F3556" i="1"/>
  <c r="O3556" i="1" s="1"/>
  <c r="R3556" i="1" s="1"/>
  <c r="M3558" i="1"/>
  <c r="N3558" i="1" s="1"/>
  <c r="P3558" i="1"/>
  <c r="Q3558" i="1"/>
  <c r="L3559" i="1"/>
  <c r="AB3617" i="1"/>
  <c r="J3556" i="1" l="1"/>
  <c r="Y3615" i="1"/>
  <c r="C3616" i="1"/>
  <c r="Z3615" i="1"/>
  <c r="AA3615" i="1" s="1"/>
  <c r="AH3615" i="1" s="1"/>
  <c r="AJ3616" i="1"/>
  <c r="I3616" i="1"/>
  <c r="H3616" i="1" s="1"/>
  <c r="T3554" i="1"/>
  <c r="AF3554" i="1" s="1"/>
  <c r="S3555" i="1"/>
  <c r="AC3558" i="1"/>
  <c r="AE3558" i="1" s="1"/>
  <c r="G3558" i="1"/>
  <c r="M3559" i="1"/>
  <c r="N3559" i="1" s="1"/>
  <c r="P3559" i="1"/>
  <c r="Q3559" i="1"/>
  <c r="L3560" i="1"/>
  <c r="AB3618" i="1"/>
  <c r="K3616" i="1"/>
  <c r="A3617" i="1"/>
  <c r="X3616" i="1"/>
  <c r="F3557" i="1"/>
  <c r="O3557" i="1" s="1"/>
  <c r="R3557" i="1" s="1"/>
  <c r="J3557" i="1" l="1"/>
  <c r="Z3616" i="1"/>
  <c r="AA3616" i="1" s="1"/>
  <c r="AH3616" i="1" s="1"/>
  <c r="AJ3617" i="1"/>
  <c r="I3617" i="1"/>
  <c r="H3617" i="1" s="1"/>
  <c r="Y3616" i="1"/>
  <c r="C3617" i="1"/>
  <c r="AC3559" i="1"/>
  <c r="AE3559" i="1" s="1"/>
  <c r="G3559" i="1"/>
  <c r="F3558" i="1"/>
  <c r="O3558" i="1" s="1"/>
  <c r="R3558" i="1" s="1"/>
  <c r="AB3619" i="1"/>
  <c r="X3617" i="1"/>
  <c r="K3617" i="1"/>
  <c r="A3618" i="1"/>
  <c r="M3560" i="1"/>
  <c r="N3560" i="1" s="1"/>
  <c r="P3560" i="1"/>
  <c r="Q3560" i="1"/>
  <c r="L3561" i="1"/>
  <c r="T3555" i="1"/>
  <c r="AF3555" i="1" s="1"/>
  <c r="S3556" i="1"/>
  <c r="J3558" i="1" l="1"/>
  <c r="Y3617" i="1"/>
  <c r="AJ3618" i="1"/>
  <c r="Z3617" i="1"/>
  <c r="AA3617" i="1" s="1"/>
  <c r="AH3617" i="1" s="1"/>
  <c r="C3618" i="1"/>
  <c r="I3618" i="1"/>
  <c r="H3618" i="1" s="1"/>
  <c r="AC3560" i="1"/>
  <c r="AE3560" i="1" s="1"/>
  <c r="G3560" i="1"/>
  <c r="T3556" i="1"/>
  <c r="AF3556" i="1" s="1"/>
  <c r="S3557" i="1"/>
  <c r="M3561" i="1"/>
  <c r="N3561" i="1" s="1"/>
  <c r="P3561" i="1"/>
  <c r="Q3561" i="1"/>
  <c r="L3562" i="1"/>
  <c r="K3618" i="1"/>
  <c r="A3619" i="1"/>
  <c r="X3618" i="1"/>
  <c r="AB3620" i="1"/>
  <c r="F3559" i="1"/>
  <c r="O3559" i="1" s="1"/>
  <c r="R3559" i="1" s="1"/>
  <c r="J3559" i="1" l="1"/>
  <c r="A3620" i="1"/>
  <c r="K3619" i="1"/>
  <c r="X3619" i="1"/>
  <c r="F3560" i="1"/>
  <c r="O3560" i="1" s="1"/>
  <c r="R3560" i="1" s="1"/>
  <c r="AC3561" i="1"/>
  <c r="AE3561" i="1" s="1"/>
  <c r="G3561" i="1"/>
  <c r="AB3621" i="1"/>
  <c r="Y3618" i="1"/>
  <c r="Z3618" i="1"/>
  <c r="AA3618" i="1" s="1"/>
  <c r="AH3618" i="1" s="1"/>
  <c r="C3619" i="1"/>
  <c r="AJ3619" i="1"/>
  <c r="I3619" i="1"/>
  <c r="H3619" i="1" s="1"/>
  <c r="M3562" i="1"/>
  <c r="N3562" i="1" s="1"/>
  <c r="P3562" i="1"/>
  <c r="Q3562" i="1"/>
  <c r="L3563" i="1"/>
  <c r="T3557" i="1"/>
  <c r="AF3557" i="1" s="1"/>
  <c r="S3558" i="1"/>
  <c r="J3560" i="1" l="1"/>
  <c r="M3563" i="1"/>
  <c r="N3563" i="1" s="1"/>
  <c r="P3563" i="1"/>
  <c r="Q3563" i="1"/>
  <c r="L3564" i="1"/>
  <c r="AB3622" i="1"/>
  <c r="T3558" i="1"/>
  <c r="AF3558" i="1" s="1"/>
  <c r="S3559" i="1"/>
  <c r="F3561" i="1"/>
  <c r="O3561" i="1" s="1"/>
  <c r="R3561" i="1" s="1"/>
  <c r="A3621" i="1"/>
  <c r="X3620" i="1"/>
  <c r="K3620" i="1"/>
  <c r="AC3562" i="1"/>
  <c r="AE3562" i="1" s="1"/>
  <c r="G3562" i="1"/>
  <c r="AJ3620" i="1"/>
  <c r="I3620" i="1"/>
  <c r="H3620" i="1" s="1"/>
  <c r="Z3619" i="1"/>
  <c r="AA3619" i="1" s="1"/>
  <c r="AH3619" i="1" s="1"/>
  <c r="C3620" i="1"/>
  <c r="Y3619" i="1"/>
  <c r="F3562" i="1" l="1"/>
  <c r="J3562" i="1" s="1"/>
  <c r="K3621" i="1"/>
  <c r="X3621" i="1"/>
  <c r="A3622" i="1"/>
  <c r="T3559" i="1"/>
  <c r="AF3559" i="1" s="1"/>
  <c r="S3560" i="1"/>
  <c r="M3564" i="1"/>
  <c r="N3564" i="1" s="1"/>
  <c r="P3564" i="1"/>
  <c r="Q3564" i="1"/>
  <c r="L3565" i="1"/>
  <c r="J3561" i="1"/>
  <c r="Y3620" i="1"/>
  <c r="Z3620" i="1"/>
  <c r="AA3620" i="1" s="1"/>
  <c r="AH3620" i="1" s="1"/>
  <c r="AJ3621" i="1"/>
  <c r="C3621" i="1"/>
  <c r="I3621" i="1"/>
  <c r="H3621" i="1" s="1"/>
  <c r="AB3623" i="1"/>
  <c r="AC3563" i="1"/>
  <c r="AE3563" i="1" s="1"/>
  <c r="G3563" i="1"/>
  <c r="O3562" i="1" l="1"/>
  <c r="R3562" i="1" s="1"/>
  <c r="X3622" i="1"/>
  <c r="K3622" i="1"/>
  <c r="A3623" i="1"/>
  <c r="AC3564" i="1"/>
  <c r="AE3564" i="1" s="1"/>
  <c r="G3564" i="1"/>
  <c r="Z3621" i="1"/>
  <c r="AA3621" i="1" s="1"/>
  <c r="AH3621" i="1" s="1"/>
  <c r="C3622" i="1"/>
  <c r="Y3621" i="1"/>
  <c r="AJ3622" i="1"/>
  <c r="I3622" i="1"/>
  <c r="H3622" i="1" s="1"/>
  <c r="AB3624" i="1"/>
  <c r="M3565" i="1"/>
  <c r="N3565" i="1" s="1"/>
  <c r="P3565" i="1"/>
  <c r="Q3565" i="1"/>
  <c r="L3566" i="1"/>
  <c r="T3560" i="1"/>
  <c r="AF3560" i="1" s="1"/>
  <c r="S3561" i="1"/>
  <c r="F3563" i="1"/>
  <c r="O3563" i="1" s="1"/>
  <c r="R3563" i="1" s="1"/>
  <c r="J3563" i="1" l="1"/>
  <c r="M3566" i="1"/>
  <c r="N3566" i="1" s="1"/>
  <c r="P3566" i="1"/>
  <c r="Q3566" i="1"/>
  <c r="L3567" i="1"/>
  <c r="Y3622" i="1"/>
  <c r="C3623" i="1"/>
  <c r="Z3622" i="1"/>
  <c r="AA3622" i="1" s="1"/>
  <c r="AH3622" i="1" s="1"/>
  <c r="I3623" i="1"/>
  <c r="H3623" i="1" s="1"/>
  <c r="AJ3623" i="1"/>
  <c r="X3623" i="1"/>
  <c r="A3624" i="1"/>
  <c r="K3623" i="1"/>
  <c r="T3561" i="1"/>
  <c r="AF3561" i="1" s="1"/>
  <c r="S3562" i="1"/>
  <c r="AB3625" i="1"/>
  <c r="AC3565" i="1"/>
  <c r="AE3565" i="1" s="1"/>
  <c r="G3565" i="1"/>
  <c r="F3564" i="1"/>
  <c r="J3564" i="1" s="1"/>
  <c r="O3564" i="1" l="1"/>
  <c r="R3564" i="1" s="1"/>
  <c r="AB3626" i="1"/>
  <c r="F3565" i="1"/>
  <c r="J3565" i="1" s="1"/>
  <c r="T3562" i="1"/>
  <c r="AF3562" i="1" s="1"/>
  <c r="S3563" i="1"/>
  <c r="AC3566" i="1"/>
  <c r="AE3566" i="1" s="1"/>
  <c r="G3566" i="1"/>
  <c r="A3625" i="1"/>
  <c r="X3624" i="1"/>
  <c r="K3624" i="1"/>
  <c r="AJ3624" i="1"/>
  <c r="Y3623" i="1"/>
  <c r="C3624" i="1"/>
  <c r="Z3623" i="1"/>
  <c r="AA3623" i="1" s="1"/>
  <c r="AH3623" i="1" s="1"/>
  <c r="I3624" i="1"/>
  <c r="H3624" i="1" s="1"/>
  <c r="M3567" i="1"/>
  <c r="N3567" i="1" s="1"/>
  <c r="P3567" i="1"/>
  <c r="Q3567" i="1"/>
  <c r="L3568" i="1"/>
  <c r="O3565" i="1" l="1"/>
  <c r="R3565" i="1" s="1"/>
  <c r="Y3624" i="1"/>
  <c r="I3625" i="1"/>
  <c r="H3625" i="1" s="1"/>
  <c r="AJ3625" i="1"/>
  <c r="Z3624" i="1"/>
  <c r="AA3624" i="1" s="1"/>
  <c r="AH3624" i="1" s="1"/>
  <c r="C3625" i="1"/>
  <c r="AC3567" i="1"/>
  <c r="AE3567" i="1" s="1"/>
  <c r="G3567" i="1"/>
  <c r="T3563" i="1"/>
  <c r="AF3563" i="1" s="1"/>
  <c r="S3564" i="1"/>
  <c r="M3568" i="1"/>
  <c r="N3568" i="1" s="1"/>
  <c r="P3568" i="1"/>
  <c r="Q3568" i="1"/>
  <c r="L3569" i="1"/>
  <c r="K3625" i="1"/>
  <c r="A3626" i="1"/>
  <c r="X3625" i="1"/>
  <c r="AB3627" i="1"/>
  <c r="F3566" i="1"/>
  <c r="O3566" i="1" s="1"/>
  <c r="R3566" i="1" s="1"/>
  <c r="J3566" i="1" l="1"/>
  <c r="Z3625" i="1"/>
  <c r="AA3625" i="1" s="1"/>
  <c r="AH3625" i="1" s="1"/>
  <c r="AJ3626" i="1"/>
  <c r="I3626" i="1"/>
  <c r="H3626" i="1" s="1"/>
  <c r="Y3625" i="1"/>
  <c r="C3626" i="1"/>
  <c r="M3569" i="1"/>
  <c r="N3569" i="1" s="1"/>
  <c r="P3569" i="1"/>
  <c r="Q3569" i="1"/>
  <c r="L3570" i="1"/>
  <c r="T3564" i="1"/>
  <c r="AF3564" i="1" s="1"/>
  <c r="S3565" i="1"/>
  <c r="AB3628" i="1"/>
  <c r="X3626" i="1"/>
  <c r="K3626" i="1"/>
  <c r="A3627" i="1"/>
  <c r="AC3568" i="1"/>
  <c r="AE3568" i="1" s="1"/>
  <c r="G3568" i="1"/>
  <c r="F3567" i="1"/>
  <c r="O3567" i="1" s="1"/>
  <c r="R3567" i="1" s="1"/>
  <c r="J3567" i="1" l="1"/>
  <c r="Y3626" i="1"/>
  <c r="C3627" i="1"/>
  <c r="Z3626" i="1"/>
  <c r="AA3626" i="1" s="1"/>
  <c r="AH3626" i="1" s="1"/>
  <c r="AJ3627" i="1"/>
  <c r="I3627" i="1"/>
  <c r="H3627" i="1" s="1"/>
  <c r="T3565" i="1"/>
  <c r="AF3565" i="1" s="1"/>
  <c r="S3566" i="1"/>
  <c r="AC3569" i="1"/>
  <c r="AE3569" i="1" s="1"/>
  <c r="G3569" i="1"/>
  <c r="AB3629" i="1"/>
  <c r="X3627" i="1"/>
  <c r="A3628" i="1"/>
  <c r="K3627" i="1"/>
  <c r="M3570" i="1"/>
  <c r="N3570" i="1" s="1"/>
  <c r="P3570" i="1"/>
  <c r="Q3570" i="1"/>
  <c r="L3571" i="1"/>
  <c r="F3568" i="1"/>
  <c r="J3568" i="1" s="1"/>
  <c r="X3628" i="1" l="1"/>
  <c r="K3628" i="1"/>
  <c r="A3629" i="1"/>
  <c r="T3566" i="1"/>
  <c r="AF3566" i="1" s="1"/>
  <c r="S3567" i="1"/>
  <c r="AC3570" i="1"/>
  <c r="AE3570" i="1" s="1"/>
  <c r="G3570" i="1"/>
  <c r="I3628" i="1"/>
  <c r="H3628" i="1" s="1"/>
  <c r="Y3627" i="1"/>
  <c r="AJ3628" i="1"/>
  <c r="Z3627" i="1"/>
  <c r="AA3627" i="1" s="1"/>
  <c r="AH3627" i="1" s="1"/>
  <c r="C3628" i="1"/>
  <c r="F3569" i="1"/>
  <c r="J3569" i="1" s="1"/>
  <c r="O3568" i="1"/>
  <c r="R3568" i="1" s="1"/>
  <c r="M3571" i="1"/>
  <c r="N3571" i="1" s="1"/>
  <c r="L3572" i="1"/>
  <c r="AB3630" i="1"/>
  <c r="O3569" i="1" l="1"/>
  <c r="R3569" i="1" s="1"/>
  <c r="AB3631" i="1"/>
  <c r="T3567" i="1"/>
  <c r="AF3567" i="1" s="1"/>
  <c r="S3568" i="1"/>
  <c r="I3629" i="1"/>
  <c r="H3629" i="1" s="1"/>
  <c r="Y3628" i="1"/>
  <c r="AJ3629" i="1"/>
  <c r="Z3628" i="1"/>
  <c r="AA3628" i="1" s="1"/>
  <c r="AH3628" i="1" s="1"/>
  <c r="C3629" i="1"/>
  <c r="AC3571" i="1"/>
  <c r="AE3571" i="1" s="1"/>
  <c r="G3571" i="1"/>
  <c r="F3570" i="1"/>
  <c r="O3570" i="1" s="1"/>
  <c r="M3572" i="1"/>
  <c r="N3572" i="1" s="1"/>
  <c r="AC3572" i="1" s="1"/>
  <c r="AE3572" i="1" s="1"/>
  <c r="L3573" i="1"/>
  <c r="A3630" i="1"/>
  <c r="K3629" i="1"/>
  <c r="X3629" i="1"/>
  <c r="J3570" i="1" l="1"/>
  <c r="R3570" i="1"/>
  <c r="P3571" i="1"/>
  <c r="A3631" i="1"/>
  <c r="K3630" i="1"/>
  <c r="X3630" i="1"/>
  <c r="Y3629" i="1"/>
  <c r="C3630" i="1"/>
  <c r="Z3629" i="1"/>
  <c r="AA3629" i="1" s="1"/>
  <c r="AH3629" i="1" s="1"/>
  <c r="AJ3630" i="1"/>
  <c r="I3630" i="1"/>
  <c r="H3630" i="1" s="1"/>
  <c r="M3573" i="1"/>
  <c r="N3573" i="1" s="1"/>
  <c r="L3574" i="1"/>
  <c r="AB3632" i="1"/>
  <c r="G3572" i="1"/>
  <c r="F3571" i="1"/>
  <c r="J3571" i="1" s="1"/>
  <c r="T3568" i="1"/>
  <c r="AF3568" i="1" s="1"/>
  <c r="S3569" i="1"/>
  <c r="O3571" i="1" l="1"/>
  <c r="T3569" i="1"/>
  <c r="AF3569" i="1" s="1"/>
  <c r="S3570" i="1"/>
  <c r="AB3633" i="1"/>
  <c r="AC3573" i="1"/>
  <c r="AE3573" i="1" s="1"/>
  <c r="G3573" i="1"/>
  <c r="K3631" i="1"/>
  <c r="X3631" i="1"/>
  <c r="A3632" i="1"/>
  <c r="M3574" i="1"/>
  <c r="N3574" i="1" s="1"/>
  <c r="L3575" i="1"/>
  <c r="AJ3631" i="1"/>
  <c r="Y3630" i="1"/>
  <c r="C3631" i="1"/>
  <c r="Z3630" i="1"/>
  <c r="AA3630" i="1" s="1"/>
  <c r="AH3630" i="1" s="1"/>
  <c r="I3631" i="1"/>
  <c r="H3631" i="1" s="1"/>
  <c r="Q3571" i="1"/>
  <c r="Q3572" i="1" s="1"/>
  <c r="Q3573" i="1" s="1"/>
  <c r="Q3574" i="1" s="1"/>
  <c r="P3572" i="1"/>
  <c r="P3573" i="1" s="1"/>
  <c r="P3574" i="1" s="1"/>
  <c r="F3572" i="1"/>
  <c r="O3572" i="1" s="1"/>
  <c r="R3572" i="1" l="1"/>
  <c r="R3571" i="1"/>
  <c r="AC3574" i="1"/>
  <c r="AE3574" i="1" s="1"/>
  <c r="G3574" i="1"/>
  <c r="C3632" i="1"/>
  <c r="Z3631" i="1"/>
  <c r="AA3631" i="1" s="1"/>
  <c r="AH3631" i="1" s="1"/>
  <c r="AJ3632" i="1"/>
  <c r="I3632" i="1"/>
  <c r="H3632" i="1" s="1"/>
  <c r="Y3631" i="1"/>
  <c r="AB3634" i="1"/>
  <c r="M3575" i="1"/>
  <c r="N3575" i="1" s="1"/>
  <c r="P3575" i="1"/>
  <c r="Q3575" i="1"/>
  <c r="L3576" i="1"/>
  <c r="T3570" i="1"/>
  <c r="S3571" i="1"/>
  <c r="J3572" i="1"/>
  <c r="F3573" i="1"/>
  <c r="J3573" i="1" s="1"/>
  <c r="A3633" i="1"/>
  <c r="X3632" i="1"/>
  <c r="K3632" i="1"/>
  <c r="O3573" i="1" l="1"/>
  <c r="R3573" i="1" s="1"/>
  <c r="T3571" i="1"/>
  <c r="AF3571" i="1" s="1"/>
  <c r="S3572" i="1"/>
  <c r="AC3575" i="1"/>
  <c r="AE3575" i="1" s="1"/>
  <c r="G3575" i="1"/>
  <c r="K3633" i="1"/>
  <c r="X3633" i="1"/>
  <c r="A3634" i="1"/>
  <c r="M3576" i="1"/>
  <c r="N3576" i="1" s="1"/>
  <c r="P3576" i="1"/>
  <c r="Q3576" i="1"/>
  <c r="L3577" i="1"/>
  <c r="F3574" i="1"/>
  <c r="O3574" i="1" s="1"/>
  <c r="R3574" i="1" s="1"/>
  <c r="AF3570" i="1"/>
  <c r="AA3570" i="1"/>
  <c r="Y3632" i="1"/>
  <c r="C3633" i="1"/>
  <c r="I3633" i="1"/>
  <c r="H3633" i="1" s="1"/>
  <c r="Z3632" i="1"/>
  <c r="AJ3633" i="1"/>
  <c r="AB3635" i="1"/>
  <c r="AH3570" i="1" l="1"/>
  <c r="AB3636" i="1"/>
  <c r="E3633" i="1"/>
  <c r="J3574" i="1"/>
  <c r="F3575" i="1"/>
  <c r="J3575" i="1" s="1"/>
  <c r="D3632" i="1"/>
  <c r="D3298" i="1"/>
  <c r="D3299" i="1"/>
  <c r="D3301" i="1"/>
  <c r="D3303" i="1"/>
  <c r="D3300" i="1"/>
  <c r="D3305" i="1"/>
  <c r="D3302" i="1"/>
  <c r="D3304" i="1"/>
  <c r="D3306" i="1"/>
  <c r="D3307" i="1"/>
  <c r="D3309" i="1"/>
  <c r="D3308" i="1"/>
  <c r="D3310" i="1"/>
  <c r="D3311" i="1"/>
  <c r="D3314" i="1"/>
  <c r="D3312" i="1"/>
  <c r="D3317" i="1"/>
  <c r="D3313" i="1"/>
  <c r="D3315" i="1"/>
  <c r="D3316" i="1"/>
  <c r="D3320" i="1"/>
  <c r="D3318" i="1"/>
  <c r="D3321" i="1"/>
  <c r="D3319" i="1"/>
  <c r="D3322" i="1"/>
  <c r="D3324" i="1"/>
  <c r="D3323" i="1"/>
  <c r="D3326" i="1"/>
  <c r="D3325" i="1"/>
  <c r="D3328" i="1"/>
  <c r="D3327" i="1"/>
  <c r="D3329" i="1"/>
  <c r="D3331" i="1"/>
  <c r="D3330" i="1"/>
  <c r="D3335" i="1"/>
  <c r="D3332" i="1"/>
  <c r="D3334" i="1"/>
  <c r="D3333" i="1"/>
  <c r="D3337" i="1"/>
  <c r="D3339" i="1"/>
  <c r="D3336" i="1"/>
  <c r="D3340" i="1"/>
  <c r="D3338" i="1"/>
  <c r="D3341" i="1"/>
  <c r="D3343" i="1"/>
  <c r="D3342" i="1"/>
  <c r="D3344" i="1"/>
  <c r="D3347" i="1"/>
  <c r="D3345" i="1"/>
  <c r="D3346" i="1"/>
  <c r="D3348" i="1"/>
  <c r="D3350" i="1"/>
  <c r="D3351" i="1"/>
  <c r="D3349" i="1"/>
  <c r="D3353" i="1"/>
  <c r="D3355" i="1"/>
  <c r="D3352" i="1"/>
  <c r="D3354" i="1"/>
  <c r="D3357" i="1"/>
  <c r="D3356" i="1"/>
  <c r="D3359" i="1"/>
  <c r="D3358" i="1"/>
  <c r="D3360" i="1"/>
  <c r="D3361" i="1"/>
  <c r="D3362" i="1"/>
  <c r="D3363" i="1"/>
  <c r="D3364" i="1"/>
  <c r="D3367" i="1"/>
  <c r="D3365" i="1"/>
  <c r="D3366" i="1"/>
  <c r="D3368" i="1"/>
  <c r="D3370" i="1"/>
  <c r="D3369" i="1"/>
  <c r="D3371" i="1"/>
  <c r="D3375" i="1"/>
  <c r="D3374" i="1"/>
  <c r="D3372" i="1"/>
  <c r="D3373" i="1"/>
  <c r="D3377" i="1"/>
  <c r="D3379" i="1"/>
  <c r="D3376" i="1"/>
  <c r="D3378" i="1"/>
  <c r="D3380" i="1"/>
  <c r="D3381" i="1"/>
  <c r="D3382" i="1"/>
  <c r="D3383" i="1"/>
  <c r="D3386" i="1"/>
  <c r="D3384" i="1"/>
  <c r="D3388" i="1"/>
  <c r="D3385" i="1"/>
  <c r="D3387" i="1"/>
  <c r="D3390" i="1"/>
  <c r="D3389" i="1"/>
  <c r="D3393" i="1"/>
  <c r="D3392" i="1"/>
  <c r="D3391" i="1"/>
  <c r="D3394" i="1"/>
  <c r="D3398" i="1"/>
  <c r="D3395" i="1"/>
  <c r="D3396" i="1"/>
  <c r="D3397" i="1"/>
  <c r="D3399" i="1"/>
  <c r="D3400" i="1"/>
  <c r="D3401" i="1"/>
  <c r="D3404" i="1"/>
  <c r="D3402" i="1"/>
  <c r="D3403" i="1"/>
  <c r="D3406" i="1"/>
  <c r="D3405" i="1"/>
  <c r="D3407" i="1"/>
  <c r="D3408" i="1"/>
  <c r="D3410" i="1"/>
  <c r="D3409" i="1"/>
  <c r="D3412" i="1"/>
  <c r="D3414" i="1"/>
  <c r="D3411" i="1"/>
  <c r="D3413" i="1"/>
  <c r="D3415" i="1"/>
  <c r="D3416" i="1"/>
  <c r="D3417" i="1"/>
  <c r="D3418" i="1"/>
  <c r="D3419" i="1"/>
  <c r="D3420" i="1"/>
  <c r="D3421" i="1"/>
  <c r="D3424" i="1"/>
  <c r="D3423" i="1"/>
  <c r="D3422" i="1"/>
  <c r="D3425" i="1"/>
  <c r="D3426" i="1"/>
  <c r="D3429" i="1"/>
  <c r="D3428" i="1"/>
  <c r="D3427" i="1"/>
  <c r="D3432" i="1"/>
  <c r="D3431" i="1"/>
  <c r="D3433" i="1"/>
  <c r="D3430" i="1"/>
  <c r="D3434" i="1"/>
  <c r="D3435" i="1"/>
  <c r="D3436" i="1"/>
  <c r="D3438" i="1"/>
  <c r="D3439" i="1"/>
  <c r="D3437" i="1"/>
  <c r="D3441" i="1"/>
  <c r="D3440" i="1"/>
  <c r="D3442" i="1"/>
  <c r="D3443" i="1"/>
  <c r="D3445" i="1"/>
  <c r="D3447" i="1"/>
  <c r="D3444" i="1"/>
  <c r="D3446" i="1"/>
  <c r="D3448" i="1"/>
  <c r="D3449" i="1"/>
  <c r="D3450" i="1"/>
  <c r="D3451" i="1"/>
  <c r="D3452" i="1"/>
  <c r="D3453" i="1"/>
  <c r="D3455" i="1"/>
  <c r="D3456" i="1"/>
  <c r="D3454" i="1"/>
  <c r="D3458" i="1"/>
  <c r="D3457" i="1"/>
  <c r="D3462" i="1"/>
  <c r="D3460" i="1"/>
  <c r="D3459" i="1"/>
  <c r="D3461" i="1"/>
  <c r="D3464" i="1"/>
  <c r="D3463" i="1"/>
  <c r="D3466" i="1"/>
  <c r="D3465" i="1"/>
  <c r="D3472" i="1"/>
  <c r="D3470" i="1"/>
  <c r="D3468" i="1"/>
  <c r="D3467" i="1"/>
  <c r="D3469" i="1"/>
  <c r="D3473" i="1"/>
  <c r="D3471" i="1"/>
  <c r="D3474" i="1"/>
  <c r="D3477" i="1"/>
  <c r="D3475" i="1"/>
  <c r="D3476" i="1"/>
  <c r="D3478" i="1"/>
  <c r="D3479" i="1"/>
  <c r="D3480" i="1"/>
  <c r="D3481" i="1"/>
  <c r="D3483" i="1"/>
  <c r="D3482" i="1"/>
  <c r="D3484" i="1"/>
  <c r="D3485" i="1"/>
  <c r="D3491" i="1"/>
  <c r="D3487" i="1"/>
  <c r="D3486" i="1"/>
  <c r="D3488" i="1"/>
  <c r="D3493" i="1"/>
  <c r="D3489" i="1"/>
  <c r="D3492" i="1"/>
  <c r="D3490" i="1"/>
  <c r="D3496" i="1"/>
  <c r="D3494" i="1"/>
  <c r="D3495" i="1"/>
  <c r="D3497" i="1"/>
  <c r="D3501" i="1"/>
  <c r="D3498" i="1"/>
  <c r="D3499" i="1"/>
  <c r="D3502" i="1"/>
  <c r="D3500" i="1"/>
  <c r="D3503" i="1"/>
  <c r="D3504" i="1"/>
  <c r="D3505" i="1"/>
  <c r="D3506" i="1"/>
  <c r="D3510" i="1"/>
  <c r="D3509" i="1"/>
  <c r="D3507" i="1"/>
  <c r="D3508" i="1"/>
  <c r="D3511" i="1"/>
  <c r="D3512" i="1"/>
  <c r="D3514" i="1"/>
  <c r="D3513" i="1"/>
  <c r="D3517" i="1"/>
  <c r="D3518" i="1"/>
  <c r="D3516" i="1"/>
  <c r="D3515" i="1"/>
  <c r="D3523" i="1"/>
  <c r="D3520" i="1"/>
  <c r="D3519" i="1"/>
  <c r="D3522" i="1"/>
  <c r="D3521" i="1"/>
  <c r="D3524" i="1"/>
  <c r="D3525" i="1"/>
  <c r="D3526" i="1"/>
  <c r="D3527" i="1"/>
  <c r="D3529" i="1"/>
  <c r="D3530" i="1"/>
  <c r="D3531" i="1"/>
  <c r="D3533" i="1"/>
  <c r="D3528" i="1"/>
  <c r="D3532" i="1"/>
  <c r="D3534" i="1"/>
  <c r="D3535" i="1"/>
  <c r="D3536" i="1"/>
  <c r="D3538" i="1"/>
  <c r="D3537" i="1"/>
  <c r="D3540" i="1"/>
  <c r="D3539" i="1"/>
  <c r="D3542" i="1"/>
  <c r="D3543" i="1"/>
  <c r="D3541" i="1"/>
  <c r="D3544" i="1"/>
  <c r="D3545" i="1"/>
  <c r="D3546" i="1"/>
  <c r="D3552" i="1"/>
  <c r="D3548" i="1"/>
  <c r="D3549" i="1"/>
  <c r="D3547" i="1"/>
  <c r="D3551" i="1"/>
  <c r="D3550" i="1"/>
  <c r="D3553" i="1"/>
  <c r="D3554" i="1"/>
  <c r="D3558" i="1"/>
  <c r="D3557" i="1"/>
  <c r="D3555" i="1"/>
  <c r="D3556" i="1"/>
  <c r="D3559" i="1"/>
  <c r="D3561" i="1"/>
  <c r="D3560" i="1"/>
  <c r="D3562" i="1"/>
  <c r="D3563" i="1"/>
  <c r="D3567" i="1"/>
  <c r="D3565" i="1"/>
  <c r="D3566" i="1"/>
  <c r="D3564" i="1"/>
  <c r="D3568" i="1"/>
  <c r="D3569" i="1"/>
  <c r="D3572" i="1"/>
  <c r="D3571" i="1"/>
  <c r="D3574" i="1"/>
  <c r="D3570" i="1"/>
  <c r="D3575" i="1"/>
  <c r="D3573" i="1"/>
  <c r="D3577" i="1"/>
  <c r="D3580" i="1"/>
  <c r="D3578" i="1"/>
  <c r="D3576" i="1"/>
  <c r="D3579" i="1"/>
  <c r="D3581" i="1"/>
  <c r="D3582" i="1"/>
  <c r="D3585" i="1"/>
  <c r="D3583" i="1"/>
  <c r="D3584" i="1"/>
  <c r="D3586" i="1"/>
  <c r="D3587" i="1"/>
  <c r="D3591" i="1"/>
  <c r="D3589" i="1"/>
  <c r="D3588" i="1"/>
  <c r="D3590" i="1"/>
  <c r="D3592" i="1"/>
  <c r="D3594" i="1"/>
  <c r="D3593" i="1"/>
  <c r="D3596" i="1"/>
  <c r="D3595" i="1"/>
  <c r="D3597" i="1"/>
  <c r="D3599" i="1"/>
  <c r="D3598" i="1"/>
  <c r="D3600" i="1"/>
  <c r="D3602" i="1"/>
  <c r="D3601" i="1"/>
  <c r="D3604" i="1"/>
  <c r="D3606" i="1"/>
  <c r="D3605" i="1"/>
  <c r="D3603" i="1"/>
  <c r="D3608" i="1"/>
  <c r="D3609" i="1"/>
  <c r="D3607" i="1"/>
  <c r="D3611" i="1"/>
  <c r="D3610" i="1"/>
  <c r="D3614" i="1"/>
  <c r="D3612" i="1"/>
  <c r="D3616" i="1"/>
  <c r="D3618" i="1"/>
  <c r="D3613" i="1"/>
  <c r="D3615" i="1"/>
  <c r="D3617" i="1"/>
  <c r="D3619" i="1"/>
  <c r="D3622" i="1"/>
  <c r="D3620" i="1"/>
  <c r="D3621" i="1"/>
  <c r="D3630" i="1"/>
  <c r="D3627" i="1"/>
  <c r="D3623" i="1"/>
  <c r="D3624" i="1"/>
  <c r="D3629" i="1"/>
  <c r="D3626" i="1"/>
  <c r="D3628" i="1"/>
  <c r="C3634" i="1"/>
  <c r="Y3633" i="1"/>
  <c r="Z3633" i="1"/>
  <c r="AA3633" i="1" s="1"/>
  <c r="AH3633" i="1" s="1"/>
  <c r="AJ3634" i="1"/>
  <c r="I3634" i="1"/>
  <c r="H3634" i="1" s="1"/>
  <c r="AC3576" i="1"/>
  <c r="AE3576" i="1" s="1"/>
  <c r="G3576" i="1"/>
  <c r="D3625" i="1"/>
  <c r="T3572" i="1"/>
  <c r="AF3572" i="1" s="1"/>
  <c r="S3573" i="1"/>
  <c r="M3577" i="1"/>
  <c r="N3577" i="1" s="1"/>
  <c r="P3577" i="1"/>
  <c r="Q3577" i="1"/>
  <c r="L3578" i="1"/>
  <c r="X3634" i="1"/>
  <c r="A3635" i="1"/>
  <c r="K3634" i="1"/>
  <c r="D3631" i="1"/>
  <c r="AC3577" i="1" l="1"/>
  <c r="AE3577" i="1" s="1"/>
  <c r="G3577" i="1"/>
  <c r="E3624" i="1"/>
  <c r="E3621" i="1"/>
  <c r="E3617" i="1"/>
  <c r="E3616" i="1"/>
  <c r="E3611" i="1"/>
  <c r="E3603" i="1"/>
  <c r="E3601" i="1"/>
  <c r="E3599" i="1"/>
  <c r="E3593" i="1"/>
  <c r="E3588" i="1"/>
  <c r="E3586" i="1"/>
  <c r="E3582" i="1"/>
  <c r="E3578" i="1"/>
  <c r="E3575" i="1"/>
  <c r="U3572" i="1"/>
  <c r="E3572" i="1"/>
  <c r="V3572" i="1" s="1"/>
  <c r="U3566" i="1"/>
  <c r="E3566" i="1"/>
  <c r="V3566" i="1" s="1"/>
  <c r="U3562" i="1"/>
  <c r="E3562" i="1"/>
  <c r="V3562" i="1" s="1"/>
  <c r="U3556" i="1"/>
  <c r="E3556" i="1"/>
  <c r="V3556" i="1" s="1"/>
  <c r="U3554" i="1"/>
  <c r="E3554" i="1"/>
  <c r="V3554" i="1" s="1"/>
  <c r="U3547" i="1"/>
  <c r="E3547" i="1"/>
  <c r="V3547" i="1" s="1"/>
  <c r="U3546" i="1"/>
  <c r="E3546" i="1"/>
  <c r="V3546" i="1" s="1"/>
  <c r="U3543" i="1"/>
  <c r="E3543" i="1"/>
  <c r="V3543" i="1" s="1"/>
  <c r="U3537" i="1"/>
  <c r="E3537" i="1"/>
  <c r="V3537" i="1" s="1"/>
  <c r="U3534" i="1"/>
  <c r="E3534" i="1"/>
  <c r="V3534" i="1" s="1"/>
  <c r="U3531" i="1"/>
  <c r="E3531" i="1"/>
  <c r="V3531" i="1" s="1"/>
  <c r="U3526" i="1"/>
  <c r="E3526" i="1"/>
  <c r="V3526" i="1" s="1"/>
  <c r="U3522" i="1"/>
  <c r="E3522" i="1"/>
  <c r="V3522" i="1" s="1"/>
  <c r="U3515" i="1"/>
  <c r="E3515" i="1"/>
  <c r="V3515" i="1" s="1"/>
  <c r="U3513" i="1"/>
  <c r="E3513" i="1"/>
  <c r="V3513" i="1" s="1"/>
  <c r="U3508" i="1"/>
  <c r="E3508" i="1"/>
  <c r="V3508" i="1" s="1"/>
  <c r="U3506" i="1"/>
  <c r="E3506" i="1"/>
  <c r="V3506" i="1" s="1"/>
  <c r="U3500" i="1"/>
  <c r="E3500" i="1"/>
  <c r="V3500" i="1" s="1"/>
  <c r="U3501" i="1"/>
  <c r="E3501" i="1"/>
  <c r="V3501" i="1" s="1"/>
  <c r="U3496" i="1"/>
  <c r="E3496" i="1"/>
  <c r="V3496" i="1" s="1"/>
  <c r="U3493" i="1"/>
  <c r="E3493" i="1"/>
  <c r="V3493" i="1" s="1"/>
  <c r="U3491" i="1"/>
  <c r="E3491" i="1"/>
  <c r="V3491" i="1" s="1"/>
  <c r="U3483" i="1"/>
  <c r="E3483" i="1"/>
  <c r="V3483" i="1" s="1"/>
  <c r="U3478" i="1"/>
  <c r="E3478" i="1"/>
  <c r="V3478" i="1" s="1"/>
  <c r="U3474" i="1"/>
  <c r="E3474" i="1"/>
  <c r="V3474" i="1" s="1"/>
  <c r="U3467" i="1"/>
  <c r="E3467" i="1"/>
  <c r="V3467" i="1" s="1"/>
  <c r="U3465" i="1"/>
  <c r="E3465" i="1"/>
  <c r="V3465" i="1" s="1"/>
  <c r="U3461" i="1"/>
  <c r="E3461" i="1"/>
  <c r="V3461" i="1" s="1"/>
  <c r="U3457" i="1"/>
  <c r="E3457" i="1"/>
  <c r="V3457" i="1" s="1"/>
  <c r="U3455" i="1"/>
  <c r="E3455" i="1"/>
  <c r="V3455" i="1" s="1"/>
  <c r="U3450" i="1"/>
  <c r="E3450" i="1"/>
  <c r="V3450" i="1" s="1"/>
  <c r="U3444" i="1"/>
  <c r="E3444" i="1"/>
  <c r="V3444" i="1" s="1"/>
  <c r="U3442" i="1"/>
  <c r="E3442" i="1"/>
  <c r="V3442" i="1" s="1"/>
  <c r="U3439" i="1"/>
  <c r="E3439" i="1"/>
  <c r="V3439" i="1" s="1"/>
  <c r="U3434" i="1"/>
  <c r="E3434" i="1"/>
  <c r="V3434" i="1" s="1"/>
  <c r="U3432" i="1"/>
  <c r="E3432" i="1"/>
  <c r="V3432" i="1" s="1"/>
  <c r="U3426" i="1"/>
  <c r="E3426" i="1"/>
  <c r="V3426" i="1" s="1"/>
  <c r="U3424" i="1"/>
  <c r="E3424" i="1"/>
  <c r="V3424" i="1" s="1"/>
  <c r="U3418" i="1"/>
  <c r="E3418" i="1"/>
  <c r="V3418" i="1" s="1"/>
  <c r="U3413" i="1"/>
  <c r="E3413" i="1"/>
  <c r="V3413" i="1" s="1"/>
  <c r="U3409" i="1"/>
  <c r="E3409" i="1"/>
  <c r="V3409" i="1" s="1"/>
  <c r="U3405" i="1"/>
  <c r="E3405" i="1"/>
  <c r="V3405" i="1" s="1"/>
  <c r="U3404" i="1"/>
  <c r="E3404" i="1"/>
  <c r="V3404" i="1" s="1"/>
  <c r="U3397" i="1"/>
  <c r="E3397" i="1"/>
  <c r="V3397" i="1" s="1"/>
  <c r="U3394" i="1"/>
  <c r="E3394" i="1"/>
  <c r="V3394" i="1" s="1"/>
  <c r="U3389" i="1"/>
  <c r="E3389" i="1"/>
  <c r="V3389" i="1" s="1"/>
  <c r="U3388" i="1"/>
  <c r="E3388" i="1"/>
  <c r="V3388" i="1" s="1"/>
  <c r="U3382" i="1"/>
  <c r="E3382" i="1"/>
  <c r="V3382" i="1" s="1"/>
  <c r="U3376" i="1"/>
  <c r="E3376" i="1"/>
  <c r="V3376" i="1" s="1"/>
  <c r="U3372" i="1"/>
  <c r="E3372" i="1"/>
  <c r="V3372" i="1" s="1"/>
  <c r="U3369" i="1"/>
  <c r="E3369" i="1"/>
  <c r="V3369" i="1" s="1"/>
  <c r="U3365" i="1"/>
  <c r="E3365" i="1"/>
  <c r="V3365" i="1" s="1"/>
  <c r="U3362" i="1"/>
  <c r="E3362" i="1"/>
  <c r="V3362" i="1" s="1"/>
  <c r="U3359" i="1"/>
  <c r="E3359" i="1"/>
  <c r="V3359" i="1" s="1"/>
  <c r="U3352" i="1"/>
  <c r="E3352" i="1"/>
  <c r="V3352" i="1" s="1"/>
  <c r="U3351" i="1"/>
  <c r="E3351" i="1"/>
  <c r="V3351" i="1" s="1"/>
  <c r="U3345" i="1"/>
  <c r="E3345" i="1"/>
  <c r="V3345" i="1" s="1"/>
  <c r="U3343" i="1"/>
  <c r="E3343" i="1"/>
  <c r="V3343" i="1" s="1"/>
  <c r="U3336" i="1"/>
  <c r="E3336" i="1"/>
  <c r="V3336" i="1" s="1"/>
  <c r="U3334" i="1"/>
  <c r="E3334" i="1"/>
  <c r="V3334" i="1" s="1"/>
  <c r="U3331" i="1"/>
  <c r="E3331" i="1"/>
  <c r="V3331" i="1" s="1"/>
  <c r="U3325" i="1"/>
  <c r="E3325" i="1"/>
  <c r="V3325" i="1" s="1"/>
  <c r="U3322" i="1"/>
  <c r="E3322" i="1"/>
  <c r="V3322" i="1" s="1"/>
  <c r="U3320" i="1"/>
  <c r="E3320" i="1"/>
  <c r="V3320" i="1" s="1"/>
  <c r="U3317" i="1"/>
  <c r="E3317" i="1"/>
  <c r="V3317" i="1" s="1"/>
  <c r="U3310" i="1"/>
  <c r="E3310" i="1"/>
  <c r="V3310" i="1" s="1"/>
  <c r="U3306" i="1"/>
  <c r="E3306" i="1"/>
  <c r="V3306" i="1" s="1"/>
  <c r="U3300" i="1"/>
  <c r="E3300" i="1"/>
  <c r="V3300" i="1" s="1"/>
  <c r="U3298" i="1"/>
  <c r="E3298" i="1"/>
  <c r="V3298" i="1" s="1"/>
  <c r="O3575" i="1"/>
  <c r="R3575" i="1" s="1"/>
  <c r="E3631" i="1"/>
  <c r="M3578" i="1"/>
  <c r="N3578" i="1" s="1"/>
  <c r="P3578" i="1"/>
  <c r="Q3578" i="1"/>
  <c r="L3579" i="1"/>
  <c r="E3625" i="1"/>
  <c r="E3634" i="1"/>
  <c r="E3628" i="1"/>
  <c r="E3623" i="1"/>
  <c r="E3620" i="1"/>
  <c r="E3615" i="1"/>
  <c r="E3612" i="1"/>
  <c r="E3607" i="1"/>
  <c r="E3605" i="1"/>
  <c r="E3602" i="1"/>
  <c r="E3597" i="1"/>
  <c r="E3594" i="1"/>
  <c r="E3589" i="1"/>
  <c r="E3584" i="1"/>
  <c r="E3581" i="1"/>
  <c r="E3580" i="1"/>
  <c r="U3570" i="1"/>
  <c r="E3570" i="1"/>
  <c r="V3570" i="1" s="1"/>
  <c r="U3569" i="1"/>
  <c r="E3569" i="1"/>
  <c r="V3569" i="1" s="1"/>
  <c r="U3565" i="1"/>
  <c r="E3565" i="1"/>
  <c r="V3565" i="1" s="1"/>
  <c r="U3560" i="1"/>
  <c r="E3560" i="1"/>
  <c r="V3560" i="1" s="1"/>
  <c r="U3555" i="1"/>
  <c r="E3555" i="1"/>
  <c r="V3555" i="1" s="1"/>
  <c r="U3553" i="1"/>
  <c r="E3553" i="1"/>
  <c r="V3553" i="1" s="1"/>
  <c r="U3549" i="1"/>
  <c r="E3549" i="1"/>
  <c r="V3549" i="1" s="1"/>
  <c r="U3545" i="1"/>
  <c r="E3545" i="1"/>
  <c r="V3545" i="1" s="1"/>
  <c r="U3542" i="1"/>
  <c r="E3542" i="1"/>
  <c r="V3542" i="1" s="1"/>
  <c r="U3538" i="1"/>
  <c r="E3538" i="1"/>
  <c r="V3538" i="1" s="1"/>
  <c r="U3532" i="1"/>
  <c r="E3532" i="1"/>
  <c r="V3532" i="1" s="1"/>
  <c r="U3530" i="1"/>
  <c r="E3530" i="1"/>
  <c r="V3530" i="1" s="1"/>
  <c r="U3525" i="1"/>
  <c r="E3525" i="1"/>
  <c r="V3525" i="1" s="1"/>
  <c r="U3519" i="1"/>
  <c r="E3519" i="1"/>
  <c r="V3519" i="1" s="1"/>
  <c r="U3516" i="1"/>
  <c r="E3516" i="1"/>
  <c r="V3516" i="1" s="1"/>
  <c r="U3514" i="1"/>
  <c r="E3514" i="1"/>
  <c r="V3514" i="1" s="1"/>
  <c r="U3507" i="1"/>
  <c r="E3507" i="1"/>
  <c r="V3507" i="1" s="1"/>
  <c r="U3505" i="1"/>
  <c r="E3505" i="1"/>
  <c r="V3505" i="1" s="1"/>
  <c r="U3502" i="1"/>
  <c r="E3502" i="1"/>
  <c r="V3502" i="1" s="1"/>
  <c r="U3497" i="1"/>
  <c r="E3497" i="1"/>
  <c r="V3497" i="1" s="1"/>
  <c r="U3490" i="1"/>
  <c r="E3490" i="1"/>
  <c r="V3490" i="1" s="1"/>
  <c r="U3488" i="1"/>
  <c r="E3488" i="1"/>
  <c r="V3488" i="1" s="1"/>
  <c r="U3485" i="1"/>
  <c r="E3485" i="1"/>
  <c r="V3485" i="1" s="1"/>
  <c r="U3481" i="1"/>
  <c r="E3481" i="1"/>
  <c r="V3481" i="1" s="1"/>
  <c r="U3476" i="1"/>
  <c r="E3476" i="1"/>
  <c r="V3476" i="1" s="1"/>
  <c r="U3471" i="1"/>
  <c r="E3471" i="1"/>
  <c r="V3471" i="1" s="1"/>
  <c r="U3468" i="1"/>
  <c r="E3468" i="1"/>
  <c r="V3468" i="1" s="1"/>
  <c r="U3466" i="1"/>
  <c r="E3466" i="1"/>
  <c r="V3466" i="1" s="1"/>
  <c r="U3459" i="1"/>
  <c r="E3459" i="1"/>
  <c r="V3459" i="1" s="1"/>
  <c r="U3458" i="1"/>
  <c r="E3458" i="1"/>
  <c r="V3458" i="1" s="1"/>
  <c r="U3453" i="1"/>
  <c r="E3453" i="1"/>
  <c r="V3453" i="1" s="1"/>
  <c r="U3449" i="1"/>
  <c r="E3449" i="1"/>
  <c r="V3449" i="1" s="1"/>
  <c r="U3447" i="1"/>
  <c r="E3447" i="1"/>
  <c r="V3447" i="1" s="1"/>
  <c r="U3440" i="1"/>
  <c r="E3440" i="1"/>
  <c r="V3440" i="1" s="1"/>
  <c r="U3438" i="1"/>
  <c r="E3438" i="1"/>
  <c r="V3438" i="1" s="1"/>
  <c r="U3430" i="1"/>
  <c r="E3430" i="1"/>
  <c r="V3430" i="1" s="1"/>
  <c r="U3427" i="1"/>
  <c r="E3427" i="1"/>
  <c r="V3427" i="1" s="1"/>
  <c r="U3425" i="1"/>
  <c r="E3425" i="1"/>
  <c r="V3425" i="1" s="1"/>
  <c r="U3421" i="1"/>
  <c r="E3421" i="1"/>
  <c r="V3421" i="1" s="1"/>
  <c r="U3417" i="1"/>
  <c r="E3417" i="1"/>
  <c r="V3417" i="1" s="1"/>
  <c r="U3411" i="1"/>
  <c r="E3411" i="1"/>
  <c r="V3411" i="1" s="1"/>
  <c r="U3410" i="1"/>
  <c r="E3410" i="1"/>
  <c r="V3410" i="1" s="1"/>
  <c r="U3406" i="1"/>
  <c r="E3406" i="1"/>
  <c r="V3406" i="1" s="1"/>
  <c r="U3401" i="1"/>
  <c r="E3401" i="1"/>
  <c r="V3401" i="1" s="1"/>
  <c r="U3396" i="1"/>
  <c r="E3396" i="1"/>
  <c r="V3396" i="1" s="1"/>
  <c r="U3391" i="1"/>
  <c r="E3391" i="1"/>
  <c r="V3391" i="1" s="1"/>
  <c r="U3390" i="1"/>
  <c r="E3390" i="1"/>
  <c r="V3390" i="1" s="1"/>
  <c r="U3384" i="1"/>
  <c r="E3384" i="1"/>
  <c r="V3384" i="1" s="1"/>
  <c r="U3381" i="1"/>
  <c r="E3381" i="1"/>
  <c r="V3381" i="1" s="1"/>
  <c r="U3379" i="1"/>
  <c r="E3379" i="1"/>
  <c r="V3379" i="1" s="1"/>
  <c r="U3374" i="1"/>
  <c r="E3374" i="1"/>
  <c r="V3374" i="1" s="1"/>
  <c r="U3370" i="1"/>
  <c r="E3370" i="1"/>
  <c r="V3370" i="1" s="1"/>
  <c r="U3367" i="1"/>
  <c r="E3367" i="1"/>
  <c r="V3367" i="1" s="1"/>
  <c r="U3361" i="1"/>
  <c r="E3361" i="1"/>
  <c r="V3361" i="1" s="1"/>
  <c r="U3356" i="1"/>
  <c r="E3356" i="1"/>
  <c r="V3356" i="1" s="1"/>
  <c r="U3355" i="1"/>
  <c r="E3355" i="1"/>
  <c r="V3355" i="1" s="1"/>
  <c r="U3350" i="1"/>
  <c r="E3350" i="1"/>
  <c r="V3350" i="1" s="1"/>
  <c r="U3347" i="1"/>
  <c r="E3347" i="1"/>
  <c r="V3347" i="1" s="1"/>
  <c r="U3341" i="1"/>
  <c r="E3341" i="1"/>
  <c r="V3341" i="1" s="1"/>
  <c r="U3339" i="1"/>
  <c r="E3339" i="1"/>
  <c r="V3339" i="1" s="1"/>
  <c r="U3332" i="1"/>
  <c r="E3332" i="1"/>
  <c r="V3332" i="1" s="1"/>
  <c r="U3329" i="1"/>
  <c r="E3329" i="1"/>
  <c r="V3329" i="1" s="1"/>
  <c r="U3326" i="1"/>
  <c r="E3326" i="1"/>
  <c r="V3326" i="1" s="1"/>
  <c r="U3319" i="1"/>
  <c r="E3319" i="1"/>
  <c r="V3319" i="1" s="1"/>
  <c r="U3316" i="1"/>
  <c r="E3316" i="1"/>
  <c r="V3316" i="1" s="1"/>
  <c r="U3312" i="1"/>
  <c r="E3312" i="1"/>
  <c r="V3312" i="1" s="1"/>
  <c r="U3308" i="1"/>
  <c r="E3308" i="1"/>
  <c r="V3308" i="1" s="1"/>
  <c r="U3304" i="1"/>
  <c r="E3304" i="1"/>
  <c r="V3304" i="1" s="1"/>
  <c r="U3303" i="1"/>
  <c r="E3303" i="1"/>
  <c r="V3303" i="1" s="1"/>
  <c r="E3632" i="1"/>
  <c r="F3576" i="1"/>
  <c r="J3576" i="1" s="1"/>
  <c r="E3626" i="1"/>
  <c r="E3627" i="1"/>
  <c r="E3622" i="1"/>
  <c r="E3613" i="1"/>
  <c r="E3614" i="1"/>
  <c r="E3609" i="1"/>
  <c r="E3606" i="1"/>
  <c r="E3600" i="1"/>
  <c r="E3595" i="1"/>
  <c r="E3592" i="1"/>
  <c r="E3591" i="1"/>
  <c r="E3583" i="1"/>
  <c r="E3579" i="1"/>
  <c r="E3577" i="1"/>
  <c r="E3574" i="1"/>
  <c r="V3574" i="1" s="1"/>
  <c r="U3568" i="1"/>
  <c r="E3568" i="1"/>
  <c r="V3568" i="1" s="1"/>
  <c r="U3567" i="1"/>
  <c r="E3567" i="1"/>
  <c r="V3567" i="1" s="1"/>
  <c r="U3561" i="1"/>
  <c r="E3561" i="1"/>
  <c r="V3561" i="1" s="1"/>
  <c r="U3557" i="1"/>
  <c r="E3557" i="1"/>
  <c r="V3557" i="1" s="1"/>
  <c r="U3550" i="1"/>
  <c r="E3550" i="1"/>
  <c r="V3550" i="1" s="1"/>
  <c r="U3548" i="1"/>
  <c r="E3548" i="1"/>
  <c r="V3548" i="1" s="1"/>
  <c r="U3544" i="1"/>
  <c r="E3544" i="1"/>
  <c r="V3544" i="1" s="1"/>
  <c r="U3539" i="1"/>
  <c r="E3539" i="1"/>
  <c r="V3539" i="1" s="1"/>
  <c r="U3536" i="1"/>
  <c r="E3536" i="1"/>
  <c r="V3536" i="1" s="1"/>
  <c r="U3528" i="1"/>
  <c r="E3528" i="1"/>
  <c r="V3528" i="1" s="1"/>
  <c r="U3529" i="1"/>
  <c r="E3529" i="1"/>
  <c r="V3529" i="1" s="1"/>
  <c r="U3524" i="1"/>
  <c r="E3524" i="1"/>
  <c r="V3524" i="1" s="1"/>
  <c r="U3520" i="1"/>
  <c r="E3520" i="1"/>
  <c r="V3520" i="1" s="1"/>
  <c r="U3518" i="1"/>
  <c r="E3518" i="1"/>
  <c r="V3518" i="1" s="1"/>
  <c r="U3512" i="1"/>
  <c r="E3512" i="1"/>
  <c r="V3512" i="1" s="1"/>
  <c r="U3509" i="1"/>
  <c r="E3509" i="1"/>
  <c r="V3509" i="1" s="1"/>
  <c r="U3504" i="1"/>
  <c r="E3504" i="1"/>
  <c r="V3504" i="1" s="1"/>
  <c r="U3499" i="1"/>
  <c r="E3499" i="1"/>
  <c r="V3499" i="1" s="1"/>
  <c r="U3495" i="1"/>
  <c r="E3495" i="1"/>
  <c r="V3495" i="1" s="1"/>
  <c r="U3492" i="1"/>
  <c r="E3492" i="1"/>
  <c r="V3492" i="1" s="1"/>
  <c r="U3486" i="1"/>
  <c r="E3486" i="1"/>
  <c r="V3486" i="1" s="1"/>
  <c r="U3484" i="1"/>
  <c r="E3484" i="1"/>
  <c r="V3484" i="1" s="1"/>
  <c r="U3480" i="1"/>
  <c r="E3480" i="1"/>
  <c r="V3480" i="1" s="1"/>
  <c r="U3475" i="1"/>
  <c r="E3475" i="1"/>
  <c r="V3475" i="1" s="1"/>
  <c r="U3473" i="1"/>
  <c r="E3473" i="1"/>
  <c r="V3473" i="1" s="1"/>
  <c r="U3470" i="1"/>
  <c r="E3470" i="1"/>
  <c r="V3470" i="1" s="1"/>
  <c r="U3463" i="1"/>
  <c r="E3463" i="1"/>
  <c r="V3463" i="1" s="1"/>
  <c r="U3460" i="1"/>
  <c r="E3460" i="1"/>
  <c r="V3460" i="1" s="1"/>
  <c r="U3454" i="1"/>
  <c r="E3454" i="1"/>
  <c r="V3454" i="1" s="1"/>
  <c r="U3452" i="1"/>
  <c r="E3452" i="1"/>
  <c r="V3452" i="1" s="1"/>
  <c r="U3448" i="1"/>
  <c r="E3448" i="1"/>
  <c r="V3448" i="1" s="1"/>
  <c r="U3445" i="1"/>
  <c r="E3445" i="1"/>
  <c r="V3445" i="1" s="1"/>
  <c r="U3441" i="1"/>
  <c r="E3441" i="1"/>
  <c r="V3441" i="1" s="1"/>
  <c r="U3436" i="1"/>
  <c r="E3436" i="1"/>
  <c r="V3436" i="1" s="1"/>
  <c r="U3433" i="1"/>
  <c r="E3433" i="1"/>
  <c r="V3433" i="1" s="1"/>
  <c r="U3428" i="1"/>
  <c r="E3428" i="1"/>
  <c r="V3428" i="1" s="1"/>
  <c r="U3422" i="1"/>
  <c r="E3422" i="1"/>
  <c r="V3422" i="1" s="1"/>
  <c r="U3420" i="1"/>
  <c r="E3420" i="1"/>
  <c r="V3420" i="1" s="1"/>
  <c r="U3416" i="1"/>
  <c r="E3416" i="1"/>
  <c r="V3416" i="1" s="1"/>
  <c r="U3414" i="1"/>
  <c r="E3414" i="1"/>
  <c r="V3414" i="1" s="1"/>
  <c r="U3408" i="1"/>
  <c r="E3408" i="1"/>
  <c r="V3408" i="1" s="1"/>
  <c r="U3403" i="1"/>
  <c r="E3403" i="1"/>
  <c r="V3403" i="1" s="1"/>
  <c r="U3400" i="1"/>
  <c r="E3400" i="1"/>
  <c r="V3400" i="1" s="1"/>
  <c r="U3395" i="1"/>
  <c r="E3395" i="1"/>
  <c r="V3395" i="1" s="1"/>
  <c r="U3392" i="1"/>
  <c r="E3392" i="1"/>
  <c r="V3392" i="1" s="1"/>
  <c r="U3387" i="1"/>
  <c r="E3387" i="1"/>
  <c r="V3387" i="1" s="1"/>
  <c r="U3386" i="1"/>
  <c r="E3386" i="1"/>
  <c r="V3386" i="1" s="1"/>
  <c r="U3380" i="1"/>
  <c r="E3380" i="1"/>
  <c r="V3380" i="1" s="1"/>
  <c r="U3377" i="1"/>
  <c r="E3377" i="1"/>
  <c r="V3377" i="1" s="1"/>
  <c r="U3375" i="1"/>
  <c r="E3375" i="1"/>
  <c r="V3375" i="1" s="1"/>
  <c r="U3368" i="1"/>
  <c r="E3368" i="1"/>
  <c r="V3368" i="1" s="1"/>
  <c r="U3364" i="1"/>
  <c r="E3364" i="1"/>
  <c r="V3364" i="1" s="1"/>
  <c r="U3360" i="1"/>
  <c r="E3360" i="1"/>
  <c r="V3360" i="1" s="1"/>
  <c r="U3357" i="1"/>
  <c r="E3357" i="1"/>
  <c r="V3357" i="1" s="1"/>
  <c r="U3353" i="1"/>
  <c r="E3353" i="1"/>
  <c r="V3353" i="1" s="1"/>
  <c r="U3348" i="1"/>
  <c r="E3348" i="1"/>
  <c r="V3348" i="1" s="1"/>
  <c r="U3344" i="1"/>
  <c r="E3344" i="1"/>
  <c r="V3344" i="1" s="1"/>
  <c r="U3338" i="1"/>
  <c r="E3338" i="1"/>
  <c r="V3338" i="1" s="1"/>
  <c r="U3337" i="1"/>
  <c r="E3337" i="1"/>
  <c r="V3337" i="1" s="1"/>
  <c r="U3335" i="1"/>
  <c r="E3335" i="1"/>
  <c r="V3335" i="1" s="1"/>
  <c r="U3327" i="1"/>
  <c r="E3327" i="1"/>
  <c r="V3327" i="1" s="1"/>
  <c r="U3323" i="1"/>
  <c r="E3323" i="1"/>
  <c r="V3323" i="1" s="1"/>
  <c r="U3321" i="1"/>
  <c r="E3321" i="1"/>
  <c r="V3321" i="1" s="1"/>
  <c r="U3315" i="1"/>
  <c r="E3315" i="1"/>
  <c r="V3315" i="1" s="1"/>
  <c r="U3314" i="1"/>
  <c r="E3314" i="1"/>
  <c r="V3314" i="1" s="1"/>
  <c r="U3309" i="1"/>
  <c r="E3309" i="1"/>
  <c r="V3309" i="1" s="1"/>
  <c r="U3302" i="1"/>
  <c r="E3302" i="1"/>
  <c r="V3302" i="1" s="1"/>
  <c r="U3301" i="1"/>
  <c r="E3301" i="1"/>
  <c r="V3301" i="1" s="1"/>
  <c r="AB3637" i="1"/>
  <c r="Y3634" i="1"/>
  <c r="AJ3635" i="1"/>
  <c r="Z3634" i="1"/>
  <c r="AA3634" i="1" s="1"/>
  <c r="AH3634" i="1" s="1"/>
  <c r="C3635" i="1"/>
  <c r="I3635" i="1"/>
  <c r="H3635" i="1" s="1"/>
  <c r="A3636" i="1"/>
  <c r="K3635" i="1"/>
  <c r="X3635" i="1"/>
  <c r="T3573" i="1"/>
  <c r="AF3573" i="1" s="1"/>
  <c r="S3574" i="1"/>
  <c r="E3629" i="1"/>
  <c r="E3630" i="1"/>
  <c r="E3619" i="1"/>
  <c r="E3618" i="1"/>
  <c r="E3610" i="1"/>
  <c r="E3608" i="1"/>
  <c r="E3604" i="1"/>
  <c r="E3598" i="1"/>
  <c r="E3596" i="1"/>
  <c r="E3590" i="1"/>
  <c r="E3587" i="1"/>
  <c r="E3585" i="1"/>
  <c r="E3576" i="1"/>
  <c r="U3573" i="1"/>
  <c r="E3573" i="1"/>
  <c r="V3573" i="1" s="1"/>
  <c r="U3571" i="1"/>
  <c r="E3571" i="1"/>
  <c r="V3571" i="1" s="1"/>
  <c r="U3564" i="1"/>
  <c r="E3564" i="1"/>
  <c r="V3564" i="1" s="1"/>
  <c r="U3563" i="1"/>
  <c r="E3563" i="1"/>
  <c r="V3563" i="1" s="1"/>
  <c r="U3559" i="1"/>
  <c r="E3559" i="1"/>
  <c r="V3559" i="1" s="1"/>
  <c r="U3558" i="1"/>
  <c r="E3558" i="1"/>
  <c r="V3558" i="1" s="1"/>
  <c r="U3551" i="1"/>
  <c r="E3551" i="1"/>
  <c r="V3551" i="1" s="1"/>
  <c r="U3552" i="1"/>
  <c r="E3552" i="1"/>
  <c r="V3552" i="1" s="1"/>
  <c r="U3541" i="1"/>
  <c r="E3541" i="1"/>
  <c r="V3541" i="1" s="1"/>
  <c r="U3540" i="1"/>
  <c r="E3540" i="1"/>
  <c r="V3540" i="1" s="1"/>
  <c r="U3535" i="1"/>
  <c r="E3535" i="1"/>
  <c r="V3535" i="1" s="1"/>
  <c r="U3533" i="1"/>
  <c r="E3533" i="1"/>
  <c r="V3533" i="1" s="1"/>
  <c r="U3527" i="1"/>
  <c r="E3527" i="1"/>
  <c r="V3527" i="1" s="1"/>
  <c r="U3521" i="1"/>
  <c r="E3521" i="1"/>
  <c r="V3521" i="1" s="1"/>
  <c r="U3523" i="1"/>
  <c r="E3523" i="1"/>
  <c r="V3523" i="1" s="1"/>
  <c r="U3517" i="1"/>
  <c r="E3517" i="1"/>
  <c r="V3517" i="1" s="1"/>
  <c r="U3511" i="1"/>
  <c r="E3511" i="1"/>
  <c r="V3511" i="1" s="1"/>
  <c r="U3510" i="1"/>
  <c r="E3510" i="1"/>
  <c r="V3510" i="1" s="1"/>
  <c r="U3503" i="1"/>
  <c r="E3503" i="1"/>
  <c r="V3503" i="1" s="1"/>
  <c r="U3498" i="1"/>
  <c r="E3498" i="1"/>
  <c r="V3498" i="1" s="1"/>
  <c r="U3494" i="1"/>
  <c r="E3494" i="1"/>
  <c r="V3494" i="1" s="1"/>
  <c r="U3489" i="1"/>
  <c r="E3489" i="1"/>
  <c r="V3489" i="1" s="1"/>
  <c r="U3487" i="1"/>
  <c r="E3487" i="1"/>
  <c r="V3487" i="1" s="1"/>
  <c r="U3482" i="1"/>
  <c r="E3482" i="1"/>
  <c r="V3482" i="1" s="1"/>
  <c r="U3479" i="1"/>
  <c r="E3479" i="1"/>
  <c r="V3479" i="1" s="1"/>
  <c r="U3477" i="1"/>
  <c r="E3477" i="1"/>
  <c r="V3477" i="1" s="1"/>
  <c r="U3469" i="1"/>
  <c r="E3469" i="1"/>
  <c r="V3469" i="1" s="1"/>
  <c r="U3472" i="1"/>
  <c r="E3472" i="1"/>
  <c r="V3472" i="1" s="1"/>
  <c r="U3464" i="1"/>
  <c r="E3464" i="1"/>
  <c r="V3464" i="1" s="1"/>
  <c r="U3462" i="1"/>
  <c r="E3462" i="1"/>
  <c r="V3462" i="1" s="1"/>
  <c r="U3456" i="1"/>
  <c r="E3456" i="1"/>
  <c r="V3456" i="1" s="1"/>
  <c r="U3451" i="1"/>
  <c r="E3451" i="1"/>
  <c r="V3451" i="1" s="1"/>
  <c r="U3446" i="1"/>
  <c r="E3446" i="1"/>
  <c r="V3446" i="1" s="1"/>
  <c r="U3443" i="1"/>
  <c r="E3443" i="1"/>
  <c r="V3443" i="1" s="1"/>
  <c r="U3437" i="1"/>
  <c r="E3437" i="1"/>
  <c r="V3437" i="1" s="1"/>
  <c r="U3435" i="1"/>
  <c r="E3435" i="1"/>
  <c r="V3435" i="1" s="1"/>
  <c r="U3431" i="1"/>
  <c r="E3431" i="1"/>
  <c r="V3431" i="1" s="1"/>
  <c r="U3429" i="1"/>
  <c r="E3429" i="1"/>
  <c r="V3429" i="1" s="1"/>
  <c r="U3423" i="1"/>
  <c r="E3423" i="1"/>
  <c r="V3423" i="1" s="1"/>
  <c r="U3419" i="1"/>
  <c r="E3419" i="1"/>
  <c r="V3419" i="1" s="1"/>
  <c r="U3415" i="1"/>
  <c r="E3415" i="1"/>
  <c r="V3415" i="1" s="1"/>
  <c r="U3412" i="1"/>
  <c r="E3412" i="1"/>
  <c r="V3412" i="1" s="1"/>
  <c r="U3407" i="1"/>
  <c r="E3407" i="1"/>
  <c r="V3407" i="1" s="1"/>
  <c r="U3402" i="1"/>
  <c r="E3402" i="1"/>
  <c r="V3402" i="1" s="1"/>
  <c r="U3399" i="1"/>
  <c r="E3399" i="1"/>
  <c r="V3399" i="1" s="1"/>
  <c r="U3398" i="1"/>
  <c r="E3398" i="1"/>
  <c r="V3398" i="1" s="1"/>
  <c r="U3393" i="1"/>
  <c r="E3393" i="1"/>
  <c r="V3393" i="1" s="1"/>
  <c r="U3385" i="1"/>
  <c r="E3385" i="1"/>
  <c r="V3385" i="1" s="1"/>
  <c r="U3383" i="1"/>
  <c r="E3383" i="1"/>
  <c r="V3383" i="1" s="1"/>
  <c r="U3378" i="1"/>
  <c r="E3378" i="1"/>
  <c r="V3378" i="1" s="1"/>
  <c r="U3373" i="1"/>
  <c r="E3373" i="1"/>
  <c r="V3373" i="1" s="1"/>
  <c r="U3371" i="1"/>
  <c r="E3371" i="1"/>
  <c r="V3371" i="1" s="1"/>
  <c r="U3366" i="1"/>
  <c r="E3366" i="1"/>
  <c r="V3366" i="1" s="1"/>
  <c r="U3363" i="1"/>
  <c r="E3363" i="1"/>
  <c r="V3363" i="1" s="1"/>
  <c r="U3358" i="1"/>
  <c r="E3358" i="1"/>
  <c r="V3358" i="1" s="1"/>
  <c r="U3354" i="1"/>
  <c r="E3354" i="1"/>
  <c r="V3354" i="1" s="1"/>
  <c r="U3349" i="1"/>
  <c r="E3349" i="1"/>
  <c r="V3349" i="1" s="1"/>
  <c r="U3346" i="1"/>
  <c r="E3346" i="1"/>
  <c r="V3346" i="1" s="1"/>
  <c r="U3342" i="1"/>
  <c r="E3342" i="1"/>
  <c r="V3342" i="1" s="1"/>
  <c r="U3340" i="1"/>
  <c r="E3340" i="1"/>
  <c r="V3340" i="1" s="1"/>
  <c r="U3333" i="1"/>
  <c r="E3333" i="1"/>
  <c r="V3333" i="1" s="1"/>
  <c r="U3330" i="1"/>
  <c r="E3330" i="1"/>
  <c r="V3330" i="1" s="1"/>
  <c r="U3328" i="1"/>
  <c r="E3328" i="1"/>
  <c r="V3328" i="1" s="1"/>
  <c r="U3324" i="1"/>
  <c r="E3324" i="1"/>
  <c r="V3324" i="1" s="1"/>
  <c r="U3318" i="1"/>
  <c r="E3318" i="1"/>
  <c r="V3318" i="1" s="1"/>
  <c r="U3313" i="1"/>
  <c r="E3313" i="1"/>
  <c r="V3313" i="1" s="1"/>
  <c r="U3311" i="1"/>
  <c r="E3311" i="1"/>
  <c r="V3311" i="1" s="1"/>
  <c r="U3307" i="1"/>
  <c r="E3307" i="1"/>
  <c r="V3307" i="1" s="1"/>
  <c r="U3305" i="1"/>
  <c r="E3305" i="1"/>
  <c r="V3305" i="1" s="1"/>
  <c r="U3299" i="1"/>
  <c r="E3299" i="1"/>
  <c r="V3299" i="1" s="1"/>
  <c r="W3531" i="1" l="1"/>
  <c r="W3562" i="1"/>
  <c r="O3576" i="1"/>
  <c r="R3576" i="1" s="1"/>
  <c r="V3576" i="1" s="1"/>
  <c r="W3546" i="1"/>
  <c r="AG3546" i="1" s="1"/>
  <c r="B3546" i="1" s="1"/>
  <c r="W3307" i="1"/>
  <c r="AG3307" i="1" s="1"/>
  <c r="B3307" i="1" s="1"/>
  <c r="W3324" i="1"/>
  <c r="AG3324" i="1" s="1"/>
  <c r="B3324" i="1" s="1"/>
  <c r="W3340" i="1"/>
  <c r="AG3340" i="1" s="1"/>
  <c r="B3340" i="1" s="1"/>
  <c r="W3354" i="1"/>
  <c r="AG3354" i="1" s="1"/>
  <c r="W3371" i="1"/>
  <c r="AG3371" i="1" s="1"/>
  <c r="B3371" i="1" s="1"/>
  <c r="W3385" i="1"/>
  <c r="AG3385" i="1" s="1"/>
  <c r="W3402" i="1"/>
  <c r="AG3402" i="1" s="1"/>
  <c r="B3402" i="1" s="1"/>
  <c r="W3419" i="1"/>
  <c r="AG3419" i="1" s="1"/>
  <c r="W3435" i="1"/>
  <c r="AG3435" i="1" s="1"/>
  <c r="B3435" i="1" s="1"/>
  <c r="W3451" i="1"/>
  <c r="AG3451" i="1" s="1"/>
  <c r="W3472" i="1"/>
  <c r="AG3472" i="1" s="1"/>
  <c r="B3472" i="1" s="1"/>
  <c r="W3482" i="1"/>
  <c r="AG3482" i="1" s="1"/>
  <c r="B3482" i="1" s="1"/>
  <c r="W3498" i="1"/>
  <c r="AG3498" i="1" s="1"/>
  <c r="B3498" i="1" s="1"/>
  <c r="W3517" i="1"/>
  <c r="AG3517" i="1" s="1"/>
  <c r="B3517" i="1" s="1"/>
  <c r="W3533" i="1"/>
  <c r="W3552" i="1"/>
  <c r="AG3552" i="1" s="1"/>
  <c r="B3552" i="1" s="1"/>
  <c r="W3563" i="1"/>
  <c r="AG3563" i="1" s="1"/>
  <c r="B3563" i="1" s="1"/>
  <c r="W3522" i="1"/>
  <c r="AG3522" i="1" s="1"/>
  <c r="W3537" i="1"/>
  <c r="AG3537" i="1" s="1"/>
  <c r="W3554" i="1"/>
  <c r="AG3554" i="1" s="1"/>
  <c r="W3572" i="1"/>
  <c r="W3299" i="1"/>
  <c r="W3313" i="1"/>
  <c r="W3330" i="1"/>
  <c r="AG3330" i="1" s="1"/>
  <c r="W3346" i="1"/>
  <c r="AG3346" i="1" s="1"/>
  <c r="B3346" i="1" s="1"/>
  <c r="W3363" i="1"/>
  <c r="AG3363" i="1" s="1"/>
  <c r="B3363" i="1" s="1"/>
  <c r="W3378" i="1"/>
  <c r="AG3378" i="1" s="1"/>
  <c r="B3378" i="1" s="1"/>
  <c r="W3398" i="1"/>
  <c r="AG3398" i="1" s="1"/>
  <c r="B3398" i="1" s="1"/>
  <c r="W3412" i="1"/>
  <c r="AG3412" i="1" s="1"/>
  <c r="B3412" i="1" s="1"/>
  <c r="W3429" i="1"/>
  <c r="AG3429" i="1" s="1"/>
  <c r="B3429" i="1" s="1"/>
  <c r="W3443" i="1"/>
  <c r="AG3443" i="1" s="1"/>
  <c r="B3443" i="1" s="1"/>
  <c r="W3462" i="1"/>
  <c r="AG3462" i="1" s="1"/>
  <c r="B3462" i="1" s="1"/>
  <c r="W3477" i="1"/>
  <c r="AG3477" i="1" s="1"/>
  <c r="W3489" i="1"/>
  <c r="AG3489" i="1" s="1"/>
  <c r="W3510" i="1"/>
  <c r="AG3510" i="1" s="1"/>
  <c r="W3521" i="1"/>
  <c r="AG3521" i="1" s="1"/>
  <c r="B3521" i="1" s="1"/>
  <c r="W3540" i="1"/>
  <c r="AG3540" i="1" s="1"/>
  <c r="B3540" i="1" s="1"/>
  <c r="W3558" i="1"/>
  <c r="AG3558" i="1" s="1"/>
  <c r="W3571" i="1"/>
  <c r="AG3571" i="1" s="1"/>
  <c r="W3305" i="1"/>
  <c r="AG3305" i="1" s="1"/>
  <c r="B3305" i="1" s="1"/>
  <c r="W3318" i="1"/>
  <c r="AG3318" i="1" s="1"/>
  <c r="B3318" i="1" s="1"/>
  <c r="W3342" i="1"/>
  <c r="AG3342" i="1" s="1"/>
  <c r="B3342" i="1" s="1"/>
  <c r="W3358" i="1"/>
  <c r="AG3358" i="1" s="1"/>
  <c r="W3373" i="1"/>
  <c r="AG3373" i="1" s="1"/>
  <c r="B3373" i="1" s="1"/>
  <c r="W3393" i="1"/>
  <c r="AG3393" i="1" s="1"/>
  <c r="B3393" i="1" s="1"/>
  <c r="W3407" i="1"/>
  <c r="AG3407" i="1" s="1"/>
  <c r="W3415" i="1"/>
  <c r="AG3415" i="1" s="1"/>
  <c r="B3415" i="1" s="1"/>
  <c r="W3423" i="1"/>
  <c r="AG3423" i="1" s="1"/>
  <c r="B3423" i="1" s="1"/>
  <c r="W3431" i="1"/>
  <c r="AG3431" i="1" s="1"/>
  <c r="W3437" i="1"/>
  <c r="AG3437" i="1" s="1"/>
  <c r="B3437" i="1" s="1"/>
  <c r="W3446" i="1"/>
  <c r="AG3446" i="1" s="1"/>
  <c r="B3446" i="1" s="1"/>
  <c r="W3311" i="1"/>
  <c r="AG3311" i="1" s="1"/>
  <c r="B3311" i="1" s="1"/>
  <c r="W3328" i="1"/>
  <c r="AG3328" i="1" s="1"/>
  <c r="B3328" i="1" s="1"/>
  <c r="W3333" i="1"/>
  <c r="AG3333" i="1" s="1"/>
  <c r="B3333" i="1" s="1"/>
  <c r="W3349" i="1"/>
  <c r="AG3349" i="1" s="1"/>
  <c r="W3366" i="1"/>
  <c r="AG3366" i="1" s="1"/>
  <c r="B3366" i="1" s="1"/>
  <c r="W3383" i="1"/>
  <c r="AG3383" i="1" s="1"/>
  <c r="B3383" i="1" s="1"/>
  <c r="W3399" i="1"/>
  <c r="AG3399" i="1" s="1"/>
  <c r="W3456" i="1"/>
  <c r="AG3456" i="1" s="1"/>
  <c r="B3456" i="1" s="1"/>
  <c r="W3464" i="1"/>
  <c r="AG3464" i="1" s="1"/>
  <c r="B3464" i="1" s="1"/>
  <c r="W3469" i="1"/>
  <c r="AG3469" i="1" s="1"/>
  <c r="B3469" i="1" s="1"/>
  <c r="W3479" i="1"/>
  <c r="AG3479" i="1" s="1"/>
  <c r="B3479" i="1" s="1"/>
  <c r="W3487" i="1"/>
  <c r="W3494" i="1"/>
  <c r="AG3494" i="1" s="1"/>
  <c r="W3503" i="1"/>
  <c r="AG3503" i="1" s="1"/>
  <c r="B3503" i="1" s="1"/>
  <c r="W3511" i="1"/>
  <c r="AG3511" i="1" s="1"/>
  <c r="B3511" i="1" s="1"/>
  <c r="W3523" i="1"/>
  <c r="AG3523" i="1" s="1"/>
  <c r="B3523" i="1" s="1"/>
  <c r="W3527" i="1"/>
  <c r="AG3527" i="1" s="1"/>
  <c r="B3527" i="1" s="1"/>
  <c r="W3535" i="1"/>
  <c r="AG3535" i="1" s="1"/>
  <c r="B3535" i="1" s="1"/>
  <c r="W3541" i="1"/>
  <c r="AG3541" i="1" s="1"/>
  <c r="B3541" i="1" s="1"/>
  <c r="W3551" i="1"/>
  <c r="AG3551" i="1" s="1"/>
  <c r="W3559" i="1"/>
  <c r="AG3559" i="1" s="1"/>
  <c r="B3559" i="1" s="1"/>
  <c r="W3564" i="1"/>
  <c r="AG3564" i="1" s="1"/>
  <c r="B3564" i="1" s="1"/>
  <c r="W3573" i="1"/>
  <c r="AG3573" i="1" s="1"/>
  <c r="B3573" i="1" s="1"/>
  <c r="Y3635" i="1"/>
  <c r="I3636" i="1"/>
  <c r="H3636" i="1" s="1"/>
  <c r="AJ3636" i="1"/>
  <c r="Z3635" i="1"/>
  <c r="AA3635" i="1" s="1"/>
  <c r="AH3635" i="1" s="1"/>
  <c r="C3636" i="1"/>
  <c r="W3302" i="1"/>
  <c r="W3314" i="1"/>
  <c r="W3321" i="1"/>
  <c r="W3327" i="1"/>
  <c r="W3337" i="1"/>
  <c r="W3344" i="1"/>
  <c r="W3353" i="1"/>
  <c r="W3360" i="1"/>
  <c r="W3368" i="1"/>
  <c r="W3377" i="1"/>
  <c r="W3386" i="1"/>
  <c r="W3392" i="1"/>
  <c r="W3400" i="1"/>
  <c r="W3408" i="1"/>
  <c r="W3416" i="1"/>
  <c r="W3422" i="1"/>
  <c r="W3433" i="1"/>
  <c r="W3441" i="1"/>
  <c r="W3448" i="1"/>
  <c r="W3454" i="1"/>
  <c r="W3463" i="1"/>
  <c r="W3473" i="1"/>
  <c r="W3480" i="1"/>
  <c r="W3486" i="1"/>
  <c r="W3495" i="1"/>
  <c r="W3504" i="1"/>
  <c r="W3512" i="1"/>
  <c r="W3520" i="1"/>
  <c r="W3529" i="1"/>
  <c r="W3536" i="1"/>
  <c r="W3544" i="1"/>
  <c r="W3550" i="1"/>
  <c r="W3561" i="1"/>
  <c r="W3568" i="1"/>
  <c r="W3304" i="1"/>
  <c r="W3312" i="1"/>
  <c r="W3319" i="1"/>
  <c r="W3329" i="1"/>
  <c r="W3339" i="1"/>
  <c r="W3347" i="1"/>
  <c r="W3355" i="1"/>
  <c r="W3361" i="1"/>
  <c r="W3370" i="1"/>
  <c r="W3379" i="1"/>
  <c r="W3384" i="1"/>
  <c r="W3391" i="1"/>
  <c r="W3401" i="1"/>
  <c r="W3410" i="1"/>
  <c r="W3417" i="1"/>
  <c r="W3425" i="1"/>
  <c r="W3430" i="1"/>
  <c r="W3440" i="1"/>
  <c r="W3449" i="1"/>
  <c r="W3458" i="1"/>
  <c r="W3466" i="1"/>
  <c r="W3471" i="1"/>
  <c r="W3481" i="1"/>
  <c r="W3488" i="1"/>
  <c r="W3497" i="1"/>
  <c r="W3505" i="1"/>
  <c r="W3514" i="1"/>
  <c r="W3519" i="1"/>
  <c r="W3530" i="1"/>
  <c r="W3538" i="1"/>
  <c r="W3545" i="1"/>
  <c r="W3553" i="1"/>
  <c r="W3560" i="1"/>
  <c r="W3569" i="1"/>
  <c r="M3579" i="1"/>
  <c r="N3579" i="1" s="1"/>
  <c r="P3579" i="1"/>
  <c r="Q3579" i="1"/>
  <c r="L3580" i="1"/>
  <c r="W3298" i="1"/>
  <c r="W3306" i="1"/>
  <c r="W3317" i="1"/>
  <c r="W3322" i="1"/>
  <c r="W3331" i="1"/>
  <c r="W3336" i="1"/>
  <c r="W3345" i="1"/>
  <c r="W3352" i="1"/>
  <c r="W3362" i="1"/>
  <c r="W3369" i="1"/>
  <c r="W3376" i="1"/>
  <c r="W3388" i="1"/>
  <c r="W3394" i="1"/>
  <c r="W3404" i="1"/>
  <c r="W3409" i="1"/>
  <c r="W3418" i="1"/>
  <c r="W3426" i="1"/>
  <c r="W3434" i="1"/>
  <c r="W3442" i="1"/>
  <c r="W3450" i="1"/>
  <c r="W3457" i="1"/>
  <c r="W3465" i="1"/>
  <c r="W3474" i="1"/>
  <c r="W3483" i="1"/>
  <c r="W3493" i="1"/>
  <c r="W3501" i="1"/>
  <c r="W3506" i="1"/>
  <c r="W3513" i="1"/>
  <c r="AG3531" i="1"/>
  <c r="AG3562" i="1"/>
  <c r="B3562" i="1" s="1"/>
  <c r="AG3572" i="1"/>
  <c r="V3575" i="1"/>
  <c r="F3577" i="1"/>
  <c r="O3577" i="1" s="1"/>
  <c r="R3577" i="1" s="1"/>
  <c r="V3577" i="1" s="1"/>
  <c r="AG3299" i="1"/>
  <c r="AG3313" i="1"/>
  <c r="B3313" i="1" s="1"/>
  <c r="AG3533" i="1"/>
  <c r="T3574" i="1"/>
  <c r="AF3574" i="1" s="1"/>
  <c r="S3575" i="1"/>
  <c r="E3635" i="1"/>
  <c r="W3301" i="1"/>
  <c r="W3309" i="1"/>
  <c r="W3315" i="1"/>
  <c r="W3323" i="1"/>
  <c r="W3335" i="1"/>
  <c r="W3338" i="1"/>
  <c r="W3348" i="1"/>
  <c r="W3357" i="1"/>
  <c r="W3364" i="1"/>
  <c r="W3375" i="1"/>
  <c r="W3380" i="1"/>
  <c r="W3387" i="1"/>
  <c r="W3395" i="1"/>
  <c r="W3403" i="1"/>
  <c r="W3414" i="1"/>
  <c r="W3420" i="1"/>
  <c r="W3428" i="1"/>
  <c r="W3436" i="1"/>
  <c r="W3445" i="1"/>
  <c r="W3452" i="1"/>
  <c r="W3460" i="1"/>
  <c r="W3470" i="1"/>
  <c r="W3475" i="1"/>
  <c r="W3484" i="1"/>
  <c r="W3492" i="1"/>
  <c r="W3499" i="1"/>
  <c r="W3509" i="1"/>
  <c r="W3518" i="1"/>
  <c r="W3524" i="1"/>
  <c r="W3528" i="1"/>
  <c r="W3539" i="1"/>
  <c r="W3548" i="1"/>
  <c r="W3557" i="1"/>
  <c r="W3567" i="1"/>
  <c r="U3574" i="1"/>
  <c r="W3574" i="1" s="1"/>
  <c r="W3303" i="1"/>
  <c r="W3308" i="1"/>
  <c r="W3316" i="1"/>
  <c r="W3326" i="1"/>
  <c r="W3332" i="1"/>
  <c r="W3341" i="1"/>
  <c r="W3350" i="1"/>
  <c r="W3356" i="1"/>
  <c r="W3367" i="1"/>
  <c r="W3374" i="1"/>
  <c r="W3381" i="1"/>
  <c r="W3390" i="1"/>
  <c r="W3396" i="1"/>
  <c r="W3406" i="1"/>
  <c r="W3411" i="1"/>
  <c r="W3421" i="1"/>
  <c r="W3427" i="1"/>
  <c r="W3438" i="1"/>
  <c r="W3447" i="1"/>
  <c r="W3453" i="1"/>
  <c r="W3459" i="1"/>
  <c r="W3468" i="1"/>
  <c r="W3476" i="1"/>
  <c r="W3485" i="1"/>
  <c r="W3490" i="1"/>
  <c r="W3502" i="1"/>
  <c r="W3507" i="1"/>
  <c r="W3516" i="1"/>
  <c r="W3525" i="1"/>
  <c r="W3532" i="1"/>
  <c r="W3542" i="1"/>
  <c r="W3549" i="1"/>
  <c r="W3555" i="1"/>
  <c r="W3565" i="1"/>
  <c r="W3570" i="1"/>
  <c r="W3300" i="1"/>
  <c r="W3310" i="1"/>
  <c r="W3320" i="1"/>
  <c r="W3325" i="1"/>
  <c r="W3334" i="1"/>
  <c r="W3343" i="1"/>
  <c r="W3351" i="1"/>
  <c r="W3359" i="1"/>
  <c r="W3365" i="1"/>
  <c r="W3372" i="1"/>
  <c r="W3382" i="1"/>
  <c r="W3389" i="1"/>
  <c r="W3397" i="1"/>
  <c r="W3405" i="1"/>
  <c r="W3413" i="1"/>
  <c r="W3424" i="1"/>
  <c r="W3432" i="1"/>
  <c r="W3439" i="1"/>
  <c r="W3444" i="1"/>
  <c r="W3455" i="1"/>
  <c r="W3461" i="1"/>
  <c r="W3467" i="1"/>
  <c r="W3478" i="1"/>
  <c r="W3491" i="1"/>
  <c r="W3496" i="1"/>
  <c r="W3500" i="1"/>
  <c r="W3508" i="1"/>
  <c r="W3515" i="1"/>
  <c r="W3526" i="1"/>
  <c r="W3534" i="1"/>
  <c r="W3543" i="1"/>
  <c r="W3547" i="1"/>
  <c r="W3556" i="1"/>
  <c r="W3566" i="1"/>
  <c r="AG3487" i="1"/>
  <c r="B3487" i="1" s="1"/>
  <c r="X3636" i="1"/>
  <c r="K3636" i="1"/>
  <c r="A3637" i="1"/>
  <c r="AB3638" i="1"/>
  <c r="AC3578" i="1"/>
  <c r="AE3578" i="1" s="1"/>
  <c r="G3578" i="1"/>
  <c r="AB3639" i="1" l="1"/>
  <c r="AG3547" i="1"/>
  <c r="B3547" i="1" s="1"/>
  <c r="AG3515" i="1"/>
  <c r="B3515" i="1" s="1"/>
  <c r="AG3491" i="1"/>
  <c r="B3491" i="1" s="1"/>
  <c r="AG3455" i="1"/>
  <c r="B3455" i="1" s="1"/>
  <c r="AG3424" i="1"/>
  <c r="B3424" i="1" s="1"/>
  <c r="AG3389" i="1"/>
  <c r="B3389" i="1" s="1"/>
  <c r="AG3359" i="1"/>
  <c r="B3359" i="1" s="1"/>
  <c r="AG3325" i="1"/>
  <c r="B3325" i="1" s="1"/>
  <c r="AG3549" i="1"/>
  <c r="B3549" i="1" s="1"/>
  <c r="AG3516" i="1"/>
  <c r="B3516" i="1" s="1"/>
  <c r="AG3485" i="1"/>
  <c r="B3485" i="1" s="1"/>
  <c r="AG3453" i="1"/>
  <c r="B3453" i="1" s="1"/>
  <c r="AG3421" i="1"/>
  <c r="B3421" i="1" s="1"/>
  <c r="AG3390" i="1"/>
  <c r="B3390" i="1" s="1"/>
  <c r="AG3356" i="1"/>
  <c r="B3356" i="1" s="1"/>
  <c r="AG3326" i="1"/>
  <c r="B3326" i="1" s="1"/>
  <c r="AG3574" i="1"/>
  <c r="B3574" i="1" s="1"/>
  <c r="AG3539" i="1"/>
  <c r="B3539" i="1" s="1"/>
  <c r="AG3509" i="1"/>
  <c r="B3509" i="1" s="1"/>
  <c r="AG3475" i="1"/>
  <c r="B3475" i="1" s="1"/>
  <c r="AG3445" i="1"/>
  <c r="B3445" i="1" s="1"/>
  <c r="AG3414" i="1"/>
  <c r="B3414" i="1" s="1"/>
  <c r="AG3380" i="1"/>
  <c r="B3380" i="1" s="1"/>
  <c r="AG3348" i="1"/>
  <c r="B3348" i="1" s="1"/>
  <c r="AG3315" i="1"/>
  <c r="B3315" i="1" s="1"/>
  <c r="J3577" i="1"/>
  <c r="AG3493" i="1"/>
  <c r="B3493" i="1" s="1"/>
  <c r="AG3457" i="1"/>
  <c r="B3457" i="1" s="1"/>
  <c r="AG3426" i="1"/>
  <c r="B3426" i="1" s="1"/>
  <c r="AG3394" i="1"/>
  <c r="B3394" i="1" s="1"/>
  <c r="AG3362" i="1"/>
  <c r="B3362" i="1" s="1"/>
  <c r="AG3331" i="1"/>
  <c r="B3331" i="1" s="1"/>
  <c r="AG3298" i="1"/>
  <c r="B3298" i="1" s="1"/>
  <c r="AG3553" i="1"/>
  <c r="B3553" i="1" s="1"/>
  <c r="AG3519" i="1"/>
  <c r="B3519" i="1" s="1"/>
  <c r="AG3488" i="1"/>
  <c r="B3488" i="1" s="1"/>
  <c r="AG3458" i="1"/>
  <c r="B3458" i="1" s="1"/>
  <c r="AG3425" i="1"/>
  <c r="B3425" i="1" s="1"/>
  <c r="AG3391" i="1"/>
  <c r="B3391" i="1" s="1"/>
  <c r="AG3361" i="1"/>
  <c r="B3361" i="1" s="1"/>
  <c r="AG3329" i="1"/>
  <c r="B3329" i="1" s="1"/>
  <c r="AG3568" i="1"/>
  <c r="B3568" i="1" s="1"/>
  <c r="AG3536" i="1"/>
  <c r="B3536" i="1" s="1"/>
  <c r="AG3504" i="1"/>
  <c r="B3504" i="1" s="1"/>
  <c r="AG3473" i="1"/>
  <c r="B3473" i="1" s="1"/>
  <c r="AG3441" i="1"/>
  <c r="B3441" i="1" s="1"/>
  <c r="AG3408" i="1"/>
  <c r="B3408" i="1" s="1"/>
  <c r="AG3377" i="1"/>
  <c r="B3377" i="1" s="1"/>
  <c r="AG3344" i="1"/>
  <c r="B3344" i="1" s="1"/>
  <c r="AG3314" i="1"/>
  <c r="B3314" i="1" s="1"/>
  <c r="AJ3637" i="1"/>
  <c r="I3637" i="1"/>
  <c r="H3637" i="1" s="1"/>
  <c r="Z3636" i="1"/>
  <c r="AA3636" i="1" s="1"/>
  <c r="AH3636" i="1" s="1"/>
  <c r="C3637" i="1"/>
  <c r="Y3636" i="1"/>
  <c r="AG3543" i="1"/>
  <c r="B3543" i="1" s="1"/>
  <c r="AG3508" i="1"/>
  <c r="B3508" i="1" s="1"/>
  <c r="AG3478" i="1"/>
  <c r="B3478" i="1" s="1"/>
  <c r="AG3444" i="1"/>
  <c r="B3444" i="1" s="1"/>
  <c r="AG3413" i="1"/>
  <c r="B3413" i="1" s="1"/>
  <c r="AG3382" i="1"/>
  <c r="B3382" i="1" s="1"/>
  <c r="AG3351" i="1"/>
  <c r="B3351" i="1" s="1"/>
  <c r="AG3320" i="1"/>
  <c r="B3320" i="1" s="1"/>
  <c r="AG3570" i="1"/>
  <c r="B3570" i="1" s="1"/>
  <c r="AG3542" i="1"/>
  <c r="B3542" i="1" s="1"/>
  <c r="AG3507" i="1"/>
  <c r="B3507" i="1" s="1"/>
  <c r="AG3476" i="1"/>
  <c r="B3476" i="1" s="1"/>
  <c r="AG3447" i="1"/>
  <c r="B3447" i="1" s="1"/>
  <c r="AG3411" i="1"/>
  <c r="B3411" i="1" s="1"/>
  <c r="AG3381" i="1"/>
  <c r="B3381" i="1" s="1"/>
  <c r="AG3350" i="1"/>
  <c r="B3350" i="1" s="1"/>
  <c r="AG3316" i="1"/>
  <c r="B3316" i="1" s="1"/>
  <c r="AG3567" i="1"/>
  <c r="B3567" i="1" s="1"/>
  <c r="AG3528" i="1"/>
  <c r="B3528" i="1" s="1"/>
  <c r="AG3499" i="1"/>
  <c r="B3499" i="1" s="1"/>
  <c r="AG3470" i="1"/>
  <c r="B3470" i="1" s="1"/>
  <c r="AG3436" i="1"/>
  <c r="B3436" i="1" s="1"/>
  <c r="AG3403" i="1"/>
  <c r="B3403" i="1" s="1"/>
  <c r="AG3375" i="1"/>
  <c r="AG3338" i="1"/>
  <c r="B3338" i="1" s="1"/>
  <c r="AG3309" i="1"/>
  <c r="B3309" i="1" s="1"/>
  <c r="AG3513" i="1"/>
  <c r="B3513" i="1" s="1"/>
  <c r="AG3483" i="1"/>
  <c r="B3483" i="1" s="1"/>
  <c r="AG3450" i="1"/>
  <c r="B3450" i="1" s="1"/>
  <c r="AG3418" i="1"/>
  <c r="B3418" i="1" s="1"/>
  <c r="AG3388" i="1"/>
  <c r="B3388" i="1" s="1"/>
  <c r="AG3352" i="1"/>
  <c r="AG3322" i="1"/>
  <c r="B3322" i="1" s="1"/>
  <c r="AC3579" i="1"/>
  <c r="AE3579" i="1" s="1"/>
  <c r="G3579" i="1"/>
  <c r="AG3545" i="1"/>
  <c r="B3545" i="1" s="1"/>
  <c r="AG3514" i="1"/>
  <c r="B3514" i="1" s="1"/>
  <c r="AG3481" i="1"/>
  <c r="B3481" i="1" s="1"/>
  <c r="AG3449" i="1"/>
  <c r="AG3417" i="1"/>
  <c r="B3417" i="1" s="1"/>
  <c r="AG3384" i="1"/>
  <c r="B3384" i="1" s="1"/>
  <c r="AG3355" i="1"/>
  <c r="B3355" i="1" s="1"/>
  <c r="AG3319" i="1"/>
  <c r="B3319" i="1" s="1"/>
  <c r="AG3561" i="1"/>
  <c r="B3561" i="1" s="1"/>
  <c r="AG3529" i="1"/>
  <c r="B3529" i="1" s="1"/>
  <c r="AG3495" i="1"/>
  <c r="B3495" i="1" s="1"/>
  <c r="AG3463" i="1"/>
  <c r="B3463" i="1" s="1"/>
  <c r="AG3433" i="1"/>
  <c r="B3433" i="1" s="1"/>
  <c r="AG3400" i="1"/>
  <c r="B3400" i="1" s="1"/>
  <c r="AG3368" i="1"/>
  <c r="B3368" i="1" s="1"/>
  <c r="AG3337" i="1"/>
  <c r="B3337" i="1" s="1"/>
  <c r="AG3302" i="1"/>
  <c r="B3302" i="1" s="1"/>
  <c r="AG3566" i="1"/>
  <c r="B3566" i="1" s="1"/>
  <c r="AG3534" i="1"/>
  <c r="B3534" i="1" s="1"/>
  <c r="AG3500" i="1"/>
  <c r="B3500" i="1" s="1"/>
  <c r="AG3467" i="1"/>
  <c r="B3467" i="1" s="1"/>
  <c r="AG3439" i="1"/>
  <c r="B3439" i="1" s="1"/>
  <c r="AG3405" i="1"/>
  <c r="B3405" i="1" s="1"/>
  <c r="AG3372" i="1"/>
  <c r="B3372" i="1" s="1"/>
  <c r="AG3343" i="1"/>
  <c r="B3343" i="1" s="1"/>
  <c r="AG3310" i="1"/>
  <c r="B3310" i="1" s="1"/>
  <c r="AG3565" i="1"/>
  <c r="B3565" i="1" s="1"/>
  <c r="AG3532" i="1"/>
  <c r="B3532" i="1" s="1"/>
  <c r="AG3502" i="1"/>
  <c r="B3502" i="1" s="1"/>
  <c r="AG3468" i="1"/>
  <c r="B3468" i="1" s="1"/>
  <c r="AG3438" i="1"/>
  <c r="B3438" i="1" s="1"/>
  <c r="AG3406" i="1"/>
  <c r="B3406" i="1" s="1"/>
  <c r="AG3374" i="1"/>
  <c r="B3374" i="1" s="1"/>
  <c r="AG3341" i="1"/>
  <c r="B3341" i="1" s="1"/>
  <c r="AG3308" i="1"/>
  <c r="B3308" i="1" s="1"/>
  <c r="AG3557" i="1"/>
  <c r="B3557" i="1" s="1"/>
  <c r="AG3524" i="1"/>
  <c r="B3524" i="1" s="1"/>
  <c r="AG3492" i="1"/>
  <c r="B3492" i="1" s="1"/>
  <c r="AG3460" i="1"/>
  <c r="B3460" i="1" s="1"/>
  <c r="AG3428" i="1"/>
  <c r="B3428" i="1" s="1"/>
  <c r="AG3395" i="1"/>
  <c r="B3395" i="1" s="1"/>
  <c r="AG3364" i="1"/>
  <c r="B3364" i="1" s="1"/>
  <c r="AG3335" i="1"/>
  <c r="B3335" i="1" s="1"/>
  <c r="AG3301" i="1"/>
  <c r="B3301" i="1" s="1"/>
  <c r="T3575" i="1"/>
  <c r="AF3575" i="1" s="1"/>
  <c r="S3576" i="1"/>
  <c r="U3575" i="1"/>
  <c r="W3575" i="1" s="1"/>
  <c r="B3489" i="1"/>
  <c r="B3531" i="1"/>
  <c r="AG3506" i="1"/>
  <c r="B3506" i="1" s="1"/>
  <c r="AG3474" i="1"/>
  <c r="B3474" i="1" s="1"/>
  <c r="AG3442" i="1"/>
  <c r="B3442" i="1" s="1"/>
  <c r="AG3409" i="1"/>
  <c r="B3409" i="1" s="1"/>
  <c r="AG3376" i="1"/>
  <c r="B3376" i="1" s="1"/>
  <c r="AG3345" i="1"/>
  <c r="B3345" i="1" s="1"/>
  <c r="AG3317" i="1"/>
  <c r="B3317" i="1" s="1"/>
  <c r="M3580" i="1"/>
  <c r="N3580" i="1" s="1"/>
  <c r="P3580" i="1"/>
  <c r="Q3580" i="1"/>
  <c r="L3581" i="1"/>
  <c r="AG3569" i="1"/>
  <c r="B3569" i="1" s="1"/>
  <c r="AG3538" i="1"/>
  <c r="B3538" i="1" s="1"/>
  <c r="AG3505" i="1"/>
  <c r="B3505" i="1" s="1"/>
  <c r="AG3471" i="1"/>
  <c r="AG3440" i="1"/>
  <c r="B3440" i="1" s="1"/>
  <c r="AG3410" i="1"/>
  <c r="B3410" i="1" s="1"/>
  <c r="AG3379" i="1"/>
  <c r="B3379" i="1" s="1"/>
  <c r="AG3347" i="1"/>
  <c r="B3347" i="1" s="1"/>
  <c r="AG3312" i="1"/>
  <c r="B3312" i="1" s="1"/>
  <c r="AG3550" i="1"/>
  <c r="AG3520" i="1"/>
  <c r="B3520" i="1" s="1"/>
  <c r="AG3486" i="1"/>
  <c r="B3486" i="1" s="1"/>
  <c r="AG3454" i="1"/>
  <c r="B3454" i="1" s="1"/>
  <c r="AG3422" i="1"/>
  <c r="B3422" i="1" s="1"/>
  <c r="AG3392" i="1"/>
  <c r="B3392" i="1" s="1"/>
  <c r="AG3360" i="1"/>
  <c r="AG3327" i="1"/>
  <c r="B3327" i="1" s="1"/>
  <c r="F3578" i="1"/>
  <c r="O3578" i="1" s="1"/>
  <c r="R3578" i="1" s="1"/>
  <c r="V3578" i="1" s="1"/>
  <c r="A3638" i="1"/>
  <c r="K3637" i="1"/>
  <c r="X3637" i="1"/>
  <c r="B3399" i="1"/>
  <c r="AG3556" i="1"/>
  <c r="B3556" i="1" s="1"/>
  <c r="AG3526" i="1"/>
  <c r="B3526" i="1" s="1"/>
  <c r="AG3496" i="1"/>
  <c r="B3496" i="1" s="1"/>
  <c r="AG3461" i="1"/>
  <c r="B3461" i="1" s="1"/>
  <c r="AG3432" i="1"/>
  <c r="B3432" i="1" s="1"/>
  <c r="AG3397" i="1"/>
  <c r="B3397" i="1" s="1"/>
  <c r="AG3365" i="1"/>
  <c r="B3365" i="1" s="1"/>
  <c r="AG3334" i="1"/>
  <c r="B3334" i="1" s="1"/>
  <c r="AG3300" i="1"/>
  <c r="B3300" i="1" s="1"/>
  <c r="AG3555" i="1"/>
  <c r="B3555" i="1" s="1"/>
  <c r="AG3525" i="1"/>
  <c r="B3525" i="1" s="1"/>
  <c r="AG3490" i="1"/>
  <c r="B3490" i="1" s="1"/>
  <c r="AG3459" i="1"/>
  <c r="B3459" i="1" s="1"/>
  <c r="AG3427" i="1"/>
  <c r="B3427" i="1" s="1"/>
  <c r="AG3396" i="1"/>
  <c r="B3396" i="1" s="1"/>
  <c r="AG3367" i="1"/>
  <c r="B3367" i="1" s="1"/>
  <c r="AG3332" i="1"/>
  <c r="B3332" i="1" s="1"/>
  <c r="AG3303" i="1"/>
  <c r="B3303" i="1" s="1"/>
  <c r="AG3548" i="1"/>
  <c r="B3548" i="1" s="1"/>
  <c r="AG3518" i="1"/>
  <c r="B3518" i="1" s="1"/>
  <c r="AG3484" i="1"/>
  <c r="B3484" i="1" s="1"/>
  <c r="AG3452" i="1"/>
  <c r="B3452" i="1" s="1"/>
  <c r="AG3420" i="1"/>
  <c r="B3420" i="1" s="1"/>
  <c r="AG3387" i="1"/>
  <c r="B3387" i="1" s="1"/>
  <c r="AG3357" i="1"/>
  <c r="B3357" i="1" s="1"/>
  <c r="AG3323" i="1"/>
  <c r="B3323" i="1" s="1"/>
  <c r="B3571" i="1"/>
  <c r="B3558" i="1"/>
  <c r="B3533" i="1"/>
  <c r="B3510" i="1"/>
  <c r="B3477" i="1"/>
  <c r="B3451" i="1"/>
  <c r="B3419" i="1"/>
  <c r="B3385" i="1"/>
  <c r="B3354" i="1"/>
  <c r="B3330" i="1"/>
  <c r="B3299" i="1"/>
  <c r="B3349" i="1"/>
  <c r="B3572" i="1"/>
  <c r="B3554" i="1"/>
  <c r="B3537" i="1"/>
  <c r="B3522" i="1"/>
  <c r="AG3501" i="1"/>
  <c r="B3501" i="1" s="1"/>
  <c r="AG3465" i="1"/>
  <c r="B3465" i="1" s="1"/>
  <c r="AG3434" i="1"/>
  <c r="B3434" i="1" s="1"/>
  <c r="AG3404" i="1"/>
  <c r="B3404" i="1" s="1"/>
  <c r="AG3369" i="1"/>
  <c r="B3369" i="1" s="1"/>
  <c r="AG3336" i="1"/>
  <c r="B3336" i="1" s="1"/>
  <c r="AG3306" i="1"/>
  <c r="B3306" i="1" s="1"/>
  <c r="AG3560" i="1"/>
  <c r="B3560" i="1" s="1"/>
  <c r="AG3530" i="1"/>
  <c r="B3530" i="1" s="1"/>
  <c r="AG3497" i="1"/>
  <c r="B3497" i="1" s="1"/>
  <c r="AG3466" i="1"/>
  <c r="B3466" i="1" s="1"/>
  <c r="AG3430" i="1"/>
  <c r="AG3401" i="1"/>
  <c r="B3401" i="1" s="1"/>
  <c r="AG3370" i="1"/>
  <c r="B3370" i="1" s="1"/>
  <c r="AG3339" i="1"/>
  <c r="B3339" i="1" s="1"/>
  <c r="AG3304" i="1"/>
  <c r="B3304" i="1" s="1"/>
  <c r="AG3544" i="1"/>
  <c r="B3544" i="1" s="1"/>
  <c r="AG3512" i="1"/>
  <c r="AG3480" i="1"/>
  <c r="B3480" i="1" s="1"/>
  <c r="AG3448" i="1"/>
  <c r="B3448" i="1" s="1"/>
  <c r="AG3416" i="1"/>
  <c r="B3416" i="1" s="1"/>
  <c r="AG3386" i="1"/>
  <c r="B3386" i="1" s="1"/>
  <c r="AG3353" i="1"/>
  <c r="B3353" i="1" s="1"/>
  <c r="AG3321" i="1"/>
  <c r="B3321" i="1" s="1"/>
  <c r="E3636" i="1"/>
  <c r="B3551" i="1"/>
  <c r="B3494" i="1"/>
  <c r="B3431" i="1"/>
  <c r="B3407" i="1"/>
  <c r="B3358" i="1"/>
  <c r="J3578" i="1" l="1"/>
  <c r="I3638" i="1"/>
  <c r="H3638" i="1" s="1"/>
  <c r="AJ3638" i="1"/>
  <c r="Y3637" i="1"/>
  <c r="Z3637" i="1"/>
  <c r="AA3637" i="1" s="1"/>
  <c r="AH3637" i="1" s="1"/>
  <c r="C3638" i="1"/>
  <c r="AC3580" i="1"/>
  <c r="AE3580" i="1" s="1"/>
  <c r="G3580" i="1"/>
  <c r="T3576" i="1"/>
  <c r="AF3576" i="1" s="1"/>
  <c r="S3577" i="1"/>
  <c r="U3576" i="1"/>
  <c r="W3576" i="1" s="1"/>
  <c r="M3581" i="1"/>
  <c r="N3581" i="1" s="1"/>
  <c r="P3581" i="1"/>
  <c r="Q3581" i="1"/>
  <c r="L3582" i="1"/>
  <c r="F3579" i="1"/>
  <c r="O3579" i="1" s="1"/>
  <c r="R3579" i="1" s="1"/>
  <c r="V3579" i="1" s="1"/>
  <c r="B3512" i="1"/>
  <c r="B3430" i="1"/>
  <c r="B3360" i="1"/>
  <c r="B3550" i="1"/>
  <c r="B3471" i="1"/>
  <c r="B3449" i="1"/>
  <c r="B3352" i="1"/>
  <c r="B3375" i="1"/>
  <c r="E3637" i="1"/>
  <c r="K3638" i="1"/>
  <c r="X3638" i="1"/>
  <c r="A3639" i="1"/>
  <c r="AG3575" i="1"/>
  <c r="AB3640" i="1"/>
  <c r="J3579" i="1" l="1"/>
  <c r="Y3638" i="1"/>
  <c r="AJ3639" i="1"/>
  <c r="Z3638" i="1"/>
  <c r="AA3638" i="1" s="1"/>
  <c r="AH3638" i="1" s="1"/>
  <c r="C3639" i="1"/>
  <c r="I3639" i="1"/>
  <c r="H3639" i="1" s="1"/>
  <c r="M3582" i="1"/>
  <c r="N3582" i="1" s="1"/>
  <c r="P3582" i="1"/>
  <c r="Q3582" i="1"/>
  <c r="L3583" i="1"/>
  <c r="F3580" i="1"/>
  <c r="J3580" i="1" s="1"/>
  <c r="X3639" i="1"/>
  <c r="A3640" i="1"/>
  <c r="K3639" i="1"/>
  <c r="AB3641" i="1"/>
  <c r="B3575" i="1"/>
  <c r="AG3576" i="1"/>
  <c r="AC3581" i="1"/>
  <c r="AE3581" i="1" s="1"/>
  <c r="G3581" i="1"/>
  <c r="T3577" i="1"/>
  <c r="AF3577" i="1" s="1"/>
  <c r="S3578" i="1"/>
  <c r="U3577" i="1"/>
  <c r="W3577" i="1" s="1"/>
  <c r="E3638" i="1"/>
  <c r="F3581" i="1" l="1"/>
  <c r="J3581" i="1" s="1"/>
  <c r="B3576" i="1"/>
  <c r="AB3642" i="1"/>
  <c r="K3640" i="1"/>
  <c r="A3641" i="1"/>
  <c r="X3640" i="1"/>
  <c r="AC3582" i="1"/>
  <c r="AE3582" i="1" s="1"/>
  <c r="G3582" i="1"/>
  <c r="AG3577" i="1"/>
  <c r="AJ3640" i="1"/>
  <c r="Y3639" i="1"/>
  <c r="C3640" i="1"/>
  <c r="Z3639" i="1"/>
  <c r="AA3639" i="1" s="1"/>
  <c r="AH3639" i="1" s="1"/>
  <c r="I3640" i="1"/>
  <c r="H3640" i="1" s="1"/>
  <c r="T3578" i="1"/>
  <c r="AF3578" i="1" s="1"/>
  <c r="S3579" i="1"/>
  <c r="U3578" i="1"/>
  <c r="W3578" i="1" s="1"/>
  <c r="O3580" i="1"/>
  <c r="R3580" i="1" s="1"/>
  <c r="V3580" i="1" s="1"/>
  <c r="M3583" i="1"/>
  <c r="N3583" i="1" s="1"/>
  <c r="P3583" i="1"/>
  <c r="Q3583" i="1"/>
  <c r="L3584" i="1"/>
  <c r="E3639" i="1"/>
  <c r="M3584" i="1" l="1"/>
  <c r="N3584" i="1" s="1"/>
  <c r="P3584" i="1"/>
  <c r="Q3584" i="1"/>
  <c r="L3585" i="1"/>
  <c r="E3640" i="1"/>
  <c r="Z3640" i="1"/>
  <c r="AA3640" i="1" s="1"/>
  <c r="AH3640" i="1" s="1"/>
  <c r="I3641" i="1"/>
  <c r="H3641" i="1" s="1"/>
  <c r="AJ3641" i="1"/>
  <c r="Y3640" i="1"/>
  <c r="C3641" i="1"/>
  <c r="F3582" i="1"/>
  <c r="O3582" i="1" s="1"/>
  <c r="R3582" i="1" s="1"/>
  <c r="V3582" i="1" s="1"/>
  <c r="X3641" i="1"/>
  <c r="A3642" i="1"/>
  <c r="K3641" i="1"/>
  <c r="AG3578" i="1"/>
  <c r="B3578" i="1" s="1"/>
  <c r="O3581" i="1"/>
  <c r="R3581" i="1" s="1"/>
  <c r="V3581" i="1" s="1"/>
  <c r="AC3583" i="1"/>
  <c r="AE3583" i="1" s="1"/>
  <c r="G3583" i="1"/>
  <c r="T3579" i="1"/>
  <c r="AF3579" i="1" s="1"/>
  <c r="S3580" i="1"/>
  <c r="U3579" i="1"/>
  <c r="W3579" i="1" s="1"/>
  <c r="B3577" i="1"/>
  <c r="AB3643" i="1"/>
  <c r="J3582" i="1" l="1"/>
  <c r="AB3644" i="1"/>
  <c r="T3580" i="1"/>
  <c r="AF3580" i="1" s="1"/>
  <c r="S3581" i="1"/>
  <c r="U3580" i="1"/>
  <c r="W3580" i="1" s="1"/>
  <c r="Y3641" i="1"/>
  <c r="Z3641" i="1"/>
  <c r="AA3641" i="1" s="1"/>
  <c r="AH3641" i="1" s="1"/>
  <c r="C3642" i="1"/>
  <c r="AJ3642" i="1"/>
  <c r="I3642" i="1"/>
  <c r="H3642" i="1" s="1"/>
  <c r="E3641" i="1"/>
  <c r="AC3584" i="1"/>
  <c r="AE3584" i="1" s="1"/>
  <c r="G3584" i="1"/>
  <c r="F3583" i="1"/>
  <c r="J3583" i="1" s="1"/>
  <c r="X3642" i="1"/>
  <c r="A3643" i="1"/>
  <c r="K3642" i="1"/>
  <c r="AG3579" i="1"/>
  <c r="B3579" i="1" s="1"/>
  <c r="M3585" i="1"/>
  <c r="N3585" i="1" s="1"/>
  <c r="P3585" i="1"/>
  <c r="Q3585" i="1"/>
  <c r="L3586" i="1"/>
  <c r="O3583" i="1" l="1"/>
  <c r="R3583" i="1" s="1"/>
  <c r="V3583" i="1" s="1"/>
  <c r="M3586" i="1"/>
  <c r="N3586" i="1" s="1"/>
  <c r="P3586" i="1"/>
  <c r="Q3586" i="1"/>
  <c r="L3587" i="1"/>
  <c r="K3643" i="1"/>
  <c r="A3644" i="1"/>
  <c r="X3643" i="1"/>
  <c r="AG3580" i="1"/>
  <c r="B3580" i="1" s="1"/>
  <c r="AB3645" i="1"/>
  <c r="Z3642" i="1"/>
  <c r="AA3642" i="1" s="1"/>
  <c r="AH3642" i="1" s="1"/>
  <c r="C3643" i="1"/>
  <c r="I3643" i="1"/>
  <c r="H3643" i="1" s="1"/>
  <c r="AJ3643" i="1"/>
  <c r="Y3642" i="1"/>
  <c r="F3584" i="1"/>
  <c r="J3584" i="1" s="1"/>
  <c r="E3642" i="1"/>
  <c r="T3581" i="1"/>
  <c r="AF3581" i="1" s="1"/>
  <c r="S3582" i="1"/>
  <c r="U3581" i="1"/>
  <c r="W3581" i="1" s="1"/>
  <c r="AC3585" i="1"/>
  <c r="AE3585" i="1" s="1"/>
  <c r="G3585" i="1"/>
  <c r="O3584" i="1" l="1"/>
  <c r="R3584" i="1" s="1"/>
  <c r="V3584" i="1" s="1"/>
  <c r="T3582" i="1"/>
  <c r="AF3582" i="1" s="1"/>
  <c r="S3583" i="1"/>
  <c r="U3582" i="1"/>
  <c r="W3582" i="1" s="1"/>
  <c r="A3645" i="1"/>
  <c r="X3644" i="1"/>
  <c r="K3644" i="1"/>
  <c r="AC3586" i="1"/>
  <c r="AE3586" i="1" s="1"/>
  <c r="G3586" i="1"/>
  <c r="AB3646" i="1"/>
  <c r="M3587" i="1"/>
  <c r="N3587" i="1" s="1"/>
  <c r="P3587" i="1"/>
  <c r="Q3587" i="1"/>
  <c r="L3588" i="1"/>
  <c r="F3585" i="1"/>
  <c r="O3585" i="1" s="1"/>
  <c r="R3585" i="1" s="1"/>
  <c r="V3585" i="1" s="1"/>
  <c r="AG3581" i="1"/>
  <c r="E3643" i="1"/>
  <c r="C3644" i="1"/>
  <c r="Y3643" i="1"/>
  <c r="I3644" i="1"/>
  <c r="H3644" i="1" s="1"/>
  <c r="Z3643" i="1"/>
  <c r="AA3643" i="1" s="1"/>
  <c r="AH3643" i="1" s="1"/>
  <c r="AJ3644" i="1"/>
  <c r="AC3587" i="1" l="1"/>
  <c r="AE3587" i="1" s="1"/>
  <c r="G3587" i="1"/>
  <c r="X3645" i="1"/>
  <c r="A3646" i="1"/>
  <c r="K3645" i="1"/>
  <c r="M3588" i="1"/>
  <c r="N3588" i="1" s="1"/>
  <c r="P3588" i="1"/>
  <c r="Q3588" i="1"/>
  <c r="L3589" i="1"/>
  <c r="J3585" i="1"/>
  <c r="AB3647" i="1"/>
  <c r="AG3582" i="1"/>
  <c r="B3582" i="1" s="1"/>
  <c r="E3644" i="1"/>
  <c r="B3581" i="1"/>
  <c r="F3586" i="1"/>
  <c r="J3586" i="1" s="1"/>
  <c r="Y3644" i="1"/>
  <c r="AJ3645" i="1"/>
  <c r="I3645" i="1"/>
  <c r="H3645" i="1" s="1"/>
  <c r="Z3644" i="1"/>
  <c r="AA3644" i="1" s="1"/>
  <c r="AH3644" i="1" s="1"/>
  <c r="C3645" i="1"/>
  <c r="T3583" i="1"/>
  <c r="AF3583" i="1" s="1"/>
  <c r="S3584" i="1"/>
  <c r="U3583" i="1"/>
  <c r="W3583" i="1" s="1"/>
  <c r="O3586" i="1" l="1"/>
  <c r="R3586" i="1" s="1"/>
  <c r="V3586" i="1" s="1"/>
  <c r="M3589" i="1"/>
  <c r="N3589" i="1" s="1"/>
  <c r="P3589" i="1"/>
  <c r="Q3589" i="1"/>
  <c r="L3590" i="1"/>
  <c r="Y3645" i="1"/>
  <c r="Z3645" i="1"/>
  <c r="AA3645" i="1" s="1"/>
  <c r="AH3645" i="1" s="1"/>
  <c r="AJ3646" i="1"/>
  <c r="I3646" i="1"/>
  <c r="H3646" i="1" s="1"/>
  <c r="C3646" i="1"/>
  <c r="F3587" i="1"/>
  <c r="J3587" i="1" s="1"/>
  <c r="T3584" i="1"/>
  <c r="AF3584" i="1" s="1"/>
  <c r="S3585" i="1"/>
  <c r="U3584" i="1"/>
  <c r="W3584" i="1" s="1"/>
  <c r="AG3583" i="1"/>
  <c r="B3583" i="1" s="1"/>
  <c r="E3645" i="1"/>
  <c r="AB3648" i="1"/>
  <c r="K3646" i="1"/>
  <c r="X3646" i="1"/>
  <c r="A3647" i="1"/>
  <c r="AC3588" i="1"/>
  <c r="AE3588" i="1" s="1"/>
  <c r="G3588" i="1"/>
  <c r="F3588" i="1" l="1"/>
  <c r="O3588" i="1" s="1"/>
  <c r="R3588" i="1" s="1"/>
  <c r="V3588" i="1" s="1"/>
  <c r="AJ3647" i="1"/>
  <c r="Y3646" i="1"/>
  <c r="C3647" i="1"/>
  <c r="Z3646" i="1"/>
  <c r="AA3646" i="1" s="1"/>
  <c r="AH3646" i="1" s="1"/>
  <c r="I3647" i="1"/>
  <c r="H3647" i="1" s="1"/>
  <c r="T3585" i="1"/>
  <c r="AF3585" i="1" s="1"/>
  <c r="S3586" i="1"/>
  <c r="U3585" i="1"/>
  <c r="W3585" i="1" s="1"/>
  <c r="AC3589" i="1"/>
  <c r="AE3589" i="1" s="1"/>
  <c r="G3589" i="1"/>
  <c r="E3646" i="1"/>
  <c r="AB3649" i="1"/>
  <c r="O3587" i="1"/>
  <c r="R3587" i="1" s="1"/>
  <c r="V3587" i="1" s="1"/>
  <c r="M3590" i="1"/>
  <c r="N3590" i="1" s="1"/>
  <c r="P3590" i="1"/>
  <c r="Q3590" i="1"/>
  <c r="L3591" i="1"/>
  <c r="X3647" i="1"/>
  <c r="K3647" i="1"/>
  <c r="A3648" i="1"/>
  <c r="AG3584" i="1"/>
  <c r="B3584" i="1" s="1"/>
  <c r="J3588" i="1" l="1"/>
  <c r="Z3647" i="1"/>
  <c r="AA3647" i="1" s="1"/>
  <c r="AH3647" i="1" s="1"/>
  <c r="C3648" i="1"/>
  <c r="AJ3648" i="1"/>
  <c r="I3648" i="1"/>
  <c r="H3648" i="1" s="1"/>
  <c r="Y3647" i="1"/>
  <c r="F3589" i="1"/>
  <c r="O3589" i="1" s="1"/>
  <c r="R3589" i="1" s="1"/>
  <c r="V3589" i="1" s="1"/>
  <c r="AC3590" i="1"/>
  <c r="AE3590" i="1" s="1"/>
  <c r="G3590" i="1"/>
  <c r="E3647" i="1"/>
  <c r="K3648" i="1"/>
  <c r="A3649" i="1"/>
  <c r="X3648" i="1"/>
  <c r="M3591" i="1"/>
  <c r="N3591" i="1" s="1"/>
  <c r="P3591" i="1"/>
  <c r="Q3591" i="1"/>
  <c r="L3592" i="1"/>
  <c r="AG3585" i="1"/>
  <c r="B3585" i="1" s="1"/>
  <c r="AB3650" i="1"/>
  <c r="T3586" i="1"/>
  <c r="AF3586" i="1" s="1"/>
  <c r="S3587" i="1"/>
  <c r="U3586" i="1"/>
  <c r="W3586" i="1" s="1"/>
  <c r="J3589" i="1" l="1"/>
  <c r="M3592" i="1"/>
  <c r="N3592" i="1" s="1"/>
  <c r="P3592" i="1"/>
  <c r="Q3592" i="1"/>
  <c r="L3593" i="1"/>
  <c r="F3590" i="1"/>
  <c r="J3590" i="1" s="1"/>
  <c r="AG3586" i="1"/>
  <c r="AB3651" i="1"/>
  <c r="AJ3649" i="1"/>
  <c r="Y3648" i="1"/>
  <c r="I3649" i="1"/>
  <c r="H3649" i="1" s="1"/>
  <c r="C3649" i="1"/>
  <c r="Z3648" i="1"/>
  <c r="AA3648" i="1" s="1"/>
  <c r="AH3648" i="1" s="1"/>
  <c r="T3587" i="1"/>
  <c r="AF3587" i="1" s="1"/>
  <c r="S3588" i="1"/>
  <c r="U3587" i="1"/>
  <c r="W3587" i="1" s="1"/>
  <c r="X3649" i="1"/>
  <c r="K3649" i="1"/>
  <c r="A3650" i="1"/>
  <c r="E3648" i="1"/>
  <c r="AC3591" i="1"/>
  <c r="AE3591" i="1" s="1"/>
  <c r="G3591" i="1"/>
  <c r="AG3587" i="1" l="1"/>
  <c r="B3586" i="1"/>
  <c r="O3590" i="1"/>
  <c r="R3590" i="1" s="1"/>
  <c r="V3590" i="1" s="1"/>
  <c r="AC3592" i="1"/>
  <c r="AE3592" i="1" s="1"/>
  <c r="G3592" i="1"/>
  <c r="T3588" i="1"/>
  <c r="AF3588" i="1" s="1"/>
  <c r="S3589" i="1"/>
  <c r="U3588" i="1"/>
  <c r="W3588" i="1" s="1"/>
  <c r="C3650" i="1"/>
  <c r="Y3649" i="1"/>
  <c r="I3650" i="1"/>
  <c r="H3650" i="1" s="1"/>
  <c r="Z3649" i="1"/>
  <c r="AA3649" i="1" s="1"/>
  <c r="AH3649" i="1" s="1"/>
  <c r="AJ3650" i="1"/>
  <c r="AB3652" i="1"/>
  <c r="M3593" i="1"/>
  <c r="N3593" i="1" s="1"/>
  <c r="P3593" i="1"/>
  <c r="Q3593" i="1"/>
  <c r="L3594" i="1"/>
  <c r="E3649" i="1"/>
  <c r="F3591" i="1"/>
  <c r="O3591" i="1" s="1"/>
  <c r="R3591" i="1" s="1"/>
  <c r="V3591" i="1" s="1"/>
  <c r="A3651" i="1"/>
  <c r="K3650" i="1"/>
  <c r="X3650" i="1"/>
  <c r="J3591" i="1" l="1"/>
  <c r="C3651" i="1"/>
  <c r="Y3650" i="1"/>
  <c r="I3651" i="1"/>
  <c r="H3651" i="1" s="1"/>
  <c r="Z3650" i="1"/>
  <c r="AA3650" i="1" s="1"/>
  <c r="AH3650" i="1" s="1"/>
  <c r="AJ3651" i="1"/>
  <c r="AB3653" i="1"/>
  <c r="AG3588" i="1"/>
  <c r="B3588" i="1" s="1"/>
  <c r="T3589" i="1"/>
  <c r="AF3589" i="1" s="1"/>
  <c r="S3590" i="1"/>
  <c r="U3589" i="1"/>
  <c r="W3589" i="1" s="1"/>
  <c r="AC3593" i="1"/>
  <c r="AE3593" i="1" s="1"/>
  <c r="G3593" i="1"/>
  <c r="A3652" i="1"/>
  <c r="X3651" i="1"/>
  <c r="K3651" i="1"/>
  <c r="M3594" i="1"/>
  <c r="N3594" i="1" s="1"/>
  <c r="P3594" i="1"/>
  <c r="Q3594" i="1"/>
  <c r="L3595" i="1"/>
  <c r="E3650" i="1"/>
  <c r="F3592" i="1"/>
  <c r="O3592" i="1" s="1"/>
  <c r="R3592" i="1" s="1"/>
  <c r="V3592" i="1" s="1"/>
  <c r="B3587" i="1"/>
  <c r="J3592" i="1" l="1"/>
  <c r="Y3651" i="1"/>
  <c r="I3652" i="1"/>
  <c r="H3652" i="1" s="1"/>
  <c r="Z3651" i="1"/>
  <c r="AA3651" i="1" s="1"/>
  <c r="AH3651" i="1" s="1"/>
  <c r="AJ3652" i="1"/>
  <c r="C3652" i="1"/>
  <c r="AG3589" i="1"/>
  <c r="AB3654" i="1"/>
  <c r="AC3594" i="1"/>
  <c r="AE3594" i="1" s="1"/>
  <c r="G3594" i="1"/>
  <c r="X3652" i="1"/>
  <c r="K3652" i="1"/>
  <c r="A3653" i="1"/>
  <c r="T3590" i="1"/>
  <c r="AF3590" i="1" s="1"/>
  <c r="S3591" i="1"/>
  <c r="U3590" i="1"/>
  <c r="W3590" i="1" s="1"/>
  <c r="M3595" i="1"/>
  <c r="N3595" i="1" s="1"/>
  <c r="P3595" i="1"/>
  <c r="Q3595" i="1"/>
  <c r="L3596" i="1"/>
  <c r="F3593" i="1"/>
  <c r="J3593" i="1" s="1"/>
  <c r="E3651" i="1"/>
  <c r="AC3595" i="1" l="1"/>
  <c r="AE3595" i="1" s="1"/>
  <c r="G3595" i="1"/>
  <c r="AG3590" i="1"/>
  <c r="B3590" i="1" s="1"/>
  <c r="X3653" i="1"/>
  <c r="A3654" i="1"/>
  <c r="K3653" i="1"/>
  <c r="M3596" i="1"/>
  <c r="N3596" i="1" s="1"/>
  <c r="P3596" i="1"/>
  <c r="Q3596" i="1"/>
  <c r="L3597" i="1"/>
  <c r="Y3652" i="1"/>
  <c r="Z3652" i="1"/>
  <c r="AA3652" i="1" s="1"/>
  <c r="AH3652" i="1" s="1"/>
  <c r="AJ3653" i="1"/>
  <c r="I3653" i="1"/>
  <c r="H3653" i="1" s="1"/>
  <c r="C3653" i="1"/>
  <c r="AB3655" i="1"/>
  <c r="E3652" i="1"/>
  <c r="T3591" i="1"/>
  <c r="AF3591" i="1" s="1"/>
  <c r="S3592" i="1"/>
  <c r="U3591" i="1"/>
  <c r="W3591" i="1" s="1"/>
  <c r="O3593" i="1"/>
  <c r="R3593" i="1" s="1"/>
  <c r="V3593" i="1" s="1"/>
  <c r="F3594" i="1"/>
  <c r="J3594" i="1" s="1"/>
  <c r="B3589" i="1"/>
  <c r="O3594" i="1" l="1"/>
  <c r="R3594" i="1" s="1"/>
  <c r="V3594" i="1" s="1"/>
  <c r="AG3591" i="1"/>
  <c r="B3591" i="1" s="1"/>
  <c r="AC3596" i="1"/>
  <c r="AE3596" i="1" s="1"/>
  <c r="G3596" i="1"/>
  <c r="A3655" i="1"/>
  <c r="K3654" i="1"/>
  <c r="X3654" i="1"/>
  <c r="F3595" i="1"/>
  <c r="O3595" i="1" s="1"/>
  <c r="R3595" i="1" s="1"/>
  <c r="V3595" i="1" s="1"/>
  <c r="E3653" i="1"/>
  <c r="M3597" i="1"/>
  <c r="N3597" i="1" s="1"/>
  <c r="P3597" i="1"/>
  <c r="Q3597" i="1"/>
  <c r="L3598" i="1"/>
  <c r="Y3653" i="1"/>
  <c r="AJ3654" i="1"/>
  <c r="I3654" i="1"/>
  <c r="H3654" i="1" s="1"/>
  <c r="Z3653" i="1"/>
  <c r="AA3653" i="1" s="1"/>
  <c r="AH3653" i="1" s="1"/>
  <c r="C3654" i="1"/>
  <c r="T3592" i="1"/>
  <c r="AF3592" i="1" s="1"/>
  <c r="S3593" i="1"/>
  <c r="U3592" i="1"/>
  <c r="W3592" i="1" s="1"/>
  <c r="AB3656" i="1"/>
  <c r="J3595" i="1" l="1"/>
  <c r="AJ3655" i="1"/>
  <c r="Y3654" i="1"/>
  <c r="C3655" i="1"/>
  <c r="Z3654" i="1"/>
  <c r="AA3654" i="1" s="1"/>
  <c r="AH3654" i="1" s="1"/>
  <c r="I3655" i="1"/>
  <c r="H3655" i="1" s="1"/>
  <c r="F3596" i="1"/>
  <c r="O3596" i="1" s="1"/>
  <c r="R3596" i="1" s="1"/>
  <c r="V3596" i="1" s="1"/>
  <c r="AG3592" i="1"/>
  <c r="B3592" i="1" s="1"/>
  <c r="AC3597" i="1"/>
  <c r="AE3597" i="1" s="1"/>
  <c r="G3597" i="1"/>
  <c r="T3593" i="1"/>
  <c r="AF3593" i="1" s="1"/>
  <c r="S3594" i="1"/>
  <c r="U3593" i="1"/>
  <c r="W3593" i="1" s="1"/>
  <c r="M3598" i="1"/>
  <c r="N3598" i="1" s="1"/>
  <c r="P3598" i="1"/>
  <c r="Q3598" i="1"/>
  <c r="L3599" i="1"/>
  <c r="AB3657" i="1"/>
  <c r="E3654" i="1"/>
  <c r="X3655" i="1"/>
  <c r="A3656" i="1"/>
  <c r="K3655" i="1"/>
  <c r="AB3658" i="1" l="1"/>
  <c r="K3656" i="1"/>
  <c r="A3657" i="1"/>
  <c r="X3656" i="1"/>
  <c r="M3599" i="1"/>
  <c r="N3599" i="1" s="1"/>
  <c r="P3599" i="1"/>
  <c r="Q3599" i="1"/>
  <c r="L3600" i="1"/>
  <c r="AG3593" i="1"/>
  <c r="B3593" i="1" s="1"/>
  <c r="E3655" i="1"/>
  <c r="AJ3656" i="1"/>
  <c r="Y3655" i="1"/>
  <c r="C3656" i="1"/>
  <c r="Z3655" i="1"/>
  <c r="AA3655" i="1" s="1"/>
  <c r="AH3655" i="1" s="1"/>
  <c r="I3656" i="1"/>
  <c r="H3656" i="1" s="1"/>
  <c r="T3594" i="1"/>
  <c r="AF3594" i="1" s="1"/>
  <c r="S3595" i="1"/>
  <c r="U3594" i="1"/>
  <c r="W3594" i="1" s="1"/>
  <c r="J3596" i="1"/>
  <c r="AC3598" i="1"/>
  <c r="AE3598" i="1" s="1"/>
  <c r="G3598" i="1"/>
  <c r="F3597" i="1"/>
  <c r="J3597" i="1" s="1"/>
  <c r="O3597" i="1" l="1"/>
  <c r="R3597" i="1" s="1"/>
  <c r="V3597" i="1" s="1"/>
  <c r="AC3599" i="1"/>
  <c r="AE3599" i="1" s="1"/>
  <c r="G3599" i="1"/>
  <c r="E3656" i="1"/>
  <c r="M3600" i="1"/>
  <c r="N3600" i="1" s="1"/>
  <c r="P3600" i="1"/>
  <c r="Q3600" i="1"/>
  <c r="L3601" i="1"/>
  <c r="Z3656" i="1"/>
  <c r="AA3656" i="1" s="1"/>
  <c r="AH3656" i="1" s="1"/>
  <c r="AJ3657" i="1"/>
  <c r="C3657" i="1"/>
  <c r="Y3656" i="1"/>
  <c r="I3657" i="1"/>
  <c r="H3657" i="1" s="1"/>
  <c r="F3598" i="1"/>
  <c r="O3598" i="1" s="1"/>
  <c r="R3598" i="1" s="1"/>
  <c r="V3598" i="1" s="1"/>
  <c r="AG3594" i="1"/>
  <c r="B3594" i="1" s="1"/>
  <c r="AB3659" i="1"/>
  <c r="T3595" i="1"/>
  <c r="AF3595" i="1" s="1"/>
  <c r="S3596" i="1"/>
  <c r="U3595" i="1"/>
  <c r="W3595" i="1" s="1"/>
  <c r="X3657" i="1"/>
  <c r="K3657" i="1"/>
  <c r="A3658" i="1"/>
  <c r="AC3600" i="1" l="1"/>
  <c r="AE3600" i="1" s="1"/>
  <c r="G3600" i="1"/>
  <c r="M3601" i="1"/>
  <c r="N3601" i="1" s="1"/>
  <c r="L3602" i="1"/>
  <c r="AB3660" i="1"/>
  <c r="A3659" i="1"/>
  <c r="K3658" i="1"/>
  <c r="X3658" i="1"/>
  <c r="AG3595" i="1"/>
  <c r="B3595" i="1" s="1"/>
  <c r="J3598" i="1"/>
  <c r="E3657" i="1"/>
  <c r="F3599" i="1"/>
  <c r="O3599" i="1" s="1"/>
  <c r="R3599" i="1" s="1"/>
  <c r="V3599" i="1" s="1"/>
  <c r="AJ3658" i="1"/>
  <c r="Z3657" i="1"/>
  <c r="AA3657" i="1" s="1"/>
  <c r="AH3657" i="1" s="1"/>
  <c r="C3658" i="1"/>
  <c r="Y3657" i="1"/>
  <c r="I3658" i="1"/>
  <c r="H3658" i="1" s="1"/>
  <c r="T3596" i="1"/>
  <c r="AF3596" i="1" s="1"/>
  <c r="S3597" i="1"/>
  <c r="U3596" i="1"/>
  <c r="W3596" i="1" s="1"/>
  <c r="AG3596" i="1" l="1"/>
  <c r="J3599" i="1"/>
  <c r="X3659" i="1"/>
  <c r="A3660" i="1"/>
  <c r="K3659" i="1"/>
  <c r="E3658" i="1"/>
  <c r="Z3658" i="1"/>
  <c r="AA3658" i="1" s="1"/>
  <c r="AH3658" i="1" s="1"/>
  <c r="AJ3659" i="1"/>
  <c r="I3659" i="1"/>
  <c r="H3659" i="1" s="1"/>
  <c r="C3659" i="1"/>
  <c r="Y3658" i="1"/>
  <c r="AB3661" i="1"/>
  <c r="F3600" i="1"/>
  <c r="J3600" i="1" s="1"/>
  <c r="G3601" i="1"/>
  <c r="AC3601" i="1"/>
  <c r="AE3601" i="1" s="1"/>
  <c r="T3597" i="1"/>
  <c r="AF3597" i="1" s="1"/>
  <c r="S3598" i="1"/>
  <c r="U3597" i="1"/>
  <c r="W3597" i="1" s="1"/>
  <c r="M3602" i="1"/>
  <c r="N3602" i="1" s="1"/>
  <c r="L3603" i="1"/>
  <c r="O3600" i="1" l="1"/>
  <c r="R3600" i="1" s="1"/>
  <c r="V3600" i="1" s="1"/>
  <c r="Y3659" i="1"/>
  <c r="Z3659" i="1"/>
  <c r="AA3659" i="1" s="1"/>
  <c r="AH3659" i="1" s="1"/>
  <c r="AJ3660" i="1"/>
  <c r="C3660" i="1"/>
  <c r="I3660" i="1"/>
  <c r="H3660" i="1" s="1"/>
  <c r="AC3602" i="1"/>
  <c r="AE3602" i="1" s="1"/>
  <c r="G3602" i="1"/>
  <c r="F3601" i="1"/>
  <c r="J3601" i="1" s="1"/>
  <c r="E3659" i="1"/>
  <c r="X3660" i="1"/>
  <c r="K3660" i="1"/>
  <c r="A3661" i="1"/>
  <c r="B3596" i="1"/>
  <c r="M3603" i="1"/>
  <c r="N3603" i="1" s="1"/>
  <c r="L3604" i="1"/>
  <c r="AG3597" i="1"/>
  <c r="B3597" i="1" s="1"/>
  <c r="T3598" i="1"/>
  <c r="AF3598" i="1" s="1"/>
  <c r="S3599" i="1"/>
  <c r="U3598" i="1"/>
  <c r="W3598" i="1" s="1"/>
  <c r="AB3662" i="1"/>
  <c r="P3601" i="1" l="1"/>
  <c r="Q3601" i="1" s="1"/>
  <c r="Q3602" i="1" s="1"/>
  <c r="Q3603" i="1" s="1"/>
  <c r="Q3604" i="1" s="1"/>
  <c r="O3601" i="1"/>
  <c r="AJ3661" i="1"/>
  <c r="Y3660" i="1"/>
  <c r="C3661" i="1"/>
  <c r="I3661" i="1"/>
  <c r="H3661" i="1" s="1"/>
  <c r="Z3660" i="1"/>
  <c r="AA3660" i="1" s="1"/>
  <c r="AH3660" i="1" s="1"/>
  <c r="AB3663" i="1"/>
  <c r="A3662" i="1"/>
  <c r="K3661" i="1"/>
  <c r="X3661" i="1"/>
  <c r="E3660" i="1"/>
  <c r="G3603" i="1"/>
  <c r="AC3603" i="1"/>
  <c r="AE3603" i="1" s="1"/>
  <c r="AG3598" i="1"/>
  <c r="B3598" i="1" s="1"/>
  <c r="T3599" i="1"/>
  <c r="AF3599" i="1" s="1"/>
  <c r="S3600" i="1"/>
  <c r="U3599" i="1"/>
  <c r="W3599" i="1" s="1"/>
  <c r="M3604" i="1"/>
  <c r="N3604" i="1" s="1"/>
  <c r="L3605" i="1"/>
  <c r="F3602" i="1"/>
  <c r="J3602" i="1" s="1"/>
  <c r="P3602" i="1" l="1"/>
  <c r="P3603" i="1" s="1"/>
  <c r="P3604" i="1" s="1"/>
  <c r="P3605" i="1" s="1"/>
  <c r="T3600" i="1"/>
  <c r="S3601" i="1"/>
  <c r="U3600" i="1"/>
  <c r="W3600" i="1" s="1"/>
  <c r="Z3661" i="1"/>
  <c r="AA3661" i="1" s="1"/>
  <c r="AH3661" i="1" s="1"/>
  <c r="AJ3662" i="1"/>
  <c r="C3662" i="1"/>
  <c r="I3662" i="1"/>
  <c r="H3662" i="1" s="1"/>
  <c r="Y3661" i="1"/>
  <c r="E3661" i="1"/>
  <c r="F3603" i="1"/>
  <c r="J3603" i="1" s="1"/>
  <c r="G3604" i="1"/>
  <c r="AC3604" i="1"/>
  <c r="AE3604" i="1" s="1"/>
  <c r="A3663" i="1"/>
  <c r="K3662" i="1"/>
  <c r="X3662" i="1"/>
  <c r="R3601" i="1"/>
  <c r="V3601" i="1" s="1"/>
  <c r="O3602" i="1"/>
  <c r="R3602" i="1" s="1"/>
  <c r="V3602" i="1" s="1"/>
  <c r="M3605" i="1"/>
  <c r="N3605" i="1" s="1"/>
  <c r="Q3605" i="1"/>
  <c r="L3606" i="1"/>
  <c r="AG3599" i="1"/>
  <c r="B3599" i="1" s="1"/>
  <c r="AB3664" i="1"/>
  <c r="Z3662" i="1" l="1"/>
  <c r="Y3662" i="1"/>
  <c r="AJ3663" i="1"/>
  <c r="I3663" i="1"/>
  <c r="H3663" i="1" s="1"/>
  <c r="C3663" i="1"/>
  <c r="O3603" i="1"/>
  <c r="R3603" i="1" s="1"/>
  <c r="V3603" i="1" s="1"/>
  <c r="E3662" i="1"/>
  <c r="AG3600" i="1"/>
  <c r="B3600" i="1" s="1"/>
  <c r="G3605" i="1"/>
  <c r="AC3605" i="1"/>
  <c r="AE3605" i="1" s="1"/>
  <c r="F3604" i="1"/>
  <c r="O3604" i="1" s="1"/>
  <c r="R3604" i="1" s="1"/>
  <c r="V3604" i="1" s="1"/>
  <c r="T3601" i="1"/>
  <c r="AF3601" i="1" s="1"/>
  <c r="S3602" i="1"/>
  <c r="U3601" i="1"/>
  <c r="W3601" i="1" s="1"/>
  <c r="AB3665" i="1"/>
  <c r="M3606" i="1"/>
  <c r="N3606" i="1" s="1"/>
  <c r="P3606" i="1"/>
  <c r="Q3606" i="1"/>
  <c r="L3607" i="1"/>
  <c r="AF3600" i="1"/>
  <c r="AA3600" i="1"/>
  <c r="X3663" i="1"/>
  <c r="K3663" i="1"/>
  <c r="A3664" i="1"/>
  <c r="J3604" i="1" l="1"/>
  <c r="A3665" i="1"/>
  <c r="X3664" i="1"/>
  <c r="K3664" i="1"/>
  <c r="M3607" i="1"/>
  <c r="N3607" i="1" s="1"/>
  <c r="P3607" i="1"/>
  <c r="Q3607" i="1"/>
  <c r="L3608" i="1"/>
  <c r="AH3600" i="1"/>
  <c r="AB3666" i="1"/>
  <c r="F3605" i="1"/>
  <c r="J3605" i="1" s="1"/>
  <c r="AJ3664" i="1"/>
  <c r="I3664" i="1"/>
  <c r="H3664" i="1" s="1"/>
  <c r="Y3663" i="1"/>
  <c r="C3664" i="1"/>
  <c r="Z3663" i="1"/>
  <c r="AA3663" i="1" s="1"/>
  <c r="AH3663" i="1" s="1"/>
  <c r="AG3601" i="1"/>
  <c r="B3601" i="1" s="1"/>
  <c r="AC3606" i="1"/>
  <c r="AE3606" i="1" s="1"/>
  <c r="G3606" i="1"/>
  <c r="T3602" i="1"/>
  <c r="AF3602" i="1" s="1"/>
  <c r="S3603" i="1"/>
  <c r="U3602" i="1"/>
  <c r="W3602" i="1" s="1"/>
  <c r="O3605" i="1" l="1"/>
  <c r="R3605" i="1" s="1"/>
  <c r="V3605" i="1" s="1"/>
  <c r="AG3602" i="1"/>
  <c r="B3602" i="1" s="1"/>
  <c r="M3608" i="1"/>
  <c r="N3608" i="1" s="1"/>
  <c r="P3608" i="1"/>
  <c r="Q3608" i="1"/>
  <c r="L3609" i="1"/>
  <c r="F3606" i="1"/>
  <c r="O3606" i="1" s="1"/>
  <c r="R3606" i="1" s="1"/>
  <c r="V3606" i="1" s="1"/>
  <c r="T3603" i="1"/>
  <c r="AF3603" i="1" s="1"/>
  <c r="S3604" i="1"/>
  <c r="U3603" i="1"/>
  <c r="W3603" i="1" s="1"/>
  <c r="AB3667" i="1"/>
  <c r="Y3664" i="1"/>
  <c r="AJ3665" i="1"/>
  <c r="I3665" i="1"/>
  <c r="H3665" i="1" s="1"/>
  <c r="Z3664" i="1"/>
  <c r="AA3664" i="1" s="1"/>
  <c r="AH3664" i="1" s="1"/>
  <c r="C3665" i="1"/>
  <c r="G3607" i="1"/>
  <c r="AC3607" i="1"/>
  <c r="AE3607" i="1" s="1"/>
  <c r="X3665" i="1"/>
  <c r="A3666" i="1"/>
  <c r="K3665" i="1"/>
  <c r="G3608" i="1" l="1"/>
  <c r="AC3608" i="1"/>
  <c r="AE3608" i="1" s="1"/>
  <c r="AB3668" i="1"/>
  <c r="M3609" i="1"/>
  <c r="N3609" i="1" s="1"/>
  <c r="P3609" i="1"/>
  <c r="Q3609" i="1"/>
  <c r="L3610" i="1"/>
  <c r="Z3665" i="1"/>
  <c r="AA3665" i="1" s="1"/>
  <c r="AH3665" i="1" s="1"/>
  <c r="AJ3666" i="1"/>
  <c r="I3666" i="1"/>
  <c r="H3666" i="1" s="1"/>
  <c r="C3666" i="1"/>
  <c r="Y3665" i="1"/>
  <c r="T3604" i="1"/>
  <c r="AF3604" i="1" s="1"/>
  <c r="S3605" i="1"/>
  <c r="U3604" i="1"/>
  <c r="W3604" i="1" s="1"/>
  <c r="J3606" i="1"/>
  <c r="F3607" i="1"/>
  <c r="O3607" i="1" s="1"/>
  <c r="R3607" i="1" s="1"/>
  <c r="V3607" i="1" s="1"/>
  <c r="X3666" i="1"/>
  <c r="A3667" i="1"/>
  <c r="K3666" i="1"/>
  <c r="AG3603" i="1"/>
  <c r="B3603" i="1" s="1"/>
  <c r="J3607" i="1" l="1"/>
  <c r="T3605" i="1"/>
  <c r="AF3605" i="1" s="1"/>
  <c r="S3606" i="1"/>
  <c r="U3605" i="1"/>
  <c r="W3605" i="1" s="1"/>
  <c r="M3610" i="1"/>
  <c r="N3610" i="1" s="1"/>
  <c r="P3610" i="1"/>
  <c r="Q3610" i="1"/>
  <c r="L3611" i="1"/>
  <c r="AB3669" i="1"/>
  <c r="F3608" i="1"/>
  <c r="J3608" i="1" s="1"/>
  <c r="X3667" i="1"/>
  <c r="K3667" i="1"/>
  <c r="A3668" i="1"/>
  <c r="Y3666" i="1"/>
  <c r="C3667" i="1"/>
  <c r="Z3666" i="1"/>
  <c r="AA3666" i="1" s="1"/>
  <c r="AH3666" i="1" s="1"/>
  <c r="I3667" i="1"/>
  <c r="H3667" i="1" s="1"/>
  <c r="AJ3667" i="1"/>
  <c r="AG3604" i="1"/>
  <c r="G3609" i="1"/>
  <c r="AC3609" i="1"/>
  <c r="AE3609" i="1" s="1"/>
  <c r="O3608" i="1" l="1"/>
  <c r="R3608" i="1" s="1"/>
  <c r="V3608" i="1" s="1"/>
  <c r="AB3670" i="1"/>
  <c r="F3609" i="1"/>
  <c r="O3609" i="1" s="1"/>
  <c r="R3609" i="1" s="1"/>
  <c r="V3609" i="1" s="1"/>
  <c r="C3668" i="1"/>
  <c r="Y3667" i="1"/>
  <c r="AJ3668" i="1"/>
  <c r="Z3667" i="1"/>
  <c r="AA3667" i="1" s="1"/>
  <c r="AH3667" i="1" s="1"/>
  <c r="I3668" i="1"/>
  <c r="H3668" i="1" s="1"/>
  <c r="G3610" i="1"/>
  <c r="AC3610" i="1"/>
  <c r="AE3610" i="1" s="1"/>
  <c r="AG3605" i="1"/>
  <c r="B3604" i="1"/>
  <c r="A3669" i="1"/>
  <c r="K3668" i="1"/>
  <c r="X3668" i="1"/>
  <c r="M3611" i="1"/>
  <c r="N3611" i="1" s="1"/>
  <c r="P3611" i="1"/>
  <c r="Q3611" i="1"/>
  <c r="L3612" i="1"/>
  <c r="T3606" i="1"/>
  <c r="AF3606" i="1" s="1"/>
  <c r="S3607" i="1"/>
  <c r="U3606" i="1"/>
  <c r="W3606" i="1" s="1"/>
  <c r="J3609" i="1" l="1"/>
  <c r="AG3606" i="1"/>
  <c r="B3606" i="1" s="1"/>
  <c r="Z3668" i="1"/>
  <c r="AA3668" i="1" s="1"/>
  <c r="AH3668" i="1" s="1"/>
  <c r="AJ3669" i="1"/>
  <c r="I3669" i="1"/>
  <c r="H3669" i="1" s="1"/>
  <c r="Y3668" i="1"/>
  <c r="C3669" i="1"/>
  <c r="F3610" i="1"/>
  <c r="O3610" i="1" s="1"/>
  <c r="R3610" i="1" s="1"/>
  <c r="V3610" i="1" s="1"/>
  <c r="T3607" i="1"/>
  <c r="AF3607" i="1" s="1"/>
  <c r="S3608" i="1"/>
  <c r="U3607" i="1"/>
  <c r="W3607" i="1" s="1"/>
  <c r="G3611" i="1"/>
  <c r="AC3611" i="1"/>
  <c r="AE3611" i="1" s="1"/>
  <c r="X3669" i="1"/>
  <c r="K3669" i="1"/>
  <c r="A3670" i="1"/>
  <c r="B3605" i="1"/>
  <c r="AB3671" i="1"/>
  <c r="M3612" i="1"/>
  <c r="N3612" i="1" s="1"/>
  <c r="P3612" i="1"/>
  <c r="Q3612" i="1"/>
  <c r="L3613" i="1"/>
  <c r="Z3669" i="1" l="1"/>
  <c r="AA3669" i="1" s="1"/>
  <c r="AH3669" i="1" s="1"/>
  <c r="I3670" i="1"/>
  <c r="H3670" i="1" s="1"/>
  <c r="AJ3670" i="1"/>
  <c r="Y3669" i="1"/>
  <c r="C3670" i="1"/>
  <c r="G3612" i="1"/>
  <c r="AC3612" i="1"/>
  <c r="AE3612" i="1" s="1"/>
  <c r="M3613" i="1"/>
  <c r="N3613" i="1" s="1"/>
  <c r="P3613" i="1"/>
  <c r="Q3613" i="1"/>
  <c r="L3614" i="1"/>
  <c r="X3670" i="1"/>
  <c r="K3670" i="1"/>
  <c r="A3671" i="1"/>
  <c r="F3611" i="1"/>
  <c r="J3611" i="1" s="1"/>
  <c r="AG3607" i="1"/>
  <c r="B3607" i="1" s="1"/>
  <c r="J3610" i="1"/>
  <c r="AB3672" i="1"/>
  <c r="T3608" i="1"/>
  <c r="AF3608" i="1" s="1"/>
  <c r="S3609" i="1"/>
  <c r="U3608" i="1"/>
  <c r="W3608" i="1" s="1"/>
  <c r="O3611" i="1" l="1"/>
  <c r="R3611" i="1" s="1"/>
  <c r="V3611" i="1" s="1"/>
  <c r="F3612" i="1"/>
  <c r="J3612" i="1" s="1"/>
  <c r="G3613" i="1"/>
  <c r="AC3613" i="1"/>
  <c r="AE3613" i="1" s="1"/>
  <c r="AG3608" i="1"/>
  <c r="B3608" i="1" s="1"/>
  <c r="AB3673" i="1"/>
  <c r="AJ3671" i="1"/>
  <c r="I3671" i="1"/>
  <c r="H3671" i="1" s="1"/>
  <c r="Y3670" i="1"/>
  <c r="C3671" i="1"/>
  <c r="Z3670" i="1"/>
  <c r="AA3670" i="1" s="1"/>
  <c r="AH3670" i="1" s="1"/>
  <c r="T3609" i="1"/>
  <c r="AF3609" i="1" s="1"/>
  <c r="S3610" i="1"/>
  <c r="U3609" i="1"/>
  <c r="W3609" i="1" s="1"/>
  <c r="K3671" i="1"/>
  <c r="X3671" i="1"/>
  <c r="A3672" i="1"/>
  <c r="M3614" i="1"/>
  <c r="N3614" i="1" s="1"/>
  <c r="P3614" i="1"/>
  <c r="Q3614" i="1"/>
  <c r="L3615" i="1"/>
  <c r="M3615" i="1" l="1"/>
  <c r="N3615" i="1" s="1"/>
  <c r="P3615" i="1"/>
  <c r="Q3615" i="1"/>
  <c r="L3616" i="1"/>
  <c r="A3673" i="1"/>
  <c r="K3672" i="1"/>
  <c r="X3672" i="1"/>
  <c r="AG3609" i="1"/>
  <c r="B3609" i="1" s="1"/>
  <c r="F3613" i="1"/>
  <c r="J3613" i="1" s="1"/>
  <c r="Y3671" i="1"/>
  <c r="I3672" i="1"/>
  <c r="H3672" i="1" s="1"/>
  <c r="C3672" i="1"/>
  <c r="Z3671" i="1"/>
  <c r="AA3671" i="1" s="1"/>
  <c r="AH3671" i="1" s="1"/>
  <c r="AJ3672" i="1"/>
  <c r="T3610" i="1"/>
  <c r="AF3610" i="1" s="1"/>
  <c r="S3611" i="1"/>
  <c r="U3610" i="1"/>
  <c r="W3610" i="1" s="1"/>
  <c r="O3612" i="1"/>
  <c r="R3612" i="1" s="1"/>
  <c r="V3612" i="1" s="1"/>
  <c r="G3614" i="1"/>
  <c r="AC3614" i="1"/>
  <c r="AE3614" i="1" s="1"/>
  <c r="AB3674" i="1"/>
  <c r="T3611" i="1" l="1"/>
  <c r="AF3611" i="1" s="1"/>
  <c r="S3612" i="1"/>
  <c r="U3611" i="1"/>
  <c r="W3611" i="1" s="1"/>
  <c r="AC3615" i="1"/>
  <c r="AE3615" i="1" s="1"/>
  <c r="G3615" i="1"/>
  <c r="X3673" i="1"/>
  <c r="K3673" i="1"/>
  <c r="A3674" i="1"/>
  <c r="F3614" i="1"/>
  <c r="O3614" i="1" s="1"/>
  <c r="R3614" i="1" s="1"/>
  <c r="V3614" i="1" s="1"/>
  <c r="O3613" i="1"/>
  <c r="R3613" i="1" s="1"/>
  <c r="V3613" i="1" s="1"/>
  <c r="Y3672" i="1"/>
  <c r="C3673" i="1"/>
  <c r="Z3672" i="1"/>
  <c r="AA3672" i="1" s="1"/>
  <c r="AH3672" i="1" s="1"/>
  <c r="AJ3673" i="1"/>
  <c r="I3673" i="1"/>
  <c r="H3673" i="1" s="1"/>
  <c r="M3616" i="1"/>
  <c r="N3616" i="1" s="1"/>
  <c r="P3616" i="1"/>
  <c r="Q3616" i="1"/>
  <c r="L3617" i="1"/>
  <c r="AB3675" i="1"/>
  <c r="AG3610" i="1"/>
  <c r="B3610" i="1" s="1"/>
  <c r="J3614" i="1" l="1"/>
  <c r="M3617" i="1"/>
  <c r="N3617" i="1" s="1"/>
  <c r="P3617" i="1"/>
  <c r="Q3617" i="1"/>
  <c r="L3618" i="1"/>
  <c r="AJ3674" i="1"/>
  <c r="I3674" i="1"/>
  <c r="H3674" i="1" s="1"/>
  <c r="Y3673" i="1"/>
  <c r="Z3673" i="1"/>
  <c r="AA3673" i="1" s="1"/>
  <c r="AH3673" i="1" s="1"/>
  <c r="C3674" i="1"/>
  <c r="T3612" i="1"/>
  <c r="AF3612" i="1" s="1"/>
  <c r="S3613" i="1"/>
  <c r="U3612" i="1"/>
  <c r="W3612" i="1" s="1"/>
  <c r="AB3676" i="1"/>
  <c r="X3674" i="1"/>
  <c r="K3674" i="1"/>
  <c r="A3675" i="1"/>
  <c r="AC3616" i="1"/>
  <c r="AE3616" i="1" s="1"/>
  <c r="G3616" i="1"/>
  <c r="F3615" i="1"/>
  <c r="J3615" i="1" s="1"/>
  <c r="AG3611" i="1"/>
  <c r="B3611" i="1" s="1"/>
  <c r="O3615" i="1" l="1"/>
  <c r="R3615" i="1" s="1"/>
  <c r="V3615" i="1" s="1"/>
  <c r="G3617" i="1"/>
  <c r="AC3617" i="1"/>
  <c r="AE3617" i="1" s="1"/>
  <c r="F3616" i="1"/>
  <c r="O3616" i="1" s="1"/>
  <c r="R3616" i="1" s="1"/>
  <c r="V3616" i="1" s="1"/>
  <c r="AG3612" i="1"/>
  <c r="B3612" i="1" s="1"/>
  <c r="T3613" i="1"/>
  <c r="AF3613" i="1" s="1"/>
  <c r="S3614" i="1"/>
  <c r="U3613" i="1"/>
  <c r="W3613" i="1" s="1"/>
  <c r="M3618" i="1"/>
  <c r="N3618" i="1" s="1"/>
  <c r="P3618" i="1"/>
  <c r="Q3618" i="1"/>
  <c r="L3619" i="1"/>
  <c r="C3675" i="1"/>
  <c r="I3675" i="1"/>
  <c r="H3675" i="1" s="1"/>
  <c r="Y3674" i="1"/>
  <c r="AJ3675" i="1"/>
  <c r="Z3674" i="1"/>
  <c r="AA3674" i="1" s="1"/>
  <c r="AH3674" i="1" s="1"/>
  <c r="K3675" i="1"/>
  <c r="A3676" i="1"/>
  <c r="X3675" i="1"/>
  <c r="AB3677" i="1"/>
  <c r="AC3618" i="1" l="1"/>
  <c r="AE3618" i="1" s="1"/>
  <c r="G3618" i="1"/>
  <c r="M3619" i="1"/>
  <c r="N3619" i="1" s="1"/>
  <c r="P3619" i="1"/>
  <c r="Q3619" i="1"/>
  <c r="L3620" i="1"/>
  <c r="AG3613" i="1"/>
  <c r="B3613" i="1" s="1"/>
  <c r="Y3675" i="1"/>
  <c r="AJ3676" i="1"/>
  <c r="Z3675" i="1"/>
  <c r="AA3675" i="1" s="1"/>
  <c r="AH3675" i="1" s="1"/>
  <c r="C3676" i="1"/>
  <c r="I3676" i="1"/>
  <c r="H3676" i="1" s="1"/>
  <c r="X3676" i="1"/>
  <c r="A3677" i="1"/>
  <c r="K3676" i="1"/>
  <c r="T3614" i="1"/>
  <c r="AF3614" i="1" s="1"/>
  <c r="S3615" i="1"/>
  <c r="U3614" i="1"/>
  <c r="W3614" i="1" s="1"/>
  <c r="J3616" i="1"/>
  <c r="F3617" i="1"/>
  <c r="J3617" i="1" s="1"/>
  <c r="AB3678" i="1"/>
  <c r="O3617" i="1" l="1"/>
  <c r="R3617" i="1" s="1"/>
  <c r="V3617" i="1" s="1"/>
  <c r="T3615" i="1"/>
  <c r="AF3615" i="1" s="1"/>
  <c r="S3616" i="1"/>
  <c r="U3615" i="1"/>
  <c r="W3615" i="1" s="1"/>
  <c r="Z3676" i="1"/>
  <c r="AA3676" i="1" s="1"/>
  <c r="AH3676" i="1" s="1"/>
  <c r="C3677" i="1"/>
  <c r="I3677" i="1"/>
  <c r="H3677" i="1" s="1"/>
  <c r="Y3676" i="1"/>
  <c r="AJ3677" i="1"/>
  <c r="F3618" i="1"/>
  <c r="O3618" i="1" s="1"/>
  <c r="R3618" i="1" s="1"/>
  <c r="V3618" i="1" s="1"/>
  <c r="AC3619" i="1"/>
  <c r="AE3619" i="1" s="1"/>
  <c r="G3619" i="1"/>
  <c r="M3620" i="1"/>
  <c r="N3620" i="1" s="1"/>
  <c r="P3620" i="1"/>
  <c r="Q3620" i="1"/>
  <c r="L3621" i="1"/>
  <c r="AB3679" i="1"/>
  <c r="AG3614" i="1"/>
  <c r="B3614" i="1" s="1"/>
  <c r="X3677" i="1"/>
  <c r="K3677" i="1"/>
  <c r="A3678" i="1"/>
  <c r="J3618" i="1" l="1"/>
  <c r="G3620" i="1"/>
  <c r="AC3620" i="1"/>
  <c r="AE3620" i="1" s="1"/>
  <c r="Y3677" i="1"/>
  <c r="Z3677" i="1"/>
  <c r="AA3677" i="1" s="1"/>
  <c r="AH3677" i="1" s="1"/>
  <c r="AJ3678" i="1"/>
  <c r="I3678" i="1"/>
  <c r="H3678" i="1" s="1"/>
  <c r="C3678" i="1"/>
  <c r="M3621" i="1"/>
  <c r="N3621" i="1" s="1"/>
  <c r="P3621" i="1"/>
  <c r="Q3621" i="1"/>
  <c r="L3622" i="1"/>
  <c r="F3619" i="1"/>
  <c r="J3619" i="1" s="1"/>
  <c r="AG3615" i="1"/>
  <c r="B3615" i="1" s="1"/>
  <c r="AB3680" i="1"/>
  <c r="K3678" i="1"/>
  <c r="A3679" i="1"/>
  <c r="X3678" i="1"/>
  <c r="T3616" i="1"/>
  <c r="AF3616" i="1" s="1"/>
  <c r="S3617" i="1"/>
  <c r="U3616" i="1"/>
  <c r="W3616" i="1" s="1"/>
  <c r="G3621" i="1" l="1"/>
  <c r="AC3621" i="1"/>
  <c r="AE3621" i="1" s="1"/>
  <c r="F3620" i="1"/>
  <c r="O3620" i="1" s="1"/>
  <c r="R3620" i="1" s="1"/>
  <c r="V3620" i="1" s="1"/>
  <c r="AG3616" i="1"/>
  <c r="B3616" i="1" s="1"/>
  <c r="M3622" i="1"/>
  <c r="N3622" i="1" s="1"/>
  <c r="P3622" i="1"/>
  <c r="Q3622" i="1"/>
  <c r="L3623" i="1"/>
  <c r="T3617" i="1"/>
  <c r="AF3617" i="1" s="1"/>
  <c r="S3618" i="1"/>
  <c r="U3617" i="1"/>
  <c r="W3617" i="1" s="1"/>
  <c r="C3679" i="1"/>
  <c r="Y3678" i="1"/>
  <c r="AJ3679" i="1"/>
  <c r="I3679" i="1"/>
  <c r="H3679" i="1" s="1"/>
  <c r="Z3678" i="1"/>
  <c r="AA3678" i="1" s="1"/>
  <c r="AH3678" i="1" s="1"/>
  <c r="O3619" i="1"/>
  <c r="R3619" i="1" s="1"/>
  <c r="V3619" i="1" s="1"/>
  <c r="K3679" i="1"/>
  <c r="A3680" i="1"/>
  <c r="X3679" i="1"/>
  <c r="AB3681" i="1"/>
  <c r="X3680" i="1" l="1"/>
  <c r="K3680" i="1"/>
  <c r="A3681" i="1"/>
  <c r="AG3617" i="1"/>
  <c r="B3617" i="1" s="1"/>
  <c r="AB3682" i="1"/>
  <c r="T3618" i="1"/>
  <c r="AF3618" i="1" s="1"/>
  <c r="S3619" i="1"/>
  <c r="U3618" i="1"/>
  <c r="W3618" i="1" s="1"/>
  <c r="G3622" i="1"/>
  <c r="AC3622" i="1"/>
  <c r="AE3622" i="1" s="1"/>
  <c r="J3620" i="1"/>
  <c r="F3621" i="1"/>
  <c r="J3621" i="1" s="1"/>
  <c r="Z3679" i="1"/>
  <c r="AA3679" i="1" s="1"/>
  <c r="AH3679" i="1" s="1"/>
  <c r="AJ3680" i="1"/>
  <c r="Y3679" i="1"/>
  <c r="C3680" i="1"/>
  <c r="I3680" i="1"/>
  <c r="H3680" i="1" s="1"/>
  <c r="M3623" i="1"/>
  <c r="N3623" i="1" s="1"/>
  <c r="P3623" i="1"/>
  <c r="Q3623" i="1"/>
  <c r="L3624" i="1"/>
  <c r="O3621" i="1" l="1"/>
  <c r="R3621" i="1" s="1"/>
  <c r="V3621" i="1" s="1"/>
  <c r="G3623" i="1"/>
  <c r="AC3623" i="1"/>
  <c r="AE3623" i="1" s="1"/>
  <c r="X3681" i="1"/>
  <c r="A3682" i="1"/>
  <c r="K3681" i="1"/>
  <c r="M3624" i="1"/>
  <c r="N3624" i="1" s="1"/>
  <c r="P3624" i="1"/>
  <c r="Q3624" i="1"/>
  <c r="L3625" i="1"/>
  <c r="AG3618" i="1"/>
  <c r="T3619" i="1"/>
  <c r="AF3619" i="1" s="1"/>
  <c r="S3620" i="1"/>
  <c r="U3619" i="1"/>
  <c r="W3619" i="1" s="1"/>
  <c r="F3622" i="1"/>
  <c r="O3622" i="1" s="1"/>
  <c r="R3622" i="1" s="1"/>
  <c r="V3622" i="1" s="1"/>
  <c r="AB3683" i="1"/>
  <c r="Y3680" i="1"/>
  <c r="C3681" i="1"/>
  <c r="I3681" i="1"/>
  <c r="H3681" i="1" s="1"/>
  <c r="Z3680" i="1"/>
  <c r="AA3680" i="1" s="1"/>
  <c r="AH3680" i="1" s="1"/>
  <c r="AJ3681" i="1"/>
  <c r="J3622" i="1" l="1"/>
  <c r="AG3619" i="1"/>
  <c r="B3619" i="1" s="1"/>
  <c r="AB3684" i="1"/>
  <c r="B3618" i="1"/>
  <c r="X3682" i="1"/>
  <c r="A3683" i="1"/>
  <c r="K3682" i="1"/>
  <c r="AC3624" i="1"/>
  <c r="AE3624" i="1" s="1"/>
  <c r="G3624" i="1"/>
  <c r="Y3681" i="1"/>
  <c r="C3682" i="1"/>
  <c r="Z3681" i="1"/>
  <c r="AA3681" i="1" s="1"/>
  <c r="AH3681" i="1" s="1"/>
  <c r="AJ3682" i="1"/>
  <c r="I3682" i="1"/>
  <c r="H3682" i="1" s="1"/>
  <c r="T3620" i="1"/>
  <c r="AF3620" i="1" s="1"/>
  <c r="S3621" i="1"/>
  <c r="U3620" i="1"/>
  <c r="W3620" i="1" s="1"/>
  <c r="M3625" i="1"/>
  <c r="N3625" i="1" s="1"/>
  <c r="P3625" i="1"/>
  <c r="Q3625" i="1"/>
  <c r="L3626" i="1"/>
  <c r="F3623" i="1"/>
  <c r="J3623" i="1" s="1"/>
  <c r="M3626" i="1" l="1"/>
  <c r="N3626" i="1" s="1"/>
  <c r="P3626" i="1"/>
  <c r="Q3626" i="1"/>
  <c r="L3627" i="1"/>
  <c r="O3623" i="1"/>
  <c r="R3623" i="1" s="1"/>
  <c r="V3623" i="1" s="1"/>
  <c r="AG3620" i="1"/>
  <c r="C3683" i="1"/>
  <c r="I3683" i="1"/>
  <c r="H3683" i="1" s="1"/>
  <c r="Y3682" i="1"/>
  <c r="Z3682" i="1"/>
  <c r="AA3682" i="1" s="1"/>
  <c r="AH3682" i="1" s="1"/>
  <c r="AJ3683" i="1"/>
  <c r="T3621" i="1"/>
  <c r="AF3621" i="1" s="1"/>
  <c r="S3622" i="1"/>
  <c r="U3621" i="1"/>
  <c r="W3621" i="1" s="1"/>
  <c r="AC3625" i="1"/>
  <c r="AE3625" i="1" s="1"/>
  <c r="G3625" i="1"/>
  <c r="F3624" i="1"/>
  <c r="O3624" i="1" s="1"/>
  <c r="R3624" i="1" s="1"/>
  <c r="V3624" i="1" s="1"/>
  <c r="X3683" i="1"/>
  <c r="K3683" i="1"/>
  <c r="A3684" i="1"/>
  <c r="AB3685" i="1"/>
  <c r="AC3626" i="1" l="1"/>
  <c r="AE3626" i="1" s="1"/>
  <c r="G3626" i="1"/>
  <c r="I3684" i="1"/>
  <c r="H3684" i="1" s="1"/>
  <c r="Y3683" i="1"/>
  <c r="AJ3684" i="1"/>
  <c r="Z3683" i="1"/>
  <c r="AA3683" i="1" s="1"/>
  <c r="AH3683" i="1" s="1"/>
  <c r="C3684" i="1"/>
  <c r="M3627" i="1"/>
  <c r="N3627" i="1" s="1"/>
  <c r="P3627" i="1"/>
  <c r="Q3627" i="1"/>
  <c r="L3628" i="1"/>
  <c r="K3684" i="1"/>
  <c r="A3685" i="1"/>
  <c r="X3684" i="1"/>
  <c r="J3624" i="1"/>
  <c r="AG3621" i="1"/>
  <c r="AB3686" i="1"/>
  <c r="F3625" i="1"/>
  <c r="J3625" i="1" s="1"/>
  <c r="T3622" i="1"/>
  <c r="AF3622" i="1" s="1"/>
  <c r="S3623" i="1"/>
  <c r="U3622" i="1"/>
  <c r="W3622" i="1" s="1"/>
  <c r="B3620" i="1"/>
  <c r="AC3627" i="1" l="1"/>
  <c r="AE3627" i="1" s="1"/>
  <c r="G3627" i="1"/>
  <c r="F3626" i="1"/>
  <c r="J3626" i="1" s="1"/>
  <c r="M3628" i="1"/>
  <c r="N3628" i="1" s="1"/>
  <c r="P3628" i="1"/>
  <c r="Q3628" i="1"/>
  <c r="L3629" i="1"/>
  <c r="T3623" i="1"/>
  <c r="AF3623" i="1" s="1"/>
  <c r="S3624" i="1"/>
  <c r="U3623" i="1"/>
  <c r="W3623" i="1" s="1"/>
  <c r="K3685" i="1"/>
  <c r="X3685" i="1"/>
  <c r="A3686" i="1"/>
  <c r="O3625" i="1"/>
  <c r="R3625" i="1" s="1"/>
  <c r="V3625" i="1" s="1"/>
  <c r="AB3687" i="1"/>
  <c r="Y3684" i="1"/>
  <c r="I3685" i="1"/>
  <c r="H3685" i="1" s="1"/>
  <c r="Z3684" i="1"/>
  <c r="AA3684" i="1" s="1"/>
  <c r="AH3684" i="1" s="1"/>
  <c r="C3685" i="1"/>
  <c r="AJ3685" i="1"/>
  <c r="AG3622" i="1"/>
  <c r="B3621" i="1"/>
  <c r="C3686" i="1" l="1"/>
  <c r="Z3685" i="1"/>
  <c r="AA3685" i="1" s="1"/>
  <c r="AH3685" i="1" s="1"/>
  <c r="AJ3686" i="1"/>
  <c r="I3686" i="1"/>
  <c r="H3686" i="1" s="1"/>
  <c r="Y3685" i="1"/>
  <c r="M3629" i="1"/>
  <c r="N3629" i="1" s="1"/>
  <c r="P3629" i="1"/>
  <c r="Q3629" i="1"/>
  <c r="L3630" i="1"/>
  <c r="K3686" i="1"/>
  <c r="X3686" i="1"/>
  <c r="A3687" i="1"/>
  <c r="F3627" i="1"/>
  <c r="O3627" i="1" s="1"/>
  <c r="R3627" i="1" s="1"/>
  <c r="V3627" i="1" s="1"/>
  <c r="AB3688" i="1"/>
  <c r="B3622" i="1"/>
  <c r="AG3623" i="1"/>
  <c r="O3626" i="1"/>
  <c r="R3626" i="1" s="1"/>
  <c r="V3626" i="1" s="1"/>
  <c r="T3624" i="1"/>
  <c r="AF3624" i="1" s="1"/>
  <c r="S3625" i="1"/>
  <c r="U3624" i="1"/>
  <c r="W3624" i="1" s="1"/>
  <c r="AC3628" i="1"/>
  <c r="AE3628" i="1" s="1"/>
  <c r="G3628" i="1"/>
  <c r="J3627" i="1" l="1"/>
  <c r="F3628" i="1"/>
  <c r="J3628" i="1" s="1"/>
  <c r="AG3624" i="1"/>
  <c r="G3629" i="1"/>
  <c r="AC3629" i="1"/>
  <c r="AE3629" i="1" s="1"/>
  <c r="AB3689" i="1"/>
  <c r="A3688" i="1"/>
  <c r="K3687" i="1"/>
  <c r="X3687" i="1"/>
  <c r="T3625" i="1"/>
  <c r="AF3625" i="1" s="1"/>
  <c r="S3626" i="1"/>
  <c r="U3625" i="1"/>
  <c r="W3625" i="1" s="1"/>
  <c r="B3623" i="1"/>
  <c r="Y3686" i="1"/>
  <c r="AJ3687" i="1"/>
  <c r="Z3686" i="1"/>
  <c r="AA3686" i="1" s="1"/>
  <c r="AH3686" i="1" s="1"/>
  <c r="C3687" i="1"/>
  <c r="I3687" i="1"/>
  <c r="H3687" i="1" s="1"/>
  <c r="M3630" i="1"/>
  <c r="N3630" i="1" s="1"/>
  <c r="P3630" i="1"/>
  <c r="Q3630" i="1"/>
  <c r="L3631" i="1"/>
  <c r="O3628" i="1" l="1"/>
  <c r="R3628" i="1" s="1"/>
  <c r="V3628" i="1" s="1"/>
  <c r="Y3687" i="1"/>
  <c r="AJ3688" i="1"/>
  <c r="Z3687" i="1"/>
  <c r="AA3687" i="1" s="1"/>
  <c r="AH3687" i="1" s="1"/>
  <c r="C3688" i="1"/>
  <c r="I3688" i="1"/>
  <c r="H3688" i="1" s="1"/>
  <c r="F3629" i="1"/>
  <c r="O3629" i="1" s="1"/>
  <c r="R3629" i="1" s="1"/>
  <c r="V3629" i="1" s="1"/>
  <c r="G3630" i="1"/>
  <c r="AC3630" i="1"/>
  <c r="AE3630" i="1" s="1"/>
  <c r="AG3625" i="1"/>
  <c r="AB3690" i="1"/>
  <c r="M3631" i="1"/>
  <c r="N3631" i="1" s="1"/>
  <c r="P3631" i="1"/>
  <c r="Q3631" i="1"/>
  <c r="L3632" i="1"/>
  <c r="T3626" i="1"/>
  <c r="AF3626" i="1" s="1"/>
  <c r="S3627" i="1"/>
  <c r="U3626" i="1"/>
  <c r="W3626" i="1" s="1"/>
  <c r="X3688" i="1"/>
  <c r="A3689" i="1"/>
  <c r="K3688" i="1"/>
  <c r="B3624" i="1"/>
  <c r="J3629" i="1" l="1"/>
  <c r="X3689" i="1"/>
  <c r="A3690" i="1"/>
  <c r="K3689" i="1"/>
  <c r="T3627" i="1"/>
  <c r="AF3627" i="1" s="1"/>
  <c r="S3628" i="1"/>
  <c r="U3627" i="1"/>
  <c r="W3627" i="1" s="1"/>
  <c r="G3631" i="1"/>
  <c r="AC3631" i="1"/>
  <c r="AE3631" i="1" s="1"/>
  <c r="B3625" i="1"/>
  <c r="Y3688" i="1"/>
  <c r="I3689" i="1"/>
  <c r="H3689" i="1" s="1"/>
  <c r="AJ3689" i="1"/>
  <c r="Z3688" i="1"/>
  <c r="AA3688" i="1" s="1"/>
  <c r="AH3688" i="1" s="1"/>
  <c r="C3689" i="1"/>
  <c r="M3632" i="1"/>
  <c r="N3632" i="1" s="1"/>
  <c r="P3632" i="1"/>
  <c r="Q3632" i="1"/>
  <c r="L3633" i="1"/>
  <c r="AG3626" i="1"/>
  <c r="B3626" i="1" s="1"/>
  <c r="AB3691" i="1"/>
  <c r="F3630" i="1"/>
  <c r="O3630" i="1" s="1"/>
  <c r="R3630" i="1" s="1"/>
  <c r="V3630" i="1" s="1"/>
  <c r="J3630" i="1" l="1"/>
  <c r="AG3627" i="1"/>
  <c r="B3627" i="1" s="1"/>
  <c r="G3632" i="1"/>
  <c r="AC3632" i="1"/>
  <c r="AE3632" i="1" s="1"/>
  <c r="T3628" i="1"/>
  <c r="AF3628" i="1" s="1"/>
  <c r="S3629" i="1"/>
  <c r="U3628" i="1"/>
  <c r="W3628" i="1" s="1"/>
  <c r="A3691" i="1"/>
  <c r="K3690" i="1"/>
  <c r="X3690" i="1"/>
  <c r="F3631" i="1"/>
  <c r="J3631" i="1" s="1"/>
  <c r="AJ3690" i="1"/>
  <c r="Y3689" i="1"/>
  <c r="C3690" i="1"/>
  <c r="I3690" i="1"/>
  <c r="H3690" i="1" s="1"/>
  <c r="Z3689" i="1"/>
  <c r="AA3689" i="1" s="1"/>
  <c r="AH3689" i="1" s="1"/>
  <c r="M3633" i="1"/>
  <c r="N3633" i="1" s="1"/>
  <c r="L3634" i="1"/>
  <c r="AB3692" i="1"/>
  <c r="AB3693" i="1" l="1"/>
  <c r="X3691" i="1"/>
  <c r="A3692" i="1"/>
  <c r="K3691" i="1"/>
  <c r="F3632" i="1"/>
  <c r="J3632" i="1" s="1"/>
  <c r="AJ3691" i="1"/>
  <c r="I3691" i="1"/>
  <c r="H3691" i="1" s="1"/>
  <c r="Y3690" i="1"/>
  <c r="Z3690" i="1"/>
  <c r="AA3690" i="1" s="1"/>
  <c r="AH3690" i="1" s="1"/>
  <c r="C3691" i="1"/>
  <c r="AG3628" i="1"/>
  <c r="B3628" i="1" s="1"/>
  <c r="G3633" i="1"/>
  <c r="AC3633" i="1"/>
  <c r="AE3633" i="1" s="1"/>
  <c r="M3634" i="1"/>
  <c r="N3634" i="1" s="1"/>
  <c r="L3635" i="1"/>
  <c r="O3631" i="1"/>
  <c r="R3631" i="1" s="1"/>
  <c r="V3631" i="1" s="1"/>
  <c r="T3629" i="1"/>
  <c r="AF3629" i="1" s="1"/>
  <c r="S3630" i="1"/>
  <c r="U3629" i="1"/>
  <c r="W3629" i="1" s="1"/>
  <c r="T3630" i="1" l="1"/>
  <c r="AF3630" i="1" s="1"/>
  <c r="S3631" i="1"/>
  <c r="U3630" i="1"/>
  <c r="W3630" i="1" s="1"/>
  <c r="AJ3692" i="1"/>
  <c r="I3692" i="1"/>
  <c r="H3692" i="1" s="1"/>
  <c r="Y3691" i="1"/>
  <c r="Z3691" i="1"/>
  <c r="AA3691" i="1" s="1"/>
  <c r="AH3691" i="1" s="1"/>
  <c r="C3692" i="1"/>
  <c r="AC3634" i="1"/>
  <c r="AE3634" i="1" s="1"/>
  <c r="G3634" i="1"/>
  <c r="M3635" i="1"/>
  <c r="N3635" i="1" s="1"/>
  <c r="L3636" i="1"/>
  <c r="O3632" i="1"/>
  <c r="AB3694" i="1"/>
  <c r="AG3629" i="1"/>
  <c r="B3629" i="1" s="1"/>
  <c r="F3633" i="1"/>
  <c r="O3633" i="1" s="1"/>
  <c r="X3692" i="1"/>
  <c r="K3692" i="1"/>
  <c r="A3693" i="1"/>
  <c r="C3693" i="1" l="1"/>
  <c r="AJ3693" i="1"/>
  <c r="Z3692" i="1"/>
  <c r="Y3692" i="1"/>
  <c r="I3693" i="1"/>
  <c r="H3693" i="1" s="1"/>
  <c r="J3633" i="1"/>
  <c r="AB3695" i="1"/>
  <c r="F3634" i="1"/>
  <c r="O3634" i="1" s="1"/>
  <c r="AG3630" i="1"/>
  <c r="B3630" i="1" s="1"/>
  <c r="A3694" i="1"/>
  <c r="X3693" i="1"/>
  <c r="K3693" i="1"/>
  <c r="R3632" i="1"/>
  <c r="V3632" i="1" s="1"/>
  <c r="P3633" i="1"/>
  <c r="T3631" i="1"/>
  <c r="AF3631" i="1" s="1"/>
  <c r="S3632" i="1"/>
  <c r="U3631" i="1"/>
  <c r="W3631" i="1" s="1"/>
  <c r="AC3635" i="1"/>
  <c r="AE3635" i="1" s="1"/>
  <c r="G3635" i="1"/>
  <c r="M3636" i="1"/>
  <c r="N3636" i="1" s="1"/>
  <c r="L3637" i="1"/>
  <c r="M3637" i="1" l="1"/>
  <c r="N3637" i="1" s="1"/>
  <c r="L3638" i="1"/>
  <c r="T3632" i="1"/>
  <c r="S3633" i="1"/>
  <c r="U3632" i="1"/>
  <c r="W3632" i="1" s="1"/>
  <c r="F3635" i="1"/>
  <c r="O3635" i="1" s="1"/>
  <c r="Q3633" i="1"/>
  <c r="P3634" i="1"/>
  <c r="P3635" i="1" s="1"/>
  <c r="P3636" i="1" s="1"/>
  <c r="P3637" i="1" s="1"/>
  <c r="Y3693" i="1"/>
  <c r="AJ3694" i="1"/>
  <c r="I3694" i="1"/>
  <c r="H3694" i="1" s="1"/>
  <c r="Z3693" i="1"/>
  <c r="AA3693" i="1" s="1"/>
  <c r="AH3693" i="1" s="1"/>
  <c r="C3694" i="1"/>
  <c r="J3634" i="1"/>
  <c r="AB3696" i="1"/>
  <c r="AC3636" i="1"/>
  <c r="AE3636" i="1" s="1"/>
  <c r="G3636" i="1"/>
  <c r="AG3631" i="1"/>
  <c r="A3695" i="1"/>
  <c r="K3694" i="1"/>
  <c r="X3694" i="1"/>
  <c r="J3635" i="1" l="1"/>
  <c r="B3631" i="1"/>
  <c r="U3633" i="1"/>
  <c r="T3633" i="1"/>
  <c r="AF3633" i="1" s="1"/>
  <c r="S3634" i="1"/>
  <c r="AC3637" i="1"/>
  <c r="AE3637" i="1" s="1"/>
  <c r="G3637" i="1"/>
  <c r="F3636" i="1"/>
  <c r="O3636" i="1" s="1"/>
  <c r="AB3697" i="1"/>
  <c r="Q3634" i="1"/>
  <c r="R3633" i="1"/>
  <c r="V3633" i="1" s="1"/>
  <c r="M3638" i="1"/>
  <c r="N3638" i="1" s="1"/>
  <c r="P3638" i="1"/>
  <c r="L3639" i="1"/>
  <c r="AF3632" i="1"/>
  <c r="AA3632" i="1"/>
  <c r="X3695" i="1"/>
  <c r="K3695" i="1"/>
  <c r="A3696" i="1"/>
  <c r="C3695" i="1"/>
  <c r="I3695" i="1"/>
  <c r="H3695" i="1" s="1"/>
  <c r="Y3694" i="1"/>
  <c r="Z3694" i="1"/>
  <c r="AA3694" i="1" s="1"/>
  <c r="AH3694" i="1" s="1"/>
  <c r="AJ3695" i="1"/>
  <c r="AG3632" i="1"/>
  <c r="B3632" i="1" s="1"/>
  <c r="J3636" i="1" l="1"/>
  <c r="AC3638" i="1"/>
  <c r="AE3638" i="1" s="1"/>
  <c r="G3638" i="1"/>
  <c r="AB3698" i="1"/>
  <c r="W3633" i="1"/>
  <c r="M3639" i="1"/>
  <c r="N3639" i="1" s="1"/>
  <c r="P3639" i="1"/>
  <c r="L3640" i="1"/>
  <c r="F3637" i="1"/>
  <c r="O3637" i="1" s="1"/>
  <c r="C3696" i="1"/>
  <c r="Z3695" i="1"/>
  <c r="AA3695" i="1" s="1"/>
  <c r="AH3695" i="1" s="1"/>
  <c r="AJ3696" i="1"/>
  <c r="I3696" i="1"/>
  <c r="H3696" i="1" s="1"/>
  <c r="Y3695" i="1"/>
  <c r="Q3635" i="1"/>
  <c r="R3634" i="1"/>
  <c r="V3634" i="1" s="1"/>
  <c r="U3634" i="1"/>
  <c r="T3634" i="1"/>
  <c r="AF3634" i="1" s="1"/>
  <c r="S3635" i="1"/>
  <c r="K3696" i="1"/>
  <c r="X3696" i="1"/>
  <c r="A3697" i="1"/>
  <c r="AH3632" i="1"/>
  <c r="W3634" i="1" l="1"/>
  <c r="AG3634" i="1" s="1"/>
  <c r="B3634" i="1" s="1"/>
  <c r="F3638" i="1"/>
  <c r="O3638" i="1" s="1"/>
  <c r="AC3639" i="1"/>
  <c r="AE3639" i="1" s="1"/>
  <c r="G3639" i="1"/>
  <c r="AG3633" i="1"/>
  <c r="B3633" i="1" s="1"/>
  <c r="X3697" i="1"/>
  <c r="K3697" i="1"/>
  <c r="A3698" i="1"/>
  <c r="J3637" i="1"/>
  <c r="M3640" i="1"/>
  <c r="N3640" i="1" s="1"/>
  <c r="P3640" i="1"/>
  <c r="L3641" i="1"/>
  <c r="Y3696" i="1"/>
  <c r="Z3696" i="1"/>
  <c r="AA3696" i="1" s="1"/>
  <c r="AH3696" i="1" s="1"/>
  <c r="AJ3697" i="1"/>
  <c r="I3697" i="1"/>
  <c r="H3697" i="1" s="1"/>
  <c r="C3697" i="1"/>
  <c r="U3635" i="1"/>
  <c r="T3635" i="1"/>
  <c r="AF3635" i="1" s="1"/>
  <c r="S3636" i="1"/>
  <c r="Q3636" i="1"/>
  <c r="R3635" i="1"/>
  <c r="V3635" i="1" s="1"/>
  <c r="AB3699" i="1"/>
  <c r="J3638" i="1" l="1"/>
  <c r="W3635" i="1"/>
  <c r="F3639" i="1"/>
  <c r="O3639" i="1" s="1"/>
  <c r="AC3640" i="1"/>
  <c r="AE3640" i="1" s="1"/>
  <c r="G3640" i="1"/>
  <c r="X3698" i="1"/>
  <c r="A3699" i="1"/>
  <c r="K3698" i="1"/>
  <c r="AB3700" i="1"/>
  <c r="U3636" i="1"/>
  <c r="T3636" i="1"/>
  <c r="AF3636" i="1" s="1"/>
  <c r="S3637" i="1"/>
  <c r="M3641" i="1"/>
  <c r="N3641" i="1" s="1"/>
  <c r="P3641" i="1"/>
  <c r="L3642" i="1"/>
  <c r="Q3637" i="1"/>
  <c r="R3636" i="1"/>
  <c r="V3636" i="1" s="1"/>
  <c r="Y3697" i="1"/>
  <c r="AJ3698" i="1"/>
  <c r="Z3697" i="1"/>
  <c r="AA3697" i="1" s="1"/>
  <c r="AH3697" i="1" s="1"/>
  <c r="I3698" i="1"/>
  <c r="H3698" i="1" s="1"/>
  <c r="C3698" i="1"/>
  <c r="AC3641" i="1" l="1"/>
  <c r="AE3641" i="1" s="1"/>
  <c r="G3641" i="1"/>
  <c r="W3636" i="1"/>
  <c r="Q3638" i="1"/>
  <c r="R3637" i="1"/>
  <c r="V3637" i="1" s="1"/>
  <c r="M3642" i="1"/>
  <c r="N3642" i="1" s="1"/>
  <c r="P3642" i="1"/>
  <c r="L3643" i="1"/>
  <c r="A3700" i="1"/>
  <c r="X3699" i="1"/>
  <c r="K3699" i="1"/>
  <c r="AG3635" i="1"/>
  <c r="B3635" i="1" s="1"/>
  <c r="U3637" i="1"/>
  <c r="T3637" i="1"/>
  <c r="AF3637" i="1" s="1"/>
  <c r="S3638" i="1"/>
  <c r="AB3701" i="1"/>
  <c r="AJ3699" i="1"/>
  <c r="Z3698" i="1"/>
  <c r="AA3698" i="1" s="1"/>
  <c r="AH3698" i="1" s="1"/>
  <c r="C3699" i="1"/>
  <c r="I3699" i="1"/>
  <c r="H3699" i="1" s="1"/>
  <c r="Y3698" i="1"/>
  <c r="J3639" i="1"/>
  <c r="F3640" i="1"/>
  <c r="J3640" i="1" s="1"/>
  <c r="W3637" i="1" l="1"/>
  <c r="AG3637" i="1" s="1"/>
  <c r="B3637" i="1" s="1"/>
  <c r="O3640" i="1"/>
  <c r="U3638" i="1"/>
  <c r="T3638" i="1"/>
  <c r="AF3638" i="1" s="1"/>
  <c r="S3639" i="1"/>
  <c r="AB3702" i="1"/>
  <c r="Y3699" i="1"/>
  <c r="I3700" i="1"/>
  <c r="H3700" i="1" s="1"/>
  <c r="AJ3700" i="1"/>
  <c r="Z3699" i="1"/>
  <c r="AA3699" i="1" s="1"/>
  <c r="AH3699" i="1" s="1"/>
  <c r="C3700" i="1"/>
  <c r="Q3639" i="1"/>
  <c r="R3638" i="1"/>
  <c r="V3638" i="1" s="1"/>
  <c r="AG3636" i="1"/>
  <c r="B3636" i="1" s="1"/>
  <c r="A3701" i="1"/>
  <c r="K3700" i="1"/>
  <c r="X3700" i="1"/>
  <c r="F3641" i="1"/>
  <c r="J3641" i="1" s="1"/>
  <c r="AC3642" i="1"/>
  <c r="AE3642" i="1" s="1"/>
  <c r="G3642" i="1"/>
  <c r="M3643" i="1"/>
  <c r="N3643" i="1" s="1"/>
  <c r="P3643" i="1"/>
  <c r="L3644" i="1"/>
  <c r="O3641" i="1" l="1"/>
  <c r="W3638" i="1"/>
  <c r="AC3643" i="1"/>
  <c r="AE3643" i="1" s="1"/>
  <c r="G3643" i="1"/>
  <c r="AB3703" i="1"/>
  <c r="M3644" i="1"/>
  <c r="N3644" i="1" s="1"/>
  <c r="P3644" i="1"/>
  <c r="L3645" i="1"/>
  <c r="F3642" i="1"/>
  <c r="O3642" i="1" s="1"/>
  <c r="X3701" i="1"/>
  <c r="K3701" i="1"/>
  <c r="A3702" i="1"/>
  <c r="U3639" i="1"/>
  <c r="T3639" i="1"/>
  <c r="AF3639" i="1" s="1"/>
  <c r="S3640" i="1"/>
  <c r="C3701" i="1"/>
  <c r="I3701" i="1"/>
  <c r="H3701" i="1" s="1"/>
  <c r="Y3700" i="1"/>
  <c r="Z3700" i="1"/>
  <c r="AA3700" i="1" s="1"/>
  <c r="AH3700" i="1" s="1"/>
  <c r="AJ3701" i="1"/>
  <c r="Q3640" i="1"/>
  <c r="R3639" i="1"/>
  <c r="V3639" i="1" s="1"/>
  <c r="A3703" i="1" l="1"/>
  <c r="K3702" i="1"/>
  <c r="X3702" i="1"/>
  <c r="J3642" i="1"/>
  <c r="AB3704" i="1"/>
  <c r="AG3638" i="1"/>
  <c r="B3638" i="1" s="1"/>
  <c r="Y3701" i="1"/>
  <c r="Z3701" i="1"/>
  <c r="AA3701" i="1" s="1"/>
  <c r="AH3701" i="1" s="1"/>
  <c r="AJ3702" i="1"/>
  <c r="I3702" i="1"/>
  <c r="H3702" i="1" s="1"/>
  <c r="C3702" i="1"/>
  <c r="Q3641" i="1"/>
  <c r="R3640" i="1"/>
  <c r="V3640" i="1" s="1"/>
  <c r="W3639" i="1"/>
  <c r="AC3644" i="1"/>
  <c r="AE3644" i="1" s="1"/>
  <c r="G3644" i="1"/>
  <c r="F3643" i="1"/>
  <c r="O3643" i="1" s="1"/>
  <c r="U3640" i="1"/>
  <c r="T3640" i="1"/>
  <c r="AF3640" i="1" s="1"/>
  <c r="S3641" i="1"/>
  <c r="M3645" i="1"/>
  <c r="N3645" i="1" s="1"/>
  <c r="P3645" i="1"/>
  <c r="L3646" i="1"/>
  <c r="J3643" i="1" l="1"/>
  <c r="W3640" i="1"/>
  <c r="AG3640" i="1" s="1"/>
  <c r="F3644" i="1"/>
  <c r="J3644" i="1" s="1"/>
  <c r="X3703" i="1"/>
  <c r="K3703" i="1"/>
  <c r="A3704" i="1"/>
  <c r="AC3645" i="1"/>
  <c r="AE3645" i="1" s="1"/>
  <c r="G3645" i="1"/>
  <c r="Q3642" i="1"/>
  <c r="R3641" i="1"/>
  <c r="V3641" i="1" s="1"/>
  <c r="M3646" i="1"/>
  <c r="N3646" i="1" s="1"/>
  <c r="P3646" i="1"/>
  <c r="L3647" i="1"/>
  <c r="U3641" i="1"/>
  <c r="T3641" i="1"/>
  <c r="AF3641" i="1" s="1"/>
  <c r="S3642" i="1"/>
  <c r="AG3639" i="1"/>
  <c r="B3639" i="1" s="1"/>
  <c r="AB3705" i="1"/>
  <c r="Y3702" i="1"/>
  <c r="C3703" i="1"/>
  <c r="Z3702" i="1"/>
  <c r="AA3702" i="1" s="1"/>
  <c r="AH3702" i="1" s="1"/>
  <c r="AJ3703" i="1"/>
  <c r="I3703" i="1"/>
  <c r="H3703" i="1" s="1"/>
  <c r="O3644" i="1" l="1"/>
  <c r="W3641" i="1"/>
  <c r="AG3641" i="1" s="1"/>
  <c r="B3641" i="1" s="1"/>
  <c r="AC3646" i="1"/>
  <c r="AE3646" i="1" s="1"/>
  <c r="G3646" i="1"/>
  <c r="F3645" i="1"/>
  <c r="O3645" i="1" s="1"/>
  <c r="Z3703" i="1"/>
  <c r="AA3703" i="1" s="1"/>
  <c r="AH3703" i="1" s="1"/>
  <c r="C3704" i="1"/>
  <c r="AJ3704" i="1"/>
  <c r="I3704" i="1"/>
  <c r="H3704" i="1" s="1"/>
  <c r="Y3703" i="1"/>
  <c r="M3647" i="1"/>
  <c r="N3647" i="1" s="1"/>
  <c r="P3647" i="1"/>
  <c r="L3648" i="1"/>
  <c r="AB3706" i="1"/>
  <c r="U3642" i="1"/>
  <c r="T3642" i="1"/>
  <c r="AF3642" i="1" s="1"/>
  <c r="S3643" i="1"/>
  <c r="B3640" i="1"/>
  <c r="Q3643" i="1"/>
  <c r="R3642" i="1"/>
  <c r="V3642" i="1" s="1"/>
  <c r="A3705" i="1"/>
  <c r="X3704" i="1"/>
  <c r="K3704" i="1"/>
  <c r="J3645" i="1" l="1"/>
  <c r="X3705" i="1"/>
  <c r="A3706" i="1"/>
  <c r="K3705" i="1"/>
  <c r="M3648" i="1"/>
  <c r="N3648" i="1" s="1"/>
  <c r="P3648" i="1"/>
  <c r="L3649" i="1"/>
  <c r="AB3707" i="1"/>
  <c r="Q3644" i="1"/>
  <c r="R3643" i="1"/>
  <c r="V3643" i="1" s="1"/>
  <c r="W3642" i="1"/>
  <c r="F3646" i="1"/>
  <c r="O3646" i="1" s="1"/>
  <c r="U3643" i="1"/>
  <c r="T3643" i="1"/>
  <c r="AF3643" i="1" s="1"/>
  <c r="S3644" i="1"/>
  <c r="I3705" i="1"/>
  <c r="H3705" i="1" s="1"/>
  <c r="Y3704" i="1"/>
  <c r="C3705" i="1"/>
  <c r="Z3704" i="1"/>
  <c r="AA3704" i="1" s="1"/>
  <c r="AH3704" i="1" s="1"/>
  <c r="AJ3705" i="1"/>
  <c r="AC3647" i="1"/>
  <c r="AE3647" i="1" s="1"/>
  <c r="G3647" i="1"/>
  <c r="J3646" i="1" l="1"/>
  <c r="AC3648" i="1"/>
  <c r="AE3648" i="1" s="1"/>
  <c r="G3648" i="1"/>
  <c r="U3644" i="1"/>
  <c r="T3644" i="1"/>
  <c r="AF3644" i="1" s="1"/>
  <c r="S3645" i="1"/>
  <c r="M3649" i="1"/>
  <c r="N3649" i="1" s="1"/>
  <c r="P3649" i="1"/>
  <c r="L3650" i="1"/>
  <c r="K3706" i="1"/>
  <c r="X3706" i="1"/>
  <c r="A3707" i="1"/>
  <c r="AG3642" i="1"/>
  <c r="B3642" i="1" s="1"/>
  <c r="Q3645" i="1"/>
  <c r="R3644" i="1"/>
  <c r="V3644" i="1" s="1"/>
  <c r="Z3705" i="1"/>
  <c r="AA3705" i="1" s="1"/>
  <c r="AH3705" i="1" s="1"/>
  <c r="C3706" i="1"/>
  <c r="I3706" i="1"/>
  <c r="H3706" i="1" s="1"/>
  <c r="AJ3706" i="1"/>
  <c r="Y3705" i="1"/>
  <c r="F3647" i="1"/>
  <c r="J3647" i="1" s="1"/>
  <c r="W3643" i="1"/>
  <c r="AB3708" i="1"/>
  <c r="O3647" i="1" l="1"/>
  <c r="AG3643" i="1"/>
  <c r="B3643" i="1" s="1"/>
  <c r="A3708" i="1"/>
  <c r="X3707" i="1"/>
  <c r="K3707" i="1"/>
  <c r="M3650" i="1"/>
  <c r="N3650" i="1" s="1"/>
  <c r="P3650" i="1"/>
  <c r="L3651" i="1"/>
  <c r="W3644" i="1"/>
  <c r="Q3646" i="1"/>
  <c r="R3645" i="1"/>
  <c r="V3645" i="1" s="1"/>
  <c r="AJ3707" i="1"/>
  <c r="Y3706" i="1"/>
  <c r="C3707" i="1"/>
  <c r="I3707" i="1"/>
  <c r="H3707" i="1" s="1"/>
  <c r="Z3706" i="1"/>
  <c r="AA3706" i="1" s="1"/>
  <c r="AH3706" i="1" s="1"/>
  <c r="AB3709" i="1"/>
  <c r="U3645" i="1"/>
  <c r="T3645" i="1"/>
  <c r="AF3645" i="1" s="1"/>
  <c r="S3646" i="1"/>
  <c r="F3648" i="1"/>
  <c r="J3648" i="1" s="1"/>
  <c r="AC3649" i="1"/>
  <c r="AE3649" i="1" s="1"/>
  <c r="G3649" i="1"/>
  <c r="O3648" i="1" l="1"/>
  <c r="W3645" i="1"/>
  <c r="AG3645" i="1" s="1"/>
  <c r="B3645" i="1" s="1"/>
  <c r="AC3650" i="1"/>
  <c r="AE3650" i="1" s="1"/>
  <c r="G3650" i="1"/>
  <c r="X3708" i="1"/>
  <c r="A3709" i="1"/>
  <c r="K3708" i="1"/>
  <c r="F3649" i="1"/>
  <c r="O3649" i="1" s="1"/>
  <c r="M3651" i="1"/>
  <c r="N3651" i="1" s="1"/>
  <c r="P3651" i="1"/>
  <c r="L3652" i="1"/>
  <c r="AG3644" i="1"/>
  <c r="B3644" i="1" s="1"/>
  <c r="U3646" i="1"/>
  <c r="T3646" i="1"/>
  <c r="AF3646" i="1" s="1"/>
  <c r="S3647" i="1"/>
  <c r="AB3710" i="1"/>
  <c r="Q3647" i="1"/>
  <c r="R3646" i="1"/>
  <c r="V3646" i="1" s="1"/>
  <c r="Y3707" i="1"/>
  <c r="AJ3708" i="1"/>
  <c r="Z3707" i="1"/>
  <c r="AA3707" i="1" s="1"/>
  <c r="AH3707" i="1" s="1"/>
  <c r="C3708" i="1"/>
  <c r="I3708" i="1"/>
  <c r="H3708" i="1" s="1"/>
  <c r="J3649" i="1" l="1"/>
  <c r="F3650" i="1"/>
  <c r="J3650" i="1" s="1"/>
  <c r="U3647" i="1"/>
  <c r="T3647" i="1"/>
  <c r="AF3647" i="1" s="1"/>
  <c r="S3648" i="1"/>
  <c r="AC3651" i="1"/>
  <c r="AE3651" i="1" s="1"/>
  <c r="G3651" i="1"/>
  <c r="X3709" i="1"/>
  <c r="K3709" i="1"/>
  <c r="A3710" i="1"/>
  <c r="Q3648" i="1"/>
  <c r="R3647" i="1"/>
  <c r="V3647" i="1" s="1"/>
  <c r="AB3711" i="1"/>
  <c r="W3646" i="1"/>
  <c r="M3652" i="1"/>
  <c r="N3652" i="1" s="1"/>
  <c r="P3652" i="1"/>
  <c r="L3653" i="1"/>
  <c r="Z3708" i="1"/>
  <c r="AA3708" i="1" s="1"/>
  <c r="AH3708" i="1" s="1"/>
  <c r="AJ3709" i="1"/>
  <c r="Y3708" i="1"/>
  <c r="C3709" i="1"/>
  <c r="I3709" i="1"/>
  <c r="H3709" i="1" s="1"/>
  <c r="O3650" i="1" l="1"/>
  <c r="AB3712" i="1"/>
  <c r="C3710" i="1"/>
  <c r="Z3709" i="1"/>
  <c r="AA3709" i="1" s="1"/>
  <c r="AH3709" i="1" s="1"/>
  <c r="AJ3710" i="1"/>
  <c r="I3710" i="1"/>
  <c r="H3710" i="1" s="1"/>
  <c r="Y3709" i="1"/>
  <c r="U3648" i="1"/>
  <c r="T3648" i="1"/>
  <c r="AF3648" i="1" s="1"/>
  <c r="S3649" i="1"/>
  <c r="AC3652" i="1"/>
  <c r="AE3652" i="1" s="1"/>
  <c r="G3652" i="1"/>
  <c r="M3653" i="1"/>
  <c r="N3653" i="1" s="1"/>
  <c r="P3653" i="1"/>
  <c r="L3654" i="1"/>
  <c r="AG3646" i="1"/>
  <c r="Q3649" i="1"/>
  <c r="R3648" i="1"/>
  <c r="V3648" i="1" s="1"/>
  <c r="K3710" i="1"/>
  <c r="X3710" i="1"/>
  <c r="A3711" i="1"/>
  <c r="F3651" i="1"/>
  <c r="O3651" i="1" s="1"/>
  <c r="W3647" i="1"/>
  <c r="J3651" i="1" l="1"/>
  <c r="AG3647" i="1"/>
  <c r="B3646" i="1"/>
  <c r="U3649" i="1"/>
  <c r="T3649" i="1"/>
  <c r="AF3649" i="1" s="1"/>
  <c r="S3650" i="1"/>
  <c r="AC3653" i="1"/>
  <c r="AE3653" i="1" s="1"/>
  <c r="G3653" i="1"/>
  <c r="F3652" i="1"/>
  <c r="O3652" i="1" s="1"/>
  <c r="AB3713" i="1"/>
  <c r="M3654" i="1"/>
  <c r="N3654" i="1" s="1"/>
  <c r="P3654" i="1"/>
  <c r="L3655" i="1"/>
  <c r="W3648" i="1"/>
  <c r="A3712" i="1"/>
  <c r="X3711" i="1"/>
  <c r="K3711" i="1"/>
  <c r="C3711" i="1"/>
  <c r="I3711" i="1"/>
  <c r="H3711" i="1" s="1"/>
  <c r="Y3710" i="1"/>
  <c r="AJ3711" i="1"/>
  <c r="Z3710" i="1"/>
  <c r="AA3710" i="1" s="1"/>
  <c r="AH3710" i="1" s="1"/>
  <c r="Q3650" i="1"/>
  <c r="R3649" i="1"/>
  <c r="V3649" i="1" s="1"/>
  <c r="J3652" i="1" l="1"/>
  <c r="AC3654" i="1"/>
  <c r="AE3654" i="1" s="1"/>
  <c r="G3654" i="1"/>
  <c r="AG3648" i="1"/>
  <c r="Q3651" i="1"/>
  <c r="R3650" i="1"/>
  <c r="V3650" i="1" s="1"/>
  <c r="M3655" i="1"/>
  <c r="N3655" i="1" s="1"/>
  <c r="P3655" i="1"/>
  <c r="L3656" i="1"/>
  <c r="AB3714" i="1"/>
  <c r="U3650" i="1"/>
  <c r="T3650" i="1"/>
  <c r="AF3650" i="1" s="1"/>
  <c r="S3651" i="1"/>
  <c r="C3712" i="1"/>
  <c r="Y3711" i="1"/>
  <c r="Z3711" i="1"/>
  <c r="AA3711" i="1" s="1"/>
  <c r="AH3711" i="1" s="1"/>
  <c r="AJ3712" i="1"/>
  <c r="I3712" i="1"/>
  <c r="H3712" i="1" s="1"/>
  <c r="B3647" i="1"/>
  <c r="X3712" i="1"/>
  <c r="A3713" i="1"/>
  <c r="K3712" i="1"/>
  <c r="F3653" i="1"/>
  <c r="J3653" i="1" s="1"/>
  <c r="W3649" i="1"/>
  <c r="W3650" i="1" l="1"/>
  <c r="AG3650" i="1" s="1"/>
  <c r="O3653" i="1"/>
  <c r="M3656" i="1"/>
  <c r="N3656" i="1" s="1"/>
  <c r="P3656" i="1"/>
  <c r="L3657" i="1"/>
  <c r="Z3712" i="1"/>
  <c r="AA3712" i="1" s="1"/>
  <c r="AH3712" i="1" s="1"/>
  <c r="AJ3713" i="1"/>
  <c r="I3713" i="1"/>
  <c r="H3713" i="1" s="1"/>
  <c r="Y3712" i="1"/>
  <c r="C3713" i="1"/>
  <c r="AG3649" i="1"/>
  <c r="B3649" i="1" s="1"/>
  <c r="Q3652" i="1"/>
  <c r="R3651" i="1"/>
  <c r="V3651" i="1" s="1"/>
  <c r="X3713" i="1"/>
  <c r="K3713" i="1"/>
  <c r="A3714" i="1"/>
  <c r="U3651" i="1"/>
  <c r="T3651" i="1"/>
  <c r="AF3651" i="1" s="1"/>
  <c r="S3652" i="1"/>
  <c r="AB3715" i="1"/>
  <c r="F3654" i="1"/>
  <c r="O3654" i="1" s="1"/>
  <c r="AC3655" i="1"/>
  <c r="AE3655" i="1" s="1"/>
  <c r="G3655" i="1"/>
  <c r="B3648" i="1"/>
  <c r="J3654" i="1" l="1"/>
  <c r="X3714" i="1"/>
  <c r="A3715" i="1"/>
  <c r="K3714" i="1"/>
  <c r="F3655" i="1"/>
  <c r="J3655" i="1" s="1"/>
  <c r="U3652" i="1"/>
  <c r="T3652" i="1"/>
  <c r="AF3652" i="1" s="1"/>
  <c r="S3653" i="1"/>
  <c r="Q3653" i="1"/>
  <c r="R3652" i="1"/>
  <c r="V3652" i="1" s="1"/>
  <c r="AC3656" i="1"/>
  <c r="AE3656" i="1" s="1"/>
  <c r="G3656" i="1"/>
  <c r="AB3716" i="1"/>
  <c r="W3651" i="1"/>
  <c r="Y3713" i="1"/>
  <c r="Z3713" i="1"/>
  <c r="AA3713" i="1" s="1"/>
  <c r="AH3713" i="1" s="1"/>
  <c r="C3714" i="1"/>
  <c r="AJ3714" i="1"/>
  <c r="I3714" i="1"/>
  <c r="H3714" i="1" s="1"/>
  <c r="M3657" i="1"/>
  <c r="N3657" i="1" s="1"/>
  <c r="P3657" i="1"/>
  <c r="L3658" i="1"/>
  <c r="B3650" i="1"/>
  <c r="O3655" i="1" l="1"/>
  <c r="AB3717" i="1"/>
  <c r="W3652" i="1"/>
  <c r="M3658" i="1"/>
  <c r="N3658" i="1" s="1"/>
  <c r="P3658" i="1"/>
  <c r="L3659" i="1"/>
  <c r="Q3654" i="1"/>
  <c r="R3653" i="1"/>
  <c r="V3653" i="1" s="1"/>
  <c r="Y3714" i="1"/>
  <c r="C3715" i="1"/>
  <c r="I3715" i="1"/>
  <c r="H3715" i="1" s="1"/>
  <c r="Z3714" i="1"/>
  <c r="AA3714" i="1" s="1"/>
  <c r="AH3714" i="1" s="1"/>
  <c r="AJ3715" i="1"/>
  <c r="AC3657" i="1"/>
  <c r="AE3657" i="1" s="1"/>
  <c r="G3657" i="1"/>
  <c r="U3653" i="1"/>
  <c r="T3653" i="1"/>
  <c r="AF3653" i="1" s="1"/>
  <c r="S3654" i="1"/>
  <c r="AG3651" i="1"/>
  <c r="B3651" i="1" s="1"/>
  <c r="F3656" i="1"/>
  <c r="J3656" i="1" s="1"/>
  <c r="X3715" i="1"/>
  <c r="K3715" i="1"/>
  <c r="A3716" i="1"/>
  <c r="W3653" i="1" l="1"/>
  <c r="AG3653" i="1" s="1"/>
  <c r="B3653" i="1" s="1"/>
  <c r="O3656" i="1"/>
  <c r="AC3658" i="1"/>
  <c r="AE3658" i="1" s="1"/>
  <c r="G3658" i="1"/>
  <c r="AG3652" i="1"/>
  <c r="Q3655" i="1"/>
  <c r="R3654" i="1"/>
  <c r="V3654" i="1" s="1"/>
  <c r="Y3715" i="1"/>
  <c r="C3716" i="1"/>
  <c r="Z3715" i="1"/>
  <c r="AA3715" i="1" s="1"/>
  <c r="AH3715" i="1" s="1"/>
  <c r="AJ3716" i="1"/>
  <c r="I3716" i="1"/>
  <c r="H3716" i="1" s="1"/>
  <c r="U3654" i="1"/>
  <c r="T3654" i="1"/>
  <c r="AF3654" i="1" s="1"/>
  <c r="S3655" i="1"/>
  <c r="M3659" i="1"/>
  <c r="N3659" i="1" s="1"/>
  <c r="P3659" i="1"/>
  <c r="L3660" i="1"/>
  <c r="X3716" i="1"/>
  <c r="A3717" i="1"/>
  <c r="K3716" i="1"/>
  <c r="F3657" i="1"/>
  <c r="O3657" i="1" s="1"/>
  <c r="AB3718" i="1"/>
  <c r="W3654" i="1" l="1"/>
  <c r="AG3654" i="1" s="1"/>
  <c r="B3654" i="1" s="1"/>
  <c r="X3717" i="1"/>
  <c r="K3717" i="1"/>
  <c r="A3718" i="1"/>
  <c r="U3655" i="1"/>
  <c r="T3655" i="1"/>
  <c r="AF3655" i="1" s="1"/>
  <c r="S3656" i="1"/>
  <c r="AC3659" i="1"/>
  <c r="AE3659" i="1" s="1"/>
  <c r="G3659" i="1"/>
  <c r="F3658" i="1"/>
  <c r="O3658" i="1" s="1"/>
  <c r="Z3716" i="1"/>
  <c r="AA3716" i="1" s="1"/>
  <c r="AH3716" i="1" s="1"/>
  <c r="I3717" i="1"/>
  <c r="H3717" i="1" s="1"/>
  <c r="C3717" i="1"/>
  <c r="Y3716" i="1"/>
  <c r="AJ3717" i="1"/>
  <c r="J3657" i="1"/>
  <c r="M3660" i="1"/>
  <c r="N3660" i="1" s="1"/>
  <c r="P3660" i="1"/>
  <c r="L3661" i="1"/>
  <c r="Q3656" i="1"/>
  <c r="R3655" i="1"/>
  <c r="V3655" i="1" s="1"/>
  <c r="AB3719" i="1"/>
  <c r="B3652" i="1"/>
  <c r="U3656" i="1" l="1"/>
  <c r="T3656" i="1"/>
  <c r="AF3656" i="1" s="1"/>
  <c r="S3657" i="1"/>
  <c r="AB3720" i="1"/>
  <c r="AC3660" i="1"/>
  <c r="AE3660" i="1" s="1"/>
  <c r="G3660" i="1"/>
  <c r="J3658" i="1"/>
  <c r="W3655" i="1"/>
  <c r="Z3717" i="1"/>
  <c r="AA3717" i="1" s="1"/>
  <c r="AH3717" i="1" s="1"/>
  <c r="C3718" i="1"/>
  <c r="I3718" i="1"/>
  <c r="H3718" i="1" s="1"/>
  <c r="Y3717" i="1"/>
  <c r="AJ3718" i="1"/>
  <c r="Q3657" i="1"/>
  <c r="R3656" i="1"/>
  <c r="V3656" i="1" s="1"/>
  <c r="M3661" i="1"/>
  <c r="N3661" i="1" s="1"/>
  <c r="P3661" i="1"/>
  <c r="L3662" i="1"/>
  <c r="F3659" i="1"/>
  <c r="O3659" i="1" s="1"/>
  <c r="X3718" i="1"/>
  <c r="A3719" i="1"/>
  <c r="K3718" i="1"/>
  <c r="M3662" i="1" l="1"/>
  <c r="N3662" i="1" s="1"/>
  <c r="P3662" i="1"/>
  <c r="L3663" i="1"/>
  <c r="J3659" i="1"/>
  <c r="Q3658" i="1"/>
  <c r="R3657" i="1"/>
  <c r="V3657" i="1" s="1"/>
  <c r="W3656" i="1"/>
  <c r="X3719" i="1"/>
  <c r="K3719" i="1"/>
  <c r="A3720" i="1"/>
  <c r="Y3718" i="1"/>
  <c r="AJ3719" i="1"/>
  <c r="I3719" i="1"/>
  <c r="H3719" i="1" s="1"/>
  <c r="Z3718" i="1"/>
  <c r="AA3718" i="1" s="1"/>
  <c r="AH3718" i="1" s="1"/>
  <c r="C3719" i="1"/>
  <c r="AG3655" i="1"/>
  <c r="F3660" i="1"/>
  <c r="J3660" i="1" s="1"/>
  <c r="AB3721" i="1"/>
  <c r="AC3661" i="1"/>
  <c r="AE3661" i="1" s="1"/>
  <c r="G3661" i="1"/>
  <c r="U3657" i="1"/>
  <c r="T3657" i="1"/>
  <c r="AF3657" i="1" s="1"/>
  <c r="S3658" i="1"/>
  <c r="W3657" i="1" l="1"/>
  <c r="AG3657" i="1" s="1"/>
  <c r="O3660" i="1"/>
  <c r="AB3722" i="1"/>
  <c r="Q3659" i="1"/>
  <c r="R3658" i="1"/>
  <c r="V3658" i="1" s="1"/>
  <c r="AC3662" i="1"/>
  <c r="AE3662" i="1" s="1"/>
  <c r="G3662" i="1"/>
  <c r="Y3719" i="1"/>
  <c r="C3720" i="1"/>
  <c r="Z3719" i="1"/>
  <c r="AA3719" i="1" s="1"/>
  <c r="AH3719" i="1" s="1"/>
  <c r="AJ3720" i="1"/>
  <c r="I3720" i="1"/>
  <c r="H3720" i="1" s="1"/>
  <c r="U3658" i="1"/>
  <c r="T3658" i="1"/>
  <c r="AF3658" i="1" s="1"/>
  <c r="S3659" i="1"/>
  <c r="AG3656" i="1"/>
  <c r="B3656" i="1" s="1"/>
  <c r="M3663" i="1"/>
  <c r="N3663" i="1" s="1"/>
  <c r="L3664" i="1"/>
  <c r="F3661" i="1"/>
  <c r="J3661" i="1" s="1"/>
  <c r="B3655" i="1"/>
  <c r="A3721" i="1"/>
  <c r="K3720" i="1"/>
  <c r="X3720" i="1"/>
  <c r="W3658" i="1" l="1"/>
  <c r="AG3658" i="1" s="1"/>
  <c r="B3658" i="1" s="1"/>
  <c r="O3661" i="1"/>
  <c r="G3663" i="1"/>
  <c r="AC3663" i="1"/>
  <c r="AE3663" i="1" s="1"/>
  <c r="F3662" i="1"/>
  <c r="O3662" i="1" s="1"/>
  <c r="M3664" i="1"/>
  <c r="N3664" i="1" s="1"/>
  <c r="L3665" i="1"/>
  <c r="AB3723" i="1"/>
  <c r="Y3720" i="1"/>
  <c r="AJ3721" i="1"/>
  <c r="Z3720" i="1"/>
  <c r="AA3720" i="1" s="1"/>
  <c r="AH3720" i="1" s="1"/>
  <c r="C3721" i="1"/>
  <c r="I3721" i="1"/>
  <c r="H3721" i="1" s="1"/>
  <c r="Q3660" i="1"/>
  <c r="R3659" i="1"/>
  <c r="V3659" i="1" s="1"/>
  <c r="A3722" i="1"/>
  <c r="K3721" i="1"/>
  <c r="X3721" i="1"/>
  <c r="U3659" i="1"/>
  <c r="T3659" i="1"/>
  <c r="AF3659" i="1" s="1"/>
  <c r="S3660" i="1"/>
  <c r="B3657" i="1"/>
  <c r="W3659" i="1" l="1"/>
  <c r="AG3659" i="1" s="1"/>
  <c r="B3659" i="1" s="1"/>
  <c r="J3662" i="1"/>
  <c r="P3663" i="1"/>
  <c r="P3664" i="1" s="1"/>
  <c r="P3665" i="1" s="1"/>
  <c r="AC3664" i="1"/>
  <c r="AE3664" i="1" s="1"/>
  <c r="G3664" i="1"/>
  <c r="Y3721" i="1"/>
  <c r="I3722" i="1"/>
  <c r="H3722" i="1" s="1"/>
  <c r="Z3721" i="1"/>
  <c r="AA3721" i="1" s="1"/>
  <c r="AH3721" i="1" s="1"/>
  <c r="AJ3722" i="1"/>
  <c r="C3722" i="1"/>
  <c r="U3660" i="1"/>
  <c r="T3660" i="1"/>
  <c r="AF3660" i="1" s="1"/>
  <c r="S3661" i="1"/>
  <c r="M3665" i="1"/>
  <c r="N3665" i="1" s="1"/>
  <c r="L3666" i="1"/>
  <c r="A3723" i="1"/>
  <c r="K3722" i="1"/>
  <c r="X3722" i="1"/>
  <c r="Q3661" i="1"/>
  <c r="R3660" i="1"/>
  <c r="V3660" i="1" s="1"/>
  <c r="AB3724" i="1"/>
  <c r="F3663" i="1"/>
  <c r="J3663" i="1" s="1"/>
  <c r="Q3662" i="1" l="1"/>
  <c r="R3661" i="1"/>
  <c r="V3661" i="1" s="1"/>
  <c r="W3660" i="1"/>
  <c r="AC3665" i="1"/>
  <c r="AE3665" i="1" s="1"/>
  <c r="G3665" i="1"/>
  <c r="K3723" i="1"/>
  <c r="X3723" i="1"/>
  <c r="A3724" i="1"/>
  <c r="O3663" i="1"/>
  <c r="Y3722" i="1"/>
  <c r="C3723" i="1"/>
  <c r="Z3722" i="1"/>
  <c r="AA3722" i="1" s="1"/>
  <c r="AH3722" i="1" s="1"/>
  <c r="AJ3723" i="1"/>
  <c r="I3723" i="1"/>
  <c r="H3723" i="1" s="1"/>
  <c r="M3666" i="1"/>
  <c r="N3666" i="1" s="1"/>
  <c r="P3666" i="1"/>
  <c r="L3667" i="1"/>
  <c r="U3661" i="1"/>
  <c r="T3661" i="1"/>
  <c r="AF3661" i="1" s="1"/>
  <c r="AB3725" i="1"/>
  <c r="F3664" i="1"/>
  <c r="O3664" i="1" s="1"/>
  <c r="W3661" i="1" l="1"/>
  <c r="AG3661" i="1" s="1"/>
  <c r="B3661" i="1" s="1"/>
  <c r="AB3726" i="1"/>
  <c r="A3725" i="1"/>
  <c r="X3724" i="1"/>
  <c r="K3724" i="1"/>
  <c r="F3665" i="1"/>
  <c r="J3665" i="1" s="1"/>
  <c r="AC3666" i="1"/>
  <c r="AE3666" i="1" s="1"/>
  <c r="G3666" i="1"/>
  <c r="Q3663" i="1"/>
  <c r="Q3664" i="1" s="1"/>
  <c r="Q3665" i="1" s="1"/>
  <c r="Q3666" i="1" s="1"/>
  <c r="Q3667" i="1" s="1"/>
  <c r="R3662" i="1"/>
  <c r="J3664" i="1"/>
  <c r="M3667" i="1"/>
  <c r="N3667" i="1" s="1"/>
  <c r="P3667" i="1"/>
  <c r="L3668" i="1"/>
  <c r="C3724" i="1"/>
  <c r="I3724" i="1"/>
  <c r="H3724" i="1" s="1"/>
  <c r="Z3723" i="1"/>
  <c r="Y3723" i="1"/>
  <c r="AJ3724" i="1"/>
  <c r="AG3660" i="1"/>
  <c r="O3665" i="1" l="1"/>
  <c r="R3665" i="1" s="1"/>
  <c r="B3660" i="1"/>
  <c r="AC3667" i="1"/>
  <c r="AE3667" i="1" s="1"/>
  <c r="G3667" i="1"/>
  <c r="F3666" i="1"/>
  <c r="J3666" i="1" s="1"/>
  <c r="Y3724" i="1"/>
  <c r="C3725" i="1"/>
  <c r="Z3724" i="1"/>
  <c r="AA3724" i="1" s="1"/>
  <c r="AH3724" i="1" s="1"/>
  <c r="AJ3725" i="1"/>
  <c r="I3725" i="1"/>
  <c r="H3725" i="1" s="1"/>
  <c r="M3668" i="1"/>
  <c r="N3668" i="1" s="1"/>
  <c r="P3668" i="1"/>
  <c r="Q3668" i="1"/>
  <c r="L3669" i="1"/>
  <c r="K3725" i="1"/>
  <c r="A3726" i="1"/>
  <c r="X3725" i="1"/>
  <c r="AB3727" i="1"/>
  <c r="S3662" i="1"/>
  <c r="V3662" i="1"/>
  <c r="R3663" i="1"/>
  <c r="R3664" i="1"/>
  <c r="O3666" i="1" l="1"/>
  <c r="R3666" i="1" s="1"/>
  <c r="AC3668" i="1"/>
  <c r="AE3668" i="1" s="1"/>
  <c r="G3668" i="1"/>
  <c r="F3667" i="1"/>
  <c r="J3667" i="1" s="1"/>
  <c r="I3726" i="1"/>
  <c r="H3726" i="1" s="1"/>
  <c r="Y3725" i="1"/>
  <c r="C3726" i="1"/>
  <c r="Z3725" i="1"/>
  <c r="AA3725" i="1" s="1"/>
  <c r="AH3725" i="1" s="1"/>
  <c r="AJ3726" i="1"/>
  <c r="M3669" i="1"/>
  <c r="N3669" i="1" s="1"/>
  <c r="P3669" i="1"/>
  <c r="Q3669" i="1"/>
  <c r="L3670" i="1"/>
  <c r="U3662" i="1"/>
  <c r="W3662" i="1" s="1"/>
  <c r="T3662" i="1"/>
  <c r="S3663" i="1"/>
  <c r="X3726" i="1"/>
  <c r="A3727" i="1"/>
  <c r="K3726" i="1"/>
  <c r="AB3728" i="1"/>
  <c r="AF3662" i="1" l="1"/>
  <c r="AA3662" i="1"/>
  <c r="Z3726" i="1"/>
  <c r="AA3726" i="1" s="1"/>
  <c r="AH3726" i="1" s="1"/>
  <c r="I3727" i="1"/>
  <c r="H3727" i="1" s="1"/>
  <c r="C3727" i="1"/>
  <c r="Y3726" i="1"/>
  <c r="AJ3727" i="1"/>
  <c r="X3727" i="1"/>
  <c r="K3727" i="1"/>
  <c r="A3728" i="1"/>
  <c r="AG3662" i="1"/>
  <c r="B3662" i="1" s="1"/>
  <c r="AC3669" i="1"/>
  <c r="AE3669" i="1" s="1"/>
  <c r="G3669" i="1"/>
  <c r="O3667" i="1"/>
  <c r="R3667" i="1" s="1"/>
  <c r="F3668" i="1"/>
  <c r="O3668" i="1" s="1"/>
  <c r="R3668" i="1" s="1"/>
  <c r="AB3729" i="1"/>
  <c r="T3663" i="1"/>
  <c r="AF3663" i="1" s="1"/>
  <c r="S3664" i="1"/>
  <c r="M3670" i="1"/>
  <c r="N3670" i="1" s="1"/>
  <c r="P3670" i="1"/>
  <c r="Q3670" i="1"/>
  <c r="L3671" i="1"/>
  <c r="AH3662" i="1" l="1"/>
  <c r="M3671" i="1"/>
  <c r="N3671" i="1" s="1"/>
  <c r="P3671" i="1"/>
  <c r="Q3671" i="1"/>
  <c r="L3672" i="1"/>
  <c r="T3664" i="1"/>
  <c r="AF3664" i="1" s="1"/>
  <c r="S3665" i="1"/>
  <c r="J3668" i="1"/>
  <c r="Z3727" i="1"/>
  <c r="AA3727" i="1" s="1"/>
  <c r="AH3727" i="1" s="1"/>
  <c r="C3728" i="1"/>
  <c r="AJ3728" i="1"/>
  <c r="I3728" i="1"/>
  <c r="H3728" i="1" s="1"/>
  <c r="Y3727" i="1"/>
  <c r="AB3730" i="1"/>
  <c r="X3728" i="1"/>
  <c r="K3728" i="1"/>
  <c r="A3729" i="1"/>
  <c r="AC3670" i="1"/>
  <c r="AE3670" i="1" s="1"/>
  <c r="G3670" i="1"/>
  <c r="F3669" i="1"/>
  <c r="J3669" i="1" s="1"/>
  <c r="AB3731" i="1" l="1"/>
  <c r="O3669" i="1"/>
  <c r="R3669" i="1" s="1"/>
  <c r="Y3728" i="1"/>
  <c r="I3729" i="1"/>
  <c r="H3729" i="1" s="1"/>
  <c r="AJ3729" i="1"/>
  <c r="Z3728" i="1"/>
  <c r="AA3728" i="1" s="1"/>
  <c r="AH3728" i="1" s="1"/>
  <c r="C3729" i="1"/>
  <c r="T3665" i="1"/>
  <c r="AF3665" i="1" s="1"/>
  <c r="S3666" i="1"/>
  <c r="AC3671" i="1"/>
  <c r="AE3671" i="1" s="1"/>
  <c r="G3671" i="1"/>
  <c r="F3670" i="1"/>
  <c r="O3670" i="1" s="1"/>
  <c r="R3670" i="1" s="1"/>
  <c r="K3729" i="1"/>
  <c r="A3730" i="1"/>
  <c r="X3729" i="1"/>
  <c r="M3672" i="1"/>
  <c r="N3672" i="1" s="1"/>
  <c r="P3672" i="1"/>
  <c r="Q3672" i="1"/>
  <c r="L3673" i="1"/>
  <c r="T3666" i="1" l="1"/>
  <c r="AF3666" i="1" s="1"/>
  <c r="S3667" i="1"/>
  <c r="AC3672" i="1"/>
  <c r="AE3672" i="1" s="1"/>
  <c r="G3672" i="1"/>
  <c r="Y3729" i="1"/>
  <c r="I3730" i="1"/>
  <c r="H3730" i="1" s="1"/>
  <c r="C3730" i="1"/>
  <c r="Z3729" i="1"/>
  <c r="AA3729" i="1" s="1"/>
  <c r="AH3729" i="1" s="1"/>
  <c r="AJ3730" i="1"/>
  <c r="J3670" i="1"/>
  <c r="F3671" i="1"/>
  <c r="J3671" i="1" s="1"/>
  <c r="AB3732" i="1"/>
  <c r="M3673" i="1"/>
  <c r="N3673" i="1" s="1"/>
  <c r="P3673" i="1"/>
  <c r="Q3673" i="1"/>
  <c r="L3674" i="1"/>
  <c r="X3730" i="1"/>
  <c r="A3731" i="1"/>
  <c r="K3730" i="1"/>
  <c r="O3671" i="1" l="1"/>
  <c r="R3671" i="1" s="1"/>
  <c r="I3731" i="1"/>
  <c r="H3731" i="1" s="1"/>
  <c r="Y3730" i="1"/>
  <c r="AJ3731" i="1"/>
  <c r="Z3730" i="1"/>
  <c r="AA3730" i="1" s="1"/>
  <c r="AH3730" i="1" s="1"/>
  <c r="C3731" i="1"/>
  <c r="M3674" i="1"/>
  <c r="N3674" i="1" s="1"/>
  <c r="P3674" i="1"/>
  <c r="Q3674" i="1"/>
  <c r="L3675" i="1"/>
  <c r="F3672" i="1"/>
  <c r="J3672" i="1" s="1"/>
  <c r="AB3733" i="1"/>
  <c r="A3732" i="1"/>
  <c r="K3731" i="1"/>
  <c r="X3731" i="1"/>
  <c r="T3667" i="1"/>
  <c r="AF3667" i="1" s="1"/>
  <c r="S3668" i="1"/>
  <c r="AC3673" i="1"/>
  <c r="AE3673" i="1" s="1"/>
  <c r="G3673" i="1"/>
  <c r="AC3674" i="1" l="1"/>
  <c r="AE3674" i="1" s="1"/>
  <c r="G3674" i="1"/>
  <c r="A3733" i="1"/>
  <c r="K3732" i="1"/>
  <c r="X3732" i="1"/>
  <c r="F3673" i="1"/>
  <c r="O3673" i="1" s="1"/>
  <c r="R3673" i="1" s="1"/>
  <c r="AB3734" i="1"/>
  <c r="M3675" i="1"/>
  <c r="N3675" i="1" s="1"/>
  <c r="P3675" i="1"/>
  <c r="Q3675" i="1"/>
  <c r="L3676" i="1"/>
  <c r="Y3731" i="1"/>
  <c r="I3732" i="1"/>
  <c r="H3732" i="1" s="1"/>
  <c r="C3732" i="1"/>
  <c r="Z3731" i="1"/>
  <c r="AA3731" i="1" s="1"/>
  <c r="AH3731" i="1" s="1"/>
  <c r="AJ3732" i="1"/>
  <c r="O3672" i="1"/>
  <c r="R3672" i="1" s="1"/>
  <c r="T3668" i="1"/>
  <c r="AF3668" i="1" s="1"/>
  <c r="S3669" i="1"/>
  <c r="J3673" i="1" l="1"/>
  <c r="M3676" i="1"/>
  <c r="N3676" i="1" s="1"/>
  <c r="P3676" i="1"/>
  <c r="Q3676" i="1"/>
  <c r="L3677" i="1"/>
  <c r="A3734" i="1"/>
  <c r="X3733" i="1"/>
  <c r="K3733" i="1"/>
  <c r="T3669" i="1"/>
  <c r="AF3669" i="1" s="1"/>
  <c r="S3670" i="1"/>
  <c r="AB3735" i="1"/>
  <c r="Z3732" i="1"/>
  <c r="AA3732" i="1" s="1"/>
  <c r="AH3732" i="1" s="1"/>
  <c r="C3733" i="1"/>
  <c r="AJ3733" i="1"/>
  <c r="Y3732" i="1"/>
  <c r="I3733" i="1"/>
  <c r="H3733" i="1" s="1"/>
  <c r="F3674" i="1"/>
  <c r="O3674" i="1" s="1"/>
  <c r="R3674" i="1" s="1"/>
  <c r="AC3675" i="1"/>
  <c r="AE3675" i="1" s="1"/>
  <c r="G3675" i="1"/>
  <c r="J3674" i="1" l="1"/>
  <c r="T3670" i="1"/>
  <c r="AF3670" i="1" s="1"/>
  <c r="S3671" i="1"/>
  <c r="Y3733" i="1"/>
  <c r="I3734" i="1"/>
  <c r="H3734" i="1" s="1"/>
  <c r="C3734" i="1"/>
  <c r="Z3733" i="1"/>
  <c r="AA3733" i="1" s="1"/>
  <c r="AH3733" i="1" s="1"/>
  <c r="AJ3734" i="1"/>
  <c r="AC3676" i="1"/>
  <c r="AE3676" i="1" s="1"/>
  <c r="G3676" i="1"/>
  <c r="M3677" i="1"/>
  <c r="N3677" i="1" s="1"/>
  <c r="P3677" i="1"/>
  <c r="Q3677" i="1"/>
  <c r="L3678" i="1"/>
  <c r="AB3736" i="1"/>
  <c r="K3734" i="1"/>
  <c r="A3735" i="1"/>
  <c r="X3734" i="1"/>
  <c r="F3675" i="1"/>
  <c r="J3675" i="1" s="1"/>
  <c r="O3675" i="1" l="1"/>
  <c r="R3675" i="1" s="1"/>
  <c r="I3735" i="1"/>
  <c r="H3735" i="1" s="1"/>
  <c r="Y3734" i="1"/>
  <c r="C3735" i="1"/>
  <c r="Z3734" i="1"/>
  <c r="AA3734" i="1" s="1"/>
  <c r="AH3734" i="1" s="1"/>
  <c r="AJ3735" i="1"/>
  <c r="AB3737" i="1"/>
  <c r="K3735" i="1"/>
  <c r="A3736" i="1"/>
  <c r="X3735" i="1"/>
  <c r="M3678" i="1"/>
  <c r="N3678" i="1" s="1"/>
  <c r="P3678" i="1"/>
  <c r="Q3678" i="1"/>
  <c r="L3679" i="1"/>
  <c r="F3676" i="1"/>
  <c r="O3676" i="1" s="1"/>
  <c r="R3676" i="1" s="1"/>
  <c r="T3671" i="1"/>
  <c r="AF3671" i="1" s="1"/>
  <c r="S3672" i="1"/>
  <c r="AC3677" i="1"/>
  <c r="AE3677" i="1" s="1"/>
  <c r="G3677" i="1"/>
  <c r="J3676" i="1" l="1"/>
  <c r="AB3738" i="1"/>
  <c r="F3677" i="1"/>
  <c r="O3677" i="1" s="1"/>
  <c r="R3677" i="1" s="1"/>
  <c r="T3672" i="1"/>
  <c r="AF3672" i="1" s="1"/>
  <c r="S3673" i="1"/>
  <c r="X3736" i="1"/>
  <c r="A3737" i="1"/>
  <c r="K3736" i="1"/>
  <c r="AC3678" i="1"/>
  <c r="AE3678" i="1" s="1"/>
  <c r="G3678" i="1"/>
  <c r="M3679" i="1"/>
  <c r="N3679" i="1" s="1"/>
  <c r="P3679" i="1"/>
  <c r="Q3679" i="1"/>
  <c r="L3680" i="1"/>
  <c r="Z3735" i="1"/>
  <c r="AA3735" i="1" s="1"/>
  <c r="AH3735" i="1" s="1"/>
  <c r="C3736" i="1"/>
  <c r="Y3735" i="1"/>
  <c r="AJ3736" i="1"/>
  <c r="I3736" i="1"/>
  <c r="H3736" i="1" s="1"/>
  <c r="M3680" i="1" l="1"/>
  <c r="N3680" i="1" s="1"/>
  <c r="P3680" i="1"/>
  <c r="Q3680" i="1"/>
  <c r="L3681" i="1"/>
  <c r="T3673" i="1"/>
  <c r="AF3673" i="1" s="1"/>
  <c r="S3674" i="1"/>
  <c r="AB3739" i="1"/>
  <c r="A3738" i="1"/>
  <c r="X3737" i="1"/>
  <c r="K3737" i="1"/>
  <c r="J3677" i="1"/>
  <c r="AC3679" i="1"/>
  <c r="AE3679" i="1" s="1"/>
  <c r="G3679" i="1"/>
  <c r="F3678" i="1"/>
  <c r="J3678" i="1" s="1"/>
  <c r="C3737" i="1"/>
  <c r="I3737" i="1"/>
  <c r="H3737" i="1" s="1"/>
  <c r="Y3736" i="1"/>
  <c r="AJ3737" i="1"/>
  <c r="Z3736" i="1"/>
  <c r="AA3736" i="1" s="1"/>
  <c r="AH3736" i="1" s="1"/>
  <c r="O3678" i="1" l="1"/>
  <c r="R3678" i="1" s="1"/>
  <c r="Y3737" i="1"/>
  <c r="AJ3738" i="1"/>
  <c r="Z3737" i="1"/>
  <c r="AA3737" i="1" s="1"/>
  <c r="AH3737" i="1" s="1"/>
  <c r="C3738" i="1"/>
  <c r="I3738" i="1"/>
  <c r="H3738" i="1" s="1"/>
  <c r="M3681" i="1"/>
  <c r="N3681" i="1" s="1"/>
  <c r="P3681" i="1"/>
  <c r="Q3681" i="1"/>
  <c r="L3682" i="1"/>
  <c r="X3738" i="1"/>
  <c r="A3739" i="1"/>
  <c r="K3738" i="1"/>
  <c r="F3679" i="1"/>
  <c r="O3679" i="1" s="1"/>
  <c r="R3679" i="1" s="1"/>
  <c r="AB3740" i="1"/>
  <c r="T3674" i="1"/>
  <c r="AF3674" i="1" s="1"/>
  <c r="S3675" i="1"/>
  <c r="AC3680" i="1"/>
  <c r="AE3680" i="1" s="1"/>
  <c r="G3680" i="1"/>
  <c r="AC3681" i="1" l="1"/>
  <c r="AE3681" i="1" s="1"/>
  <c r="G3681" i="1"/>
  <c r="X3739" i="1"/>
  <c r="K3739" i="1"/>
  <c r="A3740" i="1"/>
  <c r="M3682" i="1"/>
  <c r="N3682" i="1" s="1"/>
  <c r="P3682" i="1"/>
  <c r="Q3682" i="1"/>
  <c r="L3683" i="1"/>
  <c r="Z3738" i="1"/>
  <c r="AA3738" i="1" s="1"/>
  <c r="AH3738" i="1" s="1"/>
  <c r="C3739" i="1"/>
  <c r="I3739" i="1"/>
  <c r="H3739" i="1" s="1"/>
  <c r="Y3738" i="1"/>
  <c r="AJ3739" i="1"/>
  <c r="T3675" i="1"/>
  <c r="AF3675" i="1" s="1"/>
  <c r="S3676" i="1"/>
  <c r="F3680" i="1"/>
  <c r="O3680" i="1" s="1"/>
  <c r="R3680" i="1" s="1"/>
  <c r="J3679" i="1"/>
  <c r="AB3741" i="1"/>
  <c r="AC3682" i="1" l="1"/>
  <c r="AE3682" i="1" s="1"/>
  <c r="G3682" i="1"/>
  <c r="Y3739" i="1"/>
  <c r="Z3739" i="1"/>
  <c r="AA3739" i="1" s="1"/>
  <c r="AH3739" i="1" s="1"/>
  <c r="C3740" i="1"/>
  <c r="AJ3740" i="1"/>
  <c r="I3740" i="1"/>
  <c r="H3740" i="1" s="1"/>
  <c r="T3676" i="1"/>
  <c r="AF3676" i="1" s="1"/>
  <c r="S3677" i="1"/>
  <c r="M3683" i="1"/>
  <c r="N3683" i="1" s="1"/>
  <c r="P3683" i="1"/>
  <c r="Q3683" i="1"/>
  <c r="L3684" i="1"/>
  <c r="X3740" i="1"/>
  <c r="K3740" i="1"/>
  <c r="A3741" i="1"/>
  <c r="AB3742" i="1"/>
  <c r="J3680" i="1"/>
  <c r="F3681" i="1"/>
  <c r="O3681" i="1" s="1"/>
  <c r="R3681" i="1" s="1"/>
  <c r="J3681" i="1" l="1"/>
  <c r="A3742" i="1"/>
  <c r="X3741" i="1"/>
  <c r="K3741" i="1"/>
  <c r="M3684" i="1"/>
  <c r="N3684" i="1" s="1"/>
  <c r="P3684" i="1"/>
  <c r="Q3684" i="1"/>
  <c r="L3685" i="1"/>
  <c r="T3677" i="1"/>
  <c r="AF3677" i="1" s="1"/>
  <c r="S3678" i="1"/>
  <c r="Z3740" i="1"/>
  <c r="AA3740" i="1" s="1"/>
  <c r="AH3740" i="1" s="1"/>
  <c r="AJ3741" i="1"/>
  <c r="C3741" i="1"/>
  <c r="Y3740" i="1"/>
  <c r="I3741" i="1"/>
  <c r="H3741" i="1" s="1"/>
  <c r="AB3743" i="1"/>
  <c r="F3682" i="1"/>
  <c r="J3682" i="1" s="1"/>
  <c r="AC3683" i="1"/>
  <c r="AE3683" i="1" s="1"/>
  <c r="G3683" i="1"/>
  <c r="O3682" i="1" l="1"/>
  <c r="R3682" i="1" s="1"/>
  <c r="Y3741" i="1"/>
  <c r="Z3741" i="1"/>
  <c r="AA3741" i="1" s="1"/>
  <c r="AH3741" i="1" s="1"/>
  <c r="AJ3742" i="1"/>
  <c r="C3742" i="1"/>
  <c r="I3742" i="1"/>
  <c r="H3742" i="1" s="1"/>
  <c r="AC3684" i="1"/>
  <c r="AE3684" i="1" s="1"/>
  <c r="G3684" i="1"/>
  <c r="X3742" i="1"/>
  <c r="A3743" i="1"/>
  <c r="K3742" i="1"/>
  <c r="AB3744" i="1"/>
  <c r="F3683" i="1"/>
  <c r="J3683" i="1" s="1"/>
  <c r="M3685" i="1"/>
  <c r="N3685" i="1" s="1"/>
  <c r="P3685" i="1"/>
  <c r="Q3685" i="1"/>
  <c r="L3686" i="1"/>
  <c r="T3678" i="1"/>
  <c r="AF3678" i="1" s="1"/>
  <c r="S3679" i="1"/>
  <c r="AC3685" i="1" l="1"/>
  <c r="AE3685" i="1" s="1"/>
  <c r="G3685" i="1"/>
  <c r="Z3742" i="1"/>
  <c r="AA3742" i="1" s="1"/>
  <c r="AH3742" i="1" s="1"/>
  <c r="AJ3743" i="1"/>
  <c r="I3743" i="1"/>
  <c r="H3743" i="1" s="1"/>
  <c r="Y3742" i="1"/>
  <c r="C3743" i="1"/>
  <c r="M3686" i="1"/>
  <c r="N3686" i="1" s="1"/>
  <c r="P3686" i="1"/>
  <c r="Q3686" i="1"/>
  <c r="L3687" i="1"/>
  <c r="T3679" i="1"/>
  <c r="AF3679" i="1" s="1"/>
  <c r="S3680" i="1"/>
  <c r="O3683" i="1"/>
  <c r="R3683" i="1" s="1"/>
  <c r="AB3745" i="1"/>
  <c r="F3684" i="1"/>
  <c r="J3684" i="1" s="1"/>
  <c r="X3743" i="1"/>
  <c r="A3744" i="1"/>
  <c r="K3743" i="1"/>
  <c r="Y3743" i="1" l="1"/>
  <c r="C3744" i="1"/>
  <c r="Z3743" i="1"/>
  <c r="AA3743" i="1" s="1"/>
  <c r="AH3743" i="1" s="1"/>
  <c r="AJ3744" i="1"/>
  <c r="I3744" i="1"/>
  <c r="H3744" i="1" s="1"/>
  <c r="T3680" i="1"/>
  <c r="AF3680" i="1" s="1"/>
  <c r="S3681" i="1"/>
  <c r="AC3686" i="1"/>
  <c r="AE3686" i="1" s="1"/>
  <c r="G3686" i="1"/>
  <c r="F3685" i="1"/>
  <c r="J3685" i="1" s="1"/>
  <c r="O3684" i="1"/>
  <c r="R3684" i="1" s="1"/>
  <c r="AB3746" i="1"/>
  <c r="M3687" i="1"/>
  <c r="N3687" i="1" s="1"/>
  <c r="P3687" i="1"/>
  <c r="Q3687" i="1"/>
  <c r="L3688" i="1"/>
  <c r="A3745" i="1"/>
  <c r="K3744" i="1"/>
  <c r="X3744" i="1"/>
  <c r="O3685" i="1" l="1"/>
  <c r="R3685" i="1" s="1"/>
  <c r="AJ3745" i="1"/>
  <c r="Y3744" i="1"/>
  <c r="Z3744" i="1"/>
  <c r="AA3744" i="1" s="1"/>
  <c r="AH3744" i="1" s="1"/>
  <c r="C3745" i="1"/>
  <c r="I3745" i="1"/>
  <c r="H3745" i="1" s="1"/>
  <c r="F3686" i="1"/>
  <c r="J3686" i="1" s="1"/>
  <c r="AC3687" i="1"/>
  <c r="AE3687" i="1" s="1"/>
  <c r="G3687" i="1"/>
  <c r="X3745" i="1"/>
  <c r="K3745" i="1"/>
  <c r="A3746" i="1"/>
  <c r="M3688" i="1"/>
  <c r="N3688" i="1" s="1"/>
  <c r="P3688" i="1"/>
  <c r="Q3688" i="1"/>
  <c r="L3689" i="1"/>
  <c r="AB3747" i="1"/>
  <c r="T3681" i="1"/>
  <c r="AF3681" i="1" s="1"/>
  <c r="S3682" i="1"/>
  <c r="AC3688" i="1" l="1"/>
  <c r="AE3688" i="1" s="1"/>
  <c r="G3688" i="1"/>
  <c r="Z3745" i="1"/>
  <c r="AA3745" i="1" s="1"/>
  <c r="AH3745" i="1" s="1"/>
  <c r="C3746" i="1"/>
  <c r="I3746" i="1"/>
  <c r="H3746" i="1" s="1"/>
  <c r="Y3745" i="1"/>
  <c r="AJ3746" i="1"/>
  <c r="F3687" i="1"/>
  <c r="J3687" i="1" s="1"/>
  <c r="T3682" i="1"/>
  <c r="AF3682" i="1" s="1"/>
  <c r="S3683" i="1"/>
  <c r="M3689" i="1"/>
  <c r="N3689" i="1" s="1"/>
  <c r="P3689" i="1"/>
  <c r="Q3689" i="1"/>
  <c r="L3690" i="1"/>
  <c r="X3746" i="1"/>
  <c r="K3746" i="1"/>
  <c r="A3747" i="1"/>
  <c r="O3686" i="1"/>
  <c r="R3686" i="1" s="1"/>
  <c r="AB3748" i="1"/>
  <c r="AB3749" i="1" l="1"/>
  <c r="O3687" i="1"/>
  <c r="R3687" i="1" s="1"/>
  <c r="AC3689" i="1"/>
  <c r="AE3689" i="1" s="1"/>
  <c r="G3689" i="1"/>
  <c r="F3688" i="1"/>
  <c r="O3688" i="1" s="1"/>
  <c r="R3688" i="1" s="1"/>
  <c r="AJ3747" i="1"/>
  <c r="Y3746" i="1"/>
  <c r="C3747" i="1"/>
  <c r="Z3746" i="1"/>
  <c r="AA3746" i="1" s="1"/>
  <c r="AH3746" i="1" s="1"/>
  <c r="I3747" i="1"/>
  <c r="H3747" i="1" s="1"/>
  <c r="A3748" i="1"/>
  <c r="X3747" i="1"/>
  <c r="K3747" i="1"/>
  <c r="M3690" i="1"/>
  <c r="N3690" i="1" s="1"/>
  <c r="P3690" i="1"/>
  <c r="Q3690" i="1"/>
  <c r="L3691" i="1"/>
  <c r="T3683" i="1"/>
  <c r="AF3683" i="1" s="1"/>
  <c r="S3684" i="1"/>
  <c r="J3688" i="1" l="1"/>
  <c r="Y3747" i="1"/>
  <c r="C3748" i="1"/>
  <c r="I3748" i="1"/>
  <c r="H3748" i="1" s="1"/>
  <c r="Z3747" i="1"/>
  <c r="AA3747" i="1" s="1"/>
  <c r="AH3747" i="1" s="1"/>
  <c r="AJ3748" i="1"/>
  <c r="T3684" i="1"/>
  <c r="AF3684" i="1" s="1"/>
  <c r="S3685" i="1"/>
  <c r="M3691" i="1"/>
  <c r="N3691" i="1" s="1"/>
  <c r="P3691" i="1"/>
  <c r="Q3691" i="1"/>
  <c r="L3692" i="1"/>
  <c r="AC3690" i="1"/>
  <c r="AE3690" i="1" s="1"/>
  <c r="G3690" i="1"/>
  <c r="X3748" i="1"/>
  <c r="A3749" i="1"/>
  <c r="K3748" i="1"/>
  <c r="F3689" i="1"/>
  <c r="J3689" i="1" s="1"/>
  <c r="AB3750" i="1"/>
  <c r="AB3751" i="1" l="1"/>
  <c r="O3689" i="1"/>
  <c r="R3689" i="1" s="1"/>
  <c r="F3690" i="1"/>
  <c r="J3690" i="1" s="1"/>
  <c r="AC3691" i="1"/>
  <c r="AE3691" i="1" s="1"/>
  <c r="G3691" i="1"/>
  <c r="T3685" i="1"/>
  <c r="AF3685" i="1" s="1"/>
  <c r="S3686" i="1"/>
  <c r="A3750" i="1"/>
  <c r="X3749" i="1"/>
  <c r="K3749" i="1"/>
  <c r="Z3748" i="1"/>
  <c r="AA3748" i="1" s="1"/>
  <c r="AH3748" i="1" s="1"/>
  <c r="AJ3749" i="1"/>
  <c r="C3749" i="1"/>
  <c r="I3749" i="1"/>
  <c r="H3749" i="1" s="1"/>
  <c r="Y3748" i="1"/>
  <c r="M3692" i="1"/>
  <c r="N3692" i="1" s="1"/>
  <c r="P3692" i="1"/>
  <c r="Q3692" i="1"/>
  <c r="L3693" i="1"/>
  <c r="O3690" i="1" l="1"/>
  <c r="R3690" i="1" s="1"/>
  <c r="C3750" i="1"/>
  <c r="Z3749" i="1"/>
  <c r="AA3749" i="1" s="1"/>
  <c r="AH3749" i="1" s="1"/>
  <c r="AJ3750" i="1"/>
  <c r="I3750" i="1"/>
  <c r="H3750" i="1" s="1"/>
  <c r="Y3749" i="1"/>
  <c r="F3691" i="1"/>
  <c r="J3691" i="1" s="1"/>
  <c r="AB3752" i="1"/>
  <c r="M3693" i="1"/>
  <c r="N3693" i="1" s="1"/>
  <c r="L3694" i="1"/>
  <c r="A3751" i="1"/>
  <c r="X3750" i="1"/>
  <c r="K3750" i="1"/>
  <c r="T3686" i="1"/>
  <c r="AF3686" i="1" s="1"/>
  <c r="S3687" i="1"/>
  <c r="AC3692" i="1"/>
  <c r="AE3692" i="1" s="1"/>
  <c r="G3692" i="1"/>
  <c r="O3691" i="1" l="1"/>
  <c r="R3691" i="1" s="1"/>
  <c r="F3692" i="1"/>
  <c r="O3692" i="1" s="1"/>
  <c r="G3693" i="1"/>
  <c r="AC3693" i="1"/>
  <c r="AE3693" i="1" s="1"/>
  <c r="C3751" i="1"/>
  <c r="Y3750" i="1"/>
  <c r="AJ3751" i="1"/>
  <c r="I3751" i="1"/>
  <c r="H3751" i="1" s="1"/>
  <c r="Z3750" i="1"/>
  <c r="AA3750" i="1" s="1"/>
  <c r="AH3750" i="1" s="1"/>
  <c r="T3687" i="1"/>
  <c r="AF3687" i="1" s="1"/>
  <c r="S3688" i="1"/>
  <c r="M3694" i="1"/>
  <c r="N3694" i="1" s="1"/>
  <c r="L3695" i="1"/>
  <c r="AB3753" i="1"/>
  <c r="K3751" i="1"/>
  <c r="A3752" i="1"/>
  <c r="X3751" i="1"/>
  <c r="J3692" i="1" l="1"/>
  <c r="R3692" i="1"/>
  <c r="P3693" i="1"/>
  <c r="C3752" i="1"/>
  <c r="I3752" i="1"/>
  <c r="H3752" i="1" s="1"/>
  <c r="Y3751" i="1"/>
  <c r="Z3751" i="1"/>
  <c r="AA3751" i="1" s="1"/>
  <c r="AH3751" i="1" s="1"/>
  <c r="AJ3752" i="1"/>
  <c r="AC3694" i="1"/>
  <c r="AE3694" i="1" s="1"/>
  <c r="G3694" i="1"/>
  <c r="X3752" i="1"/>
  <c r="A3753" i="1"/>
  <c r="K3752" i="1"/>
  <c r="AB3754" i="1"/>
  <c r="M3695" i="1"/>
  <c r="N3695" i="1" s="1"/>
  <c r="L3696" i="1"/>
  <c r="T3688" i="1"/>
  <c r="AF3688" i="1" s="1"/>
  <c r="S3689" i="1"/>
  <c r="F3693" i="1"/>
  <c r="J3693" i="1" s="1"/>
  <c r="O3693" i="1" l="1"/>
  <c r="T3689" i="1"/>
  <c r="AF3689" i="1" s="1"/>
  <c r="S3690" i="1"/>
  <c r="X3753" i="1"/>
  <c r="K3753" i="1"/>
  <c r="A3754" i="1"/>
  <c r="AC3695" i="1"/>
  <c r="AE3695" i="1" s="1"/>
  <c r="G3695" i="1"/>
  <c r="M3696" i="1"/>
  <c r="N3696" i="1" s="1"/>
  <c r="L3697" i="1"/>
  <c r="AB3755" i="1"/>
  <c r="Z3752" i="1"/>
  <c r="AA3752" i="1" s="1"/>
  <c r="AH3752" i="1" s="1"/>
  <c r="AJ3753" i="1"/>
  <c r="I3753" i="1"/>
  <c r="H3753" i="1" s="1"/>
  <c r="Y3752" i="1"/>
  <c r="C3753" i="1"/>
  <c r="Q3693" i="1"/>
  <c r="Q3694" i="1" s="1"/>
  <c r="Q3695" i="1" s="1"/>
  <c r="Q3696" i="1" s="1"/>
  <c r="P3694" i="1"/>
  <c r="P3695" i="1" s="1"/>
  <c r="P3696" i="1" s="1"/>
  <c r="F3694" i="1"/>
  <c r="J3694" i="1" s="1"/>
  <c r="O3694" i="1" l="1"/>
  <c r="R3694" i="1" s="1"/>
  <c r="R3693" i="1"/>
  <c r="F3695" i="1"/>
  <c r="O3695" i="1" s="1"/>
  <c r="R3695" i="1" s="1"/>
  <c r="Y3753" i="1"/>
  <c r="I3754" i="1"/>
  <c r="H3754" i="1" s="1"/>
  <c r="Z3753" i="1"/>
  <c r="C3754" i="1"/>
  <c r="AJ3754" i="1"/>
  <c r="AC3696" i="1"/>
  <c r="AE3696" i="1" s="1"/>
  <c r="G3696" i="1"/>
  <c r="X3754" i="1"/>
  <c r="K3754" i="1"/>
  <c r="A3755" i="1"/>
  <c r="T3690" i="1"/>
  <c r="AF3690" i="1" s="1"/>
  <c r="S3691" i="1"/>
  <c r="AB3756" i="1"/>
  <c r="M3697" i="1"/>
  <c r="N3697" i="1" s="1"/>
  <c r="P3697" i="1"/>
  <c r="Q3697" i="1"/>
  <c r="L3698" i="1"/>
  <c r="M3698" i="1" l="1"/>
  <c r="N3698" i="1" s="1"/>
  <c r="P3698" i="1"/>
  <c r="Q3698" i="1"/>
  <c r="L3699" i="1"/>
  <c r="T3691" i="1"/>
  <c r="AF3691" i="1" s="1"/>
  <c r="S3692" i="1"/>
  <c r="AB3757" i="1"/>
  <c r="Z3754" i="1"/>
  <c r="AA3754" i="1" s="1"/>
  <c r="AH3754" i="1" s="1"/>
  <c r="C3755" i="1"/>
  <c r="Y3754" i="1"/>
  <c r="AJ3755" i="1"/>
  <c r="I3755" i="1"/>
  <c r="H3755" i="1" s="1"/>
  <c r="X3755" i="1"/>
  <c r="K3755" i="1"/>
  <c r="A3756" i="1"/>
  <c r="F3696" i="1"/>
  <c r="O3696" i="1" s="1"/>
  <c r="R3696" i="1" s="1"/>
  <c r="J3695" i="1"/>
  <c r="AC3697" i="1"/>
  <c r="AE3697" i="1" s="1"/>
  <c r="G3697" i="1"/>
  <c r="J3696" i="1" l="1"/>
  <c r="K3756" i="1"/>
  <c r="X3756" i="1"/>
  <c r="A3757" i="1"/>
  <c r="AB3758" i="1"/>
  <c r="T3692" i="1"/>
  <c r="S3693" i="1"/>
  <c r="AC3698" i="1"/>
  <c r="AE3698" i="1" s="1"/>
  <c r="G3698" i="1"/>
  <c r="F3697" i="1"/>
  <c r="J3697" i="1" s="1"/>
  <c r="AJ3756" i="1"/>
  <c r="Z3755" i="1"/>
  <c r="AA3755" i="1" s="1"/>
  <c r="AH3755" i="1" s="1"/>
  <c r="C3756" i="1"/>
  <c r="I3756" i="1"/>
  <c r="H3756" i="1" s="1"/>
  <c r="Y3755" i="1"/>
  <c r="M3699" i="1"/>
  <c r="N3699" i="1" s="1"/>
  <c r="P3699" i="1"/>
  <c r="Q3699" i="1"/>
  <c r="L3700" i="1"/>
  <c r="O3697" i="1" l="1"/>
  <c r="R3697" i="1" s="1"/>
  <c r="AB3759" i="1"/>
  <c r="K3757" i="1"/>
  <c r="A3758" i="1"/>
  <c r="X3757" i="1"/>
  <c r="AC3699" i="1"/>
  <c r="AE3699" i="1" s="1"/>
  <c r="G3699" i="1"/>
  <c r="M3700" i="1"/>
  <c r="N3700" i="1" s="1"/>
  <c r="P3700" i="1"/>
  <c r="Q3700" i="1"/>
  <c r="L3701" i="1"/>
  <c r="T3693" i="1"/>
  <c r="AF3693" i="1" s="1"/>
  <c r="S3694" i="1"/>
  <c r="Y3756" i="1"/>
  <c r="C3757" i="1"/>
  <c r="Z3756" i="1"/>
  <c r="AA3756" i="1" s="1"/>
  <c r="AH3756" i="1" s="1"/>
  <c r="AJ3757" i="1"/>
  <c r="I3757" i="1"/>
  <c r="H3757" i="1" s="1"/>
  <c r="F3698" i="1"/>
  <c r="O3698" i="1" s="1"/>
  <c r="R3698" i="1" s="1"/>
  <c r="AF3692" i="1"/>
  <c r="AA3692" i="1"/>
  <c r="J3698" i="1" l="1"/>
  <c r="T3694" i="1"/>
  <c r="AF3694" i="1" s="1"/>
  <c r="S3695" i="1"/>
  <c r="C3758" i="1"/>
  <c r="Y3757" i="1"/>
  <c r="I3758" i="1"/>
  <c r="H3758" i="1" s="1"/>
  <c r="Z3757" i="1"/>
  <c r="AA3757" i="1" s="1"/>
  <c r="AH3757" i="1" s="1"/>
  <c r="AJ3758" i="1"/>
  <c r="AC3700" i="1"/>
  <c r="AE3700" i="1" s="1"/>
  <c r="G3700" i="1"/>
  <c r="AB3760" i="1"/>
  <c r="AH3692" i="1"/>
  <c r="M3701" i="1"/>
  <c r="N3701" i="1" s="1"/>
  <c r="P3701" i="1"/>
  <c r="Q3701" i="1"/>
  <c r="L3702" i="1"/>
  <c r="F3699" i="1"/>
  <c r="J3699" i="1" s="1"/>
  <c r="X3758" i="1"/>
  <c r="A3759" i="1"/>
  <c r="K3758" i="1"/>
  <c r="AC3701" i="1" l="1"/>
  <c r="AE3701" i="1" s="1"/>
  <c r="G3701" i="1"/>
  <c r="F3700" i="1"/>
  <c r="O3700" i="1" s="1"/>
  <c r="R3700" i="1" s="1"/>
  <c r="T3695" i="1"/>
  <c r="AF3695" i="1" s="1"/>
  <c r="S3696" i="1"/>
  <c r="C3759" i="1"/>
  <c r="Z3758" i="1"/>
  <c r="AA3758" i="1" s="1"/>
  <c r="AH3758" i="1" s="1"/>
  <c r="AJ3759" i="1"/>
  <c r="I3759" i="1"/>
  <c r="H3759" i="1" s="1"/>
  <c r="Y3758" i="1"/>
  <c r="M3702" i="1"/>
  <c r="N3702" i="1" s="1"/>
  <c r="P3702" i="1"/>
  <c r="Q3702" i="1"/>
  <c r="L3703" i="1"/>
  <c r="A3760" i="1"/>
  <c r="X3759" i="1"/>
  <c r="K3759" i="1"/>
  <c r="O3699" i="1"/>
  <c r="R3699" i="1" s="1"/>
  <c r="AB3761" i="1"/>
  <c r="J3700" i="1" l="1"/>
  <c r="AC3702" i="1"/>
  <c r="AE3702" i="1" s="1"/>
  <c r="G3702" i="1"/>
  <c r="M3703" i="1"/>
  <c r="N3703" i="1" s="1"/>
  <c r="P3703" i="1"/>
  <c r="Q3703" i="1"/>
  <c r="L3704" i="1"/>
  <c r="F3701" i="1"/>
  <c r="O3701" i="1" s="1"/>
  <c r="R3701" i="1" s="1"/>
  <c r="AB3762" i="1"/>
  <c r="I3760" i="1"/>
  <c r="H3760" i="1" s="1"/>
  <c r="Y3759" i="1"/>
  <c r="C3760" i="1"/>
  <c r="Z3759" i="1"/>
  <c r="AA3759" i="1" s="1"/>
  <c r="AH3759" i="1" s="1"/>
  <c r="AJ3760" i="1"/>
  <c r="A3761" i="1"/>
  <c r="X3760" i="1"/>
  <c r="K3760" i="1"/>
  <c r="T3696" i="1"/>
  <c r="AF3696" i="1" s="1"/>
  <c r="S3697" i="1"/>
  <c r="X3761" i="1" l="1"/>
  <c r="K3761" i="1"/>
  <c r="A3762" i="1"/>
  <c r="J3701" i="1"/>
  <c r="AC3703" i="1"/>
  <c r="AE3703" i="1" s="1"/>
  <c r="G3703" i="1"/>
  <c r="AJ3761" i="1"/>
  <c r="Y3760" i="1"/>
  <c r="Z3760" i="1"/>
  <c r="AA3760" i="1" s="1"/>
  <c r="AH3760" i="1" s="1"/>
  <c r="C3761" i="1"/>
  <c r="I3761" i="1"/>
  <c r="H3761" i="1" s="1"/>
  <c r="AB3763" i="1"/>
  <c r="M3704" i="1"/>
  <c r="N3704" i="1" s="1"/>
  <c r="P3704" i="1"/>
  <c r="Q3704" i="1"/>
  <c r="L3705" i="1"/>
  <c r="F3702" i="1"/>
  <c r="O3702" i="1" s="1"/>
  <c r="R3702" i="1" s="1"/>
  <c r="T3697" i="1"/>
  <c r="AF3697" i="1" s="1"/>
  <c r="S3698" i="1"/>
  <c r="AC3704" i="1" l="1"/>
  <c r="AE3704" i="1" s="1"/>
  <c r="G3704" i="1"/>
  <c r="F3703" i="1"/>
  <c r="J3703" i="1" s="1"/>
  <c r="K3762" i="1"/>
  <c r="X3762" i="1"/>
  <c r="A3763" i="1"/>
  <c r="M3705" i="1"/>
  <c r="N3705" i="1" s="1"/>
  <c r="P3705" i="1"/>
  <c r="Q3705" i="1"/>
  <c r="L3706" i="1"/>
  <c r="T3698" i="1"/>
  <c r="AF3698" i="1" s="1"/>
  <c r="S3699" i="1"/>
  <c r="J3702" i="1"/>
  <c r="AB3764" i="1"/>
  <c r="AJ3762" i="1"/>
  <c r="Y3761" i="1"/>
  <c r="C3762" i="1"/>
  <c r="Z3761" i="1"/>
  <c r="AA3761" i="1" s="1"/>
  <c r="AH3761" i="1" s="1"/>
  <c r="I3762" i="1"/>
  <c r="H3762" i="1" s="1"/>
  <c r="O3703" i="1" l="1"/>
  <c r="R3703" i="1" s="1"/>
  <c r="AB3765" i="1"/>
  <c r="M3706" i="1"/>
  <c r="N3706" i="1" s="1"/>
  <c r="P3706" i="1"/>
  <c r="Q3706" i="1"/>
  <c r="L3707" i="1"/>
  <c r="K3763" i="1"/>
  <c r="A3764" i="1"/>
  <c r="X3763" i="1"/>
  <c r="T3699" i="1"/>
  <c r="AF3699" i="1" s="1"/>
  <c r="S3700" i="1"/>
  <c r="Y3762" i="1"/>
  <c r="I3763" i="1"/>
  <c r="H3763" i="1" s="1"/>
  <c r="AJ3763" i="1"/>
  <c r="Z3762" i="1"/>
  <c r="AA3762" i="1" s="1"/>
  <c r="AH3762" i="1" s="1"/>
  <c r="C3763" i="1"/>
  <c r="F3704" i="1"/>
  <c r="O3704" i="1" s="1"/>
  <c r="R3704" i="1" s="1"/>
  <c r="AC3705" i="1"/>
  <c r="AE3705" i="1" s="1"/>
  <c r="G3705" i="1"/>
  <c r="F3705" i="1" l="1"/>
  <c r="J3705" i="1" s="1"/>
  <c r="J3704" i="1"/>
  <c r="T3700" i="1"/>
  <c r="AF3700" i="1" s="1"/>
  <c r="S3701" i="1"/>
  <c r="X3764" i="1"/>
  <c r="K3764" i="1"/>
  <c r="A3765" i="1"/>
  <c r="AC3706" i="1"/>
  <c r="AE3706" i="1" s="1"/>
  <c r="G3706" i="1"/>
  <c r="Z3763" i="1"/>
  <c r="AA3763" i="1" s="1"/>
  <c r="AH3763" i="1" s="1"/>
  <c r="AJ3764" i="1"/>
  <c r="I3764" i="1"/>
  <c r="H3764" i="1" s="1"/>
  <c r="Y3763" i="1"/>
  <c r="C3764" i="1"/>
  <c r="M3707" i="1"/>
  <c r="N3707" i="1" s="1"/>
  <c r="P3707" i="1"/>
  <c r="Q3707" i="1"/>
  <c r="L3708" i="1"/>
  <c r="AB3766" i="1"/>
  <c r="O3705" i="1" l="1"/>
  <c r="R3705" i="1" s="1"/>
  <c r="AB3767" i="1"/>
  <c r="Y3764" i="1"/>
  <c r="C3765" i="1"/>
  <c r="I3765" i="1"/>
  <c r="H3765" i="1" s="1"/>
  <c r="Z3764" i="1"/>
  <c r="AA3764" i="1" s="1"/>
  <c r="AH3764" i="1" s="1"/>
  <c r="AJ3765" i="1"/>
  <c r="M3708" i="1"/>
  <c r="N3708" i="1" s="1"/>
  <c r="P3708" i="1"/>
  <c r="Q3708" i="1"/>
  <c r="L3709" i="1"/>
  <c r="A3766" i="1"/>
  <c r="K3765" i="1"/>
  <c r="X3765" i="1"/>
  <c r="T3701" i="1"/>
  <c r="AF3701" i="1" s="1"/>
  <c r="S3702" i="1"/>
  <c r="AC3707" i="1"/>
  <c r="AE3707" i="1" s="1"/>
  <c r="G3707" i="1"/>
  <c r="F3706" i="1"/>
  <c r="O3706" i="1" s="1"/>
  <c r="R3706" i="1" s="1"/>
  <c r="AC3708" i="1" l="1"/>
  <c r="AE3708" i="1" s="1"/>
  <c r="G3708" i="1"/>
  <c r="Y3765" i="1"/>
  <c r="I3766" i="1"/>
  <c r="H3766" i="1" s="1"/>
  <c r="C3766" i="1"/>
  <c r="Z3765" i="1"/>
  <c r="AA3765" i="1" s="1"/>
  <c r="AH3765" i="1" s="1"/>
  <c r="AJ3766" i="1"/>
  <c r="M3709" i="1"/>
  <c r="N3709" i="1" s="1"/>
  <c r="P3709" i="1"/>
  <c r="Q3709" i="1"/>
  <c r="L3710" i="1"/>
  <c r="F3707" i="1"/>
  <c r="J3707" i="1" s="1"/>
  <c r="J3706" i="1"/>
  <c r="AB3768" i="1"/>
  <c r="A3767" i="1"/>
  <c r="K3766" i="1"/>
  <c r="X3766" i="1"/>
  <c r="T3702" i="1"/>
  <c r="AF3702" i="1" s="1"/>
  <c r="S3703" i="1"/>
  <c r="O3707" i="1" l="1"/>
  <c r="R3707" i="1" s="1"/>
  <c r="X3767" i="1"/>
  <c r="K3767" i="1"/>
  <c r="A3768" i="1"/>
  <c r="M3710" i="1"/>
  <c r="N3710" i="1" s="1"/>
  <c r="P3710" i="1"/>
  <c r="Q3710" i="1"/>
  <c r="L3711" i="1"/>
  <c r="I3767" i="1"/>
  <c r="H3767" i="1" s="1"/>
  <c r="Y3766" i="1"/>
  <c r="AJ3767" i="1"/>
  <c r="Z3766" i="1"/>
  <c r="AA3766" i="1" s="1"/>
  <c r="AH3766" i="1" s="1"/>
  <c r="C3767" i="1"/>
  <c r="T3703" i="1"/>
  <c r="AF3703" i="1" s="1"/>
  <c r="S3704" i="1"/>
  <c r="AB3769" i="1"/>
  <c r="F3708" i="1"/>
  <c r="O3708" i="1" s="1"/>
  <c r="R3708" i="1" s="1"/>
  <c r="AC3709" i="1"/>
  <c r="AE3709" i="1" s="1"/>
  <c r="G3709" i="1"/>
  <c r="J3708" i="1" l="1"/>
  <c r="AB3770" i="1"/>
  <c r="AC3710" i="1"/>
  <c r="AE3710" i="1" s="1"/>
  <c r="G3710" i="1"/>
  <c r="Y3767" i="1"/>
  <c r="AJ3768" i="1"/>
  <c r="I3768" i="1"/>
  <c r="H3768" i="1" s="1"/>
  <c r="Z3767" i="1"/>
  <c r="AA3767" i="1" s="1"/>
  <c r="AH3767" i="1" s="1"/>
  <c r="C3768" i="1"/>
  <c r="T3704" i="1"/>
  <c r="AF3704" i="1" s="1"/>
  <c r="S3705" i="1"/>
  <c r="M3711" i="1"/>
  <c r="N3711" i="1" s="1"/>
  <c r="P3711" i="1"/>
  <c r="Q3711" i="1"/>
  <c r="L3712" i="1"/>
  <c r="F3709" i="1"/>
  <c r="O3709" i="1" s="1"/>
  <c r="R3709" i="1" s="1"/>
  <c r="A3769" i="1"/>
  <c r="K3768" i="1"/>
  <c r="X3768" i="1"/>
  <c r="K3769" i="1" l="1"/>
  <c r="A3770" i="1"/>
  <c r="X3769" i="1"/>
  <c r="J3709" i="1"/>
  <c r="AC3711" i="1"/>
  <c r="AE3711" i="1" s="1"/>
  <c r="G3711" i="1"/>
  <c r="T3705" i="1"/>
  <c r="AF3705" i="1" s="1"/>
  <c r="S3706" i="1"/>
  <c r="F3710" i="1"/>
  <c r="J3710" i="1" s="1"/>
  <c r="Y3768" i="1"/>
  <c r="I3769" i="1"/>
  <c r="H3769" i="1" s="1"/>
  <c r="C3769" i="1"/>
  <c r="Z3768" i="1"/>
  <c r="AA3768" i="1" s="1"/>
  <c r="AH3768" i="1" s="1"/>
  <c r="AJ3769" i="1"/>
  <c r="AB3771" i="1"/>
  <c r="M3712" i="1"/>
  <c r="N3712" i="1" s="1"/>
  <c r="P3712" i="1"/>
  <c r="Q3712" i="1"/>
  <c r="L3713" i="1"/>
  <c r="M3713" i="1" l="1"/>
  <c r="N3713" i="1" s="1"/>
  <c r="P3713" i="1"/>
  <c r="Q3713" i="1"/>
  <c r="L3714" i="1"/>
  <c r="AB3772" i="1"/>
  <c r="T3706" i="1"/>
  <c r="AF3706" i="1" s="1"/>
  <c r="S3707" i="1"/>
  <c r="Z3769" i="1"/>
  <c r="AA3769" i="1" s="1"/>
  <c r="AH3769" i="1" s="1"/>
  <c r="AJ3770" i="1"/>
  <c r="Y3769" i="1"/>
  <c r="I3770" i="1"/>
  <c r="H3770" i="1" s="1"/>
  <c r="C3770" i="1"/>
  <c r="O3710" i="1"/>
  <c r="R3710" i="1" s="1"/>
  <c r="X3770" i="1"/>
  <c r="K3770" i="1"/>
  <c r="A3771" i="1"/>
  <c r="AC3712" i="1"/>
  <c r="AE3712" i="1" s="1"/>
  <c r="G3712" i="1"/>
  <c r="F3711" i="1"/>
  <c r="O3711" i="1" s="1"/>
  <c r="R3711" i="1" s="1"/>
  <c r="J3711" i="1" l="1"/>
  <c r="AB3773" i="1"/>
  <c r="X3771" i="1"/>
  <c r="A3772" i="1"/>
  <c r="K3771" i="1"/>
  <c r="T3707" i="1"/>
  <c r="AF3707" i="1" s="1"/>
  <c r="S3708" i="1"/>
  <c r="AC3713" i="1"/>
  <c r="AE3713" i="1" s="1"/>
  <c r="G3713" i="1"/>
  <c r="F3712" i="1"/>
  <c r="O3712" i="1" s="1"/>
  <c r="R3712" i="1" s="1"/>
  <c r="Y3770" i="1"/>
  <c r="AJ3771" i="1"/>
  <c r="I3771" i="1"/>
  <c r="H3771" i="1" s="1"/>
  <c r="Z3770" i="1"/>
  <c r="AA3770" i="1" s="1"/>
  <c r="AH3770" i="1" s="1"/>
  <c r="C3771" i="1"/>
  <c r="M3714" i="1"/>
  <c r="N3714" i="1" s="1"/>
  <c r="P3714" i="1"/>
  <c r="Q3714" i="1"/>
  <c r="L3715" i="1"/>
  <c r="F3713" i="1" l="1"/>
  <c r="O3713" i="1" s="1"/>
  <c r="R3713" i="1" s="1"/>
  <c r="X3772" i="1"/>
  <c r="A3773" i="1"/>
  <c r="K3772" i="1"/>
  <c r="AB3774" i="1"/>
  <c r="AC3714" i="1"/>
  <c r="AE3714" i="1" s="1"/>
  <c r="G3714" i="1"/>
  <c r="I3772" i="1"/>
  <c r="H3772" i="1" s="1"/>
  <c r="Y3771" i="1"/>
  <c r="Z3771" i="1"/>
  <c r="AA3771" i="1" s="1"/>
  <c r="AH3771" i="1" s="1"/>
  <c r="C3772" i="1"/>
  <c r="AJ3772" i="1"/>
  <c r="J3712" i="1"/>
  <c r="M3715" i="1"/>
  <c r="N3715" i="1" s="1"/>
  <c r="P3715" i="1"/>
  <c r="Q3715" i="1"/>
  <c r="L3716" i="1"/>
  <c r="T3708" i="1"/>
  <c r="AF3708" i="1" s="1"/>
  <c r="S3709" i="1"/>
  <c r="AC3715" i="1" l="1"/>
  <c r="AE3715" i="1" s="1"/>
  <c r="G3715" i="1"/>
  <c r="X3773" i="1"/>
  <c r="K3773" i="1"/>
  <c r="A3774" i="1"/>
  <c r="M3716" i="1"/>
  <c r="N3716" i="1" s="1"/>
  <c r="P3716" i="1"/>
  <c r="Q3716" i="1"/>
  <c r="L3717" i="1"/>
  <c r="F3714" i="1"/>
  <c r="O3714" i="1" s="1"/>
  <c r="R3714" i="1" s="1"/>
  <c r="AB3775" i="1"/>
  <c r="Z3772" i="1"/>
  <c r="AA3772" i="1" s="1"/>
  <c r="AH3772" i="1" s="1"/>
  <c r="AJ3773" i="1"/>
  <c r="I3773" i="1"/>
  <c r="H3773" i="1" s="1"/>
  <c r="Y3772" i="1"/>
  <c r="C3773" i="1"/>
  <c r="T3709" i="1"/>
  <c r="AF3709" i="1" s="1"/>
  <c r="S3710" i="1"/>
  <c r="J3713" i="1"/>
  <c r="AC3716" i="1" l="1"/>
  <c r="AE3716" i="1" s="1"/>
  <c r="G3716" i="1"/>
  <c r="Z3773" i="1"/>
  <c r="AA3773" i="1" s="1"/>
  <c r="AH3773" i="1" s="1"/>
  <c r="C3774" i="1"/>
  <c r="I3774" i="1"/>
  <c r="H3774" i="1" s="1"/>
  <c r="Y3773" i="1"/>
  <c r="AJ3774" i="1"/>
  <c r="T3710" i="1"/>
  <c r="AF3710" i="1" s="1"/>
  <c r="S3711" i="1"/>
  <c r="AB3776" i="1"/>
  <c r="M3717" i="1"/>
  <c r="N3717" i="1" s="1"/>
  <c r="P3717" i="1"/>
  <c r="Q3717" i="1"/>
  <c r="L3718" i="1"/>
  <c r="F3715" i="1"/>
  <c r="O3715" i="1" s="1"/>
  <c r="R3715" i="1" s="1"/>
  <c r="J3714" i="1"/>
  <c r="X3774" i="1"/>
  <c r="A3775" i="1"/>
  <c r="K3774" i="1"/>
  <c r="AC3717" i="1" l="1"/>
  <c r="AE3717" i="1" s="1"/>
  <c r="G3717" i="1"/>
  <c r="M3718" i="1"/>
  <c r="N3718" i="1" s="1"/>
  <c r="P3718" i="1"/>
  <c r="Q3718" i="1"/>
  <c r="L3719" i="1"/>
  <c r="X3775" i="1"/>
  <c r="K3775" i="1"/>
  <c r="A3776" i="1"/>
  <c r="J3715" i="1"/>
  <c r="AB3777" i="1"/>
  <c r="F3716" i="1"/>
  <c r="O3716" i="1" s="1"/>
  <c r="R3716" i="1" s="1"/>
  <c r="Y3774" i="1"/>
  <c r="I3775" i="1"/>
  <c r="H3775" i="1" s="1"/>
  <c r="Z3774" i="1"/>
  <c r="AA3774" i="1" s="1"/>
  <c r="AH3774" i="1" s="1"/>
  <c r="AJ3775" i="1"/>
  <c r="C3775" i="1"/>
  <c r="T3711" i="1"/>
  <c r="AF3711" i="1" s="1"/>
  <c r="S3712" i="1"/>
  <c r="J3716" i="1" l="1"/>
  <c r="AC3718" i="1"/>
  <c r="AE3718" i="1" s="1"/>
  <c r="G3718" i="1"/>
  <c r="Z3775" i="1"/>
  <c r="AA3775" i="1" s="1"/>
  <c r="AH3775" i="1" s="1"/>
  <c r="I3776" i="1"/>
  <c r="H3776" i="1" s="1"/>
  <c r="C3776" i="1"/>
  <c r="Y3775" i="1"/>
  <c r="AJ3776" i="1"/>
  <c r="M3719" i="1"/>
  <c r="N3719" i="1" s="1"/>
  <c r="P3719" i="1"/>
  <c r="Q3719" i="1"/>
  <c r="L3720" i="1"/>
  <c r="X3776" i="1"/>
  <c r="K3776" i="1"/>
  <c r="A3777" i="1"/>
  <c r="F3717" i="1"/>
  <c r="O3717" i="1" s="1"/>
  <c r="R3717" i="1" s="1"/>
  <c r="AB3778" i="1"/>
  <c r="T3712" i="1"/>
  <c r="AF3712" i="1" s="1"/>
  <c r="S3713" i="1"/>
  <c r="J3717" i="1" l="1"/>
  <c r="A3778" i="1"/>
  <c r="X3777" i="1"/>
  <c r="K3777" i="1"/>
  <c r="AC3719" i="1"/>
  <c r="AE3719" i="1" s="1"/>
  <c r="G3719" i="1"/>
  <c r="T3713" i="1"/>
  <c r="AF3713" i="1" s="1"/>
  <c r="S3714" i="1"/>
  <c r="M3720" i="1"/>
  <c r="N3720" i="1" s="1"/>
  <c r="P3720" i="1"/>
  <c r="Q3720" i="1"/>
  <c r="L3721" i="1"/>
  <c r="F3718" i="1"/>
  <c r="J3718" i="1" s="1"/>
  <c r="AB3779" i="1"/>
  <c r="AJ3777" i="1"/>
  <c r="Z3776" i="1"/>
  <c r="AA3776" i="1" s="1"/>
  <c r="AH3776" i="1" s="1"/>
  <c r="C3777" i="1"/>
  <c r="I3777" i="1"/>
  <c r="H3777" i="1" s="1"/>
  <c r="Y3776" i="1"/>
  <c r="O3718" i="1" l="1"/>
  <c r="R3718" i="1" s="1"/>
  <c r="T3714" i="1"/>
  <c r="AF3714" i="1" s="1"/>
  <c r="S3715" i="1"/>
  <c r="F3719" i="1"/>
  <c r="J3719" i="1" s="1"/>
  <c r="Y3777" i="1"/>
  <c r="Z3777" i="1"/>
  <c r="AA3777" i="1" s="1"/>
  <c r="AH3777" i="1" s="1"/>
  <c r="C3778" i="1"/>
  <c r="AJ3778" i="1"/>
  <c r="I3778" i="1"/>
  <c r="H3778" i="1" s="1"/>
  <c r="AC3720" i="1"/>
  <c r="AE3720" i="1" s="1"/>
  <c r="G3720" i="1"/>
  <c r="AB3780" i="1"/>
  <c r="M3721" i="1"/>
  <c r="N3721" i="1" s="1"/>
  <c r="P3721" i="1"/>
  <c r="Q3721" i="1"/>
  <c r="L3722" i="1"/>
  <c r="X3778" i="1"/>
  <c r="A3779" i="1"/>
  <c r="K3778" i="1"/>
  <c r="X3779" i="1" l="1"/>
  <c r="A3780" i="1"/>
  <c r="K3779" i="1"/>
  <c r="AB3781" i="1"/>
  <c r="F3720" i="1"/>
  <c r="O3720" i="1" s="1"/>
  <c r="R3720" i="1" s="1"/>
  <c r="O3719" i="1"/>
  <c r="R3719" i="1" s="1"/>
  <c r="T3715" i="1"/>
  <c r="AF3715" i="1" s="1"/>
  <c r="S3716" i="1"/>
  <c r="Z3778" i="1"/>
  <c r="AA3778" i="1" s="1"/>
  <c r="AH3778" i="1" s="1"/>
  <c r="C3779" i="1"/>
  <c r="Y3778" i="1"/>
  <c r="AJ3779" i="1"/>
  <c r="I3779" i="1"/>
  <c r="H3779" i="1" s="1"/>
  <c r="AC3721" i="1"/>
  <c r="AE3721" i="1" s="1"/>
  <c r="G3721" i="1"/>
  <c r="M3722" i="1"/>
  <c r="N3722" i="1" s="1"/>
  <c r="P3722" i="1"/>
  <c r="Q3722" i="1"/>
  <c r="L3723" i="1"/>
  <c r="J3720" i="1" l="1"/>
  <c r="AC3722" i="1"/>
  <c r="AE3722" i="1" s="1"/>
  <c r="G3722" i="1"/>
  <c r="A3781" i="1"/>
  <c r="K3780" i="1"/>
  <c r="X3780" i="1"/>
  <c r="M3723" i="1"/>
  <c r="N3723" i="1" s="1"/>
  <c r="P3723" i="1"/>
  <c r="Q3723" i="1"/>
  <c r="L3724" i="1"/>
  <c r="F3721" i="1"/>
  <c r="O3721" i="1" s="1"/>
  <c r="R3721" i="1" s="1"/>
  <c r="T3716" i="1"/>
  <c r="AF3716" i="1" s="1"/>
  <c r="S3717" i="1"/>
  <c r="AB3782" i="1"/>
  <c r="Y3779" i="1"/>
  <c r="AJ3780" i="1"/>
  <c r="Z3779" i="1"/>
  <c r="AA3779" i="1" s="1"/>
  <c r="AH3779" i="1" s="1"/>
  <c r="C3780" i="1"/>
  <c r="I3780" i="1"/>
  <c r="H3780" i="1" s="1"/>
  <c r="J3721" i="1" l="1"/>
  <c r="AC3723" i="1"/>
  <c r="AE3723" i="1" s="1"/>
  <c r="G3723" i="1"/>
  <c r="K3781" i="1"/>
  <c r="A3782" i="1"/>
  <c r="X3781" i="1"/>
  <c r="T3717" i="1"/>
  <c r="AF3717" i="1" s="1"/>
  <c r="S3718" i="1"/>
  <c r="AB3783" i="1"/>
  <c r="M3724" i="1"/>
  <c r="N3724" i="1" s="1"/>
  <c r="L3725" i="1"/>
  <c r="Y3780" i="1"/>
  <c r="C3781" i="1"/>
  <c r="Z3780" i="1"/>
  <c r="AA3780" i="1" s="1"/>
  <c r="AH3780" i="1" s="1"/>
  <c r="AJ3781" i="1"/>
  <c r="I3781" i="1"/>
  <c r="H3781" i="1" s="1"/>
  <c r="F3722" i="1"/>
  <c r="O3722" i="1" s="1"/>
  <c r="R3722" i="1" s="1"/>
  <c r="J3722" i="1" l="1"/>
  <c r="M3725" i="1"/>
  <c r="N3725" i="1" s="1"/>
  <c r="L3726" i="1"/>
  <c r="Y3781" i="1"/>
  <c r="C3782" i="1"/>
  <c r="Z3781" i="1"/>
  <c r="AA3781" i="1" s="1"/>
  <c r="AH3781" i="1" s="1"/>
  <c r="AJ3782" i="1"/>
  <c r="I3782" i="1"/>
  <c r="H3782" i="1" s="1"/>
  <c r="F3723" i="1"/>
  <c r="O3723" i="1" s="1"/>
  <c r="AB3784" i="1"/>
  <c r="T3718" i="1"/>
  <c r="AF3718" i="1" s="1"/>
  <c r="S3719" i="1"/>
  <c r="A3783" i="1"/>
  <c r="X3782" i="1"/>
  <c r="K3782" i="1"/>
  <c r="AC3724" i="1"/>
  <c r="AE3724" i="1" s="1"/>
  <c r="G3724" i="1"/>
  <c r="J3723" i="1" l="1"/>
  <c r="AB3785" i="1"/>
  <c r="R3723" i="1"/>
  <c r="P3724" i="1"/>
  <c r="M3726" i="1"/>
  <c r="N3726" i="1" s="1"/>
  <c r="L3727" i="1"/>
  <c r="T3719" i="1"/>
  <c r="AF3719" i="1" s="1"/>
  <c r="S3720" i="1"/>
  <c r="F3724" i="1"/>
  <c r="O3724" i="1" s="1"/>
  <c r="I3783" i="1"/>
  <c r="H3783" i="1" s="1"/>
  <c r="Y3782" i="1"/>
  <c r="Z3782" i="1"/>
  <c r="AA3782" i="1" s="1"/>
  <c r="AH3782" i="1" s="1"/>
  <c r="C3783" i="1"/>
  <c r="AJ3783" i="1"/>
  <c r="X3783" i="1"/>
  <c r="K3783" i="1"/>
  <c r="A3784" i="1"/>
  <c r="AC3725" i="1"/>
  <c r="AE3725" i="1" s="1"/>
  <c r="G3725" i="1"/>
  <c r="J3724" i="1" l="1"/>
  <c r="AC3726" i="1"/>
  <c r="AE3726" i="1" s="1"/>
  <c r="G3726" i="1"/>
  <c r="F3725" i="1"/>
  <c r="J3725" i="1" s="1"/>
  <c r="X3784" i="1"/>
  <c r="A3785" i="1"/>
  <c r="K3784" i="1"/>
  <c r="M3727" i="1"/>
  <c r="N3727" i="1" s="1"/>
  <c r="L3728" i="1"/>
  <c r="Q3724" i="1"/>
  <c r="Q3725" i="1" s="1"/>
  <c r="Q3726" i="1" s="1"/>
  <c r="Q3727" i="1" s="1"/>
  <c r="P3725" i="1"/>
  <c r="P3726" i="1" s="1"/>
  <c r="P3727" i="1" s="1"/>
  <c r="AB3786" i="1"/>
  <c r="Y3783" i="1"/>
  <c r="C3784" i="1"/>
  <c r="Z3783" i="1"/>
  <c r="AA3783" i="1" s="1"/>
  <c r="AH3783" i="1" s="1"/>
  <c r="AJ3784" i="1"/>
  <c r="I3784" i="1"/>
  <c r="H3784" i="1" s="1"/>
  <c r="T3720" i="1"/>
  <c r="AF3720" i="1" s="1"/>
  <c r="S3721" i="1"/>
  <c r="AC3727" i="1" l="1"/>
  <c r="AE3727" i="1" s="1"/>
  <c r="G3727" i="1"/>
  <c r="I3785" i="1"/>
  <c r="H3785" i="1" s="1"/>
  <c r="AJ3785" i="1"/>
  <c r="Y3784" i="1"/>
  <c r="C3785" i="1"/>
  <c r="Z3784" i="1"/>
  <c r="AA3784" i="1" s="1"/>
  <c r="AH3784" i="1" s="1"/>
  <c r="T3721" i="1"/>
  <c r="AF3721" i="1" s="1"/>
  <c r="S3722" i="1"/>
  <c r="M3728" i="1"/>
  <c r="N3728" i="1" s="1"/>
  <c r="P3728" i="1"/>
  <c r="Q3728" i="1"/>
  <c r="L3729" i="1"/>
  <c r="R3724" i="1"/>
  <c r="O3725" i="1"/>
  <c r="R3725" i="1" s="1"/>
  <c r="F3726" i="1"/>
  <c r="J3726" i="1" s="1"/>
  <c r="AB3787" i="1"/>
  <c r="K3785" i="1"/>
  <c r="A3786" i="1"/>
  <c r="X3785" i="1"/>
  <c r="O3726" i="1" l="1"/>
  <c r="R3726" i="1" s="1"/>
  <c r="AC3728" i="1"/>
  <c r="AE3728" i="1" s="1"/>
  <c r="G3728" i="1"/>
  <c r="M3729" i="1"/>
  <c r="N3729" i="1" s="1"/>
  <c r="P3729" i="1"/>
  <c r="Q3729" i="1"/>
  <c r="L3730" i="1"/>
  <c r="T3722" i="1"/>
  <c r="AF3722" i="1" s="1"/>
  <c r="S3723" i="1"/>
  <c r="F3727" i="1"/>
  <c r="O3727" i="1" s="1"/>
  <c r="R3727" i="1" s="1"/>
  <c r="X3786" i="1"/>
  <c r="A3787" i="1"/>
  <c r="K3786" i="1"/>
  <c r="Z3785" i="1"/>
  <c r="AA3785" i="1" s="1"/>
  <c r="AH3785" i="1" s="1"/>
  <c r="C3786" i="1"/>
  <c r="I3786" i="1"/>
  <c r="H3786" i="1" s="1"/>
  <c r="Y3785" i="1"/>
  <c r="AJ3786" i="1"/>
  <c r="AB3788" i="1"/>
  <c r="J3727" i="1" l="1"/>
  <c r="AB3789" i="1"/>
  <c r="AC3729" i="1"/>
  <c r="AE3729" i="1" s="1"/>
  <c r="G3729" i="1"/>
  <c r="M3730" i="1"/>
  <c r="N3730" i="1" s="1"/>
  <c r="P3730" i="1"/>
  <c r="Q3730" i="1"/>
  <c r="L3731" i="1"/>
  <c r="F3728" i="1"/>
  <c r="J3728" i="1" s="1"/>
  <c r="Y3786" i="1"/>
  <c r="Z3786" i="1"/>
  <c r="I3787" i="1"/>
  <c r="H3787" i="1" s="1"/>
  <c r="AJ3787" i="1"/>
  <c r="C3787" i="1"/>
  <c r="X3787" i="1"/>
  <c r="K3787" i="1"/>
  <c r="A3788" i="1"/>
  <c r="T3723" i="1"/>
  <c r="S3724" i="1"/>
  <c r="AC3730" i="1" l="1"/>
  <c r="AE3730" i="1" s="1"/>
  <c r="G3730" i="1"/>
  <c r="F3729" i="1"/>
  <c r="O3729" i="1" s="1"/>
  <c r="R3729" i="1" s="1"/>
  <c r="T3724" i="1"/>
  <c r="AF3724" i="1" s="1"/>
  <c r="S3725" i="1"/>
  <c r="M3731" i="1"/>
  <c r="N3731" i="1" s="1"/>
  <c r="P3731" i="1"/>
  <c r="Q3731" i="1"/>
  <c r="L3732" i="1"/>
  <c r="AF3723" i="1"/>
  <c r="AA3723" i="1"/>
  <c r="Y3787" i="1"/>
  <c r="C3788" i="1"/>
  <c r="Z3787" i="1"/>
  <c r="AA3787" i="1" s="1"/>
  <c r="AH3787" i="1" s="1"/>
  <c r="I3788" i="1"/>
  <c r="H3788" i="1" s="1"/>
  <c r="AJ3788" i="1"/>
  <c r="O3728" i="1"/>
  <c r="R3728" i="1" s="1"/>
  <c r="X3788" i="1"/>
  <c r="A3789" i="1"/>
  <c r="K3788" i="1"/>
  <c r="AB3790" i="1"/>
  <c r="A3790" i="1" l="1"/>
  <c r="X3789" i="1"/>
  <c r="K3789" i="1"/>
  <c r="T3725" i="1"/>
  <c r="AF3725" i="1" s="1"/>
  <c r="S3726" i="1"/>
  <c r="AH3723" i="1"/>
  <c r="F3730" i="1"/>
  <c r="J3730" i="1" s="1"/>
  <c r="AC3731" i="1"/>
  <c r="AE3731" i="1" s="1"/>
  <c r="G3731" i="1"/>
  <c r="J3729" i="1"/>
  <c r="AB3791" i="1"/>
  <c r="Y3788" i="1"/>
  <c r="Z3788" i="1"/>
  <c r="AA3788" i="1" s="1"/>
  <c r="AH3788" i="1" s="1"/>
  <c r="C3789" i="1"/>
  <c r="AJ3789" i="1"/>
  <c r="I3789" i="1"/>
  <c r="H3789" i="1" s="1"/>
  <c r="M3732" i="1"/>
  <c r="N3732" i="1" s="1"/>
  <c r="P3732" i="1"/>
  <c r="Q3732" i="1"/>
  <c r="L3733" i="1"/>
  <c r="O3730" i="1" l="1"/>
  <c r="R3730" i="1" s="1"/>
  <c r="AB3792" i="1"/>
  <c r="T3726" i="1"/>
  <c r="AF3726" i="1" s="1"/>
  <c r="S3727" i="1"/>
  <c r="Z3789" i="1"/>
  <c r="AA3789" i="1" s="1"/>
  <c r="AH3789" i="1" s="1"/>
  <c r="C3790" i="1"/>
  <c r="I3790" i="1"/>
  <c r="H3790" i="1" s="1"/>
  <c r="AJ3790" i="1"/>
  <c r="Y3789" i="1"/>
  <c r="AC3732" i="1"/>
  <c r="AE3732" i="1" s="1"/>
  <c r="G3732" i="1"/>
  <c r="M3733" i="1"/>
  <c r="N3733" i="1" s="1"/>
  <c r="P3733" i="1"/>
  <c r="Q3733" i="1"/>
  <c r="L3734" i="1"/>
  <c r="F3731" i="1"/>
  <c r="J3731" i="1" s="1"/>
  <c r="A3791" i="1"/>
  <c r="X3790" i="1"/>
  <c r="K3790" i="1"/>
  <c r="K3791" i="1" l="1"/>
  <c r="X3791" i="1"/>
  <c r="A3792" i="1"/>
  <c r="O3731" i="1"/>
  <c r="R3731" i="1" s="1"/>
  <c r="AC3733" i="1"/>
  <c r="AE3733" i="1" s="1"/>
  <c r="G3733" i="1"/>
  <c r="M3734" i="1"/>
  <c r="N3734" i="1" s="1"/>
  <c r="P3734" i="1"/>
  <c r="Q3734" i="1"/>
  <c r="L3735" i="1"/>
  <c r="F3732" i="1"/>
  <c r="J3732" i="1" s="1"/>
  <c r="Y3790" i="1"/>
  <c r="AJ3791" i="1"/>
  <c r="Z3790" i="1"/>
  <c r="AA3790" i="1" s="1"/>
  <c r="AH3790" i="1" s="1"/>
  <c r="C3791" i="1"/>
  <c r="I3791" i="1"/>
  <c r="H3791" i="1" s="1"/>
  <c r="T3727" i="1"/>
  <c r="AF3727" i="1" s="1"/>
  <c r="S3728" i="1"/>
  <c r="AB3793" i="1"/>
  <c r="AC3734" i="1" l="1"/>
  <c r="AE3734" i="1" s="1"/>
  <c r="G3734" i="1"/>
  <c r="M3735" i="1"/>
  <c r="N3735" i="1" s="1"/>
  <c r="P3735" i="1"/>
  <c r="Q3735" i="1"/>
  <c r="L3736" i="1"/>
  <c r="T3728" i="1"/>
  <c r="AF3728" i="1" s="1"/>
  <c r="S3729" i="1"/>
  <c r="O3732" i="1"/>
  <c r="R3732" i="1" s="1"/>
  <c r="K3792" i="1"/>
  <c r="X3792" i="1"/>
  <c r="A3793" i="1"/>
  <c r="AB3794" i="1"/>
  <c r="F3733" i="1"/>
  <c r="J3733" i="1" s="1"/>
  <c r="Z3791" i="1"/>
  <c r="AA3791" i="1" s="1"/>
  <c r="AH3791" i="1" s="1"/>
  <c r="C3792" i="1"/>
  <c r="AJ3792" i="1"/>
  <c r="Y3791" i="1"/>
  <c r="I3792" i="1"/>
  <c r="H3792" i="1" s="1"/>
  <c r="O3733" i="1" l="1"/>
  <c r="R3733" i="1" s="1"/>
  <c r="K3793" i="1"/>
  <c r="X3793" i="1"/>
  <c r="A3794" i="1"/>
  <c r="M3736" i="1"/>
  <c r="N3736" i="1" s="1"/>
  <c r="P3736" i="1"/>
  <c r="Q3736" i="1"/>
  <c r="L3737" i="1"/>
  <c r="F3734" i="1"/>
  <c r="J3734" i="1" s="1"/>
  <c r="AB3795" i="1"/>
  <c r="AJ3793" i="1"/>
  <c r="Y3792" i="1"/>
  <c r="C3793" i="1"/>
  <c r="Z3792" i="1"/>
  <c r="AA3792" i="1" s="1"/>
  <c r="AH3792" i="1" s="1"/>
  <c r="I3793" i="1"/>
  <c r="H3793" i="1" s="1"/>
  <c r="T3729" i="1"/>
  <c r="AF3729" i="1" s="1"/>
  <c r="S3730" i="1"/>
  <c r="AC3735" i="1"/>
  <c r="AE3735" i="1" s="1"/>
  <c r="G3735" i="1"/>
  <c r="F3735" i="1" l="1"/>
  <c r="O3735" i="1" s="1"/>
  <c r="R3735" i="1" s="1"/>
  <c r="O3734" i="1"/>
  <c r="R3734" i="1" s="1"/>
  <c r="AC3736" i="1"/>
  <c r="AE3736" i="1" s="1"/>
  <c r="G3736" i="1"/>
  <c r="AB3796" i="1"/>
  <c r="T3730" i="1"/>
  <c r="AF3730" i="1" s="1"/>
  <c r="S3731" i="1"/>
  <c r="M3737" i="1"/>
  <c r="N3737" i="1" s="1"/>
  <c r="P3737" i="1"/>
  <c r="Q3737" i="1"/>
  <c r="L3738" i="1"/>
  <c r="K3794" i="1"/>
  <c r="A3795" i="1"/>
  <c r="X3794" i="1"/>
  <c r="Y3793" i="1"/>
  <c r="AJ3794" i="1"/>
  <c r="Z3793" i="1"/>
  <c r="AA3793" i="1" s="1"/>
  <c r="AH3793" i="1" s="1"/>
  <c r="C3794" i="1"/>
  <c r="I3794" i="1"/>
  <c r="H3794" i="1" s="1"/>
  <c r="J3735" i="1" l="1"/>
  <c r="T3731" i="1"/>
  <c r="AF3731" i="1" s="1"/>
  <c r="S3732" i="1"/>
  <c r="F3736" i="1"/>
  <c r="O3736" i="1" s="1"/>
  <c r="R3736" i="1" s="1"/>
  <c r="X3795" i="1"/>
  <c r="A3796" i="1"/>
  <c r="K3795" i="1"/>
  <c r="AC3737" i="1"/>
  <c r="AE3737" i="1" s="1"/>
  <c r="G3737" i="1"/>
  <c r="AB3797" i="1"/>
  <c r="Y3794" i="1"/>
  <c r="C3795" i="1"/>
  <c r="I3795" i="1"/>
  <c r="H3795" i="1" s="1"/>
  <c r="Z3794" i="1"/>
  <c r="AA3794" i="1" s="1"/>
  <c r="AH3794" i="1" s="1"/>
  <c r="AJ3795" i="1"/>
  <c r="M3738" i="1"/>
  <c r="N3738" i="1" s="1"/>
  <c r="P3738" i="1"/>
  <c r="Q3738" i="1"/>
  <c r="L3739" i="1"/>
  <c r="J3736" i="1" l="1"/>
  <c r="Z3795" i="1"/>
  <c r="AA3795" i="1" s="1"/>
  <c r="AH3795" i="1" s="1"/>
  <c r="AJ3796" i="1"/>
  <c r="Y3795" i="1"/>
  <c r="C3796" i="1"/>
  <c r="I3796" i="1"/>
  <c r="H3796" i="1" s="1"/>
  <c r="AC3738" i="1"/>
  <c r="AE3738" i="1" s="1"/>
  <c r="G3738" i="1"/>
  <c r="T3732" i="1"/>
  <c r="AF3732" i="1" s="1"/>
  <c r="S3733" i="1"/>
  <c r="M3739" i="1"/>
  <c r="N3739" i="1" s="1"/>
  <c r="P3739" i="1"/>
  <c r="Q3739" i="1"/>
  <c r="L3740" i="1"/>
  <c r="AB3798" i="1"/>
  <c r="F3737" i="1"/>
  <c r="O3737" i="1" s="1"/>
  <c r="R3737" i="1" s="1"/>
  <c r="X3796" i="1"/>
  <c r="A3797" i="1"/>
  <c r="K3796" i="1"/>
  <c r="K3797" i="1" l="1"/>
  <c r="X3797" i="1"/>
  <c r="A3798" i="1"/>
  <c r="J3737" i="1"/>
  <c r="F3738" i="1"/>
  <c r="J3738" i="1" s="1"/>
  <c r="AC3739" i="1"/>
  <c r="AE3739" i="1" s="1"/>
  <c r="G3739" i="1"/>
  <c r="C3797" i="1"/>
  <c r="I3797" i="1"/>
  <c r="H3797" i="1" s="1"/>
  <c r="Z3796" i="1"/>
  <c r="AA3796" i="1" s="1"/>
  <c r="AH3796" i="1" s="1"/>
  <c r="AJ3797" i="1"/>
  <c r="Y3796" i="1"/>
  <c r="AB3799" i="1"/>
  <c r="M3740" i="1"/>
  <c r="N3740" i="1" s="1"/>
  <c r="P3740" i="1"/>
  <c r="Q3740" i="1"/>
  <c r="L3741" i="1"/>
  <c r="T3733" i="1"/>
  <c r="AF3733" i="1" s="1"/>
  <c r="S3734" i="1"/>
  <c r="O3738" i="1" l="1"/>
  <c r="R3738" i="1" s="1"/>
  <c r="M3741" i="1"/>
  <c r="N3741" i="1" s="1"/>
  <c r="P3741" i="1"/>
  <c r="Q3741" i="1"/>
  <c r="L3742" i="1"/>
  <c r="F3739" i="1"/>
  <c r="O3739" i="1" s="1"/>
  <c r="R3739" i="1" s="1"/>
  <c r="X3798" i="1"/>
  <c r="A3799" i="1"/>
  <c r="K3798" i="1"/>
  <c r="Y3797" i="1"/>
  <c r="I3798" i="1"/>
  <c r="H3798" i="1" s="1"/>
  <c r="AJ3798" i="1"/>
  <c r="Z3797" i="1"/>
  <c r="AA3797" i="1" s="1"/>
  <c r="AH3797" i="1" s="1"/>
  <c r="C3798" i="1"/>
  <c r="AB3800" i="1"/>
  <c r="T3734" i="1"/>
  <c r="AF3734" i="1" s="1"/>
  <c r="S3735" i="1"/>
  <c r="AC3740" i="1"/>
  <c r="AE3740" i="1" s="1"/>
  <c r="G3740" i="1"/>
  <c r="X3799" i="1" l="1"/>
  <c r="K3799" i="1"/>
  <c r="A3800" i="1"/>
  <c r="F3740" i="1"/>
  <c r="O3740" i="1" s="1"/>
  <c r="R3740" i="1" s="1"/>
  <c r="AB3801" i="1"/>
  <c r="J3739" i="1"/>
  <c r="AC3741" i="1"/>
  <c r="AE3741" i="1" s="1"/>
  <c r="G3741" i="1"/>
  <c r="Z3798" i="1"/>
  <c r="AA3798" i="1" s="1"/>
  <c r="AH3798" i="1" s="1"/>
  <c r="AJ3799" i="1"/>
  <c r="Y3798" i="1"/>
  <c r="C3799" i="1"/>
  <c r="I3799" i="1"/>
  <c r="H3799" i="1" s="1"/>
  <c r="M3742" i="1"/>
  <c r="N3742" i="1" s="1"/>
  <c r="P3742" i="1"/>
  <c r="Q3742" i="1"/>
  <c r="L3743" i="1"/>
  <c r="T3735" i="1"/>
  <c r="AF3735" i="1" s="1"/>
  <c r="S3736" i="1"/>
  <c r="M3743" i="1" l="1"/>
  <c r="N3743" i="1" s="1"/>
  <c r="P3743" i="1"/>
  <c r="Q3743" i="1"/>
  <c r="L3744" i="1"/>
  <c r="F3741" i="1"/>
  <c r="J3741" i="1" s="1"/>
  <c r="J3740" i="1"/>
  <c r="A3801" i="1"/>
  <c r="X3800" i="1"/>
  <c r="K3800" i="1"/>
  <c r="T3736" i="1"/>
  <c r="AF3736" i="1" s="1"/>
  <c r="S3737" i="1"/>
  <c r="AC3742" i="1"/>
  <c r="AE3742" i="1" s="1"/>
  <c r="G3742" i="1"/>
  <c r="AB3802" i="1"/>
  <c r="C3800" i="1"/>
  <c r="Z3799" i="1"/>
  <c r="AA3799" i="1" s="1"/>
  <c r="AH3799" i="1" s="1"/>
  <c r="AJ3800" i="1"/>
  <c r="I3800" i="1"/>
  <c r="H3800" i="1" s="1"/>
  <c r="Y3799" i="1"/>
  <c r="AB3803" i="1" l="1"/>
  <c r="O3741" i="1"/>
  <c r="R3741" i="1" s="1"/>
  <c r="T3737" i="1"/>
  <c r="AF3737" i="1" s="1"/>
  <c r="S3738" i="1"/>
  <c r="AJ3801" i="1"/>
  <c r="Y3800" i="1"/>
  <c r="C3801" i="1"/>
  <c r="I3801" i="1"/>
  <c r="H3801" i="1" s="1"/>
  <c r="Z3800" i="1"/>
  <c r="AA3800" i="1" s="1"/>
  <c r="AH3800" i="1" s="1"/>
  <c r="K3801" i="1"/>
  <c r="A3802" i="1"/>
  <c r="X3801" i="1"/>
  <c r="AC3743" i="1"/>
  <c r="AE3743" i="1" s="1"/>
  <c r="G3743" i="1"/>
  <c r="F3742" i="1"/>
  <c r="J3742" i="1" s="1"/>
  <c r="M3744" i="1"/>
  <c r="N3744" i="1" s="1"/>
  <c r="P3744" i="1"/>
  <c r="Q3744" i="1"/>
  <c r="L3745" i="1"/>
  <c r="O3742" i="1" l="1"/>
  <c r="R3742" i="1" s="1"/>
  <c r="F3743" i="1"/>
  <c r="J3743" i="1" s="1"/>
  <c r="X3802" i="1"/>
  <c r="A3803" i="1"/>
  <c r="K3802" i="1"/>
  <c r="T3738" i="1"/>
  <c r="AF3738" i="1" s="1"/>
  <c r="S3739" i="1"/>
  <c r="AC3744" i="1"/>
  <c r="AE3744" i="1" s="1"/>
  <c r="G3744" i="1"/>
  <c r="M3745" i="1"/>
  <c r="N3745" i="1" s="1"/>
  <c r="P3745" i="1"/>
  <c r="Q3745" i="1"/>
  <c r="L3746" i="1"/>
  <c r="Z3801" i="1"/>
  <c r="AA3801" i="1" s="1"/>
  <c r="AH3801" i="1" s="1"/>
  <c r="C3802" i="1"/>
  <c r="Y3801" i="1"/>
  <c r="AJ3802" i="1"/>
  <c r="I3802" i="1"/>
  <c r="H3802" i="1" s="1"/>
  <c r="AB3804" i="1"/>
  <c r="O3743" i="1" l="1"/>
  <c r="R3743" i="1" s="1"/>
  <c r="K3803" i="1"/>
  <c r="X3803" i="1"/>
  <c r="A3804" i="1"/>
  <c r="AB3805" i="1"/>
  <c r="T3739" i="1"/>
  <c r="AF3739" i="1" s="1"/>
  <c r="S3740" i="1"/>
  <c r="AC3745" i="1"/>
  <c r="AE3745" i="1" s="1"/>
  <c r="G3745" i="1"/>
  <c r="C3803" i="1"/>
  <c r="Z3802" i="1"/>
  <c r="AA3802" i="1" s="1"/>
  <c r="AH3802" i="1" s="1"/>
  <c r="AJ3803" i="1"/>
  <c r="I3803" i="1"/>
  <c r="H3803" i="1" s="1"/>
  <c r="Y3802" i="1"/>
  <c r="M3746" i="1"/>
  <c r="N3746" i="1" s="1"/>
  <c r="P3746" i="1"/>
  <c r="Q3746" i="1"/>
  <c r="L3747" i="1"/>
  <c r="F3744" i="1"/>
  <c r="O3744" i="1" s="1"/>
  <c r="R3744" i="1" s="1"/>
  <c r="J3744" i="1" l="1"/>
  <c r="M3747" i="1"/>
  <c r="N3747" i="1" s="1"/>
  <c r="P3747" i="1"/>
  <c r="Q3747" i="1"/>
  <c r="L3748" i="1"/>
  <c r="F3745" i="1"/>
  <c r="J3745" i="1" s="1"/>
  <c r="Y3803" i="1"/>
  <c r="I3804" i="1"/>
  <c r="H3804" i="1" s="1"/>
  <c r="C3804" i="1"/>
  <c r="Z3803" i="1"/>
  <c r="AA3803" i="1" s="1"/>
  <c r="AH3803" i="1" s="1"/>
  <c r="AJ3804" i="1"/>
  <c r="T3740" i="1"/>
  <c r="AF3740" i="1" s="1"/>
  <c r="S3741" i="1"/>
  <c r="AB3806" i="1"/>
  <c r="AC3746" i="1"/>
  <c r="AE3746" i="1" s="1"/>
  <c r="G3746" i="1"/>
  <c r="A3805" i="1"/>
  <c r="K3804" i="1"/>
  <c r="X3804" i="1"/>
  <c r="O3745" i="1" l="1"/>
  <c r="R3745" i="1" s="1"/>
  <c r="Z3804" i="1"/>
  <c r="AA3804" i="1" s="1"/>
  <c r="AH3804" i="1" s="1"/>
  <c r="AJ3805" i="1"/>
  <c r="I3805" i="1"/>
  <c r="H3805" i="1" s="1"/>
  <c r="Y3804" i="1"/>
  <c r="C3805" i="1"/>
  <c r="T3741" i="1"/>
  <c r="AF3741" i="1" s="1"/>
  <c r="S3742" i="1"/>
  <c r="F3746" i="1"/>
  <c r="O3746" i="1" s="1"/>
  <c r="R3746" i="1" s="1"/>
  <c r="AB3807" i="1"/>
  <c r="AC3747" i="1"/>
  <c r="AE3747" i="1" s="1"/>
  <c r="G3747" i="1"/>
  <c r="X3805" i="1"/>
  <c r="A3806" i="1"/>
  <c r="K3805" i="1"/>
  <c r="M3748" i="1"/>
  <c r="N3748" i="1" s="1"/>
  <c r="P3748" i="1"/>
  <c r="Q3748" i="1"/>
  <c r="L3749" i="1"/>
  <c r="J3746" i="1" l="1"/>
  <c r="AJ3806" i="1"/>
  <c r="Z3805" i="1"/>
  <c r="AA3805" i="1" s="1"/>
  <c r="AH3805" i="1" s="1"/>
  <c r="C3806" i="1"/>
  <c r="I3806" i="1"/>
  <c r="H3806" i="1" s="1"/>
  <c r="Y3805" i="1"/>
  <c r="T3742" i="1"/>
  <c r="AF3742" i="1" s="1"/>
  <c r="S3743" i="1"/>
  <c r="F3747" i="1"/>
  <c r="J3747" i="1" s="1"/>
  <c r="K3806" i="1"/>
  <c r="X3806" i="1"/>
  <c r="A3807" i="1"/>
  <c r="AC3748" i="1"/>
  <c r="AE3748" i="1" s="1"/>
  <c r="G3748" i="1"/>
  <c r="M3749" i="1"/>
  <c r="N3749" i="1" s="1"/>
  <c r="P3749" i="1"/>
  <c r="Q3749" i="1"/>
  <c r="L3750" i="1"/>
  <c r="AB3808" i="1"/>
  <c r="O3747" i="1" l="1"/>
  <c r="R3747" i="1" s="1"/>
  <c r="AC3749" i="1"/>
  <c r="AE3749" i="1" s="1"/>
  <c r="G3749" i="1"/>
  <c r="AJ3807" i="1"/>
  <c r="Y3806" i="1"/>
  <c r="C3807" i="1"/>
  <c r="I3807" i="1"/>
  <c r="H3807" i="1" s="1"/>
  <c r="Z3806" i="1"/>
  <c r="AA3806" i="1" s="1"/>
  <c r="AH3806" i="1" s="1"/>
  <c r="T3743" i="1"/>
  <c r="AF3743" i="1" s="1"/>
  <c r="S3744" i="1"/>
  <c r="M3750" i="1"/>
  <c r="N3750" i="1" s="1"/>
  <c r="P3750" i="1"/>
  <c r="Q3750" i="1"/>
  <c r="L3751" i="1"/>
  <c r="F3748" i="1"/>
  <c r="J3748" i="1" s="1"/>
  <c r="AB3809" i="1"/>
  <c r="A3808" i="1"/>
  <c r="K3807" i="1"/>
  <c r="X3807" i="1"/>
  <c r="O3748" i="1" l="1"/>
  <c r="R3748" i="1" s="1"/>
  <c r="X3808" i="1"/>
  <c r="A3809" i="1"/>
  <c r="K3808" i="1"/>
  <c r="Y3807" i="1"/>
  <c r="I3808" i="1"/>
  <c r="H3808" i="1" s="1"/>
  <c r="AJ3808" i="1"/>
  <c r="Z3807" i="1"/>
  <c r="AA3807" i="1" s="1"/>
  <c r="AH3807" i="1" s="1"/>
  <c r="C3808" i="1"/>
  <c r="AC3750" i="1"/>
  <c r="AE3750" i="1" s="1"/>
  <c r="G3750" i="1"/>
  <c r="F3749" i="1"/>
  <c r="J3749" i="1" s="1"/>
  <c r="AB3810" i="1"/>
  <c r="M3751" i="1"/>
  <c r="N3751" i="1" s="1"/>
  <c r="P3751" i="1"/>
  <c r="Q3751" i="1"/>
  <c r="L3752" i="1"/>
  <c r="T3744" i="1"/>
  <c r="AF3744" i="1" s="1"/>
  <c r="S3745" i="1"/>
  <c r="O3749" i="1" l="1"/>
  <c r="R3749" i="1" s="1"/>
  <c r="T3745" i="1"/>
  <c r="AF3745" i="1" s="1"/>
  <c r="S3746" i="1"/>
  <c r="AB3811" i="1"/>
  <c r="AC3751" i="1"/>
  <c r="AE3751" i="1" s="1"/>
  <c r="G3751" i="1"/>
  <c r="M3752" i="1"/>
  <c r="N3752" i="1" s="1"/>
  <c r="P3752" i="1"/>
  <c r="Q3752" i="1"/>
  <c r="L3753" i="1"/>
  <c r="X3809" i="1"/>
  <c r="K3809" i="1"/>
  <c r="A3810" i="1"/>
  <c r="F3750" i="1"/>
  <c r="J3750" i="1" s="1"/>
  <c r="Z3808" i="1"/>
  <c r="AA3808" i="1" s="1"/>
  <c r="AH3808" i="1" s="1"/>
  <c r="AJ3809" i="1"/>
  <c r="I3809" i="1"/>
  <c r="H3809" i="1" s="1"/>
  <c r="Y3808" i="1"/>
  <c r="C3809" i="1"/>
  <c r="AC3752" i="1" l="1"/>
  <c r="AE3752" i="1" s="1"/>
  <c r="G3752" i="1"/>
  <c r="AB3812" i="1"/>
  <c r="C3810" i="1"/>
  <c r="Y3809" i="1"/>
  <c r="AJ3810" i="1"/>
  <c r="Z3809" i="1"/>
  <c r="AA3809" i="1" s="1"/>
  <c r="AH3809" i="1" s="1"/>
  <c r="I3810" i="1"/>
  <c r="H3810" i="1" s="1"/>
  <c r="M3753" i="1"/>
  <c r="N3753" i="1" s="1"/>
  <c r="P3753" i="1"/>
  <c r="Q3753" i="1"/>
  <c r="L3754" i="1"/>
  <c r="F3751" i="1"/>
  <c r="O3751" i="1" s="1"/>
  <c r="R3751" i="1" s="1"/>
  <c r="O3750" i="1"/>
  <c r="R3750" i="1" s="1"/>
  <c r="K3810" i="1"/>
  <c r="X3810" i="1"/>
  <c r="A3811" i="1"/>
  <c r="T3746" i="1"/>
  <c r="AF3746" i="1" s="1"/>
  <c r="S3747" i="1"/>
  <c r="J3751" i="1" l="1"/>
  <c r="F3752" i="1"/>
  <c r="O3752" i="1" s="1"/>
  <c r="R3752" i="1" s="1"/>
  <c r="AC3753" i="1"/>
  <c r="AE3753" i="1" s="1"/>
  <c r="G3753" i="1"/>
  <c r="T3747" i="1"/>
  <c r="AF3747" i="1" s="1"/>
  <c r="S3748" i="1"/>
  <c r="X3811" i="1"/>
  <c r="A3812" i="1"/>
  <c r="K3811" i="1"/>
  <c r="M3754" i="1"/>
  <c r="N3754" i="1" s="1"/>
  <c r="L3755" i="1"/>
  <c r="AB3813" i="1"/>
  <c r="Z3810" i="1"/>
  <c r="AA3810" i="1" s="1"/>
  <c r="AH3810" i="1" s="1"/>
  <c r="C3811" i="1"/>
  <c r="I3811" i="1"/>
  <c r="H3811" i="1" s="1"/>
  <c r="Y3810" i="1"/>
  <c r="AJ3811" i="1"/>
  <c r="G3754" i="1" l="1"/>
  <c r="AC3754" i="1"/>
  <c r="AE3754" i="1" s="1"/>
  <c r="Z3811" i="1"/>
  <c r="AA3811" i="1" s="1"/>
  <c r="AH3811" i="1" s="1"/>
  <c r="AJ3812" i="1"/>
  <c r="Y3811" i="1"/>
  <c r="C3812" i="1"/>
  <c r="I3812" i="1"/>
  <c r="H3812" i="1" s="1"/>
  <c r="J3752" i="1"/>
  <c r="AB3814" i="1"/>
  <c r="M3755" i="1"/>
  <c r="N3755" i="1" s="1"/>
  <c r="L3756" i="1"/>
  <c r="T3748" i="1"/>
  <c r="AF3748" i="1" s="1"/>
  <c r="S3749" i="1"/>
  <c r="X3812" i="1"/>
  <c r="K3812" i="1"/>
  <c r="A3813" i="1"/>
  <c r="F3753" i="1"/>
  <c r="O3753" i="1" s="1"/>
  <c r="J3753" i="1" l="1"/>
  <c r="Y3812" i="1"/>
  <c r="AJ3813" i="1"/>
  <c r="Z3812" i="1"/>
  <c r="AA3812" i="1" s="1"/>
  <c r="AH3812" i="1" s="1"/>
  <c r="C3813" i="1"/>
  <c r="I3813" i="1"/>
  <c r="H3813" i="1" s="1"/>
  <c r="T3749" i="1"/>
  <c r="AF3749" i="1" s="1"/>
  <c r="S3750" i="1"/>
  <c r="F3754" i="1"/>
  <c r="O3754" i="1" s="1"/>
  <c r="AC3755" i="1"/>
  <c r="AE3755" i="1" s="1"/>
  <c r="G3755" i="1"/>
  <c r="R3753" i="1"/>
  <c r="P3754" i="1"/>
  <c r="M3756" i="1"/>
  <c r="N3756" i="1" s="1"/>
  <c r="L3757" i="1"/>
  <c r="AB3815" i="1"/>
  <c r="K3813" i="1"/>
  <c r="A3814" i="1"/>
  <c r="X3813" i="1"/>
  <c r="AB3816" i="1" l="1"/>
  <c r="J3754" i="1"/>
  <c r="AC3756" i="1"/>
  <c r="AE3756" i="1" s="1"/>
  <c r="G3756" i="1"/>
  <c r="F3755" i="1"/>
  <c r="O3755" i="1" s="1"/>
  <c r="T3750" i="1"/>
  <c r="AF3750" i="1" s="1"/>
  <c r="S3751" i="1"/>
  <c r="M3757" i="1"/>
  <c r="N3757" i="1" s="1"/>
  <c r="L3758" i="1"/>
  <c r="Q3754" i="1"/>
  <c r="Q3755" i="1" s="1"/>
  <c r="Q3756" i="1" s="1"/>
  <c r="Q3757" i="1" s="1"/>
  <c r="P3755" i="1"/>
  <c r="P3756" i="1" s="1"/>
  <c r="P3757" i="1" s="1"/>
  <c r="Z3813" i="1"/>
  <c r="AA3813" i="1" s="1"/>
  <c r="AH3813" i="1" s="1"/>
  <c r="AJ3814" i="1"/>
  <c r="I3814" i="1"/>
  <c r="H3814" i="1" s="1"/>
  <c r="Y3813" i="1"/>
  <c r="C3814" i="1"/>
  <c r="X3814" i="1"/>
  <c r="A3815" i="1"/>
  <c r="K3814" i="1"/>
  <c r="J3755" i="1" l="1"/>
  <c r="R3755" i="1"/>
  <c r="AC3757" i="1"/>
  <c r="AE3757" i="1" s="1"/>
  <c r="G3757" i="1"/>
  <c r="Y3814" i="1"/>
  <c r="AJ3815" i="1"/>
  <c r="I3815" i="1"/>
  <c r="H3815" i="1" s="1"/>
  <c r="Z3814" i="1"/>
  <c r="AA3814" i="1" s="1"/>
  <c r="AH3814" i="1" s="1"/>
  <c r="C3815" i="1"/>
  <c r="M3758" i="1"/>
  <c r="N3758" i="1" s="1"/>
  <c r="P3758" i="1"/>
  <c r="Q3758" i="1"/>
  <c r="L3759" i="1"/>
  <c r="T3751" i="1"/>
  <c r="AF3751" i="1" s="1"/>
  <c r="S3752" i="1"/>
  <c r="AB3817" i="1"/>
  <c r="K3815" i="1"/>
  <c r="A3816" i="1"/>
  <c r="X3815" i="1"/>
  <c r="F3756" i="1"/>
  <c r="J3756" i="1" s="1"/>
  <c r="R3754" i="1"/>
  <c r="O3756" i="1" l="1"/>
  <c r="R3756" i="1" s="1"/>
  <c r="AB3818" i="1"/>
  <c r="A3817" i="1"/>
  <c r="K3816" i="1"/>
  <c r="X3816" i="1"/>
  <c r="T3752" i="1"/>
  <c r="AF3752" i="1" s="1"/>
  <c r="S3753" i="1"/>
  <c r="AC3758" i="1"/>
  <c r="AE3758" i="1" s="1"/>
  <c r="G3758" i="1"/>
  <c r="F3757" i="1"/>
  <c r="J3757" i="1" s="1"/>
  <c r="AJ3816" i="1"/>
  <c r="I3816" i="1"/>
  <c r="H3816" i="1" s="1"/>
  <c r="C3816" i="1"/>
  <c r="Z3815" i="1"/>
  <c r="Y3815" i="1"/>
  <c r="M3759" i="1"/>
  <c r="N3759" i="1" s="1"/>
  <c r="P3759" i="1"/>
  <c r="Q3759" i="1"/>
  <c r="L3760" i="1"/>
  <c r="O3757" i="1" l="1"/>
  <c r="R3757" i="1" s="1"/>
  <c r="I3817" i="1"/>
  <c r="H3817" i="1" s="1"/>
  <c r="C3817" i="1"/>
  <c r="Y3816" i="1"/>
  <c r="AJ3817" i="1"/>
  <c r="Z3816" i="1"/>
  <c r="AA3816" i="1" s="1"/>
  <c r="AH3816" i="1" s="1"/>
  <c r="M3760" i="1"/>
  <c r="N3760" i="1" s="1"/>
  <c r="P3760" i="1"/>
  <c r="Q3760" i="1"/>
  <c r="L3761" i="1"/>
  <c r="T3753" i="1"/>
  <c r="S3754" i="1"/>
  <c r="AB3819" i="1"/>
  <c r="AC3759" i="1"/>
  <c r="AE3759" i="1" s="1"/>
  <c r="G3759" i="1"/>
  <c r="F3758" i="1"/>
  <c r="J3758" i="1" s="1"/>
  <c r="A3818" i="1"/>
  <c r="K3817" i="1"/>
  <c r="X3817" i="1"/>
  <c r="O3758" i="1" l="1"/>
  <c r="R3758" i="1" s="1"/>
  <c r="Z3817" i="1"/>
  <c r="AA3817" i="1" s="1"/>
  <c r="AH3817" i="1" s="1"/>
  <c r="C3818" i="1"/>
  <c r="I3818" i="1"/>
  <c r="H3818" i="1" s="1"/>
  <c r="Y3817" i="1"/>
  <c r="AJ3818" i="1"/>
  <c r="AF3753" i="1"/>
  <c r="AA3753" i="1"/>
  <c r="AC3760" i="1"/>
  <c r="AE3760" i="1" s="1"/>
  <c r="G3760" i="1"/>
  <c r="AB3820" i="1"/>
  <c r="X3818" i="1"/>
  <c r="A3819" i="1"/>
  <c r="K3818" i="1"/>
  <c r="F3759" i="1"/>
  <c r="J3759" i="1" s="1"/>
  <c r="T3754" i="1"/>
  <c r="AF3754" i="1" s="1"/>
  <c r="S3755" i="1"/>
  <c r="M3761" i="1"/>
  <c r="N3761" i="1" s="1"/>
  <c r="P3761" i="1"/>
  <c r="Q3761" i="1"/>
  <c r="L3762" i="1"/>
  <c r="AC3761" i="1" l="1"/>
  <c r="AE3761" i="1" s="1"/>
  <c r="G3761" i="1"/>
  <c r="O3759" i="1"/>
  <c r="R3759" i="1" s="1"/>
  <c r="Y3818" i="1"/>
  <c r="AJ3819" i="1"/>
  <c r="Z3818" i="1"/>
  <c r="AA3818" i="1" s="1"/>
  <c r="AH3818" i="1" s="1"/>
  <c r="C3819" i="1"/>
  <c r="I3819" i="1"/>
  <c r="H3819" i="1" s="1"/>
  <c r="AH3753" i="1"/>
  <c r="F3760" i="1"/>
  <c r="O3760" i="1" s="1"/>
  <c r="R3760" i="1" s="1"/>
  <c r="T3755" i="1"/>
  <c r="AF3755" i="1" s="1"/>
  <c r="S3756" i="1"/>
  <c r="M3762" i="1"/>
  <c r="N3762" i="1" s="1"/>
  <c r="P3762" i="1"/>
  <c r="Q3762" i="1"/>
  <c r="L3763" i="1"/>
  <c r="X3819" i="1"/>
  <c r="K3819" i="1"/>
  <c r="A3820" i="1"/>
  <c r="AB3821" i="1"/>
  <c r="J3760" i="1" l="1"/>
  <c r="AB3822" i="1"/>
  <c r="Y3819" i="1"/>
  <c r="C3820" i="1"/>
  <c r="I3820" i="1"/>
  <c r="H3820" i="1" s="1"/>
  <c r="Z3819" i="1"/>
  <c r="AA3819" i="1" s="1"/>
  <c r="AH3819" i="1" s="1"/>
  <c r="AJ3820" i="1"/>
  <c r="AC3762" i="1"/>
  <c r="AE3762" i="1" s="1"/>
  <c r="G3762" i="1"/>
  <c r="T3756" i="1"/>
  <c r="AF3756" i="1" s="1"/>
  <c r="S3757" i="1"/>
  <c r="F3761" i="1"/>
  <c r="O3761" i="1" s="1"/>
  <c r="R3761" i="1" s="1"/>
  <c r="X3820" i="1"/>
  <c r="A3821" i="1"/>
  <c r="K3820" i="1"/>
  <c r="M3763" i="1"/>
  <c r="N3763" i="1" s="1"/>
  <c r="P3763" i="1"/>
  <c r="Q3763" i="1"/>
  <c r="L3764" i="1"/>
  <c r="J3761" i="1" l="1"/>
  <c r="M3764" i="1"/>
  <c r="N3764" i="1" s="1"/>
  <c r="P3764" i="1"/>
  <c r="Q3764" i="1"/>
  <c r="L3765" i="1"/>
  <c r="X3821" i="1"/>
  <c r="A3822" i="1"/>
  <c r="K3821" i="1"/>
  <c r="T3757" i="1"/>
  <c r="AF3757" i="1" s="1"/>
  <c r="S3758" i="1"/>
  <c r="AC3763" i="1"/>
  <c r="AE3763" i="1" s="1"/>
  <c r="G3763" i="1"/>
  <c r="Z3820" i="1"/>
  <c r="AA3820" i="1" s="1"/>
  <c r="AH3820" i="1" s="1"/>
  <c r="C3821" i="1"/>
  <c r="Y3820" i="1"/>
  <c r="I3821" i="1"/>
  <c r="H3821" i="1" s="1"/>
  <c r="AJ3821" i="1"/>
  <c r="F3762" i="1"/>
  <c r="J3762" i="1" s="1"/>
  <c r="AB3823" i="1"/>
  <c r="O3762" i="1" l="1"/>
  <c r="R3762" i="1" s="1"/>
  <c r="Z3821" i="1"/>
  <c r="AA3821" i="1" s="1"/>
  <c r="AH3821" i="1" s="1"/>
  <c r="AJ3822" i="1"/>
  <c r="I3822" i="1"/>
  <c r="H3822" i="1" s="1"/>
  <c r="Y3821" i="1"/>
  <c r="C3822" i="1"/>
  <c r="F3763" i="1"/>
  <c r="J3763" i="1" s="1"/>
  <c r="M3765" i="1"/>
  <c r="N3765" i="1" s="1"/>
  <c r="P3765" i="1"/>
  <c r="Q3765" i="1"/>
  <c r="L3766" i="1"/>
  <c r="T3758" i="1"/>
  <c r="AF3758" i="1" s="1"/>
  <c r="S3759" i="1"/>
  <c r="AB3824" i="1"/>
  <c r="X3822" i="1"/>
  <c r="A3823" i="1"/>
  <c r="K3822" i="1"/>
  <c r="AC3764" i="1"/>
  <c r="AE3764" i="1" s="1"/>
  <c r="G3764" i="1"/>
  <c r="AC3765" i="1" l="1"/>
  <c r="AE3765" i="1" s="1"/>
  <c r="G3765" i="1"/>
  <c r="K3823" i="1"/>
  <c r="X3823" i="1"/>
  <c r="A3824" i="1"/>
  <c r="AB3825" i="1"/>
  <c r="M3766" i="1"/>
  <c r="N3766" i="1" s="1"/>
  <c r="P3766" i="1"/>
  <c r="Q3766" i="1"/>
  <c r="L3767" i="1"/>
  <c r="F3764" i="1"/>
  <c r="J3764" i="1" s="1"/>
  <c r="AJ3823" i="1"/>
  <c r="Y3822" i="1"/>
  <c r="C3823" i="1"/>
  <c r="Z3822" i="1"/>
  <c r="AA3822" i="1" s="1"/>
  <c r="AH3822" i="1" s="1"/>
  <c r="I3823" i="1"/>
  <c r="H3823" i="1" s="1"/>
  <c r="O3763" i="1"/>
  <c r="R3763" i="1" s="1"/>
  <c r="T3759" i="1"/>
  <c r="AF3759" i="1" s="1"/>
  <c r="S3760" i="1"/>
  <c r="T3760" i="1" l="1"/>
  <c r="AF3760" i="1" s="1"/>
  <c r="S3761" i="1"/>
  <c r="O3764" i="1"/>
  <c r="R3764" i="1" s="1"/>
  <c r="K3824" i="1"/>
  <c r="A3825" i="1"/>
  <c r="X3824" i="1"/>
  <c r="AC3766" i="1"/>
  <c r="AE3766" i="1" s="1"/>
  <c r="G3766" i="1"/>
  <c r="Y3823" i="1"/>
  <c r="C3824" i="1"/>
  <c r="Z3823" i="1"/>
  <c r="AA3823" i="1" s="1"/>
  <c r="AH3823" i="1" s="1"/>
  <c r="AJ3824" i="1"/>
  <c r="I3824" i="1"/>
  <c r="H3824" i="1" s="1"/>
  <c r="F3765" i="1"/>
  <c r="O3765" i="1" s="1"/>
  <c r="R3765" i="1" s="1"/>
  <c r="M3767" i="1"/>
  <c r="N3767" i="1" s="1"/>
  <c r="P3767" i="1"/>
  <c r="Q3767" i="1"/>
  <c r="L3768" i="1"/>
  <c r="AB3826" i="1"/>
  <c r="J3765" i="1" l="1"/>
  <c r="AC3767" i="1"/>
  <c r="AE3767" i="1" s="1"/>
  <c r="G3767" i="1"/>
  <c r="M3768" i="1"/>
  <c r="N3768" i="1" s="1"/>
  <c r="P3768" i="1"/>
  <c r="Q3768" i="1"/>
  <c r="L3769" i="1"/>
  <c r="T3761" i="1"/>
  <c r="AF3761" i="1" s="1"/>
  <c r="S3762" i="1"/>
  <c r="Z3824" i="1"/>
  <c r="AA3824" i="1" s="1"/>
  <c r="AH3824" i="1" s="1"/>
  <c r="AJ3825" i="1"/>
  <c r="I3825" i="1"/>
  <c r="H3825" i="1" s="1"/>
  <c r="Y3824" i="1"/>
  <c r="C3825" i="1"/>
  <c r="AB3827" i="1"/>
  <c r="F3766" i="1"/>
  <c r="O3766" i="1" s="1"/>
  <c r="R3766" i="1" s="1"/>
  <c r="X3825" i="1"/>
  <c r="K3825" i="1"/>
  <c r="A3826" i="1"/>
  <c r="J3766" i="1" l="1"/>
  <c r="AC3768" i="1"/>
  <c r="AE3768" i="1" s="1"/>
  <c r="G3768" i="1"/>
  <c r="T3762" i="1"/>
  <c r="AF3762" i="1" s="1"/>
  <c r="S3763" i="1"/>
  <c r="M3769" i="1"/>
  <c r="N3769" i="1" s="1"/>
  <c r="P3769" i="1"/>
  <c r="Q3769" i="1"/>
  <c r="L3770" i="1"/>
  <c r="F3767" i="1"/>
  <c r="O3767" i="1" s="1"/>
  <c r="R3767" i="1" s="1"/>
  <c r="Z3825" i="1"/>
  <c r="AA3825" i="1" s="1"/>
  <c r="AH3825" i="1" s="1"/>
  <c r="AJ3826" i="1"/>
  <c r="Y3825" i="1"/>
  <c r="I3826" i="1"/>
  <c r="H3826" i="1" s="1"/>
  <c r="C3826" i="1"/>
  <c r="X3826" i="1"/>
  <c r="A3827" i="1"/>
  <c r="K3826" i="1"/>
  <c r="AB3828" i="1"/>
  <c r="M3770" i="1" l="1"/>
  <c r="N3770" i="1" s="1"/>
  <c r="P3770" i="1"/>
  <c r="Q3770" i="1"/>
  <c r="L3771" i="1"/>
  <c r="T3763" i="1"/>
  <c r="AF3763" i="1" s="1"/>
  <c r="S3764" i="1"/>
  <c r="X3827" i="1"/>
  <c r="K3827" i="1"/>
  <c r="A3828" i="1"/>
  <c r="J3767" i="1"/>
  <c r="F3768" i="1"/>
  <c r="O3768" i="1" s="1"/>
  <c r="R3768" i="1" s="1"/>
  <c r="AB3829" i="1"/>
  <c r="I3827" i="1"/>
  <c r="H3827" i="1" s="1"/>
  <c r="Y3826" i="1"/>
  <c r="AJ3827" i="1"/>
  <c r="Z3826" i="1"/>
  <c r="AA3826" i="1" s="1"/>
  <c r="AH3826" i="1" s="1"/>
  <c r="C3827" i="1"/>
  <c r="AC3769" i="1"/>
  <c r="AE3769" i="1" s="1"/>
  <c r="G3769" i="1"/>
  <c r="J3768" i="1" l="1"/>
  <c r="AC3770" i="1"/>
  <c r="AE3770" i="1" s="1"/>
  <c r="G3770" i="1"/>
  <c r="AB3830" i="1"/>
  <c r="M3771" i="1"/>
  <c r="N3771" i="1" s="1"/>
  <c r="P3771" i="1"/>
  <c r="Q3771" i="1"/>
  <c r="L3772" i="1"/>
  <c r="X3828" i="1"/>
  <c r="A3829" i="1"/>
  <c r="K3828" i="1"/>
  <c r="Y3827" i="1"/>
  <c r="C3828" i="1"/>
  <c r="I3828" i="1"/>
  <c r="H3828" i="1" s="1"/>
  <c r="Z3827" i="1"/>
  <c r="AA3827" i="1" s="1"/>
  <c r="AH3827" i="1" s="1"/>
  <c r="AJ3828" i="1"/>
  <c r="F3769" i="1"/>
  <c r="O3769" i="1" s="1"/>
  <c r="R3769" i="1" s="1"/>
  <c r="T3764" i="1"/>
  <c r="AF3764" i="1" s="1"/>
  <c r="S3765" i="1"/>
  <c r="J3769" i="1" l="1"/>
  <c r="Z3828" i="1"/>
  <c r="AA3828" i="1" s="1"/>
  <c r="AH3828" i="1" s="1"/>
  <c r="C3829" i="1"/>
  <c r="I3829" i="1"/>
  <c r="H3829" i="1" s="1"/>
  <c r="Y3828" i="1"/>
  <c r="AJ3829" i="1"/>
  <c r="M3772" i="1"/>
  <c r="N3772" i="1" s="1"/>
  <c r="P3772" i="1"/>
  <c r="Q3772" i="1"/>
  <c r="L3773" i="1"/>
  <c r="T3765" i="1"/>
  <c r="AF3765" i="1" s="1"/>
  <c r="S3766" i="1"/>
  <c r="AB3831" i="1"/>
  <c r="X3829" i="1"/>
  <c r="A3830" i="1"/>
  <c r="K3829" i="1"/>
  <c r="F3770" i="1"/>
  <c r="J3770" i="1" s="1"/>
  <c r="AC3771" i="1"/>
  <c r="AE3771" i="1" s="1"/>
  <c r="G3771" i="1"/>
  <c r="O3770" i="1" l="1"/>
  <c r="R3770" i="1" s="1"/>
  <c r="K3830" i="1"/>
  <c r="A3831" i="1"/>
  <c r="X3830" i="1"/>
  <c r="AB3832" i="1"/>
  <c r="T3766" i="1"/>
  <c r="AF3766" i="1" s="1"/>
  <c r="S3767" i="1"/>
  <c r="AC3772" i="1"/>
  <c r="AE3772" i="1" s="1"/>
  <c r="G3772" i="1"/>
  <c r="F3771" i="1"/>
  <c r="O3771" i="1" s="1"/>
  <c r="R3771" i="1" s="1"/>
  <c r="M3773" i="1"/>
  <c r="N3773" i="1" s="1"/>
  <c r="P3773" i="1"/>
  <c r="Q3773" i="1"/>
  <c r="L3774" i="1"/>
  <c r="Y3829" i="1"/>
  <c r="AJ3830" i="1"/>
  <c r="Z3829" i="1"/>
  <c r="AA3829" i="1" s="1"/>
  <c r="AH3829" i="1" s="1"/>
  <c r="C3830" i="1"/>
  <c r="I3830" i="1"/>
  <c r="H3830" i="1" s="1"/>
  <c r="J3771" i="1" l="1"/>
  <c r="M3774" i="1"/>
  <c r="N3774" i="1" s="1"/>
  <c r="P3774" i="1"/>
  <c r="Q3774" i="1"/>
  <c r="L3775" i="1"/>
  <c r="X3831" i="1"/>
  <c r="K3831" i="1"/>
  <c r="A3832" i="1"/>
  <c r="AB3833" i="1"/>
  <c r="AC3773" i="1"/>
  <c r="AE3773" i="1" s="1"/>
  <c r="G3773" i="1"/>
  <c r="F3772" i="1"/>
  <c r="O3772" i="1" s="1"/>
  <c r="R3772" i="1" s="1"/>
  <c r="T3767" i="1"/>
  <c r="AF3767" i="1" s="1"/>
  <c r="S3768" i="1"/>
  <c r="Z3830" i="1"/>
  <c r="AA3830" i="1" s="1"/>
  <c r="AH3830" i="1" s="1"/>
  <c r="AJ3831" i="1"/>
  <c r="I3831" i="1"/>
  <c r="H3831" i="1" s="1"/>
  <c r="Y3830" i="1"/>
  <c r="C3831" i="1"/>
  <c r="F3773" i="1" l="1"/>
  <c r="J3773" i="1" s="1"/>
  <c r="Z3831" i="1"/>
  <c r="AA3831" i="1" s="1"/>
  <c r="AH3831" i="1" s="1"/>
  <c r="AJ3832" i="1"/>
  <c r="Y3831" i="1"/>
  <c r="C3832" i="1"/>
  <c r="I3832" i="1"/>
  <c r="H3832" i="1" s="1"/>
  <c r="M3775" i="1"/>
  <c r="N3775" i="1" s="1"/>
  <c r="P3775" i="1"/>
  <c r="Q3775" i="1"/>
  <c r="L3776" i="1"/>
  <c r="J3772" i="1"/>
  <c r="T3768" i="1"/>
  <c r="AF3768" i="1" s="1"/>
  <c r="S3769" i="1"/>
  <c r="AB3834" i="1"/>
  <c r="X3832" i="1"/>
  <c r="K3832" i="1"/>
  <c r="A3833" i="1"/>
  <c r="AC3774" i="1"/>
  <c r="AE3774" i="1" s="1"/>
  <c r="G3774" i="1"/>
  <c r="O3773" i="1" l="1"/>
  <c r="R3773" i="1" s="1"/>
  <c r="AC3775" i="1"/>
  <c r="AE3775" i="1" s="1"/>
  <c r="G3775" i="1"/>
  <c r="AB3835" i="1"/>
  <c r="F3774" i="1"/>
  <c r="J3774" i="1" s="1"/>
  <c r="T3769" i="1"/>
  <c r="AF3769" i="1" s="1"/>
  <c r="S3770" i="1"/>
  <c r="M3776" i="1"/>
  <c r="N3776" i="1" s="1"/>
  <c r="P3776" i="1"/>
  <c r="Q3776" i="1"/>
  <c r="L3777" i="1"/>
  <c r="I3833" i="1"/>
  <c r="H3833" i="1" s="1"/>
  <c r="Y3832" i="1"/>
  <c r="C3833" i="1"/>
  <c r="Z3832" i="1"/>
  <c r="AA3832" i="1" s="1"/>
  <c r="AH3832" i="1" s="1"/>
  <c r="AJ3833" i="1"/>
  <c r="X3833" i="1"/>
  <c r="A3834" i="1"/>
  <c r="K3833" i="1"/>
  <c r="O3774" i="1" l="1"/>
  <c r="R3774" i="1" s="1"/>
  <c r="Z3833" i="1"/>
  <c r="AA3833" i="1" s="1"/>
  <c r="AH3833" i="1" s="1"/>
  <c r="C3834" i="1"/>
  <c r="Y3833" i="1"/>
  <c r="AJ3834" i="1"/>
  <c r="I3834" i="1"/>
  <c r="H3834" i="1" s="1"/>
  <c r="T3770" i="1"/>
  <c r="AF3770" i="1" s="1"/>
  <c r="S3771" i="1"/>
  <c r="X3834" i="1"/>
  <c r="K3834" i="1"/>
  <c r="A3835" i="1"/>
  <c r="AB3836" i="1"/>
  <c r="AC3776" i="1"/>
  <c r="AE3776" i="1" s="1"/>
  <c r="G3776" i="1"/>
  <c r="F3775" i="1"/>
  <c r="J3775" i="1" s="1"/>
  <c r="M3777" i="1"/>
  <c r="N3777" i="1" s="1"/>
  <c r="P3777" i="1"/>
  <c r="Q3777" i="1"/>
  <c r="L3778" i="1"/>
  <c r="O3775" i="1" l="1"/>
  <c r="R3775" i="1" s="1"/>
  <c r="Y3834" i="1"/>
  <c r="C3835" i="1"/>
  <c r="Z3834" i="1"/>
  <c r="AA3834" i="1" s="1"/>
  <c r="AH3834" i="1" s="1"/>
  <c r="I3835" i="1"/>
  <c r="H3835" i="1" s="1"/>
  <c r="AJ3835" i="1"/>
  <c r="AC3777" i="1"/>
  <c r="AE3777" i="1" s="1"/>
  <c r="G3777" i="1"/>
  <c r="M3778" i="1"/>
  <c r="N3778" i="1" s="1"/>
  <c r="P3778" i="1"/>
  <c r="Q3778" i="1"/>
  <c r="L3779" i="1"/>
  <c r="T3771" i="1"/>
  <c r="AF3771" i="1" s="1"/>
  <c r="S3772" i="1"/>
  <c r="X3835" i="1"/>
  <c r="A3836" i="1"/>
  <c r="K3835" i="1"/>
  <c r="F3776" i="1"/>
  <c r="O3776" i="1" s="1"/>
  <c r="R3776" i="1" s="1"/>
  <c r="AB3837" i="1"/>
  <c r="J3776" i="1" l="1"/>
  <c r="T3772" i="1"/>
  <c r="AF3772" i="1" s="1"/>
  <c r="S3773" i="1"/>
  <c r="M3779" i="1"/>
  <c r="N3779" i="1" s="1"/>
  <c r="P3779" i="1"/>
  <c r="Q3779" i="1"/>
  <c r="L3780" i="1"/>
  <c r="F3777" i="1"/>
  <c r="O3777" i="1" s="1"/>
  <c r="R3777" i="1" s="1"/>
  <c r="AB3838" i="1"/>
  <c r="K3836" i="1"/>
  <c r="A3837" i="1"/>
  <c r="X3836" i="1"/>
  <c r="Y3835" i="1"/>
  <c r="I3836" i="1"/>
  <c r="H3836" i="1" s="1"/>
  <c r="C3836" i="1"/>
  <c r="Z3835" i="1"/>
  <c r="AA3835" i="1" s="1"/>
  <c r="AH3835" i="1" s="1"/>
  <c r="AJ3836" i="1"/>
  <c r="AC3778" i="1"/>
  <c r="AE3778" i="1" s="1"/>
  <c r="G3778" i="1"/>
  <c r="F3778" i="1" l="1"/>
  <c r="J3778" i="1" s="1"/>
  <c r="J3777" i="1"/>
  <c r="AC3779" i="1"/>
  <c r="AE3779" i="1" s="1"/>
  <c r="G3779" i="1"/>
  <c r="Y3836" i="1"/>
  <c r="I3837" i="1"/>
  <c r="H3837" i="1" s="1"/>
  <c r="C3837" i="1"/>
  <c r="Z3836" i="1"/>
  <c r="AA3836" i="1" s="1"/>
  <c r="AH3836" i="1" s="1"/>
  <c r="AJ3837" i="1"/>
  <c r="AB3839" i="1"/>
  <c r="M3780" i="1"/>
  <c r="N3780" i="1" s="1"/>
  <c r="P3780" i="1"/>
  <c r="Q3780" i="1"/>
  <c r="L3781" i="1"/>
  <c r="T3773" i="1"/>
  <c r="AF3773" i="1" s="1"/>
  <c r="S3774" i="1"/>
  <c r="K3837" i="1"/>
  <c r="A3838" i="1"/>
  <c r="X3837" i="1"/>
  <c r="O3778" i="1" l="1"/>
  <c r="R3778" i="1" s="1"/>
  <c r="AC3780" i="1"/>
  <c r="AE3780" i="1" s="1"/>
  <c r="G3780" i="1"/>
  <c r="X3838" i="1"/>
  <c r="A3839" i="1"/>
  <c r="K3838" i="1"/>
  <c r="M3781" i="1"/>
  <c r="N3781" i="1" s="1"/>
  <c r="P3781" i="1"/>
  <c r="Q3781" i="1"/>
  <c r="L3782" i="1"/>
  <c r="F3779" i="1"/>
  <c r="O3779" i="1" s="1"/>
  <c r="R3779" i="1" s="1"/>
  <c r="Y3837" i="1"/>
  <c r="C3838" i="1"/>
  <c r="Z3837" i="1"/>
  <c r="AA3837" i="1" s="1"/>
  <c r="AH3837" i="1" s="1"/>
  <c r="AJ3838" i="1"/>
  <c r="I3838" i="1"/>
  <c r="H3838" i="1" s="1"/>
  <c r="T3774" i="1"/>
  <c r="AF3774" i="1" s="1"/>
  <c r="S3775" i="1"/>
  <c r="AB3840" i="1"/>
  <c r="J3779" i="1" l="1"/>
  <c r="T3775" i="1"/>
  <c r="AF3775" i="1" s="1"/>
  <c r="S3776" i="1"/>
  <c r="X3839" i="1"/>
  <c r="K3839" i="1"/>
  <c r="A3840" i="1"/>
  <c r="F3780" i="1"/>
  <c r="J3780" i="1" s="1"/>
  <c r="AC3781" i="1"/>
  <c r="AE3781" i="1" s="1"/>
  <c r="G3781" i="1"/>
  <c r="Y3838" i="1"/>
  <c r="C3839" i="1"/>
  <c r="Z3838" i="1"/>
  <c r="AA3838" i="1" s="1"/>
  <c r="AH3838" i="1" s="1"/>
  <c r="I3839" i="1"/>
  <c r="H3839" i="1" s="1"/>
  <c r="AJ3839" i="1"/>
  <c r="M3782" i="1"/>
  <c r="N3782" i="1" s="1"/>
  <c r="P3782" i="1"/>
  <c r="Q3782" i="1"/>
  <c r="L3783" i="1"/>
  <c r="AB3841" i="1"/>
  <c r="AC3782" i="1" l="1"/>
  <c r="AE3782" i="1" s="1"/>
  <c r="G3782" i="1"/>
  <c r="O3780" i="1"/>
  <c r="R3780" i="1" s="1"/>
  <c r="M3783" i="1"/>
  <c r="N3783" i="1" s="1"/>
  <c r="P3783" i="1"/>
  <c r="Q3783" i="1"/>
  <c r="L3784" i="1"/>
  <c r="F3781" i="1"/>
  <c r="J3781" i="1" s="1"/>
  <c r="Y3839" i="1"/>
  <c r="AJ3840" i="1"/>
  <c r="Z3839" i="1"/>
  <c r="AA3839" i="1" s="1"/>
  <c r="AH3839" i="1" s="1"/>
  <c r="C3840" i="1"/>
  <c r="I3840" i="1"/>
  <c r="H3840" i="1" s="1"/>
  <c r="T3776" i="1"/>
  <c r="AF3776" i="1" s="1"/>
  <c r="S3777" i="1"/>
  <c r="AB3842" i="1"/>
  <c r="A3841" i="1"/>
  <c r="K3840" i="1"/>
  <c r="X3840" i="1"/>
  <c r="AC3783" i="1" l="1"/>
  <c r="AE3783" i="1" s="1"/>
  <c r="G3783" i="1"/>
  <c r="X3841" i="1"/>
  <c r="K3841" i="1"/>
  <c r="A3842" i="1"/>
  <c r="T3777" i="1"/>
  <c r="AF3777" i="1" s="1"/>
  <c r="S3778" i="1"/>
  <c r="M3784" i="1"/>
  <c r="N3784" i="1" s="1"/>
  <c r="P3784" i="1"/>
  <c r="Q3784" i="1"/>
  <c r="L3785" i="1"/>
  <c r="F3782" i="1"/>
  <c r="J3782" i="1" s="1"/>
  <c r="Y3840" i="1"/>
  <c r="AJ3841" i="1"/>
  <c r="Z3840" i="1"/>
  <c r="AA3840" i="1" s="1"/>
  <c r="AH3840" i="1" s="1"/>
  <c r="C3841" i="1"/>
  <c r="I3841" i="1"/>
  <c r="H3841" i="1" s="1"/>
  <c r="O3781" i="1"/>
  <c r="R3781" i="1" s="1"/>
  <c r="AB3843" i="1"/>
  <c r="AB3844" i="1" l="1"/>
  <c r="O3782" i="1"/>
  <c r="R3782" i="1" s="1"/>
  <c r="F3783" i="1"/>
  <c r="J3783" i="1" s="1"/>
  <c r="X3842" i="1"/>
  <c r="K3842" i="1"/>
  <c r="A3843" i="1"/>
  <c r="AC3784" i="1"/>
  <c r="AE3784" i="1" s="1"/>
  <c r="G3784" i="1"/>
  <c r="T3778" i="1"/>
  <c r="AF3778" i="1" s="1"/>
  <c r="S3779" i="1"/>
  <c r="M3785" i="1"/>
  <c r="N3785" i="1" s="1"/>
  <c r="P3785" i="1"/>
  <c r="Q3785" i="1"/>
  <c r="L3786" i="1"/>
  <c r="I3842" i="1"/>
  <c r="H3842" i="1" s="1"/>
  <c r="Y3841" i="1"/>
  <c r="C3842" i="1"/>
  <c r="Z3841" i="1"/>
  <c r="AA3841" i="1" s="1"/>
  <c r="AH3841" i="1" s="1"/>
  <c r="AJ3842" i="1"/>
  <c r="O3783" i="1" l="1"/>
  <c r="R3783" i="1" s="1"/>
  <c r="Y3842" i="1"/>
  <c r="AJ3843" i="1"/>
  <c r="Z3842" i="1"/>
  <c r="AA3842" i="1" s="1"/>
  <c r="AH3842" i="1" s="1"/>
  <c r="I3843" i="1"/>
  <c r="H3843" i="1" s="1"/>
  <c r="C3843" i="1"/>
  <c r="T3779" i="1"/>
  <c r="AF3779" i="1" s="1"/>
  <c r="S3780" i="1"/>
  <c r="X3843" i="1"/>
  <c r="K3843" i="1"/>
  <c r="A3844" i="1"/>
  <c r="AB3845" i="1"/>
  <c r="AC3785" i="1"/>
  <c r="AE3785" i="1" s="1"/>
  <c r="G3785" i="1"/>
  <c r="M3786" i="1"/>
  <c r="N3786" i="1" s="1"/>
  <c r="P3786" i="1"/>
  <c r="Q3786" i="1"/>
  <c r="L3787" i="1"/>
  <c r="F3784" i="1"/>
  <c r="O3784" i="1" s="1"/>
  <c r="R3784" i="1" s="1"/>
  <c r="J3784" i="1" l="1"/>
  <c r="A3845" i="1"/>
  <c r="X3844" i="1"/>
  <c r="K3844" i="1"/>
  <c r="T3780" i="1"/>
  <c r="AF3780" i="1" s="1"/>
  <c r="S3781" i="1"/>
  <c r="AC3786" i="1"/>
  <c r="AE3786" i="1" s="1"/>
  <c r="G3786" i="1"/>
  <c r="AB3846" i="1"/>
  <c r="M3787" i="1"/>
  <c r="N3787" i="1" s="1"/>
  <c r="L3788" i="1"/>
  <c r="F3785" i="1"/>
  <c r="O3785" i="1" s="1"/>
  <c r="R3785" i="1" s="1"/>
  <c r="AJ3844" i="1"/>
  <c r="I3844" i="1"/>
  <c r="H3844" i="1" s="1"/>
  <c r="Y3843" i="1"/>
  <c r="Z3843" i="1"/>
  <c r="C3844" i="1"/>
  <c r="J3785" i="1" l="1"/>
  <c r="AB3847" i="1"/>
  <c r="K3845" i="1"/>
  <c r="X3845" i="1"/>
  <c r="A3846" i="1"/>
  <c r="AC3787" i="1"/>
  <c r="AE3787" i="1" s="1"/>
  <c r="G3787" i="1"/>
  <c r="F3786" i="1"/>
  <c r="O3786" i="1" s="1"/>
  <c r="M3788" i="1"/>
  <c r="N3788" i="1" s="1"/>
  <c r="L3789" i="1"/>
  <c r="C3845" i="1"/>
  <c r="Y3844" i="1"/>
  <c r="AJ3845" i="1"/>
  <c r="Z3844" i="1"/>
  <c r="AA3844" i="1" s="1"/>
  <c r="AH3844" i="1" s="1"/>
  <c r="I3845" i="1"/>
  <c r="H3845" i="1" s="1"/>
  <c r="T3781" i="1"/>
  <c r="AF3781" i="1" s="1"/>
  <c r="S3782" i="1"/>
  <c r="R3786" i="1" l="1"/>
  <c r="P3787" i="1"/>
  <c r="AJ3846" i="1"/>
  <c r="Y3845" i="1"/>
  <c r="C3846" i="1"/>
  <c r="I3846" i="1"/>
  <c r="H3846" i="1" s="1"/>
  <c r="Z3845" i="1"/>
  <c r="AA3845" i="1" s="1"/>
  <c r="AH3845" i="1" s="1"/>
  <c r="G3788" i="1"/>
  <c r="AC3788" i="1"/>
  <c r="AE3788" i="1" s="1"/>
  <c r="F3787" i="1"/>
  <c r="J3787" i="1" s="1"/>
  <c r="AB3848" i="1"/>
  <c r="T3782" i="1"/>
  <c r="AF3782" i="1" s="1"/>
  <c r="S3783" i="1"/>
  <c r="M3789" i="1"/>
  <c r="N3789" i="1" s="1"/>
  <c r="L3790" i="1"/>
  <c r="J3786" i="1"/>
  <c r="K3846" i="1"/>
  <c r="A3847" i="1"/>
  <c r="X3846" i="1"/>
  <c r="O3787" i="1" l="1"/>
  <c r="A3848" i="1"/>
  <c r="K3847" i="1"/>
  <c r="X3847" i="1"/>
  <c r="T3783" i="1"/>
  <c r="AF3783" i="1" s="1"/>
  <c r="S3784" i="1"/>
  <c r="F3788" i="1"/>
  <c r="O3788" i="1" s="1"/>
  <c r="G3789" i="1"/>
  <c r="AC3789" i="1"/>
  <c r="AE3789" i="1" s="1"/>
  <c r="AB3849" i="1"/>
  <c r="Q3787" i="1"/>
  <c r="Q3788" i="1" s="1"/>
  <c r="Q3789" i="1" s="1"/>
  <c r="Q3790" i="1" s="1"/>
  <c r="P3788" i="1"/>
  <c r="P3789" i="1" s="1"/>
  <c r="P3790" i="1" s="1"/>
  <c r="Y3846" i="1"/>
  <c r="I3847" i="1"/>
  <c r="H3847" i="1" s="1"/>
  <c r="Z3846" i="1"/>
  <c r="AA3846" i="1" s="1"/>
  <c r="AH3846" i="1" s="1"/>
  <c r="AJ3847" i="1"/>
  <c r="C3847" i="1"/>
  <c r="M3790" i="1"/>
  <c r="N3790" i="1" s="1"/>
  <c r="AC3790" i="1" s="1"/>
  <c r="AE3790" i="1" s="1"/>
  <c r="L3791" i="1"/>
  <c r="J3788" i="1" l="1"/>
  <c r="AB3850" i="1"/>
  <c r="R3788" i="1"/>
  <c r="Z3847" i="1"/>
  <c r="AA3847" i="1" s="1"/>
  <c r="AH3847" i="1" s="1"/>
  <c r="C3848" i="1"/>
  <c r="Y3847" i="1"/>
  <c r="AJ3848" i="1"/>
  <c r="I3848" i="1"/>
  <c r="H3848" i="1" s="1"/>
  <c r="R3787" i="1"/>
  <c r="M3791" i="1"/>
  <c r="N3791" i="1" s="1"/>
  <c r="P3791" i="1"/>
  <c r="Q3791" i="1"/>
  <c r="L3792" i="1"/>
  <c r="T3784" i="1"/>
  <c r="AF3784" i="1" s="1"/>
  <c r="S3785" i="1"/>
  <c r="G3790" i="1"/>
  <c r="F3789" i="1"/>
  <c r="O3789" i="1" s="1"/>
  <c r="R3789" i="1" s="1"/>
  <c r="X3848" i="1"/>
  <c r="K3848" i="1"/>
  <c r="A3849" i="1"/>
  <c r="J3789" i="1" l="1"/>
  <c r="T3785" i="1"/>
  <c r="AF3785" i="1" s="1"/>
  <c r="S3786" i="1"/>
  <c r="AC3791" i="1"/>
  <c r="AE3791" i="1" s="1"/>
  <c r="G3791" i="1"/>
  <c r="C3849" i="1"/>
  <c r="I3849" i="1"/>
  <c r="H3849" i="1" s="1"/>
  <c r="Y3848" i="1"/>
  <c r="Z3848" i="1"/>
  <c r="AA3848" i="1" s="1"/>
  <c r="AH3848" i="1" s="1"/>
  <c r="AJ3849" i="1"/>
  <c r="X3849" i="1"/>
  <c r="K3849" i="1"/>
  <c r="A3850" i="1"/>
  <c r="F3790" i="1"/>
  <c r="O3790" i="1" s="1"/>
  <c r="R3790" i="1" s="1"/>
  <c r="M3792" i="1"/>
  <c r="N3792" i="1" s="1"/>
  <c r="P3792" i="1"/>
  <c r="Q3792" i="1"/>
  <c r="L3793" i="1"/>
  <c r="AB3851" i="1"/>
  <c r="AB3852" i="1" l="1"/>
  <c r="J3790" i="1"/>
  <c r="F3791" i="1"/>
  <c r="O3791" i="1" s="1"/>
  <c r="R3791" i="1" s="1"/>
  <c r="Y3849" i="1"/>
  <c r="C3850" i="1"/>
  <c r="Z3849" i="1"/>
  <c r="AA3849" i="1" s="1"/>
  <c r="AH3849" i="1" s="1"/>
  <c r="AJ3850" i="1"/>
  <c r="I3850" i="1"/>
  <c r="H3850" i="1" s="1"/>
  <c r="T3786" i="1"/>
  <c r="S3787" i="1"/>
  <c r="AC3792" i="1"/>
  <c r="AE3792" i="1" s="1"/>
  <c r="G3792" i="1"/>
  <c r="M3793" i="1"/>
  <c r="N3793" i="1" s="1"/>
  <c r="P3793" i="1"/>
  <c r="Q3793" i="1"/>
  <c r="L3794" i="1"/>
  <c r="X3850" i="1"/>
  <c r="K3850" i="1"/>
  <c r="A3851" i="1"/>
  <c r="F3792" i="1" l="1"/>
  <c r="O3792" i="1" s="1"/>
  <c r="R3792" i="1" s="1"/>
  <c r="AC3793" i="1"/>
  <c r="AE3793" i="1" s="1"/>
  <c r="G3793" i="1"/>
  <c r="T3787" i="1"/>
  <c r="AF3787" i="1" s="1"/>
  <c r="S3788" i="1"/>
  <c r="J3791" i="1"/>
  <c r="AB3853" i="1"/>
  <c r="Y3850" i="1"/>
  <c r="Z3850" i="1"/>
  <c r="AA3850" i="1" s="1"/>
  <c r="AH3850" i="1" s="1"/>
  <c r="C3851" i="1"/>
  <c r="I3851" i="1"/>
  <c r="H3851" i="1" s="1"/>
  <c r="AJ3851" i="1"/>
  <c r="X3851" i="1"/>
  <c r="K3851" i="1"/>
  <c r="A3852" i="1"/>
  <c r="M3794" i="1"/>
  <c r="N3794" i="1" s="1"/>
  <c r="P3794" i="1"/>
  <c r="Q3794" i="1"/>
  <c r="L3795" i="1"/>
  <c r="AF3786" i="1"/>
  <c r="AA3786" i="1"/>
  <c r="AH3786" i="1" l="1"/>
  <c r="J3792" i="1"/>
  <c r="F3793" i="1"/>
  <c r="O3793" i="1" s="1"/>
  <c r="R3793" i="1" s="1"/>
  <c r="AC3794" i="1"/>
  <c r="AE3794" i="1" s="1"/>
  <c r="G3794" i="1"/>
  <c r="Z3851" i="1"/>
  <c r="AA3851" i="1" s="1"/>
  <c r="AH3851" i="1" s="1"/>
  <c r="C3852" i="1"/>
  <c r="I3852" i="1"/>
  <c r="H3852" i="1" s="1"/>
  <c r="Y3851" i="1"/>
  <c r="AJ3852" i="1"/>
  <c r="AB3854" i="1"/>
  <c r="T3788" i="1"/>
  <c r="AF3788" i="1" s="1"/>
  <c r="S3789" i="1"/>
  <c r="M3795" i="1"/>
  <c r="N3795" i="1" s="1"/>
  <c r="P3795" i="1"/>
  <c r="Q3795" i="1"/>
  <c r="L3796" i="1"/>
  <c r="X3852" i="1"/>
  <c r="A3853" i="1"/>
  <c r="K3852" i="1"/>
  <c r="J3793" i="1" l="1"/>
  <c r="AB3855" i="1"/>
  <c r="AC3795" i="1"/>
  <c r="AE3795" i="1" s="1"/>
  <c r="G3795" i="1"/>
  <c r="M3796" i="1"/>
  <c r="N3796" i="1" s="1"/>
  <c r="P3796" i="1"/>
  <c r="Q3796" i="1"/>
  <c r="L3797" i="1"/>
  <c r="Y3852" i="1"/>
  <c r="Z3852" i="1"/>
  <c r="AA3852" i="1" s="1"/>
  <c r="AH3852" i="1" s="1"/>
  <c r="AJ3853" i="1"/>
  <c r="C3853" i="1"/>
  <c r="I3853" i="1"/>
  <c r="H3853" i="1" s="1"/>
  <c r="T3789" i="1"/>
  <c r="AF3789" i="1" s="1"/>
  <c r="S3790" i="1"/>
  <c r="X3853" i="1"/>
  <c r="A3854" i="1"/>
  <c r="K3853" i="1"/>
  <c r="F3794" i="1"/>
  <c r="J3794" i="1" s="1"/>
  <c r="AC3796" i="1" l="1"/>
  <c r="AE3796" i="1" s="1"/>
  <c r="G3796" i="1"/>
  <c r="T3790" i="1"/>
  <c r="AF3790" i="1" s="1"/>
  <c r="S3791" i="1"/>
  <c r="X3854" i="1"/>
  <c r="K3854" i="1"/>
  <c r="A3855" i="1"/>
  <c r="M3797" i="1"/>
  <c r="N3797" i="1" s="1"/>
  <c r="P3797" i="1"/>
  <c r="Q3797" i="1"/>
  <c r="L3798" i="1"/>
  <c r="F3795" i="1"/>
  <c r="O3795" i="1" s="1"/>
  <c r="R3795" i="1" s="1"/>
  <c r="AB3856" i="1"/>
  <c r="O3794" i="1"/>
  <c r="R3794" i="1" s="1"/>
  <c r="I3854" i="1"/>
  <c r="H3854" i="1" s="1"/>
  <c r="Y3853" i="1"/>
  <c r="AJ3854" i="1"/>
  <c r="Z3853" i="1"/>
  <c r="AA3853" i="1" s="1"/>
  <c r="AH3853" i="1" s="1"/>
  <c r="C3854" i="1"/>
  <c r="J3795" i="1" l="1"/>
  <c r="A3856" i="1"/>
  <c r="K3855" i="1"/>
  <c r="X3855" i="1"/>
  <c r="AC3797" i="1"/>
  <c r="AE3797" i="1" s="1"/>
  <c r="G3797" i="1"/>
  <c r="F3796" i="1"/>
  <c r="O3796" i="1" s="1"/>
  <c r="R3796" i="1" s="1"/>
  <c r="AB3857" i="1"/>
  <c r="M3798" i="1"/>
  <c r="N3798" i="1" s="1"/>
  <c r="P3798" i="1"/>
  <c r="Q3798" i="1"/>
  <c r="L3799" i="1"/>
  <c r="Y3854" i="1"/>
  <c r="C3855" i="1"/>
  <c r="I3855" i="1"/>
  <c r="H3855" i="1" s="1"/>
  <c r="Z3854" i="1"/>
  <c r="AA3854" i="1" s="1"/>
  <c r="AH3854" i="1" s="1"/>
  <c r="AJ3855" i="1"/>
  <c r="T3791" i="1"/>
  <c r="AF3791" i="1" s="1"/>
  <c r="S3792" i="1"/>
  <c r="J3796" i="1" l="1"/>
  <c r="T3792" i="1"/>
  <c r="AF3792" i="1" s="1"/>
  <c r="S3793" i="1"/>
  <c r="AB3858" i="1"/>
  <c r="F3797" i="1"/>
  <c r="O3797" i="1" s="1"/>
  <c r="R3797" i="1" s="1"/>
  <c r="AC3798" i="1"/>
  <c r="AE3798" i="1" s="1"/>
  <c r="G3798" i="1"/>
  <c r="A3857" i="1"/>
  <c r="K3856" i="1"/>
  <c r="X3856" i="1"/>
  <c r="M3799" i="1"/>
  <c r="N3799" i="1" s="1"/>
  <c r="P3799" i="1"/>
  <c r="Q3799" i="1"/>
  <c r="L3800" i="1"/>
  <c r="Y3855" i="1"/>
  <c r="C3856" i="1"/>
  <c r="Z3855" i="1"/>
  <c r="AA3855" i="1" s="1"/>
  <c r="AH3855" i="1" s="1"/>
  <c r="AJ3856" i="1"/>
  <c r="I3856" i="1"/>
  <c r="H3856" i="1" s="1"/>
  <c r="AC3799" i="1" l="1"/>
  <c r="AE3799" i="1" s="1"/>
  <c r="G3799" i="1"/>
  <c r="K3857" i="1"/>
  <c r="X3857" i="1"/>
  <c r="A3858" i="1"/>
  <c r="J3797" i="1"/>
  <c r="AB3859" i="1"/>
  <c r="M3800" i="1"/>
  <c r="N3800" i="1" s="1"/>
  <c r="P3800" i="1"/>
  <c r="Q3800" i="1"/>
  <c r="L3801" i="1"/>
  <c r="F3798" i="1"/>
  <c r="O3798" i="1" s="1"/>
  <c r="R3798" i="1" s="1"/>
  <c r="T3793" i="1"/>
  <c r="AF3793" i="1" s="1"/>
  <c r="S3794" i="1"/>
  <c r="Y3856" i="1"/>
  <c r="C3857" i="1"/>
  <c r="Z3856" i="1"/>
  <c r="AA3856" i="1" s="1"/>
  <c r="AH3856" i="1" s="1"/>
  <c r="AJ3857" i="1"/>
  <c r="I3857" i="1"/>
  <c r="H3857" i="1" s="1"/>
  <c r="J3798" i="1" l="1"/>
  <c r="AC3800" i="1"/>
  <c r="AE3800" i="1" s="1"/>
  <c r="G3800" i="1"/>
  <c r="K3858" i="1"/>
  <c r="X3858" i="1"/>
  <c r="A3859" i="1"/>
  <c r="F3799" i="1"/>
  <c r="J3799" i="1" s="1"/>
  <c r="T3794" i="1"/>
  <c r="AF3794" i="1" s="1"/>
  <c r="S3795" i="1"/>
  <c r="M3801" i="1"/>
  <c r="N3801" i="1" s="1"/>
  <c r="P3801" i="1"/>
  <c r="Q3801" i="1"/>
  <c r="L3802" i="1"/>
  <c r="AJ3858" i="1"/>
  <c r="Z3857" i="1"/>
  <c r="AA3857" i="1" s="1"/>
  <c r="AH3857" i="1" s="1"/>
  <c r="C3858" i="1"/>
  <c r="I3858" i="1"/>
  <c r="H3858" i="1" s="1"/>
  <c r="Y3857" i="1"/>
  <c r="AB3860" i="1"/>
  <c r="O3799" i="1" l="1"/>
  <c r="R3799" i="1" s="1"/>
  <c r="AB3861" i="1"/>
  <c r="K3859" i="1"/>
  <c r="A3860" i="1"/>
  <c r="X3859" i="1"/>
  <c r="F3800" i="1"/>
  <c r="O3800" i="1" s="1"/>
  <c r="R3800" i="1" s="1"/>
  <c r="C3859" i="1"/>
  <c r="Y3858" i="1"/>
  <c r="AJ3859" i="1"/>
  <c r="I3859" i="1"/>
  <c r="H3859" i="1" s="1"/>
  <c r="Z3858" i="1"/>
  <c r="AA3858" i="1" s="1"/>
  <c r="AH3858" i="1" s="1"/>
  <c r="AC3801" i="1"/>
  <c r="AE3801" i="1" s="1"/>
  <c r="G3801" i="1"/>
  <c r="M3802" i="1"/>
  <c r="N3802" i="1" s="1"/>
  <c r="P3802" i="1"/>
  <c r="Q3802" i="1"/>
  <c r="L3803" i="1"/>
  <c r="T3795" i="1"/>
  <c r="AF3795" i="1" s="1"/>
  <c r="S3796" i="1"/>
  <c r="Z3859" i="1" l="1"/>
  <c r="AA3859" i="1" s="1"/>
  <c r="AH3859" i="1" s="1"/>
  <c r="AJ3860" i="1"/>
  <c r="I3860" i="1"/>
  <c r="H3860" i="1" s="1"/>
  <c r="Y3859" i="1"/>
  <c r="C3860" i="1"/>
  <c r="M3803" i="1"/>
  <c r="N3803" i="1" s="1"/>
  <c r="P3803" i="1"/>
  <c r="Q3803" i="1"/>
  <c r="L3804" i="1"/>
  <c r="J3800" i="1"/>
  <c r="X3860" i="1"/>
  <c r="K3860" i="1"/>
  <c r="A3861" i="1"/>
  <c r="AB3862" i="1"/>
  <c r="T3796" i="1"/>
  <c r="AF3796" i="1" s="1"/>
  <c r="S3797" i="1"/>
  <c r="F3801" i="1"/>
  <c r="J3801" i="1" s="1"/>
  <c r="AC3802" i="1"/>
  <c r="AE3802" i="1" s="1"/>
  <c r="G3802" i="1"/>
  <c r="O3801" i="1" l="1"/>
  <c r="R3801" i="1" s="1"/>
  <c r="T3797" i="1"/>
  <c r="AF3797" i="1" s="1"/>
  <c r="S3798" i="1"/>
  <c r="F3802" i="1"/>
  <c r="O3802" i="1" s="1"/>
  <c r="R3802" i="1" s="1"/>
  <c r="AB3863" i="1"/>
  <c r="AC3803" i="1"/>
  <c r="AE3803" i="1" s="1"/>
  <c r="G3803" i="1"/>
  <c r="X3861" i="1"/>
  <c r="A3862" i="1"/>
  <c r="K3861" i="1"/>
  <c r="M3804" i="1"/>
  <c r="N3804" i="1" s="1"/>
  <c r="P3804" i="1"/>
  <c r="Q3804" i="1"/>
  <c r="L3805" i="1"/>
  <c r="Z3860" i="1"/>
  <c r="AA3860" i="1" s="1"/>
  <c r="AH3860" i="1" s="1"/>
  <c r="AJ3861" i="1"/>
  <c r="Y3860" i="1"/>
  <c r="C3861" i="1"/>
  <c r="I3861" i="1"/>
  <c r="H3861" i="1" s="1"/>
  <c r="J3802" i="1" l="1"/>
  <c r="AC3804" i="1"/>
  <c r="AE3804" i="1" s="1"/>
  <c r="G3804" i="1"/>
  <c r="Y3861" i="1"/>
  <c r="AJ3862" i="1"/>
  <c r="Z3861" i="1"/>
  <c r="AA3861" i="1" s="1"/>
  <c r="AH3861" i="1" s="1"/>
  <c r="C3862" i="1"/>
  <c r="I3862" i="1"/>
  <c r="H3862" i="1" s="1"/>
  <c r="F3803" i="1"/>
  <c r="J3803" i="1" s="1"/>
  <c r="M3805" i="1"/>
  <c r="N3805" i="1" s="1"/>
  <c r="P3805" i="1"/>
  <c r="Q3805" i="1"/>
  <c r="L3806" i="1"/>
  <c r="AB3864" i="1"/>
  <c r="T3798" i="1"/>
  <c r="AF3798" i="1" s="1"/>
  <c r="S3799" i="1"/>
  <c r="A3863" i="1"/>
  <c r="K3862" i="1"/>
  <c r="X3862" i="1"/>
  <c r="O3803" i="1" l="1"/>
  <c r="R3803" i="1" s="1"/>
  <c r="T3799" i="1"/>
  <c r="AF3799" i="1" s="1"/>
  <c r="S3800" i="1"/>
  <c r="AB3865" i="1"/>
  <c r="F3804" i="1"/>
  <c r="J3804" i="1" s="1"/>
  <c r="AC3805" i="1"/>
  <c r="AE3805" i="1" s="1"/>
  <c r="G3805" i="1"/>
  <c r="A3864" i="1"/>
  <c r="K3863" i="1"/>
  <c r="X3863" i="1"/>
  <c r="C3863" i="1"/>
  <c r="Y3862" i="1"/>
  <c r="AJ3863" i="1"/>
  <c r="I3863" i="1"/>
  <c r="H3863" i="1" s="1"/>
  <c r="Z3862" i="1"/>
  <c r="AA3862" i="1" s="1"/>
  <c r="AH3862" i="1" s="1"/>
  <c r="M3806" i="1"/>
  <c r="N3806" i="1" s="1"/>
  <c r="P3806" i="1"/>
  <c r="Q3806" i="1"/>
  <c r="L3807" i="1"/>
  <c r="M3807" i="1" l="1"/>
  <c r="N3807" i="1" s="1"/>
  <c r="P3807" i="1"/>
  <c r="Q3807" i="1"/>
  <c r="L3808" i="1"/>
  <c r="O3804" i="1"/>
  <c r="R3804" i="1" s="1"/>
  <c r="X3864" i="1"/>
  <c r="K3864" i="1"/>
  <c r="A3865" i="1"/>
  <c r="T3800" i="1"/>
  <c r="AF3800" i="1" s="1"/>
  <c r="S3801" i="1"/>
  <c r="Z3863" i="1"/>
  <c r="AA3863" i="1" s="1"/>
  <c r="AH3863" i="1" s="1"/>
  <c r="C3864" i="1"/>
  <c r="I3864" i="1"/>
  <c r="H3864" i="1" s="1"/>
  <c r="Y3863" i="1"/>
  <c r="AJ3864" i="1"/>
  <c r="F3805" i="1"/>
  <c r="J3805" i="1" s="1"/>
  <c r="AB3866" i="1"/>
  <c r="AC3806" i="1"/>
  <c r="AE3806" i="1" s="1"/>
  <c r="G3806" i="1"/>
  <c r="O3805" i="1" l="1"/>
  <c r="R3805" i="1" s="1"/>
  <c r="C3865" i="1"/>
  <c r="Y3864" i="1"/>
  <c r="AJ3865" i="1"/>
  <c r="I3865" i="1"/>
  <c r="H3865" i="1" s="1"/>
  <c r="Z3864" i="1"/>
  <c r="AA3864" i="1" s="1"/>
  <c r="AH3864" i="1" s="1"/>
  <c r="AC3807" i="1"/>
  <c r="AE3807" i="1" s="1"/>
  <c r="G3807" i="1"/>
  <c r="F3806" i="1"/>
  <c r="O3806" i="1" s="1"/>
  <c r="R3806" i="1" s="1"/>
  <c r="AB3867" i="1"/>
  <c r="M3808" i="1"/>
  <c r="N3808" i="1" s="1"/>
  <c r="P3808" i="1"/>
  <c r="Q3808" i="1"/>
  <c r="L3809" i="1"/>
  <c r="K3865" i="1"/>
  <c r="X3865" i="1"/>
  <c r="A3866" i="1"/>
  <c r="T3801" i="1"/>
  <c r="AF3801" i="1" s="1"/>
  <c r="S3802" i="1"/>
  <c r="J3806" i="1" l="1"/>
  <c r="I3866" i="1"/>
  <c r="H3866" i="1" s="1"/>
  <c r="AJ3866" i="1"/>
  <c r="Y3865" i="1"/>
  <c r="C3866" i="1"/>
  <c r="Z3865" i="1"/>
  <c r="AA3865" i="1" s="1"/>
  <c r="AH3865" i="1" s="1"/>
  <c r="T3802" i="1"/>
  <c r="AF3802" i="1" s="1"/>
  <c r="S3803" i="1"/>
  <c r="AC3808" i="1"/>
  <c r="AE3808" i="1" s="1"/>
  <c r="G3808" i="1"/>
  <c r="AB3868" i="1"/>
  <c r="K3866" i="1"/>
  <c r="A3867" i="1"/>
  <c r="X3866" i="1"/>
  <c r="M3809" i="1"/>
  <c r="N3809" i="1" s="1"/>
  <c r="P3809" i="1"/>
  <c r="Q3809" i="1"/>
  <c r="L3810" i="1"/>
  <c r="F3807" i="1"/>
  <c r="J3807" i="1" s="1"/>
  <c r="M3810" i="1" l="1"/>
  <c r="N3810" i="1" s="1"/>
  <c r="P3810" i="1"/>
  <c r="Q3810" i="1"/>
  <c r="L3811" i="1"/>
  <c r="Y3866" i="1"/>
  <c r="C3867" i="1"/>
  <c r="Z3866" i="1"/>
  <c r="AA3866" i="1" s="1"/>
  <c r="AH3866" i="1" s="1"/>
  <c r="AJ3867" i="1"/>
  <c r="I3867" i="1"/>
  <c r="H3867" i="1" s="1"/>
  <c r="O3807" i="1"/>
  <c r="R3807" i="1" s="1"/>
  <c r="K3867" i="1"/>
  <c r="X3867" i="1"/>
  <c r="A3868" i="1"/>
  <c r="AB3869" i="1"/>
  <c r="F3808" i="1"/>
  <c r="O3808" i="1" s="1"/>
  <c r="R3808" i="1" s="1"/>
  <c r="T3803" i="1"/>
  <c r="AF3803" i="1" s="1"/>
  <c r="S3804" i="1"/>
  <c r="AC3809" i="1"/>
  <c r="AE3809" i="1" s="1"/>
  <c r="G3809" i="1"/>
  <c r="J3808" i="1" l="1"/>
  <c r="AB3870" i="1"/>
  <c r="F3809" i="1"/>
  <c r="J3809" i="1" s="1"/>
  <c r="X3868" i="1"/>
  <c r="A3869" i="1"/>
  <c r="K3868" i="1"/>
  <c r="AC3810" i="1"/>
  <c r="AE3810" i="1" s="1"/>
  <c r="G3810" i="1"/>
  <c r="Y3867" i="1"/>
  <c r="Z3867" i="1"/>
  <c r="AA3867" i="1" s="1"/>
  <c r="AH3867" i="1" s="1"/>
  <c r="C3868" i="1"/>
  <c r="AJ3868" i="1"/>
  <c r="I3868" i="1"/>
  <c r="H3868" i="1" s="1"/>
  <c r="T3804" i="1"/>
  <c r="AF3804" i="1" s="1"/>
  <c r="S3805" i="1"/>
  <c r="M3811" i="1"/>
  <c r="N3811" i="1" s="1"/>
  <c r="P3811" i="1"/>
  <c r="Q3811" i="1"/>
  <c r="L3812" i="1"/>
  <c r="O3809" i="1" l="1"/>
  <c r="R3809" i="1" s="1"/>
  <c r="AC3811" i="1"/>
  <c r="AE3811" i="1" s="1"/>
  <c r="G3811" i="1"/>
  <c r="F3810" i="1"/>
  <c r="J3810" i="1" s="1"/>
  <c r="Z3868" i="1"/>
  <c r="AA3868" i="1" s="1"/>
  <c r="AH3868" i="1" s="1"/>
  <c r="AJ3869" i="1"/>
  <c r="Y3868" i="1"/>
  <c r="C3869" i="1"/>
  <c r="I3869" i="1"/>
  <c r="H3869" i="1" s="1"/>
  <c r="M3812" i="1"/>
  <c r="N3812" i="1" s="1"/>
  <c r="P3812" i="1"/>
  <c r="Q3812" i="1"/>
  <c r="L3813" i="1"/>
  <c r="T3805" i="1"/>
  <c r="AF3805" i="1" s="1"/>
  <c r="S3806" i="1"/>
  <c r="AB3871" i="1"/>
  <c r="X3869" i="1"/>
  <c r="K3869" i="1"/>
  <c r="A3870" i="1"/>
  <c r="O3810" i="1" l="1"/>
  <c r="R3810" i="1" s="1"/>
  <c r="X3870" i="1"/>
  <c r="K3870" i="1"/>
  <c r="A3871" i="1"/>
  <c r="T3806" i="1"/>
  <c r="AF3806" i="1" s="1"/>
  <c r="S3807" i="1"/>
  <c r="AC3812" i="1"/>
  <c r="AE3812" i="1" s="1"/>
  <c r="G3812" i="1"/>
  <c r="Z3869" i="1"/>
  <c r="AA3869" i="1" s="1"/>
  <c r="AH3869" i="1" s="1"/>
  <c r="C3870" i="1"/>
  <c r="I3870" i="1"/>
  <c r="H3870" i="1" s="1"/>
  <c r="Y3869" i="1"/>
  <c r="AJ3870" i="1"/>
  <c r="M3813" i="1"/>
  <c r="N3813" i="1" s="1"/>
  <c r="P3813" i="1"/>
  <c r="Q3813" i="1"/>
  <c r="L3814" i="1"/>
  <c r="F3811" i="1"/>
  <c r="J3811" i="1" s="1"/>
  <c r="AB3872" i="1"/>
  <c r="AC3813" i="1" l="1"/>
  <c r="AE3813" i="1" s="1"/>
  <c r="G3813" i="1"/>
  <c r="O3811" i="1"/>
  <c r="R3811" i="1" s="1"/>
  <c r="F3812" i="1"/>
  <c r="J3812" i="1" s="1"/>
  <c r="K3871" i="1"/>
  <c r="X3871" i="1"/>
  <c r="A3872" i="1"/>
  <c r="T3807" i="1"/>
  <c r="AF3807" i="1" s="1"/>
  <c r="S3808" i="1"/>
  <c r="AJ3871" i="1"/>
  <c r="Y3870" i="1"/>
  <c r="C3871" i="1"/>
  <c r="Z3870" i="1"/>
  <c r="AA3870" i="1" s="1"/>
  <c r="AH3870" i="1" s="1"/>
  <c r="I3871" i="1"/>
  <c r="H3871" i="1" s="1"/>
  <c r="AB3873" i="1"/>
  <c r="M3814" i="1"/>
  <c r="N3814" i="1" s="1"/>
  <c r="P3814" i="1"/>
  <c r="Q3814" i="1"/>
  <c r="L3815" i="1"/>
  <c r="AC3814" i="1" l="1"/>
  <c r="AE3814" i="1" s="1"/>
  <c r="G3814" i="1"/>
  <c r="K3872" i="1"/>
  <c r="A3873" i="1"/>
  <c r="X3872" i="1"/>
  <c r="F3813" i="1"/>
  <c r="J3813" i="1" s="1"/>
  <c r="M3815" i="1"/>
  <c r="N3815" i="1" s="1"/>
  <c r="P3815" i="1"/>
  <c r="Q3815" i="1"/>
  <c r="L3816" i="1"/>
  <c r="AB3874" i="1"/>
  <c r="Y3871" i="1"/>
  <c r="C3872" i="1"/>
  <c r="Z3871" i="1"/>
  <c r="AA3871" i="1" s="1"/>
  <c r="AH3871" i="1" s="1"/>
  <c r="AJ3872" i="1"/>
  <c r="I3872" i="1"/>
  <c r="H3872" i="1" s="1"/>
  <c r="O3812" i="1"/>
  <c r="R3812" i="1" s="1"/>
  <c r="T3808" i="1"/>
  <c r="AF3808" i="1" s="1"/>
  <c r="S3809" i="1"/>
  <c r="O3813" i="1" l="1"/>
  <c r="R3813" i="1" s="1"/>
  <c r="X3873" i="1"/>
  <c r="A3874" i="1"/>
  <c r="K3873" i="1"/>
  <c r="AC3815" i="1"/>
  <c r="AE3815" i="1" s="1"/>
  <c r="G3815" i="1"/>
  <c r="AB3875" i="1"/>
  <c r="M3816" i="1"/>
  <c r="N3816" i="1" s="1"/>
  <c r="L3817" i="1"/>
  <c r="Z3872" i="1"/>
  <c r="AA3872" i="1" s="1"/>
  <c r="AH3872" i="1" s="1"/>
  <c r="AJ3873" i="1"/>
  <c r="I3873" i="1"/>
  <c r="H3873" i="1" s="1"/>
  <c r="Y3872" i="1"/>
  <c r="C3873" i="1"/>
  <c r="F3814" i="1"/>
  <c r="O3814" i="1" s="1"/>
  <c r="R3814" i="1" s="1"/>
  <c r="T3809" i="1"/>
  <c r="AF3809" i="1" s="1"/>
  <c r="S3810" i="1"/>
  <c r="J3814" i="1" l="1"/>
  <c r="M3817" i="1"/>
  <c r="N3817" i="1" s="1"/>
  <c r="L3818" i="1"/>
  <c r="F3815" i="1"/>
  <c r="O3815" i="1" s="1"/>
  <c r="K3874" i="1"/>
  <c r="X3874" i="1"/>
  <c r="A3875" i="1"/>
  <c r="T3810" i="1"/>
  <c r="AF3810" i="1" s="1"/>
  <c r="S3811" i="1"/>
  <c r="AJ3874" i="1"/>
  <c r="Y3873" i="1"/>
  <c r="C3874" i="1"/>
  <c r="Z3873" i="1"/>
  <c r="AA3873" i="1" s="1"/>
  <c r="AH3873" i="1" s="1"/>
  <c r="I3874" i="1"/>
  <c r="H3874" i="1" s="1"/>
  <c r="AC3816" i="1"/>
  <c r="AE3816" i="1" s="1"/>
  <c r="G3816" i="1"/>
  <c r="AB3876" i="1"/>
  <c r="R3815" i="1" l="1"/>
  <c r="P3816" i="1"/>
  <c r="T3811" i="1"/>
  <c r="AF3811" i="1" s="1"/>
  <c r="S3812" i="1"/>
  <c r="J3815" i="1"/>
  <c r="F3816" i="1"/>
  <c r="J3816" i="1" s="1"/>
  <c r="AB3877" i="1"/>
  <c r="A3876" i="1"/>
  <c r="K3875" i="1"/>
  <c r="X3875" i="1"/>
  <c r="AC3817" i="1"/>
  <c r="AE3817" i="1" s="1"/>
  <c r="G3817" i="1"/>
  <c r="Z3874" i="1"/>
  <c r="AJ3875" i="1"/>
  <c r="C3875" i="1"/>
  <c r="I3875" i="1"/>
  <c r="H3875" i="1" s="1"/>
  <c r="Y3874" i="1"/>
  <c r="M3818" i="1"/>
  <c r="N3818" i="1" s="1"/>
  <c r="L3819" i="1"/>
  <c r="O3816" i="1" l="1"/>
  <c r="Z3875" i="1"/>
  <c r="AA3875" i="1" s="1"/>
  <c r="AH3875" i="1" s="1"/>
  <c r="I3876" i="1"/>
  <c r="H3876" i="1" s="1"/>
  <c r="AJ3876" i="1"/>
  <c r="Y3875" i="1"/>
  <c r="C3876" i="1"/>
  <c r="AC3818" i="1"/>
  <c r="AE3818" i="1" s="1"/>
  <c r="G3818" i="1"/>
  <c r="Q3816" i="1"/>
  <c r="Q3817" i="1" s="1"/>
  <c r="Q3818" i="1" s="1"/>
  <c r="Q3819" i="1" s="1"/>
  <c r="P3817" i="1"/>
  <c r="P3818" i="1" s="1"/>
  <c r="P3819" i="1" s="1"/>
  <c r="M3819" i="1"/>
  <c r="N3819" i="1" s="1"/>
  <c r="L3820" i="1"/>
  <c r="F3817" i="1"/>
  <c r="J3817" i="1" s="1"/>
  <c r="AB3878" i="1"/>
  <c r="X3876" i="1"/>
  <c r="K3876" i="1"/>
  <c r="A3877" i="1"/>
  <c r="T3812" i="1"/>
  <c r="AF3812" i="1" s="1"/>
  <c r="S3813" i="1"/>
  <c r="O3817" i="1" l="1"/>
  <c r="R3817" i="1" s="1"/>
  <c r="Y3876" i="1"/>
  <c r="C3877" i="1"/>
  <c r="Z3876" i="1"/>
  <c r="AA3876" i="1" s="1"/>
  <c r="AH3876" i="1" s="1"/>
  <c r="AJ3877" i="1"/>
  <c r="I3877" i="1"/>
  <c r="H3877" i="1" s="1"/>
  <c r="AC3819" i="1"/>
  <c r="AE3819" i="1" s="1"/>
  <c r="G3819" i="1"/>
  <c r="R3816" i="1"/>
  <c r="X3877" i="1"/>
  <c r="K3877" i="1"/>
  <c r="A3878" i="1"/>
  <c r="M3820" i="1"/>
  <c r="N3820" i="1" s="1"/>
  <c r="P3820" i="1"/>
  <c r="Q3820" i="1"/>
  <c r="L3821" i="1"/>
  <c r="F3818" i="1"/>
  <c r="O3818" i="1" s="1"/>
  <c r="R3818" i="1" s="1"/>
  <c r="T3813" i="1"/>
  <c r="AF3813" i="1" s="1"/>
  <c r="S3814" i="1"/>
  <c r="AB3879" i="1"/>
  <c r="J3818" i="1" l="1"/>
  <c r="Y3877" i="1"/>
  <c r="C3878" i="1"/>
  <c r="I3878" i="1"/>
  <c r="H3878" i="1" s="1"/>
  <c r="Z3877" i="1"/>
  <c r="AA3877" i="1" s="1"/>
  <c r="AH3877" i="1" s="1"/>
  <c r="AJ3878" i="1"/>
  <c r="F3819" i="1"/>
  <c r="J3819" i="1" s="1"/>
  <c r="AC3820" i="1"/>
  <c r="AE3820" i="1" s="1"/>
  <c r="G3820" i="1"/>
  <c r="X3878" i="1"/>
  <c r="K3878" i="1"/>
  <c r="A3879" i="1"/>
  <c r="AB3880" i="1"/>
  <c r="M3821" i="1"/>
  <c r="N3821" i="1" s="1"/>
  <c r="P3821" i="1"/>
  <c r="Q3821" i="1"/>
  <c r="L3822" i="1"/>
  <c r="T3814" i="1"/>
  <c r="AF3814" i="1" s="1"/>
  <c r="S3815" i="1"/>
  <c r="A3880" i="1" l="1"/>
  <c r="X3879" i="1"/>
  <c r="K3879" i="1"/>
  <c r="AC3821" i="1"/>
  <c r="AE3821" i="1" s="1"/>
  <c r="G3821" i="1"/>
  <c r="O3819" i="1"/>
  <c r="R3819" i="1" s="1"/>
  <c r="T3815" i="1"/>
  <c r="S3816" i="1"/>
  <c r="M3822" i="1"/>
  <c r="N3822" i="1" s="1"/>
  <c r="P3822" i="1"/>
  <c r="Q3822" i="1"/>
  <c r="L3823" i="1"/>
  <c r="AB3881" i="1"/>
  <c r="Y3878" i="1"/>
  <c r="AJ3879" i="1"/>
  <c r="Z3878" i="1"/>
  <c r="AA3878" i="1" s="1"/>
  <c r="AH3878" i="1" s="1"/>
  <c r="C3879" i="1"/>
  <c r="I3879" i="1"/>
  <c r="H3879" i="1" s="1"/>
  <c r="F3820" i="1"/>
  <c r="O3820" i="1" s="1"/>
  <c r="R3820" i="1" s="1"/>
  <c r="J3820" i="1" l="1"/>
  <c r="M3823" i="1"/>
  <c r="N3823" i="1" s="1"/>
  <c r="P3823" i="1"/>
  <c r="Q3823" i="1"/>
  <c r="L3824" i="1"/>
  <c r="AJ3880" i="1"/>
  <c r="I3880" i="1"/>
  <c r="H3880" i="1" s="1"/>
  <c r="Y3879" i="1"/>
  <c r="C3880" i="1"/>
  <c r="Z3879" i="1"/>
  <c r="AA3879" i="1" s="1"/>
  <c r="AH3879" i="1" s="1"/>
  <c r="AB3882" i="1"/>
  <c r="T3816" i="1"/>
  <c r="AF3816" i="1" s="1"/>
  <c r="S3817" i="1"/>
  <c r="AF3815" i="1"/>
  <c r="AA3815" i="1"/>
  <c r="F3821" i="1"/>
  <c r="J3821" i="1" s="1"/>
  <c r="A3881" i="1"/>
  <c r="X3880" i="1"/>
  <c r="K3880" i="1"/>
  <c r="AC3822" i="1"/>
  <c r="AE3822" i="1" s="1"/>
  <c r="G3822" i="1"/>
  <c r="O3821" i="1" l="1"/>
  <c r="R3821" i="1" s="1"/>
  <c r="X3881" i="1"/>
  <c r="K3881" i="1"/>
  <c r="A3882" i="1"/>
  <c r="AB3883" i="1"/>
  <c r="M3824" i="1"/>
  <c r="N3824" i="1" s="1"/>
  <c r="P3824" i="1"/>
  <c r="Q3824" i="1"/>
  <c r="L3825" i="1"/>
  <c r="Z3880" i="1"/>
  <c r="AA3880" i="1" s="1"/>
  <c r="AH3880" i="1" s="1"/>
  <c r="C3881" i="1"/>
  <c r="I3881" i="1"/>
  <c r="H3881" i="1" s="1"/>
  <c r="Y3880" i="1"/>
  <c r="AJ3881" i="1"/>
  <c r="F3822" i="1"/>
  <c r="O3822" i="1" s="1"/>
  <c r="R3822" i="1" s="1"/>
  <c r="AH3815" i="1"/>
  <c r="T3817" i="1"/>
  <c r="AF3817" i="1" s="1"/>
  <c r="S3818" i="1"/>
  <c r="AC3823" i="1"/>
  <c r="AE3823" i="1" s="1"/>
  <c r="G3823" i="1"/>
  <c r="M3825" i="1" l="1"/>
  <c r="N3825" i="1" s="1"/>
  <c r="P3825" i="1"/>
  <c r="Q3825" i="1"/>
  <c r="L3826" i="1"/>
  <c r="F3823" i="1"/>
  <c r="J3823" i="1" s="1"/>
  <c r="J3822" i="1"/>
  <c r="AB3884" i="1"/>
  <c r="T3818" i="1"/>
  <c r="AF3818" i="1" s="1"/>
  <c r="S3819" i="1"/>
  <c r="AJ3882" i="1"/>
  <c r="I3882" i="1"/>
  <c r="H3882" i="1" s="1"/>
  <c r="Y3881" i="1"/>
  <c r="Z3881" i="1"/>
  <c r="AA3881" i="1" s="1"/>
  <c r="AH3881" i="1" s="1"/>
  <c r="C3882" i="1"/>
  <c r="AC3824" i="1"/>
  <c r="AE3824" i="1" s="1"/>
  <c r="G3824" i="1"/>
  <c r="X3882" i="1"/>
  <c r="A3883" i="1"/>
  <c r="K3882" i="1"/>
  <c r="O3823" i="1" l="1"/>
  <c r="R3823" i="1" s="1"/>
  <c r="A3884" i="1"/>
  <c r="K3883" i="1"/>
  <c r="X3883" i="1"/>
  <c r="AB3885" i="1"/>
  <c r="AC3825" i="1"/>
  <c r="AE3825" i="1" s="1"/>
  <c r="G3825" i="1"/>
  <c r="T3819" i="1"/>
  <c r="AF3819" i="1" s="1"/>
  <c r="S3820" i="1"/>
  <c r="C3883" i="1"/>
  <c r="Y3882" i="1"/>
  <c r="AJ3883" i="1"/>
  <c r="Z3882" i="1"/>
  <c r="AA3882" i="1" s="1"/>
  <c r="AH3882" i="1" s="1"/>
  <c r="I3883" i="1"/>
  <c r="H3883" i="1" s="1"/>
  <c r="F3824" i="1"/>
  <c r="O3824" i="1" s="1"/>
  <c r="R3824" i="1" s="1"/>
  <c r="M3826" i="1"/>
  <c r="N3826" i="1" s="1"/>
  <c r="P3826" i="1"/>
  <c r="Q3826" i="1"/>
  <c r="L3827" i="1"/>
  <c r="J3824" i="1" l="1"/>
  <c r="F3825" i="1"/>
  <c r="J3825" i="1" s="1"/>
  <c r="I3884" i="1"/>
  <c r="H3884" i="1" s="1"/>
  <c r="Y3883" i="1"/>
  <c r="Z3883" i="1"/>
  <c r="AA3883" i="1" s="1"/>
  <c r="AH3883" i="1" s="1"/>
  <c r="AJ3884" i="1"/>
  <c r="C3884" i="1"/>
  <c r="AC3826" i="1"/>
  <c r="AE3826" i="1" s="1"/>
  <c r="G3826" i="1"/>
  <c r="T3820" i="1"/>
  <c r="AF3820" i="1" s="1"/>
  <c r="S3821" i="1"/>
  <c r="M3827" i="1"/>
  <c r="N3827" i="1" s="1"/>
  <c r="P3827" i="1"/>
  <c r="Q3827" i="1"/>
  <c r="L3828" i="1"/>
  <c r="AB3886" i="1"/>
  <c r="K3884" i="1"/>
  <c r="A3885" i="1"/>
  <c r="X3884" i="1"/>
  <c r="O3825" i="1" l="1"/>
  <c r="R3825" i="1" s="1"/>
  <c r="M3828" i="1"/>
  <c r="N3828" i="1" s="1"/>
  <c r="P3828" i="1"/>
  <c r="Q3828" i="1"/>
  <c r="L3829" i="1"/>
  <c r="F3826" i="1"/>
  <c r="J3826" i="1" s="1"/>
  <c r="A3886" i="1"/>
  <c r="X3885" i="1"/>
  <c r="K3885" i="1"/>
  <c r="AJ3885" i="1"/>
  <c r="I3885" i="1"/>
  <c r="H3885" i="1" s="1"/>
  <c r="Z3884" i="1"/>
  <c r="AA3884" i="1" s="1"/>
  <c r="AH3884" i="1" s="1"/>
  <c r="C3885" i="1"/>
  <c r="Y3884" i="1"/>
  <c r="AB3887" i="1"/>
  <c r="T3821" i="1"/>
  <c r="AF3821" i="1" s="1"/>
  <c r="S3822" i="1"/>
  <c r="AC3827" i="1"/>
  <c r="AE3827" i="1" s="1"/>
  <c r="G3827" i="1"/>
  <c r="F3827" i="1" l="1"/>
  <c r="O3827" i="1" s="1"/>
  <c r="R3827" i="1" s="1"/>
  <c r="T3822" i="1"/>
  <c r="AF3822" i="1" s="1"/>
  <c r="S3823" i="1"/>
  <c r="M3829" i="1"/>
  <c r="N3829" i="1" s="1"/>
  <c r="P3829" i="1"/>
  <c r="Q3829" i="1"/>
  <c r="L3830" i="1"/>
  <c r="X3886" i="1"/>
  <c r="A3887" i="1"/>
  <c r="K3886" i="1"/>
  <c r="O3826" i="1"/>
  <c r="R3826" i="1" s="1"/>
  <c r="Y3885" i="1"/>
  <c r="I3886" i="1"/>
  <c r="H3886" i="1" s="1"/>
  <c r="Z3885" i="1"/>
  <c r="AA3885" i="1" s="1"/>
  <c r="AH3885" i="1" s="1"/>
  <c r="AJ3886" i="1"/>
  <c r="C3886" i="1"/>
  <c r="AB3888" i="1"/>
  <c r="AC3828" i="1"/>
  <c r="AE3828" i="1" s="1"/>
  <c r="G3828" i="1"/>
  <c r="J3827" i="1" l="1"/>
  <c r="X3887" i="1"/>
  <c r="A3888" i="1"/>
  <c r="K3887" i="1"/>
  <c r="F3828" i="1"/>
  <c r="J3828" i="1" s="1"/>
  <c r="AC3829" i="1"/>
  <c r="AE3829" i="1" s="1"/>
  <c r="G3829" i="1"/>
  <c r="AB3889" i="1"/>
  <c r="Z3886" i="1"/>
  <c r="AA3886" i="1" s="1"/>
  <c r="AH3886" i="1" s="1"/>
  <c r="C3887" i="1"/>
  <c r="I3887" i="1"/>
  <c r="H3887" i="1" s="1"/>
  <c r="Y3886" i="1"/>
  <c r="AJ3887" i="1"/>
  <c r="M3830" i="1"/>
  <c r="N3830" i="1" s="1"/>
  <c r="P3830" i="1"/>
  <c r="Q3830" i="1"/>
  <c r="L3831" i="1"/>
  <c r="T3823" i="1"/>
  <c r="AF3823" i="1" s="1"/>
  <c r="S3824" i="1"/>
  <c r="M3831" i="1" l="1"/>
  <c r="N3831" i="1" s="1"/>
  <c r="P3831" i="1"/>
  <c r="Q3831" i="1"/>
  <c r="L3832" i="1"/>
  <c r="AB3890" i="1"/>
  <c r="O3828" i="1"/>
  <c r="R3828" i="1" s="1"/>
  <c r="F3829" i="1"/>
  <c r="J3829" i="1" s="1"/>
  <c r="T3824" i="1"/>
  <c r="AF3824" i="1" s="1"/>
  <c r="S3825" i="1"/>
  <c r="X3888" i="1"/>
  <c r="K3888" i="1"/>
  <c r="A3889" i="1"/>
  <c r="AC3830" i="1"/>
  <c r="AE3830" i="1" s="1"/>
  <c r="G3830" i="1"/>
  <c r="I3888" i="1"/>
  <c r="H3888" i="1" s="1"/>
  <c r="Y3887" i="1"/>
  <c r="Z3887" i="1"/>
  <c r="AA3887" i="1" s="1"/>
  <c r="AH3887" i="1" s="1"/>
  <c r="C3888" i="1"/>
  <c r="AJ3888" i="1"/>
  <c r="O3829" i="1" l="1"/>
  <c r="R3829" i="1" s="1"/>
  <c r="F3830" i="1"/>
  <c r="J3830" i="1" s="1"/>
  <c r="AB3891" i="1"/>
  <c r="AC3831" i="1"/>
  <c r="AE3831" i="1" s="1"/>
  <c r="G3831" i="1"/>
  <c r="Y3888" i="1"/>
  <c r="C3889" i="1"/>
  <c r="I3889" i="1"/>
  <c r="H3889" i="1" s="1"/>
  <c r="Z3888" i="1"/>
  <c r="AA3888" i="1" s="1"/>
  <c r="AH3888" i="1" s="1"/>
  <c r="AJ3889" i="1"/>
  <c r="X3889" i="1"/>
  <c r="K3889" i="1"/>
  <c r="A3890" i="1"/>
  <c r="T3825" i="1"/>
  <c r="AF3825" i="1" s="1"/>
  <c r="S3826" i="1"/>
  <c r="M3832" i="1"/>
  <c r="N3832" i="1" s="1"/>
  <c r="P3832" i="1"/>
  <c r="Q3832" i="1"/>
  <c r="L3833" i="1"/>
  <c r="O3830" i="1" l="1"/>
  <c r="R3830" i="1" s="1"/>
  <c r="C3890" i="1"/>
  <c r="Z3889" i="1"/>
  <c r="AA3889" i="1" s="1"/>
  <c r="AH3889" i="1" s="1"/>
  <c r="AJ3890" i="1"/>
  <c r="I3890" i="1"/>
  <c r="H3890" i="1" s="1"/>
  <c r="Y3889" i="1"/>
  <c r="K3890" i="1"/>
  <c r="X3890" i="1"/>
  <c r="A3891" i="1"/>
  <c r="AC3832" i="1"/>
  <c r="AE3832" i="1" s="1"/>
  <c r="G3832" i="1"/>
  <c r="F3831" i="1"/>
  <c r="O3831" i="1" s="1"/>
  <c r="R3831" i="1" s="1"/>
  <c r="M3833" i="1"/>
  <c r="N3833" i="1" s="1"/>
  <c r="P3833" i="1"/>
  <c r="Q3833" i="1"/>
  <c r="L3834" i="1"/>
  <c r="T3826" i="1"/>
  <c r="AF3826" i="1" s="1"/>
  <c r="S3827" i="1"/>
  <c r="AB3892" i="1"/>
  <c r="J3831" i="1" l="1"/>
  <c r="M3834" i="1"/>
  <c r="N3834" i="1" s="1"/>
  <c r="P3834" i="1"/>
  <c r="Q3834" i="1"/>
  <c r="L3835" i="1"/>
  <c r="AB3893" i="1"/>
  <c r="T3827" i="1"/>
  <c r="AF3827" i="1" s="1"/>
  <c r="S3828" i="1"/>
  <c r="A3892" i="1"/>
  <c r="X3891" i="1"/>
  <c r="K3891" i="1"/>
  <c r="AC3833" i="1"/>
  <c r="AE3833" i="1" s="1"/>
  <c r="G3833" i="1"/>
  <c r="F3832" i="1"/>
  <c r="J3832" i="1" s="1"/>
  <c r="AJ3891" i="1"/>
  <c r="Y3890" i="1"/>
  <c r="C3891" i="1"/>
  <c r="Z3890" i="1"/>
  <c r="AA3890" i="1" s="1"/>
  <c r="AH3890" i="1" s="1"/>
  <c r="I3891" i="1"/>
  <c r="H3891" i="1" s="1"/>
  <c r="I3892" i="1" l="1"/>
  <c r="H3892" i="1" s="1"/>
  <c r="Y3891" i="1"/>
  <c r="C3892" i="1"/>
  <c r="Z3891" i="1"/>
  <c r="AA3891" i="1" s="1"/>
  <c r="AH3891" i="1" s="1"/>
  <c r="AJ3892" i="1"/>
  <c r="M3835" i="1"/>
  <c r="N3835" i="1" s="1"/>
  <c r="P3835" i="1"/>
  <c r="Q3835" i="1"/>
  <c r="L3836" i="1"/>
  <c r="F3833" i="1"/>
  <c r="O3833" i="1" s="1"/>
  <c r="R3833" i="1" s="1"/>
  <c r="O3832" i="1"/>
  <c r="R3832" i="1" s="1"/>
  <c r="X3892" i="1"/>
  <c r="A3893" i="1"/>
  <c r="K3892" i="1"/>
  <c r="AB3894" i="1"/>
  <c r="T3828" i="1"/>
  <c r="AF3828" i="1" s="1"/>
  <c r="S3829" i="1"/>
  <c r="AC3834" i="1"/>
  <c r="AE3834" i="1" s="1"/>
  <c r="G3834" i="1"/>
  <c r="J3833" i="1" l="1"/>
  <c r="AC3835" i="1"/>
  <c r="AE3835" i="1" s="1"/>
  <c r="G3835" i="1"/>
  <c r="M3836" i="1"/>
  <c r="N3836" i="1" s="1"/>
  <c r="P3836" i="1"/>
  <c r="Q3836" i="1"/>
  <c r="L3837" i="1"/>
  <c r="F3834" i="1"/>
  <c r="J3834" i="1" s="1"/>
  <c r="X3893" i="1"/>
  <c r="K3893" i="1"/>
  <c r="A3894" i="1"/>
  <c r="T3829" i="1"/>
  <c r="AF3829" i="1" s="1"/>
  <c r="S3830" i="1"/>
  <c r="AB3895" i="1"/>
  <c r="Z3892" i="1"/>
  <c r="AA3892" i="1" s="1"/>
  <c r="AH3892" i="1" s="1"/>
  <c r="I3893" i="1"/>
  <c r="H3893" i="1" s="1"/>
  <c r="AJ3893" i="1"/>
  <c r="Y3892" i="1"/>
  <c r="C3893" i="1"/>
  <c r="O3834" i="1" l="1"/>
  <c r="R3834" i="1" s="1"/>
  <c r="AB3896" i="1"/>
  <c r="A3895" i="1"/>
  <c r="X3894" i="1"/>
  <c r="K3894" i="1"/>
  <c r="AJ3894" i="1"/>
  <c r="Z3893" i="1"/>
  <c r="AA3893" i="1" s="1"/>
  <c r="AH3893" i="1" s="1"/>
  <c r="C3894" i="1"/>
  <c r="Y3893" i="1"/>
  <c r="I3894" i="1"/>
  <c r="H3894" i="1" s="1"/>
  <c r="AC3836" i="1"/>
  <c r="AE3836" i="1" s="1"/>
  <c r="G3836" i="1"/>
  <c r="F3835" i="1"/>
  <c r="O3835" i="1" s="1"/>
  <c r="R3835" i="1" s="1"/>
  <c r="T3830" i="1"/>
  <c r="AF3830" i="1" s="1"/>
  <c r="S3831" i="1"/>
  <c r="M3837" i="1"/>
  <c r="N3837" i="1" s="1"/>
  <c r="P3837" i="1"/>
  <c r="Q3837" i="1"/>
  <c r="L3838" i="1"/>
  <c r="J3835" i="1" l="1"/>
  <c r="F3836" i="1"/>
  <c r="J3836" i="1" s="1"/>
  <c r="K3895" i="1"/>
  <c r="X3895" i="1"/>
  <c r="A3896" i="1"/>
  <c r="AB3897" i="1"/>
  <c r="AJ3895" i="1"/>
  <c r="Y3894" i="1"/>
  <c r="C3895" i="1"/>
  <c r="Z3894" i="1"/>
  <c r="AA3894" i="1" s="1"/>
  <c r="AH3894" i="1" s="1"/>
  <c r="I3895" i="1"/>
  <c r="H3895" i="1" s="1"/>
  <c r="AC3837" i="1"/>
  <c r="AE3837" i="1" s="1"/>
  <c r="G3837" i="1"/>
  <c r="M3838" i="1"/>
  <c r="N3838" i="1" s="1"/>
  <c r="P3838" i="1"/>
  <c r="Q3838" i="1"/>
  <c r="L3839" i="1"/>
  <c r="T3831" i="1"/>
  <c r="AF3831" i="1" s="1"/>
  <c r="S3832" i="1"/>
  <c r="O3836" i="1" l="1"/>
  <c r="R3836" i="1" s="1"/>
  <c r="AC3838" i="1"/>
  <c r="AE3838" i="1" s="1"/>
  <c r="G3838" i="1"/>
  <c r="M3839" i="1"/>
  <c r="N3839" i="1" s="1"/>
  <c r="P3839" i="1"/>
  <c r="Q3839" i="1"/>
  <c r="L3840" i="1"/>
  <c r="F3837" i="1"/>
  <c r="J3837" i="1" s="1"/>
  <c r="X3896" i="1"/>
  <c r="K3896" i="1"/>
  <c r="A3897" i="1"/>
  <c r="AB3898" i="1"/>
  <c r="T3832" i="1"/>
  <c r="AF3832" i="1" s="1"/>
  <c r="S3833" i="1"/>
  <c r="AJ3896" i="1"/>
  <c r="I3896" i="1"/>
  <c r="H3896" i="1" s="1"/>
  <c r="Y3895" i="1"/>
  <c r="Z3895" i="1"/>
  <c r="AA3895" i="1" s="1"/>
  <c r="AH3895" i="1" s="1"/>
  <c r="C3896" i="1"/>
  <c r="AC3839" i="1" l="1"/>
  <c r="AE3839" i="1" s="1"/>
  <c r="G3839" i="1"/>
  <c r="AB3899" i="1"/>
  <c r="Y3896" i="1"/>
  <c r="C3897" i="1"/>
  <c r="Z3896" i="1"/>
  <c r="AA3896" i="1" s="1"/>
  <c r="AH3896" i="1" s="1"/>
  <c r="I3897" i="1"/>
  <c r="H3897" i="1" s="1"/>
  <c r="AJ3897" i="1"/>
  <c r="M3840" i="1"/>
  <c r="N3840" i="1" s="1"/>
  <c r="P3840" i="1"/>
  <c r="Q3840" i="1"/>
  <c r="L3841" i="1"/>
  <c r="F3838" i="1"/>
  <c r="O3838" i="1" s="1"/>
  <c r="R3838" i="1" s="1"/>
  <c r="X3897" i="1"/>
  <c r="A3898" i="1"/>
  <c r="K3897" i="1"/>
  <c r="O3837" i="1"/>
  <c r="R3837" i="1" s="1"/>
  <c r="T3833" i="1"/>
  <c r="AF3833" i="1" s="1"/>
  <c r="S3834" i="1"/>
  <c r="AC3840" i="1" l="1"/>
  <c r="AE3840" i="1" s="1"/>
  <c r="G3840" i="1"/>
  <c r="AB3900" i="1"/>
  <c r="X3898" i="1"/>
  <c r="K3898" i="1"/>
  <c r="A3899" i="1"/>
  <c r="M3841" i="1"/>
  <c r="N3841" i="1" s="1"/>
  <c r="P3841" i="1"/>
  <c r="Q3841" i="1"/>
  <c r="L3842" i="1"/>
  <c r="F3839" i="1"/>
  <c r="O3839" i="1" s="1"/>
  <c r="R3839" i="1" s="1"/>
  <c r="Y3897" i="1"/>
  <c r="AJ3898" i="1"/>
  <c r="Z3897" i="1"/>
  <c r="AA3897" i="1" s="1"/>
  <c r="AH3897" i="1" s="1"/>
  <c r="C3898" i="1"/>
  <c r="I3898" i="1"/>
  <c r="H3898" i="1" s="1"/>
  <c r="J3838" i="1"/>
  <c r="T3834" i="1"/>
  <c r="AF3834" i="1" s="1"/>
  <c r="S3835" i="1"/>
  <c r="J3839" i="1" l="1"/>
  <c r="T3835" i="1"/>
  <c r="AF3835" i="1" s="1"/>
  <c r="S3836" i="1"/>
  <c r="X3899" i="1"/>
  <c r="A3900" i="1"/>
  <c r="K3899" i="1"/>
  <c r="AB3901" i="1"/>
  <c r="F3840" i="1"/>
  <c r="O3840" i="1" s="1"/>
  <c r="R3840" i="1" s="1"/>
  <c r="AC3841" i="1"/>
  <c r="AE3841" i="1" s="1"/>
  <c r="G3841" i="1"/>
  <c r="Z3898" i="1"/>
  <c r="AA3898" i="1" s="1"/>
  <c r="AH3898" i="1" s="1"/>
  <c r="C3899" i="1"/>
  <c r="I3899" i="1"/>
  <c r="H3899" i="1" s="1"/>
  <c r="Y3898" i="1"/>
  <c r="AJ3899" i="1"/>
  <c r="M3842" i="1"/>
  <c r="N3842" i="1" s="1"/>
  <c r="P3842" i="1"/>
  <c r="Q3842" i="1"/>
  <c r="L3843" i="1"/>
  <c r="M3843" i="1" l="1"/>
  <c r="N3843" i="1" s="1"/>
  <c r="P3843" i="1"/>
  <c r="Q3843" i="1"/>
  <c r="L3844" i="1"/>
  <c r="X3900" i="1"/>
  <c r="A3901" i="1"/>
  <c r="K3900" i="1"/>
  <c r="J3840" i="1"/>
  <c r="AB3902" i="1"/>
  <c r="Z3899" i="1"/>
  <c r="AA3899" i="1" s="1"/>
  <c r="AH3899" i="1" s="1"/>
  <c r="AJ3900" i="1"/>
  <c r="I3900" i="1"/>
  <c r="H3900" i="1" s="1"/>
  <c r="Y3899" i="1"/>
  <c r="C3900" i="1"/>
  <c r="T3836" i="1"/>
  <c r="AF3836" i="1" s="1"/>
  <c r="S3837" i="1"/>
  <c r="AC3842" i="1"/>
  <c r="AE3842" i="1" s="1"/>
  <c r="G3842" i="1"/>
  <c r="F3841" i="1"/>
  <c r="J3841" i="1" s="1"/>
  <c r="O3841" i="1" l="1"/>
  <c r="R3841" i="1" s="1"/>
  <c r="K3901" i="1"/>
  <c r="A3902" i="1"/>
  <c r="X3901" i="1"/>
  <c r="T3837" i="1"/>
  <c r="AF3837" i="1" s="1"/>
  <c r="S3838" i="1"/>
  <c r="AB3903" i="1"/>
  <c r="AC3843" i="1"/>
  <c r="AE3843" i="1" s="1"/>
  <c r="G3843" i="1"/>
  <c r="Y3900" i="1"/>
  <c r="AJ3901" i="1"/>
  <c r="Z3900" i="1"/>
  <c r="AA3900" i="1" s="1"/>
  <c r="AH3900" i="1" s="1"/>
  <c r="C3901" i="1"/>
  <c r="I3901" i="1"/>
  <c r="H3901" i="1" s="1"/>
  <c r="F3842" i="1"/>
  <c r="O3842" i="1" s="1"/>
  <c r="R3842" i="1" s="1"/>
  <c r="M3844" i="1"/>
  <c r="N3844" i="1" s="1"/>
  <c r="L3845" i="1"/>
  <c r="F3843" i="1" l="1"/>
  <c r="O3843" i="1" s="1"/>
  <c r="Y3901" i="1"/>
  <c r="Z3901" i="1"/>
  <c r="AA3901" i="1" s="1"/>
  <c r="AH3901" i="1" s="1"/>
  <c r="C3902" i="1"/>
  <c r="AJ3902" i="1"/>
  <c r="I3902" i="1"/>
  <c r="H3902" i="1" s="1"/>
  <c r="J3842" i="1"/>
  <c r="K3902" i="1"/>
  <c r="A3903" i="1"/>
  <c r="X3902" i="1"/>
  <c r="G3844" i="1"/>
  <c r="AC3844" i="1"/>
  <c r="AE3844" i="1" s="1"/>
  <c r="M3845" i="1"/>
  <c r="N3845" i="1" s="1"/>
  <c r="L3846" i="1"/>
  <c r="AB3904" i="1"/>
  <c r="T3838" i="1"/>
  <c r="AF3838" i="1" s="1"/>
  <c r="S3839" i="1"/>
  <c r="J3843" i="1" l="1"/>
  <c r="R3843" i="1"/>
  <c r="P3844" i="1"/>
  <c r="F3844" i="1"/>
  <c r="J3844" i="1" s="1"/>
  <c r="T3839" i="1"/>
  <c r="AF3839" i="1" s="1"/>
  <c r="S3840" i="1"/>
  <c r="AC3845" i="1"/>
  <c r="AE3845" i="1" s="1"/>
  <c r="G3845" i="1"/>
  <c r="Y3902" i="1"/>
  <c r="C3903" i="1"/>
  <c r="I3903" i="1"/>
  <c r="H3903" i="1" s="1"/>
  <c r="Z3902" i="1"/>
  <c r="AA3902" i="1" s="1"/>
  <c r="AH3902" i="1" s="1"/>
  <c r="AJ3903" i="1"/>
  <c r="AB3905" i="1"/>
  <c r="M3846" i="1"/>
  <c r="N3846" i="1" s="1"/>
  <c r="L3847" i="1"/>
  <c r="A3904" i="1"/>
  <c r="K3903" i="1"/>
  <c r="X3903" i="1"/>
  <c r="AB3906" i="1" l="1"/>
  <c r="O3844" i="1"/>
  <c r="AC3846" i="1"/>
  <c r="AE3846" i="1" s="1"/>
  <c r="G3846" i="1"/>
  <c r="Q3844" i="1"/>
  <c r="Q3845" i="1" s="1"/>
  <c r="Q3846" i="1" s="1"/>
  <c r="Q3847" i="1" s="1"/>
  <c r="P3845" i="1"/>
  <c r="P3846" i="1" s="1"/>
  <c r="P3847" i="1" s="1"/>
  <c r="A3905" i="1"/>
  <c r="X3904" i="1"/>
  <c r="K3904" i="1"/>
  <c r="Z3903" i="1"/>
  <c r="AA3903" i="1" s="1"/>
  <c r="AH3903" i="1" s="1"/>
  <c r="AJ3904" i="1"/>
  <c r="I3904" i="1"/>
  <c r="H3904" i="1" s="1"/>
  <c r="C3904" i="1"/>
  <c r="Y3903" i="1"/>
  <c r="M3847" i="1"/>
  <c r="N3847" i="1" s="1"/>
  <c r="L3848" i="1"/>
  <c r="F3845" i="1"/>
  <c r="O3845" i="1" s="1"/>
  <c r="T3840" i="1"/>
  <c r="AF3840" i="1" s="1"/>
  <c r="S3841" i="1"/>
  <c r="R3845" i="1" l="1"/>
  <c r="C3905" i="1"/>
  <c r="Z3904" i="1"/>
  <c r="AA3904" i="1" s="1"/>
  <c r="AH3904" i="1" s="1"/>
  <c r="AJ3905" i="1"/>
  <c r="I3905" i="1"/>
  <c r="H3905" i="1" s="1"/>
  <c r="Y3904" i="1"/>
  <c r="T3841" i="1"/>
  <c r="AF3841" i="1" s="1"/>
  <c r="S3842" i="1"/>
  <c r="M3848" i="1"/>
  <c r="N3848" i="1" s="1"/>
  <c r="P3848" i="1"/>
  <c r="Q3848" i="1"/>
  <c r="L3849" i="1"/>
  <c r="A3906" i="1"/>
  <c r="X3905" i="1"/>
  <c r="K3905" i="1"/>
  <c r="AC3847" i="1"/>
  <c r="AE3847" i="1" s="1"/>
  <c r="G3847" i="1"/>
  <c r="J3845" i="1"/>
  <c r="F3846" i="1"/>
  <c r="J3846" i="1" s="1"/>
  <c r="AB3907" i="1"/>
  <c r="R3844" i="1"/>
  <c r="A3907" i="1" l="1"/>
  <c r="K3906" i="1"/>
  <c r="X3906" i="1"/>
  <c r="O3846" i="1"/>
  <c r="R3846" i="1" s="1"/>
  <c r="M3849" i="1"/>
  <c r="N3849" i="1" s="1"/>
  <c r="P3849" i="1"/>
  <c r="Q3849" i="1"/>
  <c r="L3850" i="1"/>
  <c r="F3847" i="1"/>
  <c r="O3847" i="1" s="1"/>
  <c r="R3847" i="1" s="1"/>
  <c r="T3842" i="1"/>
  <c r="AF3842" i="1" s="1"/>
  <c r="S3843" i="1"/>
  <c r="AB3908" i="1"/>
  <c r="AJ3906" i="1"/>
  <c r="I3906" i="1"/>
  <c r="H3906" i="1" s="1"/>
  <c r="C3906" i="1"/>
  <c r="Y3905" i="1"/>
  <c r="Z3905" i="1"/>
  <c r="AC3848" i="1"/>
  <c r="AE3848" i="1" s="1"/>
  <c r="G3848" i="1"/>
  <c r="AC3849" i="1" l="1"/>
  <c r="AE3849" i="1" s="1"/>
  <c r="G3849" i="1"/>
  <c r="M3850" i="1"/>
  <c r="N3850" i="1" s="1"/>
  <c r="P3850" i="1"/>
  <c r="Q3850" i="1"/>
  <c r="L3851" i="1"/>
  <c r="T3843" i="1"/>
  <c r="S3844" i="1"/>
  <c r="F3848" i="1"/>
  <c r="J3848" i="1" s="1"/>
  <c r="J3847" i="1"/>
  <c r="K3907" i="1"/>
  <c r="A3908" i="1"/>
  <c r="X3907" i="1"/>
  <c r="AB3909" i="1"/>
  <c r="Y3906" i="1"/>
  <c r="C3907" i="1"/>
  <c r="I3907" i="1"/>
  <c r="H3907" i="1" s="1"/>
  <c r="Z3906" i="1"/>
  <c r="AA3906" i="1" s="1"/>
  <c r="AH3906" i="1" s="1"/>
  <c r="AJ3907" i="1"/>
  <c r="O3848" i="1" l="1"/>
  <c r="R3848" i="1" s="1"/>
  <c r="AB3910" i="1"/>
  <c r="T3844" i="1"/>
  <c r="AF3844" i="1" s="1"/>
  <c r="S3845" i="1"/>
  <c r="AC3850" i="1"/>
  <c r="AE3850" i="1" s="1"/>
  <c r="G3850" i="1"/>
  <c r="X3908" i="1"/>
  <c r="K3908" i="1"/>
  <c r="A3909" i="1"/>
  <c r="AF3843" i="1"/>
  <c r="AA3843" i="1"/>
  <c r="M3851" i="1"/>
  <c r="N3851" i="1" s="1"/>
  <c r="P3851" i="1"/>
  <c r="Q3851" i="1"/>
  <c r="L3852" i="1"/>
  <c r="Z3907" i="1"/>
  <c r="AA3907" i="1" s="1"/>
  <c r="AH3907" i="1" s="1"/>
  <c r="AJ3908" i="1"/>
  <c r="Y3907" i="1"/>
  <c r="C3908" i="1"/>
  <c r="I3908" i="1"/>
  <c r="H3908" i="1" s="1"/>
  <c r="F3849" i="1"/>
  <c r="J3849" i="1" s="1"/>
  <c r="O3849" i="1" l="1"/>
  <c r="R3849" i="1" s="1"/>
  <c r="AC3851" i="1"/>
  <c r="AE3851" i="1" s="1"/>
  <c r="G3851" i="1"/>
  <c r="X3909" i="1"/>
  <c r="K3909" i="1"/>
  <c r="A3910" i="1"/>
  <c r="F3850" i="1"/>
  <c r="O3850" i="1" s="1"/>
  <c r="R3850" i="1" s="1"/>
  <c r="M3852" i="1"/>
  <c r="N3852" i="1" s="1"/>
  <c r="P3852" i="1"/>
  <c r="Q3852" i="1"/>
  <c r="L3853" i="1"/>
  <c r="AB3911" i="1"/>
  <c r="AH3843" i="1"/>
  <c r="T3845" i="1"/>
  <c r="AF3845" i="1" s="1"/>
  <c r="S3846" i="1"/>
  <c r="Y3908" i="1"/>
  <c r="AJ3909" i="1"/>
  <c r="Z3908" i="1"/>
  <c r="AA3908" i="1" s="1"/>
  <c r="AH3908" i="1" s="1"/>
  <c r="C3909" i="1"/>
  <c r="I3909" i="1"/>
  <c r="H3909" i="1" s="1"/>
  <c r="J3850" i="1" l="1"/>
  <c r="M3853" i="1"/>
  <c r="N3853" i="1" s="1"/>
  <c r="P3853" i="1"/>
  <c r="Q3853" i="1"/>
  <c r="L3854" i="1"/>
  <c r="A3911" i="1"/>
  <c r="K3910" i="1"/>
  <c r="X3910" i="1"/>
  <c r="F3851" i="1"/>
  <c r="J3851" i="1" s="1"/>
  <c r="AB3912" i="1"/>
  <c r="T3846" i="1"/>
  <c r="AF3846" i="1" s="1"/>
  <c r="S3847" i="1"/>
  <c r="AC3852" i="1"/>
  <c r="AE3852" i="1" s="1"/>
  <c r="G3852" i="1"/>
  <c r="Y3909" i="1"/>
  <c r="I3910" i="1"/>
  <c r="H3910" i="1" s="1"/>
  <c r="Z3909" i="1"/>
  <c r="AA3909" i="1" s="1"/>
  <c r="AH3909" i="1" s="1"/>
  <c r="C3910" i="1"/>
  <c r="AJ3910" i="1"/>
  <c r="X3911" i="1" l="1"/>
  <c r="A3912" i="1"/>
  <c r="K3911" i="1"/>
  <c r="T3847" i="1"/>
  <c r="AF3847" i="1" s="1"/>
  <c r="S3848" i="1"/>
  <c r="AC3853" i="1"/>
  <c r="AE3853" i="1" s="1"/>
  <c r="G3853" i="1"/>
  <c r="F3852" i="1"/>
  <c r="J3852" i="1" s="1"/>
  <c r="AB3913" i="1"/>
  <c r="O3851" i="1"/>
  <c r="R3851" i="1" s="1"/>
  <c r="M3854" i="1"/>
  <c r="N3854" i="1" s="1"/>
  <c r="P3854" i="1"/>
  <c r="Q3854" i="1"/>
  <c r="L3855" i="1"/>
  <c r="Y3910" i="1"/>
  <c r="C3911" i="1"/>
  <c r="Z3910" i="1"/>
  <c r="AA3910" i="1" s="1"/>
  <c r="AH3910" i="1" s="1"/>
  <c r="I3911" i="1"/>
  <c r="H3911" i="1" s="1"/>
  <c r="AJ3911" i="1"/>
  <c r="O3852" i="1" l="1"/>
  <c r="R3852" i="1" s="1"/>
  <c r="AC3854" i="1"/>
  <c r="AE3854" i="1" s="1"/>
  <c r="G3854" i="1"/>
  <c r="T3848" i="1"/>
  <c r="AF3848" i="1" s="1"/>
  <c r="S3849" i="1"/>
  <c r="AJ3912" i="1"/>
  <c r="Z3911" i="1"/>
  <c r="AA3911" i="1" s="1"/>
  <c r="AH3911" i="1" s="1"/>
  <c r="C3912" i="1"/>
  <c r="I3912" i="1"/>
  <c r="H3912" i="1" s="1"/>
  <c r="Y3911" i="1"/>
  <c r="M3855" i="1"/>
  <c r="N3855" i="1" s="1"/>
  <c r="P3855" i="1"/>
  <c r="Q3855" i="1"/>
  <c r="L3856" i="1"/>
  <c r="F3853" i="1"/>
  <c r="J3853" i="1" s="1"/>
  <c r="AB3914" i="1"/>
  <c r="K3912" i="1"/>
  <c r="X3912" i="1"/>
  <c r="A3913" i="1"/>
  <c r="O3853" i="1" l="1"/>
  <c r="R3853" i="1" s="1"/>
  <c r="F3854" i="1"/>
  <c r="O3854" i="1" s="1"/>
  <c r="R3854" i="1" s="1"/>
  <c r="K3913" i="1"/>
  <c r="A3914" i="1"/>
  <c r="X3913" i="1"/>
  <c r="AC3855" i="1"/>
  <c r="AE3855" i="1" s="1"/>
  <c r="G3855" i="1"/>
  <c r="T3849" i="1"/>
  <c r="AF3849" i="1" s="1"/>
  <c r="S3850" i="1"/>
  <c r="I3913" i="1"/>
  <c r="H3913" i="1" s="1"/>
  <c r="AJ3913" i="1"/>
  <c r="Y3912" i="1"/>
  <c r="C3913" i="1"/>
  <c r="Z3912" i="1"/>
  <c r="AA3912" i="1" s="1"/>
  <c r="AH3912" i="1" s="1"/>
  <c r="AB3915" i="1"/>
  <c r="M3856" i="1"/>
  <c r="N3856" i="1" s="1"/>
  <c r="P3856" i="1"/>
  <c r="Q3856" i="1"/>
  <c r="L3857" i="1"/>
  <c r="AB3916" i="1" l="1"/>
  <c r="X3914" i="1"/>
  <c r="A3915" i="1"/>
  <c r="K3914" i="1"/>
  <c r="F3855" i="1"/>
  <c r="O3855" i="1" s="1"/>
  <c r="R3855" i="1" s="1"/>
  <c r="AC3856" i="1"/>
  <c r="AE3856" i="1" s="1"/>
  <c r="G3856" i="1"/>
  <c r="Z3913" i="1"/>
  <c r="AA3913" i="1" s="1"/>
  <c r="AH3913" i="1" s="1"/>
  <c r="C3914" i="1"/>
  <c r="I3914" i="1"/>
  <c r="H3914" i="1" s="1"/>
  <c r="Y3913" i="1"/>
  <c r="AJ3914" i="1"/>
  <c r="J3854" i="1"/>
  <c r="M3857" i="1"/>
  <c r="N3857" i="1" s="1"/>
  <c r="P3857" i="1"/>
  <c r="Q3857" i="1"/>
  <c r="L3858" i="1"/>
  <c r="T3850" i="1"/>
  <c r="AF3850" i="1" s="1"/>
  <c r="S3851" i="1"/>
  <c r="J3855" i="1" l="1"/>
  <c r="AB3917" i="1"/>
  <c r="AC3857" i="1"/>
  <c r="AE3857" i="1" s="1"/>
  <c r="G3857" i="1"/>
  <c r="A3916" i="1"/>
  <c r="X3915" i="1"/>
  <c r="K3915" i="1"/>
  <c r="M3858" i="1"/>
  <c r="N3858" i="1" s="1"/>
  <c r="P3858" i="1"/>
  <c r="Q3858" i="1"/>
  <c r="L3859" i="1"/>
  <c r="F3856" i="1"/>
  <c r="J3856" i="1" s="1"/>
  <c r="Y3914" i="1"/>
  <c r="AJ3915" i="1"/>
  <c r="Z3914" i="1"/>
  <c r="AA3914" i="1" s="1"/>
  <c r="AH3914" i="1" s="1"/>
  <c r="C3915" i="1"/>
  <c r="I3915" i="1"/>
  <c r="H3915" i="1" s="1"/>
  <c r="T3851" i="1"/>
  <c r="AF3851" i="1" s="1"/>
  <c r="S3852" i="1"/>
  <c r="O3856" i="1" l="1"/>
  <c r="R3856" i="1" s="1"/>
  <c r="F3857" i="1"/>
  <c r="O3857" i="1" s="1"/>
  <c r="R3857" i="1" s="1"/>
  <c r="T3852" i="1"/>
  <c r="AF3852" i="1" s="1"/>
  <c r="S3853" i="1"/>
  <c r="AJ3916" i="1"/>
  <c r="Y3915" i="1"/>
  <c r="Z3915" i="1"/>
  <c r="AA3915" i="1" s="1"/>
  <c r="AH3915" i="1" s="1"/>
  <c r="C3916" i="1"/>
  <c r="I3916" i="1"/>
  <c r="H3916" i="1" s="1"/>
  <c r="AB3918" i="1"/>
  <c r="AC3858" i="1"/>
  <c r="AE3858" i="1" s="1"/>
  <c r="G3858" i="1"/>
  <c r="M3859" i="1"/>
  <c r="N3859" i="1" s="1"/>
  <c r="P3859" i="1"/>
  <c r="Q3859" i="1"/>
  <c r="L3860" i="1"/>
  <c r="X3916" i="1"/>
  <c r="A3917" i="1"/>
  <c r="K3916" i="1"/>
  <c r="J3857" i="1" l="1"/>
  <c r="AC3859" i="1"/>
  <c r="AE3859" i="1" s="1"/>
  <c r="G3859" i="1"/>
  <c r="AB3919" i="1"/>
  <c r="C3917" i="1"/>
  <c r="Z3916" i="1"/>
  <c r="AA3916" i="1" s="1"/>
  <c r="AH3916" i="1" s="1"/>
  <c r="AJ3917" i="1"/>
  <c r="I3917" i="1"/>
  <c r="H3917" i="1" s="1"/>
  <c r="Y3916" i="1"/>
  <c r="M3860" i="1"/>
  <c r="N3860" i="1" s="1"/>
  <c r="P3860" i="1"/>
  <c r="Q3860" i="1"/>
  <c r="L3861" i="1"/>
  <c r="F3858" i="1"/>
  <c r="J3858" i="1" s="1"/>
  <c r="T3853" i="1"/>
  <c r="AF3853" i="1" s="1"/>
  <c r="S3854" i="1"/>
  <c r="A3918" i="1"/>
  <c r="X3917" i="1"/>
  <c r="K3917" i="1"/>
  <c r="AC3860" i="1" l="1"/>
  <c r="AE3860" i="1" s="1"/>
  <c r="G3860" i="1"/>
  <c r="AB3920" i="1"/>
  <c r="M3861" i="1"/>
  <c r="N3861" i="1" s="1"/>
  <c r="P3861" i="1"/>
  <c r="Q3861" i="1"/>
  <c r="L3862" i="1"/>
  <c r="F3859" i="1"/>
  <c r="O3859" i="1" s="1"/>
  <c r="R3859" i="1" s="1"/>
  <c r="I3918" i="1"/>
  <c r="H3918" i="1" s="1"/>
  <c r="Y3917" i="1"/>
  <c r="Z3917" i="1"/>
  <c r="AA3917" i="1" s="1"/>
  <c r="AH3917" i="1" s="1"/>
  <c r="AJ3918" i="1"/>
  <c r="C3918" i="1"/>
  <c r="O3858" i="1"/>
  <c r="R3858" i="1" s="1"/>
  <c r="K3918" i="1"/>
  <c r="A3919" i="1"/>
  <c r="X3918" i="1"/>
  <c r="T3854" i="1"/>
  <c r="AF3854" i="1" s="1"/>
  <c r="S3855" i="1"/>
  <c r="T3855" i="1" l="1"/>
  <c r="AF3855" i="1" s="1"/>
  <c r="S3856" i="1"/>
  <c r="K3919" i="1"/>
  <c r="A3920" i="1"/>
  <c r="X3919" i="1"/>
  <c r="J3859" i="1"/>
  <c r="AB3921" i="1"/>
  <c r="F3860" i="1"/>
  <c r="J3860" i="1" s="1"/>
  <c r="AC3861" i="1"/>
  <c r="AE3861" i="1" s="1"/>
  <c r="G3861" i="1"/>
  <c r="Y3918" i="1"/>
  <c r="AJ3919" i="1"/>
  <c r="I3919" i="1"/>
  <c r="H3919" i="1" s="1"/>
  <c r="Z3918" i="1"/>
  <c r="AA3918" i="1" s="1"/>
  <c r="AH3918" i="1" s="1"/>
  <c r="C3919" i="1"/>
  <c r="M3862" i="1"/>
  <c r="N3862" i="1" s="1"/>
  <c r="P3862" i="1"/>
  <c r="Q3862" i="1"/>
  <c r="L3863" i="1"/>
  <c r="O3860" i="1" l="1"/>
  <c r="R3860" i="1" s="1"/>
  <c r="M3863" i="1"/>
  <c r="N3863" i="1" s="1"/>
  <c r="P3863" i="1"/>
  <c r="Q3863" i="1"/>
  <c r="L3864" i="1"/>
  <c r="T3856" i="1"/>
  <c r="AF3856" i="1" s="1"/>
  <c r="S3857" i="1"/>
  <c r="AB3922" i="1"/>
  <c r="Y3919" i="1"/>
  <c r="I3920" i="1"/>
  <c r="H3920" i="1" s="1"/>
  <c r="Z3919" i="1"/>
  <c r="AA3919" i="1" s="1"/>
  <c r="AH3919" i="1" s="1"/>
  <c r="AJ3920" i="1"/>
  <c r="C3920" i="1"/>
  <c r="AC3862" i="1"/>
  <c r="AE3862" i="1" s="1"/>
  <c r="G3862" i="1"/>
  <c r="F3861" i="1"/>
  <c r="J3861" i="1" s="1"/>
  <c r="A3921" i="1"/>
  <c r="K3920" i="1"/>
  <c r="X3920" i="1"/>
  <c r="C3921" i="1" l="1"/>
  <c r="Z3920" i="1"/>
  <c r="AA3920" i="1" s="1"/>
  <c r="AH3920" i="1" s="1"/>
  <c r="AJ3921" i="1"/>
  <c r="I3921" i="1"/>
  <c r="H3921" i="1" s="1"/>
  <c r="Y3920" i="1"/>
  <c r="F3862" i="1"/>
  <c r="J3862" i="1" s="1"/>
  <c r="T3857" i="1"/>
  <c r="AF3857" i="1" s="1"/>
  <c r="S3858" i="1"/>
  <c r="M3864" i="1"/>
  <c r="N3864" i="1" s="1"/>
  <c r="P3864" i="1"/>
  <c r="Q3864" i="1"/>
  <c r="L3865" i="1"/>
  <c r="AB3923" i="1"/>
  <c r="A3922" i="1"/>
  <c r="X3921" i="1"/>
  <c r="K3921" i="1"/>
  <c r="O3861" i="1"/>
  <c r="R3861" i="1" s="1"/>
  <c r="AC3863" i="1"/>
  <c r="AE3863" i="1" s="1"/>
  <c r="G3863" i="1"/>
  <c r="O3862" i="1" l="1"/>
  <c r="R3862" i="1" s="1"/>
  <c r="F3863" i="1"/>
  <c r="O3863" i="1" s="1"/>
  <c r="R3863" i="1" s="1"/>
  <c r="AB3924" i="1"/>
  <c r="AC3864" i="1"/>
  <c r="AE3864" i="1" s="1"/>
  <c r="G3864" i="1"/>
  <c r="M3865" i="1"/>
  <c r="N3865" i="1" s="1"/>
  <c r="P3865" i="1"/>
  <c r="Q3865" i="1"/>
  <c r="L3866" i="1"/>
  <c r="Y3921" i="1"/>
  <c r="C3922" i="1"/>
  <c r="Z3921" i="1"/>
  <c r="AA3921" i="1" s="1"/>
  <c r="AH3921" i="1" s="1"/>
  <c r="AJ3922" i="1"/>
  <c r="I3922" i="1"/>
  <c r="H3922" i="1" s="1"/>
  <c r="A3923" i="1"/>
  <c r="K3922" i="1"/>
  <c r="X3922" i="1"/>
  <c r="T3858" i="1"/>
  <c r="AF3858" i="1" s="1"/>
  <c r="S3859" i="1"/>
  <c r="J3863" i="1" l="1"/>
  <c r="T3859" i="1"/>
  <c r="AF3859" i="1" s="1"/>
  <c r="S3860" i="1"/>
  <c r="A3924" i="1"/>
  <c r="K3923" i="1"/>
  <c r="X3923" i="1"/>
  <c r="M3866" i="1"/>
  <c r="N3866" i="1" s="1"/>
  <c r="P3866" i="1"/>
  <c r="Q3866" i="1"/>
  <c r="L3867" i="1"/>
  <c r="F3864" i="1"/>
  <c r="J3864" i="1" s="1"/>
  <c r="AB3925" i="1"/>
  <c r="C3923" i="1"/>
  <c r="I3923" i="1"/>
  <c r="H3923" i="1" s="1"/>
  <c r="Y3922" i="1"/>
  <c r="AJ3923" i="1"/>
  <c r="Z3922" i="1"/>
  <c r="AA3922" i="1" s="1"/>
  <c r="AH3922" i="1" s="1"/>
  <c r="AC3865" i="1"/>
  <c r="AE3865" i="1" s="1"/>
  <c r="G3865" i="1"/>
  <c r="AC3866" i="1" l="1"/>
  <c r="AE3866" i="1" s="1"/>
  <c r="G3866" i="1"/>
  <c r="X3924" i="1"/>
  <c r="A3925" i="1"/>
  <c r="K3924" i="1"/>
  <c r="M3867" i="1"/>
  <c r="N3867" i="1" s="1"/>
  <c r="P3867" i="1"/>
  <c r="Q3867" i="1"/>
  <c r="L3868" i="1"/>
  <c r="Z3923" i="1"/>
  <c r="AA3923" i="1" s="1"/>
  <c r="AH3923" i="1" s="1"/>
  <c r="C3924" i="1"/>
  <c r="Y3923" i="1"/>
  <c r="AJ3924" i="1"/>
  <c r="I3924" i="1"/>
  <c r="H3924" i="1" s="1"/>
  <c r="AB3926" i="1"/>
  <c r="O3864" i="1"/>
  <c r="R3864" i="1" s="1"/>
  <c r="T3860" i="1"/>
  <c r="AF3860" i="1" s="1"/>
  <c r="S3861" i="1"/>
  <c r="F3865" i="1"/>
  <c r="J3865" i="1" s="1"/>
  <c r="O3865" i="1" l="1"/>
  <c r="R3865" i="1" s="1"/>
  <c r="AC3867" i="1"/>
  <c r="AE3867" i="1" s="1"/>
  <c r="G3867" i="1"/>
  <c r="Y3924" i="1"/>
  <c r="C3925" i="1"/>
  <c r="I3925" i="1"/>
  <c r="H3925" i="1" s="1"/>
  <c r="Z3924" i="1"/>
  <c r="AA3924" i="1" s="1"/>
  <c r="AH3924" i="1" s="1"/>
  <c r="AJ3925" i="1"/>
  <c r="M3868" i="1"/>
  <c r="N3868" i="1" s="1"/>
  <c r="P3868" i="1"/>
  <c r="Q3868" i="1"/>
  <c r="L3869" i="1"/>
  <c r="F3866" i="1"/>
  <c r="J3866" i="1" s="1"/>
  <c r="T3861" i="1"/>
  <c r="AF3861" i="1" s="1"/>
  <c r="S3862" i="1"/>
  <c r="AB3927" i="1"/>
  <c r="K3925" i="1"/>
  <c r="A3926" i="1"/>
  <c r="X3925" i="1"/>
  <c r="AC3868" i="1" l="1"/>
  <c r="AE3868" i="1" s="1"/>
  <c r="G3868" i="1"/>
  <c r="F3867" i="1"/>
  <c r="J3867" i="1" s="1"/>
  <c r="T3862" i="1"/>
  <c r="AF3862" i="1" s="1"/>
  <c r="S3863" i="1"/>
  <c r="M3869" i="1"/>
  <c r="N3869" i="1" s="1"/>
  <c r="P3869" i="1"/>
  <c r="Q3869" i="1"/>
  <c r="L3870" i="1"/>
  <c r="K3926" i="1"/>
  <c r="A3927" i="1"/>
  <c r="X3926" i="1"/>
  <c r="O3866" i="1"/>
  <c r="R3866" i="1" s="1"/>
  <c r="Y3925" i="1"/>
  <c r="Z3925" i="1"/>
  <c r="AA3925" i="1" s="1"/>
  <c r="AH3925" i="1" s="1"/>
  <c r="C3926" i="1"/>
  <c r="AJ3926" i="1"/>
  <c r="I3926" i="1"/>
  <c r="H3926" i="1" s="1"/>
  <c r="AB3928" i="1"/>
  <c r="AB3929" i="1" l="1"/>
  <c r="M3870" i="1"/>
  <c r="N3870" i="1" s="1"/>
  <c r="P3870" i="1"/>
  <c r="Q3870" i="1"/>
  <c r="L3871" i="1"/>
  <c r="T3863" i="1"/>
  <c r="AF3863" i="1" s="1"/>
  <c r="S3864" i="1"/>
  <c r="Z3926" i="1"/>
  <c r="AA3926" i="1" s="1"/>
  <c r="AH3926" i="1" s="1"/>
  <c r="AJ3927" i="1"/>
  <c r="I3927" i="1"/>
  <c r="H3927" i="1" s="1"/>
  <c r="Y3926" i="1"/>
  <c r="C3927" i="1"/>
  <c r="F3868" i="1"/>
  <c r="O3868" i="1" s="1"/>
  <c r="R3868" i="1" s="1"/>
  <c r="X3927" i="1"/>
  <c r="A3928" i="1"/>
  <c r="K3927" i="1"/>
  <c r="O3867" i="1"/>
  <c r="R3867" i="1" s="1"/>
  <c r="AC3869" i="1"/>
  <c r="AE3869" i="1" s="1"/>
  <c r="G3869" i="1"/>
  <c r="F3869" i="1" l="1"/>
  <c r="J3869" i="1" s="1"/>
  <c r="A3929" i="1"/>
  <c r="X3928" i="1"/>
  <c r="K3928" i="1"/>
  <c r="M3871" i="1"/>
  <c r="N3871" i="1" s="1"/>
  <c r="P3871" i="1"/>
  <c r="Q3871" i="1"/>
  <c r="L3872" i="1"/>
  <c r="C3928" i="1"/>
  <c r="Y3927" i="1"/>
  <c r="AJ3928" i="1"/>
  <c r="Z3927" i="1"/>
  <c r="AA3927" i="1" s="1"/>
  <c r="AH3927" i="1" s="1"/>
  <c r="I3928" i="1"/>
  <c r="H3928" i="1" s="1"/>
  <c r="J3868" i="1"/>
  <c r="AB3930" i="1"/>
  <c r="T3864" i="1"/>
  <c r="AF3864" i="1" s="1"/>
  <c r="S3865" i="1"/>
  <c r="AC3870" i="1"/>
  <c r="AE3870" i="1" s="1"/>
  <c r="G3870" i="1"/>
  <c r="O3869" i="1" l="1"/>
  <c r="R3869" i="1" s="1"/>
  <c r="T3865" i="1"/>
  <c r="AF3865" i="1" s="1"/>
  <c r="S3866" i="1"/>
  <c r="Z3928" i="1"/>
  <c r="AA3928" i="1" s="1"/>
  <c r="AH3928" i="1" s="1"/>
  <c r="AJ3929" i="1"/>
  <c r="I3929" i="1"/>
  <c r="H3929" i="1" s="1"/>
  <c r="Y3928" i="1"/>
  <c r="C3929" i="1"/>
  <c r="AC3871" i="1"/>
  <c r="AE3871" i="1" s="1"/>
  <c r="G3871" i="1"/>
  <c r="X3929" i="1"/>
  <c r="K3929" i="1"/>
  <c r="A3930" i="1"/>
  <c r="F3870" i="1"/>
  <c r="O3870" i="1" s="1"/>
  <c r="R3870" i="1" s="1"/>
  <c r="M3872" i="1"/>
  <c r="N3872" i="1" s="1"/>
  <c r="P3872" i="1"/>
  <c r="Q3872" i="1"/>
  <c r="L3873" i="1"/>
  <c r="AB3931" i="1"/>
  <c r="AB3932" i="1" l="1"/>
  <c r="J3870" i="1"/>
  <c r="Z3929" i="1"/>
  <c r="AA3929" i="1" s="1"/>
  <c r="AH3929" i="1" s="1"/>
  <c r="C3930" i="1"/>
  <c r="I3930" i="1"/>
  <c r="H3930" i="1" s="1"/>
  <c r="Y3929" i="1"/>
  <c r="AJ3930" i="1"/>
  <c r="T3866" i="1"/>
  <c r="AF3866" i="1" s="1"/>
  <c r="S3867" i="1"/>
  <c r="AC3872" i="1"/>
  <c r="AE3872" i="1" s="1"/>
  <c r="G3872" i="1"/>
  <c r="F3871" i="1"/>
  <c r="J3871" i="1" s="1"/>
  <c r="M3873" i="1"/>
  <c r="N3873" i="1" s="1"/>
  <c r="P3873" i="1"/>
  <c r="Q3873" i="1"/>
  <c r="L3874" i="1"/>
  <c r="X3930" i="1"/>
  <c r="A3931" i="1"/>
  <c r="K3930" i="1"/>
  <c r="O3871" i="1" l="1"/>
  <c r="R3871" i="1" s="1"/>
  <c r="F3872" i="1"/>
  <c r="O3872" i="1" s="1"/>
  <c r="R3872" i="1" s="1"/>
  <c r="AC3873" i="1"/>
  <c r="AE3873" i="1" s="1"/>
  <c r="G3873" i="1"/>
  <c r="M3874" i="1"/>
  <c r="N3874" i="1" s="1"/>
  <c r="P3874" i="1"/>
  <c r="Q3874" i="1"/>
  <c r="L3875" i="1"/>
  <c r="T3867" i="1"/>
  <c r="AF3867" i="1" s="1"/>
  <c r="S3868" i="1"/>
  <c r="AB3933" i="1"/>
  <c r="C3931" i="1"/>
  <c r="Y3930" i="1"/>
  <c r="AJ3931" i="1"/>
  <c r="Z3930" i="1"/>
  <c r="AA3930" i="1" s="1"/>
  <c r="AH3930" i="1" s="1"/>
  <c r="I3931" i="1"/>
  <c r="H3931" i="1" s="1"/>
  <c r="K3931" i="1"/>
  <c r="X3931" i="1"/>
  <c r="A3932" i="1"/>
  <c r="J3872" i="1" l="1"/>
  <c r="AC3874" i="1"/>
  <c r="AE3874" i="1" s="1"/>
  <c r="G3874" i="1"/>
  <c r="T3868" i="1"/>
  <c r="AF3868" i="1" s="1"/>
  <c r="S3869" i="1"/>
  <c r="M3875" i="1"/>
  <c r="N3875" i="1" s="1"/>
  <c r="L3876" i="1"/>
  <c r="K3932" i="1"/>
  <c r="A3933" i="1"/>
  <c r="X3932" i="1"/>
  <c r="Y3931" i="1"/>
  <c r="C3932" i="1"/>
  <c r="Z3931" i="1"/>
  <c r="AA3931" i="1" s="1"/>
  <c r="AH3931" i="1" s="1"/>
  <c r="AJ3932" i="1"/>
  <c r="I3932" i="1"/>
  <c r="H3932" i="1" s="1"/>
  <c r="AB3934" i="1"/>
  <c r="F3873" i="1"/>
  <c r="J3873" i="1" s="1"/>
  <c r="G3875" i="1" l="1"/>
  <c r="AC3875" i="1"/>
  <c r="AE3875" i="1" s="1"/>
  <c r="Z3932" i="1"/>
  <c r="AA3932" i="1" s="1"/>
  <c r="AH3932" i="1" s="1"/>
  <c r="AJ3933" i="1"/>
  <c r="I3933" i="1"/>
  <c r="H3933" i="1" s="1"/>
  <c r="Y3932" i="1"/>
  <c r="C3933" i="1"/>
  <c r="M3876" i="1"/>
  <c r="N3876" i="1" s="1"/>
  <c r="L3877" i="1"/>
  <c r="T3869" i="1"/>
  <c r="AF3869" i="1" s="1"/>
  <c r="S3870" i="1"/>
  <c r="F3874" i="1"/>
  <c r="J3874" i="1" s="1"/>
  <c r="O3873" i="1"/>
  <c r="R3873" i="1" s="1"/>
  <c r="AB3935" i="1"/>
  <c r="X3933" i="1"/>
  <c r="A3934" i="1"/>
  <c r="K3933" i="1"/>
  <c r="O3874" i="1" l="1"/>
  <c r="P3875" i="1" s="1"/>
  <c r="A3935" i="1"/>
  <c r="X3934" i="1"/>
  <c r="K3934" i="1"/>
  <c r="M3877" i="1"/>
  <c r="N3877" i="1" s="1"/>
  <c r="AC3877" i="1" s="1"/>
  <c r="AE3877" i="1" s="1"/>
  <c r="L3878" i="1"/>
  <c r="Y3933" i="1"/>
  <c r="I3934" i="1"/>
  <c r="H3934" i="1" s="1"/>
  <c r="Z3933" i="1"/>
  <c r="AA3933" i="1" s="1"/>
  <c r="AH3933" i="1" s="1"/>
  <c r="AJ3934" i="1"/>
  <c r="C3934" i="1"/>
  <c r="F3875" i="1"/>
  <c r="J3875" i="1" s="1"/>
  <c r="AB3936" i="1"/>
  <c r="T3870" i="1"/>
  <c r="AF3870" i="1" s="1"/>
  <c r="S3871" i="1"/>
  <c r="G3876" i="1"/>
  <c r="AC3876" i="1"/>
  <c r="AE3876" i="1" s="1"/>
  <c r="R3874" i="1" l="1"/>
  <c r="AB3937" i="1"/>
  <c r="T3871" i="1"/>
  <c r="AF3871" i="1" s="1"/>
  <c r="S3872" i="1"/>
  <c r="O3875" i="1"/>
  <c r="M3878" i="1"/>
  <c r="N3878" i="1" s="1"/>
  <c r="L3879" i="1"/>
  <c r="Q3875" i="1"/>
  <c r="Q3876" i="1" s="1"/>
  <c r="Q3877" i="1" s="1"/>
  <c r="Q3878" i="1" s="1"/>
  <c r="P3876" i="1"/>
  <c r="P3877" i="1" s="1"/>
  <c r="P3878" i="1" s="1"/>
  <c r="Z3934" i="1"/>
  <c r="AA3934" i="1" s="1"/>
  <c r="AH3934" i="1" s="1"/>
  <c r="AJ3935" i="1"/>
  <c r="Y3934" i="1"/>
  <c r="C3935" i="1"/>
  <c r="I3935" i="1"/>
  <c r="H3935" i="1" s="1"/>
  <c r="G3877" i="1"/>
  <c r="F3876" i="1"/>
  <c r="O3876" i="1" s="1"/>
  <c r="X3935" i="1"/>
  <c r="K3935" i="1"/>
  <c r="A3936" i="1"/>
  <c r="R3876" i="1" l="1"/>
  <c r="J3876" i="1"/>
  <c r="AJ3936" i="1"/>
  <c r="C3936" i="1"/>
  <c r="Z3935" i="1"/>
  <c r="I3936" i="1"/>
  <c r="H3936" i="1" s="1"/>
  <c r="Y3935" i="1"/>
  <c r="AC3878" i="1"/>
  <c r="AE3878" i="1" s="1"/>
  <c r="G3878" i="1"/>
  <c r="AB3938" i="1"/>
  <c r="K3936" i="1"/>
  <c r="A3937" i="1"/>
  <c r="X3936" i="1"/>
  <c r="F3877" i="1"/>
  <c r="J3877" i="1" s="1"/>
  <c r="M3879" i="1"/>
  <c r="N3879" i="1" s="1"/>
  <c r="P3879" i="1"/>
  <c r="Q3879" i="1"/>
  <c r="L3880" i="1"/>
  <c r="R3875" i="1"/>
  <c r="T3872" i="1"/>
  <c r="AF3872" i="1" s="1"/>
  <c r="S3873" i="1"/>
  <c r="O3877" i="1" l="1"/>
  <c r="R3877" i="1" s="1"/>
  <c r="AC3879" i="1"/>
  <c r="AE3879" i="1" s="1"/>
  <c r="G3879" i="1"/>
  <c r="C3937" i="1"/>
  <c r="Y3936" i="1"/>
  <c r="AJ3937" i="1"/>
  <c r="I3937" i="1"/>
  <c r="H3937" i="1" s="1"/>
  <c r="Z3936" i="1"/>
  <c r="AA3936" i="1" s="1"/>
  <c r="AH3936" i="1" s="1"/>
  <c r="AB3939" i="1"/>
  <c r="M3880" i="1"/>
  <c r="N3880" i="1" s="1"/>
  <c r="P3880" i="1"/>
  <c r="Q3880" i="1"/>
  <c r="L3881" i="1"/>
  <c r="K3937" i="1"/>
  <c r="A3938" i="1"/>
  <c r="X3937" i="1"/>
  <c r="F3878" i="1"/>
  <c r="O3878" i="1" s="1"/>
  <c r="R3878" i="1" s="1"/>
  <c r="T3873" i="1"/>
  <c r="AF3873" i="1" s="1"/>
  <c r="S3874" i="1"/>
  <c r="J3878" i="1" l="1"/>
  <c r="C3938" i="1"/>
  <c r="I3938" i="1"/>
  <c r="H3938" i="1" s="1"/>
  <c r="Y3937" i="1"/>
  <c r="Z3937" i="1"/>
  <c r="AA3937" i="1" s="1"/>
  <c r="AH3937" i="1" s="1"/>
  <c r="AJ3938" i="1"/>
  <c r="X3938" i="1"/>
  <c r="K3938" i="1"/>
  <c r="A3939" i="1"/>
  <c r="AB3940" i="1"/>
  <c r="F3879" i="1"/>
  <c r="O3879" i="1" s="1"/>
  <c r="R3879" i="1" s="1"/>
  <c r="AC3880" i="1"/>
  <c r="AE3880" i="1" s="1"/>
  <c r="G3880" i="1"/>
  <c r="T3874" i="1"/>
  <c r="S3875" i="1"/>
  <c r="M3881" i="1"/>
  <c r="N3881" i="1" s="1"/>
  <c r="P3881" i="1"/>
  <c r="Q3881" i="1"/>
  <c r="L3882" i="1"/>
  <c r="J3879" i="1" l="1"/>
  <c r="AC3881" i="1"/>
  <c r="AE3881" i="1" s="1"/>
  <c r="G3881" i="1"/>
  <c r="F3880" i="1"/>
  <c r="O3880" i="1" s="1"/>
  <c r="R3880" i="1" s="1"/>
  <c r="M3882" i="1"/>
  <c r="N3882" i="1" s="1"/>
  <c r="P3882" i="1"/>
  <c r="Q3882" i="1"/>
  <c r="L3883" i="1"/>
  <c r="C3939" i="1"/>
  <c r="Y3938" i="1"/>
  <c r="AJ3939" i="1"/>
  <c r="Z3938" i="1"/>
  <c r="AA3938" i="1" s="1"/>
  <c r="AH3938" i="1" s="1"/>
  <c r="I3939" i="1"/>
  <c r="H3939" i="1" s="1"/>
  <c r="T3875" i="1"/>
  <c r="AF3875" i="1" s="1"/>
  <c r="S3876" i="1"/>
  <c r="AB3941" i="1"/>
  <c r="A3940" i="1"/>
  <c r="X3939" i="1"/>
  <c r="K3939" i="1"/>
  <c r="AF3874" i="1"/>
  <c r="AA3874" i="1"/>
  <c r="J3880" i="1" l="1"/>
  <c r="AH3874" i="1"/>
  <c r="T3876" i="1"/>
  <c r="AF3876" i="1" s="1"/>
  <c r="S3877" i="1"/>
  <c r="K3940" i="1"/>
  <c r="A3941" i="1"/>
  <c r="X3940" i="1"/>
  <c r="AC3882" i="1"/>
  <c r="AE3882" i="1" s="1"/>
  <c r="G3882" i="1"/>
  <c r="F3881" i="1"/>
  <c r="O3881" i="1" s="1"/>
  <c r="R3881" i="1" s="1"/>
  <c r="AB3942" i="1"/>
  <c r="Y3939" i="1"/>
  <c r="I3940" i="1"/>
  <c r="H3940" i="1" s="1"/>
  <c r="AJ3940" i="1"/>
  <c r="Z3939" i="1"/>
  <c r="AA3939" i="1" s="1"/>
  <c r="AH3939" i="1" s="1"/>
  <c r="C3940" i="1"/>
  <c r="M3883" i="1"/>
  <c r="N3883" i="1" s="1"/>
  <c r="P3883" i="1"/>
  <c r="Q3883" i="1"/>
  <c r="L3884" i="1"/>
  <c r="AB3943" i="1" l="1"/>
  <c r="Z3940" i="1"/>
  <c r="AA3940" i="1" s="1"/>
  <c r="AH3940" i="1" s="1"/>
  <c r="C3941" i="1"/>
  <c r="AJ3941" i="1"/>
  <c r="I3941" i="1"/>
  <c r="H3941" i="1" s="1"/>
  <c r="Y3940" i="1"/>
  <c r="F3882" i="1"/>
  <c r="O3882" i="1" s="1"/>
  <c r="R3882" i="1" s="1"/>
  <c r="AC3883" i="1"/>
  <c r="AE3883" i="1" s="1"/>
  <c r="G3883" i="1"/>
  <c r="J3881" i="1"/>
  <c r="A3942" i="1"/>
  <c r="X3941" i="1"/>
  <c r="K3941" i="1"/>
  <c r="T3877" i="1"/>
  <c r="AF3877" i="1" s="1"/>
  <c r="S3878" i="1"/>
  <c r="M3884" i="1"/>
  <c r="N3884" i="1" s="1"/>
  <c r="P3884" i="1"/>
  <c r="Q3884" i="1"/>
  <c r="L3885" i="1"/>
  <c r="AC3884" i="1" l="1"/>
  <c r="AE3884" i="1" s="1"/>
  <c r="G3884" i="1"/>
  <c r="Y3941" i="1"/>
  <c r="Z3941" i="1"/>
  <c r="AA3941" i="1" s="1"/>
  <c r="AH3941" i="1" s="1"/>
  <c r="C3942" i="1"/>
  <c r="AJ3942" i="1"/>
  <c r="I3942" i="1"/>
  <c r="H3942" i="1" s="1"/>
  <c r="M3885" i="1"/>
  <c r="N3885" i="1" s="1"/>
  <c r="P3885" i="1"/>
  <c r="Q3885" i="1"/>
  <c r="L3886" i="1"/>
  <c r="T3878" i="1"/>
  <c r="AF3878" i="1" s="1"/>
  <c r="S3879" i="1"/>
  <c r="F3883" i="1"/>
  <c r="J3883" i="1" s="1"/>
  <c r="AB3944" i="1"/>
  <c r="A3943" i="1"/>
  <c r="X3942" i="1"/>
  <c r="K3942" i="1"/>
  <c r="J3882" i="1"/>
  <c r="O3883" i="1" l="1"/>
  <c r="R3883" i="1" s="1"/>
  <c r="Z3942" i="1"/>
  <c r="AA3942" i="1" s="1"/>
  <c r="AH3942" i="1" s="1"/>
  <c r="AJ3943" i="1"/>
  <c r="Y3942" i="1"/>
  <c r="I3943" i="1"/>
  <c r="H3943" i="1" s="1"/>
  <c r="C3943" i="1"/>
  <c r="AB3945" i="1"/>
  <c r="T3879" i="1"/>
  <c r="AF3879" i="1" s="1"/>
  <c r="S3880" i="1"/>
  <c r="AC3885" i="1"/>
  <c r="AE3885" i="1" s="1"/>
  <c r="G3885" i="1"/>
  <c r="F3884" i="1"/>
  <c r="J3884" i="1" s="1"/>
  <c r="X3943" i="1"/>
  <c r="A3944" i="1"/>
  <c r="K3943" i="1"/>
  <c r="M3886" i="1"/>
  <c r="N3886" i="1" s="1"/>
  <c r="P3886" i="1"/>
  <c r="Q3886" i="1"/>
  <c r="L3887" i="1"/>
  <c r="X3944" i="1" l="1"/>
  <c r="K3944" i="1"/>
  <c r="A3945" i="1"/>
  <c r="O3884" i="1"/>
  <c r="R3884" i="1" s="1"/>
  <c r="T3880" i="1"/>
  <c r="AF3880" i="1" s="1"/>
  <c r="S3881" i="1"/>
  <c r="Y3943" i="1"/>
  <c r="C3944" i="1"/>
  <c r="I3944" i="1"/>
  <c r="H3944" i="1" s="1"/>
  <c r="Z3943" i="1"/>
  <c r="AA3943" i="1" s="1"/>
  <c r="AH3943" i="1" s="1"/>
  <c r="AJ3944" i="1"/>
  <c r="AC3886" i="1"/>
  <c r="AE3886" i="1" s="1"/>
  <c r="G3886" i="1"/>
  <c r="F3885" i="1"/>
  <c r="O3885" i="1" s="1"/>
  <c r="R3885" i="1" s="1"/>
  <c r="M3887" i="1"/>
  <c r="N3887" i="1" s="1"/>
  <c r="P3887" i="1"/>
  <c r="Q3887" i="1"/>
  <c r="L3888" i="1"/>
  <c r="AB3946" i="1"/>
  <c r="J3885" i="1" l="1"/>
  <c r="AC3887" i="1"/>
  <c r="AE3887" i="1" s="1"/>
  <c r="G3887" i="1"/>
  <c r="F3886" i="1"/>
  <c r="J3886" i="1" s="1"/>
  <c r="T3881" i="1"/>
  <c r="AF3881" i="1" s="1"/>
  <c r="S3882" i="1"/>
  <c r="M3888" i="1"/>
  <c r="N3888" i="1" s="1"/>
  <c r="P3888" i="1"/>
  <c r="Q3888" i="1"/>
  <c r="L3889" i="1"/>
  <c r="Y3944" i="1"/>
  <c r="AJ3945" i="1"/>
  <c r="Z3944" i="1"/>
  <c r="AA3944" i="1" s="1"/>
  <c r="AH3944" i="1" s="1"/>
  <c r="C3945" i="1"/>
  <c r="I3945" i="1"/>
  <c r="H3945" i="1" s="1"/>
  <c r="AB3947" i="1"/>
  <c r="A3946" i="1"/>
  <c r="K3945" i="1"/>
  <c r="X3945" i="1"/>
  <c r="O3886" i="1" l="1"/>
  <c r="R3886" i="1" s="1"/>
  <c r="AC3888" i="1"/>
  <c r="AE3888" i="1" s="1"/>
  <c r="G3888" i="1"/>
  <c r="M3889" i="1"/>
  <c r="N3889" i="1" s="1"/>
  <c r="P3889" i="1"/>
  <c r="Q3889" i="1"/>
  <c r="L3890" i="1"/>
  <c r="T3882" i="1"/>
  <c r="AF3882" i="1" s="1"/>
  <c r="S3883" i="1"/>
  <c r="F3887" i="1"/>
  <c r="J3887" i="1" s="1"/>
  <c r="Z3945" i="1"/>
  <c r="AA3945" i="1" s="1"/>
  <c r="AH3945" i="1" s="1"/>
  <c r="AJ3946" i="1"/>
  <c r="Y3945" i="1"/>
  <c r="C3946" i="1"/>
  <c r="I3946" i="1"/>
  <c r="H3946" i="1" s="1"/>
  <c r="X3946" i="1"/>
  <c r="A3947" i="1"/>
  <c r="K3946" i="1"/>
  <c r="AB3948" i="1"/>
  <c r="O3887" i="1" l="1"/>
  <c r="R3887" i="1" s="1"/>
  <c r="AC3889" i="1"/>
  <c r="AE3889" i="1" s="1"/>
  <c r="G3889" i="1"/>
  <c r="AB3949" i="1"/>
  <c r="M3890" i="1"/>
  <c r="N3890" i="1" s="1"/>
  <c r="P3890" i="1"/>
  <c r="Q3890" i="1"/>
  <c r="L3891" i="1"/>
  <c r="F3888" i="1"/>
  <c r="J3888" i="1" s="1"/>
  <c r="Z3946" i="1"/>
  <c r="AA3946" i="1" s="1"/>
  <c r="AH3946" i="1" s="1"/>
  <c r="C3947" i="1"/>
  <c r="AJ3947" i="1"/>
  <c r="I3947" i="1"/>
  <c r="H3947" i="1" s="1"/>
  <c r="Y3946" i="1"/>
  <c r="X3947" i="1"/>
  <c r="A3948" i="1"/>
  <c r="K3947" i="1"/>
  <c r="T3883" i="1"/>
  <c r="AF3883" i="1" s="1"/>
  <c r="S3884" i="1"/>
  <c r="AC3890" i="1" l="1"/>
  <c r="AE3890" i="1" s="1"/>
  <c r="G3890" i="1"/>
  <c r="T3884" i="1"/>
  <c r="AF3884" i="1" s="1"/>
  <c r="S3885" i="1"/>
  <c r="M3891" i="1"/>
  <c r="N3891" i="1" s="1"/>
  <c r="P3891" i="1"/>
  <c r="Q3891" i="1"/>
  <c r="L3892" i="1"/>
  <c r="F3889" i="1"/>
  <c r="J3889" i="1" s="1"/>
  <c r="AJ3948" i="1"/>
  <c r="Y3947" i="1"/>
  <c r="C3948" i="1"/>
  <c r="Z3947" i="1"/>
  <c r="AA3947" i="1" s="1"/>
  <c r="AH3947" i="1" s="1"/>
  <c r="I3948" i="1"/>
  <c r="H3948" i="1" s="1"/>
  <c r="O3888" i="1"/>
  <c r="R3888" i="1" s="1"/>
  <c r="K3948" i="1"/>
  <c r="A3949" i="1"/>
  <c r="X3948" i="1"/>
  <c r="AB3950" i="1"/>
  <c r="AB3951" i="1" l="1"/>
  <c r="K3949" i="1"/>
  <c r="X3949" i="1"/>
  <c r="A3950" i="1"/>
  <c r="O3889" i="1"/>
  <c r="R3889" i="1" s="1"/>
  <c r="T3885" i="1"/>
  <c r="AF3885" i="1" s="1"/>
  <c r="S3886" i="1"/>
  <c r="F3890" i="1"/>
  <c r="O3890" i="1" s="1"/>
  <c r="R3890" i="1" s="1"/>
  <c r="AC3891" i="1"/>
  <c r="AE3891" i="1" s="1"/>
  <c r="G3891" i="1"/>
  <c r="Y3948" i="1"/>
  <c r="AJ3949" i="1"/>
  <c r="Z3948" i="1"/>
  <c r="AA3948" i="1" s="1"/>
  <c r="AH3948" i="1" s="1"/>
  <c r="C3949" i="1"/>
  <c r="I3949" i="1"/>
  <c r="H3949" i="1" s="1"/>
  <c r="M3892" i="1"/>
  <c r="N3892" i="1" s="1"/>
  <c r="P3892" i="1"/>
  <c r="Q3892" i="1"/>
  <c r="L3893" i="1"/>
  <c r="F3891" i="1" l="1"/>
  <c r="J3891" i="1" s="1"/>
  <c r="T3886" i="1"/>
  <c r="AF3886" i="1" s="1"/>
  <c r="S3887" i="1"/>
  <c r="I3950" i="1"/>
  <c r="H3950" i="1" s="1"/>
  <c r="Y3949" i="1"/>
  <c r="C3950" i="1"/>
  <c r="Z3949" i="1"/>
  <c r="AA3949" i="1" s="1"/>
  <c r="AH3949" i="1" s="1"/>
  <c r="AJ3950" i="1"/>
  <c r="AC3892" i="1"/>
  <c r="AE3892" i="1" s="1"/>
  <c r="G3892" i="1"/>
  <c r="J3890" i="1"/>
  <c r="AB3952" i="1"/>
  <c r="M3893" i="1"/>
  <c r="N3893" i="1" s="1"/>
  <c r="P3893" i="1"/>
  <c r="Q3893" i="1"/>
  <c r="L3894" i="1"/>
  <c r="X3950" i="1"/>
  <c r="K3950" i="1"/>
  <c r="A3951" i="1"/>
  <c r="A3952" i="1" l="1"/>
  <c r="X3951" i="1"/>
  <c r="K3951" i="1"/>
  <c r="M3894" i="1"/>
  <c r="N3894" i="1" s="1"/>
  <c r="P3894" i="1"/>
  <c r="Q3894" i="1"/>
  <c r="L3895" i="1"/>
  <c r="T3887" i="1"/>
  <c r="AF3887" i="1" s="1"/>
  <c r="S3888" i="1"/>
  <c r="Y3950" i="1"/>
  <c r="AJ3951" i="1"/>
  <c r="Z3950" i="1"/>
  <c r="AA3950" i="1" s="1"/>
  <c r="AH3950" i="1" s="1"/>
  <c r="C3951" i="1"/>
  <c r="I3951" i="1"/>
  <c r="H3951" i="1" s="1"/>
  <c r="AB3953" i="1"/>
  <c r="O3891" i="1"/>
  <c r="R3891" i="1" s="1"/>
  <c r="AC3893" i="1"/>
  <c r="AE3893" i="1" s="1"/>
  <c r="G3893" i="1"/>
  <c r="F3892" i="1"/>
  <c r="O3892" i="1" s="1"/>
  <c r="R3892" i="1" s="1"/>
  <c r="J3892" i="1" l="1"/>
  <c r="T3888" i="1"/>
  <c r="AF3888" i="1" s="1"/>
  <c r="S3889" i="1"/>
  <c r="C3952" i="1"/>
  <c r="Y3951" i="1"/>
  <c r="AJ3952" i="1"/>
  <c r="Z3951" i="1"/>
  <c r="AA3951" i="1" s="1"/>
  <c r="AH3951" i="1" s="1"/>
  <c r="I3952" i="1"/>
  <c r="H3952" i="1" s="1"/>
  <c r="AC3894" i="1"/>
  <c r="AE3894" i="1" s="1"/>
  <c r="G3894" i="1"/>
  <c r="A3953" i="1"/>
  <c r="X3952" i="1"/>
  <c r="K3952" i="1"/>
  <c r="F3893" i="1"/>
  <c r="O3893" i="1" s="1"/>
  <c r="R3893" i="1" s="1"/>
  <c r="AB3954" i="1"/>
  <c r="M3895" i="1"/>
  <c r="N3895" i="1" s="1"/>
  <c r="P3895" i="1"/>
  <c r="Q3895" i="1"/>
  <c r="L3896" i="1"/>
  <c r="J3893" i="1" l="1"/>
  <c r="F3894" i="1"/>
  <c r="J3894" i="1" s="1"/>
  <c r="T3889" i="1"/>
  <c r="AF3889" i="1" s="1"/>
  <c r="S3890" i="1"/>
  <c r="AC3895" i="1"/>
  <c r="AE3895" i="1" s="1"/>
  <c r="G3895" i="1"/>
  <c r="Z3952" i="1"/>
  <c r="AA3952" i="1" s="1"/>
  <c r="AH3952" i="1" s="1"/>
  <c r="C3953" i="1"/>
  <c r="I3953" i="1"/>
  <c r="H3953" i="1" s="1"/>
  <c r="Y3952" i="1"/>
  <c r="AJ3953" i="1"/>
  <c r="M3896" i="1"/>
  <c r="N3896" i="1" s="1"/>
  <c r="P3896" i="1"/>
  <c r="Q3896" i="1"/>
  <c r="L3897" i="1"/>
  <c r="AB3955" i="1"/>
  <c r="X3953" i="1"/>
  <c r="A3954" i="1"/>
  <c r="K3953" i="1"/>
  <c r="O3894" i="1" l="1"/>
  <c r="R3894" i="1" s="1"/>
  <c r="AB3956" i="1"/>
  <c r="AC3896" i="1"/>
  <c r="AE3896" i="1" s="1"/>
  <c r="G3896" i="1"/>
  <c r="F3895" i="1"/>
  <c r="O3895" i="1" s="1"/>
  <c r="R3895" i="1" s="1"/>
  <c r="M3897" i="1"/>
  <c r="N3897" i="1" s="1"/>
  <c r="P3897" i="1"/>
  <c r="Q3897" i="1"/>
  <c r="L3898" i="1"/>
  <c r="T3890" i="1"/>
  <c r="AF3890" i="1" s="1"/>
  <c r="S3891" i="1"/>
  <c r="X3954" i="1"/>
  <c r="K3954" i="1"/>
  <c r="A3955" i="1"/>
  <c r="Z3953" i="1"/>
  <c r="AA3953" i="1" s="1"/>
  <c r="AH3953" i="1" s="1"/>
  <c r="AJ3954" i="1"/>
  <c r="I3954" i="1"/>
  <c r="H3954" i="1" s="1"/>
  <c r="C3954" i="1"/>
  <c r="Y3953" i="1"/>
  <c r="J3895" i="1" l="1"/>
  <c r="AC3897" i="1"/>
  <c r="AE3897" i="1" s="1"/>
  <c r="G3897" i="1"/>
  <c r="A3956" i="1"/>
  <c r="K3955" i="1"/>
  <c r="X3955" i="1"/>
  <c r="T3891" i="1"/>
  <c r="AF3891" i="1" s="1"/>
  <c r="S3892" i="1"/>
  <c r="M3898" i="1"/>
  <c r="N3898" i="1" s="1"/>
  <c r="P3898" i="1"/>
  <c r="Q3898" i="1"/>
  <c r="L3899" i="1"/>
  <c r="C3955" i="1"/>
  <c r="Y3954" i="1"/>
  <c r="AJ3955" i="1"/>
  <c r="I3955" i="1"/>
  <c r="H3955" i="1" s="1"/>
  <c r="Z3954" i="1"/>
  <c r="AA3954" i="1" s="1"/>
  <c r="AH3954" i="1" s="1"/>
  <c r="F3896" i="1"/>
  <c r="J3896" i="1" s="1"/>
  <c r="AB3957" i="1"/>
  <c r="AB3958" i="1" l="1"/>
  <c r="X3956" i="1"/>
  <c r="K3956" i="1"/>
  <c r="A3957" i="1"/>
  <c r="O3896" i="1"/>
  <c r="R3896" i="1" s="1"/>
  <c r="F3897" i="1"/>
  <c r="J3897" i="1" s="1"/>
  <c r="M3899" i="1"/>
  <c r="N3899" i="1" s="1"/>
  <c r="P3899" i="1"/>
  <c r="Q3899" i="1"/>
  <c r="L3900" i="1"/>
  <c r="I3956" i="1"/>
  <c r="H3956" i="1" s="1"/>
  <c r="Y3955" i="1"/>
  <c r="C3956" i="1"/>
  <c r="Z3955" i="1"/>
  <c r="AA3955" i="1" s="1"/>
  <c r="AH3955" i="1" s="1"/>
  <c r="AJ3956" i="1"/>
  <c r="AC3898" i="1"/>
  <c r="AE3898" i="1" s="1"/>
  <c r="G3898" i="1"/>
  <c r="T3892" i="1"/>
  <c r="AF3892" i="1" s="1"/>
  <c r="S3893" i="1"/>
  <c r="O3897" i="1" l="1"/>
  <c r="R3897" i="1" s="1"/>
  <c r="T3893" i="1"/>
  <c r="AF3893" i="1" s="1"/>
  <c r="S3894" i="1"/>
  <c r="AC3899" i="1"/>
  <c r="AE3899" i="1" s="1"/>
  <c r="G3899" i="1"/>
  <c r="K3957" i="1"/>
  <c r="A3958" i="1"/>
  <c r="X3957" i="1"/>
  <c r="AB3959" i="1"/>
  <c r="F3898" i="1"/>
  <c r="J3898" i="1" s="1"/>
  <c r="M3900" i="1"/>
  <c r="N3900" i="1" s="1"/>
  <c r="P3900" i="1"/>
  <c r="Q3900" i="1"/>
  <c r="L3901" i="1"/>
  <c r="I3957" i="1"/>
  <c r="H3957" i="1" s="1"/>
  <c r="Y3956" i="1"/>
  <c r="AJ3957" i="1"/>
  <c r="Z3956" i="1"/>
  <c r="AA3956" i="1" s="1"/>
  <c r="AH3956" i="1" s="1"/>
  <c r="C3957" i="1"/>
  <c r="AC3900" i="1" l="1"/>
  <c r="AE3900" i="1" s="1"/>
  <c r="G3900" i="1"/>
  <c r="X3958" i="1"/>
  <c r="K3958" i="1"/>
  <c r="A3959" i="1"/>
  <c r="M3901" i="1"/>
  <c r="N3901" i="1" s="1"/>
  <c r="P3901" i="1"/>
  <c r="Q3901" i="1"/>
  <c r="L3902" i="1"/>
  <c r="O3898" i="1"/>
  <c r="R3898" i="1" s="1"/>
  <c r="AB3960" i="1"/>
  <c r="T3894" i="1"/>
  <c r="AF3894" i="1" s="1"/>
  <c r="S3895" i="1"/>
  <c r="Y3957" i="1"/>
  <c r="I3958" i="1"/>
  <c r="H3958" i="1" s="1"/>
  <c r="AJ3958" i="1"/>
  <c r="Z3957" i="1"/>
  <c r="AA3957" i="1" s="1"/>
  <c r="AH3957" i="1" s="1"/>
  <c r="C3958" i="1"/>
  <c r="F3899" i="1"/>
  <c r="O3899" i="1" s="1"/>
  <c r="R3899" i="1" s="1"/>
  <c r="J3899" i="1" l="1"/>
  <c r="AB3961" i="1"/>
  <c r="F3900" i="1"/>
  <c r="J3900" i="1" s="1"/>
  <c r="T3895" i="1"/>
  <c r="AF3895" i="1" s="1"/>
  <c r="S3896" i="1"/>
  <c r="X3959" i="1"/>
  <c r="K3959" i="1"/>
  <c r="A3960" i="1"/>
  <c r="AC3901" i="1"/>
  <c r="AE3901" i="1" s="1"/>
  <c r="G3901" i="1"/>
  <c r="M3902" i="1"/>
  <c r="N3902" i="1" s="1"/>
  <c r="P3902" i="1"/>
  <c r="Q3902" i="1"/>
  <c r="L3903" i="1"/>
  <c r="Z3958" i="1"/>
  <c r="AA3958" i="1" s="1"/>
  <c r="AH3958" i="1" s="1"/>
  <c r="C3959" i="1"/>
  <c r="Y3958" i="1"/>
  <c r="AJ3959" i="1"/>
  <c r="I3959" i="1"/>
  <c r="H3959" i="1" s="1"/>
  <c r="F3901" i="1" l="1"/>
  <c r="J3901" i="1" s="1"/>
  <c r="O3900" i="1"/>
  <c r="R3900" i="1" s="1"/>
  <c r="AJ3960" i="1"/>
  <c r="Z3959" i="1"/>
  <c r="AA3959" i="1" s="1"/>
  <c r="AH3959" i="1" s="1"/>
  <c r="C3960" i="1"/>
  <c r="I3960" i="1"/>
  <c r="H3960" i="1" s="1"/>
  <c r="Y3959" i="1"/>
  <c r="T3896" i="1"/>
  <c r="AF3896" i="1" s="1"/>
  <c r="S3897" i="1"/>
  <c r="AC3902" i="1"/>
  <c r="AE3902" i="1" s="1"/>
  <c r="G3902" i="1"/>
  <c r="AB3962" i="1"/>
  <c r="M3903" i="1"/>
  <c r="N3903" i="1" s="1"/>
  <c r="P3903" i="1"/>
  <c r="Q3903" i="1"/>
  <c r="L3904" i="1"/>
  <c r="A3961" i="1"/>
  <c r="X3960" i="1"/>
  <c r="K3960" i="1"/>
  <c r="O3901" i="1" l="1"/>
  <c r="R3901" i="1" s="1"/>
  <c r="AB3963" i="1"/>
  <c r="T3897" i="1"/>
  <c r="AF3897" i="1" s="1"/>
  <c r="S3898" i="1"/>
  <c r="AC3903" i="1"/>
  <c r="AE3903" i="1" s="1"/>
  <c r="G3903" i="1"/>
  <c r="K3961" i="1"/>
  <c r="X3961" i="1"/>
  <c r="A3962" i="1"/>
  <c r="M3904" i="1"/>
  <c r="N3904" i="1" s="1"/>
  <c r="P3904" i="1"/>
  <c r="Q3904" i="1"/>
  <c r="L3905" i="1"/>
  <c r="F3902" i="1"/>
  <c r="O3902" i="1" s="1"/>
  <c r="R3902" i="1" s="1"/>
  <c r="Y3960" i="1"/>
  <c r="Z3960" i="1"/>
  <c r="AA3960" i="1" s="1"/>
  <c r="AH3960" i="1" s="1"/>
  <c r="C3961" i="1"/>
  <c r="AJ3961" i="1"/>
  <c r="I3961" i="1"/>
  <c r="H3961" i="1" s="1"/>
  <c r="J3902" i="1" l="1"/>
  <c r="Z3961" i="1"/>
  <c r="AA3961" i="1" s="1"/>
  <c r="AH3961" i="1" s="1"/>
  <c r="I3962" i="1"/>
  <c r="H3962" i="1" s="1"/>
  <c r="C3962" i="1"/>
  <c r="Y3961" i="1"/>
  <c r="AJ3962" i="1"/>
  <c r="AC3904" i="1"/>
  <c r="AE3904" i="1" s="1"/>
  <c r="G3904" i="1"/>
  <c r="F3903" i="1"/>
  <c r="J3903" i="1" s="1"/>
  <c r="M3905" i="1"/>
  <c r="N3905" i="1" s="1"/>
  <c r="P3905" i="1"/>
  <c r="Q3905" i="1"/>
  <c r="L3906" i="1"/>
  <c r="X3962" i="1"/>
  <c r="A3963" i="1"/>
  <c r="K3962" i="1"/>
  <c r="AB3964" i="1"/>
  <c r="T3898" i="1"/>
  <c r="AF3898" i="1" s="1"/>
  <c r="S3899" i="1"/>
  <c r="O3903" i="1" l="1"/>
  <c r="R3903" i="1" s="1"/>
  <c r="X3963" i="1"/>
  <c r="K3963" i="1"/>
  <c r="A3964" i="1"/>
  <c r="AC3905" i="1"/>
  <c r="AE3905" i="1" s="1"/>
  <c r="G3905" i="1"/>
  <c r="T3899" i="1"/>
  <c r="AF3899" i="1" s="1"/>
  <c r="S3900" i="1"/>
  <c r="AB3965" i="1"/>
  <c r="Y3962" i="1"/>
  <c r="AJ3963" i="1"/>
  <c r="Z3962" i="1"/>
  <c r="AA3962" i="1" s="1"/>
  <c r="AH3962" i="1" s="1"/>
  <c r="I3963" i="1"/>
  <c r="H3963" i="1" s="1"/>
  <c r="C3963" i="1"/>
  <c r="M3906" i="1"/>
  <c r="N3906" i="1" s="1"/>
  <c r="L3907" i="1"/>
  <c r="F3904" i="1"/>
  <c r="O3904" i="1" s="1"/>
  <c r="R3904" i="1" s="1"/>
  <c r="J3904" i="1" l="1"/>
  <c r="T3900" i="1"/>
  <c r="AF3900" i="1" s="1"/>
  <c r="S3901" i="1"/>
  <c r="X3964" i="1"/>
  <c r="K3964" i="1"/>
  <c r="A3965" i="1"/>
  <c r="G3906" i="1"/>
  <c r="AC3906" i="1"/>
  <c r="AE3906" i="1" s="1"/>
  <c r="M3907" i="1"/>
  <c r="N3907" i="1" s="1"/>
  <c r="L3908" i="1"/>
  <c r="AB3966" i="1"/>
  <c r="F3905" i="1"/>
  <c r="J3905" i="1" s="1"/>
  <c r="I3964" i="1"/>
  <c r="H3964" i="1" s="1"/>
  <c r="Y3963" i="1"/>
  <c r="C3964" i="1"/>
  <c r="Z3963" i="1"/>
  <c r="AA3963" i="1" s="1"/>
  <c r="AH3963" i="1" s="1"/>
  <c r="AJ3964" i="1"/>
  <c r="O3905" i="1" l="1"/>
  <c r="R3905" i="1" s="1"/>
  <c r="AB3967" i="1"/>
  <c r="F3906" i="1"/>
  <c r="O3906" i="1" s="1"/>
  <c r="I3965" i="1"/>
  <c r="H3965" i="1" s="1"/>
  <c r="Y3964" i="1"/>
  <c r="C3965" i="1"/>
  <c r="Z3964" i="1"/>
  <c r="AA3964" i="1" s="1"/>
  <c r="AH3964" i="1" s="1"/>
  <c r="AJ3965" i="1"/>
  <c r="T3901" i="1"/>
  <c r="AF3901" i="1" s="1"/>
  <c r="S3902" i="1"/>
  <c r="G3907" i="1"/>
  <c r="AC3907" i="1"/>
  <c r="AE3907" i="1" s="1"/>
  <c r="M3908" i="1"/>
  <c r="N3908" i="1" s="1"/>
  <c r="L3909" i="1"/>
  <c r="X3965" i="1"/>
  <c r="K3965" i="1"/>
  <c r="A3966" i="1"/>
  <c r="P3906" i="1" l="1"/>
  <c r="Q3906" i="1" s="1"/>
  <c r="Q3907" i="1" s="1"/>
  <c r="Q3908" i="1" s="1"/>
  <c r="Q3909" i="1" s="1"/>
  <c r="J3906" i="1"/>
  <c r="A3967" i="1"/>
  <c r="X3966" i="1"/>
  <c r="K3966" i="1"/>
  <c r="M3909" i="1"/>
  <c r="N3909" i="1" s="1"/>
  <c r="L3910" i="1"/>
  <c r="T3902" i="1"/>
  <c r="AF3902" i="1" s="1"/>
  <c r="S3903" i="1"/>
  <c r="AB3968" i="1"/>
  <c r="C3966" i="1"/>
  <c r="AJ3966" i="1"/>
  <c r="Y3965" i="1"/>
  <c r="I3966" i="1"/>
  <c r="H3966" i="1" s="1"/>
  <c r="Z3965" i="1"/>
  <c r="G3908" i="1"/>
  <c r="AC3908" i="1"/>
  <c r="AE3908" i="1" s="1"/>
  <c r="F3907" i="1"/>
  <c r="O3907" i="1" s="1"/>
  <c r="P3907" i="1" l="1"/>
  <c r="P3908" i="1" s="1"/>
  <c r="P3909" i="1" s="1"/>
  <c r="R3907" i="1"/>
  <c r="J3907" i="1"/>
  <c r="F3908" i="1"/>
  <c r="O3908" i="1" s="1"/>
  <c r="R3908" i="1" s="1"/>
  <c r="I3967" i="1"/>
  <c r="H3967" i="1" s="1"/>
  <c r="Y3966" i="1"/>
  <c r="Z3966" i="1"/>
  <c r="AA3966" i="1" s="1"/>
  <c r="AH3966" i="1" s="1"/>
  <c r="C3967" i="1"/>
  <c r="AJ3967" i="1"/>
  <c r="G3909" i="1"/>
  <c r="AC3909" i="1"/>
  <c r="AE3909" i="1" s="1"/>
  <c r="K3967" i="1"/>
  <c r="A3968" i="1"/>
  <c r="X3967" i="1"/>
  <c r="AB3969" i="1"/>
  <c r="M3910" i="1"/>
  <c r="N3910" i="1" s="1"/>
  <c r="P3910" i="1"/>
  <c r="Q3910" i="1"/>
  <c r="L3911" i="1"/>
  <c r="T3903" i="1"/>
  <c r="AF3903" i="1" s="1"/>
  <c r="S3904" i="1"/>
  <c r="R3906" i="1"/>
  <c r="J3908" i="1" l="1"/>
  <c r="M3911" i="1"/>
  <c r="N3911" i="1" s="1"/>
  <c r="P3911" i="1"/>
  <c r="Q3911" i="1"/>
  <c r="L3912" i="1"/>
  <c r="F3909" i="1"/>
  <c r="J3909" i="1" s="1"/>
  <c r="AB3970" i="1"/>
  <c r="A3969" i="1"/>
  <c r="X3968" i="1"/>
  <c r="K3968" i="1"/>
  <c r="T3904" i="1"/>
  <c r="AF3904" i="1" s="1"/>
  <c r="S3905" i="1"/>
  <c r="G3910" i="1"/>
  <c r="AC3910" i="1"/>
  <c r="AE3910" i="1" s="1"/>
  <c r="AJ3968" i="1"/>
  <c r="Y3967" i="1"/>
  <c r="C3968" i="1"/>
  <c r="Z3967" i="1"/>
  <c r="AA3967" i="1" s="1"/>
  <c r="AH3967" i="1" s="1"/>
  <c r="I3968" i="1"/>
  <c r="H3968" i="1" s="1"/>
  <c r="Y3968" i="1" l="1"/>
  <c r="C3969" i="1"/>
  <c r="Z3968" i="1"/>
  <c r="AA3968" i="1" s="1"/>
  <c r="AH3968" i="1" s="1"/>
  <c r="AJ3969" i="1"/>
  <c r="I3969" i="1"/>
  <c r="H3969" i="1" s="1"/>
  <c r="O3909" i="1"/>
  <c r="R3909" i="1" s="1"/>
  <c r="G3911" i="1"/>
  <c r="AC3911" i="1"/>
  <c r="AE3911" i="1" s="1"/>
  <c r="T3905" i="1"/>
  <c r="S3906" i="1"/>
  <c r="AB3971" i="1"/>
  <c r="M3912" i="1"/>
  <c r="N3912" i="1" s="1"/>
  <c r="P3912" i="1"/>
  <c r="Q3912" i="1"/>
  <c r="L3913" i="1"/>
  <c r="A3970" i="1"/>
  <c r="X3969" i="1"/>
  <c r="K3969" i="1"/>
  <c r="F3910" i="1"/>
  <c r="J3910" i="1" s="1"/>
  <c r="O3910" i="1" l="1"/>
  <c r="R3910" i="1" s="1"/>
  <c r="F3911" i="1"/>
  <c r="O3911" i="1" s="1"/>
  <c r="R3911" i="1" s="1"/>
  <c r="G3912" i="1"/>
  <c r="AC3912" i="1"/>
  <c r="AE3912" i="1" s="1"/>
  <c r="T3906" i="1"/>
  <c r="AF3906" i="1" s="1"/>
  <c r="S3907" i="1"/>
  <c r="A3971" i="1"/>
  <c r="K3970" i="1"/>
  <c r="X3970" i="1"/>
  <c r="M3913" i="1"/>
  <c r="N3913" i="1" s="1"/>
  <c r="P3913" i="1"/>
  <c r="Q3913" i="1"/>
  <c r="L3914" i="1"/>
  <c r="AF3905" i="1"/>
  <c r="AA3905" i="1"/>
  <c r="I3970" i="1"/>
  <c r="H3970" i="1" s="1"/>
  <c r="Y3969" i="1"/>
  <c r="C3970" i="1"/>
  <c r="Z3969" i="1"/>
  <c r="AA3969" i="1" s="1"/>
  <c r="AH3969" i="1" s="1"/>
  <c r="AJ3970" i="1"/>
  <c r="AB3972" i="1"/>
  <c r="J3911" i="1" l="1"/>
  <c r="AB3973" i="1"/>
  <c r="M3914" i="1"/>
  <c r="N3914" i="1" s="1"/>
  <c r="P3914" i="1"/>
  <c r="Q3914" i="1"/>
  <c r="L3915" i="1"/>
  <c r="C3971" i="1"/>
  <c r="Z3970" i="1"/>
  <c r="AA3970" i="1" s="1"/>
  <c r="AH3970" i="1" s="1"/>
  <c r="AJ3971" i="1"/>
  <c r="I3971" i="1"/>
  <c r="H3971" i="1" s="1"/>
  <c r="Y3970" i="1"/>
  <c r="T3907" i="1"/>
  <c r="AF3907" i="1" s="1"/>
  <c r="S3908" i="1"/>
  <c r="AH3905" i="1"/>
  <c r="G3913" i="1"/>
  <c r="AC3913" i="1"/>
  <c r="AE3913" i="1" s="1"/>
  <c r="K3971" i="1"/>
  <c r="X3971" i="1"/>
  <c r="A3972" i="1"/>
  <c r="F3912" i="1"/>
  <c r="O3912" i="1" s="1"/>
  <c r="R3912" i="1" s="1"/>
  <c r="Z3971" i="1" l="1"/>
  <c r="AA3971" i="1" s="1"/>
  <c r="AH3971" i="1" s="1"/>
  <c r="AJ3972" i="1"/>
  <c r="I3972" i="1"/>
  <c r="H3972" i="1" s="1"/>
  <c r="Y3971" i="1"/>
  <c r="C3972" i="1"/>
  <c r="F3913" i="1"/>
  <c r="J3913" i="1" s="1"/>
  <c r="J3912" i="1"/>
  <c r="G3914" i="1"/>
  <c r="AC3914" i="1"/>
  <c r="AE3914" i="1" s="1"/>
  <c r="AB3974" i="1"/>
  <c r="X3972" i="1"/>
  <c r="K3972" i="1"/>
  <c r="A3973" i="1"/>
  <c r="T3908" i="1"/>
  <c r="AF3908" i="1" s="1"/>
  <c r="S3909" i="1"/>
  <c r="M3915" i="1"/>
  <c r="N3915" i="1" s="1"/>
  <c r="P3915" i="1"/>
  <c r="Q3915" i="1"/>
  <c r="L3916" i="1"/>
  <c r="G3915" i="1" l="1"/>
  <c r="AC3915" i="1"/>
  <c r="AE3915" i="1" s="1"/>
  <c r="A3974" i="1"/>
  <c r="X3973" i="1"/>
  <c r="K3973" i="1"/>
  <c r="O3913" i="1"/>
  <c r="R3913" i="1" s="1"/>
  <c r="T3909" i="1"/>
  <c r="AF3909" i="1" s="1"/>
  <c r="S3910" i="1"/>
  <c r="F3914" i="1"/>
  <c r="O3914" i="1" s="1"/>
  <c r="R3914" i="1" s="1"/>
  <c r="M3916" i="1"/>
  <c r="N3916" i="1" s="1"/>
  <c r="P3916" i="1"/>
  <c r="Q3916" i="1"/>
  <c r="L3917" i="1"/>
  <c r="C3973" i="1"/>
  <c r="Z3972" i="1"/>
  <c r="AA3972" i="1" s="1"/>
  <c r="AH3972" i="1" s="1"/>
  <c r="AJ3973" i="1"/>
  <c r="Y3972" i="1"/>
  <c r="I3973" i="1"/>
  <c r="H3973" i="1" s="1"/>
  <c r="AB3975" i="1"/>
  <c r="J3914" i="1" l="1"/>
  <c r="AC3916" i="1"/>
  <c r="AE3916" i="1" s="1"/>
  <c r="G3916" i="1"/>
  <c r="T3910" i="1"/>
  <c r="AF3910" i="1" s="1"/>
  <c r="S3911" i="1"/>
  <c r="X3974" i="1"/>
  <c r="K3974" i="1"/>
  <c r="A3975" i="1"/>
  <c r="AB3976" i="1"/>
  <c r="M3917" i="1"/>
  <c r="N3917" i="1" s="1"/>
  <c r="P3917" i="1"/>
  <c r="Q3917" i="1"/>
  <c r="L3918" i="1"/>
  <c r="Y3973" i="1"/>
  <c r="AJ3974" i="1"/>
  <c r="Z3973" i="1"/>
  <c r="AA3973" i="1" s="1"/>
  <c r="AH3973" i="1" s="1"/>
  <c r="I3974" i="1"/>
  <c r="H3974" i="1" s="1"/>
  <c r="C3974" i="1"/>
  <c r="F3915" i="1"/>
  <c r="J3915" i="1" s="1"/>
  <c r="O3915" i="1" l="1"/>
  <c r="R3915" i="1" s="1"/>
  <c r="AB3977" i="1"/>
  <c r="X3975" i="1"/>
  <c r="K3975" i="1"/>
  <c r="A3976" i="1"/>
  <c r="T3911" i="1"/>
  <c r="AF3911" i="1" s="1"/>
  <c r="S3912" i="1"/>
  <c r="G3917" i="1"/>
  <c r="AC3917" i="1"/>
  <c r="AE3917" i="1" s="1"/>
  <c r="Y3974" i="1"/>
  <c r="I3975" i="1"/>
  <c r="H3975" i="1" s="1"/>
  <c r="Z3974" i="1"/>
  <c r="AA3974" i="1" s="1"/>
  <c r="AH3974" i="1" s="1"/>
  <c r="AJ3975" i="1"/>
  <c r="C3975" i="1"/>
  <c r="F3916" i="1"/>
  <c r="O3916" i="1" s="1"/>
  <c r="R3916" i="1" s="1"/>
  <c r="M3918" i="1"/>
  <c r="N3918" i="1" s="1"/>
  <c r="P3918" i="1"/>
  <c r="Q3918" i="1"/>
  <c r="L3919" i="1"/>
  <c r="J3916" i="1" l="1"/>
  <c r="M3919" i="1"/>
  <c r="N3919" i="1" s="1"/>
  <c r="P3919" i="1"/>
  <c r="Q3919" i="1"/>
  <c r="L3920" i="1"/>
  <c r="T3912" i="1"/>
  <c r="AF3912" i="1" s="1"/>
  <c r="S3913" i="1"/>
  <c r="Y3975" i="1"/>
  <c r="Z3975" i="1"/>
  <c r="AA3975" i="1" s="1"/>
  <c r="AH3975" i="1" s="1"/>
  <c r="C3976" i="1"/>
  <c r="AJ3976" i="1"/>
  <c r="I3976" i="1"/>
  <c r="H3976" i="1" s="1"/>
  <c r="F3917" i="1"/>
  <c r="J3917" i="1" s="1"/>
  <c r="AB3978" i="1"/>
  <c r="G3918" i="1"/>
  <c r="AC3918" i="1"/>
  <c r="AE3918" i="1" s="1"/>
  <c r="A3977" i="1"/>
  <c r="K3976" i="1"/>
  <c r="X3976" i="1"/>
  <c r="O3917" i="1" l="1"/>
  <c r="R3917" i="1" s="1"/>
  <c r="M3920" i="1"/>
  <c r="N3920" i="1" s="1"/>
  <c r="P3920" i="1"/>
  <c r="Q3920" i="1"/>
  <c r="L3921" i="1"/>
  <c r="T3913" i="1"/>
  <c r="AF3913" i="1" s="1"/>
  <c r="S3914" i="1"/>
  <c r="Y3976" i="1"/>
  <c r="I3977" i="1"/>
  <c r="H3977" i="1" s="1"/>
  <c r="AJ3977" i="1"/>
  <c r="Z3976" i="1"/>
  <c r="AA3976" i="1" s="1"/>
  <c r="AH3976" i="1" s="1"/>
  <c r="C3977" i="1"/>
  <c r="F3918" i="1"/>
  <c r="O3918" i="1" s="1"/>
  <c r="R3918" i="1" s="1"/>
  <c r="X3977" i="1"/>
  <c r="A3978" i="1"/>
  <c r="K3977" i="1"/>
  <c r="AB3979" i="1"/>
  <c r="AC3919" i="1"/>
  <c r="AE3919" i="1" s="1"/>
  <c r="G3919" i="1"/>
  <c r="J3918" i="1" l="1"/>
  <c r="F3919" i="1"/>
  <c r="O3919" i="1" s="1"/>
  <c r="R3919" i="1" s="1"/>
  <c r="AB3980" i="1"/>
  <c r="M3921" i="1"/>
  <c r="N3921" i="1" s="1"/>
  <c r="P3921" i="1"/>
  <c r="Q3921" i="1"/>
  <c r="L3922" i="1"/>
  <c r="T3914" i="1"/>
  <c r="AF3914" i="1" s="1"/>
  <c r="S3915" i="1"/>
  <c r="C3978" i="1"/>
  <c r="I3978" i="1"/>
  <c r="H3978" i="1" s="1"/>
  <c r="Y3977" i="1"/>
  <c r="AJ3978" i="1"/>
  <c r="Z3977" i="1"/>
  <c r="AA3977" i="1" s="1"/>
  <c r="AH3977" i="1" s="1"/>
  <c r="A3979" i="1"/>
  <c r="X3978" i="1"/>
  <c r="K3978" i="1"/>
  <c r="AC3920" i="1"/>
  <c r="AE3920" i="1" s="1"/>
  <c r="G3920" i="1"/>
  <c r="J3919" i="1" l="1"/>
  <c r="M3922" i="1"/>
  <c r="N3922" i="1" s="1"/>
  <c r="P3922" i="1"/>
  <c r="Q3922" i="1"/>
  <c r="L3923" i="1"/>
  <c r="Z3978" i="1"/>
  <c r="AA3978" i="1" s="1"/>
  <c r="AH3978" i="1" s="1"/>
  <c r="AJ3979" i="1"/>
  <c r="C3979" i="1"/>
  <c r="I3979" i="1"/>
  <c r="H3979" i="1" s="1"/>
  <c r="Y3978" i="1"/>
  <c r="F3920" i="1"/>
  <c r="J3920" i="1" s="1"/>
  <c r="A3980" i="1"/>
  <c r="X3979" i="1"/>
  <c r="K3979" i="1"/>
  <c r="T3915" i="1"/>
  <c r="AF3915" i="1" s="1"/>
  <c r="S3916" i="1"/>
  <c r="G3921" i="1"/>
  <c r="AC3921" i="1"/>
  <c r="AE3921" i="1" s="1"/>
  <c r="AB3981" i="1"/>
  <c r="O3920" i="1" l="1"/>
  <c r="R3920" i="1" s="1"/>
  <c r="I3980" i="1"/>
  <c r="H3980" i="1" s="1"/>
  <c r="Y3979" i="1"/>
  <c r="C3980" i="1"/>
  <c r="Z3979" i="1"/>
  <c r="AA3979" i="1" s="1"/>
  <c r="AH3979" i="1" s="1"/>
  <c r="AJ3980" i="1"/>
  <c r="M3923" i="1"/>
  <c r="N3923" i="1" s="1"/>
  <c r="P3923" i="1"/>
  <c r="Q3923" i="1"/>
  <c r="L3924" i="1"/>
  <c r="F3921" i="1"/>
  <c r="J3921" i="1" s="1"/>
  <c r="K3980" i="1"/>
  <c r="A3981" i="1"/>
  <c r="X3980" i="1"/>
  <c r="AB3982" i="1"/>
  <c r="T3916" i="1"/>
  <c r="AF3916" i="1" s="1"/>
  <c r="S3917" i="1"/>
  <c r="G3922" i="1"/>
  <c r="AC3922" i="1"/>
  <c r="AE3922" i="1" s="1"/>
  <c r="I3981" i="1" l="1"/>
  <c r="H3981" i="1" s="1"/>
  <c r="Y3980" i="1"/>
  <c r="Z3980" i="1"/>
  <c r="AA3980" i="1" s="1"/>
  <c r="AH3980" i="1" s="1"/>
  <c r="AJ3981" i="1"/>
  <c r="C3981" i="1"/>
  <c r="O3921" i="1"/>
  <c r="R3921" i="1" s="1"/>
  <c r="G3923" i="1"/>
  <c r="AC3923" i="1"/>
  <c r="AE3923" i="1" s="1"/>
  <c r="F3922" i="1"/>
  <c r="O3922" i="1" s="1"/>
  <c r="R3922" i="1" s="1"/>
  <c r="AB3983" i="1"/>
  <c r="X3981" i="1"/>
  <c r="K3981" i="1"/>
  <c r="A3982" i="1"/>
  <c r="T3917" i="1"/>
  <c r="AF3917" i="1" s="1"/>
  <c r="S3918" i="1"/>
  <c r="M3924" i="1"/>
  <c r="N3924" i="1" s="1"/>
  <c r="P3924" i="1"/>
  <c r="Q3924" i="1"/>
  <c r="L3925" i="1"/>
  <c r="J3922" i="1" l="1"/>
  <c r="M3925" i="1"/>
  <c r="N3925" i="1" s="1"/>
  <c r="P3925" i="1"/>
  <c r="Q3925" i="1"/>
  <c r="L3926" i="1"/>
  <c r="T3918" i="1"/>
  <c r="AF3918" i="1" s="1"/>
  <c r="S3919" i="1"/>
  <c r="Y3981" i="1"/>
  <c r="Z3981" i="1"/>
  <c r="AA3981" i="1" s="1"/>
  <c r="AH3981" i="1" s="1"/>
  <c r="AJ3982" i="1"/>
  <c r="C3982" i="1"/>
  <c r="I3982" i="1"/>
  <c r="H3982" i="1" s="1"/>
  <c r="K3982" i="1"/>
  <c r="A3983" i="1"/>
  <c r="X3982" i="1"/>
  <c r="AB3984" i="1"/>
  <c r="AC3924" i="1"/>
  <c r="AE3924" i="1" s="1"/>
  <c r="G3924" i="1"/>
  <c r="F3923" i="1"/>
  <c r="J3923" i="1" s="1"/>
  <c r="F3924" i="1" l="1"/>
  <c r="J3924" i="1" s="1"/>
  <c r="Z3982" i="1"/>
  <c r="AA3982" i="1" s="1"/>
  <c r="AH3982" i="1" s="1"/>
  <c r="C3983" i="1"/>
  <c r="I3983" i="1"/>
  <c r="H3983" i="1" s="1"/>
  <c r="Y3982" i="1"/>
  <c r="AJ3983" i="1"/>
  <c r="M3926" i="1"/>
  <c r="N3926" i="1" s="1"/>
  <c r="P3926" i="1"/>
  <c r="Q3926" i="1"/>
  <c r="L3927" i="1"/>
  <c r="O3923" i="1"/>
  <c r="R3923" i="1" s="1"/>
  <c r="X3983" i="1"/>
  <c r="K3983" i="1"/>
  <c r="A3984" i="1"/>
  <c r="AB3985" i="1"/>
  <c r="T3919" i="1"/>
  <c r="AF3919" i="1" s="1"/>
  <c r="S3920" i="1"/>
  <c r="AC3925" i="1"/>
  <c r="AE3925" i="1" s="1"/>
  <c r="G3925" i="1"/>
  <c r="O3924" i="1" l="1"/>
  <c r="R3924" i="1" s="1"/>
  <c r="AC3926" i="1"/>
  <c r="AE3926" i="1" s="1"/>
  <c r="G3926" i="1"/>
  <c r="F3925" i="1"/>
  <c r="J3925" i="1" s="1"/>
  <c r="M3927" i="1"/>
  <c r="N3927" i="1" s="1"/>
  <c r="P3927" i="1"/>
  <c r="Q3927" i="1"/>
  <c r="L3928" i="1"/>
  <c r="AJ3984" i="1"/>
  <c r="I3984" i="1"/>
  <c r="H3984" i="1" s="1"/>
  <c r="Y3983" i="1"/>
  <c r="Z3983" i="1"/>
  <c r="AA3983" i="1" s="1"/>
  <c r="AH3983" i="1" s="1"/>
  <c r="C3984" i="1"/>
  <c r="X3984" i="1"/>
  <c r="K3984" i="1"/>
  <c r="A3985" i="1"/>
  <c r="T3920" i="1"/>
  <c r="AF3920" i="1" s="1"/>
  <c r="S3921" i="1"/>
  <c r="AB3986" i="1"/>
  <c r="AC3927" i="1" l="1"/>
  <c r="AE3927" i="1" s="1"/>
  <c r="G3927" i="1"/>
  <c r="Z3984" i="1"/>
  <c r="AA3984" i="1" s="1"/>
  <c r="AH3984" i="1" s="1"/>
  <c r="C3985" i="1"/>
  <c r="Y3984" i="1"/>
  <c r="AJ3985" i="1"/>
  <c r="I3985" i="1"/>
  <c r="H3985" i="1" s="1"/>
  <c r="M3928" i="1"/>
  <c r="N3928" i="1" s="1"/>
  <c r="P3928" i="1"/>
  <c r="Q3928" i="1"/>
  <c r="L3929" i="1"/>
  <c r="O3925" i="1"/>
  <c r="R3925" i="1" s="1"/>
  <c r="X3985" i="1"/>
  <c r="K3985" i="1"/>
  <c r="A3986" i="1"/>
  <c r="F3926" i="1"/>
  <c r="O3926" i="1" s="1"/>
  <c r="R3926" i="1" s="1"/>
  <c r="T3921" i="1"/>
  <c r="AF3921" i="1" s="1"/>
  <c r="S3922" i="1"/>
  <c r="AB3987" i="1"/>
  <c r="J3926" i="1" l="1"/>
  <c r="X3986" i="1"/>
  <c r="K3986" i="1"/>
  <c r="A3987" i="1"/>
  <c r="AC3928" i="1"/>
  <c r="AE3928" i="1" s="1"/>
  <c r="G3928" i="1"/>
  <c r="F3927" i="1"/>
  <c r="O3927" i="1" s="1"/>
  <c r="R3927" i="1" s="1"/>
  <c r="AB3988" i="1"/>
  <c r="M3929" i="1"/>
  <c r="N3929" i="1" s="1"/>
  <c r="P3929" i="1"/>
  <c r="Q3929" i="1"/>
  <c r="L3930" i="1"/>
  <c r="T3922" i="1"/>
  <c r="AF3922" i="1" s="1"/>
  <c r="S3923" i="1"/>
  <c r="Y3985" i="1"/>
  <c r="I3986" i="1"/>
  <c r="H3986" i="1" s="1"/>
  <c r="Z3985" i="1"/>
  <c r="AA3985" i="1" s="1"/>
  <c r="AH3985" i="1" s="1"/>
  <c r="C3986" i="1"/>
  <c r="AJ3986" i="1"/>
  <c r="AC3929" i="1" l="1"/>
  <c r="AE3929" i="1" s="1"/>
  <c r="G3929" i="1"/>
  <c r="J3927" i="1"/>
  <c r="X3987" i="1"/>
  <c r="K3987" i="1"/>
  <c r="A3988" i="1"/>
  <c r="M3930" i="1"/>
  <c r="N3930" i="1" s="1"/>
  <c r="P3930" i="1"/>
  <c r="Q3930" i="1"/>
  <c r="L3931" i="1"/>
  <c r="T3923" i="1"/>
  <c r="AF3923" i="1" s="1"/>
  <c r="S3924" i="1"/>
  <c r="AB3989" i="1"/>
  <c r="F3928" i="1"/>
  <c r="J3928" i="1" s="1"/>
  <c r="Z3986" i="1"/>
  <c r="AA3986" i="1" s="1"/>
  <c r="AH3986" i="1" s="1"/>
  <c r="AJ3987" i="1"/>
  <c r="I3987" i="1"/>
  <c r="H3987" i="1" s="1"/>
  <c r="Y3986" i="1"/>
  <c r="C3987" i="1"/>
  <c r="AC3930" i="1" l="1"/>
  <c r="AE3930" i="1" s="1"/>
  <c r="G3930" i="1"/>
  <c r="I3988" i="1"/>
  <c r="H3988" i="1" s="1"/>
  <c r="Y3987" i="1"/>
  <c r="Z3987" i="1"/>
  <c r="AA3987" i="1" s="1"/>
  <c r="AH3987" i="1" s="1"/>
  <c r="C3988" i="1"/>
  <c r="AJ3988" i="1"/>
  <c r="M3931" i="1"/>
  <c r="N3931" i="1" s="1"/>
  <c r="P3931" i="1"/>
  <c r="Q3931" i="1"/>
  <c r="L3932" i="1"/>
  <c r="O3928" i="1"/>
  <c r="R3928" i="1" s="1"/>
  <c r="AB3990" i="1"/>
  <c r="X3988" i="1"/>
  <c r="K3988" i="1"/>
  <c r="A3989" i="1"/>
  <c r="F3929" i="1"/>
  <c r="O3929" i="1" s="1"/>
  <c r="R3929" i="1" s="1"/>
  <c r="T3924" i="1"/>
  <c r="AF3924" i="1" s="1"/>
  <c r="S3925" i="1"/>
  <c r="T3925" i="1" l="1"/>
  <c r="AF3925" i="1" s="1"/>
  <c r="S3926" i="1"/>
  <c r="J3929" i="1"/>
  <c r="X3989" i="1"/>
  <c r="K3989" i="1"/>
  <c r="A3990" i="1"/>
  <c r="AB3991" i="1"/>
  <c r="F3930" i="1"/>
  <c r="O3930" i="1" s="1"/>
  <c r="R3930" i="1" s="1"/>
  <c r="AC3931" i="1"/>
  <c r="AE3931" i="1" s="1"/>
  <c r="G3931" i="1"/>
  <c r="Z3988" i="1"/>
  <c r="AA3988" i="1" s="1"/>
  <c r="AH3988" i="1" s="1"/>
  <c r="C3989" i="1"/>
  <c r="Y3988" i="1"/>
  <c r="I3989" i="1"/>
  <c r="H3989" i="1" s="1"/>
  <c r="AJ3989" i="1"/>
  <c r="M3932" i="1"/>
  <c r="N3932" i="1" s="1"/>
  <c r="P3932" i="1"/>
  <c r="Q3932" i="1"/>
  <c r="L3933" i="1"/>
  <c r="J3930" i="1" l="1"/>
  <c r="X3990" i="1"/>
  <c r="K3990" i="1"/>
  <c r="A3991" i="1"/>
  <c r="AC3932" i="1"/>
  <c r="AE3932" i="1" s="1"/>
  <c r="G3932" i="1"/>
  <c r="T3926" i="1"/>
  <c r="AF3926" i="1" s="1"/>
  <c r="S3927" i="1"/>
  <c r="M3933" i="1"/>
  <c r="N3933" i="1" s="1"/>
  <c r="P3933" i="1"/>
  <c r="Q3933" i="1"/>
  <c r="L3934" i="1"/>
  <c r="F3931" i="1"/>
  <c r="O3931" i="1" s="1"/>
  <c r="R3931" i="1" s="1"/>
  <c r="AB3992" i="1"/>
  <c r="Z3989" i="1"/>
  <c r="AA3989" i="1" s="1"/>
  <c r="AH3989" i="1" s="1"/>
  <c r="AJ3990" i="1"/>
  <c r="Y3989" i="1"/>
  <c r="C3990" i="1"/>
  <c r="I3990" i="1"/>
  <c r="H3990" i="1" s="1"/>
  <c r="J3931" i="1" l="1"/>
  <c r="AJ3991" i="1"/>
  <c r="Y3990" i="1"/>
  <c r="C3991" i="1"/>
  <c r="Z3990" i="1"/>
  <c r="AA3990" i="1" s="1"/>
  <c r="AH3990" i="1" s="1"/>
  <c r="I3991" i="1"/>
  <c r="H3991" i="1" s="1"/>
  <c r="A3992" i="1"/>
  <c r="X3991" i="1"/>
  <c r="K3991" i="1"/>
  <c r="AC3933" i="1"/>
  <c r="AE3933" i="1" s="1"/>
  <c r="G3933" i="1"/>
  <c r="F3932" i="1"/>
  <c r="J3932" i="1" s="1"/>
  <c r="AB3993" i="1"/>
  <c r="M3934" i="1"/>
  <c r="N3934" i="1" s="1"/>
  <c r="P3934" i="1"/>
  <c r="Q3934" i="1"/>
  <c r="L3935" i="1"/>
  <c r="T3927" i="1"/>
  <c r="AF3927" i="1" s="1"/>
  <c r="S3928" i="1"/>
  <c r="O3932" i="1" l="1"/>
  <c r="R3932" i="1" s="1"/>
  <c r="AC3934" i="1"/>
  <c r="AE3934" i="1" s="1"/>
  <c r="G3934" i="1"/>
  <c r="F3933" i="1"/>
  <c r="O3933" i="1" s="1"/>
  <c r="R3933" i="1" s="1"/>
  <c r="X3992" i="1"/>
  <c r="K3992" i="1"/>
  <c r="A3993" i="1"/>
  <c r="M3935" i="1"/>
  <c r="N3935" i="1" s="1"/>
  <c r="P3935" i="1"/>
  <c r="Q3935" i="1"/>
  <c r="L3936" i="1"/>
  <c r="AB3994" i="1"/>
  <c r="Z3991" i="1"/>
  <c r="AA3991" i="1" s="1"/>
  <c r="AH3991" i="1" s="1"/>
  <c r="C3992" i="1"/>
  <c r="Y3991" i="1"/>
  <c r="AJ3992" i="1"/>
  <c r="I3992" i="1"/>
  <c r="H3992" i="1" s="1"/>
  <c r="T3928" i="1"/>
  <c r="AF3928" i="1" s="1"/>
  <c r="S3929" i="1"/>
  <c r="J3933" i="1" l="1"/>
  <c r="AB3995" i="1"/>
  <c r="X3993" i="1"/>
  <c r="K3993" i="1"/>
  <c r="A3994" i="1"/>
  <c r="T3929" i="1"/>
  <c r="AF3929" i="1" s="1"/>
  <c r="S3930" i="1"/>
  <c r="AC3935" i="1"/>
  <c r="AE3935" i="1" s="1"/>
  <c r="G3935" i="1"/>
  <c r="Y3992" i="1"/>
  <c r="AJ3993" i="1"/>
  <c r="I3993" i="1"/>
  <c r="H3993" i="1" s="1"/>
  <c r="Z3992" i="1"/>
  <c r="AA3992" i="1" s="1"/>
  <c r="AH3992" i="1" s="1"/>
  <c r="C3993" i="1"/>
  <c r="F3934" i="1"/>
  <c r="O3934" i="1" s="1"/>
  <c r="R3934" i="1" s="1"/>
  <c r="M3936" i="1"/>
  <c r="N3936" i="1" s="1"/>
  <c r="L3937" i="1"/>
  <c r="J3934" i="1" l="1"/>
  <c r="F3935" i="1"/>
  <c r="J3935" i="1" s="1"/>
  <c r="T3930" i="1"/>
  <c r="AF3930" i="1" s="1"/>
  <c r="S3931" i="1"/>
  <c r="AJ3994" i="1"/>
  <c r="I3994" i="1"/>
  <c r="H3994" i="1" s="1"/>
  <c r="Y3993" i="1"/>
  <c r="Z3993" i="1"/>
  <c r="AA3993" i="1" s="1"/>
  <c r="AH3993" i="1" s="1"/>
  <c r="C3994" i="1"/>
  <c r="G3936" i="1"/>
  <c r="AC3936" i="1"/>
  <c r="AE3936" i="1" s="1"/>
  <c r="X3994" i="1"/>
  <c r="K3994" i="1"/>
  <c r="A3995" i="1"/>
  <c r="M3937" i="1"/>
  <c r="N3937" i="1" s="1"/>
  <c r="L3938" i="1"/>
  <c r="AB3996" i="1"/>
  <c r="O3935" i="1" l="1"/>
  <c r="P3936" i="1" s="1"/>
  <c r="AB3997" i="1"/>
  <c r="T3931" i="1"/>
  <c r="AF3931" i="1" s="1"/>
  <c r="S3932" i="1"/>
  <c r="F3936" i="1"/>
  <c r="J3936" i="1" s="1"/>
  <c r="G3937" i="1"/>
  <c r="AC3937" i="1"/>
  <c r="AE3937" i="1" s="1"/>
  <c r="Y3994" i="1"/>
  <c r="AJ3995" i="1"/>
  <c r="Z3994" i="1"/>
  <c r="AA3994" i="1" s="1"/>
  <c r="AH3994" i="1" s="1"/>
  <c r="C3995" i="1"/>
  <c r="I3995" i="1"/>
  <c r="H3995" i="1" s="1"/>
  <c r="M3938" i="1"/>
  <c r="N3938" i="1" s="1"/>
  <c r="L3939" i="1"/>
  <c r="K3995" i="1"/>
  <c r="A3996" i="1"/>
  <c r="X3995" i="1"/>
  <c r="R3935" i="1" l="1"/>
  <c r="O3936" i="1"/>
  <c r="G3938" i="1"/>
  <c r="AC3938" i="1"/>
  <c r="AE3938" i="1" s="1"/>
  <c r="Q3936" i="1"/>
  <c r="Q3937" i="1" s="1"/>
  <c r="Q3938" i="1" s="1"/>
  <c r="Q3939" i="1" s="1"/>
  <c r="P3937" i="1"/>
  <c r="P3938" i="1" s="1"/>
  <c r="P3939" i="1" s="1"/>
  <c r="Z3995" i="1"/>
  <c r="AA3995" i="1" s="1"/>
  <c r="AH3995" i="1" s="1"/>
  <c r="C3996" i="1"/>
  <c r="AJ3996" i="1"/>
  <c r="I3996" i="1"/>
  <c r="H3996" i="1" s="1"/>
  <c r="Y3995" i="1"/>
  <c r="M3939" i="1"/>
  <c r="N3939" i="1" s="1"/>
  <c r="L3940" i="1"/>
  <c r="AB3998" i="1"/>
  <c r="A3997" i="1"/>
  <c r="X3996" i="1"/>
  <c r="K3996" i="1"/>
  <c r="F3937" i="1"/>
  <c r="J3937" i="1" s="1"/>
  <c r="T3932" i="1"/>
  <c r="AF3932" i="1" s="1"/>
  <c r="S3933" i="1"/>
  <c r="O3937" i="1" l="1"/>
  <c r="R3937" i="1" s="1"/>
  <c r="M3940" i="1"/>
  <c r="N3940" i="1" s="1"/>
  <c r="P3940" i="1"/>
  <c r="Q3940" i="1"/>
  <c r="L3941" i="1"/>
  <c r="F3938" i="1"/>
  <c r="J3938" i="1" s="1"/>
  <c r="I3997" i="1"/>
  <c r="H3997" i="1" s="1"/>
  <c r="AJ3997" i="1"/>
  <c r="Z3996" i="1"/>
  <c r="Y3996" i="1"/>
  <c r="D3990" i="1" s="1"/>
  <c r="C3997" i="1"/>
  <c r="AB3999" i="1"/>
  <c r="T3933" i="1"/>
  <c r="AF3933" i="1" s="1"/>
  <c r="S3934" i="1"/>
  <c r="X3997" i="1"/>
  <c r="K3997" i="1"/>
  <c r="A3998" i="1"/>
  <c r="R3936" i="1"/>
  <c r="G3939" i="1"/>
  <c r="AC3939" i="1"/>
  <c r="AE3939" i="1" s="1"/>
  <c r="D3995" i="1" l="1"/>
  <c r="D3992" i="1"/>
  <c r="D3991" i="1"/>
  <c r="D3994" i="1"/>
  <c r="O3938" i="1"/>
  <c r="R3938" i="1" s="1"/>
  <c r="E3995" i="1"/>
  <c r="F3939" i="1"/>
  <c r="J3939" i="1" s="1"/>
  <c r="X3998" i="1"/>
  <c r="K3998" i="1"/>
  <c r="A3999" i="1"/>
  <c r="E3997" i="1"/>
  <c r="E3994" i="1"/>
  <c r="Y3997" i="1"/>
  <c r="Z3997" i="1"/>
  <c r="AA3997" i="1" s="1"/>
  <c r="AH3997" i="1" s="1"/>
  <c r="AJ3998" i="1"/>
  <c r="I3998" i="1"/>
  <c r="H3998" i="1" s="1"/>
  <c r="C3998" i="1"/>
  <c r="AB4000" i="1"/>
  <c r="E3990" i="1"/>
  <c r="E3991" i="1"/>
  <c r="D3996" i="1"/>
  <c r="D3663" i="1"/>
  <c r="D3664" i="1"/>
  <c r="D3665" i="1"/>
  <c r="D3667" i="1"/>
  <c r="D3666" i="1"/>
  <c r="D3669" i="1"/>
  <c r="D3671" i="1"/>
  <c r="D3668" i="1"/>
  <c r="D3670" i="1"/>
  <c r="D3672" i="1"/>
  <c r="D3673" i="1"/>
  <c r="D3674" i="1"/>
  <c r="D3676" i="1"/>
  <c r="D3677" i="1"/>
  <c r="D3675" i="1"/>
  <c r="D3679" i="1"/>
  <c r="D3681" i="1"/>
  <c r="D3678" i="1"/>
  <c r="D3680" i="1"/>
  <c r="D3685" i="1"/>
  <c r="D3682" i="1"/>
  <c r="D3683" i="1"/>
  <c r="D3684" i="1"/>
  <c r="D3686" i="1"/>
  <c r="D3687" i="1"/>
  <c r="D3689" i="1"/>
  <c r="D3688" i="1"/>
  <c r="D3693" i="1"/>
  <c r="D3691" i="1"/>
  <c r="D3692" i="1"/>
  <c r="D3690" i="1"/>
  <c r="D3695" i="1"/>
  <c r="D3694" i="1"/>
  <c r="D3696" i="1"/>
  <c r="D3697" i="1"/>
  <c r="D3699" i="1"/>
  <c r="D3698" i="1"/>
  <c r="D3703" i="1"/>
  <c r="D3701" i="1"/>
  <c r="D3700" i="1"/>
  <c r="D3704" i="1"/>
  <c r="D3707" i="1"/>
  <c r="D3702" i="1"/>
  <c r="D3705" i="1"/>
  <c r="D3706" i="1"/>
  <c r="D3709" i="1"/>
  <c r="D3708" i="1"/>
  <c r="D3712" i="1"/>
  <c r="D3710" i="1"/>
  <c r="D3711" i="1"/>
  <c r="D3716" i="1"/>
  <c r="D3713" i="1"/>
  <c r="D3714" i="1"/>
  <c r="D3715" i="1"/>
  <c r="D3717" i="1"/>
  <c r="D3719" i="1"/>
  <c r="D3718" i="1"/>
  <c r="D3722" i="1"/>
  <c r="D3720" i="1"/>
  <c r="D3721" i="1"/>
  <c r="D3723" i="1"/>
  <c r="D3724" i="1"/>
  <c r="D3725" i="1"/>
  <c r="D3726" i="1"/>
  <c r="D3727" i="1"/>
  <c r="D3728" i="1"/>
  <c r="D3729" i="1"/>
  <c r="D3730" i="1"/>
  <c r="D3731" i="1"/>
  <c r="D3733" i="1"/>
  <c r="D3732" i="1"/>
  <c r="D3736" i="1"/>
  <c r="D3734" i="1"/>
  <c r="D3735" i="1"/>
  <c r="D3737" i="1"/>
  <c r="D3738" i="1"/>
  <c r="D3741" i="1"/>
  <c r="D3739" i="1"/>
  <c r="D3740" i="1"/>
  <c r="D3743" i="1"/>
  <c r="D3742" i="1"/>
  <c r="D3745" i="1"/>
  <c r="D3744" i="1"/>
  <c r="D3749" i="1"/>
  <c r="D3747" i="1"/>
  <c r="D3746" i="1"/>
  <c r="D3748" i="1"/>
  <c r="D3751" i="1"/>
  <c r="D3752" i="1"/>
  <c r="D3750" i="1"/>
  <c r="D3753" i="1"/>
  <c r="D3756" i="1"/>
  <c r="D3754" i="1"/>
  <c r="D3755" i="1"/>
  <c r="D3757" i="1"/>
  <c r="D3761" i="1"/>
  <c r="D3758" i="1"/>
  <c r="D3759" i="1"/>
  <c r="D3760" i="1"/>
  <c r="D3762" i="1"/>
  <c r="D3763" i="1"/>
  <c r="D3766" i="1"/>
  <c r="D3764" i="1"/>
  <c r="D3765" i="1"/>
  <c r="D3767" i="1"/>
  <c r="D3768" i="1"/>
  <c r="D3770" i="1"/>
  <c r="D3769" i="1"/>
  <c r="D3771" i="1"/>
  <c r="D3772" i="1"/>
  <c r="D3773" i="1"/>
  <c r="D3775" i="1"/>
  <c r="D3774" i="1"/>
  <c r="D3776" i="1"/>
  <c r="D3780" i="1"/>
  <c r="D3778" i="1"/>
  <c r="D3777" i="1"/>
  <c r="D3779" i="1"/>
  <c r="D3782" i="1"/>
  <c r="D3781" i="1"/>
  <c r="D3786" i="1"/>
  <c r="D3783" i="1"/>
  <c r="D3788" i="1"/>
  <c r="D3784" i="1"/>
  <c r="D3785" i="1"/>
  <c r="D3789" i="1"/>
  <c r="D3787" i="1"/>
  <c r="D3790" i="1"/>
  <c r="D3791" i="1"/>
  <c r="D3792" i="1"/>
  <c r="D3794" i="1"/>
  <c r="D3796" i="1"/>
  <c r="D3795" i="1"/>
  <c r="D3793" i="1"/>
  <c r="D3797" i="1"/>
  <c r="D3798" i="1"/>
  <c r="D3799" i="1"/>
  <c r="D3800" i="1"/>
  <c r="D3801" i="1"/>
  <c r="D3805" i="1"/>
  <c r="D3802" i="1"/>
  <c r="D3803" i="1"/>
  <c r="D3804" i="1"/>
  <c r="D3806" i="1"/>
  <c r="D3807" i="1"/>
  <c r="D3809" i="1"/>
  <c r="D3808" i="1"/>
  <c r="D3812" i="1"/>
  <c r="D3811" i="1"/>
  <c r="D3810" i="1"/>
  <c r="D3816" i="1"/>
  <c r="D3815" i="1"/>
  <c r="D3813" i="1"/>
  <c r="D3814" i="1"/>
  <c r="D3817" i="1"/>
  <c r="D3819" i="1"/>
  <c r="D3818" i="1"/>
  <c r="D3820" i="1"/>
  <c r="D3821" i="1"/>
  <c r="D3823" i="1"/>
  <c r="D3822" i="1"/>
  <c r="D3826" i="1"/>
  <c r="D3824" i="1"/>
  <c r="D3825" i="1"/>
  <c r="D3828" i="1"/>
  <c r="D3827" i="1"/>
  <c r="D3830" i="1"/>
  <c r="D3829" i="1"/>
  <c r="D3831" i="1"/>
  <c r="D3832" i="1"/>
  <c r="D3833" i="1"/>
  <c r="D3835" i="1"/>
  <c r="D3834" i="1"/>
  <c r="D3838" i="1"/>
  <c r="D3836" i="1"/>
  <c r="D3837" i="1"/>
  <c r="D3839" i="1"/>
  <c r="D3842" i="1"/>
  <c r="D3841" i="1"/>
  <c r="D3840" i="1"/>
  <c r="D3844" i="1"/>
  <c r="D3843" i="1"/>
  <c r="D3845" i="1"/>
  <c r="D3847" i="1"/>
  <c r="D3846" i="1"/>
  <c r="D3851" i="1"/>
  <c r="D3848" i="1"/>
  <c r="D3849" i="1"/>
  <c r="D3850" i="1"/>
  <c r="D3853" i="1"/>
  <c r="D3855" i="1"/>
  <c r="D3852" i="1"/>
  <c r="D3854" i="1"/>
  <c r="D3858" i="1"/>
  <c r="D3856" i="1"/>
  <c r="D3857" i="1"/>
  <c r="D3861" i="1"/>
  <c r="D3859" i="1"/>
  <c r="D3863" i="1"/>
  <c r="D3860" i="1"/>
  <c r="D3862" i="1"/>
  <c r="D3865" i="1"/>
  <c r="D3864" i="1"/>
  <c r="D3868" i="1"/>
  <c r="D3867" i="1"/>
  <c r="D3866" i="1"/>
  <c r="D3870" i="1"/>
  <c r="D3869" i="1"/>
  <c r="D3871" i="1"/>
  <c r="D3872" i="1"/>
  <c r="D3874" i="1"/>
  <c r="D3873" i="1"/>
  <c r="D3875" i="1"/>
  <c r="D3879" i="1"/>
  <c r="D3876" i="1"/>
  <c r="D3877" i="1"/>
  <c r="D3878" i="1"/>
  <c r="D3880" i="1"/>
  <c r="D3882" i="1"/>
  <c r="D3881" i="1"/>
  <c r="D3883" i="1"/>
  <c r="D3884" i="1"/>
  <c r="D3886" i="1"/>
  <c r="D3885" i="1"/>
  <c r="D3887" i="1"/>
  <c r="D3891" i="1"/>
  <c r="D3888" i="1"/>
  <c r="D3889" i="1"/>
  <c r="D3890" i="1"/>
  <c r="D3892" i="1"/>
  <c r="D3894" i="1"/>
  <c r="D3895" i="1"/>
  <c r="D3893" i="1"/>
  <c r="D3897" i="1"/>
  <c r="D3896" i="1"/>
  <c r="D3899" i="1"/>
  <c r="D3898" i="1"/>
  <c r="D3902" i="1"/>
  <c r="D3900" i="1"/>
  <c r="D3903" i="1"/>
  <c r="D3901" i="1"/>
  <c r="D3904" i="1"/>
  <c r="D3905" i="1"/>
  <c r="D3907" i="1"/>
  <c r="D3906" i="1"/>
  <c r="D3909" i="1"/>
  <c r="D3908" i="1"/>
  <c r="D3910" i="1"/>
  <c r="D3914" i="1"/>
  <c r="D3911" i="1"/>
  <c r="D3912" i="1"/>
  <c r="D3913" i="1"/>
  <c r="D3915" i="1"/>
  <c r="D3916" i="1"/>
  <c r="D3917" i="1"/>
  <c r="D3918" i="1"/>
  <c r="D3919" i="1"/>
  <c r="D3920" i="1"/>
  <c r="D3922" i="1"/>
  <c r="D3921" i="1"/>
  <c r="D3923" i="1"/>
  <c r="D3924" i="1"/>
  <c r="D3925" i="1"/>
  <c r="D3926" i="1"/>
  <c r="D3927" i="1"/>
  <c r="D3929" i="1"/>
  <c r="D3928" i="1"/>
  <c r="D3930" i="1"/>
  <c r="D3931" i="1"/>
  <c r="D3933" i="1"/>
  <c r="D3932" i="1"/>
  <c r="D3934" i="1"/>
  <c r="D3935" i="1"/>
  <c r="D3936" i="1"/>
  <c r="D3937" i="1"/>
  <c r="D3940" i="1"/>
  <c r="D3938" i="1"/>
  <c r="D3939" i="1"/>
  <c r="D3942" i="1"/>
  <c r="D3944" i="1"/>
  <c r="D3941" i="1"/>
  <c r="D3943" i="1"/>
  <c r="D3945" i="1"/>
  <c r="D3946" i="1"/>
  <c r="D3947" i="1"/>
  <c r="D3949" i="1"/>
  <c r="D3950" i="1"/>
  <c r="D3948" i="1"/>
  <c r="D3952" i="1"/>
  <c r="D3951" i="1"/>
  <c r="D3954" i="1"/>
  <c r="D3955" i="1"/>
  <c r="D3953" i="1"/>
  <c r="D3956" i="1"/>
  <c r="D3957" i="1"/>
  <c r="D3958" i="1"/>
  <c r="D3960" i="1"/>
  <c r="D3961" i="1"/>
  <c r="D3959" i="1"/>
  <c r="D3963" i="1"/>
  <c r="D3962" i="1"/>
  <c r="D3967" i="1"/>
  <c r="D3964" i="1"/>
  <c r="D3965" i="1"/>
  <c r="D3966" i="1"/>
  <c r="D3968" i="1"/>
  <c r="D3969" i="1"/>
  <c r="D3970" i="1"/>
  <c r="D3971" i="1"/>
  <c r="D3973" i="1"/>
  <c r="D3972" i="1"/>
  <c r="D3974" i="1"/>
  <c r="D3975" i="1"/>
  <c r="D3976" i="1"/>
  <c r="D3977" i="1"/>
  <c r="D3978" i="1"/>
  <c r="D3979" i="1"/>
  <c r="D3980" i="1"/>
  <c r="D3983" i="1"/>
  <c r="D3982" i="1"/>
  <c r="D3985" i="1"/>
  <c r="D3981" i="1"/>
  <c r="D3984" i="1"/>
  <c r="D3987" i="1"/>
  <c r="D3988" i="1"/>
  <c r="D3986" i="1"/>
  <c r="D3993" i="1"/>
  <c r="G3940" i="1"/>
  <c r="AC3940" i="1"/>
  <c r="AE3940" i="1" s="1"/>
  <c r="E3992" i="1"/>
  <c r="T3934" i="1"/>
  <c r="AF3934" i="1" s="1"/>
  <c r="S3935" i="1"/>
  <c r="M3941" i="1"/>
  <c r="N3941" i="1" s="1"/>
  <c r="P3941" i="1"/>
  <c r="Q3941" i="1"/>
  <c r="L3942" i="1"/>
  <c r="D3989" i="1"/>
  <c r="E3989" i="1" l="1"/>
  <c r="E3987" i="1"/>
  <c r="E3982" i="1"/>
  <c r="E3978" i="1"/>
  <c r="E3974" i="1"/>
  <c r="E3970" i="1"/>
  <c r="E3965" i="1"/>
  <c r="E3963" i="1"/>
  <c r="E3958" i="1"/>
  <c r="E3955" i="1"/>
  <c r="E3948" i="1"/>
  <c r="E3946" i="1"/>
  <c r="E3944" i="1"/>
  <c r="E3940" i="1"/>
  <c r="U3934" i="1"/>
  <c r="E3934" i="1"/>
  <c r="V3934" i="1" s="1"/>
  <c r="U3930" i="1"/>
  <c r="E3930" i="1"/>
  <c r="V3930" i="1" s="1"/>
  <c r="U3926" i="1"/>
  <c r="E3926" i="1"/>
  <c r="V3926" i="1" s="1"/>
  <c r="U3921" i="1"/>
  <c r="E3921" i="1"/>
  <c r="V3921" i="1" s="1"/>
  <c r="U3918" i="1"/>
  <c r="E3918" i="1"/>
  <c r="V3918" i="1" s="1"/>
  <c r="U3913" i="1"/>
  <c r="E3913" i="1"/>
  <c r="V3913" i="1" s="1"/>
  <c r="U3910" i="1"/>
  <c r="E3910" i="1"/>
  <c r="V3910" i="1" s="1"/>
  <c r="U3907" i="1"/>
  <c r="E3907" i="1"/>
  <c r="V3907" i="1" s="1"/>
  <c r="U3903" i="1"/>
  <c r="E3903" i="1"/>
  <c r="V3903" i="1" s="1"/>
  <c r="U3899" i="1"/>
  <c r="E3899" i="1"/>
  <c r="V3899" i="1" s="1"/>
  <c r="U3895" i="1"/>
  <c r="E3895" i="1"/>
  <c r="V3895" i="1" s="1"/>
  <c r="U3889" i="1"/>
  <c r="E3889" i="1"/>
  <c r="V3889" i="1" s="1"/>
  <c r="U3885" i="1"/>
  <c r="E3885" i="1"/>
  <c r="V3885" i="1" s="1"/>
  <c r="U3881" i="1"/>
  <c r="E3881" i="1"/>
  <c r="V3881" i="1" s="1"/>
  <c r="U3877" i="1"/>
  <c r="E3877" i="1"/>
  <c r="V3877" i="1" s="1"/>
  <c r="U3873" i="1"/>
  <c r="E3873" i="1"/>
  <c r="V3873" i="1" s="1"/>
  <c r="U3869" i="1"/>
  <c r="E3869" i="1"/>
  <c r="V3869" i="1" s="1"/>
  <c r="U3868" i="1"/>
  <c r="E3868" i="1"/>
  <c r="V3868" i="1" s="1"/>
  <c r="U3860" i="1"/>
  <c r="E3860" i="1"/>
  <c r="V3860" i="1" s="1"/>
  <c r="U3857" i="1"/>
  <c r="E3857" i="1"/>
  <c r="V3857" i="1" s="1"/>
  <c r="U3852" i="1"/>
  <c r="E3852" i="1"/>
  <c r="V3852" i="1" s="1"/>
  <c r="U3849" i="1"/>
  <c r="E3849" i="1"/>
  <c r="V3849" i="1" s="1"/>
  <c r="U3847" i="1"/>
  <c r="E3847" i="1"/>
  <c r="V3847" i="1" s="1"/>
  <c r="U3840" i="1"/>
  <c r="E3840" i="1"/>
  <c r="V3840" i="1" s="1"/>
  <c r="U3837" i="1"/>
  <c r="E3837" i="1"/>
  <c r="V3837" i="1" s="1"/>
  <c r="U3835" i="1"/>
  <c r="E3835" i="1"/>
  <c r="V3835" i="1" s="1"/>
  <c r="U3829" i="1"/>
  <c r="E3829" i="1"/>
  <c r="V3829" i="1" s="1"/>
  <c r="U3825" i="1"/>
  <c r="E3825" i="1"/>
  <c r="V3825" i="1" s="1"/>
  <c r="U3823" i="1"/>
  <c r="E3823" i="1"/>
  <c r="V3823" i="1" s="1"/>
  <c r="U3819" i="1"/>
  <c r="E3819" i="1"/>
  <c r="V3819" i="1" s="1"/>
  <c r="U3815" i="1"/>
  <c r="E3815" i="1"/>
  <c r="V3815" i="1" s="1"/>
  <c r="U3812" i="1"/>
  <c r="E3812" i="1"/>
  <c r="V3812" i="1" s="1"/>
  <c r="U3806" i="1"/>
  <c r="E3806" i="1"/>
  <c r="V3806" i="1" s="1"/>
  <c r="U3805" i="1"/>
  <c r="E3805" i="1"/>
  <c r="V3805" i="1" s="1"/>
  <c r="U3798" i="1"/>
  <c r="E3798" i="1"/>
  <c r="V3798" i="1" s="1"/>
  <c r="U3796" i="1"/>
  <c r="E3796" i="1"/>
  <c r="V3796" i="1" s="1"/>
  <c r="U3790" i="1"/>
  <c r="E3790" i="1"/>
  <c r="V3790" i="1" s="1"/>
  <c r="U3784" i="1"/>
  <c r="E3784" i="1"/>
  <c r="V3784" i="1" s="1"/>
  <c r="U3781" i="1"/>
  <c r="E3781" i="1"/>
  <c r="V3781" i="1" s="1"/>
  <c r="U3778" i="1"/>
  <c r="E3778" i="1"/>
  <c r="V3778" i="1" s="1"/>
  <c r="U3775" i="1"/>
  <c r="E3775" i="1"/>
  <c r="V3775" i="1" s="1"/>
  <c r="U3769" i="1"/>
  <c r="E3769" i="1"/>
  <c r="V3769" i="1" s="1"/>
  <c r="U3765" i="1"/>
  <c r="E3765" i="1"/>
  <c r="V3765" i="1" s="1"/>
  <c r="U3762" i="1"/>
  <c r="E3762" i="1"/>
  <c r="V3762" i="1" s="1"/>
  <c r="U3761" i="1"/>
  <c r="E3761" i="1"/>
  <c r="V3761" i="1" s="1"/>
  <c r="U3756" i="1"/>
  <c r="E3756" i="1"/>
  <c r="V3756" i="1" s="1"/>
  <c r="U3751" i="1"/>
  <c r="E3751" i="1"/>
  <c r="V3751" i="1" s="1"/>
  <c r="U3749" i="1"/>
  <c r="E3749" i="1"/>
  <c r="V3749" i="1" s="1"/>
  <c r="U3743" i="1"/>
  <c r="E3743" i="1"/>
  <c r="V3743" i="1" s="1"/>
  <c r="U3738" i="1"/>
  <c r="E3738" i="1"/>
  <c r="V3738" i="1" s="1"/>
  <c r="U3736" i="1"/>
  <c r="E3736" i="1"/>
  <c r="V3736" i="1" s="1"/>
  <c r="U3730" i="1"/>
  <c r="E3730" i="1"/>
  <c r="V3730" i="1" s="1"/>
  <c r="U3726" i="1"/>
  <c r="E3726" i="1"/>
  <c r="V3726" i="1" s="1"/>
  <c r="U3721" i="1"/>
  <c r="E3721" i="1"/>
  <c r="V3721" i="1" s="1"/>
  <c r="U3719" i="1"/>
  <c r="E3719" i="1"/>
  <c r="V3719" i="1" s="1"/>
  <c r="U3713" i="1"/>
  <c r="E3713" i="1"/>
  <c r="V3713" i="1" s="1"/>
  <c r="U3712" i="1"/>
  <c r="E3712" i="1"/>
  <c r="V3712" i="1" s="1"/>
  <c r="U3705" i="1"/>
  <c r="E3705" i="1"/>
  <c r="V3705" i="1" s="1"/>
  <c r="U3700" i="1"/>
  <c r="E3700" i="1"/>
  <c r="V3700" i="1" s="1"/>
  <c r="U3699" i="1"/>
  <c r="E3699" i="1"/>
  <c r="V3699" i="1" s="1"/>
  <c r="U3695" i="1"/>
  <c r="E3695" i="1"/>
  <c r="V3695" i="1" s="1"/>
  <c r="U3693" i="1"/>
  <c r="E3693" i="1"/>
  <c r="V3693" i="1" s="1"/>
  <c r="U3686" i="1"/>
  <c r="E3686" i="1"/>
  <c r="V3686" i="1" s="1"/>
  <c r="U3685" i="1"/>
  <c r="E3685" i="1"/>
  <c r="V3685" i="1" s="1"/>
  <c r="U3679" i="1"/>
  <c r="E3679" i="1"/>
  <c r="V3679" i="1" s="1"/>
  <c r="U3674" i="1"/>
  <c r="E3674" i="1"/>
  <c r="V3674" i="1" s="1"/>
  <c r="U3668" i="1"/>
  <c r="E3668" i="1"/>
  <c r="V3668" i="1" s="1"/>
  <c r="U3667" i="1"/>
  <c r="E3667" i="1"/>
  <c r="V3667" i="1" s="1"/>
  <c r="E3996" i="1"/>
  <c r="E3998" i="1"/>
  <c r="A4000" i="1"/>
  <c r="X3999" i="1"/>
  <c r="K3999" i="1"/>
  <c r="O3939" i="1"/>
  <c r="R3939" i="1" s="1"/>
  <c r="E3993" i="1"/>
  <c r="E3984" i="1"/>
  <c r="E3983" i="1"/>
  <c r="E3977" i="1"/>
  <c r="E3972" i="1"/>
  <c r="E3969" i="1"/>
  <c r="E3964" i="1"/>
  <c r="E3959" i="1"/>
  <c r="E3957" i="1"/>
  <c r="E3954" i="1"/>
  <c r="E3950" i="1"/>
  <c r="E3945" i="1"/>
  <c r="E3942" i="1"/>
  <c r="E3937" i="1"/>
  <c r="V3937" i="1" s="1"/>
  <c r="U3932" i="1"/>
  <c r="E3932" i="1"/>
  <c r="V3932" i="1" s="1"/>
  <c r="U3928" i="1"/>
  <c r="E3928" i="1"/>
  <c r="V3928" i="1" s="1"/>
  <c r="U3925" i="1"/>
  <c r="E3925" i="1"/>
  <c r="V3925" i="1" s="1"/>
  <c r="U3922" i="1"/>
  <c r="E3922" i="1"/>
  <c r="V3922" i="1" s="1"/>
  <c r="U3917" i="1"/>
  <c r="E3917" i="1"/>
  <c r="V3917" i="1" s="1"/>
  <c r="U3912" i="1"/>
  <c r="E3912" i="1"/>
  <c r="V3912" i="1" s="1"/>
  <c r="U3908" i="1"/>
  <c r="E3908" i="1"/>
  <c r="V3908" i="1" s="1"/>
  <c r="U3905" i="1"/>
  <c r="E3905" i="1"/>
  <c r="V3905" i="1" s="1"/>
  <c r="U3900" i="1"/>
  <c r="E3900" i="1"/>
  <c r="V3900" i="1" s="1"/>
  <c r="U3896" i="1"/>
  <c r="E3896" i="1"/>
  <c r="V3896" i="1" s="1"/>
  <c r="U3894" i="1"/>
  <c r="E3894" i="1"/>
  <c r="V3894" i="1" s="1"/>
  <c r="U3888" i="1"/>
  <c r="E3888" i="1"/>
  <c r="V3888" i="1" s="1"/>
  <c r="U3886" i="1"/>
  <c r="E3886" i="1"/>
  <c r="V3886" i="1" s="1"/>
  <c r="U3882" i="1"/>
  <c r="E3882" i="1"/>
  <c r="V3882" i="1" s="1"/>
  <c r="U3876" i="1"/>
  <c r="E3876" i="1"/>
  <c r="V3876" i="1" s="1"/>
  <c r="U3874" i="1"/>
  <c r="E3874" i="1"/>
  <c r="V3874" i="1" s="1"/>
  <c r="U3870" i="1"/>
  <c r="E3870" i="1"/>
  <c r="V3870" i="1" s="1"/>
  <c r="U3864" i="1"/>
  <c r="E3864" i="1"/>
  <c r="V3864" i="1" s="1"/>
  <c r="U3863" i="1"/>
  <c r="E3863" i="1"/>
  <c r="V3863" i="1" s="1"/>
  <c r="U3856" i="1"/>
  <c r="E3856" i="1"/>
  <c r="V3856" i="1" s="1"/>
  <c r="U3855" i="1"/>
  <c r="E3855" i="1"/>
  <c r="V3855" i="1" s="1"/>
  <c r="U3848" i="1"/>
  <c r="E3848" i="1"/>
  <c r="V3848" i="1" s="1"/>
  <c r="U3845" i="1"/>
  <c r="E3845" i="1"/>
  <c r="V3845" i="1" s="1"/>
  <c r="U3841" i="1"/>
  <c r="E3841" i="1"/>
  <c r="V3841" i="1" s="1"/>
  <c r="U3836" i="1"/>
  <c r="E3836" i="1"/>
  <c r="V3836" i="1" s="1"/>
  <c r="U3833" i="1"/>
  <c r="E3833" i="1"/>
  <c r="V3833" i="1" s="1"/>
  <c r="U3830" i="1"/>
  <c r="E3830" i="1"/>
  <c r="V3830" i="1" s="1"/>
  <c r="U3824" i="1"/>
  <c r="E3824" i="1"/>
  <c r="V3824" i="1" s="1"/>
  <c r="U3821" i="1"/>
  <c r="E3821" i="1"/>
  <c r="V3821" i="1" s="1"/>
  <c r="U3817" i="1"/>
  <c r="E3817" i="1"/>
  <c r="V3817" i="1" s="1"/>
  <c r="U3816" i="1"/>
  <c r="E3816" i="1"/>
  <c r="V3816" i="1" s="1"/>
  <c r="U3808" i="1"/>
  <c r="E3808" i="1"/>
  <c r="V3808" i="1" s="1"/>
  <c r="U3804" i="1"/>
  <c r="E3804" i="1"/>
  <c r="V3804" i="1" s="1"/>
  <c r="U3801" i="1"/>
  <c r="E3801" i="1"/>
  <c r="V3801" i="1" s="1"/>
  <c r="U3797" i="1"/>
  <c r="E3797" i="1"/>
  <c r="V3797" i="1" s="1"/>
  <c r="U3794" i="1"/>
  <c r="E3794" i="1"/>
  <c r="V3794" i="1" s="1"/>
  <c r="U3787" i="1"/>
  <c r="E3787" i="1"/>
  <c r="V3787" i="1" s="1"/>
  <c r="U3788" i="1"/>
  <c r="E3788" i="1"/>
  <c r="V3788" i="1" s="1"/>
  <c r="U3782" i="1"/>
  <c r="E3782" i="1"/>
  <c r="V3782" i="1" s="1"/>
  <c r="U3780" i="1"/>
  <c r="E3780" i="1"/>
  <c r="V3780" i="1" s="1"/>
  <c r="U3773" i="1"/>
  <c r="E3773" i="1"/>
  <c r="V3773" i="1" s="1"/>
  <c r="U3770" i="1"/>
  <c r="E3770" i="1"/>
  <c r="V3770" i="1" s="1"/>
  <c r="U3764" i="1"/>
  <c r="E3764" i="1"/>
  <c r="V3764" i="1" s="1"/>
  <c r="U3760" i="1"/>
  <c r="E3760" i="1"/>
  <c r="V3760" i="1" s="1"/>
  <c r="U3757" i="1"/>
  <c r="E3757" i="1"/>
  <c r="V3757" i="1" s="1"/>
  <c r="U3753" i="1"/>
  <c r="E3753" i="1"/>
  <c r="V3753" i="1" s="1"/>
  <c r="U3748" i="1"/>
  <c r="E3748" i="1"/>
  <c r="V3748" i="1" s="1"/>
  <c r="U3744" i="1"/>
  <c r="E3744" i="1"/>
  <c r="V3744" i="1" s="1"/>
  <c r="U3740" i="1"/>
  <c r="E3740" i="1"/>
  <c r="V3740" i="1" s="1"/>
  <c r="U3737" i="1"/>
  <c r="E3737" i="1"/>
  <c r="V3737" i="1" s="1"/>
  <c r="U3732" i="1"/>
  <c r="E3732" i="1"/>
  <c r="V3732" i="1" s="1"/>
  <c r="U3729" i="1"/>
  <c r="E3729" i="1"/>
  <c r="V3729" i="1" s="1"/>
  <c r="U3725" i="1"/>
  <c r="E3725" i="1"/>
  <c r="V3725" i="1" s="1"/>
  <c r="U3720" i="1"/>
  <c r="E3720" i="1"/>
  <c r="V3720" i="1" s="1"/>
  <c r="U3717" i="1"/>
  <c r="E3717" i="1"/>
  <c r="V3717" i="1" s="1"/>
  <c r="U3716" i="1"/>
  <c r="E3716" i="1"/>
  <c r="V3716" i="1" s="1"/>
  <c r="U3708" i="1"/>
  <c r="E3708" i="1"/>
  <c r="V3708" i="1" s="1"/>
  <c r="U3702" i="1"/>
  <c r="E3702" i="1"/>
  <c r="V3702" i="1" s="1"/>
  <c r="U3701" i="1"/>
  <c r="E3701" i="1"/>
  <c r="V3701" i="1" s="1"/>
  <c r="U3697" i="1"/>
  <c r="E3697" i="1"/>
  <c r="V3697" i="1" s="1"/>
  <c r="U3690" i="1"/>
  <c r="E3690" i="1"/>
  <c r="V3690" i="1" s="1"/>
  <c r="U3688" i="1"/>
  <c r="E3688" i="1"/>
  <c r="V3688" i="1" s="1"/>
  <c r="U3684" i="1"/>
  <c r="E3684" i="1"/>
  <c r="V3684" i="1" s="1"/>
  <c r="U3680" i="1"/>
  <c r="E3680" i="1"/>
  <c r="V3680" i="1" s="1"/>
  <c r="U3675" i="1"/>
  <c r="E3675" i="1"/>
  <c r="V3675" i="1" s="1"/>
  <c r="U3673" i="1"/>
  <c r="E3673" i="1"/>
  <c r="V3673" i="1" s="1"/>
  <c r="U3671" i="1"/>
  <c r="E3671" i="1"/>
  <c r="V3671" i="1" s="1"/>
  <c r="U3665" i="1"/>
  <c r="E3665" i="1"/>
  <c r="V3665" i="1" s="1"/>
  <c r="G3941" i="1"/>
  <c r="AC3941" i="1"/>
  <c r="AE3941" i="1" s="1"/>
  <c r="F3940" i="1"/>
  <c r="J3940" i="1" s="1"/>
  <c r="E3986" i="1"/>
  <c r="E3981" i="1"/>
  <c r="E3980" i="1"/>
  <c r="E3976" i="1"/>
  <c r="E3973" i="1"/>
  <c r="E3968" i="1"/>
  <c r="E3967" i="1"/>
  <c r="E3961" i="1"/>
  <c r="E3956" i="1"/>
  <c r="E3951" i="1"/>
  <c r="E3949" i="1"/>
  <c r="E3943" i="1"/>
  <c r="E3939" i="1"/>
  <c r="E3936" i="1"/>
  <c r="V3936" i="1" s="1"/>
  <c r="U3933" i="1"/>
  <c r="E3933" i="1"/>
  <c r="V3933" i="1" s="1"/>
  <c r="U3929" i="1"/>
  <c r="E3929" i="1"/>
  <c r="V3929" i="1" s="1"/>
  <c r="U3924" i="1"/>
  <c r="E3924" i="1"/>
  <c r="V3924" i="1" s="1"/>
  <c r="U3920" i="1"/>
  <c r="E3920" i="1"/>
  <c r="V3920" i="1" s="1"/>
  <c r="U3916" i="1"/>
  <c r="E3916" i="1"/>
  <c r="V3916" i="1" s="1"/>
  <c r="U3911" i="1"/>
  <c r="E3911" i="1"/>
  <c r="V3911" i="1" s="1"/>
  <c r="U3909" i="1"/>
  <c r="E3909" i="1"/>
  <c r="V3909" i="1" s="1"/>
  <c r="U3904" i="1"/>
  <c r="E3904" i="1"/>
  <c r="V3904" i="1" s="1"/>
  <c r="U3902" i="1"/>
  <c r="E3902" i="1"/>
  <c r="V3902" i="1" s="1"/>
  <c r="U3897" i="1"/>
  <c r="E3897" i="1"/>
  <c r="V3897" i="1" s="1"/>
  <c r="U3892" i="1"/>
  <c r="E3892" i="1"/>
  <c r="V3892" i="1" s="1"/>
  <c r="U3891" i="1"/>
  <c r="E3891" i="1"/>
  <c r="V3891" i="1" s="1"/>
  <c r="U3884" i="1"/>
  <c r="E3884" i="1"/>
  <c r="V3884" i="1" s="1"/>
  <c r="U3880" i="1"/>
  <c r="E3880" i="1"/>
  <c r="V3880" i="1" s="1"/>
  <c r="U3879" i="1"/>
  <c r="E3879" i="1"/>
  <c r="V3879" i="1" s="1"/>
  <c r="U3872" i="1"/>
  <c r="E3872" i="1"/>
  <c r="V3872" i="1" s="1"/>
  <c r="U3866" i="1"/>
  <c r="E3866" i="1"/>
  <c r="V3866" i="1" s="1"/>
  <c r="U3865" i="1"/>
  <c r="E3865" i="1"/>
  <c r="V3865" i="1" s="1"/>
  <c r="U3859" i="1"/>
  <c r="E3859" i="1"/>
  <c r="V3859" i="1" s="1"/>
  <c r="U3858" i="1"/>
  <c r="E3858" i="1"/>
  <c r="V3858" i="1" s="1"/>
  <c r="U3853" i="1"/>
  <c r="E3853" i="1"/>
  <c r="V3853" i="1" s="1"/>
  <c r="U3851" i="1"/>
  <c r="E3851" i="1"/>
  <c r="V3851" i="1" s="1"/>
  <c r="U3843" i="1"/>
  <c r="E3843" i="1"/>
  <c r="V3843" i="1" s="1"/>
  <c r="U3842" i="1"/>
  <c r="E3842" i="1"/>
  <c r="V3842" i="1" s="1"/>
  <c r="U3838" i="1"/>
  <c r="E3838" i="1"/>
  <c r="V3838" i="1" s="1"/>
  <c r="U3832" i="1"/>
  <c r="E3832" i="1"/>
  <c r="V3832" i="1" s="1"/>
  <c r="U3827" i="1"/>
  <c r="E3827" i="1"/>
  <c r="V3827" i="1" s="1"/>
  <c r="U3826" i="1"/>
  <c r="E3826" i="1"/>
  <c r="V3826" i="1" s="1"/>
  <c r="U3820" i="1"/>
  <c r="E3820" i="1"/>
  <c r="V3820" i="1" s="1"/>
  <c r="U3814" i="1"/>
  <c r="E3814" i="1"/>
  <c r="V3814" i="1" s="1"/>
  <c r="U3810" i="1"/>
  <c r="E3810" i="1"/>
  <c r="V3810" i="1" s="1"/>
  <c r="U3809" i="1"/>
  <c r="E3809" i="1"/>
  <c r="V3809" i="1" s="1"/>
  <c r="U3803" i="1"/>
  <c r="E3803" i="1"/>
  <c r="V3803" i="1" s="1"/>
  <c r="U3800" i="1"/>
  <c r="E3800" i="1"/>
  <c r="V3800" i="1" s="1"/>
  <c r="U3793" i="1"/>
  <c r="E3793" i="1"/>
  <c r="V3793" i="1" s="1"/>
  <c r="U3792" i="1"/>
  <c r="E3792" i="1"/>
  <c r="V3792" i="1" s="1"/>
  <c r="U3789" i="1"/>
  <c r="E3789" i="1"/>
  <c r="V3789" i="1" s="1"/>
  <c r="U3783" i="1"/>
  <c r="E3783" i="1"/>
  <c r="V3783" i="1" s="1"/>
  <c r="U3779" i="1"/>
  <c r="E3779" i="1"/>
  <c r="V3779" i="1" s="1"/>
  <c r="U3776" i="1"/>
  <c r="E3776" i="1"/>
  <c r="V3776" i="1" s="1"/>
  <c r="U3772" i="1"/>
  <c r="E3772" i="1"/>
  <c r="V3772" i="1" s="1"/>
  <c r="U3768" i="1"/>
  <c r="E3768" i="1"/>
  <c r="V3768" i="1" s="1"/>
  <c r="U3766" i="1"/>
  <c r="E3766" i="1"/>
  <c r="V3766" i="1" s="1"/>
  <c r="U3759" i="1"/>
  <c r="E3759" i="1"/>
  <c r="V3759" i="1" s="1"/>
  <c r="U3755" i="1"/>
  <c r="E3755" i="1"/>
  <c r="V3755" i="1" s="1"/>
  <c r="U3750" i="1"/>
  <c r="E3750" i="1"/>
  <c r="V3750" i="1" s="1"/>
  <c r="U3746" i="1"/>
  <c r="E3746" i="1"/>
  <c r="V3746" i="1" s="1"/>
  <c r="U3745" i="1"/>
  <c r="E3745" i="1"/>
  <c r="V3745" i="1" s="1"/>
  <c r="U3739" i="1"/>
  <c r="E3739" i="1"/>
  <c r="V3739" i="1" s="1"/>
  <c r="U3735" i="1"/>
  <c r="E3735" i="1"/>
  <c r="V3735" i="1" s="1"/>
  <c r="U3733" i="1"/>
  <c r="E3733" i="1"/>
  <c r="V3733" i="1" s="1"/>
  <c r="U3728" i="1"/>
  <c r="E3728" i="1"/>
  <c r="V3728" i="1" s="1"/>
  <c r="U3724" i="1"/>
  <c r="E3724" i="1"/>
  <c r="V3724" i="1" s="1"/>
  <c r="U3722" i="1"/>
  <c r="E3722" i="1"/>
  <c r="V3722" i="1" s="1"/>
  <c r="U3715" i="1"/>
  <c r="E3715" i="1"/>
  <c r="V3715" i="1" s="1"/>
  <c r="U3711" i="1"/>
  <c r="E3711" i="1"/>
  <c r="V3711" i="1" s="1"/>
  <c r="U3709" i="1"/>
  <c r="E3709" i="1"/>
  <c r="V3709" i="1" s="1"/>
  <c r="U3707" i="1"/>
  <c r="E3707" i="1"/>
  <c r="V3707" i="1" s="1"/>
  <c r="U3703" i="1"/>
  <c r="E3703" i="1"/>
  <c r="V3703" i="1" s="1"/>
  <c r="U3696" i="1"/>
  <c r="E3696" i="1"/>
  <c r="V3696" i="1" s="1"/>
  <c r="U3692" i="1"/>
  <c r="E3692" i="1"/>
  <c r="V3692" i="1" s="1"/>
  <c r="U3689" i="1"/>
  <c r="E3689" i="1"/>
  <c r="V3689" i="1" s="1"/>
  <c r="U3683" i="1"/>
  <c r="E3683" i="1"/>
  <c r="V3683" i="1" s="1"/>
  <c r="U3678" i="1"/>
  <c r="E3678" i="1"/>
  <c r="V3678" i="1" s="1"/>
  <c r="U3677" i="1"/>
  <c r="E3677" i="1"/>
  <c r="V3677" i="1" s="1"/>
  <c r="U3672" i="1"/>
  <c r="E3672" i="1"/>
  <c r="V3672" i="1" s="1"/>
  <c r="U3669" i="1"/>
  <c r="E3669" i="1"/>
  <c r="V3669" i="1" s="1"/>
  <c r="U3664" i="1"/>
  <c r="E3664" i="1"/>
  <c r="V3664" i="1" s="1"/>
  <c r="AB4001" i="1"/>
  <c r="AJ3999" i="1"/>
  <c r="I3999" i="1"/>
  <c r="H3999" i="1" s="1"/>
  <c r="Y3998" i="1"/>
  <c r="C3999" i="1"/>
  <c r="Z3998" i="1"/>
  <c r="AA3998" i="1" s="1"/>
  <c r="AH3998" i="1" s="1"/>
  <c r="M3942" i="1"/>
  <c r="N3942" i="1" s="1"/>
  <c r="P3942" i="1"/>
  <c r="Q3942" i="1"/>
  <c r="L3943" i="1"/>
  <c r="T3935" i="1"/>
  <c r="S3936" i="1"/>
  <c r="E3988" i="1"/>
  <c r="E3985" i="1"/>
  <c r="E3979" i="1"/>
  <c r="E3975" i="1"/>
  <c r="E3971" i="1"/>
  <c r="E3966" i="1"/>
  <c r="E3962" i="1"/>
  <c r="E3960" i="1"/>
  <c r="E3953" i="1"/>
  <c r="E3952" i="1"/>
  <c r="E3947" i="1"/>
  <c r="E3941" i="1"/>
  <c r="E3938" i="1"/>
  <c r="V3938" i="1" s="1"/>
  <c r="U3935" i="1"/>
  <c r="E3935" i="1"/>
  <c r="V3935" i="1" s="1"/>
  <c r="U3931" i="1"/>
  <c r="E3931" i="1"/>
  <c r="V3931" i="1" s="1"/>
  <c r="U3927" i="1"/>
  <c r="E3927" i="1"/>
  <c r="V3927" i="1" s="1"/>
  <c r="U3923" i="1"/>
  <c r="E3923" i="1"/>
  <c r="V3923" i="1" s="1"/>
  <c r="U3919" i="1"/>
  <c r="E3919" i="1"/>
  <c r="V3919" i="1" s="1"/>
  <c r="U3915" i="1"/>
  <c r="E3915" i="1"/>
  <c r="V3915" i="1" s="1"/>
  <c r="U3914" i="1"/>
  <c r="E3914" i="1"/>
  <c r="V3914" i="1" s="1"/>
  <c r="U3906" i="1"/>
  <c r="E3906" i="1"/>
  <c r="V3906" i="1" s="1"/>
  <c r="U3901" i="1"/>
  <c r="E3901" i="1"/>
  <c r="V3901" i="1" s="1"/>
  <c r="U3898" i="1"/>
  <c r="E3898" i="1"/>
  <c r="V3898" i="1" s="1"/>
  <c r="U3893" i="1"/>
  <c r="E3893" i="1"/>
  <c r="V3893" i="1" s="1"/>
  <c r="U3890" i="1"/>
  <c r="E3890" i="1"/>
  <c r="V3890" i="1" s="1"/>
  <c r="U3887" i="1"/>
  <c r="E3887" i="1"/>
  <c r="V3887" i="1" s="1"/>
  <c r="U3883" i="1"/>
  <c r="E3883" i="1"/>
  <c r="V3883" i="1" s="1"/>
  <c r="U3878" i="1"/>
  <c r="E3878" i="1"/>
  <c r="V3878" i="1" s="1"/>
  <c r="U3875" i="1"/>
  <c r="E3875" i="1"/>
  <c r="V3875" i="1" s="1"/>
  <c r="U3871" i="1"/>
  <c r="E3871" i="1"/>
  <c r="V3871" i="1" s="1"/>
  <c r="U3867" i="1"/>
  <c r="E3867" i="1"/>
  <c r="V3867" i="1" s="1"/>
  <c r="U3862" i="1"/>
  <c r="E3862" i="1"/>
  <c r="V3862" i="1" s="1"/>
  <c r="U3861" i="1"/>
  <c r="E3861" i="1"/>
  <c r="V3861" i="1" s="1"/>
  <c r="U3854" i="1"/>
  <c r="E3854" i="1"/>
  <c r="V3854" i="1" s="1"/>
  <c r="U3850" i="1"/>
  <c r="E3850" i="1"/>
  <c r="V3850" i="1" s="1"/>
  <c r="U3846" i="1"/>
  <c r="E3846" i="1"/>
  <c r="V3846" i="1" s="1"/>
  <c r="U3844" i="1"/>
  <c r="E3844" i="1"/>
  <c r="V3844" i="1" s="1"/>
  <c r="U3839" i="1"/>
  <c r="E3839" i="1"/>
  <c r="V3839" i="1" s="1"/>
  <c r="U3834" i="1"/>
  <c r="E3834" i="1"/>
  <c r="V3834" i="1" s="1"/>
  <c r="U3831" i="1"/>
  <c r="E3831" i="1"/>
  <c r="V3831" i="1" s="1"/>
  <c r="U3828" i="1"/>
  <c r="E3828" i="1"/>
  <c r="V3828" i="1" s="1"/>
  <c r="U3822" i="1"/>
  <c r="E3822" i="1"/>
  <c r="V3822" i="1" s="1"/>
  <c r="U3818" i="1"/>
  <c r="E3818" i="1"/>
  <c r="V3818" i="1" s="1"/>
  <c r="U3813" i="1"/>
  <c r="E3813" i="1"/>
  <c r="V3813" i="1" s="1"/>
  <c r="U3811" i="1"/>
  <c r="E3811" i="1"/>
  <c r="V3811" i="1" s="1"/>
  <c r="U3807" i="1"/>
  <c r="E3807" i="1"/>
  <c r="V3807" i="1" s="1"/>
  <c r="U3802" i="1"/>
  <c r="E3802" i="1"/>
  <c r="V3802" i="1" s="1"/>
  <c r="U3799" i="1"/>
  <c r="E3799" i="1"/>
  <c r="V3799" i="1" s="1"/>
  <c r="U3795" i="1"/>
  <c r="E3795" i="1"/>
  <c r="V3795" i="1" s="1"/>
  <c r="U3791" i="1"/>
  <c r="E3791" i="1"/>
  <c r="V3791" i="1" s="1"/>
  <c r="U3785" i="1"/>
  <c r="E3785" i="1"/>
  <c r="V3785" i="1" s="1"/>
  <c r="U3786" i="1"/>
  <c r="E3786" i="1"/>
  <c r="V3786" i="1" s="1"/>
  <c r="U3777" i="1"/>
  <c r="E3777" i="1"/>
  <c r="V3777" i="1" s="1"/>
  <c r="U3774" i="1"/>
  <c r="E3774" i="1"/>
  <c r="V3774" i="1" s="1"/>
  <c r="U3771" i="1"/>
  <c r="E3771" i="1"/>
  <c r="V3771" i="1" s="1"/>
  <c r="U3767" i="1"/>
  <c r="E3767" i="1"/>
  <c r="V3767" i="1" s="1"/>
  <c r="U3763" i="1"/>
  <c r="E3763" i="1"/>
  <c r="V3763" i="1" s="1"/>
  <c r="U3758" i="1"/>
  <c r="E3758" i="1"/>
  <c r="V3758" i="1" s="1"/>
  <c r="U3754" i="1"/>
  <c r="E3754" i="1"/>
  <c r="V3754" i="1" s="1"/>
  <c r="U3752" i="1"/>
  <c r="E3752" i="1"/>
  <c r="V3752" i="1" s="1"/>
  <c r="U3747" i="1"/>
  <c r="E3747" i="1"/>
  <c r="V3747" i="1" s="1"/>
  <c r="U3742" i="1"/>
  <c r="E3742" i="1"/>
  <c r="V3742" i="1" s="1"/>
  <c r="U3741" i="1"/>
  <c r="E3741" i="1"/>
  <c r="V3741" i="1" s="1"/>
  <c r="U3734" i="1"/>
  <c r="E3734" i="1"/>
  <c r="V3734" i="1" s="1"/>
  <c r="U3731" i="1"/>
  <c r="E3731" i="1"/>
  <c r="V3731" i="1" s="1"/>
  <c r="U3727" i="1"/>
  <c r="E3727" i="1"/>
  <c r="V3727" i="1" s="1"/>
  <c r="U3723" i="1"/>
  <c r="E3723" i="1"/>
  <c r="V3723" i="1" s="1"/>
  <c r="U3718" i="1"/>
  <c r="E3718" i="1"/>
  <c r="V3718" i="1" s="1"/>
  <c r="U3714" i="1"/>
  <c r="E3714" i="1"/>
  <c r="V3714" i="1" s="1"/>
  <c r="U3710" i="1"/>
  <c r="E3710" i="1"/>
  <c r="V3710" i="1" s="1"/>
  <c r="U3706" i="1"/>
  <c r="E3706" i="1"/>
  <c r="V3706" i="1" s="1"/>
  <c r="U3704" i="1"/>
  <c r="E3704" i="1"/>
  <c r="V3704" i="1" s="1"/>
  <c r="U3698" i="1"/>
  <c r="E3698" i="1"/>
  <c r="V3698" i="1" s="1"/>
  <c r="U3694" i="1"/>
  <c r="E3694" i="1"/>
  <c r="V3694" i="1" s="1"/>
  <c r="U3691" i="1"/>
  <c r="E3691" i="1"/>
  <c r="V3691" i="1" s="1"/>
  <c r="U3687" i="1"/>
  <c r="E3687" i="1"/>
  <c r="V3687" i="1" s="1"/>
  <c r="U3682" i="1"/>
  <c r="E3682" i="1"/>
  <c r="V3682" i="1" s="1"/>
  <c r="U3681" i="1"/>
  <c r="E3681" i="1"/>
  <c r="V3681" i="1" s="1"/>
  <c r="U3676" i="1"/>
  <c r="E3676" i="1"/>
  <c r="V3676" i="1" s="1"/>
  <c r="U3670" i="1"/>
  <c r="E3670" i="1"/>
  <c r="V3670" i="1" s="1"/>
  <c r="U3666" i="1"/>
  <c r="E3666" i="1"/>
  <c r="V3666" i="1" s="1"/>
  <c r="U3663" i="1"/>
  <c r="E3663" i="1"/>
  <c r="V3663" i="1" s="1"/>
  <c r="W3684" i="1" l="1"/>
  <c r="AG3684" i="1" s="1"/>
  <c r="B3684" i="1" s="1"/>
  <c r="W3732" i="1"/>
  <c r="AG3732" i="1" s="1"/>
  <c r="B3732" i="1" s="1"/>
  <c r="W3782" i="1"/>
  <c r="W3830" i="1"/>
  <c r="AG3830" i="1" s="1"/>
  <c r="B3830" i="1" s="1"/>
  <c r="W3876" i="1"/>
  <c r="AG3876" i="1" s="1"/>
  <c r="B3876" i="1" s="1"/>
  <c r="W3925" i="1"/>
  <c r="AG3925" i="1" s="1"/>
  <c r="B3925" i="1" s="1"/>
  <c r="W3708" i="1"/>
  <c r="AG3708" i="1" s="1"/>
  <c r="W3757" i="1"/>
  <c r="AG3757" i="1" s="1"/>
  <c r="W3804" i="1"/>
  <c r="AG3804" i="1" s="1"/>
  <c r="W3855" i="1"/>
  <c r="AG3855" i="1" s="1"/>
  <c r="W3900" i="1"/>
  <c r="AG3900" i="1" s="1"/>
  <c r="W3690" i="1"/>
  <c r="AG3690" i="1" s="1"/>
  <c r="W3717" i="1"/>
  <c r="AG3717" i="1" s="1"/>
  <c r="B3717" i="1" s="1"/>
  <c r="W3740" i="1"/>
  <c r="AG3740" i="1" s="1"/>
  <c r="W3764" i="1"/>
  <c r="AG3764" i="1" s="1"/>
  <c r="B3764" i="1" s="1"/>
  <c r="W3787" i="1"/>
  <c r="AG3787" i="1" s="1"/>
  <c r="W3671" i="1"/>
  <c r="AG3671" i="1" s="1"/>
  <c r="B3671" i="1" s="1"/>
  <c r="W3673" i="1"/>
  <c r="AG3673" i="1" s="1"/>
  <c r="W3702" i="1"/>
  <c r="AG3702" i="1" s="1"/>
  <c r="B3702" i="1" s="1"/>
  <c r="W3720" i="1"/>
  <c r="AG3720" i="1" s="1"/>
  <c r="B3720" i="1" s="1"/>
  <c r="W3753" i="1"/>
  <c r="AG3753" i="1" s="1"/>
  <c r="B3753" i="1" s="1"/>
  <c r="W3770" i="1"/>
  <c r="AG3770" i="1" s="1"/>
  <c r="B3770" i="1" s="1"/>
  <c r="W3817" i="1"/>
  <c r="AG3817" i="1" s="1"/>
  <c r="W3864" i="1"/>
  <c r="AG3864" i="1" s="1"/>
  <c r="B3864" i="1" s="1"/>
  <c r="W3675" i="1"/>
  <c r="W3688" i="1"/>
  <c r="AG3688" i="1" s="1"/>
  <c r="B3688" i="1" s="1"/>
  <c r="W3701" i="1"/>
  <c r="AG3701" i="1" s="1"/>
  <c r="B3701" i="1" s="1"/>
  <c r="W3725" i="1"/>
  <c r="AG3725" i="1" s="1"/>
  <c r="W3737" i="1"/>
  <c r="AG3737" i="1" s="1"/>
  <c r="B3737" i="1" s="1"/>
  <c r="W3748" i="1"/>
  <c r="AG3748" i="1" s="1"/>
  <c r="B3748" i="1" s="1"/>
  <c r="W3773" i="1"/>
  <c r="AG3773" i="1" s="1"/>
  <c r="W3788" i="1"/>
  <c r="AG3788" i="1" s="1"/>
  <c r="B3788" i="1" s="1"/>
  <c r="W3797" i="1"/>
  <c r="AG3797" i="1" s="1"/>
  <c r="B3797" i="1" s="1"/>
  <c r="W3821" i="1"/>
  <c r="AG3821" i="1" s="1"/>
  <c r="W3833" i="1"/>
  <c r="AG3833" i="1" s="1"/>
  <c r="B3833" i="1" s="1"/>
  <c r="W3845" i="1"/>
  <c r="AG3845" i="1" s="1"/>
  <c r="B3845" i="1" s="1"/>
  <c r="W3870" i="1"/>
  <c r="AG3870" i="1" s="1"/>
  <c r="W3801" i="1"/>
  <c r="AG3801" i="1" s="1"/>
  <c r="B3801" i="1" s="1"/>
  <c r="W3816" i="1"/>
  <c r="AG3816" i="1" s="1"/>
  <c r="B3816" i="1" s="1"/>
  <c r="W3836" i="1"/>
  <c r="AG3836" i="1" s="1"/>
  <c r="W3848" i="1"/>
  <c r="AG3848" i="1" s="1"/>
  <c r="B3848" i="1" s="1"/>
  <c r="W3863" i="1"/>
  <c r="AG3863" i="1" s="1"/>
  <c r="B3863" i="1" s="1"/>
  <c r="W3886" i="1"/>
  <c r="AG3886" i="1" s="1"/>
  <c r="W3896" i="1"/>
  <c r="AG3896" i="1" s="1"/>
  <c r="B3896" i="1" s="1"/>
  <c r="W3908" i="1"/>
  <c r="AG3908" i="1" s="1"/>
  <c r="B3908" i="1" s="1"/>
  <c r="W3665" i="1"/>
  <c r="AG3665" i="1" s="1"/>
  <c r="B3665" i="1" s="1"/>
  <c r="W3680" i="1"/>
  <c r="AG3680" i="1" s="1"/>
  <c r="B3680" i="1" s="1"/>
  <c r="W3697" i="1"/>
  <c r="AG3697" i="1" s="1"/>
  <c r="B3697" i="1" s="1"/>
  <c r="W3716" i="1"/>
  <c r="W3729" i="1"/>
  <c r="AG3729" i="1" s="1"/>
  <c r="W3744" i="1"/>
  <c r="AG3744" i="1" s="1"/>
  <c r="B3744" i="1" s="1"/>
  <c r="W3760" i="1"/>
  <c r="AG3760" i="1" s="1"/>
  <c r="W3780" i="1"/>
  <c r="AG3780" i="1" s="1"/>
  <c r="B3780" i="1" s="1"/>
  <c r="W3794" i="1"/>
  <c r="AG3794" i="1" s="1"/>
  <c r="B3794" i="1" s="1"/>
  <c r="W3808" i="1"/>
  <c r="AG3808" i="1" s="1"/>
  <c r="B3808" i="1" s="1"/>
  <c r="W3824" i="1"/>
  <c r="AG3824" i="1" s="1"/>
  <c r="B3824" i="1" s="1"/>
  <c r="W3841" i="1"/>
  <c r="W3882" i="1"/>
  <c r="AG3882" i="1" s="1"/>
  <c r="B3882" i="1" s="1"/>
  <c r="W3894" i="1"/>
  <c r="AG3894" i="1" s="1"/>
  <c r="B3894" i="1" s="1"/>
  <c r="W3917" i="1"/>
  <c r="AG3917" i="1" s="1"/>
  <c r="W3932" i="1"/>
  <c r="AG3932" i="1" s="1"/>
  <c r="W3856" i="1"/>
  <c r="AG3856" i="1" s="1"/>
  <c r="B3856" i="1" s="1"/>
  <c r="W3874" i="1"/>
  <c r="AG3874" i="1" s="1"/>
  <c r="B3874" i="1" s="1"/>
  <c r="W3888" i="1"/>
  <c r="AG3888" i="1" s="1"/>
  <c r="B3888" i="1" s="1"/>
  <c r="W3905" i="1"/>
  <c r="AG3905" i="1" s="1"/>
  <c r="W3912" i="1"/>
  <c r="AG3912" i="1" s="1"/>
  <c r="B3912" i="1" s="1"/>
  <c r="W3922" i="1"/>
  <c r="AG3922" i="1" s="1"/>
  <c r="B3922" i="1" s="1"/>
  <c r="O3940" i="1"/>
  <c r="R3940" i="1" s="1"/>
  <c r="V3940" i="1" s="1"/>
  <c r="W3859" i="1"/>
  <c r="AG3859" i="1" s="1"/>
  <c r="B3859" i="1" s="1"/>
  <c r="W3866" i="1"/>
  <c r="AG3866" i="1" s="1"/>
  <c r="W3879" i="1"/>
  <c r="AG3879" i="1" s="1"/>
  <c r="B3879" i="1" s="1"/>
  <c r="W3884" i="1"/>
  <c r="AG3884" i="1" s="1"/>
  <c r="W3892" i="1"/>
  <c r="AG3892" i="1" s="1"/>
  <c r="B3892" i="1" s="1"/>
  <c r="W3902" i="1"/>
  <c r="AG3902" i="1" s="1"/>
  <c r="W3909" i="1"/>
  <c r="AG3909" i="1" s="1"/>
  <c r="B3909" i="1" s="1"/>
  <c r="W3916" i="1"/>
  <c r="AG3916" i="1" s="1"/>
  <c r="W3924" i="1"/>
  <c r="AG3924" i="1" s="1"/>
  <c r="B3924" i="1" s="1"/>
  <c r="W3933" i="1"/>
  <c r="AG3933" i="1" s="1"/>
  <c r="W3928" i="1"/>
  <c r="AG3928" i="1" s="1"/>
  <c r="B3928" i="1" s="1"/>
  <c r="V3939" i="1"/>
  <c r="AF3935" i="1"/>
  <c r="AA3935" i="1"/>
  <c r="W3666" i="1"/>
  <c r="W3676" i="1"/>
  <c r="W3682" i="1"/>
  <c r="W3691" i="1"/>
  <c r="W3698" i="1"/>
  <c r="W3706" i="1"/>
  <c r="W3714" i="1"/>
  <c r="W3723" i="1"/>
  <c r="W3731" i="1"/>
  <c r="W3741" i="1"/>
  <c r="W3747" i="1"/>
  <c r="W3754" i="1"/>
  <c r="W3763" i="1"/>
  <c r="W3771" i="1"/>
  <c r="W3777" i="1"/>
  <c r="W3785" i="1"/>
  <c r="W3795" i="1"/>
  <c r="W3802" i="1"/>
  <c r="W3811" i="1"/>
  <c r="W3818" i="1"/>
  <c r="W3828" i="1"/>
  <c r="W3834" i="1"/>
  <c r="W3844" i="1"/>
  <c r="W3850" i="1"/>
  <c r="W3861" i="1"/>
  <c r="W3867" i="1"/>
  <c r="W3875" i="1"/>
  <c r="W3883" i="1"/>
  <c r="W3890" i="1"/>
  <c r="W3898" i="1"/>
  <c r="W3906" i="1"/>
  <c r="W3915" i="1"/>
  <c r="W3923" i="1"/>
  <c r="W3931" i="1"/>
  <c r="M3943" i="1"/>
  <c r="N3943" i="1" s="1"/>
  <c r="P3943" i="1"/>
  <c r="Q3943" i="1"/>
  <c r="L3944" i="1"/>
  <c r="W3669" i="1"/>
  <c r="W3677" i="1"/>
  <c r="W3683" i="1"/>
  <c r="W3692" i="1"/>
  <c r="W3703" i="1"/>
  <c r="W3709" i="1"/>
  <c r="W3715" i="1"/>
  <c r="W3724" i="1"/>
  <c r="W3733" i="1"/>
  <c r="W3739" i="1"/>
  <c r="W3746" i="1"/>
  <c r="W3755" i="1"/>
  <c r="W3766" i="1"/>
  <c r="W3772" i="1"/>
  <c r="W3779" i="1"/>
  <c r="W3789" i="1"/>
  <c r="W3793" i="1"/>
  <c r="W3803" i="1"/>
  <c r="W3810" i="1"/>
  <c r="W3820" i="1"/>
  <c r="W3827" i="1"/>
  <c r="W3838" i="1"/>
  <c r="W3843" i="1"/>
  <c r="W3853" i="1"/>
  <c r="AG3675" i="1"/>
  <c r="AG3782" i="1"/>
  <c r="B3782" i="1" s="1"/>
  <c r="A4001" i="1"/>
  <c r="X4000" i="1"/>
  <c r="K4000" i="1"/>
  <c r="F3941" i="1"/>
  <c r="J3941" i="1" s="1"/>
  <c r="W3668" i="1"/>
  <c r="W3679" i="1"/>
  <c r="W3686" i="1"/>
  <c r="W3695" i="1"/>
  <c r="W3700" i="1"/>
  <c r="W3712" i="1"/>
  <c r="W3719" i="1"/>
  <c r="W3726" i="1"/>
  <c r="W3736" i="1"/>
  <c r="W3743" i="1"/>
  <c r="W3751" i="1"/>
  <c r="W3761" i="1"/>
  <c r="W3765" i="1"/>
  <c r="W3775" i="1"/>
  <c r="W3781" i="1"/>
  <c r="W3790" i="1"/>
  <c r="W3798" i="1"/>
  <c r="W3806" i="1"/>
  <c r="W3815" i="1"/>
  <c r="W3823" i="1"/>
  <c r="W3829" i="1"/>
  <c r="W3837" i="1"/>
  <c r="W3847" i="1"/>
  <c r="W3852" i="1"/>
  <c r="W3860" i="1"/>
  <c r="W3869" i="1"/>
  <c r="W3877" i="1"/>
  <c r="W3885" i="1"/>
  <c r="W3895" i="1"/>
  <c r="W3903" i="1"/>
  <c r="W3910" i="1"/>
  <c r="W3918" i="1"/>
  <c r="W3926" i="1"/>
  <c r="W3934" i="1"/>
  <c r="W3663" i="1"/>
  <c r="W3670" i="1"/>
  <c r="W3681" i="1"/>
  <c r="W3687" i="1"/>
  <c r="W3694" i="1"/>
  <c r="W3704" i="1"/>
  <c r="W3710" i="1"/>
  <c r="W3718" i="1"/>
  <c r="W3727" i="1"/>
  <c r="W3734" i="1"/>
  <c r="W3742" i="1"/>
  <c r="W3752" i="1"/>
  <c r="W3758" i="1"/>
  <c r="W3767" i="1"/>
  <c r="W3774" i="1"/>
  <c r="W3786" i="1"/>
  <c r="W3791" i="1"/>
  <c r="W3799" i="1"/>
  <c r="W3807" i="1"/>
  <c r="W3813" i="1"/>
  <c r="W3822" i="1"/>
  <c r="W3831" i="1"/>
  <c r="W3839" i="1"/>
  <c r="W3846" i="1"/>
  <c r="W3854" i="1"/>
  <c r="W3862" i="1"/>
  <c r="W3871" i="1"/>
  <c r="W3878" i="1"/>
  <c r="W3887" i="1"/>
  <c r="W3893" i="1"/>
  <c r="W3901" i="1"/>
  <c r="W3914" i="1"/>
  <c r="W3919" i="1"/>
  <c r="W3927" i="1"/>
  <c r="W3935" i="1"/>
  <c r="T3936" i="1"/>
  <c r="AF3936" i="1" s="1"/>
  <c r="S3937" i="1"/>
  <c r="W3664" i="1"/>
  <c r="W3672" i="1"/>
  <c r="W3678" i="1"/>
  <c r="W3689" i="1"/>
  <c r="W3696" i="1"/>
  <c r="W3707" i="1"/>
  <c r="W3711" i="1"/>
  <c r="W3722" i="1"/>
  <c r="W3728" i="1"/>
  <c r="W3735" i="1"/>
  <c r="W3745" i="1"/>
  <c r="W3750" i="1"/>
  <c r="W3759" i="1"/>
  <c r="W3768" i="1"/>
  <c r="W3776" i="1"/>
  <c r="W3783" i="1"/>
  <c r="W3792" i="1"/>
  <c r="W3800" i="1"/>
  <c r="W3809" i="1"/>
  <c r="W3814" i="1"/>
  <c r="W3826" i="1"/>
  <c r="W3832" i="1"/>
  <c r="W3842" i="1"/>
  <c r="W3851" i="1"/>
  <c r="W3858" i="1"/>
  <c r="W3865" i="1"/>
  <c r="W3872" i="1"/>
  <c r="W3880" i="1"/>
  <c r="W3891" i="1"/>
  <c r="W3897" i="1"/>
  <c r="W3904" i="1"/>
  <c r="W3911" i="1"/>
  <c r="W3920" i="1"/>
  <c r="W3929" i="1"/>
  <c r="U3936" i="1"/>
  <c r="W3936" i="1" s="1"/>
  <c r="AG3716" i="1"/>
  <c r="B3716" i="1" s="1"/>
  <c r="AG3841" i="1"/>
  <c r="B3841" i="1" s="1"/>
  <c r="AC3942" i="1"/>
  <c r="AE3942" i="1" s="1"/>
  <c r="G3942" i="1"/>
  <c r="E3999" i="1"/>
  <c r="AB4002" i="1"/>
  <c r="AJ4000" i="1"/>
  <c r="Y3999" i="1"/>
  <c r="Z3999" i="1"/>
  <c r="AA3999" i="1" s="1"/>
  <c r="AH3999" i="1" s="1"/>
  <c r="C4000" i="1"/>
  <c r="I4000" i="1"/>
  <c r="H4000" i="1" s="1"/>
  <c r="W3667" i="1"/>
  <c r="W3674" i="1"/>
  <c r="W3685" i="1"/>
  <c r="W3693" i="1"/>
  <c r="W3699" i="1"/>
  <c r="W3705" i="1"/>
  <c r="W3713" i="1"/>
  <c r="W3721" i="1"/>
  <c r="W3730" i="1"/>
  <c r="W3738" i="1"/>
  <c r="W3749" i="1"/>
  <c r="W3756" i="1"/>
  <c r="W3762" i="1"/>
  <c r="W3769" i="1"/>
  <c r="W3778" i="1"/>
  <c r="W3784" i="1"/>
  <c r="W3796" i="1"/>
  <c r="W3805" i="1"/>
  <c r="W3812" i="1"/>
  <c r="W3819" i="1"/>
  <c r="W3825" i="1"/>
  <c r="W3835" i="1"/>
  <c r="W3840" i="1"/>
  <c r="W3849" i="1"/>
  <c r="W3857" i="1"/>
  <c r="W3868" i="1"/>
  <c r="W3873" i="1"/>
  <c r="W3881" i="1"/>
  <c r="W3889" i="1"/>
  <c r="W3899" i="1"/>
  <c r="W3907" i="1"/>
  <c r="W3913" i="1"/>
  <c r="W3921" i="1"/>
  <c r="W3930" i="1"/>
  <c r="AH3935" i="1" l="1"/>
  <c r="O3941" i="1"/>
  <c r="R3941" i="1" s="1"/>
  <c r="V3941" i="1" s="1"/>
  <c r="AG3840" i="1"/>
  <c r="AG3778" i="1"/>
  <c r="AG3685" i="1"/>
  <c r="AG3921" i="1"/>
  <c r="B3921" i="1" s="1"/>
  <c r="AG3825" i="1"/>
  <c r="AG3730" i="1"/>
  <c r="E4000" i="1"/>
  <c r="AB4003" i="1"/>
  <c r="AG3911" i="1"/>
  <c r="B3911" i="1" s="1"/>
  <c r="AG3880" i="1"/>
  <c r="B3880" i="1" s="1"/>
  <c r="AG3851" i="1"/>
  <c r="AG3814" i="1"/>
  <c r="B3814" i="1" s="1"/>
  <c r="AG3783" i="1"/>
  <c r="B3783" i="1" s="1"/>
  <c r="AG3750" i="1"/>
  <c r="B3750" i="1" s="1"/>
  <c r="AG3722" i="1"/>
  <c r="B3722" i="1" s="1"/>
  <c r="AG3689" i="1"/>
  <c r="T3937" i="1"/>
  <c r="AF3937" i="1" s="1"/>
  <c r="S3938" i="1"/>
  <c r="U3937" i="1"/>
  <c r="W3937" i="1" s="1"/>
  <c r="AG3919" i="1"/>
  <c r="B3919" i="1" s="1"/>
  <c r="AG3887" i="1"/>
  <c r="B3887" i="1" s="1"/>
  <c r="AG3854" i="1"/>
  <c r="B3854" i="1" s="1"/>
  <c r="AG3822" i="1"/>
  <c r="AG3791" i="1"/>
  <c r="B3791" i="1" s="1"/>
  <c r="AG3758" i="1"/>
  <c r="AG3727" i="1"/>
  <c r="B3727" i="1" s="1"/>
  <c r="AG3694" i="1"/>
  <c r="AG3663" i="1"/>
  <c r="B3663" i="1" s="1"/>
  <c r="AG3926" i="1"/>
  <c r="AG3895" i="1"/>
  <c r="B3895" i="1" s="1"/>
  <c r="AG3860" i="1"/>
  <c r="AG3829" i="1"/>
  <c r="B3829" i="1" s="1"/>
  <c r="AG3798" i="1"/>
  <c r="AG3765" i="1"/>
  <c r="B3765" i="1" s="1"/>
  <c r="AG3736" i="1"/>
  <c r="AG3700" i="1"/>
  <c r="B3700" i="1" s="1"/>
  <c r="AG3668" i="1"/>
  <c r="Y4000" i="1"/>
  <c r="AJ4001" i="1"/>
  <c r="Z4000" i="1"/>
  <c r="AA4000" i="1" s="1"/>
  <c r="AH4000" i="1" s="1"/>
  <c r="C4001" i="1"/>
  <c r="I4001" i="1"/>
  <c r="H4001" i="1" s="1"/>
  <c r="AG3843" i="1"/>
  <c r="B3843" i="1" s="1"/>
  <c r="AG3810" i="1"/>
  <c r="AG3779" i="1"/>
  <c r="B3779" i="1" s="1"/>
  <c r="AG3746" i="1"/>
  <c r="AG3715" i="1"/>
  <c r="B3715" i="1" s="1"/>
  <c r="AG3683" i="1"/>
  <c r="AG3923" i="1"/>
  <c r="B3923" i="1" s="1"/>
  <c r="AG3890" i="1"/>
  <c r="AG3861" i="1"/>
  <c r="B3861" i="1" s="1"/>
  <c r="AG3828" i="1"/>
  <c r="AG3795" i="1"/>
  <c r="B3795" i="1" s="1"/>
  <c r="AG3763" i="1"/>
  <c r="AG3731" i="1"/>
  <c r="B3731" i="1" s="1"/>
  <c r="AG3698" i="1"/>
  <c r="AG3666" i="1"/>
  <c r="B3666" i="1" s="1"/>
  <c r="AG3889" i="1"/>
  <c r="AG3857" i="1"/>
  <c r="B3857" i="1" s="1"/>
  <c r="AG3796" i="1"/>
  <c r="AG3762" i="1"/>
  <c r="B3762" i="1" s="1"/>
  <c r="AG3699" i="1"/>
  <c r="B3699" i="1" s="1"/>
  <c r="AG3667" i="1"/>
  <c r="B3667" i="1" s="1"/>
  <c r="AG3913" i="1"/>
  <c r="B3913" i="1" s="1"/>
  <c r="AG3881" i="1"/>
  <c r="B3881" i="1" s="1"/>
  <c r="AG3849" i="1"/>
  <c r="B3849" i="1" s="1"/>
  <c r="AG3819" i="1"/>
  <c r="B3819" i="1" s="1"/>
  <c r="AG3784" i="1"/>
  <c r="B3784" i="1" s="1"/>
  <c r="AG3756" i="1"/>
  <c r="B3756" i="1" s="1"/>
  <c r="AG3721" i="1"/>
  <c r="AG3693" i="1"/>
  <c r="B3693" i="1" s="1"/>
  <c r="F3942" i="1"/>
  <c r="J3942" i="1" s="1"/>
  <c r="B3817" i="1"/>
  <c r="B3673" i="1"/>
  <c r="AG3936" i="1"/>
  <c r="AG3904" i="1"/>
  <c r="B3904" i="1" s="1"/>
  <c r="AG3872" i="1"/>
  <c r="AG3842" i="1"/>
  <c r="B3842" i="1" s="1"/>
  <c r="AG3809" i="1"/>
  <c r="AG3776" i="1"/>
  <c r="B3776" i="1" s="1"/>
  <c r="AG3745" i="1"/>
  <c r="AG3711" i="1"/>
  <c r="B3711" i="1" s="1"/>
  <c r="AG3678" i="1"/>
  <c r="AG3914" i="1"/>
  <c r="B3914" i="1" s="1"/>
  <c r="AG3878" i="1"/>
  <c r="B3878" i="1" s="1"/>
  <c r="AG3846" i="1"/>
  <c r="AG3813" i="1"/>
  <c r="B3813" i="1" s="1"/>
  <c r="AG3786" i="1"/>
  <c r="B3786" i="1" s="1"/>
  <c r="AG3752" i="1"/>
  <c r="B3752" i="1" s="1"/>
  <c r="AG3718" i="1"/>
  <c r="B3718" i="1" s="1"/>
  <c r="AG3687" i="1"/>
  <c r="B3687" i="1" s="1"/>
  <c r="AG3918" i="1"/>
  <c r="B3918" i="1" s="1"/>
  <c r="AG3885" i="1"/>
  <c r="B3885" i="1" s="1"/>
  <c r="AG3852" i="1"/>
  <c r="AG3823" i="1"/>
  <c r="B3823" i="1" s="1"/>
  <c r="AG3790" i="1"/>
  <c r="B3790" i="1" s="1"/>
  <c r="AG3761" i="1"/>
  <c r="B3761" i="1" s="1"/>
  <c r="AG3726" i="1"/>
  <c r="B3726" i="1" s="1"/>
  <c r="AG3695" i="1"/>
  <c r="B3695" i="1" s="1"/>
  <c r="AG3838" i="1"/>
  <c r="AG3803" i="1"/>
  <c r="B3803" i="1" s="1"/>
  <c r="AG3772" i="1"/>
  <c r="AG3739" i="1"/>
  <c r="B3739" i="1" s="1"/>
  <c r="AG3709" i="1"/>
  <c r="AG3677" i="1"/>
  <c r="B3677" i="1" s="1"/>
  <c r="AG3915" i="1"/>
  <c r="AG3883" i="1"/>
  <c r="B3883" i="1" s="1"/>
  <c r="AG3850" i="1"/>
  <c r="AG3818" i="1"/>
  <c r="B3818" i="1" s="1"/>
  <c r="AG3785" i="1"/>
  <c r="AG3754" i="1"/>
  <c r="B3754" i="1" s="1"/>
  <c r="AG3723" i="1"/>
  <c r="AG3691" i="1"/>
  <c r="B3691" i="1" s="1"/>
  <c r="AG3873" i="1"/>
  <c r="B3873" i="1" s="1"/>
  <c r="AG3749" i="1"/>
  <c r="B3749" i="1" s="1"/>
  <c r="AG3929" i="1"/>
  <c r="B3929" i="1" s="1"/>
  <c r="AG3897" i="1"/>
  <c r="B3897" i="1" s="1"/>
  <c r="AG3865" i="1"/>
  <c r="B3865" i="1" s="1"/>
  <c r="AG3832" i="1"/>
  <c r="B3832" i="1" s="1"/>
  <c r="AG3800" i="1"/>
  <c r="B3800" i="1" s="1"/>
  <c r="AG3768" i="1"/>
  <c r="B3768" i="1" s="1"/>
  <c r="AG3735" i="1"/>
  <c r="B3735" i="1" s="1"/>
  <c r="AG3707" i="1"/>
  <c r="B3707" i="1" s="1"/>
  <c r="AG3672" i="1"/>
  <c r="B3672" i="1" s="1"/>
  <c r="AG3935" i="1"/>
  <c r="B3935" i="1" s="1"/>
  <c r="AG3901" i="1"/>
  <c r="AG3871" i="1"/>
  <c r="B3871" i="1" s="1"/>
  <c r="AG3839" i="1"/>
  <c r="B3839" i="1" s="1"/>
  <c r="AG3807" i="1"/>
  <c r="B3807" i="1" s="1"/>
  <c r="AG3774" i="1"/>
  <c r="B3774" i="1" s="1"/>
  <c r="AG3742" i="1"/>
  <c r="B3742" i="1" s="1"/>
  <c r="AG3710" i="1"/>
  <c r="AG3681" i="1"/>
  <c r="B3681" i="1" s="1"/>
  <c r="AG3910" i="1"/>
  <c r="B3910" i="1" s="1"/>
  <c r="AG3877" i="1"/>
  <c r="B3877" i="1" s="1"/>
  <c r="AG3847" i="1"/>
  <c r="B3847" i="1" s="1"/>
  <c r="AG3815" i="1"/>
  <c r="B3815" i="1" s="1"/>
  <c r="AG3781" i="1"/>
  <c r="B3781" i="1" s="1"/>
  <c r="AG3751" i="1"/>
  <c r="B3751" i="1" s="1"/>
  <c r="AG3719" i="1"/>
  <c r="B3719" i="1" s="1"/>
  <c r="AG3686" i="1"/>
  <c r="B3686" i="1" s="1"/>
  <c r="K4001" i="1"/>
  <c r="A4002" i="1"/>
  <c r="X4001" i="1"/>
  <c r="AG3827" i="1"/>
  <c r="B3827" i="1" s="1"/>
  <c r="AG3793" i="1"/>
  <c r="B3793" i="1" s="1"/>
  <c r="AG3766" i="1"/>
  <c r="B3766" i="1" s="1"/>
  <c r="AG3733" i="1"/>
  <c r="B3733" i="1" s="1"/>
  <c r="AG3703" i="1"/>
  <c r="B3703" i="1" s="1"/>
  <c r="AG3669" i="1"/>
  <c r="B3669" i="1" s="1"/>
  <c r="AC3943" i="1"/>
  <c r="AE3943" i="1" s="1"/>
  <c r="G3943" i="1"/>
  <c r="AG3906" i="1"/>
  <c r="B3906" i="1" s="1"/>
  <c r="AG3875" i="1"/>
  <c r="B3875" i="1" s="1"/>
  <c r="AG3844" i="1"/>
  <c r="B3844" i="1" s="1"/>
  <c r="AG3811" i="1"/>
  <c r="B3811" i="1" s="1"/>
  <c r="AG3777" i="1"/>
  <c r="AG3747" i="1"/>
  <c r="B3747" i="1" s="1"/>
  <c r="AG3714" i="1"/>
  <c r="AG3682" i="1"/>
  <c r="B3682" i="1" s="1"/>
  <c r="AG3907" i="1"/>
  <c r="B3907" i="1" s="1"/>
  <c r="AG3812" i="1"/>
  <c r="AG3713" i="1"/>
  <c r="B3713" i="1" s="1"/>
  <c r="AG3930" i="1"/>
  <c r="B3930" i="1" s="1"/>
  <c r="AG3899" i="1"/>
  <c r="B3899" i="1" s="1"/>
  <c r="AG3868" i="1"/>
  <c r="B3868" i="1" s="1"/>
  <c r="AG3835" i="1"/>
  <c r="AG3805" i="1"/>
  <c r="B3805" i="1" s="1"/>
  <c r="AG3769" i="1"/>
  <c r="B3769" i="1" s="1"/>
  <c r="AG3738" i="1"/>
  <c r="B3738" i="1" s="1"/>
  <c r="AG3705" i="1"/>
  <c r="B3705" i="1" s="1"/>
  <c r="AG3674" i="1"/>
  <c r="B3674" i="1" s="1"/>
  <c r="B3905" i="1"/>
  <c r="B3760" i="1"/>
  <c r="B3729" i="1"/>
  <c r="AG3920" i="1"/>
  <c r="AG3891" i="1"/>
  <c r="B3891" i="1" s="1"/>
  <c r="AG3858" i="1"/>
  <c r="AG3826" i="1"/>
  <c r="B3826" i="1" s="1"/>
  <c r="AG3792" i="1"/>
  <c r="AG3759" i="1"/>
  <c r="B3759" i="1" s="1"/>
  <c r="AG3728" i="1"/>
  <c r="AG3696" i="1"/>
  <c r="B3696" i="1" s="1"/>
  <c r="AG3664" i="1"/>
  <c r="B3664" i="1" s="1"/>
  <c r="AG3927" i="1"/>
  <c r="B3927" i="1" s="1"/>
  <c r="AG3893" i="1"/>
  <c r="AG3862" i="1"/>
  <c r="B3862" i="1" s="1"/>
  <c r="AG3831" i="1"/>
  <c r="AG3799" i="1"/>
  <c r="B3799" i="1" s="1"/>
  <c r="AG3767" i="1"/>
  <c r="AG3734" i="1"/>
  <c r="B3734" i="1" s="1"/>
  <c r="AG3704" i="1"/>
  <c r="B3704" i="1" s="1"/>
  <c r="AG3670" i="1"/>
  <c r="B3670" i="1" s="1"/>
  <c r="AG3934" i="1"/>
  <c r="AG3903" i="1"/>
  <c r="B3903" i="1" s="1"/>
  <c r="AG3869" i="1"/>
  <c r="AG3837" i="1"/>
  <c r="B3837" i="1" s="1"/>
  <c r="AG3806" i="1"/>
  <c r="B3806" i="1" s="1"/>
  <c r="AG3775" i="1"/>
  <c r="B3775" i="1" s="1"/>
  <c r="AG3743" i="1"/>
  <c r="AG3712" i="1"/>
  <c r="B3712" i="1" s="1"/>
  <c r="AG3679" i="1"/>
  <c r="B3932" i="1"/>
  <c r="B3917" i="1"/>
  <c r="B3900" i="1"/>
  <c r="B3886" i="1"/>
  <c r="B3870" i="1"/>
  <c r="B3855" i="1"/>
  <c r="B3836" i="1"/>
  <c r="B3821" i="1"/>
  <c r="B3804" i="1"/>
  <c r="B3787" i="1"/>
  <c r="B3773" i="1"/>
  <c r="B3757" i="1"/>
  <c r="B3740" i="1"/>
  <c r="B3725" i="1"/>
  <c r="B3708" i="1"/>
  <c r="B3690" i="1"/>
  <c r="B3675" i="1"/>
  <c r="B3933" i="1"/>
  <c r="B3916" i="1"/>
  <c r="B3902" i="1"/>
  <c r="B3884" i="1"/>
  <c r="B3866" i="1"/>
  <c r="AG3853" i="1"/>
  <c r="AG3820" i="1"/>
  <c r="B3820" i="1" s="1"/>
  <c r="AG3789" i="1"/>
  <c r="AG3755" i="1"/>
  <c r="B3755" i="1" s="1"/>
  <c r="AG3724" i="1"/>
  <c r="AG3692" i="1"/>
  <c r="B3692" i="1" s="1"/>
  <c r="M3944" i="1"/>
  <c r="N3944" i="1" s="1"/>
  <c r="P3944" i="1"/>
  <c r="Q3944" i="1"/>
  <c r="L3945" i="1"/>
  <c r="AG3931" i="1"/>
  <c r="B3931" i="1" s="1"/>
  <c r="AG3898" i="1"/>
  <c r="B3898" i="1" s="1"/>
  <c r="AG3867" i="1"/>
  <c r="AG3834" i="1"/>
  <c r="B3834" i="1" s="1"/>
  <c r="AG3802" i="1"/>
  <c r="B3802" i="1" s="1"/>
  <c r="AG3771" i="1"/>
  <c r="B3771" i="1" s="1"/>
  <c r="AG3741" i="1"/>
  <c r="AG3706" i="1"/>
  <c r="B3706" i="1" s="1"/>
  <c r="AG3676" i="1"/>
  <c r="O3942" i="1" l="1"/>
  <c r="R3942" i="1" s="1"/>
  <c r="V3942" i="1" s="1"/>
  <c r="F3943" i="1"/>
  <c r="J3943" i="1" s="1"/>
  <c r="AJ4002" i="1"/>
  <c r="Y4001" i="1"/>
  <c r="C4002" i="1"/>
  <c r="Z4001" i="1"/>
  <c r="AA4001" i="1" s="1"/>
  <c r="AH4001" i="1" s="1"/>
  <c r="I4002" i="1"/>
  <c r="H4002" i="1" s="1"/>
  <c r="T3938" i="1"/>
  <c r="AF3938" i="1" s="1"/>
  <c r="S3939" i="1"/>
  <c r="U3938" i="1"/>
  <c r="W3938" i="1" s="1"/>
  <c r="AB4004" i="1"/>
  <c r="AC3944" i="1"/>
  <c r="AE3944" i="1" s="1"/>
  <c r="G3944" i="1"/>
  <c r="M3945" i="1"/>
  <c r="N3945" i="1" s="1"/>
  <c r="P3945" i="1"/>
  <c r="Q3945" i="1"/>
  <c r="L3946" i="1"/>
  <c r="B3835" i="1"/>
  <c r="K4002" i="1"/>
  <c r="A4003" i="1"/>
  <c r="X4002" i="1"/>
  <c r="B3852" i="1"/>
  <c r="B3846" i="1"/>
  <c r="B3721" i="1"/>
  <c r="B3851" i="1"/>
  <c r="B3730" i="1"/>
  <c r="B3778" i="1"/>
  <c r="B3676" i="1"/>
  <c r="B3741" i="1"/>
  <c r="B3867" i="1"/>
  <c r="B3724" i="1"/>
  <c r="B3789" i="1"/>
  <c r="B3853" i="1"/>
  <c r="B3679" i="1"/>
  <c r="B3743" i="1"/>
  <c r="B3869" i="1"/>
  <c r="B3934" i="1"/>
  <c r="B3767" i="1"/>
  <c r="B3831" i="1"/>
  <c r="B3893" i="1"/>
  <c r="B3728" i="1"/>
  <c r="B3792" i="1"/>
  <c r="B3858" i="1"/>
  <c r="B3920" i="1"/>
  <c r="B3812" i="1"/>
  <c r="B3714" i="1"/>
  <c r="B3777" i="1"/>
  <c r="B3710" i="1"/>
  <c r="B3901" i="1"/>
  <c r="B3723" i="1"/>
  <c r="B3785" i="1"/>
  <c r="B3850" i="1"/>
  <c r="B3915" i="1"/>
  <c r="B3709" i="1"/>
  <c r="B3772" i="1"/>
  <c r="B3838" i="1"/>
  <c r="B3678" i="1"/>
  <c r="B3745" i="1"/>
  <c r="B3809" i="1"/>
  <c r="B3872" i="1"/>
  <c r="B3936" i="1"/>
  <c r="B3796" i="1"/>
  <c r="B3889" i="1"/>
  <c r="B3698" i="1"/>
  <c r="B3763" i="1"/>
  <c r="B3828" i="1"/>
  <c r="B3890" i="1"/>
  <c r="B3683" i="1"/>
  <c r="B3746" i="1"/>
  <c r="B3810" i="1"/>
  <c r="E4001" i="1"/>
  <c r="B3668" i="1"/>
  <c r="B3736" i="1"/>
  <c r="B3798" i="1"/>
  <c r="B3860" i="1"/>
  <c r="B3926" i="1"/>
  <c r="B3694" i="1"/>
  <c r="B3758" i="1"/>
  <c r="B3822" i="1"/>
  <c r="AG3937" i="1"/>
  <c r="B3937" i="1" s="1"/>
  <c r="B3689" i="1"/>
  <c r="B3825" i="1"/>
  <c r="B3685" i="1"/>
  <c r="B3840" i="1"/>
  <c r="X4003" i="1" l="1"/>
  <c r="A4004" i="1"/>
  <c r="K4003" i="1"/>
  <c r="AB4005" i="1"/>
  <c r="E4002" i="1"/>
  <c r="F3944" i="1"/>
  <c r="O3944" i="1" s="1"/>
  <c r="R3944" i="1" s="1"/>
  <c r="V3944" i="1" s="1"/>
  <c r="AG3938" i="1"/>
  <c r="B3938" i="1" s="1"/>
  <c r="AC3945" i="1"/>
  <c r="AE3945" i="1" s="1"/>
  <c r="G3945" i="1"/>
  <c r="T3939" i="1"/>
  <c r="AF3939" i="1" s="1"/>
  <c r="S3940" i="1"/>
  <c r="U3939" i="1"/>
  <c r="W3939" i="1" s="1"/>
  <c r="O3943" i="1"/>
  <c r="R3943" i="1" s="1"/>
  <c r="V3943" i="1" s="1"/>
  <c r="Y4002" i="1"/>
  <c r="I4003" i="1"/>
  <c r="H4003" i="1" s="1"/>
  <c r="AJ4003" i="1"/>
  <c r="Z4002" i="1"/>
  <c r="AA4002" i="1" s="1"/>
  <c r="AH4002" i="1" s="1"/>
  <c r="C4003" i="1"/>
  <c r="M3946" i="1"/>
  <c r="N3946" i="1" s="1"/>
  <c r="P3946" i="1"/>
  <c r="Q3946" i="1"/>
  <c r="L3947" i="1"/>
  <c r="J3944" i="1" l="1"/>
  <c r="AG3939" i="1"/>
  <c r="B3939" i="1" s="1"/>
  <c r="AB4006" i="1"/>
  <c r="C4004" i="1"/>
  <c r="Z4003" i="1"/>
  <c r="AA4003" i="1" s="1"/>
  <c r="AH4003" i="1" s="1"/>
  <c r="AJ4004" i="1"/>
  <c r="Y4003" i="1"/>
  <c r="I4004" i="1"/>
  <c r="H4004" i="1" s="1"/>
  <c r="AC3946" i="1"/>
  <c r="AE3946" i="1" s="1"/>
  <c r="G3946" i="1"/>
  <c r="T3940" i="1"/>
  <c r="AF3940" i="1" s="1"/>
  <c r="S3941" i="1"/>
  <c r="U3940" i="1"/>
  <c r="W3940" i="1" s="1"/>
  <c r="M3947" i="1"/>
  <c r="N3947" i="1" s="1"/>
  <c r="P3947" i="1"/>
  <c r="Q3947" i="1"/>
  <c r="L3948" i="1"/>
  <c r="E4003" i="1"/>
  <c r="F3945" i="1"/>
  <c r="O3945" i="1" s="1"/>
  <c r="R3945" i="1" s="1"/>
  <c r="V3945" i="1" s="1"/>
  <c r="K4004" i="1"/>
  <c r="A4005" i="1"/>
  <c r="X4004" i="1"/>
  <c r="T3941" i="1" l="1"/>
  <c r="AF3941" i="1" s="1"/>
  <c r="S3942" i="1"/>
  <c r="U3941" i="1"/>
  <c r="W3941" i="1" s="1"/>
  <c r="AC3947" i="1"/>
  <c r="AE3947" i="1" s="1"/>
  <c r="G3947" i="1"/>
  <c r="E4004" i="1"/>
  <c r="J3945" i="1"/>
  <c r="M3948" i="1"/>
  <c r="N3948" i="1" s="1"/>
  <c r="P3948" i="1"/>
  <c r="Q3948" i="1"/>
  <c r="L3949" i="1"/>
  <c r="F3946" i="1"/>
  <c r="J3946" i="1" s="1"/>
  <c r="AB4007" i="1"/>
  <c r="Z4004" i="1"/>
  <c r="AA4004" i="1" s="1"/>
  <c r="AH4004" i="1" s="1"/>
  <c r="AJ4005" i="1"/>
  <c r="Y4004" i="1"/>
  <c r="C4005" i="1"/>
  <c r="I4005" i="1"/>
  <c r="H4005" i="1" s="1"/>
  <c r="K4005" i="1"/>
  <c r="X4005" i="1"/>
  <c r="A4006" i="1"/>
  <c r="AG3940" i="1"/>
  <c r="B3940" i="1" s="1"/>
  <c r="E4005" i="1" l="1"/>
  <c r="AB4008" i="1"/>
  <c r="M3949" i="1"/>
  <c r="N3949" i="1" s="1"/>
  <c r="P3949" i="1"/>
  <c r="Q3949" i="1"/>
  <c r="L3950" i="1"/>
  <c r="T3942" i="1"/>
  <c r="AF3942" i="1" s="1"/>
  <c r="S3943" i="1"/>
  <c r="U3942" i="1"/>
  <c r="W3942" i="1" s="1"/>
  <c r="Y4005" i="1"/>
  <c r="I4006" i="1"/>
  <c r="H4006" i="1" s="1"/>
  <c r="AJ4006" i="1"/>
  <c r="Z4005" i="1"/>
  <c r="AA4005" i="1" s="1"/>
  <c r="AH4005" i="1" s="1"/>
  <c r="C4006" i="1"/>
  <c r="O3946" i="1"/>
  <c r="R3946" i="1" s="1"/>
  <c r="V3946" i="1" s="1"/>
  <c r="F3947" i="1"/>
  <c r="O3947" i="1" s="1"/>
  <c r="R3947" i="1" s="1"/>
  <c r="V3947" i="1" s="1"/>
  <c r="X4006" i="1"/>
  <c r="K4006" i="1"/>
  <c r="A4007" i="1"/>
  <c r="AC3948" i="1"/>
  <c r="AE3948" i="1" s="1"/>
  <c r="G3948" i="1"/>
  <c r="AG3941" i="1"/>
  <c r="B3941" i="1" s="1"/>
  <c r="J3947" i="1" l="1"/>
  <c r="AC3949" i="1"/>
  <c r="AE3949" i="1" s="1"/>
  <c r="G3949" i="1"/>
  <c r="A4008" i="1"/>
  <c r="K4007" i="1"/>
  <c r="X4007" i="1"/>
  <c r="F3948" i="1"/>
  <c r="J3948" i="1" s="1"/>
  <c r="AG3942" i="1"/>
  <c r="M3950" i="1"/>
  <c r="N3950" i="1" s="1"/>
  <c r="P3950" i="1"/>
  <c r="Q3950" i="1"/>
  <c r="L3951" i="1"/>
  <c r="AB4009" i="1"/>
  <c r="E4006" i="1"/>
  <c r="T3943" i="1"/>
  <c r="AF3943" i="1" s="1"/>
  <c r="S3944" i="1"/>
  <c r="U3943" i="1"/>
  <c r="W3943" i="1" s="1"/>
  <c r="Y4006" i="1"/>
  <c r="AJ4007" i="1"/>
  <c r="Z4006" i="1"/>
  <c r="AA4006" i="1" s="1"/>
  <c r="AH4006" i="1" s="1"/>
  <c r="C4007" i="1"/>
  <c r="I4007" i="1"/>
  <c r="H4007" i="1" s="1"/>
  <c r="O3948" i="1" l="1"/>
  <c r="R3948" i="1" s="1"/>
  <c r="V3948" i="1" s="1"/>
  <c r="AG3943" i="1"/>
  <c r="B3943" i="1" s="1"/>
  <c r="AC3950" i="1"/>
  <c r="AE3950" i="1" s="1"/>
  <c r="G3950" i="1"/>
  <c r="X4008" i="1"/>
  <c r="A4009" i="1"/>
  <c r="K4008" i="1"/>
  <c r="T3944" i="1"/>
  <c r="AF3944" i="1" s="1"/>
  <c r="S3945" i="1"/>
  <c r="U3944" i="1"/>
  <c r="W3944" i="1" s="1"/>
  <c r="M3951" i="1"/>
  <c r="N3951" i="1" s="1"/>
  <c r="P3951" i="1"/>
  <c r="Q3951" i="1"/>
  <c r="L3952" i="1"/>
  <c r="AJ4008" i="1"/>
  <c r="Y4007" i="1"/>
  <c r="C4008" i="1"/>
  <c r="Z4007" i="1"/>
  <c r="AA4007" i="1" s="1"/>
  <c r="AH4007" i="1" s="1"/>
  <c r="I4008" i="1"/>
  <c r="H4008" i="1" s="1"/>
  <c r="F3949" i="1"/>
  <c r="O3949" i="1" s="1"/>
  <c r="R3949" i="1" s="1"/>
  <c r="V3949" i="1" s="1"/>
  <c r="AB4010" i="1"/>
  <c r="E4007" i="1"/>
  <c r="B3942" i="1"/>
  <c r="J3949" i="1" l="1"/>
  <c r="AG3944" i="1"/>
  <c r="T3945" i="1"/>
  <c r="AF3945" i="1" s="1"/>
  <c r="S3946" i="1"/>
  <c r="U3945" i="1"/>
  <c r="W3945" i="1" s="1"/>
  <c r="A4010" i="1"/>
  <c r="K4009" i="1"/>
  <c r="X4009" i="1"/>
  <c r="AJ4009" i="1"/>
  <c r="Y4008" i="1"/>
  <c r="C4009" i="1"/>
  <c r="I4009" i="1"/>
  <c r="H4009" i="1" s="1"/>
  <c r="Z4008" i="1"/>
  <c r="AA4008" i="1" s="1"/>
  <c r="AH4008" i="1" s="1"/>
  <c r="F3950" i="1"/>
  <c r="O3950" i="1" s="1"/>
  <c r="R3950" i="1" s="1"/>
  <c r="V3950" i="1" s="1"/>
  <c r="AC3951" i="1"/>
  <c r="AE3951" i="1" s="1"/>
  <c r="G3951" i="1"/>
  <c r="AB4011" i="1"/>
  <c r="E4008" i="1"/>
  <c r="M3952" i="1"/>
  <c r="N3952" i="1" s="1"/>
  <c r="P3952" i="1"/>
  <c r="Q3952" i="1"/>
  <c r="L3953" i="1"/>
  <c r="J3950" i="1" l="1"/>
  <c r="AC3952" i="1"/>
  <c r="AE3952" i="1" s="1"/>
  <c r="G3952" i="1"/>
  <c r="T3946" i="1"/>
  <c r="AF3946" i="1" s="1"/>
  <c r="S3947" i="1"/>
  <c r="U3946" i="1"/>
  <c r="W3946" i="1" s="1"/>
  <c r="M3953" i="1"/>
  <c r="N3953" i="1" s="1"/>
  <c r="P3953" i="1"/>
  <c r="Q3953" i="1"/>
  <c r="L3954" i="1"/>
  <c r="AB4012" i="1"/>
  <c r="B3944" i="1"/>
  <c r="F3951" i="1"/>
  <c r="J3951" i="1" s="1"/>
  <c r="E4009" i="1"/>
  <c r="K4010" i="1"/>
  <c r="X4010" i="1"/>
  <c r="A4011" i="1"/>
  <c r="C4010" i="1"/>
  <c r="I4010" i="1"/>
  <c r="H4010" i="1" s="1"/>
  <c r="Y4009" i="1"/>
  <c r="Z4009" i="1"/>
  <c r="AA4009" i="1" s="1"/>
  <c r="AH4009" i="1" s="1"/>
  <c r="AJ4010" i="1"/>
  <c r="AG3945" i="1"/>
  <c r="O3951" i="1" l="1"/>
  <c r="R3951" i="1" s="1"/>
  <c r="V3951" i="1" s="1"/>
  <c r="AC3953" i="1"/>
  <c r="AE3953" i="1" s="1"/>
  <c r="G3953" i="1"/>
  <c r="X4011" i="1"/>
  <c r="K4011" i="1"/>
  <c r="A4012" i="1"/>
  <c r="M3954" i="1"/>
  <c r="N3954" i="1" s="1"/>
  <c r="P3954" i="1"/>
  <c r="Q3954" i="1"/>
  <c r="L3955" i="1"/>
  <c r="F3952" i="1"/>
  <c r="J3952" i="1" s="1"/>
  <c r="E4010" i="1"/>
  <c r="AG3946" i="1"/>
  <c r="AB4013" i="1"/>
  <c r="AJ4011" i="1"/>
  <c r="I4011" i="1"/>
  <c r="H4011" i="1" s="1"/>
  <c r="Y4010" i="1"/>
  <c r="C4011" i="1"/>
  <c r="Z4010" i="1"/>
  <c r="AA4010" i="1" s="1"/>
  <c r="AH4010" i="1" s="1"/>
  <c r="B3945" i="1"/>
  <c r="T3947" i="1"/>
  <c r="AF3947" i="1" s="1"/>
  <c r="S3948" i="1"/>
  <c r="U3947" i="1"/>
  <c r="W3947" i="1" s="1"/>
  <c r="AB4014" i="1" l="1"/>
  <c r="M3955" i="1"/>
  <c r="N3955" i="1" s="1"/>
  <c r="P3955" i="1"/>
  <c r="Q3955" i="1"/>
  <c r="L3956" i="1"/>
  <c r="Z4011" i="1"/>
  <c r="AA4011" i="1" s="1"/>
  <c r="AH4011" i="1" s="1"/>
  <c r="C4012" i="1"/>
  <c r="AJ4012" i="1"/>
  <c r="Y4011" i="1"/>
  <c r="I4012" i="1"/>
  <c r="H4012" i="1" s="1"/>
  <c r="AG3947" i="1"/>
  <c r="B3947" i="1" s="1"/>
  <c r="O3952" i="1"/>
  <c r="R3952" i="1" s="1"/>
  <c r="V3952" i="1" s="1"/>
  <c r="K4012" i="1"/>
  <c r="A4013" i="1"/>
  <c r="X4012" i="1"/>
  <c r="E4011" i="1"/>
  <c r="T3948" i="1"/>
  <c r="AF3948" i="1" s="1"/>
  <c r="S3949" i="1"/>
  <c r="U3948" i="1"/>
  <c r="W3948" i="1" s="1"/>
  <c r="B3946" i="1"/>
  <c r="F3953" i="1"/>
  <c r="J3953" i="1" s="1"/>
  <c r="AC3954" i="1"/>
  <c r="AE3954" i="1" s="1"/>
  <c r="G3954" i="1"/>
  <c r="Z4012" i="1" l="1"/>
  <c r="AA4012" i="1" s="1"/>
  <c r="AH4012" i="1" s="1"/>
  <c r="AJ4013" i="1"/>
  <c r="Y4012" i="1"/>
  <c r="C4013" i="1"/>
  <c r="I4013" i="1"/>
  <c r="H4013" i="1" s="1"/>
  <c r="E4012" i="1"/>
  <c r="F3954" i="1"/>
  <c r="J3954" i="1" s="1"/>
  <c r="T3949" i="1"/>
  <c r="AF3949" i="1" s="1"/>
  <c r="S3950" i="1"/>
  <c r="U3949" i="1"/>
  <c r="W3949" i="1" s="1"/>
  <c r="AB4015" i="1"/>
  <c r="AC3955" i="1"/>
  <c r="AE3955" i="1" s="1"/>
  <c r="G3955" i="1"/>
  <c r="X4013" i="1"/>
  <c r="K4013" i="1"/>
  <c r="A4014" i="1"/>
  <c r="M3956" i="1"/>
  <c r="N3956" i="1" s="1"/>
  <c r="P3956" i="1"/>
  <c r="Q3956" i="1"/>
  <c r="L3957" i="1"/>
  <c r="O3953" i="1"/>
  <c r="R3953" i="1" s="1"/>
  <c r="V3953" i="1" s="1"/>
  <c r="AG3948" i="1"/>
  <c r="M3957" i="1" l="1"/>
  <c r="N3957" i="1" s="1"/>
  <c r="P3957" i="1"/>
  <c r="Q3957" i="1"/>
  <c r="L3958" i="1"/>
  <c r="Y4013" i="1"/>
  <c r="Z4013" i="1"/>
  <c r="AA4013" i="1" s="1"/>
  <c r="AH4013" i="1" s="1"/>
  <c r="AJ4014" i="1"/>
  <c r="C4014" i="1"/>
  <c r="I4014" i="1"/>
  <c r="H4014" i="1" s="1"/>
  <c r="AG3949" i="1"/>
  <c r="B3949" i="1" s="1"/>
  <c r="O3954" i="1"/>
  <c r="R3954" i="1" s="1"/>
  <c r="V3954" i="1" s="1"/>
  <c r="T3950" i="1"/>
  <c r="AF3950" i="1" s="1"/>
  <c r="S3951" i="1"/>
  <c r="U3950" i="1"/>
  <c r="W3950" i="1" s="1"/>
  <c r="B3948" i="1"/>
  <c r="X4014" i="1"/>
  <c r="A4015" i="1"/>
  <c r="K4014" i="1"/>
  <c r="F3955" i="1"/>
  <c r="O3955" i="1" s="1"/>
  <c r="R3955" i="1" s="1"/>
  <c r="V3955" i="1" s="1"/>
  <c r="AB4016" i="1"/>
  <c r="AC3956" i="1"/>
  <c r="AE3956" i="1" s="1"/>
  <c r="G3956" i="1"/>
  <c r="E4013" i="1"/>
  <c r="J3955" i="1" l="1"/>
  <c r="A4016" i="1"/>
  <c r="K4015" i="1"/>
  <c r="X4015" i="1"/>
  <c r="T3951" i="1"/>
  <c r="AF3951" i="1" s="1"/>
  <c r="S3952" i="1"/>
  <c r="U3951" i="1"/>
  <c r="W3951" i="1" s="1"/>
  <c r="F3956" i="1"/>
  <c r="J3956" i="1" s="1"/>
  <c r="Z4014" i="1"/>
  <c r="AA4014" i="1" s="1"/>
  <c r="AH4014" i="1" s="1"/>
  <c r="AJ4015" i="1"/>
  <c r="I4015" i="1"/>
  <c r="H4015" i="1" s="1"/>
  <c r="C4015" i="1"/>
  <c r="Y4014" i="1"/>
  <c r="E4014" i="1"/>
  <c r="M3958" i="1"/>
  <c r="N3958" i="1" s="1"/>
  <c r="P3958" i="1"/>
  <c r="Q3958" i="1"/>
  <c r="L3959" i="1"/>
  <c r="AB4017" i="1"/>
  <c r="AG3950" i="1"/>
  <c r="AC3957" i="1"/>
  <c r="AE3957" i="1" s="1"/>
  <c r="G3957" i="1"/>
  <c r="O3956" i="1" l="1"/>
  <c r="R3956" i="1" s="1"/>
  <c r="V3956" i="1" s="1"/>
  <c r="M3959" i="1"/>
  <c r="N3959" i="1" s="1"/>
  <c r="P3959" i="1"/>
  <c r="Q3959" i="1"/>
  <c r="L3960" i="1"/>
  <c r="X4016" i="1"/>
  <c r="K4016" i="1"/>
  <c r="A4017" i="1"/>
  <c r="AB4018" i="1"/>
  <c r="Z4015" i="1"/>
  <c r="AA4015" i="1" s="1"/>
  <c r="AH4015" i="1" s="1"/>
  <c r="AJ4016" i="1"/>
  <c r="I4016" i="1"/>
  <c r="H4016" i="1" s="1"/>
  <c r="C4016" i="1"/>
  <c r="Y4015" i="1"/>
  <c r="F3957" i="1"/>
  <c r="J3957" i="1" s="1"/>
  <c r="B3950" i="1"/>
  <c r="AG3951" i="1"/>
  <c r="B3951" i="1" s="1"/>
  <c r="AC3958" i="1"/>
  <c r="AE3958" i="1" s="1"/>
  <c r="G3958" i="1"/>
  <c r="E4015" i="1"/>
  <c r="T3952" i="1"/>
  <c r="AF3952" i="1" s="1"/>
  <c r="S3953" i="1"/>
  <c r="U3952" i="1"/>
  <c r="W3952" i="1" s="1"/>
  <c r="O3957" i="1" l="1"/>
  <c r="R3957" i="1" s="1"/>
  <c r="V3957" i="1" s="1"/>
  <c r="T3953" i="1"/>
  <c r="AF3953" i="1" s="1"/>
  <c r="S3954" i="1"/>
  <c r="U3953" i="1"/>
  <c r="W3953" i="1" s="1"/>
  <c r="E4016" i="1"/>
  <c r="Y4016" i="1"/>
  <c r="Z4016" i="1"/>
  <c r="AA4016" i="1" s="1"/>
  <c r="AH4016" i="1" s="1"/>
  <c r="AJ4017" i="1"/>
  <c r="C4017" i="1"/>
  <c r="I4017" i="1"/>
  <c r="H4017" i="1" s="1"/>
  <c r="F3958" i="1"/>
  <c r="O3958" i="1" s="1"/>
  <c r="R3958" i="1" s="1"/>
  <c r="V3958" i="1" s="1"/>
  <c r="X4017" i="1"/>
  <c r="K4017" i="1"/>
  <c r="A4018" i="1"/>
  <c r="AC3959" i="1"/>
  <c r="AE3959" i="1" s="1"/>
  <c r="G3959" i="1"/>
  <c r="AG3952" i="1"/>
  <c r="B3952" i="1" s="1"/>
  <c r="AB4019" i="1"/>
  <c r="M3960" i="1"/>
  <c r="N3960" i="1" s="1"/>
  <c r="P3960" i="1"/>
  <c r="Q3960" i="1"/>
  <c r="L3961" i="1"/>
  <c r="AG3953" i="1" l="1"/>
  <c r="Z4017" i="1"/>
  <c r="AA4017" i="1" s="1"/>
  <c r="AH4017" i="1" s="1"/>
  <c r="AJ4018" i="1"/>
  <c r="C4018" i="1"/>
  <c r="Y4017" i="1"/>
  <c r="I4018" i="1"/>
  <c r="H4018" i="1" s="1"/>
  <c r="E4017" i="1"/>
  <c r="T3954" i="1"/>
  <c r="AF3954" i="1" s="1"/>
  <c r="S3955" i="1"/>
  <c r="U3954" i="1"/>
  <c r="W3954" i="1" s="1"/>
  <c r="AC3960" i="1"/>
  <c r="AE3960" i="1" s="1"/>
  <c r="G3960" i="1"/>
  <c r="AB4020" i="1"/>
  <c r="J3958" i="1"/>
  <c r="M3961" i="1"/>
  <c r="N3961" i="1" s="1"/>
  <c r="P3961" i="1"/>
  <c r="Q3961" i="1"/>
  <c r="L3962" i="1"/>
  <c r="F3959" i="1"/>
  <c r="J3959" i="1" s="1"/>
  <c r="A4019" i="1"/>
  <c r="K4018" i="1"/>
  <c r="X4018" i="1"/>
  <c r="O3959" i="1" l="1"/>
  <c r="R3959" i="1" s="1"/>
  <c r="V3959" i="1" s="1"/>
  <c r="F3960" i="1"/>
  <c r="J3960" i="1" s="1"/>
  <c r="E4018" i="1"/>
  <c r="AC3961" i="1"/>
  <c r="AE3961" i="1" s="1"/>
  <c r="G3961" i="1"/>
  <c r="AB4021" i="1"/>
  <c r="X4019" i="1"/>
  <c r="K4019" i="1"/>
  <c r="A4020" i="1"/>
  <c r="M3962" i="1"/>
  <c r="N3962" i="1" s="1"/>
  <c r="P3962" i="1"/>
  <c r="Q3962" i="1"/>
  <c r="L3963" i="1"/>
  <c r="AG3954" i="1"/>
  <c r="B3954" i="1" s="1"/>
  <c r="Z4018" i="1"/>
  <c r="AA4018" i="1" s="1"/>
  <c r="AH4018" i="1" s="1"/>
  <c r="AJ4019" i="1"/>
  <c r="I4019" i="1"/>
  <c r="H4019" i="1" s="1"/>
  <c r="C4019" i="1"/>
  <c r="Y4018" i="1"/>
  <c r="T3955" i="1"/>
  <c r="AF3955" i="1" s="1"/>
  <c r="S3956" i="1"/>
  <c r="U3955" i="1"/>
  <c r="W3955" i="1" s="1"/>
  <c r="B3953" i="1"/>
  <c r="O3960" i="1" l="1"/>
  <c r="R3960" i="1" s="1"/>
  <c r="V3960" i="1" s="1"/>
  <c r="E4019" i="1"/>
  <c r="K4020" i="1"/>
  <c r="A4021" i="1"/>
  <c r="X4020" i="1"/>
  <c r="AB4022" i="1"/>
  <c r="F3961" i="1"/>
  <c r="O3961" i="1" s="1"/>
  <c r="R3961" i="1" s="1"/>
  <c r="V3961" i="1" s="1"/>
  <c r="AC3962" i="1"/>
  <c r="AE3962" i="1" s="1"/>
  <c r="G3962" i="1"/>
  <c r="C4020" i="1"/>
  <c r="Y4019" i="1"/>
  <c r="Z4019" i="1"/>
  <c r="AA4019" i="1" s="1"/>
  <c r="AH4019" i="1" s="1"/>
  <c r="AJ4020" i="1"/>
  <c r="I4020" i="1"/>
  <c r="H4020" i="1" s="1"/>
  <c r="AG3955" i="1"/>
  <c r="B3955" i="1" s="1"/>
  <c r="T3956" i="1"/>
  <c r="AF3956" i="1" s="1"/>
  <c r="S3957" i="1"/>
  <c r="U3956" i="1"/>
  <c r="W3956" i="1" s="1"/>
  <c r="M3963" i="1"/>
  <c r="N3963" i="1" s="1"/>
  <c r="P3963" i="1"/>
  <c r="Q3963" i="1"/>
  <c r="L3964" i="1"/>
  <c r="J3961" i="1" l="1"/>
  <c r="M3964" i="1"/>
  <c r="N3964" i="1" s="1"/>
  <c r="P3964" i="1"/>
  <c r="Q3964" i="1"/>
  <c r="L3965" i="1"/>
  <c r="E4020" i="1"/>
  <c r="AG3956" i="1"/>
  <c r="B3956" i="1" s="1"/>
  <c r="F3962" i="1"/>
  <c r="O3962" i="1" s="1"/>
  <c r="R3962" i="1" s="1"/>
  <c r="V3962" i="1" s="1"/>
  <c r="A4022" i="1"/>
  <c r="X4021" i="1"/>
  <c r="K4021" i="1"/>
  <c r="T3957" i="1"/>
  <c r="AF3957" i="1" s="1"/>
  <c r="S3958" i="1"/>
  <c r="U3957" i="1"/>
  <c r="W3957" i="1" s="1"/>
  <c r="AB4023" i="1"/>
  <c r="AC3963" i="1"/>
  <c r="AE3963" i="1" s="1"/>
  <c r="G3963" i="1"/>
  <c r="Z4020" i="1"/>
  <c r="AA4020" i="1" s="1"/>
  <c r="AH4020" i="1" s="1"/>
  <c r="I4021" i="1"/>
  <c r="H4021" i="1" s="1"/>
  <c r="AJ4021" i="1"/>
  <c r="Y4020" i="1"/>
  <c r="C4021" i="1"/>
  <c r="X4022" i="1" l="1"/>
  <c r="A4023" i="1"/>
  <c r="K4022" i="1"/>
  <c r="F3963" i="1"/>
  <c r="O3963" i="1" s="1"/>
  <c r="R3963" i="1" s="1"/>
  <c r="V3963" i="1" s="1"/>
  <c r="AC3964" i="1"/>
  <c r="AE3964" i="1" s="1"/>
  <c r="G3964" i="1"/>
  <c r="E4021" i="1"/>
  <c r="AB4024" i="1"/>
  <c r="AG3957" i="1"/>
  <c r="B3957" i="1" s="1"/>
  <c r="J3962" i="1"/>
  <c r="M3965" i="1"/>
  <c r="N3965" i="1" s="1"/>
  <c r="P3965" i="1"/>
  <c r="Q3965" i="1"/>
  <c r="L3966" i="1"/>
  <c r="T3958" i="1"/>
  <c r="AF3958" i="1" s="1"/>
  <c r="S3959" i="1"/>
  <c r="U3958" i="1"/>
  <c r="W3958" i="1" s="1"/>
  <c r="AJ4022" i="1"/>
  <c r="I4022" i="1"/>
  <c r="H4022" i="1" s="1"/>
  <c r="Y4021" i="1"/>
  <c r="C4022" i="1"/>
  <c r="Z4021" i="1"/>
  <c r="AA4021" i="1" s="1"/>
  <c r="AH4021" i="1" s="1"/>
  <c r="T3959" i="1" l="1"/>
  <c r="AF3959" i="1" s="1"/>
  <c r="S3960" i="1"/>
  <c r="U3959" i="1"/>
  <c r="W3959" i="1" s="1"/>
  <c r="AB4025" i="1"/>
  <c r="J3963" i="1"/>
  <c r="F3964" i="1"/>
  <c r="J3964" i="1" s="1"/>
  <c r="K4023" i="1"/>
  <c r="A4024" i="1"/>
  <c r="X4023" i="1"/>
  <c r="AC3965" i="1"/>
  <c r="AE3965" i="1" s="1"/>
  <c r="G3965" i="1"/>
  <c r="AJ4023" i="1"/>
  <c r="Y4022" i="1"/>
  <c r="C4023" i="1"/>
  <c r="Z4022" i="1"/>
  <c r="AA4022" i="1" s="1"/>
  <c r="AH4022" i="1" s="1"/>
  <c r="I4023" i="1"/>
  <c r="H4023" i="1" s="1"/>
  <c r="E4022" i="1"/>
  <c r="AG3958" i="1"/>
  <c r="B3958" i="1" s="1"/>
  <c r="M3966" i="1"/>
  <c r="N3966" i="1" s="1"/>
  <c r="L3967" i="1"/>
  <c r="O3964" i="1" l="1"/>
  <c r="R3964" i="1" s="1"/>
  <c r="V3964" i="1" s="1"/>
  <c r="C4024" i="1"/>
  <c r="I4024" i="1"/>
  <c r="H4024" i="1" s="1"/>
  <c r="Y4023" i="1"/>
  <c r="Z4023" i="1"/>
  <c r="AA4023" i="1" s="1"/>
  <c r="AH4023" i="1" s="1"/>
  <c r="AJ4024" i="1"/>
  <c r="G3966" i="1"/>
  <c r="AC3966" i="1"/>
  <c r="AE3966" i="1" s="1"/>
  <c r="AG3959" i="1"/>
  <c r="B3959" i="1" s="1"/>
  <c r="M3967" i="1"/>
  <c r="N3967" i="1" s="1"/>
  <c r="L3968" i="1"/>
  <c r="E4023" i="1"/>
  <c r="F3965" i="1"/>
  <c r="J3965" i="1" s="1"/>
  <c r="A4025" i="1"/>
  <c r="X4024" i="1"/>
  <c r="K4024" i="1"/>
  <c r="AB4026" i="1"/>
  <c r="T3960" i="1"/>
  <c r="AF3960" i="1" s="1"/>
  <c r="S3961" i="1"/>
  <c r="U3960" i="1"/>
  <c r="W3960" i="1" s="1"/>
  <c r="O3965" i="1" l="1"/>
  <c r="P3966" i="1" s="1"/>
  <c r="AB4027" i="1"/>
  <c r="AJ4025" i="1"/>
  <c r="Y4024" i="1"/>
  <c r="I4025" i="1"/>
  <c r="H4025" i="1" s="1"/>
  <c r="Z4024" i="1"/>
  <c r="AA4024" i="1" s="1"/>
  <c r="AH4024" i="1" s="1"/>
  <c r="C4025" i="1"/>
  <c r="AC3967" i="1"/>
  <c r="AE3967" i="1" s="1"/>
  <c r="G3967" i="1"/>
  <c r="AG3960" i="1"/>
  <c r="B3960" i="1" s="1"/>
  <c r="X4025" i="1"/>
  <c r="A4026" i="1"/>
  <c r="K4025" i="1"/>
  <c r="T3961" i="1"/>
  <c r="AF3961" i="1" s="1"/>
  <c r="S3962" i="1"/>
  <c r="U3961" i="1"/>
  <c r="W3961" i="1" s="1"/>
  <c r="M3968" i="1"/>
  <c r="N3968" i="1" s="1"/>
  <c r="L3969" i="1"/>
  <c r="E4024" i="1"/>
  <c r="R3965" i="1"/>
  <c r="V3965" i="1" s="1"/>
  <c r="F3966" i="1"/>
  <c r="J3966" i="1" s="1"/>
  <c r="O3966" i="1" l="1"/>
  <c r="AC3968" i="1"/>
  <c r="AE3968" i="1" s="1"/>
  <c r="G3968" i="1"/>
  <c r="M3969" i="1"/>
  <c r="N3969" i="1" s="1"/>
  <c r="L3970" i="1"/>
  <c r="AG3961" i="1"/>
  <c r="B3961" i="1" s="1"/>
  <c r="E4025" i="1"/>
  <c r="AB4028" i="1"/>
  <c r="T3962" i="1"/>
  <c r="AF3962" i="1" s="1"/>
  <c r="S3963" i="1"/>
  <c r="U3962" i="1"/>
  <c r="W3962" i="1" s="1"/>
  <c r="A4027" i="1"/>
  <c r="X4026" i="1"/>
  <c r="K4026" i="1"/>
  <c r="F3967" i="1"/>
  <c r="O3967" i="1" s="1"/>
  <c r="Q3966" i="1"/>
  <c r="Q3967" i="1" s="1"/>
  <c r="Q3968" i="1" s="1"/>
  <c r="Q3969" i="1" s="1"/>
  <c r="P3967" i="1"/>
  <c r="P3968" i="1" s="1"/>
  <c r="P3969" i="1" s="1"/>
  <c r="AJ4026" i="1"/>
  <c r="Z4025" i="1"/>
  <c r="AA4025" i="1" s="1"/>
  <c r="AH4025" i="1" s="1"/>
  <c r="C4026" i="1"/>
  <c r="I4026" i="1"/>
  <c r="H4026" i="1" s="1"/>
  <c r="Y4025" i="1"/>
  <c r="J3967" i="1" l="1"/>
  <c r="Y4026" i="1"/>
  <c r="Z4026" i="1"/>
  <c r="AA4026" i="1" s="1"/>
  <c r="AH4026" i="1" s="1"/>
  <c r="AJ4027" i="1"/>
  <c r="C4027" i="1"/>
  <c r="I4027" i="1"/>
  <c r="H4027" i="1" s="1"/>
  <c r="AB4029" i="1"/>
  <c r="E4026" i="1"/>
  <c r="K4027" i="1"/>
  <c r="X4027" i="1"/>
  <c r="A4028" i="1"/>
  <c r="F3968" i="1"/>
  <c r="J3968" i="1" s="1"/>
  <c r="AC3969" i="1"/>
  <c r="AE3969" i="1" s="1"/>
  <c r="G3969" i="1"/>
  <c r="AG3962" i="1"/>
  <c r="B3962" i="1" s="1"/>
  <c r="R3967" i="1"/>
  <c r="V3967" i="1" s="1"/>
  <c r="T3963" i="1"/>
  <c r="AF3963" i="1" s="1"/>
  <c r="S3964" i="1"/>
  <c r="U3963" i="1"/>
  <c r="W3963" i="1" s="1"/>
  <c r="M3970" i="1"/>
  <c r="N3970" i="1" s="1"/>
  <c r="P3970" i="1"/>
  <c r="Q3970" i="1"/>
  <c r="L3971" i="1"/>
  <c r="R3966" i="1"/>
  <c r="V3966" i="1" s="1"/>
  <c r="F3969" i="1" l="1"/>
  <c r="O3969" i="1" s="1"/>
  <c r="R3969" i="1" s="1"/>
  <c r="V3969" i="1" s="1"/>
  <c r="A4029" i="1"/>
  <c r="X4028" i="1"/>
  <c r="K4028" i="1"/>
  <c r="AC3970" i="1"/>
  <c r="AE3970" i="1" s="1"/>
  <c r="G3970" i="1"/>
  <c r="M3971" i="1"/>
  <c r="N3971" i="1" s="1"/>
  <c r="P3971" i="1"/>
  <c r="Q3971" i="1"/>
  <c r="L3972" i="1"/>
  <c r="O3968" i="1"/>
  <c r="R3968" i="1" s="1"/>
  <c r="V3968" i="1" s="1"/>
  <c r="C4028" i="1"/>
  <c r="AJ4028" i="1"/>
  <c r="Z4027" i="1"/>
  <c r="I4028" i="1"/>
  <c r="H4028" i="1" s="1"/>
  <c r="Y4027" i="1"/>
  <c r="AB4030" i="1"/>
  <c r="E4027" i="1"/>
  <c r="T3964" i="1"/>
  <c r="AF3964" i="1" s="1"/>
  <c r="S3965" i="1"/>
  <c r="U3964" i="1"/>
  <c r="W3964" i="1" s="1"/>
  <c r="AG3963" i="1"/>
  <c r="B3963" i="1" s="1"/>
  <c r="J3969" i="1" l="1"/>
  <c r="AG3964" i="1"/>
  <c r="B3964" i="1" s="1"/>
  <c r="A4030" i="1"/>
  <c r="K4029" i="1"/>
  <c r="X4029" i="1"/>
  <c r="T3965" i="1"/>
  <c r="S3966" i="1"/>
  <c r="U3965" i="1"/>
  <c r="W3965" i="1" s="1"/>
  <c r="AC3971" i="1"/>
  <c r="AE3971" i="1" s="1"/>
  <c r="G3971" i="1"/>
  <c r="Y4028" i="1"/>
  <c r="AJ4029" i="1"/>
  <c r="Z4028" i="1"/>
  <c r="AA4028" i="1" s="1"/>
  <c r="AH4028" i="1" s="1"/>
  <c r="C4029" i="1"/>
  <c r="I4029" i="1"/>
  <c r="H4029" i="1" s="1"/>
  <c r="AB4031" i="1"/>
  <c r="M3972" i="1"/>
  <c r="N3972" i="1" s="1"/>
  <c r="P3972" i="1"/>
  <c r="Q3972" i="1"/>
  <c r="L3973" i="1"/>
  <c r="F3970" i="1"/>
  <c r="O3970" i="1" s="1"/>
  <c r="R3970" i="1" s="1"/>
  <c r="V3970" i="1" s="1"/>
  <c r="J3970" i="1" l="1"/>
  <c r="AB4032" i="1"/>
  <c r="F3971" i="1"/>
  <c r="O3971" i="1" s="1"/>
  <c r="R3971" i="1" s="1"/>
  <c r="V3971" i="1" s="1"/>
  <c r="AF3965" i="1"/>
  <c r="AA3965" i="1"/>
  <c r="Y4029" i="1"/>
  <c r="C4030" i="1"/>
  <c r="Z4029" i="1"/>
  <c r="AA4029" i="1" s="1"/>
  <c r="AH4029" i="1" s="1"/>
  <c r="AJ4030" i="1"/>
  <c r="I4030" i="1"/>
  <c r="H4030" i="1" s="1"/>
  <c r="AC3972" i="1"/>
  <c r="AE3972" i="1" s="1"/>
  <c r="G3972" i="1"/>
  <c r="M3973" i="1"/>
  <c r="N3973" i="1" s="1"/>
  <c r="P3973" i="1"/>
  <c r="Q3973" i="1"/>
  <c r="L3974" i="1"/>
  <c r="AG3965" i="1"/>
  <c r="B3965" i="1" s="1"/>
  <c r="T3966" i="1"/>
  <c r="AF3966" i="1" s="1"/>
  <c r="S3967" i="1"/>
  <c r="U3966" i="1"/>
  <c r="W3966" i="1" s="1"/>
  <c r="X4030" i="1"/>
  <c r="A4031" i="1"/>
  <c r="K4030" i="1"/>
  <c r="J3971" i="1" l="1"/>
  <c r="AG3966" i="1"/>
  <c r="B3966" i="1" s="1"/>
  <c r="AB4033" i="1"/>
  <c r="AC3973" i="1"/>
  <c r="AE3973" i="1" s="1"/>
  <c r="G3973" i="1"/>
  <c r="T3967" i="1"/>
  <c r="AF3967" i="1" s="1"/>
  <c r="S3968" i="1"/>
  <c r="U3967" i="1"/>
  <c r="W3967" i="1" s="1"/>
  <c r="M3974" i="1"/>
  <c r="N3974" i="1" s="1"/>
  <c r="P3974" i="1"/>
  <c r="Q3974" i="1"/>
  <c r="L3975" i="1"/>
  <c r="X4031" i="1"/>
  <c r="K4031" i="1"/>
  <c r="A4032" i="1"/>
  <c r="Y4030" i="1"/>
  <c r="C4031" i="1"/>
  <c r="Z4030" i="1"/>
  <c r="AA4030" i="1" s="1"/>
  <c r="AH4030" i="1" s="1"/>
  <c r="AJ4031" i="1"/>
  <c r="I4031" i="1"/>
  <c r="H4031" i="1" s="1"/>
  <c r="F3972" i="1"/>
  <c r="J3972" i="1" s="1"/>
  <c r="AH3965" i="1"/>
  <c r="O3972" i="1" l="1"/>
  <c r="R3972" i="1" s="1"/>
  <c r="V3972" i="1" s="1"/>
  <c r="Y4031" i="1"/>
  <c r="AJ4032" i="1"/>
  <c r="Z4031" i="1"/>
  <c r="AA4031" i="1" s="1"/>
  <c r="AH4031" i="1" s="1"/>
  <c r="C4032" i="1"/>
  <c r="I4032" i="1"/>
  <c r="H4032" i="1" s="1"/>
  <c r="M3975" i="1"/>
  <c r="N3975" i="1" s="1"/>
  <c r="P3975" i="1"/>
  <c r="Q3975" i="1"/>
  <c r="L3976" i="1"/>
  <c r="AG3967" i="1"/>
  <c r="B3967" i="1" s="1"/>
  <c r="A4033" i="1"/>
  <c r="K4032" i="1"/>
  <c r="X4032" i="1"/>
  <c r="T3968" i="1"/>
  <c r="AF3968" i="1" s="1"/>
  <c r="S3969" i="1"/>
  <c r="U3968" i="1"/>
  <c r="W3968" i="1" s="1"/>
  <c r="AB4034" i="1"/>
  <c r="AC3974" i="1"/>
  <c r="AE3974" i="1" s="1"/>
  <c r="G3974" i="1"/>
  <c r="F3973" i="1"/>
  <c r="O3973" i="1" s="1"/>
  <c r="R3973" i="1" s="1"/>
  <c r="V3973" i="1" s="1"/>
  <c r="J3973" i="1" l="1"/>
  <c r="F3974" i="1"/>
  <c r="J3974" i="1" s="1"/>
  <c r="AB4035" i="1"/>
  <c r="T3969" i="1"/>
  <c r="AF3969" i="1" s="1"/>
  <c r="S3970" i="1"/>
  <c r="U3969" i="1"/>
  <c r="W3969" i="1" s="1"/>
  <c r="M3976" i="1"/>
  <c r="N3976" i="1" s="1"/>
  <c r="P3976" i="1"/>
  <c r="Q3976" i="1"/>
  <c r="L3977" i="1"/>
  <c r="Y4032" i="1"/>
  <c r="I4033" i="1"/>
  <c r="H4033" i="1" s="1"/>
  <c r="Z4032" i="1"/>
  <c r="AA4032" i="1" s="1"/>
  <c r="AH4032" i="1" s="1"/>
  <c r="AJ4033" i="1"/>
  <c r="C4033" i="1"/>
  <c r="A4034" i="1"/>
  <c r="K4033" i="1"/>
  <c r="X4033" i="1"/>
  <c r="AG3968" i="1"/>
  <c r="B3968" i="1" s="1"/>
  <c r="AC3975" i="1"/>
  <c r="AE3975" i="1" s="1"/>
  <c r="G3975" i="1"/>
  <c r="O3974" i="1" l="1"/>
  <c r="R3974" i="1" s="1"/>
  <c r="V3974" i="1" s="1"/>
  <c r="X4034" i="1"/>
  <c r="A4035" i="1"/>
  <c r="K4034" i="1"/>
  <c r="AC3976" i="1"/>
  <c r="AE3976" i="1" s="1"/>
  <c r="G3976" i="1"/>
  <c r="F3975" i="1"/>
  <c r="J3975" i="1" s="1"/>
  <c r="M3977" i="1"/>
  <c r="N3977" i="1" s="1"/>
  <c r="P3977" i="1"/>
  <c r="Q3977" i="1"/>
  <c r="L3978" i="1"/>
  <c r="AG3969" i="1"/>
  <c r="B3969" i="1" s="1"/>
  <c r="AB4036" i="1"/>
  <c r="Y4033" i="1"/>
  <c r="AJ4034" i="1"/>
  <c r="Z4033" i="1"/>
  <c r="AA4033" i="1" s="1"/>
  <c r="AH4033" i="1" s="1"/>
  <c r="C4034" i="1"/>
  <c r="I4034" i="1"/>
  <c r="H4034" i="1" s="1"/>
  <c r="T3970" i="1"/>
  <c r="AF3970" i="1" s="1"/>
  <c r="S3971" i="1"/>
  <c r="U3970" i="1"/>
  <c r="W3970" i="1" s="1"/>
  <c r="O3975" i="1" l="1"/>
  <c r="R3975" i="1" s="1"/>
  <c r="V3975" i="1" s="1"/>
  <c r="AG3970" i="1"/>
  <c r="B3970" i="1" s="1"/>
  <c r="AB4037" i="1"/>
  <c r="Y4034" i="1"/>
  <c r="Z4034" i="1"/>
  <c r="AA4034" i="1" s="1"/>
  <c r="AH4034" i="1" s="1"/>
  <c r="C4035" i="1"/>
  <c r="I4035" i="1"/>
  <c r="H4035" i="1" s="1"/>
  <c r="AJ4035" i="1"/>
  <c r="AC3977" i="1"/>
  <c r="AE3977" i="1" s="1"/>
  <c r="G3977" i="1"/>
  <c r="F3976" i="1"/>
  <c r="J3976" i="1" s="1"/>
  <c r="T3971" i="1"/>
  <c r="AF3971" i="1" s="1"/>
  <c r="S3972" i="1"/>
  <c r="U3971" i="1"/>
  <c r="W3971" i="1" s="1"/>
  <c r="M3978" i="1"/>
  <c r="N3978" i="1" s="1"/>
  <c r="P3978" i="1"/>
  <c r="Q3978" i="1"/>
  <c r="L3979" i="1"/>
  <c r="A4036" i="1"/>
  <c r="K4035" i="1"/>
  <c r="X4035" i="1"/>
  <c r="O3976" i="1" l="1"/>
  <c r="R3976" i="1" s="1"/>
  <c r="V3976" i="1" s="1"/>
  <c r="M3979" i="1"/>
  <c r="N3979" i="1" s="1"/>
  <c r="P3979" i="1"/>
  <c r="Q3979" i="1"/>
  <c r="L3980" i="1"/>
  <c r="T3972" i="1"/>
  <c r="AF3972" i="1" s="1"/>
  <c r="S3973" i="1"/>
  <c r="U3972" i="1"/>
  <c r="W3972" i="1" s="1"/>
  <c r="X4036" i="1"/>
  <c r="A4037" i="1"/>
  <c r="K4036" i="1"/>
  <c r="Y4035" i="1"/>
  <c r="C4036" i="1"/>
  <c r="Z4035" i="1"/>
  <c r="AA4035" i="1" s="1"/>
  <c r="AH4035" i="1" s="1"/>
  <c r="AJ4036" i="1"/>
  <c r="I4036" i="1"/>
  <c r="H4036" i="1" s="1"/>
  <c r="AB4038" i="1"/>
  <c r="AC3978" i="1"/>
  <c r="AE3978" i="1" s="1"/>
  <c r="G3978" i="1"/>
  <c r="AG3971" i="1"/>
  <c r="F3977" i="1"/>
  <c r="O3977" i="1" s="1"/>
  <c r="R3977" i="1" s="1"/>
  <c r="V3977" i="1" s="1"/>
  <c r="J3977" i="1" l="1"/>
  <c r="AG3972" i="1"/>
  <c r="B3971" i="1"/>
  <c r="T3973" i="1"/>
  <c r="AF3973" i="1" s="1"/>
  <c r="S3974" i="1"/>
  <c r="U3973" i="1"/>
  <c r="W3973" i="1" s="1"/>
  <c r="K4037" i="1"/>
  <c r="X4037" i="1"/>
  <c r="A4038" i="1"/>
  <c r="AC3979" i="1"/>
  <c r="AE3979" i="1" s="1"/>
  <c r="G3979" i="1"/>
  <c r="AB4039" i="1"/>
  <c r="F3978" i="1"/>
  <c r="J3978" i="1" s="1"/>
  <c r="AJ4037" i="1"/>
  <c r="Z4036" i="1"/>
  <c r="AA4036" i="1" s="1"/>
  <c r="AH4036" i="1" s="1"/>
  <c r="C4037" i="1"/>
  <c r="Y4036" i="1"/>
  <c r="I4037" i="1"/>
  <c r="H4037" i="1" s="1"/>
  <c r="M3980" i="1"/>
  <c r="N3980" i="1" s="1"/>
  <c r="P3980" i="1"/>
  <c r="Q3980" i="1"/>
  <c r="L3981" i="1"/>
  <c r="M3981" i="1" l="1"/>
  <c r="N3981" i="1" s="1"/>
  <c r="P3981" i="1"/>
  <c r="Q3981" i="1"/>
  <c r="L3982" i="1"/>
  <c r="O3978" i="1"/>
  <c r="R3978" i="1" s="1"/>
  <c r="V3978" i="1" s="1"/>
  <c r="T3974" i="1"/>
  <c r="AF3974" i="1" s="1"/>
  <c r="S3975" i="1"/>
  <c r="U3974" i="1"/>
  <c r="W3974" i="1" s="1"/>
  <c r="F3979" i="1"/>
  <c r="O3979" i="1" s="1"/>
  <c r="R3979" i="1" s="1"/>
  <c r="V3979" i="1" s="1"/>
  <c r="AJ4038" i="1"/>
  <c r="Y4037" i="1"/>
  <c r="C4038" i="1"/>
  <c r="Z4037" i="1"/>
  <c r="AA4037" i="1" s="1"/>
  <c r="AH4037" i="1" s="1"/>
  <c r="I4038" i="1"/>
  <c r="H4038" i="1" s="1"/>
  <c r="AC3980" i="1"/>
  <c r="AE3980" i="1" s="1"/>
  <c r="G3980" i="1"/>
  <c r="AB4040" i="1"/>
  <c r="A4039" i="1"/>
  <c r="K4038" i="1"/>
  <c r="X4038" i="1"/>
  <c r="AG3973" i="1"/>
  <c r="B3973" i="1" s="1"/>
  <c r="B3972" i="1"/>
  <c r="Y4038" i="1" l="1"/>
  <c r="AJ4039" i="1"/>
  <c r="Z4038" i="1"/>
  <c r="AA4038" i="1" s="1"/>
  <c r="AH4038" i="1" s="1"/>
  <c r="C4039" i="1"/>
  <c r="I4039" i="1"/>
  <c r="H4039" i="1" s="1"/>
  <c r="AC3981" i="1"/>
  <c r="AE3981" i="1" s="1"/>
  <c r="G3981" i="1"/>
  <c r="F3980" i="1"/>
  <c r="J3980" i="1" s="1"/>
  <c r="AG3974" i="1"/>
  <c r="J3979" i="1"/>
  <c r="T3975" i="1"/>
  <c r="AF3975" i="1" s="1"/>
  <c r="S3976" i="1"/>
  <c r="U3975" i="1"/>
  <c r="W3975" i="1" s="1"/>
  <c r="M3982" i="1"/>
  <c r="N3982" i="1" s="1"/>
  <c r="P3982" i="1"/>
  <c r="Q3982" i="1"/>
  <c r="L3983" i="1"/>
  <c r="AB4041" i="1"/>
  <c r="X4039" i="1"/>
  <c r="A4040" i="1"/>
  <c r="K4039" i="1"/>
  <c r="O3980" i="1" l="1"/>
  <c r="R3980" i="1" s="1"/>
  <c r="V3980" i="1" s="1"/>
  <c r="AC3982" i="1"/>
  <c r="AE3982" i="1" s="1"/>
  <c r="G3982" i="1"/>
  <c r="Z4039" i="1"/>
  <c r="AA4039" i="1" s="1"/>
  <c r="AH4039" i="1" s="1"/>
  <c r="C4040" i="1"/>
  <c r="Y4039" i="1"/>
  <c r="AJ4040" i="1"/>
  <c r="I4040" i="1"/>
  <c r="H4040" i="1" s="1"/>
  <c r="M3983" i="1"/>
  <c r="N3983" i="1" s="1"/>
  <c r="P3983" i="1"/>
  <c r="Q3983" i="1"/>
  <c r="L3984" i="1"/>
  <c r="AG3975" i="1"/>
  <c r="F3981" i="1"/>
  <c r="O3981" i="1" s="1"/>
  <c r="R3981" i="1" s="1"/>
  <c r="V3981" i="1" s="1"/>
  <c r="X4040" i="1"/>
  <c r="A4041" i="1"/>
  <c r="K4040" i="1"/>
  <c r="T3976" i="1"/>
  <c r="AF3976" i="1" s="1"/>
  <c r="S3977" i="1"/>
  <c r="U3976" i="1"/>
  <c r="W3976" i="1" s="1"/>
  <c r="AB4042" i="1"/>
  <c r="B3974" i="1"/>
  <c r="J3981" i="1" l="1"/>
  <c r="AC3983" i="1"/>
  <c r="AE3983" i="1" s="1"/>
  <c r="G3983" i="1"/>
  <c r="AG3976" i="1"/>
  <c r="B3976" i="1" s="1"/>
  <c r="M3984" i="1"/>
  <c r="N3984" i="1" s="1"/>
  <c r="P3984" i="1"/>
  <c r="Q3984" i="1"/>
  <c r="L3985" i="1"/>
  <c r="AB4043" i="1"/>
  <c r="T3977" i="1"/>
  <c r="AF3977" i="1" s="1"/>
  <c r="S3978" i="1"/>
  <c r="U3977" i="1"/>
  <c r="W3977" i="1" s="1"/>
  <c r="K4041" i="1"/>
  <c r="X4041" i="1"/>
  <c r="A4042" i="1"/>
  <c r="F3982" i="1"/>
  <c r="O3982" i="1" s="1"/>
  <c r="R3982" i="1" s="1"/>
  <c r="V3982" i="1" s="1"/>
  <c r="Y4040" i="1"/>
  <c r="Z4040" i="1"/>
  <c r="AA4040" i="1" s="1"/>
  <c r="AH4040" i="1" s="1"/>
  <c r="AJ4041" i="1"/>
  <c r="C4041" i="1"/>
  <c r="I4041" i="1"/>
  <c r="H4041" i="1" s="1"/>
  <c r="B3975" i="1"/>
  <c r="J3982" i="1" l="1"/>
  <c r="AG3977" i="1"/>
  <c r="B3977" i="1" s="1"/>
  <c r="X4042" i="1"/>
  <c r="A4043" i="1"/>
  <c r="K4042" i="1"/>
  <c r="T3978" i="1"/>
  <c r="AF3978" i="1" s="1"/>
  <c r="S3979" i="1"/>
  <c r="U3978" i="1"/>
  <c r="W3978" i="1" s="1"/>
  <c r="AB4044" i="1"/>
  <c r="M3985" i="1"/>
  <c r="N3985" i="1" s="1"/>
  <c r="P3985" i="1"/>
  <c r="Q3985" i="1"/>
  <c r="L3986" i="1"/>
  <c r="Z4041" i="1"/>
  <c r="AA4041" i="1" s="1"/>
  <c r="AH4041" i="1" s="1"/>
  <c r="AJ4042" i="1"/>
  <c r="Y4041" i="1"/>
  <c r="C4042" i="1"/>
  <c r="I4042" i="1"/>
  <c r="H4042" i="1" s="1"/>
  <c r="F3983" i="1"/>
  <c r="J3983" i="1" s="1"/>
  <c r="AC3984" i="1"/>
  <c r="AE3984" i="1" s="1"/>
  <c r="G3984" i="1"/>
  <c r="AC3985" i="1" l="1"/>
  <c r="AE3985" i="1" s="1"/>
  <c r="G3985" i="1"/>
  <c r="T3979" i="1"/>
  <c r="AF3979" i="1" s="1"/>
  <c r="S3980" i="1"/>
  <c r="U3979" i="1"/>
  <c r="W3979" i="1" s="1"/>
  <c r="X4043" i="1"/>
  <c r="K4043" i="1"/>
  <c r="A4044" i="1"/>
  <c r="M3986" i="1"/>
  <c r="N3986" i="1" s="1"/>
  <c r="P3986" i="1"/>
  <c r="Q3986" i="1"/>
  <c r="L3987" i="1"/>
  <c r="Y4042" i="1"/>
  <c r="C4043" i="1"/>
  <c r="Z4042" i="1"/>
  <c r="AA4042" i="1" s="1"/>
  <c r="AH4042" i="1" s="1"/>
  <c r="AJ4043" i="1"/>
  <c r="I4043" i="1"/>
  <c r="H4043" i="1" s="1"/>
  <c r="F3984" i="1"/>
  <c r="O3984" i="1" s="1"/>
  <c r="R3984" i="1" s="1"/>
  <c r="V3984" i="1" s="1"/>
  <c r="O3983" i="1"/>
  <c r="R3983" i="1" s="1"/>
  <c r="V3983" i="1" s="1"/>
  <c r="AB4045" i="1"/>
  <c r="AG3978" i="1"/>
  <c r="B3978" i="1" s="1"/>
  <c r="J3984" i="1" l="1"/>
  <c r="AG3979" i="1"/>
  <c r="B3979" i="1" s="1"/>
  <c r="AB4046" i="1"/>
  <c r="X4044" i="1"/>
  <c r="K4044" i="1"/>
  <c r="A4045" i="1"/>
  <c r="T3980" i="1"/>
  <c r="AF3980" i="1" s="1"/>
  <c r="S3981" i="1"/>
  <c r="U3980" i="1"/>
  <c r="W3980" i="1" s="1"/>
  <c r="AC3986" i="1"/>
  <c r="AE3986" i="1" s="1"/>
  <c r="G3986" i="1"/>
  <c r="M3987" i="1"/>
  <c r="N3987" i="1" s="1"/>
  <c r="P3987" i="1"/>
  <c r="Q3987" i="1"/>
  <c r="L3988" i="1"/>
  <c r="Z4043" i="1"/>
  <c r="AA4043" i="1" s="1"/>
  <c r="AH4043" i="1" s="1"/>
  <c r="C4044" i="1"/>
  <c r="Y4043" i="1"/>
  <c r="AJ4044" i="1"/>
  <c r="I4044" i="1"/>
  <c r="H4044" i="1" s="1"/>
  <c r="F3985" i="1"/>
  <c r="J3985" i="1" s="1"/>
  <c r="O3985" i="1" l="1"/>
  <c r="R3985" i="1" s="1"/>
  <c r="V3985" i="1" s="1"/>
  <c r="M3988" i="1"/>
  <c r="N3988" i="1" s="1"/>
  <c r="P3988" i="1"/>
  <c r="Q3988" i="1"/>
  <c r="L3989" i="1"/>
  <c r="F3986" i="1"/>
  <c r="J3986" i="1" s="1"/>
  <c r="Y4044" i="1"/>
  <c r="C4045" i="1"/>
  <c r="Z4044" i="1"/>
  <c r="AA4044" i="1" s="1"/>
  <c r="AH4044" i="1" s="1"/>
  <c r="AJ4045" i="1"/>
  <c r="I4045" i="1"/>
  <c r="H4045" i="1" s="1"/>
  <c r="AB4047" i="1"/>
  <c r="AG3980" i="1"/>
  <c r="X4045" i="1"/>
  <c r="A4046" i="1"/>
  <c r="K4045" i="1"/>
  <c r="AC3987" i="1"/>
  <c r="AE3987" i="1" s="1"/>
  <c r="G3987" i="1"/>
  <c r="T3981" i="1"/>
  <c r="AF3981" i="1" s="1"/>
  <c r="S3982" i="1"/>
  <c r="U3981" i="1"/>
  <c r="W3981" i="1" s="1"/>
  <c r="T3982" i="1" l="1"/>
  <c r="AF3982" i="1" s="1"/>
  <c r="S3983" i="1"/>
  <c r="U3982" i="1"/>
  <c r="W3982" i="1" s="1"/>
  <c r="C4046" i="1"/>
  <c r="Y4045" i="1"/>
  <c r="AJ4046" i="1"/>
  <c r="Z4045" i="1"/>
  <c r="AA4045" i="1" s="1"/>
  <c r="AH4045" i="1" s="1"/>
  <c r="I4046" i="1"/>
  <c r="H4046" i="1" s="1"/>
  <c r="O3986" i="1"/>
  <c r="R3986" i="1" s="1"/>
  <c r="V3986" i="1" s="1"/>
  <c r="B3980" i="1"/>
  <c r="F3987" i="1"/>
  <c r="O3987" i="1" s="1"/>
  <c r="R3987" i="1" s="1"/>
  <c r="V3987" i="1" s="1"/>
  <c r="AC3988" i="1"/>
  <c r="AE3988" i="1" s="1"/>
  <c r="G3988" i="1"/>
  <c r="AB4048" i="1"/>
  <c r="AG3981" i="1"/>
  <c r="B3981" i="1" s="1"/>
  <c r="K4046" i="1"/>
  <c r="X4046" i="1"/>
  <c r="A4047" i="1"/>
  <c r="M3989" i="1"/>
  <c r="N3989" i="1" s="1"/>
  <c r="P3989" i="1"/>
  <c r="Q3989" i="1"/>
  <c r="L3990" i="1"/>
  <c r="Y4046" i="1" l="1"/>
  <c r="Z4046" i="1"/>
  <c r="AA4046" i="1" s="1"/>
  <c r="AH4046" i="1" s="1"/>
  <c r="AJ4047" i="1"/>
  <c r="C4047" i="1"/>
  <c r="I4047" i="1"/>
  <c r="H4047" i="1" s="1"/>
  <c r="F3988" i="1"/>
  <c r="J3988" i="1" s="1"/>
  <c r="T3983" i="1"/>
  <c r="AF3983" i="1" s="1"/>
  <c r="S3984" i="1"/>
  <c r="U3983" i="1"/>
  <c r="W3983" i="1" s="1"/>
  <c r="AC3989" i="1"/>
  <c r="AE3989" i="1" s="1"/>
  <c r="G3989" i="1"/>
  <c r="J3987" i="1"/>
  <c r="M3990" i="1"/>
  <c r="N3990" i="1" s="1"/>
  <c r="P3990" i="1"/>
  <c r="Q3990" i="1"/>
  <c r="L3991" i="1"/>
  <c r="A4048" i="1"/>
  <c r="X4047" i="1"/>
  <c r="K4047" i="1"/>
  <c r="AB4049" i="1"/>
  <c r="AG3982" i="1"/>
  <c r="O3988" i="1" l="1"/>
  <c r="R3988" i="1" s="1"/>
  <c r="V3988" i="1" s="1"/>
  <c r="B3982" i="1"/>
  <c r="AB4050" i="1"/>
  <c r="Y4047" i="1"/>
  <c r="AJ4048" i="1"/>
  <c r="Z4047" i="1"/>
  <c r="AA4047" i="1" s="1"/>
  <c r="AH4047" i="1" s="1"/>
  <c r="C4048" i="1"/>
  <c r="I4048" i="1"/>
  <c r="H4048" i="1" s="1"/>
  <c r="F3989" i="1"/>
  <c r="O3989" i="1" s="1"/>
  <c r="R3989" i="1" s="1"/>
  <c r="V3989" i="1" s="1"/>
  <c r="AC3990" i="1"/>
  <c r="AE3990" i="1" s="1"/>
  <c r="G3990" i="1"/>
  <c r="M3991" i="1"/>
  <c r="N3991" i="1" s="1"/>
  <c r="P3991" i="1"/>
  <c r="Q3991" i="1"/>
  <c r="L3992" i="1"/>
  <c r="AG3983" i="1"/>
  <c r="X4048" i="1"/>
  <c r="A4049" i="1"/>
  <c r="K4048" i="1"/>
  <c r="T3984" i="1"/>
  <c r="AF3984" i="1" s="1"/>
  <c r="S3985" i="1"/>
  <c r="U3984" i="1"/>
  <c r="W3984" i="1" s="1"/>
  <c r="Z4048" i="1" l="1"/>
  <c r="AA4048" i="1" s="1"/>
  <c r="AH4048" i="1" s="1"/>
  <c r="AJ4049" i="1"/>
  <c r="C4049" i="1"/>
  <c r="Y4048" i="1"/>
  <c r="I4049" i="1"/>
  <c r="H4049" i="1" s="1"/>
  <c r="AB4051" i="1"/>
  <c r="B3983" i="1"/>
  <c r="AC3991" i="1"/>
  <c r="AE3991" i="1" s="1"/>
  <c r="G3991" i="1"/>
  <c r="J3989" i="1"/>
  <c r="AG3984" i="1"/>
  <c r="B3984" i="1" s="1"/>
  <c r="T3985" i="1"/>
  <c r="AF3985" i="1" s="1"/>
  <c r="S3986" i="1"/>
  <c r="U3985" i="1"/>
  <c r="W3985" i="1" s="1"/>
  <c r="X4049" i="1"/>
  <c r="K4049" i="1"/>
  <c r="A4050" i="1"/>
  <c r="M3992" i="1"/>
  <c r="N3992" i="1" s="1"/>
  <c r="P3992" i="1"/>
  <c r="Q3992" i="1"/>
  <c r="L3993" i="1"/>
  <c r="F3990" i="1"/>
  <c r="O3990" i="1" s="1"/>
  <c r="R3990" i="1" s="1"/>
  <c r="V3990" i="1" s="1"/>
  <c r="M3993" i="1" l="1"/>
  <c r="N3993" i="1" s="1"/>
  <c r="P3993" i="1"/>
  <c r="Q3993" i="1"/>
  <c r="L3994" i="1"/>
  <c r="F3991" i="1"/>
  <c r="O3991" i="1" s="1"/>
  <c r="R3991" i="1" s="1"/>
  <c r="V3991" i="1" s="1"/>
  <c r="C4050" i="1"/>
  <c r="Y4049" i="1"/>
  <c r="Z4049" i="1"/>
  <c r="AA4049" i="1" s="1"/>
  <c r="AH4049" i="1" s="1"/>
  <c r="AJ4050" i="1"/>
  <c r="I4050" i="1"/>
  <c r="H4050" i="1" s="1"/>
  <c r="J3990" i="1"/>
  <c r="AG3985" i="1"/>
  <c r="B3985" i="1" s="1"/>
  <c r="AB4052" i="1"/>
  <c r="AC3992" i="1"/>
  <c r="AE3992" i="1" s="1"/>
  <c r="G3992" i="1"/>
  <c r="X4050" i="1"/>
  <c r="A4051" i="1"/>
  <c r="K4050" i="1"/>
  <c r="T3986" i="1"/>
  <c r="AF3986" i="1" s="1"/>
  <c r="S3987" i="1"/>
  <c r="U3986" i="1"/>
  <c r="W3986" i="1" s="1"/>
  <c r="J3991" i="1" l="1"/>
  <c r="AG3986" i="1"/>
  <c r="AB4053" i="1"/>
  <c r="C4051" i="1"/>
  <c r="Y4050" i="1"/>
  <c r="AJ4051" i="1"/>
  <c r="Z4050" i="1"/>
  <c r="AA4050" i="1" s="1"/>
  <c r="AH4050" i="1" s="1"/>
  <c r="I4051" i="1"/>
  <c r="H4051" i="1" s="1"/>
  <c r="T3987" i="1"/>
  <c r="AF3987" i="1" s="1"/>
  <c r="S3988" i="1"/>
  <c r="U3987" i="1"/>
  <c r="W3987" i="1" s="1"/>
  <c r="K4051" i="1"/>
  <c r="X4051" i="1"/>
  <c r="A4052" i="1"/>
  <c r="F3992" i="1"/>
  <c r="O3992" i="1" s="1"/>
  <c r="R3992" i="1" s="1"/>
  <c r="V3992" i="1" s="1"/>
  <c r="AC3993" i="1"/>
  <c r="AE3993" i="1" s="1"/>
  <c r="G3993" i="1"/>
  <c r="M3994" i="1"/>
  <c r="N3994" i="1" s="1"/>
  <c r="P3994" i="1"/>
  <c r="Q3994" i="1"/>
  <c r="L3995" i="1"/>
  <c r="M3995" i="1" l="1"/>
  <c r="N3995" i="1" s="1"/>
  <c r="P3995" i="1"/>
  <c r="Q3995" i="1"/>
  <c r="L3996" i="1"/>
  <c r="AG3987" i="1"/>
  <c r="B3987" i="1" s="1"/>
  <c r="J3992" i="1"/>
  <c r="K4052" i="1"/>
  <c r="X4052" i="1"/>
  <c r="A4053" i="1"/>
  <c r="T3988" i="1"/>
  <c r="AF3988" i="1" s="1"/>
  <c r="S3989" i="1"/>
  <c r="U3988" i="1"/>
  <c r="W3988" i="1" s="1"/>
  <c r="AB4054" i="1"/>
  <c r="AC3994" i="1"/>
  <c r="AE3994" i="1" s="1"/>
  <c r="G3994" i="1"/>
  <c r="F3993" i="1"/>
  <c r="O3993" i="1" s="1"/>
  <c r="R3993" i="1" s="1"/>
  <c r="V3993" i="1" s="1"/>
  <c r="AJ4052" i="1"/>
  <c r="Z4051" i="1"/>
  <c r="AA4051" i="1" s="1"/>
  <c r="AH4051" i="1" s="1"/>
  <c r="C4052" i="1"/>
  <c r="Y4051" i="1"/>
  <c r="I4052" i="1"/>
  <c r="H4052" i="1" s="1"/>
  <c r="B3986" i="1"/>
  <c r="T3989" i="1" l="1"/>
  <c r="AF3989" i="1" s="1"/>
  <c r="S3990" i="1"/>
  <c r="U3989" i="1"/>
  <c r="W3989" i="1" s="1"/>
  <c r="C4053" i="1"/>
  <c r="Y4052" i="1"/>
  <c r="Z4052" i="1"/>
  <c r="AA4052" i="1" s="1"/>
  <c r="AH4052" i="1" s="1"/>
  <c r="AJ4053" i="1"/>
  <c r="I4053" i="1"/>
  <c r="H4053" i="1" s="1"/>
  <c r="J3993" i="1"/>
  <c r="AC3995" i="1"/>
  <c r="AE3995" i="1" s="1"/>
  <c r="G3995" i="1"/>
  <c r="F3994" i="1"/>
  <c r="J3994" i="1" s="1"/>
  <c r="AB4055" i="1"/>
  <c r="AG3988" i="1"/>
  <c r="B3988" i="1" s="1"/>
  <c r="X4053" i="1"/>
  <c r="A4054" i="1"/>
  <c r="K4053" i="1"/>
  <c r="M3996" i="1"/>
  <c r="N3996" i="1" s="1"/>
  <c r="P3996" i="1"/>
  <c r="Q3996" i="1"/>
  <c r="L3997" i="1"/>
  <c r="O3994" i="1" l="1"/>
  <c r="R3994" i="1" s="1"/>
  <c r="V3994" i="1" s="1"/>
  <c r="F3995" i="1"/>
  <c r="J3995" i="1" s="1"/>
  <c r="AC3996" i="1"/>
  <c r="AE3996" i="1" s="1"/>
  <c r="G3996" i="1"/>
  <c r="X4054" i="1"/>
  <c r="K4054" i="1"/>
  <c r="A4055" i="1"/>
  <c r="AG3989" i="1"/>
  <c r="M3997" i="1"/>
  <c r="N3997" i="1" s="1"/>
  <c r="L3998" i="1"/>
  <c r="Z4053" i="1"/>
  <c r="AA4053" i="1" s="1"/>
  <c r="AH4053" i="1" s="1"/>
  <c r="C4054" i="1"/>
  <c r="AJ4054" i="1"/>
  <c r="Y4053" i="1"/>
  <c r="I4054" i="1"/>
  <c r="H4054" i="1" s="1"/>
  <c r="AB4056" i="1"/>
  <c r="T3990" i="1"/>
  <c r="AF3990" i="1" s="1"/>
  <c r="S3991" i="1"/>
  <c r="U3990" i="1"/>
  <c r="W3990" i="1" s="1"/>
  <c r="O3995" i="1" l="1"/>
  <c r="R3995" i="1" s="1"/>
  <c r="V3995" i="1" s="1"/>
  <c r="T3991" i="1"/>
  <c r="AF3991" i="1" s="1"/>
  <c r="S3992" i="1"/>
  <c r="U3991" i="1"/>
  <c r="W3991" i="1" s="1"/>
  <c r="M3998" i="1"/>
  <c r="N3998" i="1" s="1"/>
  <c r="L3999" i="1"/>
  <c r="F3996" i="1"/>
  <c r="O3996" i="1" s="1"/>
  <c r="AG3990" i="1"/>
  <c r="AB4057" i="1"/>
  <c r="X4055" i="1"/>
  <c r="A4056" i="1"/>
  <c r="K4055" i="1"/>
  <c r="B3989" i="1"/>
  <c r="AC3997" i="1"/>
  <c r="AE3997" i="1" s="1"/>
  <c r="G3997" i="1"/>
  <c r="Z4054" i="1"/>
  <c r="AA4054" i="1" s="1"/>
  <c r="AH4054" i="1" s="1"/>
  <c r="C4055" i="1"/>
  <c r="Y4054" i="1"/>
  <c r="AJ4055" i="1"/>
  <c r="I4055" i="1"/>
  <c r="H4055" i="1" s="1"/>
  <c r="R3996" i="1" l="1"/>
  <c r="V3996" i="1" s="1"/>
  <c r="P3997" i="1"/>
  <c r="AC3998" i="1"/>
  <c r="AE3998" i="1" s="1"/>
  <c r="G3998" i="1"/>
  <c r="AG3991" i="1"/>
  <c r="B3991" i="1" s="1"/>
  <c r="F3997" i="1"/>
  <c r="O3997" i="1" s="1"/>
  <c r="X4056" i="1"/>
  <c r="A4057" i="1"/>
  <c r="K4056" i="1"/>
  <c r="AB4058" i="1"/>
  <c r="M3999" i="1"/>
  <c r="N3999" i="1" s="1"/>
  <c r="L4000" i="1"/>
  <c r="T3992" i="1"/>
  <c r="AF3992" i="1" s="1"/>
  <c r="S3993" i="1"/>
  <c r="U3992" i="1"/>
  <c r="W3992" i="1" s="1"/>
  <c r="Y4055" i="1"/>
  <c r="AJ4056" i="1"/>
  <c r="Z4055" i="1"/>
  <c r="AA4055" i="1" s="1"/>
  <c r="AH4055" i="1" s="1"/>
  <c r="C4056" i="1"/>
  <c r="I4056" i="1"/>
  <c r="H4056" i="1" s="1"/>
  <c r="J3996" i="1"/>
  <c r="B3990" i="1"/>
  <c r="J3997" i="1" l="1"/>
  <c r="T3993" i="1"/>
  <c r="AF3993" i="1" s="1"/>
  <c r="S3994" i="1"/>
  <c r="U3993" i="1"/>
  <c r="W3993" i="1" s="1"/>
  <c r="AB4059" i="1"/>
  <c r="Y4056" i="1"/>
  <c r="C4057" i="1"/>
  <c r="Z4056" i="1"/>
  <c r="AA4056" i="1" s="1"/>
  <c r="AH4056" i="1" s="1"/>
  <c r="AJ4057" i="1"/>
  <c r="I4057" i="1"/>
  <c r="H4057" i="1" s="1"/>
  <c r="F3998" i="1"/>
  <c r="J3998" i="1" s="1"/>
  <c r="AC3999" i="1"/>
  <c r="AE3999" i="1" s="1"/>
  <c r="G3999" i="1"/>
  <c r="Q3997" i="1"/>
  <c r="Q3998" i="1" s="1"/>
  <c r="Q3999" i="1" s="1"/>
  <c r="Q4000" i="1" s="1"/>
  <c r="P3998" i="1"/>
  <c r="P3999" i="1" s="1"/>
  <c r="P4000" i="1" s="1"/>
  <c r="AG3992" i="1"/>
  <c r="B3992" i="1" s="1"/>
  <c r="M4000" i="1"/>
  <c r="N4000" i="1" s="1"/>
  <c r="L4001" i="1"/>
  <c r="X4057" i="1"/>
  <c r="A4058" i="1"/>
  <c r="K4057" i="1"/>
  <c r="O3998" i="1" l="1"/>
  <c r="R3998" i="1" s="1"/>
  <c r="V3998" i="1" s="1"/>
  <c r="Z4057" i="1"/>
  <c r="AA4057" i="1" s="1"/>
  <c r="AH4057" i="1" s="1"/>
  <c r="C4058" i="1"/>
  <c r="Y4057" i="1"/>
  <c r="AJ4058" i="1"/>
  <c r="I4058" i="1"/>
  <c r="H4058" i="1" s="1"/>
  <c r="M4001" i="1"/>
  <c r="N4001" i="1" s="1"/>
  <c r="P4001" i="1"/>
  <c r="Q4001" i="1"/>
  <c r="L4002" i="1"/>
  <c r="AG3993" i="1"/>
  <c r="B3993" i="1" s="1"/>
  <c r="F3999" i="1"/>
  <c r="O3999" i="1" s="1"/>
  <c r="R3999" i="1" s="1"/>
  <c r="V3999" i="1" s="1"/>
  <c r="T3994" i="1"/>
  <c r="AF3994" i="1" s="1"/>
  <c r="S3995" i="1"/>
  <c r="U3994" i="1"/>
  <c r="W3994" i="1" s="1"/>
  <c r="X4058" i="1"/>
  <c r="K4058" i="1"/>
  <c r="A4059" i="1"/>
  <c r="AC4000" i="1"/>
  <c r="AE4000" i="1" s="1"/>
  <c r="G4000" i="1"/>
  <c r="AB4060" i="1"/>
  <c r="R3997" i="1"/>
  <c r="V3997" i="1" s="1"/>
  <c r="J3999" i="1" l="1"/>
  <c r="AC4001" i="1"/>
  <c r="AE4001" i="1" s="1"/>
  <c r="G4001" i="1"/>
  <c r="C4059" i="1"/>
  <c r="Z4058" i="1"/>
  <c r="AA4058" i="1" s="1"/>
  <c r="AH4058" i="1" s="1"/>
  <c r="AJ4059" i="1"/>
  <c r="Y4058" i="1"/>
  <c r="I4059" i="1"/>
  <c r="H4059" i="1" s="1"/>
  <c r="AG3994" i="1"/>
  <c r="M4002" i="1"/>
  <c r="N4002" i="1" s="1"/>
  <c r="P4002" i="1"/>
  <c r="Q4002" i="1"/>
  <c r="L4003" i="1"/>
  <c r="F4000" i="1"/>
  <c r="J4000" i="1" s="1"/>
  <c r="K4059" i="1"/>
  <c r="X4059" i="1"/>
  <c r="A4060" i="1"/>
  <c r="T3995" i="1"/>
  <c r="AF3995" i="1" s="1"/>
  <c r="S3996" i="1"/>
  <c r="U3995" i="1"/>
  <c r="W3995" i="1" s="1"/>
  <c r="AB4061" i="1"/>
  <c r="O4000" i="1" l="1"/>
  <c r="R4000" i="1" s="1"/>
  <c r="V4000" i="1" s="1"/>
  <c r="AC4002" i="1"/>
  <c r="AE4002" i="1" s="1"/>
  <c r="G4002" i="1"/>
  <c r="AB4062" i="1"/>
  <c r="T3996" i="1"/>
  <c r="S3997" i="1"/>
  <c r="U3996" i="1"/>
  <c r="W3996" i="1" s="1"/>
  <c r="M4003" i="1"/>
  <c r="N4003" i="1" s="1"/>
  <c r="P4003" i="1"/>
  <c r="Q4003" i="1"/>
  <c r="L4004" i="1"/>
  <c r="AJ4060" i="1"/>
  <c r="Z4059" i="1"/>
  <c r="Y4059" i="1"/>
  <c r="C4060" i="1"/>
  <c r="I4060" i="1"/>
  <c r="H4060" i="1" s="1"/>
  <c r="AG3995" i="1"/>
  <c r="K4060" i="1"/>
  <c r="X4060" i="1"/>
  <c r="A4061" i="1"/>
  <c r="B3994" i="1"/>
  <c r="F4001" i="1"/>
  <c r="J4001" i="1" s="1"/>
  <c r="O4001" i="1" l="1"/>
  <c r="R4001" i="1" s="1"/>
  <c r="V4001" i="1" s="1"/>
  <c r="Y4060" i="1"/>
  <c r="Z4060" i="1"/>
  <c r="AA4060" i="1" s="1"/>
  <c r="AH4060" i="1" s="1"/>
  <c r="C4061" i="1"/>
  <c r="AJ4061" i="1"/>
  <c r="I4061" i="1"/>
  <c r="H4061" i="1" s="1"/>
  <c r="M4004" i="1"/>
  <c r="N4004" i="1" s="1"/>
  <c r="P4004" i="1"/>
  <c r="Q4004" i="1"/>
  <c r="L4005" i="1"/>
  <c r="X4061" i="1"/>
  <c r="A4062" i="1"/>
  <c r="K4061" i="1"/>
  <c r="AG3996" i="1"/>
  <c r="B3996" i="1" s="1"/>
  <c r="AB4063" i="1"/>
  <c r="B3995" i="1"/>
  <c r="U3997" i="1"/>
  <c r="W3997" i="1" s="1"/>
  <c r="T3997" i="1"/>
  <c r="AF3997" i="1" s="1"/>
  <c r="S3998" i="1"/>
  <c r="F4002" i="1"/>
  <c r="O4002" i="1" s="1"/>
  <c r="R4002" i="1" s="1"/>
  <c r="V4002" i="1" s="1"/>
  <c r="AC4003" i="1"/>
  <c r="AE4003" i="1" s="1"/>
  <c r="G4003" i="1"/>
  <c r="AF3996" i="1"/>
  <c r="AA3996" i="1"/>
  <c r="AG3997" i="1" l="1"/>
  <c r="B3997" i="1" s="1"/>
  <c r="J4002" i="1"/>
  <c r="AC4004" i="1"/>
  <c r="AE4004" i="1" s="1"/>
  <c r="G4004" i="1"/>
  <c r="F4003" i="1"/>
  <c r="O4003" i="1" s="1"/>
  <c r="R4003" i="1" s="1"/>
  <c r="V4003" i="1" s="1"/>
  <c r="AB4064" i="1"/>
  <c r="X4062" i="1"/>
  <c r="A4063" i="1"/>
  <c r="K4062" i="1"/>
  <c r="M4005" i="1"/>
  <c r="N4005" i="1" s="1"/>
  <c r="P4005" i="1"/>
  <c r="Q4005" i="1"/>
  <c r="L4006" i="1"/>
  <c r="AH3996" i="1"/>
  <c r="U3998" i="1"/>
  <c r="W3998" i="1" s="1"/>
  <c r="T3998" i="1"/>
  <c r="AF3998" i="1" s="1"/>
  <c r="S3999" i="1"/>
  <c r="Y4061" i="1"/>
  <c r="AJ4062" i="1"/>
  <c r="Z4061" i="1"/>
  <c r="AA4061" i="1" s="1"/>
  <c r="AH4061" i="1" s="1"/>
  <c r="C4062" i="1"/>
  <c r="I4062" i="1"/>
  <c r="H4062" i="1" s="1"/>
  <c r="AC4005" i="1" l="1"/>
  <c r="AE4005" i="1" s="1"/>
  <c r="G4005" i="1"/>
  <c r="Y4062" i="1"/>
  <c r="AJ4063" i="1"/>
  <c r="Z4062" i="1"/>
  <c r="AA4062" i="1" s="1"/>
  <c r="AH4062" i="1" s="1"/>
  <c r="C4063" i="1"/>
  <c r="I4063" i="1"/>
  <c r="H4063" i="1" s="1"/>
  <c r="J4003" i="1"/>
  <c r="AG3998" i="1"/>
  <c r="B3998" i="1" s="1"/>
  <c r="M4006" i="1"/>
  <c r="N4006" i="1" s="1"/>
  <c r="P4006" i="1"/>
  <c r="Q4006" i="1"/>
  <c r="L4007" i="1"/>
  <c r="AB4065" i="1"/>
  <c r="U3999" i="1"/>
  <c r="W3999" i="1" s="1"/>
  <c r="T3999" i="1"/>
  <c r="AF3999" i="1" s="1"/>
  <c r="S4000" i="1"/>
  <c r="X4063" i="1"/>
  <c r="K4063" i="1"/>
  <c r="A4064" i="1"/>
  <c r="F4004" i="1"/>
  <c r="J4004" i="1" s="1"/>
  <c r="O4004" i="1" l="1"/>
  <c r="R4004" i="1" s="1"/>
  <c r="V4004" i="1" s="1"/>
  <c r="AC4006" i="1"/>
  <c r="AE4006" i="1" s="1"/>
  <c r="G4006" i="1"/>
  <c r="F4005" i="1"/>
  <c r="O4005" i="1" s="1"/>
  <c r="R4005" i="1" s="1"/>
  <c r="V4005" i="1" s="1"/>
  <c r="AG3999" i="1"/>
  <c r="B3999" i="1" s="1"/>
  <c r="AB4066" i="1"/>
  <c r="M4007" i="1"/>
  <c r="N4007" i="1" s="1"/>
  <c r="P4007" i="1"/>
  <c r="Q4007" i="1"/>
  <c r="L4008" i="1"/>
  <c r="Y4063" i="1"/>
  <c r="AJ4064" i="1"/>
  <c r="Z4063" i="1"/>
  <c r="AA4063" i="1" s="1"/>
  <c r="AH4063" i="1" s="1"/>
  <c r="C4064" i="1"/>
  <c r="I4064" i="1"/>
  <c r="H4064" i="1" s="1"/>
  <c r="U4000" i="1"/>
  <c r="W4000" i="1" s="1"/>
  <c r="T4000" i="1"/>
  <c r="AF4000" i="1" s="1"/>
  <c r="S4001" i="1"/>
  <c r="A4065" i="1"/>
  <c r="K4064" i="1"/>
  <c r="X4064" i="1"/>
  <c r="C4065" i="1" l="1"/>
  <c r="Y4064" i="1"/>
  <c r="AJ4065" i="1"/>
  <c r="Z4064" i="1"/>
  <c r="AA4064" i="1" s="1"/>
  <c r="AH4064" i="1" s="1"/>
  <c r="I4065" i="1"/>
  <c r="H4065" i="1" s="1"/>
  <c r="AB4067" i="1"/>
  <c r="J4005" i="1"/>
  <c r="A4066" i="1"/>
  <c r="K4065" i="1"/>
  <c r="X4065" i="1"/>
  <c r="U4001" i="1"/>
  <c r="W4001" i="1" s="1"/>
  <c r="T4001" i="1"/>
  <c r="AF4001" i="1" s="1"/>
  <c r="S4002" i="1"/>
  <c r="F4006" i="1"/>
  <c r="J4006" i="1" s="1"/>
  <c r="AC4007" i="1"/>
  <c r="AE4007" i="1" s="1"/>
  <c r="G4007" i="1"/>
  <c r="AG4000" i="1"/>
  <c r="B4000" i="1" s="1"/>
  <c r="M4008" i="1"/>
  <c r="N4008" i="1" s="1"/>
  <c r="P4008" i="1"/>
  <c r="Q4008" i="1"/>
  <c r="L4009" i="1"/>
  <c r="O4006" i="1" l="1"/>
  <c r="R4006" i="1" s="1"/>
  <c r="V4006" i="1" s="1"/>
  <c r="M4009" i="1"/>
  <c r="N4009" i="1" s="1"/>
  <c r="P4009" i="1"/>
  <c r="Q4009" i="1"/>
  <c r="L4010" i="1"/>
  <c r="U4002" i="1"/>
  <c r="W4002" i="1" s="1"/>
  <c r="T4002" i="1"/>
  <c r="AF4002" i="1" s="1"/>
  <c r="S4003" i="1"/>
  <c r="Z4065" i="1"/>
  <c r="AA4065" i="1" s="1"/>
  <c r="AH4065" i="1" s="1"/>
  <c r="AJ4066" i="1"/>
  <c r="Y4065" i="1"/>
  <c r="C4066" i="1"/>
  <c r="I4066" i="1"/>
  <c r="H4066" i="1" s="1"/>
  <c r="AB4068" i="1"/>
  <c r="AC4008" i="1"/>
  <c r="AE4008" i="1" s="1"/>
  <c r="G4008" i="1"/>
  <c r="F4007" i="1"/>
  <c r="O4007" i="1" s="1"/>
  <c r="R4007" i="1" s="1"/>
  <c r="V4007" i="1" s="1"/>
  <c r="AG4001" i="1"/>
  <c r="X4066" i="1"/>
  <c r="K4066" i="1"/>
  <c r="A4067" i="1"/>
  <c r="J4007" i="1" l="1"/>
  <c r="F4008" i="1"/>
  <c r="J4008" i="1" s="1"/>
  <c r="U4003" i="1"/>
  <c r="W4003" i="1" s="1"/>
  <c r="T4003" i="1"/>
  <c r="AF4003" i="1" s="1"/>
  <c r="S4004" i="1"/>
  <c r="C4067" i="1"/>
  <c r="Y4066" i="1"/>
  <c r="AJ4067" i="1"/>
  <c r="Z4066" i="1"/>
  <c r="AA4066" i="1" s="1"/>
  <c r="AH4066" i="1" s="1"/>
  <c r="I4067" i="1"/>
  <c r="H4067" i="1" s="1"/>
  <c r="B4001" i="1"/>
  <c r="AB4069" i="1"/>
  <c r="AC4009" i="1"/>
  <c r="AE4009" i="1" s="1"/>
  <c r="G4009" i="1"/>
  <c r="A4068" i="1"/>
  <c r="X4067" i="1"/>
  <c r="K4067" i="1"/>
  <c r="AG4002" i="1"/>
  <c r="B4002" i="1" s="1"/>
  <c r="M4010" i="1"/>
  <c r="N4010" i="1" s="1"/>
  <c r="P4010" i="1"/>
  <c r="Q4010" i="1"/>
  <c r="L4011" i="1"/>
  <c r="O4008" i="1" l="1"/>
  <c r="R4008" i="1" s="1"/>
  <c r="V4008" i="1" s="1"/>
  <c r="Y4067" i="1"/>
  <c r="Z4067" i="1"/>
  <c r="AA4067" i="1" s="1"/>
  <c r="AH4067" i="1" s="1"/>
  <c r="C4068" i="1"/>
  <c r="AJ4068" i="1"/>
  <c r="I4068" i="1"/>
  <c r="H4068" i="1" s="1"/>
  <c r="AG4003" i="1"/>
  <c r="B4003" i="1" s="1"/>
  <c r="X4068" i="1"/>
  <c r="A4069" i="1"/>
  <c r="K4068" i="1"/>
  <c r="AC4010" i="1"/>
  <c r="AE4010" i="1" s="1"/>
  <c r="G4010" i="1"/>
  <c r="M4011" i="1"/>
  <c r="N4011" i="1" s="1"/>
  <c r="P4011" i="1"/>
  <c r="Q4011" i="1"/>
  <c r="L4012" i="1"/>
  <c r="F4009" i="1"/>
  <c r="J4009" i="1" s="1"/>
  <c r="U4004" i="1"/>
  <c r="W4004" i="1" s="1"/>
  <c r="T4004" i="1"/>
  <c r="AF4004" i="1" s="1"/>
  <c r="S4005" i="1"/>
  <c r="AB4070" i="1"/>
  <c r="Z4068" i="1" l="1"/>
  <c r="AA4068" i="1" s="1"/>
  <c r="AH4068" i="1" s="1"/>
  <c r="AJ4069" i="1"/>
  <c r="Y4068" i="1"/>
  <c r="C4069" i="1"/>
  <c r="I4069" i="1"/>
  <c r="H4069" i="1" s="1"/>
  <c r="AG4004" i="1"/>
  <c r="O4009" i="1"/>
  <c r="R4009" i="1" s="1"/>
  <c r="V4009" i="1" s="1"/>
  <c r="AB4071" i="1"/>
  <c r="AC4011" i="1"/>
  <c r="AE4011" i="1" s="1"/>
  <c r="G4011" i="1"/>
  <c r="U4005" i="1"/>
  <c r="W4005" i="1" s="1"/>
  <c r="T4005" i="1"/>
  <c r="AF4005" i="1" s="1"/>
  <c r="S4006" i="1"/>
  <c r="M4012" i="1"/>
  <c r="N4012" i="1" s="1"/>
  <c r="P4012" i="1"/>
  <c r="Q4012" i="1"/>
  <c r="L4013" i="1"/>
  <c r="F4010" i="1"/>
  <c r="O4010" i="1" s="1"/>
  <c r="R4010" i="1" s="1"/>
  <c r="V4010" i="1" s="1"/>
  <c r="X4069" i="1"/>
  <c r="K4069" i="1"/>
  <c r="A4070" i="1"/>
  <c r="AC4012" i="1" l="1"/>
  <c r="AE4012" i="1" s="1"/>
  <c r="G4012" i="1"/>
  <c r="AG4005" i="1"/>
  <c r="AB4072" i="1"/>
  <c r="Y4069" i="1"/>
  <c r="Z4069" i="1"/>
  <c r="AA4069" i="1" s="1"/>
  <c r="AH4069" i="1" s="1"/>
  <c r="C4070" i="1"/>
  <c r="AJ4070" i="1"/>
  <c r="I4070" i="1"/>
  <c r="H4070" i="1" s="1"/>
  <c r="M4013" i="1"/>
  <c r="N4013" i="1" s="1"/>
  <c r="P4013" i="1"/>
  <c r="Q4013" i="1"/>
  <c r="L4014" i="1"/>
  <c r="F4011" i="1"/>
  <c r="J4011" i="1" s="1"/>
  <c r="J4010" i="1"/>
  <c r="U4006" i="1"/>
  <c r="W4006" i="1" s="1"/>
  <c r="T4006" i="1"/>
  <c r="AF4006" i="1" s="1"/>
  <c r="S4007" i="1"/>
  <c r="X4070" i="1"/>
  <c r="K4070" i="1"/>
  <c r="A4071" i="1"/>
  <c r="B4004" i="1"/>
  <c r="AG4006" i="1" l="1"/>
  <c r="B4006" i="1" s="1"/>
  <c r="U4007" i="1"/>
  <c r="W4007" i="1" s="1"/>
  <c r="T4007" i="1"/>
  <c r="AF4007" i="1" s="1"/>
  <c r="S4008" i="1"/>
  <c r="O4011" i="1"/>
  <c r="R4011" i="1" s="1"/>
  <c r="V4011" i="1" s="1"/>
  <c r="X4071" i="1"/>
  <c r="A4072" i="1"/>
  <c r="K4071" i="1"/>
  <c r="F4012" i="1"/>
  <c r="O4012" i="1" s="1"/>
  <c r="R4012" i="1" s="1"/>
  <c r="V4012" i="1" s="1"/>
  <c r="AC4013" i="1"/>
  <c r="AE4013" i="1" s="1"/>
  <c r="G4013" i="1"/>
  <c r="AB4073" i="1"/>
  <c r="Z4070" i="1"/>
  <c r="AA4070" i="1" s="1"/>
  <c r="AH4070" i="1" s="1"/>
  <c r="C4071" i="1"/>
  <c r="Y4070" i="1"/>
  <c r="AJ4071" i="1"/>
  <c r="I4071" i="1"/>
  <c r="H4071" i="1" s="1"/>
  <c r="M4014" i="1"/>
  <c r="N4014" i="1" s="1"/>
  <c r="P4014" i="1"/>
  <c r="Q4014" i="1"/>
  <c r="L4015" i="1"/>
  <c r="B4005" i="1"/>
  <c r="AC4014" i="1" l="1"/>
  <c r="AE4014" i="1" s="1"/>
  <c r="G4014" i="1"/>
  <c r="J4012" i="1"/>
  <c r="AG4007" i="1"/>
  <c r="B4007" i="1" s="1"/>
  <c r="M4015" i="1"/>
  <c r="N4015" i="1" s="1"/>
  <c r="P4015" i="1"/>
  <c r="Q4015" i="1"/>
  <c r="L4016" i="1"/>
  <c r="AB4074" i="1"/>
  <c r="F4013" i="1"/>
  <c r="O4013" i="1" s="1"/>
  <c r="R4013" i="1" s="1"/>
  <c r="V4013" i="1" s="1"/>
  <c r="K4072" i="1"/>
  <c r="A4073" i="1"/>
  <c r="X4072" i="1"/>
  <c r="Y4071" i="1"/>
  <c r="Z4071" i="1"/>
  <c r="AA4071" i="1" s="1"/>
  <c r="AH4071" i="1" s="1"/>
  <c r="C4072" i="1"/>
  <c r="AJ4072" i="1"/>
  <c r="I4072" i="1"/>
  <c r="H4072" i="1" s="1"/>
  <c r="U4008" i="1"/>
  <c r="W4008" i="1" s="1"/>
  <c r="T4008" i="1"/>
  <c r="AF4008" i="1" s="1"/>
  <c r="S4009" i="1"/>
  <c r="AG4008" i="1" l="1"/>
  <c r="B4008" i="1" s="1"/>
  <c r="Y4072" i="1"/>
  <c r="C4073" i="1"/>
  <c r="Z4072" i="1"/>
  <c r="AA4072" i="1" s="1"/>
  <c r="AH4072" i="1" s="1"/>
  <c r="AJ4073" i="1"/>
  <c r="I4073" i="1"/>
  <c r="H4073" i="1" s="1"/>
  <c r="J4013" i="1"/>
  <c r="F4014" i="1"/>
  <c r="J4014" i="1" s="1"/>
  <c r="K4073" i="1"/>
  <c r="A4074" i="1"/>
  <c r="X4073" i="1"/>
  <c r="AC4015" i="1"/>
  <c r="AE4015" i="1" s="1"/>
  <c r="G4015" i="1"/>
  <c r="U4009" i="1"/>
  <c r="W4009" i="1" s="1"/>
  <c r="T4009" i="1"/>
  <c r="AF4009" i="1" s="1"/>
  <c r="S4010" i="1"/>
  <c r="AB4075" i="1"/>
  <c r="M4016" i="1"/>
  <c r="N4016" i="1" s="1"/>
  <c r="P4016" i="1"/>
  <c r="Q4016" i="1"/>
  <c r="L4017" i="1"/>
  <c r="O4014" i="1" l="1"/>
  <c r="R4014" i="1" s="1"/>
  <c r="V4014" i="1" s="1"/>
  <c r="AB4076" i="1"/>
  <c r="AG4009" i="1"/>
  <c r="B4009" i="1" s="1"/>
  <c r="AC4016" i="1"/>
  <c r="AE4016" i="1" s="1"/>
  <c r="G4016" i="1"/>
  <c r="Z4073" i="1"/>
  <c r="AA4073" i="1" s="1"/>
  <c r="AH4073" i="1" s="1"/>
  <c r="C4074" i="1"/>
  <c r="AJ4074" i="1"/>
  <c r="Y4073" i="1"/>
  <c r="I4074" i="1"/>
  <c r="H4074" i="1" s="1"/>
  <c r="M4017" i="1"/>
  <c r="N4017" i="1" s="1"/>
  <c r="P4017" i="1"/>
  <c r="Q4017" i="1"/>
  <c r="L4018" i="1"/>
  <c r="U4010" i="1"/>
  <c r="W4010" i="1" s="1"/>
  <c r="T4010" i="1"/>
  <c r="AF4010" i="1" s="1"/>
  <c r="S4011" i="1"/>
  <c r="F4015" i="1"/>
  <c r="J4015" i="1" s="1"/>
  <c r="K4074" i="1"/>
  <c r="X4074" i="1"/>
  <c r="A4075" i="1"/>
  <c r="O4015" i="1" l="1"/>
  <c r="R4015" i="1" s="1"/>
  <c r="V4015" i="1" s="1"/>
  <c r="U4011" i="1"/>
  <c r="W4011" i="1" s="1"/>
  <c r="T4011" i="1"/>
  <c r="AF4011" i="1" s="1"/>
  <c r="S4012" i="1"/>
  <c r="K4075" i="1"/>
  <c r="X4075" i="1"/>
  <c r="A4076" i="1"/>
  <c r="AB4077" i="1"/>
  <c r="AC4017" i="1"/>
  <c r="AE4017" i="1" s="1"/>
  <c r="G4017" i="1"/>
  <c r="AG4010" i="1"/>
  <c r="Y4074" i="1"/>
  <c r="AJ4075" i="1"/>
  <c r="Z4074" i="1"/>
  <c r="AA4074" i="1" s="1"/>
  <c r="AH4074" i="1" s="1"/>
  <c r="C4075" i="1"/>
  <c r="I4075" i="1"/>
  <c r="H4075" i="1" s="1"/>
  <c r="M4018" i="1"/>
  <c r="N4018" i="1" s="1"/>
  <c r="P4018" i="1"/>
  <c r="Q4018" i="1"/>
  <c r="L4019" i="1"/>
  <c r="F4016" i="1"/>
  <c r="O4016" i="1" s="1"/>
  <c r="R4016" i="1" s="1"/>
  <c r="V4016" i="1" s="1"/>
  <c r="J4016" i="1" l="1"/>
  <c r="AC4018" i="1"/>
  <c r="AE4018" i="1" s="1"/>
  <c r="G4018" i="1"/>
  <c r="U4012" i="1"/>
  <c r="W4012" i="1" s="1"/>
  <c r="T4012" i="1"/>
  <c r="AF4012" i="1" s="1"/>
  <c r="S4013" i="1"/>
  <c r="M4019" i="1"/>
  <c r="N4019" i="1" s="1"/>
  <c r="P4019" i="1"/>
  <c r="Q4019" i="1"/>
  <c r="L4020" i="1"/>
  <c r="X4076" i="1"/>
  <c r="A4077" i="1"/>
  <c r="K4076" i="1"/>
  <c r="AB4078" i="1"/>
  <c r="Y4075" i="1"/>
  <c r="AJ4076" i="1"/>
  <c r="Z4075" i="1"/>
  <c r="AA4075" i="1" s="1"/>
  <c r="AH4075" i="1" s="1"/>
  <c r="C4076" i="1"/>
  <c r="I4076" i="1"/>
  <c r="H4076" i="1" s="1"/>
  <c r="AG4011" i="1"/>
  <c r="B4011" i="1" s="1"/>
  <c r="B4010" i="1"/>
  <c r="F4017" i="1"/>
  <c r="O4017" i="1" s="1"/>
  <c r="R4017" i="1" s="1"/>
  <c r="V4017" i="1" s="1"/>
  <c r="J4017" i="1" l="1"/>
  <c r="AC4019" i="1"/>
  <c r="AE4019" i="1" s="1"/>
  <c r="G4019" i="1"/>
  <c r="AG4012" i="1"/>
  <c r="C4077" i="1"/>
  <c r="Y4076" i="1"/>
  <c r="AJ4077" i="1"/>
  <c r="Z4076" i="1"/>
  <c r="AA4076" i="1" s="1"/>
  <c r="AH4076" i="1" s="1"/>
  <c r="I4077" i="1"/>
  <c r="H4077" i="1" s="1"/>
  <c r="M4020" i="1"/>
  <c r="N4020" i="1" s="1"/>
  <c r="P4020" i="1"/>
  <c r="Q4020" i="1"/>
  <c r="L4021" i="1"/>
  <c r="AB4079" i="1"/>
  <c r="U4013" i="1"/>
  <c r="W4013" i="1" s="1"/>
  <c r="T4013" i="1"/>
  <c r="AF4013" i="1" s="1"/>
  <c r="S4014" i="1"/>
  <c r="F4018" i="1"/>
  <c r="O4018" i="1" s="1"/>
  <c r="R4018" i="1" s="1"/>
  <c r="V4018" i="1" s="1"/>
  <c r="K4077" i="1"/>
  <c r="X4077" i="1"/>
  <c r="A4078" i="1"/>
  <c r="J4018" i="1" l="1"/>
  <c r="A4079" i="1"/>
  <c r="X4078" i="1"/>
  <c r="K4078" i="1"/>
  <c r="M4021" i="1"/>
  <c r="N4021" i="1" s="1"/>
  <c r="P4021" i="1"/>
  <c r="Q4021" i="1"/>
  <c r="L4022" i="1"/>
  <c r="F4019" i="1"/>
  <c r="J4019" i="1" s="1"/>
  <c r="AG4013" i="1"/>
  <c r="B4013" i="1" s="1"/>
  <c r="Y4077" i="1"/>
  <c r="Z4077" i="1"/>
  <c r="AA4077" i="1" s="1"/>
  <c r="AH4077" i="1" s="1"/>
  <c r="C4078" i="1"/>
  <c r="AJ4078" i="1"/>
  <c r="I4078" i="1"/>
  <c r="H4078" i="1" s="1"/>
  <c r="U4014" i="1"/>
  <c r="W4014" i="1" s="1"/>
  <c r="T4014" i="1"/>
  <c r="AF4014" i="1" s="1"/>
  <c r="S4015" i="1"/>
  <c r="AB4080" i="1"/>
  <c r="AC4020" i="1"/>
  <c r="AE4020" i="1" s="1"/>
  <c r="G4020" i="1"/>
  <c r="B4012" i="1"/>
  <c r="O4019" i="1" l="1"/>
  <c r="R4019" i="1" s="1"/>
  <c r="V4019" i="1" s="1"/>
  <c r="M4022" i="1"/>
  <c r="N4022" i="1" s="1"/>
  <c r="P4022" i="1"/>
  <c r="Q4022" i="1"/>
  <c r="L4023" i="1"/>
  <c r="F4020" i="1"/>
  <c r="J4020" i="1" s="1"/>
  <c r="U4015" i="1"/>
  <c r="W4015" i="1" s="1"/>
  <c r="T4015" i="1"/>
  <c r="AF4015" i="1" s="1"/>
  <c r="S4016" i="1"/>
  <c r="AG4014" i="1"/>
  <c r="B4014" i="1" s="1"/>
  <c r="Y4078" i="1"/>
  <c r="AJ4079" i="1"/>
  <c r="Z4078" i="1"/>
  <c r="AA4078" i="1" s="1"/>
  <c r="AH4078" i="1" s="1"/>
  <c r="C4079" i="1"/>
  <c r="I4079" i="1"/>
  <c r="H4079" i="1" s="1"/>
  <c r="AB4081" i="1"/>
  <c r="A4080" i="1"/>
  <c r="X4079" i="1"/>
  <c r="K4079" i="1"/>
  <c r="AC4021" i="1"/>
  <c r="AE4021" i="1" s="1"/>
  <c r="G4021" i="1"/>
  <c r="O4020" i="1" l="1"/>
  <c r="R4020" i="1" s="1"/>
  <c r="V4020" i="1" s="1"/>
  <c r="AB4082" i="1"/>
  <c r="U4016" i="1"/>
  <c r="W4016" i="1" s="1"/>
  <c r="T4016" i="1"/>
  <c r="AF4016" i="1" s="1"/>
  <c r="S4017" i="1"/>
  <c r="F4021" i="1"/>
  <c r="O4021" i="1" s="1"/>
  <c r="R4021" i="1" s="1"/>
  <c r="V4021" i="1" s="1"/>
  <c r="AC4022" i="1"/>
  <c r="AE4022" i="1" s="1"/>
  <c r="G4022" i="1"/>
  <c r="AJ4080" i="1"/>
  <c r="Z4079" i="1"/>
  <c r="AA4079" i="1" s="1"/>
  <c r="AH4079" i="1" s="1"/>
  <c r="C4080" i="1"/>
  <c r="Y4079" i="1"/>
  <c r="I4080" i="1"/>
  <c r="H4080" i="1" s="1"/>
  <c r="A4081" i="1"/>
  <c r="X4080" i="1"/>
  <c r="K4080" i="1"/>
  <c r="AG4015" i="1"/>
  <c r="B4015" i="1" s="1"/>
  <c r="M4023" i="1"/>
  <c r="N4023" i="1" s="1"/>
  <c r="P4023" i="1"/>
  <c r="Q4023" i="1"/>
  <c r="L4024" i="1"/>
  <c r="J4021" i="1" l="1"/>
  <c r="AC4023" i="1"/>
  <c r="AE4023" i="1" s="1"/>
  <c r="G4023" i="1"/>
  <c r="K4081" i="1"/>
  <c r="A4082" i="1"/>
  <c r="X4081" i="1"/>
  <c r="F4022" i="1"/>
  <c r="O4022" i="1" s="1"/>
  <c r="R4022" i="1" s="1"/>
  <c r="V4022" i="1" s="1"/>
  <c r="M4024" i="1"/>
  <c r="N4024" i="1" s="1"/>
  <c r="P4024" i="1"/>
  <c r="Q4024" i="1"/>
  <c r="L4025" i="1"/>
  <c r="U4017" i="1"/>
  <c r="W4017" i="1" s="1"/>
  <c r="T4017" i="1"/>
  <c r="AF4017" i="1" s="1"/>
  <c r="S4018" i="1"/>
  <c r="AB4083" i="1"/>
  <c r="Y4080" i="1"/>
  <c r="C4081" i="1"/>
  <c r="Z4080" i="1"/>
  <c r="AA4080" i="1" s="1"/>
  <c r="AH4080" i="1" s="1"/>
  <c r="AJ4081" i="1"/>
  <c r="I4081" i="1"/>
  <c r="H4081" i="1" s="1"/>
  <c r="AG4016" i="1"/>
  <c r="B4016" i="1" s="1"/>
  <c r="U4018" i="1" l="1"/>
  <c r="W4018" i="1" s="1"/>
  <c r="T4018" i="1"/>
  <c r="AF4018" i="1" s="1"/>
  <c r="S4019" i="1"/>
  <c r="J4022" i="1"/>
  <c r="F4023" i="1"/>
  <c r="J4023" i="1" s="1"/>
  <c r="AC4024" i="1"/>
  <c r="AE4024" i="1" s="1"/>
  <c r="G4024" i="1"/>
  <c r="Z4081" i="1"/>
  <c r="AA4081" i="1" s="1"/>
  <c r="AH4081" i="1" s="1"/>
  <c r="AJ4082" i="1"/>
  <c r="Y4081" i="1"/>
  <c r="C4082" i="1"/>
  <c r="I4082" i="1"/>
  <c r="H4082" i="1" s="1"/>
  <c r="AG4017" i="1"/>
  <c r="B4017" i="1" s="1"/>
  <c r="M4025" i="1"/>
  <c r="N4025" i="1" s="1"/>
  <c r="P4025" i="1"/>
  <c r="Q4025" i="1"/>
  <c r="L4026" i="1"/>
  <c r="X4082" i="1"/>
  <c r="K4082" i="1"/>
  <c r="A4083" i="1"/>
  <c r="AB4084" i="1"/>
  <c r="O4023" i="1" l="1"/>
  <c r="R4023" i="1" s="1"/>
  <c r="V4023" i="1" s="1"/>
  <c r="AB4085" i="1"/>
  <c r="F4024" i="1"/>
  <c r="O4024" i="1" s="1"/>
  <c r="R4024" i="1" s="1"/>
  <c r="V4024" i="1" s="1"/>
  <c r="AG4018" i="1"/>
  <c r="B4018" i="1" s="1"/>
  <c r="Y4082" i="1"/>
  <c r="AJ4083" i="1"/>
  <c r="Z4082" i="1"/>
  <c r="AA4082" i="1" s="1"/>
  <c r="AH4082" i="1" s="1"/>
  <c r="C4083" i="1"/>
  <c r="I4083" i="1"/>
  <c r="H4083" i="1" s="1"/>
  <c r="AC4025" i="1"/>
  <c r="AE4025" i="1" s="1"/>
  <c r="G4025" i="1"/>
  <c r="U4019" i="1"/>
  <c r="W4019" i="1" s="1"/>
  <c r="T4019" i="1"/>
  <c r="AF4019" i="1" s="1"/>
  <c r="S4020" i="1"/>
  <c r="K4083" i="1"/>
  <c r="A4084" i="1"/>
  <c r="X4083" i="1"/>
  <c r="M4026" i="1"/>
  <c r="N4026" i="1" s="1"/>
  <c r="P4026" i="1"/>
  <c r="Q4026" i="1"/>
  <c r="L4027" i="1"/>
  <c r="A4085" i="1" l="1"/>
  <c r="K4084" i="1"/>
  <c r="X4084" i="1"/>
  <c r="F4025" i="1"/>
  <c r="O4025" i="1" s="1"/>
  <c r="R4025" i="1" s="1"/>
  <c r="V4025" i="1" s="1"/>
  <c r="U4020" i="1"/>
  <c r="W4020" i="1" s="1"/>
  <c r="T4020" i="1"/>
  <c r="AF4020" i="1" s="1"/>
  <c r="S4021" i="1"/>
  <c r="M4027" i="1"/>
  <c r="N4027" i="1" s="1"/>
  <c r="P4027" i="1"/>
  <c r="Q4027" i="1"/>
  <c r="L4028" i="1"/>
  <c r="J4024" i="1"/>
  <c r="AB4086" i="1"/>
  <c r="AC4026" i="1"/>
  <c r="AE4026" i="1" s="1"/>
  <c r="G4026" i="1"/>
  <c r="Y4083" i="1"/>
  <c r="C4084" i="1"/>
  <c r="Z4083" i="1"/>
  <c r="AA4083" i="1" s="1"/>
  <c r="AH4083" i="1" s="1"/>
  <c r="AJ4084" i="1"/>
  <c r="I4084" i="1"/>
  <c r="H4084" i="1" s="1"/>
  <c r="AG4019" i="1"/>
  <c r="J4025" i="1" l="1"/>
  <c r="AC4027" i="1"/>
  <c r="AE4027" i="1" s="1"/>
  <c r="G4027" i="1"/>
  <c r="AG4020" i="1"/>
  <c r="B4020" i="1" s="1"/>
  <c r="Y4084" i="1"/>
  <c r="C4085" i="1"/>
  <c r="Z4084" i="1"/>
  <c r="AA4084" i="1" s="1"/>
  <c r="AH4084" i="1" s="1"/>
  <c r="AJ4085" i="1"/>
  <c r="I4085" i="1"/>
  <c r="H4085" i="1" s="1"/>
  <c r="M4028" i="1"/>
  <c r="N4028" i="1" s="1"/>
  <c r="L4029" i="1"/>
  <c r="AB4087" i="1"/>
  <c r="U4021" i="1"/>
  <c r="W4021" i="1" s="1"/>
  <c r="T4021" i="1"/>
  <c r="AF4021" i="1" s="1"/>
  <c r="S4022" i="1"/>
  <c r="X4085" i="1"/>
  <c r="A4086" i="1"/>
  <c r="K4085" i="1"/>
  <c r="B4019" i="1"/>
  <c r="F4026" i="1"/>
  <c r="J4026" i="1" s="1"/>
  <c r="O4026" i="1" l="1"/>
  <c r="R4026" i="1" s="1"/>
  <c r="V4026" i="1" s="1"/>
  <c r="A4087" i="1"/>
  <c r="X4086" i="1"/>
  <c r="K4086" i="1"/>
  <c r="AG4021" i="1"/>
  <c r="B4021" i="1" s="1"/>
  <c r="M4029" i="1"/>
  <c r="N4029" i="1" s="1"/>
  <c r="L4030" i="1"/>
  <c r="AJ4086" i="1"/>
  <c r="Y4085" i="1"/>
  <c r="C4086" i="1"/>
  <c r="Z4085" i="1"/>
  <c r="AA4085" i="1" s="1"/>
  <c r="AH4085" i="1" s="1"/>
  <c r="I4086" i="1"/>
  <c r="H4086" i="1" s="1"/>
  <c r="U4022" i="1"/>
  <c r="W4022" i="1" s="1"/>
  <c r="T4022" i="1"/>
  <c r="AF4022" i="1" s="1"/>
  <c r="S4023" i="1"/>
  <c r="AB4088" i="1"/>
  <c r="F4027" i="1"/>
  <c r="O4027" i="1" s="1"/>
  <c r="AC4028" i="1"/>
  <c r="AE4028" i="1" s="1"/>
  <c r="G4028" i="1"/>
  <c r="J4027" i="1" l="1"/>
  <c r="AB4089" i="1"/>
  <c r="M4030" i="1"/>
  <c r="N4030" i="1" s="1"/>
  <c r="L4031" i="1"/>
  <c r="C4087" i="1"/>
  <c r="Y4086" i="1"/>
  <c r="AJ4087" i="1"/>
  <c r="Z4086" i="1"/>
  <c r="AA4086" i="1" s="1"/>
  <c r="AH4086" i="1" s="1"/>
  <c r="I4087" i="1"/>
  <c r="H4087" i="1" s="1"/>
  <c r="AG4022" i="1"/>
  <c r="R4027" i="1"/>
  <c r="P4028" i="1"/>
  <c r="U4023" i="1"/>
  <c r="W4023" i="1" s="1"/>
  <c r="T4023" i="1"/>
  <c r="AF4023" i="1" s="1"/>
  <c r="S4024" i="1"/>
  <c r="K4087" i="1"/>
  <c r="A4088" i="1"/>
  <c r="X4087" i="1"/>
  <c r="F4028" i="1"/>
  <c r="O4028" i="1" s="1"/>
  <c r="G4029" i="1"/>
  <c r="AC4029" i="1"/>
  <c r="AE4029" i="1" s="1"/>
  <c r="J4028" i="1" l="1"/>
  <c r="F4029" i="1"/>
  <c r="J4029" i="1" s="1"/>
  <c r="U4024" i="1"/>
  <c r="W4024" i="1" s="1"/>
  <c r="T4024" i="1"/>
  <c r="AF4024" i="1" s="1"/>
  <c r="S4025" i="1"/>
  <c r="S4027" i="1"/>
  <c r="V4027" i="1"/>
  <c r="AC4030" i="1"/>
  <c r="AE4030" i="1" s="1"/>
  <c r="G4030" i="1"/>
  <c r="Z4087" i="1"/>
  <c r="AA4087" i="1" s="1"/>
  <c r="AH4087" i="1" s="1"/>
  <c r="C4088" i="1"/>
  <c r="AJ4088" i="1"/>
  <c r="Y4087" i="1"/>
  <c r="I4088" i="1"/>
  <c r="H4088" i="1" s="1"/>
  <c r="A4089" i="1"/>
  <c r="X4088" i="1"/>
  <c r="K4088" i="1"/>
  <c r="AG4023" i="1"/>
  <c r="B4023" i="1" s="1"/>
  <c r="B4022" i="1"/>
  <c r="M4031" i="1"/>
  <c r="N4031" i="1" s="1"/>
  <c r="L4032" i="1"/>
  <c r="AB4090" i="1"/>
  <c r="Q4028" i="1"/>
  <c r="Q4029" i="1" s="1"/>
  <c r="Q4030" i="1" s="1"/>
  <c r="Q4031" i="1" s="1"/>
  <c r="P4029" i="1"/>
  <c r="P4030" i="1" s="1"/>
  <c r="P4031" i="1" s="1"/>
  <c r="O4029" i="1" l="1"/>
  <c r="R4029" i="1" s="1"/>
  <c r="AC4031" i="1"/>
  <c r="AE4031" i="1" s="1"/>
  <c r="G4031" i="1"/>
  <c r="U4027" i="1"/>
  <c r="W4027" i="1" s="1"/>
  <c r="T4027" i="1"/>
  <c r="S4028" i="1"/>
  <c r="M4032" i="1"/>
  <c r="N4032" i="1" s="1"/>
  <c r="P4032" i="1"/>
  <c r="Q4032" i="1"/>
  <c r="L4033" i="1"/>
  <c r="U4025" i="1"/>
  <c r="W4025" i="1" s="1"/>
  <c r="T4025" i="1"/>
  <c r="AF4025" i="1" s="1"/>
  <c r="S4026" i="1"/>
  <c r="AB4091" i="1"/>
  <c r="Z4088" i="1"/>
  <c r="C4089" i="1"/>
  <c r="AJ4089" i="1"/>
  <c r="Y4088" i="1"/>
  <c r="I4089" i="1"/>
  <c r="H4089" i="1" s="1"/>
  <c r="F4030" i="1"/>
  <c r="J4030" i="1" s="1"/>
  <c r="K4089" i="1"/>
  <c r="A4090" i="1"/>
  <c r="X4089" i="1"/>
  <c r="AG4024" i="1"/>
  <c r="B4024" i="1" s="1"/>
  <c r="R4028" i="1"/>
  <c r="O4030" i="1" l="1"/>
  <c r="R4030" i="1" s="1"/>
  <c r="T4028" i="1"/>
  <c r="AF4028" i="1" s="1"/>
  <c r="S4029" i="1"/>
  <c r="AB4092" i="1"/>
  <c r="AG4025" i="1"/>
  <c r="B4025" i="1" s="1"/>
  <c r="AF4027" i="1"/>
  <c r="AA4027" i="1"/>
  <c r="G4032" i="1"/>
  <c r="AC4032" i="1"/>
  <c r="AE4032" i="1" s="1"/>
  <c r="AG4027" i="1"/>
  <c r="B4027" i="1" s="1"/>
  <c r="F4031" i="1"/>
  <c r="J4031" i="1" s="1"/>
  <c r="Z4089" i="1"/>
  <c r="AA4089" i="1" s="1"/>
  <c r="AH4089" i="1" s="1"/>
  <c r="C4090" i="1"/>
  <c r="Y4089" i="1"/>
  <c r="AJ4090" i="1"/>
  <c r="I4090" i="1"/>
  <c r="H4090" i="1" s="1"/>
  <c r="X4090" i="1"/>
  <c r="A4091" i="1"/>
  <c r="K4090" i="1"/>
  <c r="U4026" i="1"/>
  <c r="W4026" i="1" s="1"/>
  <c r="T4026" i="1"/>
  <c r="AF4026" i="1" s="1"/>
  <c r="M4033" i="1"/>
  <c r="N4033" i="1" s="1"/>
  <c r="P4033" i="1"/>
  <c r="Q4033" i="1"/>
  <c r="L4034" i="1"/>
  <c r="O4031" i="1" l="1"/>
  <c r="R4031" i="1" s="1"/>
  <c r="AC4033" i="1"/>
  <c r="AE4033" i="1" s="1"/>
  <c r="G4033" i="1"/>
  <c r="AB4093" i="1"/>
  <c r="T4029" i="1"/>
  <c r="AF4029" i="1" s="1"/>
  <c r="S4030" i="1"/>
  <c r="M4034" i="1"/>
  <c r="N4034" i="1" s="1"/>
  <c r="P4034" i="1"/>
  <c r="Q4034" i="1"/>
  <c r="L4035" i="1"/>
  <c r="AG4026" i="1"/>
  <c r="K4091" i="1"/>
  <c r="X4091" i="1"/>
  <c r="A4092" i="1"/>
  <c r="F4032" i="1"/>
  <c r="J4032" i="1" s="1"/>
  <c r="C4091" i="1"/>
  <c r="Y4090" i="1"/>
  <c r="AJ4091" i="1"/>
  <c r="Z4090" i="1"/>
  <c r="AA4090" i="1" s="1"/>
  <c r="AH4090" i="1" s="1"/>
  <c r="I4091" i="1"/>
  <c r="H4091" i="1" s="1"/>
  <c r="AH4027" i="1"/>
  <c r="O4032" i="1" l="1"/>
  <c r="R4032" i="1" s="1"/>
  <c r="Z4091" i="1"/>
  <c r="AA4091" i="1" s="1"/>
  <c r="AH4091" i="1" s="1"/>
  <c r="C4092" i="1"/>
  <c r="AJ4092" i="1"/>
  <c r="Y4091" i="1"/>
  <c r="I4092" i="1"/>
  <c r="H4092" i="1" s="1"/>
  <c r="M4035" i="1"/>
  <c r="N4035" i="1" s="1"/>
  <c r="P4035" i="1"/>
  <c r="Q4035" i="1"/>
  <c r="L4036" i="1"/>
  <c r="T4030" i="1"/>
  <c r="AF4030" i="1" s="1"/>
  <c r="S4031" i="1"/>
  <c r="K4092" i="1"/>
  <c r="X4092" i="1"/>
  <c r="A4093" i="1"/>
  <c r="B4026" i="1"/>
  <c r="F4033" i="1"/>
  <c r="J4033" i="1" s="1"/>
  <c r="G4034" i="1"/>
  <c r="AC4034" i="1"/>
  <c r="AE4034" i="1" s="1"/>
  <c r="AB4094" i="1"/>
  <c r="O4033" i="1" l="1"/>
  <c r="R4033" i="1" s="1"/>
  <c r="A4094" i="1"/>
  <c r="K4093" i="1"/>
  <c r="X4093" i="1"/>
  <c r="AB4095" i="1"/>
  <c r="F4034" i="1"/>
  <c r="O4034" i="1" s="1"/>
  <c r="R4034" i="1" s="1"/>
  <c r="T4031" i="1"/>
  <c r="AF4031" i="1" s="1"/>
  <c r="S4032" i="1"/>
  <c r="G4035" i="1"/>
  <c r="AC4035" i="1"/>
  <c r="AE4035" i="1" s="1"/>
  <c r="Y4092" i="1"/>
  <c r="Z4092" i="1"/>
  <c r="AA4092" i="1" s="1"/>
  <c r="AH4092" i="1" s="1"/>
  <c r="C4093" i="1"/>
  <c r="AJ4093" i="1"/>
  <c r="I4093" i="1"/>
  <c r="H4093" i="1" s="1"/>
  <c r="M4036" i="1"/>
  <c r="N4036" i="1" s="1"/>
  <c r="P4036" i="1"/>
  <c r="Q4036" i="1"/>
  <c r="L4037" i="1"/>
  <c r="J4034" i="1" l="1"/>
  <c r="Y4093" i="1"/>
  <c r="C4094" i="1"/>
  <c r="Z4093" i="1"/>
  <c r="AA4093" i="1" s="1"/>
  <c r="AH4093" i="1" s="1"/>
  <c r="AJ4094" i="1"/>
  <c r="I4094" i="1"/>
  <c r="H4094" i="1" s="1"/>
  <c r="AC4036" i="1"/>
  <c r="AE4036" i="1" s="1"/>
  <c r="G4036" i="1"/>
  <c r="T4032" i="1"/>
  <c r="AF4032" i="1" s="1"/>
  <c r="S4033" i="1"/>
  <c r="M4037" i="1"/>
  <c r="N4037" i="1" s="1"/>
  <c r="P4037" i="1"/>
  <c r="Q4037" i="1"/>
  <c r="L4038" i="1"/>
  <c r="F4035" i="1"/>
  <c r="J4035" i="1" s="1"/>
  <c r="A4095" i="1"/>
  <c r="K4094" i="1"/>
  <c r="X4094" i="1"/>
  <c r="AB4096" i="1"/>
  <c r="Z4094" i="1" l="1"/>
  <c r="AA4094" i="1" s="1"/>
  <c r="AH4094" i="1" s="1"/>
  <c r="AJ4095" i="1"/>
  <c r="Y4094" i="1"/>
  <c r="C4095" i="1"/>
  <c r="I4095" i="1"/>
  <c r="H4095" i="1" s="1"/>
  <c r="O4035" i="1"/>
  <c r="R4035" i="1" s="1"/>
  <c r="F4036" i="1"/>
  <c r="O4036" i="1" s="1"/>
  <c r="R4036" i="1" s="1"/>
  <c r="G4037" i="1"/>
  <c r="AC4037" i="1"/>
  <c r="AE4037" i="1" s="1"/>
  <c r="X4095" i="1"/>
  <c r="A4096" i="1"/>
  <c r="K4095" i="1"/>
  <c r="AB4097" i="1"/>
  <c r="M4038" i="1"/>
  <c r="N4038" i="1" s="1"/>
  <c r="P4038" i="1"/>
  <c r="Q4038" i="1"/>
  <c r="L4039" i="1"/>
  <c r="T4033" i="1"/>
  <c r="AF4033" i="1" s="1"/>
  <c r="S4034" i="1"/>
  <c r="J4036" i="1" l="1"/>
  <c r="G4038" i="1"/>
  <c r="AC4038" i="1"/>
  <c r="AE4038" i="1" s="1"/>
  <c r="M4039" i="1"/>
  <c r="N4039" i="1" s="1"/>
  <c r="P4039" i="1"/>
  <c r="Q4039" i="1"/>
  <c r="L4040" i="1"/>
  <c r="K4096" i="1"/>
  <c r="X4096" i="1"/>
  <c r="A4097" i="1"/>
  <c r="AB4098" i="1"/>
  <c r="Y4095" i="1"/>
  <c r="Z4095" i="1"/>
  <c r="AA4095" i="1" s="1"/>
  <c r="AH4095" i="1" s="1"/>
  <c r="C4096" i="1"/>
  <c r="AJ4096" i="1"/>
  <c r="I4096" i="1"/>
  <c r="H4096" i="1" s="1"/>
  <c r="T4034" i="1"/>
  <c r="AF4034" i="1" s="1"/>
  <c r="S4035" i="1"/>
  <c r="F4037" i="1"/>
  <c r="J4037" i="1" s="1"/>
  <c r="O4037" i="1" l="1"/>
  <c r="R4037" i="1" s="1"/>
  <c r="X4097" i="1"/>
  <c r="A4098" i="1"/>
  <c r="K4097" i="1"/>
  <c r="T4035" i="1"/>
  <c r="AF4035" i="1" s="1"/>
  <c r="S4036" i="1"/>
  <c r="C4097" i="1"/>
  <c r="Z4096" i="1"/>
  <c r="AA4096" i="1" s="1"/>
  <c r="AH4096" i="1" s="1"/>
  <c r="I4097" i="1"/>
  <c r="H4097" i="1" s="1"/>
  <c r="AJ4097" i="1"/>
  <c r="Y4096" i="1"/>
  <c r="G4039" i="1"/>
  <c r="AC4039" i="1"/>
  <c r="AE4039" i="1" s="1"/>
  <c r="AB4099" i="1"/>
  <c r="M4040" i="1"/>
  <c r="N4040" i="1" s="1"/>
  <c r="P4040" i="1"/>
  <c r="Q4040" i="1"/>
  <c r="L4041" i="1"/>
  <c r="F4038" i="1"/>
  <c r="J4038" i="1" l="1"/>
  <c r="O4038" i="1"/>
  <c r="R4038" i="1" s="1"/>
  <c r="M4041" i="1"/>
  <c r="P4041" i="1"/>
  <c r="Q4041" i="1"/>
  <c r="L4042" i="1"/>
  <c r="AB4100" i="1"/>
  <c r="Z4097" i="1"/>
  <c r="Y4097" i="1"/>
  <c r="I4098" i="1"/>
  <c r="H4098" i="1" s="1"/>
  <c r="AJ4098" i="1"/>
  <c r="C4098" i="1"/>
  <c r="T4036" i="1"/>
  <c r="S4037" i="1"/>
  <c r="F4039" i="1"/>
  <c r="G4040" i="1"/>
  <c r="AC4040" i="1"/>
  <c r="X4098" i="1"/>
  <c r="A4099" i="1"/>
  <c r="K4098" i="1"/>
  <c r="O4039" i="1" l="1"/>
  <c r="R4039" i="1" s="1"/>
  <c r="I4099" i="1"/>
  <c r="H4099" i="1" s="1"/>
  <c r="C4099" i="1"/>
  <c r="Y4098" i="1"/>
  <c r="AJ4099" i="1"/>
  <c r="Z4098" i="1"/>
  <c r="AA4098" i="1" s="1"/>
  <c r="AH4098" i="1" s="1"/>
  <c r="AE4040" i="1"/>
  <c r="J4039" i="1"/>
  <c r="M4042" i="1"/>
  <c r="P4042" i="1"/>
  <c r="Q4042" i="1"/>
  <c r="L4043" i="1"/>
  <c r="F4040" i="1"/>
  <c r="AA4097" i="1"/>
  <c r="A4100" i="1"/>
  <c r="K4099" i="1"/>
  <c r="X4099" i="1"/>
  <c r="T4037" i="1"/>
  <c r="S4038" i="1"/>
  <c r="AB4101" i="1"/>
  <c r="AF4036" i="1"/>
  <c r="N4041" i="1"/>
  <c r="AF4037" i="1" l="1"/>
  <c r="Z4099" i="1"/>
  <c r="AA4099" i="1" s="1"/>
  <c r="AH4099" i="1" s="1"/>
  <c r="AJ4100" i="1"/>
  <c r="C4100" i="1"/>
  <c r="I4100" i="1"/>
  <c r="H4100" i="1" s="1"/>
  <c r="Y4099" i="1"/>
  <c r="J4040" i="1"/>
  <c r="AB4102" i="1"/>
  <c r="AH4097" i="1"/>
  <c r="N4042" i="1"/>
  <c r="AC4041" i="1"/>
  <c r="G4041" i="1"/>
  <c r="T4038" i="1"/>
  <c r="S4039" i="1"/>
  <c r="X4100" i="1"/>
  <c r="K4100" i="1"/>
  <c r="A4101" i="1"/>
  <c r="O4040" i="1"/>
  <c r="M4043" i="1"/>
  <c r="P4043" i="1"/>
  <c r="Q4043" i="1"/>
  <c r="L4044" i="1"/>
  <c r="R4040" i="1" l="1"/>
  <c r="F4041" i="1"/>
  <c r="M4044" i="1"/>
  <c r="P4044" i="1"/>
  <c r="Q4044" i="1"/>
  <c r="L4045" i="1"/>
  <c r="X4101" i="1"/>
  <c r="A4102" i="1"/>
  <c r="K4101" i="1"/>
  <c r="T4039" i="1"/>
  <c r="S4040" i="1"/>
  <c r="AE4041" i="1"/>
  <c r="AB4103" i="1"/>
  <c r="G4042" i="1"/>
  <c r="AC4042" i="1"/>
  <c r="AF4038" i="1"/>
  <c r="N4043" i="1"/>
  <c r="Z4100" i="1"/>
  <c r="AA4100" i="1" s="1"/>
  <c r="AH4100" i="1" s="1"/>
  <c r="AJ4101" i="1"/>
  <c r="I4101" i="1"/>
  <c r="H4101" i="1" s="1"/>
  <c r="Y4100" i="1"/>
  <c r="C4101" i="1"/>
  <c r="J4041" i="1" l="1"/>
  <c r="O4041" i="1"/>
  <c r="R4041" i="1" s="1"/>
  <c r="G4043" i="1"/>
  <c r="AC4043" i="1"/>
  <c r="AE4042" i="1"/>
  <c r="AF4039" i="1"/>
  <c r="Y4101" i="1"/>
  <c r="Z4101" i="1"/>
  <c r="AA4101" i="1" s="1"/>
  <c r="AH4101" i="1" s="1"/>
  <c r="AJ4102" i="1"/>
  <c r="I4102" i="1"/>
  <c r="H4102" i="1" s="1"/>
  <c r="C4102" i="1"/>
  <c r="F4042" i="1"/>
  <c r="N4044" i="1"/>
  <c r="M4045" i="1"/>
  <c r="P4045" i="1"/>
  <c r="Q4045" i="1"/>
  <c r="L4046" i="1"/>
  <c r="AB4104" i="1"/>
  <c r="T4040" i="1"/>
  <c r="S4041" i="1"/>
  <c r="K4102" i="1"/>
  <c r="X4102" i="1"/>
  <c r="A4103" i="1"/>
  <c r="O4042" i="1" l="1"/>
  <c r="R4042" i="1" s="1"/>
  <c r="K4103" i="1"/>
  <c r="A4104" i="1"/>
  <c r="X4103" i="1"/>
  <c r="Y4102" i="1"/>
  <c r="AJ4103" i="1"/>
  <c r="Z4102" i="1"/>
  <c r="AA4102" i="1" s="1"/>
  <c r="AH4102" i="1" s="1"/>
  <c r="C4103" i="1"/>
  <c r="I4103" i="1"/>
  <c r="H4103" i="1" s="1"/>
  <c r="T4041" i="1"/>
  <c r="S4042" i="1"/>
  <c r="N4045" i="1"/>
  <c r="AE4043" i="1"/>
  <c r="AF4040" i="1"/>
  <c r="G4044" i="1"/>
  <c r="AC4044" i="1"/>
  <c r="J4042" i="1"/>
  <c r="F4043" i="1"/>
  <c r="M4046" i="1"/>
  <c r="P4046" i="1"/>
  <c r="Q4046" i="1"/>
  <c r="L4047" i="1"/>
  <c r="AB4105" i="1"/>
  <c r="N4046" i="1" l="1"/>
  <c r="F4044" i="1"/>
  <c r="M4047" i="1"/>
  <c r="P4047" i="1"/>
  <c r="Q4047" i="1"/>
  <c r="L4048" i="1"/>
  <c r="T4042" i="1"/>
  <c r="S4043" i="1"/>
  <c r="C4104" i="1"/>
  <c r="Y4103" i="1"/>
  <c r="Z4103" i="1"/>
  <c r="AA4103" i="1" s="1"/>
  <c r="AH4103" i="1" s="1"/>
  <c r="AJ4104" i="1"/>
  <c r="I4104" i="1"/>
  <c r="H4104" i="1" s="1"/>
  <c r="AF4041" i="1"/>
  <c r="O4043" i="1"/>
  <c r="AB4106" i="1"/>
  <c r="J4043" i="1"/>
  <c r="AE4044" i="1"/>
  <c r="X4104" i="1"/>
  <c r="K4104" i="1"/>
  <c r="A4105" i="1"/>
  <c r="G4045" i="1"/>
  <c r="AC4045" i="1"/>
  <c r="O4044" i="1" l="1"/>
  <c r="R4044" i="1" s="1"/>
  <c r="J4044" i="1"/>
  <c r="AE4045" i="1"/>
  <c r="AB4107" i="1"/>
  <c r="AF4042" i="1"/>
  <c r="X4105" i="1"/>
  <c r="A4106" i="1"/>
  <c r="K4105" i="1"/>
  <c r="F4045" i="1"/>
  <c r="AJ4105" i="1"/>
  <c r="I4105" i="1"/>
  <c r="H4105" i="1" s="1"/>
  <c r="Y4104" i="1"/>
  <c r="Z4104" i="1"/>
  <c r="AA4104" i="1" s="1"/>
  <c r="AH4104" i="1" s="1"/>
  <c r="C4105" i="1"/>
  <c r="N4047" i="1"/>
  <c r="R4043" i="1"/>
  <c r="M4048" i="1"/>
  <c r="P4048" i="1"/>
  <c r="Q4048" i="1"/>
  <c r="L4049" i="1"/>
  <c r="T4043" i="1"/>
  <c r="S4044" i="1"/>
  <c r="AC4046" i="1"/>
  <c r="G4046" i="1"/>
  <c r="J4045" i="1" l="1"/>
  <c r="T4044" i="1"/>
  <c r="S4045" i="1"/>
  <c r="AE4046" i="1"/>
  <c r="M4049" i="1"/>
  <c r="P4049" i="1"/>
  <c r="Q4049" i="1"/>
  <c r="L4050" i="1"/>
  <c r="AB4108" i="1"/>
  <c r="G4047" i="1"/>
  <c r="AC4047" i="1"/>
  <c r="O4045" i="1"/>
  <c r="A4107" i="1"/>
  <c r="K4106" i="1"/>
  <c r="X4106" i="1"/>
  <c r="F4046" i="1"/>
  <c r="AF4043" i="1"/>
  <c r="N4048" i="1"/>
  <c r="I4106" i="1"/>
  <c r="H4106" i="1" s="1"/>
  <c r="Y4105" i="1"/>
  <c r="Z4105" i="1"/>
  <c r="AA4105" i="1" s="1"/>
  <c r="AH4105" i="1" s="1"/>
  <c r="AJ4106" i="1"/>
  <c r="C4106" i="1"/>
  <c r="J4046" i="1" l="1"/>
  <c r="AE4047" i="1"/>
  <c r="AB4109" i="1"/>
  <c r="K4107" i="1"/>
  <c r="A4108" i="1"/>
  <c r="X4107" i="1"/>
  <c r="F4047" i="1"/>
  <c r="N4049" i="1"/>
  <c r="T4045" i="1"/>
  <c r="S4046" i="1"/>
  <c r="AC4048" i="1"/>
  <c r="G4048" i="1"/>
  <c r="I4107" i="1"/>
  <c r="H4107" i="1" s="1"/>
  <c r="Y4106" i="1"/>
  <c r="AJ4107" i="1"/>
  <c r="Z4106" i="1"/>
  <c r="AA4106" i="1" s="1"/>
  <c r="AH4106" i="1" s="1"/>
  <c r="C4107" i="1"/>
  <c r="R4045" i="1"/>
  <c r="M4050" i="1"/>
  <c r="P4050" i="1"/>
  <c r="Q4050" i="1"/>
  <c r="L4051" i="1"/>
  <c r="AF4044" i="1"/>
  <c r="O4046" i="1"/>
  <c r="O4047" i="1" l="1"/>
  <c r="R4047" i="1" s="1"/>
  <c r="N4050" i="1"/>
  <c r="F4048" i="1"/>
  <c r="AF4045" i="1"/>
  <c r="AB4110" i="1"/>
  <c r="M4051" i="1"/>
  <c r="P4051" i="1"/>
  <c r="Q4051" i="1"/>
  <c r="L4052" i="1"/>
  <c r="AE4048" i="1"/>
  <c r="Y4107" i="1"/>
  <c r="I4108" i="1"/>
  <c r="H4108" i="1" s="1"/>
  <c r="Z4107" i="1"/>
  <c r="AA4107" i="1" s="1"/>
  <c r="AH4107" i="1" s="1"/>
  <c r="C4108" i="1"/>
  <c r="AJ4108" i="1"/>
  <c r="AC4049" i="1"/>
  <c r="G4049" i="1"/>
  <c r="J4047" i="1"/>
  <c r="A4109" i="1"/>
  <c r="X4108" i="1"/>
  <c r="K4108" i="1"/>
  <c r="R4046" i="1"/>
  <c r="T4046" i="1"/>
  <c r="S4047" i="1"/>
  <c r="O4048" i="1" l="1"/>
  <c r="R4048" i="1" s="1"/>
  <c r="J4048" i="1"/>
  <c r="G4050" i="1"/>
  <c r="AC4050" i="1"/>
  <c r="AF4046" i="1"/>
  <c r="Z4108" i="1"/>
  <c r="AA4108" i="1" s="1"/>
  <c r="AH4108" i="1" s="1"/>
  <c r="C4109" i="1"/>
  <c r="AJ4109" i="1"/>
  <c r="Y4108" i="1"/>
  <c r="I4109" i="1"/>
  <c r="H4109" i="1" s="1"/>
  <c r="AB4111" i="1"/>
  <c r="X4109" i="1"/>
  <c r="A4110" i="1"/>
  <c r="K4109" i="1"/>
  <c r="AE4049" i="1"/>
  <c r="N4051" i="1"/>
  <c r="F4049" i="1"/>
  <c r="T4047" i="1"/>
  <c r="S4048" i="1"/>
  <c r="M4052" i="1"/>
  <c r="P4052" i="1"/>
  <c r="Q4052" i="1"/>
  <c r="L4053" i="1"/>
  <c r="O4049" i="1" l="1"/>
  <c r="R4049" i="1" s="1"/>
  <c r="AF4047" i="1"/>
  <c r="F4050" i="1"/>
  <c r="G4051" i="1"/>
  <c r="AC4051" i="1"/>
  <c r="K4110" i="1"/>
  <c r="X4110" i="1"/>
  <c r="A4111" i="1"/>
  <c r="AB4112" i="1"/>
  <c r="N4052" i="1"/>
  <c r="M4053" i="1"/>
  <c r="P4053" i="1"/>
  <c r="Q4053" i="1"/>
  <c r="L4054" i="1"/>
  <c r="J4049" i="1"/>
  <c r="T4048" i="1"/>
  <c r="S4049" i="1"/>
  <c r="Z4109" i="1"/>
  <c r="AA4109" i="1" s="1"/>
  <c r="AH4109" i="1" s="1"/>
  <c r="AJ4110" i="1"/>
  <c r="C4110" i="1"/>
  <c r="Y4109" i="1"/>
  <c r="I4110" i="1"/>
  <c r="H4110" i="1" s="1"/>
  <c r="AE4050" i="1"/>
  <c r="O4050" i="1" l="1"/>
  <c r="R4050" i="1" s="1"/>
  <c r="J4050" i="1"/>
  <c r="N4053" i="1"/>
  <c r="T4049" i="1"/>
  <c r="S4050" i="1"/>
  <c r="M4054" i="1"/>
  <c r="P4054" i="1"/>
  <c r="Q4054" i="1"/>
  <c r="L4055" i="1"/>
  <c r="X4111" i="1"/>
  <c r="K4111" i="1"/>
  <c r="A4112" i="1"/>
  <c r="AE4051" i="1"/>
  <c r="AF4048" i="1"/>
  <c r="Z4110" i="1"/>
  <c r="AA4110" i="1" s="1"/>
  <c r="AH4110" i="1" s="1"/>
  <c r="C4111" i="1"/>
  <c r="I4111" i="1"/>
  <c r="H4111" i="1" s="1"/>
  <c r="Y4110" i="1"/>
  <c r="AJ4111" i="1"/>
  <c r="F4051" i="1"/>
  <c r="AB4113" i="1"/>
  <c r="G4052" i="1"/>
  <c r="AC4052" i="1"/>
  <c r="J4051" i="1" l="1"/>
  <c r="O4051" i="1"/>
  <c r="R4051" i="1" s="1"/>
  <c r="AB4114" i="1"/>
  <c r="T4050" i="1"/>
  <c r="S4051" i="1"/>
  <c r="AE4052" i="1"/>
  <c r="Z4111" i="1"/>
  <c r="AA4111" i="1" s="1"/>
  <c r="AH4111" i="1" s="1"/>
  <c r="I4112" i="1"/>
  <c r="H4112" i="1" s="1"/>
  <c r="AJ4112" i="1"/>
  <c r="Y4111" i="1"/>
  <c r="C4112" i="1"/>
  <c r="AF4049" i="1"/>
  <c r="N4054" i="1"/>
  <c r="AC4053" i="1"/>
  <c r="G4053" i="1"/>
  <c r="F4052" i="1"/>
  <c r="X4112" i="1"/>
  <c r="A4113" i="1"/>
  <c r="K4112" i="1"/>
  <c r="M4055" i="1"/>
  <c r="P4055" i="1"/>
  <c r="Q4055" i="1"/>
  <c r="L4056" i="1"/>
  <c r="M4056" i="1" l="1"/>
  <c r="P4056" i="1"/>
  <c r="Q4056" i="1"/>
  <c r="L4057" i="1"/>
  <c r="K4113" i="1"/>
  <c r="X4113" i="1"/>
  <c r="A4114" i="1"/>
  <c r="AJ4113" i="1"/>
  <c r="Y4112" i="1"/>
  <c r="C4113" i="1"/>
  <c r="I4113" i="1"/>
  <c r="H4113" i="1" s="1"/>
  <c r="Z4112" i="1"/>
  <c r="AA4112" i="1" s="1"/>
  <c r="AH4112" i="1" s="1"/>
  <c r="O4052" i="1"/>
  <c r="F4053" i="1"/>
  <c r="T4051" i="1"/>
  <c r="S4052" i="1"/>
  <c r="J4052" i="1"/>
  <c r="AE4053" i="1"/>
  <c r="AF4050" i="1"/>
  <c r="N4055" i="1"/>
  <c r="AB4115" i="1"/>
  <c r="G4054" i="1"/>
  <c r="AC4054" i="1"/>
  <c r="O4053" i="1" l="1"/>
  <c r="J4053" i="1"/>
  <c r="AE4054" i="1"/>
  <c r="Y4113" i="1"/>
  <c r="AJ4114" i="1"/>
  <c r="I4114" i="1"/>
  <c r="H4114" i="1" s="1"/>
  <c r="Z4113" i="1"/>
  <c r="AA4113" i="1" s="1"/>
  <c r="AH4113" i="1" s="1"/>
  <c r="C4114" i="1"/>
  <c r="G4055" i="1"/>
  <c r="AC4055" i="1"/>
  <c r="F4054" i="1"/>
  <c r="AB4116" i="1"/>
  <c r="T4052" i="1"/>
  <c r="S4053" i="1"/>
  <c r="N4056" i="1"/>
  <c r="AF4051" i="1"/>
  <c r="R4052" i="1"/>
  <c r="X4114" i="1"/>
  <c r="A4115" i="1"/>
  <c r="K4114" i="1"/>
  <c r="M4057" i="1"/>
  <c r="P4057" i="1"/>
  <c r="Q4057" i="1"/>
  <c r="L4058" i="1"/>
  <c r="R4053" i="1" l="1"/>
  <c r="O4054" i="1"/>
  <c r="A4116" i="1"/>
  <c r="K4115" i="1"/>
  <c r="X4115" i="1"/>
  <c r="F4055" i="1"/>
  <c r="M4058" i="1"/>
  <c r="P4058" i="1"/>
  <c r="Q4058" i="1"/>
  <c r="L4059" i="1"/>
  <c r="T4053" i="1"/>
  <c r="S4054" i="1"/>
  <c r="Y4114" i="1"/>
  <c r="I4115" i="1"/>
  <c r="H4115" i="1" s="1"/>
  <c r="C4115" i="1"/>
  <c r="Z4114" i="1"/>
  <c r="AA4114" i="1" s="1"/>
  <c r="AH4114" i="1" s="1"/>
  <c r="AJ4115" i="1"/>
  <c r="N4057" i="1"/>
  <c r="AF4052" i="1"/>
  <c r="J4054" i="1"/>
  <c r="G4056" i="1"/>
  <c r="AC4056" i="1"/>
  <c r="AB4117" i="1"/>
  <c r="AE4055" i="1"/>
  <c r="R4054" i="1" l="1"/>
  <c r="O4055" i="1"/>
  <c r="R4055" i="1" s="1"/>
  <c r="J4055" i="1"/>
  <c r="F4056" i="1"/>
  <c r="T4054" i="1"/>
  <c r="S4055" i="1"/>
  <c r="AB4118" i="1"/>
  <c r="AF4053" i="1"/>
  <c r="G4057" i="1"/>
  <c r="AC4057" i="1"/>
  <c r="N4058" i="1"/>
  <c r="X4116" i="1"/>
  <c r="A4117" i="1"/>
  <c r="K4116" i="1"/>
  <c r="AE4056" i="1"/>
  <c r="M4059" i="1"/>
  <c r="P4059" i="1"/>
  <c r="Q4059" i="1"/>
  <c r="L4060" i="1"/>
  <c r="Z4115" i="1"/>
  <c r="AA4115" i="1" s="1"/>
  <c r="AH4115" i="1" s="1"/>
  <c r="C4116" i="1"/>
  <c r="I4116" i="1"/>
  <c r="H4116" i="1" s="1"/>
  <c r="Y4115" i="1"/>
  <c r="AJ4116" i="1"/>
  <c r="J4056" i="1" l="1"/>
  <c r="O4056" i="1"/>
  <c r="M4060" i="1"/>
  <c r="L4061" i="1"/>
  <c r="X4117" i="1"/>
  <c r="K4117" i="1"/>
  <c r="A4118" i="1"/>
  <c r="AE4057" i="1"/>
  <c r="T4055" i="1"/>
  <c r="S4056" i="1"/>
  <c r="Z4116" i="1"/>
  <c r="AA4116" i="1" s="1"/>
  <c r="AH4116" i="1" s="1"/>
  <c r="C4117" i="1"/>
  <c r="I4117" i="1"/>
  <c r="H4117" i="1" s="1"/>
  <c r="Y4116" i="1"/>
  <c r="AJ4117" i="1"/>
  <c r="F4057" i="1"/>
  <c r="AB4119" i="1"/>
  <c r="AF4054" i="1"/>
  <c r="N4059" i="1"/>
  <c r="AC4058" i="1"/>
  <c r="G4058" i="1"/>
  <c r="R4056" i="1" l="1"/>
  <c r="J4057" i="1"/>
  <c r="F4058" i="1"/>
  <c r="AB4120" i="1"/>
  <c r="AF4055" i="1"/>
  <c r="AC4059" i="1"/>
  <c r="G4059" i="1"/>
  <c r="Z4117" i="1"/>
  <c r="AA4117" i="1" s="1"/>
  <c r="AH4117" i="1" s="1"/>
  <c r="AJ4118" i="1"/>
  <c r="C4118" i="1"/>
  <c r="Y4117" i="1"/>
  <c r="I4118" i="1"/>
  <c r="H4118" i="1" s="1"/>
  <c r="N4060" i="1"/>
  <c r="K4118" i="1"/>
  <c r="X4118" i="1"/>
  <c r="A4119" i="1"/>
  <c r="AE4058" i="1"/>
  <c r="O4057" i="1"/>
  <c r="T4056" i="1"/>
  <c r="S4057" i="1"/>
  <c r="M4061" i="1"/>
  <c r="L4062" i="1"/>
  <c r="J4058" i="1" l="1"/>
  <c r="O4058" i="1"/>
  <c r="M4062" i="1"/>
  <c r="L4063" i="1"/>
  <c r="T4057" i="1"/>
  <c r="S4058" i="1"/>
  <c r="C4119" i="1"/>
  <c r="AJ4119" i="1"/>
  <c r="I4119" i="1"/>
  <c r="H4119" i="1" s="1"/>
  <c r="Z4118" i="1"/>
  <c r="Y4118" i="1"/>
  <c r="N4061" i="1"/>
  <c r="K4119" i="1"/>
  <c r="A4120" i="1"/>
  <c r="X4119" i="1"/>
  <c r="AF4056" i="1"/>
  <c r="F4059" i="1"/>
  <c r="R4057" i="1"/>
  <c r="G4060" i="1"/>
  <c r="AC4060" i="1"/>
  <c r="AE4059" i="1"/>
  <c r="AB4121" i="1"/>
  <c r="R4058" i="1" l="1"/>
  <c r="AB4122" i="1"/>
  <c r="AE4060" i="1"/>
  <c r="J4059" i="1"/>
  <c r="Y4119" i="1"/>
  <c r="AJ4120" i="1"/>
  <c r="Z4119" i="1"/>
  <c r="AA4119" i="1" s="1"/>
  <c r="AH4119" i="1" s="1"/>
  <c r="C4120" i="1"/>
  <c r="I4120" i="1"/>
  <c r="H4120" i="1" s="1"/>
  <c r="M4063" i="1"/>
  <c r="L4064" i="1"/>
  <c r="AC4061" i="1"/>
  <c r="G4061" i="1"/>
  <c r="T4058" i="1"/>
  <c r="S4059" i="1"/>
  <c r="X4120" i="1"/>
  <c r="A4121" i="1"/>
  <c r="K4120" i="1"/>
  <c r="AF4057" i="1"/>
  <c r="F4060" i="1"/>
  <c r="O4059" i="1"/>
  <c r="N4062" i="1"/>
  <c r="O4060" i="1" l="1"/>
  <c r="J4060" i="1"/>
  <c r="C4121" i="1"/>
  <c r="I4121" i="1"/>
  <c r="H4121" i="1" s="1"/>
  <c r="Y4120" i="1"/>
  <c r="AJ4121" i="1"/>
  <c r="Z4120" i="1"/>
  <c r="AA4120" i="1" s="1"/>
  <c r="AH4120" i="1" s="1"/>
  <c r="M4064" i="1"/>
  <c r="L4065" i="1"/>
  <c r="F4061" i="1"/>
  <c r="G4062" i="1"/>
  <c r="AC4062" i="1"/>
  <c r="T4059" i="1"/>
  <c r="S4060" i="1"/>
  <c r="AE4061" i="1"/>
  <c r="R4059" i="1"/>
  <c r="P4060" i="1"/>
  <c r="K4121" i="1"/>
  <c r="A4122" i="1"/>
  <c r="X4121" i="1"/>
  <c r="AF4058" i="1"/>
  <c r="N4063" i="1"/>
  <c r="AB4123" i="1"/>
  <c r="G4063" i="1" l="1"/>
  <c r="AC4063" i="1"/>
  <c r="Y4121" i="1"/>
  <c r="AJ4122" i="1"/>
  <c r="Z4121" i="1"/>
  <c r="AA4121" i="1" s="1"/>
  <c r="AH4121" i="1" s="1"/>
  <c r="C4122" i="1"/>
  <c r="I4122" i="1"/>
  <c r="H4122" i="1" s="1"/>
  <c r="AF4059" i="1"/>
  <c r="AA4059" i="1"/>
  <c r="AE4062" i="1"/>
  <c r="O4061" i="1"/>
  <c r="K4122" i="1"/>
  <c r="A4123" i="1"/>
  <c r="X4122" i="1"/>
  <c r="F4062" i="1"/>
  <c r="N4064" i="1"/>
  <c r="M4065" i="1"/>
  <c r="L4066" i="1"/>
  <c r="AB4124" i="1"/>
  <c r="Q4060" i="1"/>
  <c r="P4061" i="1"/>
  <c r="T4060" i="1"/>
  <c r="S4061" i="1"/>
  <c r="J4061" i="1"/>
  <c r="Q4061" i="1" l="1"/>
  <c r="R4061" i="1" s="1"/>
  <c r="R4060" i="1"/>
  <c r="N4065" i="1"/>
  <c r="J4062" i="1"/>
  <c r="X4123" i="1"/>
  <c r="A4124" i="1"/>
  <c r="K4123" i="1"/>
  <c r="G4064" i="1"/>
  <c r="AC4064" i="1"/>
  <c r="AH4059" i="1"/>
  <c r="T4061" i="1"/>
  <c r="S4062" i="1"/>
  <c r="M4066" i="1"/>
  <c r="L4067" i="1"/>
  <c r="AF4060" i="1"/>
  <c r="AE4063" i="1"/>
  <c r="P4062" i="1"/>
  <c r="AB4125" i="1"/>
  <c r="O4062" i="1"/>
  <c r="Y4122" i="1"/>
  <c r="I4123" i="1"/>
  <c r="H4123" i="1" s="1"/>
  <c r="AJ4123" i="1"/>
  <c r="Z4122" i="1"/>
  <c r="AA4122" i="1" s="1"/>
  <c r="AH4122" i="1" s="1"/>
  <c r="C4123" i="1"/>
  <c r="F4063" i="1"/>
  <c r="O4063" i="1" l="1"/>
  <c r="J4063" i="1"/>
  <c r="M4067" i="1"/>
  <c r="L4068" i="1"/>
  <c r="K4124" i="1"/>
  <c r="X4124" i="1"/>
  <c r="A4125" i="1"/>
  <c r="G4065" i="1"/>
  <c r="AC4065" i="1"/>
  <c r="AB4126" i="1"/>
  <c r="P4063" i="1"/>
  <c r="T4062" i="1"/>
  <c r="S4063" i="1"/>
  <c r="AJ4124" i="1"/>
  <c r="Z4123" i="1"/>
  <c r="AA4123" i="1" s="1"/>
  <c r="AH4123" i="1" s="1"/>
  <c r="C4124" i="1"/>
  <c r="Y4123" i="1"/>
  <c r="I4124" i="1"/>
  <c r="H4124" i="1" s="1"/>
  <c r="F4064" i="1"/>
  <c r="AF4061" i="1"/>
  <c r="Q4062" i="1"/>
  <c r="R4062" i="1" s="1"/>
  <c r="N4066" i="1"/>
  <c r="AE4064" i="1"/>
  <c r="J4064" i="1" l="1"/>
  <c r="AF4062" i="1"/>
  <c r="M4068" i="1"/>
  <c r="L4069" i="1"/>
  <c r="AC4066" i="1"/>
  <c r="G4066" i="1"/>
  <c r="O4064" i="1"/>
  <c r="P4064" i="1"/>
  <c r="AE4065" i="1"/>
  <c r="Z4124" i="1"/>
  <c r="AA4124" i="1" s="1"/>
  <c r="AH4124" i="1" s="1"/>
  <c r="AJ4125" i="1"/>
  <c r="I4125" i="1"/>
  <c r="H4125" i="1" s="1"/>
  <c r="Y4124" i="1"/>
  <c r="C4125" i="1"/>
  <c r="Q4063" i="1"/>
  <c r="F4065" i="1"/>
  <c r="T4063" i="1"/>
  <c r="S4064" i="1"/>
  <c r="AB4127" i="1"/>
  <c r="X4125" i="1"/>
  <c r="K4125" i="1"/>
  <c r="A4126" i="1"/>
  <c r="N4067" i="1"/>
  <c r="O4065" i="1" l="1"/>
  <c r="J4065" i="1"/>
  <c r="Q4064" i="1"/>
  <c r="R4064" i="1" s="1"/>
  <c r="R4063" i="1"/>
  <c r="N4068" i="1"/>
  <c r="M4069" i="1"/>
  <c r="L4070" i="1"/>
  <c r="C4126" i="1"/>
  <c r="Z4125" i="1"/>
  <c r="AA4125" i="1" s="1"/>
  <c r="AH4125" i="1" s="1"/>
  <c r="AJ4126" i="1"/>
  <c r="Y4125" i="1"/>
  <c r="I4126" i="1"/>
  <c r="H4126" i="1" s="1"/>
  <c r="T4064" i="1"/>
  <c r="S4065" i="1"/>
  <c r="F4066" i="1"/>
  <c r="G4067" i="1"/>
  <c r="AC4067" i="1"/>
  <c r="K4126" i="1"/>
  <c r="X4126" i="1"/>
  <c r="A4127" i="1"/>
  <c r="AB4128" i="1"/>
  <c r="AF4063" i="1"/>
  <c r="P4065" i="1"/>
  <c r="AE4066" i="1"/>
  <c r="O4066" i="1" l="1"/>
  <c r="T4065" i="1"/>
  <c r="S4066" i="1"/>
  <c r="N4069" i="1"/>
  <c r="AC4068" i="1"/>
  <c r="G4068" i="1"/>
  <c r="K4127" i="1"/>
  <c r="X4127" i="1"/>
  <c r="A4128" i="1"/>
  <c r="AE4067" i="1"/>
  <c r="AF4064" i="1"/>
  <c r="M4070" i="1"/>
  <c r="L4071" i="1"/>
  <c r="I4127" i="1"/>
  <c r="H4127" i="1" s="1"/>
  <c r="Y4126" i="1"/>
  <c r="C4127" i="1"/>
  <c r="Z4126" i="1"/>
  <c r="AA4126" i="1" s="1"/>
  <c r="AH4126" i="1" s="1"/>
  <c r="AJ4127" i="1"/>
  <c r="F4067" i="1"/>
  <c r="Q4065" i="1"/>
  <c r="P4066" i="1"/>
  <c r="AB4129" i="1"/>
  <c r="J4066" i="1"/>
  <c r="J4067" i="1" l="1"/>
  <c r="Q4066" i="1"/>
  <c r="R4065" i="1"/>
  <c r="F4068" i="1"/>
  <c r="O4067" i="1"/>
  <c r="Y4127" i="1"/>
  <c r="AJ4128" i="1"/>
  <c r="Z4127" i="1"/>
  <c r="AA4127" i="1" s="1"/>
  <c r="AH4127" i="1" s="1"/>
  <c r="C4128" i="1"/>
  <c r="I4128" i="1"/>
  <c r="H4128" i="1" s="1"/>
  <c r="AE4068" i="1"/>
  <c r="T4066" i="1"/>
  <c r="S4067" i="1"/>
  <c r="P4067" i="1"/>
  <c r="AB4130" i="1"/>
  <c r="N4070" i="1"/>
  <c r="AF4065" i="1"/>
  <c r="M4071" i="1"/>
  <c r="L4072" i="1"/>
  <c r="X4128" i="1"/>
  <c r="A4129" i="1"/>
  <c r="K4128" i="1"/>
  <c r="AC4069" i="1"/>
  <c r="G4069" i="1"/>
  <c r="O4068" i="1" l="1"/>
  <c r="J4068" i="1"/>
  <c r="K4129" i="1"/>
  <c r="X4129" i="1"/>
  <c r="A4130" i="1"/>
  <c r="C4129" i="1"/>
  <c r="Z4128" i="1"/>
  <c r="AA4128" i="1" s="1"/>
  <c r="AH4128" i="1" s="1"/>
  <c r="AJ4129" i="1"/>
  <c r="Y4128" i="1"/>
  <c r="I4129" i="1"/>
  <c r="H4129" i="1" s="1"/>
  <c r="AB4131" i="1"/>
  <c r="P4068" i="1"/>
  <c r="AF4066" i="1"/>
  <c r="Q4067" i="1"/>
  <c r="R4067" i="1" s="1"/>
  <c r="R4066" i="1"/>
  <c r="F4069" i="1"/>
  <c r="AE4069" i="1"/>
  <c r="N4071" i="1"/>
  <c r="M4072" i="1"/>
  <c r="L4073" i="1"/>
  <c r="AC4070" i="1"/>
  <c r="G4070" i="1"/>
  <c r="T4067" i="1"/>
  <c r="S4068" i="1"/>
  <c r="AE4070" i="1" l="1"/>
  <c r="M4073" i="1"/>
  <c r="L4074" i="1"/>
  <c r="T4068" i="1"/>
  <c r="S4069" i="1"/>
  <c r="J4069" i="1"/>
  <c r="AB4132" i="1"/>
  <c r="K4130" i="1"/>
  <c r="X4130" i="1"/>
  <c r="A4131" i="1"/>
  <c r="AF4067" i="1"/>
  <c r="F4070" i="1"/>
  <c r="N4072" i="1"/>
  <c r="P4069" i="1"/>
  <c r="C4130" i="1"/>
  <c r="Z4129" i="1"/>
  <c r="AA4129" i="1" s="1"/>
  <c r="AH4129" i="1" s="1"/>
  <c r="AJ4130" i="1"/>
  <c r="Y4129" i="1"/>
  <c r="I4130" i="1"/>
  <c r="H4130" i="1" s="1"/>
  <c r="AC4071" i="1"/>
  <c r="G4071" i="1"/>
  <c r="O4069" i="1"/>
  <c r="Q4068" i="1"/>
  <c r="AC4072" i="1" l="1"/>
  <c r="G4072" i="1"/>
  <c r="C4131" i="1"/>
  <c r="Y4130" i="1"/>
  <c r="AJ4131" i="1"/>
  <c r="Z4130" i="1"/>
  <c r="AA4130" i="1" s="1"/>
  <c r="AH4130" i="1" s="1"/>
  <c r="I4131" i="1"/>
  <c r="H4131" i="1" s="1"/>
  <c r="AF4068" i="1"/>
  <c r="Q4069" i="1"/>
  <c r="R4069" i="1" s="1"/>
  <c r="R4068" i="1"/>
  <c r="F4071" i="1"/>
  <c r="P4070" i="1"/>
  <c r="AB4133" i="1"/>
  <c r="N4073" i="1"/>
  <c r="AE4071" i="1"/>
  <c r="J4070" i="1"/>
  <c r="M4074" i="1"/>
  <c r="L4075" i="1"/>
  <c r="O4070" i="1"/>
  <c r="A4132" i="1"/>
  <c r="K4131" i="1"/>
  <c r="X4131" i="1"/>
  <c r="T4069" i="1"/>
  <c r="S4070" i="1"/>
  <c r="J4071" i="1" l="1"/>
  <c r="O4071" i="1"/>
  <c r="T4070" i="1"/>
  <c r="S4071" i="1"/>
  <c r="Y4131" i="1"/>
  <c r="AJ4132" i="1"/>
  <c r="Z4131" i="1"/>
  <c r="AA4131" i="1" s="1"/>
  <c r="AH4131" i="1" s="1"/>
  <c r="C4132" i="1"/>
  <c r="I4132" i="1"/>
  <c r="H4132" i="1" s="1"/>
  <c r="M4075" i="1"/>
  <c r="L4076" i="1"/>
  <c r="Q4070" i="1"/>
  <c r="AC4073" i="1"/>
  <c r="G4073" i="1"/>
  <c r="AB4134" i="1"/>
  <c r="AF4069" i="1"/>
  <c r="F4072" i="1"/>
  <c r="K4132" i="1"/>
  <c r="A4133" i="1"/>
  <c r="X4132" i="1"/>
  <c r="N4074" i="1"/>
  <c r="P4071" i="1"/>
  <c r="AE4072" i="1"/>
  <c r="O4072" i="1" l="1"/>
  <c r="P4072" i="1"/>
  <c r="X4133" i="1"/>
  <c r="A4134" i="1"/>
  <c r="K4133" i="1"/>
  <c r="AE4073" i="1"/>
  <c r="Q4071" i="1"/>
  <c r="N4075" i="1"/>
  <c r="AC4074" i="1"/>
  <c r="G4074" i="1"/>
  <c r="AB4135" i="1"/>
  <c r="M4076" i="1"/>
  <c r="L4077" i="1"/>
  <c r="R4070" i="1"/>
  <c r="T4071" i="1"/>
  <c r="S4072" i="1"/>
  <c r="Z4132" i="1"/>
  <c r="AA4132" i="1" s="1"/>
  <c r="AH4132" i="1" s="1"/>
  <c r="AJ4133" i="1"/>
  <c r="Y4132" i="1"/>
  <c r="C4133" i="1"/>
  <c r="I4133" i="1"/>
  <c r="H4133" i="1" s="1"/>
  <c r="J4072" i="1"/>
  <c r="F4073" i="1"/>
  <c r="AF4070" i="1"/>
  <c r="J4073" i="1" l="1"/>
  <c r="M4077" i="1"/>
  <c r="L4078" i="1"/>
  <c r="AE4074" i="1"/>
  <c r="T4072" i="1"/>
  <c r="S4073" i="1"/>
  <c r="AB4136" i="1"/>
  <c r="Q4072" i="1"/>
  <c r="R4071" i="1"/>
  <c r="K4134" i="1"/>
  <c r="X4134" i="1"/>
  <c r="A4135" i="1"/>
  <c r="AF4071" i="1"/>
  <c r="C4134" i="1"/>
  <c r="Y4133" i="1"/>
  <c r="AJ4134" i="1"/>
  <c r="Z4133" i="1"/>
  <c r="AA4133" i="1" s="1"/>
  <c r="AH4133" i="1" s="1"/>
  <c r="I4134" i="1"/>
  <c r="H4134" i="1" s="1"/>
  <c r="O4073" i="1"/>
  <c r="N4076" i="1"/>
  <c r="F4074" i="1"/>
  <c r="P4073" i="1"/>
  <c r="AC4075" i="1"/>
  <c r="G4075" i="1"/>
  <c r="J4074" i="1" l="1"/>
  <c r="F4075" i="1"/>
  <c r="AB4137" i="1"/>
  <c r="M4078" i="1"/>
  <c r="L4079" i="1"/>
  <c r="AE4075" i="1"/>
  <c r="A4136" i="1"/>
  <c r="X4135" i="1"/>
  <c r="K4135" i="1"/>
  <c r="Q4073" i="1"/>
  <c r="R4073" i="1" s="1"/>
  <c r="R4072" i="1"/>
  <c r="AC4076" i="1"/>
  <c r="G4076" i="1"/>
  <c r="C4135" i="1"/>
  <c r="Y4134" i="1"/>
  <c r="AJ4135" i="1"/>
  <c r="I4135" i="1"/>
  <c r="H4135" i="1" s="1"/>
  <c r="Z4134" i="1"/>
  <c r="AA4134" i="1" s="1"/>
  <c r="AH4134" i="1" s="1"/>
  <c r="T4073" i="1"/>
  <c r="S4074" i="1"/>
  <c r="P4074" i="1"/>
  <c r="O4074" i="1"/>
  <c r="AF4072" i="1"/>
  <c r="N4077" i="1"/>
  <c r="J4075" i="1" l="1"/>
  <c r="O4075" i="1"/>
  <c r="AC4077" i="1"/>
  <c r="G4077" i="1"/>
  <c r="AE4076" i="1"/>
  <c r="Q4074" i="1"/>
  <c r="R4074" i="1" s="1"/>
  <c r="M4079" i="1"/>
  <c r="L4080" i="1"/>
  <c r="AB4138" i="1"/>
  <c r="X4136" i="1"/>
  <c r="K4136" i="1"/>
  <c r="A4137" i="1"/>
  <c r="T4074" i="1"/>
  <c r="S4075" i="1"/>
  <c r="P4075" i="1"/>
  <c r="AF4073" i="1"/>
  <c r="F4076" i="1"/>
  <c r="Y4135" i="1"/>
  <c r="C4136" i="1"/>
  <c r="I4136" i="1"/>
  <c r="H4136" i="1" s="1"/>
  <c r="Z4135" i="1"/>
  <c r="AA4135" i="1" s="1"/>
  <c r="AH4135" i="1" s="1"/>
  <c r="AJ4136" i="1"/>
  <c r="N4078" i="1"/>
  <c r="N4079" i="1" l="1"/>
  <c r="T4075" i="1"/>
  <c r="S4076" i="1"/>
  <c r="M4080" i="1"/>
  <c r="L4081" i="1"/>
  <c r="Q4075" i="1"/>
  <c r="O4076" i="1"/>
  <c r="AF4074" i="1"/>
  <c r="Y4136" i="1"/>
  <c r="C4137" i="1"/>
  <c r="Z4136" i="1"/>
  <c r="AA4136" i="1" s="1"/>
  <c r="AH4136" i="1" s="1"/>
  <c r="AJ4137" i="1"/>
  <c r="I4137" i="1"/>
  <c r="H4137" i="1" s="1"/>
  <c r="AB4139" i="1"/>
  <c r="F4077" i="1"/>
  <c r="AC4078" i="1"/>
  <c r="G4078" i="1"/>
  <c r="J4076" i="1"/>
  <c r="P4076" i="1"/>
  <c r="A4138" i="1"/>
  <c r="K4137" i="1"/>
  <c r="X4137" i="1"/>
  <c r="AE4077" i="1"/>
  <c r="AJ4138" i="1" l="1"/>
  <c r="Y4137" i="1"/>
  <c r="Z4137" i="1"/>
  <c r="AA4137" i="1" s="1"/>
  <c r="AH4137" i="1" s="1"/>
  <c r="C4138" i="1"/>
  <c r="I4138" i="1"/>
  <c r="H4138" i="1" s="1"/>
  <c r="P4077" i="1"/>
  <c r="AE4078" i="1"/>
  <c r="Q4076" i="1"/>
  <c r="R4076" i="1" s="1"/>
  <c r="R4075" i="1"/>
  <c r="T4076" i="1"/>
  <c r="S4077" i="1"/>
  <c r="AF4075" i="1"/>
  <c r="AC4079" i="1"/>
  <c r="G4079" i="1"/>
  <c r="O4077" i="1"/>
  <c r="AB4140" i="1"/>
  <c r="N4080" i="1"/>
  <c r="X4138" i="1"/>
  <c r="A4139" i="1"/>
  <c r="K4138" i="1"/>
  <c r="F4078" i="1"/>
  <c r="J4077" i="1"/>
  <c r="M4081" i="1"/>
  <c r="L4082" i="1"/>
  <c r="M4082" i="1" l="1"/>
  <c r="L4083" i="1"/>
  <c r="J4078" i="1"/>
  <c r="AB4141" i="1"/>
  <c r="P4078" i="1"/>
  <c r="O4078" i="1"/>
  <c r="K4139" i="1"/>
  <c r="X4139" i="1"/>
  <c r="A4140" i="1"/>
  <c r="F4079" i="1"/>
  <c r="Q4077" i="1"/>
  <c r="R4077" i="1" s="1"/>
  <c r="AC4080" i="1"/>
  <c r="G4080" i="1"/>
  <c r="AE4079" i="1"/>
  <c r="T4077" i="1"/>
  <c r="S4078" i="1"/>
  <c r="C4139" i="1"/>
  <c r="I4139" i="1"/>
  <c r="H4139" i="1" s="1"/>
  <c r="Y4138" i="1"/>
  <c r="AJ4139" i="1"/>
  <c r="Z4138" i="1"/>
  <c r="AA4138" i="1" s="1"/>
  <c r="AH4138" i="1" s="1"/>
  <c r="N4081" i="1"/>
  <c r="AF4076" i="1"/>
  <c r="T4078" i="1" l="1"/>
  <c r="S4079" i="1"/>
  <c r="K4140" i="1"/>
  <c r="X4140" i="1"/>
  <c r="A4141" i="1"/>
  <c r="M4083" i="1"/>
  <c r="L4084" i="1"/>
  <c r="AF4077" i="1"/>
  <c r="F4080" i="1"/>
  <c r="C4140" i="1"/>
  <c r="Z4139" i="1"/>
  <c r="AA4139" i="1" s="1"/>
  <c r="AH4139" i="1" s="1"/>
  <c r="AJ4140" i="1"/>
  <c r="I4140" i="1"/>
  <c r="H4140" i="1" s="1"/>
  <c r="Y4139" i="1"/>
  <c r="AC4081" i="1"/>
  <c r="G4081" i="1"/>
  <c r="AE4080" i="1"/>
  <c r="O4079" i="1"/>
  <c r="AB4142" i="1"/>
  <c r="Q4078" i="1"/>
  <c r="J4079" i="1"/>
  <c r="P4079" i="1"/>
  <c r="N4082" i="1"/>
  <c r="O4080" i="1" l="1"/>
  <c r="J4080" i="1"/>
  <c r="AB4143" i="1"/>
  <c r="F4081" i="1"/>
  <c r="Y4140" i="1"/>
  <c r="Z4140" i="1"/>
  <c r="AA4140" i="1" s="1"/>
  <c r="AH4140" i="1" s="1"/>
  <c r="C4141" i="1"/>
  <c r="I4141" i="1"/>
  <c r="H4141" i="1" s="1"/>
  <c r="AJ4141" i="1"/>
  <c r="AF4078" i="1"/>
  <c r="AE4081" i="1"/>
  <c r="N4083" i="1"/>
  <c r="P4080" i="1"/>
  <c r="Q4079" i="1"/>
  <c r="M4084" i="1"/>
  <c r="L4085" i="1"/>
  <c r="AC4082" i="1"/>
  <c r="G4082" i="1"/>
  <c r="R4078" i="1"/>
  <c r="K4141" i="1"/>
  <c r="X4141" i="1"/>
  <c r="A4142" i="1"/>
  <c r="T4079" i="1"/>
  <c r="S4080" i="1"/>
  <c r="J4081" i="1" l="1"/>
  <c r="F4082" i="1"/>
  <c r="M4085" i="1"/>
  <c r="L4086" i="1"/>
  <c r="Q4080" i="1"/>
  <c r="AC4083" i="1"/>
  <c r="G4083" i="1"/>
  <c r="R4079" i="1"/>
  <c r="T4080" i="1"/>
  <c r="S4081" i="1"/>
  <c r="AF4079" i="1"/>
  <c r="AE4082" i="1"/>
  <c r="P4081" i="1"/>
  <c r="AB4144" i="1"/>
  <c r="Y4141" i="1"/>
  <c r="AJ4142" i="1"/>
  <c r="I4142" i="1"/>
  <c r="H4142" i="1" s="1"/>
  <c r="Z4141" i="1"/>
  <c r="AA4141" i="1" s="1"/>
  <c r="AH4141" i="1" s="1"/>
  <c r="C4142" i="1"/>
  <c r="X4142" i="1"/>
  <c r="K4142" i="1"/>
  <c r="A4143" i="1"/>
  <c r="N4084" i="1"/>
  <c r="O4081" i="1"/>
  <c r="J4082" i="1" l="1"/>
  <c r="O4082" i="1"/>
  <c r="AB4145" i="1"/>
  <c r="F4083" i="1"/>
  <c r="M4086" i="1"/>
  <c r="L4087" i="1"/>
  <c r="T4081" i="1"/>
  <c r="S4082" i="1"/>
  <c r="AE4083" i="1"/>
  <c r="Q4081" i="1"/>
  <c r="R4081" i="1" s="1"/>
  <c r="R4080" i="1"/>
  <c r="Y4142" i="1"/>
  <c r="AJ4143" i="1"/>
  <c r="Z4142" i="1"/>
  <c r="AA4142" i="1" s="1"/>
  <c r="AH4142" i="1" s="1"/>
  <c r="C4143" i="1"/>
  <c r="I4143" i="1"/>
  <c r="H4143" i="1" s="1"/>
  <c r="P4082" i="1"/>
  <c r="AF4080" i="1"/>
  <c r="AC4084" i="1"/>
  <c r="G4084" i="1"/>
  <c r="A4144" i="1"/>
  <c r="K4143" i="1"/>
  <c r="X4143" i="1"/>
  <c r="N4085" i="1"/>
  <c r="O4083" i="1" l="1"/>
  <c r="J4083" i="1"/>
  <c r="F4084" i="1"/>
  <c r="M4087" i="1"/>
  <c r="L4088" i="1"/>
  <c r="AB4146" i="1"/>
  <c r="AE4084" i="1"/>
  <c r="T4082" i="1"/>
  <c r="S4083" i="1"/>
  <c r="X4144" i="1"/>
  <c r="A4145" i="1"/>
  <c r="K4144" i="1"/>
  <c r="P4083" i="1"/>
  <c r="AF4081" i="1"/>
  <c r="AC4085" i="1"/>
  <c r="G4085" i="1"/>
  <c r="Y4143" i="1"/>
  <c r="Z4143" i="1"/>
  <c r="AA4143" i="1" s="1"/>
  <c r="AH4143" i="1" s="1"/>
  <c r="AJ4144" i="1"/>
  <c r="I4144" i="1"/>
  <c r="H4144" i="1" s="1"/>
  <c r="C4144" i="1"/>
  <c r="Q4082" i="1"/>
  <c r="N4086" i="1"/>
  <c r="O4084" i="1" l="1"/>
  <c r="J4084" i="1"/>
  <c r="P4084" i="1"/>
  <c r="X4145" i="1"/>
  <c r="K4145" i="1"/>
  <c r="A4146" i="1"/>
  <c r="M4088" i="1"/>
  <c r="L4089" i="1"/>
  <c r="AC4086" i="1"/>
  <c r="G4086" i="1"/>
  <c r="F4085" i="1"/>
  <c r="Y4144" i="1"/>
  <c r="C4145" i="1"/>
  <c r="Z4144" i="1"/>
  <c r="AA4144" i="1" s="1"/>
  <c r="AH4144" i="1" s="1"/>
  <c r="AJ4145" i="1"/>
  <c r="I4145" i="1"/>
  <c r="H4145" i="1" s="1"/>
  <c r="T4083" i="1"/>
  <c r="S4084" i="1"/>
  <c r="AE4085" i="1"/>
  <c r="AF4082" i="1"/>
  <c r="Q4083" i="1"/>
  <c r="R4082" i="1"/>
  <c r="AB4147" i="1"/>
  <c r="N4087" i="1"/>
  <c r="N4088" i="1" l="1"/>
  <c r="AC4087" i="1"/>
  <c r="G4087" i="1"/>
  <c r="T4084" i="1"/>
  <c r="S4085" i="1"/>
  <c r="M4089" i="1"/>
  <c r="L4090" i="1"/>
  <c r="A4147" i="1"/>
  <c r="K4146" i="1"/>
  <c r="X4146" i="1"/>
  <c r="P4085" i="1"/>
  <c r="Q4084" i="1"/>
  <c r="R4083" i="1"/>
  <c r="AF4083" i="1"/>
  <c r="J4085" i="1"/>
  <c r="F4086" i="1"/>
  <c r="AB4148" i="1"/>
  <c r="O4085" i="1"/>
  <c r="AE4086" i="1"/>
  <c r="Y4145" i="1"/>
  <c r="Z4145" i="1"/>
  <c r="AA4145" i="1" s="1"/>
  <c r="AH4145" i="1" s="1"/>
  <c r="C4146" i="1"/>
  <c r="I4146" i="1"/>
  <c r="H4146" i="1" s="1"/>
  <c r="AJ4146" i="1"/>
  <c r="J4086" i="1" l="1"/>
  <c r="O4086" i="1"/>
  <c r="N4089" i="1"/>
  <c r="AB4149" i="1"/>
  <c r="M4090" i="1"/>
  <c r="L4091" i="1"/>
  <c r="F4087" i="1"/>
  <c r="P4086" i="1"/>
  <c r="T4085" i="1"/>
  <c r="S4086" i="1"/>
  <c r="AE4087" i="1"/>
  <c r="AJ4147" i="1"/>
  <c r="I4147" i="1"/>
  <c r="H4147" i="1" s="1"/>
  <c r="Y4146" i="1"/>
  <c r="C4147" i="1"/>
  <c r="Z4146" i="1"/>
  <c r="AA4146" i="1" s="1"/>
  <c r="AH4146" i="1" s="1"/>
  <c r="A4148" i="1"/>
  <c r="K4147" i="1"/>
  <c r="X4147" i="1"/>
  <c r="AF4084" i="1"/>
  <c r="Q4085" i="1"/>
  <c r="R4085" i="1" s="1"/>
  <c r="R4084" i="1"/>
  <c r="AC4088" i="1"/>
  <c r="G4088" i="1"/>
  <c r="O4087" i="1" l="1"/>
  <c r="F4088" i="1"/>
  <c r="AE4088" i="1"/>
  <c r="AB4150" i="1"/>
  <c r="X4148" i="1"/>
  <c r="K4148" i="1"/>
  <c r="A4149" i="1"/>
  <c r="T4086" i="1"/>
  <c r="S4087" i="1"/>
  <c r="N4090" i="1"/>
  <c r="Q4086" i="1"/>
  <c r="Y4147" i="1"/>
  <c r="AJ4148" i="1"/>
  <c r="Z4147" i="1"/>
  <c r="AA4147" i="1" s="1"/>
  <c r="AH4147" i="1" s="1"/>
  <c r="C4148" i="1"/>
  <c r="I4148" i="1"/>
  <c r="H4148" i="1" s="1"/>
  <c r="AF4085" i="1"/>
  <c r="J4087" i="1"/>
  <c r="M4091" i="1"/>
  <c r="L4092" i="1"/>
  <c r="P4087" i="1"/>
  <c r="G4089" i="1"/>
  <c r="AC4089" i="1"/>
  <c r="O4088" i="1" l="1"/>
  <c r="J4088" i="1"/>
  <c r="N4091" i="1"/>
  <c r="X4149" i="1"/>
  <c r="A4150" i="1"/>
  <c r="K4149" i="1"/>
  <c r="AB4151" i="1"/>
  <c r="Q4087" i="1"/>
  <c r="R4086" i="1"/>
  <c r="AE4089" i="1"/>
  <c r="P4088" i="1"/>
  <c r="M4092" i="1"/>
  <c r="L4093" i="1"/>
  <c r="T4087" i="1"/>
  <c r="S4088" i="1"/>
  <c r="F4089" i="1"/>
  <c r="AF4086" i="1"/>
  <c r="AC4090" i="1"/>
  <c r="G4090" i="1"/>
  <c r="Z4148" i="1"/>
  <c r="AA4148" i="1" s="1"/>
  <c r="AH4148" i="1" s="1"/>
  <c r="C4149" i="1"/>
  <c r="Y4148" i="1"/>
  <c r="I4149" i="1"/>
  <c r="H4149" i="1" s="1"/>
  <c r="AJ4149" i="1"/>
  <c r="P4089" i="1" l="1"/>
  <c r="O4089" i="1"/>
  <c r="K4150" i="1"/>
  <c r="A4151" i="1"/>
  <c r="X4150" i="1"/>
  <c r="AC4091" i="1"/>
  <c r="G4091" i="1"/>
  <c r="F4090" i="1"/>
  <c r="M4093" i="1"/>
  <c r="L4094" i="1"/>
  <c r="AB4152" i="1"/>
  <c r="C4150" i="1"/>
  <c r="Y4149" i="1"/>
  <c r="I4150" i="1"/>
  <c r="H4150" i="1" s="1"/>
  <c r="Z4149" i="1"/>
  <c r="AA4149" i="1" s="1"/>
  <c r="AH4149" i="1" s="1"/>
  <c r="AJ4150" i="1"/>
  <c r="N4092" i="1"/>
  <c r="AE4090" i="1"/>
  <c r="T4088" i="1"/>
  <c r="S4089" i="1"/>
  <c r="Q4088" i="1"/>
  <c r="R4087" i="1"/>
  <c r="J4089" i="1"/>
  <c r="AF4087" i="1"/>
  <c r="P4090" i="1" l="1"/>
  <c r="Q4089" i="1"/>
  <c r="R4088" i="1"/>
  <c r="AF4088" i="1"/>
  <c r="AA4088" i="1"/>
  <c r="AB4153" i="1"/>
  <c r="J4090" i="1"/>
  <c r="N4093" i="1"/>
  <c r="AJ4151" i="1"/>
  <c r="C4151" i="1"/>
  <c r="Y4150" i="1"/>
  <c r="Z4150" i="1"/>
  <c r="I4151" i="1"/>
  <c r="H4151" i="1" s="1"/>
  <c r="AC4092" i="1"/>
  <c r="G4092" i="1"/>
  <c r="M4094" i="1"/>
  <c r="L4095" i="1"/>
  <c r="F4091" i="1"/>
  <c r="A4152" i="1"/>
  <c r="K4151" i="1"/>
  <c r="X4151" i="1"/>
  <c r="T4089" i="1"/>
  <c r="S4090" i="1"/>
  <c r="O4090" i="1"/>
  <c r="AE4091" i="1"/>
  <c r="P4091" i="1" l="1"/>
  <c r="M4095" i="1"/>
  <c r="L4096" i="1"/>
  <c r="C4152" i="1"/>
  <c r="I4152" i="1"/>
  <c r="H4152" i="1" s="1"/>
  <c r="Y4151" i="1"/>
  <c r="Z4151" i="1"/>
  <c r="AA4151" i="1" s="1"/>
  <c r="AH4151" i="1" s="1"/>
  <c r="AJ4152" i="1"/>
  <c r="J4091" i="1"/>
  <c r="T4090" i="1"/>
  <c r="S4091" i="1"/>
  <c r="O4091" i="1"/>
  <c r="N4094" i="1"/>
  <c r="Q4090" i="1"/>
  <c r="R4090" i="1" s="1"/>
  <c r="R4089" i="1"/>
  <c r="F4092" i="1"/>
  <c r="AC4093" i="1"/>
  <c r="G4093" i="1"/>
  <c r="AH4088" i="1"/>
  <c r="AF4089" i="1"/>
  <c r="X4152" i="1"/>
  <c r="A4153" i="1"/>
  <c r="K4152" i="1"/>
  <c r="AE4092" i="1"/>
  <c r="AB4154" i="1"/>
  <c r="P4092" i="1" l="1"/>
  <c r="O4092" i="1"/>
  <c r="J4092" i="1"/>
  <c r="AB4155" i="1"/>
  <c r="Q4091" i="1"/>
  <c r="R4091" i="1" s="1"/>
  <c r="M4096" i="1"/>
  <c r="L4097" i="1"/>
  <c r="F4093" i="1"/>
  <c r="Z4152" i="1"/>
  <c r="AA4152" i="1" s="1"/>
  <c r="AH4152" i="1" s="1"/>
  <c r="AJ4153" i="1"/>
  <c r="Y4152" i="1"/>
  <c r="C4153" i="1"/>
  <c r="I4153" i="1"/>
  <c r="H4153" i="1" s="1"/>
  <c r="X4153" i="1"/>
  <c r="A4154" i="1"/>
  <c r="K4153" i="1"/>
  <c r="AE4093" i="1"/>
  <c r="T4091" i="1"/>
  <c r="S4092" i="1"/>
  <c r="AC4094" i="1"/>
  <c r="G4094" i="1"/>
  <c r="AF4090" i="1"/>
  <c r="N4095" i="1"/>
  <c r="P4093" i="1" l="1"/>
  <c r="P4094" i="1" s="1"/>
  <c r="O4093" i="1"/>
  <c r="T4092" i="1"/>
  <c r="S4093" i="1"/>
  <c r="AF4091" i="1"/>
  <c r="F4094" i="1"/>
  <c r="K4154" i="1"/>
  <c r="X4154" i="1"/>
  <c r="A4155" i="1"/>
  <c r="M4097" i="1"/>
  <c r="L4098" i="1"/>
  <c r="N4096" i="1"/>
  <c r="Q4092" i="1"/>
  <c r="AC4095" i="1"/>
  <c r="G4095" i="1"/>
  <c r="AE4094" i="1"/>
  <c r="C4154" i="1"/>
  <c r="I4154" i="1"/>
  <c r="H4154" i="1" s="1"/>
  <c r="Y4153" i="1"/>
  <c r="AJ4154" i="1"/>
  <c r="Z4153" i="1"/>
  <c r="AA4153" i="1" s="1"/>
  <c r="AH4153" i="1" s="1"/>
  <c r="J4093" i="1"/>
  <c r="AB4156" i="1"/>
  <c r="Q4093" i="1" l="1"/>
  <c r="R4092" i="1"/>
  <c r="J4094" i="1"/>
  <c r="AC4096" i="1"/>
  <c r="G4096" i="1"/>
  <c r="F4095" i="1"/>
  <c r="P4095" i="1"/>
  <c r="M4098" i="1"/>
  <c r="N4098" i="1" s="1"/>
  <c r="L4099" i="1"/>
  <c r="N4097" i="1"/>
  <c r="A4156" i="1"/>
  <c r="K4155" i="1"/>
  <c r="X4155" i="1"/>
  <c r="T4093" i="1"/>
  <c r="S4094" i="1"/>
  <c r="AB4157" i="1"/>
  <c r="AE4095" i="1"/>
  <c r="Y4154" i="1"/>
  <c r="Z4154" i="1"/>
  <c r="AA4154" i="1" s="1"/>
  <c r="AH4154" i="1" s="1"/>
  <c r="AJ4155" i="1"/>
  <c r="I4155" i="1"/>
  <c r="H4155" i="1" s="1"/>
  <c r="C4155" i="1"/>
  <c r="O4094" i="1"/>
  <c r="AF4092" i="1"/>
  <c r="O4095" i="1" l="1"/>
  <c r="AB4158" i="1"/>
  <c r="I4156" i="1"/>
  <c r="H4156" i="1" s="1"/>
  <c r="Y4155" i="1"/>
  <c r="Z4155" i="1"/>
  <c r="AA4155" i="1" s="1"/>
  <c r="AH4155" i="1" s="1"/>
  <c r="AJ4156" i="1"/>
  <c r="C4156" i="1"/>
  <c r="Q4094" i="1"/>
  <c r="R4094" i="1" s="1"/>
  <c r="R4093" i="1"/>
  <c r="AC4098" i="1"/>
  <c r="AE4098" i="1" s="1"/>
  <c r="F4096" i="1"/>
  <c r="T4094" i="1"/>
  <c r="S4095" i="1"/>
  <c r="M4099" i="1"/>
  <c r="N4099" i="1" s="1"/>
  <c r="L4100" i="1"/>
  <c r="P4096" i="1"/>
  <c r="J4095" i="1"/>
  <c r="AE4096" i="1"/>
  <c r="AC4097" i="1"/>
  <c r="G4097" i="1"/>
  <c r="AF4093" i="1"/>
  <c r="A4157" i="1"/>
  <c r="K4156" i="1"/>
  <c r="X4156" i="1"/>
  <c r="J4096" i="1" l="1"/>
  <c r="Z4156" i="1"/>
  <c r="AA4156" i="1" s="1"/>
  <c r="AH4156" i="1" s="1"/>
  <c r="AJ4157" i="1"/>
  <c r="I4157" i="1"/>
  <c r="H4157" i="1" s="1"/>
  <c r="Y4156" i="1"/>
  <c r="C4157" i="1"/>
  <c r="M4100" i="1"/>
  <c r="N4100" i="1" s="1"/>
  <c r="L4101" i="1"/>
  <c r="F4097" i="1"/>
  <c r="T4095" i="1"/>
  <c r="S4096" i="1"/>
  <c r="O4096" i="1"/>
  <c r="Q4095" i="1"/>
  <c r="X4157" i="1"/>
  <c r="A4158" i="1"/>
  <c r="K4157" i="1"/>
  <c r="AE4097" i="1"/>
  <c r="P4097" i="1"/>
  <c r="AF4094" i="1"/>
  <c r="G4098" i="1"/>
  <c r="G4099" i="1" s="1"/>
  <c r="AB4159" i="1"/>
  <c r="AC4099" i="1"/>
  <c r="AE4099" i="1" s="1"/>
  <c r="O4097" i="1" l="1"/>
  <c r="J4097" i="1"/>
  <c r="F4098" i="1"/>
  <c r="F4099" i="1" s="1"/>
  <c r="X4158" i="1"/>
  <c r="A4159" i="1"/>
  <c r="K4158" i="1"/>
  <c r="T4096" i="1"/>
  <c r="S4097" i="1"/>
  <c r="AC4100" i="1"/>
  <c r="AE4100" i="1" s="1"/>
  <c r="G4100" i="1"/>
  <c r="I4158" i="1"/>
  <c r="H4158" i="1" s="1"/>
  <c r="Y4157" i="1"/>
  <c r="Z4157" i="1"/>
  <c r="AA4157" i="1" s="1"/>
  <c r="AH4157" i="1" s="1"/>
  <c r="AJ4158" i="1"/>
  <c r="C4158" i="1"/>
  <c r="AF4095" i="1"/>
  <c r="M4101" i="1"/>
  <c r="N4101" i="1" s="1"/>
  <c r="L4102" i="1"/>
  <c r="AB4160" i="1"/>
  <c r="P4098" i="1"/>
  <c r="P4099" i="1" s="1"/>
  <c r="P4100" i="1" s="1"/>
  <c r="P4101" i="1" s="1"/>
  <c r="Q4096" i="1"/>
  <c r="R4095" i="1"/>
  <c r="J4099" i="1" l="1"/>
  <c r="O4099" i="1"/>
  <c r="AC4101" i="1"/>
  <c r="AE4101" i="1" s="1"/>
  <c r="G4101" i="1"/>
  <c r="J4098" i="1"/>
  <c r="M4102" i="1"/>
  <c r="N4102" i="1" s="1"/>
  <c r="P4102" i="1"/>
  <c r="L4103" i="1"/>
  <c r="F4100" i="1"/>
  <c r="O4100" i="1" s="1"/>
  <c r="T4097" i="1"/>
  <c r="S4098" i="1"/>
  <c r="O4098" i="1"/>
  <c r="AF4096" i="1"/>
  <c r="X4159" i="1"/>
  <c r="A4160" i="1"/>
  <c r="K4159" i="1"/>
  <c r="Q4097" i="1"/>
  <c r="AB4161" i="1"/>
  <c r="Z4158" i="1"/>
  <c r="AA4158" i="1" s="1"/>
  <c r="AH4158" i="1" s="1"/>
  <c r="AJ4159" i="1"/>
  <c r="Y4158" i="1"/>
  <c r="C4159" i="1"/>
  <c r="I4159" i="1"/>
  <c r="H4159" i="1" s="1"/>
  <c r="R4096" i="1"/>
  <c r="AF4097" i="1" l="1"/>
  <c r="AB4162" i="1"/>
  <c r="M4103" i="1"/>
  <c r="N4103" i="1" s="1"/>
  <c r="P4103" i="1"/>
  <c r="L4104" i="1"/>
  <c r="Q4098" i="1"/>
  <c r="Q4099" i="1" s="1"/>
  <c r="Q4100" i="1" s="1"/>
  <c r="Q4101" i="1" s="1"/>
  <c r="Q4102" i="1" s="1"/>
  <c r="Q4103" i="1" s="1"/>
  <c r="R4097" i="1"/>
  <c r="X4160" i="1"/>
  <c r="A4161" i="1"/>
  <c r="K4160" i="1"/>
  <c r="J4100" i="1"/>
  <c r="Y4159" i="1"/>
  <c r="AJ4160" i="1"/>
  <c r="Z4159" i="1"/>
  <c r="AA4159" i="1" s="1"/>
  <c r="AH4159" i="1" s="1"/>
  <c r="I4160" i="1"/>
  <c r="H4160" i="1" s="1"/>
  <c r="C4160" i="1"/>
  <c r="T4098" i="1"/>
  <c r="AF4098" i="1" s="1"/>
  <c r="S4099" i="1"/>
  <c r="AC4102" i="1"/>
  <c r="AE4102" i="1" s="1"/>
  <c r="G4102" i="1"/>
  <c r="F4101" i="1"/>
  <c r="O4101" i="1" s="1"/>
  <c r="J4101" i="1" l="1"/>
  <c r="AC4103" i="1"/>
  <c r="AE4103" i="1" s="1"/>
  <c r="G4103" i="1"/>
  <c r="R4099" i="1"/>
  <c r="X4161" i="1"/>
  <c r="A4162" i="1"/>
  <c r="K4161" i="1"/>
  <c r="M4104" i="1"/>
  <c r="N4104" i="1" s="1"/>
  <c r="P4104" i="1"/>
  <c r="Q4104" i="1"/>
  <c r="L4105" i="1"/>
  <c r="R4098" i="1"/>
  <c r="C4161" i="1"/>
  <c r="I4161" i="1"/>
  <c r="H4161" i="1" s="1"/>
  <c r="Y4160" i="1"/>
  <c r="Z4160" i="1"/>
  <c r="AA4160" i="1" s="1"/>
  <c r="AH4160" i="1" s="1"/>
  <c r="AJ4161" i="1"/>
  <c r="AB4163" i="1"/>
  <c r="R4101" i="1"/>
  <c r="F4102" i="1"/>
  <c r="O4102" i="1" s="1"/>
  <c r="R4102" i="1" s="1"/>
  <c r="T4099" i="1"/>
  <c r="AF4099" i="1" s="1"/>
  <c r="S4100" i="1"/>
  <c r="R4100" i="1"/>
  <c r="J4102" i="1" l="1"/>
  <c r="AC4104" i="1"/>
  <c r="AE4104" i="1" s="1"/>
  <c r="G4104" i="1"/>
  <c r="I4162" i="1"/>
  <c r="H4162" i="1" s="1"/>
  <c r="Y4161" i="1"/>
  <c r="C4162" i="1"/>
  <c r="Z4161" i="1"/>
  <c r="AA4161" i="1" s="1"/>
  <c r="AH4161" i="1" s="1"/>
  <c r="AJ4162" i="1"/>
  <c r="F4103" i="1"/>
  <c r="O4103" i="1" s="1"/>
  <c r="R4103" i="1" s="1"/>
  <c r="M4105" i="1"/>
  <c r="N4105" i="1" s="1"/>
  <c r="P4105" i="1"/>
  <c r="Q4105" i="1"/>
  <c r="L4106" i="1"/>
  <c r="AB4164" i="1"/>
  <c r="T4100" i="1"/>
  <c r="AF4100" i="1" s="1"/>
  <c r="S4101" i="1"/>
  <c r="X4162" i="1"/>
  <c r="A4163" i="1"/>
  <c r="K4162" i="1"/>
  <c r="J4103" i="1" l="1"/>
  <c r="AC4105" i="1"/>
  <c r="AE4105" i="1" s="1"/>
  <c r="G4105" i="1"/>
  <c r="M4106" i="1"/>
  <c r="N4106" i="1" s="1"/>
  <c r="P4106" i="1"/>
  <c r="Q4106" i="1"/>
  <c r="L4107" i="1"/>
  <c r="X4163" i="1"/>
  <c r="K4163" i="1"/>
  <c r="A4164" i="1"/>
  <c r="T4101" i="1"/>
  <c r="AF4101" i="1" s="1"/>
  <c r="S4102" i="1"/>
  <c r="AB4165" i="1"/>
  <c r="F4104" i="1"/>
  <c r="O4104" i="1" s="1"/>
  <c r="R4104" i="1" s="1"/>
  <c r="Z4162" i="1"/>
  <c r="AA4162" i="1" s="1"/>
  <c r="AH4162" i="1" s="1"/>
  <c r="AJ4163" i="1"/>
  <c r="Y4162" i="1"/>
  <c r="C4163" i="1"/>
  <c r="I4163" i="1"/>
  <c r="H4163" i="1" s="1"/>
  <c r="T4102" i="1" l="1"/>
  <c r="AF4102" i="1" s="1"/>
  <c r="S4103" i="1"/>
  <c r="I4164" i="1"/>
  <c r="H4164" i="1" s="1"/>
  <c r="Y4163" i="1"/>
  <c r="AJ4164" i="1"/>
  <c r="Z4163" i="1"/>
  <c r="AA4163" i="1" s="1"/>
  <c r="AH4163" i="1" s="1"/>
  <c r="C4164" i="1"/>
  <c r="AC4106" i="1"/>
  <c r="AE4106" i="1" s="1"/>
  <c r="G4106" i="1"/>
  <c r="F4105" i="1"/>
  <c r="J4105" i="1" s="1"/>
  <c r="J4104" i="1"/>
  <c r="A4165" i="1"/>
  <c r="X4164" i="1"/>
  <c r="K4164" i="1"/>
  <c r="AB4166" i="1"/>
  <c r="M4107" i="1"/>
  <c r="N4107" i="1" s="1"/>
  <c r="P4107" i="1"/>
  <c r="Q4107" i="1"/>
  <c r="L4108" i="1"/>
  <c r="O4105" i="1" l="1"/>
  <c r="R4105" i="1" s="1"/>
  <c r="M4108" i="1"/>
  <c r="N4108" i="1" s="1"/>
  <c r="P4108" i="1"/>
  <c r="Q4108" i="1"/>
  <c r="L4109" i="1"/>
  <c r="AB4167" i="1"/>
  <c r="X4165" i="1"/>
  <c r="K4165" i="1"/>
  <c r="A4166" i="1"/>
  <c r="T4103" i="1"/>
  <c r="AF4103" i="1" s="1"/>
  <c r="S4104" i="1"/>
  <c r="AJ4165" i="1"/>
  <c r="Y4164" i="1"/>
  <c r="I4165" i="1"/>
  <c r="H4165" i="1" s="1"/>
  <c r="Z4164" i="1"/>
  <c r="AA4164" i="1" s="1"/>
  <c r="AH4164" i="1" s="1"/>
  <c r="C4165" i="1"/>
  <c r="AC4107" i="1"/>
  <c r="AE4107" i="1" s="1"/>
  <c r="G4107" i="1"/>
  <c r="F4106" i="1"/>
  <c r="O4106" i="1" s="1"/>
  <c r="R4106" i="1" s="1"/>
  <c r="J4106" i="1" l="1"/>
  <c r="M4109" i="1"/>
  <c r="N4109" i="1" s="1"/>
  <c r="P4109" i="1"/>
  <c r="Q4109" i="1"/>
  <c r="L4110" i="1"/>
  <c r="F4107" i="1"/>
  <c r="J4107" i="1" s="1"/>
  <c r="Y4165" i="1"/>
  <c r="I4166" i="1"/>
  <c r="H4166" i="1" s="1"/>
  <c r="Z4165" i="1"/>
  <c r="AA4165" i="1" s="1"/>
  <c r="AH4165" i="1" s="1"/>
  <c r="AJ4166" i="1"/>
  <c r="C4166" i="1"/>
  <c r="AB4168" i="1"/>
  <c r="T4104" i="1"/>
  <c r="AF4104" i="1" s="1"/>
  <c r="S4105" i="1"/>
  <c r="X4166" i="1"/>
  <c r="K4166" i="1"/>
  <c r="A4167" i="1"/>
  <c r="AC4108" i="1"/>
  <c r="AE4108" i="1" s="1"/>
  <c r="G4108" i="1"/>
  <c r="AC4109" i="1" l="1"/>
  <c r="AE4109" i="1" s="1"/>
  <c r="G4109" i="1"/>
  <c r="T4105" i="1"/>
  <c r="AF4105" i="1" s="1"/>
  <c r="S4106" i="1"/>
  <c r="M4110" i="1"/>
  <c r="N4110" i="1" s="1"/>
  <c r="P4110" i="1"/>
  <c r="Q4110" i="1"/>
  <c r="L4111" i="1"/>
  <c r="F4108" i="1"/>
  <c r="O4108" i="1" s="1"/>
  <c r="R4108" i="1" s="1"/>
  <c r="O4107" i="1"/>
  <c r="R4107" i="1" s="1"/>
  <c r="X4167" i="1"/>
  <c r="K4167" i="1"/>
  <c r="A4168" i="1"/>
  <c r="Z4166" i="1"/>
  <c r="AA4166" i="1" s="1"/>
  <c r="AH4166" i="1" s="1"/>
  <c r="C4167" i="1"/>
  <c r="Y4166" i="1"/>
  <c r="AJ4167" i="1"/>
  <c r="I4167" i="1"/>
  <c r="H4167" i="1" s="1"/>
  <c r="AB4169" i="1"/>
  <c r="AB4170" i="1" l="1"/>
  <c r="M4111" i="1"/>
  <c r="N4111" i="1" s="1"/>
  <c r="P4111" i="1"/>
  <c r="Q4111" i="1"/>
  <c r="L4112" i="1"/>
  <c r="F4109" i="1"/>
  <c r="O4109" i="1" s="1"/>
  <c r="R4109" i="1" s="1"/>
  <c r="J4108" i="1"/>
  <c r="T4106" i="1"/>
  <c r="AF4106" i="1" s="1"/>
  <c r="S4107" i="1"/>
  <c r="Y4167" i="1"/>
  <c r="AJ4168" i="1"/>
  <c r="Z4167" i="1"/>
  <c r="AA4167" i="1" s="1"/>
  <c r="AH4167" i="1" s="1"/>
  <c r="C4168" i="1"/>
  <c r="I4168" i="1"/>
  <c r="H4168" i="1" s="1"/>
  <c r="K4168" i="1"/>
  <c r="X4168" i="1"/>
  <c r="A4169" i="1"/>
  <c r="AC4110" i="1"/>
  <c r="AE4110" i="1" s="1"/>
  <c r="G4110" i="1"/>
  <c r="X4169" i="1" l="1"/>
  <c r="K4169" i="1"/>
  <c r="A4170" i="1"/>
  <c r="Z4168" i="1"/>
  <c r="AA4168" i="1" s="1"/>
  <c r="AH4168" i="1" s="1"/>
  <c r="AJ4169" i="1"/>
  <c r="Y4168" i="1"/>
  <c r="C4169" i="1"/>
  <c r="I4169" i="1"/>
  <c r="H4169" i="1" s="1"/>
  <c r="M4112" i="1"/>
  <c r="N4112" i="1" s="1"/>
  <c r="P4112" i="1"/>
  <c r="Q4112" i="1"/>
  <c r="L4113" i="1"/>
  <c r="F4110" i="1"/>
  <c r="O4110" i="1" s="1"/>
  <c r="R4110" i="1" s="1"/>
  <c r="J4109" i="1"/>
  <c r="T4107" i="1"/>
  <c r="AF4107" i="1" s="1"/>
  <c r="S4108" i="1"/>
  <c r="AC4111" i="1"/>
  <c r="AE4111" i="1" s="1"/>
  <c r="G4111" i="1"/>
  <c r="AB4171" i="1"/>
  <c r="AC4112" i="1" l="1"/>
  <c r="AE4112" i="1" s="1"/>
  <c r="G4112" i="1"/>
  <c r="K4170" i="1"/>
  <c r="A4171" i="1"/>
  <c r="X4170" i="1"/>
  <c r="AB4172" i="1"/>
  <c r="F4111" i="1"/>
  <c r="O4111" i="1" s="1"/>
  <c r="R4111" i="1" s="1"/>
  <c r="J4110" i="1"/>
  <c r="M4113" i="1"/>
  <c r="N4113" i="1" s="1"/>
  <c r="P4113" i="1"/>
  <c r="Q4113" i="1"/>
  <c r="L4114" i="1"/>
  <c r="T4108" i="1"/>
  <c r="AF4108" i="1" s="1"/>
  <c r="S4109" i="1"/>
  <c r="Y4169" i="1"/>
  <c r="I4170" i="1"/>
  <c r="H4170" i="1" s="1"/>
  <c r="C4170" i="1"/>
  <c r="Z4169" i="1"/>
  <c r="AA4169" i="1" s="1"/>
  <c r="AH4169" i="1" s="1"/>
  <c r="AJ4170" i="1"/>
  <c r="T4109" i="1" l="1"/>
  <c r="AF4109" i="1" s="1"/>
  <c r="S4110" i="1"/>
  <c r="M4114" i="1"/>
  <c r="N4114" i="1" s="1"/>
  <c r="P4114" i="1"/>
  <c r="Q4114" i="1"/>
  <c r="L4115" i="1"/>
  <c r="J4111" i="1"/>
  <c r="AB4173" i="1"/>
  <c r="K4171" i="1"/>
  <c r="A4172" i="1"/>
  <c r="X4171" i="1"/>
  <c r="F4112" i="1"/>
  <c r="J4112" i="1" s="1"/>
  <c r="AC4113" i="1"/>
  <c r="AE4113" i="1" s="1"/>
  <c r="G4113" i="1"/>
  <c r="Y4170" i="1"/>
  <c r="C4171" i="1"/>
  <c r="Z4170" i="1"/>
  <c r="AA4170" i="1" s="1"/>
  <c r="AH4170" i="1" s="1"/>
  <c r="AJ4171" i="1"/>
  <c r="I4171" i="1"/>
  <c r="H4171" i="1" s="1"/>
  <c r="O4112" i="1" l="1"/>
  <c r="R4112" i="1" s="1"/>
  <c r="AC4114" i="1"/>
  <c r="AE4114" i="1" s="1"/>
  <c r="G4114" i="1"/>
  <c r="AB4174" i="1"/>
  <c r="M4115" i="1"/>
  <c r="N4115" i="1" s="1"/>
  <c r="P4115" i="1"/>
  <c r="Q4115" i="1"/>
  <c r="L4116" i="1"/>
  <c r="T4110" i="1"/>
  <c r="AF4110" i="1" s="1"/>
  <c r="S4111" i="1"/>
  <c r="Z4171" i="1"/>
  <c r="AA4171" i="1" s="1"/>
  <c r="AH4171" i="1" s="1"/>
  <c r="I4172" i="1"/>
  <c r="H4172" i="1" s="1"/>
  <c r="AJ4172" i="1"/>
  <c r="Y4171" i="1"/>
  <c r="C4172" i="1"/>
  <c r="X4172" i="1"/>
  <c r="A4173" i="1"/>
  <c r="K4172" i="1"/>
  <c r="F4113" i="1"/>
  <c r="O4113" i="1" s="1"/>
  <c r="R4113" i="1" s="1"/>
  <c r="J4113" i="1" l="1"/>
  <c r="Y4172" i="1"/>
  <c r="AJ4173" i="1"/>
  <c r="Z4172" i="1"/>
  <c r="AA4172" i="1" s="1"/>
  <c r="AH4172" i="1" s="1"/>
  <c r="I4173" i="1"/>
  <c r="H4173" i="1" s="1"/>
  <c r="C4173" i="1"/>
  <c r="M4116" i="1"/>
  <c r="N4116" i="1" s="1"/>
  <c r="P4116" i="1"/>
  <c r="Q4116" i="1"/>
  <c r="L4117" i="1"/>
  <c r="AB4175" i="1"/>
  <c r="F4114" i="1"/>
  <c r="J4114" i="1" s="1"/>
  <c r="X4173" i="1"/>
  <c r="A4174" i="1"/>
  <c r="K4173" i="1"/>
  <c r="T4111" i="1"/>
  <c r="AF4111" i="1" s="1"/>
  <c r="S4112" i="1"/>
  <c r="AC4115" i="1"/>
  <c r="AE4115" i="1" s="1"/>
  <c r="G4115" i="1"/>
  <c r="O4114" i="1" l="1"/>
  <c r="R4114" i="1" s="1"/>
  <c r="A4175" i="1"/>
  <c r="X4174" i="1"/>
  <c r="K4174" i="1"/>
  <c r="AB4176" i="1"/>
  <c r="AC4116" i="1"/>
  <c r="AE4116" i="1" s="1"/>
  <c r="G4116" i="1"/>
  <c r="T4112" i="1"/>
  <c r="AF4112" i="1" s="1"/>
  <c r="S4113" i="1"/>
  <c r="Y4173" i="1"/>
  <c r="C4174" i="1"/>
  <c r="Z4173" i="1"/>
  <c r="AA4173" i="1" s="1"/>
  <c r="AH4173" i="1" s="1"/>
  <c r="AJ4174" i="1"/>
  <c r="I4174" i="1"/>
  <c r="H4174" i="1" s="1"/>
  <c r="M4117" i="1"/>
  <c r="N4117" i="1" s="1"/>
  <c r="P4117" i="1"/>
  <c r="Q4117" i="1"/>
  <c r="L4118" i="1"/>
  <c r="F4115" i="1"/>
  <c r="O4115" i="1" s="1"/>
  <c r="R4115" i="1" s="1"/>
  <c r="J4115" i="1" l="1"/>
  <c r="M4118" i="1"/>
  <c r="N4118" i="1" s="1"/>
  <c r="P4118" i="1"/>
  <c r="Q4118" i="1"/>
  <c r="L4119" i="1"/>
  <c r="F4116" i="1"/>
  <c r="O4116" i="1" s="1"/>
  <c r="R4116" i="1" s="1"/>
  <c r="T4113" i="1"/>
  <c r="AF4113" i="1" s="1"/>
  <c r="S4114" i="1"/>
  <c r="Z4174" i="1"/>
  <c r="AA4174" i="1" s="1"/>
  <c r="AH4174" i="1" s="1"/>
  <c r="I4175" i="1"/>
  <c r="H4175" i="1" s="1"/>
  <c r="AJ4175" i="1"/>
  <c r="Y4174" i="1"/>
  <c r="C4175" i="1"/>
  <c r="AC4117" i="1"/>
  <c r="AE4117" i="1" s="1"/>
  <c r="G4117" i="1"/>
  <c r="AB4177" i="1"/>
  <c r="X4175" i="1"/>
  <c r="A4176" i="1"/>
  <c r="K4175" i="1"/>
  <c r="AB4178" i="1" l="1"/>
  <c r="M4119" i="1"/>
  <c r="N4119" i="1" s="1"/>
  <c r="L4120" i="1"/>
  <c r="F4117" i="1"/>
  <c r="O4117" i="1" s="1"/>
  <c r="R4117" i="1" s="1"/>
  <c r="X4176" i="1"/>
  <c r="K4176" i="1"/>
  <c r="A4177" i="1"/>
  <c r="J4116" i="1"/>
  <c r="Z4175" i="1"/>
  <c r="AA4175" i="1" s="1"/>
  <c r="AH4175" i="1" s="1"/>
  <c r="C4176" i="1"/>
  <c r="I4176" i="1"/>
  <c r="H4176" i="1" s="1"/>
  <c r="Y4175" i="1"/>
  <c r="AJ4176" i="1"/>
  <c r="T4114" i="1"/>
  <c r="AF4114" i="1" s="1"/>
  <c r="S4115" i="1"/>
  <c r="AC4118" i="1"/>
  <c r="AE4118" i="1" s="1"/>
  <c r="G4118" i="1"/>
  <c r="J4117" i="1" l="1"/>
  <c r="F4118" i="1"/>
  <c r="O4118" i="1" s="1"/>
  <c r="X4177" i="1"/>
  <c r="A4178" i="1"/>
  <c r="K4177" i="1"/>
  <c r="Y4176" i="1"/>
  <c r="I4177" i="1"/>
  <c r="H4177" i="1" s="1"/>
  <c r="Z4176" i="1"/>
  <c r="AA4176" i="1" s="1"/>
  <c r="AH4176" i="1" s="1"/>
  <c r="C4177" i="1"/>
  <c r="AJ4177" i="1"/>
  <c r="AC4119" i="1"/>
  <c r="AE4119" i="1" s="1"/>
  <c r="G4119" i="1"/>
  <c r="AB4179" i="1"/>
  <c r="T4115" i="1"/>
  <c r="AF4115" i="1" s="1"/>
  <c r="S4116" i="1"/>
  <c r="M4120" i="1"/>
  <c r="N4120" i="1" s="1"/>
  <c r="L4121" i="1"/>
  <c r="J4118" i="1" l="1"/>
  <c r="Z4177" i="1"/>
  <c r="AA4177" i="1" s="1"/>
  <c r="AH4177" i="1" s="1"/>
  <c r="C4178" i="1"/>
  <c r="I4178" i="1"/>
  <c r="H4178" i="1" s="1"/>
  <c r="Y4177" i="1"/>
  <c r="AJ4178" i="1"/>
  <c r="AB4180" i="1"/>
  <c r="R4118" i="1"/>
  <c r="P4119" i="1"/>
  <c r="AC4120" i="1"/>
  <c r="AE4120" i="1" s="1"/>
  <c r="G4120" i="1"/>
  <c r="M4121" i="1"/>
  <c r="N4121" i="1" s="1"/>
  <c r="L4122" i="1"/>
  <c r="T4116" i="1"/>
  <c r="AF4116" i="1" s="1"/>
  <c r="S4117" i="1"/>
  <c r="F4119" i="1"/>
  <c r="O4119" i="1" s="1"/>
  <c r="X4178" i="1"/>
  <c r="K4178" i="1"/>
  <c r="A4179" i="1"/>
  <c r="J4119" i="1" l="1"/>
  <c r="G4121" i="1"/>
  <c r="AC4121" i="1"/>
  <c r="AE4121" i="1" s="1"/>
  <c r="M4122" i="1"/>
  <c r="N4122" i="1" s="1"/>
  <c r="L4123" i="1"/>
  <c r="F4120" i="1"/>
  <c r="J4120" i="1" s="1"/>
  <c r="AB4181" i="1"/>
  <c r="I4179" i="1"/>
  <c r="H4179" i="1" s="1"/>
  <c r="Y4178" i="1"/>
  <c r="Z4178" i="1"/>
  <c r="AA4178" i="1" s="1"/>
  <c r="AH4178" i="1" s="1"/>
  <c r="C4179" i="1"/>
  <c r="AJ4179" i="1"/>
  <c r="A4180" i="1"/>
  <c r="K4179" i="1"/>
  <c r="X4179" i="1"/>
  <c r="T4117" i="1"/>
  <c r="AF4117" i="1" s="1"/>
  <c r="S4118" i="1"/>
  <c r="Q4119" i="1"/>
  <c r="Q4120" i="1" s="1"/>
  <c r="Q4121" i="1" s="1"/>
  <c r="Q4122" i="1" s="1"/>
  <c r="P4120" i="1"/>
  <c r="P4121" i="1" s="1"/>
  <c r="P4122" i="1" s="1"/>
  <c r="M4123" i="1" l="1"/>
  <c r="N4123" i="1" s="1"/>
  <c r="P4123" i="1"/>
  <c r="Q4123" i="1"/>
  <c r="L4124" i="1"/>
  <c r="R4119" i="1"/>
  <c r="Y4179" i="1"/>
  <c r="C4180" i="1"/>
  <c r="Z4179" i="1"/>
  <c r="AA4179" i="1" s="1"/>
  <c r="AH4179" i="1" s="1"/>
  <c r="AJ4180" i="1"/>
  <c r="I4180" i="1"/>
  <c r="H4180" i="1" s="1"/>
  <c r="T4118" i="1"/>
  <c r="S4119" i="1"/>
  <c r="AB4182" i="1"/>
  <c r="O4120" i="1"/>
  <c r="R4120" i="1" s="1"/>
  <c r="K4180" i="1"/>
  <c r="A4181" i="1"/>
  <c r="X4180" i="1"/>
  <c r="AC4122" i="1"/>
  <c r="AE4122" i="1" s="1"/>
  <c r="G4122" i="1"/>
  <c r="F4121" i="1"/>
  <c r="O4121" i="1" s="1"/>
  <c r="R4121" i="1" s="1"/>
  <c r="J4121" i="1" l="1"/>
  <c r="AF4118" i="1"/>
  <c r="AA4118" i="1"/>
  <c r="AB4183" i="1"/>
  <c r="F4122" i="1"/>
  <c r="O4122" i="1" s="1"/>
  <c r="R4122" i="1" s="1"/>
  <c r="Y4180" i="1"/>
  <c r="C4181" i="1"/>
  <c r="I4181" i="1"/>
  <c r="H4181" i="1" s="1"/>
  <c r="AJ4181" i="1"/>
  <c r="Z4180" i="1"/>
  <c r="T4119" i="1"/>
  <c r="AF4119" i="1" s="1"/>
  <c r="S4120" i="1"/>
  <c r="X4181" i="1"/>
  <c r="K4181" i="1"/>
  <c r="A4182" i="1"/>
  <c r="G4123" i="1"/>
  <c r="AC4123" i="1"/>
  <c r="AE4123" i="1" s="1"/>
  <c r="M4124" i="1"/>
  <c r="N4124" i="1" s="1"/>
  <c r="P4124" i="1"/>
  <c r="Q4124" i="1"/>
  <c r="L4125" i="1"/>
  <c r="AH4118" i="1" l="1"/>
  <c r="J4122" i="1"/>
  <c r="F4123" i="1"/>
  <c r="J4123" i="1" s="1"/>
  <c r="Y4181" i="1"/>
  <c r="Z4181" i="1"/>
  <c r="AA4181" i="1" s="1"/>
  <c r="AH4181" i="1" s="1"/>
  <c r="C4182" i="1"/>
  <c r="I4182" i="1"/>
  <c r="H4182" i="1" s="1"/>
  <c r="AJ4182" i="1"/>
  <c r="AB4184" i="1"/>
  <c r="G4124" i="1"/>
  <c r="AC4124" i="1"/>
  <c r="AE4124" i="1" s="1"/>
  <c r="M4125" i="1"/>
  <c r="N4125" i="1" s="1"/>
  <c r="P4125" i="1"/>
  <c r="Q4125" i="1"/>
  <c r="L4126" i="1"/>
  <c r="A4183" i="1"/>
  <c r="K4182" i="1"/>
  <c r="X4182" i="1"/>
  <c r="T4120" i="1"/>
  <c r="AF4120" i="1" s="1"/>
  <c r="S4121" i="1"/>
  <c r="Z4182" i="1" l="1"/>
  <c r="AA4182" i="1" s="1"/>
  <c r="AH4182" i="1" s="1"/>
  <c r="AJ4183" i="1"/>
  <c r="I4183" i="1"/>
  <c r="H4183" i="1" s="1"/>
  <c r="Y4182" i="1"/>
  <c r="C4183" i="1"/>
  <c r="M4126" i="1"/>
  <c r="N4126" i="1" s="1"/>
  <c r="P4126" i="1"/>
  <c r="Q4126" i="1"/>
  <c r="L4127" i="1"/>
  <c r="X4183" i="1"/>
  <c r="A4184" i="1"/>
  <c r="K4183" i="1"/>
  <c r="T4121" i="1"/>
  <c r="AF4121" i="1" s="1"/>
  <c r="S4122" i="1"/>
  <c r="F4124" i="1"/>
  <c r="J4124" i="1" s="1"/>
  <c r="O4123" i="1"/>
  <c r="R4123" i="1" s="1"/>
  <c r="AC4125" i="1"/>
  <c r="AE4125" i="1" s="1"/>
  <c r="G4125" i="1"/>
  <c r="AB4185" i="1"/>
  <c r="O4124" i="1" l="1"/>
  <c r="R4124" i="1" s="1"/>
  <c r="G4126" i="1"/>
  <c r="AC4126" i="1"/>
  <c r="AE4126" i="1" s="1"/>
  <c r="T4122" i="1"/>
  <c r="AF4122" i="1" s="1"/>
  <c r="S4123" i="1"/>
  <c r="M4127" i="1"/>
  <c r="N4127" i="1" s="1"/>
  <c r="P4127" i="1"/>
  <c r="Q4127" i="1"/>
  <c r="L4128" i="1"/>
  <c r="Y4183" i="1"/>
  <c r="C4184" i="1"/>
  <c r="Z4183" i="1"/>
  <c r="AA4183" i="1" s="1"/>
  <c r="AH4183" i="1" s="1"/>
  <c r="AJ4184" i="1"/>
  <c r="I4184" i="1"/>
  <c r="H4184" i="1" s="1"/>
  <c r="F4125" i="1"/>
  <c r="J4125" i="1" s="1"/>
  <c r="AB4186" i="1"/>
  <c r="A4185" i="1"/>
  <c r="K4184" i="1"/>
  <c r="X4184" i="1"/>
  <c r="O4125" i="1" l="1"/>
  <c r="R4125" i="1" s="1"/>
  <c r="X4185" i="1"/>
  <c r="A4186" i="1"/>
  <c r="K4185" i="1"/>
  <c r="M4128" i="1"/>
  <c r="N4128" i="1" s="1"/>
  <c r="P4128" i="1"/>
  <c r="Q4128" i="1"/>
  <c r="L4129" i="1"/>
  <c r="T4123" i="1"/>
  <c r="AF4123" i="1" s="1"/>
  <c r="S4124" i="1"/>
  <c r="Z4184" i="1"/>
  <c r="AA4184" i="1" s="1"/>
  <c r="AH4184" i="1" s="1"/>
  <c r="AJ4185" i="1"/>
  <c r="I4185" i="1"/>
  <c r="H4185" i="1" s="1"/>
  <c r="Y4184" i="1"/>
  <c r="C4185" i="1"/>
  <c r="AB4187" i="1"/>
  <c r="AC4127" i="1"/>
  <c r="AE4127" i="1" s="1"/>
  <c r="G4127" i="1"/>
  <c r="F4126" i="1"/>
  <c r="J4126" i="1" s="1"/>
  <c r="O4126" i="1" l="1"/>
  <c r="R4126" i="1" s="1"/>
  <c r="G4128" i="1"/>
  <c r="AC4128" i="1"/>
  <c r="AE4128" i="1" s="1"/>
  <c r="I4186" i="1"/>
  <c r="H4186" i="1" s="1"/>
  <c r="Y4185" i="1"/>
  <c r="C4186" i="1"/>
  <c r="Z4185" i="1"/>
  <c r="AA4185" i="1" s="1"/>
  <c r="AH4185" i="1" s="1"/>
  <c r="AJ4186" i="1"/>
  <c r="T4124" i="1"/>
  <c r="AF4124" i="1" s="1"/>
  <c r="S4125" i="1"/>
  <c r="M4129" i="1"/>
  <c r="N4129" i="1" s="1"/>
  <c r="P4129" i="1"/>
  <c r="Q4129" i="1"/>
  <c r="L4130" i="1"/>
  <c r="F4127" i="1"/>
  <c r="J4127" i="1" s="1"/>
  <c r="AB4188" i="1"/>
  <c r="X4186" i="1"/>
  <c r="K4186" i="1"/>
  <c r="A4187" i="1"/>
  <c r="O4127" i="1" l="1"/>
  <c r="R4127" i="1" s="1"/>
  <c r="G4129" i="1"/>
  <c r="AC4129" i="1"/>
  <c r="AE4129" i="1" s="1"/>
  <c r="Y4186" i="1"/>
  <c r="AJ4187" i="1"/>
  <c r="I4187" i="1"/>
  <c r="H4187" i="1" s="1"/>
  <c r="Z4186" i="1"/>
  <c r="AA4186" i="1" s="1"/>
  <c r="AH4186" i="1" s="1"/>
  <c r="C4187" i="1"/>
  <c r="M4130" i="1"/>
  <c r="N4130" i="1" s="1"/>
  <c r="P4130" i="1"/>
  <c r="Q4130" i="1"/>
  <c r="L4131" i="1"/>
  <c r="T4125" i="1"/>
  <c r="AF4125" i="1" s="1"/>
  <c r="S4126" i="1"/>
  <c r="F4128" i="1"/>
  <c r="J4128" i="1" s="1"/>
  <c r="X4187" i="1"/>
  <c r="A4188" i="1"/>
  <c r="K4187" i="1"/>
  <c r="AB4189" i="1"/>
  <c r="O4128" i="1" l="1"/>
  <c r="R4128" i="1" s="1"/>
  <c r="Y4187" i="1"/>
  <c r="C4188" i="1"/>
  <c r="I4188" i="1"/>
  <c r="H4188" i="1" s="1"/>
  <c r="Z4187" i="1"/>
  <c r="AA4187" i="1" s="1"/>
  <c r="AH4187" i="1" s="1"/>
  <c r="AJ4188" i="1"/>
  <c r="T4126" i="1"/>
  <c r="AF4126" i="1" s="1"/>
  <c r="S4127" i="1"/>
  <c r="G4130" i="1"/>
  <c r="AC4130" i="1"/>
  <c r="AE4130" i="1" s="1"/>
  <c r="M4131" i="1"/>
  <c r="N4131" i="1" s="1"/>
  <c r="P4131" i="1"/>
  <c r="Q4131" i="1"/>
  <c r="L4132" i="1"/>
  <c r="AB4190" i="1"/>
  <c r="X4188" i="1"/>
  <c r="A4189" i="1"/>
  <c r="K4188" i="1"/>
  <c r="F4129" i="1"/>
  <c r="O4129" i="1" s="1"/>
  <c r="R4129" i="1" s="1"/>
  <c r="J4129" i="1" l="1"/>
  <c r="X4189" i="1"/>
  <c r="A4190" i="1"/>
  <c r="K4189" i="1"/>
  <c r="Z4188" i="1"/>
  <c r="AA4188" i="1" s="1"/>
  <c r="AH4188" i="1" s="1"/>
  <c r="AJ4189" i="1"/>
  <c r="I4189" i="1"/>
  <c r="H4189" i="1" s="1"/>
  <c r="Y4188" i="1"/>
  <c r="C4189" i="1"/>
  <c r="F4130" i="1"/>
  <c r="J4130" i="1" s="1"/>
  <c r="G4131" i="1"/>
  <c r="AC4131" i="1"/>
  <c r="AE4131" i="1" s="1"/>
  <c r="AB4191" i="1"/>
  <c r="M4132" i="1"/>
  <c r="N4132" i="1" s="1"/>
  <c r="P4132" i="1"/>
  <c r="Q4132" i="1"/>
  <c r="L4133" i="1"/>
  <c r="T4127" i="1"/>
  <c r="AF4127" i="1" s="1"/>
  <c r="S4128" i="1"/>
  <c r="T4128" i="1" l="1"/>
  <c r="AF4128" i="1" s="1"/>
  <c r="S4129" i="1"/>
  <c r="O4130" i="1"/>
  <c r="R4130" i="1" s="1"/>
  <c r="AC4132" i="1"/>
  <c r="AE4132" i="1" s="1"/>
  <c r="G4132" i="1"/>
  <c r="M4133" i="1"/>
  <c r="N4133" i="1" s="1"/>
  <c r="P4133" i="1"/>
  <c r="Q4133" i="1"/>
  <c r="L4134" i="1"/>
  <c r="X4190" i="1"/>
  <c r="K4190" i="1"/>
  <c r="A4191" i="1"/>
  <c r="AB4192" i="1"/>
  <c r="F4131" i="1"/>
  <c r="J4131" i="1" s="1"/>
  <c r="C4190" i="1"/>
  <c r="Y4189" i="1"/>
  <c r="Z4189" i="1"/>
  <c r="AA4189" i="1" s="1"/>
  <c r="AH4189" i="1" s="1"/>
  <c r="AJ4190" i="1"/>
  <c r="I4190" i="1"/>
  <c r="H4190" i="1" s="1"/>
  <c r="G4133" i="1" l="1"/>
  <c r="AC4133" i="1"/>
  <c r="AE4133" i="1" s="1"/>
  <c r="M4134" i="1"/>
  <c r="N4134" i="1" s="1"/>
  <c r="P4134" i="1"/>
  <c r="Q4134" i="1"/>
  <c r="L4135" i="1"/>
  <c r="T4129" i="1"/>
  <c r="AF4129" i="1" s="1"/>
  <c r="S4130" i="1"/>
  <c r="O4131" i="1"/>
  <c r="R4131" i="1" s="1"/>
  <c r="AB4193" i="1"/>
  <c r="C4191" i="1"/>
  <c r="I4191" i="1"/>
  <c r="H4191" i="1" s="1"/>
  <c r="Y4190" i="1"/>
  <c r="AJ4191" i="1"/>
  <c r="Z4190" i="1"/>
  <c r="AA4190" i="1" s="1"/>
  <c r="AH4190" i="1" s="1"/>
  <c r="F4132" i="1"/>
  <c r="O4132" i="1" s="1"/>
  <c r="R4132" i="1" s="1"/>
  <c r="K4191" i="1"/>
  <c r="X4191" i="1"/>
  <c r="A4192" i="1"/>
  <c r="J4132" i="1" l="1"/>
  <c r="M4135" i="1"/>
  <c r="N4135" i="1" s="1"/>
  <c r="P4135" i="1"/>
  <c r="Q4135" i="1"/>
  <c r="L4136" i="1"/>
  <c r="X4192" i="1"/>
  <c r="A4193" i="1"/>
  <c r="K4192" i="1"/>
  <c r="AB4194" i="1"/>
  <c r="F4133" i="1"/>
  <c r="O4133" i="1" s="1"/>
  <c r="R4133" i="1" s="1"/>
  <c r="Z4191" i="1"/>
  <c r="AA4191" i="1" s="1"/>
  <c r="AH4191" i="1" s="1"/>
  <c r="AJ4192" i="1"/>
  <c r="I4192" i="1"/>
  <c r="H4192" i="1" s="1"/>
  <c r="Y4191" i="1"/>
  <c r="C4192" i="1"/>
  <c r="T4130" i="1"/>
  <c r="AF4130" i="1" s="1"/>
  <c r="S4131" i="1"/>
  <c r="G4134" i="1"/>
  <c r="AC4134" i="1"/>
  <c r="AE4134" i="1" s="1"/>
  <c r="J4133" i="1" l="1"/>
  <c r="K4193" i="1"/>
  <c r="X4193" i="1"/>
  <c r="A4194" i="1"/>
  <c r="F4134" i="1"/>
  <c r="J4134" i="1" s="1"/>
  <c r="AB4195" i="1"/>
  <c r="C4193" i="1"/>
  <c r="Z4192" i="1"/>
  <c r="AA4192" i="1" s="1"/>
  <c r="AH4192" i="1" s="1"/>
  <c r="AJ4193" i="1"/>
  <c r="I4193" i="1"/>
  <c r="H4193" i="1" s="1"/>
  <c r="Y4192" i="1"/>
  <c r="AC4135" i="1"/>
  <c r="AE4135" i="1" s="1"/>
  <c r="G4135" i="1"/>
  <c r="T4131" i="1"/>
  <c r="AF4131" i="1" s="1"/>
  <c r="S4132" i="1"/>
  <c r="M4136" i="1"/>
  <c r="N4136" i="1" s="1"/>
  <c r="P4136" i="1"/>
  <c r="Q4136" i="1"/>
  <c r="L4137" i="1"/>
  <c r="G4136" i="1" l="1"/>
  <c r="AC4136" i="1"/>
  <c r="AE4136" i="1" s="1"/>
  <c r="F4135" i="1"/>
  <c r="O4135" i="1" s="1"/>
  <c r="R4135" i="1" s="1"/>
  <c r="M4137" i="1"/>
  <c r="N4137" i="1" s="1"/>
  <c r="P4137" i="1"/>
  <c r="Q4137" i="1"/>
  <c r="L4138" i="1"/>
  <c r="T4132" i="1"/>
  <c r="AF4132" i="1" s="1"/>
  <c r="S4133" i="1"/>
  <c r="O4134" i="1"/>
  <c r="R4134" i="1" s="1"/>
  <c r="K4194" i="1"/>
  <c r="X4194" i="1"/>
  <c r="A4195" i="1"/>
  <c r="AB4196" i="1"/>
  <c r="Y4193" i="1"/>
  <c r="AJ4194" i="1"/>
  <c r="Z4193" i="1"/>
  <c r="AA4193" i="1" s="1"/>
  <c r="AH4193" i="1" s="1"/>
  <c r="C4194" i="1"/>
  <c r="I4194" i="1"/>
  <c r="H4194" i="1" s="1"/>
  <c r="J4135" i="1" l="1"/>
  <c r="AC4137" i="1"/>
  <c r="AE4137" i="1" s="1"/>
  <c r="G4137" i="1"/>
  <c r="Y4194" i="1"/>
  <c r="AJ4195" i="1"/>
  <c r="Z4194" i="1"/>
  <c r="AA4194" i="1" s="1"/>
  <c r="AH4194" i="1" s="1"/>
  <c r="C4195" i="1"/>
  <c r="I4195" i="1"/>
  <c r="H4195" i="1" s="1"/>
  <c r="M4138" i="1"/>
  <c r="N4138" i="1" s="1"/>
  <c r="P4138" i="1"/>
  <c r="Q4138" i="1"/>
  <c r="L4139" i="1"/>
  <c r="F4136" i="1"/>
  <c r="J4136" i="1" s="1"/>
  <c r="T4133" i="1"/>
  <c r="AF4133" i="1" s="1"/>
  <c r="S4134" i="1"/>
  <c r="AB4197" i="1"/>
  <c r="A4196" i="1"/>
  <c r="K4195" i="1"/>
  <c r="X4195" i="1"/>
  <c r="Y4195" i="1" l="1"/>
  <c r="I4196" i="1"/>
  <c r="H4196" i="1" s="1"/>
  <c r="Z4195" i="1"/>
  <c r="AA4195" i="1" s="1"/>
  <c r="AH4195" i="1" s="1"/>
  <c r="AJ4196" i="1"/>
  <c r="C4196" i="1"/>
  <c r="O4136" i="1"/>
  <c r="R4136" i="1" s="1"/>
  <c r="T4134" i="1"/>
  <c r="AF4134" i="1" s="1"/>
  <c r="S4135" i="1"/>
  <c r="X4196" i="1"/>
  <c r="A4197" i="1"/>
  <c r="K4196" i="1"/>
  <c r="AC4138" i="1"/>
  <c r="AE4138" i="1" s="1"/>
  <c r="G4138" i="1"/>
  <c r="F4137" i="1"/>
  <c r="O4137" i="1" s="1"/>
  <c r="R4137" i="1" s="1"/>
  <c r="AB4198" i="1"/>
  <c r="M4139" i="1"/>
  <c r="N4139" i="1" s="1"/>
  <c r="P4139" i="1"/>
  <c r="Q4139" i="1"/>
  <c r="L4140" i="1"/>
  <c r="M4140" i="1" l="1"/>
  <c r="N4140" i="1" s="1"/>
  <c r="P4140" i="1"/>
  <c r="Q4140" i="1"/>
  <c r="L4141" i="1"/>
  <c r="J4137" i="1"/>
  <c r="K4197" i="1"/>
  <c r="X4197" i="1"/>
  <c r="A4198" i="1"/>
  <c r="F4138" i="1"/>
  <c r="O4138" i="1" s="1"/>
  <c r="R4138" i="1" s="1"/>
  <c r="AB4199" i="1"/>
  <c r="Z4196" i="1"/>
  <c r="AA4196" i="1" s="1"/>
  <c r="AH4196" i="1" s="1"/>
  <c r="C4197" i="1"/>
  <c r="AJ4197" i="1"/>
  <c r="I4197" i="1"/>
  <c r="H4197" i="1" s="1"/>
  <c r="Y4196" i="1"/>
  <c r="AC4139" i="1"/>
  <c r="AE4139" i="1" s="1"/>
  <c r="G4139" i="1"/>
  <c r="T4135" i="1"/>
  <c r="AF4135" i="1" s="1"/>
  <c r="S4136" i="1"/>
  <c r="J4138" i="1" l="1"/>
  <c r="T4136" i="1"/>
  <c r="AF4136" i="1" s="1"/>
  <c r="S4137" i="1"/>
  <c r="K4198" i="1"/>
  <c r="X4198" i="1"/>
  <c r="A4199" i="1"/>
  <c r="M4141" i="1"/>
  <c r="N4141" i="1" s="1"/>
  <c r="P4141" i="1"/>
  <c r="Q4141" i="1"/>
  <c r="L4142" i="1"/>
  <c r="AB4200" i="1"/>
  <c r="C4198" i="1"/>
  <c r="Z4197" i="1"/>
  <c r="AA4197" i="1" s="1"/>
  <c r="AH4197" i="1" s="1"/>
  <c r="AJ4198" i="1"/>
  <c r="I4198" i="1"/>
  <c r="H4198" i="1" s="1"/>
  <c r="Y4197" i="1"/>
  <c r="F4139" i="1"/>
  <c r="O4139" i="1" s="1"/>
  <c r="R4139" i="1" s="1"/>
  <c r="AC4140" i="1"/>
  <c r="AE4140" i="1" s="1"/>
  <c r="G4140" i="1"/>
  <c r="J4139" i="1" l="1"/>
  <c r="AB4201" i="1"/>
  <c r="M4142" i="1"/>
  <c r="N4142" i="1" s="1"/>
  <c r="P4142" i="1"/>
  <c r="Q4142" i="1"/>
  <c r="L4143" i="1"/>
  <c r="T4137" i="1"/>
  <c r="AF4137" i="1" s="1"/>
  <c r="S4138" i="1"/>
  <c r="A4200" i="1"/>
  <c r="K4199" i="1"/>
  <c r="X4199" i="1"/>
  <c r="F4140" i="1"/>
  <c r="J4140" i="1" s="1"/>
  <c r="I4199" i="1"/>
  <c r="H4199" i="1" s="1"/>
  <c r="Y4198" i="1"/>
  <c r="Z4198" i="1"/>
  <c r="AA4198" i="1" s="1"/>
  <c r="AH4198" i="1" s="1"/>
  <c r="C4199" i="1"/>
  <c r="AJ4199" i="1"/>
  <c r="AC4141" i="1"/>
  <c r="AE4141" i="1" s="1"/>
  <c r="G4141" i="1"/>
  <c r="X4200" i="1" l="1"/>
  <c r="A4201" i="1"/>
  <c r="K4200" i="1"/>
  <c r="M4143" i="1"/>
  <c r="N4143" i="1" s="1"/>
  <c r="P4143" i="1"/>
  <c r="Q4143" i="1"/>
  <c r="L4144" i="1"/>
  <c r="F4141" i="1"/>
  <c r="O4141" i="1" s="1"/>
  <c r="R4141" i="1" s="1"/>
  <c r="O4140" i="1"/>
  <c r="R4140" i="1" s="1"/>
  <c r="Y4199" i="1"/>
  <c r="AJ4200" i="1"/>
  <c r="I4200" i="1"/>
  <c r="H4200" i="1" s="1"/>
  <c r="Z4199" i="1"/>
  <c r="AA4199" i="1" s="1"/>
  <c r="AH4199" i="1" s="1"/>
  <c r="C4200" i="1"/>
  <c r="T4138" i="1"/>
  <c r="AF4138" i="1" s="1"/>
  <c r="S4139" i="1"/>
  <c r="AB4202" i="1"/>
  <c r="AC4142" i="1"/>
  <c r="AE4142" i="1" s="1"/>
  <c r="G4142" i="1"/>
  <c r="AC4143" i="1" l="1"/>
  <c r="AE4143" i="1" s="1"/>
  <c r="G4143" i="1"/>
  <c r="Y4200" i="1"/>
  <c r="AJ4201" i="1"/>
  <c r="Z4200" i="1"/>
  <c r="AA4200" i="1" s="1"/>
  <c r="AH4200" i="1" s="1"/>
  <c r="C4201" i="1"/>
  <c r="I4201" i="1"/>
  <c r="H4201" i="1" s="1"/>
  <c r="T4139" i="1"/>
  <c r="AF4139" i="1" s="1"/>
  <c r="S4140" i="1"/>
  <c r="M4144" i="1"/>
  <c r="N4144" i="1" s="1"/>
  <c r="P4144" i="1"/>
  <c r="Q4144" i="1"/>
  <c r="L4145" i="1"/>
  <c r="J4141" i="1"/>
  <c r="F4142" i="1"/>
  <c r="O4142" i="1" s="1"/>
  <c r="R4142" i="1" s="1"/>
  <c r="AB4203" i="1"/>
  <c r="A4202" i="1"/>
  <c r="K4201" i="1"/>
  <c r="X4201" i="1"/>
  <c r="AB4204" i="1" l="1"/>
  <c r="M4145" i="1"/>
  <c r="N4145" i="1" s="1"/>
  <c r="P4145" i="1"/>
  <c r="Q4145" i="1"/>
  <c r="L4146" i="1"/>
  <c r="T4140" i="1"/>
  <c r="AF4140" i="1" s="1"/>
  <c r="S4141" i="1"/>
  <c r="J4142" i="1"/>
  <c r="F4143" i="1"/>
  <c r="O4143" i="1" s="1"/>
  <c r="R4143" i="1" s="1"/>
  <c r="Y4201" i="1"/>
  <c r="C4202" i="1"/>
  <c r="Z4201" i="1"/>
  <c r="AA4201" i="1" s="1"/>
  <c r="AH4201" i="1" s="1"/>
  <c r="AJ4202" i="1"/>
  <c r="I4202" i="1"/>
  <c r="H4202" i="1" s="1"/>
  <c r="X4202" i="1"/>
  <c r="A4203" i="1"/>
  <c r="K4202" i="1"/>
  <c r="AC4144" i="1"/>
  <c r="AE4144" i="1" s="1"/>
  <c r="G4144" i="1"/>
  <c r="X4203" i="1" l="1"/>
  <c r="A4204" i="1"/>
  <c r="K4203" i="1"/>
  <c r="T4141" i="1"/>
  <c r="AF4141" i="1" s="1"/>
  <c r="S4142" i="1"/>
  <c r="AC4145" i="1"/>
  <c r="AE4145" i="1" s="1"/>
  <c r="G4145" i="1"/>
  <c r="J4143" i="1"/>
  <c r="M4146" i="1"/>
  <c r="N4146" i="1" s="1"/>
  <c r="P4146" i="1"/>
  <c r="Q4146" i="1"/>
  <c r="L4147" i="1"/>
  <c r="AB4205" i="1"/>
  <c r="Y4202" i="1"/>
  <c r="AJ4203" i="1"/>
  <c r="Z4202" i="1"/>
  <c r="AA4202" i="1" s="1"/>
  <c r="AH4202" i="1" s="1"/>
  <c r="I4203" i="1"/>
  <c r="H4203" i="1" s="1"/>
  <c r="C4203" i="1"/>
  <c r="F4144" i="1"/>
  <c r="O4144" i="1" s="1"/>
  <c r="R4144" i="1" s="1"/>
  <c r="J4144" i="1" l="1"/>
  <c r="M4147" i="1"/>
  <c r="N4147" i="1" s="1"/>
  <c r="P4147" i="1"/>
  <c r="Q4147" i="1"/>
  <c r="L4148" i="1"/>
  <c r="F4145" i="1"/>
  <c r="O4145" i="1" s="1"/>
  <c r="R4145" i="1" s="1"/>
  <c r="K4204" i="1"/>
  <c r="X4204" i="1"/>
  <c r="A4205" i="1"/>
  <c r="AB4206" i="1"/>
  <c r="C4204" i="1"/>
  <c r="I4204" i="1"/>
  <c r="H4204" i="1" s="1"/>
  <c r="Z4203" i="1"/>
  <c r="AA4203" i="1" s="1"/>
  <c r="AH4203" i="1" s="1"/>
  <c r="AJ4204" i="1"/>
  <c r="Y4203" i="1"/>
  <c r="AC4146" i="1"/>
  <c r="AE4146" i="1" s="1"/>
  <c r="G4146" i="1"/>
  <c r="T4142" i="1"/>
  <c r="AF4142" i="1" s="1"/>
  <c r="S4143" i="1"/>
  <c r="J4145" i="1" l="1"/>
  <c r="T4143" i="1"/>
  <c r="AF4143" i="1" s="1"/>
  <c r="S4144" i="1"/>
  <c r="AB4207" i="1"/>
  <c r="AC4147" i="1"/>
  <c r="AE4147" i="1" s="1"/>
  <c r="G4147" i="1"/>
  <c r="M4148" i="1"/>
  <c r="N4148" i="1" s="1"/>
  <c r="P4148" i="1"/>
  <c r="Q4148" i="1"/>
  <c r="L4149" i="1"/>
  <c r="K4205" i="1"/>
  <c r="A4206" i="1"/>
  <c r="X4205" i="1"/>
  <c r="F4146" i="1"/>
  <c r="J4146" i="1" s="1"/>
  <c r="Y4204" i="1"/>
  <c r="C4205" i="1"/>
  <c r="Z4204" i="1"/>
  <c r="AA4204" i="1" s="1"/>
  <c r="AH4204" i="1" s="1"/>
  <c r="AJ4205" i="1"/>
  <c r="I4205" i="1"/>
  <c r="H4205" i="1" s="1"/>
  <c r="F4147" i="1" l="1"/>
  <c r="O4147" i="1" s="1"/>
  <c r="R4147" i="1" s="1"/>
  <c r="AC4148" i="1"/>
  <c r="AE4148" i="1" s="1"/>
  <c r="G4148" i="1"/>
  <c r="Y4205" i="1"/>
  <c r="AJ4206" i="1"/>
  <c r="I4206" i="1"/>
  <c r="H4206" i="1" s="1"/>
  <c r="Z4205" i="1"/>
  <c r="AA4205" i="1" s="1"/>
  <c r="AH4205" i="1" s="1"/>
  <c r="C4206" i="1"/>
  <c r="O4146" i="1"/>
  <c r="R4146" i="1" s="1"/>
  <c r="X4206" i="1"/>
  <c r="A4207" i="1"/>
  <c r="K4206" i="1"/>
  <c r="M4149" i="1"/>
  <c r="N4149" i="1" s="1"/>
  <c r="P4149" i="1"/>
  <c r="Q4149" i="1"/>
  <c r="L4150" i="1"/>
  <c r="T4144" i="1"/>
  <c r="AF4144" i="1" s="1"/>
  <c r="S4145" i="1"/>
  <c r="AB4208" i="1"/>
  <c r="J4147" i="1" l="1"/>
  <c r="AB4209" i="1"/>
  <c r="M4150" i="1"/>
  <c r="N4150" i="1" s="1"/>
  <c r="P4150" i="1"/>
  <c r="Q4150" i="1"/>
  <c r="L4151" i="1"/>
  <c r="T4145" i="1"/>
  <c r="AF4145" i="1" s="1"/>
  <c r="S4146" i="1"/>
  <c r="X4207" i="1"/>
  <c r="A4208" i="1"/>
  <c r="K4207" i="1"/>
  <c r="AC4149" i="1"/>
  <c r="AE4149" i="1" s="1"/>
  <c r="G4149" i="1"/>
  <c r="Y4206" i="1"/>
  <c r="AJ4207" i="1"/>
  <c r="I4207" i="1"/>
  <c r="H4207" i="1" s="1"/>
  <c r="Z4206" i="1"/>
  <c r="AA4206" i="1" s="1"/>
  <c r="AH4206" i="1" s="1"/>
  <c r="C4207" i="1"/>
  <c r="F4148" i="1"/>
  <c r="O4148" i="1" s="1"/>
  <c r="R4148" i="1" s="1"/>
  <c r="J4148" i="1" l="1"/>
  <c r="AC4150" i="1"/>
  <c r="AE4150" i="1" s="1"/>
  <c r="G4150" i="1"/>
  <c r="Y4207" i="1"/>
  <c r="Z4207" i="1"/>
  <c r="AA4207" i="1" s="1"/>
  <c r="AH4207" i="1" s="1"/>
  <c r="C4208" i="1"/>
  <c r="AJ4208" i="1"/>
  <c r="I4208" i="1"/>
  <c r="H4208" i="1" s="1"/>
  <c r="M4151" i="1"/>
  <c r="N4151" i="1" s="1"/>
  <c r="L4152" i="1"/>
  <c r="AB4210" i="1"/>
  <c r="A4209" i="1"/>
  <c r="X4208" i="1"/>
  <c r="K4208" i="1"/>
  <c r="T4146" i="1"/>
  <c r="AF4146" i="1" s="1"/>
  <c r="S4147" i="1"/>
  <c r="F4149" i="1"/>
  <c r="J4149" i="1" s="1"/>
  <c r="G4151" i="1" l="1"/>
  <c r="AC4151" i="1"/>
  <c r="AE4151" i="1" s="1"/>
  <c r="Y4208" i="1"/>
  <c r="C4209" i="1"/>
  <c r="Z4208" i="1"/>
  <c r="AA4208" i="1" s="1"/>
  <c r="AH4208" i="1" s="1"/>
  <c r="AJ4209" i="1"/>
  <c r="I4209" i="1"/>
  <c r="H4209" i="1" s="1"/>
  <c r="M4152" i="1"/>
  <c r="N4152" i="1" s="1"/>
  <c r="L4153" i="1"/>
  <c r="O4149" i="1"/>
  <c r="R4149" i="1" s="1"/>
  <c r="T4147" i="1"/>
  <c r="AF4147" i="1" s="1"/>
  <c r="S4148" i="1"/>
  <c r="A4210" i="1"/>
  <c r="X4209" i="1"/>
  <c r="K4209" i="1"/>
  <c r="F4150" i="1"/>
  <c r="J4150" i="1" s="1"/>
  <c r="AB4211" i="1"/>
  <c r="O4150" i="1" l="1"/>
  <c r="R4150" i="1" s="1"/>
  <c r="K4210" i="1"/>
  <c r="X4210" i="1"/>
  <c r="A4211" i="1"/>
  <c r="M4153" i="1"/>
  <c r="N4153" i="1" s="1"/>
  <c r="L4154" i="1"/>
  <c r="T4148" i="1"/>
  <c r="AF4148" i="1" s="1"/>
  <c r="S4149" i="1"/>
  <c r="C4210" i="1"/>
  <c r="AJ4210" i="1"/>
  <c r="Z4209" i="1"/>
  <c r="Y4209" i="1"/>
  <c r="I4210" i="1"/>
  <c r="H4210" i="1" s="1"/>
  <c r="F4151" i="1"/>
  <c r="J4151" i="1" s="1"/>
  <c r="AB4212" i="1"/>
  <c r="AC4152" i="1"/>
  <c r="AE4152" i="1" s="1"/>
  <c r="G4152" i="1"/>
  <c r="P4151" i="1" l="1"/>
  <c r="P4152" i="1" s="1"/>
  <c r="P4153" i="1" s="1"/>
  <c r="P4154" i="1" s="1"/>
  <c r="O4151" i="1"/>
  <c r="T4149" i="1"/>
  <c r="AF4149" i="1" s="1"/>
  <c r="S4150" i="1"/>
  <c r="A4212" i="1"/>
  <c r="K4211" i="1"/>
  <c r="X4211" i="1"/>
  <c r="AB4213" i="1"/>
  <c r="C4211" i="1"/>
  <c r="Y4210" i="1"/>
  <c r="AJ4211" i="1"/>
  <c r="I4211" i="1"/>
  <c r="H4211" i="1" s="1"/>
  <c r="Z4210" i="1"/>
  <c r="AA4210" i="1" s="1"/>
  <c r="AH4210" i="1" s="1"/>
  <c r="AC4153" i="1"/>
  <c r="AE4153" i="1" s="1"/>
  <c r="G4153" i="1"/>
  <c r="F4152" i="1"/>
  <c r="J4152" i="1" s="1"/>
  <c r="M4154" i="1"/>
  <c r="N4154" i="1" s="1"/>
  <c r="L4155" i="1"/>
  <c r="Q4151" i="1" l="1"/>
  <c r="Q4152" i="1" s="1"/>
  <c r="Q4153" i="1" s="1"/>
  <c r="Q4154" i="1" s="1"/>
  <c r="Q4155" i="1" s="1"/>
  <c r="O4152" i="1"/>
  <c r="F4153" i="1"/>
  <c r="J4153" i="1" s="1"/>
  <c r="I4212" i="1"/>
  <c r="H4212" i="1" s="1"/>
  <c r="Y4211" i="1"/>
  <c r="C4212" i="1"/>
  <c r="Z4211" i="1"/>
  <c r="AA4211" i="1" s="1"/>
  <c r="AH4211" i="1" s="1"/>
  <c r="AJ4212" i="1"/>
  <c r="AC4154" i="1"/>
  <c r="AE4154" i="1" s="1"/>
  <c r="G4154" i="1"/>
  <c r="M4155" i="1"/>
  <c r="N4155" i="1" s="1"/>
  <c r="P4155" i="1"/>
  <c r="L4156" i="1"/>
  <c r="AB4214" i="1"/>
  <c r="X4212" i="1"/>
  <c r="A4213" i="1"/>
  <c r="K4212" i="1"/>
  <c r="T4150" i="1"/>
  <c r="S4151" i="1"/>
  <c r="R4151" i="1" l="1"/>
  <c r="R4152" i="1"/>
  <c r="O4153" i="1"/>
  <c r="R4153" i="1" s="1"/>
  <c r="T4151" i="1"/>
  <c r="AF4151" i="1" s="1"/>
  <c r="S4152" i="1"/>
  <c r="K4213" i="1"/>
  <c r="A4214" i="1"/>
  <c r="X4213" i="1"/>
  <c r="AB4215" i="1"/>
  <c r="M4156" i="1"/>
  <c r="N4156" i="1" s="1"/>
  <c r="P4156" i="1"/>
  <c r="Q4156" i="1"/>
  <c r="L4157" i="1"/>
  <c r="F4154" i="1"/>
  <c r="J4154" i="1" s="1"/>
  <c r="AF4150" i="1"/>
  <c r="AA4150" i="1"/>
  <c r="Y4212" i="1"/>
  <c r="Z4212" i="1"/>
  <c r="AA4212" i="1" s="1"/>
  <c r="AH4212" i="1" s="1"/>
  <c r="C4213" i="1"/>
  <c r="I4213" i="1"/>
  <c r="H4213" i="1" s="1"/>
  <c r="AJ4213" i="1"/>
  <c r="AC4155" i="1"/>
  <c r="AE4155" i="1" s="1"/>
  <c r="G4155" i="1"/>
  <c r="F4155" i="1" l="1"/>
  <c r="O4155" i="1" s="1"/>
  <c r="R4155" i="1" s="1"/>
  <c r="AH4150" i="1"/>
  <c r="M4157" i="1"/>
  <c r="N4157" i="1" s="1"/>
  <c r="P4157" i="1"/>
  <c r="Q4157" i="1"/>
  <c r="L4158" i="1"/>
  <c r="X4214" i="1"/>
  <c r="K4214" i="1"/>
  <c r="A4215" i="1"/>
  <c r="O4154" i="1"/>
  <c r="R4154" i="1" s="1"/>
  <c r="AB4216" i="1"/>
  <c r="T4152" i="1"/>
  <c r="AF4152" i="1" s="1"/>
  <c r="S4153" i="1"/>
  <c r="AC4156" i="1"/>
  <c r="AE4156" i="1" s="1"/>
  <c r="G4156" i="1"/>
  <c r="AJ4214" i="1"/>
  <c r="Y4213" i="1"/>
  <c r="Z4213" i="1"/>
  <c r="AA4213" i="1" s="1"/>
  <c r="AH4213" i="1" s="1"/>
  <c r="C4214" i="1"/>
  <c r="I4214" i="1"/>
  <c r="H4214" i="1" s="1"/>
  <c r="J4155" i="1" l="1"/>
  <c r="X4215" i="1"/>
  <c r="A4216" i="1"/>
  <c r="K4215" i="1"/>
  <c r="T4153" i="1"/>
  <c r="AF4153" i="1" s="1"/>
  <c r="S4154" i="1"/>
  <c r="AB4217" i="1"/>
  <c r="AC4157" i="1"/>
  <c r="AE4157" i="1" s="1"/>
  <c r="G4157" i="1"/>
  <c r="Y4214" i="1"/>
  <c r="C4215" i="1"/>
  <c r="Z4214" i="1"/>
  <c r="AA4214" i="1" s="1"/>
  <c r="AH4214" i="1" s="1"/>
  <c r="I4215" i="1"/>
  <c r="H4215" i="1" s="1"/>
  <c r="AJ4215" i="1"/>
  <c r="F4156" i="1"/>
  <c r="O4156" i="1" s="1"/>
  <c r="R4156" i="1" s="1"/>
  <c r="M4158" i="1"/>
  <c r="N4158" i="1" s="1"/>
  <c r="P4158" i="1"/>
  <c r="Q4158" i="1"/>
  <c r="L4159" i="1"/>
  <c r="J4156" i="1" l="1"/>
  <c r="T4154" i="1"/>
  <c r="AF4154" i="1" s="1"/>
  <c r="S4155" i="1"/>
  <c r="K4216" i="1"/>
  <c r="X4216" i="1"/>
  <c r="A4217" i="1"/>
  <c r="F4157" i="1"/>
  <c r="J4157" i="1" s="1"/>
  <c r="C4216" i="1"/>
  <c r="Z4215" i="1"/>
  <c r="AA4215" i="1" s="1"/>
  <c r="AH4215" i="1" s="1"/>
  <c r="AJ4216" i="1"/>
  <c r="I4216" i="1"/>
  <c r="H4216" i="1" s="1"/>
  <c r="Y4215" i="1"/>
  <c r="AB4218" i="1"/>
  <c r="AC4158" i="1"/>
  <c r="AE4158" i="1" s="1"/>
  <c r="G4158" i="1"/>
  <c r="M4159" i="1"/>
  <c r="N4159" i="1" s="1"/>
  <c r="P4159" i="1"/>
  <c r="Q4159" i="1"/>
  <c r="L4160" i="1"/>
  <c r="O4157" i="1" l="1"/>
  <c r="R4157" i="1" s="1"/>
  <c r="AC4159" i="1"/>
  <c r="AE4159" i="1" s="1"/>
  <c r="G4159" i="1"/>
  <c r="X4217" i="1"/>
  <c r="A4218" i="1"/>
  <c r="K4217" i="1"/>
  <c r="F4158" i="1"/>
  <c r="J4158" i="1" s="1"/>
  <c r="Z4216" i="1"/>
  <c r="AA4216" i="1" s="1"/>
  <c r="AH4216" i="1" s="1"/>
  <c r="I4217" i="1"/>
  <c r="H4217" i="1" s="1"/>
  <c r="C4217" i="1"/>
  <c r="Y4216" i="1"/>
  <c r="AJ4217" i="1"/>
  <c r="T4155" i="1"/>
  <c r="AF4155" i="1" s="1"/>
  <c r="S4156" i="1"/>
  <c r="M4160" i="1"/>
  <c r="N4160" i="1" s="1"/>
  <c r="P4160" i="1"/>
  <c r="Q4160" i="1"/>
  <c r="L4161" i="1"/>
  <c r="AB4219" i="1"/>
  <c r="O4158" i="1" l="1"/>
  <c r="R4158" i="1" s="1"/>
  <c r="AC4160" i="1"/>
  <c r="AE4160" i="1" s="1"/>
  <c r="G4160" i="1"/>
  <c r="F4159" i="1"/>
  <c r="O4159" i="1" s="1"/>
  <c r="R4159" i="1" s="1"/>
  <c r="AB4220" i="1"/>
  <c r="M4161" i="1"/>
  <c r="N4161" i="1" s="1"/>
  <c r="P4161" i="1"/>
  <c r="Q4161" i="1"/>
  <c r="L4162" i="1"/>
  <c r="T4156" i="1"/>
  <c r="AF4156" i="1" s="1"/>
  <c r="S4157" i="1"/>
  <c r="X4218" i="1"/>
  <c r="A4219" i="1"/>
  <c r="K4218" i="1"/>
  <c r="I4218" i="1"/>
  <c r="H4218" i="1" s="1"/>
  <c r="Y4217" i="1"/>
  <c r="AJ4218" i="1"/>
  <c r="Z4217" i="1"/>
  <c r="AA4217" i="1" s="1"/>
  <c r="AH4217" i="1" s="1"/>
  <c r="C4218" i="1"/>
  <c r="J4159" i="1" l="1"/>
  <c r="AC4161" i="1"/>
  <c r="AE4161" i="1" s="1"/>
  <c r="G4161" i="1"/>
  <c r="X4219" i="1"/>
  <c r="K4219" i="1"/>
  <c r="A4220" i="1"/>
  <c r="M4162" i="1"/>
  <c r="N4162" i="1" s="1"/>
  <c r="P4162" i="1"/>
  <c r="Q4162" i="1"/>
  <c r="L4163" i="1"/>
  <c r="AB4221" i="1"/>
  <c r="F4160" i="1"/>
  <c r="O4160" i="1" s="1"/>
  <c r="R4160" i="1" s="1"/>
  <c r="Y4218" i="1"/>
  <c r="C4219" i="1"/>
  <c r="I4219" i="1"/>
  <c r="H4219" i="1" s="1"/>
  <c r="Z4218" i="1"/>
  <c r="AA4218" i="1" s="1"/>
  <c r="AH4218" i="1" s="1"/>
  <c r="AJ4219" i="1"/>
  <c r="T4157" i="1"/>
  <c r="AF4157" i="1" s="1"/>
  <c r="S4158" i="1"/>
  <c r="J4160" i="1" l="1"/>
  <c r="M4163" i="1"/>
  <c r="N4163" i="1" s="1"/>
  <c r="P4163" i="1"/>
  <c r="Q4163" i="1"/>
  <c r="L4164" i="1"/>
  <c r="Y4219" i="1"/>
  <c r="Z4219" i="1"/>
  <c r="AA4219" i="1" s="1"/>
  <c r="AH4219" i="1" s="1"/>
  <c r="C4220" i="1"/>
  <c r="I4220" i="1"/>
  <c r="H4220" i="1" s="1"/>
  <c r="AJ4220" i="1"/>
  <c r="T4158" i="1"/>
  <c r="AF4158" i="1" s="1"/>
  <c r="S4159" i="1"/>
  <c r="AB4222" i="1"/>
  <c r="K4220" i="1"/>
  <c r="A4221" i="1"/>
  <c r="X4220" i="1"/>
  <c r="F4161" i="1"/>
  <c r="J4161" i="1" s="1"/>
  <c r="AC4162" i="1"/>
  <c r="AE4162" i="1" s="1"/>
  <c r="G4162" i="1"/>
  <c r="O4161" i="1" l="1"/>
  <c r="R4161" i="1" s="1"/>
  <c r="F4162" i="1"/>
  <c r="J4162" i="1" s="1"/>
  <c r="A4222" i="1"/>
  <c r="X4221" i="1"/>
  <c r="K4221" i="1"/>
  <c r="AB4223" i="1"/>
  <c r="M4164" i="1"/>
  <c r="N4164" i="1" s="1"/>
  <c r="P4164" i="1"/>
  <c r="Q4164" i="1"/>
  <c r="L4165" i="1"/>
  <c r="C4221" i="1"/>
  <c r="Z4220" i="1"/>
  <c r="AA4220" i="1" s="1"/>
  <c r="AH4220" i="1" s="1"/>
  <c r="AJ4221" i="1"/>
  <c r="Y4220" i="1"/>
  <c r="I4221" i="1"/>
  <c r="H4221" i="1" s="1"/>
  <c r="T4159" i="1"/>
  <c r="AF4159" i="1" s="1"/>
  <c r="S4160" i="1"/>
  <c r="AC4163" i="1"/>
  <c r="AE4163" i="1" s="1"/>
  <c r="G4163" i="1"/>
  <c r="O4162" i="1" l="1"/>
  <c r="R4162" i="1" s="1"/>
  <c r="AC4164" i="1"/>
  <c r="AE4164" i="1" s="1"/>
  <c r="G4164" i="1"/>
  <c r="T4160" i="1"/>
  <c r="AF4160" i="1" s="1"/>
  <c r="S4161" i="1"/>
  <c r="M4165" i="1"/>
  <c r="N4165" i="1" s="1"/>
  <c r="P4165" i="1"/>
  <c r="Q4165" i="1"/>
  <c r="L4166" i="1"/>
  <c r="C4222" i="1"/>
  <c r="I4222" i="1"/>
  <c r="H4222" i="1" s="1"/>
  <c r="Z4221" i="1"/>
  <c r="AA4221" i="1" s="1"/>
  <c r="AH4221" i="1" s="1"/>
  <c r="AJ4222" i="1"/>
  <c r="Y4221" i="1"/>
  <c r="F4163" i="1"/>
  <c r="J4163" i="1" s="1"/>
  <c r="AB4224" i="1"/>
  <c r="A4223" i="1"/>
  <c r="X4222" i="1"/>
  <c r="K4222" i="1"/>
  <c r="O4163" i="1" l="1"/>
  <c r="R4163" i="1" s="1"/>
  <c r="A4224" i="1"/>
  <c r="K4223" i="1"/>
  <c r="X4223" i="1"/>
  <c r="AC4165" i="1"/>
  <c r="AE4165" i="1" s="1"/>
  <c r="G4165" i="1"/>
  <c r="T4161" i="1"/>
  <c r="AF4161" i="1" s="1"/>
  <c r="S4162" i="1"/>
  <c r="F4164" i="1"/>
  <c r="O4164" i="1" s="1"/>
  <c r="R4164" i="1" s="1"/>
  <c r="M4166" i="1"/>
  <c r="N4166" i="1" s="1"/>
  <c r="P4166" i="1"/>
  <c r="Q4166" i="1"/>
  <c r="L4167" i="1"/>
  <c r="AB4225" i="1"/>
  <c r="C4223" i="1"/>
  <c r="I4223" i="1"/>
  <c r="H4223" i="1" s="1"/>
  <c r="Y4222" i="1"/>
  <c r="AJ4223" i="1"/>
  <c r="Z4222" i="1"/>
  <c r="AA4222" i="1" s="1"/>
  <c r="AH4222" i="1" s="1"/>
  <c r="J4164" i="1" l="1"/>
  <c r="AB4226" i="1"/>
  <c r="M4167" i="1"/>
  <c r="N4167" i="1" s="1"/>
  <c r="P4167" i="1"/>
  <c r="Q4167" i="1"/>
  <c r="L4168" i="1"/>
  <c r="F4165" i="1"/>
  <c r="J4165" i="1" s="1"/>
  <c r="T4162" i="1"/>
  <c r="AF4162" i="1" s="1"/>
  <c r="S4163" i="1"/>
  <c r="K4224" i="1"/>
  <c r="X4224" i="1"/>
  <c r="A4225" i="1"/>
  <c r="AC4166" i="1"/>
  <c r="AE4166" i="1" s="1"/>
  <c r="G4166" i="1"/>
  <c r="Z4223" i="1"/>
  <c r="AA4223" i="1" s="1"/>
  <c r="AH4223" i="1" s="1"/>
  <c r="AJ4224" i="1"/>
  <c r="C4224" i="1"/>
  <c r="Y4223" i="1"/>
  <c r="I4224" i="1"/>
  <c r="H4224" i="1" s="1"/>
  <c r="C4225" i="1" l="1"/>
  <c r="Z4224" i="1"/>
  <c r="AA4224" i="1" s="1"/>
  <c r="AH4224" i="1" s="1"/>
  <c r="AJ4225" i="1"/>
  <c r="I4225" i="1"/>
  <c r="H4225" i="1" s="1"/>
  <c r="Y4224" i="1"/>
  <c r="T4163" i="1"/>
  <c r="AF4163" i="1" s="1"/>
  <c r="S4164" i="1"/>
  <c r="O4165" i="1"/>
  <c r="R4165" i="1" s="1"/>
  <c r="AB4227" i="1"/>
  <c r="F4166" i="1"/>
  <c r="J4166" i="1" s="1"/>
  <c r="AC4167" i="1"/>
  <c r="AE4167" i="1" s="1"/>
  <c r="G4167" i="1"/>
  <c r="A4226" i="1"/>
  <c r="X4225" i="1"/>
  <c r="K4225" i="1"/>
  <c r="M4168" i="1"/>
  <c r="N4168" i="1" s="1"/>
  <c r="P4168" i="1"/>
  <c r="Q4168" i="1"/>
  <c r="L4169" i="1"/>
  <c r="T4164" i="1" l="1"/>
  <c r="AF4164" i="1" s="1"/>
  <c r="S4165" i="1"/>
  <c r="AC4168" i="1"/>
  <c r="AE4168" i="1" s="1"/>
  <c r="G4168" i="1"/>
  <c r="Y4225" i="1"/>
  <c r="I4226" i="1"/>
  <c r="H4226" i="1" s="1"/>
  <c r="C4226" i="1"/>
  <c r="Z4225" i="1"/>
  <c r="AA4225" i="1" s="1"/>
  <c r="AH4225" i="1" s="1"/>
  <c r="AJ4226" i="1"/>
  <c r="M4169" i="1"/>
  <c r="N4169" i="1" s="1"/>
  <c r="P4169" i="1"/>
  <c r="Q4169" i="1"/>
  <c r="L4170" i="1"/>
  <c r="O4166" i="1"/>
  <c r="R4166" i="1" s="1"/>
  <c r="AB4228" i="1"/>
  <c r="A4227" i="1"/>
  <c r="K4226" i="1"/>
  <c r="X4226" i="1"/>
  <c r="F4167" i="1"/>
  <c r="J4167" i="1" s="1"/>
  <c r="AC4169" i="1" l="1"/>
  <c r="AE4169" i="1" s="1"/>
  <c r="G4169" i="1"/>
  <c r="F4168" i="1"/>
  <c r="O4168" i="1" s="1"/>
  <c r="R4168" i="1" s="1"/>
  <c r="Z4226" i="1"/>
  <c r="AA4226" i="1" s="1"/>
  <c r="AH4226" i="1" s="1"/>
  <c r="C4227" i="1"/>
  <c r="I4227" i="1"/>
  <c r="H4227" i="1" s="1"/>
  <c r="Y4226" i="1"/>
  <c r="AJ4227" i="1"/>
  <c r="M4170" i="1"/>
  <c r="N4170" i="1" s="1"/>
  <c r="P4170" i="1"/>
  <c r="Q4170" i="1"/>
  <c r="L4171" i="1"/>
  <c r="X4227" i="1"/>
  <c r="A4228" i="1"/>
  <c r="K4227" i="1"/>
  <c r="O4167" i="1"/>
  <c r="R4167" i="1" s="1"/>
  <c r="AB4229" i="1"/>
  <c r="T4165" i="1"/>
  <c r="AF4165" i="1" s="1"/>
  <c r="S4166" i="1"/>
  <c r="J4168" i="1" l="1"/>
  <c r="T4166" i="1"/>
  <c r="AF4166" i="1" s="1"/>
  <c r="S4167" i="1"/>
  <c r="AJ4228" i="1"/>
  <c r="Y4227" i="1"/>
  <c r="C4228" i="1"/>
  <c r="I4228" i="1"/>
  <c r="H4228" i="1" s="1"/>
  <c r="Z4227" i="1"/>
  <c r="AA4227" i="1" s="1"/>
  <c r="AH4227" i="1" s="1"/>
  <c r="F4169" i="1"/>
  <c r="J4169" i="1" s="1"/>
  <c r="AC4170" i="1"/>
  <c r="AE4170" i="1" s="1"/>
  <c r="G4170" i="1"/>
  <c r="AB4230" i="1"/>
  <c r="K4228" i="1"/>
  <c r="X4228" i="1"/>
  <c r="A4229" i="1"/>
  <c r="M4171" i="1"/>
  <c r="N4171" i="1" s="1"/>
  <c r="P4171" i="1"/>
  <c r="Q4171" i="1"/>
  <c r="L4172" i="1"/>
  <c r="O4169" i="1" l="1"/>
  <c r="R4169" i="1" s="1"/>
  <c r="A4230" i="1"/>
  <c r="K4229" i="1"/>
  <c r="X4229" i="1"/>
  <c r="AB4231" i="1"/>
  <c r="Y4228" i="1"/>
  <c r="Z4228" i="1"/>
  <c r="AA4228" i="1" s="1"/>
  <c r="AH4228" i="1" s="1"/>
  <c r="AJ4229" i="1"/>
  <c r="C4229" i="1"/>
  <c r="I4229" i="1"/>
  <c r="H4229" i="1" s="1"/>
  <c r="AC4171" i="1"/>
  <c r="AE4171" i="1" s="1"/>
  <c r="G4171" i="1"/>
  <c r="F4170" i="1"/>
  <c r="J4170" i="1" s="1"/>
  <c r="T4167" i="1"/>
  <c r="AF4167" i="1" s="1"/>
  <c r="S4168" i="1"/>
  <c r="M4172" i="1"/>
  <c r="N4172" i="1" s="1"/>
  <c r="P4172" i="1"/>
  <c r="Q4172" i="1"/>
  <c r="L4173" i="1"/>
  <c r="O4170" i="1" l="1"/>
  <c r="R4170" i="1" s="1"/>
  <c r="AC4172" i="1"/>
  <c r="AE4172" i="1" s="1"/>
  <c r="G4172" i="1"/>
  <c r="AB4232" i="1"/>
  <c r="M4173" i="1"/>
  <c r="N4173" i="1" s="1"/>
  <c r="P4173" i="1"/>
  <c r="Q4173" i="1"/>
  <c r="L4174" i="1"/>
  <c r="T4168" i="1"/>
  <c r="AF4168" i="1" s="1"/>
  <c r="S4169" i="1"/>
  <c r="X4230" i="1"/>
  <c r="K4230" i="1"/>
  <c r="A4231" i="1"/>
  <c r="F4171" i="1"/>
  <c r="O4171" i="1" s="1"/>
  <c r="R4171" i="1" s="1"/>
  <c r="Z4229" i="1"/>
  <c r="AA4229" i="1" s="1"/>
  <c r="AH4229" i="1" s="1"/>
  <c r="AJ4230" i="1"/>
  <c r="Y4229" i="1"/>
  <c r="C4230" i="1"/>
  <c r="I4230" i="1"/>
  <c r="H4230" i="1" s="1"/>
  <c r="AC4173" i="1" l="1"/>
  <c r="AE4173" i="1" s="1"/>
  <c r="G4173" i="1"/>
  <c r="AJ4231" i="1"/>
  <c r="Y4230" i="1"/>
  <c r="C4231" i="1"/>
  <c r="I4231" i="1"/>
  <c r="H4231" i="1" s="1"/>
  <c r="Z4230" i="1"/>
  <c r="AA4230" i="1" s="1"/>
  <c r="AH4230" i="1" s="1"/>
  <c r="M4174" i="1"/>
  <c r="N4174" i="1" s="1"/>
  <c r="P4174" i="1"/>
  <c r="Q4174" i="1"/>
  <c r="L4175" i="1"/>
  <c r="J4171" i="1"/>
  <c r="AB4233" i="1"/>
  <c r="K4231" i="1"/>
  <c r="X4231" i="1"/>
  <c r="A4232" i="1"/>
  <c r="T4169" i="1"/>
  <c r="AF4169" i="1" s="1"/>
  <c r="S4170" i="1"/>
  <c r="F4172" i="1"/>
  <c r="O4172" i="1" s="1"/>
  <c r="R4172" i="1" s="1"/>
  <c r="J4172" i="1" l="1"/>
  <c r="A4233" i="1"/>
  <c r="K4232" i="1"/>
  <c r="X4232" i="1"/>
  <c r="AC4174" i="1"/>
  <c r="AE4174" i="1" s="1"/>
  <c r="G4174" i="1"/>
  <c r="F4173" i="1"/>
  <c r="J4173" i="1" s="1"/>
  <c r="C4232" i="1"/>
  <c r="Y4231" i="1"/>
  <c r="AJ4232" i="1"/>
  <c r="I4232" i="1"/>
  <c r="H4232" i="1" s="1"/>
  <c r="Z4231" i="1"/>
  <c r="AA4231" i="1" s="1"/>
  <c r="AH4231" i="1" s="1"/>
  <c r="M4175" i="1"/>
  <c r="N4175" i="1" s="1"/>
  <c r="P4175" i="1"/>
  <c r="Q4175" i="1"/>
  <c r="L4176" i="1"/>
  <c r="T4170" i="1"/>
  <c r="AF4170" i="1" s="1"/>
  <c r="S4171" i="1"/>
  <c r="AB4234" i="1"/>
  <c r="O4173" i="1" l="1"/>
  <c r="R4173" i="1" s="1"/>
  <c r="M4176" i="1"/>
  <c r="N4176" i="1" s="1"/>
  <c r="P4176" i="1"/>
  <c r="Q4176" i="1"/>
  <c r="L4177" i="1"/>
  <c r="Z4232" i="1"/>
  <c r="AA4232" i="1" s="1"/>
  <c r="AH4232" i="1" s="1"/>
  <c r="I4233" i="1"/>
  <c r="H4233" i="1" s="1"/>
  <c r="C4233" i="1"/>
  <c r="Y4232" i="1"/>
  <c r="AJ4233" i="1"/>
  <c r="T4171" i="1"/>
  <c r="AF4171" i="1" s="1"/>
  <c r="S4172" i="1"/>
  <c r="F4174" i="1"/>
  <c r="O4174" i="1" s="1"/>
  <c r="R4174" i="1" s="1"/>
  <c r="AB4235" i="1"/>
  <c r="AC4175" i="1"/>
  <c r="AE4175" i="1" s="1"/>
  <c r="G4175" i="1"/>
  <c r="X4233" i="1"/>
  <c r="K4233" i="1"/>
  <c r="A4234" i="1"/>
  <c r="J4174" i="1" l="1"/>
  <c r="F4175" i="1"/>
  <c r="J4175" i="1" s="1"/>
  <c r="I4234" i="1"/>
  <c r="H4234" i="1" s="1"/>
  <c r="Y4233" i="1"/>
  <c r="C4234" i="1"/>
  <c r="Z4233" i="1"/>
  <c r="AA4233" i="1" s="1"/>
  <c r="AH4233" i="1" s="1"/>
  <c r="AJ4234" i="1"/>
  <c r="AB4236" i="1"/>
  <c r="AC4176" i="1"/>
  <c r="AE4176" i="1" s="1"/>
  <c r="G4176" i="1"/>
  <c r="A4235" i="1"/>
  <c r="K4234" i="1"/>
  <c r="X4234" i="1"/>
  <c r="T4172" i="1"/>
  <c r="AF4172" i="1" s="1"/>
  <c r="S4173" i="1"/>
  <c r="M4177" i="1"/>
  <c r="N4177" i="1" s="1"/>
  <c r="P4177" i="1"/>
  <c r="Q4177" i="1"/>
  <c r="L4178" i="1"/>
  <c r="O4175" i="1" l="1"/>
  <c r="R4175" i="1" s="1"/>
  <c r="AC4177" i="1"/>
  <c r="AE4177" i="1" s="1"/>
  <c r="G4177" i="1"/>
  <c r="A4236" i="1"/>
  <c r="K4235" i="1"/>
  <c r="X4235" i="1"/>
  <c r="AB4237" i="1"/>
  <c r="M4178" i="1"/>
  <c r="N4178" i="1" s="1"/>
  <c r="P4178" i="1"/>
  <c r="Q4178" i="1"/>
  <c r="L4179" i="1"/>
  <c r="T4173" i="1"/>
  <c r="AF4173" i="1" s="1"/>
  <c r="S4174" i="1"/>
  <c r="Y4234" i="1"/>
  <c r="C4235" i="1"/>
  <c r="Z4234" i="1"/>
  <c r="AA4234" i="1" s="1"/>
  <c r="AH4234" i="1" s="1"/>
  <c r="AJ4235" i="1"/>
  <c r="I4235" i="1"/>
  <c r="H4235" i="1" s="1"/>
  <c r="F4176" i="1"/>
  <c r="O4176" i="1" s="1"/>
  <c r="R4176" i="1" s="1"/>
  <c r="J4176" i="1" l="1"/>
  <c r="AC4178" i="1"/>
  <c r="AE4178" i="1" s="1"/>
  <c r="G4178" i="1"/>
  <c r="Y4235" i="1"/>
  <c r="C4236" i="1"/>
  <c r="I4236" i="1"/>
  <c r="H4236" i="1" s="1"/>
  <c r="Z4235" i="1"/>
  <c r="AA4235" i="1" s="1"/>
  <c r="AH4235" i="1" s="1"/>
  <c r="AJ4236" i="1"/>
  <c r="F4177" i="1"/>
  <c r="J4177" i="1" s="1"/>
  <c r="M4179" i="1"/>
  <c r="N4179" i="1" s="1"/>
  <c r="P4179" i="1"/>
  <c r="Q4179" i="1"/>
  <c r="L4180" i="1"/>
  <c r="T4174" i="1"/>
  <c r="AF4174" i="1" s="1"/>
  <c r="S4175" i="1"/>
  <c r="AB4238" i="1"/>
  <c r="X4236" i="1"/>
  <c r="A4237" i="1"/>
  <c r="K4236" i="1"/>
  <c r="X4237" i="1" l="1"/>
  <c r="A4238" i="1"/>
  <c r="K4237" i="1"/>
  <c r="T4175" i="1"/>
  <c r="AF4175" i="1" s="1"/>
  <c r="S4176" i="1"/>
  <c r="Z4236" i="1"/>
  <c r="AA4236" i="1" s="1"/>
  <c r="AH4236" i="1" s="1"/>
  <c r="AJ4237" i="1"/>
  <c r="I4237" i="1"/>
  <c r="H4237" i="1" s="1"/>
  <c r="Y4236" i="1"/>
  <c r="C4237" i="1"/>
  <c r="O4177" i="1"/>
  <c r="R4177" i="1" s="1"/>
  <c r="AC4179" i="1"/>
  <c r="AE4179" i="1" s="1"/>
  <c r="G4179" i="1"/>
  <c r="F4178" i="1"/>
  <c r="J4178" i="1" s="1"/>
  <c r="AB4239" i="1"/>
  <c r="M4180" i="1"/>
  <c r="N4180" i="1" s="1"/>
  <c r="P4180" i="1"/>
  <c r="Q4180" i="1"/>
  <c r="L4181" i="1"/>
  <c r="M4181" i="1" l="1"/>
  <c r="N4181" i="1" s="1"/>
  <c r="L4182" i="1"/>
  <c r="O4178" i="1"/>
  <c r="R4178" i="1" s="1"/>
  <c r="F4179" i="1"/>
  <c r="J4179" i="1" s="1"/>
  <c r="A4239" i="1"/>
  <c r="X4238" i="1"/>
  <c r="K4238" i="1"/>
  <c r="AB4240" i="1"/>
  <c r="T4176" i="1"/>
  <c r="AF4176" i="1" s="1"/>
  <c r="S4177" i="1"/>
  <c r="C4238" i="1"/>
  <c r="I4238" i="1"/>
  <c r="H4238" i="1" s="1"/>
  <c r="Y4237" i="1"/>
  <c r="AJ4238" i="1"/>
  <c r="Z4237" i="1"/>
  <c r="AA4237" i="1" s="1"/>
  <c r="AH4237" i="1" s="1"/>
  <c r="AC4180" i="1"/>
  <c r="AE4180" i="1" s="1"/>
  <c r="G4180" i="1"/>
  <c r="F4180" i="1" l="1"/>
  <c r="J4180" i="1" s="1"/>
  <c r="AC4181" i="1"/>
  <c r="AE4181" i="1" s="1"/>
  <c r="G4181" i="1"/>
  <c r="X4239" i="1"/>
  <c r="A4240" i="1"/>
  <c r="K4239" i="1"/>
  <c r="T4177" i="1"/>
  <c r="AF4177" i="1" s="1"/>
  <c r="S4178" i="1"/>
  <c r="O4179" i="1"/>
  <c r="R4179" i="1" s="1"/>
  <c r="M4182" i="1"/>
  <c r="N4182" i="1" s="1"/>
  <c r="L4183" i="1"/>
  <c r="AB4241" i="1"/>
  <c r="C4239" i="1"/>
  <c r="I4239" i="1"/>
  <c r="H4239" i="1" s="1"/>
  <c r="Y4238" i="1"/>
  <c r="Z4238" i="1"/>
  <c r="AA4238" i="1" s="1"/>
  <c r="AH4238" i="1" s="1"/>
  <c r="AJ4239" i="1"/>
  <c r="O4180" i="1" l="1"/>
  <c r="P4181" i="1" s="1"/>
  <c r="M4183" i="1"/>
  <c r="N4183" i="1" s="1"/>
  <c r="L4184" i="1"/>
  <c r="F4181" i="1"/>
  <c r="O4181" i="1" s="1"/>
  <c r="AB4242" i="1"/>
  <c r="T4178" i="1"/>
  <c r="AF4178" i="1" s="1"/>
  <c r="S4179" i="1"/>
  <c r="X4240" i="1"/>
  <c r="A4241" i="1"/>
  <c r="K4240" i="1"/>
  <c r="AC4182" i="1"/>
  <c r="AE4182" i="1" s="1"/>
  <c r="G4182" i="1"/>
  <c r="Z4239" i="1"/>
  <c r="AA4239" i="1" s="1"/>
  <c r="AH4239" i="1" s="1"/>
  <c r="C4240" i="1"/>
  <c r="AJ4240" i="1"/>
  <c r="Y4239" i="1"/>
  <c r="I4240" i="1"/>
  <c r="H4240" i="1" s="1"/>
  <c r="R4180" i="1" l="1"/>
  <c r="T4179" i="1"/>
  <c r="AF4179" i="1" s="1"/>
  <c r="S4180" i="1"/>
  <c r="AB4243" i="1"/>
  <c r="J4181" i="1"/>
  <c r="F4182" i="1"/>
  <c r="O4182" i="1" s="1"/>
  <c r="AC4183" i="1"/>
  <c r="AE4183" i="1" s="1"/>
  <c r="G4183" i="1"/>
  <c r="M4184" i="1"/>
  <c r="N4184" i="1" s="1"/>
  <c r="L4185" i="1"/>
  <c r="X4241" i="1"/>
  <c r="A4242" i="1"/>
  <c r="K4241" i="1"/>
  <c r="Q4181" i="1"/>
  <c r="Q4182" i="1" s="1"/>
  <c r="Q4183" i="1" s="1"/>
  <c r="Q4184" i="1" s="1"/>
  <c r="P4182" i="1"/>
  <c r="P4183" i="1" s="1"/>
  <c r="P4184" i="1" s="1"/>
  <c r="Z4240" i="1"/>
  <c r="AA4240" i="1" s="1"/>
  <c r="AH4240" i="1" s="1"/>
  <c r="C4241" i="1"/>
  <c r="Y4240" i="1"/>
  <c r="AJ4241" i="1"/>
  <c r="I4241" i="1"/>
  <c r="H4241" i="1" s="1"/>
  <c r="R4182" i="1" l="1"/>
  <c r="AC4184" i="1"/>
  <c r="AE4184" i="1" s="1"/>
  <c r="G4184" i="1"/>
  <c r="J4182" i="1"/>
  <c r="M4185" i="1"/>
  <c r="N4185" i="1" s="1"/>
  <c r="P4185" i="1"/>
  <c r="Q4185" i="1"/>
  <c r="L4186" i="1"/>
  <c r="AB4244" i="1"/>
  <c r="T4180" i="1"/>
  <c r="S4181" i="1"/>
  <c r="C4242" i="1"/>
  <c r="Z4241" i="1"/>
  <c r="Y4241" i="1"/>
  <c r="AJ4242" i="1"/>
  <c r="I4242" i="1"/>
  <c r="H4242" i="1" s="1"/>
  <c r="F4183" i="1"/>
  <c r="O4183" i="1" s="1"/>
  <c r="R4183" i="1" s="1"/>
  <c r="K4242" i="1"/>
  <c r="X4242" i="1"/>
  <c r="A4243" i="1"/>
  <c r="R4181" i="1"/>
  <c r="J4183" i="1" l="1"/>
  <c r="AF4180" i="1"/>
  <c r="AA4180" i="1"/>
  <c r="AB4245" i="1"/>
  <c r="F4184" i="1"/>
  <c r="J4184" i="1" s="1"/>
  <c r="AC4185" i="1"/>
  <c r="AE4185" i="1" s="1"/>
  <c r="G4185" i="1"/>
  <c r="X4243" i="1"/>
  <c r="K4243" i="1"/>
  <c r="A4244" i="1"/>
  <c r="Y4242" i="1"/>
  <c r="C4243" i="1"/>
  <c r="Z4242" i="1"/>
  <c r="AA4242" i="1" s="1"/>
  <c r="AH4242" i="1" s="1"/>
  <c r="AJ4243" i="1"/>
  <c r="I4243" i="1"/>
  <c r="H4243" i="1" s="1"/>
  <c r="T4181" i="1"/>
  <c r="AF4181" i="1" s="1"/>
  <c r="S4182" i="1"/>
  <c r="M4186" i="1"/>
  <c r="N4186" i="1" s="1"/>
  <c r="P4186" i="1"/>
  <c r="Q4186" i="1"/>
  <c r="L4187" i="1"/>
  <c r="O4184" i="1" l="1"/>
  <c r="R4184" i="1" s="1"/>
  <c r="T4182" i="1"/>
  <c r="AF4182" i="1" s="1"/>
  <c r="S4183" i="1"/>
  <c r="AJ4244" i="1"/>
  <c r="Y4243" i="1"/>
  <c r="I4244" i="1"/>
  <c r="H4244" i="1" s="1"/>
  <c r="Z4243" i="1"/>
  <c r="AA4243" i="1" s="1"/>
  <c r="AH4243" i="1" s="1"/>
  <c r="C4244" i="1"/>
  <c r="M4187" i="1"/>
  <c r="N4187" i="1" s="1"/>
  <c r="P4187" i="1"/>
  <c r="Q4187" i="1"/>
  <c r="L4188" i="1"/>
  <c r="X4244" i="1"/>
  <c r="A4245" i="1"/>
  <c r="K4244" i="1"/>
  <c r="F4185" i="1"/>
  <c r="O4185" i="1" s="1"/>
  <c r="R4185" i="1" s="1"/>
  <c r="AC4186" i="1"/>
  <c r="AE4186" i="1" s="1"/>
  <c r="G4186" i="1"/>
  <c r="AB4246" i="1"/>
  <c r="AH4180" i="1"/>
  <c r="J4185" i="1" l="1"/>
  <c r="AC4187" i="1"/>
  <c r="AE4187" i="1" s="1"/>
  <c r="G4187" i="1"/>
  <c r="T4183" i="1"/>
  <c r="AF4183" i="1" s="1"/>
  <c r="S4184" i="1"/>
  <c r="K4245" i="1"/>
  <c r="X4245" i="1"/>
  <c r="A4246" i="1"/>
  <c r="AB4247" i="1"/>
  <c r="Y4244" i="1"/>
  <c r="Z4244" i="1"/>
  <c r="AA4244" i="1" s="1"/>
  <c r="AH4244" i="1" s="1"/>
  <c r="C4245" i="1"/>
  <c r="I4245" i="1"/>
  <c r="H4245" i="1" s="1"/>
  <c r="AJ4245" i="1"/>
  <c r="M4188" i="1"/>
  <c r="N4188" i="1" s="1"/>
  <c r="P4188" i="1"/>
  <c r="Q4188" i="1"/>
  <c r="L4189" i="1"/>
  <c r="F4186" i="1"/>
  <c r="J4186" i="1" s="1"/>
  <c r="O4186" i="1" l="1"/>
  <c r="R4186" i="1" s="1"/>
  <c r="F4187" i="1"/>
  <c r="O4187" i="1" s="1"/>
  <c r="R4187" i="1" s="1"/>
  <c r="AC4188" i="1"/>
  <c r="AE4188" i="1" s="1"/>
  <c r="G4188" i="1"/>
  <c r="AB4248" i="1"/>
  <c r="M4189" i="1"/>
  <c r="N4189" i="1" s="1"/>
  <c r="P4189" i="1"/>
  <c r="Q4189" i="1"/>
  <c r="L4190" i="1"/>
  <c r="X4246" i="1"/>
  <c r="A4247" i="1"/>
  <c r="K4246" i="1"/>
  <c r="T4184" i="1"/>
  <c r="AF4184" i="1" s="1"/>
  <c r="S4185" i="1"/>
  <c r="I4246" i="1"/>
  <c r="H4246" i="1" s="1"/>
  <c r="Y4245" i="1"/>
  <c r="C4246" i="1"/>
  <c r="Z4245" i="1"/>
  <c r="AA4245" i="1" s="1"/>
  <c r="AH4245" i="1" s="1"/>
  <c r="AJ4246" i="1"/>
  <c r="J4187" i="1" l="1"/>
  <c r="T4185" i="1"/>
  <c r="AF4185" i="1" s="1"/>
  <c r="S4186" i="1"/>
  <c r="X4247" i="1"/>
  <c r="A4248" i="1"/>
  <c r="K4247" i="1"/>
  <c r="AC4189" i="1"/>
  <c r="AE4189" i="1" s="1"/>
  <c r="G4189" i="1"/>
  <c r="Y4246" i="1"/>
  <c r="AJ4247" i="1"/>
  <c r="Z4246" i="1"/>
  <c r="AA4246" i="1" s="1"/>
  <c r="AH4246" i="1" s="1"/>
  <c r="C4247" i="1"/>
  <c r="I4247" i="1"/>
  <c r="H4247" i="1" s="1"/>
  <c r="M4190" i="1"/>
  <c r="N4190" i="1" s="1"/>
  <c r="P4190" i="1"/>
  <c r="Q4190" i="1"/>
  <c r="L4191" i="1"/>
  <c r="AB4249" i="1"/>
  <c r="F4188" i="1"/>
  <c r="J4188" i="1" s="1"/>
  <c r="O4188" i="1" l="1"/>
  <c r="R4188" i="1" s="1"/>
  <c r="M4191" i="1"/>
  <c r="N4191" i="1" s="1"/>
  <c r="P4191" i="1"/>
  <c r="Q4191" i="1"/>
  <c r="L4192" i="1"/>
  <c r="F4189" i="1"/>
  <c r="J4189" i="1" s="1"/>
  <c r="X4248" i="1"/>
  <c r="A4249" i="1"/>
  <c r="K4248" i="1"/>
  <c r="Y4247" i="1"/>
  <c r="C4248" i="1"/>
  <c r="Z4247" i="1"/>
  <c r="AA4247" i="1" s="1"/>
  <c r="AH4247" i="1" s="1"/>
  <c r="AJ4248" i="1"/>
  <c r="I4248" i="1"/>
  <c r="H4248" i="1" s="1"/>
  <c r="AB4250" i="1"/>
  <c r="T4186" i="1"/>
  <c r="AF4186" i="1" s="1"/>
  <c r="S4187" i="1"/>
  <c r="AC4190" i="1"/>
  <c r="AE4190" i="1" s="1"/>
  <c r="G4190" i="1"/>
  <c r="AB4251" i="1" l="1"/>
  <c r="O4189" i="1"/>
  <c r="R4189" i="1" s="1"/>
  <c r="T4187" i="1"/>
  <c r="AF4187" i="1" s="1"/>
  <c r="S4188" i="1"/>
  <c r="AC4191" i="1"/>
  <c r="AE4191" i="1" s="1"/>
  <c r="G4191" i="1"/>
  <c r="X4249" i="1"/>
  <c r="A4250" i="1"/>
  <c r="K4249" i="1"/>
  <c r="F4190" i="1"/>
  <c r="O4190" i="1" s="1"/>
  <c r="R4190" i="1" s="1"/>
  <c r="Z4248" i="1"/>
  <c r="AA4248" i="1" s="1"/>
  <c r="AH4248" i="1" s="1"/>
  <c r="C4249" i="1"/>
  <c r="Y4248" i="1"/>
  <c r="AJ4249" i="1"/>
  <c r="I4249" i="1"/>
  <c r="H4249" i="1" s="1"/>
  <c r="M4192" i="1"/>
  <c r="N4192" i="1" s="1"/>
  <c r="P4192" i="1"/>
  <c r="Q4192" i="1"/>
  <c r="L4193" i="1"/>
  <c r="J4190" i="1" l="1"/>
  <c r="F4191" i="1"/>
  <c r="J4191" i="1" s="1"/>
  <c r="AC4192" i="1"/>
  <c r="AE4192" i="1" s="1"/>
  <c r="G4192" i="1"/>
  <c r="K4250" i="1"/>
  <c r="X4250" i="1"/>
  <c r="A4251" i="1"/>
  <c r="T4188" i="1"/>
  <c r="AF4188" i="1" s="1"/>
  <c r="S4189" i="1"/>
  <c r="AB4252" i="1"/>
  <c r="M4193" i="1"/>
  <c r="N4193" i="1" s="1"/>
  <c r="P4193" i="1"/>
  <c r="Q4193" i="1"/>
  <c r="L4194" i="1"/>
  <c r="C4250" i="1"/>
  <c r="I4250" i="1"/>
  <c r="H4250" i="1" s="1"/>
  <c r="Z4249" i="1"/>
  <c r="AA4249" i="1" s="1"/>
  <c r="AH4249" i="1" s="1"/>
  <c r="AJ4250" i="1"/>
  <c r="Y4249" i="1"/>
  <c r="O4191" i="1" l="1"/>
  <c r="R4191" i="1" s="1"/>
  <c r="AB4253" i="1"/>
  <c r="T4189" i="1"/>
  <c r="AF4189" i="1" s="1"/>
  <c r="S4190" i="1"/>
  <c r="AJ4251" i="1"/>
  <c r="I4251" i="1"/>
  <c r="H4251" i="1" s="1"/>
  <c r="Y4250" i="1"/>
  <c r="C4251" i="1"/>
  <c r="Z4250" i="1"/>
  <c r="AA4250" i="1" s="1"/>
  <c r="AH4250" i="1" s="1"/>
  <c r="AC4193" i="1"/>
  <c r="AE4193" i="1" s="1"/>
  <c r="G4193" i="1"/>
  <c r="M4194" i="1"/>
  <c r="N4194" i="1" s="1"/>
  <c r="P4194" i="1"/>
  <c r="Q4194" i="1"/>
  <c r="L4195" i="1"/>
  <c r="A4252" i="1"/>
  <c r="K4251" i="1"/>
  <c r="X4251" i="1"/>
  <c r="F4192" i="1"/>
  <c r="O4192" i="1" s="1"/>
  <c r="R4192" i="1" s="1"/>
  <c r="AB4254" i="1" l="1"/>
  <c r="AC4194" i="1"/>
  <c r="AE4194" i="1" s="1"/>
  <c r="G4194" i="1"/>
  <c r="F4193" i="1"/>
  <c r="J4193" i="1" s="1"/>
  <c r="X4252" i="1"/>
  <c r="K4252" i="1"/>
  <c r="A4253" i="1"/>
  <c r="J4192" i="1"/>
  <c r="M4195" i="1"/>
  <c r="N4195" i="1" s="1"/>
  <c r="P4195" i="1"/>
  <c r="Q4195" i="1"/>
  <c r="L4196" i="1"/>
  <c r="T4190" i="1"/>
  <c r="AF4190" i="1" s="1"/>
  <c r="S4191" i="1"/>
  <c r="Y4251" i="1"/>
  <c r="C4252" i="1"/>
  <c r="I4252" i="1"/>
  <c r="H4252" i="1" s="1"/>
  <c r="Z4251" i="1"/>
  <c r="AA4251" i="1" s="1"/>
  <c r="AH4251" i="1" s="1"/>
  <c r="AJ4252" i="1"/>
  <c r="O4193" i="1" l="1"/>
  <c r="R4193" i="1" s="1"/>
  <c r="T4191" i="1"/>
  <c r="AF4191" i="1" s="1"/>
  <c r="S4192" i="1"/>
  <c r="K4253" i="1"/>
  <c r="X4253" i="1"/>
  <c r="A4254" i="1"/>
  <c r="F4194" i="1"/>
  <c r="O4194" i="1" s="1"/>
  <c r="R4194" i="1" s="1"/>
  <c r="AC4195" i="1"/>
  <c r="AE4195" i="1" s="1"/>
  <c r="G4195" i="1"/>
  <c r="M4196" i="1"/>
  <c r="N4196" i="1" s="1"/>
  <c r="P4196" i="1"/>
  <c r="Q4196" i="1"/>
  <c r="L4197" i="1"/>
  <c r="AJ4253" i="1"/>
  <c r="Z4252" i="1"/>
  <c r="AA4252" i="1" s="1"/>
  <c r="AH4252" i="1" s="1"/>
  <c r="C4253" i="1"/>
  <c r="Y4252" i="1"/>
  <c r="I4253" i="1"/>
  <c r="H4253" i="1" s="1"/>
  <c r="AB4255" i="1"/>
  <c r="J4194" i="1" l="1"/>
  <c r="AB4256" i="1"/>
  <c r="M4197" i="1"/>
  <c r="N4197" i="1" s="1"/>
  <c r="P4197" i="1"/>
  <c r="Q4197" i="1"/>
  <c r="L4198" i="1"/>
  <c r="A4255" i="1"/>
  <c r="K4254" i="1"/>
  <c r="X4254" i="1"/>
  <c r="T4192" i="1"/>
  <c r="AF4192" i="1" s="1"/>
  <c r="S4193" i="1"/>
  <c r="AC4196" i="1"/>
  <c r="AE4196" i="1" s="1"/>
  <c r="G4196" i="1"/>
  <c r="F4195" i="1"/>
  <c r="O4195" i="1" s="1"/>
  <c r="R4195" i="1" s="1"/>
  <c r="Y4253" i="1"/>
  <c r="C4254" i="1"/>
  <c r="I4254" i="1"/>
  <c r="H4254" i="1" s="1"/>
  <c r="Z4253" i="1"/>
  <c r="AA4253" i="1" s="1"/>
  <c r="AH4253" i="1" s="1"/>
  <c r="AJ4254" i="1"/>
  <c r="AC4197" i="1" l="1"/>
  <c r="AE4197" i="1" s="1"/>
  <c r="G4197" i="1"/>
  <c r="K4255" i="1"/>
  <c r="A4256" i="1"/>
  <c r="X4255" i="1"/>
  <c r="M4198" i="1"/>
  <c r="N4198" i="1" s="1"/>
  <c r="P4198" i="1"/>
  <c r="Q4198" i="1"/>
  <c r="L4199" i="1"/>
  <c r="J4195" i="1"/>
  <c r="F4196" i="1"/>
  <c r="J4196" i="1" s="1"/>
  <c r="C4255" i="1"/>
  <c r="Y4254" i="1"/>
  <c r="AJ4255" i="1"/>
  <c r="Z4254" i="1"/>
  <c r="AA4254" i="1" s="1"/>
  <c r="AH4254" i="1" s="1"/>
  <c r="I4255" i="1"/>
  <c r="H4255" i="1" s="1"/>
  <c r="T4193" i="1"/>
  <c r="AF4193" i="1" s="1"/>
  <c r="S4194" i="1"/>
  <c r="AB4257" i="1"/>
  <c r="O4196" i="1" l="1"/>
  <c r="R4196" i="1" s="1"/>
  <c r="M4199" i="1"/>
  <c r="N4199" i="1" s="1"/>
  <c r="P4199" i="1"/>
  <c r="Q4199" i="1"/>
  <c r="L4200" i="1"/>
  <c r="Y4255" i="1"/>
  <c r="C4256" i="1"/>
  <c r="Z4255" i="1"/>
  <c r="AA4255" i="1" s="1"/>
  <c r="AH4255" i="1" s="1"/>
  <c r="AJ4256" i="1"/>
  <c r="I4256" i="1"/>
  <c r="H4256" i="1" s="1"/>
  <c r="AB4258" i="1"/>
  <c r="F4197" i="1"/>
  <c r="O4197" i="1" s="1"/>
  <c r="R4197" i="1" s="1"/>
  <c r="T4194" i="1"/>
  <c r="AF4194" i="1" s="1"/>
  <c r="S4195" i="1"/>
  <c r="X4256" i="1"/>
  <c r="A4257" i="1"/>
  <c r="K4256" i="1"/>
  <c r="AC4198" i="1"/>
  <c r="AE4198" i="1" s="1"/>
  <c r="G4198" i="1"/>
  <c r="AC4199" i="1" l="1"/>
  <c r="AE4199" i="1" s="1"/>
  <c r="G4199" i="1"/>
  <c r="M4200" i="1"/>
  <c r="N4200" i="1" s="1"/>
  <c r="P4200" i="1"/>
  <c r="Q4200" i="1"/>
  <c r="L4201" i="1"/>
  <c r="AB4259" i="1"/>
  <c r="X4257" i="1"/>
  <c r="A4258" i="1"/>
  <c r="K4257" i="1"/>
  <c r="F4198" i="1"/>
  <c r="O4198" i="1" s="1"/>
  <c r="R4198" i="1" s="1"/>
  <c r="J4197" i="1"/>
  <c r="T4195" i="1"/>
  <c r="AF4195" i="1" s="1"/>
  <c r="S4196" i="1"/>
  <c r="Z4256" i="1"/>
  <c r="AA4256" i="1" s="1"/>
  <c r="AH4256" i="1" s="1"/>
  <c r="AJ4257" i="1"/>
  <c r="Y4256" i="1"/>
  <c r="I4257" i="1"/>
  <c r="H4257" i="1" s="1"/>
  <c r="C4257" i="1"/>
  <c r="J4198" i="1" l="1"/>
  <c r="AC4200" i="1"/>
  <c r="AE4200" i="1" s="1"/>
  <c r="G4200" i="1"/>
  <c r="T4196" i="1"/>
  <c r="AF4196" i="1" s="1"/>
  <c r="S4197" i="1"/>
  <c r="Y4257" i="1"/>
  <c r="C4258" i="1"/>
  <c r="Z4257" i="1"/>
  <c r="AA4257" i="1" s="1"/>
  <c r="AH4257" i="1" s="1"/>
  <c r="AJ4258" i="1"/>
  <c r="I4258" i="1"/>
  <c r="H4258" i="1" s="1"/>
  <c r="M4201" i="1"/>
  <c r="N4201" i="1" s="1"/>
  <c r="P4201" i="1"/>
  <c r="Q4201" i="1"/>
  <c r="L4202" i="1"/>
  <c r="A4259" i="1"/>
  <c r="K4258" i="1"/>
  <c r="X4258" i="1"/>
  <c r="AB4260" i="1"/>
  <c r="F4199" i="1"/>
  <c r="J4199" i="1" s="1"/>
  <c r="O4199" i="1" l="1"/>
  <c r="R4199" i="1" s="1"/>
  <c r="M4202" i="1"/>
  <c r="N4202" i="1" s="1"/>
  <c r="P4202" i="1"/>
  <c r="Q4202" i="1"/>
  <c r="L4203" i="1"/>
  <c r="T4197" i="1"/>
  <c r="AF4197" i="1" s="1"/>
  <c r="S4198" i="1"/>
  <c r="F4200" i="1"/>
  <c r="J4200" i="1" s="1"/>
  <c r="Y4258" i="1"/>
  <c r="C4259" i="1"/>
  <c r="Z4258" i="1"/>
  <c r="AA4258" i="1" s="1"/>
  <c r="AH4258" i="1" s="1"/>
  <c r="AJ4259" i="1"/>
  <c r="I4259" i="1"/>
  <c r="H4259" i="1" s="1"/>
  <c r="AB4261" i="1"/>
  <c r="K4259" i="1"/>
  <c r="A4260" i="1"/>
  <c r="X4259" i="1"/>
  <c r="AC4201" i="1"/>
  <c r="AE4201" i="1" s="1"/>
  <c r="G4201" i="1"/>
  <c r="O4200" i="1" l="1"/>
  <c r="R4200" i="1" s="1"/>
  <c r="AB4262" i="1"/>
  <c r="Z4259" i="1"/>
  <c r="AA4259" i="1" s="1"/>
  <c r="AH4259" i="1" s="1"/>
  <c r="AJ4260" i="1"/>
  <c r="Y4259" i="1"/>
  <c r="I4260" i="1"/>
  <c r="H4260" i="1" s="1"/>
  <c r="C4260" i="1"/>
  <c r="AC4202" i="1"/>
  <c r="AE4202" i="1" s="1"/>
  <c r="G4202" i="1"/>
  <c r="T4198" i="1"/>
  <c r="AF4198" i="1" s="1"/>
  <c r="S4199" i="1"/>
  <c r="F4201" i="1"/>
  <c r="O4201" i="1" s="1"/>
  <c r="R4201" i="1" s="1"/>
  <c r="X4260" i="1"/>
  <c r="A4261" i="1"/>
  <c r="K4260" i="1"/>
  <c r="M4203" i="1"/>
  <c r="N4203" i="1" s="1"/>
  <c r="P4203" i="1"/>
  <c r="Q4203" i="1"/>
  <c r="L4204" i="1"/>
  <c r="M4204" i="1" l="1"/>
  <c r="N4204" i="1" s="1"/>
  <c r="P4204" i="1"/>
  <c r="Q4204" i="1"/>
  <c r="L4205" i="1"/>
  <c r="J4201" i="1"/>
  <c r="AC4203" i="1"/>
  <c r="AE4203" i="1" s="1"/>
  <c r="G4203" i="1"/>
  <c r="F4202" i="1"/>
  <c r="O4202" i="1" s="1"/>
  <c r="R4202" i="1" s="1"/>
  <c r="X4261" i="1"/>
  <c r="A4262" i="1"/>
  <c r="K4261" i="1"/>
  <c r="I4261" i="1"/>
  <c r="H4261" i="1" s="1"/>
  <c r="Y4260" i="1"/>
  <c r="C4261" i="1"/>
  <c r="Z4260" i="1"/>
  <c r="AA4260" i="1" s="1"/>
  <c r="AH4260" i="1" s="1"/>
  <c r="AJ4261" i="1"/>
  <c r="T4199" i="1"/>
  <c r="AF4199" i="1" s="1"/>
  <c r="S4200" i="1"/>
  <c r="AB4263" i="1"/>
  <c r="J4202" i="1" l="1"/>
  <c r="M4205" i="1"/>
  <c r="N4205" i="1" s="1"/>
  <c r="P4205" i="1"/>
  <c r="Q4205" i="1"/>
  <c r="L4206" i="1"/>
  <c r="X4262" i="1"/>
  <c r="A4263" i="1"/>
  <c r="K4262" i="1"/>
  <c r="AB4264" i="1"/>
  <c r="C4262" i="1"/>
  <c r="I4262" i="1"/>
  <c r="H4262" i="1" s="1"/>
  <c r="Y4261" i="1"/>
  <c r="Z4261" i="1"/>
  <c r="AA4261" i="1" s="1"/>
  <c r="AH4261" i="1" s="1"/>
  <c r="AJ4262" i="1"/>
  <c r="F4203" i="1"/>
  <c r="O4203" i="1" s="1"/>
  <c r="R4203" i="1" s="1"/>
  <c r="T4200" i="1"/>
  <c r="AF4200" i="1" s="1"/>
  <c r="S4201" i="1"/>
  <c r="AC4204" i="1"/>
  <c r="AE4204" i="1" s="1"/>
  <c r="G4204" i="1"/>
  <c r="J4203" i="1" l="1"/>
  <c r="X4263" i="1"/>
  <c r="A4264" i="1"/>
  <c r="K4263" i="1"/>
  <c r="F4204" i="1"/>
  <c r="J4204" i="1" s="1"/>
  <c r="AC4205" i="1"/>
  <c r="AE4205" i="1" s="1"/>
  <c r="G4205" i="1"/>
  <c r="AB4265" i="1"/>
  <c r="T4201" i="1"/>
  <c r="AF4201" i="1" s="1"/>
  <c r="S4202" i="1"/>
  <c r="Y4262" i="1"/>
  <c r="C4263" i="1"/>
  <c r="I4263" i="1"/>
  <c r="H4263" i="1" s="1"/>
  <c r="Z4262" i="1"/>
  <c r="AA4262" i="1" s="1"/>
  <c r="AH4262" i="1" s="1"/>
  <c r="AJ4263" i="1"/>
  <c r="M4206" i="1"/>
  <c r="N4206" i="1" s="1"/>
  <c r="P4206" i="1"/>
  <c r="Q4206" i="1"/>
  <c r="L4207" i="1"/>
  <c r="O4204" i="1" l="1"/>
  <c r="R4204" i="1" s="1"/>
  <c r="M4207" i="1"/>
  <c r="N4207" i="1" s="1"/>
  <c r="P4207" i="1"/>
  <c r="Q4207" i="1"/>
  <c r="L4208" i="1"/>
  <c r="AB4266" i="1"/>
  <c r="X4264" i="1"/>
  <c r="K4264" i="1"/>
  <c r="A4265" i="1"/>
  <c r="AJ4264" i="1"/>
  <c r="Y4263" i="1"/>
  <c r="Z4263" i="1"/>
  <c r="AA4263" i="1" s="1"/>
  <c r="AH4263" i="1" s="1"/>
  <c r="C4264" i="1"/>
  <c r="I4264" i="1"/>
  <c r="H4264" i="1" s="1"/>
  <c r="AC4206" i="1"/>
  <c r="AE4206" i="1" s="1"/>
  <c r="G4206" i="1"/>
  <c r="T4202" i="1"/>
  <c r="AF4202" i="1" s="1"/>
  <c r="S4203" i="1"/>
  <c r="F4205" i="1"/>
  <c r="J4205" i="1" s="1"/>
  <c r="O4205" i="1" l="1"/>
  <c r="R4205" i="1" s="1"/>
  <c r="F4206" i="1"/>
  <c r="O4206" i="1" s="1"/>
  <c r="R4206" i="1" s="1"/>
  <c r="AJ4265" i="1"/>
  <c r="I4265" i="1"/>
  <c r="H4265" i="1" s="1"/>
  <c r="Z4264" i="1"/>
  <c r="AA4264" i="1" s="1"/>
  <c r="AH4264" i="1" s="1"/>
  <c r="C4265" i="1"/>
  <c r="Y4264" i="1"/>
  <c r="AB4267" i="1"/>
  <c r="AC4207" i="1"/>
  <c r="AE4207" i="1" s="1"/>
  <c r="G4207" i="1"/>
  <c r="T4203" i="1"/>
  <c r="AF4203" i="1" s="1"/>
  <c r="S4204" i="1"/>
  <c r="K4265" i="1"/>
  <c r="X4265" i="1"/>
  <c r="A4266" i="1"/>
  <c r="M4208" i="1"/>
  <c r="N4208" i="1" s="1"/>
  <c r="P4208" i="1"/>
  <c r="Q4208" i="1"/>
  <c r="L4209" i="1"/>
  <c r="J4206" i="1" l="1"/>
  <c r="AC4208" i="1"/>
  <c r="AE4208" i="1" s="1"/>
  <c r="G4208" i="1"/>
  <c r="A4267" i="1"/>
  <c r="K4266" i="1"/>
  <c r="X4266" i="1"/>
  <c r="T4204" i="1"/>
  <c r="AF4204" i="1" s="1"/>
  <c r="S4205" i="1"/>
  <c r="Y4265" i="1"/>
  <c r="AJ4266" i="1"/>
  <c r="Z4265" i="1"/>
  <c r="AA4265" i="1" s="1"/>
  <c r="AH4265" i="1" s="1"/>
  <c r="C4266" i="1"/>
  <c r="I4266" i="1"/>
  <c r="H4266" i="1" s="1"/>
  <c r="AB4268" i="1"/>
  <c r="M4209" i="1"/>
  <c r="N4209" i="1" s="1"/>
  <c r="P4209" i="1"/>
  <c r="Q4209" i="1"/>
  <c r="L4210" i="1"/>
  <c r="F4207" i="1"/>
  <c r="O4207" i="1" s="1"/>
  <c r="R4207" i="1" s="1"/>
  <c r="J4207" i="1" l="1"/>
  <c r="AC4209" i="1"/>
  <c r="AE4209" i="1" s="1"/>
  <c r="G4209" i="1"/>
  <c r="X4267" i="1"/>
  <c r="K4267" i="1"/>
  <c r="A4268" i="1"/>
  <c r="M4210" i="1"/>
  <c r="N4210" i="1" s="1"/>
  <c r="L4211" i="1"/>
  <c r="Z4266" i="1"/>
  <c r="AA4266" i="1" s="1"/>
  <c r="AH4266" i="1" s="1"/>
  <c r="C4267" i="1"/>
  <c r="I4267" i="1"/>
  <c r="H4267" i="1" s="1"/>
  <c r="Y4266" i="1"/>
  <c r="AJ4267" i="1"/>
  <c r="F4208" i="1"/>
  <c r="J4208" i="1" s="1"/>
  <c r="AB4269" i="1"/>
  <c r="T4205" i="1"/>
  <c r="AF4205" i="1" s="1"/>
  <c r="S4206" i="1"/>
  <c r="O4208" i="1" l="1"/>
  <c r="R4208" i="1" s="1"/>
  <c r="AB4270" i="1"/>
  <c r="X4268" i="1"/>
  <c r="K4268" i="1"/>
  <c r="A4269" i="1"/>
  <c r="AC4210" i="1"/>
  <c r="AE4210" i="1" s="1"/>
  <c r="G4210" i="1"/>
  <c r="F4209" i="1"/>
  <c r="J4209" i="1" s="1"/>
  <c r="T4206" i="1"/>
  <c r="AF4206" i="1" s="1"/>
  <c r="S4207" i="1"/>
  <c r="M4211" i="1"/>
  <c r="N4211" i="1" s="1"/>
  <c r="L4212" i="1"/>
  <c r="Z4267" i="1"/>
  <c r="AA4267" i="1" s="1"/>
  <c r="AH4267" i="1" s="1"/>
  <c r="AJ4268" i="1"/>
  <c r="I4268" i="1"/>
  <c r="H4268" i="1" s="1"/>
  <c r="Y4267" i="1"/>
  <c r="C4268" i="1"/>
  <c r="O4209" i="1" l="1"/>
  <c r="R4209" i="1" s="1"/>
  <c r="AC4211" i="1"/>
  <c r="AE4211" i="1" s="1"/>
  <c r="G4211" i="1"/>
  <c r="M4212" i="1"/>
  <c r="N4212" i="1" s="1"/>
  <c r="L4213" i="1"/>
  <c r="F4210" i="1"/>
  <c r="O4210" i="1" s="1"/>
  <c r="AB4271" i="1"/>
  <c r="C4269" i="1"/>
  <c r="Z4268" i="1"/>
  <c r="AA4268" i="1" s="1"/>
  <c r="AH4268" i="1" s="1"/>
  <c r="AJ4269" i="1"/>
  <c r="I4269" i="1"/>
  <c r="H4269" i="1" s="1"/>
  <c r="Y4268" i="1"/>
  <c r="T4207" i="1"/>
  <c r="AF4207" i="1" s="1"/>
  <c r="S4208" i="1"/>
  <c r="A4270" i="1"/>
  <c r="X4269" i="1"/>
  <c r="K4269" i="1"/>
  <c r="P4210" i="1" l="1"/>
  <c r="AC4212" i="1"/>
  <c r="AE4212" i="1" s="1"/>
  <c r="G4212" i="1"/>
  <c r="Z4269" i="1"/>
  <c r="AA4269" i="1" s="1"/>
  <c r="AH4269" i="1" s="1"/>
  <c r="AJ4270" i="1"/>
  <c r="I4270" i="1"/>
  <c r="H4270" i="1" s="1"/>
  <c r="Y4269" i="1"/>
  <c r="C4270" i="1"/>
  <c r="AB4272" i="1"/>
  <c r="M4213" i="1"/>
  <c r="N4213" i="1" s="1"/>
  <c r="L4214" i="1"/>
  <c r="F4211" i="1"/>
  <c r="O4211" i="1" s="1"/>
  <c r="X4270" i="1"/>
  <c r="A4271" i="1"/>
  <c r="K4270" i="1"/>
  <c r="Q4210" i="1"/>
  <c r="Q4211" i="1" s="1"/>
  <c r="Q4212" i="1" s="1"/>
  <c r="Q4213" i="1" s="1"/>
  <c r="P4211" i="1"/>
  <c r="P4212" i="1" s="1"/>
  <c r="P4213" i="1" s="1"/>
  <c r="J4210" i="1"/>
  <c r="T4208" i="1"/>
  <c r="AF4208" i="1" s="1"/>
  <c r="S4209" i="1"/>
  <c r="R4211" i="1" l="1"/>
  <c r="AC4213" i="1"/>
  <c r="AE4213" i="1" s="1"/>
  <c r="G4213" i="1"/>
  <c r="T4209" i="1"/>
  <c r="S4210" i="1"/>
  <c r="C4271" i="1"/>
  <c r="I4271" i="1"/>
  <c r="H4271" i="1" s="1"/>
  <c r="Y4270" i="1"/>
  <c r="Z4270" i="1"/>
  <c r="AJ4271" i="1"/>
  <c r="M4214" i="1"/>
  <c r="N4214" i="1" s="1"/>
  <c r="P4214" i="1"/>
  <c r="Q4214" i="1"/>
  <c r="L4215" i="1"/>
  <c r="F4212" i="1"/>
  <c r="J4212" i="1" s="1"/>
  <c r="J4211" i="1"/>
  <c r="AB4273" i="1"/>
  <c r="K4271" i="1"/>
  <c r="X4271" i="1"/>
  <c r="A4272" i="1"/>
  <c r="R4210" i="1"/>
  <c r="O4212" i="1" l="1"/>
  <c r="R4212" i="1" s="1"/>
  <c r="T4210" i="1"/>
  <c r="AF4210" i="1" s="1"/>
  <c r="S4211" i="1"/>
  <c r="AB4274" i="1"/>
  <c r="AF4209" i="1"/>
  <c r="AA4209" i="1"/>
  <c r="AC4214" i="1"/>
  <c r="AE4214" i="1" s="1"/>
  <c r="G4214" i="1"/>
  <c r="F4213" i="1"/>
  <c r="J4213" i="1" s="1"/>
  <c r="K4272" i="1"/>
  <c r="A4273" i="1"/>
  <c r="X4272" i="1"/>
  <c r="I4272" i="1"/>
  <c r="H4272" i="1" s="1"/>
  <c r="Y4271" i="1"/>
  <c r="Z4271" i="1"/>
  <c r="AA4271" i="1" s="1"/>
  <c r="AH4271" i="1" s="1"/>
  <c r="AJ4272" i="1"/>
  <c r="C4272" i="1"/>
  <c r="M4215" i="1"/>
  <c r="N4215" i="1" s="1"/>
  <c r="P4215" i="1"/>
  <c r="Q4215" i="1"/>
  <c r="L4216" i="1"/>
  <c r="X4273" i="1" l="1"/>
  <c r="A4274" i="1"/>
  <c r="K4273" i="1"/>
  <c r="F4214" i="1"/>
  <c r="O4214" i="1" s="1"/>
  <c r="R4214" i="1" s="1"/>
  <c r="T4211" i="1"/>
  <c r="AF4211" i="1" s="1"/>
  <c r="S4212" i="1"/>
  <c r="Y4272" i="1"/>
  <c r="C4273" i="1"/>
  <c r="Z4272" i="1"/>
  <c r="AA4272" i="1" s="1"/>
  <c r="AH4272" i="1" s="1"/>
  <c r="AJ4273" i="1"/>
  <c r="I4273" i="1"/>
  <c r="H4273" i="1" s="1"/>
  <c r="O4213" i="1"/>
  <c r="R4213" i="1" s="1"/>
  <c r="AC4215" i="1"/>
  <c r="AE4215" i="1" s="1"/>
  <c r="G4215" i="1"/>
  <c r="M4216" i="1"/>
  <c r="N4216" i="1" s="1"/>
  <c r="P4216" i="1"/>
  <c r="Q4216" i="1"/>
  <c r="L4217" i="1"/>
  <c r="AH4209" i="1"/>
  <c r="AB4275" i="1"/>
  <c r="M4217" i="1" l="1"/>
  <c r="N4217" i="1" s="1"/>
  <c r="P4217" i="1"/>
  <c r="Q4217" i="1"/>
  <c r="L4218" i="1"/>
  <c r="F4215" i="1"/>
  <c r="O4215" i="1" s="1"/>
  <c r="R4215" i="1" s="1"/>
  <c r="AB4276" i="1"/>
  <c r="J4214" i="1"/>
  <c r="K4274" i="1"/>
  <c r="X4274" i="1"/>
  <c r="A4275" i="1"/>
  <c r="AC4216" i="1"/>
  <c r="AE4216" i="1" s="1"/>
  <c r="G4216" i="1"/>
  <c r="T4212" i="1"/>
  <c r="AF4212" i="1" s="1"/>
  <c r="S4213" i="1"/>
  <c r="Y4273" i="1"/>
  <c r="Z4273" i="1"/>
  <c r="AA4273" i="1" s="1"/>
  <c r="AH4273" i="1" s="1"/>
  <c r="C4274" i="1"/>
  <c r="AJ4274" i="1"/>
  <c r="I4274" i="1"/>
  <c r="H4274" i="1" s="1"/>
  <c r="F4216" i="1" l="1"/>
  <c r="O4216" i="1" s="1"/>
  <c r="R4216" i="1" s="1"/>
  <c r="X4275" i="1"/>
  <c r="A4276" i="1"/>
  <c r="K4275" i="1"/>
  <c r="J4215" i="1"/>
  <c r="Z4274" i="1"/>
  <c r="AA4274" i="1" s="1"/>
  <c r="AH4274" i="1" s="1"/>
  <c r="AJ4275" i="1"/>
  <c r="I4275" i="1"/>
  <c r="H4275" i="1" s="1"/>
  <c r="Y4274" i="1"/>
  <c r="C4275" i="1"/>
  <c r="AC4217" i="1"/>
  <c r="AE4217" i="1" s="1"/>
  <c r="G4217" i="1"/>
  <c r="T4213" i="1"/>
  <c r="AF4213" i="1" s="1"/>
  <c r="S4214" i="1"/>
  <c r="AB4277" i="1"/>
  <c r="M4218" i="1"/>
  <c r="N4218" i="1" s="1"/>
  <c r="P4218" i="1"/>
  <c r="Q4218" i="1"/>
  <c r="L4219" i="1"/>
  <c r="J4216" i="1" l="1"/>
  <c r="Y4275" i="1"/>
  <c r="AJ4276" i="1"/>
  <c r="I4276" i="1"/>
  <c r="H4276" i="1" s="1"/>
  <c r="Z4275" i="1"/>
  <c r="AA4275" i="1" s="1"/>
  <c r="AH4275" i="1" s="1"/>
  <c r="C4276" i="1"/>
  <c r="AC4218" i="1"/>
  <c r="AE4218" i="1" s="1"/>
  <c r="G4218" i="1"/>
  <c r="M4219" i="1"/>
  <c r="N4219" i="1" s="1"/>
  <c r="P4219" i="1"/>
  <c r="Q4219" i="1"/>
  <c r="L4220" i="1"/>
  <c r="F4217" i="1"/>
  <c r="O4217" i="1" s="1"/>
  <c r="R4217" i="1" s="1"/>
  <c r="AB4278" i="1"/>
  <c r="T4214" i="1"/>
  <c r="AF4214" i="1" s="1"/>
  <c r="S4215" i="1"/>
  <c r="A4277" i="1"/>
  <c r="K4276" i="1"/>
  <c r="X4276" i="1"/>
  <c r="T4215" i="1" l="1"/>
  <c r="AF4215" i="1" s="1"/>
  <c r="S4216" i="1"/>
  <c r="AB4279" i="1"/>
  <c r="J4217" i="1"/>
  <c r="AC4219" i="1"/>
  <c r="AE4219" i="1" s="1"/>
  <c r="G4219" i="1"/>
  <c r="A4278" i="1"/>
  <c r="K4277" i="1"/>
  <c r="X4277" i="1"/>
  <c r="M4220" i="1"/>
  <c r="N4220" i="1" s="1"/>
  <c r="P4220" i="1"/>
  <c r="Q4220" i="1"/>
  <c r="L4221" i="1"/>
  <c r="F4218" i="1"/>
  <c r="O4218" i="1" s="1"/>
  <c r="R4218" i="1" s="1"/>
  <c r="Y4276" i="1"/>
  <c r="C4277" i="1"/>
  <c r="Z4276" i="1"/>
  <c r="AA4276" i="1" s="1"/>
  <c r="AH4276" i="1" s="1"/>
  <c r="AJ4277" i="1"/>
  <c r="I4277" i="1"/>
  <c r="H4277" i="1" s="1"/>
  <c r="J4218" i="1" l="1"/>
  <c r="Z4277" i="1"/>
  <c r="AA4277" i="1" s="1"/>
  <c r="AH4277" i="1" s="1"/>
  <c r="C4278" i="1"/>
  <c r="Y4277" i="1"/>
  <c r="I4278" i="1"/>
  <c r="H4278" i="1" s="1"/>
  <c r="AJ4278" i="1"/>
  <c r="AC4220" i="1"/>
  <c r="AE4220" i="1" s="1"/>
  <c r="G4220" i="1"/>
  <c r="AB4280" i="1"/>
  <c r="M4221" i="1"/>
  <c r="N4221" i="1" s="1"/>
  <c r="P4221" i="1"/>
  <c r="Q4221" i="1"/>
  <c r="L4222" i="1"/>
  <c r="X4278" i="1"/>
  <c r="A4279" i="1"/>
  <c r="K4278" i="1"/>
  <c r="T4216" i="1"/>
  <c r="AF4216" i="1" s="1"/>
  <c r="S4217" i="1"/>
  <c r="F4219" i="1"/>
  <c r="O4219" i="1" s="1"/>
  <c r="R4219" i="1" s="1"/>
  <c r="J4219" i="1" l="1"/>
  <c r="AC4221" i="1"/>
  <c r="AE4221" i="1" s="1"/>
  <c r="G4221" i="1"/>
  <c r="F4220" i="1"/>
  <c r="O4220" i="1" s="1"/>
  <c r="R4220" i="1" s="1"/>
  <c r="T4217" i="1"/>
  <c r="AF4217" i="1" s="1"/>
  <c r="S4218" i="1"/>
  <c r="M4222" i="1"/>
  <c r="N4222" i="1" s="1"/>
  <c r="P4222" i="1"/>
  <c r="Q4222" i="1"/>
  <c r="L4223" i="1"/>
  <c r="Y4278" i="1"/>
  <c r="AJ4279" i="1"/>
  <c r="Z4278" i="1"/>
  <c r="AA4278" i="1" s="1"/>
  <c r="AH4278" i="1" s="1"/>
  <c r="I4279" i="1"/>
  <c r="H4279" i="1" s="1"/>
  <c r="C4279" i="1"/>
  <c r="X4279" i="1"/>
  <c r="A4280" i="1"/>
  <c r="K4279" i="1"/>
  <c r="AB4281" i="1"/>
  <c r="J4220" i="1" l="1"/>
  <c r="AC4222" i="1"/>
  <c r="AE4222" i="1" s="1"/>
  <c r="G4222" i="1"/>
  <c r="Y4279" i="1"/>
  <c r="Z4279" i="1"/>
  <c r="AA4279" i="1" s="1"/>
  <c r="AH4279" i="1" s="1"/>
  <c r="AJ4280" i="1"/>
  <c r="I4280" i="1"/>
  <c r="H4280" i="1" s="1"/>
  <c r="C4280" i="1"/>
  <c r="M4223" i="1"/>
  <c r="N4223" i="1" s="1"/>
  <c r="P4223" i="1"/>
  <c r="Q4223" i="1"/>
  <c r="L4224" i="1"/>
  <c r="T4218" i="1"/>
  <c r="AF4218" i="1" s="1"/>
  <c r="S4219" i="1"/>
  <c r="AB4282" i="1"/>
  <c r="K4280" i="1"/>
  <c r="X4280" i="1"/>
  <c r="A4281" i="1"/>
  <c r="F4221" i="1"/>
  <c r="O4221" i="1" s="1"/>
  <c r="R4221" i="1" s="1"/>
  <c r="J4221" i="1" l="1"/>
  <c r="Z4280" i="1"/>
  <c r="AA4280" i="1" s="1"/>
  <c r="AH4280" i="1" s="1"/>
  <c r="AJ4281" i="1"/>
  <c r="Y4280" i="1"/>
  <c r="C4281" i="1"/>
  <c r="I4281" i="1"/>
  <c r="H4281" i="1" s="1"/>
  <c r="AB4283" i="1"/>
  <c r="T4219" i="1"/>
  <c r="AF4219" i="1" s="1"/>
  <c r="S4220" i="1"/>
  <c r="AC4223" i="1"/>
  <c r="AE4223" i="1" s="1"/>
  <c r="G4223" i="1"/>
  <c r="F4222" i="1"/>
  <c r="O4222" i="1" s="1"/>
  <c r="R4222" i="1" s="1"/>
  <c r="X4281" i="1"/>
  <c r="A4282" i="1"/>
  <c r="K4281" i="1"/>
  <c r="M4224" i="1"/>
  <c r="N4224" i="1" s="1"/>
  <c r="P4224" i="1"/>
  <c r="Q4224" i="1"/>
  <c r="L4225" i="1"/>
  <c r="J4222" i="1" l="1"/>
  <c r="F4223" i="1"/>
  <c r="O4223" i="1" s="1"/>
  <c r="R4223" i="1" s="1"/>
  <c r="M4225" i="1"/>
  <c r="N4225" i="1" s="1"/>
  <c r="P4225" i="1"/>
  <c r="Q4225" i="1"/>
  <c r="L4226" i="1"/>
  <c r="X4282" i="1"/>
  <c r="A4283" i="1"/>
  <c r="K4282" i="1"/>
  <c r="T4220" i="1"/>
  <c r="AF4220" i="1" s="1"/>
  <c r="S4221" i="1"/>
  <c r="AB4284" i="1"/>
  <c r="AC4224" i="1"/>
  <c r="AE4224" i="1" s="1"/>
  <c r="G4224" i="1"/>
  <c r="Z4281" i="1"/>
  <c r="AA4281" i="1" s="1"/>
  <c r="AH4281" i="1" s="1"/>
  <c r="AJ4282" i="1"/>
  <c r="I4282" i="1"/>
  <c r="H4282" i="1" s="1"/>
  <c r="Y4281" i="1"/>
  <c r="C4282" i="1"/>
  <c r="J4223" i="1" l="1"/>
  <c r="T4221" i="1"/>
  <c r="AF4221" i="1" s="1"/>
  <c r="S4222" i="1"/>
  <c r="K4283" i="1"/>
  <c r="X4283" i="1"/>
  <c r="A4284" i="1"/>
  <c r="AC4225" i="1"/>
  <c r="AE4225" i="1" s="1"/>
  <c r="G4225" i="1"/>
  <c r="M4226" i="1"/>
  <c r="N4226" i="1" s="1"/>
  <c r="P4226" i="1"/>
  <c r="Q4226" i="1"/>
  <c r="L4227" i="1"/>
  <c r="C4283" i="1"/>
  <c r="Y4282" i="1"/>
  <c r="AJ4283" i="1"/>
  <c r="I4283" i="1"/>
  <c r="H4283" i="1" s="1"/>
  <c r="Z4282" i="1"/>
  <c r="AA4282" i="1" s="1"/>
  <c r="AH4282" i="1" s="1"/>
  <c r="F4224" i="1"/>
  <c r="J4224" i="1" s="1"/>
  <c r="AB4285" i="1"/>
  <c r="O4224" i="1" l="1"/>
  <c r="R4224" i="1" s="1"/>
  <c r="AC4226" i="1"/>
  <c r="AE4226" i="1" s="1"/>
  <c r="G4226" i="1"/>
  <c r="M4227" i="1"/>
  <c r="N4227" i="1" s="1"/>
  <c r="P4227" i="1"/>
  <c r="Q4227" i="1"/>
  <c r="L4228" i="1"/>
  <c r="T4222" i="1"/>
  <c r="AF4222" i="1" s="1"/>
  <c r="S4223" i="1"/>
  <c r="AB4286" i="1"/>
  <c r="X4284" i="1"/>
  <c r="A4285" i="1"/>
  <c r="K4284" i="1"/>
  <c r="F4225" i="1"/>
  <c r="J4225" i="1" s="1"/>
  <c r="C4284" i="1"/>
  <c r="Y4283" i="1"/>
  <c r="I4284" i="1"/>
  <c r="H4284" i="1" s="1"/>
  <c r="Z4283" i="1"/>
  <c r="AA4283" i="1" s="1"/>
  <c r="AH4283" i="1" s="1"/>
  <c r="AJ4284" i="1"/>
  <c r="O4225" i="1" l="1"/>
  <c r="R4225" i="1" s="1"/>
  <c r="T4223" i="1"/>
  <c r="AF4223" i="1" s="1"/>
  <c r="S4224" i="1"/>
  <c r="AC4227" i="1"/>
  <c r="AE4227" i="1" s="1"/>
  <c r="G4227" i="1"/>
  <c r="X4285" i="1"/>
  <c r="A4286" i="1"/>
  <c r="K4285" i="1"/>
  <c r="AB4287" i="1"/>
  <c r="M4228" i="1"/>
  <c r="N4228" i="1" s="1"/>
  <c r="P4228" i="1"/>
  <c r="Q4228" i="1"/>
  <c r="L4229" i="1"/>
  <c r="F4226" i="1"/>
  <c r="J4226" i="1" s="1"/>
  <c r="Z4284" i="1"/>
  <c r="AA4284" i="1" s="1"/>
  <c r="AH4284" i="1" s="1"/>
  <c r="C4285" i="1"/>
  <c r="I4285" i="1"/>
  <c r="H4285" i="1" s="1"/>
  <c r="Y4284" i="1"/>
  <c r="AJ4285" i="1"/>
  <c r="O4226" i="1" l="1"/>
  <c r="R4226" i="1" s="1"/>
  <c r="AB4288" i="1"/>
  <c r="F4227" i="1"/>
  <c r="J4227" i="1" s="1"/>
  <c r="AC4228" i="1"/>
  <c r="AE4228" i="1" s="1"/>
  <c r="G4228" i="1"/>
  <c r="K4286" i="1"/>
  <c r="X4286" i="1"/>
  <c r="A4287" i="1"/>
  <c r="T4224" i="1"/>
  <c r="AF4224" i="1" s="1"/>
  <c r="S4225" i="1"/>
  <c r="M4229" i="1"/>
  <c r="N4229" i="1" s="1"/>
  <c r="P4229" i="1"/>
  <c r="Q4229" i="1"/>
  <c r="L4230" i="1"/>
  <c r="Y4285" i="1"/>
  <c r="Z4285" i="1"/>
  <c r="AA4285" i="1" s="1"/>
  <c r="AH4285" i="1" s="1"/>
  <c r="AJ4286" i="1"/>
  <c r="I4286" i="1"/>
  <c r="H4286" i="1" s="1"/>
  <c r="C4286" i="1"/>
  <c r="AC4229" i="1" l="1"/>
  <c r="AE4229" i="1" s="1"/>
  <c r="G4229" i="1"/>
  <c r="O4227" i="1"/>
  <c r="R4227" i="1" s="1"/>
  <c r="M4230" i="1"/>
  <c r="N4230" i="1" s="1"/>
  <c r="P4230" i="1"/>
  <c r="Q4230" i="1"/>
  <c r="L4231" i="1"/>
  <c r="X4287" i="1"/>
  <c r="A4288" i="1"/>
  <c r="K4287" i="1"/>
  <c r="F4228" i="1"/>
  <c r="J4228" i="1" s="1"/>
  <c r="Z4286" i="1"/>
  <c r="AA4286" i="1" s="1"/>
  <c r="AH4286" i="1" s="1"/>
  <c r="C4287" i="1"/>
  <c r="Y4286" i="1"/>
  <c r="AJ4287" i="1"/>
  <c r="I4287" i="1"/>
  <c r="H4287" i="1" s="1"/>
  <c r="T4225" i="1"/>
  <c r="AF4225" i="1" s="1"/>
  <c r="S4226" i="1"/>
  <c r="AB4289" i="1"/>
  <c r="O4228" i="1" l="1"/>
  <c r="R4228" i="1" s="1"/>
  <c r="AC4230" i="1"/>
  <c r="AE4230" i="1" s="1"/>
  <c r="G4230" i="1"/>
  <c r="F4229" i="1"/>
  <c r="J4229" i="1" s="1"/>
  <c r="M4231" i="1"/>
  <c r="N4231" i="1" s="1"/>
  <c r="P4231" i="1"/>
  <c r="Q4231" i="1"/>
  <c r="L4232" i="1"/>
  <c r="T4226" i="1"/>
  <c r="AF4226" i="1" s="1"/>
  <c r="S4227" i="1"/>
  <c r="X4288" i="1"/>
  <c r="A4289" i="1"/>
  <c r="K4288" i="1"/>
  <c r="AB4290" i="1"/>
  <c r="Z4287" i="1"/>
  <c r="AA4287" i="1" s="1"/>
  <c r="AH4287" i="1" s="1"/>
  <c r="AJ4288" i="1"/>
  <c r="Y4287" i="1"/>
  <c r="C4288" i="1"/>
  <c r="I4288" i="1"/>
  <c r="H4288" i="1" s="1"/>
  <c r="O4229" i="1" l="1"/>
  <c r="R4229" i="1" s="1"/>
  <c r="AB4291" i="1"/>
  <c r="A4290" i="1"/>
  <c r="X4289" i="1"/>
  <c r="K4289" i="1"/>
  <c r="F4230" i="1"/>
  <c r="J4230" i="1" s="1"/>
  <c r="AC4231" i="1"/>
  <c r="AE4231" i="1" s="1"/>
  <c r="G4231" i="1"/>
  <c r="C4289" i="1"/>
  <c r="I4289" i="1"/>
  <c r="H4289" i="1" s="1"/>
  <c r="Z4288" i="1"/>
  <c r="AA4288" i="1" s="1"/>
  <c r="AH4288" i="1" s="1"/>
  <c r="AJ4289" i="1"/>
  <c r="Y4288" i="1"/>
  <c r="M4232" i="1"/>
  <c r="N4232" i="1" s="1"/>
  <c r="P4232" i="1"/>
  <c r="Q4232" i="1"/>
  <c r="L4233" i="1"/>
  <c r="T4227" i="1"/>
  <c r="AF4227" i="1" s="1"/>
  <c r="S4228" i="1"/>
  <c r="O4230" i="1" l="1"/>
  <c r="R4230" i="1" s="1"/>
  <c r="AC4232" i="1"/>
  <c r="AE4232" i="1" s="1"/>
  <c r="G4232" i="1"/>
  <c r="F4231" i="1"/>
  <c r="J4231" i="1" s="1"/>
  <c r="M4233" i="1"/>
  <c r="N4233" i="1" s="1"/>
  <c r="P4233" i="1"/>
  <c r="Q4233" i="1"/>
  <c r="L4234" i="1"/>
  <c r="Y4289" i="1"/>
  <c r="C4290" i="1"/>
  <c r="I4290" i="1"/>
  <c r="H4290" i="1" s="1"/>
  <c r="Z4289" i="1"/>
  <c r="AA4289" i="1" s="1"/>
  <c r="AH4289" i="1" s="1"/>
  <c r="AJ4290" i="1"/>
  <c r="T4228" i="1"/>
  <c r="AF4228" i="1" s="1"/>
  <c r="S4229" i="1"/>
  <c r="A4291" i="1"/>
  <c r="K4290" i="1"/>
  <c r="X4290" i="1"/>
  <c r="AB4292" i="1"/>
  <c r="AC4233" i="1" l="1"/>
  <c r="AE4233" i="1" s="1"/>
  <c r="G4233" i="1"/>
  <c r="T4229" i="1"/>
  <c r="AF4229" i="1" s="1"/>
  <c r="S4230" i="1"/>
  <c r="AB4293" i="1"/>
  <c r="M4234" i="1"/>
  <c r="N4234" i="1" s="1"/>
  <c r="P4234" i="1"/>
  <c r="Q4234" i="1"/>
  <c r="L4235" i="1"/>
  <c r="F4232" i="1"/>
  <c r="O4232" i="1" s="1"/>
  <c r="R4232" i="1" s="1"/>
  <c r="O4231" i="1"/>
  <c r="R4231" i="1" s="1"/>
  <c r="X4291" i="1"/>
  <c r="A4292" i="1"/>
  <c r="K4291" i="1"/>
  <c r="Z4290" i="1"/>
  <c r="AA4290" i="1" s="1"/>
  <c r="AH4290" i="1" s="1"/>
  <c r="C4291" i="1"/>
  <c r="Y4290" i="1"/>
  <c r="AJ4291" i="1"/>
  <c r="I4291" i="1"/>
  <c r="H4291" i="1" s="1"/>
  <c r="J4232" i="1" l="1"/>
  <c r="F4233" i="1"/>
  <c r="O4233" i="1" s="1"/>
  <c r="R4233" i="1" s="1"/>
  <c r="AC4234" i="1"/>
  <c r="AE4234" i="1" s="1"/>
  <c r="G4234" i="1"/>
  <c r="T4230" i="1"/>
  <c r="AF4230" i="1" s="1"/>
  <c r="S4231" i="1"/>
  <c r="K4292" i="1"/>
  <c r="X4292" i="1"/>
  <c r="A4293" i="1"/>
  <c r="M4235" i="1"/>
  <c r="N4235" i="1" s="1"/>
  <c r="P4235" i="1"/>
  <c r="Q4235" i="1"/>
  <c r="L4236" i="1"/>
  <c r="AJ4292" i="1"/>
  <c r="I4292" i="1"/>
  <c r="H4292" i="1" s="1"/>
  <c r="Z4291" i="1"/>
  <c r="AA4291" i="1" s="1"/>
  <c r="AH4291" i="1" s="1"/>
  <c r="C4292" i="1"/>
  <c r="Y4291" i="1"/>
  <c r="AB4294" i="1"/>
  <c r="J4233" i="1" l="1"/>
  <c r="AC4235" i="1"/>
  <c r="AE4235" i="1" s="1"/>
  <c r="G4235" i="1"/>
  <c r="T4231" i="1"/>
  <c r="AF4231" i="1" s="1"/>
  <c r="S4232" i="1"/>
  <c r="M4236" i="1"/>
  <c r="N4236" i="1" s="1"/>
  <c r="P4236" i="1"/>
  <c r="Q4236" i="1"/>
  <c r="L4237" i="1"/>
  <c r="X4293" i="1"/>
  <c r="A4294" i="1"/>
  <c r="K4293" i="1"/>
  <c r="AB4295" i="1"/>
  <c r="Y4292" i="1"/>
  <c r="C4293" i="1"/>
  <c r="I4293" i="1"/>
  <c r="H4293" i="1" s="1"/>
  <c r="Z4292" i="1"/>
  <c r="AA4292" i="1" s="1"/>
  <c r="AH4292" i="1" s="1"/>
  <c r="AJ4293" i="1"/>
  <c r="F4234" i="1"/>
  <c r="J4234" i="1" s="1"/>
  <c r="O4234" i="1" l="1"/>
  <c r="R4234" i="1" s="1"/>
  <c r="X4294" i="1"/>
  <c r="A4295" i="1"/>
  <c r="K4294" i="1"/>
  <c r="T4232" i="1"/>
  <c r="AF4232" i="1" s="1"/>
  <c r="S4233" i="1"/>
  <c r="AC4236" i="1"/>
  <c r="AE4236" i="1" s="1"/>
  <c r="G4236" i="1"/>
  <c r="M4237" i="1"/>
  <c r="N4237" i="1" s="1"/>
  <c r="P4237" i="1"/>
  <c r="Q4237" i="1"/>
  <c r="L4238" i="1"/>
  <c r="F4235" i="1"/>
  <c r="O4235" i="1" s="1"/>
  <c r="R4235" i="1" s="1"/>
  <c r="I4294" i="1"/>
  <c r="H4294" i="1" s="1"/>
  <c r="Y4293" i="1"/>
  <c r="C4294" i="1"/>
  <c r="Z4293" i="1"/>
  <c r="AA4293" i="1" s="1"/>
  <c r="AH4293" i="1" s="1"/>
  <c r="AJ4294" i="1"/>
  <c r="AB4296" i="1"/>
  <c r="AC4237" i="1" l="1"/>
  <c r="AE4237" i="1" s="1"/>
  <c r="G4237" i="1"/>
  <c r="Y4294" i="1"/>
  <c r="AJ4295" i="1"/>
  <c r="Z4294" i="1"/>
  <c r="AA4294" i="1" s="1"/>
  <c r="AH4294" i="1" s="1"/>
  <c r="I4295" i="1"/>
  <c r="H4295" i="1" s="1"/>
  <c r="C4295" i="1"/>
  <c r="M4238" i="1"/>
  <c r="N4238" i="1" s="1"/>
  <c r="P4238" i="1"/>
  <c r="Q4238" i="1"/>
  <c r="L4239" i="1"/>
  <c r="F4236" i="1"/>
  <c r="O4236" i="1" s="1"/>
  <c r="R4236" i="1" s="1"/>
  <c r="AB4297" i="1"/>
  <c r="J4235" i="1"/>
  <c r="T4233" i="1"/>
  <c r="AF4233" i="1" s="1"/>
  <c r="S4234" i="1"/>
  <c r="X4295" i="1"/>
  <c r="K4295" i="1"/>
  <c r="A4296" i="1"/>
  <c r="Y4295" i="1" l="1"/>
  <c r="I4296" i="1"/>
  <c r="H4296" i="1" s="1"/>
  <c r="Z4295" i="1"/>
  <c r="AA4295" i="1" s="1"/>
  <c r="AH4295" i="1" s="1"/>
  <c r="C4296" i="1"/>
  <c r="AJ4296" i="1"/>
  <c r="AB4298" i="1"/>
  <c r="J4236" i="1"/>
  <c r="AC4238" i="1"/>
  <c r="AE4238" i="1" s="1"/>
  <c r="G4238" i="1"/>
  <c r="F4237" i="1"/>
  <c r="J4237" i="1" s="1"/>
  <c r="K4296" i="1"/>
  <c r="X4296" i="1"/>
  <c r="A4297" i="1"/>
  <c r="T4234" i="1"/>
  <c r="AF4234" i="1" s="1"/>
  <c r="S4235" i="1"/>
  <c r="M4239" i="1"/>
  <c r="N4239" i="1" s="1"/>
  <c r="P4239" i="1"/>
  <c r="Q4239" i="1"/>
  <c r="L4240" i="1"/>
  <c r="X4297" i="1" l="1"/>
  <c r="A4298" i="1"/>
  <c r="K4297" i="1"/>
  <c r="O4237" i="1"/>
  <c r="R4237" i="1" s="1"/>
  <c r="F4238" i="1"/>
  <c r="J4238" i="1" s="1"/>
  <c r="AB4299" i="1"/>
  <c r="Y4296" i="1"/>
  <c r="C4297" i="1"/>
  <c r="I4297" i="1"/>
  <c r="H4297" i="1" s="1"/>
  <c r="Z4296" i="1"/>
  <c r="AA4296" i="1" s="1"/>
  <c r="AH4296" i="1" s="1"/>
  <c r="AJ4297" i="1"/>
  <c r="T4235" i="1"/>
  <c r="AF4235" i="1" s="1"/>
  <c r="S4236" i="1"/>
  <c r="AC4239" i="1"/>
  <c r="AE4239" i="1" s="1"/>
  <c r="G4239" i="1"/>
  <c r="M4240" i="1"/>
  <c r="N4240" i="1" s="1"/>
  <c r="P4240" i="1"/>
  <c r="Q4240" i="1"/>
  <c r="L4241" i="1"/>
  <c r="O4238" i="1" l="1"/>
  <c r="R4238" i="1" s="1"/>
  <c r="T4236" i="1"/>
  <c r="AF4236" i="1" s="1"/>
  <c r="S4237" i="1"/>
  <c r="AB4300" i="1"/>
  <c r="Z4297" i="1"/>
  <c r="AA4297" i="1" s="1"/>
  <c r="AH4297" i="1" s="1"/>
  <c r="AJ4298" i="1"/>
  <c r="Y4297" i="1"/>
  <c r="I4298" i="1"/>
  <c r="H4298" i="1" s="1"/>
  <c r="C4298" i="1"/>
  <c r="M4241" i="1"/>
  <c r="N4241" i="1" s="1"/>
  <c r="P4241" i="1"/>
  <c r="Q4241" i="1"/>
  <c r="L4242" i="1"/>
  <c r="X4298" i="1"/>
  <c r="K4298" i="1"/>
  <c r="A4299" i="1"/>
  <c r="AC4240" i="1"/>
  <c r="AE4240" i="1" s="1"/>
  <c r="G4240" i="1"/>
  <c r="F4239" i="1"/>
  <c r="J4239" i="1" s="1"/>
  <c r="O4239" i="1" l="1"/>
  <c r="R4239" i="1" s="1"/>
  <c r="AC4241" i="1"/>
  <c r="AE4241" i="1" s="1"/>
  <c r="G4241" i="1"/>
  <c r="AB4301" i="1"/>
  <c r="Y4298" i="1"/>
  <c r="C4299" i="1"/>
  <c r="Z4298" i="1"/>
  <c r="AA4298" i="1" s="1"/>
  <c r="AH4298" i="1" s="1"/>
  <c r="AJ4299" i="1"/>
  <c r="I4299" i="1"/>
  <c r="H4299" i="1" s="1"/>
  <c r="M4242" i="1"/>
  <c r="N4242" i="1" s="1"/>
  <c r="L4243" i="1"/>
  <c r="A4300" i="1"/>
  <c r="X4299" i="1"/>
  <c r="K4299" i="1"/>
  <c r="T4237" i="1"/>
  <c r="AF4237" i="1" s="1"/>
  <c r="S4238" i="1"/>
  <c r="F4240" i="1"/>
  <c r="J4240" i="1" s="1"/>
  <c r="O4240" i="1" l="1"/>
  <c r="R4240" i="1" s="1"/>
  <c r="T4238" i="1"/>
  <c r="AF4238" i="1" s="1"/>
  <c r="S4239" i="1"/>
  <c r="Y4299" i="1"/>
  <c r="AJ4300" i="1"/>
  <c r="Z4299" i="1"/>
  <c r="AA4299" i="1" s="1"/>
  <c r="AH4299" i="1" s="1"/>
  <c r="C4300" i="1"/>
  <c r="I4300" i="1"/>
  <c r="H4300" i="1" s="1"/>
  <c r="F4241" i="1"/>
  <c r="O4241" i="1" s="1"/>
  <c r="G4242" i="1"/>
  <c r="AC4242" i="1"/>
  <c r="AE4242" i="1" s="1"/>
  <c r="AB4302" i="1"/>
  <c r="X4300" i="1"/>
  <c r="K4300" i="1"/>
  <c r="A4301" i="1"/>
  <c r="M4243" i="1"/>
  <c r="N4243" i="1" s="1"/>
  <c r="L4244" i="1"/>
  <c r="J4241" i="1" l="1"/>
  <c r="F4242" i="1"/>
  <c r="J4242" i="1" s="1"/>
  <c r="M4244" i="1"/>
  <c r="N4244" i="1" s="1"/>
  <c r="L4245" i="1"/>
  <c r="K4301" i="1"/>
  <c r="X4301" i="1"/>
  <c r="A4302" i="1"/>
  <c r="AB4303" i="1"/>
  <c r="R4241" i="1"/>
  <c r="P4242" i="1"/>
  <c r="AC4243" i="1"/>
  <c r="AE4243" i="1" s="1"/>
  <c r="G4243" i="1"/>
  <c r="C4301" i="1"/>
  <c r="I4301" i="1"/>
  <c r="H4301" i="1" s="1"/>
  <c r="Z4300" i="1"/>
  <c r="AA4300" i="1" s="1"/>
  <c r="AH4300" i="1" s="1"/>
  <c r="AJ4301" i="1"/>
  <c r="Y4300" i="1"/>
  <c r="T4239" i="1"/>
  <c r="AF4239" i="1" s="1"/>
  <c r="S4240" i="1"/>
  <c r="O4242" i="1" l="1"/>
  <c r="T4240" i="1"/>
  <c r="AF4240" i="1" s="1"/>
  <c r="S4241" i="1"/>
  <c r="AB4304" i="1"/>
  <c r="AC4244" i="1"/>
  <c r="AE4244" i="1" s="1"/>
  <c r="G4244" i="1"/>
  <c r="A4303" i="1"/>
  <c r="K4302" i="1"/>
  <c r="X4302" i="1"/>
  <c r="M4245" i="1"/>
  <c r="N4245" i="1" s="1"/>
  <c r="L4246" i="1"/>
  <c r="Q4242" i="1"/>
  <c r="Q4243" i="1" s="1"/>
  <c r="Q4244" i="1" s="1"/>
  <c r="Q4245" i="1" s="1"/>
  <c r="P4243" i="1"/>
  <c r="P4244" i="1" s="1"/>
  <c r="P4245" i="1" s="1"/>
  <c r="F4243" i="1"/>
  <c r="O4243" i="1" s="1"/>
  <c r="Y4301" i="1"/>
  <c r="I4302" i="1"/>
  <c r="H4302" i="1" s="1"/>
  <c r="C4302" i="1"/>
  <c r="AJ4302" i="1"/>
  <c r="Z4301" i="1"/>
  <c r="R4243" i="1" l="1"/>
  <c r="J4243" i="1"/>
  <c r="AC4245" i="1"/>
  <c r="AE4245" i="1" s="1"/>
  <c r="G4245" i="1"/>
  <c r="X4303" i="1"/>
  <c r="A4304" i="1"/>
  <c r="K4303" i="1"/>
  <c r="M4246" i="1"/>
  <c r="N4246" i="1" s="1"/>
  <c r="P4246" i="1"/>
  <c r="Q4246" i="1"/>
  <c r="L4247" i="1"/>
  <c r="R4242" i="1"/>
  <c r="T4241" i="1"/>
  <c r="S4242" i="1"/>
  <c r="Z4302" i="1"/>
  <c r="AA4302" i="1" s="1"/>
  <c r="AH4302" i="1" s="1"/>
  <c r="C4303" i="1"/>
  <c r="I4303" i="1"/>
  <c r="H4303" i="1" s="1"/>
  <c r="Y4302" i="1"/>
  <c r="AJ4303" i="1"/>
  <c r="F4244" i="1"/>
  <c r="J4244" i="1" s="1"/>
  <c r="AB4305" i="1"/>
  <c r="O4244" i="1" l="1"/>
  <c r="R4244" i="1" s="1"/>
  <c r="T4242" i="1"/>
  <c r="AF4242" i="1" s="1"/>
  <c r="S4243" i="1"/>
  <c r="M4247" i="1"/>
  <c r="N4247" i="1" s="1"/>
  <c r="P4247" i="1"/>
  <c r="Q4247" i="1"/>
  <c r="L4248" i="1"/>
  <c r="Z4303" i="1"/>
  <c r="AA4303" i="1" s="1"/>
  <c r="AH4303" i="1" s="1"/>
  <c r="AJ4304" i="1"/>
  <c r="I4304" i="1"/>
  <c r="H4304" i="1" s="1"/>
  <c r="Y4303" i="1"/>
  <c r="C4304" i="1"/>
  <c r="AB4306" i="1"/>
  <c r="AF4241" i="1"/>
  <c r="AA4241" i="1"/>
  <c r="F4245" i="1"/>
  <c r="J4245" i="1" s="1"/>
  <c r="AC4246" i="1"/>
  <c r="AE4246" i="1" s="1"/>
  <c r="G4246" i="1"/>
  <c r="X4304" i="1"/>
  <c r="K4304" i="1"/>
  <c r="A4305" i="1"/>
  <c r="F4246" i="1" l="1"/>
  <c r="O4246" i="1" s="1"/>
  <c r="R4246" i="1" s="1"/>
  <c r="O4245" i="1"/>
  <c r="R4245" i="1" s="1"/>
  <c r="X4305" i="1"/>
  <c r="A4306" i="1"/>
  <c r="K4305" i="1"/>
  <c r="AB4307" i="1"/>
  <c r="AC4247" i="1"/>
  <c r="AE4247" i="1" s="1"/>
  <c r="G4247" i="1"/>
  <c r="Y4304" i="1"/>
  <c r="AJ4305" i="1"/>
  <c r="Z4304" i="1"/>
  <c r="AA4304" i="1" s="1"/>
  <c r="AH4304" i="1" s="1"/>
  <c r="I4305" i="1"/>
  <c r="H4305" i="1" s="1"/>
  <c r="C4305" i="1"/>
  <c r="AH4241" i="1"/>
  <c r="M4248" i="1"/>
  <c r="N4248" i="1" s="1"/>
  <c r="P4248" i="1"/>
  <c r="Q4248" i="1"/>
  <c r="L4249" i="1"/>
  <c r="T4243" i="1"/>
  <c r="AF4243" i="1" s="1"/>
  <c r="S4244" i="1"/>
  <c r="J4246" i="1" l="1"/>
  <c r="T4244" i="1"/>
  <c r="AF4244" i="1" s="1"/>
  <c r="S4245" i="1"/>
  <c r="Y4305" i="1"/>
  <c r="Z4305" i="1"/>
  <c r="AA4305" i="1" s="1"/>
  <c r="AH4305" i="1" s="1"/>
  <c r="C4306" i="1"/>
  <c r="AJ4306" i="1"/>
  <c r="I4306" i="1"/>
  <c r="H4306" i="1" s="1"/>
  <c r="AC4248" i="1"/>
  <c r="AE4248" i="1" s="1"/>
  <c r="G4248" i="1"/>
  <c r="AB4308" i="1"/>
  <c r="M4249" i="1"/>
  <c r="N4249" i="1" s="1"/>
  <c r="P4249" i="1"/>
  <c r="Q4249" i="1"/>
  <c r="L4250" i="1"/>
  <c r="F4247" i="1"/>
  <c r="J4247" i="1" s="1"/>
  <c r="K4306" i="1"/>
  <c r="X4306" i="1"/>
  <c r="A4307" i="1"/>
  <c r="O4247" i="1" l="1"/>
  <c r="R4247" i="1" s="1"/>
  <c r="AC4249" i="1"/>
  <c r="AE4249" i="1" s="1"/>
  <c r="G4249" i="1"/>
  <c r="F4248" i="1"/>
  <c r="J4248" i="1" s="1"/>
  <c r="Z4306" i="1"/>
  <c r="AA4306" i="1" s="1"/>
  <c r="AH4306" i="1" s="1"/>
  <c r="AJ4307" i="1"/>
  <c r="I4307" i="1"/>
  <c r="H4307" i="1" s="1"/>
  <c r="Y4306" i="1"/>
  <c r="C4307" i="1"/>
  <c r="T4245" i="1"/>
  <c r="AF4245" i="1" s="1"/>
  <c r="S4246" i="1"/>
  <c r="AB4309" i="1"/>
  <c r="X4307" i="1"/>
  <c r="A4308" i="1"/>
  <c r="K4307" i="1"/>
  <c r="M4250" i="1"/>
  <c r="N4250" i="1" s="1"/>
  <c r="P4250" i="1"/>
  <c r="Q4250" i="1"/>
  <c r="L4251" i="1"/>
  <c r="O4248" i="1" l="1"/>
  <c r="R4248" i="1" s="1"/>
  <c r="A4309" i="1"/>
  <c r="X4308" i="1"/>
  <c r="K4308" i="1"/>
  <c r="AB4310" i="1"/>
  <c r="AC4250" i="1"/>
  <c r="AE4250" i="1" s="1"/>
  <c r="G4250" i="1"/>
  <c r="C4308" i="1"/>
  <c r="I4308" i="1"/>
  <c r="H4308" i="1" s="1"/>
  <c r="Z4307" i="1"/>
  <c r="AA4307" i="1" s="1"/>
  <c r="AH4307" i="1" s="1"/>
  <c r="AJ4308" i="1"/>
  <c r="Y4307" i="1"/>
  <c r="M4251" i="1"/>
  <c r="N4251" i="1" s="1"/>
  <c r="P4251" i="1"/>
  <c r="Q4251" i="1"/>
  <c r="L4252" i="1"/>
  <c r="T4246" i="1"/>
  <c r="AF4246" i="1" s="1"/>
  <c r="S4247" i="1"/>
  <c r="F4249" i="1"/>
  <c r="J4249" i="1" s="1"/>
  <c r="O4249" i="1" l="1"/>
  <c r="R4249" i="1" s="1"/>
  <c r="F4250" i="1"/>
  <c r="O4250" i="1" s="1"/>
  <c r="R4250" i="1" s="1"/>
  <c r="T4247" i="1"/>
  <c r="AF4247" i="1" s="1"/>
  <c r="S4248" i="1"/>
  <c r="AB4311" i="1"/>
  <c r="Y4308" i="1"/>
  <c r="C4309" i="1"/>
  <c r="I4309" i="1"/>
  <c r="H4309" i="1" s="1"/>
  <c r="Z4308" i="1"/>
  <c r="AA4308" i="1" s="1"/>
  <c r="AH4308" i="1" s="1"/>
  <c r="AJ4309" i="1"/>
  <c r="AC4251" i="1"/>
  <c r="AE4251" i="1" s="1"/>
  <c r="G4251" i="1"/>
  <c r="X4309" i="1"/>
  <c r="K4309" i="1"/>
  <c r="A4310" i="1"/>
  <c r="M4252" i="1"/>
  <c r="N4252" i="1" s="1"/>
  <c r="P4252" i="1"/>
  <c r="Q4252" i="1"/>
  <c r="L4253" i="1"/>
  <c r="J4250" i="1" l="1"/>
  <c r="F4251" i="1"/>
  <c r="O4251" i="1" s="1"/>
  <c r="R4251" i="1" s="1"/>
  <c r="AB4312" i="1"/>
  <c r="X4310" i="1"/>
  <c r="A4311" i="1"/>
  <c r="K4310" i="1"/>
  <c r="AC4252" i="1"/>
  <c r="AE4252" i="1" s="1"/>
  <c r="G4252" i="1"/>
  <c r="M4253" i="1"/>
  <c r="N4253" i="1" s="1"/>
  <c r="P4253" i="1"/>
  <c r="Q4253" i="1"/>
  <c r="L4254" i="1"/>
  <c r="Z4309" i="1"/>
  <c r="AA4309" i="1" s="1"/>
  <c r="AH4309" i="1" s="1"/>
  <c r="AJ4310" i="1"/>
  <c r="Y4309" i="1"/>
  <c r="C4310" i="1"/>
  <c r="I4310" i="1"/>
  <c r="H4310" i="1" s="1"/>
  <c r="T4248" i="1"/>
  <c r="AF4248" i="1" s="1"/>
  <c r="S4249" i="1"/>
  <c r="J4251" i="1" l="1"/>
  <c r="AC4253" i="1"/>
  <c r="AE4253" i="1" s="1"/>
  <c r="G4253" i="1"/>
  <c r="M4254" i="1"/>
  <c r="N4254" i="1" s="1"/>
  <c r="P4254" i="1"/>
  <c r="Q4254" i="1"/>
  <c r="L4255" i="1"/>
  <c r="X4311" i="1"/>
  <c r="A4312" i="1"/>
  <c r="K4311" i="1"/>
  <c r="T4249" i="1"/>
  <c r="AF4249" i="1" s="1"/>
  <c r="S4250" i="1"/>
  <c r="F4252" i="1"/>
  <c r="O4252" i="1" s="1"/>
  <c r="R4252" i="1" s="1"/>
  <c r="Y4310" i="1"/>
  <c r="AJ4311" i="1"/>
  <c r="Z4310" i="1"/>
  <c r="AA4310" i="1" s="1"/>
  <c r="AH4310" i="1" s="1"/>
  <c r="I4311" i="1"/>
  <c r="H4311" i="1" s="1"/>
  <c r="C4311" i="1"/>
  <c r="AB4313" i="1"/>
  <c r="J4252" i="1" l="1"/>
  <c r="AB4314" i="1"/>
  <c r="AC4254" i="1"/>
  <c r="AE4254" i="1" s="1"/>
  <c r="G4254" i="1"/>
  <c r="T4250" i="1"/>
  <c r="AF4250" i="1" s="1"/>
  <c r="S4251" i="1"/>
  <c r="K4312" i="1"/>
  <c r="X4312" i="1"/>
  <c r="A4313" i="1"/>
  <c r="M4255" i="1"/>
  <c r="N4255" i="1" s="1"/>
  <c r="P4255" i="1"/>
  <c r="Q4255" i="1"/>
  <c r="L4256" i="1"/>
  <c r="F4253" i="1"/>
  <c r="J4253" i="1" s="1"/>
  <c r="AJ4312" i="1"/>
  <c r="Z4311" i="1"/>
  <c r="AA4311" i="1" s="1"/>
  <c r="AH4311" i="1" s="1"/>
  <c r="C4312" i="1"/>
  <c r="I4312" i="1"/>
  <c r="H4312" i="1" s="1"/>
  <c r="Y4311" i="1"/>
  <c r="O4253" i="1" l="1"/>
  <c r="R4253" i="1" s="1"/>
  <c r="F4254" i="1"/>
  <c r="O4254" i="1" s="1"/>
  <c r="R4254" i="1" s="1"/>
  <c r="AJ4313" i="1"/>
  <c r="I4313" i="1"/>
  <c r="H4313" i="1" s="1"/>
  <c r="Y4312" i="1"/>
  <c r="C4313" i="1"/>
  <c r="Z4312" i="1"/>
  <c r="AA4312" i="1" s="1"/>
  <c r="AH4312" i="1" s="1"/>
  <c r="AC4255" i="1"/>
  <c r="AE4255" i="1" s="1"/>
  <c r="G4255" i="1"/>
  <c r="T4251" i="1"/>
  <c r="AF4251" i="1" s="1"/>
  <c r="S4252" i="1"/>
  <c r="M4256" i="1"/>
  <c r="N4256" i="1" s="1"/>
  <c r="P4256" i="1"/>
  <c r="Q4256" i="1"/>
  <c r="L4257" i="1"/>
  <c r="A4314" i="1"/>
  <c r="K4313" i="1"/>
  <c r="X4313" i="1"/>
  <c r="AB4315" i="1"/>
  <c r="J4254" i="1" l="1"/>
  <c r="AC4256" i="1"/>
  <c r="AE4256" i="1" s="1"/>
  <c r="G4256" i="1"/>
  <c r="M4257" i="1"/>
  <c r="N4257" i="1" s="1"/>
  <c r="P4257" i="1"/>
  <c r="Q4257" i="1"/>
  <c r="L4258" i="1"/>
  <c r="F4255" i="1"/>
  <c r="J4255" i="1" s="1"/>
  <c r="AB4316" i="1"/>
  <c r="Z4313" i="1"/>
  <c r="AA4313" i="1" s="1"/>
  <c r="AH4313" i="1" s="1"/>
  <c r="C4314" i="1"/>
  <c r="I4314" i="1"/>
  <c r="H4314" i="1" s="1"/>
  <c r="Y4313" i="1"/>
  <c r="AJ4314" i="1"/>
  <c r="X4314" i="1"/>
  <c r="K4314" i="1"/>
  <c r="A4315" i="1"/>
  <c r="T4252" i="1"/>
  <c r="AF4252" i="1" s="1"/>
  <c r="S4253" i="1"/>
  <c r="AC4257" i="1" l="1"/>
  <c r="AE4257" i="1" s="1"/>
  <c r="G4257" i="1"/>
  <c r="K4315" i="1"/>
  <c r="X4315" i="1"/>
  <c r="A4316" i="1"/>
  <c r="AB4317" i="1"/>
  <c r="M4258" i="1"/>
  <c r="N4258" i="1" s="1"/>
  <c r="P4258" i="1"/>
  <c r="Q4258" i="1"/>
  <c r="L4259" i="1"/>
  <c r="F4256" i="1"/>
  <c r="O4256" i="1" s="1"/>
  <c r="R4256" i="1" s="1"/>
  <c r="T4253" i="1"/>
  <c r="AF4253" i="1" s="1"/>
  <c r="S4254" i="1"/>
  <c r="C4315" i="1"/>
  <c r="I4315" i="1"/>
  <c r="H4315" i="1" s="1"/>
  <c r="Y4314" i="1"/>
  <c r="AJ4315" i="1"/>
  <c r="Z4314" i="1"/>
  <c r="AA4314" i="1" s="1"/>
  <c r="AH4314" i="1" s="1"/>
  <c r="O4255" i="1"/>
  <c r="R4255" i="1" s="1"/>
  <c r="AC4258" i="1" l="1"/>
  <c r="AE4258" i="1" s="1"/>
  <c r="G4258" i="1"/>
  <c r="M4259" i="1"/>
  <c r="N4259" i="1" s="1"/>
  <c r="P4259" i="1"/>
  <c r="Q4259" i="1"/>
  <c r="L4260" i="1"/>
  <c r="AB4318" i="1"/>
  <c r="K4316" i="1"/>
  <c r="X4316" i="1"/>
  <c r="A4317" i="1"/>
  <c r="F4257" i="1"/>
  <c r="O4257" i="1" s="1"/>
  <c r="R4257" i="1" s="1"/>
  <c r="J4256" i="1"/>
  <c r="AJ4316" i="1"/>
  <c r="Z4315" i="1"/>
  <c r="AA4315" i="1" s="1"/>
  <c r="AH4315" i="1" s="1"/>
  <c r="C4316" i="1"/>
  <c r="Y4315" i="1"/>
  <c r="I4316" i="1"/>
  <c r="H4316" i="1" s="1"/>
  <c r="T4254" i="1"/>
  <c r="AF4254" i="1" s="1"/>
  <c r="S4255" i="1"/>
  <c r="J4257" i="1" l="1"/>
  <c r="T4255" i="1"/>
  <c r="AF4255" i="1" s="1"/>
  <c r="S4256" i="1"/>
  <c r="F4258" i="1"/>
  <c r="O4258" i="1" s="1"/>
  <c r="R4258" i="1" s="1"/>
  <c r="AC4259" i="1"/>
  <c r="AE4259" i="1" s="1"/>
  <c r="G4259" i="1"/>
  <c r="X4317" i="1"/>
  <c r="K4317" i="1"/>
  <c r="A4318" i="1"/>
  <c r="AB4319" i="1"/>
  <c r="Z4316" i="1"/>
  <c r="AA4316" i="1" s="1"/>
  <c r="AH4316" i="1" s="1"/>
  <c r="AJ4317" i="1"/>
  <c r="I4317" i="1"/>
  <c r="H4317" i="1" s="1"/>
  <c r="Y4316" i="1"/>
  <c r="C4317" i="1"/>
  <c r="M4260" i="1"/>
  <c r="N4260" i="1" s="1"/>
  <c r="P4260" i="1"/>
  <c r="Q4260" i="1"/>
  <c r="L4261" i="1"/>
  <c r="J4258" i="1" l="1"/>
  <c r="AC4260" i="1"/>
  <c r="AE4260" i="1" s="1"/>
  <c r="G4260" i="1"/>
  <c r="M4261" i="1"/>
  <c r="N4261" i="1" s="1"/>
  <c r="P4261" i="1"/>
  <c r="Q4261" i="1"/>
  <c r="L4262" i="1"/>
  <c r="AB4320" i="1"/>
  <c r="Y4317" i="1"/>
  <c r="C4318" i="1"/>
  <c r="I4318" i="1"/>
  <c r="H4318" i="1" s="1"/>
  <c r="Z4317" i="1"/>
  <c r="AA4317" i="1" s="1"/>
  <c r="AH4317" i="1" s="1"/>
  <c r="AJ4318" i="1"/>
  <c r="F4259" i="1"/>
  <c r="J4259" i="1" s="1"/>
  <c r="T4256" i="1"/>
  <c r="AF4256" i="1" s="1"/>
  <c r="S4257" i="1"/>
  <c r="A4319" i="1"/>
  <c r="K4318" i="1"/>
  <c r="X4318" i="1"/>
  <c r="T4257" i="1" l="1"/>
  <c r="AF4257" i="1" s="1"/>
  <c r="S4258" i="1"/>
  <c r="M4262" i="1"/>
  <c r="N4262" i="1" s="1"/>
  <c r="P4262" i="1"/>
  <c r="Q4262" i="1"/>
  <c r="L4263" i="1"/>
  <c r="X4319" i="1"/>
  <c r="A4320" i="1"/>
  <c r="K4319" i="1"/>
  <c r="AB4321" i="1"/>
  <c r="Z4318" i="1"/>
  <c r="AA4318" i="1" s="1"/>
  <c r="AH4318" i="1" s="1"/>
  <c r="C4319" i="1"/>
  <c r="Y4318" i="1"/>
  <c r="AJ4319" i="1"/>
  <c r="I4319" i="1"/>
  <c r="H4319" i="1" s="1"/>
  <c r="O4259" i="1"/>
  <c r="R4259" i="1" s="1"/>
  <c r="F4260" i="1"/>
  <c r="O4260" i="1" s="1"/>
  <c r="R4260" i="1" s="1"/>
  <c r="AC4261" i="1"/>
  <c r="AE4261" i="1" s="1"/>
  <c r="G4261" i="1"/>
  <c r="F4261" i="1" l="1"/>
  <c r="O4261" i="1" s="1"/>
  <c r="R4261" i="1" s="1"/>
  <c r="J4260" i="1"/>
  <c r="AC4262" i="1"/>
  <c r="AE4262" i="1" s="1"/>
  <c r="G4262" i="1"/>
  <c r="X4320" i="1"/>
  <c r="A4321" i="1"/>
  <c r="K4320" i="1"/>
  <c r="M4263" i="1"/>
  <c r="N4263" i="1" s="1"/>
  <c r="P4263" i="1"/>
  <c r="Q4263" i="1"/>
  <c r="L4264" i="1"/>
  <c r="T4258" i="1"/>
  <c r="AF4258" i="1" s="1"/>
  <c r="S4259" i="1"/>
  <c r="AB4322" i="1"/>
  <c r="Y4319" i="1"/>
  <c r="AJ4320" i="1"/>
  <c r="Z4319" i="1"/>
  <c r="AA4319" i="1" s="1"/>
  <c r="AH4319" i="1" s="1"/>
  <c r="C4320" i="1"/>
  <c r="I4320" i="1"/>
  <c r="H4320" i="1" s="1"/>
  <c r="J4261" i="1" l="1"/>
  <c r="AC4263" i="1"/>
  <c r="AE4263" i="1" s="1"/>
  <c r="G4263" i="1"/>
  <c r="I4321" i="1"/>
  <c r="H4321" i="1" s="1"/>
  <c r="Y4320" i="1"/>
  <c r="C4321" i="1"/>
  <c r="Z4320" i="1"/>
  <c r="AA4320" i="1" s="1"/>
  <c r="AH4320" i="1" s="1"/>
  <c r="AJ4321" i="1"/>
  <c r="AB4323" i="1"/>
  <c r="M4264" i="1"/>
  <c r="N4264" i="1" s="1"/>
  <c r="P4264" i="1"/>
  <c r="Q4264" i="1"/>
  <c r="L4265" i="1"/>
  <c r="F4262" i="1"/>
  <c r="J4262" i="1" s="1"/>
  <c r="X4321" i="1"/>
  <c r="A4322" i="1"/>
  <c r="K4321" i="1"/>
  <c r="T4259" i="1"/>
  <c r="AF4259" i="1" s="1"/>
  <c r="S4260" i="1"/>
  <c r="Y4321" i="1" l="1"/>
  <c r="I4322" i="1"/>
  <c r="H4322" i="1" s="1"/>
  <c r="C4322" i="1"/>
  <c r="Z4321" i="1"/>
  <c r="AA4321" i="1" s="1"/>
  <c r="AH4321" i="1" s="1"/>
  <c r="AJ4322" i="1"/>
  <c r="O4262" i="1"/>
  <c r="R4262" i="1" s="1"/>
  <c r="AC4264" i="1"/>
  <c r="AE4264" i="1" s="1"/>
  <c r="G4264" i="1"/>
  <c r="M4265" i="1"/>
  <c r="N4265" i="1" s="1"/>
  <c r="P4265" i="1"/>
  <c r="Q4265" i="1"/>
  <c r="L4266" i="1"/>
  <c r="AB4324" i="1"/>
  <c r="F4263" i="1"/>
  <c r="J4263" i="1" s="1"/>
  <c r="T4260" i="1"/>
  <c r="AF4260" i="1" s="1"/>
  <c r="S4261" i="1"/>
  <c r="X4322" i="1"/>
  <c r="A4323" i="1"/>
  <c r="K4322" i="1"/>
  <c r="O4263" i="1" l="1"/>
  <c r="R4263" i="1" s="1"/>
  <c r="X4323" i="1"/>
  <c r="K4323" i="1"/>
  <c r="A4324" i="1"/>
  <c r="Z4322" i="1"/>
  <c r="AA4322" i="1" s="1"/>
  <c r="AH4322" i="1" s="1"/>
  <c r="C4323" i="1"/>
  <c r="Y4322" i="1"/>
  <c r="I4323" i="1"/>
  <c r="H4323" i="1" s="1"/>
  <c r="AJ4323" i="1"/>
  <c r="M4266" i="1"/>
  <c r="N4266" i="1" s="1"/>
  <c r="P4266" i="1"/>
  <c r="Q4266" i="1"/>
  <c r="L4267" i="1"/>
  <c r="F4264" i="1"/>
  <c r="J4264" i="1" s="1"/>
  <c r="T4261" i="1"/>
  <c r="AF4261" i="1" s="1"/>
  <c r="S4262" i="1"/>
  <c r="AB4325" i="1"/>
  <c r="AC4265" i="1"/>
  <c r="AE4265" i="1" s="1"/>
  <c r="G4265" i="1"/>
  <c r="AC4266" i="1" l="1"/>
  <c r="AE4266" i="1" s="1"/>
  <c r="G4266" i="1"/>
  <c r="T4262" i="1"/>
  <c r="AF4262" i="1" s="1"/>
  <c r="S4263" i="1"/>
  <c r="M4267" i="1"/>
  <c r="N4267" i="1" s="1"/>
  <c r="P4267" i="1"/>
  <c r="Q4267" i="1"/>
  <c r="L4268" i="1"/>
  <c r="K4324" i="1"/>
  <c r="X4324" i="1"/>
  <c r="A4325" i="1"/>
  <c r="F4265" i="1"/>
  <c r="J4265" i="1" s="1"/>
  <c r="AB4326" i="1"/>
  <c r="O4264" i="1"/>
  <c r="R4264" i="1" s="1"/>
  <c r="C4324" i="1"/>
  <c r="Z4323" i="1"/>
  <c r="AA4323" i="1" s="1"/>
  <c r="AH4323" i="1" s="1"/>
  <c r="AJ4324" i="1"/>
  <c r="I4324" i="1"/>
  <c r="H4324" i="1" s="1"/>
  <c r="Y4323" i="1"/>
  <c r="O4265" i="1" l="1"/>
  <c r="R4265" i="1" s="1"/>
  <c r="A4326" i="1"/>
  <c r="K4325" i="1"/>
  <c r="X4325" i="1"/>
  <c r="I4325" i="1"/>
  <c r="H4325" i="1" s="1"/>
  <c r="C4325" i="1"/>
  <c r="Y4324" i="1"/>
  <c r="AJ4325" i="1"/>
  <c r="Z4324" i="1"/>
  <c r="AA4324" i="1" s="1"/>
  <c r="AH4324" i="1" s="1"/>
  <c r="M4268" i="1"/>
  <c r="N4268" i="1" s="1"/>
  <c r="P4268" i="1"/>
  <c r="Q4268" i="1"/>
  <c r="L4269" i="1"/>
  <c r="F4266" i="1"/>
  <c r="O4266" i="1" s="1"/>
  <c r="R4266" i="1" s="1"/>
  <c r="AB4327" i="1"/>
  <c r="AC4267" i="1"/>
  <c r="AE4267" i="1" s="1"/>
  <c r="G4267" i="1"/>
  <c r="T4263" i="1"/>
  <c r="AF4263" i="1" s="1"/>
  <c r="S4264" i="1"/>
  <c r="J4266" i="1" l="1"/>
  <c r="X4326" i="1"/>
  <c r="K4326" i="1"/>
  <c r="A4327" i="1"/>
  <c r="T4264" i="1"/>
  <c r="AF4264" i="1" s="1"/>
  <c r="S4265" i="1"/>
  <c r="AC4268" i="1"/>
  <c r="AE4268" i="1" s="1"/>
  <c r="G4268" i="1"/>
  <c r="Y4325" i="1"/>
  <c r="AJ4326" i="1"/>
  <c r="Z4325" i="1"/>
  <c r="AA4325" i="1" s="1"/>
  <c r="AH4325" i="1" s="1"/>
  <c r="C4326" i="1"/>
  <c r="I4326" i="1"/>
  <c r="H4326" i="1" s="1"/>
  <c r="F4267" i="1"/>
  <c r="J4267" i="1" s="1"/>
  <c r="AB4328" i="1"/>
  <c r="M4269" i="1"/>
  <c r="N4269" i="1" s="1"/>
  <c r="P4269" i="1"/>
  <c r="Q4269" i="1"/>
  <c r="L4270" i="1"/>
  <c r="O4267" i="1" l="1"/>
  <c r="R4267" i="1" s="1"/>
  <c r="M4270" i="1"/>
  <c r="N4270" i="1" s="1"/>
  <c r="P4270" i="1"/>
  <c r="Q4270" i="1"/>
  <c r="L4271" i="1"/>
  <c r="F4268" i="1"/>
  <c r="J4268" i="1" s="1"/>
  <c r="Y4326" i="1"/>
  <c r="C4327" i="1"/>
  <c r="Z4326" i="1"/>
  <c r="AA4326" i="1" s="1"/>
  <c r="AH4326" i="1" s="1"/>
  <c r="AJ4327" i="1"/>
  <c r="I4327" i="1"/>
  <c r="H4327" i="1" s="1"/>
  <c r="AB4329" i="1"/>
  <c r="AC4269" i="1"/>
  <c r="AE4269" i="1" s="1"/>
  <c r="G4269" i="1"/>
  <c r="T4265" i="1"/>
  <c r="AF4265" i="1" s="1"/>
  <c r="S4266" i="1"/>
  <c r="X4327" i="1"/>
  <c r="A4328" i="1"/>
  <c r="K4327" i="1"/>
  <c r="O4268" i="1" l="1"/>
  <c r="R4268" i="1" s="1"/>
  <c r="A4329" i="1"/>
  <c r="K4328" i="1"/>
  <c r="X4328" i="1"/>
  <c r="AB4330" i="1"/>
  <c r="M4271" i="1"/>
  <c r="N4271" i="1" s="1"/>
  <c r="L4272" i="1"/>
  <c r="Y4327" i="1"/>
  <c r="C4328" i="1"/>
  <c r="I4328" i="1"/>
  <c r="H4328" i="1" s="1"/>
  <c r="Z4327" i="1"/>
  <c r="AA4327" i="1" s="1"/>
  <c r="AH4327" i="1" s="1"/>
  <c r="AJ4328" i="1"/>
  <c r="T4266" i="1"/>
  <c r="AF4266" i="1" s="1"/>
  <c r="S4267" i="1"/>
  <c r="F4269" i="1"/>
  <c r="O4269" i="1" s="1"/>
  <c r="R4269" i="1" s="1"/>
  <c r="AC4270" i="1"/>
  <c r="AE4270" i="1" s="1"/>
  <c r="G4270" i="1"/>
  <c r="J4269" i="1" l="1"/>
  <c r="G4271" i="1"/>
  <c r="AC4271" i="1"/>
  <c r="AE4271" i="1" s="1"/>
  <c r="F4270" i="1"/>
  <c r="J4270" i="1" s="1"/>
  <c r="M4272" i="1"/>
  <c r="N4272" i="1" s="1"/>
  <c r="L4273" i="1"/>
  <c r="AB4331" i="1"/>
  <c r="X4329" i="1"/>
  <c r="A4330" i="1"/>
  <c r="K4329" i="1"/>
  <c r="T4267" i="1"/>
  <c r="AF4267" i="1" s="1"/>
  <c r="S4268" i="1"/>
  <c r="Y4328" i="1"/>
  <c r="I4329" i="1"/>
  <c r="H4329" i="1" s="1"/>
  <c r="C4329" i="1"/>
  <c r="Z4328" i="1"/>
  <c r="AA4328" i="1" s="1"/>
  <c r="AH4328" i="1" s="1"/>
  <c r="AJ4329" i="1"/>
  <c r="F4271" i="1" l="1"/>
  <c r="J4271" i="1" s="1"/>
  <c r="Y4329" i="1"/>
  <c r="C4330" i="1"/>
  <c r="Z4329" i="1"/>
  <c r="AA4329" i="1" s="1"/>
  <c r="AH4329" i="1" s="1"/>
  <c r="I4330" i="1"/>
  <c r="H4330" i="1" s="1"/>
  <c r="AJ4330" i="1"/>
  <c r="AC4272" i="1"/>
  <c r="AE4272" i="1" s="1"/>
  <c r="G4272" i="1"/>
  <c r="O4270" i="1"/>
  <c r="AB4332" i="1"/>
  <c r="T4268" i="1"/>
  <c r="AF4268" i="1" s="1"/>
  <c r="S4269" i="1"/>
  <c r="X4330" i="1"/>
  <c r="A4331" i="1"/>
  <c r="K4330" i="1"/>
  <c r="M4273" i="1"/>
  <c r="N4273" i="1" s="1"/>
  <c r="L4274" i="1"/>
  <c r="R4270" i="1" l="1"/>
  <c r="P4271" i="1"/>
  <c r="O4271" i="1"/>
  <c r="AB4333" i="1"/>
  <c r="X4331" i="1"/>
  <c r="A4332" i="1"/>
  <c r="K4331" i="1"/>
  <c r="F4272" i="1"/>
  <c r="O4272" i="1" s="1"/>
  <c r="Y4330" i="1"/>
  <c r="C4331" i="1"/>
  <c r="I4331" i="1"/>
  <c r="H4331" i="1" s="1"/>
  <c r="Z4330" i="1"/>
  <c r="AA4330" i="1" s="1"/>
  <c r="AH4330" i="1" s="1"/>
  <c r="AJ4331" i="1"/>
  <c r="G4273" i="1"/>
  <c r="AC4273" i="1"/>
  <c r="AE4273" i="1" s="1"/>
  <c r="M4274" i="1"/>
  <c r="N4274" i="1" s="1"/>
  <c r="L4275" i="1"/>
  <c r="T4269" i="1"/>
  <c r="AF4269" i="1" s="1"/>
  <c r="S4270" i="1"/>
  <c r="Z4331" i="1" l="1"/>
  <c r="AA4331" i="1" s="1"/>
  <c r="AH4331" i="1" s="1"/>
  <c r="AJ4332" i="1"/>
  <c r="I4332" i="1"/>
  <c r="H4332" i="1" s="1"/>
  <c r="Y4331" i="1"/>
  <c r="C4332" i="1"/>
  <c r="F4273" i="1"/>
  <c r="O4273" i="1" s="1"/>
  <c r="Q4271" i="1"/>
  <c r="Q4272" i="1" s="1"/>
  <c r="Q4273" i="1" s="1"/>
  <c r="Q4274" i="1" s="1"/>
  <c r="Q4275" i="1" s="1"/>
  <c r="P4272" i="1"/>
  <c r="P4273" i="1" s="1"/>
  <c r="P4274" i="1" s="1"/>
  <c r="P4275" i="1" s="1"/>
  <c r="M4275" i="1"/>
  <c r="N4275" i="1" s="1"/>
  <c r="L4276" i="1"/>
  <c r="T4270" i="1"/>
  <c r="S4271" i="1"/>
  <c r="J4272" i="1"/>
  <c r="AB4334" i="1"/>
  <c r="G4274" i="1"/>
  <c r="AC4274" i="1"/>
  <c r="AE4274" i="1" s="1"/>
  <c r="X4332" i="1"/>
  <c r="K4332" i="1"/>
  <c r="A4333" i="1"/>
  <c r="J4273" i="1" l="1"/>
  <c r="R4273" i="1"/>
  <c r="R4271" i="1"/>
  <c r="AC4275" i="1"/>
  <c r="AE4275" i="1" s="1"/>
  <c r="G4275" i="1"/>
  <c r="K4333" i="1"/>
  <c r="A4334" i="1"/>
  <c r="X4333" i="1"/>
  <c r="F4274" i="1"/>
  <c r="J4274" i="1" s="1"/>
  <c r="M4276" i="1"/>
  <c r="N4276" i="1" s="1"/>
  <c r="P4276" i="1"/>
  <c r="Q4276" i="1"/>
  <c r="L4277" i="1"/>
  <c r="AF4270" i="1"/>
  <c r="AA4270" i="1"/>
  <c r="C4333" i="1"/>
  <c r="AJ4333" i="1"/>
  <c r="I4333" i="1"/>
  <c r="H4333" i="1" s="1"/>
  <c r="Y4332" i="1"/>
  <c r="Z4332" i="1"/>
  <c r="AB4335" i="1"/>
  <c r="T4271" i="1"/>
  <c r="AF4271" i="1" s="1"/>
  <c r="S4272" i="1"/>
  <c r="R4272" i="1"/>
  <c r="AH4270" i="1" l="1"/>
  <c r="O4274" i="1"/>
  <c r="R4274" i="1" s="1"/>
  <c r="M4277" i="1"/>
  <c r="N4277" i="1" s="1"/>
  <c r="P4277" i="1"/>
  <c r="Q4277" i="1"/>
  <c r="L4278" i="1"/>
  <c r="AB4336" i="1"/>
  <c r="A4335" i="1"/>
  <c r="X4334" i="1"/>
  <c r="K4334" i="1"/>
  <c r="F4275" i="1"/>
  <c r="O4275" i="1" s="1"/>
  <c r="R4275" i="1" s="1"/>
  <c r="T4272" i="1"/>
  <c r="AF4272" i="1" s="1"/>
  <c r="S4273" i="1"/>
  <c r="G4276" i="1"/>
  <c r="AC4276" i="1"/>
  <c r="AE4276" i="1" s="1"/>
  <c r="Y4333" i="1"/>
  <c r="AJ4334" i="1"/>
  <c r="Z4333" i="1"/>
  <c r="AA4333" i="1" s="1"/>
  <c r="AH4333" i="1" s="1"/>
  <c r="C4334" i="1"/>
  <c r="I4334" i="1"/>
  <c r="H4334" i="1" s="1"/>
  <c r="J4275" i="1" l="1"/>
  <c r="G4277" i="1"/>
  <c r="AC4277" i="1"/>
  <c r="AE4277" i="1" s="1"/>
  <c r="Z4334" i="1"/>
  <c r="AA4334" i="1" s="1"/>
  <c r="AH4334" i="1" s="1"/>
  <c r="C4335" i="1"/>
  <c r="I4335" i="1"/>
  <c r="H4335" i="1" s="1"/>
  <c r="Y4334" i="1"/>
  <c r="AJ4335" i="1"/>
  <c r="AB4337" i="1"/>
  <c r="M4278" i="1"/>
  <c r="N4278" i="1" s="1"/>
  <c r="P4278" i="1"/>
  <c r="Q4278" i="1"/>
  <c r="L4279" i="1"/>
  <c r="F4276" i="1"/>
  <c r="J4276" i="1" s="1"/>
  <c r="T4273" i="1"/>
  <c r="AF4273" i="1" s="1"/>
  <c r="S4274" i="1"/>
  <c r="X4335" i="1"/>
  <c r="A4336" i="1"/>
  <c r="K4335" i="1"/>
  <c r="O4276" i="1" l="1"/>
  <c r="R4276" i="1" s="1"/>
  <c r="AB4338" i="1"/>
  <c r="AJ4336" i="1"/>
  <c r="Z4335" i="1"/>
  <c r="AA4335" i="1" s="1"/>
  <c r="AH4335" i="1" s="1"/>
  <c r="C4336" i="1"/>
  <c r="Y4335" i="1"/>
  <c r="I4336" i="1"/>
  <c r="H4336" i="1" s="1"/>
  <c r="T4274" i="1"/>
  <c r="AF4274" i="1" s="1"/>
  <c r="S4275" i="1"/>
  <c r="G4278" i="1"/>
  <c r="AC4278" i="1"/>
  <c r="AE4278" i="1" s="1"/>
  <c r="K4336" i="1"/>
  <c r="X4336" i="1"/>
  <c r="A4337" i="1"/>
  <c r="M4279" i="1"/>
  <c r="N4279" i="1" s="1"/>
  <c r="P4279" i="1"/>
  <c r="Q4279" i="1"/>
  <c r="L4280" i="1"/>
  <c r="F4277" i="1"/>
  <c r="O4277" i="1" s="1"/>
  <c r="R4277" i="1" s="1"/>
  <c r="J4277" i="1" l="1"/>
  <c r="G4279" i="1"/>
  <c r="AC4279" i="1"/>
  <c r="AE4279" i="1" s="1"/>
  <c r="M4280" i="1"/>
  <c r="N4280" i="1" s="1"/>
  <c r="P4280" i="1"/>
  <c r="Q4280" i="1"/>
  <c r="L4281" i="1"/>
  <c r="X4337" i="1"/>
  <c r="K4337" i="1"/>
  <c r="A4338" i="1"/>
  <c r="Y4336" i="1"/>
  <c r="C4337" i="1"/>
  <c r="I4337" i="1"/>
  <c r="H4337" i="1" s="1"/>
  <c r="Z4336" i="1"/>
  <c r="AA4336" i="1" s="1"/>
  <c r="AH4336" i="1" s="1"/>
  <c r="AJ4337" i="1"/>
  <c r="F4278" i="1"/>
  <c r="J4278" i="1" s="1"/>
  <c r="T4275" i="1"/>
  <c r="AF4275" i="1" s="1"/>
  <c r="S4276" i="1"/>
  <c r="AB4339" i="1"/>
  <c r="O4278" i="1" l="1"/>
  <c r="R4278" i="1" s="1"/>
  <c r="AC4280" i="1"/>
  <c r="AE4280" i="1" s="1"/>
  <c r="G4280" i="1"/>
  <c r="AJ4338" i="1"/>
  <c r="I4338" i="1"/>
  <c r="H4338" i="1" s="1"/>
  <c r="Y4337" i="1"/>
  <c r="C4338" i="1"/>
  <c r="Z4337" i="1"/>
  <c r="AA4337" i="1" s="1"/>
  <c r="AH4337" i="1" s="1"/>
  <c r="K4338" i="1"/>
  <c r="X4338" i="1"/>
  <c r="A4339" i="1"/>
  <c r="M4281" i="1"/>
  <c r="N4281" i="1" s="1"/>
  <c r="P4281" i="1"/>
  <c r="Q4281" i="1"/>
  <c r="L4282" i="1"/>
  <c r="F4279" i="1"/>
  <c r="J4279" i="1" s="1"/>
  <c r="AB4340" i="1"/>
  <c r="T4276" i="1"/>
  <c r="AF4276" i="1" s="1"/>
  <c r="S4277" i="1"/>
  <c r="G4281" i="1" l="1"/>
  <c r="AC4281" i="1"/>
  <c r="AE4281" i="1" s="1"/>
  <c r="F4280" i="1"/>
  <c r="O4280" i="1" s="1"/>
  <c r="R4280" i="1" s="1"/>
  <c r="M4282" i="1"/>
  <c r="N4282" i="1" s="1"/>
  <c r="P4282" i="1"/>
  <c r="Q4282" i="1"/>
  <c r="L4283" i="1"/>
  <c r="AB4341" i="1"/>
  <c r="O4279" i="1"/>
  <c r="R4279" i="1" s="1"/>
  <c r="K4339" i="1"/>
  <c r="X4339" i="1"/>
  <c r="A4340" i="1"/>
  <c r="T4277" i="1"/>
  <c r="AF4277" i="1" s="1"/>
  <c r="S4278" i="1"/>
  <c r="Y4338" i="1"/>
  <c r="AJ4339" i="1"/>
  <c r="Z4338" i="1"/>
  <c r="AA4338" i="1" s="1"/>
  <c r="AH4338" i="1" s="1"/>
  <c r="C4339" i="1"/>
  <c r="I4339" i="1"/>
  <c r="H4339" i="1" s="1"/>
  <c r="M4283" i="1" l="1"/>
  <c r="N4283" i="1" s="1"/>
  <c r="P4283" i="1"/>
  <c r="Q4283" i="1"/>
  <c r="L4284" i="1"/>
  <c r="J4280" i="1"/>
  <c r="AB4342" i="1"/>
  <c r="X4340" i="1"/>
  <c r="K4340" i="1"/>
  <c r="A4341" i="1"/>
  <c r="T4278" i="1"/>
  <c r="AF4278" i="1" s="1"/>
  <c r="S4279" i="1"/>
  <c r="C4340" i="1"/>
  <c r="Y4339" i="1"/>
  <c r="I4340" i="1"/>
  <c r="H4340" i="1" s="1"/>
  <c r="Z4339" i="1"/>
  <c r="AA4339" i="1" s="1"/>
  <c r="AH4339" i="1" s="1"/>
  <c r="AJ4340" i="1"/>
  <c r="F4281" i="1"/>
  <c r="O4281" i="1" s="1"/>
  <c r="R4281" i="1" s="1"/>
  <c r="AC4282" i="1"/>
  <c r="AE4282" i="1" s="1"/>
  <c r="G4282" i="1"/>
  <c r="J4281" i="1" l="1"/>
  <c r="F4282" i="1"/>
  <c r="J4282" i="1" s="1"/>
  <c r="T4279" i="1"/>
  <c r="AF4279" i="1" s="1"/>
  <c r="S4280" i="1"/>
  <c r="AJ4341" i="1"/>
  <c r="Y4340" i="1"/>
  <c r="C4341" i="1"/>
  <c r="Z4340" i="1"/>
  <c r="AA4340" i="1" s="1"/>
  <c r="AH4340" i="1" s="1"/>
  <c r="I4341" i="1"/>
  <c r="H4341" i="1" s="1"/>
  <c r="AB4343" i="1"/>
  <c r="K4341" i="1"/>
  <c r="X4341" i="1"/>
  <c r="A4342" i="1"/>
  <c r="G4283" i="1"/>
  <c r="AC4283" i="1"/>
  <c r="AE4283" i="1" s="1"/>
  <c r="M4284" i="1"/>
  <c r="N4284" i="1" s="1"/>
  <c r="P4284" i="1"/>
  <c r="Q4284" i="1"/>
  <c r="L4285" i="1"/>
  <c r="O4282" i="1" l="1"/>
  <c r="R4282" i="1" s="1"/>
  <c r="A4343" i="1"/>
  <c r="X4342" i="1"/>
  <c r="K4342" i="1"/>
  <c r="M4285" i="1"/>
  <c r="N4285" i="1" s="1"/>
  <c r="P4285" i="1"/>
  <c r="Q4285" i="1"/>
  <c r="L4286" i="1"/>
  <c r="F4283" i="1"/>
  <c r="O4283" i="1" s="1"/>
  <c r="R4283" i="1" s="1"/>
  <c r="Z4341" i="1"/>
  <c r="AA4341" i="1" s="1"/>
  <c r="AH4341" i="1" s="1"/>
  <c r="C4342" i="1"/>
  <c r="AJ4342" i="1"/>
  <c r="I4342" i="1"/>
  <c r="H4342" i="1" s="1"/>
  <c r="Y4341" i="1"/>
  <c r="T4280" i="1"/>
  <c r="AF4280" i="1" s="1"/>
  <c r="S4281" i="1"/>
  <c r="AB4344" i="1"/>
  <c r="G4284" i="1"/>
  <c r="AC4284" i="1"/>
  <c r="AE4284" i="1" s="1"/>
  <c r="J4283" i="1" l="1"/>
  <c r="Z4342" i="1"/>
  <c r="AA4342" i="1" s="1"/>
  <c r="AH4342" i="1" s="1"/>
  <c r="C4343" i="1"/>
  <c r="I4343" i="1"/>
  <c r="H4343" i="1" s="1"/>
  <c r="Y4342" i="1"/>
  <c r="AJ4343" i="1"/>
  <c r="AC4285" i="1"/>
  <c r="AE4285" i="1" s="1"/>
  <c r="G4285" i="1"/>
  <c r="X4343" i="1"/>
  <c r="A4344" i="1"/>
  <c r="K4343" i="1"/>
  <c r="F4284" i="1"/>
  <c r="J4284" i="1" s="1"/>
  <c r="T4281" i="1"/>
  <c r="AF4281" i="1" s="1"/>
  <c r="S4282" i="1"/>
  <c r="M4286" i="1"/>
  <c r="N4286" i="1" s="1"/>
  <c r="P4286" i="1"/>
  <c r="Q4286" i="1"/>
  <c r="L4287" i="1"/>
  <c r="AB4345" i="1"/>
  <c r="O4284" i="1" l="1"/>
  <c r="R4284" i="1" s="1"/>
  <c r="K4344" i="1"/>
  <c r="X4344" i="1"/>
  <c r="A4345" i="1"/>
  <c r="AB4346" i="1"/>
  <c r="AC4286" i="1"/>
  <c r="AE4286" i="1" s="1"/>
  <c r="G4286" i="1"/>
  <c r="T4282" i="1"/>
  <c r="AF4282" i="1" s="1"/>
  <c r="S4283" i="1"/>
  <c r="C4344" i="1"/>
  <c r="Z4343" i="1"/>
  <c r="AA4343" i="1" s="1"/>
  <c r="AH4343" i="1" s="1"/>
  <c r="AJ4344" i="1"/>
  <c r="I4344" i="1"/>
  <c r="H4344" i="1" s="1"/>
  <c r="Y4343" i="1"/>
  <c r="M4287" i="1"/>
  <c r="N4287" i="1" s="1"/>
  <c r="P4287" i="1"/>
  <c r="Q4287" i="1"/>
  <c r="L4288" i="1"/>
  <c r="F4285" i="1"/>
  <c r="J4285" i="1" s="1"/>
  <c r="F4286" i="1" l="1"/>
  <c r="O4286" i="1" s="1"/>
  <c r="R4286" i="1" s="1"/>
  <c r="K4345" i="1"/>
  <c r="A4346" i="1"/>
  <c r="X4345" i="1"/>
  <c r="AC4287" i="1"/>
  <c r="AE4287" i="1" s="1"/>
  <c r="G4287" i="1"/>
  <c r="O4285" i="1"/>
  <c r="R4285" i="1" s="1"/>
  <c r="T4283" i="1"/>
  <c r="AF4283" i="1" s="1"/>
  <c r="S4284" i="1"/>
  <c r="AB4347" i="1"/>
  <c r="C4345" i="1"/>
  <c r="Y4344" i="1"/>
  <c r="AJ4345" i="1"/>
  <c r="I4345" i="1"/>
  <c r="H4345" i="1" s="1"/>
  <c r="Z4344" i="1"/>
  <c r="AA4344" i="1" s="1"/>
  <c r="AH4344" i="1" s="1"/>
  <c r="M4288" i="1"/>
  <c r="N4288" i="1" s="1"/>
  <c r="P4288" i="1"/>
  <c r="Q4288" i="1"/>
  <c r="L4289" i="1"/>
  <c r="J4286" i="1" l="1"/>
  <c r="AC4288" i="1"/>
  <c r="AE4288" i="1" s="1"/>
  <c r="G4288" i="1"/>
  <c r="AB4348" i="1"/>
  <c r="Z4345" i="1"/>
  <c r="AA4345" i="1" s="1"/>
  <c r="AH4345" i="1" s="1"/>
  <c r="AJ4346" i="1"/>
  <c r="I4346" i="1"/>
  <c r="H4346" i="1" s="1"/>
  <c r="Y4345" i="1"/>
  <c r="C4346" i="1"/>
  <c r="M4289" i="1"/>
  <c r="N4289" i="1" s="1"/>
  <c r="P4289" i="1"/>
  <c r="Q4289" i="1"/>
  <c r="L4290" i="1"/>
  <c r="T4284" i="1"/>
  <c r="AF4284" i="1" s="1"/>
  <c r="S4285" i="1"/>
  <c r="F4287" i="1"/>
  <c r="J4287" i="1" s="1"/>
  <c r="X4346" i="1"/>
  <c r="A4347" i="1"/>
  <c r="K4346" i="1"/>
  <c r="O4287" i="1" l="1"/>
  <c r="R4287" i="1" s="1"/>
  <c r="Y4346" i="1"/>
  <c r="C4347" i="1"/>
  <c r="Z4346" i="1"/>
  <c r="AA4346" i="1" s="1"/>
  <c r="AH4346" i="1" s="1"/>
  <c r="AJ4347" i="1"/>
  <c r="I4347" i="1"/>
  <c r="H4347" i="1" s="1"/>
  <c r="T4285" i="1"/>
  <c r="AF4285" i="1" s="1"/>
  <c r="S4286" i="1"/>
  <c r="F4288" i="1"/>
  <c r="J4288" i="1" s="1"/>
  <c r="AC4289" i="1"/>
  <c r="AE4289" i="1" s="1"/>
  <c r="G4289" i="1"/>
  <c r="X4347" i="1"/>
  <c r="A4348" i="1"/>
  <c r="K4347" i="1"/>
  <c r="M4290" i="1"/>
  <c r="N4290" i="1" s="1"/>
  <c r="P4290" i="1"/>
  <c r="Q4290" i="1"/>
  <c r="L4291" i="1"/>
  <c r="AB4349" i="1"/>
  <c r="AC4290" i="1" l="1"/>
  <c r="AE4290" i="1" s="1"/>
  <c r="G4290" i="1"/>
  <c r="F4289" i="1"/>
  <c r="J4289" i="1" s="1"/>
  <c r="M4291" i="1"/>
  <c r="N4291" i="1" s="1"/>
  <c r="P4291" i="1"/>
  <c r="Q4291" i="1"/>
  <c r="L4292" i="1"/>
  <c r="T4286" i="1"/>
  <c r="AF4286" i="1" s="1"/>
  <c r="S4287" i="1"/>
  <c r="AB4350" i="1"/>
  <c r="K4348" i="1"/>
  <c r="X4348" i="1"/>
  <c r="A4349" i="1"/>
  <c r="O4288" i="1"/>
  <c r="R4288" i="1" s="1"/>
  <c r="AJ4348" i="1"/>
  <c r="I4348" i="1"/>
  <c r="H4348" i="1" s="1"/>
  <c r="Y4347" i="1"/>
  <c r="C4348" i="1"/>
  <c r="Z4347" i="1"/>
  <c r="AA4347" i="1" s="1"/>
  <c r="AH4347" i="1" s="1"/>
  <c r="AC4291" i="1" l="1"/>
  <c r="AE4291" i="1" s="1"/>
  <c r="G4291" i="1"/>
  <c r="X4349" i="1"/>
  <c r="A4350" i="1"/>
  <c r="K4349" i="1"/>
  <c r="M4292" i="1"/>
  <c r="N4292" i="1" s="1"/>
  <c r="P4292" i="1"/>
  <c r="Q4292" i="1"/>
  <c r="L4293" i="1"/>
  <c r="F4290" i="1"/>
  <c r="J4290" i="1" s="1"/>
  <c r="Z4348" i="1"/>
  <c r="AA4348" i="1" s="1"/>
  <c r="AH4348" i="1" s="1"/>
  <c r="AJ4349" i="1"/>
  <c r="I4349" i="1"/>
  <c r="H4349" i="1" s="1"/>
  <c r="Y4348" i="1"/>
  <c r="C4349" i="1"/>
  <c r="AB4351" i="1"/>
  <c r="O4289" i="1"/>
  <c r="R4289" i="1" s="1"/>
  <c r="T4287" i="1"/>
  <c r="AF4287" i="1" s="1"/>
  <c r="S4288" i="1"/>
  <c r="O4290" i="1" l="1"/>
  <c r="R4290" i="1" s="1"/>
  <c r="AB4352" i="1"/>
  <c r="X4350" i="1"/>
  <c r="K4350" i="1"/>
  <c r="A4351" i="1"/>
  <c r="AC4292" i="1"/>
  <c r="AE4292" i="1" s="1"/>
  <c r="G4292" i="1"/>
  <c r="Y4349" i="1"/>
  <c r="AJ4350" i="1"/>
  <c r="I4350" i="1"/>
  <c r="H4350" i="1" s="1"/>
  <c r="Z4349" i="1"/>
  <c r="AA4349" i="1" s="1"/>
  <c r="AH4349" i="1" s="1"/>
  <c r="C4350" i="1"/>
  <c r="F4291" i="1"/>
  <c r="J4291" i="1" s="1"/>
  <c r="M4293" i="1"/>
  <c r="N4293" i="1" s="1"/>
  <c r="P4293" i="1"/>
  <c r="Q4293" i="1"/>
  <c r="L4294" i="1"/>
  <c r="T4288" i="1"/>
  <c r="AF4288" i="1" s="1"/>
  <c r="S4289" i="1"/>
  <c r="O4291" i="1" l="1"/>
  <c r="R4291" i="1" s="1"/>
  <c r="F4292" i="1"/>
  <c r="O4292" i="1" s="1"/>
  <c r="R4292" i="1" s="1"/>
  <c r="K4351" i="1"/>
  <c r="A4352" i="1"/>
  <c r="X4351" i="1"/>
  <c r="AC4293" i="1"/>
  <c r="AE4293" i="1" s="1"/>
  <c r="G4293" i="1"/>
  <c r="AB4353" i="1"/>
  <c r="T4289" i="1"/>
  <c r="AF4289" i="1" s="1"/>
  <c r="S4290" i="1"/>
  <c r="M4294" i="1"/>
  <c r="N4294" i="1" s="1"/>
  <c r="P4294" i="1"/>
  <c r="Q4294" i="1"/>
  <c r="L4295" i="1"/>
  <c r="Y4350" i="1"/>
  <c r="C4351" i="1"/>
  <c r="I4351" i="1"/>
  <c r="H4351" i="1" s="1"/>
  <c r="Z4350" i="1"/>
  <c r="AA4350" i="1" s="1"/>
  <c r="AH4350" i="1" s="1"/>
  <c r="AJ4351" i="1"/>
  <c r="J4292" i="1" l="1"/>
  <c r="T4290" i="1"/>
  <c r="AF4290" i="1" s="1"/>
  <c r="S4291" i="1"/>
  <c r="F4293" i="1"/>
  <c r="O4293" i="1" s="1"/>
  <c r="R4293" i="1" s="1"/>
  <c r="A4353" i="1"/>
  <c r="K4352" i="1"/>
  <c r="X4352" i="1"/>
  <c r="AC4294" i="1"/>
  <c r="AE4294" i="1" s="1"/>
  <c r="G4294" i="1"/>
  <c r="Y4351" i="1"/>
  <c r="C4352" i="1"/>
  <c r="Z4351" i="1"/>
  <c r="AA4351" i="1" s="1"/>
  <c r="AH4351" i="1" s="1"/>
  <c r="AJ4352" i="1"/>
  <c r="I4352" i="1"/>
  <c r="H4352" i="1" s="1"/>
  <c r="M4295" i="1"/>
  <c r="N4295" i="1" s="1"/>
  <c r="P4295" i="1"/>
  <c r="Q4295" i="1"/>
  <c r="L4296" i="1"/>
  <c r="AB4354" i="1"/>
  <c r="J4293" i="1" l="1"/>
  <c r="Z4352" i="1"/>
  <c r="AA4352" i="1" s="1"/>
  <c r="AH4352" i="1" s="1"/>
  <c r="C4353" i="1"/>
  <c r="I4353" i="1"/>
  <c r="H4353" i="1" s="1"/>
  <c r="AJ4353" i="1"/>
  <c r="Y4352" i="1"/>
  <c r="AB4355" i="1"/>
  <c r="M4296" i="1"/>
  <c r="N4296" i="1" s="1"/>
  <c r="P4296" i="1"/>
  <c r="Q4296" i="1"/>
  <c r="L4297" i="1"/>
  <c r="F4294" i="1"/>
  <c r="O4294" i="1" s="1"/>
  <c r="R4294" i="1" s="1"/>
  <c r="AC4295" i="1"/>
  <c r="AE4295" i="1" s="1"/>
  <c r="G4295" i="1"/>
  <c r="K4353" i="1"/>
  <c r="X4353" i="1"/>
  <c r="A4354" i="1"/>
  <c r="T4291" i="1"/>
  <c r="AF4291" i="1" s="1"/>
  <c r="S4292" i="1"/>
  <c r="J4294" i="1" l="1"/>
  <c r="F4295" i="1"/>
  <c r="O4295" i="1" s="1"/>
  <c r="R4295" i="1" s="1"/>
  <c r="M4297" i="1"/>
  <c r="N4297" i="1" s="1"/>
  <c r="P4297" i="1"/>
  <c r="Q4297" i="1"/>
  <c r="L4298" i="1"/>
  <c r="T4292" i="1"/>
  <c r="AF4292" i="1" s="1"/>
  <c r="S4293" i="1"/>
  <c r="Y4353" i="1"/>
  <c r="C4354" i="1"/>
  <c r="Z4353" i="1"/>
  <c r="AA4353" i="1" s="1"/>
  <c r="AH4353" i="1" s="1"/>
  <c r="AJ4354" i="1"/>
  <c r="I4354" i="1"/>
  <c r="H4354" i="1" s="1"/>
  <c r="AB4356" i="1"/>
  <c r="A4355" i="1"/>
  <c r="K4354" i="1"/>
  <c r="X4354" i="1"/>
  <c r="AC4296" i="1"/>
  <c r="AE4296" i="1" s="1"/>
  <c r="G4296" i="1"/>
  <c r="AC4297" i="1" l="1"/>
  <c r="AE4297" i="1" s="1"/>
  <c r="G4297" i="1"/>
  <c r="K4355" i="1"/>
  <c r="A4356" i="1"/>
  <c r="X4355" i="1"/>
  <c r="M4298" i="1"/>
  <c r="N4298" i="1" s="1"/>
  <c r="P4298" i="1"/>
  <c r="Q4298" i="1"/>
  <c r="L4299" i="1"/>
  <c r="J4295" i="1"/>
  <c r="F4296" i="1"/>
  <c r="O4296" i="1" s="1"/>
  <c r="R4296" i="1" s="1"/>
  <c r="AJ4355" i="1"/>
  <c r="Y4354" i="1"/>
  <c r="C4355" i="1"/>
  <c r="I4355" i="1"/>
  <c r="H4355" i="1" s="1"/>
  <c r="Z4354" i="1"/>
  <c r="AA4354" i="1" s="1"/>
  <c r="AH4354" i="1" s="1"/>
  <c r="AB4357" i="1"/>
  <c r="T4293" i="1"/>
  <c r="AF4293" i="1" s="1"/>
  <c r="S4294" i="1"/>
  <c r="J4296" i="1" l="1"/>
  <c r="F4297" i="1"/>
  <c r="O4297" i="1" s="1"/>
  <c r="R4297" i="1" s="1"/>
  <c r="T4294" i="1"/>
  <c r="AF4294" i="1" s="1"/>
  <c r="S4295" i="1"/>
  <c r="AB4358" i="1"/>
  <c r="AC4298" i="1"/>
  <c r="AE4298" i="1" s="1"/>
  <c r="G4298" i="1"/>
  <c r="Z4355" i="1"/>
  <c r="AA4355" i="1" s="1"/>
  <c r="AH4355" i="1" s="1"/>
  <c r="AJ4356" i="1"/>
  <c r="Y4355" i="1"/>
  <c r="I4356" i="1"/>
  <c r="H4356" i="1" s="1"/>
  <c r="C4356" i="1"/>
  <c r="M4299" i="1"/>
  <c r="N4299" i="1" s="1"/>
  <c r="P4299" i="1"/>
  <c r="Q4299" i="1"/>
  <c r="L4300" i="1"/>
  <c r="X4356" i="1"/>
  <c r="K4356" i="1"/>
  <c r="A4357" i="1"/>
  <c r="J4297" i="1" l="1"/>
  <c r="M4300" i="1"/>
  <c r="N4300" i="1" s="1"/>
  <c r="P4300" i="1"/>
  <c r="Q4300" i="1"/>
  <c r="L4301" i="1"/>
  <c r="X4357" i="1"/>
  <c r="A4358" i="1"/>
  <c r="K4357" i="1"/>
  <c r="F4298" i="1"/>
  <c r="O4298" i="1" s="1"/>
  <c r="R4298" i="1" s="1"/>
  <c r="T4295" i="1"/>
  <c r="AF4295" i="1" s="1"/>
  <c r="S4296" i="1"/>
  <c r="Y4356" i="1"/>
  <c r="C4357" i="1"/>
  <c r="Z4356" i="1"/>
  <c r="AA4356" i="1" s="1"/>
  <c r="AH4356" i="1" s="1"/>
  <c r="I4357" i="1"/>
  <c r="H4357" i="1" s="1"/>
  <c r="AJ4357" i="1"/>
  <c r="AB4359" i="1"/>
  <c r="AC4299" i="1"/>
  <c r="AE4299" i="1" s="1"/>
  <c r="G4299" i="1"/>
  <c r="J4298" i="1" l="1"/>
  <c r="F4299" i="1"/>
  <c r="J4299" i="1" s="1"/>
  <c r="AB4360" i="1"/>
  <c r="T4296" i="1"/>
  <c r="AF4296" i="1" s="1"/>
  <c r="S4297" i="1"/>
  <c r="Y4357" i="1"/>
  <c r="AJ4358" i="1"/>
  <c r="Z4357" i="1"/>
  <c r="AA4357" i="1" s="1"/>
  <c r="AH4357" i="1" s="1"/>
  <c r="C4358" i="1"/>
  <c r="I4358" i="1"/>
  <c r="H4358" i="1" s="1"/>
  <c r="AC4300" i="1"/>
  <c r="AE4300" i="1" s="1"/>
  <c r="G4300" i="1"/>
  <c r="K4358" i="1"/>
  <c r="A4359" i="1"/>
  <c r="X4358" i="1"/>
  <c r="M4301" i="1"/>
  <c r="N4301" i="1" s="1"/>
  <c r="P4301" i="1"/>
  <c r="Q4301" i="1"/>
  <c r="L4302" i="1"/>
  <c r="O4299" i="1" l="1"/>
  <c r="R4299" i="1" s="1"/>
  <c r="F4300" i="1"/>
  <c r="O4300" i="1" s="1"/>
  <c r="R4300" i="1" s="1"/>
  <c r="AB4361" i="1"/>
  <c r="A4360" i="1"/>
  <c r="K4359" i="1"/>
  <c r="X4359" i="1"/>
  <c r="AC4301" i="1"/>
  <c r="AE4301" i="1" s="1"/>
  <c r="G4301" i="1"/>
  <c r="T4297" i="1"/>
  <c r="AF4297" i="1" s="1"/>
  <c r="S4298" i="1"/>
  <c r="M4302" i="1"/>
  <c r="N4302" i="1" s="1"/>
  <c r="L4303" i="1"/>
  <c r="C4359" i="1"/>
  <c r="Y4358" i="1"/>
  <c r="AJ4359" i="1"/>
  <c r="I4359" i="1"/>
  <c r="H4359" i="1" s="1"/>
  <c r="Z4358" i="1"/>
  <c r="AA4358" i="1" s="1"/>
  <c r="AH4358" i="1" s="1"/>
  <c r="J4300" i="1" l="1"/>
  <c r="X4360" i="1"/>
  <c r="K4360" i="1"/>
  <c r="A4361" i="1"/>
  <c r="Y4359" i="1"/>
  <c r="C4360" i="1"/>
  <c r="I4360" i="1"/>
  <c r="H4360" i="1" s="1"/>
  <c r="Z4359" i="1"/>
  <c r="AA4359" i="1" s="1"/>
  <c r="AH4359" i="1" s="1"/>
  <c r="AJ4360" i="1"/>
  <c r="G4302" i="1"/>
  <c r="AC4302" i="1"/>
  <c r="AE4302" i="1" s="1"/>
  <c r="T4298" i="1"/>
  <c r="AF4298" i="1" s="1"/>
  <c r="S4299" i="1"/>
  <c r="M4303" i="1"/>
  <c r="N4303" i="1" s="1"/>
  <c r="AC4303" i="1" s="1"/>
  <c r="AE4303" i="1" s="1"/>
  <c r="L4304" i="1"/>
  <c r="F4301" i="1"/>
  <c r="O4301" i="1" s="1"/>
  <c r="AB4362" i="1"/>
  <c r="R4301" i="1" l="1"/>
  <c r="P4302" i="1"/>
  <c r="T4299" i="1"/>
  <c r="AF4299" i="1" s="1"/>
  <c r="S4300" i="1"/>
  <c r="AB4363" i="1"/>
  <c r="M4304" i="1"/>
  <c r="N4304" i="1" s="1"/>
  <c r="L4305" i="1"/>
  <c r="Z4360" i="1"/>
  <c r="AA4360" i="1" s="1"/>
  <c r="AH4360" i="1" s="1"/>
  <c r="AJ4361" i="1"/>
  <c r="I4361" i="1"/>
  <c r="H4361" i="1" s="1"/>
  <c r="Y4360" i="1"/>
  <c r="C4361" i="1"/>
  <c r="J4301" i="1"/>
  <c r="X4361" i="1"/>
  <c r="A4362" i="1"/>
  <c r="K4361" i="1"/>
  <c r="G4303" i="1"/>
  <c r="F4302" i="1"/>
  <c r="O4302" i="1" s="1"/>
  <c r="J4302" i="1" l="1"/>
  <c r="A4363" i="1"/>
  <c r="K4362" i="1"/>
  <c r="X4362" i="1"/>
  <c r="AC4304" i="1"/>
  <c r="AE4304" i="1" s="1"/>
  <c r="G4304" i="1"/>
  <c r="Y4361" i="1"/>
  <c r="I4362" i="1"/>
  <c r="H4362" i="1" s="1"/>
  <c r="AJ4362" i="1"/>
  <c r="Z4361" i="1"/>
  <c r="AA4361" i="1" s="1"/>
  <c r="AH4361" i="1" s="1"/>
  <c r="C4362" i="1"/>
  <c r="M4305" i="1"/>
  <c r="N4305" i="1" s="1"/>
  <c r="L4306" i="1"/>
  <c r="Q4302" i="1"/>
  <c r="Q4303" i="1" s="1"/>
  <c r="Q4304" i="1" s="1"/>
  <c r="Q4305" i="1" s="1"/>
  <c r="P4303" i="1"/>
  <c r="P4304" i="1" s="1"/>
  <c r="P4305" i="1" s="1"/>
  <c r="F4303" i="1"/>
  <c r="J4303" i="1" s="1"/>
  <c r="AB4364" i="1"/>
  <c r="T4300" i="1"/>
  <c r="AF4300" i="1" s="1"/>
  <c r="S4301" i="1"/>
  <c r="O4303" i="1" l="1"/>
  <c r="R4303" i="1" s="1"/>
  <c r="Z4362" i="1"/>
  <c r="C4363" i="1"/>
  <c r="I4363" i="1"/>
  <c r="H4363" i="1" s="1"/>
  <c r="Y4362" i="1"/>
  <c r="D4356" i="1" s="1"/>
  <c r="AJ4363" i="1"/>
  <c r="AC4305" i="1"/>
  <c r="AE4305" i="1" s="1"/>
  <c r="G4305" i="1"/>
  <c r="F4304" i="1"/>
  <c r="O4304" i="1" s="1"/>
  <c r="R4304" i="1" s="1"/>
  <c r="AB4365" i="1"/>
  <c r="M4306" i="1"/>
  <c r="N4306" i="1" s="1"/>
  <c r="P4306" i="1"/>
  <c r="Q4306" i="1"/>
  <c r="L4307" i="1"/>
  <c r="T4301" i="1"/>
  <c r="S4302" i="1"/>
  <c r="X4363" i="1"/>
  <c r="K4363" i="1"/>
  <c r="A4364" i="1"/>
  <c r="R4302" i="1"/>
  <c r="D4361" i="1" l="1"/>
  <c r="D4360" i="1"/>
  <c r="J4304" i="1"/>
  <c r="Y4363" i="1"/>
  <c r="C4364" i="1"/>
  <c r="Z4363" i="1"/>
  <c r="AA4363" i="1" s="1"/>
  <c r="AH4363" i="1" s="1"/>
  <c r="I4364" i="1"/>
  <c r="H4364" i="1" s="1"/>
  <c r="AJ4364" i="1"/>
  <c r="AC4306" i="1"/>
  <c r="AE4306" i="1" s="1"/>
  <c r="G4306" i="1"/>
  <c r="E4356" i="1"/>
  <c r="M4307" i="1"/>
  <c r="N4307" i="1" s="1"/>
  <c r="P4307" i="1"/>
  <c r="Q4307" i="1"/>
  <c r="L4308" i="1"/>
  <c r="D4362" i="1"/>
  <c r="D4028" i="1"/>
  <c r="D4029" i="1"/>
  <c r="D4032" i="1"/>
  <c r="D4030" i="1"/>
  <c r="D4031" i="1"/>
  <c r="D4033" i="1"/>
  <c r="D4034" i="1"/>
  <c r="D4035" i="1"/>
  <c r="D4036" i="1"/>
  <c r="D4037" i="1"/>
  <c r="D4040" i="1"/>
  <c r="D4039" i="1"/>
  <c r="D4038" i="1"/>
  <c r="D4041" i="1"/>
  <c r="D4043" i="1"/>
  <c r="D4042" i="1"/>
  <c r="D4045" i="1"/>
  <c r="D4046" i="1"/>
  <c r="D4044" i="1"/>
  <c r="D4050" i="1"/>
  <c r="D4047" i="1"/>
  <c r="D4049" i="1"/>
  <c r="D4048" i="1"/>
  <c r="D4054" i="1"/>
  <c r="D4052" i="1"/>
  <c r="D4051" i="1"/>
  <c r="D4053" i="1"/>
  <c r="D4055" i="1"/>
  <c r="D4056" i="1"/>
  <c r="D4057" i="1"/>
  <c r="D4059" i="1"/>
  <c r="D4058" i="1"/>
  <c r="D4060" i="1"/>
  <c r="D4061" i="1"/>
  <c r="D4062" i="1"/>
  <c r="D4063" i="1"/>
  <c r="D4065" i="1"/>
  <c r="D4064" i="1"/>
  <c r="D4068" i="1"/>
  <c r="D4067" i="1"/>
  <c r="D4066" i="1"/>
  <c r="D4069" i="1"/>
  <c r="D4071" i="1"/>
  <c r="D4070" i="1"/>
  <c r="D4072" i="1"/>
  <c r="D4073" i="1"/>
  <c r="D4076" i="1"/>
  <c r="D4074" i="1"/>
  <c r="D4075" i="1"/>
  <c r="D4078" i="1"/>
  <c r="D4077" i="1"/>
  <c r="D4079" i="1"/>
  <c r="D4080" i="1"/>
  <c r="D4081" i="1"/>
  <c r="D4083" i="1"/>
  <c r="D4082" i="1"/>
  <c r="D4087" i="1"/>
  <c r="D4084" i="1"/>
  <c r="D4085" i="1"/>
  <c r="D4086" i="1"/>
  <c r="D4089" i="1"/>
  <c r="D4088" i="1"/>
  <c r="D4091" i="1"/>
  <c r="D4090" i="1"/>
  <c r="D4092" i="1"/>
  <c r="D4096" i="1"/>
  <c r="D4093" i="1"/>
  <c r="D4094" i="1"/>
  <c r="D4095" i="1"/>
  <c r="D4097" i="1"/>
  <c r="D4099" i="1"/>
  <c r="D4098" i="1"/>
  <c r="D4101" i="1"/>
  <c r="D4103" i="1"/>
  <c r="D4100" i="1"/>
  <c r="D4102" i="1"/>
  <c r="D4106" i="1"/>
  <c r="D4104" i="1"/>
  <c r="D4105" i="1"/>
  <c r="D4110" i="1"/>
  <c r="D4108" i="1"/>
  <c r="D4112" i="1"/>
  <c r="D4107" i="1"/>
  <c r="D4109" i="1"/>
  <c r="D4111" i="1"/>
  <c r="D4114" i="1"/>
  <c r="D4113" i="1"/>
  <c r="D4116" i="1"/>
  <c r="D4118" i="1"/>
  <c r="D4115" i="1"/>
  <c r="D4117" i="1"/>
  <c r="D4119" i="1"/>
  <c r="D4120" i="1"/>
  <c r="D4122" i="1"/>
  <c r="D4121" i="1"/>
  <c r="D4123" i="1"/>
  <c r="D4124" i="1"/>
  <c r="D4126" i="1"/>
  <c r="D4125" i="1"/>
  <c r="D4127" i="1"/>
  <c r="D4128" i="1"/>
  <c r="D4130" i="1"/>
  <c r="D4129" i="1"/>
  <c r="D4131" i="1"/>
  <c r="D4132" i="1"/>
  <c r="D4133" i="1"/>
  <c r="D4134" i="1"/>
  <c r="D4135" i="1"/>
  <c r="D4136" i="1"/>
  <c r="D4137" i="1"/>
  <c r="D4139" i="1"/>
  <c r="D4140" i="1"/>
  <c r="D4138" i="1"/>
  <c r="D4142" i="1"/>
  <c r="D4141" i="1"/>
  <c r="D4144" i="1"/>
  <c r="D4143" i="1"/>
  <c r="D4145" i="1"/>
  <c r="D4147" i="1"/>
  <c r="D4148" i="1"/>
  <c r="D4146" i="1"/>
  <c r="D4149" i="1"/>
  <c r="D4151" i="1"/>
  <c r="D4150" i="1"/>
  <c r="D4152" i="1"/>
  <c r="D4153" i="1"/>
  <c r="D4156" i="1"/>
  <c r="D4154" i="1"/>
  <c r="D4155" i="1"/>
  <c r="D4158" i="1"/>
  <c r="D4157" i="1"/>
  <c r="D4159" i="1"/>
  <c r="D4161" i="1"/>
  <c r="D4162" i="1"/>
  <c r="D4160" i="1"/>
  <c r="D4164" i="1"/>
  <c r="D4163" i="1"/>
  <c r="D4165" i="1"/>
  <c r="D4166" i="1"/>
  <c r="D4168" i="1"/>
  <c r="D4167" i="1"/>
  <c r="D4170" i="1"/>
  <c r="D4169" i="1"/>
  <c r="D4171" i="1"/>
  <c r="D4172" i="1"/>
  <c r="D4173" i="1"/>
  <c r="D4175" i="1"/>
  <c r="D4174" i="1"/>
  <c r="D4179" i="1"/>
  <c r="D4176" i="1"/>
  <c r="D4177" i="1"/>
  <c r="D4178" i="1"/>
  <c r="D4180" i="1"/>
  <c r="D4181" i="1"/>
  <c r="D4182" i="1"/>
  <c r="D4183" i="1"/>
  <c r="D4185" i="1"/>
  <c r="D4184" i="1"/>
  <c r="D4188" i="1"/>
  <c r="D4189" i="1"/>
  <c r="D4186" i="1"/>
  <c r="D4187" i="1"/>
  <c r="D4190" i="1"/>
  <c r="D4191" i="1"/>
  <c r="D4193" i="1"/>
  <c r="D4192" i="1"/>
  <c r="D4194" i="1"/>
  <c r="D4196" i="1"/>
  <c r="D4197" i="1"/>
  <c r="D4195" i="1"/>
  <c r="D4200" i="1"/>
  <c r="D4199" i="1"/>
  <c r="D4198" i="1"/>
  <c r="D4201" i="1"/>
  <c r="D4202" i="1"/>
  <c r="D4203" i="1"/>
  <c r="D4205" i="1"/>
  <c r="D4204" i="1"/>
  <c r="D4206" i="1"/>
  <c r="D4207" i="1"/>
  <c r="D4209" i="1"/>
  <c r="D4208" i="1"/>
  <c r="D4213" i="1"/>
  <c r="D4210" i="1"/>
  <c r="D4211" i="1"/>
  <c r="D4212" i="1"/>
  <c r="D4214" i="1"/>
  <c r="D4215" i="1"/>
  <c r="D4216" i="1"/>
  <c r="D4217" i="1"/>
  <c r="D4218" i="1"/>
  <c r="D4219" i="1"/>
  <c r="D4220" i="1"/>
  <c r="D4221" i="1"/>
  <c r="D4222" i="1"/>
  <c r="D4223" i="1"/>
  <c r="D4224" i="1"/>
  <c r="D4226" i="1"/>
  <c r="D4225" i="1"/>
  <c r="D4227" i="1"/>
  <c r="D4229" i="1"/>
  <c r="D4228" i="1"/>
  <c r="D4230" i="1"/>
  <c r="D4233" i="1"/>
  <c r="D4232" i="1"/>
  <c r="D4231" i="1"/>
  <c r="D4234" i="1"/>
  <c r="D4238" i="1"/>
  <c r="D4235" i="1"/>
  <c r="D4236" i="1"/>
  <c r="D4237" i="1"/>
  <c r="D4239" i="1"/>
  <c r="D4240" i="1"/>
  <c r="D4242" i="1"/>
  <c r="D4241" i="1"/>
  <c r="D4243" i="1"/>
  <c r="D4244" i="1"/>
  <c r="D4245" i="1"/>
  <c r="D4248" i="1"/>
  <c r="D4246" i="1"/>
  <c r="D4247" i="1"/>
  <c r="D4249" i="1"/>
  <c r="D4251" i="1"/>
  <c r="D4252" i="1"/>
  <c r="D4250" i="1"/>
  <c r="D4253" i="1"/>
  <c r="D4254" i="1"/>
  <c r="D4256" i="1"/>
  <c r="D4255" i="1"/>
  <c r="D4257" i="1"/>
  <c r="D4259" i="1"/>
  <c r="D4261" i="1"/>
  <c r="D4260" i="1"/>
  <c r="D4258" i="1"/>
  <c r="D4262" i="1"/>
  <c r="D4265" i="1"/>
  <c r="D4263" i="1"/>
  <c r="D4264" i="1"/>
  <c r="D4266" i="1"/>
  <c r="D4269" i="1"/>
  <c r="D4268" i="1"/>
  <c r="D4267" i="1"/>
  <c r="D4273" i="1"/>
  <c r="D4270" i="1"/>
  <c r="D4272" i="1"/>
  <c r="D4271" i="1"/>
  <c r="D4275" i="1"/>
  <c r="D4274" i="1"/>
  <c r="D4278" i="1"/>
  <c r="D4277" i="1"/>
  <c r="D4276" i="1"/>
  <c r="D4281" i="1"/>
  <c r="D4279" i="1"/>
  <c r="D4282" i="1"/>
  <c r="D4283" i="1"/>
  <c r="D4280" i="1"/>
  <c r="D4285" i="1"/>
  <c r="D4284" i="1"/>
  <c r="D4286" i="1"/>
  <c r="D4288" i="1"/>
  <c r="D4289" i="1"/>
  <c r="D4287" i="1"/>
  <c r="D4291" i="1"/>
  <c r="D4292" i="1"/>
  <c r="D4290" i="1"/>
  <c r="D4294" i="1"/>
  <c r="D4297" i="1"/>
  <c r="D4293" i="1"/>
  <c r="D4295" i="1"/>
  <c r="D4299" i="1"/>
  <c r="D4296" i="1"/>
  <c r="D4298" i="1"/>
  <c r="D4301" i="1"/>
  <c r="D4300" i="1"/>
  <c r="D4302" i="1"/>
  <c r="D4303" i="1"/>
  <c r="D4304" i="1"/>
  <c r="D4308" i="1"/>
  <c r="D4307" i="1"/>
  <c r="D4305" i="1"/>
  <c r="D4306" i="1"/>
  <c r="D4309" i="1"/>
  <c r="D4310" i="1"/>
  <c r="D4312" i="1"/>
  <c r="D4314" i="1"/>
  <c r="D4313" i="1"/>
  <c r="D4311" i="1"/>
  <c r="D4315" i="1"/>
  <c r="D4318" i="1"/>
  <c r="D4316" i="1"/>
  <c r="D4320" i="1"/>
  <c r="D4317" i="1"/>
  <c r="D4319" i="1"/>
  <c r="D4323" i="1"/>
  <c r="D4322" i="1"/>
  <c r="D4324" i="1"/>
  <c r="D4321" i="1"/>
  <c r="D4326" i="1"/>
  <c r="D4325" i="1"/>
  <c r="D4330" i="1"/>
  <c r="D4327" i="1"/>
  <c r="D4328" i="1"/>
  <c r="D4329" i="1"/>
  <c r="D4333" i="1"/>
  <c r="D4331" i="1"/>
  <c r="D4335" i="1"/>
  <c r="D4332" i="1"/>
  <c r="D4334" i="1"/>
  <c r="D4337" i="1"/>
  <c r="D4336" i="1"/>
  <c r="D4338" i="1"/>
  <c r="D4341" i="1"/>
  <c r="D4339" i="1"/>
  <c r="D4340" i="1"/>
  <c r="D4343" i="1"/>
  <c r="D4342" i="1"/>
  <c r="D4345" i="1"/>
  <c r="D4344" i="1"/>
  <c r="D4346" i="1"/>
  <c r="D4347" i="1"/>
  <c r="D4348" i="1"/>
  <c r="D4349" i="1"/>
  <c r="D4350" i="1"/>
  <c r="D4353" i="1"/>
  <c r="D4352" i="1"/>
  <c r="D4351" i="1"/>
  <c r="D4355" i="1"/>
  <c r="D4357" i="1"/>
  <c r="D4354" i="1"/>
  <c r="D4358" i="1"/>
  <c r="E4360" i="1"/>
  <c r="X4364" i="1"/>
  <c r="A4365" i="1"/>
  <c r="K4364" i="1"/>
  <c r="E4361" i="1"/>
  <c r="T4302" i="1"/>
  <c r="AF4302" i="1" s="1"/>
  <c r="S4303" i="1"/>
  <c r="AB4366" i="1"/>
  <c r="F4305" i="1"/>
  <c r="J4305" i="1" s="1"/>
  <c r="AF4301" i="1"/>
  <c r="AA4301" i="1"/>
  <c r="E4363" i="1"/>
  <c r="D4359" i="1"/>
  <c r="O4305" i="1" l="1"/>
  <c r="R4305" i="1" s="1"/>
  <c r="T4303" i="1"/>
  <c r="AF4303" i="1" s="1"/>
  <c r="S4304" i="1"/>
  <c r="E4357" i="1"/>
  <c r="E4341" i="1"/>
  <c r="E4330" i="1"/>
  <c r="E4324" i="1"/>
  <c r="E4317" i="1"/>
  <c r="E4312" i="1"/>
  <c r="U4303" i="1"/>
  <c r="E4303" i="1"/>
  <c r="V4303" i="1" s="1"/>
  <c r="U4298" i="1"/>
  <c r="E4298" i="1"/>
  <c r="V4298" i="1" s="1"/>
  <c r="U4293" i="1"/>
  <c r="E4293" i="1"/>
  <c r="V4293" i="1" s="1"/>
  <c r="U4292" i="1"/>
  <c r="E4292" i="1"/>
  <c r="V4292" i="1" s="1"/>
  <c r="U4288" i="1"/>
  <c r="E4288" i="1"/>
  <c r="V4288" i="1" s="1"/>
  <c r="U4280" i="1"/>
  <c r="E4280" i="1"/>
  <c r="V4280" i="1" s="1"/>
  <c r="U4281" i="1"/>
  <c r="E4281" i="1"/>
  <c r="V4281" i="1" s="1"/>
  <c r="U4274" i="1"/>
  <c r="E4274" i="1"/>
  <c r="V4274" i="1" s="1"/>
  <c r="U4270" i="1"/>
  <c r="E4270" i="1"/>
  <c r="V4270" i="1" s="1"/>
  <c r="U4269" i="1"/>
  <c r="E4269" i="1"/>
  <c r="V4269" i="1" s="1"/>
  <c r="U4265" i="1"/>
  <c r="E4265" i="1"/>
  <c r="V4265" i="1" s="1"/>
  <c r="U4261" i="1"/>
  <c r="E4261" i="1"/>
  <c r="V4261" i="1" s="1"/>
  <c r="U4256" i="1"/>
  <c r="E4256" i="1"/>
  <c r="V4256" i="1" s="1"/>
  <c r="U4252" i="1"/>
  <c r="E4252" i="1"/>
  <c r="V4252" i="1" s="1"/>
  <c r="U4246" i="1"/>
  <c r="E4246" i="1"/>
  <c r="V4246" i="1" s="1"/>
  <c r="U4243" i="1"/>
  <c r="E4243" i="1"/>
  <c r="V4243" i="1" s="1"/>
  <c r="U4239" i="1"/>
  <c r="E4239" i="1"/>
  <c r="V4239" i="1" s="1"/>
  <c r="U4238" i="1"/>
  <c r="E4238" i="1"/>
  <c r="V4238" i="1" s="1"/>
  <c r="U4233" i="1"/>
  <c r="E4233" i="1"/>
  <c r="V4233" i="1" s="1"/>
  <c r="U4227" i="1"/>
  <c r="E4227" i="1"/>
  <c r="V4227" i="1" s="1"/>
  <c r="U4223" i="1"/>
  <c r="E4223" i="1"/>
  <c r="V4223" i="1" s="1"/>
  <c r="U4219" i="1"/>
  <c r="E4219" i="1"/>
  <c r="V4219" i="1" s="1"/>
  <c r="U4215" i="1"/>
  <c r="E4215" i="1"/>
  <c r="V4215" i="1" s="1"/>
  <c r="U4210" i="1"/>
  <c r="E4210" i="1"/>
  <c r="V4210" i="1" s="1"/>
  <c r="U4207" i="1"/>
  <c r="E4207" i="1"/>
  <c r="V4207" i="1" s="1"/>
  <c r="U4203" i="1"/>
  <c r="E4203" i="1"/>
  <c r="V4203" i="1" s="1"/>
  <c r="U4199" i="1"/>
  <c r="E4199" i="1"/>
  <c r="V4199" i="1" s="1"/>
  <c r="U4196" i="1"/>
  <c r="E4196" i="1"/>
  <c r="V4196" i="1" s="1"/>
  <c r="U4191" i="1"/>
  <c r="E4191" i="1"/>
  <c r="V4191" i="1" s="1"/>
  <c r="U4189" i="1"/>
  <c r="E4189" i="1"/>
  <c r="V4189" i="1" s="1"/>
  <c r="U4183" i="1"/>
  <c r="E4183" i="1"/>
  <c r="V4183" i="1" s="1"/>
  <c r="U4178" i="1"/>
  <c r="E4178" i="1"/>
  <c r="V4178" i="1" s="1"/>
  <c r="U4174" i="1"/>
  <c r="E4174" i="1"/>
  <c r="V4174" i="1" s="1"/>
  <c r="U4171" i="1"/>
  <c r="E4171" i="1"/>
  <c r="V4171" i="1" s="1"/>
  <c r="U4168" i="1"/>
  <c r="E4168" i="1"/>
  <c r="V4168" i="1" s="1"/>
  <c r="U4164" i="1"/>
  <c r="E4164" i="1"/>
  <c r="V4164" i="1" s="1"/>
  <c r="U4159" i="1"/>
  <c r="E4159" i="1"/>
  <c r="V4159" i="1" s="1"/>
  <c r="U4154" i="1"/>
  <c r="E4154" i="1"/>
  <c r="V4154" i="1" s="1"/>
  <c r="U4150" i="1"/>
  <c r="E4150" i="1"/>
  <c r="V4150" i="1" s="1"/>
  <c r="U4148" i="1"/>
  <c r="E4148" i="1"/>
  <c r="V4148" i="1" s="1"/>
  <c r="U4144" i="1"/>
  <c r="E4144" i="1"/>
  <c r="V4144" i="1" s="1"/>
  <c r="U4140" i="1"/>
  <c r="E4140" i="1"/>
  <c r="V4140" i="1" s="1"/>
  <c r="U4135" i="1"/>
  <c r="E4135" i="1"/>
  <c r="V4135" i="1" s="1"/>
  <c r="U4131" i="1"/>
  <c r="E4131" i="1"/>
  <c r="V4131" i="1" s="1"/>
  <c r="U4127" i="1"/>
  <c r="E4127" i="1"/>
  <c r="V4127" i="1" s="1"/>
  <c r="U4123" i="1"/>
  <c r="E4123" i="1"/>
  <c r="V4123" i="1" s="1"/>
  <c r="U4119" i="1"/>
  <c r="E4119" i="1"/>
  <c r="V4119" i="1" s="1"/>
  <c r="U4116" i="1"/>
  <c r="E4116" i="1"/>
  <c r="V4116" i="1" s="1"/>
  <c r="U4109" i="1"/>
  <c r="E4109" i="1"/>
  <c r="V4109" i="1" s="1"/>
  <c r="U4110" i="1"/>
  <c r="E4110" i="1"/>
  <c r="V4110" i="1" s="1"/>
  <c r="U4102" i="1"/>
  <c r="E4102" i="1"/>
  <c r="V4102" i="1" s="1"/>
  <c r="U4098" i="1"/>
  <c r="E4098" i="1"/>
  <c r="V4098" i="1" s="1"/>
  <c r="U4094" i="1"/>
  <c r="E4094" i="1"/>
  <c r="U4090" i="1"/>
  <c r="E4090" i="1"/>
  <c r="U4086" i="1"/>
  <c r="E4086" i="1"/>
  <c r="U4082" i="1"/>
  <c r="E4082" i="1"/>
  <c r="U4079" i="1"/>
  <c r="E4079" i="1"/>
  <c r="U4074" i="1"/>
  <c r="E4074" i="1"/>
  <c r="U4070" i="1"/>
  <c r="E4070" i="1"/>
  <c r="U4067" i="1"/>
  <c r="E4067" i="1"/>
  <c r="U4063" i="1"/>
  <c r="E4063" i="1"/>
  <c r="U4058" i="1"/>
  <c r="E4058" i="1"/>
  <c r="U4055" i="1"/>
  <c r="E4055" i="1"/>
  <c r="U4054" i="1"/>
  <c r="E4054" i="1"/>
  <c r="U4050" i="1"/>
  <c r="E4050" i="1"/>
  <c r="U4042" i="1"/>
  <c r="E4042" i="1"/>
  <c r="U4039" i="1"/>
  <c r="E4039" i="1"/>
  <c r="U4035" i="1"/>
  <c r="E4035" i="1"/>
  <c r="U4030" i="1"/>
  <c r="E4030" i="1"/>
  <c r="E4362" i="1"/>
  <c r="AC4307" i="1"/>
  <c r="AE4307" i="1" s="1"/>
  <c r="G4307" i="1"/>
  <c r="E4347" i="1"/>
  <c r="E4334" i="1"/>
  <c r="E4315" i="1"/>
  <c r="K4365" i="1"/>
  <c r="A4366" i="1"/>
  <c r="X4365" i="1"/>
  <c r="E4355" i="1"/>
  <c r="E4350" i="1"/>
  <c r="E4346" i="1"/>
  <c r="E4343" i="1"/>
  <c r="E4338" i="1"/>
  <c r="E4332" i="1"/>
  <c r="E4329" i="1"/>
  <c r="E4325" i="1"/>
  <c r="E4322" i="1"/>
  <c r="E4320" i="1"/>
  <c r="E4311" i="1"/>
  <c r="E4310" i="1"/>
  <c r="E4307" i="1"/>
  <c r="U4302" i="1"/>
  <c r="E4302" i="1"/>
  <c r="V4302" i="1" s="1"/>
  <c r="U4296" i="1"/>
  <c r="E4296" i="1"/>
  <c r="V4296" i="1" s="1"/>
  <c r="U4297" i="1"/>
  <c r="E4297" i="1"/>
  <c r="V4297" i="1" s="1"/>
  <c r="U4291" i="1"/>
  <c r="E4291" i="1"/>
  <c r="V4291" i="1" s="1"/>
  <c r="U4286" i="1"/>
  <c r="E4286" i="1"/>
  <c r="V4286" i="1" s="1"/>
  <c r="U4283" i="1"/>
  <c r="E4283" i="1"/>
  <c r="V4283" i="1" s="1"/>
  <c r="U4276" i="1"/>
  <c r="E4276" i="1"/>
  <c r="V4276" i="1" s="1"/>
  <c r="U4275" i="1"/>
  <c r="E4275" i="1"/>
  <c r="V4275" i="1" s="1"/>
  <c r="U4273" i="1"/>
  <c r="E4273" i="1"/>
  <c r="V4273" i="1" s="1"/>
  <c r="U4266" i="1"/>
  <c r="E4266" i="1"/>
  <c r="V4266" i="1" s="1"/>
  <c r="U4262" i="1"/>
  <c r="E4262" i="1"/>
  <c r="V4262" i="1" s="1"/>
  <c r="U4259" i="1"/>
  <c r="E4259" i="1"/>
  <c r="V4259" i="1" s="1"/>
  <c r="U4254" i="1"/>
  <c r="E4254" i="1"/>
  <c r="V4254" i="1" s="1"/>
  <c r="U4251" i="1"/>
  <c r="E4251" i="1"/>
  <c r="V4251" i="1" s="1"/>
  <c r="U4248" i="1"/>
  <c r="E4248" i="1"/>
  <c r="V4248" i="1" s="1"/>
  <c r="U4241" i="1"/>
  <c r="E4241" i="1"/>
  <c r="V4241" i="1" s="1"/>
  <c r="U4237" i="1"/>
  <c r="E4237" i="1"/>
  <c r="V4237" i="1" s="1"/>
  <c r="U4234" i="1"/>
  <c r="E4234" i="1"/>
  <c r="V4234" i="1" s="1"/>
  <c r="U4230" i="1"/>
  <c r="E4230" i="1"/>
  <c r="V4230" i="1" s="1"/>
  <c r="U4225" i="1"/>
  <c r="E4225" i="1"/>
  <c r="V4225" i="1" s="1"/>
  <c r="U4222" i="1"/>
  <c r="E4222" i="1"/>
  <c r="V4222" i="1" s="1"/>
  <c r="U4218" i="1"/>
  <c r="E4218" i="1"/>
  <c r="V4218" i="1" s="1"/>
  <c r="U4214" i="1"/>
  <c r="E4214" i="1"/>
  <c r="V4214" i="1" s="1"/>
  <c r="U4213" i="1"/>
  <c r="E4213" i="1"/>
  <c r="V4213" i="1" s="1"/>
  <c r="U4206" i="1"/>
  <c r="E4206" i="1"/>
  <c r="V4206" i="1" s="1"/>
  <c r="U4202" i="1"/>
  <c r="E4202" i="1"/>
  <c r="V4202" i="1" s="1"/>
  <c r="U4200" i="1"/>
  <c r="E4200" i="1"/>
  <c r="V4200" i="1" s="1"/>
  <c r="U4194" i="1"/>
  <c r="E4194" i="1"/>
  <c r="V4194" i="1" s="1"/>
  <c r="U4190" i="1"/>
  <c r="E4190" i="1"/>
  <c r="V4190" i="1" s="1"/>
  <c r="U4188" i="1"/>
  <c r="E4188" i="1"/>
  <c r="V4188" i="1" s="1"/>
  <c r="U4182" i="1"/>
  <c r="E4182" i="1"/>
  <c r="V4182" i="1" s="1"/>
  <c r="U4177" i="1"/>
  <c r="E4177" i="1"/>
  <c r="V4177" i="1" s="1"/>
  <c r="U4175" i="1"/>
  <c r="E4175" i="1"/>
  <c r="V4175" i="1" s="1"/>
  <c r="U4169" i="1"/>
  <c r="E4169" i="1"/>
  <c r="V4169" i="1" s="1"/>
  <c r="U4166" i="1"/>
  <c r="E4166" i="1"/>
  <c r="V4166" i="1" s="1"/>
  <c r="U4160" i="1"/>
  <c r="E4160" i="1"/>
  <c r="V4160" i="1" s="1"/>
  <c r="U4157" i="1"/>
  <c r="E4157" i="1"/>
  <c r="V4157" i="1" s="1"/>
  <c r="U4156" i="1"/>
  <c r="E4156" i="1"/>
  <c r="V4156" i="1" s="1"/>
  <c r="U4151" i="1"/>
  <c r="E4151" i="1"/>
  <c r="V4151" i="1" s="1"/>
  <c r="U4147" i="1"/>
  <c r="E4147" i="1"/>
  <c r="V4147" i="1" s="1"/>
  <c r="U4141" i="1"/>
  <c r="E4141" i="1"/>
  <c r="V4141" i="1" s="1"/>
  <c r="U4139" i="1"/>
  <c r="E4139" i="1"/>
  <c r="V4139" i="1" s="1"/>
  <c r="U4134" i="1"/>
  <c r="E4134" i="1"/>
  <c r="V4134" i="1" s="1"/>
  <c r="U4129" i="1"/>
  <c r="E4129" i="1"/>
  <c r="V4129" i="1" s="1"/>
  <c r="U4125" i="1"/>
  <c r="E4125" i="1"/>
  <c r="V4125" i="1" s="1"/>
  <c r="U4121" i="1"/>
  <c r="E4121" i="1"/>
  <c r="V4121" i="1" s="1"/>
  <c r="U4117" i="1"/>
  <c r="E4117" i="1"/>
  <c r="V4117" i="1" s="1"/>
  <c r="U4113" i="1"/>
  <c r="E4113" i="1"/>
  <c r="V4113" i="1" s="1"/>
  <c r="U4107" i="1"/>
  <c r="E4107" i="1"/>
  <c r="V4107" i="1" s="1"/>
  <c r="U4105" i="1"/>
  <c r="E4105" i="1"/>
  <c r="V4105" i="1" s="1"/>
  <c r="U4100" i="1"/>
  <c r="E4100" i="1"/>
  <c r="V4100" i="1" s="1"/>
  <c r="U4099" i="1"/>
  <c r="E4099" i="1"/>
  <c r="V4099" i="1" s="1"/>
  <c r="U4093" i="1"/>
  <c r="E4093" i="1"/>
  <c r="U4091" i="1"/>
  <c r="E4091" i="1"/>
  <c r="U4085" i="1"/>
  <c r="E4085" i="1"/>
  <c r="U4083" i="1"/>
  <c r="E4083" i="1"/>
  <c r="U4077" i="1"/>
  <c r="E4077" i="1"/>
  <c r="U4076" i="1"/>
  <c r="E4076" i="1"/>
  <c r="U4071" i="1"/>
  <c r="E4071" i="1"/>
  <c r="U4068" i="1"/>
  <c r="E4068" i="1"/>
  <c r="U4062" i="1"/>
  <c r="E4062" i="1"/>
  <c r="U4059" i="1"/>
  <c r="E4059" i="1"/>
  <c r="U4053" i="1"/>
  <c r="E4053" i="1"/>
  <c r="U4048" i="1"/>
  <c r="E4048" i="1"/>
  <c r="U4044" i="1"/>
  <c r="E4044" i="1"/>
  <c r="U4043" i="1"/>
  <c r="E4043" i="1"/>
  <c r="U4040" i="1"/>
  <c r="E4040" i="1"/>
  <c r="U4034" i="1"/>
  <c r="E4034" i="1"/>
  <c r="U4032" i="1"/>
  <c r="E4032" i="1"/>
  <c r="M4308" i="1"/>
  <c r="N4308" i="1" s="1"/>
  <c r="P4308" i="1"/>
  <c r="Q4308" i="1"/>
  <c r="L4309" i="1"/>
  <c r="E4353" i="1"/>
  <c r="E4342" i="1"/>
  <c r="E4333" i="1"/>
  <c r="E4305" i="1"/>
  <c r="V4305" i="1" s="1"/>
  <c r="E4359" i="1"/>
  <c r="AH4301" i="1"/>
  <c r="E4358" i="1"/>
  <c r="E4351" i="1"/>
  <c r="E4349" i="1"/>
  <c r="E4344" i="1"/>
  <c r="E4340" i="1"/>
  <c r="E4336" i="1"/>
  <c r="E4335" i="1"/>
  <c r="E4328" i="1"/>
  <c r="E4326" i="1"/>
  <c r="E4323" i="1"/>
  <c r="E4316" i="1"/>
  <c r="E4313" i="1"/>
  <c r="E4309" i="1"/>
  <c r="E4308" i="1"/>
  <c r="U4300" i="1"/>
  <c r="E4300" i="1"/>
  <c r="V4300" i="1" s="1"/>
  <c r="U4299" i="1"/>
  <c r="E4299" i="1"/>
  <c r="V4299" i="1" s="1"/>
  <c r="U4294" i="1"/>
  <c r="E4294" i="1"/>
  <c r="V4294" i="1" s="1"/>
  <c r="U4287" i="1"/>
  <c r="E4287" i="1"/>
  <c r="V4287" i="1" s="1"/>
  <c r="U4284" i="1"/>
  <c r="E4284" i="1"/>
  <c r="V4284" i="1" s="1"/>
  <c r="U4282" i="1"/>
  <c r="E4282" i="1"/>
  <c r="V4282" i="1" s="1"/>
  <c r="U4277" i="1"/>
  <c r="E4277" i="1"/>
  <c r="V4277" i="1" s="1"/>
  <c r="U4271" i="1"/>
  <c r="E4271" i="1"/>
  <c r="V4271" i="1" s="1"/>
  <c r="U4267" i="1"/>
  <c r="E4267" i="1"/>
  <c r="V4267" i="1" s="1"/>
  <c r="U4264" i="1"/>
  <c r="E4264" i="1"/>
  <c r="V4264" i="1" s="1"/>
  <c r="U4258" i="1"/>
  <c r="E4258" i="1"/>
  <c r="V4258" i="1" s="1"/>
  <c r="U4257" i="1"/>
  <c r="E4257" i="1"/>
  <c r="V4257" i="1" s="1"/>
  <c r="U4253" i="1"/>
  <c r="E4253" i="1"/>
  <c r="V4253" i="1" s="1"/>
  <c r="U4249" i="1"/>
  <c r="E4249" i="1"/>
  <c r="V4249" i="1" s="1"/>
  <c r="U4245" i="1"/>
  <c r="E4245" i="1"/>
  <c r="V4245" i="1" s="1"/>
  <c r="U4242" i="1"/>
  <c r="E4242" i="1"/>
  <c r="V4242" i="1" s="1"/>
  <c r="U4236" i="1"/>
  <c r="E4236" i="1"/>
  <c r="V4236" i="1" s="1"/>
  <c r="U4231" i="1"/>
  <c r="E4231" i="1"/>
  <c r="V4231" i="1" s="1"/>
  <c r="U4228" i="1"/>
  <c r="E4228" i="1"/>
  <c r="V4228" i="1" s="1"/>
  <c r="U4226" i="1"/>
  <c r="E4226" i="1"/>
  <c r="V4226" i="1" s="1"/>
  <c r="U4221" i="1"/>
  <c r="E4221" i="1"/>
  <c r="V4221" i="1" s="1"/>
  <c r="U4217" i="1"/>
  <c r="E4217" i="1"/>
  <c r="V4217" i="1" s="1"/>
  <c r="U4212" i="1"/>
  <c r="E4212" i="1"/>
  <c r="V4212" i="1" s="1"/>
  <c r="U4208" i="1"/>
  <c r="E4208" i="1"/>
  <c r="V4208" i="1" s="1"/>
  <c r="U4204" i="1"/>
  <c r="E4204" i="1"/>
  <c r="V4204" i="1" s="1"/>
  <c r="U4201" i="1"/>
  <c r="E4201" i="1"/>
  <c r="V4201" i="1" s="1"/>
  <c r="U4195" i="1"/>
  <c r="E4195" i="1"/>
  <c r="V4195" i="1" s="1"/>
  <c r="U4192" i="1"/>
  <c r="E4192" i="1"/>
  <c r="V4192" i="1" s="1"/>
  <c r="U4187" i="1"/>
  <c r="E4187" i="1"/>
  <c r="V4187" i="1" s="1"/>
  <c r="U4184" i="1"/>
  <c r="E4184" i="1"/>
  <c r="V4184" i="1" s="1"/>
  <c r="U4181" i="1"/>
  <c r="E4181" i="1"/>
  <c r="V4181" i="1" s="1"/>
  <c r="U4176" i="1"/>
  <c r="E4176" i="1"/>
  <c r="V4176" i="1" s="1"/>
  <c r="U4173" i="1"/>
  <c r="E4173" i="1"/>
  <c r="V4173" i="1" s="1"/>
  <c r="U4170" i="1"/>
  <c r="E4170" i="1"/>
  <c r="V4170" i="1" s="1"/>
  <c r="U4165" i="1"/>
  <c r="E4165" i="1"/>
  <c r="V4165" i="1" s="1"/>
  <c r="U4162" i="1"/>
  <c r="E4162" i="1"/>
  <c r="V4162" i="1" s="1"/>
  <c r="U4158" i="1"/>
  <c r="E4158" i="1"/>
  <c r="V4158" i="1" s="1"/>
  <c r="U4153" i="1"/>
  <c r="E4153" i="1"/>
  <c r="V4153" i="1" s="1"/>
  <c r="U4149" i="1"/>
  <c r="E4149" i="1"/>
  <c r="V4149" i="1" s="1"/>
  <c r="U4145" i="1"/>
  <c r="E4145" i="1"/>
  <c r="V4145" i="1" s="1"/>
  <c r="U4142" i="1"/>
  <c r="E4142" i="1"/>
  <c r="V4142" i="1" s="1"/>
  <c r="U4137" i="1"/>
  <c r="E4137" i="1"/>
  <c r="V4137" i="1" s="1"/>
  <c r="U4133" i="1"/>
  <c r="E4133" i="1"/>
  <c r="V4133" i="1" s="1"/>
  <c r="U4130" i="1"/>
  <c r="E4130" i="1"/>
  <c r="V4130" i="1" s="1"/>
  <c r="U4126" i="1"/>
  <c r="E4126" i="1"/>
  <c r="V4126" i="1" s="1"/>
  <c r="U4122" i="1"/>
  <c r="E4122" i="1"/>
  <c r="V4122" i="1" s="1"/>
  <c r="U4115" i="1"/>
  <c r="E4115" i="1"/>
  <c r="V4115" i="1" s="1"/>
  <c r="U4114" i="1"/>
  <c r="E4114" i="1"/>
  <c r="V4114" i="1" s="1"/>
  <c r="U4112" i="1"/>
  <c r="E4112" i="1"/>
  <c r="V4112" i="1" s="1"/>
  <c r="U4104" i="1"/>
  <c r="E4104" i="1"/>
  <c r="V4104" i="1" s="1"/>
  <c r="U4103" i="1"/>
  <c r="E4103" i="1"/>
  <c r="V4103" i="1" s="1"/>
  <c r="U4097" i="1"/>
  <c r="E4097" i="1"/>
  <c r="U4096" i="1"/>
  <c r="E4096" i="1"/>
  <c r="U4088" i="1"/>
  <c r="E4088" i="1"/>
  <c r="U4084" i="1"/>
  <c r="E4084" i="1"/>
  <c r="U4081" i="1"/>
  <c r="E4081" i="1"/>
  <c r="U4078" i="1"/>
  <c r="E4078" i="1"/>
  <c r="U4073" i="1"/>
  <c r="E4073" i="1"/>
  <c r="U4069" i="1"/>
  <c r="E4069" i="1"/>
  <c r="U4064" i="1"/>
  <c r="E4064" i="1"/>
  <c r="U4061" i="1"/>
  <c r="E4061" i="1"/>
  <c r="U4057" i="1"/>
  <c r="E4057" i="1"/>
  <c r="U4051" i="1"/>
  <c r="E4051" i="1"/>
  <c r="U4049" i="1"/>
  <c r="E4049" i="1"/>
  <c r="U4046" i="1"/>
  <c r="E4046" i="1"/>
  <c r="U4041" i="1"/>
  <c r="E4041" i="1"/>
  <c r="U4037" i="1"/>
  <c r="E4037" i="1"/>
  <c r="U4033" i="1"/>
  <c r="E4033" i="1"/>
  <c r="U4029" i="1"/>
  <c r="E4029" i="1"/>
  <c r="E4364" i="1"/>
  <c r="AB4367" i="1"/>
  <c r="Z4364" i="1"/>
  <c r="AA4364" i="1" s="1"/>
  <c r="AH4364" i="1" s="1"/>
  <c r="AJ4365" i="1"/>
  <c r="I4365" i="1"/>
  <c r="H4365" i="1" s="1"/>
  <c r="Y4364" i="1"/>
  <c r="C4365" i="1"/>
  <c r="E4354" i="1"/>
  <c r="E4352" i="1"/>
  <c r="E4348" i="1"/>
  <c r="E4345" i="1"/>
  <c r="E4339" i="1"/>
  <c r="E4337" i="1"/>
  <c r="E4331" i="1"/>
  <c r="E4327" i="1"/>
  <c r="E4321" i="1"/>
  <c r="E4319" i="1"/>
  <c r="E4318" i="1"/>
  <c r="E4314" i="1"/>
  <c r="E4306" i="1"/>
  <c r="U4304" i="1"/>
  <c r="E4304" i="1"/>
  <c r="V4304" i="1" s="1"/>
  <c r="U4301" i="1"/>
  <c r="E4301" i="1"/>
  <c r="V4301" i="1" s="1"/>
  <c r="U4295" i="1"/>
  <c r="E4295" i="1"/>
  <c r="V4295" i="1" s="1"/>
  <c r="U4290" i="1"/>
  <c r="E4290" i="1"/>
  <c r="V4290" i="1" s="1"/>
  <c r="U4289" i="1"/>
  <c r="E4289" i="1"/>
  <c r="V4289" i="1" s="1"/>
  <c r="U4285" i="1"/>
  <c r="E4285" i="1"/>
  <c r="V4285" i="1" s="1"/>
  <c r="U4279" i="1"/>
  <c r="E4279" i="1"/>
  <c r="V4279" i="1" s="1"/>
  <c r="U4278" i="1"/>
  <c r="E4278" i="1"/>
  <c r="V4278" i="1" s="1"/>
  <c r="U4272" i="1"/>
  <c r="E4272" i="1"/>
  <c r="V4272" i="1" s="1"/>
  <c r="U4268" i="1"/>
  <c r="E4268" i="1"/>
  <c r="V4268" i="1" s="1"/>
  <c r="U4263" i="1"/>
  <c r="E4263" i="1"/>
  <c r="V4263" i="1" s="1"/>
  <c r="U4260" i="1"/>
  <c r="E4260" i="1"/>
  <c r="V4260" i="1" s="1"/>
  <c r="U4255" i="1"/>
  <c r="E4255" i="1"/>
  <c r="V4255" i="1" s="1"/>
  <c r="U4250" i="1"/>
  <c r="E4250" i="1"/>
  <c r="V4250" i="1" s="1"/>
  <c r="U4247" i="1"/>
  <c r="E4247" i="1"/>
  <c r="V4247" i="1" s="1"/>
  <c r="U4244" i="1"/>
  <c r="E4244" i="1"/>
  <c r="V4244" i="1" s="1"/>
  <c r="U4240" i="1"/>
  <c r="E4240" i="1"/>
  <c r="V4240" i="1" s="1"/>
  <c r="U4235" i="1"/>
  <c r="E4235" i="1"/>
  <c r="V4235" i="1" s="1"/>
  <c r="U4232" i="1"/>
  <c r="E4232" i="1"/>
  <c r="V4232" i="1" s="1"/>
  <c r="U4229" i="1"/>
  <c r="E4229" i="1"/>
  <c r="V4229" i="1" s="1"/>
  <c r="U4224" i="1"/>
  <c r="E4224" i="1"/>
  <c r="V4224" i="1" s="1"/>
  <c r="U4220" i="1"/>
  <c r="E4220" i="1"/>
  <c r="V4220" i="1" s="1"/>
  <c r="U4216" i="1"/>
  <c r="E4216" i="1"/>
  <c r="V4216" i="1" s="1"/>
  <c r="U4211" i="1"/>
  <c r="E4211" i="1"/>
  <c r="V4211" i="1" s="1"/>
  <c r="U4209" i="1"/>
  <c r="E4209" i="1"/>
  <c r="V4209" i="1" s="1"/>
  <c r="U4205" i="1"/>
  <c r="E4205" i="1"/>
  <c r="V4205" i="1" s="1"/>
  <c r="U4198" i="1"/>
  <c r="E4198" i="1"/>
  <c r="V4198" i="1" s="1"/>
  <c r="U4197" i="1"/>
  <c r="E4197" i="1"/>
  <c r="V4197" i="1" s="1"/>
  <c r="U4193" i="1"/>
  <c r="E4193" i="1"/>
  <c r="V4193" i="1" s="1"/>
  <c r="U4186" i="1"/>
  <c r="E4186" i="1"/>
  <c r="V4186" i="1" s="1"/>
  <c r="U4185" i="1"/>
  <c r="E4185" i="1"/>
  <c r="V4185" i="1" s="1"/>
  <c r="U4180" i="1"/>
  <c r="E4180" i="1"/>
  <c r="V4180" i="1" s="1"/>
  <c r="U4179" i="1"/>
  <c r="E4179" i="1"/>
  <c r="V4179" i="1" s="1"/>
  <c r="U4172" i="1"/>
  <c r="E4172" i="1"/>
  <c r="V4172" i="1" s="1"/>
  <c r="U4167" i="1"/>
  <c r="E4167" i="1"/>
  <c r="V4167" i="1" s="1"/>
  <c r="U4163" i="1"/>
  <c r="E4163" i="1"/>
  <c r="V4163" i="1" s="1"/>
  <c r="U4161" i="1"/>
  <c r="E4161" i="1"/>
  <c r="V4161" i="1" s="1"/>
  <c r="U4155" i="1"/>
  <c r="E4155" i="1"/>
  <c r="V4155" i="1" s="1"/>
  <c r="U4152" i="1"/>
  <c r="E4152" i="1"/>
  <c r="V4152" i="1" s="1"/>
  <c r="U4146" i="1"/>
  <c r="E4146" i="1"/>
  <c r="V4146" i="1" s="1"/>
  <c r="U4143" i="1"/>
  <c r="E4143" i="1"/>
  <c r="V4143" i="1" s="1"/>
  <c r="U4138" i="1"/>
  <c r="E4138" i="1"/>
  <c r="V4138" i="1" s="1"/>
  <c r="U4136" i="1"/>
  <c r="E4136" i="1"/>
  <c r="V4136" i="1" s="1"/>
  <c r="U4132" i="1"/>
  <c r="E4132" i="1"/>
  <c r="V4132" i="1" s="1"/>
  <c r="U4128" i="1"/>
  <c r="E4128" i="1"/>
  <c r="V4128" i="1" s="1"/>
  <c r="U4124" i="1"/>
  <c r="E4124" i="1"/>
  <c r="V4124" i="1" s="1"/>
  <c r="U4120" i="1"/>
  <c r="E4120" i="1"/>
  <c r="V4120" i="1" s="1"/>
  <c r="U4118" i="1"/>
  <c r="E4118" i="1"/>
  <c r="V4118" i="1" s="1"/>
  <c r="U4111" i="1"/>
  <c r="E4111" i="1"/>
  <c r="V4111" i="1" s="1"/>
  <c r="U4108" i="1"/>
  <c r="E4108" i="1"/>
  <c r="V4108" i="1" s="1"/>
  <c r="U4106" i="1"/>
  <c r="E4106" i="1"/>
  <c r="V4106" i="1" s="1"/>
  <c r="U4101" i="1"/>
  <c r="E4101" i="1"/>
  <c r="V4101" i="1" s="1"/>
  <c r="U4095" i="1"/>
  <c r="E4095" i="1"/>
  <c r="U4092" i="1"/>
  <c r="E4092" i="1"/>
  <c r="U4089" i="1"/>
  <c r="E4089" i="1"/>
  <c r="U4087" i="1"/>
  <c r="E4087" i="1"/>
  <c r="U4080" i="1"/>
  <c r="E4080" i="1"/>
  <c r="U4075" i="1"/>
  <c r="E4075" i="1"/>
  <c r="U4072" i="1"/>
  <c r="E4072" i="1"/>
  <c r="U4066" i="1"/>
  <c r="E4066" i="1"/>
  <c r="U4065" i="1"/>
  <c r="E4065" i="1"/>
  <c r="U4060" i="1"/>
  <c r="E4060" i="1"/>
  <c r="U4056" i="1"/>
  <c r="E4056" i="1"/>
  <c r="U4052" i="1"/>
  <c r="E4052" i="1"/>
  <c r="U4047" i="1"/>
  <c r="E4047" i="1"/>
  <c r="U4045" i="1"/>
  <c r="E4045" i="1"/>
  <c r="U4038" i="1"/>
  <c r="E4038" i="1"/>
  <c r="U4036" i="1"/>
  <c r="E4036" i="1"/>
  <c r="U4031" i="1"/>
  <c r="E4031" i="1"/>
  <c r="U4028" i="1"/>
  <c r="E4028" i="1"/>
  <c r="F4306" i="1"/>
  <c r="J4306" i="1" s="1"/>
  <c r="W4104" i="1" l="1"/>
  <c r="W4122" i="1"/>
  <c r="AG4122" i="1" s="1"/>
  <c r="B4122" i="1" s="1"/>
  <c r="W4153" i="1"/>
  <c r="W4170" i="1"/>
  <c r="AG4170" i="1" s="1"/>
  <c r="B4170" i="1" s="1"/>
  <c r="W4201" i="1"/>
  <c r="AG4201" i="1" s="1"/>
  <c r="W4217" i="1"/>
  <c r="AG4217" i="1" s="1"/>
  <c r="W4249" i="1"/>
  <c r="AG4249" i="1" s="1"/>
  <c r="W4264" i="1"/>
  <c r="AG4264" i="1" s="1"/>
  <c r="B4264" i="1" s="1"/>
  <c r="W4299" i="1"/>
  <c r="AG4299" i="1" s="1"/>
  <c r="W4130" i="1"/>
  <c r="AG4130" i="1" s="1"/>
  <c r="B4130" i="1" s="1"/>
  <c r="W4145" i="1"/>
  <c r="AG4145" i="1" s="1"/>
  <c r="B4145" i="1" s="1"/>
  <c r="W4176" i="1"/>
  <c r="AG4176" i="1" s="1"/>
  <c r="B4176" i="1" s="1"/>
  <c r="W4192" i="1"/>
  <c r="AG4192" i="1" s="1"/>
  <c r="B4192" i="1" s="1"/>
  <c r="W4226" i="1"/>
  <c r="AG4226" i="1" s="1"/>
  <c r="B4226" i="1" s="1"/>
  <c r="W4242" i="1"/>
  <c r="AG4242" i="1" s="1"/>
  <c r="B4242" i="1" s="1"/>
  <c r="W4271" i="1"/>
  <c r="AG4271" i="1" s="1"/>
  <c r="B4271" i="1" s="1"/>
  <c r="W4114" i="1"/>
  <c r="AG4114" i="1" s="1"/>
  <c r="B4114" i="1" s="1"/>
  <c r="W4137" i="1"/>
  <c r="AG4137" i="1" s="1"/>
  <c r="B4137" i="1" s="1"/>
  <c r="W4162" i="1"/>
  <c r="AG4162" i="1" s="1"/>
  <c r="B4162" i="1" s="1"/>
  <c r="W4184" i="1"/>
  <c r="AG4184" i="1" s="1"/>
  <c r="W4208" i="1"/>
  <c r="AG4208" i="1" s="1"/>
  <c r="B4208" i="1" s="1"/>
  <c r="W4231" i="1"/>
  <c r="AG4231" i="1" s="1"/>
  <c r="W4257" i="1"/>
  <c r="AG4257" i="1" s="1"/>
  <c r="B4257" i="1" s="1"/>
  <c r="W4282" i="1"/>
  <c r="AG4282" i="1" s="1"/>
  <c r="W4287" i="1"/>
  <c r="AG4287" i="1" s="1"/>
  <c r="B4287" i="1" s="1"/>
  <c r="O4306" i="1"/>
  <c r="R4306" i="1" s="1"/>
  <c r="V4306" i="1" s="1"/>
  <c r="W4103" i="1"/>
  <c r="AG4103" i="1" s="1"/>
  <c r="B4103" i="1" s="1"/>
  <c r="W4112" i="1"/>
  <c r="AG4112" i="1" s="1"/>
  <c r="B4112" i="1" s="1"/>
  <c r="W4115" i="1"/>
  <c r="AG4115" i="1" s="1"/>
  <c r="B4115" i="1" s="1"/>
  <c r="W4126" i="1"/>
  <c r="AG4126" i="1" s="1"/>
  <c r="B4126" i="1" s="1"/>
  <c r="W4133" i="1"/>
  <c r="AG4133" i="1" s="1"/>
  <c r="B4133" i="1" s="1"/>
  <c r="W4142" i="1"/>
  <c r="AG4142" i="1" s="1"/>
  <c r="B4142" i="1" s="1"/>
  <c r="W4149" i="1"/>
  <c r="AG4149" i="1" s="1"/>
  <c r="B4149" i="1" s="1"/>
  <c r="W4158" i="1"/>
  <c r="AG4158" i="1" s="1"/>
  <c r="B4158" i="1" s="1"/>
  <c r="W4165" i="1"/>
  <c r="AG4165" i="1" s="1"/>
  <c r="B4165" i="1" s="1"/>
  <c r="W4173" i="1"/>
  <c r="AG4173" i="1" s="1"/>
  <c r="B4173" i="1" s="1"/>
  <c r="W4181" i="1"/>
  <c r="AG4181" i="1" s="1"/>
  <c r="B4181" i="1" s="1"/>
  <c r="W4187" i="1"/>
  <c r="AG4187" i="1" s="1"/>
  <c r="B4187" i="1" s="1"/>
  <c r="W4195" i="1"/>
  <c r="AG4195" i="1" s="1"/>
  <c r="W4204" i="1"/>
  <c r="AG4204" i="1" s="1"/>
  <c r="B4204" i="1" s="1"/>
  <c r="W4212" i="1"/>
  <c r="AG4212" i="1" s="1"/>
  <c r="B4212" i="1" s="1"/>
  <c r="W4221" i="1"/>
  <c r="AG4221" i="1" s="1"/>
  <c r="B4221" i="1" s="1"/>
  <c r="W4228" i="1"/>
  <c r="AG4228" i="1" s="1"/>
  <c r="B4228" i="1" s="1"/>
  <c r="W4236" i="1"/>
  <c r="AG4236" i="1" s="1"/>
  <c r="W4245" i="1"/>
  <c r="AG4245" i="1" s="1"/>
  <c r="B4245" i="1" s="1"/>
  <c r="W4253" i="1"/>
  <c r="AG4253" i="1" s="1"/>
  <c r="W4258" i="1"/>
  <c r="AG4258" i="1" s="1"/>
  <c r="B4258" i="1" s="1"/>
  <c r="W4267" i="1"/>
  <c r="AG4267" i="1" s="1"/>
  <c r="B4267" i="1" s="1"/>
  <c r="W4277" i="1"/>
  <c r="AG4277" i="1" s="1"/>
  <c r="B4277" i="1" s="1"/>
  <c r="W4284" i="1"/>
  <c r="AG4284" i="1" s="1"/>
  <c r="B4284" i="1" s="1"/>
  <c r="W4294" i="1"/>
  <c r="W4300" i="1"/>
  <c r="AG4300" i="1" s="1"/>
  <c r="V4038" i="1"/>
  <c r="V4056" i="1"/>
  <c r="V4029" i="1"/>
  <c r="V4046" i="1"/>
  <c r="V4061" i="1"/>
  <c r="V4078" i="1"/>
  <c r="AG4104" i="1"/>
  <c r="B4104" i="1" s="1"/>
  <c r="AG4153" i="1"/>
  <c r="B4153" i="1" s="1"/>
  <c r="V4032" i="1"/>
  <c r="V4044" i="1"/>
  <c r="V4062" i="1"/>
  <c r="V4077" i="1"/>
  <c r="V4093" i="1"/>
  <c r="V4030" i="1"/>
  <c r="V4050" i="1"/>
  <c r="V4063" i="1"/>
  <c r="V4079" i="1"/>
  <c r="V4094" i="1"/>
  <c r="V4072" i="1"/>
  <c r="V4089" i="1"/>
  <c r="V4031" i="1"/>
  <c r="V4047" i="1"/>
  <c r="V4065" i="1"/>
  <c r="V4080" i="1"/>
  <c r="V4095" i="1"/>
  <c r="V4028" i="1"/>
  <c r="V4045" i="1"/>
  <c r="V4060" i="1"/>
  <c r="V4075" i="1"/>
  <c r="V4092" i="1"/>
  <c r="W4106" i="1"/>
  <c r="W4111" i="1"/>
  <c r="W4120" i="1"/>
  <c r="W4128" i="1"/>
  <c r="W4136" i="1"/>
  <c r="W4143" i="1"/>
  <c r="W4152" i="1"/>
  <c r="W4161" i="1"/>
  <c r="W4167" i="1"/>
  <c r="W4179" i="1"/>
  <c r="W4185" i="1"/>
  <c r="W4193" i="1"/>
  <c r="W4198" i="1"/>
  <c r="W4209" i="1"/>
  <c r="W4216" i="1"/>
  <c r="W4224" i="1"/>
  <c r="W4232" i="1"/>
  <c r="W4240" i="1"/>
  <c r="W4247" i="1"/>
  <c r="W4255" i="1"/>
  <c r="W4263" i="1"/>
  <c r="W4272" i="1"/>
  <c r="W4279" i="1"/>
  <c r="W4289" i="1"/>
  <c r="W4295" i="1"/>
  <c r="W4304" i="1"/>
  <c r="E4365" i="1"/>
  <c r="V4041" i="1"/>
  <c r="V4057" i="1"/>
  <c r="V4073" i="1"/>
  <c r="V4088" i="1"/>
  <c r="V4043" i="1"/>
  <c r="V4059" i="1"/>
  <c r="V4076" i="1"/>
  <c r="V4091" i="1"/>
  <c r="W4100" i="1"/>
  <c r="W4107" i="1"/>
  <c r="W4117" i="1"/>
  <c r="W4125" i="1"/>
  <c r="W4134" i="1"/>
  <c r="W4141" i="1"/>
  <c r="W4151" i="1"/>
  <c r="W4157" i="1"/>
  <c r="W4166" i="1"/>
  <c r="W4175" i="1"/>
  <c r="W4182" i="1"/>
  <c r="W4190" i="1"/>
  <c r="W4200" i="1"/>
  <c r="W4206" i="1"/>
  <c r="W4214" i="1"/>
  <c r="W4222" i="1"/>
  <c r="W4230" i="1"/>
  <c r="W4237" i="1"/>
  <c r="W4248" i="1"/>
  <c r="W4254" i="1"/>
  <c r="W4262" i="1"/>
  <c r="W4273" i="1"/>
  <c r="W4276" i="1"/>
  <c r="W4286" i="1"/>
  <c r="W4297" i="1"/>
  <c r="W4302" i="1"/>
  <c r="C4366" i="1"/>
  <c r="I4366" i="1"/>
  <c r="H4366" i="1" s="1"/>
  <c r="Y4365" i="1"/>
  <c r="Z4365" i="1"/>
  <c r="AA4365" i="1" s="1"/>
  <c r="AH4365" i="1" s="1"/>
  <c r="AJ4366" i="1"/>
  <c r="V4042" i="1"/>
  <c r="V4058" i="1"/>
  <c r="V4074" i="1"/>
  <c r="V4090" i="1"/>
  <c r="W4102" i="1"/>
  <c r="W4109" i="1"/>
  <c r="W4119" i="1"/>
  <c r="W4127" i="1"/>
  <c r="W4135" i="1"/>
  <c r="W4144" i="1"/>
  <c r="W4150" i="1"/>
  <c r="W4159" i="1"/>
  <c r="W4168" i="1"/>
  <c r="W4174" i="1"/>
  <c r="W4183" i="1"/>
  <c r="W4191" i="1"/>
  <c r="W4199" i="1"/>
  <c r="W4207" i="1"/>
  <c r="W4215" i="1"/>
  <c r="W4223" i="1"/>
  <c r="W4233" i="1"/>
  <c r="W4239" i="1"/>
  <c r="W4246" i="1"/>
  <c r="W4256" i="1"/>
  <c r="W4265" i="1"/>
  <c r="W4270" i="1"/>
  <c r="W4281" i="1"/>
  <c r="W4288" i="1"/>
  <c r="W4293" i="1"/>
  <c r="W4303" i="1"/>
  <c r="V4037" i="1"/>
  <c r="V4051" i="1"/>
  <c r="V4069" i="1"/>
  <c r="V4084" i="1"/>
  <c r="V4097" i="1"/>
  <c r="AG4294" i="1"/>
  <c r="B4294" i="1" s="1"/>
  <c r="AC4308" i="1"/>
  <c r="AE4308" i="1" s="1"/>
  <c r="G4308" i="1"/>
  <c r="V4040" i="1"/>
  <c r="V4053" i="1"/>
  <c r="V4071" i="1"/>
  <c r="V4085" i="1"/>
  <c r="A4367" i="1"/>
  <c r="X4366" i="1"/>
  <c r="K4366" i="1"/>
  <c r="V4039" i="1"/>
  <c r="V4055" i="1"/>
  <c r="V4070" i="1"/>
  <c r="V4086" i="1"/>
  <c r="T4304" i="1"/>
  <c r="AF4304" i="1" s="1"/>
  <c r="S4305" i="1"/>
  <c r="V4036" i="1"/>
  <c r="V4052" i="1"/>
  <c r="V4066" i="1"/>
  <c r="V4087" i="1"/>
  <c r="W4101" i="1"/>
  <c r="W4108" i="1"/>
  <c r="W4118" i="1"/>
  <c r="W4124" i="1"/>
  <c r="W4132" i="1"/>
  <c r="W4138" i="1"/>
  <c r="W4146" i="1"/>
  <c r="W4155" i="1"/>
  <c r="W4163" i="1"/>
  <c r="W4172" i="1"/>
  <c r="W4180" i="1"/>
  <c r="W4186" i="1"/>
  <c r="W4197" i="1"/>
  <c r="W4205" i="1"/>
  <c r="W4211" i="1"/>
  <c r="W4220" i="1"/>
  <c r="W4229" i="1"/>
  <c r="W4235" i="1"/>
  <c r="W4244" i="1"/>
  <c r="W4250" i="1"/>
  <c r="W4260" i="1"/>
  <c r="W4268" i="1"/>
  <c r="W4278" i="1"/>
  <c r="W4285" i="1"/>
  <c r="W4290" i="1"/>
  <c r="W4301" i="1"/>
  <c r="AB4368" i="1"/>
  <c r="V4033" i="1"/>
  <c r="V4049" i="1"/>
  <c r="V4064" i="1"/>
  <c r="V4081" i="1"/>
  <c r="V4096" i="1"/>
  <c r="M4309" i="1"/>
  <c r="N4309" i="1" s="1"/>
  <c r="P4309" i="1"/>
  <c r="Q4309" i="1"/>
  <c r="L4310" i="1"/>
  <c r="V4034" i="1"/>
  <c r="V4048" i="1"/>
  <c r="V4068" i="1"/>
  <c r="V4083" i="1"/>
  <c r="W4099" i="1"/>
  <c r="W4105" i="1"/>
  <c r="W4113" i="1"/>
  <c r="W4121" i="1"/>
  <c r="W4129" i="1"/>
  <c r="W4139" i="1"/>
  <c r="W4147" i="1"/>
  <c r="W4156" i="1"/>
  <c r="W4160" i="1"/>
  <c r="W4169" i="1"/>
  <c r="W4177" i="1"/>
  <c r="W4188" i="1"/>
  <c r="W4194" i="1"/>
  <c r="W4202" i="1"/>
  <c r="W4213" i="1"/>
  <c r="W4218" i="1"/>
  <c r="W4225" i="1"/>
  <c r="W4234" i="1"/>
  <c r="W4241" i="1"/>
  <c r="W4251" i="1"/>
  <c r="W4259" i="1"/>
  <c r="W4266" i="1"/>
  <c r="W4275" i="1"/>
  <c r="W4283" i="1"/>
  <c r="W4291" i="1"/>
  <c r="W4296" i="1"/>
  <c r="F4307" i="1"/>
  <c r="J4307" i="1" s="1"/>
  <c r="V4035" i="1"/>
  <c r="V4054" i="1"/>
  <c r="V4067" i="1"/>
  <c r="V4082" i="1"/>
  <c r="W4098" i="1"/>
  <c r="W4110" i="1"/>
  <c r="W4116" i="1"/>
  <c r="W4123" i="1"/>
  <c r="W4131" i="1"/>
  <c r="W4140" i="1"/>
  <c r="W4148" i="1"/>
  <c r="W4154" i="1"/>
  <c r="W4164" i="1"/>
  <c r="W4171" i="1"/>
  <c r="W4178" i="1"/>
  <c r="W4189" i="1"/>
  <c r="W4196" i="1"/>
  <c r="W4203" i="1"/>
  <c r="W4210" i="1"/>
  <c r="W4219" i="1"/>
  <c r="W4227" i="1"/>
  <c r="W4238" i="1"/>
  <c r="W4243" i="1"/>
  <c r="W4252" i="1"/>
  <c r="W4261" i="1"/>
  <c r="W4269" i="1"/>
  <c r="W4274" i="1"/>
  <c r="W4280" i="1"/>
  <c r="W4292" i="1"/>
  <c r="W4298" i="1"/>
  <c r="W4029" i="1" l="1"/>
  <c r="W4030" i="1"/>
  <c r="W4044" i="1"/>
  <c r="W4076" i="1"/>
  <c r="W4039" i="1"/>
  <c r="AG4039" i="1" s="1"/>
  <c r="W4094" i="1"/>
  <c r="W4074" i="1"/>
  <c r="W4043" i="1"/>
  <c r="AG4043" i="1" s="1"/>
  <c r="W4058" i="1"/>
  <c r="AG4058" i="1" s="1"/>
  <c r="W4086" i="1"/>
  <c r="W4070" i="1"/>
  <c r="W4062" i="1"/>
  <c r="AG4062" i="1" s="1"/>
  <c r="W4072" i="1"/>
  <c r="AG4072" i="1" s="1"/>
  <c r="W4092" i="1"/>
  <c r="AG4092" i="1" s="1"/>
  <c r="W4090" i="1"/>
  <c r="AG4090" i="1" s="1"/>
  <c r="W4059" i="1"/>
  <c r="AG4059" i="1" s="1"/>
  <c r="W4069" i="1"/>
  <c r="AG4069" i="1" s="1"/>
  <c r="W4055" i="1"/>
  <c r="AG4055" i="1" s="1"/>
  <c r="W4038" i="1"/>
  <c r="AG4038" i="1" s="1"/>
  <c r="W4042" i="1"/>
  <c r="AG4042" i="1" s="1"/>
  <c r="W4079" i="1"/>
  <c r="AG4079" i="1" s="1"/>
  <c r="W4050" i="1"/>
  <c r="W4032" i="1"/>
  <c r="AG4032" i="1" s="1"/>
  <c r="W4084" i="1"/>
  <c r="W4063" i="1"/>
  <c r="AG4063" i="1" s="1"/>
  <c r="W4089" i="1"/>
  <c r="W4056" i="1"/>
  <c r="W4093" i="1"/>
  <c r="AG4093" i="1" s="1"/>
  <c r="W4078" i="1"/>
  <c r="AG4078" i="1" s="1"/>
  <c r="W4061" i="1"/>
  <c r="AG4061" i="1" s="1"/>
  <c r="W4085" i="1"/>
  <c r="W4071" i="1"/>
  <c r="W4053" i="1"/>
  <c r="AG4053" i="1" s="1"/>
  <c r="W4040" i="1"/>
  <c r="AG4040" i="1" s="1"/>
  <c r="W4091" i="1"/>
  <c r="W4077" i="1"/>
  <c r="AG4077" i="1" s="1"/>
  <c r="W4041" i="1"/>
  <c r="AG4041" i="1" s="1"/>
  <c r="W4046" i="1"/>
  <c r="AG4046" i="1" s="1"/>
  <c r="W4051" i="1"/>
  <c r="AG4051" i="1" s="1"/>
  <c r="W4037" i="1"/>
  <c r="W4080" i="1"/>
  <c r="AG4080" i="1" s="1"/>
  <c r="W4088" i="1"/>
  <c r="AG4088" i="1" s="1"/>
  <c r="W4073" i="1"/>
  <c r="AG4073" i="1" s="1"/>
  <c r="W4057" i="1"/>
  <c r="AG4057" i="1" s="1"/>
  <c r="W4065" i="1"/>
  <c r="AG4065" i="1" s="1"/>
  <c r="W4031" i="1"/>
  <c r="W4095" i="1"/>
  <c r="AG4095" i="1" s="1"/>
  <c r="W4047" i="1"/>
  <c r="AG4047" i="1" s="1"/>
  <c r="O4307" i="1"/>
  <c r="R4307" i="1" s="1"/>
  <c r="V4307" i="1" s="1"/>
  <c r="AC4309" i="1"/>
  <c r="AE4309" i="1" s="1"/>
  <c r="G4309" i="1"/>
  <c r="AG4290" i="1"/>
  <c r="AG4260" i="1"/>
  <c r="B4260" i="1" s="1"/>
  <c r="AG4229" i="1"/>
  <c r="AG4197" i="1"/>
  <c r="B4197" i="1" s="1"/>
  <c r="AG4163" i="1"/>
  <c r="B4163" i="1" s="1"/>
  <c r="AG4132" i="1"/>
  <c r="B4132" i="1" s="1"/>
  <c r="AG4101" i="1"/>
  <c r="T4305" i="1"/>
  <c r="AF4305" i="1" s="1"/>
  <c r="S4306" i="1"/>
  <c r="U4305" i="1"/>
  <c r="W4305" i="1" s="1"/>
  <c r="AJ4367" i="1"/>
  <c r="I4367" i="1"/>
  <c r="H4367" i="1" s="1"/>
  <c r="Y4366" i="1"/>
  <c r="Z4366" i="1"/>
  <c r="AA4366" i="1" s="1"/>
  <c r="AH4366" i="1" s="1"/>
  <c r="C4367" i="1"/>
  <c r="F4308" i="1"/>
  <c r="O4308" i="1" s="1"/>
  <c r="R4308" i="1" s="1"/>
  <c r="V4308" i="1" s="1"/>
  <c r="AG4293" i="1"/>
  <c r="B4293" i="1" s="1"/>
  <c r="AG4265" i="1"/>
  <c r="B4265" i="1" s="1"/>
  <c r="AG4233" i="1"/>
  <c r="B4233" i="1" s="1"/>
  <c r="AG4199" i="1"/>
  <c r="B4199" i="1" s="1"/>
  <c r="AG4168" i="1"/>
  <c r="B4168" i="1" s="1"/>
  <c r="AG4135" i="1"/>
  <c r="B4135" i="1" s="1"/>
  <c r="AG4102" i="1"/>
  <c r="B4102" i="1" s="1"/>
  <c r="AG4302" i="1"/>
  <c r="AG4273" i="1"/>
  <c r="B4273" i="1" s="1"/>
  <c r="AG4237" i="1"/>
  <c r="B4237" i="1" s="1"/>
  <c r="AG4206" i="1"/>
  <c r="AG4175" i="1"/>
  <c r="B4175" i="1" s="1"/>
  <c r="AG4141" i="1"/>
  <c r="B4141" i="1" s="1"/>
  <c r="AG4107" i="1"/>
  <c r="B4107" i="1" s="1"/>
  <c r="AG4279" i="1"/>
  <c r="B4279" i="1" s="1"/>
  <c r="AG4247" i="1"/>
  <c r="B4247" i="1" s="1"/>
  <c r="AG4216" i="1"/>
  <c r="B4216" i="1" s="1"/>
  <c r="AG4185" i="1"/>
  <c r="B4185" i="1" s="1"/>
  <c r="AG4152" i="1"/>
  <c r="B4152" i="1" s="1"/>
  <c r="AG4120" i="1"/>
  <c r="B4120" i="1" s="1"/>
  <c r="W4045" i="1"/>
  <c r="W4081" i="1"/>
  <c r="W4064" i="1"/>
  <c r="W4049" i="1"/>
  <c r="W4033" i="1"/>
  <c r="W4087" i="1"/>
  <c r="W4036" i="1"/>
  <c r="W4075" i="1"/>
  <c r="AG4274" i="1"/>
  <c r="B4274" i="1" s="1"/>
  <c r="AG4243" i="1"/>
  <c r="B4243" i="1" s="1"/>
  <c r="AG4210" i="1"/>
  <c r="B4210" i="1" s="1"/>
  <c r="AG4178" i="1"/>
  <c r="B4178" i="1" s="1"/>
  <c r="AG4148" i="1"/>
  <c r="B4148" i="1" s="1"/>
  <c r="AG4116" i="1"/>
  <c r="B4116" i="1" s="1"/>
  <c r="AG4291" i="1"/>
  <c r="B4291" i="1" s="1"/>
  <c r="AG4259" i="1"/>
  <c r="AG4225" i="1"/>
  <c r="B4225" i="1" s="1"/>
  <c r="AG4194" i="1"/>
  <c r="B4194" i="1" s="1"/>
  <c r="AG4160" i="1"/>
  <c r="AG4129" i="1"/>
  <c r="B4129" i="1" s="1"/>
  <c r="AG4099" i="1"/>
  <c r="AG4298" i="1"/>
  <c r="B4298" i="1" s="1"/>
  <c r="AG4269" i="1"/>
  <c r="AG4238" i="1"/>
  <c r="B4238" i="1" s="1"/>
  <c r="AG4203" i="1"/>
  <c r="B4203" i="1" s="1"/>
  <c r="AG4171" i="1"/>
  <c r="B4171" i="1" s="1"/>
  <c r="AG4140" i="1"/>
  <c r="B4140" i="1" s="1"/>
  <c r="AG4110" i="1"/>
  <c r="B4110" i="1" s="1"/>
  <c r="AG4283" i="1"/>
  <c r="B4283" i="1" s="1"/>
  <c r="AG4251" i="1"/>
  <c r="B4251" i="1" s="1"/>
  <c r="AG4218" i="1"/>
  <c r="B4218" i="1" s="1"/>
  <c r="AG4188" i="1"/>
  <c r="B4188" i="1" s="1"/>
  <c r="AG4156" i="1"/>
  <c r="B4156" i="1" s="1"/>
  <c r="AG4121" i="1"/>
  <c r="B4121" i="1" s="1"/>
  <c r="M4310" i="1"/>
  <c r="N4310" i="1" s="1"/>
  <c r="P4310" i="1"/>
  <c r="Q4310" i="1"/>
  <c r="L4311" i="1"/>
  <c r="AG4285" i="1"/>
  <c r="B4285" i="1" s="1"/>
  <c r="AG4250" i="1"/>
  <c r="B4250" i="1" s="1"/>
  <c r="AG4220" i="1"/>
  <c r="B4220" i="1" s="1"/>
  <c r="AG4186" i="1"/>
  <c r="B4186" i="1" s="1"/>
  <c r="AG4155" i="1"/>
  <c r="B4155" i="1" s="1"/>
  <c r="AG4124" i="1"/>
  <c r="B4124" i="1" s="1"/>
  <c r="AG4076" i="1"/>
  <c r="B4195" i="1"/>
  <c r="AG4288" i="1"/>
  <c r="B4288" i="1" s="1"/>
  <c r="AG4256" i="1"/>
  <c r="B4256" i="1" s="1"/>
  <c r="AG4223" i="1"/>
  <c r="B4223" i="1" s="1"/>
  <c r="AG4191" i="1"/>
  <c r="B4191" i="1" s="1"/>
  <c r="AG4159" i="1"/>
  <c r="B4159" i="1" s="1"/>
  <c r="AG4127" i="1"/>
  <c r="B4127" i="1" s="1"/>
  <c r="AG4297" i="1"/>
  <c r="B4297" i="1" s="1"/>
  <c r="AG4262" i="1"/>
  <c r="B4262" i="1" s="1"/>
  <c r="AG4230" i="1"/>
  <c r="B4230" i="1" s="1"/>
  <c r="AG4200" i="1"/>
  <c r="B4200" i="1" s="1"/>
  <c r="AG4166" i="1"/>
  <c r="B4166" i="1" s="1"/>
  <c r="AG4134" i="1"/>
  <c r="B4134" i="1" s="1"/>
  <c r="AG4100" i="1"/>
  <c r="B4100" i="1" s="1"/>
  <c r="W4096" i="1"/>
  <c r="AG4029" i="1"/>
  <c r="AG4304" i="1"/>
  <c r="B4304" i="1" s="1"/>
  <c r="AG4272" i="1"/>
  <c r="B4272" i="1" s="1"/>
  <c r="AG4240" i="1"/>
  <c r="B4240" i="1" s="1"/>
  <c r="AG4209" i="1"/>
  <c r="B4209" i="1" s="1"/>
  <c r="AG4179" i="1"/>
  <c r="B4179" i="1" s="1"/>
  <c r="AG4143" i="1"/>
  <c r="B4143" i="1" s="1"/>
  <c r="AG4111" i="1"/>
  <c r="B4111" i="1" s="1"/>
  <c r="W4082" i="1"/>
  <c r="W4067" i="1"/>
  <c r="W4054" i="1"/>
  <c r="W4035" i="1"/>
  <c r="W4097" i="1"/>
  <c r="AG4261" i="1"/>
  <c r="B4261" i="1" s="1"/>
  <c r="AG4164" i="1"/>
  <c r="B4164" i="1" s="1"/>
  <c r="AG4275" i="1"/>
  <c r="B4275" i="1" s="1"/>
  <c r="AG4241" i="1"/>
  <c r="B4241" i="1" s="1"/>
  <c r="AG4213" i="1"/>
  <c r="B4213" i="1" s="1"/>
  <c r="AG4177" i="1"/>
  <c r="AG4147" i="1"/>
  <c r="B4147" i="1" s="1"/>
  <c r="AG4113" i="1"/>
  <c r="AB4369" i="1"/>
  <c r="AG4278" i="1"/>
  <c r="B4278" i="1" s="1"/>
  <c r="AG4244" i="1"/>
  <c r="B4244" i="1" s="1"/>
  <c r="AG4211" i="1"/>
  <c r="B4211" i="1" s="1"/>
  <c r="AG4180" i="1"/>
  <c r="B4180" i="1" s="1"/>
  <c r="AG4146" i="1"/>
  <c r="B4146" i="1" s="1"/>
  <c r="AG4118" i="1"/>
  <c r="B4118" i="1" s="1"/>
  <c r="A4368" i="1"/>
  <c r="X4367" i="1"/>
  <c r="K4367" i="1"/>
  <c r="AG4281" i="1"/>
  <c r="B4281" i="1" s="1"/>
  <c r="AG4246" i="1"/>
  <c r="B4246" i="1" s="1"/>
  <c r="AG4215" i="1"/>
  <c r="B4215" i="1" s="1"/>
  <c r="AG4183" i="1"/>
  <c r="B4183" i="1" s="1"/>
  <c r="AG4150" i="1"/>
  <c r="B4150" i="1" s="1"/>
  <c r="AG4119" i="1"/>
  <c r="B4119" i="1" s="1"/>
  <c r="AG4286" i="1"/>
  <c r="B4286" i="1" s="1"/>
  <c r="AG4254" i="1"/>
  <c r="B4254" i="1" s="1"/>
  <c r="AG4222" i="1"/>
  <c r="B4222" i="1" s="1"/>
  <c r="AG4190" i="1"/>
  <c r="B4190" i="1" s="1"/>
  <c r="AG4157" i="1"/>
  <c r="B4157" i="1" s="1"/>
  <c r="AG4125" i="1"/>
  <c r="AG4295" i="1"/>
  <c r="B4295" i="1" s="1"/>
  <c r="AG4263" i="1"/>
  <c r="B4263" i="1" s="1"/>
  <c r="AG4232" i="1"/>
  <c r="B4232" i="1" s="1"/>
  <c r="AG4198" i="1"/>
  <c r="B4198" i="1" s="1"/>
  <c r="AG4167" i="1"/>
  <c r="B4167" i="1" s="1"/>
  <c r="AG4136" i="1"/>
  <c r="B4136" i="1" s="1"/>
  <c r="AG4106" i="1"/>
  <c r="B4106" i="1" s="1"/>
  <c r="W4052" i="1"/>
  <c r="W4060" i="1"/>
  <c r="W4066" i="1"/>
  <c r="W4028" i="1"/>
  <c r="AG4292" i="1"/>
  <c r="B4292" i="1" s="1"/>
  <c r="AG4227" i="1"/>
  <c r="B4227" i="1" s="1"/>
  <c r="AG4196" i="1"/>
  <c r="B4196" i="1" s="1"/>
  <c r="AG4131" i="1"/>
  <c r="B4131" i="1" s="1"/>
  <c r="AG4098" i="1"/>
  <c r="B4098" i="1" s="1"/>
  <c r="AG4280" i="1"/>
  <c r="B4280" i="1" s="1"/>
  <c r="AG4252" i="1"/>
  <c r="B4252" i="1" s="1"/>
  <c r="AG4219" i="1"/>
  <c r="B4219" i="1" s="1"/>
  <c r="AG4189" i="1"/>
  <c r="B4189" i="1" s="1"/>
  <c r="AG4154" i="1"/>
  <c r="B4154" i="1" s="1"/>
  <c r="AG4123" i="1"/>
  <c r="B4123" i="1" s="1"/>
  <c r="AG4296" i="1"/>
  <c r="B4296" i="1" s="1"/>
  <c r="AG4266" i="1"/>
  <c r="B4266" i="1" s="1"/>
  <c r="AG4234" i="1"/>
  <c r="AG4202" i="1"/>
  <c r="B4202" i="1" s="1"/>
  <c r="AG4169" i="1"/>
  <c r="B4169" i="1" s="1"/>
  <c r="AG4139" i="1"/>
  <c r="B4139" i="1" s="1"/>
  <c r="AG4105" i="1"/>
  <c r="AG4301" i="1"/>
  <c r="B4301" i="1" s="1"/>
  <c r="AG4268" i="1"/>
  <c r="B4268" i="1" s="1"/>
  <c r="AG4235" i="1"/>
  <c r="B4235" i="1" s="1"/>
  <c r="AG4205" i="1"/>
  <c r="AG4172" i="1"/>
  <c r="B4172" i="1" s="1"/>
  <c r="AG4138" i="1"/>
  <c r="B4138" i="1" s="1"/>
  <c r="AG4108" i="1"/>
  <c r="B4108" i="1" s="1"/>
  <c r="B4300" i="1"/>
  <c r="B4253" i="1"/>
  <c r="B4236" i="1"/>
  <c r="AG4303" i="1"/>
  <c r="B4303" i="1" s="1"/>
  <c r="AG4270" i="1"/>
  <c r="B4270" i="1" s="1"/>
  <c r="AG4239" i="1"/>
  <c r="B4239" i="1" s="1"/>
  <c r="AG4207" i="1"/>
  <c r="B4207" i="1" s="1"/>
  <c r="AG4174" i="1"/>
  <c r="B4174" i="1" s="1"/>
  <c r="AG4144" i="1"/>
  <c r="B4144" i="1" s="1"/>
  <c r="AG4109" i="1"/>
  <c r="B4109" i="1" s="1"/>
  <c r="E4366" i="1"/>
  <c r="AG4276" i="1"/>
  <c r="AG4248" i="1"/>
  <c r="B4248" i="1" s="1"/>
  <c r="AG4214" i="1"/>
  <c r="B4214" i="1" s="1"/>
  <c r="AG4182" i="1"/>
  <c r="AG4151" i="1"/>
  <c r="B4151" i="1" s="1"/>
  <c r="AG4117" i="1"/>
  <c r="B4117" i="1" s="1"/>
  <c r="AG4044" i="1"/>
  <c r="AG4289" i="1"/>
  <c r="B4289" i="1" s="1"/>
  <c r="AG4255" i="1"/>
  <c r="AG4224" i="1"/>
  <c r="B4224" i="1" s="1"/>
  <c r="AG4193" i="1"/>
  <c r="B4193" i="1" s="1"/>
  <c r="AG4161" i="1"/>
  <c r="B4161" i="1" s="1"/>
  <c r="AG4128" i="1"/>
  <c r="B4128" i="1" s="1"/>
  <c r="W4083" i="1"/>
  <c r="W4068" i="1"/>
  <c r="W4048" i="1"/>
  <c r="W4034" i="1"/>
  <c r="B4299" i="1"/>
  <c r="B4282" i="1"/>
  <c r="B4249" i="1"/>
  <c r="B4231" i="1"/>
  <c r="B4217" i="1"/>
  <c r="B4201" i="1"/>
  <c r="B4184" i="1"/>
  <c r="AG4070" i="1" l="1"/>
  <c r="AG4030" i="1"/>
  <c r="AG4094" i="1"/>
  <c r="AG4074" i="1"/>
  <c r="AG4050" i="1"/>
  <c r="AG4085" i="1"/>
  <c r="AG4071" i="1"/>
  <c r="AG4037" i="1"/>
  <c r="AG4056" i="1"/>
  <c r="AG4086" i="1"/>
  <c r="AG4089" i="1"/>
  <c r="AG4084" i="1"/>
  <c r="AG4031" i="1"/>
  <c r="AG4091" i="1"/>
  <c r="B4073" i="1"/>
  <c r="B4057" i="1"/>
  <c r="B4078" i="1"/>
  <c r="B4088" i="1"/>
  <c r="B4043" i="1"/>
  <c r="B4058" i="1"/>
  <c r="B4080" i="1"/>
  <c r="B4095" i="1"/>
  <c r="J4308" i="1"/>
  <c r="B4055" i="1"/>
  <c r="B4092" i="1"/>
  <c r="B4053" i="1"/>
  <c r="B4076" i="1"/>
  <c r="B4079" i="1"/>
  <c r="B4046" i="1"/>
  <c r="B4041" i="1"/>
  <c r="B4047" i="1"/>
  <c r="B4039" i="1"/>
  <c r="AG4048" i="1"/>
  <c r="B4255" i="1"/>
  <c r="B4032" i="1"/>
  <c r="B4044" i="1"/>
  <c r="B4093" i="1"/>
  <c r="B4276" i="1"/>
  <c r="AG4066" i="1"/>
  <c r="B4063" i="1"/>
  <c r="B4038" i="1"/>
  <c r="B4069" i="1"/>
  <c r="AG4054" i="1"/>
  <c r="B4061" i="1"/>
  <c r="AG4087" i="1"/>
  <c r="AG4081" i="1"/>
  <c r="AG4305" i="1"/>
  <c r="AG4060" i="1"/>
  <c r="AJ4368" i="1"/>
  <c r="Y4367" i="1"/>
  <c r="I4368" i="1"/>
  <c r="H4368" i="1" s="1"/>
  <c r="Z4367" i="1"/>
  <c r="AA4367" i="1" s="1"/>
  <c r="AH4367" i="1" s="1"/>
  <c r="C4368" i="1"/>
  <c r="AG4097" i="1"/>
  <c r="AG4067" i="1"/>
  <c r="AG4096" i="1"/>
  <c r="AC4310" i="1"/>
  <c r="AE4310" i="1" s="1"/>
  <c r="G4310" i="1"/>
  <c r="B4269" i="1"/>
  <c r="B4099" i="1"/>
  <c r="B4160" i="1"/>
  <c r="AG4033" i="1"/>
  <c r="AG4045" i="1"/>
  <c r="B4065" i="1"/>
  <c r="B4206" i="1"/>
  <c r="B4042" i="1"/>
  <c r="T4306" i="1"/>
  <c r="AF4306" i="1" s="1"/>
  <c r="S4307" i="1"/>
  <c r="U4306" i="1"/>
  <c r="W4306" i="1" s="1"/>
  <c r="F4309" i="1"/>
  <c r="O4309" i="1" s="1"/>
  <c r="R4309" i="1" s="1"/>
  <c r="V4309" i="1" s="1"/>
  <c r="AG4083" i="1"/>
  <c r="B4062" i="1"/>
  <c r="B4077" i="1"/>
  <c r="B4182" i="1"/>
  <c r="B4205" i="1"/>
  <c r="B4105" i="1"/>
  <c r="B4234" i="1"/>
  <c r="AG4052" i="1"/>
  <c r="B4125" i="1"/>
  <c r="X4368" i="1"/>
  <c r="A4369" i="1"/>
  <c r="K4368" i="1"/>
  <c r="B4072" i="1"/>
  <c r="B4051" i="1"/>
  <c r="B4040" i="1"/>
  <c r="B4113" i="1"/>
  <c r="B4177" i="1"/>
  <c r="AG4082" i="1"/>
  <c r="B4029" i="1"/>
  <c r="B4059" i="1"/>
  <c r="M4311" i="1"/>
  <c r="N4311" i="1" s="1"/>
  <c r="P4311" i="1"/>
  <c r="Q4311" i="1"/>
  <c r="L4312" i="1"/>
  <c r="AG4075" i="1"/>
  <c r="AG4049" i="1"/>
  <c r="AG4068" i="1"/>
  <c r="AG4034" i="1"/>
  <c r="AG4028" i="1"/>
  <c r="AB4370" i="1"/>
  <c r="AG4035" i="1"/>
  <c r="B4259" i="1"/>
  <c r="AG4036" i="1"/>
  <c r="AG4064" i="1"/>
  <c r="B4302" i="1"/>
  <c r="E4367" i="1"/>
  <c r="B4090" i="1"/>
  <c r="B4101" i="1"/>
  <c r="B4229" i="1"/>
  <c r="B4290" i="1"/>
  <c r="B4030" i="1" l="1"/>
  <c r="B4085" i="1"/>
  <c r="B4070" i="1"/>
  <c r="B4094" i="1"/>
  <c r="B4050" i="1"/>
  <c r="B4074" i="1"/>
  <c r="B4071" i="1"/>
  <c r="B4037" i="1"/>
  <c r="B4031" i="1"/>
  <c r="B4086" i="1"/>
  <c r="B4056" i="1"/>
  <c r="B4089" i="1"/>
  <c r="B4084" i="1"/>
  <c r="B4091" i="1"/>
  <c r="J4309" i="1"/>
  <c r="B4045" i="1"/>
  <c r="B4052" i="1"/>
  <c r="B4082" i="1"/>
  <c r="B4028" i="1"/>
  <c r="B4064" i="1"/>
  <c r="B4036" i="1"/>
  <c r="B4075" i="1"/>
  <c r="B4081" i="1"/>
  <c r="AC4311" i="1"/>
  <c r="AE4311" i="1" s="1"/>
  <c r="G4311" i="1"/>
  <c r="X4369" i="1"/>
  <c r="A4370" i="1"/>
  <c r="K4369" i="1"/>
  <c r="AG4306" i="1"/>
  <c r="E4368" i="1"/>
  <c r="B4035" i="1"/>
  <c r="B4068" i="1"/>
  <c r="M4312" i="1"/>
  <c r="N4312" i="1" s="1"/>
  <c r="P4312" i="1"/>
  <c r="Q4312" i="1"/>
  <c r="L4313" i="1"/>
  <c r="Y4368" i="1"/>
  <c r="AJ4369" i="1"/>
  <c r="Z4368" i="1"/>
  <c r="AA4368" i="1" s="1"/>
  <c r="AH4368" i="1" s="1"/>
  <c r="C4369" i="1"/>
  <c r="I4369" i="1"/>
  <c r="H4369" i="1" s="1"/>
  <c r="B4083" i="1"/>
  <c r="T4307" i="1"/>
  <c r="AF4307" i="1" s="1"/>
  <c r="S4308" i="1"/>
  <c r="U4307" i="1"/>
  <c r="W4307" i="1" s="1"/>
  <c r="B4033" i="1"/>
  <c r="F4310" i="1"/>
  <c r="O4310" i="1" s="1"/>
  <c r="R4310" i="1" s="1"/>
  <c r="V4310" i="1" s="1"/>
  <c r="B4096" i="1"/>
  <c r="B4054" i="1"/>
  <c r="B4066" i="1"/>
  <c r="B4048" i="1"/>
  <c r="AB4371" i="1"/>
  <c r="B4034" i="1"/>
  <c r="B4049" i="1"/>
  <c r="B4067" i="1"/>
  <c r="B4097" i="1"/>
  <c r="B4060" i="1"/>
  <c r="B4305" i="1"/>
  <c r="B4087" i="1"/>
  <c r="AB4372" i="1" l="1"/>
  <c r="J4310" i="1"/>
  <c r="A4371" i="1"/>
  <c r="K4370" i="1"/>
  <c r="X4370" i="1"/>
  <c r="AG4307" i="1"/>
  <c r="B4307" i="1" s="1"/>
  <c r="Z4369" i="1"/>
  <c r="AA4369" i="1" s="1"/>
  <c r="AH4369" i="1" s="1"/>
  <c r="AJ4370" i="1"/>
  <c r="C4370" i="1"/>
  <c r="I4370" i="1"/>
  <c r="H4370" i="1" s="1"/>
  <c r="Y4369" i="1"/>
  <c r="AC4312" i="1"/>
  <c r="AE4312" i="1" s="1"/>
  <c r="G4312" i="1"/>
  <c r="F4311" i="1"/>
  <c r="O4311" i="1" s="1"/>
  <c r="R4311" i="1" s="1"/>
  <c r="V4311" i="1" s="1"/>
  <c r="E4369" i="1"/>
  <c r="T4308" i="1"/>
  <c r="AF4308" i="1" s="1"/>
  <c r="S4309" i="1"/>
  <c r="U4308" i="1"/>
  <c r="W4308" i="1" s="1"/>
  <c r="M4313" i="1"/>
  <c r="N4313" i="1" s="1"/>
  <c r="P4313" i="1"/>
  <c r="Q4313" i="1"/>
  <c r="L4314" i="1"/>
  <c r="B4306" i="1"/>
  <c r="J4311" i="1" l="1"/>
  <c r="T4309" i="1"/>
  <c r="AF4309" i="1" s="1"/>
  <c r="S4310" i="1"/>
  <c r="U4309" i="1"/>
  <c r="W4309" i="1" s="1"/>
  <c r="AJ4371" i="1"/>
  <c r="Y4370" i="1"/>
  <c r="Z4370" i="1"/>
  <c r="AA4370" i="1" s="1"/>
  <c r="AH4370" i="1" s="1"/>
  <c r="C4371" i="1"/>
  <c r="I4371" i="1"/>
  <c r="H4371" i="1" s="1"/>
  <c r="F4312" i="1"/>
  <c r="J4312" i="1" s="1"/>
  <c r="AB4373" i="1"/>
  <c r="E4370" i="1"/>
  <c r="K4371" i="1"/>
  <c r="X4371" i="1"/>
  <c r="A4372" i="1"/>
  <c r="AC4313" i="1"/>
  <c r="AE4313" i="1" s="1"/>
  <c r="G4313" i="1"/>
  <c r="M4314" i="1"/>
  <c r="N4314" i="1" s="1"/>
  <c r="P4314" i="1"/>
  <c r="Q4314" i="1"/>
  <c r="L4315" i="1"/>
  <c r="AG4308" i="1"/>
  <c r="Y4371" i="1" l="1"/>
  <c r="Z4371" i="1"/>
  <c r="AA4371" i="1" s="1"/>
  <c r="AH4371" i="1" s="1"/>
  <c r="AJ4372" i="1"/>
  <c r="C4372" i="1"/>
  <c r="I4372" i="1"/>
  <c r="H4372" i="1" s="1"/>
  <c r="E4371" i="1"/>
  <c r="AC4314" i="1"/>
  <c r="AE4314" i="1" s="1"/>
  <c r="G4314" i="1"/>
  <c r="O4312" i="1"/>
  <c r="R4312" i="1" s="1"/>
  <c r="V4312" i="1" s="1"/>
  <c r="AG4309" i="1"/>
  <c r="B4309" i="1" s="1"/>
  <c r="B4308" i="1"/>
  <c r="M4315" i="1"/>
  <c r="N4315" i="1" s="1"/>
  <c r="P4315" i="1"/>
  <c r="Q4315" i="1"/>
  <c r="L4316" i="1"/>
  <c r="F4313" i="1"/>
  <c r="O4313" i="1" s="1"/>
  <c r="R4313" i="1" s="1"/>
  <c r="V4313" i="1" s="1"/>
  <c r="AB4374" i="1"/>
  <c r="T4310" i="1"/>
  <c r="AF4310" i="1" s="1"/>
  <c r="S4311" i="1"/>
  <c r="U4310" i="1"/>
  <c r="W4310" i="1" s="1"/>
  <c r="X4372" i="1"/>
  <c r="K4372" i="1"/>
  <c r="A4373" i="1"/>
  <c r="X4373" i="1" l="1"/>
  <c r="A4374" i="1"/>
  <c r="K4373" i="1"/>
  <c r="AG4310" i="1"/>
  <c r="B4310" i="1" s="1"/>
  <c r="AB4375" i="1"/>
  <c r="T4311" i="1"/>
  <c r="AF4311" i="1" s="1"/>
  <c r="S4312" i="1"/>
  <c r="U4311" i="1"/>
  <c r="W4311" i="1" s="1"/>
  <c r="M4316" i="1"/>
  <c r="N4316" i="1" s="1"/>
  <c r="P4316" i="1"/>
  <c r="Q4316" i="1"/>
  <c r="L4317" i="1"/>
  <c r="F4314" i="1"/>
  <c r="J4314" i="1" s="1"/>
  <c r="J4313" i="1"/>
  <c r="Y4372" i="1"/>
  <c r="Z4372" i="1"/>
  <c r="AA4372" i="1" s="1"/>
  <c r="AH4372" i="1" s="1"/>
  <c r="C4373" i="1"/>
  <c r="I4373" i="1"/>
  <c r="H4373" i="1" s="1"/>
  <c r="AJ4373" i="1"/>
  <c r="AC4315" i="1"/>
  <c r="AE4315" i="1" s="1"/>
  <c r="G4315" i="1"/>
  <c r="E4372" i="1"/>
  <c r="E4373" i="1" l="1"/>
  <c r="O4314" i="1"/>
  <c r="R4314" i="1" s="1"/>
  <c r="V4314" i="1" s="1"/>
  <c r="M4317" i="1"/>
  <c r="N4317" i="1" s="1"/>
  <c r="P4317" i="1"/>
  <c r="Q4317" i="1"/>
  <c r="L4318" i="1"/>
  <c r="AG4311" i="1"/>
  <c r="B4311" i="1" s="1"/>
  <c r="F4315" i="1"/>
  <c r="O4315" i="1" s="1"/>
  <c r="R4315" i="1" s="1"/>
  <c r="V4315" i="1" s="1"/>
  <c r="T4312" i="1"/>
  <c r="AF4312" i="1" s="1"/>
  <c r="S4313" i="1"/>
  <c r="U4312" i="1"/>
  <c r="W4312" i="1" s="1"/>
  <c r="A4375" i="1"/>
  <c r="X4374" i="1"/>
  <c r="K4374" i="1"/>
  <c r="Y4373" i="1"/>
  <c r="C4374" i="1"/>
  <c r="I4374" i="1"/>
  <c r="H4374" i="1" s="1"/>
  <c r="Z4373" i="1"/>
  <c r="AA4373" i="1" s="1"/>
  <c r="AH4373" i="1" s="1"/>
  <c r="AJ4374" i="1"/>
  <c r="AC4316" i="1"/>
  <c r="AE4316" i="1" s="1"/>
  <c r="G4316" i="1"/>
  <c r="AB4376" i="1"/>
  <c r="J4315" i="1" l="1"/>
  <c r="AG4312" i="1"/>
  <c r="B4312" i="1" s="1"/>
  <c r="X4375" i="1"/>
  <c r="K4375" i="1"/>
  <c r="A4376" i="1"/>
  <c r="AC4317" i="1"/>
  <c r="AE4317" i="1" s="1"/>
  <c r="G4317" i="1"/>
  <c r="Y4374" i="1"/>
  <c r="Z4374" i="1"/>
  <c r="AA4374" i="1" s="1"/>
  <c r="AH4374" i="1" s="1"/>
  <c r="AJ4375" i="1"/>
  <c r="C4375" i="1"/>
  <c r="I4375" i="1"/>
  <c r="H4375" i="1" s="1"/>
  <c r="T4313" i="1"/>
  <c r="AF4313" i="1" s="1"/>
  <c r="S4314" i="1"/>
  <c r="U4313" i="1"/>
  <c r="W4313" i="1" s="1"/>
  <c r="M4318" i="1"/>
  <c r="N4318" i="1" s="1"/>
  <c r="P4318" i="1"/>
  <c r="Q4318" i="1"/>
  <c r="L4319" i="1"/>
  <c r="E4374" i="1"/>
  <c r="AB4377" i="1"/>
  <c r="F4316" i="1"/>
  <c r="J4316" i="1" s="1"/>
  <c r="O4316" i="1" l="1"/>
  <c r="R4316" i="1" s="1"/>
  <c r="V4316" i="1" s="1"/>
  <c r="AB4378" i="1"/>
  <c r="T4314" i="1"/>
  <c r="AF4314" i="1" s="1"/>
  <c r="S4315" i="1"/>
  <c r="U4314" i="1"/>
  <c r="W4314" i="1" s="1"/>
  <c r="E4375" i="1"/>
  <c r="X4376" i="1"/>
  <c r="A4377" i="1"/>
  <c r="K4376" i="1"/>
  <c r="AC4318" i="1"/>
  <c r="AE4318" i="1" s="1"/>
  <c r="G4318" i="1"/>
  <c r="F4317" i="1"/>
  <c r="O4317" i="1" s="1"/>
  <c r="R4317" i="1" s="1"/>
  <c r="V4317" i="1" s="1"/>
  <c r="M4319" i="1"/>
  <c r="N4319" i="1" s="1"/>
  <c r="P4319" i="1"/>
  <c r="Q4319" i="1"/>
  <c r="L4320" i="1"/>
  <c r="AG4313" i="1"/>
  <c r="B4313" i="1" s="1"/>
  <c r="Y4375" i="1"/>
  <c r="Z4375" i="1"/>
  <c r="AA4375" i="1" s="1"/>
  <c r="AH4375" i="1" s="1"/>
  <c r="C4376" i="1"/>
  <c r="AJ4376" i="1"/>
  <c r="I4376" i="1"/>
  <c r="H4376" i="1" s="1"/>
  <c r="J4317" i="1" l="1"/>
  <c r="AC4319" i="1"/>
  <c r="AE4319" i="1" s="1"/>
  <c r="G4319" i="1"/>
  <c r="F4318" i="1"/>
  <c r="O4318" i="1" s="1"/>
  <c r="R4318" i="1" s="1"/>
  <c r="V4318" i="1" s="1"/>
  <c r="K4377" i="1"/>
  <c r="A4378" i="1"/>
  <c r="X4377" i="1"/>
  <c r="Z4376" i="1"/>
  <c r="AA4376" i="1" s="1"/>
  <c r="AH4376" i="1" s="1"/>
  <c r="AJ4377" i="1"/>
  <c r="I4377" i="1"/>
  <c r="H4377" i="1" s="1"/>
  <c r="C4377" i="1"/>
  <c r="Y4376" i="1"/>
  <c r="AG4314" i="1"/>
  <c r="B4314" i="1" s="1"/>
  <c r="AB4379" i="1"/>
  <c r="E4376" i="1"/>
  <c r="M4320" i="1"/>
  <c r="N4320" i="1" s="1"/>
  <c r="P4320" i="1"/>
  <c r="Q4320" i="1"/>
  <c r="L4321" i="1"/>
  <c r="T4315" i="1"/>
  <c r="AF4315" i="1" s="1"/>
  <c r="S4316" i="1"/>
  <c r="U4315" i="1"/>
  <c r="W4315" i="1" s="1"/>
  <c r="AG4315" i="1" l="1"/>
  <c r="B4315" i="1" s="1"/>
  <c r="E4377" i="1"/>
  <c r="X4378" i="1"/>
  <c r="A4379" i="1"/>
  <c r="K4378" i="1"/>
  <c r="J4318" i="1"/>
  <c r="F4319" i="1"/>
  <c r="O4319" i="1" s="1"/>
  <c r="R4319" i="1" s="1"/>
  <c r="V4319" i="1" s="1"/>
  <c r="T4316" i="1"/>
  <c r="AF4316" i="1" s="1"/>
  <c r="S4317" i="1"/>
  <c r="U4316" i="1"/>
  <c r="W4316" i="1" s="1"/>
  <c r="AC4320" i="1"/>
  <c r="AE4320" i="1" s="1"/>
  <c r="G4320" i="1"/>
  <c r="AB4380" i="1"/>
  <c r="M4321" i="1"/>
  <c r="N4321" i="1" s="1"/>
  <c r="P4321" i="1"/>
  <c r="Q4321" i="1"/>
  <c r="L4322" i="1"/>
  <c r="Z4377" i="1"/>
  <c r="AA4377" i="1" s="1"/>
  <c r="AH4377" i="1" s="1"/>
  <c r="I4378" i="1"/>
  <c r="H4378" i="1" s="1"/>
  <c r="AJ4378" i="1"/>
  <c r="Y4377" i="1"/>
  <c r="C4378" i="1"/>
  <c r="J4319" i="1" l="1"/>
  <c r="AJ4379" i="1"/>
  <c r="Y4378" i="1"/>
  <c r="C4379" i="1"/>
  <c r="Z4378" i="1"/>
  <c r="AA4378" i="1" s="1"/>
  <c r="AH4378" i="1" s="1"/>
  <c r="I4379" i="1"/>
  <c r="H4379" i="1" s="1"/>
  <c r="AB4381" i="1"/>
  <c r="AC4321" i="1"/>
  <c r="AE4321" i="1" s="1"/>
  <c r="G4321" i="1"/>
  <c r="F4320" i="1"/>
  <c r="J4320" i="1" s="1"/>
  <c r="AG4316" i="1"/>
  <c r="E4378" i="1"/>
  <c r="M4322" i="1"/>
  <c r="N4322" i="1" s="1"/>
  <c r="P4322" i="1"/>
  <c r="Q4322" i="1"/>
  <c r="L4323" i="1"/>
  <c r="T4317" i="1"/>
  <c r="AF4317" i="1" s="1"/>
  <c r="S4318" i="1"/>
  <c r="U4317" i="1"/>
  <c r="W4317" i="1" s="1"/>
  <c r="A4380" i="1"/>
  <c r="K4379" i="1"/>
  <c r="X4379" i="1"/>
  <c r="O4320" i="1" l="1"/>
  <c r="R4320" i="1" s="1"/>
  <c r="V4320" i="1" s="1"/>
  <c r="E4379" i="1"/>
  <c r="X4380" i="1"/>
  <c r="A4381" i="1"/>
  <c r="K4380" i="1"/>
  <c r="M4323" i="1"/>
  <c r="N4323" i="1" s="1"/>
  <c r="P4323" i="1"/>
  <c r="Q4323" i="1"/>
  <c r="L4324" i="1"/>
  <c r="AG4317" i="1"/>
  <c r="AC4322" i="1"/>
  <c r="AE4322" i="1" s="1"/>
  <c r="G4322" i="1"/>
  <c r="Z4379" i="1"/>
  <c r="AA4379" i="1" s="1"/>
  <c r="AH4379" i="1" s="1"/>
  <c r="AJ4380" i="1"/>
  <c r="C4380" i="1"/>
  <c r="I4380" i="1"/>
  <c r="H4380" i="1" s="1"/>
  <c r="Y4379" i="1"/>
  <c r="T4318" i="1"/>
  <c r="AF4318" i="1" s="1"/>
  <c r="S4319" i="1"/>
  <c r="U4318" i="1"/>
  <c r="W4318" i="1" s="1"/>
  <c r="B4316" i="1"/>
  <c r="F4321" i="1"/>
  <c r="O4321" i="1" s="1"/>
  <c r="R4321" i="1" s="1"/>
  <c r="V4321" i="1" s="1"/>
  <c r="AB4382" i="1"/>
  <c r="J4321" i="1" l="1"/>
  <c r="T4319" i="1"/>
  <c r="AF4319" i="1" s="1"/>
  <c r="S4320" i="1"/>
  <c r="U4319" i="1"/>
  <c r="W4319" i="1" s="1"/>
  <c r="F4322" i="1"/>
  <c r="O4322" i="1" s="1"/>
  <c r="R4322" i="1" s="1"/>
  <c r="V4322" i="1" s="1"/>
  <c r="X4381" i="1"/>
  <c r="A4382" i="1"/>
  <c r="K4381" i="1"/>
  <c r="AB4383" i="1"/>
  <c r="E4380" i="1"/>
  <c r="AC4323" i="1"/>
  <c r="AE4323" i="1" s="1"/>
  <c r="G4323" i="1"/>
  <c r="Y4380" i="1"/>
  <c r="Z4380" i="1"/>
  <c r="AA4380" i="1" s="1"/>
  <c r="AH4380" i="1" s="1"/>
  <c r="AJ4381" i="1"/>
  <c r="C4381" i="1"/>
  <c r="I4381" i="1"/>
  <c r="H4381" i="1" s="1"/>
  <c r="AG4318" i="1"/>
  <c r="B4317" i="1"/>
  <c r="M4324" i="1"/>
  <c r="N4324" i="1" s="1"/>
  <c r="P4324" i="1"/>
  <c r="Q4324" i="1"/>
  <c r="L4325" i="1"/>
  <c r="J4322" i="1" l="1"/>
  <c r="AB4384" i="1"/>
  <c r="Y4381" i="1"/>
  <c r="I4382" i="1"/>
  <c r="H4382" i="1" s="1"/>
  <c r="Z4381" i="1"/>
  <c r="AA4381" i="1" s="1"/>
  <c r="AH4381" i="1" s="1"/>
  <c r="AJ4382" i="1"/>
  <c r="C4382" i="1"/>
  <c r="AC4324" i="1"/>
  <c r="AE4324" i="1" s="1"/>
  <c r="G4324" i="1"/>
  <c r="M4325" i="1"/>
  <c r="N4325" i="1" s="1"/>
  <c r="P4325" i="1"/>
  <c r="Q4325" i="1"/>
  <c r="L4326" i="1"/>
  <c r="E4381" i="1"/>
  <c r="F4323" i="1"/>
  <c r="O4323" i="1" s="1"/>
  <c r="R4323" i="1" s="1"/>
  <c r="V4323" i="1" s="1"/>
  <c r="AG4319" i="1"/>
  <c r="T4320" i="1"/>
  <c r="AF4320" i="1" s="1"/>
  <c r="S4321" i="1"/>
  <c r="U4320" i="1"/>
  <c r="W4320" i="1" s="1"/>
  <c r="B4318" i="1"/>
  <c r="A4383" i="1"/>
  <c r="X4382" i="1"/>
  <c r="K4382" i="1"/>
  <c r="C4383" i="1" l="1"/>
  <c r="Y4382" i="1"/>
  <c r="I4383" i="1"/>
  <c r="H4383" i="1" s="1"/>
  <c r="Z4382" i="1"/>
  <c r="AA4382" i="1" s="1"/>
  <c r="AH4382" i="1" s="1"/>
  <c r="AJ4383" i="1"/>
  <c r="M4326" i="1"/>
  <c r="N4326" i="1" s="1"/>
  <c r="P4326" i="1"/>
  <c r="Q4326" i="1"/>
  <c r="L4327" i="1"/>
  <c r="F4324" i="1"/>
  <c r="J4324" i="1" s="1"/>
  <c r="T4321" i="1"/>
  <c r="AF4321" i="1" s="1"/>
  <c r="S4322" i="1"/>
  <c r="U4321" i="1"/>
  <c r="W4321" i="1" s="1"/>
  <c r="J4323" i="1"/>
  <c r="AB4385" i="1"/>
  <c r="X4383" i="1"/>
  <c r="A4384" i="1"/>
  <c r="K4383" i="1"/>
  <c r="AG4320" i="1"/>
  <c r="B4319" i="1"/>
  <c r="AC4325" i="1"/>
  <c r="AE4325" i="1" s="1"/>
  <c r="G4325" i="1"/>
  <c r="E4382" i="1"/>
  <c r="O4324" i="1" l="1"/>
  <c r="R4324" i="1" s="1"/>
  <c r="V4324" i="1" s="1"/>
  <c r="T4322" i="1"/>
  <c r="AF4322" i="1" s="1"/>
  <c r="S4323" i="1"/>
  <c r="U4322" i="1"/>
  <c r="W4322" i="1" s="1"/>
  <c r="F4325" i="1"/>
  <c r="O4325" i="1" s="1"/>
  <c r="R4325" i="1" s="1"/>
  <c r="V4325" i="1" s="1"/>
  <c r="B4320" i="1"/>
  <c r="K4384" i="1"/>
  <c r="A4385" i="1"/>
  <c r="X4384" i="1"/>
  <c r="AB4386" i="1"/>
  <c r="AG4321" i="1"/>
  <c r="B4321" i="1" s="1"/>
  <c r="E4383" i="1"/>
  <c r="AC4326" i="1"/>
  <c r="AE4326" i="1" s="1"/>
  <c r="G4326" i="1"/>
  <c r="Z4383" i="1"/>
  <c r="AA4383" i="1" s="1"/>
  <c r="AH4383" i="1" s="1"/>
  <c r="AJ4384" i="1"/>
  <c r="C4384" i="1"/>
  <c r="I4384" i="1"/>
  <c r="H4384" i="1" s="1"/>
  <c r="Y4383" i="1"/>
  <c r="M4327" i="1"/>
  <c r="N4327" i="1" s="1"/>
  <c r="P4327" i="1"/>
  <c r="Q4327" i="1"/>
  <c r="L4328" i="1"/>
  <c r="E4384" i="1" l="1"/>
  <c r="F4326" i="1"/>
  <c r="O4326" i="1" s="1"/>
  <c r="R4326" i="1" s="1"/>
  <c r="V4326" i="1" s="1"/>
  <c r="C4385" i="1"/>
  <c r="I4385" i="1"/>
  <c r="H4385" i="1" s="1"/>
  <c r="Y4384" i="1"/>
  <c r="Z4384" i="1"/>
  <c r="AA4384" i="1" s="1"/>
  <c r="AH4384" i="1" s="1"/>
  <c r="AJ4385" i="1"/>
  <c r="AG4322" i="1"/>
  <c r="B4322" i="1" s="1"/>
  <c r="A4386" i="1"/>
  <c r="X4385" i="1"/>
  <c r="K4385" i="1"/>
  <c r="J4325" i="1"/>
  <c r="T4323" i="1"/>
  <c r="AF4323" i="1" s="1"/>
  <c r="S4324" i="1"/>
  <c r="U4323" i="1"/>
  <c r="W4323" i="1" s="1"/>
  <c r="AC4327" i="1"/>
  <c r="AE4327" i="1" s="1"/>
  <c r="G4327" i="1"/>
  <c r="M4328" i="1"/>
  <c r="N4328" i="1" s="1"/>
  <c r="P4328" i="1"/>
  <c r="Q4328" i="1"/>
  <c r="L4329" i="1"/>
  <c r="AB4387" i="1"/>
  <c r="T4324" i="1" l="1"/>
  <c r="AF4324" i="1" s="1"/>
  <c r="S4325" i="1"/>
  <c r="U4324" i="1"/>
  <c r="W4324" i="1" s="1"/>
  <c r="J4326" i="1"/>
  <c r="AJ4386" i="1"/>
  <c r="Y4385" i="1"/>
  <c r="C4386" i="1"/>
  <c r="Z4385" i="1"/>
  <c r="AA4385" i="1" s="1"/>
  <c r="AH4385" i="1" s="1"/>
  <c r="I4386" i="1"/>
  <c r="H4386" i="1" s="1"/>
  <c r="F4327" i="1"/>
  <c r="O4327" i="1" s="1"/>
  <c r="R4327" i="1" s="1"/>
  <c r="V4327" i="1" s="1"/>
  <c r="AB4388" i="1"/>
  <c r="X4386" i="1"/>
  <c r="K4386" i="1"/>
  <c r="A4387" i="1"/>
  <c r="E4385" i="1"/>
  <c r="AC4328" i="1"/>
  <c r="AE4328" i="1" s="1"/>
  <c r="G4328" i="1"/>
  <c r="M4329" i="1"/>
  <c r="N4329" i="1" s="1"/>
  <c r="P4329" i="1"/>
  <c r="Q4329" i="1"/>
  <c r="L4330" i="1"/>
  <c r="AG4323" i="1"/>
  <c r="B4323" i="1" s="1"/>
  <c r="AC4329" i="1" l="1"/>
  <c r="AE4329" i="1" s="1"/>
  <c r="G4329" i="1"/>
  <c r="K4387" i="1"/>
  <c r="A4388" i="1"/>
  <c r="X4387" i="1"/>
  <c r="AG4324" i="1"/>
  <c r="B4324" i="1" s="1"/>
  <c r="M4330" i="1"/>
  <c r="N4330" i="1" s="1"/>
  <c r="P4330" i="1"/>
  <c r="Q4330" i="1"/>
  <c r="L4331" i="1"/>
  <c r="F4328" i="1"/>
  <c r="O4328" i="1" s="1"/>
  <c r="R4328" i="1" s="1"/>
  <c r="V4328" i="1" s="1"/>
  <c r="AB4389" i="1"/>
  <c r="T4325" i="1"/>
  <c r="AF4325" i="1" s="1"/>
  <c r="S4326" i="1"/>
  <c r="U4325" i="1"/>
  <c r="W4325" i="1" s="1"/>
  <c r="Z4386" i="1"/>
  <c r="AA4386" i="1" s="1"/>
  <c r="AH4386" i="1" s="1"/>
  <c r="C4387" i="1"/>
  <c r="I4387" i="1"/>
  <c r="H4387" i="1" s="1"/>
  <c r="AJ4387" i="1"/>
  <c r="Y4386" i="1"/>
  <c r="J4327" i="1"/>
  <c r="E4386" i="1"/>
  <c r="T4326" i="1" l="1"/>
  <c r="AF4326" i="1" s="1"/>
  <c r="S4327" i="1"/>
  <c r="U4326" i="1"/>
  <c r="W4326" i="1" s="1"/>
  <c r="M4331" i="1"/>
  <c r="N4331" i="1" s="1"/>
  <c r="P4331" i="1"/>
  <c r="Q4331" i="1"/>
  <c r="L4332" i="1"/>
  <c r="AG4325" i="1"/>
  <c r="E4387" i="1"/>
  <c r="J4328" i="1"/>
  <c r="F4329" i="1"/>
  <c r="J4329" i="1" s="1"/>
  <c r="AB4390" i="1"/>
  <c r="AJ4388" i="1"/>
  <c r="Y4387" i="1"/>
  <c r="I4388" i="1"/>
  <c r="H4388" i="1" s="1"/>
  <c r="Z4387" i="1"/>
  <c r="AA4387" i="1" s="1"/>
  <c r="AH4387" i="1" s="1"/>
  <c r="C4388" i="1"/>
  <c r="AC4330" i="1"/>
  <c r="AE4330" i="1" s="1"/>
  <c r="G4330" i="1"/>
  <c r="A4389" i="1"/>
  <c r="X4388" i="1"/>
  <c r="K4388" i="1"/>
  <c r="I4389" i="1" l="1"/>
  <c r="H4389" i="1" s="1"/>
  <c r="Y4388" i="1"/>
  <c r="Z4388" i="1"/>
  <c r="AA4388" i="1" s="1"/>
  <c r="AH4388" i="1" s="1"/>
  <c r="AJ4389" i="1"/>
  <c r="C4389" i="1"/>
  <c r="F4330" i="1"/>
  <c r="J4330" i="1" s="1"/>
  <c r="AB4391" i="1"/>
  <c r="AC4331" i="1"/>
  <c r="AE4331" i="1" s="1"/>
  <c r="G4331" i="1"/>
  <c r="X4389" i="1"/>
  <c r="A4390" i="1"/>
  <c r="K4389" i="1"/>
  <c r="O4329" i="1"/>
  <c r="R4329" i="1" s="1"/>
  <c r="V4329" i="1" s="1"/>
  <c r="M4332" i="1"/>
  <c r="N4332" i="1" s="1"/>
  <c r="P4332" i="1"/>
  <c r="Q4332" i="1"/>
  <c r="L4333" i="1"/>
  <c r="AG4326" i="1"/>
  <c r="E4388" i="1"/>
  <c r="B4325" i="1"/>
  <c r="T4327" i="1"/>
  <c r="AF4327" i="1" s="1"/>
  <c r="S4328" i="1"/>
  <c r="U4327" i="1"/>
  <c r="W4327" i="1" s="1"/>
  <c r="O4330" i="1" l="1"/>
  <c r="R4330" i="1" s="1"/>
  <c r="V4330" i="1" s="1"/>
  <c r="AC4332" i="1"/>
  <c r="AE4332" i="1" s="1"/>
  <c r="G4332" i="1"/>
  <c r="F4331" i="1"/>
  <c r="O4331" i="1" s="1"/>
  <c r="R4331" i="1" s="1"/>
  <c r="V4331" i="1" s="1"/>
  <c r="AB4392" i="1"/>
  <c r="AG4327" i="1"/>
  <c r="B4327" i="1" s="1"/>
  <c r="M4333" i="1"/>
  <c r="N4333" i="1" s="1"/>
  <c r="L4334" i="1"/>
  <c r="A4391" i="1"/>
  <c r="K4390" i="1"/>
  <c r="X4390" i="1"/>
  <c r="T4328" i="1"/>
  <c r="AF4328" i="1" s="1"/>
  <c r="S4329" i="1"/>
  <c r="U4328" i="1"/>
  <c r="W4328" i="1" s="1"/>
  <c r="E4389" i="1"/>
  <c r="B4326" i="1"/>
  <c r="AJ4390" i="1"/>
  <c r="Y4389" i="1"/>
  <c r="C4390" i="1"/>
  <c r="Z4389" i="1"/>
  <c r="AA4389" i="1" s="1"/>
  <c r="AH4389" i="1" s="1"/>
  <c r="I4390" i="1"/>
  <c r="H4390" i="1" s="1"/>
  <c r="AC4333" i="1" l="1"/>
  <c r="AE4333" i="1" s="1"/>
  <c r="G4333" i="1"/>
  <c r="AB4393" i="1"/>
  <c r="AJ4391" i="1"/>
  <c r="I4391" i="1"/>
  <c r="H4391" i="1" s="1"/>
  <c r="Y4390" i="1"/>
  <c r="Z4390" i="1"/>
  <c r="AA4390" i="1" s="1"/>
  <c r="AH4390" i="1" s="1"/>
  <c r="C4391" i="1"/>
  <c r="M4334" i="1"/>
  <c r="N4334" i="1" s="1"/>
  <c r="L4335" i="1"/>
  <c r="F4332" i="1"/>
  <c r="J4332" i="1" s="1"/>
  <c r="AG4328" i="1"/>
  <c r="J4331" i="1"/>
  <c r="A4392" i="1"/>
  <c r="X4391" i="1"/>
  <c r="K4391" i="1"/>
  <c r="E4390" i="1"/>
  <c r="T4329" i="1"/>
  <c r="AF4329" i="1" s="1"/>
  <c r="S4330" i="1"/>
  <c r="U4329" i="1"/>
  <c r="W4329" i="1" s="1"/>
  <c r="AG4329" i="1" l="1"/>
  <c r="B4329" i="1" s="1"/>
  <c r="X4392" i="1"/>
  <c r="K4392" i="1"/>
  <c r="A4393" i="1"/>
  <c r="O4332" i="1"/>
  <c r="E4391" i="1"/>
  <c r="F4333" i="1"/>
  <c r="J4333" i="1" s="1"/>
  <c r="T4330" i="1"/>
  <c r="AF4330" i="1" s="1"/>
  <c r="S4331" i="1"/>
  <c r="U4330" i="1"/>
  <c r="W4330" i="1" s="1"/>
  <c r="G4334" i="1"/>
  <c r="AC4334" i="1"/>
  <c r="AE4334" i="1" s="1"/>
  <c r="C4392" i="1"/>
  <c r="Y4391" i="1"/>
  <c r="Z4391" i="1"/>
  <c r="AA4391" i="1" s="1"/>
  <c r="AH4391" i="1" s="1"/>
  <c r="AJ4392" i="1"/>
  <c r="I4392" i="1"/>
  <c r="H4392" i="1" s="1"/>
  <c r="B4328" i="1"/>
  <c r="M4335" i="1"/>
  <c r="N4335" i="1" s="1"/>
  <c r="L4336" i="1"/>
  <c r="AB4394" i="1"/>
  <c r="G4335" i="1" l="1"/>
  <c r="AC4335" i="1"/>
  <c r="AE4335" i="1" s="1"/>
  <c r="M4336" i="1"/>
  <c r="N4336" i="1" s="1"/>
  <c r="L4337" i="1"/>
  <c r="O4333" i="1"/>
  <c r="AG4330" i="1"/>
  <c r="B4330" i="1" s="1"/>
  <c r="K4393" i="1"/>
  <c r="A4394" i="1"/>
  <c r="X4393" i="1"/>
  <c r="E4392" i="1"/>
  <c r="F4334" i="1"/>
  <c r="J4334" i="1" s="1"/>
  <c r="T4331" i="1"/>
  <c r="AF4331" i="1" s="1"/>
  <c r="S4332" i="1"/>
  <c r="U4331" i="1"/>
  <c r="W4331" i="1" s="1"/>
  <c r="R4332" i="1"/>
  <c r="V4332" i="1" s="1"/>
  <c r="P4333" i="1"/>
  <c r="AB4395" i="1"/>
  <c r="C4393" i="1"/>
  <c r="I4393" i="1"/>
  <c r="H4393" i="1" s="1"/>
  <c r="Z4392" i="1"/>
  <c r="AA4392" i="1" s="1"/>
  <c r="AH4392" i="1" s="1"/>
  <c r="AJ4393" i="1"/>
  <c r="Y4392" i="1"/>
  <c r="E4393" i="1" l="1"/>
  <c r="Q4333" i="1"/>
  <c r="Q4334" i="1" s="1"/>
  <c r="Q4335" i="1" s="1"/>
  <c r="Q4336" i="1" s="1"/>
  <c r="Q4337" i="1" s="1"/>
  <c r="P4334" i="1"/>
  <c r="P4335" i="1" s="1"/>
  <c r="P4336" i="1" s="1"/>
  <c r="P4337" i="1" s="1"/>
  <c r="M4337" i="1"/>
  <c r="N4337" i="1" s="1"/>
  <c r="L4338" i="1"/>
  <c r="Z4393" i="1"/>
  <c r="AA4393" i="1" s="1"/>
  <c r="AH4393" i="1" s="1"/>
  <c r="AJ4394" i="1"/>
  <c r="I4394" i="1"/>
  <c r="H4394" i="1" s="1"/>
  <c r="Y4393" i="1"/>
  <c r="C4394" i="1"/>
  <c r="O4334" i="1"/>
  <c r="A4395" i="1"/>
  <c r="X4394" i="1"/>
  <c r="K4394" i="1"/>
  <c r="F4335" i="1"/>
  <c r="J4335" i="1" s="1"/>
  <c r="T4332" i="1"/>
  <c r="S4333" i="1"/>
  <c r="U4332" i="1"/>
  <c r="W4332" i="1" s="1"/>
  <c r="AB4396" i="1"/>
  <c r="AG4331" i="1"/>
  <c r="B4331" i="1" s="1"/>
  <c r="AC4336" i="1"/>
  <c r="AE4336" i="1" s="1"/>
  <c r="G4336" i="1"/>
  <c r="R4333" i="1" l="1"/>
  <c r="V4333" i="1" s="1"/>
  <c r="R4334" i="1"/>
  <c r="V4334" i="1" s="1"/>
  <c r="O4335" i="1"/>
  <c r="R4335" i="1" s="1"/>
  <c r="V4335" i="1" s="1"/>
  <c r="G4337" i="1"/>
  <c r="AC4337" i="1"/>
  <c r="AE4337" i="1" s="1"/>
  <c r="T4333" i="1"/>
  <c r="AF4333" i="1" s="1"/>
  <c r="S4334" i="1"/>
  <c r="U4333" i="1"/>
  <c r="W4333" i="1" s="1"/>
  <c r="Y4394" i="1"/>
  <c r="AJ4395" i="1"/>
  <c r="Z4394" i="1"/>
  <c r="AA4394" i="1" s="1"/>
  <c r="AH4394" i="1" s="1"/>
  <c r="C4395" i="1"/>
  <c r="I4395" i="1"/>
  <c r="H4395" i="1" s="1"/>
  <c r="M4338" i="1"/>
  <c r="N4338" i="1" s="1"/>
  <c r="P4338" i="1"/>
  <c r="Q4338" i="1"/>
  <c r="L4339" i="1"/>
  <c r="AG4332" i="1"/>
  <c r="B4332" i="1" s="1"/>
  <c r="E4394" i="1"/>
  <c r="AF4332" i="1"/>
  <c r="AA4332" i="1"/>
  <c r="F4336" i="1"/>
  <c r="O4336" i="1" s="1"/>
  <c r="R4336" i="1" s="1"/>
  <c r="V4336" i="1" s="1"/>
  <c r="AB4397" i="1"/>
  <c r="X4395" i="1"/>
  <c r="K4395" i="1"/>
  <c r="A4396" i="1"/>
  <c r="AH4332" i="1" l="1"/>
  <c r="J4336" i="1"/>
  <c r="E4395" i="1"/>
  <c r="AG4333" i="1"/>
  <c r="B4333" i="1" s="1"/>
  <c r="G4338" i="1"/>
  <c r="AC4338" i="1"/>
  <c r="AE4338" i="1" s="1"/>
  <c r="T4334" i="1"/>
  <c r="AF4334" i="1" s="1"/>
  <c r="S4335" i="1"/>
  <c r="U4334" i="1"/>
  <c r="W4334" i="1" s="1"/>
  <c r="M4339" i="1"/>
  <c r="N4339" i="1" s="1"/>
  <c r="P4339" i="1"/>
  <c r="Q4339" i="1"/>
  <c r="L4340" i="1"/>
  <c r="F4337" i="1"/>
  <c r="O4337" i="1" s="1"/>
  <c r="R4337" i="1" s="1"/>
  <c r="V4337" i="1" s="1"/>
  <c r="K4396" i="1"/>
  <c r="X4396" i="1"/>
  <c r="A4397" i="1"/>
  <c r="AB4398" i="1"/>
  <c r="C4396" i="1"/>
  <c r="I4396" i="1"/>
  <c r="H4396" i="1" s="1"/>
  <c r="AJ4396" i="1"/>
  <c r="Y4395" i="1"/>
  <c r="Z4395" i="1"/>
  <c r="J4337" i="1" l="1"/>
  <c r="AB4399" i="1"/>
  <c r="X4397" i="1"/>
  <c r="K4397" i="1"/>
  <c r="A4398" i="1"/>
  <c r="M4340" i="1"/>
  <c r="N4340" i="1" s="1"/>
  <c r="P4340" i="1"/>
  <c r="Q4340" i="1"/>
  <c r="L4341" i="1"/>
  <c r="T4335" i="1"/>
  <c r="AF4335" i="1" s="1"/>
  <c r="S4336" i="1"/>
  <c r="U4335" i="1"/>
  <c r="W4335" i="1" s="1"/>
  <c r="F4338" i="1"/>
  <c r="J4338" i="1" s="1"/>
  <c r="C4397" i="1"/>
  <c r="Y4396" i="1"/>
  <c r="I4397" i="1"/>
  <c r="H4397" i="1" s="1"/>
  <c r="Z4396" i="1"/>
  <c r="AA4396" i="1" s="1"/>
  <c r="AH4396" i="1" s="1"/>
  <c r="AJ4397" i="1"/>
  <c r="G4339" i="1"/>
  <c r="AC4339" i="1"/>
  <c r="AE4339" i="1" s="1"/>
  <c r="AG4334" i="1"/>
  <c r="O4338" i="1" l="1"/>
  <c r="R4338" i="1" s="1"/>
  <c r="V4338" i="1" s="1"/>
  <c r="M4341" i="1"/>
  <c r="N4341" i="1" s="1"/>
  <c r="P4341" i="1"/>
  <c r="Q4341" i="1"/>
  <c r="L4342" i="1"/>
  <c r="F4339" i="1"/>
  <c r="O4339" i="1" s="1"/>
  <c r="R4339" i="1" s="1"/>
  <c r="V4339" i="1" s="1"/>
  <c r="AG4335" i="1"/>
  <c r="B4335" i="1" s="1"/>
  <c r="X4398" i="1"/>
  <c r="K4398" i="1"/>
  <c r="A4399" i="1"/>
  <c r="B4334" i="1"/>
  <c r="T4336" i="1"/>
  <c r="AF4336" i="1" s="1"/>
  <c r="S4337" i="1"/>
  <c r="U4336" i="1"/>
  <c r="W4336" i="1" s="1"/>
  <c r="AB4400" i="1"/>
  <c r="G4340" i="1"/>
  <c r="AC4340" i="1"/>
  <c r="AE4340" i="1" s="1"/>
  <c r="Y4397" i="1"/>
  <c r="Z4397" i="1"/>
  <c r="AA4397" i="1" s="1"/>
  <c r="AH4397" i="1" s="1"/>
  <c r="C4398" i="1"/>
  <c r="AJ4398" i="1"/>
  <c r="I4398" i="1"/>
  <c r="H4398" i="1" s="1"/>
  <c r="AB4401" i="1" l="1"/>
  <c r="X4399" i="1"/>
  <c r="A4400" i="1"/>
  <c r="K4399" i="1"/>
  <c r="J4339" i="1"/>
  <c r="F4340" i="1"/>
  <c r="J4340" i="1" s="1"/>
  <c r="AG4336" i="1"/>
  <c r="B4336" i="1" s="1"/>
  <c r="AC4341" i="1"/>
  <c r="AE4341" i="1" s="1"/>
  <c r="G4341" i="1"/>
  <c r="T4337" i="1"/>
  <c r="AF4337" i="1" s="1"/>
  <c r="S4338" i="1"/>
  <c r="U4337" i="1"/>
  <c r="W4337" i="1" s="1"/>
  <c r="Z4398" i="1"/>
  <c r="AA4398" i="1" s="1"/>
  <c r="AH4398" i="1" s="1"/>
  <c r="C4399" i="1"/>
  <c r="I4399" i="1"/>
  <c r="H4399" i="1" s="1"/>
  <c r="Y4398" i="1"/>
  <c r="AJ4399" i="1"/>
  <c r="M4342" i="1"/>
  <c r="N4342" i="1" s="1"/>
  <c r="P4342" i="1"/>
  <c r="Q4342" i="1"/>
  <c r="L4343" i="1"/>
  <c r="O4340" i="1" l="1"/>
  <c r="R4340" i="1" s="1"/>
  <c r="V4340" i="1" s="1"/>
  <c r="M4343" i="1"/>
  <c r="N4343" i="1" s="1"/>
  <c r="P4343" i="1"/>
  <c r="Q4343" i="1"/>
  <c r="L4344" i="1"/>
  <c r="T4338" i="1"/>
  <c r="AF4338" i="1" s="1"/>
  <c r="S4339" i="1"/>
  <c r="U4338" i="1"/>
  <c r="W4338" i="1" s="1"/>
  <c r="X4400" i="1"/>
  <c r="A4401" i="1"/>
  <c r="K4400" i="1"/>
  <c r="AB4402" i="1"/>
  <c r="AJ4400" i="1"/>
  <c r="I4400" i="1"/>
  <c r="H4400" i="1" s="1"/>
  <c r="Y4399" i="1"/>
  <c r="Z4399" i="1"/>
  <c r="AA4399" i="1" s="1"/>
  <c r="AH4399" i="1" s="1"/>
  <c r="C4400" i="1"/>
  <c r="F4341" i="1"/>
  <c r="O4341" i="1" s="1"/>
  <c r="R4341" i="1" s="1"/>
  <c r="V4341" i="1" s="1"/>
  <c r="G4342" i="1"/>
  <c r="AC4342" i="1"/>
  <c r="AE4342" i="1" s="1"/>
  <c r="AG4337" i="1"/>
  <c r="G4343" i="1" l="1"/>
  <c r="AC4343" i="1"/>
  <c r="AE4343" i="1" s="1"/>
  <c r="AB4403" i="1"/>
  <c r="M4344" i="1"/>
  <c r="N4344" i="1" s="1"/>
  <c r="P4344" i="1"/>
  <c r="Q4344" i="1"/>
  <c r="L4345" i="1"/>
  <c r="A4402" i="1"/>
  <c r="X4401" i="1"/>
  <c r="K4401" i="1"/>
  <c r="AJ4401" i="1"/>
  <c r="I4401" i="1"/>
  <c r="H4401" i="1" s="1"/>
  <c r="Z4400" i="1"/>
  <c r="AA4400" i="1" s="1"/>
  <c r="AH4400" i="1" s="1"/>
  <c r="C4401" i="1"/>
  <c r="Y4400" i="1"/>
  <c r="T4339" i="1"/>
  <c r="AF4339" i="1" s="1"/>
  <c r="S4340" i="1"/>
  <c r="U4339" i="1"/>
  <c r="W4339" i="1" s="1"/>
  <c r="F4342" i="1"/>
  <c r="J4342" i="1" s="1"/>
  <c r="J4341" i="1"/>
  <c r="B4337" i="1"/>
  <c r="AG4338" i="1"/>
  <c r="B4338" i="1" s="1"/>
  <c r="O4342" i="1" l="1"/>
  <c r="R4342" i="1" s="1"/>
  <c r="V4342" i="1" s="1"/>
  <c r="AB4404" i="1"/>
  <c r="T4340" i="1"/>
  <c r="AF4340" i="1" s="1"/>
  <c r="S4341" i="1"/>
  <c r="U4340" i="1"/>
  <c r="W4340" i="1" s="1"/>
  <c r="AG4339" i="1"/>
  <c r="A4403" i="1"/>
  <c r="X4402" i="1"/>
  <c r="K4402" i="1"/>
  <c r="G4344" i="1"/>
  <c r="AC4344" i="1"/>
  <c r="AE4344" i="1" s="1"/>
  <c r="F4343" i="1"/>
  <c r="J4343" i="1" s="1"/>
  <c r="Z4401" i="1"/>
  <c r="AA4401" i="1" s="1"/>
  <c r="AH4401" i="1" s="1"/>
  <c r="C4402" i="1"/>
  <c r="AJ4402" i="1"/>
  <c r="I4402" i="1"/>
  <c r="H4402" i="1" s="1"/>
  <c r="Y4401" i="1"/>
  <c r="M4345" i="1"/>
  <c r="N4345" i="1" s="1"/>
  <c r="P4345" i="1"/>
  <c r="Q4345" i="1"/>
  <c r="L4346" i="1"/>
  <c r="O4343" i="1" l="1"/>
  <c r="R4343" i="1" s="1"/>
  <c r="V4343" i="1" s="1"/>
  <c r="AG4340" i="1"/>
  <c r="AB4405" i="1"/>
  <c r="Z4402" i="1"/>
  <c r="AA4402" i="1" s="1"/>
  <c r="AH4402" i="1" s="1"/>
  <c r="I4403" i="1"/>
  <c r="H4403" i="1" s="1"/>
  <c r="C4403" i="1"/>
  <c r="Y4402" i="1"/>
  <c r="AJ4403" i="1"/>
  <c r="T4341" i="1"/>
  <c r="AF4341" i="1" s="1"/>
  <c r="S4342" i="1"/>
  <c r="U4341" i="1"/>
  <c r="W4341" i="1" s="1"/>
  <c r="M4346" i="1"/>
  <c r="N4346" i="1" s="1"/>
  <c r="P4346" i="1"/>
  <c r="Q4346" i="1"/>
  <c r="L4347" i="1"/>
  <c r="F4344" i="1"/>
  <c r="J4344" i="1" s="1"/>
  <c r="X4403" i="1"/>
  <c r="K4403" i="1"/>
  <c r="A4404" i="1"/>
  <c r="B4339" i="1"/>
  <c r="G4345" i="1"/>
  <c r="AC4345" i="1"/>
  <c r="AE4345" i="1" s="1"/>
  <c r="O4344" i="1" l="1"/>
  <c r="R4344" i="1" s="1"/>
  <c r="V4344" i="1" s="1"/>
  <c r="K4404" i="1"/>
  <c r="A4405" i="1"/>
  <c r="X4404" i="1"/>
  <c r="G4346" i="1"/>
  <c r="AC4346" i="1"/>
  <c r="AE4346" i="1" s="1"/>
  <c r="M4347" i="1"/>
  <c r="N4347" i="1" s="1"/>
  <c r="P4347" i="1"/>
  <c r="Q4347" i="1"/>
  <c r="L4348" i="1"/>
  <c r="AG4341" i="1"/>
  <c r="B4341" i="1" s="1"/>
  <c r="AB4406" i="1"/>
  <c r="F4345" i="1"/>
  <c r="J4345" i="1" s="1"/>
  <c r="Y4403" i="1"/>
  <c r="Z4403" i="1"/>
  <c r="AA4403" i="1" s="1"/>
  <c r="AH4403" i="1" s="1"/>
  <c r="C4404" i="1"/>
  <c r="AJ4404" i="1"/>
  <c r="I4404" i="1"/>
  <c r="H4404" i="1" s="1"/>
  <c r="T4342" i="1"/>
  <c r="AF4342" i="1" s="1"/>
  <c r="S4343" i="1"/>
  <c r="U4342" i="1"/>
  <c r="W4342" i="1" s="1"/>
  <c r="B4340" i="1"/>
  <c r="O4345" i="1" l="1"/>
  <c r="R4345" i="1" s="1"/>
  <c r="V4345" i="1" s="1"/>
  <c r="Y4404" i="1"/>
  <c r="I4405" i="1"/>
  <c r="H4405" i="1" s="1"/>
  <c r="AJ4405" i="1"/>
  <c r="Z4404" i="1"/>
  <c r="AA4404" i="1" s="1"/>
  <c r="AH4404" i="1" s="1"/>
  <c r="C4405" i="1"/>
  <c r="AC4347" i="1"/>
  <c r="AE4347" i="1" s="1"/>
  <c r="G4347" i="1"/>
  <c r="X4405" i="1"/>
  <c r="K4405" i="1"/>
  <c r="A4406" i="1"/>
  <c r="T4343" i="1"/>
  <c r="AF4343" i="1" s="1"/>
  <c r="S4344" i="1"/>
  <c r="U4343" i="1"/>
  <c r="W4343" i="1" s="1"/>
  <c r="M4348" i="1"/>
  <c r="N4348" i="1" s="1"/>
  <c r="P4348" i="1"/>
  <c r="Q4348" i="1"/>
  <c r="L4349" i="1"/>
  <c r="AG4342" i="1"/>
  <c r="AB4407" i="1"/>
  <c r="F4346" i="1"/>
  <c r="O4346" i="1" s="1"/>
  <c r="R4346" i="1" s="1"/>
  <c r="V4346" i="1" s="1"/>
  <c r="J4346" i="1" l="1"/>
  <c r="T4344" i="1"/>
  <c r="AF4344" i="1" s="1"/>
  <c r="S4345" i="1"/>
  <c r="U4344" i="1"/>
  <c r="W4344" i="1" s="1"/>
  <c r="Y4405" i="1"/>
  <c r="I4406" i="1"/>
  <c r="H4406" i="1" s="1"/>
  <c r="Z4405" i="1"/>
  <c r="AA4405" i="1" s="1"/>
  <c r="AH4405" i="1" s="1"/>
  <c r="C4406" i="1"/>
  <c r="AJ4406" i="1"/>
  <c r="AB4408" i="1"/>
  <c r="B4342" i="1"/>
  <c r="X4406" i="1"/>
  <c r="K4406" i="1"/>
  <c r="A4407" i="1"/>
  <c r="F4347" i="1"/>
  <c r="O4347" i="1" s="1"/>
  <c r="R4347" i="1" s="1"/>
  <c r="V4347" i="1" s="1"/>
  <c r="AC4348" i="1"/>
  <c r="AE4348" i="1" s="1"/>
  <c r="G4348" i="1"/>
  <c r="M4349" i="1"/>
  <c r="N4349" i="1" s="1"/>
  <c r="P4349" i="1"/>
  <c r="Q4349" i="1"/>
  <c r="L4350" i="1"/>
  <c r="AG4343" i="1"/>
  <c r="B4343" i="1" s="1"/>
  <c r="G4349" i="1" l="1"/>
  <c r="AC4349" i="1"/>
  <c r="AE4349" i="1" s="1"/>
  <c r="X4407" i="1"/>
  <c r="K4407" i="1"/>
  <c r="A4408" i="1"/>
  <c r="M4350" i="1"/>
  <c r="N4350" i="1" s="1"/>
  <c r="P4350" i="1"/>
  <c r="Q4350" i="1"/>
  <c r="L4351" i="1"/>
  <c r="J4347" i="1"/>
  <c r="AG4344" i="1"/>
  <c r="F4348" i="1"/>
  <c r="J4348" i="1" s="1"/>
  <c r="AB4409" i="1"/>
  <c r="T4345" i="1"/>
  <c r="AF4345" i="1" s="1"/>
  <c r="S4346" i="1"/>
  <c r="U4345" i="1"/>
  <c r="W4345" i="1" s="1"/>
  <c r="Y4406" i="1"/>
  <c r="C4407" i="1"/>
  <c r="Z4406" i="1"/>
  <c r="AA4406" i="1" s="1"/>
  <c r="AH4406" i="1" s="1"/>
  <c r="AJ4407" i="1"/>
  <c r="I4407" i="1"/>
  <c r="H4407" i="1" s="1"/>
  <c r="O4348" i="1" l="1"/>
  <c r="R4348" i="1" s="1"/>
  <c r="V4348" i="1" s="1"/>
  <c r="G4350" i="1"/>
  <c r="AC4350" i="1"/>
  <c r="AE4350" i="1" s="1"/>
  <c r="M4351" i="1"/>
  <c r="N4351" i="1" s="1"/>
  <c r="P4351" i="1"/>
  <c r="Q4351" i="1"/>
  <c r="L4352" i="1"/>
  <c r="X4408" i="1"/>
  <c r="A4409" i="1"/>
  <c r="K4408" i="1"/>
  <c r="AB4410" i="1"/>
  <c r="F4349" i="1"/>
  <c r="J4349" i="1" s="1"/>
  <c r="T4346" i="1"/>
  <c r="AF4346" i="1" s="1"/>
  <c r="S4347" i="1"/>
  <c r="U4346" i="1"/>
  <c r="W4346" i="1" s="1"/>
  <c r="AG4345" i="1"/>
  <c r="B4345" i="1" s="1"/>
  <c r="B4344" i="1"/>
  <c r="Y4407" i="1"/>
  <c r="I4408" i="1"/>
  <c r="H4408" i="1" s="1"/>
  <c r="C4408" i="1"/>
  <c r="Z4407" i="1"/>
  <c r="AA4407" i="1" s="1"/>
  <c r="AH4407" i="1" s="1"/>
  <c r="AJ4408" i="1"/>
  <c r="O4349" i="1" l="1"/>
  <c r="R4349" i="1" s="1"/>
  <c r="V4349" i="1" s="1"/>
  <c r="G4351" i="1"/>
  <c r="AC4351" i="1"/>
  <c r="AE4351" i="1" s="1"/>
  <c r="M4352" i="1"/>
  <c r="N4352" i="1" s="1"/>
  <c r="P4352" i="1"/>
  <c r="Q4352" i="1"/>
  <c r="L4353" i="1"/>
  <c r="AB4411" i="1"/>
  <c r="F4350" i="1"/>
  <c r="O4350" i="1" s="1"/>
  <c r="R4350" i="1" s="1"/>
  <c r="V4350" i="1" s="1"/>
  <c r="C4409" i="1"/>
  <c r="Z4408" i="1"/>
  <c r="AA4408" i="1" s="1"/>
  <c r="AH4408" i="1" s="1"/>
  <c r="AJ4409" i="1"/>
  <c r="I4409" i="1"/>
  <c r="H4409" i="1" s="1"/>
  <c r="Y4408" i="1"/>
  <c r="AG4346" i="1"/>
  <c r="B4346" i="1" s="1"/>
  <c r="T4347" i="1"/>
  <c r="AF4347" i="1" s="1"/>
  <c r="S4348" i="1"/>
  <c r="U4347" i="1"/>
  <c r="W4347" i="1" s="1"/>
  <c r="A4410" i="1"/>
  <c r="X4409" i="1"/>
  <c r="K4409" i="1"/>
  <c r="J4350" i="1" l="1"/>
  <c r="Z4409" i="1"/>
  <c r="AA4409" i="1" s="1"/>
  <c r="AH4409" i="1" s="1"/>
  <c r="AJ4410" i="1"/>
  <c r="Y4409" i="1"/>
  <c r="I4410" i="1"/>
  <c r="H4410" i="1" s="1"/>
  <c r="C4410" i="1"/>
  <c r="T4348" i="1"/>
  <c r="AF4348" i="1" s="1"/>
  <c r="S4349" i="1"/>
  <c r="U4348" i="1"/>
  <c r="W4348" i="1" s="1"/>
  <c r="M4353" i="1"/>
  <c r="N4353" i="1" s="1"/>
  <c r="P4353" i="1"/>
  <c r="Q4353" i="1"/>
  <c r="L4354" i="1"/>
  <c r="AG4347" i="1"/>
  <c r="AB4412" i="1"/>
  <c r="X4410" i="1"/>
  <c r="A4411" i="1"/>
  <c r="K4410" i="1"/>
  <c r="G4352" i="1"/>
  <c r="AC4352" i="1"/>
  <c r="AE4352" i="1" s="1"/>
  <c r="F4351" i="1"/>
  <c r="J4351" i="1" s="1"/>
  <c r="O4351" i="1" l="1"/>
  <c r="R4351" i="1" s="1"/>
  <c r="V4351" i="1" s="1"/>
  <c r="K4411" i="1"/>
  <c r="X4411" i="1"/>
  <c r="A4412" i="1"/>
  <c r="AB4413" i="1"/>
  <c r="B4347" i="1"/>
  <c r="G4353" i="1"/>
  <c r="AC4353" i="1"/>
  <c r="AE4353" i="1" s="1"/>
  <c r="AJ4411" i="1"/>
  <c r="Z4410" i="1"/>
  <c r="AA4410" i="1" s="1"/>
  <c r="AH4410" i="1" s="1"/>
  <c r="C4411" i="1"/>
  <c r="I4411" i="1"/>
  <c r="H4411" i="1" s="1"/>
  <c r="Y4410" i="1"/>
  <c r="M4354" i="1"/>
  <c r="N4354" i="1" s="1"/>
  <c r="P4354" i="1"/>
  <c r="Q4354" i="1"/>
  <c r="L4355" i="1"/>
  <c r="AG4348" i="1"/>
  <c r="B4348" i="1" s="1"/>
  <c r="F4352" i="1"/>
  <c r="O4352" i="1" s="1"/>
  <c r="R4352" i="1" s="1"/>
  <c r="V4352" i="1" s="1"/>
  <c r="T4349" i="1"/>
  <c r="AF4349" i="1" s="1"/>
  <c r="S4350" i="1"/>
  <c r="U4349" i="1"/>
  <c r="W4349" i="1" s="1"/>
  <c r="J4352" i="1" l="1"/>
  <c r="G4354" i="1"/>
  <c r="AC4354" i="1"/>
  <c r="AE4354" i="1" s="1"/>
  <c r="AG4349" i="1"/>
  <c r="F4353" i="1"/>
  <c r="O4353" i="1" s="1"/>
  <c r="R4353" i="1" s="1"/>
  <c r="V4353" i="1" s="1"/>
  <c r="K4412" i="1"/>
  <c r="X4412" i="1"/>
  <c r="A4413" i="1"/>
  <c r="M4355" i="1"/>
  <c r="N4355" i="1" s="1"/>
  <c r="P4355" i="1"/>
  <c r="Q4355" i="1"/>
  <c r="L4356" i="1"/>
  <c r="T4350" i="1"/>
  <c r="AF4350" i="1" s="1"/>
  <c r="S4351" i="1"/>
  <c r="U4350" i="1"/>
  <c r="W4350" i="1" s="1"/>
  <c r="AB4414" i="1"/>
  <c r="Z4411" i="1"/>
  <c r="AA4411" i="1" s="1"/>
  <c r="AH4411" i="1" s="1"/>
  <c r="C4412" i="1"/>
  <c r="AJ4412" i="1"/>
  <c r="I4412" i="1"/>
  <c r="H4412" i="1" s="1"/>
  <c r="Y4411" i="1"/>
  <c r="G4355" i="1" l="1"/>
  <c r="AC4355" i="1"/>
  <c r="AE4355" i="1" s="1"/>
  <c r="J4353" i="1"/>
  <c r="AB4415" i="1"/>
  <c r="M4356" i="1"/>
  <c r="N4356" i="1" s="1"/>
  <c r="P4356" i="1"/>
  <c r="Q4356" i="1"/>
  <c r="L4357" i="1"/>
  <c r="Y4412" i="1"/>
  <c r="I4413" i="1"/>
  <c r="H4413" i="1" s="1"/>
  <c r="C4413" i="1"/>
  <c r="Z4412" i="1"/>
  <c r="AA4412" i="1" s="1"/>
  <c r="AH4412" i="1" s="1"/>
  <c r="AJ4413" i="1"/>
  <c r="AG4350" i="1"/>
  <c r="F4354" i="1"/>
  <c r="O4354" i="1" s="1"/>
  <c r="R4354" i="1" s="1"/>
  <c r="V4354" i="1" s="1"/>
  <c r="T4351" i="1"/>
  <c r="AF4351" i="1" s="1"/>
  <c r="S4352" i="1"/>
  <c r="U4351" i="1"/>
  <c r="W4351" i="1" s="1"/>
  <c r="K4413" i="1"/>
  <c r="A4414" i="1"/>
  <c r="X4413" i="1"/>
  <c r="B4349" i="1"/>
  <c r="J4354" i="1" l="1"/>
  <c r="AG4351" i="1"/>
  <c r="B4350" i="1"/>
  <c r="AB4416" i="1"/>
  <c r="F4355" i="1"/>
  <c r="J4355" i="1" s="1"/>
  <c r="Z4413" i="1"/>
  <c r="AA4413" i="1" s="1"/>
  <c r="AH4413" i="1" s="1"/>
  <c r="AJ4414" i="1"/>
  <c r="Y4413" i="1"/>
  <c r="C4414" i="1"/>
  <c r="I4414" i="1"/>
  <c r="H4414" i="1" s="1"/>
  <c r="G4356" i="1"/>
  <c r="AC4356" i="1"/>
  <c r="AE4356" i="1" s="1"/>
  <c r="T4352" i="1"/>
  <c r="AF4352" i="1" s="1"/>
  <c r="S4353" i="1"/>
  <c r="U4352" i="1"/>
  <c r="W4352" i="1" s="1"/>
  <c r="X4414" i="1"/>
  <c r="A4415" i="1"/>
  <c r="K4414" i="1"/>
  <c r="M4357" i="1"/>
  <c r="N4357" i="1" s="1"/>
  <c r="P4357" i="1"/>
  <c r="Q4357" i="1"/>
  <c r="L4358" i="1"/>
  <c r="O4355" i="1" l="1"/>
  <c r="R4355" i="1" s="1"/>
  <c r="V4355" i="1" s="1"/>
  <c r="AG4352" i="1"/>
  <c r="B4352" i="1" s="1"/>
  <c r="F4356" i="1"/>
  <c r="J4356" i="1" s="1"/>
  <c r="G4357" i="1"/>
  <c r="AC4357" i="1"/>
  <c r="AE4357" i="1" s="1"/>
  <c r="M4358" i="1"/>
  <c r="N4358" i="1" s="1"/>
  <c r="P4358" i="1"/>
  <c r="Q4358" i="1"/>
  <c r="L4359" i="1"/>
  <c r="T4353" i="1"/>
  <c r="AF4353" i="1" s="1"/>
  <c r="S4354" i="1"/>
  <c r="U4353" i="1"/>
  <c r="W4353" i="1" s="1"/>
  <c r="K4415" i="1"/>
  <c r="A4416" i="1"/>
  <c r="X4415" i="1"/>
  <c r="AB4417" i="1"/>
  <c r="Y4414" i="1"/>
  <c r="AJ4415" i="1"/>
  <c r="Z4414" i="1"/>
  <c r="AA4414" i="1" s="1"/>
  <c r="AH4414" i="1" s="1"/>
  <c r="C4415" i="1"/>
  <c r="I4415" i="1"/>
  <c r="H4415" i="1" s="1"/>
  <c r="B4351" i="1"/>
  <c r="O4356" i="1" l="1"/>
  <c r="R4356" i="1" s="1"/>
  <c r="V4356" i="1" s="1"/>
  <c r="G4358" i="1"/>
  <c r="AC4358" i="1"/>
  <c r="AE4358" i="1" s="1"/>
  <c r="Z4415" i="1"/>
  <c r="AA4415" i="1" s="1"/>
  <c r="AH4415" i="1" s="1"/>
  <c r="AJ4416" i="1"/>
  <c r="Y4415" i="1"/>
  <c r="I4416" i="1"/>
  <c r="H4416" i="1" s="1"/>
  <c r="C4416" i="1"/>
  <c r="M4359" i="1"/>
  <c r="N4359" i="1" s="1"/>
  <c r="P4359" i="1"/>
  <c r="Q4359" i="1"/>
  <c r="L4360" i="1"/>
  <c r="AB4418" i="1"/>
  <c r="AG4353" i="1"/>
  <c r="B4353" i="1" s="1"/>
  <c r="F4357" i="1"/>
  <c r="O4357" i="1" s="1"/>
  <c r="R4357" i="1" s="1"/>
  <c r="V4357" i="1" s="1"/>
  <c r="X4416" i="1"/>
  <c r="K4416" i="1"/>
  <c r="A4417" i="1"/>
  <c r="T4354" i="1"/>
  <c r="AF4354" i="1" s="1"/>
  <c r="S4355" i="1"/>
  <c r="U4354" i="1"/>
  <c r="W4354" i="1" s="1"/>
  <c r="J4357" i="1" l="1"/>
  <c r="AC4359" i="1"/>
  <c r="AE4359" i="1" s="1"/>
  <c r="G4359" i="1"/>
  <c r="F4358" i="1"/>
  <c r="J4358" i="1" s="1"/>
  <c r="T4355" i="1"/>
  <c r="AF4355" i="1" s="1"/>
  <c r="S4356" i="1"/>
  <c r="U4355" i="1"/>
  <c r="W4355" i="1" s="1"/>
  <c r="AJ4417" i="1"/>
  <c r="Y4416" i="1"/>
  <c r="I4417" i="1"/>
  <c r="H4417" i="1" s="1"/>
  <c r="Z4416" i="1"/>
  <c r="AA4416" i="1" s="1"/>
  <c r="AH4416" i="1" s="1"/>
  <c r="C4417" i="1"/>
  <c r="M4360" i="1"/>
  <c r="N4360" i="1" s="1"/>
  <c r="P4360" i="1"/>
  <c r="Q4360" i="1"/>
  <c r="L4361" i="1"/>
  <c r="X4417" i="1"/>
  <c r="A4418" i="1"/>
  <c r="K4417" i="1"/>
  <c r="AB4419" i="1"/>
  <c r="AG4354" i="1"/>
  <c r="B4354" i="1" s="1"/>
  <c r="T4356" i="1" l="1"/>
  <c r="AF4356" i="1" s="1"/>
  <c r="S4357" i="1"/>
  <c r="U4356" i="1"/>
  <c r="W4356" i="1" s="1"/>
  <c r="G4360" i="1"/>
  <c r="AC4360" i="1"/>
  <c r="AE4360" i="1" s="1"/>
  <c r="F4359" i="1"/>
  <c r="O4359" i="1" s="1"/>
  <c r="R4359" i="1" s="1"/>
  <c r="V4359" i="1" s="1"/>
  <c r="K4418" i="1"/>
  <c r="X4418" i="1"/>
  <c r="A4419" i="1"/>
  <c r="Y4417" i="1"/>
  <c r="I4418" i="1"/>
  <c r="H4418" i="1" s="1"/>
  <c r="Z4417" i="1"/>
  <c r="AA4417" i="1" s="1"/>
  <c r="AH4417" i="1" s="1"/>
  <c r="C4418" i="1"/>
  <c r="AJ4418" i="1"/>
  <c r="M4361" i="1"/>
  <c r="N4361" i="1" s="1"/>
  <c r="P4361" i="1"/>
  <c r="Q4361" i="1"/>
  <c r="L4362" i="1"/>
  <c r="O4358" i="1"/>
  <c r="R4358" i="1" s="1"/>
  <c r="V4358" i="1" s="1"/>
  <c r="AB4420" i="1"/>
  <c r="AG4355" i="1"/>
  <c r="B4355" i="1" s="1"/>
  <c r="J4359" i="1" l="1"/>
  <c r="AC4361" i="1"/>
  <c r="AE4361" i="1" s="1"/>
  <c r="G4361" i="1"/>
  <c r="F4360" i="1"/>
  <c r="J4360" i="1" s="1"/>
  <c r="K4419" i="1"/>
  <c r="A4420" i="1"/>
  <c r="X4419" i="1"/>
  <c r="AG4356" i="1"/>
  <c r="M4362" i="1"/>
  <c r="N4362" i="1" s="1"/>
  <c r="P4362" i="1"/>
  <c r="Q4362" i="1"/>
  <c r="L4363" i="1"/>
  <c r="AB4421" i="1"/>
  <c r="Y4418" i="1"/>
  <c r="Z4418" i="1"/>
  <c r="AA4418" i="1" s="1"/>
  <c r="AH4418" i="1" s="1"/>
  <c r="AJ4419" i="1"/>
  <c r="C4419" i="1"/>
  <c r="I4419" i="1"/>
  <c r="H4419" i="1" s="1"/>
  <c r="T4357" i="1"/>
  <c r="AF4357" i="1" s="1"/>
  <c r="S4358" i="1"/>
  <c r="U4357" i="1"/>
  <c r="W4357" i="1" s="1"/>
  <c r="O4360" i="1" l="1"/>
  <c r="R4360" i="1" s="1"/>
  <c r="V4360" i="1" s="1"/>
  <c r="AB4422" i="1"/>
  <c r="G4362" i="1"/>
  <c r="AC4362" i="1"/>
  <c r="AE4362" i="1" s="1"/>
  <c r="AG4357" i="1"/>
  <c r="B4357" i="1" s="1"/>
  <c r="T4358" i="1"/>
  <c r="AF4358" i="1" s="1"/>
  <c r="S4359" i="1"/>
  <c r="U4358" i="1"/>
  <c r="W4358" i="1" s="1"/>
  <c r="M4363" i="1"/>
  <c r="N4363" i="1" s="1"/>
  <c r="L4364" i="1"/>
  <c r="Z4419" i="1"/>
  <c r="AA4419" i="1" s="1"/>
  <c r="AH4419" i="1" s="1"/>
  <c r="C4420" i="1"/>
  <c r="AJ4420" i="1"/>
  <c r="I4420" i="1"/>
  <c r="H4420" i="1" s="1"/>
  <c r="Y4419" i="1"/>
  <c r="B4356" i="1"/>
  <c r="A4421" i="1"/>
  <c r="X4420" i="1"/>
  <c r="K4420" i="1"/>
  <c r="F4361" i="1"/>
  <c r="O4361" i="1" s="1"/>
  <c r="R4361" i="1" s="1"/>
  <c r="V4361" i="1" s="1"/>
  <c r="J4361" i="1" l="1"/>
  <c r="AC4363" i="1"/>
  <c r="AE4363" i="1" s="1"/>
  <c r="G4363" i="1"/>
  <c r="F4362" i="1"/>
  <c r="O4362" i="1" s="1"/>
  <c r="A4422" i="1"/>
  <c r="K4421" i="1"/>
  <c r="X4421" i="1"/>
  <c r="M4364" i="1"/>
  <c r="N4364" i="1" s="1"/>
  <c r="L4365" i="1"/>
  <c r="AG4358" i="1"/>
  <c r="B4358" i="1" s="1"/>
  <c r="AB4423" i="1"/>
  <c r="T4359" i="1"/>
  <c r="AF4359" i="1" s="1"/>
  <c r="S4360" i="1"/>
  <c r="U4359" i="1"/>
  <c r="W4359" i="1" s="1"/>
  <c r="Y4420" i="1"/>
  <c r="Z4420" i="1"/>
  <c r="AA4420" i="1" s="1"/>
  <c r="AH4420" i="1" s="1"/>
  <c r="AJ4421" i="1"/>
  <c r="C4421" i="1"/>
  <c r="I4421" i="1"/>
  <c r="H4421" i="1" s="1"/>
  <c r="J4362" i="1" l="1"/>
  <c r="R4362" i="1"/>
  <c r="V4362" i="1" s="1"/>
  <c r="P4363" i="1"/>
  <c r="T4360" i="1"/>
  <c r="AF4360" i="1" s="1"/>
  <c r="S4361" i="1"/>
  <c r="U4360" i="1"/>
  <c r="W4360" i="1" s="1"/>
  <c r="AB4424" i="1"/>
  <c r="M4365" i="1"/>
  <c r="N4365" i="1" s="1"/>
  <c r="L4366" i="1"/>
  <c r="F4363" i="1"/>
  <c r="J4363" i="1" s="1"/>
  <c r="Y4421" i="1"/>
  <c r="I4422" i="1"/>
  <c r="H4422" i="1" s="1"/>
  <c r="Z4421" i="1"/>
  <c r="AA4421" i="1" s="1"/>
  <c r="AH4421" i="1" s="1"/>
  <c r="AJ4422" i="1"/>
  <c r="C4422" i="1"/>
  <c r="AG4359" i="1"/>
  <c r="B4359" i="1" s="1"/>
  <c r="G4364" i="1"/>
  <c r="AC4364" i="1"/>
  <c r="AE4364" i="1" s="1"/>
  <c r="X4422" i="1"/>
  <c r="A4423" i="1"/>
  <c r="K4422" i="1"/>
  <c r="AC4365" i="1" l="1"/>
  <c r="AE4365" i="1" s="1"/>
  <c r="G4365" i="1"/>
  <c r="T4361" i="1"/>
  <c r="AF4361" i="1" s="1"/>
  <c r="S4362" i="1"/>
  <c r="U4361" i="1"/>
  <c r="W4361" i="1" s="1"/>
  <c r="X4423" i="1"/>
  <c r="K4423" i="1"/>
  <c r="A4424" i="1"/>
  <c r="F4364" i="1"/>
  <c r="O4364" i="1" s="1"/>
  <c r="M4366" i="1"/>
  <c r="N4366" i="1" s="1"/>
  <c r="L4367" i="1"/>
  <c r="O4363" i="1"/>
  <c r="AB4425" i="1"/>
  <c r="Q4363" i="1"/>
  <c r="Q4364" i="1" s="1"/>
  <c r="Q4365" i="1" s="1"/>
  <c r="Q4366" i="1" s="1"/>
  <c r="P4364" i="1"/>
  <c r="P4365" i="1" s="1"/>
  <c r="P4366" i="1" s="1"/>
  <c r="Z4422" i="1"/>
  <c r="AA4422" i="1" s="1"/>
  <c r="AH4422" i="1" s="1"/>
  <c r="AJ4423" i="1"/>
  <c r="I4423" i="1"/>
  <c r="H4423" i="1" s="1"/>
  <c r="Y4422" i="1"/>
  <c r="C4423" i="1"/>
  <c r="AG4360" i="1"/>
  <c r="B4360" i="1" s="1"/>
  <c r="J4364" i="1" l="1"/>
  <c r="R4363" i="1"/>
  <c r="V4363" i="1" s="1"/>
  <c r="R4364" i="1"/>
  <c r="V4364" i="1" s="1"/>
  <c r="G4366" i="1"/>
  <c r="AC4366" i="1"/>
  <c r="AE4366" i="1" s="1"/>
  <c r="M4367" i="1"/>
  <c r="N4367" i="1" s="1"/>
  <c r="P4367" i="1"/>
  <c r="Q4367" i="1"/>
  <c r="L4368" i="1"/>
  <c r="AJ4424" i="1"/>
  <c r="C4424" i="1"/>
  <c r="Y4423" i="1"/>
  <c r="Z4423" i="1"/>
  <c r="I4424" i="1"/>
  <c r="H4424" i="1" s="1"/>
  <c r="F4365" i="1"/>
  <c r="O4365" i="1" s="1"/>
  <c r="R4365" i="1" s="1"/>
  <c r="V4365" i="1" s="1"/>
  <c r="AG4361" i="1"/>
  <c r="B4361" i="1" s="1"/>
  <c r="AB4426" i="1"/>
  <c r="A4425" i="1"/>
  <c r="K4424" i="1"/>
  <c r="X4424" i="1"/>
  <c r="T4362" i="1"/>
  <c r="S4363" i="1"/>
  <c r="U4362" i="1"/>
  <c r="W4362" i="1" s="1"/>
  <c r="J4365" i="1" l="1"/>
  <c r="X4425" i="1"/>
  <c r="K4425" i="1"/>
  <c r="A4426" i="1"/>
  <c r="Z4424" i="1"/>
  <c r="AA4424" i="1" s="1"/>
  <c r="AH4424" i="1" s="1"/>
  <c r="C4425" i="1"/>
  <c r="I4425" i="1"/>
  <c r="H4425" i="1" s="1"/>
  <c r="Y4424" i="1"/>
  <c r="AJ4425" i="1"/>
  <c r="G4367" i="1"/>
  <c r="AC4367" i="1"/>
  <c r="AE4367" i="1" s="1"/>
  <c r="F4366" i="1"/>
  <c r="J4366" i="1" s="1"/>
  <c r="AB4427" i="1"/>
  <c r="AG4362" i="1"/>
  <c r="M4368" i="1"/>
  <c r="N4368" i="1" s="1"/>
  <c r="P4368" i="1"/>
  <c r="Q4368" i="1"/>
  <c r="L4369" i="1"/>
  <c r="AF4362" i="1"/>
  <c r="AA4362" i="1"/>
  <c r="U4363" i="1"/>
  <c r="W4363" i="1" s="1"/>
  <c r="T4363" i="1"/>
  <c r="AF4363" i="1" s="1"/>
  <c r="S4364" i="1"/>
  <c r="O4366" i="1" l="1"/>
  <c r="R4366" i="1" s="1"/>
  <c r="V4366" i="1" s="1"/>
  <c r="U4364" i="1"/>
  <c r="W4364" i="1" s="1"/>
  <c r="T4364" i="1"/>
  <c r="AF4364" i="1" s="1"/>
  <c r="S4365" i="1"/>
  <c r="AH4362" i="1"/>
  <c r="G4368" i="1"/>
  <c r="AC4368" i="1"/>
  <c r="AE4368" i="1" s="1"/>
  <c r="AB4428" i="1"/>
  <c r="AG4363" i="1"/>
  <c r="B4363" i="1" s="1"/>
  <c r="M4369" i="1"/>
  <c r="N4369" i="1" s="1"/>
  <c r="P4369" i="1"/>
  <c r="Q4369" i="1"/>
  <c r="L4370" i="1"/>
  <c r="Y4425" i="1"/>
  <c r="C4426" i="1"/>
  <c r="Z4425" i="1"/>
  <c r="AA4425" i="1" s="1"/>
  <c r="AH4425" i="1" s="1"/>
  <c r="AJ4426" i="1"/>
  <c r="I4426" i="1"/>
  <c r="H4426" i="1" s="1"/>
  <c r="B4362" i="1"/>
  <c r="F4367" i="1"/>
  <c r="J4367" i="1" s="1"/>
  <c r="A4427" i="1"/>
  <c r="K4426" i="1"/>
  <c r="X4426" i="1"/>
  <c r="K4427" i="1" l="1"/>
  <c r="X4427" i="1"/>
  <c r="A4428" i="1"/>
  <c r="F4368" i="1"/>
  <c r="J4368" i="1" s="1"/>
  <c r="G4369" i="1"/>
  <c r="AC4369" i="1"/>
  <c r="AE4369" i="1" s="1"/>
  <c r="AB4429" i="1"/>
  <c r="U4365" i="1"/>
  <c r="W4365" i="1" s="1"/>
  <c r="T4365" i="1"/>
  <c r="AF4365" i="1" s="1"/>
  <c r="S4366" i="1"/>
  <c r="O4367" i="1"/>
  <c r="R4367" i="1" s="1"/>
  <c r="V4367" i="1" s="1"/>
  <c r="M4370" i="1"/>
  <c r="N4370" i="1" s="1"/>
  <c r="P4370" i="1"/>
  <c r="Q4370" i="1"/>
  <c r="L4371" i="1"/>
  <c r="AJ4427" i="1"/>
  <c r="Y4426" i="1"/>
  <c r="C4427" i="1"/>
  <c r="Z4426" i="1"/>
  <c r="AA4426" i="1" s="1"/>
  <c r="AH4426" i="1" s="1"/>
  <c r="I4427" i="1"/>
  <c r="H4427" i="1" s="1"/>
  <c r="AG4364" i="1"/>
  <c r="O4368" i="1" l="1"/>
  <c r="R4368" i="1" s="1"/>
  <c r="V4368" i="1" s="1"/>
  <c r="U4366" i="1"/>
  <c r="W4366" i="1" s="1"/>
  <c r="T4366" i="1"/>
  <c r="AF4366" i="1" s="1"/>
  <c r="S4367" i="1"/>
  <c r="AB4430" i="1"/>
  <c r="Y4427" i="1"/>
  <c r="Z4427" i="1"/>
  <c r="AA4427" i="1" s="1"/>
  <c r="AH4427" i="1" s="1"/>
  <c r="C4428" i="1"/>
  <c r="AJ4428" i="1"/>
  <c r="I4428" i="1"/>
  <c r="H4428" i="1" s="1"/>
  <c r="AC4370" i="1"/>
  <c r="AE4370" i="1" s="1"/>
  <c r="G4370" i="1"/>
  <c r="M4371" i="1"/>
  <c r="N4371" i="1" s="1"/>
  <c r="P4371" i="1"/>
  <c r="Q4371" i="1"/>
  <c r="L4372" i="1"/>
  <c r="AG4365" i="1"/>
  <c r="B4365" i="1" s="1"/>
  <c r="F4369" i="1"/>
  <c r="J4369" i="1" s="1"/>
  <c r="K4428" i="1"/>
  <c r="A4429" i="1"/>
  <c r="X4428" i="1"/>
  <c r="B4364" i="1"/>
  <c r="AC4371" i="1" l="1"/>
  <c r="AE4371" i="1" s="1"/>
  <c r="G4371" i="1"/>
  <c r="AB4431" i="1"/>
  <c r="AG4366" i="1"/>
  <c r="B4366" i="1" s="1"/>
  <c r="M4372" i="1"/>
  <c r="N4372" i="1" s="1"/>
  <c r="P4372" i="1"/>
  <c r="Q4372" i="1"/>
  <c r="L4373" i="1"/>
  <c r="X4429" i="1"/>
  <c r="A4430" i="1"/>
  <c r="K4429" i="1"/>
  <c r="O4369" i="1"/>
  <c r="R4369" i="1" s="1"/>
  <c r="V4369" i="1" s="1"/>
  <c r="U4367" i="1"/>
  <c r="W4367" i="1" s="1"/>
  <c r="T4367" i="1"/>
  <c r="AF4367" i="1" s="1"/>
  <c r="S4368" i="1"/>
  <c r="I4429" i="1"/>
  <c r="H4429" i="1" s="1"/>
  <c r="Y4428" i="1"/>
  <c r="Z4428" i="1"/>
  <c r="AA4428" i="1" s="1"/>
  <c r="AH4428" i="1" s="1"/>
  <c r="AJ4429" i="1"/>
  <c r="C4429" i="1"/>
  <c r="F4370" i="1"/>
  <c r="O4370" i="1" s="1"/>
  <c r="R4370" i="1" s="1"/>
  <c r="V4370" i="1" s="1"/>
  <c r="G4372" i="1" l="1"/>
  <c r="AC4372" i="1"/>
  <c r="AE4372" i="1" s="1"/>
  <c r="AB4432" i="1"/>
  <c r="F4371" i="1"/>
  <c r="O4371" i="1" s="1"/>
  <c r="R4371" i="1" s="1"/>
  <c r="V4371" i="1" s="1"/>
  <c r="M4373" i="1"/>
  <c r="N4373" i="1" s="1"/>
  <c r="P4373" i="1"/>
  <c r="Q4373" i="1"/>
  <c r="L4374" i="1"/>
  <c r="AG4367" i="1"/>
  <c r="B4367" i="1" s="1"/>
  <c r="J4370" i="1"/>
  <c r="U4368" i="1"/>
  <c r="W4368" i="1" s="1"/>
  <c r="T4368" i="1"/>
  <c r="AF4368" i="1" s="1"/>
  <c r="S4369" i="1"/>
  <c r="X4430" i="1"/>
  <c r="A4431" i="1"/>
  <c r="K4430" i="1"/>
  <c r="Y4429" i="1"/>
  <c r="AJ4430" i="1"/>
  <c r="Z4429" i="1"/>
  <c r="AA4429" i="1" s="1"/>
  <c r="AH4429" i="1" s="1"/>
  <c r="C4430" i="1"/>
  <c r="I4430" i="1"/>
  <c r="H4430" i="1" s="1"/>
  <c r="J4371" i="1" l="1"/>
  <c r="A4432" i="1"/>
  <c r="K4431" i="1"/>
  <c r="X4431" i="1"/>
  <c r="U4369" i="1"/>
  <c r="W4369" i="1" s="1"/>
  <c r="T4369" i="1"/>
  <c r="AF4369" i="1" s="1"/>
  <c r="S4370" i="1"/>
  <c r="G4373" i="1"/>
  <c r="AC4373" i="1"/>
  <c r="AE4373" i="1" s="1"/>
  <c r="F4372" i="1"/>
  <c r="J4372" i="1" s="1"/>
  <c r="C4431" i="1"/>
  <c r="I4431" i="1"/>
  <c r="H4431" i="1" s="1"/>
  <c r="Y4430" i="1"/>
  <c r="AJ4431" i="1"/>
  <c r="Z4430" i="1"/>
  <c r="AA4430" i="1" s="1"/>
  <c r="AH4430" i="1" s="1"/>
  <c r="AG4368" i="1"/>
  <c r="M4374" i="1"/>
  <c r="N4374" i="1" s="1"/>
  <c r="P4374" i="1"/>
  <c r="Q4374" i="1"/>
  <c r="L4375" i="1"/>
  <c r="AB4433" i="1"/>
  <c r="O4372" i="1" l="1"/>
  <c r="R4372" i="1" s="1"/>
  <c r="V4372" i="1" s="1"/>
  <c r="G4374" i="1"/>
  <c r="AC4374" i="1"/>
  <c r="AE4374" i="1" s="1"/>
  <c r="F4373" i="1"/>
  <c r="O4373" i="1" s="1"/>
  <c r="R4373" i="1" s="1"/>
  <c r="V4373" i="1" s="1"/>
  <c r="U4370" i="1"/>
  <c r="W4370" i="1" s="1"/>
  <c r="T4370" i="1"/>
  <c r="AF4370" i="1" s="1"/>
  <c r="S4371" i="1"/>
  <c r="K4432" i="1"/>
  <c r="A4433" i="1"/>
  <c r="X4432" i="1"/>
  <c r="M4375" i="1"/>
  <c r="N4375" i="1" s="1"/>
  <c r="P4375" i="1"/>
  <c r="Q4375" i="1"/>
  <c r="L4376" i="1"/>
  <c r="Y4431" i="1"/>
  <c r="I4432" i="1"/>
  <c r="H4432" i="1" s="1"/>
  <c r="Z4431" i="1"/>
  <c r="AA4431" i="1" s="1"/>
  <c r="AH4431" i="1" s="1"/>
  <c r="AJ4432" i="1"/>
  <c r="C4432" i="1"/>
  <c r="AB4434" i="1"/>
  <c r="B4368" i="1"/>
  <c r="AG4369" i="1"/>
  <c r="J4373" i="1" l="1"/>
  <c r="AC4375" i="1"/>
  <c r="AE4375" i="1" s="1"/>
  <c r="G4375" i="1"/>
  <c r="AB4435" i="1"/>
  <c r="M4376" i="1"/>
  <c r="N4376" i="1" s="1"/>
  <c r="P4376" i="1"/>
  <c r="Q4376" i="1"/>
  <c r="L4377" i="1"/>
  <c r="U4371" i="1"/>
  <c r="W4371" i="1" s="1"/>
  <c r="T4371" i="1"/>
  <c r="AF4371" i="1" s="1"/>
  <c r="S4372" i="1"/>
  <c r="F4374" i="1"/>
  <c r="J4374" i="1" s="1"/>
  <c r="Z4432" i="1"/>
  <c r="AA4432" i="1" s="1"/>
  <c r="AH4432" i="1" s="1"/>
  <c r="C4433" i="1"/>
  <c r="I4433" i="1"/>
  <c r="H4433" i="1" s="1"/>
  <c r="Y4432" i="1"/>
  <c r="AJ4433" i="1"/>
  <c r="B4369" i="1"/>
  <c r="X4433" i="1"/>
  <c r="A4434" i="1"/>
  <c r="K4433" i="1"/>
  <c r="AG4370" i="1"/>
  <c r="O4374" i="1" l="1"/>
  <c r="R4374" i="1" s="1"/>
  <c r="V4374" i="1" s="1"/>
  <c r="U4372" i="1"/>
  <c r="W4372" i="1" s="1"/>
  <c r="T4372" i="1"/>
  <c r="AF4372" i="1" s="1"/>
  <c r="S4373" i="1"/>
  <c r="G4376" i="1"/>
  <c r="AC4376" i="1"/>
  <c r="AE4376" i="1" s="1"/>
  <c r="F4375" i="1"/>
  <c r="J4375" i="1" s="1"/>
  <c r="A4435" i="1"/>
  <c r="K4434" i="1"/>
  <c r="X4434" i="1"/>
  <c r="AG4371" i="1"/>
  <c r="B4370" i="1"/>
  <c r="I4434" i="1"/>
  <c r="H4434" i="1" s="1"/>
  <c r="C4434" i="1"/>
  <c r="Y4433" i="1"/>
  <c r="AJ4434" i="1"/>
  <c r="Z4433" i="1"/>
  <c r="AA4433" i="1" s="1"/>
  <c r="AH4433" i="1" s="1"/>
  <c r="M4377" i="1"/>
  <c r="N4377" i="1" s="1"/>
  <c r="P4377" i="1"/>
  <c r="Q4377" i="1"/>
  <c r="L4378" i="1"/>
  <c r="AB4436" i="1"/>
  <c r="O4375" i="1" l="1"/>
  <c r="R4375" i="1" s="1"/>
  <c r="V4375" i="1" s="1"/>
  <c r="Y4434" i="1"/>
  <c r="AJ4435" i="1"/>
  <c r="Z4434" i="1"/>
  <c r="AA4434" i="1" s="1"/>
  <c r="AH4434" i="1" s="1"/>
  <c r="I4435" i="1"/>
  <c r="H4435" i="1" s="1"/>
  <c r="C4435" i="1"/>
  <c r="F4376" i="1"/>
  <c r="J4376" i="1" s="1"/>
  <c r="U4373" i="1"/>
  <c r="W4373" i="1" s="1"/>
  <c r="T4373" i="1"/>
  <c r="AF4373" i="1" s="1"/>
  <c r="S4374" i="1"/>
  <c r="G4377" i="1"/>
  <c r="AC4377" i="1"/>
  <c r="AE4377" i="1" s="1"/>
  <c r="AG4372" i="1"/>
  <c r="B4372" i="1" s="1"/>
  <c r="AB4437" i="1"/>
  <c r="M4378" i="1"/>
  <c r="N4378" i="1" s="1"/>
  <c r="P4378" i="1"/>
  <c r="Q4378" i="1"/>
  <c r="L4379" i="1"/>
  <c r="B4371" i="1"/>
  <c r="X4435" i="1"/>
  <c r="A4436" i="1"/>
  <c r="K4435" i="1"/>
  <c r="O4376" i="1" l="1"/>
  <c r="R4376" i="1" s="1"/>
  <c r="V4376" i="1" s="1"/>
  <c r="A4437" i="1"/>
  <c r="X4436" i="1"/>
  <c r="K4436" i="1"/>
  <c r="AB4438" i="1"/>
  <c r="AG4373" i="1"/>
  <c r="B4373" i="1" s="1"/>
  <c r="F4377" i="1"/>
  <c r="J4377" i="1" s="1"/>
  <c r="G4378" i="1"/>
  <c r="AC4378" i="1"/>
  <c r="AE4378" i="1" s="1"/>
  <c r="U4374" i="1"/>
  <c r="W4374" i="1" s="1"/>
  <c r="T4374" i="1"/>
  <c r="AF4374" i="1" s="1"/>
  <c r="S4375" i="1"/>
  <c r="Y4435" i="1"/>
  <c r="AJ4436" i="1"/>
  <c r="Z4435" i="1"/>
  <c r="AA4435" i="1" s="1"/>
  <c r="AH4435" i="1" s="1"/>
  <c r="C4436" i="1"/>
  <c r="I4436" i="1"/>
  <c r="H4436" i="1" s="1"/>
  <c r="M4379" i="1"/>
  <c r="N4379" i="1" s="1"/>
  <c r="P4379" i="1"/>
  <c r="Q4379" i="1"/>
  <c r="L4380" i="1"/>
  <c r="O4377" i="1" l="1"/>
  <c r="R4377" i="1" s="1"/>
  <c r="V4377" i="1" s="1"/>
  <c r="G4379" i="1"/>
  <c r="AC4379" i="1"/>
  <c r="AE4379" i="1" s="1"/>
  <c r="U4375" i="1"/>
  <c r="W4375" i="1" s="1"/>
  <c r="T4375" i="1"/>
  <c r="AF4375" i="1" s="1"/>
  <c r="S4376" i="1"/>
  <c r="AB4439" i="1"/>
  <c r="AJ4437" i="1"/>
  <c r="Y4436" i="1"/>
  <c r="C4437" i="1"/>
  <c r="I4437" i="1"/>
  <c r="H4437" i="1" s="1"/>
  <c r="Z4436" i="1"/>
  <c r="AA4436" i="1" s="1"/>
  <c r="AH4436" i="1" s="1"/>
  <c r="M4380" i="1"/>
  <c r="N4380" i="1" s="1"/>
  <c r="P4380" i="1"/>
  <c r="Q4380" i="1"/>
  <c r="L4381" i="1"/>
  <c r="AG4374" i="1"/>
  <c r="A4438" i="1"/>
  <c r="X4437" i="1"/>
  <c r="K4437" i="1"/>
  <c r="F4378" i="1"/>
  <c r="O4378" i="1" s="1"/>
  <c r="R4378" i="1" s="1"/>
  <c r="V4378" i="1" s="1"/>
  <c r="J4378" i="1" l="1"/>
  <c r="Y4437" i="1"/>
  <c r="C4438" i="1"/>
  <c r="Z4437" i="1"/>
  <c r="AA4437" i="1" s="1"/>
  <c r="AH4437" i="1" s="1"/>
  <c r="AJ4438" i="1"/>
  <c r="I4438" i="1"/>
  <c r="H4438" i="1" s="1"/>
  <c r="A4439" i="1"/>
  <c r="K4438" i="1"/>
  <c r="X4438" i="1"/>
  <c r="M4381" i="1"/>
  <c r="N4381" i="1" s="1"/>
  <c r="P4381" i="1"/>
  <c r="Q4381" i="1"/>
  <c r="L4382" i="1"/>
  <c r="AG4375" i="1"/>
  <c r="B4375" i="1" s="1"/>
  <c r="B4374" i="1"/>
  <c r="AB4440" i="1"/>
  <c r="U4376" i="1"/>
  <c r="W4376" i="1" s="1"/>
  <c r="T4376" i="1"/>
  <c r="AF4376" i="1" s="1"/>
  <c r="S4377" i="1"/>
  <c r="F4379" i="1"/>
  <c r="O4379" i="1" s="1"/>
  <c r="R4379" i="1" s="1"/>
  <c r="V4379" i="1" s="1"/>
  <c r="G4380" i="1"/>
  <c r="AC4380" i="1"/>
  <c r="AE4380" i="1" s="1"/>
  <c r="J4379" i="1" l="1"/>
  <c r="F4380" i="1"/>
  <c r="J4380" i="1" s="1"/>
  <c r="U4377" i="1"/>
  <c r="W4377" i="1" s="1"/>
  <c r="T4377" i="1"/>
  <c r="AF4377" i="1" s="1"/>
  <c r="S4378" i="1"/>
  <c r="AB4441" i="1"/>
  <c r="AC4381" i="1"/>
  <c r="AE4381" i="1" s="1"/>
  <c r="G4381" i="1"/>
  <c r="K4439" i="1"/>
  <c r="A4440" i="1"/>
  <c r="X4439" i="1"/>
  <c r="AG4376" i="1"/>
  <c r="B4376" i="1" s="1"/>
  <c r="M4382" i="1"/>
  <c r="N4382" i="1" s="1"/>
  <c r="P4382" i="1"/>
  <c r="Q4382" i="1"/>
  <c r="L4383" i="1"/>
  <c r="Y4438" i="1"/>
  <c r="Z4438" i="1"/>
  <c r="AA4438" i="1" s="1"/>
  <c r="AH4438" i="1" s="1"/>
  <c r="AJ4439" i="1"/>
  <c r="I4439" i="1"/>
  <c r="H4439" i="1" s="1"/>
  <c r="C4439" i="1"/>
  <c r="M4383" i="1" l="1"/>
  <c r="N4383" i="1" s="1"/>
  <c r="P4383" i="1"/>
  <c r="Q4383" i="1"/>
  <c r="L4384" i="1"/>
  <c r="X4440" i="1"/>
  <c r="A4441" i="1"/>
  <c r="K4440" i="1"/>
  <c r="AB4442" i="1"/>
  <c r="AG4377" i="1"/>
  <c r="B4377" i="1" s="1"/>
  <c r="F4381" i="1"/>
  <c r="J4381" i="1" s="1"/>
  <c r="O4380" i="1"/>
  <c r="R4380" i="1" s="1"/>
  <c r="V4380" i="1" s="1"/>
  <c r="G4382" i="1"/>
  <c r="AC4382" i="1"/>
  <c r="AE4382" i="1" s="1"/>
  <c r="Z4439" i="1"/>
  <c r="AA4439" i="1" s="1"/>
  <c r="AH4439" i="1" s="1"/>
  <c r="C4440" i="1"/>
  <c r="I4440" i="1"/>
  <c r="H4440" i="1" s="1"/>
  <c r="Y4439" i="1"/>
  <c r="AJ4440" i="1"/>
  <c r="U4378" i="1"/>
  <c r="W4378" i="1" s="1"/>
  <c r="T4378" i="1"/>
  <c r="AF4378" i="1" s="1"/>
  <c r="S4379" i="1"/>
  <c r="O4381" i="1" l="1"/>
  <c r="R4381" i="1" s="1"/>
  <c r="V4381" i="1" s="1"/>
  <c r="Y4440" i="1"/>
  <c r="Z4440" i="1"/>
  <c r="AA4440" i="1" s="1"/>
  <c r="AH4440" i="1" s="1"/>
  <c r="C4441" i="1"/>
  <c r="I4441" i="1"/>
  <c r="H4441" i="1" s="1"/>
  <c r="AJ4441" i="1"/>
  <c r="F4382" i="1"/>
  <c r="J4382" i="1" s="1"/>
  <c r="AB4443" i="1"/>
  <c r="K4441" i="1"/>
  <c r="A4442" i="1"/>
  <c r="X4441" i="1"/>
  <c r="U4379" i="1"/>
  <c r="W4379" i="1" s="1"/>
  <c r="T4379" i="1"/>
  <c r="AF4379" i="1" s="1"/>
  <c r="S4380" i="1"/>
  <c r="AC4383" i="1"/>
  <c r="AE4383" i="1" s="1"/>
  <c r="G4383" i="1"/>
  <c r="AG4378" i="1"/>
  <c r="M4384" i="1"/>
  <c r="N4384" i="1" s="1"/>
  <c r="P4384" i="1"/>
  <c r="Q4384" i="1"/>
  <c r="L4385" i="1"/>
  <c r="O4382" i="1" l="1"/>
  <c r="R4382" i="1" s="1"/>
  <c r="V4382" i="1" s="1"/>
  <c r="M4385" i="1"/>
  <c r="N4385" i="1" s="1"/>
  <c r="P4385" i="1"/>
  <c r="Q4385" i="1"/>
  <c r="L4386" i="1"/>
  <c r="AG4379" i="1"/>
  <c r="B4379" i="1" s="1"/>
  <c r="F4383" i="1"/>
  <c r="O4383" i="1" s="1"/>
  <c r="R4383" i="1" s="1"/>
  <c r="V4383" i="1" s="1"/>
  <c r="U4380" i="1"/>
  <c r="W4380" i="1" s="1"/>
  <c r="T4380" i="1"/>
  <c r="AF4380" i="1" s="1"/>
  <c r="S4381" i="1"/>
  <c r="Y4441" i="1"/>
  <c r="Z4441" i="1"/>
  <c r="AA4441" i="1" s="1"/>
  <c r="AH4441" i="1" s="1"/>
  <c r="AJ4442" i="1"/>
  <c r="C4442" i="1"/>
  <c r="I4442" i="1"/>
  <c r="H4442" i="1" s="1"/>
  <c r="G4384" i="1"/>
  <c r="AC4384" i="1"/>
  <c r="AE4384" i="1" s="1"/>
  <c r="B4378" i="1"/>
  <c r="A4443" i="1"/>
  <c r="X4442" i="1"/>
  <c r="K4442" i="1"/>
  <c r="AB4444" i="1"/>
  <c r="J4383" i="1" l="1"/>
  <c r="AB4445" i="1"/>
  <c r="A4444" i="1"/>
  <c r="X4443" i="1"/>
  <c r="K4443" i="1"/>
  <c r="F4384" i="1"/>
  <c r="J4384" i="1" s="1"/>
  <c r="AG4380" i="1"/>
  <c r="B4380" i="1" s="1"/>
  <c r="G4385" i="1"/>
  <c r="AC4385" i="1"/>
  <c r="AE4385" i="1" s="1"/>
  <c r="C4443" i="1"/>
  <c r="Y4442" i="1"/>
  <c r="AJ4443" i="1"/>
  <c r="Z4442" i="1"/>
  <c r="AA4442" i="1" s="1"/>
  <c r="AH4442" i="1" s="1"/>
  <c r="I4443" i="1"/>
  <c r="H4443" i="1" s="1"/>
  <c r="U4381" i="1"/>
  <c r="W4381" i="1" s="1"/>
  <c r="T4381" i="1"/>
  <c r="AF4381" i="1" s="1"/>
  <c r="S4382" i="1"/>
  <c r="M4386" i="1"/>
  <c r="N4386" i="1" s="1"/>
  <c r="P4386" i="1"/>
  <c r="Q4386" i="1"/>
  <c r="L4387" i="1"/>
  <c r="O4384" i="1" l="1"/>
  <c r="R4384" i="1" s="1"/>
  <c r="V4384" i="1" s="1"/>
  <c r="F4385" i="1"/>
  <c r="O4385" i="1" s="1"/>
  <c r="R4385" i="1" s="1"/>
  <c r="V4385" i="1" s="1"/>
  <c r="Y4443" i="1"/>
  <c r="C4444" i="1"/>
  <c r="Z4443" i="1"/>
  <c r="AA4443" i="1" s="1"/>
  <c r="AH4443" i="1" s="1"/>
  <c r="AJ4444" i="1"/>
  <c r="I4444" i="1"/>
  <c r="H4444" i="1" s="1"/>
  <c r="AB4446" i="1"/>
  <c r="AC4386" i="1"/>
  <c r="AE4386" i="1" s="1"/>
  <c r="G4386" i="1"/>
  <c r="AG4381" i="1"/>
  <c r="A4445" i="1"/>
  <c r="K4444" i="1"/>
  <c r="X4444" i="1"/>
  <c r="U4382" i="1"/>
  <c r="W4382" i="1" s="1"/>
  <c r="T4382" i="1"/>
  <c r="AF4382" i="1" s="1"/>
  <c r="S4383" i="1"/>
  <c r="M4387" i="1"/>
  <c r="N4387" i="1" s="1"/>
  <c r="P4387" i="1"/>
  <c r="Q4387" i="1"/>
  <c r="L4388" i="1"/>
  <c r="J4385" i="1" l="1"/>
  <c r="AG4382" i="1"/>
  <c r="B4382" i="1" s="1"/>
  <c r="G4387" i="1"/>
  <c r="AC4387" i="1"/>
  <c r="AE4387" i="1" s="1"/>
  <c r="K4445" i="1"/>
  <c r="A4446" i="1"/>
  <c r="X4445" i="1"/>
  <c r="B4381" i="1"/>
  <c r="M4388" i="1"/>
  <c r="N4388" i="1" s="1"/>
  <c r="P4388" i="1"/>
  <c r="Q4388" i="1"/>
  <c r="L4389" i="1"/>
  <c r="U4383" i="1"/>
  <c r="W4383" i="1" s="1"/>
  <c r="T4383" i="1"/>
  <c r="AF4383" i="1" s="1"/>
  <c r="S4384" i="1"/>
  <c r="AJ4445" i="1"/>
  <c r="Y4444" i="1"/>
  <c r="C4445" i="1"/>
  <c r="I4445" i="1"/>
  <c r="H4445" i="1" s="1"/>
  <c r="Z4444" i="1"/>
  <c r="AA4444" i="1" s="1"/>
  <c r="AH4444" i="1" s="1"/>
  <c r="F4386" i="1"/>
  <c r="J4386" i="1" s="1"/>
  <c r="AB4447" i="1"/>
  <c r="O4386" i="1" l="1"/>
  <c r="R4386" i="1" s="1"/>
  <c r="V4386" i="1" s="1"/>
  <c r="U4384" i="1"/>
  <c r="W4384" i="1" s="1"/>
  <c r="T4384" i="1"/>
  <c r="AF4384" i="1" s="1"/>
  <c r="S4385" i="1"/>
  <c r="Z4445" i="1"/>
  <c r="AA4445" i="1" s="1"/>
  <c r="AH4445" i="1" s="1"/>
  <c r="I4446" i="1"/>
  <c r="H4446" i="1" s="1"/>
  <c r="AJ4446" i="1"/>
  <c r="Y4445" i="1"/>
  <c r="C4446" i="1"/>
  <c r="F4387" i="1"/>
  <c r="J4387" i="1" s="1"/>
  <c r="G4388" i="1"/>
  <c r="AC4388" i="1"/>
  <c r="AE4388" i="1" s="1"/>
  <c r="X4446" i="1"/>
  <c r="A4447" i="1"/>
  <c r="K4446" i="1"/>
  <c r="AB4448" i="1"/>
  <c r="AG4383" i="1"/>
  <c r="B4383" i="1" s="1"/>
  <c r="M4389" i="1"/>
  <c r="N4389" i="1" s="1"/>
  <c r="P4389" i="1"/>
  <c r="Q4389" i="1"/>
  <c r="L4390" i="1"/>
  <c r="O4387" i="1" l="1"/>
  <c r="R4387" i="1" s="1"/>
  <c r="V4387" i="1" s="1"/>
  <c r="AG4384" i="1"/>
  <c r="A4448" i="1"/>
  <c r="X4447" i="1"/>
  <c r="K4447" i="1"/>
  <c r="C4447" i="1"/>
  <c r="Y4446" i="1"/>
  <c r="AJ4447" i="1"/>
  <c r="I4447" i="1"/>
  <c r="H4447" i="1" s="1"/>
  <c r="Z4446" i="1"/>
  <c r="AA4446" i="1" s="1"/>
  <c r="AH4446" i="1" s="1"/>
  <c r="M4390" i="1"/>
  <c r="N4390" i="1" s="1"/>
  <c r="P4390" i="1"/>
  <c r="Q4390" i="1"/>
  <c r="L4391" i="1"/>
  <c r="U4385" i="1"/>
  <c r="W4385" i="1" s="1"/>
  <c r="T4385" i="1"/>
  <c r="AF4385" i="1" s="1"/>
  <c r="S4386" i="1"/>
  <c r="G4389" i="1"/>
  <c r="AC4389" i="1"/>
  <c r="AE4389" i="1" s="1"/>
  <c r="AB4449" i="1"/>
  <c r="F4388" i="1"/>
  <c r="O4388" i="1" s="1"/>
  <c r="R4388" i="1" s="1"/>
  <c r="V4388" i="1" s="1"/>
  <c r="J4388" i="1" l="1"/>
  <c r="AG4385" i="1"/>
  <c r="B4385" i="1" s="1"/>
  <c r="F4389" i="1"/>
  <c r="J4389" i="1" s="1"/>
  <c r="Z4447" i="1"/>
  <c r="AA4447" i="1" s="1"/>
  <c r="AH4447" i="1" s="1"/>
  <c r="AJ4448" i="1"/>
  <c r="I4448" i="1"/>
  <c r="H4448" i="1" s="1"/>
  <c r="Y4447" i="1"/>
  <c r="C4448" i="1"/>
  <c r="AC4390" i="1"/>
  <c r="AE4390" i="1" s="1"/>
  <c r="G4390" i="1"/>
  <c r="X4448" i="1"/>
  <c r="K4448" i="1"/>
  <c r="A4449" i="1"/>
  <c r="U4386" i="1"/>
  <c r="W4386" i="1" s="1"/>
  <c r="T4386" i="1"/>
  <c r="AF4386" i="1" s="1"/>
  <c r="S4387" i="1"/>
  <c r="AB4450" i="1"/>
  <c r="M4391" i="1"/>
  <c r="N4391" i="1" s="1"/>
  <c r="P4391" i="1"/>
  <c r="Q4391" i="1"/>
  <c r="L4392" i="1"/>
  <c r="B4384" i="1"/>
  <c r="O4389" i="1" l="1"/>
  <c r="R4389" i="1" s="1"/>
  <c r="V4389" i="1" s="1"/>
  <c r="M4392" i="1"/>
  <c r="N4392" i="1" s="1"/>
  <c r="P4392" i="1"/>
  <c r="Q4392" i="1"/>
  <c r="L4393" i="1"/>
  <c r="Y4448" i="1"/>
  <c r="AJ4449" i="1"/>
  <c r="Z4448" i="1"/>
  <c r="AA4448" i="1" s="1"/>
  <c r="AH4448" i="1" s="1"/>
  <c r="C4449" i="1"/>
  <c r="I4449" i="1"/>
  <c r="H4449" i="1" s="1"/>
  <c r="AB4451" i="1"/>
  <c r="AG4386" i="1"/>
  <c r="A4450" i="1"/>
  <c r="K4449" i="1"/>
  <c r="X4449" i="1"/>
  <c r="F4390" i="1"/>
  <c r="O4390" i="1" s="1"/>
  <c r="R4390" i="1" s="1"/>
  <c r="V4390" i="1" s="1"/>
  <c r="AC4391" i="1"/>
  <c r="AE4391" i="1" s="1"/>
  <c r="G4391" i="1"/>
  <c r="U4387" i="1"/>
  <c r="W4387" i="1" s="1"/>
  <c r="T4387" i="1"/>
  <c r="AF4387" i="1" s="1"/>
  <c r="S4388" i="1"/>
  <c r="J4390" i="1" l="1"/>
  <c r="F4391" i="1"/>
  <c r="O4391" i="1" s="1"/>
  <c r="R4391" i="1" s="1"/>
  <c r="V4391" i="1" s="1"/>
  <c r="U4388" i="1"/>
  <c r="W4388" i="1" s="1"/>
  <c r="T4388" i="1"/>
  <c r="AF4388" i="1" s="1"/>
  <c r="S4389" i="1"/>
  <c r="AG4387" i="1"/>
  <c r="B4386" i="1"/>
  <c r="G4392" i="1"/>
  <c r="AC4392" i="1"/>
  <c r="AE4392" i="1" s="1"/>
  <c r="M4393" i="1"/>
  <c r="N4393" i="1" s="1"/>
  <c r="P4393" i="1"/>
  <c r="Q4393" i="1"/>
  <c r="L4394" i="1"/>
  <c r="Y4449" i="1"/>
  <c r="AJ4450" i="1"/>
  <c r="Z4449" i="1"/>
  <c r="AA4449" i="1" s="1"/>
  <c r="AH4449" i="1" s="1"/>
  <c r="C4450" i="1"/>
  <c r="I4450" i="1"/>
  <c r="H4450" i="1" s="1"/>
  <c r="X4450" i="1"/>
  <c r="K4450" i="1"/>
  <c r="A4451" i="1"/>
  <c r="AB4452" i="1"/>
  <c r="J4391" i="1" l="1"/>
  <c r="G4393" i="1"/>
  <c r="AC4393" i="1"/>
  <c r="AE4393" i="1" s="1"/>
  <c r="M4394" i="1"/>
  <c r="N4394" i="1" s="1"/>
  <c r="P4394" i="1"/>
  <c r="Q4394" i="1"/>
  <c r="L4395" i="1"/>
  <c r="F4392" i="1"/>
  <c r="O4392" i="1" s="1"/>
  <c r="R4392" i="1" s="1"/>
  <c r="V4392" i="1" s="1"/>
  <c r="U4389" i="1"/>
  <c r="W4389" i="1" s="1"/>
  <c r="T4389" i="1"/>
  <c r="AF4389" i="1" s="1"/>
  <c r="S4390" i="1"/>
  <c r="AB4453" i="1"/>
  <c r="X4451" i="1"/>
  <c r="A4452" i="1"/>
  <c r="K4451" i="1"/>
  <c r="Z4450" i="1"/>
  <c r="AA4450" i="1" s="1"/>
  <c r="AH4450" i="1" s="1"/>
  <c r="AJ4451" i="1"/>
  <c r="Y4450" i="1"/>
  <c r="C4451" i="1"/>
  <c r="I4451" i="1"/>
  <c r="H4451" i="1" s="1"/>
  <c r="B4387" i="1"/>
  <c r="AG4388" i="1"/>
  <c r="B4388" i="1" s="1"/>
  <c r="AC4394" i="1" l="1"/>
  <c r="AE4394" i="1" s="1"/>
  <c r="G4394" i="1"/>
  <c r="U4390" i="1"/>
  <c r="W4390" i="1" s="1"/>
  <c r="T4390" i="1"/>
  <c r="AF4390" i="1" s="1"/>
  <c r="S4391" i="1"/>
  <c r="M4395" i="1"/>
  <c r="N4395" i="1" s="1"/>
  <c r="P4395" i="1"/>
  <c r="Q4395" i="1"/>
  <c r="L4396" i="1"/>
  <c r="C4452" i="1"/>
  <c r="I4452" i="1"/>
  <c r="H4452" i="1" s="1"/>
  <c r="Y4451" i="1"/>
  <c r="AJ4452" i="1"/>
  <c r="Z4451" i="1"/>
  <c r="AA4451" i="1" s="1"/>
  <c r="AH4451" i="1" s="1"/>
  <c r="AB4454" i="1"/>
  <c r="J4392" i="1"/>
  <c r="F4393" i="1"/>
  <c r="J4393" i="1" s="1"/>
  <c r="A4453" i="1"/>
  <c r="K4452" i="1"/>
  <c r="X4452" i="1"/>
  <c r="AG4389" i="1"/>
  <c r="O4393" i="1" l="1"/>
  <c r="R4393" i="1" s="1"/>
  <c r="V4393" i="1" s="1"/>
  <c r="X4453" i="1"/>
  <c r="A4454" i="1"/>
  <c r="K4453" i="1"/>
  <c r="G4395" i="1"/>
  <c r="AC4395" i="1"/>
  <c r="AE4395" i="1" s="1"/>
  <c r="U4391" i="1"/>
  <c r="W4391" i="1" s="1"/>
  <c r="T4391" i="1"/>
  <c r="AF4391" i="1" s="1"/>
  <c r="S4392" i="1"/>
  <c r="F4394" i="1"/>
  <c r="O4394" i="1" s="1"/>
  <c r="R4394" i="1" s="1"/>
  <c r="V4394" i="1" s="1"/>
  <c r="AJ4453" i="1"/>
  <c r="Y4452" i="1"/>
  <c r="Z4452" i="1"/>
  <c r="AA4452" i="1" s="1"/>
  <c r="AH4452" i="1" s="1"/>
  <c r="C4453" i="1"/>
  <c r="I4453" i="1"/>
  <c r="H4453" i="1" s="1"/>
  <c r="M4396" i="1"/>
  <c r="N4396" i="1" s="1"/>
  <c r="L4397" i="1"/>
  <c r="AB4455" i="1"/>
  <c r="B4389" i="1"/>
  <c r="AG4390" i="1"/>
  <c r="B4390" i="1" s="1"/>
  <c r="G4396" i="1" l="1"/>
  <c r="AC4396" i="1"/>
  <c r="AE4396" i="1" s="1"/>
  <c r="U4392" i="1"/>
  <c r="W4392" i="1" s="1"/>
  <c r="T4392" i="1"/>
  <c r="AF4392" i="1" s="1"/>
  <c r="S4393" i="1"/>
  <c r="F4395" i="1"/>
  <c r="J4395" i="1" s="1"/>
  <c r="M4397" i="1"/>
  <c r="N4397" i="1" s="1"/>
  <c r="L4398" i="1"/>
  <c r="J4394" i="1"/>
  <c r="X4454" i="1"/>
  <c r="K4454" i="1"/>
  <c r="A4455" i="1"/>
  <c r="AB4456" i="1"/>
  <c r="AG4391" i="1"/>
  <c r="B4391" i="1" s="1"/>
  <c r="AJ4454" i="1"/>
  <c r="I4454" i="1"/>
  <c r="H4454" i="1" s="1"/>
  <c r="Y4453" i="1"/>
  <c r="Z4453" i="1"/>
  <c r="AA4453" i="1" s="1"/>
  <c r="AH4453" i="1" s="1"/>
  <c r="C4454" i="1"/>
  <c r="O4395" i="1" l="1"/>
  <c r="R4395" i="1" s="1"/>
  <c r="AJ4455" i="1"/>
  <c r="Z4454" i="1"/>
  <c r="Y4454" i="1"/>
  <c r="I4455" i="1"/>
  <c r="H4455" i="1" s="1"/>
  <c r="C4455" i="1"/>
  <c r="U4393" i="1"/>
  <c r="W4393" i="1" s="1"/>
  <c r="T4393" i="1"/>
  <c r="AF4393" i="1" s="1"/>
  <c r="S4394" i="1"/>
  <c r="F4396" i="1"/>
  <c r="J4396" i="1" s="1"/>
  <c r="G4397" i="1"/>
  <c r="AC4397" i="1"/>
  <c r="AE4397" i="1" s="1"/>
  <c r="M4398" i="1"/>
  <c r="N4398" i="1" s="1"/>
  <c r="L4399" i="1"/>
  <c r="AG4392" i="1"/>
  <c r="B4392" i="1" s="1"/>
  <c r="AB4457" i="1"/>
  <c r="A4456" i="1"/>
  <c r="X4455" i="1"/>
  <c r="K4455" i="1"/>
  <c r="P4396" i="1" l="1"/>
  <c r="Q4396" i="1" s="1"/>
  <c r="Q4397" i="1" s="1"/>
  <c r="Q4398" i="1" s="1"/>
  <c r="Q4399" i="1" s="1"/>
  <c r="AC4398" i="1"/>
  <c r="AE4398" i="1" s="1"/>
  <c r="G4398" i="1"/>
  <c r="F4397" i="1"/>
  <c r="O4397" i="1" s="1"/>
  <c r="U4394" i="1"/>
  <c r="W4394" i="1" s="1"/>
  <c r="T4394" i="1"/>
  <c r="AF4394" i="1" s="1"/>
  <c r="Y4455" i="1"/>
  <c r="C4456" i="1"/>
  <c r="I4456" i="1"/>
  <c r="H4456" i="1" s="1"/>
  <c r="Z4455" i="1"/>
  <c r="AA4455" i="1" s="1"/>
  <c r="AH4455" i="1" s="1"/>
  <c r="AJ4456" i="1"/>
  <c r="X4456" i="1"/>
  <c r="A4457" i="1"/>
  <c r="K4456" i="1"/>
  <c r="M4399" i="1"/>
  <c r="N4399" i="1" s="1"/>
  <c r="L4400" i="1"/>
  <c r="O4396" i="1"/>
  <c r="AB4458" i="1"/>
  <c r="S4395" i="1"/>
  <c r="V4395" i="1"/>
  <c r="AG4393" i="1"/>
  <c r="P4397" i="1" l="1"/>
  <c r="P4398" i="1" s="1"/>
  <c r="P4399" i="1" s="1"/>
  <c r="P4400" i="1" s="1"/>
  <c r="J4397" i="1"/>
  <c r="AB4459" i="1"/>
  <c r="X4457" i="1"/>
  <c r="K4457" i="1"/>
  <c r="A4458" i="1"/>
  <c r="AG4394" i="1"/>
  <c r="B4394" i="1" s="1"/>
  <c r="F4398" i="1"/>
  <c r="O4398" i="1" s="1"/>
  <c r="R4398" i="1" s="1"/>
  <c r="Z4456" i="1"/>
  <c r="AA4456" i="1" s="1"/>
  <c r="AH4456" i="1" s="1"/>
  <c r="AJ4457" i="1"/>
  <c r="Y4456" i="1"/>
  <c r="C4457" i="1"/>
  <c r="I4457" i="1"/>
  <c r="H4457" i="1" s="1"/>
  <c r="U4395" i="1"/>
  <c r="W4395" i="1" s="1"/>
  <c r="T4395" i="1"/>
  <c r="S4396" i="1"/>
  <c r="M4400" i="1"/>
  <c r="N4400" i="1" s="1"/>
  <c r="Q4400" i="1"/>
  <c r="L4401" i="1"/>
  <c r="R4397" i="1"/>
  <c r="G4399" i="1"/>
  <c r="AC4399" i="1"/>
  <c r="AE4399" i="1" s="1"/>
  <c r="B4393" i="1"/>
  <c r="R4396" i="1"/>
  <c r="J4398" i="1" l="1"/>
  <c r="M4401" i="1"/>
  <c r="N4401" i="1" s="1"/>
  <c r="P4401" i="1"/>
  <c r="Q4401" i="1"/>
  <c r="L4402" i="1"/>
  <c r="T4396" i="1"/>
  <c r="AF4396" i="1" s="1"/>
  <c r="S4397" i="1"/>
  <c r="Y4457" i="1"/>
  <c r="I4458" i="1"/>
  <c r="H4458" i="1" s="1"/>
  <c r="C4458" i="1"/>
  <c r="Z4457" i="1"/>
  <c r="AA4457" i="1" s="1"/>
  <c r="AH4457" i="1" s="1"/>
  <c r="AJ4458" i="1"/>
  <c r="F4399" i="1"/>
  <c r="O4399" i="1" s="1"/>
  <c r="R4399" i="1" s="1"/>
  <c r="AF4395" i="1"/>
  <c r="AA4395" i="1"/>
  <c r="AG4395" i="1"/>
  <c r="B4395" i="1" s="1"/>
  <c r="K4458" i="1"/>
  <c r="A4459" i="1"/>
  <c r="X4458" i="1"/>
  <c r="AB4460" i="1"/>
  <c r="G4400" i="1"/>
  <c r="AC4400" i="1"/>
  <c r="AE4400" i="1" s="1"/>
  <c r="F4400" i="1" l="1"/>
  <c r="O4400" i="1" s="1"/>
  <c r="R4400" i="1" s="1"/>
  <c r="J4399" i="1"/>
  <c r="AB4461" i="1"/>
  <c r="X4459" i="1"/>
  <c r="K4459" i="1"/>
  <c r="A4460" i="1"/>
  <c r="T4397" i="1"/>
  <c r="AF4397" i="1" s="1"/>
  <c r="S4398" i="1"/>
  <c r="G4401" i="1"/>
  <c r="AC4401" i="1"/>
  <c r="AE4401" i="1" s="1"/>
  <c r="Z4458" i="1"/>
  <c r="AA4458" i="1" s="1"/>
  <c r="AH4458" i="1" s="1"/>
  <c r="AJ4459" i="1"/>
  <c r="C4459" i="1"/>
  <c r="I4459" i="1"/>
  <c r="H4459" i="1" s="1"/>
  <c r="Y4458" i="1"/>
  <c r="AH4395" i="1"/>
  <c r="M4402" i="1"/>
  <c r="N4402" i="1" s="1"/>
  <c r="P4402" i="1"/>
  <c r="Q4402" i="1"/>
  <c r="L4403" i="1"/>
  <c r="J4400" i="1" l="1"/>
  <c r="M4403" i="1"/>
  <c r="N4403" i="1" s="1"/>
  <c r="P4403" i="1"/>
  <c r="Q4403" i="1"/>
  <c r="L4404" i="1"/>
  <c r="F4401" i="1"/>
  <c r="O4401" i="1" s="1"/>
  <c r="R4401" i="1" s="1"/>
  <c r="Z4459" i="1"/>
  <c r="AA4459" i="1" s="1"/>
  <c r="AH4459" i="1" s="1"/>
  <c r="C4460" i="1"/>
  <c r="Y4459" i="1"/>
  <c r="AJ4460" i="1"/>
  <c r="I4460" i="1"/>
  <c r="H4460" i="1" s="1"/>
  <c r="X4460" i="1"/>
  <c r="K4460" i="1"/>
  <c r="A4461" i="1"/>
  <c r="AB4462" i="1"/>
  <c r="AC4402" i="1"/>
  <c r="AE4402" i="1" s="1"/>
  <c r="G4402" i="1"/>
  <c r="T4398" i="1"/>
  <c r="AF4398" i="1" s="1"/>
  <c r="S4399" i="1"/>
  <c r="J4401" i="1" l="1"/>
  <c r="AB4463" i="1"/>
  <c r="Y4460" i="1"/>
  <c r="Z4460" i="1"/>
  <c r="AA4460" i="1" s="1"/>
  <c r="AH4460" i="1" s="1"/>
  <c r="C4461" i="1"/>
  <c r="I4461" i="1"/>
  <c r="H4461" i="1" s="1"/>
  <c r="AJ4461" i="1"/>
  <c r="AC4403" i="1"/>
  <c r="AE4403" i="1" s="1"/>
  <c r="G4403" i="1"/>
  <c r="F4402" i="1"/>
  <c r="O4402" i="1" s="1"/>
  <c r="R4402" i="1" s="1"/>
  <c r="T4399" i="1"/>
  <c r="AF4399" i="1" s="1"/>
  <c r="S4400" i="1"/>
  <c r="X4461" i="1"/>
  <c r="K4461" i="1"/>
  <c r="A4462" i="1"/>
  <c r="M4404" i="1"/>
  <c r="N4404" i="1" s="1"/>
  <c r="P4404" i="1"/>
  <c r="Q4404" i="1"/>
  <c r="L4405" i="1"/>
  <c r="G4404" i="1" l="1"/>
  <c r="AC4404" i="1"/>
  <c r="AE4404" i="1" s="1"/>
  <c r="K4462" i="1"/>
  <c r="X4462" i="1"/>
  <c r="A4463" i="1"/>
  <c r="T4400" i="1"/>
  <c r="AF4400" i="1" s="1"/>
  <c r="S4401" i="1"/>
  <c r="F4403" i="1"/>
  <c r="O4403" i="1" s="1"/>
  <c r="R4403" i="1" s="1"/>
  <c r="M4405" i="1"/>
  <c r="N4405" i="1" s="1"/>
  <c r="P4405" i="1"/>
  <c r="Q4405" i="1"/>
  <c r="L4406" i="1"/>
  <c r="J4402" i="1"/>
  <c r="AJ4462" i="1"/>
  <c r="Z4461" i="1"/>
  <c r="AA4461" i="1" s="1"/>
  <c r="AH4461" i="1" s="1"/>
  <c r="C4462" i="1"/>
  <c r="Y4461" i="1"/>
  <c r="I4462" i="1"/>
  <c r="H4462" i="1" s="1"/>
  <c r="AB4464" i="1"/>
  <c r="J4403" i="1" l="1"/>
  <c r="T4401" i="1"/>
  <c r="AF4401" i="1" s="1"/>
  <c r="S4402" i="1"/>
  <c r="C4463" i="1"/>
  <c r="I4463" i="1"/>
  <c r="H4463" i="1" s="1"/>
  <c r="Y4462" i="1"/>
  <c r="Z4462" i="1"/>
  <c r="AA4462" i="1" s="1"/>
  <c r="AH4462" i="1" s="1"/>
  <c r="AJ4463" i="1"/>
  <c r="AB4465" i="1"/>
  <c r="M4406" i="1"/>
  <c r="N4406" i="1" s="1"/>
  <c r="P4406" i="1"/>
  <c r="Q4406" i="1"/>
  <c r="L4407" i="1"/>
  <c r="G4405" i="1"/>
  <c r="AC4405" i="1"/>
  <c r="AE4405" i="1" s="1"/>
  <c r="X4463" i="1"/>
  <c r="K4463" i="1"/>
  <c r="A4464" i="1"/>
  <c r="F4404" i="1"/>
  <c r="J4404" i="1" s="1"/>
  <c r="G4406" i="1" l="1"/>
  <c r="AC4406" i="1"/>
  <c r="AE4406" i="1" s="1"/>
  <c r="AB4466" i="1"/>
  <c r="K4464" i="1"/>
  <c r="X4464" i="1"/>
  <c r="A4465" i="1"/>
  <c r="M4407" i="1"/>
  <c r="N4407" i="1" s="1"/>
  <c r="P4407" i="1"/>
  <c r="Q4407" i="1"/>
  <c r="L4408" i="1"/>
  <c r="T4402" i="1"/>
  <c r="AF4402" i="1" s="1"/>
  <c r="S4403" i="1"/>
  <c r="O4404" i="1"/>
  <c r="R4404" i="1" s="1"/>
  <c r="F4405" i="1"/>
  <c r="J4405" i="1" s="1"/>
  <c r="C4464" i="1"/>
  <c r="Z4463" i="1"/>
  <c r="AA4463" i="1" s="1"/>
  <c r="AH4463" i="1" s="1"/>
  <c r="AJ4464" i="1"/>
  <c r="I4464" i="1"/>
  <c r="H4464" i="1" s="1"/>
  <c r="Y4463" i="1"/>
  <c r="O4405" i="1" l="1"/>
  <c r="R4405" i="1" s="1"/>
  <c r="T4403" i="1"/>
  <c r="AF4403" i="1" s="1"/>
  <c r="S4404" i="1"/>
  <c r="G4407" i="1"/>
  <c r="AC4407" i="1"/>
  <c r="AE4407" i="1" s="1"/>
  <c r="M4408" i="1"/>
  <c r="N4408" i="1" s="1"/>
  <c r="P4408" i="1"/>
  <c r="Q4408" i="1"/>
  <c r="L4409" i="1"/>
  <c r="K4465" i="1"/>
  <c r="X4465" i="1"/>
  <c r="A4466" i="1"/>
  <c r="F4406" i="1"/>
  <c r="J4406" i="1" s="1"/>
  <c r="Z4464" i="1"/>
  <c r="AA4464" i="1" s="1"/>
  <c r="AH4464" i="1" s="1"/>
  <c r="AJ4465" i="1"/>
  <c r="I4465" i="1"/>
  <c r="H4465" i="1" s="1"/>
  <c r="C4465" i="1"/>
  <c r="Y4464" i="1"/>
  <c r="AB4467" i="1"/>
  <c r="M4409" i="1" l="1"/>
  <c r="N4409" i="1" s="1"/>
  <c r="P4409" i="1"/>
  <c r="Q4409" i="1"/>
  <c r="L4410" i="1"/>
  <c r="T4404" i="1"/>
  <c r="AF4404" i="1" s="1"/>
  <c r="S4405" i="1"/>
  <c r="O4406" i="1"/>
  <c r="R4406" i="1" s="1"/>
  <c r="K4466" i="1"/>
  <c r="A4467" i="1"/>
  <c r="X4466" i="1"/>
  <c r="AB4468" i="1"/>
  <c r="Y4465" i="1"/>
  <c r="I4466" i="1"/>
  <c r="H4466" i="1" s="1"/>
  <c r="C4466" i="1"/>
  <c r="Z4465" i="1"/>
  <c r="AA4465" i="1" s="1"/>
  <c r="AH4465" i="1" s="1"/>
  <c r="AJ4466" i="1"/>
  <c r="G4408" i="1"/>
  <c r="AC4408" i="1"/>
  <c r="AE4408" i="1" s="1"/>
  <c r="F4407" i="1"/>
  <c r="O4407" i="1" s="1"/>
  <c r="R4407" i="1" s="1"/>
  <c r="J4407" i="1" l="1"/>
  <c r="G4409" i="1"/>
  <c r="AC4409" i="1"/>
  <c r="AE4409" i="1" s="1"/>
  <c r="M4410" i="1"/>
  <c r="N4410" i="1" s="1"/>
  <c r="P4410" i="1"/>
  <c r="Q4410" i="1"/>
  <c r="L4411" i="1"/>
  <c r="AB4469" i="1"/>
  <c r="X4467" i="1"/>
  <c r="A4468" i="1"/>
  <c r="K4467" i="1"/>
  <c r="F4408" i="1"/>
  <c r="J4408" i="1" s="1"/>
  <c r="Y4466" i="1"/>
  <c r="AJ4467" i="1"/>
  <c r="Z4466" i="1"/>
  <c r="AA4466" i="1" s="1"/>
  <c r="AH4466" i="1" s="1"/>
  <c r="C4467" i="1"/>
  <c r="I4467" i="1"/>
  <c r="H4467" i="1" s="1"/>
  <c r="T4405" i="1"/>
  <c r="AF4405" i="1" s="1"/>
  <c r="S4406" i="1"/>
  <c r="O4408" i="1" l="1"/>
  <c r="R4408" i="1" s="1"/>
  <c r="G4410" i="1"/>
  <c r="AC4410" i="1"/>
  <c r="AE4410" i="1" s="1"/>
  <c r="AB4470" i="1"/>
  <c r="M4411" i="1"/>
  <c r="N4411" i="1" s="1"/>
  <c r="P4411" i="1"/>
  <c r="Q4411" i="1"/>
  <c r="L4412" i="1"/>
  <c r="X4468" i="1"/>
  <c r="A4469" i="1"/>
  <c r="K4468" i="1"/>
  <c r="F4409" i="1"/>
  <c r="J4409" i="1" s="1"/>
  <c r="T4406" i="1"/>
  <c r="AF4406" i="1" s="1"/>
  <c r="S4407" i="1"/>
  <c r="C4468" i="1"/>
  <c r="Y4467" i="1"/>
  <c r="I4468" i="1"/>
  <c r="H4468" i="1" s="1"/>
  <c r="Z4467" i="1"/>
  <c r="AA4467" i="1" s="1"/>
  <c r="AH4467" i="1" s="1"/>
  <c r="AJ4468" i="1"/>
  <c r="O4409" i="1" l="1"/>
  <c r="R4409" i="1" s="1"/>
  <c r="AJ4469" i="1"/>
  <c r="I4469" i="1"/>
  <c r="H4469" i="1" s="1"/>
  <c r="Y4468" i="1"/>
  <c r="Z4468" i="1"/>
  <c r="AA4468" i="1" s="1"/>
  <c r="AH4468" i="1" s="1"/>
  <c r="C4469" i="1"/>
  <c r="M4412" i="1"/>
  <c r="N4412" i="1" s="1"/>
  <c r="P4412" i="1"/>
  <c r="Q4412" i="1"/>
  <c r="L4413" i="1"/>
  <c r="X4469" i="1"/>
  <c r="K4469" i="1"/>
  <c r="A4470" i="1"/>
  <c r="T4407" i="1"/>
  <c r="AF4407" i="1" s="1"/>
  <c r="S4408" i="1"/>
  <c r="AB4471" i="1"/>
  <c r="F4410" i="1"/>
  <c r="O4410" i="1" s="1"/>
  <c r="R4410" i="1" s="1"/>
  <c r="G4411" i="1"/>
  <c r="AC4411" i="1"/>
  <c r="AE4411" i="1" s="1"/>
  <c r="J4410" i="1" l="1"/>
  <c r="G4412" i="1"/>
  <c r="AC4412" i="1"/>
  <c r="AE4412" i="1" s="1"/>
  <c r="F4411" i="1"/>
  <c r="J4411" i="1" s="1"/>
  <c r="T4408" i="1"/>
  <c r="AF4408" i="1" s="1"/>
  <c r="S4409" i="1"/>
  <c r="M4413" i="1"/>
  <c r="N4413" i="1" s="1"/>
  <c r="P4413" i="1"/>
  <c r="Q4413" i="1"/>
  <c r="L4414" i="1"/>
  <c r="Y4469" i="1"/>
  <c r="Z4469" i="1"/>
  <c r="AA4469" i="1" s="1"/>
  <c r="AH4469" i="1" s="1"/>
  <c r="C4470" i="1"/>
  <c r="AJ4470" i="1"/>
  <c r="I4470" i="1"/>
  <c r="H4470" i="1" s="1"/>
  <c r="K4470" i="1"/>
  <c r="X4470" i="1"/>
  <c r="A4471" i="1"/>
  <c r="AB4472" i="1"/>
  <c r="O4411" i="1" l="1"/>
  <c r="R4411" i="1" s="1"/>
  <c r="AB4473" i="1"/>
  <c r="G4413" i="1"/>
  <c r="AC4413" i="1"/>
  <c r="AE4413" i="1" s="1"/>
  <c r="K4471" i="1"/>
  <c r="A4472" i="1"/>
  <c r="X4471" i="1"/>
  <c r="Y4470" i="1"/>
  <c r="AJ4471" i="1"/>
  <c r="I4471" i="1"/>
  <c r="H4471" i="1" s="1"/>
  <c r="Z4470" i="1"/>
  <c r="AA4470" i="1" s="1"/>
  <c r="AH4470" i="1" s="1"/>
  <c r="C4471" i="1"/>
  <c r="M4414" i="1"/>
  <c r="N4414" i="1" s="1"/>
  <c r="P4414" i="1"/>
  <c r="Q4414" i="1"/>
  <c r="L4415" i="1"/>
  <c r="T4409" i="1"/>
  <c r="AF4409" i="1" s="1"/>
  <c r="S4410" i="1"/>
  <c r="F4412" i="1"/>
  <c r="J4412" i="1" s="1"/>
  <c r="O4412" i="1" l="1"/>
  <c r="R4412" i="1" s="1"/>
  <c r="M4415" i="1"/>
  <c r="N4415" i="1" s="1"/>
  <c r="P4415" i="1"/>
  <c r="Q4415" i="1"/>
  <c r="L4416" i="1"/>
  <c r="AB4474" i="1"/>
  <c r="T4410" i="1"/>
  <c r="AF4410" i="1" s="1"/>
  <c r="S4411" i="1"/>
  <c r="Z4471" i="1"/>
  <c r="AA4471" i="1" s="1"/>
  <c r="AH4471" i="1" s="1"/>
  <c r="C4472" i="1"/>
  <c r="AJ4472" i="1"/>
  <c r="I4472" i="1"/>
  <c r="H4472" i="1" s="1"/>
  <c r="Y4471" i="1"/>
  <c r="G4414" i="1"/>
  <c r="AC4414" i="1"/>
  <c r="AE4414" i="1" s="1"/>
  <c r="K4472" i="1"/>
  <c r="X4472" i="1"/>
  <c r="A4473" i="1"/>
  <c r="F4413" i="1"/>
  <c r="J4413" i="1" s="1"/>
  <c r="O4413" i="1" l="1"/>
  <c r="R4413" i="1" s="1"/>
  <c r="G4415" i="1"/>
  <c r="AC4415" i="1"/>
  <c r="AE4415" i="1" s="1"/>
  <c r="F4414" i="1"/>
  <c r="J4414" i="1" s="1"/>
  <c r="AB4475" i="1"/>
  <c r="M4416" i="1"/>
  <c r="N4416" i="1" s="1"/>
  <c r="P4416" i="1"/>
  <c r="Q4416" i="1"/>
  <c r="L4417" i="1"/>
  <c r="Y4472" i="1"/>
  <c r="I4473" i="1"/>
  <c r="H4473" i="1" s="1"/>
  <c r="AJ4473" i="1"/>
  <c r="Z4472" i="1"/>
  <c r="AA4472" i="1" s="1"/>
  <c r="AH4472" i="1" s="1"/>
  <c r="C4473" i="1"/>
  <c r="A4474" i="1"/>
  <c r="K4473" i="1"/>
  <c r="X4473" i="1"/>
  <c r="T4411" i="1"/>
  <c r="AF4411" i="1" s="1"/>
  <c r="S4412" i="1"/>
  <c r="A4475" i="1" l="1"/>
  <c r="K4474" i="1"/>
  <c r="X4474" i="1"/>
  <c r="AB4476" i="1"/>
  <c r="T4412" i="1"/>
  <c r="AF4412" i="1" s="1"/>
  <c r="S4413" i="1"/>
  <c r="G4416" i="1"/>
  <c r="AC4416" i="1"/>
  <c r="AE4416" i="1" s="1"/>
  <c r="O4414" i="1"/>
  <c r="R4414" i="1" s="1"/>
  <c r="Y4473" i="1"/>
  <c r="Z4473" i="1"/>
  <c r="AA4473" i="1" s="1"/>
  <c r="AH4473" i="1" s="1"/>
  <c r="AJ4474" i="1"/>
  <c r="I4474" i="1"/>
  <c r="H4474" i="1" s="1"/>
  <c r="C4474" i="1"/>
  <c r="M4417" i="1"/>
  <c r="N4417" i="1" s="1"/>
  <c r="P4417" i="1"/>
  <c r="Q4417" i="1"/>
  <c r="L4418" i="1"/>
  <c r="F4415" i="1"/>
  <c r="J4415" i="1" s="1"/>
  <c r="O4415" i="1" l="1"/>
  <c r="R4415" i="1" s="1"/>
  <c r="F4416" i="1"/>
  <c r="O4416" i="1" s="1"/>
  <c r="R4416" i="1" s="1"/>
  <c r="AB4477" i="1"/>
  <c r="T4413" i="1"/>
  <c r="AF4413" i="1" s="1"/>
  <c r="S4414" i="1"/>
  <c r="K4475" i="1"/>
  <c r="X4475" i="1"/>
  <c r="A4476" i="1"/>
  <c r="G4417" i="1"/>
  <c r="AC4417" i="1"/>
  <c r="AE4417" i="1" s="1"/>
  <c r="M4418" i="1"/>
  <c r="N4418" i="1" s="1"/>
  <c r="P4418" i="1"/>
  <c r="Q4418" i="1"/>
  <c r="L4419" i="1"/>
  <c r="Z4474" i="1"/>
  <c r="AA4474" i="1" s="1"/>
  <c r="AH4474" i="1" s="1"/>
  <c r="AJ4475" i="1"/>
  <c r="C4475" i="1"/>
  <c r="I4475" i="1"/>
  <c r="H4475" i="1" s="1"/>
  <c r="Y4474" i="1"/>
  <c r="Y4475" i="1" l="1"/>
  <c r="C4476" i="1"/>
  <c r="I4476" i="1"/>
  <c r="H4476" i="1" s="1"/>
  <c r="Z4475" i="1"/>
  <c r="AA4475" i="1" s="1"/>
  <c r="AH4475" i="1" s="1"/>
  <c r="AJ4476" i="1"/>
  <c r="T4414" i="1"/>
  <c r="AF4414" i="1" s="1"/>
  <c r="S4415" i="1"/>
  <c r="AB4478" i="1"/>
  <c r="G4418" i="1"/>
  <c r="AC4418" i="1"/>
  <c r="AE4418" i="1" s="1"/>
  <c r="F4417" i="1"/>
  <c r="J4417" i="1" s="1"/>
  <c r="M4419" i="1"/>
  <c r="N4419" i="1" s="1"/>
  <c r="P4419" i="1"/>
  <c r="Q4419" i="1"/>
  <c r="L4420" i="1"/>
  <c r="A4477" i="1"/>
  <c r="K4476" i="1"/>
  <c r="X4476" i="1"/>
  <c r="J4416" i="1"/>
  <c r="X4477" i="1" l="1"/>
  <c r="A4478" i="1"/>
  <c r="K4477" i="1"/>
  <c r="G4419" i="1"/>
  <c r="AC4419" i="1"/>
  <c r="AE4419" i="1" s="1"/>
  <c r="M4420" i="1"/>
  <c r="N4420" i="1" s="1"/>
  <c r="P4420" i="1"/>
  <c r="Q4420" i="1"/>
  <c r="L4421" i="1"/>
  <c r="O4417" i="1"/>
  <c r="R4417" i="1" s="1"/>
  <c r="F4418" i="1"/>
  <c r="J4418" i="1" s="1"/>
  <c r="AB4479" i="1"/>
  <c r="Z4476" i="1"/>
  <c r="AA4476" i="1" s="1"/>
  <c r="AH4476" i="1" s="1"/>
  <c r="C4477" i="1"/>
  <c r="I4477" i="1"/>
  <c r="H4477" i="1" s="1"/>
  <c r="Y4476" i="1"/>
  <c r="AJ4477" i="1"/>
  <c r="T4415" i="1"/>
  <c r="AF4415" i="1" s="1"/>
  <c r="S4416" i="1"/>
  <c r="O4418" i="1" l="1"/>
  <c r="R4418" i="1" s="1"/>
  <c r="G4420" i="1"/>
  <c r="AC4420" i="1"/>
  <c r="AE4420" i="1" s="1"/>
  <c r="A4479" i="1"/>
  <c r="K4478" i="1"/>
  <c r="X4478" i="1"/>
  <c r="M4421" i="1"/>
  <c r="N4421" i="1" s="1"/>
  <c r="P4421" i="1"/>
  <c r="Q4421" i="1"/>
  <c r="L4422" i="1"/>
  <c r="Y4477" i="1"/>
  <c r="C4478" i="1"/>
  <c r="Z4477" i="1"/>
  <c r="AA4477" i="1" s="1"/>
  <c r="AH4477" i="1" s="1"/>
  <c r="AJ4478" i="1"/>
  <c r="I4478" i="1"/>
  <c r="H4478" i="1" s="1"/>
  <c r="AB4480" i="1"/>
  <c r="T4416" i="1"/>
  <c r="AF4416" i="1" s="1"/>
  <c r="S4417" i="1"/>
  <c r="F4419" i="1"/>
  <c r="J4419" i="1" s="1"/>
  <c r="O4419" i="1" l="1"/>
  <c r="R4419" i="1" s="1"/>
  <c r="T4417" i="1"/>
  <c r="AF4417" i="1" s="1"/>
  <c r="S4418" i="1"/>
  <c r="X4479" i="1"/>
  <c r="K4479" i="1"/>
  <c r="A4480" i="1"/>
  <c r="AC4421" i="1"/>
  <c r="AE4421" i="1" s="1"/>
  <c r="G4421" i="1"/>
  <c r="Z4478" i="1"/>
  <c r="AA4478" i="1" s="1"/>
  <c r="AH4478" i="1" s="1"/>
  <c r="C4479" i="1"/>
  <c r="I4479" i="1"/>
  <c r="H4479" i="1" s="1"/>
  <c r="AJ4479" i="1"/>
  <c r="Y4478" i="1"/>
  <c r="AB4481" i="1"/>
  <c r="M4422" i="1"/>
  <c r="N4422" i="1" s="1"/>
  <c r="P4422" i="1"/>
  <c r="Q4422" i="1"/>
  <c r="L4423" i="1"/>
  <c r="F4420" i="1"/>
  <c r="O4420" i="1" s="1"/>
  <c r="R4420" i="1" s="1"/>
  <c r="J4420" i="1" l="1"/>
  <c r="X4480" i="1"/>
  <c r="A4481" i="1"/>
  <c r="K4480" i="1"/>
  <c r="M4423" i="1"/>
  <c r="N4423" i="1" s="1"/>
  <c r="P4423" i="1"/>
  <c r="Q4423" i="1"/>
  <c r="L4424" i="1"/>
  <c r="G4422" i="1"/>
  <c r="AC4422" i="1"/>
  <c r="AE4422" i="1" s="1"/>
  <c r="AB4482" i="1"/>
  <c r="F4421" i="1"/>
  <c r="J4421" i="1" s="1"/>
  <c r="I4480" i="1"/>
  <c r="H4480" i="1" s="1"/>
  <c r="Y4479" i="1"/>
  <c r="AJ4480" i="1"/>
  <c r="Z4479" i="1"/>
  <c r="AA4479" i="1" s="1"/>
  <c r="AH4479" i="1" s="1"/>
  <c r="C4480" i="1"/>
  <c r="T4418" i="1"/>
  <c r="AF4418" i="1" s="1"/>
  <c r="S4419" i="1"/>
  <c r="O4421" i="1" l="1"/>
  <c r="R4421" i="1" s="1"/>
  <c r="T4419" i="1"/>
  <c r="AF4419" i="1" s="1"/>
  <c r="S4420" i="1"/>
  <c r="AB4483" i="1"/>
  <c r="AC4423" i="1"/>
  <c r="AE4423" i="1" s="1"/>
  <c r="G4423" i="1"/>
  <c r="F4422" i="1"/>
  <c r="J4422" i="1" s="1"/>
  <c r="M4424" i="1"/>
  <c r="N4424" i="1" s="1"/>
  <c r="L4425" i="1"/>
  <c r="A4482" i="1"/>
  <c r="X4481" i="1"/>
  <c r="K4481" i="1"/>
  <c r="AJ4481" i="1"/>
  <c r="Z4480" i="1"/>
  <c r="AA4480" i="1" s="1"/>
  <c r="AH4480" i="1" s="1"/>
  <c r="C4481" i="1"/>
  <c r="I4481" i="1"/>
  <c r="H4481" i="1" s="1"/>
  <c r="Y4480" i="1"/>
  <c r="K4482" i="1" l="1"/>
  <c r="X4482" i="1"/>
  <c r="A4483" i="1"/>
  <c r="O4422" i="1"/>
  <c r="R4422" i="1" s="1"/>
  <c r="F4423" i="1"/>
  <c r="J4423" i="1" s="1"/>
  <c r="AB4484" i="1"/>
  <c r="AC4424" i="1"/>
  <c r="AE4424" i="1" s="1"/>
  <c r="G4424" i="1"/>
  <c r="T4420" i="1"/>
  <c r="AF4420" i="1" s="1"/>
  <c r="S4421" i="1"/>
  <c r="Z4481" i="1"/>
  <c r="AA4481" i="1" s="1"/>
  <c r="AH4481" i="1" s="1"/>
  <c r="AJ4482" i="1"/>
  <c r="C4482" i="1"/>
  <c r="Y4481" i="1"/>
  <c r="I4482" i="1"/>
  <c r="H4482" i="1" s="1"/>
  <c r="M4425" i="1"/>
  <c r="N4425" i="1" s="1"/>
  <c r="L4426" i="1"/>
  <c r="O4423" i="1" l="1"/>
  <c r="R4423" i="1" s="1"/>
  <c r="AB4485" i="1"/>
  <c r="M4426" i="1"/>
  <c r="N4426" i="1" s="1"/>
  <c r="L4427" i="1"/>
  <c r="T4421" i="1"/>
  <c r="AF4421" i="1" s="1"/>
  <c r="S4422" i="1"/>
  <c r="K4483" i="1"/>
  <c r="A4484" i="1"/>
  <c r="X4483" i="1"/>
  <c r="AC4425" i="1"/>
  <c r="AE4425" i="1" s="1"/>
  <c r="G4425" i="1"/>
  <c r="F4424" i="1"/>
  <c r="J4424" i="1" s="1"/>
  <c r="Y4482" i="1"/>
  <c r="I4483" i="1"/>
  <c r="H4483" i="1" s="1"/>
  <c r="C4483" i="1"/>
  <c r="Z4482" i="1"/>
  <c r="AA4482" i="1" s="1"/>
  <c r="AH4482" i="1" s="1"/>
  <c r="AJ4483" i="1"/>
  <c r="P4424" i="1" l="1"/>
  <c r="P4425" i="1" s="1"/>
  <c r="P4426" i="1" s="1"/>
  <c r="P4427" i="1" s="1"/>
  <c r="O4424" i="1"/>
  <c r="G4426" i="1"/>
  <c r="AC4426" i="1"/>
  <c r="AE4426" i="1" s="1"/>
  <c r="M4427" i="1"/>
  <c r="N4427" i="1" s="1"/>
  <c r="L4428" i="1"/>
  <c r="Y4483" i="1"/>
  <c r="Z4483" i="1"/>
  <c r="AA4483" i="1" s="1"/>
  <c r="AH4483" i="1" s="1"/>
  <c r="C4484" i="1"/>
  <c r="AJ4484" i="1"/>
  <c r="I4484" i="1"/>
  <c r="H4484" i="1" s="1"/>
  <c r="AB4486" i="1"/>
  <c r="F4425" i="1"/>
  <c r="O4425" i="1" s="1"/>
  <c r="A4485" i="1"/>
  <c r="K4484" i="1"/>
  <c r="X4484" i="1"/>
  <c r="T4422" i="1"/>
  <c r="AF4422" i="1" s="1"/>
  <c r="S4423" i="1"/>
  <c r="Q4424" i="1" l="1"/>
  <c r="Q4425" i="1" s="1"/>
  <c r="Q4426" i="1" s="1"/>
  <c r="Q4427" i="1" s="1"/>
  <c r="Y4484" i="1"/>
  <c r="AJ4485" i="1"/>
  <c r="Z4484" i="1"/>
  <c r="AA4484" i="1" s="1"/>
  <c r="AH4484" i="1" s="1"/>
  <c r="C4485" i="1"/>
  <c r="I4485" i="1"/>
  <c r="H4485" i="1" s="1"/>
  <c r="M4428" i="1"/>
  <c r="N4428" i="1" s="1"/>
  <c r="P4428" i="1"/>
  <c r="Q4428" i="1"/>
  <c r="L4429" i="1"/>
  <c r="J4425" i="1"/>
  <c r="AB4487" i="1"/>
  <c r="X4485" i="1"/>
  <c r="K4485" i="1"/>
  <c r="A4486" i="1"/>
  <c r="T4423" i="1"/>
  <c r="S4424" i="1"/>
  <c r="G4427" i="1"/>
  <c r="AC4427" i="1"/>
  <c r="AE4427" i="1" s="1"/>
  <c r="F4426" i="1"/>
  <c r="J4426" i="1" s="1"/>
  <c r="R4424" i="1" l="1"/>
  <c r="R4425" i="1"/>
  <c r="T4424" i="1"/>
  <c r="AF4424" i="1" s="1"/>
  <c r="S4425" i="1"/>
  <c r="AJ4486" i="1"/>
  <c r="I4486" i="1"/>
  <c r="H4486" i="1" s="1"/>
  <c r="Z4485" i="1"/>
  <c r="AA4485" i="1" s="1"/>
  <c r="AH4485" i="1" s="1"/>
  <c r="C4486" i="1"/>
  <c r="Y4485" i="1"/>
  <c r="M4429" i="1"/>
  <c r="N4429" i="1" s="1"/>
  <c r="P4429" i="1"/>
  <c r="Q4429" i="1"/>
  <c r="L4430" i="1"/>
  <c r="AF4423" i="1"/>
  <c r="AA4423" i="1"/>
  <c r="O4426" i="1"/>
  <c r="R4426" i="1" s="1"/>
  <c r="AB4488" i="1"/>
  <c r="F4427" i="1"/>
  <c r="J4427" i="1" s="1"/>
  <c r="K4486" i="1"/>
  <c r="X4486" i="1"/>
  <c r="A4487" i="1"/>
  <c r="AC4428" i="1"/>
  <c r="AE4428" i="1" s="1"/>
  <c r="G4428" i="1"/>
  <c r="O4427" i="1" l="1"/>
  <c r="R4427" i="1" s="1"/>
  <c r="AH4423" i="1"/>
  <c r="F4428" i="1"/>
  <c r="O4428" i="1" s="1"/>
  <c r="R4428" i="1" s="1"/>
  <c r="X4487" i="1"/>
  <c r="K4487" i="1"/>
  <c r="A4488" i="1"/>
  <c r="AB4489" i="1"/>
  <c r="T4425" i="1"/>
  <c r="AF4425" i="1" s="1"/>
  <c r="S4426" i="1"/>
  <c r="AC4429" i="1"/>
  <c r="AE4429" i="1" s="1"/>
  <c r="G4429" i="1"/>
  <c r="Z4486" i="1"/>
  <c r="C4487" i="1"/>
  <c r="AJ4487" i="1"/>
  <c r="I4487" i="1"/>
  <c r="H4487" i="1" s="1"/>
  <c r="Y4486" i="1"/>
  <c r="M4430" i="1"/>
  <c r="N4430" i="1" s="1"/>
  <c r="P4430" i="1"/>
  <c r="Q4430" i="1"/>
  <c r="L4431" i="1"/>
  <c r="M4431" i="1" l="1"/>
  <c r="N4431" i="1" s="1"/>
  <c r="P4431" i="1"/>
  <c r="Q4431" i="1"/>
  <c r="L4432" i="1"/>
  <c r="F4429" i="1"/>
  <c r="J4429" i="1" s="1"/>
  <c r="AB4490" i="1"/>
  <c r="Y4487" i="1"/>
  <c r="AJ4488" i="1"/>
  <c r="Z4487" i="1"/>
  <c r="AA4487" i="1" s="1"/>
  <c r="AH4487" i="1" s="1"/>
  <c r="C4488" i="1"/>
  <c r="I4488" i="1"/>
  <c r="H4488" i="1" s="1"/>
  <c r="T4426" i="1"/>
  <c r="AF4426" i="1" s="1"/>
  <c r="S4427" i="1"/>
  <c r="A4489" i="1"/>
  <c r="K4488" i="1"/>
  <c r="X4488" i="1"/>
  <c r="J4428" i="1"/>
  <c r="G4430" i="1"/>
  <c r="AC4430" i="1"/>
  <c r="AE4430" i="1" s="1"/>
  <c r="O4429" i="1" l="1"/>
  <c r="R4429" i="1" s="1"/>
  <c r="F4430" i="1"/>
  <c r="J4430" i="1" s="1"/>
  <c r="X4489" i="1"/>
  <c r="A4490" i="1"/>
  <c r="K4489" i="1"/>
  <c r="M4432" i="1"/>
  <c r="N4432" i="1" s="1"/>
  <c r="P4432" i="1"/>
  <c r="Q4432" i="1"/>
  <c r="L4433" i="1"/>
  <c r="Y4488" i="1"/>
  <c r="AJ4489" i="1"/>
  <c r="Z4488" i="1"/>
  <c r="AA4488" i="1" s="1"/>
  <c r="AH4488" i="1" s="1"/>
  <c r="I4489" i="1"/>
  <c r="H4489" i="1" s="1"/>
  <c r="C4489" i="1"/>
  <c r="T4427" i="1"/>
  <c r="AF4427" i="1" s="1"/>
  <c r="S4428" i="1"/>
  <c r="AB4491" i="1"/>
  <c r="AC4431" i="1"/>
  <c r="AE4431" i="1" s="1"/>
  <c r="G4431" i="1"/>
  <c r="O4430" i="1" l="1"/>
  <c r="R4430" i="1" s="1"/>
  <c r="AB4492" i="1"/>
  <c r="I4490" i="1"/>
  <c r="H4490" i="1" s="1"/>
  <c r="Y4489" i="1"/>
  <c r="C4490" i="1"/>
  <c r="Z4489" i="1"/>
  <c r="AA4489" i="1" s="1"/>
  <c r="AH4489" i="1" s="1"/>
  <c r="AJ4490" i="1"/>
  <c r="AC4432" i="1"/>
  <c r="AE4432" i="1" s="1"/>
  <c r="G4432" i="1"/>
  <c r="F4431" i="1"/>
  <c r="O4431" i="1" s="1"/>
  <c r="R4431" i="1" s="1"/>
  <c r="M4433" i="1"/>
  <c r="N4433" i="1" s="1"/>
  <c r="P4433" i="1"/>
  <c r="Q4433" i="1"/>
  <c r="L4434" i="1"/>
  <c r="T4428" i="1"/>
  <c r="AF4428" i="1" s="1"/>
  <c r="S4429" i="1"/>
  <c r="K4490" i="1"/>
  <c r="X4490" i="1"/>
  <c r="A4491" i="1"/>
  <c r="J4431" i="1" l="1"/>
  <c r="AC4433" i="1"/>
  <c r="AE4433" i="1" s="1"/>
  <c r="G4433" i="1"/>
  <c r="M4434" i="1"/>
  <c r="N4434" i="1" s="1"/>
  <c r="P4434" i="1"/>
  <c r="Q4434" i="1"/>
  <c r="L4435" i="1"/>
  <c r="AJ4491" i="1"/>
  <c r="Z4490" i="1"/>
  <c r="AA4490" i="1" s="1"/>
  <c r="AH4490" i="1" s="1"/>
  <c r="C4491" i="1"/>
  <c r="I4491" i="1"/>
  <c r="H4491" i="1" s="1"/>
  <c r="Y4490" i="1"/>
  <c r="AB4493" i="1"/>
  <c r="K4491" i="1"/>
  <c r="X4491" i="1"/>
  <c r="A4492" i="1"/>
  <c r="T4429" i="1"/>
  <c r="AF4429" i="1" s="1"/>
  <c r="S4430" i="1"/>
  <c r="F4432" i="1"/>
  <c r="O4432" i="1" s="1"/>
  <c r="R4432" i="1" s="1"/>
  <c r="J4432" i="1" l="1"/>
  <c r="M4435" i="1"/>
  <c r="N4435" i="1" s="1"/>
  <c r="P4435" i="1"/>
  <c r="Q4435" i="1"/>
  <c r="L4436" i="1"/>
  <c r="K4492" i="1"/>
  <c r="A4493" i="1"/>
  <c r="X4492" i="1"/>
  <c r="AB4494" i="1"/>
  <c r="T4430" i="1"/>
  <c r="AF4430" i="1" s="1"/>
  <c r="S4431" i="1"/>
  <c r="Y4491" i="1"/>
  <c r="C4492" i="1"/>
  <c r="Z4491" i="1"/>
  <c r="AA4491" i="1" s="1"/>
  <c r="AH4491" i="1" s="1"/>
  <c r="AJ4492" i="1"/>
  <c r="I4492" i="1"/>
  <c r="H4492" i="1" s="1"/>
  <c r="F4433" i="1"/>
  <c r="J4433" i="1" s="1"/>
  <c r="G4434" i="1"/>
  <c r="AC4434" i="1"/>
  <c r="AE4434" i="1" s="1"/>
  <c r="O4433" i="1" l="1"/>
  <c r="R4433" i="1" s="1"/>
  <c r="AB4495" i="1"/>
  <c r="G4435" i="1"/>
  <c r="AC4435" i="1"/>
  <c r="AE4435" i="1" s="1"/>
  <c r="T4431" i="1"/>
  <c r="AF4431" i="1" s="1"/>
  <c r="S4432" i="1"/>
  <c r="AJ4493" i="1"/>
  <c r="Z4492" i="1"/>
  <c r="AA4492" i="1" s="1"/>
  <c r="AH4492" i="1" s="1"/>
  <c r="C4493" i="1"/>
  <c r="I4493" i="1"/>
  <c r="H4493" i="1" s="1"/>
  <c r="Y4492" i="1"/>
  <c r="K4493" i="1"/>
  <c r="X4493" i="1"/>
  <c r="A4494" i="1"/>
  <c r="M4436" i="1"/>
  <c r="N4436" i="1" s="1"/>
  <c r="P4436" i="1"/>
  <c r="Q4436" i="1"/>
  <c r="L4437" i="1"/>
  <c r="F4434" i="1"/>
  <c r="J4434" i="1" s="1"/>
  <c r="O4434" i="1" l="1"/>
  <c r="R4434" i="1" s="1"/>
  <c r="M4437" i="1"/>
  <c r="N4437" i="1" s="1"/>
  <c r="P4437" i="1"/>
  <c r="Q4437" i="1"/>
  <c r="L4438" i="1"/>
  <c r="A4495" i="1"/>
  <c r="K4494" i="1"/>
  <c r="X4494" i="1"/>
  <c r="T4432" i="1"/>
  <c r="AF4432" i="1" s="1"/>
  <c r="S4433" i="1"/>
  <c r="F4435" i="1"/>
  <c r="O4435" i="1" s="1"/>
  <c r="R4435" i="1" s="1"/>
  <c r="AJ4494" i="1"/>
  <c r="I4494" i="1"/>
  <c r="H4494" i="1" s="1"/>
  <c r="Y4493" i="1"/>
  <c r="C4494" i="1"/>
  <c r="Z4493" i="1"/>
  <c r="AA4493" i="1" s="1"/>
  <c r="AH4493" i="1" s="1"/>
  <c r="AB4496" i="1"/>
  <c r="AC4436" i="1"/>
  <c r="AE4436" i="1" s="1"/>
  <c r="G4436" i="1"/>
  <c r="J4435" i="1" l="1"/>
  <c r="F4436" i="1"/>
  <c r="J4436" i="1" s="1"/>
  <c r="Y4494" i="1"/>
  <c r="AJ4495" i="1"/>
  <c r="Z4494" i="1"/>
  <c r="AA4494" i="1" s="1"/>
  <c r="AH4494" i="1" s="1"/>
  <c r="I4495" i="1"/>
  <c r="H4495" i="1" s="1"/>
  <c r="C4495" i="1"/>
  <c r="AB4497" i="1"/>
  <c r="T4433" i="1"/>
  <c r="AF4433" i="1" s="1"/>
  <c r="S4434" i="1"/>
  <c r="AC4437" i="1"/>
  <c r="AE4437" i="1" s="1"/>
  <c r="G4437" i="1"/>
  <c r="X4495" i="1"/>
  <c r="K4495" i="1"/>
  <c r="A4496" i="1"/>
  <c r="M4438" i="1"/>
  <c r="N4438" i="1" s="1"/>
  <c r="P4438" i="1"/>
  <c r="Q4438" i="1"/>
  <c r="L4439" i="1"/>
  <c r="O4436" i="1" l="1"/>
  <c r="R4436" i="1" s="1"/>
  <c r="A4497" i="1"/>
  <c r="K4496" i="1"/>
  <c r="X4496" i="1"/>
  <c r="T4434" i="1"/>
  <c r="AF4434" i="1" s="1"/>
  <c r="S4435" i="1"/>
  <c r="M4439" i="1"/>
  <c r="N4439" i="1" s="1"/>
  <c r="P4439" i="1"/>
  <c r="Q4439" i="1"/>
  <c r="L4440" i="1"/>
  <c r="AC4438" i="1"/>
  <c r="AE4438" i="1" s="1"/>
  <c r="G4438" i="1"/>
  <c r="I4496" i="1"/>
  <c r="H4496" i="1" s="1"/>
  <c r="Y4495" i="1"/>
  <c r="C4496" i="1"/>
  <c r="Z4495" i="1"/>
  <c r="AA4495" i="1" s="1"/>
  <c r="AH4495" i="1" s="1"/>
  <c r="AJ4496" i="1"/>
  <c r="F4437" i="1"/>
  <c r="J4437" i="1" s="1"/>
  <c r="AB4498" i="1"/>
  <c r="O4437" i="1" l="1"/>
  <c r="R4437" i="1" s="1"/>
  <c r="AC4439" i="1"/>
  <c r="AE4439" i="1" s="1"/>
  <c r="G4439" i="1"/>
  <c r="X4497" i="1"/>
  <c r="A4498" i="1"/>
  <c r="K4497" i="1"/>
  <c r="M4440" i="1"/>
  <c r="N4440" i="1" s="1"/>
  <c r="P4440" i="1"/>
  <c r="Q4440" i="1"/>
  <c r="L4441" i="1"/>
  <c r="Z4496" i="1"/>
  <c r="AA4496" i="1" s="1"/>
  <c r="AH4496" i="1" s="1"/>
  <c r="AJ4497" i="1"/>
  <c r="I4497" i="1"/>
  <c r="H4497" i="1" s="1"/>
  <c r="Y4496" i="1"/>
  <c r="C4497" i="1"/>
  <c r="F4438" i="1"/>
  <c r="J4438" i="1" s="1"/>
  <c r="AB4499" i="1"/>
  <c r="T4435" i="1"/>
  <c r="AF4435" i="1" s="1"/>
  <c r="S4436" i="1"/>
  <c r="O4438" i="1" l="1"/>
  <c r="R4438" i="1" s="1"/>
  <c r="AB4500" i="1"/>
  <c r="F4439" i="1"/>
  <c r="O4439" i="1" s="1"/>
  <c r="R4439" i="1" s="1"/>
  <c r="AC4440" i="1"/>
  <c r="AE4440" i="1" s="1"/>
  <c r="G4440" i="1"/>
  <c r="K4498" i="1"/>
  <c r="X4498" i="1"/>
  <c r="A4499" i="1"/>
  <c r="T4436" i="1"/>
  <c r="AF4436" i="1" s="1"/>
  <c r="S4437" i="1"/>
  <c r="M4441" i="1"/>
  <c r="N4441" i="1" s="1"/>
  <c r="P4441" i="1"/>
  <c r="Q4441" i="1"/>
  <c r="L4442" i="1"/>
  <c r="C4498" i="1"/>
  <c r="Y4497" i="1"/>
  <c r="AJ4498" i="1"/>
  <c r="I4498" i="1"/>
  <c r="H4498" i="1" s="1"/>
  <c r="Z4497" i="1"/>
  <c r="AA4497" i="1" s="1"/>
  <c r="AH4497" i="1" s="1"/>
  <c r="J4439" i="1" l="1"/>
  <c r="M4442" i="1"/>
  <c r="N4442" i="1" s="1"/>
  <c r="P4442" i="1"/>
  <c r="Q4442" i="1"/>
  <c r="L4443" i="1"/>
  <c r="I4499" i="1"/>
  <c r="H4499" i="1" s="1"/>
  <c r="Y4498" i="1"/>
  <c r="Z4498" i="1"/>
  <c r="AA4498" i="1" s="1"/>
  <c r="AH4498" i="1" s="1"/>
  <c r="C4499" i="1"/>
  <c r="AJ4499" i="1"/>
  <c r="AB4501" i="1"/>
  <c r="T4437" i="1"/>
  <c r="AF4437" i="1" s="1"/>
  <c r="S4438" i="1"/>
  <c r="AC4441" i="1"/>
  <c r="AE4441" i="1" s="1"/>
  <c r="G4441" i="1"/>
  <c r="A4500" i="1"/>
  <c r="K4499" i="1"/>
  <c r="X4499" i="1"/>
  <c r="F4440" i="1"/>
  <c r="J4440" i="1" s="1"/>
  <c r="O4440" i="1" l="1"/>
  <c r="R4440" i="1" s="1"/>
  <c r="AC4442" i="1"/>
  <c r="AE4442" i="1" s="1"/>
  <c r="G4442" i="1"/>
  <c r="X4500" i="1"/>
  <c r="A4501" i="1"/>
  <c r="K4500" i="1"/>
  <c r="AB4502" i="1"/>
  <c r="M4443" i="1"/>
  <c r="N4443" i="1" s="1"/>
  <c r="P4443" i="1"/>
  <c r="Q4443" i="1"/>
  <c r="L4444" i="1"/>
  <c r="Z4499" i="1"/>
  <c r="AA4499" i="1" s="1"/>
  <c r="AH4499" i="1" s="1"/>
  <c r="C4500" i="1"/>
  <c r="I4500" i="1"/>
  <c r="H4500" i="1" s="1"/>
  <c r="Y4499" i="1"/>
  <c r="AJ4500" i="1"/>
  <c r="F4441" i="1"/>
  <c r="J4441" i="1" s="1"/>
  <c r="T4438" i="1"/>
  <c r="AF4438" i="1" s="1"/>
  <c r="S4439" i="1"/>
  <c r="O4441" i="1" l="1"/>
  <c r="R4441" i="1" s="1"/>
  <c r="T4439" i="1"/>
  <c r="AF4439" i="1" s="1"/>
  <c r="S4440" i="1"/>
  <c r="K4501" i="1"/>
  <c r="X4501" i="1"/>
  <c r="A4502" i="1"/>
  <c r="AC4443" i="1"/>
  <c r="AE4443" i="1" s="1"/>
  <c r="G4443" i="1"/>
  <c r="AJ4501" i="1"/>
  <c r="Z4500" i="1"/>
  <c r="AA4500" i="1" s="1"/>
  <c r="AH4500" i="1" s="1"/>
  <c r="C4501" i="1"/>
  <c r="Y4500" i="1"/>
  <c r="I4501" i="1"/>
  <c r="H4501" i="1" s="1"/>
  <c r="F4442" i="1"/>
  <c r="J4442" i="1" s="1"/>
  <c r="M4444" i="1"/>
  <c r="N4444" i="1" s="1"/>
  <c r="P4444" i="1"/>
  <c r="Q4444" i="1"/>
  <c r="L4445" i="1"/>
  <c r="AB4503" i="1"/>
  <c r="M4445" i="1" l="1"/>
  <c r="N4445" i="1" s="1"/>
  <c r="P4445" i="1"/>
  <c r="Q4445" i="1"/>
  <c r="L4446" i="1"/>
  <c r="O4442" i="1"/>
  <c r="R4442" i="1" s="1"/>
  <c r="F4443" i="1"/>
  <c r="O4443" i="1" s="1"/>
  <c r="R4443" i="1" s="1"/>
  <c r="Y4501" i="1"/>
  <c r="AJ4502" i="1"/>
  <c r="Z4501" i="1"/>
  <c r="AA4501" i="1" s="1"/>
  <c r="AH4501" i="1" s="1"/>
  <c r="C4502" i="1"/>
  <c r="I4502" i="1"/>
  <c r="H4502" i="1" s="1"/>
  <c r="T4440" i="1"/>
  <c r="AF4440" i="1" s="1"/>
  <c r="S4441" i="1"/>
  <c r="AB4504" i="1"/>
  <c r="AC4444" i="1"/>
  <c r="AE4444" i="1" s="1"/>
  <c r="G4444" i="1"/>
  <c r="K4502" i="1"/>
  <c r="A4503" i="1"/>
  <c r="X4502" i="1"/>
  <c r="X4503" i="1" l="1"/>
  <c r="A4504" i="1"/>
  <c r="K4503" i="1"/>
  <c r="Y4502" i="1"/>
  <c r="C4503" i="1"/>
  <c r="Z4502" i="1"/>
  <c r="AA4502" i="1" s="1"/>
  <c r="AH4502" i="1" s="1"/>
  <c r="AJ4503" i="1"/>
  <c r="I4503" i="1"/>
  <c r="H4503" i="1" s="1"/>
  <c r="T4441" i="1"/>
  <c r="AF4441" i="1" s="1"/>
  <c r="S4442" i="1"/>
  <c r="J4443" i="1"/>
  <c r="F4444" i="1"/>
  <c r="O4444" i="1" s="1"/>
  <c r="R4444" i="1" s="1"/>
  <c r="AC4445" i="1"/>
  <c r="AE4445" i="1" s="1"/>
  <c r="G4445" i="1"/>
  <c r="AB4505" i="1"/>
  <c r="M4446" i="1"/>
  <c r="N4446" i="1" s="1"/>
  <c r="P4446" i="1"/>
  <c r="Q4446" i="1"/>
  <c r="L4447" i="1"/>
  <c r="AC4446" i="1" l="1"/>
  <c r="AE4446" i="1" s="1"/>
  <c r="G4446" i="1"/>
  <c r="F4445" i="1"/>
  <c r="J4445" i="1" s="1"/>
  <c r="J4444" i="1"/>
  <c r="K4504" i="1"/>
  <c r="A4505" i="1"/>
  <c r="X4504" i="1"/>
  <c r="Y4503" i="1"/>
  <c r="AJ4504" i="1"/>
  <c r="Z4503" i="1"/>
  <c r="AA4503" i="1" s="1"/>
  <c r="AH4503" i="1" s="1"/>
  <c r="C4504" i="1"/>
  <c r="I4504" i="1"/>
  <c r="H4504" i="1" s="1"/>
  <c r="AB4506" i="1"/>
  <c r="T4442" i="1"/>
  <c r="AF4442" i="1" s="1"/>
  <c r="S4443" i="1"/>
  <c r="M4447" i="1"/>
  <c r="N4447" i="1" s="1"/>
  <c r="P4447" i="1"/>
  <c r="Q4447" i="1"/>
  <c r="L4448" i="1"/>
  <c r="O4445" i="1" l="1"/>
  <c r="R4445" i="1" s="1"/>
  <c r="T4443" i="1"/>
  <c r="AF4443" i="1" s="1"/>
  <c r="S4444" i="1"/>
  <c r="AB4507" i="1"/>
  <c r="K4505" i="1"/>
  <c r="X4505" i="1"/>
  <c r="A4506" i="1"/>
  <c r="AC4447" i="1"/>
  <c r="AE4447" i="1" s="1"/>
  <c r="G4447" i="1"/>
  <c r="M4448" i="1"/>
  <c r="N4448" i="1" s="1"/>
  <c r="P4448" i="1"/>
  <c r="Q4448" i="1"/>
  <c r="L4449" i="1"/>
  <c r="Y4504" i="1"/>
  <c r="AJ4505" i="1"/>
  <c r="I4505" i="1"/>
  <c r="H4505" i="1" s="1"/>
  <c r="Z4504" i="1"/>
  <c r="AA4504" i="1" s="1"/>
  <c r="AH4504" i="1" s="1"/>
  <c r="C4505" i="1"/>
  <c r="F4446" i="1"/>
  <c r="O4446" i="1" s="1"/>
  <c r="R4446" i="1" s="1"/>
  <c r="J4446" i="1" l="1"/>
  <c r="T4444" i="1"/>
  <c r="AF4444" i="1" s="1"/>
  <c r="S4445" i="1"/>
  <c r="AC4448" i="1"/>
  <c r="AE4448" i="1" s="1"/>
  <c r="G4448" i="1"/>
  <c r="M4449" i="1"/>
  <c r="N4449" i="1" s="1"/>
  <c r="P4449" i="1"/>
  <c r="Q4449" i="1"/>
  <c r="L4450" i="1"/>
  <c r="A4507" i="1"/>
  <c r="X4506" i="1"/>
  <c r="K4506" i="1"/>
  <c r="AB4508" i="1"/>
  <c r="F4447" i="1"/>
  <c r="J4447" i="1" s="1"/>
  <c r="AJ4506" i="1"/>
  <c r="Z4505" i="1"/>
  <c r="AA4505" i="1" s="1"/>
  <c r="AH4505" i="1" s="1"/>
  <c r="C4506" i="1"/>
  <c r="I4506" i="1"/>
  <c r="H4506" i="1" s="1"/>
  <c r="Y4505" i="1"/>
  <c r="AB4509" i="1" l="1"/>
  <c r="F4448" i="1"/>
  <c r="O4448" i="1" s="1"/>
  <c r="R4448" i="1" s="1"/>
  <c r="AC4449" i="1"/>
  <c r="AE4449" i="1" s="1"/>
  <c r="G4449" i="1"/>
  <c r="O4447" i="1"/>
  <c r="R4447" i="1" s="1"/>
  <c r="M4450" i="1"/>
  <c r="N4450" i="1" s="1"/>
  <c r="P4450" i="1"/>
  <c r="Q4450" i="1"/>
  <c r="L4451" i="1"/>
  <c r="T4445" i="1"/>
  <c r="AF4445" i="1" s="1"/>
  <c r="S4446" i="1"/>
  <c r="K4507" i="1"/>
  <c r="A4508" i="1"/>
  <c r="X4507" i="1"/>
  <c r="Y4506" i="1"/>
  <c r="Z4506" i="1"/>
  <c r="AA4506" i="1" s="1"/>
  <c r="AH4506" i="1" s="1"/>
  <c r="C4507" i="1"/>
  <c r="I4507" i="1"/>
  <c r="H4507" i="1" s="1"/>
  <c r="AJ4507" i="1"/>
  <c r="T4446" i="1" l="1"/>
  <c r="AF4446" i="1" s="1"/>
  <c r="S4447" i="1"/>
  <c r="M4451" i="1"/>
  <c r="N4451" i="1" s="1"/>
  <c r="P4451" i="1"/>
  <c r="Q4451" i="1"/>
  <c r="L4452" i="1"/>
  <c r="F4449" i="1"/>
  <c r="J4449" i="1" s="1"/>
  <c r="AJ4508" i="1"/>
  <c r="I4508" i="1"/>
  <c r="H4508" i="1" s="1"/>
  <c r="Z4507" i="1"/>
  <c r="AA4507" i="1" s="1"/>
  <c r="AH4507" i="1" s="1"/>
  <c r="C4508" i="1"/>
  <c r="Y4507" i="1"/>
  <c r="A4509" i="1"/>
  <c r="X4508" i="1"/>
  <c r="K4508" i="1"/>
  <c r="J4448" i="1"/>
  <c r="AB4510" i="1"/>
  <c r="AC4450" i="1"/>
  <c r="AE4450" i="1" s="1"/>
  <c r="G4450" i="1"/>
  <c r="AC4451" i="1" l="1"/>
  <c r="AE4451" i="1" s="1"/>
  <c r="G4451" i="1"/>
  <c r="F4450" i="1"/>
  <c r="J4450" i="1" s="1"/>
  <c r="Y4508" i="1"/>
  <c r="I4509" i="1"/>
  <c r="H4509" i="1" s="1"/>
  <c r="Z4508" i="1"/>
  <c r="AA4508" i="1" s="1"/>
  <c r="AH4508" i="1" s="1"/>
  <c r="C4509" i="1"/>
  <c r="AJ4509" i="1"/>
  <c r="M4452" i="1"/>
  <c r="N4452" i="1" s="1"/>
  <c r="P4452" i="1"/>
  <c r="Q4452" i="1"/>
  <c r="L4453" i="1"/>
  <c r="T4447" i="1"/>
  <c r="AF4447" i="1" s="1"/>
  <c r="S4448" i="1"/>
  <c r="K4509" i="1"/>
  <c r="X4509" i="1"/>
  <c r="A4510" i="1"/>
  <c r="O4449" i="1"/>
  <c r="R4449" i="1" s="1"/>
  <c r="AB4511" i="1"/>
  <c r="O4450" i="1" l="1"/>
  <c r="R4450" i="1" s="1"/>
  <c r="AB4512" i="1"/>
  <c r="T4448" i="1"/>
  <c r="AF4448" i="1" s="1"/>
  <c r="S4449" i="1"/>
  <c r="F4451" i="1"/>
  <c r="O4451" i="1" s="1"/>
  <c r="R4451" i="1" s="1"/>
  <c r="AC4452" i="1"/>
  <c r="AE4452" i="1" s="1"/>
  <c r="G4452" i="1"/>
  <c r="A4511" i="1"/>
  <c r="X4510" i="1"/>
  <c r="K4510" i="1"/>
  <c r="Y4509" i="1"/>
  <c r="AJ4510" i="1"/>
  <c r="Z4509" i="1"/>
  <c r="AA4509" i="1" s="1"/>
  <c r="AH4509" i="1" s="1"/>
  <c r="C4510" i="1"/>
  <c r="I4510" i="1"/>
  <c r="H4510" i="1" s="1"/>
  <c r="M4453" i="1"/>
  <c r="N4453" i="1" s="1"/>
  <c r="P4453" i="1"/>
  <c r="Q4453" i="1"/>
  <c r="L4454" i="1"/>
  <c r="J4451" i="1" l="1"/>
  <c r="X4511" i="1"/>
  <c r="A4512" i="1"/>
  <c r="K4511" i="1"/>
  <c r="AB4513" i="1"/>
  <c r="AC4453" i="1"/>
  <c r="AE4453" i="1" s="1"/>
  <c r="G4453" i="1"/>
  <c r="F4452" i="1"/>
  <c r="O4452" i="1" s="1"/>
  <c r="R4452" i="1" s="1"/>
  <c r="M4454" i="1"/>
  <c r="N4454" i="1" s="1"/>
  <c r="P4454" i="1"/>
  <c r="Q4454" i="1"/>
  <c r="L4455" i="1"/>
  <c r="I4511" i="1"/>
  <c r="H4511" i="1" s="1"/>
  <c r="Y4510" i="1"/>
  <c r="Z4510" i="1"/>
  <c r="AA4510" i="1" s="1"/>
  <c r="AH4510" i="1" s="1"/>
  <c r="AJ4511" i="1"/>
  <c r="C4511" i="1"/>
  <c r="T4449" i="1"/>
  <c r="AF4449" i="1" s="1"/>
  <c r="S4450" i="1"/>
  <c r="J4452" i="1" l="1"/>
  <c r="AB4514" i="1"/>
  <c r="X4512" i="1"/>
  <c r="K4512" i="1"/>
  <c r="A4513" i="1"/>
  <c r="AC4454" i="1"/>
  <c r="AE4454" i="1" s="1"/>
  <c r="G4454" i="1"/>
  <c r="F4453" i="1"/>
  <c r="O4453" i="1" s="1"/>
  <c r="R4453" i="1" s="1"/>
  <c r="Y4511" i="1"/>
  <c r="I4512" i="1"/>
  <c r="H4512" i="1" s="1"/>
  <c r="AJ4512" i="1"/>
  <c r="Z4511" i="1"/>
  <c r="AA4511" i="1" s="1"/>
  <c r="AH4511" i="1" s="1"/>
  <c r="C4512" i="1"/>
  <c r="T4450" i="1"/>
  <c r="AF4450" i="1" s="1"/>
  <c r="S4451" i="1"/>
  <c r="M4455" i="1"/>
  <c r="N4455" i="1" s="1"/>
  <c r="L4456" i="1"/>
  <c r="J4453" i="1" l="1"/>
  <c r="AC4455" i="1"/>
  <c r="AE4455" i="1" s="1"/>
  <c r="G4455" i="1"/>
  <c r="F4454" i="1"/>
  <c r="J4454" i="1" s="1"/>
  <c r="K4513" i="1"/>
  <c r="X4513" i="1"/>
  <c r="A4514" i="1"/>
  <c r="AB4515" i="1"/>
  <c r="M4456" i="1"/>
  <c r="N4456" i="1" s="1"/>
  <c r="L4457" i="1"/>
  <c r="T4451" i="1"/>
  <c r="AF4451" i="1" s="1"/>
  <c r="S4452" i="1"/>
  <c r="AJ4513" i="1"/>
  <c r="I4513" i="1"/>
  <c r="H4513" i="1" s="1"/>
  <c r="Z4512" i="1"/>
  <c r="AA4512" i="1" s="1"/>
  <c r="AH4512" i="1" s="1"/>
  <c r="C4513" i="1"/>
  <c r="Y4512" i="1"/>
  <c r="O4454" i="1" l="1"/>
  <c r="P4455" i="1" s="1"/>
  <c r="AC4456" i="1"/>
  <c r="AE4456" i="1" s="1"/>
  <c r="G4456" i="1"/>
  <c r="C4514" i="1"/>
  <c r="I4514" i="1"/>
  <c r="H4514" i="1" s="1"/>
  <c r="Y4513" i="1"/>
  <c r="AJ4514" i="1"/>
  <c r="Z4513" i="1"/>
  <c r="AA4513" i="1" s="1"/>
  <c r="AH4513" i="1" s="1"/>
  <c r="M4457" i="1"/>
  <c r="N4457" i="1" s="1"/>
  <c r="L4458" i="1"/>
  <c r="AB4516" i="1"/>
  <c r="F4455" i="1"/>
  <c r="J4455" i="1" s="1"/>
  <c r="T4452" i="1"/>
  <c r="AF4452" i="1" s="1"/>
  <c r="S4453" i="1"/>
  <c r="K4514" i="1"/>
  <c r="X4514" i="1"/>
  <c r="A4515" i="1"/>
  <c r="R4454" i="1" l="1"/>
  <c r="Y4514" i="1"/>
  <c r="AJ4515" i="1"/>
  <c r="Z4514" i="1"/>
  <c r="AA4514" i="1" s="1"/>
  <c r="AH4514" i="1" s="1"/>
  <c r="C4515" i="1"/>
  <c r="I4515" i="1"/>
  <c r="H4515" i="1" s="1"/>
  <c r="AC4457" i="1"/>
  <c r="AE4457" i="1" s="1"/>
  <c r="G4457" i="1"/>
  <c r="Q4455" i="1"/>
  <c r="Q4456" i="1" s="1"/>
  <c r="Q4457" i="1" s="1"/>
  <c r="Q4458" i="1" s="1"/>
  <c r="P4456" i="1"/>
  <c r="P4457" i="1" s="1"/>
  <c r="P4458" i="1" s="1"/>
  <c r="F4456" i="1"/>
  <c r="J4456" i="1" s="1"/>
  <c r="O4455" i="1"/>
  <c r="AB4517" i="1"/>
  <c r="M4458" i="1"/>
  <c r="N4458" i="1" s="1"/>
  <c r="L4459" i="1"/>
  <c r="K4515" i="1"/>
  <c r="X4515" i="1"/>
  <c r="A4516" i="1"/>
  <c r="T4453" i="1"/>
  <c r="AF4453" i="1" s="1"/>
  <c r="S4454" i="1"/>
  <c r="O4456" i="1" l="1"/>
  <c r="R4456" i="1" s="1"/>
  <c r="R4455" i="1"/>
  <c r="AJ4516" i="1"/>
  <c r="Z4515" i="1"/>
  <c r="Y4515" i="1"/>
  <c r="I4516" i="1"/>
  <c r="H4516" i="1" s="1"/>
  <c r="C4516" i="1"/>
  <c r="AC4458" i="1"/>
  <c r="AE4458" i="1" s="1"/>
  <c r="G4458" i="1"/>
  <c r="M4459" i="1"/>
  <c r="N4459" i="1" s="1"/>
  <c r="P4459" i="1"/>
  <c r="Q4459" i="1"/>
  <c r="L4460" i="1"/>
  <c r="AB4518" i="1"/>
  <c r="F4457" i="1"/>
  <c r="J4457" i="1" s="1"/>
  <c r="T4454" i="1"/>
  <c r="S4455" i="1"/>
  <c r="K4516" i="1"/>
  <c r="X4516" i="1"/>
  <c r="A4517" i="1"/>
  <c r="O4457" i="1" l="1"/>
  <c r="R4457" i="1" s="1"/>
  <c r="M4460" i="1"/>
  <c r="N4460" i="1" s="1"/>
  <c r="P4460" i="1"/>
  <c r="Q4460" i="1"/>
  <c r="L4461" i="1"/>
  <c r="T4455" i="1"/>
  <c r="AF4455" i="1" s="1"/>
  <c r="S4456" i="1"/>
  <c r="Y4516" i="1"/>
  <c r="Z4516" i="1"/>
  <c r="AA4516" i="1" s="1"/>
  <c r="AH4516" i="1" s="1"/>
  <c r="C4517" i="1"/>
  <c r="AJ4517" i="1"/>
  <c r="I4517" i="1"/>
  <c r="H4517" i="1" s="1"/>
  <c r="AB4519" i="1"/>
  <c r="A4518" i="1"/>
  <c r="X4517" i="1"/>
  <c r="K4517" i="1"/>
  <c r="AF4454" i="1"/>
  <c r="AA4454" i="1"/>
  <c r="AC4459" i="1"/>
  <c r="AE4459" i="1" s="1"/>
  <c r="G4459" i="1"/>
  <c r="F4458" i="1"/>
  <c r="J4458" i="1" s="1"/>
  <c r="AH4454" i="1" l="1"/>
  <c r="F4459" i="1"/>
  <c r="J4459" i="1" s="1"/>
  <c r="Z4517" i="1"/>
  <c r="AA4517" i="1" s="1"/>
  <c r="AH4517" i="1" s="1"/>
  <c r="I4518" i="1"/>
  <c r="H4518" i="1" s="1"/>
  <c r="C4518" i="1"/>
  <c r="Y4517" i="1"/>
  <c r="AJ4518" i="1"/>
  <c r="T4456" i="1"/>
  <c r="AF4456" i="1" s="1"/>
  <c r="S4457" i="1"/>
  <c r="M4461" i="1"/>
  <c r="N4461" i="1" s="1"/>
  <c r="P4461" i="1"/>
  <c r="Q4461" i="1"/>
  <c r="L4462" i="1"/>
  <c r="O4458" i="1"/>
  <c r="R4458" i="1" s="1"/>
  <c r="AB4520" i="1"/>
  <c r="X4518" i="1"/>
  <c r="K4518" i="1"/>
  <c r="A4519" i="1"/>
  <c r="AC4460" i="1"/>
  <c r="AE4460" i="1" s="1"/>
  <c r="G4460" i="1"/>
  <c r="O4459" i="1" l="1"/>
  <c r="R4459" i="1" s="1"/>
  <c r="AC4461" i="1"/>
  <c r="AE4461" i="1" s="1"/>
  <c r="G4461" i="1"/>
  <c r="X4519" i="1"/>
  <c r="K4519" i="1"/>
  <c r="A4520" i="1"/>
  <c r="M4462" i="1"/>
  <c r="N4462" i="1" s="1"/>
  <c r="P4462" i="1"/>
  <c r="Q4462" i="1"/>
  <c r="L4463" i="1"/>
  <c r="T4457" i="1"/>
  <c r="AF4457" i="1" s="1"/>
  <c r="S4458" i="1"/>
  <c r="F4460" i="1"/>
  <c r="O4460" i="1" s="1"/>
  <c r="R4460" i="1" s="1"/>
  <c r="Y4518" i="1"/>
  <c r="C4519" i="1"/>
  <c r="Z4518" i="1"/>
  <c r="AA4518" i="1" s="1"/>
  <c r="AH4518" i="1" s="1"/>
  <c r="I4519" i="1"/>
  <c r="H4519" i="1" s="1"/>
  <c r="AJ4519" i="1"/>
  <c r="AB4521" i="1"/>
  <c r="J4460" i="1" l="1"/>
  <c r="T4458" i="1"/>
  <c r="AF4458" i="1" s="1"/>
  <c r="S4459" i="1"/>
  <c r="AC4462" i="1"/>
  <c r="AE4462" i="1" s="1"/>
  <c r="G4462" i="1"/>
  <c r="Y4519" i="1"/>
  <c r="C4520" i="1"/>
  <c r="I4520" i="1"/>
  <c r="H4520" i="1" s="1"/>
  <c r="Z4519" i="1"/>
  <c r="AA4519" i="1" s="1"/>
  <c r="AH4519" i="1" s="1"/>
  <c r="AJ4520" i="1"/>
  <c r="AB4522" i="1"/>
  <c r="M4463" i="1"/>
  <c r="N4463" i="1" s="1"/>
  <c r="P4463" i="1"/>
  <c r="Q4463" i="1"/>
  <c r="L4464" i="1"/>
  <c r="F4461" i="1"/>
  <c r="O4461" i="1" s="1"/>
  <c r="R4461" i="1" s="1"/>
  <c r="X4520" i="1"/>
  <c r="K4520" i="1"/>
  <c r="A4521" i="1"/>
  <c r="J4461" i="1" l="1"/>
  <c r="F4462" i="1"/>
  <c r="J4462" i="1" s="1"/>
  <c r="AC4463" i="1"/>
  <c r="AE4463" i="1" s="1"/>
  <c r="G4463" i="1"/>
  <c r="M4464" i="1"/>
  <c r="N4464" i="1" s="1"/>
  <c r="P4464" i="1"/>
  <c r="Q4464" i="1"/>
  <c r="L4465" i="1"/>
  <c r="X4521" i="1"/>
  <c r="A4522" i="1"/>
  <c r="K4521" i="1"/>
  <c r="AJ4521" i="1"/>
  <c r="I4521" i="1"/>
  <c r="H4521" i="1" s="1"/>
  <c r="Y4520" i="1"/>
  <c r="Z4520" i="1"/>
  <c r="AA4520" i="1" s="1"/>
  <c r="AH4520" i="1" s="1"/>
  <c r="C4521" i="1"/>
  <c r="AB4523" i="1"/>
  <c r="T4459" i="1"/>
  <c r="AF4459" i="1" s="1"/>
  <c r="S4460" i="1"/>
  <c r="O4462" i="1" l="1"/>
  <c r="R4462" i="1" s="1"/>
  <c r="A4523" i="1"/>
  <c r="X4522" i="1"/>
  <c r="K4522" i="1"/>
  <c r="F4463" i="1"/>
  <c r="J4463" i="1" s="1"/>
  <c r="AB4524" i="1"/>
  <c r="Y4521" i="1"/>
  <c r="C4522" i="1"/>
  <c r="Z4521" i="1"/>
  <c r="AA4521" i="1" s="1"/>
  <c r="AH4521" i="1" s="1"/>
  <c r="AJ4522" i="1"/>
  <c r="I4522" i="1"/>
  <c r="H4522" i="1" s="1"/>
  <c r="AC4464" i="1"/>
  <c r="AE4464" i="1" s="1"/>
  <c r="G4464" i="1"/>
  <c r="T4460" i="1"/>
  <c r="AF4460" i="1" s="1"/>
  <c r="S4461" i="1"/>
  <c r="M4465" i="1"/>
  <c r="N4465" i="1" s="1"/>
  <c r="P4465" i="1"/>
  <c r="Q4465" i="1"/>
  <c r="L4466" i="1"/>
  <c r="O4463" i="1" l="1"/>
  <c r="R4463" i="1" s="1"/>
  <c r="T4461" i="1"/>
  <c r="AF4461" i="1" s="1"/>
  <c r="S4462" i="1"/>
  <c r="Y4522" i="1"/>
  <c r="I4523" i="1"/>
  <c r="H4523" i="1" s="1"/>
  <c r="AJ4523" i="1"/>
  <c r="Z4522" i="1"/>
  <c r="AA4522" i="1" s="1"/>
  <c r="AH4522" i="1" s="1"/>
  <c r="C4523" i="1"/>
  <c r="AC4465" i="1"/>
  <c r="AE4465" i="1" s="1"/>
  <c r="G4465" i="1"/>
  <c r="M4466" i="1"/>
  <c r="N4466" i="1" s="1"/>
  <c r="P4466" i="1"/>
  <c r="Q4466" i="1"/>
  <c r="L4467" i="1"/>
  <c r="F4464" i="1"/>
  <c r="J4464" i="1" s="1"/>
  <c r="AB4525" i="1"/>
  <c r="X4523" i="1"/>
  <c r="A4524" i="1"/>
  <c r="K4523" i="1"/>
  <c r="O4464" i="1" l="1"/>
  <c r="R4464" i="1" s="1"/>
  <c r="T4462" i="1"/>
  <c r="AF4462" i="1" s="1"/>
  <c r="S4463" i="1"/>
  <c r="Z4523" i="1"/>
  <c r="AA4523" i="1" s="1"/>
  <c r="AH4523" i="1" s="1"/>
  <c r="AJ4524" i="1"/>
  <c r="I4524" i="1"/>
  <c r="H4524" i="1" s="1"/>
  <c r="Y4523" i="1"/>
  <c r="C4524" i="1"/>
  <c r="AC4466" i="1"/>
  <c r="AE4466" i="1" s="1"/>
  <c r="G4466" i="1"/>
  <c r="F4465" i="1"/>
  <c r="O4465" i="1" s="1"/>
  <c r="R4465" i="1" s="1"/>
  <c r="X4524" i="1"/>
  <c r="K4524" i="1"/>
  <c r="A4525" i="1"/>
  <c r="AB4526" i="1"/>
  <c r="M4467" i="1"/>
  <c r="N4467" i="1" s="1"/>
  <c r="P4467" i="1"/>
  <c r="Q4467" i="1"/>
  <c r="L4468" i="1"/>
  <c r="J4465" i="1" l="1"/>
  <c r="AC4467" i="1"/>
  <c r="AE4467" i="1" s="1"/>
  <c r="G4467" i="1"/>
  <c r="K4525" i="1"/>
  <c r="X4525" i="1"/>
  <c r="A4526" i="1"/>
  <c r="T4463" i="1"/>
  <c r="AF4463" i="1" s="1"/>
  <c r="S4464" i="1"/>
  <c r="M4468" i="1"/>
  <c r="N4468" i="1" s="1"/>
  <c r="P4468" i="1"/>
  <c r="Q4468" i="1"/>
  <c r="L4469" i="1"/>
  <c r="F4466" i="1"/>
  <c r="O4466" i="1" s="1"/>
  <c r="R4466" i="1" s="1"/>
  <c r="AB4527" i="1"/>
  <c r="AJ4525" i="1"/>
  <c r="Z4524" i="1"/>
  <c r="AA4524" i="1" s="1"/>
  <c r="AH4524" i="1" s="1"/>
  <c r="C4525" i="1"/>
  <c r="Y4524" i="1"/>
  <c r="I4525" i="1"/>
  <c r="H4525" i="1" s="1"/>
  <c r="M4469" i="1" l="1"/>
  <c r="N4469" i="1" s="1"/>
  <c r="P4469" i="1"/>
  <c r="Q4469" i="1"/>
  <c r="L4470" i="1"/>
  <c r="T4464" i="1"/>
  <c r="AF4464" i="1" s="1"/>
  <c r="S4465" i="1"/>
  <c r="J4466" i="1"/>
  <c r="K4526" i="1"/>
  <c r="A4527" i="1"/>
  <c r="X4526" i="1"/>
  <c r="F4467" i="1"/>
  <c r="J4467" i="1" s="1"/>
  <c r="AB4528" i="1"/>
  <c r="AJ4526" i="1"/>
  <c r="Y4525" i="1"/>
  <c r="C4526" i="1"/>
  <c r="Z4525" i="1"/>
  <c r="AA4525" i="1" s="1"/>
  <c r="AH4525" i="1" s="1"/>
  <c r="I4526" i="1"/>
  <c r="H4526" i="1" s="1"/>
  <c r="AC4468" i="1"/>
  <c r="AE4468" i="1" s="1"/>
  <c r="G4468" i="1"/>
  <c r="O4467" i="1" l="1"/>
  <c r="R4467" i="1" s="1"/>
  <c r="Z4526" i="1"/>
  <c r="AA4526" i="1" s="1"/>
  <c r="AH4526" i="1" s="1"/>
  <c r="AJ4527" i="1"/>
  <c r="I4527" i="1"/>
  <c r="H4527" i="1" s="1"/>
  <c r="Y4526" i="1"/>
  <c r="C4527" i="1"/>
  <c r="F4468" i="1"/>
  <c r="J4468" i="1" s="1"/>
  <c r="AB4529" i="1"/>
  <c r="T4465" i="1"/>
  <c r="AF4465" i="1" s="1"/>
  <c r="S4466" i="1"/>
  <c r="AC4469" i="1"/>
  <c r="AE4469" i="1" s="1"/>
  <c r="G4469" i="1"/>
  <c r="X4527" i="1"/>
  <c r="A4528" i="1"/>
  <c r="K4527" i="1"/>
  <c r="M4470" i="1"/>
  <c r="N4470" i="1" s="1"/>
  <c r="P4470" i="1"/>
  <c r="Q4470" i="1"/>
  <c r="L4471" i="1"/>
  <c r="T4466" i="1" l="1"/>
  <c r="AF4466" i="1" s="1"/>
  <c r="S4467" i="1"/>
  <c r="A4529" i="1"/>
  <c r="X4528" i="1"/>
  <c r="K4528" i="1"/>
  <c r="O4468" i="1"/>
  <c r="R4468" i="1" s="1"/>
  <c r="AC4470" i="1"/>
  <c r="AE4470" i="1" s="1"/>
  <c r="G4470" i="1"/>
  <c r="C4528" i="1"/>
  <c r="Y4527" i="1"/>
  <c r="AJ4528" i="1"/>
  <c r="Z4527" i="1"/>
  <c r="AA4527" i="1" s="1"/>
  <c r="AH4527" i="1" s="1"/>
  <c r="I4528" i="1"/>
  <c r="H4528" i="1" s="1"/>
  <c r="F4469" i="1"/>
  <c r="J4469" i="1" s="1"/>
  <c r="M4471" i="1"/>
  <c r="N4471" i="1" s="1"/>
  <c r="P4471" i="1"/>
  <c r="Q4471" i="1"/>
  <c r="L4472" i="1"/>
  <c r="AB4530" i="1"/>
  <c r="AB4531" i="1" l="1"/>
  <c r="O4469" i="1"/>
  <c r="R4469" i="1" s="1"/>
  <c r="F4470" i="1"/>
  <c r="J4470" i="1" s="1"/>
  <c r="X4529" i="1"/>
  <c r="A4530" i="1"/>
  <c r="K4529" i="1"/>
  <c r="T4467" i="1"/>
  <c r="AF4467" i="1" s="1"/>
  <c r="S4468" i="1"/>
  <c r="AC4471" i="1"/>
  <c r="AE4471" i="1" s="1"/>
  <c r="G4471" i="1"/>
  <c r="Y4528" i="1"/>
  <c r="AJ4529" i="1"/>
  <c r="Z4528" i="1"/>
  <c r="AA4528" i="1" s="1"/>
  <c r="AH4528" i="1" s="1"/>
  <c r="C4529" i="1"/>
  <c r="I4529" i="1"/>
  <c r="H4529" i="1" s="1"/>
  <c r="M4472" i="1"/>
  <c r="N4472" i="1" s="1"/>
  <c r="P4472" i="1"/>
  <c r="Q4472" i="1"/>
  <c r="L4473" i="1"/>
  <c r="O4470" i="1" l="1"/>
  <c r="R4470" i="1" s="1"/>
  <c r="F4471" i="1"/>
  <c r="O4471" i="1" s="1"/>
  <c r="R4471" i="1" s="1"/>
  <c r="AC4472" i="1"/>
  <c r="AE4472" i="1" s="1"/>
  <c r="G4472" i="1"/>
  <c r="AB4532" i="1"/>
  <c r="M4473" i="1"/>
  <c r="N4473" i="1" s="1"/>
  <c r="P4473" i="1"/>
  <c r="Q4473" i="1"/>
  <c r="L4474" i="1"/>
  <c r="T4468" i="1"/>
  <c r="AF4468" i="1" s="1"/>
  <c r="S4469" i="1"/>
  <c r="X4530" i="1"/>
  <c r="K4530" i="1"/>
  <c r="A4531" i="1"/>
  <c r="Z4529" i="1"/>
  <c r="AA4529" i="1" s="1"/>
  <c r="AH4529" i="1" s="1"/>
  <c r="AJ4530" i="1"/>
  <c r="I4530" i="1"/>
  <c r="H4530" i="1" s="1"/>
  <c r="Y4529" i="1"/>
  <c r="C4530" i="1"/>
  <c r="AC4473" i="1" l="1"/>
  <c r="AE4473" i="1" s="1"/>
  <c r="G4473" i="1"/>
  <c r="Y4530" i="1"/>
  <c r="C4531" i="1"/>
  <c r="Z4530" i="1"/>
  <c r="AA4530" i="1" s="1"/>
  <c r="AH4530" i="1" s="1"/>
  <c r="I4531" i="1"/>
  <c r="H4531" i="1" s="1"/>
  <c r="AJ4531" i="1"/>
  <c r="M4474" i="1"/>
  <c r="N4474" i="1" s="1"/>
  <c r="P4474" i="1"/>
  <c r="Q4474" i="1"/>
  <c r="L4475" i="1"/>
  <c r="AB4533" i="1"/>
  <c r="J4471" i="1"/>
  <c r="X4531" i="1"/>
  <c r="A4532" i="1"/>
  <c r="K4531" i="1"/>
  <c r="T4469" i="1"/>
  <c r="AF4469" i="1" s="1"/>
  <c r="S4470" i="1"/>
  <c r="F4472" i="1"/>
  <c r="O4472" i="1" s="1"/>
  <c r="R4472" i="1" s="1"/>
  <c r="J4472" i="1" l="1"/>
  <c r="AC4474" i="1"/>
  <c r="AE4474" i="1" s="1"/>
  <c r="G4474" i="1"/>
  <c r="X4532" i="1"/>
  <c r="K4532" i="1"/>
  <c r="A4533" i="1"/>
  <c r="Y4531" i="1"/>
  <c r="Z4531" i="1"/>
  <c r="AA4531" i="1" s="1"/>
  <c r="AH4531" i="1" s="1"/>
  <c r="AJ4532" i="1"/>
  <c r="I4532" i="1"/>
  <c r="H4532" i="1" s="1"/>
  <c r="C4532" i="1"/>
  <c r="AB4534" i="1"/>
  <c r="M4475" i="1"/>
  <c r="N4475" i="1" s="1"/>
  <c r="P4475" i="1"/>
  <c r="Q4475" i="1"/>
  <c r="L4476" i="1"/>
  <c r="T4470" i="1"/>
  <c r="AF4470" i="1" s="1"/>
  <c r="S4471" i="1"/>
  <c r="F4473" i="1"/>
  <c r="O4473" i="1" s="1"/>
  <c r="R4473" i="1" s="1"/>
  <c r="AC4475" i="1" l="1"/>
  <c r="AE4475" i="1" s="1"/>
  <c r="G4475" i="1"/>
  <c r="Z4532" i="1"/>
  <c r="AA4532" i="1" s="1"/>
  <c r="AH4532" i="1" s="1"/>
  <c r="C4533" i="1"/>
  <c r="I4533" i="1"/>
  <c r="H4533" i="1" s="1"/>
  <c r="Y4532" i="1"/>
  <c r="AJ4533" i="1"/>
  <c r="M4476" i="1"/>
  <c r="N4476" i="1" s="1"/>
  <c r="P4476" i="1"/>
  <c r="Q4476" i="1"/>
  <c r="L4477" i="1"/>
  <c r="AB4535" i="1"/>
  <c r="J4473" i="1"/>
  <c r="X4533" i="1"/>
  <c r="A4534" i="1"/>
  <c r="K4533" i="1"/>
  <c r="F4474" i="1"/>
  <c r="J4474" i="1" s="1"/>
  <c r="T4471" i="1"/>
  <c r="AF4471" i="1" s="1"/>
  <c r="S4472" i="1"/>
  <c r="AC4476" i="1" l="1"/>
  <c r="AE4476" i="1" s="1"/>
  <c r="G4476" i="1"/>
  <c r="T4472" i="1"/>
  <c r="AF4472" i="1" s="1"/>
  <c r="S4473" i="1"/>
  <c r="M4477" i="1"/>
  <c r="N4477" i="1" s="1"/>
  <c r="P4477" i="1"/>
  <c r="Q4477" i="1"/>
  <c r="L4478" i="1"/>
  <c r="AB4536" i="1"/>
  <c r="O4474" i="1"/>
  <c r="R4474" i="1" s="1"/>
  <c r="X4534" i="1"/>
  <c r="K4534" i="1"/>
  <c r="A4535" i="1"/>
  <c r="F4475" i="1"/>
  <c r="J4475" i="1" s="1"/>
  <c r="Y4533" i="1"/>
  <c r="C4534" i="1"/>
  <c r="Z4533" i="1"/>
  <c r="AA4533" i="1" s="1"/>
  <c r="AH4533" i="1" s="1"/>
  <c r="AJ4534" i="1"/>
  <c r="I4534" i="1"/>
  <c r="H4534" i="1" s="1"/>
  <c r="O4475" i="1" l="1"/>
  <c r="R4475" i="1" s="1"/>
  <c r="C4535" i="1"/>
  <c r="Z4534" i="1"/>
  <c r="AA4534" i="1" s="1"/>
  <c r="AH4534" i="1" s="1"/>
  <c r="AJ4535" i="1"/>
  <c r="Y4534" i="1"/>
  <c r="I4535" i="1"/>
  <c r="H4535" i="1" s="1"/>
  <c r="M4478" i="1"/>
  <c r="N4478" i="1" s="1"/>
  <c r="P4478" i="1"/>
  <c r="Q4478" i="1"/>
  <c r="L4479" i="1"/>
  <c r="K4535" i="1"/>
  <c r="X4535" i="1"/>
  <c r="A4536" i="1"/>
  <c r="F4476" i="1"/>
  <c r="J4476" i="1" s="1"/>
  <c r="AB4537" i="1"/>
  <c r="T4473" i="1"/>
  <c r="AF4473" i="1" s="1"/>
  <c r="S4474" i="1"/>
  <c r="AC4477" i="1"/>
  <c r="AE4477" i="1" s="1"/>
  <c r="G4477" i="1"/>
  <c r="O4476" i="1" l="1"/>
  <c r="R4476" i="1" s="1"/>
  <c r="T4474" i="1"/>
  <c r="AF4474" i="1" s="1"/>
  <c r="S4475" i="1"/>
  <c r="AB4538" i="1"/>
  <c r="M4479" i="1"/>
  <c r="N4479" i="1" s="1"/>
  <c r="P4479" i="1"/>
  <c r="Q4479" i="1"/>
  <c r="L4480" i="1"/>
  <c r="X4536" i="1"/>
  <c r="A4537" i="1"/>
  <c r="K4536" i="1"/>
  <c r="Z4535" i="1"/>
  <c r="AA4535" i="1" s="1"/>
  <c r="AH4535" i="1" s="1"/>
  <c r="AJ4536" i="1"/>
  <c r="I4536" i="1"/>
  <c r="H4536" i="1" s="1"/>
  <c r="Y4535" i="1"/>
  <c r="C4536" i="1"/>
  <c r="F4477" i="1"/>
  <c r="O4477" i="1" s="1"/>
  <c r="R4477" i="1" s="1"/>
  <c r="AC4478" i="1"/>
  <c r="AE4478" i="1" s="1"/>
  <c r="G4478" i="1"/>
  <c r="J4477" i="1" l="1"/>
  <c r="Z4536" i="1"/>
  <c r="AA4536" i="1" s="1"/>
  <c r="AH4536" i="1" s="1"/>
  <c r="AJ4537" i="1"/>
  <c r="Y4536" i="1"/>
  <c r="C4537" i="1"/>
  <c r="I4537" i="1"/>
  <c r="H4537" i="1" s="1"/>
  <c r="X4537" i="1"/>
  <c r="A4538" i="1"/>
  <c r="K4537" i="1"/>
  <c r="T4475" i="1"/>
  <c r="AF4475" i="1" s="1"/>
  <c r="S4476" i="1"/>
  <c r="AC4479" i="1"/>
  <c r="AE4479" i="1" s="1"/>
  <c r="G4479" i="1"/>
  <c r="F4478" i="1"/>
  <c r="O4478" i="1" s="1"/>
  <c r="R4478" i="1" s="1"/>
  <c r="M4480" i="1"/>
  <c r="N4480" i="1" s="1"/>
  <c r="P4480" i="1"/>
  <c r="Q4480" i="1"/>
  <c r="L4481" i="1"/>
  <c r="AB4539" i="1"/>
  <c r="J4478" i="1" l="1"/>
  <c r="M4481" i="1"/>
  <c r="N4481" i="1" s="1"/>
  <c r="P4481" i="1"/>
  <c r="Q4481" i="1"/>
  <c r="L4482" i="1"/>
  <c r="C4538" i="1"/>
  <c r="I4538" i="1"/>
  <c r="H4538" i="1" s="1"/>
  <c r="Y4537" i="1"/>
  <c r="AJ4538" i="1"/>
  <c r="Z4537" i="1"/>
  <c r="AA4537" i="1" s="1"/>
  <c r="AH4537" i="1" s="1"/>
  <c r="F4479" i="1"/>
  <c r="O4479" i="1" s="1"/>
  <c r="R4479" i="1" s="1"/>
  <c r="AB4540" i="1"/>
  <c r="AC4480" i="1"/>
  <c r="AE4480" i="1" s="1"/>
  <c r="G4480" i="1"/>
  <c r="T4476" i="1"/>
  <c r="AF4476" i="1" s="1"/>
  <c r="S4477" i="1"/>
  <c r="K4538" i="1"/>
  <c r="X4538" i="1"/>
  <c r="A4539" i="1"/>
  <c r="J4479" i="1" l="1"/>
  <c r="M4482" i="1"/>
  <c r="N4482" i="1" s="1"/>
  <c r="P4482" i="1"/>
  <c r="Q4482" i="1"/>
  <c r="L4483" i="1"/>
  <c r="T4477" i="1"/>
  <c r="AF4477" i="1" s="1"/>
  <c r="S4478" i="1"/>
  <c r="F4480" i="1"/>
  <c r="O4480" i="1" s="1"/>
  <c r="R4480" i="1" s="1"/>
  <c r="A4540" i="1"/>
  <c r="K4539" i="1"/>
  <c r="X4539" i="1"/>
  <c r="AB4541" i="1"/>
  <c r="I4539" i="1"/>
  <c r="H4539" i="1" s="1"/>
  <c r="C4539" i="1"/>
  <c r="Y4538" i="1"/>
  <c r="AJ4539" i="1"/>
  <c r="Z4538" i="1"/>
  <c r="AA4538" i="1" s="1"/>
  <c r="AH4538" i="1" s="1"/>
  <c r="AC4481" i="1"/>
  <c r="AE4481" i="1" s="1"/>
  <c r="G4481" i="1"/>
  <c r="J4480" i="1" l="1"/>
  <c r="X4540" i="1"/>
  <c r="K4540" i="1"/>
  <c r="A4541" i="1"/>
  <c r="T4478" i="1"/>
  <c r="AF4478" i="1" s="1"/>
  <c r="S4479" i="1"/>
  <c r="AC4482" i="1"/>
  <c r="AE4482" i="1" s="1"/>
  <c r="G4482" i="1"/>
  <c r="M4483" i="1"/>
  <c r="N4483" i="1" s="1"/>
  <c r="P4483" i="1"/>
  <c r="Q4483" i="1"/>
  <c r="L4484" i="1"/>
  <c r="F4481" i="1"/>
  <c r="O4481" i="1" s="1"/>
  <c r="R4481" i="1" s="1"/>
  <c r="I4540" i="1"/>
  <c r="H4540" i="1" s="1"/>
  <c r="Y4539" i="1"/>
  <c r="C4540" i="1"/>
  <c r="Z4539" i="1"/>
  <c r="AA4539" i="1" s="1"/>
  <c r="AH4539" i="1" s="1"/>
  <c r="AJ4540" i="1"/>
  <c r="AB4542" i="1"/>
  <c r="J4481" i="1" l="1"/>
  <c r="AB4543" i="1"/>
  <c r="F4482" i="1"/>
  <c r="O4482" i="1" s="1"/>
  <c r="R4482" i="1" s="1"/>
  <c r="K4541" i="1"/>
  <c r="X4541" i="1"/>
  <c r="A4542" i="1"/>
  <c r="AC4483" i="1"/>
  <c r="AE4483" i="1" s="1"/>
  <c r="G4483" i="1"/>
  <c r="T4479" i="1"/>
  <c r="AF4479" i="1" s="1"/>
  <c r="S4480" i="1"/>
  <c r="M4484" i="1"/>
  <c r="N4484" i="1" s="1"/>
  <c r="P4484" i="1"/>
  <c r="Q4484" i="1"/>
  <c r="L4485" i="1"/>
  <c r="AJ4541" i="1"/>
  <c r="Z4540" i="1"/>
  <c r="AA4540" i="1" s="1"/>
  <c r="AH4540" i="1" s="1"/>
  <c r="C4541" i="1"/>
  <c r="I4541" i="1"/>
  <c r="H4541" i="1" s="1"/>
  <c r="Y4540" i="1"/>
  <c r="J4482" i="1" l="1"/>
  <c r="C4542" i="1"/>
  <c r="Y4541" i="1"/>
  <c r="AJ4542" i="1"/>
  <c r="Z4541" i="1"/>
  <c r="AA4541" i="1" s="1"/>
  <c r="AH4541" i="1" s="1"/>
  <c r="I4542" i="1"/>
  <c r="H4542" i="1" s="1"/>
  <c r="AB4544" i="1"/>
  <c r="AC4484" i="1"/>
  <c r="AE4484" i="1" s="1"/>
  <c r="G4484" i="1"/>
  <c r="T4480" i="1"/>
  <c r="AF4480" i="1" s="1"/>
  <c r="S4481" i="1"/>
  <c r="M4485" i="1"/>
  <c r="N4485" i="1" s="1"/>
  <c r="P4485" i="1"/>
  <c r="Q4485" i="1"/>
  <c r="L4486" i="1"/>
  <c r="F4483" i="1"/>
  <c r="O4483" i="1" s="1"/>
  <c r="R4483" i="1" s="1"/>
  <c r="A4543" i="1"/>
  <c r="X4542" i="1"/>
  <c r="K4542" i="1"/>
  <c r="J4483" i="1" l="1"/>
  <c r="A4544" i="1"/>
  <c r="K4543" i="1"/>
  <c r="X4543" i="1"/>
  <c r="M4486" i="1"/>
  <c r="N4486" i="1" s="1"/>
  <c r="P4486" i="1"/>
  <c r="Q4486" i="1"/>
  <c r="L4487" i="1"/>
  <c r="T4481" i="1"/>
  <c r="AF4481" i="1" s="1"/>
  <c r="S4482" i="1"/>
  <c r="AJ4543" i="1"/>
  <c r="Y4542" i="1"/>
  <c r="C4543" i="1"/>
  <c r="Z4542" i="1"/>
  <c r="AA4542" i="1" s="1"/>
  <c r="AH4542" i="1" s="1"/>
  <c r="I4543" i="1"/>
  <c r="H4543" i="1" s="1"/>
  <c r="AB4545" i="1"/>
  <c r="F4484" i="1"/>
  <c r="O4484" i="1" s="1"/>
  <c r="R4484" i="1" s="1"/>
  <c r="AC4485" i="1"/>
  <c r="AE4485" i="1" s="1"/>
  <c r="G4485" i="1"/>
  <c r="J4484" i="1" l="1"/>
  <c r="Z4543" i="1"/>
  <c r="AA4543" i="1" s="1"/>
  <c r="AH4543" i="1" s="1"/>
  <c r="C4544" i="1"/>
  <c r="I4544" i="1"/>
  <c r="H4544" i="1" s="1"/>
  <c r="Y4543" i="1"/>
  <c r="AJ4544" i="1"/>
  <c r="F4485" i="1"/>
  <c r="O4485" i="1" s="1"/>
  <c r="R4485" i="1" s="1"/>
  <c r="AB4546" i="1"/>
  <c r="T4482" i="1"/>
  <c r="AF4482" i="1" s="1"/>
  <c r="S4483" i="1"/>
  <c r="AC4486" i="1"/>
  <c r="AE4486" i="1" s="1"/>
  <c r="G4486" i="1"/>
  <c r="M4487" i="1"/>
  <c r="N4487" i="1" s="1"/>
  <c r="L4488" i="1"/>
  <c r="X4544" i="1"/>
  <c r="K4544" i="1"/>
  <c r="A4545" i="1"/>
  <c r="AB4547" i="1" l="1"/>
  <c r="T4483" i="1"/>
  <c r="AF4483" i="1" s="1"/>
  <c r="S4484" i="1"/>
  <c r="G4487" i="1"/>
  <c r="AC4487" i="1"/>
  <c r="AE4487" i="1" s="1"/>
  <c r="F4486" i="1"/>
  <c r="O4486" i="1" s="1"/>
  <c r="J4485" i="1"/>
  <c r="Y4544" i="1"/>
  <c r="Z4544" i="1"/>
  <c r="AA4544" i="1" s="1"/>
  <c r="AH4544" i="1" s="1"/>
  <c r="AJ4545" i="1"/>
  <c r="C4545" i="1"/>
  <c r="I4545" i="1"/>
  <c r="H4545" i="1" s="1"/>
  <c r="A4546" i="1"/>
  <c r="K4545" i="1"/>
  <c r="X4545" i="1"/>
  <c r="M4488" i="1"/>
  <c r="N4488" i="1" s="1"/>
  <c r="L4489" i="1"/>
  <c r="J4486" i="1" l="1"/>
  <c r="M4489" i="1"/>
  <c r="N4489" i="1" s="1"/>
  <c r="L4490" i="1"/>
  <c r="C4546" i="1"/>
  <c r="Y4545" i="1"/>
  <c r="AJ4546" i="1"/>
  <c r="Z4545" i="1"/>
  <c r="AA4545" i="1" s="1"/>
  <c r="AH4545" i="1" s="1"/>
  <c r="I4546" i="1"/>
  <c r="H4546" i="1" s="1"/>
  <c r="R4486" i="1"/>
  <c r="P4487" i="1"/>
  <c r="F4487" i="1"/>
  <c r="O4487" i="1" s="1"/>
  <c r="T4484" i="1"/>
  <c r="AF4484" i="1" s="1"/>
  <c r="S4485" i="1"/>
  <c r="AB4548" i="1"/>
  <c r="G4488" i="1"/>
  <c r="AC4488" i="1"/>
  <c r="AE4488" i="1" s="1"/>
  <c r="K4546" i="1"/>
  <c r="A4547" i="1"/>
  <c r="X4546" i="1"/>
  <c r="J4487" i="1" l="1"/>
  <c r="AJ4547" i="1"/>
  <c r="Z4546" i="1"/>
  <c r="I4547" i="1"/>
  <c r="H4547" i="1" s="1"/>
  <c r="Y4546" i="1"/>
  <c r="C4547" i="1"/>
  <c r="F4488" i="1"/>
  <c r="O4488" i="1" s="1"/>
  <c r="M4490" i="1"/>
  <c r="N4490" i="1" s="1"/>
  <c r="L4491" i="1"/>
  <c r="X4547" i="1"/>
  <c r="K4547" i="1"/>
  <c r="A4548" i="1"/>
  <c r="T4485" i="1"/>
  <c r="AF4485" i="1" s="1"/>
  <c r="S4486" i="1"/>
  <c r="AB4549" i="1"/>
  <c r="Q4487" i="1"/>
  <c r="Q4488" i="1" s="1"/>
  <c r="Q4489" i="1" s="1"/>
  <c r="Q4490" i="1" s="1"/>
  <c r="P4488" i="1"/>
  <c r="P4489" i="1" s="1"/>
  <c r="P4490" i="1" s="1"/>
  <c r="G4489" i="1"/>
  <c r="AC4489" i="1"/>
  <c r="AE4489" i="1" s="1"/>
  <c r="R4488" i="1" l="1"/>
  <c r="R4487" i="1"/>
  <c r="G4490" i="1"/>
  <c r="AC4490" i="1"/>
  <c r="AE4490" i="1" s="1"/>
  <c r="J4488" i="1"/>
  <c r="K4548" i="1"/>
  <c r="A4549" i="1"/>
  <c r="X4548" i="1"/>
  <c r="AB4550" i="1"/>
  <c r="M4491" i="1"/>
  <c r="N4491" i="1" s="1"/>
  <c r="P4491" i="1"/>
  <c r="Q4491" i="1"/>
  <c r="L4492" i="1"/>
  <c r="F4489" i="1"/>
  <c r="J4489" i="1" s="1"/>
  <c r="T4486" i="1"/>
  <c r="S4487" i="1"/>
  <c r="C4548" i="1"/>
  <c r="Y4547" i="1"/>
  <c r="AJ4548" i="1"/>
  <c r="I4548" i="1"/>
  <c r="H4548" i="1" s="1"/>
  <c r="Z4547" i="1"/>
  <c r="AA4547" i="1" s="1"/>
  <c r="AH4547" i="1" s="1"/>
  <c r="T4487" i="1" l="1"/>
  <c r="AF4487" i="1" s="1"/>
  <c r="S4488" i="1"/>
  <c r="AF4486" i="1"/>
  <c r="AA4486" i="1"/>
  <c r="M4492" i="1"/>
  <c r="N4492" i="1" s="1"/>
  <c r="P4492" i="1"/>
  <c r="Q4492" i="1"/>
  <c r="L4493" i="1"/>
  <c r="X4549" i="1"/>
  <c r="K4549" i="1"/>
  <c r="A4550" i="1"/>
  <c r="O4489" i="1"/>
  <c r="R4489" i="1" s="1"/>
  <c r="AB4551" i="1"/>
  <c r="Z4548" i="1"/>
  <c r="AA4548" i="1" s="1"/>
  <c r="AH4548" i="1" s="1"/>
  <c r="AJ4549" i="1"/>
  <c r="I4549" i="1"/>
  <c r="H4549" i="1" s="1"/>
  <c r="Y4548" i="1"/>
  <c r="C4549" i="1"/>
  <c r="AC4491" i="1"/>
  <c r="AE4491" i="1" s="1"/>
  <c r="G4491" i="1"/>
  <c r="F4490" i="1"/>
  <c r="O4490" i="1" s="1"/>
  <c r="R4490" i="1" s="1"/>
  <c r="AH4486" i="1" l="1"/>
  <c r="J4490" i="1"/>
  <c r="AJ4550" i="1"/>
  <c r="Y4549" i="1"/>
  <c r="C4550" i="1"/>
  <c r="Z4549" i="1"/>
  <c r="AA4549" i="1" s="1"/>
  <c r="AH4549" i="1" s="1"/>
  <c r="I4550" i="1"/>
  <c r="H4550" i="1" s="1"/>
  <c r="AB4552" i="1"/>
  <c r="G4492" i="1"/>
  <c r="AC4492" i="1"/>
  <c r="AE4492" i="1" s="1"/>
  <c r="T4488" i="1"/>
  <c r="AF4488" i="1" s="1"/>
  <c r="S4489" i="1"/>
  <c r="F4491" i="1"/>
  <c r="J4491" i="1" s="1"/>
  <c r="M4493" i="1"/>
  <c r="N4493" i="1" s="1"/>
  <c r="P4493" i="1"/>
  <c r="Q4493" i="1"/>
  <c r="L4494" i="1"/>
  <c r="A4551" i="1"/>
  <c r="X4550" i="1"/>
  <c r="K4550" i="1"/>
  <c r="O4491" i="1" l="1"/>
  <c r="R4491" i="1" s="1"/>
  <c r="G4493" i="1"/>
  <c r="AC4493" i="1"/>
  <c r="AE4493" i="1" s="1"/>
  <c r="M4494" i="1"/>
  <c r="N4494" i="1" s="1"/>
  <c r="P4494" i="1"/>
  <c r="Q4494" i="1"/>
  <c r="L4495" i="1"/>
  <c r="F4492" i="1"/>
  <c r="J4492" i="1" s="1"/>
  <c r="Z4550" i="1"/>
  <c r="AA4550" i="1" s="1"/>
  <c r="AH4550" i="1" s="1"/>
  <c r="AJ4551" i="1"/>
  <c r="Y4550" i="1"/>
  <c r="C4551" i="1"/>
  <c r="I4551" i="1"/>
  <c r="H4551" i="1" s="1"/>
  <c r="T4489" i="1"/>
  <c r="AF4489" i="1" s="1"/>
  <c r="S4490" i="1"/>
  <c r="X4551" i="1"/>
  <c r="A4552" i="1"/>
  <c r="K4551" i="1"/>
  <c r="AB4553" i="1"/>
  <c r="I4552" i="1" l="1"/>
  <c r="H4552" i="1" s="1"/>
  <c r="Y4551" i="1"/>
  <c r="C4552" i="1"/>
  <c r="Z4551" i="1"/>
  <c r="AA4551" i="1" s="1"/>
  <c r="AH4551" i="1" s="1"/>
  <c r="AJ4552" i="1"/>
  <c r="A4553" i="1"/>
  <c r="X4552" i="1"/>
  <c r="K4552" i="1"/>
  <c r="O4492" i="1"/>
  <c r="R4492" i="1" s="1"/>
  <c r="G4494" i="1"/>
  <c r="AC4494" i="1"/>
  <c r="AE4494" i="1" s="1"/>
  <c r="T4490" i="1"/>
  <c r="AF4490" i="1" s="1"/>
  <c r="S4491" i="1"/>
  <c r="M4495" i="1"/>
  <c r="N4495" i="1" s="1"/>
  <c r="P4495" i="1"/>
  <c r="Q4495" i="1"/>
  <c r="L4496" i="1"/>
  <c r="F4493" i="1"/>
  <c r="J4493" i="1" s="1"/>
  <c r="AB4554" i="1"/>
  <c r="O4493" i="1" l="1"/>
  <c r="R4493" i="1" s="1"/>
  <c r="T4491" i="1"/>
  <c r="AF4491" i="1" s="1"/>
  <c r="S4492" i="1"/>
  <c r="K4553" i="1"/>
  <c r="X4553" i="1"/>
  <c r="A4554" i="1"/>
  <c r="G4495" i="1"/>
  <c r="AC4495" i="1"/>
  <c r="AE4495" i="1" s="1"/>
  <c r="M4496" i="1"/>
  <c r="N4496" i="1" s="1"/>
  <c r="P4496" i="1"/>
  <c r="Q4496" i="1"/>
  <c r="L4497" i="1"/>
  <c r="F4494" i="1"/>
  <c r="O4494" i="1" s="1"/>
  <c r="R4494" i="1" s="1"/>
  <c r="AB4555" i="1"/>
  <c r="C4553" i="1"/>
  <c r="Z4552" i="1"/>
  <c r="AA4552" i="1" s="1"/>
  <c r="AH4552" i="1" s="1"/>
  <c r="AJ4553" i="1"/>
  <c r="I4553" i="1"/>
  <c r="H4553" i="1" s="1"/>
  <c r="Y4552" i="1"/>
  <c r="J4494" i="1" l="1"/>
  <c r="F4495" i="1"/>
  <c r="J4495" i="1" s="1"/>
  <c r="K4554" i="1"/>
  <c r="A4555" i="1"/>
  <c r="X4554" i="1"/>
  <c r="T4492" i="1"/>
  <c r="AF4492" i="1" s="1"/>
  <c r="S4493" i="1"/>
  <c r="Y4553" i="1"/>
  <c r="AJ4554" i="1"/>
  <c r="I4554" i="1"/>
  <c r="H4554" i="1" s="1"/>
  <c r="Z4553" i="1"/>
  <c r="AA4553" i="1" s="1"/>
  <c r="AH4553" i="1" s="1"/>
  <c r="C4554" i="1"/>
  <c r="G4496" i="1"/>
  <c r="AC4496" i="1"/>
  <c r="AE4496" i="1" s="1"/>
  <c r="AB4556" i="1"/>
  <c r="M4497" i="1"/>
  <c r="N4497" i="1" s="1"/>
  <c r="P4497" i="1"/>
  <c r="Q4497" i="1"/>
  <c r="L4498" i="1"/>
  <c r="O4495" i="1" l="1"/>
  <c r="R4495" i="1" s="1"/>
  <c r="Y4554" i="1"/>
  <c r="I4555" i="1"/>
  <c r="H4555" i="1" s="1"/>
  <c r="Z4554" i="1"/>
  <c r="AA4554" i="1" s="1"/>
  <c r="AH4554" i="1" s="1"/>
  <c r="C4555" i="1"/>
  <c r="AJ4555" i="1"/>
  <c r="G4497" i="1"/>
  <c r="AC4497" i="1"/>
  <c r="AE4497" i="1" s="1"/>
  <c r="X4555" i="1"/>
  <c r="A4556" i="1"/>
  <c r="K4555" i="1"/>
  <c r="M4498" i="1"/>
  <c r="N4498" i="1" s="1"/>
  <c r="P4498" i="1"/>
  <c r="Q4498" i="1"/>
  <c r="L4499" i="1"/>
  <c r="F4496" i="1"/>
  <c r="J4496" i="1" s="1"/>
  <c r="T4493" i="1"/>
  <c r="AF4493" i="1" s="1"/>
  <c r="S4494" i="1"/>
  <c r="AB4557" i="1"/>
  <c r="AB4558" i="1" l="1"/>
  <c r="O4496" i="1"/>
  <c r="R4496" i="1" s="1"/>
  <c r="X4556" i="1"/>
  <c r="K4556" i="1"/>
  <c r="A4557" i="1"/>
  <c r="G4498" i="1"/>
  <c r="AC4498" i="1"/>
  <c r="AE4498" i="1" s="1"/>
  <c r="Y4555" i="1"/>
  <c r="AJ4556" i="1"/>
  <c r="I4556" i="1"/>
  <c r="H4556" i="1" s="1"/>
  <c r="Z4555" i="1"/>
  <c r="AA4555" i="1" s="1"/>
  <c r="AH4555" i="1" s="1"/>
  <c r="C4556" i="1"/>
  <c r="M4499" i="1"/>
  <c r="N4499" i="1" s="1"/>
  <c r="P4499" i="1"/>
  <c r="Q4499" i="1"/>
  <c r="L4500" i="1"/>
  <c r="T4494" i="1"/>
  <c r="AF4494" i="1" s="1"/>
  <c r="S4495" i="1"/>
  <c r="F4497" i="1"/>
  <c r="J4497" i="1" s="1"/>
  <c r="O4497" i="1" l="1"/>
  <c r="R4497" i="1" s="1"/>
  <c r="T4495" i="1"/>
  <c r="AF4495" i="1" s="1"/>
  <c r="S4496" i="1"/>
  <c r="AC4499" i="1"/>
  <c r="AE4499" i="1" s="1"/>
  <c r="G4499" i="1"/>
  <c r="Y4556" i="1"/>
  <c r="AJ4557" i="1"/>
  <c r="I4557" i="1"/>
  <c r="H4557" i="1" s="1"/>
  <c r="Z4556" i="1"/>
  <c r="AA4556" i="1" s="1"/>
  <c r="AH4556" i="1" s="1"/>
  <c r="C4557" i="1"/>
  <c r="AB4559" i="1"/>
  <c r="M4500" i="1"/>
  <c r="N4500" i="1" s="1"/>
  <c r="P4500" i="1"/>
  <c r="Q4500" i="1"/>
  <c r="L4501" i="1"/>
  <c r="F4498" i="1"/>
  <c r="O4498" i="1" s="1"/>
  <c r="R4498" i="1" s="1"/>
  <c r="X4557" i="1"/>
  <c r="A4558" i="1"/>
  <c r="K4557" i="1"/>
  <c r="AC4500" i="1" l="1"/>
  <c r="AE4500" i="1" s="1"/>
  <c r="G4500" i="1"/>
  <c r="Y4557" i="1"/>
  <c r="AJ4558" i="1"/>
  <c r="Z4557" i="1"/>
  <c r="AA4557" i="1" s="1"/>
  <c r="AH4557" i="1" s="1"/>
  <c r="C4558" i="1"/>
  <c r="I4558" i="1"/>
  <c r="H4558" i="1" s="1"/>
  <c r="M4501" i="1"/>
  <c r="N4501" i="1" s="1"/>
  <c r="P4501" i="1"/>
  <c r="Q4501" i="1"/>
  <c r="L4502" i="1"/>
  <c r="AB4560" i="1"/>
  <c r="T4496" i="1"/>
  <c r="AF4496" i="1" s="1"/>
  <c r="S4497" i="1"/>
  <c r="J4498" i="1"/>
  <c r="F4499" i="1"/>
  <c r="J4499" i="1" s="1"/>
  <c r="X4558" i="1"/>
  <c r="K4558" i="1"/>
  <c r="A4559" i="1"/>
  <c r="O4499" i="1" l="1"/>
  <c r="R4499" i="1" s="1"/>
  <c r="Y4558" i="1"/>
  <c r="I4559" i="1"/>
  <c r="H4559" i="1" s="1"/>
  <c r="AJ4559" i="1"/>
  <c r="Z4558" i="1"/>
  <c r="AA4558" i="1" s="1"/>
  <c r="AH4558" i="1" s="1"/>
  <c r="C4559" i="1"/>
  <c r="AB4561" i="1"/>
  <c r="M4502" i="1"/>
  <c r="N4502" i="1" s="1"/>
  <c r="P4502" i="1"/>
  <c r="Q4502" i="1"/>
  <c r="L4503" i="1"/>
  <c r="K4559" i="1"/>
  <c r="A4560" i="1"/>
  <c r="X4559" i="1"/>
  <c r="T4497" i="1"/>
  <c r="AF4497" i="1" s="1"/>
  <c r="S4498" i="1"/>
  <c r="F4500" i="1"/>
  <c r="O4500" i="1" s="1"/>
  <c r="R4500" i="1" s="1"/>
  <c r="AC4501" i="1"/>
  <c r="AE4501" i="1" s="1"/>
  <c r="G4501" i="1"/>
  <c r="F4501" i="1" l="1"/>
  <c r="O4501" i="1" s="1"/>
  <c r="R4501" i="1" s="1"/>
  <c r="X4560" i="1"/>
  <c r="K4560" i="1"/>
  <c r="A4561" i="1"/>
  <c r="AC4502" i="1"/>
  <c r="AE4502" i="1" s="1"/>
  <c r="G4502" i="1"/>
  <c r="J4500" i="1"/>
  <c r="T4498" i="1"/>
  <c r="AF4498" i="1" s="1"/>
  <c r="S4499" i="1"/>
  <c r="M4503" i="1"/>
  <c r="N4503" i="1" s="1"/>
  <c r="P4503" i="1"/>
  <c r="Q4503" i="1"/>
  <c r="L4504" i="1"/>
  <c r="AB4562" i="1"/>
  <c r="Z4559" i="1"/>
  <c r="AA4559" i="1" s="1"/>
  <c r="AH4559" i="1" s="1"/>
  <c r="C4560" i="1"/>
  <c r="Y4559" i="1"/>
  <c r="AJ4560" i="1"/>
  <c r="I4560" i="1"/>
  <c r="H4560" i="1" s="1"/>
  <c r="J4501" i="1" l="1"/>
  <c r="Z4560" i="1"/>
  <c r="AA4560" i="1" s="1"/>
  <c r="AH4560" i="1" s="1"/>
  <c r="AJ4561" i="1"/>
  <c r="Y4560" i="1"/>
  <c r="C4561" i="1"/>
  <c r="I4561" i="1"/>
  <c r="H4561" i="1" s="1"/>
  <c r="AC4503" i="1"/>
  <c r="AE4503" i="1" s="1"/>
  <c r="G4503" i="1"/>
  <c r="T4499" i="1"/>
  <c r="AF4499" i="1" s="1"/>
  <c r="S4500" i="1"/>
  <c r="X4561" i="1"/>
  <c r="A4562" i="1"/>
  <c r="K4561" i="1"/>
  <c r="AB4563" i="1"/>
  <c r="M4504" i="1"/>
  <c r="N4504" i="1" s="1"/>
  <c r="P4504" i="1"/>
  <c r="Q4504" i="1"/>
  <c r="L4505" i="1"/>
  <c r="F4502" i="1"/>
  <c r="O4502" i="1" s="1"/>
  <c r="R4502" i="1" s="1"/>
  <c r="J4502" i="1" l="1"/>
  <c r="M4505" i="1"/>
  <c r="N4505" i="1" s="1"/>
  <c r="P4505" i="1"/>
  <c r="Q4505" i="1"/>
  <c r="L4506" i="1"/>
  <c r="I4562" i="1"/>
  <c r="H4562" i="1" s="1"/>
  <c r="Y4561" i="1"/>
  <c r="AJ4562" i="1"/>
  <c r="Z4561" i="1"/>
  <c r="AA4561" i="1" s="1"/>
  <c r="AH4561" i="1" s="1"/>
  <c r="C4562" i="1"/>
  <c r="F4503" i="1"/>
  <c r="O4503" i="1" s="1"/>
  <c r="R4503" i="1" s="1"/>
  <c r="AB4564" i="1"/>
  <c r="T4500" i="1"/>
  <c r="AF4500" i="1" s="1"/>
  <c r="S4501" i="1"/>
  <c r="AC4504" i="1"/>
  <c r="AE4504" i="1" s="1"/>
  <c r="G4504" i="1"/>
  <c r="X4562" i="1"/>
  <c r="K4562" i="1"/>
  <c r="A4563" i="1"/>
  <c r="J4503" i="1" l="1"/>
  <c r="Z4562" i="1"/>
  <c r="AA4562" i="1" s="1"/>
  <c r="AH4562" i="1" s="1"/>
  <c r="C4563" i="1"/>
  <c r="Y4562" i="1"/>
  <c r="AJ4563" i="1"/>
  <c r="I4563" i="1"/>
  <c r="H4563" i="1" s="1"/>
  <c r="X4563" i="1"/>
  <c r="K4563" i="1"/>
  <c r="A4564" i="1"/>
  <c r="AB4565" i="1"/>
  <c r="T4501" i="1"/>
  <c r="AF4501" i="1" s="1"/>
  <c r="S4502" i="1"/>
  <c r="AC4505" i="1"/>
  <c r="AE4505" i="1" s="1"/>
  <c r="G4505" i="1"/>
  <c r="F4504" i="1"/>
  <c r="J4504" i="1" s="1"/>
  <c r="M4506" i="1"/>
  <c r="N4506" i="1" s="1"/>
  <c r="P4506" i="1"/>
  <c r="Q4506" i="1"/>
  <c r="L4507" i="1"/>
  <c r="O4504" i="1" l="1"/>
  <c r="R4504" i="1" s="1"/>
  <c r="T4502" i="1"/>
  <c r="AF4502" i="1" s="1"/>
  <c r="S4503" i="1"/>
  <c r="AC4506" i="1"/>
  <c r="AE4506" i="1" s="1"/>
  <c r="G4506" i="1"/>
  <c r="AB4566" i="1"/>
  <c r="Y4563" i="1"/>
  <c r="C4564" i="1"/>
  <c r="Z4563" i="1"/>
  <c r="AA4563" i="1" s="1"/>
  <c r="AH4563" i="1" s="1"/>
  <c r="AJ4564" i="1"/>
  <c r="I4564" i="1"/>
  <c r="H4564" i="1" s="1"/>
  <c r="M4507" i="1"/>
  <c r="N4507" i="1" s="1"/>
  <c r="P4507" i="1"/>
  <c r="Q4507" i="1"/>
  <c r="L4508" i="1"/>
  <c r="F4505" i="1"/>
  <c r="J4505" i="1" s="1"/>
  <c r="X4564" i="1"/>
  <c r="K4564" i="1"/>
  <c r="A4565" i="1"/>
  <c r="O4505" i="1" l="1"/>
  <c r="R4505" i="1" s="1"/>
  <c r="AB4567" i="1"/>
  <c r="AC4507" i="1"/>
  <c r="AE4507" i="1" s="1"/>
  <c r="G4507" i="1"/>
  <c r="F4506" i="1"/>
  <c r="J4506" i="1" s="1"/>
  <c r="T4503" i="1"/>
  <c r="AF4503" i="1" s="1"/>
  <c r="S4504" i="1"/>
  <c r="M4508" i="1"/>
  <c r="N4508" i="1" s="1"/>
  <c r="P4508" i="1"/>
  <c r="Q4508" i="1"/>
  <c r="L4509" i="1"/>
  <c r="AJ4565" i="1"/>
  <c r="Y4564" i="1"/>
  <c r="Z4564" i="1"/>
  <c r="AA4564" i="1" s="1"/>
  <c r="AH4564" i="1" s="1"/>
  <c r="C4565" i="1"/>
  <c r="I4565" i="1"/>
  <c r="H4565" i="1" s="1"/>
  <c r="X4565" i="1"/>
  <c r="A4566" i="1"/>
  <c r="K4565" i="1"/>
  <c r="Y4565" i="1" l="1"/>
  <c r="AJ4566" i="1"/>
  <c r="Z4565" i="1"/>
  <c r="AA4565" i="1" s="1"/>
  <c r="AH4565" i="1" s="1"/>
  <c r="I4566" i="1"/>
  <c r="H4566" i="1" s="1"/>
  <c r="C4566" i="1"/>
  <c r="O4506" i="1"/>
  <c r="R4506" i="1" s="1"/>
  <c r="AC4508" i="1"/>
  <c r="AE4508" i="1" s="1"/>
  <c r="G4508" i="1"/>
  <c r="F4507" i="1"/>
  <c r="J4507" i="1" s="1"/>
  <c r="X4566" i="1"/>
  <c r="K4566" i="1"/>
  <c r="A4567" i="1"/>
  <c r="M4509" i="1"/>
  <c r="N4509" i="1" s="1"/>
  <c r="P4509" i="1"/>
  <c r="Q4509" i="1"/>
  <c r="L4510" i="1"/>
  <c r="T4504" i="1"/>
  <c r="AF4504" i="1" s="1"/>
  <c r="S4505" i="1"/>
  <c r="AB4568" i="1"/>
  <c r="O4507" i="1" l="1"/>
  <c r="R4507" i="1" s="1"/>
  <c r="M4510" i="1"/>
  <c r="N4510" i="1" s="1"/>
  <c r="P4510" i="1"/>
  <c r="Q4510" i="1"/>
  <c r="L4511" i="1"/>
  <c r="A4568" i="1"/>
  <c r="X4567" i="1"/>
  <c r="K4567" i="1"/>
  <c r="AB4569" i="1"/>
  <c r="T4505" i="1"/>
  <c r="AF4505" i="1" s="1"/>
  <c r="S4506" i="1"/>
  <c r="F4508" i="1"/>
  <c r="J4508" i="1" s="1"/>
  <c r="AC4509" i="1"/>
  <c r="AE4509" i="1" s="1"/>
  <c r="G4509" i="1"/>
  <c r="C4567" i="1"/>
  <c r="Z4566" i="1"/>
  <c r="AA4566" i="1" s="1"/>
  <c r="AH4566" i="1" s="1"/>
  <c r="AJ4567" i="1"/>
  <c r="Y4566" i="1"/>
  <c r="I4567" i="1"/>
  <c r="H4567" i="1" s="1"/>
  <c r="O4508" i="1" l="1"/>
  <c r="R4508" i="1" s="1"/>
  <c r="T4506" i="1"/>
  <c r="AF4506" i="1" s="1"/>
  <c r="S4507" i="1"/>
  <c r="M4511" i="1"/>
  <c r="N4511" i="1" s="1"/>
  <c r="P4511" i="1"/>
  <c r="Q4511" i="1"/>
  <c r="L4512" i="1"/>
  <c r="AB4570" i="1"/>
  <c r="I4568" i="1"/>
  <c r="H4568" i="1" s="1"/>
  <c r="AJ4568" i="1"/>
  <c r="Y4567" i="1"/>
  <c r="C4568" i="1"/>
  <c r="Z4567" i="1"/>
  <c r="AA4567" i="1" s="1"/>
  <c r="AH4567" i="1" s="1"/>
  <c r="F4509" i="1"/>
  <c r="J4509" i="1" s="1"/>
  <c r="K4568" i="1"/>
  <c r="A4569" i="1"/>
  <c r="X4568" i="1"/>
  <c r="AC4510" i="1"/>
  <c r="AE4510" i="1" s="1"/>
  <c r="G4510" i="1"/>
  <c r="F4510" i="1" l="1"/>
  <c r="O4510" i="1" s="1"/>
  <c r="R4510" i="1" s="1"/>
  <c r="X4569" i="1"/>
  <c r="A4570" i="1"/>
  <c r="K4569" i="1"/>
  <c r="O4509" i="1"/>
  <c r="R4509" i="1" s="1"/>
  <c r="AB4571" i="1"/>
  <c r="T4507" i="1"/>
  <c r="AF4507" i="1" s="1"/>
  <c r="S4508" i="1"/>
  <c r="AC4511" i="1"/>
  <c r="AE4511" i="1" s="1"/>
  <c r="G4511" i="1"/>
  <c r="Y4568" i="1"/>
  <c r="AJ4569" i="1"/>
  <c r="I4569" i="1"/>
  <c r="H4569" i="1" s="1"/>
  <c r="Z4568" i="1"/>
  <c r="AA4568" i="1" s="1"/>
  <c r="AH4568" i="1" s="1"/>
  <c r="C4569" i="1"/>
  <c r="M4512" i="1"/>
  <c r="N4512" i="1" s="1"/>
  <c r="P4512" i="1"/>
  <c r="Q4512" i="1"/>
  <c r="L4513" i="1"/>
  <c r="J4510" i="1" l="1"/>
  <c r="F4511" i="1"/>
  <c r="J4511" i="1" s="1"/>
  <c r="AC4512" i="1"/>
  <c r="AE4512" i="1" s="1"/>
  <c r="G4512" i="1"/>
  <c r="M4513" i="1"/>
  <c r="N4513" i="1" s="1"/>
  <c r="P4513" i="1"/>
  <c r="Q4513" i="1"/>
  <c r="L4514" i="1"/>
  <c r="T4508" i="1"/>
  <c r="AF4508" i="1" s="1"/>
  <c r="S4509" i="1"/>
  <c r="AB4572" i="1"/>
  <c r="X4570" i="1"/>
  <c r="K4570" i="1"/>
  <c r="A4571" i="1"/>
  <c r="Y4569" i="1"/>
  <c r="AJ4570" i="1"/>
  <c r="Z4569" i="1"/>
  <c r="AA4569" i="1" s="1"/>
  <c r="AH4569" i="1" s="1"/>
  <c r="C4570" i="1"/>
  <c r="I4570" i="1"/>
  <c r="H4570" i="1" s="1"/>
  <c r="O4511" i="1" l="1"/>
  <c r="R4511" i="1" s="1"/>
  <c r="AB4573" i="1"/>
  <c r="AJ4571" i="1"/>
  <c r="Y4570" i="1"/>
  <c r="Z4570" i="1"/>
  <c r="AA4570" i="1" s="1"/>
  <c r="AH4570" i="1" s="1"/>
  <c r="C4571" i="1"/>
  <c r="I4571" i="1"/>
  <c r="H4571" i="1" s="1"/>
  <c r="AC4513" i="1"/>
  <c r="AE4513" i="1" s="1"/>
  <c r="G4513" i="1"/>
  <c r="X4571" i="1"/>
  <c r="A4572" i="1"/>
  <c r="K4571" i="1"/>
  <c r="M4514" i="1"/>
  <c r="N4514" i="1" s="1"/>
  <c r="P4514" i="1"/>
  <c r="Q4514" i="1"/>
  <c r="L4515" i="1"/>
  <c r="F4512" i="1"/>
  <c r="J4512" i="1" s="1"/>
  <c r="T4509" i="1"/>
  <c r="AF4509" i="1" s="1"/>
  <c r="S4510" i="1"/>
  <c r="O4512" i="1" l="1"/>
  <c r="R4512" i="1" s="1"/>
  <c r="F4513" i="1"/>
  <c r="O4513" i="1" s="1"/>
  <c r="R4513" i="1" s="1"/>
  <c r="X4572" i="1"/>
  <c r="K4572" i="1"/>
  <c r="A4573" i="1"/>
  <c r="AB4574" i="1"/>
  <c r="AC4514" i="1"/>
  <c r="AE4514" i="1" s="1"/>
  <c r="G4514" i="1"/>
  <c r="T4510" i="1"/>
  <c r="AF4510" i="1" s="1"/>
  <c r="S4511" i="1"/>
  <c r="M4515" i="1"/>
  <c r="N4515" i="1" s="1"/>
  <c r="P4515" i="1"/>
  <c r="Q4515" i="1"/>
  <c r="L4516" i="1"/>
  <c r="Y4571" i="1"/>
  <c r="AJ4572" i="1"/>
  <c r="Z4571" i="1"/>
  <c r="AA4571" i="1" s="1"/>
  <c r="AH4571" i="1" s="1"/>
  <c r="C4572" i="1"/>
  <c r="I4572" i="1"/>
  <c r="H4572" i="1" s="1"/>
  <c r="J4513" i="1" l="1"/>
  <c r="AC4515" i="1"/>
  <c r="AE4515" i="1" s="1"/>
  <c r="G4515" i="1"/>
  <c r="F4514" i="1"/>
  <c r="J4514" i="1" s="1"/>
  <c r="K4573" i="1"/>
  <c r="A4574" i="1"/>
  <c r="X4573" i="1"/>
  <c r="M4516" i="1"/>
  <c r="N4516" i="1" s="1"/>
  <c r="L4517" i="1"/>
  <c r="T4511" i="1"/>
  <c r="AF4511" i="1" s="1"/>
  <c r="S4512" i="1"/>
  <c r="Y4572" i="1"/>
  <c r="Z4572" i="1"/>
  <c r="AA4572" i="1" s="1"/>
  <c r="AH4572" i="1" s="1"/>
  <c r="C4573" i="1"/>
  <c r="AJ4573" i="1"/>
  <c r="I4573" i="1"/>
  <c r="H4573" i="1" s="1"/>
  <c r="AB4575" i="1"/>
  <c r="O4514" i="1" l="1"/>
  <c r="R4514" i="1" s="1"/>
  <c r="T4512" i="1"/>
  <c r="AF4512" i="1" s="1"/>
  <c r="S4513" i="1"/>
  <c r="X4574" i="1"/>
  <c r="K4574" i="1"/>
  <c r="A4575" i="1"/>
  <c r="G4516" i="1"/>
  <c r="AC4516" i="1"/>
  <c r="AE4516" i="1" s="1"/>
  <c r="F4515" i="1"/>
  <c r="J4515" i="1" s="1"/>
  <c r="AB4576" i="1"/>
  <c r="M4517" i="1"/>
  <c r="N4517" i="1" s="1"/>
  <c r="L4518" i="1"/>
  <c r="Y4573" i="1"/>
  <c r="AJ4574" i="1"/>
  <c r="Z4573" i="1"/>
  <c r="AA4573" i="1" s="1"/>
  <c r="AH4573" i="1" s="1"/>
  <c r="I4574" i="1"/>
  <c r="H4574" i="1" s="1"/>
  <c r="C4574" i="1"/>
  <c r="O4515" i="1" l="1"/>
  <c r="R4515" i="1" s="1"/>
  <c r="F4516" i="1"/>
  <c r="J4516" i="1" s="1"/>
  <c r="M4518" i="1"/>
  <c r="N4518" i="1" s="1"/>
  <c r="L4519" i="1"/>
  <c r="K4575" i="1"/>
  <c r="X4575" i="1"/>
  <c r="A4576" i="1"/>
  <c r="T4513" i="1"/>
  <c r="AF4513" i="1" s="1"/>
  <c r="S4514" i="1"/>
  <c r="G4517" i="1"/>
  <c r="AC4517" i="1"/>
  <c r="AE4517" i="1" s="1"/>
  <c r="AB4577" i="1"/>
  <c r="AJ4575" i="1"/>
  <c r="I4575" i="1"/>
  <c r="H4575" i="1" s="1"/>
  <c r="Z4574" i="1"/>
  <c r="Y4574" i="1"/>
  <c r="C4575" i="1"/>
  <c r="P4516" i="1" l="1"/>
  <c r="Q4516" i="1" s="1"/>
  <c r="Q4517" i="1" s="1"/>
  <c r="Q4518" i="1" s="1"/>
  <c r="Q4519" i="1" s="1"/>
  <c r="O4516" i="1"/>
  <c r="AC4518" i="1"/>
  <c r="AE4518" i="1" s="1"/>
  <c r="G4518" i="1"/>
  <c r="AB4578" i="1"/>
  <c r="X4576" i="1"/>
  <c r="K4576" i="1"/>
  <c r="A4577" i="1"/>
  <c r="M4519" i="1"/>
  <c r="N4519" i="1" s="1"/>
  <c r="L4520" i="1"/>
  <c r="F4517" i="1"/>
  <c r="O4517" i="1" s="1"/>
  <c r="T4514" i="1"/>
  <c r="AF4514" i="1" s="1"/>
  <c r="S4515" i="1"/>
  <c r="Z4575" i="1"/>
  <c r="AA4575" i="1" s="1"/>
  <c r="AH4575" i="1" s="1"/>
  <c r="I4576" i="1"/>
  <c r="H4576" i="1" s="1"/>
  <c r="AJ4576" i="1"/>
  <c r="Y4575" i="1"/>
  <c r="C4576" i="1"/>
  <c r="P4517" i="1" l="1"/>
  <c r="P4518" i="1" s="1"/>
  <c r="P4519" i="1" s="1"/>
  <c r="P4520" i="1" s="1"/>
  <c r="R4517" i="1"/>
  <c r="R4516" i="1"/>
  <c r="T4515" i="1"/>
  <c r="S4516" i="1"/>
  <c r="M4520" i="1"/>
  <c r="N4520" i="1" s="1"/>
  <c r="Q4520" i="1"/>
  <c r="L4521" i="1"/>
  <c r="J4517" i="1"/>
  <c r="Z4576" i="1"/>
  <c r="AA4576" i="1" s="1"/>
  <c r="AH4576" i="1" s="1"/>
  <c r="AJ4577" i="1"/>
  <c r="C4577" i="1"/>
  <c r="I4577" i="1"/>
  <c r="H4577" i="1" s="1"/>
  <c r="Y4576" i="1"/>
  <c r="F4518" i="1"/>
  <c r="J4518" i="1" s="1"/>
  <c r="AC4519" i="1"/>
  <c r="AE4519" i="1" s="1"/>
  <c r="G4519" i="1"/>
  <c r="X4577" i="1"/>
  <c r="A4578" i="1"/>
  <c r="K4577" i="1"/>
  <c r="AB4579" i="1"/>
  <c r="Y4577" i="1" l="1"/>
  <c r="C4578" i="1"/>
  <c r="I4578" i="1"/>
  <c r="H4578" i="1" s="1"/>
  <c r="Z4577" i="1"/>
  <c r="AA4577" i="1" s="1"/>
  <c r="AH4577" i="1" s="1"/>
  <c r="AJ4578" i="1"/>
  <c r="O4518" i="1"/>
  <c r="R4518" i="1" s="1"/>
  <c r="F4519" i="1"/>
  <c r="O4519" i="1" s="1"/>
  <c r="R4519" i="1" s="1"/>
  <c r="AB4580" i="1"/>
  <c r="T4516" i="1"/>
  <c r="AF4516" i="1" s="1"/>
  <c r="S4517" i="1"/>
  <c r="AC4520" i="1"/>
  <c r="AE4520" i="1" s="1"/>
  <c r="G4520" i="1"/>
  <c r="AF4515" i="1"/>
  <c r="AA4515" i="1"/>
  <c r="A4579" i="1"/>
  <c r="X4578" i="1"/>
  <c r="K4578" i="1"/>
  <c r="M4521" i="1"/>
  <c r="N4521" i="1" s="1"/>
  <c r="P4521" i="1"/>
  <c r="Q4521" i="1"/>
  <c r="L4522" i="1"/>
  <c r="J4519" i="1" l="1"/>
  <c r="Y4578" i="1"/>
  <c r="I4579" i="1"/>
  <c r="H4579" i="1" s="1"/>
  <c r="Z4578" i="1"/>
  <c r="AA4578" i="1" s="1"/>
  <c r="AH4578" i="1" s="1"/>
  <c r="AJ4579" i="1"/>
  <c r="C4579" i="1"/>
  <c r="F4520" i="1"/>
  <c r="J4520" i="1" s="1"/>
  <c r="AB4581" i="1"/>
  <c r="AC4521" i="1"/>
  <c r="AE4521" i="1" s="1"/>
  <c r="G4521" i="1"/>
  <c r="A4580" i="1"/>
  <c r="K4579" i="1"/>
  <c r="X4579" i="1"/>
  <c r="M4522" i="1"/>
  <c r="N4522" i="1" s="1"/>
  <c r="P4522" i="1"/>
  <c r="Q4522" i="1"/>
  <c r="L4523" i="1"/>
  <c r="AH4515" i="1"/>
  <c r="T4517" i="1"/>
  <c r="AF4517" i="1" s="1"/>
  <c r="S4518" i="1"/>
  <c r="O4520" i="1" l="1"/>
  <c r="R4520" i="1" s="1"/>
  <c r="M4523" i="1"/>
  <c r="N4523" i="1" s="1"/>
  <c r="P4523" i="1"/>
  <c r="Q4523" i="1"/>
  <c r="L4524" i="1"/>
  <c r="A4581" i="1"/>
  <c r="X4580" i="1"/>
  <c r="K4580" i="1"/>
  <c r="AB4582" i="1"/>
  <c r="T4518" i="1"/>
  <c r="AF4518" i="1" s="1"/>
  <c r="S4519" i="1"/>
  <c r="AJ4580" i="1"/>
  <c r="Y4579" i="1"/>
  <c r="C4580" i="1"/>
  <c r="Z4579" i="1"/>
  <c r="AA4579" i="1" s="1"/>
  <c r="AH4579" i="1" s="1"/>
  <c r="I4580" i="1"/>
  <c r="H4580" i="1" s="1"/>
  <c r="F4521" i="1"/>
  <c r="O4521" i="1" s="1"/>
  <c r="R4521" i="1" s="1"/>
  <c r="AC4522" i="1"/>
  <c r="AE4522" i="1" s="1"/>
  <c r="G4522" i="1"/>
  <c r="G4523" i="1" l="1"/>
  <c r="AC4523" i="1"/>
  <c r="AE4523" i="1" s="1"/>
  <c r="X4581" i="1"/>
  <c r="A4582" i="1"/>
  <c r="K4581" i="1"/>
  <c r="J4521" i="1"/>
  <c r="M4524" i="1"/>
  <c r="N4524" i="1" s="1"/>
  <c r="P4524" i="1"/>
  <c r="Q4524" i="1"/>
  <c r="L4525" i="1"/>
  <c r="AB4583" i="1"/>
  <c r="F4522" i="1"/>
  <c r="J4522" i="1" s="1"/>
  <c r="T4519" i="1"/>
  <c r="AF4519" i="1" s="1"/>
  <c r="S4520" i="1"/>
  <c r="Y4580" i="1"/>
  <c r="AJ4581" i="1"/>
  <c r="I4581" i="1"/>
  <c r="H4581" i="1" s="1"/>
  <c r="Z4580" i="1"/>
  <c r="AA4580" i="1" s="1"/>
  <c r="AH4580" i="1" s="1"/>
  <c r="C4581" i="1"/>
  <c r="AB4584" i="1" l="1"/>
  <c r="M4525" i="1"/>
  <c r="N4525" i="1" s="1"/>
  <c r="P4525" i="1"/>
  <c r="Q4525" i="1"/>
  <c r="L4526" i="1"/>
  <c r="O4522" i="1"/>
  <c r="R4522" i="1" s="1"/>
  <c r="K4582" i="1"/>
  <c r="A4583" i="1"/>
  <c r="X4582" i="1"/>
  <c r="F4523" i="1"/>
  <c r="J4523" i="1" s="1"/>
  <c r="T4520" i="1"/>
  <c r="AF4520" i="1" s="1"/>
  <c r="S4521" i="1"/>
  <c r="AC4524" i="1"/>
  <c r="AE4524" i="1" s="1"/>
  <c r="G4524" i="1"/>
  <c r="C4582" i="1"/>
  <c r="Y4581" i="1"/>
  <c r="AJ4582" i="1"/>
  <c r="Z4581" i="1"/>
  <c r="AA4581" i="1" s="1"/>
  <c r="AH4581" i="1" s="1"/>
  <c r="I4582" i="1"/>
  <c r="H4582" i="1" s="1"/>
  <c r="O4523" i="1" l="1"/>
  <c r="R4523" i="1" s="1"/>
  <c r="AC4525" i="1"/>
  <c r="AE4525" i="1" s="1"/>
  <c r="G4525" i="1"/>
  <c r="F4524" i="1"/>
  <c r="J4524" i="1" s="1"/>
  <c r="X4583" i="1"/>
  <c r="K4583" i="1"/>
  <c r="A4584" i="1"/>
  <c r="M4526" i="1"/>
  <c r="N4526" i="1" s="1"/>
  <c r="P4526" i="1"/>
  <c r="Q4526" i="1"/>
  <c r="L4527" i="1"/>
  <c r="Z4582" i="1"/>
  <c r="AA4582" i="1" s="1"/>
  <c r="AH4582" i="1" s="1"/>
  <c r="AJ4583" i="1"/>
  <c r="Y4582" i="1"/>
  <c r="I4583" i="1"/>
  <c r="H4583" i="1" s="1"/>
  <c r="C4583" i="1"/>
  <c r="AB4585" i="1"/>
  <c r="T4521" i="1"/>
  <c r="AF4521" i="1" s="1"/>
  <c r="S4522" i="1"/>
  <c r="M4527" i="1" l="1"/>
  <c r="N4527" i="1" s="1"/>
  <c r="P4527" i="1"/>
  <c r="Q4527" i="1"/>
  <c r="L4528" i="1"/>
  <c r="X4584" i="1"/>
  <c r="K4584" i="1"/>
  <c r="A4585" i="1"/>
  <c r="T4522" i="1"/>
  <c r="AF4522" i="1" s="1"/>
  <c r="S4523" i="1"/>
  <c r="F4525" i="1"/>
  <c r="O4525" i="1" s="1"/>
  <c r="R4525" i="1" s="1"/>
  <c r="AB4586" i="1"/>
  <c r="O4524" i="1"/>
  <c r="R4524" i="1" s="1"/>
  <c r="G4526" i="1"/>
  <c r="AC4526" i="1"/>
  <c r="AE4526" i="1" s="1"/>
  <c r="Y4583" i="1"/>
  <c r="C4584" i="1"/>
  <c r="Z4583" i="1"/>
  <c r="AA4583" i="1" s="1"/>
  <c r="AH4583" i="1" s="1"/>
  <c r="AJ4584" i="1"/>
  <c r="I4584" i="1"/>
  <c r="H4584" i="1" s="1"/>
  <c r="J4525" i="1" l="1"/>
  <c r="G4527" i="1"/>
  <c r="AC4527" i="1"/>
  <c r="AE4527" i="1" s="1"/>
  <c r="Y4584" i="1"/>
  <c r="Z4584" i="1"/>
  <c r="AA4584" i="1" s="1"/>
  <c r="AH4584" i="1" s="1"/>
  <c r="AJ4585" i="1"/>
  <c r="C4585" i="1"/>
  <c r="I4585" i="1"/>
  <c r="H4585" i="1" s="1"/>
  <c r="F4526" i="1"/>
  <c r="O4526" i="1" s="1"/>
  <c r="R4526" i="1" s="1"/>
  <c r="K4585" i="1"/>
  <c r="A4586" i="1"/>
  <c r="X4585" i="1"/>
  <c r="M4528" i="1"/>
  <c r="N4528" i="1" s="1"/>
  <c r="P4528" i="1"/>
  <c r="Q4528" i="1"/>
  <c r="L4529" i="1"/>
  <c r="AB4587" i="1"/>
  <c r="T4523" i="1"/>
  <c r="AF4523" i="1" s="1"/>
  <c r="S4524" i="1"/>
  <c r="J4526" i="1" l="1"/>
  <c r="AB4588" i="1"/>
  <c r="M4529" i="1"/>
  <c r="N4529" i="1" s="1"/>
  <c r="P4529" i="1"/>
  <c r="Q4529" i="1"/>
  <c r="L4530" i="1"/>
  <c r="Y4585" i="1"/>
  <c r="C4586" i="1"/>
  <c r="I4586" i="1"/>
  <c r="H4586" i="1" s="1"/>
  <c r="Z4585" i="1"/>
  <c r="AA4585" i="1" s="1"/>
  <c r="AH4585" i="1" s="1"/>
  <c r="AJ4586" i="1"/>
  <c r="T4524" i="1"/>
  <c r="AF4524" i="1" s="1"/>
  <c r="S4525" i="1"/>
  <c r="A4587" i="1"/>
  <c r="X4586" i="1"/>
  <c r="K4586" i="1"/>
  <c r="F4527" i="1"/>
  <c r="O4527" i="1" s="1"/>
  <c r="R4527" i="1" s="1"/>
  <c r="G4528" i="1"/>
  <c r="AC4528" i="1"/>
  <c r="AE4528" i="1" s="1"/>
  <c r="J4527" i="1" l="1"/>
  <c r="T4525" i="1"/>
  <c r="AF4525" i="1" s="1"/>
  <c r="S4526" i="1"/>
  <c r="F4528" i="1"/>
  <c r="O4528" i="1" s="1"/>
  <c r="R4528" i="1" s="1"/>
  <c r="AC4529" i="1"/>
  <c r="AE4529" i="1" s="1"/>
  <c r="G4529" i="1"/>
  <c r="M4530" i="1"/>
  <c r="N4530" i="1" s="1"/>
  <c r="P4530" i="1"/>
  <c r="Q4530" i="1"/>
  <c r="L4531" i="1"/>
  <c r="I4587" i="1"/>
  <c r="H4587" i="1" s="1"/>
  <c r="Y4586" i="1"/>
  <c r="Z4586" i="1"/>
  <c r="AA4586" i="1" s="1"/>
  <c r="AH4586" i="1" s="1"/>
  <c r="C4587" i="1"/>
  <c r="AJ4587" i="1"/>
  <c r="K4587" i="1"/>
  <c r="A4588" i="1"/>
  <c r="X4587" i="1"/>
  <c r="AB4589" i="1"/>
  <c r="J4528" i="1" l="1"/>
  <c r="K4588" i="1"/>
  <c r="X4588" i="1"/>
  <c r="A4589" i="1"/>
  <c r="M4531" i="1"/>
  <c r="N4531" i="1" s="1"/>
  <c r="P4531" i="1"/>
  <c r="Q4531" i="1"/>
  <c r="L4532" i="1"/>
  <c r="AB4590" i="1"/>
  <c r="F4529" i="1"/>
  <c r="O4529" i="1" s="1"/>
  <c r="R4529" i="1" s="1"/>
  <c r="T4526" i="1"/>
  <c r="AF4526" i="1" s="1"/>
  <c r="S4527" i="1"/>
  <c r="C4588" i="1"/>
  <c r="I4588" i="1"/>
  <c r="H4588" i="1" s="1"/>
  <c r="Y4587" i="1"/>
  <c r="AJ4588" i="1"/>
  <c r="Z4587" i="1"/>
  <c r="AA4587" i="1" s="1"/>
  <c r="AH4587" i="1" s="1"/>
  <c r="AC4530" i="1"/>
  <c r="AE4530" i="1" s="1"/>
  <c r="G4530" i="1"/>
  <c r="J4529" i="1" l="1"/>
  <c r="AB4591" i="1"/>
  <c r="M4532" i="1"/>
  <c r="N4532" i="1" s="1"/>
  <c r="P4532" i="1"/>
  <c r="Q4532" i="1"/>
  <c r="L4533" i="1"/>
  <c r="X4589" i="1"/>
  <c r="K4589" i="1"/>
  <c r="A4590" i="1"/>
  <c r="T4527" i="1"/>
  <c r="AF4527" i="1" s="1"/>
  <c r="S4528" i="1"/>
  <c r="Y4588" i="1"/>
  <c r="I4589" i="1"/>
  <c r="H4589" i="1" s="1"/>
  <c r="AJ4589" i="1"/>
  <c r="Z4588" i="1"/>
  <c r="AA4588" i="1" s="1"/>
  <c r="AH4588" i="1" s="1"/>
  <c r="C4589" i="1"/>
  <c r="F4530" i="1"/>
  <c r="O4530" i="1" s="1"/>
  <c r="R4530" i="1" s="1"/>
  <c r="AC4531" i="1"/>
  <c r="AE4531" i="1" s="1"/>
  <c r="G4531" i="1"/>
  <c r="J4530" i="1" l="1"/>
  <c r="AC4532" i="1"/>
  <c r="AE4532" i="1" s="1"/>
  <c r="G4532" i="1"/>
  <c r="F4531" i="1"/>
  <c r="O4531" i="1" s="1"/>
  <c r="R4531" i="1" s="1"/>
  <c r="T4528" i="1"/>
  <c r="AF4528" i="1" s="1"/>
  <c r="S4529" i="1"/>
  <c r="M4533" i="1"/>
  <c r="N4533" i="1" s="1"/>
  <c r="P4533" i="1"/>
  <c r="Q4533" i="1"/>
  <c r="L4534" i="1"/>
  <c r="X4590" i="1"/>
  <c r="K4590" i="1"/>
  <c r="A4591" i="1"/>
  <c r="AB4592" i="1"/>
  <c r="Y4589" i="1"/>
  <c r="AJ4590" i="1"/>
  <c r="Z4589" i="1"/>
  <c r="AA4589" i="1" s="1"/>
  <c r="AH4589" i="1" s="1"/>
  <c r="C4590" i="1"/>
  <c r="I4590" i="1"/>
  <c r="H4590" i="1" s="1"/>
  <c r="AB4593" i="1" l="1"/>
  <c r="J4531" i="1"/>
  <c r="AC4533" i="1"/>
  <c r="AE4533" i="1" s="1"/>
  <c r="G4533" i="1"/>
  <c r="F4532" i="1"/>
  <c r="J4532" i="1" s="1"/>
  <c r="AJ4591" i="1"/>
  <c r="Z4590" i="1"/>
  <c r="AA4590" i="1" s="1"/>
  <c r="AH4590" i="1" s="1"/>
  <c r="C4591" i="1"/>
  <c r="I4591" i="1"/>
  <c r="H4591" i="1" s="1"/>
  <c r="Y4590" i="1"/>
  <c r="M4534" i="1"/>
  <c r="N4534" i="1" s="1"/>
  <c r="P4534" i="1"/>
  <c r="Q4534" i="1"/>
  <c r="L4535" i="1"/>
  <c r="T4529" i="1"/>
  <c r="AF4529" i="1" s="1"/>
  <c r="S4530" i="1"/>
  <c r="K4591" i="1"/>
  <c r="X4591" i="1"/>
  <c r="A4592" i="1"/>
  <c r="O4532" i="1" l="1"/>
  <c r="R4532" i="1" s="1"/>
  <c r="AC4534" i="1"/>
  <c r="AE4534" i="1" s="1"/>
  <c r="G4534" i="1"/>
  <c r="M4535" i="1"/>
  <c r="N4535" i="1" s="1"/>
  <c r="P4535" i="1"/>
  <c r="Q4535" i="1"/>
  <c r="L4536" i="1"/>
  <c r="AB4594" i="1"/>
  <c r="C4592" i="1"/>
  <c r="Y4591" i="1"/>
  <c r="AJ4592" i="1"/>
  <c r="I4592" i="1"/>
  <c r="H4592" i="1" s="1"/>
  <c r="Z4591" i="1"/>
  <c r="AA4591" i="1" s="1"/>
  <c r="AH4591" i="1" s="1"/>
  <c r="K4592" i="1"/>
  <c r="X4592" i="1"/>
  <c r="A4593" i="1"/>
  <c r="T4530" i="1"/>
  <c r="AF4530" i="1" s="1"/>
  <c r="S4531" i="1"/>
  <c r="F4533" i="1"/>
  <c r="J4533" i="1" s="1"/>
  <c r="O4533" i="1" l="1"/>
  <c r="R4533" i="1" s="1"/>
  <c r="AJ4593" i="1"/>
  <c r="Y4592" i="1"/>
  <c r="Z4592" i="1"/>
  <c r="AA4592" i="1" s="1"/>
  <c r="AH4592" i="1" s="1"/>
  <c r="C4593" i="1"/>
  <c r="I4593" i="1"/>
  <c r="H4593" i="1" s="1"/>
  <c r="AC4535" i="1"/>
  <c r="AE4535" i="1" s="1"/>
  <c r="G4535" i="1"/>
  <c r="M4536" i="1"/>
  <c r="N4536" i="1" s="1"/>
  <c r="P4536" i="1"/>
  <c r="Q4536" i="1"/>
  <c r="L4537" i="1"/>
  <c r="F4534" i="1"/>
  <c r="J4534" i="1" s="1"/>
  <c r="T4531" i="1"/>
  <c r="AF4531" i="1" s="1"/>
  <c r="S4532" i="1"/>
  <c r="X4593" i="1"/>
  <c r="A4594" i="1"/>
  <c r="K4593" i="1"/>
  <c r="AB4595" i="1"/>
  <c r="AB4596" i="1" l="1"/>
  <c r="T4532" i="1"/>
  <c r="AF4532" i="1" s="1"/>
  <c r="S4533" i="1"/>
  <c r="O4534" i="1"/>
  <c r="R4534" i="1" s="1"/>
  <c r="F4535" i="1"/>
  <c r="O4535" i="1" s="1"/>
  <c r="R4535" i="1" s="1"/>
  <c r="AC4536" i="1"/>
  <c r="AE4536" i="1" s="1"/>
  <c r="G4536" i="1"/>
  <c r="M4537" i="1"/>
  <c r="N4537" i="1" s="1"/>
  <c r="P4537" i="1"/>
  <c r="Q4537" i="1"/>
  <c r="L4538" i="1"/>
  <c r="K4594" i="1"/>
  <c r="A4595" i="1"/>
  <c r="X4594" i="1"/>
  <c r="I4594" i="1"/>
  <c r="H4594" i="1" s="1"/>
  <c r="Y4593" i="1"/>
  <c r="AJ4594" i="1"/>
  <c r="Z4593" i="1"/>
  <c r="AA4593" i="1" s="1"/>
  <c r="AH4593" i="1" s="1"/>
  <c r="C4594" i="1"/>
  <c r="J4535" i="1" l="1"/>
  <c r="AC4537" i="1"/>
  <c r="AE4537" i="1" s="1"/>
  <c r="G4537" i="1"/>
  <c r="AB4597" i="1"/>
  <c r="Y4594" i="1"/>
  <c r="AJ4595" i="1"/>
  <c r="Z4594" i="1"/>
  <c r="AA4594" i="1" s="1"/>
  <c r="AH4594" i="1" s="1"/>
  <c r="C4595" i="1"/>
  <c r="I4595" i="1"/>
  <c r="H4595" i="1" s="1"/>
  <c r="M4538" i="1"/>
  <c r="N4538" i="1" s="1"/>
  <c r="P4538" i="1"/>
  <c r="Q4538" i="1"/>
  <c r="L4539" i="1"/>
  <c r="A4596" i="1"/>
  <c r="K4595" i="1"/>
  <c r="X4595" i="1"/>
  <c r="F4536" i="1"/>
  <c r="J4536" i="1" s="1"/>
  <c r="T4533" i="1"/>
  <c r="AF4533" i="1" s="1"/>
  <c r="S4534" i="1"/>
  <c r="O4536" i="1" l="1"/>
  <c r="R4536" i="1" s="1"/>
  <c r="AC4538" i="1"/>
  <c r="AE4538" i="1" s="1"/>
  <c r="G4538" i="1"/>
  <c r="F4537" i="1"/>
  <c r="O4537" i="1" s="1"/>
  <c r="R4537" i="1" s="1"/>
  <c r="M4539" i="1"/>
  <c r="N4539" i="1" s="1"/>
  <c r="P4539" i="1"/>
  <c r="Q4539" i="1"/>
  <c r="L4540" i="1"/>
  <c r="AB4598" i="1"/>
  <c r="X4596" i="1"/>
  <c r="K4596" i="1"/>
  <c r="A4597" i="1"/>
  <c r="Z4595" i="1"/>
  <c r="AA4595" i="1" s="1"/>
  <c r="AH4595" i="1" s="1"/>
  <c r="I4596" i="1"/>
  <c r="H4596" i="1" s="1"/>
  <c r="AJ4596" i="1"/>
  <c r="Y4595" i="1"/>
  <c r="C4596" i="1"/>
  <c r="T4534" i="1"/>
  <c r="AF4534" i="1" s="1"/>
  <c r="S4535" i="1"/>
  <c r="J4537" i="1" l="1"/>
  <c r="T4535" i="1"/>
  <c r="AF4535" i="1" s="1"/>
  <c r="S4536" i="1"/>
  <c r="Y4596" i="1"/>
  <c r="Z4596" i="1"/>
  <c r="AA4596" i="1" s="1"/>
  <c r="AH4596" i="1" s="1"/>
  <c r="C4597" i="1"/>
  <c r="AJ4597" i="1"/>
  <c r="I4597" i="1"/>
  <c r="H4597" i="1" s="1"/>
  <c r="AB4599" i="1"/>
  <c r="F4538" i="1"/>
  <c r="J4538" i="1" s="1"/>
  <c r="AC4539" i="1"/>
  <c r="AE4539" i="1" s="1"/>
  <c r="G4539" i="1"/>
  <c r="K4597" i="1"/>
  <c r="A4598" i="1"/>
  <c r="X4597" i="1"/>
  <c r="M4540" i="1"/>
  <c r="N4540" i="1" s="1"/>
  <c r="P4540" i="1"/>
  <c r="Q4540" i="1"/>
  <c r="L4541" i="1"/>
  <c r="O4538" i="1" l="1"/>
  <c r="R4538" i="1" s="1"/>
  <c r="Y4597" i="1"/>
  <c r="C4598" i="1"/>
  <c r="Z4597" i="1"/>
  <c r="AA4597" i="1" s="1"/>
  <c r="AH4597" i="1" s="1"/>
  <c r="AJ4598" i="1"/>
  <c r="I4598" i="1"/>
  <c r="H4598" i="1" s="1"/>
  <c r="F4539" i="1"/>
  <c r="O4539" i="1" s="1"/>
  <c r="R4539" i="1" s="1"/>
  <c r="M4541" i="1"/>
  <c r="N4541" i="1" s="1"/>
  <c r="P4541" i="1"/>
  <c r="Q4541" i="1"/>
  <c r="L4542" i="1"/>
  <c r="K4598" i="1"/>
  <c r="A4599" i="1"/>
  <c r="X4598" i="1"/>
  <c r="AB4600" i="1"/>
  <c r="T4536" i="1"/>
  <c r="AF4536" i="1" s="1"/>
  <c r="S4537" i="1"/>
  <c r="AC4540" i="1"/>
  <c r="AE4540" i="1" s="1"/>
  <c r="G4540" i="1"/>
  <c r="J4539" i="1" l="1"/>
  <c r="AC4541" i="1"/>
  <c r="AE4541" i="1" s="1"/>
  <c r="G4541" i="1"/>
  <c r="F4540" i="1"/>
  <c r="J4540" i="1" s="1"/>
  <c r="AB4601" i="1"/>
  <c r="T4537" i="1"/>
  <c r="AF4537" i="1" s="1"/>
  <c r="S4538" i="1"/>
  <c r="M4542" i="1"/>
  <c r="N4542" i="1" s="1"/>
  <c r="P4542" i="1"/>
  <c r="Q4542" i="1"/>
  <c r="L4543" i="1"/>
  <c r="Z4598" i="1"/>
  <c r="AA4598" i="1" s="1"/>
  <c r="AH4598" i="1" s="1"/>
  <c r="C4599" i="1"/>
  <c r="I4599" i="1"/>
  <c r="H4599" i="1" s="1"/>
  <c r="AJ4599" i="1"/>
  <c r="Y4598" i="1"/>
  <c r="X4599" i="1"/>
  <c r="A4600" i="1"/>
  <c r="K4599" i="1"/>
  <c r="O4540" i="1" l="1"/>
  <c r="R4540" i="1" s="1"/>
  <c r="AC4542" i="1"/>
  <c r="AE4542" i="1" s="1"/>
  <c r="G4542" i="1"/>
  <c r="Y4599" i="1"/>
  <c r="AJ4600" i="1"/>
  <c r="I4600" i="1"/>
  <c r="H4600" i="1" s="1"/>
  <c r="Z4599" i="1"/>
  <c r="AA4599" i="1" s="1"/>
  <c r="AH4599" i="1" s="1"/>
  <c r="C4600" i="1"/>
  <c r="M4543" i="1"/>
  <c r="N4543" i="1" s="1"/>
  <c r="P4543" i="1"/>
  <c r="Q4543" i="1"/>
  <c r="L4544" i="1"/>
  <c r="T4538" i="1"/>
  <c r="AF4538" i="1" s="1"/>
  <c r="S4539" i="1"/>
  <c r="K4600" i="1"/>
  <c r="A4601" i="1"/>
  <c r="X4600" i="1"/>
  <c r="AB4602" i="1"/>
  <c r="F4541" i="1"/>
  <c r="O4541" i="1" s="1"/>
  <c r="R4541" i="1" s="1"/>
  <c r="J4541" i="1" l="1"/>
  <c r="AB4603" i="1"/>
  <c r="Z4600" i="1"/>
  <c r="AA4600" i="1" s="1"/>
  <c r="AH4600" i="1" s="1"/>
  <c r="C4601" i="1"/>
  <c r="I4601" i="1"/>
  <c r="H4601" i="1" s="1"/>
  <c r="Y4600" i="1"/>
  <c r="AJ4601" i="1"/>
  <c r="T4539" i="1"/>
  <c r="AF4539" i="1" s="1"/>
  <c r="S4540" i="1"/>
  <c r="F4542" i="1"/>
  <c r="J4542" i="1" s="1"/>
  <c r="AC4543" i="1"/>
  <c r="AE4543" i="1" s="1"/>
  <c r="G4543" i="1"/>
  <c r="X4601" i="1"/>
  <c r="A4602" i="1"/>
  <c r="K4601" i="1"/>
  <c r="M4544" i="1"/>
  <c r="N4544" i="1" s="1"/>
  <c r="P4544" i="1"/>
  <c r="Q4544" i="1"/>
  <c r="L4545" i="1"/>
  <c r="O4542" i="1" l="1"/>
  <c r="R4542" i="1" s="1"/>
  <c r="T4540" i="1"/>
  <c r="AF4540" i="1" s="1"/>
  <c r="S4541" i="1"/>
  <c r="AB4604" i="1"/>
  <c r="M4545" i="1"/>
  <c r="N4545" i="1" s="1"/>
  <c r="P4545" i="1"/>
  <c r="Q4545" i="1"/>
  <c r="L4546" i="1"/>
  <c r="A4603" i="1"/>
  <c r="X4602" i="1"/>
  <c r="K4602" i="1"/>
  <c r="AC4544" i="1"/>
  <c r="AE4544" i="1" s="1"/>
  <c r="G4544" i="1"/>
  <c r="AJ4602" i="1"/>
  <c r="Y4601" i="1"/>
  <c r="C4602" i="1"/>
  <c r="Z4601" i="1"/>
  <c r="AA4601" i="1" s="1"/>
  <c r="AH4601" i="1" s="1"/>
  <c r="I4602" i="1"/>
  <c r="H4602" i="1" s="1"/>
  <c r="F4543" i="1"/>
  <c r="J4543" i="1" s="1"/>
  <c r="O4543" i="1" l="1"/>
  <c r="R4543" i="1" s="1"/>
  <c r="C4603" i="1"/>
  <c r="Y4602" i="1"/>
  <c r="I4603" i="1"/>
  <c r="H4603" i="1" s="1"/>
  <c r="Z4602" i="1"/>
  <c r="AA4602" i="1" s="1"/>
  <c r="AH4602" i="1" s="1"/>
  <c r="AJ4603" i="1"/>
  <c r="AC4545" i="1"/>
  <c r="AE4545" i="1" s="1"/>
  <c r="G4545" i="1"/>
  <c r="F4544" i="1"/>
  <c r="J4544" i="1" s="1"/>
  <c r="X4603" i="1"/>
  <c r="K4603" i="1"/>
  <c r="A4604" i="1"/>
  <c r="M4546" i="1"/>
  <c r="N4546" i="1" s="1"/>
  <c r="P4546" i="1"/>
  <c r="Q4546" i="1"/>
  <c r="L4547" i="1"/>
  <c r="AB4605" i="1"/>
  <c r="T4541" i="1"/>
  <c r="AF4541" i="1" s="1"/>
  <c r="S4542" i="1"/>
  <c r="O4544" i="1" l="1"/>
  <c r="R4544" i="1" s="1"/>
  <c r="AB4606" i="1"/>
  <c r="Y4603" i="1"/>
  <c r="AJ4604" i="1"/>
  <c r="Z4603" i="1"/>
  <c r="AA4603" i="1" s="1"/>
  <c r="AH4603" i="1" s="1"/>
  <c r="I4604" i="1"/>
  <c r="H4604" i="1" s="1"/>
  <c r="C4604" i="1"/>
  <c r="T4542" i="1"/>
  <c r="AF4542" i="1" s="1"/>
  <c r="S4543" i="1"/>
  <c r="X4604" i="1"/>
  <c r="K4604" i="1"/>
  <c r="A4605" i="1"/>
  <c r="F4545" i="1"/>
  <c r="O4545" i="1" s="1"/>
  <c r="R4545" i="1" s="1"/>
  <c r="AC4546" i="1"/>
  <c r="AE4546" i="1" s="1"/>
  <c r="G4546" i="1"/>
  <c r="M4547" i="1"/>
  <c r="N4547" i="1" s="1"/>
  <c r="L4548" i="1"/>
  <c r="C4605" i="1" l="1"/>
  <c r="Z4604" i="1"/>
  <c r="AA4604" i="1" s="1"/>
  <c r="AH4604" i="1" s="1"/>
  <c r="AJ4605" i="1"/>
  <c r="Y4604" i="1"/>
  <c r="I4605" i="1"/>
  <c r="H4605" i="1" s="1"/>
  <c r="K4605" i="1"/>
  <c r="X4605" i="1"/>
  <c r="A4606" i="1"/>
  <c r="T4543" i="1"/>
  <c r="AF4543" i="1" s="1"/>
  <c r="S4544" i="1"/>
  <c r="G4547" i="1"/>
  <c r="AC4547" i="1"/>
  <c r="AE4547" i="1" s="1"/>
  <c r="J4545" i="1"/>
  <c r="M4548" i="1"/>
  <c r="N4548" i="1" s="1"/>
  <c r="L4549" i="1"/>
  <c r="F4546" i="1"/>
  <c r="O4546" i="1" s="1"/>
  <c r="AB4607" i="1"/>
  <c r="R4546" i="1" l="1"/>
  <c r="P4547" i="1"/>
  <c r="AB4608" i="1"/>
  <c r="J4546" i="1"/>
  <c r="T4544" i="1"/>
  <c r="AF4544" i="1" s="1"/>
  <c r="S4545" i="1"/>
  <c r="G4548" i="1"/>
  <c r="AC4548" i="1"/>
  <c r="AE4548" i="1" s="1"/>
  <c r="A4607" i="1"/>
  <c r="K4606" i="1"/>
  <c r="X4606" i="1"/>
  <c r="M4549" i="1"/>
  <c r="N4549" i="1" s="1"/>
  <c r="L4550" i="1"/>
  <c r="F4547" i="1"/>
  <c r="J4547" i="1" s="1"/>
  <c r="Z4605" i="1"/>
  <c r="AJ4606" i="1"/>
  <c r="C4606" i="1"/>
  <c r="Y4605" i="1"/>
  <c r="I4606" i="1"/>
  <c r="H4606" i="1" s="1"/>
  <c r="M4550" i="1" l="1"/>
  <c r="N4550" i="1" s="1"/>
  <c r="L4551" i="1"/>
  <c r="AB4609" i="1"/>
  <c r="O4547" i="1"/>
  <c r="X4607" i="1"/>
  <c r="A4608" i="1"/>
  <c r="K4607" i="1"/>
  <c r="T4545" i="1"/>
  <c r="AF4545" i="1" s="1"/>
  <c r="S4546" i="1"/>
  <c r="AJ4607" i="1"/>
  <c r="I4607" i="1"/>
  <c r="H4607" i="1" s="1"/>
  <c r="Y4606" i="1"/>
  <c r="Z4606" i="1"/>
  <c r="AA4606" i="1" s="1"/>
  <c r="AH4606" i="1" s="1"/>
  <c r="C4607" i="1"/>
  <c r="Q4547" i="1"/>
  <c r="Q4548" i="1" s="1"/>
  <c r="Q4549" i="1" s="1"/>
  <c r="Q4550" i="1" s="1"/>
  <c r="P4548" i="1"/>
  <c r="P4549" i="1" s="1"/>
  <c r="P4550" i="1" s="1"/>
  <c r="G4549" i="1"/>
  <c r="AC4549" i="1"/>
  <c r="AE4549" i="1" s="1"/>
  <c r="F4548" i="1"/>
  <c r="J4548" i="1" s="1"/>
  <c r="O4548" i="1" l="1"/>
  <c r="R4548" i="1" s="1"/>
  <c r="AC4550" i="1"/>
  <c r="AE4550" i="1" s="1"/>
  <c r="G4550" i="1"/>
  <c r="T4546" i="1"/>
  <c r="S4547" i="1"/>
  <c r="A4609" i="1"/>
  <c r="K4608" i="1"/>
  <c r="X4608" i="1"/>
  <c r="R4547" i="1"/>
  <c r="M4551" i="1"/>
  <c r="N4551" i="1" s="1"/>
  <c r="P4551" i="1"/>
  <c r="Q4551" i="1"/>
  <c r="L4552" i="1"/>
  <c r="C4608" i="1"/>
  <c r="I4608" i="1"/>
  <c r="H4608" i="1" s="1"/>
  <c r="Y4607" i="1"/>
  <c r="AJ4608" i="1"/>
  <c r="Z4607" i="1"/>
  <c r="AA4607" i="1" s="1"/>
  <c r="AH4607" i="1" s="1"/>
  <c r="AB4610" i="1"/>
  <c r="F4549" i="1"/>
  <c r="J4549" i="1" s="1"/>
  <c r="O4549" i="1" l="1"/>
  <c r="R4549" i="1" s="1"/>
  <c r="AB4611" i="1"/>
  <c r="M4552" i="1"/>
  <c r="N4552" i="1" s="1"/>
  <c r="P4552" i="1"/>
  <c r="Q4552" i="1"/>
  <c r="L4553" i="1"/>
  <c r="A4610" i="1"/>
  <c r="K4609" i="1"/>
  <c r="X4609" i="1"/>
  <c r="F4550" i="1"/>
  <c r="O4550" i="1" s="1"/>
  <c r="R4550" i="1" s="1"/>
  <c r="Y4608" i="1"/>
  <c r="Z4608" i="1"/>
  <c r="AA4608" i="1" s="1"/>
  <c r="AH4608" i="1" s="1"/>
  <c r="C4609" i="1"/>
  <c r="I4609" i="1"/>
  <c r="H4609" i="1" s="1"/>
  <c r="AJ4609" i="1"/>
  <c r="T4547" i="1"/>
  <c r="AF4547" i="1" s="1"/>
  <c r="S4548" i="1"/>
  <c r="AF4546" i="1"/>
  <c r="AA4546" i="1"/>
  <c r="AC4551" i="1"/>
  <c r="AE4551" i="1" s="1"/>
  <c r="G4551" i="1"/>
  <c r="AH4546" i="1" l="1"/>
  <c r="J4550" i="1"/>
  <c r="G4552" i="1"/>
  <c r="AC4552" i="1"/>
  <c r="AE4552" i="1" s="1"/>
  <c r="A4611" i="1"/>
  <c r="X4610" i="1"/>
  <c r="K4610" i="1"/>
  <c r="F4551" i="1"/>
  <c r="J4551" i="1" s="1"/>
  <c r="Z4609" i="1"/>
  <c r="AA4609" i="1" s="1"/>
  <c r="AH4609" i="1" s="1"/>
  <c r="AJ4610" i="1"/>
  <c r="C4610" i="1"/>
  <c r="I4610" i="1"/>
  <c r="H4610" i="1" s="1"/>
  <c r="Y4609" i="1"/>
  <c r="M4553" i="1"/>
  <c r="N4553" i="1" s="1"/>
  <c r="P4553" i="1"/>
  <c r="Q4553" i="1"/>
  <c r="L4554" i="1"/>
  <c r="AB4612" i="1"/>
  <c r="T4548" i="1"/>
  <c r="AF4548" i="1" s="1"/>
  <c r="S4549" i="1"/>
  <c r="O4551" i="1" l="1"/>
  <c r="R4551" i="1" s="1"/>
  <c r="I4611" i="1"/>
  <c r="H4611" i="1" s="1"/>
  <c r="Y4610" i="1"/>
  <c r="C4611" i="1"/>
  <c r="Z4610" i="1"/>
  <c r="AA4610" i="1" s="1"/>
  <c r="AH4610" i="1" s="1"/>
  <c r="AJ4611" i="1"/>
  <c r="M4554" i="1"/>
  <c r="N4554" i="1" s="1"/>
  <c r="P4554" i="1"/>
  <c r="Q4554" i="1"/>
  <c r="L4555" i="1"/>
  <c r="K4611" i="1"/>
  <c r="A4612" i="1"/>
  <c r="X4611" i="1"/>
  <c r="G4553" i="1"/>
  <c r="AC4553" i="1"/>
  <c r="AE4553" i="1" s="1"/>
  <c r="T4549" i="1"/>
  <c r="AF4549" i="1" s="1"/>
  <c r="S4550" i="1"/>
  <c r="AB4613" i="1"/>
  <c r="F4552" i="1"/>
  <c r="O4552" i="1" s="1"/>
  <c r="R4552" i="1" s="1"/>
  <c r="J4552" i="1" l="1"/>
  <c r="I4612" i="1"/>
  <c r="H4612" i="1" s="1"/>
  <c r="Y4611" i="1"/>
  <c r="C4612" i="1"/>
  <c r="Z4611" i="1"/>
  <c r="AA4611" i="1" s="1"/>
  <c r="AH4611" i="1" s="1"/>
  <c r="AJ4612" i="1"/>
  <c r="T4550" i="1"/>
  <c r="AF4550" i="1" s="1"/>
  <c r="S4551" i="1"/>
  <c r="AB4614" i="1"/>
  <c r="F4553" i="1"/>
  <c r="O4553" i="1" s="1"/>
  <c r="R4553" i="1" s="1"/>
  <c r="X4612" i="1"/>
  <c r="A4613" i="1"/>
  <c r="K4612" i="1"/>
  <c r="G4554" i="1"/>
  <c r="AC4554" i="1"/>
  <c r="AE4554" i="1" s="1"/>
  <c r="M4555" i="1"/>
  <c r="N4555" i="1" s="1"/>
  <c r="P4555" i="1"/>
  <c r="Q4555" i="1"/>
  <c r="L4556" i="1"/>
  <c r="J4553" i="1" l="1"/>
  <c r="AC4555" i="1"/>
  <c r="AE4555" i="1" s="1"/>
  <c r="G4555" i="1"/>
  <c r="T4551" i="1"/>
  <c r="AF4551" i="1" s="1"/>
  <c r="S4552" i="1"/>
  <c r="X4613" i="1"/>
  <c r="A4614" i="1"/>
  <c r="K4613" i="1"/>
  <c r="M4556" i="1"/>
  <c r="N4556" i="1" s="1"/>
  <c r="P4556" i="1"/>
  <c r="Q4556" i="1"/>
  <c r="L4557" i="1"/>
  <c r="F4554" i="1"/>
  <c r="O4554" i="1" s="1"/>
  <c r="R4554" i="1" s="1"/>
  <c r="Z4612" i="1"/>
  <c r="AA4612" i="1" s="1"/>
  <c r="AH4612" i="1" s="1"/>
  <c r="AJ4613" i="1"/>
  <c r="C4613" i="1"/>
  <c r="I4613" i="1"/>
  <c r="H4613" i="1" s="1"/>
  <c r="Y4612" i="1"/>
  <c r="AB4615" i="1"/>
  <c r="M4557" i="1" l="1"/>
  <c r="N4557" i="1" s="1"/>
  <c r="P4557" i="1"/>
  <c r="Q4557" i="1"/>
  <c r="L4558" i="1"/>
  <c r="Y4613" i="1"/>
  <c r="C4614" i="1"/>
  <c r="Z4613" i="1"/>
  <c r="AA4613" i="1" s="1"/>
  <c r="AH4613" i="1" s="1"/>
  <c r="AJ4614" i="1"/>
  <c r="I4614" i="1"/>
  <c r="H4614" i="1" s="1"/>
  <c r="AB4616" i="1"/>
  <c r="J4554" i="1"/>
  <c r="T4552" i="1"/>
  <c r="AF4552" i="1" s="1"/>
  <c r="S4553" i="1"/>
  <c r="X4614" i="1"/>
  <c r="A4615" i="1"/>
  <c r="K4614" i="1"/>
  <c r="AC4556" i="1"/>
  <c r="AE4556" i="1" s="1"/>
  <c r="G4556" i="1"/>
  <c r="F4555" i="1"/>
  <c r="J4555" i="1" s="1"/>
  <c r="O4555" i="1" l="1"/>
  <c r="R4555" i="1" s="1"/>
  <c r="AB4617" i="1"/>
  <c r="F4556" i="1"/>
  <c r="J4556" i="1" s="1"/>
  <c r="A4616" i="1"/>
  <c r="K4615" i="1"/>
  <c r="X4615" i="1"/>
  <c r="AC4557" i="1"/>
  <c r="AE4557" i="1" s="1"/>
  <c r="G4557" i="1"/>
  <c r="I4615" i="1"/>
  <c r="H4615" i="1" s="1"/>
  <c r="Y4614" i="1"/>
  <c r="C4615" i="1"/>
  <c r="Z4614" i="1"/>
  <c r="AA4614" i="1" s="1"/>
  <c r="AH4614" i="1" s="1"/>
  <c r="AJ4615" i="1"/>
  <c r="T4553" i="1"/>
  <c r="AF4553" i="1" s="1"/>
  <c r="S4554" i="1"/>
  <c r="M4558" i="1"/>
  <c r="N4558" i="1" s="1"/>
  <c r="P4558" i="1"/>
  <c r="Q4558" i="1"/>
  <c r="L4559" i="1"/>
  <c r="O4556" i="1" l="1"/>
  <c r="R4556" i="1" s="1"/>
  <c r="Z4615" i="1"/>
  <c r="AA4615" i="1" s="1"/>
  <c r="AH4615" i="1" s="1"/>
  <c r="C4616" i="1"/>
  <c r="I4616" i="1"/>
  <c r="H4616" i="1" s="1"/>
  <c r="Y4615" i="1"/>
  <c r="AJ4616" i="1"/>
  <c r="M4559" i="1"/>
  <c r="N4559" i="1" s="1"/>
  <c r="P4559" i="1"/>
  <c r="Q4559" i="1"/>
  <c r="L4560" i="1"/>
  <c r="T4554" i="1"/>
  <c r="AF4554" i="1" s="1"/>
  <c r="S4555" i="1"/>
  <c r="F4557" i="1"/>
  <c r="O4557" i="1" s="1"/>
  <c r="R4557" i="1" s="1"/>
  <c r="AC4558" i="1"/>
  <c r="AE4558" i="1" s="1"/>
  <c r="G4558" i="1"/>
  <c r="X4616" i="1"/>
  <c r="K4616" i="1"/>
  <c r="A4617" i="1"/>
  <c r="AB4618" i="1"/>
  <c r="J4557" i="1" l="1"/>
  <c r="F4558" i="1"/>
  <c r="O4558" i="1" s="1"/>
  <c r="R4558" i="1" s="1"/>
  <c r="M4560" i="1"/>
  <c r="N4560" i="1" s="1"/>
  <c r="P4560" i="1"/>
  <c r="Q4560" i="1"/>
  <c r="L4561" i="1"/>
  <c r="Z4616" i="1"/>
  <c r="AA4616" i="1" s="1"/>
  <c r="AH4616" i="1" s="1"/>
  <c r="AJ4617" i="1"/>
  <c r="Y4616" i="1"/>
  <c r="I4617" i="1"/>
  <c r="H4617" i="1" s="1"/>
  <c r="C4617" i="1"/>
  <c r="X4617" i="1"/>
  <c r="K4617" i="1"/>
  <c r="A4618" i="1"/>
  <c r="AB4619" i="1"/>
  <c r="T4555" i="1"/>
  <c r="AF4555" i="1" s="1"/>
  <c r="S4556" i="1"/>
  <c r="AC4559" i="1"/>
  <c r="AE4559" i="1" s="1"/>
  <c r="G4559" i="1"/>
  <c r="J4558" i="1" l="1"/>
  <c r="M4561" i="1"/>
  <c r="N4561" i="1" s="1"/>
  <c r="P4561" i="1"/>
  <c r="Q4561" i="1"/>
  <c r="L4562" i="1"/>
  <c r="AB4620" i="1"/>
  <c r="Y4617" i="1"/>
  <c r="AJ4618" i="1"/>
  <c r="Z4617" i="1"/>
  <c r="AA4617" i="1" s="1"/>
  <c r="AH4617" i="1" s="1"/>
  <c r="C4618" i="1"/>
  <c r="I4618" i="1"/>
  <c r="H4618" i="1" s="1"/>
  <c r="T4556" i="1"/>
  <c r="AF4556" i="1" s="1"/>
  <c r="S4557" i="1"/>
  <c r="F4559" i="1"/>
  <c r="J4559" i="1" s="1"/>
  <c r="X4618" i="1"/>
  <c r="A4619" i="1"/>
  <c r="K4618" i="1"/>
  <c r="AC4560" i="1"/>
  <c r="AE4560" i="1" s="1"/>
  <c r="G4560" i="1"/>
  <c r="O4559" i="1" l="1"/>
  <c r="R4559" i="1" s="1"/>
  <c r="T4557" i="1"/>
  <c r="AF4557" i="1" s="1"/>
  <c r="S4558" i="1"/>
  <c r="AB4621" i="1"/>
  <c r="Y4618" i="1"/>
  <c r="C4619" i="1"/>
  <c r="I4619" i="1"/>
  <c r="H4619" i="1" s="1"/>
  <c r="Z4618" i="1"/>
  <c r="AA4618" i="1" s="1"/>
  <c r="AH4618" i="1" s="1"/>
  <c r="AJ4619" i="1"/>
  <c r="F4560" i="1"/>
  <c r="O4560" i="1" s="1"/>
  <c r="R4560" i="1" s="1"/>
  <c r="X4619" i="1"/>
  <c r="A4620" i="1"/>
  <c r="K4619" i="1"/>
  <c r="AC4561" i="1"/>
  <c r="AE4561" i="1" s="1"/>
  <c r="G4561" i="1"/>
  <c r="M4562" i="1"/>
  <c r="N4562" i="1" s="1"/>
  <c r="P4562" i="1"/>
  <c r="Q4562" i="1"/>
  <c r="L4563" i="1"/>
  <c r="M4563" i="1" l="1"/>
  <c r="N4563" i="1" s="1"/>
  <c r="P4563" i="1"/>
  <c r="Q4563" i="1"/>
  <c r="L4564" i="1"/>
  <c r="AB4622" i="1"/>
  <c r="Y4619" i="1"/>
  <c r="C4620" i="1"/>
  <c r="I4620" i="1"/>
  <c r="H4620" i="1" s="1"/>
  <c r="Z4619" i="1"/>
  <c r="AA4619" i="1" s="1"/>
  <c r="AH4619" i="1" s="1"/>
  <c r="AJ4620" i="1"/>
  <c r="T4558" i="1"/>
  <c r="AF4558" i="1" s="1"/>
  <c r="S4559" i="1"/>
  <c r="J4560" i="1"/>
  <c r="AC4562" i="1"/>
  <c r="AE4562" i="1" s="1"/>
  <c r="G4562" i="1"/>
  <c r="F4561" i="1"/>
  <c r="O4561" i="1" s="1"/>
  <c r="R4561" i="1" s="1"/>
  <c r="X4620" i="1"/>
  <c r="K4620" i="1"/>
  <c r="A4621" i="1"/>
  <c r="J4561" i="1" l="1"/>
  <c r="T4559" i="1"/>
  <c r="AF4559" i="1" s="1"/>
  <c r="S4560" i="1"/>
  <c r="M4564" i="1"/>
  <c r="N4564" i="1" s="1"/>
  <c r="P4564" i="1"/>
  <c r="Q4564" i="1"/>
  <c r="L4565" i="1"/>
  <c r="C4621" i="1"/>
  <c r="Y4620" i="1"/>
  <c r="AJ4621" i="1"/>
  <c r="Z4620" i="1"/>
  <c r="AA4620" i="1" s="1"/>
  <c r="AH4620" i="1" s="1"/>
  <c r="I4621" i="1"/>
  <c r="H4621" i="1" s="1"/>
  <c r="K4621" i="1"/>
  <c r="X4621" i="1"/>
  <c r="A4622" i="1"/>
  <c r="F4562" i="1"/>
  <c r="O4562" i="1" s="1"/>
  <c r="R4562" i="1" s="1"/>
  <c r="AB4623" i="1"/>
  <c r="AC4563" i="1"/>
  <c r="AE4563" i="1" s="1"/>
  <c r="G4563" i="1"/>
  <c r="J4562" i="1" l="1"/>
  <c r="AB4624" i="1"/>
  <c r="Y4621" i="1"/>
  <c r="C4622" i="1"/>
  <c r="I4622" i="1"/>
  <c r="H4622" i="1" s="1"/>
  <c r="Z4621" i="1"/>
  <c r="AA4621" i="1" s="1"/>
  <c r="AH4621" i="1" s="1"/>
  <c r="AJ4622" i="1"/>
  <c r="AC4564" i="1"/>
  <c r="AE4564" i="1" s="1"/>
  <c r="G4564" i="1"/>
  <c r="T4560" i="1"/>
  <c r="AF4560" i="1" s="1"/>
  <c r="S4561" i="1"/>
  <c r="F4563" i="1"/>
  <c r="J4563" i="1" s="1"/>
  <c r="X4622" i="1"/>
  <c r="A4623" i="1"/>
  <c r="K4622" i="1"/>
  <c r="M4565" i="1"/>
  <c r="N4565" i="1" s="1"/>
  <c r="P4565" i="1"/>
  <c r="Q4565" i="1"/>
  <c r="L4566" i="1"/>
  <c r="O4563" i="1" l="1"/>
  <c r="R4563" i="1" s="1"/>
  <c r="AC4565" i="1"/>
  <c r="AE4565" i="1" s="1"/>
  <c r="G4565" i="1"/>
  <c r="Z4622" i="1"/>
  <c r="AA4622" i="1" s="1"/>
  <c r="AH4622" i="1" s="1"/>
  <c r="C4623" i="1"/>
  <c r="Y4622" i="1"/>
  <c r="AJ4623" i="1"/>
  <c r="I4623" i="1"/>
  <c r="H4623" i="1" s="1"/>
  <c r="T4561" i="1"/>
  <c r="AF4561" i="1" s="1"/>
  <c r="S4562" i="1"/>
  <c r="F4564" i="1"/>
  <c r="J4564" i="1" s="1"/>
  <c r="M4566" i="1"/>
  <c r="N4566" i="1" s="1"/>
  <c r="P4566" i="1"/>
  <c r="Q4566" i="1"/>
  <c r="L4567" i="1"/>
  <c r="X4623" i="1"/>
  <c r="K4623" i="1"/>
  <c r="A4624" i="1"/>
  <c r="AB4625" i="1"/>
  <c r="AB4626" i="1" l="1"/>
  <c r="M4567" i="1"/>
  <c r="N4567" i="1" s="1"/>
  <c r="P4567" i="1"/>
  <c r="Q4567" i="1"/>
  <c r="L4568" i="1"/>
  <c r="Y4623" i="1"/>
  <c r="Z4623" i="1"/>
  <c r="AA4623" i="1" s="1"/>
  <c r="AH4623" i="1" s="1"/>
  <c r="C4624" i="1"/>
  <c r="I4624" i="1"/>
  <c r="H4624" i="1" s="1"/>
  <c r="AJ4624" i="1"/>
  <c r="K4624" i="1"/>
  <c r="A4625" i="1"/>
  <c r="X4624" i="1"/>
  <c r="T4562" i="1"/>
  <c r="AF4562" i="1" s="1"/>
  <c r="S4563" i="1"/>
  <c r="F4565" i="1"/>
  <c r="O4565" i="1" s="1"/>
  <c r="R4565" i="1" s="1"/>
  <c r="O4564" i="1"/>
  <c r="R4564" i="1" s="1"/>
  <c r="AC4566" i="1"/>
  <c r="AE4566" i="1" s="1"/>
  <c r="G4566" i="1"/>
  <c r="J4565" i="1" l="1"/>
  <c r="AC4567" i="1"/>
  <c r="AE4567" i="1" s="1"/>
  <c r="G4567" i="1"/>
  <c r="F4566" i="1"/>
  <c r="J4566" i="1" s="1"/>
  <c r="M4568" i="1"/>
  <c r="N4568" i="1" s="1"/>
  <c r="P4568" i="1"/>
  <c r="Q4568" i="1"/>
  <c r="L4569" i="1"/>
  <c r="T4563" i="1"/>
  <c r="AF4563" i="1" s="1"/>
  <c r="S4564" i="1"/>
  <c r="A4626" i="1"/>
  <c r="K4625" i="1"/>
  <c r="X4625" i="1"/>
  <c r="AB4627" i="1"/>
  <c r="C4625" i="1"/>
  <c r="Y4624" i="1"/>
  <c r="AJ4625" i="1"/>
  <c r="Z4624" i="1"/>
  <c r="AA4624" i="1" s="1"/>
  <c r="AH4624" i="1" s="1"/>
  <c r="I4625" i="1"/>
  <c r="H4625" i="1" s="1"/>
  <c r="O4566" i="1" l="1"/>
  <c r="R4566" i="1" s="1"/>
  <c r="M4569" i="1"/>
  <c r="N4569" i="1" s="1"/>
  <c r="P4569" i="1"/>
  <c r="Q4569" i="1"/>
  <c r="L4570" i="1"/>
  <c r="AB4628" i="1"/>
  <c r="A4627" i="1"/>
  <c r="X4626" i="1"/>
  <c r="K4626" i="1"/>
  <c r="Y4625" i="1"/>
  <c r="AJ4626" i="1"/>
  <c r="Z4625" i="1"/>
  <c r="AA4625" i="1" s="1"/>
  <c r="AH4625" i="1" s="1"/>
  <c r="C4626" i="1"/>
  <c r="I4626" i="1"/>
  <c r="H4626" i="1" s="1"/>
  <c r="T4564" i="1"/>
  <c r="AF4564" i="1" s="1"/>
  <c r="S4565" i="1"/>
  <c r="F4567" i="1"/>
  <c r="O4567" i="1" s="1"/>
  <c r="R4567" i="1" s="1"/>
  <c r="AC4568" i="1"/>
  <c r="AE4568" i="1" s="1"/>
  <c r="G4568" i="1"/>
  <c r="J4567" i="1" l="1"/>
  <c r="T4565" i="1"/>
  <c r="AF4565" i="1" s="1"/>
  <c r="S4566" i="1"/>
  <c r="Y4626" i="1"/>
  <c r="I4627" i="1"/>
  <c r="H4627" i="1" s="1"/>
  <c r="Z4626" i="1"/>
  <c r="AA4626" i="1" s="1"/>
  <c r="AH4626" i="1" s="1"/>
  <c r="AJ4627" i="1"/>
  <c r="C4627" i="1"/>
  <c r="AB4629" i="1"/>
  <c r="AC4569" i="1"/>
  <c r="AE4569" i="1" s="1"/>
  <c r="G4569" i="1"/>
  <c r="F4568" i="1"/>
  <c r="O4568" i="1" s="1"/>
  <c r="R4568" i="1" s="1"/>
  <c r="X4627" i="1"/>
  <c r="A4628" i="1"/>
  <c r="K4627" i="1"/>
  <c r="M4570" i="1"/>
  <c r="N4570" i="1" s="1"/>
  <c r="P4570" i="1"/>
  <c r="Q4570" i="1"/>
  <c r="L4571" i="1"/>
  <c r="J4568" i="1" l="1"/>
  <c r="M4571" i="1"/>
  <c r="N4571" i="1" s="1"/>
  <c r="P4571" i="1"/>
  <c r="Q4571" i="1"/>
  <c r="L4572" i="1"/>
  <c r="F4569" i="1"/>
  <c r="O4569" i="1" s="1"/>
  <c r="R4569" i="1" s="1"/>
  <c r="AB4630" i="1"/>
  <c r="T4566" i="1"/>
  <c r="AF4566" i="1" s="1"/>
  <c r="S4567" i="1"/>
  <c r="X4628" i="1"/>
  <c r="K4628" i="1"/>
  <c r="A4629" i="1"/>
  <c r="AC4570" i="1"/>
  <c r="AE4570" i="1" s="1"/>
  <c r="G4570" i="1"/>
  <c r="Y4627" i="1"/>
  <c r="AJ4628" i="1"/>
  <c r="I4628" i="1"/>
  <c r="H4628" i="1" s="1"/>
  <c r="Z4627" i="1"/>
  <c r="AA4627" i="1" s="1"/>
  <c r="AH4627" i="1" s="1"/>
  <c r="C4628" i="1"/>
  <c r="Y4628" i="1" l="1"/>
  <c r="AJ4629" i="1"/>
  <c r="I4629" i="1"/>
  <c r="H4629" i="1" s="1"/>
  <c r="Z4628" i="1"/>
  <c r="AA4628" i="1" s="1"/>
  <c r="AH4628" i="1" s="1"/>
  <c r="C4629" i="1"/>
  <c r="AB4631" i="1"/>
  <c r="M4572" i="1"/>
  <c r="N4572" i="1" s="1"/>
  <c r="P4572" i="1"/>
  <c r="Q4572" i="1"/>
  <c r="L4573" i="1"/>
  <c r="F4570" i="1"/>
  <c r="O4570" i="1" s="1"/>
  <c r="R4570" i="1" s="1"/>
  <c r="T4567" i="1"/>
  <c r="AF4567" i="1" s="1"/>
  <c r="S4568" i="1"/>
  <c r="J4569" i="1"/>
  <c r="X4629" i="1"/>
  <c r="A4630" i="1"/>
  <c r="K4629" i="1"/>
  <c r="AC4571" i="1"/>
  <c r="AE4571" i="1" s="1"/>
  <c r="G4571" i="1"/>
  <c r="J4570" i="1" l="1"/>
  <c r="AC4572" i="1"/>
  <c r="AE4572" i="1" s="1"/>
  <c r="G4572" i="1"/>
  <c r="Y4629" i="1"/>
  <c r="C4630" i="1"/>
  <c r="Z4629" i="1"/>
  <c r="AA4629" i="1" s="1"/>
  <c r="AH4629" i="1" s="1"/>
  <c r="AJ4630" i="1"/>
  <c r="I4630" i="1"/>
  <c r="H4630" i="1" s="1"/>
  <c r="M4573" i="1"/>
  <c r="N4573" i="1" s="1"/>
  <c r="P4573" i="1"/>
  <c r="Q4573" i="1"/>
  <c r="L4574" i="1"/>
  <c r="T4568" i="1"/>
  <c r="AF4568" i="1" s="1"/>
  <c r="S4569" i="1"/>
  <c r="AB4632" i="1"/>
  <c r="A4631" i="1"/>
  <c r="K4630" i="1"/>
  <c r="X4630" i="1"/>
  <c r="F4571" i="1"/>
  <c r="O4571" i="1" s="1"/>
  <c r="R4571" i="1" s="1"/>
  <c r="J4571" i="1" l="1"/>
  <c r="AB4633" i="1"/>
  <c r="AC4573" i="1"/>
  <c r="AE4573" i="1" s="1"/>
  <c r="G4573" i="1"/>
  <c r="F4572" i="1"/>
  <c r="J4572" i="1" s="1"/>
  <c r="A4632" i="1"/>
  <c r="K4631" i="1"/>
  <c r="X4631" i="1"/>
  <c r="M4574" i="1"/>
  <c r="N4574" i="1" s="1"/>
  <c r="P4574" i="1"/>
  <c r="Q4574" i="1"/>
  <c r="L4575" i="1"/>
  <c r="Y4630" i="1"/>
  <c r="Z4630" i="1"/>
  <c r="AA4630" i="1" s="1"/>
  <c r="AH4630" i="1" s="1"/>
  <c r="AJ4631" i="1"/>
  <c r="I4631" i="1"/>
  <c r="H4631" i="1" s="1"/>
  <c r="C4631" i="1"/>
  <c r="T4569" i="1"/>
  <c r="AF4569" i="1" s="1"/>
  <c r="S4570" i="1"/>
  <c r="O4572" i="1" l="1"/>
  <c r="R4572" i="1" s="1"/>
  <c r="AC4574" i="1"/>
  <c r="AE4574" i="1" s="1"/>
  <c r="G4574" i="1"/>
  <c r="X4632" i="1"/>
  <c r="K4632" i="1"/>
  <c r="A4633" i="1"/>
  <c r="F4573" i="1"/>
  <c r="O4573" i="1" s="1"/>
  <c r="R4573" i="1" s="1"/>
  <c r="T4570" i="1"/>
  <c r="AF4570" i="1" s="1"/>
  <c r="S4571" i="1"/>
  <c r="M4575" i="1"/>
  <c r="N4575" i="1" s="1"/>
  <c r="L4576" i="1"/>
  <c r="C4632" i="1"/>
  <c r="I4632" i="1"/>
  <c r="H4632" i="1" s="1"/>
  <c r="Y4631" i="1"/>
  <c r="Z4631" i="1"/>
  <c r="AA4631" i="1" s="1"/>
  <c r="AH4631" i="1" s="1"/>
  <c r="AJ4632" i="1"/>
  <c r="AB4634" i="1"/>
  <c r="J4573" i="1" l="1"/>
  <c r="AC4575" i="1"/>
  <c r="AE4575" i="1" s="1"/>
  <c r="G4575" i="1"/>
  <c r="Y4632" i="1"/>
  <c r="AJ4633" i="1"/>
  <c r="Z4632" i="1"/>
  <c r="AA4632" i="1" s="1"/>
  <c r="AH4632" i="1" s="1"/>
  <c r="C4633" i="1"/>
  <c r="I4633" i="1"/>
  <c r="H4633" i="1" s="1"/>
  <c r="AB4635" i="1"/>
  <c r="M4576" i="1"/>
  <c r="N4576" i="1" s="1"/>
  <c r="L4577" i="1"/>
  <c r="T4571" i="1"/>
  <c r="AF4571" i="1" s="1"/>
  <c r="S4572" i="1"/>
  <c r="A4634" i="1"/>
  <c r="K4633" i="1"/>
  <c r="X4633" i="1"/>
  <c r="F4574" i="1"/>
  <c r="J4574" i="1" s="1"/>
  <c r="O4574" i="1" l="1"/>
  <c r="R4574" i="1" s="1"/>
  <c r="K4634" i="1"/>
  <c r="A4635" i="1"/>
  <c r="X4634" i="1"/>
  <c r="F4575" i="1"/>
  <c r="O4575" i="1" s="1"/>
  <c r="Y4633" i="1"/>
  <c r="C4634" i="1"/>
  <c r="Z4633" i="1"/>
  <c r="AA4633" i="1" s="1"/>
  <c r="AH4633" i="1" s="1"/>
  <c r="AJ4634" i="1"/>
  <c r="I4634" i="1"/>
  <c r="H4634" i="1" s="1"/>
  <c r="T4572" i="1"/>
  <c r="AF4572" i="1" s="1"/>
  <c r="S4573" i="1"/>
  <c r="AC4576" i="1"/>
  <c r="AE4576" i="1" s="1"/>
  <c r="G4576" i="1"/>
  <c r="M4577" i="1"/>
  <c r="N4577" i="1" s="1"/>
  <c r="L4578" i="1"/>
  <c r="AB4636" i="1"/>
  <c r="P4575" i="1" l="1"/>
  <c r="P4576" i="1" s="1"/>
  <c r="P4577" i="1" s="1"/>
  <c r="P4578" i="1" s="1"/>
  <c r="AC4577" i="1"/>
  <c r="AE4577" i="1" s="1"/>
  <c r="G4577" i="1"/>
  <c r="F4576" i="1"/>
  <c r="J4576" i="1" s="1"/>
  <c r="T4573" i="1"/>
  <c r="AF4573" i="1" s="1"/>
  <c r="S4574" i="1"/>
  <c r="J4575" i="1"/>
  <c r="AB4637" i="1"/>
  <c r="Q4575" i="1"/>
  <c r="Q4576" i="1" s="1"/>
  <c r="Q4577" i="1" s="1"/>
  <c r="Q4578" i="1" s="1"/>
  <c r="C4635" i="1"/>
  <c r="Y4634" i="1"/>
  <c r="AJ4635" i="1"/>
  <c r="Z4634" i="1"/>
  <c r="AA4634" i="1" s="1"/>
  <c r="AH4634" i="1" s="1"/>
  <c r="I4635" i="1"/>
  <c r="H4635" i="1" s="1"/>
  <c r="M4578" i="1"/>
  <c r="N4578" i="1" s="1"/>
  <c r="L4579" i="1"/>
  <c r="A4636" i="1"/>
  <c r="X4635" i="1"/>
  <c r="K4635" i="1"/>
  <c r="O4576" i="1" l="1"/>
  <c r="R4576" i="1" s="1"/>
  <c r="AC4578" i="1"/>
  <c r="AE4578" i="1" s="1"/>
  <c r="G4578" i="1"/>
  <c r="T4574" i="1"/>
  <c r="S4575" i="1"/>
  <c r="A4637" i="1"/>
  <c r="X4636" i="1"/>
  <c r="K4636" i="1"/>
  <c r="M4579" i="1"/>
  <c r="N4579" i="1" s="1"/>
  <c r="P4579" i="1"/>
  <c r="Q4579" i="1"/>
  <c r="L4580" i="1"/>
  <c r="AB4638" i="1"/>
  <c r="F4577" i="1"/>
  <c r="J4577" i="1" s="1"/>
  <c r="AJ4636" i="1"/>
  <c r="I4636" i="1"/>
  <c r="H4636" i="1" s="1"/>
  <c r="Z4635" i="1"/>
  <c r="Y4635" i="1"/>
  <c r="C4636" i="1"/>
  <c r="R4575" i="1"/>
  <c r="O4577" i="1" l="1"/>
  <c r="R4577" i="1" s="1"/>
  <c r="C4637" i="1"/>
  <c r="Y4636" i="1"/>
  <c r="AJ4637" i="1"/>
  <c r="I4637" i="1"/>
  <c r="H4637" i="1" s="1"/>
  <c r="Z4636" i="1"/>
  <c r="AA4636" i="1" s="1"/>
  <c r="AH4636" i="1" s="1"/>
  <c r="AF4574" i="1"/>
  <c r="AA4574" i="1"/>
  <c r="AB4639" i="1"/>
  <c r="F4578" i="1"/>
  <c r="J4578" i="1" s="1"/>
  <c r="AC4579" i="1"/>
  <c r="AE4579" i="1" s="1"/>
  <c r="G4579" i="1"/>
  <c r="A4638" i="1"/>
  <c r="X4637" i="1"/>
  <c r="K4637" i="1"/>
  <c r="M4580" i="1"/>
  <c r="N4580" i="1" s="1"/>
  <c r="P4580" i="1"/>
  <c r="Q4580" i="1"/>
  <c r="L4581" i="1"/>
  <c r="T4575" i="1"/>
  <c r="AF4575" i="1" s="1"/>
  <c r="S4576" i="1"/>
  <c r="AH4574" i="1" l="1"/>
  <c r="O4578" i="1"/>
  <c r="R4578" i="1" s="1"/>
  <c r="M4581" i="1"/>
  <c r="N4581" i="1" s="1"/>
  <c r="P4581" i="1"/>
  <c r="Q4581" i="1"/>
  <c r="L4582" i="1"/>
  <c r="X4638" i="1"/>
  <c r="A4639" i="1"/>
  <c r="K4638" i="1"/>
  <c r="F4579" i="1"/>
  <c r="J4579" i="1" s="1"/>
  <c r="T4576" i="1"/>
  <c r="AF4576" i="1" s="1"/>
  <c r="S4577" i="1"/>
  <c r="Y4637" i="1"/>
  <c r="I4638" i="1"/>
  <c r="H4638" i="1" s="1"/>
  <c r="AJ4638" i="1"/>
  <c r="Z4637" i="1"/>
  <c r="AA4637" i="1" s="1"/>
  <c r="AH4637" i="1" s="1"/>
  <c r="C4638" i="1"/>
  <c r="AC4580" i="1"/>
  <c r="AE4580" i="1" s="1"/>
  <c r="G4580" i="1"/>
  <c r="AB4640" i="1"/>
  <c r="O4579" i="1" l="1"/>
  <c r="R4579" i="1" s="1"/>
  <c r="Z4638" i="1"/>
  <c r="AA4638" i="1" s="1"/>
  <c r="AH4638" i="1" s="1"/>
  <c r="C4639" i="1"/>
  <c r="Y4638" i="1"/>
  <c r="AJ4639" i="1"/>
  <c r="I4639" i="1"/>
  <c r="H4639" i="1" s="1"/>
  <c r="AB4641" i="1"/>
  <c r="T4577" i="1"/>
  <c r="AF4577" i="1" s="1"/>
  <c r="S4578" i="1"/>
  <c r="AC4581" i="1"/>
  <c r="AE4581" i="1" s="1"/>
  <c r="G4581" i="1"/>
  <c r="F4580" i="1"/>
  <c r="J4580" i="1" s="1"/>
  <c r="X4639" i="1"/>
  <c r="A4640" i="1"/>
  <c r="K4639" i="1"/>
  <c r="M4582" i="1"/>
  <c r="N4582" i="1" s="1"/>
  <c r="P4582" i="1"/>
  <c r="Q4582" i="1"/>
  <c r="L4583" i="1"/>
  <c r="O4580" i="1" l="1"/>
  <c r="R4580" i="1" s="1"/>
  <c r="Z4639" i="1"/>
  <c r="AA4639" i="1" s="1"/>
  <c r="AH4639" i="1" s="1"/>
  <c r="AJ4640" i="1"/>
  <c r="I4640" i="1"/>
  <c r="H4640" i="1" s="1"/>
  <c r="Y4639" i="1"/>
  <c r="C4640" i="1"/>
  <c r="T4578" i="1"/>
  <c r="AF4578" i="1" s="1"/>
  <c r="S4579" i="1"/>
  <c r="F4581" i="1"/>
  <c r="J4581" i="1" s="1"/>
  <c r="AC4582" i="1"/>
  <c r="AE4582" i="1" s="1"/>
  <c r="G4582" i="1"/>
  <c r="M4583" i="1"/>
  <c r="N4583" i="1" s="1"/>
  <c r="P4583" i="1"/>
  <c r="Q4583" i="1"/>
  <c r="L4584" i="1"/>
  <c r="X4640" i="1"/>
  <c r="K4640" i="1"/>
  <c r="A4641" i="1"/>
  <c r="AB4642" i="1"/>
  <c r="O4581" i="1" l="1"/>
  <c r="R4581" i="1" s="1"/>
  <c r="M4584" i="1"/>
  <c r="N4584" i="1" s="1"/>
  <c r="P4584" i="1"/>
  <c r="Q4584" i="1"/>
  <c r="L4585" i="1"/>
  <c r="F4582" i="1"/>
  <c r="J4582" i="1" s="1"/>
  <c r="C4641" i="1"/>
  <c r="I4641" i="1"/>
  <c r="H4641" i="1" s="1"/>
  <c r="Y4640" i="1"/>
  <c r="AJ4641" i="1"/>
  <c r="Z4640" i="1"/>
  <c r="AA4640" i="1" s="1"/>
  <c r="AH4640" i="1" s="1"/>
  <c r="K4641" i="1"/>
  <c r="X4641" i="1"/>
  <c r="A4642" i="1"/>
  <c r="AB4643" i="1"/>
  <c r="AC4583" i="1"/>
  <c r="AE4583" i="1" s="1"/>
  <c r="G4583" i="1"/>
  <c r="T4579" i="1"/>
  <c r="AF4579" i="1" s="1"/>
  <c r="S4580" i="1"/>
  <c r="Y4641" i="1" l="1"/>
  <c r="I4642" i="1"/>
  <c r="H4642" i="1" s="1"/>
  <c r="AJ4642" i="1"/>
  <c r="Z4641" i="1"/>
  <c r="AA4641" i="1" s="1"/>
  <c r="AH4641" i="1" s="1"/>
  <c r="C4642" i="1"/>
  <c r="AB4644" i="1"/>
  <c r="O4582" i="1"/>
  <c r="R4582" i="1" s="1"/>
  <c r="T4580" i="1"/>
  <c r="AF4580" i="1" s="1"/>
  <c r="S4581" i="1"/>
  <c r="K4642" i="1"/>
  <c r="A4643" i="1"/>
  <c r="X4642" i="1"/>
  <c r="AC4584" i="1"/>
  <c r="AE4584" i="1" s="1"/>
  <c r="G4584" i="1"/>
  <c r="F4583" i="1"/>
  <c r="O4583" i="1" s="1"/>
  <c r="R4583" i="1" s="1"/>
  <c r="M4585" i="1"/>
  <c r="N4585" i="1" s="1"/>
  <c r="P4585" i="1"/>
  <c r="Q4585" i="1"/>
  <c r="L4586" i="1"/>
  <c r="J4583" i="1" l="1"/>
  <c r="T4581" i="1"/>
  <c r="AF4581" i="1" s="1"/>
  <c r="S4582" i="1"/>
  <c r="Z4642" i="1"/>
  <c r="AA4642" i="1" s="1"/>
  <c r="AH4642" i="1" s="1"/>
  <c r="AJ4643" i="1"/>
  <c r="C4643" i="1"/>
  <c r="I4643" i="1"/>
  <c r="H4643" i="1" s="1"/>
  <c r="Y4642" i="1"/>
  <c r="AB4645" i="1"/>
  <c r="F4584" i="1"/>
  <c r="O4584" i="1" s="1"/>
  <c r="R4584" i="1" s="1"/>
  <c r="K4643" i="1"/>
  <c r="X4643" i="1"/>
  <c r="A4644" i="1"/>
  <c r="AC4585" i="1"/>
  <c r="AE4585" i="1" s="1"/>
  <c r="G4585" i="1"/>
  <c r="M4586" i="1"/>
  <c r="N4586" i="1" s="1"/>
  <c r="P4586" i="1"/>
  <c r="Q4586" i="1"/>
  <c r="L4587" i="1"/>
  <c r="J4584" i="1" l="1"/>
  <c r="M4587" i="1"/>
  <c r="N4587" i="1" s="1"/>
  <c r="P4587" i="1"/>
  <c r="Q4587" i="1"/>
  <c r="L4588" i="1"/>
  <c r="F4585" i="1"/>
  <c r="O4585" i="1" s="1"/>
  <c r="R4585" i="1" s="1"/>
  <c r="I4644" i="1"/>
  <c r="H4644" i="1" s="1"/>
  <c r="Y4643" i="1"/>
  <c r="C4644" i="1"/>
  <c r="Z4643" i="1"/>
  <c r="AA4643" i="1" s="1"/>
  <c r="AH4643" i="1" s="1"/>
  <c r="AJ4644" i="1"/>
  <c r="T4582" i="1"/>
  <c r="AF4582" i="1" s="1"/>
  <c r="S4583" i="1"/>
  <c r="AB4646" i="1"/>
  <c r="AC4586" i="1"/>
  <c r="AE4586" i="1" s="1"/>
  <c r="G4586" i="1"/>
  <c r="K4644" i="1"/>
  <c r="X4644" i="1"/>
  <c r="A4645" i="1"/>
  <c r="AB4647" i="1" l="1"/>
  <c r="M4588" i="1"/>
  <c r="N4588" i="1" s="1"/>
  <c r="P4588" i="1"/>
  <c r="Q4588" i="1"/>
  <c r="L4589" i="1"/>
  <c r="Y4644" i="1"/>
  <c r="C4645" i="1"/>
  <c r="Z4644" i="1"/>
  <c r="AA4644" i="1" s="1"/>
  <c r="AH4644" i="1" s="1"/>
  <c r="AJ4645" i="1"/>
  <c r="I4645" i="1"/>
  <c r="H4645" i="1" s="1"/>
  <c r="F4586" i="1"/>
  <c r="J4586" i="1" s="1"/>
  <c r="J4585" i="1"/>
  <c r="X4645" i="1"/>
  <c r="A4646" i="1"/>
  <c r="K4645" i="1"/>
  <c r="T4583" i="1"/>
  <c r="AF4583" i="1" s="1"/>
  <c r="S4584" i="1"/>
  <c r="AC4587" i="1"/>
  <c r="AE4587" i="1" s="1"/>
  <c r="G4587" i="1"/>
  <c r="O4586" i="1" l="1"/>
  <c r="R4586" i="1" s="1"/>
  <c r="F4587" i="1"/>
  <c r="O4587" i="1" s="1"/>
  <c r="R4587" i="1" s="1"/>
  <c r="T4584" i="1"/>
  <c r="AF4584" i="1" s="1"/>
  <c r="S4585" i="1"/>
  <c r="X4646" i="1"/>
  <c r="K4646" i="1"/>
  <c r="A4647" i="1"/>
  <c r="AB4648" i="1"/>
  <c r="Y4645" i="1"/>
  <c r="AJ4646" i="1"/>
  <c r="Z4645" i="1"/>
  <c r="AA4645" i="1" s="1"/>
  <c r="AH4645" i="1" s="1"/>
  <c r="C4646" i="1"/>
  <c r="I4646" i="1"/>
  <c r="H4646" i="1" s="1"/>
  <c r="AC4588" i="1"/>
  <c r="AE4588" i="1" s="1"/>
  <c r="G4588" i="1"/>
  <c r="M4589" i="1"/>
  <c r="N4589" i="1" s="1"/>
  <c r="P4589" i="1"/>
  <c r="Q4589" i="1"/>
  <c r="L4590" i="1"/>
  <c r="J4587" i="1" l="1"/>
  <c r="K4647" i="1"/>
  <c r="A4648" i="1"/>
  <c r="X4647" i="1"/>
  <c r="T4585" i="1"/>
  <c r="AF4585" i="1" s="1"/>
  <c r="S4586" i="1"/>
  <c r="AC4589" i="1"/>
  <c r="AE4589" i="1" s="1"/>
  <c r="G4589" i="1"/>
  <c r="F4588" i="1"/>
  <c r="J4588" i="1" s="1"/>
  <c r="M4590" i="1"/>
  <c r="N4590" i="1" s="1"/>
  <c r="P4590" i="1"/>
  <c r="Q4590" i="1"/>
  <c r="L4591" i="1"/>
  <c r="AB4649" i="1"/>
  <c r="Y4646" i="1"/>
  <c r="C4647" i="1"/>
  <c r="Z4646" i="1"/>
  <c r="AA4646" i="1" s="1"/>
  <c r="AH4646" i="1" s="1"/>
  <c r="AJ4647" i="1"/>
  <c r="I4647" i="1"/>
  <c r="H4647" i="1" s="1"/>
  <c r="O4588" i="1" l="1"/>
  <c r="R4588" i="1" s="1"/>
  <c r="T4586" i="1"/>
  <c r="AF4586" i="1" s="1"/>
  <c r="S4587" i="1"/>
  <c r="X4648" i="1"/>
  <c r="K4648" i="1"/>
  <c r="A4649" i="1"/>
  <c r="AC4590" i="1"/>
  <c r="AE4590" i="1" s="1"/>
  <c r="G4590" i="1"/>
  <c r="AB4650" i="1"/>
  <c r="M4591" i="1"/>
  <c r="N4591" i="1" s="1"/>
  <c r="P4591" i="1"/>
  <c r="Q4591" i="1"/>
  <c r="L4592" i="1"/>
  <c r="F4589" i="1"/>
  <c r="O4589" i="1" s="1"/>
  <c r="R4589" i="1" s="1"/>
  <c r="Z4647" i="1"/>
  <c r="AA4647" i="1" s="1"/>
  <c r="AH4647" i="1" s="1"/>
  <c r="C4648" i="1"/>
  <c r="I4648" i="1"/>
  <c r="H4648" i="1" s="1"/>
  <c r="Y4647" i="1"/>
  <c r="AJ4648" i="1"/>
  <c r="J4589" i="1" l="1"/>
  <c r="Y4648" i="1"/>
  <c r="I4649" i="1"/>
  <c r="H4649" i="1" s="1"/>
  <c r="Z4648" i="1"/>
  <c r="AA4648" i="1" s="1"/>
  <c r="AH4648" i="1" s="1"/>
  <c r="C4649" i="1"/>
  <c r="AJ4649" i="1"/>
  <c r="AC4591" i="1"/>
  <c r="AE4591" i="1" s="1"/>
  <c r="G4591" i="1"/>
  <c r="T4587" i="1"/>
  <c r="AF4587" i="1" s="1"/>
  <c r="S4588" i="1"/>
  <c r="M4592" i="1"/>
  <c r="N4592" i="1" s="1"/>
  <c r="P4592" i="1"/>
  <c r="Q4592" i="1"/>
  <c r="L4593" i="1"/>
  <c r="AB4651" i="1"/>
  <c r="F4590" i="1"/>
  <c r="O4590" i="1" s="1"/>
  <c r="R4590" i="1" s="1"/>
  <c r="A4650" i="1"/>
  <c r="K4649" i="1"/>
  <c r="X4649" i="1"/>
  <c r="J4590" i="1" l="1"/>
  <c r="M4593" i="1"/>
  <c r="N4593" i="1" s="1"/>
  <c r="P4593" i="1"/>
  <c r="Q4593" i="1"/>
  <c r="L4594" i="1"/>
  <c r="I4650" i="1"/>
  <c r="H4650" i="1" s="1"/>
  <c r="Y4649" i="1"/>
  <c r="C4650" i="1"/>
  <c r="Z4649" i="1"/>
  <c r="AA4649" i="1" s="1"/>
  <c r="AH4649" i="1" s="1"/>
  <c r="AJ4650" i="1"/>
  <c r="AB4652" i="1"/>
  <c r="T4588" i="1"/>
  <c r="AF4588" i="1" s="1"/>
  <c r="S4589" i="1"/>
  <c r="K4650" i="1"/>
  <c r="A4651" i="1"/>
  <c r="X4650" i="1"/>
  <c r="AC4592" i="1"/>
  <c r="AE4592" i="1" s="1"/>
  <c r="G4592" i="1"/>
  <c r="F4591" i="1"/>
  <c r="J4591" i="1" s="1"/>
  <c r="C4651" i="1" l="1"/>
  <c r="Z4650" i="1"/>
  <c r="AA4650" i="1" s="1"/>
  <c r="AH4650" i="1" s="1"/>
  <c r="AJ4651" i="1"/>
  <c r="Y4650" i="1"/>
  <c r="I4651" i="1"/>
  <c r="H4651" i="1" s="1"/>
  <c r="O4591" i="1"/>
  <c r="R4591" i="1" s="1"/>
  <c r="A4652" i="1"/>
  <c r="X4651" i="1"/>
  <c r="K4651" i="1"/>
  <c r="AB4653" i="1"/>
  <c r="T4589" i="1"/>
  <c r="AF4589" i="1" s="1"/>
  <c r="S4590" i="1"/>
  <c r="F4592" i="1"/>
  <c r="J4592" i="1" s="1"/>
  <c r="AC4593" i="1"/>
  <c r="AE4593" i="1" s="1"/>
  <c r="G4593" i="1"/>
  <c r="M4594" i="1"/>
  <c r="N4594" i="1" s="1"/>
  <c r="P4594" i="1"/>
  <c r="Q4594" i="1"/>
  <c r="L4595" i="1"/>
  <c r="O4592" i="1" l="1"/>
  <c r="R4592" i="1" s="1"/>
  <c r="AB4654" i="1"/>
  <c r="C4652" i="1"/>
  <c r="Y4651" i="1"/>
  <c r="AJ4652" i="1"/>
  <c r="Z4651" i="1"/>
  <c r="AA4651" i="1" s="1"/>
  <c r="AH4651" i="1" s="1"/>
  <c r="I4652" i="1"/>
  <c r="H4652" i="1" s="1"/>
  <c r="AC4594" i="1"/>
  <c r="AE4594" i="1" s="1"/>
  <c r="G4594" i="1"/>
  <c r="A4653" i="1"/>
  <c r="X4652" i="1"/>
  <c r="K4652" i="1"/>
  <c r="M4595" i="1"/>
  <c r="N4595" i="1" s="1"/>
  <c r="P4595" i="1"/>
  <c r="Q4595" i="1"/>
  <c r="L4596" i="1"/>
  <c r="F4593" i="1"/>
  <c r="O4593" i="1" s="1"/>
  <c r="R4593" i="1" s="1"/>
  <c r="T4590" i="1"/>
  <c r="AF4590" i="1" s="1"/>
  <c r="S4591" i="1"/>
  <c r="Y4652" i="1" l="1"/>
  <c r="AJ4653" i="1"/>
  <c r="I4653" i="1"/>
  <c r="H4653" i="1" s="1"/>
  <c r="Z4652" i="1"/>
  <c r="AA4652" i="1" s="1"/>
  <c r="AH4652" i="1" s="1"/>
  <c r="C4653" i="1"/>
  <c r="T4591" i="1"/>
  <c r="AF4591" i="1" s="1"/>
  <c r="S4592" i="1"/>
  <c r="AC4595" i="1"/>
  <c r="AE4595" i="1" s="1"/>
  <c r="G4595" i="1"/>
  <c r="M4596" i="1"/>
  <c r="N4596" i="1" s="1"/>
  <c r="P4596" i="1"/>
  <c r="Q4596" i="1"/>
  <c r="L4597" i="1"/>
  <c r="F4594" i="1"/>
  <c r="J4594" i="1" s="1"/>
  <c r="AB4655" i="1"/>
  <c r="X4653" i="1"/>
  <c r="A4654" i="1"/>
  <c r="K4653" i="1"/>
  <c r="J4593" i="1"/>
  <c r="AC4596" i="1" l="1"/>
  <c r="AE4596" i="1" s="1"/>
  <c r="G4596" i="1"/>
  <c r="X4654" i="1"/>
  <c r="K4654" i="1"/>
  <c r="A4655" i="1"/>
  <c r="Z4653" i="1"/>
  <c r="AA4653" i="1" s="1"/>
  <c r="AH4653" i="1" s="1"/>
  <c r="C4654" i="1"/>
  <c r="Y4653" i="1"/>
  <c r="AJ4654" i="1"/>
  <c r="I4654" i="1"/>
  <c r="H4654" i="1" s="1"/>
  <c r="M4597" i="1"/>
  <c r="N4597" i="1" s="1"/>
  <c r="P4597" i="1"/>
  <c r="Q4597" i="1"/>
  <c r="L4598" i="1"/>
  <c r="F4595" i="1"/>
  <c r="J4595" i="1" s="1"/>
  <c r="O4594" i="1"/>
  <c r="R4594" i="1" s="1"/>
  <c r="T4592" i="1"/>
  <c r="AF4592" i="1" s="1"/>
  <c r="S4593" i="1"/>
  <c r="AB4656" i="1"/>
  <c r="AB4657" i="1" l="1"/>
  <c r="O4595" i="1"/>
  <c r="R4595" i="1" s="1"/>
  <c r="X4655" i="1"/>
  <c r="A4656" i="1"/>
  <c r="K4655" i="1"/>
  <c r="AC4597" i="1"/>
  <c r="AE4597" i="1" s="1"/>
  <c r="G4597" i="1"/>
  <c r="F4596" i="1"/>
  <c r="J4596" i="1" s="1"/>
  <c r="T4593" i="1"/>
  <c r="AF4593" i="1" s="1"/>
  <c r="S4594" i="1"/>
  <c r="M4598" i="1"/>
  <c r="N4598" i="1" s="1"/>
  <c r="P4598" i="1"/>
  <c r="Q4598" i="1"/>
  <c r="L4599" i="1"/>
  <c r="Z4654" i="1"/>
  <c r="AA4654" i="1" s="1"/>
  <c r="AH4654" i="1" s="1"/>
  <c r="C4655" i="1"/>
  <c r="Y4654" i="1"/>
  <c r="I4655" i="1"/>
  <c r="H4655" i="1" s="1"/>
  <c r="AJ4655" i="1"/>
  <c r="O4596" i="1" l="1"/>
  <c r="R4596" i="1" s="1"/>
  <c r="AC4598" i="1"/>
  <c r="AE4598" i="1" s="1"/>
  <c r="G4598" i="1"/>
  <c r="F4597" i="1"/>
  <c r="J4597" i="1" s="1"/>
  <c r="X4656" i="1"/>
  <c r="K4656" i="1"/>
  <c r="A4657" i="1"/>
  <c r="AB4658" i="1"/>
  <c r="M4599" i="1"/>
  <c r="N4599" i="1" s="1"/>
  <c r="P4599" i="1"/>
  <c r="Q4599" i="1"/>
  <c r="L4600" i="1"/>
  <c r="T4594" i="1"/>
  <c r="AF4594" i="1" s="1"/>
  <c r="S4595" i="1"/>
  <c r="I4656" i="1"/>
  <c r="H4656" i="1" s="1"/>
  <c r="Y4655" i="1"/>
  <c r="C4656" i="1"/>
  <c r="Z4655" i="1"/>
  <c r="AA4655" i="1" s="1"/>
  <c r="AH4655" i="1" s="1"/>
  <c r="AJ4656" i="1"/>
  <c r="O4597" i="1" l="1"/>
  <c r="R4597" i="1" s="1"/>
  <c r="AB4659" i="1"/>
  <c r="Y4656" i="1"/>
  <c r="I4657" i="1"/>
  <c r="H4657" i="1" s="1"/>
  <c r="C4657" i="1"/>
  <c r="Z4656" i="1"/>
  <c r="AA4656" i="1" s="1"/>
  <c r="AH4656" i="1" s="1"/>
  <c r="AJ4657" i="1"/>
  <c r="T4595" i="1"/>
  <c r="AF4595" i="1" s="1"/>
  <c r="S4596" i="1"/>
  <c r="X4657" i="1"/>
  <c r="K4657" i="1"/>
  <c r="A4658" i="1"/>
  <c r="F4598" i="1"/>
  <c r="O4598" i="1" s="1"/>
  <c r="R4598" i="1" s="1"/>
  <c r="AC4599" i="1"/>
  <c r="AE4599" i="1" s="1"/>
  <c r="G4599" i="1"/>
  <c r="M4600" i="1"/>
  <c r="N4600" i="1" s="1"/>
  <c r="P4600" i="1"/>
  <c r="Q4600" i="1"/>
  <c r="L4601" i="1"/>
  <c r="J4598" i="1" l="1"/>
  <c r="M4601" i="1"/>
  <c r="N4601" i="1" s="1"/>
  <c r="P4601" i="1"/>
  <c r="Q4601" i="1"/>
  <c r="L4602" i="1"/>
  <c r="K4658" i="1"/>
  <c r="A4659" i="1"/>
  <c r="X4658" i="1"/>
  <c r="T4596" i="1"/>
  <c r="AF4596" i="1" s="1"/>
  <c r="S4597" i="1"/>
  <c r="F4599" i="1"/>
  <c r="J4599" i="1" s="1"/>
  <c r="AB4660" i="1"/>
  <c r="AC4600" i="1"/>
  <c r="AE4600" i="1" s="1"/>
  <c r="G4600" i="1"/>
  <c r="Y4657" i="1"/>
  <c r="AJ4658" i="1"/>
  <c r="I4658" i="1"/>
  <c r="H4658" i="1" s="1"/>
  <c r="Z4657" i="1"/>
  <c r="AA4657" i="1" s="1"/>
  <c r="AH4657" i="1" s="1"/>
  <c r="C4658" i="1"/>
  <c r="O4599" i="1" l="1"/>
  <c r="R4599" i="1" s="1"/>
  <c r="Z4658" i="1"/>
  <c r="AA4658" i="1" s="1"/>
  <c r="AH4658" i="1" s="1"/>
  <c r="AJ4659" i="1"/>
  <c r="I4659" i="1"/>
  <c r="H4659" i="1" s="1"/>
  <c r="Y4658" i="1"/>
  <c r="C4659" i="1"/>
  <c r="M4602" i="1"/>
  <c r="N4602" i="1" s="1"/>
  <c r="P4602" i="1"/>
  <c r="Q4602" i="1"/>
  <c r="L4603" i="1"/>
  <c r="AB4661" i="1"/>
  <c r="F4600" i="1"/>
  <c r="J4600" i="1" s="1"/>
  <c r="X4659" i="1"/>
  <c r="A4660" i="1"/>
  <c r="K4659" i="1"/>
  <c r="T4597" i="1"/>
  <c r="AF4597" i="1" s="1"/>
  <c r="S4598" i="1"/>
  <c r="AC4601" i="1"/>
  <c r="AE4601" i="1" s="1"/>
  <c r="G4601" i="1"/>
  <c r="O4600" i="1" l="1"/>
  <c r="R4600" i="1" s="1"/>
  <c r="F4601" i="1"/>
  <c r="O4601" i="1" s="1"/>
  <c r="R4601" i="1" s="1"/>
  <c r="AC4602" i="1"/>
  <c r="AE4602" i="1" s="1"/>
  <c r="G4602" i="1"/>
  <c r="AB4662" i="1"/>
  <c r="T4598" i="1"/>
  <c r="AF4598" i="1" s="1"/>
  <c r="S4599" i="1"/>
  <c r="X4660" i="1"/>
  <c r="A4661" i="1"/>
  <c r="K4660" i="1"/>
  <c r="M4603" i="1"/>
  <c r="N4603" i="1" s="1"/>
  <c r="P4603" i="1"/>
  <c r="Q4603" i="1"/>
  <c r="L4604" i="1"/>
  <c r="Z4659" i="1"/>
  <c r="AA4659" i="1" s="1"/>
  <c r="AH4659" i="1" s="1"/>
  <c r="AJ4660" i="1"/>
  <c r="Y4659" i="1"/>
  <c r="I4660" i="1"/>
  <c r="H4660" i="1" s="1"/>
  <c r="C4660" i="1"/>
  <c r="J4601" i="1" l="1"/>
  <c r="A4662" i="1"/>
  <c r="X4661" i="1"/>
  <c r="K4661" i="1"/>
  <c r="AC4603" i="1"/>
  <c r="AE4603" i="1" s="1"/>
  <c r="G4603" i="1"/>
  <c r="AB4663" i="1"/>
  <c r="F4602" i="1"/>
  <c r="O4602" i="1" s="1"/>
  <c r="R4602" i="1" s="1"/>
  <c r="M4604" i="1"/>
  <c r="N4604" i="1" s="1"/>
  <c r="P4604" i="1"/>
  <c r="Q4604" i="1"/>
  <c r="L4605" i="1"/>
  <c r="AJ4661" i="1"/>
  <c r="Y4660" i="1"/>
  <c r="C4661" i="1"/>
  <c r="Z4660" i="1"/>
  <c r="AA4660" i="1" s="1"/>
  <c r="AH4660" i="1" s="1"/>
  <c r="I4661" i="1"/>
  <c r="H4661" i="1" s="1"/>
  <c r="T4599" i="1"/>
  <c r="AF4599" i="1" s="1"/>
  <c r="S4600" i="1"/>
  <c r="J4602" i="1" l="1"/>
  <c r="AC4604" i="1"/>
  <c r="AE4604" i="1" s="1"/>
  <c r="G4604" i="1"/>
  <c r="F4603" i="1"/>
  <c r="O4603" i="1" s="1"/>
  <c r="R4603" i="1" s="1"/>
  <c r="C4662" i="1"/>
  <c r="Y4661" i="1"/>
  <c r="AJ4662" i="1"/>
  <c r="Z4661" i="1"/>
  <c r="AA4661" i="1" s="1"/>
  <c r="AH4661" i="1" s="1"/>
  <c r="I4662" i="1"/>
  <c r="H4662" i="1" s="1"/>
  <c r="T4600" i="1"/>
  <c r="AF4600" i="1" s="1"/>
  <c r="S4601" i="1"/>
  <c r="M4605" i="1"/>
  <c r="N4605" i="1" s="1"/>
  <c r="P4605" i="1"/>
  <c r="Q4605" i="1"/>
  <c r="L4606" i="1"/>
  <c r="AB4664" i="1"/>
  <c r="K4662" i="1"/>
  <c r="A4663" i="1"/>
  <c r="X4662" i="1"/>
  <c r="J4603" i="1" l="1"/>
  <c r="M4606" i="1"/>
  <c r="N4606" i="1" s="1"/>
  <c r="L4607" i="1"/>
  <c r="K4663" i="1"/>
  <c r="X4663" i="1"/>
  <c r="A4664" i="1"/>
  <c r="AB4665" i="1"/>
  <c r="T4601" i="1"/>
  <c r="AF4601" i="1" s="1"/>
  <c r="S4602" i="1"/>
  <c r="F4604" i="1"/>
  <c r="O4604" i="1" s="1"/>
  <c r="R4604" i="1" s="1"/>
  <c r="Y4662" i="1"/>
  <c r="C4663" i="1"/>
  <c r="Z4662" i="1"/>
  <c r="AA4662" i="1" s="1"/>
  <c r="AH4662" i="1" s="1"/>
  <c r="AJ4663" i="1"/>
  <c r="I4663" i="1"/>
  <c r="H4663" i="1" s="1"/>
  <c r="AC4605" i="1"/>
  <c r="AE4605" i="1" s="1"/>
  <c r="G4605" i="1"/>
  <c r="C4664" i="1" l="1"/>
  <c r="I4664" i="1"/>
  <c r="H4664" i="1" s="1"/>
  <c r="Z4663" i="1"/>
  <c r="AA4663" i="1" s="1"/>
  <c r="AH4663" i="1" s="1"/>
  <c r="AJ4664" i="1"/>
  <c r="Y4663" i="1"/>
  <c r="AB4666" i="1"/>
  <c r="M4607" i="1"/>
  <c r="N4607" i="1" s="1"/>
  <c r="L4608" i="1"/>
  <c r="J4604" i="1"/>
  <c r="K4664" i="1"/>
  <c r="X4664" i="1"/>
  <c r="A4665" i="1"/>
  <c r="F4605" i="1"/>
  <c r="O4605" i="1" s="1"/>
  <c r="T4602" i="1"/>
  <c r="AF4602" i="1" s="1"/>
  <c r="S4603" i="1"/>
  <c r="G4606" i="1"/>
  <c r="AC4606" i="1"/>
  <c r="AE4606" i="1" s="1"/>
  <c r="J4605" i="1" l="1"/>
  <c r="R4605" i="1"/>
  <c r="P4606" i="1"/>
  <c r="C4665" i="1"/>
  <c r="Y4664" i="1"/>
  <c r="AJ4665" i="1"/>
  <c r="Z4664" i="1"/>
  <c r="AA4664" i="1" s="1"/>
  <c r="AH4664" i="1" s="1"/>
  <c r="I4665" i="1"/>
  <c r="H4665" i="1" s="1"/>
  <c r="M4608" i="1"/>
  <c r="N4608" i="1" s="1"/>
  <c r="L4609" i="1"/>
  <c r="AB4667" i="1"/>
  <c r="F4606" i="1"/>
  <c r="J4606" i="1" s="1"/>
  <c r="T4603" i="1"/>
  <c r="AF4603" i="1" s="1"/>
  <c r="S4604" i="1"/>
  <c r="A4666" i="1"/>
  <c r="K4665" i="1"/>
  <c r="X4665" i="1"/>
  <c r="AC4607" i="1"/>
  <c r="AE4607" i="1" s="1"/>
  <c r="G4607" i="1"/>
  <c r="O4606" i="1" l="1"/>
  <c r="AC4608" i="1"/>
  <c r="AE4608" i="1" s="1"/>
  <c r="G4608" i="1"/>
  <c r="Y4665" i="1"/>
  <c r="C4666" i="1"/>
  <c r="I4666" i="1"/>
  <c r="H4666" i="1" s="1"/>
  <c r="Z4665" i="1"/>
  <c r="AA4665" i="1" s="1"/>
  <c r="AH4665" i="1" s="1"/>
  <c r="AJ4666" i="1"/>
  <c r="T4604" i="1"/>
  <c r="AF4604" i="1" s="1"/>
  <c r="S4605" i="1"/>
  <c r="M4609" i="1"/>
  <c r="N4609" i="1" s="1"/>
  <c r="L4610" i="1"/>
  <c r="F4607" i="1"/>
  <c r="J4607" i="1" s="1"/>
  <c r="AB4668" i="1"/>
  <c r="K4666" i="1"/>
  <c r="A4667" i="1"/>
  <c r="X4666" i="1"/>
  <c r="Q4606" i="1"/>
  <c r="Q4607" i="1" s="1"/>
  <c r="Q4608" i="1" s="1"/>
  <c r="Q4609" i="1" s="1"/>
  <c r="P4607" i="1"/>
  <c r="P4608" i="1" s="1"/>
  <c r="P4609" i="1" s="1"/>
  <c r="O4607" i="1" l="1"/>
  <c r="R4607" i="1" s="1"/>
  <c r="R4606" i="1"/>
  <c r="AC4609" i="1"/>
  <c r="AE4609" i="1" s="1"/>
  <c r="G4609" i="1"/>
  <c r="M4610" i="1"/>
  <c r="N4610" i="1" s="1"/>
  <c r="P4610" i="1"/>
  <c r="Q4610" i="1"/>
  <c r="L4611" i="1"/>
  <c r="T4605" i="1"/>
  <c r="S4606" i="1"/>
  <c r="F4608" i="1"/>
  <c r="O4608" i="1" s="1"/>
  <c r="R4608" i="1" s="1"/>
  <c r="X4667" i="1"/>
  <c r="A4668" i="1"/>
  <c r="K4667" i="1"/>
  <c r="AB4669" i="1"/>
  <c r="Z4666" i="1"/>
  <c r="AA4666" i="1" s="1"/>
  <c r="AH4666" i="1" s="1"/>
  <c r="I4667" i="1"/>
  <c r="H4667" i="1" s="1"/>
  <c r="AJ4667" i="1"/>
  <c r="Y4666" i="1"/>
  <c r="C4667" i="1"/>
  <c r="J4608" i="1" l="1"/>
  <c r="AC4610" i="1"/>
  <c r="AE4610" i="1" s="1"/>
  <c r="G4610" i="1"/>
  <c r="M4611" i="1"/>
  <c r="N4611" i="1" s="1"/>
  <c r="P4611" i="1"/>
  <c r="Q4611" i="1"/>
  <c r="L4612" i="1"/>
  <c r="F4609" i="1"/>
  <c r="J4609" i="1" s="1"/>
  <c r="AF4605" i="1"/>
  <c r="AA4605" i="1"/>
  <c r="X4668" i="1"/>
  <c r="A4669" i="1"/>
  <c r="K4668" i="1"/>
  <c r="AB4670" i="1"/>
  <c r="Z4667" i="1"/>
  <c r="AA4667" i="1" s="1"/>
  <c r="AH4667" i="1" s="1"/>
  <c r="C4668" i="1"/>
  <c r="AJ4668" i="1"/>
  <c r="I4668" i="1"/>
  <c r="H4668" i="1" s="1"/>
  <c r="Y4667" i="1"/>
  <c r="T4606" i="1"/>
  <c r="AF4606" i="1" s="1"/>
  <c r="S4607" i="1"/>
  <c r="O4609" i="1" l="1"/>
  <c r="R4609" i="1" s="1"/>
  <c r="T4607" i="1"/>
  <c r="AF4607" i="1" s="1"/>
  <c r="S4608" i="1"/>
  <c r="AC4611" i="1"/>
  <c r="AE4611" i="1" s="1"/>
  <c r="G4611" i="1"/>
  <c r="F4610" i="1"/>
  <c r="O4610" i="1" s="1"/>
  <c r="R4610" i="1" s="1"/>
  <c r="AB4671" i="1"/>
  <c r="A4670" i="1"/>
  <c r="K4669" i="1"/>
  <c r="X4669" i="1"/>
  <c r="Z4668" i="1"/>
  <c r="C4669" i="1"/>
  <c r="AJ4669" i="1"/>
  <c r="I4669" i="1"/>
  <c r="H4669" i="1" s="1"/>
  <c r="Y4668" i="1"/>
  <c r="M4612" i="1"/>
  <c r="N4612" i="1" s="1"/>
  <c r="P4612" i="1"/>
  <c r="Q4612" i="1"/>
  <c r="L4613" i="1"/>
  <c r="AH4605" i="1"/>
  <c r="J4610" i="1" l="1"/>
  <c r="X4670" i="1"/>
  <c r="A4671" i="1"/>
  <c r="K4670" i="1"/>
  <c r="Y4669" i="1"/>
  <c r="I4670" i="1"/>
  <c r="H4670" i="1" s="1"/>
  <c r="C4670" i="1"/>
  <c r="Z4669" i="1"/>
  <c r="AA4669" i="1" s="1"/>
  <c r="AH4669" i="1" s="1"/>
  <c r="AJ4670" i="1"/>
  <c r="T4608" i="1"/>
  <c r="AF4608" i="1" s="1"/>
  <c r="S4609" i="1"/>
  <c r="AC4612" i="1"/>
  <c r="AE4612" i="1" s="1"/>
  <c r="G4612" i="1"/>
  <c r="AB4672" i="1"/>
  <c r="M4613" i="1"/>
  <c r="N4613" i="1" s="1"/>
  <c r="P4613" i="1"/>
  <c r="Q4613" i="1"/>
  <c r="L4614" i="1"/>
  <c r="F4611" i="1"/>
  <c r="O4611" i="1" s="1"/>
  <c r="R4611" i="1" s="1"/>
  <c r="J4611" i="1" l="1"/>
  <c r="F4612" i="1"/>
  <c r="J4612" i="1" s="1"/>
  <c r="AC4613" i="1"/>
  <c r="AE4613" i="1" s="1"/>
  <c r="G4613" i="1"/>
  <c r="M4614" i="1"/>
  <c r="N4614" i="1" s="1"/>
  <c r="P4614" i="1"/>
  <c r="Q4614" i="1"/>
  <c r="L4615" i="1"/>
  <c r="AB4673" i="1"/>
  <c r="T4609" i="1"/>
  <c r="AF4609" i="1" s="1"/>
  <c r="S4610" i="1"/>
  <c r="X4671" i="1"/>
  <c r="A4672" i="1"/>
  <c r="K4671" i="1"/>
  <c r="I4671" i="1"/>
  <c r="H4671" i="1" s="1"/>
  <c r="Y4670" i="1"/>
  <c r="C4671" i="1"/>
  <c r="Z4670" i="1"/>
  <c r="AA4670" i="1" s="1"/>
  <c r="AH4670" i="1" s="1"/>
  <c r="AJ4671" i="1"/>
  <c r="O4612" i="1" l="1"/>
  <c r="R4612" i="1" s="1"/>
  <c r="AB4674" i="1"/>
  <c r="AC4614" i="1"/>
  <c r="AE4614" i="1" s="1"/>
  <c r="G4614" i="1"/>
  <c r="X4672" i="1"/>
  <c r="K4672" i="1"/>
  <c r="A4673" i="1"/>
  <c r="T4610" i="1"/>
  <c r="AF4610" i="1" s="1"/>
  <c r="S4611" i="1"/>
  <c r="M4615" i="1"/>
  <c r="N4615" i="1" s="1"/>
  <c r="P4615" i="1"/>
  <c r="Q4615" i="1"/>
  <c r="L4616" i="1"/>
  <c r="Y4671" i="1"/>
  <c r="C4672" i="1"/>
  <c r="I4672" i="1"/>
  <c r="H4672" i="1" s="1"/>
  <c r="Z4671" i="1"/>
  <c r="AA4671" i="1" s="1"/>
  <c r="AH4671" i="1" s="1"/>
  <c r="AJ4672" i="1"/>
  <c r="F4613" i="1"/>
  <c r="J4613" i="1" s="1"/>
  <c r="O4613" i="1" l="1"/>
  <c r="R4613" i="1" s="1"/>
  <c r="AC4615" i="1"/>
  <c r="AE4615" i="1" s="1"/>
  <c r="G4615" i="1"/>
  <c r="F4614" i="1"/>
  <c r="J4614" i="1" s="1"/>
  <c r="M4616" i="1"/>
  <c r="N4616" i="1" s="1"/>
  <c r="P4616" i="1"/>
  <c r="Q4616" i="1"/>
  <c r="L4617" i="1"/>
  <c r="T4611" i="1"/>
  <c r="AF4611" i="1" s="1"/>
  <c r="S4612" i="1"/>
  <c r="C4673" i="1"/>
  <c r="Z4672" i="1"/>
  <c r="AA4672" i="1" s="1"/>
  <c r="AH4672" i="1" s="1"/>
  <c r="AJ4673" i="1"/>
  <c r="Y4672" i="1"/>
  <c r="I4673" i="1"/>
  <c r="H4673" i="1" s="1"/>
  <c r="A4674" i="1"/>
  <c r="X4673" i="1"/>
  <c r="K4673" i="1"/>
  <c r="AB4675" i="1"/>
  <c r="O4614" i="1" l="1"/>
  <c r="R4614" i="1" s="1"/>
  <c r="Y4673" i="1"/>
  <c r="I4674" i="1"/>
  <c r="H4674" i="1" s="1"/>
  <c r="AJ4674" i="1"/>
  <c r="Z4673" i="1"/>
  <c r="AA4673" i="1" s="1"/>
  <c r="AH4673" i="1" s="1"/>
  <c r="C4674" i="1"/>
  <c r="T4612" i="1"/>
  <c r="AF4612" i="1" s="1"/>
  <c r="S4613" i="1"/>
  <c r="F4615" i="1"/>
  <c r="O4615" i="1" s="1"/>
  <c r="R4615" i="1" s="1"/>
  <c r="AC4616" i="1"/>
  <c r="AE4616" i="1" s="1"/>
  <c r="G4616" i="1"/>
  <c r="M4617" i="1"/>
  <c r="N4617" i="1" s="1"/>
  <c r="P4617" i="1"/>
  <c r="Q4617" i="1"/>
  <c r="L4618" i="1"/>
  <c r="AB4676" i="1"/>
  <c r="X4674" i="1"/>
  <c r="K4674" i="1"/>
  <c r="A4675" i="1"/>
  <c r="J4615" i="1" l="1"/>
  <c r="AC4617" i="1"/>
  <c r="AE4617" i="1" s="1"/>
  <c r="G4617" i="1"/>
  <c r="T4613" i="1"/>
  <c r="AF4613" i="1" s="1"/>
  <c r="S4614" i="1"/>
  <c r="Z4674" i="1"/>
  <c r="AA4674" i="1" s="1"/>
  <c r="AH4674" i="1" s="1"/>
  <c r="AJ4675" i="1"/>
  <c r="I4675" i="1"/>
  <c r="H4675" i="1" s="1"/>
  <c r="Y4674" i="1"/>
  <c r="C4675" i="1"/>
  <c r="M4618" i="1"/>
  <c r="N4618" i="1" s="1"/>
  <c r="P4618" i="1"/>
  <c r="Q4618" i="1"/>
  <c r="L4619" i="1"/>
  <c r="X4675" i="1"/>
  <c r="K4675" i="1"/>
  <c r="A4676" i="1"/>
  <c r="AB4677" i="1"/>
  <c r="F4616" i="1"/>
  <c r="J4616" i="1" s="1"/>
  <c r="O4616" i="1" l="1"/>
  <c r="R4616" i="1" s="1"/>
  <c r="Y4675" i="1"/>
  <c r="AJ4676" i="1"/>
  <c r="Z4675" i="1"/>
  <c r="AA4675" i="1" s="1"/>
  <c r="AH4675" i="1" s="1"/>
  <c r="C4676" i="1"/>
  <c r="I4676" i="1"/>
  <c r="H4676" i="1" s="1"/>
  <c r="T4614" i="1"/>
  <c r="AF4614" i="1" s="1"/>
  <c r="S4615" i="1"/>
  <c r="AC4618" i="1"/>
  <c r="AE4618" i="1" s="1"/>
  <c r="G4618" i="1"/>
  <c r="M4619" i="1"/>
  <c r="N4619" i="1" s="1"/>
  <c r="P4619" i="1"/>
  <c r="Q4619" i="1"/>
  <c r="L4620" i="1"/>
  <c r="F4617" i="1"/>
  <c r="J4617" i="1" s="1"/>
  <c r="AB4678" i="1"/>
  <c r="X4676" i="1"/>
  <c r="K4676" i="1"/>
  <c r="A4677" i="1"/>
  <c r="AC4619" i="1" l="1"/>
  <c r="AE4619" i="1" s="1"/>
  <c r="G4619" i="1"/>
  <c r="X4677" i="1"/>
  <c r="K4677" i="1"/>
  <c r="A4678" i="1"/>
  <c r="M4620" i="1"/>
  <c r="N4620" i="1" s="1"/>
  <c r="P4620" i="1"/>
  <c r="Q4620" i="1"/>
  <c r="L4621" i="1"/>
  <c r="T4615" i="1"/>
  <c r="AF4615" i="1" s="1"/>
  <c r="S4616" i="1"/>
  <c r="AB4679" i="1"/>
  <c r="O4617" i="1"/>
  <c r="R4617" i="1" s="1"/>
  <c r="AJ4677" i="1"/>
  <c r="I4677" i="1"/>
  <c r="H4677" i="1" s="1"/>
  <c r="Y4676" i="1"/>
  <c r="Z4676" i="1"/>
  <c r="AA4676" i="1" s="1"/>
  <c r="AH4676" i="1" s="1"/>
  <c r="C4677" i="1"/>
  <c r="F4618" i="1"/>
  <c r="J4618" i="1" s="1"/>
  <c r="O4618" i="1" l="1"/>
  <c r="R4618" i="1" s="1"/>
  <c r="T4616" i="1"/>
  <c r="AF4616" i="1" s="1"/>
  <c r="S4617" i="1"/>
  <c r="AC4620" i="1"/>
  <c r="AE4620" i="1" s="1"/>
  <c r="G4620" i="1"/>
  <c r="Y4677" i="1"/>
  <c r="I4678" i="1"/>
  <c r="H4678" i="1" s="1"/>
  <c r="C4678" i="1"/>
  <c r="Z4677" i="1"/>
  <c r="AA4677" i="1" s="1"/>
  <c r="AH4677" i="1" s="1"/>
  <c r="AJ4678" i="1"/>
  <c r="F4619" i="1"/>
  <c r="J4619" i="1" s="1"/>
  <c r="M4621" i="1"/>
  <c r="N4621" i="1" s="1"/>
  <c r="P4621" i="1"/>
  <c r="Q4621" i="1"/>
  <c r="L4622" i="1"/>
  <c r="A4679" i="1"/>
  <c r="K4678" i="1"/>
  <c r="X4678" i="1"/>
  <c r="AB4680" i="1"/>
  <c r="O4619" i="1" l="1"/>
  <c r="R4619" i="1" s="1"/>
  <c r="I4679" i="1"/>
  <c r="H4679" i="1" s="1"/>
  <c r="C4679" i="1"/>
  <c r="Y4678" i="1"/>
  <c r="AJ4679" i="1"/>
  <c r="Z4678" i="1"/>
  <c r="AA4678" i="1" s="1"/>
  <c r="AH4678" i="1" s="1"/>
  <c r="F4620" i="1"/>
  <c r="J4620" i="1" s="1"/>
  <c r="AB4681" i="1"/>
  <c r="AC4621" i="1"/>
  <c r="AE4621" i="1" s="1"/>
  <c r="G4621" i="1"/>
  <c r="T4617" i="1"/>
  <c r="AF4617" i="1" s="1"/>
  <c r="S4618" i="1"/>
  <c r="K4679" i="1"/>
  <c r="A4680" i="1"/>
  <c r="X4679" i="1"/>
  <c r="M4622" i="1"/>
  <c r="N4622" i="1" s="1"/>
  <c r="P4622" i="1"/>
  <c r="Q4622" i="1"/>
  <c r="L4623" i="1"/>
  <c r="AC4622" i="1" l="1"/>
  <c r="AE4622" i="1" s="1"/>
  <c r="G4622" i="1"/>
  <c r="M4623" i="1"/>
  <c r="N4623" i="1" s="1"/>
  <c r="P4623" i="1"/>
  <c r="Q4623" i="1"/>
  <c r="L4624" i="1"/>
  <c r="Z4679" i="1"/>
  <c r="AA4679" i="1" s="1"/>
  <c r="AH4679" i="1" s="1"/>
  <c r="C4680" i="1"/>
  <c r="I4680" i="1"/>
  <c r="H4680" i="1" s="1"/>
  <c r="Y4679" i="1"/>
  <c r="AJ4680" i="1"/>
  <c r="T4618" i="1"/>
  <c r="AF4618" i="1" s="1"/>
  <c r="S4619" i="1"/>
  <c r="AB4682" i="1"/>
  <c r="O4620" i="1"/>
  <c r="R4620" i="1" s="1"/>
  <c r="X4680" i="1"/>
  <c r="K4680" i="1"/>
  <c r="A4681" i="1"/>
  <c r="F4621" i="1"/>
  <c r="O4621" i="1" s="1"/>
  <c r="R4621" i="1" s="1"/>
  <c r="J4621" i="1" l="1"/>
  <c r="AC4623" i="1"/>
  <c r="AE4623" i="1" s="1"/>
  <c r="G4623" i="1"/>
  <c r="AB4683" i="1"/>
  <c r="Y4680" i="1"/>
  <c r="C4681" i="1"/>
  <c r="Z4680" i="1"/>
  <c r="AA4680" i="1" s="1"/>
  <c r="AH4680" i="1" s="1"/>
  <c r="AJ4681" i="1"/>
  <c r="I4681" i="1"/>
  <c r="H4681" i="1" s="1"/>
  <c r="T4619" i="1"/>
  <c r="AF4619" i="1" s="1"/>
  <c r="S4620" i="1"/>
  <c r="M4624" i="1"/>
  <c r="N4624" i="1" s="1"/>
  <c r="P4624" i="1"/>
  <c r="Q4624" i="1"/>
  <c r="L4625" i="1"/>
  <c r="F4622" i="1"/>
  <c r="O4622" i="1" s="1"/>
  <c r="R4622" i="1" s="1"/>
  <c r="K4681" i="1"/>
  <c r="A4682" i="1"/>
  <c r="X4681" i="1"/>
  <c r="I4682" i="1" l="1"/>
  <c r="H4682" i="1" s="1"/>
  <c r="Y4681" i="1"/>
  <c r="C4682" i="1"/>
  <c r="Z4681" i="1"/>
  <c r="AA4681" i="1" s="1"/>
  <c r="AH4681" i="1" s="1"/>
  <c r="AJ4682" i="1"/>
  <c r="J4622" i="1"/>
  <c r="AC4624" i="1"/>
  <c r="AE4624" i="1" s="1"/>
  <c r="G4624" i="1"/>
  <c r="AB4684" i="1"/>
  <c r="X4682" i="1"/>
  <c r="K4682" i="1"/>
  <c r="A4683" i="1"/>
  <c r="M4625" i="1"/>
  <c r="N4625" i="1" s="1"/>
  <c r="P4625" i="1"/>
  <c r="Q4625" i="1"/>
  <c r="L4626" i="1"/>
  <c r="T4620" i="1"/>
  <c r="AF4620" i="1" s="1"/>
  <c r="S4621" i="1"/>
  <c r="F4623" i="1"/>
  <c r="O4623" i="1" s="1"/>
  <c r="R4623" i="1" s="1"/>
  <c r="T4621" i="1" l="1"/>
  <c r="AF4621" i="1" s="1"/>
  <c r="S4622" i="1"/>
  <c r="F4624" i="1"/>
  <c r="O4624" i="1" s="1"/>
  <c r="R4624" i="1" s="1"/>
  <c r="Y4682" i="1"/>
  <c r="C4683" i="1"/>
  <c r="I4683" i="1"/>
  <c r="H4683" i="1" s="1"/>
  <c r="Z4682" i="1"/>
  <c r="AA4682" i="1" s="1"/>
  <c r="AH4682" i="1" s="1"/>
  <c r="AJ4683" i="1"/>
  <c r="AC4625" i="1"/>
  <c r="AE4625" i="1" s="1"/>
  <c r="G4625" i="1"/>
  <c r="J4623" i="1"/>
  <c r="M4626" i="1"/>
  <c r="N4626" i="1" s="1"/>
  <c r="P4626" i="1"/>
  <c r="Q4626" i="1"/>
  <c r="L4627" i="1"/>
  <c r="A4684" i="1"/>
  <c r="X4683" i="1"/>
  <c r="K4683" i="1"/>
  <c r="AB4685" i="1"/>
  <c r="J4624" i="1" l="1"/>
  <c r="AC4626" i="1"/>
  <c r="AE4626" i="1" s="1"/>
  <c r="G4626" i="1"/>
  <c r="AB4686" i="1"/>
  <c r="A4685" i="1"/>
  <c r="X4684" i="1"/>
  <c r="K4684" i="1"/>
  <c r="M4627" i="1"/>
  <c r="N4627" i="1" s="1"/>
  <c r="P4627" i="1"/>
  <c r="Q4627" i="1"/>
  <c r="L4628" i="1"/>
  <c r="T4622" i="1"/>
  <c r="AF4622" i="1" s="1"/>
  <c r="S4623" i="1"/>
  <c r="AJ4684" i="1"/>
  <c r="I4684" i="1"/>
  <c r="H4684" i="1" s="1"/>
  <c r="Z4683" i="1"/>
  <c r="AA4683" i="1" s="1"/>
  <c r="AH4683" i="1" s="1"/>
  <c r="C4684" i="1"/>
  <c r="Y4683" i="1"/>
  <c r="F4625" i="1"/>
  <c r="O4625" i="1" s="1"/>
  <c r="R4625" i="1" s="1"/>
  <c r="J4625" i="1" l="1"/>
  <c r="M4628" i="1"/>
  <c r="N4628" i="1" s="1"/>
  <c r="P4628" i="1"/>
  <c r="Q4628" i="1"/>
  <c r="L4629" i="1"/>
  <c r="AJ4685" i="1"/>
  <c r="I4685" i="1"/>
  <c r="H4685" i="1" s="1"/>
  <c r="Y4684" i="1"/>
  <c r="Z4684" i="1"/>
  <c r="AA4684" i="1" s="1"/>
  <c r="AH4684" i="1" s="1"/>
  <c r="C4685" i="1"/>
  <c r="AB4687" i="1"/>
  <c r="F4626" i="1"/>
  <c r="O4626" i="1" s="1"/>
  <c r="R4626" i="1" s="1"/>
  <c r="T4623" i="1"/>
  <c r="AF4623" i="1" s="1"/>
  <c r="S4624" i="1"/>
  <c r="AC4627" i="1"/>
  <c r="AE4627" i="1" s="1"/>
  <c r="G4627" i="1"/>
  <c r="X4685" i="1"/>
  <c r="A4686" i="1"/>
  <c r="K4685" i="1"/>
  <c r="Z4685" i="1" l="1"/>
  <c r="AA4685" i="1" s="1"/>
  <c r="AH4685" i="1" s="1"/>
  <c r="C4686" i="1"/>
  <c r="I4686" i="1"/>
  <c r="H4686" i="1" s="1"/>
  <c r="Y4685" i="1"/>
  <c r="AJ4686" i="1"/>
  <c r="J4626" i="1"/>
  <c r="AC4628" i="1"/>
  <c r="AE4628" i="1" s="1"/>
  <c r="G4628" i="1"/>
  <c r="F4627" i="1"/>
  <c r="O4627" i="1" s="1"/>
  <c r="R4627" i="1" s="1"/>
  <c r="M4629" i="1"/>
  <c r="N4629" i="1" s="1"/>
  <c r="P4629" i="1"/>
  <c r="Q4629" i="1"/>
  <c r="L4630" i="1"/>
  <c r="X4686" i="1"/>
  <c r="A4687" i="1"/>
  <c r="K4686" i="1"/>
  <c r="T4624" i="1"/>
  <c r="AF4624" i="1" s="1"/>
  <c r="S4625" i="1"/>
  <c r="AB4688" i="1"/>
  <c r="AC4629" i="1" l="1"/>
  <c r="AE4629" i="1" s="1"/>
  <c r="G4629" i="1"/>
  <c r="J4627" i="1"/>
  <c r="K4687" i="1"/>
  <c r="X4687" i="1"/>
  <c r="A4688" i="1"/>
  <c r="M4630" i="1"/>
  <c r="N4630" i="1" s="1"/>
  <c r="P4630" i="1"/>
  <c r="Q4630" i="1"/>
  <c r="L4631" i="1"/>
  <c r="T4625" i="1"/>
  <c r="AF4625" i="1" s="1"/>
  <c r="S4626" i="1"/>
  <c r="AJ4687" i="1"/>
  <c r="Y4686" i="1"/>
  <c r="C4687" i="1"/>
  <c r="I4687" i="1"/>
  <c r="H4687" i="1" s="1"/>
  <c r="Z4686" i="1"/>
  <c r="AA4686" i="1" s="1"/>
  <c r="AH4686" i="1" s="1"/>
  <c r="F4628" i="1"/>
  <c r="O4628" i="1" s="1"/>
  <c r="R4628" i="1" s="1"/>
  <c r="AB4689" i="1"/>
  <c r="J4628" i="1" l="1"/>
  <c r="AC4630" i="1"/>
  <c r="AE4630" i="1" s="1"/>
  <c r="G4630" i="1"/>
  <c r="M4631" i="1"/>
  <c r="N4631" i="1" s="1"/>
  <c r="P4631" i="1"/>
  <c r="Q4631" i="1"/>
  <c r="L4632" i="1"/>
  <c r="K4688" i="1"/>
  <c r="A4689" i="1"/>
  <c r="X4688" i="1"/>
  <c r="AB4690" i="1"/>
  <c r="C4688" i="1"/>
  <c r="Y4687" i="1"/>
  <c r="AJ4688" i="1"/>
  <c r="Z4687" i="1"/>
  <c r="AA4687" i="1" s="1"/>
  <c r="AH4687" i="1" s="1"/>
  <c r="I4688" i="1"/>
  <c r="H4688" i="1" s="1"/>
  <c r="F4629" i="1"/>
  <c r="J4629" i="1" s="1"/>
  <c r="T4626" i="1"/>
  <c r="AF4626" i="1" s="1"/>
  <c r="S4627" i="1"/>
  <c r="O4629" i="1" l="1"/>
  <c r="R4629" i="1" s="1"/>
  <c r="M4632" i="1"/>
  <c r="N4632" i="1" s="1"/>
  <c r="P4632" i="1"/>
  <c r="Q4632" i="1"/>
  <c r="L4633" i="1"/>
  <c r="Z4688" i="1"/>
  <c r="AA4688" i="1" s="1"/>
  <c r="AH4688" i="1" s="1"/>
  <c r="C4689" i="1"/>
  <c r="Y4688" i="1"/>
  <c r="AJ4689" i="1"/>
  <c r="I4689" i="1"/>
  <c r="H4689" i="1" s="1"/>
  <c r="F4630" i="1"/>
  <c r="O4630" i="1" s="1"/>
  <c r="R4630" i="1" s="1"/>
  <c r="T4627" i="1"/>
  <c r="AF4627" i="1" s="1"/>
  <c r="S4628" i="1"/>
  <c r="AB4691" i="1"/>
  <c r="X4689" i="1"/>
  <c r="K4689" i="1"/>
  <c r="A4690" i="1"/>
  <c r="AC4631" i="1"/>
  <c r="AE4631" i="1" s="1"/>
  <c r="G4631" i="1"/>
  <c r="J4630" i="1" l="1"/>
  <c r="AC4632" i="1"/>
  <c r="AE4632" i="1" s="1"/>
  <c r="G4632" i="1"/>
  <c r="M4633" i="1"/>
  <c r="N4633" i="1" s="1"/>
  <c r="P4633" i="1"/>
  <c r="Q4633" i="1"/>
  <c r="L4634" i="1"/>
  <c r="Z4689" i="1"/>
  <c r="AA4689" i="1" s="1"/>
  <c r="AH4689" i="1" s="1"/>
  <c r="AJ4690" i="1"/>
  <c r="I4690" i="1"/>
  <c r="H4690" i="1" s="1"/>
  <c r="Y4689" i="1"/>
  <c r="C4690" i="1"/>
  <c r="AB4692" i="1"/>
  <c r="F4631" i="1"/>
  <c r="J4631" i="1" s="1"/>
  <c r="T4628" i="1"/>
  <c r="AF4628" i="1" s="1"/>
  <c r="S4629" i="1"/>
  <c r="X4690" i="1"/>
  <c r="K4690" i="1"/>
  <c r="A4691" i="1"/>
  <c r="O4631" i="1" l="1"/>
  <c r="R4631" i="1" s="1"/>
  <c r="X4691" i="1"/>
  <c r="K4691" i="1"/>
  <c r="A4692" i="1"/>
  <c r="T4629" i="1"/>
  <c r="AF4629" i="1" s="1"/>
  <c r="S4630" i="1"/>
  <c r="M4634" i="1"/>
  <c r="N4634" i="1" s="1"/>
  <c r="P4634" i="1"/>
  <c r="Q4634" i="1"/>
  <c r="L4635" i="1"/>
  <c r="F4632" i="1"/>
  <c r="J4632" i="1" s="1"/>
  <c r="I4691" i="1"/>
  <c r="H4691" i="1" s="1"/>
  <c r="Y4690" i="1"/>
  <c r="AJ4691" i="1"/>
  <c r="Z4690" i="1"/>
  <c r="AA4690" i="1" s="1"/>
  <c r="AH4690" i="1" s="1"/>
  <c r="C4691" i="1"/>
  <c r="AB4693" i="1"/>
  <c r="AC4633" i="1"/>
  <c r="AE4633" i="1" s="1"/>
  <c r="G4633" i="1"/>
  <c r="O4632" i="1" l="1"/>
  <c r="R4632" i="1" s="1"/>
  <c r="AC4634" i="1"/>
  <c r="AE4634" i="1" s="1"/>
  <c r="G4634" i="1"/>
  <c r="T4630" i="1"/>
  <c r="AF4630" i="1" s="1"/>
  <c r="S4631" i="1"/>
  <c r="M4635" i="1"/>
  <c r="N4635" i="1" s="1"/>
  <c r="P4635" i="1"/>
  <c r="Q4635" i="1"/>
  <c r="L4636" i="1"/>
  <c r="Z4691" i="1"/>
  <c r="AA4691" i="1" s="1"/>
  <c r="AH4691" i="1" s="1"/>
  <c r="C4692" i="1"/>
  <c r="AJ4692" i="1"/>
  <c r="I4692" i="1"/>
  <c r="H4692" i="1" s="1"/>
  <c r="Y4691" i="1"/>
  <c r="F4633" i="1"/>
  <c r="O4633" i="1" s="1"/>
  <c r="R4633" i="1" s="1"/>
  <c r="A4693" i="1"/>
  <c r="X4692" i="1"/>
  <c r="K4692" i="1"/>
  <c r="AB4694" i="1"/>
  <c r="J4633" i="1" l="1"/>
  <c r="K4693" i="1"/>
  <c r="X4693" i="1"/>
  <c r="A4694" i="1"/>
  <c r="AB4695" i="1"/>
  <c r="F4634" i="1"/>
  <c r="J4634" i="1" s="1"/>
  <c r="AC4635" i="1"/>
  <c r="AE4635" i="1" s="1"/>
  <c r="G4635" i="1"/>
  <c r="I4693" i="1"/>
  <c r="H4693" i="1" s="1"/>
  <c r="Y4692" i="1"/>
  <c r="C4693" i="1"/>
  <c r="Z4692" i="1"/>
  <c r="AA4692" i="1" s="1"/>
  <c r="AH4692" i="1" s="1"/>
  <c r="AJ4693" i="1"/>
  <c r="M4636" i="1"/>
  <c r="N4636" i="1" s="1"/>
  <c r="L4637" i="1"/>
  <c r="T4631" i="1"/>
  <c r="AF4631" i="1" s="1"/>
  <c r="S4632" i="1"/>
  <c r="O4634" i="1" l="1"/>
  <c r="R4634" i="1" s="1"/>
  <c r="Y4693" i="1"/>
  <c r="AJ4694" i="1"/>
  <c r="Z4693" i="1"/>
  <c r="AA4693" i="1" s="1"/>
  <c r="AH4693" i="1" s="1"/>
  <c r="C4694" i="1"/>
  <c r="I4694" i="1"/>
  <c r="H4694" i="1" s="1"/>
  <c r="AC4636" i="1"/>
  <c r="AE4636" i="1" s="1"/>
  <c r="G4636" i="1"/>
  <c r="M4637" i="1"/>
  <c r="N4637" i="1" s="1"/>
  <c r="L4638" i="1"/>
  <c r="F4635" i="1"/>
  <c r="O4635" i="1" s="1"/>
  <c r="AB4696" i="1"/>
  <c r="T4632" i="1"/>
  <c r="AF4632" i="1" s="1"/>
  <c r="S4633" i="1"/>
  <c r="X4694" i="1"/>
  <c r="K4694" i="1"/>
  <c r="A4695" i="1"/>
  <c r="J4635" i="1" l="1"/>
  <c r="M4638" i="1"/>
  <c r="N4638" i="1" s="1"/>
  <c r="L4639" i="1"/>
  <c r="F4636" i="1"/>
  <c r="J4636" i="1" s="1"/>
  <c r="AB4697" i="1"/>
  <c r="T4633" i="1"/>
  <c r="AF4633" i="1" s="1"/>
  <c r="S4634" i="1"/>
  <c r="K4695" i="1"/>
  <c r="A4696" i="1"/>
  <c r="X4695" i="1"/>
  <c r="R4635" i="1"/>
  <c r="P4636" i="1"/>
  <c r="Y4694" i="1"/>
  <c r="Z4694" i="1"/>
  <c r="AA4694" i="1" s="1"/>
  <c r="AH4694" i="1" s="1"/>
  <c r="C4695" i="1"/>
  <c r="I4695" i="1"/>
  <c r="H4695" i="1" s="1"/>
  <c r="AJ4695" i="1"/>
  <c r="AC4637" i="1"/>
  <c r="AE4637" i="1" s="1"/>
  <c r="G4637" i="1"/>
  <c r="F4637" i="1" l="1"/>
  <c r="J4637" i="1" s="1"/>
  <c r="Z4695" i="1"/>
  <c r="AA4695" i="1" s="1"/>
  <c r="AH4695" i="1" s="1"/>
  <c r="C4696" i="1"/>
  <c r="I4696" i="1"/>
  <c r="H4696" i="1" s="1"/>
  <c r="Y4695" i="1"/>
  <c r="AJ4696" i="1"/>
  <c r="AB4698" i="1"/>
  <c r="M4639" i="1"/>
  <c r="N4639" i="1" s="1"/>
  <c r="L4640" i="1"/>
  <c r="Q4636" i="1"/>
  <c r="Q4637" i="1" s="1"/>
  <c r="Q4638" i="1" s="1"/>
  <c r="Q4639" i="1" s="1"/>
  <c r="P4637" i="1"/>
  <c r="P4638" i="1" s="1"/>
  <c r="P4639" i="1" s="1"/>
  <c r="X4696" i="1"/>
  <c r="K4696" i="1"/>
  <c r="A4697" i="1"/>
  <c r="O4636" i="1"/>
  <c r="T4634" i="1"/>
  <c r="AF4634" i="1" s="1"/>
  <c r="S4635" i="1"/>
  <c r="AC4638" i="1"/>
  <c r="AE4638" i="1" s="1"/>
  <c r="G4638" i="1"/>
  <c r="O4637" i="1" l="1"/>
  <c r="R4637" i="1" s="1"/>
  <c r="C4697" i="1"/>
  <c r="Z4696" i="1"/>
  <c r="Y4696" i="1"/>
  <c r="AJ4697" i="1"/>
  <c r="I4697" i="1"/>
  <c r="H4697" i="1" s="1"/>
  <c r="AB4699" i="1"/>
  <c r="R4636" i="1"/>
  <c r="F4638" i="1"/>
  <c r="J4638" i="1" s="1"/>
  <c r="A4698" i="1"/>
  <c r="X4697" i="1"/>
  <c r="K4697" i="1"/>
  <c r="AC4639" i="1"/>
  <c r="AE4639" i="1" s="1"/>
  <c r="G4639" i="1"/>
  <c r="T4635" i="1"/>
  <c r="S4636" i="1"/>
  <c r="M4640" i="1"/>
  <c r="N4640" i="1" s="1"/>
  <c r="P4640" i="1"/>
  <c r="Q4640" i="1"/>
  <c r="L4641" i="1"/>
  <c r="O4638" i="1" l="1"/>
  <c r="R4638" i="1" s="1"/>
  <c r="AF4635" i="1"/>
  <c r="AA4635" i="1"/>
  <c r="K4698" i="1"/>
  <c r="A4699" i="1"/>
  <c r="X4698" i="1"/>
  <c r="AB4700" i="1"/>
  <c r="F4639" i="1"/>
  <c r="O4639" i="1" s="1"/>
  <c r="R4639" i="1" s="1"/>
  <c r="AC4640" i="1"/>
  <c r="AE4640" i="1" s="1"/>
  <c r="G4640" i="1"/>
  <c r="Y4697" i="1"/>
  <c r="AJ4698" i="1"/>
  <c r="I4698" i="1"/>
  <c r="H4698" i="1" s="1"/>
  <c r="Z4697" i="1"/>
  <c r="AA4697" i="1" s="1"/>
  <c r="AH4697" i="1" s="1"/>
  <c r="C4698" i="1"/>
  <c r="M4641" i="1"/>
  <c r="N4641" i="1" s="1"/>
  <c r="P4641" i="1"/>
  <c r="Q4641" i="1"/>
  <c r="L4642" i="1"/>
  <c r="T4636" i="1"/>
  <c r="AF4636" i="1" s="1"/>
  <c r="S4637" i="1"/>
  <c r="AH4635" i="1" l="1"/>
  <c r="J4639" i="1"/>
  <c r="T4637" i="1"/>
  <c r="AF4637" i="1" s="1"/>
  <c r="S4638" i="1"/>
  <c r="F4640" i="1"/>
  <c r="O4640" i="1" s="1"/>
  <c r="R4640" i="1" s="1"/>
  <c r="AC4641" i="1"/>
  <c r="AE4641" i="1" s="1"/>
  <c r="G4641" i="1"/>
  <c r="AB4701" i="1"/>
  <c r="X4699" i="1"/>
  <c r="A4700" i="1"/>
  <c r="K4699" i="1"/>
  <c r="M4642" i="1"/>
  <c r="N4642" i="1" s="1"/>
  <c r="P4642" i="1"/>
  <c r="Q4642" i="1"/>
  <c r="L4643" i="1"/>
  <c r="Y4698" i="1"/>
  <c r="C4699" i="1"/>
  <c r="I4699" i="1"/>
  <c r="H4699" i="1" s="1"/>
  <c r="Z4698" i="1"/>
  <c r="AA4698" i="1" s="1"/>
  <c r="AH4698" i="1" s="1"/>
  <c r="AJ4699" i="1"/>
  <c r="J4640" i="1" l="1"/>
  <c r="AB4702" i="1"/>
  <c r="T4638" i="1"/>
  <c r="AF4638" i="1" s="1"/>
  <c r="S4639" i="1"/>
  <c r="AC4642" i="1"/>
  <c r="AE4642" i="1" s="1"/>
  <c r="G4642" i="1"/>
  <c r="X4700" i="1"/>
  <c r="A4701" i="1"/>
  <c r="K4700" i="1"/>
  <c r="F4641" i="1"/>
  <c r="J4641" i="1" s="1"/>
  <c r="M4643" i="1"/>
  <c r="N4643" i="1" s="1"/>
  <c r="P4643" i="1"/>
  <c r="Q4643" i="1"/>
  <c r="L4644" i="1"/>
  <c r="Y4699" i="1"/>
  <c r="AJ4700" i="1"/>
  <c r="I4700" i="1"/>
  <c r="H4700" i="1" s="1"/>
  <c r="Z4699" i="1"/>
  <c r="AA4699" i="1" s="1"/>
  <c r="AH4699" i="1" s="1"/>
  <c r="C4700" i="1"/>
  <c r="O4641" i="1" l="1"/>
  <c r="R4641" i="1" s="1"/>
  <c r="X4701" i="1"/>
  <c r="A4702" i="1"/>
  <c r="K4701" i="1"/>
  <c r="T4639" i="1"/>
  <c r="AF4639" i="1" s="1"/>
  <c r="S4640" i="1"/>
  <c r="Z4700" i="1"/>
  <c r="AA4700" i="1" s="1"/>
  <c r="AH4700" i="1" s="1"/>
  <c r="AJ4701" i="1"/>
  <c r="Y4700" i="1"/>
  <c r="I4701" i="1"/>
  <c r="H4701" i="1" s="1"/>
  <c r="C4701" i="1"/>
  <c r="AC4643" i="1"/>
  <c r="AE4643" i="1" s="1"/>
  <c r="G4643" i="1"/>
  <c r="F4642" i="1"/>
  <c r="O4642" i="1" s="1"/>
  <c r="R4642" i="1" s="1"/>
  <c r="M4644" i="1"/>
  <c r="N4644" i="1" s="1"/>
  <c r="P4644" i="1"/>
  <c r="Q4644" i="1"/>
  <c r="L4645" i="1"/>
  <c r="AB4703" i="1"/>
  <c r="J4642" i="1" l="1"/>
  <c r="F4643" i="1"/>
  <c r="O4643" i="1" s="1"/>
  <c r="R4643" i="1" s="1"/>
  <c r="AB4704" i="1"/>
  <c r="T4640" i="1"/>
  <c r="AF4640" i="1" s="1"/>
  <c r="S4641" i="1"/>
  <c r="K4702" i="1"/>
  <c r="A4703" i="1"/>
  <c r="X4702" i="1"/>
  <c r="AC4644" i="1"/>
  <c r="AE4644" i="1" s="1"/>
  <c r="G4644" i="1"/>
  <c r="Y4701" i="1"/>
  <c r="C4702" i="1"/>
  <c r="Z4701" i="1"/>
  <c r="AA4701" i="1" s="1"/>
  <c r="AH4701" i="1" s="1"/>
  <c r="AJ4702" i="1"/>
  <c r="I4702" i="1"/>
  <c r="H4702" i="1" s="1"/>
  <c r="M4645" i="1"/>
  <c r="N4645" i="1" s="1"/>
  <c r="P4645" i="1"/>
  <c r="Q4645" i="1"/>
  <c r="L4646" i="1"/>
  <c r="J4643" i="1" l="1"/>
  <c r="Z4702" i="1"/>
  <c r="AA4702" i="1" s="1"/>
  <c r="AH4702" i="1" s="1"/>
  <c r="C4703" i="1"/>
  <c r="I4703" i="1"/>
  <c r="H4703" i="1" s="1"/>
  <c r="Y4702" i="1"/>
  <c r="AJ4703" i="1"/>
  <c r="T4641" i="1"/>
  <c r="AF4641" i="1" s="1"/>
  <c r="S4642" i="1"/>
  <c r="AB4705" i="1"/>
  <c r="AC4645" i="1"/>
  <c r="AE4645" i="1" s="1"/>
  <c r="G4645" i="1"/>
  <c r="X4703" i="1"/>
  <c r="K4703" i="1"/>
  <c r="A4704" i="1"/>
  <c r="M4646" i="1"/>
  <c r="N4646" i="1" s="1"/>
  <c r="P4646" i="1"/>
  <c r="Q4646" i="1"/>
  <c r="L4647" i="1"/>
  <c r="F4644" i="1"/>
  <c r="J4644" i="1" s="1"/>
  <c r="O4644" i="1" l="1"/>
  <c r="R4644" i="1" s="1"/>
  <c r="M4647" i="1"/>
  <c r="N4647" i="1" s="1"/>
  <c r="P4647" i="1"/>
  <c r="Q4647" i="1"/>
  <c r="L4648" i="1"/>
  <c r="X4704" i="1"/>
  <c r="K4704" i="1"/>
  <c r="A4705" i="1"/>
  <c r="AB4706" i="1"/>
  <c r="AC4646" i="1"/>
  <c r="AE4646" i="1" s="1"/>
  <c r="G4646" i="1"/>
  <c r="F4645" i="1"/>
  <c r="O4645" i="1" s="1"/>
  <c r="R4645" i="1" s="1"/>
  <c r="T4642" i="1"/>
  <c r="AF4642" i="1" s="1"/>
  <c r="S4643" i="1"/>
  <c r="Z4703" i="1"/>
  <c r="AA4703" i="1" s="1"/>
  <c r="AH4703" i="1" s="1"/>
  <c r="C4704" i="1"/>
  <c r="Y4703" i="1"/>
  <c r="AJ4704" i="1"/>
  <c r="I4704" i="1"/>
  <c r="H4704" i="1" s="1"/>
  <c r="J4645" i="1" l="1"/>
  <c r="F4646" i="1"/>
  <c r="J4646" i="1" s="1"/>
  <c r="K4705" i="1"/>
  <c r="X4705" i="1"/>
  <c r="A4706" i="1"/>
  <c r="AC4647" i="1"/>
  <c r="AE4647" i="1" s="1"/>
  <c r="G4647" i="1"/>
  <c r="T4643" i="1"/>
  <c r="AF4643" i="1" s="1"/>
  <c r="S4644" i="1"/>
  <c r="AB4707" i="1"/>
  <c r="Y4704" i="1"/>
  <c r="C4705" i="1"/>
  <c r="I4705" i="1"/>
  <c r="H4705" i="1" s="1"/>
  <c r="Z4704" i="1"/>
  <c r="AA4704" i="1" s="1"/>
  <c r="AH4704" i="1" s="1"/>
  <c r="AJ4705" i="1"/>
  <c r="M4648" i="1"/>
  <c r="N4648" i="1" s="1"/>
  <c r="P4648" i="1"/>
  <c r="Q4648" i="1"/>
  <c r="L4649" i="1"/>
  <c r="Z4705" i="1" l="1"/>
  <c r="AA4705" i="1" s="1"/>
  <c r="AH4705" i="1" s="1"/>
  <c r="I4706" i="1"/>
  <c r="H4706" i="1" s="1"/>
  <c r="C4706" i="1"/>
  <c r="Y4705" i="1"/>
  <c r="AJ4706" i="1"/>
  <c r="M4649" i="1"/>
  <c r="N4649" i="1" s="1"/>
  <c r="P4649" i="1"/>
  <c r="Q4649" i="1"/>
  <c r="L4650" i="1"/>
  <c r="T4644" i="1"/>
  <c r="AF4644" i="1" s="1"/>
  <c r="S4645" i="1"/>
  <c r="F4647" i="1"/>
  <c r="O4647" i="1" s="1"/>
  <c r="R4647" i="1" s="1"/>
  <c r="AC4648" i="1"/>
  <c r="AE4648" i="1" s="1"/>
  <c r="G4648" i="1"/>
  <c r="O4646" i="1"/>
  <c r="R4646" i="1" s="1"/>
  <c r="AB4708" i="1"/>
  <c r="X4706" i="1"/>
  <c r="A4707" i="1"/>
  <c r="K4706" i="1"/>
  <c r="J4647" i="1" l="1"/>
  <c r="T4645" i="1"/>
  <c r="AF4645" i="1" s="1"/>
  <c r="S4646" i="1"/>
  <c r="F4648" i="1"/>
  <c r="O4648" i="1" s="1"/>
  <c r="R4648" i="1" s="1"/>
  <c r="M4650" i="1"/>
  <c r="N4650" i="1" s="1"/>
  <c r="P4650" i="1"/>
  <c r="Q4650" i="1"/>
  <c r="L4651" i="1"/>
  <c r="Y4706" i="1"/>
  <c r="AJ4707" i="1"/>
  <c r="Z4706" i="1"/>
  <c r="AA4706" i="1" s="1"/>
  <c r="AH4706" i="1" s="1"/>
  <c r="I4707" i="1"/>
  <c r="H4707" i="1" s="1"/>
  <c r="C4707" i="1"/>
  <c r="AB4709" i="1"/>
  <c r="X4707" i="1"/>
  <c r="A4708" i="1"/>
  <c r="K4707" i="1"/>
  <c r="AC4649" i="1"/>
  <c r="AE4649" i="1" s="1"/>
  <c r="G4649" i="1"/>
  <c r="J4648" i="1" l="1"/>
  <c r="AC4650" i="1"/>
  <c r="AE4650" i="1" s="1"/>
  <c r="G4650" i="1"/>
  <c r="F4649" i="1"/>
  <c r="O4649" i="1" s="1"/>
  <c r="R4649" i="1" s="1"/>
  <c r="AB4710" i="1"/>
  <c r="M4651" i="1"/>
  <c r="N4651" i="1" s="1"/>
  <c r="P4651" i="1"/>
  <c r="Q4651" i="1"/>
  <c r="L4652" i="1"/>
  <c r="A4709" i="1"/>
  <c r="X4708" i="1"/>
  <c r="K4708" i="1"/>
  <c r="T4646" i="1"/>
  <c r="AF4646" i="1" s="1"/>
  <c r="S4647" i="1"/>
  <c r="C4708" i="1"/>
  <c r="Y4707" i="1"/>
  <c r="AJ4708" i="1"/>
  <c r="Z4707" i="1"/>
  <c r="AA4707" i="1" s="1"/>
  <c r="AH4707" i="1" s="1"/>
  <c r="I4708" i="1"/>
  <c r="H4708" i="1" s="1"/>
  <c r="AC4651" i="1" l="1"/>
  <c r="AE4651" i="1" s="1"/>
  <c r="G4651" i="1"/>
  <c r="T4647" i="1"/>
  <c r="AF4647" i="1" s="1"/>
  <c r="S4648" i="1"/>
  <c r="M4652" i="1"/>
  <c r="N4652" i="1" s="1"/>
  <c r="P4652" i="1"/>
  <c r="Q4652" i="1"/>
  <c r="L4653" i="1"/>
  <c r="AB4711" i="1"/>
  <c r="F4650" i="1"/>
  <c r="O4650" i="1" s="1"/>
  <c r="R4650" i="1" s="1"/>
  <c r="Z4708" i="1"/>
  <c r="AA4708" i="1" s="1"/>
  <c r="AH4708" i="1" s="1"/>
  <c r="C4709" i="1"/>
  <c r="I4709" i="1"/>
  <c r="H4709" i="1" s="1"/>
  <c r="Y4708" i="1"/>
  <c r="AJ4709" i="1"/>
  <c r="J4649" i="1"/>
  <c r="X4709" i="1"/>
  <c r="A4710" i="1"/>
  <c r="K4709" i="1"/>
  <c r="J4650" i="1" l="1"/>
  <c r="X4710" i="1"/>
  <c r="K4710" i="1"/>
  <c r="A4711" i="1"/>
  <c r="Z4709" i="1"/>
  <c r="AA4709" i="1" s="1"/>
  <c r="AH4709" i="1" s="1"/>
  <c r="C4710" i="1"/>
  <c r="Y4709" i="1"/>
  <c r="I4710" i="1"/>
  <c r="H4710" i="1" s="1"/>
  <c r="AJ4710" i="1"/>
  <c r="AC4652" i="1"/>
  <c r="AE4652" i="1" s="1"/>
  <c r="G4652" i="1"/>
  <c r="F4651" i="1"/>
  <c r="J4651" i="1" s="1"/>
  <c r="AB4712" i="1"/>
  <c r="M4653" i="1"/>
  <c r="N4653" i="1" s="1"/>
  <c r="P4653" i="1"/>
  <c r="Q4653" i="1"/>
  <c r="L4654" i="1"/>
  <c r="T4648" i="1"/>
  <c r="AF4648" i="1" s="1"/>
  <c r="S4649" i="1"/>
  <c r="O4651" i="1" l="1"/>
  <c r="R4651" i="1" s="1"/>
  <c r="Y4710" i="1"/>
  <c r="AJ4711" i="1"/>
  <c r="I4711" i="1"/>
  <c r="H4711" i="1" s="1"/>
  <c r="Z4710" i="1"/>
  <c r="AA4710" i="1" s="1"/>
  <c r="AH4710" i="1" s="1"/>
  <c r="C4711" i="1"/>
  <c r="AC4653" i="1"/>
  <c r="AE4653" i="1" s="1"/>
  <c r="G4653" i="1"/>
  <c r="X4711" i="1"/>
  <c r="A4712" i="1"/>
  <c r="K4711" i="1"/>
  <c r="M4654" i="1"/>
  <c r="N4654" i="1" s="1"/>
  <c r="P4654" i="1"/>
  <c r="Q4654" i="1"/>
  <c r="L4655" i="1"/>
  <c r="F4652" i="1"/>
  <c r="O4652" i="1" s="1"/>
  <c r="R4652" i="1" s="1"/>
  <c r="T4649" i="1"/>
  <c r="AF4649" i="1" s="1"/>
  <c r="S4650" i="1"/>
  <c r="AB4713" i="1"/>
  <c r="J4652" i="1" l="1"/>
  <c r="X4712" i="1"/>
  <c r="K4712" i="1"/>
  <c r="A4713" i="1"/>
  <c r="AC4654" i="1"/>
  <c r="AE4654" i="1" s="1"/>
  <c r="G4654" i="1"/>
  <c r="Z4711" i="1"/>
  <c r="AA4711" i="1" s="1"/>
  <c r="AH4711" i="1" s="1"/>
  <c r="I4712" i="1"/>
  <c r="H4712" i="1" s="1"/>
  <c r="C4712" i="1"/>
  <c r="Y4711" i="1"/>
  <c r="AJ4712" i="1"/>
  <c r="AB4714" i="1"/>
  <c r="T4650" i="1"/>
  <c r="AF4650" i="1" s="1"/>
  <c r="S4651" i="1"/>
  <c r="M4655" i="1"/>
  <c r="N4655" i="1" s="1"/>
  <c r="P4655" i="1"/>
  <c r="Q4655" i="1"/>
  <c r="L4656" i="1"/>
  <c r="F4653" i="1"/>
  <c r="O4653" i="1" s="1"/>
  <c r="R4653" i="1" s="1"/>
  <c r="J4653" i="1" l="1"/>
  <c r="AB4715" i="1"/>
  <c r="AC4655" i="1"/>
  <c r="AE4655" i="1" s="1"/>
  <c r="G4655" i="1"/>
  <c r="M4656" i="1"/>
  <c r="N4656" i="1" s="1"/>
  <c r="P4656" i="1"/>
  <c r="Q4656" i="1"/>
  <c r="L4657" i="1"/>
  <c r="T4651" i="1"/>
  <c r="AF4651" i="1" s="1"/>
  <c r="S4652" i="1"/>
  <c r="F4654" i="1"/>
  <c r="O4654" i="1" s="1"/>
  <c r="R4654" i="1" s="1"/>
  <c r="Z4712" i="1"/>
  <c r="AA4712" i="1" s="1"/>
  <c r="AH4712" i="1" s="1"/>
  <c r="C4713" i="1"/>
  <c r="Y4712" i="1"/>
  <c r="AJ4713" i="1"/>
  <c r="I4713" i="1"/>
  <c r="H4713" i="1" s="1"/>
  <c r="X4713" i="1"/>
  <c r="A4714" i="1"/>
  <c r="K4713" i="1"/>
  <c r="T4652" i="1" l="1"/>
  <c r="AF4652" i="1" s="1"/>
  <c r="S4653" i="1"/>
  <c r="AC4656" i="1"/>
  <c r="AE4656" i="1" s="1"/>
  <c r="G4656" i="1"/>
  <c r="A4715" i="1"/>
  <c r="X4714" i="1"/>
  <c r="K4714" i="1"/>
  <c r="J4654" i="1"/>
  <c r="M4657" i="1"/>
  <c r="N4657" i="1" s="1"/>
  <c r="P4657" i="1"/>
  <c r="Q4657" i="1"/>
  <c r="L4658" i="1"/>
  <c r="AB4716" i="1"/>
  <c r="AJ4714" i="1"/>
  <c r="I4714" i="1"/>
  <c r="H4714" i="1" s="1"/>
  <c r="Z4713" i="1"/>
  <c r="AA4713" i="1" s="1"/>
  <c r="AH4713" i="1" s="1"/>
  <c r="C4714" i="1"/>
  <c r="Y4713" i="1"/>
  <c r="F4655" i="1"/>
  <c r="O4655" i="1" s="1"/>
  <c r="R4655" i="1" s="1"/>
  <c r="J4655" i="1" l="1"/>
  <c r="M4658" i="1"/>
  <c r="N4658" i="1" s="1"/>
  <c r="P4658" i="1"/>
  <c r="Q4658" i="1"/>
  <c r="L4659" i="1"/>
  <c r="Z4714" i="1"/>
  <c r="AA4714" i="1" s="1"/>
  <c r="AH4714" i="1" s="1"/>
  <c r="C4715" i="1"/>
  <c r="I4715" i="1"/>
  <c r="H4715" i="1" s="1"/>
  <c r="Y4714" i="1"/>
  <c r="AJ4715" i="1"/>
  <c r="T4653" i="1"/>
  <c r="AF4653" i="1" s="1"/>
  <c r="S4654" i="1"/>
  <c r="AB4717" i="1"/>
  <c r="X4715" i="1"/>
  <c r="A4716" i="1"/>
  <c r="K4715" i="1"/>
  <c r="F4656" i="1"/>
  <c r="O4656" i="1" s="1"/>
  <c r="R4656" i="1" s="1"/>
  <c r="AC4657" i="1"/>
  <c r="AE4657" i="1" s="1"/>
  <c r="G4657" i="1"/>
  <c r="F4657" i="1" l="1"/>
  <c r="J4657" i="1" s="1"/>
  <c r="J4656" i="1"/>
  <c r="Y4715" i="1"/>
  <c r="AJ4716" i="1"/>
  <c r="Z4715" i="1"/>
  <c r="AA4715" i="1" s="1"/>
  <c r="AH4715" i="1" s="1"/>
  <c r="I4716" i="1"/>
  <c r="H4716" i="1" s="1"/>
  <c r="C4716" i="1"/>
  <c r="T4654" i="1"/>
  <c r="AF4654" i="1" s="1"/>
  <c r="S4655" i="1"/>
  <c r="AC4658" i="1"/>
  <c r="AE4658" i="1" s="1"/>
  <c r="G4658" i="1"/>
  <c r="X4716" i="1"/>
  <c r="A4717" i="1"/>
  <c r="K4716" i="1"/>
  <c r="AB4718" i="1"/>
  <c r="M4659" i="1"/>
  <c r="N4659" i="1" s="1"/>
  <c r="P4659" i="1"/>
  <c r="Q4659" i="1"/>
  <c r="L4660" i="1"/>
  <c r="O4657" i="1" l="1"/>
  <c r="R4657" i="1" s="1"/>
  <c r="T4655" i="1"/>
  <c r="AF4655" i="1" s="1"/>
  <c r="S4656" i="1"/>
  <c r="C4717" i="1"/>
  <c r="I4717" i="1"/>
  <c r="H4717" i="1" s="1"/>
  <c r="Y4716" i="1"/>
  <c r="AJ4717" i="1"/>
  <c r="Z4716" i="1"/>
  <c r="AA4716" i="1" s="1"/>
  <c r="AH4716" i="1" s="1"/>
  <c r="AC4659" i="1"/>
  <c r="AE4659" i="1" s="1"/>
  <c r="G4659" i="1"/>
  <c r="A4718" i="1"/>
  <c r="X4717" i="1"/>
  <c r="K4717" i="1"/>
  <c r="M4660" i="1"/>
  <c r="N4660" i="1" s="1"/>
  <c r="P4660" i="1"/>
  <c r="Q4660" i="1"/>
  <c r="L4661" i="1"/>
  <c r="AB4719" i="1"/>
  <c r="F4658" i="1"/>
  <c r="J4658" i="1" s="1"/>
  <c r="O4658" i="1" l="1"/>
  <c r="R4658" i="1" s="1"/>
  <c r="AB4720" i="1"/>
  <c r="M4661" i="1"/>
  <c r="N4661" i="1" s="1"/>
  <c r="P4661" i="1"/>
  <c r="Q4661" i="1"/>
  <c r="L4662" i="1"/>
  <c r="F4659" i="1"/>
  <c r="J4659" i="1" s="1"/>
  <c r="C4718" i="1"/>
  <c r="Y4717" i="1"/>
  <c r="AJ4718" i="1"/>
  <c r="Z4717" i="1"/>
  <c r="AA4717" i="1" s="1"/>
  <c r="AH4717" i="1" s="1"/>
  <c r="I4718" i="1"/>
  <c r="H4718" i="1" s="1"/>
  <c r="T4656" i="1"/>
  <c r="AF4656" i="1" s="1"/>
  <c r="S4657" i="1"/>
  <c r="AC4660" i="1"/>
  <c r="AE4660" i="1" s="1"/>
  <c r="G4660" i="1"/>
  <c r="A4719" i="1"/>
  <c r="K4718" i="1"/>
  <c r="X4718" i="1"/>
  <c r="AC4661" i="1" l="1"/>
  <c r="AE4661" i="1" s="1"/>
  <c r="G4661" i="1"/>
  <c r="Z4718" i="1"/>
  <c r="AA4718" i="1" s="1"/>
  <c r="AH4718" i="1" s="1"/>
  <c r="C4719" i="1"/>
  <c r="Y4718" i="1"/>
  <c r="AJ4719" i="1"/>
  <c r="I4719" i="1"/>
  <c r="H4719" i="1" s="1"/>
  <c r="M4662" i="1"/>
  <c r="N4662" i="1" s="1"/>
  <c r="P4662" i="1"/>
  <c r="Q4662" i="1"/>
  <c r="L4663" i="1"/>
  <c r="F4660" i="1"/>
  <c r="O4660" i="1" s="1"/>
  <c r="R4660" i="1" s="1"/>
  <c r="O4659" i="1"/>
  <c r="R4659" i="1" s="1"/>
  <c r="AB4721" i="1"/>
  <c r="X4719" i="1"/>
  <c r="K4719" i="1"/>
  <c r="A4720" i="1"/>
  <c r="T4657" i="1"/>
  <c r="AF4657" i="1" s="1"/>
  <c r="S4658" i="1"/>
  <c r="Y4719" i="1" l="1"/>
  <c r="C4720" i="1"/>
  <c r="Z4719" i="1"/>
  <c r="AA4719" i="1" s="1"/>
  <c r="AH4719" i="1" s="1"/>
  <c r="AJ4720" i="1"/>
  <c r="I4720" i="1"/>
  <c r="H4720" i="1" s="1"/>
  <c r="A4721" i="1"/>
  <c r="K4720" i="1"/>
  <c r="X4720" i="1"/>
  <c r="J4660" i="1"/>
  <c r="F4661" i="1"/>
  <c r="J4661" i="1" s="1"/>
  <c r="T4658" i="1"/>
  <c r="AF4658" i="1" s="1"/>
  <c r="S4659" i="1"/>
  <c r="AB4722" i="1"/>
  <c r="AC4662" i="1"/>
  <c r="AE4662" i="1" s="1"/>
  <c r="G4662" i="1"/>
  <c r="M4663" i="1"/>
  <c r="N4663" i="1" s="1"/>
  <c r="P4663" i="1"/>
  <c r="Q4663" i="1"/>
  <c r="L4664" i="1"/>
  <c r="O4661" i="1" l="1"/>
  <c r="R4661" i="1" s="1"/>
  <c r="A4722" i="1"/>
  <c r="K4721" i="1"/>
  <c r="X4721" i="1"/>
  <c r="F4662" i="1"/>
  <c r="O4662" i="1" s="1"/>
  <c r="R4662" i="1" s="1"/>
  <c r="M4664" i="1"/>
  <c r="N4664" i="1" s="1"/>
  <c r="P4664" i="1"/>
  <c r="Q4664" i="1"/>
  <c r="L4665" i="1"/>
  <c r="AC4663" i="1"/>
  <c r="AE4663" i="1" s="1"/>
  <c r="G4663" i="1"/>
  <c r="AB4723" i="1"/>
  <c r="T4659" i="1"/>
  <c r="AF4659" i="1" s="1"/>
  <c r="S4660" i="1"/>
  <c r="C4721" i="1"/>
  <c r="Y4720" i="1"/>
  <c r="AJ4721" i="1"/>
  <c r="Z4720" i="1"/>
  <c r="AA4720" i="1" s="1"/>
  <c r="AH4720" i="1" s="1"/>
  <c r="I4721" i="1"/>
  <c r="H4721" i="1" s="1"/>
  <c r="J4662" i="1" l="1"/>
  <c r="M4665" i="1"/>
  <c r="N4665" i="1" s="1"/>
  <c r="P4665" i="1"/>
  <c r="Q4665" i="1"/>
  <c r="L4666" i="1"/>
  <c r="Z4721" i="1"/>
  <c r="AA4721" i="1" s="1"/>
  <c r="AH4721" i="1" s="1"/>
  <c r="AJ4722" i="1"/>
  <c r="Y4721" i="1"/>
  <c r="C4722" i="1"/>
  <c r="I4722" i="1"/>
  <c r="H4722" i="1" s="1"/>
  <c r="T4660" i="1"/>
  <c r="AF4660" i="1" s="1"/>
  <c r="S4661" i="1"/>
  <c r="F4663" i="1"/>
  <c r="J4663" i="1" s="1"/>
  <c r="AB4724" i="1"/>
  <c r="X4722" i="1"/>
  <c r="A4723" i="1"/>
  <c r="K4722" i="1"/>
  <c r="AC4664" i="1"/>
  <c r="AE4664" i="1" s="1"/>
  <c r="G4664" i="1"/>
  <c r="O4663" i="1" l="1"/>
  <c r="R4663" i="1" s="1"/>
  <c r="X4723" i="1"/>
  <c r="A4724" i="1"/>
  <c r="K4723" i="1"/>
  <c r="AC4665" i="1"/>
  <c r="AE4665" i="1" s="1"/>
  <c r="G4665" i="1"/>
  <c r="Z4722" i="1"/>
  <c r="AA4722" i="1" s="1"/>
  <c r="AH4722" i="1" s="1"/>
  <c r="C4723" i="1"/>
  <c r="AJ4723" i="1"/>
  <c r="Y4722" i="1"/>
  <c r="I4723" i="1"/>
  <c r="H4723" i="1" s="1"/>
  <c r="F4664" i="1"/>
  <c r="O4664" i="1" s="1"/>
  <c r="R4664" i="1" s="1"/>
  <c r="M4666" i="1"/>
  <c r="N4666" i="1" s="1"/>
  <c r="P4666" i="1"/>
  <c r="Q4666" i="1"/>
  <c r="L4667" i="1"/>
  <c r="T4661" i="1"/>
  <c r="AF4661" i="1" s="1"/>
  <c r="S4662" i="1"/>
  <c r="AB4725" i="1"/>
  <c r="J4664" i="1" l="1"/>
  <c r="AB4726" i="1"/>
  <c r="T4662" i="1"/>
  <c r="AF4662" i="1" s="1"/>
  <c r="S4663" i="1"/>
  <c r="F4665" i="1"/>
  <c r="O4665" i="1" s="1"/>
  <c r="R4665" i="1" s="1"/>
  <c r="AC4666" i="1"/>
  <c r="AE4666" i="1" s="1"/>
  <c r="G4666" i="1"/>
  <c r="X4724" i="1"/>
  <c r="K4724" i="1"/>
  <c r="A4725" i="1"/>
  <c r="M4667" i="1"/>
  <c r="N4667" i="1" s="1"/>
  <c r="P4667" i="1"/>
  <c r="Q4667" i="1"/>
  <c r="L4668" i="1"/>
  <c r="Y4723" i="1"/>
  <c r="C4724" i="1"/>
  <c r="Z4723" i="1"/>
  <c r="AA4723" i="1" s="1"/>
  <c r="AH4723" i="1" s="1"/>
  <c r="AJ4724" i="1"/>
  <c r="I4724" i="1"/>
  <c r="H4724" i="1" s="1"/>
  <c r="J4665" i="1" l="1"/>
  <c r="K4725" i="1"/>
  <c r="X4725" i="1"/>
  <c r="A4726" i="1"/>
  <c r="T4663" i="1"/>
  <c r="AF4663" i="1" s="1"/>
  <c r="S4664" i="1"/>
  <c r="Y4724" i="1"/>
  <c r="C4725" i="1"/>
  <c r="Z4724" i="1"/>
  <c r="AA4724" i="1" s="1"/>
  <c r="AH4724" i="1" s="1"/>
  <c r="AJ4725" i="1"/>
  <c r="I4725" i="1"/>
  <c r="H4725" i="1" s="1"/>
  <c r="AC4667" i="1"/>
  <c r="AE4667" i="1" s="1"/>
  <c r="G4667" i="1"/>
  <c r="M4668" i="1"/>
  <c r="N4668" i="1" s="1"/>
  <c r="P4668" i="1"/>
  <c r="Q4668" i="1"/>
  <c r="L4669" i="1"/>
  <c r="F4666" i="1"/>
  <c r="O4666" i="1" s="1"/>
  <c r="R4666" i="1" s="1"/>
  <c r="AB4727" i="1"/>
  <c r="J4666" i="1" l="1"/>
  <c r="T4664" i="1"/>
  <c r="AF4664" i="1" s="1"/>
  <c r="S4665" i="1"/>
  <c r="A4727" i="1"/>
  <c r="X4726" i="1"/>
  <c r="K4726" i="1"/>
  <c r="AC4668" i="1"/>
  <c r="AE4668" i="1" s="1"/>
  <c r="G4668" i="1"/>
  <c r="Y4725" i="1"/>
  <c r="C4726" i="1"/>
  <c r="Z4725" i="1"/>
  <c r="AA4725" i="1" s="1"/>
  <c r="AH4725" i="1" s="1"/>
  <c r="AJ4726" i="1"/>
  <c r="I4726" i="1"/>
  <c r="H4726" i="1" s="1"/>
  <c r="AB4728" i="1"/>
  <c r="M4669" i="1"/>
  <c r="N4669" i="1" s="1"/>
  <c r="L4670" i="1"/>
  <c r="F4667" i="1"/>
  <c r="J4667" i="1" s="1"/>
  <c r="AB4729" i="1" l="1"/>
  <c r="T4665" i="1"/>
  <c r="AF4665" i="1" s="1"/>
  <c r="S4666" i="1"/>
  <c r="AC4669" i="1"/>
  <c r="AE4669" i="1" s="1"/>
  <c r="G4669" i="1"/>
  <c r="F4668" i="1"/>
  <c r="J4668" i="1" s="1"/>
  <c r="Y4726" i="1"/>
  <c r="C4727" i="1"/>
  <c r="Z4726" i="1"/>
  <c r="AA4726" i="1" s="1"/>
  <c r="AH4726" i="1" s="1"/>
  <c r="AJ4727" i="1"/>
  <c r="I4727" i="1"/>
  <c r="H4727" i="1" s="1"/>
  <c r="O4667" i="1"/>
  <c r="R4667" i="1" s="1"/>
  <c r="M4670" i="1"/>
  <c r="N4670" i="1" s="1"/>
  <c r="L4671" i="1"/>
  <c r="K4727" i="1"/>
  <c r="X4727" i="1"/>
  <c r="A4728" i="1"/>
  <c r="O4668" i="1" l="1"/>
  <c r="R4668" i="1" s="1"/>
  <c r="G4670" i="1"/>
  <c r="AC4670" i="1"/>
  <c r="AE4670" i="1" s="1"/>
  <c r="T4666" i="1"/>
  <c r="AF4666" i="1" s="1"/>
  <c r="S4667" i="1"/>
  <c r="Y4727" i="1"/>
  <c r="D4720" i="1" s="1"/>
  <c r="AJ4728" i="1"/>
  <c r="Z4727" i="1"/>
  <c r="C4728" i="1"/>
  <c r="I4728" i="1"/>
  <c r="H4728" i="1" s="1"/>
  <c r="M4671" i="1"/>
  <c r="N4671" i="1" s="1"/>
  <c r="L4672" i="1"/>
  <c r="AB4730" i="1"/>
  <c r="K4728" i="1"/>
  <c r="X4728" i="1"/>
  <c r="A4729" i="1"/>
  <c r="F4669" i="1"/>
  <c r="O4669" i="1" s="1"/>
  <c r="P4669" i="1" l="1"/>
  <c r="D4726" i="1"/>
  <c r="D4725" i="1"/>
  <c r="D4719" i="1"/>
  <c r="D4724" i="1"/>
  <c r="D4723" i="1"/>
  <c r="G4671" i="1"/>
  <c r="AC4671" i="1"/>
  <c r="AE4671" i="1" s="1"/>
  <c r="D4727" i="1"/>
  <c r="D4396" i="1"/>
  <c r="D4397" i="1"/>
  <c r="D4399" i="1"/>
  <c r="D4398" i="1"/>
  <c r="D4402" i="1"/>
  <c r="D4400" i="1"/>
  <c r="D4401" i="1"/>
  <c r="D4405" i="1"/>
  <c r="D4404" i="1"/>
  <c r="D4403" i="1"/>
  <c r="D4407" i="1"/>
  <c r="D4408" i="1"/>
  <c r="D4409" i="1"/>
  <c r="D4406" i="1"/>
  <c r="D4411" i="1"/>
  <c r="D4413" i="1"/>
  <c r="D4410" i="1"/>
  <c r="D4412" i="1"/>
  <c r="D4416" i="1"/>
  <c r="D4415" i="1"/>
  <c r="D4418" i="1"/>
  <c r="D4414" i="1"/>
  <c r="D4417" i="1"/>
  <c r="D4421" i="1"/>
  <c r="D4420" i="1"/>
  <c r="D4419" i="1"/>
  <c r="D4422" i="1"/>
  <c r="D4424" i="1"/>
  <c r="D4423" i="1"/>
  <c r="D4425" i="1"/>
  <c r="D4426" i="1"/>
  <c r="D4427" i="1"/>
  <c r="D4429" i="1"/>
  <c r="D4428" i="1"/>
  <c r="D4430" i="1"/>
  <c r="D4432" i="1"/>
  <c r="D4431" i="1"/>
  <c r="D4433" i="1"/>
  <c r="D4434" i="1"/>
  <c r="D4435" i="1"/>
  <c r="D4437" i="1"/>
  <c r="D4436" i="1"/>
  <c r="D4438" i="1"/>
  <c r="D4441" i="1"/>
  <c r="D4440" i="1"/>
  <c r="D4439" i="1"/>
  <c r="D4442" i="1"/>
  <c r="D4443" i="1"/>
  <c r="D4446" i="1"/>
  <c r="D4448" i="1"/>
  <c r="D4445" i="1"/>
  <c r="D4444" i="1"/>
  <c r="D4447" i="1"/>
  <c r="D4452" i="1"/>
  <c r="D4449" i="1"/>
  <c r="D4450" i="1"/>
  <c r="D4451" i="1"/>
  <c r="D4454" i="1"/>
  <c r="D4455" i="1"/>
  <c r="D4453" i="1"/>
  <c r="D4456" i="1"/>
  <c r="D4457" i="1"/>
  <c r="D4458" i="1"/>
  <c r="D4459" i="1"/>
  <c r="D4460" i="1"/>
  <c r="D4461" i="1"/>
  <c r="D4462" i="1"/>
  <c r="D4463" i="1"/>
  <c r="D4464" i="1"/>
  <c r="D4466" i="1"/>
  <c r="D4465" i="1"/>
  <c r="D4468" i="1"/>
  <c r="D4467" i="1"/>
  <c r="D4470" i="1"/>
  <c r="D4469" i="1"/>
  <c r="D4471" i="1"/>
  <c r="D4474" i="1"/>
  <c r="D4473" i="1"/>
  <c r="D4475" i="1"/>
  <c r="D4472" i="1"/>
  <c r="D4476" i="1"/>
  <c r="D4479" i="1"/>
  <c r="D4477" i="1"/>
  <c r="D4478" i="1"/>
  <c r="D4481" i="1"/>
  <c r="D4480" i="1"/>
  <c r="D4482" i="1"/>
  <c r="D4484" i="1"/>
  <c r="D4483" i="1"/>
  <c r="D4486" i="1"/>
  <c r="D4485" i="1"/>
  <c r="D4487" i="1"/>
  <c r="D4489" i="1"/>
  <c r="D4492" i="1"/>
  <c r="D4488" i="1"/>
  <c r="D4491" i="1"/>
  <c r="D4493" i="1"/>
  <c r="D4490" i="1"/>
  <c r="D4494" i="1"/>
  <c r="D4495" i="1"/>
  <c r="D4496" i="1"/>
  <c r="D4497" i="1"/>
  <c r="D4500" i="1"/>
  <c r="D4498" i="1"/>
  <c r="D4499" i="1"/>
  <c r="D4501" i="1"/>
  <c r="D4502" i="1"/>
  <c r="D4503" i="1"/>
  <c r="D4504" i="1"/>
  <c r="D4507" i="1"/>
  <c r="D4505" i="1"/>
  <c r="D4506" i="1"/>
  <c r="D4508" i="1"/>
  <c r="D4509" i="1"/>
  <c r="D4511" i="1"/>
  <c r="D4510" i="1"/>
  <c r="D4512" i="1"/>
  <c r="D4513" i="1"/>
  <c r="D4514" i="1"/>
  <c r="D4516" i="1"/>
  <c r="D4515" i="1"/>
  <c r="D4519" i="1"/>
  <c r="D4518" i="1"/>
  <c r="D4517" i="1"/>
  <c r="D4520" i="1"/>
  <c r="D4521" i="1"/>
  <c r="D4523" i="1"/>
  <c r="D4522" i="1"/>
  <c r="D4524" i="1"/>
  <c r="D4525" i="1"/>
  <c r="D4526" i="1"/>
  <c r="D4527" i="1"/>
  <c r="D4529" i="1"/>
  <c r="D4528" i="1"/>
  <c r="D4530" i="1"/>
  <c r="D4531" i="1"/>
  <c r="D4533" i="1"/>
  <c r="D4534" i="1"/>
  <c r="D4532" i="1"/>
  <c r="D4535" i="1"/>
  <c r="D4537" i="1"/>
  <c r="D4536" i="1"/>
  <c r="D4539" i="1"/>
  <c r="D4538" i="1"/>
  <c r="D4542" i="1"/>
  <c r="D4540" i="1"/>
  <c r="D4541" i="1"/>
  <c r="D4543" i="1"/>
  <c r="D4544" i="1"/>
  <c r="D4547" i="1"/>
  <c r="D4546" i="1"/>
  <c r="D4545" i="1"/>
  <c r="D4548" i="1"/>
  <c r="D4551" i="1"/>
  <c r="D4549" i="1"/>
  <c r="D4552" i="1"/>
  <c r="D4550" i="1"/>
  <c r="D4553" i="1"/>
  <c r="D4555" i="1"/>
  <c r="D4554" i="1"/>
  <c r="D4556" i="1"/>
  <c r="D4557" i="1"/>
  <c r="D4562" i="1"/>
  <c r="D4560" i="1"/>
  <c r="D4558" i="1"/>
  <c r="D4559" i="1"/>
  <c r="D4561" i="1"/>
  <c r="D4564" i="1"/>
  <c r="D4563" i="1"/>
  <c r="D4568" i="1"/>
  <c r="D4565" i="1"/>
  <c r="D4566" i="1"/>
  <c r="D4570" i="1"/>
  <c r="D4567" i="1"/>
  <c r="D4569" i="1"/>
  <c r="D4571" i="1"/>
  <c r="D4572" i="1"/>
  <c r="D4573" i="1"/>
  <c r="D4574" i="1"/>
  <c r="D4575" i="1"/>
  <c r="D4576" i="1"/>
  <c r="D4578" i="1"/>
  <c r="D4577" i="1"/>
  <c r="D4582" i="1"/>
  <c r="D4580" i="1"/>
  <c r="D4579" i="1"/>
  <c r="D4583" i="1"/>
  <c r="D4581" i="1"/>
  <c r="D4584" i="1"/>
  <c r="D4585" i="1"/>
  <c r="D4586" i="1"/>
  <c r="D4587" i="1"/>
  <c r="D4588" i="1"/>
  <c r="D4589" i="1"/>
  <c r="D4591" i="1"/>
  <c r="D4590" i="1"/>
  <c r="D4592" i="1"/>
  <c r="D4593" i="1"/>
  <c r="D4594" i="1"/>
  <c r="D4595" i="1"/>
  <c r="D4596" i="1"/>
  <c r="D4597" i="1"/>
  <c r="D4601" i="1"/>
  <c r="D4598" i="1"/>
  <c r="D4599" i="1"/>
  <c r="D4600" i="1"/>
  <c r="D4602" i="1"/>
  <c r="D4604" i="1"/>
  <c r="D4605" i="1"/>
  <c r="D4603" i="1"/>
  <c r="D4606" i="1"/>
  <c r="D4607" i="1"/>
  <c r="D4608" i="1"/>
  <c r="D4610" i="1"/>
  <c r="D4609" i="1"/>
  <c r="D4611" i="1"/>
  <c r="D4613" i="1"/>
  <c r="D4614" i="1"/>
  <c r="D4612" i="1"/>
  <c r="D4616" i="1"/>
  <c r="D4615" i="1"/>
  <c r="D4617" i="1"/>
  <c r="D4618" i="1"/>
  <c r="D4619" i="1"/>
  <c r="D4620" i="1"/>
  <c r="D4621" i="1"/>
  <c r="D4622" i="1"/>
  <c r="D4623" i="1"/>
  <c r="D4627" i="1"/>
  <c r="D4624" i="1"/>
  <c r="D4626" i="1"/>
  <c r="D4625" i="1"/>
  <c r="D4628" i="1"/>
  <c r="D4630" i="1"/>
  <c r="D4629" i="1"/>
  <c r="D4632" i="1"/>
  <c r="D4631" i="1"/>
  <c r="D4633" i="1"/>
  <c r="D4635" i="1"/>
  <c r="D4634" i="1"/>
  <c r="D4636" i="1"/>
  <c r="D4637" i="1"/>
  <c r="D4638" i="1"/>
  <c r="D4639" i="1"/>
  <c r="D4640" i="1"/>
  <c r="D4641" i="1"/>
  <c r="D4643" i="1"/>
  <c r="D4642" i="1"/>
  <c r="D4644" i="1"/>
  <c r="D4647" i="1"/>
  <c r="D4645" i="1"/>
  <c r="D4648" i="1"/>
  <c r="D4646" i="1"/>
  <c r="D4650" i="1"/>
  <c r="D4649" i="1"/>
  <c r="D4651" i="1"/>
  <c r="D4652" i="1"/>
  <c r="D4654" i="1"/>
  <c r="D4653" i="1"/>
  <c r="D4657" i="1"/>
  <c r="D4655" i="1"/>
  <c r="D4658" i="1"/>
  <c r="D4656" i="1"/>
  <c r="D4660" i="1"/>
  <c r="D4659" i="1"/>
  <c r="D4661" i="1"/>
  <c r="D4665" i="1"/>
  <c r="D4662" i="1"/>
  <c r="D4663" i="1"/>
  <c r="D4664" i="1"/>
  <c r="D4666" i="1"/>
  <c r="D4667" i="1"/>
  <c r="D4668" i="1"/>
  <c r="D4670" i="1"/>
  <c r="D4669" i="1"/>
  <c r="D4672" i="1"/>
  <c r="D4671" i="1"/>
  <c r="D4673" i="1"/>
  <c r="D4674" i="1"/>
  <c r="D4678" i="1"/>
  <c r="D4675" i="1"/>
  <c r="D4676" i="1"/>
  <c r="D4677" i="1"/>
  <c r="D4680" i="1"/>
  <c r="D4679" i="1"/>
  <c r="D4684" i="1"/>
  <c r="D4681" i="1"/>
  <c r="D4682" i="1"/>
  <c r="D4686" i="1"/>
  <c r="D4683" i="1"/>
  <c r="D4685" i="1"/>
  <c r="D4687" i="1"/>
  <c r="D4690" i="1"/>
  <c r="D4691" i="1"/>
  <c r="D4688" i="1"/>
  <c r="D4689" i="1"/>
  <c r="D4693" i="1"/>
  <c r="D4692" i="1"/>
  <c r="D4694" i="1"/>
  <c r="D4696" i="1"/>
  <c r="D4698" i="1"/>
  <c r="D4695" i="1"/>
  <c r="D4699" i="1"/>
  <c r="D4697" i="1"/>
  <c r="D4701" i="1"/>
  <c r="D4700" i="1"/>
  <c r="D4702" i="1"/>
  <c r="D4704" i="1"/>
  <c r="D4703" i="1"/>
  <c r="D4707" i="1"/>
  <c r="D4705" i="1"/>
  <c r="D4706" i="1"/>
  <c r="D4708" i="1"/>
  <c r="D4709" i="1"/>
  <c r="D4712" i="1"/>
  <c r="D4714" i="1"/>
  <c r="D4710" i="1"/>
  <c r="D4711" i="1"/>
  <c r="D4713" i="1"/>
  <c r="D4715" i="1"/>
  <c r="D4718" i="1"/>
  <c r="D4716" i="1"/>
  <c r="D4717" i="1"/>
  <c r="E4725" i="1"/>
  <c r="E4719" i="1"/>
  <c r="A4730" i="1"/>
  <c r="X4729" i="1"/>
  <c r="K4729" i="1"/>
  <c r="AB4731" i="1"/>
  <c r="M4672" i="1"/>
  <c r="N4672" i="1" s="1"/>
  <c r="L4673" i="1"/>
  <c r="E4728" i="1"/>
  <c r="T4667" i="1"/>
  <c r="AF4667" i="1" s="1"/>
  <c r="S4668" i="1"/>
  <c r="Y4728" i="1"/>
  <c r="C4729" i="1"/>
  <c r="Z4728" i="1"/>
  <c r="AA4728" i="1" s="1"/>
  <c r="AH4728" i="1" s="1"/>
  <c r="AJ4729" i="1"/>
  <c r="I4729" i="1"/>
  <c r="H4729" i="1" s="1"/>
  <c r="E4723" i="1"/>
  <c r="F4670" i="1"/>
  <c r="J4670" i="1" s="1"/>
  <c r="E4720" i="1"/>
  <c r="J4669" i="1"/>
  <c r="E4724" i="1"/>
  <c r="E4726" i="1"/>
  <c r="Q4669" i="1"/>
  <c r="Q4670" i="1" s="1"/>
  <c r="Q4671" i="1" s="1"/>
  <c r="Q4672" i="1" s="1"/>
  <c r="P4670" i="1"/>
  <c r="P4671" i="1" s="1"/>
  <c r="P4672" i="1" s="1"/>
  <c r="D4722" i="1"/>
  <c r="D4721" i="1"/>
  <c r="O4670" i="1" l="1"/>
  <c r="R4670" i="1" s="1"/>
  <c r="E4721" i="1"/>
  <c r="E4729" i="1"/>
  <c r="AB4732" i="1"/>
  <c r="K4730" i="1"/>
  <c r="A4731" i="1"/>
  <c r="X4730" i="1"/>
  <c r="E4715" i="1"/>
  <c r="E4714" i="1"/>
  <c r="E4706" i="1"/>
  <c r="E4704" i="1"/>
  <c r="E4697" i="1"/>
  <c r="E4696" i="1"/>
  <c r="E4689" i="1"/>
  <c r="E4687" i="1"/>
  <c r="E4682" i="1"/>
  <c r="E4680" i="1"/>
  <c r="E4678" i="1"/>
  <c r="E4672" i="1"/>
  <c r="U4667" i="1"/>
  <c r="E4667" i="1"/>
  <c r="V4667" i="1" s="1"/>
  <c r="U4662" i="1"/>
  <c r="E4662" i="1"/>
  <c r="V4662" i="1" s="1"/>
  <c r="U4660" i="1"/>
  <c r="E4660" i="1"/>
  <c r="V4660" i="1" s="1"/>
  <c r="U4657" i="1"/>
  <c r="E4657" i="1"/>
  <c r="V4657" i="1" s="1"/>
  <c r="U4651" i="1"/>
  <c r="E4651" i="1"/>
  <c r="V4651" i="1" s="1"/>
  <c r="U4648" i="1"/>
  <c r="E4648" i="1"/>
  <c r="V4648" i="1" s="1"/>
  <c r="U4642" i="1"/>
  <c r="E4642" i="1"/>
  <c r="V4642" i="1" s="1"/>
  <c r="U4639" i="1"/>
  <c r="E4639" i="1"/>
  <c r="V4639" i="1" s="1"/>
  <c r="U4634" i="1"/>
  <c r="E4634" i="1"/>
  <c r="V4634" i="1" s="1"/>
  <c r="U4632" i="1"/>
  <c r="E4632" i="1"/>
  <c r="V4632" i="1" s="1"/>
  <c r="U4625" i="1"/>
  <c r="E4625" i="1"/>
  <c r="V4625" i="1" s="1"/>
  <c r="U4623" i="1"/>
  <c r="E4623" i="1"/>
  <c r="V4623" i="1" s="1"/>
  <c r="U4619" i="1"/>
  <c r="E4619" i="1"/>
  <c r="V4619" i="1" s="1"/>
  <c r="U4616" i="1"/>
  <c r="E4616" i="1"/>
  <c r="V4616" i="1" s="1"/>
  <c r="U4611" i="1"/>
  <c r="E4611" i="1"/>
  <c r="V4611" i="1" s="1"/>
  <c r="U4607" i="1"/>
  <c r="E4607" i="1"/>
  <c r="V4607" i="1" s="1"/>
  <c r="U4604" i="1"/>
  <c r="E4604" i="1"/>
  <c r="V4604" i="1" s="1"/>
  <c r="U4598" i="1"/>
  <c r="E4598" i="1"/>
  <c r="V4598" i="1" s="1"/>
  <c r="U4595" i="1"/>
  <c r="E4595" i="1"/>
  <c r="V4595" i="1" s="1"/>
  <c r="U4590" i="1"/>
  <c r="E4590" i="1"/>
  <c r="V4590" i="1" s="1"/>
  <c r="U4587" i="1"/>
  <c r="E4587" i="1"/>
  <c r="V4587" i="1" s="1"/>
  <c r="U4581" i="1"/>
  <c r="E4581" i="1"/>
  <c r="V4581" i="1" s="1"/>
  <c r="U4582" i="1"/>
  <c r="E4582" i="1"/>
  <c r="V4582" i="1" s="1"/>
  <c r="U4575" i="1"/>
  <c r="E4575" i="1"/>
  <c r="V4575" i="1" s="1"/>
  <c r="U4571" i="1"/>
  <c r="E4571" i="1"/>
  <c r="V4571" i="1" s="1"/>
  <c r="U4566" i="1"/>
  <c r="E4566" i="1"/>
  <c r="V4566" i="1" s="1"/>
  <c r="U4564" i="1"/>
  <c r="E4564" i="1"/>
  <c r="V4564" i="1" s="1"/>
  <c r="U4560" i="1"/>
  <c r="E4560" i="1"/>
  <c r="V4560" i="1" s="1"/>
  <c r="U4554" i="1"/>
  <c r="E4554" i="1"/>
  <c r="V4554" i="1" s="1"/>
  <c r="U4552" i="1"/>
  <c r="E4552" i="1"/>
  <c r="V4552" i="1" s="1"/>
  <c r="U4545" i="1"/>
  <c r="E4545" i="1"/>
  <c r="V4545" i="1" s="1"/>
  <c r="U4543" i="1"/>
  <c r="E4543" i="1"/>
  <c r="V4543" i="1" s="1"/>
  <c r="U4538" i="1"/>
  <c r="E4538" i="1"/>
  <c r="V4538" i="1" s="1"/>
  <c r="U4535" i="1"/>
  <c r="E4535" i="1"/>
  <c r="V4535" i="1" s="1"/>
  <c r="U4531" i="1"/>
  <c r="E4531" i="1"/>
  <c r="V4531" i="1" s="1"/>
  <c r="U4527" i="1"/>
  <c r="E4527" i="1"/>
  <c r="V4527" i="1" s="1"/>
  <c r="U4522" i="1"/>
  <c r="E4522" i="1"/>
  <c r="V4522" i="1" s="1"/>
  <c r="U4517" i="1"/>
  <c r="E4517" i="1"/>
  <c r="V4517" i="1" s="1"/>
  <c r="U4516" i="1"/>
  <c r="E4516" i="1"/>
  <c r="V4516" i="1" s="1"/>
  <c r="U4510" i="1"/>
  <c r="E4510" i="1"/>
  <c r="V4510" i="1" s="1"/>
  <c r="U4506" i="1"/>
  <c r="E4506" i="1"/>
  <c r="V4506" i="1" s="1"/>
  <c r="U4503" i="1"/>
  <c r="E4503" i="1"/>
  <c r="V4503" i="1" s="1"/>
  <c r="U4498" i="1"/>
  <c r="E4498" i="1"/>
  <c r="V4498" i="1" s="1"/>
  <c r="U4495" i="1"/>
  <c r="E4495" i="1"/>
  <c r="V4495" i="1" s="1"/>
  <c r="U4491" i="1"/>
  <c r="E4491" i="1"/>
  <c r="V4491" i="1" s="1"/>
  <c r="U4487" i="1"/>
  <c r="E4487" i="1"/>
  <c r="V4487" i="1" s="1"/>
  <c r="U4484" i="1"/>
  <c r="E4484" i="1"/>
  <c r="V4484" i="1" s="1"/>
  <c r="U4478" i="1"/>
  <c r="E4478" i="1"/>
  <c r="V4478" i="1" s="1"/>
  <c r="U4472" i="1"/>
  <c r="E4472" i="1"/>
  <c r="V4472" i="1" s="1"/>
  <c r="U4471" i="1"/>
  <c r="E4471" i="1"/>
  <c r="V4471" i="1" s="1"/>
  <c r="U4468" i="1"/>
  <c r="E4468" i="1"/>
  <c r="V4468" i="1" s="1"/>
  <c r="U4463" i="1"/>
  <c r="E4463" i="1"/>
  <c r="V4463" i="1" s="1"/>
  <c r="U4459" i="1"/>
  <c r="E4459" i="1"/>
  <c r="V4459" i="1" s="1"/>
  <c r="U4453" i="1"/>
  <c r="E4453" i="1"/>
  <c r="V4453" i="1" s="1"/>
  <c r="U4450" i="1"/>
  <c r="E4450" i="1"/>
  <c r="V4450" i="1" s="1"/>
  <c r="U4444" i="1"/>
  <c r="E4444" i="1"/>
  <c r="V4444" i="1" s="1"/>
  <c r="U4443" i="1"/>
  <c r="E4443" i="1"/>
  <c r="V4443" i="1" s="1"/>
  <c r="U4441" i="1"/>
  <c r="E4441" i="1"/>
  <c r="V4441" i="1" s="1"/>
  <c r="U4435" i="1"/>
  <c r="E4435" i="1"/>
  <c r="V4435" i="1" s="1"/>
  <c r="U4432" i="1"/>
  <c r="E4432" i="1"/>
  <c r="V4432" i="1" s="1"/>
  <c r="U4427" i="1"/>
  <c r="E4427" i="1"/>
  <c r="V4427" i="1" s="1"/>
  <c r="U4424" i="1"/>
  <c r="E4424" i="1"/>
  <c r="V4424" i="1" s="1"/>
  <c r="U4421" i="1"/>
  <c r="E4421" i="1"/>
  <c r="V4421" i="1" s="1"/>
  <c r="U4415" i="1"/>
  <c r="E4415" i="1"/>
  <c r="V4415" i="1" s="1"/>
  <c r="U4413" i="1"/>
  <c r="E4413" i="1"/>
  <c r="V4413" i="1" s="1"/>
  <c r="U4408" i="1"/>
  <c r="E4408" i="1"/>
  <c r="V4408" i="1" s="1"/>
  <c r="U4405" i="1"/>
  <c r="E4405" i="1"/>
  <c r="V4405" i="1" s="1"/>
  <c r="U4398" i="1"/>
  <c r="E4398" i="1"/>
  <c r="V4398" i="1" s="1"/>
  <c r="E4727" i="1"/>
  <c r="E4722" i="1"/>
  <c r="E4717" i="1"/>
  <c r="E4713" i="1"/>
  <c r="E4712" i="1"/>
  <c r="E4705" i="1"/>
  <c r="E4702" i="1"/>
  <c r="E4699" i="1"/>
  <c r="E4694" i="1"/>
  <c r="E4688" i="1"/>
  <c r="E4685" i="1"/>
  <c r="E4681" i="1"/>
  <c r="E4677" i="1"/>
  <c r="E4674" i="1"/>
  <c r="E4669" i="1"/>
  <c r="U4666" i="1"/>
  <c r="E4666" i="1"/>
  <c r="V4666" i="1" s="1"/>
  <c r="U4665" i="1"/>
  <c r="E4665" i="1"/>
  <c r="V4665" i="1" s="1"/>
  <c r="U4656" i="1"/>
  <c r="E4656" i="1"/>
  <c r="V4656" i="1" s="1"/>
  <c r="U4653" i="1"/>
  <c r="E4653" i="1"/>
  <c r="V4653" i="1" s="1"/>
  <c r="U4649" i="1"/>
  <c r="E4649" i="1"/>
  <c r="V4649" i="1" s="1"/>
  <c r="U4645" i="1"/>
  <c r="E4645" i="1"/>
  <c r="V4645" i="1" s="1"/>
  <c r="U4643" i="1"/>
  <c r="E4643" i="1"/>
  <c r="V4643" i="1" s="1"/>
  <c r="U4638" i="1"/>
  <c r="E4638" i="1"/>
  <c r="V4638" i="1" s="1"/>
  <c r="U4635" i="1"/>
  <c r="E4635" i="1"/>
  <c r="V4635" i="1" s="1"/>
  <c r="U4629" i="1"/>
  <c r="E4629" i="1"/>
  <c r="V4629" i="1" s="1"/>
  <c r="U4626" i="1"/>
  <c r="E4626" i="1"/>
  <c r="V4626" i="1" s="1"/>
  <c r="U4622" i="1"/>
  <c r="E4622" i="1"/>
  <c r="V4622" i="1" s="1"/>
  <c r="U4618" i="1"/>
  <c r="E4618" i="1"/>
  <c r="V4618" i="1" s="1"/>
  <c r="U4612" i="1"/>
  <c r="E4612" i="1"/>
  <c r="V4612" i="1" s="1"/>
  <c r="U4609" i="1"/>
  <c r="E4609" i="1"/>
  <c r="V4609" i="1" s="1"/>
  <c r="U4606" i="1"/>
  <c r="E4606" i="1"/>
  <c r="V4606" i="1" s="1"/>
  <c r="U4602" i="1"/>
  <c r="E4602" i="1"/>
  <c r="V4602" i="1" s="1"/>
  <c r="U4601" i="1"/>
  <c r="E4601" i="1"/>
  <c r="V4601" i="1" s="1"/>
  <c r="U4594" i="1"/>
  <c r="E4594" i="1"/>
  <c r="V4594" i="1" s="1"/>
  <c r="U4591" i="1"/>
  <c r="E4591" i="1"/>
  <c r="V4591" i="1" s="1"/>
  <c r="U4586" i="1"/>
  <c r="E4586" i="1"/>
  <c r="V4586" i="1" s="1"/>
  <c r="U4583" i="1"/>
  <c r="E4583" i="1"/>
  <c r="V4583" i="1" s="1"/>
  <c r="U4577" i="1"/>
  <c r="E4577" i="1"/>
  <c r="V4577" i="1" s="1"/>
  <c r="U4574" i="1"/>
  <c r="E4574" i="1"/>
  <c r="V4574" i="1" s="1"/>
  <c r="U4569" i="1"/>
  <c r="E4569" i="1"/>
  <c r="V4569" i="1" s="1"/>
  <c r="U4565" i="1"/>
  <c r="E4565" i="1"/>
  <c r="V4565" i="1" s="1"/>
  <c r="U4561" i="1"/>
  <c r="E4561" i="1"/>
  <c r="V4561" i="1" s="1"/>
  <c r="U4562" i="1"/>
  <c r="E4562" i="1"/>
  <c r="V4562" i="1" s="1"/>
  <c r="U4555" i="1"/>
  <c r="E4555" i="1"/>
  <c r="V4555" i="1" s="1"/>
  <c r="U4549" i="1"/>
  <c r="E4549" i="1"/>
  <c r="V4549" i="1" s="1"/>
  <c r="U4546" i="1"/>
  <c r="E4546" i="1"/>
  <c r="V4546" i="1" s="1"/>
  <c r="U4541" i="1"/>
  <c r="E4541" i="1"/>
  <c r="V4541" i="1" s="1"/>
  <c r="U4539" i="1"/>
  <c r="E4539" i="1"/>
  <c r="V4539" i="1" s="1"/>
  <c r="U4532" i="1"/>
  <c r="E4532" i="1"/>
  <c r="V4532" i="1" s="1"/>
  <c r="U4530" i="1"/>
  <c r="E4530" i="1"/>
  <c r="V4530" i="1" s="1"/>
  <c r="U4526" i="1"/>
  <c r="E4526" i="1"/>
  <c r="V4526" i="1" s="1"/>
  <c r="U4523" i="1"/>
  <c r="E4523" i="1"/>
  <c r="V4523" i="1" s="1"/>
  <c r="U4518" i="1"/>
  <c r="E4518" i="1"/>
  <c r="V4518" i="1" s="1"/>
  <c r="U4514" i="1"/>
  <c r="E4514" i="1"/>
  <c r="V4514" i="1" s="1"/>
  <c r="U4511" i="1"/>
  <c r="E4511" i="1"/>
  <c r="V4511" i="1" s="1"/>
  <c r="U4505" i="1"/>
  <c r="E4505" i="1"/>
  <c r="V4505" i="1" s="1"/>
  <c r="U4502" i="1"/>
  <c r="E4502" i="1"/>
  <c r="V4502" i="1" s="1"/>
  <c r="U4500" i="1"/>
  <c r="E4500" i="1"/>
  <c r="V4500" i="1" s="1"/>
  <c r="U4494" i="1"/>
  <c r="E4494" i="1"/>
  <c r="V4494" i="1" s="1"/>
  <c r="U4488" i="1"/>
  <c r="E4488" i="1"/>
  <c r="V4488" i="1" s="1"/>
  <c r="U4485" i="1"/>
  <c r="E4485" i="1"/>
  <c r="V4485" i="1" s="1"/>
  <c r="U4482" i="1"/>
  <c r="E4482" i="1"/>
  <c r="V4482" i="1" s="1"/>
  <c r="U4477" i="1"/>
  <c r="E4477" i="1"/>
  <c r="V4477" i="1" s="1"/>
  <c r="U4475" i="1"/>
  <c r="E4475" i="1"/>
  <c r="V4475" i="1" s="1"/>
  <c r="U4469" i="1"/>
  <c r="E4469" i="1"/>
  <c r="V4469" i="1" s="1"/>
  <c r="U4465" i="1"/>
  <c r="E4465" i="1"/>
  <c r="V4465" i="1" s="1"/>
  <c r="U4462" i="1"/>
  <c r="E4462" i="1"/>
  <c r="V4462" i="1" s="1"/>
  <c r="U4458" i="1"/>
  <c r="E4458" i="1"/>
  <c r="V4458" i="1" s="1"/>
  <c r="U4455" i="1"/>
  <c r="E4455" i="1"/>
  <c r="V4455" i="1" s="1"/>
  <c r="U4449" i="1"/>
  <c r="E4449" i="1"/>
  <c r="V4449" i="1" s="1"/>
  <c r="U4445" i="1"/>
  <c r="E4445" i="1"/>
  <c r="V4445" i="1" s="1"/>
  <c r="U4442" i="1"/>
  <c r="E4442" i="1"/>
  <c r="V4442" i="1" s="1"/>
  <c r="U4438" i="1"/>
  <c r="E4438" i="1"/>
  <c r="V4438" i="1" s="1"/>
  <c r="U4434" i="1"/>
  <c r="E4434" i="1"/>
  <c r="V4434" i="1" s="1"/>
  <c r="U4430" i="1"/>
  <c r="E4430" i="1"/>
  <c r="V4430" i="1" s="1"/>
  <c r="U4426" i="1"/>
  <c r="E4426" i="1"/>
  <c r="V4426" i="1" s="1"/>
  <c r="U4422" i="1"/>
  <c r="E4422" i="1"/>
  <c r="V4422" i="1" s="1"/>
  <c r="U4417" i="1"/>
  <c r="E4417" i="1"/>
  <c r="V4417" i="1" s="1"/>
  <c r="U4416" i="1"/>
  <c r="E4416" i="1"/>
  <c r="V4416" i="1" s="1"/>
  <c r="U4411" i="1"/>
  <c r="E4411" i="1"/>
  <c r="V4411" i="1" s="1"/>
  <c r="U4407" i="1"/>
  <c r="E4407" i="1"/>
  <c r="V4407" i="1" s="1"/>
  <c r="U4401" i="1"/>
  <c r="E4401" i="1"/>
  <c r="V4401" i="1" s="1"/>
  <c r="U4399" i="1"/>
  <c r="E4399" i="1"/>
  <c r="V4399" i="1" s="1"/>
  <c r="G4672" i="1"/>
  <c r="AC4672" i="1"/>
  <c r="AE4672" i="1" s="1"/>
  <c r="E4716" i="1"/>
  <c r="E4711" i="1"/>
  <c r="E4709" i="1"/>
  <c r="E4707" i="1"/>
  <c r="E4700" i="1"/>
  <c r="E4695" i="1"/>
  <c r="E4692" i="1"/>
  <c r="E4691" i="1"/>
  <c r="E4683" i="1"/>
  <c r="E4684" i="1"/>
  <c r="E4676" i="1"/>
  <c r="E4673" i="1"/>
  <c r="E4670" i="1"/>
  <c r="U4664" i="1"/>
  <c r="E4664" i="1"/>
  <c r="V4664" i="1" s="1"/>
  <c r="U4661" i="1"/>
  <c r="E4661" i="1"/>
  <c r="V4661" i="1" s="1"/>
  <c r="U4658" i="1"/>
  <c r="E4658" i="1"/>
  <c r="V4658" i="1" s="1"/>
  <c r="U4654" i="1"/>
  <c r="E4654" i="1"/>
  <c r="V4654" i="1" s="1"/>
  <c r="U4650" i="1"/>
  <c r="E4650" i="1"/>
  <c r="V4650" i="1" s="1"/>
  <c r="U4647" i="1"/>
  <c r="E4647" i="1"/>
  <c r="V4647" i="1" s="1"/>
  <c r="U4641" i="1"/>
  <c r="E4641" i="1"/>
  <c r="V4641" i="1" s="1"/>
  <c r="U4637" i="1"/>
  <c r="E4637" i="1"/>
  <c r="V4637" i="1" s="1"/>
  <c r="U4633" i="1"/>
  <c r="E4633" i="1"/>
  <c r="V4633" i="1" s="1"/>
  <c r="U4630" i="1"/>
  <c r="E4630" i="1"/>
  <c r="V4630" i="1" s="1"/>
  <c r="U4624" i="1"/>
  <c r="E4624" i="1"/>
  <c r="V4624" i="1" s="1"/>
  <c r="U4621" i="1"/>
  <c r="E4621" i="1"/>
  <c r="V4621" i="1" s="1"/>
  <c r="U4617" i="1"/>
  <c r="E4617" i="1"/>
  <c r="V4617" i="1" s="1"/>
  <c r="U4614" i="1"/>
  <c r="E4614" i="1"/>
  <c r="V4614" i="1" s="1"/>
  <c r="U4610" i="1"/>
  <c r="E4610" i="1"/>
  <c r="V4610" i="1" s="1"/>
  <c r="U4603" i="1"/>
  <c r="E4603" i="1"/>
  <c r="V4603" i="1" s="1"/>
  <c r="U4600" i="1"/>
  <c r="E4600" i="1"/>
  <c r="V4600" i="1" s="1"/>
  <c r="U4597" i="1"/>
  <c r="E4597" i="1"/>
  <c r="V4597" i="1" s="1"/>
  <c r="U4593" i="1"/>
  <c r="E4593" i="1"/>
  <c r="V4593" i="1" s="1"/>
  <c r="U4589" i="1"/>
  <c r="E4589" i="1"/>
  <c r="V4589" i="1" s="1"/>
  <c r="U4585" i="1"/>
  <c r="E4585" i="1"/>
  <c r="V4585" i="1" s="1"/>
  <c r="U4579" i="1"/>
  <c r="E4579" i="1"/>
  <c r="V4579" i="1" s="1"/>
  <c r="U4578" i="1"/>
  <c r="E4578" i="1"/>
  <c r="V4578" i="1" s="1"/>
  <c r="U4573" i="1"/>
  <c r="E4573" i="1"/>
  <c r="V4573" i="1" s="1"/>
  <c r="U4567" i="1"/>
  <c r="E4567" i="1"/>
  <c r="V4567" i="1" s="1"/>
  <c r="U4568" i="1"/>
  <c r="E4568" i="1"/>
  <c r="V4568" i="1" s="1"/>
  <c r="U4559" i="1"/>
  <c r="E4559" i="1"/>
  <c r="V4559" i="1" s="1"/>
  <c r="U4557" i="1"/>
  <c r="E4557" i="1"/>
  <c r="V4557" i="1" s="1"/>
  <c r="U4553" i="1"/>
  <c r="E4553" i="1"/>
  <c r="V4553" i="1" s="1"/>
  <c r="U4551" i="1"/>
  <c r="E4551" i="1"/>
  <c r="V4551" i="1" s="1"/>
  <c r="U4547" i="1"/>
  <c r="E4547" i="1"/>
  <c r="V4547" i="1" s="1"/>
  <c r="U4540" i="1"/>
  <c r="E4540" i="1"/>
  <c r="V4540" i="1" s="1"/>
  <c r="U4536" i="1"/>
  <c r="E4536" i="1"/>
  <c r="V4536" i="1" s="1"/>
  <c r="U4534" i="1"/>
  <c r="E4534" i="1"/>
  <c r="V4534" i="1" s="1"/>
  <c r="U4528" i="1"/>
  <c r="E4528" i="1"/>
  <c r="V4528" i="1" s="1"/>
  <c r="U4525" i="1"/>
  <c r="E4525" i="1"/>
  <c r="V4525" i="1" s="1"/>
  <c r="U4521" i="1"/>
  <c r="E4521" i="1"/>
  <c r="V4521" i="1" s="1"/>
  <c r="U4519" i="1"/>
  <c r="E4519" i="1"/>
  <c r="V4519" i="1" s="1"/>
  <c r="U4513" i="1"/>
  <c r="E4513" i="1"/>
  <c r="V4513" i="1" s="1"/>
  <c r="U4509" i="1"/>
  <c r="E4509" i="1"/>
  <c r="V4509" i="1" s="1"/>
  <c r="U4507" i="1"/>
  <c r="E4507" i="1"/>
  <c r="V4507" i="1" s="1"/>
  <c r="U4501" i="1"/>
  <c r="E4501" i="1"/>
  <c r="V4501" i="1" s="1"/>
  <c r="U4497" i="1"/>
  <c r="E4497" i="1"/>
  <c r="V4497" i="1" s="1"/>
  <c r="U4490" i="1"/>
  <c r="E4490" i="1"/>
  <c r="V4490" i="1" s="1"/>
  <c r="U4492" i="1"/>
  <c r="E4492" i="1"/>
  <c r="V4492" i="1" s="1"/>
  <c r="U4486" i="1"/>
  <c r="E4486" i="1"/>
  <c r="V4486" i="1" s="1"/>
  <c r="U4480" i="1"/>
  <c r="E4480" i="1"/>
  <c r="V4480" i="1" s="1"/>
  <c r="U4479" i="1"/>
  <c r="E4479" i="1"/>
  <c r="V4479" i="1" s="1"/>
  <c r="U4473" i="1"/>
  <c r="E4473" i="1"/>
  <c r="V4473" i="1" s="1"/>
  <c r="U4470" i="1"/>
  <c r="E4470" i="1"/>
  <c r="V4470" i="1" s="1"/>
  <c r="U4466" i="1"/>
  <c r="E4466" i="1"/>
  <c r="V4466" i="1" s="1"/>
  <c r="U4461" i="1"/>
  <c r="E4461" i="1"/>
  <c r="V4461" i="1" s="1"/>
  <c r="U4457" i="1"/>
  <c r="E4457" i="1"/>
  <c r="V4457" i="1" s="1"/>
  <c r="U4454" i="1"/>
  <c r="E4454" i="1"/>
  <c r="V4454" i="1" s="1"/>
  <c r="U4452" i="1"/>
  <c r="E4452" i="1"/>
  <c r="V4452" i="1" s="1"/>
  <c r="U4448" i="1"/>
  <c r="E4448" i="1"/>
  <c r="V4448" i="1" s="1"/>
  <c r="U4439" i="1"/>
  <c r="E4439" i="1"/>
  <c r="V4439" i="1" s="1"/>
  <c r="U4436" i="1"/>
  <c r="E4436" i="1"/>
  <c r="V4436" i="1" s="1"/>
  <c r="U4433" i="1"/>
  <c r="E4433" i="1"/>
  <c r="V4433" i="1" s="1"/>
  <c r="U4428" i="1"/>
  <c r="E4428" i="1"/>
  <c r="V4428" i="1" s="1"/>
  <c r="U4425" i="1"/>
  <c r="E4425" i="1"/>
  <c r="V4425" i="1" s="1"/>
  <c r="U4419" i="1"/>
  <c r="E4419" i="1"/>
  <c r="V4419" i="1" s="1"/>
  <c r="U4414" i="1"/>
  <c r="E4414" i="1"/>
  <c r="V4414" i="1" s="1"/>
  <c r="U4412" i="1"/>
  <c r="E4412" i="1"/>
  <c r="V4412" i="1" s="1"/>
  <c r="U4406" i="1"/>
  <c r="E4406" i="1"/>
  <c r="V4406" i="1" s="1"/>
  <c r="U4403" i="1"/>
  <c r="E4403" i="1"/>
  <c r="V4403" i="1" s="1"/>
  <c r="U4400" i="1"/>
  <c r="E4400" i="1"/>
  <c r="V4400" i="1" s="1"/>
  <c r="U4397" i="1"/>
  <c r="E4397" i="1"/>
  <c r="V4397" i="1" s="1"/>
  <c r="F4671" i="1"/>
  <c r="J4671" i="1" s="1"/>
  <c r="T4668" i="1"/>
  <c r="S4669" i="1"/>
  <c r="M4673" i="1"/>
  <c r="N4673" i="1" s="1"/>
  <c r="P4673" i="1"/>
  <c r="Q4673" i="1"/>
  <c r="L4674" i="1"/>
  <c r="Z4729" i="1"/>
  <c r="AA4729" i="1" s="1"/>
  <c r="AH4729" i="1" s="1"/>
  <c r="AJ4730" i="1"/>
  <c r="C4730" i="1"/>
  <c r="Y4729" i="1"/>
  <c r="I4730" i="1"/>
  <c r="H4730" i="1" s="1"/>
  <c r="E4718" i="1"/>
  <c r="E4710" i="1"/>
  <c r="E4708" i="1"/>
  <c r="E4703" i="1"/>
  <c r="E4701" i="1"/>
  <c r="E4698" i="1"/>
  <c r="E4693" i="1"/>
  <c r="E4690" i="1"/>
  <c r="E4686" i="1"/>
  <c r="E4679" i="1"/>
  <c r="E4675" i="1"/>
  <c r="E4671" i="1"/>
  <c r="U4668" i="1"/>
  <c r="E4668" i="1"/>
  <c r="V4668" i="1" s="1"/>
  <c r="U4663" i="1"/>
  <c r="E4663" i="1"/>
  <c r="V4663" i="1" s="1"/>
  <c r="U4659" i="1"/>
  <c r="E4659" i="1"/>
  <c r="V4659" i="1" s="1"/>
  <c r="U4655" i="1"/>
  <c r="E4655" i="1"/>
  <c r="V4655" i="1" s="1"/>
  <c r="U4652" i="1"/>
  <c r="E4652" i="1"/>
  <c r="V4652" i="1" s="1"/>
  <c r="U4646" i="1"/>
  <c r="E4646" i="1"/>
  <c r="V4646" i="1" s="1"/>
  <c r="U4644" i="1"/>
  <c r="E4644" i="1"/>
  <c r="V4644" i="1" s="1"/>
  <c r="U4640" i="1"/>
  <c r="E4640" i="1"/>
  <c r="V4640" i="1" s="1"/>
  <c r="U4636" i="1"/>
  <c r="E4636" i="1"/>
  <c r="V4636" i="1" s="1"/>
  <c r="U4631" i="1"/>
  <c r="E4631" i="1"/>
  <c r="V4631" i="1" s="1"/>
  <c r="U4628" i="1"/>
  <c r="E4628" i="1"/>
  <c r="V4628" i="1" s="1"/>
  <c r="U4627" i="1"/>
  <c r="E4627" i="1"/>
  <c r="V4627" i="1" s="1"/>
  <c r="U4620" i="1"/>
  <c r="E4620" i="1"/>
  <c r="V4620" i="1" s="1"/>
  <c r="U4615" i="1"/>
  <c r="E4615" i="1"/>
  <c r="V4615" i="1" s="1"/>
  <c r="U4613" i="1"/>
  <c r="E4613" i="1"/>
  <c r="V4613" i="1" s="1"/>
  <c r="U4608" i="1"/>
  <c r="E4608" i="1"/>
  <c r="V4608" i="1" s="1"/>
  <c r="U4605" i="1"/>
  <c r="E4605" i="1"/>
  <c r="V4605" i="1" s="1"/>
  <c r="U4599" i="1"/>
  <c r="E4599" i="1"/>
  <c r="V4599" i="1" s="1"/>
  <c r="U4596" i="1"/>
  <c r="E4596" i="1"/>
  <c r="V4596" i="1" s="1"/>
  <c r="U4592" i="1"/>
  <c r="E4592" i="1"/>
  <c r="V4592" i="1" s="1"/>
  <c r="U4588" i="1"/>
  <c r="E4588" i="1"/>
  <c r="V4588" i="1" s="1"/>
  <c r="U4584" i="1"/>
  <c r="E4584" i="1"/>
  <c r="V4584" i="1" s="1"/>
  <c r="U4580" i="1"/>
  <c r="E4580" i="1"/>
  <c r="V4580" i="1" s="1"/>
  <c r="U4576" i="1"/>
  <c r="E4576" i="1"/>
  <c r="V4576" i="1" s="1"/>
  <c r="U4572" i="1"/>
  <c r="E4572" i="1"/>
  <c r="V4572" i="1" s="1"/>
  <c r="U4570" i="1"/>
  <c r="E4570" i="1"/>
  <c r="V4570" i="1" s="1"/>
  <c r="U4563" i="1"/>
  <c r="E4563" i="1"/>
  <c r="V4563" i="1" s="1"/>
  <c r="U4558" i="1"/>
  <c r="E4558" i="1"/>
  <c r="V4558" i="1" s="1"/>
  <c r="U4556" i="1"/>
  <c r="E4556" i="1"/>
  <c r="V4556" i="1" s="1"/>
  <c r="U4550" i="1"/>
  <c r="E4550" i="1"/>
  <c r="V4550" i="1" s="1"/>
  <c r="U4548" i="1"/>
  <c r="E4548" i="1"/>
  <c r="V4548" i="1" s="1"/>
  <c r="U4544" i="1"/>
  <c r="E4544" i="1"/>
  <c r="V4544" i="1" s="1"/>
  <c r="U4542" i="1"/>
  <c r="E4542" i="1"/>
  <c r="V4542" i="1" s="1"/>
  <c r="U4537" i="1"/>
  <c r="E4537" i="1"/>
  <c r="V4537" i="1" s="1"/>
  <c r="U4533" i="1"/>
  <c r="E4533" i="1"/>
  <c r="V4533" i="1" s="1"/>
  <c r="U4529" i="1"/>
  <c r="E4529" i="1"/>
  <c r="V4529" i="1" s="1"/>
  <c r="U4524" i="1"/>
  <c r="E4524" i="1"/>
  <c r="V4524" i="1" s="1"/>
  <c r="U4520" i="1"/>
  <c r="E4520" i="1"/>
  <c r="V4520" i="1" s="1"/>
  <c r="U4515" i="1"/>
  <c r="E4515" i="1"/>
  <c r="V4515" i="1" s="1"/>
  <c r="U4512" i="1"/>
  <c r="E4512" i="1"/>
  <c r="V4512" i="1" s="1"/>
  <c r="U4508" i="1"/>
  <c r="E4508" i="1"/>
  <c r="V4508" i="1" s="1"/>
  <c r="U4504" i="1"/>
  <c r="E4504" i="1"/>
  <c r="V4504" i="1" s="1"/>
  <c r="U4499" i="1"/>
  <c r="E4499" i="1"/>
  <c r="V4499" i="1" s="1"/>
  <c r="U4496" i="1"/>
  <c r="E4496" i="1"/>
  <c r="V4496" i="1" s="1"/>
  <c r="U4493" i="1"/>
  <c r="E4493" i="1"/>
  <c r="V4493" i="1" s="1"/>
  <c r="U4489" i="1"/>
  <c r="E4489" i="1"/>
  <c r="V4489" i="1" s="1"/>
  <c r="U4483" i="1"/>
  <c r="E4483" i="1"/>
  <c r="V4483" i="1" s="1"/>
  <c r="U4481" i="1"/>
  <c r="E4481" i="1"/>
  <c r="V4481" i="1" s="1"/>
  <c r="U4476" i="1"/>
  <c r="E4476" i="1"/>
  <c r="V4476" i="1" s="1"/>
  <c r="U4474" i="1"/>
  <c r="E4474" i="1"/>
  <c r="V4474" i="1" s="1"/>
  <c r="U4467" i="1"/>
  <c r="E4467" i="1"/>
  <c r="V4467" i="1" s="1"/>
  <c r="U4464" i="1"/>
  <c r="E4464" i="1"/>
  <c r="V4464" i="1" s="1"/>
  <c r="U4460" i="1"/>
  <c r="E4460" i="1"/>
  <c r="V4460" i="1" s="1"/>
  <c r="U4456" i="1"/>
  <c r="E4456" i="1"/>
  <c r="V4456" i="1" s="1"/>
  <c r="U4451" i="1"/>
  <c r="E4451" i="1"/>
  <c r="V4451" i="1" s="1"/>
  <c r="U4447" i="1"/>
  <c r="E4447" i="1"/>
  <c r="V4447" i="1" s="1"/>
  <c r="U4446" i="1"/>
  <c r="E4446" i="1"/>
  <c r="V4446" i="1" s="1"/>
  <c r="U4440" i="1"/>
  <c r="E4440" i="1"/>
  <c r="V4440" i="1" s="1"/>
  <c r="U4437" i="1"/>
  <c r="E4437" i="1"/>
  <c r="V4437" i="1" s="1"/>
  <c r="U4431" i="1"/>
  <c r="E4431" i="1"/>
  <c r="V4431" i="1" s="1"/>
  <c r="U4429" i="1"/>
  <c r="E4429" i="1"/>
  <c r="V4429" i="1" s="1"/>
  <c r="U4423" i="1"/>
  <c r="E4423" i="1"/>
  <c r="V4423" i="1" s="1"/>
  <c r="U4420" i="1"/>
  <c r="E4420" i="1"/>
  <c r="V4420" i="1" s="1"/>
  <c r="U4418" i="1"/>
  <c r="E4418" i="1"/>
  <c r="V4418" i="1" s="1"/>
  <c r="U4410" i="1"/>
  <c r="E4410" i="1"/>
  <c r="V4410" i="1" s="1"/>
  <c r="U4409" i="1"/>
  <c r="E4409" i="1"/>
  <c r="V4409" i="1" s="1"/>
  <c r="U4404" i="1"/>
  <c r="E4404" i="1"/>
  <c r="V4404" i="1" s="1"/>
  <c r="U4402" i="1"/>
  <c r="E4402" i="1"/>
  <c r="V4402" i="1" s="1"/>
  <c r="U4396" i="1"/>
  <c r="E4396" i="1"/>
  <c r="V4396" i="1" s="1"/>
  <c r="R4669" i="1"/>
  <c r="V4670" i="1" l="1"/>
  <c r="O4671" i="1"/>
  <c r="R4671" i="1" s="1"/>
  <c r="V4671" i="1" s="1"/>
  <c r="W4616" i="1"/>
  <c r="AG4616" i="1" s="1"/>
  <c r="W4623" i="1"/>
  <c r="AG4623" i="1" s="1"/>
  <c r="B4623" i="1" s="1"/>
  <c r="W4632" i="1"/>
  <c r="AG4632" i="1" s="1"/>
  <c r="B4632" i="1" s="1"/>
  <c r="W4639" i="1"/>
  <c r="AG4639" i="1" s="1"/>
  <c r="B4639" i="1" s="1"/>
  <c r="W4648" i="1"/>
  <c r="AG4648" i="1" s="1"/>
  <c r="B4648" i="1" s="1"/>
  <c r="W4657" i="1"/>
  <c r="AG4657" i="1" s="1"/>
  <c r="B4657" i="1" s="1"/>
  <c r="W4662" i="1"/>
  <c r="AG4662" i="1" s="1"/>
  <c r="B4662" i="1" s="1"/>
  <c r="AC4673" i="1"/>
  <c r="AE4673" i="1" s="1"/>
  <c r="G4673" i="1"/>
  <c r="W4396" i="1"/>
  <c r="W4404" i="1"/>
  <c r="W4410" i="1"/>
  <c r="W4420" i="1"/>
  <c r="W4429" i="1"/>
  <c r="W4437" i="1"/>
  <c r="W4446" i="1"/>
  <c r="W4451" i="1"/>
  <c r="W4460" i="1"/>
  <c r="W4467" i="1"/>
  <c r="W4476" i="1"/>
  <c r="W4483" i="1"/>
  <c r="W4493" i="1"/>
  <c r="W4499" i="1"/>
  <c r="W4508" i="1"/>
  <c r="W4515" i="1"/>
  <c r="W4524" i="1"/>
  <c r="W4533" i="1"/>
  <c r="W4542" i="1"/>
  <c r="W4548" i="1"/>
  <c r="W4556" i="1"/>
  <c r="W4563" i="1"/>
  <c r="W4572" i="1"/>
  <c r="W4580" i="1"/>
  <c r="W4588" i="1"/>
  <c r="W4596" i="1"/>
  <c r="W4605" i="1"/>
  <c r="W4613" i="1"/>
  <c r="W4620" i="1"/>
  <c r="W4628" i="1"/>
  <c r="W4636" i="1"/>
  <c r="W4644" i="1"/>
  <c r="W4652" i="1"/>
  <c r="W4659" i="1"/>
  <c r="W4668" i="1"/>
  <c r="M4674" i="1"/>
  <c r="N4674" i="1" s="1"/>
  <c r="P4674" i="1"/>
  <c r="Q4674" i="1"/>
  <c r="L4675" i="1"/>
  <c r="T4669" i="1"/>
  <c r="AF4669" i="1" s="1"/>
  <c r="S4670" i="1"/>
  <c r="W4397" i="1"/>
  <c r="W4403" i="1"/>
  <c r="W4412" i="1"/>
  <c r="W4419" i="1"/>
  <c r="W4428" i="1"/>
  <c r="W4436" i="1"/>
  <c r="W4448" i="1"/>
  <c r="W4454" i="1"/>
  <c r="W4461" i="1"/>
  <c r="W4470" i="1"/>
  <c r="W4479" i="1"/>
  <c r="W4486" i="1"/>
  <c r="W4490" i="1"/>
  <c r="W4501" i="1"/>
  <c r="W4509" i="1"/>
  <c r="W4519" i="1"/>
  <c r="W4525" i="1"/>
  <c r="W4534" i="1"/>
  <c r="W4540" i="1"/>
  <c r="W4551" i="1"/>
  <c r="W4557" i="1"/>
  <c r="W4568" i="1"/>
  <c r="W4573" i="1"/>
  <c r="W4579" i="1"/>
  <c r="W4589" i="1"/>
  <c r="W4597" i="1"/>
  <c r="W4603" i="1"/>
  <c r="W4614" i="1"/>
  <c r="W4621" i="1"/>
  <c r="W4630" i="1"/>
  <c r="W4637" i="1"/>
  <c r="W4647" i="1"/>
  <c r="W4654" i="1"/>
  <c r="W4661" i="1"/>
  <c r="W4399" i="1"/>
  <c r="W4407" i="1"/>
  <c r="W4416" i="1"/>
  <c r="W4422" i="1"/>
  <c r="W4430" i="1"/>
  <c r="W4438" i="1"/>
  <c r="W4445" i="1"/>
  <c r="W4455" i="1"/>
  <c r="W4462" i="1"/>
  <c r="W4469" i="1"/>
  <c r="W4477" i="1"/>
  <c r="W4485" i="1"/>
  <c r="W4494" i="1"/>
  <c r="W4502" i="1"/>
  <c r="W4511" i="1"/>
  <c r="W4518" i="1"/>
  <c r="W4526" i="1"/>
  <c r="W4532" i="1"/>
  <c r="W4541" i="1"/>
  <c r="W4549" i="1"/>
  <c r="W4562" i="1"/>
  <c r="W4565" i="1"/>
  <c r="W4574" i="1"/>
  <c r="W4583" i="1"/>
  <c r="W4591" i="1"/>
  <c r="W4601" i="1"/>
  <c r="W4606" i="1"/>
  <c r="W4612" i="1"/>
  <c r="W4622" i="1"/>
  <c r="W4629" i="1"/>
  <c r="W4638" i="1"/>
  <c r="W4645" i="1"/>
  <c r="W4653" i="1"/>
  <c r="W4665" i="1"/>
  <c r="U4669" i="1"/>
  <c r="W4398" i="1"/>
  <c r="W4408" i="1"/>
  <c r="W4415" i="1"/>
  <c r="W4424" i="1"/>
  <c r="W4432" i="1"/>
  <c r="W4441" i="1"/>
  <c r="W4444" i="1"/>
  <c r="W4453" i="1"/>
  <c r="W4463" i="1"/>
  <c r="W4471" i="1"/>
  <c r="W4478" i="1"/>
  <c r="W4487" i="1"/>
  <c r="W4495" i="1"/>
  <c r="W4503" i="1"/>
  <c r="W4510" i="1"/>
  <c r="W4517" i="1"/>
  <c r="W4527" i="1"/>
  <c r="W4535" i="1"/>
  <c r="W4543" i="1"/>
  <c r="W4552" i="1"/>
  <c r="W4560" i="1"/>
  <c r="W4566" i="1"/>
  <c r="W4575" i="1"/>
  <c r="W4581" i="1"/>
  <c r="W4590" i="1"/>
  <c r="W4598" i="1"/>
  <c r="W4607" i="1"/>
  <c r="C4731" i="1"/>
  <c r="Y4730" i="1"/>
  <c r="Z4730" i="1"/>
  <c r="AA4730" i="1" s="1"/>
  <c r="AH4730" i="1" s="1"/>
  <c r="AJ4731" i="1"/>
  <c r="I4731" i="1"/>
  <c r="H4731" i="1" s="1"/>
  <c r="AB4733" i="1"/>
  <c r="AF4668" i="1"/>
  <c r="AA4668" i="1"/>
  <c r="X4731" i="1"/>
  <c r="A4732" i="1"/>
  <c r="K4731" i="1"/>
  <c r="E4730" i="1"/>
  <c r="W4402" i="1"/>
  <c r="W4409" i="1"/>
  <c r="W4418" i="1"/>
  <c r="W4423" i="1"/>
  <c r="W4431" i="1"/>
  <c r="W4440" i="1"/>
  <c r="W4447" i="1"/>
  <c r="W4456" i="1"/>
  <c r="W4464" i="1"/>
  <c r="W4474" i="1"/>
  <c r="W4481" i="1"/>
  <c r="W4489" i="1"/>
  <c r="W4496" i="1"/>
  <c r="W4504" i="1"/>
  <c r="W4512" i="1"/>
  <c r="W4520" i="1"/>
  <c r="W4529" i="1"/>
  <c r="W4537" i="1"/>
  <c r="W4544" i="1"/>
  <c r="W4550" i="1"/>
  <c r="W4558" i="1"/>
  <c r="W4570" i="1"/>
  <c r="W4576" i="1"/>
  <c r="W4584" i="1"/>
  <c r="W4592" i="1"/>
  <c r="W4599" i="1"/>
  <c r="W4608" i="1"/>
  <c r="W4615" i="1"/>
  <c r="W4627" i="1"/>
  <c r="W4631" i="1"/>
  <c r="W4640" i="1"/>
  <c r="W4646" i="1"/>
  <c r="W4655" i="1"/>
  <c r="W4663" i="1"/>
  <c r="W4400" i="1"/>
  <c r="W4406" i="1"/>
  <c r="W4414" i="1"/>
  <c r="W4425" i="1"/>
  <c r="W4433" i="1"/>
  <c r="W4439" i="1"/>
  <c r="W4452" i="1"/>
  <c r="W4457" i="1"/>
  <c r="W4466" i="1"/>
  <c r="W4473" i="1"/>
  <c r="W4480" i="1"/>
  <c r="W4492" i="1"/>
  <c r="W4497" i="1"/>
  <c r="W4507" i="1"/>
  <c r="W4513" i="1"/>
  <c r="W4521" i="1"/>
  <c r="W4528" i="1"/>
  <c r="W4536" i="1"/>
  <c r="W4547" i="1"/>
  <c r="W4553" i="1"/>
  <c r="W4559" i="1"/>
  <c r="W4567" i="1"/>
  <c r="W4578" i="1"/>
  <c r="W4585" i="1"/>
  <c r="W4593" i="1"/>
  <c r="W4600" i="1"/>
  <c r="W4610" i="1"/>
  <c r="W4617" i="1"/>
  <c r="W4624" i="1"/>
  <c r="W4633" i="1"/>
  <c r="W4641" i="1"/>
  <c r="W4650" i="1"/>
  <c r="W4658" i="1"/>
  <c r="W4664" i="1"/>
  <c r="F4672" i="1"/>
  <c r="J4672" i="1" s="1"/>
  <c r="W4401" i="1"/>
  <c r="W4411" i="1"/>
  <c r="W4417" i="1"/>
  <c r="W4426" i="1"/>
  <c r="W4434" i="1"/>
  <c r="W4442" i="1"/>
  <c r="W4449" i="1"/>
  <c r="W4458" i="1"/>
  <c r="W4465" i="1"/>
  <c r="W4475" i="1"/>
  <c r="W4482" i="1"/>
  <c r="W4488" i="1"/>
  <c r="W4500" i="1"/>
  <c r="W4505" i="1"/>
  <c r="W4514" i="1"/>
  <c r="W4523" i="1"/>
  <c r="W4530" i="1"/>
  <c r="W4539" i="1"/>
  <c r="W4546" i="1"/>
  <c r="W4555" i="1"/>
  <c r="W4561" i="1"/>
  <c r="W4569" i="1"/>
  <c r="W4577" i="1"/>
  <c r="W4586" i="1"/>
  <c r="W4594" i="1"/>
  <c r="W4602" i="1"/>
  <c r="W4609" i="1"/>
  <c r="W4618" i="1"/>
  <c r="W4626" i="1"/>
  <c r="W4635" i="1"/>
  <c r="W4643" i="1"/>
  <c r="W4649" i="1"/>
  <c r="W4656" i="1"/>
  <c r="W4666" i="1"/>
  <c r="W4405" i="1"/>
  <c r="W4413" i="1"/>
  <c r="W4421" i="1"/>
  <c r="W4427" i="1"/>
  <c r="W4435" i="1"/>
  <c r="W4443" i="1"/>
  <c r="W4450" i="1"/>
  <c r="W4459" i="1"/>
  <c r="W4468" i="1"/>
  <c r="W4472" i="1"/>
  <c r="W4484" i="1"/>
  <c r="W4491" i="1"/>
  <c r="W4498" i="1"/>
  <c r="W4506" i="1"/>
  <c r="W4516" i="1"/>
  <c r="W4522" i="1"/>
  <c r="W4531" i="1"/>
  <c r="W4538" i="1"/>
  <c r="W4545" i="1"/>
  <c r="W4554" i="1"/>
  <c r="W4564" i="1"/>
  <c r="W4571" i="1"/>
  <c r="W4582" i="1"/>
  <c r="W4587" i="1"/>
  <c r="W4595" i="1"/>
  <c r="W4604" i="1"/>
  <c r="W4611" i="1"/>
  <c r="W4619" i="1"/>
  <c r="W4625" i="1"/>
  <c r="W4634" i="1"/>
  <c r="W4642" i="1"/>
  <c r="W4651" i="1"/>
  <c r="W4660" i="1"/>
  <c r="W4667" i="1"/>
  <c r="V4669" i="1"/>
  <c r="AH4668" i="1" l="1"/>
  <c r="O4672" i="1"/>
  <c r="R4672" i="1" s="1"/>
  <c r="V4672" i="1" s="1"/>
  <c r="AG4459" i="1"/>
  <c r="B4459" i="1" s="1"/>
  <c r="AG4660" i="1"/>
  <c r="AG4625" i="1"/>
  <c r="AG4595" i="1"/>
  <c r="AG4564" i="1"/>
  <c r="B4564" i="1" s="1"/>
  <c r="AG4531" i="1"/>
  <c r="AG4498" i="1"/>
  <c r="B4498" i="1" s="1"/>
  <c r="AG4468" i="1"/>
  <c r="AG4435" i="1"/>
  <c r="B4435" i="1" s="1"/>
  <c r="AG4405" i="1"/>
  <c r="AG4649" i="1"/>
  <c r="B4649" i="1" s="1"/>
  <c r="AG4618" i="1"/>
  <c r="AG4586" i="1"/>
  <c r="B4586" i="1" s="1"/>
  <c r="AG4555" i="1"/>
  <c r="AG4523" i="1"/>
  <c r="B4523" i="1" s="1"/>
  <c r="AG4488" i="1"/>
  <c r="AG4458" i="1"/>
  <c r="B4458" i="1" s="1"/>
  <c r="AG4426" i="1"/>
  <c r="AG4658" i="1"/>
  <c r="B4658" i="1" s="1"/>
  <c r="AG4624" i="1"/>
  <c r="AG4593" i="1"/>
  <c r="B4593" i="1" s="1"/>
  <c r="AG4559" i="1"/>
  <c r="AG4528" i="1"/>
  <c r="B4528" i="1" s="1"/>
  <c r="AG4497" i="1"/>
  <c r="B4497" i="1" s="1"/>
  <c r="AG4466" i="1"/>
  <c r="B4466" i="1" s="1"/>
  <c r="AG4433" i="1"/>
  <c r="AG4400" i="1"/>
  <c r="B4400" i="1" s="1"/>
  <c r="AG4640" i="1"/>
  <c r="AG4608" i="1"/>
  <c r="B4608" i="1" s="1"/>
  <c r="AG4576" i="1"/>
  <c r="AG4544" i="1"/>
  <c r="B4544" i="1" s="1"/>
  <c r="AG4512" i="1"/>
  <c r="AG4481" i="1"/>
  <c r="B4481" i="1" s="1"/>
  <c r="AG4447" i="1"/>
  <c r="B4447" i="1" s="1"/>
  <c r="AG4418" i="1"/>
  <c r="B4418" i="1" s="1"/>
  <c r="X4732" i="1"/>
  <c r="A4733" i="1"/>
  <c r="K4732" i="1"/>
  <c r="AG4607" i="1"/>
  <c r="B4607" i="1" s="1"/>
  <c r="AG4575" i="1"/>
  <c r="B4575" i="1" s="1"/>
  <c r="AG4543" i="1"/>
  <c r="AG4510" i="1"/>
  <c r="B4510" i="1" s="1"/>
  <c r="AG4478" i="1"/>
  <c r="AG4444" i="1"/>
  <c r="B4444" i="1" s="1"/>
  <c r="AG4415" i="1"/>
  <c r="AG4665" i="1"/>
  <c r="B4665" i="1" s="1"/>
  <c r="AG4629" i="1"/>
  <c r="AG4601" i="1"/>
  <c r="B4601" i="1" s="1"/>
  <c r="AG4565" i="1"/>
  <c r="AG4532" i="1"/>
  <c r="B4532" i="1" s="1"/>
  <c r="AG4502" i="1"/>
  <c r="B4502" i="1" s="1"/>
  <c r="AG4469" i="1"/>
  <c r="B4469" i="1" s="1"/>
  <c r="AG4438" i="1"/>
  <c r="AG4407" i="1"/>
  <c r="B4407" i="1" s="1"/>
  <c r="AG4647" i="1"/>
  <c r="B4647" i="1" s="1"/>
  <c r="AG4614" i="1"/>
  <c r="B4614" i="1" s="1"/>
  <c r="AG4579" i="1"/>
  <c r="AG4551" i="1"/>
  <c r="B4551" i="1" s="1"/>
  <c r="AG4519" i="1"/>
  <c r="AG4486" i="1"/>
  <c r="B4486" i="1" s="1"/>
  <c r="AG4454" i="1"/>
  <c r="AG4419" i="1"/>
  <c r="B4419" i="1" s="1"/>
  <c r="T4670" i="1"/>
  <c r="AF4670" i="1" s="1"/>
  <c r="S4671" i="1"/>
  <c r="U4670" i="1"/>
  <c r="W4670" i="1" s="1"/>
  <c r="AG4652" i="1"/>
  <c r="B4652" i="1" s="1"/>
  <c r="AG4620" i="1"/>
  <c r="AG4588" i="1"/>
  <c r="B4588" i="1" s="1"/>
  <c r="AG4556" i="1"/>
  <c r="AG4524" i="1"/>
  <c r="B4524" i="1" s="1"/>
  <c r="AG4493" i="1"/>
  <c r="B4493" i="1" s="1"/>
  <c r="AG4460" i="1"/>
  <c r="B4460" i="1" s="1"/>
  <c r="AG4429" i="1"/>
  <c r="B4429" i="1" s="1"/>
  <c r="AG4396" i="1"/>
  <c r="B4396" i="1" s="1"/>
  <c r="AG4651" i="1"/>
  <c r="B4651" i="1" s="1"/>
  <c r="AG4587" i="1"/>
  <c r="B4587" i="1" s="1"/>
  <c r="AG4554" i="1"/>
  <c r="AG4522" i="1"/>
  <c r="B4522" i="1" s="1"/>
  <c r="AG4427" i="1"/>
  <c r="B4427" i="1" s="1"/>
  <c r="AG4643" i="1"/>
  <c r="B4643" i="1" s="1"/>
  <c r="AG4609" i="1"/>
  <c r="B4609" i="1" s="1"/>
  <c r="AG4577" i="1"/>
  <c r="AG4546" i="1"/>
  <c r="B4546" i="1" s="1"/>
  <c r="AG4514" i="1"/>
  <c r="B4514" i="1" s="1"/>
  <c r="AG4482" i="1"/>
  <c r="B4482" i="1" s="1"/>
  <c r="AG4449" i="1"/>
  <c r="B4449" i="1" s="1"/>
  <c r="AG4417" i="1"/>
  <c r="AG4650" i="1"/>
  <c r="B4650" i="1" s="1"/>
  <c r="AG4617" i="1"/>
  <c r="B4617" i="1" s="1"/>
  <c r="AG4585" i="1"/>
  <c r="B4585" i="1" s="1"/>
  <c r="AG4553" i="1"/>
  <c r="B4553" i="1" s="1"/>
  <c r="AG4521" i="1"/>
  <c r="AG4492" i="1"/>
  <c r="AG4457" i="1"/>
  <c r="B4457" i="1" s="1"/>
  <c r="AG4425" i="1"/>
  <c r="B4425" i="1" s="1"/>
  <c r="AG4663" i="1"/>
  <c r="B4663" i="1" s="1"/>
  <c r="AG4631" i="1"/>
  <c r="AG4599" i="1"/>
  <c r="AG4570" i="1"/>
  <c r="B4570" i="1" s="1"/>
  <c r="AG4537" i="1"/>
  <c r="B4537" i="1" s="1"/>
  <c r="AG4504" i="1"/>
  <c r="B4504" i="1" s="1"/>
  <c r="AG4474" i="1"/>
  <c r="AG4440" i="1"/>
  <c r="B4440" i="1" s="1"/>
  <c r="AG4409" i="1"/>
  <c r="B4409" i="1" s="1"/>
  <c r="Y4731" i="1"/>
  <c r="AJ4732" i="1"/>
  <c r="Z4731" i="1"/>
  <c r="AA4731" i="1" s="1"/>
  <c r="AH4731" i="1" s="1"/>
  <c r="C4732" i="1"/>
  <c r="I4732" i="1"/>
  <c r="H4732" i="1" s="1"/>
  <c r="E4731" i="1"/>
  <c r="AG4598" i="1"/>
  <c r="AG4566" i="1"/>
  <c r="AG4535" i="1"/>
  <c r="B4535" i="1" s="1"/>
  <c r="AG4503" i="1"/>
  <c r="B4503" i="1" s="1"/>
  <c r="AG4471" i="1"/>
  <c r="AG4441" i="1"/>
  <c r="B4441" i="1" s="1"/>
  <c r="AG4408" i="1"/>
  <c r="B4408" i="1" s="1"/>
  <c r="AG4653" i="1"/>
  <c r="B4653" i="1" s="1"/>
  <c r="AG4622" i="1"/>
  <c r="B4622" i="1" s="1"/>
  <c r="AG4591" i="1"/>
  <c r="B4591" i="1" s="1"/>
  <c r="AG4562" i="1"/>
  <c r="B4562" i="1" s="1"/>
  <c r="AG4526" i="1"/>
  <c r="AG4494" i="1"/>
  <c r="B4494" i="1" s="1"/>
  <c r="AG4462" i="1"/>
  <c r="B4462" i="1" s="1"/>
  <c r="AG4430" i="1"/>
  <c r="B4430" i="1" s="1"/>
  <c r="AG4399" i="1"/>
  <c r="B4399" i="1" s="1"/>
  <c r="AG4637" i="1"/>
  <c r="B4637" i="1" s="1"/>
  <c r="AG4603" i="1"/>
  <c r="AG4573" i="1"/>
  <c r="B4573" i="1" s="1"/>
  <c r="AG4540" i="1"/>
  <c r="B4540" i="1" s="1"/>
  <c r="AG4509" i="1"/>
  <c r="B4509" i="1" s="1"/>
  <c r="AG4479" i="1"/>
  <c r="B4479" i="1" s="1"/>
  <c r="AG4448" i="1"/>
  <c r="B4448" i="1" s="1"/>
  <c r="AG4412" i="1"/>
  <c r="AC4674" i="1"/>
  <c r="AE4674" i="1" s="1"/>
  <c r="G4674" i="1"/>
  <c r="AG4644" i="1"/>
  <c r="AG4613" i="1"/>
  <c r="B4613" i="1" s="1"/>
  <c r="AG4580" i="1"/>
  <c r="AG4548" i="1"/>
  <c r="B4548" i="1" s="1"/>
  <c r="AG4515" i="1"/>
  <c r="AG4483" i="1"/>
  <c r="B4483" i="1" s="1"/>
  <c r="AG4451" i="1"/>
  <c r="AG4420" i="1"/>
  <c r="B4420" i="1" s="1"/>
  <c r="F4673" i="1"/>
  <c r="J4673" i="1" s="1"/>
  <c r="AG4491" i="1"/>
  <c r="B4491" i="1" s="1"/>
  <c r="AG4642" i="1"/>
  <c r="AG4611" i="1"/>
  <c r="B4611" i="1" s="1"/>
  <c r="AG4582" i="1"/>
  <c r="B4582" i="1" s="1"/>
  <c r="AG4545" i="1"/>
  <c r="B4545" i="1" s="1"/>
  <c r="AG4516" i="1"/>
  <c r="AG4484" i="1"/>
  <c r="B4484" i="1" s="1"/>
  <c r="AG4450" i="1"/>
  <c r="AG4421" i="1"/>
  <c r="B4421" i="1" s="1"/>
  <c r="AG4666" i="1"/>
  <c r="AG4635" i="1"/>
  <c r="B4635" i="1" s="1"/>
  <c r="AG4602" i="1"/>
  <c r="AG4569" i="1"/>
  <c r="B4569" i="1" s="1"/>
  <c r="AG4539" i="1"/>
  <c r="AG4505" i="1"/>
  <c r="B4505" i="1" s="1"/>
  <c r="AG4475" i="1"/>
  <c r="AG4442" i="1"/>
  <c r="B4442" i="1" s="1"/>
  <c r="AG4411" i="1"/>
  <c r="AG4641" i="1"/>
  <c r="B4641" i="1" s="1"/>
  <c r="AG4610" i="1"/>
  <c r="B4610" i="1" s="1"/>
  <c r="AG4578" i="1"/>
  <c r="B4578" i="1" s="1"/>
  <c r="AG4547" i="1"/>
  <c r="AG4513" i="1"/>
  <c r="B4513" i="1" s="1"/>
  <c r="AG4480" i="1"/>
  <c r="AG4452" i="1"/>
  <c r="B4452" i="1" s="1"/>
  <c r="AG4414" i="1"/>
  <c r="B4414" i="1" s="1"/>
  <c r="AG4655" i="1"/>
  <c r="B4655" i="1" s="1"/>
  <c r="AG4627" i="1"/>
  <c r="AG4592" i="1"/>
  <c r="B4592" i="1" s="1"/>
  <c r="AG4558" i="1"/>
  <c r="AG4529" i="1"/>
  <c r="B4529" i="1" s="1"/>
  <c r="AG4496" i="1"/>
  <c r="AG4464" i="1"/>
  <c r="B4464" i="1" s="1"/>
  <c r="AG4431" i="1"/>
  <c r="AG4402" i="1"/>
  <c r="B4402" i="1" s="1"/>
  <c r="AG4590" i="1"/>
  <c r="B4590" i="1" s="1"/>
  <c r="AG4560" i="1"/>
  <c r="AG4527" i="1"/>
  <c r="B4527" i="1" s="1"/>
  <c r="AG4495" i="1"/>
  <c r="AG4463" i="1"/>
  <c r="B4463" i="1" s="1"/>
  <c r="AG4432" i="1"/>
  <c r="AG4398" i="1"/>
  <c r="B4398" i="1" s="1"/>
  <c r="AG4645" i="1"/>
  <c r="AG4612" i="1"/>
  <c r="B4612" i="1" s="1"/>
  <c r="AG4583" i="1"/>
  <c r="AG4549" i="1"/>
  <c r="B4549" i="1" s="1"/>
  <c r="AG4518" i="1"/>
  <c r="B4518" i="1" s="1"/>
  <c r="AG4485" i="1"/>
  <c r="B4485" i="1" s="1"/>
  <c r="AG4455" i="1"/>
  <c r="AG4422" i="1"/>
  <c r="B4422" i="1" s="1"/>
  <c r="AG4661" i="1"/>
  <c r="AG4630" i="1"/>
  <c r="B4630" i="1" s="1"/>
  <c r="AG4597" i="1"/>
  <c r="AG4568" i="1"/>
  <c r="B4568" i="1" s="1"/>
  <c r="AG4534" i="1"/>
  <c r="B4534" i="1" s="1"/>
  <c r="AG4501" i="1"/>
  <c r="B4501" i="1" s="1"/>
  <c r="AG4470" i="1"/>
  <c r="AG4436" i="1"/>
  <c r="B4436" i="1" s="1"/>
  <c r="AG4403" i="1"/>
  <c r="M4675" i="1"/>
  <c r="N4675" i="1" s="1"/>
  <c r="P4675" i="1"/>
  <c r="Q4675" i="1"/>
  <c r="L4676" i="1"/>
  <c r="AG4668" i="1"/>
  <c r="B4668" i="1" s="1"/>
  <c r="AG4636" i="1"/>
  <c r="AG4605" i="1"/>
  <c r="B4605" i="1" s="1"/>
  <c r="AG4572" i="1"/>
  <c r="AG4542" i="1"/>
  <c r="B4542" i="1" s="1"/>
  <c r="AG4508" i="1"/>
  <c r="AG4476" i="1"/>
  <c r="B4476" i="1" s="1"/>
  <c r="AG4446" i="1"/>
  <c r="AG4410" i="1"/>
  <c r="B4410" i="1" s="1"/>
  <c r="AG4619" i="1"/>
  <c r="B4619" i="1" s="1"/>
  <c r="AG4667" i="1"/>
  <c r="B4667" i="1" s="1"/>
  <c r="AG4634" i="1"/>
  <c r="B4634" i="1" s="1"/>
  <c r="AG4604" i="1"/>
  <c r="B4604" i="1" s="1"/>
  <c r="AG4571" i="1"/>
  <c r="B4571" i="1" s="1"/>
  <c r="AG4538" i="1"/>
  <c r="AG4506" i="1"/>
  <c r="B4506" i="1" s="1"/>
  <c r="AG4472" i="1"/>
  <c r="B4472" i="1" s="1"/>
  <c r="AG4443" i="1"/>
  <c r="B4443" i="1" s="1"/>
  <c r="AG4413" i="1"/>
  <c r="B4413" i="1" s="1"/>
  <c r="AG4656" i="1"/>
  <c r="B4656" i="1" s="1"/>
  <c r="AG4626" i="1"/>
  <c r="B4626" i="1" s="1"/>
  <c r="AG4594" i="1"/>
  <c r="B4594" i="1" s="1"/>
  <c r="AG4561" i="1"/>
  <c r="AG4530" i="1"/>
  <c r="B4530" i="1" s="1"/>
  <c r="AG4500" i="1"/>
  <c r="AG4465" i="1"/>
  <c r="B4465" i="1" s="1"/>
  <c r="AG4434" i="1"/>
  <c r="AG4401" i="1"/>
  <c r="B4401" i="1" s="1"/>
  <c r="AG4664" i="1"/>
  <c r="B4664" i="1" s="1"/>
  <c r="AG4633" i="1"/>
  <c r="B4633" i="1" s="1"/>
  <c r="AG4600" i="1"/>
  <c r="B4600" i="1" s="1"/>
  <c r="AG4567" i="1"/>
  <c r="B4567" i="1" s="1"/>
  <c r="AG4536" i="1"/>
  <c r="B4536" i="1" s="1"/>
  <c r="AG4507" i="1"/>
  <c r="B4507" i="1" s="1"/>
  <c r="AG4473" i="1"/>
  <c r="B4473" i="1" s="1"/>
  <c r="AG4439" i="1"/>
  <c r="B4439" i="1" s="1"/>
  <c r="AG4406" i="1"/>
  <c r="AG4646" i="1"/>
  <c r="AG4615" i="1"/>
  <c r="B4615" i="1" s="1"/>
  <c r="AG4584" i="1"/>
  <c r="B4584" i="1" s="1"/>
  <c r="AG4550" i="1"/>
  <c r="B4550" i="1" s="1"/>
  <c r="AG4520" i="1"/>
  <c r="B4520" i="1" s="1"/>
  <c r="AG4489" i="1"/>
  <c r="B4489" i="1" s="1"/>
  <c r="AG4456" i="1"/>
  <c r="B4456" i="1" s="1"/>
  <c r="AG4423" i="1"/>
  <c r="B4423" i="1" s="1"/>
  <c r="AB4734" i="1"/>
  <c r="B4616" i="1"/>
  <c r="AG4581" i="1"/>
  <c r="B4581" i="1" s="1"/>
  <c r="AG4552" i="1"/>
  <c r="AG4517" i="1"/>
  <c r="B4517" i="1" s="1"/>
  <c r="AG4487" i="1"/>
  <c r="B4487" i="1" s="1"/>
  <c r="AG4453" i="1"/>
  <c r="B4453" i="1" s="1"/>
  <c r="AG4424" i="1"/>
  <c r="B4424" i="1" s="1"/>
  <c r="W4669" i="1"/>
  <c r="AG4638" i="1"/>
  <c r="B4638" i="1" s="1"/>
  <c r="AG4606" i="1"/>
  <c r="B4606" i="1" s="1"/>
  <c r="AG4574" i="1"/>
  <c r="B4574" i="1" s="1"/>
  <c r="AG4541" i="1"/>
  <c r="AG4511" i="1"/>
  <c r="AG4477" i="1"/>
  <c r="AG4445" i="1"/>
  <c r="B4445" i="1" s="1"/>
  <c r="AG4416" i="1"/>
  <c r="AG4654" i="1"/>
  <c r="B4654" i="1" s="1"/>
  <c r="AG4621" i="1"/>
  <c r="B4621" i="1" s="1"/>
  <c r="AG4589" i="1"/>
  <c r="B4589" i="1" s="1"/>
  <c r="AG4557" i="1"/>
  <c r="B4557" i="1" s="1"/>
  <c r="AG4525" i="1"/>
  <c r="AG4490" i="1"/>
  <c r="AG4461" i="1"/>
  <c r="AG4428" i="1"/>
  <c r="AG4397" i="1"/>
  <c r="B4397" i="1" s="1"/>
  <c r="AG4659" i="1"/>
  <c r="AG4628" i="1"/>
  <c r="B4628" i="1" s="1"/>
  <c r="AG4596" i="1"/>
  <c r="AG4563" i="1"/>
  <c r="AG4533" i="1"/>
  <c r="B4533" i="1" s="1"/>
  <c r="AG4499" i="1"/>
  <c r="AG4467" i="1"/>
  <c r="AG4437" i="1"/>
  <c r="B4437" i="1" s="1"/>
  <c r="AG4404" i="1"/>
  <c r="E4732" i="1" l="1"/>
  <c r="Y4732" i="1"/>
  <c r="Z4732" i="1"/>
  <c r="AA4732" i="1" s="1"/>
  <c r="AH4732" i="1" s="1"/>
  <c r="AJ4733" i="1"/>
  <c r="C4733" i="1"/>
  <c r="I4733" i="1"/>
  <c r="H4733" i="1" s="1"/>
  <c r="B4499" i="1"/>
  <c r="B4563" i="1"/>
  <c r="B4461" i="1"/>
  <c r="B4525" i="1"/>
  <c r="B4511" i="1"/>
  <c r="B4552" i="1"/>
  <c r="B4406" i="1"/>
  <c r="B4434" i="1"/>
  <c r="B4500" i="1"/>
  <c r="B4561" i="1"/>
  <c r="B4538" i="1"/>
  <c r="F4674" i="1"/>
  <c r="J4674" i="1" s="1"/>
  <c r="B4412" i="1"/>
  <c r="B4603" i="1"/>
  <c r="B4526" i="1"/>
  <c r="B4566" i="1"/>
  <c r="B4474" i="1"/>
  <c r="B4599" i="1"/>
  <c r="B4521" i="1"/>
  <c r="B4577" i="1"/>
  <c r="AC4675" i="1"/>
  <c r="AE4675" i="1" s="1"/>
  <c r="G4675" i="1"/>
  <c r="O4673" i="1"/>
  <c r="R4673" i="1" s="1"/>
  <c r="V4673" i="1" s="1"/>
  <c r="AG4670" i="1"/>
  <c r="B4670" i="1" s="1"/>
  <c r="B4625" i="1"/>
  <c r="AB4735" i="1"/>
  <c r="B4404" i="1"/>
  <c r="B4467" i="1"/>
  <c r="B4596" i="1"/>
  <c r="B4659" i="1"/>
  <c r="B4428" i="1"/>
  <c r="B4490" i="1"/>
  <c r="B4416" i="1"/>
  <c r="B4477" i="1"/>
  <c r="B4541" i="1"/>
  <c r="AG4669" i="1"/>
  <c r="B4669" i="1" s="1"/>
  <c r="B4646" i="1"/>
  <c r="B4446" i="1"/>
  <c r="B4508" i="1"/>
  <c r="B4572" i="1"/>
  <c r="B4636" i="1"/>
  <c r="M4676" i="1"/>
  <c r="N4676" i="1" s="1"/>
  <c r="P4676" i="1"/>
  <c r="Q4676" i="1"/>
  <c r="L4677" i="1"/>
  <c r="B4403" i="1"/>
  <c r="B4470" i="1"/>
  <c r="B4597" i="1"/>
  <c r="B4661" i="1"/>
  <c r="B4455" i="1"/>
  <c r="B4583" i="1"/>
  <c r="B4645" i="1"/>
  <c r="B4432" i="1"/>
  <c r="B4495" i="1"/>
  <c r="B4560" i="1"/>
  <c r="B4431" i="1"/>
  <c r="B4496" i="1"/>
  <c r="B4558" i="1"/>
  <c r="B4627" i="1"/>
  <c r="B4480" i="1"/>
  <c r="B4547" i="1"/>
  <c r="B4411" i="1"/>
  <c r="B4475" i="1"/>
  <c r="B4539" i="1"/>
  <c r="B4602" i="1"/>
  <c r="B4666" i="1"/>
  <c r="B4450" i="1"/>
  <c r="B4516" i="1"/>
  <c r="B4642" i="1"/>
  <c r="B4451" i="1"/>
  <c r="B4515" i="1"/>
  <c r="B4580" i="1"/>
  <c r="B4644" i="1"/>
  <c r="B4471" i="1"/>
  <c r="B4598" i="1"/>
  <c r="B4631" i="1"/>
  <c r="B4492" i="1"/>
  <c r="B4417" i="1"/>
  <c r="B4554" i="1"/>
  <c r="B4556" i="1"/>
  <c r="B4620" i="1"/>
  <c r="T4671" i="1"/>
  <c r="AF4671" i="1" s="1"/>
  <c r="S4672" i="1"/>
  <c r="U4671" i="1"/>
  <c r="W4671" i="1" s="1"/>
  <c r="B4454" i="1"/>
  <c r="B4519" i="1"/>
  <c r="B4579" i="1"/>
  <c r="B4438" i="1"/>
  <c r="B4565" i="1"/>
  <c r="B4629" i="1"/>
  <c r="B4415" i="1"/>
  <c r="B4478" i="1"/>
  <c r="B4543" i="1"/>
  <c r="X4733" i="1"/>
  <c r="K4733" i="1"/>
  <c r="A4734" i="1"/>
  <c r="B4512" i="1"/>
  <c r="B4576" i="1"/>
  <c r="B4640" i="1"/>
  <c r="B4433" i="1"/>
  <c r="B4559" i="1"/>
  <c r="B4624" i="1"/>
  <c r="B4426" i="1"/>
  <c r="B4488" i="1"/>
  <c r="B4555" i="1"/>
  <c r="B4618" i="1"/>
  <c r="B4405" i="1"/>
  <c r="B4468" i="1"/>
  <c r="B4531" i="1"/>
  <c r="B4595" i="1"/>
  <c r="B4660" i="1"/>
  <c r="O4674" i="1" l="1"/>
  <c r="R4674" i="1" s="1"/>
  <c r="V4674" i="1" s="1"/>
  <c r="T4672" i="1"/>
  <c r="AF4672" i="1" s="1"/>
  <c r="S4673" i="1"/>
  <c r="U4672" i="1"/>
  <c r="W4672" i="1" s="1"/>
  <c r="M4677" i="1"/>
  <c r="N4677" i="1" s="1"/>
  <c r="P4677" i="1"/>
  <c r="Q4677" i="1"/>
  <c r="L4678" i="1"/>
  <c r="AB4736" i="1"/>
  <c r="E4733" i="1"/>
  <c r="Z4733" i="1"/>
  <c r="AA4733" i="1" s="1"/>
  <c r="AH4733" i="1" s="1"/>
  <c r="C4734" i="1"/>
  <c r="Y4733" i="1"/>
  <c r="AJ4734" i="1"/>
  <c r="I4734" i="1"/>
  <c r="H4734" i="1" s="1"/>
  <c r="AG4671" i="1"/>
  <c r="F4675" i="1"/>
  <c r="O4675" i="1" s="1"/>
  <c r="R4675" i="1" s="1"/>
  <c r="V4675" i="1" s="1"/>
  <c r="K4734" i="1"/>
  <c r="X4734" i="1"/>
  <c r="A4735" i="1"/>
  <c r="AC4676" i="1"/>
  <c r="AE4676" i="1" s="1"/>
  <c r="G4676" i="1"/>
  <c r="J4675" i="1" l="1"/>
  <c r="F4676" i="1"/>
  <c r="J4676" i="1" s="1"/>
  <c r="AG4672" i="1"/>
  <c r="B4672" i="1" s="1"/>
  <c r="E4734" i="1"/>
  <c r="T4673" i="1"/>
  <c r="AF4673" i="1" s="1"/>
  <c r="S4674" i="1"/>
  <c r="U4673" i="1"/>
  <c r="W4673" i="1" s="1"/>
  <c r="AC4677" i="1"/>
  <c r="AE4677" i="1" s="1"/>
  <c r="G4677" i="1"/>
  <c r="X4735" i="1"/>
  <c r="K4735" i="1"/>
  <c r="A4736" i="1"/>
  <c r="Y4734" i="1"/>
  <c r="C4735" i="1"/>
  <c r="Z4734" i="1"/>
  <c r="AA4734" i="1" s="1"/>
  <c r="AH4734" i="1" s="1"/>
  <c r="AJ4735" i="1"/>
  <c r="I4735" i="1"/>
  <c r="H4735" i="1" s="1"/>
  <c r="B4671" i="1"/>
  <c r="AB4737" i="1"/>
  <c r="M4678" i="1"/>
  <c r="N4678" i="1" s="1"/>
  <c r="P4678" i="1"/>
  <c r="Q4678" i="1"/>
  <c r="L4679" i="1"/>
  <c r="O4676" i="1" l="1"/>
  <c r="R4676" i="1" s="1"/>
  <c r="V4676" i="1" s="1"/>
  <c r="M4679" i="1"/>
  <c r="N4679" i="1" s="1"/>
  <c r="P4679" i="1"/>
  <c r="Q4679" i="1"/>
  <c r="L4680" i="1"/>
  <c r="E4735" i="1"/>
  <c r="Z4735" i="1"/>
  <c r="AA4735" i="1" s="1"/>
  <c r="AH4735" i="1" s="1"/>
  <c r="C4736" i="1"/>
  <c r="AJ4736" i="1"/>
  <c r="Y4735" i="1"/>
  <c r="I4736" i="1"/>
  <c r="H4736" i="1" s="1"/>
  <c r="AC4678" i="1"/>
  <c r="AE4678" i="1" s="1"/>
  <c r="G4678" i="1"/>
  <c r="AB4738" i="1"/>
  <c r="AG4673" i="1"/>
  <c r="B4673" i="1" s="1"/>
  <c r="K4736" i="1"/>
  <c r="A4737" i="1"/>
  <c r="X4736" i="1"/>
  <c r="F4677" i="1"/>
  <c r="O4677" i="1" s="1"/>
  <c r="R4677" i="1" s="1"/>
  <c r="V4677" i="1" s="1"/>
  <c r="T4674" i="1"/>
  <c r="AF4674" i="1" s="1"/>
  <c r="S4675" i="1"/>
  <c r="U4674" i="1"/>
  <c r="W4674" i="1" s="1"/>
  <c r="T4675" i="1" l="1"/>
  <c r="AF4675" i="1" s="1"/>
  <c r="S4676" i="1"/>
  <c r="U4675" i="1"/>
  <c r="W4675" i="1" s="1"/>
  <c r="AB4739" i="1"/>
  <c r="M4680" i="1"/>
  <c r="N4680" i="1" s="1"/>
  <c r="P4680" i="1"/>
  <c r="Q4680" i="1"/>
  <c r="L4681" i="1"/>
  <c r="J4677" i="1"/>
  <c r="C4737" i="1"/>
  <c r="Y4736" i="1"/>
  <c r="Z4736" i="1"/>
  <c r="AA4736" i="1" s="1"/>
  <c r="AH4736" i="1" s="1"/>
  <c r="AJ4737" i="1"/>
  <c r="I4737" i="1"/>
  <c r="H4737" i="1" s="1"/>
  <c r="F4678" i="1"/>
  <c r="J4678" i="1" s="1"/>
  <c r="E4736" i="1"/>
  <c r="AG4674" i="1"/>
  <c r="B4674" i="1" s="1"/>
  <c r="A4738" i="1"/>
  <c r="X4737" i="1"/>
  <c r="K4737" i="1"/>
  <c r="AC4679" i="1"/>
  <c r="AE4679" i="1" s="1"/>
  <c r="G4679" i="1"/>
  <c r="O4678" i="1" l="1"/>
  <c r="R4678" i="1" s="1"/>
  <c r="V4678" i="1" s="1"/>
  <c r="Y4737" i="1"/>
  <c r="Z4737" i="1"/>
  <c r="AA4737" i="1" s="1"/>
  <c r="AH4737" i="1" s="1"/>
  <c r="AJ4738" i="1"/>
  <c r="C4738" i="1"/>
  <c r="I4738" i="1"/>
  <c r="H4738" i="1" s="1"/>
  <c r="AB4740" i="1"/>
  <c r="T4676" i="1"/>
  <c r="AF4676" i="1" s="1"/>
  <c r="S4677" i="1"/>
  <c r="U4676" i="1"/>
  <c r="W4676" i="1" s="1"/>
  <c r="F4679" i="1"/>
  <c r="O4679" i="1" s="1"/>
  <c r="R4679" i="1" s="1"/>
  <c r="V4679" i="1" s="1"/>
  <c r="E4737" i="1"/>
  <c r="AC4680" i="1"/>
  <c r="AE4680" i="1" s="1"/>
  <c r="G4680" i="1"/>
  <c r="X4738" i="1"/>
  <c r="K4738" i="1"/>
  <c r="A4739" i="1"/>
  <c r="M4681" i="1"/>
  <c r="N4681" i="1" s="1"/>
  <c r="P4681" i="1"/>
  <c r="Q4681" i="1"/>
  <c r="L4682" i="1"/>
  <c r="AG4675" i="1"/>
  <c r="J4679" i="1" l="1"/>
  <c r="M4682" i="1"/>
  <c r="N4682" i="1" s="1"/>
  <c r="P4682" i="1"/>
  <c r="Q4682" i="1"/>
  <c r="L4683" i="1"/>
  <c r="T4677" i="1"/>
  <c r="AF4677" i="1" s="1"/>
  <c r="S4678" i="1"/>
  <c r="U4677" i="1"/>
  <c r="W4677" i="1" s="1"/>
  <c r="X4739" i="1"/>
  <c r="K4739" i="1"/>
  <c r="A4740" i="1"/>
  <c r="B4675" i="1"/>
  <c r="F4680" i="1"/>
  <c r="O4680" i="1" s="1"/>
  <c r="R4680" i="1" s="1"/>
  <c r="V4680" i="1" s="1"/>
  <c r="AC4681" i="1"/>
  <c r="AE4681" i="1" s="1"/>
  <c r="G4681" i="1"/>
  <c r="Y4738" i="1"/>
  <c r="Z4738" i="1"/>
  <c r="AA4738" i="1" s="1"/>
  <c r="AH4738" i="1" s="1"/>
  <c r="C4739" i="1"/>
  <c r="AJ4739" i="1"/>
  <c r="I4739" i="1"/>
  <c r="H4739" i="1" s="1"/>
  <c r="AG4676" i="1"/>
  <c r="AB4741" i="1"/>
  <c r="E4738" i="1"/>
  <c r="J4680" i="1" l="1"/>
  <c r="E4739" i="1"/>
  <c r="Y4739" i="1"/>
  <c r="C4740" i="1"/>
  <c r="Z4739" i="1"/>
  <c r="AA4739" i="1" s="1"/>
  <c r="AH4739" i="1" s="1"/>
  <c r="AJ4740" i="1"/>
  <c r="I4740" i="1"/>
  <c r="H4740" i="1" s="1"/>
  <c r="T4678" i="1"/>
  <c r="AF4678" i="1" s="1"/>
  <c r="S4679" i="1"/>
  <c r="U4678" i="1"/>
  <c r="W4678" i="1" s="1"/>
  <c r="AB4742" i="1"/>
  <c r="AC4682" i="1"/>
  <c r="AE4682" i="1" s="1"/>
  <c r="G4682" i="1"/>
  <c r="A4741" i="1"/>
  <c r="X4740" i="1"/>
  <c r="K4740" i="1"/>
  <c r="B4676" i="1"/>
  <c r="F4681" i="1"/>
  <c r="O4681" i="1" s="1"/>
  <c r="R4681" i="1" s="1"/>
  <c r="V4681" i="1" s="1"/>
  <c r="AG4677" i="1"/>
  <c r="M4683" i="1"/>
  <c r="N4683" i="1" s="1"/>
  <c r="P4683" i="1"/>
  <c r="Q4683" i="1"/>
  <c r="L4684" i="1"/>
  <c r="J4681" i="1" l="1"/>
  <c r="AC4683" i="1"/>
  <c r="AE4683" i="1" s="1"/>
  <c r="G4683" i="1"/>
  <c r="F4682" i="1"/>
  <c r="J4682" i="1" s="1"/>
  <c r="T4679" i="1"/>
  <c r="AF4679" i="1" s="1"/>
  <c r="S4680" i="1"/>
  <c r="U4679" i="1"/>
  <c r="W4679" i="1" s="1"/>
  <c r="E4740" i="1"/>
  <c r="C4741" i="1"/>
  <c r="Y4740" i="1"/>
  <c r="Z4740" i="1"/>
  <c r="AA4740" i="1" s="1"/>
  <c r="AH4740" i="1" s="1"/>
  <c r="AJ4741" i="1"/>
  <c r="I4741" i="1"/>
  <c r="H4741" i="1" s="1"/>
  <c r="X4741" i="1"/>
  <c r="K4741" i="1"/>
  <c r="A4742" i="1"/>
  <c r="AB4743" i="1"/>
  <c r="M4684" i="1"/>
  <c r="N4684" i="1" s="1"/>
  <c r="P4684" i="1"/>
  <c r="Q4684" i="1"/>
  <c r="L4685" i="1"/>
  <c r="B4677" i="1"/>
  <c r="AG4678" i="1"/>
  <c r="B4678" i="1" s="1"/>
  <c r="O4682" i="1" l="1"/>
  <c r="R4682" i="1" s="1"/>
  <c r="V4682" i="1" s="1"/>
  <c r="M4685" i="1"/>
  <c r="N4685" i="1" s="1"/>
  <c r="P4685" i="1"/>
  <c r="Q4685" i="1"/>
  <c r="L4686" i="1"/>
  <c r="K4742" i="1"/>
  <c r="X4742" i="1"/>
  <c r="A4743" i="1"/>
  <c r="E4741" i="1"/>
  <c r="F4683" i="1"/>
  <c r="J4683" i="1" s="1"/>
  <c r="AB4744" i="1"/>
  <c r="Y4741" i="1"/>
  <c r="C4742" i="1"/>
  <c r="Z4741" i="1"/>
  <c r="AA4741" i="1" s="1"/>
  <c r="AH4741" i="1" s="1"/>
  <c r="AJ4742" i="1"/>
  <c r="I4742" i="1"/>
  <c r="H4742" i="1" s="1"/>
  <c r="AG4679" i="1"/>
  <c r="B4679" i="1" s="1"/>
  <c r="AC4684" i="1"/>
  <c r="AE4684" i="1" s="1"/>
  <c r="G4684" i="1"/>
  <c r="T4680" i="1"/>
  <c r="AF4680" i="1" s="1"/>
  <c r="S4681" i="1"/>
  <c r="U4680" i="1"/>
  <c r="W4680" i="1" s="1"/>
  <c r="O4683" i="1" l="1"/>
  <c r="R4683" i="1" s="1"/>
  <c r="V4683" i="1" s="1"/>
  <c r="AG4680" i="1"/>
  <c r="B4680" i="1" s="1"/>
  <c r="F4684" i="1"/>
  <c r="J4684" i="1" s="1"/>
  <c r="AB4745" i="1"/>
  <c r="X4743" i="1"/>
  <c r="A4744" i="1"/>
  <c r="K4743" i="1"/>
  <c r="T4681" i="1"/>
  <c r="AF4681" i="1" s="1"/>
  <c r="S4682" i="1"/>
  <c r="U4681" i="1"/>
  <c r="W4681" i="1" s="1"/>
  <c r="E4742" i="1"/>
  <c r="Y4742" i="1"/>
  <c r="Z4742" i="1"/>
  <c r="AA4742" i="1" s="1"/>
  <c r="AH4742" i="1" s="1"/>
  <c r="AJ4743" i="1"/>
  <c r="C4743" i="1"/>
  <c r="I4743" i="1"/>
  <c r="H4743" i="1" s="1"/>
  <c r="AC4685" i="1"/>
  <c r="AE4685" i="1" s="1"/>
  <c r="G4685" i="1"/>
  <c r="M4686" i="1"/>
  <c r="N4686" i="1" s="1"/>
  <c r="P4686" i="1"/>
  <c r="Q4686" i="1"/>
  <c r="L4687" i="1"/>
  <c r="O4684" i="1" l="1"/>
  <c r="R4684" i="1" s="1"/>
  <c r="V4684" i="1" s="1"/>
  <c r="AC4686" i="1"/>
  <c r="AE4686" i="1" s="1"/>
  <c r="G4686" i="1"/>
  <c r="F4685" i="1"/>
  <c r="O4685" i="1" s="1"/>
  <c r="R4685" i="1" s="1"/>
  <c r="V4685" i="1" s="1"/>
  <c r="E4743" i="1"/>
  <c r="T4682" i="1"/>
  <c r="AF4682" i="1" s="1"/>
  <c r="S4683" i="1"/>
  <c r="U4682" i="1"/>
  <c r="W4682" i="1" s="1"/>
  <c r="M4687" i="1"/>
  <c r="N4687" i="1" s="1"/>
  <c r="P4687" i="1"/>
  <c r="Q4687" i="1"/>
  <c r="L4688" i="1"/>
  <c r="X4744" i="1"/>
  <c r="A4745" i="1"/>
  <c r="K4744" i="1"/>
  <c r="Y4743" i="1"/>
  <c r="Z4743" i="1"/>
  <c r="AA4743" i="1" s="1"/>
  <c r="AH4743" i="1" s="1"/>
  <c r="AJ4744" i="1"/>
  <c r="C4744" i="1"/>
  <c r="I4744" i="1"/>
  <c r="H4744" i="1" s="1"/>
  <c r="AG4681" i="1"/>
  <c r="AB4746" i="1"/>
  <c r="J4685" i="1" l="1"/>
  <c r="A4746" i="1"/>
  <c r="K4745" i="1"/>
  <c r="X4745" i="1"/>
  <c r="T4683" i="1"/>
  <c r="AF4683" i="1" s="1"/>
  <c r="S4684" i="1"/>
  <c r="U4683" i="1"/>
  <c r="W4683" i="1" s="1"/>
  <c r="F4686" i="1"/>
  <c r="O4686" i="1" s="1"/>
  <c r="R4686" i="1" s="1"/>
  <c r="V4686" i="1" s="1"/>
  <c r="E4744" i="1"/>
  <c r="Z4744" i="1"/>
  <c r="AA4744" i="1" s="1"/>
  <c r="AH4744" i="1" s="1"/>
  <c r="AJ4745" i="1"/>
  <c r="C4745" i="1"/>
  <c r="Y4744" i="1"/>
  <c r="I4745" i="1"/>
  <c r="H4745" i="1" s="1"/>
  <c r="AC4687" i="1"/>
  <c r="AE4687" i="1" s="1"/>
  <c r="G4687" i="1"/>
  <c r="AB4747" i="1"/>
  <c r="B4681" i="1"/>
  <c r="M4688" i="1"/>
  <c r="N4688" i="1" s="1"/>
  <c r="P4688" i="1"/>
  <c r="Q4688" i="1"/>
  <c r="L4689" i="1"/>
  <c r="AG4682" i="1"/>
  <c r="AC4688" i="1" l="1"/>
  <c r="AE4688" i="1" s="1"/>
  <c r="G4688" i="1"/>
  <c r="E4745" i="1"/>
  <c r="A4747" i="1"/>
  <c r="X4746" i="1"/>
  <c r="K4746" i="1"/>
  <c r="M4689" i="1"/>
  <c r="N4689" i="1" s="1"/>
  <c r="P4689" i="1"/>
  <c r="Q4689" i="1"/>
  <c r="L4690" i="1"/>
  <c r="F4687" i="1"/>
  <c r="J4687" i="1" s="1"/>
  <c r="J4686" i="1"/>
  <c r="AG4683" i="1"/>
  <c r="B4683" i="1" s="1"/>
  <c r="AJ4746" i="1"/>
  <c r="Y4745" i="1"/>
  <c r="Z4745" i="1"/>
  <c r="AA4745" i="1" s="1"/>
  <c r="AH4745" i="1" s="1"/>
  <c r="C4746" i="1"/>
  <c r="I4746" i="1"/>
  <c r="H4746" i="1" s="1"/>
  <c r="B4682" i="1"/>
  <c r="AB4748" i="1"/>
  <c r="T4684" i="1"/>
  <c r="AF4684" i="1" s="1"/>
  <c r="S4685" i="1"/>
  <c r="U4684" i="1"/>
  <c r="W4684" i="1" s="1"/>
  <c r="O4687" i="1" l="1"/>
  <c r="R4687" i="1" s="1"/>
  <c r="V4687" i="1" s="1"/>
  <c r="AC4689" i="1"/>
  <c r="AE4689" i="1" s="1"/>
  <c r="G4689" i="1"/>
  <c r="X4747" i="1"/>
  <c r="K4747" i="1"/>
  <c r="A4748" i="1"/>
  <c r="AG4684" i="1"/>
  <c r="B4684" i="1" s="1"/>
  <c r="T4685" i="1"/>
  <c r="AF4685" i="1" s="1"/>
  <c r="S4686" i="1"/>
  <c r="U4685" i="1"/>
  <c r="W4685" i="1" s="1"/>
  <c r="E4746" i="1"/>
  <c r="M4690" i="1"/>
  <c r="N4690" i="1" s="1"/>
  <c r="P4690" i="1"/>
  <c r="Q4690" i="1"/>
  <c r="L4691" i="1"/>
  <c r="F4688" i="1"/>
  <c r="J4688" i="1" s="1"/>
  <c r="AB4749" i="1"/>
  <c r="AJ4747" i="1"/>
  <c r="Y4746" i="1"/>
  <c r="Z4746" i="1"/>
  <c r="AA4746" i="1" s="1"/>
  <c r="AH4746" i="1" s="1"/>
  <c r="C4747" i="1"/>
  <c r="I4747" i="1"/>
  <c r="H4747" i="1" s="1"/>
  <c r="E4747" i="1" l="1"/>
  <c r="O4688" i="1"/>
  <c r="R4688" i="1" s="1"/>
  <c r="V4688" i="1" s="1"/>
  <c r="T4686" i="1"/>
  <c r="AF4686" i="1" s="1"/>
  <c r="S4687" i="1"/>
  <c r="U4686" i="1"/>
  <c r="W4686" i="1" s="1"/>
  <c r="Y4747" i="1"/>
  <c r="Z4747" i="1"/>
  <c r="AA4747" i="1" s="1"/>
  <c r="AH4747" i="1" s="1"/>
  <c r="AJ4748" i="1"/>
  <c r="C4748" i="1"/>
  <c r="I4748" i="1"/>
  <c r="H4748" i="1" s="1"/>
  <c r="AC4690" i="1"/>
  <c r="AE4690" i="1" s="1"/>
  <c r="G4690" i="1"/>
  <c r="F4689" i="1"/>
  <c r="O4689" i="1" s="1"/>
  <c r="R4689" i="1" s="1"/>
  <c r="V4689" i="1" s="1"/>
  <c r="AB4750" i="1"/>
  <c r="M4691" i="1"/>
  <c r="N4691" i="1" s="1"/>
  <c r="P4691" i="1"/>
  <c r="Q4691" i="1"/>
  <c r="L4692" i="1"/>
  <c r="X4748" i="1"/>
  <c r="K4748" i="1"/>
  <c r="A4749" i="1"/>
  <c r="AG4685" i="1"/>
  <c r="AC4691" i="1" l="1"/>
  <c r="AE4691" i="1" s="1"/>
  <c r="G4691" i="1"/>
  <c r="J4689" i="1"/>
  <c r="F4690" i="1"/>
  <c r="J4690" i="1" s="1"/>
  <c r="E4748" i="1"/>
  <c r="AG4686" i="1"/>
  <c r="B4686" i="1" s="1"/>
  <c r="M4692" i="1"/>
  <c r="N4692" i="1" s="1"/>
  <c r="P4692" i="1"/>
  <c r="Q4692" i="1"/>
  <c r="L4693" i="1"/>
  <c r="T4687" i="1"/>
  <c r="AF4687" i="1" s="1"/>
  <c r="S4688" i="1"/>
  <c r="U4687" i="1"/>
  <c r="W4687" i="1" s="1"/>
  <c r="Y4748" i="1"/>
  <c r="C4749" i="1"/>
  <c r="Z4748" i="1"/>
  <c r="AA4748" i="1" s="1"/>
  <c r="AH4748" i="1" s="1"/>
  <c r="AJ4749" i="1"/>
  <c r="I4749" i="1"/>
  <c r="H4749" i="1" s="1"/>
  <c r="A4750" i="1"/>
  <c r="X4749" i="1"/>
  <c r="K4749" i="1"/>
  <c r="AB4751" i="1"/>
  <c r="B4685" i="1"/>
  <c r="O4690" i="1" l="1"/>
  <c r="R4690" i="1" s="1"/>
  <c r="V4690" i="1" s="1"/>
  <c r="AJ4750" i="1"/>
  <c r="Y4749" i="1"/>
  <c r="Z4749" i="1"/>
  <c r="AA4749" i="1" s="1"/>
  <c r="AH4749" i="1" s="1"/>
  <c r="C4750" i="1"/>
  <c r="I4750" i="1"/>
  <c r="H4750" i="1" s="1"/>
  <c r="M4693" i="1"/>
  <c r="N4693" i="1" s="1"/>
  <c r="P4693" i="1"/>
  <c r="Q4693" i="1"/>
  <c r="L4694" i="1"/>
  <c r="AB4752" i="1"/>
  <c r="X4750" i="1"/>
  <c r="A4751" i="1"/>
  <c r="K4750" i="1"/>
  <c r="AG4687" i="1"/>
  <c r="B4687" i="1" s="1"/>
  <c r="F4691" i="1"/>
  <c r="O4691" i="1" s="1"/>
  <c r="R4691" i="1" s="1"/>
  <c r="V4691" i="1" s="1"/>
  <c r="E4749" i="1"/>
  <c r="T4688" i="1"/>
  <c r="AF4688" i="1" s="1"/>
  <c r="S4689" i="1"/>
  <c r="U4688" i="1"/>
  <c r="W4688" i="1" s="1"/>
  <c r="AC4692" i="1"/>
  <c r="AE4692" i="1" s="1"/>
  <c r="G4692" i="1"/>
  <c r="J4691" i="1" l="1"/>
  <c r="AC4693" i="1"/>
  <c r="AE4693" i="1" s="1"/>
  <c r="G4693" i="1"/>
  <c r="AB4753" i="1"/>
  <c r="M4694" i="1"/>
  <c r="N4694" i="1" s="1"/>
  <c r="P4694" i="1"/>
  <c r="Q4694" i="1"/>
  <c r="L4695" i="1"/>
  <c r="AG4688" i="1"/>
  <c r="A4752" i="1"/>
  <c r="K4751" i="1"/>
  <c r="X4751" i="1"/>
  <c r="F4692" i="1"/>
  <c r="J4692" i="1" s="1"/>
  <c r="T4689" i="1"/>
  <c r="AF4689" i="1" s="1"/>
  <c r="S4690" i="1"/>
  <c r="U4689" i="1"/>
  <c r="W4689" i="1" s="1"/>
  <c r="AJ4751" i="1"/>
  <c r="Y4750" i="1"/>
  <c r="C4751" i="1"/>
  <c r="Z4750" i="1"/>
  <c r="AA4750" i="1" s="1"/>
  <c r="AH4750" i="1" s="1"/>
  <c r="I4751" i="1"/>
  <c r="H4751" i="1" s="1"/>
  <c r="E4750" i="1"/>
  <c r="O4692" i="1" l="1"/>
  <c r="R4692" i="1" s="1"/>
  <c r="V4692" i="1" s="1"/>
  <c r="AC4694" i="1"/>
  <c r="AE4694" i="1" s="1"/>
  <c r="G4694" i="1"/>
  <c r="F4693" i="1"/>
  <c r="J4693" i="1" s="1"/>
  <c r="AG4689" i="1"/>
  <c r="T4690" i="1"/>
  <c r="AF4690" i="1" s="1"/>
  <c r="S4691" i="1"/>
  <c r="U4690" i="1"/>
  <c r="W4690" i="1" s="1"/>
  <c r="A4753" i="1"/>
  <c r="X4752" i="1"/>
  <c r="K4752" i="1"/>
  <c r="M4695" i="1"/>
  <c r="N4695" i="1" s="1"/>
  <c r="P4695" i="1"/>
  <c r="Q4695" i="1"/>
  <c r="L4696" i="1"/>
  <c r="AB4754" i="1"/>
  <c r="E4751" i="1"/>
  <c r="AJ4752" i="1"/>
  <c r="Y4751" i="1"/>
  <c r="Z4751" i="1"/>
  <c r="AA4751" i="1" s="1"/>
  <c r="AH4751" i="1" s="1"/>
  <c r="C4752" i="1"/>
  <c r="I4752" i="1"/>
  <c r="H4752" i="1" s="1"/>
  <c r="B4688" i="1"/>
  <c r="E4752" i="1" l="1"/>
  <c r="M4696" i="1"/>
  <c r="N4696" i="1" s="1"/>
  <c r="P4696" i="1"/>
  <c r="Q4696" i="1"/>
  <c r="L4697" i="1"/>
  <c r="AG4690" i="1"/>
  <c r="T4691" i="1"/>
  <c r="AF4691" i="1" s="1"/>
  <c r="S4692" i="1"/>
  <c r="U4691" i="1"/>
  <c r="W4691" i="1" s="1"/>
  <c r="F4694" i="1"/>
  <c r="O4694" i="1" s="1"/>
  <c r="R4694" i="1" s="1"/>
  <c r="V4694" i="1" s="1"/>
  <c r="AB4755" i="1"/>
  <c r="AJ4753" i="1"/>
  <c r="Y4752" i="1"/>
  <c r="C4753" i="1"/>
  <c r="Z4752" i="1"/>
  <c r="AA4752" i="1" s="1"/>
  <c r="AH4752" i="1" s="1"/>
  <c r="I4753" i="1"/>
  <c r="H4753" i="1" s="1"/>
  <c r="O4693" i="1"/>
  <c r="R4693" i="1" s="1"/>
  <c r="V4693" i="1" s="1"/>
  <c r="AC4695" i="1"/>
  <c r="AE4695" i="1" s="1"/>
  <c r="G4695" i="1"/>
  <c r="X4753" i="1"/>
  <c r="K4753" i="1"/>
  <c r="A4754" i="1"/>
  <c r="B4689" i="1"/>
  <c r="J4694" i="1" l="1"/>
  <c r="M4697" i="1"/>
  <c r="N4697" i="1" s="1"/>
  <c r="L4698" i="1"/>
  <c r="K4754" i="1"/>
  <c r="A4755" i="1"/>
  <c r="X4754" i="1"/>
  <c r="Z4753" i="1"/>
  <c r="AA4753" i="1" s="1"/>
  <c r="AH4753" i="1" s="1"/>
  <c r="C4754" i="1"/>
  <c r="AJ4754" i="1"/>
  <c r="Y4753" i="1"/>
  <c r="I4754" i="1"/>
  <c r="H4754" i="1" s="1"/>
  <c r="E4753" i="1"/>
  <c r="AB4756" i="1"/>
  <c r="AG4691" i="1"/>
  <c r="B4691" i="1" s="1"/>
  <c r="F4695" i="1"/>
  <c r="O4695" i="1" s="1"/>
  <c r="R4695" i="1" s="1"/>
  <c r="V4695" i="1" s="1"/>
  <c r="T4692" i="1"/>
  <c r="AF4692" i="1" s="1"/>
  <c r="S4693" i="1"/>
  <c r="U4692" i="1"/>
  <c r="W4692" i="1" s="1"/>
  <c r="B4690" i="1"/>
  <c r="AC4696" i="1"/>
  <c r="AE4696" i="1" s="1"/>
  <c r="G4696" i="1"/>
  <c r="G4697" i="1" l="1"/>
  <c r="AC4697" i="1"/>
  <c r="AE4697" i="1" s="1"/>
  <c r="F4696" i="1"/>
  <c r="O4696" i="1" s="1"/>
  <c r="AB4757" i="1"/>
  <c r="E4754" i="1"/>
  <c r="M4698" i="1"/>
  <c r="N4698" i="1" s="1"/>
  <c r="L4699" i="1"/>
  <c r="T4693" i="1"/>
  <c r="AF4693" i="1" s="1"/>
  <c r="S4694" i="1"/>
  <c r="U4693" i="1"/>
  <c r="W4693" i="1" s="1"/>
  <c r="J4695" i="1"/>
  <c r="AJ4755" i="1"/>
  <c r="Y4754" i="1"/>
  <c r="Z4754" i="1"/>
  <c r="AA4754" i="1" s="1"/>
  <c r="AH4754" i="1" s="1"/>
  <c r="C4755" i="1"/>
  <c r="I4755" i="1"/>
  <c r="H4755" i="1" s="1"/>
  <c r="AG4692" i="1"/>
  <c r="A4756" i="1"/>
  <c r="X4755" i="1"/>
  <c r="K4755" i="1"/>
  <c r="J4696" i="1" l="1"/>
  <c r="R4696" i="1"/>
  <c r="V4696" i="1" s="1"/>
  <c r="P4697" i="1"/>
  <c r="G4698" i="1"/>
  <c r="AC4698" i="1"/>
  <c r="AE4698" i="1" s="1"/>
  <c r="X4756" i="1"/>
  <c r="A4757" i="1"/>
  <c r="K4756" i="1"/>
  <c r="M4699" i="1"/>
  <c r="N4699" i="1" s="1"/>
  <c r="L4700" i="1"/>
  <c r="AB4758" i="1"/>
  <c r="AG4693" i="1"/>
  <c r="B4693" i="1" s="1"/>
  <c r="F4697" i="1"/>
  <c r="J4697" i="1" s="1"/>
  <c r="AJ4756" i="1"/>
  <c r="Y4755" i="1"/>
  <c r="C4756" i="1"/>
  <c r="Z4755" i="1"/>
  <c r="AA4755" i="1" s="1"/>
  <c r="AH4755" i="1" s="1"/>
  <c r="I4756" i="1"/>
  <c r="H4756" i="1" s="1"/>
  <c r="B4692" i="1"/>
  <c r="E4755" i="1"/>
  <c r="T4694" i="1"/>
  <c r="AF4694" i="1" s="1"/>
  <c r="S4695" i="1"/>
  <c r="U4694" i="1"/>
  <c r="W4694" i="1" s="1"/>
  <c r="O4697" i="1" l="1"/>
  <c r="T4695" i="1"/>
  <c r="AF4695" i="1" s="1"/>
  <c r="S4696" i="1"/>
  <c r="U4695" i="1"/>
  <c r="W4695" i="1" s="1"/>
  <c r="AB4759" i="1"/>
  <c r="E4756" i="1"/>
  <c r="AG4694" i="1"/>
  <c r="X4757" i="1"/>
  <c r="K4757" i="1"/>
  <c r="A4758" i="1"/>
  <c r="F4698" i="1"/>
  <c r="J4698" i="1" s="1"/>
  <c r="G4699" i="1"/>
  <c r="AC4699" i="1"/>
  <c r="AE4699" i="1" s="1"/>
  <c r="Y4756" i="1"/>
  <c r="AJ4757" i="1"/>
  <c r="Z4756" i="1"/>
  <c r="AA4756" i="1" s="1"/>
  <c r="AH4756" i="1" s="1"/>
  <c r="C4757" i="1"/>
  <c r="I4757" i="1"/>
  <c r="H4757" i="1" s="1"/>
  <c r="Q4697" i="1"/>
  <c r="Q4698" i="1" s="1"/>
  <c r="Q4699" i="1" s="1"/>
  <c r="Q4700" i="1" s="1"/>
  <c r="P4698" i="1"/>
  <c r="P4699" i="1" s="1"/>
  <c r="P4700" i="1" s="1"/>
  <c r="M4700" i="1"/>
  <c r="N4700" i="1" s="1"/>
  <c r="L4701" i="1"/>
  <c r="R4697" i="1" l="1"/>
  <c r="V4697" i="1" s="1"/>
  <c r="F4699" i="1"/>
  <c r="J4699" i="1" s="1"/>
  <c r="AB4760" i="1"/>
  <c r="O4698" i="1"/>
  <c r="R4698" i="1" s="1"/>
  <c r="V4698" i="1" s="1"/>
  <c r="A4759" i="1"/>
  <c r="K4758" i="1"/>
  <c r="X4758" i="1"/>
  <c r="AG4695" i="1"/>
  <c r="B4695" i="1" s="1"/>
  <c r="G4700" i="1"/>
  <c r="AC4700" i="1"/>
  <c r="AE4700" i="1" s="1"/>
  <c r="T4696" i="1"/>
  <c r="S4697" i="1"/>
  <c r="U4696" i="1"/>
  <c r="W4696" i="1" s="1"/>
  <c r="M4701" i="1"/>
  <c r="N4701" i="1" s="1"/>
  <c r="P4701" i="1"/>
  <c r="Q4701" i="1"/>
  <c r="L4702" i="1"/>
  <c r="E4757" i="1"/>
  <c r="C4758" i="1"/>
  <c r="Y4757" i="1"/>
  <c r="Z4757" i="1"/>
  <c r="AA4757" i="1" s="1"/>
  <c r="AH4757" i="1" s="1"/>
  <c r="AJ4758" i="1"/>
  <c r="I4758" i="1"/>
  <c r="H4758" i="1" s="1"/>
  <c r="B4694" i="1"/>
  <c r="O4699" i="1" l="1"/>
  <c r="R4699" i="1" s="1"/>
  <c r="V4699" i="1" s="1"/>
  <c r="T4697" i="1"/>
  <c r="AF4697" i="1" s="1"/>
  <c r="S4698" i="1"/>
  <c r="U4697" i="1"/>
  <c r="W4697" i="1" s="1"/>
  <c r="F4700" i="1"/>
  <c r="O4700" i="1" s="1"/>
  <c r="R4700" i="1" s="1"/>
  <c r="V4700" i="1" s="1"/>
  <c r="Z4758" i="1"/>
  <c r="AA4758" i="1" s="1"/>
  <c r="AH4758" i="1" s="1"/>
  <c r="AJ4759" i="1"/>
  <c r="C4759" i="1"/>
  <c r="Y4758" i="1"/>
  <c r="I4759" i="1"/>
  <c r="H4759" i="1" s="1"/>
  <c r="AF4696" i="1"/>
  <c r="AA4696" i="1"/>
  <c r="AB4761" i="1"/>
  <c r="AC4701" i="1"/>
  <c r="AE4701" i="1" s="1"/>
  <c r="G4701" i="1"/>
  <c r="A4760" i="1"/>
  <c r="K4759" i="1"/>
  <c r="X4759" i="1"/>
  <c r="E4758" i="1"/>
  <c r="M4702" i="1"/>
  <c r="N4702" i="1" s="1"/>
  <c r="P4702" i="1"/>
  <c r="Q4702" i="1"/>
  <c r="L4703" i="1"/>
  <c r="AG4696" i="1"/>
  <c r="B4696" i="1" s="1"/>
  <c r="J4700" i="1" l="1"/>
  <c r="AH4696" i="1"/>
  <c r="T4698" i="1"/>
  <c r="AF4698" i="1" s="1"/>
  <c r="S4699" i="1"/>
  <c r="U4698" i="1"/>
  <c r="W4698" i="1" s="1"/>
  <c r="AC4702" i="1"/>
  <c r="AE4702" i="1" s="1"/>
  <c r="G4702" i="1"/>
  <c r="X4760" i="1"/>
  <c r="A4761" i="1"/>
  <c r="K4760" i="1"/>
  <c r="E4759" i="1"/>
  <c r="M4703" i="1"/>
  <c r="N4703" i="1" s="1"/>
  <c r="P4703" i="1"/>
  <c r="Q4703" i="1"/>
  <c r="L4704" i="1"/>
  <c r="AB4762" i="1"/>
  <c r="Z4759" i="1"/>
  <c r="Y4759" i="1"/>
  <c r="AJ4760" i="1"/>
  <c r="C4760" i="1"/>
  <c r="I4760" i="1"/>
  <c r="H4760" i="1" s="1"/>
  <c r="F4701" i="1"/>
  <c r="J4701" i="1" s="1"/>
  <c r="AG4697" i="1"/>
  <c r="B4697" i="1" s="1"/>
  <c r="G4703" i="1" l="1"/>
  <c r="AC4703" i="1"/>
  <c r="AE4703" i="1" s="1"/>
  <c r="F4702" i="1"/>
  <c r="O4702" i="1" s="1"/>
  <c r="R4702" i="1" s="1"/>
  <c r="V4702" i="1" s="1"/>
  <c r="M4704" i="1"/>
  <c r="N4704" i="1" s="1"/>
  <c r="AC4704" i="1" s="1"/>
  <c r="AE4704" i="1" s="1"/>
  <c r="P4704" i="1"/>
  <c r="Q4704" i="1"/>
  <c r="L4705" i="1"/>
  <c r="AB4763" i="1"/>
  <c r="O4701" i="1"/>
  <c r="R4701" i="1" s="1"/>
  <c r="V4701" i="1" s="1"/>
  <c r="K4761" i="1"/>
  <c r="X4761" i="1"/>
  <c r="A4762" i="1"/>
  <c r="AG4698" i="1"/>
  <c r="B4698" i="1" s="1"/>
  <c r="C4761" i="1"/>
  <c r="Y4760" i="1"/>
  <c r="AJ4761" i="1"/>
  <c r="Z4760" i="1"/>
  <c r="AA4760" i="1" s="1"/>
  <c r="AH4760" i="1" s="1"/>
  <c r="I4761" i="1"/>
  <c r="H4761" i="1" s="1"/>
  <c r="T4699" i="1"/>
  <c r="AF4699" i="1" s="1"/>
  <c r="S4700" i="1"/>
  <c r="U4699" i="1"/>
  <c r="W4699" i="1" s="1"/>
  <c r="AG4699" i="1" l="1"/>
  <c r="B4699" i="1" s="1"/>
  <c r="T4700" i="1"/>
  <c r="AF4700" i="1" s="1"/>
  <c r="S4701" i="1"/>
  <c r="U4700" i="1"/>
  <c r="W4700" i="1" s="1"/>
  <c r="M4705" i="1"/>
  <c r="N4705" i="1" s="1"/>
  <c r="P4705" i="1"/>
  <c r="Q4705" i="1"/>
  <c r="L4706" i="1"/>
  <c r="AJ4762" i="1"/>
  <c r="Y4761" i="1"/>
  <c r="Z4761" i="1"/>
  <c r="AA4761" i="1" s="1"/>
  <c r="AH4761" i="1" s="1"/>
  <c r="C4762" i="1"/>
  <c r="I4762" i="1"/>
  <c r="H4762" i="1" s="1"/>
  <c r="J4702" i="1"/>
  <c r="G4704" i="1"/>
  <c r="F4703" i="1"/>
  <c r="J4703" i="1" s="1"/>
  <c r="X4762" i="1"/>
  <c r="A4763" i="1"/>
  <c r="K4762" i="1"/>
  <c r="AB4764" i="1"/>
  <c r="AC4705" i="1" l="1"/>
  <c r="AE4705" i="1" s="1"/>
  <c r="G4705" i="1"/>
  <c r="Y4762" i="1"/>
  <c r="C4763" i="1"/>
  <c r="Z4762" i="1"/>
  <c r="AA4762" i="1" s="1"/>
  <c r="AH4762" i="1" s="1"/>
  <c r="AJ4763" i="1"/>
  <c r="I4763" i="1"/>
  <c r="H4763" i="1" s="1"/>
  <c r="F4704" i="1"/>
  <c r="J4704" i="1" s="1"/>
  <c r="M4706" i="1"/>
  <c r="N4706" i="1" s="1"/>
  <c r="P4706" i="1"/>
  <c r="Q4706" i="1"/>
  <c r="L4707" i="1"/>
  <c r="O4703" i="1"/>
  <c r="R4703" i="1" s="1"/>
  <c r="V4703" i="1" s="1"/>
  <c r="AG4700" i="1"/>
  <c r="A4764" i="1"/>
  <c r="X4763" i="1"/>
  <c r="K4763" i="1"/>
  <c r="AB4765" i="1"/>
  <c r="T4701" i="1"/>
  <c r="AF4701" i="1" s="1"/>
  <c r="S4702" i="1"/>
  <c r="U4701" i="1"/>
  <c r="W4701" i="1" s="1"/>
  <c r="Z4763" i="1" l="1"/>
  <c r="AA4763" i="1" s="1"/>
  <c r="AH4763" i="1" s="1"/>
  <c r="C4764" i="1"/>
  <c r="Y4763" i="1"/>
  <c r="AJ4764" i="1"/>
  <c r="I4764" i="1"/>
  <c r="H4764" i="1" s="1"/>
  <c r="F4705" i="1"/>
  <c r="J4705" i="1" s="1"/>
  <c r="T4702" i="1"/>
  <c r="AF4702" i="1" s="1"/>
  <c r="S4703" i="1"/>
  <c r="U4702" i="1"/>
  <c r="W4702" i="1" s="1"/>
  <c r="AG4701" i="1"/>
  <c r="B4701" i="1" s="1"/>
  <c r="AB4766" i="1"/>
  <c r="X4764" i="1"/>
  <c r="A4765" i="1"/>
  <c r="K4764" i="1"/>
  <c r="AC4706" i="1"/>
  <c r="AE4706" i="1" s="1"/>
  <c r="G4706" i="1"/>
  <c r="O4704" i="1"/>
  <c r="R4704" i="1" s="1"/>
  <c r="V4704" i="1" s="1"/>
  <c r="B4700" i="1"/>
  <c r="M4707" i="1"/>
  <c r="N4707" i="1" s="1"/>
  <c r="P4707" i="1"/>
  <c r="Q4707" i="1"/>
  <c r="L4708" i="1"/>
  <c r="O4705" i="1" l="1"/>
  <c r="R4705" i="1" s="1"/>
  <c r="V4705" i="1" s="1"/>
  <c r="AC4707" i="1"/>
  <c r="AE4707" i="1" s="1"/>
  <c r="G4707" i="1"/>
  <c r="AG4702" i="1"/>
  <c r="B4702" i="1" s="1"/>
  <c r="M4708" i="1"/>
  <c r="N4708" i="1" s="1"/>
  <c r="P4708" i="1"/>
  <c r="Q4708" i="1"/>
  <c r="L4709" i="1"/>
  <c r="AB4767" i="1"/>
  <c r="T4703" i="1"/>
  <c r="AF4703" i="1" s="1"/>
  <c r="S4704" i="1"/>
  <c r="U4703" i="1"/>
  <c r="W4703" i="1" s="1"/>
  <c r="X4765" i="1"/>
  <c r="A4766" i="1"/>
  <c r="K4765" i="1"/>
  <c r="F4706" i="1"/>
  <c r="O4706" i="1" s="1"/>
  <c r="R4706" i="1" s="1"/>
  <c r="V4706" i="1" s="1"/>
  <c r="Y4764" i="1"/>
  <c r="C4765" i="1"/>
  <c r="Z4764" i="1"/>
  <c r="AA4764" i="1" s="1"/>
  <c r="AH4764" i="1" s="1"/>
  <c r="AJ4765" i="1"/>
  <c r="I4765" i="1"/>
  <c r="H4765" i="1" s="1"/>
  <c r="J4706" i="1" l="1"/>
  <c r="T4704" i="1"/>
  <c r="AF4704" i="1" s="1"/>
  <c r="S4705" i="1"/>
  <c r="U4704" i="1"/>
  <c r="W4704" i="1" s="1"/>
  <c r="AG4703" i="1"/>
  <c r="AB4768" i="1"/>
  <c r="F4707" i="1"/>
  <c r="O4707" i="1" s="1"/>
  <c r="R4707" i="1" s="1"/>
  <c r="V4707" i="1" s="1"/>
  <c r="AC4708" i="1"/>
  <c r="AE4708" i="1" s="1"/>
  <c r="G4708" i="1"/>
  <c r="X4766" i="1"/>
  <c r="K4766" i="1"/>
  <c r="A4767" i="1"/>
  <c r="AJ4766" i="1"/>
  <c r="Y4765" i="1"/>
  <c r="Z4765" i="1"/>
  <c r="AA4765" i="1" s="1"/>
  <c r="AH4765" i="1" s="1"/>
  <c r="C4766" i="1"/>
  <c r="I4766" i="1"/>
  <c r="H4766" i="1" s="1"/>
  <c r="M4709" i="1"/>
  <c r="N4709" i="1" s="1"/>
  <c r="P4709" i="1"/>
  <c r="Q4709" i="1"/>
  <c r="L4710" i="1"/>
  <c r="J4707" i="1" l="1"/>
  <c r="C4767" i="1"/>
  <c r="Y4766" i="1"/>
  <c r="AJ4767" i="1"/>
  <c r="Z4766" i="1"/>
  <c r="AA4766" i="1" s="1"/>
  <c r="AH4766" i="1" s="1"/>
  <c r="I4767" i="1"/>
  <c r="H4767" i="1" s="1"/>
  <c r="AB4769" i="1"/>
  <c r="T4705" i="1"/>
  <c r="AF4705" i="1" s="1"/>
  <c r="S4706" i="1"/>
  <c r="U4705" i="1"/>
  <c r="W4705" i="1" s="1"/>
  <c r="AC4709" i="1"/>
  <c r="AE4709" i="1" s="1"/>
  <c r="G4709" i="1"/>
  <c r="K4767" i="1"/>
  <c r="X4767" i="1"/>
  <c r="A4768" i="1"/>
  <c r="F4708" i="1"/>
  <c r="O4708" i="1" s="1"/>
  <c r="R4708" i="1" s="1"/>
  <c r="V4708" i="1" s="1"/>
  <c r="B4703" i="1"/>
  <c r="M4710" i="1"/>
  <c r="N4710" i="1" s="1"/>
  <c r="P4710" i="1"/>
  <c r="Q4710" i="1"/>
  <c r="L4711" i="1"/>
  <c r="AG4704" i="1"/>
  <c r="B4704" i="1" s="1"/>
  <c r="J4708" i="1" l="1"/>
  <c r="Y4767" i="1"/>
  <c r="AJ4768" i="1"/>
  <c r="Z4767" i="1"/>
  <c r="AA4767" i="1" s="1"/>
  <c r="AH4767" i="1" s="1"/>
  <c r="C4768" i="1"/>
  <c r="I4768" i="1"/>
  <c r="H4768" i="1" s="1"/>
  <c r="AC4710" i="1"/>
  <c r="AE4710" i="1" s="1"/>
  <c r="G4710" i="1"/>
  <c r="F4709" i="1"/>
  <c r="O4709" i="1" s="1"/>
  <c r="R4709" i="1" s="1"/>
  <c r="V4709" i="1" s="1"/>
  <c r="AG4705" i="1"/>
  <c r="B4705" i="1" s="1"/>
  <c r="AB4770" i="1"/>
  <c r="M4711" i="1"/>
  <c r="N4711" i="1" s="1"/>
  <c r="P4711" i="1"/>
  <c r="Q4711" i="1"/>
  <c r="L4712" i="1"/>
  <c r="A4769" i="1"/>
  <c r="K4768" i="1"/>
  <c r="X4768" i="1"/>
  <c r="T4706" i="1"/>
  <c r="AF4706" i="1" s="1"/>
  <c r="S4707" i="1"/>
  <c r="U4706" i="1"/>
  <c r="W4706" i="1" s="1"/>
  <c r="A4770" i="1" l="1"/>
  <c r="K4769" i="1"/>
  <c r="X4769" i="1"/>
  <c r="M4712" i="1"/>
  <c r="N4712" i="1" s="1"/>
  <c r="P4712" i="1"/>
  <c r="Q4712" i="1"/>
  <c r="L4713" i="1"/>
  <c r="Y4768" i="1"/>
  <c r="C4769" i="1"/>
  <c r="Z4768" i="1"/>
  <c r="AA4768" i="1" s="1"/>
  <c r="AH4768" i="1" s="1"/>
  <c r="AJ4769" i="1"/>
  <c r="I4769" i="1"/>
  <c r="H4769" i="1" s="1"/>
  <c r="F4710" i="1"/>
  <c r="J4710" i="1" s="1"/>
  <c r="AG4706" i="1"/>
  <c r="B4706" i="1" s="1"/>
  <c r="T4707" i="1"/>
  <c r="AF4707" i="1" s="1"/>
  <c r="S4708" i="1"/>
  <c r="U4707" i="1"/>
  <c r="W4707" i="1" s="1"/>
  <c r="J4709" i="1"/>
  <c r="AC4711" i="1"/>
  <c r="AE4711" i="1" s="1"/>
  <c r="G4711" i="1"/>
  <c r="AB4771" i="1"/>
  <c r="O4710" i="1" l="1"/>
  <c r="R4710" i="1" s="1"/>
  <c r="V4710" i="1" s="1"/>
  <c r="AC4712" i="1"/>
  <c r="AE4712" i="1" s="1"/>
  <c r="G4712" i="1"/>
  <c r="K4770" i="1"/>
  <c r="A4771" i="1"/>
  <c r="X4770" i="1"/>
  <c r="AG4707" i="1"/>
  <c r="B4707" i="1" s="1"/>
  <c r="AB4772" i="1"/>
  <c r="T4708" i="1"/>
  <c r="AF4708" i="1" s="1"/>
  <c r="S4709" i="1"/>
  <c r="U4708" i="1"/>
  <c r="W4708" i="1" s="1"/>
  <c r="M4713" i="1"/>
  <c r="N4713" i="1" s="1"/>
  <c r="P4713" i="1"/>
  <c r="Q4713" i="1"/>
  <c r="L4714" i="1"/>
  <c r="F4711" i="1"/>
  <c r="O4711" i="1" s="1"/>
  <c r="R4711" i="1" s="1"/>
  <c r="V4711" i="1" s="1"/>
  <c r="Y4769" i="1"/>
  <c r="Z4769" i="1"/>
  <c r="AA4769" i="1" s="1"/>
  <c r="AH4769" i="1" s="1"/>
  <c r="C4770" i="1"/>
  <c r="AJ4770" i="1"/>
  <c r="I4770" i="1"/>
  <c r="H4770" i="1" s="1"/>
  <c r="J4711" i="1" l="1"/>
  <c r="F4712" i="1"/>
  <c r="J4712" i="1" s="1"/>
  <c r="M4714" i="1"/>
  <c r="N4714" i="1" s="1"/>
  <c r="P4714" i="1"/>
  <c r="Q4714" i="1"/>
  <c r="L4715" i="1"/>
  <c r="Y4770" i="1"/>
  <c r="AJ4771" i="1"/>
  <c r="Z4770" i="1"/>
  <c r="AA4770" i="1" s="1"/>
  <c r="AH4770" i="1" s="1"/>
  <c r="C4771" i="1"/>
  <c r="I4771" i="1"/>
  <c r="H4771" i="1" s="1"/>
  <c r="AC4713" i="1"/>
  <c r="AE4713" i="1" s="1"/>
  <c r="G4713" i="1"/>
  <c r="AG4708" i="1"/>
  <c r="B4708" i="1" s="1"/>
  <c r="AB4773" i="1"/>
  <c r="K4771" i="1"/>
  <c r="A4772" i="1"/>
  <c r="X4771" i="1"/>
  <c r="T4709" i="1"/>
  <c r="AF4709" i="1" s="1"/>
  <c r="S4710" i="1"/>
  <c r="U4709" i="1"/>
  <c r="W4709" i="1" s="1"/>
  <c r="O4712" i="1" l="1"/>
  <c r="R4712" i="1" s="1"/>
  <c r="V4712" i="1" s="1"/>
  <c r="A4773" i="1"/>
  <c r="X4772" i="1"/>
  <c r="K4772" i="1"/>
  <c r="T4710" i="1"/>
  <c r="AF4710" i="1" s="1"/>
  <c r="S4711" i="1"/>
  <c r="U4710" i="1"/>
  <c r="W4710" i="1" s="1"/>
  <c r="AG4709" i="1"/>
  <c r="B4709" i="1" s="1"/>
  <c r="AC4714" i="1"/>
  <c r="AE4714" i="1" s="1"/>
  <c r="G4714" i="1"/>
  <c r="F4713" i="1"/>
  <c r="J4713" i="1" s="1"/>
  <c r="AJ4772" i="1"/>
  <c r="Y4771" i="1"/>
  <c r="C4772" i="1"/>
  <c r="Z4771" i="1"/>
  <c r="AA4771" i="1" s="1"/>
  <c r="AH4771" i="1" s="1"/>
  <c r="I4772" i="1"/>
  <c r="H4772" i="1" s="1"/>
  <c r="AB4774" i="1"/>
  <c r="M4715" i="1"/>
  <c r="N4715" i="1" s="1"/>
  <c r="P4715" i="1"/>
  <c r="Q4715" i="1"/>
  <c r="L4716" i="1"/>
  <c r="O4713" i="1" l="1"/>
  <c r="R4713" i="1" s="1"/>
  <c r="V4713" i="1" s="1"/>
  <c r="AC4715" i="1"/>
  <c r="AE4715" i="1" s="1"/>
  <c r="G4715" i="1"/>
  <c r="AB4775" i="1"/>
  <c r="F4714" i="1"/>
  <c r="J4714" i="1" s="1"/>
  <c r="AG4710" i="1"/>
  <c r="B4710" i="1" s="1"/>
  <c r="M4716" i="1"/>
  <c r="N4716" i="1" s="1"/>
  <c r="P4716" i="1"/>
  <c r="Q4716" i="1"/>
  <c r="L4717" i="1"/>
  <c r="T4711" i="1"/>
  <c r="AF4711" i="1" s="1"/>
  <c r="S4712" i="1"/>
  <c r="U4711" i="1"/>
  <c r="W4711" i="1" s="1"/>
  <c r="Y4772" i="1"/>
  <c r="C4773" i="1"/>
  <c r="Z4772" i="1"/>
  <c r="AA4772" i="1" s="1"/>
  <c r="AH4772" i="1" s="1"/>
  <c r="AJ4773" i="1"/>
  <c r="I4773" i="1"/>
  <c r="H4773" i="1" s="1"/>
  <c r="K4773" i="1"/>
  <c r="X4773" i="1"/>
  <c r="A4774" i="1"/>
  <c r="Z4773" i="1" l="1"/>
  <c r="AA4773" i="1" s="1"/>
  <c r="AH4773" i="1" s="1"/>
  <c r="AJ4774" i="1"/>
  <c r="Y4773" i="1"/>
  <c r="C4774" i="1"/>
  <c r="I4774" i="1"/>
  <c r="H4774" i="1" s="1"/>
  <c r="AG4711" i="1"/>
  <c r="X4774" i="1"/>
  <c r="A4775" i="1"/>
  <c r="K4774" i="1"/>
  <c r="T4712" i="1"/>
  <c r="AF4712" i="1" s="1"/>
  <c r="S4713" i="1"/>
  <c r="U4712" i="1"/>
  <c r="W4712" i="1" s="1"/>
  <c r="O4714" i="1"/>
  <c r="R4714" i="1" s="1"/>
  <c r="V4714" i="1" s="1"/>
  <c r="AB4776" i="1"/>
  <c r="AC4716" i="1"/>
  <c r="AE4716" i="1" s="1"/>
  <c r="G4716" i="1"/>
  <c r="F4715" i="1"/>
  <c r="J4715" i="1" s="1"/>
  <c r="M4717" i="1"/>
  <c r="N4717" i="1" s="1"/>
  <c r="P4717" i="1"/>
  <c r="Q4717" i="1"/>
  <c r="L4718" i="1"/>
  <c r="O4715" i="1" l="1"/>
  <c r="R4715" i="1" s="1"/>
  <c r="V4715" i="1" s="1"/>
  <c r="T4713" i="1"/>
  <c r="AF4713" i="1" s="1"/>
  <c r="S4714" i="1"/>
  <c r="U4713" i="1"/>
  <c r="W4713" i="1" s="1"/>
  <c r="X4775" i="1"/>
  <c r="K4775" i="1"/>
  <c r="A4776" i="1"/>
  <c r="AB4777" i="1"/>
  <c r="Y4774" i="1"/>
  <c r="C4775" i="1"/>
  <c r="Z4774" i="1"/>
  <c r="AA4774" i="1" s="1"/>
  <c r="AH4774" i="1" s="1"/>
  <c r="AJ4775" i="1"/>
  <c r="I4775" i="1"/>
  <c r="H4775" i="1" s="1"/>
  <c r="AC4717" i="1"/>
  <c r="AE4717" i="1" s="1"/>
  <c r="G4717" i="1"/>
  <c r="M4718" i="1"/>
  <c r="N4718" i="1" s="1"/>
  <c r="P4718" i="1"/>
  <c r="Q4718" i="1"/>
  <c r="L4719" i="1"/>
  <c r="F4716" i="1"/>
  <c r="O4716" i="1" s="1"/>
  <c r="R4716" i="1" s="1"/>
  <c r="V4716" i="1" s="1"/>
  <c r="AG4712" i="1"/>
  <c r="B4712" i="1" s="1"/>
  <c r="B4711" i="1"/>
  <c r="M4719" i="1" l="1"/>
  <c r="N4719" i="1" s="1"/>
  <c r="P4719" i="1"/>
  <c r="Q4719" i="1"/>
  <c r="L4720" i="1"/>
  <c r="F4717" i="1"/>
  <c r="J4717" i="1" s="1"/>
  <c r="X4776" i="1"/>
  <c r="A4777" i="1"/>
  <c r="K4776" i="1"/>
  <c r="T4714" i="1"/>
  <c r="AF4714" i="1" s="1"/>
  <c r="S4715" i="1"/>
  <c r="U4714" i="1"/>
  <c r="W4714" i="1" s="1"/>
  <c r="J4716" i="1"/>
  <c r="AB4778" i="1"/>
  <c r="Y4775" i="1"/>
  <c r="AJ4776" i="1"/>
  <c r="Z4775" i="1"/>
  <c r="AA4775" i="1" s="1"/>
  <c r="AH4775" i="1" s="1"/>
  <c r="C4776" i="1"/>
  <c r="I4776" i="1"/>
  <c r="H4776" i="1" s="1"/>
  <c r="AC4718" i="1"/>
  <c r="AE4718" i="1" s="1"/>
  <c r="G4718" i="1"/>
  <c r="AG4713" i="1"/>
  <c r="B4713" i="1" s="1"/>
  <c r="F4718" i="1" l="1"/>
  <c r="J4718" i="1" s="1"/>
  <c r="AB4779" i="1"/>
  <c r="AG4714" i="1"/>
  <c r="O4717" i="1"/>
  <c r="R4717" i="1" s="1"/>
  <c r="V4717" i="1" s="1"/>
  <c r="AC4719" i="1"/>
  <c r="AE4719" i="1" s="1"/>
  <c r="G4719" i="1"/>
  <c r="A4778" i="1"/>
  <c r="K4777" i="1"/>
  <c r="X4777" i="1"/>
  <c r="C4777" i="1"/>
  <c r="Y4776" i="1"/>
  <c r="AJ4777" i="1"/>
  <c r="Z4776" i="1"/>
  <c r="AA4776" i="1" s="1"/>
  <c r="AH4776" i="1" s="1"/>
  <c r="I4777" i="1"/>
  <c r="H4777" i="1" s="1"/>
  <c r="M4720" i="1"/>
  <c r="N4720" i="1" s="1"/>
  <c r="P4720" i="1"/>
  <c r="Q4720" i="1"/>
  <c r="L4721" i="1"/>
  <c r="T4715" i="1"/>
  <c r="AF4715" i="1" s="1"/>
  <c r="S4716" i="1"/>
  <c r="U4715" i="1"/>
  <c r="W4715" i="1" s="1"/>
  <c r="O4718" i="1" l="1"/>
  <c r="R4718" i="1" s="1"/>
  <c r="V4718" i="1" s="1"/>
  <c r="AG4715" i="1"/>
  <c r="M4721" i="1"/>
  <c r="N4721" i="1" s="1"/>
  <c r="P4721" i="1"/>
  <c r="Q4721" i="1"/>
  <c r="L4722" i="1"/>
  <c r="F4719" i="1"/>
  <c r="J4719" i="1" s="1"/>
  <c r="T4716" i="1"/>
  <c r="AF4716" i="1" s="1"/>
  <c r="S4717" i="1"/>
  <c r="U4716" i="1"/>
  <c r="W4716" i="1" s="1"/>
  <c r="Y4777" i="1"/>
  <c r="AJ4778" i="1"/>
  <c r="Z4777" i="1"/>
  <c r="AA4777" i="1" s="1"/>
  <c r="AH4777" i="1" s="1"/>
  <c r="C4778" i="1"/>
  <c r="I4778" i="1"/>
  <c r="H4778" i="1" s="1"/>
  <c r="AB4780" i="1"/>
  <c r="AC4720" i="1"/>
  <c r="AE4720" i="1" s="1"/>
  <c r="G4720" i="1"/>
  <c r="X4778" i="1"/>
  <c r="K4778" i="1"/>
  <c r="A4779" i="1"/>
  <c r="B4714" i="1"/>
  <c r="O4719" i="1" l="1"/>
  <c r="AJ4779" i="1"/>
  <c r="Z4778" i="1"/>
  <c r="Y4778" i="1"/>
  <c r="C4779" i="1"/>
  <c r="I4779" i="1"/>
  <c r="H4779" i="1" s="1"/>
  <c r="AB4781" i="1"/>
  <c r="F4720" i="1"/>
  <c r="AC4721" i="1"/>
  <c r="G4721" i="1"/>
  <c r="A4780" i="1"/>
  <c r="X4779" i="1"/>
  <c r="K4779" i="1"/>
  <c r="AG4716" i="1"/>
  <c r="M4722" i="1"/>
  <c r="P4722" i="1"/>
  <c r="Q4722" i="1"/>
  <c r="L4723" i="1"/>
  <c r="B4715" i="1"/>
  <c r="T4717" i="1"/>
  <c r="S4718" i="1"/>
  <c r="U4717" i="1"/>
  <c r="R4719" i="1" l="1"/>
  <c r="B4716" i="1"/>
  <c r="J4720" i="1"/>
  <c r="M4723" i="1"/>
  <c r="P4723" i="1"/>
  <c r="Q4723" i="1"/>
  <c r="L4724" i="1"/>
  <c r="F4721" i="1"/>
  <c r="AB4782" i="1"/>
  <c r="Y4779" i="1"/>
  <c r="Z4779" i="1"/>
  <c r="AA4779" i="1" s="1"/>
  <c r="AH4779" i="1" s="1"/>
  <c r="C4780" i="1"/>
  <c r="AJ4780" i="1"/>
  <c r="I4780" i="1"/>
  <c r="H4780" i="1" s="1"/>
  <c r="W4717" i="1"/>
  <c r="AE4721" i="1"/>
  <c r="T4718" i="1"/>
  <c r="S4719" i="1"/>
  <c r="U4718" i="1"/>
  <c r="O4720" i="1"/>
  <c r="AA4778" i="1"/>
  <c r="AF4717" i="1"/>
  <c r="N4722" i="1"/>
  <c r="A4781" i="1"/>
  <c r="K4780" i="1"/>
  <c r="X4780" i="1"/>
  <c r="V4719" i="1" l="1"/>
  <c r="J4721" i="1"/>
  <c r="O4721" i="1"/>
  <c r="R4721" i="1" s="1"/>
  <c r="M4724" i="1"/>
  <c r="P4724" i="1"/>
  <c r="Q4724" i="1"/>
  <c r="L4725" i="1"/>
  <c r="AH4778" i="1"/>
  <c r="AG4717" i="1"/>
  <c r="R4720" i="1"/>
  <c r="AC4722" i="1"/>
  <c r="G4722" i="1"/>
  <c r="AF4718" i="1"/>
  <c r="K4781" i="1"/>
  <c r="X4781" i="1"/>
  <c r="A4782" i="1"/>
  <c r="T4719" i="1"/>
  <c r="S4720" i="1"/>
  <c r="U4719" i="1"/>
  <c r="AJ4781" i="1"/>
  <c r="Y4780" i="1"/>
  <c r="C4781" i="1"/>
  <c r="I4781" i="1"/>
  <c r="H4781" i="1" s="1"/>
  <c r="Z4780" i="1"/>
  <c r="AA4780" i="1" s="1"/>
  <c r="AH4780" i="1" s="1"/>
  <c r="W4718" i="1"/>
  <c r="AB4783" i="1"/>
  <c r="N4723" i="1"/>
  <c r="AF4719" i="1" l="1"/>
  <c r="Y4781" i="1"/>
  <c r="AJ4782" i="1"/>
  <c r="Z4781" i="1"/>
  <c r="AA4781" i="1" s="1"/>
  <c r="AH4781" i="1" s="1"/>
  <c r="C4782" i="1"/>
  <c r="I4782" i="1"/>
  <c r="H4782" i="1" s="1"/>
  <c r="V4721" i="1"/>
  <c r="N4724" i="1"/>
  <c r="F4722" i="1"/>
  <c r="B4717" i="1"/>
  <c r="M4725" i="1"/>
  <c r="P4725" i="1"/>
  <c r="Q4725" i="1"/>
  <c r="L4726" i="1"/>
  <c r="AC4723" i="1"/>
  <c r="G4723" i="1"/>
  <c r="AG4718" i="1"/>
  <c r="W4719" i="1"/>
  <c r="AE4722" i="1"/>
  <c r="V4720" i="1"/>
  <c r="AB4784" i="1"/>
  <c r="T4720" i="1"/>
  <c r="S4721" i="1"/>
  <c r="U4720" i="1"/>
  <c r="K4782" i="1"/>
  <c r="X4782" i="1"/>
  <c r="A4783" i="1"/>
  <c r="B4718" i="1" l="1"/>
  <c r="O4722" i="1"/>
  <c r="R4722" i="1" s="1"/>
  <c r="AC4724" i="1"/>
  <c r="G4724" i="1"/>
  <c r="T4721" i="1"/>
  <c r="S4722" i="1"/>
  <c r="U4721" i="1"/>
  <c r="AE4723" i="1"/>
  <c r="AF4720" i="1"/>
  <c r="AB4785" i="1"/>
  <c r="N4725" i="1"/>
  <c r="J4722" i="1"/>
  <c r="M4726" i="1"/>
  <c r="P4726" i="1"/>
  <c r="Q4726" i="1"/>
  <c r="L4727" i="1"/>
  <c r="A4784" i="1"/>
  <c r="K4783" i="1"/>
  <c r="X4783" i="1"/>
  <c r="AJ4783" i="1"/>
  <c r="I4783" i="1"/>
  <c r="H4783" i="1" s="1"/>
  <c r="Y4782" i="1"/>
  <c r="C4783" i="1"/>
  <c r="Z4782" i="1"/>
  <c r="AA4782" i="1" s="1"/>
  <c r="AH4782" i="1" s="1"/>
  <c r="W4720" i="1"/>
  <c r="AG4719" i="1"/>
  <c r="F4723" i="1"/>
  <c r="O4723" i="1" l="1"/>
  <c r="R4723" i="1" s="1"/>
  <c r="J4723" i="1"/>
  <c r="B4719" i="1"/>
  <c r="N4726" i="1"/>
  <c r="AC4725" i="1"/>
  <c r="G4725" i="1"/>
  <c r="W4721" i="1"/>
  <c r="X4784" i="1"/>
  <c r="A4785" i="1"/>
  <c r="K4784" i="1"/>
  <c r="Z4783" i="1"/>
  <c r="AA4783" i="1" s="1"/>
  <c r="AH4783" i="1" s="1"/>
  <c r="AJ4784" i="1"/>
  <c r="I4784" i="1"/>
  <c r="H4784" i="1" s="1"/>
  <c r="Y4783" i="1"/>
  <c r="C4784" i="1"/>
  <c r="AB4786" i="1"/>
  <c r="T4722" i="1"/>
  <c r="S4723" i="1"/>
  <c r="U4722" i="1"/>
  <c r="F4724" i="1"/>
  <c r="M4727" i="1"/>
  <c r="P4727" i="1"/>
  <c r="Q4727" i="1"/>
  <c r="L4728" i="1"/>
  <c r="AG4720" i="1"/>
  <c r="V4722" i="1"/>
  <c r="AF4721" i="1"/>
  <c r="AE4724" i="1"/>
  <c r="J4724" i="1" l="1"/>
  <c r="O4724" i="1"/>
  <c r="B4720" i="1"/>
  <c r="T4723" i="1"/>
  <c r="S4724" i="1"/>
  <c r="U4723" i="1"/>
  <c r="Y4784" i="1"/>
  <c r="AJ4785" i="1"/>
  <c r="Z4784" i="1"/>
  <c r="AA4784" i="1" s="1"/>
  <c r="AH4784" i="1" s="1"/>
  <c r="C4785" i="1"/>
  <c r="I4785" i="1"/>
  <c r="H4785" i="1" s="1"/>
  <c r="F4725" i="1"/>
  <c r="N4727" i="1"/>
  <c r="AF4722" i="1"/>
  <c r="AE4725" i="1"/>
  <c r="M4728" i="1"/>
  <c r="L4729" i="1"/>
  <c r="AB4787" i="1"/>
  <c r="AG4721" i="1"/>
  <c r="V4723" i="1"/>
  <c r="W4722" i="1"/>
  <c r="A4786" i="1"/>
  <c r="K4785" i="1"/>
  <c r="X4785" i="1"/>
  <c r="AC4726" i="1"/>
  <c r="G4726" i="1"/>
  <c r="R4724" i="1" l="1"/>
  <c r="V4724" i="1" s="1"/>
  <c r="J4725" i="1"/>
  <c r="O4725" i="1"/>
  <c r="B4721" i="1"/>
  <c r="C4786" i="1"/>
  <c r="Z4785" i="1"/>
  <c r="AA4785" i="1" s="1"/>
  <c r="AH4785" i="1" s="1"/>
  <c r="AJ4786" i="1"/>
  <c r="I4786" i="1"/>
  <c r="H4786" i="1" s="1"/>
  <c r="Y4785" i="1"/>
  <c r="AG4722" i="1"/>
  <c r="AF4723" i="1"/>
  <c r="AE4726" i="1"/>
  <c r="A4787" i="1"/>
  <c r="X4786" i="1"/>
  <c r="K4786" i="1"/>
  <c r="M4729" i="1"/>
  <c r="L4730" i="1"/>
  <c r="F4726" i="1"/>
  <c r="AB4788" i="1"/>
  <c r="N4728" i="1"/>
  <c r="W4723" i="1"/>
  <c r="AC4727" i="1"/>
  <c r="G4727" i="1"/>
  <c r="T4724" i="1"/>
  <c r="S4725" i="1"/>
  <c r="U4724" i="1"/>
  <c r="R4725" i="1" l="1"/>
  <c r="V4725" i="1" s="1"/>
  <c r="B4722" i="1"/>
  <c r="T4725" i="1"/>
  <c r="S4726" i="1"/>
  <c r="U4725" i="1"/>
  <c r="AE4727" i="1"/>
  <c r="AG4723" i="1"/>
  <c r="Y4786" i="1"/>
  <c r="C4787" i="1"/>
  <c r="Z4786" i="1"/>
  <c r="AA4786" i="1" s="1"/>
  <c r="AH4786" i="1" s="1"/>
  <c r="AJ4787" i="1"/>
  <c r="I4787" i="1"/>
  <c r="H4787" i="1" s="1"/>
  <c r="G4728" i="1"/>
  <c r="AC4728" i="1"/>
  <c r="N4729" i="1"/>
  <c r="K4787" i="1"/>
  <c r="A4788" i="1"/>
  <c r="X4787" i="1"/>
  <c r="AF4724" i="1"/>
  <c r="O4726" i="1"/>
  <c r="M4730" i="1"/>
  <c r="L4731" i="1"/>
  <c r="W4724" i="1"/>
  <c r="F4727" i="1"/>
  <c r="AB4789" i="1"/>
  <c r="J4726" i="1"/>
  <c r="B4723" i="1" l="1"/>
  <c r="M4731" i="1"/>
  <c r="L4732" i="1"/>
  <c r="R4726" i="1"/>
  <c r="F4728" i="1"/>
  <c r="AC4729" i="1"/>
  <c r="G4729" i="1"/>
  <c r="W4725" i="1"/>
  <c r="O4727" i="1"/>
  <c r="AG4724" i="1"/>
  <c r="X4788" i="1"/>
  <c r="A4789" i="1"/>
  <c r="K4788" i="1"/>
  <c r="T4726" i="1"/>
  <c r="S4727" i="1"/>
  <c r="U4726" i="1"/>
  <c r="AJ4788" i="1"/>
  <c r="I4788" i="1"/>
  <c r="H4788" i="1" s="1"/>
  <c r="Y4787" i="1"/>
  <c r="Z4787" i="1"/>
  <c r="AA4787" i="1" s="1"/>
  <c r="AH4787" i="1" s="1"/>
  <c r="C4788" i="1"/>
  <c r="AB4790" i="1"/>
  <c r="J4727" i="1"/>
  <c r="N4730" i="1"/>
  <c r="AE4728" i="1"/>
  <c r="AF4725" i="1"/>
  <c r="B4724" i="1" l="1"/>
  <c r="AF4726" i="1"/>
  <c r="R4727" i="1"/>
  <c r="P4728" i="1"/>
  <c r="AE4729" i="1"/>
  <c r="M4732" i="1"/>
  <c r="L4733" i="1"/>
  <c r="AB4791" i="1"/>
  <c r="AJ4789" i="1"/>
  <c r="C4789" i="1"/>
  <c r="Z4788" i="1"/>
  <c r="I4789" i="1"/>
  <c r="H4789" i="1" s="1"/>
  <c r="Y4788" i="1"/>
  <c r="AG4725" i="1"/>
  <c r="J4728" i="1"/>
  <c r="V4726" i="1"/>
  <c r="AC4730" i="1"/>
  <c r="G4730" i="1"/>
  <c r="T4727" i="1"/>
  <c r="S4728" i="1"/>
  <c r="U4727" i="1"/>
  <c r="K4789" i="1"/>
  <c r="A4790" i="1"/>
  <c r="X4789" i="1"/>
  <c r="F4729" i="1"/>
  <c r="O4728" i="1"/>
  <c r="N4731" i="1"/>
  <c r="J4729" i="1" l="1"/>
  <c r="B4725" i="1"/>
  <c r="Z4789" i="1"/>
  <c r="AA4789" i="1" s="1"/>
  <c r="AH4789" i="1" s="1"/>
  <c r="C4790" i="1"/>
  <c r="I4790" i="1"/>
  <c r="H4790" i="1" s="1"/>
  <c r="AJ4790" i="1"/>
  <c r="Y4789" i="1"/>
  <c r="AF4727" i="1"/>
  <c r="AA4727" i="1"/>
  <c r="M4733" i="1"/>
  <c r="L4734" i="1"/>
  <c r="V4727" i="1"/>
  <c r="K4790" i="1"/>
  <c r="X4790" i="1"/>
  <c r="A4791" i="1"/>
  <c r="AC4731" i="1"/>
  <c r="G4731" i="1"/>
  <c r="O4729" i="1"/>
  <c r="F4730" i="1"/>
  <c r="W4726" i="1"/>
  <c r="AB4792" i="1"/>
  <c r="Q4728" i="1"/>
  <c r="P4729" i="1"/>
  <c r="U4728" i="1"/>
  <c r="T4728" i="1"/>
  <c r="S4729" i="1"/>
  <c r="AE4730" i="1"/>
  <c r="N4732" i="1"/>
  <c r="AF4728" i="1" l="1"/>
  <c r="P4730" i="1"/>
  <c r="AB4793" i="1"/>
  <c r="AG4726" i="1"/>
  <c r="X4791" i="1"/>
  <c r="A4792" i="1"/>
  <c r="K4791" i="1"/>
  <c r="F4731" i="1"/>
  <c r="AC4732" i="1"/>
  <c r="G4732" i="1"/>
  <c r="O4730" i="1"/>
  <c r="W4727" i="1"/>
  <c r="AE4731" i="1"/>
  <c r="Z4790" i="1"/>
  <c r="AA4790" i="1" s="1"/>
  <c r="AH4790" i="1" s="1"/>
  <c r="C4791" i="1"/>
  <c r="I4791" i="1"/>
  <c r="H4791" i="1" s="1"/>
  <c r="Y4790" i="1"/>
  <c r="AJ4791" i="1"/>
  <c r="N4733" i="1"/>
  <c r="Q4729" i="1"/>
  <c r="R4729" i="1" s="1"/>
  <c r="U4729" i="1"/>
  <c r="T4729" i="1"/>
  <c r="S4730" i="1"/>
  <c r="R4728" i="1"/>
  <c r="J4730" i="1"/>
  <c r="M4734" i="1"/>
  <c r="L4735" i="1"/>
  <c r="AH4727" i="1"/>
  <c r="J4731" i="1" l="1"/>
  <c r="O4731" i="1"/>
  <c r="V4729" i="1"/>
  <c r="N4734" i="1"/>
  <c r="V4728" i="1"/>
  <c r="B4726" i="1"/>
  <c r="P4731" i="1"/>
  <c r="AC4733" i="1"/>
  <c r="G4733" i="1"/>
  <c r="F4732" i="1"/>
  <c r="X4792" i="1"/>
  <c r="A4793" i="1"/>
  <c r="K4792" i="1"/>
  <c r="U4730" i="1"/>
  <c r="T4730" i="1"/>
  <c r="S4731" i="1"/>
  <c r="AG4727" i="1"/>
  <c r="AE4732" i="1"/>
  <c r="Y4791" i="1"/>
  <c r="C4792" i="1"/>
  <c r="Z4791" i="1"/>
  <c r="AA4791" i="1" s="1"/>
  <c r="AH4791" i="1" s="1"/>
  <c r="AJ4792" i="1"/>
  <c r="I4792" i="1"/>
  <c r="H4792" i="1" s="1"/>
  <c r="AB4794" i="1"/>
  <c r="M4735" i="1"/>
  <c r="L4736" i="1"/>
  <c r="Q4730" i="1"/>
  <c r="R4730" i="1" s="1"/>
  <c r="AF4729" i="1"/>
  <c r="J4732" i="1" l="1"/>
  <c r="O4732" i="1"/>
  <c r="W4729" i="1"/>
  <c r="AG4729" i="1" s="1"/>
  <c r="V4730" i="1"/>
  <c r="M4736" i="1"/>
  <c r="L4737" i="1"/>
  <c r="AB4795" i="1"/>
  <c r="F4733" i="1"/>
  <c r="AE4733" i="1"/>
  <c r="AC4734" i="1"/>
  <c r="G4734" i="1"/>
  <c r="AF4730" i="1"/>
  <c r="K4793" i="1"/>
  <c r="X4793" i="1"/>
  <c r="A4794" i="1"/>
  <c r="P4732" i="1"/>
  <c r="Q4731" i="1"/>
  <c r="U4731" i="1"/>
  <c r="T4731" i="1"/>
  <c r="S4732" i="1"/>
  <c r="N4735" i="1"/>
  <c r="B4727" i="1"/>
  <c r="Y4792" i="1"/>
  <c r="Z4792" i="1"/>
  <c r="AA4792" i="1" s="1"/>
  <c r="AH4792" i="1" s="1"/>
  <c r="C4793" i="1"/>
  <c r="AJ4793" i="1"/>
  <c r="I4793" i="1"/>
  <c r="H4793" i="1" s="1"/>
  <c r="W4728" i="1"/>
  <c r="W4730" i="1" l="1"/>
  <c r="AG4730" i="1" s="1"/>
  <c r="J4733" i="1"/>
  <c r="Q4732" i="1"/>
  <c r="R4731" i="1"/>
  <c r="A4795" i="1"/>
  <c r="K4794" i="1"/>
  <c r="X4794" i="1"/>
  <c r="N4736" i="1"/>
  <c r="AG4728" i="1"/>
  <c r="U4732" i="1"/>
  <c r="T4732" i="1"/>
  <c r="S4733" i="1"/>
  <c r="I4794" i="1"/>
  <c r="H4794" i="1" s="1"/>
  <c r="Y4793" i="1"/>
  <c r="C4794" i="1"/>
  <c r="Z4793" i="1"/>
  <c r="AA4793" i="1" s="1"/>
  <c r="AH4793" i="1" s="1"/>
  <c r="AJ4794" i="1"/>
  <c r="F4734" i="1"/>
  <c r="B4729" i="1"/>
  <c r="M4737" i="1"/>
  <c r="L4738" i="1"/>
  <c r="AF4731" i="1"/>
  <c r="P4733" i="1"/>
  <c r="AE4734" i="1"/>
  <c r="AC4735" i="1"/>
  <c r="G4735" i="1"/>
  <c r="O4733" i="1"/>
  <c r="AB4796" i="1"/>
  <c r="O4734" i="1" l="1"/>
  <c r="B4730" i="1"/>
  <c r="V4731" i="1"/>
  <c r="AE4735" i="1"/>
  <c r="N4737" i="1"/>
  <c r="J4734" i="1"/>
  <c r="B4728" i="1"/>
  <c r="I4795" i="1"/>
  <c r="H4795" i="1" s="1"/>
  <c r="AJ4795" i="1"/>
  <c r="Y4794" i="1"/>
  <c r="C4795" i="1"/>
  <c r="Z4794" i="1"/>
  <c r="AA4794" i="1" s="1"/>
  <c r="AH4794" i="1" s="1"/>
  <c r="Q4733" i="1"/>
  <c r="R4733" i="1" s="1"/>
  <c r="R4732" i="1"/>
  <c r="AB4797" i="1"/>
  <c r="F4735" i="1"/>
  <c r="P4734" i="1"/>
  <c r="M4738" i="1"/>
  <c r="L4739" i="1"/>
  <c r="U4733" i="1"/>
  <c r="T4733" i="1"/>
  <c r="S4734" i="1"/>
  <c r="AF4732" i="1"/>
  <c r="AC4736" i="1"/>
  <c r="G4736" i="1"/>
  <c r="A4796" i="1"/>
  <c r="K4795" i="1"/>
  <c r="X4795" i="1"/>
  <c r="O4735" i="1" l="1"/>
  <c r="V4733" i="1"/>
  <c r="F4736" i="1"/>
  <c r="M4739" i="1"/>
  <c r="L4740" i="1"/>
  <c r="P4735" i="1"/>
  <c r="J4735" i="1"/>
  <c r="Z4795" i="1"/>
  <c r="AA4795" i="1" s="1"/>
  <c r="AH4795" i="1" s="1"/>
  <c r="C4796" i="1"/>
  <c r="Y4795" i="1"/>
  <c r="AJ4796" i="1"/>
  <c r="I4796" i="1"/>
  <c r="H4796" i="1" s="1"/>
  <c r="AE4736" i="1"/>
  <c r="U4734" i="1"/>
  <c r="T4734" i="1"/>
  <c r="S4735" i="1"/>
  <c r="AB4798" i="1"/>
  <c r="X4796" i="1"/>
  <c r="A4797" i="1"/>
  <c r="K4796" i="1"/>
  <c r="AF4733" i="1"/>
  <c r="V4732" i="1"/>
  <c r="N4738" i="1"/>
  <c r="Q4734" i="1"/>
  <c r="AC4737" i="1"/>
  <c r="G4737" i="1"/>
  <c r="W4731" i="1"/>
  <c r="W4733" i="1" l="1"/>
  <c r="J4736" i="1"/>
  <c r="W4732" i="1"/>
  <c r="AB4799" i="1"/>
  <c r="U4735" i="1"/>
  <c r="T4735" i="1"/>
  <c r="S4736" i="1"/>
  <c r="M4740" i="1"/>
  <c r="L4741" i="1"/>
  <c r="F4737" i="1"/>
  <c r="X4797" i="1"/>
  <c r="K4797" i="1"/>
  <c r="A4798" i="1"/>
  <c r="AF4734" i="1"/>
  <c r="P4736" i="1"/>
  <c r="O4736" i="1"/>
  <c r="AC4738" i="1"/>
  <c r="G4738" i="1"/>
  <c r="Z4796" i="1"/>
  <c r="AA4796" i="1" s="1"/>
  <c r="AH4796" i="1" s="1"/>
  <c r="I4797" i="1"/>
  <c r="H4797" i="1" s="1"/>
  <c r="C4797" i="1"/>
  <c r="Y4796" i="1"/>
  <c r="AJ4797" i="1"/>
  <c r="AG4731" i="1"/>
  <c r="AE4737" i="1"/>
  <c r="Q4735" i="1"/>
  <c r="R4734" i="1"/>
  <c r="N4739" i="1"/>
  <c r="AG4733" i="1" l="1"/>
  <c r="J4737" i="1"/>
  <c r="AC4739" i="1"/>
  <c r="G4739" i="1"/>
  <c r="B4731" i="1"/>
  <c r="P4737" i="1"/>
  <c r="N4740" i="1"/>
  <c r="X4798" i="1"/>
  <c r="K4798" i="1"/>
  <c r="A4799" i="1"/>
  <c r="M4741" i="1"/>
  <c r="L4742" i="1"/>
  <c r="U4736" i="1"/>
  <c r="T4736" i="1"/>
  <c r="S4737" i="1"/>
  <c r="AB4800" i="1"/>
  <c r="V4734" i="1"/>
  <c r="F4738" i="1"/>
  <c r="O4737" i="1"/>
  <c r="AF4735" i="1"/>
  <c r="AG4732" i="1"/>
  <c r="Q4736" i="1"/>
  <c r="R4736" i="1" s="1"/>
  <c r="R4735" i="1"/>
  <c r="AE4738" i="1"/>
  <c r="AJ4798" i="1"/>
  <c r="I4798" i="1"/>
  <c r="H4798" i="1" s="1"/>
  <c r="Y4797" i="1"/>
  <c r="Z4797" i="1"/>
  <c r="AA4797" i="1" s="1"/>
  <c r="AH4797" i="1" s="1"/>
  <c r="C4798" i="1"/>
  <c r="B4733" i="1" l="1"/>
  <c r="J4738" i="1"/>
  <c r="AF4736" i="1"/>
  <c r="X4799" i="1"/>
  <c r="A4800" i="1"/>
  <c r="K4799" i="1"/>
  <c r="O4738" i="1"/>
  <c r="AB4801" i="1"/>
  <c r="AC4740" i="1"/>
  <c r="G4740" i="1"/>
  <c r="F4739" i="1"/>
  <c r="V4735" i="1"/>
  <c r="N4741" i="1"/>
  <c r="Z4798" i="1"/>
  <c r="AA4798" i="1" s="1"/>
  <c r="AH4798" i="1" s="1"/>
  <c r="AJ4799" i="1"/>
  <c r="I4799" i="1"/>
  <c r="H4799" i="1" s="1"/>
  <c r="C4799" i="1"/>
  <c r="Y4798" i="1"/>
  <c r="V4736" i="1"/>
  <c r="Q4737" i="1"/>
  <c r="B4732" i="1"/>
  <c r="W4734" i="1"/>
  <c r="U4737" i="1"/>
  <c r="T4737" i="1"/>
  <c r="S4738" i="1"/>
  <c r="M4742" i="1"/>
  <c r="L4743" i="1"/>
  <c r="P4738" i="1"/>
  <c r="AE4739" i="1"/>
  <c r="J4739" i="1" l="1"/>
  <c r="N4742" i="1"/>
  <c r="Q4738" i="1"/>
  <c r="R4738" i="1" s="1"/>
  <c r="W4736" i="1"/>
  <c r="R4737" i="1"/>
  <c r="AC4741" i="1"/>
  <c r="G4741" i="1"/>
  <c r="F4740" i="1"/>
  <c r="M4743" i="1"/>
  <c r="L4744" i="1"/>
  <c r="AG4734" i="1"/>
  <c r="P4739" i="1"/>
  <c r="U4738" i="1"/>
  <c r="T4738" i="1"/>
  <c r="S4739" i="1"/>
  <c r="O4739" i="1"/>
  <c r="AE4740" i="1"/>
  <c r="AB4802" i="1"/>
  <c r="A4801" i="1"/>
  <c r="K4800" i="1"/>
  <c r="X4800" i="1"/>
  <c r="AF4737" i="1"/>
  <c r="W4735" i="1"/>
  <c r="Y4799" i="1"/>
  <c r="C4800" i="1"/>
  <c r="Z4799" i="1"/>
  <c r="AA4799" i="1" s="1"/>
  <c r="AH4799" i="1" s="1"/>
  <c r="AJ4800" i="1"/>
  <c r="I4800" i="1"/>
  <c r="H4800" i="1" s="1"/>
  <c r="B4734" i="1" l="1"/>
  <c r="O4740" i="1"/>
  <c r="V4738" i="1"/>
  <c r="U4739" i="1"/>
  <c r="T4739" i="1"/>
  <c r="S4740" i="1"/>
  <c r="N4743" i="1"/>
  <c r="V4737" i="1"/>
  <c r="AJ4801" i="1"/>
  <c r="I4801" i="1"/>
  <c r="H4801" i="1" s="1"/>
  <c r="Y4800" i="1"/>
  <c r="Z4800" i="1"/>
  <c r="AA4800" i="1" s="1"/>
  <c r="AH4800" i="1" s="1"/>
  <c r="C4801" i="1"/>
  <c r="AG4735" i="1"/>
  <c r="X4801" i="1"/>
  <c r="A4802" i="1"/>
  <c r="K4801" i="1"/>
  <c r="AF4738" i="1"/>
  <c r="M4744" i="1"/>
  <c r="L4745" i="1"/>
  <c r="AG4736" i="1"/>
  <c r="Q4739" i="1"/>
  <c r="R4739" i="1" s="1"/>
  <c r="F4741" i="1"/>
  <c r="AC4742" i="1"/>
  <c r="G4742" i="1"/>
  <c r="AB4803" i="1"/>
  <c r="P4740" i="1"/>
  <c r="J4740" i="1"/>
  <c r="AE4741" i="1"/>
  <c r="W4738" i="1" l="1"/>
  <c r="AG4738" i="1" s="1"/>
  <c r="V4739" i="1"/>
  <c r="AB4804" i="1"/>
  <c r="F4742" i="1"/>
  <c r="O4741" i="1"/>
  <c r="M4745" i="1"/>
  <c r="L4746" i="1"/>
  <c r="W4737" i="1"/>
  <c r="U4740" i="1"/>
  <c r="T4740" i="1"/>
  <c r="S4741" i="1"/>
  <c r="P4741" i="1"/>
  <c r="AE4742" i="1"/>
  <c r="B4736" i="1"/>
  <c r="AJ4802" i="1"/>
  <c r="Z4801" i="1"/>
  <c r="AA4801" i="1" s="1"/>
  <c r="AH4801" i="1" s="1"/>
  <c r="C4802" i="1"/>
  <c r="I4802" i="1"/>
  <c r="H4802" i="1" s="1"/>
  <c r="Y4801" i="1"/>
  <c r="AF4739" i="1"/>
  <c r="Q4740" i="1"/>
  <c r="AC4743" i="1"/>
  <c r="G4743" i="1"/>
  <c r="J4741" i="1"/>
  <c r="N4744" i="1"/>
  <c r="A4803" i="1"/>
  <c r="X4802" i="1"/>
  <c r="K4802" i="1"/>
  <c r="B4735" i="1"/>
  <c r="W4739" i="1" l="1"/>
  <c r="AG4739" i="1" s="1"/>
  <c r="O4742" i="1"/>
  <c r="Y4802" i="1"/>
  <c r="C4803" i="1"/>
  <c r="Z4802" i="1"/>
  <c r="AA4802" i="1" s="1"/>
  <c r="AH4802" i="1" s="1"/>
  <c r="AJ4803" i="1"/>
  <c r="I4803" i="1"/>
  <c r="H4803" i="1" s="1"/>
  <c r="F4743" i="1"/>
  <c r="AG4737" i="1"/>
  <c r="N4745" i="1"/>
  <c r="A4804" i="1"/>
  <c r="K4803" i="1"/>
  <c r="X4803" i="1"/>
  <c r="AE4743" i="1"/>
  <c r="Q4741" i="1"/>
  <c r="R4740" i="1"/>
  <c r="U4741" i="1"/>
  <c r="T4741" i="1"/>
  <c r="S4742" i="1"/>
  <c r="M4746" i="1"/>
  <c r="L4747" i="1"/>
  <c r="AB4805" i="1"/>
  <c r="P4742" i="1"/>
  <c r="AF4740" i="1"/>
  <c r="AC4744" i="1"/>
  <c r="G4744" i="1"/>
  <c r="J4742" i="1"/>
  <c r="B4738" i="1"/>
  <c r="J4743" i="1" l="1"/>
  <c r="B4739" i="1"/>
  <c r="O4743" i="1"/>
  <c r="AB4806" i="1"/>
  <c r="M4747" i="1"/>
  <c r="L4748" i="1"/>
  <c r="F4744" i="1"/>
  <c r="P4743" i="1"/>
  <c r="U4742" i="1"/>
  <c r="T4742" i="1"/>
  <c r="S4743" i="1"/>
  <c r="Q4742" i="1"/>
  <c r="AJ4804" i="1"/>
  <c r="Y4803" i="1"/>
  <c r="Z4803" i="1"/>
  <c r="AA4803" i="1" s="1"/>
  <c r="AH4803" i="1" s="1"/>
  <c r="C4804" i="1"/>
  <c r="I4804" i="1"/>
  <c r="H4804" i="1" s="1"/>
  <c r="AE4744" i="1"/>
  <c r="R4741" i="1"/>
  <c r="AF4741" i="1"/>
  <c r="B4737" i="1"/>
  <c r="V4740" i="1"/>
  <c r="N4746" i="1"/>
  <c r="X4804" i="1"/>
  <c r="K4804" i="1"/>
  <c r="A4805" i="1"/>
  <c r="AC4745" i="1"/>
  <c r="G4745" i="1"/>
  <c r="F4745" i="1" l="1"/>
  <c r="U4743" i="1"/>
  <c r="T4743" i="1"/>
  <c r="S4744" i="1"/>
  <c r="AE4745" i="1"/>
  <c r="W4740" i="1"/>
  <c r="V4741" i="1"/>
  <c r="Q4743" i="1"/>
  <c r="R4742" i="1"/>
  <c r="AF4742" i="1"/>
  <c r="N4747" i="1"/>
  <c r="Y4804" i="1"/>
  <c r="C4805" i="1"/>
  <c r="Z4804" i="1"/>
  <c r="AA4804" i="1" s="1"/>
  <c r="AH4804" i="1" s="1"/>
  <c r="AJ4805" i="1"/>
  <c r="I4805" i="1"/>
  <c r="H4805" i="1" s="1"/>
  <c r="X4805" i="1"/>
  <c r="A4806" i="1"/>
  <c r="K4805" i="1"/>
  <c r="J4744" i="1"/>
  <c r="M4748" i="1"/>
  <c r="L4749" i="1"/>
  <c r="AB4807" i="1"/>
  <c r="AC4746" i="1"/>
  <c r="G4746" i="1"/>
  <c r="P4744" i="1"/>
  <c r="O4744" i="1"/>
  <c r="J4745" i="1" l="1"/>
  <c r="O4745" i="1"/>
  <c r="K4806" i="1"/>
  <c r="X4806" i="1"/>
  <c r="A4807" i="1"/>
  <c r="W4741" i="1"/>
  <c r="AB4808" i="1"/>
  <c r="AE4746" i="1"/>
  <c r="M4749" i="1"/>
  <c r="L4750" i="1"/>
  <c r="V4742" i="1"/>
  <c r="AG4740" i="1"/>
  <c r="AC4747" i="1"/>
  <c r="G4747" i="1"/>
  <c r="Q4744" i="1"/>
  <c r="R4744" i="1" s="1"/>
  <c r="R4743" i="1"/>
  <c r="U4744" i="1"/>
  <c r="T4744" i="1"/>
  <c r="S4745" i="1"/>
  <c r="P4745" i="1"/>
  <c r="Y4805" i="1"/>
  <c r="Z4805" i="1"/>
  <c r="AA4805" i="1" s="1"/>
  <c r="AH4805" i="1" s="1"/>
  <c r="C4806" i="1"/>
  <c r="I4806" i="1"/>
  <c r="H4806" i="1" s="1"/>
  <c r="AJ4806" i="1"/>
  <c r="F4746" i="1"/>
  <c r="N4748" i="1"/>
  <c r="AF4743" i="1"/>
  <c r="J4746" i="1" l="1"/>
  <c r="O4746" i="1"/>
  <c r="V4744" i="1"/>
  <c r="P4746" i="1"/>
  <c r="V4743" i="1"/>
  <c r="F4747" i="1"/>
  <c r="AG4741" i="1"/>
  <c r="AC4748" i="1"/>
  <c r="G4748" i="1"/>
  <c r="U4745" i="1"/>
  <c r="T4745" i="1"/>
  <c r="S4746" i="1"/>
  <c r="Q4745" i="1"/>
  <c r="AE4747" i="1"/>
  <c r="W4742" i="1"/>
  <c r="N4749" i="1"/>
  <c r="AB4809" i="1"/>
  <c r="X4807" i="1"/>
  <c r="A4808" i="1"/>
  <c r="K4807" i="1"/>
  <c r="AF4744" i="1"/>
  <c r="B4740" i="1"/>
  <c r="M4750" i="1"/>
  <c r="L4751" i="1"/>
  <c r="Z4806" i="1"/>
  <c r="AA4806" i="1" s="1"/>
  <c r="AH4806" i="1" s="1"/>
  <c r="C4807" i="1"/>
  <c r="I4807" i="1"/>
  <c r="H4807" i="1" s="1"/>
  <c r="Y4806" i="1"/>
  <c r="AJ4807" i="1"/>
  <c r="W4744" i="1" l="1"/>
  <c r="AG4744" i="1" s="1"/>
  <c r="AG4742" i="1"/>
  <c r="Q4746" i="1"/>
  <c r="R4745" i="1"/>
  <c r="AF4745" i="1"/>
  <c r="J4747" i="1"/>
  <c r="W4743" i="1"/>
  <c r="Y4807" i="1"/>
  <c r="Z4807" i="1"/>
  <c r="AA4807" i="1" s="1"/>
  <c r="AH4807" i="1" s="1"/>
  <c r="C4808" i="1"/>
  <c r="AJ4808" i="1"/>
  <c r="I4808" i="1"/>
  <c r="H4808" i="1" s="1"/>
  <c r="AB4810" i="1"/>
  <c r="B4741" i="1"/>
  <c r="O4747" i="1"/>
  <c r="P4747" i="1"/>
  <c r="M4751" i="1"/>
  <c r="L4752" i="1"/>
  <c r="N4750" i="1"/>
  <c r="K4808" i="1"/>
  <c r="X4808" i="1"/>
  <c r="A4809" i="1"/>
  <c r="F4748" i="1"/>
  <c r="AC4749" i="1"/>
  <c r="G4749" i="1"/>
  <c r="U4746" i="1"/>
  <c r="T4746" i="1"/>
  <c r="S4747" i="1"/>
  <c r="AE4748" i="1"/>
  <c r="O4748" i="1" l="1"/>
  <c r="B4744" i="1"/>
  <c r="AF4746" i="1"/>
  <c r="AE4749" i="1"/>
  <c r="M4752" i="1"/>
  <c r="L4753" i="1"/>
  <c r="P4748" i="1"/>
  <c r="Q4747" i="1"/>
  <c r="R4747" i="1" s="1"/>
  <c r="R4746" i="1"/>
  <c r="X4809" i="1"/>
  <c r="A4810" i="1"/>
  <c r="K4809" i="1"/>
  <c r="AC4750" i="1"/>
  <c r="G4750" i="1"/>
  <c r="AG4743" i="1"/>
  <c r="Y4808" i="1"/>
  <c r="I4809" i="1"/>
  <c r="H4809" i="1" s="1"/>
  <c r="AJ4809" i="1"/>
  <c r="Z4808" i="1"/>
  <c r="AA4808" i="1" s="1"/>
  <c r="AH4808" i="1" s="1"/>
  <c r="C4809" i="1"/>
  <c r="U4747" i="1"/>
  <c r="T4747" i="1"/>
  <c r="S4748" i="1"/>
  <c r="F4749" i="1"/>
  <c r="J4748" i="1"/>
  <c r="N4751" i="1"/>
  <c r="AB4811" i="1"/>
  <c r="V4745" i="1"/>
  <c r="B4742" i="1"/>
  <c r="J4749" i="1" l="1"/>
  <c r="O4749" i="1"/>
  <c r="U4748" i="1"/>
  <c r="T4748" i="1"/>
  <c r="S4749" i="1"/>
  <c r="F4750" i="1"/>
  <c r="M4753" i="1"/>
  <c r="L4754" i="1"/>
  <c r="AC4751" i="1"/>
  <c r="G4751" i="1"/>
  <c r="AF4747" i="1"/>
  <c r="AE4750" i="1"/>
  <c r="X4810" i="1"/>
  <c r="A4811" i="1"/>
  <c r="K4810" i="1"/>
  <c r="P4749" i="1"/>
  <c r="W4745" i="1"/>
  <c r="V4747" i="1"/>
  <c r="V4746" i="1"/>
  <c r="AB4812" i="1"/>
  <c r="B4743" i="1"/>
  <c r="Z4809" i="1"/>
  <c r="AA4809" i="1" s="1"/>
  <c r="AH4809" i="1" s="1"/>
  <c r="AJ4810" i="1"/>
  <c r="I4810" i="1"/>
  <c r="H4810" i="1" s="1"/>
  <c r="Y4809" i="1"/>
  <c r="C4810" i="1"/>
  <c r="Q4748" i="1"/>
  <c r="N4752" i="1"/>
  <c r="J4750" i="1" l="1"/>
  <c r="O4750" i="1"/>
  <c r="Q4749" i="1"/>
  <c r="R4748" i="1"/>
  <c r="AB4813" i="1"/>
  <c r="AG4745" i="1"/>
  <c r="F4751" i="1"/>
  <c r="K4811" i="1"/>
  <c r="X4811" i="1"/>
  <c r="A4812" i="1"/>
  <c r="AE4751" i="1"/>
  <c r="U4749" i="1"/>
  <c r="T4749" i="1"/>
  <c r="S4750" i="1"/>
  <c r="W4746" i="1"/>
  <c r="P4750" i="1"/>
  <c r="AJ4811" i="1"/>
  <c r="I4811" i="1"/>
  <c r="H4811" i="1" s="1"/>
  <c r="Z4810" i="1"/>
  <c r="AA4810" i="1" s="1"/>
  <c r="AH4810" i="1" s="1"/>
  <c r="C4811" i="1"/>
  <c r="Y4810" i="1"/>
  <c r="N4753" i="1"/>
  <c r="AF4748" i="1"/>
  <c r="AC4752" i="1"/>
  <c r="G4752" i="1"/>
  <c r="W4747" i="1"/>
  <c r="M4754" i="1"/>
  <c r="L4755" i="1"/>
  <c r="O4751" i="1" l="1"/>
  <c r="AE4752" i="1"/>
  <c r="AG4747" i="1"/>
  <c r="M4755" i="1"/>
  <c r="L4756" i="1"/>
  <c r="F4752" i="1"/>
  <c r="P4751" i="1"/>
  <c r="A4813" i="1"/>
  <c r="K4812" i="1"/>
  <c r="X4812" i="1"/>
  <c r="V4748" i="1"/>
  <c r="AC4753" i="1"/>
  <c r="G4753" i="1"/>
  <c r="U4750" i="1"/>
  <c r="T4750" i="1"/>
  <c r="S4751" i="1"/>
  <c r="Y4811" i="1"/>
  <c r="Z4811" i="1"/>
  <c r="AA4811" i="1" s="1"/>
  <c r="AH4811" i="1" s="1"/>
  <c r="C4812" i="1"/>
  <c r="I4812" i="1"/>
  <c r="H4812" i="1" s="1"/>
  <c r="AJ4812" i="1"/>
  <c r="AB4814" i="1"/>
  <c r="Q4750" i="1"/>
  <c r="R4749" i="1"/>
  <c r="N4754" i="1"/>
  <c r="AG4746" i="1"/>
  <c r="AF4749" i="1"/>
  <c r="J4751" i="1"/>
  <c r="B4745" i="1"/>
  <c r="J4752" i="1" l="1"/>
  <c r="B4747" i="1"/>
  <c r="AC4754" i="1"/>
  <c r="G4754" i="1"/>
  <c r="AB4815" i="1"/>
  <c r="W4748" i="1"/>
  <c r="N4755" i="1"/>
  <c r="B4746" i="1"/>
  <c r="V4749" i="1"/>
  <c r="U4751" i="1"/>
  <c r="T4751" i="1"/>
  <c r="S4752" i="1"/>
  <c r="F4753" i="1"/>
  <c r="X4813" i="1"/>
  <c r="A4814" i="1"/>
  <c r="K4813" i="1"/>
  <c r="O4752" i="1"/>
  <c r="M4756" i="1"/>
  <c r="L4757" i="1"/>
  <c r="Q4751" i="1"/>
  <c r="R4750" i="1"/>
  <c r="AF4750" i="1"/>
  <c r="AE4753" i="1"/>
  <c r="Z4812" i="1"/>
  <c r="AA4812" i="1" s="1"/>
  <c r="AH4812" i="1" s="1"/>
  <c r="AJ4813" i="1"/>
  <c r="Y4812" i="1"/>
  <c r="C4813" i="1"/>
  <c r="I4813" i="1"/>
  <c r="H4813" i="1" s="1"/>
  <c r="P4752" i="1"/>
  <c r="AC4755" i="1" l="1"/>
  <c r="G4755" i="1"/>
  <c r="AB4816" i="1"/>
  <c r="P4753" i="1"/>
  <c r="V4750" i="1"/>
  <c r="W4749" i="1"/>
  <c r="AG4748" i="1"/>
  <c r="Q4752" i="1"/>
  <c r="R4752" i="1" s="1"/>
  <c r="R4751" i="1"/>
  <c r="N4756" i="1"/>
  <c r="K4814" i="1"/>
  <c r="X4814" i="1"/>
  <c r="A4815" i="1"/>
  <c r="O4753" i="1"/>
  <c r="U4752" i="1"/>
  <c r="T4752" i="1"/>
  <c r="S4753" i="1"/>
  <c r="F4754" i="1"/>
  <c r="M4757" i="1"/>
  <c r="L4758" i="1"/>
  <c r="AJ4814" i="1"/>
  <c r="Z4813" i="1"/>
  <c r="AA4813" i="1" s="1"/>
  <c r="AH4813" i="1" s="1"/>
  <c r="C4814" i="1"/>
  <c r="I4814" i="1"/>
  <c r="H4814" i="1" s="1"/>
  <c r="Y4813" i="1"/>
  <c r="J4753" i="1"/>
  <c r="AF4751" i="1"/>
  <c r="AE4754" i="1"/>
  <c r="O4754" i="1" l="1"/>
  <c r="B4748" i="1"/>
  <c r="V4752" i="1"/>
  <c r="N4757" i="1"/>
  <c r="V4751" i="1"/>
  <c r="I4815" i="1"/>
  <c r="H4815" i="1" s="1"/>
  <c r="Y4814" i="1"/>
  <c r="Z4814" i="1"/>
  <c r="AA4814" i="1" s="1"/>
  <c r="AH4814" i="1" s="1"/>
  <c r="C4815" i="1"/>
  <c r="AJ4815" i="1"/>
  <c r="M4758" i="1"/>
  <c r="L4759" i="1"/>
  <c r="Q4753" i="1"/>
  <c r="R4753" i="1" s="1"/>
  <c r="W4750" i="1"/>
  <c r="P4754" i="1"/>
  <c r="F4755" i="1"/>
  <c r="AF4752" i="1"/>
  <c r="J4754" i="1"/>
  <c r="U4753" i="1"/>
  <c r="T4753" i="1"/>
  <c r="S4754" i="1"/>
  <c r="X4815" i="1"/>
  <c r="A4816" i="1"/>
  <c r="K4815" i="1"/>
  <c r="AG4749" i="1"/>
  <c r="AE4755" i="1"/>
  <c r="AC4756" i="1"/>
  <c r="G4756" i="1"/>
  <c r="AB4817" i="1"/>
  <c r="W4752" i="1" l="1"/>
  <c r="AG4752" i="1" s="1"/>
  <c r="O4755" i="1"/>
  <c r="J4755" i="1"/>
  <c r="V4753" i="1"/>
  <c r="AB4818" i="1"/>
  <c r="M4759" i="1"/>
  <c r="L4760" i="1"/>
  <c r="AG4750" i="1"/>
  <c r="W4751" i="1"/>
  <c r="AC4757" i="1"/>
  <c r="G4757" i="1"/>
  <c r="F4756" i="1"/>
  <c r="B4749" i="1"/>
  <c r="X4816" i="1"/>
  <c r="A4817" i="1"/>
  <c r="K4816" i="1"/>
  <c r="AF4753" i="1"/>
  <c r="U4754" i="1"/>
  <c r="T4754" i="1"/>
  <c r="S4755" i="1"/>
  <c r="AE4756" i="1"/>
  <c r="Z4815" i="1"/>
  <c r="AA4815" i="1" s="1"/>
  <c r="AH4815" i="1" s="1"/>
  <c r="I4816" i="1"/>
  <c r="H4816" i="1" s="1"/>
  <c r="C4816" i="1"/>
  <c r="Y4815" i="1"/>
  <c r="AJ4816" i="1"/>
  <c r="P4755" i="1"/>
  <c r="Q4754" i="1"/>
  <c r="N4758" i="1"/>
  <c r="W4753" i="1" l="1"/>
  <c r="AG4753" i="1" s="1"/>
  <c r="B4752" i="1"/>
  <c r="O4756" i="1"/>
  <c r="P4756" i="1"/>
  <c r="X4817" i="1"/>
  <c r="K4817" i="1"/>
  <c r="A4818" i="1"/>
  <c r="J4756" i="1"/>
  <c r="AE4757" i="1"/>
  <c r="B4750" i="1"/>
  <c r="AC4758" i="1"/>
  <c r="G4758" i="1"/>
  <c r="U4755" i="1"/>
  <c r="T4755" i="1"/>
  <c r="S4756" i="1"/>
  <c r="Y4816" i="1"/>
  <c r="C4817" i="1"/>
  <c r="I4817" i="1"/>
  <c r="H4817" i="1" s="1"/>
  <c r="Z4816" i="1"/>
  <c r="AA4816" i="1" s="1"/>
  <c r="AH4816" i="1" s="1"/>
  <c r="AJ4817" i="1"/>
  <c r="AG4751" i="1"/>
  <c r="N4759" i="1"/>
  <c r="AB4819" i="1"/>
  <c r="Q4755" i="1"/>
  <c r="R4754" i="1"/>
  <c r="AF4754" i="1"/>
  <c r="M4760" i="1"/>
  <c r="L4761" i="1"/>
  <c r="F4757" i="1"/>
  <c r="O4757" i="1" l="1"/>
  <c r="B4753" i="1"/>
  <c r="N4760" i="1"/>
  <c r="Q4756" i="1"/>
  <c r="R4755" i="1"/>
  <c r="U4756" i="1"/>
  <c r="T4756" i="1"/>
  <c r="S4757" i="1"/>
  <c r="F4758" i="1"/>
  <c r="C4818" i="1"/>
  <c r="I4818" i="1"/>
  <c r="H4818" i="1" s="1"/>
  <c r="Y4817" i="1"/>
  <c r="AJ4818" i="1"/>
  <c r="Z4817" i="1"/>
  <c r="AA4817" i="1" s="1"/>
  <c r="AH4817" i="1" s="1"/>
  <c r="AC4759" i="1"/>
  <c r="G4759" i="1"/>
  <c r="AF4755" i="1"/>
  <c r="AE4758" i="1"/>
  <c r="A4819" i="1"/>
  <c r="K4818" i="1"/>
  <c r="X4818" i="1"/>
  <c r="P4757" i="1"/>
  <c r="M4761" i="1"/>
  <c r="L4762" i="1"/>
  <c r="J4757" i="1"/>
  <c r="V4754" i="1"/>
  <c r="AB4820" i="1"/>
  <c r="B4751" i="1"/>
  <c r="J4758" i="1" l="1"/>
  <c r="O4758" i="1"/>
  <c r="M4762" i="1"/>
  <c r="L4763" i="1"/>
  <c r="Y4818" i="1"/>
  <c r="I4819" i="1"/>
  <c r="H4819" i="1" s="1"/>
  <c r="AJ4819" i="1"/>
  <c r="Z4818" i="1"/>
  <c r="AA4818" i="1" s="1"/>
  <c r="AH4818" i="1" s="1"/>
  <c r="C4819" i="1"/>
  <c r="AE4759" i="1"/>
  <c r="U4757" i="1"/>
  <c r="T4757" i="1"/>
  <c r="S4758" i="1"/>
  <c r="Q4757" i="1"/>
  <c r="R4756" i="1"/>
  <c r="N4761" i="1"/>
  <c r="A4820" i="1"/>
  <c r="K4819" i="1"/>
  <c r="X4819" i="1"/>
  <c r="W4754" i="1"/>
  <c r="AF4756" i="1"/>
  <c r="P4758" i="1"/>
  <c r="AB4821" i="1"/>
  <c r="F4759" i="1"/>
  <c r="V4755" i="1"/>
  <c r="G4760" i="1"/>
  <c r="AC4760" i="1"/>
  <c r="F4760" i="1" l="1"/>
  <c r="J4759" i="1"/>
  <c r="AB4822" i="1"/>
  <c r="X4820" i="1"/>
  <c r="A4821" i="1"/>
  <c r="K4820" i="1"/>
  <c r="Q4758" i="1"/>
  <c r="R4757" i="1"/>
  <c r="AF4757" i="1"/>
  <c r="M4763" i="1"/>
  <c r="L4764" i="1"/>
  <c r="P4759" i="1"/>
  <c r="O4759" i="1"/>
  <c r="G4761" i="1"/>
  <c r="AC4761" i="1"/>
  <c r="W4755" i="1"/>
  <c r="Z4819" i="1"/>
  <c r="AJ4820" i="1"/>
  <c r="C4820" i="1"/>
  <c r="Y4819" i="1"/>
  <c r="I4820" i="1"/>
  <c r="H4820" i="1" s="1"/>
  <c r="AE4760" i="1"/>
  <c r="AG4754" i="1"/>
  <c r="V4756" i="1"/>
  <c r="U4758" i="1"/>
  <c r="T4758" i="1"/>
  <c r="N4762" i="1"/>
  <c r="O4760" i="1" l="1"/>
  <c r="J4760" i="1"/>
  <c r="W4756" i="1"/>
  <c r="AE4761" i="1"/>
  <c r="P4760" i="1"/>
  <c r="M4764" i="1"/>
  <c r="L4765" i="1"/>
  <c r="Y4820" i="1"/>
  <c r="Z4820" i="1"/>
  <c r="AA4820" i="1" s="1"/>
  <c r="AH4820" i="1" s="1"/>
  <c r="AJ4821" i="1"/>
  <c r="C4821" i="1"/>
  <c r="I4821" i="1"/>
  <c r="H4821" i="1" s="1"/>
  <c r="F4761" i="1"/>
  <c r="AF4758" i="1"/>
  <c r="B4754" i="1"/>
  <c r="V4757" i="1"/>
  <c r="AB4823" i="1"/>
  <c r="AC4762" i="1"/>
  <c r="G4762" i="1"/>
  <c r="AG4755" i="1"/>
  <c r="N4763" i="1"/>
  <c r="Q4759" i="1"/>
  <c r="R4758" i="1"/>
  <c r="A4822" i="1"/>
  <c r="X4821" i="1"/>
  <c r="K4821" i="1"/>
  <c r="B4755" i="1" l="1"/>
  <c r="J4761" i="1"/>
  <c r="F4762" i="1"/>
  <c r="M4765" i="1"/>
  <c r="L4766" i="1"/>
  <c r="P4761" i="1"/>
  <c r="X4822" i="1"/>
  <c r="A4823" i="1"/>
  <c r="K4822" i="1"/>
  <c r="AE4762" i="1"/>
  <c r="W4757" i="1"/>
  <c r="AC4763" i="1"/>
  <c r="G4763" i="1"/>
  <c r="Q4760" i="1"/>
  <c r="AB4824" i="1"/>
  <c r="R4759" i="1"/>
  <c r="AG4756" i="1"/>
  <c r="V4758" i="1"/>
  <c r="Y4821" i="1"/>
  <c r="AJ4822" i="1"/>
  <c r="I4822" i="1"/>
  <c r="H4822" i="1" s="1"/>
  <c r="Z4821" i="1"/>
  <c r="AA4821" i="1" s="1"/>
  <c r="AH4821" i="1" s="1"/>
  <c r="C4822" i="1"/>
  <c r="O4761" i="1"/>
  <c r="N4764" i="1"/>
  <c r="J4762" i="1" l="1"/>
  <c r="O4762" i="1"/>
  <c r="X4823" i="1"/>
  <c r="K4823" i="1"/>
  <c r="A4824" i="1"/>
  <c r="P4762" i="1"/>
  <c r="W4758" i="1"/>
  <c r="AB4825" i="1"/>
  <c r="F4763" i="1"/>
  <c r="AJ4823" i="1"/>
  <c r="I4823" i="1"/>
  <c r="H4823" i="1" s="1"/>
  <c r="Y4822" i="1"/>
  <c r="Z4822" i="1"/>
  <c r="AA4822" i="1" s="1"/>
  <c r="AH4822" i="1" s="1"/>
  <c r="C4823" i="1"/>
  <c r="AC4764" i="1"/>
  <c r="G4764" i="1"/>
  <c r="S4759" i="1"/>
  <c r="V4759" i="1"/>
  <c r="Q4761" i="1"/>
  <c r="R4760" i="1"/>
  <c r="AE4763" i="1"/>
  <c r="N4765" i="1"/>
  <c r="B4756" i="1"/>
  <c r="AG4757" i="1"/>
  <c r="M4766" i="1"/>
  <c r="L4767" i="1"/>
  <c r="B4757" i="1" l="1"/>
  <c r="AC4765" i="1"/>
  <c r="G4765" i="1"/>
  <c r="Q4762" i="1"/>
  <c r="U4759" i="1"/>
  <c r="T4759" i="1"/>
  <c r="S4760" i="1"/>
  <c r="J4763" i="1"/>
  <c r="AB4826" i="1"/>
  <c r="R4761" i="1"/>
  <c r="K4824" i="1"/>
  <c r="A4825" i="1"/>
  <c r="X4824" i="1"/>
  <c r="M4767" i="1"/>
  <c r="L4768" i="1"/>
  <c r="F4764" i="1"/>
  <c r="O4763" i="1"/>
  <c r="AG4758" i="1"/>
  <c r="P4763" i="1"/>
  <c r="N4766" i="1"/>
  <c r="AE4764" i="1"/>
  <c r="I4824" i="1"/>
  <c r="H4824" i="1" s="1"/>
  <c r="C4824" i="1"/>
  <c r="Y4823" i="1"/>
  <c r="AJ4824" i="1"/>
  <c r="Z4823" i="1"/>
  <c r="AA4823" i="1" s="1"/>
  <c r="AH4823" i="1" s="1"/>
  <c r="B4758" i="1" l="1"/>
  <c r="A4826" i="1"/>
  <c r="X4825" i="1"/>
  <c r="K4825" i="1"/>
  <c r="AB4827" i="1"/>
  <c r="T4760" i="1"/>
  <c r="S4761" i="1"/>
  <c r="N4767" i="1"/>
  <c r="AF4759" i="1"/>
  <c r="AA4759" i="1"/>
  <c r="AC4766" i="1"/>
  <c r="G4766" i="1"/>
  <c r="O4764" i="1"/>
  <c r="M4768" i="1"/>
  <c r="L4769" i="1"/>
  <c r="W4759" i="1"/>
  <c r="F4765" i="1"/>
  <c r="P4764" i="1"/>
  <c r="J4764" i="1"/>
  <c r="C4825" i="1"/>
  <c r="Z4824" i="1"/>
  <c r="AA4824" i="1" s="1"/>
  <c r="AH4824" i="1" s="1"/>
  <c r="AJ4825" i="1"/>
  <c r="I4825" i="1"/>
  <c r="H4825" i="1" s="1"/>
  <c r="Y4824" i="1"/>
  <c r="Q4763" i="1"/>
  <c r="R4762" i="1"/>
  <c r="AE4765" i="1"/>
  <c r="P4765" i="1" l="1"/>
  <c r="Q4764" i="1"/>
  <c r="R4764" i="1" s="1"/>
  <c r="O4765" i="1"/>
  <c r="AG4759" i="1"/>
  <c r="F4766" i="1"/>
  <c r="Y4825" i="1"/>
  <c r="AJ4826" i="1"/>
  <c r="Z4825" i="1"/>
  <c r="AA4825" i="1" s="1"/>
  <c r="AH4825" i="1" s="1"/>
  <c r="C4826" i="1"/>
  <c r="I4826" i="1"/>
  <c r="H4826" i="1" s="1"/>
  <c r="J4765" i="1"/>
  <c r="N4768" i="1"/>
  <c r="AE4766" i="1"/>
  <c r="AB4828" i="1"/>
  <c r="A4827" i="1"/>
  <c r="X4826" i="1"/>
  <c r="K4826" i="1"/>
  <c r="M4769" i="1"/>
  <c r="L4770" i="1"/>
  <c r="AC4767" i="1"/>
  <c r="G4767" i="1"/>
  <c r="T4761" i="1"/>
  <c r="S4762" i="1"/>
  <c r="AH4759" i="1"/>
  <c r="AF4760" i="1"/>
  <c r="R4763" i="1"/>
  <c r="AC4768" i="1" l="1"/>
  <c r="G4768" i="1"/>
  <c r="AF4761" i="1"/>
  <c r="AE4767" i="1"/>
  <c r="N4769" i="1"/>
  <c r="X4827" i="1"/>
  <c r="A4828" i="1"/>
  <c r="K4827" i="1"/>
  <c r="P4766" i="1"/>
  <c r="M4770" i="1"/>
  <c r="L4771" i="1"/>
  <c r="AB4829" i="1"/>
  <c r="J4766" i="1"/>
  <c r="B4759" i="1"/>
  <c r="T4762" i="1"/>
  <c r="S4763" i="1"/>
  <c r="F4767" i="1"/>
  <c r="Y4826" i="1"/>
  <c r="AJ4827" i="1"/>
  <c r="I4827" i="1"/>
  <c r="H4827" i="1" s="1"/>
  <c r="Z4826" i="1"/>
  <c r="AA4826" i="1" s="1"/>
  <c r="AH4826" i="1" s="1"/>
  <c r="C4827" i="1"/>
  <c r="O4766" i="1"/>
  <c r="Q4765" i="1"/>
  <c r="R4765" i="1" s="1"/>
  <c r="O4767" i="1" l="1"/>
  <c r="J4767" i="1"/>
  <c r="M4771" i="1"/>
  <c r="L4772" i="1"/>
  <c r="P4767" i="1"/>
  <c r="AJ4828" i="1"/>
  <c r="I4828" i="1"/>
  <c r="H4828" i="1" s="1"/>
  <c r="Y4827" i="1"/>
  <c r="C4828" i="1"/>
  <c r="Z4827" i="1"/>
  <c r="AA4827" i="1" s="1"/>
  <c r="AH4827" i="1" s="1"/>
  <c r="AF4762" i="1"/>
  <c r="Q4766" i="1"/>
  <c r="R4766" i="1" s="1"/>
  <c r="T4763" i="1"/>
  <c r="S4764" i="1"/>
  <c r="AB4830" i="1"/>
  <c r="AC4769" i="1"/>
  <c r="G4769" i="1"/>
  <c r="F4768" i="1"/>
  <c r="N4770" i="1"/>
  <c r="A4829" i="1"/>
  <c r="X4828" i="1"/>
  <c r="K4828" i="1"/>
  <c r="AE4768" i="1"/>
  <c r="AC4770" i="1" l="1"/>
  <c r="G4770" i="1"/>
  <c r="AF4763" i="1"/>
  <c r="AB4831" i="1"/>
  <c r="Q4767" i="1"/>
  <c r="N4771" i="1"/>
  <c r="AJ4829" i="1"/>
  <c r="Y4828" i="1"/>
  <c r="C4829" i="1"/>
  <c r="Z4828" i="1"/>
  <c r="AA4828" i="1" s="1"/>
  <c r="AH4828" i="1" s="1"/>
  <c r="I4829" i="1"/>
  <c r="H4829" i="1" s="1"/>
  <c r="A4830" i="1"/>
  <c r="K4829" i="1"/>
  <c r="X4829" i="1"/>
  <c r="O4768" i="1"/>
  <c r="F4769" i="1"/>
  <c r="M4772" i="1"/>
  <c r="L4773" i="1"/>
  <c r="J4768" i="1"/>
  <c r="AE4769" i="1"/>
  <c r="T4764" i="1"/>
  <c r="S4765" i="1"/>
  <c r="P4768" i="1"/>
  <c r="N4772" i="1" l="1"/>
  <c r="AC4771" i="1"/>
  <c r="G4771" i="1"/>
  <c r="AB4832" i="1"/>
  <c r="M4773" i="1"/>
  <c r="L4774" i="1"/>
  <c r="Q4768" i="1"/>
  <c r="R4768" i="1" s="1"/>
  <c r="R4767" i="1"/>
  <c r="P4769" i="1"/>
  <c r="K4830" i="1"/>
  <c r="A4831" i="1"/>
  <c r="X4830" i="1"/>
  <c r="J4769" i="1"/>
  <c r="Y4829" i="1"/>
  <c r="Z4829" i="1"/>
  <c r="AA4829" i="1" s="1"/>
  <c r="AH4829" i="1" s="1"/>
  <c r="C4830" i="1"/>
  <c r="AJ4830" i="1"/>
  <c r="I4830" i="1"/>
  <c r="H4830" i="1" s="1"/>
  <c r="F4770" i="1"/>
  <c r="T4765" i="1"/>
  <c r="S4766" i="1"/>
  <c r="AF4764" i="1"/>
  <c r="O4769" i="1"/>
  <c r="AE4770" i="1"/>
  <c r="O4770" i="1" l="1"/>
  <c r="T4766" i="1"/>
  <c r="S4767" i="1"/>
  <c r="Q4769" i="1"/>
  <c r="R4769" i="1" s="1"/>
  <c r="N4773" i="1"/>
  <c r="F4771" i="1"/>
  <c r="AF4765" i="1"/>
  <c r="P4770" i="1"/>
  <c r="M4774" i="1"/>
  <c r="L4775" i="1"/>
  <c r="AE4771" i="1"/>
  <c r="J4770" i="1"/>
  <c r="Z4830" i="1"/>
  <c r="AA4830" i="1" s="1"/>
  <c r="AH4830" i="1" s="1"/>
  <c r="C4831" i="1"/>
  <c r="AJ4831" i="1"/>
  <c r="I4831" i="1"/>
  <c r="H4831" i="1" s="1"/>
  <c r="Y4830" i="1"/>
  <c r="AB4833" i="1"/>
  <c r="X4831" i="1"/>
  <c r="A4832" i="1"/>
  <c r="K4831" i="1"/>
  <c r="AC4772" i="1"/>
  <c r="G4772" i="1"/>
  <c r="O4771" i="1" l="1"/>
  <c r="J4771" i="1"/>
  <c r="F4772" i="1"/>
  <c r="AB4834" i="1"/>
  <c r="P4771" i="1"/>
  <c r="AC4773" i="1"/>
  <c r="G4773" i="1"/>
  <c r="T4767" i="1"/>
  <c r="S4768" i="1"/>
  <c r="C4832" i="1"/>
  <c r="Z4831" i="1"/>
  <c r="AA4831" i="1" s="1"/>
  <c r="AH4831" i="1" s="1"/>
  <c r="AJ4832" i="1"/>
  <c r="I4832" i="1"/>
  <c r="H4832" i="1" s="1"/>
  <c r="Y4831" i="1"/>
  <c r="N4774" i="1"/>
  <c r="Q4770" i="1"/>
  <c r="AF4766" i="1"/>
  <c r="AE4772" i="1"/>
  <c r="A4833" i="1"/>
  <c r="X4832" i="1"/>
  <c r="K4832" i="1"/>
  <c r="M4775" i="1"/>
  <c r="L4776" i="1"/>
  <c r="J4772" i="1" l="1"/>
  <c r="O4772" i="1"/>
  <c r="AC4774" i="1"/>
  <c r="G4774" i="1"/>
  <c r="AF4767" i="1"/>
  <c r="N4775" i="1"/>
  <c r="Q4771" i="1"/>
  <c r="R4770" i="1"/>
  <c r="M4776" i="1"/>
  <c r="L4777" i="1"/>
  <c r="F4773" i="1"/>
  <c r="AB4835" i="1"/>
  <c r="X4833" i="1"/>
  <c r="K4833" i="1"/>
  <c r="A4834" i="1"/>
  <c r="Z4832" i="1"/>
  <c r="AA4832" i="1" s="1"/>
  <c r="AH4832" i="1" s="1"/>
  <c r="C4833" i="1"/>
  <c r="I4833" i="1"/>
  <c r="H4833" i="1" s="1"/>
  <c r="Y4832" i="1"/>
  <c r="AJ4833" i="1"/>
  <c r="T4768" i="1"/>
  <c r="S4769" i="1"/>
  <c r="AE4773" i="1"/>
  <c r="P4772" i="1"/>
  <c r="O4773" i="1" l="1"/>
  <c r="J4773" i="1"/>
  <c r="AC4775" i="1"/>
  <c r="G4775" i="1"/>
  <c r="Z4833" i="1"/>
  <c r="AA4833" i="1" s="1"/>
  <c r="AH4833" i="1" s="1"/>
  <c r="AJ4834" i="1"/>
  <c r="Y4833" i="1"/>
  <c r="I4834" i="1"/>
  <c r="H4834" i="1" s="1"/>
  <c r="C4834" i="1"/>
  <c r="M4777" i="1"/>
  <c r="L4778" i="1"/>
  <c r="X4834" i="1"/>
  <c r="A4835" i="1"/>
  <c r="K4834" i="1"/>
  <c r="Q4772" i="1"/>
  <c r="R4771" i="1"/>
  <c r="AB4836" i="1"/>
  <c r="F4774" i="1"/>
  <c r="AF4768" i="1"/>
  <c r="P4773" i="1"/>
  <c r="T4769" i="1"/>
  <c r="S4770" i="1"/>
  <c r="N4776" i="1"/>
  <c r="AE4774" i="1"/>
  <c r="O4774" i="1" l="1"/>
  <c r="J4774" i="1"/>
  <c r="AF4769" i="1"/>
  <c r="P4774" i="1"/>
  <c r="Q4773" i="1"/>
  <c r="R4772" i="1"/>
  <c r="A4836" i="1"/>
  <c r="X4835" i="1"/>
  <c r="K4835" i="1"/>
  <c r="Y4834" i="1"/>
  <c r="AJ4835" i="1"/>
  <c r="Z4834" i="1"/>
  <c r="AA4834" i="1" s="1"/>
  <c r="AH4834" i="1" s="1"/>
  <c r="C4835" i="1"/>
  <c r="I4835" i="1"/>
  <c r="H4835" i="1" s="1"/>
  <c r="N4777" i="1"/>
  <c r="F4775" i="1"/>
  <c r="AC4776" i="1"/>
  <c r="G4776" i="1"/>
  <c r="T4770" i="1"/>
  <c r="S4771" i="1"/>
  <c r="AB4837" i="1"/>
  <c r="M4778" i="1"/>
  <c r="L4779" i="1"/>
  <c r="AE4775" i="1"/>
  <c r="O4775" i="1" l="1"/>
  <c r="J4775" i="1"/>
  <c r="AF4770" i="1"/>
  <c r="AB4838" i="1"/>
  <c r="Q4774" i="1"/>
  <c r="R4773" i="1"/>
  <c r="P4775" i="1"/>
  <c r="AC4777" i="1"/>
  <c r="G4777" i="1"/>
  <c r="Y4835" i="1"/>
  <c r="C4836" i="1"/>
  <c r="I4836" i="1"/>
  <c r="H4836" i="1" s="1"/>
  <c r="Z4835" i="1"/>
  <c r="AA4835" i="1" s="1"/>
  <c r="AH4835" i="1" s="1"/>
  <c r="AJ4836" i="1"/>
  <c r="F4776" i="1"/>
  <c r="M4779" i="1"/>
  <c r="N4779" i="1" s="1"/>
  <c r="L4780" i="1"/>
  <c r="N4778" i="1"/>
  <c r="T4771" i="1"/>
  <c r="S4772" i="1"/>
  <c r="AE4776" i="1"/>
  <c r="A4837" i="1"/>
  <c r="K4836" i="1"/>
  <c r="X4836" i="1"/>
  <c r="AC4779" i="1" l="1"/>
  <c r="AE4779" i="1" s="1"/>
  <c r="F4777" i="1"/>
  <c r="AC4778" i="1"/>
  <c r="G4778" i="1"/>
  <c r="G4779" i="1" s="1"/>
  <c r="X4837" i="1"/>
  <c r="A4838" i="1"/>
  <c r="K4837" i="1"/>
  <c r="T4772" i="1"/>
  <c r="S4773" i="1"/>
  <c r="M4780" i="1"/>
  <c r="N4780" i="1" s="1"/>
  <c r="L4781" i="1"/>
  <c r="AE4777" i="1"/>
  <c r="Q4775" i="1"/>
  <c r="R4774" i="1"/>
  <c r="AB4839" i="1"/>
  <c r="Y4836" i="1"/>
  <c r="AJ4837" i="1"/>
  <c r="Z4836" i="1"/>
  <c r="AA4836" i="1" s="1"/>
  <c r="AH4836" i="1" s="1"/>
  <c r="C4837" i="1"/>
  <c r="I4837" i="1"/>
  <c r="H4837" i="1" s="1"/>
  <c r="AF4771" i="1"/>
  <c r="J4776" i="1"/>
  <c r="P4776" i="1"/>
  <c r="O4776" i="1"/>
  <c r="AF4772" i="1" l="1"/>
  <c r="AC4780" i="1"/>
  <c r="AE4780" i="1" s="1"/>
  <c r="G4780" i="1"/>
  <c r="AB4840" i="1"/>
  <c r="M4781" i="1"/>
  <c r="N4781" i="1" s="1"/>
  <c r="L4782" i="1"/>
  <c r="A4839" i="1"/>
  <c r="K4838" i="1"/>
  <c r="X4838" i="1"/>
  <c r="F4778" i="1"/>
  <c r="J4777" i="1"/>
  <c r="P4777" i="1"/>
  <c r="Q4776" i="1"/>
  <c r="R4776" i="1" s="1"/>
  <c r="R4775" i="1"/>
  <c r="T4773" i="1"/>
  <c r="S4774" i="1"/>
  <c r="Y4837" i="1"/>
  <c r="C4838" i="1"/>
  <c r="Z4837" i="1"/>
  <c r="AA4837" i="1" s="1"/>
  <c r="AH4837" i="1" s="1"/>
  <c r="AJ4838" i="1"/>
  <c r="I4838" i="1"/>
  <c r="H4838" i="1" s="1"/>
  <c r="AE4778" i="1"/>
  <c r="O4777" i="1"/>
  <c r="P4778" i="1" l="1"/>
  <c r="AF4773" i="1"/>
  <c r="J4778" i="1"/>
  <c r="AB4841" i="1"/>
  <c r="O4778" i="1"/>
  <c r="AC4781" i="1"/>
  <c r="AE4781" i="1" s="1"/>
  <c r="G4781" i="1"/>
  <c r="Q4777" i="1"/>
  <c r="R4777" i="1" s="1"/>
  <c r="X4839" i="1"/>
  <c r="K4839" i="1"/>
  <c r="A4840" i="1"/>
  <c r="T4774" i="1"/>
  <c r="S4775" i="1"/>
  <c r="Z4838" i="1"/>
  <c r="AA4838" i="1" s="1"/>
  <c r="AH4838" i="1" s="1"/>
  <c r="C4839" i="1"/>
  <c r="I4839" i="1"/>
  <c r="H4839" i="1" s="1"/>
  <c r="Y4838" i="1"/>
  <c r="AJ4839" i="1"/>
  <c r="M4782" i="1"/>
  <c r="N4782" i="1" s="1"/>
  <c r="L4783" i="1"/>
  <c r="F4779" i="1"/>
  <c r="F4780" i="1" s="1"/>
  <c r="O4780" i="1" l="1"/>
  <c r="J4780" i="1"/>
  <c r="AC4782" i="1"/>
  <c r="AE4782" i="1" s="1"/>
  <c r="G4782" i="1"/>
  <c r="T4775" i="1"/>
  <c r="S4776" i="1"/>
  <c r="F4781" i="1"/>
  <c r="O4781" i="1" s="1"/>
  <c r="AF4774" i="1"/>
  <c r="Y4839" i="1"/>
  <c r="C4840" i="1"/>
  <c r="I4840" i="1"/>
  <c r="H4840" i="1" s="1"/>
  <c r="Z4839" i="1"/>
  <c r="AA4839" i="1" s="1"/>
  <c r="AH4839" i="1" s="1"/>
  <c r="AJ4840" i="1"/>
  <c r="P4779" i="1"/>
  <c r="P4780" i="1" s="1"/>
  <c r="P4781" i="1" s="1"/>
  <c r="P4782" i="1" s="1"/>
  <c r="P4783" i="1" s="1"/>
  <c r="J4779" i="1"/>
  <c r="O4779" i="1"/>
  <c r="Q4778" i="1"/>
  <c r="R4778" i="1" s="1"/>
  <c r="AB4842" i="1"/>
  <c r="M4783" i="1"/>
  <c r="N4783" i="1" s="1"/>
  <c r="L4784" i="1"/>
  <c r="A4841" i="1"/>
  <c r="K4840" i="1"/>
  <c r="X4840" i="1"/>
  <c r="J4781" i="1" l="1"/>
  <c r="AB4843" i="1"/>
  <c r="C4841" i="1"/>
  <c r="I4841" i="1"/>
  <c r="H4841" i="1" s="1"/>
  <c r="Y4840" i="1"/>
  <c r="AJ4841" i="1"/>
  <c r="Z4840" i="1"/>
  <c r="AA4840" i="1" s="1"/>
  <c r="AH4840" i="1" s="1"/>
  <c r="T4776" i="1"/>
  <c r="S4777" i="1"/>
  <c r="AC4783" i="1"/>
  <c r="AE4783" i="1" s="1"/>
  <c r="G4783" i="1"/>
  <c r="Q4779" i="1"/>
  <c r="Q4780" i="1" s="1"/>
  <c r="Q4781" i="1" s="1"/>
  <c r="Q4782" i="1" s="1"/>
  <c r="Q4783" i="1" s="1"/>
  <c r="Q4784" i="1" s="1"/>
  <c r="AF4775" i="1"/>
  <c r="K4841" i="1"/>
  <c r="X4841" i="1"/>
  <c r="A4842" i="1"/>
  <c r="M4784" i="1"/>
  <c r="N4784" i="1" s="1"/>
  <c r="P4784" i="1"/>
  <c r="L4785" i="1"/>
  <c r="F4782" i="1"/>
  <c r="J4782" i="1" s="1"/>
  <c r="R4780" i="1" l="1"/>
  <c r="R4779" i="1"/>
  <c r="R4781" i="1"/>
  <c r="T4777" i="1"/>
  <c r="S4778" i="1"/>
  <c r="AB4844" i="1"/>
  <c r="AC4784" i="1"/>
  <c r="AE4784" i="1" s="1"/>
  <c r="G4784" i="1"/>
  <c r="O4782" i="1"/>
  <c r="R4782" i="1" s="1"/>
  <c r="M4785" i="1"/>
  <c r="N4785" i="1" s="1"/>
  <c r="P4785" i="1"/>
  <c r="Q4785" i="1"/>
  <c r="L4786" i="1"/>
  <c r="X4842" i="1"/>
  <c r="A4843" i="1"/>
  <c r="K4842" i="1"/>
  <c r="Y4841" i="1"/>
  <c r="C4842" i="1"/>
  <c r="I4842" i="1"/>
  <c r="H4842" i="1" s="1"/>
  <c r="Z4841" i="1"/>
  <c r="AA4841" i="1" s="1"/>
  <c r="AH4841" i="1" s="1"/>
  <c r="AJ4842" i="1"/>
  <c r="F4783" i="1"/>
  <c r="J4783" i="1" s="1"/>
  <c r="AF4776" i="1"/>
  <c r="O4783" i="1" l="1"/>
  <c r="R4783" i="1" s="1"/>
  <c r="AC4785" i="1"/>
  <c r="AE4785" i="1" s="1"/>
  <c r="G4785" i="1"/>
  <c r="Y4842" i="1"/>
  <c r="C4843" i="1"/>
  <c r="Z4842" i="1"/>
  <c r="AA4842" i="1" s="1"/>
  <c r="AH4842" i="1" s="1"/>
  <c r="AJ4843" i="1"/>
  <c r="I4843" i="1"/>
  <c r="H4843" i="1" s="1"/>
  <c r="M4786" i="1"/>
  <c r="N4786" i="1" s="1"/>
  <c r="P4786" i="1"/>
  <c r="Q4786" i="1"/>
  <c r="L4787" i="1"/>
  <c r="AB4845" i="1"/>
  <c r="F4784" i="1"/>
  <c r="O4784" i="1" s="1"/>
  <c r="R4784" i="1" s="1"/>
  <c r="T4778" i="1"/>
  <c r="S4779" i="1"/>
  <c r="A4844" i="1"/>
  <c r="K4843" i="1"/>
  <c r="X4843" i="1"/>
  <c r="AF4777" i="1"/>
  <c r="AF4778" i="1" l="1"/>
  <c r="AB4846" i="1"/>
  <c r="F4785" i="1"/>
  <c r="O4785" i="1" s="1"/>
  <c r="R4785" i="1" s="1"/>
  <c r="AC4786" i="1"/>
  <c r="AE4786" i="1" s="1"/>
  <c r="G4786" i="1"/>
  <c r="X4844" i="1"/>
  <c r="A4845" i="1"/>
  <c r="K4844" i="1"/>
  <c r="J4784" i="1"/>
  <c r="M4787" i="1"/>
  <c r="N4787" i="1" s="1"/>
  <c r="P4787" i="1"/>
  <c r="Q4787" i="1"/>
  <c r="L4788" i="1"/>
  <c r="C4844" i="1"/>
  <c r="I4844" i="1"/>
  <c r="H4844" i="1" s="1"/>
  <c r="Y4843" i="1"/>
  <c r="Z4843" i="1"/>
  <c r="AA4843" i="1" s="1"/>
  <c r="AH4843" i="1" s="1"/>
  <c r="AJ4844" i="1"/>
  <c r="T4779" i="1"/>
  <c r="AF4779" i="1" s="1"/>
  <c r="S4780" i="1"/>
  <c r="T4780" i="1" l="1"/>
  <c r="AF4780" i="1" s="1"/>
  <c r="S4781" i="1"/>
  <c r="K4845" i="1"/>
  <c r="X4845" i="1"/>
  <c r="A4846" i="1"/>
  <c r="J4785" i="1"/>
  <c r="AB4847" i="1"/>
  <c r="AC4787" i="1"/>
  <c r="AE4787" i="1" s="1"/>
  <c r="G4787" i="1"/>
  <c r="Y4844" i="1"/>
  <c r="C4845" i="1"/>
  <c r="Z4844" i="1"/>
  <c r="AA4844" i="1" s="1"/>
  <c r="AH4844" i="1" s="1"/>
  <c r="AJ4845" i="1"/>
  <c r="I4845" i="1"/>
  <c r="H4845" i="1" s="1"/>
  <c r="M4788" i="1"/>
  <c r="N4788" i="1" s="1"/>
  <c r="P4788" i="1"/>
  <c r="Q4788" i="1"/>
  <c r="L4789" i="1"/>
  <c r="F4786" i="1"/>
  <c r="J4786" i="1" s="1"/>
  <c r="X4846" i="1" l="1"/>
  <c r="A4847" i="1"/>
  <c r="K4846" i="1"/>
  <c r="AC4788" i="1"/>
  <c r="AE4788" i="1" s="1"/>
  <c r="G4788" i="1"/>
  <c r="Z4845" i="1"/>
  <c r="AA4845" i="1" s="1"/>
  <c r="AH4845" i="1" s="1"/>
  <c r="C4846" i="1"/>
  <c r="I4846" i="1"/>
  <c r="H4846" i="1" s="1"/>
  <c r="Y4845" i="1"/>
  <c r="AJ4846" i="1"/>
  <c r="AB4848" i="1"/>
  <c r="O4786" i="1"/>
  <c r="R4786" i="1" s="1"/>
  <c r="M4789" i="1"/>
  <c r="N4789" i="1" s="1"/>
  <c r="L4790" i="1"/>
  <c r="F4787" i="1"/>
  <c r="O4787" i="1" s="1"/>
  <c r="R4787" i="1" s="1"/>
  <c r="T4781" i="1"/>
  <c r="AF4781" i="1" s="1"/>
  <c r="S4782" i="1"/>
  <c r="J4787" i="1" l="1"/>
  <c r="G4789" i="1"/>
  <c r="AC4789" i="1"/>
  <c r="AE4789" i="1" s="1"/>
  <c r="AB4849" i="1"/>
  <c r="K4847" i="1"/>
  <c r="X4847" i="1"/>
  <c r="A4848" i="1"/>
  <c r="T4782" i="1"/>
  <c r="AF4782" i="1" s="1"/>
  <c r="S4783" i="1"/>
  <c r="M4790" i="1"/>
  <c r="N4790" i="1" s="1"/>
  <c r="L4791" i="1"/>
  <c r="C4847" i="1"/>
  <c r="Y4846" i="1"/>
  <c r="AJ4847" i="1"/>
  <c r="I4847" i="1"/>
  <c r="H4847" i="1" s="1"/>
  <c r="Z4846" i="1"/>
  <c r="AA4846" i="1" s="1"/>
  <c r="AH4846" i="1" s="1"/>
  <c r="F4788" i="1"/>
  <c r="J4788" i="1" s="1"/>
  <c r="O4788" i="1" l="1"/>
  <c r="P4789" i="1" s="1"/>
  <c r="T4783" i="1"/>
  <c r="AF4783" i="1" s="1"/>
  <c r="S4784" i="1"/>
  <c r="AB4850" i="1"/>
  <c r="AC4790" i="1"/>
  <c r="AE4790" i="1" s="1"/>
  <c r="G4790" i="1"/>
  <c r="A4849" i="1"/>
  <c r="K4848" i="1"/>
  <c r="X4848" i="1"/>
  <c r="M4791" i="1"/>
  <c r="N4791" i="1" s="1"/>
  <c r="L4792" i="1"/>
  <c r="C4848" i="1"/>
  <c r="I4848" i="1"/>
  <c r="H4848" i="1" s="1"/>
  <c r="Y4847" i="1"/>
  <c r="AJ4848" i="1"/>
  <c r="Z4847" i="1"/>
  <c r="AA4847" i="1" s="1"/>
  <c r="AH4847" i="1" s="1"/>
  <c r="F4789" i="1"/>
  <c r="J4789" i="1" s="1"/>
  <c r="R4788" i="1" l="1"/>
  <c r="O4789" i="1"/>
  <c r="X4849" i="1"/>
  <c r="A4850" i="1"/>
  <c r="K4849" i="1"/>
  <c r="AB4851" i="1"/>
  <c r="Y4848" i="1"/>
  <c r="AJ4849" i="1"/>
  <c r="Z4848" i="1"/>
  <c r="AA4848" i="1" s="1"/>
  <c r="AH4848" i="1" s="1"/>
  <c r="I4849" i="1"/>
  <c r="H4849" i="1" s="1"/>
  <c r="C4849" i="1"/>
  <c r="F4790" i="1"/>
  <c r="O4790" i="1" s="1"/>
  <c r="Q4789" i="1"/>
  <c r="Q4790" i="1" s="1"/>
  <c r="Q4791" i="1" s="1"/>
  <c r="Q4792" i="1" s="1"/>
  <c r="P4790" i="1"/>
  <c r="P4791" i="1" s="1"/>
  <c r="P4792" i="1" s="1"/>
  <c r="AC4791" i="1"/>
  <c r="AE4791" i="1" s="1"/>
  <c r="G4791" i="1"/>
  <c r="M4792" i="1"/>
  <c r="N4792" i="1" s="1"/>
  <c r="L4793" i="1"/>
  <c r="T4784" i="1"/>
  <c r="AF4784" i="1" s="1"/>
  <c r="S4785" i="1"/>
  <c r="J4790" i="1" l="1"/>
  <c r="R4790" i="1"/>
  <c r="M4793" i="1"/>
  <c r="N4793" i="1" s="1"/>
  <c r="P4793" i="1"/>
  <c r="Q4793" i="1"/>
  <c r="L4794" i="1"/>
  <c r="AB4852" i="1"/>
  <c r="K4850" i="1"/>
  <c r="X4850" i="1"/>
  <c r="A4851" i="1"/>
  <c r="F4791" i="1"/>
  <c r="J4791" i="1" s="1"/>
  <c r="Y4849" i="1"/>
  <c r="Z4849" i="1"/>
  <c r="AA4849" i="1" s="1"/>
  <c r="AH4849" i="1" s="1"/>
  <c r="C4850" i="1"/>
  <c r="AJ4850" i="1"/>
  <c r="I4850" i="1"/>
  <c r="H4850" i="1" s="1"/>
  <c r="T4785" i="1"/>
  <c r="AF4785" i="1" s="1"/>
  <c r="S4786" i="1"/>
  <c r="AC4792" i="1"/>
  <c r="AE4792" i="1" s="1"/>
  <c r="G4792" i="1"/>
  <c r="R4789" i="1"/>
  <c r="O4791" i="1" l="1"/>
  <c r="R4791" i="1" s="1"/>
  <c r="T4786" i="1"/>
  <c r="AF4786" i="1" s="1"/>
  <c r="S4787" i="1"/>
  <c r="F4792" i="1"/>
  <c r="J4792" i="1" s="1"/>
  <c r="AB4853" i="1"/>
  <c r="X4851" i="1"/>
  <c r="A4852" i="1"/>
  <c r="K4851" i="1"/>
  <c r="AC4793" i="1"/>
  <c r="AE4793" i="1" s="1"/>
  <c r="G4793" i="1"/>
  <c r="Y4850" i="1"/>
  <c r="C4851" i="1"/>
  <c r="I4851" i="1"/>
  <c r="H4851" i="1" s="1"/>
  <c r="AJ4851" i="1"/>
  <c r="Z4850" i="1"/>
  <c r="M4794" i="1"/>
  <c r="N4794" i="1" s="1"/>
  <c r="P4794" i="1"/>
  <c r="Q4794" i="1"/>
  <c r="L4795" i="1"/>
  <c r="O4792" i="1" l="1"/>
  <c r="R4792" i="1" s="1"/>
  <c r="AB4854" i="1"/>
  <c r="AC4794" i="1"/>
  <c r="AE4794" i="1" s="1"/>
  <c r="G4794" i="1"/>
  <c r="F4793" i="1"/>
  <c r="O4793" i="1" s="1"/>
  <c r="R4793" i="1" s="1"/>
  <c r="X4852" i="1"/>
  <c r="A4853" i="1"/>
  <c r="K4852" i="1"/>
  <c r="M4795" i="1"/>
  <c r="N4795" i="1" s="1"/>
  <c r="P4795" i="1"/>
  <c r="Q4795" i="1"/>
  <c r="L4796" i="1"/>
  <c r="Y4851" i="1"/>
  <c r="AJ4852" i="1"/>
  <c r="I4852" i="1"/>
  <c r="H4852" i="1" s="1"/>
  <c r="Z4851" i="1"/>
  <c r="AA4851" i="1" s="1"/>
  <c r="AH4851" i="1" s="1"/>
  <c r="C4852" i="1"/>
  <c r="T4787" i="1"/>
  <c r="AF4787" i="1" s="1"/>
  <c r="S4788" i="1"/>
  <c r="J4793" i="1" l="1"/>
  <c r="T4788" i="1"/>
  <c r="S4789" i="1"/>
  <c r="AC4795" i="1"/>
  <c r="AE4795" i="1" s="1"/>
  <c r="G4795" i="1"/>
  <c r="X4853" i="1"/>
  <c r="A4854" i="1"/>
  <c r="K4853" i="1"/>
  <c r="AB4855" i="1"/>
  <c r="M4796" i="1"/>
  <c r="N4796" i="1" s="1"/>
  <c r="P4796" i="1"/>
  <c r="Q4796" i="1"/>
  <c r="L4797" i="1"/>
  <c r="Y4852" i="1"/>
  <c r="C4853" i="1"/>
  <c r="Z4852" i="1"/>
  <c r="AA4852" i="1" s="1"/>
  <c r="AH4852" i="1" s="1"/>
  <c r="AJ4853" i="1"/>
  <c r="I4853" i="1"/>
  <c r="H4853" i="1" s="1"/>
  <c r="F4794" i="1"/>
  <c r="J4794" i="1" s="1"/>
  <c r="O4794" i="1" l="1"/>
  <c r="R4794" i="1" s="1"/>
  <c r="AC4796" i="1"/>
  <c r="AE4796" i="1" s="1"/>
  <c r="G4796" i="1"/>
  <c r="AB4856" i="1"/>
  <c r="A4855" i="1"/>
  <c r="K4854" i="1"/>
  <c r="X4854" i="1"/>
  <c r="M4797" i="1"/>
  <c r="N4797" i="1" s="1"/>
  <c r="P4797" i="1"/>
  <c r="Q4797" i="1"/>
  <c r="L4798" i="1"/>
  <c r="C4854" i="1"/>
  <c r="Y4853" i="1"/>
  <c r="AJ4854" i="1"/>
  <c r="I4854" i="1"/>
  <c r="H4854" i="1" s="1"/>
  <c r="Z4853" i="1"/>
  <c r="AA4853" i="1" s="1"/>
  <c r="AH4853" i="1" s="1"/>
  <c r="F4795" i="1"/>
  <c r="J4795" i="1" s="1"/>
  <c r="T4789" i="1"/>
  <c r="AF4789" i="1" s="1"/>
  <c r="S4790" i="1"/>
  <c r="AF4788" i="1"/>
  <c r="AA4788" i="1"/>
  <c r="AH4788" i="1" l="1"/>
  <c r="O4795" i="1"/>
  <c r="R4795" i="1" s="1"/>
  <c r="T4790" i="1"/>
  <c r="AF4790" i="1" s="1"/>
  <c r="S4791" i="1"/>
  <c r="AC4797" i="1"/>
  <c r="AE4797" i="1" s="1"/>
  <c r="G4797" i="1"/>
  <c r="F4796" i="1"/>
  <c r="J4796" i="1" s="1"/>
  <c r="M4798" i="1"/>
  <c r="N4798" i="1" s="1"/>
  <c r="P4798" i="1"/>
  <c r="Q4798" i="1"/>
  <c r="L4799" i="1"/>
  <c r="A4856" i="1"/>
  <c r="X4855" i="1"/>
  <c r="K4855" i="1"/>
  <c r="Y4854" i="1"/>
  <c r="AJ4855" i="1"/>
  <c r="Z4854" i="1"/>
  <c r="AA4854" i="1" s="1"/>
  <c r="AH4854" i="1" s="1"/>
  <c r="C4855" i="1"/>
  <c r="I4855" i="1"/>
  <c r="H4855" i="1" s="1"/>
  <c r="AB4857" i="1"/>
  <c r="AC4798" i="1" l="1"/>
  <c r="AE4798" i="1" s="1"/>
  <c r="G4798" i="1"/>
  <c r="O4796" i="1"/>
  <c r="R4796" i="1" s="1"/>
  <c r="M4799" i="1"/>
  <c r="N4799" i="1" s="1"/>
  <c r="P4799" i="1"/>
  <c r="Q4799" i="1"/>
  <c r="L4800" i="1"/>
  <c r="T4791" i="1"/>
  <c r="AF4791" i="1" s="1"/>
  <c r="S4792" i="1"/>
  <c r="K4856" i="1"/>
  <c r="A4857" i="1"/>
  <c r="X4856" i="1"/>
  <c r="Y4855" i="1"/>
  <c r="AJ4856" i="1"/>
  <c r="Z4855" i="1"/>
  <c r="AA4855" i="1" s="1"/>
  <c r="AH4855" i="1" s="1"/>
  <c r="C4856" i="1"/>
  <c r="I4856" i="1"/>
  <c r="H4856" i="1" s="1"/>
  <c r="F4797" i="1"/>
  <c r="O4797" i="1" s="1"/>
  <c r="R4797" i="1" s="1"/>
  <c r="AB4858" i="1"/>
  <c r="J4797" i="1" l="1"/>
  <c r="AB4859" i="1"/>
  <c r="F4798" i="1"/>
  <c r="O4798" i="1" s="1"/>
  <c r="R4798" i="1" s="1"/>
  <c r="Y4856" i="1"/>
  <c r="I4857" i="1"/>
  <c r="H4857" i="1" s="1"/>
  <c r="Z4856" i="1"/>
  <c r="AA4856" i="1" s="1"/>
  <c r="AH4856" i="1" s="1"/>
  <c r="C4857" i="1"/>
  <c r="AJ4857" i="1"/>
  <c r="T4792" i="1"/>
  <c r="AF4792" i="1" s="1"/>
  <c r="S4793" i="1"/>
  <c r="AC4799" i="1"/>
  <c r="AE4799" i="1" s="1"/>
  <c r="G4799" i="1"/>
  <c r="A4858" i="1"/>
  <c r="K4857" i="1"/>
  <c r="X4857" i="1"/>
  <c r="M4800" i="1"/>
  <c r="N4800" i="1" s="1"/>
  <c r="P4800" i="1"/>
  <c r="Q4800" i="1"/>
  <c r="L4801" i="1"/>
  <c r="AC4800" i="1" l="1"/>
  <c r="AE4800" i="1" s="1"/>
  <c r="G4800" i="1"/>
  <c r="A4859" i="1"/>
  <c r="K4858" i="1"/>
  <c r="X4858" i="1"/>
  <c r="T4793" i="1"/>
  <c r="AF4793" i="1" s="1"/>
  <c r="S4794" i="1"/>
  <c r="M4801" i="1"/>
  <c r="N4801" i="1" s="1"/>
  <c r="P4801" i="1"/>
  <c r="Q4801" i="1"/>
  <c r="L4802" i="1"/>
  <c r="F4799" i="1"/>
  <c r="J4799" i="1" s="1"/>
  <c r="Y4857" i="1"/>
  <c r="C4858" i="1"/>
  <c r="I4858" i="1"/>
  <c r="H4858" i="1" s="1"/>
  <c r="Z4857" i="1"/>
  <c r="AA4857" i="1" s="1"/>
  <c r="AH4857" i="1" s="1"/>
  <c r="AJ4858" i="1"/>
  <c r="J4798" i="1"/>
  <c r="AB4860" i="1"/>
  <c r="O4799" i="1" l="1"/>
  <c r="R4799" i="1" s="1"/>
  <c r="AC4801" i="1"/>
  <c r="AE4801" i="1" s="1"/>
  <c r="G4801" i="1"/>
  <c r="T4794" i="1"/>
  <c r="AF4794" i="1" s="1"/>
  <c r="S4795" i="1"/>
  <c r="M4802" i="1"/>
  <c r="N4802" i="1" s="1"/>
  <c r="P4802" i="1"/>
  <c r="Q4802" i="1"/>
  <c r="L4803" i="1"/>
  <c r="A4860" i="1"/>
  <c r="K4859" i="1"/>
  <c r="X4859" i="1"/>
  <c r="AB4861" i="1"/>
  <c r="Y4858" i="1"/>
  <c r="Z4858" i="1"/>
  <c r="AA4858" i="1" s="1"/>
  <c r="AH4858" i="1" s="1"/>
  <c r="C4859" i="1"/>
  <c r="I4859" i="1"/>
  <c r="H4859" i="1" s="1"/>
  <c r="AJ4859" i="1"/>
  <c r="F4800" i="1"/>
  <c r="J4800" i="1" s="1"/>
  <c r="O4800" i="1" l="1"/>
  <c r="R4800" i="1" s="1"/>
  <c r="Y4859" i="1"/>
  <c r="C4860" i="1"/>
  <c r="Z4859" i="1"/>
  <c r="AA4859" i="1" s="1"/>
  <c r="AH4859" i="1" s="1"/>
  <c r="AJ4860" i="1"/>
  <c r="I4860" i="1"/>
  <c r="H4860" i="1" s="1"/>
  <c r="M4803" i="1"/>
  <c r="N4803" i="1" s="1"/>
  <c r="P4803" i="1"/>
  <c r="Q4803" i="1"/>
  <c r="L4804" i="1"/>
  <c r="F4801" i="1"/>
  <c r="O4801" i="1" s="1"/>
  <c r="R4801" i="1" s="1"/>
  <c r="AB4862" i="1"/>
  <c r="K4860" i="1"/>
  <c r="A4861" i="1"/>
  <c r="X4860" i="1"/>
  <c r="AC4802" i="1"/>
  <c r="AE4802" i="1" s="1"/>
  <c r="G4802" i="1"/>
  <c r="T4795" i="1"/>
  <c r="AF4795" i="1" s="1"/>
  <c r="S4796" i="1"/>
  <c r="J4801" i="1" l="1"/>
  <c r="M4804" i="1"/>
  <c r="N4804" i="1" s="1"/>
  <c r="P4804" i="1"/>
  <c r="Q4804" i="1"/>
  <c r="L4805" i="1"/>
  <c r="K4861" i="1"/>
  <c r="A4862" i="1"/>
  <c r="X4861" i="1"/>
  <c r="C4861" i="1"/>
  <c r="Y4860" i="1"/>
  <c r="AJ4861" i="1"/>
  <c r="I4861" i="1"/>
  <c r="H4861" i="1" s="1"/>
  <c r="Z4860" i="1"/>
  <c r="AA4860" i="1" s="1"/>
  <c r="AH4860" i="1" s="1"/>
  <c r="T4796" i="1"/>
  <c r="AF4796" i="1" s="1"/>
  <c r="S4797" i="1"/>
  <c r="F4802" i="1"/>
  <c r="J4802" i="1" s="1"/>
  <c r="AB4863" i="1"/>
  <c r="AC4803" i="1"/>
  <c r="AE4803" i="1" s="1"/>
  <c r="G4803" i="1"/>
  <c r="O4802" i="1" l="1"/>
  <c r="R4802" i="1" s="1"/>
  <c r="K4862" i="1"/>
  <c r="X4862" i="1"/>
  <c r="A4863" i="1"/>
  <c r="AC4804" i="1"/>
  <c r="AE4804" i="1" s="1"/>
  <c r="G4804" i="1"/>
  <c r="AB4864" i="1"/>
  <c r="T4797" i="1"/>
  <c r="AF4797" i="1" s="1"/>
  <c r="S4798" i="1"/>
  <c r="Y4861" i="1"/>
  <c r="C4862" i="1"/>
  <c r="Z4861" i="1"/>
  <c r="AA4861" i="1" s="1"/>
  <c r="AH4861" i="1" s="1"/>
  <c r="AJ4862" i="1"/>
  <c r="I4862" i="1"/>
  <c r="H4862" i="1" s="1"/>
  <c r="M4805" i="1"/>
  <c r="N4805" i="1" s="1"/>
  <c r="P4805" i="1"/>
  <c r="Q4805" i="1"/>
  <c r="L4806" i="1"/>
  <c r="F4803" i="1"/>
  <c r="O4803" i="1" s="1"/>
  <c r="R4803" i="1" s="1"/>
  <c r="J4803" i="1" l="1"/>
  <c r="F4804" i="1"/>
  <c r="O4804" i="1" s="1"/>
  <c r="R4804" i="1" s="1"/>
  <c r="T4798" i="1"/>
  <c r="AF4798" i="1" s="1"/>
  <c r="S4799" i="1"/>
  <c r="AC4805" i="1"/>
  <c r="AE4805" i="1" s="1"/>
  <c r="G4805" i="1"/>
  <c r="K4863" i="1"/>
  <c r="X4863" i="1"/>
  <c r="A4864" i="1"/>
  <c r="M4806" i="1"/>
  <c r="N4806" i="1" s="1"/>
  <c r="P4806" i="1"/>
  <c r="Q4806" i="1"/>
  <c r="L4807" i="1"/>
  <c r="AB4865" i="1"/>
  <c r="Y4862" i="1"/>
  <c r="Z4862" i="1"/>
  <c r="AA4862" i="1" s="1"/>
  <c r="AH4862" i="1" s="1"/>
  <c r="AJ4863" i="1"/>
  <c r="I4863" i="1"/>
  <c r="H4863" i="1" s="1"/>
  <c r="C4863" i="1"/>
  <c r="AC4806" i="1" l="1"/>
  <c r="AE4806" i="1" s="1"/>
  <c r="G4806" i="1"/>
  <c r="A4865" i="1"/>
  <c r="X4864" i="1"/>
  <c r="K4864" i="1"/>
  <c r="F4805" i="1"/>
  <c r="J4805" i="1" s="1"/>
  <c r="J4804" i="1"/>
  <c r="AB4866" i="1"/>
  <c r="M4807" i="1"/>
  <c r="N4807" i="1" s="1"/>
  <c r="P4807" i="1"/>
  <c r="Q4807" i="1"/>
  <c r="L4808" i="1"/>
  <c r="Y4863" i="1"/>
  <c r="C4864" i="1"/>
  <c r="Z4863" i="1"/>
  <c r="AA4863" i="1" s="1"/>
  <c r="AH4863" i="1" s="1"/>
  <c r="AJ4864" i="1"/>
  <c r="I4864" i="1"/>
  <c r="H4864" i="1" s="1"/>
  <c r="T4799" i="1"/>
  <c r="AF4799" i="1" s="1"/>
  <c r="S4800" i="1"/>
  <c r="X4865" i="1" l="1"/>
  <c r="A4866" i="1"/>
  <c r="K4865" i="1"/>
  <c r="AC4807" i="1"/>
  <c r="AE4807" i="1" s="1"/>
  <c r="G4807" i="1"/>
  <c r="F4806" i="1"/>
  <c r="O4806" i="1" s="1"/>
  <c r="R4806" i="1" s="1"/>
  <c r="T4800" i="1"/>
  <c r="AF4800" i="1" s="1"/>
  <c r="S4801" i="1"/>
  <c r="M4808" i="1"/>
  <c r="N4808" i="1" s="1"/>
  <c r="P4808" i="1"/>
  <c r="Q4808" i="1"/>
  <c r="L4809" i="1"/>
  <c r="O4805" i="1"/>
  <c r="R4805" i="1" s="1"/>
  <c r="AB4867" i="1"/>
  <c r="Y4864" i="1"/>
  <c r="AJ4865" i="1"/>
  <c r="Z4864" i="1"/>
  <c r="AA4864" i="1" s="1"/>
  <c r="AH4864" i="1" s="1"/>
  <c r="C4865" i="1"/>
  <c r="I4865" i="1"/>
  <c r="H4865" i="1" s="1"/>
  <c r="J4806" i="1" l="1"/>
  <c r="X4866" i="1"/>
  <c r="A4867" i="1"/>
  <c r="K4866" i="1"/>
  <c r="AB4868" i="1"/>
  <c r="F4807" i="1"/>
  <c r="O4807" i="1" s="1"/>
  <c r="R4807" i="1" s="1"/>
  <c r="AC4808" i="1"/>
  <c r="AE4808" i="1" s="1"/>
  <c r="G4808" i="1"/>
  <c r="Z4865" i="1"/>
  <c r="AA4865" i="1" s="1"/>
  <c r="AH4865" i="1" s="1"/>
  <c r="I4866" i="1"/>
  <c r="H4866" i="1" s="1"/>
  <c r="C4866" i="1"/>
  <c r="Y4865" i="1"/>
  <c r="AJ4866" i="1"/>
  <c r="M4809" i="1"/>
  <c r="N4809" i="1" s="1"/>
  <c r="P4809" i="1"/>
  <c r="Q4809" i="1"/>
  <c r="L4810" i="1"/>
  <c r="T4801" i="1"/>
  <c r="AF4801" i="1" s="1"/>
  <c r="S4802" i="1"/>
  <c r="J4807" i="1" l="1"/>
  <c r="AB4869" i="1"/>
  <c r="A4868" i="1"/>
  <c r="K4867" i="1"/>
  <c r="X4867" i="1"/>
  <c r="T4802" i="1"/>
  <c r="AF4802" i="1" s="1"/>
  <c r="S4803" i="1"/>
  <c r="Y4866" i="1"/>
  <c r="C4867" i="1"/>
  <c r="I4867" i="1"/>
  <c r="H4867" i="1" s="1"/>
  <c r="Z4866" i="1"/>
  <c r="AA4866" i="1" s="1"/>
  <c r="AH4866" i="1" s="1"/>
  <c r="AJ4867" i="1"/>
  <c r="AC4809" i="1"/>
  <c r="AE4809" i="1" s="1"/>
  <c r="G4809" i="1"/>
  <c r="F4808" i="1"/>
  <c r="O4808" i="1" s="1"/>
  <c r="R4808" i="1" s="1"/>
  <c r="M4810" i="1"/>
  <c r="N4810" i="1" s="1"/>
  <c r="P4810" i="1"/>
  <c r="Q4810" i="1"/>
  <c r="L4811" i="1"/>
  <c r="J4808" i="1" l="1"/>
  <c r="I4868" i="1"/>
  <c r="H4868" i="1" s="1"/>
  <c r="Y4867" i="1"/>
  <c r="Z4867" i="1"/>
  <c r="AA4867" i="1" s="1"/>
  <c r="AH4867" i="1" s="1"/>
  <c r="C4868" i="1"/>
  <c r="AJ4868" i="1"/>
  <c r="AB4870" i="1"/>
  <c r="AC4810" i="1"/>
  <c r="AE4810" i="1" s="1"/>
  <c r="G4810" i="1"/>
  <c r="T4803" i="1"/>
  <c r="AF4803" i="1" s="1"/>
  <c r="S4804" i="1"/>
  <c r="M4811" i="1"/>
  <c r="N4811" i="1" s="1"/>
  <c r="P4811" i="1"/>
  <c r="Q4811" i="1"/>
  <c r="L4812" i="1"/>
  <c r="F4809" i="1"/>
  <c r="J4809" i="1" s="1"/>
  <c r="A4869" i="1"/>
  <c r="K4868" i="1"/>
  <c r="X4868" i="1"/>
  <c r="AC4811" i="1" l="1"/>
  <c r="AE4811" i="1" s="1"/>
  <c r="G4811" i="1"/>
  <c r="AB4871" i="1"/>
  <c r="X4869" i="1"/>
  <c r="A4870" i="1"/>
  <c r="K4869" i="1"/>
  <c r="M4812" i="1"/>
  <c r="N4812" i="1" s="1"/>
  <c r="P4812" i="1"/>
  <c r="Q4812" i="1"/>
  <c r="L4813" i="1"/>
  <c r="F4810" i="1"/>
  <c r="J4810" i="1" s="1"/>
  <c r="Y4868" i="1"/>
  <c r="AJ4869" i="1"/>
  <c r="Z4868" i="1"/>
  <c r="AA4868" i="1" s="1"/>
  <c r="AH4868" i="1" s="1"/>
  <c r="I4869" i="1"/>
  <c r="H4869" i="1" s="1"/>
  <c r="C4869" i="1"/>
  <c r="T4804" i="1"/>
  <c r="AF4804" i="1" s="1"/>
  <c r="S4805" i="1"/>
  <c r="O4809" i="1"/>
  <c r="R4809" i="1" s="1"/>
  <c r="O4810" i="1" l="1"/>
  <c r="R4810" i="1" s="1"/>
  <c r="A4871" i="1"/>
  <c r="X4870" i="1"/>
  <c r="K4870" i="1"/>
  <c r="AB4872" i="1"/>
  <c r="T4805" i="1"/>
  <c r="AF4805" i="1" s="1"/>
  <c r="S4806" i="1"/>
  <c r="F4811" i="1"/>
  <c r="J4811" i="1" s="1"/>
  <c r="AC4812" i="1"/>
  <c r="AE4812" i="1" s="1"/>
  <c r="G4812" i="1"/>
  <c r="C4870" i="1"/>
  <c r="Y4869" i="1"/>
  <c r="AJ4870" i="1"/>
  <c r="I4870" i="1"/>
  <c r="H4870" i="1" s="1"/>
  <c r="Z4869" i="1"/>
  <c r="AA4869" i="1" s="1"/>
  <c r="AH4869" i="1" s="1"/>
  <c r="M4813" i="1"/>
  <c r="N4813" i="1" s="1"/>
  <c r="P4813" i="1"/>
  <c r="Q4813" i="1"/>
  <c r="L4814" i="1"/>
  <c r="O4811" i="1" l="1"/>
  <c r="R4811" i="1" s="1"/>
  <c r="M4814" i="1"/>
  <c r="N4814" i="1" s="1"/>
  <c r="P4814" i="1"/>
  <c r="Q4814" i="1"/>
  <c r="L4815" i="1"/>
  <c r="T4806" i="1"/>
  <c r="AF4806" i="1" s="1"/>
  <c r="S4807" i="1"/>
  <c r="AB4873" i="1"/>
  <c r="A4872" i="1"/>
  <c r="K4871" i="1"/>
  <c r="X4871" i="1"/>
  <c r="F4812" i="1"/>
  <c r="J4812" i="1" s="1"/>
  <c r="AC4813" i="1"/>
  <c r="AE4813" i="1" s="1"/>
  <c r="G4813" i="1"/>
  <c r="I4871" i="1"/>
  <c r="H4871" i="1" s="1"/>
  <c r="Y4870" i="1"/>
  <c r="Z4870" i="1"/>
  <c r="AA4870" i="1" s="1"/>
  <c r="AH4870" i="1" s="1"/>
  <c r="AJ4871" i="1"/>
  <c r="C4871" i="1"/>
  <c r="O4812" i="1" l="1"/>
  <c r="R4812" i="1" s="1"/>
  <c r="AB4874" i="1"/>
  <c r="F4813" i="1"/>
  <c r="J4813" i="1" s="1"/>
  <c r="M4815" i="1"/>
  <c r="N4815" i="1" s="1"/>
  <c r="P4815" i="1"/>
  <c r="Q4815" i="1"/>
  <c r="L4816" i="1"/>
  <c r="X4872" i="1"/>
  <c r="A4873" i="1"/>
  <c r="K4872" i="1"/>
  <c r="T4807" i="1"/>
  <c r="AF4807" i="1" s="1"/>
  <c r="S4808" i="1"/>
  <c r="Y4871" i="1"/>
  <c r="AJ4872" i="1"/>
  <c r="Z4871" i="1"/>
  <c r="AA4871" i="1" s="1"/>
  <c r="AH4871" i="1" s="1"/>
  <c r="C4872" i="1"/>
  <c r="I4872" i="1"/>
  <c r="H4872" i="1" s="1"/>
  <c r="AC4814" i="1"/>
  <c r="AE4814" i="1" s="1"/>
  <c r="G4814" i="1"/>
  <c r="Y4872" i="1" l="1"/>
  <c r="Z4872" i="1"/>
  <c r="AA4872" i="1" s="1"/>
  <c r="AH4872" i="1" s="1"/>
  <c r="AJ4873" i="1"/>
  <c r="I4873" i="1"/>
  <c r="H4873" i="1" s="1"/>
  <c r="C4873" i="1"/>
  <c r="AC4815" i="1"/>
  <c r="AE4815" i="1" s="1"/>
  <c r="G4815" i="1"/>
  <c r="F4814" i="1"/>
  <c r="O4814" i="1" s="1"/>
  <c r="R4814" i="1" s="1"/>
  <c r="M4816" i="1"/>
  <c r="N4816" i="1" s="1"/>
  <c r="P4816" i="1"/>
  <c r="Q4816" i="1"/>
  <c r="L4817" i="1"/>
  <c r="O4813" i="1"/>
  <c r="R4813" i="1" s="1"/>
  <c r="AB4875" i="1"/>
  <c r="T4808" i="1"/>
  <c r="AF4808" i="1" s="1"/>
  <c r="S4809" i="1"/>
  <c r="A4874" i="1"/>
  <c r="X4873" i="1"/>
  <c r="K4873" i="1"/>
  <c r="J4814" i="1" l="1"/>
  <c r="T4809" i="1"/>
  <c r="AF4809" i="1" s="1"/>
  <c r="S4810" i="1"/>
  <c r="M4817" i="1"/>
  <c r="N4817" i="1" s="1"/>
  <c r="P4817" i="1"/>
  <c r="Q4817" i="1"/>
  <c r="L4818" i="1"/>
  <c r="A4875" i="1"/>
  <c r="X4874" i="1"/>
  <c r="K4874" i="1"/>
  <c r="Y4873" i="1"/>
  <c r="C4874" i="1"/>
  <c r="Z4873" i="1"/>
  <c r="AA4873" i="1" s="1"/>
  <c r="AH4873" i="1" s="1"/>
  <c r="AJ4874" i="1"/>
  <c r="I4874" i="1"/>
  <c r="H4874" i="1" s="1"/>
  <c r="AC4816" i="1"/>
  <c r="AE4816" i="1" s="1"/>
  <c r="G4816" i="1"/>
  <c r="AB4876" i="1"/>
  <c r="F4815" i="1"/>
  <c r="O4815" i="1" s="1"/>
  <c r="R4815" i="1" s="1"/>
  <c r="AC4817" i="1" l="1"/>
  <c r="AE4817" i="1" s="1"/>
  <c r="G4817" i="1"/>
  <c r="Y4874" i="1"/>
  <c r="I4875" i="1"/>
  <c r="H4875" i="1" s="1"/>
  <c r="C4875" i="1"/>
  <c r="Z4874" i="1"/>
  <c r="AA4874" i="1" s="1"/>
  <c r="AH4874" i="1" s="1"/>
  <c r="AJ4875" i="1"/>
  <c r="M4818" i="1"/>
  <c r="N4818" i="1" s="1"/>
  <c r="P4818" i="1"/>
  <c r="Q4818" i="1"/>
  <c r="L4819" i="1"/>
  <c r="T4810" i="1"/>
  <c r="AF4810" i="1" s="1"/>
  <c r="S4811" i="1"/>
  <c r="F4816" i="1"/>
  <c r="O4816" i="1" s="1"/>
  <c r="R4816" i="1" s="1"/>
  <c r="J4815" i="1"/>
  <c r="AB4877" i="1"/>
  <c r="A4876" i="1"/>
  <c r="K4875" i="1"/>
  <c r="X4875" i="1"/>
  <c r="J4816" i="1" l="1"/>
  <c r="AC4818" i="1"/>
  <c r="AE4818" i="1" s="1"/>
  <c r="G4818" i="1"/>
  <c r="AJ4876" i="1"/>
  <c r="I4876" i="1"/>
  <c r="H4876" i="1" s="1"/>
  <c r="Y4875" i="1"/>
  <c r="C4876" i="1"/>
  <c r="Z4875" i="1"/>
  <c r="AA4875" i="1" s="1"/>
  <c r="AH4875" i="1" s="1"/>
  <c r="M4819" i="1"/>
  <c r="N4819" i="1" s="1"/>
  <c r="P4819" i="1"/>
  <c r="Q4819" i="1"/>
  <c r="L4820" i="1"/>
  <c r="AB4878" i="1"/>
  <c r="F4817" i="1"/>
  <c r="J4817" i="1" s="1"/>
  <c r="A4877" i="1"/>
  <c r="K4876" i="1"/>
  <c r="X4876" i="1"/>
  <c r="T4811" i="1"/>
  <c r="AF4811" i="1" s="1"/>
  <c r="S4812" i="1"/>
  <c r="Z4876" i="1" l="1"/>
  <c r="AA4876" i="1" s="1"/>
  <c r="AH4876" i="1" s="1"/>
  <c r="C4877" i="1"/>
  <c r="Y4876" i="1"/>
  <c r="I4877" i="1"/>
  <c r="H4877" i="1" s="1"/>
  <c r="AJ4877" i="1"/>
  <c r="AB4879" i="1"/>
  <c r="M4820" i="1"/>
  <c r="N4820" i="1" s="1"/>
  <c r="L4821" i="1"/>
  <c r="T4812" i="1"/>
  <c r="AF4812" i="1" s="1"/>
  <c r="S4813" i="1"/>
  <c r="O4817" i="1"/>
  <c r="R4817" i="1" s="1"/>
  <c r="X4877" i="1"/>
  <c r="K4877" i="1"/>
  <c r="A4878" i="1"/>
  <c r="F4818" i="1"/>
  <c r="J4818" i="1" s="1"/>
  <c r="AC4819" i="1"/>
  <c r="AE4819" i="1" s="1"/>
  <c r="G4819" i="1"/>
  <c r="O4818" i="1" l="1"/>
  <c r="R4818" i="1" s="1"/>
  <c r="C4878" i="1"/>
  <c r="Z4877" i="1"/>
  <c r="AA4877" i="1" s="1"/>
  <c r="AH4877" i="1" s="1"/>
  <c r="AJ4878" i="1"/>
  <c r="I4878" i="1"/>
  <c r="H4878" i="1" s="1"/>
  <c r="Y4877" i="1"/>
  <c r="M4821" i="1"/>
  <c r="N4821" i="1" s="1"/>
  <c r="L4822" i="1"/>
  <c r="AB4880" i="1"/>
  <c r="F4819" i="1"/>
  <c r="O4819" i="1" s="1"/>
  <c r="K4878" i="1"/>
  <c r="X4878" i="1"/>
  <c r="A4879" i="1"/>
  <c r="T4813" i="1"/>
  <c r="AF4813" i="1" s="1"/>
  <c r="S4814" i="1"/>
  <c r="G4820" i="1"/>
  <c r="AC4820" i="1"/>
  <c r="AE4820" i="1" s="1"/>
  <c r="J4819" i="1" l="1"/>
  <c r="AC4821" i="1"/>
  <c r="AE4821" i="1" s="1"/>
  <c r="G4821" i="1"/>
  <c r="R4819" i="1"/>
  <c r="P4820" i="1"/>
  <c r="AB4881" i="1"/>
  <c r="F4820" i="1"/>
  <c r="O4820" i="1" s="1"/>
  <c r="K4879" i="1"/>
  <c r="X4879" i="1"/>
  <c r="A4880" i="1"/>
  <c r="M4822" i="1"/>
  <c r="N4822" i="1" s="1"/>
  <c r="L4823" i="1"/>
  <c r="T4814" i="1"/>
  <c r="AF4814" i="1" s="1"/>
  <c r="S4815" i="1"/>
  <c r="Y4878" i="1"/>
  <c r="Z4878" i="1"/>
  <c r="AA4878" i="1" s="1"/>
  <c r="AH4878" i="1" s="1"/>
  <c r="AJ4879" i="1"/>
  <c r="I4879" i="1"/>
  <c r="H4879" i="1" s="1"/>
  <c r="C4879" i="1"/>
  <c r="AC4822" i="1" l="1"/>
  <c r="AE4822" i="1" s="1"/>
  <c r="G4822" i="1"/>
  <c r="M4823" i="1"/>
  <c r="N4823" i="1" s="1"/>
  <c r="L4824" i="1"/>
  <c r="F4821" i="1"/>
  <c r="O4821" i="1" s="1"/>
  <c r="K4880" i="1"/>
  <c r="X4880" i="1"/>
  <c r="A4881" i="1"/>
  <c r="J4820" i="1"/>
  <c r="AB4882" i="1"/>
  <c r="T4815" i="1"/>
  <c r="AF4815" i="1" s="1"/>
  <c r="S4816" i="1"/>
  <c r="C4880" i="1"/>
  <c r="I4880" i="1"/>
  <c r="H4880" i="1" s="1"/>
  <c r="Y4879" i="1"/>
  <c r="AJ4880" i="1"/>
  <c r="Z4879" i="1"/>
  <c r="AA4879" i="1" s="1"/>
  <c r="AH4879" i="1" s="1"/>
  <c r="Q4820" i="1"/>
  <c r="Q4821" i="1" s="1"/>
  <c r="Q4822" i="1" s="1"/>
  <c r="Q4823" i="1" s="1"/>
  <c r="P4821" i="1"/>
  <c r="P4822" i="1" s="1"/>
  <c r="P4823" i="1" s="1"/>
  <c r="R4821" i="1" l="1"/>
  <c r="AJ4881" i="1"/>
  <c r="C4881" i="1"/>
  <c r="I4881" i="1"/>
  <c r="H4881" i="1" s="1"/>
  <c r="Y4880" i="1"/>
  <c r="Z4880" i="1"/>
  <c r="J4821" i="1"/>
  <c r="AC4823" i="1"/>
  <c r="AE4823" i="1" s="1"/>
  <c r="G4823" i="1"/>
  <c r="F4822" i="1"/>
  <c r="O4822" i="1" s="1"/>
  <c r="R4822" i="1" s="1"/>
  <c r="AB4883" i="1"/>
  <c r="M4824" i="1"/>
  <c r="N4824" i="1" s="1"/>
  <c r="P4824" i="1"/>
  <c r="Q4824" i="1"/>
  <c r="L4825" i="1"/>
  <c r="T4816" i="1"/>
  <c r="AF4816" i="1" s="1"/>
  <c r="S4817" i="1"/>
  <c r="A4882" i="1"/>
  <c r="K4881" i="1"/>
  <c r="X4881" i="1"/>
  <c r="R4820" i="1"/>
  <c r="J4822" i="1" l="1"/>
  <c r="AC4824" i="1"/>
  <c r="AE4824" i="1" s="1"/>
  <c r="G4824" i="1"/>
  <c r="T4817" i="1"/>
  <c r="AF4817" i="1" s="1"/>
  <c r="S4818" i="1"/>
  <c r="K4882" i="1"/>
  <c r="A4883" i="1"/>
  <c r="X4882" i="1"/>
  <c r="M4825" i="1"/>
  <c r="N4825" i="1" s="1"/>
  <c r="P4825" i="1"/>
  <c r="Q4825" i="1"/>
  <c r="L4826" i="1"/>
  <c r="C4882" i="1"/>
  <c r="Y4881" i="1"/>
  <c r="AJ4882" i="1"/>
  <c r="I4882" i="1"/>
  <c r="H4882" i="1" s="1"/>
  <c r="Z4881" i="1"/>
  <c r="AA4881" i="1" s="1"/>
  <c r="AH4881" i="1" s="1"/>
  <c r="AB4884" i="1"/>
  <c r="F4823" i="1"/>
  <c r="O4823" i="1" s="1"/>
  <c r="R4823" i="1" s="1"/>
  <c r="J4823" i="1" l="1"/>
  <c r="A4884" i="1"/>
  <c r="X4883" i="1"/>
  <c r="K4883" i="1"/>
  <c r="AC4825" i="1"/>
  <c r="AE4825" i="1" s="1"/>
  <c r="G4825" i="1"/>
  <c r="AB4885" i="1"/>
  <c r="M4826" i="1"/>
  <c r="N4826" i="1" s="1"/>
  <c r="P4826" i="1"/>
  <c r="Q4826" i="1"/>
  <c r="L4827" i="1"/>
  <c r="Z4882" i="1"/>
  <c r="AA4882" i="1" s="1"/>
  <c r="AH4882" i="1" s="1"/>
  <c r="C4883" i="1"/>
  <c r="AJ4883" i="1"/>
  <c r="Y4882" i="1"/>
  <c r="I4883" i="1"/>
  <c r="H4883" i="1" s="1"/>
  <c r="T4818" i="1"/>
  <c r="AF4818" i="1" s="1"/>
  <c r="S4819" i="1"/>
  <c r="F4824" i="1"/>
  <c r="J4824" i="1" s="1"/>
  <c r="T4819" i="1" l="1"/>
  <c r="S4820" i="1"/>
  <c r="M4827" i="1"/>
  <c r="N4827" i="1" s="1"/>
  <c r="P4827" i="1"/>
  <c r="Q4827" i="1"/>
  <c r="L4828" i="1"/>
  <c r="AB4886" i="1"/>
  <c r="F4825" i="1"/>
  <c r="J4825" i="1" s="1"/>
  <c r="O4824" i="1"/>
  <c r="R4824" i="1" s="1"/>
  <c r="K4884" i="1"/>
  <c r="X4884" i="1"/>
  <c r="A4885" i="1"/>
  <c r="AC4826" i="1"/>
  <c r="AE4826" i="1" s="1"/>
  <c r="G4826" i="1"/>
  <c r="Y4883" i="1"/>
  <c r="C4884" i="1"/>
  <c r="Z4883" i="1"/>
  <c r="AA4883" i="1" s="1"/>
  <c r="AH4883" i="1" s="1"/>
  <c r="AJ4884" i="1"/>
  <c r="I4884" i="1"/>
  <c r="H4884" i="1" s="1"/>
  <c r="O4825" i="1" l="1"/>
  <c r="R4825" i="1" s="1"/>
  <c r="F4826" i="1"/>
  <c r="O4826" i="1" s="1"/>
  <c r="R4826" i="1" s="1"/>
  <c r="AB4887" i="1"/>
  <c r="K4885" i="1"/>
  <c r="X4885" i="1"/>
  <c r="A4886" i="1"/>
  <c r="Y4884" i="1"/>
  <c r="AJ4885" i="1"/>
  <c r="Z4884" i="1"/>
  <c r="AA4884" i="1" s="1"/>
  <c r="AH4884" i="1" s="1"/>
  <c r="C4885" i="1"/>
  <c r="I4885" i="1"/>
  <c r="H4885" i="1" s="1"/>
  <c r="T4820" i="1"/>
  <c r="AF4820" i="1" s="1"/>
  <c r="S4821" i="1"/>
  <c r="AC4827" i="1"/>
  <c r="AE4827" i="1" s="1"/>
  <c r="G4827" i="1"/>
  <c r="AF4819" i="1"/>
  <c r="AA4819" i="1"/>
  <c r="M4828" i="1"/>
  <c r="N4828" i="1" s="1"/>
  <c r="P4828" i="1"/>
  <c r="Q4828" i="1"/>
  <c r="L4829" i="1"/>
  <c r="AH4819" i="1" l="1"/>
  <c r="T4821" i="1"/>
  <c r="AF4821" i="1" s="1"/>
  <c r="S4822" i="1"/>
  <c r="AB4888" i="1"/>
  <c r="K4886" i="1"/>
  <c r="X4886" i="1"/>
  <c r="A4887" i="1"/>
  <c r="M4829" i="1"/>
  <c r="N4829" i="1" s="1"/>
  <c r="P4829" i="1"/>
  <c r="Q4829" i="1"/>
  <c r="L4830" i="1"/>
  <c r="F4827" i="1"/>
  <c r="O4827" i="1" s="1"/>
  <c r="R4827" i="1" s="1"/>
  <c r="AJ4886" i="1"/>
  <c r="Y4885" i="1"/>
  <c r="C4886" i="1"/>
  <c r="Z4885" i="1"/>
  <c r="AA4885" i="1" s="1"/>
  <c r="AH4885" i="1" s="1"/>
  <c r="I4886" i="1"/>
  <c r="H4886" i="1" s="1"/>
  <c r="J4826" i="1"/>
  <c r="AC4828" i="1"/>
  <c r="AE4828" i="1" s="1"/>
  <c r="G4828" i="1"/>
  <c r="M4830" i="1" l="1"/>
  <c r="N4830" i="1" s="1"/>
  <c r="P4830" i="1"/>
  <c r="Q4830" i="1"/>
  <c r="L4831" i="1"/>
  <c r="T4822" i="1"/>
  <c r="AF4822" i="1" s="1"/>
  <c r="S4823" i="1"/>
  <c r="F4828" i="1"/>
  <c r="O4828" i="1" s="1"/>
  <c r="R4828" i="1" s="1"/>
  <c r="J4827" i="1"/>
  <c r="AB4889" i="1"/>
  <c r="A4888" i="1"/>
  <c r="K4887" i="1"/>
  <c r="X4887" i="1"/>
  <c r="AC4829" i="1"/>
  <c r="AE4829" i="1" s="1"/>
  <c r="G4829" i="1"/>
  <c r="C4887" i="1"/>
  <c r="I4887" i="1"/>
  <c r="H4887" i="1" s="1"/>
  <c r="Y4886" i="1"/>
  <c r="AJ4887" i="1"/>
  <c r="Z4886" i="1"/>
  <c r="AA4886" i="1" s="1"/>
  <c r="AH4886" i="1" s="1"/>
  <c r="J4828" i="1" l="1"/>
  <c r="F4829" i="1"/>
  <c r="J4829" i="1" s="1"/>
  <c r="AB4890" i="1"/>
  <c r="M4831" i="1"/>
  <c r="N4831" i="1" s="1"/>
  <c r="P4831" i="1"/>
  <c r="Q4831" i="1"/>
  <c r="L4832" i="1"/>
  <c r="X4888" i="1"/>
  <c r="A4889" i="1"/>
  <c r="K4888" i="1"/>
  <c r="AJ4888" i="1"/>
  <c r="Y4887" i="1"/>
  <c r="Z4887" i="1"/>
  <c r="AA4887" i="1" s="1"/>
  <c r="AH4887" i="1" s="1"/>
  <c r="C4888" i="1"/>
  <c r="I4888" i="1"/>
  <c r="H4888" i="1" s="1"/>
  <c r="T4823" i="1"/>
  <c r="AF4823" i="1" s="1"/>
  <c r="S4824" i="1"/>
  <c r="AC4830" i="1"/>
  <c r="AE4830" i="1" s="1"/>
  <c r="G4830" i="1"/>
  <c r="O4829" i="1" l="1"/>
  <c r="R4829" i="1" s="1"/>
  <c r="AC4831" i="1"/>
  <c r="AE4831" i="1" s="1"/>
  <c r="G4831" i="1"/>
  <c r="M4832" i="1"/>
  <c r="N4832" i="1" s="1"/>
  <c r="P4832" i="1"/>
  <c r="Q4832" i="1"/>
  <c r="L4833" i="1"/>
  <c r="Y4888" i="1"/>
  <c r="AJ4889" i="1"/>
  <c r="Z4888" i="1"/>
  <c r="AA4888" i="1" s="1"/>
  <c r="AH4888" i="1" s="1"/>
  <c r="C4889" i="1"/>
  <c r="I4889" i="1"/>
  <c r="H4889" i="1" s="1"/>
  <c r="T4824" i="1"/>
  <c r="AF4824" i="1" s="1"/>
  <c r="S4825" i="1"/>
  <c r="AB4891" i="1"/>
  <c r="F4830" i="1"/>
  <c r="O4830" i="1" s="1"/>
  <c r="R4830" i="1" s="1"/>
  <c r="A4890" i="1"/>
  <c r="K4889" i="1"/>
  <c r="X4889" i="1"/>
  <c r="J4830" i="1" l="1"/>
  <c r="AC4832" i="1"/>
  <c r="AE4832" i="1" s="1"/>
  <c r="G4832" i="1"/>
  <c r="A4891" i="1"/>
  <c r="K4890" i="1"/>
  <c r="X4890" i="1"/>
  <c r="T4825" i="1"/>
  <c r="AF4825" i="1" s="1"/>
  <c r="S4826" i="1"/>
  <c r="M4833" i="1"/>
  <c r="N4833" i="1" s="1"/>
  <c r="P4833" i="1"/>
  <c r="Q4833" i="1"/>
  <c r="L4834" i="1"/>
  <c r="F4831" i="1"/>
  <c r="O4831" i="1" s="1"/>
  <c r="R4831" i="1" s="1"/>
  <c r="C4890" i="1"/>
  <c r="Y4889" i="1"/>
  <c r="AJ4890" i="1"/>
  <c r="I4890" i="1"/>
  <c r="H4890" i="1" s="1"/>
  <c r="Z4889" i="1"/>
  <c r="AA4889" i="1" s="1"/>
  <c r="AH4889" i="1" s="1"/>
  <c r="AB4892" i="1"/>
  <c r="AC4833" i="1" l="1"/>
  <c r="AE4833" i="1" s="1"/>
  <c r="G4833" i="1"/>
  <c r="M4834" i="1"/>
  <c r="N4834" i="1" s="1"/>
  <c r="P4834" i="1"/>
  <c r="Q4834" i="1"/>
  <c r="L4835" i="1"/>
  <c r="T4826" i="1"/>
  <c r="AF4826" i="1" s="1"/>
  <c r="S4827" i="1"/>
  <c r="J4831" i="1"/>
  <c r="X4891" i="1"/>
  <c r="A4892" i="1"/>
  <c r="K4891" i="1"/>
  <c r="F4832" i="1"/>
  <c r="O4832" i="1" s="1"/>
  <c r="R4832" i="1" s="1"/>
  <c r="AB4893" i="1"/>
  <c r="C4891" i="1"/>
  <c r="Y4890" i="1"/>
  <c r="Z4890" i="1"/>
  <c r="AA4890" i="1" s="1"/>
  <c r="AH4890" i="1" s="1"/>
  <c r="AJ4891" i="1"/>
  <c r="I4891" i="1"/>
  <c r="H4891" i="1" s="1"/>
  <c r="AC4834" i="1" l="1"/>
  <c r="AE4834" i="1" s="1"/>
  <c r="G4834" i="1"/>
  <c r="M4835" i="1"/>
  <c r="N4835" i="1" s="1"/>
  <c r="P4835" i="1"/>
  <c r="Q4835" i="1"/>
  <c r="L4836" i="1"/>
  <c r="F4833" i="1"/>
  <c r="J4833" i="1" s="1"/>
  <c r="AB4894" i="1"/>
  <c r="J4832" i="1"/>
  <c r="A4893" i="1"/>
  <c r="X4892" i="1"/>
  <c r="K4892" i="1"/>
  <c r="C4892" i="1"/>
  <c r="Y4891" i="1"/>
  <c r="AJ4892" i="1"/>
  <c r="I4892" i="1"/>
  <c r="H4892" i="1" s="1"/>
  <c r="Z4891" i="1"/>
  <c r="AA4891" i="1" s="1"/>
  <c r="AH4891" i="1" s="1"/>
  <c r="T4827" i="1"/>
  <c r="AF4827" i="1" s="1"/>
  <c r="S4828" i="1"/>
  <c r="O4833" i="1" l="1"/>
  <c r="R4833" i="1" s="1"/>
  <c r="T4828" i="1"/>
  <c r="AF4828" i="1" s="1"/>
  <c r="S4829" i="1"/>
  <c r="A4894" i="1"/>
  <c r="K4893" i="1"/>
  <c r="X4893" i="1"/>
  <c r="AC4835" i="1"/>
  <c r="AE4835" i="1" s="1"/>
  <c r="G4835" i="1"/>
  <c r="F4834" i="1"/>
  <c r="O4834" i="1" s="1"/>
  <c r="R4834" i="1" s="1"/>
  <c r="AJ4893" i="1"/>
  <c r="I4893" i="1"/>
  <c r="H4893" i="1" s="1"/>
  <c r="Y4892" i="1"/>
  <c r="C4893" i="1"/>
  <c r="Z4892" i="1"/>
  <c r="AA4892" i="1" s="1"/>
  <c r="AH4892" i="1" s="1"/>
  <c r="AB4895" i="1"/>
  <c r="M4836" i="1"/>
  <c r="N4836" i="1" s="1"/>
  <c r="P4836" i="1"/>
  <c r="Q4836" i="1"/>
  <c r="L4837" i="1"/>
  <c r="M4837" i="1" l="1"/>
  <c r="N4837" i="1" s="1"/>
  <c r="P4837" i="1"/>
  <c r="Q4837" i="1"/>
  <c r="L4838" i="1"/>
  <c r="AB4896" i="1"/>
  <c r="C4894" i="1"/>
  <c r="Y4893" i="1"/>
  <c r="I4894" i="1"/>
  <c r="H4894" i="1" s="1"/>
  <c r="Z4893" i="1"/>
  <c r="AA4893" i="1" s="1"/>
  <c r="AH4893" i="1" s="1"/>
  <c r="AJ4894" i="1"/>
  <c r="T4829" i="1"/>
  <c r="AF4829" i="1" s="1"/>
  <c r="S4830" i="1"/>
  <c r="F4835" i="1"/>
  <c r="O4835" i="1" s="1"/>
  <c r="R4835" i="1" s="1"/>
  <c r="J4834" i="1"/>
  <c r="AC4836" i="1"/>
  <c r="AE4836" i="1" s="1"/>
  <c r="G4836" i="1"/>
  <c r="X4894" i="1"/>
  <c r="A4895" i="1"/>
  <c r="K4894" i="1"/>
  <c r="F4836" i="1" l="1"/>
  <c r="O4836" i="1" s="1"/>
  <c r="R4836" i="1" s="1"/>
  <c r="J4835" i="1"/>
  <c r="AB4897" i="1"/>
  <c r="K4895" i="1"/>
  <c r="X4895" i="1"/>
  <c r="A4896" i="1"/>
  <c r="AC4837" i="1"/>
  <c r="AE4837" i="1" s="1"/>
  <c r="G4837" i="1"/>
  <c r="T4830" i="1"/>
  <c r="AF4830" i="1" s="1"/>
  <c r="S4831" i="1"/>
  <c r="Y4894" i="1"/>
  <c r="Z4894" i="1"/>
  <c r="AA4894" i="1" s="1"/>
  <c r="AH4894" i="1" s="1"/>
  <c r="C4895" i="1"/>
  <c r="AJ4895" i="1"/>
  <c r="I4895" i="1"/>
  <c r="H4895" i="1" s="1"/>
  <c r="M4838" i="1"/>
  <c r="N4838" i="1" s="1"/>
  <c r="P4838" i="1"/>
  <c r="Q4838" i="1"/>
  <c r="L4839" i="1"/>
  <c r="J4836" i="1" l="1"/>
  <c r="T4831" i="1"/>
  <c r="AF4831" i="1" s="1"/>
  <c r="S4832" i="1"/>
  <c r="X4896" i="1"/>
  <c r="A4897" i="1"/>
  <c r="K4896" i="1"/>
  <c r="AB4898" i="1"/>
  <c r="AC4838" i="1"/>
  <c r="AE4838" i="1" s="1"/>
  <c r="G4838" i="1"/>
  <c r="Z4895" i="1"/>
  <c r="AA4895" i="1" s="1"/>
  <c r="AH4895" i="1" s="1"/>
  <c r="AJ4896" i="1"/>
  <c r="Y4895" i="1"/>
  <c r="C4896" i="1"/>
  <c r="I4896" i="1"/>
  <c r="H4896" i="1" s="1"/>
  <c r="M4839" i="1"/>
  <c r="N4839" i="1" s="1"/>
  <c r="P4839" i="1"/>
  <c r="Q4839" i="1"/>
  <c r="L4840" i="1"/>
  <c r="F4837" i="1"/>
  <c r="J4837" i="1" s="1"/>
  <c r="O4837" i="1" l="1"/>
  <c r="R4837" i="1" s="1"/>
  <c r="X4897" i="1"/>
  <c r="A4898" i="1"/>
  <c r="K4897" i="1"/>
  <c r="AC4839" i="1"/>
  <c r="AE4839" i="1" s="1"/>
  <c r="G4839" i="1"/>
  <c r="F4838" i="1"/>
  <c r="J4838" i="1" s="1"/>
  <c r="AB4899" i="1"/>
  <c r="Y4896" i="1"/>
  <c r="AJ4897" i="1"/>
  <c r="I4897" i="1"/>
  <c r="H4897" i="1" s="1"/>
  <c r="Z4896" i="1"/>
  <c r="AA4896" i="1" s="1"/>
  <c r="AH4896" i="1" s="1"/>
  <c r="C4897" i="1"/>
  <c r="M4840" i="1"/>
  <c r="N4840" i="1" s="1"/>
  <c r="P4840" i="1"/>
  <c r="Q4840" i="1"/>
  <c r="L4841" i="1"/>
  <c r="T4832" i="1"/>
  <c r="AF4832" i="1" s="1"/>
  <c r="S4833" i="1"/>
  <c r="O4838" i="1" l="1"/>
  <c r="R4838" i="1" s="1"/>
  <c r="AC4840" i="1"/>
  <c r="AE4840" i="1" s="1"/>
  <c r="G4840" i="1"/>
  <c r="AB4900" i="1"/>
  <c r="T4833" i="1"/>
  <c r="AF4833" i="1" s="1"/>
  <c r="S4834" i="1"/>
  <c r="M4841" i="1"/>
  <c r="N4841" i="1" s="1"/>
  <c r="P4841" i="1"/>
  <c r="Q4841" i="1"/>
  <c r="L4842" i="1"/>
  <c r="F4839" i="1"/>
  <c r="O4839" i="1" s="1"/>
  <c r="R4839" i="1" s="1"/>
  <c r="K4898" i="1"/>
  <c r="X4898" i="1"/>
  <c r="A4899" i="1"/>
  <c r="Y4897" i="1"/>
  <c r="Z4897" i="1"/>
  <c r="AA4897" i="1" s="1"/>
  <c r="AH4897" i="1" s="1"/>
  <c r="C4898" i="1"/>
  <c r="AJ4898" i="1"/>
  <c r="I4898" i="1"/>
  <c r="H4898" i="1" s="1"/>
  <c r="J4839" i="1" l="1"/>
  <c r="M4842" i="1"/>
  <c r="N4842" i="1" s="1"/>
  <c r="P4842" i="1"/>
  <c r="Q4842" i="1"/>
  <c r="L4843" i="1"/>
  <c r="T4834" i="1"/>
  <c r="AF4834" i="1" s="1"/>
  <c r="S4835" i="1"/>
  <c r="F4840" i="1"/>
  <c r="J4840" i="1" s="1"/>
  <c r="Z4898" i="1"/>
  <c r="AA4898" i="1" s="1"/>
  <c r="AH4898" i="1" s="1"/>
  <c r="AJ4899" i="1"/>
  <c r="I4899" i="1"/>
  <c r="H4899" i="1" s="1"/>
  <c r="Y4898" i="1"/>
  <c r="C4899" i="1"/>
  <c r="AB4901" i="1"/>
  <c r="X4899" i="1"/>
  <c r="A4900" i="1"/>
  <c r="K4899" i="1"/>
  <c r="AC4841" i="1"/>
  <c r="AE4841" i="1" s="1"/>
  <c r="G4841" i="1"/>
  <c r="O4840" i="1" l="1"/>
  <c r="R4840" i="1" s="1"/>
  <c r="AC4842" i="1"/>
  <c r="AE4842" i="1" s="1"/>
  <c r="G4842" i="1"/>
  <c r="M4843" i="1"/>
  <c r="N4843" i="1" s="1"/>
  <c r="P4843" i="1"/>
  <c r="Q4843" i="1"/>
  <c r="L4844" i="1"/>
  <c r="F4841" i="1"/>
  <c r="J4841" i="1" s="1"/>
  <c r="Y4899" i="1"/>
  <c r="AJ4900" i="1"/>
  <c r="I4900" i="1"/>
  <c r="H4900" i="1" s="1"/>
  <c r="Z4899" i="1"/>
  <c r="AA4899" i="1" s="1"/>
  <c r="AH4899" i="1" s="1"/>
  <c r="C4900" i="1"/>
  <c r="AB4902" i="1"/>
  <c r="X4900" i="1"/>
  <c r="K4900" i="1"/>
  <c r="A4901" i="1"/>
  <c r="T4835" i="1"/>
  <c r="AF4835" i="1" s="1"/>
  <c r="S4836" i="1"/>
  <c r="X4901" i="1" l="1"/>
  <c r="A4902" i="1"/>
  <c r="K4901" i="1"/>
  <c r="O4841" i="1"/>
  <c r="R4841" i="1" s="1"/>
  <c r="AC4843" i="1"/>
  <c r="AE4843" i="1" s="1"/>
  <c r="G4843" i="1"/>
  <c r="T4836" i="1"/>
  <c r="AF4836" i="1" s="1"/>
  <c r="S4837" i="1"/>
  <c r="Y4900" i="1"/>
  <c r="AJ4901" i="1"/>
  <c r="Z4900" i="1"/>
  <c r="AA4900" i="1" s="1"/>
  <c r="AH4900" i="1" s="1"/>
  <c r="C4901" i="1"/>
  <c r="I4901" i="1"/>
  <c r="H4901" i="1" s="1"/>
  <c r="M4844" i="1"/>
  <c r="N4844" i="1" s="1"/>
  <c r="P4844" i="1"/>
  <c r="Q4844" i="1"/>
  <c r="L4845" i="1"/>
  <c r="F4842" i="1"/>
  <c r="J4842" i="1" s="1"/>
  <c r="AB4903" i="1"/>
  <c r="O4842" i="1" l="1"/>
  <c r="R4842" i="1" s="1"/>
  <c r="AC4844" i="1"/>
  <c r="AE4844" i="1" s="1"/>
  <c r="G4844" i="1"/>
  <c r="F4843" i="1"/>
  <c r="J4843" i="1" s="1"/>
  <c r="X4902" i="1"/>
  <c r="A4903" i="1"/>
  <c r="K4902" i="1"/>
  <c r="M4845" i="1"/>
  <c r="N4845" i="1" s="1"/>
  <c r="P4845" i="1"/>
  <c r="Q4845" i="1"/>
  <c r="L4846" i="1"/>
  <c r="Z4901" i="1"/>
  <c r="AA4901" i="1" s="1"/>
  <c r="AH4901" i="1" s="1"/>
  <c r="AJ4902" i="1"/>
  <c r="I4902" i="1"/>
  <c r="H4902" i="1" s="1"/>
  <c r="Y4901" i="1"/>
  <c r="C4902" i="1"/>
  <c r="AB4904" i="1"/>
  <c r="T4837" i="1"/>
  <c r="AF4837" i="1" s="1"/>
  <c r="S4838" i="1"/>
  <c r="AB4905" i="1" l="1"/>
  <c r="O4843" i="1"/>
  <c r="R4843" i="1" s="1"/>
  <c r="T4838" i="1"/>
  <c r="AF4838" i="1" s="1"/>
  <c r="S4839" i="1"/>
  <c r="X4903" i="1"/>
  <c r="A4904" i="1"/>
  <c r="K4903" i="1"/>
  <c r="AC4845" i="1"/>
  <c r="AE4845" i="1" s="1"/>
  <c r="G4845" i="1"/>
  <c r="Z4902" i="1"/>
  <c r="AA4902" i="1" s="1"/>
  <c r="AH4902" i="1" s="1"/>
  <c r="C4903" i="1"/>
  <c r="I4903" i="1"/>
  <c r="H4903" i="1" s="1"/>
  <c r="AJ4903" i="1"/>
  <c r="Y4902" i="1"/>
  <c r="F4844" i="1"/>
  <c r="O4844" i="1" s="1"/>
  <c r="R4844" i="1" s="1"/>
  <c r="M4846" i="1"/>
  <c r="N4846" i="1" s="1"/>
  <c r="P4846" i="1"/>
  <c r="Q4846" i="1"/>
  <c r="L4847" i="1"/>
  <c r="AC4846" i="1" l="1"/>
  <c r="AE4846" i="1" s="1"/>
  <c r="G4846" i="1"/>
  <c r="J4844" i="1"/>
  <c r="K4904" i="1"/>
  <c r="A4905" i="1"/>
  <c r="X4904" i="1"/>
  <c r="AB4906" i="1"/>
  <c r="F4845" i="1"/>
  <c r="J4845" i="1" s="1"/>
  <c r="Y4903" i="1"/>
  <c r="Z4903" i="1"/>
  <c r="AA4903" i="1" s="1"/>
  <c r="AH4903" i="1" s="1"/>
  <c r="C4904" i="1"/>
  <c r="AJ4904" i="1"/>
  <c r="I4904" i="1"/>
  <c r="H4904" i="1" s="1"/>
  <c r="M4847" i="1"/>
  <c r="N4847" i="1" s="1"/>
  <c r="P4847" i="1"/>
  <c r="Q4847" i="1"/>
  <c r="L4848" i="1"/>
  <c r="T4839" i="1"/>
  <c r="AF4839" i="1" s="1"/>
  <c r="S4840" i="1"/>
  <c r="AC4847" i="1" l="1"/>
  <c r="AE4847" i="1" s="1"/>
  <c r="G4847" i="1"/>
  <c r="Z4904" i="1"/>
  <c r="AA4904" i="1" s="1"/>
  <c r="AH4904" i="1" s="1"/>
  <c r="AJ4905" i="1"/>
  <c r="C4905" i="1"/>
  <c r="I4905" i="1"/>
  <c r="H4905" i="1" s="1"/>
  <c r="Y4904" i="1"/>
  <c r="O4845" i="1"/>
  <c r="R4845" i="1" s="1"/>
  <c r="AB4907" i="1"/>
  <c r="X4905" i="1"/>
  <c r="A4906" i="1"/>
  <c r="K4905" i="1"/>
  <c r="F4846" i="1"/>
  <c r="J4846" i="1" s="1"/>
  <c r="T4840" i="1"/>
  <c r="AF4840" i="1" s="1"/>
  <c r="S4841" i="1"/>
  <c r="M4848" i="1"/>
  <c r="N4848" i="1" s="1"/>
  <c r="P4848" i="1"/>
  <c r="Q4848" i="1"/>
  <c r="L4849" i="1"/>
  <c r="O4846" i="1" l="1"/>
  <c r="R4846" i="1" s="1"/>
  <c r="A4907" i="1"/>
  <c r="K4906" i="1"/>
  <c r="X4906" i="1"/>
  <c r="F4847" i="1"/>
  <c r="O4847" i="1" s="1"/>
  <c r="R4847" i="1" s="1"/>
  <c r="M4849" i="1"/>
  <c r="N4849" i="1" s="1"/>
  <c r="P4849" i="1"/>
  <c r="Q4849" i="1"/>
  <c r="L4850" i="1"/>
  <c r="AC4848" i="1"/>
  <c r="AE4848" i="1" s="1"/>
  <c r="G4848" i="1"/>
  <c r="T4841" i="1"/>
  <c r="AF4841" i="1" s="1"/>
  <c r="S4842" i="1"/>
  <c r="AB4908" i="1"/>
  <c r="Y4905" i="1"/>
  <c r="Z4905" i="1"/>
  <c r="AA4905" i="1" s="1"/>
  <c r="AH4905" i="1" s="1"/>
  <c r="C4906" i="1"/>
  <c r="AJ4906" i="1"/>
  <c r="I4906" i="1"/>
  <c r="H4906" i="1" s="1"/>
  <c r="M4850" i="1" l="1"/>
  <c r="N4850" i="1" s="1"/>
  <c r="P4850" i="1"/>
  <c r="Q4850" i="1"/>
  <c r="L4851" i="1"/>
  <c r="J4847" i="1"/>
  <c r="T4842" i="1"/>
  <c r="AF4842" i="1" s="1"/>
  <c r="S4843" i="1"/>
  <c r="X4907" i="1"/>
  <c r="K4907" i="1"/>
  <c r="A4908" i="1"/>
  <c r="F4848" i="1"/>
  <c r="J4848" i="1" s="1"/>
  <c r="AB4909" i="1"/>
  <c r="Z4906" i="1"/>
  <c r="AA4906" i="1" s="1"/>
  <c r="AH4906" i="1" s="1"/>
  <c r="AJ4907" i="1"/>
  <c r="C4907" i="1"/>
  <c r="I4907" i="1"/>
  <c r="H4907" i="1" s="1"/>
  <c r="Y4906" i="1"/>
  <c r="AC4849" i="1"/>
  <c r="AE4849" i="1" s="1"/>
  <c r="G4849" i="1"/>
  <c r="O4848" i="1" l="1"/>
  <c r="R4848" i="1" s="1"/>
  <c r="F4849" i="1"/>
  <c r="J4849" i="1" s="1"/>
  <c r="M4851" i="1"/>
  <c r="N4851" i="1" s="1"/>
  <c r="L4852" i="1"/>
  <c r="I4908" i="1"/>
  <c r="H4908" i="1" s="1"/>
  <c r="C4908" i="1"/>
  <c r="Y4907" i="1"/>
  <c r="AJ4908" i="1"/>
  <c r="Z4907" i="1"/>
  <c r="AA4907" i="1" s="1"/>
  <c r="AH4907" i="1" s="1"/>
  <c r="T4843" i="1"/>
  <c r="AF4843" i="1" s="1"/>
  <c r="S4844" i="1"/>
  <c r="AB4910" i="1"/>
  <c r="A4909" i="1"/>
  <c r="K4908" i="1"/>
  <c r="X4908" i="1"/>
  <c r="AC4850" i="1"/>
  <c r="AE4850" i="1" s="1"/>
  <c r="G4850" i="1"/>
  <c r="O4849" i="1" l="1"/>
  <c r="R4849" i="1" s="1"/>
  <c r="AJ4909" i="1"/>
  <c r="I4909" i="1"/>
  <c r="H4909" i="1" s="1"/>
  <c r="Y4908" i="1"/>
  <c r="Z4908" i="1"/>
  <c r="AA4908" i="1" s="1"/>
  <c r="AH4908" i="1" s="1"/>
  <c r="C4909" i="1"/>
  <c r="T4844" i="1"/>
  <c r="AF4844" i="1" s="1"/>
  <c r="S4845" i="1"/>
  <c r="F4850" i="1"/>
  <c r="J4850" i="1" s="1"/>
  <c r="AB4911" i="1"/>
  <c r="G4851" i="1"/>
  <c r="AC4851" i="1"/>
  <c r="AE4851" i="1" s="1"/>
  <c r="X4909" i="1"/>
  <c r="K4909" i="1"/>
  <c r="A4910" i="1"/>
  <c r="M4852" i="1"/>
  <c r="N4852" i="1" s="1"/>
  <c r="L4853" i="1"/>
  <c r="O4850" i="1" l="1"/>
  <c r="R4850" i="1" s="1"/>
  <c r="M4853" i="1"/>
  <c r="N4853" i="1" s="1"/>
  <c r="L4854" i="1"/>
  <c r="K4910" i="1"/>
  <c r="X4910" i="1"/>
  <c r="A4911" i="1"/>
  <c r="G4852" i="1"/>
  <c r="AC4852" i="1"/>
  <c r="AE4852" i="1" s="1"/>
  <c r="C4910" i="1"/>
  <c r="Y4909" i="1"/>
  <c r="AJ4910" i="1"/>
  <c r="Z4909" i="1"/>
  <c r="AA4909" i="1" s="1"/>
  <c r="AH4909" i="1" s="1"/>
  <c r="I4910" i="1"/>
  <c r="H4910" i="1" s="1"/>
  <c r="F4851" i="1"/>
  <c r="O4851" i="1" s="1"/>
  <c r="AB4912" i="1"/>
  <c r="T4845" i="1"/>
  <c r="AF4845" i="1" s="1"/>
  <c r="S4846" i="1"/>
  <c r="P4851" i="1" l="1"/>
  <c r="Q4851" i="1" s="1"/>
  <c r="Q4852" i="1" s="1"/>
  <c r="Q4853" i="1" s="1"/>
  <c r="Q4854" i="1" s="1"/>
  <c r="J4851" i="1"/>
  <c r="F4852" i="1"/>
  <c r="O4852" i="1" s="1"/>
  <c r="X4911" i="1"/>
  <c r="A4912" i="1"/>
  <c r="K4911" i="1"/>
  <c r="M4854" i="1"/>
  <c r="N4854" i="1" s="1"/>
  <c r="L4855" i="1"/>
  <c r="AB4913" i="1"/>
  <c r="T4846" i="1"/>
  <c r="AF4846" i="1" s="1"/>
  <c r="S4847" i="1"/>
  <c r="Z4910" i="1"/>
  <c r="AA4910" i="1" s="1"/>
  <c r="AH4910" i="1" s="1"/>
  <c r="C4911" i="1"/>
  <c r="I4911" i="1"/>
  <c r="H4911" i="1" s="1"/>
  <c r="Y4910" i="1"/>
  <c r="AJ4911" i="1"/>
  <c r="AC4853" i="1"/>
  <c r="AE4853" i="1" s="1"/>
  <c r="G4853" i="1"/>
  <c r="P4852" i="1" l="1"/>
  <c r="P4853" i="1" s="1"/>
  <c r="P4854" i="1" s="1"/>
  <c r="P4855" i="1" s="1"/>
  <c r="J4852" i="1"/>
  <c r="R4851" i="1"/>
  <c r="F4853" i="1"/>
  <c r="O4853" i="1" s="1"/>
  <c r="R4853" i="1" s="1"/>
  <c r="AB4914" i="1"/>
  <c r="K4912" i="1"/>
  <c r="X4912" i="1"/>
  <c r="A4913" i="1"/>
  <c r="R4852" i="1"/>
  <c r="AC4854" i="1"/>
  <c r="AE4854" i="1" s="1"/>
  <c r="G4854" i="1"/>
  <c r="T4847" i="1"/>
  <c r="AF4847" i="1" s="1"/>
  <c r="S4848" i="1"/>
  <c r="M4855" i="1"/>
  <c r="N4855" i="1" s="1"/>
  <c r="Q4855" i="1"/>
  <c r="L4856" i="1"/>
  <c r="C4912" i="1"/>
  <c r="Y4911" i="1"/>
  <c r="AJ4912" i="1"/>
  <c r="Z4911" i="1"/>
  <c r="AA4911" i="1" s="1"/>
  <c r="AH4911" i="1" s="1"/>
  <c r="I4912" i="1"/>
  <c r="H4912" i="1" s="1"/>
  <c r="J4853" i="1" l="1"/>
  <c r="X4913" i="1"/>
  <c r="A4914" i="1"/>
  <c r="K4913" i="1"/>
  <c r="AC4855" i="1"/>
  <c r="AE4855" i="1" s="1"/>
  <c r="G4855" i="1"/>
  <c r="Y4912" i="1"/>
  <c r="I4913" i="1"/>
  <c r="H4913" i="1" s="1"/>
  <c r="C4913" i="1"/>
  <c r="Z4912" i="1"/>
  <c r="AA4912" i="1" s="1"/>
  <c r="AH4912" i="1" s="1"/>
  <c r="AJ4913" i="1"/>
  <c r="AB4915" i="1"/>
  <c r="F4854" i="1"/>
  <c r="O4854" i="1" s="1"/>
  <c r="R4854" i="1" s="1"/>
  <c r="M4856" i="1"/>
  <c r="N4856" i="1" s="1"/>
  <c r="P4856" i="1"/>
  <c r="Q4856" i="1"/>
  <c r="L4857" i="1"/>
  <c r="T4848" i="1"/>
  <c r="AF4848" i="1" s="1"/>
  <c r="S4849" i="1"/>
  <c r="J4854" i="1" l="1"/>
  <c r="AC4856" i="1"/>
  <c r="AE4856" i="1" s="1"/>
  <c r="G4856" i="1"/>
  <c r="AB4916" i="1"/>
  <c r="F4855" i="1"/>
  <c r="J4855" i="1" s="1"/>
  <c r="M4857" i="1"/>
  <c r="N4857" i="1" s="1"/>
  <c r="P4857" i="1"/>
  <c r="Q4857" i="1"/>
  <c r="L4858" i="1"/>
  <c r="X4914" i="1"/>
  <c r="A4915" i="1"/>
  <c r="K4914" i="1"/>
  <c r="T4849" i="1"/>
  <c r="AF4849" i="1" s="1"/>
  <c r="S4850" i="1"/>
  <c r="Y4913" i="1"/>
  <c r="C4914" i="1"/>
  <c r="Z4913" i="1"/>
  <c r="AA4913" i="1" s="1"/>
  <c r="AH4913" i="1" s="1"/>
  <c r="I4914" i="1"/>
  <c r="H4914" i="1" s="1"/>
  <c r="AJ4914" i="1"/>
  <c r="Z4914" i="1" l="1"/>
  <c r="AA4914" i="1" s="1"/>
  <c r="AH4914" i="1" s="1"/>
  <c r="AJ4915" i="1"/>
  <c r="Y4914" i="1"/>
  <c r="I4915" i="1"/>
  <c r="H4915" i="1" s="1"/>
  <c r="C4915" i="1"/>
  <c r="O4855" i="1"/>
  <c r="R4855" i="1" s="1"/>
  <c r="AB4917" i="1"/>
  <c r="T4850" i="1"/>
  <c r="S4851" i="1"/>
  <c r="X4915" i="1"/>
  <c r="A4916" i="1"/>
  <c r="K4915" i="1"/>
  <c r="F4856" i="1"/>
  <c r="O4856" i="1" s="1"/>
  <c r="R4856" i="1" s="1"/>
  <c r="AC4857" i="1"/>
  <c r="AE4857" i="1" s="1"/>
  <c r="G4857" i="1"/>
  <c r="M4858" i="1"/>
  <c r="N4858" i="1" s="1"/>
  <c r="P4858" i="1"/>
  <c r="Q4858" i="1"/>
  <c r="L4859" i="1"/>
  <c r="J4856" i="1" l="1"/>
  <c r="AC4858" i="1"/>
  <c r="AE4858" i="1" s="1"/>
  <c r="G4858" i="1"/>
  <c r="F4857" i="1"/>
  <c r="J4857" i="1" s="1"/>
  <c r="AB4918" i="1"/>
  <c r="T4851" i="1"/>
  <c r="AF4851" i="1" s="1"/>
  <c r="S4852" i="1"/>
  <c r="A4917" i="1"/>
  <c r="X4916" i="1"/>
  <c r="K4916" i="1"/>
  <c r="AF4850" i="1"/>
  <c r="AA4850" i="1"/>
  <c r="M4859" i="1"/>
  <c r="N4859" i="1" s="1"/>
  <c r="P4859" i="1"/>
  <c r="Q4859" i="1"/>
  <c r="L4860" i="1"/>
  <c r="C4916" i="1"/>
  <c r="AJ4916" i="1"/>
  <c r="I4916" i="1"/>
  <c r="H4916" i="1" s="1"/>
  <c r="Z4915" i="1"/>
  <c r="Y4915" i="1"/>
  <c r="O4857" i="1" l="1"/>
  <c r="R4857" i="1" s="1"/>
  <c r="M4860" i="1"/>
  <c r="N4860" i="1" s="1"/>
  <c r="P4860" i="1"/>
  <c r="Q4860" i="1"/>
  <c r="L4861" i="1"/>
  <c r="K4917" i="1"/>
  <c r="X4917" i="1"/>
  <c r="A4918" i="1"/>
  <c r="T4852" i="1"/>
  <c r="AF4852" i="1" s="1"/>
  <c r="S4853" i="1"/>
  <c r="AB4919" i="1"/>
  <c r="Y4916" i="1"/>
  <c r="Z4916" i="1"/>
  <c r="AA4916" i="1" s="1"/>
  <c r="AH4916" i="1" s="1"/>
  <c r="AJ4917" i="1"/>
  <c r="C4917" i="1"/>
  <c r="I4917" i="1"/>
  <c r="H4917" i="1" s="1"/>
  <c r="F4858" i="1"/>
  <c r="O4858" i="1" s="1"/>
  <c r="R4858" i="1" s="1"/>
  <c r="AC4859" i="1"/>
  <c r="AE4859" i="1" s="1"/>
  <c r="G4859" i="1"/>
  <c r="AH4850" i="1"/>
  <c r="J4858" i="1" l="1"/>
  <c r="AC4860" i="1"/>
  <c r="AE4860" i="1" s="1"/>
  <c r="G4860" i="1"/>
  <c r="M4861" i="1"/>
  <c r="N4861" i="1" s="1"/>
  <c r="P4861" i="1"/>
  <c r="Q4861" i="1"/>
  <c r="L4862" i="1"/>
  <c r="AB4920" i="1"/>
  <c r="X4918" i="1"/>
  <c r="K4918" i="1"/>
  <c r="A4919" i="1"/>
  <c r="F4859" i="1"/>
  <c r="J4859" i="1" s="1"/>
  <c r="T4853" i="1"/>
  <c r="AF4853" i="1" s="1"/>
  <c r="S4854" i="1"/>
  <c r="Z4917" i="1"/>
  <c r="AA4917" i="1" s="1"/>
  <c r="AH4917" i="1" s="1"/>
  <c r="AJ4918" i="1"/>
  <c r="Y4917" i="1"/>
  <c r="I4918" i="1"/>
  <c r="H4918" i="1" s="1"/>
  <c r="C4918" i="1"/>
  <c r="O4859" i="1" l="1"/>
  <c r="R4859" i="1" s="1"/>
  <c r="AB4921" i="1"/>
  <c r="F4860" i="1"/>
  <c r="O4860" i="1" s="1"/>
  <c r="R4860" i="1" s="1"/>
  <c r="AC4861" i="1"/>
  <c r="AE4861" i="1" s="1"/>
  <c r="G4861" i="1"/>
  <c r="T4854" i="1"/>
  <c r="AF4854" i="1" s="1"/>
  <c r="S4855" i="1"/>
  <c r="AJ4919" i="1"/>
  <c r="Y4918" i="1"/>
  <c r="C4919" i="1"/>
  <c r="Z4918" i="1"/>
  <c r="AA4918" i="1" s="1"/>
  <c r="AH4918" i="1" s="1"/>
  <c r="I4919" i="1"/>
  <c r="H4919" i="1" s="1"/>
  <c r="M4862" i="1"/>
  <c r="N4862" i="1" s="1"/>
  <c r="P4862" i="1"/>
  <c r="Q4862" i="1"/>
  <c r="L4863" i="1"/>
  <c r="K4919" i="1"/>
  <c r="X4919" i="1"/>
  <c r="A4920" i="1"/>
  <c r="AC4862" i="1" l="1"/>
  <c r="AE4862" i="1" s="1"/>
  <c r="G4862" i="1"/>
  <c r="J4860" i="1"/>
  <c r="Y4919" i="1"/>
  <c r="Z4919" i="1"/>
  <c r="AA4919" i="1" s="1"/>
  <c r="AH4919" i="1" s="1"/>
  <c r="C4920" i="1"/>
  <c r="I4920" i="1"/>
  <c r="H4920" i="1" s="1"/>
  <c r="AJ4920" i="1"/>
  <c r="M4863" i="1"/>
  <c r="N4863" i="1" s="1"/>
  <c r="P4863" i="1"/>
  <c r="Q4863" i="1"/>
  <c r="L4864" i="1"/>
  <c r="F4861" i="1"/>
  <c r="O4861" i="1" s="1"/>
  <c r="R4861" i="1" s="1"/>
  <c r="AB4922" i="1"/>
  <c r="A4921" i="1"/>
  <c r="X4920" i="1"/>
  <c r="K4920" i="1"/>
  <c r="T4855" i="1"/>
  <c r="AF4855" i="1" s="1"/>
  <c r="S4856" i="1"/>
  <c r="J4861" i="1" l="1"/>
  <c r="T4856" i="1"/>
  <c r="AF4856" i="1" s="1"/>
  <c r="S4857" i="1"/>
  <c r="AJ4921" i="1"/>
  <c r="I4921" i="1"/>
  <c r="H4921" i="1" s="1"/>
  <c r="Y4920" i="1"/>
  <c r="Z4920" i="1"/>
  <c r="AA4920" i="1" s="1"/>
  <c r="AH4920" i="1" s="1"/>
  <c r="C4921" i="1"/>
  <c r="AB4923" i="1"/>
  <c r="AC4863" i="1"/>
  <c r="AE4863" i="1" s="1"/>
  <c r="G4863" i="1"/>
  <c r="F4862" i="1"/>
  <c r="O4862" i="1" s="1"/>
  <c r="R4862" i="1" s="1"/>
  <c r="X4921" i="1"/>
  <c r="A4922" i="1"/>
  <c r="K4921" i="1"/>
  <c r="M4864" i="1"/>
  <c r="N4864" i="1" s="1"/>
  <c r="P4864" i="1"/>
  <c r="Q4864" i="1"/>
  <c r="L4865" i="1"/>
  <c r="J4862" i="1" l="1"/>
  <c r="M4865" i="1"/>
  <c r="N4865" i="1" s="1"/>
  <c r="P4865" i="1"/>
  <c r="Q4865" i="1"/>
  <c r="L4866" i="1"/>
  <c r="K4922" i="1"/>
  <c r="A4923" i="1"/>
  <c r="X4922" i="1"/>
  <c r="T4857" i="1"/>
  <c r="AF4857" i="1" s="1"/>
  <c r="S4858" i="1"/>
  <c r="AC4864" i="1"/>
  <c r="AE4864" i="1" s="1"/>
  <c r="G4864" i="1"/>
  <c r="Y4921" i="1"/>
  <c r="AJ4922" i="1"/>
  <c r="Z4921" i="1"/>
  <c r="AA4921" i="1" s="1"/>
  <c r="AH4921" i="1" s="1"/>
  <c r="C4922" i="1"/>
  <c r="I4922" i="1"/>
  <c r="H4922" i="1" s="1"/>
  <c r="F4863" i="1"/>
  <c r="J4863" i="1" s="1"/>
  <c r="AB4924" i="1"/>
  <c r="O4863" i="1" l="1"/>
  <c r="R4863" i="1" s="1"/>
  <c r="AC4865" i="1"/>
  <c r="AE4865" i="1" s="1"/>
  <c r="G4865" i="1"/>
  <c r="F4864" i="1"/>
  <c r="J4864" i="1" s="1"/>
  <c r="Y4922" i="1"/>
  <c r="AJ4923" i="1"/>
  <c r="I4923" i="1"/>
  <c r="H4923" i="1" s="1"/>
  <c r="Z4922" i="1"/>
  <c r="AA4922" i="1" s="1"/>
  <c r="AH4922" i="1" s="1"/>
  <c r="C4923" i="1"/>
  <c r="M4866" i="1"/>
  <c r="N4866" i="1" s="1"/>
  <c r="P4866" i="1"/>
  <c r="Q4866" i="1"/>
  <c r="L4867" i="1"/>
  <c r="X4923" i="1"/>
  <c r="A4924" i="1"/>
  <c r="K4923" i="1"/>
  <c r="AB4925" i="1"/>
  <c r="T4858" i="1"/>
  <c r="AF4858" i="1" s="1"/>
  <c r="S4859" i="1"/>
  <c r="O4864" i="1" l="1"/>
  <c r="R4864" i="1" s="1"/>
  <c r="Z4923" i="1"/>
  <c r="AA4923" i="1" s="1"/>
  <c r="AH4923" i="1" s="1"/>
  <c r="I4924" i="1"/>
  <c r="H4924" i="1" s="1"/>
  <c r="AJ4924" i="1"/>
  <c r="Y4923" i="1"/>
  <c r="C4924" i="1"/>
  <c r="AC4866" i="1"/>
  <c r="AE4866" i="1" s="1"/>
  <c r="G4866" i="1"/>
  <c r="F4865" i="1"/>
  <c r="O4865" i="1" s="1"/>
  <c r="R4865" i="1" s="1"/>
  <c r="T4859" i="1"/>
  <c r="AF4859" i="1" s="1"/>
  <c r="S4860" i="1"/>
  <c r="X4924" i="1"/>
  <c r="K4924" i="1"/>
  <c r="A4925" i="1"/>
  <c r="AB4926" i="1"/>
  <c r="M4867" i="1"/>
  <c r="N4867" i="1" s="1"/>
  <c r="P4867" i="1"/>
  <c r="Q4867" i="1"/>
  <c r="L4868" i="1"/>
  <c r="J4865" i="1" l="1"/>
  <c r="AB4927" i="1"/>
  <c r="AJ4925" i="1"/>
  <c r="Y4924" i="1"/>
  <c r="C4925" i="1"/>
  <c r="I4925" i="1"/>
  <c r="H4925" i="1" s="1"/>
  <c r="Z4924" i="1"/>
  <c r="AA4924" i="1" s="1"/>
  <c r="AH4924" i="1" s="1"/>
  <c r="K4925" i="1"/>
  <c r="X4925" i="1"/>
  <c r="A4926" i="1"/>
  <c r="T4860" i="1"/>
  <c r="AF4860" i="1" s="1"/>
  <c r="S4861" i="1"/>
  <c r="AC4867" i="1"/>
  <c r="AE4867" i="1" s="1"/>
  <c r="G4867" i="1"/>
  <c r="M4868" i="1"/>
  <c r="N4868" i="1" s="1"/>
  <c r="P4868" i="1"/>
  <c r="Q4868" i="1"/>
  <c r="L4869" i="1"/>
  <c r="F4866" i="1"/>
  <c r="O4866" i="1" s="1"/>
  <c r="R4866" i="1" s="1"/>
  <c r="M4869" i="1" l="1"/>
  <c r="N4869" i="1" s="1"/>
  <c r="P4869" i="1"/>
  <c r="Q4869" i="1"/>
  <c r="L4870" i="1"/>
  <c r="F4867" i="1"/>
  <c r="J4867" i="1" s="1"/>
  <c r="AC4868" i="1"/>
  <c r="AE4868" i="1" s="1"/>
  <c r="G4868" i="1"/>
  <c r="J4866" i="1"/>
  <c r="K4926" i="1"/>
  <c r="X4926" i="1"/>
  <c r="A4927" i="1"/>
  <c r="T4861" i="1"/>
  <c r="AF4861" i="1" s="1"/>
  <c r="S4862" i="1"/>
  <c r="Y4925" i="1"/>
  <c r="Z4925" i="1"/>
  <c r="AA4925" i="1" s="1"/>
  <c r="AH4925" i="1" s="1"/>
  <c r="AJ4926" i="1"/>
  <c r="C4926" i="1"/>
  <c r="I4926" i="1"/>
  <c r="H4926" i="1" s="1"/>
  <c r="AB4928" i="1"/>
  <c r="AC4869" i="1" l="1"/>
  <c r="AE4869" i="1" s="1"/>
  <c r="G4869" i="1"/>
  <c r="AB4929" i="1"/>
  <c r="Y4926" i="1"/>
  <c r="C4927" i="1"/>
  <c r="I4927" i="1"/>
  <c r="H4927" i="1" s="1"/>
  <c r="Z4926" i="1"/>
  <c r="AA4926" i="1" s="1"/>
  <c r="AH4926" i="1" s="1"/>
  <c r="AJ4927" i="1"/>
  <c r="M4870" i="1"/>
  <c r="N4870" i="1" s="1"/>
  <c r="P4870" i="1"/>
  <c r="Q4870" i="1"/>
  <c r="L4871" i="1"/>
  <c r="F4868" i="1"/>
  <c r="O4868" i="1" s="1"/>
  <c r="R4868" i="1" s="1"/>
  <c r="T4862" i="1"/>
  <c r="AF4862" i="1" s="1"/>
  <c r="S4863" i="1"/>
  <c r="O4867" i="1"/>
  <c r="R4867" i="1" s="1"/>
  <c r="K4927" i="1"/>
  <c r="X4927" i="1"/>
  <c r="A4928" i="1"/>
  <c r="J4868" i="1" l="1"/>
  <c r="AC4870" i="1"/>
  <c r="AE4870" i="1" s="1"/>
  <c r="G4870" i="1"/>
  <c r="F4869" i="1"/>
  <c r="O4869" i="1" s="1"/>
  <c r="R4869" i="1" s="1"/>
  <c r="M4871" i="1"/>
  <c r="N4871" i="1" s="1"/>
  <c r="P4871" i="1"/>
  <c r="Q4871" i="1"/>
  <c r="L4872" i="1"/>
  <c r="K4928" i="1"/>
  <c r="X4928" i="1"/>
  <c r="A4929" i="1"/>
  <c r="AB4930" i="1"/>
  <c r="Y4927" i="1"/>
  <c r="Z4927" i="1"/>
  <c r="AA4927" i="1" s="1"/>
  <c r="AH4927" i="1" s="1"/>
  <c r="C4928" i="1"/>
  <c r="AJ4928" i="1"/>
  <c r="I4928" i="1"/>
  <c r="H4928" i="1" s="1"/>
  <c r="T4863" i="1"/>
  <c r="AF4863" i="1" s="1"/>
  <c r="S4864" i="1"/>
  <c r="J4869" i="1" l="1"/>
  <c r="AB4931" i="1"/>
  <c r="Z4928" i="1"/>
  <c r="AA4928" i="1" s="1"/>
  <c r="AH4928" i="1" s="1"/>
  <c r="I4929" i="1"/>
  <c r="H4929" i="1" s="1"/>
  <c r="C4929" i="1"/>
  <c r="Y4928" i="1"/>
  <c r="AJ4929" i="1"/>
  <c r="M4872" i="1"/>
  <c r="N4872" i="1" s="1"/>
  <c r="P4872" i="1"/>
  <c r="Q4872" i="1"/>
  <c r="L4873" i="1"/>
  <c r="X4929" i="1"/>
  <c r="A4930" i="1"/>
  <c r="K4929" i="1"/>
  <c r="T4864" i="1"/>
  <c r="AF4864" i="1" s="1"/>
  <c r="S4865" i="1"/>
  <c r="F4870" i="1"/>
  <c r="O4870" i="1" s="1"/>
  <c r="R4870" i="1" s="1"/>
  <c r="AC4871" i="1"/>
  <c r="AE4871" i="1" s="1"/>
  <c r="G4871" i="1"/>
  <c r="J4870" i="1" l="1"/>
  <c r="F4871" i="1"/>
  <c r="J4871" i="1" s="1"/>
  <c r="M4873" i="1"/>
  <c r="N4873" i="1" s="1"/>
  <c r="P4873" i="1"/>
  <c r="Q4873" i="1"/>
  <c r="L4874" i="1"/>
  <c r="T4865" i="1"/>
  <c r="AF4865" i="1" s="1"/>
  <c r="S4866" i="1"/>
  <c r="X4930" i="1"/>
  <c r="A4931" i="1"/>
  <c r="K4930" i="1"/>
  <c r="Y4929" i="1"/>
  <c r="C4930" i="1"/>
  <c r="I4930" i="1"/>
  <c r="H4930" i="1" s="1"/>
  <c r="Z4929" i="1"/>
  <c r="AA4929" i="1" s="1"/>
  <c r="AH4929" i="1" s="1"/>
  <c r="AJ4930" i="1"/>
  <c r="AB4932" i="1"/>
  <c r="AC4872" i="1"/>
  <c r="AE4872" i="1" s="1"/>
  <c r="G4872" i="1"/>
  <c r="O4871" i="1" l="1"/>
  <c r="R4871" i="1" s="1"/>
  <c r="F4872" i="1"/>
  <c r="J4872" i="1" s="1"/>
  <c r="T4866" i="1"/>
  <c r="AF4866" i="1" s="1"/>
  <c r="S4867" i="1"/>
  <c r="AC4873" i="1"/>
  <c r="AE4873" i="1" s="1"/>
  <c r="G4873" i="1"/>
  <c r="A4932" i="1"/>
  <c r="K4931" i="1"/>
  <c r="X4931" i="1"/>
  <c r="I4931" i="1"/>
  <c r="H4931" i="1" s="1"/>
  <c r="C4931" i="1"/>
  <c r="Y4930" i="1"/>
  <c r="AJ4931" i="1"/>
  <c r="Z4930" i="1"/>
  <c r="AA4930" i="1" s="1"/>
  <c r="AH4930" i="1" s="1"/>
  <c r="M4874" i="1"/>
  <c r="N4874" i="1" s="1"/>
  <c r="P4874" i="1"/>
  <c r="Q4874" i="1"/>
  <c r="L4875" i="1"/>
  <c r="AB4933" i="1"/>
  <c r="O4872" i="1" l="1"/>
  <c r="R4872" i="1" s="1"/>
  <c r="M4875" i="1"/>
  <c r="N4875" i="1" s="1"/>
  <c r="P4875" i="1"/>
  <c r="Q4875" i="1"/>
  <c r="L4876" i="1"/>
  <c r="AB4934" i="1"/>
  <c r="A4933" i="1"/>
  <c r="K4932" i="1"/>
  <c r="X4932" i="1"/>
  <c r="F4873" i="1"/>
  <c r="O4873" i="1" s="1"/>
  <c r="R4873" i="1" s="1"/>
  <c r="AC4874" i="1"/>
  <c r="AE4874" i="1" s="1"/>
  <c r="G4874" i="1"/>
  <c r="C4932" i="1"/>
  <c r="I4932" i="1"/>
  <c r="H4932" i="1" s="1"/>
  <c r="Y4931" i="1"/>
  <c r="AJ4932" i="1"/>
  <c r="Z4931" i="1"/>
  <c r="AA4931" i="1" s="1"/>
  <c r="AH4931" i="1" s="1"/>
  <c r="T4867" i="1"/>
  <c r="AF4867" i="1" s="1"/>
  <c r="S4868" i="1"/>
  <c r="X4933" i="1" l="1"/>
  <c r="K4933" i="1"/>
  <c r="A4934" i="1"/>
  <c r="T4868" i="1"/>
  <c r="AF4868" i="1" s="1"/>
  <c r="S4869" i="1"/>
  <c r="J4873" i="1"/>
  <c r="AB4935" i="1"/>
  <c r="AC4875" i="1"/>
  <c r="AE4875" i="1" s="1"/>
  <c r="G4875" i="1"/>
  <c r="F4874" i="1"/>
  <c r="J4874" i="1" s="1"/>
  <c r="C4933" i="1"/>
  <c r="I4933" i="1"/>
  <c r="H4933" i="1" s="1"/>
  <c r="Y4932" i="1"/>
  <c r="Z4932" i="1"/>
  <c r="AA4932" i="1" s="1"/>
  <c r="AH4932" i="1" s="1"/>
  <c r="AJ4933" i="1"/>
  <c r="M4876" i="1"/>
  <c r="N4876" i="1" s="1"/>
  <c r="P4876" i="1"/>
  <c r="Q4876" i="1"/>
  <c r="L4877" i="1"/>
  <c r="O4874" i="1" l="1"/>
  <c r="R4874" i="1" s="1"/>
  <c r="F4875" i="1"/>
  <c r="O4875" i="1" s="1"/>
  <c r="R4875" i="1" s="1"/>
  <c r="C4934" i="1"/>
  <c r="Y4933" i="1"/>
  <c r="AJ4934" i="1"/>
  <c r="Z4933" i="1"/>
  <c r="AA4933" i="1" s="1"/>
  <c r="AH4933" i="1" s="1"/>
  <c r="I4934" i="1"/>
  <c r="H4934" i="1" s="1"/>
  <c r="AB4936" i="1"/>
  <c r="AC4876" i="1"/>
  <c r="AE4876" i="1" s="1"/>
  <c r="G4876" i="1"/>
  <c r="K4934" i="1"/>
  <c r="X4934" i="1"/>
  <c r="A4935" i="1"/>
  <c r="M4877" i="1"/>
  <c r="N4877" i="1" s="1"/>
  <c r="P4877" i="1"/>
  <c r="Q4877" i="1"/>
  <c r="L4878" i="1"/>
  <c r="T4869" i="1"/>
  <c r="AF4869" i="1" s="1"/>
  <c r="S4870" i="1"/>
  <c r="C4935" i="1" l="1"/>
  <c r="I4935" i="1"/>
  <c r="H4935" i="1" s="1"/>
  <c r="Y4934" i="1"/>
  <c r="AJ4935" i="1"/>
  <c r="Z4934" i="1"/>
  <c r="AA4934" i="1" s="1"/>
  <c r="AH4934" i="1" s="1"/>
  <c r="AB4937" i="1"/>
  <c r="J4875" i="1"/>
  <c r="F4876" i="1"/>
  <c r="O4876" i="1" s="1"/>
  <c r="R4876" i="1" s="1"/>
  <c r="AC4877" i="1"/>
  <c r="AE4877" i="1" s="1"/>
  <c r="G4877" i="1"/>
  <c r="M4878" i="1"/>
  <c r="N4878" i="1" s="1"/>
  <c r="P4878" i="1"/>
  <c r="Q4878" i="1"/>
  <c r="L4879" i="1"/>
  <c r="T4870" i="1"/>
  <c r="AF4870" i="1" s="1"/>
  <c r="S4871" i="1"/>
  <c r="A4936" i="1"/>
  <c r="K4935" i="1"/>
  <c r="X4935" i="1"/>
  <c r="T4871" i="1" l="1"/>
  <c r="AF4871" i="1" s="1"/>
  <c r="S4872" i="1"/>
  <c r="AB4938" i="1"/>
  <c r="AC4878" i="1"/>
  <c r="AE4878" i="1" s="1"/>
  <c r="G4878" i="1"/>
  <c r="M4879" i="1"/>
  <c r="N4879" i="1" s="1"/>
  <c r="P4879" i="1"/>
  <c r="Q4879" i="1"/>
  <c r="L4880" i="1"/>
  <c r="F4877" i="1"/>
  <c r="O4877" i="1" s="1"/>
  <c r="R4877" i="1" s="1"/>
  <c r="J4876" i="1"/>
  <c r="Y4935" i="1"/>
  <c r="AJ4936" i="1"/>
  <c r="Z4935" i="1"/>
  <c r="AA4935" i="1" s="1"/>
  <c r="AH4935" i="1" s="1"/>
  <c r="C4936" i="1"/>
  <c r="I4936" i="1"/>
  <c r="H4936" i="1" s="1"/>
  <c r="K4936" i="1"/>
  <c r="X4936" i="1"/>
  <c r="A4937" i="1"/>
  <c r="A4938" i="1" l="1"/>
  <c r="X4937" i="1"/>
  <c r="K4937" i="1"/>
  <c r="C4937" i="1"/>
  <c r="Y4936" i="1"/>
  <c r="AJ4937" i="1"/>
  <c r="Z4936" i="1"/>
  <c r="AA4936" i="1" s="1"/>
  <c r="AH4936" i="1" s="1"/>
  <c r="I4937" i="1"/>
  <c r="H4937" i="1" s="1"/>
  <c r="J4877" i="1"/>
  <c r="F4878" i="1"/>
  <c r="J4878" i="1" s="1"/>
  <c r="AB4939" i="1"/>
  <c r="AC4879" i="1"/>
  <c r="AE4879" i="1" s="1"/>
  <c r="G4879" i="1"/>
  <c r="T4872" i="1"/>
  <c r="AF4872" i="1" s="1"/>
  <c r="S4873" i="1"/>
  <c r="M4880" i="1"/>
  <c r="N4880" i="1" s="1"/>
  <c r="P4880" i="1"/>
  <c r="Q4880" i="1"/>
  <c r="L4881" i="1"/>
  <c r="AC4880" i="1" l="1"/>
  <c r="AE4880" i="1" s="1"/>
  <c r="G4880" i="1"/>
  <c r="T4873" i="1"/>
  <c r="AF4873" i="1" s="1"/>
  <c r="S4874" i="1"/>
  <c r="Y4937" i="1"/>
  <c r="C4938" i="1"/>
  <c r="Z4937" i="1"/>
  <c r="AA4937" i="1" s="1"/>
  <c r="AH4937" i="1" s="1"/>
  <c r="AJ4938" i="1"/>
  <c r="I4938" i="1"/>
  <c r="H4938" i="1" s="1"/>
  <c r="M4881" i="1"/>
  <c r="N4881" i="1" s="1"/>
  <c r="L4882" i="1"/>
  <c r="AB4940" i="1"/>
  <c r="F4879" i="1"/>
  <c r="O4879" i="1" s="1"/>
  <c r="R4879" i="1" s="1"/>
  <c r="O4878" i="1"/>
  <c r="R4878" i="1" s="1"/>
  <c r="X4938" i="1"/>
  <c r="A4939" i="1"/>
  <c r="K4938" i="1"/>
  <c r="J4879" i="1" l="1"/>
  <c r="G4881" i="1"/>
  <c r="AC4881" i="1"/>
  <c r="AE4881" i="1" s="1"/>
  <c r="M4882" i="1"/>
  <c r="N4882" i="1" s="1"/>
  <c r="L4883" i="1"/>
  <c r="F4880" i="1"/>
  <c r="J4880" i="1" s="1"/>
  <c r="C4939" i="1"/>
  <c r="Y4938" i="1"/>
  <c r="I4939" i="1"/>
  <c r="H4939" i="1" s="1"/>
  <c r="Z4938" i="1"/>
  <c r="AA4938" i="1" s="1"/>
  <c r="AH4938" i="1" s="1"/>
  <c r="AJ4939" i="1"/>
  <c r="X4939" i="1"/>
  <c r="A4940" i="1"/>
  <c r="K4939" i="1"/>
  <c r="AB4941" i="1"/>
  <c r="T4874" i="1"/>
  <c r="AF4874" i="1" s="1"/>
  <c r="S4875" i="1"/>
  <c r="O4880" i="1" l="1"/>
  <c r="R4880" i="1" s="1"/>
  <c r="G4882" i="1"/>
  <c r="AC4882" i="1"/>
  <c r="AE4882" i="1" s="1"/>
  <c r="M4883" i="1"/>
  <c r="N4883" i="1" s="1"/>
  <c r="L4884" i="1"/>
  <c r="T4875" i="1"/>
  <c r="AF4875" i="1" s="1"/>
  <c r="S4876" i="1"/>
  <c r="AB4942" i="1"/>
  <c r="A4941" i="1"/>
  <c r="X4940" i="1"/>
  <c r="K4940" i="1"/>
  <c r="C4940" i="1"/>
  <c r="Y4939" i="1"/>
  <c r="AJ4940" i="1"/>
  <c r="Z4939" i="1"/>
  <c r="AA4939" i="1" s="1"/>
  <c r="AH4939" i="1" s="1"/>
  <c r="I4940" i="1"/>
  <c r="H4940" i="1" s="1"/>
  <c r="F4881" i="1"/>
  <c r="O4881" i="1" s="1"/>
  <c r="P4881" i="1" l="1"/>
  <c r="Q4881" i="1" s="1"/>
  <c r="J4881" i="1"/>
  <c r="T4876" i="1"/>
  <c r="AF4876" i="1" s="1"/>
  <c r="S4877" i="1"/>
  <c r="AC4883" i="1"/>
  <c r="AE4883" i="1" s="1"/>
  <c r="G4883" i="1"/>
  <c r="X4941" i="1"/>
  <c r="A4942" i="1"/>
  <c r="K4941" i="1"/>
  <c r="AB4943" i="1"/>
  <c r="M4884" i="1"/>
  <c r="N4884" i="1" s="1"/>
  <c r="L4885" i="1"/>
  <c r="I4941" i="1"/>
  <c r="H4941" i="1" s="1"/>
  <c r="Y4940" i="1"/>
  <c r="AJ4941" i="1"/>
  <c r="Z4940" i="1"/>
  <c r="AA4940" i="1" s="1"/>
  <c r="AH4940" i="1" s="1"/>
  <c r="C4941" i="1"/>
  <c r="F4882" i="1"/>
  <c r="O4882" i="1" s="1"/>
  <c r="P4882" i="1" l="1"/>
  <c r="P4883" i="1" s="1"/>
  <c r="P4884" i="1" s="1"/>
  <c r="P4885" i="1" s="1"/>
  <c r="Q4882" i="1"/>
  <c r="Q4883" i="1" s="1"/>
  <c r="Q4884" i="1" s="1"/>
  <c r="Q4885" i="1" s="1"/>
  <c r="R4881" i="1"/>
  <c r="M4885" i="1"/>
  <c r="N4885" i="1" s="1"/>
  <c r="L4886" i="1"/>
  <c r="K4942" i="1"/>
  <c r="X4942" i="1"/>
  <c r="A4943" i="1"/>
  <c r="F4883" i="1"/>
  <c r="J4883" i="1" s="1"/>
  <c r="J4882" i="1"/>
  <c r="AB4944" i="1"/>
  <c r="C4942" i="1"/>
  <c r="Y4941" i="1"/>
  <c r="I4942" i="1"/>
  <c r="H4942" i="1" s="1"/>
  <c r="Z4941" i="1"/>
  <c r="AJ4942" i="1"/>
  <c r="AC4884" i="1"/>
  <c r="AE4884" i="1" s="1"/>
  <c r="G4884" i="1"/>
  <c r="T4877" i="1"/>
  <c r="AF4877" i="1" s="1"/>
  <c r="S4878" i="1"/>
  <c r="R4882" i="1" l="1"/>
  <c r="F4884" i="1"/>
  <c r="O4884" i="1" s="1"/>
  <c r="R4884" i="1" s="1"/>
  <c r="O4883" i="1"/>
  <c r="R4883" i="1" s="1"/>
  <c r="K4943" i="1"/>
  <c r="X4943" i="1"/>
  <c r="A4944" i="1"/>
  <c r="AB4945" i="1"/>
  <c r="AJ4943" i="1"/>
  <c r="Y4942" i="1"/>
  <c r="C4943" i="1"/>
  <c r="I4943" i="1"/>
  <c r="H4943" i="1" s="1"/>
  <c r="Z4942" i="1"/>
  <c r="AA4942" i="1" s="1"/>
  <c r="AH4942" i="1" s="1"/>
  <c r="AC4885" i="1"/>
  <c r="AE4885" i="1" s="1"/>
  <c r="G4885" i="1"/>
  <c r="T4878" i="1"/>
  <c r="AF4878" i="1" s="1"/>
  <c r="S4879" i="1"/>
  <c r="M4886" i="1"/>
  <c r="N4886" i="1" s="1"/>
  <c r="P4886" i="1"/>
  <c r="Q4886" i="1"/>
  <c r="L4887" i="1"/>
  <c r="J4884" i="1" l="1"/>
  <c r="T4879" i="1"/>
  <c r="AF4879" i="1" s="1"/>
  <c r="S4880" i="1"/>
  <c r="X4944" i="1"/>
  <c r="A4945" i="1"/>
  <c r="K4944" i="1"/>
  <c r="Y4943" i="1"/>
  <c r="I4944" i="1"/>
  <c r="H4944" i="1" s="1"/>
  <c r="C4944" i="1"/>
  <c r="Z4943" i="1"/>
  <c r="AA4943" i="1" s="1"/>
  <c r="AH4943" i="1" s="1"/>
  <c r="AJ4944" i="1"/>
  <c r="F4885" i="1"/>
  <c r="J4885" i="1" s="1"/>
  <c r="AC4886" i="1"/>
  <c r="AE4886" i="1" s="1"/>
  <c r="G4886" i="1"/>
  <c r="M4887" i="1"/>
  <c r="N4887" i="1" s="1"/>
  <c r="P4887" i="1"/>
  <c r="Q4887" i="1"/>
  <c r="L4888" i="1"/>
  <c r="AB4946" i="1"/>
  <c r="C4945" i="1" l="1"/>
  <c r="I4945" i="1"/>
  <c r="H4945" i="1" s="1"/>
  <c r="Y4944" i="1"/>
  <c r="Z4944" i="1"/>
  <c r="AA4944" i="1" s="1"/>
  <c r="AH4944" i="1" s="1"/>
  <c r="AJ4945" i="1"/>
  <c r="AC4887" i="1"/>
  <c r="AE4887" i="1" s="1"/>
  <c r="G4887" i="1"/>
  <c r="O4885" i="1"/>
  <c r="R4885" i="1" s="1"/>
  <c r="AB4947" i="1"/>
  <c r="M4888" i="1"/>
  <c r="N4888" i="1" s="1"/>
  <c r="P4888" i="1"/>
  <c r="Q4888" i="1"/>
  <c r="L4889" i="1"/>
  <c r="F4886" i="1"/>
  <c r="J4886" i="1" s="1"/>
  <c r="T4880" i="1"/>
  <c r="S4881" i="1"/>
  <c r="X4945" i="1"/>
  <c r="A4946" i="1"/>
  <c r="K4945" i="1"/>
  <c r="A4947" i="1" l="1"/>
  <c r="X4946" i="1"/>
  <c r="K4946" i="1"/>
  <c r="O4886" i="1"/>
  <c r="R4886" i="1" s="1"/>
  <c r="AC4888" i="1"/>
  <c r="AE4888" i="1" s="1"/>
  <c r="G4888" i="1"/>
  <c r="AB4948" i="1"/>
  <c r="T4881" i="1"/>
  <c r="AF4881" i="1" s="1"/>
  <c r="S4882" i="1"/>
  <c r="AF4880" i="1"/>
  <c r="AA4880" i="1"/>
  <c r="M4889" i="1"/>
  <c r="N4889" i="1" s="1"/>
  <c r="P4889" i="1"/>
  <c r="Q4889" i="1"/>
  <c r="L4890" i="1"/>
  <c r="Y4945" i="1"/>
  <c r="Z4945" i="1"/>
  <c r="AA4945" i="1" s="1"/>
  <c r="AH4945" i="1" s="1"/>
  <c r="C4946" i="1"/>
  <c r="AJ4946" i="1"/>
  <c r="I4946" i="1"/>
  <c r="H4946" i="1" s="1"/>
  <c r="F4887" i="1"/>
  <c r="O4887" i="1" s="1"/>
  <c r="R4887" i="1" s="1"/>
  <c r="AH4880" i="1" l="1"/>
  <c r="J4887" i="1"/>
  <c r="AC4889" i="1"/>
  <c r="AE4889" i="1" s="1"/>
  <c r="G4889" i="1"/>
  <c r="M4890" i="1"/>
  <c r="N4890" i="1" s="1"/>
  <c r="P4890" i="1"/>
  <c r="Q4890" i="1"/>
  <c r="L4891" i="1"/>
  <c r="AB4949" i="1"/>
  <c r="C4947" i="1"/>
  <c r="Y4946" i="1"/>
  <c r="Z4946" i="1"/>
  <c r="AA4946" i="1" s="1"/>
  <c r="AH4946" i="1" s="1"/>
  <c r="AJ4947" i="1"/>
  <c r="I4947" i="1"/>
  <c r="H4947" i="1" s="1"/>
  <c r="X4947" i="1"/>
  <c r="K4947" i="1"/>
  <c r="A4948" i="1"/>
  <c r="T4882" i="1"/>
  <c r="AF4882" i="1" s="1"/>
  <c r="S4883" i="1"/>
  <c r="F4888" i="1"/>
  <c r="O4888" i="1" s="1"/>
  <c r="R4888" i="1" s="1"/>
  <c r="C4948" i="1" l="1"/>
  <c r="I4948" i="1"/>
  <c r="H4948" i="1" s="1"/>
  <c r="Y4947" i="1"/>
  <c r="AJ4948" i="1"/>
  <c r="Z4947" i="1"/>
  <c r="AA4947" i="1" s="1"/>
  <c r="AH4947" i="1" s="1"/>
  <c r="M4891" i="1"/>
  <c r="N4891" i="1" s="1"/>
  <c r="P4891" i="1"/>
  <c r="Q4891" i="1"/>
  <c r="L4892" i="1"/>
  <c r="J4888" i="1"/>
  <c r="T4883" i="1"/>
  <c r="AF4883" i="1" s="1"/>
  <c r="S4884" i="1"/>
  <c r="A4949" i="1"/>
  <c r="X4948" i="1"/>
  <c r="K4948" i="1"/>
  <c r="AB4950" i="1"/>
  <c r="F4889" i="1"/>
  <c r="O4889" i="1" s="1"/>
  <c r="R4889" i="1" s="1"/>
  <c r="AC4890" i="1"/>
  <c r="AE4890" i="1" s="1"/>
  <c r="G4890" i="1"/>
  <c r="J4889" i="1" l="1"/>
  <c r="AB4951" i="1"/>
  <c r="C4949" i="1"/>
  <c r="Y4948" i="1"/>
  <c r="AJ4949" i="1"/>
  <c r="Z4948" i="1"/>
  <c r="AA4948" i="1" s="1"/>
  <c r="AH4948" i="1" s="1"/>
  <c r="I4949" i="1"/>
  <c r="H4949" i="1" s="1"/>
  <c r="AC4891" i="1"/>
  <c r="AE4891" i="1" s="1"/>
  <c r="G4891" i="1"/>
  <c r="F4890" i="1"/>
  <c r="J4890" i="1" s="1"/>
  <c r="K4949" i="1"/>
  <c r="A4950" i="1"/>
  <c r="X4949" i="1"/>
  <c r="M4892" i="1"/>
  <c r="N4892" i="1" s="1"/>
  <c r="P4892" i="1"/>
  <c r="Q4892" i="1"/>
  <c r="L4893" i="1"/>
  <c r="T4884" i="1"/>
  <c r="AF4884" i="1" s="1"/>
  <c r="S4885" i="1"/>
  <c r="X4950" i="1" l="1"/>
  <c r="A4951" i="1"/>
  <c r="K4950" i="1"/>
  <c r="AC4892" i="1"/>
  <c r="AE4892" i="1" s="1"/>
  <c r="G4892" i="1"/>
  <c r="AB4952" i="1"/>
  <c r="M4893" i="1"/>
  <c r="N4893" i="1" s="1"/>
  <c r="P4893" i="1"/>
  <c r="Q4893" i="1"/>
  <c r="L4894" i="1"/>
  <c r="Y4949" i="1"/>
  <c r="AJ4950" i="1"/>
  <c r="Z4949" i="1"/>
  <c r="AA4949" i="1" s="1"/>
  <c r="AH4949" i="1" s="1"/>
  <c r="I4950" i="1"/>
  <c r="H4950" i="1" s="1"/>
  <c r="C4950" i="1"/>
  <c r="O4890" i="1"/>
  <c r="R4890" i="1" s="1"/>
  <c r="F4891" i="1"/>
  <c r="O4891" i="1" s="1"/>
  <c r="R4891" i="1" s="1"/>
  <c r="T4885" i="1"/>
  <c r="AF4885" i="1" s="1"/>
  <c r="S4886" i="1"/>
  <c r="J4891" i="1" l="1"/>
  <c r="AB4953" i="1"/>
  <c r="X4951" i="1"/>
  <c r="A4952" i="1"/>
  <c r="K4951" i="1"/>
  <c r="AC4893" i="1"/>
  <c r="AE4893" i="1" s="1"/>
  <c r="G4893" i="1"/>
  <c r="F4892" i="1"/>
  <c r="O4892" i="1" s="1"/>
  <c r="R4892" i="1" s="1"/>
  <c r="Z4950" i="1"/>
  <c r="AA4950" i="1" s="1"/>
  <c r="AH4950" i="1" s="1"/>
  <c r="C4951" i="1"/>
  <c r="AJ4951" i="1"/>
  <c r="I4951" i="1"/>
  <c r="H4951" i="1" s="1"/>
  <c r="Y4950" i="1"/>
  <c r="T4886" i="1"/>
  <c r="AF4886" i="1" s="1"/>
  <c r="S4887" i="1"/>
  <c r="M4894" i="1"/>
  <c r="N4894" i="1" s="1"/>
  <c r="P4894" i="1"/>
  <c r="Q4894" i="1"/>
  <c r="L4895" i="1"/>
  <c r="J4892" i="1" l="1"/>
  <c r="M4895" i="1"/>
  <c r="N4895" i="1" s="1"/>
  <c r="P4895" i="1"/>
  <c r="Q4895" i="1"/>
  <c r="L4896" i="1"/>
  <c r="AB4954" i="1"/>
  <c r="A4953" i="1"/>
  <c r="K4952" i="1"/>
  <c r="X4952" i="1"/>
  <c r="AC4894" i="1"/>
  <c r="AE4894" i="1" s="1"/>
  <c r="G4894" i="1"/>
  <c r="T4887" i="1"/>
  <c r="AF4887" i="1" s="1"/>
  <c r="S4888" i="1"/>
  <c r="F4893" i="1"/>
  <c r="J4893" i="1" s="1"/>
  <c r="I4952" i="1"/>
  <c r="H4952" i="1" s="1"/>
  <c r="C4952" i="1"/>
  <c r="Y4951" i="1"/>
  <c r="AJ4952" i="1"/>
  <c r="Z4951" i="1"/>
  <c r="AA4951" i="1" s="1"/>
  <c r="AH4951" i="1" s="1"/>
  <c r="O4893" i="1" l="1"/>
  <c r="R4893" i="1" s="1"/>
  <c r="Z4952" i="1"/>
  <c r="AA4952" i="1" s="1"/>
  <c r="AH4952" i="1" s="1"/>
  <c r="AJ4953" i="1"/>
  <c r="Y4952" i="1"/>
  <c r="I4953" i="1"/>
  <c r="H4953" i="1" s="1"/>
  <c r="C4953" i="1"/>
  <c r="M4896" i="1"/>
  <c r="N4896" i="1" s="1"/>
  <c r="P4896" i="1"/>
  <c r="Q4896" i="1"/>
  <c r="L4897" i="1"/>
  <c r="F4894" i="1"/>
  <c r="J4894" i="1" s="1"/>
  <c r="X4953" i="1"/>
  <c r="A4954" i="1"/>
  <c r="K4953" i="1"/>
  <c r="AB4955" i="1"/>
  <c r="T4888" i="1"/>
  <c r="AF4888" i="1" s="1"/>
  <c r="S4889" i="1"/>
  <c r="AC4895" i="1"/>
  <c r="AE4895" i="1" s="1"/>
  <c r="G4895" i="1"/>
  <c r="AB4956" i="1" l="1"/>
  <c r="T4889" i="1"/>
  <c r="AF4889" i="1" s="1"/>
  <c r="S4890" i="1"/>
  <c r="M4897" i="1"/>
  <c r="N4897" i="1" s="1"/>
  <c r="P4897" i="1"/>
  <c r="Q4897" i="1"/>
  <c r="L4898" i="1"/>
  <c r="O4894" i="1"/>
  <c r="R4894" i="1" s="1"/>
  <c r="Y4953" i="1"/>
  <c r="AJ4954" i="1"/>
  <c r="I4954" i="1"/>
  <c r="H4954" i="1" s="1"/>
  <c r="Z4953" i="1"/>
  <c r="AA4953" i="1" s="1"/>
  <c r="AH4953" i="1" s="1"/>
  <c r="C4954" i="1"/>
  <c r="F4895" i="1"/>
  <c r="O4895" i="1" s="1"/>
  <c r="R4895" i="1" s="1"/>
  <c r="X4954" i="1"/>
  <c r="K4954" i="1"/>
  <c r="A4955" i="1"/>
  <c r="AC4896" i="1"/>
  <c r="AE4896" i="1" s="1"/>
  <c r="G4896" i="1"/>
  <c r="J4895" i="1" l="1"/>
  <c r="Y4954" i="1"/>
  <c r="C4955" i="1"/>
  <c r="Z4954" i="1"/>
  <c r="AA4954" i="1" s="1"/>
  <c r="AH4954" i="1" s="1"/>
  <c r="AJ4955" i="1"/>
  <c r="I4955" i="1"/>
  <c r="H4955" i="1" s="1"/>
  <c r="A4956" i="1"/>
  <c r="K4955" i="1"/>
  <c r="X4955" i="1"/>
  <c r="F4896" i="1"/>
  <c r="J4896" i="1" s="1"/>
  <c r="AC4897" i="1"/>
  <c r="AE4897" i="1" s="1"/>
  <c r="G4897" i="1"/>
  <c r="AB4957" i="1"/>
  <c r="M4898" i="1"/>
  <c r="N4898" i="1" s="1"/>
  <c r="P4898" i="1"/>
  <c r="Q4898" i="1"/>
  <c r="L4899" i="1"/>
  <c r="T4890" i="1"/>
  <c r="AF4890" i="1" s="1"/>
  <c r="S4891" i="1"/>
  <c r="O4896" i="1" l="1"/>
  <c r="R4896" i="1" s="1"/>
  <c r="M4899" i="1"/>
  <c r="N4899" i="1" s="1"/>
  <c r="P4899" i="1"/>
  <c r="Q4899" i="1"/>
  <c r="L4900" i="1"/>
  <c r="AB4958" i="1"/>
  <c r="A4957" i="1"/>
  <c r="K4956" i="1"/>
  <c r="X4956" i="1"/>
  <c r="T4891" i="1"/>
  <c r="AF4891" i="1" s="1"/>
  <c r="S4892" i="1"/>
  <c r="F4897" i="1"/>
  <c r="O4897" i="1" s="1"/>
  <c r="R4897" i="1" s="1"/>
  <c r="Y4955" i="1"/>
  <c r="Z4955" i="1"/>
  <c r="AA4955" i="1" s="1"/>
  <c r="AH4955" i="1" s="1"/>
  <c r="C4956" i="1"/>
  <c r="I4956" i="1"/>
  <c r="H4956" i="1" s="1"/>
  <c r="AJ4956" i="1"/>
  <c r="AC4898" i="1"/>
  <c r="AE4898" i="1" s="1"/>
  <c r="G4898" i="1"/>
  <c r="J4897" i="1" l="1"/>
  <c r="AC4899" i="1"/>
  <c r="AE4899" i="1" s="1"/>
  <c r="G4899" i="1"/>
  <c r="M4900" i="1"/>
  <c r="N4900" i="1" s="1"/>
  <c r="P4900" i="1"/>
  <c r="Q4900" i="1"/>
  <c r="L4901" i="1"/>
  <c r="F4898" i="1"/>
  <c r="J4898" i="1" s="1"/>
  <c r="T4892" i="1"/>
  <c r="AF4892" i="1" s="1"/>
  <c r="S4893" i="1"/>
  <c r="K4957" i="1"/>
  <c r="X4957" i="1"/>
  <c r="A4958" i="1"/>
  <c r="AB4959" i="1"/>
  <c r="C4957" i="1"/>
  <c r="Y4956" i="1"/>
  <c r="AJ4957" i="1"/>
  <c r="Z4956" i="1"/>
  <c r="AA4956" i="1" s="1"/>
  <c r="AH4956" i="1" s="1"/>
  <c r="I4957" i="1"/>
  <c r="H4957" i="1" s="1"/>
  <c r="O4898" i="1" l="1"/>
  <c r="R4898" i="1" s="1"/>
  <c r="AB4960" i="1"/>
  <c r="AC4900" i="1"/>
  <c r="AE4900" i="1" s="1"/>
  <c r="G4900" i="1"/>
  <c r="F4899" i="1"/>
  <c r="J4899" i="1" s="1"/>
  <c r="A4959" i="1"/>
  <c r="X4958" i="1"/>
  <c r="K4958" i="1"/>
  <c r="M4901" i="1"/>
  <c r="N4901" i="1" s="1"/>
  <c r="P4901" i="1"/>
  <c r="Q4901" i="1"/>
  <c r="L4902" i="1"/>
  <c r="Y4957" i="1"/>
  <c r="I4958" i="1"/>
  <c r="H4958" i="1" s="1"/>
  <c r="Z4957" i="1"/>
  <c r="AA4957" i="1" s="1"/>
  <c r="AH4957" i="1" s="1"/>
  <c r="AJ4958" i="1"/>
  <c r="C4958" i="1"/>
  <c r="T4893" i="1"/>
  <c r="AF4893" i="1" s="1"/>
  <c r="S4894" i="1"/>
  <c r="O4899" i="1" l="1"/>
  <c r="R4899" i="1" s="1"/>
  <c r="M4902" i="1"/>
  <c r="N4902" i="1" s="1"/>
  <c r="P4902" i="1"/>
  <c r="Q4902" i="1"/>
  <c r="L4903" i="1"/>
  <c r="X4959" i="1"/>
  <c r="K4959" i="1"/>
  <c r="A4960" i="1"/>
  <c r="F4900" i="1"/>
  <c r="O4900" i="1" s="1"/>
  <c r="R4900" i="1" s="1"/>
  <c r="T4894" i="1"/>
  <c r="AF4894" i="1" s="1"/>
  <c r="S4895" i="1"/>
  <c r="Z4958" i="1"/>
  <c r="AA4958" i="1" s="1"/>
  <c r="AH4958" i="1" s="1"/>
  <c r="I4959" i="1"/>
  <c r="H4959" i="1" s="1"/>
  <c r="AJ4959" i="1"/>
  <c r="Y4958" i="1"/>
  <c r="C4959" i="1"/>
  <c r="AC4901" i="1"/>
  <c r="AE4901" i="1" s="1"/>
  <c r="G4901" i="1"/>
  <c r="AB4961" i="1"/>
  <c r="AB4962" i="1" l="1"/>
  <c r="J4900" i="1"/>
  <c r="AC4902" i="1"/>
  <c r="AE4902" i="1" s="1"/>
  <c r="G4902" i="1"/>
  <c r="A4961" i="1"/>
  <c r="K4960" i="1"/>
  <c r="X4960" i="1"/>
  <c r="M4903" i="1"/>
  <c r="N4903" i="1" s="1"/>
  <c r="P4903" i="1"/>
  <c r="Q4903" i="1"/>
  <c r="L4904" i="1"/>
  <c r="T4895" i="1"/>
  <c r="AF4895" i="1" s="1"/>
  <c r="S4896" i="1"/>
  <c r="Y4959" i="1"/>
  <c r="C4960" i="1"/>
  <c r="Z4959" i="1"/>
  <c r="AA4959" i="1" s="1"/>
  <c r="AH4959" i="1" s="1"/>
  <c r="AJ4960" i="1"/>
  <c r="I4960" i="1"/>
  <c r="H4960" i="1" s="1"/>
  <c r="F4901" i="1"/>
  <c r="J4901" i="1" s="1"/>
  <c r="AC4903" i="1" l="1"/>
  <c r="AE4903" i="1" s="1"/>
  <c r="G4903" i="1"/>
  <c r="K4961" i="1"/>
  <c r="A4962" i="1"/>
  <c r="X4961" i="1"/>
  <c r="M4904" i="1"/>
  <c r="N4904" i="1" s="1"/>
  <c r="P4904" i="1"/>
  <c r="Q4904" i="1"/>
  <c r="L4905" i="1"/>
  <c r="F4902" i="1"/>
  <c r="J4902" i="1" s="1"/>
  <c r="O4901" i="1"/>
  <c r="R4901" i="1" s="1"/>
  <c r="I4961" i="1"/>
  <c r="H4961" i="1" s="1"/>
  <c r="C4961" i="1"/>
  <c r="Y4960" i="1"/>
  <c r="AJ4961" i="1"/>
  <c r="Z4960" i="1"/>
  <c r="AA4960" i="1" s="1"/>
  <c r="AH4960" i="1" s="1"/>
  <c r="T4896" i="1"/>
  <c r="AF4896" i="1" s="1"/>
  <c r="S4897" i="1"/>
  <c r="AB4963" i="1"/>
  <c r="M4905" i="1" l="1"/>
  <c r="N4905" i="1" s="1"/>
  <c r="P4905" i="1"/>
  <c r="Q4905" i="1"/>
  <c r="L4906" i="1"/>
  <c r="Z4961" i="1"/>
  <c r="AA4961" i="1" s="1"/>
  <c r="AH4961" i="1" s="1"/>
  <c r="AJ4962" i="1"/>
  <c r="I4962" i="1"/>
  <c r="H4962" i="1" s="1"/>
  <c r="Y4961" i="1"/>
  <c r="C4962" i="1"/>
  <c r="F4903" i="1"/>
  <c r="O4903" i="1" s="1"/>
  <c r="R4903" i="1" s="1"/>
  <c r="AB4964" i="1"/>
  <c r="O4902" i="1"/>
  <c r="R4902" i="1" s="1"/>
  <c r="X4962" i="1"/>
  <c r="A4963" i="1"/>
  <c r="K4962" i="1"/>
  <c r="T4897" i="1"/>
  <c r="AF4897" i="1" s="1"/>
  <c r="S4898" i="1"/>
  <c r="AC4904" i="1"/>
  <c r="AE4904" i="1" s="1"/>
  <c r="G4904" i="1"/>
  <c r="J4903" i="1" l="1"/>
  <c r="F4904" i="1"/>
  <c r="J4904" i="1" s="1"/>
  <c r="C4963" i="1"/>
  <c r="Z4962" i="1"/>
  <c r="AA4962" i="1" s="1"/>
  <c r="AH4962" i="1" s="1"/>
  <c r="AJ4963" i="1"/>
  <c r="Y4962" i="1"/>
  <c r="I4963" i="1"/>
  <c r="H4963" i="1" s="1"/>
  <c r="M4906" i="1"/>
  <c r="N4906" i="1" s="1"/>
  <c r="P4906" i="1"/>
  <c r="Q4906" i="1"/>
  <c r="L4907" i="1"/>
  <c r="T4898" i="1"/>
  <c r="AF4898" i="1" s="1"/>
  <c r="S4899" i="1"/>
  <c r="K4963" i="1"/>
  <c r="X4963" i="1"/>
  <c r="A4964" i="1"/>
  <c r="AB4965" i="1"/>
  <c r="AC4905" i="1"/>
  <c r="AE4905" i="1" s="1"/>
  <c r="G4905" i="1"/>
  <c r="AC4906" i="1" l="1"/>
  <c r="AE4906" i="1" s="1"/>
  <c r="G4906" i="1"/>
  <c r="M4907" i="1"/>
  <c r="N4907" i="1" s="1"/>
  <c r="P4907" i="1"/>
  <c r="Q4907" i="1"/>
  <c r="L4908" i="1"/>
  <c r="A4965" i="1"/>
  <c r="X4964" i="1"/>
  <c r="K4964" i="1"/>
  <c r="T4899" i="1"/>
  <c r="AF4899" i="1" s="1"/>
  <c r="S4900" i="1"/>
  <c r="O4904" i="1"/>
  <c r="R4904" i="1" s="1"/>
  <c r="F4905" i="1"/>
  <c r="O4905" i="1" s="1"/>
  <c r="R4905" i="1" s="1"/>
  <c r="AB4966" i="1"/>
  <c r="Y4963" i="1"/>
  <c r="I4964" i="1"/>
  <c r="H4964" i="1" s="1"/>
  <c r="Z4963" i="1"/>
  <c r="AA4963" i="1" s="1"/>
  <c r="AH4963" i="1" s="1"/>
  <c r="C4964" i="1"/>
  <c r="AJ4964" i="1"/>
  <c r="X4965" i="1" l="1"/>
  <c r="A4966" i="1"/>
  <c r="K4965" i="1"/>
  <c r="AC4907" i="1"/>
  <c r="AE4907" i="1" s="1"/>
  <c r="G4907" i="1"/>
  <c r="F4906" i="1"/>
  <c r="O4906" i="1" s="1"/>
  <c r="R4906" i="1" s="1"/>
  <c r="J4905" i="1"/>
  <c r="M4908" i="1"/>
  <c r="N4908" i="1" s="1"/>
  <c r="P4908" i="1"/>
  <c r="Q4908" i="1"/>
  <c r="L4909" i="1"/>
  <c r="AB4967" i="1"/>
  <c r="T4900" i="1"/>
  <c r="AF4900" i="1" s="1"/>
  <c r="S4901" i="1"/>
  <c r="C4965" i="1"/>
  <c r="Y4964" i="1"/>
  <c r="Z4964" i="1"/>
  <c r="AA4964" i="1" s="1"/>
  <c r="AH4964" i="1" s="1"/>
  <c r="AJ4965" i="1"/>
  <c r="I4965" i="1"/>
  <c r="H4965" i="1" s="1"/>
  <c r="J4906" i="1" l="1"/>
  <c r="AB4968" i="1"/>
  <c r="AC4908" i="1"/>
  <c r="AE4908" i="1" s="1"/>
  <c r="G4908" i="1"/>
  <c r="F4907" i="1"/>
  <c r="O4907" i="1" s="1"/>
  <c r="R4907" i="1" s="1"/>
  <c r="K4966" i="1"/>
  <c r="X4966" i="1"/>
  <c r="A4967" i="1"/>
  <c r="M4909" i="1"/>
  <c r="N4909" i="1" s="1"/>
  <c r="P4909" i="1"/>
  <c r="Q4909" i="1"/>
  <c r="L4910" i="1"/>
  <c r="Y4965" i="1"/>
  <c r="Z4965" i="1"/>
  <c r="AA4965" i="1" s="1"/>
  <c r="AH4965" i="1" s="1"/>
  <c r="C4966" i="1"/>
  <c r="AJ4966" i="1"/>
  <c r="I4966" i="1"/>
  <c r="H4966" i="1" s="1"/>
  <c r="T4901" i="1"/>
  <c r="AF4901" i="1" s="1"/>
  <c r="S4902" i="1"/>
  <c r="J4907" i="1" l="1"/>
  <c r="AC4909" i="1"/>
  <c r="AE4909" i="1" s="1"/>
  <c r="G4909" i="1"/>
  <c r="M4910" i="1"/>
  <c r="N4910" i="1" s="1"/>
  <c r="P4910" i="1"/>
  <c r="Q4910" i="1"/>
  <c r="L4911" i="1"/>
  <c r="X4967" i="1"/>
  <c r="A4968" i="1"/>
  <c r="K4967" i="1"/>
  <c r="AB4969" i="1"/>
  <c r="T4902" i="1"/>
  <c r="AF4902" i="1" s="1"/>
  <c r="S4903" i="1"/>
  <c r="Z4966" i="1"/>
  <c r="AA4966" i="1" s="1"/>
  <c r="AH4966" i="1" s="1"/>
  <c r="I4967" i="1"/>
  <c r="H4967" i="1" s="1"/>
  <c r="AJ4967" i="1"/>
  <c r="Y4966" i="1"/>
  <c r="C4967" i="1"/>
  <c r="F4908" i="1"/>
  <c r="J4908" i="1" s="1"/>
  <c r="O4908" i="1" l="1"/>
  <c r="R4908" i="1" s="1"/>
  <c r="AC4910" i="1"/>
  <c r="AE4910" i="1" s="1"/>
  <c r="G4910" i="1"/>
  <c r="Z4967" i="1"/>
  <c r="AA4967" i="1" s="1"/>
  <c r="AH4967" i="1" s="1"/>
  <c r="C4968" i="1"/>
  <c r="AJ4968" i="1"/>
  <c r="Y4967" i="1"/>
  <c r="I4968" i="1"/>
  <c r="H4968" i="1" s="1"/>
  <c r="M4911" i="1"/>
  <c r="N4911" i="1" s="1"/>
  <c r="P4911" i="1"/>
  <c r="Q4911" i="1"/>
  <c r="L4912" i="1"/>
  <c r="T4903" i="1"/>
  <c r="AF4903" i="1" s="1"/>
  <c r="S4904" i="1"/>
  <c r="F4909" i="1"/>
  <c r="O4909" i="1" s="1"/>
  <c r="R4909" i="1" s="1"/>
  <c r="AB4970" i="1"/>
  <c r="X4968" i="1"/>
  <c r="A4969" i="1"/>
  <c r="K4968" i="1"/>
  <c r="J4909" i="1" l="1"/>
  <c r="T4904" i="1"/>
  <c r="AF4904" i="1" s="1"/>
  <c r="S4905" i="1"/>
  <c r="F4910" i="1"/>
  <c r="O4910" i="1" s="1"/>
  <c r="R4910" i="1" s="1"/>
  <c r="AC4911" i="1"/>
  <c r="AE4911" i="1" s="1"/>
  <c r="G4911" i="1"/>
  <c r="Y4968" i="1"/>
  <c r="I4969" i="1"/>
  <c r="H4969" i="1" s="1"/>
  <c r="Z4968" i="1"/>
  <c r="AA4968" i="1" s="1"/>
  <c r="AH4968" i="1" s="1"/>
  <c r="C4969" i="1"/>
  <c r="AJ4969" i="1"/>
  <c r="M4912" i="1"/>
  <c r="N4912" i="1" s="1"/>
  <c r="P4912" i="1"/>
  <c r="Q4912" i="1"/>
  <c r="L4913" i="1"/>
  <c r="AB4971" i="1"/>
  <c r="A4970" i="1"/>
  <c r="K4969" i="1"/>
  <c r="X4969" i="1"/>
  <c r="J4910" i="1" l="1"/>
  <c r="M4913" i="1"/>
  <c r="N4913" i="1" s="1"/>
  <c r="P4913" i="1"/>
  <c r="Q4913" i="1"/>
  <c r="L4914" i="1"/>
  <c r="AB4972" i="1"/>
  <c r="X4970" i="1"/>
  <c r="A4971" i="1"/>
  <c r="K4970" i="1"/>
  <c r="F4911" i="1"/>
  <c r="O4911" i="1" s="1"/>
  <c r="R4911" i="1" s="1"/>
  <c r="Y4969" i="1"/>
  <c r="AJ4970" i="1"/>
  <c r="Z4969" i="1"/>
  <c r="AA4969" i="1" s="1"/>
  <c r="AH4969" i="1" s="1"/>
  <c r="C4970" i="1"/>
  <c r="I4970" i="1"/>
  <c r="H4970" i="1" s="1"/>
  <c r="T4905" i="1"/>
  <c r="AF4905" i="1" s="1"/>
  <c r="S4906" i="1"/>
  <c r="AC4912" i="1"/>
  <c r="AE4912" i="1" s="1"/>
  <c r="G4912" i="1"/>
  <c r="J4911" i="1" l="1"/>
  <c r="A4972" i="1"/>
  <c r="X4971" i="1"/>
  <c r="K4971" i="1"/>
  <c r="F4912" i="1"/>
  <c r="J4912" i="1" s="1"/>
  <c r="AJ4971" i="1"/>
  <c r="Y4970" i="1"/>
  <c r="I4971" i="1"/>
  <c r="H4971" i="1" s="1"/>
  <c r="Z4970" i="1"/>
  <c r="C4971" i="1"/>
  <c r="M4914" i="1"/>
  <c r="N4914" i="1" s="1"/>
  <c r="P4914" i="1"/>
  <c r="Q4914" i="1"/>
  <c r="L4915" i="1"/>
  <c r="AB4973" i="1"/>
  <c r="T4906" i="1"/>
  <c r="AF4906" i="1" s="1"/>
  <c r="S4907" i="1"/>
  <c r="AC4913" i="1"/>
  <c r="AE4913" i="1" s="1"/>
  <c r="G4913" i="1"/>
  <c r="O4912" i="1" l="1"/>
  <c r="R4912" i="1" s="1"/>
  <c r="AB4974" i="1"/>
  <c r="AC4914" i="1"/>
  <c r="AE4914" i="1" s="1"/>
  <c r="G4914" i="1"/>
  <c r="C4972" i="1"/>
  <c r="Y4971" i="1"/>
  <c r="AJ4972" i="1"/>
  <c r="Z4971" i="1"/>
  <c r="AA4971" i="1" s="1"/>
  <c r="AH4971" i="1" s="1"/>
  <c r="I4972" i="1"/>
  <c r="H4972" i="1" s="1"/>
  <c r="F4913" i="1"/>
  <c r="O4913" i="1" s="1"/>
  <c r="R4913" i="1" s="1"/>
  <c r="M4915" i="1"/>
  <c r="N4915" i="1" s="1"/>
  <c r="P4915" i="1"/>
  <c r="Q4915" i="1"/>
  <c r="L4916" i="1"/>
  <c r="K4972" i="1"/>
  <c r="X4972" i="1"/>
  <c r="A4973" i="1"/>
  <c r="T4907" i="1"/>
  <c r="AF4907" i="1" s="1"/>
  <c r="S4908" i="1"/>
  <c r="J4913" i="1" l="1"/>
  <c r="AC4915" i="1"/>
  <c r="AE4915" i="1" s="1"/>
  <c r="G4915" i="1"/>
  <c r="M4916" i="1"/>
  <c r="N4916" i="1" s="1"/>
  <c r="L4917" i="1"/>
  <c r="AB4975" i="1"/>
  <c r="T4908" i="1"/>
  <c r="AF4908" i="1" s="1"/>
  <c r="S4909" i="1"/>
  <c r="Y4972" i="1"/>
  <c r="Z4972" i="1"/>
  <c r="AA4972" i="1" s="1"/>
  <c r="AH4972" i="1" s="1"/>
  <c r="C4973" i="1"/>
  <c r="I4973" i="1"/>
  <c r="H4973" i="1" s="1"/>
  <c r="AJ4973" i="1"/>
  <c r="K4973" i="1"/>
  <c r="A4974" i="1"/>
  <c r="X4973" i="1"/>
  <c r="F4914" i="1"/>
  <c r="J4914" i="1" s="1"/>
  <c r="O4914" i="1" l="1"/>
  <c r="R4914" i="1" s="1"/>
  <c r="T4909" i="1"/>
  <c r="AF4909" i="1" s="1"/>
  <c r="S4910" i="1"/>
  <c r="A4975" i="1"/>
  <c r="K4974" i="1"/>
  <c r="X4974" i="1"/>
  <c r="Y4973" i="1"/>
  <c r="C4974" i="1"/>
  <c r="I4974" i="1"/>
  <c r="H4974" i="1" s="1"/>
  <c r="Z4973" i="1"/>
  <c r="AA4973" i="1" s="1"/>
  <c r="AH4973" i="1" s="1"/>
  <c r="AJ4974" i="1"/>
  <c r="G4916" i="1"/>
  <c r="AC4916" i="1"/>
  <c r="AE4916" i="1" s="1"/>
  <c r="F4915" i="1"/>
  <c r="J4915" i="1" s="1"/>
  <c r="AB4976" i="1"/>
  <c r="M4917" i="1"/>
  <c r="N4917" i="1" s="1"/>
  <c r="L4918" i="1"/>
  <c r="C4975" i="1" l="1"/>
  <c r="Y4974" i="1"/>
  <c r="AJ4975" i="1"/>
  <c r="Z4974" i="1"/>
  <c r="AA4974" i="1" s="1"/>
  <c r="AH4974" i="1" s="1"/>
  <c r="I4975" i="1"/>
  <c r="H4975" i="1" s="1"/>
  <c r="T4910" i="1"/>
  <c r="AF4910" i="1" s="1"/>
  <c r="S4911" i="1"/>
  <c r="M4918" i="1"/>
  <c r="N4918" i="1" s="1"/>
  <c r="L4919" i="1"/>
  <c r="F4916" i="1"/>
  <c r="J4916" i="1" s="1"/>
  <c r="G4917" i="1"/>
  <c r="AC4917" i="1"/>
  <c r="AE4917" i="1" s="1"/>
  <c r="O4915" i="1"/>
  <c r="AB4977" i="1"/>
  <c r="A4976" i="1"/>
  <c r="K4975" i="1"/>
  <c r="X4975" i="1"/>
  <c r="Y4975" i="1" l="1"/>
  <c r="AJ4976" i="1"/>
  <c r="Z4975" i="1"/>
  <c r="AA4975" i="1" s="1"/>
  <c r="AH4975" i="1" s="1"/>
  <c r="C4976" i="1"/>
  <c r="I4976" i="1"/>
  <c r="H4976" i="1" s="1"/>
  <c r="X4976" i="1"/>
  <c r="K4976" i="1"/>
  <c r="A4977" i="1"/>
  <c r="R4915" i="1"/>
  <c r="P4916" i="1"/>
  <c r="O4916" i="1"/>
  <c r="AC4918" i="1"/>
  <c r="AE4918" i="1" s="1"/>
  <c r="G4918" i="1"/>
  <c r="F4917" i="1"/>
  <c r="J4917" i="1" s="1"/>
  <c r="AB4978" i="1"/>
  <c r="M4919" i="1"/>
  <c r="N4919" i="1" s="1"/>
  <c r="L4920" i="1"/>
  <c r="T4911" i="1"/>
  <c r="AF4911" i="1" s="1"/>
  <c r="S4912" i="1"/>
  <c r="Y4976" i="1" l="1"/>
  <c r="I4977" i="1"/>
  <c r="H4977" i="1" s="1"/>
  <c r="AJ4977" i="1"/>
  <c r="Z4976" i="1"/>
  <c r="AA4976" i="1" s="1"/>
  <c r="AH4976" i="1" s="1"/>
  <c r="C4977" i="1"/>
  <c r="M4920" i="1"/>
  <c r="N4920" i="1" s="1"/>
  <c r="L4921" i="1"/>
  <c r="AB4979" i="1"/>
  <c r="T4912" i="1"/>
  <c r="AF4912" i="1" s="1"/>
  <c r="S4913" i="1"/>
  <c r="O4917" i="1"/>
  <c r="A4978" i="1"/>
  <c r="K4977" i="1"/>
  <c r="X4977" i="1"/>
  <c r="AC4919" i="1"/>
  <c r="AE4919" i="1" s="1"/>
  <c r="G4919" i="1"/>
  <c r="F4918" i="1"/>
  <c r="J4918" i="1" s="1"/>
  <c r="Q4916" i="1"/>
  <c r="Q4917" i="1" s="1"/>
  <c r="Q4918" i="1" s="1"/>
  <c r="Q4919" i="1" s="1"/>
  <c r="Q4920" i="1" s="1"/>
  <c r="P4917" i="1"/>
  <c r="P4918" i="1" s="1"/>
  <c r="P4919" i="1" s="1"/>
  <c r="P4920" i="1" s="1"/>
  <c r="R4917" i="1" l="1"/>
  <c r="O4918" i="1"/>
  <c r="R4918" i="1" s="1"/>
  <c r="R4916" i="1"/>
  <c r="AB4980" i="1"/>
  <c r="T4913" i="1"/>
  <c r="AF4913" i="1" s="1"/>
  <c r="S4914" i="1"/>
  <c r="M4921" i="1"/>
  <c r="N4921" i="1" s="1"/>
  <c r="P4921" i="1"/>
  <c r="Q4921" i="1"/>
  <c r="L4922" i="1"/>
  <c r="Y4977" i="1"/>
  <c r="C4978" i="1"/>
  <c r="Z4977" i="1"/>
  <c r="AA4977" i="1" s="1"/>
  <c r="AH4977" i="1" s="1"/>
  <c r="AJ4978" i="1"/>
  <c r="I4978" i="1"/>
  <c r="H4978" i="1" s="1"/>
  <c r="F4919" i="1"/>
  <c r="O4919" i="1" s="1"/>
  <c r="R4919" i="1" s="1"/>
  <c r="A4979" i="1"/>
  <c r="X4978" i="1"/>
  <c r="K4978" i="1"/>
  <c r="AC4920" i="1"/>
  <c r="AE4920" i="1" s="1"/>
  <c r="G4920" i="1"/>
  <c r="J4919" i="1" l="1"/>
  <c r="F4920" i="1"/>
  <c r="J4920" i="1" s="1"/>
  <c r="M4922" i="1"/>
  <c r="N4922" i="1" s="1"/>
  <c r="P4922" i="1"/>
  <c r="Q4922" i="1"/>
  <c r="L4923" i="1"/>
  <c r="T4914" i="1"/>
  <c r="AF4914" i="1" s="1"/>
  <c r="S4915" i="1"/>
  <c r="Y4978" i="1"/>
  <c r="AJ4979" i="1"/>
  <c r="I4979" i="1"/>
  <c r="H4979" i="1" s="1"/>
  <c r="Z4978" i="1"/>
  <c r="AA4978" i="1" s="1"/>
  <c r="AH4978" i="1" s="1"/>
  <c r="C4979" i="1"/>
  <c r="A4980" i="1"/>
  <c r="K4979" i="1"/>
  <c r="X4979" i="1"/>
  <c r="AB4981" i="1"/>
  <c r="AC4921" i="1"/>
  <c r="AE4921" i="1" s="1"/>
  <c r="G4921" i="1"/>
  <c r="I4980" i="1" l="1"/>
  <c r="H4980" i="1" s="1"/>
  <c r="Y4979" i="1"/>
  <c r="C4980" i="1"/>
  <c r="Z4979" i="1"/>
  <c r="AA4979" i="1" s="1"/>
  <c r="AH4979" i="1" s="1"/>
  <c r="AJ4980" i="1"/>
  <c r="M4923" i="1"/>
  <c r="N4923" i="1" s="1"/>
  <c r="P4923" i="1"/>
  <c r="Q4923" i="1"/>
  <c r="L4924" i="1"/>
  <c r="AB4982" i="1"/>
  <c r="O4920" i="1"/>
  <c r="R4920" i="1" s="1"/>
  <c r="F4921" i="1"/>
  <c r="J4921" i="1" s="1"/>
  <c r="A4981" i="1"/>
  <c r="K4980" i="1"/>
  <c r="X4980" i="1"/>
  <c r="T4915" i="1"/>
  <c r="S4916" i="1"/>
  <c r="AC4922" i="1"/>
  <c r="AE4922" i="1" s="1"/>
  <c r="G4922" i="1"/>
  <c r="O4921" i="1" l="1"/>
  <c r="R4921" i="1" s="1"/>
  <c r="Z4980" i="1"/>
  <c r="AA4980" i="1" s="1"/>
  <c r="AH4980" i="1" s="1"/>
  <c r="C4981" i="1"/>
  <c r="I4981" i="1"/>
  <c r="H4981" i="1" s="1"/>
  <c r="AJ4981" i="1"/>
  <c r="Y4980" i="1"/>
  <c r="M4924" i="1"/>
  <c r="N4924" i="1" s="1"/>
  <c r="P4924" i="1"/>
  <c r="Q4924" i="1"/>
  <c r="L4925" i="1"/>
  <c r="AB4983" i="1"/>
  <c r="T4916" i="1"/>
  <c r="AF4916" i="1" s="1"/>
  <c r="S4917" i="1"/>
  <c r="F4922" i="1"/>
  <c r="J4922" i="1" s="1"/>
  <c r="AF4915" i="1"/>
  <c r="AA4915" i="1"/>
  <c r="X4981" i="1"/>
  <c r="A4982" i="1"/>
  <c r="K4981" i="1"/>
  <c r="AC4923" i="1"/>
  <c r="AE4923" i="1" s="1"/>
  <c r="G4923" i="1"/>
  <c r="O4922" i="1" l="1"/>
  <c r="R4922" i="1" s="1"/>
  <c r="AH4915" i="1"/>
  <c r="AC4924" i="1"/>
  <c r="AE4924" i="1" s="1"/>
  <c r="G4924" i="1"/>
  <c r="I4982" i="1"/>
  <c r="H4982" i="1" s="1"/>
  <c r="C4982" i="1"/>
  <c r="Y4981" i="1"/>
  <c r="AJ4982" i="1"/>
  <c r="Z4981" i="1"/>
  <c r="AA4981" i="1" s="1"/>
  <c r="AH4981" i="1" s="1"/>
  <c r="AB4984" i="1"/>
  <c r="M4925" i="1"/>
  <c r="N4925" i="1" s="1"/>
  <c r="P4925" i="1"/>
  <c r="Q4925" i="1"/>
  <c r="L4926" i="1"/>
  <c r="F4923" i="1"/>
  <c r="O4923" i="1" s="1"/>
  <c r="R4923" i="1" s="1"/>
  <c r="K4982" i="1"/>
  <c r="A4983" i="1"/>
  <c r="X4982" i="1"/>
  <c r="T4917" i="1"/>
  <c r="AF4917" i="1" s="1"/>
  <c r="S4918" i="1"/>
  <c r="AC4925" i="1" l="1"/>
  <c r="AE4925" i="1" s="1"/>
  <c r="G4925" i="1"/>
  <c r="M4926" i="1"/>
  <c r="N4926" i="1" s="1"/>
  <c r="P4926" i="1"/>
  <c r="Q4926" i="1"/>
  <c r="L4927" i="1"/>
  <c r="AB4985" i="1"/>
  <c r="AJ4983" i="1"/>
  <c r="Y4982" i="1"/>
  <c r="I4983" i="1"/>
  <c r="H4983" i="1" s="1"/>
  <c r="Z4982" i="1"/>
  <c r="AA4982" i="1" s="1"/>
  <c r="AH4982" i="1" s="1"/>
  <c r="C4983" i="1"/>
  <c r="J4923" i="1"/>
  <c r="F4924" i="1"/>
  <c r="O4924" i="1" s="1"/>
  <c r="R4924" i="1" s="1"/>
  <c r="X4983" i="1"/>
  <c r="A4984" i="1"/>
  <c r="K4983" i="1"/>
  <c r="T4918" i="1"/>
  <c r="AF4918" i="1" s="1"/>
  <c r="S4919" i="1"/>
  <c r="Y4983" i="1" l="1"/>
  <c r="C4984" i="1"/>
  <c r="I4984" i="1"/>
  <c r="H4984" i="1" s="1"/>
  <c r="Z4983" i="1"/>
  <c r="AA4983" i="1" s="1"/>
  <c r="AH4983" i="1" s="1"/>
  <c r="AJ4984" i="1"/>
  <c r="AB4986" i="1"/>
  <c r="J4924" i="1"/>
  <c r="T4919" i="1"/>
  <c r="AF4919" i="1" s="1"/>
  <c r="S4920" i="1"/>
  <c r="K4984" i="1"/>
  <c r="A4985" i="1"/>
  <c r="X4984" i="1"/>
  <c r="AC4926" i="1"/>
  <c r="AE4926" i="1" s="1"/>
  <c r="G4926" i="1"/>
  <c r="F4925" i="1"/>
  <c r="O4925" i="1" s="1"/>
  <c r="R4925" i="1" s="1"/>
  <c r="M4927" i="1"/>
  <c r="N4927" i="1" s="1"/>
  <c r="P4927" i="1"/>
  <c r="Q4927" i="1"/>
  <c r="L4928" i="1"/>
  <c r="J4925" i="1" l="1"/>
  <c r="I4985" i="1"/>
  <c r="H4985" i="1" s="1"/>
  <c r="Y4984" i="1"/>
  <c r="Z4984" i="1"/>
  <c r="AA4984" i="1" s="1"/>
  <c r="AH4984" i="1" s="1"/>
  <c r="C4985" i="1"/>
  <c r="AJ4985" i="1"/>
  <c r="T4920" i="1"/>
  <c r="AF4920" i="1" s="1"/>
  <c r="S4921" i="1"/>
  <c r="AB4987" i="1"/>
  <c r="AC4927" i="1"/>
  <c r="AE4927" i="1" s="1"/>
  <c r="G4927" i="1"/>
  <c r="F4926" i="1"/>
  <c r="J4926" i="1" s="1"/>
  <c r="A4986" i="1"/>
  <c r="K4985" i="1"/>
  <c r="X4985" i="1"/>
  <c r="M4928" i="1"/>
  <c r="N4928" i="1" s="1"/>
  <c r="P4928" i="1"/>
  <c r="Q4928" i="1"/>
  <c r="L4929" i="1"/>
  <c r="O4926" i="1" l="1"/>
  <c r="R4926" i="1" s="1"/>
  <c r="M4929" i="1"/>
  <c r="N4929" i="1" s="1"/>
  <c r="P4929" i="1"/>
  <c r="Q4929" i="1"/>
  <c r="L4930" i="1"/>
  <c r="K4986" i="1"/>
  <c r="A4987" i="1"/>
  <c r="X4986" i="1"/>
  <c r="F4927" i="1"/>
  <c r="J4927" i="1" s="1"/>
  <c r="AB4988" i="1"/>
  <c r="AC4928" i="1"/>
  <c r="AE4928" i="1" s="1"/>
  <c r="G4928" i="1"/>
  <c r="Y4985" i="1"/>
  <c r="AJ4986" i="1"/>
  <c r="I4986" i="1"/>
  <c r="H4986" i="1" s="1"/>
  <c r="Z4985" i="1"/>
  <c r="AA4985" i="1" s="1"/>
  <c r="AH4985" i="1" s="1"/>
  <c r="C4986" i="1"/>
  <c r="T4921" i="1"/>
  <c r="AF4921" i="1" s="1"/>
  <c r="S4922" i="1"/>
  <c r="O4927" i="1" l="1"/>
  <c r="R4927" i="1" s="1"/>
  <c r="Y4986" i="1"/>
  <c r="I4987" i="1"/>
  <c r="H4987" i="1" s="1"/>
  <c r="AJ4987" i="1"/>
  <c r="Z4986" i="1"/>
  <c r="AA4986" i="1" s="1"/>
  <c r="AH4986" i="1" s="1"/>
  <c r="C4987" i="1"/>
  <c r="F4928" i="1"/>
  <c r="O4928" i="1" s="1"/>
  <c r="R4928" i="1" s="1"/>
  <c r="M4930" i="1"/>
  <c r="N4930" i="1" s="1"/>
  <c r="P4930" i="1"/>
  <c r="Q4930" i="1"/>
  <c r="L4931" i="1"/>
  <c r="X4987" i="1"/>
  <c r="A4988" i="1"/>
  <c r="K4987" i="1"/>
  <c r="T4922" i="1"/>
  <c r="AF4922" i="1" s="1"/>
  <c r="S4923" i="1"/>
  <c r="AB4989" i="1"/>
  <c r="AC4929" i="1"/>
  <c r="AE4929" i="1" s="1"/>
  <c r="G4929" i="1"/>
  <c r="J4928" i="1" l="1"/>
  <c r="AC4930" i="1"/>
  <c r="AE4930" i="1" s="1"/>
  <c r="G4930" i="1"/>
  <c r="F4929" i="1"/>
  <c r="J4929" i="1" s="1"/>
  <c r="AB4990" i="1"/>
  <c r="M4931" i="1"/>
  <c r="N4931" i="1" s="1"/>
  <c r="P4931" i="1"/>
  <c r="Q4931" i="1"/>
  <c r="L4932" i="1"/>
  <c r="Z4987" i="1"/>
  <c r="AA4987" i="1" s="1"/>
  <c r="AH4987" i="1" s="1"/>
  <c r="C4988" i="1"/>
  <c r="I4988" i="1"/>
  <c r="H4988" i="1" s="1"/>
  <c r="Y4987" i="1"/>
  <c r="AJ4988" i="1"/>
  <c r="T4923" i="1"/>
  <c r="AF4923" i="1" s="1"/>
  <c r="S4924" i="1"/>
  <c r="X4988" i="1"/>
  <c r="A4989" i="1"/>
  <c r="K4988" i="1"/>
  <c r="M4932" i="1" l="1"/>
  <c r="N4932" i="1" s="1"/>
  <c r="P4932" i="1"/>
  <c r="Q4932" i="1"/>
  <c r="L4933" i="1"/>
  <c r="A4990" i="1"/>
  <c r="K4989" i="1"/>
  <c r="X4989" i="1"/>
  <c r="Y4988" i="1"/>
  <c r="C4989" i="1"/>
  <c r="I4989" i="1"/>
  <c r="H4989" i="1" s="1"/>
  <c r="Z4988" i="1"/>
  <c r="AA4988" i="1" s="1"/>
  <c r="AH4988" i="1" s="1"/>
  <c r="AJ4989" i="1"/>
  <c r="AB4991" i="1"/>
  <c r="T4924" i="1"/>
  <c r="AF4924" i="1" s="1"/>
  <c r="S4925" i="1"/>
  <c r="O4929" i="1"/>
  <c r="R4929" i="1" s="1"/>
  <c r="F4930" i="1"/>
  <c r="O4930" i="1" s="1"/>
  <c r="R4930" i="1" s="1"/>
  <c r="AC4931" i="1"/>
  <c r="AE4931" i="1" s="1"/>
  <c r="G4931" i="1"/>
  <c r="J4930" i="1" l="1"/>
  <c r="AJ4990" i="1"/>
  <c r="I4990" i="1"/>
  <c r="H4990" i="1" s="1"/>
  <c r="Y4989" i="1"/>
  <c r="C4990" i="1"/>
  <c r="Z4989" i="1"/>
  <c r="AA4989" i="1" s="1"/>
  <c r="AH4989" i="1" s="1"/>
  <c r="M4933" i="1"/>
  <c r="N4933" i="1" s="1"/>
  <c r="P4933" i="1"/>
  <c r="Q4933" i="1"/>
  <c r="L4934" i="1"/>
  <c r="F4931" i="1"/>
  <c r="J4931" i="1" s="1"/>
  <c r="AB4992" i="1"/>
  <c r="T4925" i="1"/>
  <c r="AF4925" i="1" s="1"/>
  <c r="S4926" i="1"/>
  <c r="K4990" i="1"/>
  <c r="A4991" i="1"/>
  <c r="X4990" i="1"/>
  <c r="AC4932" i="1"/>
  <c r="AE4932" i="1" s="1"/>
  <c r="G4932" i="1"/>
  <c r="AC4933" i="1" l="1"/>
  <c r="AE4933" i="1" s="1"/>
  <c r="G4933" i="1"/>
  <c r="M4934" i="1"/>
  <c r="N4934" i="1" s="1"/>
  <c r="P4934" i="1"/>
  <c r="Q4934" i="1"/>
  <c r="L4935" i="1"/>
  <c r="F4932" i="1"/>
  <c r="J4932" i="1" s="1"/>
  <c r="X4991" i="1"/>
  <c r="A4992" i="1"/>
  <c r="K4991" i="1"/>
  <c r="AB4993" i="1"/>
  <c r="O4931" i="1"/>
  <c r="R4931" i="1" s="1"/>
  <c r="Z4990" i="1"/>
  <c r="AA4990" i="1" s="1"/>
  <c r="AH4990" i="1" s="1"/>
  <c r="AJ4991" i="1"/>
  <c r="I4991" i="1"/>
  <c r="H4991" i="1" s="1"/>
  <c r="Y4990" i="1"/>
  <c r="C4991" i="1"/>
  <c r="T4926" i="1"/>
  <c r="AF4926" i="1" s="1"/>
  <c r="S4927" i="1"/>
  <c r="O4932" i="1" l="1"/>
  <c r="R4932" i="1" s="1"/>
  <c r="T4927" i="1"/>
  <c r="AF4927" i="1" s="1"/>
  <c r="S4928" i="1"/>
  <c r="AB4994" i="1"/>
  <c r="X4992" i="1"/>
  <c r="A4993" i="1"/>
  <c r="K4992" i="1"/>
  <c r="F4933" i="1"/>
  <c r="J4933" i="1" s="1"/>
  <c r="AC4934" i="1"/>
  <c r="AE4934" i="1" s="1"/>
  <c r="G4934" i="1"/>
  <c r="Y4991" i="1"/>
  <c r="AJ4992" i="1"/>
  <c r="Z4991" i="1"/>
  <c r="AA4991" i="1" s="1"/>
  <c r="AH4991" i="1" s="1"/>
  <c r="I4992" i="1"/>
  <c r="H4992" i="1" s="1"/>
  <c r="C4992" i="1"/>
  <c r="M4935" i="1"/>
  <c r="N4935" i="1" s="1"/>
  <c r="P4935" i="1"/>
  <c r="Q4935" i="1"/>
  <c r="L4936" i="1"/>
  <c r="F4934" i="1" l="1"/>
  <c r="O4934" i="1" s="1"/>
  <c r="R4934" i="1" s="1"/>
  <c r="T4928" i="1"/>
  <c r="AF4928" i="1" s="1"/>
  <c r="S4929" i="1"/>
  <c r="AB4995" i="1"/>
  <c r="AC4935" i="1"/>
  <c r="AE4935" i="1" s="1"/>
  <c r="G4935" i="1"/>
  <c r="O4933" i="1"/>
  <c r="R4933" i="1" s="1"/>
  <c r="K4993" i="1"/>
  <c r="X4993" i="1"/>
  <c r="A4994" i="1"/>
  <c r="M4936" i="1"/>
  <c r="N4936" i="1" s="1"/>
  <c r="P4936" i="1"/>
  <c r="Q4936" i="1"/>
  <c r="L4937" i="1"/>
  <c r="C4993" i="1"/>
  <c r="Y4992" i="1"/>
  <c r="AJ4993" i="1"/>
  <c r="Z4992" i="1"/>
  <c r="AA4992" i="1" s="1"/>
  <c r="AH4992" i="1" s="1"/>
  <c r="I4993" i="1"/>
  <c r="H4993" i="1" s="1"/>
  <c r="X4994" i="1" l="1"/>
  <c r="A4995" i="1"/>
  <c r="K4994" i="1"/>
  <c r="AB4996" i="1"/>
  <c r="J4934" i="1"/>
  <c r="Y4993" i="1"/>
  <c r="I4994" i="1"/>
  <c r="H4994" i="1" s="1"/>
  <c r="AJ4994" i="1"/>
  <c r="Z4993" i="1"/>
  <c r="AA4993" i="1" s="1"/>
  <c r="AH4993" i="1" s="1"/>
  <c r="C4994" i="1"/>
  <c r="T4929" i="1"/>
  <c r="AF4929" i="1" s="1"/>
  <c r="S4930" i="1"/>
  <c r="M4937" i="1"/>
  <c r="N4937" i="1" s="1"/>
  <c r="P4937" i="1"/>
  <c r="Q4937" i="1"/>
  <c r="L4938" i="1"/>
  <c r="AC4936" i="1"/>
  <c r="AE4936" i="1" s="1"/>
  <c r="G4936" i="1"/>
  <c r="F4935" i="1"/>
  <c r="J4935" i="1" s="1"/>
  <c r="O4935" i="1" l="1"/>
  <c r="R4935" i="1" s="1"/>
  <c r="AB4997" i="1"/>
  <c r="X4995" i="1"/>
  <c r="A4996" i="1"/>
  <c r="K4995" i="1"/>
  <c r="Y4994" i="1"/>
  <c r="C4995" i="1"/>
  <c r="I4995" i="1"/>
  <c r="H4995" i="1" s="1"/>
  <c r="Z4994" i="1"/>
  <c r="AA4994" i="1" s="1"/>
  <c r="AH4994" i="1" s="1"/>
  <c r="AJ4995" i="1"/>
  <c r="AC4937" i="1"/>
  <c r="AE4937" i="1" s="1"/>
  <c r="G4937" i="1"/>
  <c r="F4936" i="1"/>
  <c r="O4936" i="1" s="1"/>
  <c r="R4936" i="1" s="1"/>
  <c r="M4938" i="1"/>
  <c r="N4938" i="1" s="1"/>
  <c r="P4938" i="1"/>
  <c r="Q4938" i="1"/>
  <c r="L4939" i="1"/>
  <c r="T4930" i="1"/>
  <c r="AF4930" i="1" s="1"/>
  <c r="S4931" i="1"/>
  <c r="J4936" i="1" l="1"/>
  <c r="M4939" i="1"/>
  <c r="N4939" i="1" s="1"/>
  <c r="P4939" i="1"/>
  <c r="Q4939" i="1"/>
  <c r="L4940" i="1"/>
  <c r="F4937" i="1"/>
  <c r="J4937" i="1" s="1"/>
  <c r="AB4998" i="1"/>
  <c r="T4931" i="1"/>
  <c r="AF4931" i="1" s="1"/>
  <c r="S4932" i="1"/>
  <c r="X4996" i="1"/>
  <c r="A4997" i="1"/>
  <c r="K4996" i="1"/>
  <c r="AC4938" i="1"/>
  <c r="AE4938" i="1" s="1"/>
  <c r="G4938" i="1"/>
  <c r="Y4995" i="1"/>
  <c r="AJ4996" i="1"/>
  <c r="Z4995" i="1"/>
  <c r="AA4995" i="1" s="1"/>
  <c r="AH4995" i="1" s="1"/>
  <c r="C4996" i="1"/>
  <c r="I4996" i="1"/>
  <c r="H4996" i="1" s="1"/>
  <c r="O4937" i="1" l="1"/>
  <c r="R4937" i="1" s="1"/>
  <c r="Y4996" i="1"/>
  <c r="I4997" i="1"/>
  <c r="H4997" i="1" s="1"/>
  <c r="C4997" i="1"/>
  <c r="Z4996" i="1"/>
  <c r="AA4996" i="1" s="1"/>
  <c r="AH4996" i="1" s="1"/>
  <c r="AJ4997" i="1"/>
  <c r="T4932" i="1"/>
  <c r="AF4932" i="1" s="1"/>
  <c r="S4933" i="1"/>
  <c r="AB4999" i="1"/>
  <c r="AC4939" i="1"/>
  <c r="AE4939" i="1" s="1"/>
  <c r="G4939" i="1"/>
  <c r="F4938" i="1"/>
  <c r="J4938" i="1" s="1"/>
  <c r="A4998" i="1"/>
  <c r="K4997" i="1"/>
  <c r="X4997" i="1"/>
  <c r="M4940" i="1"/>
  <c r="N4940" i="1" s="1"/>
  <c r="P4940" i="1"/>
  <c r="Q4940" i="1"/>
  <c r="L4941" i="1"/>
  <c r="O4938" i="1" l="1"/>
  <c r="R4938" i="1" s="1"/>
  <c r="AB5000" i="1"/>
  <c r="F4939" i="1"/>
  <c r="O4939" i="1" s="1"/>
  <c r="R4939" i="1" s="1"/>
  <c r="AC4940" i="1"/>
  <c r="AE4940" i="1" s="1"/>
  <c r="G4940" i="1"/>
  <c r="K4998" i="1"/>
  <c r="A4999" i="1"/>
  <c r="X4998" i="1"/>
  <c r="M4941" i="1"/>
  <c r="N4941" i="1" s="1"/>
  <c r="P4941" i="1"/>
  <c r="Q4941" i="1"/>
  <c r="L4942" i="1"/>
  <c r="I4998" i="1"/>
  <c r="H4998" i="1" s="1"/>
  <c r="C4998" i="1"/>
  <c r="Y4997" i="1"/>
  <c r="AJ4998" i="1"/>
  <c r="Z4997" i="1"/>
  <c r="AA4997" i="1" s="1"/>
  <c r="AH4997" i="1" s="1"/>
  <c r="T4933" i="1"/>
  <c r="AF4933" i="1" s="1"/>
  <c r="S4934" i="1"/>
  <c r="Y4998" i="1" l="1"/>
  <c r="C4999" i="1"/>
  <c r="Z4998" i="1"/>
  <c r="AA4998" i="1" s="1"/>
  <c r="AH4998" i="1" s="1"/>
  <c r="AJ4999" i="1"/>
  <c r="I4999" i="1"/>
  <c r="H4999" i="1" s="1"/>
  <c r="F4940" i="1"/>
  <c r="J4940" i="1" s="1"/>
  <c r="AB5001" i="1"/>
  <c r="AC4941" i="1"/>
  <c r="AE4941" i="1" s="1"/>
  <c r="G4941" i="1"/>
  <c r="K4999" i="1"/>
  <c r="X4999" i="1"/>
  <c r="A5000" i="1"/>
  <c r="J4939" i="1"/>
  <c r="T4934" i="1"/>
  <c r="AF4934" i="1" s="1"/>
  <c r="S4935" i="1"/>
  <c r="M4942" i="1"/>
  <c r="N4942" i="1" s="1"/>
  <c r="L4943" i="1"/>
  <c r="O4940" i="1" l="1"/>
  <c r="R4940" i="1" s="1"/>
  <c r="X5000" i="1"/>
  <c r="K5000" i="1"/>
  <c r="A5001" i="1"/>
  <c r="F4941" i="1"/>
  <c r="J4941" i="1" s="1"/>
  <c r="I5000" i="1"/>
  <c r="H5000" i="1" s="1"/>
  <c r="Y4999" i="1"/>
  <c r="C5000" i="1"/>
  <c r="Z4999" i="1"/>
  <c r="AA4999" i="1" s="1"/>
  <c r="AH4999" i="1" s="1"/>
  <c r="AJ5000" i="1"/>
  <c r="AC4942" i="1"/>
  <c r="AE4942" i="1" s="1"/>
  <c r="G4942" i="1"/>
  <c r="M4943" i="1"/>
  <c r="N4943" i="1" s="1"/>
  <c r="L4944" i="1"/>
  <c r="T4935" i="1"/>
  <c r="AF4935" i="1" s="1"/>
  <c r="S4936" i="1"/>
  <c r="AB5002" i="1"/>
  <c r="AB5003" i="1" l="1"/>
  <c r="T4936" i="1"/>
  <c r="AF4936" i="1" s="1"/>
  <c r="S4937" i="1"/>
  <c r="Y5000" i="1"/>
  <c r="AJ5001" i="1"/>
  <c r="C5001" i="1"/>
  <c r="I5001" i="1"/>
  <c r="H5001" i="1" s="1"/>
  <c r="Z5000" i="1"/>
  <c r="G4943" i="1"/>
  <c r="AC4943" i="1"/>
  <c r="AE4943" i="1" s="1"/>
  <c r="M4944" i="1"/>
  <c r="N4944" i="1" s="1"/>
  <c r="L4945" i="1"/>
  <c r="F4942" i="1"/>
  <c r="J4942" i="1" s="1"/>
  <c r="O4941" i="1"/>
  <c r="X5001" i="1"/>
  <c r="A5002" i="1"/>
  <c r="K5001" i="1"/>
  <c r="R4941" i="1" l="1"/>
  <c r="P4942" i="1"/>
  <c r="O4942" i="1"/>
  <c r="AB5004" i="1"/>
  <c r="T4937" i="1"/>
  <c r="AF4937" i="1" s="1"/>
  <c r="S4938" i="1"/>
  <c r="K5002" i="1"/>
  <c r="X5002" i="1"/>
  <c r="A5003" i="1"/>
  <c r="M4945" i="1"/>
  <c r="N4945" i="1" s="1"/>
  <c r="L4946" i="1"/>
  <c r="F4943" i="1"/>
  <c r="J4943" i="1" s="1"/>
  <c r="G4944" i="1"/>
  <c r="AC4944" i="1"/>
  <c r="AE4944" i="1" s="1"/>
  <c r="C5002" i="1"/>
  <c r="Y5001" i="1"/>
  <c r="AJ5002" i="1"/>
  <c r="Z5001" i="1"/>
  <c r="AA5001" i="1" s="1"/>
  <c r="AH5001" i="1" s="1"/>
  <c r="I5002" i="1"/>
  <c r="H5002" i="1" s="1"/>
  <c r="F4944" i="1" l="1"/>
  <c r="J4944" i="1" s="1"/>
  <c r="O4943" i="1"/>
  <c r="AB5005" i="1"/>
  <c r="AC4945" i="1"/>
  <c r="AE4945" i="1" s="1"/>
  <c r="G4945" i="1"/>
  <c r="Q4942" i="1"/>
  <c r="Q4943" i="1" s="1"/>
  <c r="Q4944" i="1" s="1"/>
  <c r="Q4945" i="1" s="1"/>
  <c r="Q4946" i="1" s="1"/>
  <c r="P4943" i="1"/>
  <c r="P4944" i="1" s="1"/>
  <c r="P4945" i="1" s="1"/>
  <c r="P4946" i="1" s="1"/>
  <c r="M4946" i="1"/>
  <c r="N4946" i="1" s="1"/>
  <c r="L4947" i="1"/>
  <c r="X5003" i="1"/>
  <c r="A5004" i="1"/>
  <c r="K5003" i="1"/>
  <c r="T4938" i="1"/>
  <c r="AF4938" i="1" s="1"/>
  <c r="S4939" i="1"/>
  <c r="AJ5003" i="1"/>
  <c r="I5003" i="1"/>
  <c r="H5003" i="1" s="1"/>
  <c r="Y5002" i="1"/>
  <c r="Z5002" i="1"/>
  <c r="AA5002" i="1" s="1"/>
  <c r="AH5002" i="1" s="1"/>
  <c r="C5003" i="1"/>
  <c r="O4944" i="1" l="1"/>
  <c r="R4944" i="1" s="1"/>
  <c r="T4939" i="1"/>
  <c r="AF4939" i="1" s="1"/>
  <c r="S4940" i="1"/>
  <c r="C5004" i="1"/>
  <c r="Y5003" i="1"/>
  <c r="AJ5004" i="1"/>
  <c r="Z5003" i="1"/>
  <c r="AA5003" i="1" s="1"/>
  <c r="AH5003" i="1" s="1"/>
  <c r="I5004" i="1"/>
  <c r="H5004" i="1" s="1"/>
  <c r="AC4946" i="1"/>
  <c r="AE4946" i="1" s="1"/>
  <c r="G4946" i="1"/>
  <c r="F4945" i="1"/>
  <c r="O4945" i="1" s="1"/>
  <c r="R4945" i="1" s="1"/>
  <c r="AB5006" i="1"/>
  <c r="R4943" i="1"/>
  <c r="M4947" i="1"/>
  <c r="N4947" i="1" s="1"/>
  <c r="P4947" i="1"/>
  <c r="Q4947" i="1"/>
  <c r="L4948" i="1"/>
  <c r="K5004" i="1"/>
  <c r="X5004" i="1"/>
  <c r="A5005" i="1"/>
  <c r="R4942" i="1"/>
  <c r="J4945" i="1" l="1"/>
  <c r="X5005" i="1"/>
  <c r="K5005" i="1"/>
  <c r="A5006" i="1"/>
  <c r="T4940" i="1"/>
  <c r="AF4940" i="1" s="1"/>
  <c r="S4941" i="1"/>
  <c r="AC4947" i="1"/>
  <c r="AE4947" i="1" s="1"/>
  <c r="G4947" i="1"/>
  <c r="Y5004" i="1"/>
  <c r="AJ5005" i="1"/>
  <c r="Z5004" i="1"/>
  <c r="AA5004" i="1" s="1"/>
  <c r="AH5004" i="1" s="1"/>
  <c r="I5005" i="1"/>
  <c r="H5005" i="1" s="1"/>
  <c r="C5005" i="1"/>
  <c r="M4948" i="1"/>
  <c r="N4948" i="1" s="1"/>
  <c r="P4948" i="1"/>
  <c r="Q4948" i="1"/>
  <c r="L4949" i="1"/>
  <c r="AB5007" i="1"/>
  <c r="F4946" i="1"/>
  <c r="J4946" i="1" s="1"/>
  <c r="AC4948" i="1" l="1"/>
  <c r="AE4948" i="1" s="1"/>
  <c r="G4948" i="1"/>
  <c r="F4947" i="1"/>
  <c r="O4947" i="1" s="1"/>
  <c r="R4947" i="1" s="1"/>
  <c r="X5006" i="1"/>
  <c r="A5007" i="1"/>
  <c r="K5006" i="1"/>
  <c r="M4949" i="1"/>
  <c r="N4949" i="1" s="1"/>
  <c r="P4949" i="1"/>
  <c r="Q4949" i="1"/>
  <c r="L4950" i="1"/>
  <c r="O4946" i="1"/>
  <c r="R4946" i="1" s="1"/>
  <c r="AB5008" i="1"/>
  <c r="T4941" i="1"/>
  <c r="S4942" i="1"/>
  <c r="Y5005" i="1"/>
  <c r="AJ5006" i="1"/>
  <c r="I5006" i="1"/>
  <c r="H5006" i="1" s="1"/>
  <c r="Z5005" i="1"/>
  <c r="AA5005" i="1" s="1"/>
  <c r="AH5005" i="1" s="1"/>
  <c r="C5006" i="1"/>
  <c r="A5008" i="1" l="1"/>
  <c r="K5007" i="1"/>
  <c r="X5007" i="1"/>
  <c r="AC4949" i="1"/>
  <c r="AE4949" i="1" s="1"/>
  <c r="G4949" i="1"/>
  <c r="C5007" i="1"/>
  <c r="Y5006" i="1"/>
  <c r="AJ5007" i="1"/>
  <c r="I5007" i="1"/>
  <c r="H5007" i="1" s="1"/>
  <c r="Z5006" i="1"/>
  <c r="AA5006" i="1" s="1"/>
  <c r="AH5006" i="1" s="1"/>
  <c r="F4948" i="1"/>
  <c r="J4948" i="1" s="1"/>
  <c r="AF4941" i="1"/>
  <c r="AA4941" i="1"/>
  <c r="M4950" i="1"/>
  <c r="N4950" i="1" s="1"/>
  <c r="P4950" i="1"/>
  <c r="Q4950" i="1"/>
  <c r="L4951" i="1"/>
  <c r="J4947" i="1"/>
  <c r="T4942" i="1"/>
  <c r="AF4942" i="1" s="1"/>
  <c r="S4943" i="1"/>
  <c r="AB5009" i="1"/>
  <c r="AB5010" i="1" l="1"/>
  <c r="M4951" i="1"/>
  <c r="N4951" i="1" s="1"/>
  <c r="P4951" i="1"/>
  <c r="Q4951" i="1"/>
  <c r="L4952" i="1"/>
  <c r="AH4941" i="1"/>
  <c r="X5008" i="1"/>
  <c r="A5009" i="1"/>
  <c r="K5008" i="1"/>
  <c r="T4943" i="1"/>
  <c r="AF4943" i="1" s="1"/>
  <c r="S4944" i="1"/>
  <c r="AJ5008" i="1"/>
  <c r="Y5007" i="1"/>
  <c r="I5008" i="1"/>
  <c r="H5008" i="1" s="1"/>
  <c r="Z5007" i="1"/>
  <c r="AA5007" i="1" s="1"/>
  <c r="AH5007" i="1" s="1"/>
  <c r="C5008" i="1"/>
  <c r="O4948" i="1"/>
  <c r="R4948" i="1" s="1"/>
  <c r="AC4950" i="1"/>
  <c r="AE4950" i="1" s="1"/>
  <c r="G4950" i="1"/>
  <c r="F4949" i="1"/>
  <c r="O4949" i="1" s="1"/>
  <c r="R4949" i="1" s="1"/>
  <c r="J4949" i="1" l="1"/>
  <c r="M4952" i="1"/>
  <c r="N4952" i="1" s="1"/>
  <c r="P4952" i="1"/>
  <c r="Q4952" i="1"/>
  <c r="L4953" i="1"/>
  <c r="AB5011" i="1"/>
  <c r="F4950" i="1"/>
  <c r="O4950" i="1" s="1"/>
  <c r="R4950" i="1" s="1"/>
  <c r="T4944" i="1"/>
  <c r="AF4944" i="1" s="1"/>
  <c r="S4945" i="1"/>
  <c r="K5009" i="1"/>
  <c r="X5009" i="1"/>
  <c r="A5010" i="1"/>
  <c r="Y5008" i="1"/>
  <c r="Z5008" i="1"/>
  <c r="AA5008" i="1" s="1"/>
  <c r="AH5008" i="1" s="1"/>
  <c r="AJ5009" i="1"/>
  <c r="I5009" i="1"/>
  <c r="H5009" i="1" s="1"/>
  <c r="C5009" i="1"/>
  <c r="AC4951" i="1"/>
  <c r="AE4951" i="1" s="1"/>
  <c r="G4951" i="1"/>
  <c r="J4950" i="1" l="1"/>
  <c r="X5010" i="1"/>
  <c r="A5011" i="1"/>
  <c r="K5010" i="1"/>
  <c r="F4951" i="1"/>
  <c r="O4951" i="1" s="1"/>
  <c r="R4951" i="1" s="1"/>
  <c r="AB5012" i="1"/>
  <c r="T4945" i="1"/>
  <c r="AF4945" i="1" s="1"/>
  <c r="S4946" i="1"/>
  <c r="AC4952" i="1"/>
  <c r="AE4952" i="1" s="1"/>
  <c r="G4952" i="1"/>
  <c r="AJ5010" i="1"/>
  <c r="Y5009" i="1"/>
  <c r="Z5009" i="1"/>
  <c r="AA5009" i="1" s="1"/>
  <c r="AH5009" i="1" s="1"/>
  <c r="C5010" i="1"/>
  <c r="I5010" i="1"/>
  <c r="H5010" i="1" s="1"/>
  <c r="M4953" i="1"/>
  <c r="N4953" i="1" s="1"/>
  <c r="P4953" i="1"/>
  <c r="Q4953" i="1"/>
  <c r="L4954" i="1"/>
  <c r="AC4953" i="1" l="1"/>
  <c r="AE4953" i="1" s="1"/>
  <c r="G4953" i="1"/>
  <c r="T4946" i="1"/>
  <c r="AF4946" i="1" s="1"/>
  <c r="S4947" i="1"/>
  <c r="J4951" i="1"/>
  <c r="A5012" i="1"/>
  <c r="X5011" i="1"/>
  <c r="K5011" i="1"/>
  <c r="Y5010" i="1"/>
  <c r="Z5010" i="1"/>
  <c r="AA5010" i="1" s="1"/>
  <c r="AH5010" i="1" s="1"/>
  <c r="C5011" i="1"/>
  <c r="AJ5011" i="1"/>
  <c r="I5011" i="1"/>
  <c r="H5011" i="1" s="1"/>
  <c r="F4952" i="1"/>
  <c r="O4952" i="1" s="1"/>
  <c r="R4952" i="1" s="1"/>
  <c r="M4954" i="1"/>
  <c r="N4954" i="1" s="1"/>
  <c r="P4954" i="1"/>
  <c r="Q4954" i="1"/>
  <c r="L4955" i="1"/>
  <c r="AB5013" i="1"/>
  <c r="J4952" i="1" l="1"/>
  <c r="AC4954" i="1"/>
  <c r="AE4954" i="1" s="1"/>
  <c r="G4954" i="1"/>
  <c r="Z5011" i="1"/>
  <c r="AA5011" i="1" s="1"/>
  <c r="AH5011" i="1" s="1"/>
  <c r="I5012" i="1"/>
  <c r="H5012" i="1" s="1"/>
  <c r="C5012" i="1"/>
  <c r="Y5011" i="1"/>
  <c r="AJ5012" i="1"/>
  <c r="M4955" i="1"/>
  <c r="N4955" i="1" s="1"/>
  <c r="P4955" i="1"/>
  <c r="Q4955" i="1"/>
  <c r="L4956" i="1"/>
  <c r="X5012" i="1"/>
  <c r="A5013" i="1"/>
  <c r="K5012" i="1"/>
  <c r="F4953" i="1"/>
  <c r="J4953" i="1" s="1"/>
  <c r="AB5014" i="1"/>
  <c r="T4947" i="1"/>
  <c r="AF4947" i="1" s="1"/>
  <c r="S4948" i="1"/>
  <c r="O4953" i="1" l="1"/>
  <c r="R4953" i="1" s="1"/>
  <c r="T4948" i="1"/>
  <c r="AF4948" i="1" s="1"/>
  <c r="S4949" i="1"/>
  <c r="AC4955" i="1"/>
  <c r="AE4955" i="1" s="1"/>
  <c r="G4955" i="1"/>
  <c r="A5014" i="1"/>
  <c r="K5013" i="1"/>
  <c r="X5013" i="1"/>
  <c r="M4956" i="1"/>
  <c r="N4956" i="1" s="1"/>
  <c r="P4956" i="1"/>
  <c r="Q4956" i="1"/>
  <c r="L4957" i="1"/>
  <c r="F4954" i="1"/>
  <c r="O4954" i="1" s="1"/>
  <c r="R4954" i="1" s="1"/>
  <c r="AB5015" i="1"/>
  <c r="Y5012" i="1"/>
  <c r="C5013" i="1"/>
  <c r="Z5012" i="1"/>
  <c r="AA5012" i="1" s="1"/>
  <c r="AH5012" i="1" s="1"/>
  <c r="AJ5013" i="1"/>
  <c r="I5013" i="1"/>
  <c r="H5013" i="1" s="1"/>
  <c r="J4954" i="1" l="1"/>
  <c r="M4957" i="1"/>
  <c r="N4957" i="1" s="1"/>
  <c r="P4957" i="1"/>
  <c r="Q4957" i="1"/>
  <c r="L4958" i="1"/>
  <c r="AB5016" i="1"/>
  <c r="X5014" i="1"/>
  <c r="A5015" i="1"/>
  <c r="K5014" i="1"/>
  <c r="T4949" i="1"/>
  <c r="AF4949" i="1" s="1"/>
  <c r="S4950" i="1"/>
  <c r="Z5013" i="1"/>
  <c r="AA5013" i="1" s="1"/>
  <c r="AH5013" i="1" s="1"/>
  <c r="I5014" i="1"/>
  <c r="H5014" i="1" s="1"/>
  <c r="C5014" i="1"/>
  <c r="Y5013" i="1"/>
  <c r="AJ5014" i="1"/>
  <c r="AC4956" i="1"/>
  <c r="AE4956" i="1" s="1"/>
  <c r="G4956" i="1"/>
  <c r="F4955" i="1"/>
  <c r="J4955" i="1" s="1"/>
  <c r="O4955" i="1" l="1"/>
  <c r="R4955" i="1" s="1"/>
  <c r="T4950" i="1"/>
  <c r="AF4950" i="1" s="1"/>
  <c r="S4951" i="1"/>
  <c r="X5015" i="1"/>
  <c r="A5016" i="1"/>
  <c r="K5015" i="1"/>
  <c r="M4958" i="1"/>
  <c r="N4958" i="1" s="1"/>
  <c r="P4958" i="1"/>
  <c r="Q4958" i="1"/>
  <c r="L4959" i="1"/>
  <c r="F4956" i="1"/>
  <c r="J4956" i="1" s="1"/>
  <c r="Y5014" i="1"/>
  <c r="AJ5015" i="1"/>
  <c r="Z5014" i="1"/>
  <c r="AA5014" i="1" s="1"/>
  <c r="AH5014" i="1" s="1"/>
  <c r="C5015" i="1"/>
  <c r="I5015" i="1"/>
  <c r="H5015" i="1" s="1"/>
  <c r="AB5017" i="1"/>
  <c r="AC4957" i="1"/>
  <c r="AE4957" i="1" s="1"/>
  <c r="G4957" i="1"/>
  <c r="F4957" i="1" l="1"/>
  <c r="O4957" i="1" s="1"/>
  <c r="R4957" i="1" s="1"/>
  <c r="AB5018" i="1"/>
  <c r="O4956" i="1"/>
  <c r="R4956" i="1" s="1"/>
  <c r="T4951" i="1"/>
  <c r="AF4951" i="1" s="1"/>
  <c r="S4952" i="1"/>
  <c r="X5016" i="1"/>
  <c r="A5017" i="1"/>
  <c r="K5016" i="1"/>
  <c r="AC4958" i="1"/>
  <c r="AE4958" i="1" s="1"/>
  <c r="G4958" i="1"/>
  <c r="Y5015" i="1"/>
  <c r="C5016" i="1"/>
  <c r="Z5015" i="1"/>
  <c r="AA5015" i="1" s="1"/>
  <c r="AH5015" i="1" s="1"/>
  <c r="AJ5016" i="1"/>
  <c r="I5016" i="1"/>
  <c r="H5016" i="1" s="1"/>
  <c r="M4959" i="1"/>
  <c r="N4959" i="1" s="1"/>
  <c r="P4959" i="1"/>
  <c r="Q4959" i="1"/>
  <c r="L4960" i="1"/>
  <c r="J4957" i="1" l="1"/>
  <c r="F4958" i="1"/>
  <c r="O4958" i="1" s="1"/>
  <c r="R4958" i="1" s="1"/>
  <c r="K5017" i="1"/>
  <c r="A5018" i="1"/>
  <c r="X5017" i="1"/>
  <c r="Y5016" i="1"/>
  <c r="C5017" i="1"/>
  <c r="Z5016" i="1"/>
  <c r="AA5016" i="1" s="1"/>
  <c r="AH5016" i="1" s="1"/>
  <c r="AJ5017" i="1"/>
  <c r="I5017" i="1"/>
  <c r="H5017" i="1" s="1"/>
  <c r="M4960" i="1"/>
  <c r="N4960" i="1" s="1"/>
  <c r="P4960" i="1"/>
  <c r="Q4960" i="1"/>
  <c r="L4961" i="1"/>
  <c r="AB5019" i="1"/>
  <c r="AC4959" i="1"/>
  <c r="AE4959" i="1" s="1"/>
  <c r="G4959" i="1"/>
  <c r="T4952" i="1"/>
  <c r="AF4952" i="1" s="1"/>
  <c r="S4953" i="1"/>
  <c r="J4958" i="1" l="1"/>
  <c r="AC4960" i="1"/>
  <c r="AE4960" i="1" s="1"/>
  <c r="G4960" i="1"/>
  <c r="F4959" i="1"/>
  <c r="J4959" i="1" s="1"/>
  <c r="M4961" i="1"/>
  <c r="N4961" i="1" s="1"/>
  <c r="P4961" i="1"/>
  <c r="Q4961" i="1"/>
  <c r="L4962" i="1"/>
  <c r="Z5017" i="1"/>
  <c r="AA5017" i="1" s="1"/>
  <c r="AH5017" i="1" s="1"/>
  <c r="AJ5018" i="1"/>
  <c r="C5018" i="1"/>
  <c r="I5018" i="1"/>
  <c r="H5018" i="1" s="1"/>
  <c r="Y5017" i="1"/>
  <c r="T4953" i="1"/>
  <c r="AF4953" i="1" s="1"/>
  <c r="S4954" i="1"/>
  <c r="AB5020" i="1"/>
  <c r="K5018" i="1"/>
  <c r="X5018" i="1"/>
  <c r="A5019" i="1"/>
  <c r="AC4961" i="1" l="1"/>
  <c r="AE4961" i="1" s="1"/>
  <c r="G4961" i="1"/>
  <c r="A5020" i="1"/>
  <c r="X5019" i="1"/>
  <c r="K5019" i="1"/>
  <c r="M4962" i="1"/>
  <c r="N4962" i="1" s="1"/>
  <c r="P4962" i="1"/>
  <c r="Q4962" i="1"/>
  <c r="L4963" i="1"/>
  <c r="O4959" i="1"/>
  <c r="R4959" i="1" s="1"/>
  <c r="F4960" i="1"/>
  <c r="O4960" i="1" s="1"/>
  <c r="R4960" i="1" s="1"/>
  <c r="AJ5019" i="1"/>
  <c r="Z5018" i="1"/>
  <c r="AA5018" i="1" s="1"/>
  <c r="AH5018" i="1" s="1"/>
  <c r="C5019" i="1"/>
  <c r="I5019" i="1"/>
  <c r="H5019" i="1" s="1"/>
  <c r="Y5018" i="1"/>
  <c r="AB5021" i="1"/>
  <c r="T4954" i="1"/>
  <c r="AF4954" i="1" s="1"/>
  <c r="S4955" i="1"/>
  <c r="J4960" i="1" l="1"/>
  <c r="A5021" i="1"/>
  <c r="K5020" i="1"/>
  <c r="X5020" i="1"/>
  <c r="AB5022" i="1"/>
  <c r="F4961" i="1"/>
  <c r="O4961" i="1" s="1"/>
  <c r="R4961" i="1" s="1"/>
  <c r="AC4962" i="1"/>
  <c r="AE4962" i="1" s="1"/>
  <c r="G4962" i="1"/>
  <c r="T4955" i="1"/>
  <c r="AF4955" i="1" s="1"/>
  <c r="S4956" i="1"/>
  <c r="M4963" i="1"/>
  <c r="N4963" i="1" s="1"/>
  <c r="P4963" i="1"/>
  <c r="Q4963" i="1"/>
  <c r="L4964" i="1"/>
  <c r="I5020" i="1"/>
  <c r="H5020" i="1" s="1"/>
  <c r="AJ5020" i="1"/>
  <c r="Y5019" i="1"/>
  <c r="C5020" i="1"/>
  <c r="Z5019" i="1"/>
  <c r="AA5019" i="1" s="1"/>
  <c r="AH5019" i="1" s="1"/>
  <c r="F4962" i="1" l="1"/>
  <c r="O4962" i="1" s="1"/>
  <c r="R4962" i="1" s="1"/>
  <c r="AJ5021" i="1"/>
  <c r="I5021" i="1"/>
  <c r="H5021" i="1" s="1"/>
  <c r="Y5020" i="1"/>
  <c r="Z5020" i="1"/>
  <c r="AA5020" i="1" s="1"/>
  <c r="AH5020" i="1" s="1"/>
  <c r="C5021" i="1"/>
  <c r="AC4963" i="1"/>
  <c r="AE4963" i="1" s="1"/>
  <c r="G4963" i="1"/>
  <c r="M4964" i="1"/>
  <c r="N4964" i="1" s="1"/>
  <c r="P4964" i="1"/>
  <c r="Q4964" i="1"/>
  <c r="L4965" i="1"/>
  <c r="T4956" i="1"/>
  <c r="AF4956" i="1" s="1"/>
  <c r="S4957" i="1"/>
  <c r="J4961" i="1"/>
  <c r="AB5023" i="1"/>
  <c r="X5021" i="1"/>
  <c r="K5021" i="1"/>
  <c r="A5022" i="1"/>
  <c r="AC4964" i="1" l="1"/>
  <c r="AE4964" i="1" s="1"/>
  <c r="G4964" i="1"/>
  <c r="AB5024" i="1"/>
  <c r="M4965" i="1"/>
  <c r="N4965" i="1" s="1"/>
  <c r="P4965" i="1"/>
  <c r="Q4965" i="1"/>
  <c r="L4966" i="1"/>
  <c r="C5022" i="1"/>
  <c r="Y5021" i="1"/>
  <c r="AJ5022" i="1"/>
  <c r="I5022" i="1"/>
  <c r="H5022" i="1" s="1"/>
  <c r="Z5021" i="1"/>
  <c r="AA5021" i="1" s="1"/>
  <c r="AH5021" i="1" s="1"/>
  <c r="F4963" i="1"/>
  <c r="J4963" i="1" s="1"/>
  <c r="J4962" i="1"/>
  <c r="K5022" i="1"/>
  <c r="X5022" i="1"/>
  <c r="A5023" i="1"/>
  <c r="T4957" i="1"/>
  <c r="AF4957" i="1" s="1"/>
  <c r="S4958" i="1"/>
  <c r="O4963" i="1" l="1"/>
  <c r="R4963" i="1" s="1"/>
  <c r="Y5022" i="1"/>
  <c r="C5023" i="1"/>
  <c r="I5023" i="1"/>
  <c r="H5023" i="1" s="1"/>
  <c r="Z5022" i="1"/>
  <c r="AA5022" i="1" s="1"/>
  <c r="AH5022" i="1" s="1"/>
  <c r="AJ5023" i="1"/>
  <c r="M4966" i="1"/>
  <c r="N4966" i="1" s="1"/>
  <c r="P4966" i="1"/>
  <c r="Q4966" i="1"/>
  <c r="L4967" i="1"/>
  <c r="AB5025" i="1"/>
  <c r="T4958" i="1"/>
  <c r="AF4958" i="1" s="1"/>
  <c r="S4959" i="1"/>
  <c r="K5023" i="1"/>
  <c r="A5024" i="1"/>
  <c r="X5023" i="1"/>
  <c r="F4964" i="1"/>
  <c r="J4964" i="1" s="1"/>
  <c r="AC4965" i="1"/>
  <c r="AE4965" i="1" s="1"/>
  <c r="G4965" i="1"/>
  <c r="O4964" i="1" l="1"/>
  <c r="R4964" i="1" s="1"/>
  <c r="AC4966" i="1"/>
  <c r="AE4966" i="1" s="1"/>
  <c r="G4966" i="1"/>
  <c r="T4959" i="1"/>
  <c r="AF4959" i="1" s="1"/>
  <c r="S4960" i="1"/>
  <c r="M4967" i="1"/>
  <c r="N4967" i="1" s="1"/>
  <c r="P4967" i="1"/>
  <c r="Q4967" i="1"/>
  <c r="L4968" i="1"/>
  <c r="AB5026" i="1"/>
  <c r="X5024" i="1"/>
  <c r="A5025" i="1"/>
  <c r="K5024" i="1"/>
  <c r="F4965" i="1"/>
  <c r="J4965" i="1" s="1"/>
  <c r="Z5023" i="1"/>
  <c r="AA5023" i="1" s="1"/>
  <c r="AH5023" i="1" s="1"/>
  <c r="C5024" i="1"/>
  <c r="Y5023" i="1"/>
  <c r="I5024" i="1"/>
  <c r="H5024" i="1" s="1"/>
  <c r="AJ5024" i="1"/>
  <c r="O4965" i="1" l="1"/>
  <c r="R4965" i="1" s="1"/>
  <c r="Y5024" i="1"/>
  <c r="Z5024" i="1"/>
  <c r="AA5024" i="1" s="1"/>
  <c r="AH5024" i="1" s="1"/>
  <c r="C5025" i="1"/>
  <c r="I5025" i="1"/>
  <c r="H5025" i="1" s="1"/>
  <c r="AJ5025" i="1"/>
  <c r="AB5027" i="1"/>
  <c r="M4968" i="1"/>
  <c r="N4968" i="1" s="1"/>
  <c r="P4968" i="1"/>
  <c r="Q4968" i="1"/>
  <c r="L4969" i="1"/>
  <c r="F4966" i="1"/>
  <c r="O4966" i="1" s="1"/>
  <c r="R4966" i="1" s="1"/>
  <c r="T4960" i="1"/>
  <c r="AF4960" i="1" s="1"/>
  <c r="S4961" i="1"/>
  <c r="K5025" i="1"/>
  <c r="A5026" i="1"/>
  <c r="X5025" i="1"/>
  <c r="AC4967" i="1"/>
  <c r="AE4967" i="1" s="1"/>
  <c r="G4967" i="1"/>
  <c r="J4966" i="1" l="1"/>
  <c r="C5026" i="1"/>
  <c r="I5026" i="1"/>
  <c r="H5026" i="1" s="1"/>
  <c r="Y5025" i="1"/>
  <c r="AJ5026" i="1"/>
  <c r="Z5025" i="1"/>
  <c r="AA5025" i="1" s="1"/>
  <c r="AH5025" i="1" s="1"/>
  <c r="T4961" i="1"/>
  <c r="AF4961" i="1" s="1"/>
  <c r="S4962" i="1"/>
  <c r="AC4968" i="1"/>
  <c r="AE4968" i="1" s="1"/>
  <c r="G4968" i="1"/>
  <c r="A5027" i="1"/>
  <c r="K5026" i="1"/>
  <c r="X5026" i="1"/>
  <c r="F4967" i="1"/>
  <c r="J4967" i="1" s="1"/>
  <c r="M4969" i="1"/>
  <c r="N4969" i="1" s="1"/>
  <c r="P4969" i="1"/>
  <c r="Q4969" i="1"/>
  <c r="L4970" i="1"/>
  <c r="AB5028" i="1"/>
  <c r="O4967" i="1" l="1"/>
  <c r="R4967" i="1" s="1"/>
  <c r="AC4969" i="1"/>
  <c r="AE4969" i="1" s="1"/>
  <c r="G4969" i="1"/>
  <c r="X5027" i="1"/>
  <c r="A5028" i="1"/>
  <c r="K5027" i="1"/>
  <c r="M4970" i="1"/>
  <c r="N4970" i="1" s="1"/>
  <c r="P4970" i="1"/>
  <c r="Q4970" i="1"/>
  <c r="L4971" i="1"/>
  <c r="F4968" i="1"/>
  <c r="J4968" i="1" s="1"/>
  <c r="T4962" i="1"/>
  <c r="AF4962" i="1" s="1"/>
  <c r="S4963" i="1"/>
  <c r="Z5026" i="1"/>
  <c r="AA5026" i="1" s="1"/>
  <c r="AH5026" i="1" s="1"/>
  <c r="I5027" i="1"/>
  <c r="H5027" i="1" s="1"/>
  <c r="AJ5027" i="1"/>
  <c r="Y5026" i="1"/>
  <c r="C5027" i="1"/>
  <c r="AB5029" i="1"/>
  <c r="AC4970" i="1" l="1"/>
  <c r="AE4970" i="1" s="1"/>
  <c r="G4970" i="1"/>
  <c r="Y5027" i="1"/>
  <c r="AJ5028" i="1"/>
  <c r="Z5027" i="1"/>
  <c r="AA5027" i="1" s="1"/>
  <c r="AH5027" i="1" s="1"/>
  <c r="C5028" i="1"/>
  <c r="I5028" i="1"/>
  <c r="H5028" i="1" s="1"/>
  <c r="T4963" i="1"/>
  <c r="AF4963" i="1" s="1"/>
  <c r="S4964" i="1"/>
  <c r="M4971" i="1"/>
  <c r="N4971" i="1" s="1"/>
  <c r="L4972" i="1"/>
  <c r="F4969" i="1"/>
  <c r="J4969" i="1" s="1"/>
  <c r="O4968" i="1"/>
  <c r="R4968" i="1" s="1"/>
  <c r="AB5030" i="1"/>
  <c r="X5028" i="1"/>
  <c r="K5028" i="1"/>
  <c r="A5029" i="1"/>
  <c r="O4969" i="1" l="1"/>
  <c r="R4969" i="1" s="1"/>
  <c r="T4964" i="1"/>
  <c r="AF4964" i="1" s="1"/>
  <c r="S4965" i="1"/>
  <c r="F4970" i="1"/>
  <c r="O4970" i="1" s="1"/>
  <c r="Z5028" i="1"/>
  <c r="AA5028" i="1" s="1"/>
  <c r="AH5028" i="1" s="1"/>
  <c r="AJ5029" i="1"/>
  <c r="I5029" i="1"/>
  <c r="H5029" i="1" s="1"/>
  <c r="Y5028" i="1"/>
  <c r="C5029" i="1"/>
  <c r="AC4971" i="1"/>
  <c r="AE4971" i="1" s="1"/>
  <c r="G4971" i="1"/>
  <c r="X5029" i="1"/>
  <c r="K5029" i="1"/>
  <c r="A5030" i="1"/>
  <c r="AB5031" i="1"/>
  <c r="M4972" i="1"/>
  <c r="N4972" i="1" s="1"/>
  <c r="L4973" i="1"/>
  <c r="R4970" i="1" l="1"/>
  <c r="P4971" i="1"/>
  <c r="M4973" i="1"/>
  <c r="N4973" i="1" s="1"/>
  <c r="L4974" i="1"/>
  <c r="J4970" i="1"/>
  <c r="AB5032" i="1"/>
  <c r="Y5029" i="1"/>
  <c r="AJ5030" i="1"/>
  <c r="Z5029" i="1"/>
  <c r="AA5029" i="1" s="1"/>
  <c r="AH5029" i="1" s="1"/>
  <c r="I5030" i="1"/>
  <c r="H5030" i="1" s="1"/>
  <c r="C5030" i="1"/>
  <c r="T4965" i="1"/>
  <c r="AF4965" i="1" s="1"/>
  <c r="S4966" i="1"/>
  <c r="X5030" i="1"/>
  <c r="A5031" i="1"/>
  <c r="K5030" i="1"/>
  <c r="F4971" i="1"/>
  <c r="J4971" i="1" s="1"/>
  <c r="G4972" i="1"/>
  <c r="AC4972" i="1"/>
  <c r="AE4972" i="1" s="1"/>
  <c r="O4971" i="1" l="1"/>
  <c r="A5032" i="1"/>
  <c r="K5031" i="1"/>
  <c r="X5031" i="1"/>
  <c r="AC4973" i="1"/>
  <c r="AE4973" i="1" s="1"/>
  <c r="G4973" i="1"/>
  <c r="F4972" i="1"/>
  <c r="J4972" i="1" s="1"/>
  <c r="M4974" i="1"/>
  <c r="N4974" i="1" s="1"/>
  <c r="L4975" i="1"/>
  <c r="Q4971" i="1"/>
  <c r="Q4972" i="1" s="1"/>
  <c r="Q4973" i="1" s="1"/>
  <c r="Q4974" i="1" s="1"/>
  <c r="P4972" i="1"/>
  <c r="P4973" i="1" s="1"/>
  <c r="P4974" i="1" s="1"/>
  <c r="Y5030" i="1"/>
  <c r="Z5030" i="1"/>
  <c r="AA5030" i="1" s="1"/>
  <c r="AH5030" i="1" s="1"/>
  <c r="C5031" i="1"/>
  <c r="AJ5031" i="1"/>
  <c r="I5031" i="1"/>
  <c r="H5031" i="1" s="1"/>
  <c r="T4966" i="1"/>
  <c r="AF4966" i="1" s="1"/>
  <c r="S4967" i="1"/>
  <c r="AB5033" i="1"/>
  <c r="O4972" i="1" l="1"/>
  <c r="R4972" i="1" s="1"/>
  <c r="AB5034" i="1"/>
  <c r="AC4974" i="1"/>
  <c r="AE4974" i="1" s="1"/>
  <c r="G4974" i="1"/>
  <c r="A5033" i="1"/>
  <c r="X5032" i="1"/>
  <c r="K5032" i="1"/>
  <c r="T4967" i="1"/>
  <c r="AF4967" i="1" s="1"/>
  <c r="S4968" i="1"/>
  <c r="M4975" i="1"/>
  <c r="N4975" i="1" s="1"/>
  <c r="P4975" i="1"/>
  <c r="Q4975" i="1"/>
  <c r="L4976" i="1"/>
  <c r="F4973" i="1"/>
  <c r="J4973" i="1" s="1"/>
  <c r="Y5031" i="1"/>
  <c r="Z5031" i="1"/>
  <c r="AA5031" i="1" s="1"/>
  <c r="AH5031" i="1" s="1"/>
  <c r="C5032" i="1"/>
  <c r="I5032" i="1"/>
  <c r="H5032" i="1" s="1"/>
  <c r="AJ5032" i="1"/>
  <c r="R4971" i="1"/>
  <c r="Z5032" i="1" l="1"/>
  <c r="Y5032" i="1"/>
  <c r="I5033" i="1"/>
  <c r="H5033" i="1" s="1"/>
  <c r="C5033" i="1"/>
  <c r="AJ5033" i="1"/>
  <c r="F4974" i="1"/>
  <c r="O4974" i="1" s="1"/>
  <c r="R4974" i="1" s="1"/>
  <c r="AC4975" i="1"/>
  <c r="AE4975" i="1" s="1"/>
  <c r="G4975" i="1"/>
  <c r="O4973" i="1"/>
  <c r="R4973" i="1" s="1"/>
  <c r="M4976" i="1"/>
  <c r="N4976" i="1" s="1"/>
  <c r="P4976" i="1"/>
  <c r="Q4976" i="1"/>
  <c r="L4977" i="1"/>
  <c r="T4968" i="1"/>
  <c r="AF4968" i="1" s="1"/>
  <c r="S4969" i="1"/>
  <c r="X5033" i="1"/>
  <c r="A5034" i="1"/>
  <c r="K5033" i="1"/>
  <c r="AB5035" i="1"/>
  <c r="J4974" i="1" l="1"/>
  <c r="K5034" i="1"/>
  <c r="X5034" i="1"/>
  <c r="A5035" i="1"/>
  <c r="Z5033" i="1"/>
  <c r="AA5033" i="1" s="1"/>
  <c r="AH5033" i="1" s="1"/>
  <c r="C5034" i="1"/>
  <c r="I5034" i="1"/>
  <c r="H5034" i="1" s="1"/>
  <c r="AJ5034" i="1"/>
  <c r="Y5033" i="1"/>
  <c r="AB5036" i="1"/>
  <c r="T4969" i="1"/>
  <c r="AF4969" i="1" s="1"/>
  <c r="S4970" i="1"/>
  <c r="F4975" i="1"/>
  <c r="J4975" i="1" s="1"/>
  <c r="AC4976" i="1"/>
  <c r="AE4976" i="1" s="1"/>
  <c r="G4976" i="1"/>
  <c r="M4977" i="1"/>
  <c r="N4977" i="1" s="1"/>
  <c r="P4977" i="1"/>
  <c r="Q4977" i="1"/>
  <c r="L4978" i="1"/>
  <c r="O4975" i="1" l="1"/>
  <c r="R4975" i="1" s="1"/>
  <c r="F4976" i="1"/>
  <c r="J4976" i="1" s="1"/>
  <c r="M4978" i="1"/>
  <c r="N4978" i="1" s="1"/>
  <c r="P4978" i="1"/>
  <c r="Q4978" i="1"/>
  <c r="L4979" i="1"/>
  <c r="K5035" i="1"/>
  <c r="X5035" i="1"/>
  <c r="A5036" i="1"/>
  <c r="AB5037" i="1"/>
  <c r="Y5034" i="1"/>
  <c r="Z5034" i="1"/>
  <c r="AA5034" i="1" s="1"/>
  <c r="AH5034" i="1" s="1"/>
  <c r="C5035" i="1"/>
  <c r="I5035" i="1"/>
  <c r="H5035" i="1" s="1"/>
  <c r="AJ5035" i="1"/>
  <c r="AC4977" i="1"/>
  <c r="AE4977" i="1" s="1"/>
  <c r="G4977" i="1"/>
  <c r="T4970" i="1"/>
  <c r="S4971" i="1"/>
  <c r="O4976" i="1" l="1"/>
  <c r="R4976" i="1" s="1"/>
  <c r="T4971" i="1"/>
  <c r="AF4971" i="1" s="1"/>
  <c r="S4972" i="1"/>
  <c r="X5036" i="1"/>
  <c r="K5036" i="1"/>
  <c r="A5037" i="1"/>
  <c r="AF4970" i="1"/>
  <c r="AA4970" i="1"/>
  <c r="AB5038" i="1"/>
  <c r="Z5035" i="1"/>
  <c r="AA5035" i="1" s="1"/>
  <c r="AH5035" i="1" s="1"/>
  <c r="I5036" i="1"/>
  <c r="H5036" i="1" s="1"/>
  <c r="C5036" i="1"/>
  <c r="Y5035" i="1"/>
  <c r="AJ5036" i="1"/>
  <c r="AC4978" i="1"/>
  <c r="AE4978" i="1" s="1"/>
  <c r="G4978" i="1"/>
  <c r="F4977" i="1"/>
  <c r="O4977" i="1" s="1"/>
  <c r="R4977" i="1" s="1"/>
  <c r="M4979" i="1"/>
  <c r="N4979" i="1" s="1"/>
  <c r="P4979" i="1"/>
  <c r="Q4979" i="1"/>
  <c r="L4980" i="1"/>
  <c r="AH4970" i="1" l="1"/>
  <c r="J4977" i="1"/>
  <c r="F4978" i="1"/>
  <c r="O4978" i="1" s="1"/>
  <c r="R4978" i="1" s="1"/>
  <c r="A5038" i="1"/>
  <c r="X5037" i="1"/>
  <c r="K5037" i="1"/>
  <c r="AC4979" i="1"/>
  <c r="AE4979" i="1" s="1"/>
  <c r="G4979" i="1"/>
  <c r="AB5039" i="1"/>
  <c r="M4980" i="1"/>
  <c r="N4980" i="1" s="1"/>
  <c r="P4980" i="1"/>
  <c r="Q4980" i="1"/>
  <c r="L4981" i="1"/>
  <c r="C5037" i="1"/>
  <c r="I5037" i="1"/>
  <c r="H5037" i="1" s="1"/>
  <c r="Z5036" i="1"/>
  <c r="AA5036" i="1" s="1"/>
  <c r="AH5036" i="1" s="1"/>
  <c r="AJ5037" i="1"/>
  <c r="Y5036" i="1"/>
  <c r="T4972" i="1"/>
  <c r="AF4972" i="1" s="1"/>
  <c r="S4973" i="1"/>
  <c r="J4978" i="1" l="1"/>
  <c r="T4973" i="1"/>
  <c r="AF4973" i="1" s="1"/>
  <c r="S4974" i="1"/>
  <c r="AB5040" i="1"/>
  <c r="F4979" i="1"/>
  <c r="J4979" i="1" s="1"/>
  <c r="Y5037" i="1"/>
  <c r="C5038" i="1"/>
  <c r="I5038" i="1"/>
  <c r="H5038" i="1" s="1"/>
  <c r="Z5037" i="1"/>
  <c r="AA5037" i="1" s="1"/>
  <c r="AH5037" i="1" s="1"/>
  <c r="AJ5038" i="1"/>
  <c r="AC4980" i="1"/>
  <c r="AE4980" i="1" s="1"/>
  <c r="G4980" i="1"/>
  <c r="X5038" i="1"/>
  <c r="A5039" i="1"/>
  <c r="K5038" i="1"/>
  <c r="M4981" i="1"/>
  <c r="N4981" i="1" s="1"/>
  <c r="P4981" i="1"/>
  <c r="Q4981" i="1"/>
  <c r="L4982" i="1"/>
  <c r="O4979" i="1" l="1"/>
  <c r="R4979" i="1" s="1"/>
  <c r="AB5041" i="1"/>
  <c r="F4980" i="1"/>
  <c r="O4980" i="1" s="1"/>
  <c r="R4980" i="1" s="1"/>
  <c r="T4974" i="1"/>
  <c r="AF4974" i="1" s="1"/>
  <c r="S4975" i="1"/>
  <c r="AC4981" i="1"/>
  <c r="AE4981" i="1" s="1"/>
  <c r="G4981" i="1"/>
  <c r="X5039" i="1"/>
  <c r="K5039" i="1"/>
  <c r="A5040" i="1"/>
  <c r="M4982" i="1"/>
  <c r="N4982" i="1" s="1"/>
  <c r="P4982" i="1"/>
  <c r="Q4982" i="1"/>
  <c r="L4983" i="1"/>
  <c r="Z5038" i="1"/>
  <c r="AA5038" i="1" s="1"/>
  <c r="AH5038" i="1" s="1"/>
  <c r="I5039" i="1"/>
  <c r="H5039" i="1" s="1"/>
  <c r="C5039" i="1"/>
  <c r="Y5038" i="1"/>
  <c r="AJ5039" i="1"/>
  <c r="J4980" i="1" l="1"/>
  <c r="T4975" i="1"/>
  <c r="AF4975" i="1" s="1"/>
  <c r="S4976" i="1"/>
  <c r="AC4982" i="1"/>
  <c r="AE4982" i="1" s="1"/>
  <c r="G4982" i="1"/>
  <c r="Y5039" i="1"/>
  <c r="AJ5040" i="1"/>
  <c r="Z5039" i="1"/>
  <c r="AA5039" i="1" s="1"/>
  <c r="AH5039" i="1" s="1"/>
  <c r="C5040" i="1"/>
  <c r="I5040" i="1"/>
  <c r="H5040" i="1" s="1"/>
  <c r="AB5042" i="1"/>
  <c r="M4983" i="1"/>
  <c r="N4983" i="1" s="1"/>
  <c r="P4983" i="1"/>
  <c r="Q4983" i="1"/>
  <c r="L4984" i="1"/>
  <c r="F4981" i="1"/>
  <c r="J4981" i="1" s="1"/>
  <c r="K5040" i="1"/>
  <c r="A5041" i="1"/>
  <c r="X5040" i="1"/>
  <c r="AC4983" i="1" l="1"/>
  <c r="AE4983" i="1" s="1"/>
  <c r="G4983" i="1"/>
  <c r="T4976" i="1"/>
  <c r="AF4976" i="1" s="1"/>
  <c r="S4977" i="1"/>
  <c r="M4984" i="1"/>
  <c r="N4984" i="1" s="1"/>
  <c r="P4984" i="1"/>
  <c r="Q4984" i="1"/>
  <c r="L4985" i="1"/>
  <c r="AB5043" i="1"/>
  <c r="I5041" i="1"/>
  <c r="H5041" i="1" s="1"/>
  <c r="C5041" i="1"/>
  <c r="Y5040" i="1"/>
  <c r="AJ5041" i="1"/>
  <c r="Z5040" i="1"/>
  <c r="AA5040" i="1" s="1"/>
  <c r="AH5040" i="1" s="1"/>
  <c r="A5042" i="1"/>
  <c r="K5041" i="1"/>
  <c r="X5041" i="1"/>
  <c r="O4981" i="1"/>
  <c r="R4981" i="1" s="1"/>
  <c r="F4982" i="1"/>
  <c r="J4982" i="1" s="1"/>
  <c r="O4982" i="1" l="1"/>
  <c r="R4982" i="1" s="1"/>
  <c r="K5042" i="1"/>
  <c r="X5042" i="1"/>
  <c r="A5043" i="1"/>
  <c r="M4985" i="1"/>
  <c r="N4985" i="1" s="1"/>
  <c r="P4985" i="1"/>
  <c r="Q4985" i="1"/>
  <c r="L4986" i="1"/>
  <c r="AB5044" i="1"/>
  <c r="Y5041" i="1"/>
  <c r="C5042" i="1"/>
  <c r="Z5041" i="1"/>
  <c r="AA5041" i="1" s="1"/>
  <c r="AH5041" i="1" s="1"/>
  <c r="AJ5042" i="1"/>
  <c r="I5042" i="1"/>
  <c r="H5042" i="1" s="1"/>
  <c r="F4983" i="1"/>
  <c r="O4983" i="1" s="1"/>
  <c r="R4983" i="1" s="1"/>
  <c r="AC4984" i="1"/>
  <c r="AE4984" i="1" s="1"/>
  <c r="G4984" i="1"/>
  <c r="T4977" i="1"/>
  <c r="AF4977" i="1" s="1"/>
  <c r="S4978" i="1"/>
  <c r="J4983" i="1" l="1"/>
  <c r="T4978" i="1"/>
  <c r="AF4978" i="1" s="1"/>
  <c r="S4979" i="1"/>
  <c r="AB5045" i="1"/>
  <c r="C5043" i="1"/>
  <c r="Z5042" i="1"/>
  <c r="AA5042" i="1" s="1"/>
  <c r="AH5042" i="1" s="1"/>
  <c r="AJ5043" i="1"/>
  <c r="Y5042" i="1"/>
  <c r="I5043" i="1"/>
  <c r="H5043" i="1" s="1"/>
  <c r="F4984" i="1"/>
  <c r="O4984" i="1" s="1"/>
  <c r="R4984" i="1" s="1"/>
  <c r="AC4985" i="1"/>
  <c r="AE4985" i="1" s="1"/>
  <c r="G4985" i="1"/>
  <c r="M4986" i="1"/>
  <c r="N4986" i="1" s="1"/>
  <c r="P4986" i="1"/>
  <c r="Q4986" i="1"/>
  <c r="L4987" i="1"/>
  <c r="A5044" i="1"/>
  <c r="X5043" i="1"/>
  <c r="K5043" i="1"/>
  <c r="J4984" i="1" l="1"/>
  <c r="C5044" i="1"/>
  <c r="Y5043" i="1"/>
  <c r="AJ5044" i="1"/>
  <c r="Z5043" i="1"/>
  <c r="AA5043" i="1" s="1"/>
  <c r="AH5043" i="1" s="1"/>
  <c r="I5044" i="1"/>
  <c r="H5044" i="1" s="1"/>
  <c r="A5045" i="1"/>
  <c r="K5044" i="1"/>
  <c r="X5044" i="1"/>
  <c r="M4987" i="1"/>
  <c r="N4987" i="1" s="1"/>
  <c r="P4987" i="1"/>
  <c r="Q4987" i="1"/>
  <c r="L4988" i="1"/>
  <c r="AB5046" i="1"/>
  <c r="AC4986" i="1"/>
  <c r="AE4986" i="1" s="1"/>
  <c r="G4986" i="1"/>
  <c r="F4985" i="1"/>
  <c r="J4985" i="1" s="1"/>
  <c r="T4979" i="1"/>
  <c r="AF4979" i="1" s="1"/>
  <c r="S4980" i="1"/>
  <c r="O4985" i="1" l="1"/>
  <c r="R4985" i="1" s="1"/>
  <c r="AC4987" i="1"/>
  <c r="AE4987" i="1" s="1"/>
  <c r="G4987" i="1"/>
  <c r="X5045" i="1"/>
  <c r="A5046" i="1"/>
  <c r="K5045" i="1"/>
  <c r="F4986" i="1"/>
  <c r="O4986" i="1" s="1"/>
  <c r="R4986" i="1" s="1"/>
  <c r="AB5047" i="1"/>
  <c r="M4988" i="1"/>
  <c r="N4988" i="1" s="1"/>
  <c r="P4988" i="1"/>
  <c r="Q4988" i="1"/>
  <c r="L4989" i="1"/>
  <c r="Y5044" i="1"/>
  <c r="I5045" i="1"/>
  <c r="H5045" i="1" s="1"/>
  <c r="AJ5045" i="1"/>
  <c r="Z5044" i="1"/>
  <c r="AA5044" i="1" s="1"/>
  <c r="AH5044" i="1" s="1"/>
  <c r="C5045" i="1"/>
  <c r="T4980" i="1"/>
  <c r="AF4980" i="1" s="1"/>
  <c r="S4981" i="1"/>
  <c r="AC4988" i="1" l="1"/>
  <c r="AE4988" i="1" s="1"/>
  <c r="G4988" i="1"/>
  <c r="J4986" i="1"/>
  <c r="X5046" i="1"/>
  <c r="K5046" i="1"/>
  <c r="A5047" i="1"/>
  <c r="M4989" i="1"/>
  <c r="N4989" i="1" s="1"/>
  <c r="P4989" i="1"/>
  <c r="Q4989" i="1"/>
  <c r="L4990" i="1"/>
  <c r="Y5045" i="1"/>
  <c r="AJ5046" i="1"/>
  <c r="Z5045" i="1"/>
  <c r="AA5045" i="1" s="1"/>
  <c r="AH5045" i="1" s="1"/>
  <c r="I5046" i="1"/>
  <c r="H5046" i="1" s="1"/>
  <c r="C5046" i="1"/>
  <c r="AB5048" i="1"/>
  <c r="F4987" i="1"/>
  <c r="O4987" i="1" s="1"/>
  <c r="R4987" i="1" s="1"/>
  <c r="T4981" i="1"/>
  <c r="AF4981" i="1" s="1"/>
  <c r="S4982" i="1"/>
  <c r="J4987" i="1" l="1"/>
  <c r="A5048" i="1"/>
  <c r="X5047" i="1"/>
  <c r="K5047" i="1"/>
  <c r="AC4989" i="1"/>
  <c r="AE4989" i="1" s="1"/>
  <c r="G4989" i="1"/>
  <c r="F4988" i="1"/>
  <c r="O4988" i="1" s="1"/>
  <c r="R4988" i="1" s="1"/>
  <c r="M4990" i="1"/>
  <c r="N4990" i="1" s="1"/>
  <c r="P4990" i="1"/>
  <c r="Q4990" i="1"/>
  <c r="L4991" i="1"/>
  <c r="AB5049" i="1"/>
  <c r="T4982" i="1"/>
  <c r="AF4982" i="1" s="1"/>
  <c r="S4983" i="1"/>
  <c r="AJ5047" i="1"/>
  <c r="Z5046" i="1"/>
  <c r="AA5046" i="1" s="1"/>
  <c r="AH5046" i="1" s="1"/>
  <c r="C5047" i="1"/>
  <c r="I5047" i="1"/>
  <c r="H5047" i="1" s="1"/>
  <c r="Y5046" i="1"/>
  <c r="J4988" i="1" l="1"/>
  <c r="A5049" i="1"/>
  <c r="K5048" i="1"/>
  <c r="X5048" i="1"/>
  <c r="AB5050" i="1"/>
  <c r="T4983" i="1"/>
  <c r="AF4983" i="1" s="1"/>
  <c r="S4984" i="1"/>
  <c r="AC4990" i="1"/>
  <c r="AE4990" i="1" s="1"/>
  <c r="G4990" i="1"/>
  <c r="F4989" i="1"/>
  <c r="J4989" i="1" s="1"/>
  <c r="M4991" i="1"/>
  <c r="N4991" i="1" s="1"/>
  <c r="P4991" i="1"/>
  <c r="Q4991" i="1"/>
  <c r="L4992" i="1"/>
  <c r="Y5047" i="1"/>
  <c r="C5048" i="1"/>
  <c r="I5048" i="1"/>
  <c r="H5048" i="1" s="1"/>
  <c r="Z5047" i="1"/>
  <c r="AA5047" i="1" s="1"/>
  <c r="AH5047" i="1" s="1"/>
  <c r="AJ5048" i="1"/>
  <c r="O4989" i="1" l="1"/>
  <c r="R4989" i="1" s="1"/>
  <c r="T4984" i="1"/>
  <c r="AF4984" i="1" s="1"/>
  <c r="S4985" i="1"/>
  <c r="Z5048" i="1"/>
  <c r="AA5048" i="1" s="1"/>
  <c r="AH5048" i="1" s="1"/>
  <c r="C5049" i="1"/>
  <c r="I5049" i="1"/>
  <c r="H5049" i="1" s="1"/>
  <c r="AJ5049" i="1"/>
  <c r="Y5048" i="1"/>
  <c r="AB5051" i="1"/>
  <c r="M4992" i="1"/>
  <c r="N4992" i="1" s="1"/>
  <c r="P4992" i="1"/>
  <c r="Q4992" i="1"/>
  <c r="L4993" i="1"/>
  <c r="F4990" i="1"/>
  <c r="J4990" i="1" s="1"/>
  <c r="AC4991" i="1"/>
  <c r="AE4991" i="1" s="1"/>
  <c r="G4991" i="1"/>
  <c r="A5050" i="1"/>
  <c r="X5049" i="1"/>
  <c r="K5049" i="1"/>
  <c r="O4990" i="1" l="1"/>
  <c r="R4990" i="1" s="1"/>
  <c r="AJ5050" i="1"/>
  <c r="Y5049" i="1"/>
  <c r="C5050" i="1"/>
  <c r="Z5049" i="1"/>
  <c r="AA5049" i="1" s="1"/>
  <c r="AH5049" i="1" s="1"/>
  <c r="I5050" i="1"/>
  <c r="H5050" i="1" s="1"/>
  <c r="K5050" i="1"/>
  <c r="X5050" i="1"/>
  <c r="A5051" i="1"/>
  <c r="M4993" i="1"/>
  <c r="N4993" i="1" s="1"/>
  <c r="P4993" i="1"/>
  <c r="Q4993" i="1"/>
  <c r="L4994" i="1"/>
  <c r="T4985" i="1"/>
  <c r="AF4985" i="1" s="1"/>
  <c r="S4986" i="1"/>
  <c r="F4991" i="1"/>
  <c r="O4991" i="1" s="1"/>
  <c r="R4991" i="1" s="1"/>
  <c r="AB5052" i="1"/>
  <c r="AC4992" i="1"/>
  <c r="AE4992" i="1" s="1"/>
  <c r="G4992" i="1"/>
  <c r="J4991" i="1" l="1"/>
  <c r="AB5053" i="1"/>
  <c r="T4986" i="1"/>
  <c r="AF4986" i="1" s="1"/>
  <c r="S4987" i="1"/>
  <c r="AC4993" i="1"/>
  <c r="AE4993" i="1" s="1"/>
  <c r="G4993" i="1"/>
  <c r="A5052" i="1"/>
  <c r="K5051" i="1"/>
  <c r="X5051" i="1"/>
  <c r="M4994" i="1"/>
  <c r="N4994" i="1" s="1"/>
  <c r="P4994" i="1"/>
  <c r="Q4994" i="1"/>
  <c r="L4995" i="1"/>
  <c r="Y5050" i="1"/>
  <c r="I5051" i="1"/>
  <c r="H5051" i="1" s="1"/>
  <c r="AJ5051" i="1"/>
  <c r="Z5050" i="1"/>
  <c r="AA5050" i="1" s="1"/>
  <c r="AH5050" i="1" s="1"/>
  <c r="C5051" i="1"/>
  <c r="F4992" i="1"/>
  <c r="J4992" i="1" s="1"/>
  <c r="O4992" i="1" l="1"/>
  <c r="R4992" i="1" s="1"/>
  <c r="M4995" i="1"/>
  <c r="N4995" i="1" s="1"/>
  <c r="P4995" i="1"/>
  <c r="Q4995" i="1"/>
  <c r="L4996" i="1"/>
  <c r="F4993" i="1"/>
  <c r="O4993" i="1" s="1"/>
  <c r="R4993" i="1" s="1"/>
  <c r="Z5051" i="1"/>
  <c r="AA5051" i="1" s="1"/>
  <c r="AH5051" i="1" s="1"/>
  <c r="I5052" i="1"/>
  <c r="H5052" i="1" s="1"/>
  <c r="C5052" i="1"/>
  <c r="Y5051" i="1"/>
  <c r="AJ5052" i="1"/>
  <c r="AB5054" i="1"/>
  <c r="AC4994" i="1"/>
  <c r="AE4994" i="1" s="1"/>
  <c r="G4994" i="1"/>
  <c r="X5052" i="1"/>
  <c r="A5053" i="1"/>
  <c r="K5052" i="1"/>
  <c r="T4987" i="1"/>
  <c r="AF4987" i="1" s="1"/>
  <c r="S4988" i="1"/>
  <c r="AC4995" i="1" l="1"/>
  <c r="AE4995" i="1" s="1"/>
  <c r="G4995" i="1"/>
  <c r="AB5055" i="1"/>
  <c r="M4996" i="1"/>
  <c r="N4996" i="1" s="1"/>
  <c r="P4996" i="1"/>
  <c r="Q4996" i="1"/>
  <c r="L4997" i="1"/>
  <c r="Y5052" i="1"/>
  <c r="AJ5053" i="1"/>
  <c r="Z5052" i="1"/>
  <c r="AA5052" i="1" s="1"/>
  <c r="AH5052" i="1" s="1"/>
  <c r="C5053" i="1"/>
  <c r="I5053" i="1"/>
  <c r="H5053" i="1" s="1"/>
  <c r="K5053" i="1"/>
  <c r="A5054" i="1"/>
  <c r="X5053" i="1"/>
  <c r="F4994" i="1"/>
  <c r="J4994" i="1" s="1"/>
  <c r="J4993" i="1"/>
  <c r="T4988" i="1"/>
  <c r="AF4988" i="1" s="1"/>
  <c r="S4989" i="1"/>
  <c r="O4994" i="1" l="1"/>
  <c r="R4994" i="1" s="1"/>
  <c r="T4989" i="1"/>
  <c r="AF4989" i="1" s="1"/>
  <c r="S4990" i="1"/>
  <c r="X5054" i="1"/>
  <c r="A5055" i="1"/>
  <c r="K5054" i="1"/>
  <c r="Z5053" i="1"/>
  <c r="AA5053" i="1" s="1"/>
  <c r="AH5053" i="1" s="1"/>
  <c r="AJ5054" i="1"/>
  <c r="I5054" i="1"/>
  <c r="H5054" i="1" s="1"/>
  <c r="Y5053" i="1"/>
  <c r="C5054" i="1"/>
  <c r="AB5056" i="1"/>
  <c r="AC4996" i="1"/>
  <c r="AE4996" i="1" s="1"/>
  <c r="G4996" i="1"/>
  <c r="F4995" i="1"/>
  <c r="O4995" i="1" s="1"/>
  <c r="R4995" i="1" s="1"/>
  <c r="M4997" i="1"/>
  <c r="N4997" i="1" s="1"/>
  <c r="P4997" i="1"/>
  <c r="Q4997" i="1"/>
  <c r="L4998" i="1"/>
  <c r="J4995" i="1" l="1"/>
  <c r="M4998" i="1"/>
  <c r="N4998" i="1" s="1"/>
  <c r="P4998" i="1"/>
  <c r="Q4998" i="1"/>
  <c r="L4999" i="1"/>
  <c r="F4996" i="1"/>
  <c r="O4996" i="1" s="1"/>
  <c r="R4996" i="1" s="1"/>
  <c r="Z5054" i="1"/>
  <c r="AA5054" i="1" s="1"/>
  <c r="AH5054" i="1" s="1"/>
  <c r="AJ5055" i="1"/>
  <c r="I5055" i="1"/>
  <c r="H5055" i="1" s="1"/>
  <c r="Y5054" i="1"/>
  <c r="C5055" i="1"/>
  <c r="AB5057" i="1"/>
  <c r="T4990" i="1"/>
  <c r="AF4990" i="1" s="1"/>
  <c r="S4991" i="1"/>
  <c r="AC4997" i="1"/>
  <c r="AE4997" i="1" s="1"/>
  <c r="G4997" i="1"/>
  <c r="X5055" i="1"/>
  <c r="A5056" i="1"/>
  <c r="K5055" i="1"/>
  <c r="C5056" i="1" l="1"/>
  <c r="Y5055" i="1"/>
  <c r="AJ5056" i="1"/>
  <c r="Z5055" i="1"/>
  <c r="AA5055" i="1" s="1"/>
  <c r="AH5055" i="1" s="1"/>
  <c r="I5056" i="1"/>
  <c r="H5056" i="1" s="1"/>
  <c r="F4997" i="1"/>
  <c r="O4997" i="1" s="1"/>
  <c r="R4997" i="1" s="1"/>
  <c r="AB5058" i="1"/>
  <c r="M4999" i="1"/>
  <c r="N4999" i="1" s="1"/>
  <c r="P4999" i="1"/>
  <c r="Q4999" i="1"/>
  <c r="L5000" i="1"/>
  <c r="J4996" i="1"/>
  <c r="A5057" i="1"/>
  <c r="X5056" i="1"/>
  <c r="K5056" i="1"/>
  <c r="T4991" i="1"/>
  <c r="AF4991" i="1" s="1"/>
  <c r="S4992" i="1"/>
  <c r="AC4998" i="1"/>
  <c r="AE4998" i="1" s="1"/>
  <c r="G4998" i="1"/>
  <c r="J4997" i="1" l="1"/>
  <c r="T4992" i="1"/>
  <c r="AF4992" i="1" s="1"/>
  <c r="S4993" i="1"/>
  <c r="F4998" i="1"/>
  <c r="J4998" i="1" s="1"/>
  <c r="AC4999" i="1"/>
  <c r="AE4999" i="1" s="1"/>
  <c r="G4999" i="1"/>
  <c r="AB5059" i="1"/>
  <c r="I5057" i="1"/>
  <c r="H5057" i="1" s="1"/>
  <c r="Y5056" i="1"/>
  <c r="C5057" i="1"/>
  <c r="Z5056" i="1"/>
  <c r="AA5056" i="1" s="1"/>
  <c r="AH5056" i="1" s="1"/>
  <c r="AJ5057" i="1"/>
  <c r="X5057" i="1"/>
  <c r="A5058" i="1"/>
  <c r="K5057" i="1"/>
  <c r="M5000" i="1"/>
  <c r="N5000" i="1" s="1"/>
  <c r="P5000" i="1"/>
  <c r="Q5000" i="1"/>
  <c r="L5001" i="1"/>
  <c r="O4998" i="1" l="1"/>
  <c r="R4998" i="1" s="1"/>
  <c r="M5001" i="1"/>
  <c r="N5001" i="1" s="1"/>
  <c r="L5002" i="1"/>
  <c r="X5058" i="1"/>
  <c r="A5059" i="1"/>
  <c r="K5058" i="1"/>
  <c r="AB5060" i="1"/>
  <c r="AC5000" i="1"/>
  <c r="AE5000" i="1" s="1"/>
  <c r="G5000" i="1"/>
  <c r="Z5057" i="1"/>
  <c r="AA5057" i="1" s="1"/>
  <c r="AH5057" i="1" s="1"/>
  <c r="AJ5058" i="1"/>
  <c r="Y5057" i="1"/>
  <c r="C5058" i="1"/>
  <c r="I5058" i="1"/>
  <c r="H5058" i="1" s="1"/>
  <c r="F4999" i="1"/>
  <c r="J4999" i="1" s="1"/>
  <c r="T4993" i="1"/>
  <c r="AF4993" i="1" s="1"/>
  <c r="S4994" i="1"/>
  <c r="AB5061" i="1" l="1"/>
  <c r="X5059" i="1"/>
  <c r="A5060" i="1"/>
  <c r="K5059" i="1"/>
  <c r="M5002" i="1"/>
  <c r="N5002" i="1" s="1"/>
  <c r="L5003" i="1"/>
  <c r="T4994" i="1"/>
  <c r="AF4994" i="1" s="1"/>
  <c r="S4995" i="1"/>
  <c r="Y5058" i="1"/>
  <c r="C5059" i="1"/>
  <c r="Z5058" i="1"/>
  <c r="AA5058" i="1" s="1"/>
  <c r="AH5058" i="1" s="1"/>
  <c r="AJ5059" i="1"/>
  <c r="I5059" i="1"/>
  <c r="H5059" i="1" s="1"/>
  <c r="O4999" i="1"/>
  <c r="R4999" i="1" s="1"/>
  <c r="F5000" i="1"/>
  <c r="J5000" i="1" s="1"/>
  <c r="AC5001" i="1"/>
  <c r="AE5001" i="1" s="1"/>
  <c r="G5001" i="1"/>
  <c r="M5003" i="1" l="1"/>
  <c r="N5003" i="1" s="1"/>
  <c r="L5004" i="1"/>
  <c r="O5000" i="1"/>
  <c r="X5060" i="1"/>
  <c r="A5061" i="1"/>
  <c r="K5060" i="1"/>
  <c r="AB5062" i="1"/>
  <c r="F5001" i="1"/>
  <c r="O5001" i="1" s="1"/>
  <c r="T4995" i="1"/>
  <c r="AF4995" i="1" s="1"/>
  <c r="S4996" i="1"/>
  <c r="AC5002" i="1"/>
  <c r="AE5002" i="1" s="1"/>
  <c r="G5002" i="1"/>
  <c r="I5060" i="1"/>
  <c r="H5060" i="1" s="1"/>
  <c r="Y5059" i="1"/>
  <c r="C5060" i="1"/>
  <c r="Z5059" i="1"/>
  <c r="AA5059" i="1" s="1"/>
  <c r="AH5059" i="1" s="1"/>
  <c r="AJ5060" i="1"/>
  <c r="J5001" i="1" l="1"/>
  <c r="X5061" i="1"/>
  <c r="A5062" i="1"/>
  <c r="K5061" i="1"/>
  <c r="AB5063" i="1"/>
  <c r="F5002" i="1"/>
  <c r="J5002" i="1" s="1"/>
  <c r="R5000" i="1"/>
  <c r="P5001" i="1"/>
  <c r="AC5003" i="1"/>
  <c r="AE5003" i="1" s="1"/>
  <c r="G5003" i="1"/>
  <c r="Z5060" i="1"/>
  <c r="AA5060" i="1" s="1"/>
  <c r="AH5060" i="1" s="1"/>
  <c r="C5061" i="1"/>
  <c r="Y5060" i="1"/>
  <c r="I5061" i="1"/>
  <c r="H5061" i="1" s="1"/>
  <c r="AJ5061" i="1"/>
  <c r="T4996" i="1"/>
  <c r="AF4996" i="1" s="1"/>
  <c r="S4997" i="1"/>
  <c r="M5004" i="1"/>
  <c r="N5004" i="1" s="1"/>
  <c r="L5005" i="1"/>
  <c r="O5002" i="1" l="1"/>
  <c r="AB5064" i="1"/>
  <c r="Q5001" i="1"/>
  <c r="P5002" i="1"/>
  <c r="P5003" i="1" s="1"/>
  <c r="P5004" i="1" s="1"/>
  <c r="P5005" i="1" s="1"/>
  <c r="Z5061" i="1"/>
  <c r="C5062" i="1"/>
  <c r="AJ5062" i="1"/>
  <c r="I5062" i="1"/>
  <c r="H5062" i="1" s="1"/>
  <c r="Y5061" i="1"/>
  <c r="AC5004" i="1"/>
  <c r="AE5004" i="1" s="1"/>
  <c r="G5004" i="1"/>
  <c r="M5005" i="1"/>
  <c r="N5005" i="1" s="1"/>
  <c r="L5006" i="1"/>
  <c r="T4997" i="1"/>
  <c r="AF4997" i="1" s="1"/>
  <c r="S4998" i="1"/>
  <c r="F5003" i="1"/>
  <c r="J5003" i="1" s="1"/>
  <c r="A5063" i="1"/>
  <c r="K5062" i="1"/>
  <c r="X5062" i="1"/>
  <c r="O5003" i="1" l="1"/>
  <c r="X5063" i="1"/>
  <c r="K5063" i="1"/>
  <c r="A5064" i="1"/>
  <c r="C5063" i="1"/>
  <c r="I5063" i="1"/>
  <c r="H5063" i="1" s="1"/>
  <c r="Y5062" i="1"/>
  <c r="Z5062" i="1"/>
  <c r="AA5062" i="1" s="1"/>
  <c r="AH5062" i="1" s="1"/>
  <c r="AJ5063" i="1"/>
  <c r="T4998" i="1"/>
  <c r="AF4998" i="1" s="1"/>
  <c r="S4999" i="1"/>
  <c r="AB5065" i="1"/>
  <c r="AC5005" i="1"/>
  <c r="AE5005" i="1" s="1"/>
  <c r="G5005" i="1"/>
  <c r="M5006" i="1"/>
  <c r="N5006" i="1" s="1"/>
  <c r="P5006" i="1"/>
  <c r="L5007" i="1"/>
  <c r="F5004" i="1"/>
  <c r="O5004" i="1" s="1"/>
  <c r="Q5002" i="1"/>
  <c r="R5001" i="1"/>
  <c r="J5004" i="1" l="1"/>
  <c r="AC5006" i="1"/>
  <c r="AE5006" i="1" s="1"/>
  <c r="G5006" i="1"/>
  <c r="F5005" i="1"/>
  <c r="J5005" i="1" s="1"/>
  <c r="A5065" i="1"/>
  <c r="K5064" i="1"/>
  <c r="X5064" i="1"/>
  <c r="M5007" i="1"/>
  <c r="N5007" i="1" s="1"/>
  <c r="P5007" i="1"/>
  <c r="L5008" i="1"/>
  <c r="Q5003" i="1"/>
  <c r="R5002" i="1"/>
  <c r="AB5066" i="1"/>
  <c r="T4999" i="1"/>
  <c r="AF4999" i="1" s="1"/>
  <c r="S5000" i="1"/>
  <c r="C5064" i="1"/>
  <c r="I5064" i="1"/>
  <c r="H5064" i="1" s="1"/>
  <c r="Y5063" i="1"/>
  <c r="AJ5064" i="1"/>
  <c r="Z5063" i="1"/>
  <c r="AA5063" i="1" s="1"/>
  <c r="AH5063" i="1" s="1"/>
  <c r="O5005" i="1" l="1"/>
  <c r="AC5007" i="1"/>
  <c r="AE5007" i="1" s="1"/>
  <c r="G5007" i="1"/>
  <c r="K5065" i="1"/>
  <c r="A5066" i="1"/>
  <c r="X5065" i="1"/>
  <c r="T5000" i="1"/>
  <c r="S5001" i="1"/>
  <c r="AB5067" i="1"/>
  <c r="M5008" i="1"/>
  <c r="N5008" i="1" s="1"/>
  <c r="P5008" i="1"/>
  <c r="L5009" i="1"/>
  <c r="Y5064" i="1"/>
  <c r="I5065" i="1"/>
  <c r="H5065" i="1" s="1"/>
  <c r="C5065" i="1"/>
  <c r="Z5064" i="1"/>
  <c r="AA5064" i="1" s="1"/>
  <c r="AH5064" i="1" s="1"/>
  <c r="AJ5065" i="1"/>
  <c r="Q5004" i="1"/>
  <c r="R5003" i="1"/>
  <c r="F5006" i="1"/>
  <c r="J5006" i="1" s="1"/>
  <c r="AC5008" i="1" l="1"/>
  <c r="AE5008" i="1" s="1"/>
  <c r="G5008" i="1"/>
  <c r="AF5000" i="1"/>
  <c r="AA5000" i="1"/>
  <c r="M5009" i="1"/>
  <c r="N5009" i="1" s="1"/>
  <c r="P5009" i="1"/>
  <c r="L5010" i="1"/>
  <c r="F5007" i="1"/>
  <c r="J5007" i="1" s="1"/>
  <c r="Q5005" i="1"/>
  <c r="R5004" i="1"/>
  <c r="O5006" i="1"/>
  <c r="AB5068" i="1"/>
  <c r="Y5065" i="1"/>
  <c r="C5066" i="1"/>
  <c r="I5066" i="1"/>
  <c r="H5066" i="1" s="1"/>
  <c r="Z5065" i="1"/>
  <c r="AA5065" i="1" s="1"/>
  <c r="AH5065" i="1" s="1"/>
  <c r="AJ5066" i="1"/>
  <c r="T5001" i="1"/>
  <c r="AF5001" i="1" s="1"/>
  <c r="S5002" i="1"/>
  <c r="K5066" i="1"/>
  <c r="X5066" i="1"/>
  <c r="A5067" i="1"/>
  <c r="AB5069" i="1" l="1"/>
  <c r="M5010" i="1"/>
  <c r="N5010" i="1" s="1"/>
  <c r="P5010" i="1"/>
  <c r="L5011" i="1"/>
  <c r="O5007" i="1"/>
  <c r="F5008" i="1"/>
  <c r="J5008" i="1" s="1"/>
  <c r="Q5006" i="1"/>
  <c r="Q5007" i="1" s="1"/>
  <c r="Q5008" i="1" s="1"/>
  <c r="Q5009" i="1" s="1"/>
  <c r="Q5010" i="1" s="1"/>
  <c r="R5005" i="1"/>
  <c r="K5067" i="1"/>
  <c r="X5067" i="1"/>
  <c r="A5068" i="1"/>
  <c r="T5002" i="1"/>
  <c r="AF5002" i="1" s="1"/>
  <c r="S5003" i="1"/>
  <c r="C5067" i="1"/>
  <c r="Z5066" i="1"/>
  <c r="AA5066" i="1" s="1"/>
  <c r="AH5066" i="1" s="1"/>
  <c r="AJ5067" i="1"/>
  <c r="I5067" i="1"/>
  <c r="H5067" i="1" s="1"/>
  <c r="Y5066" i="1"/>
  <c r="AC5009" i="1"/>
  <c r="AE5009" i="1" s="1"/>
  <c r="G5009" i="1"/>
  <c r="AH5000" i="1"/>
  <c r="O5008" i="1" l="1"/>
  <c r="R5008" i="1" s="1"/>
  <c r="R5006" i="1"/>
  <c r="M5011" i="1"/>
  <c r="N5011" i="1" s="1"/>
  <c r="P5011" i="1"/>
  <c r="Q5011" i="1"/>
  <c r="L5012" i="1"/>
  <c r="AB5070" i="1"/>
  <c r="T5003" i="1"/>
  <c r="AF5003" i="1" s="1"/>
  <c r="S5004" i="1"/>
  <c r="F5009" i="1"/>
  <c r="J5009" i="1" s="1"/>
  <c r="K5068" i="1"/>
  <c r="A5069" i="1"/>
  <c r="X5068" i="1"/>
  <c r="C5068" i="1"/>
  <c r="I5068" i="1"/>
  <c r="H5068" i="1" s="1"/>
  <c r="Y5067" i="1"/>
  <c r="AJ5068" i="1"/>
  <c r="Z5067" i="1"/>
  <c r="AA5067" i="1" s="1"/>
  <c r="AH5067" i="1" s="1"/>
  <c r="R5007" i="1"/>
  <c r="AC5010" i="1"/>
  <c r="AE5010" i="1" s="1"/>
  <c r="G5010" i="1"/>
  <c r="O5009" i="1" l="1"/>
  <c r="R5009" i="1" s="1"/>
  <c r="AC5011" i="1"/>
  <c r="AE5011" i="1" s="1"/>
  <c r="G5011" i="1"/>
  <c r="Z5068" i="1"/>
  <c r="AA5068" i="1" s="1"/>
  <c r="AH5068" i="1" s="1"/>
  <c r="I5069" i="1"/>
  <c r="H5069" i="1" s="1"/>
  <c r="AJ5069" i="1"/>
  <c r="Y5068" i="1"/>
  <c r="C5069" i="1"/>
  <c r="AB5071" i="1"/>
  <c r="X5069" i="1"/>
  <c r="K5069" i="1"/>
  <c r="A5070" i="1"/>
  <c r="T5004" i="1"/>
  <c r="AF5004" i="1" s="1"/>
  <c r="S5005" i="1"/>
  <c r="M5012" i="1"/>
  <c r="N5012" i="1" s="1"/>
  <c r="P5012" i="1"/>
  <c r="Q5012" i="1"/>
  <c r="L5013" i="1"/>
  <c r="F5010" i="1"/>
  <c r="O5010" i="1" s="1"/>
  <c r="R5010" i="1" s="1"/>
  <c r="J5010" i="1" l="1"/>
  <c r="Y5069" i="1"/>
  <c r="AJ5070" i="1"/>
  <c r="I5070" i="1"/>
  <c r="H5070" i="1" s="1"/>
  <c r="Z5069" i="1"/>
  <c r="AA5069" i="1" s="1"/>
  <c r="AH5069" i="1" s="1"/>
  <c r="C5070" i="1"/>
  <c r="X5070" i="1"/>
  <c r="K5070" i="1"/>
  <c r="A5071" i="1"/>
  <c r="F5011" i="1"/>
  <c r="J5011" i="1" s="1"/>
  <c r="AC5012" i="1"/>
  <c r="AE5012" i="1" s="1"/>
  <c r="G5012" i="1"/>
  <c r="AB5072" i="1"/>
  <c r="M5013" i="1"/>
  <c r="N5013" i="1" s="1"/>
  <c r="P5013" i="1"/>
  <c r="Q5013" i="1"/>
  <c r="L5014" i="1"/>
  <c r="T5005" i="1"/>
  <c r="AF5005" i="1" s="1"/>
  <c r="S5006" i="1"/>
  <c r="O5011" i="1" l="1"/>
  <c r="R5011" i="1" s="1"/>
  <c r="T5006" i="1"/>
  <c r="AF5006" i="1" s="1"/>
  <c r="S5007" i="1"/>
  <c r="F5012" i="1"/>
  <c r="J5012" i="1" s="1"/>
  <c r="Y5070" i="1"/>
  <c r="AJ5071" i="1"/>
  <c r="I5071" i="1"/>
  <c r="H5071" i="1" s="1"/>
  <c r="Z5070" i="1"/>
  <c r="AA5070" i="1" s="1"/>
  <c r="AH5070" i="1" s="1"/>
  <c r="C5071" i="1"/>
  <c r="AC5013" i="1"/>
  <c r="AE5013" i="1" s="1"/>
  <c r="G5013" i="1"/>
  <c r="M5014" i="1"/>
  <c r="N5014" i="1" s="1"/>
  <c r="P5014" i="1"/>
  <c r="Q5014" i="1"/>
  <c r="L5015" i="1"/>
  <c r="AB5073" i="1"/>
  <c r="X5071" i="1"/>
  <c r="A5072" i="1"/>
  <c r="K5071" i="1"/>
  <c r="O5012" i="1" l="1"/>
  <c r="R5012" i="1" s="1"/>
  <c r="Z5071" i="1"/>
  <c r="AA5071" i="1" s="1"/>
  <c r="AH5071" i="1" s="1"/>
  <c r="AJ5072" i="1"/>
  <c r="I5072" i="1"/>
  <c r="H5072" i="1" s="1"/>
  <c r="Y5071" i="1"/>
  <c r="C5072" i="1"/>
  <c r="AB5074" i="1"/>
  <c r="F5013" i="1"/>
  <c r="O5013" i="1" s="1"/>
  <c r="R5013" i="1" s="1"/>
  <c r="T5007" i="1"/>
  <c r="AF5007" i="1" s="1"/>
  <c r="S5008" i="1"/>
  <c r="AC5014" i="1"/>
  <c r="AE5014" i="1" s="1"/>
  <c r="G5014" i="1"/>
  <c r="X5072" i="1"/>
  <c r="A5073" i="1"/>
  <c r="K5072" i="1"/>
  <c r="M5015" i="1"/>
  <c r="N5015" i="1" s="1"/>
  <c r="P5015" i="1"/>
  <c r="Q5015" i="1"/>
  <c r="L5016" i="1"/>
  <c r="J5013" i="1" l="1"/>
  <c r="M5016" i="1"/>
  <c r="N5016" i="1" s="1"/>
  <c r="P5016" i="1"/>
  <c r="Q5016" i="1"/>
  <c r="L5017" i="1"/>
  <c r="K5073" i="1"/>
  <c r="X5073" i="1"/>
  <c r="A5074" i="1"/>
  <c r="F5014" i="1"/>
  <c r="O5014" i="1" s="1"/>
  <c r="R5014" i="1" s="1"/>
  <c r="AB5075" i="1"/>
  <c r="AC5015" i="1"/>
  <c r="AE5015" i="1" s="1"/>
  <c r="G5015" i="1"/>
  <c r="AJ5073" i="1"/>
  <c r="I5073" i="1"/>
  <c r="H5073" i="1" s="1"/>
  <c r="Z5072" i="1"/>
  <c r="AA5072" i="1" s="1"/>
  <c r="AH5072" i="1" s="1"/>
  <c r="C5073" i="1"/>
  <c r="Y5072" i="1"/>
  <c r="T5008" i="1"/>
  <c r="AF5008" i="1" s="1"/>
  <c r="S5009" i="1"/>
  <c r="A5075" i="1" l="1"/>
  <c r="K5074" i="1"/>
  <c r="X5074" i="1"/>
  <c r="M5017" i="1"/>
  <c r="N5017" i="1" s="1"/>
  <c r="P5017" i="1"/>
  <c r="Q5017" i="1"/>
  <c r="L5018" i="1"/>
  <c r="J5014" i="1"/>
  <c r="Y5073" i="1"/>
  <c r="C5074" i="1"/>
  <c r="Z5073" i="1"/>
  <c r="AA5073" i="1" s="1"/>
  <c r="AH5073" i="1" s="1"/>
  <c r="AJ5074" i="1"/>
  <c r="I5074" i="1"/>
  <c r="H5074" i="1" s="1"/>
  <c r="T5009" i="1"/>
  <c r="AF5009" i="1" s="1"/>
  <c r="S5010" i="1"/>
  <c r="F5015" i="1"/>
  <c r="O5015" i="1" s="1"/>
  <c r="R5015" i="1" s="1"/>
  <c r="AB5076" i="1"/>
  <c r="AC5016" i="1"/>
  <c r="AE5016" i="1" s="1"/>
  <c r="G5016" i="1"/>
  <c r="J5015" i="1" l="1"/>
  <c r="AC5017" i="1"/>
  <c r="AE5017" i="1" s="1"/>
  <c r="G5017" i="1"/>
  <c r="K5075" i="1"/>
  <c r="A5076" i="1"/>
  <c r="X5075" i="1"/>
  <c r="T5010" i="1"/>
  <c r="AF5010" i="1" s="1"/>
  <c r="S5011" i="1"/>
  <c r="M5018" i="1"/>
  <c r="N5018" i="1" s="1"/>
  <c r="P5018" i="1"/>
  <c r="Q5018" i="1"/>
  <c r="L5019" i="1"/>
  <c r="C5075" i="1"/>
  <c r="Y5074" i="1"/>
  <c r="AJ5075" i="1"/>
  <c r="Z5074" i="1"/>
  <c r="AA5074" i="1" s="1"/>
  <c r="AH5074" i="1" s="1"/>
  <c r="I5075" i="1"/>
  <c r="H5075" i="1" s="1"/>
  <c r="F5016" i="1"/>
  <c r="J5016" i="1" s="1"/>
  <c r="AB5077" i="1"/>
  <c r="O5016" i="1" l="1"/>
  <c r="R5016" i="1" s="1"/>
  <c r="M5019" i="1"/>
  <c r="N5019" i="1" s="1"/>
  <c r="P5019" i="1"/>
  <c r="Q5019" i="1"/>
  <c r="L5020" i="1"/>
  <c r="K5076" i="1"/>
  <c r="X5076" i="1"/>
  <c r="A5077" i="1"/>
  <c r="AB5078" i="1"/>
  <c r="T5011" i="1"/>
  <c r="AF5011" i="1" s="1"/>
  <c r="S5012" i="1"/>
  <c r="AC5018" i="1"/>
  <c r="AE5018" i="1" s="1"/>
  <c r="G5018" i="1"/>
  <c r="Y5075" i="1"/>
  <c r="C5076" i="1"/>
  <c r="Z5075" i="1"/>
  <c r="AA5075" i="1" s="1"/>
  <c r="AH5075" i="1" s="1"/>
  <c r="AJ5076" i="1"/>
  <c r="I5076" i="1"/>
  <c r="H5076" i="1" s="1"/>
  <c r="F5017" i="1"/>
  <c r="O5017" i="1" s="1"/>
  <c r="R5017" i="1" s="1"/>
  <c r="J5017" i="1" l="1"/>
  <c r="AC5019" i="1"/>
  <c r="AE5019" i="1" s="1"/>
  <c r="G5019" i="1"/>
  <c r="T5012" i="1"/>
  <c r="AF5012" i="1" s="1"/>
  <c r="S5013" i="1"/>
  <c r="K5077" i="1"/>
  <c r="X5077" i="1"/>
  <c r="A5078" i="1"/>
  <c r="M5020" i="1"/>
  <c r="N5020" i="1" s="1"/>
  <c r="P5020" i="1"/>
  <c r="Q5020" i="1"/>
  <c r="L5021" i="1"/>
  <c r="F5018" i="1"/>
  <c r="O5018" i="1" s="1"/>
  <c r="R5018" i="1" s="1"/>
  <c r="AB5079" i="1"/>
  <c r="C5077" i="1"/>
  <c r="Y5076" i="1"/>
  <c r="AJ5077" i="1"/>
  <c r="Z5076" i="1"/>
  <c r="AA5076" i="1" s="1"/>
  <c r="AH5076" i="1" s="1"/>
  <c r="I5077" i="1"/>
  <c r="H5077" i="1" s="1"/>
  <c r="J5018" i="1" l="1"/>
  <c r="Y5077" i="1"/>
  <c r="C5078" i="1"/>
  <c r="Z5077" i="1"/>
  <c r="AA5077" i="1" s="1"/>
  <c r="AH5077" i="1" s="1"/>
  <c r="AJ5078" i="1"/>
  <c r="I5078" i="1"/>
  <c r="H5078" i="1" s="1"/>
  <c r="F5019" i="1"/>
  <c r="J5019" i="1" s="1"/>
  <c r="AC5020" i="1"/>
  <c r="AE5020" i="1" s="1"/>
  <c r="G5020" i="1"/>
  <c r="AB5080" i="1"/>
  <c r="M5021" i="1"/>
  <c r="N5021" i="1" s="1"/>
  <c r="P5021" i="1"/>
  <c r="Q5021" i="1"/>
  <c r="L5022" i="1"/>
  <c r="X5078" i="1"/>
  <c r="A5079" i="1"/>
  <c r="K5078" i="1"/>
  <c r="T5013" i="1"/>
  <c r="AF5013" i="1" s="1"/>
  <c r="S5014" i="1"/>
  <c r="Y5078" i="1" l="1"/>
  <c r="C5079" i="1"/>
  <c r="Z5078" i="1"/>
  <c r="AA5078" i="1" s="1"/>
  <c r="AH5078" i="1" s="1"/>
  <c r="AJ5079" i="1"/>
  <c r="I5079" i="1"/>
  <c r="H5079" i="1" s="1"/>
  <c r="M5022" i="1"/>
  <c r="N5022" i="1" s="1"/>
  <c r="P5022" i="1"/>
  <c r="Q5022" i="1"/>
  <c r="L5023" i="1"/>
  <c r="F5020" i="1"/>
  <c r="J5020" i="1" s="1"/>
  <c r="AB5081" i="1"/>
  <c r="T5014" i="1"/>
  <c r="AF5014" i="1" s="1"/>
  <c r="S5015" i="1"/>
  <c r="A5080" i="1"/>
  <c r="X5079" i="1"/>
  <c r="K5079" i="1"/>
  <c r="O5019" i="1"/>
  <c r="R5019" i="1" s="1"/>
  <c r="AC5021" i="1"/>
  <c r="AE5021" i="1" s="1"/>
  <c r="G5021" i="1"/>
  <c r="AC5022" i="1" l="1"/>
  <c r="AE5022" i="1" s="1"/>
  <c r="G5022" i="1"/>
  <c r="F5021" i="1"/>
  <c r="J5021" i="1" s="1"/>
  <c r="T5015" i="1"/>
  <c r="AF5015" i="1" s="1"/>
  <c r="S5016" i="1"/>
  <c r="M5023" i="1"/>
  <c r="N5023" i="1" s="1"/>
  <c r="P5023" i="1"/>
  <c r="Q5023" i="1"/>
  <c r="L5024" i="1"/>
  <c r="O5020" i="1"/>
  <c r="R5020" i="1" s="1"/>
  <c r="X5080" i="1"/>
  <c r="A5081" i="1"/>
  <c r="K5080" i="1"/>
  <c r="Y5079" i="1"/>
  <c r="C5080" i="1"/>
  <c r="Z5079" i="1"/>
  <c r="AA5079" i="1" s="1"/>
  <c r="AH5079" i="1" s="1"/>
  <c r="AJ5080" i="1"/>
  <c r="I5080" i="1"/>
  <c r="H5080" i="1" s="1"/>
  <c r="AB5082" i="1"/>
  <c r="O5021" i="1" l="1"/>
  <c r="R5021" i="1" s="1"/>
  <c r="AB5083" i="1"/>
  <c r="F5022" i="1"/>
  <c r="O5022" i="1" s="1"/>
  <c r="R5022" i="1" s="1"/>
  <c r="AC5023" i="1"/>
  <c r="AE5023" i="1" s="1"/>
  <c r="G5023" i="1"/>
  <c r="X5081" i="1"/>
  <c r="K5081" i="1"/>
  <c r="A5082" i="1"/>
  <c r="Z5080" i="1"/>
  <c r="AA5080" i="1" s="1"/>
  <c r="AH5080" i="1" s="1"/>
  <c r="C5081" i="1"/>
  <c r="I5081" i="1"/>
  <c r="H5081" i="1" s="1"/>
  <c r="Y5080" i="1"/>
  <c r="AJ5081" i="1"/>
  <c r="M5024" i="1"/>
  <c r="N5024" i="1" s="1"/>
  <c r="P5024" i="1"/>
  <c r="Q5024" i="1"/>
  <c r="L5025" i="1"/>
  <c r="T5016" i="1"/>
  <c r="AF5016" i="1" s="1"/>
  <c r="S5017" i="1"/>
  <c r="J5022" i="1" l="1"/>
  <c r="AC5024" i="1"/>
  <c r="AE5024" i="1" s="1"/>
  <c r="G5024" i="1"/>
  <c r="M5025" i="1"/>
  <c r="N5025" i="1" s="1"/>
  <c r="P5025" i="1"/>
  <c r="Q5025" i="1"/>
  <c r="L5026" i="1"/>
  <c r="X5082" i="1"/>
  <c r="K5082" i="1"/>
  <c r="A5083" i="1"/>
  <c r="F5023" i="1"/>
  <c r="J5023" i="1" s="1"/>
  <c r="AB5084" i="1"/>
  <c r="T5017" i="1"/>
  <c r="AF5017" i="1" s="1"/>
  <c r="S5018" i="1"/>
  <c r="Z5081" i="1"/>
  <c r="AA5081" i="1" s="1"/>
  <c r="AH5081" i="1" s="1"/>
  <c r="AJ5082" i="1"/>
  <c r="I5082" i="1"/>
  <c r="H5082" i="1" s="1"/>
  <c r="Y5081" i="1"/>
  <c r="C5082" i="1"/>
  <c r="T5018" i="1" l="1"/>
  <c r="AF5018" i="1" s="1"/>
  <c r="S5019" i="1"/>
  <c r="A5084" i="1"/>
  <c r="X5083" i="1"/>
  <c r="K5083" i="1"/>
  <c r="M5026" i="1"/>
  <c r="N5026" i="1" s="1"/>
  <c r="P5026" i="1"/>
  <c r="Q5026" i="1"/>
  <c r="L5027" i="1"/>
  <c r="O5023" i="1"/>
  <c r="R5023" i="1" s="1"/>
  <c r="F5024" i="1"/>
  <c r="O5024" i="1" s="1"/>
  <c r="R5024" i="1" s="1"/>
  <c r="AB5085" i="1"/>
  <c r="C5083" i="1"/>
  <c r="Y5082" i="1"/>
  <c r="AJ5083" i="1"/>
  <c r="I5083" i="1"/>
  <c r="H5083" i="1" s="1"/>
  <c r="Z5082" i="1"/>
  <c r="AA5082" i="1" s="1"/>
  <c r="AH5082" i="1" s="1"/>
  <c r="AC5025" i="1"/>
  <c r="AE5025" i="1" s="1"/>
  <c r="G5025" i="1"/>
  <c r="AC5026" i="1" l="1"/>
  <c r="AE5026" i="1" s="1"/>
  <c r="G5026" i="1"/>
  <c r="A5085" i="1"/>
  <c r="K5084" i="1"/>
  <c r="X5084" i="1"/>
  <c r="AB5086" i="1"/>
  <c r="M5027" i="1"/>
  <c r="N5027" i="1" s="1"/>
  <c r="P5027" i="1"/>
  <c r="Q5027" i="1"/>
  <c r="L5028" i="1"/>
  <c r="J5024" i="1"/>
  <c r="AJ5084" i="1"/>
  <c r="Y5083" i="1"/>
  <c r="C5084" i="1"/>
  <c r="Z5083" i="1"/>
  <c r="AA5083" i="1" s="1"/>
  <c r="AH5083" i="1" s="1"/>
  <c r="I5084" i="1"/>
  <c r="H5084" i="1" s="1"/>
  <c r="F5025" i="1"/>
  <c r="J5025" i="1" s="1"/>
  <c r="T5019" i="1"/>
  <c r="AF5019" i="1" s="1"/>
  <c r="S5020" i="1"/>
  <c r="O5025" i="1" l="1"/>
  <c r="R5025" i="1" s="1"/>
  <c r="M5028" i="1"/>
  <c r="N5028" i="1" s="1"/>
  <c r="P5028" i="1"/>
  <c r="Q5028" i="1"/>
  <c r="L5029" i="1"/>
  <c r="A5086" i="1"/>
  <c r="X5085" i="1"/>
  <c r="K5085" i="1"/>
  <c r="AB5087" i="1"/>
  <c r="Y5084" i="1"/>
  <c r="AJ5085" i="1"/>
  <c r="Z5084" i="1"/>
  <c r="AA5084" i="1" s="1"/>
  <c r="AH5084" i="1" s="1"/>
  <c r="C5085" i="1"/>
  <c r="I5085" i="1"/>
  <c r="H5085" i="1" s="1"/>
  <c r="F5026" i="1"/>
  <c r="O5026" i="1" s="1"/>
  <c r="R5026" i="1" s="1"/>
  <c r="T5020" i="1"/>
  <c r="AF5020" i="1" s="1"/>
  <c r="S5021" i="1"/>
  <c r="AC5027" i="1"/>
  <c r="AE5027" i="1" s="1"/>
  <c r="G5027" i="1"/>
  <c r="J5026" i="1" l="1"/>
  <c r="T5021" i="1"/>
  <c r="AF5021" i="1" s="1"/>
  <c r="S5022" i="1"/>
  <c r="AB5088" i="1"/>
  <c r="F5027" i="1"/>
  <c r="O5027" i="1" s="1"/>
  <c r="R5027" i="1" s="1"/>
  <c r="Y5085" i="1"/>
  <c r="C5086" i="1"/>
  <c r="Z5085" i="1"/>
  <c r="AA5085" i="1" s="1"/>
  <c r="AH5085" i="1" s="1"/>
  <c r="AJ5086" i="1"/>
  <c r="I5086" i="1"/>
  <c r="H5086" i="1" s="1"/>
  <c r="A5087" i="1"/>
  <c r="K5086" i="1"/>
  <c r="X5086" i="1"/>
  <c r="AC5028" i="1"/>
  <c r="AE5028" i="1" s="1"/>
  <c r="G5028" i="1"/>
  <c r="M5029" i="1"/>
  <c r="N5029" i="1" s="1"/>
  <c r="P5029" i="1"/>
  <c r="Q5029" i="1"/>
  <c r="L5030" i="1"/>
  <c r="K5087" i="1" l="1"/>
  <c r="A5088" i="1"/>
  <c r="X5087" i="1"/>
  <c r="J5027" i="1"/>
  <c r="I5087" i="1"/>
  <c r="H5087" i="1" s="1"/>
  <c r="Y5086" i="1"/>
  <c r="AJ5087" i="1"/>
  <c r="Z5086" i="1"/>
  <c r="AA5086" i="1" s="1"/>
  <c r="AH5086" i="1" s="1"/>
  <c r="C5087" i="1"/>
  <c r="AB5089" i="1"/>
  <c r="T5022" i="1"/>
  <c r="AF5022" i="1" s="1"/>
  <c r="S5023" i="1"/>
  <c r="M5030" i="1"/>
  <c r="N5030" i="1" s="1"/>
  <c r="P5030" i="1"/>
  <c r="Q5030" i="1"/>
  <c r="L5031" i="1"/>
  <c r="AC5029" i="1"/>
  <c r="AE5029" i="1" s="1"/>
  <c r="G5029" i="1"/>
  <c r="F5028" i="1"/>
  <c r="O5028" i="1" s="1"/>
  <c r="R5028" i="1" s="1"/>
  <c r="J5028" i="1" l="1"/>
  <c r="F5029" i="1"/>
  <c r="O5029" i="1" s="1"/>
  <c r="R5029" i="1" s="1"/>
  <c r="X5088" i="1"/>
  <c r="K5088" i="1"/>
  <c r="A5089" i="1"/>
  <c r="AC5030" i="1"/>
  <c r="AE5030" i="1" s="1"/>
  <c r="G5030" i="1"/>
  <c r="AB5090" i="1"/>
  <c r="Y5087" i="1"/>
  <c r="C5088" i="1"/>
  <c r="I5088" i="1"/>
  <c r="H5088" i="1" s="1"/>
  <c r="Z5087" i="1"/>
  <c r="AA5087" i="1" s="1"/>
  <c r="AH5087" i="1" s="1"/>
  <c r="AJ5088" i="1"/>
  <c r="M5031" i="1"/>
  <c r="N5031" i="1" s="1"/>
  <c r="P5031" i="1"/>
  <c r="Q5031" i="1"/>
  <c r="L5032" i="1"/>
  <c r="T5023" i="1"/>
  <c r="AF5023" i="1" s="1"/>
  <c r="S5024" i="1"/>
  <c r="J5029" i="1" l="1"/>
  <c r="AB5091" i="1"/>
  <c r="T5024" i="1"/>
  <c r="AF5024" i="1" s="1"/>
  <c r="S5025" i="1"/>
  <c r="F5030" i="1"/>
  <c r="J5030" i="1" s="1"/>
  <c r="AJ5089" i="1"/>
  <c r="I5089" i="1"/>
  <c r="H5089" i="1" s="1"/>
  <c r="Y5088" i="1"/>
  <c r="Z5088" i="1"/>
  <c r="AA5088" i="1" s="1"/>
  <c r="AH5088" i="1" s="1"/>
  <c r="C5089" i="1"/>
  <c r="AC5031" i="1"/>
  <c r="AE5031" i="1" s="1"/>
  <c r="G5031" i="1"/>
  <c r="M5032" i="1"/>
  <c r="N5032" i="1" s="1"/>
  <c r="P5032" i="1"/>
  <c r="Q5032" i="1"/>
  <c r="L5033" i="1"/>
  <c r="X5089" i="1"/>
  <c r="K5089" i="1"/>
  <c r="A5090" i="1"/>
  <c r="O5030" i="1" l="1"/>
  <c r="R5030" i="1" s="1"/>
  <c r="T5025" i="1"/>
  <c r="AF5025" i="1" s="1"/>
  <c r="S5026" i="1"/>
  <c r="AC5032" i="1"/>
  <c r="AE5032" i="1" s="1"/>
  <c r="G5032" i="1"/>
  <c r="AB5092" i="1"/>
  <c r="C5090" i="1"/>
  <c r="Z5089" i="1"/>
  <c r="AA5089" i="1" s="1"/>
  <c r="AH5089" i="1" s="1"/>
  <c r="AJ5090" i="1"/>
  <c r="Y5089" i="1"/>
  <c r="I5090" i="1"/>
  <c r="H5090" i="1" s="1"/>
  <c r="M5033" i="1"/>
  <c r="N5033" i="1" s="1"/>
  <c r="L5034" i="1"/>
  <c r="F5031" i="1"/>
  <c r="J5031" i="1" s="1"/>
  <c r="K5090" i="1"/>
  <c r="X5090" i="1"/>
  <c r="A5091" i="1"/>
  <c r="X5091" i="1" l="1"/>
  <c r="K5091" i="1"/>
  <c r="A5092" i="1"/>
  <c r="M5034" i="1"/>
  <c r="N5034" i="1" s="1"/>
  <c r="L5035" i="1"/>
  <c r="Y5090" i="1"/>
  <c r="AJ5091" i="1"/>
  <c r="I5091" i="1"/>
  <c r="H5091" i="1" s="1"/>
  <c r="Z5090" i="1"/>
  <c r="AA5090" i="1" s="1"/>
  <c r="AH5090" i="1" s="1"/>
  <c r="C5091" i="1"/>
  <c r="O5031" i="1"/>
  <c r="R5031" i="1" s="1"/>
  <c r="T5026" i="1"/>
  <c r="AF5026" i="1" s="1"/>
  <c r="S5027" i="1"/>
  <c r="F5032" i="1"/>
  <c r="J5032" i="1" s="1"/>
  <c r="G5033" i="1"/>
  <c r="AC5033" i="1"/>
  <c r="AE5033" i="1" s="1"/>
  <c r="AB5093" i="1"/>
  <c r="F5033" i="1" l="1"/>
  <c r="J5033" i="1" s="1"/>
  <c r="AC5034" i="1"/>
  <c r="AE5034" i="1" s="1"/>
  <c r="G5034" i="1"/>
  <c r="Z5091" i="1"/>
  <c r="AA5091" i="1" s="1"/>
  <c r="AH5091" i="1" s="1"/>
  <c r="C5092" i="1"/>
  <c r="Y5091" i="1"/>
  <c r="AJ5092" i="1"/>
  <c r="I5092" i="1"/>
  <c r="H5092" i="1" s="1"/>
  <c r="AB5094" i="1"/>
  <c r="O5032" i="1"/>
  <c r="M5035" i="1"/>
  <c r="N5035" i="1" s="1"/>
  <c r="L5036" i="1"/>
  <c r="T5027" i="1"/>
  <c r="AF5027" i="1" s="1"/>
  <c r="S5028" i="1"/>
  <c r="X5092" i="1"/>
  <c r="A5093" i="1"/>
  <c r="K5092" i="1"/>
  <c r="O5033" i="1" l="1"/>
  <c r="K5093" i="1"/>
  <c r="A5094" i="1"/>
  <c r="X5093" i="1"/>
  <c r="M5036" i="1"/>
  <c r="N5036" i="1" s="1"/>
  <c r="L5037" i="1"/>
  <c r="AJ5093" i="1"/>
  <c r="I5093" i="1"/>
  <c r="H5093" i="1" s="1"/>
  <c r="Z5092" i="1"/>
  <c r="C5093" i="1"/>
  <c r="Y5092" i="1"/>
  <c r="D5087" i="1" s="1"/>
  <c r="T5028" i="1"/>
  <c r="AF5028" i="1" s="1"/>
  <c r="S5029" i="1"/>
  <c r="R5032" i="1"/>
  <c r="P5033" i="1"/>
  <c r="G5035" i="1"/>
  <c r="AC5035" i="1"/>
  <c r="AE5035" i="1" s="1"/>
  <c r="AB5095" i="1"/>
  <c r="F5034" i="1"/>
  <c r="J5034" i="1" s="1"/>
  <c r="D5088" i="1" l="1"/>
  <c r="D5091" i="1"/>
  <c r="E5087" i="1"/>
  <c r="F5035" i="1"/>
  <c r="O5035" i="1" s="1"/>
  <c r="AB5096" i="1"/>
  <c r="O5034" i="1"/>
  <c r="T5029" i="1"/>
  <c r="AF5029" i="1" s="1"/>
  <c r="S5030" i="1"/>
  <c r="D5092" i="1"/>
  <c r="D4760" i="1"/>
  <c r="D4761" i="1"/>
  <c r="D4762" i="1"/>
  <c r="D4763" i="1"/>
  <c r="D4766" i="1"/>
  <c r="D4767" i="1"/>
  <c r="D4764" i="1"/>
  <c r="D4765" i="1"/>
  <c r="D4768" i="1"/>
  <c r="D4769" i="1"/>
  <c r="D4770" i="1"/>
  <c r="D4772" i="1"/>
  <c r="D4771" i="1"/>
  <c r="D4773" i="1"/>
  <c r="D4774" i="1"/>
  <c r="D4776" i="1"/>
  <c r="D4775" i="1"/>
  <c r="D4781" i="1"/>
  <c r="D4779" i="1"/>
  <c r="D4777" i="1"/>
  <c r="D4778" i="1"/>
  <c r="D4780" i="1"/>
  <c r="D4784" i="1"/>
  <c r="D4782" i="1"/>
  <c r="D4786" i="1"/>
  <c r="D4788" i="1"/>
  <c r="D4783" i="1"/>
  <c r="D4787" i="1"/>
  <c r="D4785" i="1"/>
  <c r="D4789" i="1"/>
  <c r="D4791" i="1"/>
  <c r="D4790" i="1"/>
  <c r="D4792" i="1"/>
  <c r="D4794" i="1"/>
  <c r="D4795" i="1"/>
  <c r="D4796" i="1"/>
  <c r="D4793" i="1"/>
  <c r="D4798" i="1"/>
  <c r="D4802" i="1"/>
  <c r="D4797" i="1"/>
  <c r="D4800" i="1"/>
  <c r="D4799" i="1"/>
  <c r="D4803" i="1"/>
  <c r="D4801" i="1"/>
  <c r="D4804" i="1"/>
  <c r="D4806" i="1"/>
  <c r="D4805" i="1"/>
  <c r="D4809" i="1"/>
  <c r="D4807" i="1"/>
  <c r="D4808" i="1"/>
  <c r="D4810" i="1"/>
  <c r="D4811" i="1"/>
  <c r="D4814" i="1"/>
  <c r="D4812" i="1"/>
  <c r="D4813" i="1"/>
  <c r="D4815" i="1"/>
  <c r="D4816" i="1"/>
  <c r="D4819" i="1"/>
  <c r="D4817" i="1"/>
  <c r="D4818" i="1"/>
  <c r="D4820" i="1"/>
  <c r="D4824" i="1"/>
  <c r="D4823" i="1"/>
  <c r="D4821" i="1"/>
  <c r="D4822" i="1"/>
  <c r="D4825" i="1"/>
  <c r="D4829" i="1"/>
  <c r="D4827" i="1"/>
  <c r="D4826" i="1"/>
  <c r="D4828" i="1"/>
  <c r="D4830" i="1"/>
  <c r="D4831" i="1"/>
  <c r="D4832" i="1"/>
  <c r="D4834" i="1"/>
  <c r="D4837" i="1"/>
  <c r="D4833" i="1"/>
  <c r="D4836" i="1"/>
  <c r="D4835" i="1"/>
  <c r="D4840" i="1"/>
  <c r="D4838" i="1"/>
  <c r="D4839" i="1"/>
  <c r="D4842" i="1"/>
  <c r="D4841" i="1"/>
  <c r="D4843" i="1"/>
  <c r="D4844" i="1"/>
  <c r="D4845" i="1"/>
  <c r="D4847" i="1"/>
  <c r="D4846" i="1"/>
  <c r="D4849" i="1"/>
  <c r="D4851" i="1"/>
  <c r="D4850" i="1"/>
  <c r="D4853" i="1"/>
  <c r="D4848" i="1"/>
  <c r="D4852" i="1"/>
  <c r="D4855" i="1"/>
  <c r="D4854" i="1"/>
  <c r="D4856" i="1"/>
  <c r="D4857" i="1"/>
  <c r="D4859" i="1"/>
  <c r="D4861" i="1"/>
  <c r="D4858" i="1"/>
  <c r="D4860" i="1"/>
  <c r="D4862" i="1"/>
  <c r="D4863" i="1"/>
  <c r="D4864" i="1"/>
  <c r="D4865" i="1"/>
  <c r="D4866" i="1"/>
  <c r="D4867" i="1"/>
  <c r="D4869" i="1"/>
  <c r="D4868" i="1"/>
  <c r="D4870" i="1"/>
  <c r="D4871" i="1"/>
  <c r="D4872" i="1"/>
  <c r="D4878" i="1"/>
  <c r="D4873" i="1"/>
  <c r="D4874" i="1"/>
  <c r="D4876" i="1"/>
  <c r="D4880" i="1"/>
  <c r="D4875" i="1"/>
  <c r="D4877" i="1"/>
  <c r="D4879" i="1"/>
  <c r="D4881" i="1"/>
  <c r="D4882" i="1"/>
  <c r="D4883" i="1"/>
  <c r="D4884" i="1"/>
  <c r="D4886" i="1"/>
  <c r="D4885" i="1"/>
  <c r="D4888" i="1"/>
  <c r="D4890" i="1"/>
  <c r="D4887" i="1"/>
  <c r="D4889" i="1"/>
  <c r="D4891" i="1"/>
  <c r="D4892" i="1"/>
  <c r="D4893" i="1"/>
  <c r="D4895" i="1"/>
  <c r="D4894" i="1"/>
  <c r="D4899" i="1"/>
  <c r="D4897" i="1"/>
  <c r="D4896" i="1"/>
  <c r="D4902" i="1"/>
  <c r="D4898" i="1"/>
  <c r="D4900" i="1"/>
  <c r="D4901" i="1"/>
  <c r="D4903" i="1"/>
  <c r="D4904" i="1"/>
  <c r="D4905" i="1"/>
  <c r="D4907" i="1"/>
  <c r="D4909" i="1"/>
  <c r="D4908" i="1"/>
  <c r="D4906" i="1"/>
  <c r="D4910" i="1"/>
  <c r="D4911" i="1"/>
  <c r="D4914" i="1"/>
  <c r="D4916" i="1"/>
  <c r="D4912" i="1"/>
  <c r="D4913" i="1"/>
  <c r="D4915" i="1"/>
  <c r="D4917" i="1"/>
  <c r="D4919" i="1"/>
  <c r="D4920" i="1"/>
  <c r="D4918" i="1"/>
  <c r="D4922" i="1"/>
  <c r="D4921" i="1"/>
  <c r="D4923" i="1"/>
  <c r="D4925" i="1"/>
  <c r="D4924" i="1"/>
  <c r="D4926" i="1"/>
  <c r="D4928" i="1"/>
  <c r="D4929" i="1"/>
  <c r="D4927" i="1"/>
  <c r="D4931" i="1"/>
  <c r="D4930" i="1"/>
  <c r="D4932" i="1"/>
  <c r="D4933" i="1"/>
  <c r="D4934" i="1"/>
  <c r="D4936" i="1"/>
  <c r="D4935" i="1"/>
  <c r="D4937" i="1"/>
  <c r="D4938" i="1"/>
  <c r="D4939" i="1"/>
  <c r="D4941" i="1"/>
  <c r="D4942" i="1"/>
  <c r="D4940" i="1"/>
  <c r="D4943" i="1"/>
  <c r="D4945" i="1"/>
  <c r="D4946" i="1"/>
  <c r="D4944" i="1"/>
  <c r="D4948" i="1"/>
  <c r="D4947" i="1"/>
  <c r="D4949" i="1"/>
  <c r="D4950" i="1"/>
  <c r="D4954" i="1"/>
  <c r="D4952" i="1"/>
  <c r="D4953" i="1"/>
  <c r="D4951" i="1"/>
  <c r="D4955" i="1"/>
  <c r="D4958" i="1"/>
  <c r="D4957" i="1"/>
  <c r="D4956" i="1"/>
  <c r="D4959" i="1"/>
  <c r="D4961" i="1"/>
  <c r="D4960" i="1"/>
  <c r="D4965" i="1"/>
  <c r="D4962" i="1"/>
  <c r="D4963" i="1"/>
  <c r="D4967" i="1"/>
  <c r="D4964" i="1"/>
  <c r="D4969" i="1"/>
  <c r="D4966" i="1"/>
  <c r="D4968" i="1"/>
  <c r="D4971" i="1"/>
  <c r="D4973" i="1"/>
  <c r="D4972" i="1"/>
  <c r="D4970" i="1"/>
  <c r="D4974" i="1"/>
  <c r="D4975" i="1"/>
  <c r="D4976" i="1"/>
  <c r="D4977" i="1"/>
  <c r="D4978" i="1"/>
  <c r="D4979" i="1"/>
  <c r="D4980" i="1"/>
  <c r="D4981" i="1"/>
  <c r="D4982" i="1"/>
  <c r="D4983" i="1"/>
  <c r="D4986" i="1"/>
  <c r="D4984" i="1"/>
  <c r="D4987" i="1"/>
  <c r="D4985" i="1"/>
  <c r="D4988" i="1"/>
  <c r="D4989" i="1"/>
  <c r="D4991" i="1"/>
  <c r="D4990" i="1"/>
  <c r="D4992" i="1"/>
  <c r="D4993" i="1"/>
  <c r="D4994" i="1"/>
  <c r="D4995" i="1"/>
  <c r="D4998" i="1"/>
  <c r="D4996" i="1"/>
  <c r="D4997" i="1"/>
  <c r="D5002" i="1"/>
  <c r="D5001" i="1"/>
  <c r="D4999" i="1"/>
  <c r="D5000" i="1"/>
  <c r="D5003" i="1"/>
  <c r="D5004" i="1"/>
  <c r="D5005" i="1"/>
  <c r="D5006" i="1"/>
  <c r="D5008" i="1"/>
  <c r="D5009" i="1"/>
  <c r="D5007" i="1"/>
  <c r="D5011" i="1"/>
  <c r="D5010" i="1"/>
  <c r="D5014" i="1"/>
  <c r="D5013" i="1"/>
  <c r="D5012" i="1"/>
  <c r="D5017" i="1"/>
  <c r="D5015" i="1"/>
  <c r="D5016" i="1"/>
  <c r="D5021" i="1"/>
  <c r="D5018" i="1"/>
  <c r="D5019" i="1"/>
  <c r="D5020" i="1"/>
  <c r="D5023" i="1"/>
  <c r="D5022" i="1"/>
  <c r="D5024" i="1"/>
  <c r="D5025" i="1"/>
  <c r="D5028" i="1"/>
  <c r="D5026" i="1"/>
  <c r="D5027" i="1"/>
  <c r="D5029" i="1"/>
  <c r="D5032" i="1"/>
  <c r="D5030" i="1"/>
  <c r="D5031" i="1"/>
  <c r="D5033" i="1"/>
  <c r="D5034" i="1"/>
  <c r="D5035" i="1"/>
  <c r="D5036" i="1"/>
  <c r="D5037" i="1"/>
  <c r="D5041" i="1"/>
  <c r="D5040" i="1"/>
  <c r="D5038" i="1"/>
  <c r="D5039" i="1"/>
  <c r="D5044" i="1"/>
  <c r="D5043" i="1"/>
  <c r="D5045" i="1"/>
  <c r="D5047" i="1"/>
  <c r="D5042" i="1"/>
  <c r="D5046" i="1"/>
  <c r="D5048" i="1"/>
  <c r="D5049" i="1"/>
  <c r="D5051" i="1"/>
  <c r="D5050" i="1"/>
  <c r="D5052" i="1"/>
  <c r="D5053" i="1"/>
  <c r="D5055" i="1"/>
  <c r="D5054" i="1"/>
  <c r="D5058" i="1"/>
  <c r="D5056" i="1"/>
  <c r="D5057" i="1"/>
  <c r="D5060" i="1"/>
  <c r="D5062" i="1"/>
  <c r="D5059" i="1"/>
  <c r="D5061" i="1"/>
  <c r="D5064" i="1"/>
  <c r="D5065" i="1"/>
  <c r="D5066" i="1"/>
  <c r="D5063" i="1"/>
  <c r="D5067" i="1"/>
  <c r="D5069" i="1"/>
  <c r="D5070" i="1"/>
  <c r="D5071" i="1"/>
  <c r="D5068" i="1"/>
  <c r="D5073" i="1"/>
  <c r="D5072" i="1"/>
  <c r="D5074" i="1"/>
  <c r="D5075" i="1"/>
  <c r="D5076" i="1"/>
  <c r="D5077" i="1"/>
  <c r="D5079" i="1"/>
  <c r="D5078" i="1"/>
  <c r="D5081" i="1"/>
  <c r="D5080" i="1"/>
  <c r="D5084" i="1"/>
  <c r="D5082" i="1"/>
  <c r="D5085" i="1"/>
  <c r="D5090" i="1"/>
  <c r="D5083" i="1"/>
  <c r="D5086" i="1"/>
  <c r="X5094" i="1"/>
  <c r="K5094" i="1"/>
  <c r="A5095" i="1"/>
  <c r="E5093" i="1"/>
  <c r="G5036" i="1"/>
  <c r="AC5036" i="1"/>
  <c r="AE5036" i="1" s="1"/>
  <c r="E5091" i="1"/>
  <c r="Q5033" i="1"/>
  <c r="P5034" i="1"/>
  <c r="P5035" i="1" s="1"/>
  <c r="P5036" i="1" s="1"/>
  <c r="P5037" i="1" s="1"/>
  <c r="E5088" i="1"/>
  <c r="D5089" i="1"/>
  <c r="M5037" i="1"/>
  <c r="N5037" i="1" s="1"/>
  <c r="L5038" i="1"/>
  <c r="Z5093" i="1"/>
  <c r="AA5093" i="1" s="1"/>
  <c r="AH5093" i="1" s="1"/>
  <c r="C5094" i="1"/>
  <c r="Y5093" i="1"/>
  <c r="I5094" i="1"/>
  <c r="H5094" i="1" s="1"/>
  <c r="AJ5094" i="1"/>
  <c r="M5038" i="1" l="1"/>
  <c r="N5038" i="1" s="1"/>
  <c r="P5038" i="1"/>
  <c r="L5039" i="1"/>
  <c r="E5089" i="1"/>
  <c r="E5090" i="1"/>
  <c r="E5080" i="1"/>
  <c r="E5077" i="1"/>
  <c r="E5072" i="1"/>
  <c r="E5070" i="1"/>
  <c r="E5066" i="1"/>
  <c r="E5059" i="1"/>
  <c r="E5056" i="1"/>
  <c r="E5053" i="1"/>
  <c r="E5049" i="1"/>
  <c r="E5047" i="1"/>
  <c r="E5039" i="1"/>
  <c r="E5037" i="1"/>
  <c r="E5033" i="1"/>
  <c r="U5029" i="1"/>
  <c r="E5029" i="1"/>
  <c r="V5029" i="1" s="1"/>
  <c r="U5025" i="1"/>
  <c r="E5025" i="1"/>
  <c r="V5025" i="1" s="1"/>
  <c r="U5020" i="1"/>
  <c r="E5020" i="1"/>
  <c r="V5020" i="1" s="1"/>
  <c r="U5016" i="1"/>
  <c r="E5016" i="1"/>
  <c r="V5016" i="1" s="1"/>
  <c r="U5013" i="1"/>
  <c r="E5013" i="1"/>
  <c r="V5013" i="1" s="1"/>
  <c r="U5007" i="1"/>
  <c r="E5007" i="1"/>
  <c r="V5007" i="1" s="1"/>
  <c r="U5005" i="1"/>
  <c r="E5005" i="1"/>
  <c r="V5005" i="1" s="1"/>
  <c r="U4999" i="1"/>
  <c r="E4999" i="1"/>
  <c r="V4999" i="1" s="1"/>
  <c r="U4996" i="1"/>
  <c r="E4996" i="1"/>
  <c r="V4996" i="1" s="1"/>
  <c r="U4993" i="1"/>
  <c r="E4993" i="1"/>
  <c r="V4993" i="1" s="1"/>
  <c r="U4989" i="1"/>
  <c r="E4989" i="1"/>
  <c r="V4989" i="1" s="1"/>
  <c r="U4984" i="1"/>
  <c r="E4984" i="1"/>
  <c r="V4984" i="1" s="1"/>
  <c r="U4981" i="1"/>
  <c r="E4981" i="1"/>
  <c r="V4981" i="1" s="1"/>
  <c r="U4977" i="1"/>
  <c r="E4977" i="1"/>
  <c r="V4977" i="1" s="1"/>
  <c r="U4970" i="1"/>
  <c r="E4970" i="1"/>
  <c r="V4970" i="1" s="1"/>
  <c r="U4968" i="1"/>
  <c r="E4968" i="1"/>
  <c r="V4968" i="1" s="1"/>
  <c r="U4967" i="1"/>
  <c r="E4967" i="1"/>
  <c r="V4967" i="1" s="1"/>
  <c r="U4960" i="1"/>
  <c r="E4960" i="1"/>
  <c r="V4960" i="1" s="1"/>
  <c r="U4957" i="1"/>
  <c r="E4957" i="1"/>
  <c r="V4957" i="1" s="1"/>
  <c r="U4953" i="1"/>
  <c r="E4953" i="1"/>
  <c r="V4953" i="1" s="1"/>
  <c r="U4949" i="1"/>
  <c r="E4949" i="1"/>
  <c r="V4949" i="1" s="1"/>
  <c r="U4946" i="1"/>
  <c r="E4946" i="1"/>
  <c r="V4946" i="1" s="1"/>
  <c r="U4942" i="1"/>
  <c r="E4942" i="1"/>
  <c r="V4942" i="1" s="1"/>
  <c r="U4937" i="1"/>
  <c r="E4937" i="1"/>
  <c r="V4937" i="1" s="1"/>
  <c r="U4933" i="1"/>
  <c r="E4933" i="1"/>
  <c r="V4933" i="1" s="1"/>
  <c r="U4927" i="1"/>
  <c r="E4927" i="1"/>
  <c r="V4927" i="1" s="1"/>
  <c r="U4924" i="1"/>
  <c r="E4924" i="1"/>
  <c r="V4924" i="1" s="1"/>
  <c r="U4922" i="1"/>
  <c r="E4922" i="1"/>
  <c r="V4922" i="1" s="1"/>
  <c r="U4917" i="1"/>
  <c r="E4917" i="1"/>
  <c r="V4917" i="1" s="1"/>
  <c r="U4916" i="1"/>
  <c r="E4916" i="1"/>
  <c r="V4916" i="1" s="1"/>
  <c r="U4906" i="1"/>
  <c r="E4906" i="1"/>
  <c r="V4906" i="1" s="1"/>
  <c r="U4905" i="1"/>
  <c r="E4905" i="1"/>
  <c r="V4905" i="1" s="1"/>
  <c r="U4900" i="1"/>
  <c r="E4900" i="1"/>
  <c r="V4900" i="1" s="1"/>
  <c r="U4897" i="1"/>
  <c r="E4897" i="1"/>
  <c r="V4897" i="1" s="1"/>
  <c r="U4893" i="1"/>
  <c r="E4893" i="1"/>
  <c r="V4893" i="1" s="1"/>
  <c r="U4887" i="1"/>
  <c r="E4887" i="1"/>
  <c r="V4887" i="1" s="1"/>
  <c r="U4886" i="1"/>
  <c r="E4886" i="1"/>
  <c r="V4886" i="1" s="1"/>
  <c r="U4881" i="1"/>
  <c r="E4881" i="1"/>
  <c r="V4881" i="1" s="1"/>
  <c r="U4880" i="1"/>
  <c r="E4880" i="1"/>
  <c r="V4880" i="1" s="1"/>
  <c r="U4878" i="1"/>
  <c r="E4878" i="1"/>
  <c r="V4878" i="1" s="1"/>
  <c r="U4868" i="1"/>
  <c r="E4868" i="1"/>
  <c r="V4868" i="1" s="1"/>
  <c r="U4865" i="1"/>
  <c r="E4865" i="1"/>
  <c r="V4865" i="1" s="1"/>
  <c r="U4860" i="1"/>
  <c r="E4860" i="1"/>
  <c r="V4860" i="1" s="1"/>
  <c r="U4857" i="1"/>
  <c r="E4857" i="1"/>
  <c r="V4857" i="1" s="1"/>
  <c r="U4852" i="1"/>
  <c r="E4852" i="1"/>
  <c r="V4852" i="1" s="1"/>
  <c r="U4851" i="1"/>
  <c r="E4851" i="1"/>
  <c r="V4851" i="1" s="1"/>
  <c r="U4845" i="1"/>
  <c r="E4845" i="1"/>
  <c r="V4845" i="1" s="1"/>
  <c r="U4842" i="1"/>
  <c r="E4842" i="1"/>
  <c r="V4842" i="1" s="1"/>
  <c r="U4835" i="1"/>
  <c r="E4835" i="1"/>
  <c r="V4835" i="1" s="1"/>
  <c r="U4834" i="1"/>
  <c r="E4834" i="1"/>
  <c r="V4834" i="1" s="1"/>
  <c r="U4828" i="1"/>
  <c r="E4828" i="1"/>
  <c r="V4828" i="1" s="1"/>
  <c r="U4825" i="1"/>
  <c r="E4825" i="1"/>
  <c r="V4825" i="1" s="1"/>
  <c r="U4824" i="1"/>
  <c r="E4824" i="1"/>
  <c r="V4824" i="1" s="1"/>
  <c r="U4819" i="1"/>
  <c r="E4819" i="1"/>
  <c r="V4819" i="1" s="1"/>
  <c r="U4812" i="1"/>
  <c r="E4812" i="1"/>
  <c r="V4812" i="1" s="1"/>
  <c r="U4808" i="1"/>
  <c r="E4808" i="1"/>
  <c r="V4808" i="1" s="1"/>
  <c r="U4806" i="1"/>
  <c r="E4806" i="1"/>
  <c r="V4806" i="1" s="1"/>
  <c r="U4799" i="1"/>
  <c r="E4799" i="1"/>
  <c r="V4799" i="1" s="1"/>
  <c r="U4798" i="1"/>
  <c r="E4798" i="1"/>
  <c r="V4798" i="1" s="1"/>
  <c r="U4794" i="1"/>
  <c r="E4794" i="1"/>
  <c r="V4794" i="1" s="1"/>
  <c r="U4789" i="1"/>
  <c r="E4789" i="1"/>
  <c r="V4789" i="1" s="1"/>
  <c r="U4788" i="1"/>
  <c r="E4788" i="1"/>
  <c r="V4788" i="1" s="1"/>
  <c r="U4780" i="1"/>
  <c r="E4780" i="1"/>
  <c r="V4780" i="1" s="1"/>
  <c r="U4781" i="1"/>
  <c r="E4781" i="1"/>
  <c r="V4781" i="1" s="1"/>
  <c r="U4773" i="1"/>
  <c r="E4773" i="1"/>
  <c r="U4769" i="1"/>
  <c r="E4769" i="1"/>
  <c r="U4767" i="1"/>
  <c r="E4767" i="1"/>
  <c r="U4761" i="1"/>
  <c r="E4761" i="1"/>
  <c r="AJ5095" i="1"/>
  <c r="Y5094" i="1"/>
  <c r="I5095" i="1"/>
  <c r="H5095" i="1" s="1"/>
  <c r="Z5094" i="1"/>
  <c r="AA5094" i="1" s="1"/>
  <c r="AH5094" i="1" s="1"/>
  <c r="C5095" i="1"/>
  <c r="E5085" i="1"/>
  <c r="E5081" i="1"/>
  <c r="E5076" i="1"/>
  <c r="E5073" i="1"/>
  <c r="E5069" i="1"/>
  <c r="E5065" i="1"/>
  <c r="E5062" i="1"/>
  <c r="E5058" i="1"/>
  <c r="E5052" i="1"/>
  <c r="E5048" i="1"/>
  <c r="E5045" i="1"/>
  <c r="E5038" i="1"/>
  <c r="E5036" i="1"/>
  <c r="E5031" i="1"/>
  <c r="V5031" i="1" s="1"/>
  <c r="U5027" i="1"/>
  <c r="E5027" i="1"/>
  <c r="V5027" i="1" s="1"/>
  <c r="U5024" i="1"/>
  <c r="E5024" i="1"/>
  <c r="V5024" i="1" s="1"/>
  <c r="U5019" i="1"/>
  <c r="E5019" i="1"/>
  <c r="V5019" i="1" s="1"/>
  <c r="U5015" i="1"/>
  <c r="E5015" i="1"/>
  <c r="V5015" i="1" s="1"/>
  <c r="U5014" i="1"/>
  <c r="E5014" i="1"/>
  <c r="V5014" i="1" s="1"/>
  <c r="U5009" i="1"/>
  <c r="E5009" i="1"/>
  <c r="V5009" i="1" s="1"/>
  <c r="U5004" i="1"/>
  <c r="E5004" i="1"/>
  <c r="V5004" i="1" s="1"/>
  <c r="U5001" i="1"/>
  <c r="E5001" i="1"/>
  <c r="V5001" i="1" s="1"/>
  <c r="U4998" i="1"/>
  <c r="E4998" i="1"/>
  <c r="V4998" i="1" s="1"/>
  <c r="U4992" i="1"/>
  <c r="E4992" i="1"/>
  <c r="V4992" i="1" s="1"/>
  <c r="U4988" i="1"/>
  <c r="E4988" i="1"/>
  <c r="V4988" i="1" s="1"/>
  <c r="U4986" i="1"/>
  <c r="E4986" i="1"/>
  <c r="V4986" i="1" s="1"/>
  <c r="U4980" i="1"/>
  <c r="E4980" i="1"/>
  <c r="V4980" i="1" s="1"/>
  <c r="U4976" i="1"/>
  <c r="E4976" i="1"/>
  <c r="V4976" i="1" s="1"/>
  <c r="U4972" i="1"/>
  <c r="E4972" i="1"/>
  <c r="V4972" i="1" s="1"/>
  <c r="U4966" i="1"/>
  <c r="E4966" i="1"/>
  <c r="V4966" i="1" s="1"/>
  <c r="U4963" i="1"/>
  <c r="E4963" i="1"/>
  <c r="V4963" i="1" s="1"/>
  <c r="U4961" i="1"/>
  <c r="E4961" i="1"/>
  <c r="V4961" i="1" s="1"/>
  <c r="U4958" i="1"/>
  <c r="E4958" i="1"/>
  <c r="V4958" i="1" s="1"/>
  <c r="U4952" i="1"/>
  <c r="E4952" i="1"/>
  <c r="V4952" i="1" s="1"/>
  <c r="U4947" i="1"/>
  <c r="E4947" i="1"/>
  <c r="V4947" i="1" s="1"/>
  <c r="U4945" i="1"/>
  <c r="E4945" i="1"/>
  <c r="V4945" i="1" s="1"/>
  <c r="U4941" i="1"/>
  <c r="E4941" i="1"/>
  <c r="V4941" i="1" s="1"/>
  <c r="U4935" i="1"/>
  <c r="E4935" i="1"/>
  <c r="V4935" i="1" s="1"/>
  <c r="U4932" i="1"/>
  <c r="E4932" i="1"/>
  <c r="V4932" i="1" s="1"/>
  <c r="U4929" i="1"/>
  <c r="E4929" i="1"/>
  <c r="V4929" i="1" s="1"/>
  <c r="U4925" i="1"/>
  <c r="E4925" i="1"/>
  <c r="V4925" i="1" s="1"/>
  <c r="U4918" i="1"/>
  <c r="E4918" i="1"/>
  <c r="V4918" i="1" s="1"/>
  <c r="U4915" i="1"/>
  <c r="E4915" i="1"/>
  <c r="V4915" i="1" s="1"/>
  <c r="U4914" i="1"/>
  <c r="E4914" i="1"/>
  <c r="V4914" i="1" s="1"/>
  <c r="U4908" i="1"/>
  <c r="E4908" i="1"/>
  <c r="V4908" i="1" s="1"/>
  <c r="U4904" i="1"/>
  <c r="E4904" i="1"/>
  <c r="V4904" i="1" s="1"/>
  <c r="U4898" i="1"/>
  <c r="E4898" i="1"/>
  <c r="V4898" i="1" s="1"/>
  <c r="U4899" i="1"/>
  <c r="E4899" i="1"/>
  <c r="V4899" i="1" s="1"/>
  <c r="U4892" i="1"/>
  <c r="E4892" i="1"/>
  <c r="V4892" i="1" s="1"/>
  <c r="U4890" i="1"/>
  <c r="E4890" i="1"/>
  <c r="V4890" i="1" s="1"/>
  <c r="U4884" i="1"/>
  <c r="E4884" i="1"/>
  <c r="V4884" i="1" s="1"/>
  <c r="U4879" i="1"/>
  <c r="E4879" i="1"/>
  <c r="V4879" i="1" s="1"/>
  <c r="U4876" i="1"/>
  <c r="E4876" i="1"/>
  <c r="V4876" i="1" s="1"/>
  <c r="U4872" i="1"/>
  <c r="E4872" i="1"/>
  <c r="V4872" i="1" s="1"/>
  <c r="U4869" i="1"/>
  <c r="E4869" i="1"/>
  <c r="V4869" i="1" s="1"/>
  <c r="U4864" i="1"/>
  <c r="E4864" i="1"/>
  <c r="V4864" i="1" s="1"/>
  <c r="U4858" i="1"/>
  <c r="E4858" i="1"/>
  <c r="V4858" i="1" s="1"/>
  <c r="U4856" i="1"/>
  <c r="E4856" i="1"/>
  <c r="V4856" i="1" s="1"/>
  <c r="U4848" i="1"/>
  <c r="E4848" i="1"/>
  <c r="V4848" i="1" s="1"/>
  <c r="U4849" i="1"/>
  <c r="E4849" i="1"/>
  <c r="V4849" i="1" s="1"/>
  <c r="U4844" i="1"/>
  <c r="E4844" i="1"/>
  <c r="V4844" i="1" s="1"/>
  <c r="U4839" i="1"/>
  <c r="E4839" i="1"/>
  <c r="V4839" i="1" s="1"/>
  <c r="U4836" i="1"/>
  <c r="E4836" i="1"/>
  <c r="V4836" i="1" s="1"/>
  <c r="U4832" i="1"/>
  <c r="E4832" i="1"/>
  <c r="V4832" i="1" s="1"/>
  <c r="U4826" i="1"/>
  <c r="E4826" i="1"/>
  <c r="V4826" i="1" s="1"/>
  <c r="U4822" i="1"/>
  <c r="E4822" i="1"/>
  <c r="V4822" i="1" s="1"/>
  <c r="U4820" i="1"/>
  <c r="E4820" i="1"/>
  <c r="V4820" i="1" s="1"/>
  <c r="U4816" i="1"/>
  <c r="E4816" i="1"/>
  <c r="V4816" i="1" s="1"/>
  <c r="U4814" i="1"/>
  <c r="E4814" i="1"/>
  <c r="V4814" i="1" s="1"/>
  <c r="U4807" i="1"/>
  <c r="E4807" i="1"/>
  <c r="V4807" i="1" s="1"/>
  <c r="U4804" i="1"/>
  <c r="E4804" i="1"/>
  <c r="V4804" i="1" s="1"/>
  <c r="U4800" i="1"/>
  <c r="E4800" i="1"/>
  <c r="V4800" i="1" s="1"/>
  <c r="U4793" i="1"/>
  <c r="E4793" i="1"/>
  <c r="V4793" i="1" s="1"/>
  <c r="U4792" i="1"/>
  <c r="E4792" i="1"/>
  <c r="V4792" i="1" s="1"/>
  <c r="U4785" i="1"/>
  <c r="E4785" i="1"/>
  <c r="V4785" i="1" s="1"/>
  <c r="U4786" i="1"/>
  <c r="E4786" i="1"/>
  <c r="V4786" i="1" s="1"/>
  <c r="U4778" i="1"/>
  <c r="E4778" i="1"/>
  <c r="U4775" i="1"/>
  <c r="E4775" i="1"/>
  <c r="U4771" i="1"/>
  <c r="E4771" i="1"/>
  <c r="U4768" i="1"/>
  <c r="E4768" i="1"/>
  <c r="U4766" i="1"/>
  <c r="E4766" i="1"/>
  <c r="U4760" i="1"/>
  <c r="E4760" i="1"/>
  <c r="AB5097" i="1"/>
  <c r="Q5034" i="1"/>
  <c r="Q5035" i="1" s="1"/>
  <c r="Q5036" i="1" s="1"/>
  <c r="Q5037" i="1" s="1"/>
  <c r="Q5038" i="1" s="1"/>
  <c r="R5033" i="1"/>
  <c r="E5094" i="1"/>
  <c r="F5036" i="1"/>
  <c r="J5036" i="1" s="1"/>
  <c r="X5095" i="1"/>
  <c r="K5095" i="1"/>
  <c r="A5096" i="1"/>
  <c r="E5086" i="1"/>
  <c r="E5082" i="1"/>
  <c r="E5078" i="1"/>
  <c r="E5075" i="1"/>
  <c r="E5068" i="1"/>
  <c r="E5067" i="1"/>
  <c r="E5064" i="1"/>
  <c r="E5060" i="1"/>
  <c r="E5054" i="1"/>
  <c r="E5050" i="1"/>
  <c r="E5046" i="1"/>
  <c r="E5043" i="1"/>
  <c r="E5040" i="1"/>
  <c r="E5035" i="1"/>
  <c r="U5030" i="1"/>
  <c r="E5030" i="1"/>
  <c r="V5030" i="1" s="1"/>
  <c r="U5026" i="1"/>
  <c r="E5026" i="1"/>
  <c r="V5026" i="1" s="1"/>
  <c r="U5022" i="1"/>
  <c r="E5022" i="1"/>
  <c r="V5022" i="1" s="1"/>
  <c r="U5018" i="1"/>
  <c r="E5018" i="1"/>
  <c r="V5018" i="1" s="1"/>
  <c r="U5017" i="1"/>
  <c r="E5017" i="1"/>
  <c r="V5017" i="1" s="1"/>
  <c r="U5010" i="1"/>
  <c r="E5010" i="1"/>
  <c r="V5010" i="1" s="1"/>
  <c r="U5008" i="1"/>
  <c r="E5008" i="1"/>
  <c r="V5008" i="1" s="1"/>
  <c r="U5003" i="1"/>
  <c r="E5003" i="1"/>
  <c r="V5003" i="1" s="1"/>
  <c r="U5002" i="1"/>
  <c r="E5002" i="1"/>
  <c r="V5002" i="1" s="1"/>
  <c r="U4995" i="1"/>
  <c r="E4995" i="1"/>
  <c r="V4995" i="1" s="1"/>
  <c r="U4990" i="1"/>
  <c r="E4990" i="1"/>
  <c r="V4990" i="1" s="1"/>
  <c r="U4985" i="1"/>
  <c r="E4985" i="1"/>
  <c r="V4985" i="1" s="1"/>
  <c r="U4983" i="1"/>
  <c r="E4983" i="1"/>
  <c r="V4983" i="1" s="1"/>
  <c r="U4979" i="1"/>
  <c r="E4979" i="1"/>
  <c r="V4979" i="1" s="1"/>
  <c r="U4975" i="1"/>
  <c r="E4975" i="1"/>
  <c r="V4975" i="1" s="1"/>
  <c r="U4973" i="1"/>
  <c r="E4973" i="1"/>
  <c r="V4973" i="1" s="1"/>
  <c r="U4969" i="1"/>
  <c r="E4969" i="1"/>
  <c r="V4969" i="1" s="1"/>
  <c r="U4962" i="1"/>
  <c r="E4962" i="1"/>
  <c r="V4962" i="1" s="1"/>
  <c r="U4959" i="1"/>
  <c r="E4959" i="1"/>
  <c r="V4959" i="1" s="1"/>
  <c r="U4955" i="1"/>
  <c r="E4955" i="1"/>
  <c r="V4955" i="1" s="1"/>
  <c r="U4954" i="1"/>
  <c r="E4954" i="1"/>
  <c r="V4954" i="1" s="1"/>
  <c r="U4948" i="1"/>
  <c r="E4948" i="1"/>
  <c r="V4948" i="1" s="1"/>
  <c r="U4943" i="1"/>
  <c r="E4943" i="1"/>
  <c r="V4943" i="1" s="1"/>
  <c r="U4939" i="1"/>
  <c r="E4939" i="1"/>
  <c r="V4939" i="1" s="1"/>
  <c r="U4936" i="1"/>
  <c r="E4936" i="1"/>
  <c r="V4936" i="1" s="1"/>
  <c r="U4930" i="1"/>
  <c r="E4930" i="1"/>
  <c r="V4930" i="1" s="1"/>
  <c r="U4928" i="1"/>
  <c r="E4928" i="1"/>
  <c r="V4928" i="1" s="1"/>
  <c r="U4923" i="1"/>
  <c r="E4923" i="1"/>
  <c r="V4923" i="1" s="1"/>
  <c r="U4920" i="1"/>
  <c r="E4920" i="1"/>
  <c r="V4920" i="1" s="1"/>
  <c r="U4913" i="1"/>
  <c r="E4913" i="1"/>
  <c r="V4913" i="1" s="1"/>
  <c r="U4911" i="1"/>
  <c r="E4911" i="1"/>
  <c r="V4911" i="1" s="1"/>
  <c r="U4909" i="1"/>
  <c r="E4909" i="1"/>
  <c r="V4909" i="1" s="1"/>
  <c r="U4903" i="1"/>
  <c r="E4903" i="1"/>
  <c r="V4903" i="1" s="1"/>
  <c r="U4902" i="1"/>
  <c r="E4902" i="1"/>
  <c r="V4902" i="1" s="1"/>
  <c r="U4894" i="1"/>
  <c r="E4894" i="1"/>
  <c r="V4894" i="1" s="1"/>
  <c r="U4891" i="1"/>
  <c r="E4891" i="1"/>
  <c r="V4891" i="1" s="1"/>
  <c r="U4888" i="1"/>
  <c r="E4888" i="1"/>
  <c r="V4888" i="1" s="1"/>
  <c r="U4883" i="1"/>
  <c r="E4883" i="1"/>
  <c r="V4883" i="1" s="1"/>
  <c r="U4877" i="1"/>
  <c r="E4877" i="1"/>
  <c r="V4877" i="1" s="1"/>
  <c r="U4874" i="1"/>
  <c r="E4874" i="1"/>
  <c r="V4874" i="1" s="1"/>
  <c r="U4871" i="1"/>
  <c r="E4871" i="1"/>
  <c r="V4871" i="1" s="1"/>
  <c r="U4867" i="1"/>
  <c r="E4867" i="1"/>
  <c r="V4867" i="1" s="1"/>
  <c r="U4863" i="1"/>
  <c r="E4863" i="1"/>
  <c r="V4863" i="1" s="1"/>
  <c r="U4861" i="1"/>
  <c r="E4861" i="1"/>
  <c r="V4861" i="1" s="1"/>
  <c r="U4854" i="1"/>
  <c r="E4854" i="1"/>
  <c r="V4854" i="1" s="1"/>
  <c r="U4853" i="1"/>
  <c r="E4853" i="1"/>
  <c r="V4853" i="1" s="1"/>
  <c r="U4846" i="1"/>
  <c r="E4846" i="1"/>
  <c r="V4846" i="1" s="1"/>
  <c r="U4843" i="1"/>
  <c r="E4843" i="1"/>
  <c r="V4843" i="1" s="1"/>
  <c r="U4838" i="1"/>
  <c r="E4838" i="1"/>
  <c r="V4838" i="1" s="1"/>
  <c r="U4833" i="1"/>
  <c r="E4833" i="1"/>
  <c r="V4833" i="1" s="1"/>
  <c r="U4831" i="1"/>
  <c r="E4831" i="1"/>
  <c r="V4831" i="1" s="1"/>
  <c r="U4827" i="1"/>
  <c r="E4827" i="1"/>
  <c r="V4827" i="1" s="1"/>
  <c r="U4821" i="1"/>
  <c r="E4821" i="1"/>
  <c r="V4821" i="1" s="1"/>
  <c r="U4818" i="1"/>
  <c r="E4818" i="1"/>
  <c r="V4818" i="1" s="1"/>
  <c r="U4815" i="1"/>
  <c r="E4815" i="1"/>
  <c r="V4815" i="1" s="1"/>
  <c r="U4811" i="1"/>
  <c r="E4811" i="1"/>
  <c r="V4811" i="1" s="1"/>
  <c r="U4809" i="1"/>
  <c r="E4809" i="1"/>
  <c r="V4809" i="1" s="1"/>
  <c r="U4801" i="1"/>
  <c r="E4801" i="1"/>
  <c r="V4801" i="1" s="1"/>
  <c r="U4797" i="1"/>
  <c r="E4797" i="1"/>
  <c r="V4797" i="1" s="1"/>
  <c r="U4796" i="1"/>
  <c r="E4796" i="1"/>
  <c r="V4796" i="1" s="1"/>
  <c r="U4790" i="1"/>
  <c r="E4790" i="1"/>
  <c r="V4790" i="1" s="1"/>
  <c r="U4787" i="1"/>
  <c r="E4787" i="1"/>
  <c r="V4787" i="1" s="1"/>
  <c r="U4782" i="1"/>
  <c r="E4782" i="1"/>
  <c r="V4782" i="1" s="1"/>
  <c r="U4777" i="1"/>
  <c r="E4777" i="1"/>
  <c r="U4776" i="1"/>
  <c r="E4776" i="1"/>
  <c r="U4772" i="1"/>
  <c r="E4772" i="1"/>
  <c r="U4765" i="1"/>
  <c r="E4765" i="1"/>
  <c r="U4763" i="1"/>
  <c r="E4763" i="1"/>
  <c r="E5092" i="1"/>
  <c r="J5035" i="1"/>
  <c r="G5037" i="1"/>
  <c r="AC5037" i="1"/>
  <c r="AE5037" i="1" s="1"/>
  <c r="E5083" i="1"/>
  <c r="E5084" i="1"/>
  <c r="E5079" i="1"/>
  <c r="E5074" i="1"/>
  <c r="E5071" i="1"/>
  <c r="E5063" i="1"/>
  <c r="E5061" i="1"/>
  <c r="E5057" i="1"/>
  <c r="E5055" i="1"/>
  <c r="E5051" i="1"/>
  <c r="E5042" i="1"/>
  <c r="E5044" i="1"/>
  <c r="E5041" i="1"/>
  <c r="E5034" i="1"/>
  <c r="E5032" i="1"/>
  <c r="V5032" i="1" s="1"/>
  <c r="U5028" i="1"/>
  <c r="E5028" i="1"/>
  <c r="V5028" i="1" s="1"/>
  <c r="U5023" i="1"/>
  <c r="E5023" i="1"/>
  <c r="V5023" i="1" s="1"/>
  <c r="U5021" i="1"/>
  <c r="E5021" i="1"/>
  <c r="V5021" i="1" s="1"/>
  <c r="U5012" i="1"/>
  <c r="E5012" i="1"/>
  <c r="V5012" i="1" s="1"/>
  <c r="U5011" i="1"/>
  <c r="E5011" i="1"/>
  <c r="V5011" i="1" s="1"/>
  <c r="U5006" i="1"/>
  <c r="E5006" i="1"/>
  <c r="V5006" i="1" s="1"/>
  <c r="U5000" i="1"/>
  <c r="E5000" i="1"/>
  <c r="V5000" i="1" s="1"/>
  <c r="U4997" i="1"/>
  <c r="E4997" i="1"/>
  <c r="V4997" i="1" s="1"/>
  <c r="U4994" i="1"/>
  <c r="E4994" i="1"/>
  <c r="V4994" i="1" s="1"/>
  <c r="U4991" i="1"/>
  <c r="E4991" i="1"/>
  <c r="V4991" i="1" s="1"/>
  <c r="U4987" i="1"/>
  <c r="E4987" i="1"/>
  <c r="V4987" i="1" s="1"/>
  <c r="U4982" i="1"/>
  <c r="E4982" i="1"/>
  <c r="V4982" i="1" s="1"/>
  <c r="U4978" i="1"/>
  <c r="E4978" i="1"/>
  <c r="V4978" i="1" s="1"/>
  <c r="U4974" i="1"/>
  <c r="E4974" i="1"/>
  <c r="V4974" i="1" s="1"/>
  <c r="U4971" i="1"/>
  <c r="E4971" i="1"/>
  <c r="V4971" i="1" s="1"/>
  <c r="U4964" i="1"/>
  <c r="E4964" i="1"/>
  <c r="V4964" i="1" s="1"/>
  <c r="U4965" i="1"/>
  <c r="E4965" i="1"/>
  <c r="V4965" i="1" s="1"/>
  <c r="U4956" i="1"/>
  <c r="E4956" i="1"/>
  <c r="V4956" i="1" s="1"/>
  <c r="U4951" i="1"/>
  <c r="E4951" i="1"/>
  <c r="V4951" i="1" s="1"/>
  <c r="U4950" i="1"/>
  <c r="E4950" i="1"/>
  <c r="V4950" i="1" s="1"/>
  <c r="U4944" i="1"/>
  <c r="E4944" i="1"/>
  <c r="V4944" i="1" s="1"/>
  <c r="U4940" i="1"/>
  <c r="E4940" i="1"/>
  <c r="V4940" i="1" s="1"/>
  <c r="U4938" i="1"/>
  <c r="E4938" i="1"/>
  <c r="V4938" i="1" s="1"/>
  <c r="U4934" i="1"/>
  <c r="E4934" i="1"/>
  <c r="V4934" i="1" s="1"/>
  <c r="U4931" i="1"/>
  <c r="E4931" i="1"/>
  <c r="V4931" i="1" s="1"/>
  <c r="U4926" i="1"/>
  <c r="E4926" i="1"/>
  <c r="V4926" i="1" s="1"/>
  <c r="U4921" i="1"/>
  <c r="E4921" i="1"/>
  <c r="V4921" i="1" s="1"/>
  <c r="U4919" i="1"/>
  <c r="E4919" i="1"/>
  <c r="V4919" i="1" s="1"/>
  <c r="U4912" i="1"/>
  <c r="E4912" i="1"/>
  <c r="V4912" i="1" s="1"/>
  <c r="U4910" i="1"/>
  <c r="E4910" i="1"/>
  <c r="V4910" i="1" s="1"/>
  <c r="U4907" i="1"/>
  <c r="E4907" i="1"/>
  <c r="V4907" i="1" s="1"/>
  <c r="U4901" i="1"/>
  <c r="E4901" i="1"/>
  <c r="V4901" i="1" s="1"/>
  <c r="U4896" i="1"/>
  <c r="E4896" i="1"/>
  <c r="V4896" i="1" s="1"/>
  <c r="U4895" i="1"/>
  <c r="E4895" i="1"/>
  <c r="V4895" i="1" s="1"/>
  <c r="U4889" i="1"/>
  <c r="E4889" i="1"/>
  <c r="V4889" i="1" s="1"/>
  <c r="U4885" i="1"/>
  <c r="E4885" i="1"/>
  <c r="V4885" i="1" s="1"/>
  <c r="U4882" i="1"/>
  <c r="E4882" i="1"/>
  <c r="V4882" i="1" s="1"/>
  <c r="U4875" i="1"/>
  <c r="E4875" i="1"/>
  <c r="V4875" i="1" s="1"/>
  <c r="U4873" i="1"/>
  <c r="E4873" i="1"/>
  <c r="V4873" i="1" s="1"/>
  <c r="U4870" i="1"/>
  <c r="E4870" i="1"/>
  <c r="V4870" i="1" s="1"/>
  <c r="U4866" i="1"/>
  <c r="E4866" i="1"/>
  <c r="V4866" i="1" s="1"/>
  <c r="U4862" i="1"/>
  <c r="E4862" i="1"/>
  <c r="V4862" i="1" s="1"/>
  <c r="U4859" i="1"/>
  <c r="E4859" i="1"/>
  <c r="V4859" i="1" s="1"/>
  <c r="U4855" i="1"/>
  <c r="E4855" i="1"/>
  <c r="V4855" i="1" s="1"/>
  <c r="U4850" i="1"/>
  <c r="E4850" i="1"/>
  <c r="V4850" i="1" s="1"/>
  <c r="U4847" i="1"/>
  <c r="E4847" i="1"/>
  <c r="V4847" i="1" s="1"/>
  <c r="U4841" i="1"/>
  <c r="E4841" i="1"/>
  <c r="V4841" i="1" s="1"/>
  <c r="U4840" i="1"/>
  <c r="E4840" i="1"/>
  <c r="V4840" i="1" s="1"/>
  <c r="U4837" i="1"/>
  <c r="E4837" i="1"/>
  <c r="V4837" i="1" s="1"/>
  <c r="U4830" i="1"/>
  <c r="E4830" i="1"/>
  <c r="V4830" i="1" s="1"/>
  <c r="U4829" i="1"/>
  <c r="E4829" i="1"/>
  <c r="V4829" i="1" s="1"/>
  <c r="U4823" i="1"/>
  <c r="E4823" i="1"/>
  <c r="V4823" i="1" s="1"/>
  <c r="U4817" i="1"/>
  <c r="E4817" i="1"/>
  <c r="V4817" i="1" s="1"/>
  <c r="U4813" i="1"/>
  <c r="E4813" i="1"/>
  <c r="V4813" i="1" s="1"/>
  <c r="U4810" i="1"/>
  <c r="E4810" i="1"/>
  <c r="V4810" i="1" s="1"/>
  <c r="U4805" i="1"/>
  <c r="E4805" i="1"/>
  <c r="V4805" i="1" s="1"/>
  <c r="U4803" i="1"/>
  <c r="E4803" i="1"/>
  <c r="V4803" i="1" s="1"/>
  <c r="U4802" i="1"/>
  <c r="E4802" i="1"/>
  <c r="V4802" i="1" s="1"/>
  <c r="U4795" i="1"/>
  <c r="E4795" i="1"/>
  <c r="V4795" i="1" s="1"/>
  <c r="U4791" i="1"/>
  <c r="E4791" i="1"/>
  <c r="V4791" i="1" s="1"/>
  <c r="U4783" i="1"/>
  <c r="E4783" i="1"/>
  <c r="V4783" i="1" s="1"/>
  <c r="U4784" i="1"/>
  <c r="E4784" i="1"/>
  <c r="V4784" i="1" s="1"/>
  <c r="U4779" i="1"/>
  <c r="E4779" i="1"/>
  <c r="V4779" i="1" s="1"/>
  <c r="U4774" i="1"/>
  <c r="E4774" i="1"/>
  <c r="U4770" i="1"/>
  <c r="E4770" i="1"/>
  <c r="U4764" i="1"/>
  <c r="E4764" i="1"/>
  <c r="U4762" i="1"/>
  <c r="E4762" i="1"/>
  <c r="T5030" i="1"/>
  <c r="AF5030" i="1" s="1"/>
  <c r="S5031" i="1"/>
  <c r="W4783" i="1" l="1"/>
  <c r="AG4783" i="1" s="1"/>
  <c r="B4783" i="1" s="1"/>
  <c r="W4779" i="1"/>
  <c r="W4795" i="1"/>
  <c r="W4803" i="1"/>
  <c r="AG4803" i="1" s="1"/>
  <c r="W4810" i="1"/>
  <c r="AG4810" i="1" s="1"/>
  <c r="W4817" i="1"/>
  <c r="AG4817" i="1" s="1"/>
  <c r="B4817" i="1" s="1"/>
  <c r="W4829" i="1"/>
  <c r="AG4829" i="1" s="1"/>
  <c r="B4829" i="1" s="1"/>
  <c r="W4837" i="1"/>
  <c r="AG4837" i="1" s="1"/>
  <c r="W4841" i="1"/>
  <c r="AG4841" i="1" s="1"/>
  <c r="W4850" i="1"/>
  <c r="AG4850" i="1" s="1"/>
  <c r="B4850" i="1" s="1"/>
  <c r="W4859" i="1"/>
  <c r="AG4859" i="1" s="1"/>
  <c r="B4859" i="1" s="1"/>
  <c r="W4866" i="1"/>
  <c r="AG4866" i="1" s="1"/>
  <c r="W4873" i="1"/>
  <c r="AG4873" i="1" s="1"/>
  <c r="W4882" i="1"/>
  <c r="AG4882" i="1" s="1"/>
  <c r="B4882" i="1" s="1"/>
  <c r="W4889" i="1"/>
  <c r="AG4889" i="1" s="1"/>
  <c r="B4889" i="1" s="1"/>
  <c r="W4784" i="1"/>
  <c r="AG4784" i="1" s="1"/>
  <c r="B4784" i="1" s="1"/>
  <c r="W4791" i="1"/>
  <c r="AG4791" i="1" s="1"/>
  <c r="W4802" i="1"/>
  <c r="AG4802" i="1" s="1"/>
  <c r="B4802" i="1" s="1"/>
  <c r="W4805" i="1"/>
  <c r="AG4805" i="1" s="1"/>
  <c r="W4813" i="1"/>
  <c r="AG4813" i="1" s="1"/>
  <c r="W4823" i="1"/>
  <c r="AG4823" i="1" s="1"/>
  <c r="B4823" i="1" s="1"/>
  <c r="W4830" i="1"/>
  <c r="AG4830" i="1" s="1"/>
  <c r="B4830" i="1" s="1"/>
  <c r="W4840" i="1"/>
  <c r="AG4840" i="1" s="1"/>
  <c r="W4847" i="1"/>
  <c r="AG4847" i="1" s="1"/>
  <c r="B4847" i="1" s="1"/>
  <c r="W4855" i="1"/>
  <c r="AG4855" i="1" s="1"/>
  <c r="W4862" i="1"/>
  <c r="AG4862" i="1" s="1"/>
  <c r="B4862" i="1" s="1"/>
  <c r="W4870" i="1"/>
  <c r="AG4870" i="1" s="1"/>
  <c r="B4870" i="1" s="1"/>
  <c r="W4875" i="1"/>
  <c r="AG4875" i="1" s="1"/>
  <c r="B4875" i="1" s="1"/>
  <c r="W4885" i="1"/>
  <c r="AG4885" i="1" s="1"/>
  <c r="B4885" i="1" s="1"/>
  <c r="W4895" i="1"/>
  <c r="AG4895" i="1" s="1"/>
  <c r="B4895" i="1" s="1"/>
  <c r="W4901" i="1"/>
  <c r="AG4901" i="1" s="1"/>
  <c r="B4901" i="1" s="1"/>
  <c r="W4910" i="1"/>
  <c r="AG4910" i="1" s="1"/>
  <c r="B4910" i="1" s="1"/>
  <c r="W4919" i="1"/>
  <c r="AG4919" i="1" s="1"/>
  <c r="B4919" i="1" s="1"/>
  <c r="W4926" i="1"/>
  <c r="AG4926" i="1" s="1"/>
  <c r="W4934" i="1"/>
  <c r="AG4934" i="1" s="1"/>
  <c r="B4934" i="1" s="1"/>
  <c r="W4940" i="1"/>
  <c r="AG4940" i="1" s="1"/>
  <c r="B4940" i="1" s="1"/>
  <c r="W4950" i="1"/>
  <c r="AG4950" i="1" s="1"/>
  <c r="O5036" i="1"/>
  <c r="R5036" i="1" s="1"/>
  <c r="V5036" i="1" s="1"/>
  <c r="W4896" i="1"/>
  <c r="AG4896" i="1" s="1"/>
  <c r="W4907" i="1"/>
  <c r="AG4907" i="1" s="1"/>
  <c r="B4907" i="1" s="1"/>
  <c r="W4912" i="1"/>
  <c r="AG4912" i="1" s="1"/>
  <c r="W4921" i="1"/>
  <c r="AG4921" i="1" s="1"/>
  <c r="W4931" i="1"/>
  <c r="AG4931" i="1" s="1"/>
  <c r="B4931" i="1" s="1"/>
  <c r="W4938" i="1"/>
  <c r="AG4938" i="1" s="1"/>
  <c r="B4938" i="1" s="1"/>
  <c r="W4944" i="1"/>
  <c r="AG4944" i="1" s="1"/>
  <c r="W4951" i="1"/>
  <c r="AG4951" i="1" s="1"/>
  <c r="W4965" i="1"/>
  <c r="AG4965" i="1" s="1"/>
  <c r="B4965" i="1" s="1"/>
  <c r="W4971" i="1"/>
  <c r="AG4971" i="1" s="1"/>
  <c r="B4971" i="1" s="1"/>
  <c r="W4978" i="1"/>
  <c r="AG4978" i="1" s="1"/>
  <c r="W4987" i="1"/>
  <c r="AG4987" i="1" s="1"/>
  <c r="W4994" i="1"/>
  <c r="AG4994" i="1" s="1"/>
  <c r="B4994" i="1" s="1"/>
  <c r="W5000" i="1"/>
  <c r="AG5000" i="1" s="1"/>
  <c r="B5000" i="1" s="1"/>
  <c r="W5011" i="1"/>
  <c r="AG5011" i="1" s="1"/>
  <c r="W5021" i="1"/>
  <c r="AG5021" i="1" s="1"/>
  <c r="W5028" i="1"/>
  <c r="AG5028" i="1" s="1"/>
  <c r="B5028" i="1" s="1"/>
  <c r="W4956" i="1"/>
  <c r="AG4956" i="1" s="1"/>
  <c r="B4956" i="1" s="1"/>
  <c r="W4964" i="1"/>
  <c r="AG4964" i="1" s="1"/>
  <c r="B4964" i="1" s="1"/>
  <c r="W4974" i="1"/>
  <c r="AG4974" i="1" s="1"/>
  <c r="B4974" i="1" s="1"/>
  <c r="W4982" i="1"/>
  <c r="AG4982" i="1" s="1"/>
  <c r="W4991" i="1"/>
  <c r="AG4991" i="1" s="1"/>
  <c r="B4991" i="1" s="1"/>
  <c r="W4997" i="1"/>
  <c r="W5006" i="1"/>
  <c r="AG5006" i="1" s="1"/>
  <c r="W5012" i="1"/>
  <c r="AG5012" i="1" s="1"/>
  <c r="B5012" i="1" s="1"/>
  <c r="W5023" i="1"/>
  <c r="AG5023" i="1" s="1"/>
  <c r="B5023" i="1" s="1"/>
  <c r="W4857" i="1"/>
  <c r="AG4857" i="1" s="1"/>
  <c r="B4857" i="1" s="1"/>
  <c r="W4865" i="1"/>
  <c r="AG4865" i="1" s="1"/>
  <c r="B4865" i="1" s="1"/>
  <c r="W4878" i="1"/>
  <c r="AG4878" i="1" s="1"/>
  <c r="B4878" i="1" s="1"/>
  <c r="W4881" i="1"/>
  <c r="AG4881" i="1" s="1"/>
  <c r="B4881" i="1" s="1"/>
  <c r="W4887" i="1"/>
  <c r="AG4887" i="1" s="1"/>
  <c r="B4887" i="1" s="1"/>
  <c r="W4897" i="1"/>
  <c r="AG4897" i="1" s="1"/>
  <c r="B4897" i="1" s="1"/>
  <c r="W4905" i="1"/>
  <c r="AG4905" i="1" s="1"/>
  <c r="B4905" i="1" s="1"/>
  <c r="W4916" i="1"/>
  <c r="AG4916" i="1" s="1"/>
  <c r="B4916" i="1" s="1"/>
  <c r="W4922" i="1"/>
  <c r="AG4922" i="1" s="1"/>
  <c r="B4922" i="1" s="1"/>
  <c r="W4927" i="1"/>
  <c r="AG4927" i="1" s="1"/>
  <c r="B4927" i="1" s="1"/>
  <c r="W4937" i="1"/>
  <c r="AG4937" i="1" s="1"/>
  <c r="B4937" i="1" s="1"/>
  <c r="W4946" i="1"/>
  <c r="AG4946" i="1" s="1"/>
  <c r="B4946" i="1" s="1"/>
  <c r="W4953" i="1"/>
  <c r="AG4953" i="1" s="1"/>
  <c r="B4953" i="1" s="1"/>
  <c r="W4960" i="1"/>
  <c r="AG4960" i="1" s="1"/>
  <c r="B4960" i="1" s="1"/>
  <c r="W4968" i="1"/>
  <c r="AG4968" i="1" s="1"/>
  <c r="B4968" i="1" s="1"/>
  <c r="W4977" i="1"/>
  <c r="AG4977" i="1" s="1"/>
  <c r="B4977" i="1" s="1"/>
  <c r="W5029" i="1"/>
  <c r="AG5029" i="1" s="1"/>
  <c r="B5029" i="1" s="1"/>
  <c r="W4984" i="1"/>
  <c r="AG4984" i="1" s="1"/>
  <c r="B4984" i="1" s="1"/>
  <c r="W4993" i="1"/>
  <c r="AG4993" i="1" s="1"/>
  <c r="B4993" i="1" s="1"/>
  <c r="W4999" i="1"/>
  <c r="AG4999" i="1" s="1"/>
  <c r="B4999" i="1" s="1"/>
  <c r="W5007" i="1"/>
  <c r="AG5007" i="1" s="1"/>
  <c r="B5007" i="1" s="1"/>
  <c r="W5016" i="1"/>
  <c r="AG5016" i="1" s="1"/>
  <c r="B5016" i="1" s="1"/>
  <c r="W5025" i="1"/>
  <c r="AG5025" i="1" s="1"/>
  <c r="B5025" i="1" s="1"/>
  <c r="V4762" i="1"/>
  <c r="V4772" i="1"/>
  <c r="T5031" i="1"/>
  <c r="AF5031" i="1" s="1"/>
  <c r="S5032" i="1"/>
  <c r="V4774" i="1"/>
  <c r="V4765" i="1"/>
  <c r="V4777" i="1"/>
  <c r="W4782" i="1"/>
  <c r="W4790" i="1"/>
  <c r="W4797" i="1"/>
  <c r="W4809" i="1"/>
  <c r="W4815" i="1"/>
  <c r="W4821" i="1"/>
  <c r="W4831" i="1"/>
  <c r="W4838" i="1"/>
  <c r="W4846" i="1"/>
  <c r="W4854" i="1"/>
  <c r="W4863" i="1"/>
  <c r="W4871" i="1"/>
  <c r="W4877" i="1"/>
  <c r="W4888" i="1"/>
  <c r="W4894" i="1"/>
  <c r="W4903" i="1"/>
  <c r="W4911" i="1"/>
  <c r="W4920" i="1"/>
  <c r="W4928" i="1"/>
  <c r="W4936" i="1"/>
  <c r="W4943" i="1"/>
  <c r="W4954" i="1"/>
  <c r="W4959" i="1"/>
  <c r="W4969" i="1"/>
  <c r="W4975" i="1"/>
  <c r="W4983" i="1"/>
  <c r="W4990" i="1"/>
  <c r="W5002" i="1"/>
  <c r="W5008" i="1"/>
  <c r="W5017" i="1"/>
  <c r="W5022" i="1"/>
  <c r="W5030" i="1"/>
  <c r="I5096" i="1"/>
  <c r="H5096" i="1" s="1"/>
  <c r="C5096" i="1"/>
  <c r="Y5095" i="1"/>
  <c r="Z5095" i="1"/>
  <c r="AA5095" i="1" s="1"/>
  <c r="AH5095" i="1" s="1"/>
  <c r="AJ5096" i="1"/>
  <c r="AB5098" i="1"/>
  <c r="V4760" i="1"/>
  <c r="V4775" i="1"/>
  <c r="W4785" i="1"/>
  <c r="W4793" i="1"/>
  <c r="W4804" i="1"/>
  <c r="W4814" i="1"/>
  <c r="W4820" i="1"/>
  <c r="W4826" i="1"/>
  <c r="W4836" i="1"/>
  <c r="W4844" i="1"/>
  <c r="W4848" i="1"/>
  <c r="W4858" i="1"/>
  <c r="W4869" i="1"/>
  <c r="W4876" i="1"/>
  <c r="W4884" i="1"/>
  <c r="W4892" i="1"/>
  <c r="W4898" i="1"/>
  <c r="W4908" i="1"/>
  <c r="W4915" i="1"/>
  <c r="W4925" i="1"/>
  <c r="W4932" i="1"/>
  <c r="W4941" i="1"/>
  <c r="W4947" i="1"/>
  <c r="W4958" i="1"/>
  <c r="W4963" i="1"/>
  <c r="W4972" i="1"/>
  <c r="W4980" i="1"/>
  <c r="W4988" i="1"/>
  <c r="W4998" i="1"/>
  <c r="W5004" i="1"/>
  <c r="W5014" i="1"/>
  <c r="W5019" i="1"/>
  <c r="W5027" i="1"/>
  <c r="V4769" i="1"/>
  <c r="W4780" i="1"/>
  <c r="W4789" i="1"/>
  <c r="W4798" i="1"/>
  <c r="W4806" i="1"/>
  <c r="W4812" i="1"/>
  <c r="W4824" i="1"/>
  <c r="W4828" i="1"/>
  <c r="W4835" i="1"/>
  <c r="W4845" i="1"/>
  <c r="W4852" i="1"/>
  <c r="W4860" i="1"/>
  <c r="W4868" i="1"/>
  <c r="W4880" i="1"/>
  <c r="W4886" i="1"/>
  <c r="W4893" i="1"/>
  <c r="W4900" i="1"/>
  <c r="W4906" i="1"/>
  <c r="W4917" i="1"/>
  <c r="W4924" i="1"/>
  <c r="W4933" i="1"/>
  <c r="W4942" i="1"/>
  <c r="W4949" i="1"/>
  <c r="W4957" i="1"/>
  <c r="W4967" i="1"/>
  <c r="W4970" i="1"/>
  <c r="W4981" i="1"/>
  <c r="W4989" i="1"/>
  <c r="W4996" i="1"/>
  <c r="W5005" i="1"/>
  <c r="W5013" i="1"/>
  <c r="W5020" i="1"/>
  <c r="AG4997" i="1"/>
  <c r="B4997" i="1" s="1"/>
  <c r="V4763" i="1"/>
  <c r="X5096" i="1"/>
  <c r="A5097" i="1"/>
  <c r="K5096" i="1"/>
  <c r="V4771" i="1"/>
  <c r="V4767" i="1"/>
  <c r="V5033" i="1"/>
  <c r="V4770" i="1"/>
  <c r="V4764" i="1"/>
  <c r="V4776" i="1"/>
  <c r="W4787" i="1"/>
  <c r="W4796" i="1"/>
  <c r="W4801" i="1"/>
  <c r="W4811" i="1"/>
  <c r="W4818" i="1"/>
  <c r="W4827" i="1"/>
  <c r="W4833" i="1"/>
  <c r="W4843" i="1"/>
  <c r="W4853" i="1"/>
  <c r="W4861" i="1"/>
  <c r="W4867" i="1"/>
  <c r="W4874" i="1"/>
  <c r="W4883" i="1"/>
  <c r="W4891" i="1"/>
  <c r="W4902" i="1"/>
  <c r="W4909" i="1"/>
  <c r="W4913" i="1"/>
  <c r="W4923" i="1"/>
  <c r="W4930" i="1"/>
  <c r="W4939" i="1"/>
  <c r="W4948" i="1"/>
  <c r="W4955" i="1"/>
  <c r="W4962" i="1"/>
  <c r="W4973" i="1"/>
  <c r="W4979" i="1"/>
  <c r="W4985" i="1"/>
  <c r="W4995" i="1"/>
  <c r="W5003" i="1"/>
  <c r="W5010" i="1"/>
  <c r="W5018" i="1"/>
  <c r="W5026" i="1"/>
  <c r="R5034" i="1"/>
  <c r="V5034" i="1" s="1"/>
  <c r="V4768" i="1"/>
  <c r="V4778" i="1"/>
  <c r="W4786" i="1"/>
  <c r="W4792" i="1"/>
  <c r="W4800" i="1"/>
  <c r="W4807" i="1"/>
  <c r="W4816" i="1"/>
  <c r="W4822" i="1"/>
  <c r="W4832" i="1"/>
  <c r="W4839" i="1"/>
  <c r="W4849" i="1"/>
  <c r="W4856" i="1"/>
  <c r="W4864" i="1"/>
  <c r="W4872" i="1"/>
  <c r="W4879" i="1"/>
  <c r="W4890" i="1"/>
  <c r="W4899" i="1"/>
  <c r="W4904" i="1"/>
  <c r="W4914" i="1"/>
  <c r="W4918" i="1"/>
  <c r="W4929" i="1"/>
  <c r="W4935" i="1"/>
  <c r="W4945" i="1"/>
  <c r="W4952" i="1"/>
  <c r="W4961" i="1"/>
  <c r="W4966" i="1"/>
  <c r="W4976" i="1"/>
  <c r="W4986" i="1"/>
  <c r="W4992" i="1"/>
  <c r="W5001" i="1"/>
  <c r="W5009" i="1"/>
  <c r="W5015" i="1"/>
  <c r="W5024" i="1"/>
  <c r="U5031" i="1"/>
  <c r="W5031" i="1" s="1"/>
  <c r="E5095" i="1"/>
  <c r="V4761" i="1"/>
  <c r="W4781" i="1"/>
  <c r="W4788" i="1"/>
  <c r="W4794" i="1"/>
  <c r="W4799" i="1"/>
  <c r="W4808" i="1"/>
  <c r="W4819" i="1"/>
  <c r="W4825" i="1"/>
  <c r="W4834" i="1"/>
  <c r="W4842" i="1"/>
  <c r="W4851" i="1"/>
  <c r="G5038" i="1"/>
  <c r="AC5038" i="1"/>
  <c r="AE5038" i="1" s="1"/>
  <c r="AG4779" i="1"/>
  <c r="AG4795" i="1"/>
  <c r="B4795" i="1" s="1"/>
  <c r="F5037" i="1"/>
  <c r="O5037" i="1" s="1"/>
  <c r="R5037" i="1" s="1"/>
  <c r="V5037" i="1" s="1"/>
  <c r="V4766" i="1"/>
  <c r="V4773" i="1"/>
  <c r="M5039" i="1"/>
  <c r="N5039" i="1" s="1"/>
  <c r="P5039" i="1"/>
  <c r="Q5039" i="1"/>
  <c r="L5040" i="1"/>
  <c r="R5035" i="1"/>
  <c r="V5035" i="1" s="1"/>
  <c r="W4765" i="1" l="1"/>
  <c r="W4767" i="1"/>
  <c r="AG4767" i="1" s="1"/>
  <c r="W4764" i="1"/>
  <c r="AG4764" i="1" s="1"/>
  <c r="W4768" i="1"/>
  <c r="W4775" i="1"/>
  <c r="W4771" i="1"/>
  <c r="W4761" i="1"/>
  <c r="AG4761" i="1" s="1"/>
  <c r="W4769" i="1"/>
  <c r="AG4769" i="1" s="1"/>
  <c r="W4762" i="1"/>
  <c r="AG4762" i="1" s="1"/>
  <c r="W4772" i="1"/>
  <c r="AG4772" i="1" s="1"/>
  <c r="W4763" i="1"/>
  <c r="AG4763" i="1" s="1"/>
  <c r="B4840" i="1"/>
  <c r="W4777" i="1"/>
  <c r="AG4777" i="1" s="1"/>
  <c r="W4760" i="1"/>
  <c r="W4770" i="1"/>
  <c r="J5037" i="1"/>
  <c r="AG4834" i="1"/>
  <c r="B4834" i="1" s="1"/>
  <c r="AG4799" i="1"/>
  <c r="B4799" i="1" s="1"/>
  <c r="AG5024" i="1"/>
  <c r="AG4992" i="1"/>
  <c r="B4992" i="1" s="1"/>
  <c r="AG4961" i="1"/>
  <c r="AG4929" i="1"/>
  <c r="B4929" i="1" s="1"/>
  <c r="AG4899" i="1"/>
  <c r="AG4864" i="1"/>
  <c r="B4864" i="1" s="1"/>
  <c r="AG4832" i="1"/>
  <c r="AG4800" i="1"/>
  <c r="B4800" i="1" s="1"/>
  <c r="AG5010" i="1"/>
  <c r="AG4979" i="1"/>
  <c r="B4979" i="1" s="1"/>
  <c r="AG4948" i="1"/>
  <c r="AG4913" i="1"/>
  <c r="B4913" i="1" s="1"/>
  <c r="AG4883" i="1"/>
  <c r="AG4853" i="1"/>
  <c r="B4853" i="1" s="1"/>
  <c r="AG4818" i="1"/>
  <c r="AG4787" i="1"/>
  <c r="B4787" i="1" s="1"/>
  <c r="AJ5097" i="1"/>
  <c r="Y5096" i="1"/>
  <c r="C5097" i="1"/>
  <c r="Z5096" i="1"/>
  <c r="AA5096" i="1" s="1"/>
  <c r="AH5096" i="1" s="1"/>
  <c r="I5097" i="1"/>
  <c r="H5097" i="1" s="1"/>
  <c r="AG4765" i="1"/>
  <c r="AG5005" i="1"/>
  <c r="B5005" i="1" s="1"/>
  <c r="AG4970" i="1"/>
  <c r="AG4942" i="1"/>
  <c r="B4942" i="1" s="1"/>
  <c r="AG4906" i="1"/>
  <c r="B4906" i="1" s="1"/>
  <c r="AG4880" i="1"/>
  <c r="B4880" i="1" s="1"/>
  <c r="AG4845" i="1"/>
  <c r="B4845" i="1" s="1"/>
  <c r="AG4812" i="1"/>
  <c r="B4812" i="1" s="1"/>
  <c r="AG4780" i="1"/>
  <c r="B4780" i="1" s="1"/>
  <c r="AG5004" i="1"/>
  <c r="B5004" i="1" s="1"/>
  <c r="AG4972" i="1"/>
  <c r="AG4941" i="1"/>
  <c r="B4941" i="1" s="1"/>
  <c r="AG4908" i="1"/>
  <c r="AG4876" i="1"/>
  <c r="B4876" i="1" s="1"/>
  <c r="AG4844" i="1"/>
  <c r="AG4814" i="1"/>
  <c r="B4814" i="1" s="1"/>
  <c r="W4778" i="1"/>
  <c r="AG5008" i="1"/>
  <c r="B5008" i="1" s="1"/>
  <c r="AG4975" i="1"/>
  <c r="B4975" i="1" s="1"/>
  <c r="AG4943" i="1"/>
  <c r="B4943" i="1" s="1"/>
  <c r="AG4911" i="1"/>
  <c r="AG4877" i="1"/>
  <c r="AG4846" i="1"/>
  <c r="B4846" i="1" s="1"/>
  <c r="AG4815" i="1"/>
  <c r="B4815" i="1" s="1"/>
  <c r="AG4782" i="1"/>
  <c r="B4782" i="1" s="1"/>
  <c r="G5039" i="1"/>
  <c r="AC5039" i="1"/>
  <c r="AE5039" i="1" s="1"/>
  <c r="M5040" i="1"/>
  <c r="N5040" i="1" s="1"/>
  <c r="P5040" i="1"/>
  <c r="Q5040" i="1"/>
  <c r="L5041" i="1"/>
  <c r="F5038" i="1"/>
  <c r="J5038" i="1" s="1"/>
  <c r="AG4825" i="1"/>
  <c r="AG4794" i="1"/>
  <c r="B4794" i="1" s="1"/>
  <c r="AG5015" i="1"/>
  <c r="B5015" i="1" s="1"/>
  <c r="AG4986" i="1"/>
  <c r="B4986" i="1" s="1"/>
  <c r="AG4952" i="1"/>
  <c r="B4952" i="1" s="1"/>
  <c r="AG4918" i="1"/>
  <c r="B4918" i="1" s="1"/>
  <c r="AG4890" i="1"/>
  <c r="B4890" i="1" s="1"/>
  <c r="AG4856" i="1"/>
  <c r="B4856" i="1" s="1"/>
  <c r="AG4822" i="1"/>
  <c r="B4822" i="1" s="1"/>
  <c r="AG4792" i="1"/>
  <c r="B4792" i="1" s="1"/>
  <c r="AG5003" i="1"/>
  <c r="B5003" i="1" s="1"/>
  <c r="AG4973" i="1"/>
  <c r="B4973" i="1" s="1"/>
  <c r="AG4939" i="1"/>
  <c r="B4939" i="1" s="1"/>
  <c r="AG4909" i="1"/>
  <c r="AG4874" i="1"/>
  <c r="B4874" i="1" s="1"/>
  <c r="AG4843" i="1"/>
  <c r="AG4811" i="1"/>
  <c r="B4811" i="1" s="1"/>
  <c r="B5006" i="1"/>
  <c r="AG4996" i="1"/>
  <c r="AG4967" i="1"/>
  <c r="AG4933" i="1"/>
  <c r="B4933" i="1" s="1"/>
  <c r="AG4900" i="1"/>
  <c r="B4900" i="1" s="1"/>
  <c r="AG4868" i="1"/>
  <c r="B4868" i="1" s="1"/>
  <c r="AG4835" i="1"/>
  <c r="B4835" i="1" s="1"/>
  <c r="AG4806" i="1"/>
  <c r="B4806" i="1" s="1"/>
  <c r="AG5027" i="1"/>
  <c r="B5027" i="1" s="1"/>
  <c r="AG4998" i="1"/>
  <c r="AG4963" i="1"/>
  <c r="B4963" i="1" s="1"/>
  <c r="AG4932" i="1"/>
  <c r="B4932" i="1" s="1"/>
  <c r="AG4898" i="1"/>
  <c r="AG4869" i="1"/>
  <c r="B4869" i="1" s="1"/>
  <c r="AG4836" i="1"/>
  <c r="B4836" i="1" s="1"/>
  <c r="AG4804" i="1"/>
  <c r="B4804" i="1" s="1"/>
  <c r="W4766" i="1"/>
  <c r="AB5099" i="1"/>
  <c r="AG5030" i="1"/>
  <c r="B5030" i="1" s="1"/>
  <c r="AG5002" i="1"/>
  <c r="B5002" i="1" s="1"/>
  <c r="AG4969" i="1"/>
  <c r="B4969" i="1" s="1"/>
  <c r="AG4936" i="1"/>
  <c r="AG4903" i="1"/>
  <c r="B4903" i="1" s="1"/>
  <c r="AG4871" i="1"/>
  <c r="B4871" i="1" s="1"/>
  <c r="AG4838" i="1"/>
  <c r="B4838" i="1" s="1"/>
  <c r="AG4809" i="1"/>
  <c r="B4809" i="1" s="1"/>
  <c r="AG4851" i="1"/>
  <c r="B4851" i="1" s="1"/>
  <c r="AG4819" i="1"/>
  <c r="B4819" i="1" s="1"/>
  <c r="AG4788" i="1"/>
  <c r="B4788" i="1" s="1"/>
  <c r="AG5009" i="1"/>
  <c r="B5009" i="1" s="1"/>
  <c r="AG4976" i="1"/>
  <c r="AG4945" i="1"/>
  <c r="B4945" i="1" s="1"/>
  <c r="AG4914" i="1"/>
  <c r="AG4879" i="1"/>
  <c r="B4879" i="1" s="1"/>
  <c r="AG4849" i="1"/>
  <c r="AG4816" i="1"/>
  <c r="B4816" i="1" s="1"/>
  <c r="AG4786" i="1"/>
  <c r="AG5026" i="1"/>
  <c r="B5026" i="1" s="1"/>
  <c r="AG4995" i="1"/>
  <c r="B4995" i="1" s="1"/>
  <c r="AG4962" i="1"/>
  <c r="B4962" i="1" s="1"/>
  <c r="AG4930" i="1"/>
  <c r="B4930" i="1" s="1"/>
  <c r="AG4902" i="1"/>
  <c r="B4902" i="1" s="1"/>
  <c r="AG4867" i="1"/>
  <c r="B4867" i="1" s="1"/>
  <c r="AG4833" i="1"/>
  <c r="B4833" i="1" s="1"/>
  <c r="AG4801" i="1"/>
  <c r="AG5020" i="1"/>
  <c r="AG4989" i="1"/>
  <c r="B4989" i="1" s="1"/>
  <c r="AG4957" i="1"/>
  <c r="AG4924" i="1"/>
  <c r="B4924" i="1" s="1"/>
  <c r="AG4893" i="1"/>
  <c r="AG4860" i="1"/>
  <c r="B4860" i="1" s="1"/>
  <c r="AG4828" i="1"/>
  <c r="AG4798" i="1"/>
  <c r="B4798" i="1" s="1"/>
  <c r="W4773" i="1"/>
  <c r="AG5019" i="1"/>
  <c r="B5019" i="1" s="1"/>
  <c r="AG4988" i="1"/>
  <c r="B4988" i="1" s="1"/>
  <c r="AG4958" i="1"/>
  <c r="B4958" i="1" s="1"/>
  <c r="AG4925" i="1"/>
  <c r="B4925" i="1" s="1"/>
  <c r="AG4892" i="1"/>
  <c r="B4892" i="1" s="1"/>
  <c r="AG4858" i="1"/>
  <c r="AG4826" i="1"/>
  <c r="B4826" i="1" s="1"/>
  <c r="AG4793" i="1"/>
  <c r="AG5022" i="1"/>
  <c r="B5022" i="1" s="1"/>
  <c r="AG4990" i="1"/>
  <c r="AG4959" i="1"/>
  <c r="B4959" i="1" s="1"/>
  <c r="AG4928" i="1"/>
  <c r="B4928" i="1" s="1"/>
  <c r="AG4894" i="1"/>
  <c r="AG4863" i="1"/>
  <c r="B4863" i="1" s="1"/>
  <c r="AG4831" i="1"/>
  <c r="B4831" i="1" s="1"/>
  <c r="AG4797" i="1"/>
  <c r="T5032" i="1"/>
  <c r="S5033" i="1"/>
  <c r="U5032" i="1"/>
  <c r="W5032" i="1" s="1"/>
  <c r="W4776" i="1"/>
  <c r="W4774" i="1"/>
  <c r="B5021" i="1"/>
  <c r="B4978" i="1"/>
  <c r="B4944" i="1"/>
  <c r="B4912" i="1"/>
  <c r="B4873" i="1"/>
  <c r="B4841" i="1"/>
  <c r="B4810" i="1"/>
  <c r="B4779" i="1"/>
  <c r="B4950" i="1"/>
  <c r="B4813" i="1"/>
  <c r="AG4842" i="1"/>
  <c r="B4842" i="1" s="1"/>
  <c r="AG4808" i="1"/>
  <c r="AG4781" i="1"/>
  <c r="B4781" i="1" s="1"/>
  <c r="AG5031" i="1"/>
  <c r="AG5001" i="1"/>
  <c r="B5001" i="1" s="1"/>
  <c r="AG4966" i="1"/>
  <c r="AG4935" i="1"/>
  <c r="B4935" i="1" s="1"/>
  <c r="AG4904" i="1"/>
  <c r="AG4872" i="1"/>
  <c r="B4872" i="1" s="1"/>
  <c r="AG4839" i="1"/>
  <c r="AG4807" i="1"/>
  <c r="B4807" i="1" s="1"/>
  <c r="AG5018" i="1"/>
  <c r="AG4985" i="1"/>
  <c r="B4985" i="1" s="1"/>
  <c r="AG4955" i="1"/>
  <c r="AG4923" i="1"/>
  <c r="B4923" i="1" s="1"/>
  <c r="AG4891" i="1"/>
  <c r="AG4861" i="1"/>
  <c r="B4861" i="1" s="1"/>
  <c r="AG4827" i="1"/>
  <c r="B4827" i="1" s="1"/>
  <c r="AG4796" i="1"/>
  <c r="B4796" i="1" s="1"/>
  <c r="B4982" i="1"/>
  <c r="B4855" i="1"/>
  <c r="B4791" i="1"/>
  <c r="A5098" i="1"/>
  <c r="X5097" i="1"/>
  <c r="K5097" i="1"/>
  <c r="B4805" i="1"/>
  <c r="AG5013" i="1"/>
  <c r="B5013" i="1" s="1"/>
  <c r="AG4981" i="1"/>
  <c r="AG4949" i="1"/>
  <c r="B4949" i="1" s="1"/>
  <c r="AG4917" i="1"/>
  <c r="AG4886" i="1"/>
  <c r="B4886" i="1" s="1"/>
  <c r="AG4852" i="1"/>
  <c r="AG4824" i="1"/>
  <c r="B4824" i="1" s="1"/>
  <c r="AG4789" i="1"/>
  <c r="AG5014" i="1"/>
  <c r="B5014" i="1" s="1"/>
  <c r="AG4980" i="1"/>
  <c r="AG4947" i="1"/>
  <c r="B4947" i="1" s="1"/>
  <c r="AG4915" i="1"/>
  <c r="AG4884" i="1"/>
  <c r="B4884" i="1" s="1"/>
  <c r="AG4848" i="1"/>
  <c r="AG4820" i="1"/>
  <c r="B4820" i="1" s="1"/>
  <c r="AG4785" i="1"/>
  <c r="E5096" i="1"/>
  <c r="AG5017" i="1"/>
  <c r="AG4983" i="1"/>
  <c r="B4983" i="1" s="1"/>
  <c r="AG4954" i="1"/>
  <c r="B4954" i="1" s="1"/>
  <c r="AG4920" i="1"/>
  <c r="B4920" i="1" s="1"/>
  <c r="AG4888" i="1"/>
  <c r="B4888" i="1" s="1"/>
  <c r="AG4854" i="1"/>
  <c r="B4854" i="1" s="1"/>
  <c r="AG4821" i="1"/>
  <c r="B4821" i="1" s="1"/>
  <c r="AG4790" i="1"/>
  <c r="B5011" i="1"/>
  <c r="B4987" i="1"/>
  <c r="B4951" i="1"/>
  <c r="B4921" i="1"/>
  <c r="B4896" i="1"/>
  <c r="B4866" i="1"/>
  <c r="B4837" i="1"/>
  <c r="B4803" i="1"/>
  <c r="B4926" i="1"/>
  <c r="AG4768" i="1" l="1"/>
  <c r="AG4775" i="1"/>
  <c r="AG4771" i="1"/>
  <c r="AG4760" i="1"/>
  <c r="AG4770" i="1"/>
  <c r="B4762" i="1"/>
  <c r="O5038" i="1"/>
  <c r="R5038" i="1" s="1"/>
  <c r="V5038" i="1" s="1"/>
  <c r="B4777" i="1"/>
  <c r="B4768" i="1"/>
  <c r="B4761" i="1"/>
  <c r="B4769" i="1"/>
  <c r="B4767" i="1"/>
  <c r="B4772" i="1"/>
  <c r="G5040" i="1"/>
  <c r="AC5040" i="1"/>
  <c r="AE5040" i="1" s="1"/>
  <c r="AG4778" i="1"/>
  <c r="E5097" i="1"/>
  <c r="X5098" i="1"/>
  <c r="K5098" i="1"/>
  <c r="A5099" i="1"/>
  <c r="AG4776" i="1"/>
  <c r="AG4773" i="1"/>
  <c r="B4790" i="1"/>
  <c r="AG5032" i="1"/>
  <c r="B5032" i="1" s="1"/>
  <c r="B4797" i="1"/>
  <c r="B4990" i="1"/>
  <c r="B4793" i="1"/>
  <c r="B4858" i="1"/>
  <c r="B4801" i="1"/>
  <c r="B4764" i="1"/>
  <c r="B4936" i="1"/>
  <c r="AB5100" i="1"/>
  <c r="B4998" i="1"/>
  <c r="B4996" i="1"/>
  <c r="M5041" i="1"/>
  <c r="N5041" i="1" s="1"/>
  <c r="P5041" i="1"/>
  <c r="Q5041" i="1"/>
  <c r="L5042" i="1"/>
  <c r="B4911" i="1"/>
  <c r="T5033" i="1"/>
  <c r="AF5033" i="1" s="1"/>
  <c r="S5034" i="1"/>
  <c r="U5033" i="1"/>
  <c r="W5033" i="1" s="1"/>
  <c r="B5017" i="1"/>
  <c r="B4785" i="1"/>
  <c r="B4848" i="1"/>
  <c r="B4915" i="1"/>
  <c r="B4980" i="1"/>
  <c r="B4789" i="1"/>
  <c r="B4852" i="1"/>
  <c r="B4917" i="1"/>
  <c r="B4981" i="1"/>
  <c r="Y5097" i="1"/>
  <c r="Z5097" i="1"/>
  <c r="AA5097" i="1" s="1"/>
  <c r="AH5097" i="1" s="1"/>
  <c r="AJ5098" i="1"/>
  <c r="I5098" i="1"/>
  <c r="H5098" i="1" s="1"/>
  <c r="C5098" i="1"/>
  <c r="B4891" i="1"/>
  <c r="B4955" i="1"/>
  <c r="B5018" i="1"/>
  <c r="B4839" i="1"/>
  <c r="B4904" i="1"/>
  <c r="B4966" i="1"/>
  <c r="B5031" i="1"/>
  <c r="B4808" i="1"/>
  <c r="AG4774" i="1"/>
  <c r="AF5032" i="1"/>
  <c r="AA5032" i="1"/>
  <c r="B4894" i="1"/>
  <c r="B4828" i="1"/>
  <c r="B4893" i="1"/>
  <c r="B4957" i="1"/>
  <c r="B5020" i="1"/>
  <c r="B4763" i="1"/>
  <c r="B4786" i="1"/>
  <c r="B4849" i="1"/>
  <c r="B4914" i="1"/>
  <c r="B4976" i="1"/>
  <c r="AG4766" i="1"/>
  <c r="B4898" i="1"/>
  <c r="B4967" i="1"/>
  <c r="B4843" i="1"/>
  <c r="B4909" i="1"/>
  <c r="B4825" i="1"/>
  <c r="F5039" i="1"/>
  <c r="O5039" i="1" s="1"/>
  <c r="R5039" i="1" s="1"/>
  <c r="V5039" i="1" s="1"/>
  <c r="B4877" i="1"/>
  <c r="B4844" i="1"/>
  <c r="B4908" i="1"/>
  <c r="B4972" i="1"/>
  <c r="B4970" i="1"/>
  <c r="B4765" i="1"/>
  <c r="B4775" i="1"/>
  <c r="B4818" i="1"/>
  <c r="B4883" i="1"/>
  <c r="B4948" i="1"/>
  <c r="B5010" i="1"/>
  <c r="B4832" i="1"/>
  <c r="B4899" i="1"/>
  <c r="B4961" i="1"/>
  <c r="B5024" i="1"/>
  <c r="B4771" i="1" l="1"/>
  <c r="B4760" i="1"/>
  <c r="B4770" i="1"/>
  <c r="AH5032" i="1"/>
  <c r="B4776" i="1"/>
  <c r="J5039" i="1"/>
  <c r="AC5041" i="1"/>
  <c r="AE5041" i="1" s="1"/>
  <c r="G5041" i="1"/>
  <c r="B4773" i="1"/>
  <c r="X5099" i="1"/>
  <c r="A5100" i="1"/>
  <c r="K5099" i="1"/>
  <c r="B4774" i="1"/>
  <c r="AG5033" i="1"/>
  <c r="M5042" i="1"/>
  <c r="N5042" i="1" s="1"/>
  <c r="P5042" i="1"/>
  <c r="Q5042" i="1"/>
  <c r="L5043" i="1"/>
  <c r="T5034" i="1"/>
  <c r="AF5034" i="1" s="1"/>
  <c r="S5035" i="1"/>
  <c r="U5034" i="1"/>
  <c r="W5034" i="1" s="1"/>
  <c r="AB5101" i="1"/>
  <c r="Y5098" i="1"/>
  <c r="C5099" i="1"/>
  <c r="Z5098" i="1"/>
  <c r="AA5098" i="1" s="1"/>
  <c r="AH5098" i="1" s="1"/>
  <c r="AJ5099" i="1"/>
  <c r="I5099" i="1"/>
  <c r="H5099" i="1" s="1"/>
  <c r="F5040" i="1"/>
  <c r="O5040" i="1" s="1"/>
  <c r="R5040" i="1" s="1"/>
  <c r="V5040" i="1" s="1"/>
  <c r="B4766" i="1"/>
  <c r="E5098" i="1"/>
  <c r="B4778" i="1"/>
  <c r="J5040" i="1" l="1"/>
  <c r="AG5034" i="1"/>
  <c r="B5034" i="1" s="1"/>
  <c r="X5100" i="1"/>
  <c r="A5101" i="1"/>
  <c r="K5100" i="1"/>
  <c r="E5099" i="1"/>
  <c r="AB5102" i="1"/>
  <c r="AC5042" i="1"/>
  <c r="AE5042" i="1" s="1"/>
  <c r="G5042" i="1"/>
  <c r="T5035" i="1"/>
  <c r="AF5035" i="1" s="1"/>
  <c r="S5036" i="1"/>
  <c r="U5035" i="1"/>
  <c r="W5035" i="1" s="1"/>
  <c r="M5043" i="1"/>
  <c r="N5043" i="1" s="1"/>
  <c r="P5043" i="1"/>
  <c r="Q5043" i="1"/>
  <c r="L5044" i="1"/>
  <c r="B5033" i="1"/>
  <c r="Y5099" i="1"/>
  <c r="C5100" i="1"/>
  <c r="I5100" i="1"/>
  <c r="H5100" i="1" s="1"/>
  <c r="Z5099" i="1"/>
  <c r="AA5099" i="1" s="1"/>
  <c r="AH5099" i="1" s="1"/>
  <c r="AJ5100" i="1"/>
  <c r="F5041" i="1"/>
  <c r="O5041" i="1" s="1"/>
  <c r="R5041" i="1" s="1"/>
  <c r="V5041" i="1" s="1"/>
  <c r="J5041" i="1" l="1"/>
  <c r="AC5043" i="1"/>
  <c r="AE5043" i="1" s="1"/>
  <c r="G5043" i="1"/>
  <c r="AB5103" i="1"/>
  <c r="M5044" i="1"/>
  <c r="N5044" i="1" s="1"/>
  <c r="P5044" i="1"/>
  <c r="Q5044" i="1"/>
  <c r="L5045" i="1"/>
  <c r="F5042" i="1"/>
  <c r="O5042" i="1" s="1"/>
  <c r="R5042" i="1" s="1"/>
  <c r="V5042" i="1" s="1"/>
  <c r="E5100" i="1"/>
  <c r="AG5035" i="1"/>
  <c r="A5102" i="1"/>
  <c r="X5101" i="1"/>
  <c r="K5101" i="1"/>
  <c r="T5036" i="1"/>
  <c r="AF5036" i="1" s="1"/>
  <c r="S5037" i="1"/>
  <c r="U5036" i="1"/>
  <c r="W5036" i="1" s="1"/>
  <c r="Z5100" i="1"/>
  <c r="AA5100" i="1" s="1"/>
  <c r="AH5100" i="1" s="1"/>
  <c r="C5101" i="1"/>
  <c r="Y5100" i="1"/>
  <c r="AJ5101" i="1"/>
  <c r="I5101" i="1"/>
  <c r="H5101" i="1" s="1"/>
  <c r="AC5044" i="1" l="1"/>
  <c r="AE5044" i="1" s="1"/>
  <c r="G5044" i="1"/>
  <c r="F5043" i="1"/>
  <c r="J5043" i="1" s="1"/>
  <c r="T5037" i="1"/>
  <c r="AF5037" i="1" s="1"/>
  <c r="S5038" i="1"/>
  <c r="U5037" i="1"/>
  <c r="W5037" i="1" s="1"/>
  <c r="Y5101" i="1"/>
  <c r="I5102" i="1"/>
  <c r="H5102" i="1" s="1"/>
  <c r="AJ5102" i="1"/>
  <c r="Z5101" i="1"/>
  <c r="AA5101" i="1" s="1"/>
  <c r="AH5101" i="1" s="1"/>
  <c r="C5102" i="1"/>
  <c r="M5045" i="1"/>
  <c r="N5045" i="1" s="1"/>
  <c r="P5045" i="1"/>
  <c r="Q5045" i="1"/>
  <c r="L5046" i="1"/>
  <c r="E5101" i="1"/>
  <c r="X5102" i="1"/>
  <c r="K5102" i="1"/>
  <c r="A5103" i="1"/>
  <c r="J5042" i="1"/>
  <c r="AB5104" i="1"/>
  <c r="AG5036" i="1"/>
  <c r="B5036" i="1" s="1"/>
  <c r="B5035" i="1"/>
  <c r="AC5045" i="1" l="1"/>
  <c r="AE5045" i="1" s="1"/>
  <c r="G5045" i="1"/>
  <c r="T5038" i="1"/>
  <c r="AF5038" i="1" s="1"/>
  <c r="S5039" i="1"/>
  <c r="U5038" i="1"/>
  <c r="W5038" i="1" s="1"/>
  <c r="K5103" i="1"/>
  <c r="X5103" i="1"/>
  <c r="A5104" i="1"/>
  <c r="M5046" i="1"/>
  <c r="N5046" i="1" s="1"/>
  <c r="P5046" i="1"/>
  <c r="Q5046" i="1"/>
  <c r="L5047" i="1"/>
  <c r="F5044" i="1"/>
  <c r="O5044" i="1" s="1"/>
  <c r="R5044" i="1" s="1"/>
  <c r="V5044" i="1" s="1"/>
  <c r="AB5105" i="1"/>
  <c r="E5102" i="1"/>
  <c r="O5043" i="1"/>
  <c r="R5043" i="1" s="1"/>
  <c r="V5043" i="1" s="1"/>
  <c r="Y5102" i="1"/>
  <c r="Z5102" i="1"/>
  <c r="AA5102" i="1" s="1"/>
  <c r="AH5102" i="1" s="1"/>
  <c r="AJ5103" i="1"/>
  <c r="C5103" i="1"/>
  <c r="I5103" i="1"/>
  <c r="H5103" i="1" s="1"/>
  <c r="AG5037" i="1"/>
  <c r="B5037" i="1" s="1"/>
  <c r="AC5046" i="1" l="1"/>
  <c r="AE5046" i="1" s="1"/>
  <c r="G5046" i="1"/>
  <c r="E5103" i="1"/>
  <c r="J5044" i="1"/>
  <c r="M5047" i="1"/>
  <c r="N5047" i="1" s="1"/>
  <c r="P5047" i="1"/>
  <c r="Q5047" i="1"/>
  <c r="L5048" i="1"/>
  <c r="F5045" i="1"/>
  <c r="J5045" i="1" s="1"/>
  <c r="AB5106" i="1"/>
  <c r="X5104" i="1"/>
  <c r="K5104" i="1"/>
  <c r="A5105" i="1"/>
  <c r="AG5038" i="1"/>
  <c r="I5104" i="1"/>
  <c r="H5104" i="1" s="1"/>
  <c r="C5104" i="1"/>
  <c r="Y5103" i="1"/>
  <c r="Z5103" i="1"/>
  <c r="AA5103" i="1" s="1"/>
  <c r="AH5103" i="1" s="1"/>
  <c r="AJ5104" i="1"/>
  <c r="T5039" i="1"/>
  <c r="AF5039" i="1" s="1"/>
  <c r="S5040" i="1"/>
  <c r="U5039" i="1"/>
  <c r="W5039" i="1" s="1"/>
  <c r="AG5039" i="1" l="1"/>
  <c r="B5039" i="1" s="1"/>
  <c r="Z5104" i="1"/>
  <c r="AA5104" i="1" s="1"/>
  <c r="AH5104" i="1" s="1"/>
  <c r="C5105" i="1"/>
  <c r="Y5104" i="1"/>
  <c r="I5105" i="1"/>
  <c r="H5105" i="1" s="1"/>
  <c r="AJ5105" i="1"/>
  <c r="O5045" i="1"/>
  <c r="R5045" i="1" s="1"/>
  <c r="V5045" i="1" s="1"/>
  <c r="AC5047" i="1"/>
  <c r="AE5047" i="1" s="1"/>
  <c r="G5047" i="1"/>
  <c r="F5046" i="1"/>
  <c r="O5046" i="1" s="1"/>
  <c r="R5046" i="1" s="1"/>
  <c r="V5046" i="1" s="1"/>
  <c r="T5040" i="1"/>
  <c r="AF5040" i="1" s="1"/>
  <c r="S5041" i="1"/>
  <c r="U5040" i="1"/>
  <c r="W5040" i="1" s="1"/>
  <c r="AB5107" i="1"/>
  <c r="M5048" i="1"/>
  <c r="N5048" i="1" s="1"/>
  <c r="P5048" i="1"/>
  <c r="Q5048" i="1"/>
  <c r="L5049" i="1"/>
  <c r="K5105" i="1"/>
  <c r="X5105" i="1"/>
  <c r="A5106" i="1"/>
  <c r="E5104" i="1"/>
  <c r="B5038" i="1"/>
  <c r="J5046" i="1" l="1"/>
  <c r="AC5048" i="1"/>
  <c r="AE5048" i="1" s="1"/>
  <c r="G5048" i="1"/>
  <c r="AG5040" i="1"/>
  <c r="B5040" i="1" s="1"/>
  <c r="AJ5106" i="1"/>
  <c r="Y5105" i="1"/>
  <c r="I5106" i="1"/>
  <c r="H5106" i="1" s="1"/>
  <c r="Z5105" i="1"/>
  <c r="AA5105" i="1" s="1"/>
  <c r="AH5105" i="1" s="1"/>
  <c r="C5106" i="1"/>
  <c r="M5049" i="1"/>
  <c r="N5049" i="1" s="1"/>
  <c r="P5049" i="1"/>
  <c r="Q5049" i="1"/>
  <c r="L5050" i="1"/>
  <c r="AB5108" i="1"/>
  <c r="T5041" i="1"/>
  <c r="AF5041" i="1" s="1"/>
  <c r="S5042" i="1"/>
  <c r="U5041" i="1"/>
  <c r="W5041" i="1" s="1"/>
  <c r="E5105" i="1"/>
  <c r="X5106" i="1"/>
  <c r="K5106" i="1"/>
  <c r="A5107" i="1"/>
  <c r="F5047" i="1"/>
  <c r="O5047" i="1" s="1"/>
  <c r="R5047" i="1" s="1"/>
  <c r="V5047" i="1" s="1"/>
  <c r="J5047" i="1" l="1"/>
  <c r="E5106" i="1"/>
  <c r="F5048" i="1"/>
  <c r="J5048" i="1" s="1"/>
  <c r="AG5041" i="1"/>
  <c r="B5041" i="1" s="1"/>
  <c r="X5107" i="1"/>
  <c r="A5108" i="1"/>
  <c r="K5107" i="1"/>
  <c r="AC5049" i="1"/>
  <c r="AE5049" i="1" s="1"/>
  <c r="G5049" i="1"/>
  <c r="AB5109" i="1"/>
  <c r="Y5106" i="1"/>
  <c r="Z5106" i="1"/>
  <c r="AA5106" i="1" s="1"/>
  <c r="AH5106" i="1" s="1"/>
  <c r="AJ5107" i="1"/>
  <c r="C5107" i="1"/>
  <c r="I5107" i="1"/>
  <c r="H5107" i="1" s="1"/>
  <c r="T5042" i="1"/>
  <c r="AF5042" i="1" s="1"/>
  <c r="S5043" i="1"/>
  <c r="U5042" i="1"/>
  <c r="W5042" i="1" s="1"/>
  <c r="M5050" i="1"/>
  <c r="N5050" i="1" s="1"/>
  <c r="P5050" i="1"/>
  <c r="Q5050" i="1"/>
  <c r="L5051" i="1"/>
  <c r="O5048" i="1" l="1"/>
  <c r="R5048" i="1" s="1"/>
  <c r="V5048" i="1" s="1"/>
  <c r="M5051" i="1"/>
  <c r="N5051" i="1" s="1"/>
  <c r="P5051" i="1"/>
  <c r="Q5051" i="1"/>
  <c r="L5052" i="1"/>
  <c r="AG5042" i="1"/>
  <c r="B5042" i="1" s="1"/>
  <c r="K5108" i="1"/>
  <c r="X5108" i="1"/>
  <c r="A5109" i="1"/>
  <c r="T5043" i="1"/>
  <c r="AF5043" i="1" s="1"/>
  <c r="S5044" i="1"/>
  <c r="U5043" i="1"/>
  <c r="W5043" i="1" s="1"/>
  <c r="E5107" i="1"/>
  <c r="F5049" i="1"/>
  <c r="O5049" i="1" s="1"/>
  <c r="R5049" i="1" s="1"/>
  <c r="V5049" i="1" s="1"/>
  <c r="Z5107" i="1"/>
  <c r="AA5107" i="1" s="1"/>
  <c r="AH5107" i="1" s="1"/>
  <c r="AJ5108" i="1"/>
  <c r="I5108" i="1"/>
  <c r="H5108" i="1" s="1"/>
  <c r="Y5107" i="1"/>
  <c r="C5108" i="1"/>
  <c r="AB5110" i="1"/>
  <c r="AC5050" i="1"/>
  <c r="AE5050" i="1" s="1"/>
  <c r="G5050" i="1"/>
  <c r="J5049" i="1" l="1"/>
  <c r="C5109" i="1"/>
  <c r="Y5108" i="1"/>
  <c r="Z5108" i="1"/>
  <c r="AA5108" i="1" s="1"/>
  <c r="AH5108" i="1" s="1"/>
  <c r="AJ5109" i="1"/>
  <c r="I5109" i="1"/>
  <c r="H5109" i="1" s="1"/>
  <c r="M5052" i="1"/>
  <c r="N5052" i="1" s="1"/>
  <c r="P5052" i="1"/>
  <c r="Q5052" i="1"/>
  <c r="L5053" i="1"/>
  <c r="X5109" i="1"/>
  <c r="A5110" i="1"/>
  <c r="K5109" i="1"/>
  <c r="E5108" i="1"/>
  <c r="F5050" i="1"/>
  <c r="O5050" i="1" s="1"/>
  <c r="R5050" i="1" s="1"/>
  <c r="V5050" i="1" s="1"/>
  <c r="AB5111" i="1"/>
  <c r="AG5043" i="1"/>
  <c r="T5044" i="1"/>
  <c r="AF5044" i="1" s="1"/>
  <c r="S5045" i="1"/>
  <c r="U5044" i="1"/>
  <c r="W5044" i="1" s="1"/>
  <c r="AC5051" i="1"/>
  <c r="AE5051" i="1" s="1"/>
  <c r="G5051" i="1"/>
  <c r="J5050" i="1" l="1"/>
  <c r="AG5044" i="1"/>
  <c r="B5044" i="1" s="1"/>
  <c r="E5109" i="1"/>
  <c r="B5043" i="1"/>
  <c r="K5110" i="1"/>
  <c r="A5111" i="1"/>
  <c r="X5110" i="1"/>
  <c r="AC5052" i="1"/>
  <c r="AE5052" i="1" s="1"/>
  <c r="G5052" i="1"/>
  <c r="Z5109" i="1"/>
  <c r="AA5109" i="1" s="1"/>
  <c r="AH5109" i="1" s="1"/>
  <c r="AJ5110" i="1"/>
  <c r="C5110" i="1"/>
  <c r="Y5109" i="1"/>
  <c r="I5110" i="1"/>
  <c r="H5110" i="1" s="1"/>
  <c r="F5051" i="1"/>
  <c r="J5051" i="1" s="1"/>
  <c r="T5045" i="1"/>
  <c r="AF5045" i="1" s="1"/>
  <c r="S5046" i="1"/>
  <c r="U5045" i="1"/>
  <c r="W5045" i="1" s="1"/>
  <c r="AB5112" i="1"/>
  <c r="M5053" i="1"/>
  <c r="N5053" i="1" s="1"/>
  <c r="P5053" i="1"/>
  <c r="Q5053" i="1"/>
  <c r="L5054" i="1"/>
  <c r="O5051" i="1" l="1"/>
  <c r="R5051" i="1" s="1"/>
  <c r="V5051" i="1" s="1"/>
  <c r="AC5053" i="1"/>
  <c r="AE5053" i="1" s="1"/>
  <c r="G5053" i="1"/>
  <c r="T5046" i="1"/>
  <c r="AF5046" i="1" s="1"/>
  <c r="S5047" i="1"/>
  <c r="U5046" i="1"/>
  <c r="W5046" i="1" s="1"/>
  <c r="E5110" i="1"/>
  <c r="M5054" i="1"/>
  <c r="N5054" i="1" s="1"/>
  <c r="P5054" i="1"/>
  <c r="Q5054" i="1"/>
  <c r="L5055" i="1"/>
  <c r="AB5113" i="1"/>
  <c r="F5052" i="1"/>
  <c r="J5052" i="1" s="1"/>
  <c r="A5112" i="1"/>
  <c r="X5111" i="1"/>
  <c r="K5111" i="1"/>
  <c r="AG5045" i="1"/>
  <c r="B5045" i="1" s="1"/>
  <c r="Z5110" i="1"/>
  <c r="AA5110" i="1" s="1"/>
  <c r="AH5110" i="1" s="1"/>
  <c r="AJ5111" i="1"/>
  <c r="I5111" i="1"/>
  <c r="H5111" i="1" s="1"/>
  <c r="Y5110" i="1"/>
  <c r="C5111" i="1"/>
  <c r="O5052" i="1" l="1"/>
  <c r="R5052" i="1" s="1"/>
  <c r="V5052" i="1" s="1"/>
  <c r="F5053" i="1"/>
  <c r="J5053" i="1" s="1"/>
  <c r="AC5054" i="1"/>
  <c r="AE5054" i="1" s="1"/>
  <c r="G5054" i="1"/>
  <c r="AG5046" i="1"/>
  <c r="AB5114" i="1"/>
  <c r="I5112" i="1"/>
  <c r="H5112" i="1" s="1"/>
  <c r="AJ5112" i="1"/>
  <c r="Y5111" i="1"/>
  <c r="C5112" i="1"/>
  <c r="Z5111" i="1"/>
  <c r="AA5111" i="1" s="1"/>
  <c r="AH5111" i="1" s="1"/>
  <c r="M5055" i="1"/>
  <c r="N5055" i="1" s="1"/>
  <c r="P5055" i="1"/>
  <c r="Q5055" i="1"/>
  <c r="L5056" i="1"/>
  <c r="T5047" i="1"/>
  <c r="AF5047" i="1" s="1"/>
  <c r="S5048" i="1"/>
  <c r="U5047" i="1"/>
  <c r="W5047" i="1" s="1"/>
  <c r="E5111" i="1"/>
  <c r="X5112" i="1"/>
  <c r="A5113" i="1"/>
  <c r="K5112" i="1"/>
  <c r="O5053" i="1" l="1"/>
  <c r="R5053" i="1" s="1"/>
  <c r="V5053" i="1" s="1"/>
  <c r="T5048" i="1"/>
  <c r="AF5048" i="1" s="1"/>
  <c r="S5049" i="1"/>
  <c r="U5048" i="1"/>
  <c r="W5048" i="1" s="1"/>
  <c r="E5112" i="1"/>
  <c r="AC5055" i="1"/>
  <c r="AE5055" i="1" s="1"/>
  <c r="G5055" i="1"/>
  <c r="F5054" i="1"/>
  <c r="J5054" i="1" s="1"/>
  <c r="Z5112" i="1"/>
  <c r="AA5112" i="1" s="1"/>
  <c r="AH5112" i="1" s="1"/>
  <c r="C5113" i="1"/>
  <c r="I5113" i="1"/>
  <c r="H5113" i="1" s="1"/>
  <c r="Y5112" i="1"/>
  <c r="AJ5113" i="1"/>
  <c r="M5056" i="1"/>
  <c r="N5056" i="1" s="1"/>
  <c r="P5056" i="1"/>
  <c r="Q5056" i="1"/>
  <c r="L5057" i="1"/>
  <c r="AB5115" i="1"/>
  <c r="K5113" i="1"/>
  <c r="X5113" i="1"/>
  <c r="A5114" i="1"/>
  <c r="AG5047" i="1"/>
  <c r="B5047" i="1" s="1"/>
  <c r="B5046" i="1"/>
  <c r="E5113" i="1" l="1"/>
  <c r="AG5048" i="1"/>
  <c r="B5048" i="1" s="1"/>
  <c r="X5114" i="1"/>
  <c r="K5114" i="1"/>
  <c r="A5115" i="1"/>
  <c r="F5055" i="1"/>
  <c r="O5055" i="1" s="1"/>
  <c r="R5055" i="1" s="1"/>
  <c r="V5055" i="1" s="1"/>
  <c r="T5049" i="1"/>
  <c r="AF5049" i="1" s="1"/>
  <c r="S5050" i="1"/>
  <c r="U5049" i="1"/>
  <c r="W5049" i="1" s="1"/>
  <c r="AC5056" i="1"/>
  <c r="AE5056" i="1" s="1"/>
  <c r="G5056" i="1"/>
  <c r="O5054" i="1"/>
  <c r="R5054" i="1" s="1"/>
  <c r="V5054" i="1" s="1"/>
  <c r="AB5116" i="1"/>
  <c r="Y5113" i="1"/>
  <c r="I5114" i="1"/>
  <c r="H5114" i="1" s="1"/>
  <c r="Z5113" i="1"/>
  <c r="AA5113" i="1" s="1"/>
  <c r="AH5113" i="1" s="1"/>
  <c r="AJ5114" i="1"/>
  <c r="C5114" i="1"/>
  <c r="M5057" i="1"/>
  <c r="N5057" i="1" s="1"/>
  <c r="P5057" i="1"/>
  <c r="Q5057" i="1"/>
  <c r="L5058" i="1"/>
  <c r="AC5057" i="1" l="1"/>
  <c r="AE5057" i="1" s="1"/>
  <c r="G5057" i="1"/>
  <c r="AB5117" i="1"/>
  <c r="J5055" i="1"/>
  <c r="K5115" i="1"/>
  <c r="A5116" i="1"/>
  <c r="X5115" i="1"/>
  <c r="M5058" i="1"/>
  <c r="N5058" i="1" s="1"/>
  <c r="P5058" i="1"/>
  <c r="Q5058" i="1"/>
  <c r="L5059" i="1"/>
  <c r="AG5049" i="1"/>
  <c r="E5114" i="1"/>
  <c r="T5050" i="1"/>
  <c r="AF5050" i="1" s="1"/>
  <c r="S5051" i="1"/>
  <c r="U5050" i="1"/>
  <c r="W5050" i="1" s="1"/>
  <c r="F5056" i="1"/>
  <c r="O5056" i="1" s="1"/>
  <c r="R5056" i="1" s="1"/>
  <c r="V5056" i="1" s="1"/>
  <c r="AJ5115" i="1"/>
  <c r="Y5114" i="1"/>
  <c r="C5115" i="1"/>
  <c r="Z5114" i="1"/>
  <c r="AA5114" i="1" s="1"/>
  <c r="AH5114" i="1" s="1"/>
  <c r="I5115" i="1"/>
  <c r="H5115" i="1" s="1"/>
  <c r="J5056" i="1" l="1"/>
  <c r="AC5058" i="1"/>
  <c r="AE5058" i="1" s="1"/>
  <c r="G5058" i="1"/>
  <c r="F5057" i="1"/>
  <c r="J5057" i="1" s="1"/>
  <c r="AG5050" i="1"/>
  <c r="T5051" i="1"/>
  <c r="AF5051" i="1" s="1"/>
  <c r="S5052" i="1"/>
  <c r="U5051" i="1"/>
  <c r="W5051" i="1" s="1"/>
  <c r="M5059" i="1"/>
  <c r="N5059" i="1" s="1"/>
  <c r="P5059" i="1"/>
  <c r="Q5059" i="1"/>
  <c r="L5060" i="1"/>
  <c r="Z5115" i="1"/>
  <c r="AA5115" i="1" s="1"/>
  <c r="AH5115" i="1" s="1"/>
  <c r="AJ5116" i="1"/>
  <c r="I5116" i="1"/>
  <c r="H5116" i="1" s="1"/>
  <c r="C5116" i="1"/>
  <c r="Y5115" i="1"/>
  <c r="AB5118" i="1"/>
  <c r="E5115" i="1"/>
  <c r="B5049" i="1"/>
  <c r="X5116" i="1"/>
  <c r="A5117" i="1"/>
  <c r="K5116" i="1"/>
  <c r="O5057" i="1" l="1"/>
  <c r="R5057" i="1" s="1"/>
  <c r="V5057" i="1" s="1"/>
  <c r="M5060" i="1"/>
  <c r="N5060" i="1" s="1"/>
  <c r="P5060" i="1"/>
  <c r="Q5060" i="1"/>
  <c r="L5061" i="1"/>
  <c r="X5117" i="1"/>
  <c r="K5117" i="1"/>
  <c r="A5118" i="1"/>
  <c r="Y5116" i="1"/>
  <c r="AJ5117" i="1"/>
  <c r="Z5116" i="1"/>
  <c r="AA5116" i="1" s="1"/>
  <c r="AH5116" i="1" s="1"/>
  <c r="C5117" i="1"/>
  <c r="I5117" i="1"/>
  <c r="H5117" i="1" s="1"/>
  <c r="AG5051" i="1"/>
  <c r="B5051" i="1" s="1"/>
  <c r="E5116" i="1"/>
  <c r="AB5119" i="1"/>
  <c r="T5052" i="1"/>
  <c r="AF5052" i="1" s="1"/>
  <c r="S5053" i="1"/>
  <c r="U5052" i="1"/>
  <c r="W5052" i="1" s="1"/>
  <c r="B5050" i="1"/>
  <c r="F5058" i="1"/>
  <c r="O5058" i="1" s="1"/>
  <c r="R5058" i="1" s="1"/>
  <c r="V5058" i="1" s="1"/>
  <c r="AC5059" i="1"/>
  <c r="AE5059" i="1" s="1"/>
  <c r="G5059" i="1"/>
  <c r="E5117" i="1" l="1"/>
  <c r="J5058" i="1"/>
  <c r="AG5052" i="1"/>
  <c r="B5052" i="1" s="1"/>
  <c r="K5118" i="1"/>
  <c r="A5119" i="1"/>
  <c r="X5118" i="1"/>
  <c r="M5061" i="1"/>
  <c r="N5061" i="1" s="1"/>
  <c r="P5061" i="1"/>
  <c r="Q5061" i="1"/>
  <c r="L5062" i="1"/>
  <c r="T5053" i="1"/>
  <c r="AF5053" i="1" s="1"/>
  <c r="S5054" i="1"/>
  <c r="U5053" i="1"/>
  <c r="W5053" i="1" s="1"/>
  <c r="AB5120" i="1"/>
  <c r="F5059" i="1"/>
  <c r="J5059" i="1" s="1"/>
  <c r="AJ5118" i="1"/>
  <c r="Y5117" i="1"/>
  <c r="C5118" i="1"/>
  <c r="I5118" i="1"/>
  <c r="H5118" i="1" s="1"/>
  <c r="Z5117" i="1"/>
  <c r="AA5117" i="1" s="1"/>
  <c r="AH5117" i="1" s="1"/>
  <c r="AC5060" i="1"/>
  <c r="AE5060" i="1" s="1"/>
  <c r="G5060" i="1"/>
  <c r="O5059" i="1" l="1"/>
  <c r="R5059" i="1" s="1"/>
  <c r="V5059" i="1" s="1"/>
  <c r="M5062" i="1"/>
  <c r="N5062" i="1" s="1"/>
  <c r="L5063" i="1"/>
  <c r="AJ5119" i="1"/>
  <c r="Y5118" i="1"/>
  <c r="I5119" i="1"/>
  <c r="H5119" i="1" s="1"/>
  <c r="Z5118" i="1"/>
  <c r="AA5118" i="1" s="1"/>
  <c r="AH5118" i="1" s="1"/>
  <c r="C5119" i="1"/>
  <c r="E5118" i="1"/>
  <c r="AB5121" i="1"/>
  <c r="T5054" i="1"/>
  <c r="AF5054" i="1" s="1"/>
  <c r="S5055" i="1"/>
  <c r="U5054" i="1"/>
  <c r="W5054" i="1" s="1"/>
  <c r="F5060" i="1"/>
  <c r="O5060" i="1" s="1"/>
  <c r="AG5053" i="1"/>
  <c r="X5119" i="1"/>
  <c r="A5120" i="1"/>
  <c r="K5119" i="1"/>
  <c r="AC5061" i="1"/>
  <c r="AE5061" i="1" s="1"/>
  <c r="G5061" i="1"/>
  <c r="J5060" i="1" l="1"/>
  <c r="R5060" i="1"/>
  <c r="F5061" i="1"/>
  <c r="X5120" i="1"/>
  <c r="K5120" i="1"/>
  <c r="A5121" i="1"/>
  <c r="M5063" i="1"/>
  <c r="L5064" i="1"/>
  <c r="Y5119" i="1"/>
  <c r="C5120" i="1"/>
  <c r="I5120" i="1"/>
  <c r="H5120" i="1" s="1"/>
  <c r="Z5119" i="1"/>
  <c r="AJ5120" i="1"/>
  <c r="B5053" i="1"/>
  <c r="AG5054" i="1"/>
  <c r="AB5122" i="1"/>
  <c r="T5055" i="1"/>
  <c r="S5056" i="1"/>
  <c r="U5055" i="1"/>
  <c r="E5119" i="1"/>
  <c r="AC5062" i="1"/>
  <c r="G5062" i="1"/>
  <c r="J5061" i="1" l="1"/>
  <c r="V5060" i="1"/>
  <c r="O5061" i="1"/>
  <c r="P5062" i="1" s="1"/>
  <c r="AF5055" i="1"/>
  <c r="AA5119" i="1"/>
  <c r="X5121" i="1"/>
  <c r="A5122" i="1"/>
  <c r="K5121" i="1"/>
  <c r="AB5123" i="1"/>
  <c r="N5063" i="1"/>
  <c r="AE5062" i="1"/>
  <c r="W5055" i="1"/>
  <c r="E5120" i="1"/>
  <c r="M5064" i="1"/>
  <c r="L5065" i="1"/>
  <c r="F5062" i="1"/>
  <c r="T5056" i="1"/>
  <c r="S5057" i="1"/>
  <c r="U5056" i="1"/>
  <c r="B5054" i="1"/>
  <c r="Y5120" i="1"/>
  <c r="I5121" i="1"/>
  <c r="H5121" i="1" s="1"/>
  <c r="AJ5121" i="1"/>
  <c r="Z5120" i="1"/>
  <c r="AA5120" i="1" s="1"/>
  <c r="AH5120" i="1" s="1"/>
  <c r="C5121" i="1"/>
  <c r="R5061" i="1" l="1"/>
  <c r="AF5056" i="1"/>
  <c r="N5064" i="1"/>
  <c r="K5122" i="1"/>
  <c r="A5123" i="1"/>
  <c r="X5122" i="1"/>
  <c r="G5063" i="1"/>
  <c r="AC5063" i="1"/>
  <c r="AJ5122" i="1"/>
  <c r="I5122" i="1"/>
  <c r="H5122" i="1" s="1"/>
  <c r="Y5121" i="1"/>
  <c r="C5122" i="1"/>
  <c r="Z5121" i="1"/>
  <c r="AA5121" i="1" s="1"/>
  <c r="AH5121" i="1" s="1"/>
  <c r="AH5119" i="1"/>
  <c r="Q5062" i="1"/>
  <c r="P5063" i="1"/>
  <c r="AG5055" i="1"/>
  <c r="W5056" i="1"/>
  <c r="O5062" i="1"/>
  <c r="M5065" i="1"/>
  <c r="L5066" i="1"/>
  <c r="E5121" i="1"/>
  <c r="T5057" i="1"/>
  <c r="S5058" i="1"/>
  <c r="U5057" i="1"/>
  <c r="J5062" i="1"/>
  <c r="AB5124" i="1"/>
  <c r="V5061" i="1" l="1"/>
  <c r="B5055" i="1"/>
  <c r="AC5064" i="1"/>
  <c r="E5122" i="1"/>
  <c r="W5057" i="1"/>
  <c r="AE5063" i="1"/>
  <c r="X5123" i="1"/>
  <c r="A5124" i="1"/>
  <c r="K5123" i="1"/>
  <c r="M5066" i="1"/>
  <c r="L5067" i="1"/>
  <c r="Q5063" i="1"/>
  <c r="T5058" i="1"/>
  <c r="S5059" i="1"/>
  <c r="U5058" i="1"/>
  <c r="AG5056" i="1"/>
  <c r="P5064" i="1"/>
  <c r="G5064" i="1"/>
  <c r="F5063" i="1"/>
  <c r="R5062" i="1"/>
  <c r="AB5125" i="1"/>
  <c r="AF5057" i="1"/>
  <c r="N5065" i="1"/>
  <c r="Y5122" i="1"/>
  <c r="C5123" i="1"/>
  <c r="Z5122" i="1"/>
  <c r="AA5122" i="1" s="1"/>
  <c r="AH5122" i="1" s="1"/>
  <c r="AJ5123" i="1"/>
  <c r="I5123" i="1"/>
  <c r="H5123" i="1" s="1"/>
  <c r="J5063" i="1" l="1"/>
  <c r="B5056" i="1"/>
  <c r="O5063" i="1"/>
  <c r="AC5065" i="1"/>
  <c r="G5065" i="1"/>
  <c r="AB5126" i="1"/>
  <c r="P5065" i="1"/>
  <c r="T5059" i="1"/>
  <c r="S5060" i="1"/>
  <c r="U5059" i="1"/>
  <c r="N5066" i="1"/>
  <c r="AF5058" i="1"/>
  <c r="M5067" i="1"/>
  <c r="L5068" i="1"/>
  <c r="V5062" i="1"/>
  <c r="Q5064" i="1"/>
  <c r="A5125" i="1"/>
  <c r="K5124" i="1"/>
  <c r="X5124" i="1"/>
  <c r="AG5057" i="1"/>
  <c r="E5123" i="1"/>
  <c r="F5064" i="1"/>
  <c r="W5058" i="1"/>
  <c r="C5124" i="1"/>
  <c r="AJ5124" i="1"/>
  <c r="I5124" i="1"/>
  <c r="H5124" i="1" s="1"/>
  <c r="Z5123" i="1"/>
  <c r="Y5123" i="1"/>
  <c r="AE5064" i="1"/>
  <c r="R5063" i="1" l="1"/>
  <c r="V5063" i="1" s="1"/>
  <c r="O5064" i="1"/>
  <c r="B5057" i="1"/>
  <c r="J5064" i="1"/>
  <c r="AC5066" i="1"/>
  <c r="G5066" i="1"/>
  <c r="AF5059" i="1"/>
  <c r="Y5124" i="1"/>
  <c r="Z5124" i="1"/>
  <c r="AA5124" i="1" s="1"/>
  <c r="AH5124" i="1" s="1"/>
  <c r="AJ5125" i="1"/>
  <c r="C5125" i="1"/>
  <c r="I5125" i="1"/>
  <c r="H5125" i="1" s="1"/>
  <c r="Q5065" i="1"/>
  <c r="P5066" i="1"/>
  <c r="N5067" i="1"/>
  <c r="W5059" i="1"/>
  <c r="F5065" i="1"/>
  <c r="K5125" i="1"/>
  <c r="X5125" i="1"/>
  <c r="A5126" i="1"/>
  <c r="AG5058" i="1"/>
  <c r="M5068" i="1"/>
  <c r="L5069" i="1"/>
  <c r="T5060" i="1"/>
  <c r="S5061" i="1"/>
  <c r="U5060" i="1"/>
  <c r="AB5127" i="1"/>
  <c r="AE5065" i="1"/>
  <c r="R5064" i="1" l="1"/>
  <c r="J5065" i="1"/>
  <c r="AC5067" i="1"/>
  <c r="G5067" i="1"/>
  <c r="F5066" i="1"/>
  <c r="M5069" i="1"/>
  <c r="L5070" i="1"/>
  <c r="AG5059" i="1"/>
  <c r="AB5128" i="1"/>
  <c r="T5061" i="1"/>
  <c r="S5062" i="1"/>
  <c r="U5061" i="1"/>
  <c r="B5058" i="1"/>
  <c r="Y5125" i="1"/>
  <c r="C5126" i="1"/>
  <c r="I5126" i="1"/>
  <c r="H5126" i="1" s="1"/>
  <c r="Z5125" i="1"/>
  <c r="AA5125" i="1" s="1"/>
  <c r="AH5125" i="1" s="1"/>
  <c r="AJ5126" i="1"/>
  <c r="O5065" i="1"/>
  <c r="P5067" i="1"/>
  <c r="AE5066" i="1"/>
  <c r="AF5060" i="1"/>
  <c r="W5060" i="1"/>
  <c r="N5068" i="1"/>
  <c r="A5127" i="1"/>
  <c r="K5126" i="1"/>
  <c r="X5126" i="1"/>
  <c r="Q5066" i="1"/>
  <c r="V5064" i="1" l="1"/>
  <c r="B5059" i="1"/>
  <c r="A5128" i="1"/>
  <c r="X5127" i="1"/>
  <c r="K5127" i="1"/>
  <c r="AG5060" i="1"/>
  <c r="W5061" i="1"/>
  <c r="AB5129" i="1"/>
  <c r="N5069" i="1"/>
  <c r="Q5067" i="1"/>
  <c r="Y5126" i="1"/>
  <c r="AJ5127" i="1"/>
  <c r="I5127" i="1"/>
  <c r="H5127" i="1" s="1"/>
  <c r="Z5126" i="1"/>
  <c r="AA5126" i="1" s="1"/>
  <c r="AH5126" i="1" s="1"/>
  <c r="C5127" i="1"/>
  <c r="P5068" i="1"/>
  <c r="T5062" i="1"/>
  <c r="S5063" i="1"/>
  <c r="U5062" i="1"/>
  <c r="M5070" i="1"/>
  <c r="L5071" i="1"/>
  <c r="AC5068" i="1"/>
  <c r="G5068" i="1"/>
  <c r="AF5061" i="1"/>
  <c r="AA5061" i="1"/>
  <c r="O5066" i="1"/>
  <c r="F5067" i="1"/>
  <c r="R5065" i="1"/>
  <c r="J5066" i="1"/>
  <c r="AE5067" i="1"/>
  <c r="B5060" i="1" l="1"/>
  <c r="O5067" i="1"/>
  <c r="R5067" i="1" s="1"/>
  <c r="AH5061" i="1"/>
  <c r="AE5068" i="1"/>
  <c r="T5063" i="1"/>
  <c r="S5064" i="1"/>
  <c r="U5063" i="1"/>
  <c r="N5070" i="1"/>
  <c r="AF5062" i="1"/>
  <c r="R5066" i="1"/>
  <c r="AC5069" i="1"/>
  <c r="G5069" i="1"/>
  <c r="AG5061" i="1"/>
  <c r="Y5127" i="1"/>
  <c r="AJ5128" i="1"/>
  <c r="I5128" i="1"/>
  <c r="H5128" i="1" s="1"/>
  <c r="Z5127" i="1"/>
  <c r="AA5127" i="1" s="1"/>
  <c r="AH5127" i="1" s="1"/>
  <c r="C5128" i="1"/>
  <c r="M5071" i="1"/>
  <c r="L5072" i="1"/>
  <c r="V5065" i="1"/>
  <c r="J5067" i="1"/>
  <c r="F5068" i="1"/>
  <c r="W5062" i="1"/>
  <c r="P5069" i="1"/>
  <c r="Q5068" i="1"/>
  <c r="AB5130" i="1"/>
  <c r="A5129" i="1"/>
  <c r="K5128" i="1"/>
  <c r="X5128" i="1"/>
  <c r="B5061" i="1" l="1"/>
  <c r="J5068" i="1"/>
  <c r="X5129" i="1"/>
  <c r="A5130" i="1"/>
  <c r="K5129" i="1"/>
  <c r="AG5062" i="1"/>
  <c r="N5071" i="1"/>
  <c r="AE5069" i="1"/>
  <c r="T5064" i="1"/>
  <c r="S5065" i="1"/>
  <c r="U5064" i="1"/>
  <c r="Z5128" i="1"/>
  <c r="AA5128" i="1" s="1"/>
  <c r="AH5128" i="1" s="1"/>
  <c r="C5129" i="1"/>
  <c r="Y5128" i="1"/>
  <c r="AJ5129" i="1"/>
  <c r="I5129" i="1"/>
  <c r="H5129" i="1" s="1"/>
  <c r="AB5131" i="1"/>
  <c r="P5070" i="1"/>
  <c r="M5072" i="1"/>
  <c r="L5073" i="1"/>
  <c r="AF5063" i="1"/>
  <c r="AC5070" i="1"/>
  <c r="G5070" i="1"/>
  <c r="V5066" i="1"/>
  <c r="Q5069" i="1"/>
  <c r="O5068" i="1"/>
  <c r="F5069" i="1"/>
  <c r="W5063" i="1"/>
  <c r="V5067" i="1"/>
  <c r="J5069" i="1" l="1"/>
  <c r="Q5070" i="1"/>
  <c r="F5070" i="1"/>
  <c r="N5072" i="1"/>
  <c r="AB5132" i="1"/>
  <c r="W5064" i="1"/>
  <c r="X5130" i="1"/>
  <c r="K5130" i="1"/>
  <c r="A5131" i="1"/>
  <c r="O5069" i="1"/>
  <c r="AE5070" i="1"/>
  <c r="M5073" i="1"/>
  <c r="L5074" i="1"/>
  <c r="P5071" i="1"/>
  <c r="T5065" i="1"/>
  <c r="S5066" i="1"/>
  <c r="U5065" i="1"/>
  <c r="B5062" i="1"/>
  <c r="AC5071" i="1"/>
  <c r="G5071" i="1"/>
  <c r="Y5129" i="1"/>
  <c r="AJ5130" i="1"/>
  <c r="I5130" i="1"/>
  <c r="H5130" i="1" s="1"/>
  <c r="Z5129" i="1"/>
  <c r="AA5129" i="1" s="1"/>
  <c r="AH5129" i="1" s="1"/>
  <c r="C5130" i="1"/>
  <c r="AG5063" i="1"/>
  <c r="AF5064" i="1"/>
  <c r="R5068" i="1"/>
  <c r="B5063" i="1" l="1"/>
  <c r="AC5072" i="1"/>
  <c r="G5072" i="1"/>
  <c r="AF5065" i="1"/>
  <c r="R5069" i="1"/>
  <c r="Q5071" i="1"/>
  <c r="T5066" i="1"/>
  <c r="S5067" i="1"/>
  <c r="U5066" i="1"/>
  <c r="P5072" i="1"/>
  <c r="V5068" i="1"/>
  <c r="F5071" i="1"/>
  <c r="N5073" i="1"/>
  <c r="K5131" i="1"/>
  <c r="X5131" i="1"/>
  <c r="A5132" i="1"/>
  <c r="AB5133" i="1"/>
  <c r="J5070" i="1"/>
  <c r="AJ5131" i="1"/>
  <c r="Z5130" i="1"/>
  <c r="AA5130" i="1" s="1"/>
  <c r="AH5130" i="1" s="1"/>
  <c r="C5131" i="1"/>
  <c r="Y5130" i="1"/>
  <c r="I5131" i="1"/>
  <c r="H5131" i="1" s="1"/>
  <c r="AE5071" i="1"/>
  <c r="W5065" i="1"/>
  <c r="M5074" i="1"/>
  <c r="L5075" i="1"/>
  <c r="AG5064" i="1"/>
  <c r="O5070" i="1"/>
  <c r="AC5073" i="1" l="1"/>
  <c r="G5073" i="1"/>
  <c r="AF5066" i="1"/>
  <c r="V5069" i="1"/>
  <c r="AJ5132" i="1"/>
  <c r="Y5131" i="1"/>
  <c r="C5132" i="1"/>
  <c r="Z5131" i="1"/>
  <c r="AA5131" i="1" s="1"/>
  <c r="AH5131" i="1" s="1"/>
  <c r="I5132" i="1"/>
  <c r="H5132" i="1" s="1"/>
  <c r="Q5072" i="1"/>
  <c r="F5072" i="1"/>
  <c r="A5133" i="1"/>
  <c r="X5132" i="1"/>
  <c r="K5132" i="1"/>
  <c r="M5075" i="1"/>
  <c r="L5076" i="1"/>
  <c r="AB5134" i="1"/>
  <c r="O5071" i="1"/>
  <c r="W5066" i="1"/>
  <c r="AE5072" i="1"/>
  <c r="R5070" i="1"/>
  <c r="N5074" i="1"/>
  <c r="B5064" i="1"/>
  <c r="AG5065" i="1"/>
  <c r="J5071" i="1"/>
  <c r="P5073" i="1"/>
  <c r="T5067" i="1"/>
  <c r="S5068" i="1"/>
  <c r="U5067" i="1"/>
  <c r="T5068" i="1" l="1"/>
  <c r="S5069" i="1"/>
  <c r="U5068" i="1"/>
  <c r="AF5067" i="1"/>
  <c r="B5065" i="1"/>
  <c r="N5075" i="1"/>
  <c r="K5133" i="1"/>
  <c r="X5133" i="1"/>
  <c r="A5134" i="1"/>
  <c r="P5074" i="1"/>
  <c r="V5070" i="1"/>
  <c r="AG5066" i="1"/>
  <c r="M5076" i="1"/>
  <c r="L5077" i="1"/>
  <c r="W5067" i="1"/>
  <c r="R5071" i="1"/>
  <c r="O5072" i="1"/>
  <c r="F5073" i="1"/>
  <c r="AC5074" i="1"/>
  <c r="G5074" i="1"/>
  <c r="AB5135" i="1"/>
  <c r="AJ5133" i="1"/>
  <c r="Y5132" i="1"/>
  <c r="C5133" i="1"/>
  <c r="Z5132" i="1"/>
  <c r="AA5132" i="1" s="1"/>
  <c r="AH5132" i="1" s="1"/>
  <c r="I5133" i="1"/>
  <c r="H5133" i="1" s="1"/>
  <c r="J5072" i="1"/>
  <c r="Q5073" i="1"/>
  <c r="AE5073" i="1"/>
  <c r="O5073" i="1" l="1"/>
  <c r="R5073" i="1" s="1"/>
  <c r="J5073" i="1"/>
  <c r="B5066" i="1"/>
  <c r="AJ5134" i="1"/>
  <c r="Z5133" i="1"/>
  <c r="AA5133" i="1" s="1"/>
  <c r="AH5133" i="1" s="1"/>
  <c r="C5134" i="1"/>
  <c r="I5134" i="1"/>
  <c r="H5134" i="1" s="1"/>
  <c r="Y5133" i="1"/>
  <c r="AC5075" i="1"/>
  <c r="G5075" i="1"/>
  <c r="R5072" i="1"/>
  <c r="P5075" i="1"/>
  <c r="W5068" i="1"/>
  <c r="Q5074" i="1"/>
  <c r="F5074" i="1"/>
  <c r="V5071" i="1"/>
  <c r="N5076" i="1"/>
  <c r="T5069" i="1"/>
  <c r="S5070" i="1"/>
  <c r="U5069" i="1"/>
  <c r="AG5067" i="1"/>
  <c r="AB5136" i="1"/>
  <c r="AE5074" i="1"/>
  <c r="M5077" i="1"/>
  <c r="L5078" i="1"/>
  <c r="K5134" i="1"/>
  <c r="X5134" i="1"/>
  <c r="A5135" i="1"/>
  <c r="AF5068" i="1"/>
  <c r="AF5069" i="1" l="1"/>
  <c r="AG5068" i="1"/>
  <c r="F5075" i="1"/>
  <c r="Y5134" i="1"/>
  <c r="I5135" i="1"/>
  <c r="H5135" i="1" s="1"/>
  <c r="Z5134" i="1"/>
  <c r="AA5134" i="1" s="1"/>
  <c r="AH5134" i="1" s="1"/>
  <c r="AJ5135" i="1"/>
  <c r="C5135" i="1"/>
  <c r="B5067" i="1"/>
  <c r="Q5075" i="1"/>
  <c r="AE5075" i="1"/>
  <c r="AC5076" i="1"/>
  <c r="G5076" i="1"/>
  <c r="J5074" i="1"/>
  <c r="V5073" i="1"/>
  <c r="V5072" i="1"/>
  <c r="A5136" i="1"/>
  <c r="K5135" i="1"/>
  <c r="X5135" i="1"/>
  <c r="N5077" i="1"/>
  <c r="AB5137" i="1"/>
  <c r="W5069" i="1"/>
  <c r="M5078" i="1"/>
  <c r="L5079" i="1"/>
  <c r="T5070" i="1"/>
  <c r="S5071" i="1"/>
  <c r="U5070" i="1"/>
  <c r="O5074" i="1"/>
  <c r="P5076" i="1"/>
  <c r="O5075" i="1" l="1"/>
  <c r="R5075" i="1" s="1"/>
  <c r="T5071" i="1"/>
  <c r="S5072" i="1"/>
  <c r="U5071" i="1"/>
  <c r="AG5069" i="1"/>
  <c r="P5077" i="1"/>
  <c r="W5070" i="1"/>
  <c r="M5079" i="1"/>
  <c r="L5080" i="1"/>
  <c r="B5068" i="1"/>
  <c r="AC5077" i="1"/>
  <c r="G5077" i="1"/>
  <c r="X5136" i="1"/>
  <c r="K5136" i="1"/>
  <c r="A5137" i="1"/>
  <c r="F5076" i="1"/>
  <c r="AF5070" i="1"/>
  <c r="AB5138" i="1"/>
  <c r="AE5076" i="1"/>
  <c r="J5075" i="1"/>
  <c r="R5074" i="1"/>
  <c r="N5078" i="1"/>
  <c r="Y5135" i="1"/>
  <c r="C5136" i="1"/>
  <c r="Z5135" i="1"/>
  <c r="AA5135" i="1" s="1"/>
  <c r="AH5135" i="1" s="1"/>
  <c r="AJ5136" i="1"/>
  <c r="I5136" i="1"/>
  <c r="H5136" i="1" s="1"/>
  <c r="Q5076" i="1"/>
  <c r="J5076" i="1" l="1"/>
  <c r="V5074" i="1"/>
  <c r="AE5077" i="1"/>
  <c r="N5079" i="1"/>
  <c r="Q5077" i="1"/>
  <c r="AB5139" i="1"/>
  <c r="V5075" i="1"/>
  <c r="Z5136" i="1"/>
  <c r="AA5136" i="1" s="1"/>
  <c r="AH5136" i="1" s="1"/>
  <c r="C5137" i="1"/>
  <c r="I5137" i="1"/>
  <c r="H5137" i="1" s="1"/>
  <c r="Y5136" i="1"/>
  <c r="AJ5137" i="1"/>
  <c r="M5080" i="1"/>
  <c r="L5081" i="1"/>
  <c r="W5071" i="1"/>
  <c r="AC5078" i="1"/>
  <c r="G5078" i="1"/>
  <c r="AG5070" i="1"/>
  <c r="T5072" i="1"/>
  <c r="S5073" i="1"/>
  <c r="U5072" i="1"/>
  <c r="O5076" i="1"/>
  <c r="X5137" i="1"/>
  <c r="A5138" i="1"/>
  <c r="K5137" i="1"/>
  <c r="F5077" i="1"/>
  <c r="P5078" i="1"/>
  <c r="B5069" i="1"/>
  <c r="AF5071" i="1"/>
  <c r="J5077" i="1" l="1"/>
  <c r="B5070" i="1"/>
  <c r="R5076" i="1"/>
  <c r="F5078" i="1"/>
  <c r="N5080" i="1"/>
  <c r="M5081" i="1"/>
  <c r="L5082" i="1"/>
  <c r="AC5079" i="1"/>
  <c r="G5079" i="1"/>
  <c r="AE5078" i="1"/>
  <c r="AB5140" i="1"/>
  <c r="P5079" i="1"/>
  <c r="O5077" i="1"/>
  <c r="X5138" i="1"/>
  <c r="A5139" i="1"/>
  <c r="K5138" i="1"/>
  <c r="T5073" i="1"/>
  <c r="S5074" i="1"/>
  <c r="U5073" i="1"/>
  <c r="Q5078" i="1"/>
  <c r="W5072" i="1"/>
  <c r="Y5137" i="1"/>
  <c r="AJ5138" i="1"/>
  <c r="Z5137" i="1"/>
  <c r="AA5137" i="1" s="1"/>
  <c r="AH5137" i="1" s="1"/>
  <c r="I5138" i="1"/>
  <c r="H5138" i="1" s="1"/>
  <c r="C5138" i="1"/>
  <c r="AF5072" i="1"/>
  <c r="AG5071" i="1"/>
  <c r="J5078" i="1" l="1"/>
  <c r="W5073" i="1"/>
  <c r="X5139" i="1"/>
  <c r="A5140" i="1"/>
  <c r="K5139" i="1"/>
  <c r="P5080" i="1"/>
  <c r="AE5079" i="1"/>
  <c r="Y5138" i="1"/>
  <c r="C5139" i="1"/>
  <c r="I5139" i="1"/>
  <c r="H5139" i="1" s="1"/>
  <c r="Z5138" i="1"/>
  <c r="AA5138" i="1" s="1"/>
  <c r="AH5138" i="1" s="1"/>
  <c r="AJ5139" i="1"/>
  <c r="AC5080" i="1"/>
  <c r="G5080" i="1"/>
  <c r="AG5072" i="1"/>
  <c r="N5081" i="1"/>
  <c r="B5071" i="1"/>
  <c r="AF5073" i="1"/>
  <c r="AB5141" i="1"/>
  <c r="M5082" i="1"/>
  <c r="L5083" i="1"/>
  <c r="T5074" i="1"/>
  <c r="S5075" i="1"/>
  <c r="U5074" i="1"/>
  <c r="Q5079" i="1"/>
  <c r="R5077" i="1"/>
  <c r="F5079" i="1"/>
  <c r="O5078" i="1"/>
  <c r="V5076" i="1"/>
  <c r="O5079" i="1" l="1"/>
  <c r="R5079" i="1" s="1"/>
  <c r="R5078" i="1"/>
  <c r="W5074" i="1"/>
  <c r="M5083" i="1"/>
  <c r="L5084" i="1"/>
  <c r="F5080" i="1"/>
  <c r="Q5080" i="1"/>
  <c r="N5082" i="1"/>
  <c r="T5075" i="1"/>
  <c r="S5076" i="1"/>
  <c r="U5075" i="1"/>
  <c r="AB5142" i="1"/>
  <c r="AE5080" i="1"/>
  <c r="K5140" i="1"/>
  <c r="A5141" i="1"/>
  <c r="X5140" i="1"/>
  <c r="AG5073" i="1"/>
  <c r="J5079" i="1"/>
  <c r="V5077" i="1"/>
  <c r="AF5074" i="1"/>
  <c r="B5072" i="1"/>
  <c r="P5081" i="1"/>
  <c r="AC5081" i="1"/>
  <c r="G5081" i="1"/>
  <c r="I5140" i="1"/>
  <c r="H5140" i="1" s="1"/>
  <c r="C5140" i="1"/>
  <c r="Y5139" i="1"/>
  <c r="AJ5140" i="1"/>
  <c r="Z5139" i="1"/>
  <c r="AA5139" i="1" s="1"/>
  <c r="AH5139" i="1" s="1"/>
  <c r="B5073" i="1" l="1"/>
  <c r="J5080" i="1"/>
  <c r="AC5082" i="1"/>
  <c r="G5082" i="1"/>
  <c r="M5084" i="1"/>
  <c r="L5085" i="1"/>
  <c r="W5075" i="1"/>
  <c r="AE5081" i="1"/>
  <c r="X5141" i="1"/>
  <c r="A5142" i="1"/>
  <c r="K5141" i="1"/>
  <c r="T5076" i="1"/>
  <c r="S5077" i="1"/>
  <c r="U5076" i="1"/>
  <c r="Q5081" i="1"/>
  <c r="O5080" i="1"/>
  <c r="AG5074" i="1"/>
  <c r="P5082" i="1"/>
  <c r="AB5143" i="1"/>
  <c r="AF5075" i="1"/>
  <c r="F5081" i="1"/>
  <c r="Z5140" i="1"/>
  <c r="AA5140" i="1" s="1"/>
  <c r="AH5140" i="1" s="1"/>
  <c r="C5141" i="1"/>
  <c r="Y5140" i="1"/>
  <c r="AJ5141" i="1"/>
  <c r="I5141" i="1"/>
  <c r="H5141" i="1" s="1"/>
  <c r="V5079" i="1"/>
  <c r="N5083" i="1"/>
  <c r="V5078" i="1"/>
  <c r="B5074" i="1" l="1"/>
  <c r="J5081" i="1"/>
  <c r="O5081" i="1"/>
  <c r="P5083" i="1"/>
  <c r="R5080" i="1"/>
  <c r="W5076" i="1"/>
  <c r="F5082" i="1"/>
  <c r="AC5083" i="1"/>
  <c r="G5083" i="1"/>
  <c r="Q5082" i="1"/>
  <c r="T5077" i="1"/>
  <c r="S5078" i="1"/>
  <c r="U5077" i="1"/>
  <c r="K5142" i="1"/>
  <c r="X5142" i="1"/>
  <c r="A5143" i="1"/>
  <c r="AG5075" i="1"/>
  <c r="AE5082" i="1"/>
  <c r="AB5144" i="1"/>
  <c r="AF5076" i="1"/>
  <c r="Z5141" i="1"/>
  <c r="AA5141" i="1" s="1"/>
  <c r="AH5141" i="1" s="1"/>
  <c r="C5142" i="1"/>
  <c r="AJ5142" i="1"/>
  <c r="I5142" i="1"/>
  <c r="H5142" i="1" s="1"/>
  <c r="Y5141" i="1"/>
  <c r="N5084" i="1"/>
  <c r="M5085" i="1"/>
  <c r="L5086" i="1"/>
  <c r="R5081" i="1" l="1"/>
  <c r="AF5077" i="1"/>
  <c r="AE5083" i="1"/>
  <c r="V5080" i="1"/>
  <c r="M5086" i="1"/>
  <c r="L5087" i="1"/>
  <c r="K5143" i="1"/>
  <c r="X5143" i="1"/>
  <c r="A5144" i="1"/>
  <c r="Q5083" i="1"/>
  <c r="P5084" i="1"/>
  <c r="AC5084" i="1"/>
  <c r="G5084" i="1"/>
  <c r="AB5145" i="1"/>
  <c r="Y5142" i="1"/>
  <c r="Z5142" i="1"/>
  <c r="AA5142" i="1" s="1"/>
  <c r="AH5142" i="1" s="1"/>
  <c r="AJ5143" i="1"/>
  <c r="C5143" i="1"/>
  <c r="I5143" i="1"/>
  <c r="H5143" i="1" s="1"/>
  <c r="W5077" i="1"/>
  <c r="O5082" i="1"/>
  <c r="AG5076" i="1"/>
  <c r="N5085" i="1"/>
  <c r="B5075" i="1"/>
  <c r="T5078" i="1"/>
  <c r="S5079" i="1"/>
  <c r="U5078" i="1"/>
  <c r="F5083" i="1"/>
  <c r="J5082" i="1"/>
  <c r="V5081" i="1" l="1"/>
  <c r="AC5085" i="1"/>
  <c r="G5085" i="1"/>
  <c r="R5082" i="1"/>
  <c r="AJ5144" i="1"/>
  <c r="I5144" i="1"/>
  <c r="H5144" i="1" s="1"/>
  <c r="Y5143" i="1"/>
  <c r="Z5143" i="1"/>
  <c r="AA5143" i="1" s="1"/>
  <c r="AH5143" i="1" s="1"/>
  <c r="C5144" i="1"/>
  <c r="AF5078" i="1"/>
  <c r="F5084" i="1"/>
  <c r="Q5084" i="1"/>
  <c r="N5086" i="1"/>
  <c r="J5083" i="1"/>
  <c r="B5076" i="1"/>
  <c r="AG5077" i="1"/>
  <c r="AB5146" i="1"/>
  <c r="AE5084" i="1"/>
  <c r="M5087" i="1"/>
  <c r="L5088" i="1"/>
  <c r="T5079" i="1"/>
  <c r="S5080" i="1"/>
  <c r="U5079" i="1"/>
  <c r="O5083" i="1"/>
  <c r="W5078" i="1"/>
  <c r="P5085" i="1"/>
  <c r="X5144" i="1"/>
  <c r="A5145" i="1"/>
  <c r="K5144" i="1"/>
  <c r="R5083" i="1" l="1"/>
  <c r="AF5079" i="1"/>
  <c r="AB5147" i="1"/>
  <c r="V5082" i="1"/>
  <c r="X5145" i="1"/>
  <c r="A5146" i="1"/>
  <c r="K5145" i="1"/>
  <c r="N5087" i="1"/>
  <c r="Y5144" i="1"/>
  <c r="C5145" i="1"/>
  <c r="Z5144" i="1"/>
  <c r="AA5144" i="1" s="1"/>
  <c r="AH5144" i="1" s="1"/>
  <c r="AJ5145" i="1"/>
  <c r="I5145" i="1"/>
  <c r="H5145" i="1" s="1"/>
  <c r="M5088" i="1"/>
  <c r="L5089" i="1"/>
  <c r="AC5086" i="1"/>
  <c r="G5086" i="1"/>
  <c r="J5084" i="1"/>
  <c r="F5085" i="1"/>
  <c r="W5079" i="1"/>
  <c r="P5086" i="1"/>
  <c r="AG5078" i="1"/>
  <c r="T5080" i="1"/>
  <c r="S5081" i="1"/>
  <c r="U5080" i="1"/>
  <c r="B5077" i="1"/>
  <c r="Q5085" i="1"/>
  <c r="O5084" i="1"/>
  <c r="AE5085" i="1"/>
  <c r="Q5086" i="1" l="1"/>
  <c r="T5081" i="1"/>
  <c r="S5082" i="1"/>
  <c r="U5081" i="1"/>
  <c r="AG5079" i="1"/>
  <c r="N5088" i="1"/>
  <c r="X5146" i="1"/>
  <c r="K5146" i="1"/>
  <c r="A5147" i="1"/>
  <c r="AC5087" i="1"/>
  <c r="G5087" i="1"/>
  <c r="Z5145" i="1"/>
  <c r="AA5145" i="1" s="1"/>
  <c r="AH5145" i="1" s="1"/>
  <c r="AJ5146" i="1"/>
  <c r="C5146" i="1"/>
  <c r="Y5145" i="1"/>
  <c r="I5146" i="1"/>
  <c r="H5146" i="1" s="1"/>
  <c r="AF5080" i="1"/>
  <c r="P5087" i="1"/>
  <c r="J5085" i="1"/>
  <c r="F5086" i="1"/>
  <c r="AB5148" i="1"/>
  <c r="M5089" i="1"/>
  <c r="L5090" i="1"/>
  <c r="R5084" i="1"/>
  <c r="W5080" i="1"/>
  <c r="B5078" i="1"/>
  <c r="O5085" i="1"/>
  <c r="AE5086" i="1"/>
  <c r="V5083" i="1"/>
  <c r="AG5080" i="1" l="1"/>
  <c r="N5089" i="1"/>
  <c r="K5147" i="1"/>
  <c r="X5147" i="1"/>
  <c r="A5148" i="1"/>
  <c r="AF5081" i="1"/>
  <c r="AC5088" i="1"/>
  <c r="G5088" i="1"/>
  <c r="Q5087" i="1"/>
  <c r="R5085" i="1"/>
  <c r="M5090" i="1"/>
  <c r="L5091" i="1"/>
  <c r="AB5149" i="1"/>
  <c r="O5086" i="1"/>
  <c r="P5088" i="1"/>
  <c r="AE5087" i="1"/>
  <c r="Y5146" i="1"/>
  <c r="I5147" i="1"/>
  <c r="H5147" i="1" s="1"/>
  <c r="Z5146" i="1"/>
  <c r="AA5146" i="1" s="1"/>
  <c r="AH5146" i="1" s="1"/>
  <c r="AJ5147" i="1"/>
  <c r="C5147" i="1"/>
  <c r="W5081" i="1"/>
  <c r="V5084" i="1"/>
  <c r="F5087" i="1"/>
  <c r="J5086" i="1"/>
  <c r="B5079" i="1"/>
  <c r="T5082" i="1"/>
  <c r="S5083" i="1"/>
  <c r="U5082" i="1"/>
  <c r="A5149" i="1" l="1"/>
  <c r="K5148" i="1"/>
  <c r="X5148" i="1"/>
  <c r="AC5089" i="1"/>
  <c r="G5089" i="1"/>
  <c r="N5090" i="1"/>
  <c r="T5083" i="1"/>
  <c r="S5084" i="1"/>
  <c r="U5083" i="1"/>
  <c r="R5086" i="1"/>
  <c r="M5091" i="1"/>
  <c r="L5092" i="1"/>
  <c r="AF5082" i="1"/>
  <c r="J5087" i="1"/>
  <c r="AG5081" i="1"/>
  <c r="AB5150" i="1"/>
  <c r="V5085" i="1"/>
  <c r="F5088" i="1"/>
  <c r="Y5147" i="1"/>
  <c r="Z5147" i="1"/>
  <c r="AA5147" i="1" s="1"/>
  <c r="AH5147" i="1" s="1"/>
  <c r="C5148" i="1"/>
  <c r="I5148" i="1"/>
  <c r="H5148" i="1" s="1"/>
  <c r="AJ5148" i="1"/>
  <c r="B5080" i="1"/>
  <c r="W5082" i="1"/>
  <c r="O5087" i="1"/>
  <c r="P5089" i="1"/>
  <c r="Q5088" i="1"/>
  <c r="AE5088" i="1"/>
  <c r="B5081" i="1" l="1"/>
  <c r="O5088" i="1"/>
  <c r="J5088" i="1"/>
  <c r="M5092" i="1"/>
  <c r="L5093" i="1"/>
  <c r="AF5083" i="1"/>
  <c r="X5149" i="1"/>
  <c r="K5149" i="1"/>
  <c r="A5150" i="1"/>
  <c r="Q5089" i="1"/>
  <c r="R5087" i="1"/>
  <c r="V5086" i="1"/>
  <c r="Z5148" i="1"/>
  <c r="AA5148" i="1" s="1"/>
  <c r="AH5148" i="1" s="1"/>
  <c r="C5149" i="1"/>
  <c r="Y5148" i="1"/>
  <c r="I5149" i="1"/>
  <c r="H5149" i="1" s="1"/>
  <c r="AJ5149" i="1"/>
  <c r="AC5090" i="1"/>
  <c r="G5090" i="1"/>
  <c r="F5089" i="1"/>
  <c r="W5083" i="1"/>
  <c r="P5090" i="1"/>
  <c r="AG5082" i="1"/>
  <c r="AB5151" i="1"/>
  <c r="N5091" i="1"/>
  <c r="T5084" i="1"/>
  <c r="S5085" i="1"/>
  <c r="U5084" i="1"/>
  <c r="AE5089" i="1"/>
  <c r="R5088" i="1" l="1"/>
  <c r="V5088" i="1" s="1"/>
  <c r="J5089" i="1"/>
  <c r="AF5084" i="1"/>
  <c r="AG5083" i="1"/>
  <c r="V5087" i="1"/>
  <c r="P5091" i="1"/>
  <c r="F5090" i="1"/>
  <c r="Q5090" i="1"/>
  <c r="AC5091" i="1"/>
  <c r="G5091" i="1"/>
  <c r="O5089" i="1"/>
  <c r="AE5090" i="1"/>
  <c r="Y5149" i="1"/>
  <c r="AJ5150" i="1"/>
  <c r="Z5149" i="1"/>
  <c r="AA5149" i="1" s="1"/>
  <c r="AH5149" i="1" s="1"/>
  <c r="C5150" i="1"/>
  <c r="I5150" i="1"/>
  <c r="H5150" i="1" s="1"/>
  <c r="N5092" i="1"/>
  <c r="W5084" i="1"/>
  <c r="T5085" i="1"/>
  <c r="S5086" i="1"/>
  <c r="U5085" i="1"/>
  <c r="AB5152" i="1"/>
  <c r="B5082" i="1"/>
  <c r="K5150" i="1"/>
  <c r="A5151" i="1"/>
  <c r="X5150" i="1"/>
  <c r="M5093" i="1"/>
  <c r="L5094" i="1"/>
  <c r="O5090" i="1" l="1"/>
  <c r="R5090" i="1" s="1"/>
  <c r="AF5085" i="1"/>
  <c r="AJ5151" i="1"/>
  <c r="Y5150" i="1"/>
  <c r="C5151" i="1"/>
  <c r="I5151" i="1"/>
  <c r="H5151" i="1" s="1"/>
  <c r="Z5150" i="1"/>
  <c r="AA5150" i="1" s="1"/>
  <c r="AH5150" i="1" s="1"/>
  <c r="W5085" i="1"/>
  <c r="AG5084" i="1"/>
  <c r="F5091" i="1"/>
  <c r="P5092" i="1"/>
  <c r="M5094" i="1"/>
  <c r="L5095" i="1"/>
  <c r="A5152" i="1"/>
  <c r="K5151" i="1"/>
  <c r="X5151" i="1"/>
  <c r="AB5153" i="1"/>
  <c r="T5086" i="1"/>
  <c r="S5087" i="1"/>
  <c r="U5086" i="1"/>
  <c r="AE5091" i="1"/>
  <c r="B5083" i="1"/>
  <c r="AC5092" i="1"/>
  <c r="G5092" i="1"/>
  <c r="R5089" i="1"/>
  <c r="Q5091" i="1"/>
  <c r="J5090" i="1"/>
  <c r="N5093" i="1"/>
  <c r="O5091" i="1" l="1"/>
  <c r="R5091" i="1" s="1"/>
  <c r="J5091" i="1"/>
  <c r="AC5093" i="1"/>
  <c r="G5093" i="1"/>
  <c r="AE5092" i="1"/>
  <c r="AB5154" i="1"/>
  <c r="X5152" i="1"/>
  <c r="A5153" i="1"/>
  <c r="K5152" i="1"/>
  <c r="B5084" i="1"/>
  <c r="V5089" i="1"/>
  <c r="W5086" i="1"/>
  <c r="Z5151" i="1"/>
  <c r="AA5151" i="1" s="1"/>
  <c r="AH5151" i="1" s="1"/>
  <c r="AJ5152" i="1"/>
  <c r="Y5151" i="1"/>
  <c r="C5152" i="1"/>
  <c r="I5152" i="1"/>
  <c r="H5152" i="1" s="1"/>
  <c r="N5094" i="1"/>
  <c r="Q5092" i="1"/>
  <c r="T5087" i="1"/>
  <c r="S5088" i="1"/>
  <c r="U5087" i="1"/>
  <c r="M5095" i="1"/>
  <c r="L5096" i="1"/>
  <c r="F5092" i="1"/>
  <c r="V5090" i="1"/>
  <c r="AF5086" i="1"/>
  <c r="AG5085" i="1"/>
  <c r="B5085" i="1" l="1"/>
  <c r="G5094" i="1"/>
  <c r="AC5094" i="1"/>
  <c r="AG5086" i="1"/>
  <c r="K5153" i="1"/>
  <c r="X5153" i="1"/>
  <c r="A5154" i="1"/>
  <c r="N5095" i="1"/>
  <c r="AF5087" i="1"/>
  <c r="AJ5153" i="1"/>
  <c r="I5153" i="1"/>
  <c r="H5153" i="1" s="1"/>
  <c r="Z5152" i="1"/>
  <c r="AA5152" i="1" s="1"/>
  <c r="AH5152" i="1" s="1"/>
  <c r="C5153" i="1"/>
  <c r="Y5152" i="1"/>
  <c r="T5088" i="1"/>
  <c r="S5089" i="1"/>
  <c r="U5088" i="1"/>
  <c r="V5091" i="1"/>
  <c r="AB5155" i="1"/>
  <c r="F5093" i="1"/>
  <c r="O5092" i="1"/>
  <c r="M5096" i="1"/>
  <c r="L5097" i="1"/>
  <c r="J5092" i="1"/>
  <c r="W5087" i="1"/>
  <c r="AE5093" i="1"/>
  <c r="O5093" i="1" l="1"/>
  <c r="J5093" i="1"/>
  <c r="N5096" i="1"/>
  <c r="M5097" i="1"/>
  <c r="L5098" i="1"/>
  <c r="R5092" i="1"/>
  <c r="P5093" i="1"/>
  <c r="W5088" i="1"/>
  <c r="AG5087" i="1"/>
  <c r="AB5156" i="1"/>
  <c r="T5089" i="1"/>
  <c r="S5090" i="1"/>
  <c r="U5089" i="1"/>
  <c r="X5154" i="1"/>
  <c r="K5154" i="1"/>
  <c r="A5155" i="1"/>
  <c r="AF5088" i="1"/>
  <c r="Y5153" i="1"/>
  <c r="AJ5154" i="1"/>
  <c r="C5154" i="1"/>
  <c r="I5154" i="1"/>
  <c r="H5154" i="1" s="1"/>
  <c r="Z5153" i="1"/>
  <c r="AE5094" i="1"/>
  <c r="G5095" i="1"/>
  <c r="AC5095" i="1"/>
  <c r="B5086" i="1"/>
  <c r="F5094" i="1"/>
  <c r="J5094" i="1" l="1"/>
  <c r="O5094" i="1"/>
  <c r="Y5154" i="1"/>
  <c r="I5155" i="1"/>
  <c r="H5155" i="1" s="1"/>
  <c r="Z5154" i="1"/>
  <c r="AA5154" i="1" s="1"/>
  <c r="AH5154" i="1" s="1"/>
  <c r="AJ5155" i="1"/>
  <c r="C5155" i="1"/>
  <c r="AF5089" i="1"/>
  <c r="B5087" i="1"/>
  <c r="AG5088" i="1"/>
  <c r="N5097" i="1"/>
  <c r="F5095" i="1"/>
  <c r="AE5095" i="1"/>
  <c r="A5156" i="1"/>
  <c r="K5155" i="1"/>
  <c r="X5155" i="1"/>
  <c r="AB5157" i="1"/>
  <c r="P5094" i="1"/>
  <c r="Q5093" i="1"/>
  <c r="M5098" i="1"/>
  <c r="L5099" i="1"/>
  <c r="W5089" i="1"/>
  <c r="AC5096" i="1"/>
  <c r="G5096" i="1"/>
  <c r="T5090" i="1"/>
  <c r="S5091" i="1"/>
  <c r="U5090" i="1"/>
  <c r="V5092" i="1"/>
  <c r="O5095" i="1" l="1"/>
  <c r="F5096" i="1"/>
  <c r="W5090" i="1"/>
  <c r="P5095" i="1"/>
  <c r="B5088" i="1"/>
  <c r="T5091" i="1"/>
  <c r="S5092" i="1"/>
  <c r="U5091" i="1"/>
  <c r="AG5089" i="1"/>
  <c r="AF5090" i="1"/>
  <c r="X5156" i="1"/>
  <c r="A5157" i="1"/>
  <c r="K5156" i="1"/>
  <c r="AC5097" i="1"/>
  <c r="G5097" i="1"/>
  <c r="N5098" i="1"/>
  <c r="AE5096" i="1"/>
  <c r="M5099" i="1"/>
  <c r="L5100" i="1"/>
  <c r="Q5094" i="1"/>
  <c r="R5093" i="1"/>
  <c r="AB5158" i="1"/>
  <c r="C5156" i="1"/>
  <c r="Y5155" i="1"/>
  <c r="Z5155" i="1"/>
  <c r="AA5155" i="1" s="1"/>
  <c r="AH5155" i="1" s="1"/>
  <c r="AJ5156" i="1"/>
  <c r="I5156" i="1"/>
  <c r="H5156" i="1" s="1"/>
  <c r="J5095" i="1"/>
  <c r="J5096" i="1" l="1"/>
  <c r="O5096" i="1"/>
  <c r="B5089" i="1"/>
  <c r="Q5095" i="1"/>
  <c r="R5094" i="1"/>
  <c r="AB5159" i="1"/>
  <c r="N5099" i="1"/>
  <c r="W5091" i="1"/>
  <c r="P5096" i="1"/>
  <c r="V5093" i="1"/>
  <c r="M5100" i="1"/>
  <c r="L5101" i="1"/>
  <c r="X5157" i="1"/>
  <c r="K5157" i="1"/>
  <c r="A5158" i="1"/>
  <c r="T5092" i="1"/>
  <c r="S5093" i="1"/>
  <c r="U5092" i="1"/>
  <c r="AC5098" i="1"/>
  <c r="G5098" i="1"/>
  <c r="F5097" i="1"/>
  <c r="AF5091" i="1"/>
  <c r="AE5097" i="1"/>
  <c r="Z5156" i="1"/>
  <c r="AA5156" i="1" s="1"/>
  <c r="AH5156" i="1" s="1"/>
  <c r="C5157" i="1"/>
  <c r="I5157" i="1"/>
  <c r="H5157" i="1" s="1"/>
  <c r="Y5156" i="1"/>
  <c r="AJ5157" i="1"/>
  <c r="AG5090" i="1"/>
  <c r="O5097" i="1" l="1"/>
  <c r="M5101" i="1"/>
  <c r="L5102" i="1"/>
  <c r="AE5098" i="1"/>
  <c r="AF5092" i="1"/>
  <c r="AA5092" i="1"/>
  <c r="Y5157" i="1"/>
  <c r="AJ5158" i="1"/>
  <c r="Z5157" i="1"/>
  <c r="AA5157" i="1" s="1"/>
  <c r="AH5157" i="1" s="1"/>
  <c r="C5158" i="1"/>
  <c r="I5158" i="1"/>
  <c r="H5158" i="1" s="1"/>
  <c r="AB5160" i="1"/>
  <c r="F5098" i="1"/>
  <c r="B5090" i="1"/>
  <c r="J5097" i="1"/>
  <c r="W5092" i="1"/>
  <c r="A5159" i="1"/>
  <c r="X5158" i="1"/>
  <c r="K5158" i="1"/>
  <c r="N5100" i="1"/>
  <c r="AG5091" i="1"/>
  <c r="V5094" i="1"/>
  <c r="U5093" i="1"/>
  <c r="T5093" i="1"/>
  <c r="S5094" i="1"/>
  <c r="P5097" i="1"/>
  <c r="AC5099" i="1"/>
  <c r="G5099" i="1"/>
  <c r="Q5096" i="1"/>
  <c r="R5095" i="1"/>
  <c r="B5091" i="1" l="1"/>
  <c r="O5098" i="1"/>
  <c r="Q5097" i="1"/>
  <c r="R5096" i="1"/>
  <c r="AE5099" i="1"/>
  <c r="U5094" i="1"/>
  <c r="T5094" i="1"/>
  <c r="S5095" i="1"/>
  <c r="AG5092" i="1"/>
  <c r="AH5092" i="1"/>
  <c r="N5101" i="1"/>
  <c r="P5098" i="1"/>
  <c r="AF5093" i="1"/>
  <c r="Z5158" i="1"/>
  <c r="AA5158" i="1" s="1"/>
  <c r="AH5158" i="1" s="1"/>
  <c r="AJ5159" i="1"/>
  <c r="I5159" i="1"/>
  <c r="H5159" i="1" s="1"/>
  <c r="Y5158" i="1"/>
  <c r="C5159" i="1"/>
  <c r="M5102" i="1"/>
  <c r="L5103" i="1"/>
  <c r="AC5100" i="1"/>
  <c r="G5100" i="1"/>
  <c r="X5159" i="1"/>
  <c r="K5159" i="1"/>
  <c r="A5160" i="1"/>
  <c r="J5098" i="1"/>
  <c r="W5093" i="1"/>
  <c r="V5095" i="1"/>
  <c r="F5099" i="1"/>
  <c r="AB5161" i="1"/>
  <c r="B5092" i="1" l="1"/>
  <c r="O5099" i="1"/>
  <c r="M5103" i="1"/>
  <c r="L5104" i="1"/>
  <c r="U5095" i="1"/>
  <c r="T5095" i="1"/>
  <c r="S5096" i="1"/>
  <c r="AG5093" i="1"/>
  <c r="A5161" i="1"/>
  <c r="X5160" i="1"/>
  <c r="K5160" i="1"/>
  <c r="AC5101" i="1"/>
  <c r="G5101" i="1"/>
  <c r="AF5094" i="1"/>
  <c r="V5096" i="1"/>
  <c r="AE5100" i="1"/>
  <c r="P5099" i="1"/>
  <c r="W5094" i="1"/>
  <c r="Q5098" i="1"/>
  <c r="R5097" i="1"/>
  <c r="AB5162" i="1"/>
  <c r="F5100" i="1"/>
  <c r="J5099" i="1"/>
  <c r="C5160" i="1"/>
  <c r="Y5159" i="1"/>
  <c r="AJ5160" i="1"/>
  <c r="Z5159" i="1"/>
  <c r="AA5159" i="1" s="1"/>
  <c r="AH5159" i="1" s="1"/>
  <c r="I5160" i="1"/>
  <c r="H5160" i="1" s="1"/>
  <c r="N5102" i="1"/>
  <c r="O5100" i="1" l="1"/>
  <c r="Q5099" i="1"/>
  <c r="R5099" i="1" s="1"/>
  <c r="R5098" i="1"/>
  <c r="P5100" i="1"/>
  <c r="Z5160" i="1"/>
  <c r="AA5160" i="1" s="1"/>
  <c r="AH5160" i="1" s="1"/>
  <c r="C5161" i="1"/>
  <c r="AJ5161" i="1"/>
  <c r="I5161" i="1"/>
  <c r="H5161" i="1" s="1"/>
  <c r="Y5160" i="1"/>
  <c r="B5093" i="1"/>
  <c r="AF5095" i="1"/>
  <c r="AB5163" i="1"/>
  <c r="F5101" i="1"/>
  <c r="W5095" i="1"/>
  <c r="AC5102" i="1"/>
  <c r="G5102" i="1"/>
  <c r="J5100" i="1"/>
  <c r="AE5101" i="1"/>
  <c r="X5161" i="1"/>
  <c r="A5162" i="1"/>
  <c r="K5161" i="1"/>
  <c r="N5103" i="1"/>
  <c r="V5097" i="1"/>
  <c r="AG5094" i="1"/>
  <c r="U5096" i="1"/>
  <c r="T5096" i="1"/>
  <c r="S5097" i="1"/>
  <c r="M5104" i="1"/>
  <c r="L5105" i="1"/>
  <c r="J5101" i="1" l="1"/>
  <c r="O5101" i="1"/>
  <c r="M5105" i="1"/>
  <c r="L5106" i="1"/>
  <c r="W5096" i="1"/>
  <c r="I5162" i="1"/>
  <c r="H5162" i="1" s="1"/>
  <c r="Y5161" i="1"/>
  <c r="Z5161" i="1"/>
  <c r="AA5161" i="1" s="1"/>
  <c r="AH5161" i="1" s="1"/>
  <c r="C5162" i="1"/>
  <c r="AJ5162" i="1"/>
  <c r="AB5164" i="1"/>
  <c r="P5101" i="1"/>
  <c r="AC5103" i="1"/>
  <c r="G5103" i="1"/>
  <c r="V5099" i="1"/>
  <c r="F5102" i="1"/>
  <c r="AG5095" i="1"/>
  <c r="V5098" i="1"/>
  <c r="U5097" i="1"/>
  <c r="T5097" i="1"/>
  <c r="S5098" i="1"/>
  <c r="N5104" i="1"/>
  <c r="AF5096" i="1"/>
  <c r="B5094" i="1"/>
  <c r="K5162" i="1"/>
  <c r="A5163" i="1"/>
  <c r="X5162" i="1"/>
  <c r="AE5102" i="1"/>
  <c r="Q5100" i="1"/>
  <c r="J5102" i="1" l="1"/>
  <c r="B5095" i="1"/>
  <c r="O5102" i="1"/>
  <c r="AF5097" i="1"/>
  <c r="M5106" i="1"/>
  <c r="L5107" i="1"/>
  <c r="AC5104" i="1"/>
  <c r="G5104" i="1"/>
  <c r="W5097" i="1"/>
  <c r="F5103" i="1"/>
  <c r="AB5165" i="1"/>
  <c r="Q5101" i="1"/>
  <c r="R5100" i="1"/>
  <c r="Y5162" i="1"/>
  <c r="AJ5163" i="1"/>
  <c r="Z5162" i="1"/>
  <c r="AA5162" i="1" s="1"/>
  <c r="AH5162" i="1" s="1"/>
  <c r="C5163" i="1"/>
  <c r="I5163" i="1"/>
  <c r="H5163" i="1" s="1"/>
  <c r="X5163" i="1"/>
  <c r="A5164" i="1"/>
  <c r="K5163" i="1"/>
  <c r="AE5103" i="1"/>
  <c r="AG5096" i="1"/>
  <c r="U5098" i="1"/>
  <c r="T5098" i="1"/>
  <c r="S5099" i="1"/>
  <c r="P5102" i="1"/>
  <c r="N5105" i="1"/>
  <c r="B5096" i="1" l="1"/>
  <c r="W5098" i="1"/>
  <c r="AB5166" i="1"/>
  <c r="F5104" i="1"/>
  <c r="X5164" i="1"/>
  <c r="A5165" i="1"/>
  <c r="K5164" i="1"/>
  <c r="AE5104" i="1"/>
  <c r="U5099" i="1"/>
  <c r="T5099" i="1"/>
  <c r="S5100" i="1"/>
  <c r="Z5163" i="1"/>
  <c r="AA5163" i="1" s="1"/>
  <c r="AH5163" i="1" s="1"/>
  <c r="C5164" i="1"/>
  <c r="AJ5164" i="1"/>
  <c r="I5164" i="1"/>
  <c r="H5164" i="1" s="1"/>
  <c r="Y5163" i="1"/>
  <c r="V5100" i="1"/>
  <c r="O5103" i="1"/>
  <c r="AG5097" i="1"/>
  <c r="N5106" i="1"/>
  <c r="AC5105" i="1"/>
  <c r="G5105" i="1"/>
  <c r="P5103" i="1"/>
  <c r="AF5098" i="1"/>
  <c r="Q5102" i="1"/>
  <c r="R5101" i="1"/>
  <c r="J5103" i="1"/>
  <c r="M5107" i="1"/>
  <c r="L5108" i="1"/>
  <c r="J5104" i="1" l="1"/>
  <c r="O5104" i="1"/>
  <c r="V5101" i="1"/>
  <c r="N5107" i="1"/>
  <c r="P5104" i="1"/>
  <c r="AE5105" i="1"/>
  <c r="B5097" i="1"/>
  <c r="W5099" i="1"/>
  <c r="M5108" i="1"/>
  <c r="L5109" i="1"/>
  <c r="AB5167" i="1"/>
  <c r="AC5106" i="1"/>
  <c r="G5106" i="1"/>
  <c r="U5100" i="1"/>
  <c r="T5100" i="1"/>
  <c r="S5101" i="1"/>
  <c r="A5166" i="1"/>
  <c r="K5165" i="1"/>
  <c r="X5165" i="1"/>
  <c r="Q5103" i="1"/>
  <c r="R5102" i="1"/>
  <c r="F5105" i="1"/>
  <c r="AF5099" i="1"/>
  <c r="I5165" i="1"/>
  <c r="H5165" i="1" s="1"/>
  <c r="Y5164" i="1"/>
  <c r="AJ5165" i="1"/>
  <c r="Z5164" i="1"/>
  <c r="AA5164" i="1" s="1"/>
  <c r="AH5164" i="1" s="1"/>
  <c r="C5165" i="1"/>
  <c r="AG5098" i="1"/>
  <c r="O5105" i="1" l="1"/>
  <c r="J5105" i="1"/>
  <c r="B5098" i="1"/>
  <c r="Q5104" i="1"/>
  <c r="Z5165" i="1"/>
  <c r="AA5165" i="1" s="1"/>
  <c r="AH5165" i="1" s="1"/>
  <c r="AJ5166" i="1"/>
  <c r="I5166" i="1"/>
  <c r="H5166" i="1" s="1"/>
  <c r="Y5165" i="1"/>
  <c r="C5166" i="1"/>
  <c r="W5100" i="1"/>
  <c r="F5106" i="1"/>
  <c r="N5108" i="1"/>
  <c r="AC5107" i="1"/>
  <c r="G5107" i="1"/>
  <c r="AE5106" i="1"/>
  <c r="AG5099" i="1"/>
  <c r="U5101" i="1"/>
  <c r="T5101" i="1"/>
  <c r="S5102" i="1"/>
  <c r="R5103" i="1"/>
  <c r="P5105" i="1"/>
  <c r="M5109" i="1"/>
  <c r="L5110" i="1"/>
  <c r="V5102" i="1"/>
  <c r="X5166" i="1"/>
  <c r="K5166" i="1"/>
  <c r="A5167" i="1"/>
  <c r="AF5100" i="1"/>
  <c r="AB5168" i="1"/>
  <c r="O5106" i="1" l="1"/>
  <c r="AB5169" i="1"/>
  <c r="AF5101" i="1"/>
  <c r="B5099" i="1"/>
  <c r="AC5108" i="1"/>
  <c r="G5108" i="1"/>
  <c r="P5106" i="1"/>
  <c r="Y5166" i="1"/>
  <c r="AJ5167" i="1"/>
  <c r="Z5166" i="1"/>
  <c r="AA5166" i="1" s="1"/>
  <c r="AH5166" i="1" s="1"/>
  <c r="C5167" i="1"/>
  <c r="I5167" i="1"/>
  <c r="H5167" i="1" s="1"/>
  <c r="N5109" i="1"/>
  <c r="AE5107" i="1"/>
  <c r="V5103" i="1"/>
  <c r="W5101" i="1"/>
  <c r="F5107" i="1"/>
  <c r="X5167" i="1"/>
  <c r="A5168" i="1"/>
  <c r="K5167" i="1"/>
  <c r="M5110" i="1"/>
  <c r="L5111" i="1"/>
  <c r="U5102" i="1"/>
  <c r="T5102" i="1"/>
  <c r="S5103" i="1"/>
  <c r="J5106" i="1"/>
  <c r="AG5100" i="1"/>
  <c r="Q5105" i="1"/>
  <c r="R5104" i="1"/>
  <c r="V5104" i="1" l="1"/>
  <c r="F5108" i="1"/>
  <c r="AB5170" i="1"/>
  <c r="N5110" i="1"/>
  <c r="Q5106" i="1"/>
  <c r="R5105" i="1"/>
  <c r="B5100" i="1"/>
  <c r="U5103" i="1"/>
  <c r="T5103" i="1"/>
  <c r="S5104" i="1"/>
  <c r="M5111" i="1"/>
  <c r="L5112" i="1"/>
  <c r="P5107" i="1"/>
  <c r="AE5108" i="1"/>
  <c r="AC5109" i="1"/>
  <c r="G5109" i="1"/>
  <c r="AF5102" i="1"/>
  <c r="X5168" i="1"/>
  <c r="A5169" i="1"/>
  <c r="K5168" i="1"/>
  <c r="O5107" i="1"/>
  <c r="AG5101" i="1"/>
  <c r="W5102" i="1"/>
  <c r="I5168" i="1"/>
  <c r="H5168" i="1" s="1"/>
  <c r="Y5167" i="1"/>
  <c r="C5168" i="1"/>
  <c r="Z5167" i="1"/>
  <c r="AA5167" i="1" s="1"/>
  <c r="AH5167" i="1" s="1"/>
  <c r="AJ5168" i="1"/>
  <c r="J5107" i="1"/>
  <c r="J5108" i="1" l="1"/>
  <c r="V5105" i="1"/>
  <c r="B5101" i="1"/>
  <c r="A5170" i="1"/>
  <c r="K5169" i="1"/>
  <c r="X5169" i="1"/>
  <c r="AF5103" i="1"/>
  <c r="Q5107" i="1"/>
  <c r="R5106" i="1"/>
  <c r="AB5171" i="1"/>
  <c r="AG5102" i="1"/>
  <c r="AJ5169" i="1"/>
  <c r="Y5168" i="1"/>
  <c r="C5169" i="1"/>
  <c r="I5169" i="1"/>
  <c r="H5169" i="1" s="1"/>
  <c r="Z5168" i="1"/>
  <c r="AA5168" i="1" s="1"/>
  <c r="AH5168" i="1" s="1"/>
  <c r="F5109" i="1"/>
  <c r="P5108" i="1"/>
  <c r="N5111" i="1"/>
  <c r="W5103" i="1"/>
  <c r="U5104" i="1"/>
  <c r="T5104" i="1"/>
  <c r="S5105" i="1"/>
  <c r="AE5109" i="1"/>
  <c r="M5112" i="1"/>
  <c r="L5113" i="1"/>
  <c r="AC5110" i="1"/>
  <c r="G5110" i="1"/>
  <c r="O5108" i="1"/>
  <c r="J5109" i="1" l="1"/>
  <c r="B5102" i="1"/>
  <c r="O5109" i="1"/>
  <c r="AC5111" i="1"/>
  <c r="G5111" i="1"/>
  <c r="Q5108" i="1"/>
  <c r="R5108" i="1" s="1"/>
  <c r="Z5169" i="1"/>
  <c r="AA5169" i="1" s="1"/>
  <c r="AH5169" i="1" s="1"/>
  <c r="C5170" i="1"/>
  <c r="I5170" i="1"/>
  <c r="H5170" i="1" s="1"/>
  <c r="Y5169" i="1"/>
  <c r="AJ5170" i="1"/>
  <c r="U5105" i="1"/>
  <c r="T5105" i="1"/>
  <c r="S5106" i="1"/>
  <c r="P5109" i="1"/>
  <c r="AB5172" i="1"/>
  <c r="F5110" i="1"/>
  <c r="N5112" i="1"/>
  <c r="AF5104" i="1"/>
  <c r="AG5103" i="1"/>
  <c r="R5107" i="1"/>
  <c r="AE5110" i="1"/>
  <c r="M5113" i="1"/>
  <c r="L5114" i="1"/>
  <c r="W5104" i="1"/>
  <c r="V5106" i="1"/>
  <c r="X5170" i="1"/>
  <c r="A5171" i="1"/>
  <c r="K5170" i="1"/>
  <c r="N5113" i="1" l="1"/>
  <c r="V5108" i="1"/>
  <c r="J5110" i="1"/>
  <c r="P5110" i="1"/>
  <c r="AF5105" i="1"/>
  <c r="Q5109" i="1"/>
  <c r="X5171" i="1"/>
  <c r="K5171" i="1"/>
  <c r="A5172" i="1"/>
  <c r="M5114" i="1"/>
  <c r="L5115" i="1"/>
  <c r="V5107" i="1"/>
  <c r="W5105" i="1"/>
  <c r="AC5112" i="1"/>
  <c r="G5112" i="1"/>
  <c r="AB5173" i="1"/>
  <c r="F5111" i="1"/>
  <c r="Z5170" i="1"/>
  <c r="AA5170" i="1" s="1"/>
  <c r="AH5170" i="1" s="1"/>
  <c r="C5171" i="1"/>
  <c r="I5171" i="1"/>
  <c r="H5171" i="1" s="1"/>
  <c r="Y5170" i="1"/>
  <c r="AJ5171" i="1"/>
  <c r="B5103" i="1"/>
  <c r="AG5104" i="1"/>
  <c r="O5110" i="1"/>
  <c r="U5106" i="1"/>
  <c r="T5106" i="1"/>
  <c r="S5107" i="1"/>
  <c r="AE5111" i="1"/>
  <c r="O5111" i="1" l="1"/>
  <c r="B5104" i="1"/>
  <c r="U5107" i="1"/>
  <c r="T5107" i="1"/>
  <c r="S5108" i="1"/>
  <c r="AF5106" i="1"/>
  <c r="AG5105" i="1"/>
  <c r="M5115" i="1"/>
  <c r="L5116" i="1"/>
  <c r="X5172" i="1"/>
  <c r="K5172" i="1"/>
  <c r="A5173" i="1"/>
  <c r="Q5110" i="1"/>
  <c r="R5110" i="1" s="1"/>
  <c r="R5109" i="1"/>
  <c r="W5106" i="1"/>
  <c r="F5112" i="1"/>
  <c r="P5111" i="1"/>
  <c r="J5111" i="1"/>
  <c r="AE5112" i="1"/>
  <c r="AB5174" i="1"/>
  <c r="N5114" i="1"/>
  <c r="Y5171" i="1"/>
  <c r="C5172" i="1"/>
  <c r="Z5171" i="1"/>
  <c r="AA5171" i="1" s="1"/>
  <c r="AH5171" i="1" s="1"/>
  <c r="AJ5172" i="1"/>
  <c r="I5172" i="1"/>
  <c r="H5172" i="1" s="1"/>
  <c r="AC5113" i="1"/>
  <c r="G5113" i="1"/>
  <c r="J5112" i="1" l="1"/>
  <c r="O5112" i="1"/>
  <c r="AB5175" i="1"/>
  <c r="P5112" i="1"/>
  <c r="Y5172" i="1"/>
  <c r="I5173" i="1"/>
  <c r="H5173" i="1" s="1"/>
  <c r="Z5172" i="1"/>
  <c r="AA5172" i="1" s="1"/>
  <c r="AH5172" i="1" s="1"/>
  <c r="AJ5173" i="1"/>
  <c r="C5173" i="1"/>
  <c r="F5113" i="1"/>
  <c r="A5174" i="1"/>
  <c r="K5173" i="1"/>
  <c r="X5173" i="1"/>
  <c r="N5115" i="1"/>
  <c r="U5108" i="1"/>
  <c r="T5108" i="1"/>
  <c r="S5109" i="1"/>
  <c r="AC5114" i="1"/>
  <c r="G5114" i="1"/>
  <c r="V5109" i="1"/>
  <c r="M5116" i="1"/>
  <c r="L5117" i="1"/>
  <c r="AF5107" i="1"/>
  <c r="AE5113" i="1"/>
  <c r="V5110" i="1"/>
  <c r="AG5106" i="1"/>
  <c r="Q5111" i="1"/>
  <c r="B5105" i="1"/>
  <c r="W5107" i="1"/>
  <c r="O5113" i="1" l="1"/>
  <c r="AC5115" i="1"/>
  <c r="G5115" i="1"/>
  <c r="X5174" i="1"/>
  <c r="A5175" i="1"/>
  <c r="K5174" i="1"/>
  <c r="N5116" i="1"/>
  <c r="M5117" i="1"/>
  <c r="L5118" i="1"/>
  <c r="F5114" i="1"/>
  <c r="AF5108" i="1"/>
  <c r="Z5173" i="1"/>
  <c r="AA5173" i="1" s="1"/>
  <c r="AH5173" i="1" s="1"/>
  <c r="C5174" i="1"/>
  <c r="I5174" i="1"/>
  <c r="H5174" i="1" s="1"/>
  <c r="Y5173" i="1"/>
  <c r="AJ5174" i="1"/>
  <c r="J5113" i="1"/>
  <c r="AB5176" i="1"/>
  <c r="AG5107" i="1"/>
  <c r="U5109" i="1"/>
  <c r="T5109" i="1"/>
  <c r="S5110" i="1"/>
  <c r="Q5112" i="1"/>
  <c r="R5111" i="1"/>
  <c r="B5106" i="1"/>
  <c r="AE5114" i="1"/>
  <c r="W5108" i="1"/>
  <c r="P5113" i="1"/>
  <c r="B5107" i="1" l="1"/>
  <c r="O5114" i="1"/>
  <c r="U5110" i="1"/>
  <c r="T5110" i="1"/>
  <c r="S5111" i="1"/>
  <c r="Q5113" i="1"/>
  <c r="R5112" i="1"/>
  <c r="AF5109" i="1"/>
  <c r="I5175" i="1"/>
  <c r="H5175" i="1" s="1"/>
  <c r="Y5174" i="1"/>
  <c r="C5175" i="1"/>
  <c r="Z5174" i="1"/>
  <c r="AA5174" i="1" s="1"/>
  <c r="AH5174" i="1" s="1"/>
  <c r="AJ5175" i="1"/>
  <c r="V5111" i="1"/>
  <c r="W5109" i="1"/>
  <c r="N5117" i="1"/>
  <c r="P5114" i="1"/>
  <c r="AB5177" i="1"/>
  <c r="J5114" i="1"/>
  <c r="M5118" i="1"/>
  <c r="L5119" i="1"/>
  <c r="X5175" i="1"/>
  <c r="A5176" i="1"/>
  <c r="K5175" i="1"/>
  <c r="F5115" i="1"/>
  <c r="AG5108" i="1"/>
  <c r="AC5116" i="1"/>
  <c r="G5116" i="1"/>
  <c r="AE5115" i="1"/>
  <c r="B5108" i="1" l="1"/>
  <c r="O5115" i="1"/>
  <c r="AE5116" i="1"/>
  <c r="V5112" i="1"/>
  <c r="U5111" i="1"/>
  <c r="T5111" i="1"/>
  <c r="S5112" i="1"/>
  <c r="Y5175" i="1"/>
  <c r="C5176" i="1"/>
  <c r="I5176" i="1"/>
  <c r="H5176" i="1" s="1"/>
  <c r="Z5175" i="1"/>
  <c r="AA5175" i="1" s="1"/>
  <c r="AH5175" i="1" s="1"/>
  <c r="AJ5176" i="1"/>
  <c r="Q5114" i="1"/>
  <c r="R5113" i="1"/>
  <c r="AF5110" i="1"/>
  <c r="AC5117" i="1"/>
  <c r="G5117" i="1"/>
  <c r="AG5109" i="1"/>
  <c r="W5110" i="1"/>
  <c r="N5118" i="1"/>
  <c r="AB5178" i="1"/>
  <c r="F5116" i="1"/>
  <c r="J5115" i="1"/>
  <c r="A5177" i="1"/>
  <c r="K5176" i="1"/>
  <c r="X5176" i="1"/>
  <c r="M5119" i="1"/>
  <c r="L5120" i="1"/>
  <c r="P5115" i="1"/>
  <c r="M5120" i="1" l="1"/>
  <c r="N5120" i="1" s="1"/>
  <c r="L5121" i="1"/>
  <c r="N5119" i="1"/>
  <c r="X5177" i="1"/>
  <c r="K5177" i="1"/>
  <c r="A5178" i="1"/>
  <c r="J5116" i="1"/>
  <c r="B5109" i="1"/>
  <c r="W5111" i="1"/>
  <c r="AC5118" i="1"/>
  <c r="G5118" i="1"/>
  <c r="AJ5177" i="1"/>
  <c r="I5177" i="1"/>
  <c r="H5177" i="1" s="1"/>
  <c r="Y5176" i="1"/>
  <c r="Z5176" i="1"/>
  <c r="AA5176" i="1" s="1"/>
  <c r="AH5176" i="1" s="1"/>
  <c r="C5177" i="1"/>
  <c r="F5117" i="1"/>
  <c r="V5113" i="1"/>
  <c r="U5112" i="1"/>
  <c r="T5112" i="1"/>
  <c r="S5113" i="1"/>
  <c r="P5116" i="1"/>
  <c r="O5116" i="1"/>
  <c r="AB5179" i="1"/>
  <c r="AG5110" i="1"/>
  <c r="AE5117" i="1"/>
  <c r="Q5115" i="1"/>
  <c r="R5114" i="1"/>
  <c r="AF5111" i="1"/>
  <c r="J5117" i="1" l="1"/>
  <c r="P5117" i="1"/>
  <c r="AG5111" i="1"/>
  <c r="AB5180" i="1"/>
  <c r="W5112" i="1"/>
  <c r="F5118" i="1"/>
  <c r="M5121" i="1"/>
  <c r="N5121" i="1" s="1"/>
  <c r="L5122" i="1"/>
  <c r="X5178" i="1"/>
  <c r="K5178" i="1"/>
  <c r="A5179" i="1"/>
  <c r="V5114" i="1"/>
  <c r="Q5116" i="1"/>
  <c r="R5116" i="1" s="1"/>
  <c r="R5115" i="1"/>
  <c r="AE5118" i="1"/>
  <c r="Y5177" i="1"/>
  <c r="Z5177" i="1"/>
  <c r="AA5177" i="1" s="1"/>
  <c r="AH5177" i="1" s="1"/>
  <c r="AJ5178" i="1"/>
  <c r="I5178" i="1"/>
  <c r="H5178" i="1" s="1"/>
  <c r="C5178" i="1"/>
  <c r="AF5112" i="1"/>
  <c r="B5110" i="1"/>
  <c r="U5113" i="1"/>
  <c r="T5113" i="1"/>
  <c r="S5114" i="1"/>
  <c r="O5117" i="1"/>
  <c r="AC5119" i="1"/>
  <c r="G5119" i="1"/>
  <c r="G5120" i="1" s="1"/>
  <c r="AC5120" i="1"/>
  <c r="AE5120" i="1" s="1"/>
  <c r="AC5121" i="1" l="1"/>
  <c r="AE5121" i="1" s="1"/>
  <c r="G5121" i="1"/>
  <c r="AG5112" i="1"/>
  <c r="V5115" i="1"/>
  <c r="W5113" i="1"/>
  <c r="Q5117" i="1"/>
  <c r="R5117" i="1" s="1"/>
  <c r="K5179" i="1"/>
  <c r="A5180" i="1"/>
  <c r="X5179" i="1"/>
  <c r="M5122" i="1"/>
  <c r="N5122" i="1" s="1"/>
  <c r="L5123" i="1"/>
  <c r="B5111" i="1"/>
  <c r="I5179" i="1"/>
  <c r="H5179" i="1" s="1"/>
  <c r="Y5178" i="1"/>
  <c r="Z5178" i="1"/>
  <c r="AA5178" i="1" s="1"/>
  <c r="AH5178" i="1" s="1"/>
  <c r="AJ5179" i="1"/>
  <c r="C5179" i="1"/>
  <c r="F5119" i="1"/>
  <c r="J5118" i="1"/>
  <c r="AB5181" i="1"/>
  <c r="P5118" i="1"/>
  <c r="AF5113" i="1"/>
  <c r="AE5119" i="1"/>
  <c r="U5114" i="1"/>
  <c r="T5114" i="1"/>
  <c r="S5115" i="1"/>
  <c r="V5116" i="1"/>
  <c r="O5118" i="1"/>
  <c r="F5120" i="1" l="1"/>
  <c r="O5120" i="1" s="1"/>
  <c r="O5119" i="1"/>
  <c r="AC5122" i="1"/>
  <c r="AE5122" i="1" s="1"/>
  <c r="G5122" i="1"/>
  <c r="P5119" i="1"/>
  <c r="AF5114" i="1"/>
  <c r="M5123" i="1"/>
  <c r="N5123" i="1" s="1"/>
  <c r="L5124" i="1"/>
  <c r="Z5179" i="1"/>
  <c r="AA5179" i="1" s="1"/>
  <c r="AH5179" i="1" s="1"/>
  <c r="AJ5180" i="1"/>
  <c r="I5180" i="1"/>
  <c r="H5180" i="1" s="1"/>
  <c r="Y5179" i="1"/>
  <c r="C5180" i="1"/>
  <c r="Q5118" i="1"/>
  <c r="R5118" i="1" s="1"/>
  <c r="AG5113" i="1"/>
  <c r="U5115" i="1"/>
  <c r="T5115" i="1"/>
  <c r="S5116" i="1"/>
  <c r="X5180" i="1"/>
  <c r="A5181" i="1"/>
  <c r="K5180" i="1"/>
  <c r="V5117" i="1"/>
  <c r="W5114" i="1"/>
  <c r="AB5182" i="1"/>
  <c r="J5119" i="1"/>
  <c r="B5112" i="1"/>
  <c r="F5121" i="1" l="1"/>
  <c r="O5121" i="1" s="1"/>
  <c r="J5120" i="1"/>
  <c r="V5118" i="1"/>
  <c r="AG5114" i="1"/>
  <c r="AF5115" i="1"/>
  <c r="B5113" i="1"/>
  <c r="P5120" i="1"/>
  <c r="P5121" i="1" s="1"/>
  <c r="P5122" i="1" s="1"/>
  <c r="P5123" i="1" s="1"/>
  <c r="AC5123" i="1"/>
  <c r="AE5123" i="1" s="1"/>
  <c r="G5123" i="1"/>
  <c r="F5122" i="1"/>
  <c r="O5122" i="1" s="1"/>
  <c r="AB5183" i="1"/>
  <c r="I5181" i="1"/>
  <c r="H5181" i="1" s="1"/>
  <c r="Y5180" i="1"/>
  <c r="AJ5181" i="1"/>
  <c r="Z5180" i="1"/>
  <c r="AA5180" i="1" s="1"/>
  <c r="AH5180" i="1" s="1"/>
  <c r="C5181" i="1"/>
  <c r="Q5119" i="1"/>
  <c r="M5124" i="1"/>
  <c r="N5124" i="1" s="1"/>
  <c r="L5125" i="1"/>
  <c r="A5182" i="1"/>
  <c r="X5181" i="1"/>
  <c r="K5181" i="1"/>
  <c r="W5115" i="1"/>
  <c r="U5116" i="1"/>
  <c r="T5116" i="1"/>
  <c r="S5117" i="1"/>
  <c r="J5121" i="1" l="1"/>
  <c r="W5116" i="1"/>
  <c r="AG5115" i="1"/>
  <c r="X5182" i="1"/>
  <c r="K5182" i="1"/>
  <c r="A5183" i="1"/>
  <c r="M5125" i="1"/>
  <c r="N5125" i="1" s="1"/>
  <c r="AC5125" i="1" s="1"/>
  <c r="AE5125" i="1" s="1"/>
  <c r="L5126" i="1"/>
  <c r="Q5120" i="1"/>
  <c r="R5119" i="1"/>
  <c r="U5117" i="1"/>
  <c r="T5117" i="1"/>
  <c r="S5118" i="1"/>
  <c r="AB5184" i="1"/>
  <c r="F5123" i="1"/>
  <c r="O5123" i="1" s="1"/>
  <c r="AF5116" i="1"/>
  <c r="I5182" i="1"/>
  <c r="H5182" i="1" s="1"/>
  <c r="Y5181" i="1"/>
  <c r="C5182" i="1"/>
  <c r="Z5181" i="1"/>
  <c r="AA5181" i="1" s="1"/>
  <c r="AH5181" i="1" s="1"/>
  <c r="AJ5182" i="1"/>
  <c r="J5122" i="1"/>
  <c r="G5124" i="1"/>
  <c r="AC5124" i="1"/>
  <c r="AE5124" i="1" s="1"/>
  <c r="B5114" i="1"/>
  <c r="P5124" i="1" l="1"/>
  <c r="P5125" i="1" s="1"/>
  <c r="U5118" i="1"/>
  <c r="T5118" i="1"/>
  <c r="S5119" i="1"/>
  <c r="Q5121" i="1"/>
  <c r="R5120" i="1"/>
  <c r="V5120" i="1" s="1"/>
  <c r="Z5182" i="1"/>
  <c r="AA5182" i="1" s="1"/>
  <c r="AH5182" i="1" s="1"/>
  <c r="AJ5183" i="1"/>
  <c r="C5183" i="1"/>
  <c r="I5183" i="1"/>
  <c r="H5183" i="1" s="1"/>
  <c r="Y5182" i="1"/>
  <c r="AF5117" i="1"/>
  <c r="G5125" i="1"/>
  <c r="F5124" i="1"/>
  <c r="J5124" i="1" s="1"/>
  <c r="J5123" i="1"/>
  <c r="AB5185" i="1"/>
  <c r="W5117" i="1"/>
  <c r="M5126" i="1"/>
  <c r="N5126" i="1" s="1"/>
  <c r="P5126" i="1"/>
  <c r="L5127" i="1"/>
  <c r="AG5116" i="1"/>
  <c r="V5119" i="1"/>
  <c r="X5183" i="1"/>
  <c r="A5184" i="1"/>
  <c r="K5183" i="1"/>
  <c r="B5115" i="1"/>
  <c r="O5124" i="1" l="1"/>
  <c r="B5116" i="1"/>
  <c r="X5184" i="1"/>
  <c r="A5185" i="1"/>
  <c r="K5184" i="1"/>
  <c r="AB5186" i="1"/>
  <c r="AF5118" i="1"/>
  <c r="AC5126" i="1"/>
  <c r="AE5126" i="1" s="1"/>
  <c r="G5126" i="1"/>
  <c r="Q5122" i="1"/>
  <c r="R5121" i="1"/>
  <c r="V5121" i="1" s="1"/>
  <c r="W5118" i="1"/>
  <c r="Z5183" i="1"/>
  <c r="AA5183" i="1" s="1"/>
  <c r="AH5183" i="1" s="1"/>
  <c r="AJ5184" i="1"/>
  <c r="I5184" i="1"/>
  <c r="H5184" i="1" s="1"/>
  <c r="Y5183" i="1"/>
  <c r="C5184" i="1"/>
  <c r="M5127" i="1"/>
  <c r="N5127" i="1" s="1"/>
  <c r="P5127" i="1"/>
  <c r="L5128" i="1"/>
  <c r="U5119" i="1"/>
  <c r="T5119" i="1"/>
  <c r="S5120" i="1"/>
  <c r="AG5117" i="1"/>
  <c r="F5125" i="1"/>
  <c r="J5125" i="1" s="1"/>
  <c r="B5117" i="1" l="1"/>
  <c r="AF5119" i="1"/>
  <c r="M5128" i="1"/>
  <c r="N5128" i="1" s="1"/>
  <c r="P5128" i="1"/>
  <c r="L5129" i="1"/>
  <c r="Q5123" i="1"/>
  <c r="R5122" i="1"/>
  <c r="V5122" i="1" s="1"/>
  <c r="F5126" i="1"/>
  <c r="J5126" i="1" s="1"/>
  <c r="O5125" i="1"/>
  <c r="U5120" i="1"/>
  <c r="W5120" i="1" s="1"/>
  <c r="T5120" i="1"/>
  <c r="AF5120" i="1" s="1"/>
  <c r="S5121" i="1"/>
  <c r="W5119" i="1"/>
  <c r="AG5118" i="1"/>
  <c r="K5185" i="1"/>
  <c r="X5185" i="1"/>
  <c r="A5186" i="1"/>
  <c r="AC5127" i="1"/>
  <c r="AE5127" i="1" s="1"/>
  <c r="G5127" i="1"/>
  <c r="AB5187" i="1"/>
  <c r="Y5184" i="1"/>
  <c r="AJ5185" i="1"/>
  <c r="Z5184" i="1"/>
  <c r="AA5184" i="1" s="1"/>
  <c r="AH5184" i="1" s="1"/>
  <c r="C5185" i="1"/>
  <c r="I5185" i="1"/>
  <c r="H5185" i="1" s="1"/>
  <c r="B5118" i="1" l="1"/>
  <c r="AC5128" i="1"/>
  <c r="AE5128" i="1" s="1"/>
  <c r="G5128" i="1"/>
  <c r="M5129" i="1"/>
  <c r="N5129" i="1" s="1"/>
  <c r="P5129" i="1"/>
  <c r="L5130" i="1"/>
  <c r="U5121" i="1"/>
  <c r="W5121" i="1" s="1"/>
  <c r="T5121" i="1"/>
  <c r="AF5121" i="1" s="1"/>
  <c r="S5122" i="1"/>
  <c r="AB5188" i="1"/>
  <c r="Z5185" i="1"/>
  <c r="AA5185" i="1" s="1"/>
  <c r="AH5185" i="1" s="1"/>
  <c r="AJ5186" i="1"/>
  <c r="I5186" i="1"/>
  <c r="H5186" i="1" s="1"/>
  <c r="C5186" i="1"/>
  <c r="Y5185" i="1"/>
  <c r="AG5119" i="1"/>
  <c r="AG5120" i="1"/>
  <c r="B5120" i="1" s="1"/>
  <c r="O5126" i="1"/>
  <c r="Q5124" i="1"/>
  <c r="R5123" i="1"/>
  <c r="A5187" i="1"/>
  <c r="X5186" i="1"/>
  <c r="K5186" i="1"/>
  <c r="F5127" i="1"/>
  <c r="O5127" i="1" s="1"/>
  <c r="J5127" i="1" l="1"/>
  <c r="B5119" i="1"/>
  <c r="AG5121" i="1"/>
  <c r="B5121" i="1" s="1"/>
  <c r="A5188" i="1"/>
  <c r="X5187" i="1"/>
  <c r="K5187" i="1"/>
  <c r="Q5125" i="1"/>
  <c r="R5124" i="1"/>
  <c r="V5124" i="1" s="1"/>
  <c r="AC5129" i="1"/>
  <c r="AE5129" i="1" s="1"/>
  <c r="G5129" i="1"/>
  <c r="F5128" i="1"/>
  <c r="O5128" i="1" s="1"/>
  <c r="C5187" i="1"/>
  <c r="Z5186" i="1"/>
  <c r="Y5186" i="1"/>
  <c r="AJ5187" i="1"/>
  <c r="I5187" i="1"/>
  <c r="H5187" i="1" s="1"/>
  <c r="AB5189" i="1"/>
  <c r="M5130" i="1"/>
  <c r="N5130" i="1" s="1"/>
  <c r="P5130" i="1"/>
  <c r="L5131" i="1"/>
  <c r="S5123" i="1"/>
  <c r="V5123" i="1"/>
  <c r="U5122" i="1"/>
  <c r="W5122" i="1" s="1"/>
  <c r="T5122" i="1"/>
  <c r="AF5122" i="1" s="1"/>
  <c r="J5128" i="1" l="1"/>
  <c r="AB5190" i="1"/>
  <c r="U5123" i="1"/>
  <c r="W5123" i="1" s="1"/>
  <c r="T5123" i="1"/>
  <c r="S5124" i="1"/>
  <c r="C5188" i="1"/>
  <c r="Y5187" i="1"/>
  <c r="AJ5188" i="1"/>
  <c r="I5188" i="1"/>
  <c r="H5188" i="1" s="1"/>
  <c r="Z5187" i="1"/>
  <c r="AA5187" i="1" s="1"/>
  <c r="AH5187" i="1" s="1"/>
  <c r="AC5130" i="1"/>
  <c r="AE5130" i="1" s="1"/>
  <c r="G5130" i="1"/>
  <c r="AG5122" i="1"/>
  <c r="M5131" i="1"/>
  <c r="N5131" i="1" s="1"/>
  <c r="P5131" i="1"/>
  <c r="L5132" i="1"/>
  <c r="F5129" i="1"/>
  <c r="O5129" i="1" s="1"/>
  <c r="Q5126" i="1"/>
  <c r="R5125" i="1"/>
  <c r="V5125" i="1" s="1"/>
  <c r="A5189" i="1"/>
  <c r="X5188" i="1"/>
  <c r="K5188" i="1"/>
  <c r="J5129" i="1" l="1"/>
  <c r="F5130" i="1"/>
  <c r="J5130" i="1" s="1"/>
  <c r="AF5123" i="1"/>
  <c r="AA5123" i="1"/>
  <c r="AB5191" i="1"/>
  <c r="Q5127" i="1"/>
  <c r="R5126" i="1"/>
  <c r="V5126" i="1" s="1"/>
  <c r="AG5123" i="1"/>
  <c r="AC5131" i="1"/>
  <c r="AE5131" i="1" s="1"/>
  <c r="G5131" i="1"/>
  <c r="Y5188" i="1"/>
  <c r="AJ5189" i="1"/>
  <c r="Z5188" i="1"/>
  <c r="AA5188" i="1" s="1"/>
  <c r="AH5188" i="1" s="1"/>
  <c r="C5189" i="1"/>
  <c r="I5189" i="1"/>
  <c r="H5189" i="1" s="1"/>
  <c r="X5189" i="1"/>
  <c r="K5189" i="1"/>
  <c r="A5190" i="1"/>
  <c r="M5132" i="1"/>
  <c r="N5132" i="1" s="1"/>
  <c r="P5132" i="1"/>
  <c r="L5133" i="1"/>
  <c r="B5122" i="1"/>
  <c r="T5124" i="1"/>
  <c r="AF5124" i="1" s="1"/>
  <c r="S5125" i="1"/>
  <c r="AH5123" i="1" l="1"/>
  <c r="X5190" i="1"/>
  <c r="K5190" i="1"/>
  <c r="A5191" i="1"/>
  <c r="F5131" i="1"/>
  <c r="O5131" i="1" s="1"/>
  <c r="T5125" i="1"/>
  <c r="AF5125" i="1" s="1"/>
  <c r="S5126" i="1"/>
  <c r="Y5189" i="1"/>
  <c r="C5190" i="1"/>
  <c r="Z5189" i="1"/>
  <c r="AA5189" i="1" s="1"/>
  <c r="AH5189" i="1" s="1"/>
  <c r="AJ5190" i="1"/>
  <c r="I5190" i="1"/>
  <c r="H5190" i="1" s="1"/>
  <c r="Q5128" i="1"/>
  <c r="R5127" i="1"/>
  <c r="V5127" i="1" s="1"/>
  <c r="O5130" i="1"/>
  <c r="AC5132" i="1"/>
  <c r="AE5132" i="1" s="1"/>
  <c r="G5132" i="1"/>
  <c r="M5133" i="1"/>
  <c r="N5133" i="1" s="1"/>
  <c r="P5133" i="1"/>
  <c r="L5134" i="1"/>
  <c r="B5123" i="1"/>
  <c r="AB5192" i="1"/>
  <c r="J5131" i="1" l="1"/>
  <c r="M5134" i="1"/>
  <c r="N5134" i="1" s="1"/>
  <c r="P5134" i="1"/>
  <c r="L5135" i="1"/>
  <c r="A5192" i="1"/>
  <c r="X5191" i="1"/>
  <c r="K5191" i="1"/>
  <c r="F5132" i="1"/>
  <c r="O5132" i="1" s="1"/>
  <c r="AB5193" i="1"/>
  <c r="Q5129" i="1"/>
  <c r="R5128" i="1"/>
  <c r="V5128" i="1" s="1"/>
  <c r="C5191" i="1"/>
  <c r="Y5190" i="1"/>
  <c r="AJ5191" i="1"/>
  <c r="Z5190" i="1"/>
  <c r="AA5190" i="1" s="1"/>
  <c r="AH5190" i="1" s="1"/>
  <c r="I5191" i="1"/>
  <c r="H5191" i="1" s="1"/>
  <c r="AC5133" i="1"/>
  <c r="AE5133" i="1" s="1"/>
  <c r="G5133" i="1"/>
  <c r="T5126" i="1"/>
  <c r="AF5126" i="1" s="1"/>
  <c r="S5127" i="1"/>
  <c r="J5132" i="1" l="1"/>
  <c r="T5127" i="1"/>
  <c r="AF5127" i="1" s="1"/>
  <c r="S5128" i="1"/>
  <c r="F5133" i="1"/>
  <c r="J5133" i="1" s="1"/>
  <c r="AB5194" i="1"/>
  <c r="C5192" i="1"/>
  <c r="Y5191" i="1"/>
  <c r="AJ5192" i="1"/>
  <c r="I5192" i="1"/>
  <c r="H5192" i="1" s="1"/>
  <c r="Z5191" i="1"/>
  <c r="AA5191" i="1" s="1"/>
  <c r="AH5191" i="1" s="1"/>
  <c r="AC5134" i="1"/>
  <c r="AE5134" i="1" s="1"/>
  <c r="G5134" i="1"/>
  <c r="Q5130" i="1"/>
  <c r="R5129" i="1"/>
  <c r="V5129" i="1" s="1"/>
  <c r="A5193" i="1"/>
  <c r="X5192" i="1"/>
  <c r="K5192" i="1"/>
  <c r="M5135" i="1"/>
  <c r="N5135" i="1" s="1"/>
  <c r="P5135" i="1"/>
  <c r="L5136" i="1"/>
  <c r="O5133" i="1" l="1"/>
  <c r="X5193" i="1"/>
  <c r="A5194" i="1"/>
  <c r="K5193" i="1"/>
  <c r="AC5135" i="1"/>
  <c r="AE5135" i="1" s="1"/>
  <c r="G5135" i="1"/>
  <c r="AB5195" i="1"/>
  <c r="M5136" i="1"/>
  <c r="N5136" i="1" s="1"/>
  <c r="P5136" i="1"/>
  <c r="L5137" i="1"/>
  <c r="Z5192" i="1"/>
  <c r="AA5192" i="1" s="1"/>
  <c r="AH5192" i="1" s="1"/>
  <c r="I5193" i="1"/>
  <c r="H5193" i="1" s="1"/>
  <c r="C5193" i="1"/>
  <c r="Y5192" i="1"/>
  <c r="AJ5193" i="1"/>
  <c r="Q5131" i="1"/>
  <c r="R5130" i="1"/>
  <c r="V5130" i="1" s="1"/>
  <c r="F5134" i="1"/>
  <c r="J5134" i="1" s="1"/>
  <c r="T5128" i="1"/>
  <c r="AF5128" i="1" s="1"/>
  <c r="S5129" i="1"/>
  <c r="O5134" i="1" l="1"/>
  <c r="T5129" i="1"/>
  <c r="AF5129" i="1" s="1"/>
  <c r="S5130" i="1"/>
  <c r="F5135" i="1"/>
  <c r="O5135" i="1" s="1"/>
  <c r="Q5132" i="1"/>
  <c r="R5131" i="1"/>
  <c r="V5131" i="1" s="1"/>
  <c r="AC5136" i="1"/>
  <c r="AE5136" i="1" s="1"/>
  <c r="G5136" i="1"/>
  <c r="AB5196" i="1"/>
  <c r="X5194" i="1"/>
  <c r="A5195" i="1"/>
  <c r="K5194" i="1"/>
  <c r="M5137" i="1"/>
  <c r="N5137" i="1" s="1"/>
  <c r="P5137" i="1"/>
  <c r="L5138" i="1"/>
  <c r="Z5193" i="1"/>
  <c r="AA5193" i="1" s="1"/>
  <c r="AH5193" i="1" s="1"/>
  <c r="AJ5194" i="1"/>
  <c r="I5194" i="1"/>
  <c r="H5194" i="1" s="1"/>
  <c r="Y5193" i="1"/>
  <c r="C5194" i="1"/>
  <c r="J5135" i="1" l="1"/>
  <c r="AC5137" i="1"/>
  <c r="AE5137" i="1" s="1"/>
  <c r="G5137" i="1"/>
  <c r="AB5197" i="1"/>
  <c r="M5138" i="1"/>
  <c r="N5138" i="1" s="1"/>
  <c r="P5138" i="1"/>
  <c r="L5139" i="1"/>
  <c r="X5195" i="1"/>
  <c r="K5195" i="1"/>
  <c r="A5196" i="1"/>
  <c r="F5136" i="1"/>
  <c r="J5136" i="1" s="1"/>
  <c r="Q5133" i="1"/>
  <c r="R5132" i="1"/>
  <c r="V5132" i="1" s="1"/>
  <c r="Z5194" i="1"/>
  <c r="AA5194" i="1" s="1"/>
  <c r="AH5194" i="1" s="1"/>
  <c r="C5195" i="1"/>
  <c r="I5195" i="1"/>
  <c r="H5195" i="1" s="1"/>
  <c r="Y5194" i="1"/>
  <c r="AJ5195" i="1"/>
  <c r="T5130" i="1"/>
  <c r="AF5130" i="1" s="1"/>
  <c r="S5131" i="1"/>
  <c r="T5131" i="1" l="1"/>
  <c r="AF5131" i="1" s="1"/>
  <c r="S5132" i="1"/>
  <c r="O5136" i="1"/>
  <c r="F5137" i="1"/>
  <c r="J5137" i="1" s="1"/>
  <c r="AC5138" i="1"/>
  <c r="AE5138" i="1" s="1"/>
  <c r="G5138" i="1"/>
  <c r="Q5134" i="1"/>
  <c r="R5133" i="1"/>
  <c r="V5133" i="1" s="1"/>
  <c r="M5139" i="1"/>
  <c r="N5139" i="1" s="1"/>
  <c r="P5139" i="1"/>
  <c r="L5140" i="1"/>
  <c r="AB5198" i="1"/>
  <c r="Y5195" i="1"/>
  <c r="C5196" i="1"/>
  <c r="Z5195" i="1"/>
  <c r="AA5195" i="1" s="1"/>
  <c r="AH5195" i="1" s="1"/>
  <c r="AJ5196" i="1"/>
  <c r="I5196" i="1"/>
  <c r="H5196" i="1" s="1"/>
  <c r="X5196" i="1"/>
  <c r="A5197" i="1"/>
  <c r="K5196" i="1"/>
  <c r="O5137" i="1" l="1"/>
  <c r="C5197" i="1"/>
  <c r="I5197" i="1"/>
  <c r="H5197" i="1" s="1"/>
  <c r="Y5196" i="1"/>
  <c r="Z5196" i="1"/>
  <c r="AA5196" i="1" s="1"/>
  <c r="AH5196" i="1" s="1"/>
  <c r="AJ5197" i="1"/>
  <c r="X5197" i="1"/>
  <c r="A5198" i="1"/>
  <c r="K5197" i="1"/>
  <c r="AB5199" i="1"/>
  <c r="F5138" i="1"/>
  <c r="J5138" i="1" s="1"/>
  <c r="AC5139" i="1"/>
  <c r="AE5139" i="1" s="1"/>
  <c r="G5139" i="1"/>
  <c r="T5132" i="1"/>
  <c r="AF5132" i="1" s="1"/>
  <c r="S5133" i="1"/>
  <c r="M5140" i="1"/>
  <c r="N5140" i="1" s="1"/>
  <c r="P5140" i="1"/>
  <c r="L5141" i="1"/>
  <c r="Q5135" i="1"/>
  <c r="R5134" i="1"/>
  <c r="V5134" i="1" s="1"/>
  <c r="O5138" i="1" l="1"/>
  <c r="AC5140" i="1"/>
  <c r="AE5140" i="1" s="1"/>
  <c r="G5140" i="1"/>
  <c r="K5198" i="1"/>
  <c r="A5199" i="1"/>
  <c r="X5198" i="1"/>
  <c r="AB5200" i="1"/>
  <c r="Y5197" i="1"/>
  <c r="AJ5198" i="1"/>
  <c r="Z5197" i="1"/>
  <c r="AA5197" i="1" s="1"/>
  <c r="AH5197" i="1" s="1"/>
  <c r="C5198" i="1"/>
  <c r="I5198" i="1"/>
  <c r="H5198" i="1" s="1"/>
  <c r="Q5136" i="1"/>
  <c r="R5135" i="1"/>
  <c r="V5135" i="1" s="1"/>
  <c r="M5141" i="1"/>
  <c r="N5141" i="1" s="1"/>
  <c r="P5141" i="1"/>
  <c r="L5142" i="1"/>
  <c r="T5133" i="1"/>
  <c r="AF5133" i="1" s="1"/>
  <c r="S5134" i="1"/>
  <c r="F5139" i="1"/>
  <c r="O5139" i="1" s="1"/>
  <c r="J5139" i="1" l="1"/>
  <c r="AC5141" i="1"/>
  <c r="AE5141" i="1" s="1"/>
  <c r="G5141" i="1"/>
  <c r="AJ5199" i="1"/>
  <c r="I5199" i="1"/>
  <c r="H5199" i="1" s="1"/>
  <c r="Y5198" i="1"/>
  <c r="Z5198" i="1"/>
  <c r="AA5198" i="1" s="1"/>
  <c r="AH5198" i="1" s="1"/>
  <c r="C5199" i="1"/>
  <c r="F5140" i="1"/>
  <c r="O5140" i="1" s="1"/>
  <c r="M5142" i="1"/>
  <c r="N5142" i="1" s="1"/>
  <c r="P5142" i="1"/>
  <c r="L5143" i="1"/>
  <c r="Q5137" i="1"/>
  <c r="R5136" i="1"/>
  <c r="V5136" i="1" s="1"/>
  <c r="X5199" i="1"/>
  <c r="A5200" i="1"/>
  <c r="K5199" i="1"/>
  <c r="T5134" i="1"/>
  <c r="AF5134" i="1" s="1"/>
  <c r="S5135" i="1"/>
  <c r="AB5201" i="1"/>
  <c r="J5140" i="1" l="1"/>
  <c r="AC5142" i="1"/>
  <c r="AE5142" i="1" s="1"/>
  <c r="G5142" i="1"/>
  <c r="AB5202" i="1"/>
  <c r="T5135" i="1"/>
  <c r="AF5135" i="1" s="1"/>
  <c r="S5136" i="1"/>
  <c r="M5143" i="1"/>
  <c r="N5143" i="1" s="1"/>
  <c r="P5143" i="1"/>
  <c r="L5144" i="1"/>
  <c r="Q5138" i="1"/>
  <c r="R5137" i="1"/>
  <c r="V5137" i="1" s="1"/>
  <c r="X5200" i="1"/>
  <c r="K5200" i="1"/>
  <c r="A5201" i="1"/>
  <c r="F5141" i="1"/>
  <c r="J5141" i="1" s="1"/>
  <c r="Y5199" i="1"/>
  <c r="C5200" i="1"/>
  <c r="Z5199" i="1"/>
  <c r="AA5199" i="1" s="1"/>
  <c r="AH5199" i="1" s="1"/>
  <c r="AJ5200" i="1"/>
  <c r="I5200" i="1"/>
  <c r="H5200" i="1" s="1"/>
  <c r="Y5200" i="1" l="1"/>
  <c r="Z5200" i="1"/>
  <c r="AA5200" i="1" s="1"/>
  <c r="AH5200" i="1" s="1"/>
  <c r="AJ5201" i="1"/>
  <c r="C5201" i="1"/>
  <c r="I5201" i="1"/>
  <c r="H5201" i="1" s="1"/>
  <c r="O5141" i="1"/>
  <c r="X5201" i="1"/>
  <c r="A5202" i="1"/>
  <c r="K5201" i="1"/>
  <c r="AC5143" i="1"/>
  <c r="AE5143" i="1" s="1"/>
  <c r="G5143" i="1"/>
  <c r="AB5203" i="1"/>
  <c r="F5142" i="1"/>
  <c r="O5142" i="1" s="1"/>
  <c r="Q5139" i="1"/>
  <c r="R5138" i="1"/>
  <c r="V5138" i="1" s="1"/>
  <c r="M5144" i="1"/>
  <c r="N5144" i="1" s="1"/>
  <c r="P5144" i="1"/>
  <c r="L5145" i="1"/>
  <c r="T5136" i="1"/>
  <c r="AF5136" i="1" s="1"/>
  <c r="S5137" i="1"/>
  <c r="T5137" i="1" l="1"/>
  <c r="AF5137" i="1" s="1"/>
  <c r="S5138" i="1"/>
  <c r="J5142" i="1"/>
  <c r="F5143" i="1"/>
  <c r="J5143" i="1" s="1"/>
  <c r="X5202" i="1"/>
  <c r="K5202" i="1"/>
  <c r="A5203" i="1"/>
  <c r="Z5201" i="1"/>
  <c r="AA5201" i="1" s="1"/>
  <c r="AH5201" i="1" s="1"/>
  <c r="AJ5202" i="1"/>
  <c r="Y5201" i="1"/>
  <c r="I5202" i="1"/>
  <c r="H5202" i="1" s="1"/>
  <c r="C5202" i="1"/>
  <c r="M5145" i="1"/>
  <c r="N5145" i="1" s="1"/>
  <c r="P5145" i="1"/>
  <c r="L5146" i="1"/>
  <c r="AB5204" i="1"/>
  <c r="AC5144" i="1"/>
  <c r="AE5144" i="1" s="1"/>
  <c r="G5144" i="1"/>
  <c r="Q5140" i="1"/>
  <c r="R5139" i="1"/>
  <c r="V5139" i="1" s="1"/>
  <c r="O5143" i="1" l="1"/>
  <c r="F5144" i="1"/>
  <c r="J5144" i="1" s="1"/>
  <c r="Y5202" i="1"/>
  <c r="Z5202" i="1"/>
  <c r="AA5202" i="1" s="1"/>
  <c r="AH5202" i="1" s="1"/>
  <c r="AJ5203" i="1"/>
  <c r="C5203" i="1"/>
  <c r="I5203" i="1"/>
  <c r="H5203" i="1" s="1"/>
  <c r="AB5205" i="1"/>
  <c r="K5203" i="1"/>
  <c r="A5204" i="1"/>
  <c r="X5203" i="1"/>
  <c r="T5138" i="1"/>
  <c r="AF5138" i="1" s="1"/>
  <c r="S5139" i="1"/>
  <c r="AC5145" i="1"/>
  <c r="AE5145" i="1" s="1"/>
  <c r="G5145" i="1"/>
  <c r="Q5141" i="1"/>
  <c r="R5140" i="1"/>
  <c r="V5140" i="1" s="1"/>
  <c r="M5146" i="1"/>
  <c r="N5146" i="1" s="1"/>
  <c r="P5146" i="1"/>
  <c r="L5147" i="1"/>
  <c r="O5144" i="1" l="1"/>
  <c r="T5139" i="1"/>
  <c r="AF5139" i="1" s="1"/>
  <c r="S5140" i="1"/>
  <c r="AC5146" i="1"/>
  <c r="AE5146" i="1" s="1"/>
  <c r="G5146" i="1"/>
  <c r="X5204" i="1"/>
  <c r="A5205" i="1"/>
  <c r="K5204" i="1"/>
  <c r="M5147" i="1"/>
  <c r="N5147" i="1" s="1"/>
  <c r="P5147" i="1"/>
  <c r="L5148" i="1"/>
  <c r="F5145" i="1"/>
  <c r="O5145" i="1" s="1"/>
  <c r="Q5142" i="1"/>
  <c r="R5141" i="1"/>
  <c r="V5141" i="1" s="1"/>
  <c r="Z5203" i="1"/>
  <c r="AA5203" i="1" s="1"/>
  <c r="AH5203" i="1" s="1"/>
  <c r="AJ5204" i="1"/>
  <c r="Y5203" i="1"/>
  <c r="C5204" i="1"/>
  <c r="I5204" i="1"/>
  <c r="H5204" i="1" s="1"/>
  <c r="AB5206" i="1"/>
  <c r="AB5207" i="1" l="1"/>
  <c r="Q5143" i="1"/>
  <c r="R5142" i="1"/>
  <c r="V5142" i="1" s="1"/>
  <c r="Y5204" i="1"/>
  <c r="Z5204" i="1"/>
  <c r="AA5204" i="1" s="1"/>
  <c r="AH5204" i="1" s="1"/>
  <c r="AJ5205" i="1"/>
  <c r="I5205" i="1"/>
  <c r="H5205" i="1" s="1"/>
  <c r="C5205" i="1"/>
  <c r="AC5147" i="1"/>
  <c r="AE5147" i="1" s="1"/>
  <c r="G5147" i="1"/>
  <c r="J5145" i="1"/>
  <c r="M5148" i="1"/>
  <c r="N5148" i="1" s="1"/>
  <c r="P5148" i="1"/>
  <c r="L5149" i="1"/>
  <c r="A5206" i="1"/>
  <c r="K5205" i="1"/>
  <c r="X5205" i="1"/>
  <c r="F5146" i="1"/>
  <c r="J5146" i="1" s="1"/>
  <c r="T5140" i="1"/>
  <c r="AF5140" i="1" s="1"/>
  <c r="S5141" i="1"/>
  <c r="O5146" i="1" l="1"/>
  <c r="Y5205" i="1"/>
  <c r="I5206" i="1"/>
  <c r="H5206" i="1" s="1"/>
  <c r="AJ5206" i="1"/>
  <c r="Z5205" i="1"/>
  <c r="AA5205" i="1" s="1"/>
  <c r="AH5205" i="1" s="1"/>
  <c r="C5206" i="1"/>
  <c r="Q5144" i="1"/>
  <c r="R5143" i="1"/>
  <c r="V5143" i="1" s="1"/>
  <c r="AC5148" i="1"/>
  <c r="AE5148" i="1" s="1"/>
  <c r="G5148" i="1"/>
  <c r="AB5208" i="1"/>
  <c r="M5149" i="1"/>
  <c r="N5149" i="1" s="1"/>
  <c r="P5149" i="1"/>
  <c r="L5150" i="1"/>
  <c r="T5141" i="1"/>
  <c r="AF5141" i="1" s="1"/>
  <c r="S5142" i="1"/>
  <c r="X5206" i="1"/>
  <c r="A5207" i="1"/>
  <c r="K5206" i="1"/>
  <c r="F5147" i="1"/>
  <c r="O5147" i="1" s="1"/>
  <c r="J5147" i="1" l="1"/>
  <c r="Y5206" i="1"/>
  <c r="C5207" i="1"/>
  <c r="Z5206" i="1"/>
  <c r="AA5206" i="1" s="1"/>
  <c r="AH5206" i="1" s="1"/>
  <c r="I5207" i="1"/>
  <c r="H5207" i="1" s="1"/>
  <c r="AJ5207" i="1"/>
  <c r="M5150" i="1"/>
  <c r="N5150" i="1" s="1"/>
  <c r="P5150" i="1"/>
  <c r="L5151" i="1"/>
  <c r="F5148" i="1"/>
  <c r="J5148" i="1" s="1"/>
  <c r="T5142" i="1"/>
  <c r="AF5142" i="1" s="1"/>
  <c r="S5143" i="1"/>
  <c r="X5207" i="1"/>
  <c r="A5208" i="1"/>
  <c r="K5207" i="1"/>
  <c r="AB5209" i="1"/>
  <c r="AC5149" i="1"/>
  <c r="AE5149" i="1" s="1"/>
  <c r="G5149" i="1"/>
  <c r="Q5145" i="1"/>
  <c r="R5144" i="1"/>
  <c r="V5144" i="1" s="1"/>
  <c r="O5148" i="1" l="1"/>
  <c r="F5149" i="1"/>
  <c r="O5149" i="1" s="1"/>
  <c r="AB5210" i="1"/>
  <c r="T5143" i="1"/>
  <c r="AF5143" i="1" s="1"/>
  <c r="S5144" i="1"/>
  <c r="M5151" i="1"/>
  <c r="N5151" i="1" s="1"/>
  <c r="P5151" i="1"/>
  <c r="L5152" i="1"/>
  <c r="A5209" i="1"/>
  <c r="K5208" i="1"/>
  <c r="X5208" i="1"/>
  <c r="Q5146" i="1"/>
  <c r="R5145" i="1"/>
  <c r="V5145" i="1" s="1"/>
  <c r="Y5207" i="1"/>
  <c r="AJ5208" i="1"/>
  <c r="Z5207" i="1"/>
  <c r="AA5207" i="1" s="1"/>
  <c r="AH5207" i="1" s="1"/>
  <c r="C5208" i="1"/>
  <c r="I5208" i="1"/>
  <c r="H5208" i="1" s="1"/>
  <c r="AC5150" i="1"/>
  <c r="AE5150" i="1" s="1"/>
  <c r="G5150" i="1"/>
  <c r="J5149" i="1" l="1"/>
  <c r="AC5151" i="1"/>
  <c r="AE5151" i="1" s="1"/>
  <c r="G5151" i="1"/>
  <c r="T5144" i="1"/>
  <c r="AF5144" i="1" s="1"/>
  <c r="S5145" i="1"/>
  <c r="F5150" i="1"/>
  <c r="O5150" i="1" s="1"/>
  <c r="M5152" i="1"/>
  <c r="N5152" i="1" s="1"/>
  <c r="P5152" i="1"/>
  <c r="L5153" i="1"/>
  <c r="A5210" i="1"/>
  <c r="K5209" i="1"/>
  <c r="X5209" i="1"/>
  <c r="AB5211" i="1"/>
  <c r="Q5147" i="1"/>
  <c r="R5146" i="1"/>
  <c r="V5146" i="1" s="1"/>
  <c r="Y5208" i="1"/>
  <c r="AJ5209" i="1"/>
  <c r="Z5208" i="1"/>
  <c r="AA5208" i="1" s="1"/>
  <c r="AH5208" i="1" s="1"/>
  <c r="C5209" i="1"/>
  <c r="I5209" i="1"/>
  <c r="H5209" i="1" s="1"/>
  <c r="J5150" i="1" l="1"/>
  <c r="Q5148" i="1"/>
  <c r="R5147" i="1"/>
  <c r="V5147" i="1" s="1"/>
  <c r="Z5209" i="1"/>
  <c r="AA5209" i="1" s="1"/>
  <c r="AH5209" i="1" s="1"/>
  <c r="C5210" i="1"/>
  <c r="I5210" i="1"/>
  <c r="H5210" i="1" s="1"/>
  <c r="Y5209" i="1"/>
  <c r="AJ5210" i="1"/>
  <c r="F5151" i="1"/>
  <c r="J5151" i="1" s="1"/>
  <c r="AC5152" i="1"/>
  <c r="AE5152" i="1" s="1"/>
  <c r="G5152" i="1"/>
  <c r="AB5212" i="1"/>
  <c r="X5210" i="1"/>
  <c r="A5211" i="1"/>
  <c r="K5210" i="1"/>
  <c r="M5153" i="1"/>
  <c r="N5153" i="1" s="1"/>
  <c r="P5153" i="1"/>
  <c r="L5154" i="1"/>
  <c r="T5145" i="1"/>
  <c r="AF5145" i="1" s="1"/>
  <c r="S5146" i="1"/>
  <c r="O5151" i="1" l="1"/>
  <c r="Z5210" i="1"/>
  <c r="AA5210" i="1" s="1"/>
  <c r="AH5210" i="1" s="1"/>
  <c r="AJ5211" i="1"/>
  <c r="I5211" i="1"/>
  <c r="H5211" i="1" s="1"/>
  <c r="Y5210" i="1"/>
  <c r="C5211" i="1"/>
  <c r="Q5149" i="1"/>
  <c r="R5148" i="1"/>
  <c r="V5148" i="1" s="1"/>
  <c r="AC5153" i="1"/>
  <c r="AE5153" i="1" s="1"/>
  <c r="G5153" i="1"/>
  <c r="T5146" i="1"/>
  <c r="AF5146" i="1" s="1"/>
  <c r="S5147" i="1"/>
  <c r="M5154" i="1"/>
  <c r="N5154" i="1" s="1"/>
  <c r="L5155" i="1"/>
  <c r="F5152" i="1"/>
  <c r="J5152" i="1" s="1"/>
  <c r="X5211" i="1"/>
  <c r="A5212" i="1"/>
  <c r="K5211" i="1"/>
  <c r="AB5213" i="1"/>
  <c r="T5147" i="1" l="1"/>
  <c r="AF5147" i="1" s="1"/>
  <c r="S5148" i="1"/>
  <c r="X5212" i="1"/>
  <c r="A5213" i="1"/>
  <c r="K5212" i="1"/>
  <c r="O5152" i="1"/>
  <c r="Q5150" i="1"/>
  <c r="R5149" i="1"/>
  <c r="V5149" i="1" s="1"/>
  <c r="M5155" i="1"/>
  <c r="N5155" i="1" s="1"/>
  <c r="L5156" i="1"/>
  <c r="AB5214" i="1"/>
  <c r="I5212" i="1"/>
  <c r="H5212" i="1" s="1"/>
  <c r="Y5211" i="1"/>
  <c r="C5212" i="1"/>
  <c r="Z5211" i="1"/>
  <c r="AA5211" i="1" s="1"/>
  <c r="AH5211" i="1" s="1"/>
  <c r="AJ5212" i="1"/>
  <c r="F5153" i="1"/>
  <c r="J5153" i="1" s="1"/>
  <c r="G5154" i="1"/>
  <c r="AC5154" i="1"/>
  <c r="AE5154" i="1" s="1"/>
  <c r="M5156" i="1" l="1"/>
  <c r="N5156" i="1" s="1"/>
  <c r="L5157" i="1"/>
  <c r="O5153" i="1"/>
  <c r="Q5151" i="1"/>
  <c r="R5150" i="1"/>
  <c r="V5150" i="1" s="1"/>
  <c r="T5148" i="1"/>
  <c r="AF5148" i="1" s="1"/>
  <c r="S5149" i="1"/>
  <c r="F5154" i="1"/>
  <c r="J5154" i="1" s="1"/>
  <c r="AB5215" i="1"/>
  <c r="X5213" i="1"/>
  <c r="K5213" i="1"/>
  <c r="A5214" i="1"/>
  <c r="AC5155" i="1"/>
  <c r="AE5155" i="1" s="1"/>
  <c r="G5155" i="1"/>
  <c r="Y5212" i="1"/>
  <c r="C5213" i="1"/>
  <c r="Z5212" i="1"/>
  <c r="AA5212" i="1" s="1"/>
  <c r="AH5212" i="1" s="1"/>
  <c r="AJ5213" i="1"/>
  <c r="I5213" i="1"/>
  <c r="H5213" i="1" s="1"/>
  <c r="M5157" i="1" l="1"/>
  <c r="N5157" i="1" s="1"/>
  <c r="L5158" i="1"/>
  <c r="Y5213" i="1"/>
  <c r="I5214" i="1"/>
  <c r="H5214" i="1" s="1"/>
  <c r="Z5213" i="1"/>
  <c r="AA5213" i="1" s="1"/>
  <c r="AH5213" i="1" s="1"/>
  <c r="AJ5214" i="1"/>
  <c r="C5214" i="1"/>
  <c r="F5155" i="1"/>
  <c r="J5155" i="1" s="1"/>
  <c r="K5214" i="1"/>
  <c r="X5214" i="1"/>
  <c r="A5215" i="1"/>
  <c r="AB5216" i="1"/>
  <c r="O5154" i="1"/>
  <c r="Q5152" i="1"/>
  <c r="R5151" i="1"/>
  <c r="V5151" i="1" s="1"/>
  <c r="T5149" i="1"/>
  <c r="AF5149" i="1" s="1"/>
  <c r="S5150" i="1"/>
  <c r="P5154" i="1"/>
  <c r="P5155" i="1" s="1"/>
  <c r="P5156" i="1" s="1"/>
  <c r="P5157" i="1" s="1"/>
  <c r="AC5156" i="1"/>
  <c r="AE5156" i="1" s="1"/>
  <c r="G5156" i="1"/>
  <c r="C5215" i="1" l="1"/>
  <c r="Z5214" i="1"/>
  <c r="I5215" i="1"/>
  <c r="H5215" i="1" s="1"/>
  <c r="Y5214" i="1"/>
  <c r="AJ5215" i="1"/>
  <c r="F5156" i="1"/>
  <c r="O5156" i="1" s="1"/>
  <c r="X5215" i="1"/>
  <c r="K5215" i="1"/>
  <c r="A5216" i="1"/>
  <c r="O5155" i="1"/>
  <c r="AC5157" i="1"/>
  <c r="AE5157" i="1" s="1"/>
  <c r="G5157" i="1"/>
  <c r="T5150" i="1"/>
  <c r="AF5150" i="1" s="1"/>
  <c r="S5151" i="1"/>
  <c r="AB5217" i="1"/>
  <c r="M5158" i="1"/>
  <c r="N5158" i="1" s="1"/>
  <c r="P5158" i="1"/>
  <c r="L5159" i="1"/>
  <c r="Q5153" i="1"/>
  <c r="R5152" i="1"/>
  <c r="V5152" i="1" s="1"/>
  <c r="AC5158" i="1" l="1"/>
  <c r="AE5158" i="1" s="1"/>
  <c r="G5158" i="1"/>
  <c r="AJ5216" i="1"/>
  <c r="Y5215" i="1"/>
  <c r="C5216" i="1"/>
  <c r="I5216" i="1"/>
  <c r="H5216" i="1" s="1"/>
  <c r="Z5215" i="1"/>
  <c r="AA5215" i="1" s="1"/>
  <c r="AH5215" i="1" s="1"/>
  <c r="M5159" i="1"/>
  <c r="N5159" i="1" s="1"/>
  <c r="P5159" i="1"/>
  <c r="L5160" i="1"/>
  <c r="T5151" i="1"/>
  <c r="AF5151" i="1" s="1"/>
  <c r="S5152" i="1"/>
  <c r="K5216" i="1"/>
  <c r="X5216" i="1"/>
  <c r="A5217" i="1"/>
  <c r="AB5218" i="1"/>
  <c r="J5156" i="1"/>
  <c r="Q5154" i="1"/>
  <c r="R5153" i="1"/>
  <c r="V5153" i="1" s="1"/>
  <c r="F5157" i="1"/>
  <c r="J5157" i="1" s="1"/>
  <c r="O5157" i="1" l="1"/>
  <c r="Q5155" i="1"/>
  <c r="R5154" i="1"/>
  <c r="V5154" i="1" s="1"/>
  <c r="A5218" i="1"/>
  <c r="K5217" i="1"/>
  <c r="X5217" i="1"/>
  <c r="T5152" i="1"/>
  <c r="AF5152" i="1" s="1"/>
  <c r="S5153" i="1"/>
  <c r="AC5159" i="1"/>
  <c r="AE5159" i="1" s="1"/>
  <c r="G5159" i="1"/>
  <c r="F5158" i="1"/>
  <c r="O5158" i="1" s="1"/>
  <c r="AB5219" i="1"/>
  <c r="M5160" i="1"/>
  <c r="N5160" i="1" s="1"/>
  <c r="P5160" i="1"/>
  <c r="L5161" i="1"/>
  <c r="AJ5217" i="1"/>
  <c r="I5217" i="1"/>
  <c r="H5217" i="1" s="1"/>
  <c r="Y5216" i="1"/>
  <c r="C5217" i="1"/>
  <c r="Z5216" i="1"/>
  <c r="AA5216" i="1" s="1"/>
  <c r="AH5216" i="1" s="1"/>
  <c r="J5158" i="1" l="1"/>
  <c r="M5161" i="1"/>
  <c r="N5161" i="1" s="1"/>
  <c r="P5161" i="1"/>
  <c r="L5162" i="1"/>
  <c r="A5219" i="1"/>
  <c r="K5218" i="1"/>
  <c r="X5218" i="1"/>
  <c r="AB5220" i="1"/>
  <c r="F5159" i="1"/>
  <c r="O5159" i="1" s="1"/>
  <c r="Y5217" i="1"/>
  <c r="AJ5218" i="1"/>
  <c r="I5218" i="1"/>
  <c r="H5218" i="1" s="1"/>
  <c r="Z5217" i="1"/>
  <c r="AA5217" i="1" s="1"/>
  <c r="AH5217" i="1" s="1"/>
  <c r="C5218" i="1"/>
  <c r="Q5156" i="1"/>
  <c r="R5155" i="1"/>
  <c r="V5155" i="1" s="1"/>
  <c r="AC5160" i="1"/>
  <c r="AE5160" i="1" s="1"/>
  <c r="G5160" i="1"/>
  <c r="T5153" i="1"/>
  <c r="S5154" i="1"/>
  <c r="J5159" i="1" l="1"/>
  <c r="X5219" i="1"/>
  <c r="K5219" i="1"/>
  <c r="A5220" i="1"/>
  <c r="Q5157" i="1"/>
  <c r="R5156" i="1"/>
  <c r="V5156" i="1" s="1"/>
  <c r="T5154" i="1"/>
  <c r="AF5154" i="1" s="1"/>
  <c r="S5155" i="1"/>
  <c r="AB5221" i="1"/>
  <c r="AC5161" i="1"/>
  <c r="AE5161" i="1" s="1"/>
  <c r="G5161" i="1"/>
  <c r="AF5153" i="1"/>
  <c r="AA5153" i="1"/>
  <c r="Y5218" i="1"/>
  <c r="AJ5219" i="1"/>
  <c r="Z5218" i="1"/>
  <c r="AA5218" i="1" s="1"/>
  <c r="AH5218" i="1" s="1"/>
  <c r="C5219" i="1"/>
  <c r="I5219" i="1"/>
  <c r="H5219" i="1" s="1"/>
  <c r="F5160" i="1"/>
  <c r="O5160" i="1" s="1"/>
  <c r="M5162" i="1"/>
  <c r="N5162" i="1" s="1"/>
  <c r="P5162" i="1"/>
  <c r="L5163" i="1"/>
  <c r="J5160" i="1" l="1"/>
  <c r="AH5153" i="1"/>
  <c r="AC5162" i="1"/>
  <c r="AE5162" i="1" s="1"/>
  <c r="G5162" i="1"/>
  <c r="M5163" i="1"/>
  <c r="N5163" i="1" s="1"/>
  <c r="P5163" i="1"/>
  <c r="L5164" i="1"/>
  <c r="AB5222" i="1"/>
  <c r="Q5158" i="1"/>
  <c r="R5157" i="1"/>
  <c r="V5157" i="1" s="1"/>
  <c r="Y5219" i="1"/>
  <c r="C5220" i="1"/>
  <c r="Z5219" i="1"/>
  <c r="AA5219" i="1" s="1"/>
  <c r="AH5219" i="1" s="1"/>
  <c r="AJ5220" i="1"/>
  <c r="I5220" i="1"/>
  <c r="H5220" i="1" s="1"/>
  <c r="F5161" i="1"/>
  <c r="O5161" i="1" s="1"/>
  <c r="T5155" i="1"/>
  <c r="AF5155" i="1" s="1"/>
  <c r="S5156" i="1"/>
  <c r="X5220" i="1"/>
  <c r="A5221" i="1"/>
  <c r="K5220" i="1"/>
  <c r="J5161" i="1" l="1"/>
  <c r="Y5220" i="1"/>
  <c r="Z5220" i="1"/>
  <c r="AA5220" i="1" s="1"/>
  <c r="AH5220" i="1" s="1"/>
  <c r="AJ5221" i="1"/>
  <c r="C5221" i="1"/>
  <c r="I5221" i="1"/>
  <c r="H5221" i="1" s="1"/>
  <c r="AB5223" i="1"/>
  <c r="M5164" i="1"/>
  <c r="N5164" i="1" s="1"/>
  <c r="P5164" i="1"/>
  <c r="L5165" i="1"/>
  <c r="Q5159" i="1"/>
  <c r="R5158" i="1"/>
  <c r="V5158" i="1" s="1"/>
  <c r="T5156" i="1"/>
  <c r="AF5156" i="1" s="1"/>
  <c r="S5157" i="1"/>
  <c r="A5222" i="1"/>
  <c r="K5221" i="1"/>
  <c r="X5221" i="1"/>
  <c r="F5162" i="1"/>
  <c r="J5162" i="1" s="1"/>
  <c r="AC5163" i="1"/>
  <c r="AE5163" i="1" s="1"/>
  <c r="G5163" i="1"/>
  <c r="O5162" i="1" l="1"/>
  <c r="X5222" i="1"/>
  <c r="K5222" i="1"/>
  <c r="A5223" i="1"/>
  <c r="Q5160" i="1"/>
  <c r="R5159" i="1"/>
  <c r="V5159" i="1" s="1"/>
  <c r="M5165" i="1"/>
  <c r="N5165" i="1" s="1"/>
  <c r="P5165" i="1"/>
  <c r="L5166" i="1"/>
  <c r="F5163" i="1"/>
  <c r="J5163" i="1" s="1"/>
  <c r="Z5221" i="1"/>
  <c r="AA5221" i="1" s="1"/>
  <c r="AH5221" i="1" s="1"/>
  <c r="C5222" i="1"/>
  <c r="AJ5222" i="1"/>
  <c r="I5222" i="1"/>
  <c r="H5222" i="1" s="1"/>
  <c r="Y5221" i="1"/>
  <c r="T5157" i="1"/>
  <c r="AF5157" i="1" s="1"/>
  <c r="S5158" i="1"/>
  <c r="AB5224" i="1"/>
  <c r="AC5164" i="1"/>
  <c r="AE5164" i="1" s="1"/>
  <c r="G5164" i="1"/>
  <c r="M5166" i="1" l="1"/>
  <c r="N5166" i="1" s="1"/>
  <c r="P5166" i="1"/>
  <c r="L5167" i="1"/>
  <c r="AB5225" i="1"/>
  <c r="F5164" i="1"/>
  <c r="J5164" i="1" s="1"/>
  <c r="T5158" i="1"/>
  <c r="AF5158" i="1" s="1"/>
  <c r="S5159" i="1"/>
  <c r="O5163" i="1"/>
  <c r="Q5161" i="1"/>
  <c r="R5160" i="1"/>
  <c r="V5160" i="1" s="1"/>
  <c r="Z5222" i="1"/>
  <c r="AA5222" i="1" s="1"/>
  <c r="AH5222" i="1" s="1"/>
  <c r="AJ5223" i="1"/>
  <c r="Y5222" i="1"/>
  <c r="C5223" i="1"/>
  <c r="I5223" i="1"/>
  <c r="H5223" i="1" s="1"/>
  <c r="X5223" i="1"/>
  <c r="A5224" i="1"/>
  <c r="K5223" i="1"/>
  <c r="AC5165" i="1"/>
  <c r="AE5165" i="1" s="1"/>
  <c r="G5165" i="1"/>
  <c r="O5164" i="1" l="1"/>
  <c r="AC5166" i="1"/>
  <c r="AE5166" i="1" s="1"/>
  <c r="G5166" i="1"/>
  <c r="F5165" i="1"/>
  <c r="J5165" i="1" s="1"/>
  <c r="Q5162" i="1"/>
  <c r="R5161" i="1"/>
  <c r="V5161" i="1" s="1"/>
  <c r="M5167" i="1"/>
  <c r="N5167" i="1" s="1"/>
  <c r="P5167" i="1"/>
  <c r="L5168" i="1"/>
  <c r="Y5223" i="1"/>
  <c r="AJ5224" i="1"/>
  <c r="Z5223" i="1"/>
  <c r="AA5223" i="1" s="1"/>
  <c r="AH5223" i="1" s="1"/>
  <c r="I5224" i="1"/>
  <c r="H5224" i="1" s="1"/>
  <c r="C5224" i="1"/>
  <c r="AB5226" i="1"/>
  <c r="X5224" i="1"/>
  <c r="K5224" i="1"/>
  <c r="A5225" i="1"/>
  <c r="T5159" i="1"/>
  <c r="AF5159" i="1" s="1"/>
  <c r="S5160" i="1"/>
  <c r="AC5167" i="1" l="1"/>
  <c r="AE5167" i="1" s="1"/>
  <c r="G5167" i="1"/>
  <c r="I5225" i="1"/>
  <c r="H5225" i="1" s="1"/>
  <c r="Y5224" i="1"/>
  <c r="C5225" i="1"/>
  <c r="Z5224" i="1"/>
  <c r="AA5224" i="1" s="1"/>
  <c r="AH5224" i="1" s="1"/>
  <c r="AJ5225" i="1"/>
  <c r="M5168" i="1"/>
  <c r="N5168" i="1" s="1"/>
  <c r="P5168" i="1"/>
  <c r="L5169" i="1"/>
  <c r="F5166" i="1"/>
  <c r="J5166" i="1" s="1"/>
  <c r="O5165" i="1"/>
  <c r="K5225" i="1"/>
  <c r="X5225" i="1"/>
  <c r="A5226" i="1"/>
  <c r="T5160" i="1"/>
  <c r="AF5160" i="1" s="1"/>
  <c r="S5161" i="1"/>
  <c r="AB5227" i="1"/>
  <c r="Q5163" i="1"/>
  <c r="R5162" i="1"/>
  <c r="V5162" i="1" s="1"/>
  <c r="X5226" i="1" l="1"/>
  <c r="K5226" i="1"/>
  <c r="A5227" i="1"/>
  <c r="T5161" i="1"/>
  <c r="AF5161" i="1" s="1"/>
  <c r="S5162" i="1"/>
  <c r="C5226" i="1"/>
  <c r="I5226" i="1"/>
  <c r="H5226" i="1" s="1"/>
  <c r="Y5225" i="1"/>
  <c r="Z5225" i="1"/>
  <c r="AA5225" i="1" s="1"/>
  <c r="AH5225" i="1" s="1"/>
  <c r="AJ5226" i="1"/>
  <c r="M5169" i="1"/>
  <c r="N5169" i="1" s="1"/>
  <c r="P5169" i="1"/>
  <c r="L5170" i="1"/>
  <c r="AB5228" i="1"/>
  <c r="O5166" i="1"/>
  <c r="F5167" i="1"/>
  <c r="J5167" i="1" s="1"/>
  <c r="Q5164" i="1"/>
  <c r="R5163" i="1"/>
  <c r="V5163" i="1" s="1"/>
  <c r="AC5168" i="1"/>
  <c r="AE5168" i="1" s="1"/>
  <c r="G5168" i="1"/>
  <c r="O5167" i="1" l="1"/>
  <c r="F5168" i="1"/>
  <c r="J5168" i="1" s="1"/>
  <c r="AB5229" i="1"/>
  <c r="T5162" i="1"/>
  <c r="AF5162" i="1" s="1"/>
  <c r="S5163" i="1"/>
  <c r="AC5169" i="1"/>
  <c r="AE5169" i="1" s="1"/>
  <c r="G5169" i="1"/>
  <c r="AJ5227" i="1"/>
  <c r="Z5226" i="1"/>
  <c r="AA5226" i="1" s="1"/>
  <c r="AH5226" i="1" s="1"/>
  <c r="C5227" i="1"/>
  <c r="I5227" i="1"/>
  <c r="H5227" i="1" s="1"/>
  <c r="Y5226" i="1"/>
  <c r="Q5165" i="1"/>
  <c r="R5164" i="1"/>
  <c r="V5164" i="1" s="1"/>
  <c r="M5170" i="1"/>
  <c r="N5170" i="1" s="1"/>
  <c r="P5170" i="1"/>
  <c r="L5171" i="1"/>
  <c r="A5228" i="1"/>
  <c r="X5227" i="1"/>
  <c r="K5227" i="1"/>
  <c r="O5168" i="1" l="1"/>
  <c r="A5229" i="1"/>
  <c r="K5228" i="1"/>
  <c r="X5228" i="1"/>
  <c r="M5171" i="1"/>
  <c r="N5171" i="1" s="1"/>
  <c r="P5171" i="1"/>
  <c r="L5172" i="1"/>
  <c r="Q5166" i="1"/>
  <c r="R5165" i="1"/>
  <c r="V5165" i="1" s="1"/>
  <c r="T5163" i="1"/>
  <c r="AF5163" i="1" s="1"/>
  <c r="S5164" i="1"/>
  <c r="AB5230" i="1"/>
  <c r="I5228" i="1"/>
  <c r="H5228" i="1" s="1"/>
  <c r="Y5227" i="1"/>
  <c r="C5228" i="1"/>
  <c r="Z5227" i="1"/>
  <c r="AA5227" i="1" s="1"/>
  <c r="AH5227" i="1" s="1"/>
  <c r="AJ5228" i="1"/>
  <c r="F5169" i="1"/>
  <c r="J5169" i="1" s="1"/>
  <c r="AC5170" i="1"/>
  <c r="AE5170" i="1" s="1"/>
  <c r="G5170" i="1"/>
  <c r="O5169" i="1" l="1"/>
  <c r="AB5231" i="1"/>
  <c r="T5164" i="1"/>
  <c r="AF5164" i="1" s="1"/>
  <c r="S5165" i="1"/>
  <c r="M5172" i="1"/>
  <c r="N5172" i="1" s="1"/>
  <c r="P5172" i="1"/>
  <c r="L5173" i="1"/>
  <c r="Y5228" i="1"/>
  <c r="Z5228" i="1"/>
  <c r="AA5228" i="1" s="1"/>
  <c r="AH5228" i="1" s="1"/>
  <c r="AJ5229" i="1"/>
  <c r="C5229" i="1"/>
  <c r="I5229" i="1"/>
  <c r="H5229" i="1" s="1"/>
  <c r="F5170" i="1"/>
  <c r="J5170" i="1" s="1"/>
  <c r="Q5167" i="1"/>
  <c r="R5166" i="1"/>
  <c r="V5166" i="1" s="1"/>
  <c r="AC5171" i="1"/>
  <c r="AE5171" i="1" s="1"/>
  <c r="G5171" i="1"/>
  <c r="A5230" i="1"/>
  <c r="K5229" i="1"/>
  <c r="X5229" i="1"/>
  <c r="O5170" i="1" l="1"/>
  <c r="AC5172" i="1"/>
  <c r="AE5172" i="1" s="1"/>
  <c r="G5172" i="1"/>
  <c r="A5231" i="1"/>
  <c r="K5230" i="1"/>
  <c r="X5230" i="1"/>
  <c r="Q5168" i="1"/>
  <c r="R5167" i="1"/>
  <c r="V5167" i="1" s="1"/>
  <c r="M5173" i="1"/>
  <c r="N5173" i="1" s="1"/>
  <c r="P5173" i="1"/>
  <c r="L5174" i="1"/>
  <c r="AB5232" i="1"/>
  <c r="I5230" i="1"/>
  <c r="H5230" i="1" s="1"/>
  <c r="Y5229" i="1"/>
  <c r="Z5229" i="1"/>
  <c r="AA5229" i="1" s="1"/>
  <c r="AH5229" i="1" s="1"/>
  <c r="AJ5230" i="1"/>
  <c r="C5230" i="1"/>
  <c r="F5171" i="1"/>
  <c r="O5171" i="1" s="1"/>
  <c r="T5165" i="1"/>
  <c r="AF5165" i="1" s="1"/>
  <c r="S5166" i="1"/>
  <c r="T5166" i="1" l="1"/>
  <c r="AF5166" i="1" s="1"/>
  <c r="S5167" i="1"/>
  <c r="A5232" i="1"/>
  <c r="K5231" i="1"/>
  <c r="X5231" i="1"/>
  <c r="J5171" i="1"/>
  <c r="F5172" i="1"/>
  <c r="O5172" i="1" s="1"/>
  <c r="AC5173" i="1"/>
  <c r="AE5173" i="1" s="1"/>
  <c r="G5173" i="1"/>
  <c r="Y5230" i="1"/>
  <c r="AJ5231" i="1"/>
  <c r="Z5230" i="1"/>
  <c r="AA5230" i="1" s="1"/>
  <c r="AH5230" i="1" s="1"/>
  <c r="C5231" i="1"/>
  <c r="I5231" i="1"/>
  <c r="H5231" i="1" s="1"/>
  <c r="AB5233" i="1"/>
  <c r="M5174" i="1"/>
  <c r="N5174" i="1" s="1"/>
  <c r="P5174" i="1"/>
  <c r="L5175" i="1"/>
  <c r="Q5169" i="1"/>
  <c r="R5168" i="1"/>
  <c r="V5168" i="1" s="1"/>
  <c r="J5172" i="1" l="1"/>
  <c r="AC5174" i="1"/>
  <c r="AE5174" i="1" s="1"/>
  <c r="G5174" i="1"/>
  <c r="AB5234" i="1"/>
  <c r="K5232" i="1"/>
  <c r="A5233" i="1"/>
  <c r="X5232" i="1"/>
  <c r="T5167" i="1"/>
  <c r="AF5167" i="1" s="1"/>
  <c r="S5168" i="1"/>
  <c r="M5175" i="1"/>
  <c r="N5175" i="1" s="1"/>
  <c r="P5175" i="1"/>
  <c r="L5176" i="1"/>
  <c r="Q5170" i="1"/>
  <c r="R5169" i="1"/>
  <c r="V5169" i="1" s="1"/>
  <c r="Y5231" i="1"/>
  <c r="C5232" i="1"/>
  <c r="I5232" i="1"/>
  <c r="H5232" i="1" s="1"/>
  <c r="Z5231" i="1"/>
  <c r="AA5231" i="1" s="1"/>
  <c r="AH5231" i="1" s="1"/>
  <c r="AJ5232" i="1"/>
  <c r="F5173" i="1"/>
  <c r="J5173" i="1" s="1"/>
  <c r="O5173" i="1" l="1"/>
  <c r="Q5171" i="1"/>
  <c r="R5170" i="1"/>
  <c r="V5170" i="1" s="1"/>
  <c r="AC5175" i="1"/>
  <c r="AE5175" i="1" s="1"/>
  <c r="G5175" i="1"/>
  <c r="Y5232" i="1"/>
  <c r="AJ5233" i="1"/>
  <c r="I5233" i="1"/>
  <c r="H5233" i="1" s="1"/>
  <c r="Z5232" i="1"/>
  <c r="AA5232" i="1" s="1"/>
  <c r="AH5232" i="1" s="1"/>
  <c r="C5233" i="1"/>
  <c r="F5174" i="1"/>
  <c r="O5174" i="1" s="1"/>
  <c r="M5176" i="1"/>
  <c r="N5176" i="1" s="1"/>
  <c r="P5176" i="1"/>
  <c r="L5177" i="1"/>
  <c r="T5168" i="1"/>
  <c r="AF5168" i="1" s="1"/>
  <c r="S5169" i="1"/>
  <c r="X5233" i="1"/>
  <c r="A5234" i="1"/>
  <c r="K5233" i="1"/>
  <c r="AB5235" i="1"/>
  <c r="J5174" i="1" l="1"/>
  <c r="C5234" i="1"/>
  <c r="Y5233" i="1"/>
  <c r="AJ5234" i="1"/>
  <c r="I5234" i="1"/>
  <c r="H5234" i="1" s="1"/>
  <c r="Z5233" i="1"/>
  <c r="AA5233" i="1" s="1"/>
  <c r="AH5233" i="1" s="1"/>
  <c r="T5169" i="1"/>
  <c r="AF5169" i="1" s="1"/>
  <c r="S5170" i="1"/>
  <c r="AC5176" i="1"/>
  <c r="AE5176" i="1" s="1"/>
  <c r="G5176" i="1"/>
  <c r="F5175" i="1"/>
  <c r="J5175" i="1" s="1"/>
  <c r="Q5172" i="1"/>
  <c r="R5171" i="1"/>
  <c r="V5171" i="1" s="1"/>
  <c r="K5234" i="1"/>
  <c r="X5234" i="1"/>
  <c r="A5235" i="1"/>
  <c r="AB5236" i="1"/>
  <c r="M5177" i="1"/>
  <c r="N5177" i="1" s="1"/>
  <c r="P5177" i="1"/>
  <c r="L5178" i="1"/>
  <c r="O5175" i="1" l="1"/>
  <c r="AC5177" i="1"/>
  <c r="AE5177" i="1" s="1"/>
  <c r="G5177" i="1"/>
  <c r="K5235" i="1"/>
  <c r="X5235" i="1"/>
  <c r="A5236" i="1"/>
  <c r="Q5173" i="1"/>
  <c r="R5172" i="1"/>
  <c r="V5172" i="1" s="1"/>
  <c r="Y5234" i="1"/>
  <c r="C5235" i="1"/>
  <c r="Z5234" i="1"/>
  <c r="AA5234" i="1" s="1"/>
  <c r="AH5234" i="1" s="1"/>
  <c r="AJ5235" i="1"/>
  <c r="I5235" i="1"/>
  <c r="H5235" i="1" s="1"/>
  <c r="F5176" i="1"/>
  <c r="O5176" i="1" s="1"/>
  <c r="AB5237" i="1"/>
  <c r="T5170" i="1"/>
  <c r="AF5170" i="1" s="1"/>
  <c r="S5171" i="1"/>
  <c r="M5178" i="1"/>
  <c r="N5178" i="1" s="1"/>
  <c r="P5178" i="1"/>
  <c r="L5179" i="1"/>
  <c r="J5176" i="1" l="1"/>
  <c r="M5179" i="1"/>
  <c r="N5179" i="1" s="1"/>
  <c r="P5179" i="1"/>
  <c r="L5180" i="1"/>
  <c r="T5171" i="1"/>
  <c r="AF5171" i="1" s="1"/>
  <c r="S5172" i="1"/>
  <c r="AB5238" i="1"/>
  <c r="Q5174" i="1"/>
  <c r="R5173" i="1"/>
  <c r="V5173" i="1" s="1"/>
  <c r="X5236" i="1"/>
  <c r="A5237" i="1"/>
  <c r="K5236" i="1"/>
  <c r="F5177" i="1"/>
  <c r="J5177" i="1" s="1"/>
  <c r="AC5178" i="1"/>
  <c r="AE5178" i="1" s="1"/>
  <c r="G5178" i="1"/>
  <c r="Y5235" i="1"/>
  <c r="AJ5236" i="1"/>
  <c r="Z5235" i="1"/>
  <c r="AA5235" i="1" s="1"/>
  <c r="AH5235" i="1" s="1"/>
  <c r="C5236" i="1"/>
  <c r="I5236" i="1"/>
  <c r="H5236" i="1" s="1"/>
  <c r="O5177" i="1" l="1"/>
  <c r="X5237" i="1"/>
  <c r="A5238" i="1"/>
  <c r="K5237" i="1"/>
  <c r="F5178" i="1"/>
  <c r="O5178" i="1" s="1"/>
  <c r="Y5236" i="1"/>
  <c r="C5237" i="1"/>
  <c r="Z5236" i="1"/>
  <c r="AA5236" i="1" s="1"/>
  <c r="AH5236" i="1" s="1"/>
  <c r="AJ5237" i="1"/>
  <c r="I5237" i="1"/>
  <c r="H5237" i="1" s="1"/>
  <c r="M5180" i="1"/>
  <c r="N5180" i="1" s="1"/>
  <c r="P5180" i="1"/>
  <c r="L5181" i="1"/>
  <c r="AB5239" i="1"/>
  <c r="Q5175" i="1"/>
  <c r="R5174" i="1"/>
  <c r="V5174" i="1" s="1"/>
  <c r="T5172" i="1"/>
  <c r="AF5172" i="1" s="1"/>
  <c r="S5173" i="1"/>
  <c r="AC5179" i="1"/>
  <c r="AE5179" i="1" s="1"/>
  <c r="G5179" i="1"/>
  <c r="J5178" i="1" l="1"/>
  <c r="C5238" i="1"/>
  <c r="Y5237" i="1"/>
  <c r="AJ5238" i="1"/>
  <c r="I5238" i="1"/>
  <c r="H5238" i="1" s="1"/>
  <c r="Z5237" i="1"/>
  <c r="AA5237" i="1" s="1"/>
  <c r="AH5237" i="1" s="1"/>
  <c r="T5173" i="1"/>
  <c r="AF5173" i="1" s="1"/>
  <c r="S5174" i="1"/>
  <c r="F5179" i="1"/>
  <c r="O5179" i="1" s="1"/>
  <c r="Q5176" i="1"/>
  <c r="R5175" i="1"/>
  <c r="V5175" i="1" s="1"/>
  <c r="AC5180" i="1"/>
  <c r="AE5180" i="1" s="1"/>
  <c r="G5180" i="1"/>
  <c r="AB5240" i="1"/>
  <c r="M5181" i="1"/>
  <c r="N5181" i="1" s="1"/>
  <c r="P5181" i="1"/>
  <c r="L5182" i="1"/>
  <c r="A5239" i="1"/>
  <c r="K5238" i="1"/>
  <c r="X5238" i="1"/>
  <c r="Y5238" i="1" l="1"/>
  <c r="AJ5239" i="1"/>
  <c r="Z5238" i="1"/>
  <c r="AA5238" i="1" s="1"/>
  <c r="AH5238" i="1" s="1"/>
  <c r="C5239" i="1"/>
  <c r="I5239" i="1"/>
  <c r="H5239" i="1" s="1"/>
  <c r="Q5177" i="1"/>
  <c r="R5176" i="1"/>
  <c r="V5176" i="1" s="1"/>
  <c r="AC5181" i="1"/>
  <c r="AE5181" i="1" s="1"/>
  <c r="G5181" i="1"/>
  <c r="F5180" i="1"/>
  <c r="O5180" i="1" s="1"/>
  <c r="T5174" i="1"/>
  <c r="AF5174" i="1" s="1"/>
  <c r="S5175" i="1"/>
  <c r="M5182" i="1"/>
  <c r="N5182" i="1" s="1"/>
  <c r="P5182" i="1"/>
  <c r="L5183" i="1"/>
  <c r="AB5241" i="1"/>
  <c r="J5179" i="1"/>
  <c r="X5239" i="1"/>
  <c r="K5239" i="1"/>
  <c r="A5240" i="1"/>
  <c r="AB5242" i="1" l="1"/>
  <c r="X5240" i="1"/>
  <c r="A5241" i="1"/>
  <c r="K5240" i="1"/>
  <c r="M5183" i="1"/>
  <c r="N5183" i="1" s="1"/>
  <c r="P5183" i="1"/>
  <c r="L5184" i="1"/>
  <c r="J5180" i="1"/>
  <c r="Q5178" i="1"/>
  <c r="R5177" i="1"/>
  <c r="V5177" i="1" s="1"/>
  <c r="T5175" i="1"/>
  <c r="AF5175" i="1" s="1"/>
  <c r="S5176" i="1"/>
  <c r="Z5239" i="1"/>
  <c r="AA5239" i="1" s="1"/>
  <c r="AH5239" i="1" s="1"/>
  <c r="C5240" i="1"/>
  <c r="I5240" i="1"/>
  <c r="H5240" i="1" s="1"/>
  <c r="Y5239" i="1"/>
  <c r="AJ5240" i="1"/>
  <c r="F5181" i="1"/>
  <c r="J5181" i="1" s="1"/>
  <c r="AC5182" i="1"/>
  <c r="AE5182" i="1" s="1"/>
  <c r="G5182" i="1"/>
  <c r="O5181" i="1" l="1"/>
  <c r="AC5183" i="1"/>
  <c r="AE5183" i="1" s="1"/>
  <c r="G5183" i="1"/>
  <c r="AJ5241" i="1"/>
  <c r="Y5240" i="1"/>
  <c r="C5241" i="1"/>
  <c r="I5241" i="1"/>
  <c r="H5241" i="1" s="1"/>
  <c r="Z5240" i="1"/>
  <c r="AA5240" i="1" s="1"/>
  <c r="AH5240" i="1" s="1"/>
  <c r="M5184" i="1"/>
  <c r="N5184" i="1" s="1"/>
  <c r="P5184" i="1"/>
  <c r="L5185" i="1"/>
  <c r="T5176" i="1"/>
  <c r="AF5176" i="1" s="1"/>
  <c r="S5177" i="1"/>
  <c r="A5242" i="1"/>
  <c r="K5241" i="1"/>
  <c r="X5241" i="1"/>
  <c r="AB5243" i="1"/>
  <c r="F5182" i="1"/>
  <c r="O5182" i="1" s="1"/>
  <c r="Q5179" i="1"/>
  <c r="R5178" i="1"/>
  <c r="V5178" i="1" s="1"/>
  <c r="J5182" i="1" l="1"/>
  <c r="AC5184" i="1"/>
  <c r="AE5184" i="1" s="1"/>
  <c r="G5184" i="1"/>
  <c r="M5185" i="1"/>
  <c r="N5185" i="1" s="1"/>
  <c r="P5185" i="1"/>
  <c r="L5186" i="1"/>
  <c r="Z5241" i="1"/>
  <c r="AA5241" i="1" s="1"/>
  <c r="AH5241" i="1" s="1"/>
  <c r="C5242" i="1"/>
  <c r="Y5241" i="1"/>
  <c r="AJ5242" i="1"/>
  <c r="I5242" i="1"/>
  <c r="H5242" i="1" s="1"/>
  <c r="F5183" i="1"/>
  <c r="J5183" i="1" s="1"/>
  <c r="Q5180" i="1"/>
  <c r="R5179" i="1"/>
  <c r="V5179" i="1" s="1"/>
  <c r="AB5244" i="1"/>
  <c r="X5242" i="1"/>
  <c r="K5242" i="1"/>
  <c r="A5243" i="1"/>
  <c r="T5177" i="1"/>
  <c r="AF5177" i="1" s="1"/>
  <c r="S5178" i="1"/>
  <c r="Y5242" i="1" l="1"/>
  <c r="C5243" i="1"/>
  <c r="I5243" i="1"/>
  <c r="H5243" i="1" s="1"/>
  <c r="Z5242" i="1"/>
  <c r="AA5242" i="1" s="1"/>
  <c r="AH5242" i="1" s="1"/>
  <c r="AJ5243" i="1"/>
  <c r="X5243" i="1"/>
  <c r="A5244" i="1"/>
  <c r="K5243" i="1"/>
  <c r="M5186" i="1"/>
  <c r="N5186" i="1" s="1"/>
  <c r="P5186" i="1"/>
  <c r="L5187" i="1"/>
  <c r="Q5181" i="1"/>
  <c r="R5180" i="1"/>
  <c r="V5180" i="1" s="1"/>
  <c r="AB5245" i="1"/>
  <c r="O5183" i="1"/>
  <c r="F5184" i="1"/>
  <c r="O5184" i="1" s="1"/>
  <c r="T5178" i="1"/>
  <c r="AF5178" i="1" s="1"/>
  <c r="S5179" i="1"/>
  <c r="AC5185" i="1"/>
  <c r="AE5185" i="1" s="1"/>
  <c r="G5185" i="1"/>
  <c r="Z5243" i="1" l="1"/>
  <c r="AA5243" i="1" s="1"/>
  <c r="AH5243" i="1" s="1"/>
  <c r="AJ5244" i="1"/>
  <c r="I5244" i="1"/>
  <c r="H5244" i="1" s="1"/>
  <c r="C5244" i="1"/>
  <c r="Y5243" i="1"/>
  <c r="F5185" i="1"/>
  <c r="J5185" i="1" s="1"/>
  <c r="J5184" i="1"/>
  <c r="Q5182" i="1"/>
  <c r="R5181" i="1"/>
  <c r="V5181" i="1" s="1"/>
  <c r="AC5186" i="1"/>
  <c r="AE5186" i="1" s="1"/>
  <c r="G5186" i="1"/>
  <c r="X5244" i="1"/>
  <c r="A5245" i="1"/>
  <c r="K5244" i="1"/>
  <c r="T5179" i="1"/>
  <c r="AF5179" i="1" s="1"/>
  <c r="S5180" i="1"/>
  <c r="AB5246" i="1"/>
  <c r="M5187" i="1"/>
  <c r="N5187" i="1" s="1"/>
  <c r="L5188" i="1"/>
  <c r="O5185" i="1" l="1"/>
  <c r="F5186" i="1"/>
  <c r="O5186" i="1" s="1"/>
  <c r="T5180" i="1"/>
  <c r="AF5180" i="1" s="1"/>
  <c r="S5181" i="1"/>
  <c r="K5245" i="1"/>
  <c r="A5246" i="1"/>
  <c r="X5245" i="1"/>
  <c r="AC5187" i="1"/>
  <c r="AE5187" i="1" s="1"/>
  <c r="G5187" i="1"/>
  <c r="Q5183" i="1"/>
  <c r="R5182" i="1"/>
  <c r="V5182" i="1" s="1"/>
  <c r="M5188" i="1"/>
  <c r="N5188" i="1" s="1"/>
  <c r="L5189" i="1"/>
  <c r="AB5247" i="1"/>
  <c r="Y5244" i="1"/>
  <c r="AJ5245" i="1"/>
  <c r="Z5244" i="1"/>
  <c r="AA5244" i="1" s="1"/>
  <c r="AH5244" i="1" s="1"/>
  <c r="C5245" i="1"/>
  <c r="I5245" i="1"/>
  <c r="H5245" i="1" s="1"/>
  <c r="J5186" i="1" l="1"/>
  <c r="AB5248" i="1"/>
  <c r="F5187" i="1"/>
  <c r="O5187" i="1" s="1"/>
  <c r="X5246" i="1"/>
  <c r="A5247" i="1"/>
  <c r="K5246" i="1"/>
  <c r="P5187" i="1"/>
  <c r="P5188" i="1" s="1"/>
  <c r="P5189" i="1" s="1"/>
  <c r="AC5188" i="1"/>
  <c r="AE5188" i="1" s="1"/>
  <c r="G5188" i="1"/>
  <c r="M5189" i="1"/>
  <c r="N5189" i="1" s="1"/>
  <c r="L5190" i="1"/>
  <c r="Q5184" i="1"/>
  <c r="R5183" i="1"/>
  <c r="V5183" i="1" s="1"/>
  <c r="Y5245" i="1"/>
  <c r="Z5245" i="1"/>
  <c r="AJ5246" i="1"/>
  <c r="I5246" i="1"/>
  <c r="H5246" i="1" s="1"/>
  <c r="C5246" i="1"/>
  <c r="T5181" i="1"/>
  <c r="AF5181" i="1" s="1"/>
  <c r="S5182" i="1"/>
  <c r="J5187" i="1" l="1"/>
  <c r="M5190" i="1"/>
  <c r="N5190" i="1" s="1"/>
  <c r="P5190" i="1"/>
  <c r="L5191" i="1"/>
  <c r="X5247" i="1"/>
  <c r="A5248" i="1"/>
  <c r="K5247" i="1"/>
  <c r="Q5185" i="1"/>
  <c r="R5184" i="1"/>
  <c r="V5184" i="1" s="1"/>
  <c r="Y5246" i="1"/>
  <c r="C5247" i="1"/>
  <c r="Z5246" i="1"/>
  <c r="AA5246" i="1" s="1"/>
  <c r="AH5246" i="1" s="1"/>
  <c r="AJ5247" i="1"/>
  <c r="I5247" i="1"/>
  <c r="H5247" i="1" s="1"/>
  <c r="T5182" i="1"/>
  <c r="AF5182" i="1" s="1"/>
  <c r="S5183" i="1"/>
  <c r="G5189" i="1"/>
  <c r="AC5189" i="1"/>
  <c r="AE5189" i="1" s="1"/>
  <c r="F5188" i="1"/>
  <c r="O5188" i="1" s="1"/>
  <c r="AB5249" i="1"/>
  <c r="J5188" i="1" l="1"/>
  <c r="AB5250" i="1"/>
  <c r="AC5190" i="1"/>
  <c r="AE5190" i="1" s="1"/>
  <c r="G5190" i="1"/>
  <c r="Z5247" i="1"/>
  <c r="AA5247" i="1" s="1"/>
  <c r="AH5247" i="1" s="1"/>
  <c r="I5248" i="1"/>
  <c r="H5248" i="1" s="1"/>
  <c r="AJ5248" i="1"/>
  <c r="Y5247" i="1"/>
  <c r="C5248" i="1"/>
  <c r="M5191" i="1"/>
  <c r="N5191" i="1" s="1"/>
  <c r="AC5191" i="1" s="1"/>
  <c r="AE5191" i="1" s="1"/>
  <c r="P5191" i="1"/>
  <c r="L5192" i="1"/>
  <c r="F5189" i="1"/>
  <c r="O5189" i="1" s="1"/>
  <c r="T5183" i="1"/>
  <c r="AF5183" i="1" s="1"/>
  <c r="S5184" i="1"/>
  <c r="Q5186" i="1"/>
  <c r="R5185" i="1"/>
  <c r="V5185" i="1" s="1"/>
  <c r="X5248" i="1"/>
  <c r="A5249" i="1"/>
  <c r="K5248" i="1"/>
  <c r="Y5248" i="1" l="1"/>
  <c r="Z5248" i="1"/>
  <c r="AA5248" i="1" s="1"/>
  <c r="AH5248" i="1" s="1"/>
  <c r="AJ5249" i="1"/>
  <c r="I5249" i="1"/>
  <c r="H5249" i="1" s="1"/>
  <c r="C5249" i="1"/>
  <c r="J5189" i="1"/>
  <c r="G5191" i="1"/>
  <c r="F5190" i="1"/>
  <c r="J5190" i="1" s="1"/>
  <c r="T5184" i="1"/>
  <c r="AF5184" i="1" s="1"/>
  <c r="S5185" i="1"/>
  <c r="X5249" i="1"/>
  <c r="A5250" i="1"/>
  <c r="K5249" i="1"/>
  <c r="Q5187" i="1"/>
  <c r="R5186" i="1"/>
  <c r="V5186" i="1" s="1"/>
  <c r="M5192" i="1"/>
  <c r="N5192" i="1" s="1"/>
  <c r="P5192" i="1"/>
  <c r="L5193" i="1"/>
  <c r="AB5251" i="1"/>
  <c r="O5190" i="1" l="1"/>
  <c r="F5191" i="1"/>
  <c r="O5191" i="1" s="1"/>
  <c r="Q5188" i="1"/>
  <c r="R5187" i="1"/>
  <c r="V5187" i="1" s="1"/>
  <c r="AB5252" i="1"/>
  <c r="M5193" i="1"/>
  <c r="N5193" i="1" s="1"/>
  <c r="P5193" i="1"/>
  <c r="L5194" i="1"/>
  <c r="X5250" i="1"/>
  <c r="K5250" i="1"/>
  <c r="A5251" i="1"/>
  <c r="T5185" i="1"/>
  <c r="AF5185" i="1" s="1"/>
  <c r="S5186" i="1"/>
  <c r="AC5192" i="1"/>
  <c r="AE5192" i="1" s="1"/>
  <c r="G5192" i="1"/>
  <c r="Y5249" i="1"/>
  <c r="AJ5250" i="1"/>
  <c r="Z5249" i="1"/>
  <c r="AA5249" i="1" s="1"/>
  <c r="AH5249" i="1" s="1"/>
  <c r="I5250" i="1"/>
  <c r="H5250" i="1" s="1"/>
  <c r="C5250" i="1"/>
  <c r="J5191" i="1" l="1"/>
  <c r="AC5193" i="1"/>
  <c r="AE5193" i="1" s="1"/>
  <c r="G5193" i="1"/>
  <c r="T5186" i="1"/>
  <c r="S5187" i="1"/>
  <c r="M5194" i="1"/>
  <c r="N5194" i="1" s="1"/>
  <c r="P5194" i="1"/>
  <c r="L5195" i="1"/>
  <c r="Q5189" i="1"/>
  <c r="R5188" i="1"/>
  <c r="V5188" i="1" s="1"/>
  <c r="I5251" i="1"/>
  <c r="H5251" i="1" s="1"/>
  <c r="Y5250" i="1"/>
  <c r="Z5250" i="1"/>
  <c r="AA5250" i="1" s="1"/>
  <c r="AH5250" i="1" s="1"/>
  <c r="C5251" i="1"/>
  <c r="AJ5251" i="1"/>
  <c r="AB5253" i="1"/>
  <c r="F5192" i="1"/>
  <c r="O5192" i="1" s="1"/>
  <c r="X5251" i="1"/>
  <c r="A5252" i="1"/>
  <c r="K5251" i="1"/>
  <c r="J5192" i="1" l="1"/>
  <c r="Z5251" i="1"/>
  <c r="AA5251" i="1" s="1"/>
  <c r="AH5251" i="1" s="1"/>
  <c r="AJ5252" i="1"/>
  <c r="I5252" i="1"/>
  <c r="H5252" i="1" s="1"/>
  <c r="Y5251" i="1"/>
  <c r="C5252" i="1"/>
  <c r="AF5186" i="1"/>
  <c r="AA5186" i="1"/>
  <c r="F5193" i="1"/>
  <c r="J5193" i="1" s="1"/>
  <c r="AC5194" i="1"/>
  <c r="AE5194" i="1" s="1"/>
  <c r="G5194" i="1"/>
  <c r="Q5190" i="1"/>
  <c r="R5189" i="1"/>
  <c r="V5189" i="1" s="1"/>
  <c r="X5252" i="1"/>
  <c r="A5253" i="1"/>
  <c r="K5252" i="1"/>
  <c r="AB5254" i="1"/>
  <c r="M5195" i="1"/>
  <c r="N5195" i="1" s="1"/>
  <c r="P5195" i="1"/>
  <c r="L5196" i="1"/>
  <c r="T5187" i="1"/>
  <c r="AF5187" i="1" s="1"/>
  <c r="S5188" i="1"/>
  <c r="O5193" i="1" l="1"/>
  <c r="AH5186" i="1"/>
  <c r="M5196" i="1"/>
  <c r="N5196" i="1" s="1"/>
  <c r="P5196" i="1"/>
  <c r="L5197" i="1"/>
  <c r="AB5255" i="1"/>
  <c r="X5253" i="1"/>
  <c r="A5254" i="1"/>
  <c r="K5253" i="1"/>
  <c r="Q5191" i="1"/>
  <c r="R5190" i="1"/>
  <c r="V5190" i="1" s="1"/>
  <c r="F5194" i="1"/>
  <c r="J5194" i="1" s="1"/>
  <c r="T5188" i="1"/>
  <c r="AF5188" i="1" s="1"/>
  <c r="S5189" i="1"/>
  <c r="Y5252" i="1"/>
  <c r="Z5252" i="1"/>
  <c r="AA5252" i="1" s="1"/>
  <c r="AH5252" i="1" s="1"/>
  <c r="AJ5253" i="1"/>
  <c r="C5253" i="1"/>
  <c r="I5253" i="1"/>
  <c r="H5253" i="1" s="1"/>
  <c r="AC5195" i="1"/>
  <c r="AE5195" i="1" s="1"/>
  <c r="G5195" i="1"/>
  <c r="O5194" i="1" l="1"/>
  <c r="Q5192" i="1"/>
  <c r="R5191" i="1"/>
  <c r="V5191" i="1" s="1"/>
  <c r="Z5253" i="1"/>
  <c r="AA5253" i="1" s="1"/>
  <c r="AH5253" i="1" s="1"/>
  <c r="C5254" i="1"/>
  <c r="Y5253" i="1"/>
  <c r="AJ5254" i="1"/>
  <c r="I5254" i="1"/>
  <c r="H5254" i="1" s="1"/>
  <c r="T5189" i="1"/>
  <c r="AF5189" i="1" s="1"/>
  <c r="S5190" i="1"/>
  <c r="AB5256" i="1"/>
  <c r="AC5196" i="1"/>
  <c r="AE5196" i="1" s="1"/>
  <c r="G5196" i="1"/>
  <c r="F5195" i="1"/>
  <c r="J5195" i="1" s="1"/>
  <c r="X5254" i="1"/>
  <c r="K5254" i="1"/>
  <c r="A5255" i="1"/>
  <c r="M5197" i="1"/>
  <c r="N5197" i="1" s="1"/>
  <c r="P5197" i="1"/>
  <c r="L5198" i="1"/>
  <c r="O5195" i="1" l="1"/>
  <c r="AJ5255" i="1"/>
  <c r="Y5254" i="1"/>
  <c r="C5255" i="1"/>
  <c r="Z5254" i="1"/>
  <c r="AA5254" i="1" s="1"/>
  <c r="AH5254" i="1" s="1"/>
  <c r="I5255" i="1"/>
  <c r="H5255" i="1" s="1"/>
  <c r="AB5257" i="1"/>
  <c r="M5198" i="1"/>
  <c r="N5198" i="1" s="1"/>
  <c r="P5198" i="1"/>
  <c r="L5199" i="1"/>
  <c r="A5256" i="1"/>
  <c r="X5255" i="1"/>
  <c r="K5255" i="1"/>
  <c r="AC5197" i="1"/>
  <c r="AE5197" i="1" s="1"/>
  <c r="G5197" i="1"/>
  <c r="F5196" i="1"/>
  <c r="O5196" i="1" s="1"/>
  <c r="Q5193" i="1"/>
  <c r="R5192" i="1"/>
  <c r="V5192" i="1" s="1"/>
  <c r="T5190" i="1"/>
  <c r="AF5190" i="1" s="1"/>
  <c r="S5191" i="1"/>
  <c r="J5196" i="1" l="1"/>
  <c r="T5191" i="1"/>
  <c r="AF5191" i="1" s="1"/>
  <c r="S5192" i="1"/>
  <c r="F5197" i="1"/>
  <c r="O5197" i="1" s="1"/>
  <c r="AB5258" i="1"/>
  <c r="Q5194" i="1"/>
  <c r="R5193" i="1"/>
  <c r="V5193" i="1" s="1"/>
  <c r="I5256" i="1"/>
  <c r="H5256" i="1" s="1"/>
  <c r="Y5255" i="1"/>
  <c r="C5256" i="1"/>
  <c r="Z5255" i="1"/>
  <c r="AA5255" i="1" s="1"/>
  <c r="AH5255" i="1" s="1"/>
  <c r="AJ5256" i="1"/>
  <c r="AC5198" i="1"/>
  <c r="AE5198" i="1" s="1"/>
  <c r="G5198" i="1"/>
  <c r="X5256" i="1"/>
  <c r="A5257" i="1"/>
  <c r="K5256" i="1"/>
  <c r="M5199" i="1"/>
  <c r="N5199" i="1" s="1"/>
  <c r="P5199" i="1"/>
  <c r="L5200" i="1"/>
  <c r="J5197" i="1" l="1"/>
  <c r="Q5195" i="1"/>
  <c r="R5194" i="1"/>
  <c r="V5194" i="1" s="1"/>
  <c r="AB5259" i="1"/>
  <c r="X5257" i="1"/>
  <c r="A5258" i="1"/>
  <c r="K5257" i="1"/>
  <c r="T5192" i="1"/>
  <c r="AF5192" i="1" s="1"/>
  <c r="S5193" i="1"/>
  <c r="AC5199" i="1"/>
  <c r="AE5199" i="1" s="1"/>
  <c r="G5199" i="1"/>
  <c r="Z5256" i="1"/>
  <c r="AA5256" i="1" s="1"/>
  <c r="AH5256" i="1" s="1"/>
  <c r="C5257" i="1"/>
  <c r="I5257" i="1"/>
  <c r="H5257" i="1" s="1"/>
  <c r="Y5256" i="1"/>
  <c r="AJ5257" i="1"/>
  <c r="M5200" i="1"/>
  <c r="N5200" i="1" s="1"/>
  <c r="P5200" i="1"/>
  <c r="L5201" i="1"/>
  <c r="F5198" i="1"/>
  <c r="O5198" i="1" s="1"/>
  <c r="J5198" i="1" l="1"/>
  <c r="T5193" i="1"/>
  <c r="AF5193" i="1" s="1"/>
  <c r="S5194" i="1"/>
  <c r="K5258" i="1"/>
  <c r="A5259" i="1"/>
  <c r="X5258" i="1"/>
  <c r="AB5260" i="1"/>
  <c r="AC5200" i="1"/>
  <c r="AE5200" i="1" s="1"/>
  <c r="G5200" i="1"/>
  <c r="M5201" i="1"/>
  <c r="N5201" i="1" s="1"/>
  <c r="P5201" i="1"/>
  <c r="L5202" i="1"/>
  <c r="F5199" i="1"/>
  <c r="J5199" i="1" s="1"/>
  <c r="Y5257" i="1"/>
  <c r="C5258" i="1"/>
  <c r="I5258" i="1"/>
  <c r="H5258" i="1" s="1"/>
  <c r="Z5257" i="1"/>
  <c r="AA5257" i="1" s="1"/>
  <c r="AH5257" i="1" s="1"/>
  <c r="AJ5258" i="1"/>
  <c r="Q5196" i="1"/>
  <c r="R5195" i="1"/>
  <c r="V5195" i="1" s="1"/>
  <c r="O5199" i="1" l="1"/>
  <c r="AC5201" i="1"/>
  <c r="AE5201" i="1" s="1"/>
  <c r="G5201" i="1"/>
  <c r="F5200" i="1"/>
  <c r="J5200" i="1" s="1"/>
  <c r="AB5261" i="1"/>
  <c r="C5259" i="1"/>
  <c r="I5259" i="1"/>
  <c r="H5259" i="1" s="1"/>
  <c r="Y5258" i="1"/>
  <c r="Z5258" i="1"/>
  <c r="AA5258" i="1" s="1"/>
  <c r="AH5258" i="1" s="1"/>
  <c r="AJ5259" i="1"/>
  <c r="T5194" i="1"/>
  <c r="AF5194" i="1" s="1"/>
  <c r="S5195" i="1"/>
  <c r="Q5197" i="1"/>
  <c r="R5196" i="1"/>
  <c r="V5196" i="1" s="1"/>
  <c r="M5202" i="1"/>
  <c r="N5202" i="1" s="1"/>
  <c r="P5202" i="1"/>
  <c r="L5203" i="1"/>
  <c r="X5259" i="1"/>
  <c r="K5259" i="1"/>
  <c r="A5260" i="1"/>
  <c r="A5261" i="1" l="1"/>
  <c r="K5260" i="1"/>
  <c r="X5260" i="1"/>
  <c r="M5203" i="1"/>
  <c r="N5203" i="1" s="1"/>
  <c r="P5203" i="1"/>
  <c r="L5204" i="1"/>
  <c r="AB5262" i="1"/>
  <c r="Y5259" i="1"/>
  <c r="AJ5260" i="1"/>
  <c r="Z5259" i="1"/>
  <c r="AA5259" i="1" s="1"/>
  <c r="AH5259" i="1" s="1"/>
  <c r="C5260" i="1"/>
  <c r="I5260" i="1"/>
  <c r="H5260" i="1" s="1"/>
  <c r="T5195" i="1"/>
  <c r="AF5195" i="1" s="1"/>
  <c r="S5196" i="1"/>
  <c r="Q5198" i="1"/>
  <c r="R5197" i="1"/>
  <c r="V5197" i="1" s="1"/>
  <c r="O5200" i="1"/>
  <c r="F5201" i="1"/>
  <c r="J5201" i="1" s="1"/>
  <c r="AC5202" i="1"/>
  <c r="AE5202" i="1" s="1"/>
  <c r="G5202" i="1"/>
  <c r="O5201" i="1" l="1"/>
  <c r="AC5203" i="1"/>
  <c r="AE5203" i="1" s="1"/>
  <c r="G5203" i="1"/>
  <c r="X5261" i="1"/>
  <c r="A5262" i="1"/>
  <c r="K5261" i="1"/>
  <c r="AB5263" i="1"/>
  <c r="M5204" i="1"/>
  <c r="N5204" i="1" s="1"/>
  <c r="P5204" i="1"/>
  <c r="L5205" i="1"/>
  <c r="Q5199" i="1"/>
  <c r="R5198" i="1"/>
  <c r="V5198" i="1" s="1"/>
  <c r="F5202" i="1"/>
  <c r="J5202" i="1" s="1"/>
  <c r="T5196" i="1"/>
  <c r="AF5196" i="1" s="1"/>
  <c r="S5197" i="1"/>
  <c r="AJ5261" i="1"/>
  <c r="I5261" i="1"/>
  <c r="H5261" i="1" s="1"/>
  <c r="Y5260" i="1"/>
  <c r="Z5260" i="1"/>
  <c r="AA5260" i="1" s="1"/>
  <c r="AH5260" i="1" s="1"/>
  <c r="C5261" i="1"/>
  <c r="O5202" i="1" l="1"/>
  <c r="AB5264" i="1"/>
  <c r="C5262" i="1"/>
  <c r="Z5261" i="1"/>
  <c r="AA5261" i="1" s="1"/>
  <c r="AH5261" i="1" s="1"/>
  <c r="AJ5262" i="1"/>
  <c r="I5262" i="1"/>
  <c r="H5262" i="1" s="1"/>
  <c r="Y5261" i="1"/>
  <c r="F5203" i="1"/>
  <c r="O5203" i="1" s="1"/>
  <c r="AC5204" i="1"/>
  <c r="AE5204" i="1" s="1"/>
  <c r="G5204" i="1"/>
  <c r="A5263" i="1"/>
  <c r="X5262" i="1"/>
  <c r="K5262" i="1"/>
  <c r="T5197" i="1"/>
  <c r="AF5197" i="1" s="1"/>
  <c r="S5198" i="1"/>
  <c r="Q5200" i="1"/>
  <c r="R5199" i="1"/>
  <c r="V5199" i="1" s="1"/>
  <c r="M5205" i="1"/>
  <c r="N5205" i="1" s="1"/>
  <c r="P5205" i="1"/>
  <c r="L5206" i="1"/>
  <c r="J5203" i="1" l="1"/>
  <c r="F5204" i="1"/>
  <c r="O5204" i="1" s="1"/>
  <c r="Q5201" i="1"/>
  <c r="R5200" i="1"/>
  <c r="V5200" i="1" s="1"/>
  <c r="AC5205" i="1"/>
  <c r="AE5205" i="1" s="1"/>
  <c r="G5205" i="1"/>
  <c r="M5206" i="1"/>
  <c r="N5206" i="1" s="1"/>
  <c r="P5206" i="1"/>
  <c r="L5207" i="1"/>
  <c r="Y5262" i="1"/>
  <c r="C5263" i="1"/>
  <c r="Z5262" i="1"/>
  <c r="AA5262" i="1" s="1"/>
  <c r="AH5262" i="1" s="1"/>
  <c r="AJ5263" i="1"/>
  <c r="I5263" i="1"/>
  <c r="H5263" i="1" s="1"/>
  <c r="AB5265" i="1"/>
  <c r="T5198" i="1"/>
  <c r="AF5198" i="1" s="1"/>
  <c r="S5199" i="1"/>
  <c r="K5263" i="1"/>
  <c r="A5264" i="1"/>
  <c r="X5263" i="1"/>
  <c r="J5204" i="1" l="1"/>
  <c r="Z5263" i="1"/>
  <c r="AA5263" i="1" s="1"/>
  <c r="AH5263" i="1" s="1"/>
  <c r="C5264" i="1"/>
  <c r="I5264" i="1"/>
  <c r="H5264" i="1" s="1"/>
  <c r="Y5263" i="1"/>
  <c r="AJ5264" i="1"/>
  <c r="T5199" i="1"/>
  <c r="AF5199" i="1" s="1"/>
  <c r="S5200" i="1"/>
  <c r="Q5202" i="1"/>
  <c r="R5201" i="1"/>
  <c r="V5201" i="1" s="1"/>
  <c r="X5264" i="1"/>
  <c r="A5265" i="1"/>
  <c r="K5264" i="1"/>
  <c r="AC5206" i="1"/>
  <c r="AE5206" i="1" s="1"/>
  <c r="G5206" i="1"/>
  <c r="AB5266" i="1"/>
  <c r="M5207" i="1"/>
  <c r="N5207" i="1" s="1"/>
  <c r="P5207" i="1"/>
  <c r="L5208" i="1"/>
  <c r="F5205" i="1"/>
  <c r="O5205" i="1" s="1"/>
  <c r="J5205" i="1" l="1"/>
  <c r="Q5203" i="1"/>
  <c r="R5202" i="1"/>
  <c r="V5202" i="1" s="1"/>
  <c r="AC5207" i="1"/>
  <c r="AE5207" i="1" s="1"/>
  <c r="G5207" i="1"/>
  <c r="M5208" i="1"/>
  <c r="N5208" i="1" s="1"/>
  <c r="P5208" i="1"/>
  <c r="L5209" i="1"/>
  <c r="K5265" i="1"/>
  <c r="A5266" i="1"/>
  <c r="X5265" i="1"/>
  <c r="T5200" i="1"/>
  <c r="AF5200" i="1" s="1"/>
  <c r="S5201" i="1"/>
  <c r="AB5267" i="1"/>
  <c r="F5206" i="1"/>
  <c r="O5206" i="1" s="1"/>
  <c r="Y5264" i="1"/>
  <c r="I5265" i="1"/>
  <c r="H5265" i="1" s="1"/>
  <c r="Z5264" i="1"/>
  <c r="AA5264" i="1" s="1"/>
  <c r="AH5264" i="1" s="1"/>
  <c r="C5265" i="1"/>
  <c r="AJ5265" i="1"/>
  <c r="AC5208" i="1" l="1"/>
  <c r="AE5208" i="1" s="1"/>
  <c r="G5208" i="1"/>
  <c r="M5209" i="1"/>
  <c r="N5209" i="1" s="1"/>
  <c r="P5209" i="1"/>
  <c r="L5210" i="1"/>
  <c r="AB5268" i="1"/>
  <c r="T5201" i="1"/>
  <c r="AF5201" i="1" s="1"/>
  <c r="S5202" i="1"/>
  <c r="Y5265" i="1"/>
  <c r="I5266" i="1"/>
  <c r="H5266" i="1" s="1"/>
  <c r="Z5265" i="1"/>
  <c r="AA5265" i="1" s="1"/>
  <c r="AH5265" i="1" s="1"/>
  <c r="AJ5266" i="1"/>
  <c r="C5266" i="1"/>
  <c r="F5207" i="1"/>
  <c r="O5207" i="1" s="1"/>
  <c r="J5206" i="1"/>
  <c r="K5266" i="1"/>
  <c r="A5267" i="1"/>
  <c r="X5266" i="1"/>
  <c r="Q5204" i="1"/>
  <c r="R5203" i="1"/>
  <c r="V5203" i="1" s="1"/>
  <c r="Q5205" i="1" l="1"/>
  <c r="R5204" i="1"/>
  <c r="V5204" i="1" s="1"/>
  <c r="J5207" i="1"/>
  <c r="T5202" i="1"/>
  <c r="AF5202" i="1" s="1"/>
  <c r="S5203" i="1"/>
  <c r="AC5209" i="1"/>
  <c r="AE5209" i="1" s="1"/>
  <c r="G5209" i="1"/>
  <c r="F5208" i="1"/>
  <c r="O5208" i="1" s="1"/>
  <c r="AB5269" i="1"/>
  <c r="M5210" i="1"/>
  <c r="N5210" i="1" s="1"/>
  <c r="P5210" i="1"/>
  <c r="L5211" i="1"/>
  <c r="Y5266" i="1"/>
  <c r="Z5266" i="1"/>
  <c r="AA5266" i="1" s="1"/>
  <c r="AH5266" i="1" s="1"/>
  <c r="AJ5267" i="1"/>
  <c r="I5267" i="1"/>
  <c r="H5267" i="1" s="1"/>
  <c r="C5267" i="1"/>
  <c r="A5268" i="1"/>
  <c r="K5267" i="1"/>
  <c r="X5267" i="1"/>
  <c r="AB5270" i="1" l="1"/>
  <c r="F5209" i="1"/>
  <c r="J5209" i="1" s="1"/>
  <c r="AC5210" i="1"/>
  <c r="AE5210" i="1" s="1"/>
  <c r="G5210" i="1"/>
  <c r="J5208" i="1"/>
  <c r="Q5206" i="1"/>
  <c r="R5205" i="1"/>
  <c r="V5205" i="1" s="1"/>
  <c r="K5268" i="1"/>
  <c r="A5269" i="1"/>
  <c r="X5268" i="1"/>
  <c r="I5268" i="1"/>
  <c r="H5268" i="1" s="1"/>
  <c r="AJ5268" i="1"/>
  <c r="Y5267" i="1"/>
  <c r="C5268" i="1"/>
  <c r="Z5267" i="1"/>
  <c r="AA5267" i="1" s="1"/>
  <c r="AH5267" i="1" s="1"/>
  <c r="M5211" i="1"/>
  <c r="N5211" i="1" s="1"/>
  <c r="P5211" i="1"/>
  <c r="L5212" i="1"/>
  <c r="T5203" i="1"/>
  <c r="AF5203" i="1" s="1"/>
  <c r="S5204" i="1"/>
  <c r="T5204" i="1" l="1"/>
  <c r="AF5204" i="1" s="1"/>
  <c r="S5205" i="1"/>
  <c r="AC5211" i="1"/>
  <c r="AE5211" i="1" s="1"/>
  <c r="G5211" i="1"/>
  <c r="Z5268" i="1"/>
  <c r="AA5268" i="1" s="1"/>
  <c r="AH5268" i="1" s="1"/>
  <c r="AJ5269" i="1"/>
  <c r="C5269" i="1"/>
  <c r="Y5268" i="1"/>
  <c r="I5269" i="1"/>
  <c r="H5269" i="1" s="1"/>
  <c r="Q5207" i="1"/>
  <c r="R5206" i="1"/>
  <c r="V5206" i="1" s="1"/>
  <c r="M5212" i="1"/>
  <c r="N5212" i="1" s="1"/>
  <c r="P5212" i="1"/>
  <c r="L5213" i="1"/>
  <c r="K5269" i="1"/>
  <c r="X5269" i="1"/>
  <c r="A5270" i="1"/>
  <c r="F5210" i="1"/>
  <c r="J5210" i="1" s="1"/>
  <c r="O5209" i="1"/>
  <c r="AB5271" i="1"/>
  <c r="O5210" i="1" l="1"/>
  <c r="Y5269" i="1"/>
  <c r="AJ5270" i="1"/>
  <c r="I5270" i="1"/>
  <c r="H5270" i="1" s="1"/>
  <c r="Z5269" i="1"/>
  <c r="AA5269" i="1" s="1"/>
  <c r="AH5269" i="1" s="1"/>
  <c r="C5270" i="1"/>
  <c r="M5213" i="1"/>
  <c r="N5213" i="1" s="1"/>
  <c r="P5213" i="1"/>
  <c r="L5214" i="1"/>
  <c r="K5270" i="1"/>
  <c r="A5271" i="1"/>
  <c r="X5270" i="1"/>
  <c r="AB5272" i="1"/>
  <c r="F5211" i="1"/>
  <c r="J5211" i="1" s="1"/>
  <c r="T5205" i="1"/>
  <c r="AF5205" i="1" s="1"/>
  <c r="S5206" i="1"/>
  <c r="AC5212" i="1"/>
  <c r="AE5212" i="1" s="1"/>
  <c r="G5212" i="1"/>
  <c r="Q5208" i="1"/>
  <c r="R5207" i="1"/>
  <c r="V5207" i="1" s="1"/>
  <c r="O5211" i="1" l="1"/>
  <c r="AB5273" i="1"/>
  <c r="X5271" i="1"/>
  <c r="A5272" i="1"/>
  <c r="K5271" i="1"/>
  <c r="AC5213" i="1"/>
  <c r="AE5213" i="1" s="1"/>
  <c r="G5213" i="1"/>
  <c r="T5206" i="1"/>
  <c r="AF5206" i="1" s="1"/>
  <c r="S5207" i="1"/>
  <c r="Q5209" i="1"/>
  <c r="R5208" i="1"/>
  <c r="V5208" i="1" s="1"/>
  <c r="Z5270" i="1"/>
  <c r="AA5270" i="1" s="1"/>
  <c r="AH5270" i="1" s="1"/>
  <c r="C5271" i="1"/>
  <c r="I5271" i="1"/>
  <c r="H5271" i="1" s="1"/>
  <c r="Y5270" i="1"/>
  <c r="AJ5271" i="1"/>
  <c r="M5214" i="1"/>
  <c r="N5214" i="1" s="1"/>
  <c r="P5214" i="1"/>
  <c r="L5215" i="1"/>
  <c r="F5212" i="1"/>
  <c r="O5212" i="1" s="1"/>
  <c r="J5212" i="1" l="1"/>
  <c r="T5207" i="1"/>
  <c r="AF5207" i="1" s="1"/>
  <c r="S5208" i="1"/>
  <c r="Y5271" i="1"/>
  <c r="AJ5272" i="1"/>
  <c r="Z5271" i="1"/>
  <c r="AA5271" i="1" s="1"/>
  <c r="AH5271" i="1" s="1"/>
  <c r="C5272" i="1"/>
  <c r="I5272" i="1"/>
  <c r="H5272" i="1" s="1"/>
  <c r="AC5214" i="1"/>
  <c r="AE5214" i="1" s="1"/>
  <c r="G5214" i="1"/>
  <c r="M5215" i="1"/>
  <c r="N5215" i="1" s="1"/>
  <c r="L5216" i="1"/>
  <c r="Q5210" i="1"/>
  <c r="R5209" i="1"/>
  <c r="V5209" i="1" s="1"/>
  <c r="F5213" i="1"/>
  <c r="O5213" i="1" s="1"/>
  <c r="AB5274" i="1"/>
  <c r="K5272" i="1"/>
  <c r="X5272" i="1"/>
  <c r="A5273" i="1"/>
  <c r="K5273" i="1" l="1"/>
  <c r="X5273" i="1"/>
  <c r="A5274" i="1"/>
  <c r="J5213" i="1"/>
  <c r="F5214" i="1"/>
  <c r="O5214" i="1" s="1"/>
  <c r="T5208" i="1"/>
  <c r="AF5208" i="1" s="1"/>
  <c r="S5209" i="1"/>
  <c r="G5215" i="1"/>
  <c r="AC5215" i="1"/>
  <c r="AE5215" i="1" s="1"/>
  <c r="AB5275" i="1"/>
  <c r="M5216" i="1"/>
  <c r="N5216" i="1" s="1"/>
  <c r="L5217" i="1"/>
  <c r="C5273" i="1"/>
  <c r="I5273" i="1"/>
  <c r="H5273" i="1" s="1"/>
  <c r="Z5272" i="1"/>
  <c r="AA5272" i="1" s="1"/>
  <c r="AH5272" i="1" s="1"/>
  <c r="AJ5273" i="1"/>
  <c r="Y5272" i="1"/>
  <c r="Q5211" i="1"/>
  <c r="R5210" i="1"/>
  <c r="V5210" i="1" s="1"/>
  <c r="J5214" i="1" l="1"/>
  <c r="AB5276" i="1"/>
  <c r="F5215" i="1"/>
  <c r="O5215" i="1" s="1"/>
  <c r="A5275" i="1"/>
  <c r="K5274" i="1"/>
  <c r="X5274" i="1"/>
  <c r="T5209" i="1"/>
  <c r="AF5209" i="1" s="1"/>
  <c r="S5210" i="1"/>
  <c r="Y5273" i="1"/>
  <c r="Z5273" i="1"/>
  <c r="AA5273" i="1" s="1"/>
  <c r="AH5273" i="1" s="1"/>
  <c r="AJ5274" i="1"/>
  <c r="C5274" i="1"/>
  <c r="I5274" i="1"/>
  <c r="H5274" i="1" s="1"/>
  <c r="AC5216" i="1"/>
  <c r="AE5216" i="1" s="1"/>
  <c r="G5216" i="1"/>
  <c r="P5215" i="1"/>
  <c r="P5216" i="1" s="1"/>
  <c r="P5217" i="1" s="1"/>
  <c r="Q5212" i="1"/>
  <c r="R5211" i="1"/>
  <c r="V5211" i="1" s="1"/>
  <c r="M5217" i="1"/>
  <c r="N5217" i="1" s="1"/>
  <c r="L5218" i="1"/>
  <c r="J5215" i="1" l="1"/>
  <c r="T5210" i="1"/>
  <c r="AF5210" i="1" s="1"/>
  <c r="S5211" i="1"/>
  <c r="X5275" i="1"/>
  <c r="A5276" i="1"/>
  <c r="K5275" i="1"/>
  <c r="M5218" i="1"/>
  <c r="N5218" i="1" s="1"/>
  <c r="P5218" i="1"/>
  <c r="L5219" i="1"/>
  <c r="Q5213" i="1"/>
  <c r="R5212" i="1"/>
  <c r="V5212" i="1" s="1"/>
  <c r="Y5274" i="1"/>
  <c r="I5275" i="1"/>
  <c r="H5275" i="1" s="1"/>
  <c r="Z5274" i="1"/>
  <c r="AA5274" i="1" s="1"/>
  <c r="AH5274" i="1" s="1"/>
  <c r="AJ5275" i="1"/>
  <c r="C5275" i="1"/>
  <c r="AC5217" i="1"/>
  <c r="AE5217" i="1" s="1"/>
  <c r="G5217" i="1"/>
  <c r="F5216" i="1"/>
  <c r="O5216" i="1" s="1"/>
  <c r="AB5277" i="1"/>
  <c r="J5216" i="1" l="1"/>
  <c r="AC5218" i="1"/>
  <c r="AE5218" i="1" s="1"/>
  <c r="G5218" i="1"/>
  <c r="Y5275" i="1"/>
  <c r="AJ5276" i="1"/>
  <c r="Z5275" i="1"/>
  <c r="AA5275" i="1" s="1"/>
  <c r="AH5275" i="1" s="1"/>
  <c r="C5276" i="1"/>
  <c r="I5276" i="1"/>
  <c r="H5276" i="1" s="1"/>
  <c r="T5211" i="1"/>
  <c r="AF5211" i="1" s="1"/>
  <c r="S5212" i="1"/>
  <c r="M5219" i="1"/>
  <c r="N5219" i="1" s="1"/>
  <c r="P5219" i="1"/>
  <c r="L5220" i="1"/>
  <c r="AB5278" i="1"/>
  <c r="Q5214" i="1"/>
  <c r="R5213" i="1"/>
  <c r="V5213" i="1" s="1"/>
  <c r="F5217" i="1"/>
  <c r="O5217" i="1" s="1"/>
  <c r="A5277" i="1"/>
  <c r="X5276" i="1"/>
  <c r="K5276" i="1"/>
  <c r="J5217" i="1" l="1"/>
  <c r="AC5219" i="1"/>
  <c r="AE5219" i="1" s="1"/>
  <c r="G5219" i="1"/>
  <c r="A5278" i="1"/>
  <c r="K5277" i="1"/>
  <c r="X5277" i="1"/>
  <c r="M5220" i="1"/>
  <c r="N5220" i="1" s="1"/>
  <c r="P5220" i="1"/>
  <c r="L5221" i="1"/>
  <c r="T5212" i="1"/>
  <c r="AF5212" i="1" s="1"/>
  <c r="S5213" i="1"/>
  <c r="F5218" i="1"/>
  <c r="O5218" i="1" s="1"/>
  <c r="AJ5277" i="1"/>
  <c r="I5277" i="1"/>
  <c r="H5277" i="1" s="1"/>
  <c r="Y5276" i="1"/>
  <c r="C5277" i="1"/>
  <c r="Z5276" i="1"/>
  <c r="AA5276" i="1" s="1"/>
  <c r="AH5276" i="1" s="1"/>
  <c r="AB5279" i="1"/>
  <c r="Q5215" i="1"/>
  <c r="R5214" i="1"/>
  <c r="V5214" i="1" s="1"/>
  <c r="AB5280" i="1" l="1"/>
  <c r="J5218" i="1"/>
  <c r="T5213" i="1"/>
  <c r="AF5213" i="1" s="1"/>
  <c r="S5214" i="1"/>
  <c r="F5219" i="1"/>
  <c r="J5219" i="1" s="1"/>
  <c r="AC5220" i="1"/>
  <c r="AE5220" i="1" s="1"/>
  <c r="G5220" i="1"/>
  <c r="A5279" i="1"/>
  <c r="K5278" i="1"/>
  <c r="X5278" i="1"/>
  <c r="Q5216" i="1"/>
  <c r="R5215" i="1"/>
  <c r="V5215" i="1" s="1"/>
  <c r="M5221" i="1"/>
  <c r="N5221" i="1" s="1"/>
  <c r="P5221" i="1"/>
  <c r="L5222" i="1"/>
  <c r="C5278" i="1"/>
  <c r="I5278" i="1"/>
  <c r="H5278" i="1" s="1"/>
  <c r="AJ5278" i="1"/>
  <c r="Z5277" i="1"/>
  <c r="Y5277" i="1"/>
  <c r="O5219" i="1" l="1"/>
  <c r="M5222" i="1"/>
  <c r="N5222" i="1" s="1"/>
  <c r="P5222" i="1"/>
  <c r="L5223" i="1"/>
  <c r="I5279" i="1"/>
  <c r="H5279" i="1" s="1"/>
  <c r="Y5278" i="1"/>
  <c r="AJ5279" i="1"/>
  <c r="Z5278" i="1"/>
  <c r="AA5278" i="1" s="1"/>
  <c r="AH5278" i="1" s="1"/>
  <c r="C5279" i="1"/>
  <c r="F5220" i="1"/>
  <c r="O5220" i="1" s="1"/>
  <c r="T5214" i="1"/>
  <c r="S5215" i="1"/>
  <c r="AB5281" i="1"/>
  <c r="AC5221" i="1"/>
  <c r="AE5221" i="1" s="1"/>
  <c r="G5221" i="1"/>
  <c r="Q5217" i="1"/>
  <c r="R5216" i="1"/>
  <c r="V5216" i="1" s="1"/>
  <c r="A5280" i="1"/>
  <c r="K5279" i="1"/>
  <c r="X5279" i="1"/>
  <c r="J5220" i="1" l="1"/>
  <c r="F5221" i="1"/>
  <c r="J5221" i="1" s="1"/>
  <c r="Z5279" i="1"/>
  <c r="AA5279" i="1" s="1"/>
  <c r="AH5279" i="1" s="1"/>
  <c r="AJ5280" i="1"/>
  <c r="C5280" i="1"/>
  <c r="I5280" i="1"/>
  <c r="H5280" i="1" s="1"/>
  <c r="Y5279" i="1"/>
  <c r="AB5282" i="1"/>
  <c r="Q5218" i="1"/>
  <c r="R5217" i="1"/>
  <c r="V5217" i="1" s="1"/>
  <c r="T5215" i="1"/>
  <c r="AF5215" i="1" s="1"/>
  <c r="S5216" i="1"/>
  <c r="AF5214" i="1"/>
  <c r="AA5214" i="1"/>
  <c r="AC5222" i="1"/>
  <c r="AE5222" i="1" s="1"/>
  <c r="G5222" i="1"/>
  <c r="X5280" i="1"/>
  <c r="A5281" i="1"/>
  <c r="K5280" i="1"/>
  <c r="M5223" i="1"/>
  <c r="N5223" i="1" s="1"/>
  <c r="P5223" i="1"/>
  <c r="L5224" i="1"/>
  <c r="O5221" i="1" l="1"/>
  <c r="AH5214" i="1"/>
  <c r="T5216" i="1"/>
  <c r="AF5216" i="1" s="1"/>
  <c r="S5217" i="1"/>
  <c r="M5224" i="1"/>
  <c r="N5224" i="1" s="1"/>
  <c r="P5224" i="1"/>
  <c r="L5225" i="1"/>
  <c r="A5282" i="1"/>
  <c r="K5281" i="1"/>
  <c r="X5281" i="1"/>
  <c r="AB5283" i="1"/>
  <c r="AC5223" i="1"/>
  <c r="AE5223" i="1" s="1"/>
  <c r="G5223" i="1"/>
  <c r="I5281" i="1"/>
  <c r="H5281" i="1" s="1"/>
  <c r="Y5280" i="1"/>
  <c r="Z5280" i="1"/>
  <c r="AA5280" i="1" s="1"/>
  <c r="AH5280" i="1" s="1"/>
  <c r="C5281" i="1"/>
  <c r="AJ5281" i="1"/>
  <c r="F5222" i="1"/>
  <c r="J5222" i="1" s="1"/>
  <c r="Q5219" i="1"/>
  <c r="R5218" i="1"/>
  <c r="V5218" i="1" s="1"/>
  <c r="AC5224" i="1" l="1"/>
  <c r="AE5224" i="1" s="1"/>
  <c r="G5224" i="1"/>
  <c r="Z5281" i="1"/>
  <c r="AA5281" i="1" s="1"/>
  <c r="AH5281" i="1" s="1"/>
  <c r="C5282" i="1"/>
  <c r="I5282" i="1"/>
  <c r="H5282" i="1" s="1"/>
  <c r="AJ5282" i="1"/>
  <c r="Y5281" i="1"/>
  <c r="M5225" i="1"/>
  <c r="N5225" i="1" s="1"/>
  <c r="P5225" i="1"/>
  <c r="L5226" i="1"/>
  <c r="T5217" i="1"/>
  <c r="AF5217" i="1" s="1"/>
  <c r="S5218" i="1"/>
  <c r="Q5220" i="1"/>
  <c r="R5219" i="1"/>
  <c r="V5219" i="1" s="1"/>
  <c r="X5282" i="1"/>
  <c r="A5283" i="1"/>
  <c r="K5282" i="1"/>
  <c r="O5222" i="1"/>
  <c r="F5223" i="1"/>
  <c r="J5223" i="1" s="1"/>
  <c r="AB5284" i="1"/>
  <c r="O5223" i="1" l="1"/>
  <c r="T5218" i="1"/>
  <c r="AF5218" i="1" s="1"/>
  <c r="S5219" i="1"/>
  <c r="K5283" i="1"/>
  <c r="A5284" i="1"/>
  <c r="X5283" i="1"/>
  <c r="Q5221" i="1"/>
  <c r="R5220" i="1"/>
  <c r="V5220" i="1" s="1"/>
  <c r="F5224" i="1"/>
  <c r="J5224" i="1" s="1"/>
  <c r="AC5225" i="1"/>
  <c r="AE5225" i="1" s="1"/>
  <c r="G5225" i="1"/>
  <c r="AB5285" i="1"/>
  <c r="M5226" i="1"/>
  <c r="N5226" i="1" s="1"/>
  <c r="P5226" i="1"/>
  <c r="L5227" i="1"/>
  <c r="Y5282" i="1"/>
  <c r="C5283" i="1"/>
  <c r="I5283" i="1"/>
  <c r="H5283" i="1" s="1"/>
  <c r="Z5282" i="1"/>
  <c r="AA5282" i="1" s="1"/>
  <c r="AH5282" i="1" s="1"/>
  <c r="AJ5283" i="1"/>
  <c r="F5225" i="1" l="1"/>
  <c r="O5225" i="1" s="1"/>
  <c r="Y5283" i="1"/>
  <c r="AJ5284" i="1"/>
  <c r="I5284" i="1"/>
  <c r="H5284" i="1" s="1"/>
  <c r="Z5283" i="1"/>
  <c r="AA5283" i="1" s="1"/>
  <c r="AH5283" i="1" s="1"/>
  <c r="C5284" i="1"/>
  <c r="M5227" i="1"/>
  <c r="N5227" i="1" s="1"/>
  <c r="P5227" i="1"/>
  <c r="L5228" i="1"/>
  <c r="X5284" i="1"/>
  <c r="A5285" i="1"/>
  <c r="K5284" i="1"/>
  <c r="O5224" i="1"/>
  <c r="Q5222" i="1"/>
  <c r="R5221" i="1"/>
  <c r="V5221" i="1" s="1"/>
  <c r="AC5226" i="1"/>
  <c r="AE5226" i="1" s="1"/>
  <c r="G5226" i="1"/>
  <c r="AB5286" i="1"/>
  <c r="T5219" i="1"/>
  <c r="AF5219" i="1" s="1"/>
  <c r="S5220" i="1"/>
  <c r="J5225" i="1" l="1"/>
  <c r="AB5287" i="1"/>
  <c r="Q5223" i="1"/>
  <c r="R5222" i="1"/>
  <c r="V5222" i="1" s="1"/>
  <c r="Z5284" i="1"/>
  <c r="AA5284" i="1" s="1"/>
  <c r="AH5284" i="1" s="1"/>
  <c r="AJ5285" i="1"/>
  <c r="Y5284" i="1"/>
  <c r="I5285" i="1"/>
  <c r="H5285" i="1" s="1"/>
  <c r="C5285" i="1"/>
  <c r="AC5227" i="1"/>
  <c r="AE5227" i="1" s="1"/>
  <c r="G5227" i="1"/>
  <c r="T5220" i="1"/>
  <c r="AF5220" i="1" s="1"/>
  <c r="S5221" i="1"/>
  <c r="X5285" i="1"/>
  <c r="A5286" i="1"/>
  <c r="K5285" i="1"/>
  <c r="M5228" i="1"/>
  <c r="N5228" i="1" s="1"/>
  <c r="P5228" i="1"/>
  <c r="L5229" i="1"/>
  <c r="F5226" i="1"/>
  <c r="J5226" i="1" s="1"/>
  <c r="O5226" i="1" l="1"/>
  <c r="A5287" i="1"/>
  <c r="X5286" i="1"/>
  <c r="K5286" i="1"/>
  <c r="Q5224" i="1"/>
  <c r="R5223" i="1"/>
  <c r="V5223" i="1" s="1"/>
  <c r="AC5228" i="1"/>
  <c r="AE5228" i="1" s="1"/>
  <c r="G5228" i="1"/>
  <c r="C5286" i="1"/>
  <c r="I5286" i="1"/>
  <c r="H5286" i="1" s="1"/>
  <c r="Y5285" i="1"/>
  <c r="AJ5286" i="1"/>
  <c r="Z5285" i="1"/>
  <c r="AA5285" i="1" s="1"/>
  <c r="AH5285" i="1" s="1"/>
  <c r="M5229" i="1"/>
  <c r="N5229" i="1" s="1"/>
  <c r="P5229" i="1"/>
  <c r="L5230" i="1"/>
  <c r="AB5288" i="1"/>
  <c r="T5221" i="1"/>
  <c r="AF5221" i="1" s="1"/>
  <c r="S5222" i="1"/>
  <c r="F5227" i="1"/>
  <c r="J5227" i="1" s="1"/>
  <c r="O5227" i="1" l="1"/>
  <c r="F5228" i="1"/>
  <c r="O5228" i="1" s="1"/>
  <c r="X5287" i="1"/>
  <c r="A5288" i="1"/>
  <c r="K5287" i="1"/>
  <c r="AC5229" i="1"/>
  <c r="AE5229" i="1" s="1"/>
  <c r="G5229" i="1"/>
  <c r="T5222" i="1"/>
  <c r="AF5222" i="1" s="1"/>
  <c r="S5223" i="1"/>
  <c r="M5230" i="1"/>
  <c r="N5230" i="1" s="1"/>
  <c r="P5230" i="1"/>
  <c r="L5231" i="1"/>
  <c r="AB5289" i="1"/>
  <c r="Q5225" i="1"/>
  <c r="R5224" i="1"/>
  <c r="V5224" i="1" s="1"/>
  <c r="AJ5287" i="1"/>
  <c r="Y5286" i="1"/>
  <c r="I5287" i="1"/>
  <c r="H5287" i="1" s="1"/>
  <c r="Z5286" i="1"/>
  <c r="AA5286" i="1" s="1"/>
  <c r="AH5286" i="1" s="1"/>
  <c r="C5287" i="1"/>
  <c r="AB5290" i="1" l="1"/>
  <c r="F5229" i="1"/>
  <c r="J5229" i="1" s="1"/>
  <c r="Y5287" i="1"/>
  <c r="C5288" i="1"/>
  <c r="I5288" i="1"/>
  <c r="H5288" i="1" s="1"/>
  <c r="Z5287" i="1"/>
  <c r="AA5287" i="1" s="1"/>
  <c r="AH5287" i="1" s="1"/>
  <c r="AJ5288" i="1"/>
  <c r="AC5230" i="1"/>
  <c r="AE5230" i="1" s="1"/>
  <c r="G5230" i="1"/>
  <c r="J5228" i="1"/>
  <c r="Q5226" i="1"/>
  <c r="R5225" i="1"/>
  <c r="V5225" i="1" s="1"/>
  <c r="M5231" i="1"/>
  <c r="N5231" i="1" s="1"/>
  <c r="P5231" i="1"/>
  <c r="L5232" i="1"/>
  <c r="T5223" i="1"/>
  <c r="AF5223" i="1" s="1"/>
  <c r="S5224" i="1"/>
  <c r="K5288" i="1"/>
  <c r="X5288" i="1"/>
  <c r="A5289" i="1"/>
  <c r="O5229" i="1" l="1"/>
  <c r="M5232" i="1"/>
  <c r="N5232" i="1" s="1"/>
  <c r="P5232" i="1"/>
  <c r="L5233" i="1"/>
  <c r="AB5291" i="1"/>
  <c r="X5289" i="1"/>
  <c r="A5290" i="1"/>
  <c r="K5289" i="1"/>
  <c r="AJ5289" i="1"/>
  <c r="Z5288" i="1"/>
  <c r="AA5288" i="1" s="1"/>
  <c r="AH5288" i="1" s="1"/>
  <c r="C5289" i="1"/>
  <c r="I5289" i="1"/>
  <c r="H5289" i="1" s="1"/>
  <c r="Y5288" i="1"/>
  <c r="T5224" i="1"/>
  <c r="AF5224" i="1" s="1"/>
  <c r="S5225" i="1"/>
  <c r="AC5231" i="1"/>
  <c r="AE5231" i="1" s="1"/>
  <c r="G5231" i="1"/>
  <c r="Q5227" i="1"/>
  <c r="R5226" i="1"/>
  <c r="V5226" i="1" s="1"/>
  <c r="F5230" i="1"/>
  <c r="O5230" i="1" l="1"/>
  <c r="F5231" i="1"/>
  <c r="AB5292" i="1"/>
  <c r="J5230" i="1"/>
  <c r="Q5228" i="1"/>
  <c r="R5227" i="1"/>
  <c r="T5225" i="1"/>
  <c r="S5226" i="1"/>
  <c r="K5290" i="1"/>
  <c r="A5291" i="1"/>
  <c r="X5290" i="1"/>
  <c r="AC5232" i="1"/>
  <c r="G5232" i="1"/>
  <c r="Y5289" i="1"/>
  <c r="Z5289" i="1"/>
  <c r="AJ5290" i="1"/>
  <c r="C5290" i="1"/>
  <c r="I5290" i="1"/>
  <c r="H5290" i="1" s="1"/>
  <c r="M5233" i="1"/>
  <c r="P5233" i="1"/>
  <c r="L5234" i="1"/>
  <c r="O5231" i="1" l="1"/>
  <c r="J5231" i="1"/>
  <c r="N5233" i="1"/>
  <c r="V5227" i="1"/>
  <c r="M5234" i="1"/>
  <c r="P5234" i="1"/>
  <c r="L5235" i="1"/>
  <c r="AA5289" i="1"/>
  <c r="A5292" i="1"/>
  <c r="K5291" i="1"/>
  <c r="X5291" i="1"/>
  <c r="Q5229" i="1"/>
  <c r="R5228" i="1"/>
  <c r="F5232" i="1"/>
  <c r="T5226" i="1"/>
  <c r="S5227" i="1"/>
  <c r="AE5232" i="1"/>
  <c r="Y5290" i="1"/>
  <c r="C5291" i="1"/>
  <c r="Z5290" i="1"/>
  <c r="AA5290" i="1" s="1"/>
  <c r="AH5290" i="1" s="1"/>
  <c r="AJ5291" i="1"/>
  <c r="I5291" i="1"/>
  <c r="H5291" i="1" s="1"/>
  <c r="AF5225" i="1"/>
  <c r="AB5293" i="1"/>
  <c r="O5232" i="1" l="1"/>
  <c r="T5227" i="1"/>
  <c r="S5228" i="1"/>
  <c r="Y5291" i="1"/>
  <c r="C5292" i="1"/>
  <c r="Z5291" i="1"/>
  <c r="AA5291" i="1" s="1"/>
  <c r="AH5291" i="1" s="1"/>
  <c r="AJ5292" i="1"/>
  <c r="I5292" i="1"/>
  <c r="H5292" i="1" s="1"/>
  <c r="AH5289" i="1"/>
  <c r="AB5294" i="1"/>
  <c r="Q5230" i="1"/>
  <c r="R5229" i="1"/>
  <c r="A5293" i="1"/>
  <c r="K5292" i="1"/>
  <c r="X5292" i="1"/>
  <c r="M5235" i="1"/>
  <c r="P5235" i="1"/>
  <c r="L5236" i="1"/>
  <c r="J5232" i="1"/>
  <c r="AC5233" i="1"/>
  <c r="G5233" i="1"/>
  <c r="AF5226" i="1"/>
  <c r="V5228" i="1"/>
  <c r="N5234" i="1"/>
  <c r="N5235" i="1" l="1"/>
  <c r="X5293" i="1"/>
  <c r="A5294" i="1"/>
  <c r="K5293" i="1"/>
  <c r="M5236" i="1"/>
  <c r="P5236" i="1"/>
  <c r="L5237" i="1"/>
  <c r="Z5292" i="1"/>
  <c r="AA5292" i="1" s="1"/>
  <c r="AH5292" i="1" s="1"/>
  <c r="C5293" i="1"/>
  <c r="AJ5293" i="1"/>
  <c r="I5293" i="1"/>
  <c r="H5293" i="1" s="1"/>
  <c r="Y5292" i="1"/>
  <c r="T5228" i="1"/>
  <c r="S5229" i="1"/>
  <c r="AC5234" i="1"/>
  <c r="G5234" i="1"/>
  <c r="F5233" i="1"/>
  <c r="V5229" i="1"/>
  <c r="AB5295" i="1"/>
  <c r="AF5227" i="1"/>
  <c r="AE5233" i="1"/>
  <c r="Q5231" i="1"/>
  <c r="R5230" i="1"/>
  <c r="O5233" i="1" l="1"/>
  <c r="AE5234" i="1"/>
  <c r="AJ5294" i="1"/>
  <c r="I5294" i="1"/>
  <c r="H5294" i="1" s="1"/>
  <c r="Y5293" i="1"/>
  <c r="C5294" i="1"/>
  <c r="Z5293" i="1"/>
  <c r="AA5293" i="1" s="1"/>
  <c r="AH5293" i="1" s="1"/>
  <c r="AB5296" i="1"/>
  <c r="T5229" i="1"/>
  <c r="S5230" i="1"/>
  <c r="N5236" i="1"/>
  <c r="V5230" i="1"/>
  <c r="Q5232" i="1"/>
  <c r="R5231" i="1"/>
  <c r="J5233" i="1"/>
  <c r="F5234" i="1"/>
  <c r="AF5228" i="1"/>
  <c r="M5237" i="1"/>
  <c r="P5237" i="1"/>
  <c r="L5238" i="1"/>
  <c r="K5294" i="1"/>
  <c r="A5295" i="1"/>
  <c r="X5294" i="1"/>
  <c r="AC5235" i="1"/>
  <c r="G5235" i="1"/>
  <c r="N5237" i="1" l="1"/>
  <c r="J5234" i="1"/>
  <c r="V5231" i="1"/>
  <c r="T5230" i="1"/>
  <c r="S5231" i="1"/>
  <c r="F5235" i="1"/>
  <c r="X5295" i="1"/>
  <c r="K5295" i="1"/>
  <c r="A5296" i="1"/>
  <c r="AE5235" i="1"/>
  <c r="Z5294" i="1"/>
  <c r="AA5294" i="1" s="1"/>
  <c r="AH5294" i="1" s="1"/>
  <c r="AJ5295" i="1"/>
  <c r="C5295" i="1"/>
  <c r="I5295" i="1"/>
  <c r="H5295" i="1" s="1"/>
  <c r="Y5294" i="1"/>
  <c r="M5238" i="1"/>
  <c r="P5238" i="1"/>
  <c r="L5239" i="1"/>
  <c r="O5234" i="1"/>
  <c r="Q5233" i="1"/>
  <c r="R5232" i="1"/>
  <c r="AF5229" i="1"/>
  <c r="AC5236" i="1"/>
  <c r="G5236" i="1"/>
  <c r="AB5297" i="1"/>
  <c r="O5235" i="1" l="1"/>
  <c r="V5232" i="1"/>
  <c r="N5238" i="1"/>
  <c r="T5231" i="1"/>
  <c r="S5232" i="1"/>
  <c r="AE5236" i="1"/>
  <c r="AB5298" i="1"/>
  <c r="Q5234" i="1"/>
  <c r="R5233" i="1"/>
  <c r="M5239" i="1"/>
  <c r="P5239" i="1"/>
  <c r="L5240" i="1"/>
  <c r="K5296" i="1"/>
  <c r="X5296" i="1"/>
  <c r="A5297" i="1"/>
  <c r="AF5230" i="1"/>
  <c r="AC5237" i="1"/>
  <c r="G5237" i="1"/>
  <c r="F5236" i="1"/>
  <c r="Y5295" i="1"/>
  <c r="AJ5296" i="1"/>
  <c r="I5296" i="1"/>
  <c r="H5296" i="1" s="1"/>
  <c r="Z5295" i="1"/>
  <c r="AA5295" i="1" s="1"/>
  <c r="AH5295" i="1" s="1"/>
  <c r="C5296" i="1"/>
  <c r="J5235" i="1"/>
  <c r="O5236" i="1" l="1"/>
  <c r="AF5231" i="1"/>
  <c r="AC5238" i="1"/>
  <c r="G5238" i="1"/>
  <c r="F5237" i="1"/>
  <c r="AB5299" i="1"/>
  <c r="AE5237" i="1"/>
  <c r="N5239" i="1"/>
  <c r="Y5296" i="1"/>
  <c r="I5297" i="1"/>
  <c r="H5297" i="1" s="1"/>
  <c r="Z5296" i="1"/>
  <c r="AA5296" i="1" s="1"/>
  <c r="AH5296" i="1" s="1"/>
  <c r="AJ5297" i="1"/>
  <c r="C5297" i="1"/>
  <c r="Q5235" i="1"/>
  <c r="R5234" i="1"/>
  <c r="J5236" i="1"/>
  <c r="K5297" i="1"/>
  <c r="A5298" i="1"/>
  <c r="X5297" i="1"/>
  <c r="M5240" i="1"/>
  <c r="P5240" i="1"/>
  <c r="L5241" i="1"/>
  <c r="V5233" i="1"/>
  <c r="T5232" i="1"/>
  <c r="S5233" i="1"/>
  <c r="T5233" i="1" l="1"/>
  <c r="S5234" i="1"/>
  <c r="N5240" i="1"/>
  <c r="O5237" i="1"/>
  <c r="AE5238" i="1"/>
  <c r="Y5297" i="1"/>
  <c r="C5298" i="1"/>
  <c r="I5298" i="1"/>
  <c r="H5298" i="1" s="1"/>
  <c r="Z5297" i="1"/>
  <c r="AA5297" i="1" s="1"/>
  <c r="AH5297" i="1" s="1"/>
  <c r="AJ5298" i="1"/>
  <c r="V5234" i="1"/>
  <c r="AF5232" i="1"/>
  <c r="M5241" i="1"/>
  <c r="P5241" i="1"/>
  <c r="L5242" i="1"/>
  <c r="X5298" i="1"/>
  <c r="K5298" i="1"/>
  <c r="A5299" i="1"/>
  <c r="Q5236" i="1"/>
  <c r="R5235" i="1"/>
  <c r="AC5239" i="1"/>
  <c r="G5239" i="1"/>
  <c r="AB5300" i="1"/>
  <c r="J5237" i="1"/>
  <c r="F5238" i="1"/>
  <c r="J5238" i="1" l="1"/>
  <c r="AC5240" i="1"/>
  <c r="G5240" i="1"/>
  <c r="Y5298" i="1"/>
  <c r="AJ5299" i="1"/>
  <c r="Z5298" i="1"/>
  <c r="AA5298" i="1" s="1"/>
  <c r="AH5298" i="1" s="1"/>
  <c r="I5299" i="1"/>
  <c r="H5299" i="1" s="1"/>
  <c r="C5299" i="1"/>
  <c r="V5235" i="1"/>
  <c r="X5299" i="1"/>
  <c r="K5299" i="1"/>
  <c r="A5300" i="1"/>
  <c r="N5241" i="1"/>
  <c r="T5234" i="1"/>
  <c r="S5235" i="1"/>
  <c r="F5239" i="1"/>
  <c r="O5238" i="1"/>
  <c r="AB5301" i="1"/>
  <c r="AE5239" i="1"/>
  <c r="Q5237" i="1"/>
  <c r="R5236" i="1"/>
  <c r="M5242" i="1"/>
  <c r="P5242" i="1"/>
  <c r="L5243" i="1"/>
  <c r="AF5233" i="1"/>
  <c r="O5239" i="1" l="1"/>
  <c r="N5242" i="1"/>
  <c r="AF5234" i="1"/>
  <c r="M5243" i="1"/>
  <c r="P5243" i="1"/>
  <c r="L5244" i="1"/>
  <c r="V5236" i="1"/>
  <c r="Z5299" i="1"/>
  <c r="AA5299" i="1" s="1"/>
  <c r="AH5299" i="1" s="1"/>
  <c r="C5300" i="1"/>
  <c r="AJ5300" i="1"/>
  <c r="I5300" i="1"/>
  <c r="H5300" i="1" s="1"/>
  <c r="Y5299" i="1"/>
  <c r="AC5241" i="1"/>
  <c r="G5241" i="1"/>
  <c r="F5240" i="1"/>
  <c r="Q5238" i="1"/>
  <c r="R5237" i="1"/>
  <c r="AB5302" i="1"/>
  <c r="J5239" i="1"/>
  <c r="T5235" i="1"/>
  <c r="S5236" i="1"/>
  <c r="X5300" i="1"/>
  <c r="A5301" i="1"/>
  <c r="K5300" i="1"/>
  <c r="AE5240" i="1"/>
  <c r="O5240" i="1" l="1"/>
  <c r="J5240" i="1"/>
  <c r="AB5303" i="1"/>
  <c r="AE5241" i="1"/>
  <c r="T5236" i="1"/>
  <c r="S5237" i="1"/>
  <c r="Q5239" i="1"/>
  <c r="N5243" i="1"/>
  <c r="A5302" i="1"/>
  <c r="K5301" i="1"/>
  <c r="X5301" i="1"/>
  <c r="AF5235" i="1"/>
  <c r="V5237" i="1"/>
  <c r="M5244" i="1"/>
  <c r="P5244" i="1"/>
  <c r="L5245" i="1"/>
  <c r="R5238" i="1"/>
  <c r="AJ5301" i="1"/>
  <c r="Y5300" i="1"/>
  <c r="C5301" i="1"/>
  <c r="Z5300" i="1"/>
  <c r="AA5300" i="1" s="1"/>
  <c r="AH5300" i="1" s="1"/>
  <c r="I5301" i="1"/>
  <c r="H5301" i="1" s="1"/>
  <c r="F5241" i="1"/>
  <c r="AC5242" i="1"/>
  <c r="G5242" i="1"/>
  <c r="O5241" i="1" l="1"/>
  <c r="AC5243" i="1"/>
  <c r="G5243" i="1"/>
  <c r="V5238" i="1"/>
  <c r="Y5301" i="1"/>
  <c r="AJ5302" i="1"/>
  <c r="Z5301" i="1"/>
  <c r="AA5301" i="1" s="1"/>
  <c r="AH5301" i="1" s="1"/>
  <c r="C5302" i="1"/>
  <c r="I5302" i="1"/>
  <c r="H5302" i="1" s="1"/>
  <c r="AE5242" i="1"/>
  <c r="N5244" i="1"/>
  <c r="T5237" i="1"/>
  <c r="S5238" i="1"/>
  <c r="K5302" i="1"/>
  <c r="A5303" i="1"/>
  <c r="X5302" i="1"/>
  <c r="F5242" i="1"/>
  <c r="J5241" i="1"/>
  <c r="M5245" i="1"/>
  <c r="P5245" i="1"/>
  <c r="L5246" i="1"/>
  <c r="Q5240" i="1"/>
  <c r="R5239" i="1"/>
  <c r="AF5236" i="1"/>
  <c r="AB5304" i="1"/>
  <c r="J5242" i="1" l="1"/>
  <c r="N5245" i="1"/>
  <c r="V5239" i="1"/>
  <c r="M5246" i="1"/>
  <c r="L5247" i="1"/>
  <c r="AF5237" i="1"/>
  <c r="F5243" i="1"/>
  <c r="K5303" i="1"/>
  <c r="A5304" i="1"/>
  <c r="X5303" i="1"/>
  <c r="Q5241" i="1"/>
  <c r="R5240" i="1"/>
  <c r="I5303" i="1"/>
  <c r="H5303" i="1" s="1"/>
  <c r="Y5302" i="1"/>
  <c r="Z5302" i="1"/>
  <c r="AA5302" i="1" s="1"/>
  <c r="AH5302" i="1" s="1"/>
  <c r="C5303" i="1"/>
  <c r="AJ5303" i="1"/>
  <c r="AE5243" i="1"/>
  <c r="T5238" i="1"/>
  <c r="S5239" i="1"/>
  <c r="AB5305" i="1"/>
  <c r="O5242" i="1"/>
  <c r="AC5244" i="1"/>
  <c r="G5244" i="1"/>
  <c r="J5243" i="1" l="1"/>
  <c r="X5304" i="1"/>
  <c r="K5304" i="1"/>
  <c r="A5305" i="1"/>
  <c r="T5239" i="1"/>
  <c r="S5240" i="1"/>
  <c r="M5247" i="1"/>
  <c r="L5248" i="1"/>
  <c r="Q5242" i="1"/>
  <c r="R5241" i="1"/>
  <c r="AF5238" i="1"/>
  <c r="Z5303" i="1"/>
  <c r="AA5303" i="1" s="1"/>
  <c r="AH5303" i="1" s="1"/>
  <c r="I5304" i="1"/>
  <c r="H5304" i="1" s="1"/>
  <c r="C5304" i="1"/>
  <c r="Y5303" i="1"/>
  <c r="AJ5304" i="1"/>
  <c r="F5244" i="1"/>
  <c r="AE5244" i="1"/>
  <c r="AB5306" i="1"/>
  <c r="V5240" i="1"/>
  <c r="O5243" i="1"/>
  <c r="N5246" i="1"/>
  <c r="AC5245" i="1"/>
  <c r="G5245" i="1"/>
  <c r="F5245" i="1" l="1"/>
  <c r="AE5245" i="1"/>
  <c r="AB5307" i="1"/>
  <c r="O5244" i="1"/>
  <c r="Q5243" i="1"/>
  <c r="R5243" i="1" s="1"/>
  <c r="T5240" i="1"/>
  <c r="S5241" i="1"/>
  <c r="X5305" i="1"/>
  <c r="K5305" i="1"/>
  <c r="A5306" i="1"/>
  <c r="J5244" i="1"/>
  <c r="AF5239" i="1"/>
  <c r="G5246" i="1"/>
  <c r="AC5246" i="1"/>
  <c r="N5247" i="1"/>
  <c r="V5241" i="1"/>
  <c r="M5248" i="1"/>
  <c r="L5249" i="1"/>
  <c r="R5242" i="1"/>
  <c r="Z5304" i="1"/>
  <c r="AA5304" i="1" s="1"/>
  <c r="AH5304" i="1" s="1"/>
  <c r="AJ5305" i="1"/>
  <c r="I5305" i="1"/>
  <c r="H5305" i="1" s="1"/>
  <c r="Y5304" i="1"/>
  <c r="C5305" i="1"/>
  <c r="J5245" i="1" l="1"/>
  <c r="O5245" i="1"/>
  <c r="V5242" i="1"/>
  <c r="F5246" i="1"/>
  <c r="AB5308" i="1"/>
  <c r="AC5247" i="1"/>
  <c r="G5247" i="1"/>
  <c r="X5306" i="1"/>
  <c r="A5307" i="1"/>
  <c r="K5306" i="1"/>
  <c r="T5241" i="1"/>
  <c r="S5242" i="1"/>
  <c r="N5248" i="1"/>
  <c r="V5243" i="1"/>
  <c r="AF5240" i="1"/>
  <c r="M5249" i="1"/>
  <c r="L5250" i="1"/>
  <c r="AE5246" i="1"/>
  <c r="Y5305" i="1"/>
  <c r="C5306" i="1"/>
  <c r="AJ5306" i="1"/>
  <c r="Z5305" i="1"/>
  <c r="I5306" i="1"/>
  <c r="H5306" i="1" s="1"/>
  <c r="Q5244" i="1"/>
  <c r="P5246" i="1" l="1"/>
  <c r="J5246" i="1"/>
  <c r="G5248" i="1"/>
  <c r="AC5248" i="1"/>
  <c r="F5247" i="1"/>
  <c r="Q5245" i="1"/>
  <c r="N5249" i="1"/>
  <c r="M5250" i="1"/>
  <c r="L5251" i="1"/>
  <c r="R5244" i="1"/>
  <c r="T5242" i="1"/>
  <c r="S5243" i="1"/>
  <c r="X5307" i="1"/>
  <c r="A5308" i="1"/>
  <c r="K5307" i="1"/>
  <c r="AE5247" i="1"/>
  <c r="AF5241" i="1"/>
  <c r="Z5306" i="1"/>
  <c r="AA5306" i="1" s="1"/>
  <c r="AH5306" i="1" s="1"/>
  <c r="AJ5307" i="1"/>
  <c r="C5307" i="1"/>
  <c r="I5307" i="1"/>
  <c r="H5307" i="1" s="1"/>
  <c r="Y5306" i="1"/>
  <c r="AB5309" i="1"/>
  <c r="O5246" i="1"/>
  <c r="P5247" i="1" l="1"/>
  <c r="P5248" i="1" s="1"/>
  <c r="Y5307" i="1"/>
  <c r="C5308" i="1"/>
  <c r="Z5307" i="1"/>
  <c r="AA5307" i="1" s="1"/>
  <c r="AH5307" i="1" s="1"/>
  <c r="AJ5308" i="1"/>
  <c r="I5308" i="1"/>
  <c r="H5308" i="1" s="1"/>
  <c r="AF5242" i="1"/>
  <c r="N5250" i="1"/>
  <c r="M5251" i="1"/>
  <c r="L5252" i="1"/>
  <c r="AB5310" i="1"/>
  <c r="G5249" i="1"/>
  <c r="AC5249" i="1"/>
  <c r="J5247" i="1"/>
  <c r="AE5248" i="1"/>
  <c r="X5308" i="1"/>
  <c r="K5308" i="1"/>
  <c r="A5309" i="1"/>
  <c r="T5243" i="1"/>
  <c r="S5244" i="1"/>
  <c r="V5244" i="1"/>
  <c r="Q5246" i="1"/>
  <c r="R5245" i="1"/>
  <c r="O5247" i="1"/>
  <c r="F5248" i="1"/>
  <c r="O5248" i="1" l="1"/>
  <c r="V5245" i="1"/>
  <c r="AB5311" i="1"/>
  <c r="J5248" i="1"/>
  <c r="Q5247" i="1"/>
  <c r="R5247" i="1" s="1"/>
  <c r="X5309" i="1"/>
  <c r="K5309" i="1"/>
  <c r="A5310" i="1"/>
  <c r="AE5249" i="1"/>
  <c r="N5251" i="1"/>
  <c r="T5244" i="1"/>
  <c r="S5245" i="1"/>
  <c r="F5249" i="1"/>
  <c r="M5252" i="1"/>
  <c r="L5253" i="1"/>
  <c r="P5249" i="1"/>
  <c r="R5246" i="1"/>
  <c r="AF5243" i="1"/>
  <c r="Y5308" i="1"/>
  <c r="C5309" i="1"/>
  <c r="Z5308" i="1"/>
  <c r="AA5308" i="1" s="1"/>
  <c r="AH5308" i="1" s="1"/>
  <c r="I5309" i="1"/>
  <c r="H5309" i="1" s="1"/>
  <c r="AJ5309" i="1"/>
  <c r="G5250" i="1"/>
  <c r="AC5250" i="1"/>
  <c r="N5252" i="1" l="1"/>
  <c r="O5249" i="1"/>
  <c r="AF5244" i="1"/>
  <c r="A5311" i="1"/>
  <c r="X5310" i="1"/>
  <c r="K5310" i="1"/>
  <c r="Q5248" i="1"/>
  <c r="AB5312" i="1"/>
  <c r="AC5251" i="1"/>
  <c r="G5251" i="1"/>
  <c r="AE5250" i="1"/>
  <c r="V5246" i="1"/>
  <c r="M5253" i="1"/>
  <c r="L5254" i="1"/>
  <c r="AJ5310" i="1"/>
  <c r="Z5309" i="1"/>
  <c r="AA5309" i="1" s="1"/>
  <c r="AH5309" i="1" s="1"/>
  <c r="C5310" i="1"/>
  <c r="I5310" i="1"/>
  <c r="H5310" i="1" s="1"/>
  <c r="Y5309" i="1"/>
  <c r="F5250" i="1"/>
  <c r="V5247" i="1"/>
  <c r="P5250" i="1"/>
  <c r="J5249" i="1"/>
  <c r="T5245" i="1"/>
  <c r="S5246" i="1"/>
  <c r="J5250" i="1" l="1"/>
  <c r="O5250" i="1"/>
  <c r="P5251" i="1"/>
  <c r="N5253" i="1"/>
  <c r="F5251" i="1"/>
  <c r="Y5310" i="1"/>
  <c r="I5311" i="1"/>
  <c r="H5311" i="1" s="1"/>
  <c r="AJ5311" i="1"/>
  <c r="Z5310" i="1"/>
  <c r="AA5310" i="1" s="1"/>
  <c r="AH5310" i="1" s="1"/>
  <c r="C5311" i="1"/>
  <c r="T5246" i="1"/>
  <c r="S5247" i="1"/>
  <c r="M5254" i="1"/>
  <c r="L5255" i="1"/>
  <c r="AE5251" i="1"/>
  <c r="Q5249" i="1"/>
  <c r="R5248" i="1"/>
  <c r="AF5245" i="1"/>
  <c r="AA5245" i="1"/>
  <c r="X5311" i="1"/>
  <c r="A5312" i="1"/>
  <c r="K5311" i="1"/>
  <c r="AB5313" i="1"/>
  <c r="AC5252" i="1"/>
  <c r="G5252" i="1"/>
  <c r="J5251" i="1" l="1"/>
  <c r="A5313" i="1"/>
  <c r="X5312" i="1"/>
  <c r="K5312" i="1"/>
  <c r="G5253" i="1"/>
  <c r="AC5253" i="1"/>
  <c r="Q5250" i="1"/>
  <c r="N5254" i="1"/>
  <c r="T5247" i="1"/>
  <c r="S5248" i="1"/>
  <c r="O5251" i="1"/>
  <c r="P5252" i="1"/>
  <c r="V5248" i="1"/>
  <c r="AJ5312" i="1"/>
  <c r="Y5311" i="1"/>
  <c r="C5312" i="1"/>
  <c r="I5312" i="1"/>
  <c r="H5312" i="1" s="1"/>
  <c r="Z5311" i="1"/>
  <c r="AA5311" i="1" s="1"/>
  <c r="AH5311" i="1" s="1"/>
  <c r="M5255" i="1"/>
  <c r="L5256" i="1"/>
  <c r="AF5246" i="1"/>
  <c r="F5252" i="1"/>
  <c r="AH5245" i="1"/>
  <c r="AE5252" i="1"/>
  <c r="AB5314" i="1"/>
  <c r="R5249" i="1"/>
  <c r="O5252" i="1" l="1"/>
  <c r="AF5247" i="1"/>
  <c r="Z5312" i="1"/>
  <c r="AA5312" i="1" s="1"/>
  <c r="AH5312" i="1" s="1"/>
  <c r="AJ5313" i="1"/>
  <c r="I5313" i="1"/>
  <c r="H5313" i="1" s="1"/>
  <c r="Y5312" i="1"/>
  <c r="C5313" i="1"/>
  <c r="V5249" i="1"/>
  <c r="G5254" i="1"/>
  <c r="AC5254" i="1"/>
  <c r="AE5253" i="1"/>
  <c r="N5255" i="1"/>
  <c r="AB5315" i="1"/>
  <c r="J5252" i="1"/>
  <c r="M5256" i="1"/>
  <c r="L5257" i="1"/>
  <c r="P5253" i="1"/>
  <c r="T5248" i="1"/>
  <c r="S5249" i="1"/>
  <c r="Q5251" i="1"/>
  <c r="R5250" i="1"/>
  <c r="F5253" i="1"/>
  <c r="X5313" i="1"/>
  <c r="K5313" i="1"/>
  <c r="A5314" i="1"/>
  <c r="J5253" i="1" l="1"/>
  <c r="Y5313" i="1"/>
  <c r="AJ5314" i="1"/>
  <c r="I5314" i="1"/>
  <c r="H5314" i="1" s="1"/>
  <c r="Z5313" i="1"/>
  <c r="AA5313" i="1" s="1"/>
  <c r="AH5313" i="1" s="1"/>
  <c r="C5314" i="1"/>
  <c r="F5254" i="1"/>
  <c r="P5254" i="1"/>
  <c r="M5257" i="1"/>
  <c r="L5258" i="1"/>
  <c r="A5315" i="1"/>
  <c r="K5314" i="1"/>
  <c r="X5314" i="1"/>
  <c r="V5250" i="1"/>
  <c r="T5249" i="1"/>
  <c r="S5250" i="1"/>
  <c r="AB5316" i="1"/>
  <c r="O5253" i="1"/>
  <c r="Q5252" i="1"/>
  <c r="AF5248" i="1"/>
  <c r="N5256" i="1"/>
  <c r="R5251" i="1"/>
  <c r="AC5255" i="1"/>
  <c r="G5255" i="1"/>
  <c r="AE5254" i="1"/>
  <c r="O5254" i="1" l="1"/>
  <c r="G5256" i="1"/>
  <c r="AC5256" i="1"/>
  <c r="T5250" i="1"/>
  <c r="S5251" i="1"/>
  <c r="N5257" i="1"/>
  <c r="AF5249" i="1"/>
  <c r="C5315" i="1"/>
  <c r="Z5314" i="1"/>
  <c r="AA5314" i="1" s="1"/>
  <c r="AH5314" i="1" s="1"/>
  <c r="AJ5315" i="1"/>
  <c r="I5315" i="1"/>
  <c r="H5315" i="1" s="1"/>
  <c r="Y5314" i="1"/>
  <c r="M5258" i="1"/>
  <c r="L5259" i="1"/>
  <c r="P5255" i="1"/>
  <c r="AE5255" i="1"/>
  <c r="V5251" i="1"/>
  <c r="AB5317" i="1"/>
  <c r="F5255" i="1"/>
  <c r="Q5253" i="1"/>
  <c r="R5253" i="1" s="1"/>
  <c r="R5252" i="1"/>
  <c r="A5316" i="1"/>
  <c r="X5315" i="1"/>
  <c r="K5315" i="1"/>
  <c r="J5254" i="1"/>
  <c r="J5255" i="1" l="1"/>
  <c r="O5255" i="1"/>
  <c r="V5253" i="1"/>
  <c r="V5252" i="1"/>
  <c r="M5259" i="1"/>
  <c r="L5260" i="1"/>
  <c r="AF5250" i="1"/>
  <c r="AC5257" i="1"/>
  <c r="G5257" i="1"/>
  <c r="Q5254" i="1"/>
  <c r="P5256" i="1"/>
  <c r="I5316" i="1"/>
  <c r="H5316" i="1" s="1"/>
  <c r="Y5315" i="1"/>
  <c r="C5316" i="1"/>
  <c r="Z5315" i="1"/>
  <c r="AA5315" i="1" s="1"/>
  <c r="AH5315" i="1" s="1"/>
  <c r="AJ5316" i="1"/>
  <c r="AE5256" i="1"/>
  <c r="K5316" i="1"/>
  <c r="A5317" i="1"/>
  <c r="X5316" i="1"/>
  <c r="AB5318" i="1"/>
  <c r="N5258" i="1"/>
  <c r="T5251" i="1"/>
  <c r="S5252" i="1"/>
  <c r="F5256" i="1"/>
  <c r="G5258" i="1" l="1"/>
  <c r="AC5258" i="1"/>
  <c r="X5317" i="1"/>
  <c r="K5317" i="1"/>
  <c r="A5318" i="1"/>
  <c r="AB5319" i="1"/>
  <c r="P5257" i="1"/>
  <c r="J5256" i="1"/>
  <c r="T5252" i="1"/>
  <c r="S5253" i="1"/>
  <c r="F5257" i="1"/>
  <c r="N5259" i="1"/>
  <c r="O5256" i="1"/>
  <c r="AF5251" i="1"/>
  <c r="Y5316" i="1"/>
  <c r="AJ5317" i="1"/>
  <c r="Z5316" i="1"/>
  <c r="AA5316" i="1" s="1"/>
  <c r="AH5316" i="1" s="1"/>
  <c r="C5317" i="1"/>
  <c r="I5317" i="1"/>
  <c r="H5317" i="1" s="1"/>
  <c r="Q5255" i="1"/>
  <c r="R5254" i="1"/>
  <c r="AE5257" i="1"/>
  <c r="M5260" i="1"/>
  <c r="L5261" i="1"/>
  <c r="O5257" i="1" l="1"/>
  <c r="J5257" i="1"/>
  <c r="M5261" i="1"/>
  <c r="L5262" i="1"/>
  <c r="G5259" i="1"/>
  <c r="AC5259" i="1"/>
  <c r="X5318" i="1"/>
  <c r="K5318" i="1"/>
  <c r="A5319" i="1"/>
  <c r="AE5258" i="1"/>
  <c r="V5254" i="1"/>
  <c r="T5253" i="1"/>
  <c r="S5254" i="1"/>
  <c r="P5258" i="1"/>
  <c r="AB5320" i="1"/>
  <c r="F5258" i="1"/>
  <c r="N5260" i="1"/>
  <c r="Q5256" i="1"/>
  <c r="R5256" i="1" s="1"/>
  <c r="R5255" i="1"/>
  <c r="AF5252" i="1"/>
  <c r="Y5317" i="1"/>
  <c r="AJ5318" i="1"/>
  <c r="Z5317" i="1"/>
  <c r="AA5317" i="1" s="1"/>
  <c r="AH5317" i="1" s="1"/>
  <c r="C5318" i="1"/>
  <c r="I5318" i="1"/>
  <c r="H5318" i="1" s="1"/>
  <c r="O5258" i="1" l="1"/>
  <c r="P5259" i="1"/>
  <c r="AF5253" i="1"/>
  <c r="Y5318" i="1"/>
  <c r="AJ5319" i="1"/>
  <c r="Z5318" i="1"/>
  <c r="AA5318" i="1" s="1"/>
  <c r="AH5318" i="1" s="1"/>
  <c r="C5319" i="1"/>
  <c r="I5319" i="1"/>
  <c r="H5319" i="1" s="1"/>
  <c r="G5260" i="1"/>
  <c r="AC5260" i="1"/>
  <c r="K5319" i="1"/>
  <c r="X5319" i="1"/>
  <c r="A5320" i="1"/>
  <c r="Q5257" i="1"/>
  <c r="AE5259" i="1"/>
  <c r="N5261" i="1"/>
  <c r="V5255" i="1"/>
  <c r="V5256" i="1"/>
  <c r="J5258" i="1"/>
  <c r="AB5321" i="1"/>
  <c r="T5254" i="1"/>
  <c r="S5255" i="1"/>
  <c r="F5259" i="1"/>
  <c r="M5262" i="1"/>
  <c r="L5263" i="1"/>
  <c r="J5259" i="1" l="1"/>
  <c r="M5263" i="1"/>
  <c r="L5264" i="1"/>
  <c r="O5259" i="1"/>
  <c r="F5260" i="1"/>
  <c r="G5261" i="1"/>
  <c r="AC5261" i="1"/>
  <c r="Q5258" i="1"/>
  <c r="R5257" i="1"/>
  <c r="N5262" i="1"/>
  <c r="AF5254" i="1"/>
  <c r="K5320" i="1"/>
  <c r="X5320" i="1"/>
  <c r="A5321" i="1"/>
  <c r="P5260" i="1"/>
  <c r="T5255" i="1"/>
  <c r="S5256" i="1"/>
  <c r="AB5322" i="1"/>
  <c r="AJ5320" i="1"/>
  <c r="I5320" i="1"/>
  <c r="H5320" i="1" s="1"/>
  <c r="Y5319" i="1"/>
  <c r="C5320" i="1"/>
  <c r="Z5319" i="1"/>
  <c r="AA5319" i="1" s="1"/>
  <c r="AH5319" i="1" s="1"/>
  <c r="AE5260" i="1"/>
  <c r="O5260" i="1" l="1"/>
  <c r="T5256" i="1"/>
  <c r="S5257" i="1"/>
  <c r="V5257" i="1"/>
  <c r="AE5261" i="1"/>
  <c r="M5264" i="1"/>
  <c r="L5265" i="1"/>
  <c r="AF5255" i="1"/>
  <c r="A5322" i="1"/>
  <c r="X5321" i="1"/>
  <c r="K5321" i="1"/>
  <c r="Q5259" i="1"/>
  <c r="R5259" i="1" s="1"/>
  <c r="R5258" i="1"/>
  <c r="F5261" i="1"/>
  <c r="AJ5321" i="1"/>
  <c r="Y5320" i="1"/>
  <c r="C5321" i="1"/>
  <c r="I5321" i="1"/>
  <c r="H5321" i="1" s="1"/>
  <c r="Z5320" i="1"/>
  <c r="AA5320" i="1" s="1"/>
  <c r="AH5320" i="1" s="1"/>
  <c r="AB5323" i="1"/>
  <c r="P5261" i="1"/>
  <c r="G5262" i="1"/>
  <c r="AC5262" i="1"/>
  <c r="J5260" i="1"/>
  <c r="N5263" i="1"/>
  <c r="AC5263" i="1" l="1"/>
  <c r="G5263" i="1"/>
  <c r="O5261" i="1"/>
  <c r="A5323" i="1"/>
  <c r="K5322" i="1"/>
  <c r="X5322" i="1"/>
  <c r="AE5262" i="1"/>
  <c r="N5264" i="1"/>
  <c r="T5257" i="1"/>
  <c r="S5258" i="1"/>
  <c r="F5262" i="1"/>
  <c r="V5259" i="1"/>
  <c r="AB5324" i="1"/>
  <c r="V5258" i="1"/>
  <c r="I5322" i="1"/>
  <c r="H5322" i="1" s="1"/>
  <c r="C5322" i="1"/>
  <c r="Y5321" i="1"/>
  <c r="AJ5322" i="1"/>
  <c r="Z5321" i="1"/>
  <c r="AA5321" i="1" s="1"/>
  <c r="AH5321" i="1" s="1"/>
  <c r="M5265" i="1"/>
  <c r="L5266" i="1"/>
  <c r="AF5256" i="1"/>
  <c r="P5262" i="1"/>
  <c r="J5261" i="1"/>
  <c r="Q5260" i="1"/>
  <c r="J5262" i="1" l="1"/>
  <c r="P5263" i="1"/>
  <c r="M5266" i="1"/>
  <c r="L5267" i="1"/>
  <c r="Q5261" i="1"/>
  <c r="R5261" i="1" s="1"/>
  <c r="R5260" i="1"/>
  <c r="AF5257" i="1"/>
  <c r="N5265" i="1"/>
  <c r="A5324" i="1"/>
  <c r="X5323" i="1"/>
  <c r="K5323" i="1"/>
  <c r="G5264" i="1"/>
  <c r="AC5264" i="1"/>
  <c r="Y5322" i="1"/>
  <c r="C5323" i="1"/>
  <c r="I5323" i="1"/>
  <c r="H5323" i="1" s="1"/>
  <c r="Z5322" i="1"/>
  <c r="AA5322" i="1" s="1"/>
  <c r="AH5322" i="1" s="1"/>
  <c r="AJ5323" i="1"/>
  <c r="F5263" i="1"/>
  <c r="AB5325" i="1"/>
  <c r="O5262" i="1"/>
  <c r="T5258" i="1"/>
  <c r="S5259" i="1"/>
  <c r="AE5263" i="1"/>
  <c r="O5263" i="1" l="1"/>
  <c r="F5264" i="1"/>
  <c r="K5324" i="1"/>
  <c r="X5324" i="1"/>
  <c r="A5325" i="1"/>
  <c r="N5266" i="1"/>
  <c r="G5265" i="1"/>
  <c r="AC5265" i="1"/>
  <c r="V5260" i="1"/>
  <c r="M5267" i="1"/>
  <c r="L5268" i="1"/>
  <c r="P5264" i="1"/>
  <c r="T5259" i="1"/>
  <c r="S5260" i="1"/>
  <c r="AJ5324" i="1"/>
  <c r="Z5323" i="1"/>
  <c r="AA5323" i="1" s="1"/>
  <c r="AH5323" i="1" s="1"/>
  <c r="C5324" i="1"/>
  <c r="Y5323" i="1"/>
  <c r="I5324" i="1"/>
  <c r="H5324" i="1" s="1"/>
  <c r="Q5262" i="1"/>
  <c r="R5262" i="1" s="1"/>
  <c r="AF5258" i="1"/>
  <c r="AB5326" i="1"/>
  <c r="J5263" i="1"/>
  <c r="V5261" i="1"/>
  <c r="AE5264" i="1"/>
  <c r="O5264" i="1" l="1"/>
  <c r="V5262" i="1"/>
  <c r="T5260" i="1"/>
  <c r="S5261" i="1"/>
  <c r="M5268" i="1"/>
  <c r="L5269" i="1"/>
  <c r="F5265" i="1"/>
  <c r="AF5259" i="1"/>
  <c r="P5265" i="1"/>
  <c r="G5266" i="1"/>
  <c r="AC5266" i="1"/>
  <c r="X5325" i="1"/>
  <c r="K5325" i="1"/>
  <c r="A5326" i="1"/>
  <c r="AB5327" i="1"/>
  <c r="Q5263" i="1"/>
  <c r="N5267" i="1"/>
  <c r="AE5265" i="1"/>
  <c r="Z5324" i="1"/>
  <c r="AA5324" i="1" s="1"/>
  <c r="AH5324" i="1" s="1"/>
  <c r="AJ5325" i="1"/>
  <c r="I5325" i="1"/>
  <c r="H5325" i="1" s="1"/>
  <c r="C5325" i="1"/>
  <c r="Y5324" i="1"/>
  <c r="J5264" i="1"/>
  <c r="O5265" i="1" l="1"/>
  <c r="AB5328" i="1"/>
  <c r="Z5325" i="1"/>
  <c r="AA5325" i="1" s="1"/>
  <c r="AH5325" i="1" s="1"/>
  <c r="I5326" i="1"/>
  <c r="H5326" i="1" s="1"/>
  <c r="AJ5326" i="1"/>
  <c r="Y5325" i="1"/>
  <c r="C5326" i="1"/>
  <c r="P5266" i="1"/>
  <c r="N5268" i="1"/>
  <c r="Q5264" i="1"/>
  <c r="J5265" i="1"/>
  <c r="M5269" i="1"/>
  <c r="L5270" i="1"/>
  <c r="AC5267" i="1"/>
  <c r="G5267" i="1"/>
  <c r="X5326" i="1"/>
  <c r="K5326" i="1"/>
  <c r="A5327" i="1"/>
  <c r="AE5266" i="1"/>
  <c r="R5263" i="1"/>
  <c r="T5261" i="1"/>
  <c r="S5262" i="1"/>
  <c r="F5266" i="1"/>
  <c r="AF5260" i="1"/>
  <c r="J5266" i="1" l="1"/>
  <c r="AF5261" i="1"/>
  <c r="M5270" i="1"/>
  <c r="L5271" i="1"/>
  <c r="AE5267" i="1"/>
  <c r="T5262" i="1"/>
  <c r="S5263" i="1"/>
  <c r="Z5326" i="1"/>
  <c r="AA5326" i="1" s="1"/>
  <c r="AH5326" i="1" s="1"/>
  <c r="C5327" i="1"/>
  <c r="Y5326" i="1"/>
  <c r="AJ5327" i="1"/>
  <c r="I5327" i="1"/>
  <c r="H5327" i="1" s="1"/>
  <c r="N5269" i="1"/>
  <c r="P5267" i="1"/>
  <c r="AC5268" i="1"/>
  <c r="G5268" i="1"/>
  <c r="AB5329" i="1"/>
  <c r="X5327" i="1"/>
  <c r="K5327" i="1"/>
  <c r="A5328" i="1"/>
  <c r="O5266" i="1"/>
  <c r="V5263" i="1"/>
  <c r="F5267" i="1"/>
  <c r="Q5265" i="1"/>
  <c r="R5264" i="1"/>
  <c r="J5267" i="1" l="1"/>
  <c r="O5267" i="1"/>
  <c r="AB5330" i="1"/>
  <c r="P5268" i="1"/>
  <c r="AF5262" i="1"/>
  <c r="K5328" i="1"/>
  <c r="X5328" i="1"/>
  <c r="A5329" i="1"/>
  <c r="V5264" i="1"/>
  <c r="Y5327" i="1"/>
  <c r="I5328" i="1"/>
  <c r="H5328" i="1" s="1"/>
  <c r="Z5327" i="1"/>
  <c r="AA5327" i="1" s="1"/>
  <c r="AH5327" i="1" s="1"/>
  <c r="AJ5328" i="1"/>
  <c r="C5328" i="1"/>
  <c r="F5268" i="1"/>
  <c r="N5270" i="1"/>
  <c r="Q5266" i="1"/>
  <c r="R5266" i="1" s="1"/>
  <c r="R5265" i="1"/>
  <c r="AE5268" i="1"/>
  <c r="M5271" i="1"/>
  <c r="L5272" i="1"/>
  <c r="AC5269" i="1"/>
  <c r="G5269" i="1"/>
  <c r="T5263" i="1"/>
  <c r="S5264" i="1"/>
  <c r="V5265" i="1" l="1"/>
  <c r="T5264" i="1"/>
  <c r="S5265" i="1"/>
  <c r="AE5269" i="1"/>
  <c r="O5268" i="1"/>
  <c r="P5269" i="1"/>
  <c r="AF5263" i="1"/>
  <c r="N5271" i="1"/>
  <c r="V5266" i="1"/>
  <c r="K5329" i="1"/>
  <c r="X5329" i="1"/>
  <c r="A5330" i="1"/>
  <c r="AC5270" i="1"/>
  <c r="G5270" i="1"/>
  <c r="Y5328" i="1"/>
  <c r="AJ5329" i="1"/>
  <c r="Z5328" i="1"/>
  <c r="AA5328" i="1" s="1"/>
  <c r="AH5328" i="1" s="1"/>
  <c r="C5329" i="1"/>
  <c r="I5329" i="1"/>
  <c r="H5329" i="1" s="1"/>
  <c r="M5272" i="1"/>
  <c r="L5273" i="1"/>
  <c r="F5269" i="1"/>
  <c r="Q5267" i="1"/>
  <c r="J5268" i="1"/>
  <c r="AB5331" i="1"/>
  <c r="O5269" i="1" l="1"/>
  <c r="J5269" i="1"/>
  <c r="AB5332" i="1"/>
  <c r="Q5268" i="1"/>
  <c r="R5268" i="1" s="1"/>
  <c r="R5267" i="1"/>
  <c r="T5265" i="1"/>
  <c r="S5266" i="1"/>
  <c r="K5330" i="1"/>
  <c r="X5330" i="1"/>
  <c r="A5331" i="1"/>
  <c r="AF5264" i="1"/>
  <c r="M5273" i="1"/>
  <c r="L5274" i="1"/>
  <c r="N5272" i="1"/>
  <c r="F5270" i="1"/>
  <c r="AJ5330" i="1"/>
  <c r="Y5329" i="1"/>
  <c r="C5330" i="1"/>
  <c r="Z5329" i="1"/>
  <c r="AA5329" i="1" s="1"/>
  <c r="AH5329" i="1" s="1"/>
  <c r="I5330" i="1"/>
  <c r="H5330" i="1" s="1"/>
  <c r="P5270" i="1"/>
  <c r="AE5270" i="1"/>
  <c r="AC5271" i="1"/>
  <c r="G5271" i="1"/>
  <c r="M5274" i="1" l="1"/>
  <c r="L5275" i="1"/>
  <c r="Y5330" i="1"/>
  <c r="C5331" i="1"/>
  <c r="I5331" i="1"/>
  <c r="H5331" i="1" s="1"/>
  <c r="Z5330" i="1"/>
  <c r="AA5330" i="1" s="1"/>
  <c r="AH5330" i="1" s="1"/>
  <c r="AJ5331" i="1"/>
  <c r="V5268" i="1"/>
  <c r="V5267" i="1"/>
  <c r="F5271" i="1"/>
  <c r="T5266" i="1"/>
  <c r="S5267" i="1"/>
  <c r="Q5269" i="1"/>
  <c r="AC5272" i="1"/>
  <c r="G5272" i="1"/>
  <c r="AF5265" i="1"/>
  <c r="AB5333" i="1"/>
  <c r="P5271" i="1"/>
  <c r="AE5271" i="1"/>
  <c r="J5270" i="1"/>
  <c r="O5270" i="1"/>
  <c r="N5273" i="1"/>
  <c r="A5332" i="1"/>
  <c r="K5331" i="1"/>
  <c r="X5331" i="1"/>
  <c r="O5271" i="1" l="1"/>
  <c r="X5332" i="1"/>
  <c r="A5333" i="1"/>
  <c r="K5332" i="1"/>
  <c r="P5272" i="1"/>
  <c r="AE5272" i="1"/>
  <c r="Q5270" i="1"/>
  <c r="R5270" i="1" s="1"/>
  <c r="R5269" i="1"/>
  <c r="T5267" i="1"/>
  <c r="S5268" i="1"/>
  <c r="Y5331" i="1"/>
  <c r="C5332" i="1"/>
  <c r="I5332" i="1"/>
  <c r="H5332" i="1" s="1"/>
  <c r="Z5331" i="1"/>
  <c r="AA5331" i="1" s="1"/>
  <c r="AH5331" i="1" s="1"/>
  <c r="AJ5332" i="1"/>
  <c r="AF5266" i="1"/>
  <c r="J5271" i="1"/>
  <c r="AC5273" i="1"/>
  <c r="G5273" i="1"/>
  <c r="N5274" i="1"/>
  <c r="AB5334" i="1"/>
  <c r="F5272" i="1"/>
  <c r="M5275" i="1"/>
  <c r="L5276" i="1"/>
  <c r="J5272" i="1" l="1"/>
  <c r="O5272" i="1"/>
  <c r="AC5274" i="1"/>
  <c r="G5274" i="1"/>
  <c r="AF5267" i="1"/>
  <c r="V5269" i="1"/>
  <c r="M5276" i="1"/>
  <c r="L5277" i="1"/>
  <c r="V5270" i="1"/>
  <c r="F5273" i="1"/>
  <c r="Q5271" i="1"/>
  <c r="P5273" i="1"/>
  <c r="X5333" i="1"/>
  <c r="A5334" i="1"/>
  <c r="K5333" i="1"/>
  <c r="N5275" i="1"/>
  <c r="AB5335" i="1"/>
  <c r="AE5273" i="1"/>
  <c r="T5268" i="1"/>
  <c r="S5269" i="1"/>
  <c r="Z5332" i="1"/>
  <c r="AA5332" i="1" s="1"/>
  <c r="AH5332" i="1" s="1"/>
  <c r="AJ5333" i="1"/>
  <c r="C5333" i="1"/>
  <c r="I5333" i="1"/>
  <c r="H5333" i="1" s="1"/>
  <c r="Y5332" i="1"/>
  <c r="J5273" i="1" l="1"/>
  <c r="AC5275" i="1"/>
  <c r="G5275" i="1"/>
  <c r="AJ5334" i="1"/>
  <c r="Y5333" i="1"/>
  <c r="C5334" i="1"/>
  <c r="I5334" i="1"/>
  <c r="H5334" i="1" s="1"/>
  <c r="Z5333" i="1"/>
  <c r="AA5333" i="1" s="1"/>
  <c r="AH5333" i="1" s="1"/>
  <c r="N5276" i="1"/>
  <c r="T5269" i="1"/>
  <c r="S5270" i="1"/>
  <c r="AB5336" i="1"/>
  <c r="P5274" i="1"/>
  <c r="M5277" i="1"/>
  <c r="L5278" i="1"/>
  <c r="K5334" i="1"/>
  <c r="X5334" i="1"/>
  <c r="A5335" i="1"/>
  <c r="F5274" i="1"/>
  <c r="AF5268" i="1"/>
  <c r="Q5272" i="1"/>
  <c r="R5271" i="1"/>
  <c r="O5273" i="1"/>
  <c r="AE5274" i="1"/>
  <c r="J5274" i="1" l="1"/>
  <c r="O5274" i="1"/>
  <c r="M5278" i="1"/>
  <c r="L5279" i="1"/>
  <c r="P5275" i="1"/>
  <c r="AC5276" i="1"/>
  <c r="G5276" i="1"/>
  <c r="F5275" i="1"/>
  <c r="V5271" i="1"/>
  <c r="K5335" i="1"/>
  <c r="X5335" i="1"/>
  <c r="A5336" i="1"/>
  <c r="AB5337" i="1"/>
  <c r="AF5269" i="1"/>
  <c r="AE5275" i="1"/>
  <c r="T5270" i="1"/>
  <c r="S5271" i="1"/>
  <c r="Q5273" i="1"/>
  <c r="R5272" i="1"/>
  <c r="Y5334" i="1"/>
  <c r="Z5334" i="1"/>
  <c r="AA5334" i="1" s="1"/>
  <c r="AH5334" i="1" s="1"/>
  <c r="AJ5335" i="1"/>
  <c r="I5335" i="1"/>
  <c r="H5335" i="1" s="1"/>
  <c r="C5335" i="1"/>
  <c r="N5277" i="1"/>
  <c r="AC5277" i="1" l="1"/>
  <c r="G5277" i="1"/>
  <c r="Q5274" i="1"/>
  <c r="X5336" i="1"/>
  <c r="A5337" i="1"/>
  <c r="K5336" i="1"/>
  <c r="AE5276" i="1"/>
  <c r="M5279" i="1"/>
  <c r="L5280" i="1"/>
  <c r="O5275" i="1"/>
  <c r="P5276" i="1"/>
  <c r="AF5270" i="1"/>
  <c r="V5272" i="1"/>
  <c r="T5271" i="1"/>
  <c r="S5272" i="1"/>
  <c r="Z5335" i="1"/>
  <c r="AJ5336" i="1"/>
  <c r="C5336" i="1"/>
  <c r="Y5335" i="1"/>
  <c r="I5336" i="1"/>
  <c r="H5336" i="1" s="1"/>
  <c r="J5275" i="1"/>
  <c r="AB5338" i="1"/>
  <c r="R5273" i="1"/>
  <c r="F5276" i="1"/>
  <c r="N5278" i="1"/>
  <c r="AC5278" i="1" l="1"/>
  <c r="G5278" i="1"/>
  <c r="T5272" i="1"/>
  <c r="S5273" i="1"/>
  <c r="V5273" i="1"/>
  <c r="AF5271" i="1"/>
  <c r="N5279" i="1"/>
  <c r="J5276" i="1"/>
  <c r="P5277" i="1"/>
  <c r="M5280" i="1"/>
  <c r="L5281" i="1"/>
  <c r="K5337" i="1"/>
  <c r="A5338" i="1"/>
  <c r="X5337" i="1"/>
  <c r="F5277" i="1"/>
  <c r="O5276" i="1"/>
  <c r="AB5339" i="1"/>
  <c r="Y5336" i="1"/>
  <c r="Z5336" i="1"/>
  <c r="AA5336" i="1" s="1"/>
  <c r="AH5336" i="1" s="1"/>
  <c r="C5337" i="1"/>
  <c r="I5337" i="1"/>
  <c r="H5337" i="1" s="1"/>
  <c r="AJ5337" i="1"/>
  <c r="Q5275" i="1"/>
  <c r="R5274" i="1"/>
  <c r="AE5277" i="1"/>
  <c r="Z5337" i="1" l="1"/>
  <c r="AA5337" i="1" s="1"/>
  <c r="AH5337" i="1" s="1"/>
  <c r="AJ5338" i="1"/>
  <c r="C5338" i="1"/>
  <c r="I5338" i="1"/>
  <c r="H5338" i="1" s="1"/>
  <c r="Y5337" i="1"/>
  <c r="N5280" i="1"/>
  <c r="T5273" i="1"/>
  <c r="S5274" i="1"/>
  <c r="X5338" i="1"/>
  <c r="A5339" i="1"/>
  <c r="K5338" i="1"/>
  <c r="AF5272" i="1"/>
  <c r="F5278" i="1"/>
  <c r="Q5276" i="1"/>
  <c r="J5277" i="1"/>
  <c r="M5281" i="1"/>
  <c r="L5282" i="1"/>
  <c r="V5274" i="1"/>
  <c r="AB5340" i="1"/>
  <c r="O5277" i="1"/>
  <c r="R5275" i="1"/>
  <c r="AE5278" i="1"/>
  <c r="AC5279" i="1"/>
  <c r="G5279" i="1"/>
  <c r="O5278" i="1" l="1"/>
  <c r="J5278" i="1"/>
  <c r="M5282" i="1"/>
  <c r="L5283" i="1"/>
  <c r="AJ5339" i="1"/>
  <c r="Y5338" i="1"/>
  <c r="C5339" i="1"/>
  <c r="Z5338" i="1"/>
  <c r="AA5338" i="1" s="1"/>
  <c r="AH5338" i="1" s="1"/>
  <c r="I5339" i="1"/>
  <c r="H5339" i="1" s="1"/>
  <c r="V5275" i="1"/>
  <c r="G5280" i="1"/>
  <c r="AC5280" i="1"/>
  <c r="F5279" i="1"/>
  <c r="T5274" i="1"/>
  <c r="S5275" i="1"/>
  <c r="P5278" i="1"/>
  <c r="Q5277" i="1"/>
  <c r="AE5279" i="1"/>
  <c r="AB5341" i="1"/>
  <c r="N5281" i="1"/>
  <c r="A5340" i="1"/>
  <c r="X5339" i="1"/>
  <c r="K5339" i="1"/>
  <c r="AF5273" i="1"/>
  <c r="R5276" i="1"/>
  <c r="O5279" i="1" l="1"/>
  <c r="J5279" i="1"/>
  <c r="G5281" i="1"/>
  <c r="AC5281" i="1"/>
  <c r="AF5274" i="1"/>
  <c r="F5280" i="1"/>
  <c r="M5283" i="1"/>
  <c r="L5284" i="1"/>
  <c r="Z5339" i="1"/>
  <c r="AA5339" i="1" s="1"/>
  <c r="AH5339" i="1" s="1"/>
  <c r="AJ5340" i="1"/>
  <c r="C5340" i="1"/>
  <c r="I5340" i="1"/>
  <c r="H5340" i="1" s="1"/>
  <c r="Y5339" i="1"/>
  <c r="Q5278" i="1"/>
  <c r="R5277" i="1"/>
  <c r="K5340" i="1"/>
  <c r="X5340" i="1"/>
  <c r="A5341" i="1"/>
  <c r="AB5342" i="1"/>
  <c r="V5276" i="1"/>
  <c r="P5279" i="1"/>
  <c r="T5275" i="1"/>
  <c r="S5276" i="1"/>
  <c r="AE5280" i="1"/>
  <c r="N5282" i="1"/>
  <c r="O5280" i="1" l="1"/>
  <c r="J5280" i="1"/>
  <c r="T5276" i="1"/>
  <c r="S5277" i="1"/>
  <c r="AF5275" i="1"/>
  <c r="AB5343" i="1"/>
  <c r="V5277" i="1"/>
  <c r="G5282" i="1"/>
  <c r="AC5282" i="1"/>
  <c r="P5280" i="1"/>
  <c r="X5341" i="1"/>
  <c r="K5341" i="1"/>
  <c r="A5342" i="1"/>
  <c r="Q5279" i="1"/>
  <c r="R5278" i="1"/>
  <c r="N5283" i="1"/>
  <c r="AE5281" i="1"/>
  <c r="Z5340" i="1"/>
  <c r="AA5340" i="1" s="1"/>
  <c r="AH5340" i="1" s="1"/>
  <c r="C5341" i="1"/>
  <c r="I5341" i="1"/>
  <c r="H5341" i="1" s="1"/>
  <c r="Y5340" i="1"/>
  <c r="AJ5341" i="1"/>
  <c r="M5284" i="1"/>
  <c r="L5285" i="1"/>
  <c r="F5281" i="1"/>
  <c r="N5284" i="1" l="1"/>
  <c r="V5278" i="1"/>
  <c r="AB5344" i="1"/>
  <c r="O5281" i="1"/>
  <c r="M5285" i="1"/>
  <c r="L5286" i="1"/>
  <c r="Q5280" i="1"/>
  <c r="R5279" i="1"/>
  <c r="C5342" i="1"/>
  <c r="I5342" i="1"/>
  <c r="H5342" i="1" s="1"/>
  <c r="Z5341" i="1"/>
  <c r="AA5341" i="1" s="1"/>
  <c r="AH5341" i="1" s="1"/>
  <c r="AJ5342" i="1"/>
  <c r="Y5341" i="1"/>
  <c r="J5281" i="1"/>
  <c r="AE5282" i="1"/>
  <c r="T5277" i="1"/>
  <c r="S5278" i="1"/>
  <c r="AC5283" i="1"/>
  <c r="G5283" i="1"/>
  <c r="A5343" i="1"/>
  <c r="X5342" i="1"/>
  <c r="K5342" i="1"/>
  <c r="P5281" i="1"/>
  <c r="F5282" i="1"/>
  <c r="AF5276" i="1"/>
  <c r="O5282" i="1" l="1"/>
  <c r="F5283" i="1"/>
  <c r="AF5277" i="1"/>
  <c r="AA5277" i="1"/>
  <c r="Q5281" i="1"/>
  <c r="R5281" i="1" s="1"/>
  <c r="R5280" i="1"/>
  <c r="Y5342" i="1"/>
  <c r="C5343" i="1"/>
  <c r="I5343" i="1"/>
  <c r="H5343" i="1" s="1"/>
  <c r="Z5342" i="1"/>
  <c r="AA5342" i="1" s="1"/>
  <c r="AH5342" i="1" s="1"/>
  <c r="AJ5343" i="1"/>
  <c r="AE5283" i="1"/>
  <c r="N5285" i="1"/>
  <c r="AB5345" i="1"/>
  <c r="V5279" i="1"/>
  <c r="P5282" i="1"/>
  <c r="J5282" i="1"/>
  <c r="X5343" i="1"/>
  <c r="A5344" i="1"/>
  <c r="K5343" i="1"/>
  <c r="M5286" i="1"/>
  <c r="L5287" i="1"/>
  <c r="T5278" i="1"/>
  <c r="S5279" i="1"/>
  <c r="AC5284" i="1"/>
  <c r="G5284" i="1"/>
  <c r="J5283" i="1" l="1"/>
  <c r="O5283" i="1"/>
  <c r="V5281" i="1"/>
  <c r="A5345" i="1"/>
  <c r="K5344" i="1"/>
  <c r="X5344" i="1"/>
  <c r="V5280" i="1"/>
  <c r="T5279" i="1"/>
  <c r="S5280" i="1"/>
  <c r="AC5285" i="1"/>
  <c r="G5285" i="1"/>
  <c r="Q5282" i="1"/>
  <c r="AH5277" i="1"/>
  <c r="Y5343" i="1"/>
  <c r="I5344" i="1"/>
  <c r="H5344" i="1" s="1"/>
  <c r="Z5343" i="1"/>
  <c r="AA5343" i="1" s="1"/>
  <c r="AH5343" i="1" s="1"/>
  <c r="AJ5344" i="1"/>
  <c r="C5344" i="1"/>
  <c r="F5284" i="1"/>
  <c r="M5287" i="1"/>
  <c r="L5288" i="1"/>
  <c r="N5286" i="1"/>
  <c r="AF5278" i="1"/>
  <c r="AE5284" i="1"/>
  <c r="P5283" i="1"/>
  <c r="AB5346" i="1"/>
  <c r="O5284" i="1" l="1"/>
  <c r="AB5347" i="1"/>
  <c r="P5284" i="1"/>
  <c r="N5287" i="1"/>
  <c r="M5288" i="1"/>
  <c r="L5289" i="1"/>
  <c r="T5280" i="1"/>
  <c r="S5281" i="1"/>
  <c r="X5345" i="1"/>
  <c r="K5345" i="1"/>
  <c r="A5346" i="1"/>
  <c r="F5285" i="1"/>
  <c r="AF5279" i="1"/>
  <c r="Y5344" i="1"/>
  <c r="AJ5345" i="1"/>
  <c r="I5345" i="1"/>
  <c r="H5345" i="1" s="1"/>
  <c r="Z5344" i="1"/>
  <c r="AA5344" i="1" s="1"/>
  <c r="AH5344" i="1" s="1"/>
  <c r="C5345" i="1"/>
  <c r="AC5286" i="1"/>
  <c r="G5286" i="1"/>
  <c r="J5284" i="1"/>
  <c r="Q5283" i="1"/>
  <c r="R5282" i="1"/>
  <c r="AE5285" i="1"/>
  <c r="AE5286" i="1" l="1"/>
  <c r="Y5345" i="1"/>
  <c r="AJ5346" i="1"/>
  <c r="Z5345" i="1"/>
  <c r="AA5345" i="1" s="1"/>
  <c r="AH5345" i="1" s="1"/>
  <c r="C5346" i="1"/>
  <c r="I5346" i="1"/>
  <c r="H5346" i="1" s="1"/>
  <c r="V5282" i="1"/>
  <c r="J5285" i="1"/>
  <c r="N5288" i="1"/>
  <c r="Q5284" i="1"/>
  <c r="R5283" i="1"/>
  <c r="F5286" i="1"/>
  <c r="O5285" i="1"/>
  <c r="M5289" i="1"/>
  <c r="L5290" i="1"/>
  <c r="AB5348" i="1"/>
  <c r="T5281" i="1"/>
  <c r="S5282" i="1"/>
  <c r="AC5287" i="1"/>
  <c r="G5287" i="1"/>
  <c r="X5346" i="1"/>
  <c r="A5347" i="1"/>
  <c r="K5346" i="1"/>
  <c r="AF5280" i="1"/>
  <c r="P5285" i="1"/>
  <c r="J5286" i="1" l="1"/>
  <c r="AC5288" i="1"/>
  <c r="G5288" i="1"/>
  <c r="AE5287" i="1"/>
  <c r="I5347" i="1"/>
  <c r="H5347" i="1" s="1"/>
  <c r="Y5346" i="1"/>
  <c r="AJ5347" i="1"/>
  <c r="Z5346" i="1"/>
  <c r="AA5346" i="1" s="1"/>
  <c r="AH5346" i="1" s="1"/>
  <c r="C5347" i="1"/>
  <c r="AB5349" i="1"/>
  <c r="Q5285" i="1"/>
  <c r="R5285" i="1" s="1"/>
  <c r="R5284" i="1"/>
  <c r="K5347" i="1"/>
  <c r="A5348" i="1"/>
  <c r="X5347" i="1"/>
  <c r="V5283" i="1"/>
  <c r="P5286" i="1"/>
  <c r="T5282" i="1"/>
  <c r="S5283" i="1"/>
  <c r="M5290" i="1"/>
  <c r="N5290" i="1" s="1"/>
  <c r="L5291" i="1"/>
  <c r="N5289" i="1"/>
  <c r="O5286" i="1"/>
  <c r="F5287" i="1"/>
  <c r="AF5281" i="1"/>
  <c r="AF5282" i="1" l="1"/>
  <c r="V5284" i="1"/>
  <c r="AB5350" i="1"/>
  <c r="AC5290" i="1"/>
  <c r="AE5290" i="1" s="1"/>
  <c r="P5287" i="1"/>
  <c r="C5348" i="1"/>
  <c r="Y5347" i="1"/>
  <c r="Z5347" i="1"/>
  <c r="AA5347" i="1" s="1"/>
  <c r="AH5347" i="1" s="1"/>
  <c r="AJ5348" i="1"/>
  <c r="I5348" i="1"/>
  <c r="H5348" i="1" s="1"/>
  <c r="Q5286" i="1"/>
  <c r="R5286" i="1" s="1"/>
  <c r="V5285" i="1"/>
  <c r="J5287" i="1"/>
  <c r="M5291" i="1"/>
  <c r="N5291" i="1" s="1"/>
  <c r="L5292" i="1"/>
  <c r="X5348" i="1"/>
  <c r="K5348" i="1"/>
  <c r="A5349" i="1"/>
  <c r="F5288" i="1"/>
  <c r="AC5289" i="1"/>
  <c r="G5289" i="1"/>
  <c r="O5287" i="1"/>
  <c r="T5283" i="1"/>
  <c r="S5284" i="1"/>
  <c r="AE5288" i="1"/>
  <c r="J5288" i="1" l="1"/>
  <c r="AF5283" i="1"/>
  <c r="Y5348" i="1"/>
  <c r="Z5348" i="1"/>
  <c r="AA5348" i="1" s="1"/>
  <c r="AH5348" i="1" s="1"/>
  <c r="C5349" i="1"/>
  <c r="AJ5349" i="1"/>
  <c r="I5349" i="1"/>
  <c r="H5349" i="1" s="1"/>
  <c r="F5289" i="1"/>
  <c r="O5288" i="1"/>
  <c r="M5292" i="1"/>
  <c r="N5292" i="1" s="1"/>
  <c r="L5293" i="1"/>
  <c r="G5290" i="1"/>
  <c r="G5291" i="1" s="1"/>
  <c r="V5286" i="1"/>
  <c r="AE5289" i="1"/>
  <c r="A5350" i="1"/>
  <c r="K5349" i="1"/>
  <c r="X5349" i="1"/>
  <c r="T5284" i="1"/>
  <c r="S5285" i="1"/>
  <c r="Q5287" i="1"/>
  <c r="R5287" i="1" s="1"/>
  <c r="P5288" i="1"/>
  <c r="AB5351" i="1"/>
  <c r="AC5291" i="1"/>
  <c r="AE5291" i="1" s="1"/>
  <c r="J5289" i="1" l="1"/>
  <c r="T5285" i="1"/>
  <c r="S5286" i="1"/>
  <c r="Y5349" i="1"/>
  <c r="I5350" i="1"/>
  <c r="H5350" i="1" s="1"/>
  <c r="Z5349" i="1"/>
  <c r="AA5349" i="1" s="1"/>
  <c r="AH5349" i="1" s="1"/>
  <c r="C5350" i="1"/>
  <c r="AJ5350" i="1"/>
  <c r="F5290" i="1"/>
  <c r="J5290" i="1" s="1"/>
  <c r="AB5352" i="1"/>
  <c r="Q5288" i="1"/>
  <c r="R5288" i="1" s="1"/>
  <c r="AF5284" i="1"/>
  <c r="AC5292" i="1"/>
  <c r="AE5292" i="1" s="1"/>
  <c r="G5292" i="1"/>
  <c r="O5289" i="1"/>
  <c r="V5287" i="1"/>
  <c r="P5289" i="1"/>
  <c r="A5351" i="1"/>
  <c r="X5350" i="1"/>
  <c r="K5350" i="1"/>
  <c r="M5293" i="1"/>
  <c r="N5293" i="1" s="1"/>
  <c r="L5294" i="1"/>
  <c r="O5290" i="1" l="1"/>
  <c r="F5291" i="1"/>
  <c r="F5292" i="1" s="1"/>
  <c r="J5292" i="1" s="1"/>
  <c r="AC5293" i="1"/>
  <c r="AE5293" i="1" s="1"/>
  <c r="G5293" i="1"/>
  <c r="X5351" i="1"/>
  <c r="K5351" i="1"/>
  <c r="A5352" i="1"/>
  <c r="AF5285" i="1"/>
  <c r="V5288" i="1"/>
  <c r="AB5353" i="1"/>
  <c r="M5294" i="1"/>
  <c r="N5294" i="1" s="1"/>
  <c r="L5295" i="1"/>
  <c r="P5290" i="1"/>
  <c r="P5291" i="1" s="1"/>
  <c r="P5292" i="1" s="1"/>
  <c r="P5293" i="1" s="1"/>
  <c r="P5294" i="1" s="1"/>
  <c r="Q5289" i="1"/>
  <c r="Z5350" i="1"/>
  <c r="AA5350" i="1" s="1"/>
  <c r="AH5350" i="1" s="1"/>
  <c r="C5351" i="1"/>
  <c r="I5351" i="1"/>
  <c r="H5351" i="1" s="1"/>
  <c r="Y5350" i="1"/>
  <c r="AJ5351" i="1"/>
  <c r="T5286" i="1"/>
  <c r="S5287" i="1"/>
  <c r="O5291" i="1" l="1"/>
  <c r="J5291" i="1"/>
  <c r="O5292" i="1"/>
  <c r="AF5286" i="1"/>
  <c r="M5295" i="1"/>
  <c r="N5295" i="1" s="1"/>
  <c r="P5295" i="1"/>
  <c r="L5296" i="1"/>
  <c r="Y5351" i="1"/>
  <c r="I5352" i="1"/>
  <c r="H5352" i="1" s="1"/>
  <c r="Z5351" i="1"/>
  <c r="AA5351" i="1" s="1"/>
  <c r="AH5351" i="1" s="1"/>
  <c r="C5352" i="1"/>
  <c r="AJ5352" i="1"/>
  <c r="Q5290" i="1"/>
  <c r="AB5354" i="1"/>
  <c r="A5353" i="1"/>
  <c r="X5352" i="1"/>
  <c r="K5352" i="1"/>
  <c r="F5293" i="1"/>
  <c r="O5293" i="1" s="1"/>
  <c r="T5287" i="1"/>
  <c r="S5288" i="1"/>
  <c r="AC5294" i="1"/>
  <c r="AE5294" i="1" s="1"/>
  <c r="G5294" i="1"/>
  <c r="R5289" i="1"/>
  <c r="J5293" i="1" l="1"/>
  <c r="Q5291" i="1"/>
  <c r="R5290" i="1"/>
  <c r="V5290" i="1" s="1"/>
  <c r="AF5287" i="1"/>
  <c r="X5353" i="1"/>
  <c r="A5354" i="1"/>
  <c r="K5353" i="1"/>
  <c r="M5296" i="1"/>
  <c r="N5296" i="1" s="1"/>
  <c r="P5296" i="1"/>
  <c r="L5297" i="1"/>
  <c r="V5289" i="1"/>
  <c r="F5294" i="1"/>
  <c r="O5294" i="1" s="1"/>
  <c r="T5288" i="1"/>
  <c r="S5289" i="1"/>
  <c r="Z5352" i="1"/>
  <c r="AA5352" i="1" s="1"/>
  <c r="AH5352" i="1" s="1"/>
  <c r="C5353" i="1"/>
  <c r="AJ5353" i="1"/>
  <c r="I5353" i="1"/>
  <c r="H5353" i="1" s="1"/>
  <c r="Y5352" i="1"/>
  <c r="AB5355" i="1"/>
  <c r="AC5295" i="1"/>
  <c r="AE5295" i="1" s="1"/>
  <c r="G5295" i="1"/>
  <c r="F5295" i="1" l="1"/>
  <c r="J5295" i="1" s="1"/>
  <c r="T5289" i="1"/>
  <c r="S5290" i="1"/>
  <c r="J5294" i="1"/>
  <c r="Y5353" i="1"/>
  <c r="Z5353" i="1"/>
  <c r="AA5353" i="1" s="1"/>
  <c r="AH5353" i="1" s="1"/>
  <c r="C5354" i="1"/>
  <c r="I5354" i="1"/>
  <c r="H5354" i="1" s="1"/>
  <c r="AJ5354" i="1"/>
  <c r="AC5296" i="1"/>
  <c r="AE5296" i="1" s="1"/>
  <c r="G5296" i="1"/>
  <c r="AF5288" i="1"/>
  <c r="M5297" i="1"/>
  <c r="N5297" i="1" s="1"/>
  <c r="P5297" i="1"/>
  <c r="L5298" i="1"/>
  <c r="Q5292" i="1"/>
  <c r="R5291" i="1"/>
  <c r="V5291" i="1" s="1"/>
  <c r="AB5356" i="1"/>
  <c r="K5354" i="1"/>
  <c r="A5355" i="1"/>
  <c r="X5354" i="1"/>
  <c r="O5295" i="1" l="1"/>
  <c r="Y5354" i="1"/>
  <c r="C5355" i="1"/>
  <c r="Z5354" i="1"/>
  <c r="AA5354" i="1" s="1"/>
  <c r="AH5354" i="1" s="1"/>
  <c r="AJ5355" i="1"/>
  <c r="I5355" i="1"/>
  <c r="H5355" i="1" s="1"/>
  <c r="T5290" i="1"/>
  <c r="AF5290" i="1" s="1"/>
  <c r="S5291" i="1"/>
  <c r="AC5297" i="1"/>
  <c r="AE5297" i="1" s="1"/>
  <c r="G5297" i="1"/>
  <c r="AF5289" i="1"/>
  <c r="AB5357" i="1"/>
  <c r="Q5293" i="1"/>
  <c r="R5292" i="1"/>
  <c r="V5292" i="1" s="1"/>
  <c r="A5356" i="1"/>
  <c r="K5355" i="1"/>
  <c r="X5355" i="1"/>
  <c r="M5298" i="1"/>
  <c r="N5298" i="1" s="1"/>
  <c r="P5298" i="1"/>
  <c r="L5299" i="1"/>
  <c r="F5296" i="1"/>
  <c r="J5296" i="1" s="1"/>
  <c r="O5296" i="1" l="1"/>
  <c r="Q5294" i="1"/>
  <c r="R5293" i="1"/>
  <c r="V5293" i="1" s="1"/>
  <c r="AB5358" i="1"/>
  <c r="T5291" i="1"/>
  <c r="AF5291" i="1" s="1"/>
  <c r="S5292" i="1"/>
  <c r="AC5298" i="1"/>
  <c r="AE5298" i="1" s="1"/>
  <c r="G5298" i="1"/>
  <c r="X5356" i="1"/>
  <c r="A5357" i="1"/>
  <c r="K5356" i="1"/>
  <c r="F5297" i="1"/>
  <c r="J5297" i="1" s="1"/>
  <c r="M5299" i="1"/>
  <c r="N5299" i="1" s="1"/>
  <c r="P5299" i="1"/>
  <c r="L5300" i="1"/>
  <c r="C5356" i="1"/>
  <c r="I5356" i="1"/>
  <c r="H5356" i="1" s="1"/>
  <c r="Y5355" i="1"/>
  <c r="Z5355" i="1"/>
  <c r="AA5355" i="1" s="1"/>
  <c r="AH5355" i="1" s="1"/>
  <c r="AJ5356" i="1"/>
  <c r="O5297" i="1" l="1"/>
  <c r="AC5299" i="1"/>
  <c r="AE5299" i="1" s="1"/>
  <c r="G5299" i="1"/>
  <c r="I5357" i="1"/>
  <c r="H5357" i="1" s="1"/>
  <c r="Y5356" i="1"/>
  <c r="AJ5357" i="1"/>
  <c r="Z5356" i="1"/>
  <c r="AA5356" i="1" s="1"/>
  <c r="AH5356" i="1" s="1"/>
  <c r="C5357" i="1"/>
  <c r="AB5359" i="1"/>
  <c r="M5300" i="1"/>
  <c r="N5300" i="1" s="1"/>
  <c r="P5300" i="1"/>
  <c r="L5301" i="1"/>
  <c r="Q5295" i="1"/>
  <c r="R5294" i="1"/>
  <c r="V5294" i="1" s="1"/>
  <c r="F5298" i="1"/>
  <c r="J5298" i="1" s="1"/>
  <c r="T5292" i="1"/>
  <c r="AF5292" i="1" s="1"/>
  <c r="S5293" i="1"/>
  <c r="K5357" i="1"/>
  <c r="A5358" i="1"/>
  <c r="X5357" i="1"/>
  <c r="O5298" i="1" l="1"/>
  <c r="AC5300" i="1"/>
  <c r="AE5300" i="1" s="1"/>
  <c r="G5300" i="1"/>
  <c r="K5358" i="1"/>
  <c r="A5359" i="1"/>
  <c r="X5358" i="1"/>
  <c r="T5293" i="1"/>
  <c r="AF5293" i="1" s="1"/>
  <c r="S5294" i="1"/>
  <c r="M5301" i="1"/>
  <c r="N5301" i="1" s="1"/>
  <c r="P5301" i="1"/>
  <c r="L5302" i="1"/>
  <c r="AB5360" i="1"/>
  <c r="F5299" i="1"/>
  <c r="J5299" i="1" s="1"/>
  <c r="Y5357" i="1"/>
  <c r="C5358" i="1"/>
  <c r="I5358" i="1"/>
  <c r="H5358" i="1" s="1"/>
  <c r="Z5357" i="1"/>
  <c r="AA5357" i="1" s="1"/>
  <c r="AH5357" i="1" s="1"/>
  <c r="AJ5358" i="1"/>
  <c r="Q5296" i="1"/>
  <c r="R5295" i="1"/>
  <c r="V5295" i="1" s="1"/>
  <c r="O5299" i="1" l="1"/>
  <c r="AB5361" i="1"/>
  <c r="Q5297" i="1"/>
  <c r="R5296" i="1"/>
  <c r="V5296" i="1" s="1"/>
  <c r="X5359" i="1"/>
  <c r="K5359" i="1"/>
  <c r="A5360" i="1"/>
  <c r="AC5301" i="1"/>
  <c r="AE5301" i="1" s="1"/>
  <c r="G5301" i="1"/>
  <c r="F5300" i="1"/>
  <c r="O5300" i="1" s="1"/>
  <c r="M5302" i="1"/>
  <c r="N5302" i="1" s="1"/>
  <c r="P5302" i="1"/>
  <c r="L5303" i="1"/>
  <c r="T5294" i="1"/>
  <c r="AF5294" i="1" s="1"/>
  <c r="S5295" i="1"/>
  <c r="Z5358" i="1"/>
  <c r="AA5358" i="1" s="1"/>
  <c r="AH5358" i="1" s="1"/>
  <c r="AJ5359" i="1"/>
  <c r="I5359" i="1"/>
  <c r="H5359" i="1" s="1"/>
  <c r="Y5358" i="1"/>
  <c r="C5359" i="1"/>
  <c r="J5300" i="1" l="1"/>
  <c r="Y5359" i="1"/>
  <c r="Z5359" i="1"/>
  <c r="AA5359" i="1" s="1"/>
  <c r="AH5359" i="1" s="1"/>
  <c r="C5360" i="1"/>
  <c r="AJ5360" i="1"/>
  <c r="I5360" i="1"/>
  <c r="H5360" i="1" s="1"/>
  <c r="Q5298" i="1"/>
  <c r="R5297" i="1"/>
  <c r="V5297" i="1" s="1"/>
  <c r="M5303" i="1"/>
  <c r="N5303" i="1" s="1"/>
  <c r="P5303" i="1"/>
  <c r="L5304" i="1"/>
  <c r="AB5362" i="1"/>
  <c r="AC5302" i="1"/>
  <c r="AE5302" i="1" s="1"/>
  <c r="G5302" i="1"/>
  <c r="F5301" i="1"/>
  <c r="O5301" i="1" s="1"/>
  <c r="A5361" i="1"/>
  <c r="X5360" i="1"/>
  <c r="K5360" i="1"/>
  <c r="T5295" i="1"/>
  <c r="AF5295" i="1" s="1"/>
  <c r="S5296" i="1"/>
  <c r="AC5303" i="1" l="1"/>
  <c r="AE5303" i="1" s="1"/>
  <c r="G5303" i="1"/>
  <c r="T5296" i="1"/>
  <c r="AF5296" i="1" s="1"/>
  <c r="S5297" i="1"/>
  <c r="A5362" i="1"/>
  <c r="X5361" i="1"/>
  <c r="K5361" i="1"/>
  <c r="AB5363" i="1"/>
  <c r="M5304" i="1"/>
  <c r="N5304" i="1" s="1"/>
  <c r="P5304" i="1"/>
  <c r="L5305" i="1"/>
  <c r="J5301" i="1"/>
  <c r="Y5360" i="1"/>
  <c r="C5361" i="1"/>
  <c r="I5361" i="1"/>
  <c r="H5361" i="1" s="1"/>
  <c r="Z5360" i="1"/>
  <c r="AA5360" i="1" s="1"/>
  <c r="AH5360" i="1" s="1"/>
  <c r="AJ5361" i="1"/>
  <c r="F5302" i="1"/>
  <c r="O5302" i="1" s="1"/>
  <c r="Q5299" i="1"/>
  <c r="R5298" i="1"/>
  <c r="V5298" i="1" s="1"/>
  <c r="AC5304" i="1" l="1"/>
  <c r="AE5304" i="1" s="1"/>
  <c r="G5304" i="1"/>
  <c r="M5305" i="1"/>
  <c r="N5305" i="1" s="1"/>
  <c r="P5305" i="1"/>
  <c r="L5306" i="1"/>
  <c r="C5362" i="1"/>
  <c r="Z5361" i="1"/>
  <c r="AA5361" i="1" s="1"/>
  <c r="AH5361" i="1" s="1"/>
  <c r="AJ5362" i="1"/>
  <c r="Y5361" i="1"/>
  <c r="I5362" i="1"/>
  <c r="H5362" i="1" s="1"/>
  <c r="F5303" i="1"/>
  <c r="J5303" i="1" s="1"/>
  <c r="Q5300" i="1"/>
  <c r="R5299" i="1"/>
  <c r="V5299" i="1" s="1"/>
  <c r="J5302" i="1"/>
  <c r="AB5364" i="1"/>
  <c r="K5362" i="1"/>
  <c r="X5362" i="1"/>
  <c r="A5363" i="1"/>
  <c r="T5297" i="1"/>
  <c r="AF5297" i="1" s="1"/>
  <c r="S5298" i="1"/>
  <c r="O5303" i="1" l="1"/>
  <c r="A5364" i="1"/>
  <c r="K5363" i="1"/>
  <c r="X5363" i="1"/>
  <c r="T5298" i="1"/>
  <c r="AF5298" i="1" s="1"/>
  <c r="S5299" i="1"/>
  <c r="AC5305" i="1"/>
  <c r="AE5305" i="1" s="1"/>
  <c r="G5305" i="1"/>
  <c r="F5304" i="1"/>
  <c r="J5304" i="1" s="1"/>
  <c r="AB5365" i="1"/>
  <c r="M5306" i="1"/>
  <c r="N5306" i="1" s="1"/>
  <c r="L5307" i="1"/>
  <c r="Y5362" i="1"/>
  <c r="AJ5363" i="1"/>
  <c r="I5363" i="1"/>
  <c r="H5363" i="1" s="1"/>
  <c r="Z5362" i="1"/>
  <c r="AA5362" i="1" s="1"/>
  <c r="AH5362" i="1" s="1"/>
  <c r="C5363" i="1"/>
  <c r="Q5301" i="1"/>
  <c r="R5300" i="1"/>
  <c r="V5300" i="1" s="1"/>
  <c r="O5304" i="1" l="1"/>
  <c r="Q5302" i="1"/>
  <c r="R5301" i="1"/>
  <c r="V5301" i="1" s="1"/>
  <c r="Z5363" i="1"/>
  <c r="AA5363" i="1" s="1"/>
  <c r="AH5363" i="1" s="1"/>
  <c r="AJ5364" i="1"/>
  <c r="C5364" i="1"/>
  <c r="Y5363" i="1"/>
  <c r="I5364" i="1"/>
  <c r="H5364" i="1" s="1"/>
  <c r="AC5306" i="1"/>
  <c r="AE5306" i="1" s="1"/>
  <c r="G5306" i="1"/>
  <c r="M5307" i="1"/>
  <c r="N5307" i="1" s="1"/>
  <c r="L5308" i="1"/>
  <c r="AB5366" i="1"/>
  <c r="F5305" i="1"/>
  <c r="O5305" i="1" s="1"/>
  <c r="T5299" i="1"/>
  <c r="AF5299" i="1" s="1"/>
  <c r="S5300" i="1"/>
  <c r="X5364" i="1"/>
  <c r="A5365" i="1"/>
  <c r="K5364" i="1"/>
  <c r="J5305" i="1" l="1"/>
  <c r="P5306" i="1"/>
  <c r="P5307" i="1" s="1"/>
  <c r="P5308" i="1" s="1"/>
  <c r="AB5367" i="1"/>
  <c r="I5365" i="1"/>
  <c r="H5365" i="1" s="1"/>
  <c r="Y5364" i="1"/>
  <c r="C5365" i="1"/>
  <c r="Z5364" i="1"/>
  <c r="AA5364" i="1" s="1"/>
  <c r="AH5364" i="1" s="1"/>
  <c r="AJ5365" i="1"/>
  <c r="X5365" i="1"/>
  <c r="A5366" i="1"/>
  <c r="K5365" i="1"/>
  <c r="G5307" i="1"/>
  <c r="AC5307" i="1"/>
  <c r="AE5307" i="1" s="1"/>
  <c r="T5300" i="1"/>
  <c r="AF5300" i="1" s="1"/>
  <c r="S5301" i="1"/>
  <c r="M5308" i="1"/>
  <c r="N5308" i="1" s="1"/>
  <c r="L5309" i="1"/>
  <c r="F5306" i="1"/>
  <c r="J5306" i="1" s="1"/>
  <c r="Q5303" i="1"/>
  <c r="R5302" i="1"/>
  <c r="V5302" i="1" s="1"/>
  <c r="AC5308" i="1" l="1"/>
  <c r="AE5308" i="1" s="1"/>
  <c r="G5308" i="1"/>
  <c r="M5309" i="1"/>
  <c r="N5309" i="1" s="1"/>
  <c r="P5309" i="1"/>
  <c r="L5310" i="1"/>
  <c r="T5301" i="1"/>
  <c r="AF5301" i="1" s="1"/>
  <c r="S5302" i="1"/>
  <c r="X5366" i="1"/>
  <c r="K5366" i="1"/>
  <c r="A5367" i="1"/>
  <c r="F5307" i="1"/>
  <c r="J5307" i="1" s="1"/>
  <c r="C5366" i="1"/>
  <c r="I5366" i="1"/>
  <c r="H5366" i="1" s="1"/>
  <c r="Z5365" i="1"/>
  <c r="Y5365" i="1"/>
  <c r="AJ5366" i="1"/>
  <c r="Q5304" i="1"/>
  <c r="R5303" i="1"/>
  <c r="V5303" i="1" s="1"/>
  <c r="O5306" i="1"/>
  <c r="AB5368" i="1"/>
  <c r="O5307" i="1" l="1"/>
  <c r="Y5366" i="1"/>
  <c r="AJ5367" i="1"/>
  <c r="Z5366" i="1"/>
  <c r="AA5366" i="1" s="1"/>
  <c r="AH5366" i="1" s="1"/>
  <c r="C5367" i="1"/>
  <c r="I5367" i="1"/>
  <c r="H5367" i="1" s="1"/>
  <c r="M5310" i="1"/>
  <c r="N5310" i="1" s="1"/>
  <c r="P5310" i="1"/>
  <c r="L5311" i="1"/>
  <c r="AB5369" i="1"/>
  <c r="F5308" i="1"/>
  <c r="J5308" i="1" s="1"/>
  <c r="Q5305" i="1"/>
  <c r="R5304" i="1"/>
  <c r="V5304" i="1" s="1"/>
  <c r="K5367" i="1"/>
  <c r="X5367" i="1"/>
  <c r="A5368" i="1"/>
  <c r="T5302" i="1"/>
  <c r="AF5302" i="1" s="1"/>
  <c r="S5303" i="1"/>
  <c r="G5309" i="1"/>
  <c r="AC5309" i="1"/>
  <c r="AE5309" i="1" s="1"/>
  <c r="O5308" i="1" l="1"/>
  <c r="G5310" i="1"/>
  <c r="AC5310" i="1"/>
  <c r="AE5310" i="1" s="1"/>
  <c r="Q5306" i="1"/>
  <c r="R5305" i="1"/>
  <c r="V5305" i="1" s="1"/>
  <c r="AB5370" i="1"/>
  <c r="A5369" i="1"/>
  <c r="X5368" i="1"/>
  <c r="K5368" i="1"/>
  <c r="M5311" i="1"/>
  <c r="N5311" i="1" s="1"/>
  <c r="P5311" i="1"/>
  <c r="L5312" i="1"/>
  <c r="T5303" i="1"/>
  <c r="AF5303" i="1" s="1"/>
  <c r="S5304" i="1"/>
  <c r="AJ5368" i="1"/>
  <c r="I5368" i="1"/>
  <c r="H5368" i="1" s="1"/>
  <c r="Y5367" i="1"/>
  <c r="C5368" i="1"/>
  <c r="Z5367" i="1"/>
  <c r="AA5367" i="1" s="1"/>
  <c r="AH5367" i="1" s="1"/>
  <c r="F5309" i="1"/>
  <c r="J5309" i="1" s="1"/>
  <c r="O5309" i="1" l="1"/>
  <c r="Q5307" i="1"/>
  <c r="R5306" i="1"/>
  <c r="V5306" i="1" s="1"/>
  <c r="AC5311" i="1"/>
  <c r="AE5311" i="1" s="1"/>
  <c r="G5311" i="1"/>
  <c r="X5369" i="1"/>
  <c r="A5370" i="1"/>
  <c r="K5369" i="1"/>
  <c r="M5312" i="1"/>
  <c r="N5312" i="1" s="1"/>
  <c r="P5312" i="1"/>
  <c r="L5313" i="1"/>
  <c r="F5310" i="1"/>
  <c r="O5310" i="1" s="1"/>
  <c r="T5304" i="1"/>
  <c r="AF5304" i="1" s="1"/>
  <c r="S5305" i="1"/>
  <c r="Z5368" i="1"/>
  <c r="AA5368" i="1" s="1"/>
  <c r="AH5368" i="1" s="1"/>
  <c r="AJ5369" i="1"/>
  <c r="I5369" i="1"/>
  <c r="H5369" i="1" s="1"/>
  <c r="Y5368" i="1"/>
  <c r="C5369" i="1"/>
  <c r="AB5371" i="1"/>
  <c r="J5310" i="1" l="1"/>
  <c r="M5313" i="1"/>
  <c r="N5313" i="1" s="1"/>
  <c r="P5313" i="1"/>
  <c r="L5314" i="1"/>
  <c r="A5371" i="1"/>
  <c r="X5370" i="1"/>
  <c r="K5370" i="1"/>
  <c r="AB5372" i="1"/>
  <c r="T5305" i="1"/>
  <c r="S5306" i="1"/>
  <c r="AJ5370" i="1"/>
  <c r="Y5369" i="1"/>
  <c r="C5370" i="1"/>
  <c r="Z5369" i="1"/>
  <c r="AA5369" i="1" s="1"/>
  <c r="AH5369" i="1" s="1"/>
  <c r="I5370" i="1"/>
  <c r="H5370" i="1" s="1"/>
  <c r="Q5308" i="1"/>
  <c r="R5307" i="1"/>
  <c r="V5307" i="1" s="1"/>
  <c r="F5311" i="1"/>
  <c r="O5311" i="1" s="1"/>
  <c r="G5312" i="1"/>
  <c r="AC5312" i="1"/>
  <c r="AE5312" i="1" s="1"/>
  <c r="J5311" i="1" l="1"/>
  <c r="G5313" i="1"/>
  <c r="AC5313" i="1"/>
  <c r="AE5313" i="1" s="1"/>
  <c r="F5312" i="1"/>
  <c r="J5312" i="1" s="1"/>
  <c r="T5306" i="1"/>
  <c r="AF5306" i="1" s="1"/>
  <c r="S5307" i="1"/>
  <c r="M5314" i="1"/>
  <c r="N5314" i="1" s="1"/>
  <c r="P5314" i="1"/>
  <c r="L5315" i="1"/>
  <c r="X5371" i="1"/>
  <c r="A5372" i="1"/>
  <c r="K5371" i="1"/>
  <c r="Q5309" i="1"/>
  <c r="R5308" i="1"/>
  <c r="V5308" i="1" s="1"/>
  <c r="AF5305" i="1"/>
  <c r="AA5305" i="1"/>
  <c r="AB5373" i="1"/>
  <c r="AJ5371" i="1"/>
  <c r="I5371" i="1"/>
  <c r="H5371" i="1" s="1"/>
  <c r="Y5370" i="1"/>
  <c r="Z5370" i="1"/>
  <c r="AA5370" i="1" s="1"/>
  <c r="AH5370" i="1" s="1"/>
  <c r="C5371" i="1"/>
  <c r="AB5374" i="1" l="1"/>
  <c r="Q5310" i="1"/>
  <c r="R5309" i="1"/>
  <c r="V5309" i="1" s="1"/>
  <c r="A5373" i="1"/>
  <c r="K5372" i="1"/>
  <c r="X5372" i="1"/>
  <c r="AJ5372" i="1"/>
  <c r="Y5371" i="1"/>
  <c r="C5372" i="1"/>
  <c r="I5372" i="1"/>
  <c r="H5372" i="1" s="1"/>
  <c r="Z5371" i="1"/>
  <c r="AA5371" i="1" s="1"/>
  <c r="AH5371" i="1" s="1"/>
  <c r="F5313" i="1"/>
  <c r="O5313" i="1" s="1"/>
  <c r="G5314" i="1"/>
  <c r="AC5314" i="1"/>
  <c r="AE5314" i="1" s="1"/>
  <c r="O5312" i="1"/>
  <c r="AH5305" i="1"/>
  <c r="M5315" i="1"/>
  <c r="N5315" i="1" s="1"/>
  <c r="P5315" i="1"/>
  <c r="L5316" i="1"/>
  <c r="T5307" i="1"/>
  <c r="AF5307" i="1" s="1"/>
  <c r="S5308" i="1"/>
  <c r="AC5315" i="1" l="1"/>
  <c r="AE5315" i="1" s="1"/>
  <c r="G5315" i="1"/>
  <c r="X5373" i="1"/>
  <c r="A5374" i="1"/>
  <c r="K5373" i="1"/>
  <c r="F5314" i="1"/>
  <c r="J5314" i="1" s="1"/>
  <c r="Z5372" i="1"/>
  <c r="AA5372" i="1" s="1"/>
  <c r="AH5372" i="1" s="1"/>
  <c r="C5373" i="1"/>
  <c r="Y5372" i="1"/>
  <c r="I5373" i="1"/>
  <c r="H5373" i="1" s="1"/>
  <c r="AJ5373" i="1"/>
  <c r="AB5375" i="1"/>
  <c r="M5316" i="1"/>
  <c r="N5316" i="1" s="1"/>
  <c r="P5316" i="1"/>
  <c r="L5317" i="1"/>
  <c r="J5313" i="1"/>
  <c r="Q5311" i="1"/>
  <c r="R5310" i="1"/>
  <c r="V5310" i="1" s="1"/>
  <c r="T5308" i="1"/>
  <c r="AF5308" i="1" s="1"/>
  <c r="S5309" i="1"/>
  <c r="AB5376" i="1" l="1"/>
  <c r="Y5373" i="1"/>
  <c r="AJ5374" i="1"/>
  <c r="Z5373" i="1"/>
  <c r="AA5373" i="1" s="1"/>
  <c r="AH5373" i="1" s="1"/>
  <c r="I5374" i="1"/>
  <c r="H5374" i="1" s="1"/>
  <c r="C5374" i="1"/>
  <c r="F5315" i="1"/>
  <c r="J5315" i="1" s="1"/>
  <c r="Q5312" i="1"/>
  <c r="R5311" i="1"/>
  <c r="V5311" i="1" s="1"/>
  <c r="AC5316" i="1"/>
  <c r="AE5316" i="1" s="1"/>
  <c r="G5316" i="1"/>
  <c r="O5314" i="1"/>
  <c r="T5309" i="1"/>
  <c r="AF5309" i="1" s="1"/>
  <c r="S5310" i="1"/>
  <c r="M5317" i="1"/>
  <c r="N5317" i="1" s="1"/>
  <c r="P5317" i="1"/>
  <c r="L5318" i="1"/>
  <c r="K5374" i="1"/>
  <c r="X5374" i="1"/>
  <c r="A5375" i="1"/>
  <c r="O5315" i="1" l="1"/>
  <c r="Y5374" i="1"/>
  <c r="C5375" i="1"/>
  <c r="Z5374" i="1"/>
  <c r="AJ5375" i="1"/>
  <c r="I5375" i="1"/>
  <c r="H5375" i="1" s="1"/>
  <c r="Q5313" i="1"/>
  <c r="R5312" i="1"/>
  <c r="AC5317" i="1"/>
  <c r="G5317" i="1"/>
  <c r="A5376" i="1"/>
  <c r="K5375" i="1"/>
  <c r="X5375" i="1"/>
  <c r="M5318" i="1"/>
  <c r="P5318" i="1"/>
  <c r="L5319" i="1"/>
  <c r="T5310" i="1"/>
  <c r="S5311" i="1"/>
  <c r="F5316" i="1"/>
  <c r="AB5377" i="1"/>
  <c r="J5316" i="1" l="1"/>
  <c r="M5319" i="1"/>
  <c r="P5319" i="1"/>
  <c r="L5320" i="1"/>
  <c r="Z5375" i="1"/>
  <c r="AA5375" i="1" s="1"/>
  <c r="AH5375" i="1" s="1"/>
  <c r="AJ5376" i="1"/>
  <c r="I5376" i="1"/>
  <c r="H5376" i="1" s="1"/>
  <c r="Y5375" i="1"/>
  <c r="C5376" i="1"/>
  <c r="Q5314" i="1"/>
  <c r="R5313" i="1"/>
  <c r="AB5378" i="1"/>
  <c r="F5317" i="1"/>
  <c r="AA5374" i="1"/>
  <c r="T5311" i="1"/>
  <c r="S5312" i="1"/>
  <c r="X5376" i="1"/>
  <c r="K5376" i="1"/>
  <c r="A5377" i="1"/>
  <c r="AE5317" i="1"/>
  <c r="O5316" i="1"/>
  <c r="AF5310" i="1"/>
  <c r="N5318" i="1"/>
  <c r="V5312" i="1"/>
  <c r="O5317" i="1" l="1"/>
  <c r="AC5318" i="1"/>
  <c r="G5318" i="1"/>
  <c r="A5378" i="1"/>
  <c r="K5377" i="1"/>
  <c r="X5377" i="1"/>
  <c r="AH5374" i="1"/>
  <c r="V5313" i="1"/>
  <c r="N5319" i="1"/>
  <c r="T5312" i="1"/>
  <c r="S5313" i="1"/>
  <c r="Q5315" i="1"/>
  <c r="R5314" i="1"/>
  <c r="M5320" i="1"/>
  <c r="P5320" i="1"/>
  <c r="L5321" i="1"/>
  <c r="Y5376" i="1"/>
  <c r="AJ5377" i="1"/>
  <c r="Z5376" i="1"/>
  <c r="AA5376" i="1" s="1"/>
  <c r="AH5376" i="1" s="1"/>
  <c r="C5377" i="1"/>
  <c r="I5377" i="1"/>
  <c r="H5377" i="1" s="1"/>
  <c r="AF5311" i="1"/>
  <c r="J5317" i="1"/>
  <c r="AB5379" i="1"/>
  <c r="Q5316" i="1" l="1"/>
  <c r="R5315" i="1"/>
  <c r="AB5380" i="1"/>
  <c r="M5321" i="1"/>
  <c r="P5321" i="1"/>
  <c r="L5322" i="1"/>
  <c r="V5314" i="1"/>
  <c r="T5313" i="1"/>
  <c r="S5314" i="1"/>
  <c r="F5318" i="1"/>
  <c r="AF5312" i="1"/>
  <c r="AE5318" i="1"/>
  <c r="G5319" i="1"/>
  <c r="AC5319" i="1"/>
  <c r="X5378" i="1"/>
  <c r="K5378" i="1"/>
  <c r="A5379" i="1"/>
  <c r="N5320" i="1"/>
  <c r="Z5377" i="1"/>
  <c r="AA5377" i="1" s="1"/>
  <c r="AH5377" i="1" s="1"/>
  <c r="C5378" i="1"/>
  <c r="Y5377" i="1"/>
  <c r="AJ5378" i="1"/>
  <c r="I5378" i="1"/>
  <c r="H5378" i="1" s="1"/>
  <c r="J5318" i="1" l="1"/>
  <c r="O5318" i="1"/>
  <c r="G5320" i="1"/>
  <c r="AC5320" i="1"/>
  <c r="K5379" i="1"/>
  <c r="A5380" i="1"/>
  <c r="X5379" i="1"/>
  <c r="AE5319" i="1"/>
  <c r="V5315" i="1"/>
  <c r="F5319" i="1"/>
  <c r="T5314" i="1"/>
  <c r="S5315" i="1"/>
  <c r="N5321" i="1"/>
  <c r="C5379" i="1"/>
  <c r="I5379" i="1"/>
  <c r="H5379" i="1" s="1"/>
  <c r="Y5378" i="1"/>
  <c r="AJ5379" i="1"/>
  <c r="Z5378" i="1"/>
  <c r="AA5378" i="1" s="1"/>
  <c r="AH5378" i="1" s="1"/>
  <c r="AF5313" i="1"/>
  <c r="M5322" i="1"/>
  <c r="P5322" i="1"/>
  <c r="L5323" i="1"/>
  <c r="Q5317" i="1"/>
  <c r="R5316" i="1"/>
  <c r="AB5381" i="1"/>
  <c r="AJ5380" i="1" l="1"/>
  <c r="Z5379" i="1"/>
  <c r="AA5379" i="1" s="1"/>
  <c r="AH5379" i="1" s="1"/>
  <c r="C5380" i="1"/>
  <c r="I5380" i="1"/>
  <c r="H5380" i="1" s="1"/>
  <c r="Y5379" i="1"/>
  <c r="V5316" i="1"/>
  <c r="AB5382" i="1"/>
  <c r="Q5318" i="1"/>
  <c r="R5317" i="1"/>
  <c r="T5315" i="1"/>
  <c r="S5316" i="1"/>
  <c r="K5380" i="1"/>
  <c r="X5380" i="1"/>
  <c r="A5381" i="1"/>
  <c r="AE5320" i="1"/>
  <c r="M5323" i="1"/>
  <c r="P5323" i="1"/>
  <c r="L5324" i="1"/>
  <c r="N5322" i="1"/>
  <c r="AF5314" i="1"/>
  <c r="J5319" i="1"/>
  <c r="F5320" i="1"/>
  <c r="AC5321" i="1"/>
  <c r="G5321" i="1"/>
  <c r="O5319" i="1"/>
  <c r="O5320" i="1" l="1"/>
  <c r="N5323" i="1"/>
  <c r="Y5380" i="1"/>
  <c r="I5381" i="1"/>
  <c r="H5381" i="1" s="1"/>
  <c r="Z5380" i="1"/>
  <c r="AA5380" i="1" s="1"/>
  <c r="AH5380" i="1" s="1"/>
  <c r="C5381" i="1"/>
  <c r="AJ5381" i="1"/>
  <c r="T5316" i="1"/>
  <c r="S5317" i="1"/>
  <c r="AE5321" i="1"/>
  <c r="J5320" i="1"/>
  <c r="M5324" i="1"/>
  <c r="P5324" i="1"/>
  <c r="L5325" i="1"/>
  <c r="AF5315" i="1"/>
  <c r="F5321" i="1"/>
  <c r="V5317" i="1"/>
  <c r="AB5383" i="1"/>
  <c r="G5322" i="1"/>
  <c r="AC5322" i="1"/>
  <c r="K5381" i="1"/>
  <c r="A5382" i="1"/>
  <c r="X5381" i="1"/>
  <c r="Q5319" i="1"/>
  <c r="R5318" i="1"/>
  <c r="J5321" i="1" l="1"/>
  <c r="O5321" i="1"/>
  <c r="Q5320" i="1"/>
  <c r="V5318" i="1"/>
  <c r="AE5322" i="1"/>
  <c r="M5325" i="1"/>
  <c r="P5325" i="1"/>
  <c r="L5326" i="1"/>
  <c r="T5317" i="1"/>
  <c r="S5318" i="1"/>
  <c r="AF5316" i="1"/>
  <c r="G5323" i="1"/>
  <c r="AC5323" i="1"/>
  <c r="A5383" i="1"/>
  <c r="X5382" i="1"/>
  <c r="K5382" i="1"/>
  <c r="AB5384" i="1"/>
  <c r="R5319" i="1"/>
  <c r="F5322" i="1"/>
  <c r="Z5381" i="1"/>
  <c r="AA5381" i="1" s="1"/>
  <c r="AH5381" i="1" s="1"/>
  <c r="AJ5382" i="1"/>
  <c r="I5382" i="1"/>
  <c r="H5382" i="1" s="1"/>
  <c r="C5382" i="1"/>
  <c r="Y5381" i="1"/>
  <c r="N5324" i="1"/>
  <c r="O5322" i="1" l="1"/>
  <c r="J5322" i="1"/>
  <c r="AB5385" i="1"/>
  <c r="X5383" i="1"/>
  <c r="A5384" i="1"/>
  <c r="K5383" i="1"/>
  <c r="AF5317" i="1"/>
  <c r="AC5324" i="1"/>
  <c r="N5325" i="1"/>
  <c r="V5319" i="1"/>
  <c r="AE5323" i="1"/>
  <c r="M5326" i="1"/>
  <c r="P5326" i="1"/>
  <c r="L5327" i="1"/>
  <c r="Q5321" i="1"/>
  <c r="R5320" i="1"/>
  <c r="Y5382" i="1"/>
  <c r="AJ5383" i="1"/>
  <c r="Z5382" i="1"/>
  <c r="AA5382" i="1" s="1"/>
  <c r="AH5382" i="1" s="1"/>
  <c r="C5383" i="1"/>
  <c r="I5383" i="1"/>
  <c r="H5383" i="1" s="1"/>
  <c r="G5324" i="1"/>
  <c r="F5323" i="1"/>
  <c r="T5318" i="1"/>
  <c r="S5319" i="1"/>
  <c r="AF5318" i="1" l="1"/>
  <c r="Z5383" i="1"/>
  <c r="AA5383" i="1" s="1"/>
  <c r="AH5383" i="1" s="1"/>
  <c r="C5384" i="1"/>
  <c r="AJ5384" i="1"/>
  <c r="I5384" i="1"/>
  <c r="H5384" i="1" s="1"/>
  <c r="Y5383" i="1"/>
  <c r="AC5325" i="1"/>
  <c r="G5325" i="1"/>
  <c r="F5324" i="1"/>
  <c r="N5326" i="1"/>
  <c r="J5323" i="1"/>
  <c r="V5320" i="1"/>
  <c r="M5327" i="1"/>
  <c r="P5327" i="1"/>
  <c r="L5328" i="1"/>
  <c r="AE5324" i="1"/>
  <c r="AB5386" i="1"/>
  <c r="T5319" i="1"/>
  <c r="S5320" i="1"/>
  <c r="O5323" i="1"/>
  <c r="Q5322" i="1"/>
  <c r="R5321" i="1"/>
  <c r="X5384" i="1"/>
  <c r="K5384" i="1"/>
  <c r="A5385" i="1"/>
  <c r="O5324" i="1" l="1"/>
  <c r="J5324" i="1"/>
  <c r="Q5323" i="1"/>
  <c r="R5323" i="1" s="1"/>
  <c r="R5322" i="1"/>
  <c r="K5385" i="1"/>
  <c r="A5386" i="1"/>
  <c r="X5385" i="1"/>
  <c r="Y5384" i="1"/>
  <c r="C5385" i="1"/>
  <c r="Z5384" i="1"/>
  <c r="AA5384" i="1" s="1"/>
  <c r="AH5384" i="1" s="1"/>
  <c r="AJ5385" i="1"/>
  <c r="I5385" i="1"/>
  <c r="H5385" i="1" s="1"/>
  <c r="V5321" i="1"/>
  <c r="T5320" i="1"/>
  <c r="S5321" i="1"/>
  <c r="AB5387" i="1"/>
  <c r="N5327" i="1"/>
  <c r="F5325" i="1"/>
  <c r="AF5319" i="1"/>
  <c r="M5328" i="1"/>
  <c r="P5328" i="1"/>
  <c r="L5329" i="1"/>
  <c r="AC5326" i="1"/>
  <c r="G5326" i="1"/>
  <c r="AE5325" i="1"/>
  <c r="O5325" i="1" l="1"/>
  <c r="F5326" i="1"/>
  <c r="T5321" i="1"/>
  <c r="S5322" i="1"/>
  <c r="V5323" i="1"/>
  <c r="AE5326" i="1"/>
  <c r="AB5388" i="1"/>
  <c r="AF5320" i="1"/>
  <c r="V5322" i="1"/>
  <c r="AC5327" i="1"/>
  <c r="G5327" i="1"/>
  <c r="Y5385" i="1"/>
  <c r="I5386" i="1"/>
  <c r="H5386" i="1" s="1"/>
  <c r="AJ5386" i="1"/>
  <c r="Z5385" i="1"/>
  <c r="AA5385" i="1" s="1"/>
  <c r="AH5385" i="1" s="1"/>
  <c r="C5386" i="1"/>
  <c r="Q5324" i="1"/>
  <c r="N5328" i="1"/>
  <c r="M5329" i="1"/>
  <c r="P5329" i="1"/>
  <c r="L5330" i="1"/>
  <c r="J5325" i="1"/>
  <c r="A5387" i="1"/>
  <c r="K5386" i="1"/>
  <c r="X5386" i="1"/>
  <c r="J5326" i="1" l="1"/>
  <c r="O5326" i="1"/>
  <c r="Y5386" i="1"/>
  <c r="C5387" i="1"/>
  <c r="I5387" i="1"/>
  <c r="H5387" i="1" s="1"/>
  <c r="Z5386" i="1"/>
  <c r="AA5386" i="1" s="1"/>
  <c r="AH5386" i="1" s="1"/>
  <c r="AJ5387" i="1"/>
  <c r="F5327" i="1"/>
  <c r="AF5321" i="1"/>
  <c r="AE5327" i="1"/>
  <c r="AC5328" i="1"/>
  <c r="G5328" i="1"/>
  <c r="N5329" i="1"/>
  <c r="A5388" i="1"/>
  <c r="K5387" i="1"/>
  <c r="X5387" i="1"/>
  <c r="M5330" i="1"/>
  <c r="P5330" i="1"/>
  <c r="L5331" i="1"/>
  <c r="Q5325" i="1"/>
  <c r="R5324" i="1"/>
  <c r="AB5389" i="1"/>
  <c r="T5322" i="1"/>
  <c r="S5323" i="1"/>
  <c r="Q5326" i="1" l="1"/>
  <c r="R5325" i="1"/>
  <c r="T5323" i="1"/>
  <c r="S5324" i="1"/>
  <c r="F5328" i="1"/>
  <c r="AF5322" i="1"/>
  <c r="N5330" i="1"/>
  <c r="X5388" i="1"/>
  <c r="A5389" i="1"/>
  <c r="K5388" i="1"/>
  <c r="AE5328" i="1"/>
  <c r="AB5390" i="1"/>
  <c r="V5324" i="1"/>
  <c r="M5331" i="1"/>
  <c r="P5331" i="1"/>
  <c r="L5332" i="1"/>
  <c r="Y5387" i="1"/>
  <c r="C5388" i="1"/>
  <c r="Z5387" i="1"/>
  <c r="AA5387" i="1" s="1"/>
  <c r="AH5387" i="1" s="1"/>
  <c r="AJ5388" i="1"/>
  <c r="I5388" i="1"/>
  <c r="H5388" i="1" s="1"/>
  <c r="J5327" i="1"/>
  <c r="AC5329" i="1"/>
  <c r="G5329" i="1"/>
  <c r="O5327" i="1"/>
  <c r="J5328" i="1" l="1"/>
  <c r="F5329" i="1"/>
  <c r="AE5329" i="1"/>
  <c r="AB5391" i="1"/>
  <c r="K5389" i="1"/>
  <c r="X5389" i="1"/>
  <c r="A5390" i="1"/>
  <c r="AF5323" i="1"/>
  <c r="N5331" i="1"/>
  <c r="AJ5389" i="1"/>
  <c r="Y5388" i="1"/>
  <c r="C5389" i="1"/>
  <c r="Z5388" i="1"/>
  <c r="AA5388" i="1" s="1"/>
  <c r="AH5388" i="1" s="1"/>
  <c r="I5389" i="1"/>
  <c r="H5389" i="1" s="1"/>
  <c r="V5325" i="1"/>
  <c r="M5332" i="1"/>
  <c r="P5332" i="1"/>
  <c r="L5333" i="1"/>
  <c r="Q5327" i="1"/>
  <c r="R5326" i="1"/>
  <c r="AC5330" i="1"/>
  <c r="G5330" i="1"/>
  <c r="O5328" i="1"/>
  <c r="T5324" i="1"/>
  <c r="S5325" i="1"/>
  <c r="J5329" i="1" l="1"/>
  <c r="O5329" i="1"/>
  <c r="AF5324" i="1"/>
  <c r="Q5328" i="1"/>
  <c r="R5328" i="1" s="1"/>
  <c r="R5327" i="1"/>
  <c r="AB5392" i="1"/>
  <c r="N5332" i="1"/>
  <c r="T5325" i="1"/>
  <c r="S5326" i="1"/>
  <c r="F5330" i="1"/>
  <c r="Y5389" i="1"/>
  <c r="C5390" i="1"/>
  <c r="I5390" i="1"/>
  <c r="H5390" i="1" s="1"/>
  <c r="Z5389" i="1"/>
  <c r="AA5389" i="1" s="1"/>
  <c r="AH5389" i="1" s="1"/>
  <c r="AJ5390" i="1"/>
  <c r="AC5331" i="1"/>
  <c r="G5331" i="1"/>
  <c r="AE5330" i="1"/>
  <c r="V5326" i="1"/>
  <c r="M5333" i="1"/>
  <c r="P5333" i="1"/>
  <c r="L5334" i="1"/>
  <c r="X5390" i="1"/>
  <c r="A5391" i="1"/>
  <c r="K5390" i="1"/>
  <c r="J5330" i="1" l="1"/>
  <c r="O5330" i="1"/>
  <c r="AC5332" i="1"/>
  <c r="G5332" i="1"/>
  <c r="V5327" i="1"/>
  <c r="M5334" i="1"/>
  <c r="P5334" i="1"/>
  <c r="L5335" i="1"/>
  <c r="F5331" i="1"/>
  <c r="T5326" i="1"/>
  <c r="S5327" i="1"/>
  <c r="Q5329" i="1"/>
  <c r="AE5331" i="1"/>
  <c r="AF5325" i="1"/>
  <c r="K5391" i="1"/>
  <c r="A5392" i="1"/>
  <c r="X5391" i="1"/>
  <c r="Y5390" i="1"/>
  <c r="I5391" i="1"/>
  <c r="H5391" i="1" s="1"/>
  <c r="Z5390" i="1"/>
  <c r="AA5390" i="1" s="1"/>
  <c r="AH5390" i="1" s="1"/>
  <c r="C5391" i="1"/>
  <c r="AJ5391" i="1"/>
  <c r="N5333" i="1"/>
  <c r="V5328" i="1"/>
  <c r="AB5393" i="1"/>
  <c r="J5331" i="1" l="1"/>
  <c r="T5327" i="1"/>
  <c r="S5328" i="1"/>
  <c r="AB5394" i="1"/>
  <c r="Y5391" i="1"/>
  <c r="AJ5392" i="1"/>
  <c r="Z5391" i="1"/>
  <c r="AA5391" i="1" s="1"/>
  <c r="AH5391" i="1" s="1"/>
  <c r="C5392" i="1"/>
  <c r="I5392" i="1"/>
  <c r="H5392" i="1" s="1"/>
  <c r="Q5330" i="1"/>
  <c r="R5329" i="1"/>
  <c r="AF5326" i="1"/>
  <c r="AC5333" i="1"/>
  <c r="G5333" i="1"/>
  <c r="N5334" i="1"/>
  <c r="F5332" i="1"/>
  <c r="X5392" i="1"/>
  <c r="A5393" i="1"/>
  <c r="K5392" i="1"/>
  <c r="O5331" i="1"/>
  <c r="M5335" i="1"/>
  <c r="P5335" i="1"/>
  <c r="L5336" i="1"/>
  <c r="AE5332" i="1"/>
  <c r="O5332" i="1" l="1"/>
  <c r="J5332" i="1"/>
  <c r="N5335" i="1"/>
  <c r="I5393" i="1"/>
  <c r="H5393" i="1" s="1"/>
  <c r="Y5392" i="1"/>
  <c r="C5393" i="1"/>
  <c r="Z5392" i="1"/>
  <c r="AA5392" i="1" s="1"/>
  <c r="AH5392" i="1" s="1"/>
  <c r="AJ5393" i="1"/>
  <c r="T5328" i="1"/>
  <c r="S5329" i="1"/>
  <c r="M5336" i="1"/>
  <c r="L5337" i="1"/>
  <c r="AF5327" i="1"/>
  <c r="K5393" i="1"/>
  <c r="A5394" i="1"/>
  <c r="X5393" i="1"/>
  <c r="F5333" i="1"/>
  <c r="V5329" i="1"/>
  <c r="AB5395" i="1"/>
  <c r="AC5334" i="1"/>
  <c r="G5334" i="1"/>
  <c r="AE5333" i="1"/>
  <c r="Q5331" i="1"/>
  <c r="R5330" i="1"/>
  <c r="J5333" i="1" l="1"/>
  <c r="O5333" i="1"/>
  <c r="Q5332" i="1"/>
  <c r="M5337" i="1"/>
  <c r="L5338" i="1"/>
  <c r="R5331" i="1"/>
  <c r="V5330" i="1"/>
  <c r="F5334" i="1"/>
  <c r="AB5396" i="1"/>
  <c r="Y5393" i="1"/>
  <c r="C5394" i="1"/>
  <c r="Z5393" i="1"/>
  <c r="AA5393" i="1" s="1"/>
  <c r="AH5393" i="1" s="1"/>
  <c r="AJ5394" i="1"/>
  <c r="I5394" i="1"/>
  <c r="H5394" i="1" s="1"/>
  <c r="T5329" i="1"/>
  <c r="S5330" i="1"/>
  <c r="AE5334" i="1"/>
  <c r="K5394" i="1"/>
  <c r="X5394" i="1"/>
  <c r="A5395" i="1"/>
  <c r="AF5328" i="1"/>
  <c r="AC5335" i="1"/>
  <c r="G5335" i="1"/>
  <c r="N5336" i="1"/>
  <c r="T5330" i="1" l="1"/>
  <c r="S5331" i="1"/>
  <c r="J5334" i="1"/>
  <c r="AF5329" i="1"/>
  <c r="AB5397" i="1"/>
  <c r="N5337" i="1"/>
  <c r="AC5336" i="1"/>
  <c r="G5336" i="1"/>
  <c r="F5335" i="1"/>
  <c r="A5396" i="1"/>
  <c r="X5395" i="1"/>
  <c r="K5395" i="1"/>
  <c r="V5331" i="1"/>
  <c r="M5338" i="1"/>
  <c r="L5339" i="1"/>
  <c r="Q5333" i="1"/>
  <c r="R5332" i="1"/>
  <c r="AE5335" i="1"/>
  <c r="AJ5395" i="1"/>
  <c r="Z5394" i="1"/>
  <c r="AA5394" i="1" s="1"/>
  <c r="AH5394" i="1" s="1"/>
  <c r="C5395" i="1"/>
  <c r="Y5394" i="1"/>
  <c r="I5395" i="1"/>
  <c r="H5395" i="1" s="1"/>
  <c r="O5334" i="1"/>
  <c r="O5335" i="1" l="1"/>
  <c r="P5336" i="1" s="1"/>
  <c r="J5335" i="1"/>
  <c r="G5337" i="1"/>
  <c r="AC5337" i="1"/>
  <c r="AB5398" i="1"/>
  <c r="Q5334" i="1"/>
  <c r="R5334" i="1" s="1"/>
  <c r="R5333" i="1"/>
  <c r="F5336" i="1"/>
  <c r="V5332" i="1"/>
  <c r="I5396" i="1"/>
  <c r="H5396" i="1" s="1"/>
  <c r="Y5395" i="1"/>
  <c r="C5396" i="1"/>
  <c r="Z5395" i="1"/>
  <c r="AA5395" i="1" s="1"/>
  <c r="AH5395" i="1" s="1"/>
  <c r="AJ5396" i="1"/>
  <c r="AE5336" i="1"/>
  <c r="T5331" i="1"/>
  <c r="S5332" i="1"/>
  <c r="M5339" i="1"/>
  <c r="L5340" i="1"/>
  <c r="N5338" i="1"/>
  <c r="X5396" i="1"/>
  <c r="K5396" i="1"/>
  <c r="A5397" i="1"/>
  <c r="AF5330" i="1"/>
  <c r="C5397" i="1" l="1"/>
  <c r="Y5396" i="1"/>
  <c r="I5397" i="1"/>
  <c r="H5397" i="1" s="1"/>
  <c r="Z5396" i="1"/>
  <c r="AJ5397" i="1"/>
  <c r="M5340" i="1"/>
  <c r="L5341" i="1"/>
  <c r="V5333" i="1"/>
  <c r="A5398" i="1"/>
  <c r="X5397" i="1"/>
  <c r="K5397" i="1"/>
  <c r="P5337" i="1"/>
  <c r="Q5335" i="1"/>
  <c r="G5338" i="1"/>
  <c r="AC5338" i="1"/>
  <c r="V5334" i="1"/>
  <c r="T5332" i="1"/>
  <c r="S5333" i="1"/>
  <c r="J5336" i="1"/>
  <c r="AE5337" i="1"/>
  <c r="N5339" i="1"/>
  <c r="AF5331" i="1"/>
  <c r="O5336" i="1"/>
  <c r="AB5399" i="1"/>
  <c r="F5337" i="1"/>
  <c r="O5337" i="1" l="1"/>
  <c r="G5339" i="1"/>
  <c r="AC5339" i="1"/>
  <c r="F5338" i="1"/>
  <c r="Q5336" i="1"/>
  <c r="R5336" i="1" s="1"/>
  <c r="R5335" i="1"/>
  <c r="Y5397" i="1"/>
  <c r="AJ5398" i="1"/>
  <c r="I5398" i="1"/>
  <c r="H5398" i="1" s="1"/>
  <c r="Z5397" i="1"/>
  <c r="AA5397" i="1" s="1"/>
  <c r="AH5397" i="1" s="1"/>
  <c r="C5398" i="1"/>
  <c r="N5340" i="1"/>
  <c r="T5333" i="1"/>
  <c r="S5334" i="1"/>
  <c r="X5398" i="1"/>
  <c r="K5398" i="1"/>
  <c r="A5399" i="1"/>
  <c r="M5341" i="1"/>
  <c r="L5342" i="1"/>
  <c r="J5337" i="1"/>
  <c r="AB5400" i="1"/>
  <c r="AF5332" i="1"/>
  <c r="AE5338" i="1"/>
  <c r="P5338" i="1"/>
  <c r="AC5340" i="1" l="1"/>
  <c r="G5340" i="1"/>
  <c r="Q5337" i="1"/>
  <c r="N5341" i="1"/>
  <c r="V5336" i="1"/>
  <c r="M5342" i="1"/>
  <c r="L5343" i="1"/>
  <c r="AB5401" i="1"/>
  <c r="K5399" i="1"/>
  <c r="X5399" i="1"/>
  <c r="A5400" i="1"/>
  <c r="T5334" i="1"/>
  <c r="S5335" i="1"/>
  <c r="J5338" i="1"/>
  <c r="AE5339" i="1"/>
  <c r="Y5398" i="1"/>
  <c r="C5399" i="1"/>
  <c r="Z5398" i="1"/>
  <c r="AA5398" i="1" s="1"/>
  <c r="AH5398" i="1" s="1"/>
  <c r="AJ5399" i="1"/>
  <c r="I5399" i="1"/>
  <c r="H5399" i="1" s="1"/>
  <c r="P5339" i="1"/>
  <c r="AF5333" i="1"/>
  <c r="V5335" i="1"/>
  <c r="O5338" i="1"/>
  <c r="F5339" i="1"/>
  <c r="J5339" i="1" l="1"/>
  <c r="X5400" i="1"/>
  <c r="A5401" i="1"/>
  <c r="K5400" i="1"/>
  <c r="AB5402" i="1"/>
  <c r="P5340" i="1"/>
  <c r="T5335" i="1"/>
  <c r="S5336" i="1"/>
  <c r="N5342" i="1"/>
  <c r="G5341" i="1"/>
  <c r="AC5341" i="1"/>
  <c r="F5340" i="1"/>
  <c r="Y5399" i="1"/>
  <c r="AJ5400" i="1"/>
  <c r="Z5399" i="1"/>
  <c r="AA5399" i="1" s="1"/>
  <c r="AH5399" i="1" s="1"/>
  <c r="C5400" i="1"/>
  <c r="I5400" i="1"/>
  <c r="H5400" i="1" s="1"/>
  <c r="O5339" i="1"/>
  <c r="AF5334" i="1"/>
  <c r="M5343" i="1"/>
  <c r="L5344" i="1"/>
  <c r="Q5338" i="1"/>
  <c r="R5338" i="1" s="1"/>
  <c r="R5337" i="1"/>
  <c r="AE5340" i="1"/>
  <c r="O5340" i="1" l="1"/>
  <c r="J5340" i="1"/>
  <c r="V5338" i="1"/>
  <c r="AE5341" i="1"/>
  <c r="Y5400" i="1"/>
  <c r="AJ5401" i="1"/>
  <c r="I5401" i="1"/>
  <c r="H5401" i="1" s="1"/>
  <c r="Z5400" i="1"/>
  <c r="AA5400" i="1" s="1"/>
  <c r="AH5400" i="1" s="1"/>
  <c r="C5401" i="1"/>
  <c r="N5343" i="1"/>
  <c r="F5341" i="1"/>
  <c r="T5336" i="1"/>
  <c r="S5337" i="1"/>
  <c r="AB5403" i="1"/>
  <c r="Q5339" i="1"/>
  <c r="R5339" i="1" s="1"/>
  <c r="V5337" i="1"/>
  <c r="M5344" i="1"/>
  <c r="L5345" i="1"/>
  <c r="AF5335" i="1"/>
  <c r="AA5335" i="1"/>
  <c r="K5401" i="1"/>
  <c r="A5402" i="1"/>
  <c r="X5401" i="1"/>
  <c r="AC5342" i="1"/>
  <c r="G5342" i="1"/>
  <c r="P5341" i="1"/>
  <c r="O5341" i="1" l="1"/>
  <c r="V5339" i="1"/>
  <c r="P5342" i="1"/>
  <c r="AE5342" i="1"/>
  <c r="N5344" i="1"/>
  <c r="AC5343" i="1"/>
  <c r="G5343" i="1"/>
  <c r="M5345" i="1"/>
  <c r="L5346" i="1"/>
  <c r="A5403" i="1"/>
  <c r="K5402" i="1"/>
  <c r="X5402" i="1"/>
  <c r="T5337" i="1"/>
  <c r="S5338" i="1"/>
  <c r="J5341" i="1"/>
  <c r="Y5401" i="1"/>
  <c r="Z5401" i="1"/>
  <c r="AA5401" i="1" s="1"/>
  <c r="AH5401" i="1" s="1"/>
  <c r="AJ5402" i="1"/>
  <c r="C5402" i="1"/>
  <c r="I5402" i="1"/>
  <c r="H5402" i="1" s="1"/>
  <c r="F5342" i="1"/>
  <c r="AH5335" i="1"/>
  <c r="Q5340" i="1"/>
  <c r="AB5404" i="1"/>
  <c r="AF5336" i="1"/>
  <c r="J5342" i="1" l="1"/>
  <c r="O5342" i="1"/>
  <c r="Q5341" i="1"/>
  <c r="R5340" i="1"/>
  <c r="M5346" i="1"/>
  <c r="L5347" i="1"/>
  <c r="AB5405" i="1"/>
  <c r="N5345" i="1"/>
  <c r="P5343" i="1"/>
  <c r="AC5344" i="1"/>
  <c r="G5344" i="1"/>
  <c r="AF5337" i="1"/>
  <c r="A5404" i="1"/>
  <c r="X5403" i="1"/>
  <c r="K5403" i="1"/>
  <c r="F5343" i="1"/>
  <c r="T5338" i="1"/>
  <c r="S5339" i="1"/>
  <c r="Z5402" i="1"/>
  <c r="AA5402" i="1" s="1"/>
  <c r="AH5402" i="1" s="1"/>
  <c r="C5403" i="1"/>
  <c r="AJ5403" i="1"/>
  <c r="I5403" i="1"/>
  <c r="H5403" i="1" s="1"/>
  <c r="Y5402" i="1"/>
  <c r="AE5343" i="1"/>
  <c r="J5343" i="1" l="1"/>
  <c r="O5343" i="1"/>
  <c r="AE5344" i="1"/>
  <c r="P5344" i="1"/>
  <c r="A5405" i="1"/>
  <c r="X5404" i="1"/>
  <c r="K5404" i="1"/>
  <c r="T5339" i="1"/>
  <c r="S5340" i="1"/>
  <c r="Y5403" i="1"/>
  <c r="C5404" i="1"/>
  <c r="Z5403" i="1"/>
  <c r="AA5403" i="1" s="1"/>
  <c r="AH5403" i="1" s="1"/>
  <c r="AJ5404" i="1"/>
  <c r="I5404" i="1"/>
  <c r="H5404" i="1" s="1"/>
  <c r="AB5406" i="1"/>
  <c r="V5340" i="1"/>
  <c r="AF5338" i="1"/>
  <c r="F5344" i="1"/>
  <c r="N5346" i="1"/>
  <c r="Q5342" i="1"/>
  <c r="R5341" i="1"/>
  <c r="AC5345" i="1"/>
  <c r="G5345" i="1"/>
  <c r="M5347" i="1"/>
  <c r="L5348" i="1"/>
  <c r="N5347" i="1" l="1"/>
  <c r="M5348" i="1"/>
  <c r="L5349" i="1"/>
  <c r="AE5345" i="1"/>
  <c r="O5344" i="1"/>
  <c r="X5405" i="1"/>
  <c r="A5406" i="1"/>
  <c r="K5405" i="1"/>
  <c r="AC5346" i="1"/>
  <c r="G5346" i="1"/>
  <c r="AB5407" i="1"/>
  <c r="Q5343" i="1"/>
  <c r="R5342" i="1"/>
  <c r="T5340" i="1"/>
  <c r="S5341" i="1"/>
  <c r="I5405" i="1"/>
  <c r="H5405" i="1" s="1"/>
  <c r="Y5404" i="1"/>
  <c r="C5405" i="1"/>
  <c r="Z5404" i="1"/>
  <c r="AA5404" i="1" s="1"/>
  <c r="AH5404" i="1" s="1"/>
  <c r="AJ5405" i="1"/>
  <c r="V5341" i="1"/>
  <c r="F5345" i="1"/>
  <c r="J5344" i="1"/>
  <c r="AF5339" i="1"/>
  <c r="P5345" i="1"/>
  <c r="J5345" i="1" l="1"/>
  <c r="AF5340" i="1"/>
  <c r="AE5346" i="1"/>
  <c r="V5342" i="1"/>
  <c r="X5406" i="1"/>
  <c r="A5407" i="1"/>
  <c r="K5406" i="1"/>
  <c r="Q5344" i="1"/>
  <c r="R5344" i="1" s="1"/>
  <c r="R5343" i="1"/>
  <c r="Z5405" i="1"/>
  <c r="AA5405" i="1" s="1"/>
  <c r="AH5405" i="1" s="1"/>
  <c r="AJ5406" i="1"/>
  <c r="I5406" i="1"/>
  <c r="H5406" i="1" s="1"/>
  <c r="Y5405" i="1"/>
  <c r="C5406" i="1"/>
  <c r="N5348" i="1"/>
  <c r="AB5408" i="1"/>
  <c r="P5346" i="1"/>
  <c r="O5345" i="1"/>
  <c r="T5341" i="1"/>
  <c r="S5342" i="1"/>
  <c r="F5346" i="1"/>
  <c r="M5349" i="1"/>
  <c r="L5350" i="1"/>
  <c r="AC5347" i="1"/>
  <c r="G5347" i="1"/>
  <c r="N5349" i="1" l="1"/>
  <c r="O5346" i="1"/>
  <c r="AF5341" i="1"/>
  <c r="P5347" i="1"/>
  <c r="Z5406" i="1"/>
  <c r="AA5406" i="1" s="1"/>
  <c r="AH5406" i="1" s="1"/>
  <c r="C5407" i="1"/>
  <c r="AJ5407" i="1"/>
  <c r="Y5406" i="1"/>
  <c r="I5407" i="1"/>
  <c r="H5407" i="1" s="1"/>
  <c r="AC5348" i="1"/>
  <c r="G5348" i="1"/>
  <c r="V5343" i="1"/>
  <c r="F5347" i="1"/>
  <c r="AE5347" i="1"/>
  <c r="V5344" i="1"/>
  <c r="Q5345" i="1"/>
  <c r="M5350" i="1"/>
  <c r="L5351" i="1"/>
  <c r="J5346" i="1"/>
  <c r="T5342" i="1"/>
  <c r="S5343" i="1"/>
  <c r="AB5409" i="1"/>
  <c r="X5407" i="1"/>
  <c r="K5407" i="1"/>
  <c r="A5408" i="1"/>
  <c r="J5347" i="1" l="1"/>
  <c r="T5343" i="1"/>
  <c r="S5344" i="1"/>
  <c r="AF5342" i="1"/>
  <c r="Q5346" i="1"/>
  <c r="R5346" i="1" s="1"/>
  <c r="P5348" i="1"/>
  <c r="X5408" i="1"/>
  <c r="A5409" i="1"/>
  <c r="K5408" i="1"/>
  <c r="M5351" i="1"/>
  <c r="L5352" i="1"/>
  <c r="Z5407" i="1"/>
  <c r="AA5407" i="1" s="1"/>
  <c r="AH5407" i="1" s="1"/>
  <c r="AJ5408" i="1"/>
  <c r="I5408" i="1"/>
  <c r="H5408" i="1" s="1"/>
  <c r="Y5407" i="1"/>
  <c r="C5408" i="1"/>
  <c r="R5345" i="1"/>
  <c r="O5347" i="1"/>
  <c r="F5348" i="1"/>
  <c r="AB5410" i="1"/>
  <c r="N5350" i="1"/>
  <c r="AE5348" i="1"/>
  <c r="AC5349" i="1"/>
  <c r="G5349" i="1"/>
  <c r="O5348" i="1" l="1"/>
  <c r="J5348" i="1"/>
  <c r="AC5350" i="1"/>
  <c r="G5350" i="1"/>
  <c r="V5345" i="1"/>
  <c r="M5352" i="1"/>
  <c r="L5353" i="1"/>
  <c r="Q5347" i="1"/>
  <c r="R5347" i="1" s="1"/>
  <c r="AB5411" i="1"/>
  <c r="A5410" i="1"/>
  <c r="K5409" i="1"/>
  <c r="X5409" i="1"/>
  <c r="V5346" i="1"/>
  <c r="T5344" i="1"/>
  <c r="S5345" i="1"/>
  <c r="Y5408" i="1"/>
  <c r="Z5408" i="1"/>
  <c r="AA5408" i="1" s="1"/>
  <c r="AH5408" i="1" s="1"/>
  <c r="C5409" i="1"/>
  <c r="AJ5409" i="1"/>
  <c r="I5409" i="1"/>
  <c r="H5409" i="1" s="1"/>
  <c r="P5349" i="1"/>
  <c r="AF5343" i="1"/>
  <c r="AE5349" i="1"/>
  <c r="F5349" i="1"/>
  <c r="N5351" i="1"/>
  <c r="O5349" i="1" l="1"/>
  <c r="J5349" i="1"/>
  <c r="T5345" i="1"/>
  <c r="S5346" i="1"/>
  <c r="Y5409" i="1"/>
  <c r="C5410" i="1"/>
  <c r="I5410" i="1"/>
  <c r="H5410" i="1" s="1"/>
  <c r="Z5409" i="1"/>
  <c r="AA5409" i="1" s="1"/>
  <c r="AH5409" i="1" s="1"/>
  <c r="AJ5410" i="1"/>
  <c r="AB5412" i="1"/>
  <c r="N5352" i="1"/>
  <c r="AC5351" i="1"/>
  <c r="G5351" i="1"/>
  <c r="V5347" i="1"/>
  <c r="P5350" i="1"/>
  <c r="AF5344" i="1"/>
  <c r="M5353" i="1"/>
  <c r="L5354" i="1"/>
  <c r="Q5348" i="1"/>
  <c r="F5350" i="1"/>
  <c r="X5410" i="1"/>
  <c r="K5410" i="1"/>
  <c r="A5411" i="1"/>
  <c r="AE5350" i="1"/>
  <c r="O5350" i="1" l="1"/>
  <c r="AC5352" i="1"/>
  <c r="G5352" i="1"/>
  <c r="P5351" i="1"/>
  <c r="K5411" i="1"/>
  <c r="X5411" i="1"/>
  <c r="A5412" i="1"/>
  <c r="J5350" i="1"/>
  <c r="N5353" i="1"/>
  <c r="F5351" i="1"/>
  <c r="AB5413" i="1"/>
  <c r="M5354" i="1"/>
  <c r="L5355" i="1"/>
  <c r="AE5351" i="1"/>
  <c r="T5346" i="1"/>
  <c r="S5347" i="1"/>
  <c r="Y5410" i="1"/>
  <c r="AJ5411" i="1"/>
  <c r="Z5410" i="1"/>
  <c r="AA5410" i="1" s="1"/>
  <c r="AH5410" i="1" s="1"/>
  <c r="C5411" i="1"/>
  <c r="I5411" i="1"/>
  <c r="H5411" i="1" s="1"/>
  <c r="Q5349" i="1"/>
  <c r="R5348" i="1"/>
  <c r="AF5345" i="1"/>
  <c r="O5351" i="1" l="1"/>
  <c r="J5351" i="1"/>
  <c r="T5347" i="1"/>
  <c r="S5348" i="1"/>
  <c r="N5354" i="1"/>
  <c r="AJ5412" i="1"/>
  <c r="Y5411" i="1"/>
  <c r="C5412" i="1"/>
  <c r="I5412" i="1"/>
  <c r="H5412" i="1" s="1"/>
  <c r="Z5411" i="1"/>
  <c r="AA5411" i="1" s="1"/>
  <c r="AH5411" i="1" s="1"/>
  <c r="AC5353" i="1"/>
  <c r="G5353" i="1"/>
  <c r="M5355" i="1"/>
  <c r="L5356" i="1"/>
  <c r="AB5414" i="1"/>
  <c r="F5352" i="1"/>
  <c r="V5348" i="1"/>
  <c r="AF5346" i="1"/>
  <c r="Q5350" i="1"/>
  <c r="R5349" i="1"/>
  <c r="A5413" i="1"/>
  <c r="X5412" i="1"/>
  <c r="K5412" i="1"/>
  <c r="P5352" i="1"/>
  <c r="AE5352" i="1"/>
  <c r="I5413" i="1" l="1"/>
  <c r="H5413" i="1" s="1"/>
  <c r="Y5412" i="1"/>
  <c r="AJ5413" i="1"/>
  <c r="Z5412" i="1"/>
  <c r="AA5412" i="1" s="1"/>
  <c r="AH5412" i="1" s="1"/>
  <c r="C5413" i="1"/>
  <c r="Q5351" i="1"/>
  <c r="R5350" i="1"/>
  <c r="O5352" i="1"/>
  <c r="M5356" i="1"/>
  <c r="L5357" i="1"/>
  <c r="T5348" i="1"/>
  <c r="S5349" i="1"/>
  <c r="P5353" i="1"/>
  <c r="J5352" i="1"/>
  <c r="F5353" i="1"/>
  <c r="AF5347" i="1"/>
  <c r="AE5353" i="1"/>
  <c r="AC5354" i="1"/>
  <c r="G5354" i="1"/>
  <c r="K5413" i="1"/>
  <c r="A5414" i="1"/>
  <c r="X5413" i="1"/>
  <c r="V5349" i="1"/>
  <c r="AB5415" i="1"/>
  <c r="N5355" i="1"/>
  <c r="A5415" i="1" l="1"/>
  <c r="X5414" i="1"/>
  <c r="K5414" i="1"/>
  <c r="AE5354" i="1"/>
  <c r="O5353" i="1"/>
  <c r="P5354" i="1"/>
  <c r="AF5348" i="1"/>
  <c r="N5356" i="1"/>
  <c r="AC5355" i="1"/>
  <c r="G5355" i="1"/>
  <c r="J5353" i="1"/>
  <c r="M5357" i="1"/>
  <c r="L5358" i="1"/>
  <c r="C5414" i="1"/>
  <c r="I5414" i="1"/>
  <c r="H5414" i="1" s="1"/>
  <c r="Z5413" i="1"/>
  <c r="AA5413" i="1" s="1"/>
  <c r="AH5413" i="1" s="1"/>
  <c r="AJ5414" i="1"/>
  <c r="Y5413" i="1"/>
  <c r="V5350" i="1"/>
  <c r="AB5416" i="1"/>
  <c r="F5354" i="1"/>
  <c r="T5349" i="1"/>
  <c r="S5350" i="1"/>
  <c r="Q5352" i="1"/>
  <c r="R5352" i="1" s="1"/>
  <c r="R5351" i="1"/>
  <c r="O5354" i="1" l="1"/>
  <c r="J5354" i="1"/>
  <c r="V5352" i="1"/>
  <c r="AC5356" i="1"/>
  <c r="G5356" i="1"/>
  <c r="AB5417" i="1"/>
  <c r="F5355" i="1"/>
  <c r="Y5414" i="1"/>
  <c r="AJ5415" i="1"/>
  <c r="Z5414" i="1"/>
  <c r="AA5414" i="1" s="1"/>
  <c r="AH5414" i="1" s="1"/>
  <c r="C5415" i="1"/>
  <c r="I5415" i="1"/>
  <c r="H5415" i="1" s="1"/>
  <c r="V5351" i="1"/>
  <c r="T5350" i="1"/>
  <c r="S5351" i="1"/>
  <c r="N5357" i="1"/>
  <c r="AE5355" i="1"/>
  <c r="Q5353" i="1"/>
  <c r="AF5349" i="1"/>
  <c r="M5358" i="1"/>
  <c r="L5359" i="1"/>
  <c r="P5355" i="1"/>
  <c r="K5415" i="1"/>
  <c r="X5415" i="1"/>
  <c r="A5416" i="1"/>
  <c r="M5359" i="1" l="1"/>
  <c r="L5360" i="1"/>
  <c r="X5416" i="1"/>
  <c r="A5417" i="1"/>
  <c r="K5416" i="1"/>
  <c r="P5356" i="1"/>
  <c r="AF5350" i="1"/>
  <c r="O5355" i="1"/>
  <c r="AB5418" i="1"/>
  <c r="AE5356" i="1"/>
  <c r="Q5354" i="1"/>
  <c r="J5355" i="1"/>
  <c r="Y5415" i="1"/>
  <c r="I5416" i="1"/>
  <c r="H5416" i="1" s="1"/>
  <c r="C5416" i="1"/>
  <c r="Z5415" i="1"/>
  <c r="AA5415" i="1" s="1"/>
  <c r="AH5415" i="1" s="1"/>
  <c r="AJ5416" i="1"/>
  <c r="N5358" i="1"/>
  <c r="R5353" i="1"/>
  <c r="AC5357" i="1"/>
  <c r="G5357" i="1"/>
  <c r="T5351" i="1"/>
  <c r="S5352" i="1"/>
  <c r="F5356" i="1"/>
  <c r="J5356" i="1" l="1"/>
  <c r="AF5351" i="1"/>
  <c r="V5353" i="1"/>
  <c r="M5360" i="1"/>
  <c r="L5361" i="1"/>
  <c r="P5357" i="1"/>
  <c r="X5417" i="1"/>
  <c r="K5417" i="1"/>
  <c r="A5418" i="1"/>
  <c r="AC5358" i="1"/>
  <c r="G5358" i="1"/>
  <c r="Q5355" i="1"/>
  <c r="R5354" i="1"/>
  <c r="Z5416" i="1"/>
  <c r="AA5416" i="1" s="1"/>
  <c r="AH5416" i="1" s="1"/>
  <c r="C5417" i="1"/>
  <c r="Y5416" i="1"/>
  <c r="I5417" i="1"/>
  <c r="H5417" i="1" s="1"/>
  <c r="AJ5417" i="1"/>
  <c r="F5357" i="1"/>
  <c r="O5356" i="1"/>
  <c r="T5352" i="1"/>
  <c r="S5353" i="1"/>
  <c r="AE5357" i="1"/>
  <c r="AB5419" i="1"/>
  <c r="N5359" i="1"/>
  <c r="J5357" i="1" l="1"/>
  <c r="O5357" i="1"/>
  <c r="T5353" i="1"/>
  <c r="S5354" i="1"/>
  <c r="AC5359" i="1"/>
  <c r="G5359" i="1"/>
  <c r="V5354" i="1"/>
  <c r="M5361" i="1"/>
  <c r="L5362" i="1"/>
  <c r="AF5352" i="1"/>
  <c r="Q5356" i="1"/>
  <c r="R5356" i="1" s="1"/>
  <c r="AJ5418" i="1"/>
  <c r="Z5417" i="1"/>
  <c r="Y5417" i="1"/>
  <c r="I5418" i="1"/>
  <c r="H5418" i="1" s="1"/>
  <c r="C5418" i="1"/>
  <c r="R5355" i="1"/>
  <c r="F5358" i="1"/>
  <c r="P5358" i="1"/>
  <c r="AB5420" i="1"/>
  <c r="AE5358" i="1"/>
  <c r="X5418" i="1"/>
  <c r="K5418" i="1"/>
  <c r="A5419" i="1"/>
  <c r="N5360" i="1"/>
  <c r="J5358" i="1" l="1"/>
  <c r="O5358" i="1"/>
  <c r="V5356" i="1"/>
  <c r="AB5421" i="1"/>
  <c r="P5359" i="1"/>
  <c r="V5355" i="1"/>
  <c r="AA5417" i="1"/>
  <c r="N5361" i="1"/>
  <c r="AE5359" i="1"/>
  <c r="X5419" i="1"/>
  <c r="K5419" i="1"/>
  <c r="A5420" i="1"/>
  <c r="M5362" i="1"/>
  <c r="L5363" i="1"/>
  <c r="T5354" i="1"/>
  <c r="S5355" i="1"/>
  <c r="AC5360" i="1"/>
  <c r="G5360" i="1"/>
  <c r="AJ5419" i="1"/>
  <c r="Y5418" i="1"/>
  <c r="C5419" i="1"/>
  <c r="Z5418" i="1"/>
  <c r="AA5418" i="1" s="1"/>
  <c r="AH5418" i="1" s="1"/>
  <c r="I5419" i="1"/>
  <c r="H5419" i="1" s="1"/>
  <c r="Q5357" i="1"/>
  <c r="F5359" i="1"/>
  <c r="AF5353" i="1"/>
  <c r="O5359" i="1" l="1"/>
  <c r="N5362" i="1"/>
  <c r="F5360" i="1"/>
  <c r="AF5354" i="1"/>
  <c r="AB5422" i="1"/>
  <c r="AC5361" i="1"/>
  <c r="G5361" i="1"/>
  <c r="Y5419" i="1"/>
  <c r="AJ5420" i="1"/>
  <c r="I5420" i="1"/>
  <c r="H5420" i="1" s="1"/>
  <c r="Z5419" i="1"/>
  <c r="AA5419" i="1" s="1"/>
  <c r="AH5419" i="1" s="1"/>
  <c r="C5420" i="1"/>
  <c r="J5359" i="1"/>
  <c r="Q5358" i="1"/>
  <c r="R5357" i="1"/>
  <c r="M5363" i="1"/>
  <c r="L5364" i="1"/>
  <c r="P5360" i="1"/>
  <c r="AE5360" i="1"/>
  <c r="T5355" i="1"/>
  <c r="S5356" i="1"/>
  <c r="K5420" i="1"/>
  <c r="X5420" i="1"/>
  <c r="A5421" i="1"/>
  <c r="AH5417" i="1"/>
  <c r="N5363" i="1" l="1"/>
  <c r="AB5423" i="1"/>
  <c r="O5360" i="1"/>
  <c r="X5421" i="1"/>
  <c r="A5422" i="1"/>
  <c r="K5421" i="1"/>
  <c r="T5356" i="1"/>
  <c r="S5357" i="1"/>
  <c r="M5364" i="1"/>
  <c r="L5365" i="1"/>
  <c r="F5361" i="1"/>
  <c r="J5360" i="1"/>
  <c r="AF5355" i="1"/>
  <c r="V5357" i="1"/>
  <c r="AE5361" i="1"/>
  <c r="AC5362" i="1"/>
  <c r="G5362" i="1"/>
  <c r="Z5420" i="1"/>
  <c r="AA5420" i="1" s="1"/>
  <c r="AH5420" i="1" s="1"/>
  <c r="C5421" i="1"/>
  <c r="I5421" i="1"/>
  <c r="H5421" i="1" s="1"/>
  <c r="Y5420" i="1"/>
  <c r="AJ5421" i="1"/>
  <c r="P5361" i="1"/>
  <c r="Q5359" i="1"/>
  <c r="R5358" i="1"/>
  <c r="F5362" i="1" l="1"/>
  <c r="O5361" i="1"/>
  <c r="M5365" i="1"/>
  <c r="L5366" i="1"/>
  <c r="V5358" i="1"/>
  <c r="P5362" i="1"/>
  <c r="J5361" i="1"/>
  <c r="T5357" i="1"/>
  <c r="S5358" i="1"/>
  <c r="A5423" i="1"/>
  <c r="K5422" i="1"/>
  <c r="X5422" i="1"/>
  <c r="AF5356" i="1"/>
  <c r="I5422" i="1"/>
  <c r="H5422" i="1" s="1"/>
  <c r="Y5421" i="1"/>
  <c r="C5422" i="1"/>
  <c r="Z5421" i="1"/>
  <c r="AA5421" i="1" s="1"/>
  <c r="AH5421" i="1" s="1"/>
  <c r="AJ5422" i="1"/>
  <c r="AC5363" i="1"/>
  <c r="G5363" i="1"/>
  <c r="Q5360" i="1"/>
  <c r="R5360" i="1" s="1"/>
  <c r="R5359" i="1"/>
  <c r="AE5362" i="1"/>
  <c r="N5364" i="1"/>
  <c r="AB5424" i="1"/>
  <c r="J5362" i="1" l="1"/>
  <c r="V5360" i="1"/>
  <c r="AC5364" i="1"/>
  <c r="G5364" i="1"/>
  <c r="AF5357" i="1"/>
  <c r="P5363" i="1"/>
  <c r="N5365" i="1"/>
  <c r="V5359" i="1"/>
  <c r="K5423" i="1"/>
  <c r="A5424" i="1"/>
  <c r="X5423" i="1"/>
  <c r="M5366" i="1"/>
  <c r="L5367" i="1"/>
  <c r="AB5425" i="1"/>
  <c r="Q5361" i="1"/>
  <c r="R5361" i="1" s="1"/>
  <c r="F5363" i="1"/>
  <c r="I5423" i="1"/>
  <c r="H5423" i="1" s="1"/>
  <c r="Y5422" i="1"/>
  <c r="C5423" i="1"/>
  <c r="Z5422" i="1"/>
  <c r="AA5422" i="1" s="1"/>
  <c r="AH5422" i="1" s="1"/>
  <c r="AJ5423" i="1"/>
  <c r="AE5363" i="1"/>
  <c r="T5358" i="1"/>
  <c r="S5359" i="1"/>
  <c r="O5362" i="1"/>
  <c r="V5361" i="1" l="1"/>
  <c r="AF5358" i="1"/>
  <c r="AB5426" i="1"/>
  <c r="X5424" i="1"/>
  <c r="A5425" i="1"/>
  <c r="K5424" i="1"/>
  <c r="F5364" i="1"/>
  <c r="Q5362" i="1"/>
  <c r="R5362" i="1" s="1"/>
  <c r="AC5365" i="1"/>
  <c r="G5365" i="1"/>
  <c r="AE5364" i="1"/>
  <c r="J5363" i="1"/>
  <c r="M5367" i="1"/>
  <c r="L5368" i="1"/>
  <c r="Y5423" i="1"/>
  <c r="AJ5424" i="1"/>
  <c r="Z5423" i="1"/>
  <c r="AA5423" i="1" s="1"/>
  <c r="AH5423" i="1" s="1"/>
  <c r="I5424" i="1"/>
  <c r="H5424" i="1" s="1"/>
  <c r="C5424" i="1"/>
  <c r="P5364" i="1"/>
  <c r="N5366" i="1"/>
  <c r="T5359" i="1"/>
  <c r="S5360" i="1"/>
  <c r="O5363" i="1"/>
  <c r="V5362" i="1" l="1"/>
  <c r="J5364" i="1"/>
  <c r="AC5366" i="1"/>
  <c r="G5366" i="1"/>
  <c r="F5365" i="1"/>
  <c r="Q5363" i="1"/>
  <c r="R5363" i="1" s="1"/>
  <c r="O5364" i="1"/>
  <c r="A5426" i="1"/>
  <c r="X5425" i="1"/>
  <c r="K5425" i="1"/>
  <c r="T5360" i="1"/>
  <c r="S5361" i="1"/>
  <c r="P5365" i="1"/>
  <c r="N5367" i="1"/>
  <c r="AE5365" i="1"/>
  <c r="Y5424" i="1"/>
  <c r="AJ5425" i="1"/>
  <c r="Z5424" i="1"/>
  <c r="AA5424" i="1" s="1"/>
  <c r="AH5424" i="1" s="1"/>
  <c r="C5425" i="1"/>
  <c r="I5425" i="1"/>
  <c r="H5425" i="1" s="1"/>
  <c r="AF5359" i="1"/>
  <c r="M5368" i="1"/>
  <c r="L5369" i="1"/>
  <c r="AB5427" i="1"/>
  <c r="J5365" i="1" l="1"/>
  <c r="O5365" i="1"/>
  <c r="V5363" i="1"/>
  <c r="AB5428" i="1"/>
  <c r="X5426" i="1"/>
  <c r="K5426" i="1"/>
  <c r="A5427" i="1"/>
  <c r="N5368" i="1"/>
  <c r="AC5367" i="1"/>
  <c r="Z5425" i="1"/>
  <c r="AA5425" i="1" s="1"/>
  <c r="AH5425" i="1" s="1"/>
  <c r="C5426" i="1"/>
  <c r="Y5425" i="1"/>
  <c r="AJ5426" i="1"/>
  <c r="I5426" i="1"/>
  <c r="H5426" i="1" s="1"/>
  <c r="Q5364" i="1"/>
  <c r="G5367" i="1"/>
  <c r="F5366" i="1"/>
  <c r="M5369" i="1"/>
  <c r="L5370" i="1"/>
  <c r="T5361" i="1"/>
  <c r="S5362" i="1"/>
  <c r="AF5360" i="1"/>
  <c r="AE5366" i="1"/>
  <c r="P5366" i="1" l="1"/>
  <c r="O5366" i="1"/>
  <c r="J5366" i="1"/>
  <c r="M5370" i="1"/>
  <c r="L5371" i="1"/>
  <c r="F5367" i="1"/>
  <c r="Q5365" i="1"/>
  <c r="X5427" i="1"/>
  <c r="K5427" i="1"/>
  <c r="A5428" i="1"/>
  <c r="AB5429" i="1"/>
  <c r="AC5368" i="1"/>
  <c r="G5368" i="1"/>
  <c r="T5362" i="1"/>
  <c r="S5363" i="1"/>
  <c r="AJ5427" i="1"/>
  <c r="Z5426" i="1"/>
  <c r="Y5426" i="1"/>
  <c r="C5427" i="1"/>
  <c r="I5427" i="1"/>
  <c r="H5427" i="1" s="1"/>
  <c r="AE5367" i="1"/>
  <c r="AF5361" i="1"/>
  <c r="N5369" i="1"/>
  <c r="R5364" i="1"/>
  <c r="P5367" i="1" l="1"/>
  <c r="J5367" i="1"/>
  <c r="O5367" i="1"/>
  <c r="V5364" i="1"/>
  <c r="AE5368" i="1"/>
  <c r="AB5430" i="1"/>
  <c r="M5371" i="1"/>
  <c r="L5372" i="1"/>
  <c r="T5363" i="1"/>
  <c r="S5364" i="1"/>
  <c r="K5428" i="1"/>
  <c r="A5429" i="1"/>
  <c r="X5428" i="1"/>
  <c r="Q5366" i="1"/>
  <c r="R5365" i="1"/>
  <c r="AF5362" i="1"/>
  <c r="AC5369" i="1"/>
  <c r="G5369" i="1"/>
  <c r="F5368" i="1"/>
  <c r="Y5427" i="1"/>
  <c r="Z5427" i="1"/>
  <c r="AA5427" i="1" s="1"/>
  <c r="AH5427" i="1" s="1"/>
  <c r="AJ5428" i="1"/>
  <c r="C5428" i="1"/>
  <c r="I5428" i="1"/>
  <c r="H5428" i="1" s="1"/>
  <c r="N5370" i="1"/>
  <c r="P5368" i="1" l="1"/>
  <c r="O5368" i="1"/>
  <c r="AE5369" i="1"/>
  <c r="Q5367" i="1"/>
  <c r="R5366" i="1"/>
  <c r="A5430" i="1"/>
  <c r="X5429" i="1"/>
  <c r="K5429" i="1"/>
  <c r="M5372" i="1"/>
  <c r="L5373" i="1"/>
  <c r="AC5370" i="1"/>
  <c r="G5370" i="1"/>
  <c r="T5364" i="1"/>
  <c r="S5365" i="1"/>
  <c r="AB5431" i="1"/>
  <c r="J5368" i="1"/>
  <c r="AF5363" i="1"/>
  <c r="F5369" i="1"/>
  <c r="V5365" i="1"/>
  <c r="Y5428" i="1"/>
  <c r="AJ5429" i="1"/>
  <c r="I5429" i="1"/>
  <c r="H5429" i="1" s="1"/>
  <c r="Z5428" i="1"/>
  <c r="AA5428" i="1" s="1"/>
  <c r="AH5428" i="1" s="1"/>
  <c r="C5429" i="1"/>
  <c r="N5371" i="1"/>
  <c r="P5369" i="1" l="1"/>
  <c r="J5369" i="1"/>
  <c r="AF5364" i="1"/>
  <c r="F5370" i="1"/>
  <c r="Q5368" i="1"/>
  <c r="R5367" i="1"/>
  <c r="AB5432" i="1"/>
  <c r="AE5370" i="1"/>
  <c r="Y5429" i="1"/>
  <c r="Z5429" i="1"/>
  <c r="AA5429" i="1" s="1"/>
  <c r="AH5429" i="1" s="1"/>
  <c r="C5430" i="1"/>
  <c r="I5430" i="1"/>
  <c r="H5430" i="1" s="1"/>
  <c r="AJ5430" i="1"/>
  <c r="AC5371" i="1"/>
  <c r="G5371" i="1"/>
  <c r="O5369" i="1"/>
  <c r="N5372" i="1"/>
  <c r="A5431" i="1"/>
  <c r="K5430" i="1"/>
  <c r="X5430" i="1"/>
  <c r="T5365" i="1"/>
  <c r="S5366" i="1"/>
  <c r="M5373" i="1"/>
  <c r="L5374" i="1"/>
  <c r="V5366" i="1"/>
  <c r="P5370" i="1" l="1"/>
  <c r="O5370" i="1"/>
  <c r="N5373" i="1"/>
  <c r="T5366" i="1"/>
  <c r="S5367" i="1"/>
  <c r="X5431" i="1"/>
  <c r="K5431" i="1"/>
  <c r="A5432" i="1"/>
  <c r="AB5433" i="1"/>
  <c r="AF5365" i="1"/>
  <c r="AA5365" i="1"/>
  <c r="Z5430" i="1"/>
  <c r="AA5430" i="1" s="1"/>
  <c r="AH5430" i="1" s="1"/>
  <c r="AJ5431" i="1"/>
  <c r="I5431" i="1"/>
  <c r="H5431" i="1" s="1"/>
  <c r="C5431" i="1"/>
  <c r="Y5430" i="1"/>
  <c r="AC5372" i="1"/>
  <c r="G5372" i="1"/>
  <c r="F5371" i="1"/>
  <c r="V5367" i="1"/>
  <c r="M5374" i="1"/>
  <c r="L5375" i="1"/>
  <c r="P5371" i="1"/>
  <c r="AE5371" i="1"/>
  <c r="Q5369" i="1"/>
  <c r="R5368" i="1"/>
  <c r="J5370" i="1"/>
  <c r="O5371" i="1" l="1"/>
  <c r="P5372" i="1"/>
  <c r="V5368" i="1"/>
  <c r="J5371" i="1"/>
  <c r="AE5372" i="1"/>
  <c r="AB5434" i="1"/>
  <c r="AJ5432" i="1"/>
  <c r="Y5431" i="1"/>
  <c r="C5432" i="1"/>
  <c r="I5432" i="1"/>
  <c r="H5432" i="1" s="1"/>
  <c r="Z5431" i="1"/>
  <c r="AA5431" i="1" s="1"/>
  <c r="AH5431" i="1" s="1"/>
  <c r="F5372" i="1"/>
  <c r="Q5370" i="1"/>
  <c r="M5375" i="1"/>
  <c r="L5376" i="1"/>
  <c r="N5374" i="1"/>
  <c r="R5369" i="1"/>
  <c r="AH5365" i="1"/>
  <c r="K5432" i="1"/>
  <c r="A5433" i="1"/>
  <c r="X5432" i="1"/>
  <c r="T5367" i="1"/>
  <c r="S5368" i="1"/>
  <c r="AF5366" i="1"/>
  <c r="AC5373" i="1"/>
  <c r="G5373" i="1"/>
  <c r="AE5373" i="1" l="1"/>
  <c r="AF5367" i="1"/>
  <c r="AC5374" i="1"/>
  <c r="G5374" i="1"/>
  <c r="P5373" i="1"/>
  <c r="C5433" i="1"/>
  <c r="Y5432" i="1"/>
  <c r="AJ5433" i="1"/>
  <c r="I5433" i="1"/>
  <c r="H5433" i="1" s="1"/>
  <c r="Z5432" i="1"/>
  <c r="AA5432" i="1" s="1"/>
  <c r="AH5432" i="1" s="1"/>
  <c r="K5433" i="1"/>
  <c r="X5433" i="1"/>
  <c r="A5434" i="1"/>
  <c r="N5375" i="1"/>
  <c r="O5372" i="1"/>
  <c r="F5373" i="1"/>
  <c r="T5368" i="1"/>
  <c r="S5369" i="1"/>
  <c r="V5369" i="1"/>
  <c r="M5376" i="1"/>
  <c r="L5377" i="1"/>
  <c r="Q5371" i="1"/>
  <c r="R5370" i="1"/>
  <c r="J5372" i="1"/>
  <c r="AB5435" i="1"/>
  <c r="J5373" i="1" l="1"/>
  <c r="O5373" i="1"/>
  <c r="AB5436" i="1"/>
  <c r="C5434" i="1"/>
  <c r="I5434" i="1"/>
  <c r="H5434" i="1" s="1"/>
  <c r="Z5433" i="1"/>
  <c r="AA5433" i="1" s="1"/>
  <c r="AH5433" i="1" s="1"/>
  <c r="AJ5434" i="1"/>
  <c r="Y5433" i="1"/>
  <c r="N5376" i="1"/>
  <c r="T5369" i="1"/>
  <c r="S5370" i="1"/>
  <c r="P5374" i="1"/>
  <c r="F5374" i="1"/>
  <c r="V5370" i="1"/>
  <c r="M5377" i="1"/>
  <c r="L5378" i="1"/>
  <c r="AF5368" i="1"/>
  <c r="AE5374" i="1"/>
  <c r="AC5375" i="1"/>
  <c r="G5375" i="1"/>
  <c r="Q5372" i="1"/>
  <c r="R5371" i="1"/>
  <c r="A5435" i="1"/>
  <c r="X5434" i="1"/>
  <c r="K5434" i="1"/>
  <c r="J5374" i="1" l="1"/>
  <c r="Q5373" i="1"/>
  <c r="AE5375" i="1"/>
  <c r="X5435" i="1"/>
  <c r="A5436" i="1"/>
  <c r="K5435" i="1"/>
  <c r="M5378" i="1"/>
  <c r="L5379" i="1"/>
  <c r="AF5369" i="1"/>
  <c r="V5371" i="1"/>
  <c r="F5375" i="1"/>
  <c r="R5372" i="1"/>
  <c r="AC5376" i="1"/>
  <c r="G5376" i="1"/>
  <c r="AB5437" i="1"/>
  <c r="P5375" i="1"/>
  <c r="Y5434" i="1"/>
  <c r="C5435" i="1"/>
  <c r="Z5434" i="1"/>
  <c r="AA5434" i="1" s="1"/>
  <c r="AH5434" i="1" s="1"/>
  <c r="AJ5435" i="1"/>
  <c r="I5435" i="1"/>
  <c r="H5435" i="1" s="1"/>
  <c r="N5377" i="1"/>
  <c r="O5374" i="1"/>
  <c r="T5370" i="1"/>
  <c r="S5371" i="1"/>
  <c r="O5375" i="1" l="1"/>
  <c r="J5375" i="1"/>
  <c r="AC5377" i="1"/>
  <c r="G5377" i="1"/>
  <c r="AE5376" i="1"/>
  <c r="M5379" i="1"/>
  <c r="L5380" i="1"/>
  <c r="T5371" i="1"/>
  <c r="S5372" i="1"/>
  <c r="AB5438" i="1"/>
  <c r="V5372" i="1"/>
  <c r="A5437" i="1"/>
  <c r="K5436" i="1"/>
  <c r="X5436" i="1"/>
  <c r="AF5370" i="1"/>
  <c r="Q5374" i="1"/>
  <c r="R5374" i="1" s="1"/>
  <c r="R5373" i="1"/>
  <c r="P5376" i="1"/>
  <c r="F5376" i="1"/>
  <c r="N5378" i="1"/>
  <c r="C5436" i="1"/>
  <c r="I5436" i="1"/>
  <c r="H5436" i="1" s="1"/>
  <c r="Y5435" i="1"/>
  <c r="AJ5436" i="1"/>
  <c r="Z5435" i="1"/>
  <c r="AA5435" i="1" s="1"/>
  <c r="AH5435" i="1" s="1"/>
  <c r="V5374" i="1" l="1"/>
  <c r="M5380" i="1"/>
  <c r="L5381" i="1"/>
  <c r="V5373" i="1"/>
  <c r="K5437" i="1"/>
  <c r="A5438" i="1"/>
  <c r="X5437" i="1"/>
  <c r="AB5439" i="1"/>
  <c r="T5372" i="1"/>
  <c r="S5373" i="1"/>
  <c r="AC5378" i="1"/>
  <c r="G5378" i="1"/>
  <c r="O5376" i="1"/>
  <c r="Q5375" i="1"/>
  <c r="I5437" i="1"/>
  <c r="H5437" i="1" s="1"/>
  <c r="AJ5437" i="1"/>
  <c r="Y5436" i="1"/>
  <c r="C5437" i="1"/>
  <c r="Z5436" i="1"/>
  <c r="AA5436" i="1" s="1"/>
  <c r="AH5436" i="1" s="1"/>
  <c r="AF5371" i="1"/>
  <c r="F5377" i="1"/>
  <c r="P5377" i="1"/>
  <c r="J5376" i="1"/>
  <c r="N5379" i="1"/>
  <c r="AE5377" i="1"/>
  <c r="J5377" i="1" l="1"/>
  <c r="O5377" i="1"/>
  <c r="AC5379" i="1"/>
  <c r="G5379" i="1"/>
  <c r="P5378" i="1"/>
  <c r="F5378" i="1"/>
  <c r="AF5372" i="1"/>
  <c r="C5438" i="1"/>
  <c r="I5438" i="1"/>
  <c r="H5438" i="1" s="1"/>
  <c r="Y5437" i="1"/>
  <c r="Z5437" i="1"/>
  <c r="AA5437" i="1" s="1"/>
  <c r="AH5437" i="1" s="1"/>
  <c r="AJ5438" i="1"/>
  <c r="AE5378" i="1"/>
  <c r="AB5440" i="1"/>
  <c r="X5438" i="1"/>
  <c r="K5438" i="1"/>
  <c r="A5439" i="1"/>
  <c r="N5380" i="1"/>
  <c r="Q5376" i="1"/>
  <c r="R5375" i="1"/>
  <c r="T5373" i="1"/>
  <c r="S5374" i="1"/>
  <c r="M5381" i="1"/>
  <c r="L5382" i="1"/>
  <c r="O5378" i="1" l="1"/>
  <c r="M5382" i="1"/>
  <c r="L5383" i="1"/>
  <c r="Q5377" i="1"/>
  <c r="AF5373" i="1"/>
  <c r="K5439" i="1"/>
  <c r="A5440" i="1"/>
  <c r="X5439" i="1"/>
  <c r="T5374" i="1"/>
  <c r="S5375" i="1"/>
  <c r="N5381" i="1"/>
  <c r="V5375" i="1"/>
  <c r="AB5441" i="1"/>
  <c r="R5376" i="1"/>
  <c r="AC5380" i="1"/>
  <c r="G5380" i="1"/>
  <c r="Z5438" i="1"/>
  <c r="C5439" i="1"/>
  <c r="I5439" i="1"/>
  <c r="H5439" i="1" s="1"/>
  <c r="AJ5439" i="1"/>
  <c r="Y5438" i="1"/>
  <c r="J5378" i="1"/>
  <c r="P5379" i="1"/>
  <c r="F5379" i="1"/>
  <c r="AE5379" i="1"/>
  <c r="O5379" i="1" l="1"/>
  <c r="J5379" i="1"/>
  <c r="F5380" i="1"/>
  <c r="P5380" i="1"/>
  <c r="AA5438" i="1"/>
  <c r="V5376" i="1"/>
  <c r="AF5374" i="1"/>
  <c r="Q5378" i="1"/>
  <c r="R5377" i="1"/>
  <c r="AB5442" i="1"/>
  <c r="AC5381" i="1"/>
  <c r="G5381" i="1"/>
  <c r="AJ5440" i="1"/>
  <c r="Y5439" i="1"/>
  <c r="C5440" i="1"/>
  <c r="I5440" i="1"/>
  <c r="H5440" i="1" s="1"/>
  <c r="Z5439" i="1"/>
  <c r="AA5439" i="1" s="1"/>
  <c r="AH5439" i="1" s="1"/>
  <c r="N5382" i="1"/>
  <c r="AE5380" i="1"/>
  <c r="T5375" i="1"/>
  <c r="S5376" i="1"/>
  <c r="X5440" i="1"/>
  <c r="A5441" i="1"/>
  <c r="K5440" i="1"/>
  <c r="M5383" i="1"/>
  <c r="L5384" i="1"/>
  <c r="O5380" i="1" l="1"/>
  <c r="J5380" i="1"/>
  <c r="I5441" i="1"/>
  <c r="H5441" i="1" s="1"/>
  <c r="Y5440" i="1"/>
  <c r="C5441" i="1"/>
  <c r="Z5440" i="1"/>
  <c r="AA5440" i="1" s="1"/>
  <c r="AH5440" i="1" s="1"/>
  <c r="AJ5441" i="1"/>
  <c r="AB5443" i="1"/>
  <c r="Q5379" i="1"/>
  <c r="R5378" i="1"/>
  <c r="P5381" i="1"/>
  <c r="AC5382" i="1"/>
  <c r="G5382" i="1"/>
  <c r="F5381" i="1"/>
  <c r="N5383" i="1"/>
  <c r="M5384" i="1"/>
  <c r="L5385" i="1"/>
  <c r="A5442" i="1"/>
  <c r="K5441" i="1"/>
  <c r="X5441" i="1"/>
  <c r="T5376" i="1"/>
  <c r="S5377" i="1"/>
  <c r="AE5381" i="1"/>
  <c r="AF5375" i="1"/>
  <c r="V5377" i="1"/>
  <c r="AH5438" i="1"/>
  <c r="J5381" i="1" l="1"/>
  <c r="AC5383" i="1"/>
  <c r="G5383" i="1"/>
  <c r="F5382" i="1"/>
  <c r="V5378" i="1"/>
  <c r="AF5376" i="1"/>
  <c r="K5442" i="1"/>
  <c r="A5443" i="1"/>
  <c r="X5442" i="1"/>
  <c r="AE5382" i="1"/>
  <c r="Q5380" i="1"/>
  <c r="R5379" i="1"/>
  <c r="T5377" i="1"/>
  <c r="S5378" i="1"/>
  <c r="N5384" i="1"/>
  <c r="P5382" i="1"/>
  <c r="Y5441" i="1"/>
  <c r="Z5441" i="1"/>
  <c r="AA5441" i="1" s="1"/>
  <c r="AH5441" i="1" s="1"/>
  <c r="C5442" i="1"/>
  <c r="AJ5442" i="1"/>
  <c r="I5442" i="1"/>
  <c r="H5442" i="1" s="1"/>
  <c r="M5385" i="1"/>
  <c r="L5386" i="1"/>
  <c r="O5381" i="1"/>
  <c r="AB5444" i="1"/>
  <c r="N5385" i="1" l="1"/>
  <c r="AF5377" i="1"/>
  <c r="A5444" i="1"/>
  <c r="X5443" i="1"/>
  <c r="K5443" i="1"/>
  <c r="M5386" i="1"/>
  <c r="L5387" i="1"/>
  <c r="AC5384" i="1"/>
  <c r="G5384" i="1"/>
  <c r="V5379" i="1"/>
  <c r="O5382" i="1"/>
  <c r="F5383" i="1"/>
  <c r="AB5445" i="1"/>
  <c r="P5383" i="1"/>
  <c r="T5378" i="1"/>
  <c r="S5379" i="1"/>
  <c r="Q5381" i="1"/>
  <c r="R5380" i="1"/>
  <c r="Y5442" i="1"/>
  <c r="AJ5443" i="1"/>
  <c r="I5443" i="1"/>
  <c r="H5443" i="1" s="1"/>
  <c r="Z5442" i="1"/>
  <c r="AA5442" i="1" s="1"/>
  <c r="AH5442" i="1" s="1"/>
  <c r="C5443" i="1"/>
  <c r="J5382" i="1"/>
  <c r="AE5383" i="1"/>
  <c r="T5379" i="1" l="1"/>
  <c r="S5380" i="1"/>
  <c r="P5384" i="1"/>
  <c r="O5383" i="1"/>
  <c r="N5386" i="1"/>
  <c r="AB5446" i="1"/>
  <c r="J5383" i="1"/>
  <c r="M5387" i="1"/>
  <c r="L5388" i="1"/>
  <c r="Z5443" i="1"/>
  <c r="AA5443" i="1" s="1"/>
  <c r="AH5443" i="1" s="1"/>
  <c r="C5444" i="1"/>
  <c r="I5444" i="1"/>
  <c r="H5444" i="1" s="1"/>
  <c r="Y5443" i="1"/>
  <c r="AJ5444" i="1"/>
  <c r="V5380" i="1"/>
  <c r="F5384" i="1"/>
  <c r="X5444" i="1"/>
  <c r="A5445" i="1"/>
  <c r="K5444" i="1"/>
  <c r="AC5385" i="1"/>
  <c r="G5385" i="1"/>
  <c r="Q5382" i="1"/>
  <c r="R5382" i="1" s="1"/>
  <c r="AF5378" i="1"/>
  <c r="R5381" i="1"/>
  <c r="AE5384" i="1"/>
  <c r="O5384" i="1" l="1"/>
  <c r="J5384" i="1"/>
  <c r="AB5447" i="1"/>
  <c r="F5385" i="1"/>
  <c r="X5445" i="1"/>
  <c r="A5446" i="1"/>
  <c r="K5445" i="1"/>
  <c r="T5380" i="1"/>
  <c r="S5381" i="1"/>
  <c r="V5382" i="1"/>
  <c r="Q5383" i="1"/>
  <c r="R5383" i="1" s="1"/>
  <c r="AE5385" i="1"/>
  <c r="Y5444" i="1"/>
  <c r="AJ5445" i="1"/>
  <c r="Z5444" i="1"/>
  <c r="AA5444" i="1" s="1"/>
  <c r="AH5444" i="1" s="1"/>
  <c r="I5445" i="1"/>
  <c r="H5445" i="1" s="1"/>
  <c r="C5445" i="1"/>
  <c r="N5387" i="1"/>
  <c r="P5385" i="1"/>
  <c r="AF5379" i="1"/>
  <c r="V5381" i="1"/>
  <c r="M5388" i="1"/>
  <c r="L5389" i="1"/>
  <c r="AC5386" i="1"/>
  <c r="G5386" i="1"/>
  <c r="V5383" i="1" l="1"/>
  <c r="M5389" i="1"/>
  <c r="L5390" i="1"/>
  <c r="F5386" i="1"/>
  <c r="AF5380" i="1"/>
  <c r="Z5445" i="1"/>
  <c r="AA5445" i="1" s="1"/>
  <c r="AH5445" i="1" s="1"/>
  <c r="C5446" i="1"/>
  <c r="I5446" i="1"/>
  <c r="H5446" i="1" s="1"/>
  <c r="Y5445" i="1"/>
  <c r="AJ5446" i="1"/>
  <c r="J5385" i="1"/>
  <c r="P5386" i="1"/>
  <c r="AB5448" i="1"/>
  <c r="AE5386" i="1"/>
  <c r="N5388" i="1"/>
  <c r="Q5384" i="1"/>
  <c r="AC5387" i="1"/>
  <c r="G5387" i="1"/>
  <c r="T5381" i="1"/>
  <c r="S5382" i="1"/>
  <c r="X5446" i="1"/>
  <c r="K5446" i="1"/>
  <c r="A5447" i="1"/>
  <c r="O5385" i="1"/>
  <c r="J5386" i="1" l="1"/>
  <c r="AC5388" i="1"/>
  <c r="G5388" i="1"/>
  <c r="AB5449" i="1"/>
  <c r="AF5381" i="1"/>
  <c r="Q5385" i="1"/>
  <c r="R5385" i="1" s="1"/>
  <c r="R5384" i="1"/>
  <c r="N5389" i="1"/>
  <c r="Y5446" i="1"/>
  <c r="AJ5447" i="1"/>
  <c r="I5447" i="1"/>
  <c r="H5447" i="1" s="1"/>
  <c r="Z5446" i="1"/>
  <c r="AA5446" i="1" s="1"/>
  <c r="AH5446" i="1" s="1"/>
  <c r="C5447" i="1"/>
  <c r="X5447" i="1"/>
  <c r="A5448" i="1"/>
  <c r="K5447" i="1"/>
  <c r="F5387" i="1"/>
  <c r="P5387" i="1"/>
  <c r="M5390" i="1"/>
  <c r="L5391" i="1"/>
  <c r="T5382" i="1"/>
  <c r="S5383" i="1"/>
  <c r="AE5387" i="1"/>
  <c r="O5386" i="1"/>
  <c r="V5385" i="1" l="1"/>
  <c r="Y5447" i="1"/>
  <c r="AJ5448" i="1"/>
  <c r="Z5447" i="1"/>
  <c r="AA5447" i="1" s="1"/>
  <c r="AH5447" i="1" s="1"/>
  <c r="C5448" i="1"/>
  <c r="I5448" i="1"/>
  <c r="H5448" i="1" s="1"/>
  <c r="T5383" i="1"/>
  <c r="S5384" i="1"/>
  <c r="P5388" i="1"/>
  <c r="J5387" i="1"/>
  <c r="K5448" i="1"/>
  <c r="X5448" i="1"/>
  <c r="A5449" i="1"/>
  <c r="V5384" i="1"/>
  <c r="AB5450" i="1"/>
  <c r="AC5389" i="1"/>
  <c r="G5389" i="1"/>
  <c r="Q5386" i="1"/>
  <c r="R5386" i="1" s="1"/>
  <c r="AF5382" i="1"/>
  <c r="N5390" i="1"/>
  <c r="F5388" i="1"/>
  <c r="M5391" i="1"/>
  <c r="L5392" i="1"/>
  <c r="O5387" i="1"/>
  <c r="AE5388" i="1"/>
  <c r="F5389" i="1" l="1"/>
  <c r="Z5448" i="1"/>
  <c r="AA5448" i="1" s="1"/>
  <c r="AH5448" i="1" s="1"/>
  <c r="C5449" i="1"/>
  <c r="I5449" i="1"/>
  <c r="H5449" i="1" s="1"/>
  <c r="Y5448" i="1"/>
  <c r="AJ5449" i="1"/>
  <c r="Q5387" i="1"/>
  <c r="R5387" i="1" s="1"/>
  <c r="AE5389" i="1"/>
  <c r="AC5390" i="1"/>
  <c r="G5390" i="1"/>
  <c r="AB5451" i="1"/>
  <c r="A5450" i="1"/>
  <c r="X5449" i="1"/>
  <c r="K5449" i="1"/>
  <c r="T5384" i="1"/>
  <c r="S5385" i="1"/>
  <c r="V5386" i="1"/>
  <c r="N5391" i="1"/>
  <c r="J5388" i="1"/>
  <c r="M5392" i="1"/>
  <c r="L5393" i="1"/>
  <c r="O5388" i="1"/>
  <c r="P5389" i="1"/>
  <c r="AF5383" i="1"/>
  <c r="J5389" i="1" l="1"/>
  <c r="O5389" i="1"/>
  <c r="P5390" i="1"/>
  <c r="M5393" i="1"/>
  <c r="L5394" i="1"/>
  <c r="T5385" i="1"/>
  <c r="S5386" i="1"/>
  <c r="AE5390" i="1"/>
  <c r="AF5384" i="1"/>
  <c r="C5450" i="1"/>
  <c r="Z5449" i="1"/>
  <c r="Y5449" i="1"/>
  <c r="AJ5450" i="1"/>
  <c r="I5450" i="1"/>
  <c r="H5450" i="1" s="1"/>
  <c r="AB5452" i="1"/>
  <c r="V5387" i="1"/>
  <c r="AC5391" i="1"/>
  <c r="G5391" i="1"/>
  <c r="Q5388" i="1"/>
  <c r="N5392" i="1"/>
  <c r="A5451" i="1"/>
  <c r="K5450" i="1"/>
  <c r="X5450" i="1"/>
  <c r="F5390" i="1"/>
  <c r="J5390" i="1" l="1"/>
  <c r="AC5392" i="1"/>
  <c r="G5392" i="1"/>
  <c r="F5391" i="1"/>
  <c r="M5394" i="1"/>
  <c r="L5395" i="1"/>
  <c r="P5391" i="1"/>
  <c r="O5390" i="1"/>
  <c r="Q5389" i="1"/>
  <c r="AE5391" i="1"/>
  <c r="AB5453" i="1"/>
  <c r="T5386" i="1"/>
  <c r="S5387" i="1"/>
  <c r="K5451" i="1"/>
  <c r="X5451" i="1"/>
  <c r="A5452" i="1"/>
  <c r="AA5449" i="1"/>
  <c r="AF5385" i="1"/>
  <c r="I5451" i="1"/>
  <c r="H5451" i="1" s="1"/>
  <c r="Y5450" i="1"/>
  <c r="C5451" i="1"/>
  <c r="Z5450" i="1"/>
  <c r="AA5450" i="1" s="1"/>
  <c r="AH5450" i="1" s="1"/>
  <c r="AJ5451" i="1"/>
  <c r="N5393" i="1"/>
  <c r="R5388" i="1"/>
  <c r="O5391" i="1" l="1"/>
  <c r="AC5393" i="1"/>
  <c r="G5393" i="1"/>
  <c r="Z5451" i="1"/>
  <c r="AA5451" i="1" s="1"/>
  <c r="AH5451" i="1" s="1"/>
  <c r="C5452" i="1"/>
  <c r="Y5451" i="1"/>
  <c r="AJ5452" i="1"/>
  <c r="I5452" i="1"/>
  <c r="H5452" i="1" s="1"/>
  <c r="AF5386" i="1"/>
  <c r="M5395" i="1"/>
  <c r="L5396" i="1"/>
  <c r="P5392" i="1"/>
  <c r="F5392" i="1"/>
  <c r="AH5449" i="1"/>
  <c r="V5388" i="1"/>
  <c r="Q5390" i="1"/>
  <c r="R5389" i="1"/>
  <c r="J5391" i="1"/>
  <c r="AE5392" i="1"/>
  <c r="X5452" i="1"/>
  <c r="A5453" i="1"/>
  <c r="K5452" i="1"/>
  <c r="T5387" i="1"/>
  <c r="S5388" i="1"/>
  <c r="AB5454" i="1"/>
  <c r="N5394" i="1"/>
  <c r="V5389" i="1" l="1"/>
  <c r="N5395" i="1"/>
  <c r="F5393" i="1"/>
  <c r="AC5394" i="1"/>
  <c r="G5394" i="1"/>
  <c r="T5388" i="1"/>
  <c r="S5389" i="1"/>
  <c r="K5453" i="1"/>
  <c r="X5453" i="1"/>
  <c r="A5454" i="1"/>
  <c r="Q5391" i="1"/>
  <c r="J5392" i="1"/>
  <c r="M5396" i="1"/>
  <c r="L5397" i="1"/>
  <c r="AE5393" i="1"/>
  <c r="AB5455" i="1"/>
  <c r="AF5387" i="1"/>
  <c r="AJ5453" i="1"/>
  <c r="Y5452" i="1"/>
  <c r="C5453" i="1"/>
  <c r="I5453" i="1"/>
  <c r="H5453" i="1" s="1"/>
  <c r="Z5452" i="1"/>
  <c r="AA5452" i="1" s="1"/>
  <c r="AH5452" i="1" s="1"/>
  <c r="O5392" i="1"/>
  <c r="P5393" i="1"/>
  <c r="R5390" i="1"/>
  <c r="O5393" i="1" l="1"/>
  <c r="J5393" i="1"/>
  <c r="N5396" i="1"/>
  <c r="A5455" i="1"/>
  <c r="X5454" i="1"/>
  <c r="K5454" i="1"/>
  <c r="F5394" i="1"/>
  <c r="P5394" i="1"/>
  <c r="AB5456" i="1"/>
  <c r="AC5395" i="1"/>
  <c r="G5395" i="1"/>
  <c r="M5397" i="1"/>
  <c r="L5398" i="1"/>
  <c r="T5389" i="1"/>
  <c r="S5390" i="1"/>
  <c r="AE5394" i="1"/>
  <c r="V5390" i="1"/>
  <c r="Q5392" i="1"/>
  <c r="R5391" i="1"/>
  <c r="Z5453" i="1"/>
  <c r="AA5453" i="1" s="1"/>
  <c r="AH5453" i="1" s="1"/>
  <c r="C5454" i="1"/>
  <c r="AJ5454" i="1"/>
  <c r="Y5453" i="1"/>
  <c r="I5454" i="1"/>
  <c r="H5454" i="1" s="1"/>
  <c r="AF5388" i="1"/>
  <c r="J5394" i="1" l="1"/>
  <c r="T5390" i="1"/>
  <c r="S5391" i="1"/>
  <c r="Q5393" i="1"/>
  <c r="AF5389" i="1"/>
  <c r="AE5395" i="1"/>
  <c r="P5395" i="1"/>
  <c r="O5394" i="1"/>
  <c r="N5397" i="1"/>
  <c r="R5392" i="1"/>
  <c r="A5456" i="1"/>
  <c r="K5455" i="1"/>
  <c r="X5455" i="1"/>
  <c r="M5398" i="1"/>
  <c r="L5399" i="1"/>
  <c r="AB5457" i="1"/>
  <c r="V5391" i="1"/>
  <c r="F5395" i="1"/>
  <c r="AJ5455" i="1"/>
  <c r="I5455" i="1"/>
  <c r="H5455" i="1" s="1"/>
  <c r="Y5454" i="1"/>
  <c r="Z5454" i="1"/>
  <c r="C5455" i="1"/>
  <c r="AC5396" i="1"/>
  <c r="G5396" i="1"/>
  <c r="F5396" i="1" l="1"/>
  <c r="AA5454" i="1"/>
  <c r="O5395" i="1"/>
  <c r="AB5458" i="1"/>
  <c r="AC5397" i="1"/>
  <c r="G5397" i="1"/>
  <c r="T5391" i="1"/>
  <c r="S5392" i="1"/>
  <c r="AE5396" i="1"/>
  <c r="N5398" i="1"/>
  <c r="M5399" i="1"/>
  <c r="L5400" i="1"/>
  <c r="Y5455" i="1"/>
  <c r="Z5455" i="1"/>
  <c r="AA5455" i="1" s="1"/>
  <c r="AH5455" i="1" s="1"/>
  <c r="AJ5456" i="1"/>
  <c r="C5456" i="1"/>
  <c r="I5456" i="1"/>
  <c r="H5456" i="1" s="1"/>
  <c r="Q5394" i="1"/>
  <c r="R5394" i="1" s="1"/>
  <c r="R5393" i="1"/>
  <c r="AF5390" i="1"/>
  <c r="X5456" i="1"/>
  <c r="K5456" i="1"/>
  <c r="A5457" i="1"/>
  <c r="J5395" i="1"/>
  <c r="V5392" i="1"/>
  <c r="P5396" i="1"/>
  <c r="V5394" i="1" l="1"/>
  <c r="N5399" i="1"/>
  <c r="AH5454" i="1"/>
  <c r="V5393" i="1"/>
  <c r="M5400" i="1"/>
  <c r="L5401" i="1"/>
  <c r="AB5459" i="1"/>
  <c r="AC5398" i="1"/>
  <c r="G5398" i="1"/>
  <c r="T5392" i="1"/>
  <c r="S5393" i="1"/>
  <c r="F5397" i="1"/>
  <c r="O5396" i="1"/>
  <c r="Y5456" i="1"/>
  <c r="C5457" i="1"/>
  <c r="Z5456" i="1"/>
  <c r="AA5456" i="1" s="1"/>
  <c r="AH5456" i="1" s="1"/>
  <c r="I5457" i="1"/>
  <c r="H5457" i="1" s="1"/>
  <c r="AJ5457" i="1"/>
  <c r="Q5395" i="1"/>
  <c r="R5395" i="1" s="1"/>
  <c r="A5458" i="1"/>
  <c r="X5457" i="1"/>
  <c r="AF5391" i="1"/>
  <c r="AE5397" i="1"/>
  <c r="J5396" i="1"/>
  <c r="O5397" i="1" l="1"/>
  <c r="V5395" i="1"/>
  <c r="A5459" i="1"/>
  <c r="X5458" i="1"/>
  <c r="F5398" i="1"/>
  <c r="N5400" i="1"/>
  <c r="Q5396" i="1"/>
  <c r="R5396" i="1" s="1"/>
  <c r="P5397" i="1"/>
  <c r="J5397" i="1"/>
  <c r="T5393" i="1"/>
  <c r="S5394" i="1"/>
  <c r="AE5398" i="1"/>
  <c r="M5401" i="1"/>
  <c r="L5402" i="1"/>
  <c r="C5458" i="1"/>
  <c r="AJ5458" i="1"/>
  <c r="Y5457" i="1"/>
  <c r="Z5457" i="1"/>
  <c r="I5458" i="1"/>
  <c r="H5458" i="1" s="1"/>
  <c r="AF5392" i="1"/>
  <c r="AC5399" i="1"/>
  <c r="G5399" i="1"/>
  <c r="O5398" i="1" l="1"/>
  <c r="J5398" i="1"/>
  <c r="P5398" i="1"/>
  <c r="Y5458" i="1"/>
  <c r="AJ5459" i="1"/>
  <c r="I5459" i="1"/>
  <c r="H5459" i="1" s="1"/>
  <c r="Z5458" i="1"/>
  <c r="AA5458" i="1" s="1"/>
  <c r="AH5458" i="1" s="1"/>
  <c r="C5459" i="1"/>
  <c r="F5399" i="1"/>
  <c r="AA5457" i="1"/>
  <c r="N5401" i="1"/>
  <c r="T5394" i="1"/>
  <c r="S5395" i="1"/>
  <c r="X5459" i="1"/>
  <c r="G5400" i="1"/>
  <c r="AC5400" i="1"/>
  <c r="AE5399" i="1"/>
  <c r="M5402" i="1"/>
  <c r="L5403" i="1"/>
  <c r="AF5393" i="1"/>
  <c r="V5396" i="1"/>
  <c r="Q5397" i="1"/>
  <c r="Q5398" i="1" l="1"/>
  <c r="R5397" i="1"/>
  <c r="AF5394" i="1"/>
  <c r="AH5457" i="1"/>
  <c r="N5402" i="1"/>
  <c r="AE5400" i="1"/>
  <c r="M5403" i="1"/>
  <c r="L5404" i="1"/>
  <c r="F5400" i="1"/>
  <c r="Y5459" i="1"/>
  <c r="D5456" i="1" s="1"/>
  <c r="Z5459" i="1"/>
  <c r="G5401" i="1"/>
  <c r="AC5401" i="1"/>
  <c r="O5399" i="1"/>
  <c r="T5395" i="1"/>
  <c r="S5396" i="1"/>
  <c r="J5399" i="1"/>
  <c r="P5399" i="1"/>
  <c r="D5458" i="1" l="1"/>
  <c r="O5400" i="1"/>
  <c r="J5400" i="1"/>
  <c r="G5402" i="1"/>
  <c r="AC5402" i="1"/>
  <c r="T5396" i="1"/>
  <c r="S5397" i="1"/>
  <c r="M5404" i="1"/>
  <c r="L5405" i="1"/>
  <c r="V5397" i="1"/>
  <c r="F5401" i="1"/>
  <c r="Q5399" i="1"/>
  <c r="R5398" i="1"/>
  <c r="P5400" i="1"/>
  <c r="N5403" i="1"/>
  <c r="AF5395" i="1"/>
  <c r="AE5401" i="1"/>
  <c r="D5459" i="1"/>
  <c r="D5124" i="1"/>
  <c r="D5126" i="1"/>
  <c r="D5125" i="1"/>
  <c r="D5128" i="1"/>
  <c r="D5127" i="1"/>
  <c r="D5129" i="1"/>
  <c r="D5131" i="1"/>
  <c r="D5130" i="1"/>
  <c r="D5133" i="1"/>
  <c r="D5132" i="1"/>
  <c r="D5136" i="1"/>
  <c r="D5137" i="1"/>
  <c r="D5134" i="1"/>
  <c r="D5135" i="1"/>
  <c r="D5138" i="1"/>
  <c r="D5139" i="1"/>
  <c r="D5140" i="1"/>
  <c r="D5141" i="1"/>
  <c r="D5143" i="1"/>
  <c r="D5142" i="1"/>
  <c r="D5144" i="1"/>
  <c r="D5145" i="1"/>
  <c r="D5148" i="1"/>
  <c r="D5147" i="1"/>
  <c r="D5146" i="1"/>
  <c r="D5150" i="1"/>
  <c r="D5149" i="1"/>
  <c r="D5153" i="1"/>
  <c r="D5152" i="1"/>
  <c r="D5151" i="1"/>
  <c r="D5155" i="1"/>
  <c r="D5154" i="1"/>
  <c r="D5156" i="1"/>
  <c r="D5157" i="1"/>
  <c r="D5160" i="1"/>
  <c r="D5158" i="1"/>
  <c r="D5159" i="1"/>
  <c r="D5162" i="1"/>
  <c r="D5161" i="1"/>
  <c r="D5164" i="1"/>
  <c r="D5163" i="1"/>
  <c r="D5166" i="1"/>
  <c r="D5165" i="1"/>
  <c r="D5168" i="1"/>
  <c r="D5167" i="1"/>
  <c r="D5172" i="1"/>
  <c r="D5171" i="1"/>
  <c r="D5169" i="1"/>
  <c r="D5170" i="1"/>
  <c r="D5174" i="1"/>
  <c r="D5173" i="1"/>
  <c r="D5176" i="1"/>
  <c r="D5175" i="1"/>
  <c r="D5179" i="1"/>
  <c r="D5178" i="1"/>
  <c r="D5177" i="1"/>
  <c r="D5180" i="1"/>
  <c r="D5181" i="1"/>
  <c r="D5182" i="1"/>
  <c r="D5183" i="1"/>
  <c r="D5187" i="1"/>
  <c r="D5185" i="1"/>
  <c r="D5184" i="1"/>
  <c r="D5186" i="1"/>
  <c r="D5188" i="1"/>
  <c r="D5191" i="1"/>
  <c r="D5189" i="1"/>
  <c r="D5190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7" i="1"/>
  <c r="D5206" i="1"/>
  <c r="D5209" i="1"/>
  <c r="D5208" i="1"/>
  <c r="D5211" i="1"/>
  <c r="D5210" i="1"/>
  <c r="D5213" i="1"/>
  <c r="D5212" i="1"/>
  <c r="D5214" i="1"/>
  <c r="D5215" i="1"/>
  <c r="D5218" i="1"/>
  <c r="D5216" i="1"/>
  <c r="D5217" i="1"/>
  <c r="D5219" i="1"/>
  <c r="D5220" i="1"/>
  <c r="D5222" i="1"/>
  <c r="D5223" i="1"/>
  <c r="D5221" i="1"/>
  <c r="D5224" i="1"/>
  <c r="D5226" i="1"/>
  <c r="D5225" i="1"/>
  <c r="D5228" i="1"/>
  <c r="D5229" i="1"/>
  <c r="D5227" i="1"/>
  <c r="D5230" i="1"/>
  <c r="D5234" i="1"/>
  <c r="D5231" i="1"/>
  <c r="D5232" i="1"/>
  <c r="D5236" i="1"/>
  <c r="D5233" i="1"/>
  <c r="D5235" i="1"/>
  <c r="D5238" i="1"/>
  <c r="D5237" i="1"/>
  <c r="D5241" i="1"/>
  <c r="D5239" i="1"/>
  <c r="D5240" i="1"/>
  <c r="D5242" i="1"/>
  <c r="D5243" i="1"/>
  <c r="D5246" i="1"/>
  <c r="D5244" i="1"/>
  <c r="D5245" i="1"/>
  <c r="D5248" i="1"/>
  <c r="D5250" i="1"/>
  <c r="D5247" i="1"/>
  <c r="D5249" i="1"/>
  <c r="D5251" i="1"/>
  <c r="D5252" i="1"/>
  <c r="D5253" i="1"/>
  <c r="D5254" i="1"/>
  <c r="D5257" i="1"/>
  <c r="D5255" i="1"/>
  <c r="D5259" i="1"/>
  <c r="D5256" i="1"/>
  <c r="D5258" i="1"/>
  <c r="D5261" i="1"/>
  <c r="D5260" i="1"/>
  <c r="D5262" i="1"/>
  <c r="D5267" i="1"/>
  <c r="D5265" i="1"/>
  <c r="D5263" i="1"/>
  <c r="D5264" i="1"/>
  <c r="D5266" i="1"/>
  <c r="D5268" i="1"/>
  <c r="D5269" i="1"/>
  <c r="D5272" i="1"/>
  <c r="D5271" i="1"/>
  <c r="D5270" i="1"/>
  <c r="D5275" i="1"/>
  <c r="D5273" i="1"/>
  <c r="D5276" i="1"/>
  <c r="D5274" i="1"/>
  <c r="D5278" i="1"/>
  <c r="D5277" i="1"/>
  <c r="D5279" i="1"/>
  <c r="D5281" i="1"/>
  <c r="D5282" i="1"/>
  <c r="D5280" i="1"/>
  <c r="D5286" i="1"/>
  <c r="D5283" i="1"/>
  <c r="D5285" i="1"/>
  <c r="D5284" i="1"/>
  <c r="D5287" i="1"/>
  <c r="D5290" i="1"/>
  <c r="D5288" i="1"/>
  <c r="D5289" i="1"/>
  <c r="D5291" i="1"/>
  <c r="D5292" i="1"/>
  <c r="D5294" i="1"/>
  <c r="D5296" i="1"/>
  <c r="D5293" i="1"/>
  <c r="D5295" i="1"/>
  <c r="D5299" i="1"/>
  <c r="D5297" i="1"/>
  <c r="D5298" i="1"/>
  <c r="D5300" i="1"/>
  <c r="D5301" i="1"/>
  <c r="D5303" i="1"/>
  <c r="D5302" i="1"/>
  <c r="D5304" i="1"/>
  <c r="D5305" i="1"/>
  <c r="D5308" i="1"/>
  <c r="D5306" i="1"/>
  <c r="D5307" i="1"/>
  <c r="D5313" i="1"/>
  <c r="D5310" i="1"/>
  <c r="D5309" i="1"/>
  <c r="D5314" i="1"/>
  <c r="D5311" i="1"/>
  <c r="D5312" i="1"/>
  <c r="D5315" i="1"/>
  <c r="D5318" i="1"/>
  <c r="D5317" i="1"/>
  <c r="D5316" i="1"/>
  <c r="D5320" i="1"/>
  <c r="D5319" i="1"/>
  <c r="D5323" i="1"/>
  <c r="D5321" i="1"/>
  <c r="D5324" i="1"/>
  <c r="D5322" i="1"/>
  <c r="D5325" i="1"/>
  <c r="D5326" i="1"/>
  <c r="D5329" i="1"/>
  <c r="D5327" i="1"/>
  <c r="D5328" i="1"/>
  <c r="D5330" i="1"/>
  <c r="D5331" i="1"/>
  <c r="D5334" i="1"/>
  <c r="D5332" i="1"/>
  <c r="D5333" i="1"/>
  <c r="D5336" i="1"/>
  <c r="D5335" i="1"/>
  <c r="D5339" i="1"/>
  <c r="D5337" i="1"/>
  <c r="D5340" i="1"/>
  <c r="D5338" i="1"/>
  <c r="D5342" i="1"/>
  <c r="D5341" i="1"/>
  <c r="D5343" i="1"/>
  <c r="D5344" i="1"/>
  <c r="D5345" i="1"/>
  <c r="D5347" i="1"/>
  <c r="D5349" i="1"/>
  <c r="D5350" i="1"/>
  <c r="D5346" i="1"/>
  <c r="D5348" i="1"/>
  <c r="D5351" i="1"/>
  <c r="D5352" i="1"/>
  <c r="D5354" i="1"/>
  <c r="D5353" i="1"/>
  <c r="D5356" i="1"/>
  <c r="D5355" i="1"/>
  <c r="D5357" i="1"/>
  <c r="D5359" i="1"/>
  <c r="D5360" i="1"/>
  <c r="D5358" i="1"/>
  <c r="D5361" i="1"/>
  <c r="D5362" i="1"/>
  <c r="D5365" i="1"/>
  <c r="D5363" i="1"/>
  <c r="D5364" i="1"/>
  <c r="D5367" i="1"/>
  <c r="D5366" i="1"/>
  <c r="D5369" i="1"/>
  <c r="D5368" i="1"/>
  <c r="D5370" i="1"/>
  <c r="D5373" i="1"/>
  <c r="D5372" i="1"/>
  <c r="D5371" i="1"/>
  <c r="D5375" i="1"/>
  <c r="D5374" i="1"/>
  <c r="D5376" i="1"/>
  <c r="D5377" i="1"/>
  <c r="D5378" i="1"/>
  <c r="D5379" i="1"/>
  <c r="D5381" i="1"/>
  <c r="D5380" i="1"/>
  <c r="D5383" i="1"/>
  <c r="D5382" i="1"/>
  <c r="D5385" i="1"/>
  <c r="D5384" i="1"/>
  <c r="D5386" i="1"/>
  <c r="D5387" i="1"/>
  <c r="D5389" i="1"/>
  <c r="D5388" i="1"/>
  <c r="D5391" i="1"/>
  <c r="D5390" i="1"/>
  <c r="D5394" i="1"/>
  <c r="D5393" i="1"/>
  <c r="D5392" i="1"/>
  <c r="D5396" i="1"/>
  <c r="D5395" i="1"/>
  <c r="D5398" i="1"/>
  <c r="D5397" i="1"/>
  <c r="D5400" i="1"/>
  <c r="D5399" i="1"/>
  <c r="D5402" i="1"/>
  <c r="D5401" i="1"/>
  <c r="D5403" i="1"/>
  <c r="D5405" i="1"/>
  <c r="D5404" i="1"/>
  <c r="D5408" i="1"/>
  <c r="D5406" i="1"/>
  <c r="D5409" i="1"/>
  <c r="D5407" i="1"/>
  <c r="D5410" i="1"/>
  <c r="D5411" i="1"/>
  <c r="D5412" i="1"/>
  <c r="D5413" i="1"/>
  <c r="D5416" i="1"/>
  <c r="D5414" i="1"/>
  <c r="D5415" i="1"/>
  <c r="D5418" i="1"/>
  <c r="D5417" i="1"/>
  <c r="D5421" i="1"/>
  <c r="D5419" i="1"/>
  <c r="D5420" i="1"/>
  <c r="D5423" i="1"/>
  <c r="D5425" i="1"/>
  <c r="D5422" i="1"/>
  <c r="D5424" i="1"/>
  <c r="D5426" i="1"/>
  <c r="D5427" i="1"/>
  <c r="D5429" i="1"/>
  <c r="D5428" i="1"/>
  <c r="D5431" i="1"/>
  <c r="D5430" i="1"/>
  <c r="D5436" i="1"/>
  <c r="D5433" i="1"/>
  <c r="D5435" i="1"/>
  <c r="D5432" i="1"/>
  <c r="D5434" i="1"/>
  <c r="D5440" i="1"/>
  <c r="D5439" i="1"/>
  <c r="D5437" i="1"/>
  <c r="D5438" i="1"/>
  <c r="D5441" i="1"/>
  <c r="D5442" i="1"/>
  <c r="D5443" i="1"/>
  <c r="D5444" i="1"/>
  <c r="D5446" i="1"/>
  <c r="D5445" i="1"/>
  <c r="D5447" i="1"/>
  <c r="D5448" i="1"/>
  <c r="D5451" i="1"/>
  <c r="D5449" i="1"/>
  <c r="D5450" i="1"/>
  <c r="D5452" i="1"/>
  <c r="D5455" i="1"/>
  <c r="D5453" i="1"/>
  <c r="D5457" i="1"/>
  <c r="D5454" i="1"/>
  <c r="U5397" i="1" l="1"/>
  <c r="U5392" i="1"/>
  <c r="U5391" i="1"/>
  <c r="U5386" i="1"/>
  <c r="U5383" i="1"/>
  <c r="U5378" i="1"/>
  <c r="U5375" i="1"/>
  <c r="U5370" i="1"/>
  <c r="U5367" i="1"/>
  <c r="U5362" i="1"/>
  <c r="U5359" i="1"/>
  <c r="U5353" i="1"/>
  <c r="U5348" i="1"/>
  <c r="U5347" i="1"/>
  <c r="U5341" i="1"/>
  <c r="U5337" i="1"/>
  <c r="U5333" i="1"/>
  <c r="U5330" i="1"/>
  <c r="U5326" i="1"/>
  <c r="U5321" i="1"/>
  <c r="U5316" i="1"/>
  <c r="U5312" i="1"/>
  <c r="U5310" i="1"/>
  <c r="U5308" i="1"/>
  <c r="U5303" i="1"/>
  <c r="U5297" i="1"/>
  <c r="U5296" i="1"/>
  <c r="U5289" i="1"/>
  <c r="U5284" i="1"/>
  <c r="U5280" i="1"/>
  <c r="U5277" i="1"/>
  <c r="U5273" i="1"/>
  <c r="U5272" i="1"/>
  <c r="U5264" i="1"/>
  <c r="U5262" i="1"/>
  <c r="U5256" i="1"/>
  <c r="U5254" i="1"/>
  <c r="U5249" i="1"/>
  <c r="U5245" i="1"/>
  <c r="U5242" i="1"/>
  <c r="U5237" i="1"/>
  <c r="U5236" i="1"/>
  <c r="U5230" i="1"/>
  <c r="U5225" i="1"/>
  <c r="U5223" i="1"/>
  <c r="U5217" i="1"/>
  <c r="U5214" i="1"/>
  <c r="U5211" i="1"/>
  <c r="U5207" i="1"/>
  <c r="U5202" i="1"/>
  <c r="U5198" i="1"/>
  <c r="U5194" i="1"/>
  <c r="U5189" i="1"/>
  <c r="U5184" i="1"/>
  <c r="U5182" i="1"/>
  <c r="U5178" i="1"/>
  <c r="U5173" i="1"/>
  <c r="U5171" i="1"/>
  <c r="U5165" i="1"/>
  <c r="U5161" i="1"/>
  <c r="U5160" i="1"/>
  <c r="U5155" i="1"/>
  <c r="U5149" i="1"/>
  <c r="U5148" i="1"/>
  <c r="U5143" i="1"/>
  <c r="U5138" i="1"/>
  <c r="U5136" i="1"/>
  <c r="U5131" i="1"/>
  <c r="U5125" i="1"/>
  <c r="V5398" i="1"/>
  <c r="M5405" i="1"/>
  <c r="L5406" i="1"/>
  <c r="AF5396" i="1"/>
  <c r="AA5396" i="1"/>
  <c r="U5388" i="1"/>
  <c r="U5377" i="1"/>
  <c r="U5364" i="1"/>
  <c r="U5357" i="1"/>
  <c r="U5346" i="1"/>
  <c r="U5345" i="1"/>
  <c r="U5342" i="1"/>
  <c r="U5339" i="1"/>
  <c r="U5332" i="1"/>
  <c r="U5328" i="1"/>
  <c r="U5325" i="1"/>
  <c r="U5323" i="1"/>
  <c r="U5317" i="1"/>
  <c r="U5311" i="1"/>
  <c r="U5313" i="1"/>
  <c r="U5305" i="1"/>
  <c r="U5301" i="1"/>
  <c r="U5299" i="1"/>
  <c r="U5294" i="1"/>
  <c r="U5288" i="1"/>
  <c r="U5285" i="1"/>
  <c r="U5282" i="1"/>
  <c r="U5278" i="1"/>
  <c r="U5275" i="1"/>
  <c r="U5269" i="1"/>
  <c r="U5263" i="1"/>
  <c r="U5260" i="1"/>
  <c r="U5259" i="1"/>
  <c r="U5253" i="1"/>
  <c r="U5247" i="1"/>
  <c r="U5244" i="1"/>
  <c r="U5240" i="1"/>
  <c r="U5238" i="1"/>
  <c r="U5232" i="1"/>
  <c r="U5227" i="1"/>
  <c r="U5226" i="1"/>
  <c r="U5222" i="1"/>
  <c r="U5216" i="1"/>
  <c r="U5212" i="1"/>
  <c r="U5208" i="1"/>
  <c r="U5205" i="1"/>
  <c r="U5201" i="1"/>
  <c r="U5197" i="1"/>
  <c r="U5193" i="1"/>
  <c r="U5191" i="1"/>
  <c r="U5185" i="1"/>
  <c r="U5181" i="1"/>
  <c r="U5179" i="1"/>
  <c r="U5174" i="1"/>
  <c r="U5172" i="1"/>
  <c r="U5166" i="1"/>
  <c r="U5162" i="1"/>
  <c r="U5157" i="1"/>
  <c r="U5151" i="1"/>
  <c r="U5150" i="1"/>
  <c r="U5145" i="1"/>
  <c r="U5141" i="1"/>
  <c r="U5135" i="1"/>
  <c r="U5132" i="1"/>
  <c r="U5129" i="1"/>
  <c r="U5126" i="1"/>
  <c r="G5403" i="1"/>
  <c r="AC5403" i="1"/>
  <c r="Q5400" i="1"/>
  <c r="R5399" i="1"/>
  <c r="U5393" i="1"/>
  <c r="U5380" i="1"/>
  <c r="U5368" i="1"/>
  <c r="U5361" i="1"/>
  <c r="U5395" i="1"/>
  <c r="U5389" i="1"/>
  <c r="U5385" i="1"/>
  <c r="U5381" i="1"/>
  <c r="U5376" i="1"/>
  <c r="U5372" i="1"/>
  <c r="U5369" i="1"/>
  <c r="U5363" i="1"/>
  <c r="U5358" i="1"/>
  <c r="U5355" i="1"/>
  <c r="U5352" i="1"/>
  <c r="U5350" i="1"/>
  <c r="U5344" i="1"/>
  <c r="U5338" i="1"/>
  <c r="U5335" i="1"/>
  <c r="U5334" i="1"/>
  <c r="U5327" i="1"/>
  <c r="U5322" i="1"/>
  <c r="U5319" i="1"/>
  <c r="U5318" i="1"/>
  <c r="U5314" i="1"/>
  <c r="U5307" i="1"/>
  <c r="U5304" i="1"/>
  <c r="U5300" i="1"/>
  <c r="U5295" i="1"/>
  <c r="U5292" i="1"/>
  <c r="U5290" i="1"/>
  <c r="U5283" i="1"/>
  <c r="U5281" i="1"/>
  <c r="U5274" i="1"/>
  <c r="U5270" i="1"/>
  <c r="U5268" i="1"/>
  <c r="U5265" i="1"/>
  <c r="U5261" i="1"/>
  <c r="U5255" i="1"/>
  <c r="U5252" i="1"/>
  <c r="U5250" i="1"/>
  <c r="U5246" i="1"/>
  <c r="U5239" i="1"/>
  <c r="U5235" i="1"/>
  <c r="U5231" i="1"/>
  <c r="U5229" i="1"/>
  <c r="U5224" i="1"/>
  <c r="U5220" i="1"/>
  <c r="U5218" i="1"/>
  <c r="U5213" i="1"/>
  <c r="U5209" i="1"/>
  <c r="U5204" i="1"/>
  <c r="U5200" i="1"/>
  <c r="U5196" i="1"/>
  <c r="U5192" i="1"/>
  <c r="U5188" i="1"/>
  <c r="U5187" i="1"/>
  <c r="U5180" i="1"/>
  <c r="U5175" i="1"/>
  <c r="U5170" i="1"/>
  <c r="U5167" i="1"/>
  <c r="U5163" i="1"/>
  <c r="U5159" i="1"/>
  <c r="U5156" i="1"/>
  <c r="U5152" i="1"/>
  <c r="U5146" i="1"/>
  <c r="U5144" i="1"/>
  <c r="U5140" i="1"/>
  <c r="U5134" i="1"/>
  <c r="U5133" i="1"/>
  <c r="U5127" i="1"/>
  <c r="U5124" i="1"/>
  <c r="P5401" i="1"/>
  <c r="O5401" i="1"/>
  <c r="AE5402" i="1"/>
  <c r="U5384" i="1"/>
  <c r="U5371" i="1"/>
  <c r="U5354" i="1"/>
  <c r="U5394" i="1"/>
  <c r="U5396" i="1"/>
  <c r="U5390" i="1"/>
  <c r="U5387" i="1"/>
  <c r="U5382" i="1"/>
  <c r="U5379" i="1"/>
  <c r="U5374" i="1"/>
  <c r="U5373" i="1"/>
  <c r="U5366" i="1"/>
  <c r="U5365" i="1"/>
  <c r="U5360" i="1"/>
  <c r="U5356" i="1"/>
  <c r="U5351" i="1"/>
  <c r="U5349" i="1"/>
  <c r="U5343" i="1"/>
  <c r="U5340" i="1"/>
  <c r="U5336" i="1"/>
  <c r="U5331" i="1"/>
  <c r="U5329" i="1"/>
  <c r="U5324" i="1"/>
  <c r="U5320" i="1"/>
  <c r="U5315" i="1"/>
  <c r="U5309" i="1"/>
  <c r="U5306" i="1"/>
  <c r="U5302" i="1"/>
  <c r="U5298" i="1"/>
  <c r="U5293" i="1"/>
  <c r="U5291" i="1"/>
  <c r="U5287" i="1"/>
  <c r="U5286" i="1"/>
  <c r="U5279" i="1"/>
  <c r="U5276" i="1"/>
  <c r="U5271" i="1"/>
  <c r="U5266" i="1"/>
  <c r="U5267" i="1"/>
  <c r="U5258" i="1"/>
  <c r="U5257" i="1"/>
  <c r="U5251" i="1"/>
  <c r="U5248" i="1"/>
  <c r="U5243" i="1"/>
  <c r="U5241" i="1"/>
  <c r="U5233" i="1"/>
  <c r="U5234" i="1"/>
  <c r="U5228" i="1"/>
  <c r="U5221" i="1"/>
  <c r="U5219" i="1"/>
  <c r="U5215" i="1"/>
  <c r="U5210" i="1"/>
  <c r="U5206" i="1"/>
  <c r="U5203" i="1"/>
  <c r="U5199" i="1"/>
  <c r="U5195" i="1"/>
  <c r="U5190" i="1"/>
  <c r="U5186" i="1"/>
  <c r="U5183" i="1"/>
  <c r="U5177" i="1"/>
  <c r="U5176" i="1"/>
  <c r="U5169" i="1"/>
  <c r="U5168" i="1"/>
  <c r="U5164" i="1"/>
  <c r="U5158" i="1"/>
  <c r="U5154" i="1"/>
  <c r="U5153" i="1"/>
  <c r="U5147" i="1"/>
  <c r="U5142" i="1"/>
  <c r="U5139" i="1"/>
  <c r="U5137" i="1"/>
  <c r="U5130" i="1"/>
  <c r="U5128" i="1"/>
  <c r="J5401" i="1"/>
  <c r="N5404" i="1"/>
  <c r="T5397" i="1"/>
  <c r="S5398" i="1"/>
  <c r="U5398" i="1" s="1"/>
  <c r="F5402" i="1"/>
  <c r="J5402" i="1" l="1"/>
  <c r="W5398" i="1"/>
  <c r="W5137" i="1"/>
  <c r="W5168" i="1"/>
  <c r="AF5397" i="1"/>
  <c r="W5130" i="1"/>
  <c r="W5154" i="1"/>
  <c r="W5169" i="1"/>
  <c r="W5186" i="1"/>
  <c r="W5203" i="1"/>
  <c r="W5219" i="1"/>
  <c r="W5233" i="1"/>
  <c r="W5258" i="1"/>
  <c r="W5286" i="1"/>
  <c r="W5298" i="1"/>
  <c r="W5315" i="1"/>
  <c r="W5340" i="1"/>
  <c r="W5365" i="1"/>
  <c r="W5387" i="1"/>
  <c r="P5402" i="1"/>
  <c r="V5399" i="1"/>
  <c r="AE5403" i="1"/>
  <c r="M5406" i="1"/>
  <c r="L5407" i="1"/>
  <c r="AC5404" i="1"/>
  <c r="G5404" i="1"/>
  <c r="W5142" i="1"/>
  <c r="W5139" i="1"/>
  <c r="W5147" i="1"/>
  <c r="W5164" i="1"/>
  <c r="W5177" i="1"/>
  <c r="W5195" i="1"/>
  <c r="W5210" i="1"/>
  <c r="W5228" i="1"/>
  <c r="W5243" i="1"/>
  <c r="W5251" i="1"/>
  <c r="W5266" i="1"/>
  <c r="W5276" i="1"/>
  <c r="W5291" i="1"/>
  <c r="W5306" i="1"/>
  <c r="W5324" i="1"/>
  <c r="W5331" i="1"/>
  <c r="W5349" i="1"/>
  <c r="W5356" i="1"/>
  <c r="W5373" i="1"/>
  <c r="W5379" i="1"/>
  <c r="W5396" i="1"/>
  <c r="W5394" i="1"/>
  <c r="W5354" i="1"/>
  <c r="W5384" i="1"/>
  <c r="W5127" i="1"/>
  <c r="W5134" i="1"/>
  <c r="W5144" i="1"/>
  <c r="W5152" i="1"/>
  <c r="W5159" i="1"/>
  <c r="W5167" i="1"/>
  <c r="W5175" i="1"/>
  <c r="W5187" i="1"/>
  <c r="W5192" i="1"/>
  <c r="W5200" i="1"/>
  <c r="W5209" i="1"/>
  <c r="W5218" i="1"/>
  <c r="W5224" i="1"/>
  <c r="W5231" i="1"/>
  <c r="W5239" i="1"/>
  <c r="W5250" i="1"/>
  <c r="W5255" i="1"/>
  <c r="W5265" i="1"/>
  <c r="W5270" i="1"/>
  <c r="W5281" i="1"/>
  <c r="W5290" i="1"/>
  <c r="W5295" i="1"/>
  <c r="W5304" i="1"/>
  <c r="W5314" i="1"/>
  <c r="W5319" i="1"/>
  <c r="W5327" i="1"/>
  <c r="W5335" i="1"/>
  <c r="W5344" i="1"/>
  <c r="W5352" i="1"/>
  <c r="W5358" i="1"/>
  <c r="W5369" i="1"/>
  <c r="W5376" i="1"/>
  <c r="W5385" i="1"/>
  <c r="W5395" i="1"/>
  <c r="W5368" i="1"/>
  <c r="W5393" i="1"/>
  <c r="Q5401" i="1"/>
  <c r="R5401" i="1" s="1"/>
  <c r="R5400" i="1"/>
  <c r="F5403" i="1"/>
  <c r="W5129" i="1"/>
  <c r="W5135" i="1"/>
  <c r="W5145" i="1"/>
  <c r="W5151" i="1"/>
  <c r="W5162" i="1"/>
  <c r="W5172" i="1"/>
  <c r="W5179" i="1"/>
  <c r="W5185" i="1"/>
  <c r="W5193" i="1"/>
  <c r="W5201" i="1"/>
  <c r="W5208" i="1"/>
  <c r="W5216" i="1"/>
  <c r="W5226" i="1"/>
  <c r="W5232" i="1"/>
  <c r="W5240" i="1"/>
  <c r="W5247" i="1"/>
  <c r="W5259" i="1"/>
  <c r="W5263" i="1"/>
  <c r="W5275" i="1"/>
  <c r="W5282" i="1"/>
  <c r="W5288" i="1"/>
  <c r="W5299" i="1"/>
  <c r="W5305" i="1"/>
  <c r="W5311" i="1"/>
  <c r="W5323" i="1"/>
  <c r="W5328" i="1"/>
  <c r="W5339" i="1"/>
  <c r="W5345" i="1"/>
  <c r="W5357" i="1"/>
  <c r="W5377" i="1"/>
  <c r="AH5396" i="1"/>
  <c r="W5131" i="1"/>
  <c r="W5138" i="1"/>
  <c r="W5148" i="1"/>
  <c r="W5155" i="1"/>
  <c r="W5161" i="1"/>
  <c r="W5171" i="1"/>
  <c r="W5178" i="1"/>
  <c r="W5184" i="1"/>
  <c r="W5194" i="1"/>
  <c r="W5202" i="1"/>
  <c r="W5211" i="1"/>
  <c r="W5217" i="1"/>
  <c r="W5225" i="1"/>
  <c r="W5236" i="1"/>
  <c r="W5242" i="1"/>
  <c r="W5249" i="1"/>
  <c r="W5256" i="1"/>
  <c r="W5264" i="1"/>
  <c r="W5273" i="1"/>
  <c r="W5280" i="1"/>
  <c r="W5289" i="1"/>
  <c r="W5297" i="1"/>
  <c r="W5308" i="1"/>
  <c r="W5312" i="1"/>
  <c r="W5321" i="1"/>
  <c r="W5330" i="1"/>
  <c r="W5337" i="1"/>
  <c r="W5347" i="1"/>
  <c r="W5353" i="1"/>
  <c r="W5362" i="1"/>
  <c r="W5370" i="1"/>
  <c r="W5378" i="1"/>
  <c r="W5386" i="1"/>
  <c r="W5392" i="1"/>
  <c r="W5153" i="1"/>
  <c r="W5183" i="1"/>
  <c r="W5199" i="1"/>
  <c r="W5215" i="1"/>
  <c r="W5234" i="1"/>
  <c r="W5257" i="1"/>
  <c r="W5271" i="1"/>
  <c r="W5287" i="1"/>
  <c r="W5302" i="1"/>
  <c r="W5320" i="1"/>
  <c r="W5343" i="1"/>
  <c r="W5360" i="1"/>
  <c r="W5374" i="1"/>
  <c r="W5390" i="1"/>
  <c r="W5371" i="1"/>
  <c r="W5128" i="1"/>
  <c r="W5158" i="1"/>
  <c r="W5176" i="1"/>
  <c r="W5190" i="1"/>
  <c r="W5206" i="1"/>
  <c r="W5221" i="1"/>
  <c r="W5241" i="1"/>
  <c r="W5248" i="1"/>
  <c r="W5267" i="1"/>
  <c r="W5279" i="1"/>
  <c r="W5293" i="1"/>
  <c r="W5309" i="1"/>
  <c r="W5329" i="1"/>
  <c r="W5336" i="1"/>
  <c r="W5351" i="1"/>
  <c r="W5366" i="1"/>
  <c r="W5382" i="1"/>
  <c r="O5402" i="1"/>
  <c r="T5398" i="1"/>
  <c r="S5399" i="1"/>
  <c r="W5124" i="1"/>
  <c r="W5133" i="1"/>
  <c r="W5140" i="1"/>
  <c r="W5146" i="1"/>
  <c r="W5156" i="1"/>
  <c r="W5163" i="1"/>
  <c r="W5170" i="1"/>
  <c r="W5180" i="1"/>
  <c r="W5188" i="1"/>
  <c r="W5196" i="1"/>
  <c r="W5204" i="1"/>
  <c r="W5213" i="1"/>
  <c r="W5220" i="1"/>
  <c r="W5229" i="1"/>
  <c r="W5235" i="1"/>
  <c r="W5246" i="1"/>
  <c r="W5252" i="1"/>
  <c r="W5261" i="1"/>
  <c r="W5268" i="1"/>
  <c r="W5274" i="1"/>
  <c r="W5283" i="1"/>
  <c r="W5292" i="1"/>
  <c r="W5300" i="1"/>
  <c r="W5307" i="1"/>
  <c r="W5318" i="1"/>
  <c r="W5322" i="1"/>
  <c r="W5334" i="1"/>
  <c r="W5338" i="1"/>
  <c r="W5350" i="1"/>
  <c r="W5355" i="1"/>
  <c r="W5363" i="1"/>
  <c r="W5372" i="1"/>
  <c r="W5381" i="1"/>
  <c r="W5389" i="1"/>
  <c r="W5361" i="1"/>
  <c r="W5380" i="1"/>
  <c r="W5126" i="1"/>
  <c r="W5132" i="1"/>
  <c r="W5141" i="1"/>
  <c r="W5150" i="1"/>
  <c r="W5157" i="1"/>
  <c r="W5166" i="1"/>
  <c r="W5174" i="1"/>
  <c r="W5181" i="1"/>
  <c r="W5191" i="1"/>
  <c r="W5197" i="1"/>
  <c r="W5205" i="1"/>
  <c r="W5212" i="1"/>
  <c r="W5222" i="1"/>
  <c r="W5227" i="1"/>
  <c r="W5238" i="1"/>
  <c r="W5244" i="1"/>
  <c r="W5253" i="1"/>
  <c r="W5260" i="1"/>
  <c r="W5269" i="1"/>
  <c r="W5278" i="1"/>
  <c r="W5285" i="1"/>
  <c r="W5294" i="1"/>
  <c r="W5301" i="1"/>
  <c r="W5313" i="1"/>
  <c r="W5317" i="1"/>
  <c r="W5325" i="1"/>
  <c r="W5332" i="1"/>
  <c r="W5342" i="1"/>
  <c r="W5346" i="1"/>
  <c r="W5364" i="1"/>
  <c r="W5388" i="1"/>
  <c r="N5405" i="1"/>
  <c r="W5125" i="1"/>
  <c r="W5136" i="1"/>
  <c r="W5143" i="1"/>
  <c r="W5149" i="1"/>
  <c r="W5160" i="1"/>
  <c r="W5165" i="1"/>
  <c r="W5173" i="1"/>
  <c r="W5182" i="1"/>
  <c r="W5189" i="1"/>
  <c r="W5198" i="1"/>
  <c r="W5207" i="1"/>
  <c r="W5214" i="1"/>
  <c r="W5223" i="1"/>
  <c r="W5230" i="1"/>
  <c r="W5237" i="1"/>
  <c r="W5245" i="1"/>
  <c r="W5254" i="1"/>
  <c r="W5262" i="1"/>
  <c r="W5272" i="1"/>
  <c r="W5277" i="1"/>
  <c r="W5284" i="1"/>
  <c r="W5296" i="1"/>
  <c r="W5303" i="1"/>
  <c r="W5310" i="1"/>
  <c r="W5316" i="1"/>
  <c r="W5326" i="1"/>
  <c r="W5333" i="1"/>
  <c r="W5341" i="1"/>
  <c r="W5348" i="1"/>
  <c r="W5359" i="1"/>
  <c r="W5367" i="1"/>
  <c r="W5375" i="1"/>
  <c r="W5383" i="1"/>
  <c r="W5391" i="1"/>
  <c r="W5397" i="1"/>
  <c r="J5403" i="1" l="1"/>
  <c r="AG5359" i="1"/>
  <c r="AG5310" i="1"/>
  <c r="AG5262" i="1"/>
  <c r="AG5245" i="1"/>
  <c r="AG5230" i="1"/>
  <c r="AG5214" i="1"/>
  <c r="AG5198" i="1"/>
  <c r="AG5182" i="1"/>
  <c r="AG5165" i="1"/>
  <c r="AG5149" i="1"/>
  <c r="AG5136" i="1"/>
  <c r="AC5405" i="1"/>
  <c r="G5405" i="1"/>
  <c r="AG5364" i="1"/>
  <c r="AG5342" i="1"/>
  <c r="AG5325" i="1"/>
  <c r="AG5313" i="1"/>
  <c r="AG5294" i="1"/>
  <c r="AG5278" i="1"/>
  <c r="AG5260" i="1"/>
  <c r="AG5244" i="1"/>
  <c r="AG5227" i="1"/>
  <c r="AG5212" i="1"/>
  <c r="AG5197" i="1"/>
  <c r="AG5181" i="1"/>
  <c r="AG5166" i="1"/>
  <c r="AG5150" i="1"/>
  <c r="AG5132" i="1"/>
  <c r="AG5380" i="1"/>
  <c r="AG5389" i="1"/>
  <c r="AG5372" i="1"/>
  <c r="AG5355" i="1"/>
  <c r="AG5338" i="1"/>
  <c r="AG5322" i="1"/>
  <c r="AG5307" i="1"/>
  <c r="AG5292" i="1"/>
  <c r="AG5274" i="1"/>
  <c r="AG5261" i="1"/>
  <c r="AG5246" i="1"/>
  <c r="AG5229" i="1"/>
  <c r="AG5213" i="1"/>
  <c r="AG5196" i="1"/>
  <c r="AG5180" i="1"/>
  <c r="AG5163" i="1"/>
  <c r="AG5146" i="1"/>
  <c r="AG5133" i="1"/>
  <c r="V5401" i="1"/>
  <c r="AG5366" i="1"/>
  <c r="AG5336" i="1"/>
  <c r="AG5309" i="1"/>
  <c r="AG5279" i="1"/>
  <c r="AG5248" i="1"/>
  <c r="AG5221" i="1"/>
  <c r="AG5190" i="1"/>
  <c r="AG5158" i="1"/>
  <c r="AG5371" i="1"/>
  <c r="AG5343" i="1"/>
  <c r="AG5302" i="1"/>
  <c r="AG5271" i="1"/>
  <c r="AG5234" i="1"/>
  <c r="AG5199" i="1"/>
  <c r="AG5153" i="1"/>
  <c r="AG5386" i="1"/>
  <c r="AG5370" i="1"/>
  <c r="AG5353" i="1"/>
  <c r="AG5337" i="1"/>
  <c r="AG5321" i="1"/>
  <c r="AG5308" i="1"/>
  <c r="AG5273" i="1"/>
  <c r="AG5256" i="1"/>
  <c r="AG5242" i="1"/>
  <c r="AG5225" i="1"/>
  <c r="AG5211" i="1"/>
  <c r="AG5194" i="1"/>
  <c r="AG5178" i="1"/>
  <c r="AG5161" i="1"/>
  <c r="AG5148" i="1"/>
  <c r="AG5131" i="1"/>
  <c r="AG5377" i="1"/>
  <c r="AG5345" i="1"/>
  <c r="AG5328" i="1"/>
  <c r="AG5311" i="1"/>
  <c r="AG5299" i="1"/>
  <c r="AG5282" i="1"/>
  <c r="AG5263" i="1"/>
  <c r="AG5247" i="1"/>
  <c r="AG5232" i="1"/>
  <c r="AG5216" i="1"/>
  <c r="AG5201" i="1"/>
  <c r="AG5185" i="1"/>
  <c r="AG5172" i="1"/>
  <c r="AG5151" i="1"/>
  <c r="AG5135" i="1"/>
  <c r="Q5402" i="1"/>
  <c r="AE5404" i="1"/>
  <c r="AG5391" i="1"/>
  <c r="AG5341" i="1"/>
  <c r="AG5296" i="1"/>
  <c r="AG5288" i="1"/>
  <c r="O5403" i="1"/>
  <c r="AG5368" i="1"/>
  <c r="AG5385" i="1"/>
  <c r="AG5369" i="1"/>
  <c r="AG5352" i="1"/>
  <c r="AG5335" i="1"/>
  <c r="AG5319" i="1"/>
  <c r="AG5304" i="1"/>
  <c r="AG5290" i="1"/>
  <c r="AG5270" i="1"/>
  <c r="AG5255" i="1"/>
  <c r="AG5239" i="1"/>
  <c r="AG5224" i="1"/>
  <c r="AG5209" i="1"/>
  <c r="AG5192" i="1"/>
  <c r="AG5175" i="1"/>
  <c r="AG5159" i="1"/>
  <c r="AG5144" i="1"/>
  <c r="AG5127" i="1"/>
  <c r="AG5354" i="1"/>
  <c r="AG5396" i="1"/>
  <c r="AG5373" i="1"/>
  <c r="AG5349" i="1"/>
  <c r="AG5324" i="1"/>
  <c r="AG5291" i="1"/>
  <c r="AG5266" i="1"/>
  <c r="AG5243" i="1"/>
  <c r="AG5210" i="1"/>
  <c r="AG5177" i="1"/>
  <c r="AG5147" i="1"/>
  <c r="AG5142" i="1"/>
  <c r="N5406" i="1"/>
  <c r="AG5387" i="1"/>
  <c r="AG5340" i="1"/>
  <c r="AG5298" i="1"/>
  <c r="AG5258" i="1"/>
  <c r="AG5219" i="1"/>
  <c r="AG5186" i="1"/>
  <c r="AG5154" i="1"/>
  <c r="AG5137" i="1"/>
  <c r="AG5375" i="1"/>
  <c r="AG5326" i="1"/>
  <c r="AG5277" i="1"/>
  <c r="AG5397" i="1"/>
  <c r="AG5383" i="1"/>
  <c r="AG5367" i="1"/>
  <c r="AG5348" i="1"/>
  <c r="AG5333" i="1"/>
  <c r="AG5316" i="1"/>
  <c r="AG5303" i="1"/>
  <c r="AG5284" i="1"/>
  <c r="AG5272" i="1"/>
  <c r="AG5254" i="1"/>
  <c r="AG5237" i="1"/>
  <c r="AG5223" i="1"/>
  <c r="AG5207" i="1"/>
  <c r="AG5189" i="1"/>
  <c r="AG5173" i="1"/>
  <c r="AG5160" i="1"/>
  <c r="AG5143" i="1"/>
  <c r="AG5125" i="1"/>
  <c r="AG5388" i="1"/>
  <c r="AG5346" i="1"/>
  <c r="AG5332" i="1"/>
  <c r="AG5317" i="1"/>
  <c r="AG5301" i="1"/>
  <c r="AG5285" i="1"/>
  <c r="AG5269" i="1"/>
  <c r="AG5253" i="1"/>
  <c r="AG5238" i="1"/>
  <c r="AG5222" i="1"/>
  <c r="AG5205" i="1"/>
  <c r="AG5191" i="1"/>
  <c r="AG5174" i="1"/>
  <c r="AG5157" i="1"/>
  <c r="AG5141" i="1"/>
  <c r="AG5126" i="1"/>
  <c r="AG5361" i="1"/>
  <c r="AG5381" i="1"/>
  <c r="AG5363" i="1"/>
  <c r="AG5350" i="1"/>
  <c r="AG5334" i="1"/>
  <c r="AG5318" i="1"/>
  <c r="AG5300" i="1"/>
  <c r="AG5283" i="1"/>
  <c r="AG5268" i="1"/>
  <c r="AG5252" i="1"/>
  <c r="AG5235" i="1"/>
  <c r="AG5220" i="1"/>
  <c r="AG5204" i="1"/>
  <c r="AG5188" i="1"/>
  <c r="AG5170" i="1"/>
  <c r="AG5156" i="1"/>
  <c r="AG5140" i="1"/>
  <c r="AG5124" i="1"/>
  <c r="T5399" i="1"/>
  <c r="S5400" i="1"/>
  <c r="U5399" i="1"/>
  <c r="AG5382" i="1"/>
  <c r="AG5351" i="1"/>
  <c r="AG5329" i="1"/>
  <c r="AG5293" i="1"/>
  <c r="AG5267" i="1"/>
  <c r="AG5241" i="1"/>
  <c r="AG5206" i="1"/>
  <c r="AG5176" i="1"/>
  <c r="AG5128" i="1"/>
  <c r="AG5390" i="1"/>
  <c r="AG5360" i="1"/>
  <c r="AG5320" i="1"/>
  <c r="AG5287" i="1"/>
  <c r="AG5257" i="1"/>
  <c r="AG5215" i="1"/>
  <c r="AG5183" i="1"/>
  <c r="AG5392" i="1"/>
  <c r="AG5378" i="1"/>
  <c r="AG5362" i="1"/>
  <c r="AG5347" i="1"/>
  <c r="AG5330" i="1"/>
  <c r="AG5312" i="1"/>
  <c r="AG5297" i="1"/>
  <c r="AG5280" i="1"/>
  <c r="AG5264" i="1"/>
  <c r="AG5249" i="1"/>
  <c r="AG5236" i="1"/>
  <c r="AG5217" i="1"/>
  <c r="AG5202" i="1"/>
  <c r="AG5184" i="1"/>
  <c r="AG5171" i="1"/>
  <c r="AG5155" i="1"/>
  <c r="AG5138" i="1"/>
  <c r="AG5357" i="1"/>
  <c r="AG5339" i="1"/>
  <c r="AG5323" i="1"/>
  <c r="AG5305" i="1"/>
  <c r="AG5275" i="1"/>
  <c r="AG5259" i="1"/>
  <c r="AG5240" i="1"/>
  <c r="AG5226" i="1"/>
  <c r="AG5208" i="1"/>
  <c r="AG5193" i="1"/>
  <c r="AG5179" i="1"/>
  <c r="AG5162" i="1"/>
  <c r="AG5145" i="1"/>
  <c r="AG5129" i="1"/>
  <c r="M5407" i="1"/>
  <c r="L5408" i="1"/>
  <c r="P5403" i="1"/>
  <c r="AF5398" i="1"/>
  <c r="AG5374" i="1"/>
  <c r="AG5289" i="1"/>
  <c r="V5400" i="1"/>
  <c r="AG5393" i="1"/>
  <c r="AG5395" i="1"/>
  <c r="AG5376" i="1"/>
  <c r="AG5358" i="1"/>
  <c r="AG5344" i="1"/>
  <c r="AG5327" i="1"/>
  <c r="AG5314" i="1"/>
  <c r="AG5295" i="1"/>
  <c r="AG5281" i="1"/>
  <c r="AG5265" i="1"/>
  <c r="AG5250" i="1"/>
  <c r="AG5231" i="1"/>
  <c r="AG5218" i="1"/>
  <c r="AG5200" i="1"/>
  <c r="AG5187" i="1"/>
  <c r="AG5167" i="1"/>
  <c r="AG5152" i="1"/>
  <c r="AG5134" i="1"/>
  <c r="AG5384" i="1"/>
  <c r="AG5394" i="1"/>
  <c r="AG5379" i="1"/>
  <c r="AG5356" i="1"/>
  <c r="AG5331" i="1"/>
  <c r="AG5306" i="1"/>
  <c r="AG5276" i="1"/>
  <c r="AG5251" i="1"/>
  <c r="AG5228" i="1"/>
  <c r="AG5195" i="1"/>
  <c r="AG5164" i="1"/>
  <c r="AG5139" i="1"/>
  <c r="F5404" i="1"/>
  <c r="AG5365" i="1"/>
  <c r="AG5315" i="1"/>
  <c r="AG5286" i="1"/>
  <c r="AG5233" i="1"/>
  <c r="AG5203" i="1"/>
  <c r="AG5169" i="1"/>
  <c r="AG5130" i="1"/>
  <c r="AG5168" i="1"/>
  <c r="AG5398" i="1"/>
  <c r="B5358" i="1" l="1"/>
  <c r="B5222" i="1"/>
  <c r="B5208" i="1"/>
  <c r="B5172" i="1"/>
  <c r="B5163" i="1"/>
  <c r="B5192" i="1"/>
  <c r="B5339" i="1"/>
  <c r="B5286" i="1"/>
  <c r="B5309" i="1"/>
  <c r="B5325" i="1"/>
  <c r="B5276" i="1"/>
  <c r="B5204" i="1"/>
  <c r="B5288" i="1"/>
  <c r="B5280" i="1"/>
  <c r="B5387" i="1"/>
  <c r="B5368" i="1"/>
  <c r="B5194" i="1"/>
  <c r="B5355" i="1"/>
  <c r="B5295" i="1"/>
  <c r="B5360" i="1"/>
  <c r="B5283" i="1"/>
  <c r="B5367" i="1"/>
  <c r="B5335" i="1"/>
  <c r="B5391" i="1"/>
  <c r="B5263" i="1"/>
  <c r="B5380" i="1"/>
  <c r="B5168" i="1"/>
  <c r="B5195" i="1"/>
  <c r="B5275" i="1"/>
  <c r="B5236" i="1"/>
  <c r="B5147" i="1"/>
  <c r="B5353" i="1"/>
  <c r="B5274" i="1"/>
  <c r="B5151" i="1"/>
  <c r="B5394" i="1"/>
  <c r="B5334" i="1"/>
  <c r="B5189" i="1"/>
  <c r="B5349" i="1"/>
  <c r="B5239" i="1"/>
  <c r="B5242" i="1"/>
  <c r="B5190" i="1"/>
  <c r="B5229" i="1"/>
  <c r="B5260" i="1"/>
  <c r="B5203" i="1"/>
  <c r="B5164" i="1"/>
  <c r="B5251" i="1"/>
  <c r="B5200" i="1"/>
  <c r="B5344" i="1"/>
  <c r="B5395" i="1"/>
  <c r="B5259" i="1"/>
  <c r="B5323" i="1"/>
  <c r="B5249" i="1"/>
  <c r="B5320" i="1"/>
  <c r="B5220" i="1"/>
  <c r="B5235" i="1"/>
  <c r="B5268" i="1"/>
  <c r="B5318" i="1"/>
  <c r="B5346" i="1"/>
  <c r="B5383" i="1"/>
  <c r="B5258" i="1"/>
  <c r="B5340" i="1"/>
  <c r="B5142" i="1"/>
  <c r="B5266" i="1"/>
  <c r="B5209" i="1"/>
  <c r="B5255" i="1"/>
  <c r="B5185" i="1"/>
  <c r="B5148" i="1"/>
  <c r="B5279" i="1"/>
  <c r="B5213" i="1"/>
  <c r="B5261" i="1"/>
  <c r="B5338" i="1"/>
  <c r="B5389" i="1"/>
  <c r="B5165" i="1"/>
  <c r="B5130" i="1"/>
  <c r="B5233" i="1"/>
  <c r="B5356" i="1"/>
  <c r="B5129" i="1"/>
  <c r="B5155" i="1"/>
  <c r="B5347" i="1"/>
  <c r="B5287" i="1"/>
  <c r="B5156" i="1"/>
  <c r="B5126" i="1"/>
  <c r="B5316" i="1"/>
  <c r="B5144" i="1"/>
  <c r="B5385" i="1"/>
  <c r="B5341" i="1"/>
  <c r="B5211" i="1"/>
  <c r="B5256" i="1"/>
  <c r="B5343" i="1"/>
  <c r="B5166" i="1"/>
  <c r="B5313" i="1"/>
  <c r="B5364" i="1"/>
  <c r="B5384" i="1"/>
  <c r="B5139" i="1"/>
  <c r="B5231" i="1"/>
  <c r="B5281" i="1"/>
  <c r="B5327" i="1"/>
  <c r="B5374" i="1"/>
  <c r="B5193" i="1"/>
  <c r="B5240" i="1"/>
  <c r="B5217" i="1"/>
  <c r="B5312" i="1"/>
  <c r="B5330" i="1"/>
  <c r="B5378" i="1"/>
  <c r="B5206" i="1"/>
  <c r="B5351" i="1"/>
  <c r="B5140" i="1"/>
  <c r="B5188" i="1"/>
  <c r="B5252" i="1"/>
  <c r="B5361" i="1"/>
  <c r="B5157" i="1"/>
  <c r="B5253" i="1"/>
  <c r="B5125" i="1"/>
  <c r="B5173" i="1"/>
  <c r="B5223" i="1"/>
  <c r="B5303" i="1"/>
  <c r="B5348" i="1"/>
  <c r="B5375" i="1"/>
  <c r="B5186" i="1"/>
  <c r="B5298" i="1"/>
  <c r="B5127" i="1"/>
  <c r="B5175" i="1"/>
  <c r="B5319" i="1"/>
  <c r="B5369" i="1"/>
  <c r="B5247" i="1"/>
  <c r="B5299" i="1"/>
  <c r="B5131" i="1"/>
  <c r="B5178" i="1"/>
  <c r="B5199" i="1"/>
  <c r="B5336" i="1"/>
  <c r="B5133" i="1"/>
  <c r="B5132" i="1"/>
  <c r="B5181" i="1"/>
  <c r="B5227" i="1"/>
  <c r="B5136" i="1"/>
  <c r="B5182" i="1"/>
  <c r="B5230" i="1"/>
  <c r="B5169" i="1"/>
  <c r="B5315" i="1"/>
  <c r="B5306" i="1"/>
  <c r="B5167" i="1"/>
  <c r="B5218" i="1"/>
  <c r="B5265" i="1"/>
  <c r="B5179" i="1"/>
  <c r="B5357" i="1"/>
  <c r="B5171" i="1"/>
  <c r="B5362" i="1"/>
  <c r="B5183" i="1"/>
  <c r="B5176" i="1"/>
  <c r="B5329" i="1"/>
  <c r="B5124" i="1"/>
  <c r="B5350" i="1"/>
  <c r="B5191" i="1"/>
  <c r="B5238" i="1"/>
  <c r="B5317" i="1"/>
  <c r="B5388" i="1"/>
  <c r="B5160" i="1"/>
  <c r="B5254" i="1"/>
  <c r="B5326" i="1"/>
  <c r="B5154" i="1"/>
  <c r="B5373" i="1"/>
  <c r="B5304" i="1"/>
  <c r="B5135" i="1"/>
  <c r="B5201" i="1"/>
  <c r="B5377" i="1"/>
  <c r="B5273" i="1"/>
  <c r="B5153" i="1"/>
  <c r="B5271" i="1"/>
  <c r="B5221" i="1"/>
  <c r="B5278" i="1"/>
  <c r="B5158" i="1"/>
  <c r="B5146" i="1"/>
  <c r="B5196" i="1"/>
  <c r="B5197" i="1"/>
  <c r="B5244" i="1"/>
  <c r="B5198" i="1"/>
  <c r="B5245" i="1"/>
  <c r="M5408" i="1"/>
  <c r="L5409" i="1"/>
  <c r="AF5399" i="1"/>
  <c r="P5404" i="1"/>
  <c r="B5145" i="1"/>
  <c r="B5184" i="1"/>
  <c r="B5257" i="1"/>
  <c r="B5390" i="1"/>
  <c r="B5241" i="1"/>
  <c r="W5399" i="1"/>
  <c r="B5219" i="1"/>
  <c r="B5270" i="1"/>
  <c r="Q5403" i="1"/>
  <c r="R5403" i="1" s="1"/>
  <c r="B5328" i="1"/>
  <c r="B5292" i="1"/>
  <c r="F5405" i="1"/>
  <c r="B5262" i="1"/>
  <c r="B5393" i="1"/>
  <c r="B5297" i="1"/>
  <c r="B5215" i="1"/>
  <c r="B5174" i="1"/>
  <c r="B5301" i="1"/>
  <c r="B5237" i="1"/>
  <c r="B5243" i="1"/>
  <c r="B5311" i="1"/>
  <c r="B5337" i="1"/>
  <c r="B5302" i="1"/>
  <c r="R5402" i="1"/>
  <c r="AE5405" i="1"/>
  <c r="B5359" i="1"/>
  <c r="O5404" i="1"/>
  <c r="B5379" i="1"/>
  <c r="B5152" i="1"/>
  <c r="B5398" i="1"/>
  <c r="B5365" i="1"/>
  <c r="J5404" i="1"/>
  <c r="B5228" i="1"/>
  <c r="B5331" i="1"/>
  <c r="B5134" i="1"/>
  <c r="B5187" i="1"/>
  <c r="B5250" i="1"/>
  <c r="B5314" i="1"/>
  <c r="B5376" i="1"/>
  <c r="B5289" i="1"/>
  <c r="N5407" i="1"/>
  <c r="B5162" i="1"/>
  <c r="B5226" i="1"/>
  <c r="B5305" i="1"/>
  <c r="B5138" i="1"/>
  <c r="B5202" i="1"/>
  <c r="B5264" i="1"/>
  <c r="B5392" i="1"/>
  <c r="B5128" i="1"/>
  <c r="B5267" i="1"/>
  <c r="B5293" i="1"/>
  <c r="B5382" i="1"/>
  <c r="T5400" i="1"/>
  <c r="S5401" i="1"/>
  <c r="U5400" i="1"/>
  <c r="B5170" i="1"/>
  <c r="B5300" i="1"/>
  <c r="B5363" i="1"/>
  <c r="B5381" i="1"/>
  <c r="B5141" i="1"/>
  <c r="B5205" i="1"/>
  <c r="B5269" i="1"/>
  <c r="B5285" i="1"/>
  <c r="B5332" i="1"/>
  <c r="B5143" i="1"/>
  <c r="B5207" i="1"/>
  <c r="B5272" i="1"/>
  <c r="B5284" i="1"/>
  <c r="B5333" i="1"/>
  <c r="B5397" i="1"/>
  <c r="B5277" i="1"/>
  <c r="B5137" i="1"/>
  <c r="AC5406" i="1"/>
  <c r="G5406" i="1"/>
  <c r="B5177" i="1"/>
  <c r="B5210" i="1"/>
  <c r="B5291" i="1"/>
  <c r="B5324" i="1"/>
  <c r="B5396" i="1"/>
  <c r="B5354" i="1"/>
  <c r="B5159" i="1"/>
  <c r="B5224" i="1"/>
  <c r="B5290" i="1"/>
  <c r="B5352" i="1"/>
  <c r="B5296" i="1"/>
  <c r="B5216" i="1"/>
  <c r="B5232" i="1"/>
  <c r="B5282" i="1"/>
  <c r="B5345" i="1"/>
  <c r="B5161" i="1"/>
  <c r="B5225" i="1"/>
  <c r="B5308" i="1"/>
  <c r="B5321" i="1"/>
  <c r="B5370" i="1"/>
  <c r="B5386" i="1"/>
  <c r="B5234" i="1"/>
  <c r="B5371" i="1"/>
  <c r="B5248" i="1"/>
  <c r="B5366" i="1"/>
  <c r="B5180" i="1"/>
  <c r="B5246" i="1"/>
  <c r="B5307" i="1"/>
  <c r="B5322" i="1"/>
  <c r="B5372" i="1"/>
  <c r="B5150" i="1"/>
  <c r="B5212" i="1"/>
  <c r="B5294" i="1"/>
  <c r="B5342" i="1"/>
  <c r="B5149" i="1"/>
  <c r="B5214" i="1"/>
  <c r="B5310" i="1"/>
  <c r="J5405" i="1" l="1"/>
  <c r="AE5406" i="1"/>
  <c r="T5401" i="1"/>
  <c r="S5402" i="1"/>
  <c r="U5401" i="1"/>
  <c r="V5402" i="1"/>
  <c r="Q5404" i="1"/>
  <c r="M5409" i="1"/>
  <c r="L5410" i="1"/>
  <c r="AF5400" i="1"/>
  <c r="V5403" i="1"/>
  <c r="AG5399" i="1"/>
  <c r="AC5407" i="1"/>
  <c r="G5407" i="1"/>
  <c r="W5400" i="1"/>
  <c r="F5406" i="1"/>
  <c r="O5405" i="1"/>
  <c r="P5405" i="1"/>
  <c r="N5408" i="1"/>
  <c r="O5406" i="1" l="1"/>
  <c r="P5406" i="1"/>
  <c r="AG5400" i="1"/>
  <c r="M5410" i="1"/>
  <c r="L5411" i="1"/>
  <c r="Q5405" i="1"/>
  <c r="R5405" i="1" s="1"/>
  <c r="T5402" i="1"/>
  <c r="S5403" i="1"/>
  <c r="U5402" i="1"/>
  <c r="B5399" i="1"/>
  <c r="R5404" i="1"/>
  <c r="AF5401" i="1"/>
  <c r="F5407" i="1"/>
  <c r="W5401" i="1"/>
  <c r="AC5408" i="1"/>
  <c r="G5408" i="1"/>
  <c r="J5406" i="1"/>
  <c r="AE5407" i="1"/>
  <c r="N5409" i="1"/>
  <c r="J5407" i="1" l="1"/>
  <c r="O5407" i="1"/>
  <c r="F5408" i="1"/>
  <c r="V5404" i="1"/>
  <c r="W5402" i="1"/>
  <c r="Q5406" i="1"/>
  <c r="B5400" i="1"/>
  <c r="V5405" i="1"/>
  <c r="AE5408" i="1"/>
  <c r="T5403" i="1"/>
  <c r="S5404" i="1"/>
  <c r="U5403" i="1"/>
  <c r="N5410" i="1"/>
  <c r="P5407" i="1"/>
  <c r="AC5409" i="1"/>
  <c r="G5409" i="1"/>
  <c r="AG5401" i="1"/>
  <c r="AF5402" i="1"/>
  <c r="M5411" i="1"/>
  <c r="L5412" i="1"/>
  <c r="O5408" i="1" l="1"/>
  <c r="F5409" i="1"/>
  <c r="T5404" i="1"/>
  <c r="S5405" i="1"/>
  <c r="U5404" i="1"/>
  <c r="AG5402" i="1"/>
  <c r="AC5410" i="1"/>
  <c r="G5410" i="1"/>
  <c r="AF5403" i="1"/>
  <c r="Q5407" i="1"/>
  <c r="R5406" i="1"/>
  <c r="J5408" i="1"/>
  <c r="N5411" i="1"/>
  <c r="AE5409" i="1"/>
  <c r="M5412" i="1"/>
  <c r="L5413" i="1"/>
  <c r="B5401" i="1"/>
  <c r="P5408" i="1"/>
  <c r="W5403" i="1"/>
  <c r="J5409" i="1" l="1"/>
  <c r="B5402" i="1"/>
  <c r="O5409" i="1"/>
  <c r="AC5411" i="1"/>
  <c r="G5411" i="1"/>
  <c r="F5410" i="1"/>
  <c r="AG5403" i="1"/>
  <c r="N5412" i="1"/>
  <c r="P5409" i="1"/>
  <c r="AE5410" i="1"/>
  <c r="T5405" i="1"/>
  <c r="S5406" i="1"/>
  <c r="U5405" i="1"/>
  <c r="Q5408" i="1"/>
  <c r="R5407" i="1"/>
  <c r="W5404" i="1"/>
  <c r="M5413" i="1"/>
  <c r="L5414" i="1"/>
  <c r="V5406" i="1"/>
  <c r="AF5404" i="1"/>
  <c r="N5413" i="1" l="1"/>
  <c r="Q5409" i="1"/>
  <c r="R5408" i="1"/>
  <c r="W5405" i="1"/>
  <c r="AC5412" i="1"/>
  <c r="G5412" i="1"/>
  <c r="M5414" i="1"/>
  <c r="L5415" i="1"/>
  <c r="AG5404" i="1"/>
  <c r="T5406" i="1"/>
  <c r="S5407" i="1"/>
  <c r="U5406" i="1"/>
  <c r="P5410" i="1"/>
  <c r="O5410" i="1"/>
  <c r="F5411" i="1"/>
  <c r="V5407" i="1"/>
  <c r="AF5405" i="1"/>
  <c r="B5403" i="1"/>
  <c r="J5410" i="1"/>
  <c r="AE5411" i="1"/>
  <c r="B5404" i="1" l="1"/>
  <c r="J5411" i="1"/>
  <c r="O5411" i="1"/>
  <c r="V5408" i="1"/>
  <c r="P5411" i="1"/>
  <c r="T5407" i="1"/>
  <c r="S5408" i="1"/>
  <c r="U5407" i="1"/>
  <c r="AE5412" i="1"/>
  <c r="Q5410" i="1"/>
  <c r="R5410" i="1" s="1"/>
  <c r="R5409" i="1"/>
  <c r="AF5406" i="1"/>
  <c r="N5414" i="1"/>
  <c r="F5412" i="1"/>
  <c r="W5406" i="1"/>
  <c r="M5415" i="1"/>
  <c r="L5416" i="1"/>
  <c r="AG5405" i="1"/>
  <c r="AC5413" i="1"/>
  <c r="G5413" i="1"/>
  <c r="B5405" i="1" l="1"/>
  <c r="AG5406" i="1"/>
  <c r="F5413" i="1"/>
  <c r="AE5413" i="1"/>
  <c r="N5415" i="1"/>
  <c r="J5412" i="1"/>
  <c r="V5410" i="1"/>
  <c r="Q5411" i="1"/>
  <c r="W5407" i="1"/>
  <c r="P5412" i="1"/>
  <c r="M5416" i="1"/>
  <c r="L5417" i="1"/>
  <c r="O5412" i="1"/>
  <c r="AC5414" i="1"/>
  <c r="G5414" i="1"/>
  <c r="T5408" i="1"/>
  <c r="S5409" i="1"/>
  <c r="U5408" i="1"/>
  <c r="V5409" i="1"/>
  <c r="AF5407" i="1"/>
  <c r="O5413" i="1" l="1"/>
  <c r="P5413" i="1"/>
  <c r="Q5412" i="1"/>
  <c r="R5412" i="1" s="1"/>
  <c r="R5411" i="1"/>
  <c r="F5414" i="1"/>
  <c r="T5409" i="1"/>
  <c r="S5410" i="1"/>
  <c r="U5409" i="1"/>
  <c r="AE5414" i="1"/>
  <c r="AC5415" i="1"/>
  <c r="G5415" i="1"/>
  <c r="AF5408" i="1"/>
  <c r="W5408" i="1"/>
  <c r="M5417" i="1"/>
  <c r="L5418" i="1"/>
  <c r="N5416" i="1"/>
  <c r="AG5407" i="1"/>
  <c r="J5413" i="1"/>
  <c r="B5406" i="1"/>
  <c r="J5414" i="1" l="1"/>
  <c r="O5414" i="1"/>
  <c r="AC5416" i="1"/>
  <c r="G5416" i="1"/>
  <c r="AE5415" i="1"/>
  <c r="Q5413" i="1"/>
  <c r="B5407" i="1"/>
  <c r="M5418" i="1"/>
  <c r="L5419" i="1"/>
  <c r="N5417" i="1"/>
  <c r="V5412" i="1"/>
  <c r="T5410" i="1"/>
  <c r="S5411" i="1"/>
  <c r="U5410" i="1"/>
  <c r="AF5409" i="1"/>
  <c r="P5414" i="1"/>
  <c r="AG5408" i="1"/>
  <c r="F5415" i="1"/>
  <c r="W5409" i="1"/>
  <c r="V5411" i="1"/>
  <c r="J5415" i="1" l="1"/>
  <c r="AC5417" i="1"/>
  <c r="G5417" i="1"/>
  <c r="AF5410" i="1"/>
  <c r="P5415" i="1"/>
  <c r="W5410" i="1"/>
  <c r="N5418" i="1"/>
  <c r="AG5409" i="1"/>
  <c r="M5419" i="1"/>
  <c r="L5420" i="1"/>
  <c r="F5416" i="1"/>
  <c r="O5415" i="1"/>
  <c r="B5408" i="1"/>
  <c r="T5411" i="1"/>
  <c r="S5412" i="1"/>
  <c r="U5411" i="1"/>
  <c r="Q5414" i="1"/>
  <c r="R5413" i="1"/>
  <c r="AE5416" i="1"/>
  <c r="J5416" i="1" l="1"/>
  <c r="AG5410" i="1"/>
  <c r="V5413" i="1"/>
  <c r="Q5415" i="1"/>
  <c r="R5414" i="1"/>
  <c r="T5412" i="1"/>
  <c r="S5413" i="1"/>
  <c r="U5412" i="1"/>
  <c r="N5419" i="1"/>
  <c r="P5416" i="1"/>
  <c r="AC5418" i="1"/>
  <c r="G5418" i="1"/>
  <c r="F5417" i="1"/>
  <c r="AF5411" i="1"/>
  <c r="M5420" i="1"/>
  <c r="L5421" i="1"/>
  <c r="W5411" i="1"/>
  <c r="O5416" i="1"/>
  <c r="B5409" i="1"/>
  <c r="AE5417" i="1"/>
  <c r="O5417" i="1" l="1"/>
  <c r="J5417" i="1"/>
  <c r="N5420" i="1"/>
  <c r="F5418" i="1"/>
  <c r="T5413" i="1"/>
  <c r="S5414" i="1"/>
  <c r="U5413" i="1"/>
  <c r="B5410" i="1"/>
  <c r="AC5419" i="1"/>
  <c r="G5419" i="1"/>
  <c r="AF5412" i="1"/>
  <c r="M5421" i="1"/>
  <c r="L5422" i="1"/>
  <c r="P5417" i="1"/>
  <c r="W5412" i="1"/>
  <c r="V5414" i="1"/>
  <c r="AE5418" i="1"/>
  <c r="AG5411" i="1"/>
  <c r="Q5416" i="1"/>
  <c r="R5415" i="1"/>
  <c r="B5411" i="1" l="1"/>
  <c r="W5413" i="1"/>
  <c r="P5418" i="1"/>
  <c r="AF5413" i="1"/>
  <c r="N5421" i="1"/>
  <c r="F5419" i="1"/>
  <c r="J5418" i="1"/>
  <c r="V5415" i="1"/>
  <c r="Q5417" i="1"/>
  <c r="R5416" i="1"/>
  <c r="AG5412" i="1"/>
  <c r="M5422" i="1"/>
  <c r="L5423" i="1"/>
  <c r="AE5419" i="1"/>
  <c r="T5414" i="1"/>
  <c r="S5415" i="1"/>
  <c r="U5414" i="1"/>
  <c r="O5418" i="1"/>
  <c r="AC5420" i="1"/>
  <c r="G5420" i="1"/>
  <c r="J5419" i="1" l="1"/>
  <c r="W5414" i="1"/>
  <c r="B5412" i="1"/>
  <c r="P5419" i="1"/>
  <c r="AC5421" i="1"/>
  <c r="G5421" i="1"/>
  <c r="F5420" i="1"/>
  <c r="AE5420" i="1"/>
  <c r="T5415" i="1"/>
  <c r="S5416" i="1"/>
  <c r="U5415" i="1"/>
  <c r="N5422" i="1"/>
  <c r="V5416" i="1"/>
  <c r="O5419" i="1"/>
  <c r="AF5414" i="1"/>
  <c r="M5423" i="1"/>
  <c r="L5424" i="1"/>
  <c r="Q5418" i="1"/>
  <c r="R5418" i="1" s="1"/>
  <c r="R5417" i="1"/>
  <c r="AG5413" i="1"/>
  <c r="J5420" i="1" l="1"/>
  <c r="O5420" i="1"/>
  <c r="B5413" i="1"/>
  <c r="V5418" i="1"/>
  <c r="M5424" i="1"/>
  <c r="L5425" i="1"/>
  <c r="N5423" i="1"/>
  <c r="AC5422" i="1"/>
  <c r="G5422" i="1"/>
  <c r="AF5415" i="1"/>
  <c r="F5421" i="1"/>
  <c r="Q5419" i="1"/>
  <c r="W5415" i="1"/>
  <c r="AE5421" i="1"/>
  <c r="V5417" i="1"/>
  <c r="T5416" i="1"/>
  <c r="S5417" i="1"/>
  <c r="U5416" i="1"/>
  <c r="P5420" i="1"/>
  <c r="AG5414" i="1"/>
  <c r="O5421" i="1" l="1"/>
  <c r="AC5423" i="1"/>
  <c r="G5423" i="1"/>
  <c r="F5422" i="1"/>
  <c r="N5424" i="1"/>
  <c r="AF5416" i="1"/>
  <c r="Q5420" i="1"/>
  <c r="B5414" i="1"/>
  <c r="W5416" i="1"/>
  <c r="J5421" i="1"/>
  <c r="AE5422" i="1"/>
  <c r="M5425" i="1"/>
  <c r="L5426" i="1"/>
  <c r="P5421" i="1"/>
  <c r="T5417" i="1"/>
  <c r="S5418" i="1"/>
  <c r="U5417" i="1"/>
  <c r="AG5415" i="1"/>
  <c r="R5419" i="1"/>
  <c r="O5422" i="1" l="1"/>
  <c r="J5422" i="1"/>
  <c r="B5415" i="1"/>
  <c r="V5419" i="1"/>
  <c r="W5417" i="1"/>
  <c r="P5422" i="1"/>
  <c r="T5418" i="1"/>
  <c r="S5419" i="1"/>
  <c r="U5418" i="1"/>
  <c r="Q5421" i="1"/>
  <c r="R5420" i="1"/>
  <c r="AC5424" i="1"/>
  <c r="G5424" i="1"/>
  <c r="F5423" i="1"/>
  <c r="AF5417" i="1"/>
  <c r="N5425" i="1"/>
  <c r="M5426" i="1"/>
  <c r="L5427" i="1"/>
  <c r="AG5416" i="1"/>
  <c r="AE5423" i="1"/>
  <c r="B5416" i="1" l="1"/>
  <c r="J5423" i="1"/>
  <c r="AE5424" i="1"/>
  <c r="W5418" i="1"/>
  <c r="P5423" i="1"/>
  <c r="V5420" i="1"/>
  <c r="N5426" i="1"/>
  <c r="M5427" i="1"/>
  <c r="L5428" i="1"/>
  <c r="Q5422" i="1"/>
  <c r="R5421" i="1"/>
  <c r="T5419" i="1"/>
  <c r="S5420" i="1"/>
  <c r="U5419" i="1"/>
  <c r="AG5417" i="1"/>
  <c r="AC5425" i="1"/>
  <c r="G5425" i="1"/>
  <c r="O5423" i="1"/>
  <c r="F5424" i="1"/>
  <c r="AF5418" i="1"/>
  <c r="O5424" i="1" l="1"/>
  <c r="J5424" i="1"/>
  <c r="N5427" i="1"/>
  <c r="AG5418" i="1"/>
  <c r="F5425" i="1"/>
  <c r="AF5419" i="1"/>
  <c r="AE5425" i="1"/>
  <c r="W5419" i="1"/>
  <c r="V5421" i="1"/>
  <c r="M5428" i="1"/>
  <c r="L5429" i="1"/>
  <c r="P5424" i="1"/>
  <c r="AC5426" i="1"/>
  <c r="G5426" i="1"/>
  <c r="Q5423" i="1"/>
  <c r="R5423" i="1" s="1"/>
  <c r="R5422" i="1"/>
  <c r="B5417" i="1"/>
  <c r="T5420" i="1"/>
  <c r="S5421" i="1"/>
  <c r="U5420" i="1"/>
  <c r="J5425" i="1" l="1"/>
  <c r="AF5420" i="1"/>
  <c r="V5423" i="1"/>
  <c r="P5425" i="1"/>
  <c r="O5425" i="1"/>
  <c r="B5418" i="1"/>
  <c r="Q5424" i="1"/>
  <c r="T5421" i="1"/>
  <c r="S5422" i="1"/>
  <c r="U5421" i="1"/>
  <c r="AE5426" i="1"/>
  <c r="V5422" i="1"/>
  <c r="W5420" i="1"/>
  <c r="F5426" i="1"/>
  <c r="N5428" i="1"/>
  <c r="AG5419" i="1"/>
  <c r="M5429" i="1"/>
  <c r="L5430" i="1"/>
  <c r="AC5427" i="1"/>
  <c r="G5427" i="1"/>
  <c r="O5426" i="1" l="1"/>
  <c r="P5427" i="1" s="1"/>
  <c r="F5427" i="1"/>
  <c r="B5419" i="1"/>
  <c r="T5422" i="1"/>
  <c r="S5423" i="1"/>
  <c r="U5422" i="1"/>
  <c r="M5430" i="1"/>
  <c r="L5431" i="1"/>
  <c r="AF5421" i="1"/>
  <c r="AE5427" i="1"/>
  <c r="AG5420" i="1"/>
  <c r="N5429" i="1"/>
  <c r="J5426" i="1"/>
  <c r="W5421" i="1"/>
  <c r="Q5425" i="1"/>
  <c r="R5424" i="1"/>
  <c r="P5426" i="1"/>
  <c r="G5428" i="1"/>
  <c r="AC5428" i="1"/>
  <c r="J5427" i="1" l="1"/>
  <c r="O5427" i="1"/>
  <c r="AC5429" i="1"/>
  <c r="G5429" i="1"/>
  <c r="P5428" i="1"/>
  <c r="T5423" i="1"/>
  <c r="S5424" i="1"/>
  <c r="U5423" i="1"/>
  <c r="AE5428" i="1"/>
  <c r="AG5421" i="1"/>
  <c r="N5430" i="1"/>
  <c r="AF5422" i="1"/>
  <c r="V5424" i="1"/>
  <c r="F5428" i="1"/>
  <c r="Q5426" i="1"/>
  <c r="B5420" i="1"/>
  <c r="R5425" i="1"/>
  <c r="M5431" i="1"/>
  <c r="L5432" i="1"/>
  <c r="W5422" i="1"/>
  <c r="Q5427" i="1" l="1"/>
  <c r="R5426" i="1"/>
  <c r="AC5430" i="1"/>
  <c r="G5430" i="1"/>
  <c r="T5424" i="1"/>
  <c r="S5425" i="1"/>
  <c r="U5424" i="1"/>
  <c r="AG5422" i="1"/>
  <c r="N5431" i="1"/>
  <c r="M5432" i="1"/>
  <c r="L5433" i="1"/>
  <c r="O5428" i="1"/>
  <c r="AF5423" i="1"/>
  <c r="F5429" i="1"/>
  <c r="V5425" i="1"/>
  <c r="J5428" i="1"/>
  <c r="B5421" i="1"/>
  <c r="W5423" i="1"/>
  <c r="P5429" i="1"/>
  <c r="AE5429" i="1"/>
  <c r="B5422" i="1" l="1"/>
  <c r="J5429" i="1"/>
  <c r="AG5423" i="1"/>
  <c r="N5432" i="1"/>
  <c r="T5425" i="1"/>
  <c r="S5426" i="1"/>
  <c r="U5425" i="1"/>
  <c r="AE5430" i="1"/>
  <c r="P5430" i="1"/>
  <c r="M5433" i="1"/>
  <c r="L5434" i="1"/>
  <c r="AF5424" i="1"/>
  <c r="V5426" i="1"/>
  <c r="AC5431" i="1"/>
  <c r="G5431" i="1"/>
  <c r="W5424" i="1"/>
  <c r="Q5428" i="1"/>
  <c r="R5428" i="1" s="1"/>
  <c r="R5427" i="1"/>
  <c r="O5429" i="1"/>
  <c r="F5430" i="1"/>
  <c r="O5430" i="1" l="1"/>
  <c r="J5430" i="1"/>
  <c r="AC5432" i="1"/>
  <c r="G5432" i="1"/>
  <c r="T5426" i="1"/>
  <c r="S5427" i="1"/>
  <c r="U5426" i="1"/>
  <c r="F5431" i="1"/>
  <c r="AE5431" i="1"/>
  <c r="V5427" i="1"/>
  <c r="AG5424" i="1"/>
  <c r="N5433" i="1"/>
  <c r="AF5425" i="1"/>
  <c r="B5423" i="1"/>
  <c r="V5428" i="1"/>
  <c r="Q5429" i="1"/>
  <c r="R5429" i="1" s="1"/>
  <c r="M5434" i="1"/>
  <c r="L5435" i="1"/>
  <c r="P5431" i="1"/>
  <c r="W5425" i="1"/>
  <c r="V5429" i="1" l="1"/>
  <c r="N5434" i="1"/>
  <c r="AF5426" i="1"/>
  <c r="AA5426" i="1"/>
  <c r="AG5425" i="1"/>
  <c r="M5435" i="1"/>
  <c r="L5436" i="1"/>
  <c r="Q5430" i="1"/>
  <c r="B5424" i="1"/>
  <c r="W5426" i="1"/>
  <c r="P5432" i="1"/>
  <c r="O5431" i="1"/>
  <c r="F5432" i="1"/>
  <c r="AC5433" i="1"/>
  <c r="G5433" i="1"/>
  <c r="J5431" i="1"/>
  <c r="T5427" i="1"/>
  <c r="S5428" i="1"/>
  <c r="U5427" i="1"/>
  <c r="AE5432" i="1"/>
  <c r="AF5427" i="1" l="1"/>
  <c r="AE5433" i="1"/>
  <c r="AC5434" i="1"/>
  <c r="G5434" i="1"/>
  <c r="W5427" i="1"/>
  <c r="J5432" i="1"/>
  <c r="P5433" i="1"/>
  <c r="M5436" i="1"/>
  <c r="L5437" i="1"/>
  <c r="AH5426" i="1"/>
  <c r="AG5426" i="1"/>
  <c r="N5435" i="1"/>
  <c r="T5428" i="1"/>
  <c r="S5429" i="1"/>
  <c r="U5428" i="1"/>
  <c r="F5433" i="1"/>
  <c r="O5432" i="1"/>
  <c r="Q5431" i="1"/>
  <c r="R5430" i="1"/>
  <c r="B5425" i="1"/>
  <c r="B5426" i="1" l="1"/>
  <c r="O5433" i="1"/>
  <c r="J5433" i="1"/>
  <c r="Q5432" i="1"/>
  <c r="R5432" i="1" s="1"/>
  <c r="T5429" i="1"/>
  <c r="S5430" i="1"/>
  <c r="U5429" i="1"/>
  <c r="AG5427" i="1"/>
  <c r="AF5428" i="1"/>
  <c r="N5436" i="1"/>
  <c r="V5430" i="1"/>
  <c r="W5428" i="1"/>
  <c r="M5437" i="1"/>
  <c r="L5438" i="1"/>
  <c r="P5434" i="1"/>
  <c r="R5431" i="1"/>
  <c r="F5434" i="1"/>
  <c r="AC5435" i="1"/>
  <c r="G5435" i="1"/>
  <c r="AE5434" i="1"/>
  <c r="B5427" i="1" l="1"/>
  <c r="O5434" i="1"/>
  <c r="J5434" i="1"/>
  <c r="AC5436" i="1"/>
  <c r="G5436" i="1"/>
  <c r="V5432" i="1"/>
  <c r="T5430" i="1"/>
  <c r="S5431" i="1"/>
  <c r="U5430" i="1"/>
  <c r="F5435" i="1"/>
  <c r="AF5429" i="1"/>
  <c r="AE5435" i="1"/>
  <c r="N5437" i="1"/>
  <c r="W5429" i="1"/>
  <c r="Q5433" i="1"/>
  <c r="P5435" i="1"/>
  <c r="AG5428" i="1"/>
  <c r="V5431" i="1"/>
  <c r="M5438" i="1"/>
  <c r="L5439" i="1"/>
  <c r="T5431" i="1" l="1"/>
  <c r="S5432" i="1"/>
  <c r="U5431" i="1"/>
  <c r="AC5437" i="1"/>
  <c r="G5437" i="1"/>
  <c r="P5436" i="1"/>
  <c r="O5435" i="1"/>
  <c r="AF5430" i="1"/>
  <c r="F5436" i="1"/>
  <c r="AG5429" i="1"/>
  <c r="M5439" i="1"/>
  <c r="L5440" i="1"/>
  <c r="N5438" i="1"/>
  <c r="B5428" i="1"/>
  <c r="Q5434" i="1"/>
  <c r="R5433" i="1"/>
  <c r="J5435" i="1"/>
  <c r="W5430" i="1"/>
  <c r="AE5436" i="1"/>
  <c r="J5436" i="1" l="1"/>
  <c r="O5436" i="1"/>
  <c r="B5429" i="1"/>
  <c r="Q5435" i="1"/>
  <c r="R5435" i="1" s="1"/>
  <c r="R5434" i="1"/>
  <c r="AG5430" i="1"/>
  <c r="N5439" i="1"/>
  <c r="W5431" i="1"/>
  <c r="M5440" i="1"/>
  <c r="L5441" i="1"/>
  <c r="V5433" i="1"/>
  <c r="F5437" i="1"/>
  <c r="T5432" i="1"/>
  <c r="S5433" i="1"/>
  <c r="U5432" i="1"/>
  <c r="AC5438" i="1"/>
  <c r="G5438" i="1"/>
  <c r="P5437" i="1"/>
  <c r="AE5437" i="1"/>
  <c r="AF5431" i="1"/>
  <c r="O5437" i="1" l="1"/>
  <c r="J5437" i="1"/>
  <c r="V5435" i="1"/>
  <c r="AC5439" i="1"/>
  <c r="G5439" i="1"/>
  <c r="V5434" i="1"/>
  <c r="T5433" i="1"/>
  <c r="S5434" i="1"/>
  <c r="U5433" i="1"/>
  <c r="N5440" i="1"/>
  <c r="P5438" i="1"/>
  <c r="AE5438" i="1"/>
  <c r="AF5432" i="1"/>
  <c r="M5441" i="1"/>
  <c r="L5442" i="1"/>
  <c r="Q5436" i="1"/>
  <c r="F5438" i="1"/>
  <c r="W5432" i="1"/>
  <c r="AG5431" i="1"/>
  <c r="B5430" i="1"/>
  <c r="O5438" i="1" l="1"/>
  <c r="J5438" i="1"/>
  <c r="B5431" i="1"/>
  <c r="AC5440" i="1"/>
  <c r="G5440" i="1"/>
  <c r="AF5433" i="1"/>
  <c r="F5439" i="1"/>
  <c r="M5442" i="1"/>
  <c r="L5443" i="1"/>
  <c r="P5439" i="1"/>
  <c r="W5433" i="1"/>
  <c r="AE5439" i="1"/>
  <c r="Q5437" i="1"/>
  <c r="R5436" i="1"/>
  <c r="N5441" i="1"/>
  <c r="AG5432" i="1"/>
  <c r="T5434" i="1"/>
  <c r="S5435" i="1"/>
  <c r="U5434" i="1"/>
  <c r="J5439" i="1" l="1"/>
  <c r="O5439" i="1"/>
  <c r="T5435" i="1"/>
  <c r="S5436" i="1"/>
  <c r="U5435" i="1"/>
  <c r="P5440" i="1"/>
  <c r="AF5434" i="1"/>
  <c r="AC5441" i="1"/>
  <c r="G5441" i="1"/>
  <c r="N5442" i="1"/>
  <c r="F5440" i="1"/>
  <c r="V5436" i="1"/>
  <c r="W5434" i="1"/>
  <c r="Q5438" i="1"/>
  <c r="R5437" i="1"/>
  <c r="B5432" i="1"/>
  <c r="AG5433" i="1"/>
  <c r="M5443" i="1"/>
  <c r="L5444" i="1"/>
  <c r="AE5440" i="1"/>
  <c r="J5440" i="1" l="1"/>
  <c r="B5433" i="1"/>
  <c r="F5441" i="1"/>
  <c r="W5435" i="1"/>
  <c r="V5437" i="1"/>
  <c r="AG5434" i="1"/>
  <c r="N5443" i="1"/>
  <c r="AE5441" i="1"/>
  <c r="AC5442" i="1"/>
  <c r="G5442" i="1"/>
  <c r="P5441" i="1"/>
  <c r="T5436" i="1"/>
  <c r="S5437" i="1"/>
  <c r="U5436" i="1"/>
  <c r="M5444" i="1"/>
  <c r="L5445" i="1"/>
  <c r="Q5439" i="1"/>
  <c r="R5438" i="1"/>
  <c r="O5440" i="1"/>
  <c r="AF5435" i="1"/>
  <c r="J5441" i="1" l="1"/>
  <c r="B5434" i="1"/>
  <c r="O5441" i="1"/>
  <c r="AC5443" i="1"/>
  <c r="G5443" i="1"/>
  <c r="M5445" i="1"/>
  <c r="L5446" i="1"/>
  <c r="P5442" i="1"/>
  <c r="AE5442" i="1"/>
  <c r="Q5440" i="1"/>
  <c r="R5440" i="1" s="1"/>
  <c r="R5439" i="1"/>
  <c r="T5437" i="1"/>
  <c r="S5438" i="1"/>
  <c r="U5437" i="1"/>
  <c r="V5438" i="1"/>
  <c r="W5436" i="1"/>
  <c r="N5444" i="1"/>
  <c r="AF5436" i="1"/>
  <c r="F5442" i="1"/>
  <c r="AG5435" i="1"/>
  <c r="AC5444" i="1" l="1"/>
  <c r="G5444" i="1"/>
  <c r="AG5436" i="1"/>
  <c r="N5445" i="1"/>
  <c r="V5439" i="1"/>
  <c r="M5446" i="1"/>
  <c r="L5447" i="1"/>
  <c r="O5442" i="1"/>
  <c r="V5440" i="1"/>
  <c r="T5438" i="1"/>
  <c r="S5439" i="1"/>
  <c r="U5438" i="1"/>
  <c r="Q5441" i="1"/>
  <c r="P5443" i="1"/>
  <c r="F5443" i="1"/>
  <c r="W5437" i="1"/>
  <c r="B5435" i="1"/>
  <c r="J5442" i="1"/>
  <c r="AF5437" i="1"/>
  <c r="AE5443" i="1"/>
  <c r="AG5437" i="1" l="1"/>
  <c r="J5443" i="1"/>
  <c r="Q5442" i="1"/>
  <c r="R5442" i="1" s="1"/>
  <c r="R5441" i="1"/>
  <c r="AF5438" i="1"/>
  <c r="AC5445" i="1"/>
  <c r="G5445" i="1"/>
  <c r="N5446" i="1"/>
  <c r="P5444" i="1"/>
  <c r="W5438" i="1"/>
  <c r="M5447" i="1"/>
  <c r="L5448" i="1"/>
  <c r="F5444" i="1"/>
  <c r="O5443" i="1"/>
  <c r="T5439" i="1"/>
  <c r="S5440" i="1"/>
  <c r="U5439" i="1"/>
  <c r="B5436" i="1"/>
  <c r="AE5444" i="1"/>
  <c r="O5444" i="1" l="1"/>
  <c r="J5444" i="1"/>
  <c r="T5440" i="1"/>
  <c r="S5441" i="1"/>
  <c r="U5440" i="1"/>
  <c r="M5448" i="1"/>
  <c r="L5449" i="1"/>
  <c r="AG5438" i="1"/>
  <c r="AE5445" i="1"/>
  <c r="AC5446" i="1"/>
  <c r="G5446" i="1"/>
  <c r="V5441" i="1"/>
  <c r="W5439" i="1"/>
  <c r="P5445" i="1"/>
  <c r="V5442" i="1"/>
  <c r="Q5443" i="1"/>
  <c r="R5443" i="1" s="1"/>
  <c r="AF5439" i="1"/>
  <c r="N5447" i="1"/>
  <c r="F5445" i="1"/>
  <c r="B5437" i="1"/>
  <c r="B5438" i="1" l="1"/>
  <c r="V5443" i="1"/>
  <c r="F5446" i="1"/>
  <c r="M5449" i="1"/>
  <c r="L5450" i="1"/>
  <c r="W5440" i="1"/>
  <c r="AE5446" i="1"/>
  <c r="O5445" i="1"/>
  <c r="AG5439" i="1"/>
  <c r="T5441" i="1"/>
  <c r="S5442" i="1"/>
  <c r="U5441" i="1"/>
  <c r="AC5447" i="1"/>
  <c r="G5447" i="1"/>
  <c r="J5445" i="1"/>
  <c r="Q5444" i="1"/>
  <c r="P5446" i="1"/>
  <c r="N5448" i="1"/>
  <c r="AF5440" i="1"/>
  <c r="B5439" i="1" l="1"/>
  <c r="J5446" i="1"/>
  <c r="AE5447" i="1"/>
  <c r="AF5441" i="1"/>
  <c r="AG5440" i="1"/>
  <c r="P5447" i="1"/>
  <c r="W5441" i="1"/>
  <c r="M5450" i="1"/>
  <c r="L5451" i="1"/>
  <c r="N5449" i="1"/>
  <c r="AC5448" i="1"/>
  <c r="G5448" i="1"/>
  <c r="Q5445" i="1"/>
  <c r="R5444" i="1"/>
  <c r="F5447" i="1"/>
  <c r="T5442" i="1"/>
  <c r="S5443" i="1"/>
  <c r="U5442" i="1"/>
  <c r="O5446" i="1"/>
  <c r="T5443" i="1" l="1"/>
  <c r="S5444" i="1"/>
  <c r="U5443" i="1"/>
  <c r="O5447" i="1"/>
  <c r="AG5441" i="1"/>
  <c r="B5440" i="1"/>
  <c r="AC5449" i="1"/>
  <c r="G5449" i="1"/>
  <c r="P5448" i="1"/>
  <c r="AF5442" i="1"/>
  <c r="V5444" i="1"/>
  <c r="F5448" i="1"/>
  <c r="N5450" i="1"/>
  <c r="W5442" i="1"/>
  <c r="J5447" i="1"/>
  <c r="Q5446" i="1"/>
  <c r="AE5448" i="1"/>
  <c r="M5451" i="1"/>
  <c r="L5452" i="1"/>
  <c r="R5445" i="1"/>
  <c r="B5441" i="1" l="1"/>
  <c r="J5448" i="1"/>
  <c r="W5443" i="1"/>
  <c r="AC5450" i="1"/>
  <c r="G5450" i="1"/>
  <c r="F5449" i="1"/>
  <c r="V5445" i="1"/>
  <c r="Q5447" i="1"/>
  <c r="R5447" i="1" s="1"/>
  <c r="AG5442" i="1"/>
  <c r="N5451" i="1"/>
  <c r="P5449" i="1"/>
  <c r="AE5449" i="1"/>
  <c r="T5444" i="1"/>
  <c r="S5445" i="1"/>
  <c r="U5444" i="1"/>
  <c r="M5452" i="1"/>
  <c r="L5453" i="1"/>
  <c r="R5446" i="1"/>
  <c r="O5448" i="1"/>
  <c r="AF5443" i="1"/>
  <c r="N5452" i="1" l="1"/>
  <c r="AF5444" i="1"/>
  <c r="B5442" i="1"/>
  <c r="J5449" i="1"/>
  <c r="AE5450" i="1"/>
  <c r="V5447" i="1"/>
  <c r="M5453" i="1"/>
  <c r="L5454" i="1"/>
  <c r="W5444" i="1"/>
  <c r="AC5451" i="1"/>
  <c r="G5451" i="1"/>
  <c r="Q5448" i="1"/>
  <c r="R5448" i="1" s="1"/>
  <c r="AG5443" i="1"/>
  <c r="V5446" i="1"/>
  <c r="T5445" i="1"/>
  <c r="S5446" i="1"/>
  <c r="U5445" i="1"/>
  <c r="P5450" i="1"/>
  <c r="O5449" i="1"/>
  <c r="F5450" i="1"/>
  <c r="B5443" i="1" l="1"/>
  <c r="AG5444" i="1"/>
  <c r="T5446" i="1"/>
  <c r="S5447" i="1"/>
  <c r="U5446" i="1"/>
  <c r="F5451" i="1"/>
  <c r="M5454" i="1"/>
  <c r="L5455" i="1"/>
  <c r="N5453" i="1"/>
  <c r="W5445" i="1"/>
  <c r="J5450" i="1"/>
  <c r="P5451" i="1"/>
  <c r="O5450" i="1"/>
  <c r="AF5445" i="1"/>
  <c r="V5448" i="1"/>
  <c r="Q5449" i="1"/>
  <c r="AE5451" i="1"/>
  <c r="AC5452" i="1"/>
  <c r="G5452" i="1"/>
  <c r="J5451" i="1" l="1"/>
  <c r="T5447" i="1"/>
  <c r="S5448" i="1"/>
  <c r="U5447" i="1"/>
  <c r="AE5452" i="1"/>
  <c r="M5455" i="1"/>
  <c r="L5456" i="1"/>
  <c r="N5454" i="1"/>
  <c r="AF5446" i="1"/>
  <c r="P5452" i="1"/>
  <c r="AG5445" i="1"/>
  <c r="W5446" i="1"/>
  <c r="AC5453" i="1"/>
  <c r="G5453" i="1"/>
  <c r="F5452" i="1"/>
  <c r="Q5450" i="1"/>
  <c r="R5450" i="1" s="1"/>
  <c r="O5451" i="1"/>
  <c r="B5444" i="1"/>
  <c r="R5449" i="1"/>
  <c r="AC5454" i="1" l="1"/>
  <c r="G5454" i="1"/>
  <c r="W5447" i="1"/>
  <c r="AG5446" i="1"/>
  <c r="P5453" i="1"/>
  <c r="N5455" i="1"/>
  <c r="V5449" i="1"/>
  <c r="V5450" i="1"/>
  <c r="J5452" i="1"/>
  <c r="M5456" i="1"/>
  <c r="L5457" i="1"/>
  <c r="T5448" i="1"/>
  <c r="S5449" i="1"/>
  <c r="U5448" i="1"/>
  <c r="F5453" i="1"/>
  <c r="Q5451" i="1"/>
  <c r="R5451" i="1" s="1"/>
  <c r="O5452" i="1"/>
  <c r="AE5453" i="1"/>
  <c r="B5445" i="1"/>
  <c r="AF5447" i="1"/>
  <c r="B5446" i="1" l="1"/>
  <c r="O5453" i="1"/>
  <c r="AG5447" i="1"/>
  <c r="AC5455" i="1"/>
  <c r="G5455" i="1"/>
  <c r="AF5448" i="1"/>
  <c r="Q5452" i="1"/>
  <c r="R5452" i="1" s="1"/>
  <c r="J5453" i="1"/>
  <c r="W5448" i="1"/>
  <c r="M5457" i="1"/>
  <c r="L5458" i="1"/>
  <c r="N5456" i="1"/>
  <c r="P5454" i="1"/>
  <c r="F5454" i="1"/>
  <c r="V5451" i="1"/>
  <c r="T5449" i="1"/>
  <c r="S5450" i="1"/>
  <c r="U5449" i="1"/>
  <c r="AE5454" i="1"/>
  <c r="P5455" i="1" l="1"/>
  <c r="M5458" i="1"/>
  <c r="N5458" i="1" s="1"/>
  <c r="L5459" i="1"/>
  <c r="N5457" i="1"/>
  <c r="Q5453" i="1"/>
  <c r="AE5455" i="1"/>
  <c r="T5450" i="1"/>
  <c r="S5451" i="1"/>
  <c r="U5450" i="1"/>
  <c r="O5454" i="1"/>
  <c r="V5452" i="1"/>
  <c r="W5449" i="1"/>
  <c r="AF5449" i="1"/>
  <c r="J5454" i="1"/>
  <c r="AG5448" i="1"/>
  <c r="B5447" i="1"/>
  <c r="AC5456" i="1"/>
  <c r="G5456" i="1"/>
  <c r="F5455" i="1"/>
  <c r="B5448" i="1" l="1"/>
  <c r="W5450" i="1"/>
  <c r="AC5458" i="1"/>
  <c r="AE5458" i="1" s="1"/>
  <c r="AC5457" i="1"/>
  <c r="G5457" i="1"/>
  <c r="G5458" i="1" s="1"/>
  <c r="J5455" i="1"/>
  <c r="T5451" i="1"/>
  <c r="S5452" i="1"/>
  <c r="U5451" i="1"/>
  <c r="Q5454" i="1"/>
  <c r="R5454" i="1" s="1"/>
  <c r="R5453" i="1"/>
  <c r="M5459" i="1"/>
  <c r="N5459" i="1" s="1"/>
  <c r="P5456" i="1"/>
  <c r="F5456" i="1"/>
  <c r="O5455" i="1"/>
  <c r="AE5456" i="1"/>
  <c r="AG5449" i="1"/>
  <c r="AF5450" i="1"/>
  <c r="O5456" i="1" l="1"/>
  <c r="J5456" i="1"/>
  <c r="AC5459" i="1"/>
  <c r="AE5459" i="1" s="1"/>
  <c r="G5459" i="1"/>
  <c r="W5451" i="1"/>
  <c r="V5454" i="1"/>
  <c r="V5453" i="1"/>
  <c r="P5457" i="1"/>
  <c r="Q5455" i="1"/>
  <c r="R5455" i="1" s="1"/>
  <c r="T5452" i="1"/>
  <c r="S5453" i="1"/>
  <c r="U5452" i="1"/>
  <c r="F5457" i="1"/>
  <c r="B5449" i="1"/>
  <c r="AF5451" i="1"/>
  <c r="AE5457" i="1"/>
  <c r="AG5450" i="1"/>
  <c r="O5457" i="1" l="1"/>
  <c r="J5457" i="1"/>
  <c r="P5458" i="1"/>
  <c r="P5459" i="1" s="1"/>
  <c r="T5453" i="1"/>
  <c r="S5454" i="1"/>
  <c r="U5453" i="1"/>
  <c r="V5455" i="1"/>
  <c r="B5450" i="1"/>
  <c r="AF5452" i="1"/>
  <c r="AG5451" i="1"/>
  <c r="W5452" i="1"/>
  <c r="Q5456" i="1"/>
  <c r="F5458" i="1"/>
  <c r="B5451" i="1" l="1"/>
  <c r="W5453" i="1"/>
  <c r="T5454" i="1"/>
  <c r="S5455" i="1"/>
  <c r="U5454" i="1"/>
  <c r="Q5457" i="1"/>
  <c r="R5456" i="1"/>
  <c r="AF5453" i="1"/>
  <c r="O5458" i="1"/>
  <c r="J5458" i="1"/>
  <c r="F5459" i="1"/>
  <c r="AG5452" i="1"/>
  <c r="Q5458" i="1" l="1"/>
  <c r="Q5459" i="1" s="1"/>
  <c r="R5457" i="1"/>
  <c r="AF5454" i="1"/>
  <c r="B5452" i="1"/>
  <c r="J5459" i="1"/>
  <c r="O5459" i="1"/>
  <c r="W5454" i="1"/>
  <c r="V5456" i="1"/>
  <c r="T5455" i="1"/>
  <c r="S5456" i="1"/>
  <c r="U5455" i="1"/>
  <c r="AG5453" i="1"/>
  <c r="R5459" i="1" l="1"/>
  <c r="V5459" i="1" s="1"/>
  <c r="B5453" i="1"/>
  <c r="V5457" i="1"/>
  <c r="T5456" i="1"/>
  <c r="S5457" i="1"/>
  <c r="U5456" i="1"/>
  <c r="AG5454" i="1"/>
  <c r="AF5455" i="1"/>
  <c r="W5455" i="1"/>
  <c r="R5458" i="1"/>
  <c r="V5458" i="1" s="1"/>
  <c r="B5454" i="1" l="1"/>
  <c r="AG5455" i="1"/>
  <c r="AF5456" i="1"/>
  <c r="W5456" i="1"/>
  <c r="T5457" i="1"/>
  <c r="S5458" i="1"/>
  <c r="U5457" i="1"/>
  <c r="W5457" i="1" l="1"/>
  <c r="AG5456" i="1"/>
  <c r="T5458" i="1"/>
  <c r="AF5458" i="1" s="1"/>
  <c r="S5459" i="1"/>
  <c r="U5458" i="1"/>
  <c r="W5458" i="1" s="1"/>
  <c r="B5455" i="1"/>
  <c r="AF5457" i="1"/>
  <c r="T5459" i="1" l="1"/>
  <c r="U5459" i="1"/>
  <c r="W5459" i="1" s="1"/>
  <c r="AG5458" i="1"/>
  <c r="B5456" i="1"/>
  <c r="AG5457" i="1"/>
  <c r="B5457" i="1" l="1"/>
  <c r="B5458" i="1"/>
  <c r="AG5459" i="1"/>
  <c r="AF5459" i="1"/>
  <c r="AA5459" i="1"/>
  <c r="B5459" i="1" l="1"/>
  <c r="AH545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ppaulo</author>
  </authors>
  <commentList>
    <comment ref="AR190" authorId="0" shapeId="0" xr:uid="{00000000-0006-0000-0000-000001000000}">
      <text>
        <r>
          <rPr>
            <sz val="12"/>
            <rFont val="Arial"/>
            <family val="2"/>
          </rPr>
          <t>bacha   20/09/2012  10:44:54
Valor forçado para anular o saldo devedor</t>
        </r>
      </text>
    </comment>
  </commentList>
</comments>
</file>

<file path=xl/sharedStrings.xml><?xml version="1.0" encoding="utf-8"?>
<sst xmlns="http://schemas.openxmlformats.org/spreadsheetml/2006/main" count="367" uniqueCount="139">
  <si>
    <t>[FLUXO DE PAGAMENTOS]</t>
  </si>
  <si>
    <t>[DATAS-BASE]</t>
  </si>
  <si>
    <t>[TABELA DE AMORTIZAÇÃO TS]</t>
  </si>
  <si>
    <t xml:space="preserve">BETA SECURITIZADORA S.A. - 5ª SÉRIE - 2ªEMISSÃO - AMBEV  - 78 CRIs - R$ 26.131.465,62 </t>
  </si>
  <si>
    <t>[FERIADOS]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</si>
  <si>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</si>
  <si>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</si>
  <si>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</si>
  <si>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</si>
  <si>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</si>
  <si>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</si>
  <si>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</si>
  <si>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</si>
  <si>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</si>
  <si>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</si>
  <si>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DATA DE EMISSÃO</t>
  </si>
  <si>
    <t>12I0025479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</si>
  <si>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</si>
  <si>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</si>
  <si>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</si>
  <si>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</si>
  <si>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</si>
  <si>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</si>
  <si>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</si>
  <si>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</si>
  <si>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</si>
  <si>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</si>
  <si>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</si>
  <si>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</si>
  <si>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</si>
  <si>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</si>
  <si>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BETASEC AMBEV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</si>
  <si>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</si>
  <si>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</si>
  <si>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</si>
  <si>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</si>
  <si>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</si>
  <si>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</si>
  <si>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</si>
  <si>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</si>
  <si>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</si>
  <si>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</si>
  <si>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</si>
  <si>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</si>
  <si>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</si>
  <si>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</si>
  <si>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</si>
  <si>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</si>
  <si>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</si>
  <si>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</si>
  <si>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</si>
  <si>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</si>
  <si>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</si>
  <si>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</si>
  <si>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</si>
  <si>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</si>
  <si>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</si>
  <si>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</si>
  <si>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</si>
  <si>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</si>
  <si>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</si>
  <si>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</si>
  <si>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</si>
  <si>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</si>
  <si>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</si>
  <si>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</si>
  <si>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</si>
  <si>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</si>
  <si>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</si>
  <si>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Data de Emissão</t>
  </si>
  <si>
    <t>Saldo</t>
  </si>
  <si>
    <t>Dias</t>
  </si>
  <si>
    <t>Juros</t>
  </si>
  <si>
    <t>Amortização</t>
  </si>
  <si>
    <t>Total PG</t>
  </si>
  <si>
    <t>Tabela Amortização TS</t>
  </si>
  <si>
    <t>R$</t>
  </si>
  <si>
    <t>Data de Apuração</t>
  </si>
  <si>
    <t>Úteis</t>
  </si>
  <si>
    <t>%</t>
  </si>
  <si>
    <t>Evento</t>
  </si>
  <si>
    <t>Pagamento</t>
  </si>
  <si>
    <t>Parcela</t>
  </si>
  <si>
    <t>Data Apuração</t>
  </si>
  <si>
    <t>Ta</t>
  </si>
  <si>
    <t>A+J=</t>
  </si>
  <si>
    <t>Tabela de Feriados</t>
  </si>
  <si>
    <t>Data Base</t>
  </si>
  <si>
    <t>DU Ant</t>
  </si>
  <si>
    <t>Prox DU</t>
  </si>
  <si>
    <t>Prox Aniv</t>
  </si>
  <si>
    <t>Pagto DB+2</t>
  </si>
  <si>
    <t>DU</t>
  </si>
  <si>
    <t>Carnaval</t>
  </si>
  <si>
    <t>Paixão de Cristo</t>
  </si>
  <si>
    <t>Dia do Trabalho</t>
  </si>
  <si>
    <t>Corpus Christi</t>
  </si>
  <si>
    <t>Independência do Brasil</t>
  </si>
  <si>
    <t>Nossa Sr.a Aparecida</t>
  </si>
  <si>
    <t>Finados</t>
  </si>
  <si>
    <t>Proclamação da República</t>
  </si>
  <si>
    <t>Natal</t>
  </si>
  <si>
    <t>Confraternização Universal</t>
  </si>
  <si>
    <t>Tiradentes</t>
  </si>
  <si>
    <t>BC2:CP6710</t>
  </si>
  <si>
    <t>CU5:DA189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</si>
  <si>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</si>
  <si>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</si>
  <si>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</si>
  <si>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</si>
  <si>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</si>
  <si>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</si>
  <si>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</si>
  <si>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</si>
  <si>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</si>
  <si>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</si>
  <si>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</si>
  <si>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</si>
  <si>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</si>
  <si>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</si>
  <si>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</si>
  <si>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</si>
  <si>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</si>
  <si>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</si>
  <si>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</si>
  <si>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</si>
  <si>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</si>
  <si>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</si>
  <si>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</si>
  <si>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</si>
  <si>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</si>
  <si>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</si>
  <si>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</si>
  <si>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</si>
  <si>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</si>
  <si>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</si>
  <si>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</si>
  <si>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</si>
  <si>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SP_IPC-A_Fator_MES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</si>
</sst>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00%"/>
    <numFmt numFmtId="166" formatCode="0.0000%"/>
    <numFmt numFmtId="167" formatCode="d\-mmm\-yy"/>
    <numFmt numFmtId="169" formatCode="#,##0.000000000"/>
    <numFmt numFmtId="170" formatCode="#,##0.000000"/>
    <numFmt numFmtId="171" formatCode="0.000000000%"/>
  </numFmts>
  <fonts count="12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8"/>
      <color rgb="FFC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8"/>
      </patternFill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190">
    <xf numFmtId="0" fontId="0" fillId="0" borderId="0" xfId="0"/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/>
    <xf numFmtId="0" fontId="3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164" fontId="2" fillId="6" borderId="0" xfId="0" applyNumberFormat="1" applyFont="1" applyFill="1" applyAlignment="1">
      <alignment horizontal="center" vertical="center"/>
    </xf>
    <xf numFmtId="4" fontId="3" fillId="6" borderId="0" xfId="0" applyNumberFormat="1" applyFont="1" applyFill="1" applyAlignment="1">
      <alignment horizontal="center" vertical="center"/>
    </xf>
    <xf numFmtId="4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66" fontId="4" fillId="6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167" fontId="7" fillId="6" borderId="0" xfId="0" applyNumberFormat="1" applyFont="1" applyFill="1" applyAlignment="1">
      <alignment horizontal="center" vertical="center"/>
    </xf>
    <xf numFmtId="165" fontId="2" fillId="6" borderId="0" xfId="0" applyNumberFormat="1" applyFont="1" applyFill="1" applyAlignment="1">
      <alignment horizontal="center" vertical="center"/>
    </xf>
    <xf numFmtId="165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167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164" fontId="7" fillId="6" borderId="0" xfId="0" applyNumberFormat="1" applyFont="1" applyFill="1" applyAlignment="1">
      <alignment horizontal="center" vertical="center"/>
    </xf>
    <xf numFmtId="4" fontId="2" fillId="5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3" fillId="6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vertical="top"/>
    </xf>
    <xf numFmtId="0" fontId="2" fillId="7" borderId="0" xfId="0" applyFont="1" applyFill="1" applyAlignment="1">
      <alignment vertical="top"/>
    </xf>
    <xf numFmtId="3" fontId="8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7" fontId="8" fillId="6" borderId="0" xfId="0" applyNumberFormat="1" applyFont="1" applyFill="1" applyAlignment="1">
      <alignment horizontal="center" vertical="center"/>
    </xf>
    <xf numFmtId="4" fontId="4" fillId="0" borderId="0" xfId="0" applyNumberFormat="1" applyFont="1"/>
    <xf numFmtId="167" fontId="3" fillId="6" borderId="0" xfId="0" applyNumberFormat="1" applyFont="1" applyFill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167" fontId="2" fillId="6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7" fontId="8" fillId="7" borderId="0" xfId="0" applyNumberFormat="1" applyFont="1" applyFill="1" applyAlignment="1">
      <alignment vertical="top"/>
    </xf>
    <xf numFmtId="0" fontId="8" fillId="7" borderId="0" xfId="0" applyFont="1" applyFill="1" applyAlignment="1">
      <alignment vertical="top"/>
    </xf>
    <xf numFmtId="4" fontId="8" fillId="5" borderId="0" xfId="0" applyNumberFormat="1" applyFont="1" applyFill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67" fontId="7" fillId="7" borderId="0" xfId="0" applyNumberFormat="1" applyFont="1" applyFill="1" applyAlignment="1">
      <alignment vertical="top"/>
    </xf>
    <xf numFmtId="0" fontId="7" fillId="7" borderId="0" xfId="0" applyFont="1" applyFill="1" applyAlignment="1">
      <alignment vertical="top"/>
    </xf>
    <xf numFmtId="166" fontId="8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4" fontId="8" fillId="0" borderId="0" xfId="0" applyNumberFormat="1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70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left" vertical="center"/>
    </xf>
    <xf numFmtId="4" fontId="3" fillId="0" borderId="2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7" fontId="3" fillId="2" borderId="2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2" xfId="0" applyFont="1" applyBorder="1"/>
    <xf numFmtId="0" fontId="3" fillId="0" borderId="4" xfId="0" applyFont="1" applyBorder="1" applyAlignment="1">
      <alignment horizontal="left" vertical="center"/>
    </xf>
    <xf numFmtId="164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fill" vertical="center"/>
    </xf>
    <xf numFmtId="164" fontId="2" fillId="0" borderId="4" xfId="0" applyNumberFormat="1" applyFont="1" applyBorder="1" applyAlignment="1">
      <alignment horizontal="fill" vertical="center"/>
    </xf>
    <xf numFmtId="165" fontId="2" fillId="0" borderId="4" xfId="0" applyNumberFormat="1" applyFont="1" applyBorder="1" applyAlignment="1">
      <alignment horizontal="fill" vertical="center"/>
    </xf>
    <xf numFmtId="167" fontId="2" fillId="0" borderId="4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6" fillId="0" borderId="4" xfId="0" applyFont="1" applyBorder="1"/>
    <xf numFmtId="4" fontId="2" fillId="0" borderId="4" xfId="0" applyNumberFormat="1" applyFont="1" applyBorder="1" applyAlignment="1">
      <alignment horizontal="fill" vertical="center"/>
    </xf>
    <xf numFmtId="170" fontId="2" fillId="0" borderId="4" xfId="0" applyNumberFormat="1" applyFont="1" applyBorder="1" applyAlignment="1">
      <alignment horizontal="fill"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4" fillId="0" borderId="4" xfId="0" applyFont="1" applyBorder="1"/>
    <xf numFmtId="164" fontId="3" fillId="0" borderId="4" xfId="0" applyNumberFormat="1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171" fontId="3" fillId="0" borderId="4" xfId="0" applyNumberFormat="1" applyFont="1" applyBorder="1" applyAlignment="1">
      <alignment horizontal="center" vertical="center"/>
    </xf>
    <xf numFmtId="165" fontId="3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Continuous" vertical="center"/>
    </xf>
    <xf numFmtId="167" fontId="3" fillId="0" borderId="4" xfId="0" applyNumberFormat="1" applyFont="1" applyBorder="1" applyAlignment="1">
      <alignment horizontal="center" vertical="center"/>
    </xf>
    <xf numFmtId="167" fontId="3" fillId="0" borderId="4" xfId="0" applyNumberFormat="1" applyFont="1" applyBorder="1" applyAlignment="1">
      <alignment horizontal="centerContinuous" vertical="center"/>
    </xf>
    <xf numFmtId="10" fontId="3" fillId="0" borderId="4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67" fontId="3" fillId="2" borderId="4" xfId="0" applyNumberFormat="1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4" fontId="3" fillId="0" borderId="6" xfId="0" applyNumberFormat="1" applyFont="1" applyBorder="1" applyAlignment="1">
      <alignment horizontal="center" vertical="center"/>
    </xf>
    <xf numFmtId="167" fontId="3" fillId="0" borderId="6" xfId="0" applyNumberFormat="1" applyFont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166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9" fontId="3" fillId="0" borderId="6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171" fontId="3" fillId="0" borderId="6" xfId="0" applyNumberFormat="1" applyFont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right" vertical="center"/>
    </xf>
    <xf numFmtId="0" fontId="4" fillId="0" borderId="6" xfId="0" applyFont="1" applyBorder="1" applyAlignment="1">
      <alignment horizontal="center" vertical="center"/>
    </xf>
    <xf numFmtId="0" fontId="6" fillId="0" borderId="6" xfId="0" applyFont="1" applyBorder="1"/>
    <xf numFmtId="14" fontId="7" fillId="0" borderId="8" xfId="0" applyNumberFormat="1" applyFont="1" applyBorder="1" applyAlignment="1">
      <alignment vertical="center"/>
    </xf>
    <xf numFmtId="14" fontId="3" fillId="0" borderId="8" xfId="0" applyNumberFormat="1" applyFont="1" applyBorder="1" applyAlignment="1">
      <alignment horizontal="center" vertical="center"/>
    </xf>
    <xf numFmtId="14" fontId="8" fillId="0" borderId="8" xfId="0" applyNumberFormat="1" applyFont="1" applyBorder="1" applyAlignment="1">
      <alignment horizontal="center" vertical="center"/>
    </xf>
    <xf numFmtId="14" fontId="7" fillId="0" borderId="8" xfId="0" applyNumberFormat="1" applyFont="1" applyBorder="1" applyAlignment="1">
      <alignment horizontal="center" vertical="center"/>
    </xf>
    <xf numFmtId="14" fontId="2" fillId="0" borderId="8" xfId="0" applyNumberFormat="1" applyFont="1" applyBorder="1" applyAlignment="1">
      <alignment horizontal="center" vertical="center"/>
    </xf>
    <xf numFmtId="14" fontId="9" fillId="0" borderId="8" xfId="0" applyNumberFormat="1" applyFont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/>
    </xf>
    <xf numFmtId="0" fontId="3" fillId="3" borderId="0" xfId="0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4" fontId="3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0" fontId="7" fillId="3" borderId="0" xfId="0" applyNumberFormat="1" applyFont="1" applyFill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14" fontId="3" fillId="0" borderId="7" xfId="0" applyNumberFormat="1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top"/>
    </xf>
    <xf numFmtId="14" fontId="10" fillId="0" borderId="8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70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1" fillId="8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AMBEV2_12I0025479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0</xdr:colOff>
      <xdr:row>1</xdr:row>
      <xdr:rowOff>28575</xdr:rowOff>
    </xdr:from>
    <xdr:to>
      <xdr:col>55</xdr:col>
      <xdr:colOff>650082</xdr:colOff>
      <xdr:row>2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45700" y="1905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4</xdr:row>
      <xdr:rowOff>152400</xdr:rowOff>
    </xdr:from>
    <xdr:to>
      <xdr:col>56</xdr:col>
      <xdr:colOff>207171</xdr:colOff>
      <xdr:row>6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45700" y="942975"/>
          <a:ext cx="1864521" cy="27622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1</xdr:row>
      <xdr:rowOff>9525</xdr:rowOff>
    </xdr:from>
    <xdr:to>
      <xdr:col>55</xdr:col>
      <xdr:colOff>24525</xdr:colOff>
      <xdr:row>2</xdr:row>
      <xdr:rowOff>56967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45700" y="17145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81">
          <cell r="BK81">
            <v>41197</v>
          </cell>
          <cell r="BL81">
            <v>41153</v>
          </cell>
          <cell r="BM81">
            <v>3532.06</v>
          </cell>
        </row>
        <row r="82">
          <cell r="BK82">
            <v>41227</v>
          </cell>
          <cell r="BL82">
            <v>41183</v>
          </cell>
          <cell r="BM82">
            <v>3552.9</v>
          </cell>
        </row>
        <row r="83">
          <cell r="BK83">
            <v>41257</v>
          </cell>
          <cell r="BL83">
            <v>41214</v>
          </cell>
          <cell r="BM83">
            <v>3574.22</v>
          </cell>
        </row>
        <row r="84">
          <cell r="BK84">
            <v>41288</v>
          </cell>
          <cell r="BL84">
            <v>41244</v>
          </cell>
          <cell r="BM84">
            <v>3602.46</v>
          </cell>
        </row>
        <row r="85">
          <cell r="BK85">
            <v>41319</v>
          </cell>
          <cell r="BL85">
            <v>41275</v>
          </cell>
          <cell r="BM85">
            <v>3633.44</v>
          </cell>
        </row>
        <row r="86">
          <cell r="BK86">
            <v>41347</v>
          </cell>
          <cell r="BL86">
            <v>41306</v>
          </cell>
          <cell r="BM86">
            <v>3655.24</v>
          </cell>
        </row>
        <row r="87">
          <cell r="BK87">
            <v>41379</v>
          </cell>
          <cell r="BL87">
            <v>41334</v>
          </cell>
          <cell r="BM87">
            <v>3672.42</v>
          </cell>
        </row>
        <row r="88">
          <cell r="BK88">
            <v>41408</v>
          </cell>
          <cell r="BL88">
            <v>41365</v>
          </cell>
          <cell r="BM88">
            <v>3692.62</v>
          </cell>
        </row>
        <row r="89">
          <cell r="BK89">
            <v>41439</v>
          </cell>
          <cell r="BL89">
            <v>41395</v>
          </cell>
          <cell r="BM89">
            <v>3706.28</v>
          </cell>
        </row>
        <row r="90">
          <cell r="BK90">
            <v>41470</v>
          </cell>
          <cell r="BL90">
            <v>41426</v>
          </cell>
          <cell r="BM90">
            <v>3715.92</v>
          </cell>
        </row>
        <row r="91">
          <cell r="BK91">
            <v>41500</v>
          </cell>
          <cell r="BL91">
            <v>41456</v>
          </cell>
          <cell r="BM91">
            <v>3717.03</v>
          </cell>
        </row>
        <row r="92">
          <cell r="BK92">
            <v>41533</v>
          </cell>
          <cell r="BL92">
            <v>41487</v>
          </cell>
          <cell r="BM92">
            <v>3725.95</v>
          </cell>
        </row>
        <row r="93">
          <cell r="BK93">
            <v>41561</v>
          </cell>
          <cell r="BL93">
            <v>41518</v>
          </cell>
          <cell r="BM93">
            <v>3738.99</v>
          </cell>
        </row>
        <row r="94">
          <cell r="BK94">
            <v>41592</v>
          </cell>
          <cell r="BL94">
            <v>41548</v>
          </cell>
          <cell r="BM94">
            <v>3760.3</v>
          </cell>
        </row>
        <row r="95">
          <cell r="BK95">
            <v>41624</v>
          </cell>
          <cell r="BL95">
            <v>41579</v>
          </cell>
          <cell r="BM95">
            <v>3780.61</v>
          </cell>
        </row>
        <row r="96">
          <cell r="BK96">
            <v>41653</v>
          </cell>
          <cell r="BL96">
            <v>41609</v>
          </cell>
          <cell r="BM96">
            <v>3815.39</v>
          </cell>
        </row>
        <row r="97">
          <cell r="BK97">
            <v>41684</v>
          </cell>
          <cell r="BL97">
            <v>41640</v>
          </cell>
          <cell r="BM97">
            <v>3836.38</v>
          </cell>
        </row>
        <row r="98">
          <cell r="BK98">
            <v>41712</v>
          </cell>
          <cell r="BL98">
            <v>41671</v>
          </cell>
          <cell r="BM98">
            <v>3862.84</v>
          </cell>
        </row>
        <row r="99">
          <cell r="BK99">
            <v>41743</v>
          </cell>
          <cell r="BL99">
            <v>41699</v>
          </cell>
          <cell r="BM99">
            <v>3898.38</v>
          </cell>
        </row>
        <row r="100">
          <cell r="BK100">
            <v>41773</v>
          </cell>
          <cell r="BL100">
            <v>41730</v>
          </cell>
          <cell r="BM100">
            <v>3924.5</v>
          </cell>
        </row>
        <row r="101">
          <cell r="BK101">
            <v>41806</v>
          </cell>
          <cell r="BL101">
            <v>41760</v>
          </cell>
          <cell r="BM101">
            <v>3942.55</v>
          </cell>
        </row>
        <row r="102">
          <cell r="BK102">
            <v>41834</v>
          </cell>
          <cell r="BL102">
            <v>41791</v>
          </cell>
          <cell r="BM102">
            <v>3958.32</v>
          </cell>
        </row>
        <row r="103">
          <cell r="BK103">
            <v>41865</v>
          </cell>
          <cell r="BL103">
            <v>41821</v>
          </cell>
          <cell r="BM103">
            <v>3958.72</v>
          </cell>
        </row>
        <row r="104">
          <cell r="BK104">
            <v>41897</v>
          </cell>
          <cell r="BL104">
            <v>41852</v>
          </cell>
          <cell r="BM104">
            <v>3968.62</v>
          </cell>
        </row>
        <row r="105">
          <cell r="BK105">
            <v>41926</v>
          </cell>
          <cell r="BL105">
            <v>41883</v>
          </cell>
          <cell r="BM105">
            <v>3991.24</v>
          </cell>
        </row>
        <row r="106">
          <cell r="BK106">
            <v>41957</v>
          </cell>
          <cell r="BL106">
            <v>41913</v>
          </cell>
          <cell r="BM106">
            <v>4008</v>
          </cell>
        </row>
        <row r="107">
          <cell r="BK107">
            <v>41988</v>
          </cell>
          <cell r="BL107">
            <v>41944</v>
          </cell>
          <cell r="BM107">
            <v>4028.44</v>
          </cell>
        </row>
        <row r="108">
          <cell r="BK108">
            <v>42018</v>
          </cell>
          <cell r="BL108">
            <v>41974</v>
          </cell>
          <cell r="BM108">
            <v>4059.86</v>
          </cell>
        </row>
        <row r="109">
          <cell r="BK109">
            <v>42053</v>
          </cell>
          <cell r="BL109">
            <v>42005</v>
          </cell>
          <cell r="BM109">
            <v>4110.2</v>
          </cell>
        </row>
        <row r="110">
          <cell r="BK110">
            <v>42079</v>
          </cell>
          <cell r="BL110">
            <v>42036</v>
          </cell>
          <cell r="BM110">
            <v>4160.34</v>
          </cell>
        </row>
        <row r="111">
          <cell r="BK111">
            <v>42108</v>
          </cell>
          <cell r="BL111">
            <v>42064</v>
          </cell>
          <cell r="BM111">
            <v>4215.26</v>
          </cell>
        </row>
        <row r="112">
          <cell r="BK112">
            <v>42138</v>
          </cell>
          <cell r="BL112">
            <v>42095</v>
          </cell>
          <cell r="BM112">
            <v>4245.1899999999996</v>
          </cell>
        </row>
        <row r="113">
          <cell r="BK113">
            <v>42170</v>
          </cell>
          <cell r="BL113">
            <v>42125</v>
          </cell>
          <cell r="BM113">
            <v>4276.6000000000004</v>
          </cell>
        </row>
        <row r="114">
          <cell r="BK114">
            <v>42199</v>
          </cell>
          <cell r="BL114">
            <v>42156</v>
          </cell>
          <cell r="BM114">
            <v>4310.3900000000003</v>
          </cell>
        </row>
        <row r="115">
          <cell r="BK115">
            <v>42230</v>
          </cell>
          <cell r="BL115">
            <v>42186</v>
          </cell>
          <cell r="BM115">
            <v>4337.1099999999997</v>
          </cell>
        </row>
        <row r="116">
          <cell r="BK116">
            <v>42261</v>
          </cell>
          <cell r="BL116">
            <v>42217</v>
          </cell>
          <cell r="BM116">
            <v>4346.6499999999996</v>
          </cell>
        </row>
        <row r="117">
          <cell r="BK117">
            <v>42291</v>
          </cell>
          <cell r="BL117">
            <v>42248</v>
          </cell>
          <cell r="BM117">
            <v>4370.12</v>
          </cell>
        </row>
        <row r="118">
          <cell r="BK118">
            <v>42324</v>
          </cell>
          <cell r="BL118">
            <v>42278</v>
          </cell>
          <cell r="BM118">
            <v>4405.95</v>
          </cell>
        </row>
        <row r="119">
          <cell r="BK119">
            <v>42352</v>
          </cell>
          <cell r="BL119">
            <v>42309</v>
          </cell>
          <cell r="BM119">
            <v>4450.45</v>
          </cell>
        </row>
        <row r="120">
          <cell r="BK120">
            <v>42383</v>
          </cell>
          <cell r="BL120">
            <v>42339</v>
          </cell>
          <cell r="BM120">
            <v>4493.17</v>
          </cell>
        </row>
        <row r="121">
          <cell r="BK121">
            <v>42415</v>
          </cell>
          <cell r="BL121">
            <v>42370</v>
          </cell>
          <cell r="BM121">
            <v>4550.2299999999996</v>
          </cell>
        </row>
        <row r="122">
          <cell r="BK122">
            <v>42443</v>
          </cell>
          <cell r="BL122">
            <v>42401</v>
          </cell>
          <cell r="BM122">
            <v>4591.18</v>
          </cell>
        </row>
        <row r="123">
          <cell r="BK123">
            <v>42474</v>
          </cell>
          <cell r="BL123">
            <v>42430</v>
          </cell>
          <cell r="BM123">
            <v>4610.92</v>
          </cell>
        </row>
        <row r="124">
          <cell r="BK124">
            <v>42506</v>
          </cell>
          <cell r="BL124">
            <v>42461</v>
          </cell>
          <cell r="BM124">
            <v>4639.05</v>
          </cell>
        </row>
        <row r="125">
          <cell r="BK125">
            <v>42535</v>
          </cell>
          <cell r="BL125">
            <v>42491</v>
          </cell>
          <cell r="BM125">
            <v>4675.2299999999996</v>
          </cell>
        </row>
        <row r="126">
          <cell r="BK126">
            <v>42565</v>
          </cell>
          <cell r="BL126">
            <v>42522</v>
          </cell>
          <cell r="BM126">
            <v>4691.59</v>
          </cell>
        </row>
        <row r="127">
          <cell r="BK127">
            <v>42597</v>
          </cell>
          <cell r="BL127">
            <v>42552</v>
          </cell>
          <cell r="BM127">
            <v>4715.99</v>
          </cell>
        </row>
        <row r="128">
          <cell r="BK128">
            <v>42627</v>
          </cell>
          <cell r="BL128">
            <v>42583</v>
          </cell>
          <cell r="BM128">
            <v>4736.74</v>
          </cell>
        </row>
        <row r="129">
          <cell r="BK129">
            <v>42657</v>
          </cell>
          <cell r="BL129">
            <v>42614</v>
          </cell>
          <cell r="BM129">
            <v>4740.53</v>
          </cell>
        </row>
        <row r="130">
          <cell r="BK130">
            <v>42688</v>
          </cell>
          <cell r="BL130">
            <v>42644</v>
          </cell>
          <cell r="BM130">
            <v>4752.8599999999997</v>
          </cell>
        </row>
        <row r="131">
          <cell r="BK131">
            <v>42718</v>
          </cell>
          <cell r="BL131">
            <v>42675</v>
          </cell>
          <cell r="BM131">
            <v>4761.42</v>
          </cell>
        </row>
        <row r="132">
          <cell r="BK132">
            <v>42751</v>
          </cell>
          <cell r="BL132">
            <v>42705</v>
          </cell>
          <cell r="BM132">
            <v>4775.7</v>
          </cell>
        </row>
        <row r="133">
          <cell r="BK133">
            <v>42780</v>
          </cell>
          <cell r="BL133">
            <v>42736</v>
          </cell>
          <cell r="BM133">
            <v>4793.8500000000004</v>
          </cell>
        </row>
        <row r="134">
          <cell r="BK134">
            <v>42808</v>
          </cell>
          <cell r="BL134">
            <v>42767</v>
          </cell>
          <cell r="BM134">
            <v>4809.67</v>
          </cell>
        </row>
        <row r="135">
          <cell r="BK135">
            <v>42842</v>
          </cell>
          <cell r="BL135">
            <v>42795</v>
          </cell>
          <cell r="BM135">
            <v>4821.6899999999996</v>
          </cell>
        </row>
        <row r="136">
          <cell r="BK136">
            <v>42870</v>
          </cell>
          <cell r="BL136">
            <v>42826</v>
          </cell>
          <cell r="BM136">
            <v>4828.4399999999996</v>
          </cell>
        </row>
        <row r="137">
          <cell r="BK137">
            <v>42900</v>
          </cell>
          <cell r="BL137">
            <v>42856</v>
          </cell>
          <cell r="BM137">
            <v>4843.41</v>
          </cell>
        </row>
        <row r="138">
          <cell r="BK138">
            <v>42930</v>
          </cell>
          <cell r="BL138">
            <v>42887</v>
          </cell>
          <cell r="BM138">
            <v>4832.2700000000004</v>
          </cell>
        </row>
        <row r="139">
          <cell r="BK139">
            <v>42961</v>
          </cell>
          <cell r="BL139">
            <v>42917</v>
          </cell>
          <cell r="BM139">
            <v>4843.87</v>
          </cell>
        </row>
        <row r="140">
          <cell r="BK140">
            <v>42992</v>
          </cell>
          <cell r="BL140">
            <v>42948</v>
          </cell>
          <cell r="BM140">
            <v>4853.07</v>
          </cell>
        </row>
        <row r="141">
          <cell r="BK141">
            <v>43024</v>
          </cell>
          <cell r="BL141">
            <v>42979</v>
          </cell>
          <cell r="BM141">
            <v>4860.83</v>
          </cell>
        </row>
        <row r="142">
          <cell r="BK142">
            <v>43053</v>
          </cell>
          <cell r="BL142">
            <v>43009</v>
          </cell>
          <cell r="BM142">
            <v>4881.25</v>
          </cell>
        </row>
        <row r="143">
          <cell r="BK143">
            <v>43083</v>
          </cell>
          <cell r="BL143">
            <v>43040</v>
          </cell>
          <cell r="BM143">
            <v>4894.92</v>
          </cell>
        </row>
        <row r="144">
          <cell r="BK144">
            <v>43115</v>
          </cell>
          <cell r="BL144">
            <v>43070</v>
          </cell>
          <cell r="BM144">
            <v>4916.46</v>
          </cell>
        </row>
        <row r="145">
          <cell r="BK145">
            <v>43145</v>
          </cell>
          <cell r="BL145">
            <v>43101</v>
          </cell>
          <cell r="BM145">
            <v>4930.72</v>
          </cell>
        </row>
        <row r="146">
          <cell r="BK146">
            <v>43173</v>
          </cell>
          <cell r="BL146">
            <v>43132</v>
          </cell>
          <cell r="BM146">
            <v>4946.5</v>
          </cell>
        </row>
        <row r="147">
          <cell r="BK147">
            <v>43206</v>
          </cell>
          <cell r="BL147">
            <v>43160</v>
          </cell>
          <cell r="BM147">
            <v>4950.95</v>
          </cell>
        </row>
        <row r="148">
          <cell r="BK148">
            <v>43234</v>
          </cell>
          <cell r="BL148">
            <v>43191</v>
          </cell>
          <cell r="BM148">
            <v>4961.84</v>
          </cell>
        </row>
        <row r="149">
          <cell r="BK149">
            <v>43265</v>
          </cell>
          <cell r="BL149">
            <v>43221</v>
          </cell>
          <cell r="BM149">
            <v>4981.6899999999996</v>
          </cell>
        </row>
        <row r="150">
          <cell r="BK150">
            <v>43297</v>
          </cell>
          <cell r="BL150">
            <v>43252</v>
          </cell>
          <cell r="BM150">
            <v>5044.46</v>
          </cell>
        </row>
        <row r="151">
          <cell r="BK151">
            <v>43326</v>
          </cell>
          <cell r="BL151">
            <v>43282</v>
          </cell>
          <cell r="BM151">
            <v>5061.1099999999997</v>
          </cell>
        </row>
        <row r="152">
          <cell r="BK152">
            <v>43357</v>
          </cell>
          <cell r="BL152">
            <v>43313</v>
          </cell>
          <cell r="BM152">
            <v>5056.5600000000004</v>
          </cell>
        </row>
        <row r="153">
          <cell r="BK153">
            <v>43388</v>
          </cell>
          <cell r="BL153">
            <v>43344</v>
          </cell>
          <cell r="BM153">
            <v>5080.83</v>
          </cell>
        </row>
        <row r="154">
          <cell r="BK154">
            <v>43418</v>
          </cell>
          <cell r="BL154">
            <v>43374</v>
          </cell>
          <cell r="BM154">
            <v>5103.6899999999996</v>
          </cell>
        </row>
        <row r="155">
          <cell r="BK155">
            <v>43448</v>
          </cell>
          <cell r="BL155">
            <v>43405</v>
          </cell>
          <cell r="BM155">
            <v>5092.97</v>
          </cell>
        </row>
        <row r="156">
          <cell r="BK156">
            <v>43479</v>
          </cell>
          <cell r="BL156">
            <v>43435</v>
          </cell>
          <cell r="BM156">
            <v>5100.6099999999997</v>
          </cell>
        </row>
        <row r="157">
          <cell r="BK157">
            <v>43510</v>
          </cell>
          <cell r="BL157">
            <v>43466</v>
          </cell>
          <cell r="BM157">
            <v>5116.93</v>
          </cell>
        </row>
        <row r="158">
          <cell r="BK158">
            <v>43538</v>
          </cell>
          <cell r="BL158">
            <v>43497</v>
          </cell>
          <cell r="BM158">
            <v>5138.93</v>
          </cell>
        </row>
        <row r="159">
          <cell r="BK159">
            <v>43570</v>
          </cell>
          <cell r="BL159">
            <v>43525</v>
          </cell>
          <cell r="BM159">
            <v>5177.47</v>
          </cell>
        </row>
        <row r="160">
          <cell r="BK160">
            <v>43599</v>
          </cell>
          <cell r="BL160">
            <v>43556</v>
          </cell>
          <cell r="BM160">
            <v>5206.9799999999996</v>
          </cell>
        </row>
        <row r="161">
          <cell r="BK161">
            <v>43630</v>
          </cell>
          <cell r="BL161">
            <v>43586</v>
          </cell>
          <cell r="BM161">
            <v>5213.75</v>
          </cell>
        </row>
        <row r="162">
          <cell r="BK162">
            <v>43661</v>
          </cell>
          <cell r="BL162">
            <v>43617</v>
          </cell>
          <cell r="BM162">
            <v>5214.2700000000004</v>
          </cell>
        </row>
        <row r="163">
          <cell r="BK163">
            <v>43691</v>
          </cell>
          <cell r="BL163">
            <v>43647</v>
          </cell>
          <cell r="BM163">
            <v>5224.18</v>
          </cell>
        </row>
        <row r="164">
          <cell r="BK164">
            <v>43724</v>
          </cell>
          <cell r="BL164">
            <v>43678</v>
          </cell>
          <cell r="BM164">
            <v>5229.93</v>
          </cell>
        </row>
        <row r="165">
          <cell r="BK165">
            <v>43752</v>
          </cell>
          <cell r="BL165">
            <v>43709</v>
          </cell>
          <cell r="BM165">
            <v>5227.84</v>
          </cell>
        </row>
        <row r="166">
          <cell r="BK166">
            <v>43783</v>
          </cell>
          <cell r="BL166">
            <v>43739</v>
          </cell>
          <cell r="BM166">
            <v>5233.07</v>
          </cell>
        </row>
        <row r="167">
          <cell r="BK167">
            <v>43815</v>
          </cell>
          <cell r="BL167">
            <v>43770</v>
          </cell>
          <cell r="BM167">
            <v>5259.76</v>
          </cell>
        </row>
        <row r="168">
          <cell r="BK168">
            <v>43844</v>
          </cell>
          <cell r="BL168">
            <v>43800</v>
          </cell>
          <cell r="BM168">
            <v>5320.25</v>
          </cell>
        </row>
        <row r="169">
          <cell r="BK169">
            <v>43875</v>
          </cell>
          <cell r="BL169">
            <v>43831</v>
          </cell>
          <cell r="BM169">
            <v>5331.42</v>
          </cell>
        </row>
        <row r="170">
          <cell r="BK170">
            <v>43906</v>
          </cell>
          <cell r="BL170">
            <v>43862</v>
          </cell>
          <cell r="BM170">
            <v>5344.75</v>
          </cell>
        </row>
        <row r="171">
          <cell r="BK171">
            <v>43935</v>
          </cell>
          <cell r="BL171">
            <v>43891</v>
          </cell>
          <cell r="BM171">
            <v>5348.49</v>
          </cell>
        </row>
        <row r="172">
          <cell r="BK172">
            <v>43965</v>
          </cell>
          <cell r="BL172">
            <v>43922</v>
          </cell>
          <cell r="BM172">
            <v>5331.91</v>
          </cell>
        </row>
        <row r="173">
          <cell r="BK173">
            <v>43997</v>
          </cell>
          <cell r="BL173">
            <v>43952</v>
          </cell>
          <cell r="BM173">
            <v>5311.65</v>
          </cell>
        </row>
        <row r="174">
          <cell r="BK174">
            <v>44026</v>
          </cell>
          <cell r="BL174">
            <v>43983</v>
          </cell>
          <cell r="BM174">
            <v>5325.46</v>
          </cell>
        </row>
        <row r="175">
          <cell r="BK175">
            <v>44057</v>
          </cell>
          <cell r="BL175">
            <v>44013</v>
          </cell>
          <cell r="BM175">
            <v>5344.63</v>
          </cell>
        </row>
        <row r="176">
          <cell r="BK176">
            <v>44088</v>
          </cell>
          <cell r="BL176">
            <v>44044</v>
          </cell>
          <cell r="BM176">
            <v>5357.46</v>
          </cell>
        </row>
        <row r="177">
          <cell r="BK177">
            <v>44118</v>
          </cell>
          <cell r="BL177">
            <v>44075</v>
          </cell>
          <cell r="BM177">
            <v>5391.75</v>
          </cell>
        </row>
        <row r="178">
          <cell r="BK178">
            <v>44151</v>
          </cell>
          <cell r="BL178">
            <v>44105</v>
          </cell>
          <cell r="BM178">
            <v>5438.12</v>
          </cell>
        </row>
        <row r="179">
          <cell r="BK179">
            <v>44179</v>
          </cell>
          <cell r="BL179">
            <v>44136</v>
          </cell>
          <cell r="BM179">
            <v>5486.52</v>
          </cell>
        </row>
        <row r="180">
          <cell r="BK180">
            <v>44210</v>
          </cell>
          <cell r="BL180">
            <v>44166</v>
          </cell>
          <cell r="BM180">
            <v>5560.59</v>
          </cell>
        </row>
        <row r="181">
          <cell r="BK181">
            <v>44244</v>
          </cell>
          <cell r="BL181">
            <v>44197</v>
          </cell>
          <cell r="BM181">
            <v>5574.49</v>
          </cell>
        </row>
        <row r="182">
          <cell r="BK182">
            <v>44270</v>
          </cell>
          <cell r="BL182">
            <v>44228</v>
          </cell>
          <cell r="BM182">
            <v>5622.43</v>
          </cell>
        </row>
        <row r="183">
          <cell r="BK183">
            <v>44300</v>
          </cell>
          <cell r="BL183">
            <v>44256</v>
          </cell>
          <cell r="BM183">
            <v>5674.72</v>
          </cell>
        </row>
        <row r="184">
          <cell r="BK184">
            <v>44330</v>
          </cell>
          <cell r="BL184">
            <v>44287</v>
          </cell>
          <cell r="BM184">
            <v>5692.31</v>
          </cell>
        </row>
        <row r="185">
          <cell r="BK185">
            <v>44361</v>
          </cell>
          <cell r="BL185">
            <v>44317</v>
          </cell>
          <cell r="BM185">
            <v>5739.56</v>
          </cell>
        </row>
        <row r="186">
          <cell r="BK186">
            <v>44391</v>
          </cell>
          <cell r="BL186">
            <v>44348</v>
          </cell>
          <cell r="BM186">
            <v>5769.98</v>
          </cell>
        </row>
        <row r="187">
          <cell r="BK187">
            <v>44424</v>
          </cell>
          <cell r="BL187">
            <v>44378</v>
          </cell>
          <cell r="BM187">
            <v>5825.37</v>
          </cell>
        </row>
        <row r="188">
          <cell r="BK188">
            <v>44453</v>
          </cell>
          <cell r="BL188">
            <v>44409</v>
          </cell>
          <cell r="BM188">
            <v>5876.05</v>
          </cell>
        </row>
        <row r="189">
          <cell r="BK189">
            <v>44483</v>
          </cell>
          <cell r="BL189">
            <v>44440</v>
          </cell>
          <cell r="BM189">
            <v>5944.21</v>
          </cell>
        </row>
        <row r="190">
          <cell r="BK190">
            <v>44516</v>
          </cell>
          <cell r="BL190">
            <v>44470</v>
          </cell>
          <cell r="BM190">
            <v>6018.51</v>
          </cell>
        </row>
        <row r="191">
          <cell r="BK191">
            <v>44544</v>
          </cell>
          <cell r="BL191">
            <v>44501</v>
          </cell>
          <cell r="BM191">
            <v>6075.69</v>
          </cell>
        </row>
        <row r="192">
          <cell r="BK192">
            <v>44575</v>
          </cell>
          <cell r="BL192">
            <v>44531</v>
          </cell>
          <cell r="BM192">
            <v>6120.04</v>
          </cell>
        </row>
        <row r="193">
          <cell r="BK193">
            <v>44606</v>
          </cell>
          <cell r="BL193">
            <v>44562</v>
          </cell>
          <cell r="BM193">
            <v>6153.09</v>
          </cell>
        </row>
        <row r="194">
          <cell r="BK194">
            <v>44634</v>
          </cell>
          <cell r="BL194">
            <v>44593</v>
          </cell>
          <cell r="BM194">
            <v>6215.24</v>
          </cell>
        </row>
        <row r="195">
          <cell r="BK195">
            <v>44665</v>
          </cell>
          <cell r="BL195">
            <v>44621</v>
          </cell>
          <cell r="BM195">
            <v>6315.93</v>
          </cell>
        </row>
        <row r="196">
          <cell r="BK196">
            <v>44697</v>
          </cell>
          <cell r="BL196">
            <v>44652</v>
          </cell>
          <cell r="BM196">
            <v>6382.88</v>
          </cell>
        </row>
        <row r="197">
          <cell r="BK197">
            <v>44726</v>
          </cell>
          <cell r="BL197">
            <v>44682</v>
          </cell>
          <cell r="BM197">
            <v>6412.88</v>
          </cell>
        </row>
        <row r="198">
          <cell r="BK198">
            <v>44756</v>
          </cell>
          <cell r="BL198">
            <v>44713</v>
          </cell>
          <cell r="BM198">
            <v>6455.85</v>
          </cell>
        </row>
        <row r="199">
          <cell r="BK199">
            <v>44788</v>
          </cell>
          <cell r="BL199">
            <v>44743</v>
          </cell>
          <cell r="BM199">
            <v>6413.24</v>
          </cell>
        </row>
        <row r="200">
          <cell r="BK200">
            <v>44818</v>
          </cell>
          <cell r="BL200">
            <v>44774</v>
          </cell>
          <cell r="BM200">
            <v>6413.24</v>
          </cell>
        </row>
        <row r="201">
          <cell r="BK201">
            <v>44848</v>
          </cell>
          <cell r="BL201">
            <v>44805</v>
          </cell>
          <cell r="BM201">
            <v>6413.24</v>
          </cell>
        </row>
        <row r="202">
          <cell r="BK202">
            <v>44879</v>
          </cell>
          <cell r="BL202">
            <v>44835</v>
          </cell>
          <cell r="BM202">
            <v>6413.24</v>
          </cell>
        </row>
        <row r="203">
          <cell r="BK203">
            <v>44909</v>
          </cell>
          <cell r="BL203">
            <v>44866</v>
          </cell>
          <cell r="BM203">
            <v>6413.24</v>
          </cell>
        </row>
        <row r="204">
          <cell r="BK204">
            <v>44942</v>
          </cell>
          <cell r="BL204">
            <v>44896</v>
          </cell>
          <cell r="BM204">
            <v>6413.24</v>
          </cell>
        </row>
        <row r="205">
          <cell r="BK205">
            <v>44971</v>
          </cell>
          <cell r="BL205">
            <v>44927</v>
          </cell>
          <cell r="BM205">
            <v>6413.24</v>
          </cell>
        </row>
        <row r="206">
          <cell r="BK206">
            <v>44999</v>
          </cell>
          <cell r="BL206">
            <v>44958</v>
          </cell>
          <cell r="BM206">
            <v>6413.24</v>
          </cell>
        </row>
        <row r="207">
          <cell r="BK207">
            <v>45030</v>
          </cell>
          <cell r="BL207">
            <v>44986</v>
          </cell>
          <cell r="BM207">
            <v>6413.24</v>
          </cell>
        </row>
        <row r="208">
          <cell r="BK208">
            <v>45061</v>
          </cell>
          <cell r="BL208">
            <v>45017</v>
          </cell>
          <cell r="BM208">
            <v>6413.24</v>
          </cell>
        </row>
        <row r="209">
          <cell r="BK209">
            <v>45091</v>
          </cell>
          <cell r="BL209">
            <v>45047</v>
          </cell>
          <cell r="BM209">
            <v>6413.24</v>
          </cell>
        </row>
        <row r="210">
          <cell r="BK210">
            <v>45121</v>
          </cell>
          <cell r="BL210">
            <v>45078</v>
          </cell>
          <cell r="BM210">
            <v>6413.24</v>
          </cell>
        </row>
        <row r="211">
          <cell r="BK211">
            <v>45152</v>
          </cell>
          <cell r="BL211">
            <v>45108</v>
          </cell>
          <cell r="BM211">
            <v>6413.24</v>
          </cell>
        </row>
        <row r="212">
          <cell r="BK212">
            <v>45183</v>
          </cell>
          <cell r="BL212">
            <v>45139</v>
          </cell>
          <cell r="BM212">
            <v>6413.24</v>
          </cell>
        </row>
        <row r="213">
          <cell r="BK213">
            <v>45215</v>
          </cell>
          <cell r="BL213">
            <v>45170</v>
          </cell>
          <cell r="BM213">
            <v>6413.24</v>
          </cell>
        </row>
        <row r="214">
          <cell r="BK214">
            <v>45244</v>
          </cell>
          <cell r="BL214">
            <v>45200</v>
          </cell>
          <cell r="BM214">
            <v>6413.24</v>
          </cell>
        </row>
        <row r="215">
          <cell r="BK215">
            <v>45274</v>
          </cell>
          <cell r="BL215">
            <v>45231</v>
          </cell>
          <cell r="BM215">
            <v>6413.24</v>
          </cell>
        </row>
        <row r="216">
          <cell r="BK216">
            <v>45306</v>
          </cell>
          <cell r="BL216">
            <v>45261</v>
          </cell>
          <cell r="BM216">
            <v>6413.24</v>
          </cell>
        </row>
        <row r="217">
          <cell r="BK217">
            <v>45336</v>
          </cell>
          <cell r="BL217">
            <v>45292</v>
          </cell>
          <cell r="BM217">
            <v>6413.24</v>
          </cell>
        </row>
        <row r="218">
          <cell r="BK218">
            <v>45365</v>
          </cell>
          <cell r="BL218">
            <v>45323</v>
          </cell>
          <cell r="BM218">
            <v>6413.24</v>
          </cell>
        </row>
        <row r="219">
          <cell r="BK219">
            <v>45397</v>
          </cell>
          <cell r="BL219">
            <v>45352</v>
          </cell>
          <cell r="BM219">
            <v>6413.24</v>
          </cell>
        </row>
        <row r="220">
          <cell r="BK220">
            <v>45426</v>
          </cell>
          <cell r="BL220">
            <v>45383</v>
          </cell>
          <cell r="BM220">
            <v>6413.24</v>
          </cell>
        </row>
        <row r="221">
          <cell r="BK221">
            <v>45457</v>
          </cell>
          <cell r="BL221">
            <v>45413</v>
          </cell>
          <cell r="BM221">
            <v>6413.24</v>
          </cell>
        </row>
        <row r="222">
          <cell r="BK222">
            <v>45488</v>
          </cell>
          <cell r="BL222">
            <v>45444</v>
          </cell>
          <cell r="BM222">
            <v>6413.24</v>
          </cell>
        </row>
        <row r="223">
          <cell r="BK223">
            <v>45518</v>
          </cell>
          <cell r="BL223">
            <v>45474</v>
          </cell>
          <cell r="BM223">
            <v>6413.24</v>
          </cell>
        </row>
        <row r="224">
          <cell r="BK224">
            <v>45551</v>
          </cell>
          <cell r="BL224">
            <v>45505</v>
          </cell>
          <cell r="BM224">
            <v>6413.24</v>
          </cell>
        </row>
        <row r="225">
          <cell r="BK225">
            <v>45579</v>
          </cell>
          <cell r="BL225">
            <v>45536</v>
          </cell>
          <cell r="BM225">
            <v>6413.24</v>
          </cell>
        </row>
        <row r="226">
          <cell r="BK226">
            <v>45610</v>
          </cell>
          <cell r="BL226">
            <v>45566</v>
          </cell>
          <cell r="BM226">
            <v>6413.24</v>
          </cell>
        </row>
        <row r="227">
          <cell r="BK227">
            <v>45642</v>
          </cell>
          <cell r="BL227">
            <v>45597</v>
          </cell>
          <cell r="BM227">
            <v>6413.24</v>
          </cell>
        </row>
        <row r="228">
          <cell r="BK228">
            <v>45671</v>
          </cell>
          <cell r="BL228">
            <v>45627</v>
          </cell>
          <cell r="BM228">
            <v>6413.24</v>
          </cell>
        </row>
        <row r="229">
          <cell r="BK229">
            <v>45702</v>
          </cell>
          <cell r="BL229">
            <v>45658</v>
          </cell>
          <cell r="BM229">
            <v>6413.24</v>
          </cell>
        </row>
        <row r="230">
          <cell r="BK230">
            <v>45730</v>
          </cell>
          <cell r="BL230">
            <v>45689</v>
          </cell>
          <cell r="BM230">
            <v>6413.24</v>
          </cell>
        </row>
        <row r="231">
          <cell r="BK231">
            <v>45761</v>
          </cell>
          <cell r="BL231">
            <v>45717</v>
          </cell>
          <cell r="BM231">
            <v>6413.24</v>
          </cell>
        </row>
        <row r="232">
          <cell r="BK232">
            <v>45791</v>
          </cell>
          <cell r="BL232">
            <v>45748</v>
          </cell>
          <cell r="BM232">
            <v>6413.24</v>
          </cell>
        </row>
        <row r="233">
          <cell r="BK233">
            <v>45824</v>
          </cell>
          <cell r="BL233">
            <v>45778</v>
          </cell>
          <cell r="BM233">
            <v>6413.24</v>
          </cell>
        </row>
        <row r="234">
          <cell r="BK234">
            <v>45852</v>
          </cell>
          <cell r="BL234">
            <v>45809</v>
          </cell>
          <cell r="BM234">
            <v>6413.24</v>
          </cell>
        </row>
        <row r="235">
          <cell r="BK235">
            <v>45883</v>
          </cell>
          <cell r="BL235">
            <v>45839</v>
          </cell>
          <cell r="BM235">
            <v>6413.24</v>
          </cell>
        </row>
        <row r="236">
          <cell r="BK236">
            <v>45915</v>
          </cell>
          <cell r="BL236">
            <v>45870</v>
          </cell>
          <cell r="BM236">
            <v>6413.24</v>
          </cell>
        </row>
        <row r="237">
          <cell r="BK237">
            <v>45944</v>
          </cell>
          <cell r="BL237">
            <v>45901</v>
          </cell>
          <cell r="BM237">
            <v>6413.24</v>
          </cell>
        </row>
        <row r="238">
          <cell r="BK238">
            <v>45975</v>
          </cell>
          <cell r="BL238">
            <v>45931</v>
          </cell>
          <cell r="BM238">
            <v>6413.24</v>
          </cell>
        </row>
        <row r="239">
          <cell r="BK239">
            <v>46006</v>
          </cell>
          <cell r="BL239">
            <v>45962</v>
          </cell>
          <cell r="BM239">
            <v>6413.24</v>
          </cell>
        </row>
        <row r="240">
          <cell r="BK240">
            <v>46036</v>
          </cell>
          <cell r="BL240">
            <v>45992</v>
          </cell>
          <cell r="BM240">
            <v>6413.24</v>
          </cell>
        </row>
        <row r="241">
          <cell r="BK241">
            <v>46071</v>
          </cell>
          <cell r="BL241">
            <v>46023</v>
          </cell>
          <cell r="BM241">
            <v>6413.24</v>
          </cell>
        </row>
        <row r="242">
          <cell r="BK242">
            <v>46097</v>
          </cell>
          <cell r="BL242">
            <v>46054</v>
          </cell>
          <cell r="BM242">
            <v>6413.24</v>
          </cell>
        </row>
        <row r="243">
          <cell r="BK243">
            <v>46126</v>
          </cell>
          <cell r="BL243">
            <v>46082</v>
          </cell>
          <cell r="BM243">
            <v>6413.24</v>
          </cell>
        </row>
        <row r="244">
          <cell r="BK244">
            <v>46156</v>
          </cell>
          <cell r="BL244">
            <v>46113</v>
          </cell>
          <cell r="BM244">
            <v>6413.24</v>
          </cell>
        </row>
        <row r="245">
          <cell r="BK245">
            <v>46188</v>
          </cell>
          <cell r="BL245">
            <v>46143</v>
          </cell>
          <cell r="BM245">
            <v>6413.24</v>
          </cell>
        </row>
        <row r="246">
          <cell r="BK246">
            <v>46217</v>
          </cell>
          <cell r="BL246">
            <v>46174</v>
          </cell>
          <cell r="BM246">
            <v>6413.24</v>
          </cell>
        </row>
        <row r="247">
          <cell r="BK247">
            <v>46248</v>
          </cell>
          <cell r="BL247">
            <v>46204</v>
          </cell>
          <cell r="BM247">
            <v>6413.24</v>
          </cell>
        </row>
        <row r="248">
          <cell r="BK248">
            <v>46279</v>
          </cell>
          <cell r="BL248">
            <v>46235</v>
          </cell>
          <cell r="BM248">
            <v>6413.24</v>
          </cell>
        </row>
        <row r="249">
          <cell r="BK249">
            <v>46309</v>
          </cell>
          <cell r="BL249">
            <v>46266</v>
          </cell>
          <cell r="BM249">
            <v>6413.24</v>
          </cell>
        </row>
        <row r="250">
          <cell r="BK250">
            <v>46342</v>
          </cell>
          <cell r="BL250">
            <v>46296</v>
          </cell>
          <cell r="BM250">
            <v>6413.24</v>
          </cell>
        </row>
        <row r="251">
          <cell r="BK251">
            <v>46370</v>
          </cell>
          <cell r="BL251">
            <v>46327</v>
          </cell>
          <cell r="BM251">
            <v>6413.24</v>
          </cell>
        </row>
        <row r="252">
          <cell r="BK252">
            <v>46401</v>
          </cell>
          <cell r="BL252">
            <v>46357</v>
          </cell>
          <cell r="BM252">
            <v>6413.24</v>
          </cell>
        </row>
        <row r="253">
          <cell r="BK253">
            <v>46433</v>
          </cell>
          <cell r="BL253">
            <v>46388</v>
          </cell>
          <cell r="BM253">
            <v>6413.24</v>
          </cell>
        </row>
        <row r="254">
          <cell r="BK254">
            <v>46461</v>
          </cell>
          <cell r="BL254">
            <v>46419</v>
          </cell>
          <cell r="BM254">
            <v>6413.24</v>
          </cell>
        </row>
        <row r="255">
          <cell r="BK255">
            <v>46491</v>
          </cell>
          <cell r="BL255">
            <v>46447</v>
          </cell>
          <cell r="BM255">
            <v>6413.24</v>
          </cell>
        </row>
        <row r="256">
          <cell r="BK256">
            <v>46521</v>
          </cell>
          <cell r="BL256">
            <v>46478</v>
          </cell>
          <cell r="BM256">
            <v>6413.24</v>
          </cell>
        </row>
        <row r="257">
          <cell r="BK257">
            <v>46552</v>
          </cell>
          <cell r="BL257">
            <v>46508</v>
          </cell>
          <cell r="BM257">
            <v>6413.24</v>
          </cell>
        </row>
        <row r="258">
          <cell r="BK258">
            <v>46582</v>
          </cell>
          <cell r="BL258">
            <v>46539</v>
          </cell>
          <cell r="BM258">
            <v>6413.24</v>
          </cell>
        </row>
        <row r="259">
          <cell r="BK259">
            <v>46615</v>
          </cell>
          <cell r="BL259">
            <v>46569</v>
          </cell>
          <cell r="BM259">
            <v>6413.24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X676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1.42578125" style="160" customWidth="1"/>
    <col min="2" max="2" width="26.5703125" style="8" customWidth="1"/>
    <col min="3" max="3" width="23.140625" style="8" bestFit="1" customWidth="1"/>
    <col min="4" max="5" width="21.42578125" style="8" customWidth="1"/>
    <col min="6" max="7" width="13.7109375" style="8" customWidth="1"/>
    <col min="8" max="8" width="12.42578125" style="8" bestFit="1" customWidth="1"/>
    <col min="9" max="9" width="11.7109375" style="8" bestFit="1" customWidth="1"/>
    <col min="10" max="10" width="12.42578125" style="8" customWidth="1"/>
    <col min="11" max="11" width="21.42578125" style="8" customWidth="1"/>
    <col min="12" max="12" width="15" style="8" customWidth="1"/>
    <col min="13" max="13" width="12.42578125" style="8" customWidth="1"/>
    <col min="14" max="14" width="13.7109375" style="8" customWidth="1"/>
    <col min="15" max="15" width="15" style="8" customWidth="1"/>
    <col min="16" max="16" width="16.28515625" style="8" customWidth="1"/>
    <col min="17" max="17" width="17.5703125" style="8" customWidth="1"/>
    <col min="18" max="19" width="16.28515625" style="8" customWidth="1"/>
    <col min="20" max="23" width="24" style="8" customWidth="1"/>
    <col min="24" max="24" width="11.140625" style="8" customWidth="1"/>
    <col min="25" max="25" width="18.85546875" style="8" customWidth="1"/>
    <col min="26" max="26" width="20.140625" style="8" customWidth="1"/>
    <col min="27" max="27" width="21.42578125" style="8" customWidth="1"/>
    <col min="28" max="28" width="16.28515625" style="8" customWidth="1"/>
    <col min="29" max="30" width="8.5703125" style="8" customWidth="1"/>
    <col min="31" max="31" width="16.28515625" style="8" customWidth="1"/>
    <col min="32" max="33" width="18.85546875" style="8" customWidth="1"/>
    <col min="34" max="35" width="12.42578125" style="8" customWidth="1"/>
    <col min="36" max="37" width="15" style="8" customWidth="1"/>
    <col min="38" max="38" width="12.42578125" style="8" customWidth="1"/>
    <col min="39" max="39" width="6" style="8" customWidth="1"/>
    <col min="40" max="40" width="20.140625" style="8" customWidth="1"/>
    <col min="41" max="41" width="26.5703125" style="8" customWidth="1"/>
    <col min="42" max="42" width="7.28515625" style="8" customWidth="1"/>
    <col min="43" max="43" width="20.140625" style="8" customWidth="1"/>
    <col min="44" max="44" width="21.42578125" style="8" customWidth="1"/>
    <col min="45" max="45" width="17.5703125" style="8" customWidth="1"/>
    <col min="46" max="47" width="15" style="8" customWidth="1"/>
    <col min="48" max="48" width="18.85546875" style="8" customWidth="1"/>
    <col min="49" max="49" width="15" style="8" customWidth="1"/>
    <col min="50" max="50" width="20.140625" style="8" customWidth="1"/>
    <col min="51" max="51" width="12.42578125" style="8" customWidth="1"/>
    <col min="52" max="52" width="17.5703125" style="8" customWidth="1"/>
    <col min="53" max="53" width="20.140625" style="8" customWidth="1"/>
    <col min="54" max="54" width="15" style="8" customWidth="1"/>
    <col min="55" max="154" width="12.42578125" style="8" customWidth="1"/>
    <col min="155" max="155" width="21.42578125" style="9" customWidth="1"/>
    <col min="156" max="156" width="26.5703125" style="9" customWidth="1"/>
    <col min="157" max="159" width="21.42578125" style="9" customWidth="1"/>
    <col min="160" max="161" width="13.7109375" style="9" customWidth="1"/>
    <col min="162" max="163" width="9.85546875" style="9" customWidth="1"/>
    <col min="164" max="164" width="12.42578125" style="9" customWidth="1"/>
    <col min="165" max="165" width="21.42578125" style="9" customWidth="1"/>
    <col min="166" max="166" width="15" style="9" customWidth="1"/>
    <col min="167" max="167" width="12.42578125" style="9" customWidth="1"/>
    <col min="168" max="168" width="13.7109375" style="9" customWidth="1"/>
    <col min="169" max="169" width="15" style="9" customWidth="1"/>
    <col min="170" max="170" width="16.28515625" style="9" customWidth="1"/>
    <col min="171" max="171" width="17.5703125" style="9" customWidth="1"/>
    <col min="172" max="173" width="16.28515625" style="9" customWidth="1"/>
    <col min="174" max="177" width="24" style="9" customWidth="1"/>
    <col min="178" max="178" width="11.140625" style="9" customWidth="1"/>
    <col min="179" max="179" width="18.85546875" style="9" customWidth="1"/>
    <col min="180" max="180" width="20.140625" style="9" customWidth="1"/>
    <col min="181" max="181" width="21.42578125" style="9" customWidth="1"/>
    <col min="182" max="182" width="16.28515625" style="9" customWidth="1"/>
    <col min="183" max="184" width="8.5703125" style="9" customWidth="1"/>
    <col min="185" max="185" width="16.28515625" style="9" customWidth="1"/>
    <col min="186" max="187" width="18.85546875" style="9" customWidth="1"/>
    <col min="188" max="189" width="12.42578125" style="9" customWidth="1"/>
    <col min="190" max="191" width="15" style="9" customWidth="1"/>
    <col min="192" max="192" width="12.42578125" style="9" customWidth="1"/>
    <col min="193" max="193" width="6" style="9" customWidth="1"/>
    <col min="194" max="194" width="20.140625" style="9" customWidth="1"/>
    <col min="195" max="195" width="26.5703125" style="9" customWidth="1"/>
    <col min="196" max="196" width="7.28515625" style="9" customWidth="1"/>
    <col min="197" max="197" width="20.140625" style="9" customWidth="1"/>
    <col min="198" max="198" width="21.42578125" style="9" customWidth="1"/>
    <col min="199" max="199" width="17.5703125" style="9" customWidth="1"/>
    <col min="200" max="201" width="15" style="9" customWidth="1"/>
    <col min="202" max="202" width="18.85546875" style="9" customWidth="1"/>
    <col min="203" max="203" width="15" style="9" customWidth="1"/>
    <col min="204" max="204" width="20.140625" style="9" customWidth="1"/>
    <col min="205" max="205" width="12.42578125" style="9" customWidth="1"/>
    <col min="206" max="206" width="17.5703125" style="9" customWidth="1"/>
    <col min="207" max="207" width="20.140625" style="9" customWidth="1"/>
    <col min="208" max="208" width="15" style="9" customWidth="1"/>
    <col min="209" max="209" width="17.5703125" style="9" customWidth="1"/>
    <col min="210" max="210" width="16.28515625" style="9" customWidth="1"/>
    <col min="211" max="213" width="22.7109375" style="9" customWidth="1"/>
    <col min="214" max="229" width="16.28515625" style="9" customWidth="1"/>
    <col min="230" max="230" width="24" style="9" customWidth="1"/>
    <col min="231" max="231" width="20.140625" style="9" customWidth="1"/>
    <col min="232" max="233" width="22.7109375" style="9" customWidth="1"/>
    <col min="234" max="235" width="16.28515625" style="9" customWidth="1"/>
    <col min="236" max="238" width="20.140625" style="9" customWidth="1"/>
    <col min="239" max="243" width="16.28515625" style="9" customWidth="1"/>
    <col min="244" max="245" width="21.42578125" style="9" customWidth="1"/>
    <col min="246" max="246" width="20.140625" style="9" customWidth="1"/>
    <col min="247" max="248" width="16.28515625" style="9" customWidth="1"/>
    <col min="249" max="249" width="12.42578125" style="9" customWidth="1"/>
    <col min="250" max="250" width="27.85546875" style="9" customWidth="1"/>
    <col min="251" max="251" width="29.140625" style="9" customWidth="1"/>
    <col min="252" max="253" width="12.42578125" style="9" customWidth="1"/>
    <col min="254" max="256" width="20.140625" style="9" customWidth="1"/>
    <col min="257" max="257" width="21.42578125" style="9" customWidth="1"/>
    <col min="258" max="258" width="24" style="9" customWidth="1"/>
    <col min="259" max="259" width="20.140625" style="9" customWidth="1"/>
    <col min="260" max="410" width="12.42578125" style="9" customWidth="1"/>
    <col min="411" max="411" width="21.42578125" style="9" customWidth="1"/>
    <col min="412" max="412" width="26.5703125" style="9" customWidth="1"/>
    <col min="413" max="415" width="21.42578125" style="9" customWidth="1"/>
    <col min="416" max="417" width="13.7109375" style="9" customWidth="1"/>
    <col min="418" max="419" width="9.85546875" style="9" customWidth="1"/>
    <col min="420" max="420" width="12.42578125" style="9" customWidth="1"/>
    <col min="421" max="421" width="21.42578125" style="9" customWidth="1"/>
    <col min="422" max="422" width="15" style="9" customWidth="1"/>
    <col min="423" max="423" width="12.42578125" style="9" customWidth="1"/>
    <col min="424" max="424" width="13.7109375" style="9" customWidth="1"/>
    <col min="425" max="425" width="15" style="9" customWidth="1"/>
    <col min="426" max="426" width="16.28515625" style="9" customWidth="1"/>
    <col min="427" max="427" width="17.5703125" style="9" customWidth="1"/>
    <col min="428" max="429" width="16.28515625" style="9" customWidth="1"/>
    <col min="430" max="433" width="24" style="9" customWidth="1"/>
    <col min="434" max="434" width="11.140625" style="9" customWidth="1"/>
    <col min="435" max="435" width="18.85546875" style="9" customWidth="1"/>
    <col min="436" max="436" width="20.140625" style="9" customWidth="1"/>
    <col min="437" max="437" width="21.42578125" style="9" customWidth="1"/>
    <col min="438" max="438" width="16.28515625" style="9" customWidth="1"/>
    <col min="439" max="440" width="8.5703125" style="9" customWidth="1"/>
    <col min="441" max="441" width="16.28515625" style="9" customWidth="1"/>
    <col min="442" max="443" width="18.85546875" style="9" customWidth="1"/>
    <col min="444" max="445" width="12.42578125" style="9" customWidth="1"/>
    <col min="446" max="447" width="15" style="9" customWidth="1"/>
    <col min="448" max="448" width="12.42578125" style="9" customWidth="1"/>
    <col min="449" max="449" width="6" style="9" customWidth="1"/>
    <col min="450" max="450" width="20.140625" style="9" customWidth="1"/>
    <col min="451" max="451" width="26.5703125" style="9" customWidth="1"/>
    <col min="452" max="452" width="7.28515625" style="9" customWidth="1"/>
    <col min="453" max="453" width="20.140625" style="9" customWidth="1"/>
    <col min="454" max="454" width="21.42578125" style="9" customWidth="1"/>
    <col min="455" max="455" width="17.5703125" style="9" customWidth="1"/>
    <col min="456" max="457" width="15" style="9" customWidth="1"/>
    <col min="458" max="458" width="18.85546875" style="9" customWidth="1"/>
    <col min="459" max="459" width="15" style="9" customWidth="1"/>
    <col min="460" max="460" width="20.140625" style="9" customWidth="1"/>
    <col min="461" max="461" width="12.42578125" style="9" customWidth="1"/>
    <col min="462" max="462" width="17.5703125" style="9" customWidth="1"/>
    <col min="463" max="463" width="20.140625" style="9" customWidth="1"/>
    <col min="464" max="464" width="15" style="9" customWidth="1"/>
    <col min="465" max="465" width="17.5703125" style="9" customWidth="1"/>
    <col min="466" max="466" width="16.28515625" style="9" customWidth="1"/>
    <col min="467" max="469" width="22.7109375" style="9" customWidth="1"/>
    <col min="470" max="485" width="16.28515625" style="9" customWidth="1"/>
    <col min="486" max="486" width="24" style="9" customWidth="1"/>
    <col min="487" max="487" width="20.140625" style="9" customWidth="1"/>
    <col min="488" max="489" width="22.7109375" style="9" customWidth="1"/>
    <col min="490" max="491" width="16.28515625" style="9" customWidth="1"/>
    <col min="492" max="494" width="20.140625" style="9" customWidth="1"/>
    <col min="495" max="499" width="16.28515625" style="9" customWidth="1"/>
    <col min="500" max="501" width="21.42578125" style="9" customWidth="1"/>
    <col min="502" max="502" width="20.140625" style="9" customWidth="1"/>
    <col min="503" max="504" width="16.28515625" style="9" customWidth="1"/>
    <col min="505" max="505" width="12.42578125" style="9" customWidth="1"/>
    <col min="506" max="506" width="27.85546875" style="9" customWidth="1"/>
    <col min="507" max="507" width="29.140625" style="9" customWidth="1"/>
    <col min="508" max="509" width="12.42578125" style="9" customWidth="1"/>
    <col min="510" max="512" width="20.140625" style="9" customWidth="1"/>
    <col min="513" max="513" width="21.42578125" style="9" customWidth="1"/>
    <col min="514" max="514" width="24" style="9" customWidth="1"/>
    <col min="515" max="515" width="20.140625" style="9" customWidth="1"/>
    <col min="516" max="666" width="12.42578125" style="9" customWidth="1"/>
    <col min="667" max="667" width="21.42578125" style="9" customWidth="1"/>
    <col min="668" max="668" width="26.5703125" style="9" customWidth="1"/>
    <col min="669" max="671" width="21.42578125" style="9" customWidth="1"/>
    <col min="672" max="673" width="13.7109375" style="9" customWidth="1"/>
    <col min="674" max="675" width="9.85546875" style="9" customWidth="1"/>
    <col min="676" max="676" width="12.42578125" style="9" customWidth="1"/>
    <col min="677" max="677" width="21.42578125" style="9" customWidth="1"/>
    <col min="678" max="678" width="15" style="9" customWidth="1"/>
    <col min="679" max="679" width="12.42578125" style="9" customWidth="1"/>
    <col min="680" max="680" width="13.7109375" style="9" customWidth="1"/>
    <col min="681" max="681" width="15" style="9" customWidth="1"/>
    <col min="682" max="682" width="16.28515625" style="9" customWidth="1"/>
    <col min="683" max="683" width="17.5703125" style="9" customWidth="1"/>
    <col min="684" max="685" width="16.28515625" style="9" customWidth="1"/>
    <col min="686" max="689" width="24" style="9" customWidth="1"/>
    <col min="690" max="690" width="11.140625" style="9" customWidth="1"/>
    <col min="691" max="691" width="18.85546875" style="9" customWidth="1"/>
    <col min="692" max="692" width="20.140625" style="9" customWidth="1"/>
    <col min="693" max="693" width="21.42578125" style="9" customWidth="1"/>
    <col min="694" max="694" width="16.28515625" style="9" customWidth="1"/>
    <col min="695" max="696" width="8.5703125" style="9" customWidth="1"/>
    <col min="697" max="697" width="16.28515625" style="9" customWidth="1"/>
    <col min="698" max="699" width="18.85546875" style="9" customWidth="1"/>
    <col min="700" max="701" width="12.42578125" style="9" customWidth="1"/>
    <col min="702" max="703" width="15" style="9" customWidth="1"/>
    <col min="704" max="704" width="12.42578125" style="9" customWidth="1"/>
    <col min="705" max="705" width="6" style="9" customWidth="1"/>
    <col min="706" max="706" width="20.140625" style="9" customWidth="1"/>
    <col min="707" max="707" width="26.5703125" style="9" customWidth="1"/>
    <col min="708" max="708" width="7.28515625" style="9" customWidth="1"/>
    <col min="709" max="709" width="20.140625" style="9" customWidth="1"/>
    <col min="710" max="710" width="21.42578125" style="9" customWidth="1"/>
    <col min="711" max="711" width="17.5703125" style="9" customWidth="1"/>
    <col min="712" max="713" width="15" style="9" customWidth="1"/>
    <col min="714" max="714" width="18.85546875" style="9" customWidth="1"/>
    <col min="715" max="715" width="15" style="9" customWidth="1"/>
    <col min="716" max="716" width="20.140625" style="9" customWidth="1"/>
    <col min="717" max="717" width="12.42578125" style="9" customWidth="1"/>
    <col min="718" max="718" width="17.5703125" style="9" customWidth="1"/>
    <col min="719" max="719" width="20.140625" style="9" customWidth="1"/>
    <col min="720" max="720" width="15" style="9" customWidth="1"/>
    <col min="721" max="721" width="17.5703125" style="9" customWidth="1"/>
    <col min="722" max="722" width="16.28515625" style="9" customWidth="1"/>
    <col min="723" max="725" width="22.7109375" style="9" customWidth="1"/>
    <col min="726" max="741" width="16.28515625" style="9" customWidth="1"/>
    <col min="742" max="742" width="24" style="9" customWidth="1"/>
    <col min="743" max="743" width="20.140625" style="9" customWidth="1"/>
    <col min="744" max="745" width="22.7109375" style="9" customWidth="1"/>
    <col min="746" max="747" width="16.28515625" style="9" customWidth="1"/>
    <col min="748" max="750" width="20.140625" style="9" customWidth="1"/>
    <col min="751" max="755" width="16.28515625" style="9" customWidth="1"/>
    <col min="756" max="757" width="21.42578125" style="9" customWidth="1"/>
    <col min="758" max="758" width="20.140625" style="9" customWidth="1"/>
    <col min="759" max="760" width="16.28515625" style="9" customWidth="1"/>
    <col min="761" max="761" width="12.42578125" style="9" customWidth="1"/>
    <col min="762" max="762" width="27.85546875" style="9" customWidth="1"/>
    <col min="763" max="763" width="29.140625" style="9" customWidth="1"/>
    <col min="764" max="765" width="12.42578125" style="9" customWidth="1"/>
    <col min="766" max="768" width="20.140625" style="9" customWidth="1"/>
    <col min="769" max="769" width="21.42578125" style="9" customWidth="1"/>
    <col min="770" max="770" width="24" style="9" customWidth="1"/>
    <col min="771" max="771" width="20.140625" style="9" customWidth="1"/>
    <col min="772" max="922" width="12.42578125" style="9" customWidth="1"/>
    <col min="923" max="923" width="21.42578125" style="9" customWidth="1"/>
    <col min="924" max="924" width="26.5703125" style="9" customWidth="1"/>
    <col min="925" max="927" width="21.42578125" style="9" customWidth="1"/>
    <col min="928" max="929" width="13.7109375" style="9" customWidth="1"/>
    <col min="930" max="931" width="9.85546875" style="9" customWidth="1"/>
    <col min="932" max="932" width="12.42578125" style="9" customWidth="1"/>
    <col min="933" max="933" width="21.42578125" style="9" customWidth="1"/>
    <col min="934" max="934" width="15" style="9" customWidth="1"/>
    <col min="935" max="935" width="12.42578125" style="9" customWidth="1"/>
    <col min="936" max="936" width="13.7109375" style="9" customWidth="1"/>
    <col min="937" max="937" width="15" style="9" customWidth="1"/>
    <col min="938" max="938" width="16.28515625" style="9" customWidth="1"/>
    <col min="939" max="939" width="17.5703125" style="9" customWidth="1"/>
    <col min="940" max="941" width="16.28515625" style="9" customWidth="1"/>
    <col min="942" max="945" width="24" style="9" customWidth="1"/>
    <col min="946" max="946" width="11.140625" style="9" customWidth="1"/>
    <col min="947" max="947" width="18.85546875" style="9" customWidth="1"/>
    <col min="948" max="948" width="20.140625" style="9" customWidth="1"/>
    <col min="949" max="949" width="21.42578125" style="9" customWidth="1"/>
    <col min="950" max="950" width="16.28515625" style="9" customWidth="1"/>
    <col min="951" max="952" width="8.5703125" style="9" customWidth="1"/>
    <col min="953" max="953" width="16.28515625" style="9" customWidth="1"/>
    <col min="954" max="955" width="18.85546875" style="9" customWidth="1"/>
    <col min="956" max="957" width="12.42578125" style="9" customWidth="1"/>
    <col min="958" max="959" width="15" style="9" customWidth="1"/>
    <col min="960" max="960" width="12.42578125" style="9" customWidth="1"/>
    <col min="961" max="961" width="6" style="9" customWidth="1"/>
    <col min="962" max="962" width="20.140625" style="9" customWidth="1"/>
    <col min="963" max="963" width="26.5703125" style="9" customWidth="1"/>
    <col min="964" max="964" width="7.28515625" style="9" customWidth="1"/>
    <col min="965" max="965" width="20.140625" style="9" customWidth="1"/>
    <col min="966" max="966" width="21.42578125" style="9" customWidth="1"/>
    <col min="967" max="967" width="17.5703125" style="9" customWidth="1"/>
    <col min="968" max="969" width="15" style="9" customWidth="1"/>
    <col min="970" max="970" width="18.85546875" style="9" customWidth="1"/>
    <col min="971" max="971" width="15" style="9" customWidth="1"/>
    <col min="972" max="972" width="20.140625" style="9" customWidth="1"/>
    <col min="973" max="973" width="12.42578125" style="9" customWidth="1"/>
    <col min="974" max="974" width="17.5703125" style="9" customWidth="1"/>
    <col min="975" max="975" width="20.140625" style="9" customWidth="1"/>
    <col min="976" max="976" width="15" style="9" customWidth="1"/>
    <col min="977" max="977" width="17.5703125" style="9" customWidth="1"/>
    <col min="978" max="978" width="16.28515625" style="9" customWidth="1"/>
    <col min="979" max="981" width="22.7109375" style="9" customWidth="1"/>
    <col min="982" max="997" width="16.28515625" style="9" customWidth="1"/>
    <col min="998" max="998" width="24" style="9" customWidth="1"/>
    <col min="999" max="999" width="20.140625" style="9" customWidth="1"/>
    <col min="1000" max="1001" width="22.7109375" style="9" customWidth="1"/>
    <col min="1002" max="1003" width="16.28515625" style="9" customWidth="1"/>
    <col min="1004" max="1006" width="20.140625" style="9" customWidth="1"/>
    <col min="1007" max="1011" width="16.28515625" style="9" customWidth="1"/>
    <col min="1012" max="1013" width="21.42578125" style="9" customWidth="1"/>
    <col min="1014" max="1014" width="20.140625" style="9" customWidth="1"/>
    <col min="1015" max="1016" width="16.28515625" style="9" customWidth="1"/>
    <col min="1017" max="1017" width="12.42578125" style="9" customWidth="1"/>
    <col min="1018" max="1018" width="27.85546875" style="9" customWidth="1"/>
    <col min="1019" max="1019" width="29.140625" style="9" customWidth="1"/>
    <col min="1020" max="1021" width="12.42578125" style="9" customWidth="1"/>
    <col min="1022" max="1024" width="20.140625" style="9" customWidth="1"/>
    <col min="1025" max="1025" width="21.42578125" style="9" customWidth="1"/>
    <col min="1026" max="1026" width="24" style="9" customWidth="1"/>
    <col min="1027" max="1027" width="20.140625" style="9" customWidth="1"/>
    <col min="1028" max="1178" width="12.42578125" style="9" customWidth="1"/>
    <col min="1179" max="1179" width="21.42578125" style="9" customWidth="1"/>
    <col min="1180" max="1180" width="26.5703125" style="9" customWidth="1"/>
    <col min="1181" max="1183" width="21.42578125" style="9" customWidth="1"/>
    <col min="1184" max="1185" width="13.7109375" style="9" customWidth="1"/>
    <col min="1186" max="1187" width="9.85546875" style="9" customWidth="1"/>
    <col min="1188" max="1188" width="12.42578125" style="9" customWidth="1"/>
    <col min="1189" max="1189" width="21.42578125" style="9" customWidth="1"/>
    <col min="1190" max="1190" width="15" style="9" customWidth="1"/>
    <col min="1191" max="1191" width="12.42578125" style="9" customWidth="1"/>
    <col min="1192" max="1192" width="13.7109375" style="9" customWidth="1"/>
    <col min="1193" max="1193" width="15" style="9" customWidth="1"/>
    <col min="1194" max="1194" width="16.28515625" style="9" customWidth="1"/>
    <col min="1195" max="1195" width="17.5703125" style="9" customWidth="1"/>
    <col min="1196" max="1197" width="16.28515625" style="9" customWidth="1"/>
    <col min="1198" max="1201" width="24" style="9" customWidth="1"/>
    <col min="1202" max="1202" width="11.140625" style="9" customWidth="1"/>
    <col min="1203" max="1203" width="18.85546875" style="9" customWidth="1"/>
    <col min="1204" max="1204" width="20.140625" style="9" customWidth="1"/>
    <col min="1205" max="1205" width="21.42578125" style="9" customWidth="1"/>
    <col min="1206" max="1206" width="16.28515625" style="9" customWidth="1"/>
    <col min="1207" max="1208" width="8.5703125" style="9" customWidth="1"/>
    <col min="1209" max="1209" width="16.28515625" style="9" customWidth="1"/>
    <col min="1210" max="1211" width="18.85546875" style="9" customWidth="1"/>
    <col min="1212" max="1213" width="12.42578125" style="9" customWidth="1"/>
    <col min="1214" max="1215" width="15" style="9" customWidth="1"/>
    <col min="1216" max="1216" width="12.42578125" style="9" customWidth="1"/>
    <col min="1217" max="1217" width="6" style="9" customWidth="1"/>
    <col min="1218" max="1218" width="20.140625" style="9" customWidth="1"/>
    <col min="1219" max="1219" width="26.5703125" style="9" customWidth="1"/>
    <col min="1220" max="1220" width="7.28515625" style="9" customWidth="1"/>
    <col min="1221" max="1221" width="20.140625" style="9" customWidth="1"/>
    <col min="1222" max="1222" width="21.42578125" style="9" customWidth="1"/>
    <col min="1223" max="1223" width="17.5703125" style="9" customWidth="1"/>
    <col min="1224" max="1225" width="15" style="9" customWidth="1"/>
    <col min="1226" max="1226" width="18.85546875" style="9" customWidth="1"/>
    <col min="1227" max="1227" width="15" style="9" customWidth="1"/>
    <col min="1228" max="1228" width="20.140625" style="9" customWidth="1"/>
    <col min="1229" max="1229" width="12.42578125" style="9" customWidth="1"/>
    <col min="1230" max="1230" width="17.5703125" style="9" customWidth="1"/>
    <col min="1231" max="1231" width="20.140625" style="9" customWidth="1"/>
    <col min="1232" max="1232" width="15" style="9" customWidth="1"/>
    <col min="1233" max="1233" width="17.5703125" style="9" customWidth="1"/>
    <col min="1234" max="1234" width="16.28515625" style="9" customWidth="1"/>
    <col min="1235" max="1237" width="22.7109375" style="9" customWidth="1"/>
    <col min="1238" max="1253" width="16.28515625" style="9" customWidth="1"/>
    <col min="1254" max="1254" width="24" style="9" customWidth="1"/>
    <col min="1255" max="1255" width="20.140625" style="9" customWidth="1"/>
    <col min="1256" max="1257" width="22.7109375" style="9" customWidth="1"/>
    <col min="1258" max="1259" width="16.28515625" style="9" customWidth="1"/>
    <col min="1260" max="1262" width="20.140625" style="9" customWidth="1"/>
    <col min="1263" max="1267" width="16.28515625" style="9" customWidth="1"/>
    <col min="1268" max="1269" width="21.42578125" style="9" customWidth="1"/>
    <col min="1270" max="1270" width="20.140625" style="9" customWidth="1"/>
    <col min="1271" max="1272" width="16.28515625" style="9" customWidth="1"/>
    <col min="1273" max="1273" width="12.42578125" style="9" customWidth="1"/>
    <col min="1274" max="1274" width="27.85546875" style="9" customWidth="1"/>
    <col min="1275" max="1275" width="29.140625" style="9" customWidth="1"/>
    <col min="1276" max="1277" width="12.42578125" style="9" customWidth="1"/>
    <col min="1278" max="1280" width="20.140625" style="9" customWidth="1"/>
    <col min="1281" max="1281" width="21.42578125" style="9" customWidth="1"/>
    <col min="1282" max="1282" width="24" style="9" customWidth="1"/>
    <col min="1283" max="1283" width="20.140625" style="9" customWidth="1"/>
    <col min="1284" max="1434" width="12.42578125" style="9" customWidth="1"/>
    <col min="1435" max="1435" width="21.42578125" style="9" customWidth="1"/>
    <col min="1436" max="1436" width="26.5703125" style="9" customWidth="1"/>
    <col min="1437" max="1439" width="21.42578125" style="9" customWidth="1"/>
    <col min="1440" max="1441" width="13.7109375" style="9" customWidth="1"/>
    <col min="1442" max="1443" width="9.85546875" style="9" customWidth="1"/>
    <col min="1444" max="1444" width="12.42578125" style="9" customWidth="1"/>
    <col min="1445" max="1445" width="21.42578125" style="9" customWidth="1"/>
    <col min="1446" max="1446" width="15" style="9" customWidth="1"/>
    <col min="1447" max="1447" width="12.42578125" style="9" customWidth="1"/>
    <col min="1448" max="1448" width="13.7109375" style="9" customWidth="1"/>
    <col min="1449" max="1449" width="15" style="9" customWidth="1"/>
    <col min="1450" max="1450" width="16.28515625" style="9" customWidth="1"/>
    <col min="1451" max="1451" width="17.5703125" style="9" customWidth="1"/>
    <col min="1452" max="1453" width="16.28515625" style="9" customWidth="1"/>
    <col min="1454" max="1457" width="24" style="9" customWidth="1"/>
    <col min="1458" max="1458" width="11.140625" style="9" customWidth="1"/>
    <col min="1459" max="1459" width="18.85546875" style="9" customWidth="1"/>
    <col min="1460" max="1460" width="20.140625" style="9" customWidth="1"/>
    <col min="1461" max="1461" width="21.42578125" style="9" customWidth="1"/>
    <col min="1462" max="1462" width="16.28515625" style="9" customWidth="1"/>
    <col min="1463" max="1464" width="8.5703125" style="9" customWidth="1"/>
    <col min="1465" max="1465" width="16.28515625" style="9" customWidth="1"/>
    <col min="1466" max="1467" width="18.85546875" style="9" customWidth="1"/>
    <col min="1468" max="1469" width="12.42578125" style="9" customWidth="1"/>
    <col min="1470" max="1471" width="15" style="9" customWidth="1"/>
    <col min="1472" max="1472" width="12.42578125" style="9" customWidth="1"/>
    <col min="1473" max="1473" width="6" style="9" customWidth="1"/>
    <col min="1474" max="1474" width="20.140625" style="9" customWidth="1"/>
    <col min="1475" max="1475" width="26.5703125" style="9" customWidth="1"/>
    <col min="1476" max="1476" width="7.28515625" style="9" customWidth="1"/>
    <col min="1477" max="1477" width="20.140625" style="9" customWidth="1"/>
    <col min="1478" max="1478" width="21.42578125" style="9" customWidth="1"/>
    <col min="1479" max="1479" width="17.5703125" style="9" customWidth="1"/>
    <col min="1480" max="1481" width="15" style="9" customWidth="1"/>
    <col min="1482" max="1482" width="18.85546875" style="9" customWidth="1"/>
    <col min="1483" max="1483" width="15" style="9" customWidth="1"/>
    <col min="1484" max="1484" width="20.140625" style="9" customWidth="1"/>
    <col min="1485" max="1485" width="12.42578125" style="9" customWidth="1"/>
    <col min="1486" max="1486" width="17.5703125" style="9" customWidth="1"/>
    <col min="1487" max="1487" width="20.140625" style="9" customWidth="1"/>
    <col min="1488" max="1488" width="15" style="9" customWidth="1"/>
    <col min="1489" max="1489" width="17.5703125" style="9" customWidth="1"/>
    <col min="1490" max="1490" width="16.28515625" style="9" customWidth="1"/>
    <col min="1491" max="1493" width="22.7109375" style="9" customWidth="1"/>
    <col min="1494" max="1509" width="16.28515625" style="9" customWidth="1"/>
    <col min="1510" max="1510" width="24" style="9" customWidth="1"/>
    <col min="1511" max="1511" width="20.140625" style="9" customWidth="1"/>
    <col min="1512" max="1513" width="22.7109375" style="9" customWidth="1"/>
    <col min="1514" max="1515" width="16.28515625" style="9" customWidth="1"/>
    <col min="1516" max="1518" width="20.140625" style="9" customWidth="1"/>
    <col min="1519" max="1523" width="16.28515625" style="9" customWidth="1"/>
    <col min="1524" max="1525" width="21.42578125" style="9" customWidth="1"/>
    <col min="1526" max="1526" width="20.140625" style="9" customWidth="1"/>
    <col min="1527" max="1528" width="16.28515625" style="9" customWidth="1"/>
    <col min="1529" max="1529" width="12.42578125" style="9" customWidth="1"/>
    <col min="1530" max="1530" width="27.85546875" style="9" customWidth="1"/>
    <col min="1531" max="1531" width="29.140625" style="9" customWidth="1"/>
    <col min="1532" max="1533" width="12.42578125" style="9" customWidth="1"/>
    <col min="1534" max="1536" width="20.140625" style="9" customWidth="1"/>
    <col min="1537" max="1537" width="21.42578125" style="9" customWidth="1"/>
    <col min="1538" max="1538" width="24" style="9" customWidth="1"/>
    <col min="1539" max="1539" width="20.140625" style="9" customWidth="1"/>
    <col min="1540" max="1690" width="12.42578125" style="9" customWidth="1"/>
    <col min="1691" max="1691" width="21.42578125" style="9" customWidth="1"/>
    <col min="1692" max="1692" width="26.5703125" style="9" customWidth="1"/>
    <col min="1693" max="1695" width="21.42578125" style="9" customWidth="1"/>
    <col min="1696" max="1697" width="13.7109375" style="9" customWidth="1"/>
    <col min="1698" max="1699" width="9.85546875" style="9" customWidth="1"/>
    <col min="1700" max="1700" width="12.42578125" style="9" customWidth="1"/>
    <col min="1701" max="1701" width="21.42578125" style="9" customWidth="1"/>
    <col min="1702" max="1702" width="15" style="9" customWidth="1"/>
    <col min="1703" max="1703" width="12.42578125" style="9" customWidth="1"/>
    <col min="1704" max="1704" width="13.7109375" style="9" customWidth="1"/>
    <col min="1705" max="1705" width="15" style="9" customWidth="1"/>
    <col min="1706" max="1706" width="16.28515625" style="9" customWidth="1"/>
    <col min="1707" max="1707" width="17.5703125" style="9" customWidth="1"/>
    <col min="1708" max="1709" width="16.28515625" style="9" customWidth="1"/>
    <col min="1710" max="1713" width="24" style="9" customWidth="1"/>
    <col min="1714" max="1714" width="11.140625" style="9" customWidth="1"/>
    <col min="1715" max="1715" width="18.85546875" style="9" customWidth="1"/>
    <col min="1716" max="1716" width="20.140625" style="9" customWidth="1"/>
    <col min="1717" max="1717" width="21.42578125" style="9" customWidth="1"/>
    <col min="1718" max="1718" width="16.28515625" style="9" customWidth="1"/>
    <col min="1719" max="1720" width="8.5703125" style="9" customWidth="1"/>
    <col min="1721" max="1721" width="16.28515625" style="9" customWidth="1"/>
    <col min="1722" max="1723" width="18.85546875" style="9" customWidth="1"/>
    <col min="1724" max="1725" width="12.42578125" style="9" customWidth="1"/>
    <col min="1726" max="1727" width="15" style="9" customWidth="1"/>
    <col min="1728" max="1728" width="12.42578125" style="9" customWidth="1"/>
    <col min="1729" max="1729" width="6" style="9" customWidth="1"/>
    <col min="1730" max="1730" width="20.140625" style="9" customWidth="1"/>
    <col min="1731" max="1731" width="26.5703125" style="9" customWidth="1"/>
    <col min="1732" max="1732" width="7.28515625" style="9" customWidth="1"/>
    <col min="1733" max="1733" width="20.140625" style="9" customWidth="1"/>
    <col min="1734" max="1734" width="21.42578125" style="9" customWidth="1"/>
    <col min="1735" max="1735" width="17.5703125" style="9" customWidth="1"/>
    <col min="1736" max="1737" width="15" style="9" customWidth="1"/>
    <col min="1738" max="1738" width="18.85546875" style="9" customWidth="1"/>
    <col min="1739" max="1739" width="15" style="9" customWidth="1"/>
    <col min="1740" max="1740" width="20.140625" style="9" customWidth="1"/>
    <col min="1741" max="1741" width="12.42578125" style="9" customWidth="1"/>
    <col min="1742" max="1742" width="17.5703125" style="9" customWidth="1"/>
    <col min="1743" max="1743" width="20.140625" style="9" customWidth="1"/>
    <col min="1744" max="1744" width="15" style="9" customWidth="1"/>
    <col min="1745" max="1745" width="17.5703125" style="9" customWidth="1"/>
    <col min="1746" max="1746" width="16.28515625" style="9" customWidth="1"/>
    <col min="1747" max="1749" width="22.7109375" style="9" customWidth="1"/>
    <col min="1750" max="1765" width="16.28515625" style="9" customWidth="1"/>
    <col min="1766" max="1766" width="24" style="9" customWidth="1"/>
    <col min="1767" max="1767" width="20.140625" style="9" customWidth="1"/>
    <col min="1768" max="1769" width="22.7109375" style="9" customWidth="1"/>
    <col min="1770" max="1771" width="16.28515625" style="9" customWidth="1"/>
    <col min="1772" max="1774" width="20.140625" style="9" customWidth="1"/>
    <col min="1775" max="1779" width="16.28515625" style="9" customWidth="1"/>
    <col min="1780" max="1781" width="21.42578125" style="9" customWidth="1"/>
    <col min="1782" max="1782" width="20.140625" style="9" customWidth="1"/>
    <col min="1783" max="1784" width="16.28515625" style="9" customWidth="1"/>
    <col min="1785" max="1785" width="12.42578125" style="9" customWidth="1"/>
    <col min="1786" max="1786" width="27.85546875" style="9" customWidth="1"/>
    <col min="1787" max="1787" width="29.140625" style="9" customWidth="1"/>
    <col min="1788" max="1789" width="12.42578125" style="9" customWidth="1"/>
    <col min="1790" max="1792" width="20.140625" style="9" customWidth="1"/>
    <col min="1793" max="1793" width="21.42578125" style="9" customWidth="1"/>
    <col min="1794" max="1794" width="24" style="9" customWidth="1"/>
    <col min="1795" max="1795" width="20.140625" style="9" customWidth="1"/>
    <col min="1796" max="1946" width="12.42578125" style="9" customWidth="1"/>
    <col min="1947" max="1947" width="21.42578125" style="9" customWidth="1"/>
    <col min="1948" max="1948" width="26.5703125" style="9" customWidth="1"/>
    <col min="1949" max="1951" width="21.42578125" style="9" customWidth="1"/>
    <col min="1952" max="1953" width="13.7109375" style="9" customWidth="1"/>
    <col min="1954" max="1955" width="9.85546875" style="9" customWidth="1"/>
    <col min="1956" max="1956" width="12.42578125" style="9" customWidth="1"/>
    <col min="1957" max="1957" width="21.42578125" style="9" customWidth="1"/>
    <col min="1958" max="1958" width="15" style="9" customWidth="1"/>
    <col min="1959" max="1959" width="12.42578125" style="9" customWidth="1"/>
    <col min="1960" max="1960" width="13.7109375" style="9" customWidth="1"/>
    <col min="1961" max="1961" width="15" style="9" customWidth="1"/>
    <col min="1962" max="1962" width="16.28515625" style="9" customWidth="1"/>
    <col min="1963" max="1963" width="17.5703125" style="9" customWidth="1"/>
    <col min="1964" max="1965" width="16.28515625" style="9" customWidth="1"/>
    <col min="1966" max="1969" width="24" style="9" customWidth="1"/>
    <col min="1970" max="1970" width="11.140625" style="9" customWidth="1"/>
    <col min="1971" max="1971" width="18.85546875" style="9" customWidth="1"/>
    <col min="1972" max="1972" width="20.140625" style="9" customWidth="1"/>
    <col min="1973" max="1973" width="21.42578125" style="9" customWidth="1"/>
    <col min="1974" max="1974" width="16.28515625" style="9" customWidth="1"/>
    <col min="1975" max="1976" width="8.5703125" style="9" customWidth="1"/>
    <col min="1977" max="1977" width="16.28515625" style="9" customWidth="1"/>
    <col min="1978" max="1979" width="18.85546875" style="9" customWidth="1"/>
    <col min="1980" max="1981" width="12.42578125" style="9" customWidth="1"/>
    <col min="1982" max="1983" width="15" style="9" customWidth="1"/>
    <col min="1984" max="1984" width="12.42578125" style="9" customWidth="1"/>
    <col min="1985" max="1985" width="6" style="9" customWidth="1"/>
    <col min="1986" max="1986" width="20.140625" style="9" customWidth="1"/>
    <col min="1987" max="1987" width="26.5703125" style="9" customWidth="1"/>
    <col min="1988" max="1988" width="7.28515625" style="9" customWidth="1"/>
    <col min="1989" max="1989" width="20.140625" style="9" customWidth="1"/>
    <col min="1990" max="1990" width="21.42578125" style="9" customWidth="1"/>
    <col min="1991" max="1991" width="17.5703125" style="9" customWidth="1"/>
    <col min="1992" max="1993" width="15" style="9" customWidth="1"/>
    <col min="1994" max="1994" width="18.85546875" style="9" customWidth="1"/>
    <col min="1995" max="1995" width="15" style="9" customWidth="1"/>
    <col min="1996" max="1996" width="20.140625" style="9" customWidth="1"/>
    <col min="1997" max="1997" width="12.42578125" style="9" customWidth="1"/>
    <col min="1998" max="1998" width="17.5703125" style="9" customWidth="1"/>
    <col min="1999" max="1999" width="20.140625" style="9" customWidth="1"/>
    <col min="2000" max="2000" width="15" style="9" customWidth="1"/>
    <col min="2001" max="2001" width="17.5703125" style="9" customWidth="1"/>
    <col min="2002" max="2002" width="16.28515625" style="9" customWidth="1"/>
    <col min="2003" max="2005" width="22.7109375" style="9" customWidth="1"/>
    <col min="2006" max="2021" width="16.28515625" style="9" customWidth="1"/>
    <col min="2022" max="2022" width="24" style="9" customWidth="1"/>
    <col min="2023" max="2023" width="20.140625" style="9" customWidth="1"/>
    <col min="2024" max="2025" width="22.7109375" style="9" customWidth="1"/>
    <col min="2026" max="2027" width="16.28515625" style="9" customWidth="1"/>
    <col min="2028" max="2030" width="20.140625" style="9" customWidth="1"/>
    <col min="2031" max="2035" width="16.28515625" style="9" customWidth="1"/>
    <col min="2036" max="2037" width="21.42578125" style="9" customWidth="1"/>
    <col min="2038" max="2038" width="20.140625" style="9" customWidth="1"/>
    <col min="2039" max="2040" width="16.28515625" style="9" customWidth="1"/>
    <col min="2041" max="2041" width="12.42578125" style="9" customWidth="1"/>
    <col min="2042" max="2042" width="27.85546875" style="9" customWidth="1"/>
    <col min="2043" max="2043" width="29.140625" style="9" customWidth="1"/>
    <col min="2044" max="2045" width="12.42578125" style="9" customWidth="1"/>
    <col min="2046" max="2048" width="20.140625" style="9" customWidth="1"/>
    <col min="2049" max="2049" width="21.42578125" style="9" customWidth="1"/>
    <col min="2050" max="2050" width="24" style="9" customWidth="1"/>
    <col min="2051" max="2051" width="20.140625" style="9" customWidth="1"/>
    <col min="2052" max="2202" width="12.42578125" style="9" customWidth="1"/>
    <col min="2203" max="2203" width="21.42578125" style="9" customWidth="1"/>
    <col min="2204" max="2204" width="26.5703125" style="9" customWidth="1"/>
    <col min="2205" max="2207" width="21.42578125" style="9" customWidth="1"/>
    <col min="2208" max="2209" width="13.7109375" style="9" customWidth="1"/>
    <col min="2210" max="2211" width="9.85546875" style="9" customWidth="1"/>
    <col min="2212" max="2212" width="12.42578125" style="9" customWidth="1"/>
    <col min="2213" max="2213" width="21.42578125" style="9" customWidth="1"/>
    <col min="2214" max="2214" width="15" style="9" customWidth="1"/>
    <col min="2215" max="2215" width="12.42578125" style="9" customWidth="1"/>
    <col min="2216" max="2216" width="13.7109375" style="9" customWidth="1"/>
    <col min="2217" max="2217" width="15" style="9" customWidth="1"/>
    <col min="2218" max="2218" width="16.28515625" style="9" customWidth="1"/>
    <col min="2219" max="2219" width="17.5703125" style="9" customWidth="1"/>
    <col min="2220" max="2221" width="16.28515625" style="9" customWidth="1"/>
    <col min="2222" max="2225" width="24" style="9" customWidth="1"/>
    <col min="2226" max="2226" width="11.140625" style="9" customWidth="1"/>
    <col min="2227" max="2227" width="18.85546875" style="9" customWidth="1"/>
    <col min="2228" max="2228" width="20.140625" style="9" customWidth="1"/>
    <col min="2229" max="2229" width="21.42578125" style="9" customWidth="1"/>
    <col min="2230" max="2230" width="16.28515625" style="9" customWidth="1"/>
    <col min="2231" max="2232" width="8.5703125" style="9" customWidth="1"/>
    <col min="2233" max="2233" width="16.28515625" style="9" customWidth="1"/>
    <col min="2234" max="2235" width="18.85546875" style="9" customWidth="1"/>
    <col min="2236" max="2237" width="12.42578125" style="9" customWidth="1"/>
    <col min="2238" max="2239" width="15" style="9" customWidth="1"/>
    <col min="2240" max="2240" width="12.42578125" style="9" customWidth="1"/>
    <col min="2241" max="2241" width="6" style="9" customWidth="1"/>
    <col min="2242" max="2242" width="20.140625" style="9" customWidth="1"/>
    <col min="2243" max="2243" width="26.5703125" style="9" customWidth="1"/>
    <col min="2244" max="2244" width="7.28515625" style="9" customWidth="1"/>
    <col min="2245" max="2245" width="20.140625" style="9" customWidth="1"/>
    <col min="2246" max="2246" width="21.42578125" style="9" customWidth="1"/>
    <col min="2247" max="2247" width="17.5703125" style="9" customWidth="1"/>
    <col min="2248" max="2249" width="15" style="9" customWidth="1"/>
    <col min="2250" max="2250" width="18.85546875" style="9" customWidth="1"/>
    <col min="2251" max="2251" width="15" style="9" customWidth="1"/>
    <col min="2252" max="2252" width="20.140625" style="9" customWidth="1"/>
    <col min="2253" max="2253" width="12.42578125" style="9" customWidth="1"/>
    <col min="2254" max="2254" width="17.5703125" style="9" customWidth="1"/>
    <col min="2255" max="2255" width="20.140625" style="9" customWidth="1"/>
    <col min="2256" max="2256" width="15" style="9" customWidth="1"/>
    <col min="2257" max="2257" width="17.5703125" style="9" customWidth="1"/>
    <col min="2258" max="2258" width="16.28515625" style="9" customWidth="1"/>
    <col min="2259" max="2261" width="22.7109375" style="9" customWidth="1"/>
    <col min="2262" max="2277" width="16.28515625" style="9" customWidth="1"/>
    <col min="2278" max="2278" width="24" style="9" customWidth="1"/>
    <col min="2279" max="2279" width="20.140625" style="9" customWidth="1"/>
    <col min="2280" max="2281" width="22.7109375" style="9" customWidth="1"/>
    <col min="2282" max="2283" width="16.28515625" style="9" customWidth="1"/>
    <col min="2284" max="2286" width="20.140625" style="9" customWidth="1"/>
    <col min="2287" max="2291" width="16.28515625" style="9" customWidth="1"/>
    <col min="2292" max="2293" width="21.42578125" style="9" customWidth="1"/>
    <col min="2294" max="2294" width="20.140625" style="9" customWidth="1"/>
    <col min="2295" max="2296" width="16.28515625" style="9" customWidth="1"/>
    <col min="2297" max="2297" width="12.42578125" style="9" customWidth="1"/>
    <col min="2298" max="2298" width="27.85546875" style="9" customWidth="1"/>
    <col min="2299" max="2299" width="29.140625" style="9" customWidth="1"/>
    <col min="2300" max="2301" width="12.42578125" style="9" customWidth="1"/>
    <col min="2302" max="2304" width="20.140625" style="9" customWidth="1"/>
    <col min="2305" max="2305" width="21.42578125" style="9" customWidth="1"/>
    <col min="2306" max="2306" width="24" style="9" customWidth="1"/>
    <col min="2307" max="2307" width="20.140625" style="9" customWidth="1"/>
    <col min="2308" max="2458" width="12.42578125" style="9" customWidth="1"/>
    <col min="2459" max="2459" width="21.42578125" style="9" customWidth="1"/>
    <col min="2460" max="2460" width="26.5703125" style="9" customWidth="1"/>
    <col min="2461" max="2463" width="21.42578125" style="9" customWidth="1"/>
    <col min="2464" max="2465" width="13.7109375" style="9" customWidth="1"/>
    <col min="2466" max="2467" width="9.85546875" style="9" customWidth="1"/>
    <col min="2468" max="2468" width="12.42578125" style="9" customWidth="1"/>
    <col min="2469" max="2469" width="21.42578125" style="9" customWidth="1"/>
    <col min="2470" max="2470" width="15" style="9" customWidth="1"/>
    <col min="2471" max="2471" width="12.42578125" style="9" customWidth="1"/>
    <col min="2472" max="2472" width="13.7109375" style="9" customWidth="1"/>
    <col min="2473" max="2473" width="15" style="9" customWidth="1"/>
    <col min="2474" max="2474" width="16.28515625" style="9" customWidth="1"/>
    <col min="2475" max="2475" width="17.5703125" style="9" customWidth="1"/>
    <col min="2476" max="2477" width="16.28515625" style="9" customWidth="1"/>
    <col min="2478" max="2481" width="24" style="9" customWidth="1"/>
    <col min="2482" max="2482" width="11.140625" style="9" customWidth="1"/>
    <col min="2483" max="2483" width="18.85546875" style="9" customWidth="1"/>
    <col min="2484" max="2484" width="20.140625" style="9" customWidth="1"/>
    <col min="2485" max="2485" width="21.42578125" style="9" customWidth="1"/>
    <col min="2486" max="2486" width="16.28515625" style="9" customWidth="1"/>
    <col min="2487" max="2488" width="8.5703125" style="9" customWidth="1"/>
    <col min="2489" max="2489" width="16.28515625" style="9" customWidth="1"/>
    <col min="2490" max="2491" width="18.85546875" style="9" customWidth="1"/>
    <col min="2492" max="2493" width="12.42578125" style="9" customWidth="1"/>
    <col min="2494" max="2495" width="15" style="9" customWidth="1"/>
    <col min="2496" max="2496" width="12.42578125" style="9" customWidth="1"/>
    <col min="2497" max="2497" width="6" style="9" customWidth="1"/>
    <col min="2498" max="2498" width="20.140625" style="9" customWidth="1"/>
    <col min="2499" max="2499" width="26.5703125" style="9" customWidth="1"/>
    <col min="2500" max="2500" width="7.28515625" style="9" customWidth="1"/>
    <col min="2501" max="2501" width="20.140625" style="9" customWidth="1"/>
    <col min="2502" max="2502" width="21.42578125" style="9" customWidth="1"/>
    <col min="2503" max="2503" width="17.5703125" style="9" customWidth="1"/>
    <col min="2504" max="2505" width="15" style="9" customWidth="1"/>
    <col min="2506" max="2506" width="18.85546875" style="9" customWidth="1"/>
    <col min="2507" max="2507" width="15" style="9" customWidth="1"/>
    <col min="2508" max="2508" width="20.140625" style="9" customWidth="1"/>
    <col min="2509" max="2509" width="12.42578125" style="9" customWidth="1"/>
    <col min="2510" max="2510" width="17.5703125" style="9" customWidth="1"/>
    <col min="2511" max="2511" width="20.140625" style="9" customWidth="1"/>
    <col min="2512" max="2512" width="15" style="9" customWidth="1"/>
    <col min="2513" max="2513" width="17.5703125" style="9" customWidth="1"/>
    <col min="2514" max="2514" width="16.28515625" style="9" customWidth="1"/>
    <col min="2515" max="2517" width="22.7109375" style="9" customWidth="1"/>
    <col min="2518" max="2533" width="16.28515625" style="9" customWidth="1"/>
    <col min="2534" max="2534" width="24" style="9" customWidth="1"/>
    <col min="2535" max="2535" width="20.140625" style="9" customWidth="1"/>
    <col min="2536" max="2537" width="22.7109375" style="9" customWidth="1"/>
    <col min="2538" max="2539" width="16.28515625" style="9" customWidth="1"/>
    <col min="2540" max="2542" width="20.140625" style="9" customWidth="1"/>
    <col min="2543" max="2547" width="16.28515625" style="9" customWidth="1"/>
    <col min="2548" max="2549" width="21.42578125" style="9" customWidth="1"/>
    <col min="2550" max="2550" width="20.140625" style="9" customWidth="1"/>
    <col min="2551" max="2552" width="16.28515625" style="9" customWidth="1"/>
    <col min="2553" max="2553" width="12.42578125" style="9" customWidth="1"/>
    <col min="2554" max="2554" width="27.85546875" style="9" customWidth="1"/>
    <col min="2555" max="2555" width="29.140625" style="9" customWidth="1"/>
    <col min="2556" max="2557" width="12.42578125" style="9" customWidth="1"/>
    <col min="2558" max="2560" width="20.140625" style="9" customWidth="1"/>
    <col min="2561" max="2561" width="21.42578125" style="9" customWidth="1"/>
    <col min="2562" max="2562" width="24" style="9" customWidth="1"/>
    <col min="2563" max="2563" width="20.140625" style="9" customWidth="1"/>
    <col min="2564" max="2714" width="12.42578125" style="9" customWidth="1"/>
    <col min="2715" max="2715" width="21.42578125" style="9" customWidth="1"/>
    <col min="2716" max="2716" width="26.5703125" style="9" customWidth="1"/>
    <col min="2717" max="2719" width="21.42578125" style="9" customWidth="1"/>
    <col min="2720" max="2721" width="13.7109375" style="9" customWidth="1"/>
    <col min="2722" max="2723" width="9.85546875" style="9" customWidth="1"/>
    <col min="2724" max="2724" width="12.42578125" style="9" customWidth="1"/>
    <col min="2725" max="2725" width="21.42578125" style="9" customWidth="1"/>
    <col min="2726" max="2726" width="15" style="9" customWidth="1"/>
    <col min="2727" max="2727" width="12.42578125" style="9" customWidth="1"/>
    <col min="2728" max="2728" width="13.7109375" style="9" customWidth="1"/>
    <col min="2729" max="2729" width="15" style="9" customWidth="1"/>
    <col min="2730" max="2730" width="16.28515625" style="9" customWidth="1"/>
    <col min="2731" max="2731" width="17.5703125" style="9" customWidth="1"/>
    <col min="2732" max="2733" width="16.28515625" style="9" customWidth="1"/>
    <col min="2734" max="2737" width="24" style="9" customWidth="1"/>
    <col min="2738" max="2738" width="11.140625" style="9" customWidth="1"/>
    <col min="2739" max="2739" width="18.85546875" style="9" customWidth="1"/>
    <col min="2740" max="2740" width="20.140625" style="9" customWidth="1"/>
    <col min="2741" max="2741" width="21.42578125" style="9" customWidth="1"/>
    <col min="2742" max="2742" width="16.28515625" style="9" customWidth="1"/>
    <col min="2743" max="2744" width="8.5703125" style="9" customWidth="1"/>
    <col min="2745" max="2745" width="16.28515625" style="9" customWidth="1"/>
    <col min="2746" max="2747" width="18.85546875" style="9" customWidth="1"/>
    <col min="2748" max="2749" width="12.42578125" style="9" customWidth="1"/>
    <col min="2750" max="2751" width="15" style="9" customWidth="1"/>
    <col min="2752" max="2752" width="12.42578125" style="9" customWidth="1"/>
    <col min="2753" max="2753" width="6" style="9" customWidth="1"/>
    <col min="2754" max="2754" width="20.140625" style="9" customWidth="1"/>
    <col min="2755" max="2755" width="26.5703125" style="9" customWidth="1"/>
    <col min="2756" max="2756" width="7.28515625" style="9" customWidth="1"/>
    <col min="2757" max="2757" width="20.140625" style="9" customWidth="1"/>
    <col min="2758" max="2758" width="21.42578125" style="9" customWidth="1"/>
    <col min="2759" max="2759" width="17.5703125" style="9" customWidth="1"/>
    <col min="2760" max="2761" width="15" style="9" customWidth="1"/>
    <col min="2762" max="2762" width="18.85546875" style="9" customWidth="1"/>
    <col min="2763" max="2763" width="15" style="9" customWidth="1"/>
    <col min="2764" max="2764" width="20.140625" style="9" customWidth="1"/>
    <col min="2765" max="2765" width="12.42578125" style="9" customWidth="1"/>
    <col min="2766" max="2766" width="17.5703125" style="9" customWidth="1"/>
    <col min="2767" max="2767" width="20.140625" style="9" customWidth="1"/>
    <col min="2768" max="2768" width="15" style="9" customWidth="1"/>
    <col min="2769" max="2769" width="17.5703125" style="9" customWidth="1"/>
    <col min="2770" max="2770" width="16.28515625" style="9" customWidth="1"/>
    <col min="2771" max="2773" width="22.7109375" style="9" customWidth="1"/>
    <col min="2774" max="2789" width="16.28515625" style="9" customWidth="1"/>
    <col min="2790" max="2790" width="24" style="9" customWidth="1"/>
    <col min="2791" max="2791" width="20.140625" style="9" customWidth="1"/>
    <col min="2792" max="2793" width="22.7109375" style="9" customWidth="1"/>
    <col min="2794" max="2795" width="16.28515625" style="9" customWidth="1"/>
    <col min="2796" max="2798" width="20.140625" style="9" customWidth="1"/>
    <col min="2799" max="2803" width="16.28515625" style="9" customWidth="1"/>
    <col min="2804" max="2805" width="21.42578125" style="9" customWidth="1"/>
    <col min="2806" max="2806" width="20.140625" style="9" customWidth="1"/>
    <col min="2807" max="2808" width="16.28515625" style="9" customWidth="1"/>
    <col min="2809" max="2809" width="12.42578125" style="9" customWidth="1"/>
    <col min="2810" max="2810" width="27.85546875" style="9" customWidth="1"/>
    <col min="2811" max="2811" width="29.140625" style="9" customWidth="1"/>
    <col min="2812" max="2813" width="12.42578125" style="9" customWidth="1"/>
    <col min="2814" max="2816" width="20.140625" style="9" customWidth="1"/>
    <col min="2817" max="2817" width="21.42578125" style="9" customWidth="1"/>
    <col min="2818" max="2818" width="24" style="9" customWidth="1"/>
    <col min="2819" max="2819" width="20.140625" style="9" customWidth="1"/>
    <col min="2820" max="2970" width="12.42578125" style="9" customWidth="1"/>
    <col min="2971" max="2971" width="21.42578125" style="9" customWidth="1"/>
    <col min="2972" max="2972" width="26.5703125" style="9" customWidth="1"/>
    <col min="2973" max="2975" width="21.42578125" style="9" customWidth="1"/>
    <col min="2976" max="2977" width="13.7109375" style="9" customWidth="1"/>
    <col min="2978" max="2979" width="9.85546875" style="9" customWidth="1"/>
    <col min="2980" max="2980" width="12.42578125" style="9" customWidth="1"/>
    <col min="2981" max="2981" width="21.42578125" style="9" customWidth="1"/>
    <col min="2982" max="2982" width="15" style="9" customWidth="1"/>
    <col min="2983" max="2983" width="12.42578125" style="9" customWidth="1"/>
    <col min="2984" max="2984" width="13.7109375" style="9" customWidth="1"/>
    <col min="2985" max="2985" width="15" style="9" customWidth="1"/>
    <col min="2986" max="2986" width="16.28515625" style="9" customWidth="1"/>
    <col min="2987" max="2987" width="17.5703125" style="9" customWidth="1"/>
    <col min="2988" max="2989" width="16.28515625" style="9" customWidth="1"/>
    <col min="2990" max="2993" width="24" style="9" customWidth="1"/>
    <col min="2994" max="2994" width="11.140625" style="9" customWidth="1"/>
    <col min="2995" max="2995" width="18.85546875" style="9" customWidth="1"/>
    <col min="2996" max="2996" width="20.140625" style="9" customWidth="1"/>
    <col min="2997" max="2997" width="21.42578125" style="9" customWidth="1"/>
    <col min="2998" max="2998" width="16.28515625" style="9" customWidth="1"/>
    <col min="2999" max="3000" width="8.5703125" style="9" customWidth="1"/>
    <col min="3001" max="3001" width="16.28515625" style="9" customWidth="1"/>
    <col min="3002" max="3003" width="18.85546875" style="9" customWidth="1"/>
    <col min="3004" max="3005" width="12.42578125" style="9" customWidth="1"/>
    <col min="3006" max="3007" width="15" style="9" customWidth="1"/>
    <col min="3008" max="3008" width="12.42578125" style="9" customWidth="1"/>
    <col min="3009" max="3009" width="6" style="9" customWidth="1"/>
    <col min="3010" max="3010" width="20.140625" style="9" customWidth="1"/>
    <col min="3011" max="3011" width="26.5703125" style="9" customWidth="1"/>
    <col min="3012" max="3012" width="7.28515625" style="9" customWidth="1"/>
    <col min="3013" max="3013" width="20.140625" style="9" customWidth="1"/>
    <col min="3014" max="3014" width="21.42578125" style="9" customWidth="1"/>
    <col min="3015" max="3015" width="17.5703125" style="9" customWidth="1"/>
    <col min="3016" max="3017" width="15" style="9" customWidth="1"/>
    <col min="3018" max="3018" width="18.85546875" style="9" customWidth="1"/>
    <col min="3019" max="3019" width="15" style="9" customWidth="1"/>
    <col min="3020" max="3020" width="20.140625" style="9" customWidth="1"/>
    <col min="3021" max="3021" width="12.42578125" style="9" customWidth="1"/>
    <col min="3022" max="3022" width="17.5703125" style="9" customWidth="1"/>
    <col min="3023" max="3023" width="20.140625" style="9" customWidth="1"/>
    <col min="3024" max="3024" width="15" style="9" customWidth="1"/>
    <col min="3025" max="3025" width="17.5703125" style="9" customWidth="1"/>
    <col min="3026" max="3026" width="16.28515625" style="9" customWidth="1"/>
    <col min="3027" max="3029" width="22.7109375" style="9" customWidth="1"/>
    <col min="3030" max="3045" width="16.28515625" style="9" customWidth="1"/>
    <col min="3046" max="3046" width="24" style="9" customWidth="1"/>
    <col min="3047" max="3047" width="20.140625" style="9" customWidth="1"/>
    <col min="3048" max="3049" width="22.7109375" style="9" customWidth="1"/>
    <col min="3050" max="3051" width="16.28515625" style="9" customWidth="1"/>
    <col min="3052" max="3054" width="20.140625" style="9" customWidth="1"/>
    <col min="3055" max="3059" width="16.28515625" style="9" customWidth="1"/>
    <col min="3060" max="3061" width="21.42578125" style="9" customWidth="1"/>
    <col min="3062" max="3062" width="20.140625" style="9" customWidth="1"/>
    <col min="3063" max="3064" width="16.28515625" style="9" customWidth="1"/>
    <col min="3065" max="3065" width="12.42578125" style="9" customWidth="1"/>
    <col min="3066" max="3066" width="27.85546875" style="9" customWidth="1"/>
    <col min="3067" max="3067" width="29.140625" style="9" customWidth="1"/>
    <col min="3068" max="3069" width="12.42578125" style="9" customWidth="1"/>
    <col min="3070" max="3072" width="20.140625" style="9" customWidth="1"/>
    <col min="3073" max="3073" width="21.42578125" style="9" customWidth="1"/>
    <col min="3074" max="3074" width="24" style="9" customWidth="1"/>
    <col min="3075" max="3075" width="20.140625" style="9" customWidth="1"/>
    <col min="3076" max="3226" width="12.42578125" style="9" customWidth="1"/>
    <col min="3227" max="3227" width="21.42578125" style="9" customWidth="1"/>
    <col min="3228" max="3228" width="26.5703125" style="9" customWidth="1"/>
    <col min="3229" max="3231" width="21.42578125" style="9" customWidth="1"/>
    <col min="3232" max="3233" width="13.7109375" style="9" customWidth="1"/>
    <col min="3234" max="3235" width="9.85546875" style="9" customWidth="1"/>
    <col min="3236" max="3236" width="12.42578125" style="9" customWidth="1"/>
    <col min="3237" max="3237" width="21.42578125" style="9" customWidth="1"/>
    <col min="3238" max="3238" width="15" style="9" customWidth="1"/>
    <col min="3239" max="3239" width="12.42578125" style="9" customWidth="1"/>
    <col min="3240" max="3240" width="13.7109375" style="9" customWidth="1"/>
    <col min="3241" max="3241" width="15" style="9" customWidth="1"/>
    <col min="3242" max="3242" width="16.28515625" style="9" customWidth="1"/>
    <col min="3243" max="3243" width="17.5703125" style="9" customWidth="1"/>
    <col min="3244" max="3245" width="16.28515625" style="9" customWidth="1"/>
    <col min="3246" max="3249" width="24" style="9" customWidth="1"/>
    <col min="3250" max="3250" width="11.140625" style="9" customWidth="1"/>
    <col min="3251" max="3251" width="18.85546875" style="9" customWidth="1"/>
    <col min="3252" max="3252" width="20.140625" style="9" customWidth="1"/>
    <col min="3253" max="3253" width="21.42578125" style="9" customWidth="1"/>
    <col min="3254" max="3254" width="16.28515625" style="9" customWidth="1"/>
    <col min="3255" max="3256" width="8.5703125" style="9" customWidth="1"/>
    <col min="3257" max="3257" width="16.28515625" style="9" customWidth="1"/>
    <col min="3258" max="3259" width="18.85546875" style="9" customWidth="1"/>
    <col min="3260" max="3261" width="12.42578125" style="9" customWidth="1"/>
    <col min="3262" max="3263" width="15" style="9" customWidth="1"/>
    <col min="3264" max="3264" width="12.42578125" style="9" customWidth="1"/>
    <col min="3265" max="3265" width="6" style="9" customWidth="1"/>
    <col min="3266" max="3266" width="20.140625" style="9" customWidth="1"/>
    <col min="3267" max="3267" width="26.5703125" style="9" customWidth="1"/>
    <col min="3268" max="3268" width="7.28515625" style="9" customWidth="1"/>
    <col min="3269" max="3269" width="20.140625" style="9" customWidth="1"/>
    <col min="3270" max="3270" width="21.42578125" style="9" customWidth="1"/>
    <col min="3271" max="3271" width="17.5703125" style="9" customWidth="1"/>
    <col min="3272" max="3273" width="15" style="9" customWidth="1"/>
    <col min="3274" max="3274" width="18.85546875" style="9" customWidth="1"/>
    <col min="3275" max="3275" width="15" style="9" customWidth="1"/>
    <col min="3276" max="3276" width="20.140625" style="9" customWidth="1"/>
    <col min="3277" max="3277" width="12.42578125" style="9" customWidth="1"/>
    <col min="3278" max="3278" width="17.5703125" style="9" customWidth="1"/>
    <col min="3279" max="3279" width="20.140625" style="9" customWidth="1"/>
    <col min="3280" max="3280" width="15" style="9" customWidth="1"/>
    <col min="3281" max="3281" width="17.5703125" style="9" customWidth="1"/>
    <col min="3282" max="3282" width="16.28515625" style="9" customWidth="1"/>
    <col min="3283" max="3285" width="22.7109375" style="9" customWidth="1"/>
    <col min="3286" max="3301" width="16.28515625" style="9" customWidth="1"/>
    <col min="3302" max="3302" width="24" style="9" customWidth="1"/>
    <col min="3303" max="3303" width="20.140625" style="9" customWidth="1"/>
    <col min="3304" max="3305" width="22.7109375" style="9" customWidth="1"/>
    <col min="3306" max="3307" width="16.28515625" style="9" customWidth="1"/>
    <col min="3308" max="3310" width="20.140625" style="9" customWidth="1"/>
    <col min="3311" max="3315" width="16.28515625" style="9" customWidth="1"/>
    <col min="3316" max="3317" width="21.42578125" style="9" customWidth="1"/>
    <col min="3318" max="3318" width="20.140625" style="9" customWidth="1"/>
    <col min="3319" max="3320" width="16.28515625" style="9" customWidth="1"/>
    <col min="3321" max="3321" width="12.42578125" style="9" customWidth="1"/>
    <col min="3322" max="3322" width="27.85546875" style="9" customWidth="1"/>
    <col min="3323" max="3323" width="29.140625" style="9" customWidth="1"/>
    <col min="3324" max="3325" width="12.42578125" style="9" customWidth="1"/>
    <col min="3326" max="3328" width="20.140625" style="9" customWidth="1"/>
    <col min="3329" max="3329" width="21.42578125" style="9" customWidth="1"/>
    <col min="3330" max="3330" width="24" style="9" customWidth="1"/>
    <col min="3331" max="3331" width="20.140625" style="9" customWidth="1"/>
    <col min="3332" max="3482" width="12.42578125" style="9" customWidth="1"/>
    <col min="3483" max="3483" width="21.42578125" style="9" customWidth="1"/>
    <col min="3484" max="3484" width="26.5703125" style="9" customWidth="1"/>
    <col min="3485" max="3487" width="21.42578125" style="9" customWidth="1"/>
    <col min="3488" max="3489" width="13.7109375" style="9" customWidth="1"/>
    <col min="3490" max="3491" width="9.85546875" style="9" customWidth="1"/>
    <col min="3492" max="3492" width="12.42578125" style="9" customWidth="1"/>
    <col min="3493" max="3493" width="21.42578125" style="9" customWidth="1"/>
    <col min="3494" max="3494" width="15" style="9" customWidth="1"/>
    <col min="3495" max="3495" width="12.42578125" style="9" customWidth="1"/>
    <col min="3496" max="3496" width="13.7109375" style="9" customWidth="1"/>
    <col min="3497" max="3497" width="15" style="9" customWidth="1"/>
    <col min="3498" max="3498" width="16.28515625" style="9" customWidth="1"/>
    <col min="3499" max="3499" width="17.5703125" style="9" customWidth="1"/>
    <col min="3500" max="3501" width="16.28515625" style="9" customWidth="1"/>
    <col min="3502" max="3505" width="24" style="9" customWidth="1"/>
    <col min="3506" max="3506" width="11.140625" style="9" customWidth="1"/>
    <col min="3507" max="3507" width="18.85546875" style="9" customWidth="1"/>
    <col min="3508" max="3508" width="20.140625" style="9" customWidth="1"/>
    <col min="3509" max="3509" width="21.42578125" style="9" customWidth="1"/>
    <col min="3510" max="3510" width="16.28515625" style="9" customWidth="1"/>
    <col min="3511" max="3512" width="8.5703125" style="9" customWidth="1"/>
    <col min="3513" max="3513" width="16.28515625" style="9" customWidth="1"/>
    <col min="3514" max="3515" width="18.85546875" style="9" customWidth="1"/>
    <col min="3516" max="3517" width="12.42578125" style="9" customWidth="1"/>
    <col min="3518" max="3519" width="15" style="9" customWidth="1"/>
    <col min="3520" max="3520" width="12.42578125" style="9" customWidth="1"/>
    <col min="3521" max="3521" width="6" style="9" customWidth="1"/>
    <col min="3522" max="3522" width="20.140625" style="9" customWidth="1"/>
    <col min="3523" max="3523" width="26.5703125" style="9" customWidth="1"/>
    <col min="3524" max="3524" width="7.28515625" style="9" customWidth="1"/>
    <col min="3525" max="3525" width="20.140625" style="9" customWidth="1"/>
    <col min="3526" max="3526" width="21.42578125" style="9" customWidth="1"/>
    <col min="3527" max="3527" width="17.5703125" style="9" customWidth="1"/>
    <col min="3528" max="3529" width="15" style="9" customWidth="1"/>
    <col min="3530" max="3530" width="18.85546875" style="9" customWidth="1"/>
    <col min="3531" max="3531" width="15" style="9" customWidth="1"/>
    <col min="3532" max="3532" width="20.140625" style="9" customWidth="1"/>
    <col min="3533" max="3533" width="12.42578125" style="9" customWidth="1"/>
    <col min="3534" max="3534" width="17.5703125" style="9" customWidth="1"/>
    <col min="3535" max="3535" width="20.140625" style="9" customWidth="1"/>
    <col min="3536" max="3536" width="15" style="9" customWidth="1"/>
    <col min="3537" max="3537" width="17.5703125" style="9" customWidth="1"/>
    <col min="3538" max="3538" width="16.28515625" style="9" customWidth="1"/>
    <col min="3539" max="3541" width="22.7109375" style="9" customWidth="1"/>
    <col min="3542" max="3557" width="16.28515625" style="9" customWidth="1"/>
    <col min="3558" max="3558" width="24" style="9" customWidth="1"/>
    <col min="3559" max="3559" width="20.140625" style="9" customWidth="1"/>
    <col min="3560" max="3561" width="22.7109375" style="9" customWidth="1"/>
    <col min="3562" max="3563" width="16.28515625" style="9" customWidth="1"/>
    <col min="3564" max="3566" width="20.140625" style="9" customWidth="1"/>
    <col min="3567" max="3571" width="16.28515625" style="9" customWidth="1"/>
    <col min="3572" max="3573" width="21.42578125" style="9" customWidth="1"/>
    <col min="3574" max="3574" width="20.140625" style="9" customWidth="1"/>
    <col min="3575" max="3576" width="16.28515625" style="9" customWidth="1"/>
    <col min="3577" max="3577" width="12.42578125" style="9" customWidth="1"/>
    <col min="3578" max="3578" width="27.85546875" style="9" customWidth="1"/>
    <col min="3579" max="3579" width="29.140625" style="9" customWidth="1"/>
    <col min="3580" max="3581" width="12.42578125" style="9" customWidth="1"/>
    <col min="3582" max="3584" width="20.140625" style="9" customWidth="1"/>
    <col min="3585" max="3585" width="21.42578125" style="9" customWidth="1"/>
    <col min="3586" max="3586" width="24" style="9" customWidth="1"/>
    <col min="3587" max="3587" width="20.140625" style="9" customWidth="1"/>
    <col min="3588" max="3738" width="12.42578125" style="9" customWidth="1"/>
    <col min="3739" max="3739" width="21.42578125" style="9" customWidth="1"/>
    <col min="3740" max="3740" width="26.5703125" style="9" customWidth="1"/>
    <col min="3741" max="3743" width="21.42578125" style="9" customWidth="1"/>
    <col min="3744" max="3745" width="13.7109375" style="9" customWidth="1"/>
    <col min="3746" max="3747" width="9.85546875" style="9" customWidth="1"/>
    <col min="3748" max="3748" width="12.42578125" style="9" customWidth="1"/>
    <col min="3749" max="3749" width="21.42578125" style="9" customWidth="1"/>
    <col min="3750" max="3750" width="15" style="9" customWidth="1"/>
    <col min="3751" max="3751" width="12.42578125" style="9" customWidth="1"/>
    <col min="3752" max="3752" width="13.7109375" style="9" customWidth="1"/>
    <col min="3753" max="3753" width="15" style="9" customWidth="1"/>
    <col min="3754" max="3754" width="16.28515625" style="9" customWidth="1"/>
    <col min="3755" max="3755" width="17.5703125" style="9" customWidth="1"/>
    <col min="3756" max="3757" width="16.28515625" style="9" customWidth="1"/>
    <col min="3758" max="3761" width="24" style="9" customWidth="1"/>
    <col min="3762" max="3762" width="11.140625" style="9" customWidth="1"/>
    <col min="3763" max="3763" width="18.85546875" style="9" customWidth="1"/>
    <col min="3764" max="3764" width="20.140625" style="9" customWidth="1"/>
    <col min="3765" max="3765" width="21.42578125" style="9" customWidth="1"/>
    <col min="3766" max="3766" width="16.28515625" style="9" customWidth="1"/>
    <col min="3767" max="3768" width="8.5703125" style="9" customWidth="1"/>
    <col min="3769" max="3769" width="16.28515625" style="9" customWidth="1"/>
    <col min="3770" max="3771" width="18.85546875" style="9" customWidth="1"/>
    <col min="3772" max="3773" width="12.42578125" style="9" customWidth="1"/>
    <col min="3774" max="3775" width="15" style="9" customWidth="1"/>
    <col min="3776" max="3776" width="12.42578125" style="9" customWidth="1"/>
    <col min="3777" max="3777" width="6" style="9" customWidth="1"/>
    <col min="3778" max="3778" width="20.140625" style="9" customWidth="1"/>
    <col min="3779" max="3779" width="26.5703125" style="9" customWidth="1"/>
    <col min="3780" max="3780" width="7.28515625" style="9" customWidth="1"/>
    <col min="3781" max="3781" width="20.140625" style="9" customWidth="1"/>
    <col min="3782" max="3782" width="21.42578125" style="9" customWidth="1"/>
    <col min="3783" max="3783" width="17.5703125" style="9" customWidth="1"/>
    <col min="3784" max="3785" width="15" style="9" customWidth="1"/>
    <col min="3786" max="3786" width="18.85546875" style="9" customWidth="1"/>
    <col min="3787" max="3787" width="15" style="9" customWidth="1"/>
    <col min="3788" max="3788" width="20.140625" style="9" customWidth="1"/>
    <col min="3789" max="3789" width="12.42578125" style="9" customWidth="1"/>
    <col min="3790" max="3790" width="17.5703125" style="9" customWidth="1"/>
    <col min="3791" max="3791" width="20.140625" style="9" customWidth="1"/>
    <col min="3792" max="3792" width="15" style="9" customWidth="1"/>
    <col min="3793" max="3793" width="17.5703125" style="9" customWidth="1"/>
    <col min="3794" max="3794" width="16.28515625" style="9" customWidth="1"/>
    <col min="3795" max="3797" width="22.7109375" style="9" customWidth="1"/>
    <col min="3798" max="3813" width="16.28515625" style="9" customWidth="1"/>
    <col min="3814" max="3814" width="24" style="9" customWidth="1"/>
    <col min="3815" max="3815" width="20.140625" style="9" customWidth="1"/>
    <col min="3816" max="3817" width="22.7109375" style="9" customWidth="1"/>
    <col min="3818" max="3819" width="16.28515625" style="9" customWidth="1"/>
    <col min="3820" max="3822" width="20.140625" style="9" customWidth="1"/>
    <col min="3823" max="3827" width="16.28515625" style="9" customWidth="1"/>
    <col min="3828" max="3829" width="21.42578125" style="9" customWidth="1"/>
    <col min="3830" max="3830" width="20.140625" style="9" customWidth="1"/>
    <col min="3831" max="3832" width="16.28515625" style="9" customWidth="1"/>
    <col min="3833" max="3833" width="12.42578125" style="9" customWidth="1"/>
    <col min="3834" max="3834" width="27.85546875" style="9" customWidth="1"/>
    <col min="3835" max="3835" width="29.140625" style="9" customWidth="1"/>
    <col min="3836" max="3837" width="12.42578125" style="9" customWidth="1"/>
    <col min="3838" max="3840" width="20.140625" style="9" customWidth="1"/>
    <col min="3841" max="3841" width="21.42578125" style="9" customWidth="1"/>
    <col min="3842" max="3842" width="24" style="9" customWidth="1"/>
    <col min="3843" max="3843" width="20.140625" style="9" customWidth="1"/>
    <col min="3844" max="3994" width="12.42578125" style="9" customWidth="1"/>
    <col min="3995" max="3995" width="21.42578125" style="9" customWidth="1"/>
    <col min="3996" max="3996" width="26.5703125" style="9" customWidth="1"/>
    <col min="3997" max="3999" width="21.42578125" style="9" customWidth="1"/>
    <col min="4000" max="4001" width="13.7109375" style="9" customWidth="1"/>
    <col min="4002" max="4003" width="9.85546875" style="9" customWidth="1"/>
    <col min="4004" max="4004" width="12.42578125" style="9" customWidth="1"/>
    <col min="4005" max="4005" width="21.42578125" style="9" customWidth="1"/>
    <col min="4006" max="4006" width="15" style="9" customWidth="1"/>
    <col min="4007" max="4007" width="12.42578125" style="9" customWidth="1"/>
    <col min="4008" max="4008" width="13.7109375" style="9" customWidth="1"/>
    <col min="4009" max="4009" width="15" style="9" customWidth="1"/>
    <col min="4010" max="4010" width="16.28515625" style="9" customWidth="1"/>
    <col min="4011" max="4011" width="17.5703125" style="9" customWidth="1"/>
    <col min="4012" max="4013" width="16.28515625" style="9" customWidth="1"/>
    <col min="4014" max="4017" width="24" style="9" customWidth="1"/>
    <col min="4018" max="4018" width="11.140625" style="9" customWidth="1"/>
    <col min="4019" max="4019" width="18.85546875" style="9" customWidth="1"/>
    <col min="4020" max="4020" width="20.140625" style="9" customWidth="1"/>
    <col min="4021" max="4021" width="21.42578125" style="9" customWidth="1"/>
    <col min="4022" max="4022" width="16.28515625" style="9" customWidth="1"/>
    <col min="4023" max="4024" width="8.5703125" style="9" customWidth="1"/>
    <col min="4025" max="4025" width="16.28515625" style="9" customWidth="1"/>
    <col min="4026" max="4027" width="18.85546875" style="9" customWidth="1"/>
    <col min="4028" max="4029" width="12.42578125" style="9" customWidth="1"/>
    <col min="4030" max="4031" width="15" style="9" customWidth="1"/>
    <col min="4032" max="4032" width="12.42578125" style="9" customWidth="1"/>
    <col min="4033" max="4033" width="6" style="9" customWidth="1"/>
    <col min="4034" max="4034" width="20.140625" style="9" customWidth="1"/>
    <col min="4035" max="4035" width="26.5703125" style="9" customWidth="1"/>
    <col min="4036" max="4036" width="7.28515625" style="9" customWidth="1"/>
    <col min="4037" max="4037" width="20.140625" style="9" customWidth="1"/>
    <col min="4038" max="4038" width="21.42578125" style="9" customWidth="1"/>
    <col min="4039" max="4039" width="17.5703125" style="9" customWidth="1"/>
    <col min="4040" max="4041" width="15" style="9" customWidth="1"/>
    <col min="4042" max="4042" width="18.85546875" style="9" customWidth="1"/>
    <col min="4043" max="4043" width="15" style="9" customWidth="1"/>
    <col min="4044" max="4044" width="20.140625" style="9" customWidth="1"/>
    <col min="4045" max="4045" width="12.42578125" style="9" customWidth="1"/>
    <col min="4046" max="4046" width="17.5703125" style="9" customWidth="1"/>
    <col min="4047" max="4047" width="20.140625" style="9" customWidth="1"/>
    <col min="4048" max="4048" width="15" style="9" customWidth="1"/>
    <col min="4049" max="4049" width="17.5703125" style="9" customWidth="1"/>
    <col min="4050" max="4050" width="16.28515625" style="9" customWidth="1"/>
    <col min="4051" max="4053" width="22.7109375" style="9" customWidth="1"/>
    <col min="4054" max="4069" width="16.28515625" style="9" customWidth="1"/>
    <col min="4070" max="4070" width="24" style="9" customWidth="1"/>
    <col min="4071" max="4071" width="20.140625" style="9" customWidth="1"/>
    <col min="4072" max="4073" width="22.7109375" style="9" customWidth="1"/>
    <col min="4074" max="4075" width="16.28515625" style="9" customWidth="1"/>
    <col min="4076" max="4078" width="20.140625" style="9" customWidth="1"/>
    <col min="4079" max="4083" width="16.28515625" style="9" customWidth="1"/>
    <col min="4084" max="4085" width="21.42578125" style="9" customWidth="1"/>
    <col min="4086" max="4086" width="20.140625" style="9" customWidth="1"/>
    <col min="4087" max="4088" width="16.28515625" style="9" customWidth="1"/>
    <col min="4089" max="4089" width="12.42578125" style="9" customWidth="1"/>
    <col min="4090" max="4090" width="27.85546875" style="9" customWidth="1"/>
    <col min="4091" max="4091" width="29.140625" style="9" customWidth="1"/>
    <col min="4092" max="4093" width="12.42578125" style="9" customWidth="1"/>
    <col min="4094" max="4096" width="20.140625" style="9" customWidth="1"/>
    <col min="4097" max="4097" width="21.42578125" style="9" customWidth="1"/>
    <col min="4098" max="4098" width="24" style="9" customWidth="1"/>
    <col min="4099" max="4099" width="20.140625" style="9" customWidth="1"/>
    <col min="4100" max="4250" width="12.42578125" style="9" customWidth="1"/>
    <col min="4251" max="4251" width="21.42578125" style="9" customWidth="1"/>
    <col min="4252" max="4252" width="26.5703125" style="9" customWidth="1"/>
    <col min="4253" max="4255" width="21.42578125" style="9" customWidth="1"/>
    <col min="4256" max="4257" width="13.7109375" style="9" customWidth="1"/>
    <col min="4258" max="4259" width="9.85546875" style="9" customWidth="1"/>
    <col min="4260" max="4260" width="12.42578125" style="9" customWidth="1"/>
    <col min="4261" max="4261" width="21.42578125" style="9" customWidth="1"/>
    <col min="4262" max="4262" width="15" style="9" customWidth="1"/>
    <col min="4263" max="4263" width="12.42578125" style="9" customWidth="1"/>
    <col min="4264" max="4264" width="13.7109375" style="9" customWidth="1"/>
    <col min="4265" max="4265" width="15" style="9" customWidth="1"/>
    <col min="4266" max="4266" width="16.28515625" style="9" customWidth="1"/>
    <col min="4267" max="4267" width="17.5703125" style="9" customWidth="1"/>
    <col min="4268" max="4269" width="16.28515625" style="9" customWidth="1"/>
    <col min="4270" max="4273" width="24" style="9" customWidth="1"/>
    <col min="4274" max="4274" width="11.140625" style="9" customWidth="1"/>
    <col min="4275" max="4275" width="18.85546875" style="9" customWidth="1"/>
    <col min="4276" max="4276" width="20.140625" style="9" customWidth="1"/>
    <col min="4277" max="4277" width="21.42578125" style="9" customWidth="1"/>
    <col min="4278" max="4278" width="16.28515625" style="9" customWidth="1"/>
    <col min="4279" max="4280" width="8.5703125" style="9" customWidth="1"/>
    <col min="4281" max="4281" width="16.28515625" style="9" customWidth="1"/>
    <col min="4282" max="4283" width="18.85546875" style="9" customWidth="1"/>
    <col min="4284" max="4285" width="12.42578125" style="9" customWidth="1"/>
    <col min="4286" max="4287" width="15" style="9" customWidth="1"/>
    <col min="4288" max="4288" width="12.42578125" style="9" customWidth="1"/>
    <col min="4289" max="4289" width="6" style="9" customWidth="1"/>
    <col min="4290" max="4290" width="20.140625" style="9" customWidth="1"/>
    <col min="4291" max="4291" width="26.5703125" style="9" customWidth="1"/>
    <col min="4292" max="4292" width="7.28515625" style="9" customWidth="1"/>
    <col min="4293" max="4293" width="20.140625" style="9" customWidth="1"/>
    <col min="4294" max="4294" width="21.42578125" style="9" customWidth="1"/>
    <col min="4295" max="4295" width="17.5703125" style="9" customWidth="1"/>
    <col min="4296" max="4297" width="15" style="9" customWidth="1"/>
    <col min="4298" max="4298" width="18.85546875" style="9" customWidth="1"/>
    <col min="4299" max="4299" width="15" style="9" customWidth="1"/>
    <col min="4300" max="4300" width="20.140625" style="9" customWidth="1"/>
    <col min="4301" max="4301" width="12.42578125" style="9" customWidth="1"/>
    <col min="4302" max="4302" width="17.5703125" style="9" customWidth="1"/>
    <col min="4303" max="4303" width="20.140625" style="9" customWidth="1"/>
    <col min="4304" max="4304" width="15" style="9" customWidth="1"/>
    <col min="4305" max="4305" width="17.5703125" style="9" customWidth="1"/>
    <col min="4306" max="4306" width="16.28515625" style="9" customWidth="1"/>
    <col min="4307" max="4309" width="22.7109375" style="9" customWidth="1"/>
    <col min="4310" max="4325" width="16.28515625" style="9" customWidth="1"/>
    <col min="4326" max="4326" width="24" style="9" customWidth="1"/>
    <col min="4327" max="4327" width="20.140625" style="9" customWidth="1"/>
    <col min="4328" max="4329" width="22.7109375" style="9" customWidth="1"/>
    <col min="4330" max="4331" width="16.28515625" style="9" customWidth="1"/>
    <col min="4332" max="4334" width="20.140625" style="9" customWidth="1"/>
    <col min="4335" max="4339" width="16.28515625" style="9" customWidth="1"/>
    <col min="4340" max="4341" width="21.42578125" style="9" customWidth="1"/>
    <col min="4342" max="4342" width="20.140625" style="9" customWidth="1"/>
    <col min="4343" max="4344" width="16.28515625" style="9" customWidth="1"/>
    <col min="4345" max="4345" width="12.42578125" style="9" customWidth="1"/>
    <col min="4346" max="4346" width="27.85546875" style="9" customWidth="1"/>
    <col min="4347" max="4347" width="29.140625" style="9" customWidth="1"/>
    <col min="4348" max="4349" width="12.42578125" style="9" customWidth="1"/>
    <col min="4350" max="4352" width="20.140625" style="9" customWidth="1"/>
    <col min="4353" max="4353" width="21.42578125" style="9" customWidth="1"/>
    <col min="4354" max="4354" width="24" style="9" customWidth="1"/>
    <col min="4355" max="4355" width="20.140625" style="9" customWidth="1"/>
    <col min="4356" max="4506" width="12.42578125" style="9" customWidth="1"/>
    <col min="4507" max="4507" width="21.42578125" style="9" customWidth="1"/>
    <col min="4508" max="4508" width="26.5703125" style="9" customWidth="1"/>
    <col min="4509" max="4511" width="21.42578125" style="9" customWidth="1"/>
    <col min="4512" max="4513" width="13.7109375" style="9" customWidth="1"/>
    <col min="4514" max="4515" width="9.85546875" style="9" customWidth="1"/>
    <col min="4516" max="4516" width="12.42578125" style="9" customWidth="1"/>
    <col min="4517" max="4517" width="21.42578125" style="9" customWidth="1"/>
    <col min="4518" max="4518" width="15" style="9" customWidth="1"/>
    <col min="4519" max="4519" width="12.42578125" style="9" customWidth="1"/>
    <col min="4520" max="4520" width="13.7109375" style="9" customWidth="1"/>
    <col min="4521" max="4521" width="15" style="9" customWidth="1"/>
    <col min="4522" max="4522" width="16.28515625" style="9" customWidth="1"/>
    <col min="4523" max="4523" width="17.5703125" style="9" customWidth="1"/>
    <col min="4524" max="4525" width="16.28515625" style="9" customWidth="1"/>
    <col min="4526" max="4529" width="24" style="9" customWidth="1"/>
    <col min="4530" max="4530" width="11.140625" style="9" customWidth="1"/>
    <col min="4531" max="4531" width="18.85546875" style="9" customWidth="1"/>
    <col min="4532" max="4532" width="20.140625" style="9" customWidth="1"/>
    <col min="4533" max="4533" width="21.42578125" style="9" customWidth="1"/>
    <col min="4534" max="4534" width="16.28515625" style="9" customWidth="1"/>
    <col min="4535" max="4536" width="8.5703125" style="9" customWidth="1"/>
    <col min="4537" max="4537" width="16.28515625" style="9" customWidth="1"/>
    <col min="4538" max="4539" width="18.85546875" style="9" customWidth="1"/>
    <col min="4540" max="4541" width="12.42578125" style="9" customWidth="1"/>
    <col min="4542" max="4543" width="15" style="9" customWidth="1"/>
    <col min="4544" max="4544" width="12.42578125" style="9" customWidth="1"/>
    <col min="4545" max="4545" width="6" style="9" customWidth="1"/>
    <col min="4546" max="4546" width="20.140625" style="9" customWidth="1"/>
    <col min="4547" max="4547" width="26.5703125" style="9" customWidth="1"/>
    <col min="4548" max="4548" width="7.28515625" style="9" customWidth="1"/>
    <col min="4549" max="4549" width="20.140625" style="9" customWidth="1"/>
    <col min="4550" max="4550" width="21.42578125" style="9" customWidth="1"/>
    <col min="4551" max="4551" width="17.5703125" style="9" customWidth="1"/>
    <col min="4552" max="4553" width="15" style="9" customWidth="1"/>
    <col min="4554" max="4554" width="18.85546875" style="9" customWidth="1"/>
    <col min="4555" max="4555" width="15" style="9" customWidth="1"/>
    <col min="4556" max="4556" width="20.140625" style="9" customWidth="1"/>
    <col min="4557" max="4557" width="12.42578125" style="9" customWidth="1"/>
    <col min="4558" max="4558" width="17.5703125" style="9" customWidth="1"/>
    <col min="4559" max="4559" width="20.140625" style="9" customWidth="1"/>
    <col min="4560" max="4560" width="15" style="9" customWidth="1"/>
    <col min="4561" max="4561" width="17.5703125" style="9" customWidth="1"/>
    <col min="4562" max="4562" width="16.28515625" style="9" customWidth="1"/>
    <col min="4563" max="4565" width="22.7109375" style="9" customWidth="1"/>
    <col min="4566" max="4581" width="16.28515625" style="9" customWidth="1"/>
    <col min="4582" max="4582" width="24" style="9" customWidth="1"/>
    <col min="4583" max="4583" width="20.140625" style="9" customWidth="1"/>
    <col min="4584" max="4585" width="22.7109375" style="9" customWidth="1"/>
    <col min="4586" max="4587" width="16.28515625" style="9" customWidth="1"/>
    <col min="4588" max="4590" width="20.140625" style="9" customWidth="1"/>
    <col min="4591" max="4595" width="16.28515625" style="9" customWidth="1"/>
    <col min="4596" max="4597" width="21.42578125" style="9" customWidth="1"/>
    <col min="4598" max="4598" width="20.140625" style="9" customWidth="1"/>
    <col min="4599" max="4600" width="16.28515625" style="9" customWidth="1"/>
    <col min="4601" max="4601" width="12.42578125" style="9" customWidth="1"/>
    <col min="4602" max="4602" width="27.85546875" style="9" customWidth="1"/>
    <col min="4603" max="4603" width="29.140625" style="9" customWidth="1"/>
    <col min="4604" max="4605" width="12.42578125" style="9" customWidth="1"/>
    <col min="4606" max="4608" width="20.140625" style="9" customWidth="1"/>
    <col min="4609" max="4609" width="21.42578125" style="9" customWidth="1"/>
    <col min="4610" max="4610" width="24" style="9" customWidth="1"/>
    <col min="4611" max="4611" width="20.140625" style="9" customWidth="1"/>
    <col min="4612" max="4762" width="12.42578125" style="9" customWidth="1"/>
    <col min="4763" max="4763" width="21.42578125" style="9" customWidth="1"/>
    <col min="4764" max="4764" width="26.5703125" style="9" customWidth="1"/>
    <col min="4765" max="4767" width="21.42578125" style="9" customWidth="1"/>
    <col min="4768" max="4769" width="13.7109375" style="9" customWidth="1"/>
    <col min="4770" max="4771" width="9.85546875" style="9" customWidth="1"/>
    <col min="4772" max="4772" width="12.42578125" style="9" customWidth="1"/>
    <col min="4773" max="4773" width="21.42578125" style="9" customWidth="1"/>
    <col min="4774" max="4774" width="15" style="9" customWidth="1"/>
    <col min="4775" max="4775" width="12.42578125" style="9" customWidth="1"/>
    <col min="4776" max="4776" width="13.7109375" style="9" customWidth="1"/>
    <col min="4777" max="4777" width="15" style="9" customWidth="1"/>
    <col min="4778" max="4778" width="16.28515625" style="9" customWidth="1"/>
    <col min="4779" max="4779" width="17.5703125" style="9" customWidth="1"/>
    <col min="4780" max="4781" width="16.28515625" style="9" customWidth="1"/>
    <col min="4782" max="4785" width="24" style="9" customWidth="1"/>
    <col min="4786" max="4786" width="11.140625" style="9" customWidth="1"/>
    <col min="4787" max="4787" width="18.85546875" style="9" customWidth="1"/>
    <col min="4788" max="4788" width="20.140625" style="9" customWidth="1"/>
    <col min="4789" max="4789" width="21.42578125" style="9" customWidth="1"/>
    <col min="4790" max="4790" width="16.28515625" style="9" customWidth="1"/>
    <col min="4791" max="4792" width="8.5703125" style="9" customWidth="1"/>
    <col min="4793" max="4793" width="16.28515625" style="9" customWidth="1"/>
    <col min="4794" max="4795" width="18.85546875" style="9" customWidth="1"/>
    <col min="4796" max="4797" width="12.42578125" style="9" customWidth="1"/>
    <col min="4798" max="4799" width="15" style="9" customWidth="1"/>
    <col min="4800" max="4800" width="12.42578125" style="9" customWidth="1"/>
    <col min="4801" max="4801" width="6" style="9" customWidth="1"/>
    <col min="4802" max="4802" width="20.140625" style="9" customWidth="1"/>
    <col min="4803" max="4803" width="26.5703125" style="9" customWidth="1"/>
    <col min="4804" max="4804" width="7.28515625" style="9" customWidth="1"/>
    <col min="4805" max="4805" width="20.140625" style="9" customWidth="1"/>
    <col min="4806" max="4806" width="21.42578125" style="9" customWidth="1"/>
    <col min="4807" max="4807" width="17.5703125" style="9" customWidth="1"/>
    <col min="4808" max="4809" width="15" style="9" customWidth="1"/>
    <col min="4810" max="4810" width="18.85546875" style="9" customWidth="1"/>
    <col min="4811" max="4811" width="15" style="9" customWidth="1"/>
    <col min="4812" max="4812" width="20.140625" style="9" customWidth="1"/>
    <col min="4813" max="4813" width="12.42578125" style="9" customWidth="1"/>
    <col min="4814" max="4814" width="17.5703125" style="9" customWidth="1"/>
    <col min="4815" max="4815" width="20.140625" style="9" customWidth="1"/>
    <col min="4816" max="4816" width="15" style="9" customWidth="1"/>
    <col min="4817" max="4817" width="17.5703125" style="9" customWidth="1"/>
    <col min="4818" max="4818" width="16.28515625" style="9" customWidth="1"/>
    <col min="4819" max="4821" width="22.7109375" style="9" customWidth="1"/>
    <col min="4822" max="4837" width="16.28515625" style="9" customWidth="1"/>
    <col min="4838" max="4838" width="24" style="9" customWidth="1"/>
    <col min="4839" max="4839" width="20.140625" style="9" customWidth="1"/>
    <col min="4840" max="4841" width="22.7109375" style="9" customWidth="1"/>
    <col min="4842" max="4843" width="16.28515625" style="9" customWidth="1"/>
    <col min="4844" max="4846" width="20.140625" style="9" customWidth="1"/>
    <col min="4847" max="4851" width="16.28515625" style="9" customWidth="1"/>
    <col min="4852" max="4853" width="21.42578125" style="9" customWidth="1"/>
    <col min="4854" max="4854" width="20.140625" style="9" customWidth="1"/>
    <col min="4855" max="4856" width="16.28515625" style="9" customWidth="1"/>
    <col min="4857" max="4857" width="12.42578125" style="9" customWidth="1"/>
    <col min="4858" max="4858" width="27.85546875" style="9" customWidth="1"/>
    <col min="4859" max="4859" width="29.140625" style="9" customWidth="1"/>
    <col min="4860" max="4861" width="12.42578125" style="9" customWidth="1"/>
    <col min="4862" max="4864" width="20.140625" style="9" customWidth="1"/>
    <col min="4865" max="4865" width="21.42578125" style="9" customWidth="1"/>
    <col min="4866" max="4866" width="24" style="9" customWidth="1"/>
    <col min="4867" max="4867" width="20.140625" style="9" customWidth="1"/>
    <col min="4868" max="5018" width="12.42578125" style="9" customWidth="1"/>
    <col min="5019" max="5019" width="21.42578125" style="9" customWidth="1"/>
    <col min="5020" max="5020" width="26.5703125" style="9" customWidth="1"/>
    <col min="5021" max="5023" width="21.42578125" style="9" customWidth="1"/>
    <col min="5024" max="5025" width="13.7109375" style="9" customWidth="1"/>
    <col min="5026" max="5027" width="9.85546875" style="9" customWidth="1"/>
    <col min="5028" max="5028" width="12.42578125" style="9" customWidth="1"/>
    <col min="5029" max="5029" width="21.42578125" style="9" customWidth="1"/>
    <col min="5030" max="5030" width="15" style="9" customWidth="1"/>
    <col min="5031" max="5031" width="12.42578125" style="9" customWidth="1"/>
    <col min="5032" max="5032" width="13.7109375" style="9" customWidth="1"/>
    <col min="5033" max="5033" width="15" style="9" customWidth="1"/>
    <col min="5034" max="5034" width="16.28515625" style="9" customWidth="1"/>
    <col min="5035" max="5035" width="17.5703125" style="9" customWidth="1"/>
    <col min="5036" max="5037" width="16.28515625" style="9" customWidth="1"/>
    <col min="5038" max="5041" width="24" style="9" customWidth="1"/>
    <col min="5042" max="5042" width="11.140625" style="9" customWidth="1"/>
    <col min="5043" max="5043" width="18.85546875" style="9" customWidth="1"/>
    <col min="5044" max="5044" width="20.140625" style="9" customWidth="1"/>
    <col min="5045" max="5045" width="21.42578125" style="9" customWidth="1"/>
    <col min="5046" max="5046" width="16.28515625" style="9" customWidth="1"/>
    <col min="5047" max="5048" width="8.5703125" style="9" customWidth="1"/>
    <col min="5049" max="5049" width="16.28515625" style="9" customWidth="1"/>
    <col min="5050" max="5051" width="18.85546875" style="9" customWidth="1"/>
    <col min="5052" max="5053" width="12.42578125" style="9" customWidth="1"/>
    <col min="5054" max="5055" width="15" style="9" customWidth="1"/>
    <col min="5056" max="5056" width="12.42578125" style="9" customWidth="1"/>
    <col min="5057" max="5057" width="6" style="9" customWidth="1"/>
    <col min="5058" max="5058" width="20.140625" style="9" customWidth="1"/>
    <col min="5059" max="5059" width="26.5703125" style="9" customWidth="1"/>
    <col min="5060" max="5060" width="7.28515625" style="9" customWidth="1"/>
    <col min="5061" max="5061" width="20.140625" style="9" customWidth="1"/>
    <col min="5062" max="5062" width="21.42578125" style="9" customWidth="1"/>
    <col min="5063" max="5063" width="17.5703125" style="9" customWidth="1"/>
    <col min="5064" max="5065" width="15" style="9" customWidth="1"/>
    <col min="5066" max="5066" width="18.85546875" style="9" customWidth="1"/>
    <col min="5067" max="5067" width="15" style="9" customWidth="1"/>
    <col min="5068" max="5068" width="20.140625" style="9" customWidth="1"/>
    <col min="5069" max="5069" width="12.42578125" style="9" customWidth="1"/>
    <col min="5070" max="5070" width="17.5703125" style="9" customWidth="1"/>
    <col min="5071" max="5071" width="20.140625" style="9" customWidth="1"/>
    <col min="5072" max="5072" width="15" style="9" customWidth="1"/>
    <col min="5073" max="5073" width="17.5703125" style="9" customWidth="1"/>
    <col min="5074" max="5074" width="16.28515625" style="9" customWidth="1"/>
    <col min="5075" max="5077" width="22.7109375" style="9" customWidth="1"/>
    <col min="5078" max="5093" width="16.28515625" style="9" customWidth="1"/>
    <col min="5094" max="5094" width="24" style="9" customWidth="1"/>
    <col min="5095" max="5095" width="20.140625" style="9" customWidth="1"/>
    <col min="5096" max="5097" width="22.7109375" style="9" customWidth="1"/>
    <col min="5098" max="5099" width="16.28515625" style="9" customWidth="1"/>
    <col min="5100" max="5102" width="20.140625" style="9" customWidth="1"/>
    <col min="5103" max="5107" width="16.28515625" style="9" customWidth="1"/>
    <col min="5108" max="5109" width="21.42578125" style="9" customWidth="1"/>
    <col min="5110" max="5110" width="20.140625" style="9" customWidth="1"/>
    <col min="5111" max="5112" width="16.28515625" style="9" customWidth="1"/>
    <col min="5113" max="5113" width="12.42578125" style="9" customWidth="1"/>
    <col min="5114" max="5114" width="27.85546875" style="9" customWidth="1"/>
    <col min="5115" max="5115" width="29.140625" style="9" customWidth="1"/>
    <col min="5116" max="5117" width="12.42578125" style="9" customWidth="1"/>
    <col min="5118" max="5120" width="20.140625" style="9" customWidth="1"/>
    <col min="5121" max="5121" width="21.42578125" style="9" customWidth="1"/>
    <col min="5122" max="5122" width="24" style="9" customWidth="1"/>
    <col min="5123" max="5123" width="20.140625" style="9" customWidth="1"/>
    <col min="5124" max="5274" width="12.42578125" style="9" customWidth="1"/>
    <col min="5275" max="5275" width="21.42578125" style="9" customWidth="1"/>
    <col min="5276" max="5276" width="26.5703125" style="9" customWidth="1"/>
    <col min="5277" max="5279" width="21.42578125" style="9" customWidth="1"/>
    <col min="5280" max="5281" width="13.7109375" style="9" customWidth="1"/>
    <col min="5282" max="5283" width="9.85546875" style="9" customWidth="1"/>
    <col min="5284" max="5284" width="12.42578125" style="9" customWidth="1"/>
    <col min="5285" max="5285" width="21.42578125" style="9" customWidth="1"/>
    <col min="5286" max="5286" width="15" style="9" customWidth="1"/>
    <col min="5287" max="5287" width="12.42578125" style="9" customWidth="1"/>
    <col min="5288" max="5288" width="13.7109375" style="9" customWidth="1"/>
    <col min="5289" max="5289" width="15" style="9" customWidth="1"/>
    <col min="5290" max="5290" width="16.28515625" style="9" customWidth="1"/>
    <col min="5291" max="5291" width="17.5703125" style="9" customWidth="1"/>
    <col min="5292" max="5293" width="16.28515625" style="9" customWidth="1"/>
    <col min="5294" max="5297" width="24" style="9" customWidth="1"/>
    <col min="5298" max="5298" width="11.140625" style="9" customWidth="1"/>
    <col min="5299" max="5299" width="18.85546875" style="9" customWidth="1"/>
    <col min="5300" max="5300" width="20.140625" style="9" customWidth="1"/>
    <col min="5301" max="5301" width="21.42578125" style="9" customWidth="1"/>
    <col min="5302" max="5302" width="16.28515625" style="9" customWidth="1"/>
    <col min="5303" max="5304" width="8.5703125" style="9" customWidth="1"/>
    <col min="5305" max="5305" width="16.28515625" style="9" customWidth="1"/>
    <col min="5306" max="5307" width="18.85546875" style="9" customWidth="1"/>
    <col min="5308" max="5309" width="12.42578125" style="9" customWidth="1"/>
    <col min="5310" max="5311" width="15" style="9" customWidth="1"/>
    <col min="5312" max="5312" width="12.42578125" style="9" customWidth="1"/>
    <col min="5313" max="5313" width="6" style="9" customWidth="1"/>
    <col min="5314" max="5314" width="20.140625" style="9" customWidth="1"/>
    <col min="5315" max="5315" width="26.5703125" style="9" customWidth="1"/>
    <col min="5316" max="5316" width="7.28515625" style="9" customWidth="1"/>
    <col min="5317" max="5317" width="20.140625" style="9" customWidth="1"/>
    <col min="5318" max="5318" width="21.42578125" style="9" customWidth="1"/>
    <col min="5319" max="5319" width="17.5703125" style="9" customWidth="1"/>
    <col min="5320" max="5321" width="15" style="9" customWidth="1"/>
    <col min="5322" max="5322" width="18.85546875" style="9" customWidth="1"/>
    <col min="5323" max="5323" width="15" style="9" customWidth="1"/>
    <col min="5324" max="5324" width="20.140625" style="9" customWidth="1"/>
    <col min="5325" max="5325" width="12.42578125" style="9" customWidth="1"/>
    <col min="5326" max="5326" width="17.5703125" style="9" customWidth="1"/>
    <col min="5327" max="5327" width="20.140625" style="9" customWidth="1"/>
    <col min="5328" max="5328" width="15" style="9" customWidth="1"/>
    <col min="5329" max="5329" width="17.5703125" style="9" customWidth="1"/>
    <col min="5330" max="5330" width="16.28515625" style="9" customWidth="1"/>
    <col min="5331" max="5333" width="22.7109375" style="9" customWidth="1"/>
    <col min="5334" max="5349" width="16.28515625" style="9" customWidth="1"/>
    <col min="5350" max="5350" width="24" style="9" customWidth="1"/>
    <col min="5351" max="5351" width="20.140625" style="9" customWidth="1"/>
    <col min="5352" max="5353" width="22.7109375" style="9" customWidth="1"/>
    <col min="5354" max="5355" width="16.28515625" style="9" customWidth="1"/>
    <col min="5356" max="5358" width="20.140625" style="9" customWidth="1"/>
    <col min="5359" max="5363" width="16.28515625" style="9" customWidth="1"/>
    <col min="5364" max="5365" width="21.42578125" style="9" customWidth="1"/>
    <col min="5366" max="5366" width="20.140625" style="9" customWidth="1"/>
    <col min="5367" max="5368" width="16.28515625" style="9" customWidth="1"/>
    <col min="5369" max="5369" width="12.42578125" style="9" customWidth="1"/>
    <col min="5370" max="5370" width="27.85546875" style="9" customWidth="1"/>
    <col min="5371" max="5371" width="29.140625" style="9" customWidth="1"/>
    <col min="5372" max="5373" width="12.42578125" style="9" customWidth="1"/>
    <col min="5374" max="5376" width="20.140625" style="9" customWidth="1"/>
    <col min="5377" max="5377" width="21.42578125" style="9" customWidth="1"/>
    <col min="5378" max="5378" width="24" style="9" customWidth="1"/>
    <col min="5379" max="5379" width="20.140625" style="9" customWidth="1"/>
    <col min="5380" max="5530" width="12.42578125" style="9" customWidth="1"/>
    <col min="5531" max="5531" width="21.42578125" style="9" customWidth="1"/>
    <col min="5532" max="5532" width="26.5703125" style="9" customWidth="1"/>
    <col min="5533" max="5535" width="21.42578125" style="9" customWidth="1"/>
    <col min="5536" max="5537" width="13.7109375" style="9" customWidth="1"/>
    <col min="5538" max="5539" width="9.85546875" style="9" customWidth="1"/>
    <col min="5540" max="5540" width="12.42578125" style="9" customWidth="1"/>
    <col min="5541" max="5541" width="21.42578125" style="9" customWidth="1"/>
    <col min="5542" max="5542" width="15" style="9" customWidth="1"/>
    <col min="5543" max="5543" width="12.42578125" style="9" customWidth="1"/>
    <col min="5544" max="5544" width="13.7109375" style="9" customWidth="1"/>
    <col min="5545" max="5545" width="15" style="9" customWidth="1"/>
    <col min="5546" max="5546" width="16.28515625" style="9" customWidth="1"/>
    <col min="5547" max="5547" width="17.5703125" style="9" customWidth="1"/>
    <col min="5548" max="5549" width="16.28515625" style="9" customWidth="1"/>
    <col min="5550" max="5553" width="24" style="9" customWidth="1"/>
    <col min="5554" max="5554" width="11.140625" style="9" customWidth="1"/>
    <col min="5555" max="5555" width="18.85546875" style="9" customWidth="1"/>
    <col min="5556" max="5556" width="20.140625" style="9" customWidth="1"/>
    <col min="5557" max="5557" width="21.42578125" style="9" customWidth="1"/>
    <col min="5558" max="5558" width="16.28515625" style="9" customWidth="1"/>
    <col min="5559" max="5560" width="8.5703125" style="9" customWidth="1"/>
    <col min="5561" max="5561" width="16.28515625" style="9" customWidth="1"/>
    <col min="5562" max="5563" width="18.85546875" style="9" customWidth="1"/>
    <col min="5564" max="5565" width="12.42578125" style="9" customWidth="1"/>
    <col min="5566" max="5567" width="15" style="9" customWidth="1"/>
    <col min="5568" max="5568" width="12.42578125" style="9" customWidth="1"/>
    <col min="5569" max="5569" width="6" style="9" customWidth="1"/>
    <col min="5570" max="5570" width="20.140625" style="9" customWidth="1"/>
    <col min="5571" max="5571" width="26.5703125" style="9" customWidth="1"/>
    <col min="5572" max="5572" width="7.28515625" style="9" customWidth="1"/>
    <col min="5573" max="5573" width="20.140625" style="9" customWidth="1"/>
    <col min="5574" max="5574" width="21.42578125" style="9" customWidth="1"/>
    <col min="5575" max="5575" width="17.5703125" style="9" customWidth="1"/>
    <col min="5576" max="5577" width="15" style="9" customWidth="1"/>
    <col min="5578" max="5578" width="18.85546875" style="9" customWidth="1"/>
    <col min="5579" max="5579" width="15" style="9" customWidth="1"/>
    <col min="5580" max="5580" width="20.140625" style="9" customWidth="1"/>
    <col min="5581" max="5581" width="12.42578125" style="9" customWidth="1"/>
    <col min="5582" max="5582" width="17.5703125" style="9" customWidth="1"/>
    <col min="5583" max="5583" width="20.140625" style="9" customWidth="1"/>
    <col min="5584" max="5584" width="15" style="9" customWidth="1"/>
    <col min="5585" max="5585" width="17.5703125" style="9" customWidth="1"/>
    <col min="5586" max="5586" width="16.28515625" style="9" customWidth="1"/>
    <col min="5587" max="5589" width="22.7109375" style="9" customWidth="1"/>
    <col min="5590" max="5605" width="16.28515625" style="9" customWidth="1"/>
    <col min="5606" max="5606" width="24" style="9" customWidth="1"/>
    <col min="5607" max="5607" width="20.140625" style="9" customWidth="1"/>
    <col min="5608" max="5609" width="22.7109375" style="9" customWidth="1"/>
    <col min="5610" max="5611" width="16.28515625" style="9" customWidth="1"/>
    <col min="5612" max="5614" width="20.140625" style="9" customWidth="1"/>
    <col min="5615" max="5619" width="16.28515625" style="9" customWidth="1"/>
    <col min="5620" max="5621" width="21.42578125" style="9" customWidth="1"/>
    <col min="5622" max="5622" width="20.140625" style="9" customWidth="1"/>
    <col min="5623" max="5624" width="16.28515625" style="9" customWidth="1"/>
    <col min="5625" max="5625" width="12.42578125" style="9" customWidth="1"/>
    <col min="5626" max="5626" width="27.85546875" style="9" customWidth="1"/>
    <col min="5627" max="5627" width="29.140625" style="9" customWidth="1"/>
    <col min="5628" max="5629" width="12.42578125" style="9" customWidth="1"/>
    <col min="5630" max="5632" width="20.140625" style="9" customWidth="1"/>
    <col min="5633" max="5633" width="21.42578125" style="9" customWidth="1"/>
    <col min="5634" max="5634" width="24" style="9" customWidth="1"/>
    <col min="5635" max="5635" width="20.140625" style="9" customWidth="1"/>
    <col min="5636" max="5786" width="12.42578125" style="9" customWidth="1"/>
    <col min="5787" max="5787" width="21.42578125" style="9" customWidth="1"/>
    <col min="5788" max="5788" width="26.5703125" style="9" customWidth="1"/>
    <col min="5789" max="5791" width="21.42578125" style="9" customWidth="1"/>
    <col min="5792" max="5793" width="13.7109375" style="9" customWidth="1"/>
    <col min="5794" max="5795" width="9.85546875" style="9" customWidth="1"/>
    <col min="5796" max="5796" width="12.42578125" style="9" customWidth="1"/>
    <col min="5797" max="5797" width="21.42578125" style="9" customWidth="1"/>
    <col min="5798" max="5798" width="15" style="9" customWidth="1"/>
    <col min="5799" max="5799" width="12.42578125" style="9" customWidth="1"/>
    <col min="5800" max="5800" width="13.7109375" style="9" customWidth="1"/>
    <col min="5801" max="5801" width="15" style="9" customWidth="1"/>
    <col min="5802" max="5802" width="16.28515625" style="9" customWidth="1"/>
    <col min="5803" max="5803" width="17.5703125" style="9" customWidth="1"/>
    <col min="5804" max="5805" width="16.28515625" style="9" customWidth="1"/>
    <col min="5806" max="5809" width="24" style="9" customWidth="1"/>
    <col min="5810" max="5810" width="11.140625" style="9" customWidth="1"/>
    <col min="5811" max="5811" width="18.85546875" style="9" customWidth="1"/>
    <col min="5812" max="5812" width="20.140625" style="9" customWidth="1"/>
    <col min="5813" max="5813" width="21.42578125" style="9" customWidth="1"/>
    <col min="5814" max="5814" width="16.28515625" style="9" customWidth="1"/>
    <col min="5815" max="5816" width="8.5703125" style="9" customWidth="1"/>
    <col min="5817" max="5817" width="16.28515625" style="9" customWidth="1"/>
    <col min="5818" max="5819" width="18.85546875" style="9" customWidth="1"/>
    <col min="5820" max="5821" width="12.42578125" style="9" customWidth="1"/>
    <col min="5822" max="5823" width="15" style="9" customWidth="1"/>
    <col min="5824" max="5824" width="12.42578125" style="9" customWidth="1"/>
    <col min="5825" max="5825" width="6" style="9" customWidth="1"/>
    <col min="5826" max="5826" width="20.140625" style="9" customWidth="1"/>
    <col min="5827" max="5827" width="26.5703125" style="9" customWidth="1"/>
    <col min="5828" max="5828" width="7.28515625" style="9" customWidth="1"/>
    <col min="5829" max="5829" width="20.140625" style="9" customWidth="1"/>
    <col min="5830" max="5830" width="21.42578125" style="9" customWidth="1"/>
    <col min="5831" max="5831" width="17.5703125" style="9" customWidth="1"/>
    <col min="5832" max="5833" width="15" style="9" customWidth="1"/>
    <col min="5834" max="5834" width="18.85546875" style="9" customWidth="1"/>
    <col min="5835" max="5835" width="15" style="9" customWidth="1"/>
    <col min="5836" max="5836" width="20.140625" style="9" customWidth="1"/>
    <col min="5837" max="5837" width="12.42578125" style="9" customWidth="1"/>
    <col min="5838" max="5838" width="17.5703125" style="9" customWidth="1"/>
    <col min="5839" max="5839" width="20.140625" style="9" customWidth="1"/>
    <col min="5840" max="5840" width="15" style="9" customWidth="1"/>
    <col min="5841" max="5841" width="17.5703125" style="9" customWidth="1"/>
    <col min="5842" max="5842" width="16.28515625" style="9" customWidth="1"/>
    <col min="5843" max="5845" width="22.7109375" style="9" customWidth="1"/>
    <col min="5846" max="5861" width="16.28515625" style="9" customWidth="1"/>
    <col min="5862" max="5862" width="24" style="9" customWidth="1"/>
    <col min="5863" max="5863" width="20.140625" style="9" customWidth="1"/>
    <col min="5864" max="5865" width="22.7109375" style="9" customWidth="1"/>
    <col min="5866" max="5867" width="16.28515625" style="9" customWidth="1"/>
    <col min="5868" max="5870" width="20.140625" style="9" customWidth="1"/>
    <col min="5871" max="5875" width="16.28515625" style="9" customWidth="1"/>
    <col min="5876" max="5877" width="21.42578125" style="9" customWidth="1"/>
    <col min="5878" max="5878" width="20.140625" style="9" customWidth="1"/>
    <col min="5879" max="5880" width="16.28515625" style="9" customWidth="1"/>
    <col min="5881" max="5881" width="12.42578125" style="9" customWidth="1"/>
    <col min="5882" max="5882" width="27.85546875" style="9" customWidth="1"/>
    <col min="5883" max="5883" width="29.140625" style="9" customWidth="1"/>
    <col min="5884" max="5885" width="12.42578125" style="9" customWidth="1"/>
    <col min="5886" max="5888" width="20.140625" style="9" customWidth="1"/>
    <col min="5889" max="5889" width="21.42578125" style="9" customWidth="1"/>
    <col min="5890" max="5890" width="24" style="9" customWidth="1"/>
    <col min="5891" max="5891" width="20.140625" style="9" customWidth="1"/>
    <col min="5892" max="6042" width="12.42578125" style="9" customWidth="1"/>
    <col min="6043" max="6043" width="21.42578125" style="9" customWidth="1"/>
    <col min="6044" max="6044" width="26.5703125" style="9" customWidth="1"/>
    <col min="6045" max="6047" width="21.42578125" style="9" customWidth="1"/>
    <col min="6048" max="6049" width="13.7109375" style="9" customWidth="1"/>
    <col min="6050" max="6051" width="9.85546875" style="9" customWidth="1"/>
    <col min="6052" max="6052" width="12.42578125" style="9" customWidth="1"/>
    <col min="6053" max="6053" width="21.42578125" style="9" customWidth="1"/>
    <col min="6054" max="6054" width="15" style="9" customWidth="1"/>
    <col min="6055" max="6055" width="12.42578125" style="9" customWidth="1"/>
    <col min="6056" max="6056" width="13.7109375" style="9" customWidth="1"/>
    <col min="6057" max="6057" width="15" style="9" customWidth="1"/>
    <col min="6058" max="6058" width="16.28515625" style="9" customWidth="1"/>
    <col min="6059" max="6059" width="17.5703125" style="9" customWidth="1"/>
    <col min="6060" max="6061" width="16.28515625" style="9" customWidth="1"/>
    <col min="6062" max="6065" width="24" style="9" customWidth="1"/>
    <col min="6066" max="6066" width="11.140625" style="9" customWidth="1"/>
    <col min="6067" max="6067" width="18.85546875" style="9" customWidth="1"/>
    <col min="6068" max="6068" width="20.140625" style="9" customWidth="1"/>
    <col min="6069" max="6069" width="21.42578125" style="9" customWidth="1"/>
    <col min="6070" max="6070" width="16.28515625" style="9" customWidth="1"/>
    <col min="6071" max="6072" width="8.5703125" style="9" customWidth="1"/>
    <col min="6073" max="6073" width="16.28515625" style="9" customWidth="1"/>
    <col min="6074" max="6075" width="18.85546875" style="9" customWidth="1"/>
    <col min="6076" max="6077" width="12.42578125" style="9" customWidth="1"/>
    <col min="6078" max="6079" width="15" style="9" customWidth="1"/>
    <col min="6080" max="6080" width="12.42578125" style="9" customWidth="1"/>
    <col min="6081" max="6081" width="6" style="9" customWidth="1"/>
    <col min="6082" max="6082" width="20.140625" style="9" customWidth="1"/>
    <col min="6083" max="6083" width="26.5703125" style="9" customWidth="1"/>
    <col min="6084" max="6084" width="7.28515625" style="9" customWidth="1"/>
    <col min="6085" max="6085" width="20.140625" style="9" customWidth="1"/>
    <col min="6086" max="6086" width="21.42578125" style="9" customWidth="1"/>
    <col min="6087" max="6087" width="17.5703125" style="9" customWidth="1"/>
    <col min="6088" max="6089" width="15" style="9" customWidth="1"/>
    <col min="6090" max="6090" width="18.85546875" style="9" customWidth="1"/>
    <col min="6091" max="6091" width="15" style="9" customWidth="1"/>
    <col min="6092" max="6092" width="20.140625" style="9" customWidth="1"/>
    <col min="6093" max="6093" width="12.42578125" style="9" customWidth="1"/>
    <col min="6094" max="6094" width="17.5703125" style="9" customWidth="1"/>
    <col min="6095" max="6095" width="20.140625" style="9" customWidth="1"/>
    <col min="6096" max="6096" width="15" style="9" customWidth="1"/>
    <col min="6097" max="6097" width="17.5703125" style="9" customWidth="1"/>
    <col min="6098" max="6098" width="16.28515625" style="9" customWidth="1"/>
    <col min="6099" max="6101" width="22.7109375" style="9" customWidth="1"/>
    <col min="6102" max="6117" width="16.28515625" style="9" customWidth="1"/>
    <col min="6118" max="6118" width="24" style="9" customWidth="1"/>
    <col min="6119" max="6119" width="20.140625" style="9" customWidth="1"/>
    <col min="6120" max="6121" width="22.7109375" style="9" customWidth="1"/>
    <col min="6122" max="6123" width="16.28515625" style="9" customWidth="1"/>
    <col min="6124" max="6126" width="20.140625" style="9" customWidth="1"/>
    <col min="6127" max="6131" width="16.28515625" style="9" customWidth="1"/>
    <col min="6132" max="6133" width="21.42578125" style="9" customWidth="1"/>
    <col min="6134" max="6134" width="20.140625" style="9" customWidth="1"/>
    <col min="6135" max="6136" width="16.28515625" style="9" customWidth="1"/>
    <col min="6137" max="6137" width="12.42578125" style="9" customWidth="1"/>
    <col min="6138" max="6138" width="27.85546875" style="9" customWidth="1"/>
    <col min="6139" max="6139" width="29.140625" style="9" customWidth="1"/>
    <col min="6140" max="6141" width="12.42578125" style="9" customWidth="1"/>
    <col min="6142" max="6144" width="20.140625" style="9" customWidth="1"/>
    <col min="6145" max="6145" width="21.42578125" style="9" customWidth="1"/>
    <col min="6146" max="6146" width="24" style="9" customWidth="1"/>
    <col min="6147" max="6147" width="20.140625" style="9" customWidth="1"/>
    <col min="6148" max="6298" width="12.42578125" style="9" customWidth="1"/>
    <col min="6299" max="6299" width="21.42578125" style="9" customWidth="1"/>
    <col min="6300" max="6300" width="26.5703125" style="9" customWidth="1"/>
    <col min="6301" max="6303" width="21.42578125" style="9" customWidth="1"/>
    <col min="6304" max="6305" width="13.7109375" style="9" customWidth="1"/>
    <col min="6306" max="6307" width="9.85546875" style="9" customWidth="1"/>
    <col min="6308" max="6308" width="12.42578125" style="9" customWidth="1"/>
    <col min="6309" max="6309" width="21.42578125" style="9" customWidth="1"/>
    <col min="6310" max="6310" width="15" style="9" customWidth="1"/>
    <col min="6311" max="6311" width="12.42578125" style="9" customWidth="1"/>
    <col min="6312" max="6312" width="13.7109375" style="9" customWidth="1"/>
    <col min="6313" max="6313" width="15" style="9" customWidth="1"/>
    <col min="6314" max="6314" width="16.28515625" style="9" customWidth="1"/>
    <col min="6315" max="6315" width="17.5703125" style="9" customWidth="1"/>
    <col min="6316" max="6317" width="16.28515625" style="9" customWidth="1"/>
    <col min="6318" max="6321" width="24" style="9" customWidth="1"/>
    <col min="6322" max="6322" width="11.140625" style="9" customWidth="1"/>
    <col min="6323" max="6323" width="18.85546875" style="9" customWidth="1"/>
    <col min="6324" max="6324" width="20.140625" style="9" customWidth="1"/>
    <col min="6325" max="6325" width="21.42578125" style="9" customWidth="1"/>
    <col min="6326" max="6326" width="16.28515625" style="9" customWidth="1"/>
    <col min="6327" max="6328" width="8.5703125" style="9" customWidth="1"/>
    <col min="6329" max="6329" width="16.28515625" style="9" customWidth="1"/>
    <col min="6330" max="6331" width="18.85546875" style="9" customWidth="1"/>
    <col min="6332" max="6333" width="12.42578125" style="9" customWidth="1"/>
    <col min="6334" max="6335" width="15" style="9" customWidth="1"/>
    <col min="6336" max="6336" width="12.42578125" style="9" customWidth="1"/>
    <col min="6337" max="6337" width="6" style="9" customWidth="1"/>
    <col min="6338" max="6338" width="20.140625" style="9" customWidth="1"/>
    <col min="6339" max="6339" width="26.5703125" style="9" customWidth="1"/>
    <col min="6340" max="6340" width="7.28515625" style="9" customWidth="1"/>
    <col min="6341" max="6341" width="20.140625" style="9" customWidth="1"/>
    <col min="6342" max="6342" width="21.42578125" style="9" customWidth="1"/>
    <col min="6343" max="6343" width="17.5703125" style="9" customWidth="1"/>
    <col min="6344" max="6345" width="15" style="9" customWidth="1"/>
    <col min="6346" max="6346" width="18.85546875" style="9" customWidth="1"/>
    <col min="6347" max="6347" width="15" style="9" customWidth="1"/>
    <col min="6348" max="6348" width="20.140625" style="9" customWidth="1"/>
    <col min="6349" max="6349" width="12.42578125" style="9" customWidth="1"/>
    <col min="6350" max="6350" width="17.5703125" style="9" customWidth="1"/>
    <col min="6351" max="6351" width="20.140625" style="9" customWidth="1"/>
    <col min="6352" max="6352" width="15" style="9" customWidth="1"/>
    <col min="6353" max="6353" width="17.5703125" style="9" customWidth="1"/>
    <col min="6354" max="6354" width="16.28515625" style="9" customWidth="1"/>
    <col min="6355" max="6357" width="22.7109375" style="9" customWidth="1"/>
    <col min="6358" max="6373" width="16.28515625" style="9" customWidth="1"/>
    <col min="6374" max="6374" width="24" style="9" customWidth="1"/>
    <col min="6375" max="6375" width="20.140625" style="9" customWidth="1"/>
    <col min="6376" max="6377" width="22.7109375" style="9" customWidth="1"/>
    <col min="6378" max="6379" width="16.28515625" style="9" customWidth="1"/>
    <col min="6380" max="6382" width="20.140625" style="9" customWidth="1"/>
    <col min="6383" max="6387" width="16.28515625" style="9" customWidth="1"/>
    <col min="6388" max="6389" width="21.42578125" style="9" customWidth="1"/>
    <col min="6390" max="6390" width="20.140625" style="9" customWidth="1"/>
    <col min="6391" max="6392" width="16.28515625" style="9" customWidth="1"/>
    <col min="6393" max="6393" width="12.42578125" style="9" customWidth="1"/>
    <col min="6394" max="6394" width="27.85546875" style="9" customWidth="1"/>
    <col min="6395" max="6395" width="29.140625" style="9" customWidth="1"/>
    <col min="6396" max="6397" width="12.42578125" style="9" customWidth="1"/>
    <col min="6398" max="6400" width="20.140625" style="9" customWidth="1"/>
    <col min="6401" max="6401" width="21.42578125" style="9" customWidth="1"/>
    <col min="6402" max="6402" width="24" style="9" customWidth="1"/>
    <col min="6403" max="6403" width="20.140625" style="9" customWidth="1"/>
    <col min="6404" max="6554" width="12.42578125" style="9" customWidth="1"/>
    <col min="6555" max="6555" width="21.42578125" style="9" customWidth="1"/>
    <col min="6556" max="6556" width="26.5703125" style="9" customWidth="1"/>
    <col min="6557" max="6559" width="21.42578125" style="9" customWidth="1"/>
    <col min="6560" max="6561" width="13.7109375" style="9" customWidth="1"/>
    <col min="6562" max="6563" width="9.85546875" style="9" customWidth="1"/>
    <col min="6564" max="6564" width="12.42578125" style="9" customWidth="1"/>
    <col min="6565" max="6565" width="21.42578125" style="9" customWidth="1"/>
    <col min="6566" max="6566" width="15" style="9" customWidth="1"/>
    <col min="6567" max="6567" width="12.42578125" style="9" customWidth="1"/>
    <col min="6568" max="6568" width="13.7109375" style="9" customWidth="1"/>
    <col min="6569" max="6569" width="15" style="9" customWidth="1"/>
    <col min="6570" max="6570" width="16.28515625" style="9" customWidth="1"/>
    <col min="6571" max="6571" width="17.5703125" style="9" customWidth="1"/>
    <col min="6572" max="6573" width="16.28515625" style="9" customWidth="1"/>
    <col min="6574" max="6577" width="24" style="9" customWidth="1"/>
    <col min="6578" max="6578" width="11.140625" style="9" customWidth="1"/>
    <col min="6579" max="6579" width="18.85546875" style="9" customWidth="1"/>
    <col min="6580" max="6580" width="20.140625" style="9" customWidth="1"/>
    <col min="6581" max="6581" width="21.42578125" style="9" customWidth="1"/>
    <col min="6582" max="6582" width="16.28515625" style="9" customWidth="1"/>
    <col min="6583" max="6584" width="8.5703125" style="9" customWidth="1"/>
    <col min="6585" max="6585" width="16.28515625" style="9" customWidth="1"/>
    <col min="6586" max="6587" width="18.85546875" style="9" customWidth="1"/>
    <col min="6588" max="6589" width="12.42578125" style="9" customWidth="1"/>
    <col min="6590" max="6591" width="15" style="9" customWidth="1"/>
    <col min="6592" max="6592" width="12.42578125" style="9" customWidth="1"/>
    <col min="6593" max="6593" width="6" style="9" customWidth="1"/>
    <col min="6594" max="6594" width="20.140625" style="9" customWidth="1"/>
    <col min="6595" max="6595" width="26.5703125" style="9" customWidth="1"/>
    <col min="6596" max="6596" width="7.28515625" style="9" customWidth="1"/>
    <col min="6597" max="6597" width="20.140625" style="9" customWidth="1"/>
    <col min="6598" max="6598" width="21.42578125" style="9" customWidth="1"/>
    <col min="6599" max="6599" width="17.5703125" style="9" customWidth="1"/>
    <col min="6600" max="6601" width="15" style="9" customWidth="1"/>
    <col min="6602" max="6602" width="18.85546875" style="9" customWidth="1"/>
    <col min="6603" max="6603" width="15" style="9" customWidth="1"/>
    <col min="6604" max="6604" width="20.140625" style="9" customWidth="1"/>
    <col min="6605" max="6605" width="12.42578125" style="9" customWidth="1"/>
    <col min="6606" max="6606" width="17.5703125" style="9" customWidth="1"/>
    <col min="6607" max="6607" width="20.140625" style="9" customWidth="1"/>
    <col min="6608" max="6608" width="15" style="9" customWidth="1"/>
    <col min="6609" max="6609" width="17.5703125" style="9" customWidth="1"/>
    <col min="6610" max="6610" width="16.28515625" style="9" customWidth="1"/>
    <col min="6611" max="6613" width="22.7109375" style="9" customWidth="1"/>
    <col min="6614" max="6629" width="16.28515625" style="9" customWidth="1"/>
    <col min="6630" max="6630" width="24" style="9" customWidth="1"/>
    <col min="6631" max="6631" width="20.140625" style="9" customWidth="1"/>
    <col min="6632" max="6633" width="22.7109375" style="9" customWidth="1"/>
    <col min="6634" max="6635" width="16.28515625" style="9" customWidth="1"/>
    <col min="6636" max="6638" width="20.140625" style="9" customWidth="1"/>
    <col min="6639" max="6643" width="16.28515625" style="9" customWidth="1"/>
    <col min="6644" max="6645" width="21.42578125" style="9" customWidth="1"/>
    <col min="6646" max="6646" width="20.140625" style="9" customWidth="1"/>
    <col min="6647" max="6648" width="16.28515625" style="9" customWidth="1"/>
    <col min="6649" max="6649" width="12.42578125" style="9" customWidth="1"/>
    <col min="6650" max="6650" width="27.85546875" style="9" customWidth="1"/>
    <col min="6651" max="6651" width="29.140625" style="9" customWidth="1"/>
    <col min="6652" max="6653" width="12.42578125" style="9" customWidth="1"/>
    <col min="6654" max="6656" width="20.140625" style="9" customWidth="1"/>
    <col min="6657" max="6657" width="21.42578125" style="9" customWidth="1"/>
    <col min="6658" max="6658" width="24" style="9" customWidth="1"/>
    <col min="6659" max="6659" width="20.140625" style="9" customWidth="1"/>
    <col min="6660" max="6810" width="12.42578125" style="9" customWidth="1"/>
    <col min="6811" max="6811" width="21.42578125" style="9" customWidth="1"/>
    <col min="6812" max="6812" width="26.5703125" style="9" customWidth="1"/>
    <col min="6813" max="6815" width="21.42578125" style="9" customWidth="1"/>
    <col min="6816" max="6817" width="13.7109375" style="9" customWidth="1"/>
    <col min="6818" max="6819" width="9.85546875" style="9" customWidth="1"/>
    <col min="6820" max="6820" width="12.42578125" style="9" customWidth="1"/>
    <col min="6821" max="6821" width="21.42578125" style="9" customWidth="1"/>
    <col min="6822" max="6822" width="15" style="9" customWidth="1"/>
    <col min="6823" max="6823" width="12.42578125" style="9" customWidth="1"/>
    <col min="6824" max="6824" width="13.7109375" style="9" customWidth="1"/>
    <col min="6825" max="6825" width="15" style="9" customWidth="1"/>
    <col min="6826" max="6826" width="16.28515625" style="9" customWidth="1"/>
    <col min="6827" max="6827" width="17.5703125" style="9" customWidth="1"/>
    <col min="6828" max="6829" width="16.28515625" style="9" customWidth="1"/>
    <col min="6830" max="6833" width="24" style="9" customWidth="1"/>
    <col min="6834" max="6834" width="11.140625" style="9" customWidth="1"/>
    <col min="6835" max="6835" width="18.85546875" style="9" customWidth="1"/>
    <col min="6836" max="6836" width="20.140625" style="9" customWidth="1"/>
    <col min="6837" max="6837" width="21.42578125" style="9" customWidth="1"/>
    <col min="6838" max="6838" width="16.28515625" style="9" customWidth="1"/>
    <col min="6839" max="6840" width="8.5703125" style="9" customWidth="1"/>
    <col min="6841" max="6841" width="16.28515625" style="9" customWidth="1"/>
    <col min="6842" max="6843" width="18.85546875" style="9" customWidth="1"/>
    <col min="6844" max="6845" width="12.42578125" style="9" customWidth="1"/>
    <col min="6846" max="6847" width="15" style="9" customWidth="1"/>
    <col min="6848" max="6848" width="12.42578125" style="9" customWidth="1"/>
    <col min="6849" max="6849" width="6" style="9" customWidth="1"/>
    <col min="6850" max="6850" width="20.140625" style="9" customWidth="1"/>
    <col min="6851" max="6851" width="26.5703125" style="9" customWidth="1"/>
    <col min="6852" max="6852" width="7.28515625" style="9" customWidth="1"/>
    <col min="6853" max="6853" width="20.140625" style="9" customWidth="1"/>
    <col min="6854" max="6854" width="21.42578125" style="9" customWidth="1"/>
    <col min="6855" max="6855" width="17.5703125" style="9" customWidth="1"/>
    <col min="6856" max="6857" width="15" style="9" customWidth="1"/>
    <col min="6858" max="6858" width="18.85546875" style="9" customWidth="1"/>
    <col min="6859" max="6859" width="15" style="9" customWidth="1"/>
    <col min="6860" max="6860" width="20.140625" style="9" customWidth="1"/>
    <col min="6861" max="6861" width="12.42578125" style="9" customWidth="1"/>
    <col min="6862" max="6862" width="17.5703125" style="9" customWidth="1"/>
    <col min="6863" max="6863" width="20.140625" style="9" customWidth="1"/>
    <col min="6864" max="6864" width="15" style="9" customWidth="1"/>
    <col min="6865" max="6865" width="17.5703125" style="9" customWidth="1"/>
    <col min="6866" max="6866" width="16.28515625" style="9" customWidth="1"/>
    <col min="6867" max="6869" width="22.7109375" style="9" customWidth="1"/>
    <col min="6870" max="6885" width="16.28515625" style="9" customWidth="1"/>
    <col min="6886" max="6886" width="24" style="9" customWidth="1"/>
    <col min="6887" max="6887" width="20.140625" style="9" customWidth="1"/>
    <col min="6888" max="6889" width="22.7109375" style="9" customWidth="1"/>
    <col min="6890" max="6891" width="16.28515625" style="9" customWidth="1"/>
    <col min="6892" max="6894" width="20.140625" style="9" customWidth="1"/>
    <col min="6895" max="6899" width="16.28515625" style="9" customWidth="1"/>
    <col min="6900" max="6901" width="21.42578125" style="9" customWidth="1"/>
    <col min="6902" max="6902" width="20.140625" style="9" customWidth="1"/>
    <col min="6903" max="6904" width="16.28515625" style="9" customWidth="1"/>
    <col min="6905" max="6905" width="12.42578125" style="9" customWidth="1"/>
    <col min="6906" max="6906" width="27.85546875" style="9" customWidth="1"/>
    <col min="6907" max="6907" width="29.140625" style="9" customWidth="1"/>
    <col min="6908" max="6909" width="12.42578125" style="9" customWidth="1"/>
    <col min="6910" max="6912" width="20.140625" style="9" customWidth="1"/>
    <col min="6913" max="6913" width="21.42578125" style="9" customWidth="1"/>
    <col min="6914" max="6914" width="24" style="9" customWidth="1"/>
    <col min="6915" max="6915" width="20.140625" style="9" customWidth="1"/>
    <col min="6916" max="7066" width="12.42578125" style="9" customWidth="1"/>
    <col min="7067" max="7067" width="21.42578125" style="9" customWidth="1"/>
    <col min="7068" max="7068" width="26.5703125" style="9" customWidth="1"/>
    <col min="7069" max="7071" width="21.42578125" style="9" customWidth="1"/>
    <col min="7072" max="7073" width="13.7109375" style="9" customWidth="1"/>
    <col min="7074" max="7075" width="9.85546875" style="9" customWidth="1"/>
    <col min="7076" max="7076" width="12.42578125" style="9" customWidth="1"/>
    <col min="7077" max="7077" width="21.42578125" style="9" customWidth="1"/>
    <col min="7078" max="7078" width="15" style="9" customWidth="1"/>
    <col min="7079" max="7079" width="12.42578125" style="9" customWidth="1"/>
    <col min="7080" max="7080" width="13.7109375" style="9" customWidth="1"/>
    <col min="7081" max="7081" width="15" style="9" customWidth="1"/>
    <col min="7082" max="7082" width="16.28515625" style="9" customWidth="1"/>
    <col min="7083" max="7083" width="17.5703125" style="9" customWidth="1"/>
    <col min="7084" max="7085" width="16.28515625" style="9" customWidth="1"/>
    <col min="7086" max="7089" width="24" style="9" customWidth="1"/>
    <col min="7090" max="7090" width="11.140625" style="9" customWidth="1"/>
    <col min="7091" max="7091" width="18.85546875" style="9" customWidth="1"/>
    <col min="7092" max="7092" width="20.140625" style="9" customWidth="1"/>
    <col min="7093" max="7093" width="21.42578125" style="9" customWidth="1"/>
    <col min="7094" max="7094" width="16.28515625" style="9" customWidth="1"/>
    <col min="7095" max="7096" width="8.5703125" style="9" customWidth="1"/>
    <col min="7097" max="7097" width="16.28515625" style="9" customWidth="1"/>
    <col min="7098" max="7099" width="18.85546875" style="9" customWidth="1"/>
    <col min="7100" max="7101" width="12.42578125" style="9" customWidth="1"/>
    <col min="7102" max="7103" width="15" style="9" customWidth="1"/>
    <col min="7104" max="7104" width="12.42578125" style="9" customWidth="1"/>
    <col min="7105" max="7105" width="6" style="9" customWidth="1"/>
    <col min="7106" max="7106" width="20.140625" style="9" customWidth="1"/>
    <col min="7107" max="7107" width="26.5703125" style="9" customWidth="1"/>
    <col min="7108" max="7108" width="7.28515625" style="9" customWidth="1"/>
    <col min="7109" max="7109" width="20.140625" style="9" customWidth="1"/>
    <col min="7110" max="7110" width="21.42578125" style="9" customWidth="1"/>
    <col min="7111" max="7111" width="17.5703125" style="9" customWidth="1"/>
    <col min="7112" max="7113" width="15" style="9" customWidth="1"/>
    <col min="7114" max="7114" width="18.85546875" style="9" customWidth="1"/>
    <col min="7115" max="7115" width="15" style="9" customWidth="1"/>
    <col min="7116" max="7116" width="20.140625" style="9" customWidth="1"/>
    <col min="7117" max="7117" width="12.42578125" style="9" customWidth="1"/>
    <col min="7118" max="7118" width="17.5703125" style="9" customWidth="1"/>
    <col min="7119" max="7119" width="20.140625" style="9" customWidth="1"/>
    <col min="7120" max="7120" width="15" style="9" customWidth="1"/>
    <col min="7121" max="7121" width="17.5703125" style="9" customWidth="1"/>
    <col min="7122" max="7122" width="16.28515625" style="9" customWidth="1"/>
    <col min="7123" max="7125" width="22.7109375" style="9" customWidth="1"/>
    <col min="7126" max="7141" width="16.28515625" style="9" customWidth="1"/>
    <col min="7142" max="7142" width="24" style="9" customWidth="1"/>
    <col min="7143" max="7143" width="20.140625" style="9" customWidth="1"/>
    <col min="7144" max="7145" width="22.7109375" style="9" customWidth="1"/>
    <col min="7146" max="7147" width="16.28515625" style="9" customWidth="1"/>
    <col min="7148" max="7150" width="20.140625" style="9" customWidth="1"/>
    <col min="7151" max="7155" width="16.28515625" style="9" customWidth="1"/>
    <col min="7156" max="7157" width="21.42578125" style="9" customWidth="1"/>
    <col min="7158" max="7158" width="20.140625" style="9" customWidth="1"/>
    <col min="7159" max="7160" width="16.28515625" style="9" customWidth="1"/>
    <col min="7161" max="7161" width="12.42578125" style="9" customWidth="1"/>
    <col min="7162" max="7162" width="27.85546875" style="9" customWidth="1"/>
    <col min="7163" max="7163" width="29.140625" style="9" customWidth="1"/>
    <col min="7164" max="7165" width="12.42578125" style="9" customWidth="1"/>
    <col min="7166" max="7168" width="20.140625" style="9" customWidth="1"/>
    <col min="7169" max="7169" width="21.42578125" style="9" customWidth="1"/>
    <col min="7170" max="7170" width="24" style="9" customWidth="1"/>
    <col min="7171" max="7171" width="20.140625" style="9" customWidth="1"/>
    <col min="7172" max="7322" width="12.42578125" style="9" customWidth="1"/>
    <col min="7323" max="7323" width="21.42578125" style="9" customWidth="1"/>
    <col min="7324" max="7324" width="26.5703125" style="9" customWidth="1"/>
    <col min="7325" max="7327" width="21.42578125" style="9" customWidth="1"/>
    <col min="7328" max="7329" width="13.7109375" style="9" customWidth="1"/>
    <col min="7330" max="7331" width="9.85546875" style="9" customWidth="1"/>
    <col min="7332" max="7332" width="12.42578125" style="9" customWidth="1"/>
    <col min="7333" max="7333" width="21.42578125" style="9" customWidth="1"/>
    <col min="7334" max="7334" width="15" style="9" customWidth="1"/>
    <col min="7335" max="7335" width="12.42578125" style="9" customWidth="1"/>
    <col min="7336" max="7336" width="13.7109375" style="9" customWidth="1"/>
    <col min="7337" max="7337" width="15" style="9" customWidth="1"/>
    <col min="7338" max="7338" width="16.28515625" style="9" customWidth="1"/>
    <col min="7339" max="7339" width="17.5703125" style="9" customWidth="1"/>
    <col min="7340" max="7341" width="16.28515625" style="9" customWidth="1"/>
    <col min="7342" max="7345" width="24" style="9" customWidth="1"/>
    <col min="7346" max="7346" width="11.140625" style="9" customWidth="1"/>
    <col min="7347" max="7347" width="18.85546875" style="9" customWidth="1"/>
    <col min="7348" max="7348" width="20.140625" style="9" customWidth="1"/>
    <col min="7349" max="7349" width="21.42578125" style="9" customWidth="1"/>
    <col min="7350" max="7350" width="16.28515625" style="9" customWidth="1"/>
    <col min="7351" max="7352" width="8.5703125" style="9" customWidth="1"/>
    <col min="7353" max="7353" width="16.28515625" style="9" customWidth="1"/>
    <col min="7354" max="7355" width="18.85546875" style="9" customWidth="1"/>
    <col min="7356" max="7357" width="12.42578125" style="9" customWidth="1"/>
    <col min="7358" max="7359" width="15" style="9" customWidth="1"/>
    <col min="7360" max="7360" width="12.42578125" style="9" customWidth="1"/>
    <col min="7361" max="7361" width="6" style="9" customWidth="1"/>
    <col min="7362" max="7362" width="20.140625" style="9" customWidth="1"/>
    <col min="7363" max="7363" width="26.5703125" style="9" customWidth="1"/>
    <col min="7364" max="7364" width="7.28515625" style="9" customWidth="1"/>
    <col min="7365" max="7365" width="20.140625" style="9" customWidth="1"/>
    <col min="7366" max="7366" width="21.42578125" style="9" customWidth="1"/>
    <col min="7367" max="7367" width="17.5703125" style="9" customWidth="1"/>
    <col min="7368" max="7369" width="15" style="9" customWidth="1"/>
    <col min="7370" max="7370" width="18.85546875" style="9" customWidth="1"/>
    <col min="7371" max="7371" width="15" style="9" customWidth="1"/>
    <col min="7372" max="7372" width="20.140625" style="9" customWidth="1"/>
    <col min="7373" max="7373" width="12.42578125" style="9" customWidth="1"/>
    <col min="7374" max="7374" width="17.5703125" style="9" customWidth="1"/>
    <col min="7375" max="7375" width="20.140625" style="9" customWidth="1"/>
    <col min="7376" max="7376" width="15" style="9" customWidth="1"/>
    <col min="7377" max="7377" width="17.5703125" style="9" customWidth="1"/>
    <col min="7378" max="7378" width="16.28515625" style="9" customWidth="1"/>
    <col min="7379" max="7381" width="22.7109375" style="9" customWidth="1"/>
    <col min="7382" max="7397" width="16.28515625" style="9" customWidth="1"/>
    <col min="7398" max="7398" width="24" style="9" customWidth="1"/>
    <col min="7399" max="7399" width="20.140625" style="9" customWidth="1"/>
    <col min="7400" max="7401" width="22.7109375" style="9" customWidth="1"/>
    <col min="7402" max="7403" width="16.28515625" style="9" customWidth="1"/>
    <col min="7404" max="7406" width="20.140625" style="9" customWidth="1"/>
    <col min="7407" max="7411" width="16.28515625" style="9" customWidth="1"/>
    <col min="7412" max="7413" width="21.42578125" style="9" customWidth="1"/>
    <col min="7414" max="7414" width="20.140625" style="9" customWidth="1"/>
    <col min="7415" max="7416" width="16.28515625" style="9" customWidth="1"/>
    <col min="7417" max="7417" width="12.42578125" style="9" customWidth="1"/>
    <col min="7418" max="7418" width="27.85546875" style="9" customWidth="1"/>
    <col min="7419" max="7419" width="29.140625" style="9" customWidth="1"/>
    <col min="7420" max="7421" width="12.42578125" style="9" customWidth="1"/>
    <col min="7422" max="7424" width="20.140625" style="9" customWidth="1"/>
    <col min="7425" max="7425" width="21.42578125" style="9" customWidth="1"/>
    <col min="7426" max="7426" width="24" style="9" customWidth="1"/>
    <col min="7427" max="7427" width="20.140625" style="9" customWidth="1"/>
    <col min="7428" max="7578" width="12.42578125" style="9" customWidth="1"/>
    <col min="7579" max="7579" width="21.42578125" style="9" customWidth="1"/>
    <col min="7580" max="7580" width="26.5703125" style="9" customWidth="1"/>
    <col min="7581" max="7583" width="21.42578125" style="9" customWidth="1"/>
    <col min="7584" max="7585" width="13.7109375" style="9" customWidth="1"/>
    <col min="7586" max="7587" width="9.85546875" style="9" customWidth="1"/>
    <col min="7588" max="7588" width="12.42578125" style="9" customWidth="1"/>
    <col min="7589" max="7589" width="21.42578125" style="9" customWidth="1"/>
    <col min="7590" max="7590" width="15" style="9" customWidth="1"/>
    <col min="7591" max="7591" width="12.42578125" style="9" customWidth="1"/>
    <col min="7592" max="7592" width="13.7109375" style="9" customWidth="1"/>
    <col min="7593" max="7593" width="15" style="9" customWidth="1"/>
    <col min="7594" max="7594" width="16.28515625" style="9" customWidth="1"/>
    <col min="7595" max="7595" width="17.5703125" style="9" customWidth="1"/>
    <col min="7596" max="7597" width="16.28515625" style="9" customWidth="1"/>
    <col min="7598" max="7601" width="24" style="9" customWidth="1"/>
    <col min="7602" max="7602" width="11.140625" style="9" customWidth="1"/>
    <col min="7603" max="7603" width="18.85546875" style="9" customWidth="1"/>
    <col min="7604" max="7604" width="20.140625" style="9" customWidth="1"/>
    <col min="7605" max="7605" width="21.42578125" style="9" customWidth="1"/>
    <col min="7606" max="7606" width="16.28515625" style="9" customWidth="1"/>
    <col min="7607" max="7608" width="8.5703125" style="9" customWidth="1"/>
    <col min="7609" max="7609" width="16.28515625" style="9" customWidth="1"/>
    <col min="7610" max="7611" width="18.85546875" style="9" customWidth="1"/>
    <col min="7612" max="7613" width="12.42578125" style="9" customWidth="1"/>
    <col min="7614" max="7615" width="15" style="9" customWidth="1"/>
    <col min="7616" max="7616" width="12.42578125" style="9" customWidth="1"/>
    <col min="7617" max="7617" width="6" style="9" customWidth="1"/>
    <col min="7618" max="7618" width="20.140625" style="9" customWidth="1"/>
    <col min="7619" max="7619" width="26.5703125" style="9" customWidth="1"/>
    <col min="7620" max="7620" width="7.28515625" style="9" customWidth="1"/>
    <col min="7621" max="7621" width="20.140625" style="9" customWidth="1"/>
    <col min="7622" max="7622" width="21.42578125" style="9" customWidth="1"/>
    <col min="7623" max="7623" width="17.5703125" style="9" customWidth="1"/>
    <col min="7624" max="7625" width="15" style="9" customWidth="1"/>
    <col min="7626" max="7626" width="18.85546875" style="9" customWidth="1"/>
    <col min="7627" max="7627" width="15" style="9" customWidth="1"/>
    <col min="7628" max="7628" width="20.140625" style="9" customWidth="1"/>
    <col min="7629" max="7629" width="12.42578125" style="9" customWidth="1"/>
    <col min="7630" max="7630" width="17.5703125" style="9" customWidth="1"/>
    <col min="7631" max="7631" width="20.140625" style="9" customWidth="1"/>
    <col min="7632" max="7632" width="15" style="9" customWidth="1"/>
    <col min="7633" max="7633" width="17.5703125" style="9" customWidth="1"/>
    <col min="7634" max="7634" width="16.28515625" style="9" customWidth="1"/>
    <col min="7635" max="7637" width="22.7109375" style="9" customWidth="1"/>
    <col min="7638" max="7653" width="16.28515625" style="9" customWidth="1"/>
    <col min="7654" max="7654" width="24" style="9" customWidth="1"/>
    <col min="7655" max="7655" width="20.140625" style="9" customWidth="1"/>
    <col min="7656" max="7657" width="22.7109375" style="9" customWidth="1"/>
    <col min="7658" max="7659" width="16.28515625" style="9" customWidth="1"/>
    <col min="7660" max="7662" width="20.140625" style="9" customWidth="1"/>
    <col min="7663" max="7667" width="16.28515625" style="9" customWidth="1"/>
    <col min="7668" max="7669" width="21.42578125" style="9" customWidth="1"/>
    <col min="7670" max="7670" width="20.140625" style="9" customWidth="1"/>
    <col min="7671" max="7672" width="16.28515625" style="9" customWidth="1"/>
    <col min="7673" max="7673" width="12.42578125" style="9" customWidth="1"/>
    <col min="7674" max="7674" width="27.85546875" style="9" customWidth="1"/>
    <col min="7675" max="7675" width="29.140625" style="9" customWidth="1"/>
    <col min="7676" max="7677" width="12.42578125" style="9" customWidth="1"/>
    <col min="7678" max="7680" width="20.140625" style="9" customWidth="1"/>
    <col min="7681" max="7681" width="21.42578125" style="9" customWidth="1"/>
    <col min="7682" max="7682" width="24" style="9" customWidth="1"/>
    <col min="7683" max="7683" width="20.140625" style="9" customWidth="1"/>
    <col min="7684" max="7834" width="12.42578125" style="9" customWidth="1"/>
    <col min="7835" max="7835" width="21.42578125" style="9" customWidth="1"/>
    <col min="7836" max="7836" width="26.5703125" style="9" customWidth="1"/>
    <col min="7837" max="7839" width="21.42578125" style="9" customWidth="1"/>
    <col min="7840" max="7841" width="13.7109375" style="9" customWidth="1"/>
    <col min="7842" max="7843" width="9.85546875" style="9" customWidth="1"/>
    <col min="7844" max="7844" width="12.42578125" style="9" customWidth="1"/>
    <col min="7845" max="7845" width="21.42578125" style="9" customWidth="1"/>
    <col min="7846" max="7846" width="15" style="9" customWidth="1"/>
    <col min="7847" max="7847" width="12.42578125" style="9" customWidth="1"/>
    <col min="7848" max="7848" width="13.7109375" style="9" customWidth="1"/>
    <col min="7849" max="7849" width="15" style="9" customWidth="1"/>
    <col min="7850" max="7850" width="16.28515625" style="9" customWidth="1"/>
    <col min="7851" max="7851" width="17.5703125" style="9" customWidth="1"/>
    <col min="7852" max="7853" width="16.28515625" style="9" customWidth="1"/>
    <col min="7854" max="7857" width="24" style="9" customWidth="1"/>
    <col min="7858" max="7858" width="11.140625" style="9" customWidth="1"/>
    <col min="7859" max="7859" width="18.85546875" style="9" customWidth="1"/>
    <col min="7860" max="7860" width="20.140625" style="9" customWidth="1"/>
    <col min="7861" max="7861" width="21.42578125" style="9" customWidth="1"/>
    <col min="7862" max="7862" width="16.28515625" style="9" customWidth="1"/>
    <col min="7863" max="7864" width="8.5703125" style="9" customWidth="1"/>
    <col min="7865" max="7865" width="16.28515625" style="9" customWidth="1"/>
    <col min="7866" max="7867" width="18.85546875" style="9" customWidth="1"/>
    <col min="7868" max="7869" width="12.42578125" style="9" customWidth="1"/>
    <col min="7870" max="7871" width="15" style="9" customWidth="1"/>
    <col min="7872" max="7872" width="12.42578125" style="9" customWidth="1"/>
    <col min="7873" max="7873" width="6" style="9" customWidth="1"/>
    <col min="7874" max="7874" width="20.140625" style="9" customWidth="1"/>
    <col min="7875" max="7875" width="26.5703125" style="9" customWidth="1"/>
    <col min="7876" max="7876" width="7.28515625" style="9" customWidth="1"/>
    <col min="7877" max="7877" width="20.140625" style="9" customWidth="1"/>
    <col min="7878" max="7878" width="21.42578125" style="9" customWidth="1"/>
    <col min="7879" max="7879" width="17.5703125" style="9" customWidth="1"/>
    <col min="7880" max="7881" width="15" style="9" customWidth="1"/>
    <col min="7882" max="7882" width="18.85546875" style="9" customWidth="1"/>
    <col min="7883" max="7883" width="15" style="9" customWidth="1"/>
    <col min="7884" max="7884" width="20.140625" style="9" customWidth="1"/>
    <col min="7885" max="7885" width="12.42578125" style="9" customWidth="1"/>
    <col min="7886" max="7886" width="17.5703125" style="9" customWidth="1"/>
    <col min="7887" max="7887" width="20.140625" style="9" customWidth="1"/>
    <col min="7888" max="7888" width="15" style="9" customWidth="1"/>
    <col min="7889" max="7889" width="17.5703125" style="9" customWidth="1"/>
    <col min="7890" max="7890" width="16.28515625" style="9" customWidth="1"/>
    <col min="7891" max="7893" width="22.7109375" style="9" customWidth="1"/>
    <col min="7894" max="7909" width="16.28515625" style="9" customWidth="1"/>
    <col min="7910" max="7910" width="24" style="9" customWidth="1"/>
    <col min="7911" max="7911" width="20.140625" style="9" customWidth="1"/>
    <col min="7912" max="7913" width="22.7109375" style="9" customWidth="1"/>
    <col min="7914" max="7915" width="16.28515625" style="9" customWidth="1"/>
    <col min="7916" max="7918" width="20.140625" style="9" customWidth="1"/>
    <col min="7919" max="7923" width="16.28515625" style="9" customWidth="1"/>
    <col min="7924" max="7925" width="21.42578125" style="9" customWidth="1"/>
    <col min="7926" max="7926" width="20.140625" style="9" customWidth="1"/>
    <col min="7927" max="7928" width="16.28515625" style="9" customWidth="1"/>
    <col min="7929" max="7929" width="12.42578125" style="9" customWidth="1"/>
    <col min="7930" max="7930" width="27.85546875" style="9" customWidth="1"/>
    <col min="7931" max="7931" width="29.140625" style="9" customWidth="1"/>
    <col min="7932" max="7933" width="12.42578125" style="9" customWidth="1"/>
    <col min="7934" max="7936" width="20.140625" style="9" customWidth="1"/>
    <col min="7937" max="7937" width="21.42578125" style="9" customWidth="1"/>
    <col min="7938" max="7938" width="24" style="9" customWidth="1"/>
    <col min="7939" max="7939" width="20.140625" style="9" customWidth="1"/>
    <col min="7940" max="8090" width="12.42578125" style="9" customWidth="1"/>
    <col min="8091" max="8091" width="21.42578125" style="9" customWidth="1"/>
    <col min="8092" max="8092" width="26.5703125" style="9" customWidth="1"/>
    <col min="8093" max="8095" width="21.42578125" style="9" customWidth="1"/>
    <col min="8096" max="8097" width="13.7109375" style="9" customWidth="1"/>
    <col min="8098" max="8099" width="9.85546875" style="9" customWidth="1"/>
    <col min="8100" max="8100" width="12.42578125" style="9" customWidth="1"/>
    <col min="8101" max="8101" width="21.42578125" style="9" customWidth="1"/>
    <col min="8102" max="8102" width="15" style="9" customWidth="1"/>
    <col min="8103" max="8103" width="12.42578125" style="9" customWidth="1"/>
    <col min="8104" max="8104" width="13.7109375" style="9" customWidth="1"/>
    <col min="8105" max="8105" width="15" style="9" customWidth="1"/>
    <col min="8106" max="8106" width="16.28515625" style="9" customWidth="1"/>
    <col min="8107" max="8107" width="17.5703125" style="9" customWidth="1"/>
    <col min="8108" max="8109" width="16.28515625" style="9" customWidth="1"/>
    <col min="8110" max="8113" width="24" style="9" customWidth="1"/>
    <col min="8114" max="8114" width="11.140625" style="9" customWidth="1"/>
    <col min="8115" max="8115" width="18.85546875" style="9" customWidth="1"/>
    <col min="8116" max="8116" width="20.140625" style="9" customWidth="1"/>
    <col min="8117" max="8117" width="21.42578125" style="9" customWidth="1"/>
    <col min="8118" max="8118" width="16.28515625" style="9" customWidth="1"/>
    <col min="8119" max="8120" width="8.5703125" style="9" customWidth="1"/>
    <col min="8121" max="8121" width="16.28515625" style="9" customWidth="1"/>
    <col min="8122" max="8123" width="18.85546875" style="9" customWidth="1"/>
    <col min="8124" max="8125" width="12.42578125" style="9" customWidth="1"/>
    <col min="8126" max="8127" width="15" style="9" customWidth="1"/>
    <col min="8128" max="8128" width="12.42578125" style="9" customWidth="1"/>
    <col min="8129" max="8129" width="6" style="9" customWidth="1"/>
    <col min="8130" max="8130" width="20.140625" style="9" customWidth="1"/>
    <col min="8131" max="8131" width="26.5703125" style="9" customWidth="1"/>
    <col min="8132" max="8132" width="7.28515625" style="9" customWidth="1"/>
    <col min="8133" max="8133" width="20.140625" style="9" customWidth="1"/>
    <col min="8134" max="8134" width="21.42578125" style="9" customWidth="1"/>
    <col min="8135" max="8135" width="17.5703125" style="9" customWidth="1"/>
    <col min="8136" max="8137" width="15" style="9" customWidth="1"/>
    <col min="8138" max="8138" width="18.85546875" style="9" customWidth="1"/>
    <col min="8139" max="8139" width="15" style="9" customWidth="1"/>
    <col min="8140" max="8140" width="20.140625" style="9" customWidth="1"/>
    <col min="8141" max="8141" width="12.42578125" style="9" customWidth="1"/>
    <col min="8142" max="8142" width="17.5703125" style="9" customWidth="1"/>
    <col min="8143" max="8143" width="20.140625" style="9" customWidth="1"/>
    <col min="8144" max="8144" width="15" style="9" customWidth="1"/>
    <col min="8145" max="8145" width="17.5703125" style="9" customWidth="1"/>
    <col min="8146" max="8146" width="16.28515625" style="9" customWidth="1"/>
    <col min="8147" max="8149" width="22.7109375" style="9" customWidth="1"/>
    <col min="8150" max="8165" width="16.28515625" style="9" customWidth="1"/>
    <col min="8166" max="8166" width="24" style="9" customWidth="1"/>
    <col min="8167" max="8167" width="20.140625" style="9" customWidth="1"/>
    <col min="8168" max="8169" width="22.7109375" style="9" customWidth="1"/>
    <col min="8170" max="8171" width="16.28515625" style="9" customWidth="1"/>
    <col min="8172" max="8174" width="20.140625" style="9" customWidth="1"/>
    <col min="8175" max="8179" width="16.28515625" style="9" customWidth="1"/>
    <col min="8180" max="8181" width="21.42578125" style="9" customWidth="1"/>
    <col min="8182" max="8182" width="20.140625" style="9" customWidth="1"/>
    <col min="8183" max="8184" width="16.28515625" style="9" customWidth="1"/>
    <col min="8185" max="8185" width="12.42578125" style="9" customWidth="1"/>
    <col min="8186" max="8186" width="27.85546875" style="9" customWidth="1"/>
    <col min="8187" max="8187" width="29.140625" style="9" customWidth="1"/>
    <col min="8188" max="8189" width="12.42578125" style="9" customWidth="1"/>
    <col min="8190" max="8192" width="20.140625" style="9" customWidth="1"/>
    <col min="8193" max="8193" width="21.42578125" style="9" customWidth="1"/>
    <col min="8194" max="8194" width="24" style="9" customWidth="1"/>
    <col min="8195" max="8195" width="20.140625" style="9" customWidth="1"/>
    <col min="8196" max="8346" width="12.42578125" style="9" customWidth="1"/>
    <col min="8347" max="8347" width="21.42578125" style="9" customWidth="1"/>
    <col min="8348" max="8348" width="26.5703125" style="9" customWidth="1"/>
    <col min="8349" max="8351" width="21.42578125" style="9" customWidth="1"/>
    <col min="8352" max="8353" width="13.7109375" style="9" customWidth="1"/>
    <col min="8354" max="8355" width="9.85546875" style="9" customWidth="1"/>
    <col min="8356" max="8356" width="12.42578125" style="9" customWidth="1"/>
    <col min="8357" max="8357" width="21.42578125" style="9" customWidth="1"/>
    <col min="8358" max="8358" width="15" style="9" customWidth="1"/>
    <col min="8359" max="8359" width="12.42578125" style="9" customWidth="1"/>
    <col min="8360" max="8360" width="13.7109375" style="9" customWidth="1"/>
    <col min="8361" max="8361" width="15" style="9" customWidth="1"/>
    <col min="8362" max="8362" width="16.28515625" style="9" customWidth="1"/>
    <col min="8363" max="8363" width="17.5703125" style="9" customWidth="1"/>
    <col min="8364" max="8365" width="16.28515625" style="9" customWidth="1"/>
    <col min="8366" max="8369" width="24" style="9" customWidth="1"/>
    <col min="8370" max="8370" width="11.140625" style="9" customWidth="1"/>
    <col min="8371" max="8371" width="18.85546875" style="9" customWidth="1"/>
    <col min="8372" max="8372" width="20.140625" style="9" customWidth="1"/>
    <col min="8373" max="8373" width="21.42578125" style="9" customWidth="1"/>
    <col min="8374" max="8374" width="16.28515625" style="9" customWidth="1"/>
    <col min="8375" max="8376" width="8.5703125" style="9" customWidth="1"/>
    <col min="8377" max="8377" width="16.28515625" style="9" customWidth="1"/>
    <col min="8378" max="8379" width="18.85546875" style="9" customWidth="1"/>
    <col min="8380" max="8381" width="12.42578125" style="9" customWidth="1"/>
    <col min="8382" max="8383" width="15" style="9" customWidth="1"/>
    <col min="8384" max="8384" width="12.42578125" style="9" customWidth="1"/>
    <col min="8385" max="8385" width="6" style="9" customWidth="1"/>
    <col min="8386" max="8386" width="20.140625" style="9" customWidth="1"/>
    <col min="8387" max="8387" width="26.5703125" style="9" customWidth="1"/>
    <col min="8388" max="8388" width="7.28515625" style="9" customWidth="1"/>
    <col min="8389" max="8389" width="20.140625" style="9" customWidth="1"/>
    <col min="8390" max="8390" width="21.42578125" style="9" customWidth="1"/>
    <col min="8391" max="8391" width="17.5703125" style="9" customWidth="1"/>
    <col min="8392" max="8393" width="15" style="9" customWidth="1"/>
    <col min="8394" max="8394" width="18.85546875" style="9" customWidth="1"/>
    <col min="8395" max="8395" width="15" style="9" customWidth="1"/>
    <col min="8396" max="8396" width="20.140625" style="9" customWidth="1"/>
    <col min="8397" max="8397" width="12.42578125" style="9" customWidth="1"/>
    <col min="8398" max="8398" width="17.5703125" style="9" customWidth="1"/>
    <col min="8399" max="8399" width="20.140625" style="9" customWidth="1"/>
    <col min="8400" max="8400" width="15" style="9" customWidth="1"/>
    <col min="8401" max="8401" width="17.5703125" style="9" customWidth="1"/>
    <col min="8402" max="8402" width="16.28515625" style="9" customWidth="1"/>
    <col min="8403" max="8405" width="22.7109375" style="9" customWidth="1"/>
    <col min="8406" max="8421" width="16.28515625" style="9" customWidth="1"/>
    <col min="8422" max="8422" width="24" style="9" customWidth="1"/>
    <col min="8423" max="8423" width="20.140625" style="9" customWidth="1"/>
    <col min="8424" max="8425" width="22.7109375" style="9" customWidth="1"/>
    <col min="8426" max="8427" width="16.28515625" style="9" customWidth="1"/>
    <col min="8428" max="8430" width="20.140625" style="9" customWidth="1"/>
    <col min="8431" max="8435" width="16.28515625" style="9" customWidth="1"/>
    <col min="8436" max="8437" width="21.42578125" style="9" customWidth="1"/>
    <col min="8438" max="8438" width="20.140625" style="9" customWidth="1"/>
    <col min="8439" max="8440" width="16.28515625" style="9" customWidth="1"/>
    <col min="8441" max="8441" width="12.42578125" style="9" customWidth="1"/>
    <col min="8442" max="8442" width="27.85546875" style="9" customWidth="1"/>
    <col min="8443" max="8443" width="29.140625" style="9" customWidth="1"/>
    <col min="8444" max="8445" width="12.42578125" style="9" customWidth="1"/>
    <col min="8446" max="8448" width="20.140625" style="9" customWidth="1"/>
    <col min="8449" max="8449" width="21.42578125" style="9" customWidth="1"/>
    <col min="8450" max="8450" width="24" style="9" customWidth="1"/>
    <col min="8451" max="8451" width="20.140625" style="9" customWidth="1"/>
    <col min="8452" max="8602" width="12.42578125" style="9" customWidth="1"/>
    <col min="8603" max="8603" width="21.42578125" style="9" customWidth="1"/>
    <col min="8604" max="8604" width="26.5703125" style="9" customWidth="1"/>
    <col min="8605" max="8607" width="21.42578125" style="9" customWidth="1"/>
    <col min="8608" max="8609" width="13.7109375" style="9" customWidth="1"/>
    <col min="8610" max="8611" width="9.85546875" style="9" customWidth="1"/>
    <col min="8612" max="8612" width="12.42578125" style="9" customWidth="1"/>
    <col min="8613" max="8613" width="21.42578125" style="9" customWidth="1"/>
    <col min="8614" max="8614" width="15" style="9" customWidth="1"/>
    <col min="8615" max="8615" width="12.42578125" style="9" customWidth="1"/>
    <col min="8616" max="8616" width="13.7109375" style="9" customWidth="1"/>
    <col min="8617" max="8617" width="15" style="9" customWidth="1"/>
    <col min="8618" max="8618" width="16.28515625" style="9" customWidth="1"/>
    <col min="8619" max="8619" width="17.5703125" style="9" customWidth="1"/>
    <col min="8620" max="8621" width="16.28515625" style="9" customWidth="1"/>
    <col min="8622" max="8625" width="24" style="9" customWidth="1"/>
    <col min="8626" max="8626" width="11.140625" style="9" customWidth="1"/>
    <col min="8627" max="8627" width="18.85546875" style="9" customWidth="1"/>
    <col min="8628" max="8628" width="20.140625" style="9" customWidth="1"/>
    <col min="8629" max="8629" width="21.42578125" style="9" customWidth="1"/>
    <col min="8630" max="8630" width="16.28515625" style="9" customWidth="1"/>
    <col min="8631" max="8632" width="8.5703125" style="9" customWidth="1"/>
    <col min="8633" max="8633" width="16.28515625" style="9" customWidth="1"/>
    <col min="8634" max="8635" width="18.85546875" style="9" customWidth="1"/>
    <col min="8636" max="8637" width="12.42578125" style="9" customWidth="1"/>
    <col min="8638" max="8639" width="15" style="9" customWidth="1"/>
    <col min="8640" max="8640" width="12.42578125" style="9" customWidth="1"/>
    <col min="8641" max="8641" width="6" style="9" customWidth="1"/>
    <col min="8642" max="8642" width="20.140625" style="9" customWidth="1"/>
    <col min="8643" max="8643" width="26.5703125" style="9" customWidth="1"/>
    <col min="8644" max="8644" width="7.28515625" style="9" customWidth="1"/>
    <col min="8645" max="8645" width="20.140625" style="9" customWidth="1"/>
    <col min="8646" max="8646" width="21.42578125" style="9" customWidth="1"/>
    <col min="8647" max="8647" width="17.5703125" style="9" customWidth="1"/>
    <col min="8648" max="8649" width="15" style="9" customWidth="1"/>
    <col min="8650" max="8650" width="18.85546875" style="9" customWidth="1"/>
    <col min="8651" max="8651" width="15" style="9" customWidth="1"/>
    <col min="8652" max="8652" width="20.140625" style="9" customWidth="1"/>
    <col min="8653" max="8653" width="12.42578125" style="9" customWidth="1"/>
    <col min="8654" max="8654" width="17.5703125" style="9" customWidth="1"/>
    <col min="8655" max="8655" width="20.140625" style="9" customWidth="1"/>
    <col min="8656" max="8656" width="15" style="9" customWidth="1"/>
    <col min="8657" max="8657" width="17.5703125" style="9" customWidth="1"/>
    <col min="8658" max="8658" width="16.28515625" style="9" customWidth="1"/>
    <col min="8659" max="8661" width="22.7109375" style="9" customWidth="1"/>
    <col min="8662" max="8677" width="16.28515625" style="9" customWidth="1"/>
    <col min="8678" max="8678" width="24" style="9" customWidth="1"/>
    <col min="8679" max="8679" width="20.140625" style="9" customWidth="1"/>
    <col min="8680" max="8681" width="22.7109375" style="9" customWidth="1"/>
    <col min="8682" max="8683" width="16.28515625" style="9" customWidth="1"/>
    <col min="8684" max="8686" width="20.140625" style="9" customWidth="1"/>
    <col min="8687" max="8691" width="16.28515625" style="9" customWidth="1"/>
    <col min="8692" max="8693" width="21.42578125" style="9" customWidth="1"/>
    <col min="8694" max="8694" width="20.140625" style="9" customWidth="1"/>
    <col min="8695" max="8696" width="16.28515625" style="9" customWidth="1"/>
    <col min="8697" max="8697" width="12.42578125" style="9" customWidth="1"/>
    <col min="8698" max="8698" width="27.85546875" style="9" customWidth="1"/>
    <col min="8699" max="8699" width="29.140625" style="9" customWidth="1"/>
    <col min="8700" max="8701" width="12.42578125" style="9" customWidth="1"/>
    <col min="8702" max="8704" width="20.140625" style="9" customWidth="1"/>
    <col min="8705" max="8705" width="21.42578125" style="9" customWidth="1"/>
    <col min="8706" max="8706" width="24" style="9" customWidth="1"/>
    <col min="8707" max="8707" width="20.140625" style="9" customWidth="1"/>
    <col min="8708" max="8858" width="12.42578125" style="9" customWidth="1"/>
    <col min="8859" max="8859" width="21.42578125" style="9" customWidth="1"/>
    <col min="8860" max="8860" width="26.5703125" style="9" customWidth="1"/>
    <col min="8861" max="8863" width="21.42578125" style="9" customWidth="1"/>
    <col min="8864" max="8865" width="13.7109375" style="9" customWidth="1"/>
    <col min="8866" max="8867" width="9.85546875" style="9" customWidth="1"/>
    <col min="8868" max="8868" width="12.42578125" style="9" customWidth="1"/>
    <col min="8869" max="8869" width="21.42578125" style="9" customWidth="1"/>
    <col min="8870" max="8870" width="15" style="9" customWidth="1"/>
    <col min="8871" max="8871" width="12.42578125" style="9" customWidth="1"/>
    <col min="8872" max="8872" width="13.7109375" style="9" customWidth="1"/>
    <col min="8873" max="8873" width="15" style="9" customWidth="1"/>
    <col min="8874" max="8874" width="16.28515625" style="9" customWidth="1"/>
    <col min="8875" max="8875" width="17.5703125" style="9" customWidth="1"/>
    <col min="8876" max="8877" width="16.28515625" style="9" customWidth="1"/>
    <col min="8878" max="8881" width="24" style="9" customWidth="1"/>
    <col min="8882" max="8882" width="11.140625" style="9" customWidth="1"/>
    <col min="8883" max="8883" width="18.85546875" style="9" customWidth="1"/>
    <col min="8884" max="8884" width="20.140625" style="9" customWidth="1"/>
    <col min="8885" max="8885" width="21.42578125" style="9" customWidth="1"/>
    <col min="8886" max="8886" width="16.28515625" style="9" customWidth="1"/>
    <col min="8887" max="8888" width="8.5703125" style="9" customWidth="1"/>
    <col min="8889" max="8889" width="16.28515625" style="9" customWidth="1"/>
    <col min="8890" max="8891" width="18.85546875" style="9" customWidth="1"/>
    <col min="8892" max="8893" width="12.42578125" style="9" customWidth="1"/>
    <col min="8894" max="8895" width="15" style="9" customWidth="1"/>
    <col min="8896" max="8896" width="12.42578125" style="9" customWidth="1"/>
    <col min="8897" max="8897" width="6" style="9" customWidth="1"/>
    <col min="8898" max="8898" width="20.140625" style="9" customWidth="1"/>
    <col min="8899" max="8899" width="26.5703125" style="9" customWidth="1"/>
    <col min="8900" max="8900" width="7.28515625" style="9" customWidth="1"/>
    <col min="8901" max="8901" width="20.140625" style="9" customWidth="1"/>
    <col min="8902" max="8902" width="21.42578125" style="9" customWidth="1"/>
    <col min="8903" max="8903" width="17.5703125" style="9" customWidth="1"/>
    <col min="8904" max="8905" width="15" style="9" customWidth="1"/>
    <col min="8906" max="8906" width="18.85546875" style="9" customWidth="1"/>
    <col min="8907" max="8907" width="15" style="9" customWidth="1"/>
    <col min="8908" max="8908" width="20.140625" style="9" customWidth="1"/>
    <col min="8909" max="8909" width="12.42578125" style="9" customWidth="1"/>
    <col min="8910" max="8910" width="17.5703125" style="9" customWidth="1"/>
    <col min="8911" max="8911" width="20.140625" style="9" customWidth="1"/>
    <col min="8912" max="8912" width="15" style="9" customWidth="1"/>
    <col min="8913" max="8913" width="17.5703125" style="9" customWidth="1"/>
    <col min="8914" max="8914" width="16.28515625" style="9" customWidth="1"/>
    <col min="8915" max="8917" width="22.7109375" style="9" customWidth="1"/>
    <col min="8918" max="8933" width="16.28515625" style="9" customWidth="1"/>
    <col min="8934" max="8934" width="24" style="9" customWidth="1"/>
    <col min="8935" max="8935" width="20.140625" style="9" customWidth="1"/>
    <col min="8936" max="8937" width="22.7109375" style="9" customWidth="1"/>
    <col min="8938" max="8939" width="16.28515625" style="9" customWidth="1"/>
    <col min="8940" max="8942" width="20.140625" style="9" customWidth="1"/>
    <col min="8943" max="8947" width="16.28515625" style="9" customWidth="1"/>
    <col min="8948" max="8949" width="21.42578125" style="9" customWidth="1"/>
    <col min="8950" max="8950" width="20.140625" style="9" customWidth="1"/>
    <col min="8951" max="8952" width="16.28515625" style="9" customWidth="1"/>
    <col min="8953" max="8953" width="12.42578125" style="9" customWidth="1"/>
    <col min="8954" max="8954" width="27.85546875" style="9" customWidth="1"/>
    <col min="8955" max="8955" width="29.140625" style="9" customWidth="1"/>
    <col min="8956" max="8957" width="12.42578125" style="9" customWidth="1"/>
    <col min="8958" max="8960" width="20.140625" style="9" customWidth="1"/>
    <col min="8961" max="8961" width="21.42578125" style="9" customWidth="1"/>
    <col min="8962" max="8962" width="24" style="9" customWidth="1"/>
    <col min="8963" max="8963" width="20.140625" style="9" customWidth="1"/>
    <col min="8964" max="9114" width="12.42578125" style="9" customWidth="1"/>
    <col min="9115" max="9115" width="21.42578125" style="9" customWidth="1"/>
    <col min="9116" max="9116" width="26.5703125" style="9" customWidth="1"/>
    <col min="9117" max="9119" width="21.42578125" style="9" customWidth="1"/>
    <col min="9120" max="9121" width="13.7109375" style="9" customWidth="1"/>
    <col min="9122" max="9123" width="9.85546875" style="9" customWidth="1"/>
    <col min="9124" max="9124" width="12.42578125" style="9" customWidth="1"/>
    <col min="9125" max="9125" width="21.42578125" style="9" customWidth="1"/>
    <col min="9126" max="9126" width="15" style="9" customWidth="1"/>
    <col min="9127" max="9127" width="12.42578125" style="9" customWidth="1"/>
    <col min="9128" max="9128" width="13.7109375" style="9" customWidth="1"/>
    <col min="9129" max="9129" width="15" style="9" customWidth="1"/>
    <col min="9130" max="9130" width="16.28515625" style="9" customWidth="1"/>
    <col min="9131" max="9131" width="17.5703125" style="9" customWidth="1"/>
    <col min="9132" max="9133" width="16.28515625" style="9" customWidth="1"/>
    <col min="9134" max="9137" width="24" style="9" customWidth="1"/>
    <col min="9138" max="9138" width="11.140625" style="9" customWidth="1"/>
    <col min="9139" max="9139" width="18.85546875" style="9" customWidth="1"/>
    <col min="9140" max="9140" width="20.140625" style="9" customWidth="1"/>
    <col min="9141" max="9141" width="21.42578125" style="9" customWidth="1"/>
    <col min="9142" max="9142" width="16.28515625" style="9" customWidth="1"/>
    <col min="9143" max="9144" width="8.5703125" style="9" customWidth="1"/>
    <col min="9145" max="9145" width="16.28515625" style="9" customWidth="1"/>
    <col min="9146" max="9147" width="18.85546875" style="9" customWidth="1"/>
    <col min="9148" max="9149" width="12.42578125" style="9" customWidth="1"/>
    <col min="9150" max="9151" width="15" style="9" customWidth="1"/>
    <col min="9152" max="9152" width="12.42578125" style="9" customWidth="1"/>
    <col min="9153" max="9153" width="6" style="9" customWidth="1"/>
    <col min="9154" max="9154" width="20.140625" style="9" customWidth="1"/>
    <col min="9155" max="9155" width="26.5703125" style="9" customWidth="1"/>
    <col min="9156" max="9156" width="7.28515625" style="9" customWidth="1"/>
    <col min="9157" max="9157" width="20.140625" style="9" customWidth="1"/>
    <col min="9158" max="9158" width="21.42578125" style="9" customWidth="1"/>
    <col min="9159" max="9159" width="17.5703125" style="9" customWidth="1"/>
    <col min="9160" max="9161" width="15" style="9" customWidth="1"/>
    <col min="9162" max="9162" width="18.85546875" style="9" customWidth="1"/>
    <col min="9163" max="9163" width="15" style="9" customWidth="1"/>
    <col min="9164" max="9164" width="20.140625" style="9" customWidth="1"/>
    <col min="9165" max="9165" width="12.42578125" style="9" customWidth="1"/>
    <col min="9166" max="9166" width="17.5703125" style="9" customWidth="1"/>
    <col min="9167" max="9167" width="20.140625" style="9" customWidth="1"/>
    <col min="9168" max="9168" width="15" style="9" customWidth="1"/>
    <col min="9169" max="9169" width="17.5703125" style="9" customWidth="1"/>
    <col min="9170" max="9170" width="16.28515625" style="9" customWidth="1"/>
    <col min="9171" max="9173" width="22.7109375" style="9" customWidth="1"/>
    <col min="9174" max="9189" width="16.28515625" style="9" customWidth="1"/>
    <col min="9190" max="9190" width="24" style="9" customWidth="1"/>
    <col min="9191" max="9191" width="20.140625" style="9" customWidth="1"/>
    <col min="9192" max="9193" width="22.7109375" style="9" customWidth="1"/>
    <col min="9194" max="9195" width="16.28515625" style="9" customWidth="1"/>
    <col min="9196" max="9198" width="20.140625" style="9" customWidth="1"/>
    <col min="9199" max="9203" width="16.28515625" style="9" customWidth="1"/>
    <col min="9204" max="9205" width="21.42578125" style="9" customWidth="1"/>
    <col min="9206" max="9206" width="20.140625" style="9" customWidth="1"/>
    <col min="9207" max="9208" width="16.28515625" style="9" customWidth="1"/>
    <col min="9209" max="9209" width="12.42578125" style="9" customWidth="1"/>
    <col min="9210" max="9210" width="27.85546875" style="9" customWidth="1"/>
    <col min="9211" max="9211" width="29.140625" style="9" customWidth="1"/>
    <col min="9212" max="9213" width="12.42578125" style="9" customWidth="1"/>
    <col min="9214" max="9216" width="20.140625" style="9" customWidth="1"/>
    <col min="9217" max="9217" width="21.42578125" style="9" customWidth="1"/>
    <col min="9218" max="9218" width="24" style="9" customWidth="1"/>
    <col min="9219" max="9219" width="20.140625" style="9" customWidth="1"/>
    <col min="9220" max="9370" width="12.42578125" style="9" customWidth="1"/>
    <col min="9371" max="9371" width="21.42578125" style="9" customWidth="1"/>
    <col min="9372" max="9372" width="26.5703125" style="9" customWidth="1"/>
    <col min="9373" max="9375" width="21.42578125" style="9" customWidth="1"/>
    <col min="9376" max="9377" width="13.7109375" style="9" customWidth="1"/>
    <col min="9378" max="9379" width="9.85546875" style="9" customWidth="1"/>
    <col min="9380" max="9380" width="12.42578125" style="9" customWidth="1"/>
    <col min="9381" max="9381" width="21.42578125" style="9" customWidth="1"/>
    <col min="9382" max="9382" width="15" style="9" customWidth="1"/>
    <col min="9383" max="9383" width="12.42578125" style="9" customWidth="1"/>
    <col min="9384" max="9384" width="13.7109375" style="9" customWidth="1"/>
    <col min="9385" max="9385" width="15" style="9" customWidth="1"/>
    <col min="9386" max="9386" width="16.28515625" style="9" customWidth="1"/>
    <col min="9387" max="9387" width="17.5703125" style="9" customWidth="1"/>
    <col min="9388" max="9389" width="16.28515625" style="9" customWidth="1"/>
    <col min="9390" max="9393" width="24" style="9" customWidth="1"/>
    <col min="9394" max="9394" width="11.140625" style="9" customWidth="1"/>
    <col min="9395" max="9395" width="18.85546875" style="9" customWidth="1"/>
    <col min="9396" max="9396" width="20.140625" style="9" customWidth="1"/>
    <col min="9397" max="9397" width="21.42578125" style="9" customWidth="1"/>
    <col min="9398" max="9398" width="16.28515625" style="9" customWidth="1"/>
    <col min="9399" max="9400" width="8.5703125" style="9" customWidth="1"/>
    <col min="9401" max="9401" width="16.28515625" style="9" customWidth="1"/>
    <col min="9402" max="9403" width="18.85546875" style="9" customWidth="1"/>
    <col min="9404" max="9405" width="12.42578125" style="9" customWidth="1"/>
    <col min="9406" max="9407" width="15" style="9" customWidth="1"/>
    <col min="9408" max="9408" width="12.42578125" style="9" customWidth="1"/>
    <col min="9409" max="9409" width="6" style="9" customWidth="1"/>
    <col min="9410" max="9410" width="20.140625" style="9" customWidth="1"/>
    <col min="9411" max="9411" width="26.5703125" style="9" customWidth="1"/>
    <col min="9412" max="9412" width="7.28515625" style="9" customWidth="1"/>
    <col min="9413" max="9413" width="20.140625" style="9" customWidth="1"/>
    <col min="9414" max="9414" width="21.42578125" style="9" customWidth="1"/>
    <col min="9415" max="9415" width="17.5703125" style="9" customWidth="1"/>
    <col min="9416" max="9417" width="15" style="9" customWidth="1"/>
    <col min="9418" max="9418" width="18.85546875" style="9" customWidth="1"/>
    <col min="9419" max="9419" width="15" style="9" customWidth="1"/>
    <col min="9420" max="9420" width="20.140625" style="9" customWidth="1"/>
    <col min="9421" max="9421" width="12.42578125" style="9" customWidth="1"/>
    <col min="9422" max="9422" width="17.5703125" style="9" customWidth="1"/>
    <col min="9423" max="9423" width="20.140625" style="9" customWidth="1"/>
    <col min="9424" max="9424" width="15" style="9" customWidth="1"/>
    <col min="9425" max="9425" width="17.5703125" style="9" customWidth="1"/>
    <col min="9426" max="9426" width="16.28515625" style="9" customWidth="1"/>
    <col min="9427" max="9429" width="22.7109375" style="9" customWidth="1"/>
    <col min="9430" max="9445" width="16.28515625" style="9" customWidth="1"/>
    <col min="9446" max="9446" width="24" style="9" customWidth="1"/>
    <col min="9447" max="9447" width="20.140625" style="9" customWidth="1"/>
    <col min="9448" max="9449" width="22.7109375" style="9" customWidth="1"/>
    <col min="9450" max="9451" width="16.28515625" style="9" customWidth="1"/>
    <col min="9452" max="9454" width="20.140625" style="9" customWidth="1"/>
    <col min="9455" max="9459" width="16.28515625" style="9" customWidth="1"/>
    <col min="9460" max="9461" width="21.42578125" style="9" customWidth="1"/>
    <col min="9462" max="9462" width="20.140625" style="9" customWidth="1"/>
    <col min="9463" max="9464" width="16.28515625" style="9" customWidth="1"/>
    <col min="9465" max="9465" width="12.42578125" style="9" customWidth="1"/>
    <col min="9466" max="9466" width="27.85546875" style="9" customWidth="1"/>
    <col min="9467" max="9467" width="29.140625" style="9" customWidth="1"/>
    <col min="9468" max="9469" width="12.42578125" style="9" customWidth="1"/>
    <col min="9470" max="9472" width="20.140625" style="9" customWidth="1"/>
    <col min="9473" max="9473" width="21.42578125" style="9" customWidth="1"/>
    <col min="9474" max="9474" width="24" style="9" customWidth="1"/>
    <col min="9475" max="9475" width="20.140625" style="9" customWidth="1"/>
    <col min="9476" max="9626" width="12.42578125" style="9" customWidth="1"/>
    <col min="9627" max="9627" width="21.42578125" style="9" customWidth="1"/>
    <col min="9628" max="9628" width="26.5703125" style="9" customWidth="1"/>
    <col min="9629" max="9631" width="21.42578125" style="9" customWidth="1"/>
    <col min="9632" max="9633" width="13.7109375" style="9" customWidth="1"/>
    <col min="9634" max="9635" width="9.85546875" style="9" customWidth="1"/>
    <col min="9636" max="9636" width="12.42578125" style="9" customWidth="1"/>
    <col min="9637" max="9637" width="21.42578125" style="9" customWidth="1"/>
    <col min="9638" max="9638" width="15" style="9" customWidth="1"/>
    <col min="9639" max="9639" width="12.42578125" style="9" customWidth="1"/>
    <col min="9640" max="9640" width="13.7109375" style="9" customWidth="1"/>
    <col min="9641" max="9641" width="15" style="9" customWidth="1"/>
    <col min="9642" max="9642" width="16.28515625" style="9" customWidth="1"/>
    <col min="9643" max="9643" width="17.5703125" style="9" customWidth="1"/>
    <col min="9644" max="9645" width="16.28515625" style="9" customWidth="1"/>
    <col min="9646" max="9649" width="24" style="9" customWidth="1"/>
    <col min="9650" max="9650" width="11.140625" style="9" customWidth="1"/>
    <col min="9651" max="9651" width="18.85546875" style="9" customWidth="1"/>
    <col min="9652" max="9652" width="20.140625" style="9" customWidth="1"/>
    <col min="9653" max="9653" width="21.42578125" style="9" customWidth="1"/>
    <col min="9654" max="9654" width="16.28515625" style="9" customWidth="1"/>
    <col min="9655" max="9656" width="8.5703125" style="9" customWidth="1"/>
    <col min="9657" max="9657" width="16.28515625" style="9" customWidth="1"/>
    <col min="9658" max="9659" width="18.85546875" style="9" customWidth="1"/>
    <col min="9660" max="9661" width="12.42578125" style="9" customWidth="1"/>
    <col min="9662" max="9663" width="15" style="9" customWidth="1"/>
    <col min="9664" max="9664" width="12.42578125" style="9" customWidth="1"/>
    <col min="9665" max="9665" width="6" style="9" customWidth="1"/>
    <col min="9666" max="9666" width="20.140625" style="9" customWidth="1"/>
    <col min="9667" max="9667" width="26.5703125" style="9" customWidth="1"/>
    <col min="9668" max="9668" width="7.28515625" style="9" customWidth="1"/>
    <col min="9669" max="9669" width="20.140625" style="9" customWidth="1"/>
    <col min="9670" max="9670" width="21.42578125" style="9" customWidth="1"/>
    <col min="9671" max="9671" width="17.5703125" style="9" customWidth="1"/>
    <col min="9672" max="9673" width="15" style="9" customWidth="1"/>
    <col min="9674" max="9674" width="18.85546875" style="9" customWidth="1"/>
    <col min="9675" max="9675" width="15" style="9" customWidth="1"/>
    <col min="9676" max="9676" width="20.140625" style="9" customWidth="1"/>
    <col min="9677" max="9677" width="12.42578125" style="9" customWidth="1"/>
    <col min="9678" max="9678" width="17.5703125" style="9" customWidth="1"/>
    <col min="9679" max="9679" width="20.140625" style="9" customWidth="1"/>
    <col min="9680" max="9680" width="15" style="9" customWidth="1"/>
    <col min="9681" max="9681" width="17.5703125" style="9" customWidth="1"/>
    <col min="9682" max="9682" width="16.28515625" style="9" customWidth="1"/>
    <col min="9683" max="9685" width="22.7109375" style="9" customWidth="1"/>
    <col min="9686" max="9701" width="16.28515625" style="9" customWidth="1"/>
    <col min="9702" max="9702" width="24" style="9" customWidth="1"/>
    <col min="9703" max="9703" width="20.140625" style="9" customWidth="1"/>
    <col min="9704" max="9705" width="22.7109375" style="9" customWidth="1"/>
    <col min="9706" max="9707" width="16.28515625" style="9" customWidth="1"/>
    <col min="9708" max="9710" width="20.140625" style="9" customWidth="1"/>
    <col min="9711" max="9715" width="16.28515625" style="9" customWidth="1"/>
    <col min="9716" max="9717" width="21.42578125" style="9" customWidth="1"/>
    <col min="9718" max="9718" width="20.140625" style="9" customWidth="1"/>
    <col min="9719" max="9720" width="16.28515625" style="9" customWidth="1"/>
    <col min="9721" max="9721" width="12.42578125" style="9" customWidth="1"/>
    <col min="9722" max="9722" width="27.85546875" style="9" customWidth="1"/>
    <col min="9723" max="9723" width="29.140625" style="9" customWidth="1"/>
    <col min="9724" max="9725" width="12.42578125" style="9" customWidth="1"/>
    <col min="9726" max="9728" width="20.140625" style="9" customWidth="1"/>
    <col min="9729" max="9729" width="21.42578125" style="9" customWidth="1"/>
    <col min="9730" max="9730" width="24" style="9" customWidth="1"/>
    <col min="9731" max="9731" width="20.140625" style="9" customWidth="1"/>
    <col min="9732" max="9882" width="12.42578125" style="9" customWidth="1"/>
    <col min="9883" max="9883" width="21.42578125" style="9" customWidth="1"/>
    <col min="9884" max="9884" width="26.5703125" style="9" customWidth="1"/>
    <col min="9885" max="9887" width="21.42578125" style="9" customWidth="1"/>
    <col min="9888" max="9889" width="13.7109375" style="9" customWidth="1"/>
    <col min="9890" max="9891" width="9.85546875" style="9" customWidth="1"/>
    <col min="9892" max="9892" width="12.42578125" style="9" customWidth="1"/>
    <col min="9893" max="9893" width="21.42578125" style="9" customWidth="1"/>
    <col min="9894" max="9894" width="15" style="9" customWidth="1"/>
    <col min="9895" max="9895" width="12.42578125" style="9" customWidth="1"/>
    <col min="9896" max="9896" width="13.7109375" style="9" customWidth="1"/>
    <col min="9897" max="9897" width="15" style="9" customWidth="1"/>
    <col min="9898" max="9898" width="16.28515625" style="9" customWidth="1"/>
    <col min="9899" max="9899" width="17.5703125" style="9" customWidth="1"/>
    <col min="9900" max="9901" width="16.28515625" style="9" customWidth="1"/>
    <col min="9902" max="9905" width="24" style="9" customWidth="1"/>
    <col min="9906" max="9906" width="11.140625" style="9" customWidth="1"/>
    <col min="9907" max="9907" width="18.85546875" style="9" customWidth="1"/>
    <col min="9908" max="9908" width="20.140625" style="9" customWidth="1"/>
    <col min="9909" max="9909" width="21.42578125" style="9" customWidth="1"/>
    <col min="9910" max="9910" width="16.28515625" style="9" customWidth="1"/>
    <col min="9911" max="9912" width="8.5703125" style="9" customWidth="1"/>
    <col min="9913" max="9913" width="16.28515625" style="9" customWidth="1"/>
    <col min="9914" max="9915" width="18.85546875" style="9" customWidth="1"/>
    <col min="9916" max="9917" width="12.42578125" style="9" customWidth="1"/>
    <col min="9918" max="9919" width="15" style="9" customWidth="1"/>
    <col min="9920" max="9920" width="12.42578125" style="9" customWidth="1"/>
    <col min="9921" max="9921" width="6" style="9" customWidth="1"/>
    <col min="9922" max="9922" width="20.140625" style="9" customWidth="1"/>
    <col min="9923" max="9923" width="26.5703125" style="9" customWidth="1"/>
    <col min="9924" max="9924" width="7.28515625" style="9" customWidth="1"/>
    <col min="9925" max="9925" width="20.140625" style="9" customWidth="1"/>
    <col min="9926" max="9926" width="21.42578125" style="9" customWidth="1"/>
    <col min="9927" max="9927" width="17.5703125" style="9" customWidth="1"/>
    <col min="9928" max="9929" width="15" style="9" customWidth="1"/>
    <col min="9930" max="9930" width="18.85546875" style="9" customWidth="1"/>
    <col min="9931" max="9931" width="15" style="9" customWidth="1"/>
    <col min="9932" max="9932" width="20.140625" style="9" customWidth="1"/>
    <col min="9933" max="9933" width="12.42578125" style="9" customWidth="1"/>
    <col min="9934" max="9934" width="17.5703125" style="9" customWidth="1"/>
    <col min="9935" max="9935" width="20.140625" style="9" customWidth="1"/>
    <col min="9936" max="9936" width="15" style="9" customWidth="1"/>
    <col min="9937" max="9937" width="17.5703125" style="9" customWidth="1"/>
    <col min="9938" max="9938" width="16.28515625" style="9" customWidth="1"/>
    <col min="9939" max="9941" width="22.7109375" style="9" customWidth="1"/>
    <col min="9942" max="9957" width="16.28515625" style="9" customWidth="1"/>
    <col min="9958" max="9958" width="24" style="9" customWidth="1"/>
    <col min="9959" max="9959" width="20.140625" style="9" customWidth="1"/>
    <col min="9960" max="9961" width="22.7109375" style="9" customWidth="1"/>
    <col min="9962" max="9963" width="16.28515625" style="9" customWidth="1"/>
    <col min="9964" max="9966" width="20.140625" style="9" customWidth="1"/>
    <col min="9967" max="9971" width="16.28515625" style="9" customWidth="1"/>
    <col min="9972" max="9973" width="21.42578125" style="9" customWidth="1"/>
    <col min="9974" max="9974" width="20.140625" style="9" customWidth="1"/>
    <col min="9975" max="9976" width="16.28515625" style="9" customWidth="1"/>
    <col min="9977" max="9977" width="12.42578125" style="9" customWidth="1"/>
    <col min="9978" max="9978" width="27.85546875" style="9" customWidth="1"/>
    <col min="9979" max="9979" width="29.140625" style="9" customWidth="1"/>
    <col min="9980" max="9981" width="12.42578125" style="9" customWidth="1"/>
    <col min="9982" max="9984" width="20.140625" style="9" customWidth="1"/>
    <col min="9985" max="9985" width="21.42578125" style="9" customWidth="1"/>
    <col min="9986" max="9986" width="24" style="9" customWidth="1"/>
    <col min="9987" max="9987" width="20.140625" style="9" customWidth="1"/>
    <col min="9988" max="10138" width="12.42578125" style="9" customWidth="1"/>
    <col min="10139" max="10139" width="21.42578125" style="9" customWidth="1"/>
    <col min="10140" max="10140" width="26.5703125" style="9" customWidth="1"/>
    <col min="10141" max="10143" width="21.42578125" style="9" customWidth="1"/>
    <col min="10144" max="10145" width="13.7109375" style="9" customWidth="1"/>
    <col min="10146" max="10147" width="9.85546875" style="9" customWidth="1"/>
    <col min="10148" max="10148" width="12.42578125" style="9" customWidth="1"/>
    <col min="10149" max="10149" width="21.42578125" style="9" customWidth="1"/>
    <col min="10150" max="10150" width="15" style="9" customWidth="1"/>
    <col min="10151" max="10151" width="12.42578125" style="9" customWidth="1"/>
    <col min="10152" max="10152" width="13.7109375" style="9" customWidth="1"/>
    <col min="10153" max="10153" width="15" style="9" customWidth="1"/>
    <col min="10154" max="10154" width="16.28515625" style="9" customWidth="1"/>
    <col min="10155" max="10155" width="17.5703125" style="9" customWidth="1"/>
    <col min="10156" max="10157" width="16.28515625" style="9" customWidth="1"/>
    <col min="10158" max="10161" width="24" style="9" customWidth="1"/>
    <col min="10162" max="10162" width="11.140625" style="9" customWidth="1"/>
    <col min="10163" max="10163" width="18.85546875" style="9" customWidth="1"/>
    <col min="10164" max="10164" width="20.140625" style="9" customWidth="1"/>
    <col min="10165" max="10165" width="21.42578125" style="9" customWidth="1"/>
    <col min="10166" max="10166" width="16.28515625" style="9" customWidth="1"/>
    <col min="10167" max="10168" width="8.5703125" style="9" customWidth="1"/>
    <col min="10169" max="10169" width="16.28515625" style="9" customWidth="1"/>
    <col min="10170" max="10171" width="18.85546875" style="9" customWidth="1"/>
    <col min="10172" max="10173" width="12.42578125" style="9" customWidth="1"/>
    <col min="10174" max="10175" width="15" style="9" customWidth="1"/>
    <col min="10176" max="10176" width="12.42578125" style="9" customWidth="1"/>
    <col min="10177" max="10177" width="6" style="9" customWidth="1"/>
    <col min="10178" max="10178" width="20.140625" style="9" customWidth="1"/>
    <col min="10179" max="10179" width="26.5703125" style="9" customWidth="1"/>
    <col min="10180" max="10180" width="7.28515625" style="9" customWidth="1"/>
    <col min="10181" max="10181" width="20.140625" style="9" customWidth="1"/>
    <col min="10182" max="10182" width="21.42578125" style="9" customWidth="1"/>
    <col min="10183" max="10183" width="17.5703125" style="9" customWidth="1"/>
    <col min="10184" max="10185" width="15" style="9" customWidth="1"/>
    <col min="10186" max="10186" width="18.85546875" style="9" customWidth="1"/>
    <col min="10187" max="10187" width="15" style="9" customWidth="1"/>
    <col min="10188" max="10188" width="20.140625" style="9" customWidth="1"/>
    <col min="10189" max="10189" width="12.42578125" style="9" customWidth="1"/>
    <col min="10190" max="10190" width="17.5703125" style="9" customWidth="1"/>
    <col min="10191" max="10191" width="20.140625" style="9" customWidth="1"/>
    <col min="10192" max="10192" width="15" style="9" customWidth="1"/>
    <col min="10193" max="10193" width="17.5703125" style="9" customWidth="1"/>
    <col min="10194" max="10194" width="16.28515625" style="9" customWidth="1"/>
    <col min="10195" max="10197" width="22.7109375" style="9" customWidth="1"/>
    <col min="10198" max="10213" width="16.28515625" style="9" customWidth="1"/>
    <col min="10214" max="10214" width="24" style="9" customWidth="1"/>
    <col min="10215" max="10215" width="20.140625" style="9" customWidth="1"/>
    <col min="10216" max="10217" width="22.7109375" style="9" customWidth="1"/>
    <col min="10218" max="10219" width="16.28515625" style="9" customWidth="1"/>
    <col min="10220" max="10222" width="20.140625" style="9" customWidth="1"/>
    <col min="10223" max="10227" width="16.28515625" style="9" customWidth="1"/>
    <col min="10228" max="10229" width="21.42578125" style="9" customWidth="1"/>
    <col min="10230" max="10230" width="20.140625" style="9" customWidth="1"/>
    <col min="10231" max="10232" width="16.28515625" style="9" customWidth="1"/>
    <col min="10233" max="10233" width="12.42578125" style="9" customWidth="1"/>
    <col min="10234" max="10234" width="27.85546875" style="9" customWidth="1"/>
    <col min="10235" max="10235" width="29.140625" style="9" customWidth="1"/>
    <col min="10236" max="10237" width="12.42578125" style="9" customWidth="1"/>
    <col min="10238" max="10240" width="20.140625" style="9" customWidth="1"/>
    <col min="10241" max="10241" width="21.42578125" style="9" customWidth="1"/>
    <col min="10242" max="10242" width="24" style="9" customWidth="1"/>
    <col min="10243" max="10243" width="20.140625" style="9" customWidth="1"/>
    <col min="10244" max="10394" width="12.42578125" style="9" customWidth="1"/>
    <col min="10395" max="10395" width="21.42578125" style="9" customWidth="1"/>
    <col min="10396" max="10396" width="26.5703125" style="9" customWidth="1"/>
    <col min="10397" max="10399" width="21.42578125" style="9" customWidth="1"/>
    <col min="10400" max="10401" width="13.7109375" style="9" customWidth="1"/>
    <col min="10402" max="10403" width="9.85546875" style="9" customWidth="1"/>
    <col min="10404" max="10404" width="12.42578125" style="9" customWidth="1"/>
    <col min="10405" max="10405" width="21.42578125" style="9" customWidth="1"/>
    <col min="10406" max="10406" width="15" style="9" customWidth="1"/>
    <col min="10407" max="10407" width="12.42578125" style="9" customWidth="1"/>
    <col min="10408" max="10408" width="13.7109375" style="9" customWidth="1"/>
    <col min="10409" max="10409" width="15" style="9" customWidth="1"/>
    <col min="10410" max="10410" width="16.28515625" style="9" customWidth="1"/>
    <col min="10411" max="10411" width="17.5703125" style="9" customWidth="1"/>
    <col min="10412" max="10413" width="16.28515625" style="9" customWidth="1"/>
    <col min="10414" max="10417" width="24" style="9" customWidth="1"/>
    <col min="10418" max="10418" width="11.140625" style="9" customWidth="1"/>
    <col min="10419" max="10419" width="18.85546875" style="9" customWidth="1"/>
    <col min="10420" max="10420" width="20.140625" style="9" customWidth="1"/>
    <col min="10421" max="10421" width="21.42578125" style="9" customWidth="1"/>
    <col min="10422" max="10422" width="16.28515625" style="9" customWidth="1"/>
    <col min="10423" max="10424" width="8.5703125" style="9" customWidth="1"/>
    <col min="10425" max="10425" width="16.28515625" style="9" customWidth="1"/>
    <col min="10426" max="10427" width="18.85546875" style="9" customWidth="1"/>
    <col min="10428" max="10429" width="12.42578125" style="9" customWidth="1"/>
    <col min="10430" max="10431" width="15" style="9" customWidth="1"/>
    <col min="10432" max="10432" width="12.42578125" style="9" customWidth="1"/>
    <col min="10433" max="10433" width="6" style="9" customWidth="1"/>
    <col min="10434" max="10434" width="20.140625" style="9" customWidth="1"/>
    <col min="10435" max="10435" width="26.5703125" style="9" customWidth="1"/>
    <col min="10436" max="10436" width="7.28515625" style="9" customWidth="1"/>
    <col min="10437" max="10437" width="20.140625" style="9" customWidth="1"/>
    <col min="10438" max="10438" width="21.42578125" style="9" customWidth="1"/>
    <col min="10439" max="10439" width="17.5703125" style="9" customWidth="1"/>
    <col min="10440" max="10441" width="15" style="9" customWidth="1"/>
    <col min="10442" max="10442" width="18.85546875" style="9" customWidth="1"/>
    <col min="10443" max="10443" width="15" style="9" customWidth="1"/>
    <col min="10444" max="10444" width="20.140625" style="9" customWidth="1"/>
    <col min="10445" max="10445" width="12.42578125" style="9" customWidth="1"/>
    <col min="10446" max="10446" width="17.5703125" style="9" customWidth="1"/>
    <col min="10447" max="10447" width="20.140625" style="9" customWidth="1"/>
    <col min="10448" max="10448" width="15" style="9" customWidth="1"/>
    <col min="10449" max="10449" width="17.5703125" style="9" customWidth="1"/>
    <col min="10450" max="10450" width="16.28515625" style="9" customWidth="1"/>
    <col min="10451" max="10453" width="22.7109375" style="9" customWidth="1"/>
    <col min="10454" max="10469" width="16.28515625" style="9" customWidth="1"/>
    <col min="10470" max="10470" width="24" style="9" customWidth="1"/>
    <col min="10471" max="10471" width="20.140625" style="9" customWidth="1"/>
    <col min="10472" max="10473" width="22.7109375" style="9" customWidth="1"/>
    <col min="10474" max="10475" width="16.28515625" style="9" customWidth="1"/>
    <col min="10476" max="10478" width="20.140625" style="9" customWidth="1"/>
    <col min="10479" max="10483" width="16.28515625" style="9" customWidth="1"/>
    <col min="10484" max="10485" width="21.42578125" style="9" customWidth="1"/>
    <col min="10486" max="10486" width="20.140625" style="9" customWidth="1"/>
    <col min="10487" max="10488" width="16.28515625" style="9" customWidth="1"/>
    <col min="10489" max="10489" width="12.42578125" style="9" customWidth="1"/>
    <col min="10490" max="10490" width="27.85546875" style="9" customWidth="1"/>
    <col min="10491" max="10491" width="29.140625" style="9" customWidth="1"/>
    <col min="10492" max="10493" width="12.42578125" style="9" customWidth="1"/>
    <col min="10494" max="10496" width="20.140625" style="9" customWidth="1"/>
    <col min="10497" max="10497" width="21.42578125" style="9" customWidth="1"/>
    <col min="10498" max="10498" width="24" style="9" customWidth="1"/>
    <col min="10499" max="10499" width="20.140625" style="9" customWidth="1"/>
    <col min="10500" max="10650" width="12.42578125" style="9" customWidth="1"/>
    <col min="10651" max="10651" width="21.42578125" style="9" customWidth="1"/>
    <col min="10652" max="10652" width="26.5703125" style="9" customWidth="1"/>
    <col min="10653" max="10655" width="21.42578125" style="9" customWidth="1"/>
    <col min="10656" max="10657" width="13.7109375" style="9" customWidth="1"/>
    <col min="10658" max="10659" width="9.85546875" style="9" customWidth="1"/>
    <col min="10660" max="10660" width="12.42578125" style="9" customWidth="1"/>
    <col min="10661" max="10661" width="21.42578125" style="9" customWidth="1"/>
    <col min="10662" max="10662" width="15" style="9" customWidth="1"/>
    <col min="10663" max="10663" width="12.42578125" style="9" customWidth="1"/>
    <col min="10664" max="10664" width="13.7109375" style="9" customWidth="1"/>
    <col min="10665" max="10665" width="15" style="9" customWidth="1"/>
    <col min="10666" max="10666" width="16.28515625" style="9" customWidth="1"/>
    <col min="10667" max="10667" width="17.5703125" style="9" customWidth="1"/>
    <col min="10668" max="10669" width="16.28515625" style="9" customWidth="1"/>
    <col min="10670" max="10673" width="24" style="9" customWidth="1"/>
    <col min="10674" max="10674" width="11.140625" style="9" customWidth="1"/>
    <col min="10675" max="10675" width="18.85546875" style="9" customWidth="1"/>
    <col min="10676" max="10676" width="20.140625" style="9" customWidth="1"/>
    <col min="10677" max="10677" width="21.42578125" style="9" customWidth="1"/>
    <col min="10678" max="10678" width="16.28515625" style="9" customWidth="1"/>
    <col min="10679" max="10680" width="8.5703125" style="9" customWidth="1"/>
    <col min="10681" max="10681" width="16.28515625" style="9" customWidth="1"/>
    <col min="10682" max="10683" width="18.85546875" style="9" customWidth="1"/>
    <col min="10684" max="10685" width="12.42578125" style="9" customWidth="1"/>
    <col min="10686" max="10687" width="15" style="9" customWidth="1"/>
    <col min="10688" max="10688" width="12.42578125" style="9" customWidth="1"/>
    <col min="10689" max="10689" width="6" style="9" customWidth="1"/>
    <col min="10690" max="10690" width="20.140625" style="9" customWidth="1"/>
    <col min="10691" max="10691" width="26.5703125" style="9" customWidth="1"/>
    <col min="10692" max="10692" width="7.28515625" style="9" customWidth="1"/>
    <col min="10693" max="10693" width="20.140625" style="9" customWidth="1"/>
    <col min="10694" max="10694" width="21.42578125" style="9" customWidth="1"/>
    <col min="10695" max="10695" width="17.5703125" style="9" customWidth="1"/>
    <col min="10696" max="10697" width="15" style="9" customWidth="1"/>
    <col min="10698" max="10698" width="18.85546875" style="9" customWidth="1"/>
    <col min="10699" max="10699" width="15" style="9" customWidth="1"/>
    <col min="10700" max="10700" width="20.140625" style="9" customWidth="1"/>
    <col min="10701" max="10701" width="12.42578125" style="9" customWidth="1"/>
    <col min="10702" max="10702" width="17.5703125" style="9" customWidth="1"/>
    <col min="10703" max="10703" width="20.140625" style="9" customWidth="1"/>
    <col min="10704" max="10704" width="15" style="9" customWidth="1"/>
    <col min="10705" max="10705" width="17.5703125" style="9" customWidth="1"/>
    <col min="10706" max="10706" width="16.28515625" style="9" customWidth="1"/>
    <col min="10707" max="10709" width="22.7109375" style="9" customWidth="1"/>
    <col min="10710" max="10725" width="16.28515625" style="9" customWidth="1"/>
    <col min="10726" max="10726" width="24" style="9" customWidth="1"/>
    <col min="10727" max="10727" width="20.140625" style="9" customWidth="1"/>
    <col min="10728" max="10729" width="22.7109375" style="9" customWidth="1"/>
    <col min="10730" max="10731" width="16.28515625" style="9" customWidth="1"/>
    <col min="10732" max="10734" width="20.140625" style="9" customWidth="1"/>
    <col min="10735" max="10739" width="16.28515625" style="9" customWidth="1"/>
    <col min="10740" max="10741" width="21.42578125" style="9" customWidth="1"/>
    <col min="10742" max="10742" width="20.140625" style="9" customWidth="1"/>
    <col min="10743" max="10744" width="16.28515625" style="9" customWidth="1"/>
    <col min="10745" max="10745" width="12.42578125" style="9" customWidth="1"/>
    <col min="10746" max="10746" width="27.85546875" style="9" customWidth="1"/>
    <col min="10747" max="10747" width="29.140625" style="9" customWidth="1"/>
    <col min="10748" max="10749" width="12.42578125" style="9" customWidth="1"/>
    <col min="10750" max="10752" width="20.140625" style="9" customWidth="1"/>
    <col min="10753" max="10753" width="21.42578125" style="9" customWidth="1"/>
    <col min="10754" max="10754" width="24" style="9" customWidth="1"/>
    <col min="10755" max="10755" width="20.140625" style="9" customWidth="1"/>
    <col min="10756" max="10906" width="12.42578125" style="9" customWidth="1"/>
    <col min="10907" max="10907" width="21.42578125" style="9" customWidth="1"/>
    <col min="10908" max="10908" width="26.5703125" style="9" customWidth="1"/>
    <col min="10909" max="10911" width="21.42578125" style="9" customWidth="1"/>
    <col min="10912" max="10913" width="13.7109375" style="9" customWidth="1"/>
    <col min="10914" max="10915" width="9.85546875" style="9" customWidth="1"/>
    <col min="10916" max="10916" width="12.42578125" style="9" customWidth="1"/>
    <col min="10917" max="10917" width="21.42578125" style="9" customWidth="1"/>
    <col min="10918" max="10918" width="15" style="9" customWidth="1"/>
    <col min="10919" max="10919" width="12.42578125" style="9" customWidth="1"/>
    <col min="10920" max="10920" width="13.7109375" style="9" customWidth="1"/>
    <col min="10921" max="10921" width="15" style="9" customWidth="1"/>
    <col min="10922" max="10922" width="16.28515625" style="9" customWidth="1"/>
    <col min="10923" max="10923" width="17.5703125" style="9" customWidth="1"/>
    <col min="10924" max="10925" width="16.28515625" style="9" customWidth="1"/>
    <col min="10926" max="10929" width="24" style="9" customWidth="1"/>
    <col min="10930" max="10930" width="11.140625" style="9" customWidth="1"/>
    <col min="10931" max="10931" width="18.85546875" style="9" customWidth="1"/>
    <col min="10932" max="10932" width="20.140625" style="9" customWidth="1"/>
    <col min="10933" max="10933" width="21.42578125" style="9" customWidth="1"/>
    <col min="10934" max="10934" width="16.28515625" style="9" customWidth="1"/>
    <col min="10935" max="10936" width="8.5703125" style="9" customWidth="1"/>
    <col min="10937" max="10937" width="16.28515625" style="9" customWidth="1"/>
    <col min="10938" max="10939" width="18.85546875" style="9" customWidth="1"/>
    <col min="10940" max="10941" width="12.42578125" style="9" customWidth="1"/>
    <col min="10942" max="10943" width="15" style="9" customWidth="1"/>
    <col min="10944" max="10944" width="12.42578125" style="9" customWidth="1"/>
    <col min="10945" max="10945" width="6" style="9" customWidth="1"/>
    <col min="10946" max="10946" width="20.140625" style="9" customWidth="1"/>
    <col min="10947" max="10947" width="26.5703125" style="9" customWidth="1"/>
    <col min="10948" max="10948" width="7.28515625" style="9" customWidth="1"/>
    <col min="10949" max="10949" width="20.140625" style="9" customWidth="1"/>
    <col min="10950" max="10950" width="21.42578125" style="9" customWidth="1"/>
    <col min="10951" max="10951" width="17.5703125" style="9" customWidth="1"/>
    <col min="10952" max="10953" width="15" style="9" customWidth="1"/>
    <col min="10954" max="10954" width="18.85546875" style="9" customWidth="1"/>
    <col min="10955" max="10955" width="15" style="9" customWidth="1"/>
    <col min="10956" max="10956" width="20.140625" style="9" customWidth="1"/>
    <col min="10957" max="10957" width="12.42578125" style="9" customWidth="1"/>
    <col min="10958" max="10958" width="17.5703125" style="9" customWidth="1"/>
    <col min="10959" max="10959" width="20.140625" style="9" customWidth="1"/>
    <col min="10960" max="10960" width="15" style="9" customWidth="1"/>
    <col min="10961" max="10961" width="17.5703125" style="9" customWidth="1"/>
    <col min="10962" max="10962" width="16.28515625" style="9" customWidth="1"/>
    <col min="10963" max="10965" width="22.7109375" style="9" customWidth="1"/>
    <col min="10966" max="10981" width="16.28515625" style="9" customWidth="1"/>
    <col min="10982" max="10982" width="24" style="9" customWidth="1"/>
    <col min="10983" max="10983" width="20.140625" style="9" customWidth="1"/>
    <col min="10984" max="10985" width="22.7109375" style="9" customWidth="1"/>
    <col min="10986" max="10987" width="16.28515625" style="9" customWidth="1"/>
    <col min="10988" max="10990" width="20.140625" style="9" customWidth="1"/>
    <col min="10991" max="10995" width="16.28515625" style="9" customWidth="1"/>
    <col min="10996" max="10997" width="21.42578125" style="9" customWidth="1"/>
    <col min="10998" max="10998" width="20.140625" style="9" customWidth="1"/>
    <col min="10999" max="11000" width="16.28515625" style="9" customWidth="1"/>
    <col min="11001" max="11001" width="12.42578125" style="9" customWidth="1"/>
    <col min="11002" max="11002" width="27.85546875" style="9" customWidth="1"/>
    <col min="11003" max="11003" width="29.140625" style="9" customWidth="1"/>
    <col min="11004" max="11005" width="12.42578125" style="9" customWidth="1"/>
    <col min="11006" max="11008" width="20.140625" style="9" customWidth="1"/>
    <col min="11009" max="11009" width="21.42578125" style="9" customWidth="1"/>
    <col min="11010" max="11010" width="24" style="9" customWidth="1"/>
    <col min="11011" max="11011" width="20.140625" style="9" customWidth="1"/>
    <col min="11012" max="11162" width="12.42578125" style="9" customWidth="1"/>
    <col min="11163" max="11163" width="21.42578125" style="9" customWidth="1"/>
    <col min="11164" max="11164" width="26.5703125" style="9" customWidth="1"/>
    <col min="11165" max="11167" width="21.42578125" style="9" customWidth="1"/>
    <col min="11168" max="11169" width="13.7109375" style="9" customWidth="1"/>
    <col min="11170" max="11171" width="9.85546875" style="9" customWidth="1"/>
    <col min="11172" max="11172" width="12.42578125" style="9" customWidth="1"/>
    <col min="11173" max="11173" width="21.42578125" style="9" customWidth="1"/>
    <col min="11174" max="11174" width="15" style="9" customWidth="1"/>
    <col min="11175" max="11175" width="12.42578125" style="9" customWidth="1"/>
    <col min="11176" max="11176" width="13.7109375" style="9" customWidth="1"/>
    <col min="11177" max="11177" width="15" style="9" customWidth="1"/>
    <col min="11178" max="11178" width="16.28515625" style="9" customWidth="1"/>
    <col min="11179" max="11179" width="17.5703125" style="9" customWidth="1"/>
    <col min="11180" max="11181" width="16.28515625" style="9" customWidth="1"/>
    <col min="11182" max="11185" width="24" style="9" customWidth="1"/>
    <col min="11186" max="11186" width="11.140625" style="9" customWidth="1"/>
    <col min="11187" max="11187" width="18.85546875" style="9" customWidth="1"/>
    <col min="11188" max="11188" width="20.140625" style="9" customWidth="1"/>
    <col min="11189" max="11189" width="21.42578125" style="9" customWidth="1"/>
    <col min="11190" max="11190" width="16.28515625" style="9" customWidth="1"/>
    <col min="11191" max="11192" width="8.5703125" style="9" customWidth="1"/>
    <col min="11193" max="11193" width="16.28515625" style="9" customWidth="1"/>
    <col min="11194" max="11195" width="18.85546875" style="9" customWidth="1"/>
    <col min="11196" max="11197" width="12.42578125" style="9" customWidth="1"/>
    <col min="11198" max="11199" width="15" style="9" customWidth="1"/>
    <col min="11200" max="11200" width="12.42578125" style="9" customWidth="1"/>
    <col min="11201" max="11201" width="6" style="9" customWidth="1"/>
    <col min="11202" max="11202" width="20.140625" style="9" customWidth="1"/>
    <col min="11203" max="11203" width="26.5703125" style="9" customWidth="1"/>
    <col min="11204" max="11204" width="7.28515625" style="9" customWidth="1"/>
    <col min="11205" max="11205" width="20.140625" style="9" customWidth="1"/>
    <col min="11206" max="11206" width="21.42578125" style="9" customWidth="1"/>
    <col min="11207" max="11207" width="17.5703125" style="9" customWidth="1"/>
    <col min="11208" max="11209" width="15" style="9" customWidth="1"/>
    <col min="11210" max="11210" width="18.85546875" style="9" customWidth="1"/>
    <col min="11211" max="11211" width="15" style="9" customWidth="1"/>
    <col min="11212" max="11212" width="20.140625" style="9" customWidth="1"/>
    <col min="11213" max="11213" width="12.42578125" style="9" customWidth="1"/>
    <col min="11214" max="11214" width="17.5703125" style="9" customWidth="1"/>
    <col min="11215" max="11215" width="20.140625" style="9" customWidth="1"/>
    <col min="11216" max="11216" width="15" style="9" customWidth="1"/>
    <col min="11217" max="11217" width="17.5703125" style="9" customWidth="1"/>
    <col min="11218" max="11218" width="16.28515625" style="9" customWidth="1"/>
    <col min="11219" max="11221" width="22.7109375" style="9" customWidth="1"/>
    <col min="11222" max="11237" width="16.28515625" style="9" customWidth="1"/>
    <col min="11238" max="11238" width="24" style="9" customWidth="1"/>
    <col min="11239" max="11239" width="20.140625" style="9" customWidth="1"/>
    <col min="11240" max="11241" width="22.7109375" style="9" customWidth="1"/>
    <col min="11242" max="11243" width="16.28515625" style="9" customWidth="1"/>
    <col min="11244" max="11246" width="20.140625" style="9" customWidth="1"/>
    <col min="11247" max="11251" width="16.28515625" style="9" customWidth="1"/>
    <col min="11252" max="11253" width="21.42578125" style="9" customWidth="1"/>
    <col min="11254" max="11254" width="20.140625" style="9" customWidth="1"/>
    <col min="11255" max="11256" width="16.28515625" style="9" customWidth="1"/>
    <col min="11257" max="11257" width="12.42578125" style="9" customWidth="1"/>
    <col min="11258" max="11258" width="27.85546875" style="9" customWidth="1"/>
    <col min="11259" max="11259" width="29.140625" style="9" customWidth="1"/>
    <col min="11260" max="11261" width="12.42578125" style="9" customWidth="1"/>
    <col min="11262" max="11264" width="20.140625" style="9" customWidth="1"/>
    <col min="11265" max="11265" width="21.42578125" style="9" customWidth="1"/>
    <col min="11266" max="11266" width="24" style="9" customWidth="1"/>
    <col min="11267" max="11267" width="20.140625" style="9" customWidth="1"/>
    <col min="11268" max="11418" width="12.42578125" style="9" customWidth="1"/>
    <col min="11419" max="11419" width="21.42578125" style="9" customWidth="1"/>
    <col min="11420" max="11420" width="26.5703125" style="9" customWidth="1"/>
    <col min="11421" max="11423" width="21.42578125" style="9" customWidth="1"/>
    <col min="11424" max="11425" width="13.7109375" style="9" customWidth="1"/>
    <col min="11426" max="11427" width="9.85546875" style="9" customWidth="1"/>
    <col min="11428" max="11428" width="12.42578125" style="9" customWidth="1"/>
    <col min="11429" max="11429" width="21.42578125" style="9" customWidth="1"/>
    <col min="11430" max="11430" width="15" style="9" customWidth="1"/>
    <col min="11431" max="11431" width="12.42578125" style="9" customWidth="1"/>
    <col min="11432" max="11432" width="13.7109375" style="9" customWidth="1"/>
    <col min="11433" max="11433" width="15" style="9" customWidth="1"/>
    <col min="11434" max="11434" width="16.28515625" style="9" customWidth="1"/>
    <col min="11435" max="11435" width="17.5703125" style="9" customWidth="1"/>
    <col min="11436" max="11437" width="16.28515625" style="9" customWidth="1"/>
    <col min="11438" max="11441" width="24" style="9" customWidth="1"/>
    <col min="11442" max="11442" width="11.140625" style="9" customWidth="1"/>
    <col min="11443" max="11443" width="18.85546875" style="9" customWidth="1"/>
    <col min="11444" max="11444" width="20.140625" style="9" customWidth="1"/>
    <col min="11445" max="11445" width="21.42578125" style="9" customWidth="1"/>
    <col min="11446" max="11446" width="16.28515625" style="9" customWidth="1"/>
    <col min="11447" max="11448" width="8.5703125" style="9" customWidth="1"/>
    <col min="11449" max="11449" width="16.28515625" style="9" customWidth="1"/>
    <col min="11450" max="11451" width="18.85546875" style="9" customWidth="1"/>
    <col min="11452" max="11453" width="12.42578125" style="9" customWidth="1"/>
    <col min="11454" max="11455" width="15" style="9" customWidth="1"/>
    <col min="11456" max="11456" width="12.42578125" style="9" customWidth="1"/>
    <col min="11457" max="11457" width="6" style="9" customWidth="1"/>
    <col min="11458" max="11458" width="20.140625" style="9" customWidth="1"/>
    <col min="11459" max="11459" width="26.5703125" style="9" customWidth="1"/>
    <col min="11460" max="11460" width="7.28515625" style="9" customWidth="1"/>
    <col min="11461" max="11461" width="20.140625" style="9" customWidth="1"/>
    <col min="11462" max="11462" width="21.42578125" style="9" customWidth="1"/>
    <col min="11463" max="11463" width="17.5703125" style="9" customWidth="1"/>
    <col min="11464" max="11465" width="15" style="9" customWidth="1"/>
    <col min="11466" max="11466" width="18.85546875" style="9" customWidth="1"/>
    <col min="11467" max="11467" width="15" style="9" customWidth="1"/>
    <col min="11468" max="11468" width="20.140625" style="9" customWidth="1"/>
    <col min="11469" max="11469" width="12.42578125" style="9" customWidth="1"/>
    <col min="11470" max="11470" width="17.5703125" style="9" customWidth="1"/>
    <col min="11471" max="11471" width="20.140625" style="9" customWidth="1"/>
    <col min="11472" max="11472" width="15" style="9" customWidth="1"/>
    <col min="11473" max="11473" width="17.5703125" style="9" customWidth="1"/>
    <col min="11474" max="11474" width="16.28515625" style="9" customWidth="1"/>
    <col min="11475" max="11477" width="22.7109375" style="9" customWidth="1"/>
    <col min="11478" max="11493" width="16.28515625" style="9" customWidth="1"/>
    <col min="11494" max="11494" width="24" style="9" customWidth="1"/>
    <col min="11495" max="11495" width="20.140625" style="9" customWidth="1"/>
    <col min="11496" max="11497" width="22.7109375" style="9" customWidth="1"/>
    <col min="11498" max="11499" width="16.28515625" style="9" customWidth="1"/>
    <col min="11500" max="11502" width="20.140625" style="9" customWidth="1"/>
    <col min="11503" max="11507" width="16.28515625" style="9" customWidth="1"/>
    <col min="11508" max="11509" width="21.42578125" style="9" customWidth="1"/>
    <col min="11510" max="11510" width="20.140625" style="9" customWidth="1"/>
    <col min="11511" max="11512" width="16.28515625" style="9" customWidth="1"/>
    <col min="11513" max="11513" width="12.42578125" style="9" customWidth="1"/>
    <col min="11514" max="11514" width="27.85546875" style="9" customWidth="1"/>
    <col min="11515" max="11515" width="29.140625" style="9" customWidth="1"/>
    <col min="11516" max="11517" width="12.42578125" style="9" customWidth="1"/>
    <col min="11518" max="11520" width="20.140625" style="9" customWidth="1"/>
    <col min="11521" max="11521" width="21.42578125" style="9" customWidth="1"/>
    <col min="11522" max="11522" width="24" style="9" customWidth="1"/>
    <col min="11523" max="11523" width="20.140625" style="9" customWidth="1"/>
    <col min="11524" max="11674" width="12.42578125" style="9" customWidth="1"/>
    <col min="11675" max="11675" width="21.42578125" style="9" customWidth="1"/>
    <col min="11676" max="11676" width="26.5703125" style="9" customWidth="1"/>
    <col min="11677" max="11679" width="21.42578125" style="9" customWidth="1"/>
    <col min="11680" max="11681" width="13.7109375" style="9" customWidth="1"/>
    <col min="11682" max="11683" width="9.85546875" style="9" customWidth="1"/>
    <col min="11684" max="11684" width="12.42578125" style="9" customWidth="1"/>
    <col min="11685" max="11685" width="21.42578125" style="9" customWidth="1"/>
    <col min="11686" max="11686" width="15" style="9" customWidth="1"/>
    <col min="11687" max="11687" width="12.42578125" style="9" customWidth="1"/>
    <col min="11688" max="11688" width="13.7109375" style="9" customWidth="1"/>
    <col min="11689" max="11689" width="15" style="9" customWidth="1"/>
    <col min="11690" max="11690" width="16.28515625" style="9" customWidth="1"/>
    <col min="11691" max="11691" width="17.5703125" style="9" customWidth="1"/>
    <col min="11692" max="11693" width="16.28515625" style="9" customWidth="1"/>
    <col min="11694" max="11697" width="24" style="9" customWidth="1"/>
    <col min="11698" max="11698" width="11.140625" style="9" customWidth="1"/>
    <col min="11699" max="11699" width="18.85546875" style="9" customWidth="1"/>
    <col min="11700" max="11700" width="20.140625" style="9" customWidth="1"/>
    <col min="11701" max="11701" width="21.42578125" style="9" customWidth="1"/>
    <col min="11702" max="11702" width="16.28515625" style="9" customWidth="1"/>
    <col min="11703" max="11704" width="8.5703125" style="9" customWidth="1"/>
    <col min="11705" max="11705" width="16.28515625" style="9" customWidth="1"/>
    <col min="11706" max="11707" width="18.85546875" style="9" customWidth="1"/>
    <col min="11708" max="11709" width="12.42578125" style="9" customWidth="1"/>
    <col min="11710" max="11711" width="15" style="9" customWidth="1"/>
    <col min="11712" max="11712" width="12.42578125" style="9" customWidth="1"/>
    <col min="11713" max="11713" width="6" style="9" customWidth="1"/>
    <col min="11714" max="11714" width="20.140625" style="9" customWidth="1"/>
    <col min="11715" max="11715" width="26.5703125" style="9" customWidth="1"/>
    <col min="11716" max="11716" width="7.28515625" style="9" customWidth="1"/>
    <col min="11717" max="11717" width="20.140625" style="9" customWidth="1"/>
    <col min="11718" max="11718" width="21.42578125" style="9" customWidth="1"/>
    <col min="11719" max="11719" width="17.5703125" style="9" customWidth="1"/>
    <col min="11720" max="11721" width="15" style="9" customWidth="1"/>
    <col min="11722" max="11722" width="18.85546875" style="9" customWidth="1"/>
    <col min="11723" max="11723" width="15" style="9" customWidth="1"/>
    <col min="11724" max="11724" width="20.140625" style="9" customWidth="1"/>
    <col min="11725" max="11725" width="12.42578125" style="9" customWidth="1"/>
    <col min="11726" max="11726" width="17.5703125" style="9" customWidth="1"/>
    <col min="11727" max="11727" width="20.140625" style="9" customWidth="1"/>
    <col min="11728" max="11728" width="15" style="9" customWidth="1"/>
    <col min="11729" max="11729" width="17.5703125" style="9" customWidth="1"/>
    <col min="11730" max="11730" width="16.28515625" style="9" customWidth="1"/>
    <col min="11731" max="11733" width="22.7109375" style="9" customWidth="1"/>
    <col min="11734" max="11749" width="16.28515625" style="9" customWidth="1"/>
    <col min="11750" max="11750" width="24" style="9" customWidth="1"/>
    <col min="11751" max="11751" width="20.140625" style="9" customWidth="1"/>
    <col min="11752" max="11753" width="22.7109375" style="9" customWidth="1"/>
    <col min="11754" max="11755" width="16.28515625" style="9" customWidth="1"/>
    <col min="11756" max="11758" width="20.140625" style="9" customWidth="1"/>
    <col min="11759" max="11763" width="16.28515625" style="9" customWidth="1"/>
    <col min="11764" max="11765" width="21.42578125" style="9" customWidth="1"/>
    <col min="11766" max="11766" width="20.140625" style="9" customWidth="1"/>
    <col min="11767" max="11768" width="16.28515625" style="9" customWidth="1"/>
    <col min="11769" max="11769" width="12.42578125" style="9" customWidth="1"/>
    <col min="11770" max="11770" width="27.85546875" style="9" customWidth="1"/>
    <col min="11771" max="11771" width="29.140625" style="9" customWidth="1"/>
    <col min="11772" max="11773" width="12.42578125" style="9" customWidth="1"/>
    <col min="11774" max="11776" width="20.140625" style="9" customWidth="1"/>
    <col min="11777" max="11777" width="21.42578125" style="9" customWidth="1"/>
    <col min="11778" max="11778" width="24" style="9" customWidth="1"/>
    <col min="11779" max="11779" width="20.140625" style="9" customWidth="1"/>
    <col min="11780" max="11930" width="12.42578125" style="9" customWidth="1"/>
    <col min="11931" max="11931" width="21.42578125" style="9" customWidth="1"/>
    <col min="11932" max="11932" width="26.5703125" style="9" customWidth="1"/>
    <col min="11933" max="11935" width="21.42578125" style="9" customWidth="1"/>
    <col min="11936" max="11937" width="13.7109375" style="9" customWidth="1"/>
    <col min="11938" max="11939" width="9.85546875" style="9" customWidth="1"/>
    <col min="11940" max="11940" width="12.42578125" style="9" customWidth="1"/>
    <col min="11941" max="11941" width="21.42578125" style="9" customWidth="1"/>
    <col min="11942" max="11942" width="15" style="9" customWidth="1"/>
    <col min="11943" max="11943" width="12.42578125" style="9" customWidth="1"/>
    <col min="11944" max="11944" width="13.7109375" style="9" customWidth="1"/>
    <col min="11945" max="11945" width="15" style="9" customWidth="1"/>
    <col min="11946" max="11946" width="16.28515625" style="9" customWidth="1"/>
    <col min="11947" max="11947" width="17.5703125" style="9" customWidth="1"/>
    <col min="11948" max="11949" width="16.28515625" style="9" customWidth="1"/>
    <col min="11950" max="11953" width="24" style="9" customWidth="1"/>
    <col min="11954" max="11954" width="11.140625" style="9" customWidth="1"/>
    <col min="11955" max="11955" width="18.85546875" style="9" customWidth="1"/>
    <col min="11956" max="11956" width="20.140625" style="9" customWidth="1"/>
    <col min="11957" max="11957" width="21.42578125" style="9" customWidth="1"/>
    <col min="11958" max="11958" width="16.28515625" style="9" customWidth="1"/>
    <col min="11959" max="11960" width="8.5703125" style="9" customWidth="1"/>
    <col min="11961" max="11961" width="16.28515625" style="9" customWidth="1"/>
    <col min="11962" max="11963" width="18.85546875" style="9" customWidth="1"/>
    <col min="11964" max="11965" width="12.42578125" style="9" customWidth="1"/>
    <col min="11966" max="11967" width="15" style="9" customWidth="1"/>
    <col min="11968" max="11968" width="12.42578125" style="9" customWidth="1"/>
    <col min="11969" max="11969" width="6" style="9" customWidth="1"/>
    <col min="11970" max="11970" width="20.140625" style="9" customWidth="1"/>
    <col min="11971" max="11971" width="26.5703125" style="9" customWidth="1"/>
    <col min="11972" max="11972" width="7.28515625" style="9" customWidth="1"/>
    <col min="11973" max="11973" width="20.140625" style="9" customWidth="1"/>
    <col min="11974" max="11974" width="21.42578125" style="9" customWidth="1"/>
    <col min="11975" max="11975" width="17.5703125" style="9" customWidth="1"/>
    <col min="11976" max="11977" width="15" style="9" customWidth="1"/>
    <col min="11978" max="11978" width="18.85546875" style="9" customWidth="1"/>
    <col min="11979" max="11979" width="15" style="9" customWidth="1"/>
    <col min="11980" max="11980" width="20.140625" style="9" customWidth="1"/>
    <col min="11981" max="11981" width="12.42578125" style="9" customWidth="1"/>
    <col min="11982" max="11982" width="17.5703125" style="9" customWidth="1"/>
    <col min="11983" max="11983" width="20.140625" style="9" customWidth="1"/>
    <col min="11984" max="11984" width="15" style="9" customWidth="1"/>
    <col min="11985" max="11985" width="17.5703125" style="9" customWidth="1"/>
    <col min="11986" max="11986" width="16.28515625" style="9" customWidth="1"/>
    <col min="11987" max="11989" width="22.7109375" style="9" customWidth="1"/>
    <col min="11990" max="12005" width="16.28515625" style="9" customWidth="1"/>
    <col min="12006" max="12006" width="24" style="9" customWidth="1"/>
    <col min="12007" max="12007" width="20.140625" style="9" customWidth="1"/>
    <col min="12008" max="12009" width="22.7109375" style="9" customWidth="1"/>
    <col min="12010" max="12011" width="16.28515625" style="9" customWidth="1"/>
    <col min="12012" max="12014" width="20.140625" style="9" customWidth="1"/>
    <col min="12015" max="12019" width="16.28515625" style="9" customWidth="1"/>
    <col min="12020" max="12021" width="21.42578125" style="9" customWidth="1"/>
    <col min="12022" max="12022" width="20.140625" style="9" customWidth="1"/>
    <col min="12023" max="12024" width="16.28515625" style="9" customWidth="1"/>
    <col min="12025" max="12025" width="12.42578125" style="9" customWidth="1"/>
    <col min="12026" max="12026" width="27.85546875" style="9" customWidth="1"/>
    <col min="12027" max="12027" width="29.140625" style="9" customWidth="1"/>
    <col min="12028" max="12029" width="12.42578125" style="9" customWidth="1"/>
    <col min="12030" max="12032" width="20.140625" style="9" customWidth="1"/>
    <col min="12033" max="12033" width="21.42578125" style="9" customWidth="1"/>
    <col min="12034" max="12034" width="24" style="9" customWidth="1"/>
    <col min="12035" max="12035" width="20.140625" style="9" customWidth="1"/>
    <col min="12036" max="12186" width="12.42578125" style="9" customWidth="1"/>
    <col min="12187" max="12187" width="21.42578125" style="9" customWidth="1"/>
    <col min="12188" max="12188" width="26.5703125" style="9" customWidth="1"/>
    <col min="12189" max="12191" width="21.42578125" style="9" customWidth="1"/>
    <col min="12192" max="12193" width="13.7109375" style="9" customWidth="1"/>
    <col min="12194" max="12195" width="9.85546875" style="9" customWidth="1"/>
    <col min="12196" max="12196" width="12.42578125" style="9" customWidth="1"/>
    <col min="12197" max="12197" width="21.42578125" style="9" customWidth="1"/>
    <col min="12198" max="12198" width="15" style="9" customWidth="1"/>
    <col min="12199" max="12199" width="12.42578125" style="9" customWidth="1"/>
    <col min="12200" max="12200" width="13.7109375" style="9" customWidth="1"/>
    <col min="12201" max="12201" width="15" style="9" customWidth="1"/>
    <col min="12202" max="12202" width="16.28515625" style="9" customWidth="1"/>
    <col min="12203" max="12203" width="17.5703125" style="9" customWidth="1"/>
    <col min="12204" max="12205" width="16.28515625" style="9" customWidth="1"/>
    <col min="12206" max="12209" width="24" style="9" customWidth="1"/>
    <col min="12210" max="12210" width="11.140625" style="9" customWidth="1"/>
    <col min="12211" max="12211" width="18.85546875" style="9" customWidth="1"/>
    <col min="12212" max="12212" width="20.140625" style="9" customWidth="1"/>
    <col min="12213" max="12213" width="21.42578125" style="9" customWidth="1"/>
    <col min="12214" max="12214" width="16.28515625" style="9" customWidth="1"/>
    <col min="12215" max="12216" width="8.5703125" style="9" customWidth="1"/>
    <col min="12217" max="12217" width="16.28515625" style="9" customWidth="1"/>
    <col min="12218" max="12219" width="18.85546875" style="9" customWidth="1"/>
    <col min="12220" max="12221" width="12.42578125" style="9" customWidth="1"/>
    <col min="12222" max="12223" width="15" style="9" customWidth="1"/>
    <col min="12224" max="12224" width="12.42578125" style="9" customWidth="1"/>
    <col min="12225" max="12225" width="6" style="9" customWidth="1"/>
    <col min="12226" max="12226" width="20.140625" style="9" customWidth="1"/>
    <col min="12227" max="12227" width="26.5703125" style="9" customWidth="1"/>
    <col min="12228" max="12228" width="7.28515625" style="9" customWidth="1"/>
    <col min="12229" max="12229" width="20.140625" style="9" customWidth="1"/>
    <col min="12230" max="12230" width="21.42578125" style="9" customWidth="1"/>
    <col min="12231" max="12231" width="17.5703125" style="9" customWidth="1"/>
    <col min="12232" max="12233" width="15" style="9" customWidth="1"/>
    <col min="12234" max="12234" width="18.85546875" style="9" customWidth="1"/>
    <col min="12235" max="12235" width="15" style="9" customWidth="1"/>
    <col min="12236" max="12236" width="20.140625" style="9" customWidth="1"/>
    <col min="12237" max="12237" width="12.42578125" style="9" customWidth="1"/>
    <col min="12238" max="12238" width="17.5703125" style="9" customWidth="1"/>
    <col min="12239" max="12239" width="20.140625" style="9" customWidth="1"/>
    <col min="12240" max="12240" width="15" style="9" customWidth="1"/>
    <col min="12241" max="12241" width="17.5703125" style="9" customWidth="1"/>
    <col min="12242" max="12242" width="16.28515625" style="9" customWidth="1"/>
    <col min="12243" max="12245" width="22.7109375" style="9" customWidth="1"/>
    <col min="12246" max="12261" width="16.28515625" style="9" customWidth="1"/>
    <col min="12262" max="12262" width="24" style="9" customWidth="1"/>
    <col min="12263" max="12263" width="20.140625" style="9" customWidth="1"/>
    <col min="12264" max="12265" width="22.7109375" style="9" customWidth="1"/>
    <col min="12266" max="12267" width="16.28515625" style="9" customWidth="1"/>
    <col min="12268" max="12270" width="20.140625" style="9" customWidth="1"/>
    <col min="12271" max="12275" width="16.28515625" style="9" customWidth="1"/>
    <col min="12276" max="12277" width="21.42578125" style="9" customWidth="1"/>
    <col min="12278" max="12278" width="20.140625" style="9" customWidth="1"/>
    <col min="12279" max="12280" width="16.28515625" style="9" customWidth="1"/>
    <col min="12281" max="12281" width="12.42578125" style="9" customWidth="1"/>
    <col min="12282" max="12282" width="27.85546875" style="9" customWidth="1"/>
    <col min="12283" max="12283" width="29.140625" style="9" customWidth="1"/>
    <col min="12284" max="12285" width="12.42578125" style="9" customWidth="1"/>
    <col min="12286" max="12288" width="20.140625" style="9" customWidth="1"/>
    <col min="12289" max="12289" width="21.42578125" style="9" customWidth="1"/>
    <col min="12290" max="12290" width="24" style="9" customWidth="1"/>
    <col min="12291" max="12291" width="20.140625" style="9" customWidth="1"/>
    <col min="12292" max="12442" width="12.42578125" style="9" customWidth="1"/>
    <col min="12443" max="12443" width="21.42578125" style="9" customWidth="1"/>
    <col min="12444" max="12444" width="26.5703125" style="9" customWidth="1"/>
    <col min="12445" max="12447" width="21.42578125" style="9" customWidth="1"/>
    <col min="12448" max="12449" width="13.7109375" style="9" customWidth="1"/>
    <col min="12450" max="12451" width="9.85546875" style="9" customWidth="1"/>
    <col min="12452" max="12452" width="12.42578125" style="9" customWidth="1"/>
    <col min="12453" max="12453" width="21.42578125" style="9" customWidth="1"/>
    <col min="12454" max="12454" width="15" style="9" customWidth="1"/>
    <col min="12455" max="12455" width="12.42578125" style="9" customWidth="1"/>
    <col min="12456" max="12456" width="13.7109375" style="9" customWidth="1"/>
    <col min="12457" max="12457" width="15" style="9" customWidth="1"/>
    <col min="12458" max="12458" width="16.28515625" style="9" customWidth="1"/>
    <col min="12459" max="12459" width="17.5703125" style="9" customWidth="1"/>
    <col min="12460" max="12461" width="16.28515625" style="9" customWidth="1"/>
    <col min="12462" max="12465" width="24" style="9" customWidth="1"/>
    <col min="12466" max="12466" width="11.140625" style="9" customWidth="1"/>
    <col min="12467" max="12467" width="18.85546875" style="9" customWidth="1"/>
    <col min="12468" max="12468" width="20.140625" style="9" customWidth="1"/>
    <col min="12469" max="12469" width="21.42578125" style="9" customWidth="1"/>
    <col min="12470" max="12470" width="16.28515625" style="9" customWidth="1"/>
    <col min="12471" max="12472" width="8.5703125" style="9" customWidth="1"/>
    <col min="12473" max="12473" width="16.28515625" style="9" customWidth="1"/>
    <col min="12474" max="12475" width="18.85546875" style="9" customWidth="1"/>
    <col min="12476" max="12477" width="12.42578125" style="9" customWidth="1"/>
    <col min="12478" max="12479" width="15" style="9" customWidth="1"/>
    <col min="12480" max="12480" width="12.42578125" style="9" customWidth="1"/>
    <col min="12481" max="12481" width="6" style="9" customWidth="1"/>
    <col min="12482" max="12482" width="20.140625" style="9" customWidth="1"/>
    <col min="12483" max="12483" width="26.5703125" style="9" customWidth="1"/>
    <col min="12484" max="12484" width="7.28515625" style="9" customWidth="1"/>
    <col min="12485" max="12485" width="20.140625" style="9" customWidth="1"/>
    <col min="12486" max="12486" width="21.42578125" style="9" customWidth="1"/>
    <col min="12487" max="12487" width="17.5703125" style="9" customWidth="1"/>
    <col min="12488" max="12489" width="15" style="9" customWidth="1"/>
    <col min="12490" max="12490" width="18.85546875" style="9" customWidth="1"/>
    <col min="12491" max="12491" width="15" style="9" customWidth="1"/>
    <col min="12492" max="12492" width="20.140625" style="9" customWidth="1"/>
    <col min="12493" max="12493" width="12.42578125" style="9" customWidth="1"/>
    <col min="12494" max="12494" width="17.5703125" style="9" customWidth="1"/>
    <col min="12495" max="12495" width="20.140625" style="9" customWidth="1"/>
    <col min="12496" max="12496" width="15" style="9" customWidth="1"/>
    <col min="12497" max="12497" width="17.5703125" style="9" customWidth="1"/>
    <col min="12498" max="12498" width="16.28515625" style="9" customWidth="1"/>
    <col min="12499" max="12501" width="22.7109375" style="9" customWidth="1"/>
    <col min="12502" max="12517" width="16.28515625" style="9" customWidth="1"/>
    <col min="12518" max="12518" width="24" style="9" customWidth="1"/>
    <col min="12519" max="12519" width="20.140625" style="9" customWidth="1"/>
    <col min="12520" max="12521" width="22.7109375" style="9" customWidth="1"/>
    <col min="12522" max="12523" width="16.28515625" style="9" customWidth="1"/>
    <col min="12524" max="12526" width="20.140625" style="9" customWidth="1"/>
    <col min="12527" max="12531" width="16.28515625" style="9" customWidth="1"/>
    <col min="12532" max="12533" width="21.42578125" style="9" customWidth="1"/>
    <col min="12534" max="12534" width="20.140625" style="9" customWidth="1"/>
    <col min="12535" max="12536" width="16.28515625" style="9" customWidth="1"/>
    <col min="12537" max="12537" width="12.42578125" style="9" customWidth="1"/>
    <col min="12538" max="12538" width="27.85546875" style="9" customWidth="1"/>
    <col min="12539" max="12539" width="29.140625" style="9" customWidth="1"/>
    <col min="12540" max="12541" width="12.42578125" style="9" customWidth="1"/>
    <col min="12542" max="12544" width="20.140625" style="9" customWidth="1"/>
    <col min="12545" max="12545" width="21.42578125" style="9" customWidth="1"/>
    <col min="12546" max="12546" width="24" style="9" customWidth="1"/>
    <col min="12547" max="12547" width="20.140625" style="9" customWidth="1"/>
    <col min="12548" max="12698" width="12.42578125" style="9" customWidth="1"/>
    <col min="12699" max="12699" width="21.42578125" style="9" customWidth="1"/>
    <col min="12700" max="12700" width="26.5703125" style="9" customWidth="1"/>
    <col min="12701" max="12703" width="21.42578125" style="9" customWidth="1"/>
    <col min="12704" max="12705" width="13.7109375" style="9" customWidth="1"/>
    <col min="12706" max="12707" width="9.85546875" style="9" customWidth="1"/>
    <col min="12708" max="12708" width="12.42578125" style="9" customWidth="1"/>
    <col min="12709" max="12709" width="21.42578125" style="9" customWidth="1"/>
    <col min="12710" max="12710" width="15" style="9" customWidth="1"/>
    <col min="12711" max="12711" width="12.42578125" style="9" customWidth="1"/>
    <col min="12712" max="12712" width="13.7109375" style="9" customWidth="1"/>
    <col min="12713" max="12713" width="15" style="9" customWidth="1"/>
    <col min="12714" max="12714" width="16.28515625" style="9" customWidth="1"/>
    <col min="12715" max="12715" width="17.5703125" style="9" customWidth="1"/>
    <col min="12716" max="12717" width="16.28515625" style="9" customWidth="1"/>
    <col min="12718" max="12721" width="24" style="9" customWidth="1"/>
    <col min="12722" max="12722" width="11.140625" style="9" customWidth="1"/>
    <col min="12723" max="12723" width="18.85546875" style="9" customWidth="1"/>
    <col min="12724" max="12724" width="20.140625" style="9" customWidth="1"/>
    <col min="12725" max="12725" width="21.42578125" style="9" customWidth="1"/>
    <col min="12726" max="12726" width="16.28515625" style="9" customWidth="1"/>
    <col min="12727" max="12728" width="8.5703125" style="9" customWidth="1"/>
    <col min="12729" max="12729" width="16.28515625" style="9" customWidth="1"/>
    <col min="12730" max="12731" width="18.85546875" style="9" customWidth="1"/>
    <col min="12732" max="12733" width="12.42578125" style="9" customWidth="1"/>
    <col min="12734" max="12735" width="15" style="9" customWidth="1"/>
    <col min="12736" max="12736" width="12.42578125" style="9" customWidth="1"/>
    <col min="12737" max="12737" width="6" style="9" customWidth="1"/>
    <col min="12738" max="12738" width="20.140625" style="9" customWidth="1"/>
    <col min="12739" max="12739" width="26.5703125" style="9" customWidth="1"/>
    <col min="12740" max="12740" width="7.28515625" style="9" customWidth="1"/>
    <col min="12741" max="12741" width="20.140625" style="9" customWidth="1"/>
    <col min="12742" max="12742" width="21.42578125" style="9" customWidth="1"/>
    <col min="12743" max="12743" width="17.5703125" style="9" customWidth="1"/>
    <col min="12744" max="12745" width="15" style="9" customWidth="1"/>
    <col min="12746" max="12746" width="18.85546875" style="9" customWidth="1"/>
    <col min="12747" max="12747" width="15" style="9" customWidth="1"/>
    <col min="12748" max="12748" width="20.140625" style="9" customWidth="1"/>
    <col min="12749" max="12749" width="12.42578125" style="9" customWidth="1"/>
    <col min="12750" max="12750" width="17.5703125" style="9" customWidth="1"/>
    <col min="12751" max="12751" width="20.140625" style="9" customWidth="1"/>
    <col min="12752" max="12752" width="15" style="9" customWidth="1"/>
    <col min="12753" max="12753" width="17.5703125" style="9" customWidth="1"/>
    <col min="12754" max="12754" width="16.28515625" style="9" customWidth="1"/>
    <col min="12755" max="12757" width="22.7109375" style="9" customWidth="1"/>
    <col min="12758" max="12773" width="16.28515625" style="9" customWidth="1"/>
    <col min="12774" max="12774" width="24" style="9" customWidth="1"/>
    <col min="12775" max="12775" width="20.140625" style="9" customWidth="1"/>
    <col min="12776" max="12777" width="22.7109375" style="9" customWidth="1"/>
    <col min="12778" max="12779" width="16.28515625" style="9" customWidth="1"/>
    <col min="12780" max="12782" width="20.140625" style="9" customWidth="1"/>
    <col min="12783" max="12787" width="16.28515625" style="9" customWidth="1"/>
    <col min="12788" max="12789" width="21.42578125" style="9" customWidth="1"/>
    <col min="12790" max="12790" width="20.140625" style="9" customWidth="1"/>
    <col min="12791" max="12792" width="16.28515625" style="9" customWidth="1"/>
    <col min="12793" max="12793" width="12.42578125" style="9" customWidth="1"/>
    <col min="12794" max="12794" width="27.85546875" style="9" customWidth="1"/>
    <col min="12795" max="12795" width="29.140625" style="9" customWidth="1"/>
    <col min="12796" max="12797" width="12.42578125" style="9" customWidth="1"/>
    <col min="12798" max="12800" width="20.140625" style="9" customWidth="1"/>
    <col min="12801" max="12801" width="21.42578125" style="9" customWidth="1"/>
    <col min="12802" max="12802" width="24" style="9" customWidth="1"/>
    <col min="12803" max="12803" width="20.140625" style="9" customWidth="1"/>
    <col min="12804" max="12954" width="12.42578125" style="9" customWidth="1"/>
    <col min="12955" max="12955" width="21.42578125" style="9" customWidth="1"/>
    <col min="12956" max="12956" width="26.5703125" style="9" customWidth="1"/>
    <col min="12957" max="12959" width="21.42578125" style="9" customWidth="1"/>
    <col min="12960" max="12961" width="13.7109375" style="9" customWidth="1"/>
    <col min="12962" max="12963" width="9.85546875" style="9" customWidth="1"/>
    <col min="12964" max="12964" width="12.42578125" style="9" customWidth="1"/>
    <col min="12965" max="12965" width="21.42578125" style="9" customWidth="1"/>
    <col min="12966" max="12966" width="15" style="9" customWidth="1"/>
    <col min="12967" max="12967" width="12.42578125" style="9" customWidth="1"/>
    <col min="12968" max="12968" width="13.7109375" style="9" customWidth="1"/>
    <col min="12969" max="12969" width="15" style="9" customWidth="1"/>
    <col min="12970" max="12970" width="16.28515625" style="9" customWidth="1"/>
    <col min="12971" max="12971" width="17.5703125" style="9" customWidth="1"/>
    <col min="12972" max="12973" width="16.28515625" style="9" customWidth="1"/>
    <col min="12974" max="12977" width="24" style="9" customWidth="1"/>
    <col min="12978" max="12978" width="11.140625" style="9" customWidth="1"/>
    <col min="12979" max="12979" width="18.85546875" style="9" customWidth="1"/>
    <col min="12980" max="12980" width="20.140625" style="9" customWidth="1"/>
    <col min="12981" max="12981" width="21.42578125" style="9" customWidth="1"/>
    <col min="12982" max="12982" width="16.28515625" style="9" customWidth="1"/>
    <col min="12983" max="12984" width="8.5703125" style="9" customWidth="1"/>
    <col min="12985" max="12985" width="16.28515625" style="9" customWidth="1"/>
    <col min="12986" max="12987" width="18.85546875" style="9" customWidth="1"/>
    <col min="12988" max="12989" width="12.42578125" style="9" customWidth="1"/>
    <col min="12990" max="12991" width="15" style="9" customWidth="1"/>
    <col min="12992" max="12992" width="12.42578125" style="9" customWidth="1"/>
    <col min="12993" max="12993" width="6" style="9" customWidth="1"/>
    <col min="12994" max="12994" width="20.140625" style="9" customWidth="1"/>
    <col min="12995" max="12995" width="26.5703125" style="9" customWidth="1"/>
    <col min="12996" max="12996" width="7.28515625" style="9" customWidth="1"/>
    <col min="12997" max="12997" width="20.140625" style="9" customWidth="1"/>
    <col min="12998" max="12998" width="21.42578125" style="9" customWidth="1"/>
    <col min="12999" max="12999" width="17.5703125" style="9" customWidth="1"/>
    <col min="13000" max="13001" width="15" style="9" customWidth="1"/>
    <col min="13002" max="13002" width="18.85546875" style="9" customWidth="1"/>
    <col min="13003" max="13003" width="15" style="9" customWidth="1"/>
    <col min="13004" max="13004" width="20.140625" style="9" customWidth="1"/>
    <col min="13005" max="13005" width="12.42578125" style="9" customWidth="1"/>
    <col min="13006" max="13006" width="17.5703125" style="9" customWidth="1"/>
    <col min="13007" max="13007" width="20.140625" style="9" customWidth="1"/>
    <col min="13008" max="13008" width="15" style="9" customWidth="1"/>
    <col min="13009" max="13009" width="17.5703125" style="9" customWidth="1"/>
    <col min="13010" max="13010" width="16.28515625" style="9" customWidth="1"/>
    <col min="13011" max="13013" width="22.7109375" style="9" customWidth="1"/>
    <col min="13014" max="13029" width="16.28515625" style="9" customWidth="1"/>
    <col min="13030" max="13030" width="24" style="9" customWidth="1"/>
    <col min="13031" max="13031" width="20.140625" style="9" customWidth="1"/>
    <col min="13032" max="13033" width="22.7109375" style="9" customWidth="1"/>
    <col min="13034" max="13035" width="16.28515625" style="9" customWidth="1"/>
    <col min="13036" max="13038" width="20.140625" style="9" customWidth="1"/>
    <col min="13039" max="13043" width="16.28515625" style="9" customWidth="1"/>
    <col min="13044" max="13045" width="21.42578125" style="9" customWidth="1"/>
    <col min="13046" max="13046" width="20.140625" style="9" customWidth="1"/>
    <col min="13047" max="13048" width="16.28515625" style="9" customWidth="1"/>
    <col min="13049" max="13049" width="12.42578125" style="9" customWidth="1"/>
    <col min="13050" max="13050" width="27.85546875" style="9" customWidth="1"/>
    <col min="13051" max="13051" width="29.140625" style="9" customWidth="1"/>
    <col min="13052" max="13053" width="12.42578125" style="9" customWidth="1"/>
    <col min="13054" max="13056" width="20.140625" style="9" customWidth="1"/>
    <col min="13057" max="13057" width="21.42578125" style="9" customWidth="1"/>
    <col min="13058" max="13058" width="24" style="9" customWidth="1"/>
    <col min="13059" max="13059" width="20.140625" style="9" customWidth="1"/>
    <col min="13060" max="13210" width="12.42578125" style="9" customWidth="1"/>
    <col min="13211" max="13211" width="21.42578125" style="9" customWidth="1"/>
    <col min="13212" max="13212" width="26.5703125" style="9" customWidth="1"/>
    <col min="13213" max="13215" width="21.42578125" style="9" customWidth="1"/>
    <col min="13216" max="13217" width="13.7109375" style="9" customWidth="1"/>
    <col min="13218" max="13219" width="9.85546875" style="9" customWidth="1"/>
    <col min="13220" max="13220" width="12.42578125" style="9" customWidth="1"/>
    <col min="13221" max="13221" width="21.42578125" style="9" customWidth="1"/>
    <col min="13222" max="13222" width="15" style="9" customWidth="1"/>
    <col min="13223" max="13223" width="12.42578125" style="9" customWidth="1"/>
    <col min="13224" max="13224" width="13.7109375" style="9" customWidth="1"/>
    <col min="13225" max="13225" width="15" style="9" customWidth="1"/>
    <col min="13226" max="13226" width="16.28515625" style="9" customWidth="1"/>
    <col min="13227" max="13227" width="17.5703125" style="9" customWidth="1"/>
    <col min="13228" max="13229" width="16.28515625" style="9" customWidth="1"/>
    <col min="13230" max="13233" width="24" style="9" customWidth="1"/>
    <col min="13234" max="13234" width="11.140625" style="9" customWidth="1"/>
    <col min="13235" max="13235" width="18.85546875" style="9" customWidth="1"/>
    <col min="13236" max="13236" width="20.140625" style="9" customWidth="1"/>
    <col min="13237" max="13237" width="21.42578125" style="9" customWidth="1"/>
    <col min="13238" max="13238" width="16.28515625" style="9" customWidth="1"/>
    <col min="13239" max="13240" width="8.5703125" style="9" customWidth="1"/>
    <col min="13241" max="13241" width="16.28515625" style="9" customWidth="1"/>
    <col min="13242" max="13243" width="18.85546875" style="9" customWidth="1"/>
    <col min="13244" max="13245" width="12.42578125" style="9" customWidth="1"/>
    <col min="13246" max="13247" width="15" style="9" customWidth="1"/>
    <col min="13248" max="13248" width="12.42578125" style="9" customWidth="1"/>
    <col min="13249" max="13249" width="6" style="9" customWidth="1"/>
    <col min="13250" max="13250" width="20.140625" style="9" customWidth="1"/>
    <col min="13251" max="13251" width="26.5703125" style="9" customWidth="1"/>
    <col min="13252" max="13252" width="7.28515625" style="9" customWidth="1"/>
    <col min="13253" max="13253" width="20.140625" style="9" customWidth="1"/>
    <col min="13254" max="13254" width="21.42578125" style="9" customWidth="1"/>
    <col min="13255" max="13255" width="17.5703125" style="9" customWidth="1"/>
    <col min="13256" max="13257" width="15" style="9" customWidth="1"/>
    <col min="13258" max="13258" width="18.85546875" style="9" customWidth="1"/>
    <col min="13259" max="13259" width="15" style="9" customWidth="1"/>
    <col min="13260" max="13260" width="20.140625" style="9" customWidth="1"/>
    <col min="13261" max="13261" width="12.42578125" style="9" customWidth="1"/>
    <col min="13262" max="13262" width="17.5703125" style="9" customWidth="1"/>
    <col min="13263" max="13263" width="20.140625" style="9" customWidth="1"/>
    <col min="13264" max="13264" width="15" style="9" customWidth="1"/>
    <col min="13265" max="13265" width="17.5703125" style="9" customWidth="1"/>
    <col min="13266" max="13266" width="16.28515625" style="9" customWidth="1"/>
    <col min="13267" max="13269" width="22.7109375" style="9" customWidth="1"/>
    <col min="13270" max="13285" width="16.28515625" style="9" customWidth="1"/>
    <col min="13286" max="13286" width="24" style="9" customWidth="1"/>
    <col min="13287" max="13287" width="20.140625" style="9" customWidth="1"/>
    <col min="13288" max="13289" width="22.7109375" style="9" customWidth="1"/>
    <col min="13290" max="13291" width="16.28515625" style="9" customWidth="1"/>
    <col min="13292" max="13294" width="20.140625" style="9" customWidth="1"/>
    <col min="13295" max="13299" width="16.28515625" style="9" customWidth="1"/>
    <col min="13300" max="13301" width="21.42578125" style="9" customWidth="1"/>
    <col min="13302" max="13302" width="20.140625" style="9" customWidth="1"/>
    <col min="13303" max="13304" width="16.28515625" style="9" customWidth="1"/>
    <col min="13305" max="13305" width="12.42578125" style="9" customWidth="1"/>
    <col min="13306" max="13306" width="27.85546875" style="9" customWidth="1"/>
    <col min="13307" max="13307" width="29.140625" style="9" customWidth="1"/>
    <col min="13308" max="13309" width="12.42578125" style="9" customWidth="1"/>
    <col min="13310" max="13312" width="20.140625" style="9" customWidth="1"/>
    <col min="13313" max="13313" width="21.42578125" style="9" customWidth="1"/>
    <col min="13314" max="13314" width="24" style="9" customWidth="1"/>
    <col min="13315" max="13315" width="20.140625" style="9" customWidth="1"/>
    <col min="13316" max="13466" width="12.42578125" style="9" customWidth="1"/>
    <col min="13467" max="13467" width="21.42578125" style="9" customWidth="1"/>
    <col min="13468" max="13468" width="26.5703125" style="9" customWidth="1"/>
    <col min="13469" max="13471" width="21.42578125" style="9" customWidth="1"/>
    <col min="13472" max="13473" width="13.7109375" style="9" customWidth="1"/>
    <col min="13474" max="13475" width="9.85546875" style="9" customWidth="1"/>
    <col min="13476" max="13476" width="12.42578125" style="9" customWidth="1"/>
    <col min="13477" max="13477" width="21.42578125" style="9" customWidth="1"/>
    <col min="13478" max="13478" width="15" style="9" customWidth="1"/>
    <col min="13479" max="13479" width="12.42578125" style="9" customWidth="1"/>
    <col min="13480" max="13480" width="13.7109375" style="9" customWidth="1"/>
    <col min="13481" max="13481" width="15" style="9" customWidth="1"/>
    <col min="13482" max="13482" width="16.28515625" style="9" customWidth="1"/>
    <col min="13483" max="13483" width="17.5703125" style="9" customWidth="1"/>
    <col min="13484" max="13485" width="16.28515625" style="9" customWidth="1"/>
    <col min="13486" max="13489" width="24" style="9" customWidth="1"/>
    <col min="13490" max="13490" width="11.140625" style="9" customWidth="1"/>
    <col min="13491" max="13491" width="18.85546875" style="9" customWidth="1"/>
    <col min="13492" max="13492" width="20.140625" style="9" customWidth="1"/>
    <col min="13493" max="13493" width="21.42578125" style="9" customWidth="1"/>
    <col min="13494" max="13494" width="16.28515625" style="9" customWidth="1"/>
    <col min="13495" max="13496" width="8.5703125" style="9" customWidth="1"/>
    <col min="13497" max="13497" width="16.28515625" style="9" customWidth="1"/>
    <col min="13498" max="13499" width="18.85546875" style="9" customWidth="1"/>
    <col min="13500" max="13501" width="12.42578125" style="9" customWidth="1"/>
    <col min="13502" max="13503" width="15" style="9" customWidth="1"/>
    <col min="13504" max="13504" width="12.42578125" style="9" customWidth="1"/>
    <col min="13505" max="13505" width="6" style="9" customWidth="1"/>
    <col min="13506" max="13506" width="20.140625" style="9" customWidth="1"/>
    <col min="13507" max="13507" width="26.5703125" style="9" customWidth="1"/>
    <col min="13508" max="13508" width="7.28515625" style="9" customWidth="1"/>
    <col min="13509" max="13509" width="20.140625" style="9" customWidth="1"/>
    <col min="13510" max="13510" width="21.42578125" style="9" customWidth="1"/>
    <col min="13511" max="13511" width="17.5703125" style="9" customWidth="1"/>
    <col min="13512" max="13513" width="15" style="9" customWidth="1"/>
    <col min="13514" max="13514" width="18.85546875" style="9" customWidth="1"/>
    <col min="13515" max="13515" width="15" style="9" customWidth="1"/>
    <col min="13516" max="13516" width="20.140625" style="9" customWidth="1"/>
    <col min="13517" max="13517" width="12.42578125" style="9" customWidth="1"/>
    <col min="13518" max="13518" width="17.5703125" style="9" customWidth="1"/>
    <col min="13519" max="13519" width="20.140625" style="9" customWidth="1"/>
    <col min="13520" max="13520" width="15" style="9" customWidth="1"/>
    <col min="13521" max="13521" width="17.5703125" style="9" customWidth="1"/>
    <col min="13522" max="13522" width="16.28515625" style="9" customWidth="1"/>
    <col min="13523" max="13525" width="22.7109375" style="9" customWidth="1"/>
    <col min="13526" max="13541" width="16.28515625" style="9" customWidth="1"/>
    <col min="13542" max="13542" width="24" style="9" customWidth="1"/>
    <col min="13543" max="13543" width="20.140625" style="9" customWidth="1"/>
    <col min="13544" max="13545" width="22.7109375" style="9" customWidth="1"/>
    <col min="13546" max="13547" width="16.28515625" style="9" customWidth="1"/>
    <col min="13548" max="13550" width="20.140625" style="9" customWidth="1"/>
    <col min="13551" max="13555" width="16.28515625" style="9" customWidth="1"/>
    <col min="13556" max="13557" width="21.42578125" style="9" customWidth="1"/>
    <col min="13558" max="13558" width="20.140625" style="9" customWidth="1"/>
    <col min="13559" max="13560" width="16.28515625" style="9" customWidth="1"/>
    <col min="13561" max="13561" width="12.42578125" style="9" customWidth="1"/>
    <col min="13562" max="13562" width="27.85546875" style="9" customWidth="1"/>
    <col min="13563" max="13563" width="29.140625" style="9" customWidth="1"/>
    <col min="13564" max="13565" width="12.42578125" style="9" customWidth="1"/>
    <col min="13566" max="13568" width="20.140625" style="9" customWidth="1"/>
    <col min="13569" max="13569" width="21.42578125" style="9" customWidth="1"/>
    <col min="13570" max="13570" width="24" style="9" customWidth="1"/>
    <col min="13571" max="13571" width="20.140625" style="9" customWidth="1"/>
    <col min="13572" max="13722" width="12.42578125" style="9" customWidth="1"/>
    <col min="13723" max="13723" width="21.42578125" style="9" customWidth="1"/>
    <col min="13724" max="13724" width="26.5703125" style="9" customWidth="1"/>
    <col min="13725" max="13727" width="21.42578125" style="9" customWidth="1"/>
    <col min="13728" max="13729" width="13.7109375" style="9" customWidth="1"/>
    <col min="13730" max="13731" width="9.85546875" style="9" customWidth="1"/>
    <col min="13732" max="13732" width="12.42578125" style="9" customWidth="1"/>
    <col min="13733" max="13733" width="21.42578125" style="9" customWidth="1"/>
    <col min="13734" max="13734" width="15" style="9" customWidth="1"/>
    <col min="13735" max="13735" width="12.42578125" style="9" customWidth="1"/>
    <col min="13736" max="13736" width="13.7109375" style="9" customWidth="1"/>
    <col min="13737" max="13737" width="15" style="9" customWidth="1"/>
    <col min="13738" max="13738" width="16.28515625" style="9" customWidth="1"/>
    <col min="13739" max="13739" width="17.5703125" style="9" customWidth="1"/>
    <col min="13740" max="13741" width="16.28515625" style="9" customWidth="1"/>
    <col min="13742" max="13745" width="24" style="9" customWidth="1"/>
    <col min="13746" max="13746" width="11.140625" style="9" customWidth="1"/>
    <col min="13747" max="13747" width="18.85546875" style="9" customWidth="1"/>
    <col min="13748" max="13748" width="20.140625" style="9" customWidth="1"/>
    <col min="13749" max="13749" width="21.42578125" style="9" customWidth="1"/>
    <col min="13750" max="13750" width="16.28515625" style="9" customWidth="1"/>
    <col min="13751" max="13752" width="8.5703125" style="9" customWidth="1"/>
    <col min="13753" max="13753" width="16.28515625" style="9" customWidth="1"/>
    <col min="13754" max="13755" width="18.85546875" style="9" customWidth="1"/>
    <col min="13756" max="13757" width="12.42578125" style="9" customWidth="1"/>
    <col min="13758" max="13759" width="15" style="9" customWidth="1"/>
    <col min="13760" max="13760" width="12.42578125" style="9" customWidth="1"/>
    <col min="13761" max="13761" width="6" style="9" customWidth="1"/>
    <col min="13762" max="13762" width="20.140625" style="9" customWidth="1"/>
    <col min="13763" max="13763" width="26.5703125" style="9" customWidth="1"/>
    <col min="13764" max="13764" width="7.28515625" style="9" customWidth="1"/>
    <col min="13765" max="13765" width="20.140625" style="9" customWidth="1"/>
    <col min="13766" max="13766" width="21.42578125" style="9" customWidth="1"/>
    <col min="13767" max="13767" width="17.5703125" style="9" customWidth="1"/>
    <col min="13768" max="13769" width="15" style="9" customWidth="1"/>
    <col min="13770" max="13770" width="18.85546875" style="9" customWidth="1"/>
    <col min="13771" max="13771" width="15" style="9" customWidth="1"/>
    <col min="13772" max="13772" width="20.140625" style="9" customWidth="1"/>
    <col min="13773" max="13773" width="12.42578125" style="9" customWidth="1"/>
    <col min="13774" max="13774" width="17.5703125" style="9" customWidth="1"/>
    <col min="13775" max="13775" width="20.140625" style="9" customWidth="1"/>
    <col min="13776" max="13776" width="15" style="9" customWidth="1"/>
    <col min="13777" max="13777" width="17.5703125" style="9" customWidth="1"/>
    <col min="13778" max="13778" width="16.28515625" style="9" customWidth="1"/>
    <col min="13779" max="13781" width="22.7109375" style="9" customWidth="1"/>
    <col min="13782" max="13797" width="16.28515625" style="9" customWidth="1"/>
    <col min="13798" max="13798" width="24" style="9" customWidth="1"/>
    <col min="13799" max="13799" width="20.140625" style="9" customWidth="1"/>
    <col min="13800" max="13801" width="22.7109375" style="9" customWidth="1"/>
    <col min="13802" max="13803" width="16.28515625" style="9" customWidth="1"/>
    <col min="13804" max="13806" width="20.140625" style="9" customWidth="1"/>
    <col min="13807" max="13811" width="16.28515625" style="9" customWidth="1"/>
    <col min="13812" max="13813" width="21.42578125" style="9" customWidth="1"/>
    <col min="13814" max="13814" width="20.140625" style="9" customWidth="1"/>
    <col min="13815" max="13816" width="16.28515625" style="9" customWidth="1"/>
    <col min="13817" max="13817" width="12.42578125" style="9" customWidth="1"/>
    <col min="13818" max="13818" width="27.85546875" style="9" customWidth="1"/>
    <col min="13819" max="13819" width="29.140625" style="9" customWidth="1"/>
    <col min="13820" max="13821" width="12.42578125" style="9" customWidth="1"/>
    <col min="13822" max="13824" width="20.140625" style="9" customWidth="1"/>
    <col min="13825" max="13825" width="21.42578125" style="9" customWidth="1"/>
    <col min="13826" max="13826" width="24" style="9" customWidth="1"/>
    <col min="13827" max="13827" width="20.140625" style="9" customWidth="1"/>
    <col min="13828" max="13978" width="12.42578125" style="9" customWidth="1"/>
    <col min="13979" max="13979" width="21.42578125" style="9" customWidth="1"/>
    <col min="13980" max="13980" width="26.5703125" style="9" customWidth="1"/>
    <col min="13981" max="13983" width="21.42578125" style="9" customWidth="1"/>
    <col min="13984" max="13985" width="13.7109375" style="9" customWidth="1"/>
    <col min="13986" max="13987" width="9.85546875" style="9" customWidth="1"/>
    <col min="13988" max="13988" width="12.42578125" style="9" customWidth="1"/>
    <col min="13989" max="13989" width="21.42578125" style="9" customWidth="1"/>
    <col min="13990" max="13990" width="15" style="9" customWidth="1"/>
    <col min="13991" max="13991" width="12.42578125" style="9" customWidth="1"/>
    <col min="13992" max="13992" width="13.7109375" style="9" customWidth="1"/>
    <col min="13993" max="13993" width="15" style="9" customWidth="1"/>
    <col min="13994" max="13994" width="16.28515625" style="9" customWidth="1"/>
    <col min="13995" max="13995" width="17.5703125" style="9" customWidth="1"/>
    <col min="13996" max="13997" width="16.28515625" style="9" customWidth="1"/>
    <col min="13998" max="14001" width="24" style="9" customWidth="1"/>
    <col min="14002" max="14002" width="11.140625" style="9" customWidth="1"/>
    <col min="14003" max="14003" width="18.85546875" style="9" customWidth="1"/>
    <col min="14004" max="14004" width="20.140625" style="9" customWidth="1"/>
    <col min="14005" max="14005" width="21.42578125" style="9" customWidth="1"/>
    <col min="14006" max="14006" width="16.28515625" style="9" customWidth="1"/>
    <col min="14007" max="14008" width="8.5703125" style="9" customWidth="1"/>
    <col min="14009" max="14009" width="16.28515625" style="9" customWidth="1"/>
    <col min="14010" max="14011" width="18.85546875" style="9" customWidth="1"/>
    <col min="14012" max="14013" width="12.42578125" style="9" customWidth="1"/>
    <col min="14014" max="14015" width="15" style="9" customWidth="1"/>
    <col min="14016" max="14016" width="12.42578125" style="9" customWidth="1"/>
    <col min="14017" max="14017" width="6" style="9" customWidth="1"/>
    <col min="14018" max="14018" width="20.140625" style="9" customWidth="1"/>
    <col min="14019" max="14019" width="26.5703125" style="9" customWidth="1"/>
    <col min="14020" max="14020" width="7.28515625" style="9" customWidth="1"/>
    <col min="14021" max="14021" width="20.140625" style="9" customWidth="1"/>
    <col min="14022" max="14022" width="21.42578125" style="9" customWidth="1"/>
    <col min="14023" max="14023" width="17.5703125" style="9" customWidth="1"/>
    <col min="14024" max="14025" width="15" style="9" customWidth="1"/>
    <col min="14026" max="14026" width="18.85546875" style="9" customWidth="1"/>
    <col min="14027" max="14027" width="15" style="9" customWidth="1"/>
    <col min="14028" max="14028" width="20.140625" style="9" customWidth="1"/>
    <col min="14029" max="14029" width="12.42578125" style="9" customWidth="1"/>
    <col min="14030" max="14030" width="17.5703125" style="9" customWidth="1"/>
    <col min="14031" max="14031" width="20.140625" style="9" customWidth="1"/>
    <col min="14032" max="14032" width="15" style="9" customWidth="1"/>
    <col min="14033" max="14033" width="17.5703125" style="9" customWidth="1"/>
    <col min="14034" max="14034" width="16.28515625" style="9" customWidth="1"/>
    <col min="14035" max="14037" width="22.7109375" style="9" customWidth="1"/>
    <col min="14038" max="14053" width="16.28515625" style="9" customWidth="1"/>
    <col min="14054" max="14054" width="24" style="9" customWidth="1"/>
    <col min="14055" max="14055" width="20.140625" style="9" customWidth="1"/>
    <col min="14056" max="14057" width="22.7109375" style="9" customWidth="1"/>
    <col min="14058" max="14059" width="16.28515625" style="9" customWidth="1"/>
    <col min="14060" max="14062" width="20.140625" style="9" customWidth="1"/>
    <col min="14063" max="14067" width="16.28515625" style="9" customWidth="1"/>
    <col min="14068" max="14069" width="21.42578125" style="9" customWidth="1"/>
    <col min="14070" max="14070" width="20.140625" style="9" customWidth="1"/>
    <col min="14071" max="14072" width="16.28515625" style="9" customWidth="1"/>
    <col min="14073" max="14073" width="12.42578125" style="9" customWidth="1"/>
    <col min="14074" max="14074" width="27.85546875" style="9" customWidth="1"/>
    <col min="14075" max="14075" width="29.140625" style="9" customWidth="1"/>
    <col min="14076" max="14077" width="12.42578125" style="9" customWidth="1"/>
    <col min="14078" max="14080" width="20.140625" style="9" customWidth="1"/>
    <col min="14081" max="14081" width="21.42578125" style="9" customWidth="1"/>
    <col min="14082" max="14082" width="24" style="9" customWidth="1"/>
    <col min="14083" max="14083" width="20.140625" style="9" customWidth="1"/>
    <col min="14084" max="14234" width="12.42578125" style="9" customWidth="1"/>
    <col min="14235" max="14235" width="21.42578125" style="9" customWidth="1"/>
    <col min="14236" max="14236" width="26.5703125" style="9" customWidth="1"/>
    <col min="14237" max="14239" width="21.42578125" style="9" customWidth="1"/>
    <col min="14240" max="14241" width="13.7109375" style="9" customWidth="1"/>
    <col min="14242" max="14243" width="9.85546875" style="9" customWidth="1"/>
    <col min="14244" max="14244" width="12.42578125" style="9" customWidth="1"/>
    <col min="14245" max="14245" width="21.42578125" style="9" customWidth="1"/>
    <col min="14246" max="14246" width="15" style="9" customWidth="1"/>
    <col min="14247" max="14247" width="12.42578125" style="9" customWidth="1"/>
    <col min="14248" max="14248" width="13.7109375" style="9" customWidth="1"/>
    <col min="14249" max="14249" width="15" style="9" customWidth="1"/>
    <col min="14250" max="14250" width="16.28515625" style="9" customWidth="1"/>
    <col min="14251" max="14251" width="17.5703125" style="9" customWidth="1"/>
    <col min="14252" max="14253" width="16.28515625" style="9" customWidth="1"/>
    <col min="14254" max="14257" width="24" style="9" customWidth="1"/>
    <col min="14258" max="14258" width="11.140625" style="9" customWidth="1"/>
    <col min="14259" max="14259" width="18.85546875" style="9" customWidth="1"/>
    <col min="14260" max="14260" width="20.140625" style="9" customWidth="1"/>
    <col min="14261" max="14261" width="21.42578125" style="9" customWidth="1"/>
    <col min="14262" max="14262" width="16.28515625" style="9" customWidth="1"/>
    <col min="14263" max="14264" width="8.5703125" style="9" customWidth="1"/>
    <col min="14265" max="14265" width="16.28515625" style="9" customWidth="1"/>
    <col min="14266" max="14267" width="18.85546875" style="9" customWidth="1"/>
    <col min="14268" max="14269" width="12.42578125" style="9" customWidth="1"/>
    <col min="14270" max="14271" width="15" style="9" customWidth="1"/>
    <col min="14272" max="14272" width="12.42578125" style="9" customWidth="1"/>
    <col min="14273" max="14273" width="6" style="9" customWidth="1"/>
    <col min="14274" max="14274" width="20.140625" style="9" customWidth="1"/>
    <col min="14275" max="14275" width="26.5703125" style="9" customWidth="1"/>
    <col min="14276" max="14276" width="7.28515625" style="9" customWidth="1"/>
    <col min="14277" max="14277" width="20.140625" style="9" customWidth="1"/>
    <col min="14278" max="14278" width="21.42578125" style="9" customWidth="1"/>
    <col min="14279" max="14279" width="17.5703125" style="9" customWidth="1"/>
    <col min="14280" max="14281" width="15" style="9" customWidth="1"/>
    <col min="14282" max="14282" width="18.85546875" style="9" customWidth="1"/>
    <col min="14283" max="14283" width="15" style="9" customWidth="1"/>
    <col min="14284" max="14284" width="20.140625" style="9" customWidth="1"/>
    <col min="14285" max="14285" width="12.42578125" style="9" customWidth="1"/>
    <col min="14286" max="14286" width="17.5703125" style="9" customWidth="1"/>
    <col min="14287" max="14287" width="20.140625" style="9" customWidth="1"/>
    <col min="14288" max="14288" width="15" style="9" customWidth="1"/>
    <col min="14289" max="14289" width="17.5703125" style="9" customWidth="1"/>
    <col min="14290" max="14290" width="16.28515625" style="9" customWidth="1"/>
    <col min="14291" max="14293" width="22.7109375" style="9" customWidth="1"/>
    <col min="14294" max="14309" width="16.28515625" style="9" customWidth="1"/>
    <col min="14310" max="14310" width="24" style="9" customWidth="1"/>
    <col min="14311" max="14311" width="20.140625" style="9" customWidth="1"/>
    <col min="14312" max="14313" width="22.7109375" style="9" customWidth="1"/>
    <col min="14314" max="14315" width="16.28515625" style="9" customWidth="1"/>
    <col min="14316" max="14318" width="20.140625" style="9" customWidth="1"/>
    <col min="14319" max="14323" width="16.28515625" style="9" customWidth="1"/>
    <col min="14324" max="14325" width="21.42578125" style="9" customWidth="1"/>
    <col min="14326" max="14326" width="20.140625" style="9" customWidth="1"/>
    <col min="14327" max="14328" width="16.28515625" style="9" customWidth="1"/>
    <col min="14329" max="14329" width="12.42578125" style="9" customWidth="1"/>
    <col min="14330" max="14330" width="27.85546875" style="9" customWidth="1"/>
    <col min="14331" max="14331" width="29.140625" style="9" customWidth="1"/>
    <col min="14332" max="14333" width="12.42578125" style="9" customWidth="1"/>
    <col min="14334" max="14336" width="20.140625" style="9" customWidth="1"/>
    <col min="14337" max="14337" width="21.42578125" style="9" customWidth="1"/>
    <col min="14338" max="14338" width="24" style="9" customWidth="1"/>
    <col min="14339" max="14339" width="20.140625" style="9" customWidth="1"/>
    <col min="14340" max="14490" width="12.42578125" style="9" customWidth="1"/>
    <col min="14491" max="14491" width="21.42578125" style="9" customWidth="1"/>
    <col min="14492" max="14492" width="26.5703125" style="9" customWidth="1"/>
    <col min="14493" max="14495" width="21.42578125" style="9" customWidth="1"/>
    <col min="14496" max="14497" width="13.7109375" style="9" customWidth="1"/>
    <col min="14498" max="14499" width="9.85546875" style="9" customWidth="1"/>
    <col min="14500" max="14500" width="12.42578125" style="9" customWidth="1"/>
    <col min="14501" max="14501" width="21.42578125" style="9" customWidth="1"/>
    <col min="14502" max="14502" width="15" style="9" customWidth="1"/>
    <col min="14503" max="14503" width="12.42578125" style="9" customWidth="1"/>
    <col min="14504" max="14504" width="13.7109375" style="9" customWidth="1"/>
    <col min="14505" max="14505" width="15" style="9" customWidth="1"/>
    <col min="14506" max="14506" width="16.28515625" style="9" customWidth="1"/>
    <col min="14507" max="14507" width="17.5703125" style="9" customWidth="1"/>
    <col min="14508" max="14509" width="16.28515625" style="9" customWidth="1"/>
    <col min="14510" max="14513" width="24" style="9" customWidth="1"/>
    <col min="14514" max="14514" width="11.140625" style="9" customWidth="1"/>
    <col min="14515" max="14515" width="18.85546875" style="9" customWidth="1"/>
    <col min="14516" max="14516" width="20.140625" style="9" customWidth="1"/>
    <col min="14517" max="14517" width="21.42578125" style="9" customWidth="1"/>
    <col min="14518" max="14518" width="16.28515625" style="9" customWidth="1"/>
    <col min="14519" max="14520" width="8.5703125" style="9" customWidth="1"/>
    <col min="14521" max="14521" width="16.28515625" style="9" customWidth="1"/>
    <col min="14522" max="14523" width="18.85546875" style="9" customWidth="1"/>
    <col min="14524" max="14525" width="12.42578125" style="9" customWidth="1"/>
    <col min="14526" max="14527" width="15" style="9" customWidth="1"/>
    <col min="14528" max="14528" width="12.42578125" style="9" customWidth="1"/>
    <col min="14529" max="14529" width="6" style="9" customWidth="1"/>
    <col min="14530" max="14530" width="20.140625" style="9" customWidth="1"/>
    <col min="14531" max="14531" width="26.5703125" style="9" customWidth="1"/>
    <col min="14532" max="14532" width="7.28515625" style="9" customWidth="1"/>
    <col min="14533" max="14533" width="20.140625" style="9" customWidth="1"/>
    <col min="14534" max="14534" width="21.42578125" style="9" customWidth="1"/>
    <col min="14535" max="14535" width="17.5703125" style="9" customWidth="1"/>
    <col min="14536" max="14537" width="15" style="9" customWidth="1"/>
    <col min="14538" max="14538" width="18.85546875" style="9" customWidth="1"/>
    <col min="14539" max="14539" width="15" style="9" customWidth="1"/>
    <col min="14540" max="14540" width="20.140625" style="9" customWidth="1"/>
    <col min="14541" max="14541" width="12.42578125" style="9" customWidth="1"/>
    <col min="14542" max="14542" width="17.5703125" style="9" customWidth="1"/>
    <col min="14543" max="14543" width="20.140625" style="9" customWidth="1"/>
    <col min="14544" max="14544" width="15" style="9" customWidth="1"/>
    <col min="14545" max="14545" width="17.5703125" style="9" customWidth="1"/>
    <col min="14546" max="14546" width="16.28515625" style="9" customWidth="1"/>
    <col min="14547" max="14549" width="22.7109375" style="9" customWidth="1"/>
    <col min="14550" max="14565" width="16.28515625" style="9" customWidth="1"/>
    <col min="14566" max="14566" width="24" style="9" customWidth="1"/>
    <col min="14567" max="14567" width="20.140625" style="9" customWidth="1"/>
    <col min="14568" max="14569" width="22.7109375" style="9" customWidth="1"/>
    <col min="14570" max="14571" width="16.28515625" style="9" customWidth="1"/>
    <col min="14572" max="14574" width="20.140625" style="9" customWidth="1"/>
    <col min="14575" max="14579" width="16.28515625" style="9" customWidth="1"/>
    <col min="14580" max="14581" width="21.42578125" style="9" customWidth="1"/>
    <col min="14582" max="14582" width="20.140625" style="9" customWidth="1"/>
    <col min="14583" max="14584" width="16.28515625" style="9" customWidth="1"/>
    <col min="14585" max="14585" width="12.42578125" style="9" customWidth="1"/>
    <col min="14586" max="14586" width="27.85546875" style="9" customWidth="1"/>
    <col min="14587" max="14587" width="29.140625" style="9" customWidth="1"/>
    <col min="14588" max="14589" width="12.42578125" style="9" customWidth="1"/>
    <col min="14590" max="14592" width="20.140625" style="9" customWidth="1"/>
    <col min="14593" max="14593" width="21.42578125" style="9" customWidth="1"/>
    <col min="14594" max="14594" width="24" style="9" customWidth="1"/>
    <col min="14595" max="14595" width="20.140625" style="9" customWidth="1"/>
    <col min="14596" max="14746" width="12.42578125" style="9" customWidth="1"/>
    <col min="14747" max="14747" width="21.42578125" style="9" customWidth="1"/>
    <col min="14748" max="14748" width="26.5703125" style="9" customWidth="1"/>
    <col min="14749" max="14751" width="21.42578125" style="9" customWidth="1"/>
    <col min="14752" max="14753" width="13.7109375" style="9" customWidth="1"/>
    <col min="14754" max="14755" width="9.85546875" style="9" customWidth="1"/>
    <col min="14756" max="14756" width="12.42578125" style="9" customWidth="1"/>
    <col min="14757" max="14757" width="21.42578125" style="9" customWidth="1"/>
    <col min="14758" max="14758" width="15" style="9" customWidth="1"/>
    <col min="14759" max="14759" width="12.42578125" style="9" customWidth="1"/>
    <col min="14760" max="14760" width="13.7109375" style="9" customWidth="1"/>
    <col min="14761" max="14761" width="15" style="9" customWidth="1"/>
    <col min="14762" max="14762" width="16.28515625" style="9" customWidth="1"/>
    <col min="14763" max="14763" width="17.5703125" style="9" customWidth="1"/>
    <col min="14764" max="14765" width="16.28515625" style="9" customWidth="1"/>
    <col min="14766" max="14769" width="24" style="9" customWidth="1"/>
    <col min="14770" max="14770" width="11.140625" style="9" customWidth="1"/>
    <col min="14771" max="14771" width="18.85546875" style="9" customWidth="1"/>
    <col min="14772" max="14772" width="20.140625" style="9" customWidth="1"/>
    <col min="14773" max="14773" width="21.42578125" style="9" customWidth="1"/>
    <col min="14774" max="14774" width="16.28515625" style="9" customWidth="1"/>
    <col min="14775" max="14776" width="8.5703125" style="9" customWidth="1"/>
    <col min="14777" max="14777" width="16.28515625" style="9" customWidth="1"/>
    <col min="14778" max="14779" width="18.85546875" style="9" customWidth="1"/>
    <col min="14780" max="14781" width="12.42578125" style="9" customWidth="1"/>
    <col min="14782" max="14783" width="15" style="9" customWidth="1"/>
    <col min="14784" max="14784" width="12.42578125" style="9" customWidth="1"/>
    <col min="14785" max="14785" width="6" style="9" customWidth="1"/>
    <col min="14786" max="14786" width="20.140625" style="9" customWidth="1"/>
    <col min="14787" max="14787" width="26.5703125" style="9" customWidth="1"/>
    <col min="14788" max="14788" width="7.28515625" style="9" customWidth="1"/>
    <col min="14789" max="14789" width="20.140625" style="9" customWidth="1"/>
    <col min="14790" max="14790" width="21.42578125" style="9" customWidth="1"/>
    <col min="14791" max="14791" width="17.5703125" style="9" customWidth="1"/>
    <col min="14792" max="14793" width="15" style="9" customWidth="1"/>
    <col min="14794" max="14794" width="18.85546875" style="9" customWidth="1"/>
    <col min="14795" max="14795" width="15" style="9" customWidth="1"/>
    <col min="14796" max="14796" width="20.140625" style="9" customWidth="1"/>
    <col min="14797" max="14797" width="12.42578125" style="9" customWidth="1"/>
    <col min="14798" max="14798" width="17.5703125" style="9" customWidth="1"/>
    <col min="14799" max="14799" width="20.140625" style="9" customWidth="1"/>
    <col min="14800" max="14800" width="15" style="9" customWidth="1"/>
    <col min="14801" max="14801" width="17.5703125" style="9" customWidth="1"/>
    <col min="14802" max="14802" width="16.28515625" style="9" customWidth="1"/>
    <col min="14803" max="14805" width="22.7109375" style="9" customWidth="1"/>
    <col min="14806" max="14821" width="16.28515625" style="9" customWidth="1"/>
    <col min="14822" max="14822" width="24" style="9" customWidth="1"/>
    <col min="14823" max="14823" width="20.140625" style="9" customWidth="1"/>
    <col min="14824" max="14825" width="22.7109375" style="9" customWidth="1"/>
    <col min="14826" max="14827" width="16.28515625" style="9" customWidth="1"/>
    <col min="14828" max="14830" width="20.140625" style="9" customWidth="1"/>
    <col min="14831" max="14835" width="16.28515625" style="9" customWidth="1"/>
    <col min="14836" max="14837" width="21.42578125" style="9" customWidth="1"/>
    <col min="14838" max="14838" width="20.140625" style="9" customWidth="1"/>
    <col min="14839" max="14840" width="16.28515625" style="9" customWidth="1"/>
    <col min="14841" max="14841" width="12.42578125" style="9" customWidth="1"/>
    <col min="14842" max="14842" width="27.85546875" style="9" customWidth="1"/>
    <col min="14843" max="14843" width="29.140625" style="9" customWidth="1"/>
    <col min="14844" max="14845" width="12.42578125" style="9" customWidth="1"/>
    <col min="14846" max="14848" width="20.140625" style="9" customWidth="1"/>
    <col min="14849" max="14849" width="21.42578125" style="9" customWidth="1"/>
    <col min="14850" max="14850" width="24" style="9" customWidth="1"/>
    <col min="14851" max="14851" width="20.140625" style="9" customWidth="1"/>
    <col min="14852" max="15002" width="12.42578125" style="9" customWidth="1"/>
    <col min="15003" max="15003" width="21.42578125" style="9" customWidth="1"/>
    <col min="15004" max="15004" width="26.5703125" style="9" customWidth="1"/>
    <col min="15005" max="15007" width="21.42578125" style="9" customWidth="1"/>
    <col min="15008" max="15009" width="13.7109375" style="9" customWidth="1"/>
    <col min="15010" max="15011" width="9.85546875" style="9" customWidth="1"/>
    <col min="15012" max="15012" width="12.42578125" style="9" customWidth="1"/>
    <col min="15013" max="15013" width="21.42578125" style="9" customWidth="1"/>
    <col min="15014" max="15014" width="15" style="9" customWidth="1"/>
    <col min="15015" max="15015" width="12.42578125" style="9" customWidth="1"/>
    <col min="15016" max="15016" width="13.7109375" style="9" customWidth="1"/>
    <col min="15017" max="15017" width="15" style="9" customWidth="1"/>
    <col min="15018" max="15018" width="16.28515625" style="9" customWidth="1"/>
    <col min="15019" max="15019" width="17.5703125" style="9" customWidth="1"/>
    <col min="15020" max="15021" width="16.28515625" style="9" customWidth="1"/>
    <col min="15022" max="15025" width="24" style="9" customWidth="1"/>
    <col min="15026" max="15026" width="11.140625" style="9" customWidth="1"/>
    <col min="15027" max="15027" width="18.85546875" style="9" customWidth="1"/>
    <col min="15028" max="15028" width="20.140625" style="9" customWidth="1"/>
    <col min="15029" max="15029" width="21.42578125" style="9" customWidth="1"/>
    <col min="15030" max="15030" width="16.28515625" style="9" customWidth="1"/>
    <col min="15031" max="15032" width="8.5703125" style="9" customWidth="1"/>
    <col min="15033" max="15033" width="16.28515625" style="9" customWidth="1"/>
    <col min="15034" max="15035" width="18.85546875" style="9" customWidth="1"/>
    <col min="15036" max="15037" width="12.42578125" style="9" customWidth="1"/>
    <col min="15038" max="15039" width="15" style="9" customWidth="1"/>
    <col min="15040" max="15040" width="12.42578125" style="9" customWidth="1"/>
    <col min="15041" max="15041" width="6" style="9" customWidth="1"/>
    <col min="15042" max="15042" width="20.140625" style="9" customWidth="1"/>
    <col min="15043" max="15043" width="26.5703125" style="9" customWidth="1"/>
    <col min="15044" max="15044" width="7.28515625" style="9" customWidth="1"/>
    <col min="15045" max="15045" width="20.140625" style="9" customWidth="1"/>
    <col min="15046" max="15046" width="21.42578125" style="9" customWidth="1"/>
    <col min="15047" max="15047" width="17.5703125" style="9" customWidth="1"/>
    <col min="15048" max="15049" width="15" style="9" customWidth="1"/>
    <col min="15050" max="15050" width="18.85546875" style="9" customWidth="1"/>
    <col min="15051" max="15051" width="15" style="9" customWidth="1"/>
    <col min="15052" max="15052" width="20.140625" style="9" customWidth="1"/>
    <col min="15053" max="15053" width="12.42578125" style="9" customWidth="1"/>
    <col min="15054" max="15054" width="17.5703125" style="9" customWidth="1"/>
    <col min="15055" max="15055" width="20.140625" style="9" customWidth="1"/>
    <col min="15056" max="15056" width="15" style="9" customWidth="1"/>
    <col min="15057" max="15057" width="17.5703125" style="9" customWidth="1"/>
    <col min="15058" max="15058" width="16.28515625" style="9" customWidth="1"/>
    <col min="15059" max="15061" width="22.7109375" style="9" customWidth="1"/>
    <col min="15062" max="15077" width="16.28515625" style="9" customWidth="1"/>
    <col min="15078" max="15078" width="24" style="9" customWidth="1"/>
    <col min="15079" max="15079" width="20.140625" style="9" customWidth="1"/>
    <col min="15080" max="15081" width="22.7109375" style="9" customWidth="1"/>
    <col min="15082" max="15083" width="16.28515625" style="9" customWidth="1"/>
    <col min="15084" max="15086" width="20.140625" style="9" customWidth="1"/>
    <col min="15087" max="15091" width="16.28515625" style="9" customWidth="1"/>
    <col min="15092" max="15093" width="21.42578125" style="9" customWidth="1"/>
    <col min="15094" max="15094" width="20.140625" style="9" customWidth="1"/>
    <col min="15095" max="15096" width="16.28515625" style="9" customWidth="1"/>
    <col min="15097" max="15097" width="12.42578125" style="9" customWidth="1"/>
    <col min="15098" max="15098" width="27.85546875" style="9" customWidth="1"/>
    <col min="15099" max="15099" width="29.140625" style="9" customWidth="1"/>
    <col min="15100" max="15101" width="12.42578125" style="9" customWidth="1"/>
    <col min="15102" max="15104" width="20.140625" style="9" customWidth="1"/>
    <col min="15105" max="15105" width="21.42578125" style="9" customWidth="1"/>
    <col min="15106" max="15106" width="24" style="9" customWidth="1"/>
    <col min="15107" max="15107" width="20.140625" style="9" customWidth="1"/>
    <col min="15108" max="15258" width="12.42578125" style="9" customWidth="1"/>
    <col min="15259" max="15259" width="21.42578125" style="9" customWidth="1"/>
    <col min="15260" max="15260" width="26.5703125" style="9" customWidth="1"/>
    <col min="15261" max="15263" width="21.42578125" style="9" customWidth="1"/>
    <col min="15264" max="15265" width="13.7109375" style="9" customWidth="1"/>
    <col min="15266" max="15267" width="9.85546875" style="9" customWidth="1"/>
    <col min="15268" max="15268" width="12.42578125" style="9" customWidth="1"/>
    <col min="15269" max="15269" width="21.42578125" style="9" customWidth="1"/>
    <col min="15270" max="15270" width="15" style="9" customWidth="1"/>
    <col min="15271" max="15271" width="12.42578125" style="9" customWidth="1"/>
    <col min="15272" max="15272" width="13.7109375" style="9" customWidth="1"/>
    <col min="15273" max="15273" width="15" style="9" customWidth="1"/>
    <col min="15274" max="15274" width="16.28515625" style="9" customWidth="1"/>
    <col min="15275" max="15275" width="17.5703125" style="9" customWidth="1"/>
    <col min="15276" max="15277" width="16.28515625" style="9" customWidth="1"/>
    <col min="15278" max="15281" width="24" style="9" customWidth="1"/>
    <col min="15282" max="15282" width="11.140625" style="9" customWidth="1"/>
    <col min="15283" max="15283" width="18.85546875" style="9" customWidth="1"/>
    <col min="15284" max="15284" width="20.140625" style="9" customWidth="1"/>
    <col min="15285" max="15285" width="21.42578125" style="9" customWidth="1"/>
    <col min="15286" max="15286" width="16.28515625" style="9" customWidth="1"/>
    <col min="15287" max="15288" width="8.5703125" style="9" customWidth="1"/>
    <col min="15289" max="15289" width="16.28515625" style="9" customWidth="1"/>
    <col min="15290" max="15291" width="18.85546875" style="9" customWidth="1"/>
    <col min="15292" max="15293" width="12.42578125" style="9" customWidth="1"/>
    <col min="15294" max="15295" width="15" style="9" customWidth="1"/>
    <col min="15296" max="15296" width="12.42578125" style="9" customWidth="1"/>
    <col min="15297" max="15297" width="6" style="9" customWidth="1"/>
    <col min="15298" max="15298" width="20.140625" style="9" customWidth="1"/>
    <col min="15299" max="15299" width="26.5703125" style="9" customWidth="1"/>
    <col min="15300" max="15300" width="7.28515625" style="9" customWidth="1"/>
    <col min="15301" max="15301" width="20.140625" style="9" customWidth="1"/>
    <col min="15302" max="15302" width="21.42578125" style="9" customWidth="1"/>
    <col min="15303" max="15303" width="17.5703125" style="9" customWidth="1"/>
    <col min="15304" max="15305" width="15" style="9" customWidth="1"/>
    <col min="15306" max="15306" width="18.85546875" style="9" customWidth="1"/>
    <col min="15307" max="15307" width="15" style="9" customWidth="1"/>
    <col min="15308" max="15308" width="20.140625" style="9" customWidth="1"/>
    <col min="15309" max="15309" width="12.42578125" style="9" customWidth="1"/>
    <col min="15310" max="15310" width="17.5703125" style="9" customWidth="1"/>
    <col min="15311" max="15311" width="20.140625" style="9" customWidth="1"/>
    <col min="15312" max="15312" width="15" style="9" customWidth="1"/>
    <col min="15313" max="15313" width="17.5703125" style="9" customWidth="1"/>
    <col min="15314" max="15314" width="16.28515625" style="9" customWidth="1"/>
    <col min="15315" max="15317" width="22.7109375" style="9" customWidth="1"/>
    <col min="15318" max="15333" width="16.28515625" style="9" customWidth="1"/>
    <col min="15334" max="15334" width="24" style="9" customWidth="1"/>
    <col min="15335" max="15335" width="20.140625" style="9" customWidth="1"/>
    <col min="15336" max="15337" width="22.7109375" style="9" customWidth="1"/>
    <col min="15338" max="15339" width="16.28515625" style="9" customWidth="1"/>
    <col min="15340" max="15342" width="20.140625" style="9" customWidth="1"/>
    <col min="15343" max="15347" width="16.28515625" style="9" customWidth="1"/>
    <col min="15348" max="15349" width="21.42578125" style="9" customWidth="1"/>
    <col min="15350" max="15350" width="20.140625" style="9" customWidth="1"/>
    <col min="15351" max="15352" width="16.28515625" style="9" customWidth="1"/>
    <col min="15353" max="15353" width="12.42578125" style="9" customWidth="1"/>
    <col min="15354" max="15354" width="27.85546875" style="9" customWidth="1"/>
    <col min="15355" max="15355" width="29.140625" style="9" customWidth="1"/>
    <col min="15356" max="15357" width="12.42578125" style="9" customWidth="1"/>
    <col min="15358" max="15360" width="20.140625" style="9" customWidth="1"/>
    <col min="15361" max="15361" width="21.42578125" style="9" customWidth="1"/>
    <col min="15362" max="15362" width="24" style="9" customWidth="1"/>
    <col min="15363" max="15363" width="20.140625" style="9" customWidth="1"/>
    <col min="15364" max="15514" width="12.42578125" style="9" customWidth="1"/>
    <col min="15515" max="15515" width="21.42578125" style="9" customWidth="1"/>
    <col min="15516" max="15516" width="26.5703125" style="9" customWidth="1"/>
    <col min="15517" max="15519" width="21.42578125" style="9" customWidth="1"/>
    <col min="15520" max="15521" width="13.7109375" style="9" customWidth="1"/>
    <col min="15522" max="15523" width="9.85546875" style="9" customWidth="1"/>
    <col min="15524" max="15524" width="12.42578125" style="9" customWidth="1"/>
    <col min="15525" max="15525" width="21.42578125" style="9" customWidth="1"/>
    <col min="15526" max="15526" width="15" style="9" customWidth="1"/>
    <col min="15527" max="15527" width="12.42578125" style="9" customWidth="1"/>
    <col min="15528" max="15528" width="13.7109375" style="9" customWidth="1"/>
    <col min="15529" max="15529" width="15" style="9" customWidth="1"/>
    <col min="15530" max="15530" width="16.28515625" style="9" customWidth="1"/>
    <col min="15531" max="15531" width="17.5703125" style="9" customWidth="1"/>
    <col min="15532" max="15533" width="16.28515625" style="9" customWidth="1"/>
    <col min="15534" max="15537" width="24" style="9" customWidth="1"/>
    <col min="15538" max="15538" width="11.140625" style="9" customWidth="1"/>
    <col min="15539" max="15539" width="18.85546875" style="9" customWidth="1"/>
    <col min="15540" max="15540" width="20.140625" style="9" customWidth="1"/>
    <col min="15541" max="15541" width="21.42578125" style="9" customWidth="1"/>
    <col min="15542" max="15542" width="16.28515625" style="9" customWidth="1"/>
    <col min="15543" max="15544" width="8.5703125" style="9" customWidth="1"/>
    <col min="15545" max="15545" width="16.28515625" style="9" customWidth="1"/>
    <col min="15546" max="15547" width="18.85546875" style="9" customWidth="1"/>
    <col min="15548" max="15549" width="12.42578125" style="9" customWidth="1"/>
    <col min="15550" max="15551" width="15" style="9" customWidth="1"/>
    <col min="15552" max="15552" width="12.42578125" style="9" customWidth="1"/>
    <col min="15553" max="15553" width="6" style="9" customWidth="1"/>
    <col min="15554" max="15554" width="20.140625" style="9" customWidth="1"/>
    <col min="15555" max="15555" width="26.5703125" style="9" customWidth="1"/>
    <col min="15556" max="15556" width="7.28515625" style="9" customWidth="1"/>
    <col min="15557" max="15557" width="20.140625" style="9" customWidth="1"/>
    <col min="15558" max="15558" width="21.42578125" style="9" customWidth="1"/>
    <col min="15559" max="15559" width="17.5703125" style="9" customWidth="1"/>
    <col min="15560" max="15561" width="15" style="9" customWidth="1"/>
    <col min="15562" max="15562" width="18.85546875" style="9" customWidth="1"/>
    <col min="15563" max="15563" width="15" style="9" customWidth="1"/>
    <col min="15564" max="15564" width="20.140625" style="9" customWidth="1"/>
    <col min="15565" max="15565" width="12.42578125" style="9" customWidth="1"/>
    <col min="15566" max="15566" width="17.5703125" style="9" customWidth="1"/>
    <col min="15567" max="15567" width="20.140625" style="9" customWidth="1"/>
    <col min="15568" max="15568" width="15" style="9" customWidth="1"/>
    <col min="15569" max="15569" width="17.5703125" style="9" customWidth="1"/>
    <col min="15570" max="15570" width="16.28515625" style="9" customWidth="1"/>
    <col min="15571" max="15573" width="22.7109375" style="9" customWidth="1"/>
    <col min="15574" max="15589" width="16.28515625" style="9" customWidth="1"/>
    <col min="15590" max="15590" width="24" style="9" customWidth="1"/>
    <col min="15591" max="15591" width="20.140625" style="9" customWidth="1"/>
    <col min="15592" max="15593" width="22.7109375" style="9" customWidth="1"/>
    <col min="15594" max="15595" width="16.28515625" style="9" customWidth="1"/>
    <col min="15596" max="15598" width="20.140625" style="9" customWidth="1"/>
    <col min="15599" max="15603" width="16.28515625" style="9" customWidth="1"/>
    <col min="15604" max="15605" width="21.42578125" style="9" customWidth="1"/>
    <col min="15606" max="15606" width="20.140625" style="9" customWidth="1"/>
    <col min="15607" max="15608" width="16.28515625" style="9" customWidth="1"/>
    <col min="15609" max="15609" width="12.42578125" style="9" customWidth="1"/>
    <col min="15610" max="15610" width="27.85546875" style="9" customWidth="1"/>
    <col min="15611" max="15611" width="29.140625" style="9" customWidth="1"/>
    <col min="15612" max="15613" width="12.42578125" style="9" customWidth="1"/>
    <col min="15614" max="15616" width="20.140625" style="9" customWidth="1"/>
    <col min="15617" max="15617" width="21.42578125" style="9" customWidth="1"/>
    <col min="15618" max="15618" width="24" style="9" customWidth="1"/>
    <col min="15619" max="15619" width="20.140625" style="9" customWidth="1"/>
    <col min="15620" max="15770" width="12.42578125" style="9" customWidth="1"/>
    <col min="15771" max="15771" width="21.42578125" style="9" customWidth="1"/>
    <col min="15772" max="15772" width="26.5703125" style="9" customWidth="1"/>
    <col min="15773" max="15775" width="21.42578125" style="9" customWidth="1"/>
    <col min="15776" max="15777" width="13.7109375" style="9" customWidth="1"/>
    <col min="15778" max="15779" width="9.85546875" style="9" customWidth="1"/>
    <col min="15780" max="15780" width="12.42578125" style="9" customWidth="1"/>
    <col min="15781" max="15781" width="21.42578125" style="9" customWidth="1"/>
    <col min="15782" max="15782" width="15" style="9" customWidth="1"/>
    <col min="15783" max="15783" width="12.42578125" style="9" customWidth="1"/>
    <col min="15784" max="15784" width="13.7109375" style="9" customWidth="1"/>
    <col min="15785" max="15785" width="15" style="9" customWidth="1"/>
    <col min="15786" max="15786" width="16.28515625" style="9" customWidth="1"/>
    <col min="15787" max="15787" width="17.5703125" style="9" customWidth="1"/>
    <col min="15788" max="15789" width="16.28515625" style="9" customWidth="1"/>
    <col min="15790" max="15793" width="24" style="9" customWidth="1"/>
    <col min="15794" max="15794" width="11.140625" style="9" customWidth="1"/>
    <col min="15795" max="15795" width="18.85546875" style="9" customWidth="1"/>
    <col min="15796" max="15796" width="20.140625" style="9" customWidth="1"/>
    <col min="15797" max="15797" width="21.42578125" style="9" customWidth="1"/>
    <col min="15798" max="15798" width="16.28515625" style="9" customWidth="1"/>
    <col min="15799" max="15800" width="8.5703125" style="9" customWidth="1"/>
    <col min="15801" max="15801" width="16.28515625" style="9" customWidth="1"/>
    <col min="15802" max="15803" width="18.85546875" style="9" customWidth="1"/>
    <col min="15804" max="15805" width="12.42578125" style="9" customWidth="1"/>
    <col min="15806" max="15807" width="15" style="9" customWidth="1"/>
    <col min="15808" max="15808" width="12.42578125" style="9" customWidth="1"/>
    <col min="15809" max="15809" width="6" style="9" customWidth="1"/>
    <col min="15810" max="15810" width="20.140625" style="9" customWidth="1"/>
    <col min="15811" max="15811" width="26.5703125" style="9" customWidth="1"/>
    <col min="15812" max="15812" width="7.28515625" style="9" customWidth="1"/>
    <col min="15813" max="15813" width="20.140625" style="9" customWidth="1"/>
    <col min="15814" max="15814" width="21.42578125" style="9" customWidth="1"/>
    <col min="15815" max="15815" width="17.5703125" style="9" customWidth="1"/>
    <col min="15816" max="15817" width="15" style="9" customWidth="1"/>
    <col min="15818" max="15818" width="18.85546875" style="9" customWidth="1"/>
    <col min="15819" max="15819" width="15" style="9" customWidth="1"/>
    <col min="15820" max="15820" width="20.140625" style="9" customWidth="1"/>
    <col min="15821" max="15821" width="12.42578125" style="9" customWidth="1"/>
    <col min="15822" max="15822" width="17.5703125" style="9" customWidth="1"/>
    <col min="15823" max="15823" width="20.140625" style="9" customWidth="1"/>
    <col min="15824" max="15824" width="15" style="9" customWidth="1"/>
    <col min="15825" max="15825" width="17.5703125" style="9" customWidth="1"/>
    <col min="15826" max="15826" width="16.28515625" style="9" customWidth="1"/>
    <col min="15827" max="15829" width="22.7109375" style="9" customWidth="1"/>
    <col min="15830" max="15845" width="16.28515625" style="9" customWidth="1"/>
    <col min="15846" max="15846" width="24" style="9" customWidth="1"/>
    <col min="15847" max="15847" width="20.140625" style="9" customWidth="1"/>
    <col min="15848" max="15849" width="22.7109375" style="9" customWidth="1"/>
    <col min="15850" max="15851" width="16.28515625" style="9" customWidth="1"/>
    <col min="15852" max="15854" width="20.140625" style="9" customWidth="1"/>
    <col min="15855" max="15859" width="16.28515625" style="9" customWidth="1"/>
    <col min="15860" max="15861" width="21.42578125" style="9" customWidth="1"/>
    <col min="15862" max="15862" width="20.140625" style="9" customWidth="1"/>
    <col min="15863" max="15864" width="16.28515625" style="9" customWidth="1"/>
    <col min="15865" max="15865" width="12.42578125" style="9" customWidth="1"/>
    <col min="15866" max="15866" width="27.85546875" style="9" customWidth="1"/>
    <col min="15867" max="15867" width="29.140625" style="9" customWidth="1"/>
    <col min="15868" max="15869" width="12.42578125" style="9" customWidth="1"/>
    <col min="15870" max="15872" width="20.140625" style="9" customWidth="1"/>
    <col min="15873" max="15873" width="21.42578125" style="9" customWidth="1"/>
    <col min="15874" max="15874" width="24" style="9" customWidth="1"/>
    <col min="15875" max="15875" width="20.140625" style="9" customWidth="1"/>
    <col min="15876" max="16026" width="12.42578125" style="9" customWidth="1"/>
    <col min="16027" max="16027" width="21.42578125" style="9" customWidth="1"/>
    <col min="16028" max="16028" width="26.5703125" style="9" customWidth="1"/>
    <col min="16029" max="16031" width="21.42578125" style="9" customWidth="1"/>
    <col min="16032" max="16033" width="13.7109375" style="9" customWidth="1"/>
    <col min="16034" max="16035" width="9.85546875" style="9" customWidth="1"/>
    <col min="16036" max="16036" width="12.42578125" style="9" customWidth="1"/>
    <col min="16037" max="16037" width="21.42578125" style="9" customWidth="1"/>
    <col min="16038" max="16038" width="15" style="9" customWidth="1"/>
    <col min="16039" max="16039" width="12.42578125" style="9" customWidth="1"/>
    <col min="16040" max="16040" width="13.7109375" style="9" customWidth="1"/>
    <col min="16041" max="16041" width="15" style="9" customWidth="1"/>
    <col min="16042" max="16042" width="16.28515625" style="9" customWidth="1"/>
    <col min="16043" max="16043" width="17.5703125" style="9" customWidth="1"/>
    <col min="16044" max="16045" width="16.28515625" style="9" customWidth="1"/>
    <col min="16046" max="16049" width="24" style="9" customWidth="1"/>
    <col min="16050" max="16050" width="11.140625" style="9" customWidth="1"/>
    <col min="16051" max="16051" width="18.85546875" style="9" customWidth="1"/>
    <col min="16052" max="16052" width="20.140625" style="9" customWidth="1"/>
    <col min="16053" max="16053" width="21.42578125" style="9" customWidth="1"/>
    <col min="16054" max="16054" width="16.28515625" style="9" customWidth="1"/>
    <col min="16055" max="16056" width="8.5703125" style="9" customWidth="1"/>
    <col min="16057" max="16057" width="16.28515625" style="9" customWidth="1"/>
    <col min="16058" max="16059" width="18.85546875" style="9" customWidth="1"/>
    <col min="16060" max="16061" width="12.42578125" style="9" customWidth="1"/>
    <col min="16062" max="16063" width="15" style="9" customWidth="1"/>
    <col min="16064" max="16064" width="12.42578125" style="9" customWidth="1"/>
    <col min="16065" max="16065" width="6" style="9" customWidth="1"/>
    <col min="16066" max="16066" width="20.140625" style="9" customWidth="1"/>
    <col min="16067" max="16067" width="26.5703125" style="9" customWidth="1"/>
    <col min="16068" max="16068" width="7.28515625" style="9" customWidth="1"/>
    <col min="16069" max="16069" width="20.140625" style="9" customWidth="1"/>
    <col min="16070" max="16070" width="21.42578125" style="9" customWidth="1"/>
    <col min="16071" max="16071" width="17.5703125" style="9" customWidth="1"/>
    <col min="16072" max="16073" width="15" style="9" customWidth="1"/>
    <col min="16074" max="16074" width="18.85546875" style="9" customWidth="1"/>
    <col min="16075" max="16075" width="15" style="9" customWidth="1"/>
    <col min="16076" max="16076" width="20.140625" style="9" customWidth="1"/>
    <col min="16077" max="16077" width="12.42578125" style="9" customWidth="1"/>
    <col min="16078" max="16078" width="17.5703125" style="9" customWidth="1"/>
    <col min="16079" max="16079" width="20.140625" style="9" customWidth="1"/>
    <col min="16080" max="16080" width="15" style="9" customWidth="1"/>
    <col min="16081" max="16081" width="17.5703125" style="9" customWidth="1"/>
    <col min="16082" max="16082" width="16.28515625" style="9" customWidth="1"/>
    <col min="16083" max="16085" width="22.7109375" style="9" customWidth="1"/>
    <col min="16086" max="16101" width="16.28515625" style="9" customWidth="1"/>
    <col min="16102" max="16102" width="24" style="9" customWidth="1"/>
    <col min="16103" max="16103" width="20.140625" style="9" customWidth="1"/>
    <col min="16104" max="16105" width="22.7109375" style="9" customWidth="1"/>
    <col min="16106" max="16107" width="16.28515625" style="9" customWidth="1"/>
    <col min="16108" max="16110" width="20.140625" style="9" customWidth="1"/>
    <col min="16111" max="16115" width="16.28515625" style="9" customWidth="1"/>
    <col min="16116" max="16117" width="21.42578125" style="9" customWidth="1"/>
    <col min="16118" max="16118" width="20.140625" style="9" customWidth="1"/>
    <col min="16119" max="16120" width="16.28515625" style="9" customWidth="1"/>
    <col min="16121" max="16121" width="12.42578125" style="9" customWidth="1"/>
    <col min="16122" max="16122" width="27.85546875" style="9" customWidth="1"/>
    <col min="16123" max="16123" width="29.140625" style="9" customWidth="1"/>
    <col min="16124" max="16125" width="12.42578125" style="9" customWidth="1"/>
    <col min="16126" max="16128" width="20.140625" style="9" customWidth="1"/>
    <col min="16129" max="16129" width="21.42578125" style="9" customWidth="1"/>
    <col min="16130" max="16130" width="24" style="9" customWidth="1"/>
    <col min="16131" max="16131" width="20.140625" style="9" customWidth="1"/>
    <col min="16132" max="16384" width="12.42578125" style="9" customWidth="1"/>
  </cols>
  <sheetData>
    <row r="1" spans="1:154" s="107" customFormat="1" x14ac:dyDescent="0.2">
      <c r="A1" s="175" t="s">
        <v>104</v>
      </c>
      <c r="B1" s="97"/>
      <c r="C1" s="97"/>
      <c r="D1" s="97"/>
      <c r="E1" s="97"/>
      <c r="F1" s="98"/>
      <c r="G1" s="98"/>
      <c r="H1" s="98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7"/>
      <c r="U1" s="97"/>
      <c r="V1" s="97"/>
      <c r="W1" s="97"/>
      <c r="X1" s="99"/>
      <c r="Y1" s="99"/>
      <c r="Z1" s="100"/>
      <c r="AA1" s="97"/>
      <c r="AB1" s="99"/>
      <c r="AC1" s="99"/>
      <c r="AD1" s="99"/>
      <c r="AE1" s="99"/>
      <c r="AF1" s="97"/>
      <c r="AG1" s="97"/>
      <c r="AH1" s="99"/>
      <c r="AI1" s="101"/>
      <c r="AJ1" s="99"/>
      <c r="AK1" s="99"/>
      <c r="AL1" s="101"/>
      <c r="AM1" s="99"/>
      <c r="AN1" s="102" t="s">
        <v>0</v>
      </c>
      <c r="AO1" s="99"/>
      <c r="AP1" s="99"/>
      <c r="AQ1" s="98"/>
      <c r="AR1" s="103" t="s">
        <v>1</v>
      </c>
      <c r="AS1" s="104"/>
      <c r="AT1" s="104"/>
      <c r="AU1" s="104"/>
      <c r="AV1" s="104"/>
      <c r="AW1" s="104"/>
      <c r="AX1" s="99"/>
      <c r="AY1" s="102" t="s">
        <v>2</v>
      </c>
      <c r="AZ1" s="99"/>
      <c r="BA1" s="99"/>
      <c r="BB1" s="105">
        <f ca="1">TODAY()</f>
        <v>44771</v>
      </c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</row>
    <row r="2" spans="1:154" s="124" customFormat="1" ht="19.5" customHeight="1" x14ac:dyDescent="0.2">
      <c r="A2" s="176" t="s">
        <v>105</v>
      </c>
      <c r="B2" s="108" t="s">
        <v>3</v>
      </c>
      <c r="C2" s="109"/>
      <c r="D2" s="109"/>
      <c r="E2" s="109"/>
      <c r="F2" s="110"/>
      <c r="G2" s="111"/>
      <c r="H2" s="111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3"/>
      <c r="U2" s="113"/>
      <c r="V2" s="113"/>
      <c r="W2" s="113"/>
      <c r="X2" s="112"/>
      <c r="Y2" s="112"/>
      <c r="Z2" s="114"/>
      <c r="AA2" s="113"/>
      <c r="AB2" s="112"/>
      <c r="AC2" s="112"/>
      <c r="AD2" s="112"/>
      <c r="AE2" s="112"/>
      <c r="AF2" s="113"/>
      <c r="AG2" s="113"/>
      <c r="AH2" s="112"/>
      <c r="AI2" s="115"/>
      <c r="AJ2" s="112"/>
      <c r="AK2" s="112"/>
      <c r="AL2" s="115"/>
      <c r="AM2" s="112"/>
      <c r="AN2" s="108" t="s">
        <v>4</v>
      </c>
      <c r="AO2" s="116"/>
      <c r="AP2" s="117"/>
      <c r="AQ2" s="110"/>
      <c r="AR2" s="110"/>
      <c r="AS2" s="118"/>
      <c r="AT2" s="118"/>
      <c r="AU2" s="118"/>
      <c r="AV2" s="118"/>
      <c r="AW2" s="118"/>
      <c r="AX2" s="117"/>
      <c r="AY2" s="117"/>
      <c r="AZ2" s="117"/>
      <c r="BA2" s="117"/>
      <c r="BB2" s="119">
        <f ca="1">DAY(BB1)</f>
        <v>29</v>
      </c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  <c r="CL2" s="123"/>
      <c r="CM2" s="123"/>
      <c r="CN2" s="123"/>
      <c r="CO2" s="123"/>
      <c r="CP2" s="123"/>
      <c r="CQ2" s="123"/>
      <c r="CR2" s="123"/>
      <c r="CS2" s="123"/>
      <c r="CT2" s="123"/>
      <c r="CU2" s="123"/>
      <c r="CV2" s="123"/>
      <c r="CW2" s="123"/>
      <c r="CX2" s="123"/>
      <c r="CY2" s="123"/>
      <c r="CZ2" s="123"/>
      <c r="DA2" s="123"/>
      <c r="DB2" s="123"/>
      <c r="DC2" s="123"/>
      <c r="DD2" s="123"/>
      <c r="DE2" s="123"/>
      <c r="DF2" s="123"/>
      <c r="DG2" s="123"/>
      <c r="DH2" s="123"/>
      <c r="DI2" s="123"/>
      <c r="DJ2" s="123"/>
      <c r="DK2" s="123"/>
      <c r="DL2" s="123"/>
      <c r="DM2" s="123"/>
      <c r="DN2" s="123"/>
      <c r="DO2" s="123"/>
      <c r="DP2" s="123"/>
      <c r="DQ2" s="123"/>
      <c r="DR2" s="123"/>
      <c r="DS2" s="123"/>
      <c r="DT2" s="123"/>
      <c r="DU2" s="123"/>
      <c r="DV2" s="123"/>
      <c r="DW2" s="123"/>
      <c r="DX2" s="123"/>
      <c r="DY2" s="123"/>
      <c r="DZ2" s="123"/>
      <c r="EA2" s="123"/>
      <c r="EB2" s="123"/>
      <c r="EC2" s="123"/>
      <c r="ED2" s="123"/>
      <c r="EE2" s="123"/>
      <c r="EF2" s="123"/>
      <c r="EG2" s="123"/>
      <c r="EH2" s="123"/>
      <c r="EI2" s="123"/>
      <c r="EJ2" s="123"/>
      <c r="EK2" s="123"/>
      <c r="EL2" s="123"/>
      <c r="EM2" s="123"/>
      <c r="EN2" s="123"/>
      <c r="EO2" s="123"/>
      <c r="EP2" s="123"/>
      <c r="EQ2" s="123"/>
      <c r="ER2" s="123"/>
      <c r="ES2" s="123"/>
      <c r="ET2" s="123"/>
      <c r="EU2" s="123"/>
      <c r="EV2" s="123"/>
      <c r="EW2" s="123"/>
      <c r="EX2" s="123"/>
    </row>
    <row r="3" spans="1:154" s="124" customFormat="1" ht="17.25" customHeight="1" x14ac:dyDescent="0.2">
      <c r="A3" s="154"/>
      <c r="B3" s="113"/>
      <c r="C3" s="113"/>
      <c r="D3" s="113"/>
      <c r="E3" s="113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6"/>
      <c r="AA3" s="125"/>
      <c r="AB3" s="125"/>
      <c r="AC3" s="117"/>
      <c r="AD3" s="117"/>
      <c r="AE3" s="121"/>
      <c r="AF3" s="109"/>
      <c r="AG3" s="109"/>
      <c r="AH3" s="110"/>
      <c r="AI3" s="122"/>
      <c r="AJ3" s="117"/>
      <c r="AK3" s="117"/>
      <c r="AL3" s="122"/>
      <c r="AM3" s="117"/>
      <c r="AN3" s="120"/>
      <c r="AO3" s="116"/>
      <c r="AP3" s="117"/>
      <c r="AQ3" s="110"/>
      <c r="AR3" s="110"/>
      <c r="AS3" s="118"/>
      <c r="AT3" s="117"/>
      <c r="AU3" s="117"/>
      <c r="AV3" s="117"/>
      <c r="AW3" s="117"/>
      <c r="AX3" s="117"/>
      <c r="AY3" s="117"/>
      <c r="AZ3" s="117"/>
      <c r="BA3" s="117"/>
      <c r="BB3" s="127">
        <v>14</v>
      </c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</row>
    <row r="4" spans="1:154" s="124" customFormat="1" x14ac:dyDescent="0.2">
      <c r="A4" s="155"/>
      <c r="B4" s="189" t="s">
        <v>106</v>
      </c>
      <c r="C4" s="189" t="s">
        <v>107</v>
      </c>
      <c r="D4" s="189" t="s">
        <v>108</v>
      </c>
      <c r="E4" s="189" t="s">
        <v>109</v>
      </c>
      <c r="F4" s="189" t="s">
        <v>110</v>
      </c>
      <c r="G4" s="189" t="s">
        <v>111</v>
      </c>
      <c r="H4" s="189" t="s">
        <v>110</v>
      </c>
      <c r="I4" s="189" t="s">
        <v>111</v>
      </c>
      <c r="J4" s="189" t="s">
        <v>112</v>
      </c>
      <c r="K4" s="189" t="s">
        <v>113</v>
      </c>
      <c r="L4" s="189" t="s">
        <v>114</v>
      </c>
      <c r="M4" s="189" t="s">
        <v>115</v>
      </c>
      <c r="N4" s="189" t="s">
        <v>116</v>
      </c>
      <c r="O4" s="189" t="s">
        <v>138</v>
      </c>
      <c r="P4" s="189" t="s">
        <v>117</v>
      </c>
      <c r="Q4" s="189" t="s">
        <v>118</v>
      </c>
      <c r="R4" s="189" t="s">
        <v>119</v>
      </c>
      <c r="S4" s="189" t="s">
        <v>120</v>
      </c>
      <c r="T4" s="189" t="s">
        <v>121</v>
      </c>
      <c r="U4" s="189" t="s">
        <v>122</v>
      </c>
      <c r="V4" s="189" t="s">
        <v>123</v>
      </c>
      <c r="W4" s="189" t="s">
        <v>124</v>
      </c>
      <c r="X4" s="189" t="s">
        <v>125</v>
      </c>
      <c r="Y4" s="189" t="s">
        <v>126</v>
      </c>
      <c r="Z4" s="189" t="s">
        <v>127</v>
      </c>
      <c r="AA4" s="189" t="s">
        <v>128</v>
      </c>
      <c r="AB4" s="189" t="s">
        <v>129</v>
      </c>
      <c r="AC4" s="189" t="s">
        <v>130</v>
      </c>
      <c r="AD4" s="189" t="s">
        <v>131</v>
      </c>
      <c r="AE4" s="189" t="s">
        <v>132</v>
      </c>
      <c r="AF4" s="189" t="s">
        <v>133</v>
      </c>
      <c r="AG4" s="189" t="s">
        <v>134</v>
      </c>
      <c r="AH4" s="189" t="s">
        <v>135</v>
      </c>
      <c r="AI4" s="189" t="s">
        <v>136</v>
      </c>
      <c r="AJ4" s="189" t="s">
        <v>137</v>
      </c>
      <c r="AK4" s="116"/>
      <c r="AL4" s="128"/>
      <c r="AM4" s="116"/>
      <c r="AN4" s="116"/>
      <c r="AO4" s="116"/>
      <c r="AP4" s="116"/>
      <c r="AQ4" s="111"/>
      <c r="AR4" s="111"/>
      <c r="AS4" s="116"/>
      <c r="AT4" s="116"/>
      <c r="AU4" s="116"/>
      <c r="AV4" s="116"/>
      <c r="AW4" s="116"/>
      <c r="AX4" s="116"/>
      <c r="AY4" s="116"/>
      <c r="AZ4" s="116"/>
      <c r="BA4" s="116"/>
      <c r="BB4" s="127">
        <f ca="1">MONTH(BB1)</f>
        <v>7</v>
      </c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</row>
    <row r="5" spans="1:154" s="124" customFormat="1" x14ac:dyDescent="0.2">
      <c r="A5" s="155" t="s">
        <v>5</v>
      </c>
      <c r="B5" s="130" t="s">
        <v>6</v>
      </c>
      <c r="C5" s="130" t="s">
        <v>7</v>
      </c>
      <c r="D5" s="130" t="s">
        <v>7</v>
      </c>
      <c r="E5" s="130" t="s">
        <v>7</v>
      </c>
      <c r="F5" s="111" t="s">
        <v>8</v>
      </c>
      <c r="G5" s="111" t="s">
        <v>8</v>
      </c>
      <c r="H5" s="116" t="s">
        <v>8</v>
      </c>
      <c r="I5" s="116" t="s">
        <v>8</v>
      </c>
      <c r="J5" s="116" t="s">
        <v>8</v>
      </c>
      <c r="K5" s="131" t="s">
        <v>9</v>
      </c>
      <c r="L5" s="131" t="s">
        <v>9</v>
      </c>
      <c r="M5" s="116" t="s">
        <v>8</v>
      </c>
      <c r="N5" s="116" t="s">
        <v>8</v>
      </c>
      <c r="O5" s="116" t="s">
        <v>8</v>
      </c>
      <c r="P5" s="116" t="s">
        <v>8</v>
      </c>
      <c r="Q5" s="116" t="s">
        <v>8</v>
      </c>
      <c r="R5" s="116" t="s">
        <v>8</v>
      </c>
      <c r="S5" s="116" t="s">
        <v>8</v>
      </c>
      <c r="T5" s="130" t="s">
        <v>7</v>
      </c>
      <c r="U5" s="130" t="s">
        <v>10</v>
      </c>
      <c r="V5" s="130" t="s">
        <v>10</v>
      </c>
      <c r="W5" s="130" t="s">
        <v>7</v>
      </c>
      <c r="X5" s="132" t="s">
        <v>11</v>
      </c>
      <c r="Y5" s="133" t="s">
        <v>7</v>
      </c>
      <c r="Z5" s="134" t="s">
        <v>7</v>
      </c>
      <c r="AA5" s="130" t="s">
        <v>7</v>
      </c>
      <c r="AB5" s="135" t="s">
        <v>12</v>
      </c>
      <c r="AC5" s="135" t="s">
        <v>12</v>
      </c>
      <c r="AD5" s="135" t="s">
        <v>12</v>
      </c>
      <c r="AE5" s="135" t="s">
        <v>12</v>
      </c>
      <c r="AF5" s="130" t="s">
        <v>7</v>
      </c>
      <c r="AG5" s="130" t="s">
        <v>7</v>
      </c>
      <c r="AH5" s="111" t="s">
        <v>13</v>
      </c>
      <c r="AI5" s="128" t="s">
        <v>14</v>
      </c>
      <c r="AJ5" s="116" t="s">
        <v>14</v>
      </c>
      <c r="AK5" s="116"/>
      <c r="AL5" s="128"/>
      <c r="AM5" s="116"/>
      <c r="AN5" s="136"/>
      <c r="AO5" s="116"/>
      <c r="AP5" s="116"/>
      <c r="AQ5" s="111"/>
      <c r="AR5" s="111"/>
      <c r="AS5" s="131"/>
      <c r="AT5" s="116"/>
      <c r="AU5" s="116"/>
      <c r="AV5" s="116"/>
      <c r="AW5" s="116"/>
      <c r="AX5" s="116"/>
      <c r="AY5" s="116"/>
      <c r="AZ5" s="116"/>
      <c r="BA5" s="116"/>
      <c r="BB5" s="127">
        <f ca="1">YEAR(BB1)</f>
        <v>2022</v>
      </c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</row>
    <row r="6" spans="1:154" s="124" customFormat="1" x14ac:dyDescent="0.2">
      <c r="A6" s="155" t="s">
        <v>15</v>
      </c>
      <c r="B6" s="130" t="s">
        <v>16</v>
      </c>
      <c r="C6" s="130" t="s">
        <v>17</v>
      </c>
      <c r="D6" s="130" t="s">
        <v>17</v>
      </c>
      <c r="E6" s="130" t="s">
        <v>17</v>
      </c>
      <c r="F6" s="111" t="s">
        <v>18</v>
      </c>
      <c r="G6" s="111" t="s">
        <v>18</v>
      </c>
      <c r="H6" s="137" t="s">
        <v>19</v>
      </c>
      <c r="I6" s="137" t="s">
        <v>19</v>
      </c>
      <c r="J6" s="138" t="s">
        <v>20</v>
      </c>
      <c r="K6" s="131" t="s">
        <v>21</v>
      </c>
      <c r="L6" s="131" t="s">
        <v>21</v>
      </c>
      <c r="M6" s="116" t="s">
        <v>22</v>
      </c>
      <c r="N6" s="116" t="s">
        <v>22</v>
      </c>
      <c r="O6" s="116" t="s">
        <v>23</v>
      </c>
      <c r="P6" s="139" t="s">
        <v>23</v>
      </c>
      <c r="Q6" s="139" t="s">
        <v>23</v>
      </c>
      <c r="R6" s="130" t="s">
        <v>23</v>
      </c>
      <c r="S6" s="130" t="s">
        <v>23</v>
      </c>
      <c r="T6" s="130" t="s">
        <v>17</v>
      </c>
      <c r="U6" s="130" t="s">
        <v>24</v>
      </c>
      <c r="V6" s="130" t="s">
        <v>24</v>
      </c>
      <c r="W6" s="130" t="s">
        <v>17</v>
      </c>
      <c r="X6" s="132" t="s">
        <v>25</v>
      </c>
      <c r="Y6" s="133" t="s">
        <v>13</v>
      </c>
      <c r="Z6" s="134" t="s">
        <v>13</v>
      </c>
      <c r="AA6" s="130" t="s">
        <v>13</v>
      </c>
      <c r="AB6" s="116" t="s">
        <v>26</v>
      </c>
      <c r="AC6" s="116" t="s">
        <v>27</v>
      </c>
      <c r="AD6" s="116" t="s">
        <v>28</v>
      </c>
      <c r="AE6" s="116" t="s">
        <v>23</v>
      </c>
      <c r="AF6" s="130" t="s">
        <v>12</v>
      </c>
      <c r="AG6" s="130" t="s">
        <v>12</v>
      </c>
      <c r="AH6" s="111" t="s">
        <v>29</v>
      </c>
      <c r="AI6" s="128" t="s">
        <v>30</v>
      </c>
      <c r="AJ6" s="116" t="s">
        <v>30</v>
      </c>
      <c r="AK6" s="116"/>
      <c r="AL6" s="128"/>
      <c r="AM6" s="116"/>
      <c r="AN6" s="136"/>
      <c r="AO6" s="116"/>
      <c r="AP6" s="116"/>
      <c r="AQ6" s="111"/>
      <c r="AR6" s="111"/>
      <c r="AS6" s="131"/>
      <c r="AT6" s="116"/>
      <c r="AU6" s="116"/>
      <c r="AV6" s="116"/>
      <c r="AW6" s="116"/>
      <c r="AX6" s="116"/>
      <c r="AY6" s="116"/>
      <c r="AZ6" s="116"/>
      <c r="BA6" s="116"/>
      <c r="BB6" s="140">
        <f ca="1">IF(BB2&gt;BB3,DATE(BB$5,BB$4,BB$3),DATE(BB$5,BB$4-1,BB$3))</f>
        <v>44756</v>
      </c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</row>
    <row r="7" spans="1:154" s="124" customFormat="1" x14ac:dyDescent="0.2">
      <c r="A7" s="155">
        <v>41178</v>
      </c>
      <c r="B7" s="130" t="s">
        <v>31</v>
      </c>
      <c r="C7" s="130"/>
      <c r="D7" s="130" t="s">
        <v>11</v>
      </c>
      <c r="E7" s="130" t="s">
        <v>11</v>
      </c>
      <c r="F7" s="111" t="s">
        <v>32</v>
      </c>
      <c r="G7" s="111" t="s">
        <v>32</v>
      </c>
      <c r="H7" s="136" t="s">
        <v>33</v>
      </c>
      <c r="I7" s="136" t="s">
        <v>33</v>
      </c>
      <c r="J7" s="138" t="s">
        <v>34</v>
      </c>
      <c r="K7" s="131" t="s">
        <v>35</v>
      </c>
      <c r="L7" s="131" t="s">
        <v>35</v>
      </c>
      <c r="M7" s="116" t="s">
        <v>36</v>
      </c>
      <c r="N7" s="116" t="s">
        <v>37</v>
      </c>
      <c r="O7" s="116" t="s">
        <v>38</v>
      </c>
      <c r="P7" s="139" t="s">
        <v>39</v>
      </c>
      <c r="Q7" s="116" t="s">
        <v>38</v>
      </c>
      <c r="R7" s="130" t="s">
        <v>38</v>
      </c>
      <c r="S7" s="130" t="s">
        <v>38</v>
      </c>
      <c r="T7" s="130" t="s">
        <v>40</v>
      </c>
      <c r="U7" s="130" t="s">
        <v>41</v>
      </c>
      <c r="V7" s="130" t="s">
        <v>41</v>
      </c>
      <c r="W7" s="130" t="s">
        <v>42</v>
      </c>
      <c r="X7" s="132"/>
      <c r="Y7" s="132" t="s">
        <v>43</v>
      </c>
      <c r="Z7" s="134"/>
      <c r="AA7" s="130" t="s">
        <v>40</v>
      </c>
      <c r="AB7" s="116" t="s">
        <v>44</v>
      </c>
      <c r="AC7" s="116" t="s">
        <v>45</v>
      </c>
      <c r="AD7" s="116" t="s">
        <v>27</v>
      </c>
      <c r="AE7" s="116" t="s">
        <v>46</v>
      </c>
      <c r="AF7" s="130" t="s">
        <v>47</v>
      </c>
      <c r="AG7" s="130" t="s">
        <v>48</v>
      </c>
      <c r="AH7" s="111" t="s">
        <v>47</v>
      </c>
      <c r="AI7" s="128" t="s">
        <v>49</v>
      </c>
      <c r="AJ7" s="116" t="s">
        <v>5</v>
      </c>
      <c r="AK7" s="116"/>
      <c r="AL7" s="128"/>
      <c r="AM7" s="146"/>
      <c r="AN7" s="143"/>
      <c r="AO7" s="146">
        <v>1</v>
      </c>
      <c r="AP7" s="146">
        <v>2</v>
      </c>
      <c r="AQ7" s="142">
        <v>3</v>
      </c>
      <c r="AR7" s="142">
        <v>4</v>
      </c>
      <c r="AS7" s="146">
        <v>5</v>
      </c>
      <c r="AT7" s="146">
        <v>6</v>
      </c>
      <c r="AU7" s="146">
        <v>7</v>
      </c>
      <c r="AV7" s="146">
        <v>8</v>
      </c>
      <c r="AW7" s="148">
        <v>9</v>
      </c>
      <c r="AX7" s="116"/>
      <c r="AY7" s="146"/>
      <c r="AZ7" s="146"/>
      <c r="BA7" s="146"/>
      <c r="BB7" s="116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</row>
    <row r="8" spans="1:154" s="124" customFormat="1" x14ac:dyDescent="0.2">
      <c r="A8" s="156"/>
      <c r="B8" s="130"/>
      <c r="C8" s="130" t="s">
        <v>50</v>
      </c>
      <c r="D8" s="130" t="s">
        <v>51</v>
      </c>
      <c r="E8" s="130" t="s">
        <v>52</v>
      </c>
      <c r="F8" s="111" t="s">
        <v>53</v>
      </c>
      <c r="G8" s="111" t="s">
        <v>54</v>
      </c>
      <c r="H8" s="111" t="s">
        <v>55</v>
      </c>
      <c r="I8" s="111" t="s">
        <v>56</v>
      </c>
      <c r="J8" s="138"/>
      <c r="K8" s="131" t="s">
        <v>57</v>
      </c>
      <c r="L8" s="131"/>
      <c r="M8" s="116" t="s">
        <v>58</v>
      </c>
      <c r="N8" s="116" t="s">
        <v>59</v>
      </c>
      <c r="O8" s="116" t="s">
        <v>19</v>
      </c>
      <c r="P8" s="116" t="s">
        <v>19</v>
      </c>
      <c r="Q8" s="116" t="s">
        <v>60</v>
      </c>
      <c r="R8" s="130"/>
      <c r="S8" s="130" t="s">
        <v>61</v>
      </c>
      <c r="T8" s="130" t="s">
        <v>62</v>
      </c>
      <c r="U8" s="130" t="s">
        <v>51</v>
      </c>
      <c r="V8" s="130" t="s">
        <v>52</v>
      </c>
      <c r="W8" s="130"/>
      <c r="X8" s="132"/>
      <c r="Y8" s="132"/>
      <c r="Z8" s="134" t="s">
        <v>63</v>
      </c>
      <c r="AA8" s="130" t="s">
        <v>64</v>
      </c>
      <c r="AB8" s="116"/>
      <c r="AC8" s="116" t="s">
        <v>65</v>
      </c>
      <c r="AD8" s="116"/>
      <c r="AE8" s="116" t="s">
        <v>66</v>
      </c>
      <c r="AF8" s="130"/>
      <c r="AG8" s="130"/>
      <c r="AH8" s="111"/>
      <c r="AI8" s="128" t="s">
        <v>67</v>
      </c>
      <c r="AJ8" s="116"/>
      <c r="AK8" s="116"/>
      <c r="AL8" s="161"/>
      <c r="AM8" s="164" t="s">
        <v>68</v>
      </c>
      <c r="AN8" s="165" t="s">
        <v>69</v>
      </c>
      <c r="AO8" s="164" t="s">
        <v>70</v>
      </c>
      <c r="AP8" s="164" t="s">
        <v>71</v>
      </c>
      <c r="AQ8" s="166" t="s">
        <v>72</v>
      </c>
      <c r="AR8" s="166" t="s">
        <v>73</v>
      </c>
      <c r="AS8" s="167" t="s">
        <v>73</v>
      </c>
      <c r="AT8" s="164" t="s">
        <v>74</v>
      </c>
      <c r="AU8" s="164" t="s">
        <v>68</v>
      </c>
      <c r="AV8" s="164" t="s">
        <v>21</v>
      </c>
      <c r="AW8" s="164" t="s">
        <v>21</v>
      </c>
      <c r="AX8" s="170"/>
      <c r="AY8" s="173" t="s">
        <v>75</v>
      </c>
      <c r="AZ8" s="174"/>
      <c r="BA8" s="174"/>
      <c r="BB8" s="16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</row>
    <row r="9" spans="1:154" s="153" customFormat="1" x14ac:dyDescent="0.2">
      <c r="A9" s="156">
        <v>41166</v>
      </c>
      <c r="B9" s="141" t="s">
        <v>76</v>
      </c>
      <c r="C9" s="141" t="s">
        <v>76</v>
      </c>
      <c r="D9" s="141"/>
      <c r="E9" s="141"/>
      <c r="F9" s="142"/>
      <c r="G9" s="142"/>
      <c r="H9" s="142"/>
      <c r="I9" s="143"/>
      <c r="J9" s="144"/>
      <c r="K9" s="145"/>
      <c r="L9" s="145"/>
      <c r="M9" s="145"/>
      <c r="N9" s="145"/>
      <c r="O9" s="146"/>
      <c r="P9" s="147"/>
      <c r="Q9" s="147"/>
      <c r="R9" s="141"/>
      <c r="S9" s="141"/>
      <c r="T9" s="141" t="s">
        <v>76</v>
      </c>
      <c r="U9" s="141" t="s">
        <v>76</v>
      </c>
      <c r="V9" s="141" t="s">
        <v>76</v>
      </c>
      <c r="W9" s="141" t="s">
        <v>76</v>
      </c>
      <c r="X9" s="148"/>
      <c r="Y9" s="149" t="s">
        <v>76</v>
      </c>
      <c r="Z9" s="150" t="s">
        <v>76</v>
      </c>
      <c r="AA9" s="141" t="s">
        <v>76</v>
      </c>
      <c r="AB9" s="148"/>
      <c r="AC9" s="148"/>
      <c r="AD9" s="148"/>
      <c r="AE9" s="149"/>
      <c r="AF9" s="141" t="s">
        <v>76</v>
      </c>
      <c r="AG9" s="141" t="s">
        <v>76</v>
      </c>
      <c r="AH9" s="142" t="s">
        <v>76</v>
      </c>
      <c r="AI9" s="151"/>
      <c r="AJ9" s="146"/>
      <c r="AK9" s="146"/>
      <c r="AL9" s="162"/>
      <c r="AM9" s="168"/>
      <c r="AN9" s="165" t="s">
        <v>77</v>
      </c>
      <c r="AO9" s="164" t="s">
        <v>76</v>
      </c>
      <c r="AP9" s="164" t="s">
        <v>78</v>
      </c>
      <c r="AQ9" s="169">
        <f>AB10</f>
        <v>4.6600000000000003E-2</v>
      </c>
      <c r="AR9" s="166" t="s">
        <v>76</v>
      </c>
      <c r="AS9" s="167" t="s">
        <v>79</v>
      </c>
      <c r="AT9" s="164" t="s">
        <v>76</v>
      </c>
      <c r="AU9" s="168"/>
      <c r="AV9" s="164" t="s">
        <v>80</v>
      </c>
      <c r="AW9" s="164" t="s">
        <v>81</v>
      </c>
      <c r="AX9" s="171"/>
      <c r="AY9" s="174" t="s">
        <v>82</v>
      </c>
      <c r="AZ9" s="174" t="s">
        <v>83</v>
      </c>
      <c r="BA9" s="174" t="s">
        <v>84</v>
      </c>
      <c r="BB9" s="17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</row>
    <row r="10" spans="1:154" x14ac:dyDescent="0.2">
      <c r="A10" s="157">
        <v>41166</v>
      </c>
      <c r="B10" s="2">
        <f t="shared" ref="B10:B73" si="0">(W10+AG10)</f>
        <v>335018.78999999998</v>
      </c>
      <c r="C10" s="64">
        <v>335018.78999999998</v>
      </c>
      <c r="D10" s="2">
        <f>SUM(Y10:Y$344)</f>
        <v>15298.339336179997</v>
      </c>
      <c r="E10" s="73">
        <f t="shared" ref="E10:E73" si="1">(C10-D10)</f>
        <v>319720.45066381997</v>
      </c>
      <c r="F10" s="64">
        <v>3497.7</v>
      </c>
      <c r="G10" s="64">
        <v>3512.04</v>
      </c>
      <c r="H10" s="11">
        <v>41091</v>
      </c>
      <c r="I10" s="15">
        <v>41122</v>
      </c>
      <c r="J10" s="12">
        <f t="shared" ref="J10:J73" si="2">(G10/F10)-1</f>
        <v>4.0998370357663294E-3</v>
      </c>
      <c r="K10" s="62">
        <v>41197</v>
      </c>
      <c r="L10" s="11">
        <f t="shared" ref="L10:L73" si="3">IF(A10&gt;L9,K10,L9)</f>
        <v>41197</v>
      </c>
      <c r="M10" s="63">
        <v>20</v>
      </c>
      <c r="N10" s="1">
        <f t="shared" ref="N10:N73" si="4">(M10-(NETWORKDAYS(A10,L10,$AN$194:$AN$348)-1))</f>
        <v>0</v>
      </c>
      <c r="O10" s="2">
        <f t="shared" ref="O10:O73" si="5">TRUNC((G10/F10)^TRUNC((N10/M10),9),8)</f>
        <v>1</v>
      </c>
      <c r="P10" s="13">
        <v>1</v>
      </c>
      <c r="Q10" s="13">
        <v>1</v>
      </c>
      <c r="R10" s="2">
        <f t="shared" ref="R10:R40" si="6">TRUNC(((G10/F10)^(N10/M10)),8)</f>
        <v>1</v>
      </c>
      <c r="S10" s="2">
        <f>R10</f>
        <v>1</v>
      </c>
      <c r="T10" s="2">
        <f t="shared" ref="T10:T73" si="7">TRUNC(C10*S10,8)</f>
        <v>335018.78999999998</v>
      </c>
      <c r="U10" s="2">
        <f t="shared" ref="U10:U73" si="8">(D10*(S10-1))</f>
        <v>0</v>
      </c>
      <c r="V10" s="2">
        <f t="shared" ref="V10:V73" si="9">(E10*(R10-1))</f>
        <v>0</v>
      </c>
      <c r="W10" s="2">
        <f t="shared" ref="W10:W73" si="10">(C10+U10+V10)</f>
        <v>335018.78999999998</v>
      </c>
      <c r="X10" s="17">
        <f t="shared" ref="X10:X73" si="11">IF(VLOOKUP(A10,AN$10:AU$190,8)=VLOOKUP(A9,AN$10:AU$190,8),0,VLOOKUP(A10,AN$10:AU$190,8))</f>
        <v>0</v>
      </c>
      <c r="Y10" s="2">
        <f t="shared" ref="Y10:Y73" si="12">IF(X10&gt;0,VLOOKUP(A10,AN$12:AR$190,5),0)</f>
        <v>0</v>
      </c>
      <c r="Z10" s="72">
        <f t="shared" ref="Z10:Z73" si="13">IF(X10&gt;0,VLOOKUP($A10,$AN$10:$AS$190,6),0)</f>
        <v>0</v>
      </c>
      <c r="AA10" s="2">
        <f t="shared" ref="AA10:AA73" si="14">IF(Z10&gt;0,TRUNC(Z10*T10,8),0)</f>
        <v>0</v>
      </c>
      <c r="AB10" s="74">
        <v>4.6600000000000003E-2</v>
      </c>
      <c r="AC10" s="17">
        <f t="shared" ref="AC10:AC73" si="15">N10</f>
        <v>0</v>
      </c>
      <c r="AD10" s="17">
        <v>252</v>
      </c>
      <c r="AE10" s="13">
        <f t="shared" ref="AE10:AE30" si="16">ROUND((1+AB10)^(AC10/AD10),9)</f>
        <v>1</v>
      </c>
      <c r="AF10" s="2">
        <f t="shared" ref="AF10:AF73" si="17">TRUNC((T10*(AE10-1)),8)</f>
        <v>0</v>
      </c>
      <c r="AG10" s="2">
        <f t="shared" ref="AG10:AG73" si="18">TRUNC((W10*(AE10-1)),8)</f>
        <v>0</v>
      </c>
      <c r="AH10" s="3">
        <f t="shared" ref="AH10:AH73" si="19">IF(AA10&gt;0,AA10+AF10,0)</f>
        <v>0</v>
      </c>
      <c r="AI10" s="4" t="s">
        <v>85</v>
      </c>
      <c r="AJ10" s="11">
        <v>41197</v>
      </c>
      <c r="AK10" s="11"/>
      <c r="AL10" s="4"/>
      <c r="AM10" s="21"/>
      <c r="AN10" s="22">
        <v>41166</v>
      </c>
      <c r="AO10" s="26">
        <v>0</v>
      </c>
      <c r="AP10" s="51">
        <v>0</v>
      </c>
      <c r="AQ10" s="26">
        <v>0</v>
      </c>
      <c r="AR10" s="26">
        <v>0</v>
      </c>
      <c r="AS10" s="57">
        <v>0</v>
      </c>
      <c r="AT10" s="26">
        <v>0</v>
      </c>
      <c r="AU10" s="96">
        <v>0</v>
      </c>
      <c r="AV10" s="96">
        <v>0</v>
      </c>
      <c r="AW10" s="96">
        <v>0</v>
      </c>
      <c r="AX10" s="20"/>
      <c r="AY10" s="26">
        <v>1</v>
      </c>
      <c r="AZ10" s="22">
        <v>41197</v>
      </c>
      <c r="BA10" s="30">
        <v>5.5197900000000001E-3</v>
      </c>
      <c r="BB10" s="28"/>
    </row>
    <row r="11" spans="1:154" x14ac:dyDescent="0.2">
      <c r="A11" s="158">
        <f t="shared" ref="A11:A74" si="20">(A10+1)</f>
        <v>41167</v>
      </c>
      <c r="B11" s="2">
        <f t="shared" si="0"/>
        <v>335144.77075711131</v>
      </c>
      <c r="C11" s="2">
        <f t="shared" ref="C11:C74" si="21">TRUNC(IF(X10&gt;0,VLOOKUP(A10,$AN$12:$AO$190,2),C10),8)</f>
        <v>335018.78999999998</v>
      </c>
      <c r="D11" s="2">
        <f>SUM(Y11:Y$344)</f>
        <v>15298.339336179997</v>
      </c>
      <c r="E11" s="73">
        <f t="shared" si="1"/>
        <v>319720.45066381997</v>
      </c>
      <c r="F11" s="3">
        <f t="shared" ref="F11:G41" si="22">F10</f>
        <v>3497.7</v>
      </c>
      <c r="G11" s="3">
        <f t="shared" si="22"/>
        <v>3512.04</v>
      </c>
      <c r="H11" s="11">
        <v>41091</v>
      </c>
      <c r="I11" s="11">
        <v>41122</v>
      </c>
      <c r="J11" s="12">
        <f t="shared" si="2"/>
        <v>4.0998370357663294E-3</v>
      </c>
      <c r="K11" s="11">
        <f t="shared" ref="K11:K74" si="23">IF(DAY(A11)=14,VLOOKUP(A11,AR$194:AW$373,4),K10)</f>
        <v>41197</v>
      </c>
      <c r="L11" s="11">
        <f t="shared" si="3"/>
        <v>41197</v>
      </c>
      <c r="M11" s="1">
        <f t="shared" ref="M11:M21" si="24">IF(L11=L10,M10,NETWORKDAYS(L10,L11,$AN$194:$AN$348)-1)</f>
        <v>20</v>
      </c>
      <c r="N11" s="1">
        <f t="shared" si="4"/>
        <v>1</v>
      </c>
      <c r="O11" s="2">
        <f t="shared" si="5"/>
        <v>1.0002045900000001</v>
      </c>
      <c r="P11" s="13">
        <f t="shared" ref="P11:P41" si="25">IF(L11&gt;L10,ROUND(R10,4),P10)</f>
        <v>1</v>
      </c>
      <c r="Q11" s="13">
        <v>1</v>
      </c>
      <c r="R11" s="2">
        <f t="shared" si="6"/>
        <v>1.0002045900000001</v>
      </c>
      <c r="S11" s="2">
        <f t="shared" ref="S11:S74" si="26">IF(AND(X11&gt;0,MONTH(A11)=9),R11,S10)</f>
        <v>1</v>
      </c>
      <c r="T11" s="2">
        <f t="shared" si="7"/>
        <v>335018.78999999998</v>
      </c>
      <c r="U11" s="2">
        <f t="shared" si="8"/>
        <v>0</v>
      </c>
      <c r="V11" s="2">
        <f t="shared" si="9"/>
        <v>65.411607001330111</v>
      </c>
      <c r="W11" s="2">
        <f t="shared" si="10"/>
        <v>335084.20160700131</v>
      </c>
      <c r="X11" s="17">
        <f t="shared" si="11"/>
        <v>0</v>
      </c>
      <c r="Y11" s="2">
        <f t="shared" si="12"/>
        <v>0</v>
      </c>
      <c r="Z11" s="72">
        <f t="shared" si="13"/>
        <v>0</v>
      </c>
      <c r="AA11" s="2">
        <f t="shared" si="14"/>
        <v>0</v>
      </c>
      <c r="AB11" s="12">
        <f t="shared" ref="AB11:AB74" si="27">(AB10)</f>
        <v>4.6600000000000003E-2</v>
      </c>
      <c r="AC11" s="17">
        <f t="shared" si="15"/>
        <v>1</v>
      </c>
      <c r="AD11" s="17">
        <v>252</v>
      </c>
      <c r="AE11" s="13">
        <f t="shared" si="16"/>
        <v>1.0001807579999999</v>
      </c>
      <c r="AF11" s="2">
        <f t="shared" si="17"/>
        <v>60.557326439999997</v>
      </c>
      <c r="AG11" s="2">
        <f t="shared" si="18"/>
        <v>60.569150110000002</v>
      </c>
      <c r="AH11" s="3">
        <f t="shared" si="19"/>
        <v>0</v>
      </c>
      <c r="AI11" s="4" t="str">
        <f t="shared" ref="AI11:AI74" si="28">AI10</f>
        <v>A+J=</v>
      </c>
      <c r="AJ11" s="11">
        <f t="shared" ref="AJ11:AJ74" si="29">IF(X10&gt;0,VLOOKUP(A10,$AN$10:$AW$190,9),AJ10)</f>
        <v>41197</v>
      </c>
      <c r="AK11" s="11"/>
      <c r="AL11" s="4" t="str">
        <f>TEXT(AN11,"dddd")</f>
        <v>quarta-feira</v>
      </c>
      <c r="AM11" s="21">
        <v>0</v>
      </c>
      <c r="AN11" s="29">
        <v>41178</v>
      </c>
      <c r="AO11" s="23">
        <f>C10</f>
        <v>335018.78999999998</v>
      </c>
      <c r="AP11" s="26"/>
      <c r="AQ11" s="25">
        <v>0</v>
      </c>
      <c r="AR11" s="25">
        <v>0</v>
      </c>
      <c r="AS11" s="27">
        <v>0</v>
      </c>
      <c r="AT11" s="27">
        <v>0</v>
      </c>
      <c r="AU11" s="25">
        <v>0</v>
      </c>
      <c r="AV11" s="25">
        <v>0</v>
      </c>
      <c r="AW11" s="96">
        <v>0</v>
      </c>
      <c r="AX11" s="2"/>
      <c r="AY11" s="26">
        <v>2</v>
      </c>
      <c r="AZ11" s="22">
        <v>41227</v>
      </c>
      <c r="BA11" s="30">
        <v>3.9309499999999999E-3</v>
      </c>
      <c r="BB11" s="28"/>
    </row>
    <row r="12" spans="1:154" x14ac:dyDescent="0.2">
      <c r="A12" s="158">
        <f t="shared" si="20"/>
        <v>41168</v>
      </c>
      <c r="B12" s="2">
        <f t="shared" si="0"/>
        <v>335144.77075711131</v>
      </c>
      <c r="C12" s="2">
        <f t="shared" si="21"/>
        <v>335018.78999999998</v>
      </c>
      <c r="D12" s="2">
        <f>SUM(Y12:Y$344)</f>
        <v>15298.339336179997</v>
      </c>
      <c r="E12" s="73">
        <f t="shared" si="1"/>
        <v>319720.45066381997</v>
      </c>
      <c r="F12" s="3">
        <f t="shared" si="22"/>
        <v>3497.7</v>
      </c>
      <c r="G12" s="3">
        <f t="shared" si="22"/>
        <v>3512.04</v>
      </c>
      <c r="H12" s="11">
        <v>41091</v>
      </c>
      <c r="I12" s="11">
        <v>41122</v>
      </c>
      <c r="J12" s="12">
        <f t="shared" si="2"/>
        <v>4.0998370357663294E-3</v>
      </c>
      <c r="K12" s="11">
        <f t="shared" si="23"/>
        <v>41197</v>
      </c>
      <c r="L12" s="11">
        <f t="shared" si="3"/>
        <v>41197</v>
      </c>
      <c r="M12" s="1">
        <f t="shared" si="24"/>
        <v>20</v>
      </c>
      <c r="N12" s="1">
        <f t="shared" si="4"/>
        <v>1</v>
      </c>
      <c r="O12" s="2">
        <f t="shared" si="5"/>
        <v>1.0002045900000001</v>
      </c>
      <c r="P12" s="13">
        <f t="shared" si="25"/>
        <v>1</v>
      </c>
      <c r="Q12" s="13">
        <v>1</v>
      </c>
      <c r="R12" s="2">
        <f t="shared" si="6"/>
        <v>1.0002045900000001</v>
      </c>
      <c r="S12" s="2">
        <f t="shared" si="26"/>
        <v>1</v>
      </c>
      <c r="T12" s="2">
        <f t="shared" si="7"/>
        <v>335018.78999999998</v>
      </c>
      <c r="U12" s="2">
        <f t="shared" si="8"/>
        <v>0</v>
      </c>
      <c r="V12" s="2">
        <f t="shared" si="9"/>
        <v>65.411607001330111</v>
      </c>
      <c r="W12" s="2">
        <f t="shared" si="10"/>
        <v>335084.20160700131</v>
      </c>
      <c r="X12" s="17">
        <f t="shared" si="11"/>
        <v>0</v>
      </c>
      <c r="Y12" s="2">
        <f t="shared" si="12"/>
        <v>0</v>
      </c>
      <c r="Z12" s="72">
        <f t="shared" si="13"/>
        <v>0</v>
      </c>
      <c r="AA12" s="2">
        <f t="shared" si="14"/>
        <v>0</v>
      </c>
      <c r="AB12" s="12">
        <f t="shared" si="27"/>
        <v>4.6600000000000003E-2</v>
      </c>
      <c r="AC12" s="17">
        <f t="shared" si="15"/>
        <v>1</v>
      </c>
      <c r="AD12" s="17">
        <v>252</v>
      </c>
      <c r="AE12" s="13">
        <f t="shared" si="16"/>
        <v>1.0001807579999999</v>
      </c>
      <c r="AF12" s="2">
        <f t="shared" si="17"/>
        <v>60.557326439999997</v>
      </c>
      <c r="AG12" s="2">
        <f t="shared" si="18"/>
        <v>60.569150110000002</v>
      </c>
      <c r="AH12" s="3">
        <f t="shared" si="19"/>
        <v>0</v>
      </c>
      <c r="AI12" s="4" t="str">
        <f t="shared" si="28"/>
        <v>A+J=</v>
      </c>
      <c r="AJ12" s="11">
        <f t="shared" si="29"/>
        <v>41197</v>
      </c>
      <c r="AK12" s="11"/>
      <c r="AL12" s="4" t="str">
        <f t="shared" ref="AL12:AL75" si="30">TEXT(AN12,"dddd")</f>
        <v>segunda-feira</v>
      </c>
      <c r="AM12" s="21">
        <v>1</v>
      </c>
      <c r="AN12" s="22">
        <f t="shared" ref="AN12:AN75" si="31">AT195</f>
        <v>41197</v>
      </c>
      <c r="AO12" s="23">
        <f t="shared" ref="AO12:AO75" si="32">(AO11-AR12)</f>
        <v>333169.55663314997</v>
      </c>
      <c r="AP12" s="26">
        <f t="shared" ref="AP12:AP75" si="33">NETWORKDAYS(AN11,AN12,$AN$194:$AN$348)-1</f>
        <v>12</v>
      </c>
      <c r="AQ12" s="25">
        <f t="shared" ref="AQ12:AQ75" si="34">TRUNC(AO11*(ROUND((1+AQ$9)^(AP12/252),9)-1),8)</f>
        <v>727.40954778000003</v>
      </c>
      <c r="AR12" s="23">
        <f t="shared" ref="AR12:AR75" si="35">TRUNC((AO11*AS12),8)</f>
        <v>1849.23336685</v>
      </c>
      <c r="AS12" s="31">
        <f t="shared" ref="AS12:AS75" si="36">BA10</f>
        <v>5.5197900000000001E-3</v>
      </c>
      <c r="AT12" s="25">
        <f t="shared" ref="AT12:AT75" si="37">(AQ12+AR12)</f>
        <v>2576.6429146300002</v>
      </c>
      <c r="AU12" s="21">
        <f t="shared" ref="AU12:AU75" si="38">AU11+1</f>
        <v>1</v>
      </c>
      <c r="AV12" s="22">
        <f t="shared" ref="AV12:AV75" si="39">AN13</f>
        <v>41227</v>
      </c>
      <c r="AW12" s="22">
        <f t="shared" ref="AW12:AW75" si="40">AV195</f>
        <v>41199</v>
      </c>
      <c r="AX12" s="2"/>
      <c r="AY12" s="26">
        <v>3</v>
      </c>
      <c r="AZ12" s="22">
        <v>41257</v>
      </c>
      <c r="BA12" s="30">
        <v>3.9614699999999999E-3</v>
      </c>
      <c r="BB12" s="28"/>
    </row>
    <row r="13" spans="1:154" x14ac:dyDescent="0.2">
      <c r="A13" s="158">
        <f t="shared" si="20"/>
        <v>41169</v>
      </c>
      <c r="B13" s="2">
        <f t="shared" si="0"/>
        <v>335144.77075711131</v>
      </c>
      <c r="C13" s="2">
        <f t="shared" si="21"/>
        <v>335018.78999999998</v>
      </c>
      <c r="D13" s="2">
        <f>SUM(Y13:Y$344)</f>
        <v>15298.339336179997</v>
      </c>
      <c r="E13" s="73">
        <f t="shared" si="1"/>
        <v>319720.45066381997</v>
      </c>
      <c r="F13" s="3">
        <f t="shared" si="22"/>
        <v>3497.7</v>
      </c>
      <c r="G13" s="3">
        <f t="shared" si="22"/>
        <v>3512.04</v>
      </c>
      <c r="H13" s="11">
        <v>41091</v>
      </c>
      <c r="I13" s="11">
        <v>41122</v>
      </c>
      <c r="J13" s="12">
        <f t="shared" si="2"/>
        <v>4.0998370357663294E-3</v>
      </c>
      <c r="K13" s="11">
        <f t="shared" si="23"/>
        <v>41197</v>
      </c>
      <c r="L13" s="11">
        <f t="shared" si="3"/>
        <v>41197</v>
      </c>
      <c r="M13" s="1">
        <f t="shared" si="24"/>
        <v>20</v>
      </c>
      <c r="N13" s="1">
        <f t="shared" si="4"/>
        <v>1</v>
      </c>
      <c r="O13" s="2">
        <f t="shared" si="5"/>
        <v>1.0002045900000001</v>
      </c>
      <c r="P13" s="13">
        <f t="shared" si="25"/>
        <v>1</v>
      </c>
      <c r="Q13" s="13">
        <v>1</v>
      </c>
      <c r="R13" s="2">
        <f t="shared" si="6"/>
        <v>1.0002045900000001</v>
      </c>
      <c r="S13" s="2">
        <f t="shared" si="26"/>
        <v>1</v>
      </c>
      <c r="T13" s="2">
        <f t="shared" si="7"/>
        <v>335018.78999999998</v>
      </c>
      <c r="U13" s="2">
        <f t="shared" si="8"/>
        <v>0</v>
      </c>
      <c r="V13" s="2">
        <f t="shared" si="9"/>
        <v>65.411607001330111</v>
      </c>
      <c r="W13" s="2">
        <f t="shared" si="10"/>
        <v>335084.20160700131</v>
      </c>
      <c r="X13" s="17">
        <f t="shared" si="11"/>
        <v>0</v>
      </c>
      <c r="Y13" s="2">
        <f t="shared" si="12"/>
        <v>0</v>
      </c>
      <c r="Z13" s="72">
        <f t="shared" si="13"/>
        <v>0</v>
      </c>
      <c r="AA13" s="2">
        <f t="shared" si="14"/>
        <v>0</v>
      </c>
      <c r="AB13" s="12">
        <f t="shared" si="27"/>
        <v>4.6600000000000003E-2</v>
      </c>
      <c r="AC13" s="17">
        <f t="shared" si="15"/>
        <v>1</v>
      </c>
      <c r="AD13" s="17">
        <v>252</v>
      </c>
      <c r="AE13" s="13">
        <f t="shared" si="16"/>
        <v>1.0001807579999999</v>
      </c>
      <c r="AF13" s="2">
        <f t="shared" si="17"/>
        <v>60.557326439999997</v>
      </c>
      <c r="AG13" s="2">
        <f t="shared" si="18"/>
        <v>60.569150110000002</v>
      </c>
      <c r="AH13" s="3">
        <f t="shared" si="19"/>
        <v>0</v>
      </c>
      <c r="AI13" s="4" t="str">
        <f t="shared" si="28"/>
        <v>A+J=</v>
      </c>
      <c r="AJ13" s="11">
        <f t="shared" si="29"/>
        <v>41197</v>
      </c>
      <c r="AK13" s="11"/>
      <c r="AL13" s="4" t="str">
        <f t="shared" si="30"/>
        <v>quarta-feira</v>
      </c>
      <c r="AM13" s="21">
        <f t="shared" ref="AM13:AM76" si="41">AM12+1</f>
        <v>2</v>
      </c>
      <c r="AN13" s="22">
        <f t="shared" si="31"/>
        <v>41227</v>
      </c>
      <c r="AO13" s="23">
        <f t="shared" si="32"/>
        <v>331859.88376450998</v>
      </c>
      <c r="AP13" s="26">
        <f t="shared" si="33"/>
        <v>21</v>
      </c>
      <c r="AQ13" s="25">
        <f t="shared" si="34"/>
        <v>1266.9705265699999</v>
      </c>
      <c r="AR13" s="23">
        <f t="shared" si="35"/>
        <v>1309.6728686399999</v>
      </c>
      <c r="AS13" s="31">
        <f t="shared" si="36"/>
        <v>3.9309499999999999E-3</v>
      </c>
      <c r="AT13" s="25">
        <f t="shared" si="37"/>
        <v>2576.6433952099997</v>
      </c>
      <c r="AU13" s="21">
        <f t="shared" si="38"/>
        <v>2</v>
      </c>
      <c r="AV13" s="22">
        <f t="shared" si="39"/>
        <v>41257</v>
      </c>
      <c r="AW13" s="22">
        <f t="shared" si="40"/>
        <v>41232</v>
      </c>
      <c r="AX13" s="1"/>
      <c r="AY13" s="26">
        <v>4</v>
      </c>
      <c r="AZ13" s="22">
        <v>41288</v>
      </c>
      <c r="BA13" s="30">
        <v>4.3551400000000004E-3</v>
      </c>
      <c r="BB13" s="28"/>
    </row>
    <row r="14" spans="1:154" x14ac:dyDescent="0.2">
      <c r="A14" s="158">
        <f t="shared" si="20"/>
        <v>41170</v>
      </c>
      <c r="B14" s="2">
        <f t="shared" si="0"/>
        <v>335270.79867980065</v>
      </c>
      <c r="C14" s="2">
        <f t="shared" si="21"/>
        <v>335018.78999999998</v>
      </c>
      <c r="D14" s="2">
        <f>SUM(Y14:Y$344)</f>
        <v>15298.339336179997</v>
      </c>
      <c r="E14" s="73">
        <f t="shared" si="1"/>
        <v>319720.45066381997</v>
      </c>
      <c r="F14" s="3">
        <f t="shared" si="22"/>
        <v>3497.7</v>
      </c>
      <c r="G14" s="3">
        <f t="shared" si="22"/>
        <v>3512.04</v>
      </c>
      <c r="H14" s="11">
        <v>41091</v>
      </c>
      <c r="I14" s="11">
        <v>41122</v>
      </c>
      <c r="J14" s="12">
        <f t="shared" si="2"/>
        <v>4.0998370357663294E-3</v>
      </c>
      <c r="K14" s="11">
        <f t="shared" si="23"/>
        <v>41197</v>
      </c>
      <c r="L14" s="11">
        <f t="shared" si="3"/>
        <v>41197</v>
      </c>
      <c r="M14" s="1">
        <f t="shared" si="24"/>
        <v>20</v>
      </c>
      <c r="N14" s="1">
        <f t="shared" si="4"/>
        <v>2</v>
      </c>
      <c r="O14" s="2">
        <f t="shared" si="5"/>
        <v>1.0004092200000001</v>
      </c>
      <c r="P14" s="13">
        <f t="shared" si="25"/>
        <v>1</v>
      </c>
      <c r="Q14" s="13">
        <v>1</v>
      </c>
      <c r="R14" s="2">
        <f t="shared" si="6"/>
        <v>1.0004092200000001</v>
      </c>
      <c r="S14" s="2">
        <f t="shared" si="26"/>
        <v>1</v>
      </c>
      <c r="T14" s="2">
        <f t="shared" si="7"/>
        <v>335018.78999999998</v>
      </c>
      <c r="U14" s="2">
        <f t="shared" si="8"/>
        <v>0</v>
      </c>
      <c r="V14" s="2">
        <f t="shared" si="9"/>
        <v>130.83600282068005</v>
      </c>
      <c r="W14" s="2">
        <f t="shared" si="10"/>
        <v>335149.62600282067</v>
      </c>
      <c r="X14" s="17">
        <f t="shared" si="11"/>
        <v>0</v>
      </c>
      <c r="Y14" s="2">
        <f t="shared" si="12"/>
        <v>0</v>
      </c>
      <c r="Z14" s="72">
        <f t="shared" si="13"/>
        <v>0</v>
      </c>
      <c r="AA14" s="2">
        <f t="shared" si="14"/>
        <v>0</v>
      </c>
      <c r="AB14" s="12">
        <f t="shared" si="27"/>
        <v>4.6600000000000003E-2</v>
      </c>
      <c r="AC14" s="17">
        <f t="shared" si="15"/>
        <v>2</v>
      </c>
      <c r="AD14" s="17">
        <v>252</v>
      </c>
      <c r="AE14" s="13">
        <f t="shared" si="16"/>
        <v>1.0003615480000001</v>
      </c>
      <c r="AF14" s="2">
        <f t="shared" si="17"/>
        <v>121.12537347999999</v>
      </c>
      <c r="AG14" s="2">
        <f t="shared" si="18"/>
        <v>121.17267698000001</v>
      </c>
      <c r="AH14" s="3">
        <f t="shared" si="19"/>
        <v>0</v>
      </c>
      <c r="AI14" s="4" t="str">
        <f t="shared" si="28"/>
        <v>A+J=</v>
      </c>
      <c r="AJ14" s="11">
        <f t="shared" si="29"/>
        <v>41197</v>
      </c>
      <c r="AK14" s="11"/>
      <c r="AL14" s="4" t="str">
        <f t="shared" si="30"/>
        <v>sexta-feira</v>
      </c>
      <c r="AM14" s="21">
        <f t="shared" si="41"/>
        <v>3</v>
      </c>
      <c r="AN14" s="22">
        <f t="shared" si="31"/>
        <v>41257</v>
      </c>
      <c r="AO14" s="23">
        <f t="shared" si="32"/>
        <v>330545.23079077998</v>
      </c>
      <c r="AP14" s="26">
        <f t="shared" si="33"/>
        <v>21</v>
      </c>
      <c r="AQ14" s="25">
        <f t="shared" si="34"/>
        <v>1261.9901287800001</v>
      </c>
      <c r="AR14" s="23">
        <f t="shared" si="35"/>
        <v>1314.65297373</v>
      </c>
      <c r="AS14" s="31">
        <f t="shared" si="36"/>
        <v>3.9614699999999999E-3</v>
      </c>
      <c r="AT14" s="25">
        <f t="shared" si="37"/>
        <v>2576.6431025100001</v>
      </c>
      <c r="AU14" s="21">
        <f t="shared" si="38"/>
        <v>3</v>
      </c>
      <c r="AV14" s="22">
        <f t="shared" si="39"/>
        <v>41288</v>
      </c>
      <c r="AW14" s="22">
        <f t="shared" si="40"/>
        <v>41261</v>
      </c>
      <c r="AX14" s="1"/>
      <c r="AY14" s="26">
        <v>5</v>
      </c>
      <c r="AZ14" s="22">
        <v>41319</v>
      </c>
      <c r="BA14" s="30">
        <v>4.02645E-3</v>
      </c>
      <c r="BB14" s="28"/>
    </row>
    <row r="15" spans="1:154" x14ac:dyDescent="0.2">
      <c r="A15" s="158">
        <f t="shared" si="20"/>
        <v>41171</v>
      </c>
      <c r="B15" s="2">
        <f t="shared" si="0"/>
        <v>335396.87731543253</v>
      </c>
      <c r="C15" s="2">
        <f t="shared" si="21"/>
        <v>335018.78999999998</v>
      </c>
      <c r="D15" s="2">
        <f>SUM(Y15:Y$344)</f>
        <v>15298.339336179997</v>
      </c>
      <c r="E15" s="73">
        <f t="shared" si="1"/>
        <v>319720.45066381997</v>
      </c>
      <c r="F15" s="3">
        <f t="shared" si="22"/>
        <v>3497.7</v>
      </c>
      <c r="G15" s="3">
        <f t="shared" si="22"/>
        <v>3512.04</v>
      </c>
      <c r="H15" s="11">
        <v>41091</v>
      </c>
      <c r="I15" s="11">
        <v>41122</v>
      </c>
      <c r="J15" s="12">
        <f t="shared" si="2"/>
        <v>4.0998370357663294E-3</v>
      </c>
      <c r="K15" s="11">
        <f t="shared" si="23"/>
        <v>41197</v>
      </c>
      <c r="L15" s="11">
        <f t="shared" si="3"/>
        <v>41197</v>
      </c>
      <c r="M15" s="1">
        <f t="shared" si="24"/>
        <v>20</v>
      </c>
      <c r="N15" s="1">
        <f t="shared" si="4"/>
        <v>3</v>
      </c>
      <c r="O15" s="2">
        <f t="shared" si="5"/>
        <v>1.0006139000000001</v>
      </c>
      <c r="P15" s="13">
        <f t="shared" si="25"/>
        <v>1</v>
      </c>
      <c r="Q15" s="13">
        <v>1</v>
      </c>
      <c r="R15" s="2">
        <f t="shared" si="6"/>
        <v>1.0006139000000001</v>
      </c>
      <c r="S15" s="2">
        <f t="shared" si="26"/>
        <v>1</v>
      </c>
      <c r="T15" s="2">
        <f t="shared" si="7"/>
        <v>335018.78999999998</v>
      </c>
      <c r="U15" s="2">
        <f t="shared" si="8"/>
        <v>0</v>
      </c>
      <c r="V15" s="2">
        <f t="shared" si="9"/>
        <v>196.276384662537</v>
      </c>
      <c r="W15" s="2">
        <f t="shared" si="10"/>
        <v>335215.06638466252</v>
      </c>
      <c r="X15" s="17">
        <f t="shared" si="11"/>
        <v>0</v>
      </c>
      <c r="Y15" s="2">
        <f t="shared" si="12"/>
        <v>0</v>
      </c>
      <c r="Z15" s="72">
        <f t="shared" si="13"/>
        <v>0</v>
      </c>
      <c r="AA15" s="2">
        <f t="shared" si="14"/>
        <v>0</v>
      </c>
      <c r="AB15" s="12">
        <f t="shared" si="27"/>
        <v>4.6600000000000003E-2</v>
      </c>
      <c r="AC15" s="17">
        <f t="shared" si="15"/>
        <v>3</v>
      </c>
      <c r="AD15" s="17">
        <v>252</v>
      </c>
      <c r="AE15" s="13">
        <f t="shared" si="16"/>
        <v>1.0005423710000001</v>
      </c>
      <c r="AF15" s="2">
        <f t="shared" si="17"/>
        <v>181.70447615</v>
      </c>
      <c r="AG15" s="2">
        <f t="shared" si="18"/>
        <v>181.81093077</v>
      </c>
      <c r="AH15" s="3">
        <f t="shared" si="19"/>
        <v>0</v>
      </c>
      <c r="AI15" s="4" t="str">
        <f t="shared" si="28"/>
        <v>A+J=</v>
      </c>
      <c r="AJ15" s="11">
        <f t="shared" si="29"/>
        <v>41197</v>
      </c>
      <c r="AK15" s="11"/>
      <c r="AL15" s="4" t="str">
        <f t="shared" si="30"/>
        <v>segunda-feira</v>
      </c>
      <c r="AM15" s="21">
        <f t="shared" si="41"/>
        <v>4</v>
      </c>
      <c r="AN15" s="22">
        <f t="shared" si="31"/>
        <v>41288</v>
      </c>
      <c r="AO15" s="23">
        <f t="shared" si="32"/>
        <v>329105.66003435996</v>
      </c>
      <c r="AP15" s="26">
        <f t="shared" si="33"/>
        <v>19</v>
      </c>
      <c r="AQ15" s="25">
        <f t="shared" si="34"/>
        <v>1137.07162737</v>
      </c>
      <c r="AR15" s="23">
        <f t="shared" si="35"/>
        <v>1439.57075642</v>
      </c>
      <c r="AS15" s="31">
        <f t="shared" si="36"/>
        <v>4.3551400000000004E-3</v>
      </c>
      <c r="AT15" s="25">
        <f t="shared" si="37"/>
        <v>2576.6423837900002</v>
      </c>
      <c r="AU15" s="21">
        <f t="shared" si="38"/>
        <v>4</v>
      </c>
      <c r="AV15" s="22">
        <f t="shared" si="39"/>
        <v>41319</v>
      </c>
      <c r="AW15" s="22">
        <f t="shared" si="40"/>
        <v>41290</v>
      </c>
      <c r="AX15" s="1"/>
      <c r="AY15" s="26">
        <v>6</v>
      </c>
      <c r="AZ15" s="22">
        <v>41347</v>
      </c>
      <c r="BA15" s="30">
        <v>4.2395100000000002E-3</v>
      </c>
      <c r="BB15" s="28"/>
    </row>
    <row r="16" spans="1:154" x14ac:dyDescent="0.2">
      <c r="A16" s="158">
        <f t="shared" si="20"/>
        <v>41172</v>
      </c>
      <c r="B16" s="2">
        <f t="shared" si="0"/>
        <v>335523.00347963243</v>
      </c>
      <c r="C16" s="2">
        <f t="shared" si="21"/>
        <v>335018.78999999998</v>
      </c>
      <c r="D16" s="2">
        <f>SUM(Y16:Y$344)</f>
        <v>15298.339336179997</v>
      </c>
      <c r="E16" s="73">
        <f t="shared" si="1"/>
        <v>319720.45066381997</v>
      </c>
      <c r="F16" s="3">
        <f t="shared" si="22"/>
        <v>3497.7</v>
      </c>
      <c r="G16" s="3">
        <f t="shared" si="22"/>
        <v>3512.04</v>
      </c>
      <c r="H16" s="11">
        <v>41091</v>
      </c>
      <c r="I16" s="11">
        <v>41122</v>
      </c>
      <c r="J16" s="12">
        <f t="shared" si="2"/>
        <v>4.0998370357663294E-3</v>
      </c>
      <c r="K16" s="11">
        <f t="shared" si="23"/>
        <v>41197</v>
      </c>
      <c r="L16" s="11">
        <f t="shared" si="3"/>
        <v>41197</v>
      </c>
      <c r="M16" s="1">
        <f t="shared" si="24"/>
        <v>20</v>
      </c>
      <c r="N16" s="1">
        <f t="shared" si="4"/>
        <v>4</v>
      </c>
      <c r="O16" s="2">
        <f t="shared" si="5"/>
        <v>1.00081862</v>
      </c>
      <c r="P16" s="13">
        <f t="shared" si="25"/>
        <v>1</v>
      </c>
      <c r="Q16" s="13">
        <v>1</v>
      </c>
      <c r="R16" s="2">
        <f t="shared" si="6"/>
        <v>1.00081862</v>
      </c>
      <c r="S16" s="2">
        <f t="shared" si="26"/>
        <v>1</v>
      </c>
      <c r="T16" s="2">
        <f t="shared" si="7"/>
        <v>335018.78999999998</v>
      </c>
      <c r="U16" s="2">
        <f t="shared" si="8"/>
        <v>0</v>
      </c>
      <c r="V16" s="2">
        <f t="shared" si="9"/>
        <v>261.72955532241377</v>
      </c>
      <c r="W16" s="2">
        <f t="shared" si="10"/>
        <v>335280.51955532242</v>
      </c>
      <c r="X16" s="17">
        <f t="shared" si="11"/>
        <v>0</v>
      </c>
      <c r="Y16" s="2">
        <f t="shared" si="12"/>
        <v>0</v>
      </c>
      <c r="Z16" s="72">
        <f t="shared" si="13"/>
        <v>0</v>
      </c>
      <c r="AA16" s="2">
        <f t="shared" si="14"/>
        <v>0</v>
      </c>
      <c r="AB16" s="12">
        <f t="shared" si="27"/>
        <v>4.6600000000000003E-2</v>
      </c>
      <c r="AC16" s="17">
        <f t="shared" si="15"/>
        <v>4</v>
      </c>
      <c r="AD16" s="17">
        <v>252</v>
      </c>
      <c r="AE16" s="13">
        <f t="shared" si="16"/>
        <v>1.0007232269999999</v>
      </c>
      <c r="AF16" s="2">
        <f t="shared" si="17"/>
        <v>242.29463443</v>
      </c>
      <c r="AG16" s="2">
        <f t="shared" si="18"/>
        <v>242.48392430999999</v>
      </c>
      <c r="AH16" s="3">
        <f t="shared" si="19"/>
        <v>0</v>
      </c>
      <c r="AI16" s="4" t="str">
        <f t="shared" si="28"/>
        <v>A+J=</v>
      </c>
      <c r="AJ16" s="11">
        <f t="shared" si="29"/>
        <v>41197</v>
      </c>
      <c r="AK16" s="11"/>
      <c r="AL16" s="4" t="str">
        <f t="shared" si="30"/>
        <v>quinta-feira</v>
      </c>
      <c r="AM16" s="21">
        <f t="shared" si="41"/>
        <v>5</v>
      </c>
      <c r="AN16" s="22">
        <f t="shared" si="31"/>
        <v>41319</v>
      </c>
      <c r="AO16" s="23">
        <f t="shared" si="32"/>
        <v>327780.53254951996</v>
      </c>
      <c r="AP16" s="26">
        <f t="shared" si="33"/>
        <v>21</v>
      </c>
      <c r="AQ16" s="25">
        <f t="shared" si="34"/>
        <v>1251.51642186</v>
      </c>
      <c r="AR16" s="23">
        <f t="shared" si="35"/>
        <v>1325.1274848400001</v>
      </c>
      <c r="AS16" s="31">
        <f t="shared" si="36"/>
        <v>4.02645E-3</v>
      </c>
      <c r="AT16" s="25">
        <f t="shared" si="37"/>
        <v>2576.6439067000001</v>
      </c>
      <c r="AU16" s="21">
        <f t="shared" si="38"/>
        <v>5</v>
      </c>
      <c r="AV16" s="22">
        <f t="shared" si="39"/>
        <v>41347</v>
      </c>
      <c r="AW16" s="22">
        <f t="shared" si="40"/>
        <v>41323</v>
      </c>
      <c r="AX16" s="1"/>
      <c r="AY16" s="26">
        <v>7</v>
      </c>
      <c r="AZ16" s="22">
        <v>41379</v>
      </c>
      <c r="BA16" s="30">
        <v>4.0915700000000001E-3</v>
      </c>
      <c r="BB16" s="28"/>
    </row>
    <row r="17" spans="1:154" x14ac:dyDescent="0.2">
      <c r="A17" s="158">
        <f t="shared" si="20"/>
        <v>41173</v>
      </c>
      <c r="B17" s="2">
        <f t="shared" si="0"/>
        <v>335649.17685049027</v>
      </c>
      <c r="C17" s="2">
        <f t="shared" si="21"/>
        <v>335018.78999999998</v>
      </c>
      <c r="D17" s="2">
        <f>SUM(Y17:Y$344)</f>
        <v>15298.339336179997</v>
      </c>
      <c r="E17" s="73">
        <f t="shared" si="1"/>
        <v>319720.45066381997</v>
      </c>
      <c r="F17" s="3">
        <f t="shared" si="22"/>
        <v>3497.7</v>
      </c>
      <c r="G17" s="3">
        <f t="shared" si="22"/>
        <v>3512.04</v>
      </c>
      <c r="H17" s="11">
        <v>41091</v>
      </c>
      <c r="I17" s="11">
        <v>41122</v>
      </c>
      <c r="J17" s="12">
        <f t="shared" si="2"/>
        <v>4.0998370357663294E-3</v>
      </c>
      <c r="K17" s="11">
        <f t="shared" si="23"/>
        <v>41197</v>
      </c>
      <c r="L17" s="11">
        <f t="shared" si="3"/>
        <v>41197</v>
      </c>
      <c r="M17" s="1">
        <f t="shared" si="24"/>
        <v>20</v>
      </c>
      <c r="N17" s="1">
        <f t="shared" si="4"/>
        <v>5</v>
      </c>
      <c r="O17" s="2">
        <f t="shared" si="5"/>
        <v>1.0010233799999999</v>
      </c>
      <c r="P17" s="13">
        <f t="shared" si="25"/>
        <v>1</v>
      </c>
      <c r="Q17" s="13">
        <v>1</v>
      </c>
      <c r="R17" s="2">
        <f t="shared" si="6"/>
        <v>1.0010233799999999</v>
      </c>
      <c r="S17" s="2">
        <f t="shared" si="26"/>
        <v>1</v>
      </c>
      <c r="T17" s="2">
        <f t="shared" si="7"/>
        <v>335018.78999999998</v>
      </c>
      <c r="U17" s="2">
        <f t="shared" si="8"/>
        <v>0</v>
      </c>
      <c r="V17" s="2">
        <f t="shared" si="9"/>
        <v>327.19551480031038</v>
      </c>
      <c r="W17" s="2">
        <f t="shared" si="10"/>
        <v>335345.9855148003</v>
      </c>
      <c r="X17" s="17">
        <f t="shared" si="11"/>
        <v>0</v>
      </c>
      <c r="Y17" s="2">
        <f t="shared" si="12"/>
        <v>0</v>
      </c>
      <c r="Z17" s="72">
        <f t="shared" si="13"/>
        <v>0</v>
      </c>
      <c r="AA17" s="2">
        <f t="shared" si="14"/>
        <v>0</v>
      </c>
      <c r="AB17" s="12">
        <f t="shared" si="27"/>
        <v>4.6600000000000003E-2</v>
      </c>
      <c r="AC17" s="17">
        <f t="shared" si="15"/>
        <v>5</v>
      </c>
      <c r="AD17" s="17">
        <v>252</v>
      </c>
      <c r="AE17" s="13">
        <f t="shared" si="16"/>
        <v>1.000904115</v>
      </c>
      <c r="AF17" s="2">
        <f t="shared" si="17"/>
        <v>302.89551332000002</v>
      </c>
      <c r="AG17" s="2">
        <f t="shared" si="18"/>
        <v>303.19133569000002</v>
      </c>
      <c r="AH17" s="3">
        <f t="shared" si="19"/>
        <v>0</v>
      </c>
      <c r="AI17" s="4" t="str">
        <f t="shared" si="28"/>
        <v>A+J=</v>
      </c>
      <c r="AJ17" s="11">
        <f t="shared" si="29"/>
        <v>41197</v>
      </c>
      <c r="AK17" s="11"/>
      <c r="AL17" s="4" t="str">
        <f t="shared" si="30"/>
        <v>quinta-feira</v>
      </c>
      <c r="AM17" s="21">
        <f t="shared" si="41"/>
        <v>6</v>
      </c>
      <c r="AN17" s="22">
        <f t="shared" si="31"/>
        <v>41347</v>
      </c>
      <c r="AO17" s="23">
        <f t="shared" si="32"/>
        <v>326390.90370397997</v>
      </c>
      <c r="AP17" s="26">
        <f t="shared" si="33"/>
        <v>20</v>
      </c>
      <c r="AQ17" s="25">
        <f t="shared" si="34"/>
        <v>1187.0139315900001</v>
      </c>
      <c r="AR17" s="23">
        <f t="shared" si="35"/>
        <v>1389.6288455399999</v>
      </c>
      <c r="AS17" s="31">
        <f t="shared" si="36"/>
        <v>4.2395100000000002E-3</v>
      </c>
      <c r="AT17" s="25">
        <f t="shared" si="37"/>
        <v>2576.64277713</v>
      </c>
      <c r="AU17" s="21">
        <f t="shared" si="38"/>
        <v>6</v>
      </c>
      <c r="AV17" s="22">
        <f t="shared" si="39"/>
        <v>41379</v>
      </c>
      <c r="AW17" s="22">
        <f t="shared" si="40"/>
        <v>41351</v>
      </c>
      <c r="AX17" s="1"/>
      <c r="AY17" s="26">
        <v>8</v>
      </c>
      <c r="AZ17" s="22">
        <v>41408</v>
      </c>
      <c r="BA17" s="30">
        <v>4.30541E-3</v>
      </c>
      <c r="BB17" s="28"/>
    </row>
    <row r="18" spans="1:154" x14ac:dyDescent="0.2">
      <c r="A18" s="158">
        <f t="shared" si="20"/>
        <v>41174</v>
      </c>
      <c r="B18" s="2">
        <f t="shared" si="0"/>
        <v>335775.40097730077</v>
      </c>
      <c r="C18" s="2">
        <f t="shared" si="21"/>
        <v>335018.78999999998</v>
      </c>
      <c r="D18" s="2">
        <f>SUM(Y18:Y$344)</f>
        <v>15298.339336179997</v>
      </c>
      <c r="E18" s="73">
        <f t="shared" si="1"/>
        <v>319720.45066381997</v>
      </c>
      <c r="F18" s="3">
        <f t="shared" si="22"/>
        <v>3497.7</v>
      </c>
      <c r="G18" s="3">
        <f t="shared" si="22"/>
        <v>3512.04</v>
      </c>
      <c r="H18" s="11">
        <v>41091</v>
      </c>
      <c r="I18" s="11">
        <v>41122</v>
      </c>
      <c r="J18" s="12">
        <f t="shared" si="2"/>
        <v>4.0998370357663294E-3</v>
      </c>
      <c r="K18" s="11">
        <f t="shared" si="23"/>
        <v>41197</v>
      </c>
      <c r="L18" s="11">
        <f t="shared" si="3"/>
        <v>41197</v>
      </c>
      <c r="M18" s="1">
        <f t="shared" si="24"/>
        <v>20</v>
      </c>
      <c r="N18" s="1">
        <f t="shared" si="4"/>
        <v>6</v>
      </c>
      <c r="O18" s="2">
        <f t="shared" si="5"/>
        <v>1.00122819</v>
      </c>
      <c r="P18" s="13">
        <f t="shared" si="25"/>
        <v>1</v>
      </c>
      <c r="Q18" s="13">
        <v>1</v>
      </c>
      <c r="R18" s="2">
        <f t="shared" si="6"/>
        <v>1.00122819</v>
      </c>
      <c r="S18" s="2">
        <f t="shared" si="26"/>
        <v>1</v>
      </c>
      <c r="T18" s="2">
        <f t="shared" si="7"/>
        <v>335018.78999999998</v>
      </c>
      <c r="U18" s="2">
        <f t="shared" si="8"/>
        <v>0</v>
      </c>
      <c r="V18" s="2">
        <f t="shared" si="9"/>
        <v>392.67746030078501</v>
      </c>
      <c r="W18" s="2">
        <f t="shared" si="10"/>
        <v>335411.46746030077</v>
      </c>
      <c r="X18" s="17">
        <f t="shared" si="11"/>
        <v>0</v>
      </c>
      <c r="Y18" s="2">
        <f t="shared" si="12"/>
        <v>0</v>
      </c>
      <c r="Z18" s="72">
        <f t="shared" si="13"/>
        <v>0</v>
      </c>
      <c r="AA18" s="2">
        <f t="shared" si="14"/>
        <v>0</v>
      </c>
      <c r="AB18" s="12">
        <f t="shared" si="27"/>
        <v>4.6600000000000003E-2</v>
      </c>
      <c r="AC18" s="17">
        <f t="shared" si="15"/>
        <v>6</v>
      </c>
      <c r="AD18" s="17">
        <v>252</v>
      </c>
      <c r="AE18" s="13">
        <f t="shared" si="16"/>
        <v>1.0010850360000001</v>
      </c>
      <c r="AF18" s="2">
        <f t="shared" si="17"/>
        <v>363.50744781999998</v>
      </c>
      <c r="AG18" s="2">
        <f t="shared" si="18"/>
        <v>363.93351699999999</v>
      </c>
      <c r="AH18" s="3">
        <f t="shared" si="19"/>
        <v>0</v>
      </c>
      <c r="AI18" s="4" t="str">
        <f t="shared" si="28"/>
        <v>A+J=</v>
      </c>
      <c r="AJ18" s="11">
        <f t="shared" si="29"/>
        <v>41197</v>
      </c>
      <c r="AK18" s="11"/>
      <c r="AL18" s="4" t="str">
        <f t="shared" si="30"/>
        <v>segunda-feira</v>
      </c>
      <c r="AM18" s="21">
        <f t="shared" si="41"/>
        <v>7</v>
      </c>
      <c r="AN18" s="22">
        <f t="shared" si="31"/>
        <v>41379</v>
      </c>
      <c r="AO18" s="23">
        <f t="shared" si="32"/>
        <v>325055.45247411996</v>
      </c>
      <c r="AP18" s="26">
        <f t="shared" si="33"/>
        <v>21</v>
      </c>
      <c r="AQ18" s="25">
        <f t="shared" si="34"/>
        <v>1241.19280078</v>
      </c>
      <c r="AR18" s="23">
        <f t="shared" si="35"/>
        <v>1335.45122986</v>
      </c>
      <c r="AS18" s="31">
        <f t="shared" si="36"/>
        <v>4.0915700000000001E-3</v>
      </c>
      <c r="AT18" s="25">
        <f t="shared" si="37"/>
        <v>2576.64403064</v>
      </c>
      <c r="AU18" s="21">
        <f t="shared" si="38"/>
        <v>7</v>
      </c>
      <c r="AV18" s="22">
        <f t="shared" si="39"/>
        <v>41408</v>
      </c>
      <c r="AW18" s="22">
        <f t="shared" si="40"/>
        <v>41381</v>
      </c>
      <c r="AX18" s="1"/>
      <c r="AY18" s="26">
        <v>9</v>
      </c>
      <c r="AZ18" s="22">
        <v>41439</v>
      </c>
      <c r="BA18" s="30">
        <v>3.9768299999999998E-3</v>
      </c>
      <c r="BB18" s="28"/>
    </row>
    <row r="19" spans="1:154" x14ac:dyDescent="0.2">
      <c r="A19" s="158">
        <f t="shared" si="20"/>
        <v>41175</v>
      </c>
      <c r="B19" s="2">
        <f t="shared" si="0"/>
        <v>335775.40097730077</v>
      </c>
      <c r="C19" s="2">
        <f t="shared" si="21"/>
        <v>335018.78999999998</v>
      </c>
      <c r="D19" s="2">
        <f>SUM(Y19:Y$344)</f>
        <v>15298.339336179997</v>
      </c>
      <c r="E19" s="73">
        <f t="shared" si="1"/>
        <v>319720.45066381997</v>
      </c>
      <c r="F19" s="3">
        <f t="shared" si="22"/>
        <v>3497.7</v>
      </c>
      <c r="G19" s="3">
        <f t="shared" si="22"/>
        <v>3512.04</v>
      </c>
      <c r="H19" s="11">
        <v>41091</v>
      </c>
      <c r="I19" s="11">
        <v>41122</v>
      </c>
      <c r="J19" s="12">
        <f t="shared" si="2"/>
        <v>4.0998370357663294E-3</v>
      </c>
      <c r="K19" s="11">
        <f t="shared" si="23"/>
        <v>41197</v>
      </c>
      <c r="L19" s="11">
        <f t="shared" si="3"/>
        <v>41197</v>
      </c>
      <c r="M19" s="1">
        <f t="shared" si="24"/>
        <v>20</v>
      </c>
      <c r="N19" s="1">
        <f t="shared" si="4"/>
        <v>6</v>
      </c>
      <c r="O19" s="2">
        <f t="shared" si="5"/>
        <v>1.00122819</v>
      </c>
      <c r="P19" s="13">
        <f t="shared" si="25"/>
        <v>1</v>
      </c>
      <c r="Q19" s="13">
        <v>1</v>
      </c>
      <c r="R19" s="2">
        <f t="shared" si="6"/>
        <v>1.00122819</v>
      </c>
      <c r="S19" s="2">
        <f t="shared" si="26"/>
        <v>1</v>
      </c>
      <c r="T19" s="2">
        <f t="shared" si="7"/>
        <v>335018.78999999998</v>
      </c>
      <c r="U19" s="2">
        <f t="shared" si="8"/>
        <v>0</v>
      </c>
      <c r="V19" s="2">
        <f t="shared" si="9"/>
        <v>392.67746030078501</v>
      </c>
      <c r="W19" s="2">
        <f t="shared" si="10"/>
        <v>335411.46746030077</v>
      </c>
      <c r="X19" s="17">
        <f t="shared" si="11"/>
        <v>0</v>
      </c>
      <c r="Y19" s="2">
        <f t="shared" si="12"/>
        <v>0</v>
      </c>
      <c r="Z19" s="72">
        <f t="shared" si="13"/>
        <v>0</v>
      </c>
      <c r="AA19" s="2">
        <f t="shared" si="14"/>
        <v>0</v>
      </c>
      <c r="AB19" s="12">
        <f t="shared" si="27"/>
        <v>4.6600000000000003E-2</v>
      </c>
      <c r="AC19" s="17">
        <f t="shared" si="15"/>
        <v>6</v>
      </c>
      <c r="AD19" s="17">
        <v>252</v>
      </c>
      <c r="AE19" s="13">
        <f t="shared" si="16"/>
        <v>1.0010850360000001</v>
      </c>
      <c r="AF19" s="2">
        <f t="shared" si="17"/>
        <v>363.50744781999998</v>
      </c>
      <c r="AG19" s="2">
        <f t="shared" si="18"/>
        <v>363.93351699999999</v>
      </c>
      <c r="AH19" s="3">
        <f t="shared" si="19"/>
        <v>0</v>
      </c>
      <c r="AI19" s="4" t="str">
        <f t="shared" si="28"/>
        <v>A+J=</v>
      </c>
      <c r="AJ19" s="11">
        <f t="shared" si="29"/>
        <v>41197</v>
      </c>
      <c r="AK19" s="11"/>
      <c r="AL19" s="4" t="str">
        <f t="shared" si="30"/>
        <v>terça-feira</v>
      </c>
      <c r="AM19" s="21">
        <f t="shared" si="41"/>
        <v>8</v>
      </c>
      <c r="AN19" s="22">
        <f t="shared" si="31"/>
        <v>41408</v>
      </c>
      <c r="AO19" s="23">
        <f t="shared" si="32"/>
        <v>323655.95547848998</v>
      </c>
      <c r="AP19" s="26">
        <f t="shared" si="33"/>
        <v>20</v>
      </c>
      <c r="AQ19" s="25">
        <f t="shared" si="34"/>
        <v>1177.14541381</v>
      </c>
      <c r="AR19" s="23">
        <f t="shared" si="35"/>
        <v>1399.4969956299999</v>
      </c>
      <c r="AS19" s="31">
        <f t="shared" si="36"/>
        <v>4.30541E-3</v>
      </c>
      <c r="AT19" s="25">
        <f t="shared" si="37"/>
        <v>2576.6424094399999</v>
      </c>
      <c r="AU19" s="21">
        <f t="shared" si="38"/>
        <v>8</v>
      </c>
      <c r="AV19" s="22">
        <f t="shared" si="39"/>
        <v>41439</v>
      </c>
      <c r="AW19" s="22">
        <f t="shared" si="40"/>
        <v>41410</v>
      </c>
      <c r="AX19" s="1"/>
      <c r="AY19" s="26">
        <v>10</v>
      </c>
      <c r="AZ19" s="22">
        <v>41470</v>
      </c>
      <c r="BA19" s="30">
        <v>4.1900599999999998E-3</v>
      </c>
      <c r="BB19" s="28"/>
    </row>
    <row r="20" spans="1:154" x14ac:dyDescent="0.2">
      <c r="A20" s="158">
        <f t="shared" si="20"/>
        <v>41176</v>
      </c>
      <c r="B20" s="2">
        <f t="shared" si="0"/>
        <v>335775.40097730077</v>
      </c>
      <c r="C20" s="2">
        <f t="shared" si="21"/>
        <v>335018.78999999998</v>
      </c>
      <c r="D20" s="2">
        <f>SUM(Y20:Y$344)</f>
        <v>15298.339336179997</v>
      </c>
      <c r="E20" s="73">
        <f t="shared" si="1"/>
        <v>319720.45066381997</v>
      </c>
      <c r="F20" s="3">
        <f t="shared" si="22"/>
        <v>3497.7</v>
      </c>
      <c r="G20" s="3">
        <f t="shared" si="22"/>
        <v>3512.04</v>
      </c>
      <c r="H20" s="11">
        <v>41091</v>
      </c>
      <c r="I20" s="11">
        <v>41122</v>
      </c>
      <c r="J20" s="12">
        <f t="shared" si="2"/>
        <v>4.0998370357663294E-3</v>
      </c>
      <c r="K20" s="11">
        <f t="shared" si="23"/>
        <v>41197</v>
      </c>
      <c r="L20" s="11">
        <f t="shared" si="3"/>
        <v>41197</v>
      </c>
      <c r="M20" s="1">
        <f t="shared" si="24"/>
        <v>20</v>
      </c>
      <c r="N20" s="1">
        <f t="shared" si="4"/>
        <v>6</v>
      </c>
      <c r="O20" s="2">
        <f t="shared" si="5"/>
        <v>1.00122819</v>
      </c>
      <c r="P20" s="13">
        <f t="shared" si="25"/>
        <v>1</v>
      </c>
      <c r="Q20" s="13">
        <v>1</v>
      </c>
      <c r="R20" s="2">
        <f t="shared" si="6"/>
        <v>1.00122819</v>
      </c>
      <c r="S20" s="2">
        <f t="shared" si="26"/>
        <v>1</v>
      </c>
      <c r="T20" s="2">
        <f t="shared" si="7"/>
        <v>335018.78999999998</v>
      </c>
      <c r="U20" s="2">
        <f t="shared" si="8"/>
        <v>0</v>
      </c>
      <c r="V20" s="2">
        <f t="shared" si="9"/>
        <v>392.67746030078501</v>
      </c>
      <c r="W20" s="2">
        <f t="shared" si="10"/>
        <v>335411.46746030077</v>
      </c>
      <c r="X20" s="17">
        <f t="shared" si="11"/>
        <v>0</v>
      </c>
      <c r="Y20" s="2">
        <f t="shared" si="12"/>
        <v>0</v>
      </c>
      <c r="Z20" s="72">
        <f t="shared" si="13"/>
        <v>0</v>
      </c>
      <c r="AA20" s="2">
        <f t="shared" si="14"/>
        <v>0</v>
      </c>
      <c r="AB20" s="12">
        <f t="shared" si="27"/>
        <v>4.6600000000000003E-2</v>
      </c>
      <c r="AC20" s="17">
        <f t="shared" si="15"/>
        <v>6</v>
      </c>
      <c r="AD20" s="17">
        <v>252</v>
      </c>
      <c r="AE20" s="13">
        <f t="shared" si="16"/>
        <v>1.0010850360000001</v>
      </c>
      <c r="AF20" s="2">
        <f t="shared" si="17"/>
        <v>363.50744781999998</v>
      </c>
      <c r="AG20" s="2">
        <f t="shared" si="18"/>
        <v>363.93351699999999</v>
      </c>
      <c r="AH20" s="3">
        <f t="shared" si="19"/>
        <v>0</v>
      </c>
      <c r="AI20" s="4" t="str">
        <f t="shared" si="28"/>
        <v>A+J=</v>
      </c>
      <c r="AJ20" s="11">
        <f t="shared" si="29"/>
        <v>41197</v>
      </c>
      <c r="AK20" s="11"/>
      <c r="AL20" s="4" t="str">
        <f t="shared" si="30"/>
        <v>sexta-feira</v>
      </c>
      <c r="AM20" s="21">
        <f t="shared" si="41"/>
        <v>9</v>
      </c>
      <c r="AN20" s="22">
        <f t="shared" si="31"/>
        <v>41439</v>
      </c>
      <c r="AO20" s="23">
        <f t="shared" si="32"/>
        <v>322368.83076506999</v>
      </c>
      <c r="AP20" s="26">
        <f t="shared" si="33"/>
        <v>22</v>
      </c>
      <c r="AQ20" s="25">
        <f t="shared" si="34"/>
        <v>1289.51814921</v>
      </c>
      <c r="AR20" s="23">
        <f t="shared" si="35"/>
        <v>1287.12471342</v>
      </c>
      <c r="AS20" s="31">
        <f t="shared" si="36"/>
        <v>3.9768299999999998E-3</v>
      </c>
      <c r="AT20" s="25">
        <f t="shared" si="37"/>
        <v>2576.6428626300003</v>
      </c>
      <c r="AU20" s="21">
        <f t="shared" si="38"/>
        <v>9</v>
      </c>
      <c r="AV20" s="22">
        <f t="shared" si="39"/>
        <v>41470</v>
      </c>
      <c r="AW20" s="22">
        <f t="shared" si="40"/>
        <v>41443</v>
      </c>
      <c r="AX20" s="1"/>
      <c r="AY20" s="26">
        <v>11</v>
      </c>
      <c r="AZ20" s="22">
        <v>41500</v>
      </c>
      <c r="BA20" s="30">
        <v>4.0422499999999998E-3</v>
      </c>
      <c r="BB20" s="28"/>
    </row>
    <row r="21" spans="1:154" x14ac:dyDescent="0.2">
      <c r="A21" s="158">
        <f t="shared" si="20"/>
        <v>41177</v>
      </c>
      <c r="B21" s="2">
        <f t="shared" si="0"/>
        <v>335901.66947273479</v>
      </c>
      <c r="C21" s="2">
        <f t="shared" si="21"/>
        <v>335018.78999999998</v>
      </c>
      <c r="D21" s="2">
        <f>SUM(Y21:Y$344)</f>
        <v>15298.339336179997</v>
      </c>
      <c r="E21" s="73">
        <f t="shared" si="1"/>
        <v>319720.45066381997</v>
      </c>
      <c r="F21" s="3">
        <f t="shared" si="22"/>
        <v>3497.7</v>
      </c>
      <c r="G21" s="3">
        <f t="shared" si="22"/>
        <v>3512.04</v>
      </c>
      <c r="H21" s="11">
        <v>41091</v>
      </c>
      <c r="I21" s="11">
        <v>41122</v>
      </c>
      <c r="J21" s="12">
        <f t="shared" si="2"/>
        <v>4.0998370357663294E-3</v>
      </c>
      <c r="K21" s="11">
        <f t="shared" si="23"/>
        <v>41197</v>
      </c>
      <c r="L21" s="11">
        <f t="shared" si="3"/>
        <v>41197</v>
      </c>
      <c r="M21" s="1">
        <f t="shared" si="24"/>
        <v>20</v>
      </c>
      <c r="N21" s="1">
        <f t="shared" si="4"/>
        <v>7</v>
      </c>
      <c r="O21" s="2">
        <f t="shared" si="5"/>
        <v>1.0014330300000001</v>
      </c>
      <c r="P21" s="13">
        <f t="shared" si="25"/>
        <v>1</v>
      </c>
      <c r="Q21" s="13">
        <v>1</v>
      </c>
      <c r="R21" s="2">
        <f t="shared" si="6"/>
        <v>1.0014330300000001</v>
      </c>
      <c r="S21" s="2">
        <f t="shared" si="26"/>
        <v>1</v>
      </c>
      <c r="T21" s="2">
        <f t="shared" si="7"/>
        <v>335018.78999999998</v>
      </c>
      <c r="U21" s="2">
        <f t="shared" si="8"/>
        <v>0</v>
      </c>
      <c r="V21" s="2">
        <f t="shared" si="9"/>
        <v>458.16899741479227</v>
      </c>
      <c r="W21" s="2">
        <f t="shared" si="10"/>
        <v>335476.9589974148</v>
      </c>
      <c r="X21" s="17">
        <f t="shared" si="11"/>
        <v>0</v>
      </c>
      <c r="Y21" s="2">
        <f t="shared" si="12"/>
        <v>0</v>
      </c>
      <c r="Z21" s="72">
        <f t="shared" si="13"/>
        <v>0</v>
      </c>
      <c r="AA21" s="2">
        <f t="shared" si="14"/>
        <v>0</v>
      </c>
      <c r="AB21" s="12">
        <f t="shared" si="27"/>
        <v>4.6600000000000003E-2</v>
      </c>
      <c r="AC21" s="17">
        <f t="shared" si="15"/>
        <v>7</v>
      </c>
      <c r="AD21" s="17">
        <v>252</v>
      </c>
      <c r="AE21" s="13">
        <f t="shared" si="16"/>
        <v>1.0012659900000001</v>
      </c>
      <c r="AF21" s="2">
        <f t="shared" si="17"/>
        <v>424.13043794999999</v>
      </c>
      <c r="AG21" s="2">
        <f t="shared" si="18"/>
        <v>424.71047532</v>
      </c>
      <c r="AH21" s="3">
        <f t="shared" si="19"/>
        <v>0</v>
      </c>
      <c r="AI21" s="4" t="str">
        <f t="shared" si="28"/>
        <v>A+J=</v>
      </c>
      <c r="AJ21" s="11">
        <f t="shared" si="29"/>
        <v>41197</v>
      </c>
      <c r="AK21" s="11"/>
      <c r="AL21" s="4" t="str">
        <f t="shared" si="30"/>
        <v>segunda-feira</v>
      </c>
      <c r="AM21" s="21">
        <f t="shared" si="41"/>
        <v>10</v>
      </c>
      <c r="AN21" s="22">
        <f t="shared" si="31"/>
        <v>41470</v>
      </c>
      <c r="AO21" s="23">
        <f t="shared" si="32"/>
        <v>321018.08602203999</v>
      </c>
      <c r="AP21" s="26">
        <f t="shared" si="33"/>
        <v>21</v>
      </c>
      <c r="AQ21" s="25">
        <f t="shared" si="34"/>
        <v>1225.89774225</v>
      </c>
      <c r="AR21" s="23">
        <f t="shared" si="35"/>
        <v>1350.7447430300001</v>
      </c>
      <c r="AS21" s="31">
        <f t="shared" si="36"/>
        <v>4.1900599999999998E-3</v>
      </c>
      <c r="AT21" s="25">
        <f t="shared" si="37"/>
        <v>2576.6424852800001</v>
      </c>
      <c r="AU21" s="21">
        <f t="shared" si="38"/>
        <v>10</v>
      </c>
      <c r="AV21" s="22">
        <f t="shared" si="39"/>
        <v>41500</v>
      </c>
      <c r="AW21" s="22">
        <f t="shared" si="40"/>
        <v>41472</v>
      </c>
      <c r="AX21" s="1"/>
      <c r="AY21" s="26">
        <v>12</v>
      </c>
      <c r="AZ21" s="22">
        <v>41533</v>
      </c>
      <c r="BA21" s="30">
        <v>3.8933499999999998E-3</v>
      </c>
      <c r="BB21" s="28"/>
    </row>
    <row r="22" spans="1:154" x14ac:dyDescent="0.2">
      <c r="A22" s="159">
        <f t="shared" si="20"/>
        <v>41178</v>
      </c>
      <c r="B22" s="75">
        <f t="shared" si="0"/>
        <v>335018.78999999998</v>
      </c>
      <c r="C22" s="75">
        <f t="shared" si="21"/>
        <v>335018.78999999998</v>
      </c>
      <c r="D22" s="75">
        <f>SUM(Y22:Y$344)</f>
        <v>15298.339336179997</v>
      </c>
      <c r="E22" s="76">
        <f t="shared" si="1"/>
        <v>319720.45066381997</v>
      </c>
      <c r="F22" s="35">
        <f t="shared" si="22"/>
        <v>3497.7</v>
      </c>
      <c r="G22" s="35">
        <f t="shared" si="22"/>
        <v>3512.04</v>
      </c>
      <c r="H22" s="34">
        <v>41091</v>
      </c>
      <c r="I22" s="34">
        <v>41122</v>
      </c>
      <c r="J22" s="77">
        <f t="shared" si="2"/>
        <v>4.0998370357663294E-3</v>
      </c>
      <c r="K22" s="34">
        <f t="shared" si="23"/>
        <v>41197</v>
      </c>
      <c r="L22" s="34">
        <f t="shared" si="3"/>
        <v>41197</v>
      </c>
      <c r="M22" s="36">
        <v>12</v>
      </c>
      <c r="N22" s="36">
        <f t="shared" si="4"/>
        <v>0</v>
      </c>
      <c r="O22" s="75">
        <f t="shared" si="5"/>
        <v>1</v>
      </c>
      <c r="P22" s="78">
        <f t="shared" si="25"/>
        <v>1</v>
      </c>
      <c r="Q22" s="78">
        <v>1</v>
      </c>
      <c r="R22" s="75">
        <f t="shared" si="6"/>
        <v>1</v>
      </c>
      <c r="S22" s="2">
        <f t="shared" si="26"/>
        <v>1</v>
      </c>
      <c r="T22" s="75">
        <f t="shared" si="7"/>
        <v>335018.78999999998</v>
      </c>
      <c r="U22" s="75">
        <f t="shared" si="8"/>
        <v>0</v>
      </c>
      <c r="V22" s="75">
        <f t="shared" si="9"/>
        <v>0</v>
      </c>
      <c r="W22" s="75">
        <f t="shared" si="10"/>
        <v>335018.78999999998</v>
      </c>
      <c r="X22" s="79">
        <f t="shared" si="11"/>
        <v>0</v>
      </c>
      <c r="Y22" s="75">
        <f t="shared" si="12"/>
        <v>0</v>
      </c>
      <c r="Z22" s="80">
        <f t="shared" si="13"/>
        <v>0</v>
      </c>
      <c r="AA22" s="75">
        <f t="shared" si="14"/>
        <v>0</v>
      </c>
      <c r="AB22" s="77">
        <f t="shared" si="27"/>
        <v>4.6600000000000003E-2</v>
      </c>
      <c r="AC22" s="79">
        <f t="shared" si="15"/>
        <v>0</v>
      </c>
      <c r="AD22" s="79">
        <v>252</v>
      </c>
      <c r="AE22" s="78">
        <f t="shared" si="16"/>
        <v>1</v>
      </c>
      <c r="AF22" s="75">
        <f t="shared" si="17"/>
        <v>0</v>
      </c>
      <c r="AG22" s="75">
        <f t="shared" si="18"/>
        <v>0</v>
      </c>
      <c r="AH22" s="35">
        <f t="shared" si="19"/>
        <v>0</v>
      </c>
      <c r="AI22" s="81" t="str">
        <f t="shared" si="28"/>
        <v>A+J=</v>
      </c>
      <c r="AJ22" s="34">
        <f t="shared" si="29"/>
        <v>41197</v>
      </c>
      <c r="AK22" s="34"/>
      <c r="AL22" s="4" t="str">
        <f t="shared" si="30"/>
        <v>quarta-feira</v>
      </c>
      <c r="AM22" s="21">
        <f t="shared" si="41"/>
        <v>11</v>
      </c>
      <c r="AN22" s="22">
        <f t="shared" si="31"/>
        <v>41500</v>
      </c>
      <c r="AO22" s="23">
        <f t="shared" si="32"/>
        <v>319720.45066381997</v>
      </c>
      <c r="AP22" s="26">
        <f t="shared" si="33"/>
        <v>22</v>
      </c>
      <c r="AQ22" s="25">
        <f t="shared" si="34"/>
        <v>1279.0082837800001</v>
      </c>
      <c r="AR22" s="23">
        <f t="shared" si="35"/>
        <v>1297.6353582199999</v>
      </c>
      <c r="AS22" s="31">
        <f t="shared" si="36"/>
        <v>4.0422499999999998E-3</v>
      </c>
      <c r="AT22" s="25">
        <f t="shared" si="37"/>
        <v>2576.643642</v>
      </c>
      <c r="AU22" s="21">
        <f t="shared" si="38"/>
        <v>11</v>
      </c>
      <c r="AV22" s="22">
        <f t="shared" si="39"/>
        <v>41533</v>
      </c>
      <c r="AW22" s="22">
        <f t="shared" si="40"/>
        <v>41502</v>
      </c>
      <c r="AX22" s="36"/>
      <c r="AY22" s="26">
        <v>13</v>
      </c>
      <c r="AZ22" s="22">
        <v>41561</v>
      </c>
      <c r="BA22" s="30">
        <v>4.4691799999999997E-3</v>
      </c>
      <c r="BB22" s="37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</row>
    <row r="23" spans="1:154" x14ac:dyDescent="0.2">
      <c r="A23" s="158">
        <f t="shared" si="20"/>
        <v>41179</v>
      </c>
      <c r="B23" s="2">
        <f t="shared" si="0"/>
        <v>335188.3949049809</v>
      </c>
      <c r="C23" s="2">
        <f t="shared" si="21"/>
        <v>335018.78999999998</v>
      </c>
      <c r="D23" s="2">
        <f>SUM(Y23:Y$344)</f>
        <v>15298.339336179997</v>
      </c>
      <c r="E23" s="73">
        <f t="shared" si="1"/>
        <v>319720.45066381997</v>
      </c>
      <c r="F23" s="3">
        <f t="shared" si="22"/>
        <v>3497.7</v>
      </c>
      <c r="G23" s="3">
        <f t="shared" si="22"/>
        <v>3512.04</v>
      </c>
      <c r="H23" s="11">
        <v>41091</v>
      </c>
      <c r="I23" s="11">
        <v>41122</v>
      </c>
      <c r="J23" s="12">
        <f t="shared" si="2"/>
        <v>4.0998370357663294E-3</v>
      </c>
      <c r="K23" s="11">
        <f t="shared" si="23"/>
        <v>41197</v>
      </c>
      <c r="L23" s="11">
        <f t="shared" si="3"/>
        <v>41197</v>
      </c>
      <c r="M23" s="1">
        <f t="shared" ref="M23:M86" si="42">IF(L23=L22,M22,NETWORKDAYS(L22,L23,$AN$194:$AN$348)-1)</f>
        <v>12</v>
      </c>
      <c r="N23" s="1">
        <f t="shared" si="4"/>
        <v>1</v>
      </c>
      <c r="O23" s="2">
        <f t="shared" si="5"/>
        <v>1.0003410100000001</v>
      </c>
      <c r="P23" s="13">
        <f t="shared" si="25"/>
        <v>1</v>
      </c>
      <c r="Q23" s="13">
        <v>1</v>
      </c>
      <c r="R23" s="2">
        <f t="shared" si="6"/>
        <v>1.0003410100000001</v>
      </c>
      <c r="S23" s="2">
        <f t="shared" si="26"/>
        <v>1</v>
      </c>
      <c r="T23" s="2">
        <f t="shared" si="7"/>
        <v>335018.78999999998</v>
      </c>
      <c r="U23" s="2">
        <f t="shared" si="8"/>
        <v>0</v>
      </c>
      <c r="V23" s="2">
        <f t="shared" si="9"/>
        <v>109.02787088089673</v>
      </c>
      <c r="W23" s="2">
        <f t="shared" si="10"/>
        <v>335127.81787088088</v>
      </c>
      <c r="X23" s="17">
        <f t="shared" si="11"/>
        <v>0</v>
      </c>
      <c r="Y23" s="2">
        <f t="shared" si="12"/>
        <v>0</v>
      </c>
      <c r="Z23" s="72">
        <f t="shared" si="13"/>
        <v>0</v>
      </c>
      <c r="AA23" s="2">
        <f t="shared" si="14"/>
        <v>0</v>
      </c>
      <c r="AB23" s="12">
        <f t="shared" si="27"/>
        <v>4.6600000000000003E-2</v>
      </c>
      <c r="AC23" s="17">
        <f t="shared" si="15"/>
        <v>1</v>
      </c>
      <c r="AD23" s="17">
        <v>252</v>
      </c>
      <c r="AE23" s="13">
        <f t="shared" si="16"/>
        <v>1.0001807579999999</v>
      </c>
      <c r="AF23" s="2">
        <f t="shared" si="17"/>
        <v>60.557326439999997</v>
      </c>
      <c r="AG23" s="2">
        <f t="shared" si="18"/>
        <v>60.577034099999999</v>
      </c>
      <c r="AH23" s="3">
        <f t="shared" si="19"/>
        <v>0</v>
      </c>
      <c r="AI23" s="4" t="str">
        <f t="shared" si="28"/>
        <v>A+J=</v>
      </c>
      <c r="AJ23" s="11">
        <f t="shared" si="29"/>
        <v>41197</v>
      </c>
      <c r="AK23" s="11"/>
      <c r="AL23" s="4" t="str">
        <f t="shared" si="30"/>
        <v>segunda-feira</v>
      </c>
      <c r="AM23" s="21">
        <f t="shared" si="41"/>
        <v>12</v>
      </c>
      <c r="AN23" s="22">
        <f t="shared" si="31"/>
        <v>41533</v>
      </c>
      <c r="AO23" s="23">
        <f t="shared" si="32"/>
        <v>318475.66704722994</v>
      </c>
      <c r="AP23" s="26">
        <f t="shared" si="33"/>
        <v>23</v>
      </c>
      <c r="AQ23" s="25">
        <f t="shared" si="34"/>
        <v>1331.86044049</v>
      </c>
      <c r="AR23" s="23">
        <f t="shared" si="35"/>
        <v>1244.7836165900001</v>
      </c>
      <c r="AS23" s="31">
        <f t="shared" si="36"/>
        <v>3.8933499999999998E-3</v>
      </c>
      <c r="AT23" s="25">
        <f t="shared" si="37"/>
        <v>2576.64405708</v>
      </c>
      <c r="AU23" s="21">
        <f t="shared" si="38"/>
        <v>12</v>
      </c>
      <c r="AV23" s="22">
        <f t="shared" si="39"/>
        <v>41561</v>
      </c>
      <c r="AW23" s="22">
        <f t="shared" si="40"/>
        <v>41535</v>
      </c>
      <c r="AX23" s="1"/>
      <c r="AY23" s="26">
        <v>14</v>
      </c>
      <c r="AZ23" s="22">
        <v>41592</v>
      </c>
      <c r="BA23" s="30">
        <v>3.96117E-3</v>
      </c>
      <c r="BB23" s="28"/>
    </row>
    <row r="24" spans="1:154" x14ac:dyDescent="0.2">
      <c r="A24" s="158">
        <f t="shared" si="20"/>
        <v>41180</v>
      </c>
      <c r="B24" s="2">
        <f t="shared" si="0"/>
        <v>335358.08833318582</v>
      </c>
      <c r="C24" s="2">
        <f t="shared" si="21"/>
        <v>335018.78999999998</v>
      </c>
      <c r="D24" s="2">
        <f>SUM(Y24:Y$344)</f>
        <v>15298.339336179997</v>
      </c>
      <c r="E24" s="73">
        <f t="shared" si="1"/>
        <v>319720.45066381997</v>
      </c>
      <c r="F24" s="3">
        <f t="shared" si="22"/>
        <v>3497.7</v>
      </c>
      <c r="G24" s="3">
        <f t="shared" si="22"/>
        <v>3512.04</v>
      </c>
      <c r="H24" s="11">
        <v>41091</v>
      </c>
      <c r="I24" s="11">
        <v>41122</v>
      </c>
      <c r="J24" s="12">
        <f t="shared" si="2"/>
        <v>4.0998370357663294E-3</v>
      </c>
      <c r="K24" s="11">
        <f t="shared" si="23"/>
        <v>41197</v>
      </c>
      <c r="L24" s="11">
        <f t="shared" si="3"/>
        <v>41197</v>
      </c>
      <c r="M24" s="1">
        <f t="shared" si="42"/>
        <v>12</v>
      </c>
      <c r="N24" s="1">
        <f t="shared" si="4"/>
        <v>2</v>
      </c>
      <c r="O24" s="2">
        <f t="shared" si="5"/>
        <v>1.0006821400000001</v>
      </c>
      <c r="P24" s="13">
        <f t="shared" si="25"/>
        <v>1</v>
      </c>
      <c r="Q24" s="13">
        <v>1</v>
      </c>
      <c r="R24" s="2">
        <f t="shared" si="6"/>
        <v>1.0006821400000001</v>
      </c>
      <c r="S24" s="2">
        <f t="shared" si="26"/>
        <v>1</v>
      </c>
      <c r="T24" s="2">
        <f t="shared" si="7"/>
        <v>335018.78999999998</v>
      </c>
      <c r="U24" s="2">
        <f t="shared" si="8"/>
        <v>0</v>
      </c>
      <c r="V24" s="2">
        <f t="shared" si="9"/>
        <v>218.09410821585294</v>
      </c>
      <c r="W24" s="2">
        <f t="shared" si="10"/>
        <v>335236.8841082158</v>
      </c>
      <c r="X24" s="17">
        <f t="shared" si="11"/>
        <v>0</v>
      </c>
      <c r="Y24" s="2">
        <f t="shared" si="12"/>
        <v>0</v>
      </c>
      <c r="Z24" s="72">
        <f t="shared" si="13"/>
        <v>0</v>
      </c>
      <c r="AA24" s="2">
        <f t="shared" si="14"/>
        <v>0</v>
      </c>
      <c r="AB24" s="12">
        <f t="shared" si="27"/>
        <v>4.6600000000000003E-2</v>
      </c>
      <c r="AC24" s="17">
        <f t="shared" si="15"/>
        <v>2</v>
      </c>
      <c r="AD24" s="17">
        <v>252</v>
      </c>
      <c r="AE24" s="13">
        <f t="shared" si="16"/>
        <v>1.0003615480000001</v>
      </c>
      <c r="AF24" s="2">
        <f t="shared" si="17"/>
        <v>121.12537347999999</v>
      </c>
      <c r="AG24" s="2">
        <f t="shared" si="18"/>
        <v>121.20422497</v>
      </c>
      <c r="AH24" s="3">
        <f t="shared" si="19"/>
        <v>0</v>
      </c>
      <c r="AI24" s="4" t="str">
        <f t="shared" si="28"/>
        <v>A+J=</v>
      </c>
      <c r="AJ24" s="11">
        <f t="shared" si="29"/>
        <v>41197</v>
      </c>
      <c r="AK24" s="11"/>
      <c r="AL24" s="4" t="str">
        <f t="shared" si="30"/>
        <v>segunda-feira</v>
      </c>
      <c r="AM24" s="21">
        <f t="shared" si="41"/>
        <v>13</v>
      </c>
      <c r="AN24" s="22">
        <f t="shared" si="31"/>
        <v>41561</v>
      </c>
      <c r="AO24" s="23">
        <f t="shared" si="32"/>
        <v>317052.34196557995</v>
      </c>
      <c r="AP24" s="26">
        <f t="shared" si="33"/>
        <v>20</v>
      </c>
      <c r="AQ24" s="25">
        <f t="shared" si="34"/>
        <v>1153.3175894200001</v>
      </c>
      <c r="AR24" s="23">
        <f t="shared" si="35"/>
        <v>1423.3250816499999</v>
      </c>
      <c r="AS24" s="31">
        <f t="shared" si="36"/>
        <v>4.4691799999999997E-3</v>
      </c>
      <c r="AT24" s="25">
        <f t="shared" si="37"/>
        <v>2576.6426710699998</v>
      </c>
      <c r="AU24" s="21">
        <f t="shared" si="38"/>
        <v>13</v>
      </c>
      <c r="AV24" s="22">
        <f t="shared" si="39"/>
        <v>41592</v>
      </c>
      <c r="AW24" s="22">
        <f t="shared" si="40"/>
        <v>41563</v>
      </c>
      <c r="AX24" s="1"/>
      <c r="AY24" s="26">
        <v>15</v>
      </c>
      <c r="AZ24" s="22">
        <v>41624</v>
      </c>
      <c r="BA24" s="30">
        <v>4.3564099999999998E-3</v>
      </c>
      <c r="BB24" s="28"/>
    </row>
    <row r="25" spans="1:154" x14ac:dyDescent="0.2">
      <c r="A25" s="158">
        <f t="shared" si="20"/>
        <v>41181</v>
      </c>
      <c r="B25" s="2">
        <f t="shared" si="0"/>
        <v>335527.86745230027</v>
      </c>
      <c r="C25" s="2">
        <f t="shared" si="21"/>
        <v>335018.78999999998</v>
      </c>
      <c r="D25" s="2">
        <f>SUM(Y25:Y$344)</f>
        <v>15298.339336179997</v>
      </c>
      <c r="E25" s="73">
        <f t="shared" si="1"/>
        <v>319720.45066381997</v>
      </c>
      <c r="F25" s="3">
        <f t="shared" si="22"/>
        <v>3497.7</v>
      </c>
      <c r="G25" s="3">
        <f t="shared" si="22"/>
        <v>3512.04</v>
      </c>
      <c r="H25" s="11">
        <v>41091</v>
      </c>
      <c r="I25" s="11">
        <v>41122</v>
      </c>
      <c r="J25" s="12">
        <f t="shared" si="2"/>
        <v>4.0998370357663294E-3</v>
      </c>
      <c r="K25" s="11">
        <f t="shared" si="23"/>
        <v>41197</v>
      </c>
      <c r="L25" s="11">
        <f t="shared" si="3"/>
        <v>41197</v>
      </c>
      <c r="M25" s="1">
        <f t="shared" si="42"/>
        <v>12</v>
      </c>
      <c r="N25" s="1">
        <f t="shared" si="4"/>
        <v>3</v>
      </c>
      <c r="O25" s="2">
        <f t="shared" si="5"/>
        <v>1.0010233799999999</v>
      </c>
      <c r="P25" s="13">
        <f t="shared" si="25"/>
        <v>1</v>
      </c>
      <c r="Q25" s="13">
        <v>1</v>
      </c>
      <c r="R25" s="2">
        <f t="shared" si="6"/>
        <v>1.0010233799999999</v>
      </c>
      <c r="S25" s="2">
        <f t="shared" si="26"/>
        <v>1</v>
      </c>
      <c r="T25" s="2">
        <f t="shared" si="7"/>
        <v>335018.78999999998</v>
      </c>
      <c r="U25" s="2">
        <f t="shared" si="8"/>
        <v>0</v>
      </c>
      <c r="V25" s="2">
        <f t="shared" si="9"/>
        <v>327.19551480031038</v>
      </c>
      <c r="W25" s="2">
        <f t="shared" si="10"/>
        <v>335345.9855148003</v>
      </c>
      <c r="X25" s="17">
        <f t="shared" si="11"/>
        <v>0</v>
      </c>
      <c r="Y25" s="2">
        <f t="shared" si="12"/>
        <v>0</v>
      </c>
      <c r="Z25" s="72">
        <f t="shared" si="13"/>
        <v>0</v>
      </c>
      <c r="AA25" s="2">
        <f t="shared" si="14"/>
        <v>0</v>
      </c>
      <c r="AB25" s="12">
        <f t="shared" si="27"/>
        <v>4.6600000000000003E-2</v>
      </c>
      <c r="AC25" s="17">
        <f t="shared" si="15"/>
        <v>3</v>
      </c>
      <c r="AD25" s="17">
        <v>252</v>
      </c>
      <c r="AE25" s="13">
        <f t="shared" si="16"/>
        <v>1.0005423710000001</v>
      </c>
      <c r="AF25" s="2">
        <f t="shared" si="17"/>
        <v>181.70447615</v>
      </c>
      <c r="AG25" s="2">
        <f t="shared" si="18"/>
        <v>181.88193749999999</v>
      </c>
      <c r="AH25" s="3">
        <f t="shared" si="19"/>
        <v>0</v>
      </c>
      <c r="AI25" s="4" t="str">
        <f t="shared" si="28"/>
        <v>A+J=</v>
      </c>
      <c r="AJ25" s="11">
        <f t="shared" si="29"/>
        <v>41197</v>
      </c>
      <c r="AK25" s="11"/>
      <c r="AL25" s="4" t="str">
        <f t="shared" si="30"/>
        <v>quinta-feira</v>
      </c>
      <c r="AM25" s="21">
        <f t="shared" si="41"/>
        <v>14</v>
      </c>
      <c r="AN25" s="22">
        <f t="shared" si="31"/>
        <v>41592</v>
      </c>
      <c r="AO25" s="23">
        <f t="shared" si="32"/>
        <v>315796.44374015997</v>
      </c>
      <c r="AP25" s="26">
        <f t="shared" si="33"/>
        <v>23</v>
      </c>
      <c r="AQ25" s="25">
        <f t="shared" si="34"/>
        <v>1320.74589208</v>
      </c>
      <c r="AR25" s="23">
        <f t="shared" si="35"/>
        <v>1255.89822542</v>
      </c>
      <c r="AS25" s="31">
        <f t="shared" si="36"/>
        <v>3.96117E-3</v>
      </c>
      <c r="AT25" s="25">
        <f t="shared" si="37"/>
        <v>2576.6441175</v>
      </c>
      <c r="AU25" s="21">
        <f t="shared" si="38"/>
        <v>14</v>
      </c>
      <c r="AV25" s="22">
        <f t="shared" si="39"/>
        <v>41624</v>
      </c>
      <c r="AW25" s="22">
        <f t="shared" si="40"/>
        <v>41597</v>
      </c>
      <c r="AX25" s="38"/>
      <c r="AY25" s="26">
        <v>16</v>
      </c>
      <c r="AZ25" s="22">
        <v>41653</v>
      </c>
      <c r="BA25" s="30">
        <v>4.7549100000000002E-3</v>
      </c>
      <c r="BB25" s="28"/>
    </row>
    <row r="26" spans="1:154" x14ac:dyDescent="0.2">
      <c r="A26" s="158">
        <f t="shared" si="20"/>
        <v>41182</v>
      </c>
      <c r="B26" s="2">
        <f t="shared" si="0"/>
        <v>335527.86745230027</v>
      </c>
      <c r="C26" s="2">
        <f t="shared" si="21"/>
        <v>335018.78999999998</v>
      </c>
      <c r="D26" s="2">
        <f>SUM(Y26:Y$344)</f>
        <v>15298.339336179997</v>
      </c>
      <c r="E26" s="73">
        <f t="shared" si="1"/>
        <v>319720.45066381997</v>
      </c>
      <c r="F26" s="3">
        <f t="shared" si="22"/>
        <v>3497.7</v>
      </c>
      <c r="G26" s="3">
        <f t="shared" si="22"/>
        <v>3512.04</v>
      </c>
      <c r="H26" s="11">
        <v>41091</v>
      </c>
      <c r="I26" s="11">
        <v>41122</v>
      </c>
      <c r="J26" s="12">
        <f t="shared" si="2"/>
        <v>4.0998370357663294E-3</v>
      </c>
      <c r="K26" s="11">
        <f t="shared" si="23"/>
        <v>41197</v>
      </c>
      <c r="L26" s="11">
        <f t="shared" si="3"/>
        <v>41197</v>
      </c>
      <c r="M26" s="1">
        <f t="shared" si="42"/>
        <v>12</v>
      </c>
      <c r="N26" s="1">
        <f t="shared" si="4"/>
        <v>3</v>
      </c>
      <c r="O26" s="2">
        <f t="shared" si="5"/>
        <v>1.0010233799999999</v>
      </c>
      <c r="P26" s="13">
        <f t="shared" si="25"/>
        <v>1</v>
      </c>
      <c r="Q26" s="13">
        <v>1</v>
      </c>
      <c r="R26" s="2">
        <f t="shared" si="6"/>
        <v>1.0010233799999999</v>
      </c>
      <c r="S26" s="2">
        <f t="shared" si="26"/>
        <v>1</v>
      </c>
      <c r="T26" s="2">
        <f t="shared" si="7"/>
        <v>335018.78999999998</v>
      </c>
      <c r="U26" s="2">
        <f t="shared" si="8"/>
        <v>0</v>
      </c>
      <c r="V26" s="2">
        <f t="shared" si="9"/>
        <v>327.19551480031038</v>
      </c>
      <c r="W26" s="2">
        <f t="shared" si="10"/>
        <v>335345.9855148003</v>
      </c>
      <c r="X26" s="17">
        <f t="shared" si="11"/>
        <v>0</v>
      </c>
      <c r="Y26" s="2">
        <f t="shared" si="12"/>
        <v>0</v>
      </c>
      <c r="Z26" s="72">
        <f t="shared" si="13"/>
        <v>0</v>
      </c>
      <c r="AA26" s="2">
        <f t="shared" si="14"/>
        <v>0</v>
      </c>
      <c r="AB26" s="12">
        <f t="shared" si="27"/>
        <v>4.6600000000000003E-2</v>
      </c>
      <c r="AC26" s="17">
        <f t="shared" si="15"/>
        <v>3</v>
      </c>
      <c r="AD26" s="17">
        <v>252</v>
      </c>
      <c r="AE26" s="13">
        <f t="shared" si="16"/>
        <v>1.0005423710000001</v>
      </c>
      <c r="AF26" s="2">
        <f t="shared" si="17"/>
        <v>181.70447615</v>
      </c>
      <c r="AG26" s="2">
        <f t="shared" si="18"/>
        <v>181.88193749999999</v>
      </c>
      <c r="AH26" s="3">
        <f t="shared" si="19"/>
        <v>0</v>
      </c>
      <c r="AI26" s="4" t="str">
        <f t="shared" si="28"/>
        <v>A+J=</v>
      </c>
      <c r="AJ26" s="11">
        <f t="shared" si="29"/>
        <v>41197</v>
      </c>
      <c r="AK26" s="11"/>
      <c r="AL26" s="4" t="str">
        <f t="shared" si="30"/>
        <v>segunda-feira</v>
      </c>
      <c r="AM26" s="21">
        <f t="shared" si="41"/>
        <v>15</v>
      </c>
      <c r="AN26" s="22">
        <f t="shared" si="31"/>
        <v>41624</v>
      </c>
      <c r="AO26" s="23">
        <f t="shared" si="32"/>
        <v>314420.70495468995</v>
      </c>
      <c r="AP26" s="26">
        <f t="shared" si="33"/>
        <v>21</v>
      </c>
      <c r="AQ26" s="25">
        <f t="shared" si="34"/>
        <v>1200.9044003199999</v>
      </c>
      <c r="AR26" s="23">
        <f t="shared" si="35"/>
        <v>1375.73878547</v>
      </c>
      <c r="AS26" s="31">
        <f t="shared" si="36"/>
        <v>4.3564099999999998E-3</v>
      </c>
      <c r="AT26" s="25">
        <f t="shared" si="37"/>
        <v>2576.6431857899997</v>
      </c>
      <c r="AU26" s="21">
        <f t="shared" si="38"/>
        <v>15</v>
      </c>
      <c r="AV26" s="22">
        <f t="shared" si="39"/>
        <v>41653</v>
      </c>
      <c r="AW26" s="22">
        <f t="shared" si="40"/>
        <v>41626</v>
      </c>
      <c r="AX26" s="1"/>
      <c r="AY26" s="26">
        <v>17</v>
      </c>
      <c r="AZ26" s="22">
        <v>41684</v>
      </c>
      <c r="BA26" s="30">
        <v>4.0683400000000002E-3</v>
      </c>
      <c r="BB26" s="28"/>
    </row>
    <row r="27" spans="1:154" x14ac:dyDescent="0.2">
      <c r="A27" s="158">
        <f t="shared" si="20"/>
        <v>41183</v>
      </c>
      <c r="B27" s="2">
        <f t="shared" si="0"/>
        <v>335527.86745230027</v>
      </c>
      <c r="C27" s="2">
        <f t="shared" si="21"/>
        <v>335018.78999999998</v>
      </c>
      <c r="D27" s="2">
        <f>SUM(Y27:Y$344)</f>
        <v>15298.339336179997</v>
      </c>
      <c r="E27" s="73">
        <f t="shared" si="1"/>
        <v>319720.45066381997</v>
      </c>
      <c r="F27" s="3">
        <f t="shared" si="22"/>
        <v>3497.7</v>
      </c>
      <c r="G27" s="3">
        <f t="shared" si="22"/>
        <v>3512.04</v>
      </c>
      <c r="H27" s="11">
        <v>41091</v>
      </c>
      <c r="I27" s="11">
        <v>41122</v>
      </c>
      <c r="J27" s="12">
        <f t="shared" si="2"/>
        <v>4.0998370357663294E-3</v>
      </c>
      <c r="K27" s="11">
        <f t="shared" si="23"/>
        <v>41197</v>
      </c>
      <c r="L27" s="11">
        <f t="shared" si="3"/>
        <v>41197</v>
      </c>
      <c r="M27" s="1">
        <f t="shared" si="42"/>
        <v>12</v>
      </c>
      <c r="N27" s="1">
        <f t="shared" si="4"/>
        <v>3</v>
      </c>
      <c r="O27" s="2">
        <f t="shared" si="5"/>
        <v>1.0010233799999999</v>
      </c>
      <c r="P27" s="13">
        <f t="shared" si="25"/>
        <v>1</v>
      </c>
      <c r="Q27" s="13">
        <v>1</v>
      </c>
      <c r="R27" s="2">
        <f t="shared" si="6"/>
        <v>1.0010233799999999</v>
      </c>
      <c r="S27" s="2">
        <f t="shared" si="26"/>
        <v>1</v>
      </c>
      <c r="T27" s="2">
        <f t="shared" si="7"/>
        <v>335018.78999999998</v>
      </c>
      <c r="U27" s="2">
        <f t="shared" si="8"/>
        <v>0</v>
      </c>
      <c r="V27" s="2">
        <f t="shared" si="9"/>
        <v>327.19551480031038</v>
      </c>
      <c r="W27" s="2">
        <f t="shared" si="10"/>
        <v>335345.9855148003</v>
      </c>
      <c r="X27" s="17">
        <f t="shared" si="11"/>
        <v>0</v>
      </c>
      <c r="Y27" s="2">
        <f t="shared" si="12"/>
        <v>0</v>
      </c>
      <c r="Z27" s="72">
        <f t="shared" si="13"/>
        <v>0</v>
      </c>
      <c r="AA27" s="2">
        <f t="shared" si="14"/>
        <v>0</v>
      </c>
      <c r="AB27" s="12">
        <f t="shared" si="27"/>
        <v>4.6600000000000003E-2</v>
      </c>
      <c r="AC27" s="17">
        <f t="shared" si="15"/>
        <v>3</v>
      </c>
      <c r="AD27" s="17">
        <v>252</v>
      </c>
      <c r="AE27" s="13">
        <f t="shared" si="16"/>
        <v>1.0005423710000001</v>
      </c>
      <c r="AF27" s="2">
        <f t="shared" si="17"/>
        <v>181.70447615</v>
      </c>
      <c r="AG27" s="2">
        <f t="shared" si="18"/>
        <v>181.88193749999999</v>
      </c>
      <c r="AH27" s="3">
        <f t="shared" si="19"/>
        <v>0</v>
      </c>
      <c r="AI27" s="4" t="str">
        <f t="shared" si="28"/>
        <v>A+J=</v>
      </c>
      <c r="AJ27" s="11">
        <f t="shared" si="29"/>
        <v>41197</v>
      </c>
      <c r="AK27" s="11"/>
      <c r="AL27" s="4" t="str">
        <f t="shared" si="30"/>
        <v>terça-feira</v>
      </c>
      <c r="AM27" s="21">
        <f t="shared" si="41"/>
        <v>16</v>
      </c>
      <c r="AN27" s="22">
        <f t="shared" si="31"/>
        <v>41653</v>
      </c>
      <c r="AO27" s="23">
        <f t="shared" si="32"/>
        <v>312925.66280049994</v>
      </c>
      <c r="AP27" s="26">
        <f t="shared" si="33"/>
        <v>19</v>
      </c>
      <c r="AQ27" s="25">
        <f t="shared" si="34"/>
        <v>1081.6034519899999</v>
      </c>
      <c r="AR27" s="23">
        <f t="shared" si="35"/>
        <v>1495.04215419</v>
      </c>
      <c r="AS27" s="31">
        <f t="shared" si="36"/>
        <v>4.7549100000000002E-3</v>
      </c>
      <c r="AT27" s="25">
        <f t="shared" si="37"/>
        <v>2576.64560618</v>
      </c>
      <c r="AU27" s="21">
        <f t="shared" si="38"/>
        <v>16</v>
      </c>
      <c r="AV27" s="22">
        <f t="shared" si="39"/>
        <v>41684</v>
      </c>
      <c r="AW27" s="22">
        <f t="shared" si="40"/>
        <v>41655</v>
      </c>
      <c r="AX27" s="1"/>
      <c r="AY27" s="26">
        <v>18</v>
      </c>
      <c r="AZ27" s="22">
        <v>41712</v>
      </c>
      <c r="BA27" s="30">
        <v>5.0090400000000002E-3</v>
      </c>
      <c r="BB27" s="28"/>
    </row>
    <row r="28" spans="1:154" x14ac:dyDescent="0.2">
      <c r="A28" s="158">
        <f t="shared" si="20"/>
        <v>41184</v>
      </c>
      <c r="B28" s="2">
        <f t="shared" si="0"/>
        <v>335697.73549172893</v>
      </c>
      <c r="C28" s="2">
        <f t="shared" si="21"/>
        <v>335018.78999999998</v>
      </c>
      <c r="D28" s="2">
        <f>SUM(Y28:Y$344)</f>
        <v>15298.339336179997</v>
      </c>
      <c r="E28" s="73">
        <f t="shared" si="1"/>
        <v>319720.45066381997</v>
      </c>
      <c r="F28" s="3">
        <f t="shared" si="22"/>
        <v>3497.7</v>
      </c>
      <c r="G28" s="3">
        <f t="shared" si="22"/>
        <v>3512.04</v>
      </c>
      <c r="H28" s="11">
        <v>41091</v>
      </c>
      <c r="I28" s="11">
        <v>41122</v>
      </c>
      <c r="J28" s="12">
        <f t="shared" si="2"/>
        <v>4.0998370357663294E-3</v>
      </c>
      <c r="K28" s="11">
        <f t="shared" si="23"/>
        <v>41197</v>
      </c>
      <c r="L28" s="11">
        <f t="shared" si="3"/>
        <v>41197</v>
      </c>
      <c r="M28" s="1">
        <f t="shared" si="42"/>
        <v>12</v>
      </c>
      <c r="N28" s="1">
        <f t="shared" si="4"/>
        <v>4</v>
      </c>
      <c r="O28" s="2">
        <f t="shared" si="5"/>
        <v>1.0013647400000001</v>
      </c>
      <c r="P28" s="13">
        <f t="shared" si="25"/>
        <v>1</v>
      </c>
      <c r="Q28" s="13">
        <v>1</v>
      </c>
      <c r="R28" s="2">
        <f t="shared" si="6"/>
        <v>1.0013647400000001</v>
      </c>
      <c r="S28" s="2">
        <f t="shared" si="26"/>
        <v>1</v>
      </c>
      <c r="T28" s="2">
        <f t="shared" si="7"/>
        <v>335018.78999999998</v>
      </c>
      <c r="U28" s="2">
        <f t="shared" si="8"/>
        <v>0</v>
      </c>
      <c r="V28" s="2">
        <f t="shared" si="9"/>
        <v>436.33528783896929</v>
      </c>
      <c r="W28" s="2">
        <f t="shared" si="10"/>
        <v>335455.12528783892</v>
      </c>
      <c r="X28" s="17">
        <f t="shared" si="11"/>
        <v>0</v>
      </c>
      <c r="Y28" s="2">
        <f t="shared" si="12"/>
        <v>0</v>
      </c>
      <c r="Z28" s="72">
        <f t="shared" si="13"/>
        <v>0</v>
      </c>
      <c r="AA28" s="2">
        <f t="shared" si="14"/>
        <v>0</v>
      </c>
      <c r="AB28" s="12">
        <f t="shared" si="27"/>
        <v>4.6600000000000003E-2</v>
      </c>
      <c r="AC28" s="17">
        <f t="shared" si="15"/>
        <v>4</v>
      </c>
      <c r="AD28" s="17">
        <v>252</v>
      </c>
      <c r="AE28" s="13">
        <f t="shared" si="16"/>
        <v>1.0007232269999999</v>
      </c>
      <c r="AF28" s="2">
        <f t="shared" si="17"/>
        <v>242.29463443</v>
      </c>
      <c r="AG28" s="2">
        <f t="shared" si="18"/>
        <v>242.61020389000001</v>
      </c>
      <c r="AH28" s="3">
        <f t="shared" si="19"/>
        <v>0</v>
      </c>
      <c r="AI28" s="4" t="str">
        <f t="shared" si="28"/>
        <v>A+J=</v>
      </c>
      <c r="AJ28" s="11">
        <f t="shared" si="29"/>
        <v>41197</v>
      </c>
      <c r="AK28" s="11"/>
      <c r="AL28" s="4" t="str">
        <f t="shared" si="30"/>
        <v>sexta-feira</v>
      </c>
      <c r="AM28" s="21">
        <f t="shared" si="41"/>
        <v>17</v>
      </c>
      <c r="AN28" s="22">
        <f t="shared" si="31"/>
        <v>41684</v>
      </c>
      <c r="AO28" s="23">
        <f t="shared" si="32"/>
        <v>311652.57480950991</v>
      </c>
      <c r="AP28" s="26">
        <f t="shared" si="33"/>
        <v>23</v>
      </c>
      <c r="AQ28" s="25">
        <f t="shared" si="34"/>
        <v>1303.5553723</v>
      </c>
      <c r="AR28" s="23">
        <f t="shared" si="35"/>
        <v>1273.08799099</v>
      </c>
      <c r="AS28" s="31">
        <f t="shared" si="36"/>
        <v>4.0683400000000002E-3</v>
      </c>
      <c r="AT28" s="25">
        <f t="shared" si="37"/>
        <v>2576.6433632899998</v>
      </c>
      <c r="AU28" s="21">
        <f t="shared" si="38"/>
        <v>17</v>
      </c>
      <c r="AV28" s="22">
        <f t="shared" si="39"/>
        <v>41712</v>
      </c>
      <c r="AW28" s="22">
        <f t="shared" si="40"/>
        <v>41688</v>
      </c>
      <c r="AX28" s="1"/>
      <c r="AY28" s="26">
        <v>19</v>
      </c>
      <c r="AZ28" s="22">
        <v>41743</v>
      </c>
      <c r="BA28" s="30">
        <v>4.50652E-3</v>
      </c>
      <c r="BB28" s="28"/>
    </row>
    <row r="29" spans="1:154" x14ac:dyDescent="0.2">
      <c r="A29" s="158">
        <f t="shared" si="20"/>
        <v>41185</v>
      </c>
      <c r="B29" s="2">
        <f t="shared" si="0"/>
        <v>335867.69214752159</v>
      </c>
      <c r="C29" s="2">
        <f t="shared" si="21"/>
        <v>335018.78999999998</v>
      </c>
      <c r="D29" s="2">
        <f>SUM(Y29:Y$344)</f>
        <v>15298.339336179997</v>
      </c>
      <c r="E29" s="73">
        <f t="shared" si="1"/>
        <v>319720.45066381997</v>
      </c>
      <c r="F29" s="3">
        <f t="shared" si="22"/>
        <v>3497.7</v>
      </c>
      <c r="G29" s="3">
        <f t="shared" si="22"/>
        <v>3512.04</v>
      </c>
      <c r="H29" s="11">
        <v>41091</v>
      </c>
      <c r="I29" s="11">
        <v>41122</v>
      </c>
      <c r="J29" s="12">
        <f t="shared" si="2"/>
        <v>4.0998370357663294E-3</v>
      </c>
      <c r="K29" s="11">
        <f t="shared" si="23"/>
        <v>41197</v>
      </c>
      <c r="L29" s="11">
        <f t="shared" si="3"/>
        <v>41197</v>
      </c>
      <c r="M29" s="1">
        <f t="shared" si="42"/>
        <v>12</v>
      </c>
      <c r="N29" s="1">
        <f t="shared" si="4"/>
        <v>5</v>
      </c>
      <c r="O29" s="2">
        <f t="shared" si="5"/>
        <v>1.00170622</v>
      </c>
      <c r="P29" s="13">
        <f t="shared" si="25"/>
        <v>1</v>
      </c>
      <c r="Q29" s="13">
        <v>1</v>
      </c>
      <c r="R29" s="2">
        <f t="shared" si="6"/>
        <v>1.00170622</v>
      </c>
      <c r="S29" s="2">
        <f t="shared" si="26"/>
        <v>1</v>
      </c>
      <c r="T29" s="2">
        <f t="shared" si="7"/>
        <v>335018.78999999998</v>
      </c>
      <c r="U29" s="2">
        <f t="shared" si="8"/>
        <v>0</v>
      </c>
      <c r="V29" s="2">
        <f t="shared" si="9"/>
        <v>545.51342733161664</v>
      </c>
      <c r="W29" s="2">
        <f t="shared" si="10"/>
        <v>335564.30342733162</v>
      </c>
      <c r="X29" s="17">
        <f t="shared" si="11"/>
        <v>0</v>
      </c>
      <c r="Y29" s="2">
        <f t="shared" si="12"/>
        <v>0</v>
      </c>
      <c r="Z29" s="72">
        <f t="shared" si="13"/>
        <v>0</v>
      </c>
      <c r="AA29" s="2">
        <f t="shared" si="14"/>
        <v>0</v>
      </c>
      <c r="AB29" s="12">
        <f t="shared" si="27"/>
        <v>4.6600000000000003E-2</v>
      </c>
      <c r="AC29" s="17">
        <f t="shared" si="15"/>
        <v>5</v>
      </c>
      <c r="AD29" s="17">
        <v>252</v>
      </c>
      <c r="AE29" s="13">
        <f t="shared" si="16"/>
        <v>1.000904115</v>
      </c>
      <c r="AF29" s="2">
        <f t="shared" si="17"/>
        <v>302.89551332000002</v>
      </c>
      <c r="AG29" s="2">
        <f t="shared" si="18"/>
        <v>303.38872019000002</v>
      </c>
      <c r="AH29" s="3">
        <f t="shared" si="19"/>
        <v>0</v>
      </c>
      <c r="AI29" s="4" t="str">
        <f t="shared" si="28"/>
        <v>A+J=</v>
      </c>
      <c r="AJ29" s="11">
        <f t="shared" si="29"/>
        <v>41197</v>
      </c>
      <c r="AK29" s="11"/>
      <c r="AL29" s="4" t="str">
        <f t="shared" si="30"/>
        <v>sexta-feira</v>
      </c>
      <c r="AM29" s="21">
        <f t="shared" si="41"/>
        <v>18</v>
      </c>
      <c r="AN29" s="22">
        <f t="shared" si="31"/>
        <v>41712</v>
      </c>
      <c r="AO29" s="23">
        <f t="shared" si="32"/>
        <v>310091.49459618994</v>
      </c>
      <c r="AP29" s="26">
        <f t="shared" si="33"/>
        <v>18</v>
      </c>
      <c r="AQ29" s="25">
        <f t="shared" si="34"/>
        <v>1015.56416968</v>
      </c>
      <c r="AR29" s="23">
        <f t="shared" si="35"/>
        <v>1561.08021332</v>
      </c>
      <c r="AS29" s="31">
        <f t="shared" si="36"/>
        <v>5.0090400000000002E-3</v>
      </c>
      <c r="AT29" s="25">
        <f t="shared" si="37"/>
        <v>2576.6443829999998</v>
      </c>
      <c r="AU29" s="21">
        <f t="shared" si="38"/>
        <v>18</v>
      </c>
      <c r="AV29" s="22">
        <f t="shared" si="39"/>
        <v>41743</v>
      </c>
      <c r="AW29" s="22">
        <f t="shared" si="40"/>
        <v>41716</v>
      </c>
      <c r="AX29" s="1"/>
      <c r="AY29" s="26">
        <v>20</v>
      </c>
      <c r="AZ29" s="22">
        <v>41773</v>
      </c>
      <c r="BA29" s="30">
        <v>4.9069300000000003E-3</v>
      </c>
      <c r="BB29" s="28"/>
    </row>
    <row r="30" spans="1:154" x14ac:dyDescent="0.2">
      <c r="A30" s="158">
        <f t="shared" si="20"/>
        <v>41186</v>
      </c>
      <c r="B30" s="2">
        <f t="shared" si="0"/>
        <v>336037.73778664839</v>
      </c>
      <c r="C30" s="2">
        <f t="shared" si="21"/>
        <v>335018.78999999998</v>
      </c>
      <c r="D30" s="2">
        <f>SUM(Y30:Y$344)</f>
        <v>15298.339336179997</v>
      </c>
      <c r="E30" s="73">
        <f t="shared" si="1"/>
        <v>319720.45066381997</v>
      </c>
      <c r="F30" s="3">
        <f t="shared" si="22"/>
        <v>3497.7</v>
      </c>
      <c r="G30" s="3">
        <f t="shared" si="22"/>
        <v>3512.04</v>
      </c>
      <c r="H30" s="11">
        <v>41091</v>
      </c>
      <c r="I30" s="11">
        <v>41122</v>
      </c>
      <c r="J30" s="12">
        <f t="shared" si="2"/>
        <v>4.0998370357663294E-3</v>
      </c>
      <c r="K30" s="11">
        <f t="shared" si="23"/>
        <v>41197</v>
      </c>
      <c r="L30" s="11">
        <f t="shared" si="3"/>
        <v>41197</v>
      </c>
      <c r="M30" s="1">
        <f t="shared" si="42"/>
        <v>12</v>
      </c>
      <c r="N30" s="1">
        <f t="shared" si="4"/>
        <v>6</v>
      </c>
      <c r="O30" s="2">
        <f t="shared" si="5"/>
        <v>1.00204782</v>
      </c>
      <c r="P30" s="13">
        <f t="shared" si="25"/>
        <v>1</v>
      </c>
      <c r="Q30" s="13">
        <v>1</v>
      </c>
      <c r="R30" s="2">
        <f t="shared" si="6"/>
        <v>1.00204782</v>
      </c>
      <c r="S30" s="2">
        <f t="shared" si="26"/>
        <v>1</v>
      </c>
      <c r="T30" s="2">
        <f t="shared" si="7"/>
        <v>335018.78999999998</v>
      </c>
      <c r="U30" s="2">
        <f t="shared" si="8"/>
        <v>0</v>
      </c>
      <c r="V30" s="2">
        <f t="shared" si="9"/>
        <v>654.72993327839447</v>
      </c>
      <c r="W30" s="2">
        <f t="shared" si="10"/>
        <v>335673.51993327838</v>
      </c>
      <c r="X30" s="17">
        <f t="shared" si="11"/>
        <v>0</v>
      </c>
      <c r="Y30" s="2">
        <f t="shared" si="12"/>
        <v>0</v>
      </c>
      <c r="Z30" s="72">
        <f t="shared" si="13"/>
        <v>0</v>
      </c>
      <c r="AA30" s="2">
        <f t="shared" si="14"/>
        <v>0</v>
      </c>
      <c r="AB30" s="12">
        <f t="shared" si="27"/>
        <v>4.6600000000000003E-2</v>
      </c>
      <c r="AC30" s="17">
        <f t="shared" si="15"/>
        <v>6</v>
      </c>
      <c r="AD30" s="17">
        <v>252</v>
      </c>
      <c r="AE30" s="13">
        <f t="shared" si="16"/>
        <v>1.0010850360000001</v>
      </c>
      <c r="AF30" s="2">
        <f t="shared" si="17"/>
        <v>363.50744781999998</v>
      </c>
      <c r="AG30" s="2">
        <f t="shared" si="18"/>
        <v>364.21785337</v>
      </c>
      <c r="AH30" s="3">
        <f t="shared" si="19"/>
        <v>0</v>
      </c>
      <c r="AI30" s="4" t="str">
        <f t="shared" si="28"/>
        <v>A+J=</v>
      </c>
      <c r="AJ30" s="11">
        <f t="shared" si="29"/>
        <v>41197</v>
      </c>
      <c r="AK30" s="18"/>
      <c r="AL30" s="4" t="str">
        <f t="shared" si="30"/>
        <v>segunda-feira</v>
      </c>
      <c r="AM30" s="21">
        <f t="shared" si="41"/>
        <v>19</v>
      </c>
      <c r="AN30" s="22">
        <f t="shared" si="31"/>
        <v>41743</v>
      </c>
      <c r="AO30" s="23">
        <f t="shared" si="32"/>
        <v>308694.06107396993</v>
      </c>
      <c r="AP30" s="26">
        <f t="shared" si="33"/>
        <v>21</v>
      </c>
      <c r="AQ30" s="25">
        <f t="shared" si="34"/>
        <v>1179.2097338200001</v>
      </c>
      <c r="AR30" s="23">
        <f t="shared" si="35"/>
        <v>1397.43352222</v>
      </c>
      <c r="AS30" s="31">
        <f t="shared" si="36"/>
        <v>4.50652E-3</v>
      </c>
      <c r="AT30" s="25">
        <f t="shared" si="37"/>
        <v>2576.6432560399999</v>
      </c>
      <c r="AU30" s="21">
        <f t="shared" si="38"/>
        <v>19</v>
      </c>
      <c r="AV30" s="22">
        <f t="shared" si="39"/>
        <v>41773</v>
      </c>
      <c r="AW30" s="22">
        <f t="shared" si="40"/>
        <v>41745</v>
      </c>
      <c r="AX30" s="38"/>
      <c r="AY30" s="26">
        <v>21</v>
      </c>
      <c r="AZ30" s="22">
        <v>41806</v>
      </c>
      <c r="BA30" s="30">
        <v>4.2223800000000004E-3</v>
      </c>
      <c r="BB30" s="2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</row>
    <row r="31" spans="1:154" x14ac:dyDescent="0.2">
      <c r="A31" s="158">
        <f t="shared" si="20"/>
        <v>41187</v>
      </c>
      <c r="B31" s="2">
        <f t="shared" si="0"/>
        <v>336207.86923949473</v>
      </c>
      <c r="C31" s="2">
        <f t="shared" si="21"/>
        <v>335018.78999999998</v>
      </c>
      <c r="D31" s="2">
        <f>SUM(Y31:Y$344)</f>
        <v>15298.339336179997</v>
      </c>
      <c r="E31" s="73">
        <f t="shared" si="1"/>
        <v>319720.45066381997</v>
      </c>
      <c r="F31" s="3">
        <f t="shared" si="22"/>
        <v>3497.7</v>
      </c>
      <c r="G31" s="3">
        <f t="shared" si="22"/>
        <v>3512.04</v>
      </c>
      <c r="H31" s="11">
        <v>41091</v>
      </c>
      <c r="I31" s="11">
        <v>41122</v>
      </c>
      <c r="J31" s="12">
        <f t="shared" si="2"/>
        <v>4.0998370357663294E-3</v>
      </c>
      <c r="K31" s="11">
        <f t="shared" si="23"/>
        <v>41197</v>
      </c>
      <c r="L31" s="11">
        <f t="shared" si="3"/>
        <v>41197</v>
      </c>
      <c r="M31" s="1">
        <f t="shared" si="42"/>
        <v>12</v>
      </c>
      <c r="N31" s="1">
        <f t="shared" si="4"/>
        <v>7</v>
      </c>
      <c r="O31" s="2">
        <f t="shared" si="5"/>
        <v>1.0023895300000001</v>
      </c>
      <c r="P31" s="13">
        <f t="shared" si="25"/>
        <v>1</v>
      </c>
      <c r="Q31" s="13">
        <f t="shared" ref="Q31:Q94" si="43">IF(L31&gt;L30,Q30*P31,Q30)</f>
        <v>1</v>
      </c>
      <c r="R31" s="2">
        <f t="shared" si="6"/>
        <v>1.0023895300000001</v>
      </c>
      <c r="S31" s="2">
        <f t="shared" si="26"/>
        <v>1</v>
      </c>
      <c r="T31" s="2">
        <f t="shared" si="7"/>
        <v>335018.78999999998</v>
      </c>
      <c r="U31" s="2">
        <f t="shared" si="8"/>
        <v>0</v>
      </c>
      <c r="V31" s="2">
        <f t="shared" si="9"/>
        <v>763.98160847474458</v>
      </c>
      <c r="W31" s="2">
        <f t="shared" si="10"/>
        <v>335782.77160847472</v>
      </c>
      <c r="X31" s="17">
        <f t="shared" si="11"/>
        <v>0</v>
      </c>
      <c r="Y31" s="2">
        <f t="shared" si="12"/>
        <v>0</v>
      </c>
      <c r="Z31" s="72">
        <f t="shared" si="13"/>
        <v>0</v>
      </c>
      <c r="AA31" s="2">
        <f t="shared" si="14"/>
        <v>0</v>
      </c>
      <c r="AB31" s="12">
        <f t="shared" si="27"/>
        <v>4.6600000000000003E-2</v>
      </c>
      <c r="AC31" s="17">
        <f t="shared" si="15"/>
        <v>7</v>
      </c>
      <c r="AD31" s="17">
        <v>252</v>
      </c>
      <c r="AE31" s="13">
        <f t="shared" ref="AE31:AE94" si="44">ROUND((1+AB31)^TRUNC((AC31/AD31),9),9)</f>
        <v>1.0012659900000001</v>
      </c>
      <c r="AF31" s="2">
        <f t="shared" si="17"/>
        <v>424.13043794999999</v>
      </c>
      <c r="AG31" s="2">
        <f t="shared" si="18"/>
        <v>425.09763101999999</v>
      </c>
      <c r="AH31" s="3">
        <f t="shared" si="19"/>
        <v>0</v>
      </c>
      <c r="AI31" s="4" t="str">
        <f t="shared" si="28"/>
        <v>A+J=</v>
      </c>
      <c r="AJ31" s="11">
        <f t="shared" si="29"/>
        <v>41197</v>
      </c>
      <c r="AK31" s="11"/>
      <c r="AL31" s="4" t="str">
        <f t="shared" si="30"/>
        <v>quarta-feira</v>
      </c>
      <c r="AM31" s="21">
        <f t="shared" si="41"/>
        <v>20</v>
      </c>
      <c r="AN31" s="22">
        <f t="shared" si="31"/>
        <v>41773</v>
      </c>
      <c r="AO31" s="23">
        <f t="shared" si="32"/>
        <v>307179.32092486991</v>
      </c>
      <c r="AP31" s="26">
        <f t="shared" si="33"/>
        <v>19</v>
      </c>
      <c r="AQ31" s="25">
        <f t="shared" si="34"/>
        <v>1061.9038657599999</v>
      </c>
      <c r="AR31" s="23">
        <f t="shared" si="35"/>
        <v>1514.7401491000001</v>
      </c>
      <c r="AS31" s="31">
        <f t="shared" si="36"/>
        <v>4.9069300000000003E-3</v>
      </c>
      <c r="AT31" s="25">
        <f t="shared" si="37"/>
        <v>2576.64401486</v>
      </c>
      <c r="AU31" s="21">
        <f t="shared" si="38"/>
        <v>20</v>
      </c>
      <c r="AV31" s="22">
        <f t="shared" si="39"/>
        <v>41806</v>
      </c>
      <c r="AW31" s="22">
        <f t="shared" si="40"/>
        <v>41775</v>
      </c>
      <c r="AX31" s="1"/>
      <c r="AY31" s="26">
        <v>22</v>
      </c>
      <c r="AZ31" s="22">
        <v>41834</v>
      </c>
      <c r="BA31" s="30">
        <v>4.98366E-3</v>
      </c>
      <c r="BB31" s="28"/>
    </row>
    <row r="32" spans="1:154" x14ac:dyDescent="0.2">
      <c r="A32" s="158">
        <f t="shared" si="20"/>
        <v>41188</v>
      </c>
      <c r="B32" s="2">
        <f t="shared" si="0"/>
        <v>336378.08940191515</v>
      </c>
      <c r="C32" s="2">
        <f t="shared" si="21"/>
        <v>335018.78999999998</v>
      </c>
      <c r="D32" s="2">
        <f>SUM(Y32:Y$344)</f>
        <v>15298.339336179997</v>
      </c>
      <c r="E32" s="73">
        <f t="shared" si="1"/>
        <v>319720.45066381997</v>
      </c>
      <c r="F32" s="3">
        <f t="shared" si="22"/>
        <v>3497.7</v>
      </c>
      <c r="G32" s="3">
        <f t="shared" si="22"/>
        <v>3512.04</v>
      </c>
      <c r="H32" s="11">
        <v>41091</v>
      </c>
      <c r="I32" s="11">
        <v>41122</v>
      </c>
      <c r="J32" s="12">
        <f t="shared" si="2"/>
        <v>4.0998370357663294E-3</v>
      </c>
      <c r="K32" s="11">
        <f t="shared" si="23"/>
        <v>41197</v>
      </c>
      <c r="L32" s="11">
        <f t="shared" si="3"/>
        <v>41197</v>
      </c>
      <c r="M32" s="1">
        <f t="shared" si="42"/>
        <v>12</v>
      </c>
      <c r="N32" s="1">
        <f t="shared" si="4"/>
        <v>8</v>
      </c>
      <c r="O32" s="2">
        <f t="shared" si="5"/>
        <v>1.0027313600000001</v>
      </c>
      <c r="P32" s="13">
        <f t="shared" si="25"/>
        <v>1</v>
      </c>
      <c r="Q32" s="13">
        <f t="shared" si="43"/>
        <v>1</v>
      </c>
      <c r="R32" s="2">
        <f t="shared" si="6"/>
        <v>1.0027313600000001</v>
      </c>
      <c r="S32" s="2">
        <f t="shared" si="26"/>
        <v>1</v>
      </c>
      <c r="T32" s="2">
        <f t="shared" si="7"/>
        <v>335018.78999999998</v>
      </c>
      <c r="U32" s="2">
        <f t="shared" si="8"/>
        <v>0</v>
      </c>
      <c r="V32" s="2">
        <f t="shared" si="9"/>
        <v>873.27165012515422</v>
      </c>
      <c r="W32" s="2">
        <f t="shared" si="10"/>
        <v>335892.06165012514</v>
      </c>
      <c r="X32" s="17">
        <f t="shared" si="11"/>
        <v>0</v>
      </c>
      <c r="Y32" s="2">
        <f t="shared" si="12"/>
        <v>0</v>
      </c>
      <c r="Z32" s="72">
        <f t="shared" si="13"/>
        <v>0</v>
      </c>
      <c r="AA32" s="2">
        <f t="shared" si="14"/>
        <v>0</v>
      </c>
      <c r="AB32" s="12">
        <f t="shared" si="27"/>
        <v>4.6600000000000003E-2</v>
      </c>
      <c r="AC32" s="17">
        <f t="shared" si="15"/>
        <v>8</v>
      </c>
      <c r="AD32" s="17">
        <v>252</v>
      </c>
      <c r="AE32" s="13">
        <f t="shared" si="44"/>
        <v>1.001446976</v>
      </c>
      <c r="AF32" s="2">
        <f t="shared" si="17"/>
        <v>484.76414867</v>
      </c>
      <c r="AG32" s="2">
        <f t="shared" si="18"/>
        <v>486.02775179000002</v>
      </c>
      <c r="AH32" s="3">
        <f t="shared" si="19"/>
        <v>0</v>
      </c>
      <c r="AI32" s="4" t="str">
        <f t="shared" si="28"/>
        <v>A+J=</v>
      </c>
      <c r="AJ32" s="11">
        <f t="shared" si="29"/>
        <v>41197</v>
      </c>
      <c r="AK32" s="11"/>
      <c r="AL32" s="4" t="str">
        <f t="shared" si="30"/>
        <v>segunda-feira</v>
      </c>
      <c r="AM32" s="21">
        <f t="shared" si="41"/>
        <v>21</v>
      </c>
      <c r="AN32" s="22">
        <f t="shared" si="31"/>
        <v>41806</v>
      </c>
      <c r="AO32" s="23">
        <f t="shared" si="32"/>
        <v>305882.29310378991</v>
      </c>
      <c r="AP32" s="26">
        <f t="shared" si="33"/>
        <v>23</v>
      </c>
      <c r="AQ32" s="25">
        <f t="shared" si="34"/>
        <v>1279.6178187099999</v>
      </c>
      <c r="AR32" s="23">
        <f t="shared" si="35"/>
        <v>1297.02782108</v>
      </c>
      <c r="AS32" s="31">
        <f t="shared" si="36"/>
        <v>4.2223800000000004E-3</v>
      </c>
      <c r="AT32" s="25">
        <f t="shared" si="37"/>
        <v>2576.6456397900001</v>
      </c>
      <c r="AU32" s="21">
        <f t="shared" si="38"/>
        <v>21</v>
      </c>
      <c r="AV32" s="22">
        <f t="shared" si="39"/>
        <v>41834</v>
      </c>
      <c r="AW32" s="22">
        <f t="shared" si="40"/>
        <v>41808</v>
      </c>
      <c r="AX32" s="1"/>
      <c r="AY32" s="26">
        <v>23</v>
      </c>
      <c r="AZ32" s="22">
        <v>41865</v>
      </c>
      <c r="BA32" s="30">
        <v>4.3001300000000001E-3</v>
      </c>
      <c r="BB32" s="28"/>
    </row>
    <row r="33" spans="1:154" x14ac:dyDescent="0.2">
      <c r="A33" s="158">
        <f t="shared" si="20"/>
        <v>41189</v>
      </c>
      <c r="B33" s="2">
        <f t="shared" si="0"/>
        <v>336378.08940191515</v>
      </c>
      <c r="C33" s="2">
        <f t="shared" si="21"/>
        <v>335018.78999999998</v>
      </c>
      <c r="D33" s="2">
        <f>SUM(Y33:Y$344)</f>
        <v>15298.339336179997</v>
      </c>
      <c r="E33" s="73">
        <f t="shared" si="1"/>
        <v>319720.45066381997</v>
      </c>
      <c r="F33" s="3">
        <f t="shared" si="22"/>
        <v>3497.7</v>
      </c>
      <c r="G33" s="3">
        <f t="shared" si="22"/>
        <v>3512.04</v>
      </c>
      <c r="H33" s="11">
        <v>41091</v>
      </c>
      <c r="I33" s="11">
        <v>41122</v>
      </c>
      <c r="J33" s="12">
        <f t="shared" si="2"/>
        <v>4.0998370357663294E-3</v>
      </c>
      <c r="K33" s="11">
        <f t="shared" si="23"/>
        <v>41197</v>
      </c>
      <c r="L33" s="11">
        <f t="shared" si="3"/>
        <v>41197</v>
      </c>
      <c r="M33" s="1">
        <f t="shared" si="42"/>
        <v>12</v>
      </c>
      <c r="N33" s="1">
        <f t="shared" si="4"/>
        <v>8</v>
      </c>
      <c r="O33" s="2">
        <f t="shared" si="5"/>
        <v>1.0027313600000001</v>
      </c>
      <c r="P33" s="13">
        <f t="shared" si="25"/>
        <v>1</v>
      </c>
      <c r="Q33" s="13">
        <f t="shared" si="43"/>
        <v>1</v>
      </c>
      <c r="R33" s="2">
        <f t="shared" si="6"/>
        <v>1.0027313600000001</v>
      </c>
      <c r="S33" s="2">
        <f t="shared" si="26"/>
        <v>1</v>
      </c>
      <c r="T33" s="2">
        <f t="shared" si="7"/>
        <v>335018.78999999998</v>
      </c>
      <c r="U33" s="2">
        <f t="shared" si="8"/>
        <v>0</v>
      </c>
      <c r="V33" s="2">
        <f t="shared" si="9"/>
        <v>873.27165012515422</v>
      </c>
      <c r="W33" s="2">
        <f t="shared" si="10"/>
        <v>335892.06165012514</v>
      </c>
      <c r="X33" s="17">
        <f t="shared" si="11"/>
        <v>0</v>
      </c>
      <c r="Y33" s="2">
        <f t="shared" si="12"/>
        <v>0</v>
      </c>
      <c r="Z33" s="72">
        <f t="shared" si="13"/>
        <v>0</v>
      </c>
      <c r="AA33" s="2">
        <f t="shared" si="14"/>
        <v>0</v>
      </c>
      <c r="AB33" s="12">
        <f t="shared" si="27"/>
        <v>4.6600000000000003E-2</v>
      </c>
      <c r="AC33" s="17">
        <f t="shared" si="15"/>
        <v>8</v>
      </c>
      <c r="AD33" s="17">
        <v>252</v>
      </c>
      <c r="AE33" s="13">
        <f t="shared" si="44"/>
        <v>1.001446976</v>
      </c>
      <c r="AF33" s="2">
        <f t="shared" si="17"/>
        <v>484.76414867</v>
      </c>
      <c r="AG33" s="2">
        <f t="shared" si="18"/>
        <v>486.02775179000002</v>
      </c>
      <c r="AH33" s="3">
        <f t="shared" si="19"/>
        <v>0</v>
      </c>
      <c r="AI33" s="4" t="str">
        <f t="shared" si="28"/>
        <v>A+J=</v>
      </c>
      <c r="AJ33" s="11">
        <f t="shared" si="29"/>
        <v>41197</v>
      </c>
      <c r="AK33" s="11"/>
      <c r="AL33" s="4" t="str">
        <f t="shared" si="30"/>
        <v>segunda-feira</v>
      </c>
      <c r="AM33" s="21">
        <f t="shared" si="41"/>
        <v>22</v>
      </c>
      <c r="AN33" s="22">
        <f t="shared" si="31"/>
        <v>41834</v>
      </c>
      <c r="AO33" s="23">
        <f t="shared" si="32"/>
        <v>304357.87975494988</v>
      </c>
      <c r="AP33" s="26">
        <f t="shared" si="33"/>
        <v>19</v>
      </c>
      <c r="AQ33" s="25">
        <f t="shared" si="34"/>
        <v>1052.23141768</v>
      </c>
      <c r="AR33" s="23">
        <f t="shared" si="35"/>
        <v>1524.41334884</v>
      </c>
      <c r="AS33" s="31">
        <f t="shared" si="36"/>
        <v>4.98366E-3</v>
      </c>
      <c r="AT33" s="25">
        <f t="shared" si="37"/>
        <v>2576.6447665200003</v>
      </c>
      <c r="AU33" s="21">
        <f t="shared" si="38"/>
        <v>22</v>
      </c>
      <c r="AV33" s="22">
        <f t="shared" si="39"/>
        <v>41865</v>
      </c>
      <c r="AW33" s="22">
        <f t="shared" si="40"/>
        <v>41836</v>
      </c>
      <c r="AX33" s="1"/>
      <c r="AY33" s="26">
        <v>24</v>
      </c>
      <c r="AZ33" s="22">
        <v>41897</v>
      </c>
      <c r="BA33" s="30">
        <v>4.5181700000000002E-3</v>
      </c>
      <c r="BB33" s="28"/>
    </row>
    <row r="34" spans="1:154" x14ac:dyDescent="0.2">
      <c r="A34" s="158">
        <f t="shared" si="20"/>
        <v>41190</v>
      </c>
      <c r="B34" s="2">
        <f t="shared" si="0"/>
        <v>336378.08940191515</v>
      </c>
      <c r="C34" s="2">
        <f t="shared" si="21"/>
        <v>335018.78999999998</v>
      </c>
      <c r="D34" s="2">
        <f>SUM(Y34:Y$344)</f>
        <v>15298.339336179997</v>
      </c>
      <c r="E34" s="73">
        <f t="shared" si="1"/>
        <v>319720.45066381997</v>
      </c>
      <c r="F34" s="3">
        <f t="shared" si="22"/>
        <v>3497.7</v>
      </c>
      <c r="G34" s="3">
        <f t="shared" si="22"/>
        <v>3512.04</v>
      </c>
      <c r="H34" s="11">
        <v>41091</v>
      </c>
      <c r="I34" s="11">
        <v>41122</v>
      </c>
      <c r="J34" s="12">
        <f t="shared" si="2"/>
        <v>4.0998370357663294E-3</v>
      </c>
      <c r="K34" s="11">
        <f t="shared" si="23"/>
        <v>41197</v>
      </c>
      <c r="L34" s="11">
        <f t="shared" si="3"/>
        <v>41197</v>
      </c>
      <c r="M34" s="1">
        <f t="shared" si="42"/>
        <v>12</v>
      </c>
      <c r="N34" s="1">
        <f t="shared" si="4"/>
        <v>8</v>
      </c>
      <c r="O34" s="2">
        <f t="shared" si="5"/>
        <v>1.0027313600000001</v>
      </c>
      <c r="P34" s="13">
        <f t="shared" si="25"/>
        <v>1</v>
      </c>
      <c r="Q34" s="13">
        <f t="shared" si="43"/>
        <v>1</v>
      </c>
      <c r="R34" s="2">
        <f t="shared" si="6"/>
        <v>1.0027313600000001</v>
      </c>
      <c r="S34" s="2">
        <f t="shared" si="26"/>
        <v>1</v>
      </c>
      <c r="T34" s="2">
        <f t="shared" si="7"/>
        <v>335018.78999999998</v>
      </c>
      <c r="U34" s="2">
        <f t="shared" si="8"/>
        <v>0</v>
      </c>
      <c r="V34" s="2">
        <f t="shared" si="9"/>
        <v>873.27165012515422</v>
      </c>
      <c r="W34" s="2">
        <f t="shared" si="10"/>
        <v>335892.06165012514</v>
      </c>
      <c r="X34" s="17">
        <f t="shared" si="11"/>
        <v>0</v>
      </c>
      <c r="Y34" s="2">
        <f t="shared" si="12"/>
        <v>0</v>
      </c>
      <c r="Z34" s="72">
        <f t="shared" si="13"/>
        <v>0</v>
      </c>
      <c r="AA34" s="2">
        <f t="shared" si="14"/>
        <v>0</v>
      </c>
      <c r="AB34" s="12">
        <f t="shared" si="27"/>
        <v>4.6600000000000003E-2</v>
      </c>
      <c r="AC34" s="17">
        <f t="shared" si="15"/>
        <v>8</v>
      </c>
      <c r="AD34" s="17">
        <v>252</v>
      </c>
      <c r="AE34" s="13">
        <f t="shared" si="44"/>
        <v>1.001446976</v>
      </c>
      <c r="AF34" s="2">
        <f t="shared" si="17"/>
        <v>484.76414867</v>
      </c>
      <c r="AG34" s="2">
        <f t="shared" si="18"/>
        <v>486.02775179000002</v>
      </c>
      <c r="AH34" s="3">
        <f t="shared" si="19"/>
        <v>0</v>
      </c>
      <c r="AI34" s="4" t="str">
        <f t="shared" si="28"/>
        <v>A+J=</v>
      </c>
      <c r="AJ34" s="11">
        <f t="shared" si="29"/>
        <v>41197</v>
      </c>
      <c r="AK34" s="11"/>
      <c r="AL34" s="4" t="str">
        <f t="shared" si="30"/>
        <v>quinta-feira</v>
      </c>
      <c r="AM34" s="21">
        <f t="shared" si="41"/>
        <v>23</v>
      </c>
      <c r="AN34" s="22">
        <f t="shared" si="31"/>
        <v>41865</v>
      </c>
      <c r="AO34" s="23">
        <f t="shared" si="32"/>
        <v>303049.10130547988</v>
      </c>
      <c r="AP34" s="26">
        <f t="shared" si="33"/>
        <v>23</v>
      </c>
      <c r="AQ34" s="25">
        <f t="shared" si="34"/>
        <v>1267.86453276</v>
      </c>
      <c r="AR34" s="23">
        <f t="shared" si="35"/>
        <v>1308.7784494699999</v>
      </c>
      <c r="AS34" s="31">
        <f t="shared" si="36"/>
        <v>4.3001300000000001E-3</v>
      </c>
      <c r="AT34" s="25">
        <f t="shared" si="37"/>
        <v>2576.6429822299997</v>
      </c>
      <c r="AU34" s="21">
        <f t="shared" si="38"/>
        <v>23</v>
      </c>
      <c r="AV34" s="22">
        <f t="shared" si="39"/>
        <v>41897</v>
      </c>
      <c r="AW34" s="22">
        <f t="shared" si="40"/>
        <v>41869</v>
      </c>
      <c r="AX34" s="1"/>
      <c r="AY34" s="26">
        <v>25</v>
      </c>
      <c r="AZ34" s="22">
        <v>41926</v>
      </c>
      <c r="BA34" s="30">
        <v>4.7382099999999996E-3</v>
      </c>
      <c r="BB34" s="28"/>
    </row>
    <row r="35" spans="1:154" x14ac:dyDescent="0.2">
      <c r="A35" s="158">
        <f t="shared" si="20"/>
        <v>41191</v>
      </c>
      <c r="B35" s="2">
        <f t="shared" si="0"/>
        <v>336548.39577482513</v>
      </c>
      <c r="C35" s="2">
        <f t="shared" si="21"/>
        <v>335018.78999999998</v>
      </c>
      <c r="D35" s="2">
        <f>SUM(Y35:Y$344)</f>
        <v>15298.339336179997</v>
      </c>
      <c r="E35" s="73">
        <f t="shared" si="1"/>
        <v>319720.45066381997</v>
      </c>
      <c r="F35" s="3">
        <f t="shared" si="22"/>
        <v>3497.7</v>
      </c>
      <c r="G35" s="3">
        <f t="shared" si="22"/>
        <v>3512.04</v>
      </c>
      <c r="H35" s="11">
        <v>41091</v>
      </c>
      <c r="I35" s="11">
        <v>41122</v>
      </c>
      <c r="J35" s="12">
        <f t="shared" si="2"/>
        <v>4.0998370357663294E-3</v>
      </c>
      <c r="K35" s="11">
        <f t="shared" si="23"/>
        <v>41197</v>
      </c>
      <c r="L35" s="11">
        <f t="shared" si="3"/>
        <v>41197</v>
      </c>
      <c r="M35" s="1">
        <f t="shared" si="42"/>
        <v>12</v>
      </c>
      <c r="N35" s="1">
        <f t="shared" si="4"/>
        <v>9</v>
      </c>
      <c r="O35" s="2">
        <f t="shared" si="5"/>
        <v>1.0030733000000001</v>
      </c>
      <c r="P35" s="13">
        <f t="shared" si="25"/>
        <v>1</v>
      </c>
      <c r="Q35" s="13">
        <f t="shared" si="43"/>
        <v>1</v>
      </c>
      <c r="R35" s="2">
        <f t="shared" si="6"/>
        <v>1.0030733000000001</v>
      </c>
      <c r="S35" s="2">
        <f t="shared" si="26"/>
        <v>1</v>
      </c>
      <c r="T35" s="2">
        <f t="shared" si="7"/>
        <v>335018.78999999998</v>
      </c>
      <c r="U35" s="2">
        <f t="shared" si="8"/>
        <v>0</v>
      </c>
      <c r="V35" s="2">
        <f t="shared" si="9"/>
        <v>982.59686102513604</v>
      </c>
      <c r="W35" s="2">
        <f t="shared" si="10"/>
        <v>336001.38686102512</v>
      </c>
      <c r="X35" s="17">
        <f t="shared" si="11"/>
        <v>0</v>
      </c>
      <c r="Y35" s="2">
        <f t="shared" si="12"/>
        <v>0</v>
      </c>
      <c r="Z35" s="72">
        <f t="shared" si="13"/>
        <v>0</v>
      </c>
      <c r="AA35" s="2">
        <f t="shared" si="14"/>
        <v>0</v>
      </c>
      <c r="AB35" s="12">
        <f t="shared" si="27"/>
        <v>4.6600000000000003E-2</v>
      </c>
      <c r="AC35" s="17">
        <f t="shared" si="15"/>
        <v>9</v>
      </c>
      <c r="AD35" s="17">
        <v>252</v>
      </c>
      <c r="AE35" s="13">
        <f t="shared" si="44"/>
        <v>1.0016279960000001</v>
      </c>
      <c r="AF35" s="2">
        <f t="shared" si="17"/>
        <v>545.40925003999996</v>
      </c>
      <c r="AG35" s="2">
        <f t="shared" si="18"/>
        <v>547.00891379999996</v>
      </c>
      <c r="AH35" s="3">
        <f t="shared" si="19"/>
        <v>0</v>
      </c>
      <c r="AI35" s="4" t="str">
        <f t="shared" si="28"/>
        <v>A+J=</v>
      </c>
      <c r="AJ35" s="11">
        <f t="shared" si="29"/>
        <v>41197</v>
      </c>
      <c r="AK35" s="11"/>
      <c r="AL35" s="4" t="str">
        <f t="shared" si="30"/>
        <v>segunda-feira</v>
      </c>
      <c r="AM35" s="21">
        <f t="shared" si="41"/>
        <v>24</v>
      </c>
      <c r="AN35" s="22">
        <f t="shared" si="31"/>
        <v>41897</v>
      </c>
      <c r="AO35" s="23">
        <f t="shared" si="32"/>
        <v>301679.87394743989</v>
      </c>
      <c r="AP35" s="26">
        <f t="shared" si="33"/>
        <v>22</v>
      </c>
      <c r="AQ35" s="25">
        <f t="shared" si="34"/>
        <v>1207.4158056399999</v>
      </c>
      <c r="AR35" s="23">
        <f t="shared" si="35"/>
        <v>1369.2273580399999</v>
      </c>
      <c r="AS35" s="31">
        <f t="shared" si="36"/>
        <v>4.5181700000000002E-3</v>
      </c>
      <c r="AT35" s="25">
        <f t="shared" si="37"/>
        <v>2576.6431636799998</v>
      </c>
      <c r="AU35" s="21">
        <f t="shared" si="38"/>
        <v>24</v>
      </c>
      <c r="AV35" s="22">
        <f t="shared" si="39"/>
        <v>41926</v>
      </c>
      <c r="AW35" s="22">
        <f t="shared" si="40"/>
        <v>41899</v>
      </c>
      <c r="AX35" s="1"/>
      <c r="AY35" s="26">
        <v>26</v>
      </c>
      <c r="AZ35" s="22">
        <v>41957</v>
      </c>
      <c r="BA35" s="30">
        <v>4.4159500000000001E-3</v>
      </c>
      <c r="BB35" s="28"/>
    </row>
    <row r="36" spans="1:154" x14ac:dyDescent="0.2">
      <c r="A36" s="158">
        <f t="shared" si="20"/>
        <v>41192</v>
      </c>
      <c r="B36" s="2">
        <f t="shared" si="0"/>
        <v>336718.79091922916</v>
      </c>
      <c r="C36" s="2">
        <f t="shared" si="21"/>
        <v>335018.78999999998</v>
      </c>
      <c r="D36" s="2">
        <f>SUM(Y36:Y$344)</f>
        <v>15298.339336179997</v>
      </c>
      <c r="E36" s="73">
        <f t="shared" si="1"/>
        <v>319720.45066381997</v>
      </c>
      <c r="F36" s="3">
        <f t="shared" si="22"/>
        <v>3497.7</v>
      </c>
      <c r="G36" s="3">
        <f t="shared" si="22"/>
        <v>3512.04</v>
      </c>
      <c r="H36" s="11">
        <v>41091</v>
      </c>
      <c r="I36" s="11">
        <v>41122</v>
      </c>
      <c r="J36" s="12">
        <f t="shared" si="2"/>
        <v>4.0998370357663294E-3</v>
      </c>
      <c r="K36" s="11">
        <f t="shared" si="23"/>
        <v>41197</v>
      </c>
      <c r="L36" s="11">
        <f t="shared" si="3"/>
        <v>41197</v>
      </c>
      <c r="M36" s="1">
        <f t="shared" si="42"/>
        <v>12</v>
      </c>
      <c r="N36" s="1">
        <f t="shared" si="4"/>
        <v>10</v>
      </c>
      <c r="O36" s="2">
        <f t="shared" si="5"/>
        <v>1.00341536</v>
      </c>
      <c r="P36" s="13">
        <f t="shared" si="25"/>
        <v>1</v>
      </c>
      <c r="Q36" s="13">
        <f t="shared" si="43"/>
        <v>1</v>
      </c>
      <c r="R36" s="2">
        <f t="shared" si="6"/>
        <v>1.00341536</v>
      </c>
      <c r="S36" s="2">
        <f t="shared" si="26"/>
        <v>1</v>
      </c>
      <c r="T36" s="2">
        <f t="shared" si="7"/>
        <v>335018.78999999998</v>
      </c>
      <c r="U36" s="2">
        <f t="shared" si="8"/>
        <v>0</v>
      </c>
      <c r="V36" s="2">
        <f t="shared" si="9"/>
        <v>1091.9604383791773</v>
      </c>
      <c r="W36" s="2">
        <f t="shared" si="10"/>
        <v>336110.75043837918</v>
      </c>
      <c r="X36" s="17">
        <f t="shared" si="11"/>
        <v>0</v>
      </c>
      <c r="Y36" s="2">
        <f t="shared" si="12"/>
        <v>0</v>
      </c>
      <c r="Z36" s="72">
        <f t="shared" si="13"/>
        <v>0</v>
      </c>
      <c r="AA36" s="2">
        <f t="shared" si="14"/>
        <v>0</v>
      </c>
      <c r="AB36" s="12">
        <f t="shared" si="27"/>
        <v>4.6600000000000003E-2</v>
      </c>
      <c r="AC36" s="17">
        <f t="shared" si="15"/>
        <v>10</v>
      </c>
      <c r="AD36" s="17">
        <v>252</v>
      </c>
      <c r="AE36" s="13">
        <f t="shared" si="44"/>
        <v>1.0018090479999999</v>
      </c>
      <c r="AF36" s="2">
        <f t="shared" si="17"/>
        <v>606.06507200999999</v>
      </c>
      <c r="AG36" s="2">
        <f t="shared" si="18"/>
        <v>608.04048084999999</v>
      </c>
      <c r="AH36" s="3">
        <f t="shared" si="19"/>
        <v>0</v>
      </c>
      <c r="AI36" s="4" t="str">
        <f t="shared" si="28"/>
        <v>A+J=</v>
      </c>
      <c r="AJ36" s="11">
        <f t="shared" si="29"/>
        <v>41197</v>
      </c>
      <c r="AK36" s="34"/>
      <c r="AL36" s="4" t="str">
        <f t="shared" si="30"/>
        <v>terça-feira</v>
      </c>
      <c r="AM36" s="21">
        <f t="shared" si="41"/>
        <v>25</v>
      </c>
      <c r="AN36" s="22">
        <f t="shared" si="31"/>
        <v>41926</v>
      </c>
      <c r="AO36" s="23">
        <f t="shared" si="32"/>
        <v>300250.4513519099</v>
      </c>
      <c r="AP36" s="26">
        <f t="shared" si="33"/>
        <v>21</v>
      </c>
      <c r="AQ36" s="25">
        <f t="shared" si="34"/>
        <v>1147.2221910400001</v>
      </c>
      <c r="AR36" s="23">
        <f t="shared" si="35"/>
        <v>1429.4225955300001</v>
      </c>
      <c r="AS36" s="31">
        <f t="shared" si="36"/>
        <v>4.7382099999999996E-3</v>
      </c>
      <c r="AT36" s="25">
        <f t="shared" si="37"/>
        <v>2576.6447865700002</v>
      </c>
      <c r="AU36" s="21">
        <f t="shared" si="38"/>
        <v>25</v>
      </c>
      <c r="AV36" s="22">
        <f t="shared" si="39"/>
        <v>41957</v>
      </c>
      <c r="AW36" s="22">
        <f t="shared" si="40"/>
        <v>41928</v>
      </c>
      <c r="AX36" s="36"/>
      <c r="AY36" s="26">
        <v>27</v>
      </c>
      <c r="AZ36" s="22">
        <v>41988</v>
      </c>
      <c r="BA36" s="30">
        <v>4.8169299999999996E-3</v>
      </c>
      <c r="BB36" s="37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</row>
    <row r="37" spans="1:154" x14ac:dyDescent="0.2">
      <c r="A37" s="158">
        <f t="shared" si="20"/>
        <v>41193</v>
      </c>
      <c r="B37" s="2">
        <f t="shared" si="0"/>
        <v>336889.27486648731</v>
      </c>
      <c r="C37" s="2">
        <f t="shared" si="21"/>
        <v>335018.78999999998</v>
      </c>
      <c r="D37" s="2">
        <f>SUM(Y37:Y$344)</f>
        <v>15298.339336179997</v>
      </c>
      <c r="E37" s="73">
        <f t="shared" si="1"/>
        <v>319720.45066381997</v>
      </c>
      <c r="F37" s="3">
        <f t="shared" si="22"/>
        <v>3497.7</v>
      </c>
      <c r="G37" s="3">
        <f t="shared" si="22"/>
        <v>3512.04</v>
      </c>
      <c r="H37" s="11">
        <v>41091</v>
      </c>
      <c r="I37" s="11">
        <v>41122</v>
      </c>
      <c r="J37" s="12">
        <f t="shared" si="2"/>
        <v>4.0998370357663294E-3</v>
      </c>
      <c r="K37" s="11">
        <f t="shared" si="23"/>
        <v>41197</v>
      </c>
      <c r="L37" s="11">
        <f t="shared" si="3"/>
        <v>41197</v>
      </c>
      <c r="M37" s="1">
        <f t="shared" si="42"/>
        <v>12</v>
      </c>
      <c r="N37" s="1">
        <f t="shared" si="4"/>
        <v>11</v>
      </c>
      <c r="O37" s="2">
        <f t="shared" si="5"/>
        <v>1.0037575400000001</v>
      </c>
      <c r="P37" s="13">
        <f t="shared" si="25"/>
        <v>1</v>
      </c>
      <c r="Q37" s="13">
        <f t="shared" si="43"/>
        <v>1</v>
      </c>
      <c r="R37" s="2">
        <f t="shared" si="6"/>
        <v>1.0037575400000001</v>
      </c>
      <c r="S37" s="2">
        <f t="shared" si="26"/>
        <v>1</v>
      </c>
      <c r="T37" s="2">
        <f t="shared" si="7"/>
        <v>335018.78999999998</v>
      </c>
      <c r="U37" s="2">
        <f t="shared" si="8"/>
        <v>0</v>
      </c>
      <c r="V37" s="2">
        <f t="shared" si="9"/>
        <v>1201.3623821873489</v>
      </c>
      <c r="W37" s="2">
        <f t="shared" si="10"/>
        <v>336220.15238218731</v>
      </c>
      <c r="X37" s="17">
        <f t="shared" si="11"/>
        <v>0</v>
      </c>
      <c r="Y37" s="2">
        <f t="shared" si="12"/>
        <v>0</v>
      </c>
      <c r="Z37" s="72">
        <f t="shared" si="13"/>
        <v>0</v>
      </c>
      <c r="AA37" s="2">
        <f t="shared" si="14"/>
        <v>0</v>
      </c>
      <c r="AB37" s="12">
        <f t="shared" si="27"/>
        <v>4.6600000000000003E-2</v>
      </c>
      <c r="AC37" s="17">
        <f t="shared" si="15"/>
        <v>11</v>
      </c>
      <c r="AD37" s="17">
        <v>252</v>
      </c>
      <c r="AE37" s="13">
        <f t="shared" si="44"/>
        <v>1.001990132</v>
      </c>
      <c r="AF37" s="2">
        <f t="shared" si="17"/>
        <v>666.73161458000004</v>
      </c>
      <c r="AG37" s="2">
        <f t="shared" si="18"/>
        <v>669.1224843</v>
      </c>
      <c r="AH37" s="3">
        <f t="shared" si="19"/>
        <v>0</v>
      </c>
      <c r="AI37" s="4" t="str">
        <f t="shared" si="28"/>
        <v>A+J=</v>
      </c>
      <c r="AJ37" s="11">
        <f t="shared" si="29"/>
        <v>41197</v>
      </c>
      <c r="AK37" s="11"/>
      <c r="AL37" s="4" t="str">
        <f t="shared" si="30"/>
        <v>sexta-feira</v>
      </c>
      <c r="AM37" s="21">
        <f t="shared" si="41"/>
        <v>26</v>
      </c>
      <c r="AN37" s="22">
        <f t="shared" si="31"/>
        <v>41957</v>
      </c>
      <c r="AO37" s="23">
        <f t="shared" si="32"/>
        <v>298924.56037126988</v>
      </c>
      <c r="AP37" s="26">
        <f t="shared" si="33"/>
        <v>23</v>
      </c>
      <c r="AQ37" s="25">
        <f t="shared" si="34"/>
        <v>1250.75420594</v>
      </c>
      <c r="AR37" s="23">
        <f t="shared" si="35"/>
        <v>1325.89098064</v>
      </c>
      <c r="AS37" s="31">
        <f t="shared" si="36"/>
        <v>4.4159500000000001E-3</v>
      </c>
      <c r="AT37" s="25">
        <f t="shared" si="37"/>
        <v>2576.64518658</v>
      </c>
      <c r="AU37" s="21">
        <f t="shared" si="38"/>
        <v>26</v>
      </c>
      <c r="AV37" s="22">
        <f t="shared" si="39"/>
        <v>41988</v>
      </c>
      <c r="AW37" s="22">
        <f t="shared" si="40"/>
        <v>41961</v>
      </c>
      <c r="AX37" s="1"/>
      <c r="AY37" s="26">
        <v>28</v>
      </c>
      <c r="AZ37" s="22">
        <v>42018</v>
      </c>
      <c r="BA37" s="30">
        <v>5.0400699999999998E-3</v>
      </c>
      <c r="BB37" s="28"/>
    </row>
    <row r="38" spans="1:154" x14ac:dyDescent="0.2">
      <c r="A38" s="158">
        <f t="shared" si="20"/>
        <v>41194</v>
      </c>
      <c r="B38" s="2">
        <f t="shared" si="0"/>
        <v>337059.84511643503</v>
      </c>
      <c r="C38" s="2">
        <f t="shared" si="21"/>
        <v>335018.78999999998</v>
      </c>
      <c r="D38" s="2">
        <f>SUM(Y38:Y$344)</f>
        <v>15298.339336179997</v>
      </c>
      <c r="E38" s="73">
        <f t="shared" si="1"/>
        <v>319720.45066381997</v>
      </c>
      <c r="F38" s="3">
        <f t="shared" si="22"/>
        <v>3497.7</v>
      </c>
      <c r="G38" s="3">
        <f t="shared" si="22"/>
        <v>3512.04</v>
      </c>
      <c r="H38" s="11">
        <v>41091</v>
      </c>
      <c r="I38" s="11">
        <v>41122</v>
      </c>
      <c r="J38" s="12">
        <f t="shared" si="2"/>
        <v>4.0998370357663294E-3</v>
      </c>
      <c r="K38" s="11">
        <f t="shared" si="23"/>
        <v>41197</v>
      </c>
      <c r="L38" s="11">
        <f t="shared" si="3"/>
        <v>41197</v>
      </c>
      <c r="M38" s="1">
        <f t="shared" si="42"/>
        <v>12</v>
      </c>
      <c r="N38" s="1">
        <f t="shared" si="4"/>
        <v>12</v>
      </c>
      <c r="O38" s="2">
        <f t="shared" si="5"/>
        <v>1.0040998299999999</v>
      </c>
      <c r="P38" s="13">
        <f t="shared" si="25"/>
        <v>1</v>
      </c>
      <c r="Q38" s="13">
        <f t="shared" si="43"/>
        <v>1</v>
      </c>
      <c r="R38" s="2">
        <f t="shared" si="6"/>
        <v>1.0040998299999999</v>
      </c>
      <c r="S38" s="2">
        <f t="shared" si="26"/>
        <v>1</v>
      </c>
      <c r="T38" s="2">
        <f t="shared" si="7"/>
        <v>335018.78999999998</v>
      </c>
      <c r="U38" s="2">
        <f t="shared" si="8"/>
        <v>0</v>
      </c>
      <c r="V38" s="2">
        <f t="shared" si="9"/>
        <v>1310.7994952450219</v>
      </c>
      <c r="W38" s="2">
        <f t="shared" si="10"/>
        <v>336329.58949524502</v>
      </c>
      <c r="X38" s="17">
        <f t="shared" si="11"/>
        <v>0</v>
      </c>
      <c r="Y38" s="2">
        <f t="shared" si="12"/>
        <v>0</v>
      </c>
      <c r="Z38" s="72">
        <f t="shared" si="13"/>
        <v>0</v>
      </c>
      <c r="AA38" s="2">
        <f t="shared" si="14"/>
        <v>0</v>
      </c>
      <c r="AB38" s="12">
        <f t="shared" si="27"/>
        <v>4.6600000000000003E-2</v>
      </c>
      <c r="AC38" s="17">
        <f t="shared" si="15"/>
        <v>12</v>
      </c>
      <c r="AD38" s="17">
        <v>252</v>
      </c>
      <c r="AE38" s="13">
        <f t="shared" si="44"/>
        <v>1.00217125</v>
      </c>
      <c r="AF38" s="2">
        <f t="shared" si="17"/>
        <v>727.40954778000003</v>
      </c>
      <c r="AG38" s="2">
        <f t="shared" si="18"/>
        <v>730.25562119000006</v>
      </c>
      <c r="AH38" s="3">
        <f t="shared" si="19"/>
        <v>0</v>
      </c>
      <c r="AI38" s="4" t="str">
        <f t="shared" si="28"/>
        <v>A+J=</v>
      </c>
      <c r="AJ38" s="11">
        <f t="shared" si="29"/>
        <v>41197</v>
      </c>
      <c r="AK38" s="11"/>
      <c r="AL38" s="4" t="str">
        <f t="shared" si="30"/>
        <v>segunda-feira</v>
      </c>
      <c r="AM38" s="21">
        <f t="shared" si="41"/>
        <v>27</v>
      </c>
      <c r="AN38" s="22">
        <f t="shared" si="31"/>
        <v>41988</v>
      </c>
      <c r="AO38" s="23">
        <f t="shared" si="32"/>
        <v>297484.6616886899</v>
      </c>
      <c r="AP38" s="26">
        <f t="shared" si="33"/>
        <v>21</v>
      </c>
      <c r="AQ38" s="25">
        <f t="shared" si="34"/>
        <v>1136.7443396799999</v>
      </c>
      <c r="AR38" s="23">
        <f t="shared" si="35"/>
        <v>1439.89868258</v>
      </c>
      <c r="AS38" s="31">
        <f t="shared" si="36"/>
        <v>4.8169299999999996E-3</v>
      </c>
      <c r="AT38" s="25">
        <f t="shared" si="37"/>
        <v>2576.6430222600002</v>
      </c>
      <c r="AU38" s="21">
        <f t="shared" si="38"/>
        <v>27</v>
      </c>
      <c r="AV38" s="22">
        <f t="shared" si="39"/>
        <v>42018</v>
      </c>
      <c r="AW38" s="22">
        <f t="shared" si="40"/>
        <v>41990</v>
      </c>
      <c r="AX38" s="1"/>
      <c r="AY38" s="26">
        <v>29</v>
      </c>
      <c r="AZ38" s="22">
        <v>42053</v>
      </c>
      <c r="BA38" s="30">
        <v>4.5396100000000003E-3</v>
      </c>
      <c r="BB38" s="28"/>
    </row>
    <row r="39" spans="1:154" x14ac:dyDescent="0.2">
      <c r="A39" s="158">
        <f t="shared" si="20"/>
        <v>41195</v>
      </c>
      <c r="B39" s="2">
        <f t="shared" si="0"/>
        <v>337059.84511643503</v>
      </c>
      <c r="C39" s="2">
        <f t="shared" si="21"/>
        <v>335018.78999999998</v>
      </c>
      <c r="D39" s="2">
        <f>SUM(Y39:Y$344)</f>
        <v>15298.339336179997</v>
      </c>
      <c r="E39" s="73">
        <f t="shared" si="1"/>
        <v>319720.45066381997</v>
      </c>
      <c r="F39" s="3">
        <f t="shared" si="22"/>
        <v>3497.7</v>
      </c>
      <c r="G39" s="3">
        <f t="shared" si="22"/>
        <v>3512.04</v>
      </c>
      <c r="H39" s="11">
        <v>41091</v>
      </c>
      <c r="I39" s="11">
        <v>41122</v>
      </c>
      <c r="J39" s="12">
        <f t="shared" si="2"/>
        <v>4.0998370357663294E-3</v>
      </c>
      <c r="K39" s="11">
        <f t="shared" si="23"/>
        <v>41197</v>
      </c>
      <c r="L39" s="11">
        <f t="shared" si="3"/>
        <v>41197</v>
      </c>
      <c r="M39" s="1">
        <f t="shared" si="42"/>
        <v>12</v>
      </c>
      <c r="N39" s="1">
        <f t="shared" si="4"/>
        <v>12</v>
      </c>
      <c r="O39" s="2">
        <f t="shared" si="5"/>
        <v>1.0040998299999999</v>
      </c>
      <c r="P39" s="13">
        <f t="shared" si="25"/>
        <v>1</v>
      </c>
      <c r="Q39" s="13">
        <f t="shared" si="43"/>
        <v>1</v>
      </c>
      <c r="R39" s="2">
        <f t="shared" si="6"/>
        <v>1.0040998299999999</v>
      </c>
      <c r="S39" s="2">
        <f t="shared" si="26"/>
        <v>1</v>
      </c>
      <c r="T39" s="2">
        <f t="shared" si="7"/>
        <v>335018.78999999998</v>
      </c>
      <c r="U39" s="2">
        <f t="shared" si="8"/>
        <v>0</v>
      </c>
      <c r="V39" s="2">
        <f t="shared" si="9"/>
        <v>1310.7994952450219</v>
      </c>
      <c r="W39" s="2">
        <f t="shared" si="10"/>
        <v>336329.58949524502</v>
      </c>
      <c r="X39" s="17">
        <f t="shared" si="11"/>
        <v>0</v>
      </c>
      <c r="Y39" s="2">
        <f t="shared" si="12"/>
        <v>0</v>
      </c>
      <c r="Z39" s="72">
        <f t="shared" si="13"/>
        <v>0</v>
      </c>
      <c r="AA39" s="2">
        <f t="shared" si="14"/>
        <v>0</v>
      </c>
      <c r="AB39" s="12">
        <f t="shared" si="27"/>
        <v>4.6600000000000003E-2</v>
      </c>
      <c r="AC39" s="17">
        <f t="shared" si="15"/>
        <v>12</v>
      </c>
      <c r="AD39" s="17">
        <v>252</v>
      </c>
      <c r="AE39" s="13">
        <f t="shared" si="44"/>
        <v>1.00217125</v>
      </c>
      <c r="AF39" s="2">
        <f t="shared" si="17"/>
        <v>727.40954778000003</v>
      </c>
      <c r="AG39" s="2">
        <f t="shared" si="18"/>
        <v>730.25562119000006</v>
      </c>
      <c r="AH39" s="3">
        <f t="shared" si="19"/>
        <v>0</v>
      </c>
      <c r="AI39" s="4" t="str">
        <f t="shared" si="28"/>
        <v>A+J=</v>
      </c>
      <c r="AJ39" s="11">
        <f t="shared" si="29"/>
        <v>41197</v>
      </c>
      <c r="AK39" s="11"/>
      <c r="AL39" s="4" t="str">
        <f t="shared" si="30"/>
        <v>quarta-feira</v>
      </c>
      <c r="AM39" s="21">
        <f t="shared" si="41"/>
        <v>28</v>
      </c>
      <c r="AN39" s="22">
        <f t="shared" si="31"/>
        <v>42018</v>
      </c>
      <c r="AO39" s="23">
        <f t="shared" si="32"/>
        <v>295985.31816985988</v>
      </c>
      <c r="AP39" s="26">
        <f t="shared" si="33"/>
        <v>20</v>
      </c>
      <c r="AQ39" s="25">
        <f t="shared" si="34"/>
        <v>1077.3014343299999</v>
      </c>
      <c r="AR39" s="23">
        <f t="shared" si="35"/>
        <v>1499.34351883</v>
      </c>
      <c r="AS39" s="31">
        <f t="shared" si="36"/>
        <v>5.0400699999999998E-3</v>
      </c>
      <c r="AT39" s="25">
        <f t="shared" si="37"/>
        <v>2576.6449531600001</v>
      </c>
      <c r="AU39" s="21">
        <f t="shared" si="38"/>
        <v>28</v>
      </c>
      <c r="AV39" s="22">
        <f t="shared" si="39"/>
        <v>42053</v>
      </c>
      <c r="AW39" s="22">
        <f t="shared" si="40"/>
        <v>42020</v>
      </c>
      <c r="AX39" s="1"/>
      <c r="AY39" s="26">
        <v>30</v>
      </c>
      <c r="AZ39" s="22">
        <v>42079</v>
      </c>
      <c r="BA39" s="30">
        <v>5.48637E-3</v>
      </c>
      <c r="BB39" s="28"/>
    </row>
    <row r="40" spans="1:154" x14ac:dyDescent="0.2">
      <c r="A40" s="158">
        <f t="shared" si="20"/>
        <v>41196</v>
      </c>
      <c r="B40" s="2">
        <f t="shared" si="0"/>
        <v>337059.84511643503</v>
      </c>
      <c r="C40" s="2">
        <f t="shared" si="21"/>
        <v>335018.78999999998</v>
      </c>
      <c r="D40" s="2">
        <f>SUM(Y40:Y$344)</f>
        <v>15298.339336179997</v>
      </c>
      <c r="E40" s="73">
        <f t="shared" si="1"/>
        <v>319720.45066381997</v>
      </c>
      <c r="F40" s="3">
        <f t="shared" si="22"/>
        <v>3497.7</v>
      </c>
      <c r="G40" s="3">
        <f t="shared" si="22"/>
        <v>3512.04</v>
      </c>
      <c r="H40" s="11">
        <v>41091</v>
      </c>
      <c r="I40" s="11">
        <v>41122</v>
      </c>
      <c r="J40" s="12">
        <f t="shared" si="2"/>
        <v>4.0998370357663294E-3</v>
      </c>
      <c r="K40" s="11">
        <f t="shared" si="23"/>
        <v>41227</v>
      </c>
      <c r="L40" s="11">
        <f t="shared" si="3"/>
        <v>41197</v>
      </c>
      <c r="M40" s="1">
        <f t="shared" si="42"/>
        <v>12</v>
      </c>
      <c r="N40" s="1">
        <f t="shared" si="4"/>
        <v>12</v>
      </c>
      <c r="O40" s="2">
        <f t="shared" si="5"/>
        <v>1.0040998299999999</v>
      </c>
      <c r="P40" s="13">
        <f t="shared" si="25"/>
        <v>1</v>
      </c>
      <c r="Q40" s="13">
        <f t="shared" si="43"/>
        <v>1</v>
      </c>
      <c r="R40" s="2">
        <f t="shared" si="6"/>
        <v>1.0040998299999999</v>
      </c>
      <c r="S40" s="2">
        <f t="shared" si="26"/>
        <v>1</v>
      </c>
      <c r="T40" s="2">
        <f t="shared" si="7"/>
        <v>335018.78999999998</v>
      </c>
      <c r="U40" s="2">
        <f t="shared" si="8"/>
        <v>0</v>
      </c>
      <c r="V40" s="2">
        <f t="shared" si="9"/>
        <v>1310.7994952450219</v>
      </c>
      <c r="W40" s="2">
        <f t="shared" si="10"/>
        <v>336329.58949524502</v>
      </c>
      <c r="X40" s="17">
        <f t="shared" si="11"/>
        <v>0</v>
      </c>
      <c r="Y40" s="2">
        <f t="shared" si="12"/>
        <v>0</v>
      </c>
      <c r="Z40" s="72">
        <f t="shared" si="13"/>
        <v>0</v>
      </c>
      <c r="AA40" s="2">
        <f t="shared" si="14"/>
        <v>0</v>
      </c>
      <c r="AB40" s="12">
        <f t="shared" si="27"/>
        <v>4.6600000000000003E-2</v>
      </c>
      <c r="AC40" s="17">
        <f t="shared" si="15"/>
        <v>12</v>
      </c>
      <c r="AD40" s="17">
        <v>252</v>
      </c>
      <c r="AE40" s="13">
        <f t="shared" si="44"/>
        <v>1.00217125</v>
      </c>
      <c r="AF40" s="2">
        <f t="shared" si="17"/>
        <v>727.40954778000003</v>
      </c>
      <c r="AG40" s="2">
        <f t="shared" si="18"/>
        <v>730.25562119000006</v>
      </c>
      <c r="AH40" s="3">
        <f t="shared" si="19"/>
        <v>0</v>
      </c>
      <c r="AI40" s="4" t="str">
        <f t="shared" si="28"/>
        <v>A+J=</v>
      </c>
      <c r="AJ40" s="11">
        <f t="shared" si="29"/>
        <v>41197</v>
      </c>
      <c r="AK40" s="11"/>
      <c r="AL40" s="4" t="str">
        <f t="shared" si="30"/>
        <v>quarta-feira</v>
      </c>
      <c r="AM40" s="21">
        <f t="shared" si="41"/>
        <v>29</v>
      </c>
      <c r="AN40" s="22">
        <f t="shared" si="31"/>
        <v>42053</v>
      </c>
      <c r="AO40" s="23">
        <f t="shared" si="32"/>
        <v>294641.66025964986</v>
      </c>
      <c r="AP40" s="26">
        <f t="shared" si="33"/>
        <v>23</v>
      </c>
      <c r="AQ40" s="25">
        <f t="shared" si="34"/>
        <v>1232.98692785</v>
      </c>
      <c r="AR40" s="23">
        <f t="shared" si="35"/>
        <v>1343.65791021</v>
      </c>
      <c r="AS40" s="31">
        <f t="shared" si="36"/>
        <v>4.5396100000000003E-3</v>
      </c>
      <c r="AT40" s="25">
        <f t="shared" si="37"/>
        <v>2576.64483806</v>
      </c>
      <c r="AU40" s="21">
        <f t="shared" si="38"/>
        <v>29</v>
      </c>
      <c r="AV40" s="22">
        <f t="shared" si="39"/>
        <v>42079</v>
      </c>
      <c r="AW40" s="22">
        <f t="shared" si="40"/>
        <v>42055</v>
      </c>
      <c r="AX40" s="1"/>
      <c r="AY40" s="26">
        <v>31</v>
      </c>
      <c r="AZ40" s="22">
        <v>42108</v>
      </c>
      <c r="BA40" s="30">
        <v>5.1718900000000002E-3</v>
      </c>
      <c r="BB40" s="28"/>
    </row>
    <row r="41" spans="1:154" x14ac:dyDescent="0.2">
      <c r="A41" s="156">
        <f t="shared" si="20"/>
        <v>41197</v>
      </c>
      <c r="B41" s="82">
        <f t="shared" si="0"/>
        <v>337059.84511643503</v>
      </c>
      <c r="C41" s="82">
        <f t="shared" si="21"/>
        <v>335018.78999999998</v>
      </c>
      <c r="D41" s="2">
        <f>SUM(Y41:Y$344)</f>
        <v>15298.339336179997</v>
      </c>
      <c r="E41" s="83">
        <f t="shared" si="1"/>
        <v>319720.45066381997</v>
      </c>
      <c r="F41" s="39">
        <f t="shared" si="22"/>
        <v>3497.7</v>
      </c>
      <c r="G41" s="39">
        <f t="shared" si="22"/>
        <v>3512.04</v>
      </c>
      <c r="H41" s="18">
        <v>41091</v>
      </c>
      <c r="I41" s="18">
        <v>41122</v>
      </c>
      <c r="J41" s="84">
        <f t="shared" si="2"/>
        <v>4.0998370357663294E-3</v>
      </c>
      <c r="K41" s="11">
        <f t="shared" si="23"/>
        <v>41227</v>
      </c>
      <c r="L41" s="18">
        <f t="shared" si="3"/>
        <v>41197</v>
      </c>
      <c r="M41" s="1">
        <f t="shared" si="42"/>
        <v>12</v>
      </c>
      <c r="N41" s="1">
        <f t="shared" si="4"/>
        <v>12</v>
      </c>
      <c r="O41" s="82">
        <f t="shared" si="5"/>
        <v>1.0040998299999999</v>
      </c>
      <c r="P41" s="85">
        <f t="shared" si="25"/>
        <v>1</v>
      </c>
      <c r="Q41" s="85">
        <f t="shared" si="43"/>
        <v>1</v>
      </c>
      <c r="R41" s="82">
        <f t="shared" ref="R41:R104" si="45">TRUNC(TRUNC((O41*Q41),15),8)</f>
        <v>1.0040998299999999</v>
      </c>
      <c r="S41" s="2">
        <f t="shared" si="26"/>
        <v>1</v>
      </c>
      <c r="T41" s="82">
        <f t="shared" si="7"/>
        <v>335018.78999999998</v>
      </c>
      <c r="U41" s="82">
        <f t="shared" si="8"/>
        <v>0</v>
      </c>
      <c r="V41" s="82">
        <f t="shared" si="9"/>
        <v>1310.7994952450219</v>
      </c>
      <c r="W41" s="82">
        <f t="shared" si="10"/>
        <v>336329.58949524502</v>
      </c>
      <c r="X41" s="86">
        <f t="shared" si="11"/>
        <v>1</v>
      </c>
      <c r="Y41" s="82">
        <f t="shared" si="12"/>
        <v>1849.23336685</v>
      </c>
      <c r="Z41" s="87">
        <f t="shared" si="13"/>
        <v>5.5197900000000001E-3</v>
      </c>
      <c r="AA41" s="82">
        <f t="shared" si="14"/>
        <v>1849.23336685</v>
      </c>
      <c r="AB41" s="84">
        <f t="shared" si="27"/>
        <v>4.6600000000000003E-2</v>
      </c>
      <c r="AC41" s="86">
        <f t="shared" si="15"/>
        <v>12</v>
      </c>
      <c r="AD41" s="86">
        <v>252</v>
      </c>
      <c r="AE41" s="85">
        <f t="shared" si="44"/>
        <v>1.00217125</v>
      </c>
      <c r="AF41" s="82">
        <f t="shared" si="17"/>
        <v>727.40954778000003</v>
      </c>
      <c r="AG41" s="82">
        <f t="shared" si="18"/>
        <v>730.25562119000006</v>
      </c>
      <c r="AH41" s="39">
        <f t="shared" si="19"/>
        <v>2576.6429146300002</v>
      </c>
      <c r="AI41" s="40" t="str">
        <f t="shared" si="28"/>
        <v>A+J=</v>
      </c>
      <c r="AJ41" s="11">
        <f t="shared" si="29"/>
        <v>41197</v>
      </c>
      <c r="AK41" s="18"/>
      <c r="AL41" s="4" t="str">
        <f t="shared" si="30"/>
        <v>segunda-feira</v>
      </c>
      <c r="AM41" s="21">
        <f t="shared" si="41"/>
        <v>30</v>
      </c>
      <c r="AN41" s="22">
        <f t="shared" si="31"/>
        <v>42079</v>
      </c>
      <c r="AO41" s="23">
        <f t="shared" si="32"/>
        <v>293025.14709405985</v>
      </c>
      <c r="AP41" s="26">
        <f t="shared" si="33"/>
        <v>18</v>
      </c>
      <c r="AQ41" s="25">
        <f t="shared" si="34"/>
        <v>960.13168906999999</v>
      </c>
      <c r="AR41" s="23">
        <f t="shared" si="35"/>
        <v>1616.51316559</v>
      </c>
      <c r="AS41" s="31">
        <f t="shared" si="36"/>
        <v>5.48637E-3</v>
      </c>
      <c r="AT41" s="25">
        <f t="shared" si="37"/>
        <v>2576.64485466</v>
      </c>
      <c r="AU41" s="21">
        <f t="shared" si="38"/>
        <v>30</v>
      </c>
      <c r="AV41" s="22">
        <f t="shared" si="39"/>
        <v>42108</v>
      </c>
      <c r="AW41" s="22">
        <f t="shared" si="40"/>
        <v>42081</v>
      </c>
      <c r="AX41" s="38"/>
      <c r="AY41" s="26">
        <v>32</v>
      </c>
      <c r="AZ41" s="22">
        <v>42138</v>
      </c>
      <c r="BA41" s="30">
        <v>5.2176000000000002E-3</v>
      </c>
      <c r="BB41" s="41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</row>
    <row r="42" spans="1:154" x14ac:dyDescent="0.2">
      <c r="A42" s="158">
        <f t="shared" si="20"/>
        <v>41198</v>
      </c>
      <c r="B42" s="2">
        <f t="shared" si="0"/>
        <v>334627.73505274992</v>
      </c>
      <c r="C42" s="2">
        <f t="shared" si="21"/>
        <v>333169.55663314997</v>
      </c>
      <c r="D42" s="2">
        <f>SUM(Y42:Y$344)</f>
        <v>13449.105969330001</v>
      </c>
      <c r="E42" s="73">
        <f t="shared" si="1"/>
        <v>319720.45066381997</v>
      </c>
      <c r="F42" s="88">
        <f t="shared" ref="F42:F105" si="46">IF(G42=G41,F41,G41)</f>
        <v>3512.04</v>
      </c>
      <c r="G42" s="3">
        <f>IF(AND(N42=1,N41&gt;1),VLOOKUP(A41,[1]Plan1!$BK$81:$BM$259,3),G41)</f>
        <v>3532.06</v>
      </c>
      <c r="H42" s="11">
        <f t="shared" ref="H42:H105" si="47">EDATE(I42,-1)</f>
        <v>41137</v>
      </c>
      <c r="I42" s="11">
        <f t="shared" ref="I42:I105" si="48">IF(X41&gt;0,EDATE(A42,-1),+I41)</f>
        <v>41168</v>
      </c>
      <c r="J42" s="12">
        <f t="shared" si="2"/>
        <v>5.7003906561428064E-3</v>
      </c>
      <c r="K42" s="11">
        <f t="shared" si="23"/>
        <v>41227</v>
      </c>
      <c r="L42" s="11">
        <f t="shared" si="3"/>
        <v>41227</v>
      </c>
      <c r="M42" s="1">
        <f t="shared" si="42"/>
        <v>21</v>
      </c>
      <c r="N42" s="1">
        <f t="shared" si="4"/>
        <v>1</v>
      </c>
      <c r="O42" s="2">
        <f t="shared" si="5"/>
        <v>1.0002707099999999</v>
      </c>
      <c r="P42" s="13">
        <f t="shared" ref="P42:P105" si="49">IF(L42&gt;L41,O41,P41)</f>
        <v>1.0040998299999999</v>
      </c>
      <c r="Q42" s="13">
        <f t="shared" si="43"/>
        <v>1.0040998299999999</v>
      </c>
      <c r="R42" s="2">
        <f t="shared" si="45"/>
        <v>1.00437164</v>
      </c>
      <c r="S42" s="2">
        <f t="shared" si="26"/>
        <v>1</v>
      </c>
      <c r="T42" s="2">
        <f t="shared" si="7"/>
        <v>333169.55663314997</v>
      </c>
      <c r="U42" s="2">
        <f t="shared" si="8"/>
        <v>0</v>
      </c>
      <c r="V42" s="2">
        <f t="shared" si="9"/>
        <v>1397.7027109399851</v>
      </c>
      <c r="W42" s="2">
        <f t="shared" si="10"/>
        <v>334567.25934408995</v>
      </c>
      <c r="X42" s="17">
        <f t="shared" si="11"/>
        <v>0</v>
      </c>
      <c r="Y42" s="2">
        <f t="shared" si="12"/>
        <v>0</v>
      </c>
      <c r="Z42" s="72">
        <f t="shared" si="13"/>
        <v>0</v>
      </c>
      <c r="AA42" s="2">
        <f t="shared" si="14"/>
        <v>0</v>
      </c>
      <c r="AB42" s="12">
        <f t="shared" si="27"/>
        <v>4.6600000000000003E-2</v>
      </c>
      <c r="AC42" s="17">
        <f t="shared" si="15"/>
        <v>1</v>
      </c>
      <c r="AD42" s="17">
        <v>252</v>
      </c>
      <c r="AE42" s="13">
        <f t="shared" si="44"/>
        <v>1.0001807579999999</v>
      </c>
      <c r="AF42" s="2">
        <f t="shared" si="17"/>
        <v>60.223062710000001</v>
      </c>
      <c r="AG42" s="2">
        <f t="shared" si="18"/>
        <v>60.475708660000002</v>
      </c>
      <c r="AH42" s="3">
        <f t="shared" si="19"/>
        <v>0</v>
      </c>
      <c r="AI42" s="4" t="str">
        <f t="shared" si="28"/>
        <v>A+J=</v>
      </c>
      <c r="AJ42" s="11">
        <f t="shared" si="29"/>
        <v>41227</v>
      </c>
      <c r="AK42" s="11"/>
      <c r="AL42" s="4" t="str">
        <f t="shared" si="30"/>
        <v>terça-feira</v>
      </c>
      <c r="AM42" s="21">
        <f t="shared" si="41"/>
        <v>31</v>
      </c>
      <c r="AN42" s="22">
        <f t="shared" si="31"/>
        <v>42108</v>
      </c>
      <c r="AO42" s="23">
        <f t="shared" si="32"/>
        <v>291509.65326605988</v>
      </c>
      <c r="AP42" s="26">
        <f t="shared" si="33"/>
        <v>20</v>
      </c>
      <c r="AQ42" s="25">
        <f t="shared" si="34"/>
        <v>1061.1518908800001</v>
      </c>
      <c r="AR42" s="23">
        <f t="shared" si="35"/>
        <v>1515.4938279999999</v>
      </c>
      <c r="AS42" s="31">
        <f t="shared" si="36"/>
        <v>5.1718900000000002E-3</v>
      </c>
      <c r="AT42" s="25">
        <f t="shared" si="37"/>
        <v>2576.64571888</v>
      </c>
      <c r="AU42" s="21">
        <f t="shared" si="38"/>
        <v>31</v>
      </c>
      <c r="AV42" s="22">
        <f t="shared" si="39"/>
        <v>42138</v>
      </c>
      <c r="AW42" s="22">
        <f t="shared" si="40"/>
        <v>42110</v>
      </c>
      <c r="AX42" s="1"/>
      <c r="AY42" s="26">
        <v>33</v>
      </c>
      <c r="AZ42" s="22">
        <v>42170</v>
      </c>
      <c r="BA42" s="30">
        <v>5.0825499999999999E-3</v>
      </c>
      <c r="BB42" s="28"/>
    </row>
    <row r="43" spans="1:154" x14ac:dyDescent="0.2">
      <c r="A43" s="158">
        <f t="shared" si="20"/>
        <v>41199</v>
      </c>
      <c r="B43" s="2">
        <f t="shared" si="0"/>
        <v>334775.18488818547</v>
      </c>
      <c r="C43" s="2">
        <f t="shared" si="21"/>
        <v>333169.55663314997</v>
      </c>
      <c r="D43" s="2">
        <f>SUM(Y43:Y$344)</f>
        <v>13449.105969330001</v>
      </c>
      <c r="E43" s="73">
        <f t="shared" si="1"/>
        <v>319720.45066381997</v>
      </c>
      <c r="F43" s="88">
        <f t="shared" si="46"/>
        <v>3512.04</v>
      </c>
      <c r="G43" s="3">
        <f>IF(AND(N43=1,N42&gt;1),VLOOKUP(A42,[1]Plan1!$BK$81:$BM$259,3),G42)</f>
        <v>3532.06</v>
      </c>
      <c r="H43" s="11">
        <f t="shared" si="47"/>
        <v>41137</v>
      </c>
      <c r="I43" s="11">
        <f t="shared" si="48"/>
        <v>41168</v>
      </c>
      <c r="J43" s="12">
        <f t="shared" si="2"/>
        <v>5.7003906561428064E-3</v>
      </c>
      <c r="K43" s="11">
        <f t="shared" si="23"/>
        <v>41227</v>
      </c>
      <c r="L43" s="11">
        <f t="shared" si="3"/>
        <v>41227</v>
      </c>
      <c r="M43" s="1">
        <f t="shared" si="42"/>
        <v>21</v>
      </c>
      <c r="N43" s="1">
        <f t="shared" si="4"/>
        <v>2</v>
      </c>
      <c r="O43" s="2">
        <f t="shared" si="5"/>
        <v>1.00054149</v>
      </c>
      <c r="P43" s="13">
        <f t="shared" si="49"/>
        <v>1.0040998299999999</v>
      </c>
      <c r="Q43" s="13">
        <f t="shared" si="43"/>
        <v>1.0040998299999999</v>
      </c>
      <c r="R43" s="2">
        <f t="shared" si="45"/>
        <v>1.00464354</v>
      </c>
      <c r="S43" s="2">
        <f t="shared" si="26"/>
        <v>1</v>
      </c>
      <c r="T43" s="2">
        <f t="shared" si="7"/>
        <v>333169.55663314997</v>
      </c>
      <c r="U43" s="2">
        <f t="shared" si="8"/>
        <v>0</v>
      </c>
      <c r="V43" s="2">
        <f t="shared" si="9"/>
        <v>1484.6347014754751</v>
      </c>
      <c r="W43" s="2">
        <f t="shared" si="10"/>
        <v>334654.19133462547</v>
      </c>
      <c r="X43" s="17">
        <f t="shared" si="11"/>
        <v>0</v>
      </c>
      <c r="Y43" s="2">
        <f t="shared" si="12"/>
        <v>0</v>
      </c>
      <c r="Z43" s="72">
        <f t="shared" si="13"/>
        <v>0</v>
      </c>
      <c r="AA43" s="2">
        <f t="shared" si="14"/>
        <v>0</v>
      </c>
      <c r="AB43" s="12">
        <f t="shared" si="27"/>
        <v>4.6600000000000003E-2</v>
      </c>
      <c r="AC43" s="17">
        <f t="shared" si="15"/>
        <v>2</v>
      </c>
      <c r="AD43" s="17">
        <v>252</v>
      </c>
      <c r="AE43" s="13">
        <f t="shared" si="44"/>
        <v>1.0003615480000001</v>
      </c>
      <c r="AF43" s="2">
        <f t="shared" si="17"/>
        <v>120.45678685999999</v>
      </c>
      <c r="AG43" s="2">
        <f t="shared" si="18"/>
        <v>120.99355356</v>
      </c>
      <c r="AH43" s="3">
        <f t="shared" si="19"/>
        <v>0</v>
      </c>
      <c r="AI43" s="4" t="str">
        <f t="shared" si="28"/>
        <v>A+J=</v>
      </c>
      <c r="AJ43" s="11">
        <f t="shared" si="29"/>
        <v>41227</v>
      </c>
      <c r="AK43" s="11"/>
      <c r="AL43" s="4" t="str">
        <f t="shared" si="30"/>
        <v>quinta-feira</v>
      </c>
      <c r="AM43" s="21">
        <f t="shared" si="41"/>
        <v>32</v>
      </c>
      <c r="AN43" s="22">
        <f t="shared" si="31"/>
        <v>42138</v>
      </c>
      <c r="AO43" s="23">
        <f t="shared" si="32"/>
        <v>289988.6724991799</v>
      </c>
      <c r="AP43" s="26">
        <f t="shared" si="33"/>
        <v>20</v>
      </c>
      <c r="AQ43" s="25">
        <f t="shared" si="34"/>
        <v>1055.66373002</v>
      </c>
      <c r="AR43" s="23">
        <f t="shared" si="35"/>
        <v>1520.9807668799999</v>
      </c>
      <c r="AS43" s="31">
        <f t="shared" si="36"/>
        <v>5.2176000000000002E-3</v>
      </c>
      <c r="AT43" s="25">
        <f t="shared" si="37"/>
        <v>2576.6444968999999</v>
      </c>
      <c r="AU43" s="21">
        <f t="shared" si="38"/>
        <v>32</v>
      </c>
      <c r="AV43" s="22">
        <f t="shared" si="39"/>
        <v>42170</v>
      </c>
      <c r="AW43" s="22">
        <f t="shared" si="40"/>
        <v>42142</v>
      </c>
      <c r="AX43" s="1"/>
      <c r="AY43" s="26">
        <v>34</v>
      </c>
      <c r="AZ43" s="22">
        <v>42199</v>
      </c>
      <c r="BA43" s="30">
        <v>5.1279400000000001E-3</v>
      </c>
      <c r="BB43" s="28"/>
    </row>
    <row r="44" spans="1:154" x14ac:dyDescent="0.2">
      <c r="A44" s="158">
        <f t="shared" si="20"/>
        <v>41200</v>
      </c>
      <c r="B44" s="2">
        <f t="shared" si="0"/>
        <v>334922.69959552248</v>
      </c>
      <c r="C44" s="2">
        <f t="shared" si="21"/>
        <v>333169.55663314997</v>
      </c>
      <c r="D44" s="2">
        <f>SUM(Y44:Y$344)</f>
        <v>13449.105969330001</v>
      </c>
      <c r="E44" s="73">
        <f t="shared" si="1"/>
        <v>319720.45066381997</v>
      </c>
      <c r="F44" s="88">
        <f t="shared" si="46"/>
        <v>3512.04</v>
      </c>
      <c r="G44" s="3">
        <f>IF(AND(N44=1,N43&gt;1),VLOOKUP(A43,[1]Plan1!$BK$81:$BM$259,3),G43)</f>
        <v>3532.06</v>
      </c>
      <c r="H44" s="11">
        <f t="shared" si="47"/>
        <v>41137</v>
      </c>
      <c r="I44" s="11">
        <f t="shared" si="48"/>
        <v>41168</v>
      </c>
      <c r="J44" s="12">
        <f t="shared" si="2"/>
        <v>5.7003906561428064E-3</v>
      </c>
      <c r="K44" s="11">
        <f t="shared" si="23"/>
        <v>41227</v>
      </c>
      <c r="L44" s="11">
        <f t="shared" si="3"/>
        <v>41227</v>
      </c>
      <c r="M44" s="1">
        <f t="shared" si="42"/>
        <v>21</v>
      </c>
      <c r="N44" s="1">
        <f t="shared" si="4"/>
        <v>3</v>
      </c>
      <c r="O44" s="2">
        <f t="shared" si="5"/>
        <v>1.0008123499999999</v>
      </c>
      <c r="P44" s="13">
        <f t="shared" si="49"/>
        <v>1.0040998299999999</v>
      </c>
      <c r="Q44" s="13">
        <f t="shared" si="43"/>
        <v>1.0040998299999999</v>
      </c>
      <c r="R44" s="2">
        <f t="shared" si="45"/>
        <v>1.00491551</v>
      </c>
      <c r="S44" s="2">
        <f t="shared" si="26"/>
        <v>1</v>
      </c>
      <c r="T44" s="2">
        <f t="shared" si="7"/>
        <v>333169.55663314997</v>
      </c>
      <c r="U44" s="2">
        <f t="shared" si="8"/>
        <v>0</v>
      </c>
      <c r="V44" s="2">
        <f t="shared" si="9"/>
        <v>1571.5890724425174</v>
      </c>
      <c r="W44" s="2">
        <f t="shared" si="10"/>
        <v>334741.14570559247</v>
      </c>
      <c r="X44" s="17">
        <f t="shared" si="11"/>
        <v>0</v>
      </c>
      <c r="Y44" s="2">
        <f t="shared" si="12"/>
        <v>0</v>
      </c>
      <c r="Z44" s="72">
        <f t="shared" si="13"/>
        <v>0</v>
      </c>
      <c r="AA44" s="2">
        <f t="shared" si="14"/>
        <v>0</v>
      </c>
      <c r="AB44" s="12">
        <f t="shared" si="27"/>
        <v>4.6600000000000003E-2</v>
      </c>
      <c r="AC44" s="17">
        <f t="shared" si="15"/>
        <v>3</v>
      </c>
      <c r="AD44" s="17">
        <v>252</v>
      </c>
      <c r="AE44" s="13">
        <f t="shared" si="44"/>
        <v>1.0005423710000001</v>
      </c>
      <c r="AF44" s="2">
        <f t="shared" si="17"/>
        <v>180.70150559999999</v>
      </c>
      <c r="AG44" s="2">
        <f t="shared" si="18"/>
        <v>181.55388993</v>
      </c>
      <c r="AH44" s="3">
        <f t="shared" si="19"/>
        <v>0</v>
      </c>
      <c r="AI44" s="4" t="str">
        <f t="shared" si="28"/>
        <v>A+J=</v>
      </c>
      <c r="AJ44" s="11">
        <f t="shared" si="29"/>
        <v>41227</v>
      </c>
      <c r="AK44" s="11"/>
      <c r="AL44" s="4" t="str">
        <f t="shared" si="30"/>
        <v>segunda-feira</v>
      </c>
      <c r="AM44" s="21">
        <f t="shared" si="41"/>
        <v>33</v>
      </c>
      <c r="AN44" s="22">
        <f t="shared" si="31"/>
        <v>42170</v>
      </c>
      <c r="AO44" s="23">
        <f t="shared" si="32"/>
        <v>288514.79057176987</v>
      </c>
      <c r="AP44" s="26">
        <f t="shared" si="33"/>
        <v>21</v>
      </c>
      <c r="AQ44" s="25">
        <f t="shared" si="34"/>
        <v>1102.7631240000001</v>
      </c>
      <c r="AR44" s="23">
        <f t="shared" si="35"/>
        <v>1473.8819274099999</v>
      </c>
      <c r="AS44" s="31">
        <f t="shared" si="36"/>
        <v>5.0825499999999999E-3</v>
      </c>
      <c r="AT44" s="25">
        <f t="shared" si="37"/>
        <v>2576.6450514099997</v>
      </c>
      <c r="AU44" s="21">
        <f t="shared" si="38"/>
        <v>33</v>
      </c>
      <c r="AV44" s="22">
        <f t="shared" si="39"/>
        <v>42199</v>
      </c>
      <c r="AW44" s="22">
        <f t="shared" si="40"/>
        <v>42172</v>
      </c>
      <c r="AX44" s="1"/>
      <c r="AY44" s="26">
        <v>35</v>
      </c>
      <c r="AZ44" s="22">
        <v>42230</v>
      </c>
      <c r="BA44" s="30">
        <v>4.8110499999999999E-3</v>
      </c>
      <c r="BB44" s="28"/>
    </row>
    <row r="45" spans="1:154" x14ac:dyDescent="0.2">
      <c r="A45" s="158">
        <f t="shared" si="20"/>
        <v>41201</v>
      </c>
      <c r="B45" s="2">
        <f t="shared" si="0"/>
        <v>335070.28239502554</v>
      </c>
      <c r="C45" s="2">
        <f t="shared" si="21"/>
        <v>333169.55663314997</v>
      </c>
      <c r="D45" s="2">
        <f>SUM(Y45:Y$344)</f>
        <v>13449.105969330001</v>
      </c>
      <c r="E45" s="73">
        <f t="shared" si="1"/>
        <v>319720.45066381997</v>
      </c>
      <c r="F45" s="88">
        <f t="shared" si="46"/>
        <v>3512.04</v>
      </c>
      <c r="G45" s="3">
        <f>IF(AND(N45=1,N44&gt;1),VLOOKUP(A44,[1]Plan1!$BK$81:$BM$259,3),G44)</f>
        <v>3532.06</v>
      </c>
      <c r="H45" s="11">
        <f t="shared" si="47"/>
        <v>41137</v>
      </c>
      <c r="I45" s="11">
        <f t="shared" si="48"/>
        <v>41168</v>
      </c>
      <c r="J45" s="12">
        <f t="shared" si="2"/>
        <v>5.7003906561428064E-3</v>
      </c>
      <c r="K45" s="11">
        <f t="shared" si="23"/>
        <v>41227</v>
      </c>
      <c r="L45" s="11">
        <f t="shared" si="3"/>
        <v>41227</v>
      </c>
      <c r="M45" s="1">
        <f t="shared" si="42"/>
        <v>21</v>
      </c>
      <c r="N45" s="1">
        <f t="shared" si="4"/>
        <v>4</v>
      </c>
      <c r="O45" s="2">
        <f t="shared" si="5"/>
        <v>1.00108329</v>
      </c>
      <c r="P45" s="13">
        <f t="shared" si="49"/>
        <v>1.0040998299999999</v>
      </c>
      <c r="Q45" s="13">
        <f t="shared" si="43"/>
        <v>1.0040998299999999</v>
      </c>
      <c r="R45" s="2">
        <f t="shared" si="45"/>
        <v>1.00518756</v>
      </c>
      <c r="S45" s="2">
        <f t="shared" si="26"/>
        <v>1</v>
      </c>
      <c r="T45" s="2">
        <f t="shared" si="7"/>
        <v>333169.55663314997</v>
      </c>
      <c r="U45" s="2">
        <f t="shared" si="8"/>
        <v>0</v>
      </c>
      <c r="V45" s="2">
        <f t="shared" si="9"/>
        <v>1658.5690210455996</v>
      </c>
      <c r="W45" s="2">
        <f t="shared" si="10"/>
        <v>334828.12565419555</v>
      </c>
      <c r="X45" s="17">
        <f t="shared" si="11"/>
        <v>0</v>
      </c>
      <c r="Y45" s="2">
        <f t="shared" si="12"/>
        <v>0</v>
      </c>
      <c r="Z45" s="72">
        <f t="shared" si="13"/>
        <v>0</v>
      </c>
      <c r="AA45" s="2">
        <f t="shared" si="14"/>
        <v>0</v>
      </c>
      <c r="AB45" s="12">
        <f t="shared" si="27"/>
        <v>4.6600000000000003E-2</v>
      </c>
      <c r="AC45" s="17">
        <f t="shared" si="15"/>
        <v>4</v>
      </c>
      <c r="AD45" s="17">
        <v>252</v>
      </c>
      <c r="AE45" s="13">
        <f t="shared" si="44"/>
        <v>1.0007232269999999</v>
      </c>
      <c r="AF45" s="2">
        <f t="shared" si="17"/>
        <v>240.95721893000001</v>
      </c>
      <c r="AG45" s="2">
        <f t="shared" si="18"/>
        <v>242.15674082999999</v>
      </c>
      <c r="AH45" s="3">
        <f t="shared" si="19"/>
        <v>0</v>
      </c>
      <c r="AI45" s="4" t="str">
        <f t="shared" si="28"/>
        <v>A+J=</v>
      </c>
      <c r="AJ45" s="11">
        <f t="shared" si="29"/>
        <v>41227</v>
      </c>
      <c r="AK45" s="11"/>
      <c r="AL45" s="4" t="str">
        <f t="shared" si="30"/>
        <v>terça-feira</v>
      </c>
      <c r="AM45" s="21">
        <f t="shared" si="41"/>
        <v>34</v>
      </c>
      <c r="AN45" s="22">
        <f t="shared" si="31"/>
        <v>42199</v>
      </c>
      <c r="AO45" s="23">
        <f t="shared" si="32"/>
        <v>287035.30403660989</v>
      </c>
      <c r="AP45" s="26">
        <f t="shared" si="33"/>
        <v>21</v>
      </c>
      <c r="AQ45" s="25">
        <f t="shared" si="34"/>
        <v>1097.1582752899999</v>
      </c>
      <c r="AR45" s="23">
        <f t="shared" si="35"/>
        <v>1479.4865351599999</v>
      </c>
      <c r="AS45" s="31">
        <f t="shared" si="36"/>
        <v>5.1279400000000001E-3</v>
      </c>
      <c r="AT45" s="25">
        <f t="shared" si="37"/>
        <v>2576.6448104499996</v>
      </c>
      <c r="AU45" s="21">
        <f t="shared" si="38"/>
        <v>34</v>
      </c>
      <c r="AV45" s="22">
        <f t="shared" si="39"/>
        <v>42230</v>
      </c>
      <c r="AW45" s="22">
        <f t="shared" si="40"/>
        <v>42201</v>
      </c>
      <c r="AX45" s="1"/>
      <c r="AY45" s="26">
        <v>36</v>
      </c>
      <c r="AZ45" s="22">
        <v>42261</v>
      </c>
      <c r="BA45" s="30">
        <v>5.3987799999999997E-3</v>
      </c>
      <c r="BB45" s="28"/>
    </row>
    <row r="46" spans="1:154" x14ac:dyDescent="0.2">
      <c r="A46" s="158">
        <f t="shared" si="20"/>
        <v>41202</v>
      </c>
      <c r="B46" s="2">
        <f t="shared" si="0"/>
        <v>335217.9265740657</v>
      </c>
      <c r="C46" s="2">
        <f t="shared" si="21"/>
        <v>333169.55663314997</v>
      </c>
      <c r="D46" s="2">
        <f>SUM(Y46:Y$344)</f>
        <v>13449.105969330001</v>
      </c>
      <c r="E46" s="73">
        <f t="shared" si="1"/>
        <v>319720.45066381997</v>
      </c>
      <c r="F46" s="88">
        <f t="shared" si="46"/>
        <v>3512.04</v>
      </c>
      <c r="G46" s="3">
        <f>IF(AND(N46=1,N45&gt;1),VLOOKUP(A45,[1]Plan1!$BK$81:$BM$259,3),G45)</f>
        <v>3532.06</v>
      </c>
      <c r="H46" s="11">
        <f t="shared" si="47"/>
        <v>41137</v>
      </c>
      <c r="I46" s="11">
        <f t="shared" si="48"/>
        <v>41168</v>
      </c>
      <c r="J46" s="12">
        <f t="shared" si="2"/>
        <v>5.7003906561428064E-3</v>
      </c>
      <c r="K46" s="11">
        <f t="shared" si="23"/>
        <v>41227</v>
      </c>
      <c r="L46" s="11">
        <f t="shared" si="3"/>
        <v>41227</v>
      </c>
      <c r="M46" s="1">
        <f t="shared" si="42"/>
        <v>21</v>
      </c>
      <c r="N46" s="1">
        <f t="shared" si="4"/>
        <v>5</v>
      </c>
      <c r="O46" s="2">
        <f t="shared" si="5"/>
        <v>1.0013542900000001</v>
      </c>
      <c r="P46" s="13">
        <f t="shared" si="49"/>
        <v>1.0040998299999999</v>
      </c>
      <c r="Q46" s="13">
        <f t="shared" si="43"/>
        <v>1.0040998299999999</v>
      </c>
      <c r="R46" s="2">
        <f t="shared" si="45"/>
        <v>1.00545967</v>
      </c>
      <c r="S46" s="2">
        <f t="shared" si="26"/>
        <v>1</v>
      </c>
      <c r="T46" s="2">
        <f t="shared" si="7"/>
        <v>333169.55663314997</v>
      </c>
      <c r="U46" s="2">
        <f t="shared" si="8"/>
        <v>0</v>
      </c>
      <c r="V46" s="2">
        <f t="shared" si="9"/>
        <v>1745.5681528757468</v>
      </c>
      <c r="W46" s="2">
        <f t="shared" si="10"/>
        <v>334915.12478602573</v>
      </c>
      <c r="X46" s="17">
        <f t="shared" si="11"/>
        <v>0</v>
      </c>
      <c r="Y46" s="2">
        <f t="shared" si="12"/>
        <v>0</v>
      </c>
      <c r="Z46" s="72">
        <f t="shared" si="13"/>
        <v>0</v>
      </c>
      <c r="AA46" s="2">
        <f t="shared" si="14"/>
        <v>0</v>
      </c>
      <c r="AB46" s="12">
        <f t="shared" si="27"/>
        <v>4.6600000000000003E-2</v>
      </c>
      <c r="AC46" s="17">
        <f t="shared" si="15"/>
        <v>5</v>
      </c>
      <c r="AD46" s="17">
        <v>252</v>
      </c>
      <c r="AE46" s="13">
        <f t="shared" si="44"/>
        <v>1.000904115</v>
      </c>
      <c r="AF46" s="2">
        <f t="shared" si="17"/>
        <v>301.22359368999997</v>
      </c>
      <c r="AG46" s="2">
        <f t="shared" si="18"/>
        <v>302.80178804000002</v>
      </c>
      <c r="AH46" s="3">
        <f t="shared" si="19"/>
        <v>0</v>
      </c>
      <c r="AI46" s="4" t="str">
        <f t="shared" si="28"/>
        <v>A+J=</v>
      </c>
      <c r="AJ46" s="11">
        <f t="shared" si="29"/>
        <v>41227</v>
      </c>
      <c r="AK46" s="11"/>
      <c r="AL46" s="4" t="str">
        <f t="shared" si="30"/>
        <v>sexta-feira</v>
      </c>
      <c r="AM46" s="21">
        <f t="shared" si="41"/>
        <v>35</v>
      </c>
      <c r="AN46" s="22">
        <f t="shared" si="31"/>
        <v>42230</v>
      </c>
      <c r="AO46" s="23">
        <f t="shared" si="32"/>
        <v>285654.36283712991</v>
      </c>
      <c r="AP46" s="26">
        <f t="shared" si="33"/>
        <v>23</v>
      </c>
      <c r="AQ46" s="25">
        <f t="shared" si="34"/>
        <v>1195.70382713</v>
      </c>
      <c r="AR46" s="23">
        <f t="shared" si="35"/>
        <v>1380.94119948</v>
      </c>
      <c r="AS46" s="31">
        <f t="shared" si="36"/>
        <v>4.8110499999999999E-3</v>
      </c>
      <c r="AT46" s="25">
        <f t="shared" si="37"/>
        <v>2576.6450266100001</v>
      </c>
      <c r="AU46" s="21">
        <f t="shared" si="38"/>
        <v>35</v>
      </c>
      <c r="AV46" s="22">
        <f t="shared" si="39"/>
        <v>42261</v>
      </c>
      <c r="AW46" s="22">
        <f t="shared" si="40"/>
        <v>42234</v>
      </c>
      <c r="AX46" s="1"/>
      <c r="AY46" s="26">
        <v>37</v>
      </c>
      <c r="AZ46" s="22">
        <v>42291</v>
      </c>
      <c r="BA46" s="30">
        <v>5.2663299999999996E-3</v>
      </c>
      <c r="BB46" s="28"/>
    </row>
    <row r="47" spans="1:154" x14ac:dyDescent="0.2">
      <c r="A47" s="158">
        <f t="shared" si="20"/>
        <v>41203</v>
      </c>
      <c r="B47" s="2">
        <f t="shared" si="0"/>
        <v>335217.9265740657</v>
      </c>
      <c r="C47" s="2">
        <f t="shared" si="21"/>
        <v>333169.55663314997</v>
      </c>
      <c r="D47" s="2">
        <f>SUM(Y47:Y$344)</f>
        <v>13449.105969330001</v>
      </c>
      <c r="E47" s="73">
        <f t="shared" si="1"/>
        <v>319720.45066381997</v>
      </c>
      <c r="F47" s="88">
        <f t="shared" si="46"/>
        <v>3512.04</v>
      </c>
      <c r="G47" s="3">
        <f>IF(AND(N47=1,N46&gt;1),VLOOKUP(A46,[1]Plan1!$BK$81:$BM$259,3),G46)</f>
        <v>3532.06</v>
      </c>
      <c r="H47" s="11">
        <f t="shared" si="47"/>
        <v>41137</v>
      </c>
      <c r="I47" s="11">
        <f t="shared" si="48"/>
        <v>41168</v>
      </c>
      <c r="J47" s="12">
        <f t="shared" si="2"/>
        <v>5.7003906561428064E-3</v>
      </c>
      <c r="K47" s="11">
        <f t="shared" si="23"/>
        <v>41227</v>
      </c>
      <c r="L47" s="11">
        <f t="shared" si="3"/>
        <v>41227</v>
      </c>
      <c r="M47" s="1">
        <f t="shared" si="42"/>
        <v>21</v>
      </c>
      <c r="N47" s="1">
        <f t="shared" si="4"/>
        <v>5</v>
      </c>
      <c r="O47" s="2">
        <f t="shared" si="5"/>
        <v>1.0013542900000001</v>
      </c>
      <c r="P47" s="13">
        <f t="shared" si="49"/>
        <v>1.0040998299999999</v>
      </c>
      <c r="Q47" s="13">
        <f t="shared" si="43"/>
        <v>1.0040998299999999</v>
      </c>
      <c r="R47" s="2">
        <f t="shared" si="45"/>
        <v>1.00545967</v>
      </c>
      <c r="S47" s="2">
        <f t="shared" si="26"/>
        <v>1</v>
      </c>
      <c r="T47" s="2">
        <f t="shared" si="7"/>
        <v>333169.55663314997</v>
      </c>
      <c r="U47" s="2">
        <f t="shared" si="8"/>
        <v>0</v>
      </c>
      <c r="V47" s="2">
        <f t="shared" si="9"/>
        <v>1745.5681528757468</v>
      </c>
      <c r="W47" s="2">
        <f t="shared" si="10"/>
        <v>334915.12478602573</v>
      </c>
      <c r="X47" s="17">
        <f t="shared" si="11"/>
        <v>0</v>
      </c>
      <c r="Y47" s="2">
        <f t="shared" si="12"/>
        <v>0</v>
      </c>
      <c r="Z47" s="72">
        <f t="shared" si="13"/>
        <v>0</v>
      </c>
      <c r="AA47" s="2">
        <f t="shared" si="14"/>
        <v>0</v>
      </c>
      <c r="AB47" s="12">
        <f t="shared" si="27"/>
        <v>4.6600000000000003E-2</v>
      </c>
      <c r="AC47" s="17">
        <f t="shared" si="15"/>
        <v>5</v>
      </c>
      <c r="AD47" s="17">
        <v>252</v>
      </c>
      <c r="AE47" s="13">
        <f t="shared" si="44"/>
        <v>1.000904115</v>
      </c>
      <c r="AF47" s="2">
        <f t="shared" si="17"/>
        <v>301.22359368999997</v>
      </c>
      <c r="AG47" s="2">
        <f t="shared" si="18"/>
        <v>302.80178804000002</v>
      </c>
      <c r="AH47" s="3">
        <f t="shared" si="19"/>
        <v>0</v>
      </c>
      <c r="AI47" s="4" t="str">
        <f t="shared" si="28"/>
        <v>A+J=</v>
      </c>
      <c r="AJ47" s="11">
        <f t="shared" si="29"/>
        <v>41227</v>
      </c>
      <c r="AK47" s="11"/>
      <c r="AL47" s="4" t="str">
        <f t="shared" si="30"/>
        <v>segunda-feira</v>
      </c>
      <c r="AM47" s="21">
        <f t="shared" si="41"/>
        <v>36</v>
      </c>
      <c r="AN47" s="22">
        <f t="shared" si="31"/>
        <v>42261</v>
      </c>
      <c r="AO47" s="23">
        <f t="shared" si="32"/>
        <v>284112.17777613993</v>
      </c>
      <c r="AP47" s="26">
        <f t="shared" si="33"/>
        <v>20</v>
      </c>
      <c r="AQ47" s="25">
        <f t="shared" si="34"/>
        <v>1034.4595686299999</v>
      </c>
      <c r="AR47" s="23">
        <f t="shared" si="35"/>
        <v>1542.18506099</v>
      </c>
      <c r="AS47" s="31">
        <f t="shared" si="36"/>
        <v>5.3987799999999997E-3</v>
      </c>
      <c r="AT47" s="25">
        <f t="shared" si="37"/>
        <v>2576.6446296200002</v>
      </c>
      <c r="AU47" s="21">
        <f t="shared" si="38"/>
        <v>36</v>
      </c>
      <c r="AV47" s="22">
        <f t="shared" si="39"/>
        <v>42291</v>
      </c>
      <c r="AW47" s="22">
        <f t="shared" si="40"/>
        <v>42263</v>
      </c>
      <c r="AX47" s="1"/>
      <c r="AY47" s="26">
        <v>38</v>
      </c>
      <c r="AZ47" s="22">
        <v>42324</v>
      </c>
      <c r="BA47" s="30">
        <v>5.1329000000000001E-3</v>
      </c>
      <c r="BB47" s="28"/>
    </row>
    <row r="48" spans="1:154" x14ac:dyDescent="0.2">
      <c r="A48" s="158">
        <f t="shared" si="20"/>
        <v>41204</v>
      </c>
      <c r="B48" s="2">
        <f t="shared" si="0"/>
        <v>335217.9265740657</v>
      </c>
      <c r="C48" s="2">
        <f t="shared" si="21"/>
        <v>333169.55663314997</v>
      </c>
      <c r="D48" s="2">
        <f>SUM(Y48:Y$344)</f>
        <v>13449.105969330001</v>
      </c>
      <c r="E48" s="73">
        <f t="shared" si="1"/>
        <v>319720.45066381997</v>
      </c>
      <c r="F48" s="88">
        <f t="shared" si="46"/>
        <v>3512.04</v>
      </c>
      <c r="G48" s="3">
        <f>IF(AND(N48=1,N47&gt;1),VLOOKUP(A47,[1]Plan1!$BK$81:$BM$259,3),G47)</f>
        <v>3532.06</v>
      </c>
      <c r="H48" s="11">
        <f t="shared" si="47"/>
        <v>41137</v>
      </c>
      <c r="I48" s="11">
        <f t="shared" si="48"/>
        <v>41168</v>
      </c>
      <c r="J48" s="12">
        <f t="shared" si="2"/>
        <v>5.7003906561428064E-3</v>
      </c>
      <c r="K48" s="11">
        <f t="shared" si="23"/>
        <v>41227</v>
      </c>
      <c r="L48" s="11">
        <f t="shared" si="3"/>
        <v>41227</v>
      </c>
      <c r="M48" s="1">
        <f t="shared" si="42"/>
        <v>21</v>
      </c>
      <c r="N48" s="1">
        <f t="shared" si="4"/>
        <v>5</v>
      </c>
      <c r="O48" s="2">
        <f t="shared" si="5"/>
        <v>1.0013542900000001</v>
      </c>
      <c r="P48" s="13">
        <f t="shared" si="49"/>
        <v>1.0040998299999999</v>
      </c>
      <c r="Q48" s="13">
        <f t="shared" si="43"/>
        <v>1.0040998299999999</v>
      </c>
      <c r="R48" s="2">
        <f t="shared" si="45"/>
        <v>1.00545967</v>
      </c>
      <c r="S48" s="2">
        <f t="shared" si="26"/>
        <v>1</v>
      </c>
      <c r="T48" s="2">
        <f t="shared" si="7"/>
        <v>333169.55663314997</v>
      </c>
      <c r="U48" s="2">
        <f t="shared" si="8"/>
        <v>0</v>
      </c>
      <c r="V48" s="2">
        <f t="shared" si="9"/>
        <v>1745.5681528757468</v>
      </c>
      <c r="W48" s="2">
        <f t="shared" si="10"/>
        <v>334915.12478602573</v>
      </c>
      <c r="X48" s="17">
        <f t="shared" si="11"/>
        <v>0</v>
      </c>
      <c r="Y48" s="2">
        <f t="shared" si="12"/>
        <v>0</v>
      </c>
      <c r="Z48" s="72">
        <f t="shared" si="13"/>
        <v>0</v>
      </c>
      <c r="AA48" s="2">
        <f t="shared" si="14"/>
        <v>0</v>
      </c>
      <c r="AB48" s="12">
        <f t="shared" si="27"/>
        <v>4.6600000000000003E-2</v>
      </c>
      <c r="AC48" s="17">
        <f t="shared" si="15"/>
        <v>5</v>
      </c>
      <c r="AD48" s="17">
        <v>252</v>
      </c>
      <c r="AE48" s="13">
        <f t="shared" si="44"/>
        <v>1.000904115</v>
      </c>
      <c r="AF48" s="2">
        <f t="shared" si="17"/>
        <v>301.22359368999997</v>
      </c>
      <c r="AG48" s="2">
        <f t="shared" si="18"/>
        <v>302.80178804000002</v>
      </c>
      <c r="AH48" s="3">
        <f t="shared" si="19"/>
        <v>0</v>
      </c>
      <c r="AI48" s="4" t="str">
        <f t="shared" si="28"/>
        <v>A+J=</v>
      </c>
      <c r="AJ48" s="11">
        <f t="shared" si="29"/>
        <v>41227</v>
      </c>
      <c r="AK48" s="11"/>
      <c r="AL48" s="4" t="str">
        <f t="shared" si="30"/>
        <v>quarta-feira</v>
      </c>
      <c r="AM48" s="21">
        <f t="shared" si="41"/>
        <v>37</v>
      </c>
      <c r="AN48" s="22">
        <f t="shared" si="31"/>
        <v>42291</v>
      </c>
      <c r="AO48" s="23">
        <f t="shared" si="32"/>
        <v>282615.94929095992</v>
      </c>
      <c r="AP48" s="26">
        <f t="shared" si="33"/>
        <v>21</v>
      </c>
      <c r="AQ48" s="25">
        <f t="shared" si="34"/>
        <v>1080.4161074000001</v>
      </c>
      <c r="AR48" s="23">
        <f t="shared" si="35"/>
        <v>1496.22848518</v>
      </c>
      <c r="AS48" s="31">
        <f t="shared" si="36"/>
        <v>5.2663299999999996E-3</v>
      </c>
      <c r="AT48" s="25">
        <f t="shared" si="37"/>
        <v>2576.6445925799999</v>
      </c>
      <c r="AU48" s="21">
        <f t="shared" si="38"/>
        <v>37</v>
      </c>
      <c r="AV48" s="22">
        <f t="shared" si="39"/>
        <v>42324</v>
      </c>
      <c r="AW48" s="22">
        <f t="shared" si="40"/>
        <v>42293</v>
      </c>
      <c r="AX48" s="1"/>
      <c r="AY48" s="26">
        <v>39</v>
      </c>
      <c r="AZ48" s="22">
        <v>42352</v>
      </c>
      <c r="BA48" s="30">
        <v>5.5427899999999997E-3</v>
      </c>
      <c r="BB48" s="28"/>
    </row>
    <row r="49" spans="1:153" x14ac:dyDescent="0.2">
      <c r="A49" s="158">
        <f t="shared" si="20"/>
        <v>41205</v>
      </c>
      <c r="B49" s="2">
        <f t="shared" si="0"/>
        <v>335365.63888777193</v>
      </c>
      <c r="C49" s="2">
        <f t="shared" si="21"/>
        <v>333169.55663314997</v>
      </c>
      <c r="D49" s="2">
        <f>SUM(Y49:Y$344)</f>
        <v>13449.105969330001</v>
      </c>
      <c r="E49" s="73">
        <f t="shared" si="1"/>
        <v>319720.45066381997</v>
      </c>
      <c r="F49" s="88">
        <f t="shared" si="46"/>
        <v>3512.04</v>
      </c>
      <c r="G49" s="3">
        <f>IF(AND(N49=1,N48&gt;1),VLOOKUP(A48,[1]Plan1!$BK$81:$BM$259,3),G48)</f>
        <v>3532.06</v>
      </c>
      <c r="H49" s="11">
        <f t="shared" si="47"/>
        <v>41137</v>
      </c>
      <c r="I49" s="11">
        <f t="shared" si="48"/>
        <v>41168</v>
      </c>
      <c r="J49" s="12">
        <f t="shared" si="2"/>
        <v>5.7003906561428064E-3</v>
      </c>
      <c r="K49" s="11">
        <f t="shared" si="23"/>
        <v>41227</v>
      </c>
      <c r="L49" s="11">
        <f t="shared" si="3"/>
        <v>41227</v>
      </c>
      <c r="M49" s="1">
        <f t="shared" si="42"/>
        <v>21</v>
      </c>
      <c r="N49" s="1">
        <f t="shared" si="4"/>
        <v>6</v>
      </c>
      <c r="O49" s="2">
        <f t="shared" si="5"/>
        <v>1.00162537</v>
      </c>
      <c r="P49" s="13">
        <f t="shared" si="49"/>
        <v>1.0040998299999999</v>
      </c>
      <c r="Q49" s="13">
        <f t="shared" si="43"/>
        <v>1.0040998299999999</v>
      </c>
      <c r="R49" s="2">
        <f t="shared" si="45"/>
        <v>1.00573186</v>
      </c>
      <c r="S49" s="2">
        <f t="shared" si="26"/>
        <v>1</v>
      </c>
      <c r="T49" s="2">
        <f t="shared" si="7"/>
        <v>333169.55663314997</v>
      </c>
      <c r="U49" s="2">
        <f t="shared" si="8"/>
        <v>0</v>
      </c>
      <c r="V49" s="2">
        <f t="shared" si="9"/>
        <v>1832.5928623419336</v>
      </c>
      <c r="W49" s="2">
        <f t="shared" si="10"/>
        <v>335002.14949549193</v>
      </c>
      <c r="X49" s="17">
        <f t="shared" si="11"/>
        <v>0</v>
      </c>
      <c r="Y49" s="2">
        <f t="shared" si="12"/>
        <v>0</v>
      </c>
      <c r="Z49" s="72">
        <f t="shared" si="13"/>
        <v>0</v>
      </c>
      <c r="AA49" s="2">
        <f t="shared" si="14"/>
        <v>0</v>
      </c>
      <c r="AB49" s="12">
        <f t="shared" si="27"/>
        <v>4.6600000000000003E-2</v>
      </c>
      <c r="AC49" s="17">
        <f t="shared" si="15"/>
        <v>6</v>
      </c>
      <c r="AD49" s="17">
        <v>252</v>
      </c>
      <c r="AE49" s="13">
        <f t="shared" si="44"/>
        <v>1.0010850360000001</v>
      </c>
      <c r="AF49" s="2">
        <f t="shared" si="17"/>
        <v>361.50096305</v>
      </c>
      <c r="AG49" s="2">
        <f t="shared" si="18"/>
        <v>363.48939228</v>
      </c>
      <c r="AH49" s="3">
        <f t="shared" si="19"/>
        <v>0</v>
      </c>
      <c r="AI49" s="4" t="str">
        <f t="shared" si="28"/>
        <v>A+J=</v>
      </c>
      <c r="AJ49" s="11">
        <f t="shared" si="29"/>
        <v>41227</v>
      </c>
      <c r="AK49" s="11"/>
      <c r="AL49" s="4" t="str">
        <f t="shared" si="30"/>
        <v>segunda-feira</v>
      </c>
      <c r="AM49" s="21">
        <f t="shared" si="41"/>
        <v>38</v>
      </c>
      <c r="AN49" s="22">
        <f t="shared" si="31"/>
        <v>42324</v>
      </c>
      <c r="AO49" s="23">
        <f t="shared" si="32"/>
        <v>281165.30988484994</v>
      </c>
      <c r="AP49" s="26">
        <f t="shared" si="33"/>
        <v>22</v>
      </c>
      <c r="AQ49" s="25">
        <f t="shared" si="34"/>
        <v>1126.0055305599999</v>
      </c>
      <c r="AR49" s="23">
        <f t="shared" si="35"/>
        <v>1450.63940611</v>
      </c>
      <c r="AS49" s="31">
        <f t="shared" si="36"/>
        <v>5.1329000000000001E-3</v>
      </c>
      <c r="AT49" s="25">
        <f t="shared" si="37"/>
        <v>2576.6449366699999</v>
      </c>
      <c r="AU49" s="21">
        <f t="shared" si="38"/>
        <v>38</v>
      </c>
      <c r="AV49" s="22">
        <f t="shared" si="39"/>
        <v>42352</v>
      </c>
      <c r="AW49" s="22">
        <f t="shared" si="40"/>
        <v>42326</v>
      </c>
      <c r="AX49" s="1"/>
      <c r="AY49" s="26">
        <v>40</v>
      </c>
      <c r="AZ49" s="22">
        <v>42383</v>
      </c>
      <c r="BA49" s="30">
        <v>5.41246E-3</v>
      </c>
      <c r="BB49" s="28"/>
    </row>
    <row r="50" spans="1:153" x14ac:dyDescent="0.2">
      <c r="A50" s="158">
        <f t="shared" si="20"/>
        <v>41206</v>
      </c>
      <c r="B50" s="2">
        <f t="shared" si="0"/>
        <v>335513.41935862409</v>
      </c>
      <c r="C50" s="2">
        <f t="shared" si="21"/>
        <v>333169.55663314997</v>
      </c>
      <c r="D50" s="2">
        <f>SUM(Y50:Y$344)</f>
        <v>13449.105969330001</v>
      </c>
      <c r="E50" s="73">
        <f t="shared" si="1"/>
        <v>319720.45066381997</v>
      </c>
      <c r="F50" s="88">
        <f t="shared" si="46"/>
        <v>3512.04</v>
      </c>
      <c r="G50" s="3">
        <f>IF(AND(N50=1,N49&gt;1),VLOOKUP(A49,[1]Plan1!$BK$81:$BM$259,3),G49)</f>
        <v>3532.06</v>
      </c>
      <c r="H50" s="11">
        <f t="shared" si="47"/>
        <v>41137</v>
      </c>
      <c r="I50" s="11">
        <f t="shared" si="48"/>
        <v>41168</v>
      </c>
      <c r="J50" s="12">
        <f t="shared" si="2"/>
        <v>5.7003906561428064E-3</v>
      </c>
      <c r="K50" s="11">
        <f t="shared" si="23"/>
        <v>41227</v>
      </c>
      <c r="L50" s="11">
        <f t="shared" si="3"/>
        <v>41227</v>
      </c>
      <c r="M50" s="1">
        <f t="shared" si="42"/>
        <v>21</v>
      </c>
      <c r="N50" s="1">
        <f t="shared" si="4"/>
        <v>7</v>
      </c>
      <c r="O50" s="2">
        <f t="shared" si="5"/>
        <v>1.00189653</v>
      </c>
      <c r="P50" s="13">
        <f t="shared" si="49"/>
        <v>1.0040998299999999</v>
      </c>
      <c r="Q50" s="13">
        <f t="shared" si="43"/>
        <v>1.0040998299999999</v>
      </c>
      <c r="R50" s="2">
        <f t="shared" si="45"/>
        <v>1.00600413</v>
      </c>
      <c r="S50" s="2">
        <f t="shared" si="26"/>
        <v>1</v>
      </c>
      <c r="T50" s="2">
        <f t="shared" si="7"/>
        <v>333169.55663314997</v>
      </c>
      <c r="U50" s="2">
        <f t="shared" si="8"/>
        <v>0</v>
      </c>
      <c r="V50" s="2">
        <f t="shared" si="9"/>
        <v>1919.6431494441601</v>
      </c>
      <c r="W50" s="2">
        <f t="shared" si="10"/>
        <v>335089.19978259411</v>
      </c>
      <c r="X50" s="17">
        <f t="shared" si="11"/>
        <v>0</v>
      </c>
      <c r="Y50" s="2">
        <f t="shared" si="12"/>
        <v>0</v>
      </c>
      <c r="Z50" s="72">
        <f t="shared" si="13"/>
        <v>0</v>
      </c>
      <c r="AA50" s="2">
        <f t="shared" si="14"/>
        <v>0</v>
      </c>
      <c r="AB50" s="12">
        <f t="shared" si="27"/>
        <v>4.6600000000000003E-2</v>
      </c>
      <c r="AC50" s="17">
        <f t="shared" si="15"/>
        <v>7</v>
      </c>
      <c r="AD50" s="17">
        <v>252</v>
      </c>
      <c r="AE50" s="13">
        <f t="shared" si="44"/>
        <v>1.0012659900000001</v>
      </c>
      <c r="AF50" s="2">
        <f t="shared" si="17"/>
        <v>421.78932700000001</v>
      </c>
      <c r="AG50" s="2">
        <f t="shared" si="18"/>
        <v>424.21957602999998</v>
      </c>
      <c r="AH50" s="3">
        <f t="shared" si="19"/>
        <v>0</v>
      </c>
      <c r="AI50" s="4" t="str">
        <f t="shared" si="28"/>
        <v>A+J=</v>
      </c>
      <c r="AJ50" s="11">
        <f t="shared" si="29"/>
        <v>41227</v>
      </c>
      <c r="AK50" s="11"/>
      <c r="AL50" s="4" t="str">
        <f t="shared" si="30"/>
        <v>segunda-feira</v>
      </c>
      <c r="AM50" s="21">
        <f t="shared" si="41"/>
        <v>39</v>
      </c>
      <c r="AN50" s="22">
        <f t="shared" si="31"/>
        <v>42352</v>
      </c>
      <c r="AO50" s="23">
        <f t="shared" si="32"/>
        <v>279606.86961687991</v>
      </c>
      <c r="AP50" s="26">
        <f t="shared" si="33"/>
        <v>20</v>
      </c>
      <c r="AQ50" s="25">
        <f t="shared" si="34"/>
        <v>1018.20305592</v>
      </c>
      <c r="AR50" s="23">
        <f t="shared" si="35"/>
        <v>1558.4402679699999</v>
      </c>
      <c r="AS50" s="31">
        <f t="shared" si="36"/>
        <v>5.5427899999999997E-3</v>
      </c>
      <c r="AT50" s="25">
        <f t="shared" si="37"/>
        <v>2576.6433238899999</v>
      </c>
      <c r="AU50" s="21">
        <f t="shared" si="38"/>
        <v>39</v>
      </c>
      <c r="AV50" s="22">
        <f t="shared" si="39"/>
        <v>42383</v>
      </c>
      <c r="AW50" s="22">
        <f t="shared" si="40"/>
        <v>42354</v>
      </c>
      <c r="AX50" s="1"/>
      <c r="AY50" s="26">
        <v>41</v>
      </c>
      <c r="AZ50" s="22">
        <v>42415</v>
      </c>
      <c r="BA50" s="30">
        <v>5.6440199999999996E-3</v>
      </c>
      <c r="BB50" s="28"/>
    </row>
    <row r="51" spans="1:153" x14ac:dyDescent="0.2">
      <c r="A51" s="158">
        <f t="shared" si="20"/>
        <v>41207</v>
      </c>
      <c r="B51" s="2">
        <f t="shared" si="0"/>
        <v>335661.26127029344</v>
      </c>
      <c r="C51" s="2">
        <f t="shared" si="21"/>
        <v>333169.55663314997</v>
      </c>
      <c r="D51" s="2">
        <f>SUM(Y51:Y$344)</f>
        <v>13449.105969330001</v>
      </c>
      <c r="E51" s="73">
        <f t="shared" si="1"/>
        <v>319720.45066381997</v>
      </c>
      <c r="F51" s="88">
        <f t="shared" si="46"/>
        <v>3512.04</v>
      </c>
      <c r="G51" s="3">
        <f>IF(AND(N51=1,N50&gt;1),VLOOKUP(A50,[1]Plan1!$BK$81:$BM$259,3),G50)</f>
        <v>3532.06</v>
      </c>
      <c r="H51" s="11">
        <f t="shared" si="47"/>
        <v>41137</v>
      </c>
      <c r="I51" s="11">
        <f t="shared" si="48"/>
        <v>41168</v>
      </c>
      <c r="J51" s="12">
        <f t="shared" si="2"/>
        <v>5.7003906561428064E-3</v>
      </c>
      <c r="K51" s="11">
        <f t="shared" si="23"/>
        <v>41227</v>
      </c>
      <c r="L51" s="11">
        <f t="shared" si="3"/>
        <v>41227</v>
      </c>
      <c r="M51" s="1">
        <f t="shared" si="42"/>
        <v>21</v>
      </c>
      <c r="N51" s="1">
        <f t="shared" si="4"/>
        <v>8</v>
      </c>
      <c r="O51" s="2">
        <f t="shared" si="5"/>
        <v>1.0021677499999999</v>
      </c>
      <c r="P51" s="13">
        <f t="shared" si="49"/>
        <v>1.0040998299999999</v>
      </c>
      <c r="Q51" s="13">
        <f t="shared" si="43"/>
        <v>1.0040998299999999</v>
      </c>
      <c r="R51" s="2">
        <f t="shared" si="45"/>
        <v>1.00627646</v>
      </c>
      <c r="S51" s="2">
        <f t="shared" si="26"/>
        <v>1</v>
      </c>
      <c r="T51" s="2">
        <f t="shared" si="7"/>
        <v>333169.55663314997</v>
      </c>
      <c r="U51" s="2">
        <f t="shared" si="8"/>
        <v>0</v>
      </c>
      <c r="V51" s="2">
        <f t="shared" si="9"/>
        <v>2006.7126197734519</v>
      </c>
      <c r="W51" s="2">
        <f t="shared" si="10"/>
        <v>335176.26925292343</v>
      </c>
      <c r="X51" s="17">
        <f t="shared" si="11"/>
        <v>0</v>
      </c>
      <c r="Y51" s="2">
        <f t="shared" si="12"/>
        <v>0</v>
      </c>
      <c r="Z51" s="72">
        <f t="shared" si="13"/>
        <v>0</v>
      </c>
      <c r="AA51" s="2">
        <f t="shared" si="14"/>
        <v>0</v>
      </c>
      <c r="AB51" s="12">
        <f t="shared" si="27"/>
        <v>4.6600000000000003E-2</v>
      </c>
      <c r="AC51" s="17">
        <f t="shared" si="15"/>
        <v>8</v>
      </c>
      <c r="AD51" s="17">
        <v>252</v>
      </c>
      <c r="AE51" s="13">
        <f t="shared" si="44"/>
        <v>1.001446976</v>
      </c>
      <c r="AF51" s="2">
        <f t="shared" si="17"/>
        <v>482.08835237</v>
      </c>
      <c r="AG51" s="2">
        <f t="shared" si="18"/>
        <v>484.99201736999999</v>
      </c>
      <c r="AH51" s="3">
        <f t="shared" si="19"/>
        <v>0</v>
      </c>
      <c r="AI51" s="4" t="str">
        <f t="shared" si="28"/>
        <v>A+J=</v>
      </c>
      <c r="AJ51" s="11">
        <f t="shared" si="29"/>
        <v>41227</v>
      </c>
      <c r="AK51" s="11"/>
      <c r="AL51" s="4" t="str">
        <f t="shared" si="30"/>
        <v>quinta-feira</v>
      </c>
      <c r="AM51" s="21">
        <f t="shared" si="41"/>
        <v>40</v>
      </c>
      <c r="AN51" s="22">
        <f t="shared" si="31"/>
        <v>42383</v>
      </c>
      <c r="AO51" s="23">
        <f t="shared" si="32"/>
        <v>278093.50861935993</v>
      </c>
      <c r="AP51" s="26">
        <f t="shared" si="33"/>
        <v>21</v>
      </c>
      <c r="AQ51" s="25">
        <f t="shared" si="34"/>
        <v>1063.2834116399999</v>
      </c>
      <c r="AR51" s="23">
        <f t="shared" si="35"/>
        <v>1513.36099752</v>
      </c>
      <c r="AS51" s="31">
        <f t="shared" si="36"/>
        <v>5.41246E-3</v>
      </c>
      <c r="AT51" s="25">
        <f t="shared" si="37"/>
        <v>2576.6444091599997</v>
      </c>
      <c r="AU51" s="21">
        <f t="shared" si="38"/>
        <v>40</v>
      </c>
      <c r="AV51" s="22">
        <f t="shared" si="39"/>
        <v>42415</v>
      </c>
      <c r="AW51" s="22">
        <f t="shared" si="40"/>
        <v>42387</v>
      </c>
      <c r="AX51" s="1"/>
      <c r="AY51" s="26">
        <v>42</v>
      </c>
      <c r="AZ51" s="22">
        <v>42443</v>
      </c>
      <c r="BA51" s="30">
        <v>5.6966100000000004E-3</v>
      </c>
      <c r="BB51" s="28"/>
    </row>
    <row r="52" spans="1:153" x14ac:dyDescent="0.2">
      <c r="A52" s="158">
        <f t="shared" si="20"/>
        <v>41208</v>
      </c>
      <c r="B52" s="2">
        <f t="shared" si="0"/>
        <v>335809.17171690875</v>
      </c>
      <c r="C52" s="2">
        <f t="shared" si="21"/>
        <v>333169.55663314997</v>
      </c>
      <c r="D52" s="2">
        <f>SUM(Y52:Y$344)</f>
        <v>13449.105969330001</v>
      </c>
      <c r="E52" s="73">
        <f t="shared" si="1"/>
        <v>319720.45066381997</v>
      </c>
      <c r="F52" s="88">
        <f t="shared" si="46"/>
        <v>3512.04</v>
      </c>
      <c r="G52" s="3">
        <f>IF(AND(N52=1,N51&gt;1),VLOOKUP(A51,[1]Plan1!$BK$81:$BM$259,3),G51)</f>
        <v>3532.06</v>
      </c>
      <c r="H52" s="11">
        <f t="shared" si="47"/>
        <v>41137</v>
      </c>
      <c r="I52" s="11">
        <f t="shared" si="48"/>
        <v>41168</v>
      </c>
      <c r="J52" s="12">
        <f t="shared" si="2"/>
        <v>5.7003906561428064E-3</v>
      </c>
      <c r="K52" s="11">
        <f t="shared" si="23"/>
        <v>41227</v>
      </c>
      <c r="L52" s="11">
        <f t="shared" si="3"/>
        <v>41227</v>
      </c>
      <c r="M52" s="1">
        <f t="shared" si="42"/>
        <v>21</v>
      </c>
      <c r="N52" s="1">
        <f t="shared" si="4"/>
        <v>9</v>
      </c>
      <c r="O52" s="2">
        <f t="shared" si="5"/>
        <v>1.00243905</v>
      </c>
      <c r="P52" s="13">
        <f t="shared" si="49"/>
        <v>1.0040998299999999</v>
      </c>
      <c r="Q52" s="13">
        <f t="shared" si="43"/>
        <v>1.0040998299999999</v>
      </c>
      <c r="R52" s="2">
        <f t="shared" si="45"/>
        <v>1.00654887</v>
      </c>
      <c r="S52" s="2">
        <f t="shared" si="26"/>
        <v>1</v>
      </c>
      <c r="T52" s="2">
        <f t="shared" si="7"/>
        <v>333169.55663314997</v>
      </c>
      <c r="U52" s="2">
        <f t="shared" si="8"/>
        <v>0</v>
      </c>
      <c r="V52" s="2">
        <f t="shared" si="9"/>
        <v>2093.8076677387835</v>
      </c>
      <c r="W52" s="2">
        <f t="shared" si="10"/>
        <v>335263.36430088873</v>
      </c>
      <c r="X52" s="17">
        <f t="shared" si="11"/>
        <v>0</v>
      </c>
      <c r="Y52" s="2">
        <f t="shared" si="12"/>
        <v>0</v>
      </c>
      <c r="Z52" s="72">
        <f t="shared" si="13"/>
        <v>0</v>
      </c>
      <c r="AA52" s="2">
        <f t="shared" si="14"/>
        <v>0</v>
      </c>
      <c r="AB52" s="12">
        <f t="shared" si="27"/>
        <v>4.6600000000000003E-2</v>
      </c>
      <c r="AC52" s="17">
        <f t="shared" si="15"/>
        <v>9</v>
      </c>
      <c r="AD52" s="17">
        <v>252</v>
      </c>
      <c r="AE52" s="13">
        <f t="shared" si="44"/>
        <v>1.0016279960000001</v>
      </c>
      <c r="AF52" s="2">
        <f t="shared" si="17"/>
        <v>542.39870552000002</v>
      </c>
      <c r="AG52" s="2">
        <f t="shared" si="18"/>
        <v>545.80741602000001</v>
      </c>
      <c r="AH52" s="3">
        <f t="shared" si="19"/>
        <v>0</v>
      </c>
      <c r="AI52" s="4" t="str">
        <f t="shared" si="28"/>
        <v>A+J=</v>
      </c>
      <c r="AJ52" s="11">
        <f t="shared" si="29"/>
        <v>41227</v>
      </c>
      <c r="AK52" s="11"/>
      <c r="AL52" s="4" t="str">
        <f t="shared" si="30"/>
        <v>segunda-feira</v>
      </c>
      <c r="AM52" s="21">
        <f t="shared" si="41"/>
        <v>41</v>
      </c>
      <c r="AN52" s="22">
        <f t="shared" si="31"/>
        <v>42415</v>
      </c>
      <c r="AO52" s="23">
        <f t="shared" si="32"/>
        <v>276523.94329484995</v>
      </c>
      <c r="AP52" s="26">
        <f t="shared" si="33"/>
        <v>20</v>
      </c>
      <c r="AQ52" s="25">
        <f t="shared" si="34"/>
        <v>1007.07893312</v>
      </c>
      <c r="AR52" s="23">
        <f t="shared" si="35"/>
        <v>1569.56532451</v>
      </c>
      <c r="AS52" s="31">
        <f t="shared" si="36"/>
        <v>5.6440199999999996E-3</v>
      </c>
      <c r="AT52" s="25">
        <f t="shared" si="37"/>
        <v>2576.6442576300001</v>
      </c>
      <c r="AU52" s="21">
        <f t="shared" si="38"/>
        <v>41</v>
      </c>
      <c r="AV52" s="22">
        <f t="shared" si="39"/>
        <v>42443</v>
      </c>
      <c r="AW52" s="22">
        <f t="shared" si="40"/>
        <v>42417</v>
      </c>
      <c r="AX52" s="1"/>
      <c r="AY52" s="26">
        <v>43</v>
      </c>
      <c r="AZ52" s="22">
        <v>42474</v>
      </c>
      <c r="BA52" s="30">
        <v>5.3871400000000003E-3</v>
      </c>
      <c r="BB52" s="28"/>
    </row>
    <row r="53" spans="1:153" x14ac:dyDescent="0.2">
      <c r="A53" s="158">
        <f t="shared" si="20"/>
        <v>41209</v>
      </c>
      <c r="B53" s="2">
        <f t="shared" si="0"/>
        <v>335957.15325352462</v>
      </c>
      <c r="C53" s="2">
        <f t="shared" si="21"/>
        <v>333169.55663314997</v>
      </c>
      <c r="D53" s="2">
        <f>SUM(Y53:Y$344)</f>
        <v>13449.105969330001</v>
      </c>
      <c r="E53" s="73">
        <f t="shared" si="1"/>
        <v>319720.45066381997</v>
      </c>
      <c r="F53" s="88">
        <f t="shared" si="46"/>
        <v>3512.04</v>
      </c>
      <c r="G53" s="3">
        <f>IF(AND(N53=1,N52&gt;1),VLOOKUP(A52,[1]Plan1!$BK$81:$BM$259,3),G52)</f>
        <v>3532.06</v>
      </c>
      <c r="H53" s="11">
        <f t="shared" si="47"/>
        <v>41137</v>
      </c>
      <c r="I53" s="11">
        <f t="shared" si="48"/>
        <v>41168</v>
      </c>
      <c r="J53" s="12">
        <f t="shared" si="2"/>
        <v>5.7003906561428064E-3</v>
      </c>
      <c r="K53" s="11">
        <f t="shared" si="23"/>
        <v>41227</v>
      </c>
      <c r="L53" s="11">
        <f t="shared" si="3"/>
        <v>41227</v>
      </c>
      <c r="M53" s="1">
        <f t="shared" si="42"/>
        <v>21</v>
      </c>
      <c r="N53" s="1">
        <f t="shared" si="4"/>
        <v>10</v>
      </c>
      <c r="O53" s="2">
        <f t="shared" si="5"/>
        <v>1.00271043</v>
      </c>
      <c r="P53" s="13">
        <f t="shared" si="49"/>
        <v>1.0040998299999999</v>
      </c>
      <c r="Q53" s="13">
        <f t="shared" si="43"/>
        <v>1.0040998299999999</v>
      </c>
      <c r="R53" s="2">
        <f t="shared" si="45"/>
        <v>1.0068213699999999</v>
      </c>
      <c r="S53" s="2">
        <f t="shared" si="26"/>
        <v>1</v>
      </c>
      <c r="T53" s="2">
        <f t="shared" si="7"/>
        <v>333169.55663314997</v>
      </c>
      <c r="U53" s="2">
        <f t="shared" si="8"/>
        <v>0</v>
      </c>
      <c r="V53" s="2">
        <f t="shared" si="9"/>
        <v>2180.9314905446417</v>
      </c>
      <c r="W53" s="2">
        <f t="shared" si="10"/>
        <v>335350.48812369461</v>
      </c>
      <c r="X53" s="17">
        <f t="shared" si="11"/>
        <v>0</v>
      </c>
      <c r="Y53" s="2">
        <f t="shared" si="12"/>
        <v>0</v>
      </c>
      <c r="Z53" s="72">
        <f t="shared" si="13"/>
        <v>0</v>
      </c>
      <c r="AA53" s="2">
        <f t="shared" si="14"/>
        <v>0</v>
      </c>
      <c r="AB53" s="12">
        <f t="shared" si="27"/>
        <v>4.6600000000000003E-2</v>
      </c>
      <c r="AC53" s="17">
        <f t="shared" si="15"/>
        <v>10</v>
      </c>
      <c r="AD53" s="17">
        <v>252</v>
      </c>
      <c r="AE53" s="13">
        <f t="shared" si="44"/>
        <v>1.0018090479999999</v>
      </c>
      <c r="AF53" s="2">
        <f t="shared" si="17"/>
        <v>602.71972008</v>
      </c>
      <c r="AG53" s="2">
        <f t="shared" si="18"/>
        <v>606.66512982999996</v>
      </c>
      <c r="AH53" s="3">
        <f t="shared" si="19"/>
        <v>0</v>
      </c>
      <c r="AI53" s="4" t="str">
        <f t="shared" si="28"/>
        <v>A+J=</v>
      </c>
      <c r="AJ53" s="11">
        <f t="shared" si="29"/>
        <v>41227</v>
      </c>
      <c r="AK53" s="11"/>
      <c r="AL53" s="4" t="str">
        <f t="shared" si="30"/>
        <v>segunda-feira</v>
      </c>
      <c r="AM53" s="21">
        <f t="shared" si="41"/>
        <v>42</v>
      </c>
      <c r="AN53" s="22">
        <f t="shared" si="31"/>
        <v>42443</v>
      </c>
      <c r="AO53" s="23">
        <f t="shared" si="32"/>
        <v>274948.69423423993</v>
      </c>
      <c r="AP53" s="26">
        <f t="shared" si="33"/>
        <v>20</v>
      </c>
      <c r="AQ53" s="25">
        <f t="shared" si="34"/>
        <v>1001.39495948</v>
      </c>
      <c r="AR53" s="23">
        <f t="shared" si="35"/>
        <v>1575.24906061</v>
      </c>
      <c r="AS53" s="31">
        <f t="shared" si="36"/>
        <v>5.6966100000000004E-3</v>
      </c>
      <c r="AT53" s="25">
        <f t="shared" si="37"/>
        <v>2576.6440200900001</v>
      </c>
      <c r="AU53" s="21">
        <f t="shared" si="38"/>
        <v>42</v>
      </c>
      <c r="AV53" s="22">
        <f t="shared" si="39"/>
        <v>42474</v>
      </c>
      <c r="AW53" s="22">
        <f t="shared" si="40"/>
        <v>42445</v>
      </c>
      <c r="AX53" s="1"/>
      <c r="AY53" s="26">
        <v>44</v>
      </c>
      <c r="AZ53" s="22">
        <v>42506</v>
      </c>
      <c r="BA53" s="30">
        <v>5.6193399999999996E-3</v>
      </c>
      <c r="BB53" s="28"/>
    </row>
    <row r="54" spans="1:153" x14ac:dyDescent="0.2">
      <c r="A54" s="158">
        <f t="shared" si="20"/>
        <v>41210</v>
      </c>
      <c r="B54" s="2">
        <f t="shared" si="0"/>
        <v>335957.15325352462</v>
      </c>
      <c r="C54" s="2">
        <f t="shared" si="21"/>
        <v>333169.55663314997</v>
      </c>
      <c r="D54" s="2">
        <f>SUM(Y54:Y$344)</f>
        <v>13449.105969330001</v>
      </c>
      <c r="E54" s="73">
        <f t="shared" si="1"/>
        <v>319720.45066381997</v>
      </c>
      <c r="F54" s="88">
        <f t="shared" si="46"/>
        <v>3512.04</v>
      </c>
      <c r="G54" s="3">
        <f>IF(AND(N54=1,N53&gt;1),VLOOKUP(A53,[1]Plan1!$BK$81:$BM$259,3),G53)</f>
        <v>3532.06</v>
      </c>
      <c r="H54" s="11">
        <f t="shared" si="47"/>
        <v>41137</v>
      </c>
      <c r="I54" s="11">
        <f t="shared" si="48"/>
        <v>41168</v>
      </c>
      <c r="J54" s="12">
        <f t="shared" si="2"/>
        <v>5.7003906561428064E-3</v>
      </c>
      <c r="K54" s="11">
        <f t="shared" si="23"/>
        <v>41227</v>
      </c>
      <c r="L54" s="11">
        <f t="shared" si="3"/>
        <v>41227</v>
      </c>
      <c r="M54" s="1">
        <f t="shared" si="42"/>
        <v>21</v>
      </c>
      <c r="N54" s="1">
        <f t="shared" si="4"/>
        <v>10</v>
      </c>
      <c r="O54" s="2">
        <f t="shared" si="5"/>
        <v>1.00271043</v>
      </c>
      <c r="P54" s="13">
        <f t="shared" si="49"/>
        <v>1.0040998299999999</v>
      </c>
      <c r="Q54" s="13">
        <f t="shared" si="43"/>
        <v>1.0040998299999999</v>
      </c>
      <c r="R54" s="2">
        <f t="shared" si="45"/>
        <v>1.0068213699999999</v>
      </c>
      <c r="S54" s="2">
        <f t="shared" si="26"/>
        <v>1</v>
      </c>
      <c r="T54" s="2">
        <f t="shared" si="7"/>
        <v>333169.55663314997</v>
      </c>
      <c r="U54" s="2">
        <f t="shared" si="8"/>
        <v>0</v>
      </c>
      <c r="V54" s="2">
        <f t="shared" si="9"/>
        <v>2180.9314905446417</v>
      </c>
      <c r="W54" s="2">
        <f t="shared" si="10"/>
        <v>335350.48812369461</v>
      </c>
      <c r="X54" s="17">
        <f t="shared" si="11"/>
        <v>0</v>
      </c>
      <c r="Y54" s="2">
        <f t="shared" si="12"/>
        <v>0</v>
      </c>
      <c r="Z54" s="72">
        <f t="shared" si="13"/>
        <v>0</v>
      </c>
      <c r="AA54" s="2">
        <f t="shared" si="14"/>
        <v>0</v>
      </c>
      <c r="AB54" s="12">
        <f t="shared" si="27"/>
        <v>4.6600000000000003E-2</v>
      </c>
      <c r="AC54" s="17">
        <f t="shared" si="15"/>
        <v>10</v>
      </c>
      <c r="AD54" s="17">
        <v>252</v>
      </c>
      <c r="AE54" s="13">
        <f t="shared" si="44"/>
        <v>1.0018090479999999</v>
      </c>
      <c r="AF54" s="2">
        <f t="shared" si="17"/>
        <v>602.71972008</v>
      </c>
      <c r="AG54" s="2">
        <f t="shared" si="18"/>
        <v>606.66512982999996</v>
      </c>
      <c r="AH54" s="3">
        <f t="shared" si="19"/>
        <v>0</v>
      </c>
      <c r="AI54" s="4" t="str">
        <f t="shared" si="28"/>
        <v>A+J=</v>
      </c>
      <c r="AJ54" s="11">
        <f t="shared" si="29"/>
        <v>41227</v>
      </c>
      <c r="AK54" s="3">
        <f>(T54+AF54)</f>
        <v>333772.27635322994</v>
      </c>
      <c r="AL54" s="4" t="str">
        <f t="shared" si="30"/>
        <v>quinta-feira</v>
      </c>
      <c r="AM54" s="21">
        <f t="shared" si="41"/>
        <v>43</v>
      </c>
      <c r="AN54" s="22">
        <f t="shared" si="31"/>
        <v>42474</v>
      </c>
      <c r="AO54" s="23">
        <f t="shared" si="32"/>
        <v>273467.50712558994</v>
      </c>
      <c r="AP54" s="26">
        <f t="shared" si="33"/>
        <v>22</v>
      </c>
      <c r="AQ54" s="25">
        <f t="shared" si="34"/>
        <v>1095.45746128</v>
      </c>
      <c r="AR54" s="23">
        <f t="shared" si="35"/>
        <v>1481.18710865</v>
      </c>
      <c r="AS54" s="31">
        <f t="shared" si="36"/>
        <v>5.3871400000000003E-3</v>
      </c>
      <c r="AT54" s="25">
        <f t="shared" si="37"/>
        <v>2576.6445699300002</v>
      </c>
      <c r="AU54" s="21">
        <f t="shared" si="38"/>
        <v>43</v>
      </c>
      <c r="AV54" s="22">
        <f t="shared" si="39"/>
        <v>42506</v>
      </c>
      <c r="AW54" s="22">
        <f t="shared" si="40"/>
        <v>42478</v>
      </c>
      <c r="AX54" s="1"/>
      <c r="AY54" s="26">
        <v>45</v>
      </c>
      <c r="AZ54" s="22">
        <v>42535</v>
      </c>
      <c r="BA54" s="30">
        <v>5.8539999999999998E-3</v>
      </c>
      <c r="BB54" s="28"/>
    </row>
    <row r="55" spans="1:153" x14ac:dyDescent="0.2">
      <c r="A55" s="158">
        <f t="shared" si="20"/>
        <v>41211</v>
      </c>
      <c r="B55" s="2">
        <f t="shared" si="0"/>
        <v>335957.15325352462</v>
      </c>
      <c r="C55" s="2">
        <f t="shared" si="21"/>
        <v>333169.55663314997</v>
      </c>
      <c r="D55" s="2">
        <f>SUM(Y55:Y$344)</f>
        <v>13449.105969330001</v>
      </c>
      <c r="E55" s="73">
        <f t="shared" si="1"/>
        <v>319720.45066381997</v>
      </c>
      <c r="F55" s="88">
        <f t="shared" si="46"/>
        <v>3512.04</v>
      </c>
      <c r="G55" s="3">
        <f>IF(AND(N55=1,N54&gt;1),VLOOKUP(A54,[1]Plan1!$BK$81:$BM$259,3),G54)</f>
        <v>3532.06</v>
      </c>
      <c r="H55" s="11">
        <f t="shared" si="47"/>
        <v>41137</v>
      </c>
      <c r="I55" s="11">
        <f t="shared" si="48"/>
        <v>41168</v>
      </c>
      <c r="J55" s="12">
        <f t="shared" si="2"/>
        <v>5.7003906561428064E-3</v>
      </c>
      <c r="K55" s="11">
        <f t="shared" si="23"/>
        <v>41227</v>
      </c>
      <c r="L55" s="11">
        <f t="shared" si="3"/>
        <v>41227</v>
      </c>
      <c r="M55" s="1">
        <f t="shared" si="42"/>
        <v>21</v>
      </c>
      <c r="N55" s="1">
        <f t="shared" si="4"/>
        <v>10</v>
      </c>
      <c r="O55" s="2">
        <f t="shared" si="5"/>
        <v>1.00271043</v>
      </c>
      <c r="P55" s="13">
        <f t="shared" si="49"/>
        <v>1.0040998299999999</v>
      </c>
      <c r="Q55" s="13">
        <f t="shared" si="43"/>
        <v>1.0040998299999999</v>
      </c>
      <c r="R55" s="2">
        <f t="shared" si="45"/>
        <v>1.0068213699999999</v>
      </c>
      <c r="S55" s="2">
        <f t="shared" si="26"/>
        <v>1</v>
      </c>
      <c r="T55" s="2">
        <f t="shared" si="7"/>
        <v>333169.55663314997</v>
      </c>
      <c r="U55" s="2">
        <f t="shared" si="8"/>
        <v>0</v>
      </c>
      <c r="V55" s="2">
        <f t="shared" si="9"/>
        <v>2180.9314905446417</v>
      </c>
      <c r="W55" s="2">
        <f t="shared" si="10"/>
        <v>335350.48812369461</v>
      </c>
      <c r="X55" s="17">
        <f t="shared" si="11"/>
        <v>0</v>
      </c>
      <c r="Y55" s="2">
        <f t="shared" si="12"/>
        <v>0</v>
      </c>
      <c r="Z55" s="72">
        <f t="shared" si="13"/>
        <v>0</v>
      </c>
      <c r="AA55" s="2">
        <f t="shared" si="14"/>
        <v>0</v>
      </c>
      <c r="AB55" s="12">
        <f t="shared" si="27"/>
        <v>4.6600000000000003E-2</v>
      </c>
      <c r="AC55" s="17">
        <f t="shared" si="15"/>
        <v>10</v>
      </c>
      <c r="AD55" s="17">
        <v>252</v>
      </c>
      <c r="AE55" s="13">
        <f t="shared" si="44"/>
        <v>1.0018090479999999</v>
      </c>
      <c r="AF55" s="2">
        <f t="shared" si="17"/>
        <v>602.71972008</v>
      </c>
      <c r="AG55" s="2">
        <f t="shared" si="18"/>
        <v>606.66512982999996</v>
      </c>
      <c r="AH55" s="3">
        <f t="shared" si="19"/>
        <v>0</v>
      </c>
      <c r="AI55" s="4" t="str">
        <f t="shared" si="28"/>
        <v>A+J=</v>
      </c>
      <c r="AJ55" s="11">
        <f t="shared" si="29"/>
        <v>41227</v>
      </c>
      <c r="AK55" s="11"/>
      <c r="AL55" s="4" t="str">
        <f t="shared" si="30"/>
        <v>segunda-feira</v>
      </c>
      <c r="AM55" s="21">
        <f t="shared" si="41"/>
        <v>44</v>
      </c>
      <c r="AN55" s="22">
        <f t="shared" si="31"/>
        <v>42506</v>
      </c>
      <c r="AO55" s="23">
        <f t="shared" si="32"/>
        <v>271930.80022409995</v>
      </c>
      <c r="AP55" s="26">
        <f t="shared" si="33"/>
        <v>21</v>
      </c>
      <c r="AQ55" s="25">
        <f t="shared" si="34"/>
        <v>1039.9367667399999</v>
      </c>
      <c r="AR55" s="23">
        <f t="shared" si="35"/>
        <v>1536.7069014900001</v>
      </c>
      <c r="AS55" s="31">
        <f t="shared" si="36"/>
        <v>5.6193399999999996E-3</v>
      </c>
      <c r="AT55" s="25">
        <f t="shared" si="37"/>
        <v>2576.64366823</v>
      </c>
      <c r="AU55" s="21">
        <f t="shared" si="38"/>
        <v>44</v>
      </c>
      <c r="AV55" s="22">
        <f t="shared" si="39"/>
        <v>42535</v>
      </c>
      <c r="AW55" s="22">
        <f t="shared" si="40"/>
        <v>42508</v>
      </c>
      <c r="AX55" s="1"/>
      <c r="AY55" s="26">
        <v>46</v>
      </c>
      <c r="AZ55" s="22">
        <v>42565</v>
      </c>
      <c r="BA55" s="30">
        <v>5.5469400000000002E-3</v>
      </c>
      <c r="BB55" s="28"/>
    </row>
    <row r="56" spans="1:153" x14ac:dyDescent="0.2">
      <c r="A56" s="158">
        <f t="shared" si="20"/>
        <v>41212</v>
      </c>
      <c r="B56" s="2">
        <f t="shared" si="0"/>
        <v>336105.19308987301</v>
      </c>
      <c r="C56" s="2">
        <f t="shared" si="21"/>
        <v>333169.55663314997</v>
      </c>
      <c r="D56" s="2">
        <f>SUM(Y56:Y$344)</f>
        <v>13449.105969330001</v>
      </c>
      <c r="E56" s="73">
        <f t="shared" si="1"/>
        <v>319720.45066381997</v>
      </c>
      <c r="F56" s="88">
        <f t="shared" si="46"/>
        <v>3512.04</v>
      </c>
      <c r="G56" s="3">
        <f>IF(AND(N56=1,N55&gt;1),VLOOKUP(A55,[1]Plan1!$BK$81:$BM$259,3),G55)</f>
        <v>3532.06</v>
      </c>
      <c r="H56" s="11">
        <f t="shared" si="47"/>
        <v>41137</v>
      </c>
      <c r="I56" s="11">
        <f t="shared" si="48"/>
        <v>41168</v>
      </c>
      <c r="J56" s="12">
        <f t="shared" si="2"/>
        <v>5.7003906561428064E-3</v>
      </c>
      <c r="K56" s="11">
        <f t="shared" si="23"/>
        <v>41227</v>
      </c>
      <c r="L56" s="11">
        <f t="shared" si="3"/>
        <v>41227</v>
      </c>
      <c r="M56" s="1">
        <f t="shared" si="42"/>
        <v>21</v>
      </c>
      <c r="N56" s="1">
        <f t="shared" si="4"/>
        <v>11</v>
      </c>
      <c r="O56" s="2">
        <f t="shared" si="5"/>
        <v>1.0029818699999999</v>
      </c>
      <c r="P56" s="13">
        <f t="shared" si="49"/>
        <v>1.0040998299999999</v>
      </c>
      <c r="Q56" s="13">
        <f t="shared" si="43"/>
        <v>1.0040998299999999</v>
      </c>
      <c r="R56" s="2">
        <f t="shared" si="45"/>
        <v>1.00709392</v>
      </c>
      <c r="S56" s="2">
        <f t="shared" si="26"/>
        <v>1</v>
      </c>
      <c r="T56" s="2">
        <f t="shared" si="7"/>
        <v>333169.55663314997</v>
      </c>
      <c r="U56" s="2">
        <f t="shared" si="8"/>
        <v>0</v>
      </c>
      <c r="V56" s="2">
        <f t="shared" si="9"/>
        <v>2268.0712993730781</v>
      </c>
      <c r="W56" s="2">
        <f t="shared" si="10"/>
        <v>335437.62793252303</v>
      </c>
      <c r="X56" s="17">
        <f t="shared" si="11"/>
        <v>0</v>
      </c>
      <c r="Y56" s="2">
        <f t="shared" si="12"/>
        <v>0</v>
      </c>
      <c r="Z56" s="72">
        <f t="shared" si="13"/>
        <v>0</v>
      </c>
      <c r="AA56" s="2">
        <f t="shared" si="14"/>
        <v>0</v>
      </c>
      <c r="AB56" s="12">
        <f t="shared" si="27"/>
        <v>4.6600000000000003E-2</v>
      </c>
      <c r="AC56" s="17">
        <f t="shared" si="15"/>
        <v>11</v>
      </c>
      <c r="AD56" s="17">
        <v>252</v>
      </c>
      <c r="AE56" s="13">
        <f t="shared" si="44"/>
        <v>1.001990132</v>
      </c>
      <c r="AF56" s="2">
        <f t="shared" si="17"/>
        <v>663.05139608000002</v>
      </c>
      <c r="AG56" s="2">
        <f t="shared" si="18"/>
        <v>667.56515735000005</v>
      </c>
      <c r="AH56" s="3">
        <f t="shared" si="19"/>
        <v>0</v>
      </c>
      <c r="AI56" s="4" t="str">
        <f t="shared" si="28"/>
        <v>A+J=</v>
      </c>
      <c r="AJ56" s="11">
        <f t="shared" si="29"/>
        <v>41227</v>
      </c>
      <c r="AK56" s="11"/>
      <c r="AL56" s="4" t="str">
        <f t="shared" si="30"/>
        <v>terça-feira</v>
      </c>
      <c r="AM56" s="21">
        <f t="shared" si="41"/>
        <v>45</v>
      </c>
      <c r="AN56" s="22">
        <f t="shared" si="31"/>
        <v>42535</v>
      </c>
      <c r="AO56" s="23">
        <f t="shared" si="32"/>
        <v>270338.91731958993</v>
      </c>
      <c r="AP56" s="26">
        <f t="shared" si="33"/>
        <v>20</v>
      </c>
      <c r="AQ56" s="25">
        <f t="shared" si="34"/>
        <v>984.76149813999996</v>
      </c>
      <c r="AR56" s="23">
        <f t="shared" si="35"/>
        <v>1591.8829045099999</v>
      </c>
      <c r="AS56" s="31">
        <f t="shared" si="36"/>
        <v>5.8539999999999998E-3</v>
      </c>
      <c r="AT56" s="25">
        <f t="shared" si="37"/>
        <v>2576.6444026499998</v>
      </c>
      <c r="AU56" s="21">
        <f t="shared" si="38"/>
        <v>45</v>
      </c>
      <c r="AV56" s="22">
        <f t="shared" si="39"/>
        <v>42565</v>
      </c>
      <c r="AW56" s="22">
        <f t="shared" si="40"/>
        <v>42537</v>
      </c>
      <c r="AX56" s="1"/>
      <c r="AY56" s="26">
        <v>47</v>
      </c>
      <c r="AZ56" s="22">
        <v>42597</v>
      </c>
      <c r="BA56" s="30">
        <v>5.6001000000000002E-3</v>
      </c>
      <c r="BB56" s="28"/>
    </row>
    <row r="57" spans="1:153" x14ac:dyDescent="0.2">
      <c r="A57" s="158">
        <f t="shared" si="20"/>
        <v>41213</v>
      </c>
      <c r="B57" s="2">
        <f t="shared" si="0"/>
        <v>336253.30152647756</v>
      </c>
      <c r="C57" s="2">
        <f t="shared" si="21"/>
        <v>333169.55663314997</v>
      </c>
      <c r="D57" s="2">
        <f>SUM(Y57:Y$344)</f>
        <v>13449.105969330001</v>
      </c>
      <c r="E57" s="73">
        <f t="shared" si="1"/>
        <v>319720.45066381997</v>
      </c>
      <c r="F57" s="88">
        <f t="shared" si="46"/>
        <v>3512.04</v>
      </c>
      <c r="G57" s="3">
        <f>IF(AND(N57=1,N56&gt;1),VLOOKUP(A56,[1]Plan1!$BK$81:$BM$259,3),G56)</f>
        <v>3532.06</v>
      </c>
      <c r="H57" s="11">
        <f t="shared" si="47"/>
        <v>41137</v>
      </c>
      <c r="I57" s="11">
        <f t="shared" si="48"/>
        <v>41168</v>
      </c>
      <c r="J57" s="12">
        <f t="shared" si="2"/>
        <v>5.7003906561428064E-3</v>
      </c>
      <c r="K57" s="11">
        <f t="shared" si="23"/>
        <v>41227</v>
      </c>
      <c r="L57" s="11">
        <f t="shared" si="3"/>
        <v>41227</v>
      </c>
      <c r="M57" s="1">
        <f t="shared" si="42"/>
        <v>21</v>
      </c>
      <c r="N57" s="1">
        <f t="shared" si="4"/>
        <v>12</v>
      </c>
      <c r="O57" s="2">
        <f t="shared" si="5"/>
        <v>1.00325339</v>
      </c>
      <c r="P57" s="13">
        <f t="shared" si="49"/>
        <v>1.0040998299999999</v>
      </c>
      <c r="Q57" s="13">
        <f t="shared" si="43"/>
        <v>1.0040998299999999</v>
      </c>
      <c r="R57" s="2">
        <f t="shared" si="45"/>
        <v>1.00736655</v>
      </c>
      <c r="S57" s="2">
        <f t="shared" si="26"/>
        <v>1</v>
      </c>
      <c r="T57" s="2">
        <f t="shared" si="7"/>
        <v>333169.55663314997</v>
      </c>
      <c r="U57" s="2">
        <f t="shared" si="8"/>
        <v>0</v>
      </c>
      <c r="V57" s="2">
        <f t="shared" si="9"/>
        <v>2355.236685837554</v>
      </c>
      <c r="W57" s="2">
        <f t="shared" si="10"/>
        <v>335524.79331898753</v>
      </c>
      <c r="X57" s="17">
        <f t="shared" si="11"/>
        <v>0</v>
      </c>
      <c r="Y57" s="2">
        <f t="shared" si="12"/>
        <v>0</v>
      </c>
      <c r="Z57" s="72">
        <f t="shared" si="13"/>
        <v>0</v>
      </c>
      <c r="AA57" s="2">
        <f t="shared" si="14"/>
        <v>0</v>
      </c>
      <c r="AB57" s="12">
        <f t="shared" si="27"/>
        <v>4.6600000000000003E-2</v>
      </c>
      <c r="AC57" s="17">
        <f t="shared" si="15"/>
        <v>12</v>
      </c>
      <c r="AD57" s="17">
        <v>252</v>
      </c>
      <c r="AE57" s="13">
        <f t="shared" si="44"/>
        <v>1.00217125</v>
      </c>
      <c r="AF57" s="2">
        <f t="shared" si="17"/>
        <v>723.39439983</v>
      </c>
      <c r="AG57" s="2">
        <f t="shared" si="18"/>
        <v>728.50820749000002</v>
      </c>
      <c r="AH57" s="3">
        <f t="shared" si="19"/>
        <v>0</v>
      </c>
      <c r="AI57" s="4" t="str">
        <f t="shared" si="28"/>
        <v>A+J=</v>
      </c>
      <c r="AJ57" s="11">
        <f t="shared" si="29"/>
        <v>41227</v>
      </c>
      <c r="AK57" s="11"/>
      <c r="AL57" s="4" t="str">
        <f t="shared" si="30"/>
        <v>quinta-feira</v>
      </c>
      <c r="AM57" s="21">
        <f t="shared" si="41"/>
        <v>46</v>
      </c>
      <c r="AN57" s="22">
        <f t="shared" si="31"/>
        <v>42565</v>
      </c>
      <c r="AO57" s="23">
        <f t="shared" si="32"/>
        <v>268839.36356555991</v>
      </c>
      <c r="AP57" s="26">
        <f t="shared" si="33"/>
        <v>22</v>
      </c>
      <c r="AQ57" s="25">
        <f t="shared" si="34"/>
        <v>1077.09107285</v>
      </c>
      <c r="AR57" s="23">
        <f t="shared" si="35"/>
        <v>1499.5537540299999</v>
      </c>
      <c r="AS57" s="31">
        <f t="shared" si="36"/>
        <v>5.5469400000000002E-3</v>
      </c>
      <c r="AT57" s="25">
        <f t="shared" si="37"/>
        <v>2576.64482688</v>
      </c>
      <c r="AU57" s="21">
        <f t="shared" si="38"/>
        <v>46</v>
      </c>
      <c r="AV57" s="22">
        <f t="shared" si="39"/>
        <v>42597</v>
      </c>
      <c r="AW57" s="22">
        <f t="shared" si="40"/>
        <v>42569</v>
      </c>
      <c r="AX57" s="1"/>
      <c r="AY57" s="26">
        <v>48</v>
      </c>
      <c r="AZ57" s="22">
        <v>42627</v>
      </c>
      <c r="BA57" s="30">
        <v>5.8355200000000003E-3</v>
      </c>
      <c r="BB57" s="28"/>
    </row>
    <row r="58" spans="1:153" x14ac:dyDescent="0.2">
      <c r="A58" s="158">
        <f t="shared" si="20"/>
        <v>41214</v>
      </c>
      <c r="B58" s="2">
        <f t="shared" si="0"/>
        <v>336401.4811196326</v>
      </c>
      <c r="C58" s="2">
        <f t="shared" si="21"/>
        <v>333169.55663314997</v>
      </c>
      <c r="D58" s="2">
        <f>SUM(Y58:Y$344)</f>
        <v>13449.105969330001</v>
      </c>
      <c r="E58" s="73">
        <f t="shared" si="1"/>
        <v>319720.45066381997</v>
      </c>
      <c r="F58" s="88">
        <f t="shared" si="46"/>
        <v>3512.04</v>
      </c>
      <c r="G58" s="3">
        <f>IF(AND(N58=1,N57&gt;1),VLOOKUP(A57,[1]Plan1!$BK$81:$BM$259,3),G57)</f>
        <v>3532.06</v>
      </c>
      <c r="H58" s="11">
        <f t="shared" si="47"/>
        <v>41137</v>
      </c>
      <c r="I58" s="11">
        <f t="shared" si="48"/>
        <v>41168</v>
      </c>
      <c r="J58" s="12">
        <f t="shared" si="2"/>
        <v>5.7003906561428064E-3</v>
      </c>
      <c r="K58" s="11">
        <f t="shared" si="23"/>
        <v>41227</v>
      </c>
      <c r="L58" s="11">
        <f t="shared" si="3"/>
        <v>41227</v>
      </c>
      <c r="M58" s="1">
        <f t="shared" si="42"/>
        <v>21</v>
      </c>
      <c r="N58" s="1">
        <f t="shared" si="4"/>
        <v>13</v>
      </c>
      <c r="O58" s="2">
        <f t="shared" si="5"/>
        <v>1.0035249900000001</v>
      </c>
      <c r="P58" s="13">
        <f t="shared" si="49"/>
        <v>1.0040998299999999</v>
      </c>
      <c r="Q58" s="13">
        <f t="shared" si="43"/>
        <v>1.0040998299999999</v>
      </c>
      <c r="R58" s="2">
        <f t="shared" si="45"/>
        <v>1.0076392700000001</v>
      </c>
      <c r="S58" s="2">
        <f t="shared" si="26"/>
        <v>1</v>
      </c>
      <c r="T58" s="2">
        <f t="shared" si="7"/>
        <v>333169.55663314997</v>
      </c>
      <c r="U58" s="2">
        <f t="shared" si="8"/>
        <v>0</v>
      </c>
      <c r="V58" s="2">
        <f t="shared" si="9"/>
        <v>2442.4308471426275</v>
      </c>
      <c r="W58" s="2">
        <f t="shared" si="10"/>
        <v>335611.98748029262</v>
      </c>
      <c r="X58" s="17">
        <f t="shared" si="11"/>
        <v>0</v>
      </c>
      <c r="Y58" s="2">
        <f t="shared" si="12"/>
        <v>0</v>
      </c>
      <c r="Z58" s="72">
        <f t="shared" si="13"/>
        <v>0</v>
      </c>
      <c r="AA58" s="2">
        <f t="shared" si="14"/>
        <v>0</v>
      </c>
      <c r="AB58" s="12">
        <f t="shared" si="27"/>
        <v>4.6600000000000003E-2</v>
      </c>
      <c r="AC58" s="17">
        <f t="shared" si="15"/>
        <v>13</v>
      </c>
      <c r="AD58" s="17">
        <v>252</v>
      </c>
      <c r="AE58" s="13">
        <f t="shared" si="44"/>
        <v>1.0023523999999999</v>
      </c>
      <c r="AF58" s="2">
        <f t="shared" si="17"/>
        <v>783.74806502000001</v>
      </c>
      <c r="AG58" s="2">
        <f t="shared" si="18"/>
        <v>789.49363933999996</v>
      </c>
      <c r="AH58" s="3">
        <f t="shared" si="19"/>
        <v>0</v>
      </c>
      <c r="AI58" s="4" t="str">
        <f t="shared" si="28"/>
        <v>A+J=</v>
      </c>
      <c r="AJ58" s="11">
        <f t="shared" si="29"/>
        <v>41227</v>
      </c>
      <c r="AK58" s="11"/>
      <c r="AL58" s="4" t="str">
        <f t="shared" si="30"/>
        <v>segunda-feira</v>
      </c>
      <c r="AM58" s="21">
        <f t="shared" si="41"/>
        <v>47</v>
      </c>
      <c r="AN58" s="22">
        <f t="shared" si="31"/>
        <v>42597</v>
      </c>
      <c r="AO58" s="23">
        <f t="shared" si="32"/>
        <v>267333.83624565991</v>
      </c>
      <c r="AP58" s="26">
        <f t="shared" si="33"/>
        <v>22</v>
      </c>
      <c r="AQ58" s="25">
        <f t="shared" si="34"/>
        <v>1071.1165133</v>
      </c>
      <c r="AR58" s="23">
        <f t="shared" si="35"/>
        <v>1505.5273199000001</v>
      </c>
      <c r="AS58" s="31">
        <f t="shared" si="36"/>
        <v>5.6001000000000002E-3</v>
      </c>
      <c r="AT58" s="25">
        <f t="shared" si="37"/>
        <v>2576.6438331999998</v>
      </c>
      <c r="AU58" s="21">
        <f t="shared" si="38"/>
        <v>47</v>
      </c>
      <c r="AV58" s="22">
        <f t="shared" si="39"/>
        <v>42627</v>
      </c>
      <c r="AW58" s="22">
        <f t="shared" si="40"/>
        <v>42599</v>
      </c>
      <c r="AX58" s="1"/>
      <c r="AY58" s="26">
        <v>49</v>
      </c>
      <c r="AZ58" s="22">
        <v>42657</v>
      </c>
      <c r="BA58" s="30">
        <v>5.8920999999999999E-3</v>
      </c>
      <c r="BB58" s="28"/>
    </row>
    <row r="59" spans="1:153" x14ac:dyDescent="0.2">
      <c r="A59" s="158">
        <f t="shared" si="20"/>
        <v>41215</v>
      </c>
      <c r="B59" s="2">
        <f t="shared" si="0"/>
        <v>336549.71940784011</v>
      </c>
      <c r="C59" s="2">
        <f t="shared" si="21"/>
        <v>333169.55663314997</v>
      </c>
      <c r="D59" s="2">
        <f>SUM(Y59:Y$344)</f>
        <v>13449.105969330001</v>
      </c>
      <c r="E59" s="73">
        <f t="shared" si="1"/>
        <v>319720.45066381997</v>
      </c>
      <c r="F59" s="88">
        <f t="shared" si="46"/>
        <v>3512.04</v>
      </c>
      <c r="G59" s="3">
        <f>IF(AND(N59=1,N58&gt;1),VLOOKUP(A58,[1]Plan1!$BK$81:$BM$259,3),G58)</f>
        <v>3532.06</v>
      </c>
      <c r="H59" s="11">
        <f t="shared" si="47"/>
        <v>41137</v>
      </c>
      <c r="I59" s="11">
        <f t="shared" si="48"/>
        <v>41168</v>
      </c>
      <c r="J59" s="12">
        <f t="shared" si="2"/>
        <v>5.7003906561428064E-3</v>
      </c>
      <c r="K59" s="11">
        <f t="shared" si="23"/>
        <v>41227</v>
      </c>
      <c r="L59" s="11">
        <f t="shared" si="3"/>
        <v>41227</v>
      </c>
      <c r="M59" s="1">
        <f t="shared" si="42"/>
        <v>21</v>
      </c>
      <c r="N59" s="1">
        <f t="shared" si="4"/>
        <v>14</v>
      </c>
      <c r="O59" s="2">
        <f t="shared" si="5"/>
        <v>1.00379665</v>
      </c>
      <c r="P59" s="13">
        <f t="shared" si="49"/>
        <v>1.0040998299999999</v>
      </c>
      <c r="Q59" s="13">
        <f t="shared" si="43"/>
        <v>1.0040998299999999</v>
      </c>
      <c r="R59" s="2">
        <f t="shared" si="45"/>
        <v>1.0079120399999999</v>
      </c>
      <c r="S59" s="2">
        <f t="shared" si="26"/>
        <v>1</v>
      </c>
      <c r="T59" s="2">
        <f t="shared" si="7"/>
        <v>333169.55663314997</v>
      </c>
      <c r="U59" s="2">
        <f t="shared" si="8"/>
        <v>0</v>
      </c>
      <c r="V59" s="2">
        <f t="shared" si="9"/>
        <v>2529.6409944701377</v>
      </c>
      <c r="W59" s="2">
        <f t="shared" si="10"/>
        <v>335699.19762762013</v>
      </c>
      <c r="X59" s="17">
        <f t="shared" si="11"/>
        <v>0</v>
      </c>
      <c r="Y59" s="2">
        <f t="shared" si="12"/>
        <v>0</v>
      </c>
      <c r="Z59" s="72">
        <f t="shared" si="13"/>
        <v>0</v>
      </c>
      <c r="AA59" s="2">
        <f t="shared" si="14"/>
        <v>0</v>
      </c>
      <c r="AB59" s="12">
        <f t="shared" si="27"/>
        <v>4.6600000000000003E-2</v>
      </c>
      <c r="AC59" s="17">
        <f t="shared" si="15"/>
        <v>14</v>
      </c>
      <c r="AD59" s="17">
        <v>252</v>
      </c>
      <c r="AE59" s="13">
        <f t="shared" si="44"/>
        <v>1.002533583</v>
      </c>
      <c r="AF59" s="2">
        <f t="shared" si="17"/>
        <v>844.11272480000002</v>
      </c>
      <c r="AG59" s="2">
        <f t="shared" si="18"/>
        <v>850.52178021999998</v>
      </c>
      <c r="AH59" s="3">
        <f t="shared" si="19"/>
        <v>0</v>
      </c>
      <c r="AI59" s="4" t="str">
        <f t="shared" si="28"/>
        <v>A+J=</v>
      </c>
      <c r="AJ59" s="11">
        <f t="shared" si="29"/>
        <v>41227</v>
      </c>
      <c r="AK59" s="18"/>
      <c r="AL59" s="4" t="str">
        <f t="shared" si="30"/>
        <v>quarta-feira</v>
      </c>
      <c r="AM59" s="21">
        <f t="shared" si="41"/>
        <v>48</v>
      </c>
      <c r="AN59" s="22">
        <f t="shared" si="31"/>
        <v>42627</v>
      </c>
      <c r="AO59" s="23">
        <f t="shared" si="32"/>
        <v>265773.80429757992</v>
      </c>
      <c r="AP59" s="26">
        <f t="shared" si="33"/>
        <v>21</v>
      </c>
      <c r="AQ59" s="25">
        <f t="shared" si="34"/>
        <v>1016.61176579</v>
      </c>
      <c r="AR59" s="23">
        <f t="shared" si="35"/>
        <v>1560.0319480799999</v>
      </c>
      <c r="AS59" s="31">
        <f t="shared" si="36"/>
        <v>5.8355200000000003E-3</v>
      </c>
      <c r="AT59" s="25">
        <f t="shared" si="37"/>
        <v>2576.6437138699998</v>
      </c>
      <c r="AU59" s="21">
        <f t="shared" si="38"/>
        <v>48</v>
      </c>
      <c r="AV59" s="22">
        <f t="shared" si="39"/>
        <v>42657</v>
      </c>
      <c r="AW59" s="22">
        <f t="shared" si="40"/>
        <v>42629</v>
      </c>
      <c r="AX59" s="38"/>
      <c r="AY59" s="26">
        <v>50</v>
      </c>
      <c r="AZ59" s="22">
        <v>42688</v>
      </c>
      <c r="BA59" s="30">
        <v>6.1309700000000003E-3</v>
      </c>
      <c r="BB59" s="2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</row>
    <row r="60" spans="1:153" x14ac:dyDescent="0.2">
      <c r="A60" s="158">
        <f t="shared" si="20"/>
        <v>41216</v>
      </c>
      <c r="B60" s="2">
        <f t="shared" si="0"/>
        <v>336549.71940784011</v>
      </c>
      <c r="C60" s="2">
        <f t="shared" si="21"/>
        <v>333169.55663314997</v>
      </c>
      <c r="D60" s="2">
        <f>SUM(Y60:Y$344)</f>
        <v>13449.105969330001</v>
      </c>
      <c r="E60" s="73">
        <f t="shared" si="1"/>
        <v>319720.45066381997</v>
      </c>
      <c r="F60" s="88">
        <f t="shared" si="46"/>
        <v>3512.04</v>
      </c>
      <c r="G60" s="3">
        <f>IF(AND(N60=1,N59&gt;1),VLOOKUP(A59,[1]Plan1!$BK$81:$BM$259,3),G59)</f>
        <v>3532.06</v>
      </c>
      <c r="H60" s="11">
        <f t="shared" si="47"/>
        <v>41137</v>
      </c>
      <c r="I60" s="11">
        <f t="shared" si="48"/>
        <v>41168</v>
      </c>
      <c r="J60" s="12">
        <f t="shared" si="2"/>
        <v>5.7003906561428064E-3</v>
      </c>
      <c r="K60" s="11">
        <f t="shared" si="23"/>
        <v>41227</v>
      </c>
      <c r="L60" s="11">
        <f t="shared" si="3"/>
        <v>41227</v>
      </c>
      <c r="M60" s="1">
        <f t="shared" si="42"/>
        <v>21</v>
      </c>
      <c r="N60" s="1">
        <f t="shared" si="4"/>
        <v>14</v>
      </c>
      <c r="O60" s="2">
        <f t="shared" si="5"/>
        <v>1.00379665</v>
      </c>
      <c r="P60" s="13">
        <f t="shared" si="49"/>
        <v>1.0040998299999999</v>
      </c>
      <c r="Q60" s="13">
        <f t="shared" si="43"/>
        <v>1.0040998299999999</v>
      </c>
      <c r="R60" s="2">
        <f t="shared" si="45"/>
        <v>1.0079120399999999</v>
      </c>
      <c r="S60" s="2">
        <f t="shared" si="26"/>
        <v>1</v>
      </c>
      <c r="T60" s="2">
        <f t="shared" si="7"/>
        <v>333169.55663314997</v>
      </c>
      <c r="U60" s="2">
        <f t="shared" si="8"/>
        <v>0</v>
      </c>
      <c r="V60" s="2">
        <f t="shared" si="9"/>
        <v>2529.6409944701377</v>
      </c>
      <c r="W60" s="2">
        <f t="shared" si="10"/>
        <v>335699.19762762013</v>
      </c>
      <c r="X60" s="17">
        <f t="shared" si="11"/>
        <v>0</v>
      </c>
      <c r="Y60" s="2">
        <f t="shared" si="12"/>
        <v>0</v>
      </c>
      <c r="Z60" s="72">
        <f t="shared" si="13"/>
        <v>0</v>
      </c>
      <c r="AA60" s="2">
        <f t="shared" si="14"/>
        <v>0</v>
      </c>
      <c r="AB60" s="12">
        <f t="shared" si="27"/>
        <v>4.6600000000000003E-2</v>
      </c>
      <c r="AC60" s="17">
        <f t="shared" si="15"/>
        <v>14</v>
      </c>
      <c r="AD60" s="17">
        <v>252</v>
      </c>
      <c r="AE60" s="13">
        <f t="shared" si="44"/>
        <v>1.002533583</v>
      </c>
      <c r="AF60" s="2">
        <f t="shared" si="17"/>
        <v>844.11272480000002</v>
      </c>
      <c r="AG60" s="2">
        <f t="shared" si="18"/>
        <v>850.52178021999998</v>
      </c>
      <c r="AH60" s="3">
        <f t="shared" si="19"/>
        <v>0</v>
      </c>
      <c r="AI60" s="4" t="str">
        <f t="shared" si="28"/>
        <v>A+J=</v>
      </c>
      <c r="AJ60" s="11">
        <f t="shared" si="29"/>
        <v>41227</v>
      </c>
      <c r="AK60" s="11"/>
      <c r="AL60" s="4" t="str">
        <f t="shared" si="30"/>
        <v>sexta-feira</v>
      </c>
      <c r="AM60" s="21">
        <f t="shared" si="41"/>
        <v>49</v>
      </c>
      <c r="AN60" s="22">
        <f t="shared" si="31"/>
        <v>42657</v>
      </c>
      <c r="AO60" s="23">
        <f t="shared" si="32"/>
        <v>264207.8384652799</v>
      </c>
      <c r="AP60" s="26">
        <f t="shared" si="33"/>
        <v>21</v>
      </c>
      <c r="AQ60" s="25">
        <f t="shared" si="34"/>
        <v>1010.6793075</v>
      </c>
      <c r="AR60" s="23">
        <f t="shared" si="35"/>
        <v>1565.9658323000001</v>
      </c>
      <c r="AS60" s="31">
        <f t="shared" si="36"/>
        <v>5.8920999999999999E-3</v>
      </c>
      <c r="AT60" s="25">
        <f t="shared" si="37"/>
        <v>2576.6451397999999</v>
      </c>
      <c r="AU60" s="21">
        <f t="shared" si="38"/>
        <v>49</v>
      </c>
      <c r="AV60" s="22">
        <f t="shared" si="39"/>
        <v>42688</v>
      </c>
      <c r="AW60" s="22">
        <f t="shared" si="40"/>
        <v>42661</v>
      </c>
      <c r="AX60" s="1"/>
      <c r="AY60" s="26">
        <v>51</v>
      </c>
      <c r="AZ60" s="22">
        <v>42718</v>
      </c>
      <c r="BA60" s="30">
        <v>6.0097199999999996E-3</v>
      </c>
      <c r="BB60" s="28"/>
    </row>
    <row r="61" spans="1:153" x14ac:dyDescent="0.2">
      <c r="A61" s="158">
        <f t="shared" si="20"/>
        <v>41217</v>
      </c>
      <c r="B61" s="2">
        <f t="shared" si="0"/>
        <v>336549.71940784011</v>
      </c>
      <c r="C61" s="2">
        <f t="shared" si="21"/>
        <v>333169.55663314997</v>
      </c>
      <c r="D61" s="2">
        <f>SUM(Y61:Y$344)</f>
        <v>13449.105969330001</v>
      </c>
      <c r="E61" s="73">
        <f t="shared" si="1"/>
        <v>319720.45066381997</v>
      </c>
      <c r="F61" s="88">
        <f t="shared" si="46"/>
        <v>3512.04</v>
      </c>
      <c r="G61" s="3">
        <f>IF(AND(N61=1,N60&gt;1),VLOOKUP(A60,[1]Plan1!$BK$81:$BM$259,3),G60)</f>
        <v>3532.06</v>
      </c>
      <c r="H61" s="11">
        <f t="shared" si="47"/>
        <v>41137</v>
      </c>
      <c r="I61" s="11">
        <f t="shared" si="48"/>
        <v>41168</v>
      </c>
      <c r="J61" s="12">
        <f t="shared" si="2"/>
        <v>5.7003906561428064E-3</v>
      </c>
      <c r="K61" s="11">
        <f t="shared" si="23"/>
        <v>41227</v>
      </c>
      <c r="L61" s="11">
        <f t="shared" si="3"/>
        <v>41227</v>
      </c>
      <c r="M61" s="1">
        <f t="shared" si="42"/>
        <v>21</v>
      </c>
      <c r="N61" s="1">
        <f t="shared" si="4"/>
        <v>14</v>
      </c>
      <c r="O61" s="2">
        <f t="shared" si="5"/>
        <v>1.00379665</v>
      </c>
      <c r="P61" s="13">
        <f t="shared" si="49"/>
        <v>1.0040998299999999</v>
      </c>
      <c r="Q61" s="13">
        <f t="shared" si="43"/>
        <v>1.0040998299999999</v>
      </c>
      <c r="R61" s="2">
        <f t="shared" si="45"/>
        <v>1.0079120399999999</v>
      </c>
      <c r="S61" s="2">
        <f t="shared" si="26"/>
        <v>1</v>
      </c>
      <c r="T61" s="2">
        <f t="shared" si="7"/>
        <v>333169.55663314997</v>
      </c>
      <c r="U61" s="2">
        <f t="shared" si="8"/>
        <v>0</v>
      </c>
      <c r="V61" s="2">
        <f t="shared" si="9"/>
        <v>2529.6409944701377</v>
      </c>
      <c r="W61" s="2">
        <f t="shared" si="10"/>
        <v>335699.19762762013</v>
      </c>
      <c r="X61" s="17">
        <f t="shared" si="11"/>
        <v>0</v>
      </c>
      <c r="Y61" s="2">
        <f t="shared" si="12"/>
        <v>0</v>
      </c>
      <c r="Z61" s="72">
        <f t="shared" si="13"/>
        <v>0</v>
      </c>
      <c r="AA61" s="2">
        <f t="shared" si="14"/>
        <v>0</v>
      </c>
      <c r="AB61" s="12">
        <f t="shared" si="27"/>
        <v>4.6600000000000003E-2</v>
      </c>
      <c r="AC61" s="17">
        <f t="shared" si="15"/>
        <v>14</v>
      </c>
      <c r="AD61" s="17">
        <v>252</v>
      </c>
      <c r="AE61" s="13">
        <f t="shared" si="44"/>
        <v>1.002533583</v>
      </c>
      <c r="AF61" s="2">
        <f t="shared" si="17"/>
        <v>844.11272480000002</v>
      </c>
      <c r="AG61" s="2">
        <f t="shared" si="18"/>
        <v>850.52178021999998</v>
      </c>
      <c r="AH61" s="3">
        <f t="shared" si="19"/>
        <v>0</v>
      </c>
      <c r="AI61" s="4" t="str">
        <f t="shared" si="28"/>
        <v>A+J=</v>
      </c>
      <c r="AJ61" s="11">
        <f t="shared" si="29"/>
        <v>41227</v>
      </c>
      <c r="AK61" s="11"/>
      <c r="AL61" s="4" t="str">
        <f t="shared" si="30"/>
        <v>segunda-feira</v>
      </c>
      <c r="AM61" s="21">
        <f t="shared" si="41"/>
        <v>50</v>
      </c>
      <c r="AN61" s="22">
        <f t="shared" si="31"/>
        <v>42688</v>
      </c>
      <c r="AO61" s="23">
        <f t="shared" si="32"/>
        <v>262587.98813388991</v>
      </c>
      <c r="AP61" s="26">
        <f t="shared" si="33"/>
        <v>20</v>
      </c>
      <c r="AQ61" s="25">
        <f t="shared" si="34"/>
        <v>956.79381155999999</v>
      </c>
      <c r="AR61" s="23">
        <f t="shared" si="35"/>
        <v>1619.8503313900001</v>
      </c>
      <c r="AS61" s="31">
        <f t="shared" si="36"/>
        <v>6.1309700000000003E-3</v>
      </c>
      <c r="AT61" s="25">
        <f t="shared" si="37"/>
        <v>2576.6441429500001</v>
      </c>
      <c r="AU61" s="21">
        <f t="shared" si="38"/>
        <v>50</v>
      </c>
      <c r="AV61" s="22">
        <f t="shared" si="39"/>
        <v>42718</v>
      </c>
      <c r="AW61" s="22">
        <f t="shared" si="40"/>
        <v>42691</v>
      </c>
      <c r="AX61" s="1"/>
      <c r="AY61" s="26">
        <v>52</v>
      </c>
      <c r="AZ61" s="22">
        <v>42751</v>
      </c>
      <c r="BA61" s="30">
        <v>5.7061300000000002E-3</v>
      </c>
      <c r="BB61" s="28"/>
    </row>
    <row r="62" spans="1:153" x14ac:dyDescent="0.2">
      <c r="A62" s="158">
        <f t="shared" si="20"/>
        <v>41218</v>
      </c>
      <c r="B62" s="2">
        <f t="shared" si="0"/>
        <v>336549.71940784011</v>
      </c>
      <c r="C62" s="2">
        <f t="shared" si="21"/>
        <v>333169.55663314997</v>
      </c>
      <c r="D62" s="2">
        <f>SUM(Y62:Y$344)</f>
        <v>13449.105969330001</v>
      </c>
      <c r="E62" s="73">
        <f t="shared" si="1"/>
        <v>319720.45066381997</v>
      </c>
      <c r="F62" s="88">
        <f t="shared" si="46"/>
        <v>3512.04</v>
      </c>
      <c r="G62" s="3">
        <f>IF(AND(N62=1,N61&gt;1),VLOOKUP(A61,[1]Plan1!$BK$81:$BM$259,3),G61)</f>
        <v>3532.06</v>
      </c>
      <c r="H62" s="11">
        <f t="shared" si="47"/>
        <v>41137</v>
      </c>
      <c r="I62" s="11">
        <f t="shared" si="48"/>
        <v>41168</v>
      </c>
      <c r="J62" s="12">
        <f t="shared" si="2"/>
        <v>5.7003906561428064E-3</v>
      </c>
      <c r="K62" s="11">
        <f t="shared" si="23"/>
        <v>41227</v>
      </c>
      <c r="L62" s="11">
        <f t="shared" si="3"/>
        <v>41227</v>
      </c>
      <c r="M62" s="1">
        <f t="shared" si="42"/>
        <v>21</v>
      </c>
      <c r="N62" s="1">
        <f t="shared" si="4"/>
        <v>14</v>
      </c>
      <c r="O62" s="2">
        <f t="shared" si="5"/>
        <v>1.00379665</v>
      </c>
      <c r="P62" s="13">
        <f t="shared" si="49"/>
        <v>1.0040998299999999</v>
      </c>
      <c r="Q62" s="13">
        <f t="shared" si="43"/>
        <v>1.0040998299999999</v>
      </c>
      <c r="R62" s="2">
        <f t="shared" si="45"/>
        <v>1.0079120399999999</v>
      </c>
      <c r="S62" s="2">
        <f t="shared" si="26"/>
        <v>1</v>
      </c>
      <c r="T62" s="2">
        <f t="shared" si="7"/>
        <v>333169.55663314997</v>
      </c>
      <c r="U62" s="2">
        <f t="shared" si="8"/>
        <v>0</v>
      </c>
      <c r="V62" s="2">
        <f t="shared" si="9"/>
        <v>2529.6409944701377</v>
      </c>
      <c r="W62" s="2">
        <f t="shared" si="10"/>
        <v>335699.19762762013</v>
      </c>
      <c r="X62" s="17">
        <f t="shared" si="11"/>
        <v>0</v>
      </c>
      <c r="Y62" s="2">
        <f t="shared" si="12"/>
        <v>0</v>
      </c>
      <c r="Z62" s="72">
        <f t="shared" si="13"/>
        <v>0</v>
      </c>
      <c r="AA62" s="2">
        <f t="shared" si="14"/>
        <v>0</v>
      </c>
      <c r="AB62" s="12">
        <f t="shared" si="27"/>
        <v>4.6600000000000003E-2</v>
      </c>
      <c r="AC62" s="17">
        <f t="shared" si="15"/>
        <v>14</v>
      </c>
      <c r="AD62" s="17">
        <v>252</v>
      </c>
      <c r="AE62" s="13">
        <f t="shared" si="44"/>
        <v>1.002533583</v>
      </c>
      <c r="AF62" s="2">
        <f t="shared" si="17"/>
        <v>844.11272480000002</v>
      </c>
      <c r="AG62" s="2">
        <f t="shared" si="18"/>
        <v>850.52178021999998</v>
      </c>
      <c r="AH62" s="3">
        <f t="shared" si="19"/>
        <v>0</v>
      </c>
      <c r="AI62" s="4" t="str">
        <f t="shared" si="28"/>
        <v>A+J=</v>
      </c>
      <c r="AJ62" s="11">
        <f t="shared" si="29"/>
        <v>41227</v>
      </c>
      <c r="AK62" s="11"/>
      <c r="AL62" s="4" t="str">
        <f t="shared" si="30"/>
        <v>quarta-feira</v>
      </c>
      <c r="AM62" s="21">
        <f t="shared" si="41"/>
        <v>51</v>
      </c>
      <c r="AN62" s="22">
        <f t="shared" si="31"/>
        <v>42718</v>
      </c>
      <c r="AO62" s="23">
        <f t="shared" si="32"/>
        <v>261009.9078498499</v>
      </c>
      <c r="AP62" s="26">
        <f t="shared" si="33"/>
        <v>21</v>
      </c>
      <c r="AQ62" s="25">
        <f t="shared" si="34"/>
        <v>998.56434951000006</v>
      </c>
      <c r="AR62" s="23">
        <f t="shared" si="35"/>
        <v>1578.0802840399999</v>
      </c>
      <c r="AS62" s="31">
        <f t="shared" si="36"/>
        <v>6.0097199999999996E-3</v>
      </c>
      <c r="AT62" s="25">
        <f t="shared" si="37"/>
        <v>2576.64463355</v>
      </c>
      <c r="AU62" s="21">
        <f t="shared" si="38"/>
        <v>51</v>
      </c>
      <c r="AV62" s="22">
        <f t="shared" si="39"/>
        <v>42751</v>
      </c>
      <c r="AW62" s="22">
        <f t="shared" si="40"/>
        <v>42720</v>
      </c>
      <c r="AX62" s="1"/>
      <c r="AY62" s="26">
        <v>53</v>
      </c>
      <c r="AZ62" s="22">
        <v>42780</v>
      </c>
      <c r="BA62" s="30">
        <v>6.1257000000000004E-3</v>
      </c>
      <c r="BB62" s="28"/>
    </row>
    <row r="63" spans="1:153" x14ac:dyDescent="0.2">
      <c r="A63" s="158">
        <f t="shared" si="20"/>
        <v>41219</v>
      </c>
      <c r="B63" s="2">
        <f t="shared" si="0"/>
        <v>336698.02569027373</v>
      </c>
      <c r="C63" s="2">
        <f t="shared" si="21"/>
        <v>333169.55663314997</v>
      </c>
      <c r="D63" s="2">
        <f>SUM(Y63:Y$344)</f>
        <v>13449.105969330001</v>
      </c>
      <c r="E63" s="73">
        <f t="shared" si="1"/>
        <v>319720.45066381997</v>
      </c>
      <c r="F63" s="88">
        <f t="shared" si="46"/>
        <v>3512.04</v>
      </c>
      <c r="G63" s="3">
        <f>IF(AND(N63=1,N62&gt;1),VLOOKUP(A62,[1]Plan1!$BK$81:$BM$259,3),G62)</f>
        <v>3532.06</v>
      </c>
      <c r="H63" s="11">
        <f t="shared" si="47"/>
        <v>41137</v>
      </c>
      <c r="I63" s="11">
        <f t="shared" si="48"/>
        <v>41168</v>
      </c>
      <c r="J63" s="12">
        <f t="shared" si="2"/>
        <v>5.7003906561428064E-3</v>
      </c>
      <c r="K63" s="11">
        <f t="shared" si="23"/>
        <v>41227</v>
      </c>
      <c r="L63" s="11">
        <f t="shared" si="3"/>
        <v>41227</v>
      </c>
      <c r="M63" s="1">
        <f t="shared" si="42"/>
        <v>21</v>
      </c>
      <c r="N63" s="1">
        <f t="shared" si="4"/>
        <v>15</v>
      </c>
      <c r="O63" s="2">
        <f t="shared" si="5"/>
        <v>1.00406839</v>
      </c>
      <c r="P63" s="13">
        <f t="shared" si="49"/>
        <v>1.0040998299999999</v>
      </c>
      <c r="Q63" s="13">
        <f t="shared" si="43"/>
        <v>1.0040998299999999</v>
      </c>
      <c r="R63" s="2">
        <f t="shared" si="45"/>
        <v>1.0081848899999999</v>
      </c>
      <c r="S63" s="2">
        <f t="shared" si="26"/>
        <v>1</v>
      </c>
      <c r="T63" s="2">
        <f t="shared" si="7"/>
        <v>333169.55663314997</v>
      </c>
      <c r="U63" s="2">
        <f t="shared" si="8"/>
        <v>0</v>
      </c>
      <c r="V63" s="2">
        <f t="shared" si="9"/>
        <v>2616.8767194337579</v>
      </c>
      <c r="W63" s="2">
        <f t="shared" si="10"/>
        <v>335786.43335258373</v>
      </c>
      <c r="X63" s="17">
        <f t="shared" si="11"/>
        <v>0</v>
      </c>
      <c r="Y63" s="2">
        <f t="shared" si="12"/>
        <v>0</v>
      </c>
      <c r="Z63" s="72">
        <f t="shared" si="13"/>
        <v>0</v>
      </c>
      <c r="AA63" s="2">
        <f t="shared" si="14"/>
        <v>0</v>
      </c>
      <c r="AB63" s="12">
        <f t="shared" si="27"/>
        <v>4.6600000000000003E-2</v>
      </c>
      <c r="AC63" s="17">
        <f t="shared" si="15"/>
        <v>15</v>
      </c>
      <c r="AD63" s="17">
        <v>252</v>
      </c>
      <c r="AE63" s="13">
        <f t="shared" si="44"/>
        <v>1.002714798</v>
      </c>
      <c r="AF63" s="2">
        <f t="shared" si="17"/>
        <v>904.48804600000005</v>
      </c>
      <c r="AG63" s="2">
        <f t="shared" si="18"/>
        <v>911.59233769000002</v>
      </c>
      <c r="AH63" s="3">
        <f t="shared" si="19"/>
        <v>0</v>
      </c>
      <c r="AI63" s="4" t="str">
        <f t="shared" si="28"/>
        <v>A+J=</v>
      </c>
      <c r="AJ63" s="11">
        <f t="shared" si="29"/>
        <v>41227</v>
      </c>
      <c r="AK63" s="11"/>
      <c r="AL63" s="4" t="str">
        <f t="shared" si="30"/>
        <v>segunda-feira</v>
      </c>
      <c r="AM63" s="21">
        <f t="shared" si="41"/>
        <v>52</v>
      </c>
      <c r="AN63" s="22">
        <f t="shared" si="31"/>
        <v>42751</v>
      </c>
      <c r="AO63" s="23">
        <f t="shared" si="32"/>
        <v>259520.55138437991</v>
      </c>
      <c r="AP63" s="26">
        <f t="shared" si="33"/>
        <v>23</v>
      </c>
      <c r="AQ63" s="25">
        <f t="shared" si="34"/>
        <v>1087.2897561499999</v>
      </c>
      <c r="AR63" s="23">
        <f t="shared" si="35"/>
        <v>1489.3564654700001</v>
      </c>
      <c r="AS63" s="31">
        <f t="shared" si="36"/>
        <v>5.7061300000000002E-3</v>
      </c>
      <c r="AT63" s="25">
        <f t="shared" si="37"/>
        <v>2576.6462216199998</v>
      </c>
      <c r="AU63" s="21">
        <f t="shared" si="38"/>
        <v>52</v>
      </c>
      <c r="AV63" s="22">
        <f t="shared" si="39"/>
        <v>42780</v>
      </c>
      <c r="AW63" s="22">
        <f t="shared" si="40"/>
        <v>42753</v>
      </c>
      <c r="AX63" s="1"/>
      <c r="AY63" s="26">
        <v>54</v>
      </c>
      <c r="AZ63" s="22">
        <v>42808</v>
      </c>
      <c r="BA63" s="30">
        <v>6.7310299999999998E-3</v>
      </c>
      <c r="BB63" s="28"/>
    </row>
    <row r="64" spans="1:153" x14ac:dyDescent="0.2">
      <c r="A64" s="158">
        <f t="shared" si="20"/>
        <v>41220</v>
      </c>
      <c r="B64" s="2">
        <f t="shared" si="0"/>
        <v>336846.40386742796</v>
      </c>
      <c r="C64" s="2">
        <f t="shared" si="21"/>
        <v>333169.55663314997</v>
      </c>
      <c r="D64" s="2">
        <f>SUM(Y64:Y$344)</f>
        <v>13449.105969330001</v>
      </c>
      <c r="E64" s="73">
        <f t="shared" si="1"/>
        <v>319720.45066381997</v>
      </c>
      <c r="F64" s="88">
        <f t="shared" si="46"/>
        <v>3512.04</v>
      </c>
      <c r="G64" s="3">
        <f>IF(AND(N64=1,N63&gt;1),VLOOKUP(A63,[1]Plan1!$BK$81:$BM$259,3),G63)</f>
        <v>3532.06</v>
      </c>
      <c r="H64" s="11">
        <f t="shared" si="47"/>
        <v>41137</v>
      </c>
      <c r="I64" s="11">
        <f t="shared" si="48"/>
        <v>41168</v>
      </c>
      <c r="J64" s="12">
        <f t="shared" si="2"/>
        <v>5.7003906561428064E-3</v>
      </c>
      <c r="K64" s="11">
        <f t="shared" si="23"/>
        <v>41227</v>
      </c>
      <c r="L64" s="11">
        <f t="shared" si="3"/>
        <v>41227</v>
      </c>
      <c r="M64" s="1">
        <f t="shared" si="42"/>
        <v>21</v>
      </c>
      <c r="N64" s="1">
        <f t="shared" si="4"/>
        <v>16</v>
      </c>
      <c r="O64" s="2">
        <f t="shared" si="5"/>
        <v>1.0043402100000001</v>
      </c>
      <c r="P64" s="13">
        <f t="shared" si="49"/>
        <v>1.0040998299999999</v>
      </c>
      <c r="Q64" s="13">
        <f t="shared" si="43"/>
        <v>1.0040998299999999</v>
      </c>
      <c r="R64" s="2">
        <f t="shared" si="45"/>
        <v>1.00845783</v>
      </c>
      <c r="S64" s="2">
        <f t="shared" si="26"/>
        <v>1</v>
      </c>
      <c r="T64" s="2">
        <f t="shared" si="7"/>
        <v>333169.55663314997</v>
      </c>
      <c r="U64" s="2">
        <f t="shared" si="8"/>
        <v>0</v>
      </c>
      <c r="V64" s="2">
        <f t="shared" si="9"/>
        <v>2704.1412192379762</v>
      </c>
      <c r="W64" s="2">
        <f t="shared" si="10"/>
        <v>335873.69785238797</v>
      </c>
      <c r="X64" s="17">
        <f t="shared" si="11"/>
        <v>0</v>
      </c>
      <c r="Y64" s="2">
        <f t="shared" si="12"/>
        <v>0</v>
      </c>
      <c r="Z64" s="72">
        <f t="shared" si="13"/>
        <v>0</v>
      </c>
      <c r="AA64" s="2">
        <f t="shared" si="14"/>
        <v>0</v>
      </c>
      <c r="AB64" s="12">
        <f t="shared" si="27"/>
        <v>4.6600000000000003E-2</v>
      </c>
      <c r="AC64" s="17">
        <f t="shared" si="15"/>
        <v>16</v>
      </c>
      <c r="AD64" s="17">
        <v>252</v>
      </c>
      <c r="AE64" s="13">
        <f t="shared" si="44"/>
        <v>1.0028960469999999</v>
      </c>
      <c r="AF64" s="2">
        <f t="shared" si="17"/>
        <v>964.87469496999995</v>
      </c>
      <c r="AG64" s="2">
        <f t="shared" si="18"/>
        <v>972.70601504000001</v>
      </c>
      <c r="AH64" s="3">
        <f t="shared" si="19"/>
        <v>0</v>
      </c>
      <c r="AI64" s="4" t="str">
        <f t="shared" si="28"/>
        <v>A+J=</v>
      </c>
      <c r="AJ64" s="11">
        <f t="shared" si="29"/>
        <v>41227</v>
      </c>
      <c r="AK64" s="18"/>
      <c r="AL64" s="4" t="str">
        <f t="shared" si="30"/>
        <v>terça-feira</v>
      </c>
      <c r="AM64" s="21">
        <f t="shared" si="41"/>
        <v>53</v>
      </c>
      <c r="AN64" s="22">
        <f t="shared" si="31"/>
        <v>42780</v>
      </c>
      <c r="AO64" s="23">
        <f t="shared" si="32"/>
        <v>257930.80634276991</v>
      </c>
      <c r="AP64" s="26">
        <f t="shared" si="33"/>
        <v>21</v>
      </c>
      <c r="AQ64" s="25">
        <f t="shared" si="34"/>
        <v>986.89956239000003</v>
      </c>
      <c r="AR64" s="23">
        <f t="shared" si="35"/>
        <v>1589.74504161</v>
      </c>
      <c r="AS64" s="31">
        <f t="shared" si="36"/>
        <v>6.1257000000000004E-3</v>
      </c>
      <c r="AT64" s="25">
        <f t="shared" si="37"/>
        <v>2576.6446040000001</v>
      </c>
      <c r="AU64" s="21">
        <f t="shared" si="38"/>
        <v>53</v>
      </c>
      <c r="AV64" s="22">
        <f t="shared" si="39"/>
        <v>42808</v>
      </c>
      <c r="AW64" s="22">
        <f t="shared" si="40"/>
        <v>42782</v>
      </c>
      <c r="AX64" s="38"/>
      <c r="AY64" s="26">
        <v>55</v>
      </c>
      <c r="AZ64" s="22">
        <v>42842</v>
      </c>
      <c r="BA64" s="30">
        <v>5.8916699999999999E-3</v>
      </c>
      <c r="BB64" s="41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</row>
    <row r="65" spans="1:154" x14ac:dyDescent="0.2">
      <c r="A65" s="158">
        <f t="shared" si="20"/>
        <v>41221</v>
      </c>
      <c r="B65" s="2">
        <f t="shared" si="0"/>
        <v>336994.84367079916</v>
      </c>
      <c r="C65" s="2">
        <f t="shared" si="21"/>
        <v>333169.55663314997</v>
      </c>
      <c r="D65" s="2">
        <f>SUM(Y65:Y$344)</f>
        <v>13449.105969330001</v>
      </c>
      <c r="E65" s="73">
        <f t="shared" si="1"/>
        <v>319720.45066381997</v>
      </c>
      <c r="F65" s="88">
        <f t="shared" si="46"/>
        <v>3512.04</v>
      </c>
      <c r="G65" s="3">
        <f>IF(AND(N65=1,N64&gt;1),VLOOKUP(A64,[1]Plan1!$BK$81:$BM$259,3),G64)</f>
        <v>3532.06</v>
      </c>
      <c r="H65" s="11">
        <f t="shared" si="47"/>
        <v>41137</v>
      </c>
      <c r="I65" s="11">
        <f t="shared" si="48"/>
        <v>41168</v>
      </c>
      <c r="J65" s="12">
        <f t="shared" si="2"/>
        <v>5.7003906561428064E-3</v>
      </c>
      <c r="K65" s="11">
        <f t="shared" si="23"/>
        <v>41227</v>
      </c>
      <c r="L65" s="11">
        <f t="shared" si="3"/>
        <v>41227</v>
      </c>
      <c r="M65" s="1">
        <f t="shared" si="42"/>
        <v>21</v>
      </c>
      <c r="N65" s="1">
        <f t="shared" si="4"/>
        <v>17</v>
      </c>
      <c r="O65" s="2">
        <f t="shared" si="5"/>
        <v>1.0046120999999999</v>
      </c>
      <c r="P65" s="13">
        <f t="shared" si="49"/>
        <v>1.0040998299999999</v>
      </c>
      <c r="Q65" s="13">
        <f t="shared" si="43"/>
        <v>1.0040998299999999</v>
      </c>
      <c r="R65" s="2">
        <f t="shared" si="45"/>
        <v>1.00873083</v>
      </c>
      <c r="S65" s="2">
        <f t="shared" si="26"/>
        <v>1</v>
      </c>
      <c r="T65" s="2">
        <f t="shared" si="7"/>
        <v>333169.55663314997</v>
      </c>
      <c r="U65" s="2">
        <f t="shared" si="8"/>
        <v>0</v>
      </c>
      <c r="V65" s="2">
        <f t="shared" si="9"/>
        <v>2791.4249022691888</v>
      </c>
      <c r="W65" s="2">
        <f t="shared" si="10"/>
        <v>335960.98153541918</v>
      </c>
      <c r="X65" s="17">
        <f t="shared" si="11"/>
        <v>0</v>
      </c>
      <c r="Y65" s="2">
        <f t="shared" si="12"/>
        <v>0</v>
      </c>
      <c r="Z65" s="72">
        <f t="shared" si="13"/>
        <v>0</v>
      </c>
      <c r="AA65" s="2">
        <f t="shared" si="14"/>
        <v>0</v>
      </c>
      <c r="AB65" s="12">
        <f t="shared" si="27"/>
        <v>4.6600000000000003E-2</v>
      </c>
      <c r="AC65" s="17">
        <f t="shared" si="15"/>
        <v>17</v>
      </c>
      <c r="AD65" s="17">
        <v>252</v>
      </c>
      <c r="AE65" s="13">
        <f t="shared" si="44"/>
        <v>1.003077328</v>
      </c>
      <c r="AF65" s="2">
        <f t="shared" si="17"/>
        <v>1025.27200537</v>
      </c>
      <c r="AG65" s="2">
        <f t="shared" si="18"/>
        <v>1033.8621353799999</v>
      </c>
      <c r="AH65" s="3">
        <f t="shared" si="19"/>
        <v>0</v>
      </c>
      <c r="AI65" s="4" t="str">
        <f t="shared" si="28"/>
        <v>A+J=</v>
      </c>
      <c r="AJ65" s="11">
        <f t="shared" si="29"/>
        <v>41227</v>
      </c>
      <c r="AK65" s="11"/>
      <c r="AL65" s="4" t="str">
        <f t="shared" si="30"/>
        <v>terça-feira</v>
      </c>
      <c r="AM65" s="21">
        <f t="shared" si="41"/>
        <v>54</v>
      </c>
      <c r="AN65" s="22">
        <f t="shared" si="31"/>
        <v>42808</v>
      </c>
      <c r="AO65" s="23">
        <f t="shared" si="32"/>
        <v>256194.66634735992</v>
      </c>
      <c r="AP65" s="26">
        <f t="shared" si="33"/>
        <v>18</v>
      </c>
      <c r="AQ65" s="25">
        <f t="shared" si="34"/>
        <v>840.50415864000001</v>
      </c>
      <c r="AR65" s="23">
        <f t="shared" si="35"/>
        <v>1736.13999541</v>
      </c>
      <c r="AS65" s="31">
        <f t="shared" si="36"/>
        <v>6.7310299999999998E-3</v>
      </c>
      <c r="AT65" s="25">
        <f t="shared" si="37"/>
        <v>2576.64415405</v>
      </c>
      <c r="AU65" s="21">
        <f t="shared" si="38"/>
        <v>54</v>
      </c>
      <c r="AV65" s="22">
        <f t="shared" si="39"/>
        <v>42842</v>
      </c>
      <c r="AW65" s="22">
        <f t="shared" si="40"/>
        <v>42810</v>
      </c>
      <c r="AX65" s="1"/>
      <c r="AY65" s="26">
        <v>56</v>
      </c>
      <c r="AZ65" s="22">
        <v>42870</v>
      </c>
      <c r="BA65" s="30">
        <v>6.8583400000000001E-3</v>
      </c>
      <c r="BB65" s="28"/>
    </row>
    <row r="66" spans="1:154" x14ac:dyDescent="0.2">
      <c r="A66" s="158">
        <f t="shared" si="20"/>
        <v>41222</v>
      </c>
      <c r="B66" s="2">
        <f t="shared" si="0"/>
        <v>337143.35187049641</v>
      </c>
      <c r="C66" s="2">
        <f t="shared" si="21"/>
        <v>333169.55663314997</v>
      </c>
      <c r="D66" s="2">
        <f>SUM(Y66:Y$344)</f>
        <v>13449.105969330001</v>
      </c>
      <c r="E66" s="73">
        <f t="shared" si="1"/>
        <v>319720.45066381997</v>
      </c>
      <c r="F66" s="88">
        <f t="shared" si="46"/>
        <v>3512.04</v>
      </c>
      <c r="G66" s="3">
        <f>IF(AND(N66=1,N65&gt;1),VLOOKUP(A65,[1]Plan1!$BK$81:$BM$259,3),G65)</f>
        <v>3532.06</v>
      </c>
      <c r="H66" s="11">
        <f t="shared" si="47"/>
        <v>41137</v>
      </c>
      <c r="I66" s="11">
        <f t="shared" si="48"/>
        <v>41168</v>
      </c>
      <c r="J66" s="12">
        <f t="shared" si="2"/>
        <v>5.7003906561428064E-3</v>
      </c>
      <c r="K66" s="11">
        <f t="shared" si="23"/>
        <v>41227</v>
      </c>
      <c r="L66" s="11">
        <f t="shared" si="3"/>
        <v>41227</v>
      </c>
      <c r="M66" s="1">
        <f t="shared" si="42"/>
        <v>21</v>
      </c>
      <c r="N66" s="1">
        <f t="shared" si="4"/>
        <v>18</v>
      </c>
      <c r="O66" s="2">
        <f t="shared" si="5"/>
        <v>1.00488406</v>
      </c>
      <c r="P66" s="13">
        <f t="shared" si="49"/>
        <v>1.0040998299999999</v>
      </c>
      <c r="Q66" s="13">
        <f t="shared" si="43"/>
        <v>1.0040998299999999</v>
      </c>
      <c r="R66" s="2">
        <f t="shared" si="45"/>
        <v>1.0090039099999999</v>
      </c>
      <c r="S66" s="2">
        <f t="shared" si="26"/>
        <v>1</v>
      </c>
      <c r="T66" s="2">
        <f t="shared" si="7"/>
        <v>333169.55663314997</v>
      </c>
      <c r="U66" s="2">
        <f t="shared" si="8"/>
        <v>0</v>
      </c>
      <c r="V66" s="2">
        <f t="shared" si="9"/>
        <v>2878.734162936441</v>
      </c>
      <c r="W66" s="2">
        <f t="shared" si="10"/>
        <v>336048.29079608642</v>
      </c>
      <c r="X66" s="17">
        <f t="shared" si="11"/>
        <v>0</v>
      </c>
      <c r="Y66" s="2">
        <f t="shared" si="12"/>
        <v>0</v>
      </c>
      <c r="Z66" s="72">
        <f t="shared" si="13"/>
        <v>0</v>
      </c>
      <c r="AA66" s="2">
        <f t="shared" si="14"/>
        <v>0</v>
      </c>
      <c r="AB66" s="12">
        <f t="shared" si="27"/>
        <v>4.6600000000000003E-2</v>
      </c>
      <c r="AC66" s="17">
        <f t="shared" si="15"/>
        <v>18</v>
      </c>
      <c r="AD66" s="17">
        <v>252</v>
      </c>
      <c r="AE66" s="13">
        <f t="shared" si="44"/>
        <v>1.003258642</v>
      </c>
      <c r="AF66" s="2">
        <f t="shared" si="17"/>
        <v>1085.68031036</v>
      </c>
      <c r="AG66" s="2">
        <f t="shared" si="18"/>
        <v>1095.0610744099999</v>
      </c>
      <c r="AH66" s="3">
        <f t="shared" si="19"/>
        <v>0</v>
      </c>
      <c r="AI66" s="4" t="str">
        <f t="shared" si="28"/>
        <v>A+J=</v>
      </c>
      <c r="AJ66" s="11">
        <f t="shared" si="29"/>
        <v>41227</v>
      </c>
      <c r="AK66" s="11"/>
      <c r="AL66" s="4" t="str">
        <f t="shared" si="30"/>
        <v>segunda-feira</v>
      </c>
      <c r="AM66" s="21">
        <f t="shared" si="41"/>
        <v>55</v>
      </c>
      <c r="AN66" s="22">
        <f t="shared" si="31"/>
        <v>42842</v>
      </c>
      <c r="AO66" s="23">
        <f t="shared" si="32"/>
        <v>254685.25191748992</v>
      </c>
      <c r="AP66" s="26">
        <f t="shared" si="33"/>
        <v>23</v>
      </c>
      <c r="AQ66" s="25">
        <f t="shared" si="34"/>
        <v>1067.23089018</v>
      </c>
      <c r="AR66" s="23">
        <f t="shared" si="35"/>
        <v>1509.41442987</v>
      </c>
      <c r="AS66" s="31">
        <f t="shared" si="36"/>
        <v>5.8916699999999999E-3</v>
      </c>
      <c r="AT66" s="25">
        <f t="shared" si="37"/>
        <v>2576.64532005</v>
      </c>
      <c r="AU66" s="21">
        <f t="shared" si="38"/>
        <v>55</v>
      </c>
      <c r="AV66" s="22">
        <f t="shared" si="39"/>
        <v>42870</v>
      </c>
      <c r="AW66" s="22">
        <f t="shared" si="40"/>
        <v>42844</v>
      </c>
      <c r="AX66" s="1"/>
      <c r="AY66" s="26">
        <v>57</v>
      </c>
      <c r="AZ66" s="22">
        <v>42900</v>
      </c>
      <c r="BA66" s="30">
        <v>6.2026199999999998E-3</v>
      </c>
      <c r="BB66" s="28"/>
    </row>
    <row r="67" spans="1:154" x14ac:dyDescent="0.2">
      <c r="A67" s="158">
        <f t="shared" si="20"/>
        <v>41223</v>
      </c>
      <c r="B67" s="2">
        <f t="shared" si="0"/>
        <v>337291.92173653073</v>
      </c>
      <c r="C67" s="2">
        <f t="shared" si="21"/>
        <v>333169.55663314997</v>
      </c>
      <c r="D67" s="2">
        <f>SUM(Y67:Y$344)</f>
        <v>13449.105969330001</v>
      </c>
      <c r="E67" s="73">
        <f t="shared" si="1"/>
        <v>319720.45066381997</v>
      </c>
      <c r="F67" s="88">
        <f t="shared" si="46"/>
        <v>3512.04</v>
      </c>
      <c r="G67" s="3">
        <f>IF(AND(N67=1,N66&gt;1),VLOOKUP(A66,[1]Plan1!$BK$81:$BM$259,3),G66)</f>
        <v>3532.06</v>
      </c>
      <c r="H67" s="11">
        <f t="shared" si="47"/>
        <v>41137</v>
      </c>
      <c r="I67" s="11">
        <f t="shared" si="48"/>
        <v>41168</v>
      </c>
      <c r="J67" s="12">
        <f t="shared" si="2"/>
        <v>5.7003906561428064E-3</v>
      </c>
      <c r="K67" s="11">
        <f t="shared" si="23"/>
        <v>41227</v>
      </c>
      <c r="L67" s="11">
        <f t="shared" si="3"/>
        <v>41227</v>
      </c>
      <c r="M67" s="1">
        <f t="shared" si="42"/>
        <v>21</v>
      </c>
      <c r="N67" s="1">
        <f t="shared" si="4"/>
        <v>19</v>
      </c>
      <c r="O67" s="2">
        <f t="shared" si="5"/>
        <v>1.0051560900000001</v>
      </c>
      <c r="P67" s="13">
        <f t="shared" si="49"/>
        <v>1.0040998299999999</v>
      </c>
      <c r="Q67" s="13">
        <f t="shared" si="43"/>
        <v>1.0040998299999999</v>
      </c>
      <c r="R67" s="2">
        <f t="shared" si="45"/>
        <v>1.0092770499999999</v>
      </c>
      <c r="S67" s="2">
        <f t="shared" si="26"/>
        <v>1</v>
      </c>
      <c r="T67" s="2">
        <f t="shared" si="7"/>
        <v>333169.55663314997</v>
      </c>
      <c r="U67" s="2">
        <f t="shared" si="8"/>
        <v>0</v>
      </c>
      <c r="V67" s="2">
        <f t="shared" si="9"/>
        <v>2966.0626068307583</v>
      </c>
      <c r="W67" s="2">
        <f t="shared" si="10"/>
        <v>336135.6192399807</v>
      </c>
      <c r="X67" s="17">
        <f t="shared" si="11"/>
        <v>0</v>
      </c>
      <c r="Y67" s="2">
        <f t="shared" si="12"/>
        <v>0</v>
      </c>
      <c r="Z67" s="72">
        <f t="shared" si="13"/>
        <v>0</v>
      </c>
      <c r="AA67" s="2">
        <f t="shared" si="14"/>
        <v>0</v>
      </c>
      <c r="AB67" s="12">
        <f t="shared" si="27"/>
        <v>4.6600000000000003E-2</v>
      </c>
      <c r="AC67" s="17">
        <f t="shared" si="15"/>
        <v>19</v>
      </c>
      <c r="AD67" s="17">
        <v>252</v>
      </c>
      <c r="AE67" s="13">
        <f t="shared" si="44"/>
        <v>1.003439988</v>
      </c>
      <c r="AF67" s="2">
        <f t="shared" si="17"/>
        <v>1146.0992767800001</v>
      </c>
      <c r="AG67" s="2">
        <f t="shared" si="18"/>
        <v>1156.3024965499999</v>
      </c>
      <c r="AH67" s="3">
        <f t="shared" si="19"/>
        <v>0</v>
      </c>
      <c r="AI67" s="4" t="str">
        <f t="shared" si="28"/>
        <v>A+J=</v>
      </c>
      <c r="AJ67" s="11">
        <f t="shared" si="29"/>
        <v>41227</v>
      </c>
      <c r="AK67" s="11"/>
      <c r="AL67" s="4" t="str">
        <f t="shared" si="30"/>
        <v>segunda-feira</v>
      </c>
      <c r="AM67" s="21">
        <f t="shared" si="41"/>
        <v>56</v>
      </c>
      <c r="AN67" s="22">
        <f t="shared" si="31"/>
        <v>42870</v>
      </c>
      <c r="AO67" s="23">
        <f t="shared" si="32"/>
        <v>252938.53386685991</v>
      </c>
      <c r="AP67" s="26">
        <f t="shared" si="33"/>
        <v>18</v>
      </c>
      <c r="AQ67" s="25">
        <f t="shared" si="34"/>
        <v>829.92805867000004</v>
      </c>
      <c r="AR67" s="23">
        <f t="shared" si="35"/>
        <v>1746.7180506300001</v>
      </c>
      <c r="AS67" s="31">
        <f t="shared" si="36"/>
        <v>6.8583400000000001E-3</v>
      </c>
      <c r="AT67" s="25">
        <f t="shared" si="37"/>
        <v>2576.6461093000003</v>
      </c>
      <c r="AU67" s="21">
        <f t="shared" si="38"/>
        <v>56</v>
      </c>
      <c r="AV67" s="22">
        <f t="shared" si="39"/>
        <v>42900</v>
      </c>
      <c r="AW67" s="22">
        <f t="shared" si="40"/>
        <v>42872</v>
      </c>
      <c r="AX67" s="1"/>
      <c r="AY67" s="26">
        <v>58</v>
      </c>
      <c r="AZ67" s="22">
        <v>42930</v>
      </c>
      <c r="BA67" s="30">
        <v>6.4476400000000001E-3</v>
      </c>
      <c r="BB67" s="28"/>
    </row>
    <row r="68" spans="1:154" x14ac:dyDescent="0.2">
      <c r="A68" s="158">
        <f t="shared" si="20"/>
        <v>41224</v>
      </c>
      <c r="B68" s="2">
        <f t="shared" si="0"/>
        <v>337291.92173653073</v>
      </c>
      <c r="C68" s="2">
        <f t="shared" si="21"/>
        <v>333169.55663314997</v>
      </c>
      <c r="D68" s="2">
        <f>SUM(Y68:Y$344)</f>
        <v>13449.105969330001</v>
      </c>
      <c r="E68" s="73">
        <f t="shared" si="1"/>
        <v>319720.45066381997</v>
      </c>
      <c r="F68" s="88">
        <f t="shared" si="46"/>
        <v>3512.04</v>
      </c>
      <c r="G68" s="3">
        <f>IF(AND(N68=1,N67&gt;1),VLOOKUP(A67,[1]Plan1!$BK$81:$BM$259,3),G67)</f>
        <v>3532.06</v>
      </c>
      <c r="H68" s="11">
        <f t="shared" si="47"/>
        <v>41137</v>
      </c>
      <c r="I68" s="11">
        <f t="shared" si="48"/>
        <v>41168</v>
      </c>
      <c r="J68" s="12">
        <f t="shared" si="2"/>
        <v>5.7003906561428064E-3</v>
      </c>
      <c r="K68" s="11">
        <f t="shared" si="23"/>
        <v>41227</v>
      </c>
      <c r="L68" s="11">
        <f t="shared" si="3"/>
        <v>41227</v>
      </c>
      <c r="M68" s="1">
        <f t="shared" si="42"/>
        <v>21</v>
      </c>
      <c r="N68" s="1">
        <f t="shared" si="4"/>
        <v>19</v>
      </c>
      <c r="O68" s="2">
        <f t="shared" si="5"/>
        <v>1.0051560900000001</v>
      </c>
      <c r="P68" s="13">
        <f t="shared" si="49"/>
        <v>1.0040998299999999</v>
      </c>
      <c r="Q68" s="13">
        <f t="shared" si="43"/>
        <v>1.0040998299999999</v>
      </c>
      <c r="R68" s="2">
        <f t="shared" si="45"/>
        <v>1.0092770499999999</v>
      </c>
      <c r="S68" s="2">
        <f t="shared" si="26"/>
        <v>1</v>
      </c>
      <c r="T68" s="2">
        <f t="shared" si="7"/>
        <v>333169.55663314997</v>
      </c>
      <c r="U68" s="2">
        <f t="shared" si="8"/>
        <v>0</v>
      </c>
      <c r="V68" s="2">
        <f t="shared" si="9"/>
        <v>2966.0626068307583</v>
      </c>
      <c r="W68" s="2">
        <f t="shared" si="10"/>
        <v>336135.6192399807</v>
      </c>
      <c r="X68" s="17">
        <f t="shared" si="11"/>
        <v>0</v>
      </c>
      <c r="Y68" s="2">
        <f t="shared" si="12"/>
        <v>0</v>
      </c>
      <c r="Z68" s="72">
        <f t="shared" si="13"/>
        <v>0</v>
      </c>
      <c r="AA68" s="2">
        <f t="shared" si="14"/>
        <v>0</v>
      </c>
      <c r="AB68" s="12">
        <f t="shared" si="27"/>
        <v>4.6600000000000003E-2</v>
      </c>
      <c r="AC68" s="17">
        <f t="shared" si="15"/>
        <v>19</v>
      </c>
      <c r="AD68" s="17">
        <v>252</v>
      </c>
      <c r="AE68" s="13">
        <f t="shared" si="44"/>
        <v>1.003439988</v>
      </c>
      <c r="AF68" s="2">
        <f t="shared" si="17"/>
        <v>1146.0992767800001</v>
      </c>
      <c r="AG68" s="2">
        <f t="shared" si="18"/>
        <v>1156.3024965499999</v>
      </c>
      <c r="AH68" s="3">
        <f t="shared" si="19"/>
        <v>0</v>
      </c>
      <c r="AI68" s="4" t="str">
        <f t="shared" si="28"/>
        <v>A+J=</v>
      </c>
      <c r="AJ68" s="11">
        <f t="shared" si="29"/>
        <v>41227</v>
      </c>
      <c r="AK68" s="11"/>
      <c r="AL68" s="4" t="str">
        <f t="shared" si="30"/>
        <v>quarta-feira</v>
      </c>
      <c r="AM68" s="21">
        <f t="shared" si="41"/>
        <v>57</v>
      </c>
      <c r="AN68" s="22">
        <f t="shared" si="31"/>
        <v>42900</v>
      </c>
      <c r="AO68" s="23">
        <f t="shared" si="32"/>
        <v>251369.65225792991</v>
      </c>
      <c r="AP68" s="26">
        <f t="shared" si="33"/>
        <v>22</v>
      </c>
      <c r="AQ68" s="25">
        <f t="shared" si="34"/>
        <v>1007.76403009</v>
      </c>
      <c r="AR68" s="23">
        <f t="shared" si="35"/>
        <v>1568.8816089300001</v>
      </c>
      <c r="AS68" s="31">
        <f t="shared" si="36"/>
        <v>6.2026199999999998E-3</v>
      </c>
      <c r="AT68" s="25">
        <f t="shared" si="37"/>
        <v>2576.6456390200001</v>
      </c>
      <c r="AU68" s="21">
        <f t="shared" si="38"/>
        <v>57</v>
      </c>
      <c r="AV68" s="22">
        <f t="shared" si="39"/>
        <v>42930</v>
      </c>
      <c r="AW68" s="22">
        <f t="shared" si="40"/>
        <v>42905</v>
      </c>
      <c r="AX68" s="1"/>
      <c r="AY68" s="26">
        <v>59</v>
      </c>
      <c r="AZ68" s="22">
        <v>42961</v>
      </c>
      <c r="BA68" s="30">
        <v>6.5141599999999997E-3</v>
      </c>
      <c r="BB68" s="28"/>
    </row>
    <row r="69" spans="1:154" x14ac:dyDescent="0.2">
      <c r="A69" s="158">
        <f t="shared" si="20"/>
        <v>41225</v>
      </c>
      <c r="B69" s="2">
        <f t="shared" si="0"/>
        <v>337291.92173653073</v>
      </c>
      <c r="C69" s="2">
        <f t="shared" si="21"/>
        <v>333169.55663314997</v>
      </c>
      <c r="D69" s="2">
        <f>SUM(Y69:Y$344)</f>
        <v>13449.105969330001</v>
      </c>
      <c r="E69" s="73">
        <f t="shared" si="1"/>
        <v>319720.45066381997</v>
      </c>
      <c r="F69" s="88">
        <f t="shared" si="46"/>
        <v>3512.04</v>
      </c>
      <c r="G69" s="3">
        <f>IF(AND(N69=1,N68&gt;1),VLOOKUP(A68,[1]Plan1!$BK$81:$BM$259,3),G68)</f>
        <v>3532.06</v>
      </c>
      <c r="H69" s="11">
        <f t="shared" si="47"/>
        <v>41137</v>
      </c>
      <c r="I69" s="11">
        <f t="shared" si="48"/>
        <v>41168</v>
      </c>
      <c r="J69" s="12">
        <f t="shared" si="2"/>
        <v>5.7003906561428064E-3</v>
      </c>
      <c r="K69" s="11">
        <f t="shared" si="23"/>
        <v>41227</v>
      </c>
      <c r="L69" s="11">
        <f t="shared" si="3"/>
        <v>41227</v>
      </c>
      <c r="M69" s="1">
        <f t="shared" si="42"/>
        <v>21</v>
      </c>
      <c r="N69" s="1">
        <f t="shared" si="4"/>
        <v>19</v>
      </c>
      <c r="O69" s="2">
        <f t="shared" si="5"/>
        <v>1.0051560900000001</v>
      </c>
      <c r="P69" s="13">
        <f t="shared" si="49"/>
        <v>1.0040998299999999</v>
      </c>
      <c r="Q69" s="13">
        <f t="shared" si="43"/>
        <v>1.0040998299999999</v>
      </c>
      <c r="R69" s="2">
        <f t="shared" si="45"/>
        <v>1.0092770499999999</v>
      </c>
      <c r="S69" s="2">
        <f t="shared" si="26"/>
        <v>1</v>
      </c>
      <c r="T69" s="2">
        <f t="shared" si="7"/>
        <v>333169.55663314997</v>
      </c>
      <c r="U69" s="2">
        <f t="shared" si="8"/>
        <v>0</v>
      </c>
      <c r="V69" s="2">
        <f t="shared" si="9"/>
        <v>2966.0626068307583</v>
      </c>
      <c r="W69" s="2">
        <f t="shared" si="10"/>
        <v>336135.6192399807</v>
      </c>
      <c r="X69" s="17">
        <f t="shared" si="11"/>
        <v>0</v>
      </c>
      <c r="Y69" s="2">
        <f t="shared" si="12"/>
        <v>0</v>
      </c>
      <c r="Z69" s="72">
        <f t="shared" si="13"/>
        <v>0</v>
      </c>
      <c r="AA69" s="2">
        <f t="shared" si="14"/>
        <v>0</v>
      </c>
      <c r="AB69" s="12">
        <f t="shared" si="27"/>
        <v>4.6600000000000003E-2</v>
      </c>
      <c r="AC69" s="17">
        <f t="shared" si="15"/>
        <v>19</v>
      </c>
      <c r="AD69" s="17">
        <v>252</v>
      </c>
      <c r="AE69" s="13">
        <f t="shared" si="44"/>
        <v>1.003439988</v>
      </c>
      <c r="AF69" s="2">
        <f t="shared" si="17"/>
        <v>1146.0992767800001</v>
      </c>
      <c r="AG69" s="2">
        <f t="shared" si="18"/>
        <v>1156.3024965499999</v>
      </c>
      <c r="AH69" s="3">
        <f t="shared" si="19"/>
        <v>0</v>
      </c>
      <c r="AI69" s="4" t="str">
        <f t="shared" si="28"/>
        <v>A+J=</v>
      </c>
      <c r="AJ69" s="11">
        <f t="shared" si="29"/>
        <v>41227</v>
      </c>
      <c r="AK69" s="11"/>
      <c r="AL69" s="4" t="str">
        <f t="shared" si="30"/>
        <v>sexta-feira</v>
      </c>
      <c r="AM69" s="21">
        <f t="shared" si="41"/>
        <v>58</v>
      </c>
      <c r="AN69" s="22">
        <f t="shared" si="31"/>
        <v>42930</v>
      </c>
      <c r="AO69" s="23">
        <f t="shared" si="32"/>
        <v>249748.91123324991</v>
      </c>
      <c r="AP69" s="26">
        <f t="shared" si="33"/>
        <v>21</v>
      </c>
      <c r="AQ69" s="25">
        <f t="shared" si="34"/>
        <v>955.90348620999998</v>
      </c>
      <c r="AR69" s="23">
        <f t="shared" si="35"/>
        <v>1620.74102468</v>
      </c>
      <c r="AS69" s="31">
        <f t="shared" si="36"/>
        <v>6.4476400000000001E-3</v>
      </c>
      <c r="AT69" s="25">
        <f t="shared" si="37"/>
        <v>2576.6445108899998</v>
      </c>
      <c r="AU69" s="21">
        <f t="shared" si="38"/>
        <v>58</v>
      </c>
      <c r="AV69" s="22">
        <f t="shared" si="39"/>
        <v>42961</v>
      </c>
      <c r="AW69" s="22">
        <f t="shared" si="40"/>
        <v>42934</v>
      </c>
      <c r="AX69" s="1"/>
      <c r="AY69" s="26">
        <v>60</v>
      </c>
      <c r="AZ69" s="22">
        <v>42992</v>
      </c>
      <c r="BA69" s="30">
        <v>6.4003599999999999E-3</v>
      </c>
      <c r="BB69" s="28"/>
    </row>
    <row r="70" spans="1:154" x14ac:dyDescent="0.2">
      <c r="A70" s="158">
        <f t="shared" si="20"/>
        <v>41226</v>
      </c>
      <c r="B70" s="2">
        <f t="shared" si="0"/>
        <v>337440.56358652562</v>
      </c>
      <c r="C70" s="2">
        <f t="shared" si="21"/>
        <v>333169.55663314997</v>
      </c>
      <c r="D70" s="2">
        <f>SUM(Y70:Y$344)</f>
        <v>13449.105969330001</v>
      </c>
      <c r="E70" s="73">
        <f t="shared" si="1"/>
        <v>319720.45066381997</v>
      </c>
      <c r="F70" s="88">
        <f t="shared" si="46"/>
        <v>3512.04</v>
      </c>
      <c r="G70" s="3">
        <f>IF(AND(N70=1,N69&gt;1),VLOOKUP(A69,[1]Plan1!$BK$81:$BM$259,3),G69)</f>
        <v>3532.06</v>
      </c>
      <c r="H70" s="11">
        <f t="shared" si="47"/>
        <v>41137</v>
      </c>
      <c r="I70" s="11">
        <f t="shared" si="48"/>
        <v>41168</v>
      </c>
      <c r="J70" s="12">
        <f t="shared" si="2"/>
        <v>5.7003906561428064E-3</v>
      </c>
      <c r="K70" s="11">
        <f t="shared" si="23"/>
        <v>41227</v>
      </c>
      <c r="L70" s="11">
        <f t="shared" si="3"/>
        <v>41227</v>
      </c>
      <c r="M70" s="1">
        <f t="shared" si="42"/>
        <v>21</v>
      </c>
      <c r="N70" s="1">
        <f t="shared" si="4"/>
        <v>20</v>
      </c>
      <c r="O70" s="2">
        <f t="shared" si="5"/>
        <v>1.0054282000000001</v>
      </c>
      <c r="P70" s="13">
        <f t="shared" si="49"/>
        <v>1.0040998299999999</v>
      </c>
      <c r="Q70" s="13">
        <f t="shared" si="43"/>
        <v>1.0040998299999999</v>
      </c>
      <c r="R70" s="2">
        <f t="shared" si="45"/>
        <v>1.00955028</v>
      </c>
      <c r="S70" s="2">
        <f t="shared" si="26"/>
        <v>1</v>
      </c>
      <c r="T70" s="2">
        <f t="shared" si="7"/>
        <v>333169.55663314997</v>
      </c>
      <c r="U70" s="2">
        <f t="shared" si="8"/>
        <v>0</v>
      </c>
      <c r="V70" s="2">
        <f t="shared" si="9"/>
        <v>3053.4198255656738</v>
      </c>
      <c r="W70" s="2">
        <f t="shared" si="10"/>
        <v>336222.97645871562</v>
      </c>
      <c r="X70" s="17">
        <f t="shared" si="11"/>
        <v>0</v>
      </c>
      <c r="Y70" s="2">
        <f t="shared" si="12"/>
        <v>0</v>
      </c>
      <c r="Z70" s="72">
        <f t="shared" si="13"/>
        <v>0</v>
      </c>
      <c r="AA70" s="2">
        <f t="shared" si="14"/>
        <v>0</v>
      </c>
      <c r="AB70" s="12">
        <f t="shared" si="27"/>
        <v>4.6600000000000003E-2</v>
      </c>
      <c r="AC70" s="17">
        <f t="shared" si="15"/>
        <v>20</v>
      </c>
      <c r="AD70" s="17">
        <v>252</v>
      </c>
      <c r="AE70" s="13">
        <f t="shared" si="44"/>
        <v>1.0036213679999999</v>
      </c>
      <c r="AF70" s="2">
        <f t="shared" si="17"/>
        <v>1206.52957096</v>
      </c>
      <c r="AG70" s="2">
        <f t="shared" si="18"/>
        <v>1217.5871278100001</v>
      </c>
      <c r="AH70" s="3">
        <f t="shared" si="19"/>
        <v>0</v>
      </c>
      <c r="AI70" s="4" t="str">
        <f t="shared" si="28"/>
        <v>A+J=</v>
      </c>
      <c r="AJ70" s="11">
        <f t="shared" si="29"/>
        <v>41227</v>
      </c>
      <c r="AK70" s="11"/>
      <c r="AL70" s="4" t="str">
        <f t="shared" si="30"/>
        <v>segunda-feira</v>
      </c>
      <c r="AM70" s="21">
        <f t="shared" si="41"/>
        <v>59</v>
      </c>
      <c r="AN70" s="22">
        <f t="shared" si="31"/>
        <v>42961</v>
      </c>
      <c r="AO70" s="23">
        <f t="shared" si="32"/>
        <v>248122.0068656599</v>
      </c>
      <c r="AP70" s="26">
        <f t="shared" si="33"/>
        <v>21</v>
      </c>
      <c r="AQ70" s="25">
        <f t="shared" si="34"/>
        <v>949.74016465</v>
      </c>
      <c r="AR70" s="23">
        <f t="shared" si="35"/>
        <v>1626.90436759</v>
      </c>
      <c r="AS70" s="31">
        <f t="shared" si="36"/>
        <v>6.5141599999999997E-3</v>
      </c>
      <c r="AT70" s="25">
        <f t="shared" si="37"/>
        <v>2576.64453224</v>
      </c>
      <c r="AU70" s="21">
        <f t="shared" si="38"/>
        <v>59</v>
      </c>
      <c r="AV70" s="22">
        <f t="shared" si="39"/>
        <v>42992</v>
      </c>
      <c r="AW70" s="22">
        <f t="shared" si="40"/>
        <v>42963</v>
      </c>
      <c r="AX70" s="1"/>
      <c r="AY70" s="26">
        <v>61</v>
      </c>
      <c r="AZ70" s="22">
        <v>43024</v>
      </c>
      <c r="BA70" s="30">
        <v>6.6486999999999996E-3</v>
      </c>
      <c r="BB70" s="28"/>
    </row>
    <row r="71" spans="1:154" x14ac:dyDescent="0.2">
      <c r="A71" s="156">
        <f t="shared" si="20"/>
        <v>41227</v>
      </c>
      <c r="B71" s="82">
        <f t="shared" si="0"/>
        <v>337589.27356304659</v>
      </c>
      <c r="C71" s="82">
        <f t="shared" si="21"/>
        <v>333169.55663314997</v>
      </c>
      <c r="D71" s="2">
        <f>SUM(Y71:Y$344)</f>
        <v>13449.105969330001</v>
      </c>
      <c r="E71" s="83">
        <f t="shared" si="1"/>
        <v>319720.45066381997</v>
      </c>
      <c r="F71" s="89">
        <f t="shared" si="46"/>
        <v>3512.04</v>
      </c>
      <c r="G71" s="3">
        <f>IF(AND(N71=1,N70&gt;1),VLOOKUP(A70,[1]Plan1!$BK$81:$BM$259,3),G70)</f>
        <v>3532.06</v>
      </c>
      <c r="H71" s="18">
        <f t="shared" si="47"/>
        <v>41137</v>
      </c>
      <c r="I71" s="18">
        <f t="shared" si="48"/>
        <v>41168</v>
      </c>
      <c r="J71" s="84">
        <f t="shared" si="2"/>
        <v>5.7003906561428064E-3</v>
      </c>
      <c r="K71" s="18">
        <f t="shared" si="23"/>
        <v>41257</v>
      </c>
      <c r="L71" s="18">
        <f t="shared" si="3"/>
        <v>41227</v>
      </c>
      <c r="M71" s="38">
        <f t="shared" si="42"/>
        <v>21</v>
      </c>
      <c r="N71" s="38">
        <f t="shared" si="4"/>
        <v>21</v>
      </c>
      <c r="O71" s="82">
        <f t="shared" si="5"/>
        <v>1.0057003900000001</v>
      </c>
      <c r="P71" s="85">
        <f t="shared" si="49"/>
        <v>1.0040998299999999</v>
      </c>
      <c r="Q71" s="85">
        <f t="shared" si="43"/>
        <v>1.0040998299999999</v>
      </c>
      <c r="R71" s="82">
        <f t="shared" si="45"/>
        <v>1.0098235900000001</v>
      </c>
      <c r="S71" s="2">
        <f t="shared" si="26"/>
        <v>1</v>
      </c>
      <c r="T71" s="82">
        <f t="shared" si="7"/>
        <v>333169.55663314997</v>
      </c>
      <c r="U71" s="82">
        <f t="shared" si="8"/>
        <v>0</v>
      </c>
      <c r="V71" s="82">
        <f t="shared" si="9"/>
        <v>3140.8026219366284</v>
      </c>
      <c r="W71" s="82">
        <f t="shared" si="10"/>
        <v>336310.35925508657</v>
      </c>
      <c r="X71" s="86">
        <f t="shared" si="11"/>
        <v>2</v>
      </c>
      <c r="Y71" s="82">
        <f t="shared" si="12"/>
        <v>1309.6728686399999</v>
      </c>
      <c r="Z71" s="87">
        <f t="shared" si="13"/>
        <v>3.9309499999999999E-3</v>
      </c>
      <c r="AA71" s="82">
        <f t="shared" si="14"/>
        <v>1309.6728686399999</v>
      </c>
      <c r="AB71" s="84">
        <f t="shared" si="27"/>
        <v>4.6600000000000003E-2</v>
      </c>
      <c r="AC71" s="86">
        <f t="shared" si="15"/>
        <v>21</v>
      </c>
      <c r="AD71" s="86">
        <v>252</v>
      </c>
      <c r="AE71" s="85">
        <f t="shared" si="44"/>
        <v>1.00380278</v>
      </c>
      <c r="AF71" s="82">
        <f t="shared" si="17"/>
        <v>1266.9705265699999</v>
      </c>
      <c r="AG71" s="82">
        <f t="shared" si="18"/>
        <v>1278.9143079600001</v>
      </c>
      <c r="AH71" s="39">
        <f t="shared" si="19"/>
        <v>2576.6433952099997</v>
      </c>
      <c r="AI71" s="40" t="str">
        <f t="shared" si="28"/>
        <v>A+J=</v>
      </c>
      <c r="AJ71" s="11">
        <f t="shared" si="29"/>
        <v>41227</v>
      </c>
      <c r="AK71" s="18"/>
      <c r="AL71" s="4" t="str">
        <f t="shared" si="30"/>
        <v>quinta-feira</v>
      </c>
      <c r="AM71" s="21">
        <f t="shared" si="41"/>
        <v>60</v>
      </c>
      <c r="AN71" s="22">
        <f t="shared" si="31"/>
        <v>42992</v>
      </c>
      <c r="AO71" s="23">
        <f t="shared" si="32"/>
        <v>246533.93669779992</v>
      </c>
      <c r="AP71" s="26">
        <f t="shared" si="33"/>
        <v>22</v>
      </c>
      <c r="AQ71" s="25">
        <f t="shared" si="34"/>
        <v>988.57390280000004</v>
      </c>
      <c r="AR71" s="23">
        <f t="shared" si="35"/>
        <v>1588.0701678600001</v>
      </c>
      <c r="AS71" s="31">
        <f t="shared" si="36"/>
        <v>6.4003599999999999E-3</v>
      </c>
      <c r="AT71" s="25">
        <f t="shared" si="37"/>
        <v>2576.6440706600001</v>
      </c>
      <c r="AU71" s="21">
        <f t="shared" si="38"/>
        <v>60</v>
      </c>
      <c r="AV71" s="22">
        <f t="shared" si="39"/>
        <v>43024</v>
      </c>
      <c r="AW71" s="22">
        <f t="shared" si="40"/>
        <v>42996</v>
      </c>
      <c r="AX71" s="38"/>
      <c r="AY71" s="26">
        <v>62</v>
      </c>
      <c r="AZ71" s="22">
        <v>43053</v>
      </c>
      <c r="BA71" s="30">
        <v>6.9000700000000003E-3</v>
      </c>
      <c r="BB71" s="41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</row>
    <row r="72" spans="1:154" x14ac:dyDescent="0.2">
      <c r="A72" s="158">
        <f t="shared" si="20"/>
        <v>41228</v>
      </c>
      <c r="B72" s="2">
        <f t="shared" si="0"/>
        <v>335151.71210093837</v>
      </c>
      <c r="C72" s="2">
        <f t="shared" si="21"/>
        <v>331859.88376450998</v>
      </c>
      <c r="D72" s="2">
        <f>SUM(Y72:Y$344)</f>
        <v>12139.433100689999</v>
      </c>
      <c r="E72" s="73">
        <f t="shared" si="1"/>
        <v>319720.45066381997</v>
      </c>
      <c r="F72" s="88">
        <f t="shared" si="46"/>
        <v>3532.06</v>
      </c>
      <c r="G72" s="3">
        <f>IF(AND(N72=1,N71&gt;1),VLOOKUP(A71,[1]Plan1!$BK$81:$BM$259,3),G71)</f>
        <v>3552.9</v>
      </c>
      <c r="H72" s="11">
        <f t="shared" si="47"/>
        <v>41167</v>
      </c>
      <c r="I72" s="11">
        <f t="shared" si="48"/>
        <v>41197</v>
      </c>
      <c r="J72" s="12">
        <f t="shared" si="2"/>
        <v>5.9002395202800706E-3</v>
      </c>
      <c r="K72" s="11">
        <f t="shared" si="23"/>
        <v>41257</v>
      </c>
      <c r="L72" s="11">
        <f t="shared" si="3"/>
        <v>41257</v>
      </c>
      <c r="M72" s="1">
        <f t="shared" si="42"/>
        <v>21</v>
      </c>
      <c r="N72" s="1">
        <f t="shared" si="4"/>
        <v>1</v>
      </c>
      <c r="O72" s="2">
        <f t="shared" si="5"/>
        <v>1.0002801699999999</v>
      </c>
      <c r="P72" s="13">
        <f t="shared" si="49"/>
        <v>1.0057003900000001</v>
      </c>
      <c r="Q72" s="13">
        <f t="shared" si="43"/>
        <v>1.0098235906299338</v>
      </c>
      <c r="R72" s="2">
        <f t="shared" si="45"/>
        <v>1.01010651</v>
      </c>
      <c r="S72" s="2">
        <f t="shared" si="26"/>
        <v>1</v>
      </c>
      <c r="T72" s="2">
        <f t="shared" si="7"/>
        <v>331859.88376450998</v>
      </c>
      <c r="U72" s="2">
        <f t="shared" si="8"/>
        <v>0</v>
      </c>
      <c r="V72" s="2">
        <f t="shared" si="9"/>
        <v>3231.2579318383896</v>
      </c>
      <c r="W72" s="2">
        <f t="shared" si="10"/>
        <v>335091.14169634838</v>
      </c>
      <c r="X72" s="17">
        <f t="shared" si="11"/>
        <v>0</v>
      </c>
      <c r="Y72" s="2">
        <f t="shared" si="12"/>
        <v>0</v>
      </c>
      <c r="Z72" s="72">
        <f t="shared" si="13"/>
        <v>0</v>
      </c>
      <c r="AA72" s="2">
        <f t="shared" si="14"/>
        <v>0</v>
      </c>
      <c r="AB72" s="12">
        <f t="shared" si="27"/>
        <v>4.6600000000000003E-2</v>
      </c>
      <c r="AC72" s="17">
        <f t="shared" si="15"/>
        <v>1</v>
      </c>
      <c r="AD72" s="17">
        <v>252</v>
      </c>
      <c r="AE72" s="13">
        <f t="shared" si="44"/>
        <v>1.0001807579999999</v>
      </c>
      <c r="AF72" s="2">
        <f t="shared" si="17"/>
        <v>59.98632886</v>
      </c>
      <c r="AG72" s="2">
        <f t="shared" si="18"/>
        <v>60.570404590000003</v>
      </c>
      <c r="AH72" s="3">
        <f t="shared" si="19"/>
        <v>0</v>
      </c>
      <c r="AI72" s="4" t="str">
        <f t="shared" si="28"/>
        <v>A+J=</v>
      </c>
      <c r="AJ72" s="11">
        <f t="shared" si="29"/>
        <v>41257</v>
      </c>
      <c r="AK72" s="11"/>
      <c r="AL72" s="4" t="str">
        <f t="shared" si="30"/>
        <v>segunda-feira</v>
      </c>
      <c r="AM72" s="21">
        <f t="shared" si="41"/>
        <v>61</v>
      </c>
      <c r="AN72" s="22">
        <f t="shared" si="31"/>
        <v>43024</v>
      </c>
      <c r="AO72" s="23">
        <f t="shared" si="32"/>
        <v>244894.80651287991</v>
      </c>
      <c r="AP72" s="26">
        <f t="shared" si="33"/>
        <v>21</v>
      </c>
      <c r="AQ72" s="25">
        <f t="shared" si="34"/>
        <v>937.51432379000005</v>
      </c>
      <c r="AR72" s="23">
        <f t="shared" si="35"/>
        <v>1639.1301849199999</v>
      </c>
      <c r="AS72" s="31">
        <f t="shared" si="36"/>
        <v>6.6486999999999996E-3</v>
      </c>
      <c r="AT72" s="25">
        <f t="shared" si="37"/>
        <v>2576.6445087100001</v>
      </c>
      <c r="AU72" s="21">
        <f t="shared" si="38"/>
        <v>61</v>
      </c>
      <c r="AV72" s="22">
        <f t="shared" si="39"/>
        <v>43053</v>
      </c>
      <c r="AW72" s="22">
        <f t="shared" si="40"/>
        <v>43026</v>
      </c>
      <c r="AX72" s="38"/>
      <c r="AY72" s="26">
        <v>63</v>
      </c>
      <c r="AZ72" s="22">
        <v>43083</v>
      </c>
      <c r="BA72" s="30">
        <v>6.79176E-3</v>
      </c>
      <c r="BB72" s="28"/>
    </row>
    <row r="73" spans="1:154" x14ac:dyDescent="0.2">
      <c r="A73" s="158">
        <f t="shared" si="20"/>
        <v>41229</v>
      </c>
      <c r="B73" s="2">
        <f t="shared" si="0"/>
        <v>335151.71210093837</v>
      </c>
      <c r="C73" s="2">
        <f t="shared" si="21"/>
        <v>331859.88376450998</v>
      </c>
      <c r="D73" s="2">
        <f>SUM(Y73:Y$344)</f>
        <v>12139.433100689999</v>
      </c>
      <c r="E73" s="73">
        <f t="shared" si="1"/>
        <v>319720.45066381997</v>
      </c>
      <c r="F73" s="88">
        <f t="shared" si="46"/>
        <v>3532.06</v>
      </c>
      <c r="G73" s="3">
        <f>IF(AND(N73=1,N72&gt;1),VLOOKUP(A72,[1]Plan1!$BK$81:$BM$259,3),G72)</f>
        <v>3552.9</v>
      </c>
      <c r="H73" s="11">
        <f t="shared" si="47"/>
        <v>41167</v>
      </c>
      <c r="I73" s="11">
        <f t="shared" si="48"/>
        <v>41197</v>
      </c>
      <c r="J73" s="12">
        <f t="shared" si="2"/>
        <v>5.9002395202800706E-3</v>
      </c>
      <c r="K73" s="11">
        <f t="shared" si="23"/>
        <v>41257</v>
      </c>
      <c r="L73" s="11">
        <f t="shared" si="3"/>
        <v>41257</v>
      </c>
      <c r="M73" s="1">
        <f t="shared" si="42"/>
        <v>21</v>
      </c>
      <c r="N73" s="1">
        <f t="shared" si="4"/>
        <v>1</v>
      </c>
      <c r="O73" s="2">
        <f t="shared" si="5"/>
        <v>1.0002801699999999</v>
      </c>
      <c r="P73" s="13">
        <f t="shared" si="49"/>
        <v>1.0057003900000001</v>
      </c>
      <c r="Q73" s="13">
        <f t="shared" si="43"/>
        <v>1.0098235906299338</v>
      </c>
      <c r="R73" s="2">
        <f t="shared" si="45"/>
        <v>1.01010651</v>
      </c>
      <c r="S73" s="2">
        <f t="shared" si="26"/>
        <v>1</v>
      </c>
      <c r="T73" s="2">
        <f t="shared" si="7"/>
        <v>331859.88376450998</v>
      </c>
      <c r="U73" s="2">
        <f t="shared" si="8"/>
        <v>0</v>
      </c>
      <c r="V73" s="2">
        <f t="shared" si="9"/>
        <v>3231.2579318383896</v>
      </c>
      <c r="W73" s="2">
        <f t="shared" si="10"/>
        <v>335091.14169634838</v>
      </c>
      <c r="X73" s="17">
        <f t="shared" si="11"/>
        <v>0</v>
      </c>
      <c r="Y73" s="2">
        <f t="shared" si="12"/>
        <v>0</v>
      </c>
      <c r="Z73" s="72">
        <f t="shared" si="13"/>
        <v>0</v>
      </c>
      <c r="AA73" s="2">
        <f t="shared" si="14"/>
        <v>0</v>
      </c>
      <c r="AB73" s="12">
        <f t="shared" si="27"/>
        <v>4.6600000000000003E-2</v>
      </c>
      <c r="AC73" s="17">
        <f t="shared" si="15"/>
        <v>1</v>
      </c>
      <c r="AD73" s="17">
        <v>252</v>
      </c>
      <c r="AE73" s="13">
        <f t="shared" si="44"/>
        <v>1.0001807579999999</v>
      </c>
      <c r="AF73" s="2">
        <f t="shared" si="17"/>
        <v>59.98632886</v>
      </c>
      <c r="AG73" s="2">
        <f t="shared" si="18"/>
        <v>60.570404590000003</v>
      </c>
      <c r="AH73" s="3">
        <f t="shared" si="19"/>
        <v>0</v>
      </c>
      <c r="AI73" s="4" t="str">
        <f t="shared" si="28"/>
        <v>A+J=</v>
      </c>
      <c r="AJ73" s="11">
        <f t="shared" si="29"/>
        <v>41257</v>
      </c>
      <c r="AK73" s="11"/>
      <c r="AL73" s="4" t="str">
        <f t="shared" si="30"/>
        <v>terça-feira</v>
      </c>
      <c r="AM73" s="21">
        <f t="shared" si="41"/>
        <v>62</v>
      </c>
      <c r="AN73" s="22">
        <f t="shared" si="31"/>
        <v>43053</v>
      </c>
      <c r="AO73" s="23">
        <f t="shared" si="32"/>
        <v>243205.0152053099</v>
      </c>
      <c r="AP73" s="26">
        <f t="shared" si="33"/>
        <v>20</v>
      </c>
      <c r="AQ73" s="25">
        <f t="shared" si="34"/>
        <v>886.85421567000003</v>
      </c>
      <c r="AR73" s="23">
        <f t="shared" si="35"/>
        <v>1689.7913075700001</v>
      </c>
      <c r="AS73" s="31">
        <f t="shared" si="36"/>
        <v>6.9000700000000003E-3</v>
      </c>
      <c r="AT73" s="25">
        <f t="shared" si="37"/>
        <v>2576.6455232400003</v>
      </c>
      <c r="AU73" s="21">
        <f t="shared" si="38"/>
        <v>62</v>
      </c>
      <c r="AV73" s="22">
        <f t="shared" si="39"/>
        <v>43083</v>
      </c>
      <c r="AW73" s="22">
        <f t="shared" si="40"/>
        <v>43056</v>
      </c>
      <c r="AX73" s="1"/>
      <c r="AY73" s="26">
        <v>64</v>
      </c>
      <c r="AZ73" s="22">
        <v>43115</v>
      </c>
      <c r="BA73" s="30">
        <v>7.0456199999999998E-3</v>
      </c>
      <c r="BB73" s="28"/>
    </row>
    <row r="74" spans="1:154" x14ac:dyDescent="0.2">
      <c r="A74" s="158">
        <f t="shared" si="20"/>
        <v>41230</v>
      </c>
      <c r="B74" s="2">
        <f t="shared" ref="B74:B137" si="50">(W74+AG74)</f>
        <v>335302.81002752075</v>
      </c>
      <c r="C74" s="2">
        <f t="shared" si="21"/>
        <v>331859.88376450998</v>
      </c>
      <c r="D74" s="2">
        <f>SUM(Y74:Y$344)</f>
        <v>12139.433100689999</v>
      </c>
      <c r="E74" s="73">
        <f t="shared" ref="E74:E137" si="51">(C74-D74)</f>
        <v>319720.45066381997</v>
      </c>
      <c r="F74" s="88">
        <f t="shared" si="46"/>
        <v>3532.06</v>
      </c>
      <c r="G74" s="3">
        <f>IF(AND(N74=1,N73&gt;1),VLOOKUP(A73,[1]Plan1!$BK$81:$BM$259,3),G73)</f>
        <v>3552.9</v>
      </c>
      <c r="H74" s="11">
        <f t="shared" si="47"/>
        <v>41167</v>
      </c>
      <c r="I74" s="11">
        <f t="shared" si="48"/>
        <v>41197</v>
      </c>
      <c r="J74" s="12">
        <f t="shared" ref="J74:J137" si="52">(G74/F74)-1</f>
        <v>5.9002395202800706E-3</v>
      </c>
      <c r="K74" s="11">
        <f t="shared" si="23"/>
        <v>41257</v>
      </c>
      <c r="L74" s="11">
        <f t="shared" ref="L74:L137" si="53">IF(A74&gt;L73,K74,L73)</f>
        <v>41257</v>
      </c>
      <c r="M74" s="1">
        <f t="shared" si="42"/>
        <v>21</v>
      </c>
      <c r="N74" s="1">
        <f t="shared" ref="N74:N137" si="54">(M74-(NETWORKDAYS(A74,L74,$AN$194:$AN$348)-1))</f>
        <v>2</v>
      </c>
      <c r="O74" s="2">
        <f t="shared" ref="O74:O137" si="55">TRUNC((G74/F74)^TRUNC((N74/M74),9),8)</f>
        <v>1.0005604299999999</v>
      </c>
      <c r="P74" s="13">
        <f t="shared" si="49"/>
        <v>1.0057003900000001</v>
      </c>
      <c r="Q74" s="13">
        <f t="shared" si="43"/>
        <v>1.0098235906299338</v>
      </c>
      <c r="R74" s="2">
        <f t="shared" si="45"/>
        <v>1.0103895199999999</v>
      </c>
      <c r="S74" s="2">
        <f t="shared" si="26"/>
        <v>1</v>
      </c>
      <c r="T74" s="2">
        <f t="shared" ref="T74:T137" si="56">TRUNC(C74*S74,8)</f>
        <v>331859.88376450998</v>
      </c>
      <c r="U74" s="2">
        <f t="shared" ref="U74:U137" si="57">(D74*(S74-1))</f>
        <v>0</v>
      </c>
      <c r="V74" s="2">
        <f t="shared" ref="V74:V137" si="58">(E74*(R74-1))</f>
        <v>3321.7420165807484</v>
      </c>
      <c r="W74" s="2">
        <f t="shared" ref="W74:W137" si="59">(C74+U74+V74)</f>
        <v>335181.62578109076</v>
      </c>
      <c r="X74" s="17">
        <f t="shared" ref="X74:X137" si="60">IF(VLOOKUP(A74,AN$10:AU$190,8)=VLOOKUP(A73,AN$10:AU$190,8),0,VLOOKUP(A74,AN$10:AU$190,8))</f>
        <v>0</v>
      </c>
      <c r="Y74" s="2">
        <f t="shared" ref="Y74:Y137" si="61">IF(X74&gt;0,VLOOKUP(A74,AN$12:AR$190,5),0)</f>
        <v>0</v>
      </c>
      <c r="Z74" s="72">
        <f t="shared" ref="Z74:Z137" si="62">IF(X74&gt;0,VLOOKUP($A74,$AN$10:$AS$190,6),0)</f>
        <v>0</v>
      </c>
      <c r="AA74" s="2">
        <f t="shared" ref="AA74:AA137" si="63">IF(Z74&gt;0,TRUNC(Z74*T74,8),0)</f>
        <v>0</v>
      </c>
      <c r="AB74" s="12">
        <f t="shared" si="27"/>
        <v>4.6600000000000003E-2</v>
      </c>
      <c r="AC74" s="17">
        <f t="shared" ref="AC74:AC137" si="64">N74</f>
        <v>2</v>
      </c>
      <c r="AD74" s="17">
        <v>252</v>
      </c>
      <c r="AE74" s="13">
        <f t="shared" si="44"/>
        <v>1.0003615480000001</v>
      </c>
      <c r="AF74" s="2">
        <f t="shared" ref="AF74:AF137" si="65">TRUNC((T74*(AE74-1)),8)</f>
        <v>119.98327725</v>
      </c>
      <c r="AG74" s="2">
        <f t="shared" ref="AG74:AG137" si="66">TRUNC((W74*(AE74-1)),8)</f>
        <v>121.18424643</v>
      </c>
      <c r="AH74" s="3">
        <f t="shared" ref="AH74:AH137" si="67">IF(AA74&gt;0,AA74+AF74,0)</f>
        <v>0</v>
      </c>
      <c r="AI74" s="4" t="str">
        <f t="shared" si="28"/>
        <v>A+J=</v>
      </c>
      <c r="AJ74" s="11">
        <f t="shared" si="29"/>
        <v>41257</v>
      </c>
      <c r="AK74" s="11"/>
      <c r="AL74" s="4" t="str">
        <f t="shared" si="30"/>
        <v>quinta-feira</v>
      </c>
      <c r="AM74" s="21">
        <f t="shared" si="41"/>
        <v>63</v>
      </c>
      <c r="AN74" s="22">
        <f t="shared" si="31"/>
        <v>43083</v>
      </c>
      <c r="AO74" s="23">
        <f t="shared" si="32"/>
        <v>241553.22511123991</v>
      </c>
      <c r="AP74" s="26">
        <f t="shared" si="33"/>
        <v>21</v>
      </c>
      <c r="AQ74" s="25">
        <f t="shared" si="34"/>
        <v>924.85516772000005</v>
      </c>
      <c r="AR74" s="23">
        <f t="shared" si="35"/>
        <v>1651.7900940699999</v>
      </c>
      <c r="AS74" s="31">
        <f t="shared" si="36"/>
        <v>6.79176E-3</v>
      </c>
      <c r="AT74" s="25">
        <f t="shared" si="37"/>
        <v>2576.6452617899999</v>
      </c>
      <c r="AU74" s="21">
        <f t="shared" si="38"/>
        <v>63</v>
      </c>
      <c r="AV74" s="22">
        <f t="shared" si="39"/>
        <v>43115</v>
      </c>
      <c r="AW74" s="22">
        <f t="shared" si="40"/>
        <v>43087</v>
      </c>
      <c r="AX74" s="1"/>
      <c r="AY74" s="26">
        <v>65</v>
      </c>
      <c r="AZ74" s="22">
        <v>43145</v>
      </c>
      <c r="BA74" s="30">
        <v>7.1213099999999996E-3</v>
      </c>
      <c r="BB74" s="28"/>
    </row>
    <row r="75" spans="1:154" x14ac:dyDescent="0.2">
      <c r="A75" s="158">
        <f t="shared" ref="A75:A138" si="68">(A74+1)</f>
        <v>41231</v>
      </c>
      <c r="B75" s="2">
        <f t="shared" si="50"/>
        <v>335302.81002752075</v>
      </c>
      <c r="C75" s="2">
        <f t="shared" ref="C75:C138" si="69">TRUNC(IF(X74&gt;0,VLOOKUP(A74,$AN$12:$AO$190,2),C74),8)</f>
        <v>331859.88376450998</v>
      </c>
      <c r="D75" s="2">
        <f>SUM(Y75:Y$344)</f>
        <v>12139.433100689999</v>
      </c>
      <c r="E75" s="73">
        <f t="shared" si="51"/>
        <v>319720.45066381997</v>
      </c>
      <c r="F75" s="88">
        <f t="shared" si="46"/>
        <v>3532.06</v>
      </c>
      <c r="G75" s="3">
        <f>IF(AND(N75=1,N74&gt;1),VLOOKUP(A74,[1]Plan1!$BK$81:$BM$259,3),G74)</f>
        <v>3552.9</v>
      </c>
      <c r="H75" s="11">
        <f t="shared" si="47"/>
        <v>41167</v>
      </c>
      <c r="I75" s="11">
        <f t="shared" si="48"/>
        <v>41197</v>
      </c>
      <c r="J75" s="12">
        <f t="shared" si="52"/>
        <v>5.9002395202800706E-3</v>
      </c>
      <c r="K75" s="11">
        <f t="shared" ref="K75:K138" si="70">IF(DAY(A75)=14,VLOOKUP(A75,AR$194:AW$373,4),K74)</f>
        <v>41257</v>
      </c>
      <c r="L75" s="11">
        <f t="shared" si="53"/>
        <v>41257</v>
      </c>
      <c r="M75" s="1">
        <f t="shared" si="42"/>
        <v>21</v>
      </c>
      <c r="N75" s="1">
        <f t="shared" si="54"/>
        <v>2</v>
      </c>
      <c r="O75" s="2">
        <f t="shared" si="55"/>
        <v>1.0005604299999999</v>
      </c>
      <c r="P75" s="13">
        <f t="shared" si="49"/>
        <v>1.0057003900000001</v>
      </c>
      <c r="Q75" s="13">
        <f t="shared" si="43"/>
        <v>1.0098235906299338</v>
      </c>
      <c r="R75" s="2">
        <f t="shared" si="45"/>
        <v>1.0103895199999999</v>
      </c>
      <c r="S75" s="2">
        <f t="shared" ref="S75:S138" si="71">IF(AND(X75&gt;0,MONTH(A75)=9),R75,S74)</f>
        <v>1</v>
      </c>
      <c r="T75" s="2">
        <f t="shared" si="56"/>
        <v>331859.88376450998</v>
      </c>
      <c r="U75" s="2">
        <f t="shared" si="57"/>
        <v>0</v>
      </c>
      <c r="V75" s="2">
        <f t="shared" si="58"/>
        <v>3321.7420165807484</v>
      </c>
      <c r="W75" s="2">
        <f t="shared" si="59"/>
        <v>335181.62578109076</v>
      </c>
      <c r="X75" s="17">
        <f t="shared" si="60"/>
        <v>0</v>
      </c>
      <c r="Y75" s="2">
        <f t="shared" si="61"/>
        <v>0</v>
      </c>
      <c r="Z75" s="72">
        <f t="shared" si="62"/>
        <v>0</v>
      </c>
      <c r="AA75" s="2">
        <f t="shared" si="63"/>
        <v>0</v>
      </c>
      <c r="AB75" s="12">
        <f t="shared" ref="AB75:AB138" si="72">(AB74)</f>
        <v>4.6600000000000003E-2</v>
      </c>
      <c r="AC75" s="17">
        <f t="shared" si="64"/>
        <v>2</v>
      </c>
      <c r="AD75" s="17">
        <v>252</v>
      </c>
      <c r="AE75" s="13">
        <f t="shared" si="44"/>
        <v>1.0003615480000001</v>
      </c>
      <c r="AF75" s="2">
        <f t="shared" si="65"/>
        <v>119.98327725</v>
      </c>
      <c r="AG75" s="2">
        <f t="shared" si="66"/>
        <v>121.18424643</v>
      </c>
      <c r="AH75" s="3">
        <f t="shared" si="67"/>
        <v>0</v>
      </c>
      <c r="AI75" s="4" t="str">
        <f t="shared" ref="AI75:AI138" si="73">AI74</f>
        <v>A+J=</v>
      </c>
      <c r="AJ75" s="11">
        <f t="shared" ref="AJ75:AJ138" si="74">IF(X74&gt;0,VLOOKUP(A74,$AN$10:$AW$190,9),AJ74)</f>
        <v>41257</v>
      </c>
      <c r="AK75" s="11"/>
      <c r="AL75" s="4" t="str">
        <f t="shared" si="30"/>
        <v>segunda-feira</v>
      </c>
      <c r="AM75" s="21">
        <f t="shared" si="41"/>
        <v>64</v>
      </c>
      <c r="AN75" s="22">
        <f t="shared" si="31"/>
        <v>43115</v>
      </c>
      <c r="AO75" s="23">
        <f t="shared" si="32"/>
        <v>239851.33287733991</v>
      </c>
      <c r="AP75" s="26">
        <f t="shared" si="33"/>
        <v>20</v>
      </c>
      <c r="AQ75" s="25">
        <f t="shared" si="34"/>
        <v>874.75311970999996</v>
      </c>
      <c r="AR75" s="23">
        <f t="shared" si="35"/>
        <v>1701.8922339000001</v>
      </c>
      <c r="AS75" s="31">
        <f t="shared" si="36"/>
        <v>7.0456199999999998E-3</v>
      </c>
      <c r="AT75" s="25">
        <f t="shared" si="37"/>
        <v>2576.6453536099998</v>
      </c>
      <c r="AU75" s="21">
        <f t="shared" si="38"/>
        <v>64</v>
      </c>
      <c r="AV75" s="22">
        <f t="shared" si="39"/>
        <v>43145</v>
      </c>
      <c r="AW75" s="22">
        <f t="shared" si="40"/>
        <v>43117</v>
      </c>
      <c r="AX75" s="1"/>
      <c r="AY75" s="26">
        <v>66</v>
      </c>
      <c r="AZ75" s="22">
        <v>43173</v>
      </c>
      <c r="BA75" s="30">
        <v>7.19836E-3</v>
      </c>
      <c r="BB75" s="28"/>
    </row>
    <row r="76" spans="1:154" x14ac:dyDescent="0.2">
      <c r="A76" s="158">
        <f t="shared" si="68"/>
        <v>41232</v>
      </c>
      <c r="B76" s="2">
        <f t="shared" si="50"/>
        <v>335302.81002752075</v>
      </c>
      <c r="C76" s="2">
        <f t="shared" si="69"/>
        <v>331859.88376450998</v>
      </c>
      <c r="D76" s="2">
        <f>SUM(Y76:Y$344)</f>
        <v>12139.433100689999</v>
      </c>
      <c r="E76" s="73">
        <f t="shared" si="51"/>
        <v>319720.45066381997</v>
      </c>
      <c r="F76" s="88">
        <f t="shared" si="46"/>
        <v>3532.06</v>
      </c>
      <c r="G76" s="3">
        <f>IF(AND(N76=1,N75&gt;1),VLOOKUP(A75,[1]Plan1!$BK$81:$BM$259,3),G75)</f>
        <v>3552.9</v>
      </c>
      <c r="H76" s="11">
        <f t="shared" si="47"/>
        <v>41167</v>
      </c>
      <c r="I76" s="11">
        <f t="shared" si="48"/>
        <v>41197</v>
      </c>
      <c r="J76" s="12">
        <f t="shared" si="52"/>
        <v>5.9002395202800706E-3</v>
      </c>
      <c r="K76" s="11">
        <f t="shared" si="70"/>
        <v>41257</v>
      </c>
      <c r="L76" s="11">
        <f t="shared" si="53"/>
        <v>41257</v>
      </c>
      <c r="M76" s="1">
        <f t="shared" si="42"/>
        <v>21</v>
      </c>
      <c r="N76" s="1">
        <f t="shared" si="54"/>
        <v>2</v>
      </c>
      <c r="O76" s="2">
        <f t="shared" si="55"/>
        <v>1.0005604299999999</v>
      </c>
      <c r="P76" s="13">
        <f t="shared" si="49"/>
        <v>1.0057003900000001</v>
      </c>
      <c r="Q76" s="13">
        <f t="shared" si="43"/>
        <v>1.0098235906299338</v>
      </c>
      <c r="R76" s="2">
        <f t="shared" si="45"/>
        <v>1.0103895199999999</v>
      </c>
      <c r="S76" s="2">
        <f t="shared" si="71"/>
        <v>1</v>
      </c>
      <c r="T76" s="2">
        <f t="shared" si="56"/>
        <v>331859.88376450998</v>
      </c>
      <c r="U76" s="2">
        <f t="shared" si="57"/>
        <v>0</v>
      </c>
      <c r="V76" s="2">
        <f t="shared" si="58"/>
        <v>3321.7420165807484</v>
      </c>
      <c r="W76" s="2">
        <f t="shared" si="59"/>
        <v>335181.62578109076</v>
      </c>
      <c r="X76" s="17">
        <f t="shared" si="60"/>
        <v>0</v>
      </c>
      <c r="Y76" s="2">
        <f t="shared" si="61"/>
        <v>0</v>
      </c>
      <c r="Z76" s="72">
        <f t="shared" si="62"/>
        <v>0</v>
      </c>
      <c r="AA76" s="2">
        <f t="shared" si="63"/>
        <v>0</v>
      </c>
      <c r="AB76" s="12">
        <f t="shared" si="72"/>
        <v>4.6600000000000003E-2</v>
      </c>
      <c r="AC76" s="17">
        <f t="shared" si="64"/>
        <v>2</v>
      </c>
      <c r="AD76" s="17">
        <v>252</v>
      </c>
      <c r="AE76" s="13">
        <f t="shared" si="44"/>
        <v>1.0003615480000001</v>
      </c>
      <c r="AF76" s="2">
        <f t="shared" si="65"/>
        <v>119.98327725</v>
      </c>
      <c r="AG76" s="2">
        <f t="shared" si="66"/>
        <v>121.18424643</v>
      </c>
      <c r="AH76" s="3">
        <f t="shared" si="67"/>
        <v>0</v>
      </c>
      <c r="AI76" s="4" t="str">
        <f t="shared" si="73"/>
        <v>A+J=</v>
      </c>
      <c r="AJ76" s="11">
        <f t="shared" si="74"/>
        <v>41257</v>
      </c>
      <c r="AK76" s="11"/>
      <c r="AL76" s="4" t="str">
        <f t="shared" ref="AL76:AL131" si="75">TEXT(AN76,"dddd")</f>
        <v>quarta-feira</v>
      </c>
      <c r="AM76" s="21">
        <f t="shared" si="41"/>
        <v>65</v>
      </c>
      <c r="AN76" s="22">
        <f t="shared" ref="AN76:AN139" si="76">AT259</f>
        <v>43145</v>
      </c>
      <c r="AO76" s="23">
        <f t="shared" ref="AO76:AO139" si="77">(AO75-AR76)</f>
        <v>238143.27718200992</v>
      </c>
      <c r="AP76" s="26">
        <f t="shared" ref="AP76:AP139" si="78">NETWORKDAYS(AN75,AN76,$AN$194:$AN$348)-1</f>
        <v>20</v>
      </c>
      <c r="AQ76" s="25">
        <f t="shared" ref="AQ76:AQ139" si="79">TRUNC(AO75*(ROUND((1+AQ$9)^(AP76/252),9)-1),8)</f>
        <v>868.58994163</v>
      </c>
      <c r="AR76" s="23">
        <f t="shared" ref="AR76:AR139" si="80">TRUNC((AO75*AS76),8)</f>
        <v>1708.0556953299999</v>
      </c>
      <c r="AS76" s="31">
        <f t="shared" ref="AS76:AS139" si="81">BA74</f>
        <v>7.1213099999999996E-3</v>
      </c>
      <c r="AT76" s="25">
        <f t="shared" ref="AT76:AT139" si="82">(AQ76+AR76)</f>
        <v>2576.64563696</v>
      </c>
      <c r="AU76" s="21">
        <f t="shared" ref="AU76:AU139" si="83">AU75+1</f>
        <v>65</v>
      </c>
      <c r="AV76" s="22">
        <f t="shared" ref="AV76:AV139" si="84">AN77</f>
        <v>43173</v>
      </c>
      <c r="AW76" s="22">
        <f t="shared" ref="AW76:AW139" si="85">AV259</f>
        <v>43147</v>
      </c>
      <c r="AX76" s="1"/>
      <c r="AY76" s="26">
        <v>67</v>
      </c>
      <c r="AZ76" s="22">
        <v>43206</v>
      </c>
      <c r="BA76" s="30">
        <v>6.9139500000000003E-3</v>
      </c>
      <c r="BB76" s="28"/>
    </row>
    <row r="77" spans="1:154" x14ac:dyDescent="0.2">
      <c r="A77" s="158">
        <f t="shared" si="68"/>
        <v>41233</v>
      </c>
      <c r="B77" s="2">
        <f t="shared" si="50"/>
        <v>335453.97412789467</v>
      </c>
      <c r="C77" s="2">
        <f t="shared" si="69"/>
        <v>331859.88376450998</v>
      </c>
      <c r="D77" s="2">
        <f>SUM(Y77:Y$344)</f>
        <v>12139.433100689999</v>
      </c>
      <c r="E77" s="73">
        <f t="shared" si="51"/>
        <v>319720.45066381997</v>
      </c>
      <c r="F77" s="88">
        <f t="shared" si="46"/>
        <v>3532.06</v>
      </c>
      <c r="G77" s="3">
        <f>IF(AND(N77=1,N76&gt;1),VLOOKUP(A76,[1]Plan1!$BK$81:$BM$259,3),G76)</f>
        <v>3552.9</v>
      </c>
      <c r="H77" s="11">
        <f t="shared" si="47"/>
        <v>41167</v>
      </c>
      <c r="I77" s="11">
        <f t="shared" si="48"/>
        <v>41197</v>
      </c>
      <c r="J77" s="12">
        <f t="shared" si="52"/>
        <v>5.9002395202800706E-3</v>
      </c>
      <c r="K77" s="11">
        <f t="shared" si="70"/>
        <v>41257</v>
      </c>
      <c r="L77" s="11">
        <f t="shared" si="53"/>
        <v>41257</v>
      </c>
      <c r="M77" s="1">
        <f t="shared" si="42"/>
        <v>21</v>
      </c>
      <c r="N77" s="1">
        <f t="shared" si="54"/>
        <v>3</v>
      </c>
      <c r="O77" s="2">
        <f t="shared" si="55"/>
        <v>1.00084076</v>
      </c>
      <c r="P77" s="13">
        <f t="shared" si="49"/>
        <v>1.0057003900000001</v>
      </c>
      <c r="Q77" s="13">
        <f t="shared" si="43"/>
        <v>1.0098235906299338</v>
      </c>
      <c r="R77" s="2">
        <f t="shared" si="45"/>
        <v>1.0106725999999999</v>
      </c>
      <c r="S77" s="2">
        <f t="shared" si="71"/>
        <v>1</v>
      </c>
      <c r="T77" s="2">
        <f t="shared" si="56"/>
        <v>331859.88376450998</v>
      </c>
      <c r="U77" s="2">
        <f t="shared" si="57"/>
        <v>0</v>
      </c>
      <c r="V77" s="2">
        <f t="shared" si="58"/>
        <v>3412.2484817546597</v>
      </c>
      <c r="W77" s="2">
        <f t="shared" si="59"/>
        <v>335272.13224626466</v>
      </c>
      <c r="X77" s="17">
        <f t="shared" si="60"/>
        <v>0</v>
      </c>
      <c r="Y77" s="2">
        <f t="shared" si="61"/>
        <v>0</v>
      </c>
      <c r="Z77" s="72">
        <f t="shared" si="62"/>
        <v>0</v>
      </c>
      <c r="AA77" s="2">
        <f t="shared" si="63"/>
        <v>0</v>
      </c>
      <c r="AB77" s="12">
        <f t="shared" si="72"/>
        <v>4.6600000000000003E-2</v>
      </c>
      <c r="AC77" s="17">
        <f t="shared" si="64"/>
        <v>3</v>
      </c>
      <c r="AD77" s="17">
        <v>252</v>
      </c>
      <c r="AE77" s="13">
        <f t="shared" si="44"/>
        <v>1.0005423710000001</v>
      </c>
      <c r="AF77" s="2">
        <f t="shared" si="65"/>
        <v>179.99117701</v>
      </c>
      <c r="AG77" s="2">
        <f t="shared" si="66"/>
        <v>181.84188162999999</v>
      </c>
      <c r="AH77" s="3">
        <f t="shared" si="67"/>
        <v>0</v>
      </c>
      <c r="AI77" s="4" t="str">
        <f t="shared" si="73"/>
        <v>A+J=</v>
      </c>
      <c r="AJ77" s="11">
        <f t="shared" si="74"/>
        <v>41257</v>
      </c>
      <c r="AK77" s="11"/>
      <c r="AL77" s="4" t="str">
        <f t="shared" si="75"/>
        <v>quarta-feira</v>
      </c>
      <c r="AM77" s="21">
        <f t="shared" ref="AM77:AM140" si="86">AM76+1</f>
        <v>66</v>
      </c>
      <c r="AN77" s="22">
        <f t="shared" si="76"/>
        <v>43173</v>
      </c>
      <c r="AO77" s="23">
        <f t="shared" si="77"/>
        <v>236429.03614127991</v>
      </c>
      <c r="AP77" s="26">
        <f t="shared" si="78"/>
        <v>20</v>
      </c>
      <c r="AQ77" s="25">
        <f t="shared" si="79"/>
        <v>862.40444339999999</v>
      </c>
      <c r="AR77" s="23">
        <f t="shared" si="80"/>
        <v>1714.2410407299999</v>
      </c>
      <c r="AS77" s="31">
        <f t="shared" si="81"/>
        <v>7.19836E-3</v>
      </c>
      <c r="AT77" s="25">
        <f t="shared" si="82"/>
        <v>2576.6454841300001</v>
      </c>
      <c r="AU77" s="21">
        <f t="shared" si="83"/>
        <v>66</v>
      </c>
      <c r="AV77" s="22">
        <f t="shared" si="84"/>
        <v>43206</v>
      </c>
      <c r="AW77" s="22">
        <f t="shared" si="85"/>
        <v>43175</v>
      </c>
      <c r="AX77" s="1"/>
      <c r="AY77" s="26">
        <v>68</v>
      </c>
      <c r="AZ77" s="22">
        <v>43234</v>
      </c>
      <c r="BA77" s="30">
        <v>7.5340600000000004E-3</v>
      </c>
      <c r="BB77" s="28"/>
    </row>
    <row r="78" spans="1:154" x14ac:dyDescent="0.2">
      <c r="A78" s="158">
        <f t="shared" si="68"/>
        <v>41234</v>
      </c>
      <c r="B78" s="2">
        <f t="shared" si="50"/>
        <v>335605.21402171365</v>
      </c>
      <c r="C78" s="2">
        <f t="shared" si="69"/>
        <v>331859.88376450998</v>
      </c>
      <c r="D78" s="2">
        <f>SUM(Y78:Y$344)</f>
        <v>12139.433100689999</v>
      </c>
      <c r="E78" s="73">
        <f t="shared" si="51"/>
        <v>319720.45066381997</v>
      </c>
      <c r="F78" s="88">
        <f t="shared" si="46"/>
        <v>3532.06</v>
      </c>
      <c r="G78" s="3">
        <f>IF(AND(N78=1,N77&gt;1),VLOOKUP(A77,[1]Plan1!$BK$81:$BM$259,3),G77)</f>
        <v>3552.9</v>
      </c>
      <c r="H78" s="11">
        <f t="shared" si="47"/>
        <v>41167</v>
      </c>
      <c r="I78" s="11">
        <f t="shared" si="48"/>
        <v>41197</v>
      </c>
      <c r="J78" s="12">
        <f t="shared" si="52"/>
        <v>5.9002395202800706E-3</v>
      </c>
      <c r="K78" s="11">
        <f t="shared" si="70"/>
        <v>41257</v>
      </c>
      <c r="L78" s="11">
        <f t="shared" si="53"/>
        <v>41257</v>
      </c>
      <c r="M78" s="1">
        <f t="shared" si="42"/>
        <v>21</v>
      </c>
      <c r="N78" s="1">
        <f t="shared" si="54"/>
        <v>4</v>
      </c>
      <c r="O78" s="2">
        <f t="shared" si="55"/>
        <v>1.0011211799999999</v>
      </c>
      <c r="P78" s="13">
        <f t="shared" si="49"/>
        <v>1.0057003900000001</v>
      </c>
      <c r="Q78" s="13">
        <f t="shared" si="43"/>
        <v>1.0098235906299338</v>
      </c>
      <c r="R78" s="2">
        <f t="shared" si="45"/>
        <v>1.01095578</v>
      </c>
      <c r="S78" s="2">
        <f t="shared" si="71"/>
        <v>1</v>
      </c>
      <c r="T78" s="2">
        <f t="shared" si="56"/>
        <v>331859.88376450998</v>
      </c>
      <c r="U78" s="2">
        <f t="shared" si="57"/>
        <v>0</v>
      </c>
      <c r="V78" s="2">
        <f t="shared" si="58"/>
        <v>3502.7869189736562</v>
      </c>
      <c r="W78" s="2">
        <f t="shared" si="59"/>
        <v>335362.67068348365</v>
      </c>
      <c r="X78" s="17">
        <f t="shared" si="60"/>
        <v>0</v>
      </c>
      <c r="Y78" s="2">
        <f t="shared" si="61"/>
        <v>0</v>
      </c>
      <c r="Z78" s="72">
        <f t="shared" si="62"/>
        <v>0</v>
      </c>
      <c r="AA78" s="2">
        <f t="shared" si="63"/>
        <v>0</v>
      </c>
      <c r="AB78" s="12">
        <f t="shared" si="72"/>
        <v>4.6600000000000003E-2</v>
      </c>
      <c r="AC78" s="17">
        <f t="shared" si="64"/>
        <v>4</v>
      </c>
      <c r="AD78" s="17">
        <v>252</v>
      </c>
      <c r="AE78" s="13">
        <f t="shared" si="44"/>
        <v>1.0007232269999999</v>
      </c>
      <c r="AF78" s="2">
        <f t="shared" si="65"/>
        <v>240.01002815000001</v>
      </c>
      <c r="AG78" s="2">
        <f t="shared" si="66"/>
        <v>242.54333822999999</v>
      </c>
      <c r="AH78" s="3">
        <f t="shared" si="67"/>
        <v>0</v>
      </c>
      <c r="AI78" s="4" t="str">
        <f t="shared" si="73"/>
        <v>A+J=</v>
      </c>
      <c r="AJ78" s="11">
        <f t="shared" si="74"/>
        <v>41257</v>
      </c>
      <c r="AK78" s="11"/>
      <c r="AL78" s="4" t="str">
        <f t="shared" si="75"/>
        <v>segunda-feira</v>
      </c>
      <c r="AM78" s="21">
        <f t="shared" si="86"/>
        <v>67</v>
      </c>
      <c r="AN78" s="22">
        <f t="shared" si="76"/>
        <v>43206</v>
      </c>
      <c r="AO78" s="23">
        <f t="shared" si="77"/>
        <v>234794.3776068599</v>
      </c>
      <c r="AP78" s="26">
        <f t="shared" si="78"/>
        <v>22</v>
      </c>
      <c r="AQ78" s="25">
        <f t="shared" si="79"/>
        <v>941.98647650999999</v>
      </c>
      <c r="AR78" s="23">
        <f t="shared" si="80"/>
        <v>1634.65853442</v>
      </c>
      <c r="AS78" s="31">
        <f t="shared" si="81"/>
        <v>6.9139500000000003E-3</v>
      </c>
      <c r="AT78" s="25">
        <f t="shared" si="82"/>
        <v>2576.6450109299999</v>
      </c>
      <c r="AU78" s="21">
        <f t="shared" si="83"/>
        <v>67</v>
      </c>
      <c r="AV78" s="22">
        <f t="shared" si="84"/>
        <v>43234</v>
      </c>
      <c r="AW78" s="22">
        <f t="shared" si="85"/>
        <v>43208</v>
      </c>
      <c r="AX78" s="1"/>
      <c r="AY78" s="26">
        <v>69</v>
      </c>
      <c r="AZ78" s="22">
        <v>43265</v>
      </c>
      <c r="BA78" s="30">
        <v>7.0731300000000004E-3</v>
      </c>
      <c r="BB78" s="28"/>
    </row>
    <row r="79" spans="1:154" x14ac:dyDescent="0.2">
      <c r="A79" s="158">
        <f t="shared" si="68"/>
        <v>41235</v>
      </c>
      <c r="B79" s="2">
        <f t="shared" si="50"/>
        <v>335756.51979952416</v>
      </c>
      <c r="C79" s="2">
        <f t="shared" si="69"/>
        <v>331859.88376450998</v>
      </c>
      <c r="D79" s="2">
        <f>SUM(Y79:Y$344)</f>
        <v>12139.433100689999</v>
      </c>
      <c r="E79" s="73">
        <f t="shared" si="51"/>
        <v>319720.45066381997</v>
      </c>
      <c r="F79" s="88">
        <f t="shared" si="46"/>
        <v>3532.06</v>
      </c>
      <c r="G79" s="3">
        <f>IF(AND(N79=1,N78&gt;1),VLOOKUP(A78,[1]Plan1!$BK$81:$BM$259,3),G78)</f>
        <v>3552.9</v>
      </c>
      <c r="H79" s="11">
        <f t="shared" si="47"/>
        <v>41167</v>
      </c>
      <c r="I79" s="11">
        <f t="shared" si="48"/>
        <v>41197</v>
      </c>
      <c r="J79" s="12">
        <f t="shared" si="52"/>
        <v>5.9002395202800706E-3</v>
      </c>
      <c r="K79" s="11">
        <f t="shared" si="70"/>
        <v>41257</v>
      </c>
      <c r="L79" s="11">
        <f t="shared" si="53"/>
        <v>41257</v>
      </c>
      <c r="M79" s="1">
        <f t="shared" si="42"/>
        <v>21</v>
      </c>
      <c r="N79" s="1">
        <f t="shared" si="54"/>
        <v>5</v>
      </c>
      <c r="O79" s="2">
        <f t="shared" si="55"/>
        <v>1.0014016699999999</v>
      </c>
      <c r="P79" s="13">
        <f t="shared" si="49"/>
        <v>1.0057003900000001</v>
      </c>
      <c r="Q79" s="13">
        <f t="shared" si="43"/>
        <v>1.0098235906299338</v>
      </c>
      <c r="R79" s="2">
        <f t="shared" si="45"/>
        <v>1.01123903</v>
      </c>
      <c r="S79" s="2">
        <f t="shared" si="71"/>
        <v>1</v>
      </c>
      <c r="T79" s="2">
        <f t="shared" si="56"/>
        <v>331859.88376450998</v>
      </c>
      <c r="U79" s="2">
        <f t="shared" si="57"/>
        <v>0</v>
      </c>
      <c r="V79" s="2">
        <f t="shared" si="58"/>
        <v>3593.347736624205</v>
      </c>
      <c r="W79" s="2">
        <f t="shared" si="59"/>
        <v>335453.23150113417</v>
      </c>
      <c r="X79" s="17">
        <f t="shared" si="60"/>
        <v>0</v>
      </c>
      <c r="Y79" s="2">
        <f t="shared" si="61"/>
        <v>0</v>
      </c>
      <c r="Z79" s="72">
        <f t="shared" si="62"/>
        <v>0</v>
      </c>
      <c r="AA79" s="2">
        <f t="shared" si="63"/>
        <v>0</v>
      </c>
      <c r="AB79" s="12">
        <f t="shared" si="72"/>
        <v>4.6600000000000003E-2</v>
      </c>
      <c r="AC79" s="17">
        <f t="shared" si="64"/>
        <v>5</v>
      </c>
      <c r="AD79" s="17">
        <v>252</v>
      </c>
      <c r="AE79" s="13">
        <f t="shared" si="44"/>
        <v>1.000904115</v>
      </c>
      <c r="AF79" s="2">
        <f t="shared" si="65"/>
        <v>300.03949879999999</v>
      </c>
      <c r="AG79" s="2">
        <f t="shared" si="66"/>
        <v>303.28829839000002</v>
      </c>
      <c r="AH79" s="3">
        <f t="shared" si="67"/>
        <v>0</v>
      </c>
      <c r="AI79" s="4" t="str">
        <f t="shared" si="73"/>
        <v>A+J=</v>
      </c>
      <c r="AJ79" s="11">
        <f t="shared" si="74"/>
        <v>41257</v>
      </c>
      <c r="AK79" s="11"/>
      <c r="AL79" s="4" t="str">
        <f t="shared" si="75"/>
        <v>segunda-feira</v>
      </c>
      <c r="AM79" s="21">
        <f t="shared" si="86"/>
        <v>68</v>
      </c>
      <c r="AN79" s="22">
        <f t="shared" si="76"/>
        <v>43234</v>
      </c>
      <c r="AO79" s="23">
        <f t="shared" si="77"/>
        <v>233025.4226783099</v>
      </c>
      <c r="AP79" s="26">
        <f t="shared" si="78"/>
        <v>19</v>
      </c>
      <c r="AQ79" s="25">
        <f t="shared" si="79"/>
        <v>807.68984143</v>
      </c>
      <c r="AR79" s="23">
        <f t="shared" si="80"/>
        <v>1768.95492855</v>
      </c>
      <c r="AS79" s="31">
        <f t="shared" si="81"/>
        <v>7.5340600000000004E-3</v>
      </c>
      <c r="AT79" s="25">
        <f t="shared" si="82"/>
        <v>2576.6447699800001</v>
      </c>
      <c r="AU79" s="21">
        <f t="shared" si="83"/>
        <v>68</v>
      </c>
      <c r="AV79" s="22">
        <f t="shared" si="84"/>
        <v>43265</v>
      </c>
      <c r="AW79" s="22">
        <f t="shared" si="85"/>
        <v>43236</v>
      </c>
      <c r="AX79" s="1"/>
      <c r="AY79" s="26">
        <v>70</v>
      </c>
      <c r="AZ79" s="22">
        <v>43297</v>
      </c>
      <c r="BA79" s="30">
        <v>7.1519000000000001E-3</v>
      </c>
      <c r="BB79" s="28"/>
    </row>
    <row r="80" spans="1:154" x14ac:dyDescent="0.2">
      <c r="A80" s="158">
        <f t="shared" si="68"/>
        <v>41236</v>
      </c>
      <c r="B80" s="2">
        <f t="shared" si="50"/>
        <v>335907.89181773621</v>
      </c>
      <c r="C80" s="2">
        <f t="shared" si="69"/>
        <v>331859.88376450998</v>
      </c>
      <c r="D80" s="2">
        <f>SUM(Y80:Y$344)</f>
        <v>12139.433100689999</v>
      </c>
      <c r="E80" s="73">
        <f t="shared" si="51"/>
        <v>319720.45066381997</v>
      </c>
      <c r="F80" s="88">
        <f t="shared" si="46"/>
        <v>3532.06</v>
      </c>
      <c r="G80" s="3">
        <f>IF(AND(N80=1,N79&gt;1),VLOOKUP(A79,[1]Plan1!$BK$81:$BM$259,3),G79)</f>
        <v>3552.9</v>
      </c>
      <c r="H80" s="11">
        <f t="shared" si="47"/>
        <v>41167</v>
      </c>
      <c r="I80" s="11">
        <f t="shared" si="48"/>
        <v>41197</v>
      </c>
      <c r="J80" s="12">
        <f t="shared" si="52"/>
        <v>5.9002395202800706E-3</v>
      </c>
      <c r="K80" s="11">
        <f t="shared" si="70"/>
        <v>41257</v>
      </c>
      <c r="L80" s="11">
        <f t="shared" si="53"/>
        <v>41257</v>
      </c>
      <c r="M80" s="1">
        <f t="shared" si="42"/>
        <v>21</v>
      </c>
      <c r="N80" s="1">
        <f t="shared" si="54"/>
        <v>6</v>
      </c>
      <c r="O80" s="2">
        <f t="shared" si="55"/>
        <v>1.0016822400000001</v>
      </c>
      <c r="P80" s="13">
        <f t="shared" si="49"/>
        <v>1.0057003900000001</v>
      </c>
      <c r="Q80" s="13">
        <f t="shared" si="43"/>
        <v>1.0098235906299338</v>
      </c>
      <c r="R80" s="2">
        <f t="shared" si="45"/>
        <v>1.0115223499999999</v>
      </c>
      <c r="S80" s="2">
        <f t="shared" si="71"/>
        <v>1</v>
      </c>
      <c r="T80" s="2">
        <f t="shared" si="56"/>
        <v>331859.88376450998</v>
      </c>
      <c r="U80" s="2">
        <f t="shared" si="57"/>
        <v>0</v>
      </c>
      <c r="V80" s="2">
        <f t="shared" si="58"/>
        <v>3683.9309347062353</v>
      </c>
      <c r="W80" s="2">
        <f t="shared" si="59"/>
        <v>335543.81469921622</v>
      </c>
      <c r="X80" s="17">
        <f t="shared" si="60"/>
        <v>0</v>
      </c>
      <c r="Y80" s="2">
        <f t="shared" si="61"/>
        <v>0</v>
      </c>
      <c r="Z80" s="72">
        <f t="shared" si="62"/>
        <v>0</v>
      </c>
      <c r="AA80" s="2">
        <f t="shared" si="63"/>
        <v>0</v>
      </c>
      <c r="AB80" s="12">
        <f t="shared" si="72"/>
        <v>4.6600000000000003E-2</v>
      </c>
      <c r="AC80" s="17">
        <f t="shared" si="64"/>
        <v>6</v>
      </c>
      <c r="AD80" s="17">
        <v>252</v>
      </c>
      <c r="AE80" s="13">
        <f t="shared" si="44"/>
        <v>1.0010850360000001</v>
      </c>
      <c r="AF80" s="2">
        <f t="shared" si="65"/>
        <v>360.07992084</v>
      </c>
      <c r="AG80" s="2">
        <f t="shared" si="66"/>
        <v>364.07711852</v>
      </c>
      <c r="AH80" s="3">
        <f t="shared" si="67"/>
        <v>0</v>
      </c>
      <c r="AI80" s="4" t="str">
        <f t="shared" si="73"/>
        <v>A+J=</v>
      </c>
      <c r="AJ80" s="11">
        <f t="shared" si="74"/>
        <v>41257</v>
      </c>
      <c r="AK80" s="11"/>
      <c r="AL80" s="4" t="str">
        <f t="shared" si="75"/>
        <v>quinta-feira</v>
      </c>
      <c r="AM80" s="21">
        <f t="shared" si="86"/>
        <v>69</v>
      </c>
      <c r="AN80" s="22">
        <f t="shared" si="76"/>
        <v>43265</v>
      </c>
      <c r="AO80" s="23">
        <f t="shared" si="77"/>
        <v>231377.20357040991</v>
      </c>
      <c r="AP80" s="26">
        <f t="shared" si="78"/>
        <v>22</v>
      </c>
      <c r="AQ80" s="25">
        <f t="shared" si="79"/>
        <v>928.42571467000005</v>
      </c>
      <c r="AR80" s="23">
        <f t="shared" si="80"/>
        <v>1648.2191078999999</v>
      </c>
      <c r="AS80" s="31">
        <f t="shared" si="81"/>
        <v>7.0731300000000004E-3</v>
      </c>
      <c r="AT80" s="25">
        <f t="shared" si="82"/>
        <v>2576.6448225700001</v>
      </c>
      <c r="AU80" s="21">
        <f t="shared" si="83"/>
        <v>69</v>
      </c>
      <c r="AV80" s="22">
        <f t="shared" si="84"/>
        <v>43297</v>
      </c>
      <c r="AW80" s="22">
        <f t="shared" si="85"/>
        <v>43269</v>
      </c>
      <c r="AX80" s="1"/>
      <c r="AY80" s="26">
        <v>71</v>
      </c>
      <c r="AZ80" s="22">
        <v>43326</v>
      </c>
      <c r="BA80" s="30">
        <v>7.4135599999999996E-3</v>
      </c>
      <c r="BB80" s="28"/>
    </row>
    <row r="81" spans="1:138" x14ac:dyDescent="0.2">
      <c r="A81" s="158">
        <f t="shared" si="68"/>
        <v>41237</v>
      </c>
      <c r="B81" s="2">
        <f t="shared" si="50"/>
        <v>336059.33649995894</v>
      </c>
      <c r="C81" s="2">
        <f t="shared" si="69"/>
        <v>331859.88376450998</v>
      </c>
      <c r="D81" s="2">
        <f>SUM(Y81:Y$344)</f>
        <v>12139.433100689999</v>
      </c>
      <c r="E81" s="73">
        <f t="shared" si="51"/>
        <v>319720.45066381997</v>
      </c>
      <c r="F81" s="88">
        <f t="shared" si="46"/>
        <v>3532.06</v>
      </c>
      <c r="G81" s="3">
        <f>IF(AND(N81=1,N80&gt;1),VLOOKUP(A80,[1]Plan1!$BK$81:$BM$259,3),G80)</f>
        <v>3552.9</v>
      </c>
      <c r="H81" s="11">
        <f t="shared" si="47"/>
        <v>41167</v>
      </c>
      <c r="I81" s="11">
        <f t="shared" si="48"/>
        <v>41197</v>
      </c>
      <c r="J81" s="12">
        <f t="shared" si="52"/>
        <v>5.9002395202800706E-3</v>
      </c>
      <c r="K81" s="11">
        <f t="shared" si="70"/>
        <v>41257</v>
      </c>
      <c r="L81" s="11">
        <f t="shared" si="53"/>
        <v>41257</v>
      </c>
      <c r="M81" s="1">
        <f t="shared" si="42"/>
        <v>21</v>
      </c>
      <c r="N81" s="1">
        <f t="shared" si="54"/>
        <v>7</v>
      </c>
      <c r="O81" s="2">
        <f t="shared" si="55"/>
        <v>1.0019628899999999</v>
      </c>
      <c r="P81" s="13">
        <f t="shared" si="49"/>
        <v>1.0057003900000001</v>
      </c>
      <c r="Q81" s="13">
        <f t="shared" si="43"/>
        <v>1.0098235906299338</v>
      </c>
      <c r="R81" s="2">
        <f t="shared" si="45"/>
        <v>1.0118057600000001</v>
      </c>
      <c r="S81" s="2">
        <f t="shared" si="71"/>
        <v>1</v>
      </c>
      <c r="T81" s="2">
        <f t="shared" si="56"/>
        <v>331859.88376450998</v>
      </c>
      <c r="U81" s="2">
        <f t="shared" si="57"/>
        <v>0</v>
      </c>
      <c r="V81" s="2">
        <f t="shared" si="58"/>
        <v>3774.5429076289342</v>
      </c>
      <c r="W81" s="2">
        <f t="shared" si="59"/>
        <v>335634.42667213891</v>
      </c>
      <c r="X81" s="17">
        <f t="shared" si="60"/>
        <v>0</v>
      </c>
      <c r="Y81" s="2">
        <f t="shared" si="61"/>
        <v>0</v>
      </c>
      <c r="Z81" s="72">
        <f t="shared" si="62"/>
        <v>0</v>
      </c>
      <c r="AA81" s="2">
        <f t="shared" si="63"/>
        <v>0</v>
      </c>
      <c r="AB81" s="12">
        <f t="shared" si="72"/>
        <v>4.6600000000000003E-2</v>
      </c>
      <c r="AC81" s="17">
        <f t="shared" si="64"/>
        <v>7</v>
      </c>
      <c r="AD81" s="17">
        <v>252</v>
      </c>
      <c r="AE81" s="13">
        <f t="shared" si="44"/>
        <v>1.0012659900000001</v>
      </c>
      <c r="AF81" s="2">
        <f t="shared" si="65"/>
        <v>420.13129423999999</v>
      </c>
      <c r="AG81" s="2">
        <f t="shared" si="66"/>
        <v>424.90982781999998</v>
      </c>
      <c r="AH81" s="3">
        <f t="shared" si="67"/>
        <v>0</v>
      </c>
      <c r="AI81" s="4" t="str">
        <f t="shared" si="73"/>
        <v>A+J=</v>
      </c>
      <c r="AJ81" s="11">
        <f t="shared" si="74"/>
        <v>41257</v>
      </c>
      <c r="AK81" s="11"/>
      <c r="AL81" s="4" t="str">
        <f t="shared" si="75"/>
        <v>segunda-feira</v>
      </c>
      <c r="AM81" s="21">
        <f t="shared" si="86"/>
        <v>70</v>
      </c>
      <c r="AN81" s="22">
        <f t="shared" si="76"/>
        <v>43297</v>
      </c>
      <c r="AO81" s="23">
        <f t="shared" si="77"/>
        <v>229722.41694819991</v>
      </c>
      <c r="AP81" s="26">
        <f t="shared" si="78"/>
        <v>22</v>
      </c>
      <c r="AQ81" s="25">
        <f t="shared" si="79"/>
        <v>921.85883889000002</v>
      </c>
      <c r="AR81" s="23">
        <f t="shared" si="80"/>
        <v>1654.7866222099999</v>
      </c>
      <c r="AS81" s="31">
        <f t="shared" si="81"/>
        <v>7.1519000000000001E-3</v>
      </c>
      <c r="AT81" s="25">
        <f t="shared" si="82"/>
        <v>2576.6454610999999</v>
      </c>
      <c r="AU81" s="21">
        <f t="shared" si="83"/>
        <v>70</v>
      </c>
      <c r="AV81" s="22">
        <f t="shared" si="84"/>
        <v>43326</v>
      </c>
      <c r="AW81" s="22">
        <f t="shared" si="85"/>
        <v>43299</v>
      </c>
      <c r="AX81" s="1"/>
      <c r="AY81" s="26">
        <v>72</v>
      </c>
      <c r="AZ81" s="22">
        <v>43357</v>
      </c>
      <c r="BA81" s="30">
        <v>7.3158900000000002E-3</v>
      </c>
      <c r="BB81" s="28"/>
    </row>
    <row r="82" spans="1:138" x14ac:dyDescent="0.2">
      <c r="A82" s="158">
        <f t="shared" si="68"/>
        <v>41238</v>
      </c>
      <c r="B82" s="2">
        <f t="shared" si="50"/>
        <v>336059.33649995894</v>
      </c>
      <c r="C82" s="2">
        <f t="shared" si="69"/>
        <v>331859.88376450998</v>
      </c>
      <c r="D82" s="2">
        <f>SUM(Y82:Y$344)</f>
        <v>12139.433100689999</v>
      </c>
      <c r="E82" s="73">
        <f t="shared" si="51"/>
        <v>319720.45066381997</v>
      </c>
      <c r="F82" s="88">
        <f t="shared" si="46"/>
        <v>3532.06</v>
      </c>
      <c r="G82" s="3">
        <f>IF(AND(N82=1,N81&gt;1),VLOOKUP(A81,[1]Plan1!$BK$81:$BM$259,3),G81)</f>
        <v>3552.9</v>
      </c>
      <c r="H82" s="11">
        <f t="shared" si="47"/>
        <v>41167</v>
      </c>
      <c r="I82" s="11">
        <f t="shared" si="48"/>
        <v>41197</v>
      </c>
      <c r="J82" s="12">
        <f t="shared" si="52"/>
        <v>5.9002395202800706E-3</v>
      </c>
      <c r="K82" s="11">
        <f t="shared" si="70"/>
        <v>41257</v>
      </c>
      <c r="L82" s="11">
        <f t="shared" si="53"/>
        <v>41257</v>
      </c>
      <c r="M82" s="1">
        <f t="shared" si="42"/>
        <v>21</v>
      </c>
      <c r="N82" s="1">
        <f t="shared" si="54"/>
        <v>7</v>
      </c>
      <c r="O82" s="2">
        <f t="shared" si="55"/>
        <v>1.0019628899999999</v>
      </c>
      <c r="P82" s="13">
        <f t="shared" si="49"/>
        <v>1.0057003900000001</v>
      </c>
      <c r="Q82" s="13">
        <f t="shared" si="43"/>
        <v>1.0098235906299338</v>
      </c>
      <c r="R82" s="2">
        <f t="shared" si="45"/>
        <v>1.0118057600000001</v>
      </c>
      <c r="S82" s="2">
        <f t="shared" si="71"/>
        <v>1</v>
      </c>
      <c r="T82" s="2">
        <f t="shared" si="56"/>
        <v>331859.88376450998</v>
      </c>
      <c r="U82" s="2">
        <f t="shared" si="57"/>
        <v>0</v>
      </c>
      <c r="V82" s="2">
        <f t="shared" si="58"/>
        <v>3774.5429076289342</v>
      </c>
      <c r="W82" s="2">
        <f t="shared" si="59"/>
        <v>335634.42667213891</v>
      </c>
      <c r="X82" s="17">
        <f t="shared" si="60"/>
        <v>0</v>
      </c>
      <c r="Y82" s="2">
        <f t="shared" si="61"/>
        <v>0</v>
      </c>
      <c r="Z82" s="72">
        <f t="shared" si="62"/>
        <v>0</v>
      </c>
      <c r="AA82" s="2">
        <f t="shared" si="63"/>
        <v>0</v>
      </c>
      <c r="AB82" s="12">
        <f t="shared" si="72"/>
        <v>4.6600000000000003E-2</v>
      </c>
      <c r="AC82" s="17">
        <f t="shared" si="64"/>
        <v>7</v>
      </c>
      <c r="AD82" s="17">
        <v>252</v>
      </c>
      <c r="AE82" s="13">
        <f t="shared" si="44"/>
        <v>1.0012659900000001</v>
      </c>
      <c r="AF82" s="2">
        <f t="shared" si="65"/>
        <v>420.13129423999999</v>
      </c>
      <c r="AG82" s="2">
        <f t="shared" si="66"/>
        <v>424.90982781999998</v>
      </c>
      <c r="AH82" s="3">
        <f t="shared" si="67"/>
        <v>0</v>
      </c>
      <c r="AI82" s="4" t="str">
        <f t="shared" si="73"/>
        <v>A+J=</v>
      </c>
      <c r="AJ82" s="11">
        <f t="shared" si="74"/>
        <v>41257</v>
      </c>
      <c r="AK82" s="11"/>
      <c r="AL82" s="4" t="str">
        <f t="shared" si="75"/>
        <v>terça-feira</v>
      </c>
      <c r="AM82" s="21">
        <f t="shared" si="86"/>
        <v>71</v>
      </c>
      <c r="AN82" s="22">
        <f t="shared" si="76"/>
        <v>43326</v>
      </c>
      <c r="AO82" s="23">
        <f t="shared" si="77"/>
        <v>228019.35602680992</v>
      </c>
      <c r="AP82" s="26">
        <f t="shared" si="78"/>
        <v>21</v>
      </c>
      <c r="AQ82" s="25">
        <f t="shared" si="79"/>
        <v>873.58381271999997</v>
      </c>
      <c r="AR82" s="23">
        <f t="shared" si="80"/>
        <v>1703.06092139</v>
      </c>
      <c r="AS82" s="31">
        <f t="shared" si="81"/>
        <v>7.4135599999999996E-3</v>
      </c>
      <c r="AT82" s="25">
        <f t="shared" si="82"/>
        <v>2576.6447341100002</v>
      </c>
      <c r="AU82" s="21">
        <f t="shared" si="83"/>
        <v>71</v>
      </c>
      <c r="AV82" s="22">
        <f t="shared" si="84"/>
        <v>43357</v>
      </c>
      <c r="AW82" s="22">
        <f t="shared" si="85"/>
        <v>43328</v>
      </c>
      <c r="AX82" s="1"/>
      <c r="AY82" s="26">
        <v>73</v>
      </c>
      <c r="AZ82" s="22">
        <v>43388</v>
      </c>
      <c r="BA82" s="30">
        <v>7.7620299999999996E-3</v>
      </c>
      <c r="BB82" s="28"/>
    </row>
    <row r="83" spans="1:138" x14ac:dyDescent="0.2">
      <c r="A83" s="158">
        <f t="shared" si="68"/>
        <v>41239</v>
      </c>
      <c r="B83" s="2">
        <f t="shared" si="50"/>
        <v>336059.33649995894</v>
      </c>
      <c r="C83" s="2">
        <f t="shared" si="69"/>
        <v>331859.88376450998</v>
      </c>
      <c r="D83" s="2">
        <f>SUM(Y83:Y$344)</f>
        <v>12139.433100689999</v>
      </c>
      <c r="E83" s="73">
        <f t="shared" si="51"/>
        <v>319720.45066381997</v>
      </c>
      <c r="F83" s="88">
        <f t="shared" si="46"/>
        <v>3532.06</v>
      </c>
      <c r="G83" s="3">
        <f>IF(AND(N83=1,N82&gt;1),VLOOKUP(A82,[1]Plan1!$BK$81:$BM$259,3),G82)</f>
        <v>3552.9</v>
      </c>
      <c r="H83" s="11">
        <f t="shared" si="47"/>
        <v>41167</v>
      </c>
      <c r="I83" s="11">
        <f t="shared" si="48"/>
        <v>41197</v>
      </c>
      <c r="J83" s="12">
        <f t="shared" si="52"/>
        <v>5.9002395202800706E-3</v>
      </c>
      <c r="K83" s="11">
        <f t="shared" si="70"/>
        <v>41257</v>
      </c>
      <c r="L83" s="11">
        <f t="shared" si="53"/>
        <v>41257</v>
      </c>
      <c r="M83" s="1">
        <f t="shared" si="42"/>
        <v>21</v>
      </c>
      <c r="N83" s="1">
        <f t="shared" si="54"/>
        <v>7</v>
      </c>
      <c r="O83" s="2">
        <f t="shared" si="55"/>
        <v>1.0019628899999999</v>
      </c>
      <c r="P83" s="13">
        <f t="shared" si="49"/>
        <v>1.0057003900000001</v>
      </c>
      <c r="Q83" s="13">
        <f t="shared" si="43"/>
        <v>1.0098235906299338</v>
      </c>
      <c r="R83" s="2">
        <f t="shared" si="45"/>
        <v>1.0118057600000001</v>
      </c>
      <c r="S83" s="2">
        <f t="shared" si="71"/>
        <v>1</v>
      </c>
      <c r="T83" s="2">
        <f t="shared" si="56"/>
        <v>331859.88376450998</v>
      </c>
      <c r="U83" s="2">
        <f t="shared" si="57"/>
        <v>0</v>
      </c>
      <c r="V83" s="2">
        <f t="shared" si="58"/>
        <v>3774.5429076289342</v>
      </c>
      <c r="W83" s="2">
        <f t="shared" si="59"/>
        <v>335634.42667213891</v>
      </c>
      <c r="X83" s="17">
        <f t="shared" si="60"/>
        <v>0</v>
      </c>
      <c r="Y83" s="2">
        <f t="shared" si="61"/>
        <v>0</v>
      </c>
      <c r="Z83" s="72">
        <f t="shared" si="62"/>
        <v>0</v>
      </c>
      <c r="AA83" s="2">
        <f t="shared" si="63"/>
        <v>0</v>
      </c>
      <c r="AB83" s="12">
        <f t="shared" si="72"/>
        <v>4.6600000000000003E-2</v>
      </c>
      <c r="AC83" s="17">
        <f t="shared" si="64"/>
        <v>7</v>
      </c>
      <c r="AD83" s="17">
        <v>252</v>
      </c>
      <c r="AE83" s="13">
        <f t="shared" si="44"/>
        <v>1.0012659900000001</v>
      </c>
      <c r="AF83" s="2">
        <f t="shared" si="65"/>
        <v>420.13129423999999</v>
      </c>
      <c r="AG83" s="2">
        <f t="shared" si="66"/>
        <v>424.90982781999998</v>
      </c>
      <c r="AH83" s="3">
        <f t="shared" si="67"/>
        <v>0</v>
      </c>
      <c r="AI83" s="4" t="str">
        <f t="shared" si="73"/>
        <v>A+J=</v>
      </c>
      <c r="AJ83" s="11">
        <f t="shared" si="74"/>
        <v>41257</v>
      </c>
      <c r="AK83" s="11"/>
      <c r="AL83" s="4" t="str">
        <f t="shared" si="75"/>
        <v>sexta-feira</v>
      </c>
      <c r="AM83" s="21">
        <f t="shared" si="86"/>
        <v>72</v>
      </c>
      <c r="AN83" s="22">
        <f t="shared" si="76"/>
        <v>43357</v>
      </c>
      <c r="AO83" s="23">
        <f t="shared" si="77"/>
        <v>226351.19150024993</v>
      </c>
      <c r="AP83" s="26">
        <f t="shared" si="78"/>
        <v>22</v>
      </c>
      <c r="AQ83" s="25">
        <f t="shared" si="79"/>
        <v>908.48041876000002</v>
      </c>
      <c r="AR83" s="23">
        <f t="shared" si="80"/>
        <v>1668.16452656</v>
      </c>
      <c r="AS83" s="31">
        <f t="shared" si="81"/>
        <v>7.3158900000000002E-3</v>
      </c>
      <c r="AT83" s="25">
        <f t="shared" si="82"/>
        <v>2576.6449453200003</v>
      </c>
      <c r="AU83" s="21">
        <f t="shared" si="83"/>
        <v>72</v>
      </c>
      <c r="AV83" s="22">
        <f t="shared" si="84"/>
        <v>43388</v>
      </c>
      <c r="AW83" s="22">
        <f t="shared" si="85"/>
        <v>43361</v>
      </c>
      <c r="AX83" s="1"/>
      <c r="AY83" s="26">
        <v>74</v>
      </c>
      <c r="AZ83" s="22">
        <v>43418</v>
      </c>
      <c r="BA83" s="30">
        <v>7.66967E-3</v>
      </c>
      <c r="BB83" s="28"/>
    </row>
    <row r="84" spans="1:138" x14ac:dyDescent="0.2">
      <c r="A84" s="158">
        <f t="shared" si="68"/>
        <v>41240</v>
      </c>
      <c r="B84" s="2">
        <f t="shared" si="50"/>
        <v>336210.84713139303</v>
      </c>
      <c r="C84" s="2">
        <f t="shared" si="69"/>
        <v>331859.88376450998</v>
      </c>
      <c r="D84" s="2">
        <f>SUM(Y84:Y$344)</f>
        <v>12139.433100689999</v>
      </c>
      <c r="E84" s="73">
        <f t="shared" si="51"/>
        <v>319720.45066381997</v>
      </c>
      <c r="F84" s="88">
        <f t="shared" si="46"/>
        <v>3532.06</v>
      </c>
      <c r="G84" s="3">
        <f>IF(AND(N84=1,N83&gt;1),VLOOKUP(A83,[1]Plan1!$BK$81:$BM$259,3),G83)</f>
        <v>3552.9</v>
      </c>
      <c r="H84" s="11">
        <f t="shared" si="47"/>
        <v>41167</v>
      </c>
      <c r="I84" s="11">
        <f t="shared" si="48"/>
        <v>41197</v>
      </c>
      <c r="J84" s="12">
        <f t="shared" si="52"/>
        <v>5.9002395202800706E-3</v>
      </c>
      <c r="K84" s="11">
        <f t="shared" si="70"/>
        <v>41257</v>
      </c>
      <c r="L84" s="11">
        <f t="shared" si="53"/>
        <v>41257</v>
      </c>
      <c r="M84" s="1">
        <f t="shared" si="42"/>
        <v>21</v>
      </c>
      <c r="N84" s="1">
        <f t="shared" si="54"/>
        <v>8</v>
      </c>
      <c r="O84" s="2">
        <f t="shared" si="55"/>
        <v>1.0022436100000001</v>
      </c>
      <c r="P84" s="13">
        <f t="shared" si="49"/>
        <v>1.0057003900000001</v>
      </c>
      <c r="Q84" s="13">
        <f t="shared" si="43"/>
        <v>1.0098235906299338</v>
      </c>
      <c r="R84" s="2">
        <f t="shared" si="45"/>
        <v>1.0120892399999999</v>
      </c>
      <c r="S84" s="2">
        <f t="shared" si="71"/>
        <v>1</v>
      </c>
      <c r="T84" s="2">
        <f t="shared" si="56"/>
        <v>331859.88376450998</v>
      </c>
      <c r="U84" s="2">
        <f t="shared" si="57"/>
        <v>0</v>
      </c>
      <c r="V84" s="2">
        <f t="shared" si="58"/>
        <v>3865.1772609830437</v>
      </c>
      <c r="W84" s="2">
        <f t="shared" si="59"/>
        <v>335725.06102549302</v>
      </c>
      <c r="X84" s="17">
        <f t="shared" si="60"/>
        <v>0</v>
      </c>
      <c r="Y84" s="2">
        <f t="shared" si="61"/>
        <v>0</v>
      </c>
      <c r="Z84" s="72">
        <f t="shared" si="62"/>
        <v>0</v>
      </c>
      <c r="AA84" s="2">
        <f t="shared" si="63"/>
        <v>0</v>
      </c>
      <c r="AB84" s="12">
        <f t="shared" si="72"/>
        <v>4.6600000000000003E-2</v>
      </c>
      <c r="AC84" s="17">
        <f t="shared" si="64"/>
        <v>8</v>
      </c>
      <c r="AD84" s="17">
        <v>252</v>
      </c>
      <c r="AE84" s="13">
        <f t="shared" si="44"/>
        <v>1.001446976</v>
      </c>
      <c r="AF84" s="2">
        <f t="shared" si="65"/>
        <v>480.19328717000002</v>
      </c>
      <c r="AG84" s="2">
        <f t="shared" si="66"/>
        <v>485.7861059</v>
      </c>
      <c r="AH84" s="3">
        <f t="shared" si="67"/>
        <v>0</v>
      </c>
      <c r="AI84" s="4" t="str">
        <f t="shared" si="73"/>
        <v>A+J=</v>
      </c>
      <c r="AJ84" s="11">
        <f t="shared" si="74"/>
        <v>41257</v>
      </c>
      <c r="AK84" s="11"/>
      <c r="AL84" s="4" t="str">
        <f t="shared" si="75"/>
        <v>segunda-feira</v>
      </c>
      <c r="AM84" s="21">
        <f t="shared" si="86"/>
        <v>73</v>
      </c>
      <c r="AN84" s="22">
        <f t="shared" si="76"/>
        <v>43388</v>
      </c>
      <c r="AO84" s="23">
        <f t="shared" si="77"/>
        <v>224594.24676128992</v>
      </c>
      <c r="AP84" s="26">
        <f t="shared" si="78"/>
        <v>20</v>
      </c>
      <c r="AQ84" s="25">
        <f t="shared" si="79"/>
        <v>819.70096165999996</v>
      </c>
      <c r="AR84" s="23">
        <f t="shared" si="80"/>
        <v>1756.94473896</v>
      </c>
      <c r="AS84" s="31">
        <f t="shared" si="81"/>
        <v>7.7620299999999996E-3</v>
      </c>
      <c r="AT84" s="25">
        <f t="shared" si="82"/>
        <v>2576.6457006199998</v>
      </c>
      <c r="AU84" s="21">
        <f t="shared" si="83"/>
        <v>73</v>
      </c>
      <c r="AV84" s="22">
        <f t="shared" si="84"/>
        <v>43418</v>
      </c>
      <c r="AW84" s="22">
        <f t="shared" si="85"/>
        <v>43390</v>
      </c>
      <c r="AX84" s="1"/>
      <c r="AY84" s="26">
        <v>75</v>
      </c>
      <c r="AZ84" s="22">
        <v>43448</v>
      </c>
      <c r="BA84" s="30">
        <v>7.7583399999999999E-3</v>
      </c>
      <c r="BB84" s="28"/>
    </row>
    <row r="85" spans="1:138" x14ac:dyDescent="0.2">
      <c r="A85" s="158">
        <f t="shared" si="68"/>
        <v>41241</v>
      </c>
      <c r="B85" s="2">
        <f t="shared" si="50"/>
        <v>336362.42760693334</v>
      </c>
      <c r="C85" s="2">
        <f t="shared" si="69"/>
        <v>331859.88376450998</v>
      </c>
      <c r="D85" s="2">
        <f>SUM(Y85:Y$344)</f>
        <v>12139.433100689999</v>
      </c>
      <c r="E85" s="73">
        <f t="shared" si="51"/>
        <v>319720.45066381997</v>
      </c>
      <c r="F85" s="88">
        <f t="shared" si="46"/>
        <v>3532.06</v>
      </c>
      <c r="G85" s="3">
        <f>IF(AND(N85=1,N84&gt;1),VLOOKUP(A84,[1]Plan1!$BK$81:$BM$259,3),G84)</f>
        <v>3552.9</v>
      </c>
      <c r="H85" s="11">
        <f t="shared" si="47"/>
        <v>41167</v>
      </c>
      <c r="I85" s="11">
        <f t="shared" si="48"/>
        <v>41197</v>
      </c>
      <c r="J85" s="12">
        <f t="shared" si="52"/>
        <v>5.9002395202800706E-3</v>
      </c>
      <c r="K85" s="11">
        <f t="shared" si="70"/>
        <v>41257</v>
      </c>
      <c r="L85" s="11">
        <f t="shared" si="53"/>
        <v>41257</v>
      </c>
      <c r="M85" s="1">
        <f t="shared" si="42"/>
        <v>21</v>
      </c>
      <c r="N85" s="1">
        <f t="shared" si="54"/>
        <v>9</v>
      </c>
      <c r="O85" s="2">
        <f t="shared" si="55"/>
        <v>1.0025244200000001</v>
      </c>
      <c r="P85" s="13">
        <f t="shared" si="49"/>
        <v>1.0057003900000001</v>
      </c>
      <c r="Q85" s="13">
        <f t="shared" si="43"/>
        <v>1.0098235906299338</v>
      </c>
      <c r="R85" s="2">
        <f t="shared" si="45"/>
        <v>1.0123728000000001</v>
      </c>
      <c r="S85" s="2">
        <f t="shared" si="71"/>
        <v>1</v>
      </c>
      <c r="T85" s="2">
        <f t="shared" si="56"/>
        <v>331859.88376450998</v>
      </c>
      <c r="U85" s="2">
        <f t="shared" si="57"/>
        <v>0</v>
      </c>
      <c r="V85" s="2">
        <f t="shared" si="58"/>
        <v>3955.8371919733349</v>
      </c>
      <c r="W85" s="2">
        <f t="shared" si="59"/>
        <v>335815.72095648333</v>
      </c>
      <c r="X85" s="17">
        <f t="shared" si="60"/>
        <v>0</v>
      </c>
      <c r="Y85" s="2">
        <f t="shared" si="61"/>
        <v>0</v>
      </c>
      <c r="Z85" s="72">
        <f t="shared" si="62"/>
        <v>0</v>
      </c>
      <c r="AA85" s="2">
        <f t="shared" si="63"/>
        <v>0</v>
      </c>
      <c r="AB85" s="12">
        <f t="shared" si="72"/>
        <v>4.6600000000000003E-2</v>
      </c>
      <c r="AC85" s="17">
        <f t="shared" si="64"/>
        <v>9</v>
      </c>
      <c r="AD85" s="17">
        <v>252</v>
      </c>
      <c r="AE85" s="13">
        <f t="shared" si="44"/>
        <v>1.0016279960000001</v>
      </c>
      <c r="AF85" s="2">
        <f t="shared" si="65"/>
        <v>540.26656332000005</v>
      </c>
      <c r="AG85" s="2">
        <f t="shared" si="66"/>
        <v>546.70665044999998</v>
      </c>
      <c r="AH85" s="3">
        <f t="shared" si="67"/>
        <v>0</v>
      </c>
      <c r="AI85" s="4" t="str">
        <f t="shared" si="73"/>
        <v>A+J=</v>
      </c>
      <c r="AJ85" s="11">
        <f t="shared" si="74"/>
        <v>41257</v>
      </c>
      <c r="AK85" s="11"/>
      <c r="AL85" s="4" t="str">
        <f t="shared" si="75"/>
        <v>quarta-feira</v>
      </c>
      <c r="AM85" s="21">
        <f t="shared" si="86"/>
        <v>74</v>
      </c>
      <c r="AN85" s="22">
        <f t="shared" si="76"/>
        <v>43418</v>
      </c>
      <c r="AO85" s="23">
        <f t="shared" si="77"/>
        <v>222871.68300473993</v>
      </c>
      <c r="AP85" s="26">
        <f t="shared" si="78"/>
        <v>21</v>
      </c>
      <c r="AQ85" s="25">
        <f t="shared" si="79"/>
        <v>854.08250969000005</v>
      </c>
      <c r="AR85" s="23">
        <f t="shared" si="80"/>
        <v>1722.5637565500001</v>
      </c>
      <c r="AS85" s="31">
        <f t="shared" si="81"/>
        <v>7.66967E-3</v>
      </c>
      <c r="AT85" s="25">
        <f t="shared" si="82"/>
        <v>2576.6462662399999</v>
      </c>
      <c r="AU85" s="21">
        <f t="shared" si="83"/>
        <v>74</v>
      </c>
      <c r="AV85" s="22">
        <f t="shared" si="84"/>
        <v>43448</v>
      </c>
      <c r="AW85" s="22">
        <f t="shared" si="85"/>
        <v>43423</v>
      </c>
      <c r="AX85" s="1"/>
      <c r="AY85" s="26">
        <v>76</v>
      </c>
      <c r="AZ85" s="22">
        <v>43479</v>
      </c>
      <c r="BA85" s="30">
        <v>8.2115199999999999E-3</v>
      </c>
      <c r="BB85" s="28"/>
    </row>
    <row r="86" spans="1:138" x14ac:dyDescent="0.2">
      <c r="A86" s="158">
        <f t="shared" si="68"/>
        <v>41242</v>
      </c>
      <c r="B86" s="2">
        <f t="shared" si="50"/>
        <v>336514.07727790956</v>
      </c>
      <c r="C86" s="2">
        <f t="shared" si="69"/>
        <v>331859.88376450998</v>
      </c>
      <c r="D86" s="2">
        <f>SUM(Y86:Y$344)</f>
        <v>12139.433100689999</v>
      </c>
      <c r="E86" s="73">
        <f t="shared" si="51"/>
        <v>319720.45066381997</v>
      </c>
      <c r="F86" s="88">
        <f t="shared" si="46"/>
        <v>3532.06</v>
      </c>
      <c r="G86" s="3">
        <f>IF(AND(N86=1,N85&gt;1),VLOOKUP(A85,[1]Plan1!$BK$81:$BM$259,3),G85)</f>
        <v>3552.9</v>
      </c>
      <c r="H86" s="11">
        <f t="shared" si="47"/>
        <v>41167</v>
      </c>
      <c r="I86" s="11">
        <f t="shared" si="48"/>
        <v>41197</v>
      </c>
      <c r="J86" s="12">
        <f t="shared" si="52"/>
        <v>5.9002395202800706E-3</v>
      </c>
      <c r="K86" s="11">
        <f t="shared" si="70"/>
        <v>41257</v>
      </c>
      <c r="L86" s="11">
        <f t="shared" si="53"/>
        <v>41257</v>
      </c>
      <c r="M86" s="1">
        <f t="shared" si="42"/>
        <v>21</v>
      </c>
      <c r="N86" s="1">
        <f t="shared" si="54"/>
        <v>10</v>
      </c>
      <c r="O86" s="2">
        <f t="shared" si="55"/>
        <v>1.0028052999999999</v>
      </c>
      <c r="P86" s="13">
        <f t="shared" si="49"/>
        <v>1.0057003900000001</v>
      </c>
      <c r="Q86" s="13">
        <f t="shared" si="43"/>
        <v>1.0098235906299338</v>
      </c>
      <c r="R86" s="2">
        <f t="shared" si="45"/>
        <v>1.01265644</v>
      </c>
      <c r="S86" s="2">
        <f t="shared" si="71"/>
        <v>1</v>
      </c>
      <c r="T86" s="2">
        <f t="shared" si="56"/>
        <v>331859.88376450998</v>
      </c>
      <c r="U86" s="2">
        <f t="shared" si="57"/>
        <v>0</v>
      </c>
      <c r="V86" s="2">
        <f t="shared" si="58"/>
        <v>4046.5227005995948</v>
      </c>
      <c r="W86" s="2">
        <f t="shared" si="59"/>
        <v>335906.40646510955</v>
      </c>
      <c r="X86" s="17">
        <f t="shared" si="60"/>
        <v>0</v>
      </c>
      <c r="Y86" s="2">
        <f t="shared" si="61"/>
        <v>0</v>
      </c>
      <c r="Z86" s="72">
        <f t="shared" si="62"/>
        <v>0</v>
      </c>
      <c r="AA86" s="2">
        <f t="shared" si="63"/>
        <v>0</v>
      </c>
      <c r="AB86" s="12">
        <f t="shared" si="72"/>
        <v>4.6600000000000003E-2</v>
      </c>
      <c r="AC86" s="17">
        <f t="shared" si="64"/>
        <v>10</v>
      </c>
      <c r="AD86" s="17">
        <v>252</v>
      </c>
      <c r="AE86" s="13">
        <f t="shared" si="44"/>
        <v>1.0018090479999999</v>
      </c>
      <c r="AF86" s="2">
        <f t="shared" si="65"/>
        <v>600.350459</v>
      </c>
      <c r="AG86" s="2">
        <f t="shared" si="66"/>
        <v>607.67081280000002</v>
      </c>
      <c r="AH86" s="3">
        <f t="shared" si="67"/>
        <v>0</v>
      </c>
      <c r="AI86" s="4" t="str">
        <f t="shared" si="73"/>
        <v>A+J=</v>
      </c>
      <c r="AJ86" s="11">
        <f t="shared" si="74"/>
        <v>41257</v>
      </c>
      <c r="AK86" s="11"/>
      <c r="AL86" s="4" t="str">
        <f t="shared" si="75"/>
        <v>sexta-feira</v>
      </c>
      <c r="AM86" s="21">
        <f t="shared" si="86"/>
        <v>75</v>
      </c>
      <c r="AN86" s="22">
        <f t="shared" si="76"/>
        <v>43448</v>
      </c>
      <c r="AO86" s="23">
        <f t="shared" si="77"/>
        <v>221142.56871161994</v>
      </c>
      <c r="AP86" s="26">
        <f t="shared" si="78"/>
        <v>21</v>
      </c>
      <c r="AQ86" s="25">
        <f t="shared" si="79"/>
        <v>847.53197868999996</v>
      </c>
      <c r="AR86" s="23">
        <f t="shared" si="80"/>
        <v>1729.11429312</v>
      </c>
      <c r="AS86" s="31">
        <f t="shared" si="81"/>
        <v>7.7583399999999999E-3</v>
      </c>
      <c r="AT86" s="25">
        <f t="shared" si="82"/>
        <v>2576.6462718100001</v>
      </c>
      <c r="AU86" s="21">
        <f t="shared" si="83"/>
        <v>75</v>
      </c>
      <c r="AV86" s="22">
        <f t="shared" si="84"/>
        <v>43479</v>
      </c>
      <c r="AW86" s="22">
        <f t="shared" si="85"/>
        <v>43452</v>
      </c>
      <c r="AX86" s="1"/>
      <c r="AY86" s="26">
        <v>77</v>
      </c>
      <c r="AZ86" s="22">
        <v>43510</v>
      </c>
      <c r="BA86" s="30">
        <v>7.5822800000000003E-3</v>
      </c>
      <c r="BB86" s="28"/>
    </row>
    <row r="87" spans="1:138" x14ac:dyDescent="0.2">
      <c r="A87" s="158">
        <f t="shared" si="68"/>
        <v>41243</v>
      </c>
      <c r="B87" s="2">
        <f t="shared" si="50"/>
        <v>336665.79937047639</v>
      </c>
      <c r="C87" s="2">
        <f t="shared" si="69"/>
        <v>331859.88376450998</v>
      </c>
      <c r="D87" s="2">
        <f>SUM(Y87:Y$344)</f>
        <v>12139.433100689999</v>
      </c>
      <c r="E87" s="73">
        <f t="shared" si="51"/>
        <v>319720.45066381997</v>
      </c>
      <c r="F87" s="88">
        <f t="shared" si="46"/>
        <v>3532.06</v>
      </c>
      <c r="G87" s="3">
        <f>IF(AND(N87=1,N86&gt;1),VLOOKUP(A86,[1]Plan1!$BK$81:$BM$259,3),G86)</f>
        <v>3552.9</v>
      </c>
      <c r="H87" s="11">
        <f t="shared" si="47"/>
        <v>41167</v>
      </c>
      <c r="I87" s="11">
        <f t="shared" si="48"/>
        <v>41197</v>
      </c>
      <c r="J87" s="12">
        <f t="shared" si="52"/>
        <v>5.9002395202800706E-3</v>
      </c>
      <c r="K87" s="11">
        <f t="shared" si="70"/>
        <v>41257</v>
      </c>
      <c r="L87" s="11">
        <f t="shared" si="53"/>
        <v>41257</v>
      </c>
      <c r="M87" s="1">
        <f t="shared" ref="M87:M150" si="87">IF(L87=L86,M86,NETWORKDAYS(L86,L87,$AN$194:$AN$348)-1)</f>
        <v>21</v>
      </c>
      <c r="N87" s="1">
        <f t="shared" si="54"/>
        <v>11</v>
      </c>
      <c r="O87" s="2">
        <f t="shared" si="55"/>
        <v>1.0030862700000001</v>
      </c>
      <c r="P87" s="13">
        <f t="shared" si="49"/>
        <v>1.0057003900000001</v>
      </c>
      <c r="Q87" s="13">
        <f t="shared" si="43"/>
        <v>1.0098235906299338</v>
      </c>
      <c r="R87" s="2">
        <f t="shared" si="45"/>
        <v>1.01294017</v>
      </c>
      <c r="S87" s="2">
        <f t="shared" si="71"/>
        <v>1</v>
      </c>
      <c r="T87" s="2">
        <f t="shared" si="56"/>
        <v>331859.88376450998</v>
      </c>
      <c r="U87" s="2">
        <f t="shared" si="57"/>
        <v>0</v>
      </c>
      <c r="V87" s="2">
        <f t="shared" si="58"/>
        <v>4137.2369840664524</v>
      </c>
      <c r="W87" s="2">
        <f t="shared" si="59"/>
        <v>335997.12074857642</v>
      </c>
      <c r="X87" s="17">
        <f t="shared" si="60"/>
        <v>0</v>
      </c>
      <c r="Y87" s="2">
        <f t="shared" si="61"/>
        <v>0</v>
      </c>
      <c r="Z87" s="72">
        <f t="shared" si="62"/>
        <v>0</v>
      </c>
      <c r="AA87" s="2">
        <f t="shared" si="63"/>
        <v>0</v>
      </c>
      <c r="AB87" s="12">
        <f t="shared" si="72"/>
        <v>4.6600000000000003E-2</v>
      </c>
      <c r="AC87" s="17">
        <f t="shared" si="64"/>
        <v>11</v>
      </c>
      <c r="AD87" s="17">
        <v>252</v>
      </c>
      <c r="AE87" s="13">
        <f t="shared" si="44"/>
        <v>1.001990132</v>
      </c>
      <c r="AF87" s="2">
        <f t="shared" si="65"/>
        <v>660.44497419000004</v>
      </c>
      <c r="AG87" s="2">
        <f t="shared" si="66"/>
        <v>668.67862190000005</v>
      </c>
      <c r="AH87" s="3">
        <f t="shared" si="67"/>
        <v>0</v>
      </c>
      <c r="AI87" s="4" t="str">
        <f t="shared" si="73"/>
        <v>A+J=</v>
      </c>
      <c r="AJ87" s="11">
        <f t="shared" si="74"/>
        <v>41257</v>
      </c>
      <c r="AK87" s="11"/>
      <c r="AL87" s="4" t="str">
        <f t="shared" si="75"/>
        <v>segunda-feira</v>
      </c>
      <c r="AM87" s="21">
        <f t="shared" si="86"/>
        <v>76</v>
      </c>
      <c r="AN87" s="22">
        <f t="shared" si="76"/>
        <v>43479</v>
      </c>
      <c r="AO87" s="23">
        <f t="shared" si="77"/>
        <v>219326.65208579993</v>
      </c>
      <c r="AP87" s="26">
        <f t="shared" si="78"/>
        <v>19</v>
      </c>
      <c r="AQ87" s="25">
        <f t="shared" si="79"/>
        <v>760.72778264999999</v>
      </c>
      <c r="AR87" s="23">
        <f t="shared" si="80"/>
        <v>1815.91662582</v>
      </c>
      <c r="AS87" s="31">
        <f t="shared" si="81"/>
        <v>8.2115199999999999E-3</v>
      </c>
      <c r="AT87" s="25">
        <f t="shared" si="82"/>
        <v>2576.6444084700001</v>
      </c>
      <c r="AU87" s="21">
        <f t="shared" si="83"/>
        <v>76</v>
      </c>
      <c r="AV87" s="22">
        <f t="shared" si="84"/>
        <v>43510</v>
      </c>
      <c r="AW87" s="22">
        <f t="shared" si="85"/>
        <v>43481</v>
      </c>
      <c r="AX87" s="1"/>
      <c r="AY87" s="26">
        <v>78</v>
      </c>
      <c r="AZ87" s="22">
        <v>43538</v>
      </c>
      <c r="BA87" s="30">
        <v>8.5790999999999992E-3</v>
      </c>
      <c r="BB87" s="28"/>
    </row>
    <row r="88" spans="1:138" x14ac:dyDescent="0.2">
      <c r="A88" s="158">
        <f t="shared" si="68"/>
        <v>41244</v>
      </c>
      <c r="B88" s="2">
        <f t="shared" si="50"/>
        <v>336817.58817287488</v>
      </c>
      <c r="C88" s="2">
        <f t="shared" si="69"/>
        <v>331859.88376450998</v>
      </c>
      <c r="D88" s="2">
        <f>SUM(Y88:Y$344)</f>
        <v>12139.433100689999</v>
      </c>
      <c r="E88" s="73">
        <f t="shared" si="51"/>
        <v>319720.45066381997</v>
      </c>
      <c r="F88" s="88">
        <f t="shared" si="46"/>
        <v>3532.06</v>
      </c>
      <c r="G88" s="3">
        <f>IF(AND(N88=1,N87&gt;1),VLOOKUP(A87,[1]Plan1!$BK$81:$BM$259,3),G87)</f>
        <v>3552.9</v>
      </c>
      <c r="H88" s="11">
        <f t="shared" si="47"/>
        <v>41167</v>
      </c>
      <c r="I88" s="11">
        <f t="shared" si="48"/>
        <v>41197</v>
      </c>
      <c r="J88" s="12">
        <f t="shared" si="52"/>
        <v>5.9002395202800706E-3</v>
      </c>
      <c r="K88" s="11">
        <f t="shared" si="70"/>
        <v>41257</v>
      </c>
      <c r="L88" s="11">
        <f t="shared" si="53"/>
        <v>41257</v>
      </c>
      <c r="M88" s="1">
        <f t="shared" si="87"/>
        <v>21</v>
      </c>
      <c r="N88" s="1">
        <f t="shared" si="54"/>
        <v>12</v>
      </c>
      <c r="O88" s="2">
        <f t="shared" si="55"/>
        <v>1.00336731</v>
      </c>
      <c r="P88" s="13">
        <f t="shared" si="49"/>
        <v>1.0057003900000001</v>
      </c>
      <c r="Q88" s="13">
        <f t="shared" si="43"/>
        <v>1.0098235906299338</v>
      </c>
      <c r="R88" s="2">
        <f t="shared" si="45"/>
        <v>1.0132239700000001</v>
      </c>
      <c r="S88" s="2">
        <f t="shared" si="71"/>
        <v>1</v>
      </c>
      <c r="T88" s="2">
        <f t="shared" si="56"/>
        <v>331859.88376450998</v>
      </c>
      <c r="U88" s="2">
        <f t="shared" si="57"/>
        <v>0</v>
      </c>
      <c r="V88" s="2">
        <f t="shared" si="58"/>
        <v>4227.9736479648627</v>
      </c>
      <c r="W88" s="2">
        <f t="shared" si="59"/>
        <v>336087.85741247487</v>
      </c>
      <c r="X88" s="17">
        <f t="shared" si="60"/>
        <v>0</v>
      </c>
      <c r="Y88" s="2">
        <f t="shared" si="61"/>
        <v>0</v>
      </c>
      <c r="Z88" s="72">
        <f t="shared" si="62"/>
        <v>0</v>
      </c>
      <c r="AA88" s="2">
        <f t="shared" si="63"/>
        <v>0</v>
      </c>
      <c r="AB88" s="12">
        <f t="shared" si="72"/>
        <v>4.6600000000000003E-2</v>
      </c>
      <c r="AC88" s="17">
        <f t="shared" si="64"/>
        <v>12</v>
      </c>
      <c r="AD88" s="17">
        <v>252</v>
      </c>
      <c r="AE88" s="13">
        <f t="shared" si="44"/>
        <v>1.00217125</v>
      </c>
      <c r="AF88" s="2">
        <f t="shared" si="65"/>
        <v>720.55077261999998</v>
      </c>
      <c r="AG88" s="2">
        <f t="shared" si="66"/>
        <v>729.73076040000001</v>
      </c>
      <c r="AH88" s="3">
        <f t="shared" si="67"/>
        <v>0</v>
      </c>
      <c r="AI88" s="4" t="str">
        <f t="shared" si="73"/>
        <v>A+J=</v>
      </c>
      <c r="AJ88" s="11">
        <f t="shared" si="74"/>
        <v>41257</v>
      </c>
      <c r="AK88" s="11"/>
      <c r="AL88" s="4" t="str">
        <f t="shared" si="75"/>
        <v>quinta-feira</v>
      </c>
      <c r="AM88" s="21">
        <f t="shared" si="86"/>
        <v>77</v>
      </c>
      <c r="AN88" s="22">
        <f t="shared" si="76"/>
        <v>43510</v>
      </c>
      <c r="AO88" s="23">
        <f t="shared" si="77"/>
        <v>217663.65599822992</v>
      </c>
      <c r="AP88" s="26">
        <f t="shared" si="78"/>
        <v>23</v>
      </c>
      <c r="AQ88" s="25">
        <f t="shared" si="79"/>
        <v>913.64969256999996</v>
      </c>
      <c r="AR88" s="23">
        <f t="shared" si="80"/>
        <v>1662.9960875700001</v>
      </c>
      <c r="AS88" s="31">
        <f t="shared" si="81"/>
        <v>7.5822800000000003E-3</v>
      </c>
      <c r="AT88" s="25">
        <f t="shared" si="82"/>
        <v>2576.6457801400002</v>
      </c>
      <c r="AU88" s="21">
        <f t="shared" si="83"/>
        <v>77</v>
      </c>
      <c r="AV88" s="22">
        <f t="shared" si="84"/>
        <v>43538</v>
      </c>
      <c r="AW88" s="22">
        <f t="shared" si="85"/>
        <v>43514</v>
      </c>
      <c r="AX88" s="1"/>
      <c r="AY88" s="26">
        <v>79</v>
      </c>
      <c r="AZ88" s="22">
        <v>43570</v>
      </c>
      <c r="BA88" s="30">
        <v>7.9559499999999998E-3</v>
      </c>
      <c r="BB88" s="28"/>
    </row>
    <row r="89" spans="1:138" x14ac:dyDescent="0.2">
      <c r="A89" s="158">
        <f t="shared" si="68"/>
        <v>41245</v>
      </c>
      <c r="B89" s="2">
        <f t="shared" si="50"/>
        <v>336817.58817287488</v>
      </c>
      <c r="C89" s="2">
        <f t="shared" si="69"/>
        <v>331859.88376450998</v>
      </c>
      <c r="D89" s="2">
        <f>SUM(Y89:Y$344)</f>
        <v>12139.433100689999</v>
      </c>
      <c r="E89" s="73">
        <f t="shared" si="51"/>
        <v>319720.45066381997</v>
      </c>
      <c r="F89" s="88">
        <f t="shared" si="46"/>
        <v>3532.06</v>
      </c>
      <c r="G89" s="3">
        <f>IF(AND(N89=1,N88&gt;1),VLOOKUP(A88,[1]Plan1!$BK$81:$BM$259,3),G88)</f>
        <v>3552.9</v>
      </c>
      <c r="H89" s="11">
        <f t="shared" si="47"/>
        <v>41167</v>
      </c>
      <c r="I89" s="11">
        <f t="shared" si="48"/>
        <v>41197</v>
      </c>
      <c r="J89" s="12">
        <f t="shared" si="52"/>
        <v>5.9002395202800706E-3</v>
      </c>
      <c r="K89" s="11">
        <f t="shared" si="70"/>
        <v>41257</v>
      </c>
      <c r="L89" s="11">
        <f t="shared" si="53"/>
        <v>41257</v>
      </c>
      <c r="M89" s="1">
        <f t="shared" si="87"/>
        <v>21</v>
      </c>
      <c r="N89" s="1">
        <f t="shared" si="54"/>
        <v>12</v>
      </c>
      <c r="O89" s="2">
        <f t="shared" si="55"/>
        <v>1.00336731</v>
      </c>
      <c r="P89" s="13">
        <f t="shared" si="49"/>
        <v>1.0057003900000001</v>
      </c>
      <c r="Q89" s="13">
        <f t="shared" si="43"/>
        <v>1.0098235906299338</v>
      </c>
      <c r="R89" s="2">
        <f t="shared" si="45"/>
        <v>1.0132239700000001</v>
      </c>
      <c r="S89" s="2">
        <f t="shared" si="71"/>
        <v>1</v>
      </c>
      <c r="T89" s="2">
        <f t="shared" si="56"/>
        <v>331859.88376450998</v>
      </c>
      <c r="U89" s="2">
        <f t="shared" si="57"/>
        <v>0</v>
      </c>
      <c r="V89" s="2">
        <f t="shared" si="58"/>
        <v>4227.9736479648627</v>
      </c>
      <c r="W89" s="2">
        <f t="shared" si="59"/>
        <v>336087.85741247487</v>
      </c>
      <c r="X89" s="17">
        <f t="shared" si="60"/>
        <v>0</v>
      </c>
      <c r="Y89" s="2">
        <f t="shared" si="61"/>
        <v>0</v>
      </c>
      <c r="Z89" s="72">
        <f t="shared" si="62"/>
        <v>0</v>
      </c>
      <c r="AA89" s="2">
        <f t="shared" si="63"/>
        <v>0</v>
      </c>
      <c r="AB89" s="12">
        <f t="shared" si="72"/>
        <v>4.6600000000000003E-2</v>
      </c>
      <c r="AC89" s="17">
        <f t="shared" si="64"/>
        <v>12</v>
      </c>
      <c r="AD89" s="17">
        <v>252</v>
      </c>
      <c r="AE89" s="13">
        <f t="shared" si="44"/>
        <v>1.00217125</v>
      </c>
      <c r="AF89" s="2">
        <f t="shared" si="65"/>
        <v>720.55077261999998</v>
      </c>
      <c r="AG89" s="2">
        <f t="shared" si="66"/>
        <v>729.73076040000001</v>
      </c>
      <c r="AH89" s="3">
        <f t="shared" si="67"/>
        <v>0</v>
      </c>
      <c r="AI89" s="4" t="str">
        <f t="shared" si="73"/>
        <v>A+J=</v>
      </c>
      <c r="AJ89" s="11">
        <f t="shared" si="74"/>
        <v>41257</v>
      </c>
      <c r="AK89" s="18"/>
      <c r="AL89" s="4" t="str">
        <f t="shared" si="75"/>
        <v>quinta-feira</v>
      </c>
      <c r="AM89" s="21">
        <f t="shared" si="86"/>
        <v>78</v>
      </c>
      <c r="AN89" s="22">
        <f t="shared" si="76"/>
        <v>43538</v>
      </c>
      <c r="AO89" s="23">
        <f t="shared" si="77"/>
        <v>215796.29772705992</v>
      </c>
      <c r="AP89" s="26">
        <f t="shared" si="78"/>
        <v>18</v>
      </c>
      <c r="AQ89" s="25">
        <f t="shared" si="79"/>
        <v>709.28793129999997</v>
      </c>
      <c r="AR89" s="23">
        <f t="shared" si="80"/>
        <v>1867.3582711700001</v>
      </c>
      <c r="AS89" s="31">
        <f t="shared" si="81"/>
        <v>8.5790999999999992E-3</v>
      </c>
      <c r="AT89" s="25">
        <f t="shared" si="82"/>
        <v>2576.6462024699999</v>
      </c>
      <c r="AU89" s="21">
        <f t="shared" si="83"/>
        <v>78</v>
      </c>
      <c r="AV89" s="22">
        <f t="shared" si="84"/>
        <v>43570</v>
      </c>
      <c r="AW89" s="22">
        <f t="shared" si="85"/>
        <v>43542</v>
      </c>
      <c r="AX89" s="38"/>
      <c r="AY89" s="26">
        <v>80</v>
      </c>
      <c r="AZ89" s="22">
        <v>43599</v>
      </c>
      <c r="BA89" s="30">
        <v>8.5959399999999998E-3</v>
      </c>
      <c r="BB89" s="2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</row>
    <row r="90" spans="1:138" x14ac:dyDescent="0.2">
      <c r="A90" s="158">
        <f t="shared" si="68"/>
        <v>41246</v>
      </c>
      <c r="B90" s="2">
        <f t="shared" si="50"/>
        <v>336817.58817287488</v>
      </c>
      <c r="C90" s="2">
        <f t="shared" si="69"/>
        <v>331859.88376450998</v>
      </c>
      <c r="D90" s="2">
        <f>SUM(Y90:Y$344)</f>
        <v>12139.433100689999</v>
      </c>
      <c r="E90" s="73">
        <f t="shared" si="51"/>
        <v>319720.45066381997</v>
      </c>
      <c r="F90" s="88">
        <f t="shared" si="46"/>
        <v>3532.06</v>
      </c>
      <c r="G90" s="3">
        <f>IF(AND(N90=1,N89&gt;1),VLOOKUP(A89,[1]Plan1!$BK$81:$BM$259,3),G89)</f>
        <v>3552.9</v>
      </c>
      <c r="H90" s="11">
        <f t="shared" si="47"/>
        <v>41167</v>
      </c>
      <c r="I90" s="11">
        <f t="shared" si="48"/>
        <v>41197</v>
      </c>
      <c r="J90" s="12">
        <f t="shared" si="52"/>
        <v>5.9002395202800706E-3</v>
      </c>
      <c r="K90" s="11">
        <f t="shared" si="70"/>
        <v>41257</v>
      </c>
      <c r="L90" s="11">
        <f t="shared" si="53"/>
        <v>41257</v>
      </c>
      <c r="M90" s="1">
        <f t="shared" si="87"/>
        <v>21</v>
      </c>
      <c r="N90" s="1">
        <f t="shared" si="54"/>
        <v>12</v>
      </c>
      <c r="O90" s="2">
        <f t="shared" si="55"/>
        <v>1.00336731</v>
      </c>
      <c r="P90" s="13">
        <f t="shared" si="49"/>
        <v>1.0057003900000001</v>
      </c>
      <c r="Q90" s="13">
        <f t="shared" si="43"/>
        <v>1.0098235906299338</v>
      </c>
      <c r="R90" s="2">
        <f t="shared" si="45"/>
        <v>1.0132239700000001</v>
      </c>
      <c r="S90" s="2">
        <f t="shared" si="71"/>
        <v>1</v>
      </c>
      <c r="T90" s="2">
        <f t="shared" si="56"/>
        <v>331859.88376450998</v>
      </c>
      <c r="U90" s="2">
        <f t="shared" si="57"/>
        <v>0</v>
      </c>
      <c r="V90" s="2">
        <f t="shared" si="58"/>
        <v>4227.9736479648627</v>
      </c>
      <c r="W90" s="2">
        <f t="shared" si="59"/>
        <v>336087.85741247487</v>
      </c>
      <c r="X90" s="17">
        <f t="shared" si="60"/>
        <v>0</v>
      </c>
      <c r="Y90" s="2">
        <f t="shared" si="61"/>
        <v>0</v>
      </c>
      <c r="Z90" s="72">
        <f t="shared" si="62"/>
        <v>0</v>
      </c>
      <c r="AA90" s="2">
        <f t="shared" si="63"/>
        <v>0</v>
      </c>
      <c r="AB90" s="12">
        <f t="shared" si="72"/>
        <v>4.6600000000000003E-2</v>
      </c>
      <c r="AC90" s="17">
        <f t="shared" si="64"/>
        <v>12</v>
      </c>
      <c r="AD90" s="17">
        <v>252</v>
      </c>
      <c r="AE90" s="13">
        <f t="shared" si="44"/>
        <v>1.00217125</v>
      </c>
      <c r="AF90" s="2">
        <f t="shared" si="65"/>
        <v>720.55077261999998</v>
      </c>
      <c r="AG90" s="2">
        <f t="shared" si="66"/>
        <v>729.73076040000001</v>
      </c>
      <c r="AH90" s="3">
        <f t="shared" si="67"/>
        <v>0</v>
      </c>
      <c r="AI90" s="4" t="str">
        <f t="shared" si="73"/>
        <v>A+J=</v>
      </c>
      <c r="AJ90" s="11">
        <f t="shared" si="74"/>
        <v>41257</v>
      </c>
      <c r="AK90" s="11"/>
      <c r="AL90" s="4" t="str">
        <f t="shared" si="75"/>
        <v>segunda-feira</v>
      </c>
      <c r="AM90" s="21">
        <f t="shared" si="86"/>
        <v>79</v>
      </c>
      <c r="AN90" s="22">
        <f t="shared" si="76"/>
        <v>43570</v>
      </c>
      <c r="AO90" s="23">
        <f t="shared" si="77"/>
        <v>214079.43317215992</v>
      </c>
      <c r="AP90" s="26">
        <f t="shared" si="78"/>
        <v>22</v>
      </c>
      <c r="AQ90" s="25">
        <f t="shared" si="79"/>
        <v>859.78100430999996</v>
      </c>
      <c r="AR90" s="23">
        <f t="shared" si="80"/>
        <v>1716.8645549</v>
      </c>
      <c r="AS90" s="31">
        <f t="shared" si="81"/>
        <v>7.9559499999999998E-3</v>
      </c>
      <c r="AT90" s="25">
        <f t="shared" si="82"/>
        <v>2576.6455592100001</v>
      </c>
      <c r="AU90" s="21">
        <f t="shared" si="83"/>
        <v>79</v>
      </c>
      <c r="AV90" s="22">
        <f t="shared" si="84"/>
        <v>43599</v>
      </c>
      <c r="AW90" s="22">
        <f t="shared" si="85"/>
        <v>43572</v>
      </c>
      <c r="AX90" s="1"/>
      <c r="AY90" s="26">
        <v>81</v>
      </c>
      <c r="AZ90" s="22">
        <v>43630</v>
      </c>
      <c r="BA90" s="30">
        <v>7.9745900000000002E-3</v>
      </c>
      <c r="BB90" s="28"/>
    </row>
    <row r="91" spans="1:138" x14ac:dyDescent="0.2">
      <c r="A91" s="158">
        <f t="shared" si="68"/>
        <v>41247</v>
      </c>
      <c r="B91" s="2">
        <f t="shared" si="50"/>
        <v>336969.44944360381</v>
      </c>
      <c r="C91" s="2">
        <f t="shared" si="69"/>
        <v>331859.88376450998</v>
      </c>
      <c r="D91" s="2">
        <f>SUM(Y91:Y$344)</f>
        <v>12139.433100689999</v>
      </c>
      <c r="E91" s="73">
        <f t="shared" si="51"/>
        <v>319720.45066381997</v>
      </c>
      <c r="F91" s="88">
        <f t="shared" si="46"/>
        <v>3532.06</v>
      </c>
      <c r="G91" s="3">
        <f>IF(AND(N91=1,N90&gt;1),VLOOKUP(A90,[1]Plan1!$BK$81:$BM$259,3),G90)</f>
        <v>3552.9</v>
      </c>
      <c r="H91" s="11">
        <f t="shared" si="47"/>
        <v>41167</v>
      </c>
      <c r="I91" s="11">
        <f t="shared" si="48"/>
        <v>41197</v>
      </c>
      <c r="J91" s="12">
        <f t="shared" si="52"/>
        <v>5.9002395202800706E-3</v>
      </c>
      <c r="K91" s="11">
        <f t="shared" si="70"/>
        <v>41257</v>
      </c>
      <c r="L91" s="11">
        <f t="shared" si="53"/>
        <v>41257</v>
      </c>
      <c r="M91" s="1">
        <f t="shared" si="87"/>
        <v>21</v>
      </c>
      <c r="N91" s="1">
        <f t="shared" si="54"/>
        <v>13</v>
      </c>
      <c r="O91" s="2">
        <f t="shared" si="55"/>
        <v>1.0036484299999999</v>
      </c>
      <c r="P91" s="13">
        <f t="shared" si="49"/>
        <v>1.0057003900000001</v>
      </c>
      <c r="Q91" s="13">
        <f t="shared" si="43"/>
        <v>1.0098235906299338</v>
      </c>
      <c r="R91" s="2">
        <f t="shared" si="45"/>
        <v>1.01350786</v>
      </c>
      <c r="S91" s="2">
        <f t="shared" si="71"/>
        <v>1</v>
      </c>
      <c r="T91" s="2">
        <f t="shared" si="56"/>
        <v>331859.88376450998</v>
      </c>
      <c r="U91" s="2">
        <f t="shared" si="57"/>
        <v>0</v>
      </c>
      <c r="V91" s="2">
        <f t="shared" si="58"/>
        <v>4318.7390867037993</v>
      </c>
      <c r="W91" s="2">
        <f t="shared" si="59"/>
        <v>336178.62285121379</v>
      </c>
      <c r="X91" s="17">
        <f t="shared" si="60"/>
        <v>0</v>
      </c>
      <c r="Y91" s="2">
        <f t="shared" si="61"/>
        <v>0</v>
      </c>
      <c r="Z91" s="72">
        <f t="shared" si="62"/>
        <v>0</v>
      </c>
      <c r="AA91" s="2">
        <f t="shared" si="63"/>
        <v>0</v>
      </c>
      <c r="AB91" s="12">
        <f t="shared" si="72"/>
        <v>4.6600000000000003E-2</v>
      </c>
      <c r="AC91" s="17">
        <f t="shared" si="64"/>
        <v>13</v>
      </c>
      <c r="AD91" s="17">
        <v>252</v>
      </c>
      <c r="AE91" s="13">
        <f t="shared" si="44"/>
        <v>1.0023523999999999</v>
      </c>
      <c r="AF91" s="2">
        <f t="shared" si="65"/>
        <v>780.66719055999999</v>
      </c>
      <c r="AG91" s="2">
        <f t="shared" si="66"/>
        <v>790.82659238999997</v>
      </c>
      <c r="AH91" s="3">
        <f t="shared" si="67"/>
        <v>0</v>
      </c>
      <c r="AI91" s="4" t="str">
        <f t="shared" si="73"/>
        <v>A+J=</v>
      </c>
      <c r="AJ91" s="11">
        <f t="shared" si="74"/>
        <v>41257</v>
      </c>
      <c r="AK91" s="11"/>
      <c r="AL91" s="4" t="str">
        <f t="shared" si="75"/>
        <v>terça-feira</v>
      </c>
      <c r="AM91" s="21">
        <f t="shared" si="86"/>
        <v>80</v>
      </c>
      <c r="AN91" s="22">
        <f t="shared" si="76"/>
        <v>43599</v>
      </c>
      <c r="AO91" s="23">
        <f t="shared" si="77"/>
        <v>212239.21920937992</v>
      </c>
      <c r="AP91" s="26">
        <f t="shared" si="78"/>
        <v>19</v>
      </c>
      <c r="AQ91" s="25">
        <f t="shared" si="79"/>
        <v>736.43068115000005</v>
      </c>
      <c r="AR91" s="23">
        <f t="shared" si="80"/>
        <v>1840.21396278</v>
      </c>
      <c r="AS91" s="31">
        <f t="shared" si="81"/>
        <v>8.5959399999999998E-3</v>
      </c>
      <c r="AT91" s="25">
        <f t="shared" si="82"/>
        <v>2576.6446439299998</v>
      </c>
      <c r="AU91" s="21">
        <f t="shared" si="83"/>
        <v>80</v>
      </c>
      <c r="AV91" s="22">
        <f t="shared" si="84"/>
        <v>43630</v>
      </c>
      <c r="AW91" s="22">
        <f t="shared" si="85"/>
        <v>43601</v>
      </c>
      <c r="AX91" s="1"/>
      <c r="AY91" s="26">
        <v>82</v>
      </c>
      <c r="AZ91" s="22">
        <v>43661</v>
      </c>
      <c r="BA91" s="30">
        <v>8.6165100000000008E-3</v>
      </c>
      <c r="BB91" s="28"/>
    </row>
    <row r="92" spans="1:138" x14ac:dyDescent="0.2">
      <c r="A92" s="158">
        <f t="shared" si="68"/>
        <v>41248</v>
      </c>
      <c r="B92" s="2">
        <f t="shared" si="50"/>
        <v>337121.37713267427</v>
      </c>
      <c r="C92" s="2">
        <f t="shared" si="69"/>
        <v>331859.88376450998</v>
      </c>
      <c r="D92" s="2">
        <f>SUM(Y92:Y$344)</f>
        <v>12139.433100689999</v>
      </c>
      <c r="E92" s="73">
        <f t="shared" si="51"/>
        <v>319720.45066381997</v>
      </c>
      <c r="F92" s="88">
        <f t="shared" si="46"/>
        <v>3532.06</v>
      </c>
      <c r="G92" s="3">
        <f>IF(AND(N92=1,N91&gt;1),VLOOKUP(A91,[1]Plan1!$BK$81:$BM$259,3),G91)</f>
        <v>3552.9</v>
      </c>
      <c r="H92" s="11">
        <f t="shared" si="47"/>
        <v>41167</v>
      </c>
      <c r="I92" s="11">
        <f t="shared" si="48"/>
        <v>41197</v>
      </c>
      <c r="J92" s="12">
        <f t="shared" si="52"/>
        <v>5.9002395202800706E-3</v>
      </c>
      <c r="K92" s="11">
        <f t="shared" si="70"/>
        <v>41257</v>
      </c>
      <c r="L92" s="11">
        <f t="shared" si="53"/>
        <v>41257</v>
      </c>
      <c r="M92" s="1">
        <f t="shared" si="87"/>
        <v>21</v>
      </c>
      <c r="N92" s="1">
        <f t="shared" si="54"/>
        <v>14</v>
      </c>
      <c r="O92" s="2">
        <f t="shared" si="55"/>
        <v>1.00392963</v>
      </c>
      <c r="P92" s="13">
        <f t="shared" si="49"/>
        <v>1.0057003900000001</v>
      </c>
      <c r="Q92" s="13">
        <f t="shared" si="43"/>
        <v>1.0098235906299338</v>
      </c>
      <c r="R92" s="2">
        <f t="shared" si="45"/>
        <v>1.01379182</v>
      </c>
      <c r="S92" s="2">
        <f t="shared" si="71"/>
        <v>1</v>
      </c>
      <c r="T92" s="2">
        <f t="shared" si="56"/>
        <v>331859.88376450998</v>
      </c>
      <c r="U92" s="2">
        <f t="shared" si="57"/>
        <v>0</v>
      </c>
      <c r="V92" s="2">
        <f t="shared" si="58"/>
        <v>4409.5269058742888</v>
      </c>
      <c r="W92" s="2">
        <f t="shared" si="59"/>
        <v>336269.4106703843</v>
      </c>
      <c r="X92" s="17">
        <f t="shared" si="60"/>
        <v>0</v>
      </c>
      <c r="Y92" s="2">
        <f t="shared" si="61"/>
        <v>0</v>
      </c>
      <c r="Z92" s="72">
        <f t="shared" si="62"/>
        <v>0</v>
      </c>
      <c r="AA92" s="2">
        <f t="shared" si="63"/>
        <v>0</v>
      </c>
      <c r="AB92" s="12">
        <f t="shared" si="72"/>
        <v>4.6600000000000003E-2</v>
      </c>
      <c r="AC92" s="17">
        <f t="shared" si="64"/>
        <v>14</v>
      </c>
      <c r="AD92" s="17">
        <v>252</v>
      </c>
      <c r="AE92" s="13">
        <f t="shared" si="44"/>
        <v>1.002533583</v>
      </c>
      <c r="AF92" s="2">
        <f t="shared" si="65"/>
        <v>840.79455987999995</v>
      </c>
      <c r="AG92" s="2">
        <f t="shared" si="66"/>
        <v>851.96646228999998</v>
      </c>
      <c r="AH92" s="3">
        <f t="shared" si="67"/>
        <v>0</v>
      </c>
      <c r="AI92" s="4" t="str">
        <f t="shared" si="73"/>
        <v>A+J=</v>
      </c>
      <c r="AJ92" s="11">
        <f t="shared" si="74"/>
        <v>41257</v>
      </c>
      <c r="AK92" s="11"/>
      <c r="AL92" s="4" t="str">
        <f t="shared" si="75"/>
        <v>sexta-feira</v>
      </c>
      <c r="AM92" s="21">
        <f t="shared" si="86"/>
        <v>81</v>
      </c>
      <c r="AN92" s="22">
        <f t="shared" si="76"/>
        <v>43630</v>
      </c>
      <c r="AO92" s="23">
        <f t="shared" si="77"/>
        <v>210546.69845426994</v>
      </c>
      <c r="AP92" s="26">
        <f t="shared" si="78"/>
        <v>23</v>
      </c>
      <c r="AQ92" s="25">
        <f t="shared" si="79"/>
        <v>884.12555216999999</v>
      </c>
      <c r="AR92" s="23">
        <f t="shared" si="80"/>
        <v>1692.52075511</v>
      </c>
      <c r="AS92" s="31">
        <f t="shared" si="81"/>
        <v>7.9745900000000002E-3</v>
      </c>
      <c r="AT92" s="25">
        <f t="shared" si="82"/>
        <v>2576.6463072799997</v>
      </c>
      <c r="AU92" s="21">
        <f t="shared" si="83"/>
        <v>81</v>
      </c>
      <c r="AV92" s="22">
        <f t="shared" si="84"/>
        <v>43661</v>
      </c>
      <c r="AW92" s="22">
        <f t="shared" si="85"/>
        <v>43634</v>
      </c>
      <c r="AX92" s="1"/>
      <c r="AY92" s="26">
        <v>83</v>
      </c>
      <c r="AZ92" s="22">
        <v>43691</v>
      </c>
      <c r="BA92" s="30">
        <v>8.3600199999999993E-3</v>
      </c>
      <c r="BB92" s="28"/>
    </row>
    <row r="93" spans="1:138" x14ac:dyDescent="0.2">
      <c r="A93" s="158">
        <f t="shared" si="68"/>
        <v>41249</v>
      </c>
      <c r="B93" s="2">
        <f t="shared" si="50"/>
        <v>337273.37413076079</v>
      </c>
      <c r="C93" s="2">
        <f t="shared" si="69"/>
        <v>331859.88376450998</v>
      </c>
      <c r="D93" s="2">
        <f>SUM(Y93:Y$344)</f>
        <v>12139.433100689999</v>
      </c>
      <c r="E93" s="73">
        <f t="shared" si="51"/>
        <v>319720.45066381997</v>
      </c>
      <c r="F93" s="88">
        <f t="shared" si="46"/>
        <v>3532.06</v>
      </c>
      <c r="G93" s="3">
        <f>IF(AND(N93=1,N92&gt;1),VLOOKUP(A92,[1]Plan1!$BK$81:$BM$259,3),G92)</f>
        <v>3552.9</v>
      </c>
      <c r="H93" s="11">
        <f t="shared" si="47"/>
        <v>41167</v>
      </c>
      <c r="I93" s="11">
        <f t="shared" si="48"/>
        <v>41197</v>
      </c>
      <c r="J93" s="12">
        <f t="shared" si="52"/>
        <v>5.9002395202800706E-3</v>
      </c>
      <c r="K93" s="11">
        <f t="shared" si="70"/>
        <v>41257</v>
      </c>
      <c r="L93" s="11">
        <f t="shared" si="53"/>
        <v>41257</v>
      </c>
      <c r="M93" s="1">
        <f t="shared" si="87"/>
        <v>21</v>
      </c>
      <c r="N93" s="1">
        <f t="shared" si="54"/>
        <v>15</v>
      </c>
      <c r="O93" s="2">
        <f t="shared" si="55"/>
        <v>1.0042109100000001</v>
      </c>
      <c r="P93" s="13">
        <f t="shared" si="49"/>
        <v>1.0057003900000001</v>
      </c>
      <c r="Q93" s="13">
        <f t="shared" si="43"/>
        <v>1.0098235906299338</v>
      </c>
      <c r="R93" s="2">
        <f t="shared" si="45"/>
        <v>1.0140758599999999</v>
      </c>
      <c r="S93" s="2">
        <f t="shared" si="71"/>
        <v>1</v>
      </c>
      <c r="T93" s="2">
        <f t="shared" si="56"/>
        <v>331859.88376450998</v>
      </c>
      <c r="U93" s="2">
        <f t="shared" si="57"/>
        <v>0</v>
      </c>
      <c r="V93" s="2">
        <f t="shared" si="58"/>
        <v>4500.3403026808173</v>
      </c>
      <c r="W93" s="2">
        <f t="shared" si="59"/>
        <v>336360.22406719078</v>
      </c>
      <c r="X93" s="17">
        <f t="shared" si="60"/>
        <v>0</v>
      </c>
      <c r="Y93" s="2">
        <f t="shared" si="61"/>
        <v>0</v>
      </c>
      <c r="Z93" s="72">
        <f t="shared" si="62"/>
        <v>0</v>
      </c>
      <c r="AA93" s="2">
        <f t="shared" si="63"/>
        <v>0</v>
      </c>
      <c r="AB93" s="12">
        <f t="shared" si="72"/>
        <v>4.6600000000000003E-2</v>
      </c>
      <c r="AC93" s="17">
        <f t="shared" si="64"/>
        <v>15</v>
      </c>
      <c r="AD93" s="17">
        <v>252</v>
      </c>
      <c r="AE93" s="13">
        <f t="shared" si="44"/>
        <v>1.002714798</v>
      </c>
      <c r="AF93" s="2">
        <f t="shared" si="65"/>
        <v>900.93254872</v>
      </c>
      <c r="AG93" s="2">
        <f t="shared" si="66"/>
        <v>913.15006357000004</v>
      </c>
      <c r="AH93" s="3">
        <f t="shared" si="67"/>
        <v>0</v>
      </c>
      <c r="AI93" s="4" t="str">
        <f t="shared" si="73"/>
        <v>A+J=</v>
      </c>
      <c r="AJ93" s="11">
        <f t="shared" si="74"/>
        <v>41257</v>
      </c>
      <c r="AK93" s="11"/>
      <c r="AL93" s="4" t="str">
        <f t="shared" si="75"/>
        <v>segunda-feira</v>
      </c>
      <c r="AM93" s="21">
        <f t="shared" si="86"/>
        <v>82</v>
      </c>
      <c r="AN93" s="22">
        <f t="shared" si="76"/>
        <v>43661</v>
      </c>
      <c r="AO93" s="23">
        <f t="shared" si="77"/>
        <v>208732.52072157993</v>
      </c>
      <c r="AP93" s="26">
        <f t="shared" si="78"/>
        <v>20</v>
      </c>
      <c r="AQ93" s="25">
        <f t="shared" si="79"/>
        <v>762.46707628000001</v>
      </c>
      <c r="AR93" s="23">
        <f t="shared" si="80"/>
        <v>1814.1777326900001</v>
      </c>
      <c r="AS93" s="31">
        <f t="shared" si="81"/>
        <v>8.6165100000000008E-3</v>
      </c>
      <c r="AT93" s="25">
        <f t="shared" si="82"/>
        <v>2576.6448089700002</v>
      </c>
      <c r="AU93" s="21">
        <f t="shared" si="83"/>
        <v>82</v>
      </c>
      <c r="AV93" s="22">
        <f t="shared" si="84"/>
        <v>43691</v>
      </c>
      <c r="AW93" s="22">
        <f t="shared" si="85"/>
        <v>43663</v>
      </c>
      <c r="AX93" s="1"/>
      <c r="AY93" s="26">
        <v>84</v>
      </c>
      <c r="AZ93" s="22">
        <v>43724</v>
      </c>
      <c r="BA93" s="30">
        <v>8.2826099999999993E-3</v>
      </c>
      <c r="BB93" s="28"/>
    </row>
    <row r="94" spans="1:138" x14ac:dyDescent="0.2">
      <c r="A94" s="158">
        <f t="shared" si="68"/>
        <v>41250</v>
      </c>
      <c r="B94" s="2">
        <f t="shared" si="50"/>
        <v>337425.44433985796</v>
      </c>
      <c r="C94" s="2">
        <f t="shared" si="69"/>
        <v>331859.88376450998</v>
      </c>
      <c r="D94" s="2">
        <f>SUM(Y94:Y$344)</f>
        <v>12139.433100689999</v>
      </c>
      <c r="E94" s="73">
        <f t="shared" si="51"/>
        <v>319720.45066381997</v>
      </c>
      <c r="F94" s="88">
        <f t="shared" si="46"/>
        <v>3532.06</v>
      </c>
      <c r="G94" s="3">
        <f>IF(AND(N94=1,N93&gt;1),VLOOKUP(A93,[1]Plan1!$BK$81:$BM$259,3),G93)</f>
        <v>3552.9</v>
      </c>
      <c r="H94" s="11">
        <f t="shared" si="47"/>
        <v>41167</v>
      </c>
      <c r="I94" s="11">
        <f t="shared" si="48"/>
        <v>41197</v>
      </c>
      <c r="J94" s="12">
        <f t="shared" si="52"/>
        <v>5.9002395202800706E-3</v>
      </c>
      <c r="K94" s="11">
        <f t="shared" si="70"/>
        <v>41257</v>
      </c>
      <c r="L94" s="11">
        <f t="shared" si="53"/>
        <v>41257</v>
      </c>
      <c r="M94" s="1">
        <f t="shared" si="87"/>
        <v>21</v>
      </c>
      <c r="N94" s="1">
        <f t="shared" si="54"/>
        <v>16</v>
      </c>
      <c r="O94" s="2">
        <f t="shared" si="55"/>
        <v>1.0044922700000001</v>
      </c>
      <c r="P94" s="13">
        <f t="shared" si="49"/>
        <v>1.0057003900000001</v>
      </c>
      <c r="Q94" s="13">
        <f t="shared" si="43"/>
        <v>1.0098235906299338</v>
      </c>
      <c r="R94" s="2">
        <f t="shared" si="45"/>
        <v>1.01435999</v>
      </c>
      <c r="S94" s="2">
        <f t="shared" si="71"/>
        <v>1</v>
      </c>
      <c r="T94" s="2">
        <f t="shared" si="56"/>
        <v>331859.88376450998</v>
      </c>
      <c r="U94" s="2">
        <f t="shared" si="57"/>
        <v>0</v>
      </c>
      <c r="V94" s="2">
        <f t="shared" si="58"/>
        <v>4591.1824743279449</v>
      </c>
      <c r="W94" s="2">
        <f t="shared" si="59"/>
        <v>336451.06623883796</v>
      </c>
      <c r="X94" s="17">
        <f t="shared" si="60"/>
        <v>0</v>
      </c>
      <c r="Y94" s="2">
        <f t="shared" si="61"/>
        <v>0</v>
      </c>
      <c r="Z94" s="72">
        <f t="shared" si="62"/>
        <v>0</v>
      </c>
      <c r="AA94" s="2">
        <f t="shared" si="63"/>
        <v>0</v>
      </c>
      <c r="AB94" s="12">
        <f t="shared" si="72"/>
        <v>4.6600000000000003E-2</v>
      </c>
      <c r="AC94" s="17">
        <f t="shared" si="64"/>
        <v>16</v>
      </c>
      <c r="AD94" s="17">
        <v>252</v>
      </c>
      <c r="AE94" s="13">
        <f t="shared" si="44"/>
        <v>1.0028960469999999</v>
      </c>
      <c r="AF94" s="2">
        <f t="shared" si="65"/>
        <v>961.08182079000005</v>
      </c>
      <c r="AG94" s="2">
        <f t="shared" si="66"/>
        <v>974.37810102000003</v>
      </c>
      <c r="AH94" s="3">
        <f t="shared" si="67"/>
        <v>0</v>
      </c>
      <c r="AI94" s="4" t="str">
        <f t="shared" si="73"/>
        <v>A+J=</v>
      </c>
      <c r="AJ94" s="11">
        <f t="shared" si="74"/>
        <v>41257</v>
      </c>
      <c r="AK94" s="11"/>
      <c r="AL94" s="4" t="str">
        <f t="shared" si="75"/>
        <v>quarta-feira</v>
      </c>
      <c r="AM94" s="21">
        <f t="shared" si="86"/>
        <v>83</v>
      </c>
      <c r="AN94" s="22">
        <f t="shared" si="76"/>
        <v>43691</v>
      </c>
      <c r="AO94" s="23">
        <f t="shared" si="77"/>
        <v>206987.51267369994</v>
      </c>
      <c r="AP94" s="26">
        <f t="shared" si="78"/>
        <v>22</v>
      </c>
      <c r="AQ94" s="25">
        <f t="shared" si="79"/>
        <v>831.63732736999998</v>
      </c>
      <c r="AR94" s="23">
        <f t="shared" si="80"/>
        <v>1745.00804788</v>
      </c>
      <c r="AS94" s="31">
        <f t="shared" si="81"/>
        <v>8.3600199999999993E-3</v>
      </c>
      <c r="AT94" s="25">
        <f t="shared" si="82"/>
        <v>2576.6453752500001</v>
      </c>
      <c r="AU94" s="21">
        <f t="shared" si="83"/>
        <v>83</v>
      </c>
      <c r="AV94" s="22">
        <f t="shared" si="84"/>
        <v>43724</v>
      </c>
      <c r="AW94" s="22">
        <f t="shared" si="85"/>
        <v>43693</v>
      </c>
      <c r="AX94" s="1"/>
      <c r="AY94" s="26">
        <v>85</v>
      </c>
      <c r="AZ94" s="22">
        <v>43752</v>
      </c>
      <c r="BA94" s="30">
        <v>8.9309100000000002E-3</v>
      </c>
      <c r="BB94" s="28"/>
    </row>
    <row r="95" spans="1:138" x14ac:dyDescent="0.2">
      <c r="A95" s="158">
        <f t="shared" si="68"/>
        <v>41251</v>
      </c>
      <c r="B95" s="2">
        <f t="shared" si="50"/>
        <v>337577.57749066205</v>
      </c>
      <c r="C95" s="2">
        <f t="shared" si="69"/>
        <v>331859.88376450998</v>
      </c>
      <c r="D95" s="2">
        <f>SUM(Y95:Y$344)</f>
        <v>12139.433100689999</v>
      </c>
      <c r="E95" s="73">
        <f t="shared" si="51"/>
        <v>319720.45066381997</v>
      </c>
      <c r="F95" s="88">
        <f t="shared" si="46"/>
        <v>3532.06</v>
      </c>
      <c r="G95" s="3">
        <f>IF(AND(N95=1,N94&gt;1),VLOOKUP(A94,[1]Plan1!$BK$81:$BM$259,3),G94)</f>
        <v>3552.9</v>
      </c>
      <c r="H95" s="11">
        <f t="shared" si="47"/>
        <v>41167</v>
      </c>
      <c r="I95" s="11">
        <f t="shared" si="48"/>
        <v>41197</v>
      </c>
      <c r="J95" s="12">
        <f t="shared" si="52"/>
        <v>5.9002395202800706E-3</v>
      </c>
      <c r="K95" s="11">
        <f t="shared" si="70"/>
        <v>41257</v>
      </c>
      <c r="L95" s="11">
        <f t="shared" si="53"/>
        <v>41257</v>
      </c>
      <c r="M95" s="1">
        <f t="shared" si="87"/>
        <v>21</v>
      </c>
      <c r="N95" s="1">
        <f t="shared" si="54"/>
        <v>17</v>
      </c>
      <c r="O95" s="2">
        <f t="shared" si="55"/>
        <v>1.0047737000000001</v>
      </c>
      <c r="P95" s="13">
        <f t="shared" si="49"/>
        <v>1.0057003900000001</v>
      </c>
      <c r="Q95" s="13">
        <f t="shared" ref="Q95:Q158" si="88">IF(L95&gt;L94,Q94*P95,Q94)</f>
        <v>1.0098235906299338</v>
      </c>
      <c r="R95" s="2">
        <f t="shared" si="45"/>
        <v>1.0146441799999999</v>
      </c>
      <c r="S95" s="2">
        <f t="shared" si="71"/>
        <v>1</v>
      </c>
      <c r="T95" s="2">
        <f t="shared" si="56"/>
        <v>331859.88376450998</v>
      </c>
      <c r="U95" s="2">
        <f t="shared" si="57"/>
        <v>0</v>
      </c>
      <c r="V95" s="2">
        <f t="shared" si="58"/>
        <v>4682.0438292020654</v>
      </c>
      <c r="W95" s="2">
        <f t="shared" si="59"/>
        <v>336541.92759371205</v>
      </c>
      <c r="X95" s="17">
        <f t="shared" si="60"/>
        <v>0</v>
      </c>
      <c r="Y95" s="2">
        <f t="shared" si="61"/>
        <v>0</v>
      </c>
      <c r="Z95" s="72">
        <f t="shared" si="62"/>
        <v>0</v>
      </c>
      <c r="AA95" s="2">
        <f t="shared" si="63"/>
        <v>0</v>
      </c>
      <c r="AB95" s="12">
        <f t="shared" si="72"/>
        <v>4.6600000000000003E-2</v>
      </c>
      <c r="AC95" s="17">
        <f t="shared" si="64"/>
        <v>17</v>
      </c>
      <c r="AD95" s="17">
        <v>252</v>
      </c>
      <c r="AE95" s="13">
        <f t="shared" ref="AE95:AE158" si="89">ROUND((1+AB95)^TRUNC((AC95/AD95),9),9)</f>
        <v>1.003077328</v>
      </c>
      <c r="AF95" s="2">
        <f t="shared" si="65"/>
        <v>1021.24171238</v>
      </c>
      <c r="AG95" s="2">
        <f t="shared" si="66"/>
        <v>1035.6498969500001</v>
      </c>
      <c r="AH95" s="3">
        <f t="shared" si="67"/>
        <v>0</v>
      </c>
      <c r="AI95" s="4" t="str">
        <f t="shared" si="73"/>
        <v>A+J=</v>
      </c>
      <c r="AJ95" s="11">
        <f t="shared" si="74"/>
        <v>41257</v>
      </c>
      <c r="AK95" s="11"/>
      <c r="AL95" s="4" t="str">
        <f t="shared" si="75"/>
        <v>segunda-feira</v>
      </c>
      <c r="AM95" s="21">
        <f t="shared" si="86"/>
        <v>84</v>
      </c>
      <c r="AN95" s="22">
        <f t="shared" si="76"/>
        <v>43724</v>
      </c>
      <c r="AO95" s="23">
        <f t="shared" si="77"/>
        <v>205273.11583135993</v>
      </c>
      <c r="AP95" s="26">
        <f t="shared" si="78"/>
        <v>23</v>
      </c>
      <c r="AQ95" s="25">
        <f t="shared" si="79"/>
        <v>862.24850249999997</v>
      </c>
      <c r="AR95" s="23">
        <f t="shared" si="80"/>
        <v>1714.3968423399999</v>
      </c>
      <c r="AS95" s="31">
        <f t="shared" si="81"/>
        <v>8.2826099999999993E-3</v>
      </c>
      <c r="AT95" s="25">
        <f t="shared" si="82"/>
        <v>2576.6453448399998</v>
      </c>
      <c r="AU95" s="21">
        <f t="shared" si="83"/>
        <v>84</v>
      </c>
      <c r="AV95" s="22">
        <f t="shared" si="84"/>
        <v>43752</v>
      </c>
      <c r="AW95" s="22">
        <f t="shared" si="85"/>
        <v>43726</v>
      </c>
      <c r="AX95" s="1"/>
      <c r="AY95" s="26">
        <v>86</v>
      </c>
      <c r="AZ95" s="22">
        <v>43783</v>
      </c>
      <c r="BA95" s="30">
        <v>8.4996900000000007E-3</v>
      </c>
      <c r="BB95" s="28"/>
    </row>
    <row r="96" spans="1:138" x14ac:dyDescent="0.2">
      <c r="A96" s="158">
        <f t="shared" si="68"/>
        <v>41252</v>
      </c>
      <c r="B96" s="2">
        <f t="shared" si="50"/>
        <v>337577.57749066205</v>
      </c>
      <c r="C96" s="2">
        <f t="shared" si="69"/>
        <v>331859.88376450998</v>
      </c>
      <c r="D96" s="2">
        <f>SUM(Y96:Y$344)</f>
        <v>12139.433100689999</v>
      </c>
      <c r="E96" s="73">
        <f t="shared" si="51"/>
        <v>319720.45066381997</v>
      </c>
      <c r="F96" s="88">
        <f t="shared" si="46"/>
        <v>3532.06</v>
      </c>
      <c r="G96" s="3">
        <f>IF(AND(N96=1,N95&gt;1),VLOOKUP(A95,[1]Plan1!$BK$81:$BM$259,3),G95)</f>
        <v>3552.9</v>
      </c>
      <c r="H96" s="11">
        <f t="shared" si="47"/>
        <v>41167</v>
      </c>
      <c r="I96" s="11">
        <f t="shared" si="48"/>
        <v>41197</v>
      </c>
      <c r="J96" s="12">
        <f t="shared" si="52"/>
        <v>5.9002395202800706E-3</v>
      </c>
      <c r="K96" s="11">
        <f t="shared" si="70"/>
        <v>41257</v>
      </c>
      <c r="L96" s="11">
        <f t="shared" si="53"/>
        <v>41257</v>
      </c>
      <c r="M96" s="1">
        <f t="shared" si="87"/>
        <v>21</v>
      </c>
      <c r="N96" s="1">
        <f t="shared" si="54"/>
        <v>17</v>
      </c>
      <c r="O96" s="2">
        <f t="shared" si="55"/>
        <v>1.0047737000000001</v>
      </c>
      <c r="P96" s="13">
        <f t="shared" si="49"/>
        <v>1.0057003900000001</v>
      </c>
      <c r="Q96" s="13">
        <f t="shared" si="88"/>
        <v>1.0098235906299338</v>
      </c>
      <c r="R96" s="2">
        <f t="shared" si="45"/>
        <v>1.0146441799999999</v>
      </c>
      <c r="S96" s="2">
        <f t="shared" si="71"/>
        <v>1</v>
      </c>
      <c r="T96" s="2">
        <f t="shared" si="56"/>
        <v>331859.88376450998</v>
      </c>
      <c r="U96" s="2">
        <f t="shared" si="57"/>
        <v>0</v>
      </c>
      <c r="V96" s="2">
        <f t="shared" si="58"/>
        <v>4682.0438292020654</v>
      </c>
      <c r="W96" s="2">
        <f t="shared" si="59"/>
        <v>336541.92759371205</v>
      </c>
      <c r="X96" s="17">
        <f t="shared" si="60"/>
        <v>0</v>
      </c>
      <c r="Y96" s="2">
        <f t="shared" si="61"/>
        <v>0</v>
      </c>
      <c r="Z96" s="72">
        <f t="shared" si="62"/>
        <v>0</v>
      </c>
      <c r="AA96" s="2">
        <f t="shared" si="63"/>
        <v>0</v>
      </c>
      <c r="AB96" s="12">
        <f t="shared" si="72"/>
        <v>4.6600000000000003E-2</v>
      </c>
      <c r="AC96" s="17">
        <f t="shared" si="64"/>
        <v>17</v>
      </c>
      <c r="AD96" s="17">
        <v>252</v>
      </c>
      <c r="AE96" s="13">
        <f t="shared" si="89"/>
        <v>1.003077328</v>
      </c>
      <c r="AF96" s="2">
        <f t="shared" si="65"/>
        <v>1021.24171238</v>
      </c>
      <c r="AG96" s="2">
        <f t="shared" si="66"/>
        <v>1035.6498969500001</v>
      </c>
      <c r="AH96" s="3">
        <f t="shared" si="67"/>
        <v>0</v>
      </c>
      <c r="AI96" s="4" t="str">
        <f t="shared" si="73"/>
        <v>A+J=</v>
      </c>
      <c r="AJ96" s="11">
        <f t="shared" si="74"/>
        <v>41257</v>
      </c>
      <c r="AK96" s="11"/>
      <c r="AL96" s="4" t="str">
        <f t="shared" si="75"/>
        <v>segunda-feira</v>
      </c>
      <c r="AM96" s="21">
        <f t="shared" si="86"/>
        <v>85</v>
      </c>
      <c r="AN96" s="22">
        <f t="shared" si="76"/>
        <v>43752</v>
      </c>
      <c r="AO96" s="23">
        <f t="shared" si="77"/>
        <v>203439.84010845993</v>
      </c>
      <c r="AP96" s="26">
        <f t="shared" si="78"/>
        <v>20</v>
      </c>
      <c r="AQ96" s="25">
        <f t="shared" si="79"/>
        <v>743.36949292999998</v>
      </c>
      <c r="AR96" s="23">
        <f t="shared" si="80"/>
        <v>1833.2757228999999</v>
      </c>
      <c r="AS96" s="31">
        <f t="shared" si="81"/>
        <v>8.9309100000000002E-3</v>
      </c>
      <c r="AT96" s="25">
        <f t="shared" si="82"/>
        <v>2576.6452158299999</v>
      </c>
      <c r="AU96" s="21">
        <f t="shared" si="83"/>
        <v>85</v>
      </c>
      <c r="AV96" s="22">
        <f t="shared" si="84"/>
        <v>43783</v>
      </c>
      <c r="AW96" s="22">
        <f t="shared" si="85"/>
        <v>43754</v>
      </c>
      <c r="AX96" s="1"/>
      <c r="AY96" s="26">
        <v>87</v>
      </c>
      <c r="AZ96" s="22">
        <v>43815</v>
      </c>
      <c r="BA96" s="30">
        <v>8.9711900000000004E-3</v>
      </c>
      <c r="BB96" s="28"/>
    </row>
    <row r="97" spans="1:154" x14ac:dyDescent="0.2">
      <c r="A97" s="158">
        <f t="shared" si="68"/>
        <v>41253</v>
      </c>
      <c r="B97" s="2">
        <f t="shared" si="50"/>
        <v>337577.57749066205</v>
      </c>
      <c r="C97" s="2">
        <f t="shared" si="69"/>
        <v>331859.88376450998</v>
      </c>
      <c r="D97" s="2">
        <f>SUM(Y97:Y$344)</f>
        <v>12139.433100689999</v>
      </c>
      <c r="E97" s="73">
        <f t="shared" si="51"/>
        <v>319720.45066381997</v>
      </c>
      <c r="F97" s="88">
        <f t="shared" si="46"/>
        <v>3532.06</v>
      </c>
      <c r="G97" s="3">
        <f>IF(AND(N97=1,N96&gt;1),VLOOKUP(A96,[1]Plan1!$BK$81:$BM$259,3),G96)</f>
        <v>3552.9</v>
      </c>
      <c r="H97" s="11">
        <f t="shared" si="47"/>
        <v>41167</v>
      </c>
      <c r="I97" s="11">
        <f t="shared" si="48"/>
        <v>41197</v>
      </c>
      <c r="J97" s="12">
        <f t="shared" si="52"/>
        <v>5.9002395202800706E-3</v>
      </c>
      <c r="K97" s="11">
        <f t="shared" si="70"/>
        <v>41257</v>
      </c>
      <c r="L97" s="11">
        <f t="shared" si="53"/>
        <v>41257</v>
      </c>
      <c r="M97" s="1">
        <f t="shared" si="87"/>
        <v>21</v>
      </c>
      <c r="N97" s="1">
        <f t="shared" si="54"/>
        <v>17</v>
      </c>
      <c r="O97" s="2">
        <f t="shared" si="55"/>
        <v>1.0047737000000001</v>
      </c>
      <c r="P97" s="13">
        <f t="shared" si="49"/>
        <v>1.0057003900000001</v>
      </c>
      <c r="Q97" s="13">
        <f t="shared" si="88"/>
        <v>1.0098235906299338</v>
      </c>
      <c r="R97" s="2">
        <f t="shared" si="45"/>
        <v>1.0146441799999999</v>
      </c>
      <c r="S97" s="2">
        <f t="shared" si="71"/>
        <v>1</v>
      </c>
      <c r="T97" s="2">
        <f t="shared" si="56"/>
        <v>331859.88376450998</v>
      </c>
      <c r="U97" s="2">
        <f t="shared" si="57"/>
        <v>0</v>
      </c>
      <c r="V97" s="2">
        <f t="shared" si="58"/>
        <v>4682.0438292020654</v>
      </c>
      <c r="W97" s="2">
        <f t="shared" si="59"/>
        <v>336541.92759371205</v>
      </c>
      <c r="X97" s="17">
        <f t="shared" si="60"/>
        <v>0</v>
      </c>
      <c r="Y97" s="2">
        <f t="shared" si="61"/>
        <v>0</v>
      </c>
      <c r="Z97" s="72">
        <f t="shared" si="62"/>
        <v>0</v>
      </c>
      <c r="AA97" s="2">
        <f t="shared" si="63"/>
        <v>0</v>
      </c>
      <c r="AB97" s="12">
        <f t="shared" si="72"/>
        <v>4.6600000000000003E-2</v>
      </c>
      <c r="AC97" s="17">
        <f t="shared" si="64"/>
        <v>17</v>
      </c>
      <c r="AD97" s="17">
        <v>252</v>
      </c>
      <c r="AE97" s="13">
        <f t="shared" si="89"/>
        <v>1.003077328</v>
      </c>
      <c r="AF97" s="2">
        <f t="shared" si="65"/>
        <v>1021.24171238</v>
      </c>
      <c r="AG97" s="2">
        <f t="shared" si="66"/>
        <v>1035.6498969500001</v>
      </c>
      <c r="AH97" s="3">
        <f t="shared" si="67"/>
        <v>0</v>
      </c>
      <c r="AI97" s="4" t="str">
        <f t="shared" si="73"/>
        <v>A+J=</v>
      </c>
      <c r="AJ97" s="11">
        <f t="shared" si="74"/>
        <v>41257</v>
      </c>
      <c r="AK97" s="11"/>
      <c r="AL97" s="4" t="str">
        <f t="shared" si="75"/>
        <v>quinta-feira</v>
      </c>
      <c r="AM97" s="21">
        <f t="shared" si="86"/>
        <v>86</v>
      </c>
      <c r="AN97" s="22">
        <f t="shared" si="76"/>
        <v>43783</v>
      </c>
      <c r="AO97" s="23">
        <f t="shared" si="77"/>
        <v>201710.66453388994</v>
      </c>
      <c r="AP97" s="26">
        <f t="shared" si="78"/>
        <v>23</v>
      </c>
      <c r="AQ97" s="25">
        <f t="shared" si="79"/>
        <v>847.46995225000001</v>
      </c>
      <c r="AR97" s="23">
        <f t="shared" si="80"/>
        <v>1729.17557457</v>
      </c>
      <c r="AS97" s="31">
        <f t="shared" si="81"/>
        <v>8.4996900000000007E-3</v>
      </c>
      <c r="AT97" s="25">
        <f t="shared" si="82"/>
        <v>2576.6455268199998</v>
      </c>
      <c r="AU97" s="21">
        <f t="shared" si="83"/>
        <v>86</v>
      </c>
      <c r="AV97" s="22">
        <f t="shared" si="84"/>
        <v>43815</v>
      </c>
      <c r="AW97" s="22">
        <f t="shared" si="85"/>
        <v>43788</v>
      </c>
      <c r="AX97" s="1"/>
      <c r="AY97" s="26">
        <v>88</v>
      </c>
      <c r="AZ97" s="22">
        <v>43844</v>
      </c>
      <c r="BA97" s="30">
        <v>9.4496200000000006E-3</v>
      </c>
      <c r="BB97" s="28"/>
    </row>
    <row r="98" spans="1:154" x14ac:dyDescent="0.2">
      <c r="A98" s="158">
        <f t="shared" si="68"/>
        <v>41254</v>
      </c>
      <c r="B98" s="2">
        <f t="shared" si="50"/>
        <v>337729.78676946135</v>
      </c>
      <c r="C98" s="2">
        <f t="shared" si="69"/>
        <v>331859.88376450998</v>
      </c>
      <c r="D98" s="2">
        <f>SUM(Y98:Y$344)</f>
        <v>12139.433100689999</v>
      </c>
      <c r="E98" s="73">
        <f t="shared" si="51"/>
        <v>319720.45066381997</v>
      </c>
      <c r="F98" s="88">
        <f t="shared" si="46"/>
        <v>3532.06</v>
      </c>
      <c r="G98" s="3">
        <f>IF(AND(N98=1,N97&gt;1),VLOOKUP(A97,[1]Plan1!$BK$81:$BM$259,3),G97)</f>
        <v>3552.9</v>
      </c>
      <c r="H98" s="11">
        <f t="shared" si="47"/>
        <v>41167</v>
      </c>
      <c r="I98" s="11">
        <f t="shared" si="48"/>
        <v>41197</v>
      </c>
      <c r="J98" s="12">
        <f t="shared" si="52"/>
        <v>5.9002395202800706E-3</v>
      </c>
      <c r="K98" s="11">
        <f t="shared" si="70"/>
        <v>41257</v>
      </c>
      <c r="L98" s="11">
        <f t="shared" si="53"/>
        <v>41257</v>
      </c>
      <c r="M98" s="1">
        <f t="shared" si="87"/>
        <v>21</v>
      </c>
      <c r="N98" s="1">
        <f t="shared" si="54"/>
        <v>18</v>
      </c>
      <c r="O98" s="2">
        <f t="shared" si="55"/>
        <v>1.00505522</v>
      </c>
      <c r="P98" s="13">
        <f t="shared" si="49"/>
        <v>1.0057003900000001</v>
      </c>
      <c r="Q98" s="13">
        <f t="shared" si="88"/>
        <v>1.0098235906299338</v>
      </c>
      <c r="R98" s="2">
        <f t="shared" si="45"/>
        <v>1.0149284700000001</v>
      </c>
      <c r="S98" s="2">
        <f t="shared" si="71"/>
        <v>1</v>
      </c>
      <c r="T98" s="2">
        <f t="shared" si="56"/>
        <v>331859.88376450998</v>
      </c>
      <c r="U98" s="2">
        <f t="shared" si="57"/>
        <v>0</v>
      </c>
      <c r="V98" s="2">
        <f t="shared" si="58"/>
        <v>4772.9371561213429</v>
      </c>
      <c r="W98" s="2">
        <f t="shared" si="59"/>
        <v>336632.82092063135</v>
      </c>
      <c r="X98" s="17">
        <f t="shared" si="60"/>
        <v>0</v>
      </c>
      <c r="Y98" s="2">
        <f t="shared" si="61"/>
        <v>0</v>
      </c>
      <c r="Z98" s="72">
        <f t="shared" si="62"/>
        <v>0</v>
      </c>
      <c r="AA98" s="2">
        <f t="shared" si="63"/>
        <v>0</v>
      </c>
      <c r="AB98" s="12">
        <f t="shared" si="72"/>
        <v>4.6600000000000003E-2</v>
      </c>
      <c r="AC98" s="17">
        <f t="shared" si="64"/>
        <v>18</v>
      </c>
      <c r="AD98" s="17">
        <v>252</v>
      </c>
      <c r="AE98" s="13">
        <f t="shared" si="89"/>
        <v>1.003258642</v>
      </c>
      <c r="AF98" s="2">
        <f t="shared" si="65"/>
        <v>1081.41255535</v>
      </c>
      <c r="AG98" s="2">
        <f t="shared" si="66"/>
        <v>1096.9658488299999</v>
      </c>
      <c r="AH98" s="3">
        <f t="shared" si="67"/>
        <v>0</v>
      </c>
      <c r="AI98" s="4" t="str">
        <f t="shared" si="73"/>
        <v>A+J=</v>
      </c>
      <c r="AJ98" s="11">
        <f t="shared" si="74"/>
        <v>41257</v>
      </c>
      <c r="AK98" s="11"/>
      <c r="AL98" s="4" t="str">
        <f t="shared" si="75"/>
        <v>segunda-feira</v>
      </c>
      <c r="AM98" s="21">
        <f t="shared" si="86"/>
        <v>87</v>
      </c>
      <c r="AN98" s="22">
        <f t="shared" si="76"/>
        <v>43815</v>
      </c>
      <c r="AO98" s="23">
        <f t="shared" si="77"/>
        <v>199901.07983733993</v>
      </c>
      <c r="AP98" s="26">
        <f t="shared" si="78"/>
        <v>21</v>
      </c>
      <c r="AQ98" s="25">
        <f t="shared" si="79"/>
        <v>767.06128087000002</v>
      </c>
      <c r="AR98" s="23">
        <f t="shared" si="80"/>
        <v>1809.58469655</v>
      </c>
      <c r="AS98" s="31">
        <f t="shared" si="81"/>
        <v>8.9711900000000004E-3</v>
      </c>
      <c r="AT98" s="25">
        <f t="shared" si="82"/>
        <v>2576.6459774200002</v>
      </c>
      <c r="AU98" s="21">
        <f t="shared" si="83"/>
        <v>87</v>
      </c>
      <c r="AV98" s="22">
        <f t="shared" si="84"/>
        <v>43844</v>
      </c>
      <c r="AW98" s="22">
        <f t="shared" si="85"/>
        <v>43817</v>
      </c>
      <c r="AX98" s="1"/>
      <c r="AY98" s="26">
        <v>89</v>
      </c>
      <c r="AZ98" s="22">
        <v>43875</v>
      </c>
      <c r="BA98" s="30">
        <v>8.8468599999999998E-3</v>
      </c>
      <c r="BB98" s="28"/>
    </row>
    <row r="99" spans="1:154" x14ac:dyDescent="0.2">
      <c r="A99" s="158">
        <f t="shared" si="68"/>
        <v>41255</v>
      </c>
      <c r="B99" s="2">
        <f t="shared" si="50"/>
        <v>337882.05903308751</v>
      </c>
      <c r="C99" s="2">
        <f t="shared" si="69"/>
        <v>331859.88376450998</v>
      </c>
      <c r="D99" s="2">
        <f>SUM(Y99:Y$344)</f>
        <v>12139.433100689999</v>
      </c>
      <c r="E99" s="73">
        <f t="shared" si="51"/>
        <v>319720.45066381997</v>
      </c>
      <c r="F99" s="88">
        <f t="shared" si="46"/>
        <v>3532.06</v>
      </c>
      <c r="G99" s="3">
        <f>IF(AND(N99=1,N98&gt;1),VLOOKUP(A98,[1]Plan1!$BK$81:$BM$259,3),G98)</f>
        <v>3552.9</v>
      </c>
      <c r="H99" s="11">
        <f t="shared" si="47"/>
        <v>41167</v>
      </c>
      <c r="I99" s="11">
        <f t="shared" si="48"/>
        <v>41197</v>
      </c>
      <c r="J99" s="12">
        <f t="shared" si="52"/>
        <v>5.9002395202800706E-3</v>
      </c>
      <c r="K99" s="11">
        <f t="shared" si="70"/>
        <v>41257</v>
      </c>
      <c r="L99" s="11">
        <f t="shared" si="53"/>
        <v>41257</v>
      </c>
      <c r="M99" s="1">
        <f t="shared" si="87"/>
        <v>21</v>
      </c>
      <c r="N99" s="1">
        <f t="shared" si="54"/>
        <v>19</v>
      </c>
      <c r="O99" s="2">
        <f t="shared" si="55"/>
        <v>1.00533681</v>
      </c>
      <c r="P99" s="13">
        <f t="shared" si="49"/>
        <v>1.0057003900000001</v>
      </c>
      <c r="Q99" s="13">
        <f t="shared" si="88"/>
        <v>1.0098235906299338</v>
      </c>
      <c r="R99" s="2">
        <f t="shared" si="45"/>
        <v>1.0152128199999999</v>
      </c>
      <c r="S99" s="2">
        <f t="shared" si="71"/>
        <v>1</v>
      </c>
      <c r="T99" s="2">
        <f t="shared" si="56"/>
        <v>331859.88376450998</v>
      </c>
      <c r="U99" s="2">
        <f t="shared" si="57"/>
        <v>0</v>
      </c>
      <c r="V99" s="2">
        <f t="shared" si="58"/>
        <v>4863.8496662675434</v>
      </c>
      <c r="W99" s="2">
        <f t="shared" si="59"/>
        <v>336723.7334307775</v>
      </c>
      <c r="X99" s="17">
        <f t="shared" si="60"/>
        <v>0</v>
      </c>
      <c r="Y99" s="2">
        <f t="shared" si="61"/>
        <v>0</v>
      </c>
      <c r="Z99" s="72">
        <f t="shared" si="62"/>
        <v>0</v>
      </c>
      <c r="AA99" s="2">
        <f t="shared" si="63"/>
        <v>0</v>
      </c>
      <c r="AB99" s="12">
        <f t="shared" si="72"/>
        <v>4.6600000000000003E-2</v>
      </c>
      <c r="AC99" s="17">
        <f t="shared" si="64"/>
        <v>19</v>
      </c>
      <c r="AD99" s="17">
        <v>252</v>
      </c>
      <c r="AE99" s="13">
        <f t="shared" si="89"/>
        <v>1.003439988</v>
      </c>
      <c r="AF99" s="2">
        <f t="shared" si="65"/>
        <v>1141.59401783</v>
      </c>
      <c r="AG99" s="2">
        <f t="shared" si="66"/>
        <v>1158.32560231</v>
      </c>
      <c r="AH99" s="3">
        <f t="shared" si="67"/>
        <v>0</v>
      </c>
      <c r="AI99" s="4" t="str">
        <f t="shared" si="73"/>
        <v>A+J=</v>
      </c>
      <c r="AJ99" s="11">
        <f t="shared" si="74"/>
        <v>41257</v>
      </c>
      <c r="AK99" s="11"/>
      <c r="AL99" s="4" t="str">
        <f t="shared" si="75"/>
        <v>terça-feira</v>
      </c>
      <c r="AM99" s="21">
        <f t="shared" si="86"/>
        <v>88</v>
      </c>
      <c r="AN99" s="22">
        <f t="shared" si="76"/>
        <v>43844</v>
      </c>
      <c r="AO99" s="23">
        <f t="shared" si="77"/>
        <v>198012.09059528992</v>
      </c>
      <c r="AP99" s="26">
        <f t="shared" si="78"/>
        <v>19</v>
      </c>
      <c r="AQ99" s="25">
        <f t="shared" si="79"/>
        <v>687.65731582000001</v>
      </c>
      <c r="AR99" s="23">
        <f t="shared" si="80"/>
        <v>1888.98924205</v>
      </c>
      <c r="AS99" s="31">
        <f t="shared" si="81"/>
        <v>9.4496200000000006E-3</v>
      </c>
      <c r="AT99" s="25">
        <f t="shared" si="82"/>
        <v>2576.6465578699999</v>
      </c>
      <c r="AU99" s="21">
        <f t="shared" si="83"/>
        <v>88</v>
      </c>
      <c r="AV99" s="22">
        <f t="shared" si="84"/>
        <v>43875</v>
      </c>
      <c r="AW99" s="22">
        <f t="shared" si="85"/>
        <v>43846</v>
      </c>
      <c r="AX99" s="1"/>
      <c r="AY99" s="26">
        <v>90</v>
      </c>
      <c r="AZ99" s="22">
        <v>43906</v>
      </c>
      <c r="BA99" s="30">
        <v>9.6887299999999996E-3</v>
      </c>
      <c r="BB99" s="28"/>
    </row>
    <row r="100" spans="1:154" x14ac:dyDescent="0.2">
      <c r="A100" s="158">
        <f t="shared" si="68"/>
        <v>41256</v>
      </c>
      <c r="B100" s="2">
        <f t="shared" si="50"/>
        <v>338034.40460070444</v>
      </c>
      <c r="C100" s="2">
        <f t="shared" si="69"/>
        <v>331859.88376450998</v>
      </c>
      <c r="D100" s="2">
        <f>SUM(Y100:Y$344)</f>
        <v>12139.433100689999</v>
      </c>
      <c r="E100" s="73">
        <f t="shared" si="51"/>
        <v>319720.45066381997</v>
      </c>
      <c r="F100" s="88">
        <f t="shared" si="46"/>
        <v>3532.06</v>
      </c>
      <c r="G100" s="3">
        <f>IF(AND(N100=1,N99&gt;1),VLOOKUP(A99,[1]Plan1!$BK$81:$BM$259,3),G99)</f>
        <v>3552.9</v>
      </c>
      <c r="H100" s="11">
        <f t="shared" si="47"/>
        <v>41167</v>
      </c>
      <c r="I100" s="11">
        <f t="shared" si="48"/>
        <v>41197</v>
      </c>
      <c r="J100" s="12">
        <f t="shared" si="52"/>
        <v>5.9002395202800706E-3</v>
      </c>
      <c r="K100" s="11">
        <f t="shared" si="70"/>
        <v>41257</v>
      </c>
      <c r="L100" s="11">
        <f t="shared" si="53"/>
        <v>41257</v>
      </c>
      <c r="M100" s="1">
        <f t="shared" si="87"/>
        <v>21</v>
      </c>
      <c r="N100" s="1">
        <f t="shared" si="54"/>
        <v>20</v>
      </c>
      <c r="O100" s="2">
        <f t="shared" si="55"/>
        <v>1.0056184800000001</v>
      </c>
      <c r="P100" s="13">
        <f t="shared" si="49"/>
        <v>1.0057003900000001</v>
      </c>
      <c r="Q100" s="13">
        <f t="shared" si="88"/>
        <v>1.0098235906299338</v>
      </c>
      <c r="R100" s="2">
        <f t="shared" si="45"/>
        <v>1.0154972600000001</v>
      </c>
      <c r="S100" s="2">
        <f t="shared" si="71"/>
        <v>1</v>
      </c>
      <c r="T100" s="2">
        <f t="shared" si="56"/>
        <v>331859.88376450998</v>
      </c>
      <c r="U100" s="2">
        <f t="shared" si="57"/>
        <v>0</v>
      </c>
      <c r="V100" s="2">
        <f t="shared" si="58"/>
        <v>4954.790951254412</v>
      </c>
      <c r="W100" s="2">
        <f t="shared" si="59"/>
        <v>336814.67471576441</v>
      </c>
      <c r="X100" s="17">
        <f t="shared" si="60"/>
        <v>0</v>
      </c>
      <c r="Y100" s="2">
        <f t="shared" si="61"/>
        <v>0</v>
      </c>
      <c r="Z100" s="72">
        <f t="shared" si="62"/>
        <v>0</v>
      </c>
      <c r="AA100" s="2">
        <f t="shared" si="63"/>
        <v>0</v>
      </c>
      <c r="AB100" s="12">
        <f t="shared" si="72"/>
        <v>4.6600000000000003E-2</v>
      </c>
      <c r="AC100" s="17">
        <f t="shared" si="64"/>
        <v>20</v>
      </c>
      <c r="AD100" s="17">
        <v>252</v>
      </c>
      <c r="AE100" s="13">
        <f t="shared" si="89"/>
        <v>1.0036213679999999</v>
      </c>
      <c r="AF100" s="2">
        <f t="shared" si="65"/>
        <v>1201.78676354</v>
      </c>
      <c r="AG100" s="2">
        <f t="shared" si="66"/>
        <v>1219.7298849399999</v>
      </c>
      <c r="AH100" s="3">
        <f t="shared" si="67"/>
        <v>0</v>
      </c>
      <c r="AI100" s="4" t="str">
        <f t="shared" si="73"/>
        <v>A+J=</v>
      </c>
      <c r="AJ100" s="11">
        <f t="shared" si="74"/>
        <v>41257</v>
      </c>
      <c r="AK100" s="11"/>
      <c r="AL100" s="4" t="str">
        <f t="shared" si="75"/>
        <v>sexta-feira</v>
      </c>
      <c r="AM100" s="21">
        <f t="shared" si="86"/>
        <v>89</v>
      </c>
      <c r="AN100" s="22">
        <f t="shared" si="76"/>
        <v>43875</v>
      </c>
      <c r="AO100" s="23">
        <f t="shared" si="77"/>
        <v>196260.30535148992</v>
      </c>
      <c r="AP100" s="26">
        <f t="shared" si="78"/>
        <v>23</v>
      </c>
      <c r="AQ100" s="25">
        <f t="shared" si="79"/>
        <v>824.85955981999996</v>
      </c>
      <c r="AR100" s="23">
        <f t="shared" si="80"/>
        <v>1751.7852438</v>
      </c>
      <c r="AS100" s="31">
        <f t="shared" si="81"/>
        <v>8.8468599999999998E-3</v>
      </c>
      <c r="AT100" s="25">
        <f t="shared" si="82"/>
        <v>2576.6448036199999</v>
      </c>
      <c r="AU100" s="21">
        <f t="shared" si="83"/>
        <v>89</v>
      </c>
      <c r="AV100" s="22">
        <f t="shared" si="84"/>
        <v>43906</v>
      </c>
      <c r="AW100" s="22">
        <f t="shared" si="85"/>
        <v>43879</v>
      </c>
      <c r="AX100" s="1"/>
      <c r="AY100" s="26">
        <v>91</v>
      </c>
      <c r="AZ100" s="22">
        <v>43935</v>
      </c>
      <c r="BA100" s="30">
        <v>9.63579E-3</v>
      </c>
      <c r="BB100" s="28"/>
    </row>
    <row r="101" spans="1:154" x14ac:dyDescent="0.2">
      <c r="A101" s="156">
        <f t="shared" si="68"/>
        <v>41257</v>
      </c>
      <c r="B101" s="82">
        <f t="shared" si="50"/>
        <v>338186.81961406721</v>
      </c>
      <c r="C101" s="82">
        <f t="shared" si="69"/>
        <v>331859.88376450998</v>
      </c>
      <c r="D101" s="2">
        <f>SUM(Y101:Y$344)</f>
        <v>12139.433100689999</v>
      </c>
      <c r="E101" s="83">
        <f t="shared" si="51"/>
        <v>319720.45066381997</v>
      </c>
      <c r="F101" s="89">
        <f t="shared" si="46"/>
        <v>3532.06</v>
      </c>
      <c r="G101" s="3">
        <f>IF(AND(N101=1,N100&gt;1),VLOOKUP(A100,[1]Plan1!$BK$81:$BM$259,3),G100)</f>
        <v>3552.9</v>
      </c>
      <c r="H101" s="18">
        <f t="shared" si="47"/>
        <v>41167</v>
      </c>
      <c r="I101" s="18">
        <f t="shared" si="48"/>
        <v>41197</v>
      </c>
      <c r="J101" s="84">
        <f t="shared" si="52"/>
        <v>5.9002395202800706E-3</v>
      </c>
      <c r="K101" s="18">
        <f t="shared" si="70"/>
        <v>41288</v>
      </c>
      <c r="L101" s="18">
        <f t="shared" si="53"/>
        <v>41257</v>
      </c>
      <c r="M101" s="38">
        <f t="shared" si="87"/>
        <v>21</v>
      </c>
      <c r="N101" s="38">
        <f t="shared" si="54"/>
        <v>21</v>
      </c>
      <c r="O101" s="82">
        <f t="shared" si="55"/>
        <v>1.00590023</v>
      </c>
      <c r="P101" s="85">
        <f t="shared" si="49"/>
        <v>1.0057003900000001</v>
      </c>
      <c r="Q101" s="85">
        <f t="shared" si="88"/>
        <v>1.0098235906299338</v>
      </c>
      <c r="R101" s="82">
        <f t="shared" si="45"/>
        <v>1.01578178</v>
      </c>
      <c r="S101" s="2">
        <f t="shared" si="71"/>
        <v>1</v>
      </c>
      <c r="T101" s="82">
        <f t="shared" si="56"/>
        <v>331859.88376450998</v>
      </c>
      <c r="U101" s="82">
        <f t="shared" si="57"/>
        <v>0</v>
      </c>
      <c r="V101" s="82">
        <f t="shared" si="58"/>
        <v>5045.7578138772506</v>
      </c>
      <c r="W101" s="82">
        <f t="shared" si="59"/>
        <v>336905.64157838724</v>
      </c>
      <c r="X101" s="86">
        <f t="shared" si="60"/>
        <v>3</v>
      </c>
      <c r="Y101" s="82">
        <f t="shared" si="61"/>
        <v>1314.65297373</v>
      </c>
      <c r="Z101" s="87">
        <f t="shared" si="62"/>
        <v>3.9614699999999999E-3</v>
      </c>
      <c r="AA101" s="82">
        <f t="shared" si="63"/>
        <v>1314.65297373</v>
      </c>
      <c r="AB101" s="84">
        <f t="shared" si="72"/>
        <v>4.6600000000000003E-2</v>
      </c>
      <c r="AC101" s="86">
        <f t="shared" si="64"/>
        <v>21</v>
      </c>
      <c r="AD101" s="86">
        <v>252</v>
      </c>
      <c r="AE101" s="85">
        <f t="shared" si="89"/>
        <v>1.00380278</v>
      </c>
      <c r="AF101" s="82">
        <f t="shared" si="65"/>
        <v>1261.9901287800001</v>
      </c>
      <c r="AG101" s="82">
        <f t="shared" si="66"/>
        <v>1281.17803568</v>
      </c>
      <c r="AH101" s="39">
        <f t="shared" si="67"/>
        <v>2576.6431025100001</v>
      </c>
      <c r="AI101" s="40" t="str">
        <f t="shared" si="73"/>
        <v>A+J=</v>
      </c>
      <c r="AJ101" s="11">
        <f t="shared" si="74"/>
        <v>41257</v>
      </c>
      <c r="AK101" s="18"/>
      <c r="AL101" s="4" t="str">
        <f t="shared" si="75"/>
        <v>segunda-feira</v>
      </c>
      <c r="AM101" s="21">
        <f t="shared" si="86"/>
        <v>90</v>
      </c>
      <c r="AN101" s="22">
        <f t="shared" si="76"/>
        <v>43906</v>
      </c>
      <c r="AO101" s="23">
        <f t="shared" si="77"/>
        <v>194358.79224322992</v>
      </c>
      <c r="AP101" s="26">
        <f t="shared" si="78"/>
        <v>19</v>
      </c>
      <c r="AQ101" s="25">
        <f t="shared" si="79"/>
        <v>675.13309528000002</v>
      </c>
      <c r="AR101" s="23">
        <f t="shared" si="80"/>
        <v>1901.5131082600001</v>
      </c>
      <c r="AS101" s="31">
        <f t="shared" si="81"/>
        <v>9.6887299999999996E-3</v>
      </c>
      <c r="AT101" s="25">
        <f t="shared" si="82"/>
        <v>2576.64620354</v>
      </c>
      <c r="AU101" s="21">
        <f t="shared" si="83"/>
        <v>90</v>
      </c>
      <c r="AV101" s="22">
        <f t="shared" si="84"/>
        <v>43935</v>
      </c>
      <c r="AW101" s="22">
        <f t="shared" si="85"/>
        <v>43908</v>
      </c>
      <c r="AX101" s="38"/>
      <c r="AY101" s="26">
        <v>92</v>
      </c>
      <c r="AZ101" s="22">
        <v>43965</v>
      </c>
      <c r="BA101" s="30">
        <v>9.7647800000000007E-3</v>
      </c>
      <c r="BB101" s="41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</row>
    <row r="102" spans="1:154" x14ac:dyDescent="0.2">
      <c r="A102" s="158">
        <f t="shared" si="68"/>
        <v>41258</v>
      </c>
      <c r="B102" s="2">
        <f t="shared" si="50"/>
        <v>335753.94642040459</v>
      </c>
      <c r="C102" s="2">
        <f t="shared" si="69"/>
        <v>330545.23079077998</v>
      </c>
      <c r="D102" s="2">
        <f>SUM(Y102:Y$344)</f>
        <v>10824.780126960002</v>
      </c>
      <c r="E102" s="73">
        <f t="shared" si="51"/>
        <v>319720.45066381997</v>
      </c>
      <c r="F102" s="88">
        <f t="shared" si="46"/>
        <v>3552.9</v>
      </c>
      <c r="G102" s="3">
        <f>IF(AND(N102=1,N101&gt;1),VLOOKUP(A101,[1]Plan1!$BK$81:$BM$259,3),G101)</f>
        <v>3574.22</v>
      </c>
      <c r="H102" s="11">
        <f t="shared" si="47"/>
        <v>41197</v>
      </c>
      <c r="I102" s="11">
        <f t="shared" si="48"/>
        <v>41228</v>
      </c>
      <c r="J102" s="12">
        <f t="shared" si="52"/>
        <v>6.0007317965604656E-3</v>
      </c>
      <c r="K102" s="11">
        <f t="shared" si="70"/>
        <v>41288</v>
      </c>
      <c r="L102" s="11">
        <f t="shared" si="53"/>
        <v>41288</v>
      </c>
      <c r="M102" s="1">
        <f t="shared" si="87"/>
        <v>19</v>
      </c>
      <c r="N102" s="1">
        <f t="shared" si="54"/>
        <v>1</v>
      </c>
      <c r="O102" s="2">
        <f t="shared" si="55"/>
        <v>1.00031493</v>
      </c>
      <c r="P102" s="13">
        <f t="shared" si="49"/>
        <v>1.00590023</v>
      </c>
      <c r="Q102" s="13">
        <f t="shared" si="88"/>
        <v>1.0157817820740762</v>
      </c>
      <c r="R102" s="2">
        <f t="shared" si="45"/>
        <v>1.01610168</v>
      </c>
      <c r="S102" s="2">
        <f t="shared" si="71"/>
        <v>1</v>
      </c>
      <c r="T102" s="2">
        <f t="shared" si="56"/>
        <v>330545.23079077998</v>
      </c>
      <c r="U102" s="2">
        <f t="shared" si="57"/>
        <v>0</v>
      </c>
      <c r="V102" s="2">
        <f t="shared" si="58"/>
        <v>5148.0363860446187</v>
      </c>
      <c r="W102" s="2">
        <f t="shared" si="59"/>
        <v>335693.26717682462</v>
      </c>
      <c r="X102" s="17">
        <f t="shared" si="60"/>
        <v>0</v>
      </c>
      <c r="Y102" s="2">
        <f t="shared" si="61"/>
        <v>0</v>
      </c>
      <c r="Z102" s="72">
        <f t="shared" si="62"/>
        <v>0</v>
      </c>
      <c r="AA102" s="2">
        <f t="shared" si="63"/>
        <v>0</v>
      </c>
      <c r="AB102" s="12">
        <f t="shared" si="72"/>
        <v>4.6600000000000003E-2</v>
      </c>
      <c r="AC102" s="17">
        <f t="shared" si="64"/>
        <v>1</v>
      </c>
      <c r="AD102" s="17">
        <v>252</v>
      </c>
      <c r="AE102" s="13">
        <f t="shared" si="89"/>
        <v>1.0001807579999999</v>
      </c>
      <c r="AF102" s="2">
        <f t="shared" si="65"/>
        <v>59.748694819999997</v>
      </c>
      <c r="AG102" s="2">
        <f t="shared" si="66"/>
        <v>60.679243579999998</v>
      </c>
      <c r="AH102" s="3">
        <f t="shared" si="67"/>
        <v>0</v>
      </c>
      <c r="AI102" s="4" t="str">
        <f t="shared" si="73"/>
        <v>A+J=</v>
      </c>
      <c r="AJ102" s="11">
        <f t="shared" si="74"/>
        <v>41288</v>
      </c>
      <c r="AK102" s="11"/>
      <c r="AL102" s="4" t="str">
        <f t="shared" si="75"/>
        <v>terça-feira</v>
      </c>
      <c r="AM102" s="21">
        <f t="shared" si="86"/>
        <v>91</v>
      </c>
      <c r="AN102" s="22">
        <f t="shared" si="76"/>
        <v>43935</v>
      </c>
      <c r="AO102" s="23">
        <f t="shared" si="77"/>
        <v>192485.99173652992</v>
      </c>
      <c r="AP102" s="26">
        <f t="shared" si="78"/>
        <v>20</v>
      </c>
      <c r="AQ102" s="25">
        <f t="shared" si="79"/>
        <v>703.84471073999998</v>
      </c>
      <c r="AR102" s="23">
        <f t="shared" si="80"/>
        <v>1872.8005066999999</v>
      </c>
      <c r="AS102" s="31">
        <f t="shared" si="81"/>
        <v>9.63579E-3</v>
      </c>
      <c r="AT102" s="25">
        <f t="shared" si="82"/>
        <v>2576.6452174400001</v>
      </c>
      <c r="AU102" s="21">
        <f t="shared" si="83"/>
        <v>91</v>
      </c>
      <c r="AV102" s="22">
        <f t="shared" si="84"/>
        <v>43965</v>
      </c>
      <c r="AW102" s="22">
        <f t="shared" si="85"/>
        <v>43937</v>
      </c>
      <c r="AX102" s="38"/>
      <c r="AY102" s="26">
        <v>93</v>
      </c>
      <c r="AZ102" s="22">
        <v>43997</v>
      </c>
      <c r="BA102" s="30">
        <v>9.7153699999999992E-3</v>
      </c>
      <c r="BB102" s="28"/>
    </row>
    <row r="103" spans="1:154" x14ac:dyDescent="0.2">
      <c r="A103" s="158">
        <f t="shared" si="68"/>
        <v>41259</v>
      </c>
      <c r="B103" s="2">
        <f t="shared" si="50"/>
        <v>335753.94642040459</v>
      </c>
      <c r="C103" s="2">
        <f t="shared" si="69"/>
        <v>330545.23079077998</v>
      </c>
      <c r="D103" s="2">
        <f>SUM(Y103:Y$344)</f>
        <v>10824.780126960002</v>
      </c>
      <c r="E103" s="73">
        <f t="shared" si="51"/>
        <v>319720.45066381997</v>
      </c>
      <c r="F103" s="88">
        <f t="shared" si="46"/>
        <v>3552.9</v>
      </c>
      <c r="G103" s="3">
        <f>IF(AND(N103=1,N102&gt;1),VLOOKUP(A102,[1]Plan1!$BK$81:$BM$259,3),G102)</f>
        <v>3574.22</v>
      </c>
      <c r="H103" s="11">
        <f t="shared" si="47"/>
        <v>41197</v>
      </c>
      <c r="I103" s="11">
        <f t="shared" si="48"/>
        <v>41228</v>
      </c>
      <c r="J103" s="12">
        <f t="shared" si="52"/>
        <v>6.0007317965604656E-3</v>
      </c>
      <c r="K103" s="11">
        <f t="shared" si="70"/>
        <v>41288</v>
      </c>
      <c r="L103" s="11">
        <f t="shared" si="53"/>
        <v>41288</v>
      </c>
      <c r="M103" s="1">
        <f t="shared" si="87"/>
        <v>19</v>
      </c>
      <c r="N103" s="1">
        <f t="shared" si="54"/>
        <v>1</v>
      </c>
      <c r="O103" s="2">
        <f t="shared" si="55"/>
        <v>1.00031493</v>
      </c>
      <c r="P103" s="13">
        <f t="shared" si="49"/>
        <v>1.00590023</v>
      </c>
      <c r="Q103" s="13">
        <f t="shared" si="88"/>
        <v>1.0157817820740762</v>
      </c>
      <c r="R103" s="2">
        <f t="shared" si="45"/>
        <v>1.01610168</v>
      </c>
      <c r="S103" s="2">
        <f t="shared" si="71"/>
        <v>1</v>
      </c>
      <c r="T103" s="2">
        <f t="shared" si="56"/>
        <v>330545.23079077998</v>
      </c>
      <c r="U103" s="2">
        <f t="shared" si="57"/>
        <v>0</v>
      </c>
      <c r="V103" s="2">
        <f t="shared" si="58"/>
        <v>5148.0363860446187</v>
      </c>
      <c r="W103" s="2">
        <f t="shared" si="59"/>
        <v>335693.26717682462</v>
      </c>
      <c r="X103" s="17">
        <f t="shared" si="60"/>
        <v>0</v>
      </c>
      <c r="Y103" s="2">
        <f t="shared" si="61"/>
        <v>0</v>
      </c>
      <c r="Z103" s="72">
        <f t="shared" si="62"/>
        <v>0</v>
      </c>
      <c r="AA103" s="2">
        <f t="shared" si="63"/>
        <v>0</v>
      </c>
      <c r="AB103" s="12">
        <f t="shared" si="72"/>
        <v>4.6600000000000003E-2</v>
      </c>
      <c r="AC103" s="17">
        <f t="shared" si="64"/>
        <v>1</v>
      </c>
      <c r="AD103" s="17">
        <v>252</v>
      </c>
      <c r="AE103" s="13">
        <f t="shared" si="89"/>
        <v>1.0001807579999999</v>
      </c>
      <c r="AF103" s="2">
        <f t="shared" si="65"/>
        <v>59.748694819999997</v>
      </c>
      <c r="AG103" s="2">
        <f t="shared" si="66"/>
        <v>60.679243579999998</v>
      </c>
      <c r="AH103" s="3">
        <f t="shared" si="67"/>
        <v>0</v>
      </c>
      <c r="AI103" s="4" t="str">
        <f t="shared" si="73"/>
        <v>A+J=</v>
      </c>
      <c r="AJ103" s="11">
        <f t="shared" si="74"/>
        <v>41288</v>
      </c>
      <c r="AK103" s="11"/>
      <c r="AL103" s="4" t="str">
        <f t="shared" si="75"/>
        <v>quinta-feira</v>
      </c>
      <c r="AM103" s="21">
        <f t="shared" si="86"/>
        <v>92</v>
      </c>
      <c r="AN103" s="22">
        <f t="shared" si="76"/>
        <v>43965</v>
      </c>
      <c r="AO103" s="23">
        <f t="shared" si="77"/>
        <v>190606.40837414991</v>
      </c>
      <c r="AP103" s="26">
        <f t="shared" si="78"/>
        <v>20</v>
      </c>
      <c r="AQ103" s="25">
        <f t="shared" si="79"/>
        <v>697.06261092</v>
      </c>
      <c r="AR103" s="23">
        <f t="shared" si="80"/>
        <v>1879.5833623799999</v>
      </c>
      <c r="AS103" s="31">
        <f t="shared" si="81"/>
        <v>9.7647800000000007E-3</v>
      </c>
      <c r="AT103" s="25">
        <f t="shared" si="82"/>
        <v>2576.6459733000002</v>
      </c>
      <c r="AU103" s="21">
        <f t="shared" si="83"/>
        <v>92</v>
      </c>
      <c r="AV103" s="22">
        <f t="shared" si="84"/>
        <v>43997</v>
      </c>
      <c r="AW103" s="22">
        <f t="shared" si="85"/>
        <v>43969</v>
      </c>
      <c r="AX103" s="1"/>
      <c r="AY103" s="26">
        <v>94</v>
      </c>
      <c r="AZ103" s="22">
        <v>44026</v>
      </c>
      <c r="BA103" s="30">
        <v>9.8479899999999992E-3</v>
      </c>
      <c r="BB103" s="28"/>
    </row>
    <row r="104" spans="1:154" x14ac:dyDescent="0.2">
      <c r="A104" s="158">
        <f t="shared" si="68"/>
        <v>41260</v>
      </c>
      <c r="B104" s="2">
        <f t="shared" si="50"/>
        <v>335753.94642040459</v>
      </c>
      <c r="C104" s="2">
        <f t="shared" si="69"/>
        <v>330545.23079077998</v>
      </c>
      <c r="D104" s="2">
        <f>SUM(Y104:Y$344)</f>
        <v>10824.780126960002</v>
      </c>
      <c r="E104" s="73">
        <f t="shared" si="51"/>
        <v>319720.45066381997</v>
      </c>
      <c r="F104" s="88">
        <f t="shared" si="46"/>
        <v>3552.9</v>
      </c>
      <c r="G104" s="3">
        <f>IF(AND(N104=1,N103&gt;1),VLOOKUP(A103,[1]Plan1!$BK$81:$BM$259,3),G103)</f>
        <v>3574.22</v>
      </c>
      <c r="H104" s="11">
        <f t="shared" si="47"/>
        <v>41197</v>
      </c>
      <c r="I104" s="11">
        <f t="shared" si="48"/>
        <v>41228</v>
      </c>
      <c r="J104" s="12">
        <f t="shared" si="52"/>
        <v>6.0007317965604656E-3</v>
      </c>
      <c r="K104" s="11">
        <f t="shared" si="70"/>
        <v>41288</v>
      </c>
      <c r="L104" s="11">
        <f t="shared" si="53"/>
        <v>41288</v>
      </c>
      <c r="M104" s="1">
        <f t="shared" si="87"/>
        <v>19</v>
      </c>
      <c r="N104" s="1">
        <f t="shared" si="54"/>
        <v>1</v>
      </c>
      <c r="O104" s="2">
        <f t="shared" si="55"/>
        <v>1.00031493</v>
      </c>
      <c r="P104" s="13">
        <f t="shared" si="49"/>
        <v>1.00590023</v>
      </c>
      <c r="Q104" s="13">
        <f t="shared" si="88"/>
        <v>1.0157817820740762</v>
      </c>
      <c r="R104" s="2">
        <f t="shared" si="45"/>
        <v>1.01610168</v>
      </c>
      <c r="S104" s="2">
        <f t="shared" si="71"/>
        <v>1</v>
      </c>
      <c r="T104" s="2">
        <f t="shared" si="56"/>
        <v>330545.23079077998</v>
      </c>
      <c r="U104" s="2">
        <f t="shared" si="57"/>
        <v>0</v>
      </c>
      <c r="V104" s="2">
        <f t="shared" si="58"/>
        <v>5148.0363860446187</v>
      </c>
      <c r="W104" s="2">
        <f t="shared" si="59"/>
        <v>335693.26717682462</v>
      </c>
      <c r="X104" s="17">
        <f t="shared" si="60"/>
        <v>0</v>
      </c>
      <c r="Y104" s="2">
        <f t="shared" si="61"/>
        <v>0</v>
      </c>
      <c r="Z104" s="72">
        <f t="shared" si="62"/>
        <v>0</v>
      </c>
      <c r="AA104" s="2">
        <f t="shared" si="63"/>
        <v>0</v>
      </c>
      <c r="AB104" s="12">
        <f t="shared" si="72"/>
        <v>4.6600000000000003E-2</v>
      </c>
      <c r="AC104" s="17">
        <f t="shared" si="64"/>
        <v>1</v>
      </c>
      <c r="AD104" s="17">
        <v>252</v>
      </c>
      <c r="AE104" s="13">
        <f t="shared" si="89"/>
        <v>1.0001807579999999</v>
      </c>
      <c r="AF104" s="2">
        <f t="shared" si="65"/>
        <v>59.748694819999997</v>
      </c>
      <c r="AG104" s="2">
        <f t="shared" si="66"/>
        <v>60.679243579999998</v>
      </c>
      <c r="AH104" s="3">
        <f t="shared" si="67"/>
        <v>0</v>
      </c>
      <c r="AI104" s="4" t="str">
        <f t="shared" si="73"/>
        <v>A+J=</v>
      </c>
      <c r="AJ104" s="11">
        <f t="shared" si="74"/>
        <v>41288</v>
      </c>
      <c r="AK104" s="11"/>
      <c r="AL104" s="4" t="str">
        <f t="shared" si="75"/>
        <v>segunda-feira</v>
      </c>
      <c r="AM104" s="21">
        <f t="shared" si="86"/>
        <v>93</v>
      </c>
      <c r="AN104" s="22">
        <f t="shared" si="76"/>
        <v>43997</v>
      </c>
      <c r="AO104" s="23">
        <f t="shared" si="77"/>
        <v>188754.59659242991</v>
      </c>
      <c r="AP104" s="26">
        <f t="shared" si="78"/>
        <v>21</v>
      </c>
      <c r="AQ104" s="25">
        <f t="shared" si="79"/>
        <v>724.83423762999996</v>
      </c>
      <c r="AR104" s="23">
        <f t="shared" si="80"/>
        <v>1851.81178172</v>
      </c>
      <c r="AS104" s="31">
        <f t="shared" si="81"/>
        <v>9.7153699999999992E-3</v>
      </c>
      <c r="AT104" s="25">
        <f t="shared" si="82"/>
        <v>2576.6460193499997</v>
      </c>
      <c r="AU104" s="21">
        <f t="shared" si="83"/>
        <v>93</v>
      </c>
      <c r="AV104" s="22">
        <f t="shared" si="84"/>
        <v>44026</v>
      </c>
      <c r="AW104" s="22">
        <f t="shared" si="85"/>
        <v>43999</v>
      </c>
      <c r="AX104" s="1"/>
      <c r="AY104" s="26">
        <v>95</v>
      </c>
      <c r="AZ104" s="22">
        <v>44057</v>
      </c>
      <c r="BA104" s="30">
        <v>9.6208400000000003E-3</v>
      </c>
      <c r="BB104" s="28"/>
    </row>
    <row r="105" spans="1:154" x14ac:dyDescent="0.2">
      <c r="A105" s="158">
        <f t="shared" si="68"/>
        <v>41261</v>
      </c>
      <c r="B105" s="2">
        <f t="shared" si="50"/>
        <v>335916.98394056701</v>
      </c>
      <c r="C105" s="2">
        <f t="shared" si="69"/>
        <v>330545.23079077998</v>
      </c>
      <c r="D105" s="2">
        <f>SUM(Y105:Y$344)</f>
        <v>10824.780126960002</v>
      </c>
      <c r="E105" s="73">
        <f t="shared" si="51"/>
        <v>319720.45066381997</v>
      </c>
      <c r="F105" s="88">
        <f t="shared" si="46"/>
        <v>3552.9</v>
      </c>
      <c r="G105" s="3">
        <f>IF(AND(N105=1,N104&gt;1),VLOOKUP(A104,[1]Plan1!$BK$81:$BM$259,3),G104)</f>
        <v>3574.22</v>
      </c>
      <c r="H105" s="11">
        <f t="shared" si="47"/>
        <v>41197</v>
      </c>
      <c r="I105" s="11">
        <f t="shared" si="48"/>
        <v>41228</v>
      </c>
      <c r="J105" s="12">
        <f t="shared" si="52"/>
        <v>6.0007317965604656E-3</v>
      </c>
      <c r="K105" s="11">
        <f t="shared" si="70"/>
        <v>41288</v>
      </c>
      <c r="L105" s="11">
        <f t="shared" si="53"/>
        <v>41288</v>
      </c>
      <c r="M105" s="1">
        <f t="shared" si="87"/>
        <v>19</v>
      </c>
      <c r="N105" s="1">
        <f t="shared" si="54"/>
        <v>2</v>
      </c>
      <c r="O105" s="2">
        <f t="shared" si="55"/>
        <v>1.0006299599999999</v>
      </c>
      <c r="P105" s="13">
        <f t="shared" si="49"/>
        <v>1.00590023</v>
      </c>
      <c r="Q105" s="13">
        <f t="shared" si="88"/>
        <v>1.0157817820740762</v>
      </c>
      <c r="R105" s="2">
        <f t="shared" ref="R105:R168" si="90">TRUNC(TRUNC((O105*Q105),15),8)</f>
        <v>1.0164216800000001</v>
      </c>
      <c r="S105" s="2">
        <f t="shared" si="71"/>
        <v>1</v>
      </c>
      <c r="T105" s="2">
        <f t="shared" si="56"/>
        <v>330545.23079077998</v>
      </c>
      <c r="U105" s="2">
        <f t="shared" si="57"/>
        <v>0</v>
      </c>
      <c r="V105" s="2">
        <f t="shared" si="58"/>
        <v>5250.3469302570729</v>
      </c>
      <c r="W105" s="2">
        <f t="shared" si="59"/>
        <v>335795.57772103703</v>
      </c>
      <c r="X105" s="17">
        <f t="shared" si="60"/>
        <v>0</v>
      </c>
      <c r="Y105" s="2">
        <f t="shared" si="61"/>
        <v>0</v>
      </c>
      <c r="Z105" s="72">
        <f t="shared" si="62"/>
        <v>0</v>
      </c>
      <c r="AA105" s="2">
        <f t="shared" si="63"/>
        <v>0</v>
      </c>
      <c r="AB105" s="12">
        <f t="shared" si="72"/>
        <v>4.6600000000000003E-2</v>
      </c>
      <c r="AC105" s="17">
        <f t="shared" si="64"/>
        <v>2</v>
      </c>
      <c r="AD105" s="17">
        <v>252</v>
      </c>
      <c r="AE105" s="13">
        <f t="shared" si="89"/>
        <v>1.0003615480000001</v>
      </c>
      <c r="AF105" s="2">
        <f t="shared" si="65"/>
        <v>119.5079671</v>
      </c>
      <c r="AG105" s="2">
        <f t="shared" si="66"/>
        <v>121.40621953</v>
      </c>
      <c r="AH105" s="3">
        <f t="shared" si="67"/>
        <v>0</v>
      </c>
      <c r="AI105" s="4" t="str">
        <f t="shared" si="73"/>
        <v>A+J=</v>
      </c>
      <c r="AJ105" s="11">
        <f t="shared" si="74"/>
        <v>41288</v>
      </c>
      <c r="AK105" s="11"/>
      <c r="AL105" s="4" t="str">
        <f t="shared" si="75"/>
        <v>terça-feira</v>
      </c>
      <c r="AM105" s="21">
        <f t="shared" si="86"/>
        <v>94</v>
      </c>
      <c r="AN105" s="22">
        <f t="shared" si="76"/>
        <v>44026</v>
      </c>
      <c r="AO105" s="23">
        <f t="shared" si="77"/>
        <v>186895.74321273991</v>
      </c>
      <c r="AP105" s="26">
        <f t="shared" si="78"/>
        <v>21</v>
      </c>
      <c r="AQ105" s="25">
        <f t="shared" si="79"/>
        <v>717.79220482000005</v>
      </c>
      <c r="AR105" s="23">
        <f t="shared" si="80"/>
        <v>1858.8533796900001</v>
      </c>
      <c r="AS105" s="31">
        <f t="shared" si="81"/>
        <v>9.8479899999999992E-3</v>
      </c>
      <c r="AT105" s="25">
        <f t="shared" si="82"/>
        <v>2576.6455845099999</v>
      </c>
      <c r="AU105" s="21">
        <f t="shared" si="83"/>
        <v>94</v>
      </c>
      <c r="AV105" s="22">
        <f t="shared" si="84"/>
        <v>44057</v>
      </c>
      <c r="AW105" s="22">
        <f t="shared" si="85"/>
        <v>44028</v>
      </c>
      <c r="AX105" s="1"/>
      <c r="AY105" s="26">
        <v>96</v>
      </c>
      <c r="AZ105" s="22">
        <v>44088</v>
      </c>
      <c r="BA105" s="30">
        <v>1.02991E-2</v>
      </c>
      <c r="BB105" s="28"/>
    </row>
    <row r="106" spans="1:154" x14ac:dyDescent="0.2">
      <c r="A106" s="158">
        <f t="shared" si="68"/>
        <v>41262</v>
      </c>
      <c r="B106" s="2">
        <f t="shared" si="50"/>
        <v>336080.10152818449</v>
      </c>
      <c r="C106" s="2">
        <f t="shared" si="69"/>
        <v>330545.23079077998</v>
      </c>
      <c r="D106" s="2">
        <f>SUM(Y106:Y$344)</f>
        <v>10824.780126960002</v>
      </c>
      <c r="E106" s="73">
        <f t="shared" si="51"/>
        <v>319720.45066381997</v>
      </c>
      <c r="F106" s="88">
        <f t="shared" ref="F106:F169" si="91">IF(G106=G105,F105,G105)</f>
        <v>3552.9</v>
      </c>
      <c r="G106" s="3">
        <f>IF(AND(N106=1,N105&gt;1),VLOOKUP(A105,[1]Plan1!$BK$81:$BM$259,3),G105)</f>
        <v>3574.22</v>
      </c>
      <c r="H106" s="11">
        <f t="shared" ref="H106:H169" si="92">EDATE(I106,-1)</f>
        <v>41197</v>
      </c>
      <c r="I106" s="11">
        <f t="shared" ref="I106:I169" si="93">IF(X105&gt;0,EDATE(A106,-1),+I105)</f>
        <v>41228</v>
      </c>
      <c r="J106" s="12">
        <f t="shared" si="52"/>
        <v>6.0007317965604656E-3</v>
      </c>
      <c r="K106" s="11">
        <f t="shared" si="70"/>
        <v>41288</v>
      </c>
      <c r="L106" s="11">
        <f t="shared" si="53"/>
        <v>41288</v>
      </c>
      <c r="M106" s="1">
        <f t="shared" si="87"/>
        <v>19</v>
      </c>
      <c r="N106" s="1">
        <f t="shared" si="54"/>
        <v>3</v>
      </c>
      <c r="O106" s="2">
        <f t="shared" si="55"/>
        <v>1.0009450900000001</v>
      </c>
      <c r="P106" s="13">
        <f t="shared" ref="P106:P169" si="94">IF(L106&gt;L105,O105,P105)</f>
        <v>1.00590023</v>
      </c>
      <c r="Q106" s="13">
        <f t="shared" si="88"/>
        <v>1.0157817820740762</v>
      </c>
      <c r="R106" s="2">
        <f t="shared" si="90"/>
        <v>1.01674178</v>
      </c>
      <c r="S106" s="2">
        <f t="shared" si="71"/>
        <v>1</v>
      </c>
      <c r="T106" s="2">
        <f t="shared" si="56"/>
        <v>330545.23079077998</v>
      </c>
      <c r="U106" s="2">
        <f t="shared" si="57"/>
        <v>0</v>
      </c>
      <c r="V106" s="2">
        <f t="shared" si="58"/>
        <v>5352.6894465145406</v>
      </c>
      <c r="W106" s="2">
        <f t="shared" si="59"/>
        <v>335897.92023729451</v>
      </c>
      <c r="X106" s="17">
        <f t="shared" si="60"/>
        <v>0</v>
      </c>
      <c r="Y106" s="2">
        <f t="shared" si="61"/>
        <v>0</v>
      </c>
      <c r="Z106" s="72">
        <f t="shared" si="62"/>
        <v>0</v>
      </c>
      <c r="AA106" s="2">
        <f t="shared" si="63"/>
        <v>0</v>
      </c>
      <c r="AB106" s="12">
        <f t="shared" si="72"/>
        <v>4.6600000000000003E-2</v>
      </c>
      <c r="AC106" s="17">
        <f t="shared" si="64"/>
        <v>3</v>
      </c>
      <c r="AD106" s="17">
        <v>252</v>
      </c>
      <c r="AE106" s="13">
        <f t="shared" si="89"/>
        <v>1.0005423710000001</v>
      </c>
      <c r="AF106" s="2">
        <f t="shared" si="65"/>
        <v>179.27814735999999</v>
      </c>
      <c r="AG106" s="2">
        <f t="shared" si="66"/>
        <v>182.18129089000001</v>
      </c>
      <c r="AH106" s="3">
        <f t="shared" si="67"/>
        <v>0</v>
      </c>
      <c r="AI106" s="4" t="str">
        <f t="shared" si="73"/>
        <v>A+J=</v>
      </c>
      <c r="AJ106" s="11">
        <f t="shared" si="74"/>
        <v>41288</v>
      </c>
      <c r="AK106" s="11"/>
      <c r="AL106" s="4" t="str">
        <f t="shared" si="75"/>
        <v>sexta-feira</v>
      </c>
      <c r="AM106" s="21">
        <f t="shared" si="86"/>
        <v>95</v>
      </c>
      <c r="AN106" s="22">
        <f t="shared" si="76"/>
        <v>44057</v>
      </c>
      <c r="AO106" s="23">
        <f t="shared" si="77"/>
        <v>185097.64917060992</v>
      </c>
      <c r="AP106" s="26">
        <f t="shared" si="78"/>
        <v>23</v>
      </c>
      <c r="AQ106" s="25">
        <f t="shared" si="79"/>
        <v>778.55215817999999</v>
      </c>
      <c r="AR106" s="23">
        <f t="shared" si="80"/>
        <v>1798.0940421299999</v>
      </c>
      <c r="AS106" s="31">
        <f t="shared" si="81"/>
        <v>9.6208400000000003E-3</v>
      </c>
      <c r="AT106" s="25">
        <f t="shared" si="82"/>
        <v>2576.64620031</v>
      </c>
      <c r="AU106" s="21">
        <f t="shared" si="83"/>
        <v>95</v>
      </c>
      <c r="AV106" s="22">
        <f t="shared" si="84"/>
        <v>44088</v>
      </c>
      <c r="AW106" s="22">
        <f t="shared" si="85"/>
        <v>44061</v>
      </c>
      <c r="AX106" s="1"/>
      <c r="AY106" s="26">
        <v>97</v>
      </c>
      <c r="AZ106" s="22">
        <v>44118</v>
      </c>
      <c r="BA106" s="30">
        <v>1.026255E-2</v>
      </c>
      <c r="BB106" s="28"/>
    </row>
    <row r="107" spans="1:154" x14ac:dyDescent="0.2">
      <c r="A107" s="158">
        <f t="shared" si="68"/>
        <v>41263</v>
      </c>
      <c r="B107" s="2">
        <f t="shared" si="50"/>
        <v>336243.30560977606</v>
      </c>
      <c r="C107" s="2">
        <f t="shared" si="69"/>
        <v>330545.23079077998</v>
      </c>
      <c r="D107" s="2">
        <f>SUM(Y107:Y$344)</f>
        <v>10824.780126960002</v>
      </c>
      <c r="E107" s="73">
        <f t="shared" si="51"/>
        <v>319720.45066381997</v>
      </c>
      <c r="F107" s="88">
        <f t="shared" si="91"/>
        <v>3552.9</v>
      </c>
      <c r="G107" s="3">
        <f>IF(AND(N107=1,N106&gt;1),VLOOKUP(A106,[1]Plan1!$BK$81:$BM$259,3),G106)</f>
        <v>3574.22</v>
      </c>
      <c r="H107" s="11">
        <f t="shared" si="92"/>
        <v>41197</v>
      </c>
      <c r="I107" s="11">
        <f t="shared" si="93"/>
        <v>41228</v>
      </c>
      <c r="J107" s="12">
        <f t="shared" si="52"/>
        <v>6.0007317965604656E-3</v>
      </c>
      <c r="K107" s="11">
        <f t="shared" si="70"/>
        <v>41288</v>
      </c>
      <c r="L107" s="11">
        <f t="shared" si="53"/>
        <v>41288</v>
      </c>
      <c r="M107" s="1">
        <f t="shared" si="87"/>
        <v>19</v>
      </c>
      <c r="N107" s="1">
        <f t="shared" si="54"/>
        <v>4</v>
      </c>
      <c r="O107" s="2">
        <f t="shared" si="55"/>
        <v>1.00126033</v>
      </c>
      <c r="P107" s="13">
        <f t="shared" si="94"/>
        <v>1.00590023</v>
      </c>
      <c r="Q107" s="13">
        <f t="shared" si="88"/>
        <v>1.0157817820740762</v>
      </c>
      <c r="R107" s="2">
        <f t="shared" si="90"/>
        <v>1.0170619999999999</v>
      </c>
      <c r="S107" s="2">
        <f t="shared" si="71"/>
        <v>1</v>
      </c>
      <c r="T107" s="2">
        <f t="shared" si="56"/>
        <v>330545.23079077998</v>
      </c>
      <c r="U107" s="2">
        <f t="shared" si="57"/>
        <v>0</v>
      </c>
      <c r="V107" s="2">
        <f t="shared" si="58"/>
        <v>5455.0703292260678</v>
      </c>
      <c r="W107" s="2">
        <f t="shared" si="59"/>
        <v>336000.30112000607</v>
      </c>
      <c r="X107" s="17">
        <f t="shared" si="60"/>
        <v>0</v>
      </c>
      <c r="Y107" s="2">
        <f t="shared" si="61"/>
        <v>0</v>
      </c>
      <c r="Z107" s="72">
        <f t="shared" si="62"/>
        <v>0</v>
      </c>
      <c r="AA107" s="2">
        <f t="shared" si="63"/>
        <v>0</v>
      </c>
      <c r="AB107" s="12">
        <f t="shared" si="72"/>
        <v>4.6600000000000003E-2</v>
      </c>
      <c r="AC107" s="17">
        <f t="shared" si="64"/>
        <v>4</v>
      </c>
      <c r="AD107" s="17">
        <v>252</v>
      </c>
      <c r="AE107" s="13">
        <f t="shared" si="89"/>
        <v>1.0007232269999999</v>
      </c>
      <c r="AF107" s="2">
        <f t="shared" si="65"/>
        <v>239.05923562000001</v>
      </c>
      <c r="AG107" s="2">
        <f t="shared" si="66"/>
        <v>243.00448976999999</v>
      </c>
      <c r="AH107" s="3">
        <f t="shared" si="67"/>
        <v>0</v>
      </c>
      <c r="AI107" s="4" t="str">
        <f t="shared" si="73"/>
        <v>A+J=</v>
      </c>
      <c r="AJ107" s="11">
        <f t="shared" si="74"/>
        <v>41288</v>
      </c>
      <c r="AK107" s="11"/>
      <c r="AL107" s="4" t="str">
        <f t="shared" si="75"/>
        <v>segunda-feira</v>
      </c>
      <c r="AM107" s="21">
        <f t="shared" si="86"/>
        <v>96</v>
      </c>
      <c r="AN107" s="22">
        <f t="shared" si="76"/>
        <v>44088</v>
      </c>
      <c r="AO107" s="23">
        <f t="shared" si="77"/>
        <v>183191.30997203992</v>
      </c>
      <c r="AP107" s="26">
        <f t="shared" si="78"/>
        <v>20</v>
      </c>
      <c r="AQ107" s="25">
        <f t="shared" si="79"/>
        <v>670.30670357999998</v>
      </c>
      <c r="AR107" s="23">
        <f t="shared" si="80"/>
        <v>1906.33919857</v>
      </c>
      <c r="AS107" s="31">
        <f t="shared" si="81"/>
        <v>1.02991E-2</v>
      </c>
      <c r="AT107" s="25">
        <f t="shared" si="82"/>
        <v>2576.64590215</v>
      </c>
      <c r="AU107" s="21">
        <f t="shared" si="83"/>
        <v>96</v>
      </c>
      <c r="AV107" s="22">
        <f t="shared" si="84"/>
        <v>44118</v>
      </c>
      <c r="AW107" s="22">
        <f t="shared" si="85"/>
        <v>44090</v>
      </c>
      <c r="AX107" s="1"/>
      <c r="AY107" s="26">
        <v>98</v>
      </c>
      <c r="AZ107" s="22">
        <v>44151</v>
      </c>
      <c r="BA107" s="30">
        <v>1.022695E-2</v>
      </c>
      <c r="BB107" s="28"/>
    </row>
    <row r="108" spans="1:154" x14ac:dyDescent="0.2">
      <c r="A108" s="158">
        <f t="shared" si="68"/>
        <v>41264</v>
      </c>
      <c r="B108" s="2">
        <f t="shared" si="50"/>
        <v>336406.58307981369</v>
      </c>
      <c r="C108" s="2">
        <f t="shared" si="69"/>
        <v>330545.23079077998</v>
      </c>
      <c r="D108" s="2">
        <f>SUM(Y108:Y$344)</f>
        <v>10824.780126960002</v>
      </c>
      <c r="E108" s="73">
        <f t="shared" si="51"/>
        <v>319720.45066381997</v>
      </c>
      <c r="F108" s="88">
        <f t="shared" si="91"/>
        <v>3552.9</v>
      </c>
      <c r="G108" s="3">
        <f>IF(AND(N108=1,N107&gt;1),VLOOKUP(A107,[1]Plan1!$BK$81:$BM$259,3),G107)</f>
        <v>3574.22</v>
      </c>
      <c r="H108" s="11">
        <f t="shared" si="92"/>
        <v>41197</v>
      </c>
      <c r="I108" s="11">
        <f t="shared" si="93"/>
        <v>41228</v>
      </c>
      <c r="J108" s="12">
        <f t="shared" si="52"/>
        <v>6.0007317965604656E-3</v>
      </c>
      <c r="K108" s="11">
        <f t="shared" si="70"/>
        <v>41288</v>
      </c>
      <c r="L108" s="11">
        <f t="shared" si="53"/>
        <v>41288</v>
      </c>
      <c r="M108" s="1">
        <f t="shared" si="87"/>
        <v>19</v>
      </c>
      <c r="N108" s="1">
        <f t="shared" si="54"/>
        <v>5</v>
      </c>
      <c r="O108" s="2">
        <f t="shared" si="55"/>
        <v>1.0015756600000001</v>
      </c>
      <c r="P108" s="13">
        <f t="shared" si="94"/>
        <v>1.00590023</v>
      </c>
      <c r="Q108" s="13">
        <f t="shared" si="88"/>
        <v>1.0157817820740762</v>
      </c>
      <c r="R108" s="2">
        <f t="shared" si="90"/>
        <v>1.0173823</v>
      </c>
      <c r="S108" s="2">
        <f t="shared" si="71"/>
        <v>1</v>
      </c>
      <c r="T108" s="2">
        <f t="shared" si="56"/>
        <v>330545.23079077998</v>
      </c>
      <c r="U108" s="2">
        <f t="shared" si="57"/>
        <v>0</v>
      </c>
      <c r="V108" s="2">
        <f t="shared" si="58"/>
        <v>5557.4767895737059</v>
      </c>
      <c r="W108" s="2">
        <f t="shared" si="59"/>
        <v>336102.70758035372</v>
      </c>
      <c r="X108" s="17">
        <f t="shared" si="60"/>
        <v>0</v>
      </c>
      <c r="Y108" s="2">
        <f t="shared" si="61"/>
        <v>0</v>
      </c>
      <c r="Z108" s="72">
        <f t="shared" si="62"/>
        <v>0</v>
      </c>
      <c r="AA108" s="2">
        <f t="shared" si="63"/>
        <v>0</v>
      </c>
      <c r="AB108" s="12">
        <f t="shared" si="72"/>
        <v>4.6600000000000003E-2</v>
      </c>
      <c r="AC108" s="17">
        <f t="shared" si="64"/>
        <v>5</v>
      </c>
      <c r="AD108" s="17">
        <v>252</v>
      </c>
      <c r="AE108" s="13">
        <f t="shared" si="89"/>
        <v>1.000904115</v>
      </c>
      <c r="AF108" s="2">
        <f t="shared" si="65"/>
        <v>298.85090133</v>
      </c>
      <c r="AG108" s="2">
        <f t="shared" si="66"/>
        <v>303.87549946000001</v>
      </c>
      <c r="AH108" s="3">
        <f t="shared" si="67"/>
        <v>0</v>
      </c>
      <c r="AI108" s="4" t="str">
        <f t="shared" si="73"/>
        <v>A+J=</v>
      </c>
      <c r="AJ108" s="11">
        <f t="shared" si="74"/>
        <v>41288</v>
      </c>
      <c r="AK108" s="11"/>
      <c r="AL108" s="4" t="str">
        <f t="shared" si="75"/>
        <v>quarta-feira</v>
      </c>
      <c r="AM108" s="21">
        <f t="shared" si="86"/>
        <v>97</v>
      </c>
      <c r="AN108" s="22">
        <f t="shared" si="76"/>
        <v>44118</v>
      </c>
      <c r="AO108" s="23">
        <f t="shared" si="77"/>
        <v>181311.29999388993</v>
      </c>
      <c r="AP108" s="26">
        <f t="shared" si="78"/>
        <v>21</v>
      </c>
      <c r="AQ108" s="25">
        <f t="shared" si="79"/>
        <v>696.63624973000003</v>
      </c>
      <c r="AR108" s="23">
        <f t="shared" si="80"/>
        <v>1880.0099781500001</v>
      </c>
      <c r="AS108" s="31">
        <f t="shared" si="81"/>
        <v>1.026255E-2</v>
      </c>
      <c r="AT108" s="25">
        <f t="shared" si="82"/>
        <v>2576.64622788</v>
      </c>
      <c r="AU108" s="21">
        <f t="shared" si="83"/>
        <v>97</v>
      </c>
      <c r="AV108" s="22">
        <f t="shared" si="84"/>
        <v>44151</v>
      </c>
      <c r="AW108" s="22">
        <f t="shared" si="85"/>
        <v>44120</v>
      </c>
      <c r="AX108" s="1"/>
      <c r="AY108" s="26">
        <v>99</v>
      </c>
      <c r="AZ108" s="22">
        <v>44179</v>
      </c>
      <c r="BA108" s="30">
        <v>1.073664E-2</v>
      </c>
      <c r="BB108" s="28"/>
    </row>
    <row r="109" spans="1:154" x14ac:dyDescent="0.2">
      <c r="A109" s="158">
        <f t="shared" si="68"/>
        <v>41265</v>
      </c>
      <c r="B109" s="2">
        <f t="shared" si="50"/>
        <v>336569.94390022085</v>
      </c>
      <c r="C109" s="2">
        <f t="shared" si="69"/>
        <v>330545.23079077998</v>
      </c>
      <c r="D109" s="2">
        <f>SUM(Y109:Y$344)</f>
        <v>10824.780126960002</v>
      </c>
      <c r="E109" s="73">
        <f t="shared" si="51"/>
        <v>319720.45066381997</v>
      </c>
      <c r="F109" s="88">
        <f t="shared" si="91"/>
        <v>3552.9</v>
      </c>
      <c r="G109" s="3">
        <f>IF(AND(N109=1,N108&gt;1),VLOOKUP(A108,[1]Plan1!$BK$81:$BM$259,3),G108)</f>
        <v>3574.22</v>
      </c>
      <c r="H109" s="11">
        <f t="shared" si="92"/>
        <v>41197</v>
      </c>
      <c r="I109" s="11">
        <f t="shared" si="93"/>
        <v>41228</v>
      </c>
      <c r="J109" s="12">
        <f t="shared" si="52"/>
        <v>6.0007317965604656E-3</v>
      </c>
      <c r="K109" s="11">
        <f t="shared" si="70"/>
        <v>41288</v>
      </c>
      <c r="L109" s="11">
        <f t="shared" si="53"/>
        <v>41288</v>
      </c>
      <c r="M109" s="1">
        <f t="shared" si="87"/>
        <v>19</v>
      </c>
      <c r="N109" s="1">
        <f t="shared" si="54"/>
        <v>6</v>
      </c>
      <c r="O109" s="2">
        <f t="shared" si="55"/>
        <v>1.00189109</v>
      </c>
      <c r="P109" s="13">
        <f t="shared" si="94"/>
        <v>1.00590023</v>
      </c>
      <c r="Q109" s="13">
        <f t="shared" si="88"/>
        <v>1.0157817820740762</v>
      </c>
      <c r="R109" s="2">
        <f t="shared" si="90"/>
        <v>1.01770271</v>
      </c>
      <c r="S109" s="2">
        <f t="shared" si="71"/>
        <v>1</v>
      </c>
      <c r="T109" s="2">
        <f t="shared" si="56"/>
        <v>330545.23079077998</v>
      </c>
      <c r="U109" s="2">
        <f t="shared" si="57"/>
        <v>0</v>
      </c>
      <c r="V109" s="2">
        <f t="shared" si="58"/>
        <v>5659.9184191709155</v>
      </c>
      <c r="W109" s="2">
        <f t="shared" si="59"/>
        <v>336205.14920995088</v>
      </c>
      <c r="X109" s="17">
        <f t="shared" si="60"/>
        <v>0</v>
      </c>
      <c r="Y109" s="2">
        <f t="shared" si="61"/>
        <v>0</v>
      </c>
      <c r="Z109" s="72">
        <f t="shared" si="62"/>
        <v>0</v>
      </c>
      <c r="AA109" s="2">
        <f t="shared" si="63"/>
        <v>0</v>
      </c>
      <c r="AB109" s="12">
        <f t="shared" si="72"/>
        <v>4.6600000000000003E-2</v>
      </c>
      <c r="AC109" s="17">
        <f t="shared" si="64"/>
        <v>6</v>
      </c>
      <c r="AD109" s="17">
        <v>252</v>
      </c>
      <c r="AE109" s="13">
        <f t="shared" si="89"/>
        <v>1.0010850360000001</v>
      </c>
      <c r="AF109" s="2">
        <f t="shared" si="65"/>
        <v>358.65347502999998</v>
      </c>
      <c r="AG109" s="2">
        <f t="shared" si="66"/>
        <v>364.79469026999999</v>
      </c>
      <c r="AH109" s="3">
        <f t="shared" si="67"/>
        <v>0</v>
      </c>
      <c r="AI109" s="4" t="str">
        <f t="shared" si="73"/>
        <v>A+J=</v>
      </c>
      <c r="AJ109" s="11">
        <f t="shared" si="74"/>
        <v>41288</v>
      </c>
      <c r="AK109" s="11"/>
      <c r="AL109" s="4" t="str">
        <f t="shared" si="75"/>
        <v>segunda-feira</v>
      </c>
      <c r="AM109" s="21">
        <f t="shared" si="86"/>
        <v>98</v>
      </c>
      <c r="AN109" s="22">
        <f t="shared" si="76"/>
        <v>44151</v>
      </c>
      <c r="AO109" s="23">
        <f t="shared" si="77"/>
        <v>179457.03839441994</v>
      </c>
      <c r="AP109" s="26">
        <f t="shared" si="78"/>
        <v>22</v>
      </c>
      <c r="AQ109" s="25">
        <f t="shared" si="79"/>
        <v>722.38501421000001</v>
      </c>
      <c r="AR109" s="23">
        <f t="shared" si="80"/>
        <v>1854.26159947</v>
      </c>
      <c r="AS109" s="31">
        <f t="shared" si="81"/>
        <v>1.022695E-2</v>
      </c>
      <c r="AT109" s="25">
        <f t="shared" si="82"/>
        <v>2576.64661368</v>
      </c>
      <c r="AU109" s="21">
        <f t="shared" si="83"/>
        <v>98</v>
      </c>
      <c r="AV109" s="22">
        <f t="shared" si="84"/>
        <v>44179</v>
      </c>
      <c r="AW109" s="22">
        <f t="shared" si="85"/>
        <v>44153</v>
      </c>
      <c r="AX109" s="1"/>
      <c r="AY109" s="26">
        <v>100</v>
      </c>
      <c r="AZ109" s="22">
        <v>44210</v>
      </c>
      <c r="BA109" s="30">
        <v>1.071106E-2</v>
      </c>
      <c r="BB109" s="28"/>
    </row>
    <row r="110" spans="1:154" x14ac:dyDescent="0.2">
      <c r="A110" s="158">
        <f t="shared" si="68"/>
        <v>41266</v>
      </c>
      <c r="B110" s="2">
        <f t="shared" si="50"/>
        <v>336569.94390022085</v>
      </c>
      <c r="C110" s="2">
        <f t="shared" si="69"/>
        <v>330545.23079077998</v>
      </c>
      <c r="D110" s="2">
        <f>SUM(Y110:Y$344)</f>
        <v>10824.780126960002</v>
      </c>
      <c r="E110" s="73">
        <f t="shared" si="51"/>
        <v>319720.45066381997</v>
      </c>
      <c r="F110" s="88">
        <f t="shared" si="91"/>
        <v>3552.9</v>
      </c>
      <c r="G110" s="3">
        <f>IF(AND(N110=1,N109&gt;1),VLOOKUP(A109,[1]Plan1!$BK$81:$BM$259,3),G109)</f>
        <v>3574.22</v>
      </c>
      <c r="H110" s="11">
        <f t="shared" si="92"/>
        <v>41197</v>
      </c>
      <c r="I110" s="11">
        <f t="shared" si="93"/>
        <v>41228</v>
      </c>
      <c r="J110" s="12">
        <f t="shared" si="52"/>
        <v>6.0007317965604656E-3</v>
      </c>
      <c r="K110" s="11">
        <f t="shared" si="70"/>
        <v>41288</v>
      </c>
      <c r="L110" s="11">
        <f t="shared" si="53"/>
        <v>41288</v>
      </c>
      <c r="M110" s="1">
        <f t="shared" si="87"/>
        <v>19</v>
      </c>
      <c r="N110" s="1">
        <f t="shared" si="54"/>
        <v>6</v>
      </c>
      <c r="O110" s="2">
        <f t="shared" si="55"/>
        <v>1.00189109</v>
      </c>
      <c r="P110" s="13">
        <f t="shared" si="94"/>
        <v>1.00590023</v>
      </c>
      <c r="Q110" s="13">
        <f t="shared" si="88"/>
        <v>1.0157817820740762</v>
      </c>
      <c r="R110" s="2">
        <f t="shared" si="90"/>
        <v>1.01770271</v>
      </c>
      <c r="S110" s="2">
        <f t="shared" si="71"/>
        <v>1</v>
      </c>
      <c r="T110" s="2">
        <f t="shared" si="56"/>
        <v>330545.23079077998</v>
      </c>
      <c r="U110" s="2">
        <f t="shared" si="57"/>
        <v>0</v>
      </c>
      <c r="V110" s="2">
        <f t="shared" si="58"/>
        <v>5659.9184191709155</v>
      </c>
      <c r="W110" s="2">
        <f t="shared" si="59"/>
        <v>336205.14920995088</v>
      </c>
      <c r="X110" s="17">
        <f t="shared" si="60"/>
        <v>0</v>
      </c>
      <c r="Y110" s="2">
        <f t="shared" si="61"/>
        <v>0</v>
      </c>
      <c r="Z110" s="72">
        <f t="shared" si="62"/>
        <v>0</v>
      </c>
      <c r="AA110" s="2">
        <f t="shared" si="63"/>
        <v>0</v>
      </c>
      <c r="AB110" s="12">
        <f t="shared" si="72"/>
        <v>4.6600000000000003E-2</v>
      </c>
      <c r="AC110" s="17">
        <f t="shared" si="64"/>
        <v>6</v>
      </c>
      <c r="AD110" s="17">
        <v>252</v>
      </c>
      <c r="AE110" s="13">
        <f t="shared" si="89"/>
        <v>1.0010850360000001</v>
      </c>
      <c r="AF110" s="2">
        <f t="shared" si="65"/>
        <v>358.65347502999998</v>
      </c>
      <c r="AG110" s="2">
        <f t="shared" si="66"/>
        <v>364.79469026999999</v>
      </c>
      <c r="AH110" s="3">
        <f t="shared" si="67"/>
        <v>0</v>
      </c>
      <c r="AI110" s="4" t="str">
        <f t="shared" si="73"/>
        <v>A+J=</v>
      </c>
      <c r="AJ110" s="11">
        <f t="shared" si="74"/>
        <v>41288</v>
      </c>
      <c r="AK110" s="11"/>
      <c r="AL110" s="4" t="str">
        <f t="shared" si="75"/>
        <v>segunda-feira</v>
      </c>
      <c r="AM110" s="21">
        <f t="shared" si="86"/>
        <v>99</v>
      </c>
      <c r="AN110" s="22">
        <f t="shared" si="76"/>
        <v>44179</v>
      </c>
      <c r="AO110" s="23">
        <f t="shared" si="77"/>
        <v>177530.27277771995</v>
      </c>
      <c r="AP110" s="26">
        <f t="shared" si="78"/>
        <v>20</v>
      </c>
      <c r="AQ110" s="25">
        <f t="shared" si="79"/>
        <v>649.87997621</v>
      </c>
      <c r="AR110" s="23">
        <f t="shared" si="80"/>
        <v>1926.7656167</v>
      </c>
      <c r="AS110" s="31">
        <f t="shared" si="81"/>
        <v>1.073664E-2</v>
      </c>
      <c r="AT110" s="25">
        <f t="shared" si="82"/>
        <v>2576.6455929100002</v>
      </c>
      <c r="AU110" s="21">
        <f t="shared" si="83"/>
        <v>99</v>
      </c>
      <c r="AV110" s="22">
        <f t="shared" si="84"/>
        <v>44210</v>
      </c>
      <c r="AW110" s="22">
        <f t="shared" si="85"/>
        <v>44181</v>
      </c>
      <c r="AX110" s="1"/>
      <c r="AY110" s="26">
        <v>101</v>
      </c>
      <c r="AZ110" s="22">
        <v>44244</v>
      </c>
      <c r="BA110" s="30">
        <v>1.068676E-2</v>
      </c>
      <c r="BB110" s="28"/>
    </row>
    <row r="111" spans="1:154" x14ac:dyDescent="0.2">
      <c r="A111" s="158">
        <f t="shared" si="68"/>
        <v>41267</v>
      </c>
      <c r="B111" s="2">
        <f t="shared" si="50"/>
        <v>336569.94390022085</v>
      </c>
      <c r="C111" s="2">
        <f t="shared" si="69"/>
        <v>330545.23079077998</v>
      </c>
      <c r="D111" s="2">
        <f>SUM(Y111:Y$344)</f>
        <v>10824.780126960002</v>
      </c>
      <c r="E111" s="73">
        <f t="shared" si="51"/>
        <v>319720.45066381997</v>
      </c>
      <c r="F111" s="88">
        <f t="shared" si="91"/>
        <v>3552.9</v>
      </c>
      <c r="G111" s="3">
        <f>IF(AND(N111=1,N110&gt;1),VLOOKUP(A110,[1]Plan1!$BK$81:$BM$259,3),G110)</f>
        <v>3574.22</v>
      </c>
      <c r="H111" s="11">
        <f t="shared" si="92"/>
        <v>41197</v>
      </c>
      <c r="I111" s="11">
        <f t="shared" si="93"/>
        <v>41228</v>
      </c>
      <c r="J111" s="12">
        <f t="shared" si="52"/>
        <v>6.0007317965604656E-3</v>
      </c>
      <c r="K111" s="11">
        <f t="shared" si="70"/>
        <v>41288</v>
      </c>
      <c r="L111" s="11">
        <f t="shared" si="53"/>
        <v>41288</v>
      </c>
      <c r="M111" s="1">
        <f t="shared" si="87"/>
        <v>19</v>
      </c>
      <c r="N111" s="1">
        <f t="shared" si="54"/>
        <v>6</v>
      </c>
      <c r="O111" s="2">
        <f t="shared" si="55"/>
        <v>1.00189109</v>
      </c>
      <c r="P111" s="13">
        <f t="shared" si="94"/>
        <v>1.00590023</v>
      </c>
      <c r="Q111" s="13">
        <f t="shared" si="88"/>
        <v>1.0157817820740762</v>
      </c>
      <c r="R111" s="2">
        <f t="shared" si="90"/>
        <v>1.01770271</v>
      </c>
      <c r="S111" s="2">
        <f t="shared" si="71"/>
        <v>1</v>
      </c>
      <c r="T111" s="2">
        <f t="shared" si="56"/>
        <v>330545.23079077998</v>
      </c>
      <c r="U111" s="2">
        <f t="shared" si="57"/>
        <v>0</v>
      </c>
      <c r="V111" s="2">
        <f t="shared" si="58"/>
        <v>5659.9184191709155</v>
      </c>
      <c r="W111" s="2">
        <f t="shared" si="59"/>
        <v>336205.14920995088</v>
      </c>
      <c r="X111" s="17">
        <f t="shared" si="60"/>
        <v>0</v>
      </c>
      <c r="Y111" s="2">
        <f t="shared" si="61"/>
        <v>0</v>
      </c>
      <c r="Z111" s="72">
        <f t="shared" si="62"/>
        <v>0</v>
      </c>
      <c r="AA111" s="2">
        <f t="shared" si="63"/>
        <v>0</v>
      </c>
      <c r="AB111" s="12">
        <f t="shared" si="72"/>
        <v>4.6600000000000003E-2</v>
      </c>
      <c r="AC111" s="17">
        <f t="shared" si="64"/>
        <v>6</v>
      </c>
      <c r="AD111" s="17">
        <v>252</v>
      </c>
      <c r="AE111" s="13">
        <f t="shared" si="89"/>
        <v>1.0010850360000001</v>
      </c>
      <c r="AF111" s="2">
        <f t="shared" si="65"/>
        <v>358.65347502999998</v>
      </c>
      <c r="AG111" s="2">
        <f t="shared" si="66"/>
        <v>364.79469026999999</v>
      </c>
      <c r="AH111" s="3">
        <f t="shared" si="67"/>
        <v>0</v>
      </c>
      <c r="AI111" s="4" t="str">
        <f t="shared" si="73"/>
        <v>A+J=</v>
      </c>
      <c r="AJ111" s="11">
        <f t="shared" si="74"/>
        <v>41288</v>
      </c>
      <c r="AK111" s="11"/>
      <c r="AL111" s="4" t="str">
        <f t="shared" si="75"/>
        <v>quinta-feira</v>
      </c>
      <c r="AM111" s="21">
        <f t="shared" si="86"/>
        <v>100</v>
      </c>
      <c r="AN111" s="22">
        <f t="shared" si="76"/>
        <v>44210</v>
      </c>
      <c r="AO111" s="23">
        <f t="shared" si="77"/>
        <v>175628.73537418994</v>
      </c>
      <c r="AP111" s="26">
        <f t="shared" si="78"/>
        <v>21</v>
      </c>
      <c r="AQ111" s="25">
        <f t="shared" si="79"/>
        <v>675.10857070999998</v>
      </c>
      <c r="AR111" s="23">
        <f t="shared" si="80"/>
        <v>1901.5374035299999</v>
      </c>
      <c r="AS111" s="31">
        <f t="shared" si="81"/>
        <v>1.071106E-2</v>
      </c>
      <c r="AT111" s="25">
        <f t="shared" si="82"/>
        <v>2576.6459742399998</v>
      </c>
      <c r="AU111" s="21">
        <f t="shared" si="83"/>
        <v>100</v>
      </c>
      <c r="AV111" s="22">
        <f t="shared" si="84"/>
        <v>44244</v>
      </c>
      <c r="AW111" s="22">
        <f t="shared" si="85"/>
        <v>44214</v>
      </c>
      <c r="AX111" s="1"/>
      <c r="AY111" s="26">
        <v>102</v>
      </c>
      <c r="AZ111" s="22">
        <v>44270</v>
      </c>
      <c r="BA111" s="30">
        <v>1.1570820000000001E-2</v>
      </c>
      <c r="BB111" s="28"/>
    </row>
    <row r="112" spans="1:154" x14ac:dyDescent="0.2">
      <c r="A112" s="158">
        <f t="shared" si="68"/>
        <v>41268</v>
      </c>
      <c r="B112" s="2">
        <f t="shared" si="50"/>
        <v>336733.38489899313</v>
      </c>
      <c r="C112" s="2">
        <f t="shared" si="69"/>
        <v>330545.23079077998</v>
      </c>
      <c r="D112" s="2">
        <f>SUM(Y112:Y$344)</f>
        <v>10824.780126960002</v>
      </c>
      <c r="E112" s="73">
        <f t="shared" si="51"/>
        <v>319720.45066381997</v>
      </c>
      <c r="F112" s="88">
        <f t="shared" si="91"/>
        <v>3552.9</v>
      </c>
      <c r="G112" s="3">
        <f>IF(AND(N112=1,N111&gt;1),VLOOKUP(A111,[1]Plan1!$BK$81:$BM$259,3),G111)</f>
        <v>3574.22</v>
      </c>
      <c r="H112" s="11">
        <f t="shared" si="92"/>
        <v>41197</v>
      </c>
      <c r="I112" s="11">
        <f t="shared" si="93"/>
        <v>41228</v>
      </c>
      <c r="J112" s="12">
        <f t="shared" si="52"/>
        <v>6.0007317965604656E-3</v>
      </c>
      <c r="K112" s="11">
        <f t="shared" si="70"/>
        <v>41288</v>
      </c>
      <c r="L112" s="11">
        <f t="shared" si="53"/>
        <v>41288</v>
      </c>
      <c r="M112" s="1">
        <f t="shared" si="87"/>
        <v>19</v>
      </c>
      <c r="N112" s="1">
        <f t="shared" si="54"/>
        <v>7</v>
      </c>
      <c r="O112" s="2">
        <f t="shared" si="55"/>
        <v>1.0022066199999999</v>
      </c>
      <c r="P112" s="13">
        <f t="shared" si="94"/>
        <v>1.00590023</v>
      </c>
      <c r="Q112" s="13">
        <f t="shared" si="88"/>
        <v>1.0157817820740762</v>
      </c>
      <c r="R112" s="2">
        <f t="shared" si="90"/>
        <v>1.0180232199999999</v>
      </c>
      <c r="S112" s="2">
        <f t="shared" si="71"/>
        <v>1</v>
      </c>
      <c r="T112" s="2">
        <f t="shared" si="56"/>
        <v>330545.23079077998</v>
      </c>
      <c r="U112" s="2">
        <f t="shared" si="57"/>
        <v>0</v>
      </c>
      <c r="V112" s="2">
        <f t="shared" si="58"/>
        <v>5762.3920208131403</v>
      </c>
      <c r="W112" s="2">
        <f t="shared" si="59"/>
        <v>336307.62281159312</v>
      </c>
      <c r="X112" s="17">
        <f t="shared" si="60"/>
        <v>0</v>
      </c>
      <c r="Y112" s="2">
        <f t="shared" si="61"/>
        <v>0</v>
      </c>
      <c r="Z112" s="72">
        <f t="shared" si="62"/>
        <v>0</v>
      </c>
      <c r="AA112" s="2">
        <f t="shared" si="63"/>
        <v>0</v>
      </c>
      <c r="AB112" s="12">
        <f t="shared" si="72"/>
        <v>4.6600000000000003E-2</v>
      </c>
      <c r="AC112" s="17">
        <f t="shared" si="64"/>
        <v>7</v>
      </c>
      <c r="AD112" s="17">
        <v>252</v>
      </c>
      <c r="AE112" s="13">
        <f t="shared" si="89"/>
        <v>1.0012659900000001</v>
      </c>
      <c r="AF112" s="2">
        <f t="shared" si="65"/>
        <v>418.46695671999998</v>
      </c>
      <c r="AG112" s="2">
        <f t="shared" si="66"/>
        <v>425.76208739999998</v>
      </c>
      <c r="AH112" s="3">
        <f t="shared" si="67"/>
        <v>0</v>
      </c>
      <c r="AI112" s="4" t="str">
        <f t="shared" si="73"/>
        <v>A+J=</v>
      </c>
      <c r="AJ112" s="11">
        <f t="shared" si="74"/>
        <v>41288</v>
      </c>
      <c r="AK112" s="11"/>
      <c r="AL112" s="4" t="str">
        <f t="shared" si="75"/>
        <v>quarta-feira</v>
      </c>
      <c r="AM112" s="21">
        <f t="shared" si="86"/>
        <v>101</v>
      </c>
      <c r="AN112" s="22">
        <f t="shared" si="76"/>
        <v>44244</v>
      </c>
      <c r="AO112" s="23">
        <f t="shared" si="77"/>
        <v>173751.83323014993</v>
      </c>
      <c r="AP112" s="26">
        <f t="shared" si="78"/>
        <v>22</v>
      </c>
      <c r="AQ112" s="25">
        <f t="shared" si="79"/>
        <v>699.74439818999997</v>
      </c>
      <c r="AR112" s="23">
        <f t="shared" si="80"/>
        <v>1876.9021440399999</v>
      </c>
      <c r="AS112" s="31">
        <f t="shared" si="81"/>
        <v>1.068676E-2</v>
      </c>
      <c r="AT112" s="25">
        <f t="shared" si="82"/>
        <v>2576.6465422299998</v>
      </c>
      <c r="AU112" s="21">
        <f t="shared" si="83"/>
        <v>101</v>
      </c>
      <c r="AV112" s="22">
        <f t="shared" si="84"/>
        <v>44270</v>
      </c>
      <c r="AW112" s="22">
        <f t="shared" si="85"/>
        <v>44246</v>
      </c>
      <c r="AX112" s="1"/>
      <c r="AY112" s="26">
        <v>103</v>
      </c>
      <c r="AZ112" s="22">
        <v>44300</v>
      </c>
      <c r="BA112" s="30">
        <v>1.120028E-2</v>
      </c>
      <c r="BB112" s="28"/>
    </row>
    <row r="113" spans="1:138" x14ac:dyDescent="0.2">
      <c r="A113" s="158">
        <f t="shared" si="68"/>
        <v>41269</v>
      </c>
      <c r="B113" s="2">
        <f t="shared" si="50"/>
        <v>336733.38489899313</v>
      </c>
      <c r="C113" s="2">
        <f t="shared" si="69"/>
        <v>330545.23079077998</v>
      </c>
      <c r="D113" s="2">
        <f>SUM(Y113:Y$344)</f>
        <v>10824.780126960002</v>
      </c>
      <c r="E113" s="73">
        <f t="shared" si="51"/>
        <v>319720.45066381997</v>
      </c>
      <c r="F113" s="88">
        <f t="shared" si="91"/>
        <v>3552.9</v>
      </c>
      <c r="G113" s="3">
        <f>IF(AND(N113=1,N112&gt;1),VLOOKUP(A112,[1]Plan1!$BK$81:$BM$259,3),G112)</f>
        <v>3574.22</v>
      </c>
      <c r="H113" s="11">
        <f t="shared" si="92"/>
        <v>41197</v>
      </c>
      <c r="I113" s="11">
        <f t="shared" si="93"/>
        <v>41228</v>
      </c>
      <c r="J113" s="12">
        <f t="shared" si="52"/>
        <v>6.0007317965604656E-3</v>
      </c>
      <c r="K113" s="11">
        <f t="shared" si="70"/>
        <v>41288</v>
      </c>
      <c r="L113" s="11">
        <f t="shared" si="53"/>
        <v>41288</v>
      </c>
      <c r="M113" s="1">
        <f t="shared" si="87"/>
        <v>19</v>
      </c>
      <c r="N113" s="1">
        <f t="shared" si="54"/>
        <v>7</v>
      </c>
      <c r="O113" s="2">
        <f t="shared" si="55"/>
        <v>1.0022066199999999</v>
      </c>
      <c r="P113" s="13">
        <f t="shared" si="94"/>
        <v>1.00590023</v>
      </c>
      <c r="Q113" s="13">
        <f t="shared" si="88"/>
        <v>1.0157817820740762</v>
      </c>
      <c r="R113" s="2">
        <f t="shared" si="90"/>
        <v>1.0180232199999999</v>
      </c>
      <c r="S113" s="2">
        <f t="shared" si="71"/>
        <v>1</v>
      </c>
      <c r="T113" s="2">
        <f t="shared" si="56"/>
        <v>330545.23079077998</v>
      </c>
      <c r="U113" s="2">
        <f t="shared" si="57"/>
        <v>0</v>
      </c>
      <c r="V113" s="2">
        <f t="shared" si="58"/>
        <v>5762.3920208131403</v>
      </c>
      <c r="W113" s="2">
        <f t="shared" si="59"/>
        <v>336307.62281159312</v>
      </c>
      <c r="X113" s="17">
        <f t="shared" si="60"/>
        <v>0</v>
      </c>
      <c r="Y113" s="2">
        <f t="shared" si="61"/>
        <v>0</v>
      </c>
      <c r="Z113" s="72">
        <f t="shared" si="62"/>
        <v>0</v>
      </c>
      <c r="AA113" s="2">
        <f t="shared" si="63"/>
        <v>0</v>
      </c>
      <c r="AB113" s="12">
        <f t="shared" si="72"/>
        <v>4.6600000000000003E-2</v>
      </c>
      <c r="AC113" s="17">
        <f t="shared" si="64"/>
        <v>7</v>
      </c>
      <c r="AD113" s="17">
        <v>252</v>
      </c>
      <c r="AE113" s="13">
        <f t="shared" si="89"/>
        <v>1.0012659900000001</v>
      </c>
      <c r="AF113" s="2">
        <f t="shared" si="65"/>
        <v>418.46695671999998</v>
      </c>
      <c r="AG113" s="2">
        <f t="shared" si="66"/>
        <v>425.76208739999998</v>
      </c>
      <c r="AH113" s="3">
        <f t="shared" si="67"/>
        <v>0</v>
      </c>
      <c r="AI113" s="4" t="str">
        <f t="shared" si="73"/>
        <v>A+J=</v>
      </c>
      <c r="AJ113" s="11">
        <f t="shared" si="74"/>
        <v>41288</v>
      </c>
      <c r="AK113" s="11"/>
      <c r="AL113" s="4" t="str">
        <f t="shared" si="75"/>
        <v>segunda-feira</v>
      </c>
      <c r="AM113" s="21">
        <f t="shared" si="86"/>
        <v>102</v>
      </c>
      <c r="AN113" s="22">
        <f t="shared" si="76"/>
        <v>44270</v>
      </c>
      <c r="AO113" s="23">
        <f t="shared" si="77"/>
        <v>171741.38204317994</v>
      </c>
      <c r="AP113" s="26">
        <f t="shared" si="78"/>
        <v>18</v>
      </c>
      <c r="AQ113" s="25">
        <f t="shared" si="79"/>
        <v>566.19502134000004</v>
      </c>
      <c r="AR113" s="23">
        <f t="shared" si="80"/>
        <v>2010.45118697</v>
      </c>
      <c r="AS113" s="31">
        <f t="shared" si="81"/>
        <v>1.1570820000000001E-2</v>
      </c>
      <c r="AT113" s="25">
        <f t="shared" si="82"/>
        <v>2576.64620831</v>
      </c>
      <c r="AU113" s="21">
        <f t="shared" si="83"/>
        <v>102</v>
      </c>
      <c r="AV113" s="22">
        <f t="shared" si="84"/>
        <v>44300</v>
      </c>
      <c r="AW113" s="22">
        <f t="shared" si="85"/>
        <v>44272</v>
      </c>
      <c r="AX113" s="1"/>
      <c r="AY113" s="26">
        <v>104</v>
      </c>
      <c r="AZ113" s="22">
        <v>44330</v>
      </c>
      <c r="BA113" s="30">
        <v>1.137022E-2</v>
      </c>
      <c r="BB113" s="28"/>
    </row>
    <row r="114" spans="1:138" x14ac:dyDescent="0.2">
      <c r="A114" s="158">
        <f t="shared" si="68"/>
        <v>41270</v>
      </c>
      <c r="B114" s="2">
        <f t="shared" si="50"/>
        <v>336896.90256537596</v>
      </c>
      <c r="C114" s="2">
        <f t="shared" si="69"/>
        <v>330545.23079077998</v>
      </c>
      <c r="D114" s="2">
        <f>SUM(Y114:Y$344)</f>
        <v>10824.780126960002</v>
      </c>
      <c r="E114" s="73">
        <f t="shared" si="51"/>
        <v>319720.45066381997</v>
      </c>
      <c r="F114" s="88">
        <f t="shared" si="91"/>
        <v>3552.9</v>
      </c>
      <c r="G114" s="3">
        <f>IF(AND(N114=1,N113&gt;1),VLOOKUP(A113,[1]Plan1!$BK$81:$BM$259,3),G113)</f>
        <v>3574.22</v>
      </c>
      <c r="H114" s="11">
        <f t="shared" si="92"/>
        <v>41197</v>
      </c>
      <c r="I114" s="11">
        <f t="shared" si="93"/>
        <v>41228</v>
      </c>
      <c r="J114" s="12">
        <f t="shared" si="52"/>
        <v>6.0007317965604656E-3</v>
      </c>
      <c r="K114" s="11">
        <f t="shared" si="70"/>
        <v>41288</v>
      </c>
      <c r="L114" s="11">
        <f t="shared" si="53"/>
        <v>41288</v>
      </c>
      <c r="M114" s="1">
        <f t="shared" si="87"/>
        <v>19</v>
      </c>
      <c r="N114" s="1">
        <f t="shared" si="54"/>
        <v>8</v>
      </c>
      <c r="O114" s="2">
        <f t="shared" si="55"/>
        <v>1.00252224</v>
      </c>
      <c r="P114" s="13">
        <f t="shared" si="94"/>
        <v>1.00590023</v>
      </c>
      <c r="Q114" s="13">
        <f t="shared" si="88"/>
        <v>1.0157817820740762</v>
      </c>
      <c r="R114" s="2">
        <f t="shared" si="90"/>
        <v>1.0183438199999999</v>
      </c>
      <c r="S114" s="2">
        <f t="shared" si="71"/>
        <v>1</v>
      </c>
      <c r="T114" s="2">
        <f t="shared" si="56"/>
        <v>330545.23079077998</v>
      </c>
      <c r="U114" s="2">
        <f t="shared" si="57"/>
        <v>0</v>
      </c>
      <c r="V114" s="2">
        <f t="shared" si="58"/>
        <v>5864.8943972959623</v>
      </c>
      <c r="W114" s="2">
        <f t="shared" si="59"/>
        <v>336410.12518807594</v>
      </c>
      <c r="X114" s="17">
        <f t="shared" si="60"/>
        <v>0</v>
      </c>
      <c r="Y114" s="2">
        <f t="shared" si="61"/>
        <v>0</v>
      </c>
      <c r="Z114" s="72">
        <f t="shared" si="62"/>
        <v>0</v>
      </c>
      <c r="AA114" s="2">
        <f t="shared" si="63"/>
        <v>0</v>
      </c>
      <c r="AB114" s="12">
        <f t="shared" si="72"/>
        <v>4.6600000000000003E-2</v>
      </c>
      <c r="AC114" s="17">
        <f t="shared" si="64"/>
        <v>8</v>
      </c>
      <c r="AD114" s="17">
        <v>252</v>
      </c>
      <c r="AE114" s="13">
        <f t="shared" si="89"/>
        <v>1.001446976</v>
      </c>
      <c r="AF114" s="2">
        <f t="shared" si="65"/>
        <v>478.29101586000002</v>
      </c>
      <c r="AG114" s="2">
        <f t="shared" si="66"/>
        <v>486.77737730000001</v>
      </c>
      <c r="AH114" s="3">
        <f t="shared" si="67"/>
        <v>0</v>
      </c>
      <c r="AI114" s="4" t="str">
        <f t="shared" si="73"/>
        <v>A+J=</v>
      </c>
      <c r="AJ114" s="11">
        <f t="shared" si="74"/>
        <v>41288</v>
      </c>
      <c r="AK114" s="11"/>
      <c r="AL114" s="4" t="str">
        <f t="shared" si="75"/>
        <v>quarta-feira</v>
      </c>
      <c r="AM114" s="21">
        <f t="shared" si="86"/>
        <v>103</v>
      </c>
      <c r="AN114" s="22">
        <f t="shared" si="76"/>
        <v>44300</v>
      </c>
      <c r="AO114" s="23">
        <f t="shared" si="77"/>
        <v>169817.83047670993</v>
      </c>
      <c r="AP114" s="26">
        <f t="shared" si="78"/>
        <v>21</v>
      </c>
      <c r="AQ114" s="25">
        <f t="shared" si="79"/>
        <v>653.09469279999996</v>
      </c>
      <c r="AR114" s="23">
        <f t="shared" si="80"/>
        <v>1923.5515664699999</v>
      </c>
      <c r="AS114" s="31">
        <f t="shared" si="81"/>
        <v>1.120028E-2</v>
      </c>
      <c r="AT114" s="25">
        <f t="shared" si="82"/>
        <v>2576.64625927</v>
      </c>
      <c r="AU114" s="21">
        <f t="shared" si="83"/>
        <v>103</v>
      </c>
      <c r="AV114" s="22">
        <f t="shared" si="84"/>
        <v>44330</v>
      </c>
      <c r="AW114" s="22">
        <f t="shared" si="85"/>
        <v>44302</v>
      </c>
      <c r="AX114" s="1"/>
      <c r="AY114" s="26">
        <v>105</v>
      </c>
      <c r="AZ114" s="22">
        <v>44361</v>
      </c>
      <c r="BA114" s="30">
        <v>1.1726139999999999E-2</v>
      </c>
      <c r="BB114" s="28"/>
    </row>
    <row r="115" spans="1:138" x14ac:dyDescent="0.2">
      <c r="A115" s="158">
        <f t="shared" si="68"/>
        <v>41271</v>
      </c>
      <c r="B115" s="2">
        <f t="shared" si="50"/>
        <v>337060.50720509287</v>
      </c>
      <c r="C115" s="2">
        <f t="shared" si="69"/>
        <v>330545.23079077998</v>
      </c>
      <c r="D115" s="2">
        <f>SUM(Y115:Y$344)</f>
        <v>10824.780126960002</v>
      </c>
      <c r="E115" s="73">
        <f t="shared" si="51"/>
        <v>319720.45066381997</v>
      </c>
      <c r="F115" s="88">
        <f t="shared" si="91"/>
        <v>3552.9</v>
      </c>
      <c r="G115" s="3">
        <f>IF(AND(N115=1,N114&gt;1),VLOOKUP(A114,[1]Plan1!$BK$81:$BM$259,3),G114)</f>
        <v>3574.22</v>
      </c>
      <c r="H115" s="11">
        <f t="shared" si="92"/>
        <v>41197</v>
      </c>
      <c r="I115" s="11">
        <f t="shared" si="93"/>
        <v>41228</v>
      </c>
      <c r="J115" s="12">
        <f t="shared" si="52"/>
        <v>6.0007317965604656E-3</v>
      </c>
      <c r="K115" s="11">
        <f t="shared" si="70"/>
        <v>41288</v>
      </c>
      <c r="L115" s="11">
        <f t="shared" si="53"/>
        <v>41288</v>
      </c>
      <c r="M115" s="1">
        <f t="shared" si="87"/>
        <v>19</v>
      </c>
      <c r="N115" s="1">
        <f t="shared" si="54"/>
        <v>9</v>
      </c>
      <c r="O115" s="2">
        <f t="shared" si="55"/>
        <v>1.0028379700000001</v>
      </c>
      <c r="P115" s="13">
        <f t="shared" si="94"/>
        <v>1.00590023</v>
      </c>
      <c r="Q115" s="13">
        <f t="shared" si="88"/>
        <v>1.0157817820740762</v>
      </c>
      <c r="R115" s="2">
        <f t="shared" si="90"/>
        <v>1.0186645400000001</v>
      </c>
      <c r="S115" s="2">
        <f t="shared" si="71"/>
        <v>1</v>
      </c>
      <c r="T115" s="2">
        <f t="shared" si="56"/>
        <v>330545.23079077998</v>
      </c>
      <c r="U115" s="2">
        <f t="shared" si="57"/>
        <v>0</v>
      </c>
      <c r="V115" s="2">
        <f t="shared" si="58"/>
        <v>5967.4351402329148</v>
      </c>
      <c r="W115" s="2">
        <f t="shared" si="59"/>
        <v>336512.66593101289</v>
      </c>
      <c r="X115" s="17">
        <f t="shared" si="60"/>
        <v>0</v>
      </c>
      <c r="Y115" s="2">
        <f t="shared" si="61"/>
        <v>0</v>
      </c>
      <c r="Z115" s="72">
        <f t="shared" si="62"/>
        <v>0</v>
      </c>
      <c r="AA115" s="2">
        <f t="shared" si="63"/>
        <v>0</v>
      </c>
      <c r="AB115" s="12">
        <f t="shared" si="72"/>
        <v>4.6600000000000003E-2</v>
      </c>
      <c r="AC115" s="17">
        <f t="shared" si="64"/>
        <v>9</v>
      </c>
      <c r="AD115" s="17">
        <v>252</v>
      </c>
      <c r="AE115" s="13">
        <f t="shared" si="89"/>
        <v>1.0016279960000001</v>
      </c>
      <c r="AF115" s="2">
        <f t="shared" si="65"/>
        <v>538.12631353999996</v>
      </c>
      <c r="AG115" s="2">
        <f t="shared" si="66"/>
        <v>547.84127407999995</v>
      </c>
      <c r="AH115" s="3">
        <f t="shared" si="67"/>
        <v>0</v>
      </c>
      <c r="AI115" s="4" t="str">
        <f t="shared" si="73"/>
        <v>A+J=</v>
      </c>
      <c r="AJ115" s="11">
        <f t="shared" si="74"/>
        <v>41288</v>
      </c>
      <c r="AK115" s="11"/>
      <c r="AL115" s="4" t="str">
        <f t="shared" si="75"/>
        <v>sexta-feira</v>
      </c>
      <c r="AM115" s="21">
        <f t="shared" si="86"/>
        <v>104</v>
      </c>
      <c r="AN115" s="22">
        <f t="shared" si="76"/>
        <v>44330</v>
      </c>
      <c r="AO115" s="23">
        <f t="shared" si="77"/>
        <v>167886.96438426993</v>
      </c>
      <c r="AP115" s="26">
        <f t="shared" si="78"/>
        <v>21</v>
      </c>
      <c r="AQ115" s="25">
        <f t="shared" si="79"/>
        <v>645.77984937999997</v>
      </c>
      <c r="AR115" s="23">
        <f t="shared" si="80"/>
        <v>1930.8660924400001</v>
      </c>
      <c r="AS115" s="31">
        <f t="shared" si="81"/>
        <v>1.137022E-2</v>
      </c>
      <c r="AT115" s="25">
        <f t="shared" si="82"/>
        <v>2576.6459418200002</v>
      </c>
      <c r="AU115" s="21">
        <f t="shared" si="83"/>
        <v>104</v>
      </c>
      <c r="AV115" s="22">
        <f t="shared" si="84"/>
        <v>44361</v>
      </c>
      <c r="AW115" s="22">
        <f t="shared" si="85"/>
        <v>44334</v>
      </c>
      <c r="AX115" s="1"/>
      <c r="AY115" s="26">
        <v>106</v>
      </c>
      <c r="AZ115" s="22">
        <v>44391</v>
      </c>
      <c r="BA115" s="30">
        <v>1.1545379999999999E-2</v>
      </c>
      <c r="BB115" s="28"/>
    </row>
    <row r="116" spans="1:138" x14ac:dyDescent="0.2">
      <c r="A116" s="158">
        <f t="shared" si="68"/>
        <v>41272</v>
      </c>
      <c r="B116" s="2">
        <f t="shared" si="50"/>
        <v>337224.18856724032</v>
      </c>
      <c r="C116" s="2">
        <f t="shared" si="69"/>
        <v>330545.23079077998</v>
      </c>
      <c r="D116" s="2">
        <f>SUM(Y116:Y$344)</f>
        <v>10824.780126960002</v>
      </c>
      <c r="E116" s="73">
        <f t="shared" si="51"/>
        <v>319720.45066381997</v>
      </c>
      <c r="F116" s="88">
        <f t="shared" si="91"/>
        <v>3552.9</v>
      </c>
      <c r="G116" s="3">
        <f>IF(AND(N116=1,N115&gt;1),VLOOKUP(A115,[1]Plan1!$BK$81:$BM$259,3),G115)</f>
        <v>3574.22</v>
      </c>
      <c r="H116" s="11">
        <f t="shared" si="92"/>
        <v>41197</v>
      </c>
      <c r="I116" s="11">
        <f t="shared" si="93"/>
        <v>41228</v>
      </c>
      <c r="J116" s="12">
        <f t="shared" si="52"/>
        <v>6.0007317965604656E-3</v>
      </c>
      <c r="K116" s="11">
        <f t="shared" si="70"/>
        <v>41288</v>
      </c>
      <c r="L116" s="11">
        <f t="shared" si="53"/>
        <v>41288</v>
      </c>
      <c r="M116" s="1">
        <f t="shared" si="87"/>
        <v>19</v>
      </c>
      <c r="N116" s="1">
        <f t="shared" si="54"/>
        <v>10</v>
      </c>
      <c r="O116" s="2">
        <f t="shared" si="55"/>
        <v>1.0031538</v>
      </c>
      <c r="P116" s="13">
        <f t="shared" si="94"/>
        <v>1.00590023</v>
      </c>
      <c r="Q116" s="13">
        <f t="shared" si="88"/>
        <v>1.0157817820740762</v>
      </c>
      <c r="R116" s="2">
        <f t="shared" si="90"/>
        <v>1.0189853499999999</v>
      </c>
      <c r="S116" s="2">
        <f t="shared" si="71"/>
        <v>1</v>
      </c>
      <c r="T116" s="2">
        <f t="shared" si="56"/>
        <v>330545.23079077998</v>
      </c>
      <c r="U116" s="2">
        <f t="shared" si="57"/>
        <v>0</v>
      </c>
      <c r="V116" s="2">
        <f t="shared" si="58"/>
        <v>6070.0046580103226</v>
      </c>
      <c r="W116" s="2">
        <f t="shared" si="59"/>
        <v>336615.23544879031</v>
      </c>
      <c r="X116" s="17">
        <f t="shared" si="60"/>
        <v>0</v>
      </c>
      <c r="Y116" s="2">
        <f t="shared" si="61"/>
        <v>0</v>
      </c>
      <c r="Z116" s="72">
        <f t="shared" si="62"/>
        <v>0</v>
      </c>
      <c r="AA116" s="2">
        <f t="shared" si="63"/>
        <v>0</v>
      </c>
      <c r="AB116" s="12">
        <f t="shared" si="72"/>
        <v>4.6600000000000003E-2</v>
      </c>
      <c r="AC116" s="17">
        <f t="shared" si="64"/>
        <v>10</v>
      </c>
      <c r="AD116" s="17">
        <v>252</v>
      </c>
      <c r="AE116" s="13">
        <f t="shared" si="89"/>
        <v>1.0018090479999999</v>
      </c>
      <c r="AF116" s="2">
        <f t="shared" si="65"/>
        <v>597.97218867000004</v>
      </c>
      <c r="AG116" s="2">
        <f t="shared" si="66"/>
        <v>608.95311845000003</v>
      </c>
      <c r="AH116" s="3">
        <f t="shared" si="67"/>
        <v>0</v>
      </c>
      <c r="AI116" s="4" t="str">
        <f t="shared" si="73"/>
        <v>A+J=</v>
      </c>
      <c r="AJ116" s="11">
        <f t="shared" si="74"/>
        <v>41288</v>
      </c>
      <c r="AK116" s="11"/>
      <c r="AL116" s="4" t="str">
        <f t="shared" si="75"/>
        <v>segunda-feira</v>
      </c>
      <c r="AM116" s="21">
        <f t="shared" si="86"/>
        <v>105</v>
      </c>
      <c r="AN116" s="22">
        <f t="shared" si="76"/>
        <v>44361</v>
      </c>
      <c r="AO116" s="23">
        <f t="shared" si="77"/>
        <v>165918.29833572992</v>
      </c>
      <c r="AP116" s="26">
        <f t="shared" si="78"/>
        <v>20</v>
      </c>
      <c r="AQ116" s="25">
        <f t="shared" si="79"/>
        <v>607.98048042999994</v>
      </c>
      <c r="AR116" s="23">
        <f t="shared" si="80"/>
        <v>1968.66604854</v>
      </c>
      <c r="AS116" s="31">
        <f t="shared" si="81"/>
        <v>1.1726139999999999E-2</v>
      </c>
      <c r="AT116" s="25">
        <f t="shared" si="82"/>
        <v>2576.64652897</v>
      </c>
      <c r="AU116" s="21">
        <f t="shared" si="83"/>
        <v>105</v>
      </c>
      <c r="AV116" s="22">
        <f t="shared" si="84"/>
        <v>44391</v>
      </c>
      <c r="AW116" s="22">
        <f t="shared" si="85"/>
        <v>44363</v>
      </c>
      <c r="AX116" s="1"/>
      <c r="AY116" s="26">
        <v>107</v>
      </c>
      <c r="AZ116" s="22">
        <v>44424</v>
      </c>
      <c r="BA116" s="30">
        <v>1.154529E-2</v>
      </c>
      <c r="BB116" s="28"/>
    </row>
    <row r="117" spans="1:138" x14ac:dyDescent="0.2">
      <c r="A117" s="158">
        <f t="shared" si="68"/>
        <v>41273</v>
      </c>
      <c r="B117" s="2">
        <f t="shared" si="50"/>
        <v>337224.18856724032</v>
      </c>
      <c r="C117" s="2">
        <f t="shared" si="69"/>
        <v>330545.23079077998</v>
      </c>
      <c r="D117" s="2">
        <f>SUM(Y117:Y$344)</f>
        <v>10824.780126960002</v>
      </c>
      <c r="E117" s="73">
        <f t="shared" si="51"/>
        <v>319720.45066381997</v>
      </c>
      <c r="F117" s="88">
        <f t="shared" si="91"/>
        <v>3552.9</v>
      </c>
      <c r="G117" s="3">
        <f>IF(AND(N117=1,N116&gt;1),VLOOKUP(A116,[1]Plan1!$BK$81:$BM$259,3),G116)</f>
        <v>3574.22</v>
      </c>
      <c r="H117" s="11">
        <f t="shared" si="92"/>
        <v>41197</v>
      </c>
      <c r="I117" s="11">
        <f t="shared" si="93"/>
        <v>41228</v>
      </c>
      <c r="J117" s="12">
        <f t="shared" si="52"/>
        <v>6.0007317965604656E-3</v>
      </c>
      <c r="K117" s="11">
        <f t="shared" si="70"/>
        <v>41288</v>
      </c>
      <c r="L117" s="11">
        <f t="shared" si="53"/>
        <v>41288</v>
      </c>
      <c r="M117" s="1">
        <f t="shared" si="87"/>
        <v>19</v>
      </c>
      <c r="N117" s="1">
        <f t="shared" si="54"/>
        <v>10</v>
      </c>
      <c r="O117" s="2">
        <f t="shared" si="55"/>
        <v>1.0031538</v>
      </c>
      <c r="P117" s="13">
        <f t="shared" si="94"/>
        <v>1.00590023</v>
      </c>
      <c r="Q117" s="13">
        <f t="shared" si="88"/>
        <v>1.0157817820740762</v>
      </c>
      <c r="R117" s="2">
        <f t="shared" si="90"/>
        <v>1.0189853499999999</v>
      </c>
      <c r="S117" s="2">
        <f t="shared" si="71"/>
        <v>1</v>
      </c>
      <c r="T117" s="2">
        <f t="shared" si="56"/>
        <v>330545.23079077998</v>
      </c>
      <c r="U117" s="2">
        <f t="shared" si="57"/>
        <v>0</v>
      </c>
      <c r="V117" s="2">
        <f t="shared" si="58"/>
        <v>6070.0046580103226</v>
      </c>
      <c r="W117" s="2">
        <f t="shared" si="59"/>
        <v>336615.23544879031</v>
      </c>
      <c r="X117" s="17">
        <f t="shared" si="60"/>
        <v>0</v>
      </c>
      <c r="Y117" s="2">
        <f t="shared" si="61"/>
        <v>0</v>
      </c>
      <c r="Z117" s="72">
        <f t="shared" si="62"/>
        <v>0</v>
      </c>
      <c r="AA117" s="2">
        <f t="shared" si="63"/>
        <v>0</v>
      </c>
      <c r="AB117" s="12">
        <f t="shared" si="72"/>
        <v>4.6600000000000003E-2</v>
      </c>
      <c r="AC117" s="17">
        <f t="shared" si="64"/>
        <v>10</v>
      </c>
      <c r="AD117" s="17">
        <v>252</v>
      </c>
      <c r="AE117" s="13">
        <f t="shared" si="89"/>
        <v>1.0018090479999999</v>
      </c>
      <c r="AF117" s="2">
        <f t="shared" si="65"/>
        <v>597.97218867000004</v>
      </c>
      <c r="AG117" s="2">
        <f t="shared" si="66"/>
        <v>608.95311845000003</v>
      </c>
      <c r="AH117" s="3">
        <f t="shared" si="67"/>
        <v>0</v>
      </c>
      <c r="AI117" s="4" t="str">
        <f t="shared" si="73"/>
        <v>A+J=</v>
      </c>
      <c r="AJ117" s="11">
        <f t="shared" si="74"/>
        <v>41288</v>
      </c>
      <c r="AK117" s="11"/>
      <c r="AL117" s="4" t="str">
        <f t="shared" si="75"/>
        <v>quarta-feira</v>
      </c>
      <c r="AM117" s="21">
        <f t="shared" si="86"/>
        <v>106</v>
      </c>
      <c r="AN117" s="22">
        <f t="shared" si="76"/>
        <v>44391</v>
      </c>
      <c r="AO117" s="23">
        <f t="shared" si="77"/>
        <v>164002.70853249994</v>
      </c>
      <c r="AP117" s="26">
        <f t="shared" si="78"/>
        <v>22</v>
      </c>
      <c r="AQ117" s="25">
        <f t="shared" si="79"/>
        <v>661.05583218000004</v>
      </c>
      <c r="AR117" s="23">
        <f t="shared" si="80"/>
        <v>1915.5898032299999</v>
      </c>
      <c r="AS117" s="31">
        <f t="shared" si="81"/>
        <v>1.1545379999999999E-2</v>
      </c>
      <c r="AT117" s="25">
        <f t="shared" si="82"/>
        <v>2576.6456354100001</v>
      </c>
      <c r="AU117" s="21">
        <f t="shared" si="83"/>
        <v>106</v>
      </c>
      <c r="AV117" s="22">
        <f t="shared" si="84"/>
        <v>44424</v>
      </c>
      <c r="AW117" s="22">
        <f t="shared" si="85"/>
        <v>44393</v>
      </c>
      <c r="AX117" s="1"/>
      <c r="AY117" s="26">
        <v>108</v>
      </c>
      <c r="AZ117" s="22">
        <v>44453</v>
      </c>
      <c r="BA117" s="30">
        <v>1.227314E-2</v>
      </c>
      <c r="BB117" s="28"/>
    </row>
    <row r="118" spans="1:138" x14ac:dyDescent="0.2">
      <c r="A118" s="158">
        <f t="shared" si="68"/>
        <v>41274</v>
      </c>
      <c r="B118" s="2">
        <f t="shared" si="50"/>
        <v>337224.18856724032</v>
      </c>
      <c r="C118" s="2">
        <f t="shared" si="69"/>
        <v>330545.23079077998</v>
      </c>
      <c r="D118" s="2">
        <f>SUM(Y118:Y$344)</f>
        <v>10824.780126960002</v>
      </c>
      <c r="E118" s="73">
        <f t="shared" si="51"/>
        <v>319720.45066381997</v>
      </c>
      <c r="F118" s="88">
        <f t="shared" si="91"/>
        <v>3552.9</v>
      </c>
      <c r="G118" s="3">
        <f>IF(AND(N118=1,N117&gt;1),VLOOKUP(A117,[1]Plan1!$BK$81:$BM$259,3),G117)</f>
        <v>3574.22</v>
      </c>
      <c r="H118" s="11">
        <f t="shared" si="92"/>
        <v>41197</v>
      </c>
      <c r="I118" s="11">
        <f t="shared" si="93"/>
        <v>41228</v>
      </c>
      <c r="J118" s="12">
        <f t="shared" si="52"/>
        <v>6.0007317965604656E-3</v>
      </c>
      <c r="K118" s="11">
        <f t="shared" si="70"/>
        <v>41288</v>
      </c>
      <c r="L118" s="11">
        <f t="shared" si="53"/>
        <v>41288</v>
      </c>
      <c r="M118" s="1">
        <f t="shared" si="87"/>
        <v>19</v>
      </c>
      <c r="N118" s="1">
        <f t="shared" si="54"/>
        <v>10</v>
      </c>
      <c r="O118" s="2">
        <f t="shared" si="55"/>
        <v>1.0031538</v>
      </c>
      <c r="P118" s="13">
        <f t="shared" si="94"/>
        <v>1.00590023</v>
      </c>
      <c r="Q118" s="13">
        <f t="shared" si="88"/>
        <v>1.0157817820740762</v>
      </c>
      <c r="R118" s="2">
        <f t="shared" si="90"/>
        <v>1.0189853499999999</v>
      </c>
      <c r="S118" s="2">
        <f t="shared" si="71"/>
        <v>1</v>
      </c>
      <c r="T118" s="2">
        <f t="shared" si="56"/>
        <v>330545.23079077998</v>
      </c>
      <c r="U118" s="2">
        <f t="shared" si="57"/>
        <v>0</v>
      </c>
      <c r="V118" s="2">
        <f t="shared" si="58"/>
        <v>6070.0046580103226</v>
      </c>
      <c r="W118" s="2">
        <f t="shared" si="59"/>
        <v>336615.23544879031</v>
      </c>
      <c r="X118" s="17">
        <f t="shared" si="60"/>
        <v>0</v>
      </c>
      <c r="Y118" s="2">
        <f t="shared" si="61"/>
        <v>0</v>
      </c>
      <c r="Z118" s="72">
        <f t="shared" si="62"/>
        <v>0</v>
      </c>
      <c r="AA118" s="2">
        <f t="shared" si="63"/>
        <v>0</v>
      </c>
      <c r="AB118" s="12">
        <f t="shared" si="72"/>
        <v>4.6600000000000003E-2</v>
      </c>
      <c r="AC118" s="17">
        <f t="shared" si="64"/>
        <v>10</v>
      </c>
      <c r="AD118" s="17">
        <v>252</v>
      </c>
      <c r="AE118" s="13">
        <f t="shared" si="89"/>
        <v>1.0018090479999999</v>
      </c>
      <c r="AF118" s="2">
        <f t="shared" si="65"/>
        <v>597.97218867000004</v>
      </c>
      <c r="AG118" s="2">
        <f t="shared" si="66"/>
        <v>608.95311845000003</v>
      </c>
      <c r="AH118" s="3">
        <f t="shared" si="67"/>
        <v>0</v>
      </c>
      <c r="AI118" s="4" t="str">
        <f t="shared" si="73"/>
        <v>A+J=</v>
      </c>
      <c r="AJ118" s="11">
        <f t="shared" si="74"/>
        <v>41288</v>
      </c>
      <c r="AK118" s="11"/>
      <c r="AL118" s="4" t="str">
        <f t="shared" si="75"/>
        <v>segunda-feira</v>
      </c>
      <c r="AM118" s="21">
        <f t="shared" si="86"/>
        <v>107</v>
      </c>
      <c r="AN118" s="22">
        <f t="shared" si="76"/>
        <v>44424</v>
      </c>
      <c r="AO118" s="23">
        <f t="shared" si="77"/>
        <v>162109.24970170992</v>
      </c>
      <c r="AP118" s="26">
        <f t="shared" si="78"/>
        <v>23</v>
      </c>
      <c r="AQ118" s="25">
        <f t="shared" si="79"/>
        <v>683.18657494000001</v>
      </c>
      <c r="AR118" s="23">
        <f t="shared" si="80"/>
        <v>1893.4588307900001</v>
      </c>
      <c r="AS118" s="31">
        <f t="shared" si="81"/>
        <v>1.154529E-2</v>
      </c>
      <c r="AT118" s="25">
        <f t="shared" si="82"/>
        <v>2576.6454057300002</v>
      </c>
      <c r="AU118" s="21">
        <f t="shared" si="83"/>
        <v>107</v>
      </c>
      <c r="AV118" s="22">
        <f t="shared" si="84"/>
        <v>44453</v>
      </c>
      <c r="AW118" s="22">
        <f t="shared" si="85"/>
        <v>44426</v>
      </c>
      <c r="AX118" s="1"/>
      <c r="AY118" s="26">
        <v>109</v>
      </c>
      <c r="AZ118" s="22">
        <v>44483</v>
      </c>
      <c r="BA118" s="30">
        <v>1.228922E-2</v>
      </c>
      <c r="BB118" s="28"/>
    </row>
    <row r="119" spans="1:138" x14ac:dyDescent="0.2">
      <c r="A119" s="158">
        <f t="shared" si="68"/>
        <v>41275</v>
      </c>
      <c r="B119" s="2">
        <f t="shared" si="50"/>
        <v>337387.95308443735</v>
      </c>
      <c r="C119" s="2">
        <f t="shared" si="69"/>
        <v>330545.23079077998</v>
      </c>
      <c r="D119" s="2">
        <f>SUM(Y119:Y$344)</f>
        <v>10824.780126960002</v>
      </c>
      <c r="E119" s="73">
        <f t="shared" si="51"/>
        <v>319720.45066381997</v>
      </c>
      <c r="F119" s="88">
        <f t="shared" si="91"/>
        <v>3552.9</v>
      </c>
      <c r="G119" s="3">
        <f>IF(AND(N119=1,N118&gt;1),VLOOKUP(A118,[1]Plan1!$BK$81:$BM$259,3),G118)</f>
        <v>3574.22</v>
      </c>
      <c r="H119" s="11">
        <f t="shared" si="92"/>
        <v>41197</v>
      </c>
      <c r="I119" s="11">
        <f t="shared" si="93"/>
        <v>41228</v>
      </c>
      <c r="J119" s="12">
        <f t="shared" si="52"/>
        <v>6.0007317965604656E-3</v>
      </c>
      <c r="K119" s="11">
        <f t="shared" si="70"/>
        <v>41288</v>
      </c>
      <c r="L119" s="11">
        <f t="shared" si="53"/>
        <v>41288</v>
      </c>
      <c r="M119" s="1">
        <f t="shared" si="87"/>
        <v>19</v>
      </c>
      <c r="N119" s="1">
        <f t="shared" si="54"/>
        <v>11</v>
      </c>
      <c r="O119" s="2">
        <f t="shared" si="55"/>
        <v>1.0034697299999999</v>
      </c>
      <c r="P119" s="13">
        <f t="shared" si="94"/>
        <v>1.00590023</v>
      </c>
      <c r="Q119" s="13">
        <f t="shared" si="88"/>
        <v>1.0157817820740762</v>
      </c>
      <c r="R119" s="2">
        <f t="shared" si="90"/>
        <v>1.01930627</v>
      </c>
      <c r="S119" s="2">
        <f t="shared" si="71"/>
        <v>1</v>
      </c>
      <c r="T119" s="2">
        <f t="shared" si="56"/>
        <v>330545.23079077998</v>
      </c>
      <c r="U119" s="2">
        <f t="shared" si="57"/>
        <v>0</v>
      </c>
      <c r="V119" s="2">
        <f t="shared" si="58"/>
        <v>6172.6093450373746</v>
      </c>
      <c r="W119" s="2">
        <f t="shared" si="59"/>
        <v>336717.84013581736</v>
      </c>
      <c r="X119" s="17">
        <f t="shared" si="60"/>
        <v>0</v>
      </c>
      <c r="Y119" s="2">
        <f t="shared" si="61"/>
        <v>0</v>
      </c>
      <c r="Z119" s="72">
        <f t="shared" si="62"/>
        <v>0</v>
      </c>
      <c r="AA119" s="2">
        <f t="shared" si="63"/>
        <v>0</v>
      </c>
      <c r="AB119" s="12">
        <f t="shared" si="72"/>
        <v>4.6600000000000003E-2</v>
      </c>
      <c r="AC119" s="17">
        <f t="shared" si="64"/>
        <v>11</v>
      </c>
      <c r="AD119" s="17">
        <v>252</v>
      </c>
      <c r="AE119" s="13">
        <f t="shared" si="89"/>
        <v>1.001990132</v>
      </c>
      <c r="AF119" s="2">
        <f t="shared" si="65"/>
        <v>657.82864124000002</v>
      </c>
      <c r="AG119" s="2">
        <f t="shared" si="66"/>
        <v>670.11294862</v>
      </c>
      <c r="AH119" s="3">
        <f t="shared" si="67"/>
        <v>0</v>
      </c>
      <c r="AI119" s="4" t="str">
        <f t="shared" si="73"/>
        <v>A+J=</v>
      </c>
      <c r="AJ119" s="11">
        <f t="shared" si="74"/>
        <v>41288</v>
      </c>
      <c r="AK119" s="11"/>
      <c r="AL119" s="4" t="str">
        <f t="shared" si="75"/>
        <v>terça-feira</v>
      </c>
      <c r="AM119" s="21">
        <f t="shared" si="86"/>
        <v>108</v>
      </c>
      <c r="AN119" s="22">
        <f t="shared" si="76"/>
        <v>44453</v>
      </c>
      <c r="AO119" s="23">
        <f t="shared" si="77"/>
        <v>160119.66018482993</v>
      </c>
      <c r="AP119" s="26">
        <f t="shared" si="78"/>
        <v>20</v>
      </c>
      <c r="AQ119" s="25">
        <f t="shared" si="79"/>
        <v>587.05724937000002</v>
      </c>
      <c r="AR119" s="23">
        <f t="shared" si="80"/>
        <v>1989.58951688</v>
      </c>
      <c r="AS119" s="31">
        <f t="shared" si="81"/>
        <v>1.227314E-2</v>
      </c>
      <c r="AT119" s="25">
        <f t="shared" si="82"/>
        <v>2576.6467662499999</v>
      </c>
      <c r="AU119" s="21">
        <f t="shared" si="83"/>
        <v>108</v>
      </c>
      <c r="AV119" s="22">
        <f t="shared" si="84"/>
        <v>44483</v>
      </c>
      <c r="AW119" s="22">
        <f t="shared" si="85"/>
        <v>44455</v>
      </c>
      <c r="AX119" s="1"/>
      <c r="AY119" s="26">
        <v>110</v>
      </c>
      <c r="AZ119" s="22">
        <v>44516</v>
      </c>
      <c r="BA119" s="30">
        <v>1.2489439999999999E-2</v>
      </c>
      <c r="BB119" s="1"/>
    </row>
    <row r="120" spans="1:138" x14ac:dyDescent="0.2">
      <c r="A120" s="158">
        <f t="shared" si="68"/>
        <v>41276</v>
      </c>
      <c r="B120" s="2">
        <f t="shared" si="50"/>
        <v>337387.95308443735</v>
      </c>
      <c r="C120" s="2">
        <f t="shared" si="69"/>
        <v>330545.23079077998</v>
      </c>
      <c r="D120" s="2">
        <f>SUM(Y120:Y$344)</f>
        <v>10824.780126960002</v>
      </c>
      <c r="E120" s="73">
        <f t="shared" si="51"/>
        <v>319720.45066381997</v>
      </c>
      <c r="F120" s="88">
        <f t="shared" si="91"/>
        <v>3552.9</v>
      </c>
      <c r="G120" s="3">
        <f>IF(AND(N120=1,N119&gt;1),VLOOKUP(A119,[1]Plan1!$BK$81:$BM$259,3),G119)</f>
        <v>3574.22</v>
      </c>
      <c r="H120" s="11">
        <f t="shared" si="92"/>
        <v>41197</v>
      </c>
      <c r="I120" s="11">
        <f t="shared" si="93"/>
        <v>41228</v>
      </c>
      <c r="J120" s="12">
        <f t="shared" si="52"/>
        <v>6.0007317965604656E-3</v>
      </c>
      <c r="K120" s="11">
        <f t="shared" si="70"/>
        <v>41288</v>
      </c>
      <c r="L120" s="11">
        <f t="shared" si="53"/>
        <v>41288</v>
      </c>
      <c r="M120" s="1">
        <f t="shared" si="87"/>
        <v>19</v>
      </c>
      <c r="N120" s="1">
        <f t="shared" si="54"/>
        <v>11</v>
      </c>
      <c r="O120" s="2">
        <f t="shared" si="55"/>
        <v>1.0034697299999999</v>
      </c>
      <c r="P120" s="13">
        <f t="shared" si="94"/>
        <v>1.00590023</v>
      </c>
      <c r="Q120" s="13">
        <f t="shared" si="88"/>
        <v>1.0157817820740762</v>
      </c>
      <c r="R120" s="2">
        <f t="shared" si="90"/>
        <v>1.01930627</v>
      </c>
      <c r="S120" s="2">
        <f t="shared" si="71"/>
        <v>1</v>
      </c>
      <c r="T120" s="2">
        <f t="shared" si="56"/>
        <v>330545.23079077998</v>
      </c>
      <c r="U120" s="2">
        <f t="shared" si="57"/>
        <v>0</v>
      </c>
      <c r="V120" s="2">
        <f t="shared" si="58"/>
        <v>6172.6093450373746</v>
      </c>
      <c r="W120" s="2">
        <f t="shared" si="59"/>
        <v>336717.84013581736</v>
      </c>
      <c r="X120" s="17">
        <f t="shared" si="60"/>
        <v>0</v>
      </c>
      <c r="Y120" s="2">
        <f t="shared" si="61"/>
        <v>0</v>
      </c>
      <c r="Z120" s="72">
        <f t="shared" si="62"/>
        <v>0</v>
      </c>
      <c r="AA120" s="2">
        <f t="shared" si="63"/>
        <v>0</v>
      </c>
      <c r="AB120" s="12">
        <f t="shared" si="72"/>
        <v>4.6600000000000003E-2</v>
      </c>
      <c r="AC120" s="17">
        <f t="shared" si="64"/>
        <v>11</v>
      </c>
      <c r="AD120" s="17">
        <v>252</v>
      </c>
      <c r="AE120" s="13">
        <f t="shared" si="89"/>
        <v>1.001990132</v>
      </c>
      <c r="AF120" s="2">
        <f t="shared" si="65"/>
        <v>657.82864124000002</v>
      </c>
      <c r="AG120" s="2">
        <f t="shared" si="66"/>
        <v>670.11294862</v>
      </c>
      <c r="AH120" s="3">
        <f t="shared" si="67"/>
        <v>0</v>
      </c>
      <c r="AI120" s="4" t="str">
        <f t="shared" si="73"/>
        <v>A+J=</v>
      </c>
      <c r="AJ120" s="11">
        <f t="shared" si="74"/>
        <v>41288</v>
      </c>
      <c r="AK120" s="11"/>
      <c r="AL120" s="4" t="str">
        <f t="shared" si="75"/>
        <v>quinta-feira</v>
      </c>
      <c r="AM120" s="21">
        <f t="shared" si="86"/>
        <v>109</v>
      </c>
      <c r="AN120" s="22">
        <f t="shared" si="76"/>
        <v>44483</v>
      </c>
      <c r="AO120" s="23">
        <f t="shared" si="77"/>
        <v>158151.91445449993</v>
      </c>
      <c r="AP120" s="26">
        <f t="shared" si="78"/>
        <v>21</v>
      </c>
      <c r="AQ120" s="25">
        <f t="shared" si="79"/>
        <v>608.89984134999997</v>
      </c>
      <c r="AR120" s="23">
        <f t="shared" si="80"/>
        <v>1967.74573033</v>
      </c>
      <c r="AS120" s="31">
        <f t="shared" si="81"/>
        <v>1.228922E-2</v>
      </c>
      <c r="AT120" s="25">
        <f t="shared" si="82"/>
        <v>2576.6455716800001</v>
      </c>
      <c r="AU120" s="21">
        <f t="shared" si="83"/>
        <v>109</v>
      </c>
      <c r="AV120" s="22">
        <f t="shared" si="84"/>
        <v>44516</v>
      </c>
      <c r="AW120" s="22">
        <f t="shared" si="85"/>
        <v>44487</v>
      </c>
      <c r="AX120" s="1"/>
      <c r="AY120" s="26">
        <v>111</v>
      </c>
      <c r="AZ120" s="22">
        <v>44544</v>
      </c>
      <c r="BA120" s="30">
        <v>1.287691E-2</v>
      </c>
      <c r="BB120" s="1"/>
    </row>
    <row r="121" spans="1:138" x14ac:dyDescent="0.2">
      <c r="A121" s="158">
        <f t="shared" si="68"/>
        <v>41277</v>
      </c>
      <c r="B121" s="2">
        <f t="shared" si="50"/>
        <v>337551.79184683046</v>
      </c>
      <c r="C121" s="2">
        <f t="shared" si="69"/>
        <v>330545.23079077998</v>
      </c>
      <c r="D121" s="2">
        <f>SUM(Y121:Y$344)</f>
        <v>10824.780126960002</v>
      </c>
      <c r="E121" s="73">
        <f t="shared" si="51"/>
        <v>319720.45066381997</v>
      </c>
      <c r="F121" s="88">
        <f t="shared" si="91"/>
        <v>3552.9</v>
      </c>
      <c r="G121" s="3">
        <f>IF(AND(N121=1,N120&gt;1),VLOOKUP(A120,[1]Plan1!$BK$81:$BM$259,3),G120)</f>
        <v>3574.22</v>
      </c>
      <c r="H121" s="11">
        <f t="shared" si="92"/>
        <v>41197</v>
      </c>
      <c r="I121" s="11">
        <f t="shared" si="93"/>
        <v>41228</v>
      </c>
      <c r="J121" s="12">
        <f t="shared" si="52"/>
        <v>6.0007317965604656E-3</v>
      </c>
      <c r="K121" s="11">
        <f t="shared" si="70"/>
        <v>41288</v>
      </c>
      <c r="L121" s="11">
        <f t="shared" si="53"/>
        <v>41288</v>
      </c>
      <c r="M121" s="1">
        <f t="shared" si="87"/>
        <v>19</v>
      </c>
      <c r="N121" s="1">
        <f t="shared" si="54"/>
        <v>12</v>
      </c>
      <c r="O121" s="2">
        <f t="shared" si="55"/>
        <v>1.00378575</v>
      </c>
      <c r="P121" s="13">
        <f t="shared" si="94"/>
        <v>1.00590023</v>
      </c>
      <c r="Q121" s="13">
        <f t="shared" si="88"/>
        <v>1.0157817820740762</v>
      </c>
      <c r="R121" s="2">
        <f t="shared" si="90"/>
        <v>1.01962727</v>
      </c>
      <c r="S121" s="2">
        <f t="shared" si="71"/>
        <v>1</v>
      </c>
      <c r="T121" s="2">
        <f t="shared" si="56"/>
        <v>330545.23079077998</v>
      </c>
      <c r="U121" s="2">
        <f t="shared" si="57"/>
        <v>0</v>
      </c>
      <c r="V121" s="2">
        <f t="shared" si="58"/>
        <v>6275.2396097004657</v>
      </c>
      <c r="W121" s="2">
        <f t="shared" si="59"/>
        <v>336820.47040048044</v>
      </c>
      <c r="X121" s="17">
        <f t="shared" si="60"/>
        <v>0</v>
      </c>
      <c r="Y121" s="2">
        <f t="shared" si="61"/>
        <v>0</v>
      </c>
      <c r="Z121" s="72">
        <f t="shared" si="62"/>
        <v>0</v>
      </c>
      <c r="AA121" s="2">
        <f t="shared" si="63"/>
        <v>0</v>
      </c>
      <c r="AB121" s="12">
        <f t="shared" si="72"/>
        <v>4.6600000000000003E-2</v>
      </c>
      <c r="AC121" s="17">
        <f t="shared" si="64"/>
        <v>12</v>
      </c>
      <c r="AD121" s="17">
        <v>252</v>
      </c>
      <c r="AE121" s="13">
        <f t="shared" si="89"/>
        <v>1.00217125</v>
      </c>
      <c r="AF121" s="2">
        <f t="shared" si="65"/>
        <v>717.69633235000003</v>
      </c>
      <c r="AG121" s="2">
        <f t="shared" si="66"/>
        <v>731.32144634999997</v>
      </c>
      <c r="AH121" s="3">
        <f t="shared" si="67"/>
        <v>0</v>
      </c>
      <c r="AI121" s="4" t="str">
        <f t="shared" si="73"/>
        <v>A+J=</v>
      </c>
      <c r="AJ121" s="11">
        <f t="shared" si="74"/>
        <v>41288</v>
      </c>
      <c r="AK121" s="15"/>
      <c r="AL121" s="4" t="str">
        <f t="shared" si="75"/>
        <v>terça-feira</v>
      </c>
      <c r="AM121" s="21">
        <f t="shared" si="86"/>
        <v>110</v>
      </c>
      <c r="AN121" s="22">
        <f t="shared" si="76"/>
        <v>44516</v>
      </c>
      <c r="AO121" s="23">
        <f t="shared" si="77"/>
        <v>156176.68560803993</v>
      </c>
      <c r="AP121" s="26">
        <f t="shared" si="78"/>
        <v>21</v>
      </c>
      <c r="AQ121" s="25">
        <f t="shared" si="79"/>
        <v>601.41693724000004</v>
      </c>
      <c r="AR121" s="23">
        <f t="shared" si="80"/>
        <v>1975.2288464600001</v>
      </c>
      <c r="AS121" s="31">
        <f t="shared" si="81"/>
        <v>1.2489439999999999E-2</v>
      </c>
      <c r="AT121" s="25">
        <f t="shared" si="82"/>
        <v>2576.6457837000003</v>
      </c>
      <c r="AU121" s="21">
        <f t="shared" si="83"/>
        <v>110</v>
      </c>
      <c r="AV121" s="22">
        <f t="shared" si="84"/>
        <v>44544</v>
      </c>
      <c r="AW121" s="22">
        <f t="shared" si="85"/>
        <v>44518</v>
      </c>
      <c r="AX121" s="10"/>
      <c r="AY121" s="26">
        <v>112</v>
      </c>
      <c r="AZ121" s="22">
        <v>44575</v>
      </c>
      <c r="BA121" s="30">
        <v>1.254779E-2</v>
      </c>
      <c r="BB121" s="10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</row>
    <row r="122" spans="1:138" x14ac:dyDescent="0.2">
      <c r="A122" s="158">
        <f t="shared" si="68"/>
        <v>41278</v>
      </c>
      <c r="B122" s="2">
        <f t="shared" si="50"/>
        <v>337715.71702384757</v>
      </c>
      <c r="C122" s="2">
        <f t="shared" si="69"/>
        <v>330545.23079077998</v>
      </c>
      <c r="D122" s="2">
        <f>SUM(Y122:Y$344)</f>
        <v>10824.780126960002</v>
      </c>
      <c r="E122" s="73">
        <f t="shared" si="51"/>
        <v>319720.45066381997</v>
      </c>
      <c r="F122" s="88">
        <f t="shared" si="91"/>
        <v>3552.9</v>
      </c>
      <c r="G122" s="3">
        <f>IF(AND(N122=1,N121&gt;1),VLOOKUP(A121,[1]Plan1!$BK$81:$BM$259,3),G121)</f>
        <v>3574.22</v>
      </c>
      <c r="H122" s="11">
        <f t="shared" si="92"/>
        <v>41197</v>
      </c>
      <c r="I122" s="11">
        <f t="shared" si="93"/>
        <v>41228</v>
      </c>
      <c r="J122" s="12">
        <f t="shared" si="52"/>
        <v>6.0007317965604656E-3</v>
      </c>
      <c r="K122" s="11">
        <f t="shared" si="70"/>
        <v>41288</v>
      </c>
      <c r="L122" s="11">
        <f t="shared" si="53"/>
        <v>41288</v>
      </c>
      <c r="M122" s="1">
        <f t="shared" si="87"/>
        <v>19</v>
      </c>
      <c r="N122" s="1">
        <f t="shared" si="54"/>
        <v>13</v>
      </c>
      <c r="O122" s="2">
        <f t="shared" si="55"/>
        <v>1.0041018799999999</v>
      </c>
      <c r="P122" s="13">
        <f t="shared" si="94"/>
        <v>1.00590023</v>
      </c>
      <c r="Q122" s="13">
        <f t="shared" si="88"/>
        <v>1.0157817820740762</v>
      </c>
      <c r="R122" s="2">
        <f t="shared" si="90"/>
        <v>1.0199483899999999</v>
      </c>
      <c r="S122" s="2">
        <f t="shared" si="71"/>
        <v>1</v>
      </c>
      <c r="T122" s="2">
        <f t="shared" si="56"/>
        <v>330545.23079077998</v>
      </c>
      <c r="U122" s="2">
        <f t="shared" si="57"/>
        <v>0</v>
      </c>
      <c r="V122" s="2">
        <f t="shared" si="58"/>
        <v>6377.9082408176164</v>
      </c>
      <c r="W122" s="2">
        <f t="shared" si="59"/>
        <v>336923.13903159759</v>
      </c>
      <c r="X122" s="17">
        <f t="shared" si="60"/>
        <v>0</v>
      </c>
      <c r="Y122" s="2">
        <f t="shared" si="61"/>
        <v>0</v>
      </c>
      <c r="Z122" s="72">
        <f t="shared" si="62"/>
        <v>0</v>
      </c>
      <c r="AA122" s="2">
        <f t="shared" si="63"/>
        <v>0</v>
      </c>
      <c r="AB122" s="12">
        <f t="shared" si="72"/>
        <v>4.6600000000000003E-2</v>
      </c>
      <c r="AC122" s="17">
        <f t="shared" si="64"/>
        <v>13</v>
      </c>
      <c r="AD122" s="17">
        <v>252</v>
      </c>
      <c r="AE122" s="13">
        <f t="shared" si="89"/>
        <v>1.0023523999999999</v>
      </c>
      <c r="AF122" s="2">
        <f t="shared" si="65"/>
        <v>777.57460090999996</v>
      </c>
      <c r="AG122" s="2">
        <f t="shared" si="66"/>
        <v>792.57799224999997</v>
      </c>
      <c r="AH122" s="3">
        <f t="shared" si="67"/>
        <v>0</v>
      </c>
      <c r="AI122" s="4" t="str">
        <f t="shared" si="73"/>
        <v>A+J=</v>
      </c>
      <c r="AJ122" s="11">
        <f t="shared" si="74"/>
        <v>41288</v>
      </c>
      <c r="AK122" s="11"/>
      <c r="AL122" s="4" t="str">
        <f t="shared" si="75"/>
        <v>terça-feira</v>
      </c>
      <c r="AM122" s="21">
        <f t="shared" si="86"/>
        <v>111</v>
      </c>
      <c r="AN122" s="22">
        <f t="shared" si="76"/>
        <v>44544</v>
      </c>
      <c r="AO122" s="23">
        <f t="shared" si="77"/>
        <v>154165.61248336994</v>
      </c>
      <c r="AP122" s="26">
        <f t="shared" si="78"/>
        <v>20</v>
      </c>
      <c r="AQ122" s="25">
        <f t="shared" si="79"/>
        <v>565.57325160000005</v>
      </c>
      <c r="AR122" s="23">
        <f t="shared" si="80"/>
        <v>2011.07312467</v>
      </c>
      <c r="AS122" s="31">
        <f t="shared" si="81"/>
        <v>1.287691E-2</v>
      </c>
      <c r="AT122" s="25">
        <f t="shared" si="82"/>
        <v>2576.64637627</v>
      </c>
      <c r="AU122" s="21">
        <f t="shared" si="83"/>
        <v>111</v>
      </c>
      <c r="AV122" s="22">
        <f t="shared" si="84"/>
        <v>44575</v>
      </c>
      <c r="AW122" s="22">
        <f t="shared" si="85"/>
        <v>44546</v>
      </c>
      <c r="AX122" s="1"/>
      <c r="AY122" s="26">
        <v>113</v>
      </c>
      <c r="AZ122" s="22">
        <v>44606</v>
      </c>
      <c r="BA122" s="30">
        <v>1.31231E-2</v>
      </c>
      <c r="BB122" s="1"/>
    </row>
    <row r="123" spans="1:138" x14ac:dyDescent="0.2">
      <c r="A123" s="158">
        <f t="shared" si="68"/>
        <v>41279</v>
      </c>
      <c r="B123" s="2">
        <f t="shared" si="50"/>
        <v>337879.71936730534</v>
      </c>
      <c r="C123" s="2">
        <f t="shared" si="69"/>
        <v>330545.23079077998</v>
      </c>
      <c r="D123" s="2">
        <f>SUM(Y123:Y$344)</f>
        <v>10824.780126960002</v>
      </c>
      <c r="E123" s="73">
        <f t="shared" si="51"/>
        <v>319720.45066381997</v>
      </c>
      <c r="F123" s="88">
        <f t="shared" si="91"/>
        <v>3552.9</v>
      </c>
      <c r="G123" s="3">
        <f>IF(AND(N123=1,N122&gt;1),VLOOKUP(A122,[1]Plan1!$BK$81:$BM$259,3),G122)</f>
        <v>3574.22</v>
      </c>
      <c r="H123" s="11">
        <f t="shared" si="92"/>
        <v>41197</v>
      </c>
      <c r="I123" s="11">
        <f t="shared" si="93"/>
        <v>41228</v>
      </c>
      <c r="J123" s="12">
        <f t="shared" si="52"/>
        <v>6.0007317965604656E-3</v>
      </c>
      <c r="K123" s="11">
        <f t="shared" si="70"/>
        <v>41288</v>
      </c>
      <c r="L123" s="11">
        <f t="shared" si="53"/>
        <v>41288</v>
      </c>
      <c r="M123" s="1">
        <f t="shared" si="87"/>
        <v>19</v>
      </c>
      <c r="N123" s="1">
        <f t="shared" si="54"/>
        <v>14</v>
      </c>
      <c r="O123" s="2">
        <f t="shared" si="55"/>
        <v>1.0044181000000001</v>
      </c>
      <c r="P123" s="13">
        <f t="shared" si="94"/>
        <v>1.00590023</v>
      </c>
      <c r="Q123" s="13">
        <f t="shared" si="88"/>
        <v>1.0157817820740762</v>
      </c>
      <c r="R123" s="2">
        <f t="shared" si="90"/>
        <v>1.0202696</v>
      </c>
      <c r="S123" s="2">
        <f t="shared" si="71"/>
        <v>1</v>
      </c>
      <c r="T123" s="2">
        <f t="shared" si="56"/>
        <v>330545.23079077998</v>
      </c>
      <c r="U123" s="2">
        <f t="shared" si="57"/>
        <v>0</v>
      </c>
      <c r="V123" s="2">
        <f t="shared" si="58"/>
        <v>6480.6056467753651</v>
      </c>
      <c r="W123" s="2">
        <f t="shared" si="59"/>
        <v>337025.83643755532</v>
      </c>
      <c r="X123" s="17">
        <f t="shared" si="60"/>
        <v>0</v>
      </c>
      <c r="Y123" s="2">
        <f t="shared" si="61"/>
        <v>0</v>
      </c>
      <c r="Z123" s="72">
        <f t="shared" si="62"/>
        <v>0</v>
      </c>
      <c r="AA123" s="2">
        <f t="shared" si="63"/>
        <v>0</v>
      </c>
      <c r="AB123" s="12">
        <f t="shared" si="72"/>
        <v>4.6600000000000003E-2</v>
      </c>
      <c r="AC123" s="17">
        <f t="shared" si="64"/>
        <v>14</v>
      </c>
      <c r="AD123" s="17">
        <v>252</v>
      </c>
      <c r="AE123" s="13">
        <f t="shared" si="89"/>
        <v>1.002533583</v>
      </c>
      <c r="AF123" s="2">
        <f t="shared" si="65"/>
        <v>837.46377745999996</v>
      </c>
      <c r="AG123" s="2">
        <f t="shared" si="66"/>
        <v>853.88292975000002</v>
      </c>
      <c r="AH123" s="3">
        <f t="shared" si="67"/>
        <v>0</v>
      </c>
      <c r="AI123" s="4" t="str">
        <f t="shared" si="73"/>
        <v>A+J=</v>
      </c>
      <c r="AJ123" s="11">
        <f t="shared" si="74"/>
        <v>41288</v>
      </c>
      <c r="AK123" s="11"/>
      <c r="AL123" s="4" t="str">
        <f t="shared" si="75"/>
        <v>sexta-feira</v>
      </c>
      <c r="AM123" s="21">
        <f t="shared" si="86"/>
        <v>112</v>
      </c>
      <c r="AN123" s="22">
        <f t="shared" si="76"/>
        <v>44575</v>
      </c>
      <c r="AO123" s="23">
        <f t="shared" si="77"/>
        <v>152231.17475270995</v>
      </c>
      <c r="AP123" s="26">
        <f t="shared" si="78"/>
        <v>23</v>
      </c>
      <c r="AQ123" s="25">
        <f t="shared" si="79"/>
        <v>642.20815441000002</v>
      </c>
      <c r="AR123" s="23">
        <f t="shared" si="80"/>
        <v>1934.4377306599999</v>
      </c>
      <c r="AS123" s="31">
        <f t="shared" si="81"/>
        <v>1.254779E-2</v>
      </c>
      <c r="AT123" s="25">
        <f t="shared" si="82"/>
        <v>2576.6458850700001</v>
      </c>
      <c r="AU123" s="21">
        <f t="shared" si="83"/>
        <v>112</v>
      </c>
      <c r="AV123" s="22">
        <f t="shared" si="84"/>
        <v>44606</v>
      </c>
      <c r="AW123" s="22">
        <f t="shared" si="85"/>
        <v>44579</v>
      </c>
      <c r="AX123" s="1"/>
      <c r="AY123" s="26">
        <v>114</v>
      </c>
      <c r="AZ123" s="22">
        <v>44634</v>
      </c>
      <c r="BA123" s="30">
        <v>1.389231E-2</v>
      </c>
      <c r="BB123" s="1"/>
    </row>
    <row r="124" spans="1:138" x14ac:dyDescent="0.2">
      <c r="A124" s="158">
        <f t="shared" si="68"/>
        <v>41280</v>
      </c>
      <c r="B124" s="2">
        <f t="shared" si="50"/>
        <v>337879.71936730534</v>
      </c>
      <c r="C124" s="2">
        <f t="shared" si="69"/>
        <v>330545.23079077998</v>
      </c>
      <c r="D124" s="2">
        <f>SUM(Y124:Y$344)</f>
        <v>10824.780126960002</v>
      </c>
      <c r="E124" s="73">
        <f t="shared" si="51"/>
        <v>319720.45066381997</v>
      </c>
      <c r="F124" s="88">
        <f t="shared" si="91"/>
        <v>3552.9</v>
      </c>
      <c r="G124" s="3">
        <f>IF(AND(N124=1,N123&gt;1),VLOOKUP(A123,[1]Plan1!$BK$81:$BM$259,3),G123)</f>
        <v>3574.22</v>
      </c>
      <c r="H124" s="11">
        <f t="shared" si="92"/>
        <v>41197</v>
      </c>
      <c r="I124" s="11">
        <f t="shared" si="93"/>
        <v>41228</v>
      </c>
      <c r="J124" s="12">
        <f t="shared" si="52"/>
        <v>6.0007317965604656E-3</v>
      </c>
      <c r="K124" s="11">
        <f t="shared" si="70"/>
        <v>41288</v>
      </c>
      <c r="L124" s="11">
        <f t="shared" si="53"/>
        <v>41288</v>
      </c>
      <c r="M124" s="1">
        <f t="shared" si="87"/>
        <v>19</v>
      </c>
      <c r="N124" s="1">
        <f t="shared" si="54"/>
        <v>14</v>
      </c>
      <c r="O124" s="2">
        <f t="shared" si="55"/>
        <v>1.0044181000000001</v>
      </c>
      <c r="P124" s="13">
        <f t="shared" si="94"/>
        <v>1.00590023</v>
      </c>
      <c r="Q124" s="13">
        <f t="shared" si="88"/>
        <v>1.0157817820740762</v>
      </c>
      <c r="R124" s="2">
        <f t="shared" si="90"/>
        <v>1.0202696</v>
      </c>
      <c r="S124" s="2">
        <f t="shared" si="71"/>
        <v>1</v>
      </c>
      <c r="T124" s="2">
        <f t="shared" si="56"/>
        <v>330545.23079077998</v>
      </c>
      <c r="U124" s="2">
        <f t="shared" si="57"/>
        <v>0</v>
      </c>
      <c r="V124" s="2">
        <f t="shared" si="58"/>
        <v>6480.6056467753651</v>
      </c>
      <c r="W124" s="2">
        <f t="shared" si="59"/>
        <v>337025.83643755532</v>
      </c>
      <c r="X124" s="17">
        <f t="shared" si="60"/>
        <v>0</v>
      </c>
      <c r="Y124" s="2">
        <f t="shared" si="61"/>
        <v>0</v>
      </c>
      <c r="Z124" s="72">
        <f t="shared" si="62"/>
        <v>0</v>
      </c>
      <c r="AA124" s="2">
        <f t="shared" si="63"/>
        <v>0</v>
      </c>
      <c r="AB124" s="12">
        <f t="shared" si="72"/>
        <v>4.6600000000000003E-2</v>
      </c>
      <c r="AC124" s="17">
        <f t="shared" si="64"/>
        <v>14</v>
      </c>
      <c r="AD124" s="17">
        <v>252</v>
      </c>
      <c r="AE124" s="13">
        <f t="shared" si="89"/>
        <v>1.002533583</v>
      </c>
      <c r="AF124" s="2">
        <f t="shared" si="65"/>
        <v>837.46377745999996</v>
      </c>
      <c r="AG124" s="2">
        <f t="shared" si="66"/>
        <v>853.88292975000002</v>
      </c>
      <c r="AH124" s="3">
        <f t="shared" si="67"/>
        <v>0</v>
      </c>
      <c r="AI124" s="4" t="str">
        <f t="shared" si="73"/>
        <v>A+J=</v>
      </c>
      <c r="AJ124" s="11">
        <f t="shared" si="74"/>
        <v>41288</v>
      </c>
      <c r="AK124" s="11"/>
      <c r="AL124" s="4" t="str">
        <f t="shared" si="75"/>
        <v>segunda-feira</v>
      </c>
      <c r="AM124" s="21">
        <f t="shared" si="86"/>
        <v>113</v>
      </c>
      <c r="AN124" s="22">
        <f t="shared" si="76"/>
        <v>44606</v>
      </c>
      <c r="AO124" s="23">
        <f t="shared" si="77"/>
        <v>150233.42982331995</v>
      </c>
      <c r="AP124" s="26">
        <f t="shared" si="78"/>
        <v>21</v>
      </c>
      <c r="AQ124" s="25">
        <f t="shared" si="79"/>
        <v>578.90166671999998</v>
      </c>
      <c r="AR124" s="23">
        <f t="shared" si="80"/>
        <v>1997.7449293899999</v>
      </c>
      <c r="AS124" s="31">
        <f t="shared" si="81"/>
        <v>1.31231E-2</v>
      </c>
      <c r="AT124" s="25">
        <f t="shared" si="82"/>
        <v>2576.6465961099998</v>
      </c>
      <c r="AU124" s="21">
        <f t="shared" si="83"/>
        <v>113</v>
      </c>
      <c r="AV124" s="22">
        <f t="shared" si="84"/>
        <v>44634</v>
      </c>
      <c r="AW124" s="22">
        <f t="shared" si="85"/>
        <v>44608</v>
      </c>
      <c r="AX124" s="1"/>
      <c r="AY124" s="26">
        <v>115</v>
      </c>
      <c r="AZ124" s="22">
        <v>44665</v>
      </c>
      <c r="BA124" s="30">
        <v>1.322687E-2</v>
      </c>
      <c r="BB124" s="1"/>
    </row>
    <row r="125" spans="1:138" x14ac:dyDescent="0.2">
      <c r="A125" s="158">
        <f t="shared" si="68"/>
        <v>41281</v>
      </c>
      <c r="B125" s="2">
        <f t="shared" si="50"/>
        <v>337879.71936730534</v>
      </c>
      <c r="C125" s="2">
        <f t="shared" si="69"/>
        <v>330545.23079077998</v>
      </c>
      <c r="D125" s="2">
        <f>SUM(Y125:Y$344)</f>
        <v>10824.780126960002</v>
      </c>
      <c r="E125" s="73">
        <f t="shared" si="51"/>
        <v>319720.45066381997</v>
      </c>
      <c r="F125" s="88">
        <f t="shared" si="91"/>
        <v>3552.9</v>
      </c>
      <c r="G125" s="3">
        <f>IF(AND(N125=1,N124&gt;1),VLOOKUP(A124,[1]Plan1!$BK$81:$BM$259,3),G124)</f>
        <v>3574.22</v>
      </c>
      <c r="H125" s="11">
        <f t="shared" si="92"/>
        <v>41197</v>
      </c>
      <c r="I125" s="11">
        <f t="shared" si="93"/>
        <v>41228</v>
      </c>
      <c r="J125" s="12">
        <f t="shared" si="52"/>
        <v>6.0007317965604656E-3</v>
      </c>
      <c r="K125" s="11">
        <f t="shared" si="70"/>
        <v>41288</v>
      </c>
      <c r="L125" s="11">
        <f t="shared" si="53"/>
        <v>41288</v>
      </c>
      <c r="M125" s="1">
        <f t="shared" si="87"/>
        <v>19</v>
      </c>
      <c r="N125" s="1">
        <f t="shared" si="54"/>
        <v>14</v>
      </c>
      <c r="O125" s="2">
        <f t="shared" si="55"/>
        <v>1.0044181000000001</v>
      </c>
      <c r="P125" s="13">
        <f t="shared" si="94"/>
        <v>1.00590023</v>
      </c>
      <c r="Q125" s="13">
        <f t="shared" si="88"/>
        <v>1.0157817820740762</v>
      </c>
      <c r="R125" s="2">
        <f t="shared" si="90"/>
        <v>1.0202696</v>
      </c>
      <c r="S125" s="2">
        <f t="shared" si="71"/>
        <v>1</v>
      </c>
      <c r="T125" s="2">
        <f t="shared" si="56"/>
        <v>330545.23079077998</v>
      </c>
      <c r="U125" s="2">
        <f t="shared" si="57"/>
        <v>0</v>
      </c>
      <c r="V125" s="2">
        <f t="shared" si="58"/>
        <v>6480.6056467753651</v>
      </c>
      <c r="W125" s="2">
        <f t="shared" si="59"/>
        <v>337025.83643755532</v>
      </c>
      <c r="X125" s="17">
        <f t="shared" si="60"/>
        <v>0</v>
      </c>
      <c r="Y125" s="2">
        <f t="shared" si="61"/>
        <v>0</v>
      </c>
      <c r="Z125" s="72">
        <f t="shared" si="62"/>
        <v>0</v>
      </c>
      <c r="AA125" s="2">
        <f t="shared" si="63"/>
        <v>0</v>
      </c>
      <c r="AB125" s="12">
        <f t="shared" si="72"/>
        <v>4.6600000000000003E-2</v>
      </c>
      <c r="AC125" s="17">
        <f t="shared" si="64"/>
        <v>14</v>
      </c>
      <c r="AD125" s="17">
        <v>252</v>
      </c>
      <c r="AE125" s="13">
        <f t="shared" si="89"/>
        <v>1.002533583</v>
      </c>
      <c r="AF125" s="2">
        <f t="shared" si="65"/>
        <v>837.46377745999996</v>
      </c>
      <c r="AG125" s="2">
        <f t="shared" si="66"/>
        <v>853.88292975000002</v>
      </c>
      <c r="AH125" s="3">
        <f t="shared" si="67"/>
        <v>0</v>
      </c>
      <c r="AI125" s="4" t="str">
        <f t="shared" si="73"/>
        <v>A+J=</v>
      </c>
      <c r="AJ125" s="11">
        <f t="shared" si="74"/>
        <v>41288</v>
      </c>
      <c r="AK125" s="11"/>
      <c r="AL125" s="4" t="str">
        <f t="shared" si="75"/>
        <v>segunda-feira</v>
      </c>
      <c r="AM125" s="21">
        <f t="shared" si="86"/>
        <v>114</v>
      </c>
      <c r="AN125" s="22">
        <f t="shared" si="76"/>
        <v>44634</v>
      </c>
      <c r="AO125" s="23">
        <f t="shared" si="77"/>
        <v>148146.34044385995</v>
      </c>
      <c r="AP125" s="26">
        <f t="shared" si="78"/>
        <v>18</v>
      </c>
      <c r="AQ125" s="25">
        <f t="shared" si="79"/>
        <v>489.55696422</v>
      </c>
      <c r="AR125" s="23">
        <f t="shared" si="80"/>
        <v>2087.0893794600001</v>
      </c>
      <c r="AS125" s="31">
        <f t="shared" si="81"/>
        <v>1.389231E-2</v>
      </c>
      <c r="AT125" s="25">
        <f t="shared" si="82"/>
        <v>2576.64634368</v>
      </c>
      <c r="AU125" s="21">
        <f t="shared" si="83"/>
        <v>114</v>
      </c>
      <c r="AV125" s="22">
        <f t="shared" si="84"/>
        <v>44665</v>
      </c>
      <c r="AW125" s="22">
        <f t="shared" si="85"/>
        <v>44636</v>
      </c>
      <c r="AX125" s="1"/>
      <c r="AY125" s="26">
        <v>116</v>
      </c>
      <c r="AZ125" s="22">
        <v>44697</v>
      </c>
      <c r="BA125" s="30">
        <v>1.4004340000000001E-2</v>
      </c>
      <c r="BB125" s="1"/>
    </row>
    <row r="126" spans="1:138" x14ac:dyDescent="0.2">
      <c r="A126" s="158">
        <f t="shared" si="68"/>
        <v>41282</v>
      </c>
      <c r="B126" s="2">
        <f t="shared" si="50"/>
        <v>338043.80497765268</v>
      </c>
      <c r="C126" s="2">
        <f t="shared" si="69"/>
        <v>330545.23079077998</v>
      </c>
      <c r="D126" s="2">
        <f>SUM(Y126:Y$344)</f>
        <v>10824.780126960002</v>
      </c>
      <c r="E126" s="73">
        <f t="shared" si="51"/>
        <v>319720.45066381997</v>
      </c>
      <c r="F126" s="88">
        <f t="shared" si="91"/>
        <v>3552.9</v>
      </c>
      <c r="G126" s="3">
        <f>IF(AND(N126=1,N125&gt;1),VLOOKUP(A125,[1]Plan1!$BK$81:$BM$259,3),G125)</f>
        <v>3574.22</v>
      </c>
      <c r="H126" s="11">
        <f t="shared" si="92"/>
        <v>41197</v>
      </c>
      <c r="I126" s="11">
        <f t="shared" si="93"/>
        <v>41228</v>
      </c>
      <c r="J126" s="12">
        <f t="shared" si="52"/>
        <v>6.0007317965604656E-3</v>
      </c>
      <c r="K126" s="11">
        <f t="shared" si="70"/>
        <v>41288</v>
      </c>
      <c r="L126" s="11">
        <f t="shared" si="53"/>
        <v>41288</v>
      </c>
      <c r="M126" s="1">
        <f t="shared" si="87"/>
        <v>19</v>
      </c>
      <c r="N126" s="1">
        <f t="shared" si="54"/>
        <v>15</v>
      </c>
      <c r="O126" s="2">
        <f t="shared" si="55"/>
        <v>1.0047344300000001</v>
      </c>
      <c r="P126" s="13">
        <f t="shared" si="94"/>
        <v>1.00590023</v>
      </c>
      <c r="Q126" s="13">
        <f t="shared" si="88"/>
        <v>1.0157817820740762</v>
      </c>
      <c r="R126" s="2">
        <f t="shared" si="90"/>
        <v>1.0205909200000001</v>
      </c>
      <c r="S126" s="2">
        <f t="shared" si="71"/>
        <v>1</v>
      </c>
      <c r="T126" s="2">
        <f t="shared" si="56"/>
        <v>330545.23079077998</v>
      </c>
      <c r="U126" s="2">
        <f t="shared" si="57"/>
        <v>0</v>
      </c>
      <c r="V126" s="2">
        <f t="shared" si="58"/>
        <v>6583.3382219826854</v>
      </c>
      <c r="W126" s="2">
        <f t="shared" si="59"/>
        <v>337128.56901276269</v>
      </c>
      <c r="X126" s="17">
        <f t="shared" si="60"/>
        <v>0</v>
      </c>
      <c r="Y126" s="2">
        <f t="shared" si="61"/>
        <v>0</v>
      </c>
      <c r="Z126" s="72">
        <f t="shared" si="62"/>
        <v>0</v>
      </c>
      <c r="AA126" s="2">
        <f t="shared" si="63"/>
        <v>0</v>
      </c>
      <c r="AB126" s="12">
        <f t="shared" si="72"/>
        <v>4.6600000000000003E-2</v>
      </c>
      <c r="AC126" s="17">
        <f t="shared" si="64"/>
        <v>15</v>
      </c>
      <c r="AD126" s="17">
        <v>252</v>
      </c>
      <c r="AE126" s="13">
        <f t="shared" si="89"/>
        <v>1.002714798</v>
      </c>
      <c r="AF126" s="2">
        <f t="shared" si="65"/>
        <v>897.36353145999999</v>
      </c>
      <c r="AG126" s="2">
        <f t="shared" si="66"/>
        <v>915.23596488999999</v>
      </c>
      <c r="AH126" s="3">
        <f t="shared" si="67"/>
        <v>0</v>
      </c>
      <c r="AI126" s="4" t="str">
        <f t="shared" si="73"/>
        <v>A+J=</v>
      </c>
      <c r="AJ126" s="11">
        <f t="shared" si="74"/>
        <v>41288</v>
      </c>
      <c r="AK126" s="11"/>
      <c r="AL126" s="4" t="str">
        <f t="shared" si="75"/>
        <v>quinta-feira</v>
      </c>
      <c r="AM126" s="21">
        <f t="shared" si="86"/>
        <v>115</v>
      </c>
      <c r="AN126" s="22">
        <f t="shared" si="76"/>
        <v>44665</v>
      </c>
      <c r="AO126" s="23">
        <f t="shared" si="77"/>
        <v>146186.82805783994</v>
      </c>
      <c r="AP126" s="26">
        <f t="shared" si="78"/>
        <v>23</v>
      </c>
      <c r="AQ126" s="25">
        <f t="shared" si="79"/>
        <v>617.13365481999995</v>
      </c>
      <c r="AR126" s="23">
        <f t="shared" si="80"/>
        <v>1959.5123860199999</v>
      </c>
      <c r="AS126" s="31">
        <f t="shared" si="81"/>
        <v>1.322687E-2</v>
      </c>
      <c r="AT126" s="25">
        <f t="shared" si="82"/>
        <v>2576.6460408399998</v>
      </c>
      <c r="AU126" s="21">
        <f t="shared" si="83"/>
        <v>115</v>
      </c>
      <c r="AV126" s="22">
        <f t="shared" si="84"/>
        <v>44697</v>
      </c>
      <c r="AW126" s="22">
        <f t="shared" si="85"/>
        <v>44670</v>
      </c>
      <c r="AX126" s="1"/>
      <c r="AY126" s="26">
        <v>117</v>
      </c>
      <c r="AZ126" s="22">
        <v>44726</v>
      </c>
      <c r="BA126" s="30">
        <v>1.4073270000000001E-2</v>
      </c>
      <c r="BB126" s="1"/>
    </row>
    <row r="127" spans="1:138" x14ac:dyDescent="0.2">
      <c r="A127" s="158">
        <f t="shared" si="68"/>
        <v>41283</v>
      </c>
      <c r="B127" s="2">
        <f t="shared" si="50"/>
        <v>338207.97135187499</v>
      </c>
      <c r="C127" s="2">
        <f t="shared" si="69"/>
        <v>330545.23079077998</v>
      </c>
      <c r="D127" s="2">
        <f>SUM(Y127:Y$344)</f>
        <v>10824.780126960002</v>
      </c>
      <c r="E127" s="73">
        <f t="shared" si="51"/>
        <v>319720.45066381997</v>
      </c>
      <c r="F127" s="88">
        <f t="shared" si="91"/>
        <v>3552.9</v>
      </c>
      <c r="G127" s="3">
        <f>IF(AND(N127=1,N126&gt;1),VLOOKUP(A126,[1]Plan1!$BK$81:$BM$259,3),G126)</f>
        <v>3574.22</v>
      </c>
      <c r="H127" s="11">
        <f t="shared" si="92"/>
        <v>41197</v>
      </c>
      <c r="I127" s="11">
        <f t="shared" si="93"/>
        <v>41228</v>
      </c>
      <c r="J127" s="12">
        <f t="shared" si="52"/>
        <v>6.0007317965604656E-3</v>
      </c>
      <c r="K127" s="11">
        <f t="shared" si="70"/>
        <v>41288</v>
      </c>
      <c r="L127" s="11">
        <f t="shared" si="53"/>
        <v>41288</v>
      </c>
      <c r="M127" s="1">
        <f t="shared" si="87"/>
        <v>19</v>
      </c>
      <c r="N127" s="1">
        <f t="shared" si="54"/>
        <v>16</v>
      </c>
      <c r="O127" s="2">
        <f t="shared" si="55"/>
        <v>1.0050508499999999</v>
      </c>
      <c r="P127" s="13">
        <f t="shared" si="94"/>
        <v>1.00590023</v>
      </c>
      <c r="Q127" s="13">
        <f t="shared" si="88"/>
        <v>1.0157817820740762</v>
      </c>
      <c r="R127" s="2">
        <f t="shared" si="90"/>
        <v>1.02091234</v>
      </c>
      <c r="S127" s="2">
        <f t="shared" si="71"/>
        <v>1</v>
      </c>
      <c r="T127" s="2">
        <f t="shared" si="56"/>
        <v>330545.23079077998</v>
      </c>
      <c r="U127" s="2">
        <f t="shared" si="57"/>
        <v>0</v>
      </c>
      <c r="V127" s="2">
        <f t="shared" si="58"/>
        <v>6686.1027692350208</v>
      </c>
      <c r="W127" s="2">
        <f t="shared" si="59"/>
        <v>337231.33356001502</v>
      </c>
      <c r="X127" s="17">
        <f t="shared" si="60"/>
        <v>0</v>
      </c>
      <c r="Y127" s="2">
        <f t="shared" si="61"/>
        <v>0</v>
      </c>
      <c r="Z127" s="72">
        <f t="shared" si="62"/>
        <v>0</v>
      </c>
      <c r="AA127" s="2">
        <f t="shared" si="63"/>
        <v>0</v>
      </c>
      <c r="AB127" s="12">
        <f t="shared" si="72"/>
        <v>4.6600000000000003E-2</v>
      </c>
      <c r="AC127" s="17">
        <f t="shared" si="64"/>
        <v>16</v>
      </c>
      <c r="AD127" s="17">
        <v>252</v>
      </c>
      <c r="AE127" s="13">
        <f t="shared" si="89"/>
        <v>1.0028960469999999</v>
      </c>
      <c r="AF127" s="2">
        <f t="shared" si="65"/>
        <v>957.27452399000003</v>
      </c>
      <c r="AG127" s="2">
        <f t="shared" si="66"/>
        <v>976.63779185999999</v>
      </c>
      <c r="AH127" s="3">
        <f t="shared" si="67"/>
        <v>0</v>
      </c>
      <c r="AI127" s="4" t="str">
        <f t="shared" si="73"/>
        <v>A+J=</v>
      </c>
      <c r="AJ127" s="11">
        <f t="shared" si="74"/>
        <v>41288</v>
      </c>
      <c r="AK127" s="11"/>
      <c r="AL127" s="4" t="str">
        <f t="shared" si="75"/>
        <v>segunda-feira</v>
      </c>
      <c r="AM127" s="21">
        <f t="shared" si="86"/>
        <v>116</v>
      </c>
      <c r="AN127" s="22">
        <f t="shared" si="76"/>
        <v>44697</v>
      </c>
      <c r="AO127" s="23">
        <f t="shared" si="77"/>
        <v>144139.57801419994</v>
      </c>
      <c r="AP127" s="26">
        <f t="shared" si="78"/>
        <v>20</v>
      </c>
      <c r="AQ127" s="25">
        <f t="shared" si="79"/>
        <v>529.39630115</v>
      </c>
      <c r="AR127" s="23">
        <f t="shared" si="80"/>
        <v>2047.2500436400001</v>
      </c>
      <c r="AS127" s="31">
        <f t="shared" si="81"/>
        <v>1.4004340000000001E-2</v>
      </c>
      <c r="AT127" s="25">
        <f t="shared" si="82"/>
        <v>2576.6463447900001</v>
      </c>
      <c r="AU127" s="21">
        <f t="shared" si="83"/>
        <v>116</v>
      </c>
      <c r="AV127" s="22">
        <f t="shared" si="84"/>
        <v>44726</v>
      </c>
      <c r="AW127" s="22">
        <f t="shared" si="85"/>
        <v>44699</v>
      </c>
      <c r="AX127" s="1"/>
      <c r="AY127" s="26">
        <v>118</v>
      </c>
      <c r="AZ127" s="22">
        <v>44756</v>
      </c>
      <c r="BA127" s="30">
        <v>1.432844E-2</v>
      </c>
      <c r="BB127" s="1"/>
    </row>
    <row r="128" spans="1:138" x14ac:dyDescent="0.2">
      <c r="A128" s="158">
        <f t="shared" si="68"/>
        <v>41284</v>
      </c>
      <c r="B128" s="2">
        <f t="shared" si="50"/>
        <v>338372.21784315241</v>
      </c>
      <c r="C128" s="2">
        <f t="shared" si="69"/>
        <v>330545.23079077998</v>
      </c>
      <c r="D128" s="2">
        <f>SUM(Y128:Y$344)</f>
        <v>10824.780126960002</v>
      </c>
      <c r="E128" s="73">
        <f t="shared" si="51"/>
        <v>319720.45066381997</v>
      </c>
      <c r="F128" s="88">
        <f t="shared" si="91"/>
        <v>3552.9</v>
      </c>
      <c r="G128" s="3">
        <f>IF(AND(N128=1,N127&gt;1),VLOOKUP(A127,[1]Plan1!$BK$81:$BM$259,3),G127)</f>
        <v>3574.22</v>
      </c>
      <c r="H128" s="11">
        <f t="shared" si="92"/>
        <v>41197</v>
      </c>
      <c r="I128" s="11">
        <f t="shared" si="93"/>
        <v>41228</v>
      </c>
      <c r="J128" s="12">
        <f t="shared" si="52"/>
        <v>6.0007317965604656E-3</v>
      </c>
      <c r="K128" s="11">
        <f t="shared" si="70"/>
        <v>41288</v>
      </c>
      <c r="L128" s="11">
        <f t="shared" si="53"/>
        <v>41288</v>
      </c>
      <c r="M128" s="1">
        <f t="shared" si="87"/>
        <v>19</v>
      </c>
      <c r="N128" s="1">
        <f t="shared" si="54"/>
        <v>17</v>
      </c>
      <c r="O128" s="2">
        <f t="shared" si="55"/>
        <v>1.00536738</v>
      </c>
      <c r="P128" s="13">
        <f t="shared" si="94"/>
        <v>1.00590023</v>
      </c>
      <c r="Q128" s="13">
        <f t="shared" si="88"/>
        <v>1.0157817820740762</v>
      </c>
      <c r="R128" s="2">
        <f t="shared" si="90"/>
        <v>1.0212338599999999</v>
      </c>
      <c r="S128" s="2">
        <f t="shared" si="71"/>
        <v>1</v>
      </c>
      <c r="T128" s="2">
        <f t="shared" si="56"/>
        <v>330545.23079077998</v>
      </c>
      <c r="U128" s="2">
        <f t="shared" si="57"/>
        <v>0</v>
      </c>
      <c r="V128" s="2">
        <f t="shared" si="58"/>
        <v>6788.8992885324406</v>
      </c>
      <c r="W128" s="2">
        <f t="shared" si="59"/>
        <v>337334.13007931242</v>
      </c>
      <c r="X128" s="17">
        <f t="shared" si="60"/>
        <v>0</v>
      </c>
      <c r="Y128" s="2">
        <f t="shared" si="61"/>
        <v>0</v>
      </c>
      <c r="Z128" s="72">
        <f t="shared" si="62"/>
        <v>0</v>
      </c>
      <c r="AA128" s="2">
        <f t="shared" si="63"/>
        <v>0</v>
      </c>
      <c r="AB128" s="12">
        <f t="shared" si="72"/>
        <v>4.6600000000000003E-2</v>
      </c>
      <c r="AC128" s="17">
        <f t="shared" si="64"/>
        <v>17</v>
      </c>
      <c r="AD128" s="17">
        <v>252</v>
      </c>
      <c r="AE128" s="13">
        <f t="shared" si="89"/>
        <v>1.003077328</v>
      </c>
      <c r="AF128" s="2">
        <f t="shared" si="65"/>
        <v>1017.19609397</v>
      </c>
      <c r="AG128" s="2">
        <f t="shared" si="66"/>
        <v>1038.08776384</v>
      </c>
      <c r="AH128" s="3">
        <f t="shared" si="67"/>
        <v>0</v>
      </c>
      <c r="AI128" s="4" t="str">
        <f t="shared" si="73"/>
        <v>A+J=</v>
      </c>
      <c r="AJ128" s="11">
        <f t="shared" si="74"/>
        <v>41288</v>
      </c>
      <c r="AK128" s="11"/>
      <c r="AL128" s="4" t="str">
        <f t="shared" si="75"/>
        <v>terça-feira</v>
      </c>
      <c r="AM128" s="21">
        <f t="shared" si="86"/>
        <v>117</v>
      </c>
      <c r="AN128" s="22">
        <f t="shared" si="76"/>
        <v>44726</v>
      </c>
      <c r="AO128" s="23">
        <f t="shared" si="77"/>
        <v>142111.06281512993</v>
      </c>
      <c r="AP128" s="26">
        <f t="shared" si="78"/>
        <v>21</v>
      </c>
      <c r="AQ128" s="25">
        <f t="shared" si="79"/>
        <v>548.13110447999998</v>
      </c>
      <c r="AR128" s="23">
        <f t="shared" si="80"/>
        <v>2028.5151990700001</v>
      </c>
      <c r="AS128" s="31">
        <f t="shared" si="81"/>
        <v>1.4073270000000001E-2</v>
      </c>
      <c r="AT128" s="25">
        <f t="shared" si="82"/>
        <v>2576.6463035500001</v>
      </c>
      <c r="AU128" s="21">
        <f t="shared" si="83"/>
        <v>117</v>
      </c>
      <c r="AV128" s="22">
        <f t="shared" si="84"/>
        <v>44756</v>
      </c>
      <c r="AW128" s="22">
        <f t="shared" si="85"/>
        <v>44729</v>
      </c>
      <c r="AX128" s="1"/>
      <c r="AY128" s="26">
        <v>119</v>
      </c>
      <c r="AZ128" s="22">
        <v>44788</v>
      </c>
      <c r="BA128" s="30">
        <v>1.4410559999999999E-2</v>
      </c>
      <c r="BB128" s="1"/>
    </row>
    <row r="129" spans="1:54" x14ac:dyDescent="0.2">
      <c r="A129" s="158">
        <f t="shared" si="68"/>
        <v>41285</v>
      </c>
      <c r="B129" s="2">
        <f t="shared" si="50"/>
        <v>338536.54481620493</v>
      </c>
      <c r="C129" s="2">
        <f t="shared" si="69"/>
        <v>330545.23079077998</v>
      </c>
      <c r="D129" s="2">
        <f>SUM(Y129:Y$344)</f>
        <v>10824.780126960002</v>
      </c>
      <c r="E129" s="73">
        <f t="shared" si="51"/>
        <v>319720.45066381997</v>
      </c>
      <c r="F129" s="88">
        <f t="shared" si="91"/>
        <v>3552.9</v>
      </c>
      <c r="G129" s="3">
        <f>IF(AND(N129=1,N128&gt;1),VLOOKUP(A128,[1]Plan1!$BK$81:$BM$259,3),G128)</f>
        <v>3574.22</v>
      </c>
      <c r="H129" s="11">
        <f t="shared" si="92"/>
        <v>41197</v>
      </c>
      <c r="I129" s="11">
        <f t="shared" si="93"/>
        <v>41228</v>
      </c>
      <c r="J129" s="12">
        <f t="shared" si="52"/>
        <v>6.0007317965604656E-3</v>
      </c>
      <c r="K129" s="11">
        <f t="shared" si="70"/>
        <v>41288</v>
      </c>
      <c r="L129" s="11">
        <f t="shared" si="53"/>
        <v>41288</v>
      </c>
      <c r="M129" s="1">
        <f t="shared" si="87"/>
        <v>19</v>
      </c>
      <c r="N129" s="1">
        <f t="shared" si="54"/>
        <v>18</v>
      </c>
      <c r="O129" s="2">
        <f t="shared" si="55"/>
        <v>1.005684</v>
      </c>
      <c r="P129" s="13">
        <f t="shared" si="94"/>
        <v>1.00590023</v>
      </c>
      <c r="Q129" s="13">
        <f t="shared" si="88"/>
        <v>1.0157817820740762</v>
      </c>
      <c r="R129" s="2">
        <f t="shared" si="90"/>
        <v>1.02155548</v>
      </c>
      <c r="S129" s="2">
        <f t="shared" si="71"/>
        <v>1</v>
      </c>
      <c r="T129" s="2">
        <f t="shared" si="56"/>
        <v>330545.23079077998</v>
      </c>
      <c r="U129" s="2">
        <f t="shared" si="57"/>
        <v>0</v>
      </c>
      <c r="V129" s="2">
        <f t="shared" si="58"/>
        <v>6891.7277798749456</v>
      </c>
      <c r="W129" s="2">
        <f t="shared" si="59"/>
        <v>337436.95857065491</v>
      </c>
      <c r="X129" s="17">
        <f t="shared" si="60"/>
        <v>0</v>
      </c>
      <c r="Y129" s="2">
        <f t="shared" si="61"/>
        <v>0</v>
      </c>
      <c r="Z129" s="72">
        <f t="shared" si="62"/>
        <v>0</v>
      </c>
      <c r="AA129" s="2">
        <f t="shared" si="63"/>
        <v>0</v>
      </c>
      <c r="AB129" s="12">
        <f t="shared" si="72"/>
        <v>4.6600000000000003E-2</v>
      </c>
      <c r="AC129" s="17">
        <f t="shared" si="64"/>
        <v>18</v>
      </c>
      <c r="AD129" s="17">
        <v>252</v>
      </c>
      <c r="AE129" s="13">
        <f t="shared" si="89"/>
        <v>1.003258642</v>
      </c>
      <c r="AF129" s="2">
        <f t="shared" si="65"/>
        <v>1077.1285719499999</v>
      </c>
      <c r="AG129" s="2">
        <f t="shared" si="66"/>
        <v>1099.5862455500001</v>
      </c>
      <c r="AH129" s="3">
        <f t="shared" si="67"/>
        <v>0</v>
      </c>
      <c r="AI129" s="4" t="str">
        <f t="shared" si="73"/>
        <v>A+J=</v>
      </c>
      <c r="AJ129" s="11">
        <f t="shared" si="74"/>
        <v>41288</v>
      </c>
      <c r="AK129" s="11"/>
      <c r="AL129" s="4" t="str">
        <f t="shared" si="75"/>
        <v>quinta-feira</v>
      </c>
      <c r="AM129" s="21">
        <f t="shared" si="86"/>
        <v>118</v>
      </c>
      <c r="AN129" s="22">
        <f t="shared" si="76"/>
        <v>44756</v>
      </c>
      <c r="AO129" s="23">
        <f t="shared" si="77"/>
        <v>140074.83297824993</v>
      </c>
      <c r="AP129" s="26">
        <f t="shared" si="78"/>
        <v>21</v>
      </c>
      <c r="AQ129" s="25">
        <f t="shared" si="79"/>
        <v>540.41710745</v>
      </c>
      <c r="AR129" s="23">
        <f t="shared" si="80"/>
        <v>2036.22983688</v>
      </c>
      <c r="AS129" s="31">
        <f t="shared" si="81"/>
        <v>1.432844E-2</v>
      </c>
      <c r="AT129" s="25">
        <f t="shared" si="82"/>
        <v>2576.6469443300002</v>
      </c>
      <c r="AU129" s="21">
        <f t="shared" si="83"/>
        <v>118</v>
      </c>
      <c r="AV129" s="22">
        <f t="shared" si="84"/>
        <v>44788</v>
      </c>
      <c r="AW129" s="22">
        <f t="shared" si="85"/>
        <v>44760</v>
      </c>
      <c r="AX129" s="1"/>
      <c r="AY129" s="26">
        <v>120</v>
      </c>
      <c r="AZ129" s="22">
        <v>44818</v>
      </c>
      <c r="BA129" s="30">
        <v>1.4860959999999999E-2</v>
      </c>
      <c r="BB129" s="1"/>
    </row>
    <row r="130" spans="1:54" x14ac:dyDescent="0.2">
      <c r="A130" s="158">
        <f t="shared" si="68"/>
        <v>41286</v>
      </c>
      <c r="B130" s="2">
        <f t="shared" si="50"/>
        <v>338700.95516923704</v>
      </c>
      <c r="C130" s="2">
        <f t="shared" si="69"/>
        <v>330545.23079077998</v>
      </c>
      <c r="D130" s="2">
        <f>SUM(Y130:Y$344)</f>
        <v>10824.780126960002</v>
      </c>
      <c r="E130" s="73">
        <f t="shared" si="51"/>
        <v>319720.45066381997</v>
      </c>
      <c r="F130" s="88">
        <f t="shared" si="91"/>
        <v>3552.9</v>
      </c>
      <c r="G130" s="3">
        <f>IF(AND(N130=1,N129&gt;1),VLOOKUP(A129,[1]Plan1!$BK$81:$BM$259,3),G129)</f>
        <v>3574.22</v>
      </c>
      <c r="H130" s="11">
        <f t="shared" si="92"/>
        <v>41197</v>
      </c>
      <c r="I130" s="11">
        <f t="shared" si="93"/>
        <v>41228</v>
      </c>
      <c r="J130" s="12">
        <f t="shared" si="52"/>
        <v>6.0007317965604656E-3</v>
      </c>
      <c r="K130" s="11">
        <f t="shared" si="70"/>
        <v>41288</v>
      </c>
      <c r="L130" s="11">
        <f t="shared" si="53"/>
        <v>41288</v>
      </c>
      <c r="M130" s="1">
        <f t="shared" si="87"/>
        <v>19</v>
      </c>
      <c r="N130" s="1">
        <f t="shared" si="54"/>
        <v>19</v>
      </c>
      <c r="O130" s="2">
        <f t="shared" si="55"/>
        <v>1.00600073</v>
      </c>
      <c r="P130" s="13">
        <f t="shared" si="94"/>
        <v>1.00590023</v>
      </c>
      <c r="Q130" s="13">
        <f t="shared" si="88"/>
        <v>1.0157817820740762</v>
      </c>
      <c r="R130" s="2">
        <f t="shared" si="90"/>
        <v>1.02187721</v>
      </c>
      <c r="S130" s="2">
        <f t="shared" si="71"/>
        <v>1</v>
      </c>
      <c r="T130" s="2">
        <f t="shared" si="56"/>
        <v>330545.23079077998</v>
      </c>
      <c r="U130" s="2">
        <f t="shared" si="57"/>
        <v>0</v>
      </c>
      <c r="V130" s="2">
        <f t="shared" si="58"/>
        <v>6994.5914404670229</v>
      </c>
      <c r="W130" s="2">
        <f t="shared" si="59"/>
        <v>337539.82223124703</v>
      </c>
      <c r="X130" s="17">
        <f t="shared" si="60"/>
        <v>0</v>
      </c>
      <c r="Y130" s="2">
        <f t="shared" si="61"/>
        <v>0</v>
      </c>
      <c r="Z130" s="72">
        <f t="shared" si="62"/>
        <v>0</v>
      </c>
      <c r="AA130" s="2">
        <f t="shared" si="63"/>
        <v>0</v>
      </c>
      <c r="AB130" s="12">
        <f t="shared" si="72"/>
        <v>4.6600000000000003E-2</v>
      </c>
      <c r="AC130" s="17">
        <f t="shared" si="64"/>
        <v>19</v>
      </c>
      <c r="AD130" s="17">
        <v>252</v>
      </c>
      <c r="AE130" s="13">
        <f t="shared" si="89"/>
        <v>1.003439988</v>
      </c>
      <c r="AF130" s="2">
        <f t="shared" si="65"/>
        <v>1137.07162737</v>
      </c>
      <c r="AG130" s="2">
        <f t="shared" si="66"/>
        <v>1161.1329379900001</v>
      </c>
      <c r="AH130" s="3">
        <f t="shared" si="67"/>
        <v>0</v>
      </c>
      <c r="AI130" s="4" t="str">
        <f t="shared" si="73"/>
        <v>A+J=</v>
      </c>
      <c r="AJ130" s="11">
        <f t="shared" si="74"/>
        <v>41288</v>
      </c>
      <c r="AK130" s="11"/>
      <c r="AL130" s="4" t="str">
        <f t="shared" si="75"/>
        <v>segunda-feira</v>
      </c>
      <c r="AM130" s="21">
        <f t="shared" si="86"/>
        <v>119</v>
      </c>
      <c r="AN130" s="22">
        <f t="shared" si="76"/>
        <v>44788</v>
      </c>
      <c r="AO130" s="23">
        <f t="shared" si="77"/>
        <v>138056.27619312995</v>
      </c>
      <c r="AP130" s="26">
        <f t="shared" si="78"/>
        <v>22</v>
      </c>
      <c r="AQ130" s="25">
        <f t="shared" si="79"/>
        <v>558.08965142</v>
      </c>
      <c r="AR130" s="23">
        <f t="shared" si="80"/>
        <v>2018.5567851200001</v>
      </c>
      <c r="AS130" s="31">
        <f t="shared" si="81"/>
        <v>1.4410559999999999E-2</v>
      </c>
      <c r="AT130" s="25">
        <f t="shared" si="82"/>
        <v>2576.6464365400002</v>
      </c>
      <c r="AU130" s="21">
        <f t="shared" si="83"/>
        <v>119</v>
      </c>
      <c r="AV130" s="22">
        <f t="shared" si="84"/>
        <v>44818</v>
      </c>
      <c r="AW130" s="22">
        <f t="shared" si="85"/>
        <v>44790</v>
      </c>
      <c r="AX130" s="1"/>
      <c r="AY130" s="26">
        <v>121</v>
      </c>
      <c r="AZ130" s="22">
        <v>44848</v>
      </c>
      <c r="BA130" s="30">
        <v>1.514251E-2</v>
      </c>
      <c r="BB130" s="1"/>
    </row>
    <row r="131" spans="1:54" x14ac:dyDescent="0.2">
      <c r="A131" s="158">
        <f t="shared" si="68"/>
        <v>41287</v>
      </c>
      <c r="B131" s="2">
        <f t="shared" si="50"/>
        <v>338700.95516923704</v>
      </c>
      <c r="C131" s="2">
        <f t="shared" si="69"/>
        <v>330545.23079077998</v>
      </c>
      <c r="D131" s="2">
        <f>SUM(Y131:Y$344)</f>
        <v>10824.780126960002</v>
      </c>
      <c r="E131" s="73">
        <f t="shared" si="51"/>
        <v>319720.45066381997</v>
      </c>
      <c r="F131" s="88">
        <f t="shared" si="91"/>
        <v>3552.9</v>
      </c>
      <c r="G131" s="3">
        <f>IF(AND(N131=1,N130&gt;1),VLOOKUP(A130,[1]Plan1!$BK$81:$BM$259,3),G130)</f>
        <v>3574.22</v>
      </c>
      <c r="H131" s="11">
        <f t="shared" si="92"/>
        <v>41197</v>
      </c>
      <c r="I131" s="11">
        <f t="shared" si="93"/>
        <v>41228</v>
      </c>
      <c r="J131" s="12">
        <f t="shared" si="52"/>
        <v>6.0007317965604656E-3</v>
      </c>
      <c r="K131" s="11">
        <f t="shared" si="70"/>
        <v>41288</v>
      </c>
      <c r="L131" s="11">
        <f t="shared" si="53"/>
        <v>41288</v>
      </c>
      <c r="M131" s="1">
        <f t="shared" si="87"/>
        <v>19</v>
      </c>
      <c r="N131" s="1">
        <f t="shared" si="54"/>
        <v>19</v>
      </c>
      <c r="O131" s="2">
        <f t="shared" si="55"/>
        <v>1.00600073</v>
      </c>
      <c r="P131" s="13">
        <f t="shared" si="94"/>
        <v>1.00590023</v>
      </c>
      <c r="Q131" s="13">
        <f t="shared" si="88"/>
        <v>1.0157817820740762</v>
      </c>
      <c r="R131" s="2">
        <f t="shared" si="90"/>
        <v>1.02187721</v>
      </c>
      <c r="S131" s="2">
        <f t="shared" si="71"/>
        <v>1</v>
      </c>
      <c r="T131" s="2">
        <f t="shared" si="56"/>
        <v>330545.23079077998</v>
      </c>
      <c r="U131" s="2">
        <f t="shared" si="57"/>
        <v>0</v>
      </c>
      <c r="V131" s="2">
        <f t="shared" si="58"/>
        <v>6994.5914404670229</v>
      </c>
      <c r="W131" s="2">
        <f t="shared" si="59"/>
        <v>337539.82223124703</v>
      </c>
      <c r="X131" s="17">
        <f t="shared" si="60"/>
        <v>0</v>
      </c>
      <c r="Y131" s="2">
        <f t="shared" si="61"/>
        <v>0</v>
      </c>
      <c r="Z131" s="72">
        <f t="shared" si="62"/>
        <v>0</v>
      </c>
      <c r="AA131" s="2">
        <f t="shared" si="63"/>
        <v>0</v>
      </c>
      <c r="AB131" s="12">
        <f t="shared" si="72"/>
        <v>4.6600000000000003E-2</v>
      </c>
      <c r="AC131" s="17">
        <f t="shared" si="64"/>
        <v>19</v>
      </c>
      <c r="AD131" s="17">
        <v>252</v>
      </c>
      <c r="AE131" s="13">
        <f t="shared" si="89"/>
        <v>1.003439988</v>
      </c>
      <c r="AF131" s="2">
        <f t="shared" si="65"/>
        <v>1137.07162737</v>
      </c>
      <c r="AG131" s="2">
        <f t="shared" si="66"/>
        <v>1161.1329379900001</v>
      </c>
      <c r="AH131" s="3">
        <f t="shared" si="67"/>
        <v>0</v>
      </c>
      <c r="AI131" s="4" t="str">
        <f t="shared" si="73"/>
        <v>A+J=</v>
      </c>
      <c r="AJ131" s="11">
        <f t="shared" si="74"/>
        <v>41288</v>
      </c>
      <c r="AK131" s="11"/>
      <c r="AL131" s="4" t="str">
        <f t="shared" si="75"/>
        <v>quarta-feira</v>
      </c>
      <c r="AM131" s="21">
        <f t="shared" si="86"/>
        <v>120</v>
      </c>
      <c r="AN131" s="22">
        <f t="shared" si="76"/>
        <v>44818</v>
      </c>
      <c r="AO131" s="23">
        <f t="shared" si="77"/>
        <v>136004.62739487994</v>
      </c>
      <c r="AP131" s="26">
        <f t="shared" si="78"/>
        <v>21</v>
      </c>
      <c r="AQ131" s="25">
        <f t="shared" si="79"/>
        <v>524.99764598000002</v>
      </c>
      <c r="AR131" s="23">
        <f t="shared" si="80"/>
        <v>2051.6487982499998</v>
      </c>
      <c r="AS131" s="31">
        <f t="shared" si="81"/>
        <v>1.4860959999999999E-2</v>
      </c>
      <c r="AT131" s="25">
        <f t="shared" si="82"/>
        <v>2576.6464442299998</v>
      </c>
      <c r="AU131" s="21">
        <f t="shared" si="83"/>
        <v>120</v>
      </c>
      <c r="AV131" s="22">
        <f t="shared" si="84"/>
        <v>44848</v>
      </c>
      <c r="AW131" s="22">
        <f t="shared" si="85"/>
        <v>44820</v>
      </c>
      <c r="AX131" s="1"/>
      <c r="AY131" s="26">
        <v>122</v>
      </c>
      <c r="AZ131" s="22">
        <v>44879</v>
      </c>
      <c r="BA131" s="30">
        <v>1.5615209999999999E-2</v>
      </c>
      <c r="BB131" s="1"/>
    </row>
    <row r="132" spans="1:54" x14ac:dyDescent="0.2">
      <c r="A132" s="158">
        <f t="shared" si="68"/>
        <v>41288</v>
      </c>
      <c r="B132" s="2">
        <f t="shared" si="50"/>
        <v>338700.95516923704</v>
      </c>
      <c r="C132" s="2">
        <f t="shared" si="69"/>
        <v>330545.23079077998</v>
      </c>
      <c r="D132" s="2">
        <f>SUM(Y132:Y$344)</f>
        <v>10824.780126960002</v>
      </c>
      <c r="E132" s="73">
        <f t="shared" si="51"/>
        <v>319720.45066381997</v>
      </c>
      <c r="F132" s="88">
        <f t="shared" si="91"/>
        <v>3552.9</v>
      </c>
      <c r="G132" s="3">
        <f>IF(AND(N132=1,N131&gt;1),VLOOKUP(A131,[1]Plan1!$BK$81:$BM$259,3),G131)</f>
        <v>3574.22</v>
      </c>
      <c r="H132" s="11">
        <f t="shared" si="92"/>
        <v>41197</v>
      </c>
      <c r="I132" s="11">
        <f t="shared" si="93"/>
        <v>41228</v>
      </c>
      <c r="J132" s="12">
        <f t="shared" si="52"/>
        <v>6.0007317965604656E-3</v>
      </c>
      <c r="K132" s="11">
        <f t="shared" si="70"/>
        <v>41319</v>
      </c>
      <c r="L132" s="11">
        <f t="shared" si="53"/>
        <v>41288</v>
      </c>
      <c r="M132" s="1">
        <f t="shared" si="87"/>
        <v>19</v>
      </c>
      <c r="N132" s="1">
        <f t="shared" si="54"/>
        <v>19</v>
      </c>
      <c r="O132" s="2">
        <f t="shared" si="55"/>
        <v>1.00600073</v>
      </c>
      <c r="P132" s="13">
        <f t="shared" si="94"/>
        <v>1.00590023</v>
      </c>
      <c r="Q132" s="13">
        <f t="shared" si="88"/>
        <v>1.0157817820740762</v>
      </c>
      <c r="R132" s="2">
        <f t="shared" si="90"/>
        <v>1.02187721</v>
      </c>
      <c r="S132" s="2">
        <f t="shared" si="71"/>
        <v>1</v>
      </c>
      <c r="T132" s="2">
        <f t="shared" si="56"/>
        <v>330545.23079077998</v>
      </c>
      <c r="U132" s="2">
        <f t="shared" si="57"/>
        <v>0</v>
      </c>
      <c r="V132" s="2">
        <f t="shared" si="58"/>
        <v>6994.5914404670229</v>
      </c>
      <c r="W132" s="2">
        <f t="shared" si="59"/>
        <v>337539.82223124703</v>
      </c>
      <c r="X132" s="17">
        <f t="shared" si="60"/>
        <v>4</v>
      </c>
      <c r="Y132" s="2">
        <f t="shared" si="61"/>
        <v>1439.57075642</v>
      </c>
      <c r="Z132" s="72">
        <f t="shared" si="62"/>
        <v>4.3551400000000004E-3</v>
      </c>
      <c r="AA132" s="2">
        <f t="shared" si="63"/>
        <v>1439.57075642</v>
      </c>
      <c r="AB132" s="12">
        <f t="shared" si="72"/>
        <v>4.6600000000000003E-2</v>
      </c>
      <c r="AC132" s="17">
        <f t="shared" si="64"/>
        <v>19</v>
      </c>
      <c r="AD132" s="17">
        <v>252</v>
      </c>
      <c r="AE132" s="13">
        <f t="shared" si="89"/>
        <v>1.003439988</v>
      </c>
      <c r="AF132" s="2">
        <f t="shared" si="65"/>
        <v>1137.07162737</v>
      </c>
      <c r="AG132" s="2">
        <f t="shared" si="66"/>
        <v>1161.1329379900001</v>
      </c>
      <c r="AH132" s="3">
        <f t="shared" si="67"/>
        <v>2576.6423837900002</v>
      </c>
      <c r="AI132" s="4" t="str">
        <f t="shared" si="73"/>
        <v>A+J=</v>
      </c>
      <c r="AJ132" s="11">
        <f t="shared" si="74"/>
        <v>41288</v>
      </c>
      <c r="AK132" s="11"/>
      <c r="AL132" s="4"/>
      <c r="AM132" s="21">
        <f t="shared" si="86"/>
        <v>121</v>
      </c>
      <c r="AN132" s="22">
        <f t="shared" si="76"/>
        <v>44848</v>
      </c>
      <c r="AO132" s="23">
        <f t="shared" si="77"/>
        <v>133945.17596450992</v>
      </c>
      <c r="AP132" s="26">
        <f t="shared" si="78"/>
        <v>21</v>
      </c>
      <c r="AQ132" s="25">
        <f t="shared" si="79"/>
        <v>517.19567696000001</v>
      </c>
      <c r="AR132" s="23">
        <f t="shared" si="80"/>
        <v>2059.4514303699998</v>
      </c>
      <c r="AS132" s="31">
        <f t="shared" si="81"/>
        <v>1.514251E-2</v>
      </c>
      <c r="AT132" s="25">
        <f t="shared" si="82"/>
        <v>2576.6471073299999</v>
      </c>
      <c r="AU132" s="21">
        <f t="shared" si="83"/>
        <v>121</v>
      </c>
      <c r="AV132" s="22">
        <f t="shared" si="84"/>
        <v>44879</v>
      </c>
      <c r="AW132" s="22">
        <f t="shared" si="85"/>
        <v>44852</v>
      </c>
      <c r="AX132" s="1"/>
      <c r="AY132" s="26">
        <v>123</v>
      </c>
      <c r="AZ132" s="22">
        <v>44909</v>
      </c>
      <c r="BA132" s="30">
        <v>1.573894E-2</v>
      </c>
      <c r="BB132" s="1"/>
    </row>
    <row r="133" spans="1:54" x14ac:dyDescent="0.2">
      <c r="A133" s="158">
        <f t="shared" si="68"/>
        <v>41289</v>
      </c>
      <c r="B133" s="2">
        <f t="shared" si="50"/>
        <v>336283.48894437484</v>
      </c>
      <c r="C133" s="2">
        <f t="shared" si="69"/>
        <v>329105.66003436001</v>
      </c>
      <c r="D133" s="2">
        <f>SUM(Y133:Y$344)</f>
        <v>9385.2093705400002</v>
      </c>
      <c r="E133" s="73">
        <f t="shared" si="51"/>
        <v>319720.45066382003</v>
      </c>
      <c r="F133" s="88">
        <f t="shared" si="91"/>
        <v>3574.22</v>
      </c>
      <c r="G133" s="3">
        <f>IF(AND(N133=1,N132&gt;1),VLOOKUP(A132,[1]Plan1!$BK$81:$BM$259,3),G132)</f>
        <v>3602.46</v>
      </c>
      <c r="H133" s="11">
        <f t="shared" si="92"/>
        <v>41228</v>
      </c>
      <c r="I133" s="11">
        <f t="shared" si="93"/>
        <v>41258</v>
      </c>
      <c r="J133" s="12">
        <f t="shared" si="52"/>
        <v>7.9010245592046058E-3</v>
      </c>
      <c r="K133" s="11">
        <f t="shared" si="70"/>
        <v>41319</v>
      </c>
      <c r="L133" s="11">
        <f t="shared" si="53"/>
        <v>41319</v>
      </c>
      <c r="M133" s="1">
        <f t="shared" si="87"/>
        <v>21</v>
      </c>
      <c r="N133" s="1">
        <f t="shared" si="54"/>
        <v>1</v>
      </c>
      <c r="O133" s="2">
        <f t="shared" si="55"/>
        <v>1.0003748299999999</v>
      </c>
      <c r="P133" s="13">
        <f t="shared" si="94"/>
        <v>1.00600073</v>
      </c>
      <c r="Q133" s="13">
        <f t="shared" si="88"/>
        <v>1.0218772142872217</v>
      </c>
      <c r="R133" s="2">
        <f t="shared" si="90"/>
        <v>1.02226024</v>
      </c>
      <c r="S133" s="2">
        <f t="shared" si="71"/>
        <v>1</v>
      </c>
      <c r="T133" s="2">
        <f t="shared" si="56"/>
        <v>329105.66003436001</v>
      </c>
      <c r="U133" s="2">
        <f t="shared" si="57"/>
        <v>0</v>
      </c>
      <c r="V133" s="2">
        <f t="shared" si="58"/>
        <v>7117.0539646848065</v>
      </c>
      <c r="W133" s="2">
        <f t="shared" si="59"/>
        <v>336222.71399904485</v>
      </c>
      <c r="X133" s="17">
        <f t="shared" si="60"/>
        <v>0</v>
      </c>
      <c r="Y133" s="2">
        <f t="shared" si="61"/>
        <v>0</v>
      </c>
      <c r="Z133" s="72">
        <f t="shared" si="62"/>
        <v>0</v>
      </c>
      <c r="AA133" s="2">
        <f t="shared" si="63"/>
        <v>0</v>
      </c>
      <c r="AB133" s="12">
        <f t="shared" si="72"/>
        <v>4.6600000000000003E-2</v>
      </c>
      <c r="AC133" s="17">
        <f t="shared" si="64"/>
        <v>1</v>
      </c>
      <c r="AD133" s="17">
        <v>252</v>
      </c>
      <c r="AE133" s="13">
        <f t="shared" si="89"/>
        <v>1.0001807579999999</v>
      </c>
      <c r="AF133" s="2">
        <f t="shared" si="65"/>
        <v>59.488480889999998</v>
      </c>
      <c r="AG133" s="2">
        <f t="shared" si="66"/>
        <v>60.774945330000001</v>
      </c>
      <c r="AH133" s="3">
        <f t="shared" si="67"/>
        <v>0</v>
      </c>
      <c r="AI133" s="4" t="str">
        <f t="shared" si="73"/>
        <v>A+J=</v>
      </c>
      <c r="AJ133" s="11">
        <f t="shared" si="74"/>
        <v>41319</v>
      </c>
      <c r="AK133" s="11"/>
      <c r="AL133" s="4"/>
      <c r="AM133" s="21">
        <f t="shared" si="86"/>
        <v>122</v>
      </c>
      <c r="AN133" s="22">
        <f t="shared" si="76"/>
        <v>44879</v>
      </c>
      <c r="AO133" s="23">
        <f t="shared" si="77"/>
        <v>131853.59391333992</v>
      </c>
      <c r="AP133" s="26">
        <f t="shared" si="78"/>
        <v>20</v>
      </c>
      <c r="AQ133" s="25">
        <f t="shared" si="79"/>
        <v>485.06477398999999</v>
      </c>
      <c r="AR133" s="23">
        <f t="shared" si="80"/>
        <v>2091.5820511699999</v>
      </c>
      <c r="AS133" s="31">
        <f t="shared" si="81"/>
        <v>1.5615209999999999E-2</v>
      </c>
      <c r="AT133" s="25">
        <f t="shared" si="82"/>
        <v>2576.6468251599999</v>
      </c>
      <c r="AU133" s="21">
        <f t="shared" si="83"/>
        <v>122</v>
      </c>
      <c r="AV133" s="22">
        <f t="shared" si="84"/>
        <v>44909</v>
      </c>
      <c r="AW133" s="22">
        <f t="shared" si="85"/>
        <v>44882</v>
      </c>
      <c r="AX133" s="1"/>
      <c r="AY133" s="26">
        <v>124</v>
      </c>
      <c r="AZ133" s="22">
        <v>44942</v>
      </c>
      <c r="BA133" s="30">
        <v>1.5688509999999999E-2</v>
      </c>
      <c r="BB133" s="1"/>
    </row>
    <row r="134" spans="1:54" x14ac:dyDescent="0.2">
      <c r="A134" s="158">
        <f t="shared" si="68"/>
        <v>41290</v>
      </c>
      <c r="B134" s="2">
        <f t="shared" si="50"/>
        <v>336466.82622618566</v>
      </c>
      <c r="C134" s="2">
        <f t="shared" si="69"/>
        <v>329105.66003436001</v>
      </c>
      <c r="D134" s="2">
        <f>SUM(Y134:Y$344)</f>
        <v>9385.2093705400002</v>
      </c>
      <c r="E134" s="73">
        <f t="shared" si="51"/>
        <v>319720.45066382003</v>
      </c>
      <c r="F134" s="88">
        <f t="shared" si="91"/>
        <v>3574.22</v>
      </c>
      <c r="G134" s="3">
        <f>IF(AND(N134=1,N133&gt;1),VLOOKUP(A133,[1]Plan1!$BK$81:$BM$259,3),G133)</f>
        <v>3602.46</v>
      </c>
      <c r="H134" s="11">
        <f t="shared" si="92"/>
        <v>41228</v>
      </c>
      <c r="I134" s="11">
        <f t="shared" si="93"/>
        <v>41258</v>
      </c>
      <c r="J134" s="12">
        <f t="shared" si="52"/>
        <v>7.9010245592046058E-3</v>
      </c>
      <c r="K134" s="11">
        <f t="shared" si="70"/>
        <v>41319</v>
      </c>
      <c r="L134" s="11">
        <f t="shared" si="53"/>
        <v>41319</v>
      </c>
      <c r="M134" s="1">
        <f t="shared" si="87"/>
        <v>21</v>
      </c>
      <c r="N134" s="1">
        <f t="shared" si="54"/>
        <v>2</v>
      </c>
      <c r="O134" s="2">
        <f t="shared" si="55"/>
        <v>1.0007497999999999</v>
      </c>
      <c r="P134" s="13">
        <f t="shared" si="94"/>
        <v>1.00600073</v>
      </c>
      <c r="Q134" s="13">
        <f t="shared" si="88"/>
        <v>1.0218772142872217</v>
      </c>
      <c r="R134" s="2">
        <f t="shared" si="90"/>
        <v>1.0226434099999999</v>
      </c>
      <c r="S134" s="2">
        <f t="shared" si="71"/>
        <v>1</v>
      </c>
      <c r="T134" s="2">
        <f t="shared" si="56"/>
        <v>329105.66003436001</v>
      </c>
      <c r="U134" s="2">
        <f t="shared" si="57"/>
        <v>0</v>
      </c>
      <c r="V134" s="2">
        <f t="shared" si="58"/>
        <v>7239.561249765623</v>
      </c>
      <c r="W134" s="2">
        <f t="shared" si="59"/>
        <v>336345.22128412564</v>
      </c>
      <c r="X134" s="17">
        <f t="shared" si="60"/>
        <v>0</v>
      </c>
      <c r="Y134" s="2">
        <f t="shared" si="61"/>
        <v>0</v>
      </c>
      <c r="Z134" s="72">
        <f t="shared" si="62"/>
        <v>0</v>
      </c>
      <c r="AA134" s="2">
        <f t="shared" si="63"/>
        <v>0</v>
      </c>
      <c r="AB134" s="12">
        <f t="shared" si="72"/>
        <v>4.6600000000000003E-2</v>
      </c>
      <c r="AC134" s="17">
        <f t="shared" si="64"/>
        <v>2</v>
      </c>
      <c r="AD134" s="17">
        <v>252</v>
      </c>
      <c r="AE134" s="13">
        <f t="shared" si="89"/>
        <v>1.0003615480000001</v>
      </c>
      <c r="AF134" s="2">
        <f t="shared" si="65"/>
        <v>118.98749316999999</v>
      </c>
      <c r="AG134" s="2">
        <f t="shared" si="66"/>
        <v>121.60494206</v>
      </c>
      <c r="AH134" s="3">
        <f t="shared" si="67"/>
        <v>0</v>
      </c>
      <c r="AI134" s="4" t="str">
        <f t="shared" si="73"/>
        <v>A+J=</v>
      </c>
      <c r="AJ134" s="11">
        <f t="shared" si="74"/>
        <v>41319</v>
      </c>
      <c r="AK134" s="11"/>
      <c r="AL134" s="40"/>
      <c r="AM134" s="21">
        <f t="shared" si="86"/>
        <v>123</v>
      </c>
      <c r="AN134" s="22">
        <f t="shared" si="76"/>
        <v>44909</v>
      </c>
      <c r="AO134" s="23">
        <f t="shared" si="77"/>
        <v>129778.35810995993</v>
      </c>
      <c r="AP134" s="26">
        <f t="shared" si="78"/>
        <v>21</v>
      </c>
      <c r="AQ134" s="25">
        <f t="shared" si="79"/>
        <v>501.41020986000001</v>
      </c>
      <c r="AR134" s="23">
        <f t="shared" si="80"/>
        <v>2075.2358033800001</v>
      </c>
      <c r="AS134" s="31">
        <f t="shared" si="81"/>
        <v>1.573894E-2</v>
      </c>
      <c r="AT134" s="25">
        <f t="shared" si="82"/>
        <v>2576.6460132400002</v>
      </c>
      <c r="AU134" s="21">
        <f t="shared" si="83"/>
        <v>123</v>
      </c>
      <c r="AV134" s="22">
        <f t="shared" si="84"/>
        <v>44942</v>
      </c>
      <c r="AW134" s="22">
        <f t="shared" si="85"/>
        <v>44911</v>
      </c>
      <c r="AX134" s="38"/>
      <c r="AY134" s="26">
        <v>125</v>
      </c>
      <c r="AZ134" s="22">
        <v>44971</v>
      </c>
      <c r="BA134" s="30">
        <v>1.6367880000000001E-2</v>
      </c>
      <c r="BB134" s="38"/>
    </row>
    <row r="135" spans="1:54" x14ac:dyDescent="0.2">
      <c r="A135" s="158">
        <f t="shared" si="68"/>
        <v>41291</v>
      </c>
      <c r="B135" s="2">
        <f t="shared" si="50"/>
        <v>336650.2668916941</v>
      </c>
      <c r="C135" s="2">
        <f t="shared" si="69"/>
        <v>329105.66003436001</v>
      </c>
      <c r="D135" s="2">
        <f>SUM(Y135:Y$344)</f>
        <v>9385.2093705400002</v>
      </c>
      <c r="E135" s="73">
        <f t="shared" si="51"/>
        <v>319720.45066382003</v>
      </c>
      <c r="F135" s="88">
        <f t="shared" si="91"/>
        <v>3574.22</v>
      </c>
      <c r="G135" s="3">
        <f>IF(AND(N135=1,N134&gt;1),VLOOKUP(A134,[1]Plan1!$BK$81:$BM$259,3),G134)</f>
        <v>3602.46</v>
      </c>
      <c r="H135" s="11">
        <f t="shared" si="92"/>
        <v>41228</v>
      </c>
      <c r="I135" s="11">
        <f t="shared" si="93"/>
        <v>41258</v>
      </c>
      <c r="J135" s="12">
        <f t="shared" si="52"/>
        <v>7.9010245592046058E-3</v>
      </c>
      <c r="K135" s="11">
        <f t="shared" si="70"/>
        <v>41319</v>
      </c>
      <c r="L135" s="11">
        <f t="shared" si="53"/>
        <v>41319</v>
      </c>
      <c r="M135" s="1">
        <f t="shared" si="87"/>
        <v>21</v>
      </c>
      <c r="N135" s="1">
        <f t="shared" si="54"/>
        <v>3</v>
      </c>
      <c r="O135" s="2">
        <f t="shared" si="55"/>
        <v>1.0011249099999999</v>
      </c>
      <c r="P135" s="13">
        <f t="shared" si="94"/>
        <v>1.00600073</v>
      </c>
      <c r="Q135" s="13">
        <f t="shared" si="88"/>
        <v>1.0218772142872217</v>
      </c>
      <c r="R135" s="2">
        <f t="shared" si="90"/>
        <v>1.02302673</v>
      </c>
      <c r="S135" s="2">
        <f t="shared" si="71"/>
        <v>1</v>
      </c>
      <c r="T135" s="2">
        <f t="shared" si="56"/>
        <v>329105.66003436001</v>
      </c>
      <c r="U135" s="2">
        <f t="shared" si="57"/>
        <v>0</v>
      </c>
      <c r="V135" s="2">
        <f t="shared" si="58"/>
        <v>7362.1164929141032</v>
      </c>
      <c r="W135" s="2">
        <f t="shared" si="59"/>
        <v>336467.77652727411</v>
      </c>
      <c r="X135" s="17">
        <f t="shared" si="60"/>
        <v>0</v>
      </c>
      <c r="Y135" s="2">
        <f t="shared" si="61"/>
        <v>0</v>
      </c>
      <c r="Z135" s="72">
        <f t="shared" si="62"/>
        <v>0</v>
      </c>
      <c r="AA135" s="2">
        <f t="shared" si="63"/>
        <v>0</v>
      </c>
      <c r="AB135" s="12">
        <f t="shared" si="72"/>
        <v>4.6600000000000003E-2</v>
      </c>
      <c r="AC135" s="17">
        <f t="shared" si="64"/>
        <v>3</v>
      </c>
      <c r="AD135" s="17">
        <v>252</v>
      </c>
      <c r="AE135" s="13">
        <f t="shared" si="89"/>
        <v>1.0005423710000001</v>
      </c>
      <c r="AF135" s="2">
        <f t="shared" si="65"/>
        <v>178.49736593</v>
      </c>
      <c r="AG135" s="2">
        <f t="shared" si="66"/>
        <v>182.49036441999999</v>
      </c>
      <c r="AH135" s="3">
        <f t="shared" si="67"/>
        <v>0</v>
      </c>
      <c r="AI135" s="4" t="str">
        <f t="shared" si="73"/>
        <v>A+J=</v>
      </c>
      <c r="AJ135" s="11">
        <f t="shared" si="74"/>
        <v>41319</v>
      </c>
      <c r="AK135" s="11"/>
      <c r="AL135" s="4"/>
      <c r="AM135" s="21">
        <f t="shared" si="86"/>
        <v>124</v>
      </c>
      <c r="AN135" s="22">
        <f t="shared" si="76"/>
        <v>44942</v>
      </c>
      <c r="AO135" s="23">
        <f t="shared" si="77"/>
        <v>127742.32904096993</v>
      </c>
      <c r="AP135" s="26">
        <f t="shared" si="78"/>
        <v>23</v>
      </c>
      <c r="AQ135" s="25">
        <f t="shared" si="79"/>
        <v>540.61809571000003</v>
      </c>
      <c r="AR135" s="23">
        <f t="shared" si="80"/>
        <v>2036.02906899</v>
      </c>
      <c r="AS135" s="31">
        <f t="shared" si="81"/>
        <v>1.5688509999999999E-2</v>
      </c>
      <c r="AT135" s="25">
        <f t="shared" si="82"/>
        <v>2576.6471646999998</v>
      </c>
      <c r="AU135" s="21">
        <f t="shared" si="83"/>
        <v>124</v>
      </c>
      <c r="AV135" s="22">
        <f t="shared" si="84"/>
        <v>44971</v>
      </c>
      <c r="AW135" s="22">
        <f t="shared" si="85"/>
        <v>44944</v>
      </c>
      <c r="AX135" s="1"/>
      <c r="AY135" s="26">
        <v>126</v>
      </c>
      <c r="AZ135" s="22">
        <v>44999</v>
      </c>
      <c r="BA135" s="30">
        <v>1.7247660000000001E-2</v>
      </c>
      <c r="BB135" s="1"/>
    </row>
    <row r="136" spans="1:54" x14ac:dyDescent="0.2">
      <c r="A136" s="158">
        <f t="shared" si="68"/>
        <v>41292</v>
      </c>
      <c r="B136" s="2">
        <f t="shared" si="50"/>
        <v>336833.8077795257</v>
      </c>
      <c r="C136" s="2">
        <f t="shared" si="69"/>
        <v>329105.66003436001</v>
      </c>
      <c r="D136" s="2">
        <f>SUM(Y136:Y$344)</f>
        <v>9385.2093705400002</v>
      </c>
      <c r="E136" s="73">
        <f t="shared" si="51"/>
        <v>319720.45066382003</v>
      </c>
      <c r="F136" s="88">
        <f t="shared" si="91"/>
        <v>3574.22</v>
      </c>
      <c r="G136" s="3">
        <f>IF(AND(N136=1,N135&gt;1),VLOOKUP(A135,[1]Plan1!$BK$81:$BM$259,3),G135)</f>
        <v>3602.46</v>
      </c>
      <c r="H136" s="11">
        <f t="shared" si="92"/>
        <v>41228</v>
      </c>
      <c r="I136" s="11">
        <f t="shared" si="93"/>
        <v>41258</v>
      </c>
      <c r="J136" s="12">
        <f t="shared" si="52"/>
        <v>7.9010245592046058E-3</v>
      </c>
      <c r="K136" s="11">
        <f t="shared" si="70"/>
        <v>41319</v>
      </c>
      <c r="L136" s="11">
        <f t="shared" si="53"/>
        <v>41319</v>
      </c>
      <c r="M136" s="1">
        <f t="shared" si="87"/>
        <v>21</v>
      </c>
      <c r="N136" s="1">
        <f t="shared" si="54"/>
        <v>4</v>
      </c>
      <c r="O136" s="2">
        <f t="shared" si="55"/>
        <v>1.00150016</v>
      </c>
      <c r="P136" s="13">
        <f t="shared" si="94"/>
        <v>1.00600073</v>
      </c>
      <c r="Q136" s="13">
        <f t="shared" si="88"/>
        <v>1.0218772142872217</v>
      </c>
      <c r="R136" s="2">
        <f t="shared" si="90"/>
        <v>1.0234101900000001</v>
      </c>
      <c r="S136" s="2">
        <f t="shared" si="71"/>
        <v>1</v>
      </c>
      <c r="T136" s="2">
        <f t="shared" si="56"/>
        <v>329105.66003436001</v>
      </c>
      <c r="U136" s="2">
        <f t="shared" si="57"/>
        <v>0</v>
      </c>
      <c r="V136" s="2">
        <f t="shared" si="58"/>
        <v>7484.7164969256874</v>
      </c>
      <c r="W136" s="2">
        <f t="shared" si="59"/>
        <v>336590.3765312857</v>
      </c>
      <c r="X136" s="17">
        <f t="shared" si="60"/>
        <v>0</v>
      </c>
      <c r="Y136" s="2">
        <f t="shared" si="61"/>
        <v>0</v>
      </c>
      <c r="Z136" s="72">
        <f t="shared" si="62"/>
        <v>0</v>
      </c>
      <c r="AA136" s="2">
        <f t="shared" si="63"/>
        <v>0</v>
      </c>
      <c r="AB136" s="12">
        <f t="shared" si="72"/>
        <v>4.6600000000000003E-2</v>
      </c>
      <c r="AC136" s="17">
        <f t="shared" si="64"/>
        <v>4</v>
      </c>
      <c r="AD136" s="17">
        <v>252</v>
      </c>
      <c r="AE136" s="13">
        <f t="shared" si="89"/>
        <v>1.0007232269999999</v>
      </c>
      <c r="AF136" s="2">
        <f t="shared" si="65"/>
        <v>238.01809918000001</v>
      </c>
      <c r="AG136" s="2">
        <f t="shared" si="66"/>
        <v>243.43124824</v>
      </c>
      <c r="AH136" s="3">
        <f t="shared" si="67"/>
        <v>0</v>
      </c>
      <c r="AI136" s="4" t="str">
        <f t="shared" si="73"/>
        <v>A+J=</v>
      </c>
      <c r="AJ136" s="11">
        <f t="shared" si="74"/>
        <v>41319</v>
      </c>
      <c r="AK136" s="11"/>
      <c r="AL136" s="4"/>
      <c r="AM136" s="21">
        <f t="shared" si="86"/>
        <v>125</v>
      </c>
      <c r="AN136" s="22">
        <f t="shared" si="76"/>
        <v>44971</v>
      </c>
      <c r="AO136" s="23">
        <f t="shared" si="77"/>
        <v>125651.45792830993</v>
      </c>
      <c r="AP136" s="26">
        <f t="shared" si="78"/>
        <v>21</v>
      </c>
      <c r="AQ136" s="25">
        <f t="shared" si="79"/>
        <v>485.77597402999999</v>
      </c>
      <c r="AR136" s="23">
        <f t="shared" si="80"/>
        <v>2090.8711126600001</v>
      </c>
      <c r="AS136" s="31">
        <f t="shared" si="81"/>
        <v>1.6367880000000001E-2</v>
      </c>
      <c r="AT136" s="25">
        <f t="shared" si="82"/>
        <v>2576.6470866899999</v>
      </c>
      <c r="AU136" s="21">
        <f t="shared" si="83"/>
        <v>125</v>
      </c>
      <c r="AV136" s="22">
        <f t="shared" si="84"/>
        <v>44999</v>
      </c>
      <c r="AW136" s="22">
        <f t="shared" si="85"/>
        <v>44973</v>
      </c>
      <c r="AX136" s="1"/>
      <c r="AY136" s="26">
        <v>127</v>
      </c>
      <c r="AZ136" s="22">
        <v>45030</v>
      </c>
      <c r="BA136" s="30">
        <v>1.688197E-2</v>
      </c>
      <c r="BB136" s="1"/>
    </row>
    <row r="137" spans="1:54" x14ac:dyDescent="0.2">
      <c r="A137" s="158">
        <f t="shared" si="68"/>
        <v>41293</v>
      </c>
      <c r="B137" s="2">
        <f t="shared" si="50"/>
        <v>337017.45178949478</v>
      </c>
      <c r="C137" s="2">
        <f t="shared" si="69"/>
        <v>329105.66003436001</v>
      </c>
      <c r="D137" s="2">
        <f>SUM(Y137:Y$344)</f>
        <v>9385.2093705400002</v>
      </c>
      <c r="E137" s="73">
        <f t="shared" si="51"/>
        <v>319720.45066382003</v>
      </c>
      <c r="F137" s="88">
        <f t="shared" si="91"/>
        <v>3574.22</v>
      </c>
      <c r="G137" s="3">
        <f>IF(AND(N137=1,N136&gt;1),VLOOKUP(A136,[1]Plan1!$BK$81:$BM$259,3),G136)</f>
        <v>3602.46</v>
      </c>
      <c r="H137" s="11">
        <f t="shared" si="92"/>
        <v>41228</v>
      </c>
      <c r="I137" s="11">
        <f t="shared" si="93"/>
        <v>41258</v>
      </c>
      <c r="J137" s="12">
        <f t="shared" si="52"/>
        <v>7.9010245592046058E-3</v>
      </c>
      <c r="K137" s="11">
        <f t="shared" si="70"/>
        <v>41319</v>
      </c>
      <c r="L137" s="11">
        <f t="shared" si="53"/>
        <v>41319</v>
      </c>
      <c r="M137" s="1">
        <f t="shared" si="87"/>
        <v>21</v>
      </c>
      <c r="N137" s="1">
        <f t="shared" si="54"/>
        <v>5</v>
      </c>
      <c r="O137" s="2">
        <f t="shared" si="55"/>
        <v>1.00187556</v>
      </c>
      <c r="P137" s="13">
        <f t="shared" si="94"/>
        <v>1.00600073</v>
      </c>
      <c r="Q137" s="13">
        <f t="shared" si="88"/>
        <v>1.0218772142872217</v>
      </c>
      <c r="R137" s="2">
        <f t="shared" si="90"/>
        <v>1.0237938</v>
      </c>
      <c r="S137" s="2">
        <f t="shared" si="71"/>
        <v>1</v>
      </c>
      <c r="T137" s="2">
        <f t="shared" si="56"/>
        <v>329105.66003436001</v>
      </c>
      <c r="U137" s="2">
        <f t="shared" si="57"/>
        <v>0</v>
      </c>
      <c r="V137" s="2">
        <f t="shared" si="58"/>
        <v>7607.3644590047934</v>
      </c>
      <c r="W137" s="2">
        <f t="shared" si="59"/>
        <v>336713.02449336479</v>
      </c>
      <c r="X137" s="17">
        <f t="shared" si="60"/>
        <v>0</v>
      </c>
      <c r="Y137" s="2">
        <f t="shared" si="61"/>
        <v>0</v>
      </c>
      <c r="Z137" s="72">
        <f t="shared" si="62"/>
        <v>0</v>
      </c>
      <c r="AA137" s="2">
        <f t="shared" si="63"/>
        <v>0</v>
      </c>
      <c r="AB137" s="12">
        <f t="shared" si="72"/>
        <v>4.6600000000000003E-2</v>
      </c>
      <c r="AC137" s="17">
        <f t="shared" si="64"/>
        <v>5</v>
      </c>
      <c r="AD137" s="17">
        <v>252</v>
      </c>
      <c r="AE137" s="13">
        <f t="shared" si="89"/>
        <v>1.000904115</v>
      </c>
      <c r="AF137" s="2">
        <f t="shared" si="65"/>
        <v>297.54936382</v>
      </c>
      <c r="AG137" s="2">
        <f t="shared" si="66"/>
        <v>304.42729613</v>
      </c>
      <c r="AH137" s="3">
        <f t="shared" si="67"/>
        <v>0</v>
      </c>
      <c r="AI137" s="4" t="str">
        <f t="shared" si="73"/>
        <v>A+J=</v>
      </c>
      <c r="AJ137" s="11">
        <f t="shared" si="74"/>
        <v>41319</v>
      </c>
      <c r="AK137" s="11"/>
      <c r="AL137" s="4"/>
      <c r="AM137" s="21">
        <f t="shared" si="86"/>
        <v>126</v>
      </c>
      <c r="AN137" s="22">
        <f t="shared" si="76"/>
        <v>44999</v>
      </c>
      <c r="AO137" s="23">
        <f t="shared" si="77"/>
        <v>123484.26430345993</v>
      </c>
      <c r="AP137" s="26">
        <f t="shared" si="78"/>
        <v>18</v>
      </c>
      <c r="AQ137" s="25">
        <f t="shared" si="79"/>
        <v>409.45311815999997</v>
      </c>
      <c r="AR137" s="23">
        <f t="shared" si="80"/>
        <v>2167.1936248500001</v>
      </c>
      <c r="AS137" s="31">
        <f t="shared" si="81"/>
        <v>1.7247660000000001E-2</v>
      </c>
      <c r="AT137" s="25">
        <f t="shared" si="82"/>
        <v>2576.6467430100001</v>
      </c>
      <c r="AU137" s="21">
        <f t="shared" si="83"/>
        <v>126</v>
      </c>
      <c r="AV137" s="22">
        <f t="shared" si="84"/>
        <v>45030</v>
      </c>
      <c r="AW137" s="22">
        <f t="shared" si="85"/>
        <v>45001</v>
      </c>
      <c r="AX137" s="1"/>
      <c r="AY137" s="26">
        <v>128</v>
      </c>
      <c r="AZ137" s="22">
        <v>45061</v>
      </c>
      <c r="BA137" s="30">
        <v>1.7784520000000002E-2</v>
      </c>
      <c r="BB137" s="1"/>
    </row>
    <row r="138" spans="1:54" x14ac:dyDescent="0.2">
      <c r="A138" s="158">
        <f t="shared" si="68"/>
        <v>41294</v>
      </c>
      <c r="B138" s="2">
        <f t="shared" ref="B138:B201" si="95">(W138+AG138)</f>
        <v>337017.45178949478</v>
      </c>
      <c r="C138" s="2">
        <f t="shared" si="69"/>
        <v>329105.66003436001</v>
      </c>
      <c r="D138" s="2">
        <f>SUM(Y138:Y$344)</f>
        <v>9385.2093705400002</v>
      </c>
      <c r="E138" s="73">
        <f t="shared" ref="E138:E201" si="96">(C138-D138)</f>
        <v>319720.45066382003</v>
      </c>
      <c r="F138" s="88">
        <f t="shared" si="91"/>
        <v>3574.22</v>
      </c>
      <c r="G138" s="3">
        <f>IF(AND(N138=1,N137&gt;1),VLOOKUP(A137,[1]Plan1!$BK$81:$BM$259,3),G137)</f>
        <v>3602.46</v>
      </c>
      <c r="H138" s="11">
        <f t="shared" si="92"/>
        <v>41228</v>
      </c>
      <c r="I138" s="11">
        <f t="shared" si="93"/>
        <v>41258</v>
      </c>
      <c r="J138" s="12">
        <f t="shared" ref="J138:J201" si="97">(G138/F138)-1</f>
        <v>7.9010245592046058E-3</v>
      </c>
      <c r="K138" s="11">
        <f t="shared" si="70"/>
        <v>41319</v>
      </c>
      <c r="L138" s="11">
        <f t="shared" ref="L138:L201" si="98">IF(A138&gt;L137,K138,L137)</f>
        <v>41319</v>
      </c>
      <c r="M138" s="1">
        <f t="shared" si="87"/>
        <v>21</v>
      </c>
      <c r="N138" s="1">
        <f t="shared" ref="N138:N201" si="99">(M138-(NETWORKDAYS(A138,L138,$AN$194:$AN$348)-1))</f>
        <v>5</v>
      </c>
      <c r="O138" s="2">
        <f t="shared" ref="O138:O201" si="100">TRUNC((G138/F138)^TRUNC((N138/M138),9),8)</f>
        <v>1.00187556</v>
      </c>
      <c r="P138" s="13">
        <f t="shared" si="94"/>
        <v>1.00600073</v>
      </c>
      <c r="Q138" s="13">
        <f t="shared" si="88"/>
        <v>1.0218772142872217</v>
      </c>
      <c r="R138" s="2">
        <f t="shared" si="90"/>
        <v>1.0237938</v>
      </c>
      <c r="S138" s="2">
        <f t="shared" si="71"/>
        <v>1</v>
      </c>
      <c r="T138" s="2">
        <f t="shared" ref="T138:T201" si="101">TRUNC(C138*S138,8)</f>
        <v>329105.66003436001</v>
      </c>
      <c r="U138" s="2">
        <f t="shared" ref="U138:U201" si="102">(D138*(S138-1))</f>
        <v>0</v>
      </c>
      <c r="V138" s="2">
        <f t="shared" ref="V138:V201" si="103">(E138*(R138-1))</f>
        <v>7607.3644590047934</v>
      </c>
      <c r="W138" s="2">
        <f t="shared" ref="W138:W201" si="104">(C138+U138+V138)</f>
        <v>336713.02449336479</v>
      </c>
      <c r="X138" s="17">
        <f t="shared" ref="X138:X201" si="105">IF(VLOOKUP(A138,AN$10:AU$190,8)=VLOOKUP(A137,AN$10:AU$190,8),0,VLOOKUP(A138,AN$10:AU$190,8))</f>
        <v>0</v>
      </c>
      <c r="Y138" s="2">
        <f t="shared" ref="Y138:Y201" si="106">IF(X138&gt;0,VLOOKUP(A138,AN$12:AR$190,5),0)</f>
        <v>0</v>
      </c>
      <c r="Z138" s="72">
        <f t="shared" ref="Z138:Z201" si="107">IF(X138&gt;0,VLOOKUP($A138,$AN$10:$AS$190,6),0)</f>
        <v>0</v>
      </c>
      <c r="AA138" s="2">
        <f t="shared" ref="AA138:AA201" si="108">IF(Z138&gt;0,TRUNC(Z138*T138,8),0)</f>
        <v>0</v>
      </c>
      <c r="AB138" s="12">
        <f t="shared" si="72"/>
        <v>4.6600000000000003E-2</v>
      </c>
      <c r="AC138" s="17">
        <f t="shared" ref="AC138:AC201" si="109">N138</f>
        <v>5</v>
      </c>
      <c r="AD138" s="17">
        <v>252</v>
      </c>
      <c r="AE138" s="13">
        <f t="shared" si="89"/>
        <v>1.000904115</v>
      </c>
      <c r="AF138" s="2">
        <f t="shared" ref="AF138:AF201" si="110">TRUNC((T138*(AE138-1)),8)</f>
        <v>297.54936382</v>
      </c>
      <c r="AG138" s="2">
        <f t="shared" ref="AG138:AG201" si="111">TRUNC((W138*(AE138-1)),8)</f>
        <v>304.42729613</v>
      </c>
      <c r="AH138" s="3">
        <f t="shared" ref="AH138:AH201" si="112">IF(AA138&gt;0,AA138+AF138,0)</f>
        <v>0</v>
      </c>
      <c r="AI138" s="4" t="str">
        <f t="shared" si="73"/>
        <v>A+J=</v>
      </c>
      <c r="AJ138" s="11">
        <f t="shared" si="74"/>
        <v>41319</v>
      </c>
      <c r="AK138" s="11"/>
      <c r="AL138" s="4"/>
      <c r="AM138" s="21">
        <f t="shared" si="86"/>
        <v>127</v>
      </c>
      <c r="AN138" s="22">
        <f t="shared" si="76"/>
        <v>45030</v>
      </c>
      <c r="AO138" s="23">
        <f t="shared" si="77"/>
        <v>121399.60665801993</v>
      </c>
      <c r="AP138" s="26">
        <f t="shared" si="78"/>
        <v>22</v>
      </c>
      <c r="AQ138" s="25">
        <f t="shared" si="79"/>
        <v>491.98909293999998</v>
      </c>
      <c r="AR138" s="23">
        <f t="shared" si="80"/>
        <v>2084.6576454400001</v>
      </c>
      <c r="AS138" s="31">
        <f t="shared" si="81"/>
        <v>1.688197E-2</v>
      </c>
      <c r="AT138" s="25">
        <f t="shared" si="82"/>
        <v>2576.64673838</v>
      </c>
      <c r="AU138" s="21">
        <f t="shared" si="83"/>
        <v>127</v>
      </c>
      <c r="AV138" s="22">
        <f t="shared" si="84"/>
        <v>45061</v>
      </c>
      <c r="AW138" s="22">
        <f t="shared" si="85"/>
        <v>45034</v>
      </c>
      <c r="AX138" s="1"/>
      <c r="AY138" s="26">
        <v>129</v>
      </c>
      <c r="AZ138" s="22">
        <v>45091</v>
      </c>
      <c r="BA138" s="30">
        <v>1.780603E-2</v>
      </c>
      <c r="BB138" s="1"/>
    </row>
    <row r="139" spans="1:54" x14ac:dyDescent="0.2">
      <c r="A139" s="158">
        <f t="shared" ref="A139:A202" si="113">(A138+1)</f>
        <v>41295</v>
      </c>
      <c r="B139" s="2">
        <f t="shared" si="95"/>
        <v>337017.45178949478</v>
      </c>
      <c r="C139" s="2">
        <f t="shared" ref="C139:C202" si="114">TRUNC(IF(X138&gt;0,VLOOKUP(A138,$AN$12:$AO$190,2),C138),8)</f>
        <v>329105.66003436001</v>
      </c>
      <c r="D139" s="2">
        <f>SUM(Y139:Y$344)</f>
        <v>9385.2093705400002</v>
      </c>
      <c r="E139" s="73">
        <f t="shared" si="96"/>
        <v>319720.45066382003</v>
      </c>
      <c r="F139" s="88">
        <f t="shared" si="91"/>
        <v>3574.22</v>
      </c>
      <c r="G139" s="3">
        <f>IF(AND(N139=1,N138&gt;1),VLOOKUP(A138,[1]Plan1!$BK$81:$BM$259,3),G138)</f>
        <v>3602.46</v>
      </c>
      <c r="H139" s="11">
        <f t="shared" si="92"/>
        <v>41228</v>
      </c>
      <c r="I139" s="11">
        <f t="shared" si="93"/>
        <v>41258</v>
      </c>
      <c r="J139" s="12">
        <f t="shared" si="97"/>
        <v>7.9010245592046058E-3</v>
      </c>
      <c r="K139" s="11">
        <f t="shared" ref="K139:K202" si="115">IF(DAY(A139)=14,VLOOKUP(A139,AR$194:AW$373,4),K138)</f>
        <v>41319</v>
      </c>
      <c r="L139" s="11">
        <f t="shared" si="98"/>
        <v>41319</v>
      </c>
      <c r="M139" s="1">
        <f t="shared" si="87"/>
        <v>21</v>
      </c>
      <c r="N139" s="1">
        <f t="shared" si="99"/>
        <v>5</v>
      </c>
      <c r="O139" s="2">
        <f t="shared" si="100"/>
        <v>1.00187556</v>
      </c>
      <c r="P139" s="13">
        <f t="shared" si="94"/>
        <v>1.00600073</v>
      </c>
      <c r="Q139" s="13">
        <f t="shared" si="88"/>
        <v>1.0218772142872217</v>
      </c>
      <c r="R139" s="2">
        <f t="shared" si="90"/>
        <v>1.0237938</v>
      </c>
      <c r="S139" s="2">
        <f t="shared" ref="S139:S202" si="116">IF(AND(X139&gt;0,MONTH(A139)=9),R139,S138)</f>
        <v>1</v>
      </c>
      <c r="T139" s="2">
        <f t="shared" si="101"/>
        <v>329105.66003436001</v>
      </c>
      <c r="U139" s="2">
        <f t="shared" si="102"/>
        <v>0</v>
      </c>
      <c r="V139" s="2">
        <f t="shared" si="103"/>
        <v>7607.3644590047934</v>
      </c>
      <c r="W139" s="2">
        <f t="shared" si="104"/>
        <v>336713.02449336479</v>
      </c>
      <c r="X139" s="17">
        <f t="shared" si="105"/>
        <v>0</v>
      </c>
      <c r="Y139" s="2">
        <f t="shared" si="106"/>
        <v>0</v>
      </c>
      <c r="Z139" s="72">
        <f t="shared" si="107"/>
        <v>0</v>
      </c>
      <c r="AA139" s="2">
        <f t="shared" si="108"/>
        <v>0</v>
      </c>
      <c r="AB139" s="12">
        <f t="shared" ref="AB139:AB202" si="117">(AB138)</f>
        <v>4.6600000000000003E-2</v>
      </c>
      <c r="AC139" s="17">
        <f t="shared" si="109"/>
        <v>5</v>
      </c>
      <c r="AD139" s="17">
        <v>252</v>
      </c>
      <c r="AE139" s="13">
        <f t="shared" si="89"/>
        <v>1.000904115</v>
      </c>
      <c r="AF139" s="2">
        <f t="shared" si="110"/>
        <v>297.54936382</v>
      </c>
      <c r="AG139" s="2">
        <f t="shared" si="111"/>
        <v>304.42729613</v>
      </c>
      <c r="AH139" s="3">
        <f t="shared" si="112"/>
        <v>0</v>
      </c>
      <c r="AI139" s="4" t="str">
        <f t="shared" ref="AI139:AI202" si="118">AI138</f>
        <v>A+J=</v>
      </c>
      <c r="AJ139" s="11">
        <f t="shared" ref="AJ139:AJ202" si="119">IF(X138&gt;0,VLOOKUP(A138,$AN$10:$AW$190,9),AJ138)</f>
        <v>41319</v>
      </c>
      <c r="AK139" s="11"/>
      <c r="AL139" s="4"/>
      <c r="AM139" s="21">
        <f t="shared" si="86"/>
        <v>128</v>
      </c>
      <c r="AN139" s="22">
        <f t="shared" si="76"/>
        <v>45061</v>
      </c>
      <c r="AO139" s="23">
        <f t="shared" si="77"/>
        <v>119240.57292541993</v>
      </c>
      <c r="AP139" s="26">
        <f t="shared" si="78"/>
        <v>19</v>
      </c>
      <c r="AQ139" s="25">
        <f t="shared" si="79"/>
        <v>417.6131901</v>
      </c>
      <c r="AR139" s="23">
        <f t="shared" si="80"/>
        <v>2159.0337325999999</v>
      </c>
      <c r="AS139" s="31">
        <f t="shared" si="81"/>
        <v>1.7784520000000002E-2</v>
      </c>
      <c r="AT139" s="25">
        <f t="shared" si="82"/>
        <v>2576.6469226999998</v>
      </c>
      <c r="AU139" s="21">
        <f t="shared" si="83"/>
        <v>128</v>
      </c>
      <c r="AV139" s="22">
        <f t="shared" si="84"/>
        <v>45091</v>
      </c>
      <c r="AW139" s="22">
        <f t="shared" si="85"/>
        <v>45063</v>
      </c>
      <c r="AX139" s="1"/>
      <c r="AY139" s="26">
        <v>130</v>
      </c>
      <c r="AZ139" s="22">
        <v>45121</v>
      </c>
      <c r="BA139" s="30">
        <v>1.8016330000000001E-2</v>
      </c>
      <c r="BB139" s="1"/>
    </row>
    <row r="140" spans="1:54" x14ac:dyDescent="0.2">
      <c r="A140" s="158">
        <f t="shared" si="113"/>
        <v>41296</v>
      </c>
      <c r="B140" s="2">
        <f t="shared" si="95"/>
        <v>337201.19609556708</v>
      </c>
      <c r="C140" s="2">
        <f t="shared" si="114"/>
        <v>329105.66003436001</v>
      </c>
      <c r="D140" s="2">
        <f>SUM(Y140:Y$344)</f>
        <v>9385.2093705400002</v>
      </c>
      <c r="E140" s="73">
        <f t="shared" si="96"/>
        <v>319720.45066382003</v>
      </c>
      <c r="F140" s="88">
        <f t="shared" si="91"/>
        <v>3574.22</v>
      </c>
      <c r="G140" s="3">
        <f>IF(AND(N140=1,N139&gt;1),VLOOKUP(A139,[1]Plan1!$BK$81:$BM$259,3),G139)</f>
        <v>3602.46</v>
      </c>
      <c r="H140" s="11">
        <f t="shared" si="92"/>
        <v>41228</v>
      </c>
      <c r="I140" s="11">
        <f t="shared" si="93"/>
        <v>41258</v>
      </c>
      <c r="J140" s="12">
        <f t="shared" si="97"/>
        <v>7.9010245592046058E-3</v>
      </c>
      <c r="K140" s="11">
        <f t="shared" si="115"/>
        <v>41319</v>
      </c>
      <c r="L140" s="11">
        <f t="shared" si="98"/>
        <v>41319</v>
      </c>
      <c r="M140" s="1">
        <f t="shared" si="87"/>
        <v>21</v>
      </c>
      <c r="N140" s="1">
        <f t="shared" si="99"/>
        <v>6</v>
      </c>
      <c r="O140" s="2">
        <f t="shared" si="100"/>
        <v>1.0022510899999999</v>
      </c>
      <c r="P140" s="13">
        <f t="shared" si="94"/>
        <v>1.00600073</v>
      </c>
      <c r="Q140" s="13">
        <f t="shared" si="88"/>
        <v>1.0218772142872217</v>
      </c>
      <c r="R140" s="2">
        <f t="shared" si="90"/>
        <v>1.0241775500000001</v>
      </c>
      <c r="S140" s="2">
        <f t="shared" si="116"/>
        <v>1</v>
      </c>
      <c r="T140" s="2">
        <f t="shared" si="101"/>
        <v>329105.66003436001</v>
      </c>
      <c r="U140" s="2">
        <f t="shared" si="102"/>
        <v>0</v>
      </c>
      <c r="V140" s="2">
        <f t="shared" si="103"/>
        <v>7730.0571819470752</v>
      </c>
      <c r="W140" s="2">
        <f t="shared" si="104"/>
        <v>336835.71721630706</v>
      </c>
      <c r="X140" s="17">
        <f t="shared" si="105"/>
        <v>0</v>
      </c>
      <c r="Y140" s="2">
        <f t="shared" si="106"/>
        <v>0</v>
      </c>
      <c r="Z140" s="72">
        <f t="shared" si="107"/>
        <v>0</v>
      </c>
      <c r="AA140" s="2">
        <f t="shared" si="108"/>
        <v>0</v>
      </c>
      <c r="AB140" s="12">
        <f t="shared" si="117"/>
        <v>4.6600000000000003E-2</v>
      </c>
      <c r="AC140" s="17">
        <f t="shared" si="109"/>
        <v>6</v>
      </c>
      <c r="AD140" s="17">
        <v>252</v>
      </c>
      <c r="AE140" s="13">
        <f t="shared" si="89"/>
        <v>1.0010850360000001</v>
      </c>
      <c r="AF140" s="2">
        <f t="shared" si="110"/>
        <v>357.09148893999998</v>
      </c>
      <c r="AG140" s="2">
        <f t="shared" si="111"/>
        <v>365.47887925999999</v>
      </c>
      <c r="AH140" s="3">
        <f t="shared" si="112"/>
        <v>0</v>
      </c>
      <c r="AI140" s="4" t="str">
        <f t="shared" si="118"/>
        <v>A+J=</v>
      </c>
      <c r="AJ140" s="11">
        <f t="shared" si="119"/>
        <v>41319</v>
      </c>
      <c r="AK140" s="11"/>
      <c r="AL140" s="4"/>
      <c r="AM140" s="21">
        <f t="shared" si="86"/>
        <v>129</v>
      </c>
      <c r="AN140" s="22">
        <f t="shared" ref="AN140:AN190" si="120">AT323</f>
        <v>45091</v>
      </c>
      <c r="AO140" s="23">
        <f t="shared" ref="AO140:AO190" si="121">(AO139-AR140)</f>
        <v>117117.37170669992</v>
      </c>
      <c r="AP140" s="26">
        <f t="shared" ref="AP140:AP190" si="122">NETWORKDAYS(AN139,AN140,$AN$194:$AN$348)-1</f>
        <v>21</v>
      </c>
      <c r="AQ140" s="25">
        <f t="shared" ref="AQ140:AQ190" si="123">TRUNC(AO139*(ROUND((1+AQ$9)^(AP140/252),9)-1),8)</f>
        <v>453.44566589999999</v>
      </c>
      <c r="AR140" s="23">
        <f t="shared" ref="AR140:AR189" si="124">TRUNC((AO139*AS140),8)</f>
        <v>2123.2012187199998</v>
      </c>
      <c r="AS140" s="31">
        <f t="shared" ref="AS140:AS190" si="125">BA138</f>
        <v>1.780603E-2</v>
      </c>
      <c r="AT140" s="25">
        <f t="shared" ref="AT140:AT190" si="126">(AQ140+AR140)</f>
        <v>2576.6468846199996</v>
      </c>
      <c r="AU140" s="21">
        <f t="shared" ref="AU140:AU190" si="127">AU139+1</f>
        <v>129</v>
      </c>
      <c r="AV140" s="22">
        <f t="shared" ref="AV140:AV189" si="128">AN141</f>
        <v>45121</v>
      </c>
      <c r="AW140" s="22">
        <f t="shared" ref="AW140:AW190" si="129">AV323</f>
        <v>45093</v>
      </c>
      <c r="AX140" s="1"/>
      <c r="AY140" s="26">
        <v>131</v>
      </c>
      <c r="AZ140" s="22">
        <v>45152</v>
      </c>
      <c r="BA140" s="30">
        <v>1.8601409999999999E-2</v>
      </c>
      <c r="BB140" s="1"/>
    </row>
    <row r="141" spans="1:54" x14ac:dyDescent="0.2">
      <c r="A141" s="158">
        <f t="shared" si="113"/>
        <v>41297</v>
      </c>
      <c r="B141" s="2">
        <f t="shared" si="95"/>
        <v>337385.04073417239</v>
      </c>
      <c r="C141" s="2">
        <f t="shared" si="114"/>
        <v>329105.66003436001</v>
      </c>
      <c r="D141" s="2">
        <f>SUM(Y141:Y$344)</f>
        <v>9385.2093705400002</v>
      </c>
      <c r="E141" s="73">
        <f t="shared" si="96"/>
        <v>319720.45066382003</v>
      </c>
      <c r="F141" s="88">
        <f t="shared" si="91"/>
        <v>3574.22</v>
      </c>
      <c r="G141" s="3">
        <f>IF(AND(N141=1,N140&gt;1),VLOOKUP(A140,[1]Plan1!$BK$81:$BM$259,3),G140)</f>
        <v>3602.46</v>
      </c>
      <c r="H141" s="11">
        <f t="shared" si="92"/>
        <v>41228</v>
      </c>
      <c r="I141" s="11">
        <f t="shared" si="93"/>
        <v>41258</v>
      </c>
      <c r="J141" s="12">
        <f t="shared" si="97"/>
        <v>7.9010245592046058E-3</v>
      </c>
      <c r="K141" s="11">
        <f t="shared" si="115"/>
        <v>41319</v>
      </c>
      <c r="L141" s="11">
        <f t="shared" si="98"/>
        <v>41319</v>
      </c>
      <c r="M141" s="1">
        <f t="shared" si="87"/>
        <v>21</v>
      </c>
      <c r="N141" s="1">
        <f t="shared" si="99"/>
        <v>7</v>
      </c>
      <c r="O141" s="2">
        <f t="shared" si="100"/>
        <v>1.0026267600000001</v>
      </c>
      <c r="P141" s="13">
        <f t="shared" si="94"/>
        <v>1.00600073</v>
      </c>
      <c r="Q141" s="13">
        <f t="shared" si="88"/>
        <v>1.0218772142872217</v>
      </c>
      <c r="R141" s="2">
        <f t="shared" si="90"/>
        <v>1.02456144</v>
      </c>
      <c r="S141" s="2">
        <f t="shared" si="116"/>
        <v>1</v>
      </c>
      <c r="T141" s="2">
        <f t="shared" si="101"/>
        <v>329105.66003436001</v>
      </c>
      <c r="U141" s="2">
        <f t="shared" si="102"/>
        <v>0</v>
      </c>
      <c r="V141" s="2">
        <f t="shared" si="103"/>
        <v>7852.7946657523898</v>
      </c>
      <c r="W141" s="2">
        <f t="shared" si="104"/>
        <v>336958.4547001124</v>
      </c>
      <c r="X141" s="17">
        <f t="shared" si="105"/>
        <v>0</v>
      </c>
      <c r="Y141" s="2">
        <f t="shared" si="106"/>
        <v>0</v>
      </c>
      <c r="Z141" s="72">
        <f t="shared" si="107"/>
        <v>0</v>
      </c>
      <c r="AA141" s="2">
        <f t="shared" si="108"/>
        <v>0</v>
      </c>
      <c r="AB141" s="12">
        <f t="shared" si="117"/>
        <v>4.6600000000000003E-2</v>
      </c>
      <c r="AC141" s="17">
        <f t="shared" si="109"/>
        <v>7</v>
      </c>
      <c r="AD141" s="17">
        <v>252</v>
      </c>
      <c r="AE141" s="13">
        <f t="shared" si="89"/>
        <v>1.0012659900000001</v>
      </c>
      <c r="AF141" s="2">
        <f t="shared" si="110"/>
        <v>416.64447453999998</v>
      </c>
      <c r="AG141" s="2">
        <f t="shared" si="111"/>
        <v>426.58603405999997</v>
      </c>
      <c r="AH141" s="3">
        <f t="shared" si="112"/>
        <v>0</v>
      </c>
      <c r="AI141" s="4" t="str">
        <f t="shared" si="118"/>
        <v>A+J=</v>
      </c>
      <c r="AJ141" s="11">
        <f t="shared" si="119"/>
        <v>41319</v>
      </c>
      <c r="AK141" s="11"/>
      <c r="AL141" s="4"/>
      <c r="AM141" s="21">
        <f t="shared" ref="AM141:AM190" si="130">AM140+1</f>
        <v>130</v>
      </c>
      <c r="AN141" s="22">
        <f t="shared" si="120"/>
        <v>45121</v>
      </c>
      <c r="AO141" s="23">
        <f t="shared" si="121"/>
        <v>115007.34648929992</v>
      </c>
      <c r="AP141" s="26">
        <f t="shared" si="122"/>
        <v>22</v>
      </c>
      <c r="AQ141" s="25">
        <f t="shared" si="123"/>
        <v>466.62196028</v>
      </c>
      <c r="AR141" s="23">
        <f t="shared" si="124"/>
        <v>2110.0252174000002</v>
      </c>
      <c r="AS141" s="31">
        <f t="shared" si="125"/>
        <v>1.8016330000000001E-2</v>
      </c>
      <c r="AT141" s="25">
        <f t="shared" si="126"/>
        <v>2576.6471776800004</v>
      </c>
      <c r="AU141" s="21">
        <f t="shared" si="127"/>
        <v>130</v>
      </c>
      <c r="AV141" s="22">
        <f t="shared" si="128"/>
        <v>45152</v>
      </c>
      <c r="AW141" s="22">
        <f t="shared" si="129"/>
        <v>45125</v>
      </c>
      <c r="AX141" s="1"/>
      <c r="AY141" s="26">
        <v>132</v>
      </c>
      <c r="AZ141" s="22">
        <v>45183</v>
      </c>
      <c r="BA141" s="30">
        <v>1.8844619999999999E-2</v>
      </c>
      <c r="BB141" s="1"/>
    </row>
    <row r="142" spans="1:54" x14ac:dyDescent="0.2">
      <c r="A142" s="158">
        <f t="shared" si="113"/>
        <v>41298</v>
      </c>
      <c r="B142" s="2">
        <f t="shared" si="95"/>
        <v>337568.98860651528</v>
      </c>
      <c r="C142" s="2">
        <f t="shared" si="114"/>
        <v>329105.66003436001</v>
      </c>
      <c r="D142" s="2">
        <f>SUM(Y142:Y$344)</f>
        <v>9385.2093705400002</v>
      </c>
      <c r="E142" s="73">
        <f t="shared" si="96"/>
        <v>319720.45066382003</v>
      </c>
      <c r="F142" s="88">
        <f t="shared" si="91"/>
        <v>3574.22</v>
      </c>
      <c r="G142" s="3">
        <f>IF(AND(N142=1,N141&gt;1),VLOOKUP(A141,[1]Plan1!$BK$81:$BM$259,3),G141)</f>
        <v>3602.46</v>
      </c>
      <c r="H142" s="11">
        <f t="shared" si="92"/>
        <v>41228</v>
      </c>
      <c r="I142" s="11">
        <f t="shared" si="93"/>
        <v>41258</v>
      </c>
      <c r="J142" s="12">
        <f t="shared" si="97"/>
        <v>7.9010245592046058E-3</v>
      </c>
      <c r="K142" s="11">
        <f t="shared" si="115"/>
        <v>41319</v>
      </c>
      <c r="L142" s="11">
        <f t="shared" si="98"/>
        <v>41319</v>
      </c>
      <c r="M142" s="1">
        <f t="shared" si="87"/>
        <v>21</v>
      </c>
      <c r="N142" s="1">
        <f t="shared" si="99"/>
        <v>8</v>
      </c>
      <c r="O142" s="2">
        <f t="shared" si="100"/>
        <v>1.00300258</v>
      </c>
      <c r="P142" s="13">
        <f t="shared" si="94"/>
        <v>1.00600073</v>
      </c>
      <c r="Q142" s="13">
        <f t="shared" si="88"/>
        <v>1.0218772142872217</v>
      </c>
      <c r="R142" s="2">
        <f t="shared" si="90"/>
        <v>1.02494548</v>
      </c>
      <c r="S142" s="2">
        <f t="shared" si="116"/>
        <v>1</v>
      </c>
      <c r="T142" s="2">
        <f t="shared" si="101"/>
        <v>329105.66003436001</v>
      </c>
      <c r="U142" s="2">
        <f t="shared" si="102"/>
        <v>0</v>
      </c>
      <c r="V142" s="2">
        <f t="shared" si="103"/>
        <v>7975.5801076252974</v>
      </c>
      <c r="W142" s="2">
        <f t="shared" si="104"/>
        <v>337081.2401419853</v>
      </c>
      <c r="X142" s="17">
        <f t="shared" si="105"/>
        <v>0</v>
      </c>
      <c r="Y142" s="2">
        <f t="shared" si="106"/>
        <v>0</v>
      </c>
      <c r="Z142" s="72">
        <f t="shared" si="107"/>
        <v>0</v>
      </c>
      <c r="AA142" s="2">
        <f t="shared" si="108"/>
        <v>0</v>
      </c>
      <c r="AB142" s="12">
        <f t="shared" si="117"/>
        <v>4.6600000000000003E-2</v>
      </c>
      <c r="AC142" s="17">
        <f t="shared" si="109"/>
        <v>8</v>
      </c>
      <c r="AD142" s="17">
        <v>252</v>
      </c>
      <c r="AE142" s="13">
        <f t="shared" si="89"/>
        <v>1.001446976</v>
      </c>
      <c r="AF142" s="2">
        <f t="shared" si="110"/>
        <v>476.20799153000002</v>
      </c>
      <c r="AG142" s="2">
        <f t="shared" si="111"/>
        <v>487.74846452999998</v>
      </c>
      <c r="AH142" s="3">
        <f t="shared" si="112"/>
        <v>0</v>
      </c>
      <c r="AI142" s="4" t="str">
        <f t="shared" si="118"/>
        <v>A+J=</v>
      </c>
      <c r="AJ142" s="11">
        <f t="shared" si="119"/>
        <v>41319</v>
      </c>
      <c r="AK142" s="11"/>
      <c r="AL142" s="4"/>
      <c r="AM142" s="21">
        <f t="shared" si="130"/>
        <v>131</v>
      </c>
      <c r="AN142" s="22">
        <f t="shared" si="120"/>
        <v>45152</v>
      </c>
      <c r="AO142" s="23">
        <f t="shared" si="121"/>
        <v>112868.04768424992</v>
      </c>
      <c r="AP142" s="26">
        <f t="shared" si="122"/>
        <v>21</v>
      </c>
      <c r="AQ142" s="25">
        <f t="shared" si="123"/>
        <v>437.34763708000003</v>
      </c>
      <c r="AR142" s="23">
        <f t="shared" si="124"/>
        <v>2139.2988050499998</v>
      </c>
      <c r="AS142" s="31">
        <f t="shared" si="125"/>
        <v>1.8601409999999999E-2</v>
      </c>
      <c r="AT142" s="25">
        <f t="shared" si="126"/>
        <v>2576.6464421299997</v>
      </c>
      <c r="AU142" s="21">
        <f t="shared" si="127"/>
        <v>131</v>
      </c>
      <c r="AV142" s="22">
        <f t="shared" si="128"/>
        <v>45183</v>
      </c>
      <c r="AW142" s="22">
        <f t="shared" si="129"/>
        <v>45154</v>
      </c>
      <c r="AX142" s="1"/>
      <c r="AY142" s="26">
        <v>133</v>
      </c>
      <c r="AZ142" s="22">
        <v>45215</v>
      </c>
      <c r="BA142" s="30">
        <v>1.9464519999999999E-2</v>
      </c>
      <c r="BB142" s="1"/>
    </row>
    <row r="143" spans="1:54" x14ac:dyDescent="0.2">
      <c r="A143" s="158">
        <f t="shared" si="113"/>
        <v>41299</v>
      </c>
      <c r="B143" s="2">
        <f t="shared" si="95"/>
        <v>337753.03722242132</v>
      </c>
      <c r="C143" s="2">
        <f t="shared" si="114"/>
        <v>329105.66003436001</v>
      </c>
      <c r="D143" s="2">
        <f>SUM(Y143:Y$344)</f>
        <v>9385.2093705400002</v>
      </c>
      <c r="E143" s="73">
        <f t="shared" si="96"/>
        <v>319720.45066382003</v>
      </c>
      <c r="F143" s="88">
        <f t="shared" si="91"/>
        <v>3574.22</v>
      </c>
      <c r="G143" s="3">
        <f>IF(AND(N143=1,N142&gt;1),VLOOKUP(A142,[1]Plan1!$BK$81:$BM$259,3),G142)</f>
        <v>3602.46</v>
      </c>
      <c r="H143" s="11">
        <f t="shared" si="92"/>
        <v>41228</v>
      </c>
      <c r="I143" s="11">
        <f t="shared" si="93"/>
        <v>41258</v>
      </c>
      <c r="J143" s="12">
        <f t="shared" si="97"/>
        <v>7.9010245592046058E-3</v>
      </c>
      <c r="K143" s="11">
        <f t="shared" si="115"/>
        <v>41319</v>
      </c>
      <c r="L143" s="11">
        <f t="shared" si="98"/>
        <v>41319</v>
      </c>
      <c r="M143" s="1">
        <f t="shared" si="87"/>
        <v>21</v>
      </c>
      <c r="N143" s="1">
        <f t="shared" si="99"/>
        <v>9</v>
      </c>
      <c r="O143" s="2">
        <f t="shared" si="100"/>
        <v>1.0033785399999999</v>
      </c>
      <c r="P143" s="13">
        <f t="shared" si="94"/>
        <v>1.00600073</v>
      </c>
      <c r="Q143" s="13">
        <f t="shared" si="88"/>
        <v>1.0218772142872217</v>
      </c>
      <c r="R143" s="2">
        <f t="shared" si="90"/>
        <v>1.0253296599999999</v>
      </c>
      <c r="S143" s="2">
        <f t="shared" si="116"/>
        <v>1</v>
      </c>
      <c r="T143" s="2">
        <f t="shared" si="101"/>
        <v>329105.66003436001</v>
      </c>
      <c r="U143" s="2">
        <f t="shared" si="102"/>
        <v>0</v>
      </c>
      <c r="V143" s="2">
        <f t="shared" si="103"/>
        <v>8098.4103103613097</v>
      </c>
      <c r="W143" s="2">
        <f t="shared" si="104"/>
        <v>337204.07034472132</v>
      </c>
      <c r="X143" s="17">
        <f t="shared" si="105"/>
        <v>0</v>
      </c>
      <c r="Y143" s="2">
        <f t="shared" si="106"/>
        <v>0</v>
      </c>
      <c r="Z143" s="72">
        <f t="shared" si="107"/>
        <v>0</v>
      </c>
      <c r="AA143" s="2">
        <f t="shared" si="108"/>
        <v>0</v>
      </c>
      <c r="AB143" s="12">
        <f t="shared" si="117"/>
        <v>4.6600000000000003E-2</v>
      </c>
      <c r="AC143" s="17">
        <f t="shared" si="109"/>
        <v>9</v>
      </c>
      <c r="AD143" s="17">
        <v>252</v>
      </c>
      <c r="AE143" s="13">
        <f t="shared" si="89"/>
        <v>1.0016279960000001</v>
      </c>
      <c r="AF143" s="2">
        <f t="shared" si="110"/>
        <v>535.78269810999996</v>
      </c>
      <c r="AG143" s="2">
        <f t="shared" si="111"/>
        <v>548.96687770000005</v>
      </c>
      <c r="AH143" s="3">
        <f t="shared" si="112"/>
        <v>0</v>
      </c>
      <c r="AI143" s="4" t="str">
        <f t="shared" si="118"/>
        <v>A+J=</v>
      </c>
      <c r="AJ143" s="11">
        <f t="shared" si="119"/>
        <v>41319</v>
      </c>
      <c r="AK143" s="11"/>
      <c r="AL143" s="4"/>
      <c r="AM143" s="21">
        <f t="shared" si="130"/>
        <v>132</v>
      </c>
      <c r="AN143" s="22">
        <f t="shared" si="120"/>
        <v>45183</v>
      </c>
      <c r="AO143" s="23">
        <f t="shared" si="121"/>
        <v>110741.09221549991</v>
      </c>
      <c r="AP143" s="26">
        <f t="shared" si="122"/>
        <v>22</v>
      </c>
      <c r="AQ143" s="25">
        <f t="shared" si="123"/>
        <v>449.69169728000003</v>
      </c>
      <c r="AR143" s="23">
        <f t="shared" si="124"/>
        <v>2126.9554687499999</v>
      </c>
      <c r="AS143" s="31">
        <f t="shared" si="125"/>
        <v>1.8844619999999999E-2</v>
      </c>
      <c r="AT143" s="25">
        <f t="shared" si="126"/>
        <v>2576.6471660299999</v>
      </c>
      <c r="AU143" s="21">
        <f t="shared" si="127"/>
        <v>132</v>
      </c>
      <c r="AV143" s="22">
        <f t="shared" si="128"/>
        <v>45215</v>
      </c>
      <c r="AW143" s="22">
        <f t="shared" si="129"/>
        <v>45187</v>
      </c>
      <c r="AX143" s="1"/>
      <c r="AY143" s="26">
        <v>134</v>
      </c>
      <c r="AZ143" s="22">
        <v>45244</v>
      </c>
      <c r="BA143" s="30">
        <v>2.010781E-2</v>
      </c>
      <c r="BB143" s="1"/>
    </row>
    <row r="144" spans="1:54" x14ac:dyDescent="0.2">
      <c r="A144" s="158">
        <f t="shared" si="113"/>
        <v>41300</v>
      </c>
      <c r="B144" s="2">
        <f t="shared" si="95"/>
        <v>337937.18594407046</v>
      </c>
      <c r="C144" s="2">
        <f t="shared" si="114"/>
        <v>329105.66003436001</v>
      </c>
      <c r="D144" s="2">
        <f>SUM(Y144:Y$344)</f>
        <v>9385.2093705400002</v>
      </c>
      <c r="E144" s="73">
        <f t="shared" si="96"/>
        <v>319720.45066382003</v>
      </c>
      <c r="F144" s="88">
        <f t="shared" si="91"/>
        <v>3574.22</v>
      </c>
      <c r="G144" s="3">
        <f>IF(AND(N144=1,N143&gt;1),VLOOKUP(A143,[1]Plan1!$BK$81:$BM$259,3),G143)</f>
        <v>3602.46</v>
      </c>
      <c r="H144" s="11">
        <f t="shared" si="92"/>
        <v>41228</v>
      </c>
      <c r="I144" s="11">
        <f t="shared" si="93"/>
        <v>41258</v>
      </c>
      <c r="J144" s="12">
        <f t="shared" si="97"/>
        <v>7.9010245592046058E-3</v>
      </c>
      <c r="K144" s="11">
        <f t="shared" si="115"/>
        <v>41319</v>
      </c>
      <c r="L144" s="11">
        <f t="shared" si="98"/>
        <v>41319</v>
      </c>
      <c r="M144" s="1">
        <f t="shared" si="87"/>
        <v>21</v>
      </c>
      <c r="N144" s="1">
        <f t="shared" si="99"/>
        <v>10</v>
      </c>
      <c r="O144" s="2">
        <f t="shared" si="100"/>
        <v>1.00375463</v>
      </c>
      <c r="P144" s="13">
        <f t="shared" si="94"/>
        <v>1.00600073</v>
      </c>
      <c r="Q144" s="13">
        <f t="shared" si="88"/>
        <v>1.0218772142872217</v>
      </c>
      <c r="R144" s="2">
        <f t="shared" si="90"/>
        <v>1.0257139799999999</v>
      </c>
      <c r="S144" s="2">
        <f t="shared" si="116"/>
        <v>1</v>
      </c>
      <c r="T144" s="2">
        <f t="shared" si="101"/>
        <v>329105.66003436001</v>
      </c>
      <c r="U144" s="2">
        <f t="shared" si="102"/>
        <v>0</v>
      </c>
      <c r="V144" s="2">
        <f t="shared" si="103"/>
        <v>8221.2852739604277</v>
      </c>
      <c r="W144" s="2">
        <f t="shared" si="104"/>
        <v>337326.94530832046</v>
      </c>
      <c r="X144" s="17">
        <f t="shared" si="105"/>
        <v>0</v>
      </c>
      <c r="Y144" s="2">
        <f t="shared" si="106"/>
        <v>0</v>
      </c>
      <c r="Z144" s="72">
        <f t="shared" si="107"/>
        <v>0</v>
      </c>
      <c r="AA144" s="2">
        <f t="shared" si="108"/>
        <v>0</v>
      </c>
      <c r="AB144" s="12">
        <f t="shared" si="117"/>
        <v>4.6600000000000003E-2</v>
      </c>
      <c r="AC144" s="17">
        <f t="shared" si="109"/>
        <v>10</v>
      </c>
      <c r="AD144" s="17">
        <v>252</v>
      </c>
      <c r="AE144" s="13">
        <f t="shared" si="89"/>
        <v>1.0018090479999999</v>
      </c>
      <c r="AF144" s="2">
        <f t="shared" si="110"/>
        <v>595.36793607000004</v>
      </c>
      <c r="AG144" s="2">
        <f t="shared" si="111"/>
        <v>610.24063575000002</v>
      </c>
      <c r="AH144" s="3">
        <f t="shared" si="112"/>
        <v>0</v>
      </c>
      <c r="AI144" s="4" t="str">
        <f t="shared" si="118"/>
        <v>A+J=</v>
      </c>
      <c r="AJ144" s="11">
        <f t="shared" si="119"/>
        <v>41319</v>
      </c>
      <c r="AK144" s="11"/>
      <c r="AL144" s="4"/>
      <c r="AM144" s="21">
        <f t="shared" si="130"/>
        <v>133</v>
      </c>
      <c r="AN144" s="22">
        <f t="shared" si="120"/>
        <v>45215</v>
      </c>
      <c r="AO144" s="23">
        <f t="shared" si="121"/>
        <v>108585.57001124992</v>
      </c>
      <c r="AP144" s="26">
        <f t="shared" si="122"/>
        <v>21</v>
      </c>
      <c r="AQ144" s="25">
        <f t="shared" si="123"/>
        <v>421.12401065</v>
      </c>
      <c r="AR144" s="23">
        <f t="shared" si="124"/>
        <v>2155.52220425</v>
      </c>
      <c r="AS144" s="31">
        <f t="shared" si="125"/>
        <v>1.9464519999999999E-2</v>
      </c>
      <c r="AT144" s="25">
        <f t="shared" si="126"/>
        <v>2576.6462148999999</v>
      </c>
      <c r="AU144" s="21">
        <f t="shared" si="127"/>
        <v>133</v>
      </c>
      <c r="AV144" s="22">
        <f t="shared" si="128"/>
        <v>45244</v>
      </c>
      <c r="AW144" s="22">
        <f t="shared" si="129"/>
        <v>45217</v>
      </c>
      <c r="AX144" s="1"/>
      <c r="AY144" s="26">
        <v>135</v>
      </c>
      <c r="AZ144" s="22">
        <v>45274</v>
      </c>
      <c r="BA144" s="30">
        <v>2.0413339999999999E-2</v>
      </c>
      <c r="BB144" s="1"/>
    </row>
    <row r="145" spans="1:138" x14ac:dyDescent="0.2">
      <c r="A145" s="158">
        <f t="shared" si="113"/>
        <v>41301</v>
      </c>
      <c r="B145" s="2">
        <f t="shared" si="95"/>
        <v>337937.18594407046</v>
      </c>
      <c r="C145" s="2">
        <f t="shared" si="114"/>
        <v>329105.66003436001</v>
      </c>
      <c r="D145" s="2">
        <f>SUM(Y145:Y$344)</f>
        <v>9385.2093705400002</v>
      </c>
      <c r="E145" s="73">
        <f t="shared" si="96"/>
        <v>319720.45066382003</v>
      </c>
      <c r="F145" s="88">
        <f t="shared" si="91"/>
        <v>3574.22</v>
      </c>
      <c r="G145" s="3">
        <f>IF(AND(N145=1,N144&gt;1),VLOOKUP(A144,[1]Plan1!$BK$81:$BM$259,3),G144)</f>
        <v>3602.46</v>
      </c>
      <c r="H145" s="11">
        <f t="shared" si="92"/>
        <v>41228</v>
      </c>
      <c r="I145" s="11">
        <f t="shared" si="93"/>
        <v>41258</v>
      </c>
      <c r="J145" s="12">
        <f t="shared" si="97"/>
        <v>7.9010245592046058E-3</v>
      </c>
      <c r="K145" s="11">
        <f t="shared" si="115"/>
        <v>41319</v>
      </c>
      <c r="L145" s="11">
        <f t="shared" si="98"/>
        <v>41319</v>
      </c>
      <c r="M145" s="1">
        <f t="shared" si="87"/>
        <v>21</v>
      </c>
      <c r="N145" s="1">
        <f t="shared" si="99"/>
        <v>10</v>
      </c>
      <c r="O145" s="2">
        <f t="shared" si="100"/>
        <v>1.00375463</v>
      </c>
      <c r="P145" s="13">
        <f t="shared" si="94"/>
        <v>1.00600073</v>
      </c>
      <c r="Q145" s="13">
        <f t="shared" si="88"/>
        <v>1.0218772142872217</v>
      </c>
      <c r="R145" s="2">
        <f t="shared" si="90"/>
        <v>1.0257139799999999</v>
      </c>
      <c r="S145" s="2">
        <f t="shared" si="116"/>
        <v>1</v>
      </c>
      <c r="T145" s="2">
        <f t="shared" si="101"/>
        <v>329105.66003436001</v>
      </c>
      <c r="U145" s="2">
        <f t="shared" si="102"/>
        <v>0</v>
      </c>
      <c r="V145" s="2">
        <f t="shared" si="103"/>
        <v>8221.2852739604277</v>
      </c>
      <c r="W145" s="2">
        <f t="shared" si="104"/>
        <v>337326.94530832046</v>
      </c>
      <c r="X145" s="17">
        <f t="shared" si="105"/>
        <v>0</v>
      </c>
      <c r="Y145" s="2">
        <f t="shared" si="106"/>
        <v>0</v>
      </c>
      <c r="Z145" s="72">
        <f t="shared" si="107"/>
        <v>0</v>
      </c>
      <c r="AA145" s="2">
        <f t="shared" si="108"/>
        <v>0</v>
      </c>
      <c r="AB145" s="12">
        <f t="shared" si="117"/>
        <v>4.6600000000000003E-2</v>
      </c>
      <c r="AC145" s="17">
        <f t="shared" si="109"/>
        <v>10</v>
      </c>
      <c r="AD145" s="17">
        <v>252</v>
      </c>
      <c r="AE145" s="13">
        <f t="shared" si="89"/>
        <v>1.0018090479999999</v>
      </c>
      <c r="AF145" s="2">
        <f t="shared" si="110"/>
        <v>595.36793607000004</v>
      </c>
      <c r="AG145" s="2">
        <f t="shared" si="111"/>
        <v>610.24063575000002</v>
      </c>
      <c r="AH145" s="3">
        <f t="shared" si="112"/>
        <v>0</v>
      </c>
      <c r="AI145" s="4" t="str">
        <f t="shared" si="118"/>
        <v>A+J=</v>
      </c>
      <c r="AJ145" s="11">
        <f t="shared" si="119"/>
        <v>41319</v>
      </c>
      <c r="AK145" s="11"/>
      <c r="AL145" s="4"/>
      <c r="AM145" s="21">
        <f t="shared" si="130"/>
        <v>134</v>
      </c>
      <c r="AN145" s="22">
        <f t="shared" si="120"/>
        <v>45244</v>
      </c>
      <c r="AO145" s="23">
        <f t="shared" si="121"/>
        <v>106402.15200072991</v>
      </c>
      <c r="AP145" s="26">
        <f t="shared" si="122"/>
        <v>20</v>
      </c>
      <c r="AQ145" s="25">
        <f t="shared" si="123"/>
        <v>393.22830850000003</v>
      </c>
      <c r="AR145" s="23">
        <f t="shared" si="124"/>
        <v>2183.4180105199998</v>
      </c>
      <c r="AS145" s="31">
        <f t="shared" si="125"/>
        <v>2.010781E-2</v>
      </c>
      <c r="AT145" s="25">
        <f t="shared" si="126"/>
        <v>2576.6463190199997</v>
      </c>
      <c r="AU145" s="21">
        <f t="shared" si="127"/>
        <v>134</v>
      </c>
      <c r="AV145" s="22">
        <f t="shared" si="128"/>
        <v>45274</v>
      </c>
      <c r="AW145" s="22">
        <f t="shared" si="129"/>
        <v>45247</v>
      </c>
      <c r="AX145" s="1"/>
      <c r="AY145" s="26">
        <v>136</v>
      </c>
      <c r="AZ145" s="22">
        <v>45306</v>
      </c>
      <c r="BA145" s="30">
        <v>2.1099380000000001E-2</v>
      </c>
      <c r="BB145" s="1"/>
    </row>
    <row r="146" spans="1:138" x14ac:dyDescent="0.2">
      <c r="A146" s="158">
        <f t="shared" si="113"/>
        <v>41302</v>
      </c>
      <c r="B146" s="2">
        <f t="shared" si="95"/>
        <v>337937.18594407046</v>
      </c>
      <c r="C146" s="2">
        <f t="shared" si="114"/>
        <v>329105.66003436001</v>
      </c>
      <c r="D146" s="2">
        <f>SUM(Y146:Y$344)</f>
        <v>9385.2093705400002</v>
      </c>
      <c r="E146" s="73">
        <f t="shared" si="96"/>
        <v>319720.45066382003</v>
      </c>
      <c r="F146" s="88">
        <f t="shared" si="91"/>
        <v>3574.22</v>
      </c>
      <c r="G146" s="3">
        <f>IF(AND(N146=1,N145&gt;1),VLOOKUP(A145,[1]Plan1!$BK$81:$BM$259,3),G145)</f>
        <v>3602.46</v>
      </c>
      <c r="H146" s="11">
        <f t="shared" si="92"/>
        <v>41228</v>
      </c>
      <c r="I146" s="11">
        <f t="shared" si="93"/>
        <v>41258</v>
      </c>
      <c r="J146" s="12">
        <f t="shared" si="97"/>
        <v>7.9010245592046058E-3</v>
      </c>
      <c r="K146" s="11">
        <f t="shared" si="115"/>
        <v>41319</v>
      </c>
      <c r="L146" s="11">
        <f t="shared" si="98"/>
        <v>41319</v>
      </c>
      <c r="M146" s="1">
        <f t="shared" si="87"/>
        <v>21</v>
      </c>
      <c r="N146" s="1">
        <f t="shared" si="99"/>
        <v>10</v>
      </c>
      <c r="O146" s="2">
        <f t="shared" si="100"/>
        <v>1.00375463</v>
      </c>
      <c r="P146" s="13">
        <f t="shared" si="94"/>
        <v>1.00600073</v>
      </c>
      <c r="Q146" s="13">
        <f t="shared" si="88"/>
        <v>1.0218772142872217</v>
      </c>
      <c r="R146" s="2">
        <f t="shared" si="90"/>
        <v>1.0257139799999999</v>
      </c>
      <c r="S146" s="2">
        <f t="shared" si="116"/>
        <v>1</v>
      </c>
      <c r="T146" s="2">
        <f t="shared" si="101"/>
        <v>329105.66003436001</v>
      </c>
      <c r="U146" s="2">
        <f t="shared" si="102"/>
        <v>0</v>
      </c>
      <c r="V146" s="2">
        <f t="shared" si="103"/>
        <v>8221.2852739604277</v>
      </c>
      <c r="W146" s="2">
        <f t="shared" si="104"/>
        <v>337326.94530832046</v>
      </c>
      <c r="X146" s="17">
        <f t="shared" si="105"/>
        <v>0</v>
      </c>
      <c r="Y146" s="2">
        <f t="shared" si="106"/>
        <v>0</v>
      </c>
      <c r="Z146" s="72">
        <f t="shared" si="107"/>
        <v>0</v>
      </c>
      <c r="AA146" s="2">
        <f t="shared" si="108"/>
        <v>0</v>
      </c>
      <c r="AB146" s="12">
        <f t="shared" si="117"/>
        <v>4.6600000000000003E-2</v>
      </c>
      <c r="AC146" s="17">
        <f t="shared" si="109"/>
        <v>10</v>
      </c>
      <c r="AD146" s="17">
        <v>252</v>
      </c>
      <c r="AE146" s="13">
        <f t="shared" si="89"/>
        <v>1.0018090479999999</v>
      </c>
      <c r="AF146" s="2">
        <f t="shared" si="110"/>
        <v>595.36793607000004</v>
      </c>
      <c r="AG146" s="2">
        <f t="shared" si="111"/>
        <v>610.24063575000002</v>
      </c>
      <c r="AH146" s="3">
        <f t="shared" si="112"/>
        <v>0</v>
      </c>
      <c r="AI146" s="4" t="str">
        <f t="shared" si="118"/>
        <v>A+J=</v>
      </c>
      <c r="AJ146" s="11">
        <f t="shared" si="119"/>
        <v>41319</v>
      </c>
      <c r="AK146" s="11"/>
      <c r="AL146" s="4"/>
      <c r="AM146" s="21">
        <f t="shared" si="130"/>
        <v>135</v>
      </c>
      <c r="AN146" s="22">
        <f t="shared" si="120"/>
        <v>45274</v>
      </c>
      <c r="AO146" s="23">
        <f t="shared" si="121"/>
        <v>104230.12869520992</v>
      </c>
      <c r="AP146" s="26">
        <f t="shared" si="122"/>
        <v>21</v>
      </c>
      <c r="AQ146" s="25">
        <f t="shared" si="123"/>
        <v>404.62397557999998</v>
      </c>
      <c r="AR146" s="23">
        <f t="shared" si="124"/>
        <v>2172.0233055200001</v>
      </c>
      <c r="AS146" s="31">
        <f t="shared" si="125"/>
        <v>2.0413339999999999E-2</v>
      </c>
      <c r="AT146" s="25">
        <f t="shared" si="126"/>
        <v>2576.6472811000003</v>
      </c>
      <c r="AU146" s="21">
        <f t="shared" si="127"/>
        <v>135</v>
      </c>
      <c r="AV146" s="22">
        <f t="shared" si="128"/>
        <v>45306</v>
      </c>
      <c r="AW146" s="22">
        <f t="shared" si="129"/>
        <v>45278</v>
      </c>
      <c r="AX146" s="1"/>
      <c r="AY146" s="26">
        <v>137</v>
      </c>
      <c r="AZ146" s="22">
        <v>45336</v>
      </c>
      <c r="BA146" s="30">
        <v>2.1632220000000001E-2</v>
      </c>
      <c r="BB146" s="1"/>
    </row>
    <row r="147" spans="1:138" x14ac:dyDescent="0.2">
      <c r="A147" s="158">
        <f t="shared" si="113"/>
        <v>41303</v>
      </c>
      <c r="B147" s="2">
        <f t="shared" si="95"/>
        <v>338121.4380111472</v>
      </c>
      <c r="C147" s="2">
        <f t="shared" si="114"/>
        <v>329105.66003436001</v>
      </c>
      <c r="D147" s="2">
        <f>SUM(Y147:Y$344)</f>
        <v>9385.2093705400002</v>
      </c>
      <c r="E147" s="73">
        <f t="shared" si="96"/>
        <v>319720.45066382003</v>
      </c>
      <c r="F147" s="88">
        <f t="shared" si="91"/>
        <v>3574.22</v>
      </c>
      <c r="G147" s="3">
        <f>IF(AND(N147=1,N146&gt;1),VLOOKUP(A146,[1]Plan1!$BK$81:$BM$259,3),G146)</f>
        <v>3602.46</v>
      </c>
      <c r="H147" s="11">
        <f t="shared" si="92"/>
        <v>41228</v>
      </c>
      <c r="I147" s="11">
        <f t="shared" si="93"/>
        <v>41258</v>
      </c>
      <c r="J147" s="12">
        <f t="shared" si="97"/>
        <v>7.9010245592046058E-3</v>
      </c>
      <c r="K147" s="11">
        <f t="shared" si="115"/>
        <v>41319</v>
      </c>
      <c r="L147" s="11">
        <f t="shared" si="98"/>
        <v>41319</v>
      </c>
      <c r="M147" s="1">
        <f t="shared" si="87"/>
        <v>21</v>
      </c>
      <c r="N147" s="1">
        <f t="shared" si="99"/>
        <v>11</v>
      </c>
      <c r="O147" s="2">
        <f t="shared" si="100"/>
        <v>1.00413087</v>
      </c>
      <c r="P147" s="13">
        <f t="shared" si="94"/>
        <v>1.00600073</v>
      </c>
      <c r="Q147" s="13">
        <f t="shared" si="88"/>
        <v>1.0218772142872217</v>
      </c>
      <c r="R147" s="2">
        <f t="shared" si="90"/>
        <v>1.0260984500000001</v>
      </c>
      <c r="S147" s="2">
        <f t="shared" si="116"/>
        <v>1</v>
      </c>
      <c r="T147" s="2">
        <f t="shared" si="101"/>
        <v>329105.66003436001</v>
      </c>
      <c r="U147" s="2">
        <f t="shared" si="102"/>
        <v>0</v>
      </c>
      <c r="V147" s="2">
        <f t="shared" si="103"/>
        <v>8344.2081956272086</v>
      </c>
      <c r="W147" s="2">
        <f t="shared" si="104"/>
        <v>337449.86822998722</v>
      </c>
      <c r="X147" s="17">
        <f t="shared" si="105"/>
        <v>0</v>
      </c>
      <c r="Y147" s="2">
        <f t="shared" si="106"/>
        <v>0</v>
      </c>
      <c r="Z147" s="72">
        <f t="shared" si="107"/>
        <v>0</v>
      </c>
      <c r="AA147" s="2">
        <f t="shared" si="108"/>
        <v>0</v>
      </c>
      <c r="AB147" s="12">
        <f t="shared" si="117"/>
        <v>4.6600000000000003E-2</v>
      </c>
      <c r="AC147" s="17">
        <f t="shared" si="109"/>
        <v>11</v>
      </c>
      <c r="AD147" s="17">
        <v>252</v>
      </c>
      <c r="AE147" s="13">
        <f t="shared" si="89"/>
        <v>1.001990132</v>
      </c>
      <c r="AF147" s="2">
        <f t="shared" si="110"/>
        <v>654.96370540999999</v>
      </c>
      <c r="AG147" s="2">
        <f t="shared" si="111"/>
        <v>671.56978116000005</v>
      </c>
      <c r="AH147" s="3">
        <f t="shared" si="112"/>
        <v>0</v>
      </c>
      <c r="AI147" s="4" t="str">
        <f t="shared" si="118"/>
        <v>A+J=</v>
      </c>
      <c r="AJ147" s="11">
        <f t="shared" si="119"/>
        <v>41319</v>
      </c>
      <c r="AK147" s="11"/>
      <c r="AL147" s="4"/>
      <c r="AM147" s="21">
        <f t="shared" si="130"/>
        <v>136</v>
      </c>
      <c r="AN147" s="22">
        <f t="shared" si="120"/>
        <v>45306</v>
      </c>
      <c r="AO147" s="23">
        <f t="shared" si="121"/>
        <v>102030.93760242991</v>
      </c>
      <c r="AP147" s="26">
        <f t="shared" si="122"/>
        <v>20</v>
      </c>
      <c r="AQ147" s="25">
        <f t="shared" si="123"/>
        <v>377.45565269000002</v>
      </c>
      <c r="AR147" s="23">
        <f t="shared" si="124"/>
        <v>2199.19109278</v>
      </c>
      <c r="AS147" s="31">
        <f t="shared" si="125"/>
        <v>2.1099380000000001E-2</v>
      </c>
      <c r="AT147" s="25">
        <f t="shared" si="126"/>
        <v>2576.64674547</v>
      </c>
      <c r="AU147" s="21">
        <f t="shared" si="127"/>
        <v>136</v>
      </c>
      <c r="AV147" s="22">
        <f t="shared" si="128"/>
        <v>45336</v>
      </c>
      <c r="AW147" s="22">
        <f t="shared" si="129"/>
        <v>45308</v>
      </c>
      <c r="AX147" s="1"/>
      <c r="AY147" s="26">
        <v>138</v>
      </c>
      <c r="AZ147" s="22">
        <v>45365</v>
      </c>
      <c r="BA147" s="30">
        <v>2.2009170000000002E-2</v>
      </c>
      <c r="BB147" s="1"/>
    </row>
    <row r="148" spans="1:138" x14ac:dyDescent="0.2">
      <c r="A148" s="158">
        <f t="shared" si="113"/>
        <v>41304</v>
      </c>
      <c r="B148" s="2">
        <f t="shared" si="95"/>
        <v>338305.79413663154</v>
      </c>
      <c r="C148" s="2">
        <f t="shared" si="114"/>
        <v>329105.66003436001</v>
      </c>
      <c r="D148" s="2">
        <f>SUM(Y148:Y$344)</f>
        <v>9385.2093705400002</v>
      </c>
      <c r="E148" s="73">
        <f t="shared" si="96"/>
        <v>319720.45066382003</v>
      </c>
      <c r="F148" s="88">
        <f t="shared" si="91"/>
        <v>3574.22</v>
      </c>
      <c r="G148" s="3">
        <f>IF(AND(N148=1,N147&gt;1),VLOOKUP(A147,[1]Plan1!$BK$81:$BM$259,3),G147)</f>
        <v>3602.46</v>
      </c>
      <c r="H148" s="11">
        <f t="shared" si="92"/>
        <v>41228</v>
      </c>
      <c r="I148" s="11">
        <f t="shared" si="93"/>
        <v>41258</v>
      </c>
      <c r="J148" s="12">
        <f t="shared" si="97"/>
        <v>7.9010245592046058E-3</v>
      </c>
      <c r="K148" s="11">
        <f t="shared" si="115"/>
        <v>41319</v>
      </c>
      <c r="L148" s="11">
        <f t="shared" si="98"/>
        <v>41319</v>
      </c>
      <c r="M148" s="1">
        <f t="shared" si="87"/>
        <v>21</v>
      </c>
      <c r="N148" s="1">
        <f t="shared" si="99"/>
        <v>12</v>
      </c>
      <c r="O148" s="2">
        <f t="shared" si="100"/>
        <v>1.0045072500000001</v>
      </c>
      <c r="P148" s="13">
        <f t="shared" si="94"/>
        <v>1.00600073</v>
      </c>
      <c r="Q148" s="13">
        <f t="shared" si="88"/>
        <v>1.0218772142872217</v>
      </c>
      <c r="R148" s="2">
        <f t="shared" si="90"/>
        <v>1.0264830700000001</v>
      </c>
      <c r="S148" s="2">
        <f t="shared" si="116"/>
        <v>1</v>
      </c>
      <c r="T148" s="2">
        <f t="shared" si="101"/>
        <v>329105.66003436001</v>
      </c>
      <c r="U148" s="2">
        <f t="shared" si="102"/>
        <v>0</v>
      </c>
      <c r="V148" s="2">
        <f t="shared" si="103"/>
        <v>8467.1790753615096</v>
      </c>
      <c r="W148" s="2">
        <f t="shared" si="104"/>
        <v>337572.83910972154</v>
      </c>
      <c r="X148" s="17">
        <f t="shared" si="105"/>
        <v>0</v>
      </c>
      <c r="Y148" s="2">
        <f t="shared" si="106"/>
        <v>0</v>
      </c>
      <c r="Z148" s="72">
        <f t="shared" si="107"/>
        <v>0</v>
      </c>
      <c r="AA148" s="2">
        <f t="shared" si="108"/>
        <v>0</v>
      </c>
      <c r="AB148" s="12">
        <f t="shared" si="117"/>
        <v>4.6600000000000003E-2</v>
      </c>
      <c r="AC148" s="17">
        <f t="shared" si="109"/>
        <v>12</v>
      </c>
      <c r="AD148" s="17">
        <v>252</v>
      </c>
      <c r="AE148" s="13">
        <f t="shared" si="89"/>
        <v>1.00217125</v>
      </c>
      <c r="AF148" s="2">
        <f t="shared" si="110"/>
        <v>714.57066434000001</v>
      </c>
      <c r="AG148" s="2">
        <f t="shared" si="111"/>
        <v>732.95502691000002</v>
      </c>
      <c r="AH148" s="3">
        <f t="shared" si="112"/>
        <v>0</v>
      </c>
      <c r="AI148" s="4" t="str">
        <f t="shared" si="118"/>
        <v>A+J=</v>
      </c>
      <c r="AJ148" s="11">
        <f t="shared" si="119"/>
        <v>41319</v>
      </c>
      <c r="AK148" s="11"/>
      <c r="AL148" s="4"/>
      <c r="AM148" s="21">
        <f t="shared" si="130"/>
        <v>137</v>
      </c>
      <c r="AN148" s="22">
        <f t="shared" si="120"/>
        <v>45336</v>
      </c>
      <c r="AO148" s="23">
        <f t="shared" si="121"/>
        <v>99823.781913409912</v>
      </c>
      <c r="AP148" s="26">
        <f t="shared" si="122"/>
        <v>20</v>
      </c>
      <c r="AQ148" s="25">
        <f t="shared" si="123"/>
        <v>369.49157244000003</v>
      </c>
      <c r="AR148" s="23">
        <f t="shared" si="124"/>
        <v>2207.15568902</v>
      </c>
      <c r="AS148" s="31">
        <f t="shared" si="125"/>
        <v>2.1632220000000001E-2</v>
      </c>
      <c r="AT148" s="25">
        <f t="shared" si="126"/>
        <v>2576.6472614599998</v>
      </c>
      <c r="AU148" s="21">
        <f t="shared" si="127"/>
        <v>137</v>
      </c>
      <c r="AV148" s="22">
        <f t="shared" si="128"/>
        <v>45365</v>
      </c>
      <c r="AW148" s="22">
        <f t="shared" si="129"/>
        <v>45338</v>
      </c>
      <c r="AX148" s="1"/>
      <c r="AY148" s="26">
        <v>139</v>
      </c>
      <c r="AZ148" s="22">
        <v>45397</v>
      </c>
      <c r="BA148" s="30">
        <v>2.2590059999999999E-2</v>
      </c>
      <c r="BB148" s="1"/>
    </row>
    <row r="149" spans="1:138" x14ac:dyDescent="0.2">
      <c r="A149" s="158">
        <f t="shared" si="113"/>
        <v>41305</v>
      </c>
      <c r="B149" s="2">
        <f t="shared" si="95"/>
        <v>338490.24727430445</v>
      </c>
      <c r="C149" s="2">
        <f t="shared" si="114"/>
        <v>329105.66003436001</v>
      </c>
      <c r="D149" s="2">
        <f>SUM(Y149:Y$344)</f>
        <v>9385.2093705400002</v>
      </c>
      <c r="E149" s="73">
        <f t="shared" si="96"/>
        <v>319720.45066382003</v>
      </c>
      <c r="F149" s="88">
        <f t="shared" si="91"/>
        <v>3574.22</v>
      </c>
      <c r="G149" s="3">
        <f>IF(AND(N149=1,N148&gt;1),VLOOKUP(A148,[1]Plan1!$BK$81:$BM$259,3),G148)</f>
        <v>3602.46</v>
      </c>
      <c r="H149" s="11">
        <f t="shared" si="92"/>
        <v>41228</v>
      </c>
      <c r="I149" s="11">
        <f t="shared" si="93"/>
        <v>41258</v>
      </c>
      <c r="J149" s="12">
        <f t="shared" si="97"/>
        <v>7.9010245592046058E-3</v>
      </c>
      <c r="K149" s="11">
        <f t="shared" si="115"/>
        <v>41319</v>
      </c>
      <c r="L149" s="11">
        <f t="shared" si="98"/>
        <v>41319</v>
      </c>
      <c r="M149" s="1">
        <f t="shared" si="87"/>
        <v>21</v>
      </c>
      <c r="N149" s="1">
        <f t="shared" si="99"/>
        <v>13</v>
      </c>
      <c r="O149" s="2">
        <f t="shared" si="100"/>
        <v>1.00488377</v>
      </c>
      <c r="P149" s="13">
        <f t="shared" si="94"/>
        <v>1.00600073</v>
      </c>
      <c r="Q149" s="13">
        <f t="shared" si="88"/>
        <v>1.0218772142872217</v>
      </c>
      <c r="R149" s="2">
        <f t="shared" si="90"/>
        <v>1.0268678200000001</v>
      </c>
      <c r="S149" s="2">
        <f t="shared" si="116"/>
        <v>1</v>
      </c>
      <c r="T149" s="2">
        <f t="shared" si="101"/>
        <v>329105.66003436001</v>
      </c>
      <c r="U149" s="2">
        <f t="shared" si="102"/>
        <v>0</v>
      </c>
      <c r="V149" s="2">
        <f t="shared" si="103"/>
        <v>8590.1915187544273</v>
      </c>
      <c r="W149" s="2">
        <f t="shared" si="104"/>
        <v>337695.85155311442</v>
      </c>
      <c r="X149" s="17">
        <f t="shared" si="105"/>
        <v>0</v>
      </c>
      <c r="Y149" s="2">
        <f t="shared" si="106"/>
        <v>0</v>
      </c>
      <c r="Z149" s="72">
        <f t="shared" si="107"/>
        <v>0</v>
      </c>
      <c r="AA149" s="2">
        <f t="shared" si="108"/>
        <v>0</v>
      </c>
      <c r="AB149" s="12">
        <f t="shared" si="117"/>
        <v>4.6600000000000003E-2</v>
      </c>
      <c r="AC149" s="17">
        <f t="shared" si="109"/>
        <v>13</v>
      </c>
      <c r="AD149" s="17">
        <v>252</v>
      </c>
      <c r="AE149" s="13">
        <f t="shared" si="89"/>
        <v>1.0023523999999999</v>
      </c>
      <c r="AF149" s="2">
        <f t="shared" si="110"/>
        <v>774.18815466000001</v>
      </c>
      <c r="AG149" s="2">
        <f t="shared" si="111"/>
        <v>794.39572119000002</v>
      </c>
      <c r="AH149" s="3">
        <f t="shared" si="112"/>
        <v>0</v>
      </c>
      <c r="AI149" s="4" t="str">
        <f t="shared" si="118"/>
        <v>A+J=</v>
      </c>
      <c r="AJ149" s="11">
        <f t="shared" si="119"/>
        <v>41319</v>
      </c>
      <c r="AK149" s="11"/>
      <c r="AL149" s="4"/>
      <c r="AM149" s="21">
        <f t="shared" si="130"/>
        <v>138</v>
      </c>
      <c r="AN149" s="22">
        <f t="shared" si="120"/>
        <v>45365</v>
      </c>
      <c r="AO149" s="23">
        <f t="shared" si="121"/>
        <v>97626.743327239907</v>
      </c>
      <c r="AP149" s="26">
        <f t="shared" si="122"/>
        <v>21</v>
      </c>
      <c r="AQ149" s="25">
        <f t="shared" si="123"/>
        <v>379.60788137999998</v>
      </c>
      <c r="AR149" s="23">
        <f t="shared" si="124"/>
        <v>2197.0385861700001</v>
      </c>
      <c r="AS149" s="31">
        <f t="shared" si="125"/>
        <v>2.2009170000000002E-2</v>
      </c>
      <c r="AT149" s="25">
        <f t="shared" si="126"/>
        <v>2576.6464675500001</v>
      </c>
      <c r="AU149" s="21">
        <f t="shared" si="127"/>
        <v>138</v>
      </c>
      <c r="AV149" s="22">
        <f t="shared" si="128"/>
        <v>45397</v>
      </c>
      <c r="AW149" s="22">
        <f t="shared" si="129"/>
        <v>45369</v>
      </c>
      <c r="AX149" s="1"/>
      <c r="AY149" s="26">
        <v>140</v>
      </c>
      <c r="AZ149" s="22">
        <v>45426</v>
      </c>
      <c r="BA149" s="30">
        <v>2.3381470000000001E-2</v>
      </c>
      <c r="BB149" s="1"/>
    </row>
    <row r="150" spans="1:138" x14ac:dyDescent="0.2">
      <c r="A150" s="158">
        <f t="shared" si="113"/>
        <v>41306</v>
      </c>
      <c r="B150" s="2">
        <f t="shared" si="95"/>
        <v>338674.80420697486</v>
      </c>
      <c r="C150" s="2">
        <f t="shared" si="114"/>
        <v>329105.66003436001</v>
      </c>
      <c r="D150" s="2">
        <f>SUM(Y150:Y$344)</f>
        <v>9385.2093705400002</v>
      </c>
      <c r="E150" s="73">
        <f t="shared" si="96"/>
        <v>319720.45066382003</v>
      </c>
      <c r="F150" s="88">
        <f t="shared" si="91"/>
        <v>3574.22</v>
      </c>
      <c r="G150" s="3">
        <f>IF(AND(N150=1,N149&gt;1),VLOOKUP(A149,[1]Plan1!$BK$81:$BM$259,3),G149)</f>
        <v>3602.46</v>
      </c>
      <c r="H150" s="11">
        <f t="shared" si="92"/>
        <v>41228</v>
      </c>
      <c r="I150" s="11">
        <f t="shared" si="93"/>
        <v>41258</v>
      </c>
      <c r="J150" s="12">
        <f t="shared" si="97"/>
        <v>7.9010245592046058E-3</v>
      </c>
      <c r="K150" s="11">
        <f t="shared" si="115"/>
        <v>41319</v>
      </c>
      <c r="L150" s="11">
        <f t="shared" si="98"/>
        <v>41319</v>
      </c>
      <c r="M150" s="1">
        <f t="shared" si="87"/>
        <v>21</v>
      </c>
      <c r="N150" s="1">
        <f t="shared" si="99"/>
        <v>14</v>
      </c>
      <c r="O150" s="2">
        <f t="shared" si="100"/>
        <v>1.0052604300000001</v>
      </c>
      <c r="P150" s="13">
        <f t="shared" si="94"/>
        <v>1.00600073</v>
      </c>
      <c r="Q150" s="13">
        <f t="shared" si="88"/>
        <v>1.0218772142872217</v>
      </c>
      <c r="R150" s="2">
        <f t="shared" si="90"/>
        <v>1.0272527199999999</v>
      </c>
      <c r="S150" s="2">
        <f t="shared" si="116"/>
        <v>1</v>
      </c>
      <c r="T150" s="2">
        <f t="shared" si="101"/>
        <v>329105.66003436001</v>
      </c>
      <c r="U150" s="2">
        <f t="shared" si="102"/>
        <v>0</v>
      </c>
      <c r="V150" s="2">
        <f t="shared" si="103"/>
        <v>8713.2519202148687</v>
      </c>
      <c r="W150" s="2">
        <f t="shared" si="104"/>
        <v>337818.91195457487</v>
      </c>
      <c r="X150" s="17">
        <f t="shared" si="105"/>
        <v>0</v>
      </c>
      <c r="Y150" s="2">
        <f t="shared" si="106"/>
        <v>0</v>
      </c>
      <c r="Z150" s="72">
        <f t="shared" si="107"/>
        <v>0</v>
      </c>
      <c r="AA150" s="2">
        <f t="shared" si="108"/>
        <v>0</v>
      </c>
      <c r="AB150" s="12">
        <f t="shared" si="117"/>
        <v>4.6600000000000003E-2</v>
      </c>
      <c r="AC150" s="17">
        <f t="shared" si="109"/>
        <v>14</v>
      </c>
      <c r="AD150" s="17">
        <v>252</v>
      </c>
      <c r="AE150" s="13">
        <f t="shared" si="89"/>
        <v>1.002533583</v>
      </c>
      <c r="AF150" s="2">
        <f t="shared" si="110"/>
        <v>833.81650546000003</v>
      </c>
      <c r="AG150" s="2">
        <f t="shared" si="111"/>
        <v>855.89225239999996</v>
      </c>
      <c r="AH150" s="3">
        <f t="shared" si="112"/>
        <v>0</v>
      </c>
      <c r="AI150" s="4" t="str">
        <f t="shared" si="118"/>
        <v>A+J=</v>
      </c>
      <c r="AJ150" s="11">
        <f t="shared" si="119"/>
        <v>41319</v>
      </c>
      <c r="AK150" s="11"/>
      <c r="AL150" s="4"/>
      <c r="AM150" s="21">
        <f t="shared" si="130"/>
        <v>139</v>
      </c>
      <c r="AN150" s="22">
        <f t="shared" si="120"/>
        <v>45397</v>
      </c>
      <c r="AO150" s="23">
        <f t="shared" si="121"/>
        <v>95421.349337879903</v>
      </c>
      <c r="AP150" s="26">
        <f t="shared" si="122"/>
        <v>21</v>
      </c>
      <c r="AQ150" s="25">
        <f t="shared" si="123"/>
        <v>371.25302698000002</v>
      </c>
      <c r="AR150" s="23">
        <f t="shared" si="124"/>
        <v>2205.39398936</v>
      </c>
      <c r="AS150" s="31">
        <f t="shared" si="125"/>
        <v>2.2590059999999999E-2</v>
      </c>
      <c r="AT150" s="25">
        <f t="shared" si="126"/>
        <v>2576.6470163399999</v>
      </c>
      <c r="AU150" s="21">
        <f t="shared" si="127"/>
        <v>139</v>
      </c>
      <c r="AV150" s="22">
        <f t="shared" si="128"/>
        <v>45426</v>
      </c>
      <c r="AW150" s="22">
        <f t="shared" si="129"/>
        <v>45399</v>
      </c>
      <c r="AX150" s="1"/>
      <c r="AY150" s="26">
        <v>141</v>
      </c>
      <c r="AZ150" s="22">
        <v>45457</v>
      </c>
      <c r="BA150" s="30">
        <v>2.366509E-2</v>
      </c>
      <c r="BB150" s="1"/>
    </row>
    <row r="151" spans="1:138" x14ac:dyDescent="0.2">
      <c r="A151" s="158">
        <f t="shared" si="113"/>
        <v>41307</v>
      </c>
      <c r="B151" s="2">
        <f t="shared" si="95"/>
        <v>338859.46784084756</v>
      </c>
      <c r="C151" s="2">
        <f t="shared" si="114"/>
        <v>329105.66003436001</v>
      </c>
      <c r="D151" s="2">
        <f>SUM(Y151:Y$344)</f>
        <v>9385.2093705400002</v>
      </c>
      <c r="E151" s="73">
        <f t="shared" si="96"/>
        <v>319720.45066382003</v>
      </c>
      <c r="F151" s="88">
        <f t="shared" si="91"/>
        <v>3574.22</v>
      </c>
      <c r="G151" s="3">
        <f>IF(AND(N151=1,N150&gt;1),VLOOKUP(A150,[1]Plan1!$BK$81:$BM$259,3),G150)</f>
        <v>3602.46</v>
      </c>
      <c r="H151" s="11">
        <f t="shared" si="92"/>
        <v>41228</v>
      </c>
      <c r="I151" s="11">
        <f t="shared" si="93"/>
        <v>41258</v>
      </c>
      <c r="J151" s="12">
        <f t="shared" si="97"/>
        <v>7.9010245592046058E-3</v>
      </c>
      <c r="K151" s="11">
        <f t="shared" si="115"/>
        <v>41319</v>
      </c>
      <c r="L151" s="11">
        <f t="shared" si="98"/>
        <v>41319</v>
      </c>
      <c r="M151" s="1">
        <f t="shared" ref="M151:M214" si="131">IF(L151=L150,M150,NETWORKDAYS(L150,L151,$AN$194:$AN$348)-1)</f>
        <v>21</v>
      </c>
      <c r="N151" s="1">
        <f t="shared" si="99"/>
        <v>15</v>
      </c>
      <c r="O151" s="2">
        <f t="shared" si="100"/>
        <v>1.00563724</v>
      </c>
      <c r="P151" s="13">
        <f t="shared" si="94"/>
        <v>1.00600073</v>
      </c>
      <c r="Q151" s="13">
        <f t="shared" si="88"/>
        <v>1.0218772142872217</v>
      </c>
      <c r="R151" s="2">
        <f t="shared" si="90"/>
        <v>1.0276377800000001</v>
      </c>
      <c r="S151" s="2">
        <f t="shared" si="116"/>
        <v>1</v>
      </c>
      <c r="T151" s="2">
        <f t="shared" si="101"/>
        <v>329105.66003436001</v>
      </c>
      <c r="U151" s="2">
        <f t="shared" si="102"/>
        <v>0</v>
      </c>
      <c r="V151" s="2">
        <f t="shared" si="103"/>
        <v>8836.3634769475302</v>
      </c>
      <c r="W151" s="2">
        <f t="shared" si="104"/>
        <v>337942.02351130755</v>
      </c>
      <c r="X151" s="17">
        <f t="shared" si="105"/>
        <v>0</v>
      </c>
      <c r="Y151" s="2">
        <f t="shared" si="106"/>
        <v>0</v>
      </c>
      <c r="Z151" s="72">
        <f t="shared" si="107"/>
        <v>0</v>
      </c>
      <c r="AA151" s="2">
        <f t="shared" si="108"/>
        <v>0</v>
      </c>
      <c r="AB151" s="12">
        <f t="shared" si="117"/>
        <v>4.6600000000000003E-2</v>
      </c>
      <c r="AC151" s="17">
        <f t="shared" si="109"/>
        <v>15</v>
      </c>
      <c r="AD151" s="17">
        <v>252</v>
      </c>
      <c r="AE151" s="13">
        <f t="shared" si="89"/>
        <v>1.002714798</v>
      </c>
      <c r="AF151" s="2">
        <f t="shared" si="110"/>
        <v>893.45538764000003</v>
      </c>
      <c r="AG151" s="2">
        <f t="shared" si="111"/>
        <v>917.44432954000001</v>
      </c>
      <c r="AH151" s="3">
        <f t="shared" si="112"/>
        <v>0</v>
      </c>
      <c r="AI151" s="4" t="str">
        <f t="shared" si="118"/>
        <v>A+J=</v>
      </c>
      <c r="AJ151" s="11">
        <f t="shared" si="119"/>
        <v>41319</v>
      </c>
      <c r="AK151" s="15"/>
      <c r="AL151" s="14"/>
      <c r="AM151" s="21">
        <f t="shared" si="130"/>
        <v>140</v>
      </c>
      <c r="AN151" s="22">
        <f t="shared" si="120"/>
        <v>45426</v>
      </c>
      <c r="AO151" s="23">
        <f t="shared" si="121"/>
        <v>93190.257920979901</v>
      </c>
      <c r="AP151" s="26">
        <f t="shared" si="122"/>
        <v>20</v>
      </c>
      <c r="AQ151" s="25">
        <f t="shared" si="123"/>
        <v>345.55582099999998</v>
      </c>
      <c r="AR151" s="23">
        <f t="shared" si="124"/>
        <v>2231.0914168999998</v>
      </c>
      <c r="AS151" s="31">
        <f t="shared" si="125"/>
        <v>2.3381470000000001E-2</v>
      </c>
      <c r="AT151" s="25">
        <f t="shared" si="126"/>
        <v>2576.6472378999997</v>
      </c>
      <c r="AU151" s="21">
        <f t="shared" si="127"/>
        <v>140</v>
      </c>
      <c r="AV151" s="22">
        <f t="shared" si="128"/>
        <v>45457</v>
      </c>
      <c r="AW151" s="22">
        <f t="shared" si="129"/>
        <v>45428</v>
      </c>
      <c r="AX151" s="10"/>
      <c r="AY151" s="26">
        <v>142</v>
      </c>
      <c r="AZ151" s="22">
        <v>45488</v>
      </c>
      <c r="BA151" s="30">
        <v>2.4516719999999999E-2</v>
      </c>
      <c r="BB151" s="10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</row>
    <row r="152" spans="1:138" x14ac:dyDescent="0.2">
      <c r="A152" s="158">
        <f t="shared" si="113"/>
        <v>41308</v>
      </c>
      <c r="B152" s="2">
        <f t="shared" si="95"/>
        <v>338859.46784084756</v>
      </c>
      <c r="C152" s="2">
        <f t="shared" si="114"/>
        <v>329105.66003436001</v>
      </c>
      <c r="D152" s="2">
        <f>SUM(Y152:Y$344)</f>
        <v>9385.2093705400002</v>
      </c>
      <c r="E152" s="73">
        <f t="shared" si="96"/>
        <v>319720.45066382003</v>
      </c>
      <c r="F152" s="88">
        <f t="shared" si="91"/>
        <v>3574.22</v>
      </c>
      <c r="G152" s="3">
        <f>IF(AND(N152=1,N151&gt;1),VLOOKUP(A151,[1]Plan1!$BK$81:$BM$259,3),G151)</f>
        <v>3602.46</v>
      </c>
      <c r="H152" s="11">
        <f t="shared" si="92"/>
        <v>41228</v>
      </c>
      <c r="I152" s="11">
        <f t="shared" si="93"/>
        <v>41258</v>
      </c>
      <c r="J152" s="12">
        <f t="shared" si="97"/>
        <v>7.9010245592046058E-3</v>
      </c>
      <c r="K152" s="11">
        <f t="shared" si="115"/>
        <v>41319</v>
      </c>
      <c r="L152" s="11">
        <f t="shared" si="98"/>
        <v>41319</v>
      </c>
      <c r="M152" s="1">
        <f t="shared" si="131"/>
        <v>21</v>
      </c>
      <c r="N152" s="1">
        <f t="shared" si="99"/>
        <v>15</v>
      </c>
      <c r="O152" s="2">
        <f t="shared" si="100"/>
        <v>1.00563724</v>
      </c>
      <c r="P152" s="13">
        <f t="shared" si="94"/>
        <v>1.00600073</v>
      </c>
      <c r="Q152" s="13">
        <f t="shared" si="88"/>
        <v>1.0218772142872217</v>
      </c>
      <c r="R152" s="2">
        <f t="shared" si="90"/>
        <v>1.0276377800000001</v>
      </c>
      <c r="S152" s="2">
        <f t="shared" si="116"/>
        <v>1</v>
      </c>
      <c r="T152" s="2">
        <f t="shared" si="101"/>
        <v>329105.66003436001</v>
      </c>
      <c r="U152" s="2">
        <f t="shared" si="102"/>
        <v>0</v>
      </c>
      <c r="V152" s="2">
        <f t="shared" si="103"/>
        <v>8836.3634769475302</v>
      </c>
      <c r="W152" s="2">
        <f t="shared" si="104"/>
        <v>337942.02351130755</v>
      </c>
      <c r="X152" s="17">
        <f t="shared" si="105"/>
        <v>0</v>
      </c>
      <c r="Y152" s="2">
        <f t="shared" si="106"/>
        <v>0</v>
      </c>
      <c r="Z152" s="72">
        <f t="shared" si="107"/>
        <v>0</v>
      </c>
      <c r="AA152" s="2">
        <f t="shared" si="108"/>
        <v>0</v>
      </c>
      <c r="AB152" s="12">
        <f t="shared" si="117"/>
        <v>4.6600000000000003E-2</v>
      </c>
      <c r="AC152" s="17">
        <f t="shared" si="109"/>
        <v>15</v>
      </c>
      <c r="AD152" s="17">
        <v>252</v>
      </c>
      <c r="AE152" s="13">
        <f t="shared" si="89"/>
        <v>1.002714798</v>
      </c>
      <c r="AF152" s="2">
        <f t="shared" si="110"/>
        <v>893.45538764000003</v>
      </c>
      <c r="AG152" s="2">
        <f t="shared" si="111"/>
        <v>917.44432954000001</v>
      </c>
      <c r="AH152" s="3">
        <f t="shared" si="112"/>
        <v>0</v>
      </c>
      <c r="AI152" s="4" t="str">
        <f t="shared" si="118"/>
        <v>A+J=</v>
      </c>
      <c r="AJ152" s="11">
        <f t="shared" si="119"/>
        <v>41319</v>
      </c>
      <c r="AK152" s="11"/>
      <c r="AL152" s="4"/>
      <c r="AM152" s="21">
        <f t="shared" si="130"/>
        <v>141</v>
      </c>
      <c r="AN152" s="22">
        <f t="shared" si="120"/>
        <v>45457</v>
      </c>
      <c r="AO152" s="23">
        <f t="shared" si="121"/>
        <v>90984.902080159896</v>
      </c>
      <c r="AP152" s="26">
        <f t="shared" si="122"/>
        <v>22</v>
      </c>
      <c r="AQ152" s="25">
        <f t="shared" si="123"/>
        <v>371.29095536</v>
      </c>
      <c r="AR152" s="23">
        <f t="shared" si="124"/>
        <v>2205.3558408200001</v>
      </c>
      <c r="AS152" s="31">
        <f t="shared" si="125"/>
        <v>2.366509E-2</v>
      </c>
      <c r="AT152" s="25">
        <f t="shared" si="126"/>
        <v>2576.6467961799999</v>
      </c>
      <c r="AU152" s="21">
        <f t="shared" si="127"/>
        <v>141</v>
      </c>
      <c r="AV152" s="22">
        <f t="shared" si="128"/>
        <v>45488</v>
      </c>
      <c r="AW152" s="22">
        <f t="shared" si="129"/>
        <v>45461</v>
      </c>
      <c r="AX152" s="1"/>
      <c r="AY152" s="26">
        <v>143</v>
      </c>
      <c r="AZ152" s="22">
        <v>45518</v>
      </c>
      <c r="BA152" s="30">
        <v>2.5047030000000001E-2</v>
      </c>
      <c r="BB152" s="1"/>
    </row>
    <row r="153" spans="1:138" x14ac:dyDescent="0.2">
      <c r="A153" s="158">
        <f t="shared" si="113"/>
        <v>41309</v>
      </c>
      <c r="B153" s="2">
        <f t="shared" si="95"/>
        <v>338859.46784084756</v>
      </c>
      <c r="C153" s="2">
        <f t="shared" si="114"/>
        <v>329105.66003436001</v>
      </c>
      <c r="D153" s="2">
        <f>SUM(Y153:Y$344)</f>
        <v>9385.2093705400002</v>
      </c>
      <c r="E153" s="73">
        <f t="shared" si="96"/>
        <v>319720.45066382003</v>
      </c>
      <c r="F153" s="88">
        <f t="shared" si="91"/>
        <v>3574.22</v>
      </c>
      <c r="G153" s="3">
        <f>IF(AND(N153=1,N152&gt;1),VLOOKUP(A152,[1]Plan1!$BK$81:$BM$259,3),G152)</f>
        <v>3602.46</v>
      </c>
      <c r="H153" s="11">
        <f t="shared" si="92"/>
        <v>41228</v>
      </c>
      <c r="I153" s="11">
        <f t="shared" si="93"/>
        <v>41258</v>
      </c>
      <c r="J153" s="12">
        <f t="shared" si="97"/>
        <v>7.9010245592046058E-3</v>
      </c>
      <c r="K153" s="11">
        <f t="shared" si="115"/>
        <v>41319</v>
      </c>
      <c r="L153" s="11">
        <f t="shared" si="98"/>
        <v>41319</v>
      </c>
      <c r="M153" s="1">
        <f t="shared" si="131"/>
        <v>21</v>
      </c>
      <c r="N153" s="1">
        <f t="shared" si="99"/>
        <v>15</v>
      </c>
      <c r="O153" s="2">
        <f t="shared" si="100"/>
        <v>1.00563724</v>
      </c>
      <c r="P153" s="13">
        <f t="shared" si="94"/>
        <v>1.00600073</v>
      </c>
      <c r="Q153" s="13">
        <f t="shared" si="88"/>
        <v>1.0218772142872217</v>
      </c>
      <c r="R153" s="2">
        <f t="shared" si="90"/>
        <v>1.0276377800000001</v>
      </c>
      <c r="S153" s="2">
        <f t="shared" si="116"/>
        <v>1</v>
      </c>
      <c r="T153" s="2">
        <f t="shared" si="101"/>
        <v>329105.66003436001</v>
      </c>
      <c r="U153" s="2">
        <f t="shared" si="102"/>
        <v>0</v>
      </c>
      <c r="V153" s="2">
        <f t="shared" si="103"/>
        <v>8836.3634769475302</v>
      </c>
      <c r="W153" s="2">
        <f t="shared" si="104"/>
        <v>337942.02351130755</v>
      </c>
      <c r="X153" s="17">
        <f t="shared" si="105"/>
        <v>0</v>
      </c>
      <c r="Y153" s="2">
        <f t="shared" si="106"/>
        <v>0</v>
      </c>
      <c r="Z153" s="72">
        <f t="shared" si="107"/>
        <v>0</v>
      </c>
      <c r="AA153" s="2">
        <f t="shared" si="108"/>
        <v>0</v>
      </c>
      <c r="AB153" s="12">
        <f t="shared" si="117"/>
        <v>4.6600000000000003E-2</v>
      </c>
      <c r="AC153" s="17">
        <f t="shared" si="109"/>
        <v>15</v>
      </c>
      <c r="AD153" s="17">
        <v>252</v>
      </c>
      <c r="AE153" s="13">
        <f t="shared" si="89"/>
        <v>1.002714798</v>
      </c>
      <c r="AF153" s="2">
        <f t="shared" si="110"/>
        <v>893.45538764000003</v>
      </c>
      <c r="AG153" s="2">
        <f t="shared" si="111"/>
        <v>917.44432954000001</v>
      </c>
      <c r="AH153" s="3">
        <f t="shared" si="112"/>
        <v>0</v>
      </c>
      <c r="AI153" s="4" t="str">
        <f t="shared" si="118"/>
        <v>A+J=</v>
      </c>
      <c r="AJ153" s="11">
        <f t="shared" si="119"/>
        <v>41319</v>
      </c>
      <c r="AK153" s="11"/>
      <c r="AL153" s="4"/>
      <c r="AM153" s="21">
        <f t="shared" si="130"/>
        <v>142</v>
      </c>
      <c r="AN153" s="22">
        <f t="shared" si="120"/>
        <v>45488</v>
      </c>
      <c r="AO153" s="23">
        <f t="shared" si="121"/>
        <v>88754.250711639892</v>
      </c>
      <c r="AP153" s="26">
        <f t="shared" si="122"/>
        <v>21</v>
      </c>
      <c r="AQ153" s="25">
        <f t="shared" si="123"/>
        <v>345.99556593</v>
      </c>
      <c r="AR153" s="23">
        <f t="shared" si="124"/>
        <v>2230.6513685199998</v>
      </c>
      <c r="AS153" s="31">
        <f t="shared" si="125"/>
        <v>2.4516719999999999E-2</v>
      </c>
      <c r="AT153" s="25">
        <f t="shared" si="126"/>
        <v>2576.6469344499997</v>
      </c>
      <c r="AU153" s="21">
        <f t="shared" si="127"/>
        <v>142</v>
      </c>
      <c r="AV153" s="22">
        <f t="shared" si="128"/>
        <v>45518</v>
      </c>
      <c r="AW153" s="22">
        <f t="shared" si="129"/>
        <v>45490</v>
      </c>
      <c r="AX153" s="1"/>
      <c r="AY153" s="26">
        <v>144</v>
      </c>
      <c r="AZ153" s="22">
        <v>45551</v>
      </c>
      <c r="BA153" s="30">
        <v>2.561138E-2</v>
      </c>
      <c r="BB153" s="1"/>
    </row>
    <row r="154" spans="1:138" x14ac:dyDescent="0.2">
      <c r="A154" s="158">
        <f t="shared" si="113"/>
        <v>41310</v>
      </c>
      <c r="B154" s="2">
        <f t="shared" si="95"/>
        <v>339044.2260658142</v>
      </c>
      <c r="C154" s="2">
        <f t="shared" si="114"/>
        <v>329105.66003436001</v>
      </c>
      <c r="D154" s="2">
        <f>SUM(Y154:Y$344)</f>
        <v>9385.2093705400002</v>
      </c>
      <c r="E154" s="73">
        <f t="shared" si="96"/>
        <v>319720.45066382003</v>
      </c>
      <c r="F154" s="88">
        <f t="shared" si="91"/>
        <v>3574.22</v>
      </c>
      <c r="G154" s="3">
        <f>IF(AND(N154=1,N153&gt;1),VLOOKUP(A153,[1]Plan1!$BK$81:$BM$259,3),G153)</f>
        <v>3602.46</v>
      </c>
      <c r="H154" s="11">
        <f t="shared" si="92"/>
        <v>41228</v>
      </c>
      <c r="I154" s="11">
        <f t="shared" si="93"/>
        <v>41258</v>
      </c>
      <c r="J154" s="12">
        <f t="shared" si="97"/>
        <v>7.9010245592046058E-3</v>
      </c>
      <c r="K154" s="11">
        <f t="shared" si="115"/>
        <v>41319</v>
      </c>
      <c r="L154" s="11">
        <f t="shared" si="98"/>
        <v>41319</v>
      </c>
      <c r="M154" s="1">
        <f t="shared" si="131"/>
        <v>21</v>
      </c>
      <c r="N154" s="1">
        <f t="shared" si="99"/>
        <v>16</v>
      </c>
      <c r="O154" s="2">
        <f t="shared" si="100"/>
        <v>1.00601418</v>
      </c>
      <c r="P154" s="13">
        <f t="shared" si="94"/>
        <v>1.00600073</v>
      </c>
      <c r="Q154" s="13">
        <f t="shared" si="88"/>
        <v>1.0218772142872217</v>
      </c>
      <c r="R154" s="2">
        <f t="shared" si="90"/>
        <v>1.0280229599999999</v>
      </c>
      <c r="S154" s="2">
        <f t="shared" si="116"/>
        <v>1</v>
      </c>
      <c r="T154" s="2">
        <f t="shared" si="101"/>
        <v>329105.66003436001</v>
      </c>
      <c r="U154" s="2">
        <f t="shared" si="102"/>
        <v>0</v>
      </c>
      <c r="V154" s="2">
        <f t="shared" si="103"/>
        <v>8959.5134001341794</v>
      </c>
      <c r="W154" s="2">
        <f t="shared" si="104"/>
        <v>338065.17343449418</v>
      </c>
      <c r="X154" s="17">
        <f t="shared" si="105"/>
        <v>0</v>
      </c>
      <c r="Y154" s="2">
        <f t="shared" si="106"/>
        <v>0</v>
      </c>
      <c r="Z154" s="72">
        <f t="shared" si="107"/>
        <v>0</v>
      </c>
      <c r="AA154" s="2">
        <f t="shared" si="108"/>
        <v>0</v>
      </c>
      <c r="AB154" s="12">
        <f t="shared" si="117"/>
        <v>4.6600000000000003E-2</v>
      </c>
      <c r="AC154" s="17">
        <f t="shared" si="109"/>
        <v>16</v>
      </c>
      <c r="AD154" s="17">
        <v>252</v>
      </c>
      <c r="AE154" s="13">
        <f t="shared" si="89"/>
        <v>1.0028960469999999</v>
      </c>
      <c r="AF154" s="2">
        <f t="shared" si="110"/>
        <v>953.10545941999999</v>
      </c>
      <c r="AG154" s="2">
        <f t="shared" si="111"/>
        <v>979.05263132000005</v>
      </c>
      <c r="AH154" s="3">
        <f t="shared" si="112"/>
        <v>0</v>
      </c>
      <c r="AI154" s="4" t="str">
        <f t="shared" si="118"/>
        <v>A+J=</v>
      </c>
      <c r="AJ154" s="11">
        <f t="shared" si="119"/>
        <v>41319</v>
      </c>
      <c r="AK154" s="11"/>
      <c r="AL154" s="4"/>
      <c r="AM154" s="21">
        <f t="shared" si="130"/>
        <v>143</v>
      </c>
      <c r="AN154" s="22">
        <f t="shared" si="120"/>
        <v>45518</v>
      </c>
      <c r="AO154" s="23">
        <f t="shared" si="121"/>
        <v>86531.220331439894</v>
      </c>
      <c r="AP154" s="26">
        <f t="shared" si="122"/>
        <v>22</v>
      </c>
      <c r="AQ154" s="25">
        <f t="shared" si="123"/>
        <v>353.61690454000001</v>
      </c>
      <c r="AR154" s="23">
        <f t="shared" si="124"/>
        <v>2223.0303801999999</v>
      </c>
      <c r="AS154" s="31">
        <f t="shared" si="125"/>
        <v>2.5047030000000001E-2</v>
      </c>
      <c r="AT154" s="25">
        <f t="shared" si="126"/>
        <v>2576.64728474</v>
      </c>
      <c r="AU154" s="21">
        <f t="shared" si="127"/>
        <v>143</v>
      </c>
      <c r="AV154" s="22">
        <f t="shared" si="128"/>
        <v>45551</v>
      </c>
      <c r="AW154" s="22">
        <f t="shared" si="129"/>
        <v>45520</v>
      </c>
      <c r="AX154" s="1"/>
      <c r="AY154" s="26">
        <v>145</v>
      </c>
      <c r="AZ154" s="22">
        <v>45579</v>
      </c>
      <c r="BA154" s="30">
        <v>2.693839E-2</v>
      </c>
      <c r="BB154" s="1"/>
    </row>
    <row r="155" spans="1:138" x14ac:dyDescent="0.2">
      <c r="A155" s="158">
        <f t="shared" si="113"/>
        <v>41311</v>
      </c>
      <c r="B155" s="2">
        <f t="shared" si="95"/>
        <v>339229.08786006848</v>
      </c>
      <c r="C155" s="2">
        <f t="shared" si="114"/>
        <v>329105.66003436001</v>
      </c>
      <c r="D155" s="2">
        <f>SUM(Y155:Y$344)</f>
        <v>9385.2093705400002</v>
      </c>
      <c r="E155" s="73">
        <f t="shared" si="96"/>
        <v>319720.45066382003</v>
      </c>
      <c r="F155" s="88">
        <f t="shared" si="91"/>
        <v>3574.22</v>
      </c>
      <c r="G155" s="3">
        <f>IF(AND(N155=1,N154&gt;1),VLOOKUP(A154,[1]Plan1!$BK$81:$BM$259,3),G154)</f>
        <v>3602.46</v>
      </c>
      <c r="H155" s="11">
        <f t="shared" si="92"/>
        <v>41228</v>
      </c>
      <c r="I155" s="11">
        <f t="shared" si="93"/>
        <v>41258</v>
      </c>
      <c r="J155" s="12">
        <f t="shared" si="97"/>
        <v>7.9010245592046058E-3</v>
      </c>
      <c r="K155" s="11">
        <f t="shared" si="115"/>
        <v>41319</v>
      </c>
      <c r="L155" s="11">
        <f t="shared" si="98"/>
        <v>41319</v>
      </c>
      <c r="M155" s="1">
        <f t="shared" si="131"/>
        <v>21</v>
      </c>
      <c r="N155" s="1">
        <f t="shared" si="99"/>
        <v>17</v>
      </c>
      <c r="O155" s="2">
        <f t="shared" si="100"/>
        <v>1.00639126</v>
      </c>
      <c r="P155" s="13">
        <f t="shared" si="94"/>
        <v>1.00600073</v>
      </c>
      <c r="Q155" s="13">
        <f t="shared" si="88"/>
        <v>1.0218772142872217</v>
      </c>
      <c r="R155" s="2">
        <f t="shared" si="90"/>
        <v>1.02840829</v>
      </c>
      <c r="S155" s="2">
        <f t="shared" si="116"/>
        <v>1</v>
      </c>
      <c r="T155" s="2">
        <f t="shared" si="101"/>
        <v>329105.66003436001</v>
      </c>
      <c r="U155" s="2">
        <f t="shared" si="102"/>
        <v>0</v>
      </c>
      <c r="V155" s="2">
        <f t="shared" si="103"/>
        <v>9082.7112813884924</v>
      </c>
      <c r="W155" s="2">
        <f t="shared" si="104"/>
        <v>338188.37131574849</v>
      </c>
      <c r="X155" s="17">
        <f t="shared" si="105"/>
        <v>0</v>
      </c>
      <c r="Y155" s="2">
        <f t="shared" si="106"/>
        <v>0</v>
      </c>
      <c r="Z155" s="72">
        <f t="shared" si="107"/>
        <v>0</v>
      </c>
      <c r="AA155" s="2">
        <f t="shared" si="108"/>
        <v>0</v>
      </c>
      <c r="AB155" s="12">
        <f t="shared" si="117"/>
        <v>4.6600000000000003E-2</v>
      </c>
      <c r="AC155" s="17">
        <f t="shared" si="109"/>
        <v>17</v>
      </c>
      <c r="AD155" s="17">
        <v>252</v>
      </c>
      <c r="AE155" s="13">
        <f t="shared" si="89"/>
        <v>1.003077328</v>
      </c>
      <c r="AF155" s="2">
        <f t="shared" si="110"/>
        <v>1012.76606258</v>
      </c>
      <c r="AG155" s="2">
        <f t="shared" si="111"/>
        <v>1040.7165443199999</v>
      </c>
      <c r="AH155" s="3">
        <f t="shared" si="112"/>
        <v>0</v>
      </c>
      <c r="AI155" s="4" t="str">
        <f t="shared" si="118"/>
        <v>A+J=</v>
      </c>
      <c r="AJ155" s="11">
        <f t="shared" si="119"/>
        <v>41319</v>
      </c>
      <c r="AK155" s="11"/>
      <c r="AL155" s="4"/>
      <c r="AM155" s="21">
        <f t="shared" si="130"/>
        <v>144</v>
      </c>
      <c r="AN155" s="22">
        <f t="shared" si="120"/>
        <v>45551</v>
      </c>
      <c r="AO155" s="23">
        <f t="shared" si="121"/>
        <v>84315.03636566989</v>
      </c>
      <c r="AP155" s="26">
        <f t="shared" si="122"/>
        <v>23</v>
      </c>
      <c r="AQ155" s="25">
        <f t="shared" si="123"/>
        <v>360.46336411999999</v>
      </c>
      <c r="AR155" s="23">
        <f t="shared" si="124"/>
        <v>2216.1839657700002</v>
      </c>
      <c r="AS155" s="31">
        <f t="shared" si="125"/>
        <v>2.561138E-2</v>
      </c>
      <c r="AT155" s="25">
        <f t="shared" si="126"/>
        <v>2576.64732989</v>
      </c>
      <c r="AU155" s="21">
        <f t="shared" si="127"/>
        <v>144</v>
      </c>
      <c r="AV155" s="22">
        <f t="shared" si="128"/>
        <v>45579</v>
      </c>
      <c r="AW155" s="22">
        <f t="shared" si="129"/>
        <v>45553</v>
      </c>
      <c r="AX155" s="1"/>
      <c r="AY155" s="26">
        <v>146</v>
      </c>
      <c r="AZ155" s="22">
        <v>45610</v>
      </c>
      <c r="BA155" s="30">
        <v>2.724008E-2</v>
      </c>
      <c r="BB155" s="1"/>
    </row>
    <row r="156" spans="1:138" x14ac:dyDescent="0.2">
      <c r="A156" s="158">
        <f t="shared" si="113"/>
        <v>41312</v>
      </c>
      <c r="B156" s="2">
        <f t="shared" si="95"/>
        <v>339414.0535998104</v>
      </c>
      <c r="C156" s="2">
        <f t="shared" si="114"/>
        <v>329105.66003436001</v>
      </c>
      <c r="D156" s="2">
        <f>SUM(Y156:Y$344)</f>
        <v>9385.2093705400002</v>
      </c>
      <c r="E156" s="73">
        <f t="shared" si="96"/>
        <v>319720.45066382003</v>
      </c>
      <c r="F156" s="88">
        <f t="shared" si="91"/>
        <v>3574.22</v>
      </c>
      <c r="G156" s="3">
        <f>IF(AND(N156=1,N155&gt;1),VLOOKUP(A155,[1]Plan1!$BK$81:$BM$259,3),G155)</f>
        <v>3602.46</v>
      </c>
      <c r="H156" s="11">
        <f t="shared" si="92"/>
        <v>41228</v>
      </c>
      <c r="I156" s="11">
        <f t="shared" si="93"/>
        <v>41258</v>
      </c>
      <c r="J156" s="12">
        <f t="shared" si="97"/>
        <v>7.9010245592046058E-3</v>
      </c>
      <c r="K156" s="11">
        <f t="shared" si="115"/>
        <v>41319</v>
      </c>
      <c r="L156" s="11">
        <f t="shared" si="98"/>
        <v>41319</v>
      </c>
      <c r="M156" s="1">
        <f t="shared" si="131"/>
        <v>21</v>
      </c>
      <c r="N156" s="1">
        <f t="shared" si="99"/>
        <v>18</v>
      </c>
      <c r="O156" s="2">
        <f t="shared" si="100"/>
        <v>1.00676849</v>
      </c>
      <c r="P156" s="13">
        <f t="shared" si="94"/>
        <v>1.00600073</v>
      </c>
      <c r="Q156" s="13">
        <f t="shared" si="88"/>
        <v>1.0218772142872217</v>
      </c>
      <c r="R156" s="2">
        <f t="shared" si="90"/>
        <v>1.0287937700000001</v>
      </c>
      <c r="S156" s="2">
        <f t="shared" si="116"/>
        <v>1</v>
      </c>
      <c r="T156" s="2">
        <f t="shared" si="101"/>
        <v>329105.66003436001</v>
      </c>
      <c r="U156" s="2">
        <f t="shared" si="102"/>
        <v>0</v>
      </c>
      <c r="V156" s="2">
        <f t="shared" si="103"/>
        <v>9205.9571207103982</v>
      </c>
      <c r="W156" s="2">
        <f t="shared" si="104"/>
        <v>338311.61715507042</v>
      </c>
      <c r="X156" s="17">
        <f t="shared" si="105"/>
        <v>0</v>
      </c>
      <c r="Y156" s="2">
        <f t="shared" si="106"/>
        <v>0</v>
      </c>
      <c r="Z156" s="72">
        <f t="shared" si="107"/>
        <v>0</v>
      </c>
      <c r="AA156" s="2">
        <f t="shared" si="108"/>
        <v>0</v>
      </c>
      <c r="AB156" s="12">
        <f t="shared" si="117"/>
        <v>4.6600000000000003E-2</v>
      </c>
      <c r="AC156" s="17">
        <f t="shared" si="109"/>
        <v>18</v>
      </c>
      <c r="AD156" s="17">
        <v>252</v>
      </c>
      <c r="AE156" s="13">
        <f t="shared" si="89"/>
        <v>1.003258642</v>
      </c>
      <c r="AF156" s="2">
        <f t="shared" si="110"/>
        <v>1072.4375262200001</v>
      </c>
      <c r="AG156" s="2">
        <f t="shared" si="111"/>
        <v>1102.4364447400001</v>
      </c>
      <c r="AH156" s="3">
        <f t="shared" si="112"/>
        <v>0</v>
      </c>
      <c r="AI156" s="4" t="str">
        <f t="shared" si="118"/>
        <v>A+J=</v>
      </c>
      <c r="AJ156" s="11">
        <f t="shared" si="119"/>
        <v>41319</v>
      </c>
      <c r="AK156" s="11"/>
      <c r="AL156" s="4"/>
      <c r="AM156" s="21">
        <f t="shared" si="130"/>
        <v>145</v>
      </c>
      <c r="AN156" s="22">
        <f t="shared" si="120"/>
        <v>45579</v>
      </c>
      <c r="AO156" s="23">
        <f t="shared" si="121"/>
        <v>82043.725033189883</v>
      </c>
      <c r="AP156" s="26">
        <f t="shared" si="122"/>
        <v>20</v>
      </c>
      <c r="AQ156" s="25">
        <f t="shared" si="123"/>
        <v>305.33577460999999</v>
      </c>
      <c r="AR156" s="23">
        <f t="shared" si="124"/>
        <v>2271.3113324800001</v>
      </c>
      <c r="AS156" s="31">
        <f t="shared" si="125"/>
        <v>2.693839E-2</v>
      </c>
      <c r="AT156" s="25">
        <f t="shared" si="126"/>
        <v>2576.6471070900002</v>
      </c>
      <c r="AU156" s="21">
        <f t="shared" si="127"/>
        <v>145</v>
      </c>
      <c r="AV156" s="22">
        <f t="shared" si="128"/>
        <v>45610</v>
      </c>
      <c r="AW156" s="22">
        <f t="shared" si="129"/>
        <v>45581</v>
      </c>
      <c r="AX156" s="1"/>
      <c r="AY156" s="26">
        <v>147</v>
      </c>
      <c r="AZ156" s="22">
        <v>45642</v>
      </c>
      <c r="BA156" s="30">
        <v>2.8482449999999999E-2</v>
      </c>
      <c r="BB156" s="1"/>
    </row>
    <row r="157" spans="1:138" x14ac:dyDescent="0.2">
      <c r="A157" s="158">
        <f t="shared" si="113"/>
        <v>41313</v>
      </c>
      <c r="B157" s="2">
        <f t="shared" si="95"/>
        <v>339599.12298490992</v>
      </c>
      <c r="C157" s="2">
        <f t="shared" si="114"/>
        <v>329105.66003436001</v>
      </c>
      <c r="D157" s="2">
        <f>SUM(Y157:Y$344)</f>
        <v>9385.2093705400002</v>
      </c>
      <c r="E157" s="73">
        <f t="shared" si="96"/>
        <v>319720.45066382003</v>
      </c>
      <c r="F157" s="88">
        <f t="shared" si="91"/>
        <v>3574.22</v>
      </c>
      <c r="G157" s="3">
        <f>IF(AND(N157=1,N156&gt;1),VLOOKUP(A156,[1]Plan1!$BK$81:$BM$259,3),G156)</f>
        <v>3602.46</v>
      </c>
      <c r="H157" s="11">
        <f t="shared" si="92"/>
        <v>41228</v>
      </c>
      <c r="I157" s="11">
        <f t="shared" si="93"/>
        <v>41258</v>
      </c>
      <c r="J157" s="12">
        <f t="shared" si="97"/>
        <v>7.9010245592046058E-3</v>
      </c>
      <c r="K157" s="11">
        <f t="shared" si="115"/>
        <v>41319</v>
      </c>
      <c r="L157" s="11">
        <f t="shared" si="98"/>
        <v>41319</v>
      </c>
      <c r="M157" s="1">
        <f t="shared" si="131"/>
        <v>21</v>
      </c>
      <c r="N157" s="1">
        <f t="shared" si="99"/>
        <v>19</v>
      </c>
      <c r="O157" s="2">
        <f t="shared" si="100"/>
        <v>1.0071458600000001</v>
      </c>
      <c r="P157" s="13">
        <f t="shared" si="94"/>
        <v>1.00600073</v>
      </c>
      <c r="Q157" s="13">
        <f t="shared" si="88"/>
        <v>1.0218772142872217</v>
      </c>
      <c r="R157" s="2">
        <f t="shared" si="90"/>
        <v>1.0291794000000001</v>
      </c>
      <c r="S157" s="2">
        <f t="shared" si="116"/>
        <v>1</v>
      </c>
      <c r="T157" s="2">
        <f t="shared" si="101"/>
        <v>329105.66003436001</v>
      </c>
      <c r="U157" s="2">
        <f t="shared" si="102"/>
        <v>0</v>
      </c>
      <c r="V157" s="2">
        <f t="shared" si="103"/>
        <v>9329.250918099895</v>
      </c>
      <c r="W157" s="2">
        <f t="shared" si="104"/>
        <v>338434.9109524599</v>
      </c>
      <c r="X157" s="17">
        <f t="shared" si="105"/>
        <v>0</v>
      </c>
      <c r="Y157" s="2">
        <f t="shared" si="106"/>
        <v>0</v>
      </c>
      <c r="Z157" s="72">
        <f t="shared" si="107"/>
        <v>0</v>
      </c>
      <c r="AA157" s="2">
        <f t="shared" si="108"/>
        <v>0</v>
      </c>
      <c r="AB157" s="12">
        <f t="shared" si="117"/>
        <v>4.6600000000000003E-2</v>
      </c>
      <c r="AC157" s="17">
        <f t="shared" si="109"/>
        <v>19</v>
      </c>
      <c r="AD157" s="17">
        <v>252</v>
      </c>
      <c r="AE157" s="13">
        <f t="shared" si="89"/>
        <v>1.003439988</v>
      </c>
      <c r="AF157" s="2">
        <f t="shared" si="110"/>
        <v>1132.1195212499999</v>
      </c>
      <c r="AG157" s="2">
        <f t="shared" si="111"/>
        <v>1164.2120324499999</v>
      </c>
      <c r="AH157" s="3">
        <f t="shared" si="112"/>
        <v>0</v>
      </c>
      <c r="AI157" s="4" t="str">
        <f t="shared" si="118"/>
        <v>A+J=</v>
      </c>
      <c r="AJ157" s="11">
        <f t="shared" si="119"/>
        <v>41319</v>
      </c>
      <c r="AK157" s="11"/>
      <c r="AL157" s="4"/>
      <c r="AM157" s="21">
        <f t="shared" si="130"/>
        <v>146</v>
      </c>
      <c r="AN157" s="22">
        <f t="shared" si="120"/>
        <v>45610</v>
      </c>
      <c r="AO157" s="23">
        <f t="shared" si="121"/>
        <v>79808.847399789884</v>
      </c>
      <c r="AP157" s="26">
        <f t="shared" si="122"/>
        <v>23</v>
      </c>
      <c r="AQ157" s="25">
        <f t="shared" si="123"/>
        <v>341.7697915</v>
      </c>
      <c r="AR157" s="23">
        <f t="shared" si="124"/>
        <v>2234.8776333999999</v>
      </c>
      <c r="AS157" s="31">
        <f t="shared" si="125"/>
        <v>2.724008E-2</v>
      </c>
      <c r="AT157" s="25">
        <f t="shared" si="126"/>
        <v>2576.6474248999998</v>
      </c>
      <c r="AU157" s="21">
        <f t="shared" si="127"/>
        <v>146</v>
      </c>
      <c r="AV157" s="22">
        <f t="shared" si="128"/>
        <v>45642</v>
      </c>
      <c r="AW157" s="22">
        <f t="shared" si="129"/>
        <v>45615</v>
      </c>
      <c r="AX157" s="1"/>
      <c r="AY157" s="26">
        <v>148</v>
      </c>
      <c r="AZ157" s="22">
        <v>45671</v>
      </c>
      <c r="BA157" s="30">
        <v>2.979176E-2</v>
      </c>
      <c r="BB157" s="1"/>
    </row>
    <row r="158" spans="1:138" x14ac:dyDescent="0.2">
      <c r="A158" s="158">
        <f t="shared" si="113"/>
        <v>41314</v>
      </c>
      <c r="B158" s="2">
        <f t="shared" si="95"/>
        <v>339784.29352162243</v>
      </c>
      <c r="C158" s="2">
        <f t="shared" si="114"/>
        <v>329105.66003436001</v>
      </c>
      <c r="D158" s="2">
        <f>SUM(Y158:Y$344)</f>
        <v>9385.2093705400002</v>
      </c>
      <c r="E158" s="73">
        <f t="shared" si="96"/>
        <v>319720.45066382003</v>
      </c>
      <c r="F158" s="88">
        <f t="shared" si="91"/>
        <v>3574.22</v>
      </c>
      <c r="G158" s="3">
        <f>IF(AND(N158=1,N157&gt;1),VLOOKUP(A157,[1]Plan1!$BK$81:$BM$259,3),G157)</f>
        <v>3602.46</v>
      </c>
      <c r="H158" s="11">
        <f t="shared" si="92"/>
        <v>41228</v>
      </c>
      <c r="I158" s="11">
        <f t="shared" si="93"/>
        <v>41258</v>
      </c>
      <c r="J158" s="12">
        <f t="shared" si="97"/>
        <v>7.9010245592046058E-3</v>
      </c>
      <c r="K158" s="11">
        <f t="shared" si="115"/>
        <v>41319</v>
      </c>
      <c r="L158" s="11">
        <f t="shared" si="98"/>
        <v>41319</v>
      </c>
      <c r="M158" s="1">
        <f t="shared" si="131"/>
        <v>21</v>
      </c>
      <c r="N158" s="1">
        <f t="shared" si="99"/>
        <v>20</v>
      </c>
      <c r="O158" s="2">
        <f t="shared" si="100"/>
        <v>1.0075233699999999</v>
      </c>
      <c r="P158" s="13">
        <f t="shared" si="94"/>
        <v>1.00600073</v>
      </c>
      <c r="Q158" s="13">
        <f t="shared" si="88"/>
        <v>1.0218772142872217</v>
      </c>
      <c r="R158" s="2">
        <f t="shared" si="90"/>
        <v>1.0295651699999999</v>
      </c>
      <c r="S158" s="2">
        <f t="shared" si="116"/>
        <v>1</v>
      </c>
      <c r="T158" s="2">
        <f t="shared" si="101"/>
        <v>329105.66003436001</v>
      </c>
      <c r="U158" s="2">
        <f t="shared" si="102"/>
        <v>0</v>
      </c>
      <c r="V158" s="2">
        <f t="shared" si="103"/>
        <v>9452.5894763524266</v>
      </c>
      <c r="W158" s="2">
        <f t="shared" si="104"/>
        <v>338558.24951071246</v>
      </c>
      <c r="X158" s="17">
        <f t="shared" si="105"/>
        <v>0</v>
      </c>
      <c r="Y158" s="2">
        <f t="shared" si="106"/>
        <v>0</v>
      </c>
      <c r="Z158" s="72">
        <f t="shared" si="107"/>
        <v>0</v>
      </c>
      <c r="AA158" s="2">
        <f t="shared" si="108"/>
        <v>0</v>
      </c>
      <c r="AB158" s="12">
        <f t="shared" si="117"/>
        <v>4.6600000000000003E-2</v>
      </c>
      <c r="AC158" s="17">
        <f t="shared" si="109"/>
        <v>20</v>
      </c>
      <c r="AD158" s="17">
        <v>252</v>
      </c>
      <c r="AE158" s="13">
        <f t="shared" si="89"/>
        <v>1.0036213679999999</v>
      </c>
      <c r="AF158" s="2">
        <f t="shared" si="110"/>
        <v>1191.8127058600001</v>
      </c>
      <c r="AG158" s="2">
        <f t="shared" si="111"/>
        <v>1226.04401091</v>
      </c>
      <c r="AH158" s="3">
        <f t="shared" si="112"/>
        <v>0</v>
      </c>
      <c r="AI158" s="4" t="str">
        <f t="shared" si="118"/>
        <v>A+J=</v>
      </c>
      <c r="AJ158" s="11">
        <f t="shared" si="119"/>
        <v>41319</v>
      </c>
      <c r="AK158" s="11"/>
      <c r="AL158" s="4"/>
      <c r="AM158" s="21">
        <f t="shared" si="130"/>
        <v>147</v>
      </c>
      <c r="AN158" s="22">
        <f t="shared" si="120"/>
        <v>45642</v>
      </c>
      <c r="AO158" s="23">
        <f t="shared" si="121"/>
        <v>77535.695894169883</v>
      </c>
      <c r="AP158" s="26">
        <f t="shared" si="122"/>
        <v>21</v>
      </c>
      <c r="AQ158" s="25">
        <f t="shared" si="123"/>
        <v>303.49548871000002</v>
      </c>
      <c r="AR158" s="23">
        <f t="shared" si="124"/>
        <v>2273.1515056200001</v>
      </c>
      <c r="AS158" s="31">
        <f t="shared" si="125"/>
        <v>2.8482449999999999E-2</v>
      </c>
      <c r="AT158" s="25">
        <f t="shared" si="126"/>
        <v>2576.6469943299999</v>
      </c>
      <c r="AU158" s="21">
        <f t="shared" si="127"/>
        <v>147</v>
      </c>
      <c r="AV158" s="22">
        <f t="shared" si="128"/>
        <v>45671</v>
      </c>
      <c r="AW158" s="22">
        <f t="shared" si="129"/>
        <v>45644</v>
      </c>
      <c r="AX158" s="1"/>
      <c r="AY158" s="26">
        <v>149</v>
      </c>
      <c r="AZ158" s="22">
        <v>45702</v>
      </c>
      <c r="BA158" s="30">
        <v>3.0086479999999999E-2</v>
      </c>
      <c r="BB158" s="1"/>
    </row>
    <row r="159" spans="1:138" x14ac:dyDescent="0.2">
      <c r="A159" s="158">
        <f t="shared" si="113"/>
        <v>41315</v>
      </c>
      <c r="B159" s="2">
        <f t="shared" si="95"/>
        <v>339784.29352162243</v>
      </c>
      <c r="C159" s="2">
        <f t="shared" si="114"/>
        <v>329105.66003436001</v>
      </c>
      <c r="D159" s="2">
        <f>SUM(Y159:Y$344)</f>
        <v>9385.2093705400002</v>
      </c>
      <c r="E159" s="73">
        <f t="shared" si="96"/>
        <v>319720.45066382003</v>
      </c>
      <c r="F159" s="88">
        <f t="shared" si="91"/>
        <v>3574.22</v>
      </c>
      <c r="G159" s="3">
        <f>IF(AND(N159=1,N158&gt;1),VLOOKUP(A158,[1]Plan1!$BK$81:$BM$259,3),G158)</f>
        <v>3602.46</v>
      </c>
      <c r="H159" s="11">
        <f t="shared" si="92"/>
        <v>41228</v>
      </c>
      <c r="I159" s="11">
        <f t="shared" si="93"/>
        <v>41258</v>
      </c>
      <c r="J159" s="12">
        <f t="shared" si="97"/>
        <v>7.9010245592046058E-3</v>
      </c>
      <c r="K159" s="11">
        <f t="shared" si="115"/>
        <v>41319</v>
      </c>
      <c r="L159" s="11">
        <f t="shared" si="98"/>
        <v>41319</v>
      </c>
      <c r="M159" s="1">
        <f t="shared" si="131"/>
        <v>21</v>
      </c>
      <c r="N159" s="1">
        <f t="shared" si="99"/>
        <v>20</v>
      </c>
      <c r="O159" s="2">
        <f t="shared" si="100"/>
        <v>1.0075233699999999</v>
      </c>
      <c r="P159" s="13">
        <f t="shared" si="94"/>
        <v>1.00600073</v>
      </c>
      <c r="Q159" s="13">
        <f t="shared" ref="Q159:Q222" si="132">IF(L159&gt;L158,Q158*P159,Q158)</f>
        <v>1.0218772142872217</v>
      </c>
      <c r="R159" s="2">
        <f t="shared" si="90"/>
        <v>1.0295651699999999</v>
      </c>
      <c r="S159" s="2">
        <f t="shared" si="116"/>
        <v>1</v>
      </c>
      <c r="T159" s="2">
        <f t="shared" si="101"/>
        <v>329105.66003436001</v>
      </c>
      <c r="U159" s="2">
        <f t="shared" si="102"/>
        <v>0</v>
      </c>
      <c r="V159" s="2">
        <f t="shared" si="103"/>
        <v>9452.5894763524266</v>
      </c>
      <c r="W159" s="2">
        <f t="shared" si="104"/>
        <v>338558.24951071246</v>
      </c>
      <c r="X159" s="17">
        <f t="shared" si="105"/>
        <v>0</v>
      </c>
      <c r="Y159" s="2">
        <f t="shared" si="106"/>
        <v>0</v>
      </c>
      <c r="Z159" s="72">
        <f t="shared" si="107"/>
        <v>0</v>
      </c>
      <c r="AA159" s="2">
        <f t="shared" si="108"/>
        <v>0</v>
      </c>
      <c r="AB159" s="12">
        <f t="shared" si="117"/>
        <v>4.6600000000000003E-2</v>
      </c>
      <c r="AC159" s="17">
        <f t="shared" si="109"/>
        <v>20</v>
      </c>
      <c r="AD159" s="17">
        <v>252</v>
      </c>
      <c r="AE159" s="13">
        <f t="shared" ref="AE159:AE222" si="133">ROUND((1+AB159)^TRUNC((AC159/AD159),9),9)</f>
        <v>1.0036213679999999</v>
      </c>
      <c r="AF159" s="2">
        <f t="shared" si="110"/>
        <v>1191.8127058600001</v>
      </c>
      <c r="AG159" s="2">
        <f t="shared" si="111"/>
        <v>1226.04401091</v>
      </c>
      <c r="AH159" s="3">
        <f t="shared" si="112"/>
        <v>0</v>
      </c>
      <c r="AI159" s="4" t="str">
        <f t="shared" si="118"/>
        <v>A+J=</v>
      </c>
      <c r="AJ159" s="11">
        <f t="shared" si="119"/>
        <v>41319</v>
      </c>
      <c r="AK159" s="11"/>
      <c r="AL159" s="4"/>
      <c r="AM159" s="21">
        <f t="shared" si="130"/>
        <v>148</v>
      </c>
      <c r="AN159" s="22">
        <f t="shared" si="120"/>
        <v>45671</v>
      </c>
      <c r="AO159" s="23">
        <f t="shared" si="121"/>
        <v>75225.771050659881</v>
      </c>
      <c r="AP159" s="26">
        <f t="shared" si="122"/>
        <v>19</v>
      </c>
      <c r="AQ159" s="25">
        <f t="shared" si="123"/>
        <v>266.72186343999999</v>
      </c>
      <c r="AR159" s="23">
        <f t="shared" si="124"/>
        <v>2309.9248435099998</v>
      </c>
      <c r="AS159" s="31">
        <f t="shared" si="125"/>
        <v>2.979176E-2</v>
      </c>
      <c r="AT159" s="25">
        <f t="shared" si="126"/>
        <v>2576.64670695</v>
      </c>
      <c r="AU159" s="21">
        <f t="shared" si="127"/>
        <v>148</v>
      </c>
      <c r="AV159" s="22">
        <f t="shared" si="128"/>
        <v>45702</v>
      </c>
      <c r="AW159" s="22">
        <f t="shared" si="129"/>
        <v>45673</v>
      </c>
      <c r="AX159" s="1"/>
      <c r="AY159" s="26">
        <v>150</v>
      </c>
      <c r="AZ159" s="22">
        <v>45730</v>
      </c>
      <c r="BA159" s="30">
        <v>3.2056040000000001E-2</v>
      </c>
      <c r="BB159" s="1"/>
    </row>
    <row r="160" spans="1:138" x14ac:dyDescent="0.2">
      <c r="A160" s="158">
        <f t="shared" si="113"/>
        <v>41316</v>
      </c>
      <c r="B160" s="2">
        <f t="shared" si="95"/>
        <v>339784.29352162243</v>
      </c>
      <c r="C160" s="2">
        <f t="shared" si="114"/>
        <v>329105.66003436001</v>
      </c>
      <c r="D160" s="2">
        <f>SUM(Y160:Y$344)</f>
        <v>9385.2093705400002</v>
      </c>
      <c r="E160" s="73">
        <f t="shared" si="96"/>
        <v>319720.45066382003</v>
      </c>
      <c r="F160" s="88">
        <f t="shared" si="91"/>
        <v>3574.22</v>
      </c>
      <c r="G160" s="3">
        <f>IF(AND(N160=1,N159&gt;1),VLOOKUP(A159,[1]Plan1!$BK$81:$BM$259,3),G159)</f>
        <v>3602.46</v>
      </c>
      <c r="H160" s="11">
        <f t="shared" si="92"/>
        <v>41228</v>
      </c>
      <c r="I160" s="11">
        <f t="shared" si="93"/>
        <v>41258</v>
      </c>
      <c r="J160" s="12">
        <f t="shared" si="97"/>
        <v>7.9010245592046058E-3</v>
      </c>
      <c r="K160" s="11">
        <f t="shared" si="115"/>
        <v>41319</v>
      </c>
      <c r="L160" s="11">
        <f t="shared" si="98"/>
        <v>41319</v>
      </c>
      <c r="M160" s="1">
        <f t="shared" si="131"/>
        <v>21</v>
      </c>
      <c r="N160" s="1">
        <f t="shared" si="99"/>
        <v>20</v>
      </c>
      <c r="O160" s="2">
        <f t="shared" si="100"/>
        <v>1.0075233699999999</v>
      </c>
      <c r="P160" s="13">
        <f t="shared" si="94"/>
        <v>1.00600073</v>
      </c>
      <c r="Q160" s="13">
        <f t="shared" si="132"/>
        <v>1.0218772142872217</v>
      </c>
      <c r="R160" s="2">
        <f t="shared" si="90"/>
        <v>1.0295651699999999</v>
      </c>
      <c r="S160" s="2">
        <f t="shared" si="116"/>
        <v>1</v>
      </c>
      <c r="T160" s="2">
        <f t="shared" si="101"/>
        <v>329105.66003436001</v>
      </c>
      <c r="U160" s="2">
        <f t="shared" si="102"/>
        <v>0</v>
      </c>
      <c r="V160" s="2">
        <f t="shared" si="103"/>
        <v>9452.5894763524266</v>
      </c>
      <c r="W160" s="2">
        <f t="shared" si="104"/>
        <v>338558.24951071246</v>
      </c>
      <c r="X160" s="17">
        <f t="shared" si="105"/>
        <v>0</v>
      </c>
      <c r="Y160" s="2">
        <f t="shared" si="106"/>
        <v>0</v>
      </c>
      <c r="Z160" s="72">
        <f t="shared" si="107"/>
        <v>0</v>
      </c>
      <c r="AA160" s="2">
        <f t="shared" si="108"/>
        <v>0</v>
      </c>
      <c r="AB160" s="12">
        <f t="shared" si="117"/>
        <v>4.6600000000000003E-2</v>
      </c>
      <c r="AC160" s="17">
        <f t="shared" si="109"/>
        <v>20</v>
      </c>
      <c r="AD160" s="17">
        <v>252</v>
      </c>
      <c r="AE160" s="13">
        <f t="shared" si="133"/>
        <v>1.0036213679999999</v>
      </c>
      <c r="AF160" s="2">
        <f t="shared" si="110"/>
        <v>1191.8127058600001</v>
      </c>
      <c r="AG160" s="2">
        <f t="shared" si="111"/>
        <v>1226.04401091</v>
      </c>
      <c r="AH160" s="3">
        <f t="shared" si="112"/>
        <v>0</v>
      </c>
      <c r="AI160" s="4" t="str">
        <f t="shared" si="118"/>
        <v>A+J=</v>
      </c>
      <c r="AJ160" s="11">
        <f t="shared" si="119"/>
        <v>41319</v>
      </c>
      <c r="AK160" s="11"/>
      <c r="AL160" s="4"/>
      <c r="AM160" s="21">
        <f t="shared" si="130"/>
        <v>149</v>
      </c>
      <c r="AN160" s="22">
        <f t="shared" si="120"/>
        <v>45702</v>
      </c>
      <c r="AO160" s="23">
        <f t="shared" si="121"/>
        <v>72962.492394459885</v>
      </c>
      <c r="AP160" s="26">
        <f t="shared" si="122"/>
        <v>23</v>
      </c>
      <c r="AQ160" s="25">
        <f t="shared" si="123"/>
        <v>313.36822014000001</v>
      </c>
      <c r="AR160" s="23">
        <f t="shared" si="124"/>
        <v>2263.2786562000001</v>
      </c>
      <c r="AS160" s="31">
        <f t="shared" si="125"/>
        <v>3.0086479999999999E-2</v>
      </c>
      <c r="AT160" s="25">
        <f t="shared" si="126"/>
        <v>2576.6468763400003</v>
      </c>
      <c r="AU160" s="21">
        <f t="shared" si="127"/>
        <v>149</v>
      </c>
      <c r="AV160" s="22">
        <f t="shared" si="128"/>
        <v>45730</v>
      </c>
      <c r="AW160" s="22">
        <f t="shared" si="129"/>
        <v>45706</v>
      </c>
      <c r="AX160" s="1"/>
      <c r="AY160" s="26">
        <v>151</v>
      </c>
      <c r="AZ160" s="22">
        <v>45761</v>
      </c>
      <c r="BA160" s="30">
        <v>3.2681439999999999E-2</v>
      </c>
      <c r="BB160" s="1"/>
    </row>
    <row r="161" spans="1:54" x14ac:dyDescent="0.2">
      <c r="A161" s="158">
        <f t="shared" si="113"/>
        <v>41317</v>
      </c>
      <c r="B161" s="2">
        <f t="shared" si="95"/>
        <v>339784.29352162243</v>
      </c>
      <c r="C161" s="2">
        <f t="shared" si="114"/>
        <v>329105.66003436001</v>
      </c>
      <c r="D161" s="2">
        <f>SUM(Y161:Y$344)</f>
        <v>9385.2093705400002</v>
      </c>
      <c r="E161" s="73">
        <f t="shared" si="96"/>
        <v>319720.45066382003</v>
      </c>
      <c r="F161" s="88">
        <f t="shared" si="91"/>
        <v>3574.22</v>
      </c>
      <c r="G161" s="3">
        <f>IF(AND(N161=1,N160&gt;1),VLOOKUP(A160,[1]Plan1!$BK$81:$BM$259,3),G160)</f>
        <v>3602.46</v>
      </c>
      <c r="H161" s="11">
        <f t="shared" si="92"/>
        <v>41228</v>
      </c>
      <c r="I161" s="11">
        <f t="shared" si="93"/>
        <v>41258</v>
      </c>
      <c r="J161" s="12">
        <f t="shared" si="97"/>
        <v>7.9010245592046058E-3</v>
      </c>
      <c r="K161" s="11">
        <f t="shared" si="115"/>
        <v>41319</v>
      </c>
      <c r="L161" s="11">
        <f t="shared" si="98"/>
        <v>41319</v>
      </c>
      <c r="M161" s="1">
        <f t="shared" si="131"/>
        <v>21</v>
      </c>
      <c r="N161" s="1">
        <f t="shared" si="99"/>
        <v>20</v>
      </c>
      <c r="O161" s="2">
        <f t="shared" si="100"/>
        <v>1.0075233699999999</v>
      </c>
      <c r="P161" s="13">
        <f t="shared" si="94"/>
        <v>1.00600073</v>
      </c>
      <c r="Q161" s="13">
        <f t="shared" si="132"/>
        <v>1.0218772142872217</v>
      </c>
      <c r="R161" s="2">
        <f t="shared" si="90"/>
        <v>1.0295651699999999</v>
      </c>
      <c r="S161" s="2">
        <f t="shared" si="116"/>
        <v>1</v>
      </c>
      <c r="T161" s="2">
        <f t="shared" si="101"/>
        <v>329105.66003436001</v>
      </c>
      <c r="U161" s="2">
        <f t="shared" si="102"/>
        <v>0</v>
      </c>
      <c r="V161" s="2">
        <f t="shared" si="103"/>
        <v>9452.5894763524266</v>
      </c>
      <c r="W161" s="2">
        <f t="shared" si="104"/>
        <v>338558.24951071246</v>
      </c>
      <c r="X161" s="17">
        <f t="shared" si="105"/>
        <v>0</v>
      </c>
      <c r="Y161" s="2">
        <f t="shared" si="106"/>
        <v>0</v>
      </c>
      <c r="Z161" s="72">
        <f t="shared" si="107"/>
        <v>0</v>
      </c>
      <c r="AA161" s="2">
        <f t="shared" si="108"/>
        <v>0</v>
      </c>
      <c r="AB161" s="12">
        <f t="shared" si="117"/>
        <v>4.6600000000000003E-2</v>
      </c>
      <c r="AC161" s="17">
        <f t="shared" si="109"/>
        <v>20</v>
      </c>
      <c r="AD161" s="17">
        <v>252</v>
      </c>
      <c r="AE161" s="13">
        <f t="shared" si="133"/>
        <v>1.0036213679999999</v>
      </c>
      <c r="AF161" s="2">
        <f t="shared" si="110"/>
        <v>1191.8127058600001</v>
      </c>
      <c r="AG161" s="2">
        <f t="shared" si="111"/>
        <v>1226.04401091</v>
      </c>
      <c r="AH161" s="3">
        <f t="shared" si="112"/>
        <v>0</v>
      </c>
      <c r="AI161" s="4" t="str">
        <f t="shared" si="118"/>
        <v>A+J=</v>
      </c>
      <c r="AJ161" s="11">
        <f t="shared" si="119"/>
        <v>41319</v>
      </c>
      <c r="AK161" s="11"/>
      <c r="AL161" s="4"/>
      <c r="AM161" s="21">
        <f t="shared" si="130"/>
        <v>150</v>
      </c>
      <c r="AN161" s="22">
        <f t="shared" si="120"/>
        <v>45730</v>
      </c>
      <c r="AO161" s="23">
        <f t="shared" si="121"/>
        <v>70623.60381976988</v>
      </c>
      <c r="AP161" s="26">
        <f t="shared" si="122"/>
        <v>18</v>
      </c>
      <c r="AQ161" s="25">
        <f t="shared" si="123"/>
        <v>237.75864214000001</v>
      </c>
      <c r="AR161" s="23">
        <f t="shared" si="124"/>
        <v>2338.88857469</v>
      </c>
      <c r="AS161" s="31">
        <f t="shared" si="125"/>
        <v>3.2056040000000001E-2</v>
      </c>
      <c r="AT161" s="25">
        <f t="shared" si="126"/>
        <v>2576.6472168300002</v>
      </c>
      <c r="AU161" s="21">
        <f t="shared" si="127"/>
        <v>150</v>
      </c>
      <c r="AV161" s="22">
        <f t="shared" si="128"/>
        <v>45761</v>
      </c>
      <c r="AW161" s="22">
        <f t="shared" si="129"/>
        <v>45734</v>
      </c>
      <c r="AX161" s="1"/>
      <c r="AY161" s="26">
        <v>152</v>
      </c>
      <c r="AZ161" s="22">
        <v>45791</v>
      </c>
      <c r="BA161" s="30">
        <v>3.4276870000000001E-2</v>
      </c>
      <c r="BB161" s="1"/>
    </row>
    <row r="162" spans="1:54" x14ac:dyDescent="0.2">
      <c r="A162" s="158">
        <f t="shared" si="113"/>
        <v>41318</v>
      </c>
      <c r="B162" s="2">
        <f t="shared" si="95"/>
        <v>339784.29352162243</v>
      </c>
      <c r="C162" s="2">
        <f t="shared" si="114"/>
        <v>329105.66003436001</v>
      </c>
      <c r="D162" s="2">
        <f>SUM(Y162:Y$344)</f>
        <v>9385.2093705400002</v>
      </c>
      <c r="E162" s="73">
        <f t="shared" si="96"/>
        <v>319720.45066382003</v>
      </c>
      <c r="F162" s="88">
        <f t="shared" si="91"/>
        <v>3574.22</v>
      </c>
      <c r="G162" s="3">
        <f>IF(AND(N162=1,N161&gt;1),VLOOKUP(A161,[1]Plan1!$BK$81:$BM$259,3),G161)</f>
        <v>3602.46</v>
      </c>
      <c r="H162" s="11">
        <f t="shared" si="92"/>
        <v>41228</v>
      </c>
      <c r="I162" s="11">
        <f t="shared" si="93"/>
        <v>41258</v>
      </c>
      <c r="J162" s="12">
        <f t="shared" si="97"/>
        <v>7.9010245592046058E-3</v>
      </c>
      <c r="K162" s="11">
        <f t="shared" si="115"/>
        <v>41319</v>
      </c>
      <c r="L162" s="11">
        <f t="shared" si="98"/>
        <v>41319</v>
      </c>
      <c r="M162" s="1">
        <f t="shared" si="131"/>
        <v>21</v>
      </c>
      <c r="N162" s="1">
        <f t="shared" si="99"/>
        <v>20</v>
      </c>
      <c r="O162" s="2">
        <f t="shared" si="100"/>
        <v>1.0075233699999999</v>
      </c>
      <c r="P162" s="13">
        <f t="shared" si="94"/>
        <v>1.00600073</v>
      </c>
      <c r="Q162" s="13">
        <f t="shared" si="132"/>
        <v>1.0218772142872217</v>
      </c>
      <c r="R162" s="2">
        <f t="shared" si="90"/>
        <v>1.0295651699999999</v>
      </c>
      <c r="S162" s="2">
        <f t="shared" si="116"/>
        <v>1</v>
      </c>
      <c r="T162" s="2">
        <f t="shared" si="101"/>
        <v>329105.66003436001</v>
      </c>
      <c r="U162" s="2">
        <f t="shared" si="102"/>
        <v>0</v>
      </c>
      <c r="V162" s="2">
        <f t="shared" si="103"/>
        <v>9452.5894763524266</v>
      </c>
      <c r="W162" s="2">
        <f t="shared" si="104"/>
        <v>338558.24951071246</v>
      </c>
      <c r="X162" s="17">
        <f t="shared" si="105"/>
        <v>0</v>
      </c>
      <c r="Y162" s="2">
        <f t="shared" si="106"/>
        <v>0</v>
      </c>
      <c r="Z162" s="72">
        <f t="shared" si="107"/>
        <v>0</v>
      </c>
      <c r="AA162" s="2">
        <f t="shared" si="108"/>
        <v>0</v>
      </c>
      <c r="AB162" s="12">
        <f t="shared" si="117"/>
        <v>4.6600000000000003E-2</v>
      </c>
      <c r="AC162" s="17">
        <f t="shared" si="109"/>
        <v>20</v>
      </c>
      <c r="AD162" s="17">
        <v>252</v>
      </c>
      <c r="AE162" s="13">
        <f t="shared" si="133"/>
        <v>1.0036213679999999</v>
      </c>
      <c r="AF162" s="2">
        <f t="shared" si="110"/>
        <v>1191.8127058600001</v>
      </c>
      <c r="AG162" s="2">
        <f t="shared" si="111"/>
        <v>1226.04401091</v>
      </c>
      <c r="AH162" s="3">
        <f t="shared" si="112"/>
        <v>0</v>
      </c>
      <c r="AI162" s="4" t="str">
        <f t="shared" si="118"/>
        <v>A+J=</v>
      </c>
      <c r="AJ162" s="11">
        <f t="shared" si="119"/>
        <v>41319</v>
      </c>
      <c r="AK162" s="11"/>
      <c r="AL162" s="4"/>
      <c r="AM162" s="21">
        <f t="shared" si="130"/>
        <v>151</v>
      </c>
      <c r="AN162" s="22">
        <f t="shared" si="120"/>
        <v>45761</v>
      </c>
      <c r="AO162" s="23">
        <f t="shared" si="121"/>
        <v>68315.522748959876</v>
      </c>
      <c r="AP162" s="26">
        <f t="shared" si="122"/>
        <v>21</v>
      </c>
      <c r="AQ162" s="25">
        <f t="shared" si="123"/>
        <v>268.56602813000001</v>
      </c>
      <c r="AR162" s="23">
        <f t="shared" si="124"/>
        <v>2308.0810708099998</v>
      </c>
      <c r="AS162" s="31">
        <f t="shared" si="125"/>
        <v>3.2681439999999999E-2</v>
      </c>
      <c r="AT162" s="25">
        <f t="shared" si="126"/>
        <v>2576.64709894</v>
      </c>
      <c r="AU162" s="21">
        <f t="shared" si="127"/>
        <v>151</v>
      </c>
      <c r="AV162" s="22">
        <f t="shared" si="128"/>
        <v>45791</v>
      </c>
      <c r="AW162" s="22">
        <f t="shared" si="129"/>
        <v>45763</v>
      </c>
      <c r="AX162" s="1"/>
      <c r="AY162" s="26">
        <v>153</v>
      </c>
      <c r="AZ162" s="22">
        <v>45824</v>
      </c>
      <c r="BA162" s="30">
        <v>3.4889860000000002E-2</v>
      </c>
      <c r="BB162" s="1"/>
    </row>
    <row r="163" spans="1:54" x14ac:dyDescent="0.2">
      <c r="A163" s="158">
        <f t="shared" si="113"/>
        <v>41319</v>
      </c>
      <c r="B163" s="2">
        <f t="shared" si="95"/>
        <v>339969.56456951814</v>
      </c>
      <c r="C163" s="2">
        <f t="shared" si="114"/>
        <v>329105.66003436001</v>
      </c>
      <c r="D163" s="2">
        <f>SUM(Y163:Y$344)</f>
        <v>9385.2093705400002</v>
      </c>
      <c r="E163" s="73">
        <f t="shared" si="96"/>
        <v>319720.45066382003</v>
      </c>
      <c r="F163" s="88">
        <f t="shared" si="91"/>
        <v>3574.22</v>
      </c>
      <c r="G163" s="3">
        <f>IF(AND(N163=1,N162&gt;1),VLOOKUP(A162,[1]Plan1!$BK$81:$BM$259,3),G162)</f>
        <v>3602.46</v>
      </c>
      <c r="H163" s="11">
        <f t="shared" si="92"/>
        <v>41228</v>
      </c>
      <c r="I163" s="11">
        <f t="shared" si="93"/>
        <v>41258</v>
      </c>
      <c r="J163" s="12">
        <f t="shared" si="97"/>
        <v>7.9010245592046058E-3</v>
      </c>
      <c r="K163" s="11">
        <f t="shared" si="115"/>
        <v>41347</v>
      </c>
      <c r="L163" s="11">
        <f t="shared" si="98"/>
        <v>41319</v>
      </c>
      <c r="M163" s="1">
        <f t="shared" si="131"/>
        <v>21</v>
      </c>
      <c r="N163" s="1">
        <f t="shared" si="99"/>
        <v>21</v>
      </c>
      <c r="O163" s="2">
        <f t="shared" si="100"/>
        <v>1.00790102</v>
      </c>
      <c r="P163" s="13">
        <f t="shared" si="94"/>
        <v>1.00600073</v>
      </c>
      <c r="Q163" s="13">
        <f t="shared" si="132"/>
        <v>1.0218772142872217</v>
      </c>
      <c r="R163" s="2">
        <f t="shared" si="90"/>
        <v>1.02995108</v>
      </c>
      <c r="S163" s="2">
        <f t="shared" si="116"/>
        <v>1</v>
      </c>
      <c r="T163" s="2">
        <f t="shared" si="101"/>
        <v>329105.66003436001</v>
      </c>
      <c r="U163" s="2">
        <f t="shared" si="102"/>
        <v>0</v>
      </c>
      <c r="V163" s="2">
        <f t="shared" si="103"/>
        <v>9575.972795468133</v>
      </c>
      <c r="W163" s="2">
        <f t="shared" si="104"/>
        <v>338681.63282982813</v>
      </c>
      <c r="X163" s="17">
        <f t="shared" si="105"/>
        <v>5</v>
      </c>
      <c r="Y163" s="2">
        <f t="shared" si="106"/>
        <v>1325.1274848400001</v>
      </c>
      <c r="Z163" s="72">
        <f t="shared" si="107"/>
        <v>4.02645E-3</v>
      </c>
      <c r="AA163" s="2">
        <f t="shared" si="108"/>
        <v>1325.1274848400001</v>
      </c>
      <c r="AB163" s="12">
        <f t="shared" si="117"/>
        <v>4.6600000000000003E-2</v>
      </c>
      <c r="AC163" s="17">
        <f t="shared" si="109"/>
        <v>21</v>
      </c>
      <c r="AD163" s="17">
        <v>252</v>
      </c>
      <c r="AE163" s="13">
        <f t="shared" si="133"/>
        <v>1.00380278</v>
      </c>
      <c r="AF163" s="2">
        <f t="shared" si="110"/>
        <v>1251.51642186</v>
      </c>
      <c r="AG163" s="2">
        <f t="shared" si="111"/>
        <v>1287.9317396900001</v>
      </c>
      <c r="AH163" s="3">
        <f t="shared" si="112"/>
        <v>2576.6439067000001</v>
      </c>
      <c r="AI163" s="4" t="str">
        <f t="shared" si="118"/>
        <v>A+J=</v>
      </c>
      <c r="AJ163" s="11">
        <f t="shared" si="119"/>
        <v>41319</v>
      </c>
      <c r="AK163" s="11"/>
      <c r="AL163" s="40"/>
      <c r="AM163" s="21">
        <f t="shared" si="130"/>
        <v>152</v>
      </c>
      <c r="AN163" s="22">
        <f t="shared" si="120"/>
        <v>45791</v>
      </c>
      <c r="AO163" s="23">
        <f t="shared" si="121"/>
        <v>65973.880456719882</v>
      </c>
      <c r="AP163" s="26">
        <f t="shared" si="122"/>
        <v>19</v>
      </c>
      <c r="AQ163" s="25">
        <f t="shared" si="123"/>
        <v>235.00457847000001</v>
      </c>
      <c r="AR163" s="23">
        <f t="shared" si="124"/>
        <v>2341.6422922400002</v>
      </c>
      <c r="AS163" s="31">
        <f t="shared" si="125"/>
        <v>3.4276870000000001E-2</v>
      </c>
      <c r="AT163" s="25">
        <f t="shared" si="126"/>
        <v>2576.6468707100003</v>
      </c>
      <c r="AU163" s="21">
        <f t="shared" si="127"/>
        <v>152</v>
      </c>
      <c r="AV163" s="22">
        <f t="shared" si="128"/>
        <v>45824</v>
      </c>
      <c r="AW163" s="22">
        <f t="shared" si="129"/>
        <v>45793</v>
      </c>
      <c r="AX163" s="38"/>
      <c r="AY163" s="26">
        <v>154</v>
      </c>
      <c r="AZ163" s="22">
        <v>45852</v>
      </c>
      <c r="BA163" s="30">
        <v>3.7027480000000002E-2</v>
      </c>
      <c r="BB163" s="38"/>
    </row>
    <row r="164" spans="1:54" x14ac:dyDescent="0.2">
      <c r="A164" s="158">
        <f t="shared" si="113"/>
        <v>41320</v>
      </c>
      <c r="B164" s="2">
        <f t="shared" si="95"/>
        <v>337558.52662389795</v>
      </c>
      <c r="C164" s="2">
        <f t="shared" si="114"/>
        <v>327780.53254952002</v>
      </c>
      <c r="D164" s="2">
        <f>SUM(Y164:Y$344)</f>
        <v>8060.0818857000004</v>
      </c>
      <c r="E164" s="73">
        <f t="shared" si="96"/>
        <v>319720.45066382003</v>
      </c>
      <c r="F164" s="88">
        <f t="shared" si="91"/>
        <v>3602.46</v>
      </c>
      <c r="G164" s="3">
        <f>IF(AND(N164=1,N163&gt;1),VLOOKUP(A163,[1]Plan1!$BK$81:$BM$259,3),G163)</f>
        <v>3633.44</v>
      </c>
      <c r="H164" s="11">
        <f t="shared" si="92"/>
        <v>41258</v>
      </c>
      <c r="I164" s="11">
        <f t="shared" si="93"/>
        <v>41289</v>
      </c>
      <c r="J164" s="12">
        <f t="shared" si="97"/>
        <v>8.5996791081650592E-3</v>
      </c>
      <c r="K164" s="11">
        <f t="shared" si="115"/>
        <v>41347</v>
      </c>
      <c r="L164" s="11">
        <f t="shared" si="98"/>
        <v>41347</v>
      </c>
      <c r="M164" s="1">
        <f t="shared" si="131"/>
        <v>20</v>
      </c>
      <c r="N164" s="1">
        <f t="shared" si="99"/>
        <v>1</v>
      </c>
      <c r="O164" s="2">
        <f t="shared" si="100"/>
        <v>1.00042823</v>
      </c>
      <c r="P164" s="13">
        <f t="shared" si="94"/>
        <v>1.00790102</v>
      </c>
      <c r="Q164" s="13">
        <f t="shared" si="132"/>
        <v>1.0299510865948494</v>
      </c>
      <c r="R164" s="2">
        <f t="shared" si="90"/>
        <v>1.03039214</v>
      </c>
      <c r="S164" s="2">
        <f t="shared" si="116"/>
        <v>1</v>
      </c>
      <c r="T164" s="2">
        <f t="shared" si="101"/>
        <v>327780.53254952002</v>
      </c>
      <c r="U164" s="2">
        <f t="shared" si="102"/>
        <v>0</v>
      </c>
      <c r="V164" s="2">
        <f t="shared" si="103"/>
        <v>9716.9886974379151</v>
      </c>
      <c r="W164" s="2">
        <f t="shared" si="104"/>
        <v>337497.52124695794</v>
      </c>
      <c r="X164" s="17">
        <f t="shared" si="105"/>
        <v>0</v>
      </c>
      <c r="Y164" s="2">
        <f t="shared" si="106"/>
        <v>0</v>
      </c>
      <c r="Z164" s="72">
        <f t="shared" si="107"/>
        <v>0</v>
      </c>
      <c r="AA164" s="2">
        <f t="shared" si="108"/>
        <v>0</v>
      </c>
      <c r="AB164" s="12">
        <f t="shared" si="117"/>
        <v>4.6600000000000003E-2</v>
      </c>
      <c r="AC164" s="17">
        <f t="shared" si="109"/>
        <v>1</v>
      </c>
      <c r="AD164" s="17">
        <v>252</v>
      </c>
      <c r="AE164" s="13">
        <f t="shared" si="133"/>
        <v>1.0001807579999999</v>
      </c>
      <c r="AF164" s="2">
        <f t="shared" si="110"/>
        <v>59.248953499999999</v>
      </c>
      <c r="AG164" s="2">
        <f t="shared" si="111"/>
        <v>61.005376939999998</v>
      </c>
      <c r="AH164" s="3">
        <f t="shared" si="112"/>
        <v>0</v>
      </c>
      <c r="AI164" s="4" t="str">
        <f t="shared" si="118"/>
        <v>A+J=</v>
      </c>
      <c r="AJ164" s="11">
        <f t="shared" si="119"/>
        <v>41347</v>
      </c>
      <c r="AK164" s="11"/>
      <c r="AL164" s="4"/>
      <c r="AM164" s="21">
        <f t="shared" si="130"/>
        <v>153</v>
      </c>
      <c r="AN164" s="22">
        <f t="shared" si="120"/>
        <v>45824</v>
      </c>
      <c r="AO164" s="23">
        <f t="shared" si="121"/>
        <v>63672.061003929884</v>
      </c>
      <c r="AP164" s="26">
        <f t="shared" si="122"/>
        <v>23</v>
      </c>
      <c r="AQ164" s="25">
        <f t="shared" si="123"/>
        <v>274.82759174</v>
      </c>
      <c r="AR164" s="23">
        <f t="shared" si="124"/>
        <v>2301.81945279</v>
      </c>
      <c r="AS164" s="31">
        <f t="shared" si="125"/>
        <v>3.4889860000000002E-2</v>
      </c>
      <c r="AT164" s="25">
        <f t="shared" si="126"/>
        <v>2576.6470445300001</v>
      </c>
      <c r="AU164" s="21">
        <f t="shared" si="127"/>
        <v>153</v>
      </c>
      <c r="AV164" s="22">
        <f t="shared" si="128"/>
        <v>45852</v>
      </c>
      <c r="AW164" s="22">
        <f t="shared" si="129"/>
        <v>45826</v>
      </c>
      <c r="AX164" s="1"/>
      <c r="AY164" s="26">
        <v>155</v>
      </c>
      <c r="AZ164" s="22">
        <v>45883</v>
      </c>
      <c r="BA164" s="30">
        <v>3.7857790000000002E-2</v>
      </c>
      <c r="BB164" s="1"/>
    </row>
    <row r="165" spans="1:54" x14ac:dyDescent="0.2">
      <c r="A165" s="158">
        <f t="shared" si="113"/>
        <v>41321</v>
      </c>
      <c r="B165" s="2">
        <f t="shared" si="95"/>
        <v>337760.67045560334</v>
      </c>
      <c r="C165" s="2">
        <f t="shared" si="114"/>
        <v>327780.53254952002</v>
      </c>
      <c r="D165" s="2">
        <f>SUM(Y165:Y$344)</f>
        <v>8060.0818857000004</v>
      </c>
      <c r="E165" s="73">
        <f t="shared" si="96"/>
        <v>319720.45066382003</v>
      </c>
      <c r="F165" s="88">
        <f t="shared" si="91"/>
        <v>3602.46</v>
      </c>
      <c r="G165" s="3">
        <f>IF(AND(N165=1,N164&gt;1),VLOOKUP(A164,[1]Plan1!$BK$81:$BM$259,3),G164)</f>
        <v>3633.44</v>
      </c>
      <c r="H165" s="11">
        <f t="shared" si="92"/>
        <v>41258</v>
      </c>
      <c r="I165" s="11">
        <f t="shared" si="93"/>
        <v>41289</v>
      </c>
      <c r="J165" s="12">
        <f t="shared" si="97"/>
        <v>8.5996791081650592E-3</v>
      </c>
      <c r="K165" s="11">
        <f t="shared" si="115"/>
        <v>41347</v>
      </c>
      <c r="L165" s="11">
        <f t="shared" si="98"/>
        <v>41347</v>
      </c>
      <c r="M165" s="1">
        <f t="shared" si="131"/>
        <v>20</v>
      </c>
      <c r="N165" s="1">
        <f t="shared" si="99"/>
        <v>2</v>
      </c>
      <c r="O165" s="2">
        <f t="shared" si="100"/>
        <v>1.00085665</v>
      </c>
      <c r="P165" s="13">
        <f t="shared" si="94"/>
        <v>1.00790102</v>
      </c>
      <c r="Q165" s="13">
        <f t="shared" si="132"/>
        <v>1.0299510865948494</v>
      </c>
      <c r="R165" s="2">
        <f t="shared" si="90"/>
        <v>1.03083339</v>
      </c>
      <c r="S165" s="2">
        <f t="shared" si="116"/>
        <v>1</v>
      </c>
      <c r="T165" s="2">
        <f t="shared" si="101"/>
        <v>327780.53254952002</v>
      </c>
      <c r="U165" s="2">
        <f t="shared" si="102"/>
        <v>0</v>
      </c>
      <c r="V165" s="2">
        <f t="shared" si="103"/>
        <v>9858.0653462933096</v>
      </c>
      <c r="W165" s="2">
        <f t="shared" si="104"/>
        <v>337638.59789581335</v>
      </c>
      <c r="X165" s="17">
        <f t="shared" si="105"/>
        <v>0</v>
      </c>
      <c r="Y165" s="2">
        <f t="shared" si="106"/>
        <v>0</v>
      </c>
      <c r="Z165" s="72">
        <f t="shared" si="107"/>
        <v>0</v>
      </c>
      <c r="AA165" s="2">
        <f t="shared" si="108"/>
        <v>0</v>
      </c>
      <c r="AB165" s="12">
        <f t="shared" si="117"/>
        <v>4.6600000000000003E-2</v>
      </c>
      <c r="AC165" s="17">
        <f t="shared" si="109"/>
        <v>2</v>
      </c>
      <c r="AD165" s="17">
        <v>252</v>
      </c>
      <c r="AE165" s="13">
        <f t="shared" si="133"/>
        <v>1.0003615480000001</v>
      </c>
      <c r="AF165" s="2">
        <f t="shared" si="110"/>
        <v>118.50839598</v>
      </c>
      <c r="AG165" s="2">
        <f t="shared" si="111"/>
        <v>122.07255979</v>
      </c>
      <c r="AH165" s="3">
        <f t="shared" si="112"/>
        <v>0</v>
      </c>
      <c r="AI165" s="4" t="str">
        <f t="shared" si="118"/>
        <v>A+J=</v>
      </c>
      <c r="AJ165" s="11">
        <f t="shared" si="119"/>
        <v>41347</v>
      </c>
      <c r="AK165" s="11"/>
      <c r="AL165" s="4"/>
      <c r="AM165" s="21">
        <f t="shared" si="130"/>
        <v>154</v>
      </c>
      <c r="AN165" s="22">
        <f t="shared" si="120"/>
        <v>45852</v>
      </c>
      <c r="AO165" s="23">
        <f t="shared" si="121"/>
        <v>61314.445038549886</v>
      </c>
      <c r="AP165" s="26">
        <f t="shared" si="122"/>
        <v>19</v>
      </c>
      <c r="AQ165" s="25">
        <f t="shared" si="123"/>
        <v>219.03112578</v>
      </c>
      <c r="AR165" s="23">
        <f t="shared" si="124"/>
        <v>2357.61596538</v>
      </c>
      <c r="AS165" s="31">
        <f t="shared" si="125"/>
        <v>3.7027480000000002E-2</v>
      </c>
      <c r="AT165" s="25">
        <f t="shared" si="126"/>
        <v>2576.6470911599999</v>
      </c>
      <c r="AU165" s="21">
        <f t="shared" si="127"/>
        <v>154</v>
      </c>
      <c r="AV165" s="22">
        <f t="shared" si="128"/>
        <v>45883</v>
      </c>
      <c r="AW165" s="22">
        <f t="shared" si="129"/>
        <v>45854</v>
      </c>
      <c r="AX165" s="1"/>
      <c r="AY165" s="26">
        <v>156</v>
      </c>
      <c r="AZ165" s="22">
        <v>45915</v>
      </c>
      <c r="BA165" s="30">
        <v>3.9692789999999999E-2</v>
      </c>
      <c r="BB165" s="1"/>
    </row>
    <row r="166" spans="1:54" x14ac:dyDescent="0.2">
      <c r="A166" s="158">
        <f t="shared" si="113"/>
        <v>41322</v>
      </c>
      <c r="B166" s="2">
        <f t="shared" si="95"/>
        <v>337760.67045560334</v>
      </c>
      <c r="C166" s="2">
        <f t="shared" si="114"/>
        <v>327780.53254952002</v>
      </c>
      <c r="D166" s="2">
        <f>SUM(Y166:Y$344)</f>
        <v>8060.0818857000004</v>
      </c>
      <c r="E166" s="73">
        <f t="shared" si="96"/>
        <v>319720.45066382003</v>
      </c>
      <c r="F166" s="88">
        <f t="shared" si="91"/>
        <v>3602.46</v>
      </c>
      <c r="G166" s="3">
        <f>IF(AND(N166=1,N165&gt;1),VLOOKUP(A165,[1]Plan1!$BK$81:$BM$259,3),G165)</f>
        <v>3633.44</v>
      </c>
      <c r="H166" s="11">
        <f t="shared" si="92"/>
        <v>41258</v>
      </c>
      <c r="I166" s="11">
        <f t="shared" si="93"/>
        <v>41289</v>
      </c>
      <c r="J166" s="12">
        <f t="shared" si="97"/>
        <v>8.5996791081650592E-3</v>
      </c>
      <c r="K166" s="11">
        <f t="shared" si="115"/>
        <v>41347</v>
      </c>
      <c r="L166" s="11">
        <f t="shared" si="98"/>
        <v>41347</v>
      </c>
      <c r="M166" s="1">
        <f t="shared" si="131"/>
        <v>20</v>
      </c>
      <c r="N166" s="1">
        <f t="shared" si="99"/>
        <v>2</v>
      </c>
      <c r="O166" s="2">
        <f t="shared" si="100"/>
        <v>1.00085665</v>
      </c>
      <c r="P166" s="13">
        <f t="shared" si="94"/>
        <v>1.00790102</v>
      </c>
      <c r="Q166" s="13">
        <f t="shared" si="132"/>
        <v>1.0299510865948494</v>
      </c>
      <c r="R166" s="2">
        <f t="shared" si="90"/>
        <v>1.03083339</v>
      </c>
      <c r="S166" s="2">
        <f t="shared" si="116"/>
        <v>1</v>
      </c>
      <c r="T166" s="2">
        <f t="shared" si="101"/>
        <v>327780.53254952002</v>
      </c>
      <c r="U166" s="2">
        <f t="shared" si="102"/>
        <v>0</v>
      </c>
      <c r="V166" s="2">
        <f t="shared" si="103"/>
        <v>9858.0653462933096</v>
      </c>
      <c r="W166" s="2">
        <f t="shared" si="104"/>
        <v>337638.59789581335</v>
      </c>
      <c r="X166" s="17">
        <f t="shared" si="105"/>
        <v>0</v>
      </c>
      <c r="Y166" s="2">
        <f t="shared" si="106"/>
        <v>0</v>
      </c>
      <c r="Z166" s="72">
        <f t="shared" si="107"/>
        <v>0</v>
      </c>
      <c r="AA166" s="2">
        <f t="shared" si="108"/>
        <v>0</v>
      </c>
      <c r="AB166" s="12">
        <f t="shared" si="117"/>
        <v>4.6600000000000003E-2</v>
      </c>
      <c r="AC166" s="17">
        <f t="shared" si="109"/>
        <v>2</v>
      </c>
      <c r="AD166" s="17">
        <v>252</v>
      </c>
      <c r="AE166" s="13">
        <f t="shared" si="133"/>
        <v>1.0003615480000001</v>
      </c>
      <c r="AF166" s="2">
        <f t="shared" si="110"/>
        <v>118.50839598</v>
      </c>
      <c r="AG166" s="2">
        <f t="shared" si="111"/>
        <v>122.07255979</v>
      </c>
      <c r="AH166" s="3">
        <f t="shared" si="112"/>
        <v>0</v>
      </c>
      <c r="AI166" s="4" t="str">
        <f t="shared" si="118"/>
        <v>A+J=</v>
      </c>
      <c r="AJ166" s="11">
        <f t="shared" si="119"/>
        <v>41347</v>
      </c>
      <c r="AK166" s="11"/>
      <c r="AL166" s="4"/>
      <c r="AM166" s="21">
        <f t="shared" si="130"/>
        <v>155</v>
      </c>
      <c r="AN166" s="22">
        <f t="shared" si="120"/>
        <v>45883</v>
      </c>
      <c r="AO166" s="23">
        <f t="shared" si="121"/>
        <v>58993.215654319887</v>
      </c>
      <c r="AP166" s="26">
        <f t="shared" si="122"/>
        <v>23</v>
      </c>
      <c r="AQ166" s="25">
        <f t="shared" si="123"/>
        <v>255.41776763999999</v>
      </c>
      <c r="AR166" s="23">
        <f t="shared" si="124"/>
        <v>2321.2293842300001</v>
      </c>
      <c r="AS166" s="31">
        <f t="shared" si="125"/>
        <v>3.7857790000000002E-2</v>
      </c>
      <c r="AT166" s="25">
        <f t="shared" si="126"/>
        <v>2576.64715187</v>
      </c>
      <c r="AU166" s="21">
        <f t="shared" si="127"/>
        <v>155</v>
      </c>
      <c r="AV166" s="22">
        <f t="shared" si="128"/>
        <v>45915</v>
      </c>
      <c r="AW166" s="22">
        <f t="shared" si="129"/>
        <v>45887</v>
      </c>
      <c r="AX166" s="1"/>
      <c r="AY166" s="26">
        <v>157</v>
      </c>
      <c r="AZ166" s="22">
        <v>45944</v>
      </c>
      <c r="BA166" s="30">
        <v>4.1679550000000003E-2</v>
      </c>
      <c r="BB166" s="1"/>
    </row>
    <row r="167" spans="1:54" x14ac:dyDescent="0.2">
      <c r="A167" s="158">
        <f t="shared" si="113"/>
        <v>41323</v>
      </c>
      <c r="B167" s="2">
        <f t="shared" si="95"/>
        <v>337760.67045560334</v>
      </c>
      <c r="C167" s="2">
        <f t="shared" si="114"/>
        <v>327780.53254952002</v>
      </c>
      <c r="D167" s="2">
        <f>SUM(Y167:Y$344)</f>
        <v>8060.0818857000004</v>
      </c>
      <c r="E167" s="73">
        <f t="shared" si="96"/>
        <v>319720.45066382003</v>
      </c>
      <c r="F167" s="88">
        <f t="shared" si="91"/>
        <v>3602.46</v>
      </c>
      <c r="G167" s="3">
        <f>IF(AND(N167=1,N166&gt;1),VLOOKUP(A166,[1]Plan1!$BK$81:$BM$259,3),G166)</f>
        <v>3633.44</v>
      </c>
      <c r="H167" s="11">
        <f t="shared" si="92"/>
        <v>41258</v>
      </c>
      <c r="I167" s="11">
        <f t="shared" si="93"/>
        <v>41289</v>
      </c>
      <c r="J167" s="12">
        <f t="shared" si="97"/>
        <v>8.5996791081650592E-3</v>
      </c>
      <c r="K167" s="11">
        <f t="shared" si="115"/>
        <v>41347</v>
      </c>
      <c r="L167" s="11">
        <f t="shared" si="98"/>
        <v>41347</v>
      </c>
      <c r="M167" s="1">
        <f t="shared" si="131"/>
        <v>20</v>
      </c>
      <c r="N167" s="1">
        <f t="shared" si="99"/>
        <v>2</v>
      </c>
      <c r="O167" s="2">
        <f t="shared" si="100"/>
        <v>1.00085665</v>
      </c>
      <c r="P167" s="13">
        <f t="shared" si="94"/>
        <v>1.00790102</v>
      </c>
      <c r="Q167" s="13">
        <f t="shared" si="132"/>
        <v>1.0299510865948494</v>
      </c>
      <c r="R167" s="2">
        <f t="shared" si="90"/>
        <v>1.03083339</v>
      </c>
      <c r="S167" s="2">
        <f t="shared" si="116"/>
        <v>1</v>
      </c>
      <c r="T167" s="2">
        <f t="shared" si="101"/>
        <v>327780.53254952002</v>
      </c>
      <c r="U167" s="2">
        <f t="shared" si="102"/>
        <v>0</v>
      </c>
      <c r="V167" s="2">
        <f t="shared" si="103"/>
        <v>9858.0653462933096</v>
      </c>
      <c r="W167" s="2">
        <f t="shared" si="104"/>
        <v>337638.59789581335</v>
      </c>
      <c r="X167" s="17">
        <f t="shared" si="105"/>
        <v>0</v>
      </c>
      <c r="Y167" s="2">
        <f t="shared" si="106"/>
        <v>0</v>
      </c>
      <c r="Z167" s="72">
        <f t="shared" si="107"/>
        <v>0</v>
      </c>
      <c r="AA167" s="2">
        <f t="shared" si="108"/>
        <v>0</v>
      </c>
      <c r="AB167" s="12">
        <f t="shared" si="117"/>
        <v>4.6600000000000003E-2</v>
      </c>
      <c r="AC167" s="17">
        <f t="shared" si="109"/>
        <v>2</v>
      </c>
      <c r="AD167" s="17">
        <v>252</v>
      </c>
      <c r="AE167" s="13">
        <f t="shared" si="133"/>
        <v>1.0003615480000001</v>
      </c>
      <c r="AF167" s="2">
        <f t="shared" si="110"/>
        <v>118.50839598</v>
      </c>
      <c r="AG167" s="2">
        <f t="shared" si="111"/>
        <v>122.07255979</v>
      </c>
      <c r="AH167" s="3">
        <f t="shared" si="112"/>
        <v>0</v>
      </c>
      <c r="AI167" s="4" t="str">
        <f t="shared" si="118"/>
        <v>A+J=</v>
      </c>
      <c r="AJ167" s="11">
        <f t="shared" si="119"/>
        <v>41347</v>
      </c>
      <c r="AK167" s="11"/>
      <c r="AL167" s="4"/>
      <c r="AM167" s="21">
        <f t="shared" si="130"/>
        <v>156</v>
      </c>
      <c r="AN167" s="22">
        <f t="shared" si="120"/>
        <v>45915</v>
      </c>
      <c r="AO167" s="23">
        <f t="shared" si="121"/>
        <v>56651.610333929886</v>
      </c>
      <c r="AP167" s="26">
        <f t="shared" si="122"/>
        <v>22</v>
      </c>
      <c r="AQ167" s="25">
        <f t="shared" si="123"/>
        <v>235.04224464000001</v>
      </c>
      <c r="AR167" s="23">
        <f t="shared" si="124"/>
        <v>2341.6053203900001</v>
      </c>
      <c r="AS167" s="31">
        <f t="shared" si="125"/>
        <v>3.9692789999999999E-2</v>
      </c>
      <c r="AT167" s="25">
        <f t="shared" si="126"/>
        <v>2576.6475650299999</v>
      </c>
      <c r="AU167" s="21">
        <f t="shared" si="127"/>
        <v>156</v>
      </c>
      <c r="AV167" s="22">
        <f t="shared" si="128"/>
        <v>45944</v>
      </c>
      <c r="AW167" s="22">
        <f t="shared" si="129"/>
        <v>45917</v>
      </c>
      <c r="AX167" s="1"/>
      <c r="AY167" s="26">
        <v>158</v>
      </c>
      <c r="AZ167" s="22">
        <v>45975</v>
      </c>
      <c r="BA167" s="30">
        <v>4.3294760000000002E-2</v>
      </c>
      <c r="BB167" s="1"/>
    </row>
    <row r="168" spans="1:54" x14ac:dyDescent="0.2">
      <c r="A168" s="158">
        <f t="shared" si="113"/>
        <v>41324</v>
      </c>
      <c r="B168" s="2">
        <f t="shared" si="95"/>
        <v>337962.94042329892</v>
      </c>
      <c r="C168" s="2">
        <f t="shared" si="114"/>
        <v>327780.53254952002</v>
      </c>
      <c r="D168" s="2">
        <f>SUM(Y168:Y$344)</f>
        <v>8060.0818857000004</v>
      </c>
      <c r="E168" s="73">
        <f t="shared" si="96"/>
        <v>319720.45066382003</v>
      </c>
      <c r="F168" s="88">
        <f t="shared" si="91"/>
        <v>3602.46</v>
      </c>
      <c r="G168" s="3">
        <f>IF(AND(N168=1,N167&gt;1),VLOOKUP(A167,[1]Plan1!$BK$81:$BM$259,3),G167)</f>
        <v>3633.44</v>
      </c>
      <c r="H168" s="11">
        <f t="shared" si="92"/>
        <v>41258</v>
      </c>
      <c r="I168" s="11">
        <f t="shared" si="93"/>
        <v>41289</v>
      </c>
      <c r="J168" s="12">
        <f t="shared" si="97"/>
        <v>8.5996791081650592E-3</v>
      </c>
      <c r="K168" s="11">
        <f t="shared" si="115"/>
        <v>41347</v>
      </c>
      <c r="L168" s="11">
        <f t="shared" si="98"/>
        <v>41347</v>
      </c>
      <c r="M168" s="1">
        <f t="shared" si="131"/>
        <v>20</v>
      </c>
      <c r="N168" s="1">
        <f t="shared" si="99"/>
        <v>3</v>
      </c>
      <c r="O168" s="2">
        <f t="shared" si="100"/>
        <v>1.00128526</v>
      </c>
      <c r="P168" s="13">
        <f t="shared" si="94"/>
        <v>1.00790102</v>
      </c>
      <c r="Q168" s="13">
        <f t="shared" si="132"/>
        <v>1.0299510865948494</v>
      </c>
      <c r="R168" s="2">
        <f t="shared" si="90"/>
        <v>1.03127484</v>
      </c>
      <c r="S168" s="2">
        <f t="shared" si="116"/>
        <v>1</v>
      </c>
      <c r="T168" s="2">
        <f t="shared" si="101"/>
        <v>327780.53254952002</v>
      </c>
      <c r="U168" s="2">
        <f t="shared" si="102"/>
        <v>0</v>
      </c>
      <c r="V168" s="2">
        <f t="shared" si="103"/>
        <v>9999.2059392388728</v>
      </c>
      <c r="W168" s="2">
        <f t="shared" si="104"/>
        <v>337779.73848875891</v>
      </c>
      <c r="X168" s="17">
        <f t="shared" si="105"/>
        <v>0</v>
      </c>
      <c r="Y168" s="2">
        <f t="shared" si="106"/>
        <v>0</v>
      </c>
      <c r="Z168" s="72">
        <f t="shared" si="107"/>
        <v>0</v>
      </c>
      <c r="AA168" s="2">
        <f t="shared" si="108"/>
        <v>0</v>
      </c>
      <c r="AB168" s="12">
        <f t="shared" si="117"/>
        <v>4.6600000000000003E-2</v>
      </c>
      <c r="AC168" s="17">
        <f t="shared" si="109"/>
        <v>3</v>
      </c>
      <c r="AD168" s="17">
        <v>252</v>
      </c>
      <c r="AE168" s="13">
        <f t="shared" si="133"/>
        <v>1.0005423710000001</v>
      </c>
      <c r="AF168" s="2">
        <f t="shared" si="110"/>
        <v>177.77865521000001</v>
      </c>
      <c r="AG168" s="2">
        <f t="shared" si="111"/>
        <v>183.20193454</v>
      </c>
      <c r="AH168" s="3">
        <f t="shared" si="112"/>
        <v>0</v>
      </c>
      <c r="AI168" s="4" t="str">
        <f t="shared" si="118"/>
        <v>A+J=</v>
      </c>
      <c r="AJ168" s="11">
        <f t="shared" si="119"/>
        <v>41347</v>
      </c>
      <c r="AK168" s="11"/>
      <c r="AL168" s="4"/>
      <c r="AM168" s="21">
        <f t="shared" si="130"/>
        <v>157</v>
      </c>
      <c r="AN168" s="22">
        <f t="shared" si="120"/>
        <v>45944</v>
      </c>
      <c r="AO168" s="23">
        <f t="shared" si="121"/>
        <v>54290.396708439883</v>
      </c>
      <c r="AP168" s="26">
        <f t="shared" si="122"/>
        <v>21</v>
      </c>
      <c r="AQ168" s="25">
        <f t="shared" si="123"/>
        <v>215.43361074000001</v>
      </c>
      <c r="AR168" s="23">
        <f t="shared" si="124"/>
        <v>2361.2136254900001</v>
      </c>
      <c r="AS168" s="31">
        <f t="shared" si="125"/>
        <v>4.1679550000000003E-2</v>
      </c>
      <c r="AT168" s="25">
        <f t="shared" si="126"/>
        <v>2576.6472362300001</v>
      </c>
      <c r="AU168" s="21">
        <f t="shared" si="127"/>
        <v>157</v>
      </c>
      <c r="AV168" s="22">
        <f t="shared" si="128"/>
        <v>45975</v>
      </c>
      <c r="AW168" s="22">
        <f t="shared" si="129"/>
        <v>45946</v>
      </c>
      <c r="AX168" s="1"/>
      <c r="AY168" s="26">
        <v>159</v>
      </c>
      <c r="AZ168" s="22">
        <v>46006</v>
      </c>
      <c r="BA168" s="30">
        <v>4.5805459999999999E-2</v>
      </c>
      <c r="BB168" s="1"/>
    </row>
    <row r="169" spans="1:54" x14ac:dyDescent="0.2">
      <c r="A169" s="158">
        <f t="shared" si="113"/>
        <v>41325</v>
      </c>
      <c r="B169" s="2">
        <f t="shared" si="95"/>
        <v>338165.32697710104</v>
      </c>
      <c r="C169" s="2">
        <f t="shared" si="114"/>
        <v>327780.53254952002</v>
      </c>
      <c r="D169" s="2">
        <f>SUM(Y169:Y$344)</f>
        <v>8060.0818857000004</v>
      </c>
      <c r="E169" s="73">
        <f t="shared" si="96"/>
        <v>319720.45066382003</v>
      </c>
      <c r="F169" s="88">
        <f t="shared" si="91"/>
        <v>3602.46</v>
      </c>
      <c r="G169" s="3">
        <f>IF(AND(N169=1,N168&gt;1),VLOOKUP(A168,[1]Plan1!$BK$81:$BM$259,3),G168)</f>
        <v>3633.44</v>
      </c>
      <c r="H169" s="11">
        <f t="shared" si="92"/>
        <v>41258</v>
      </c>
      <c r="I169" s="11">
        <f t="shared" si="93"/>
        <v>41289</v>
      </c>
      <c r="J169" s="12">
        <f t="shared" si="97"/>
        <v>8.5996791081650592E-3</v>
      </c>
      <c r="K169" s="11">
        <f t="shared" si="115"/>
        <v>41347</v>
      </c>
      <c r="L169" s="11">
        <f t="shared" si="98"/>
        <v>41347</v>
      </c>
      <c r="M169" s="1">
        <f t="shared" si="131"/>
        <v>20</v>
      </c>
      <c r="N169" s="1">
        <f t="shared" si="99"/>
        <v>4</v>
      </c>
      <c r="O169" s="2">
        <f t="shared" si="100"/>
        <v>1.00171404</v>
      </c>
      <c r="P169" s="13">
        <f t="shared" si="94"/>
        <v>1.00790102</v>
      </c>
      <c r="Q169" s="13">
        <f t="shared" si="132"/>
        <v>1.0299510865948494</v>
      </c>
      <c r="R169" s="2">
        <f t="shared" ref="R169:R232" si="134">TRUNC(TRUNC((O169*Q169),15),8)</f>
        <v>1.0317164599999999</v>
      </c>
      <c r="S169" s="2">
        <f t="shared" si="116"/>
        <v>1</v>
      </c>
      <c r="T169" s="2">
        <f t="shared" si="101"/>
        <v>327780.53254952002</v>
      </c>
      <c r="U169" s="2">
        <f t="shared" si="102"/>
        <v>0</v>
      </c>
      <c r="V169" s="2">
        <f t="shared" si="103"/>
        <v>10140.400884661005</v>
      </c>
      <c r="W169" s="2">
        <f t="shared" si="104"/>
        <v>337920.93343418103</v>
      </c>
      <c r="X169" s="17">
        <f t="shared" si="105"/>
        <v>0</v>
      </c>
      <c r="Y169" s="2">
        <f t="shared" si="106"/>
        <v>0</v>
      </c>
      <c r="Z169" s="72">
        <f t="shared" si="107"/>
        <v>0</v>
      </c>
      <c r="AA169" s="2">
        <f t="shared" si="108"/>
        <v>0</v>
      </c>
      <c r="AB169" s="12">
        <f t="shared" si="117"/>
        <v>4.6600000000000003E-2</v>
      </c>
      <c r="AC169" s="17">
        <f t="shared" si="109"/>
        <v>4</v>
      </c>
      <c r="AD169" s="17">
        <v>252</v>
      </c>
      <c r="AE169" s="13">
        <f t="shared" si="133"/>
        <v>1.0007232269999999</v>
      </c>
      <c r="AF169" s="2">
        <f t="shared" si="110"/>
        <v>237.05973121</v>
      </c>
      <c r="AG169" s="2">
        <f t="shared" si="111"/>
        <v>244.39354291999999</v>
      </c>
      <c r="AH169" s="3">
        <f t="shared" si="112"/>
        <v>0</v>
      </c>
      <c r="AI169" s="4" t="str">
        <f t="shared" si="118"/>
        <v>A+J=</v>
      </c>
      <c r="AJ169" s="11">
        <f t="shared" si="119"/>
        <v>41347</v>
      </c>
      <c r="AK169" s="11"/>
      <c r="AL169" s="4"/>
      <c r="AM169" s="21">
        <f t="shared" si="130"/>
        <v>158</v>
      </c>
      <c r="AN169" s="22">
        <f t="shared" si="120"/>
        <v>45975</v>
      </c>
      <c r="AO169" s="23">
        <f t="shared" si="121"/>
        <v>51939.907012649885</v>
      </c>
      <c r="AP169" s="26">
        <f t="shared" si="122"/>
        <v>23</v>
      </c>
      <c r="AQ169" s="25">
        <f t="shared" si="123"/>
        <v>226.15766843</v>
      </c>
      <c r="AR169" s="23">
        <f t="shared" si="124"/>
        <v>2350.48969579</v>
      </c>
      <c r="AS169" s="31">
        <f t="shared" si="125"/>
        <v>4.3294760000000002E-2</v>
      </c>
      <c r="AT169" s="25">
        <f t="shared" si="126"/>
        <v>2576.6473642199999</v>
      </c>
      <c r="AU169" s="21">
        <f t="shared" si="127"/>
        <v>158</v>
      </c>
      <c r="AV169" s="22">
        <f t="shared" si="128"/>
        <v>46006</v>
      </c>
      <c r="AW169" s="22">
        <f t="shared" si="129"/>
        <v>45979</v>
      </c>
      <c r="AX169" s="1"/>
      <c r="AY169" s="26">
        <v>160</v>
      </c>
      <c r="AZ169" s="22">
        <v>46036</v>
      </c>
      <c r="BA169" s="30">
        <v>4.836828E-2</v>
      </c>
      <c r="BB169" s="1"/>
    </row>
    <row r="170" spans="1:54" x14ac:dyDescent="0.2">
      <c r="A170" s="158">
        <f t="shared" si="113"/>
        <v>41326</v>
      </c>
      <c r="B170" s="2">
        <f t="shared" si="95"/>
        <v>338367.84262279782</v>
      </c>
      <c r="C170" s="2">
        <f t="shared" si="114"/>
        <v>327780.53254952002</v>
      </c>
      <c r="D170" s="2">
        <f>SUM(Y170:Y$344)</f>
        <v>8060.0818857000004</v>
      </c>
      <c r="E170" s="73">
        <f t="shared" si="96"/>
        <v>319720.45066382003</v>
      </c>
      <c r="F170" s="88">
        <f t="shared" ref="F170:F233" si="135">IF(G170=G169,F169,G169)</f>
        <v>3602.46</v>
      </c>
      <c r="G170" s="3">
        <f>IF(AND(N170=1,N169&gt;1),VLOOKUP(A169,[1]Plan1!$BK$81:$BM$259,3),G169)</f>
        <v>3633.44</v>
      </c>
      <c r="H170" s="11">
        <f t="shared" ref="H170:H233" si="136">EDATE(I170,-1)</f>
        <v>41258</v>
      </c>
      <c r="I170" s="11">
        <f t="shared" ref="I170:I233" si="137">IF(X169&gt;0,EDATE(A170,-1),+I169)</f>
        <v>41289</v>
      </c>
      <c r="J170" s="12">
        <f t="shared" si="97"/>
        <v>8.5996791081650592E-3</v>
      </c>
      <c r="K170" s="11">
        <f t="shared" si="115"/>
        <v>41347</v>
      </c>
      <c r="L170" s="11">
        <f t="shared" si="98"/>
        <v>41347</v>
      </c>
      <c r="M170" s="1">
        <f t="shared" si="131"/>
        <v>20</v>
      </c>
      <c r="N170" s="1">
        <f t="shared" si="99"/>
        <v>5</v>
      </c>
      <c r="O170" s="2">
        <f t="shared" si="100"/>
        <v>1.0021430200000001</v>
      </c>
      <c r="P170" s="13">
        <f t="shared" ref="P170:P233" si="138">IF(L170&gt;L169,O169,P169)</f>
        <v>1.00790102</v>
      </c>
      <c r="Q170" s="13">
        <f t="shared" si="132"/>
        <v>1.0299510865948494</v>
      </c>
      <c r="R170" s="2">
        <f t="shared" si="134"/>
        <v>1.0321582899999999</v>
      </c>
      <c r="S170" s="2">
        <f t="shared" si="116"/>
        <v>1</v>
      </c>
      <c r="T170" s="2">
        <f t="shared" si="101"/>
        <v>327780.53254952002</v>
      </c>
      <c r="U170" s="2">
        <f t="shared" si="102"/>
        <v>0</v>
      </c>
      <c r="V170" s="2">
        <f t="shared" si="103"/>
        <v>10281.662971377793</v>
      </c>
      <c r="W170" s="2">
        <f t="shared" si="104"/>
        <v>338062.1955208978</v>
      </c>
      <c r="X170" s="17">
        <f t="shared" si="105"/>
        <v>0</v>
      </c>
      <c r="Y170" s="2">
        <f t="shared" si="106"/>
        <v>0</v>
      </c>
      <c r="Z170" s="72">
        <f t="shared" si="107"/>
        <v>0</v>
      </c>
      <c r="AA170" s="2">
        <f t="shared" si="108"/>
        <v>0</v>
      </c>
      <c r="AB170" s="12">
        <f t="shared" si="117"/>
        <v>4.6600000000000003E-2</v>
      </c>
      <c r="AC170" s="17">
        <f t="shared" si="109"/>
        <v>5</v>
      </c>
      <c r="AD170" s="17">
        <v>252</v>
      </c>
      <c r="AE170" s="13">
        <f t="shared" si="133"/>
        <v>1.000904115</v>
      </c>
      <c r="AF170" s="2">
        <f t="shared" si="110"/>
        <v>296.35129618000002</v>
      </c>
      <c r="AG170" s="2">
        <f t="shared" si="111"/>
        <v>305.6471019</v>
      </c>
      <c r="AH170" s="3">
        <f t="shared" si="112"/>
        <v>0</v>
      </c>
      <c r="AI170" s="4" t="str">
        <f t="shared" si="118"/>
        <v>A+J=</v>
      </c>
      <c r="AJ170" s="11">
        <f t="shared" si="119"/>
        <v>41347</v>
      </c>
      <c r="AK170" s="11"/>
      <c r="AL170" s="4"/>
      <c r="AM170" s="21">
        <f t="shared" si="130"/>
        <v>159</v>
      </c>
      <c r="AN170" s="22">
        <f t="shared" si="120"/>
        <v>46006</v>
      </c>
      <c r="AO170" s="23">
        <f t="shared" si="121"/>
        <v>49560.775679579885</v>
      </c>
      <c r="AP170" s="26">
        <f t="shared" si="122"/>
        <v>21</v>
      </c>
      <c r="AQ170" s="25">
        <f t="shared" si="123"/>
        <v>197.51603958000001</v>
      </c>
      <c r="AR170" s="23">
        <f t="shared" si="124"/>
        <v>2379.13133307</v>
      </c>
      <c r="AS170" s="31">
        <f t="shared" si="125"/>
        <v>4.5805459999999999E-2</v>
      </c>
      <c r="AT170" s="25">
        <f t="shared" si="126"/>
        <v>2576.6473726499999</v>
      </c>
      <c r="AU170" s="21">
        <f t="shared" si="127"/>
        <v>159</v>
      </c>
      <c r="AV170" s="22">
        <f t="shared" si="128"/>
        <v>46036</v>
      </c>
      <c r="AW170" s="22">
        <f t="shared" si="129"/>
        <v>46008</v>
      </c>
      <c r="AX170" s="1"/>
      <c r="AY170" s="26">
        <v>161</v>
      </c>
      <c r="AZ170" s="22">
        <v>46071</v>
      </c>
      <c r="BA170" s="30">
        <v>5.0466410000000003E-2</v>
      </c>
      <c r="BB170" s="1"/>
    </row>
    <row r="171" spans="1:54" x14ac:dyDescent="0.2">
      <c r="A171" s="158">
        <f t="shared" si="113"/>
        <v>41327</v>
      </c>
      <c r="B171" s="2">
        <f t="shared" si="95"/>
        <v>338570.47494589124</v>
      </c>
      <c r="C171" s="2">
        <f t="shared" si="114"/>
        <v>327780.53254952002</v>
      </c>
      <c r="D171" s="2">
        <f>SUM(Y171:Y$344)</f>
        <v>8060.0818857000004</v>
      </c>
      <c r="E171" s="73">
        <f t="shared" si="96"/>
        <v>319720.45066382003</v>
      </c>
      <c r="F171" s="88">
        <f t="shared" si="135"/>
        <v>3602.46</v>
      </c>
      <c r="G171" s="3">
        <f>IF(AND(N171=1,N170&gt;1),VLOOKUP(A170,[1]Plan1!$BK$81:$BM$259,3),G170)</f>
        <v>3633.44</v>
      </c>
      <c r="H171" s="11">
        <f t="shared" si="136"/>
        <v>41258</v>
      </c>
      <c r="I171" s="11">
        <f t="shared" si="137"/>
        <v>41289</v>
      </c>
      <c r="J171" s="12">
        <f t="shared" si="97"/>
        <v>8.5996791081650592E-3</v>
      </c>
      <c r="K171" s="11">
        <f t="shared" si="115"/>
        <v>41347</v>
      </c>
      <c r="L171" s="11">
        <f t="shared" si="98"/>
        <v>41347</v>
      </c>
      <c r="M171" s="1">
        <f t="shared" si="131"/>
        <v>20</v>
      </c>
      <c r="N171" s="1">
        <f t="shared" si="99"/>
        <v>6</v>
      </c>
      <c r="O171" s="2">
        <f t="shared" si="100"/>
        <v>1.0025721700000001</v>
      </c>
      <c r="P171" s="13">
        <f t="shared" si="138"/>
        <v>1.00790102</v>
      </c>
      <c r="Q171" s="13">
        <f t="shared" si="132"/>
        <v>1.0299510865948494</v>
      </c>
      <c r="R171" s="2">
        <f t="shared" si="134"/>
        <v>1.03260029</v>
      </c>
      <c r="S171" s="2">
        <f t="shared" si="116"/>
        <v>1</v>
      </c>
      <c r="T171" s="2">
        <f t="shared" si="101"/>
        <v>327780.53254952002</v>
      </c>
      <c r="U171" s="2">
        <f t="shared" si="102"/>
        <v>0</v>
      </c>
      <c r="V171" s="2">
        <f t="shared" si="103"/>
        <v>10422.979410571217</v>
      </c>
      <c r="W171" s="2">
        <f t="shared" si="104"/>
        <v>338203.51196009124</v>
      </c>
      <c r="X171" s="17">
        <f t="shared" si="105"/>
        <v>0</v>
      </c>
      <c r="Y171" s="2">
        <f t="shared" si="106"/>
        <v>0</v>
      </c>
      <c r="Z171" s="72">
        <f t="shared" si="107"/>
        <v>0</v>
      </c>
      <c r="AA171" s="2">
        <f t="shared" si="108"/>
        <v>0</v>
      </c>
      <c r="AB171" s="12">
        <f t="shared" si="117"/>
        <v>4.6600000000000003E-2</v>
      </c>
      <c r="AC171" s="17">
        <f t="shared" si="109"/>
        <v>6</v>
      </c>
      <c r="AD171" s="17">
        <v>252</v>
      </c>
      <c r="AE171" s="13">
        <f t="shared" si="133"/>
        <v>1.0010850360000001</v>
      </c>
      <c r="AF171" s="2">
        <f t="shared" si="110"/>
        <v>355.65367791</v>
      </c>
      <c r="AG171" s="2">
        <f t="shared" si="111"/>
        <v>366.96298580000001</v>
      </c>
      <c r="AH171" s="3">
        <f t="shared" si="112"/>
        <v>0</v>
      </c>
      <c r="AI171" s="4" t="str">
        <f t="shared" si="118"/>
        <v>A+J=</v>
      </c>
      <c r="AJ171" s="11">
        <f t="shared" si="119"/>
        <v>41347</v>
      </c>
      <c r="AK171" s="11"/>
      <c r="AL171" s="4"/>
      <c r="AM171" s="21">
        <f t="shared" si="130"/>
        <v>160</v>
      </c>
      <c r="AN171" s="22">
        <f t="shared" si="120"/>
        <v>46036</v>
      </c>
      <c r="AO171" s="23">
        <f t="shared" si="121"/>
        <v>47163.606204499883</v>
      </c>
      <c r="AP171" s="26">
        <f t="shared" si="122"/>
        <v>20</v>
      </c>
      <c r="AQ171" s="25">
        <f t="shared" si="123"/>
        <v>179.47780710000001</v>
      </c>
      <c r="AR171" s="23">
        <f t="shared" si="124"/>
        <v>2397.1694750800002</v>
      </c>
      <c r="AS171" s="31">
        <f t="shared" si="125"/>
        <v>4.836828E-2</v>
      </c>
      <c r="AT171" s="25">
        <f t="shared" si="126"/>
        <v>2576.6472821800003</v>
      </c>
      <c r="AU171" s="21">
        <f t="shared" si="127"/>
        <v>160</v>
      </c>
      <c r="AV171" s="22">
        <f t="shared" si="128"/>
        <v>46071</v>
      </c>
      <c r="AW171" s="22">
        <f t="shared" si="129"/>
        <v>46038</v>
      </c>
      <c r="AX171" s="1"/>
      <c r="AY171" s="26">
        <v>162</v>
      </c>
      <c r="AZ171" s="22">
        <v>46097</v>
      </c>
      <c r="BA171" s="30">
        <v>5.427709E-2</v>
      </c>
      <c r="BB171" s="1"/>
    </row>
    <row r="172" spans="1:54" x14ac:dyDescent="0.2">
      <c r="A172" s="158">
        <f t="shared" si="113"/>
        <v>41328</v>
      </c>
      <c r="B172" s="2">
        <f t="shared" si="95"/>
        <v>338773.23359362478</v>
      </c>
      <c r="C172" s="2">
        <f t="shared" si="114"/>
        <v>327780.53254952002</v>
      </c>
      <c r="D172" s="2">
        <f>SUM(Y172:Y$344)</f>
        <v>8060.0818857000004</v>
      </c>
      <c r="E172" s="73">
        <f t="shared" si="96"/>
        <v>319720.45066382003</v>
      </c>
      <c r="F172" s="88">
        <f t="shared" si="135"/>
        <v>3602.46</v>
      </c>
      <c r="G172" s="3">
        <f>IF(AND(N172=1,N171&gt;1),VLOOKUP(A171,[1]Plan1!$BK$81:$BM$259,3),G171)</f>
        <v>3633.44</v>
      </c>
      <c r="H172" s="11">
        <f t="shared" si="136"/>
        <v>41258</v>
      </c>
      <c r="I172" s="11">
        <f t="shared" si="137"/>
        <v>41289</v>
      </c>
      <c r="J172" s="12">
        <f t="shared" si="97"/>
        <v>8.5996791081650592E-3</v>
      </c>
      <c r="K172" s="11">
        <f t="shared" si="115"/>
        <v>41347</v>
      </c>
      <c r="L172" s="11">
        <f t="shared" si="98"/>
        <v>41347</v>
      </c>
      <c r="M172" s="1">
        <f t="shared" si="131"/>
        <v>20</v>
      </c>
      <c r="N172" s="1">
        <f t="shared" si="99"/>
        <v>7</v>
      </c>
      <c r="O172" s="2">
        <f t="shared" si="100"/>
        <v>1.00300151</v>
      </c>
      <c r="P172" s="13">
        <f t="shared" si="138"/>
        <v>1.00790102</v>
      </c>
      <c r="Q172" s="13">
        <f t="shared" si="132"/>
        <v>1.0299510865948494</v>
      </c>
      <c r="R172" s="2">
        <f t="shared" si="134"/>
        <v>1.0330424899999999</v>
      </c>
      <c r="S172" s="2">
        <f t="shared" si="116"/>
        <v>1</v>
      </c>
      <c r="T172" s="2">
        <f t="shared" si="101"/>
        <v>327780.53254952002</v>
      </c>
      <c r="U172" s="2">
        <f t="shared" si="102"/>
        <v>0</v>
      </c>
      <c r="V172" s="2">
        <f t="shared" si="103"/>
        <v>10564.359793854743</v>
      </c>
      <c r="W172" s="2">
        <f t="shared" si="104"/>
        <v>338344.89234337478</v>
      </c>
      <c r="X172" s="17">
        <f t="shared" si="105"/>
        <v>0</v>
      </c>
      <c r="Y172" s="2">
        <f t="shared" si="106"/>
        <v>0</v>
      </c>
      <c r="Z172" s="72">
        <f t="shared" si="107"/>
        <v>0</v>
      </c>
      <c r="AA172" s="2">
        <f t="shared" si="108"/>
        <v>0</v>
      </c>
      <c r="AB172" s="12">
        <f t="shared" si="117"/>
        <v>4.6600000000000003E-2</v>
      </c>
      <c r="AC172" s="17">
        <f t="shared" si="109"/>
        <v>7</v>
      </c>
      <c r="AD172" s="17">
        <v>252</v>
      </c>
      <c r="AE172" s="13">
        <f t="shared" si="133"/>
        <v>1.0012659900000001</v>
      </c>
      <c r="AF172" s="2">
        <f t="shared" si="110"/>
        <v>414.96687639999999</v>
      </c>
      <c r="AG172" s="2">
        <f t="shared" si="111"/>
        <v>428.34125024999997</v>
      </c>
      <c r="AH172" s="3">
        <f t="shared" si="112"/>
        <v>0</v>
      </c>
      <c r="AI172" s="4" t="str">
        <f t="shared" si="118"/>
        <v>A+J=</v>
      </c>
      <c r="AJ172" s="11">
        <f t="shared" si="119"/>
        <v>41347</v>
      </c>
      <c r="AK172" s="11"/>
      <c r="AL172" s="4"/>
      <c r="AM172" s="21">
        <f t="shared" si="130"/>
        <v>161</v>
      </c>
      <c r="AN172" s="22">
        <f t="shared" si="120"/>
        <v>46071</v>
      </c>
      <c r="AO172" s="23">
        <f t="shared" si="121"/>
        <v>44783.428316709884</v>
      </c>
      <c r="AP172" s="26">
        <f t="shared" si="122"/>
        <v>23</v>
      </c>
      <c r="AQ172" s="25">
        <f t="shared" si="123"/>
        <v>196.46957585000001</v>
      </c>
      <c r="AR172" s="23">
        <f t="shared" si="124"/>
        <v>2380.1778877900001</v>
      </c>
      <c r="AS172" s="31">
        <f t="shared" si="125"/>
        <v>5.0466410000000003E-2</v>
      </c>
      <c r="AT172" s="25">
        <f t="shared" si="126"/>
        <v>2576.6474636400003</v>
      </c>
      <c r="AU172" s="21">
        <f t="shared" si="127"/>
        <v>161</v>
      </c>
      <c r="AV172" s="22">
        <f t="shared" si="128"/>
        <v>46097</v>
      </c>
      <c r="AW172" s="22">
        <f t="shared" si="129"/>
        <v>46073</v>
      </c>
      <c r="AX172" s="1"/>
      <c r="AY172" s="26">
        <v>163</v>
      </c>
      <c r="AZ172" s="22">
        <v>46126</v>
      </c>
      <c r="BA172" s="30">
        <v>5.7216469999999998E-2</v>
      </c>
      <c r="BB172" s="1"/>
    </row>
    <row r="173" spans="1:54" x14ac:dyDescent="0.2">
      <c r="A173" s="158">
        <f t="shared" si="113"/>
        <v>41329</v>
      </c>
      <c r="B173" s="2">
        <f t="shared" si="95"/>
        <v>338773.23359362478</v>
      </c>
      <c r="C173" s="2">
        <f t="shared" si="114"/>
        <v>327780.53254952002</v>
      </c>
      <c r="D173" s="2">
        <f>SUM(Y173:Y$344)</f>
        <v>8060.0818857000004</v>
      </c>
      <c r="E173" s="73">
        <f t="shared" si="96"/>
        <v>319720.45066382003</v>
      </c>
      <c r="F173" s="88">
        <f t="shared" si="135"/>
        <v>3602.46</v>
      </c>
      <c r="G173" s="3">
        <f>IF(AND(N173=1,N172&gt;1),VLOOKUP(A172,[1]Plan1!$BK$81:$BM$259,3),G172)</f>
        <v>3633.44</v>
      </c>
      <c r="H173" s="11">
        <f t="shared" si="136"/>
        <v>41258</v>
      </c>
      <c r="I173" s="11">
        <f t="shared" si="137"/>
        <v>41289</v>
      </c>
      <c r="J173" s="12">
        <f t="shared" si="97"/>
        <v>8.5996791081650592E-3</v>
      </c>
      <c r="K173" s="11">
        <f t="shared" si="115"/>
        <v>41347</v>
      </c>
      <c r="L173" s="11">
        <f t="shared" si="98"/>
        <v>41347</v>
      </c>
      <c r="M173" s="1">
        <f t="shared" si="131"/>
        <v>20</v>
      </c>
      <c r="N173" s="1">
        <f t="shared" si="99"/>
        <v>7</v>
      </c>
      <c r="O173" s="2">
        <f t="shared" si="100"/>
        <v>1.00300151</v>
      </c>
      <c r="P173" s="13">
        <f t="shared" si="138"/>
        <v>1.00790102</v>
      </c>
      <c r="Q173" s="13">
        <f t="shared" si="132"/>
        <v>1.0299510865948494</v>
      </c>
      <c r="R173" s="2">
        <f t="shared" si="134"/>
        <v>1.0330424899999999</v>
      </c>
      <c r="S173" s="2">
        <f t="shared" si="116"/>
        <v>1</v>
      </c>
      <c r="T173" s="2">
        <f t="shared" si="101"/>
        <v>327780.53254952002</v>
      </c>
      <c r="U173" s="2">
        <f t="shared" si="102"/>
        <v>0</v>
      </c>
      <c r="V173" s="2">
        <f t="shared" si="103"/>
        <v>10564.359793854743</v>
      </c>
      <c r="W173" s="2">
        <f t="shared" si="104"/>
        <v>338344.89234337478</v>
      </c>
      <c r="X173" s="17">
        <f t="shared" si="105"/>
        <v>0</v>
      </c>
      <c r="Y173" s="2">
        <f t="shared" si="106"/>
        <v>0</v>
      </c>
      <c r="Z173" s="72">
        <f t="shared" si="107"/>
        <v>0</v>
      </c>
      <c r="AA173" s="2">
        <f t="shared" si="108"/>
        <v>0</v>
      </c>
      <c r="AB173" s="12">
        <f t="shared" si="117"/>
        <v>4.6600000000000003E-2</v>
      </c>
      <c r="AC173" s="17">
        <f t="shared" si="109"/>
        <v>7</v>
      </c>
      <c r="AD173" s="17">
        <v>252</v>
      </c>
      <c r="AE173" s="13">
        <f t="shared" si="133"/>
        <v>1.0012659900000001</v>
      </c>
      <c r="AF173" s="2">
        <f t="shared" si="110"/>
        <v>414.96687639999999</v>
      </c>
      <c r="AG173" s="2">
        <f t="shared" si="111"/>
        <v>428.34125024999997</v>
      </c>
      <c r="AH173" s="3">
        <f t="shared" si="112"/>
        <v>0</v>
      </c>
      <c r="AI173" s="4" t="str">
        <f t="shared" si="118"/>
        <v>A+J=</v>
      </c>
      <c r="AJ173" s="11">
        <f t="shared" si="119"/>
        <v>41347</v>
      </c>
      <c r="AK173" s="11"/>
      <c r="AL173" s="4"/>
      <c r="AM173" s="21">
        <f t="shared" si="130"/>
        <v>162</v>
      </c>
      <c r="AN173" s="22">
        <f t="shared" si="120"/>
        <v>46097</v>
      </c>
      <c r="AO173" s="23">
        <f t="shared" si="121"/>
        <v>42352.714147459883</v>
      </c>
      <c r="AP173" s="26">
        <f t="shared" si="122"/>
        <v>18</v>
      </c>
      <c r="AQ173" s="25">
        <f t="shared" si="123"/>
        <v>145.93316041</v>
      </c>
      <c r="AR173" s="23">
        <f t="shared" si="124"/>
        <v>2430.7141692499999</v>
      </c>
      <c r="AS173" s="31">
        <f t="shared" si="125"/>
        <v>5.427709E-2</v>
      </c>
      <c r="AT173" s="25">
        <f t="shared" si="126"/>
        <v>2576.6473296599997</v>
      </c>
      <c r="AU173" s="21">
        <f t="shared" si="127"/>
        <v>162</v>
      </c>
      <c r="AV173" s="22">
        <f t="shared" si="128"/>
        <v>46126</v>
      </c>
      <c r="AW173" s="22">
        <f t="shared" si="129"/>
        <v>46099</v>
      </c>
      <c r="AX173" s="1"/>
      <c r="AY173" s="26">
        <v>164</v>
      </c>
      <c r="AZ173" s="22">
        <v>46156</v>
      </c>
      <c r="BA173" s="30">
        <v>6.0908650000000002E-2</v>
      </c>
      <c r="BB173" s="1"/>
    </row>
    <row r="174" spans="1:54" x14ac:dyDescent="0.2">
      <c r="A174" s="158">
        <f t="shared" si="113"/>
        <v>41330</v>
      </c>
      <c r="B174" s="2">
        <f t="shared" si="95"/>
        <v>338773.23359362478</v>
      </c>
      <c r="C174" s="2">
        <f t="shared" si="114"/>
        <v>327780.53254952002</v>
      </c>
      <c r="D174" s="2">
        <f>SUM(Y174:Y$344)</f>
        <v>8060.0818857000004</v>
      </c>
      <c r="E174" s="73">
        <f t="shared" si="96"/>
        <v>319720.45066382003</v>
      </c>
      <c r="F174" s="88">
        <f t="shared" si="135"/>
        <v>3602.46</v>
      </c>
      <c r="G174" s="3">
        <f>IF(AND(N174=1,N173&gt;1),VLOOKUP(A173,[1]Plan1!$BK$81:$BM$259,3),G173)</f>
        <v>3633.44</v>
      </c>
      <c r="H174" s="11">
        <f t="shared" si="136"/>
        <v>41258</v>
      </c>
      <c r="I174" s="11">
        <f t="shared" si="137"/>
        <v>41289</v>
      </c>
      <c r="J174" s="12">
        <f t="shared" si="97"/>
        <v>8.5996791081650592E-3</v>
      </c>
      <c r="K174" s="11">
        <f t="shared" si="115"/>
        <v>41347</v>
      </c>
      <c r="L174" s="11">
        <f t="shared" si="98"/>
        <v>41347</v>
      </c>
      <c r="M174" s="1">
        <f t="shared" si="131"/>
        <v>20</v>
      </c>
      <c r="N174" s="1">
        <f t="shared" si="99"/>
        <v>7</v>
      </c>
      <c r="O174" s="2">
        <f t="shared" si="100"/>
        <v>1.00300151</v>
      </c>
      <c r="P174" s="13">
        <f t="shared" si="138"/>
        <v>1.00790102</v>
      </c>
      <c r="Q174" s="13">
        <f t="shared" si="132"/>
        <v>1.0299510865948494</v>
      </c>
      <c r="R174" s="2">
        <f t="shared" si="134"/>
        <v>1.0330424899999999</v>
      </c>
      <c r="S174" s="2">
        <f t="shared" si="116"/>
        <v>1</v>
      </c>
      <c r="T174" s="2">
        <f t="shared" si="101"/>
        <v>327780.53254952002</v>
      </c>
      <c r="U174" s="2">
        <f t="shared" si="102"/>
        <v>0</v>
      </c>
      <c r="V174" s="2">
        <f t="shared" si="103"/>
        <v>10564.359793854743</v>
      </c>
      <c r="W174" s="2">
        <f t="shared" si="104"/>
        <v>338344.89234337478</v>
      </c>
      <c r="X174" s="17">
        <f t="shared" si="105"/>
        <v>0</v>
      </c>
      <c r="Y174" s="2">
        <f t="shared" si="106"/>
        <v>0</v>
      </c>
      <c r="Z174" s="72">
        <f t="shared" si="107"/>
        <v>0</v>
      </c>
      <c r="AA174" s="2">
        <f t="shared" si="108"/>
        <v>0</v>
      </c>
      <c r="AB174" s="12">
        <f t="shared" si="117"/>
        <v>4.6600000000000003E-2</v>
      </c>
      <c r="AC174" s="17">
        <f t="shared" si="109"/>
        <v>7</v>
      </c>
      <c r="AD174" s="17">
        <v>252</v>
      </c>
      <c r="AE174" s="13">
        <f t="shared" si="133"/>
        <v>1.0012659900000001</v>
      </c>
      <c r="AF174" s="2">
        <f t="shared" si="110"/>
        <v>414.96687639999999</v>
      </c>
      <c r="AG174" s="2">
        <f t="shared" si="111"/>
        <v>428.34125024999997</v>
      </c>
      <c r="AH174" s="3">
        <f t="shared" si="112"/>
        <v>0</v>
      </c>
      <c r="AI174" s="4" t="str">
        <f t="shared" si="118"/>
        <v>A+J=</v>
      </c>
      <c r="AJ174" s="11">
        <f t="shared" si="119"/>
        <v>41347</v>
      </c>
      <c r="AK174" s="11"/>
      <c r="AL174" s="4"/>
      <c r="AM174" s="21">
        <f t="shared" si="130"/>
        <v>163</v>
      </c>
      <c r="AN174" s="22">
        <f t="shared" si="120"/>
        <v>46126</v>
      </c>
      <c r="AO174" s="23">
        <f t="shared" si="121"/>
        <v>39929.441349029883</v>
      </c>
      <c r="AP174" s="26">
        <f t="shared" si="122"/>
        <v>20</v>
      </c>
      <c r="AQ174" s="25">
        <f t="shared" si="123"/>
        <v>153.37476372</v>
      </c>
      <c r="AR174" s="23">
        <f t="shared" si="124"/>
        <v>2423.27279843</v>
      </c>
      <c r="AS174" s="31">
        <f t="shared" si="125"/>
        <v>5.7216469999999998E-2</v>
      </c>
      <c r="AT174" s="25">
        <f t="shared" si="126"/>
        <v>2576.6475621499999</v>
      </c>
      <c r="AU174" s="21">
        <f t="shared" si="127"/>
        <v>163</v>
      </c>
      <c r="AV174" s="22">
        <f t="shared" si="128"/>
        <v>46156</v>
      </c>
      <c r="AW174" s="22">
        <f t="shared" si="129"/>
        <v>46128</v>
      </c>
      <c r="AX174" s="1"/>
      <c r="AY174" s="26">
        <v>165</v>
      </c>
      <c r="AZ174" s="22">
        <v>46188</v>
      </c>
      <c r="BA174" s="30">
        <v>6.4912600000000001E-2</v>
      </c>
      <c r="BB174" s="1"/>
    </row>
    <row r="175" spans="1:54" x14ac:dyDescent="0.2">
      <c r="A175" s="158">
        <f t="shared" si="113"/>
        <v>41331</v>
      </c>
      <c r="B175" s="2">
        <f t="shared" si="95"/>
        <v>338976.11187256948</v>
      </c>
      <c r="C175" s="2">
        <f t="shared" si="114"/>
        <v>327780.53254952002</v>
      </c>
      <c r="D175" s="2">
        <f>SUM(Y175:Y$344)</f>
        <v>8060.0818857000004</v>
      </c>
      <c r="E175" s="73">
        <f t="shared" si="96"/>
        <v>319720.45066382003</v>
      </c>
      <c r="F175" s="88">
        <f t="shared" si="135"/>
        <v>3602.46</v>
      </c>
      <c r="G175" s="3">
        <f>IF(AND(N175=1,N174&gt;1),VLOOKUP(A174,[1]Plan1!$BK$81:$BM$259,3),G174)</f>
        <v>3633.44</v>
      </c>
      <c r="H175" s="11">
        <f t="shared" si="136"/>
        <v>41258</v>
      </c>
      <c r="I175" s="11">
        <f t="shared" si="137"/>
        <v>41289</v>
      </c>
      <c r="J175" s="12">
        <f t="shared" si="97"/>
        <v>8.5996791081650592E-3</v>
      </c>
      <c r="K175" s="11">
        <f t="shared" si="115"/>
        <v>41347</v>
      </c>
      <c r="L175" s="11">
        <f t="shared" si="98"/>
        <v>41347</v>
      </c>
      <c r="M175" s="1">
        <f t="shared" si="131"/>
        <v>20</v>
      </c>
      <c r="N175" s="1">
        <f t="shared" si="99"/>
        <v>8</v>
      </c>
      <c r="O175" s="2">
        <f t="shared" si="100"/>
        <v>1.00343103</v>
      </c>
      <c r="P175" s="13">
        <f t="shared" si="138"/>
        <v>1.00790102</v>
      </c>
      <c r="Q175" s="13">
        <f t="shared" si="132"/>
        <v>1.0299510865948494</v>
      </c>
      <c r="R175" s="2">
        <f t="shared" si="134"/>
        <v>1.0334848700000001</v>
      </c>
      <c r="S175" s="2">
        <f t="shared" si="116"/>
        <v>1</v>
      </c>
      <c r="T175" s="2">
        <f t="shared" si="101"/>
        <v>327780.53254952002</v>
      </c>
      <c r="U175" s="2">
        <f t="shared" si="102"/>
        <v>0</v>
      </c>
      <c r="V175" s="2">
        <f t="shared" si="103"/>
        <v>10705.797726819463</v>
      </c>
      <c r="W175" s="2">
        <f t="shared" si="104"/>
        <v>338486.33027633949</v>
      </c>
      <c r="X175" s="17">
        <f t="shared" si="105"/>
        <v>0</v>
      </c>
      <c r="Y175" s="2">
        <f t="shared" si="106"/>
        <v>0</v>
      </c>
      <c r="Z175" s="72">
        <f t="shared" si="107"/>
        <v>0</v>
      </c>
      <c r="AA175" s="2">
        <f t="shared" si="108"/>
        <v>0</v>
      </c>
      <c r="AB175" s="12">
        <f t="shared" si="117"/>
        <v>4.6600000000000003E-2</v>
      </c>
      <c r="AC175" s="17">
        <f t="shared" si="109"/>
        <v>8</v>
      </c>
      <c r="AD175" s="17">
        <v>252</v>
      </c>
      <c r="AE175" s="13">
        <f t="shared" si="133"/>
        <v>1.001446976</v>
      </c>
      <c r="AF175" s="2">
        <f t="shared" si="110"/>
        <v>474.29056386000002</v>
      </c>
      <c r="AG175" s="2">
        <f t="shared" si="111"/>
        <v>489.78159622999999</v>
      </c>
      <c r="AH175" s="3">
        <f t="shared" si="112"/>
        <v>0</v>
      </c>
      <c r="AI175" s="4" t="str">
        <f t="shared" si="118"/>
        <v>A+J=</v>
      </c>
      <c r="AJ175" s="11">
        <f t="shared" si="119"/>
        <v>41347</v>
      </c>
      <c r="AK175" s="11"/>
      <c r="AL175" s="4"/>
      <c r="AM175" s="21">
        <f t="shared" si="130"/>
        <v>164</v>
      </c>
      <c r="AN175" s="22">
        <f t="shared" si="120"/>
        <v>46156</v>
      </c>
      <c r="AO175" s="23">
        <f t="shared" si="121"/>
        <v>37497.39298120988</v>
      </c>
      <c r="AP175" s="26">
        <f t="shared" si="122"/>
        <v>20</v>
      </c>
      <c r="AQ175" s="25">
        <f t="shared" si="123"/>
        <v>144.59920115</v>
      </c>
      <c r="AR175" s="23">
        <f t="shared" si="124"/>
        <v>2432.0483678199998</v>
      </c>
      <c r="AS175" s="31">
        <f t="shared" si="125"/>
        <v>6.0908650000000002E-2</v>
      </c>
      <c r="AT175" s="25">
        <f t="shared" si="126"/>
        <v>2576.6475689700001</v>
      </c>
      <c r="AU175" s="21">
        <f t="shared" si="127"/>
        <v>164</v>
      </c>
      <c r="AV175" s="22">
        <f t="shared" si="128"/>
        <v>46188</v>
      </c>
      <c r="AW175" s="22">
        <f t="shared" si="129"/>
        <v>46160</v>
      </c>
      <c r="AX175" s="1"/>
      <c r="AY175" s="26">
        <v>166</v>
      </c>
      <c r="AZ175" s="22">
        <v>46217</v>
      </c>
      <c r="BA175" s="30">
        <v>6.9682740000000007E-2</v>
      </c>
      <c r="BB175" s="1"/>
    </row>
    <row r="176" spans="1:54" x14ac:dyDescent="0.2">
      <c r="A176" s="158">
        <f t="shared" si="113"/>
        <v>41332</v>
      </c>
      <c r="B176" s="2">
        <f t="shared" si="95"/>
        <v>339179.11690962425</v>
      </c>
      <c r="C176" s="2">
        <f t="shared" si="114"/>
        <v>327780.53254952002</v>
      </c>
      <c r="D176" s="2">
        <f>SUM(Y176:Y$344)</f>
        <v>8060.0818857000004</v>
      </c>
      <c r="E176" s="73">
        <f t="shared" si="96"/>
        <v>319720.45066382003</v>
      </c>
      <c r="F176" s="88">
        <f t="shared" si="135"/>
        <v>3602.46</v>
      </c>
      <c r="G176" s="3">
        <f>IF(AND(N176=1,N175&gt;1),VLOOKUP(A175,[1]Plan1!$BK$81:$BM$259,3),G175)</f>
        <v>3633.44</v>
      </c>
      <c r="H176" s="11">
        <f t="shared" si="136"/>
        <v>41258</v>
      </c>
      <c r="I176" s="11">
        <f t="shared" si="137"/>
        <v>41289</v>
      </c>
      <c r="J176" s="12">
        <f t="shared" si="97"/>
        <v>8.5996791081650592E-3</v>
      </c>
      <c r="K176" s="11">
        <f t="shared" si="115"/>
        <v>41347</v>
      </c>
      <c r="L176" s="11">
        <f t="shared" si="98"/>
        <v>41347</v>
      </c>
      <c r="M176" s="1">
        <f t="shared" si="131"/>
        <v>20</v>
      </c>
      <c r="N176" s="1">
        <f t="shared" si="99"/>
        <v>9</v>
      </c>
      <c r="O176" s="2">
        <f t="shared" si="100"/>
        <v>1.0038607399999999</v>
      </c>
      <c r="P176" s="13">
        <f t="shared" si="138"/>
        <v>1.00790102</v>
      </c>
      <c r="Q176" s="13">
        <f t="shared" si="132"/>
        <v>1.0299510865948494</v>
      </c>
      <c r="R176" s="2">
        <f t="shared" si="134"/>
        <v>1.03392745</v>
      </c>
      <c r="S176" s="2">
        <f t="shared" si="116"/>
        <v>1</v>
      </c>
      <c r="T176" s="2">
        <f t="shared" si="101"/>
        <v>327780.53254952002</v>
      </c>
      <c r="U176" s="2">
        <f t="shared" si="102"/>
        <v>0</v>
      </c>
      <c r="V176" s="2">
        <f t="shared" si="103"/>
        <v>10847.299603874211</v>
      </c>
      <c r="W176" s="2">
        <f t="shared" si="104"/>
        <v>338627.83215339424</v>
      </c>
      <c r="X176" s="17">
        <f t="shared" si="105"/>
        <v>0</v>
      </c>
      <c r="Y176" s="2">
        <f t="shared" si="106"/>
        <v>0</v>
      </c>
      <c r="Z176" s="72">
        <f t="shared" si="107"/>
        <v>0</v>
      </c>
      <c r="AA176" s="2">
        <f t="shared" si="108"/>
        <v>0</v>
      </c>
      <c r="AB176" s="12">
        <f t="shared" si="117"/>
        <v>4.6600000000000003E-2</v>
      </c>
      <c r="AC176" s="17">
        <f t="shared" si="109"/>
        <v>9</v>
      </c>
      <c r="AD176" s="17">
        <v>252</v>
      </c>
      <c r="AE176" s="13">
        <f t="shared" si="133"/>
        <v>1.0016279960000001</v>
      </c>
      <c r="AF176" s="2">
        <f t="shared" si="110"/>
        <v>533.62539586000003</v>
      </c>
      <c r="AG176" s="2">
        <f t="shared" si="111"/>
        <v>551.28475622999997</v>
      </c>
      <c r="AH176" s="3">
        <f t="shared" si="112"/>
        <v>0</v>
      </c>
      <c r="AI176" s="4" t="str">
        <f t="shared" si="118"/>
        <v>A+J=</v>
      </c>
      <c r="AJ176" s="11">
        <f t="shared" si="119"/>
        <v>41347</v>
      </c>
      <c r="AK176" s="11"/>
      <c r="AL176" s="4"/>
      <c r="AM176" s="21">
        <f t="shared" si="130"/>
        <v>165</v>
      </c>
      <c r="AN176" s="22">
        <f t="shared" si="120"/>
        <v>46188</v>
      </c>
      <c r="AO176" s="23">
        <f t="shared" si="121"/>
        <v>35063.339709579879</v>
      </c>
      <c r="AP176" s="26">
        <f t="shared" si="122"/>
        <v>21</v>
      </c>
      <c r="AQ176" s="25">
        <f t="shared" si="123"/>
        <v>142.59433608000001</v>
      </c>
      <c r="AR176" s="23">
        <f t="shared" si="124"/>
        <v>2434.0532716299999</v>
      </c>
      <c r="AS176" s="31">
        <f t="shared" si="125"/>
        <v>6.4912600000000001E-2</v>
      </c>
      <c r="AT176" s="25">
        <f t="shared" si="126"/>
        <v>2576.6476077100001</v>
      </c>
      <c r="AU176" s="21">
        <f t="shared" si="127"/>
        <v>165</v>
      </c>
      <c r="AV176" s="22">
        <f t="shared" si="128"/>
        <v>46217</v>
      </c>
      <c r="AW176" s="22">
        <f t="shared" si="129"/>
        <v>46190</v>
      </c>
      <c r="AX176" s="1"/>
      <c r="AY176" s="26">
        <v>167</v>
      </c>
      <c r="AZ176" s="22">
        <v>46248</v>
      </c>
      <c r="BA176" s="30">
        <v>7.4824039999999994E-2</v>
      </c>
      <c r="BB176" s="1"/>
    </row>
    <row r="177" spans="1:138" x14ac:dyDescent="0.2">
      <c r="A177" s="158">
        <f t="shared" si="113"/>
        <v>41333</v>
      </c>
      <c r="B177" s="2">
        <f t="shared" si="95"/>
        <v>339382.24487341463</v>
      </c>
      <c r="C177" s="2">
        <f t="shared" si="114"/>
        <v>327780.53254952002</v>
      </c>
      <c r="D177" s="2">
        <f>SUM(Y177:Y$344)</f>
        <v>8060.0818857000004</v>
      </c>
      <c r="E177" s="73">
        <f t="shared" si="96"/>
        <v>319720.45066382003</v>
      </c>
      <c r="F177" s="88">
        <f t="shared" si="135"/>
        <v>3602.46</v>
      </c>
      <c r="G177" s="3">
        <f>IF(AND(N177=1,N176&gt;1),VLOOKUP(A176,[1]Plan1!$BK$81:$BM$259,3),G176)</f>
        <v>3633.44</v>
      </c>
      <c r="H177" s="11">
        <f t="shared" si="136"/>
        <v>41258</v>
      </c>
      <c r="I177" s="11">
        <f t="shared" si="137"/>
        <v>41289</v>
      </c>
      <c r="J177" s="12">
        <f t="shared" si="97"/>
        <v>8.5996791081650592E-3</v>
      </c>
      <c r="K177" s="11">
        <f t="shared" si="115"/>
        <v>41347</v>
      </c>
      <c r="L177" s="11">
        <f t="shared" si="98"/>
        <v>41347</v>
      </c>
      <c r="M177" s="1">
        <f t="shared" si="131"/>
        <v>20</v>
      </c>
      <c r="N177" s="1">
        <f t="shared" si="99"/>
        <v>10</v>
      </c>
      <c r="O177" s="2">
        <f t="shared" si="100"/>
        <v>1.0042906300000001</v>
      </c>
      <c r="P177" s="13">
        <f t="shared" si="138"/>
        <v>1.00790102</v>
      </c>
      <c r="Q177" s="13">
        <f t="shared" si="132"/>
        <v>1.0299510865948494</v>
      </c>
      <c r="R177" s="2">
        <f t="shared" si="134"/>
        <v>1.03437022</v>
      </c>
      <c r="S177" s="2">
        <f t="shared" si="116"/>
        <v>1</v>
      </c>
      <c r="T177" s="2">
        <f t="shared" si="101"/>
        <v>327780.53254952002</v>
      </c>
      <c r="U177" s="2">
        <f t="shared" si="102"/>
        <v>0</v>
      </c>
      <c r="V177" s="2">
        <f t="shared" si="103"/>
        <v>10988.862227814643</v>
      </c>
      <c r="W177" s="2">
        <f t="shared" si="104"/>
        <v>338769.39477733464</v>
      </c>
      <c r="X177" s="17">
        <f t="shared" si="105"/>
        <v>0</v>
      </c>
      <c r="Y177" s="2">
        <f t="shared" si="106"/>
        <v>0</v>
      </c>
      <c r="Z177" s="72">
        <f t="shared" si="107"/>
        <v>0</v>
      </c>
      <c r="AA177" s="2">
        <f t="shared" si="108"/>
        <v>0</v>
      </c>
      <c r="AB177" s="12">
        <f t="shared" si="117"/>
        <v>4.6600000000000003E-2</v>
      </c>
      <c r="AC177" s="17">
        <f t="shared" si="109"/>
        <v>10</v>
      </c>
      <c r="AD177" s="17">
        <v>252</v>
      </c>
      <c r="AE177" s="13">
        <f t="shared" si="133"/>
        <v>1.0018090479999999</v>
      </c>
      <c r="AF177" s="2">
        <f t="shared" si="110"/>
        <v>592.97071684000002</v>
      </c>
      <c r="AG177" s="2">
        <f t="shared" si="111"/>
        <v>612.85009607999996</v>
      </c>
      <c r="AH177" s="3">
        <f t="shared" si="112"/>
        <v>0</v>
      </c>
      <c r="AI177" s="4" t="str">
        <f t="shared" si="118"/>
        <v>A+J=</v>
      </c>
      <c r="AJ177" s="11">
        <f t="shared" si="119"/>
        <v>41347</v>
      </c>
      <c r="AK177" s="11"/>
      <c r="AL177" s="4"/>
      <c r="AM177" s="21">
        <f t="shared" si="130"/>
        <v>166</v>
      </c>
      <c r="AN177" s="22">
        <f t="shared" si="120"/>
        <v>46217</v>
      </c>
      <c r="AO177" s="23">
        <f t="shared" si="121"/>
        <v>32620.030125069879</v>
      </c>
      <c r="AP177" s="26">
        <f t="shared" si="122"/>
        <v>21</v>
      </c>
      <c r="AQ177" s="25">
        <f t="shared" si="123"/>
        <v>133.33816698000001</v>
      </c>
      <c r="AR177" s="23">
        <f t="shared" si="124"/>
        <v>2443.3095845100001</v>
      </c>
      <c r="AS177" s="31">
        <f t="shared" si="125"/>
        <v>6.9682740000000007E-2</v>
      </c>
      <c r="AT177" s="25">
        <f t="shared" si="126"/>
        <v>2576.6477514900002</v>
      </c>
      <c r="AU177" s="21">
        <f t="shared" si="127"/>
        <v>166</v>
      </c>
      <c r="AV177" s="22">
        <f t="shared" si="128"/>
        <v>46248</v>
      </c>
      <c r="AW177" s="22">
        <f t="shared" si="129"/>
        <v>46219</v>
      </c>
      <c r="AX177" s="1"/>
      <c r="AY177" s="26">
        <v>168</v>
      </c>
      <c r="AZ177" s="22">
        <v>46279</v>
      </c>
      <c r="BA177" s="30">
        <v>8.1756700000000002E-2</v>
      </c>
      <c r="BB177" s="1"/>
    </row>
    <row r="178" spans="1:138" x14ac:dyDescent="0.2">
      <c r="A178" s="158">
        <f t="shared" si="113"/>
        <v>41334</v>
      </c>
      <c r="B178" s="2">
        <f t="shared" si="95"/>
        <v>339585.49260695622</v>
      </c>
      <c r="C178" s="2">
        <f t="shared" si="114"/>
        <v>327780.53254952002</v>
      </c>
      <c r="D178" s="2">
        <f>SUM(Y178:Y$344)</f>
        <v>8060.0818857000004</v>
      </c>
      <c r="E178" s="73">
        <f t="shared" si="96"/>
        <v>319720.45066382003</v>
      </c>
      <c r="F178" s="88">
        <f t="shared" si="135"/>
        <v>3602.46</v>
      </c>
      <c r="G178" s="3">
        <f>IF(AND(N178=1,N177&gt;1),VLOOKUP(A177,[1]Plan1!$BK$81:$BM$259,3),G177)</f>
        <v>3633.44</v>
      </c>
      <c r="H178" s="11">
        <f t="shared" si="136"/>
        <v>41258</v>
      </c>
      <c r="I178" s="11">
        <f t="shared" si="137"/>
        <v>41289</v>
      </c>
      <c r="J178" s="12">
        <f t="shared" si="97"/>
        <v>8.5996791081650592E-3</v>
      </c>
      <c r="K178" s="11">
        <f t="shared" si="115"/>
        <v>41347</v>
      </c>
      <c r="L178" s="11">
        <f t="shared" si="98"/>
        <v>41347</v>
      </c>
      <c r="M178" s="1">
        <f t="shared" si="131"/>
        <v>20</v>
      </c>
      <c r="N178" s="1">
        <f t="shared" si="99"/>
        <v>11</v>
      </c>
      <c r="O178" s="2">
        <f t="shared" si="100"/>
        <v>1.0047207</v>
      </c>
      <c r="P178" s="13">
        <f t="shared" si="138"/>
        <v>1.00790102</v>
      </c>
      <c r="Q178" s="13">
        <f t="shared" si="132"/>
        <v>1.0299510865948494</v>
      </c>
      <c r="R178" s="2">
        <f t="shared" si="134"/>
        <v>1.0348131700000001</v>
      </c>
      <c r="S178" s="2">
        <f t="shared" si="116"/>
        <v>1</v>
      </c>
      <c r="T178" s="2">
        <f t="shared" si="101"/>
        <v>327780.53254952002</v>
      </c>
      <c r="U178" s="2">
        <f t="shared" si="102"/>
        <v>0</v>
      </c>
      <c r="V178" s="2">
        <f t="shared" si="103"/>
        <v>11130.482401436198</v>
      </c>
      <c r="W178" s="2">
        <f t="shared" si="104"/>
        <v>338911.01495095622</v>
      </c>
      <c r="X178" s="17">
        <f t="shared" si="105"/>
        <v>0</v>
      </c>
      <c r="Y178" s="2">
        <f t="shared" si="106"/>
        <v>0</v>
      </c>
      <c r="Z178" s="72">
        <f t="shared" si="107"/>
        <v>0</v>
      </c>
      <c r="AA178" s="2">
        <f t="shared" si="108"/>
        <v>0</v>
      </c>
      <c r="AB178" s="12">
        <f t="shared" si="117"/>
        <v>4.6600000000000003E-2</v>
      </c>
      <c r="AC178" s="17">
        <f t="shared" si="109"/>
        <v>11</v>
      </c>
      <c r="AD178" s="17">
        <v>252</v>
      </c>
      <c r="AE178" s="13">
        <f t="shared" si="133"/>
        <v>1.001990132</v>
      </c>
      <c r="AF178" s="2">
        <f t="shared" si="110"/>
        <v>652.32652680000001</v>
      </c>
      <c r="AG178" s="2">
        <f t="shared" si="111"/>
        <v>674.47765600000002</v>
      </c>
      <c r="AH178" s="3">
        <f t="shared" si="112"/>
        <v>0</v>
      </c>
      <c r="AI178" s="4" t="str">
        <f t="shared" si="118"/>
        <v>A+J=</v>
      </c>
      <c r="AJ178" s="11">
        <f t="shared" si="119"/>
        <v>41347</v>
      </c>
      <c r="AK178" s="11"/>
      <c r="AL178" s="4"/>
      <c r="AM178" s="21">
        <f t="shared" si="130"/>
        <v>167</v>
      </c>
      <c r="AN178" s="22">
        <f t="shared" si="120"/>
        <v>46248</v>
      </c>
      <c r="AO178" s="23">
        <f t="shared" si="121"/>
        <v>30179.267686199881</v>
      </c>
      <c r="AP178" s="26">
        <f t="shared" si="122"/>
        <v>23</v>
      </c>
      <c r="AQ178" s="25">
        <f t="shared" si="123"/>
        <v>135.88535734999999</v>
      </c>
      <c r="AR178" s="23">
        <f t="shared" si="124"/>
        <v>2440.7624388700001</v>
      </c>
      <c r="AS178" s="31">
        <f t="shared" si="125"/>
        <v>7.4824039999999994E-2</v>
      </c>
      <c r="AT178" s="25">
        <f t="shared" si="126"/>
        <v>2576.6477962200001</v>
      </c>
      <c r="AU178" s="21">
        <f t="shared" si="127"/>
        <v>167</v>
      </c>
      <c r="AV178" s="22">
        <f t="shared" si="128"/>
        <v>46279</v>
      </c>
      <c r="AW178" s="22">
        <f t="shared" si="129"/>
        <v>46252</v>
      </c>
      <c r="AX178" s="1"/>
      <c r="AY178" s="26">
        <v>169</v>
      </c>
      <c r="AZ178" s="22">
        <v>46309</v>
      </c>
      <c r="BA178" s="30">
        <v>8.9177010000000001E-2</v>
      </c>
      <c r="BB178" s="1"/>
    </row>
    <row r="179" spans="1:138" x14ac:dyDescent="0.2">
      <c r="A179" s="158">
        <f t="shared" si="113"/>
        <v>41335</v>
      </c>
      <c r="B179" s="2">
        <f t="shared" si="95"/>
        <v>339788.86724151787</v>
      </c>
      <c r="C179" s="2">
        <f t="shared" si="114"/>
        <v>327780.53254952002</v>
      </c>
      <c r="D179" s="2">
        <f>SUM(Y179:Y$344)</f>
        <v>8060.0818857000004</v>
      </c>
      <c r="E179" s="73">
        <f t="shared" si="96"/>
        <v>319720.45066382003</v>
      </c>
      <c r="F179" s="88">
        <f t="shared" si="135"/>
        <v>3602.46</v>
      </c>
      <c r="G179" s="3">
        <f>IF(AND(N179=1,N178&gt;1),VLOOKUP(A178,[1]Plan1!$BK$81:$BM$259,3),G178)</f>
        <v>3633.44</v>
      </c>
      <c r="H179" s="11">
        <f t="shared" si="136"/>
        <v>41258</v>
      </c>
      <c r="I179" s="11">
        <f t="shared" si="137"/>
        <v>41289</v>
      </c>
      <c r="J179" s="12">
        <f t="shared" si="97"/>
        <v>8.5996791081650592E-3</v>
      </c>
      <c r="K179" s="11">
        <f t="shared" si="115"/>
        <v>41347</v>
      </c>
      <c r="L179" s="11">
        <f t="shared" si="98"/>
        <v>41347</v>
      </c>
      <c r="M179" s="1">
        <f t="shared" si="131"/>
        <v>20</v>
      </c>
      <c r="N179" s="1">
        <f t="shared" si="99"/>
        <v>12</v>
      </c>
      <c r="O179" s="2">
        <f t="shared" si="100"/>
        <v>1.0051509599999999</v>
      </c>
      <c r="P179" s="13">
        <f t="shared" si="138"/>
        <v>1.00790102</v>
      </c>
      <c r="Q179" s="13">
        <f t="shared" si="132"/>
        <v>1.0299510865948494</v>
      </c>
      <c r="R179" s="2">
        <f t="shared" si="134"/>
        <v>1.03525632</v>
      </c>
      <c r="S179" s="2">
        <f t="shared" si="116"/>
        <v>1</v>
      </c>
      <c r="T179" s="2">
        <f t="shared" si="101"/>
        <v>327780.53254952002</v>
      </c>
      <c r="U179" s="2">
        <f t="shared" si="102"/>
        <v>0</v>
      </c>
      <c r="V179" s="2">
        <f t="shared" si="103"/>
        <v>11272.166519147853</v>
      </c>
      <c r="W179" s="2">
        <f t="shared" si="104"/>
        <v>339052.69906866789</v>
      </c>
      <c r="X179" s="17">
        <f t="shared" si="105"/>
        <v>0</v>
      </c>
      <c r="Y179" s="2">
        <f t="shared" si="106"/>
        <v>0</v>
      </c>
      <c r="Z179" s="72">
        <f t="shared" si="107"/>
        <v>0</v>
      </c>
      <c r="AA179" s="2">
        <f t="shared" si="108"/>
        <v>0</v>
      </c>
      <c r="AB179" s="12">
        <f t="shared" si="117"/>
        <v>4.6600000000000003E-2</v>
      </c>
      <c r="AC179" s="17">
        <f t="shared" si="109"/>
        <v>12</v>
      </c>
      <c r="AD179" s="17">
        <v>252</v>
      </c>
      <c r="AE179" s="13">
        <f t="shared" si="133"/>
        <v>1.00217125</v>
      </c>
      <c r="AF179" s="2">
        <f t="shared" si="110"/>
        <v>711.69348129000002</v>
      </c>
      <c r="AG179" s="2">
        <f t="shared" si="111"/>
        <v>736.16817285000002</v>
      </c>
      <c r="AH179" s="3">
        <f t="shared" si="112"/>
        <v>0</v>
      </c>
      <c r="AI179" s="4" t="str">
        <f t="shared" si="118"/>
        <v>A+J=</v>
      </c>
      <c r="AJ179" s="11">
        <f t="shared" si="119"/>
        <v>41347</v>
      </c>
      <c r="AK179" s="11"/>
      <c r="AL179" s="4"/>
      <c r="AM179" s="21">
        <f t="shared" si="130"/>
        <v>168</v>
      </c>
      <c r="AN179" s="22">
        <f t="shared" si="120"/>
        <v>46279</v>
      </c>
      <c r="AO179" s="23">
        <f t="shared" si="121"/>
        <v>27711.910351759881</v>
      </c>
      <c r="AP179" s="26">
        <f t="shared" si="122"/>
        <v>20</v>
      </c>
      <c r="AQ179" s="25">
        <f t="shared" si="123"/>
        <v>109.29023426000001</v>
      </c>
      <c r="AR179" s="23">
        <f t="shared" si="124"/>
        <v>2467.3573344400002</v>
      </c>
      <c r="AS179" s="31">
        <f t="shared" si="125"/>
        <v>8.1756700000000002E-2</v>
      </c>
      <c r="AT179" s="25">
        <f t="shared" si="126"/>
        <v>2576.6475687000002</v>
      </c>
      <c r="AU179" s="21">
        <f t="shared" si="127"/>
        <v>168</v>
      </c>
      <c r="AV179" s="22">
        <f t="shared" si="128"/>
        <v>46309</v>
      </c>
      <c r="AW179" s="22">
        <f t="shared" si="129"/>
        <v>46281</v>
      </c>
      <c r="AX179" s="1"/>
      <c r="AY179" s="26">
        <v>170</v>
      </c>
      <c r="AZ179" s="22">
        <v>46342</v>
      </c>
      <c r="BA179" s="30">
        <v>9.8099049999999993E-2</v>
      </c>
      <c r="BB179" s="1"/>
    </row>
    <row r="180" spans="1:138" x14ac:dyDescent="0.2">
      <c r="A180" s="158">
        <f t="shared" si="113"/>
        <v>41336</v>
      </c>
      <c r="B180" s="2">
        <f t="shared" si="95"/>
        <v>339788.86724151787</v>
      </c>
      <c r="C180" s="2">
        <f t="shared" si="114"/>
        <v>327780.53254952002</v>
      </c>
      <c r="D180" s="2">
        <f>SUM(Y180:Y$344)</f>
        <v>8060.0818857000004</v>
      </c>
      <c r="E180" s="73">
        <f t="shared" si="96"/>
        <v>319720.45066382003</v>
      </c>
      <c r="F180" s="88">
        <f t="shared" si="135"/>
        <v>3602.46</v>
      </c>
      <c r="G180" s="3">
        <f>IF(AND(N180=1,N179&gt;1),VLOOKUP(A179,[1]Plan1!$BK$81:$BM$259,3),G179)</f>
        <v>3633.44</v>
      </c>
      <c r="H180" s="11">
        <f t="shared" si="136"/>
        <v>41258</v>
      </c>
      <c r="I180" s="11">
        <f t="shared" si="137"/>
        <v>41289</v>
      </c>
      <c r="J180" s="12">
        <f t="shared" si="97"/>
        <v>8.5996791081650592E-3</v>
      </c>
      <c r="K180" s="11">
        <f t="shared" si="115"/>
        <v>41347</v>
      </c>
      <c r="L180" s="11">
        <f t="shared" si="98"/>
        <v>41347</v>
      </c>
      <c r="M180" s="1">
        <f t="shared" si="131"/>
        <v>20</v>
      </c>
      <c r="N180" s="1">
        <f t="shared" si="99"/>
        <v>12</v>
      </c>
      <c r="O180" s="2">
        <f t="shared" si="100"/>
        <v>1.0051509599999999</v>
      </c>
      <c r="P180" s="13">
        <f t="shared" si="138"/>
        <v>1.00790102</v>
      </c>
      <c r="Q180" s="13">
        <f t="shared" si="132"/>
        <v>1.0299510865948494</v>
      </c>
      <c r="R180" s="2">
        <f t="shared" si="134"/>
        <v>1.03525632</v>
      </c>
      <c r="S180" s="2">
        <f t="shared" si="116"/>
        <v>1</v>
      </c>
      <c r="T180" s="2">
        <f t="shared" si="101"/>
        <v>327780.53254952002</v>
      </c>
      <c r="U180" s="2">
        <f t="shared" si="102"/>
        <v>0</v>
      </c>
      <c r="V180" s="2">
        <f t="shared" si="103"/>
        <v>11272.166519147853</v>
      </c>
      <c r="W180" s="2">
        <f t="shared" si="104"/>
        <v>339052.69906866789</v>
      </c>
      <c r="X180" s="17">
        <f t="shared" si="105"/>
        <v>0</v>
      </c>
      <c r="Y180" s="2">
        <f t="shared" si="106"/>
        <v>0</v>
      </c>
      <c r="Z180" s="72">
        <f t="shared" si="107"/>
        <v>0</v>
      </c>
      <c r="AA180" s="2">
        <f t="shared" si="108"/>
        <v>0</v>
      </c>
      <c r="AB180" s="12">
        <f t="shared" si="117"/>
        <v>4.6600000000000003E-2</v>
      </c>
      <c r="AC180" s="17">
        <f t="shared" si="109"/>
        <v>12</v>
      </c>
      <c r="AD180" s="17">
        <v>252</v>
      </c>
      <c r="AE180" s="13">
        <f t="shared" si="133"/>
        <v>1.00217125</v>
      </c>
      <c r="AF180" s="2">
        <f t="shared" si="110"/>
        <v>711.69348129000002</v>
      </c>
      <c r="AG180" s="2">
        <f t="shared" si="111"/>
        <v>736.16817285000002</v>
      </c>
      <c r="AH180" s="3">
        <f t="shared" si="112"/>
        <v>0</v>
      </c>
      <c r="AI180" s="4" t="str">
        <f t="shared" si="118"/>
        <v>A+J=</v>
      </c>
      <c r="AJ180" s="11">
        <f t="shared" si="119"/>
        <v>41347</v>
      </c>
      <c r="AK180" s="15"/>
      <c r="AL180" s="14"/>
      <c r="AM180" s="21">
        <f t="shared" si="130"/>
        <v>169</v>
      </c>
      <c r="AN180" s="22">
        <f t="shared" si="120"/>
        <v>46309</v>
      </c>
      <c r="AO180" s="23">
        <f t="shared" si="121"/>
        <v>25240.64504520988</v>
      </c>
      <c r="AP180" s="26">
        <f t="shared" si="122"/>
        <v>21</v>
      </c>
      <c r="AQ180" s="25">
        <f t="shared" si="123"/>
        <v>105.38229844</v>
      </c>
      <c r="AR180" s="23">
        <f t="shared" si="124"/>
        <v>2471.2653065499999</v>
      </c>
      <c r="AS180" s="31">
        <f t="shared" si="125"/>
        <v>8.9177010000000001E-2</v>
      </c>
      <c r="AT180" s="25">
        <f t="shared" si="126"/>
        <v>2576.6476049899998</v>
      </c>
      <c r="AU180" s="21">
        <f t="shared" si="127"/>
        <v>169</v>
      </c>
      <c r="AV180" s="22">
        <f t="shared" si="128"/>
        <v>46342</v>
      </c>
      <c r="AW180" s="22">
        <f t="shared" si="129"/>
        <v>46311</v>
      </c>
      <c r="AX180" s="10"/>
      <c r="AY180" s="26">
        <v>171</v>
      </c>
      <c r="AZ180" s="22">
        <v>46370</v>
      </c>
      <c r="BA180" s="30">
        <v>0.10956543000000001</v>
      </c>
      <c r="BB180" s="10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</row>
    <row r="181" spans="1:138" x14ac:dyDescent="0.2">
      <c r="A181" s="158">
        <f t="shared" si="113"/>
        <v>41337</v>
      </c>
      <c r="B181" s="2">
        <f t="shared" si="95"/>
        <v>339788.86724151787</v>
      </c>
      <c r="C181" s="2">
        <f t="shared" si="114"/>
        <v>327780.53254952002</v>
      </c>
      <c r="D181" s="2">
        <f>SUM(Y181:Y$344)</f>
        <v>8060.0818857000004</v>
      </c>
      <c r="E181" s="73">
        <f t="shared" si="96"/>
        <v>319720.45066382003</v>
      </c>
      <c r="F181" s="88">
        <f t="shared" si="135"/>
        <v>3602.46</v>
      </c>
      <c r="G181" s="3">
        <f>IF(AND(N181=1,N180&gt;1),VLOOKUP(A180,[1]Plan1!$BK$81:$BM$259,3),G180)</f>
        <v>3633.44</v>
      </c>
      <c r="H181" s="11">
        <f t="shared" si="136"/>
        <v>41258</v>
      </c>
      <c r="I181" s="11">
        <f t="shared" si="137"/>
        <v>41289</v>
      </c>
      <c r="J181" s="12">
        <f t="shared" si="97"/>
        <v>8.5996791081650592E-3</v>
      </c>
      <c r="K181" s="11">
        <f t="shared" si="115"/>
        <v>41347</v>
      </c>
      <c r="L181" s="11">
        <f t="shared" si="98"/>
        <v>41347</v>
      </c>
      <c r="M181" s="1">
        <f t="shared" si="131"/>
        <v>20</v>
      </c>
      <c r="N181" s="1">
        <f t="shared" si="99"/>
        <v>12</v>
      </c>
      <c r="O181" s="2">
        <f t="shared" si="100"/>
        <v>1.0051509599999999</v>
      </c>
      <c r="P181" s="13">
        <f t="shared" si="138"/>
        <v>1.00790102</v>
      </c>
      <c r="Q181" s="13">
        <f t="shared" si="132"/>
        <v>1.0299510865948494</v>
      </c>
      <c r="R181" s="2">
        <f t="shared" si="134"/>
        <v>1.03525632</v>
      </c>
      <c r="S181" s="2">
        <f t="shared" si="116"/>
        <v>1</v>
      </c>
      <c r="T181" s="2">
        <f t="shared" si="101"/>
        <v>327780.53254952002</v>
      </c>
      <c r="U181" s="2">
        <f t="shared" si="102"/>
        <v>0</v>
      </c>
      <c r="V181" s="2">
        <f t="shared" si="103"/>
        <v>11272.166519147853</v>
      </c>
      <c r="W181" s="2">
        <f t="shared" si="104"/>
        <v>339052.69906866789</v>
      </c>
      <c r="X181" s="17">
        <f t="shared" si="105"/>
        <v>0</v>
      </c>
      <c r="Y181" s="2">
        <f t="shared" si="106"/>
        <v>0</v>
      </c>
      <c r="Z181" s="72">
        <f t="shared" si="107"/>
        <v>0</v>
      </c>
      <c r="AA181" s="2">
        <f t="shared" si="108"/>
        <v>0</v>
      </c>
      <c r="AB181" s="12">
        <f t="shared" si="117"/>
        <v>4.6600000000000003E-2</v>
      </c>
      <c r="AC181" s="17">
        <f t="shared" si="109"/>
        <v>12</v>
      </c>
      <c r="AD181" s="17">
        <v>252</v>
      </c>
      <c r="AE181" s="13">
        <f t="shared" si="133"/>
        <v>1.00217125</v>
      </c>
      <c r="AF181" s="2">
        <f t="shared" si="110"/>
        <v>711.69348129000002</v>
      </c>
      <c r="AG181" s="2">
        <f t="shared" si="111"/>
        <v>736.16817285000002</v>
      </c>
      <c r="AH181" s="3">
        <f t="shared" si="112"/>
        <v>0</v>
      </c>
      <c r="AI181" s="4" t="str">
        <f t="shared" si="118"/>
        <v>A+J=</v>
      </c>
      <c r="AJ181" s="11">
        <f t="shared" si="119"/>
        <v>41347</v>
      </c>
      <c r="AK181" s="11"/>
      <c r="AL181" s="4"/>
      <c r="AM181" s="21">
        <f t="shared" si="130"/>
        <v>170</v>
      </c>
      <c r="AN181" s="22">
        <f t="shared" si="120"/>
        <v>46342</v>
      </c>
      <c r="AO181" s="23">
        <f t="shared" si="121"/>
        <v>22764.561744889881</v>
      </c>
      <c r="AP181" s="26">
        <f t="shared" si="122"/>
        <v>22</v>
      </c>
      <c r="AQ181" s="25">
        <f t="shared" si="123"/>
        <v>100.564409</v>
      </c>
      <c r="AR181" s="23">
        <f t="shared" si="124"/>
        <v>2476.08330032</v>
      </c>
      <c r="AS181" s="31">
        <f t="shared" si="125"/>
        <v>9.8099049999999993E-2</v>
      </c>
      <c r="AT181" s="25">
        <f t="shared" si="126"/>
        <v>2576.6477093200001</v>
      </c>
      <c r="AU181" s="21">
        <f t="shared" si="127"/>
        <v>170</v>
      </c>
      <c r="AV181" s="22">
        <f t="shared" si="128"/>
        <v>46370</v>
      </c>
      <c r="AW181" s="22">
        <f t="shared" si="129"/>
        <v>46344</v>
      </c>
      <c r="AX181" s="1"/>
      <c r="AY181" s="26">
        <v>172</v>
      </c>
      <c r="AZ181" s="22">
        <v>46401</v>
      </c>
      <c r="BA181" s="30">
        <v>0.12331133</v>
      </c>
      <c r="BB181" s="1"/>
    </row>
    <row r="182" spans="1:138" x14ac:dyDescent="0.2">
      <c r="A182" s="158">
        <f t="shared" si="113"/>
        <v>41338</v>
      </c>
      <c r="B182" s="2">
        <f t="shared" si="95"/>
        <v>339992.36494316516</v>
      </c>
      <c r="C182" s="2">
        <f t="shared" si="114"/>
        <v>327780.53254952002</v>
      </c>
      <c r="D182" s="2">
        <f>SUM(Y182:Y$344)</f>
        <v>8060.0818857000004</v>
      </c>
      <c r="E182" s="73">
        <f t="shared" si="96"/>
        <v>319720.45066382003</v>
      </c>
      <c r="F182" s="88">
        <f t="shared" si="135"/>
        <v>3602.46</v>
      </c>
      <c r="G182" s="3">
        <f>IF(AND(N182=1,N181&gt;1),VLOOKUP(A181,[1]Plan1!$BK$81:$BM$259,3),G181)</f>
        <v>3633.44</v>
      </c>
      <c r="H182" s="11">
        <f t="shared" si="136"/>
        <v>41258</v>
      </c>
      <c r="I182" s="11">
        <f t="shared" si="137"/>
        <v>41289</v>
      </c>
      <c r="J182" s="12">
        <f t="shared" si="97"/>
        <v>8.5996791081650592E-3</v>
      </c>
      <c r="K182" s="11">
        <f t="shared" si="115"/>
        <v>41347</v>
      </c>
      <c r="L182" s="11">
        <f t="shared" si="98"/>
        <v>41347</v>
      </c>
      <c r="M182" s="1">
        <f t="shared" si="131"/>
        <v>20</v>
      </c>
      <c r="N182" s="1">
        <f t="shared" si="99"/>
        <v>13</v>
      </c>
      <c r="O182" s="2">
        <f t="shared" si="100"/>
        <v>1.00558141</v>
      </c>
      <c r="P182" s="13">
        <f t="shared" si="138"/>
        <v>1.00790102</v>
      </c>
      <c r="Q182" s="13">
        <f t="shared" si="132"/>
        <v>1.0299510865948494</v>
      </c>
      <c r="R182" s="2">
        <f t="shared" si="134"/>
        <v>1.0356996599999999</v>
      </c>
      <c r="S182" s="2">
        <f t="shared" si="116"/>
        <v>1</v>
      </c>
      <c r="T182" s="2">
        <f t="shared" si="101"/>
        <v>327780.53254952002</v>
      </c>
      <c r="U182" s="2">
        <f t="shared" si="102"/>
        <v>0</v>
      </c>
      <c r="V182" s="2">
        <f t="shared" si="103"/>
        <v>11413.91138374512</v>
      </c>
      <c r="W182" s="2">
        <f t="shared" si="104"/>
        <v>339194.44393326517</v>
      </c>
      <c r="X182" s="17">
        <f t="shared" si="105"/>
        <v>0</v>
      </c>
      <c r="Y182" s="2">
        <f t="shared" si="106"/>
        <v>0</v>
      </c>
      <c r="Z182" s="72">
        <f t="shared" si="107"/>
        <v>0</v>
      </c>
      <c r="AA182" s="2">
        <f t="shared" si="108"/>
        <v>0</v>
      </c>
      <c r="AB182" s="12">
        <f t="shared" si="117"/>
        <v>4.6600000000000003E-2</v>
      </c>
      <c r="AC182" s="17">
        <f t="shared" si="109"/>
        <v>13</v>
      </c>
      <c r="AD182" s="17">
        <v>252</v>
      </c>
      <c r="AE182" s="13">
        <f t="shared" si="133"/>
        <v>1.0023523999999999</v>
      </c>
      <c r="AF182" s="2">
        <f t="shared" si="110"/>
        <v>771.07092476000003</v>
      </c>
      <c r="AG182" s="2">
        <f t="shared" si="111"/>
        <v>797.92100989999994</v>
      </c>
      <c r="AH182" s="3">
        <f t="shared" si="112"/>
        <v>0</v>
      </c>
      <c r="AI182" s="4" t="str">
        <f t="shared" si="118"/>
        <v>A+J=</v>
      </c>
      <c r="AJ182" s="11">
        <f t="shared" si="119"/>
        <v>41347</v>
      </c>
      <c r="AK182" s="11"/>
      <c r="AL182" s="4"/>
      <c r="AM182" s="21">
        <f t="shared" si="130"/>
        <v>171</v>
      </c>
      <c r="AN182" s="22">
        <f t="shared" si="120"/>
        <v>46370</v>
      </c>
      <c r="AO182" s="23">
        <f t="shared" si="121"/>
        <v>20270.352748549882</v>
      </c>
      <c r="AP182" s="26">
        <f t="shared" si="122"/>
        <v>20</v>
      </c>
      <c r="AQ182" s="25">
        <f t="shared" si="123"/>
        <v>82.438855430000004</v>
      </c>
      <c r="AR182" s="23">
        <f t="shared" si="124"/>
        <v>2494.2089963399999</v>
      </c>
      <c r="AS182" s="31">
        <f t="shared" si="125"/>
        <v>0.10956543000000001</v>
      </c>
      <c r="AT182" s="25">
        <f t="shared" si="126"/>
        <v>2576.6478517699998</v>
      </c>
      <c r="AU182" s="21">
        <f t="shared" si="127"/>
        <v>171</v>
      </c>
      <c r="AV182" s="22">
        <f t="shared" si="128"/>
        <v>46401</v>
      </c>
      <c r="AW182" s="22">
        <f t="shared" si="129"/>
        <v>46372</v>
      </c>
      <c r="AX182" s="1"/>
      <c r="AY182" s="26">
        <v>173</v>
      </c>
      <c r="AZ182" s="22">
        <v>46433</v>
      </c>
      <c r="BA182" s="30">
        <v>0.14137206999999999</v>
      </c>
      <c r="BB182" s="1"/>
    </row>
    <row r="183" spans="1:138" x14ac:dyDescent="0.2">
      <c r="A183" s="158">
        <f t="shared" si="113"/>
        <v>41339</v>
      </c>
      <c r="B183" s="2">
        <f t="shared" si="95"/>
        <v>340195.98289256362</v>
      </c>
      <c r="C183" s="2">
        <f t="shared" si="114"/>
        <v>327780.53254952002</v>
      </c>
      <c r="D183" s="2">
        <f>SUM(Y183:Y$344)</f>
        <v>8060.0818857000004</v>
      </c>
      <c r="E183" s="73">
        <f t="shared" si="96"/>
        <v>319720.45066382003</v>
      </c>
      <c r="F183" s="88">
        <f t="shared" si="135"/>
        <v>3602.46</v>
      </c>
      <c r="G183" s="3">
        <f>IF(AND(N183=1,N182&gt;1),VLOOKUP(A182,[1]Plan1!$BK$81:$BM$259,3),G182)</f>
        <v>3633.44</v>
      </c>
      <c r="H183" s="11">
        <f t="shared" si="136"/>
        <v>41258</v>
      </c>
      <c r="I183" s="11">
        <f t="shared" si="137"/>
        <v>41289</v>
      </c>
      <c r="J183" s="12">
        <f t="shared" si="97"/>
        <v>8.5996791081650592E-3</v>
      </c>
      <c r="K183" s="11">
        <f t="shared" si="115"/>
        <v>41347</v>
      </c>
      <c r="L183" s="11">
        <f t="shared" si="98"/>
        <v>41347</v>
      </c>
      <c r="M183" s="1">
        <f t="shared" si="131"/>
        <v>20</v>
      </c>
      <c r="N183" s="1">
        <f t="shared" si="99"/>
        <v>14</v>
      </c>
      <c r="O183" s="2">
        <f t="shared" si="100"/>
        <v>1.0060120299999999</v>
      </c>
      <c r="P183" s="13">
        <f t="shared" si="138"/>
        <v>1.00790102</v>
      </c>
      <c r="Q183" s="13">
        <f t="shared" si="132"/>
        <v>1.0299510865948494</v>
      </c>
      <c r="R183" s="2">
        <f t="shared" si="134"/>
        <v>1.0361431800000001</v>
      </c>
      <c r="S183" s="2">
        <f t="shared" si="116"/>
        <v>1</v>
      </c>
      <c r="T183" s="2">
        <f t="shared" si="101"/>
        <v>327780.53254952002</v>
      </c>
      <c r="U183" s="2">
        <f t="shared" si="102"/>
        <v>0</v>
      </c>
      <c r="V183" s="2">
        <f t="shared" si="103"/>
        <v>11555.713798023584</v>
      </c>
      <c r="W183" s="2">
        <f t="shared" si="104"/>
        <v>339336.24634754361</v>
      </c>
      <c r="X183" s="17">
        <f t="shared" si="105"/>
        <v>0</v>
      </c>
      <c r="Y183" s="2">
        <f t="shared" si="106"/>
        <v>0</v>
      </c>
      <c r="Z183" s="72">
        <f t="shared" si="107"/>
        <v>0</v>
      </c>
      <c r="AA183" s="2">
        <f t="shared" si="108"/>
        <v>0</v>
      </c>
      <c r="AB183" s="12">
        <f t="shared" si="117"/>
        <v>4.6600000000000003E-2</v>
      </c>
      <c r="AC183" s="17">
        <f t="shared" si="109"/>
        <v>14</v>
      </c>
      <c r="AD183" s="17">
        <v>252</v>
      </c>
      <c r="AE183" s="13">
        <f t="shared" si="133"/>
        <v>1.002533583</v>
      </c>
      <c r="AF183" s="2">
        <f t="shared" si="110"/>
        <v>830.45918499000004</v>
      </c>
      <c r="AG183" s="2">
        <f t="shared" si="111"/>
        <v>859.73654501999999</v>
      </c>
      <c r="AH183" s="3">
        <f t="shared" si="112"/>
        <v>0</v>
      </c>
      <c r="AI183" s="4" t="str">
        <f t="shared" si="118"/>
        <v>A+J=</v>
      </c>
      <c r="AJ183" s="11">
        <f t="shared" si="119"/>
        <v>41347</v>
      </c>
      <c r="AK183" s="11"/>
      <c r="AL183" s="4"/>
      <c r="AM183" s="21">
        <f t="shared" si="130"/>
        <v>172</v>
      </c>
      <c r="AN183" s="22">
        <f t="shared" si="120"/>
        <v>46401</v>
      </c>
      <c r="AO183" s="23">
        <f t="shared" si="121"/>
        <v>17770.788591559882</v>
      </c>
      <c r="AP183" s="26">
        <f t="shared" si="122"/>
        <v>21</v>
      </c>
      <c r="AQ183" s="25">
        <f t="shared" si="123"/>
        <v>77.083692020000001</v>
      </c>
      <c r="AR183" s="23">
        <f t="shared" si="124"/>
        <v>2499.5641569899999</v>
      </c>
      <c r="AS183" s="31">
        <f t="shared" si="125"/>
        <v>0.12331133</v>
      </c>
      <c r="AT183" s="25">
        <f t="shared" si="126"/>
        <v>2576.6478490099998</v>
      </c>
      <c r="AU183" s="21">
        <f t="shared" si="127"/>
        <v>172</v>
      </c>
      <c r="AV183" s="22">
        <f t="shared" si="128"/>
        <v>46433</v>
      </c>
      <c r="AW183" s="22">
        <f t="shared" si="129"/>
        <v>46405</v>
      </c>
      <c r="AX183" s="1"/>
      <c r="AY183" s="26">
        <v>174</v>
      </c>
      <c r="AZ183" s="22">
        <v>46461</v>
      </c>
      <c r="BA183" s="30">
        <v>0.16524506999999999</v>
      </c>
      <c r="BB183" s="1"/>
    </row>
    <row r="184" spans="1:138" x14ac:dyDescent="0.2">
      <c r="A184" s="158">
        <f t="shared" si="113"/>
        <v>41340</v>
      </c>
      <c r="B184" s="2">
        <f t="shared" si="95"/>
        <v>340399.72720732214</v>
      </c>
      <c r="C184" s="2">
        <f t="shared" si="114"/>
        <v>327780.53254952002</v>
      </c>
      <c r="D184" s="2">
        <f>SUM(Y184:Y$344)</f>
        <v>8060.0818857000004</v>
      </c>
      <c r="E184" s="73">
        <f t="shared" si="96"/>
        <v>319720.45066382003</v>
      </c>
      <c r="F184" s="88">
        <f t="shared" si="135"/>
        <v>3602.46</v>
      </c>
      <c r="G184" s="3">
        <f>IF(AND(N184=1,N183&gt;1),VLOOKUP(A183,[1]Plan1!$BK$81:$BM$259,3),G183)</f>
        <v>3633.44</v>
      </c>
      <c r="H184" s="11">
        <f t="shared" si="136"/>
        <v>41258</v>
      </c>
      <c r="I184" s="11">
        <f t="shared" si="137"/>
        <v>41289</v>
      </c>
      <c r="J184" s="12">
        <f t="shared" si="97"/>
        <v>8.5996791081650592E-3</v>
      </c>
      <c r="K184" s="11">
        <f t="shared" si="115"/>
        <v>41347</v>
      </c>
      <c r="L184" s="11">
        <f t="shared" si="98"/>
        <v>41347</v>
      </c>
      <c r="M184" s="1">
        <f t="shared" si="131"/>
        <v>20</v>
      </c>
      <c r="N184" s="1">
        <f t="shared" si="99"/>
        <v>15</v>
      </c>
      <c r="O184" s="2">
        <f t="shared" si="100"/>
        <v>1.00644285</v>
      </c>
      <c r="P184" s="13">
        <f t="shared" si="138"/>
        <v>1.00790102</v>
      </c>
      <c r="Q184" s="13">
        <f t="shared" si="132"/>
        <v>1.0299510865948494</v>
      </c>
      <c r="R184" s="2">
        <f t="shared" si="134"/>
        <v>1.0365869000000001</v>
      </c>
      <c r="S184" s="2">
        <f t="shared" si="116"/>
        <v>1</v>
      </c>
      <c r="T184" s="2">
        <f t="shared" si="101"/>
        <v>327780.53254952002</v>
      </c>
      <c r="U184" s="2">
        <f t="shared" si="102"/>
        <v>0</v>
      </c>
      <c r="V184" s="2">
        <f t="shared" si="103"/>
        <v>11697.580156392145</v>
      </c>
      <c r="W184" s="2">
        <f t="shared" si="104"/>
        <v>339478.11270591215</v>
      </c>
      <c r="X184" s="17">
        <f t="shared" si="105"/>
        <v>0</v>
      </c>
      <c r="Y184" s="2">
        <f t="shared" si="106"/>
        <v>0</v>
      </c>
      <c r="Z184" s="72">
        <f t="shared" si="107"/>
        <v>0</v>
      </c>
      <c r="AA184" s="2">
        <f t="shared" si="108"/>
        <v>0</v>
      </c>
      <c r="AB184" s="12">
        <f t="shared" si="117"/>
        <v>4.6600000000000003E-2</v>
      </c>
      <c r="AC184" s="17">
        <f t="shared" si="109"/>
        <v>15</v>
      </c>
      <c r="AD184" s="17">
        <v>252</v>
      </c>
      <c r="AE184" s="13">
        <f t="shared" si="133"/>
        <v>1.002714798</v>
      </c>
      <c r="AF184" s="2">
        <f t="shared" si="110"/>
        <v>889.85793420000005</v>
      </c>
      <c r="AG184" s="2">
        <f t="shared" si="111"/>
        <v>921.61450141</v>
      </c>
      <c r="AH184" s="3">
        <f t="shared" si="112"/>
        <v>0</v>
      </c>
      <c r="AI184" s="4" t="str">
        <f t="shared" si="118"/>
        <v>A+J=</v>
      </c>
      <c r="AJ184" s="11">
        <f t="shared" si="119"/>
        <v>41347</v>
      </c>
      <c r="AK184" s="11"/>
      <c r="AL184" s="4"/>
      <c r="AM184" s="21">
        <f t="shared" si="130"/>
        <v>173</v>
      </c>
      <c r="AN184" s="22">
        <f t="shared" si="120"/>
        <v>46433</v>
      </c>
      <c r="AO184" s="23">
        <f t="shared" si="121"/>
        <v>15258.495422839882</v>
      </c>
      <c r="AP184" s="26">
        <f t="shared" si="122"/>
        <v>20</v>
      </c>
      <c r="AQ184" s="25">
        <f t="shared" si="123"/>
        <v>64.354565140000005</v>
      </c>
      <c r="AR184" s="23">
        <f t="shared" si="124"/>
        <v>2512.2931687199998</v>
      </c>
      <c r="AS184" s="31">
        <f t="shared" si="125"/>
        <v>0.14137206999999999</v>
      </c>
      <c r="AT184" s="25">
        <f t="shared" si="126"/>
        <v>2576.6477338599998</v>
      </c>
      <c r="AU184" s="21">
        <f t="shared" si="127"/>
        <v>173</v>
      </c>
      <c r="AV184" s="22">
        <f t="shared" si="128"/>
        <v>46461</v>
      </c>
      <c r="AW184" s="22">
        <f t="shared" si="129"/>
        <v>46435</v>
      </c>
      <c r="AX184" s="1"/>
      <c r="AY184" s="26">
        <v>175</v>
      </c>
      <c r="AZ184" s="22">
        <v>46491</v>
      </c>
      <c r="BA184" s="30">
        <v>0.19849185</v>
      </c>
      <c r="BB184" s="1"/>
    </row>
    <row r="185" spans="1:138" x14ac:dyDescent="0.2">
      <c r="A185" s="158">
        <f t="shared" si="113"/>
        <v>41341</v>
      </c>
      <c r="B185" s="2">
        <f t="shared" si="95"/>
        <v>340603.59220213181</v>
      </c>
      <c r="C185" s="2">
        <f t="shared" si="114"/>
        <v>327780.53254952002</v>
      </c>
      <c r="D185" s="2">
        <f>SUM(Y185:Y$344)</f>
        <v>8060.0818857000004</v>
      </c>
      <c r="E185" s="73">
        <f t="shared" si="96"/>
        <v>319720.45066382003</v>
      </c>
      <c r="F185" s="88">
        <f t="shared" si="135"/>
        <v>3602.46</v>
      </c>
      <c r="G185" s="3">
        <f>IF(AND(N185=1,N184&gt;1),VLOOKUP(A184,[1]Plan1!$BK$81:$BM$259,3),G184)</f>
        <v>3633.44</v>
      </c>
      <c r="H185" s="11">
        <f t="shared" si="136"/>
        <v>41258</v>
      </c>
      <c r="I185" s="11">
        <f t="shared" si="137"/>
        <v>41289</v>
      </c>
      <c r="J185" s="12">
        <f t="shared" si="97"/>
        <v>8.5996791081650592E-3</v>
      </c>
      <c r="K185" s="11">
        <f t="shared" si="115"/>
        <v>41347</v>
      </c>
      <c r="L185" s="11">
        <f t="shared" si="98"/>
        <v>41347</v>
      </c>
      <c r="M185" s="1">
        <f t="shared" si="131"/>
        <v>20</v>
      </c>
      <c r="N185" s="1">
        <f t="shared" si="99"/>
        <v>16</v>
      </c>
      <c r="O185" s="2">
        <f t="shared" si="100"/>
        <v>1.0068738399999999</v>
      </c>
      <c r="P185" s="13">
        <f t="shared" si="138"/>
        <v>1.00790102</v>
      </c>
      <c r="Q185" s="13">
        <f t="shared" si="132"/>
        <v>1.0299510865948494</v>
      </c>
      <c r="R185" s="2">
        <f t="shared" si="134"/>
        <v>1.0370307999999999</v>
      </c>
      <c r="S185" s="2">
        <f t="shared" si="116"/>
        <v>1</v>
      </c>
      <c r="T185" s="2">
        <f t="shared" si="101"/>
        <v>327780.53254952002</v>
      </c>
      <c r="U185" s="2">
        <f t="shared" si="102"/>
        <v>0</v>
      </c>
      <c r="V185" s="2">
        <f t="shared" si="103"/>
        <v>11839.50406444176</v>
      </c>
      <c r="W185" s="2">
        <f t="shared" si="104"/>
        <v>339620.0366139618</v>
      </c>
      <c r="X185" s="17">
        <f t="shared" si="105"/>
        <v>0</v>
      </c>
      <c r="Y185" s="2">
        <f t="shared" si="106"/>
        <v>0</v>
      </c>
      <c r="Z185" s="72">
        <f t="shared" si="107"/>
        <v>0</v>
      </c>
      <c r="AA185" s="2">
        <f t="shared" si="108"/>
        <v>0</v>
      </c>
      <c r="AB185" s="12">
        <f t="shared" si="117"/>
        <v>4.6600000000000003E-2</v>
      </c>
      <c r="AC185" s="17">
        <f t="shared" si="109"/>
        <v>16</v>
      </c>
      <c r="AD185" s="17">
        <v>252</v>
      </c>
      <c r="AE185" s="13">
        <f t="shared" si="133"/>
        <v>1.0028960469999999</v>
      </c>
      <c r="AF185" s="2">
        <f t="shared" si="110"/>
        <v>949.26782793999996</v>
      </c>
      <c r="AG185" s="2">
        <f t="shared" si="111"/>
        <v>983.55558816999996</v>
      </c>
      <c r="AH185" s="3">
        <f t="shared" si="112"/>
        <v>0</v>
      </c>
      <c r="AI185" s="4" t="str">
        <f t="shared" si="118"/>
        <v>A+J=</v>
      </c>
      <c r="AJ185" s="11">
        <f t="shared" si="119"/>
        <v>41347</v>
      </c>
      <c r="AK185" s="11"/>
      <c r="AL185" s="4"/>
      <c r="AM185" s="21">
        <f t="shared" si="130"/>
        <v>174</v>
      </c>
      <c r="AN185" s="22">
        <f t="shared" si="120"/>
        <v>46461</v>
      </c>
      <c r="AO185" s="23">
        <f t="shared" si="121"/>
        <v>12737.104278599882</v>
      </c>
      <c r="AP185" s="26">
        <f t="shared" si="122"/>
        <v>20</v>
      </c>
      <c r="AQ185" s="25">
        <f t="shared" si="123"/>
        <v>55.256627049999999</v>
      </c>
      <c r="AR185" s="23">
        <f t="shared" si="124"/>
        <v>2521.3911442399999</v>
      </c>
      <c r="AS185" s="31">
        <f t="shared" si="125"/>
        <v>0.16524506999999999</v>
      </c>
      <c r="AT185" s="25">
        <f t="shared" si="126"/>
        <v>2576.64777129</v>
      </c>
      <c r="AU185" s="21">
        <f t="shared" si="127"/>
        <v>174</v>
      </c>
      <c r="AV185" s="22">
        <f t="shared" si="128"/>
        <v>46491</v>
      </c>
      <c r="AW185" s="22">
        <f t="shared" si="129"/>
        <v>46463</v>
      </c>
      <c r="AX185" s="1"/>
      <c r="AY185" s="26">
        <v>176</v>
      </c>
      <c r="AZ185" s="22">
        <v>46521</v>
      </c>
      <c r="BA185" s="30">
        <v>0.24858970999999999</v>
      </c>
      <c r="BB185" s="1"/>
    </row>
    <row r="186" spans="1:138" x14ac:dyDescent="0.2">
      <c r="A186" s="158">
        <f t="shared" si="113"/>
        <v>41342</v>
      </c>
      <c r="B186" s="2">
        <f t="shared" si="95"/>
        <v>340807.58045027714</v>
      </c>
      <c r="C186" s="2">
        <f t="shared" si="114"/>
        <v>327780.53254952002</v>
      </c>
      <c r="D186" s="2">
        <f>SUM(Y186:Y$344)</f>
        <v>8060.0818857000004</v>
      </c>
      <c r="E186" s="73">
        <f t="shared" si="96"/>
        <v>319720.45066382003</v>
      </c>
      <c r="F186" s="88">
        <f t="shared" si="135"/>
        <v>3602.46</v>
      </c>
      <c r="G186" s="3">
        <f>IF(AND(N186=1,N185&gt;1),VLOOKUP(A185,[1]Plan1!$BK$81:$BM$259,3),G185)</f>
        <v>3633.44</v>
      </c>
      <c r="H186" s="11">
        <f t="shared" si="136"/>
        <v>41258</v>
      </c>
      <c r="I186" s="11">
        <f t="shared" si="137"/>
        <v>41289</v>
      </c>
      <c r="J186" s="12">
        <f t="shared" si="97"/>
        <v>8.5996791081650592E-3</v>
      </c>
      <c r="K186" s="11">
        <f t="shared" si="115"/>
        <v>41347</v>
      </c>
      <c r="L186" s="11">
        <f t="shared" si="98"/>
        <v>41347</v>
      </c>
      <c r="M186" s="1">
        <f t="shared" si="131"/>
        <v>20</v>
      </c>
      <c r="N186" s="1">
        <f t="shared" si="99"/>
        <v>17</v>
      </c>
      <c r="O186" s="2">
        <f t="shared" si="100"/>
        <v>1.00730502</v>
      </c>
      <c r="P186" s="13">
        <f t="shared" si="138"/>
        <v>1.00790102</v>
      </c>
      <c r="Q186" s="13">
        <f t="shared" si="132"/>
        <v>1.0299510865948494</v>
      </c>
      <c r="R186" s="2">
        <f t="shared" si="134"/>
        <v>1.0374748899999999</v>
      </c>
      <c r="S186" s="2">
        <f t="shared" si="116"/>
        <v>1</v>
      </c>
      <c r="T186" s="2">
        <f t="shared" si="101"/>
        <v>327780.53254952002</v>
      </c>
      <c r="U186" s="2">
        <f t="shared" si="102"/>
        <v>0</v>
      </c>
      <c r="V186" s="2">
        <f t="shared" si="103"/>
        <v>11981.488719377059</v>
      </c>
      <c r="W186" s="2">
        <f t="shared" si="104"/>
        <v>339762.02126889711</v>
      </c>
      <c r="X186" s="17">
        <f t="shared" si="105"/>
        <v>0</v>
      </c>
      <c r="Y186" s="2">
        <f t="shared" si="106"/>
        <v>0</v>
      </c>
      <c r="Z186" s="72">
        <f t="shared" si="107"/>
        <v>0</v>
      </c>
      <c r="AA186" s="2">
        <f t="shared" si="108"/>
        <v>0</v>
      </c>
      <c r="AB186" s="12">
        <f t="shared" si="117"/>
        <v>4.6600000000000003E-2</v>
      </c>
      <c r="AC186" s="17">
        <f t="shared" si="109"/>
        <v>17</v>
      </c>
      <c r="AD186" s="17">
        <v>252</v>
      </c>
      <c r="AE186" s="13">
        <f t="shared" si="133"/>
        <v>1.003077328</v>
      </c>
      <c r="AF186" s="2">
        <f t="shared" si="110"/>
        <v>1008.68821066</v>
      </c>
      <c r="AG186" s="2">
        <f t="shared" si="111"/>
        <v>1045.5591813799999</v>
      </c>
      <c r="AH186" s="3">
        <f t="shared" si="112"/>
        <v>0</v>
      </c>
      <c r="AI186" s="4" t="str">
        <f t="shared" si="118"/>
        <v>A+J=</v>
      </c>
      <c r="AJ186" s="11">
        <f t="shared" si="119"/>
        <v>41347</v>
      </c>
      <c r="AK186" s="11"/>
      <c r="AL186" s="4"/>
      <c r="AM186" s="21">
        <f t="shared" si="130"/>
        <v>175</v>
      </c>
      <c r="AN186" s="22">
        <f t="shared" si="120"/>
        <v>46491</v>
      </c>
      <c r="AO186" s="23">
        <f t="shared" si="121"/>
        <v>10208.892886699881</v>
      </c>
      <c r="AP186" s="26">
        <f t="shared" si="122"/>
        <v>21</v>
      </c>
      <c r="AQ186" s="25">
        <f t="shared" si="123"/>
        <v>48.436405399999998</v>
      </c>
      <c r="AR186" s="23">
        <f t="shared" si="124"/>
        <v>2528.2113918999999</v>
      </c>
      <c r="AS186" s="31">
        <f t="shared" si="125"/>
        <v>0.19849185</v>
      </c>
      <c r="AT186" s="25">
        <f t="shared" si="126"/>
        <v>2576.6477972999996</v>
      </c>
      <c r="AU186" s="21">
        <f t="shared" si="127"/>
        <v>175</v>
      </c>
      <c r="AV186" s="22">
        <f t="shared" si="128"/>
        <v>46521</v>
      </c>
      <c r="AW186" s="22">
        <f t="shared" si="129"/>
        <v>46493</v>
      </c>
      <c r="AX186" s="1"/>
      <c r="AY186" s="26">
        <v>177</v>
      </c>
      <c r="AZ186" s="22">
        <v>46552</v>
      </c>
      <c r="BA186" s="30">
        <v>0.33227034999999999</v>
      </c>
      <c r="BB186" s="1"/>
    </row>
    <row r="187" spans="1:138" x14ac:dyDescent="0.2">
      <c r="A187" s="158">
        <f t="shared" si="113"/>
        <v>41343</v>
      </c>
      <c r="B187" s="2">
        <f t="shared" si="95"/>
        <v>340807.58045027714</v>
      </c>
      <c r="C187" s="2">
        <f t="shared" si="114"/>
        <v>327780.53254952002</v>
      </c>
      <c r="D187" s="2">
        <f>SUM(Y187:Y$344)</f>
        <v>8060.0818857000004</v>
      </c>
      <c r="E187" s="73">
        <f t="shared" si="96"/>
        <v>319720.45066382003</v>
      </c>
      <c r="F187" s="88">
        <f t="shared" si="135"/>
        <v>3602.46</v>
      </c>
      <c r="G187" s="3">
        <f>IF(AND(N187=1,N186&gt;1),VLOOKUP(A186,[1]Plan1!$BK$81:$BM$259,3),G186)</f>
        <v>3633.44</v>
      </c>
      <c r="H187" s="11">
        <f t="shared" si="136"/>
        <v>41258</v>
      </c>
      <c r="I187" s="11">
        <f t="shared" si="137"/>
        <v>41289</v>
      </c>
      <c r="J187" s="12">
        <f t="shared" si="97"/>
        <v>8.5996791081650592E-3</v>
      </c>
      <c r="K187" s="11">
        <f t="shared" si="115"/>
        <v>41347</v>
      </c>
      <c r="L187" s="11">
        <f t="shared" si="98"/>
        <v>41347</v>
      </c>
      <c r="M187" s="1">
        <f t="shared" si="131"/>
        <v>20</v>
      </c>
      <c r="N187" s="1">
        <f t="shared" si="99"/>
        <v>17</v>
      </c>
      <c r="O187" s="2">
        <f t="shared" si="100"/>
        <v>1.00730502</v>
      </c>
      <c r="P187" s="13">
        <f t="shared" si="138"/>
        <v>1.00790102</v>
      </c>
      <c r="Q187" s="13">
        <f t="shared" si="132"/>
        <v>1.0299510865948494</v>
      </c>
      <c r="R187" s="2">
        <f t="shared" si="134"/>
        <v>1.0374748899999999</v>
      </c>
      <c r="S187" s="2">
        <f t="shared" si="116"/>
        <v>1</v>
      </c>
      <c r="T187" s="2">
        <f t="shared" si="101"/>
        <v>327780.53254952002</v>
      </c>
      <c r="U187" s="2">
        <f t="shared" si="102"/>
        <v>0</v>
      </c>
      <c r="V187" s="2">
        <f t="shared" si="103"/>
        <v>11981.488719377059</v>
      </c>
      <c r="W187" s="2">
        <f t="shared" si="104"/>
        <v>339762.02126889711</v>
      </c>
      <c r="X187" s="17">
        <f t="shared" si="105"/>
        <v>0</v>
      </c>
      <c r="Y187" s="2">
        <f t="shared" si="106"/>
        <v>0</v>
      </c>
      <c r="Z187" s="72">
        <f t="shared" si="107"/>
        <v>0</v>
      </c>
      <c r="AA187" s="2">
        <f t="shared" si="108"/>
        <v>0</v>
      </c>
      <c r="AB187" s="12">
        <f t="shared" si="117"/>
        <v>4.6600000000000003E-2</v>
      </c>
      <c r="AC187" s="17">
        <f t="shared" si="109"/>
        <v>17</v>
      </c>
      <c r="AD187" s="17">
        <v>252</v>
      </c>
      <c r="AE187" s="13">
        <f t="shared" si="133"/>
        <v>1.003077328</v>
      </c>
      <c r="AF187" s="2">
        <f t="shared" si="110"/>
        <v>1008.68821066</v>
      </c>
      <c r="AG187" s="2">
        <f t="shared" si="111"/>
        <v>1045.5591813799999</v>
      </c>
      <c r="AH187" s="3">
        <f t="shared" si="112"/>
        <v>0</v>
      </c>
      <c r="AI187" s="4" t="str">
        <f t="shared" si="118"/>
        <v>A+J=</v>
      </c>
      <c r="AJ187" s="11">
        <f t="shared" si="119"/>
        <v>41347</v>
      </c>
      <c r="AK187" s="11"/>
      <c r="AL187" s="4"/>
      <c r="AM187" s="21">
        <f t="shared" si="130"/>
        <v>176</v>
      </c>
      <c r="AN187" s="22">
        <f t="shared" si="120"/>
        <v>46521</v>
      </c>
      <c r="AO187" s="23">
        <f t="shared" si="121"/>
        <v>7671.0671645798811</v>
      </c>
      <c r="AP187" s="26">
        <f t="shared" si="122"/>
        <v>21</v>
      </c>
      <c r="AQ187" s="25">
        <f t="shared" si="123"/>
        <v>38.82217369</v>
      </c>
      <c r="AR187" s="23">
        <f t="shared" si="124"/>
        <v>2537.8257221200001</v>
      </c>
      <c r="AS187" s="31">
        <f t="shared" si="125"/>
        <v>0.24858970999999999</v>
      </c>
      <c r="AT187" s="25">
        <f t="shared" si="126"/>
        <v>2576.6478958100001</v>
      </c>
      <c r="AU187" s="21">
        <f t="shared" si="127"/>
        <v>176</v>
      </c>
      <c r="AV187" s="22">
        <f t="shared" si="128"/>
        <v>46552</v>
      </c>
      <c r="AW187" s="22">
        <f t="shared" si="129"/>
        <v>46525</v>
      </c>
      <c r="AX187" s="1"/>
      <c r="AY187" s="26">
        <v>178</v>
      </c>
      <c r="AZ187" s="22">
        <v>46582</v>
      </c>
      <c r="BA187" s="30">
        <v>0.49905127999999999</v>
      </c>
      <c r="BB187" s="1"/>
    </row>
    <row r="188" spans="1:138" x14ac:dyDescent="0.2">
      <c r="A188" s="158">
        <f t="shared" si="113"/>
        <v>41344</v>
      </c>
      <c r="B188" s="2">
        <f t="shared" si="95"/>
        <v>340807.58045027714</v>
      </c>
      <c r="C188" s="2">
        <f t="shared" si="114"/>
        <v>327780.53254952002</v>
      </c>
      <c r="D188" s="2">
        <f>SUM(Y188:Y$344)</f>
        <v>8060.0818857000004</v>
      </c>
      <c r="E188" s="73">
        <f t="shared" si="96"/>
        <v>319720.45066382003</v>
      </c>
      <c r="F188" s="88">
        <f t="shared" si="135"/>
        <v>3602.46</v>
      </c>
      <c r="G188" s="3">
        <f>IF(AND(N188=1,N187&gt;1),VLOOKUP(A187,[1]Plan1!$BK$81:$BM$259,3),G187)</f>
        <v>3633.44</v>
      </c>
      <c r="H188" s="11">
        <f t="shared" si="136"/>
        <v>41258</v>
      </c>
      <c r="I188" s="11">
        <f t="shared" si="137"/>
        <v>41289</v>
      </c>
      <c r="J188" s="12">
        <f t="shared" si="97"/>
        <v>8.5996791081650592E-3</v>
      </c>
      <c r="K188" s="11">
        <f t="shared" si="115"/>
        <v>41347</v>
      </c>
      <c r="L188" s="11">
        <f t="shared" si="98"/>
        <v>41347</v>
      </c>
      <c r="M188" s="1">
        <f t="shared" si="131"/>
        <v>20</v>
      </c>
      <c r="N188" s="1">
        <f t="shared" si="99"/>
        <v>17</v>
      </c>
      <c r="O188" s="2">
        <f t="shared" si="100"/>
        <v>1.00730502</v>
      </c>
      <c r="P188" s="13">
        <f t="shared" si="138"/>
        <v>1.00790102</v>
      </c>
      <c r="Q188" s="13">
        <f t="shared" si="132"/>
        <v>1.0299510865948494</v>
      </c>
      <c r="R188" s="2">
        <f t="shared" si="134"/>
        <v>1.0374748899999999</v>
      </c>
      <c r="S188" s="2">
        <f t="shared" si="116"/>
        <v>1</v>
      </c>
      <c r="T188" s="2">
        <f t="shared" si="101"/>
        <v>327780.53254952002</v>
      </c>
      <c r="U188" s="2">
        <f t="shared" si="102"/>
        <v>0</v>
      </c>
      <c r="V188" s="2">
        <f t="shared" si="103"/>
        <v>11981.488719377059</v>
      </c>
      <c r="W188" s="2">
        <f t="shared" si="104"/>
        <v>339762.02126889711</v>
      </c>
      <c r="X188" s="17">
        <f t="shared" si="105"/>
        <v>0</v>
      </c>
      <c r="Y188" s="2">
        <f t="shared" si="106"/>
        <v>0</v>
      </c>
      <c r="Z188" s="72">
        <f t="shared" si="107"/>
        <v>0</v>
      </c>
      <c r="AA188" s="2">
        <f t="shared" si="108"/>
        <v>0</v>
      </c>
      <c r="AB188" s="12">
        <f t="shared" si="117"/>
        <v>4.6600000000000003E-2</v>
      </c>
      <c r="AC188" s="17">
        <f t="shared" si="109"/>
        <v>17</v>
      </c>
      <c r="AD188" s="17">
        <v>252</v>
      </c>
      <c r="AE188" s="13">
        <f t="shared" si="133"/>
        <v>1.003077328</v>
      </c>
      <c r="AF188" s="2">
        <f t="shared" si="110"/>
        <v>1008.68821066</v>
      </c>
      <c r="AG188" s="2">
        <f t="shared" si="111"/>
        <v>1045.5591813799999</v>
      </c>
      <c r="AH188" s="3">
        <f t="shared" si="112"/>
        <v>0</v>
      </c>
      <c r="AI188" s="4" t="str">
        <f t="shared" si="118"/>
        <v>A+J=</v>
      </c>
      <c r="AJ188" s="11">
        <f t="shared" si="119"/>
        <v>41347</v>
      </c>
      <c r="AK188" s="11"/>
      <c r="AL188" s="4"/>
      <c r="AM188" s="21">
        <f t="shared" si="130"/>
        <v>177</v>
      </c>
      <c r="AN188" s="22">
        <f t="shared" si="120"/>
        <v>46552</v>
      </c>
      <c r="AO188" s="23">
        <f t="shared" si="121"/>
        <v>5122.1989929398806</v>
      </c>
      <c r="AP188" s="26">
        <f t="shared" si="122"/>
        <v>20</v>
      </c>
      <c r="AQ188" s="25">
        <f t="shared" si="123"/>
        <v>27.779757149999998</v>
      </c>
      <c r="AR188" s="23">
        <f t="shared" si="124"/>
        <v>2548.8681716400001</v>
      </c>
      <c r="AS188" s="31">
        <f t="shared" si="125"/>
        <v>0.33227034999999999</v>
      </c>
      <c r="AT188" s="25">
        <f t="shared" si="126"/>
        <v>2576.6479287900002</v>
      </c>
      <c r="AU188" s="21">
        <f t="shared" si="127"/>
        <v>177</v>
      </c>
      <c r="AV188" s="22">
        <f t="shared" si="128"/>
        <v>46582</v>
      </c>
      <c r="AW188" s="22">
        <f t="shared" si="129"/>
        <v>46554</v>
      </c>
      <c r="AX188" s="1"/>
      <c r="AY188" s="26">
        <v>179</v>
      </c>
      <c r="AZ188" s="22">
        <v>46615</v>
      </c>
      <c r="BA188" s="30">
        <v>1</v>
      </c>
      <c r="BB188" s="1"/>
    </row>
    <row r="189" spans="1:138" x14ac:dyDescent="0.2">
      <c r="A189" s="158">
        <f t="shared" si="113"/>
        <v>41345</v>
      </c>
      <c r="B189" s="2">
        <f t="shared" si="95"/>
        <v>341011.69554596255</v>
      </c>
      <c r="C189" s="2">
        <f t="shared" si="114"/>
        <v>327780.53254952002</v>
      </c>
      <c r="D189" s="2">
        <f>SUM(Y189:Y$344)</f>
        <v>8060.0818857000004</v>
      </c>
      <c r="E189" s="73">
        <f t="shared" si="96"/>
        <v>319720.45066382003</v>
      </c>
      <c r="F189" s="88">
        <f t="shared" si="135"/>
        <v>3602.46</v>
      </c>
      <c r="G189" s="3">
        <f>IF(AND(N189=1,N188&gt;1),VLOOKUP(A188,[1]Plan1!$BK$81:$BM$259,3),G188)</f>
        <v>3633.44</v>
      </c>
      <c r="H189" s="11">
        <f t="shared" si="136"/>
        <v>41258</v>
      </c>
      <c r="I189" s="11">
        <f t="shared" si="137"/>
        <v>41289</v>
      </c>
      <c r="J189" s="12">
        <f t="shared" si="97"/>
        <v>8.5996791081650592E-3</v>
      </c>
      <c r="K189" s="11">
        <f t="shared" si="115"/>
        <v>41347</v>
      </c>
      <c r="L189" s="11">
        <f t="shared" si="98"/>
        <v>41347</v>
      </c>
      <c r="M189" s="1">
        <f t="shared" si="131"/>
        <v>20</v>
      </c>
      <c r="N189" s="1">
        <f t="shared" si="99"/>
        <v>18</v>
      </c>
      <c r="O189" s="2">
        <f t="shared" si="100"/>
        <v>1.00773639</v>
      </c>
      <c r="P189" s="13">
        <f t="shared" si="138"/>
        <v>1.00790102</v>
      </c>
      <c r="Q189" s="13">
        <f t="shared" si="132"/>
        <v>1.0299510865948494</v>
      </c>
      <c r="R189" s="2">
        <f t="shared" si="134"/>
        <v>1.0379191800000001</v>
      </c>
      <c r="S189" s="2">
        <f t="shared" si="116"/>
        <v>1</v>
      </c>
      <c r="T189" s="2">
        <f t="shared" si="101"/>
        <v>327780.53254952002</v>
      </c>
      <c r="U189" s="2">
        <f t="shared" si="102"/>
        <v>0</v>
      </c>
      <c r="V189" s="2">
        <f t="shared" si="103"/>
        <v>12123.537318402528</v>
      </c>
      <c r="W189" s="2">
        <f t="shared" si="104"/>
        <v>339904.06986792258</v>
      </c>
      <c r="X189" s="17">
        <f t="shared" si="105"/>
        <v>0</v>
      </c>
      <c r="Y189" s="2">
        <f t="shared" si="106"/>
        <v>0</v>
      </c>
      <c r="Z189" s="72">
        <f t="shared" si="107"/>
        <v>0</v>
      </c>
      <c r="AA189" s="2">
        <f t="shared" si="108"/>
        <v>0</v>
      </c>
      <c r="AB189" s="12">
        <f t="shared" si="117"/>
        <v>4.6600000000000003E-2</v>
      </c>
      <c r="AC189" s="17">
        <f t="shared" si="109"/>
        <v>18</v>
      </c>
      <c r="AD189" s="17">
        <v>252</v>
      </c>
      <c r="AE189" s="13">
        <f t="shared" si="133"/>
        <v>1.003258642</v>
      </c>
      <c r="AF189" s="2">
        <f t="shared" si="110"/>
        <v>1068.1194101399999</v>
      </c>
      <c r="AG189" s="2">
        <f t="shared" si="111"/>
        <v>1107.6256780399999</v>
      </c>
      <c r="AH189" s="3">
        <f t="shared" si="112"/>
        <v>0</v>
      </c>
      <c r="AI189" s="4" t="str">
        <f t="shared" si="118"/>
        <v>A+J=</v>
      </c>
      <c r="AJ189" s="11">
        <f t="shared" si="119"/>
        <v>41347</v>
      </c>
      <c r="AK189" s="11"/>
      <c r="AL189" s="4"/>
      <c r="AM189" s="21">
        <f t="shared" si="130"/>
        <v>178</v>
      </c>
      <c r="AN189" s="22">
        <f t="shared" si="120"/>
        <v>46582</v>
      </c>
      <c r="AO189" s="23">
        <f t="shared" si="121"/>
        <v>2565.9590290998804</v>
      </c>
      <c r="AP189" s="26">
        <f t="shared" si="122"/>
        <v>22</v>
      </c>
      <c r="AQ189" s="25">
        <f t="shared" si="123"/>
        <v>20.407993279999999</v>
      </c>
      <c r="AR189" s="23">
        <f t="shared" si="124"/>
        <v>2556.2399638400002</v>
      </c>
      <c r="AS189" s="31">
        <f t="shared" si="125"/>
        <v>0.49905127999999999</v>
      </c>
      <c r="AT189" s="25">
        <f t="shared" si="126"/>
        <v>2576.6479571200002</v>
      </c>
      <c r="AU189" s="21">
        <f t="shared" si="127"/>
        <v>178</v>
      </c>
      <c r="AV189" s="22">
        <f t="shared" si="128"/>
        <v>46615</v>
      </c>
      <c r="AW189" s="22">
        <f t="shared" si="129"/>
        <v>46584</v>
      </c>
      <c r="AX189" s="1"/>
      <c r="AY189" s="1"/>
      <c r="AZ189" s="1"/>
      <c r="BA189" s="1"/>
      <c r="BB189" s="1"/>
    </row>
    <row r="190" spans="1:138" x14ac:dyDescent="0.2">
      <c r="A190" s="158">
        <f t="shared" si="113"/>
        <v>41346</v>
      </c>
      <c r="B190" s="2">
        <f t="shared" si="95"/>
        <v>341215.93398977356</v>
      </c>
      <c r="C190" s="2">
        <f t="shared" si="114"/>
        <v>327780.53254952002</v>
      </c>
      <c r="D190" s="2">
        <f>SUM(Y190:Y$344)</f>
        <v>8060.0818857000004</v>
      </c>
      <c r="E190" s="73">
        <f t="shared" si="96"/>
        <v>319720.45066382003</v>
      </c>
      <c r="F190" s="88">
        <f t="shared" si="135"/>
        <v>3602.46</v>
      </c>
      <c r="G190" s="3">
        <f>IF(AND(N190=1,N189&gt;1),VLOOKUP(A189,[1]Plan1!$BK$81:$BM$259,3),G189)</f>
        <v>3633.44</v>
      </c>
      <c r="H190" s="11">
        <f t="shared" si="136"/>
        <v>41258</v>
      </c>
      <c r="I190" s="11">
        <f t="shared" si="137"/>
        <v>41289</v>
      </c>
      <c r="J190" s="12">
        <f t="shared" si="97"/>
        <v>8.5996791081650592E-3</v>
      </c>
      <c r="K190" s="11">
        <f t="shared" si="115"/>
        <v>41347</v>
      </c>
      <c r="L190" s="11">
        <f t="shared" si="98"/>
        <v>41347</v>
      </c>
      <c r="M190" s="1">
        <f t="shared" si="131"/>
        <v>20</v>
      </c>
      <c r="N190" s="1">
        <f t="shared" si="99"/>
        <v>19</v>
      </c>
      <c r="O190" s="2">
        <f t="shared" si="100"/>
        <v>1.0081679400000001</v>
      </c>
      <c r="P190" s="13">
        <f t="shared" si="138"/>
        <v>1.00790102</v>
      </c>
      <c r="Q190" s="13">
        <f t="shared" si="132"/>
        <v>1.0299510865948494</v>
      </c>
      <c r="R190" s="2">
        <f t="shared" si="134"/>
        <v>1.0383636599999999</v>
      </c>
      <c r="S190" s="2">
        <f t="shared" si="116"/>
        <v>1</v>
      </c>
      <c r="T190" s="2">
        <f t="shared" si="101"/>
        <v>327780.53254952002</v>
      </c>
      <c r="U190" s="2">
        <f t="shared" si="102"/>
        <v>0</v>
      </c>
      <c r="V190" s="2">
        <f t="shared" si="103"/>
        <v>12265.646664313537</v>
      </c>
      <c r="W190" s="2">
        <f t="shared" si="104"/>
        <v>340046.17921383359</v>
      </c>
      <c r="X190" s="17">
        <f t="shared" si="105"/>
        <v>0</v>
      </c>
      <c r="Y190" s="2">
        <f t="shared" si="106"/>
        <v>0</v>
      </c>
      <c r="Z190" s="72">
        <f t="shared" si="107"/>
        <v>0</v>
      </c>
      <c r="AA190" s="2">
        <f t="shared" si="108"/>
        <v>0</v>
      </c>
      <c r="AB190" s="12">
        <f t="shared" si="117"/>
        <v>4.6600000000000003E-2</v>
      </c>
      <c r="AC190" s="17">
        <f t="shared" si="109"/>
        <v>19</v>
      </c>
      <c r="AD190" s="17">
        <v>252</v>
      </c>
      <c r="AE190" s="13">
        <f t="shared" si="133"/>
        <v>1.003439988</v>
      </c>
      <c r="AF190" s="2">
        <f t="shared" si="110"/>
        <v>1127.5610985999999</v>
      </c>
      <c r="AG190" s="2">
        <f t="shared" si="111"/>
        <v>1169.7547759399999</v>
      </c>
      <c r="AH190" s="3">
        <f t="shared" si="112"/>
        <v>0</v>
      </c>
      <c r="AI190" s="4" t="str">
        <f t="shared" si="118"/>
        <v>A+J=</v>
      </c>
      <c r="AJ190" s="11">
        <f t="shared" si="119"/>
        <v>41347</v>
      </c>
      <c r="AK190" s="11"/>
      <c r="AL190" s="4"/>
      <c r="AM190" s="21">
        <f t="shared" si="130"/>
        <v>179</v>
      </c>
      <c r="AN190" s="22">
        <f t="shared" si="120"/>
        <v>46615</v>
      </c>
      <c r="AO190" s="23">
        <f t="shared" si="121"/>
        <v>0</v>
      </c>
      <c r="AP190" s="26">
        <f t="shared" si="122"/>
        <v>23</v>
      </c>
      <c r="AQ190" s="25">
        <f t="shared" si="123"/>
        <v>10.689023219999999</v>
      </c>
      <c r="AR190" s="43">
        <f>AO189</f>
        <v>2565.9590290998804</v>
      </c>
      <c r="AS190" s="31">
        <f t="shared" si="125"/>
        <v>1</v>
      </c>
      <c r="AT190" s="25">
        <f t="shared" si="126"/>
        <v>2576.6480523198802</v>
      </c>
      <c r="AU190" s="21">
        <f t="shared" si="127"/>
        <v>179</v>
      </c>
      <c r="AV190" s="22"/>
      <c r="AW190" s="22">
        <f t="shared" si="129"/>
        <v>46617</v>
      </c>
      <c r="AX190" s="1"/>
      <c r="AY190" s="1"/>
      <c r="AZ190" s="1"/>
      <c r="BA190" s="1"/>
      <c r="BB190" s="1"/>
    </row>
    <row r="191" spans="1:138" x14ac:dyDescent="0.2">
      <c r="A191" s="158">
        <f t="shared" si="113"/>
        <v>41347</v>
      </c>
      <c r="B191" s="2">
        <f t="shared" si="95"/>
        <v>341420.29329999577</v>
      </c>
      <c r="C191" s="2">
        <f t="shared" si="114"/>
        <v>327780.53254952002</v>
      </c>
      <c r="D191" s="2">
        <f>SUM(Y191:Y$344)</f>
        <v>8060.0818857000004</v>
      </c>
      <c r="E191" s="73">
        <f t="shared" si="96"/>
        <v>319720.45066382003</v>
      </c>
      <c r="F191" s="88">
        <f t="shared" si="135"/>
        <v>3602.46</v>
      </c>
      <c r="G191" s="3">
        <f>IF(AND(N191=1,N190&gt;1),VLOOKUP(A190,[1]Plan1!$BK$81:$BM$259,3),G190)</f>
        <v>3633.44</v>
      </c>
      <c r="H191" s="11">
        <f t="shared" si="136"/>
        <v>41258</v>
      </c>
      <c r="I191" s="11">
        <f t="shared" si="137"/>
        <v>41289</v>
      </c>
      <c r="J191" s="12">
        <f t="shared" si="97"/>
        <v>8.5996791081650592E-3</v>
      </c>
      <c r="K191" s="11">
        <f t="shared" si="115"/>
        <v>41379</v>
      </c>
      <c r="L191" s="11">
        <f t="shared" si="98"/>
        <v>41347</v>
      </c>
      <c r="M191" s="1">
        <f t="shared" si="131"/>
        <v>20</v>
      </c>
      <c r="N191" s="1">
        <f t="shared" si="99"/>
        <v>20</v>
      </c>
      <c r="O191" s="2">
        <f t="shared" si="100"/>
        <v>1.0085996699999999</v>
      </c>
      <c r="P191" s="13">
        <f t="shared" si="138"/>
        <v>1.00790102</v>
      </c>
      <c r="Q191" s="13">
        <f t="shared" si="132"/>
        <v>1.0299510865948494</v>
      </c>
      <c r="R191" s="2">
        <f t="shared" si="134"/>
        <v>1.03880832</v>
      </c>
      <c r="S191" s="2">
        <f t="shared" si="116"/>
        <v>1</v>
      </c>
      <c r="T191" s="2">
        <f t="shared" si="101"/>
        <v>327780.53254952002</v>
      </c>
      <c r="U191" s="2">
        <f t="shared" si="102"/>
        <v>0</v>
      </c>
      <c r="V191" s="2">
        <f t="shared" si="103"/>
        <v>12407.813559905742</v>
      </c>
      <c r="W191" s="2">
        <f t="shared" si="104"/>
        <v>340188.34610942577</v>
      </c>
      <c r="X191" s="17">
        <f t="shared" si="105"/>
        <v>6</v>
      </c>
      <c r="Y191" s="2">
        <f t="shared" si="106"/>
        <v>1389.6288455399999</v>
      </c>
      <c r="Z191" s="72">
        <f t="shared" si="107"/>
        <v>4.2395100000000002E-3</v>
      </c>
      <c r="AA191" s="2">
        <f t="shared" si="108"/>
        <v>1389.6288455399999</v>
      </c>
      <c r="AB191" s="12">
        <f t="shared" si="117"/>
        <v>4.6600000000000003E-2</v>
      </c>
      <c r="AC191" s="17">
        <f t="shared" si="109"/>
        <v>20</v>
      </c>
      <c r="AD191" s="17">
        <v>252</v>
      </c>
      <c r="AE191" s="13">
        <f t="shared" si="133"/>
        <v>1.0036213679999999</v>
      </c>
      <c r="AF191" s="2">
        <f t="shared" si="110"/>
        <v>1187.0139315900001</v>
      </c>
      <c r="AG191" s="2">
        <f t="shared" si="111"/>
        <v>1231.94719057</v>
      </c>
      <c r="AH191" s="3">
        <f t="shared" si="112"/>
        <v>2576.64277713</v>
      </c>
      <c r="AI191" s="4" t="str">
        <f t="shared" si="118"/>
        <v>A+J=</v>
      </c>
      <c r="AJ191" s="11">
        <f t="shared" si="119"/>
        <v>41347</v>
      </c>
      <c r="AK191" s="11"/>
      <c r="AL191" s="4"/>
      <c r="AM191" s="4"/>
      <c r="AN191" s="4"/>
      <c r="AP191" s="44"/>
      <c r="AQ191" s="3"/>
      <c r="AX191" s="1"/>
      <c r="AY191" s="1"/>
      <c r="AZ191" s="1"/>
      <c r="BA191" s="1"/>
      <c r="BB191" s="1"/>
    </row>
    <row r="192" spans="1:138" x14ac:dyDescent="0.2">
      <c r="A192" s="158">
        <f t="shared" si="113"/>
        <v>41348</v>
      </c>
      <c r="B192" s="2">
        <f t="shared" si="95"/>
        <v>338954.5962133396</v>
      </c>
      <c r="C192" s="2">
        <f t="shared" si="114"/>
        <v>326390.90370397997</v>
      </c>
      <c r="D192" s="2">
        <f>SUM(Y192:Y$344)</f>
        <v>6670.4530401599995</v>
      </c>
      <c r="E192" s="73">
        <f t="shared" si="96"/>
        <v>319720.45066381997</v>
      </c>
      <c r="F192" s="88">
        <f t="shared" si="135"/>
        <v>3633.44</v>
      </c>
      <c r="G192" s="3">
        <f>IF(AND(N192=1,N191&gt;1),VLOOKUP(A191,[1]Plan1!$BK$81:$BM$259,3),G191)</f>
        <v>3655.24</v>
      </c>
      <c r="H192" s="11">
        <f t="shared" si="136"/>
        <v>41289</v>
      </c>
      <c r="I192" s="11">
        <f t="shared" si="137"/>
        <v>41320</v>
      </c>
      <c r="J192" s="12">
        <f t="shared" si="97"/>
        <v>5.9998238583820473E-3</v>
      </c>
      <c r="K192" s="11">
        <f t="shared" si="115"/>
        <v>41379</v>
      </c>
      <c r="L192" s="11">
        <f t="shared" si="98"/>
        <v>41379</v>
      </c>
      <c r="M192" s="1">
        <f t="shared" si="131"/>
        <v>21</v>
      </c>
      <c r="N192" s="1">
        <f t="shared" si="99"/>
        <v>1</v>
      </c>
      <c r="O192" s="2">
        <f t="shared" si="100"/>
        <v>1.0002848900000001</v>
      </c>
      <c r="P192" s="13">
        <f t="shared" si="138"/>
        <v>1.0085996699999999</v>
      </c>
      <c r="Q192" s="13">
        <f t="shared" si="132"/>
        <v>1.0388083260557064</v>
      </c>
      <c r="R192" s="2">
        <f t="shared" si="134"/>
        <v>1.0391042699999999</v>
      </c>
      <c r="S192" s="2">
        <f t="shared" si="116"/>
        <v>1</v>
      </c>
      <c r="T192" s="2">
        <f t="shared" si="101"/>
        <v>326390.90370397997</v>
      </c>
      <c r="U192" s="2">
        <f t="shared" si="102"/>
        <v>0</v>
      </c>
      <c r="V192" s="2">
        <f t="shared" si="103"/>
        <v>12502.434827279676</v>
      </c>
      <c r="W192" s="2">
        <f t="shared" si="104"/>
        <v>338893.33853125962</v>
      </c>
      <c r="X192" s="17">
        <f t="shared" si="105"/>
        <v>0</v>
      </c>
      <c r="Y192" s="2">
        <f t="shared" si="106"/>
        <v>0</v>
      </c>
      <c r="Z192" s="72">
        <f t="shared" si="107"/>
        <v>0</v>
      </c>
      <c r="AA192" s="2">
        <f t="shared" si="108"/>
        <v>0</v>
      </c>
      <c r="AB192" s="12">
        <f t="shared" si="117"/>
        <v>4.6600000000000003E-2</v>
      </c>
      <c r="AC192" s="17">
        <f t="shared" si="109"/>
        <v>1</v>
      </c>
      <c r="AD192" s="17">
        <v>252</v>
      </c>
      <c r="AE192" s="13">
        <f t="shared" si="133"/>
        <v>1.0001807579999999</v>
      </c>
      <c r="AF192" s="2">
        <f t="shared" si="110"/>
        <v>58.997766970000001</v>
      </c>
      <c r="AG192" s="2">
        <f t="shared" si="111"/>
        <v>61.257682080000002</v>
      </c>
      <c r="AH192" s="3">
        <f t="shared" si="112"/>
        <v>0</v>
      </c>
      <c r="AI192" s="4" t="str">
        <f t="shared" si="118"/>
        <v>A+J=</v>
      </c>
      <c r="AJ192" s="11">
        <f t="shared" si="119"/>
        <v>41379</v>
      </c>
      <c r="AK192" s="11"/>
      <c r="AL192" s="4"/>
      <c r="AM192" s="4"/>
      <c r="AN192" s="4"/>
      <c r="AP192" s="44"/>
      <c r="AQ192" s="3"/>
      <c r="AS192" s="19">
        <v>1</v>
      </c>
      <c r="AT192" s="19">
        <v>2</v>
      </c>
      <c r="AU192" s="19">
        <v>3</v>
      </c>
      <c r="AV192" s="19">
        <v>4</v>
      </c>
      <c r="AW192" s="19">
        <v>5</v>
      </c>
      <c r="AX192" s="1"/>
      <c r="AY192" s="1"/>
      <c r="AZ192" s="1"/>
      <c r="BA192" s="1"/>
      <c r="BB192" s="1"/>
    </row>
    <row r="193" spans="1:54" x14ac:dyDescent="0.2">
      <c r="A193" s="158">
        <f t="shared" si="113"/>
        <v>41349</v>
      </c>
      <c r="B193" s="2">
        <f t="shared" si="95"/>
        <v>339110.54580439965</v>
      </c>
      <c r="C193" s="2">
        <f t="shared" si="114"/>
        <v>326390.90370397997</v>
      </c>
      <c r="D193" s="2">
        <f>SUM(Y193:Y$344)</f>
        <v>6670.4530401599995</v>
      </c>
      <c r="E193" s="73">
        <f t="shared" si="96"/>
        <v>319720.45066381997</v>
      </c>
      <c r="F193" s="88">
        <f t="shared" si="135"/>
        <v>3633.44</v>
      </c>
      <c r="G193" s="3">
        <f>IF(AND(N193=1,N192&gt;1),VLOOKUP(A192,[1]Plan1!$BK$81:$BM$259,3),G192)</f>
        <v>3655.24</v>
      </c>
      <c r="H193" s="11">
        <f t="shared" si="136"/>
        <v>41289</v>
      </c>
      <c r="I193" s="11">
        <f t="shared" si="137"/>
        <v>41320</v>
      </c>
      <c r="J193" s="12">
        <f t="shared" si="97"/>
        <v>5.9998238583820473E-3</v>
      </c>
      <c r="K193" s="11">
        <f t="shared" si="115"/>
        <v>41379</v>
      </c>
      <c r="L193" s="11">
        <f t="shared" si="98"/>
        <v>41379</v>
      </c>
      <c r="M193" s="1">
        <f t="shared" si="131"/>
        <v>21</v>
      </c>
      <c r="N193" s="1">
        <f t="shared" si="99"/>
        <v>2</v>
      </c>
      <c r="O193" s="2">
        <f t="shared" si="100"/>
        <v>1.0005698599999999</v>
      </c>
      <c r="P193" s="13">
        <f t="shared" si="138"/>
        <v>1.0085996699999999</v>
      </c>
      <c r="Q193" s="13">
        <f t="shared" si="132"/>
        <v>1.0388083260557064</v>
      </c>
      <c r="R193" s="2">
        <f t="shared" si="134"/>
        <v>1.0394003000000001</v>
      </c>
      <c r="S193" s="2">
        <f t="shared" si="116"/>
        <v>1</v>
      </c>
      <c r="T193" s="2">
        <f t="shared" si="101"/>
        <v>326390.90370397997</v>
      </c>
      <c r="U193" s="2">
        <f t="shared" si="102"/>
        <v>0</v>
      </c>
      <c r="V193" s="2">
        <f t="shared" si="103"/>
        <v>12597.081672289723</v>
      </c>
      <c r="W193" s="2">
        <f t="shared" si="104"/>
        <v>338987.98537626967</v>
      </c>
      <c r="X193" s="17">
        <f t="shared" si="105"/>
        <v>0</v>
      </c>
      <c r="Y193" s="2">
        <f t="shared" si="106"/>
        <v>0</v>
      </c>
      <c r="Z193" s="72">
        <f t="shared" si="107"/>
        <v>0</v>
      </c>
      <c r="AA193" s="2">
        <f t="shared" si="108"/>
        <v>0</v>
      </c>
      <c r="AB193" s="12">
        <f t="shared" si="117"/>
        <v>4.6600000000000003E-2</v>
      </c>
      <c r="AC193" s="17">
        <f t="shared" si="109"/>
        <v>2</v>
      </c>
      <c r="AD193" s="17">
        <v>252</v>
      </c>
      <c r="AE193" s="13">
        <f t="shared" si="133"/>
        <v>1.0003615480000001</v>
      </c>
      <c r="AF193" s="2">
        <f t="shared" si="110"/>
        <v>118.00597845</v>
      </c>
      <c r="AG193" s="2">
        <f t="shared" si="111"/>
        <v>122.56042813000001</v>
      </c>
      <c r="AH193" s="3">
        <f t="shared" si="112"/>
        <v>0</v>
      </c>
      <c r="AI193" s="4" t="str">
        <f t="shared" si="118"/>
        <v>A+J=</v>
      </c>
      <c r="AJ193" s="11">
        <f t="shared" si="119"/>
        <v>41379</v>
      </c>
      <c r="AK193" s="11"/>
      <c r="AL193" s="4"/>
      <c r="AM193" s="33"/>
      <c r="AN193" s="33" t="s">
        <v>86</v>
      </c>
      <c r="AO193" s="32"/>
      <c r="AP193" s="44"/>
      <c r="AQ193" s="3"/>
      <c r="AR193" s="24" t="s">
        <v>87</v>
      </c>
      <c r="AS193" s="45" t="s">
        <v>88</v>
      </c>
      <c r="AT193" s="24" t="s">
        <v>89</v>
      </c>
      <c r="AU193" s="46" t="s">
        <v>90</v>
      </c>
      <c r="AV193" s="24" t="s">
        <v>91</v>
      </c>
      <c r="AW193" s="47" t="s">
        <v>92</v>
      </c>
      <c r="AX193" s="1"/>
      <c r="AY193" s="1"/>
      <c r="AZ193" s="1"/>
      <c r="BA193" s="1"/>
      <c r="BB193" s="1"/>
    </row>
    <row r="194" spans="1:54" x14ac:dyDescent="0.2">
      <c r="A194" s="158">
        <f t="shared" si="113"/>
        <v>41350</v>
      </c>
      <c r="B194" s="2">
        <f t="shared" si="95"/>
        <v>339110.54580439965</v>
      </c>
      <c r="C194" s="2">
        <f t="shared" si="114"/>
        <v>326390.90370397997</v>
      </c>
      <c r="D194" s="2">
        <f>SUM(Y194:Y$344)</f>
        <v>6670.4530401599995</v>
      </c>
      <c r="E194" s="73">
        <f t="shared" si="96"/>
        <v>319720.45066381997</v>
      </c>
      <c r="F194" s="88">
        <f t="shared" si="135"/>
        <v>3633.44</v>
      </c>
      <c r="G194" s="3">
        <f>IF(AND(N194=1,N193&gt;1),VLOOKUP(A193,[1]Plan1!$BK$81:$BM$259,3),G193)</f>
        <v>3655.24</v>
      </c>
      <c r="H194" s="11">
        <f t="shared" si="136"/>
        <v>41289</v>
      </c>
      <c r="I194" s="11">
        <f t="shared" si="137"/>
        <v>41320</v>
      </c>
      <c r="J194" s="12">
        <f t="shared" si="97"/>
        <v>5.9998238583820473E-3</v>
      </c>
      <c r="K194" s="11">
        <f t="shared" si="115"/>
        <v>41379</v>
      </c>
      <c r="L194" s="11">
        <f t="shared" si="98"/>
        <v>41379</v>
      </c>
      <c r="M194" s="1">
        <f t="shared" si="131"/>
        <v>21</v>
      </c>
      <c r="N194" s="1">
        <f t="shared" si="99"/>
        <v>2</v>
      </c>
      <c r="O194" s="2">
        <f t="shared" si="100"/>
        <v>1.0005698599999999</v>
      </c>
      <c r="P194" s="13">
        <f t="shared" si="138"/>
        <v>1.0085996699999999</v>
      </c>
      <c r="Q194" s="13">
        <f t="shared" si="132"/>
        <v>1.0388083260557064</v>
      </c>
      <c r="R194" s="2">
        <f t="shared" si="134"/>
        <v>1.0394003000000001</v>
      </c>
      <c r="S194" s="2">
        <f t="shared" si="116"/>
        <v>1</v>
      </c>
      <c r="T194" s="2">
        <f t="shared" si="101"/>
        <v>326390.90370397997</v>
      </c>
      <c r="U194" s="2">
        <f t="shared" si="102"/>
        <v>0</v>
      </c>
      <c r="V194" s="2">
        <f t="shared" si="103"/>
        <v>12597.081672289723</v>
      </c>
      <c r="W194" s="2">
        <f t="shared" si="104"/>
        <v>338987.98537626967</v>
      </c>
      <c r="X194" s="17">
        <f t="shared" si="105"/>
        <v>0</v>
      </c>
      <c r="Y194" s="2">
        <f t="shared" si="106"/>
        <v>0</v>
      </c>
      <c r="Z194" s="72">
        <f t="shared" si="107"/>
        <v>0</v>
      </c>
      <c r="AA194" s="2">
        <f t="shared" si="108"/>
        <v>0</v>
      </c>
      <c r="AB194" s="12">
        <f t="shared" si="117"/>
        <v>4.6600000000000003E-2</v>
      </c>
      <c r="AC194" s="17">
        <f t="shared" si="109"/>
        <v>2</v>
      </c>
      <c r="AD194" s="17">
        <v>252</v>
      </c>
      <c r="AE194" s="13">
        <f t="shared" si="133"/>
        <v>1.0003615480000001</v>
      </c>
      <c r="AF194" s="2">
        <f t="shared" si="110"/>
        <v>118.00597845</v>
      </c>
      <c r="AG194" s="2">
        <f t="shared" si="111"/>
        <v>122.56042813000001</v>
      </c>
      <c r="AH194" s="3">
        <f t="shared" si="112"/>
        <v>0</v>
      </c>
      <c r="AI194" s="4" t="str">
        <f t="shared" si="118"/>
        <v>A+J=</v>
      </c>
      <c r="AJ194" s="11">
        <f t="shared" si="119"/>
        <v>41379</v>
      </c>
      <c r="AK194" s="11"/>
      <c r="AL194" s="4"/>
      <c r="AM194" s="21"/>
      <c r="AN194" s="48">
        <v>40959</v>
      </c>
      <c r="AO194" s="49" t="s">
        <v>93</v>
      </c>
      <c r="AP194" s="44"/>
      <c r="AQ194" s="3"/>
      <c r="AR194" s="22">
        <v>41166</v>
      </c>
      <c r="AS194" s="22">
        <f t="shared" ref="AS194:AS257" si="139">WORKDAY(AR194,-1,AN$194:AN$348)</f>
        <v>41165</v>
      </c>
      <c r="AT194" s="22">
        <f t="shared" ref="AT194:AT257" si="140">WORKDAY(AS194,1,AN$194:AN$348)</f>
        <v>41166</v>
      </c>
      <c r="AU194" s="22">
        <f t="shared" ref="AU194:AU257" si="141">AT195</f>
        <v>41197</v>
      </c>
      <c r="AV194" s="22">
        <f t="shared" ref="AV194:AV257" si="142">WORKDAY(AT194,2,AN$194:AN$348)</f>
        <v>41170</v>
      </c>
      <c r="AW194" s="26">
        <f t="shared" ref="AW194:AW257" si="143">NETWORKDAYS(AT194,AT195,$AN$194:$AN$348)-1</f>
        <v>20</v>
      </c>
      <c r="AX194" s="38"/>
      <c r="AY194" s="38"/>
      <c r="AZ194" s="38"/>
      <c r="BA194" s="38"/>
      <c r="BB194" s="38"/>
    </row>
    <row r="195" spans="1:54" x14ac:dyDescent="0.2">
      <c r="A195" s="158">
        <f t="shared" si="113"/>
        <v>41351</v>
      </c>
      <c r="B195" s="2">
        <f t="shared" si="95"/>
        <v>339110.54580439965</v>
      </c>
      <c r="C195" s="2">
        <f t="shared" si="114"/>
        <v>326390.90370397997</v>
      </c>
      <c r="D195" s="2">
        <f>SUM(Y195:Y$344)</f>
        <v>6670.4530401599995</v>
      </c>
      <c r="E195" s="73">
        <f t="shared" si="96"/>
        <v>319720.45066381997</v>
      </c>
      <c r="F195" s="88">
        <f t="shared" si="135"/>
        <v>3633.44</v>
      </c>
      <c r="G195" s="3">
        <f>IF(AND(N195=1,N194&gt;1),VLOOKUP(A194,[1]Plan1!$BK$81:$BM$259,3),G194)</f>
        <v>3655.24</v>
      </c>
      <c r="H195" s="11">
        <f t="shared" si="136"/>
        <v>41289</v>
      </c>
      <c r="I195" s="11">
        <f t="shared" si="137"/>
        <v>41320</v>
      </c>
      <c r="J195" s="12">
        <f t="shared" si="97"/>
        <v>5.9998238583820473E-3</v>
      </c>
      <c r="K195" s="11">
        <f t="shared" si="115"/>
        <v>41379</v>
      </c>
      <c r="L195" s="11">
        <f t="shared" si="98"/>
        <v>41379</v>
      </c>
      <c r="M195" s="1">
        <f t="shared" si="131"/>
        <v>21</v>
      </c>
      <c r="N195" s="1">
        <f t="shared" si="99"/>
        <v>2</v>
      </c>
      <c r="O195" s="2">
        <f t="shared" si="100"/>
        <v>1.0005698599999999</v>
      </c>
      <c r="P195" s="13">
        <f t="shared" si="138"/>
        <v>1.0085996699999999</v>
      </c>
      <c r="Q195" s="13">
        <f t="shared" si="132"/>
        <v>1.0388083260557064</v>
      </c>
      <c r="R195" s="2">
        <f t="shared" si="134"/>
        <v>1.0394003000000001</v>
      </c>
      <c r="S195" s="2">
        <f t="shared" si="116"/>
        <v>1</v>
      </c>
      <c r="T195" s="2">
        <f t="shared" si="101"/>
        <v>326390.90370397997</v>
      </c>
      <c r="U195" s="2">
        <f t="shared" si="102"/>
        <v>0</v>
      </c>
      <c r="V195" s="2">
        <f t="shared" si="103"/>
        <v>12597.081672289723</v>
      </c>
      <c r="W195" s="2">
        <f t="shared" si="104"/>
        <v>338987.98537626967</v>
      </c>
      <c r="X195" s="17">
        <f t="shared" si="105"/>
        <v>0</v>
      </c>
      <c r="Y195" s="2">
        <f t="shared" si="106"/>
        <v>0</v>
      </c>
      <c r="Z195" s="72">
        <f t="shared" si="107"/>
        <v>0</v>
      </c>
      <c r="AA195" s="2">
        <f t="shared" si="108"/>
        <v>0</v>
      </c>
      <c r="AB195" s="12">
        <f t="shared" si="117"/>
        <v>4.6600000000000003E-2</v>
      </c>
      <c r="AC195" s="17">
        <f t="shared" si="109"/>
        <v>2</v>
      </c>
      <c r="AD195" s="17">
        <v>252</v>
      </c>
      <c r="AE195" s="13">
        <f t="shared" si="133"/>
        <v>1.0003615480000001</v>
      </c>
      <c r="AF195" s="2">
        <f t="shared" si="110"/>
        <v>118.00597845</v>
      </c>
      <c r="AG195" s="2">
        <f t="shared" si="111"/>
        <v>122.56042813000001</v>
      </c>
      <c r="AH195" s="3">
        <f t="shared" si="112"/>
        <v>0</v>
      </c>
      <c r="AI195" s="4" t="str">
        <f t="shared" si="118"/>
        <v>A+J=</v>
      </c>
      <c r="AJ195" s="11">
        <f t="shared" si="119"/>
        <v>41379</v>
      </c>
      <c r="AK195" s="11"/>
      <c r="AL195" s="4"/>
      <c r="AM195" s="21"/>
      <c r="AN195" s="48">
        <v>40960</v>
      </c>
      <c r="AO195" s="49" t="s">
        <v>93</v>
      </c>
      <c r="AP195" s="44"/>
      <c r="AQ195" s="3"/>
      <c r="AR195" s="22">
        <f t="shared" ref="AR195:AR258" si="144">EDATE(AR194,1)</f>
        <v>41196</v>
      </c>
      <c r="AS195" s="22">
        <f t="shared" si="139"/>
        <v>41193</v>
      </c>
      <c r="AT195" s="22">
        <f t="shared" si="140"/>
        <v>41197</v>
      </c>
      <c r="AU195" s="22">
        <f t="shared" si="141"/>
        <v>41227</v>
      </c>
      <c r="AV195" s="22">
        <f t="shared" si="142"/>
        <v>41199</v>
      </c>
      <c r="AW195" s="26">
        <f t="shared" si="143"/>
        <v>21</v>
      </c>
      <c r="AX195" s="1"/>
      <c r="AY195" s="1"/>
      <c r="AZ195" s="1"/>
      <c r="BA195" s="1"/>
      <c r="BB195" s="1"/>
    </row>
    <row r="196" spans="1:54" x14ac:dyDescent="0.2">
      <c r="A196" s="158">
        <f t="shared" si="113"/>
        <v>41352</v>
      </c>
      <c r="B196" s="2">
        <f t="shared" si="95"/>
        <v>339266.56959804025</v>
      </c>
      <c r="C196" s="2">
        <f t="shared" si="114"/>
        <v>326390.90370397997</v>
      </c>
      <c r="D196" s="2">
        <f>SUM(Y196:Y$344)</f>
        <v>6670.4530401599995</v>
      </c>
      <c r="E196" s="73">
        <f t="shared" si="96"/>
        <v>319720.45066381997</v>
      </c>
      <c r="F196" s="88">
        <f t="shared" si="135"/>
        <v>3633.44</v>
      </c>
      <c r="G196" s="3">
        <f>IF(AND(N196=1,N195&gt;1),VLOOKUP(A195,[1]Plan1!$BK$81:$BM$259,3),G195)</f>
        <v>3655.24</v>
      </c>
      <c r="H196" s="11">
        <f t="shared" si="136"/>
        <v>41289</v>
      </c>
      <c r="I196" s="11">
        <f t="shared" si="137"/>
        <v>41320</v>
      </c>
      <c r="J196" s="12">
        <f t="shared" si="97"/>
        <v>5.9998238583820473E-3</v>
      </c>
      <c r="K196" s="11">
        <f t="shared" si="115"/>
        <v>41379</v>
      </c>
      <c r="L196" s="11">
        <f t="shared" si="98"/>
        <v>41379</v>
      </c>
      <c r="M196" s="1">
        <f t="shared" si="131"/>
        <v>21</v>
      </c>
      <c r="N196" s="1">
        <f t="shared" si="99"/>
        <v>3</v>
      </c>
      <c r="O196" s="2">
        <f t="shared" si="100"/>
        <v>1.0008549200000001</v>
      </c>
      <c r="P196" s="13">
        <f t="shared" si="138"/>
        <v>1.0085996699999999</v>
      </c>
      <c r="Q196" s="13">
        <f t="shared" si="132"/>
        <v>1.0388083260557064</v>
      </c>
      <c r="R196" s="2">
        <f t="shared" si="134"/>
        <v>1.0396964200000001</v>
      </c>
      <c r="S196" s="2">
        <f t="shared" si="116"/>
        <v>1</v>
      </c>
      <c r="T196" s="2">
        <f t="shared" si="101"/>
        <v>326390.90370397997</v>
      </c>
      <c r="U196" s="2">
        <f t="shared" si="102"/>
        <v>0</v>
      </c>
      <c r="V196" s="2">
        <f t="shared" si="103"/>
        <v>12691.757292140297</v>
      </c>
      <c r="W196" s="2">
        <f t="shared" si="104"/>
        <v>339082.66099612025</v>
      </c>
      <c r="X196" s="17">
        <f t="shared" si="105"/>
        <v>0</v>
      </c>
      <c r="Y196" s="2">
        <f t="shared" si="106"/>
        <v>0</v>
      </c>
      <c r="Z196" s="72">
        <f t="shared" si="107"/>
        <v>0</v>
      </c>
      <c r="AA196" s="2">
        <f t="shared" si="108"/>
        <v>0</v>
      </c>
      <c r="AB196" s="12">
        <f t="shared" si="117"/>
        <v>4.6600000000000003E-2</v>
      </c>
      <c r="AC196" s="17">
        <f t="shared" si="109"/>
        <v>3</v>
      </c>
      <c r="AD196" s="17">
        <v>252</v>
      </c>
      <c r="AE196" s="13">
        <f t="shared" si="133"/>
        <v>1.0005423710000001</v>
      </c>
      <c r="AF196" s="2">
        <f t="shared" si="110"/>
        <v>177.02496083</v>
      </c>
      <c r="AG196" s="2">
        <f t="shared" si="111"/>
        <v>183.90860192</v>
      </c>
      <c r="AH196" s="3">
        <f t="shared" si="112"/>
        <v>0</v>
      </c>
      <c r="AI196" s="4" t="str">
        <f t="shared" si="118"/>
        <v>A+J=</v>
      </c>
      <c r="AJ196" s="11">
        <f t="shared" si="119"/>
        <v>41379</v>
      </c>
      <c r="AK196" s="11"/>
      <c r="AL196" s="4"/>
      <c r="AM196" s="21"/>
      <c r="AN196" s="48">
        <v>41005</v>
      </c>
      <c r="AO196" s="49" t="s">
        <v>94</v>
      </c>
      <c r="AP196" s="44"/>
      <c r="AQ196" s="3"/>
      <c r="AR196" s="22">
        <f t="shared" si="144"/>
        <v>41227</v>
      </c>
      <c r="AS196" s="22">
        <f t="shared" si="139"/>
        <v>41226</v>
      </c>
      <c r="AT196" s="22">
        <f t="shared" si="140"/>
        <v>41227</v>
      </c>
      <c r="AU196" s="22">
        <f t="shared" si="141"/>
        <v>41257</v>
      </c>
      <c r="AV196" s="22">
        <f t="shared" si="142"/>
        <v>41232</v>
      </c>
      <c r="AW196" s="26">
        <f t="shared" si="143"/>
        <v>21</v>
      </c>
      <c r="AX196" s="1"/>
      <c r="AY196" s="1"/>
      <c r="AZ196" s="1"/>
      <c r="BA196" s="1"/>
      <c r="BB196" s="1"/>
    </row>
    <row r="197" spans="1:54" x14ac:dyDescent="0.2">
      <c r="A197" s="158">
        <f t="shared" si="113"/>
        <v>41353</v>
      </c>
      <c r="B197" s="2">
        <f t="shared" si="95"/>
        <v>339422.66122021241</v>
      </c>
      <c r="C197" s="2">
        <f t="shared" si="114"/>
        <v>326390.90370397997</v>
      </c>
      <c r="D197" s="2">
        <f>SUM(Y197:Y$344)</f>
        <v>6670.4530401599995</v>
      </c>
      <c r="E197" s="73">
        <f t="shared" si="96"/>
        <v>319720.45066381997</v>
      </c>
      <c r="F197" s="88">
        <f t="shared" si="135"/>
        <v>3633.44</v>
      </c>
      <c r="G197" s="3">
        <f>IF(AND(N197=1,N196&gt;1),VLOOKUP(A196,[1]Plan1!$BK$81:$BM$259,3),G196)</f>
        <v>3655.24</v>
      </c>
      <c r="H197" s="11">
        <f t="shared" si="136"/>
        <v>41289</v>
      </c>
      <c r="I197" s="11">
        <f t="shared" si="137"/>
        <v>41320</v>
      </c>
      <c r="J197" s="12">
        <f t="shared" si="97"/>
        <v>5.9998238583820473E-3</v>
      </c>
      <c r="K197" s="11">
        <f t="shared" si="115"/>
        <v>41379</v>
      </c>
      <c r="L197" s="11">
        <f t="shared" si="98"/>
        <v>41379</v>
      </c>
      <c r="M197" s="1">
        <f t="shared" si="131"/>
        <v>21</v>
      </c>
      <c r="N197" s="1">
        <f t="shared" si="99"/>
        <v>4</v>
      </c>
      <c r="O197" s="2">
        <f t="shared" si="100"/>
        <v>1.0011400500000001</v>
      </c>
      <c r="P197" s="13">
        <f t="shared" si="138"/>
        <v>1.0085996699999999</v>
      </c>
      <c r="Q197" s="13">
        <f t="shared" si="132"/>
        <v>1.0388083260557064</v>
      </c>
      <c r="R197" s="2">
        <f t="shared" si="134"/>
        <v>1.0399926100000001</v>
      </c>
      <c r="S197" s="2">
        <f t="shared" si="116"/>
        <v>1</v>
      </c>
      <c r="T197" s="2">
        <f t="shared" si="101"/>
        <v>326390.90370397997</v>
      </c>
      <c r="U197" s="2">
        <f t="shared" si="102"/>
        <v>0</v>
      </c>
      <c r="V197" s="2">
        <f t="shared" si="103"/>
        <v>12786.455292422423</v>
      </c>
      <c r="W197" s="2">
        <f t="shared" si="104"/>
        <v>339177.35899640241</v>
      </c>
      <c r="X197" s="17">
        <f t="shared" si="105"/>
        <v>0</v>
      </c>
      <c r="Y197" s="2">
        <f t="shared" si="106"/>
        <v>0</v>
      </c>
      <c r="Z197" s="72">
        <f t="shared" si="107"/>
        <v>0</v>
      </c>
      <c r="AA197" s="2">
        <f t="shared" si="108"/>
        <v>0</v>
      </c>
      <c r="AB197" s="12">
        <f t="shared" si="117"/>
        <v>4.6600000000000003E-2</v>
      </c>
      <c r="AC197" s="17">
        <f t="shared" si="109"/>
        <v>4</v>
      </c>
      <c r="AD197" s="17">
        <v>252</v>
      </c>
      <c r="AE197" s="13">
        <f t="shared" si="133"/>
        <v>1.0007232269999999</v>
      </c>
      <c r="AF197" s="2">
        <f t="shared" si="110"/>
        <v>236.05471410999999</v>
      </c>
      <c r="AG197" s="2">
        <f t="shared" si="111"/>
        <v>245.30222380999999</v>
      </c>
      <c r="AH197" s="3">
        <f t="shared" si="112"/>
        <v>0</v>
      </c>
      <c r="AI197" s="4" t="str">
        <f t="shared" si="118"/>
        <v>A+J=</v>
      </c>
      <c r="AJ197" s="11">
        <f t="shared" si="119"/>
        <v>41379</v>
      </c>
      <c r="AK197" s="11"/>
      <c r="AL197" s="4"/>
      <c r="AM197" s="21"/>
      <c r="AN197" s="48">
        <v>41030</v>
      </c>
      <c r="AO197" s="49" t="s">
        <v>95</v>
      </c>
      <c r="AP197" s="44"/>
      <c r="AQ197" s="3"/>
      <c r="AR197" s="22">
        <f t="shared" si="144"/>
        <v>41257</v>
      </c>
      <c r="AS197" s="22">
        <f t="shared" si="139"/>
        <v>41256</v>
      </c>
      <c r="AT197" s="22">
        <f t="shared" si="140"/>
        <v>41257</v>
      </c>
      <c r="AU197" s="22">
        <f t="shared" si="141"/>
        <v>41288</v>
      </c>
      <c r="AV197" s="22">
        <f t="shared" si="142"/>
        <v>41261</v>
      </c>
      <c r="AW197" s="26">
        <f t="shared" si="143"/>
        <v>19</v>
      </c>
      <c r="AX197" s="1"/>
      <c r="AY197" s="1"/>
      <c r="AZ197" s="1"/>
      <c r="BA197" s="1"/>
      <c r="BB197" s="1"/>
    </row>
    <row r="198" spans="1:54" x14ac:dyDescent="0.2">
      <c r="A198" s="158">
        <f t="shared" si="113"/>
        <v>41354</v>
      </c>
      <c r="B198" s="2">
        <f t="shared" si="95"/>
        <v>339578.82995343953</v>
      </c>
      <c r="C198" s="2">
        <f t="shared" si="114"/>
        <v>326390.90370397997</v>
      </c>
      <c r="D198" s="2">
        <f>SUM(Y198:Y$344)</f>
        <v>6670.4530401599995</v>
      </c>
      <c r="E198" s="73">
        <f t="shared" si="96"/>
        <v>319720.45066381997</v>
      </c>
      <c r="F198" s="88">
        <f t="shared" si="135"/>
        <v>3633.44</v>
      </c>
      <c r="G198" s="3">
        <f>IF(AND(N198=1,N197&gt;1),VLOOKUP(A197,[1]Plan1!$BK$81:$BM$259,3),G197)</f>
        <v>3655.24</v>
      </c>
      <c r="H198" s="11">
        <f t="shared" si="136"/>
        <v>41289</v>
      </c>
      <c r="I198" s="11">
        <f t="shared" si="137"/>
        <v>41320</v>
      </c>
      <c r="J198" s="12">
        <f t="shared" si="97"/>
        <v>5.9998238583820473E-3</v>
      </c>
      <c r="K198" s="11">
        <f t="shared" si="115"/>
        <v>41379</v>
      </c>
      <c r="L198" s="11">
        <f t="shared" si="98"/>
        <v>41379</v>
      </c>
      <c r="M198" s="1">
        <f t="shared" si="131"/>
        <v>21</v>
      </c>
      <c r="N198" s="1">
        <f t="shared" si="99"/>
        <v>5</v>
      </c>
      <c r="O198" s="2">
        <f t="shared" si="100"/>
        <v>1.0014252699999999</v>
      </c>
      <c r="P198" s="13">
        <f t="shared" si="138"/>
        <v>1.0085996699999999</v>
      </c>
      <c r="Q198" s="13">
        <f t="shared" si="132"/>
        <v>1.0388083260557064</v>
      </c>
      <c r="R198" s="2">
        <f t="shared" si="134"/>
        <v>1.0402889</v>
      </c>
      <c r="S198" s="2">
        <f t="shared" si="116"/>
        <v>1</v>
      </c>
      <c r="T198" s="2">
        <f t="shared" si="101"/>
        <v>326390.90370397997</v>
      </c>
      <c r="U198" s="2">
        <f t="shared" si="102"/>
        <v>0</v>
      </c>
      <c r="V198" s="2">
        <f t="shared" si="103"/>
        <v>12881.185264749563</v>
      </c>
      <c r="W198" s="2">
        <f t="shared" si="104"/>
        <v>339272.08896872954</v>
      </c>
      <c r="X198" s="17">
        <f t="shared" si="105"/>
        <v>0</v>
      </c>
      <c r="Y198" s="2">
        <f t="shared" si="106"/>
        <v>0</v>
      </c>
      <c r="Z198" s="72">
        <f t="shared" si="107"/>
        <v>0</v>
      </c>
      <c r="AA198" s="2">
        <f t="shared" si="108"/>
        <v>0</v>
      </c>
      <c r="AB198" s="12">
        <f t="shared" si="117"/>
        <v>4.6600000000000003E-2</v>
      </c>
      <c r="AC198" s="17">
        <f t="shared" si="109"/>
        <v>5</v>
      </c>
      <c r="AD198" s="17">
        <v>252</v>
      </c>
      <c r="AE198" s="13">
        <f t="shared" si="133"/>
        <v>1.000904115</v>
      </c>
      <c r="AF198" s="2">
        <f t="shared" si="110"/>
        <v>295.0949119</v>
      </c>
      <c r="AG198" s="2">
        <f t="shared" si="111"/>
        <v>306.74098471000002</v>
      </c>
      <c r="AH198" s="3">
        <f t="shared" si="112"/>
        <v>0</v>
      </c>
      <c r="AI198" s="4" t="str">
        <f t="shared" si="118"/>
        <v>A+J=</v>
      </c>
      <c r="AJ198" s="11">
        <f t="shared" si="119"/>
        <v>41379</v>
      </c>
      <c r="AK198" s="11"/>
      <c r="AL198" s="4"/>
      <c r="AM198" s="21"/>
      <c r="AN198" s="48">
        <v>41067</v>
      </c>
      <c r="AO198" s="49" t="s">
        <v>96</v>
      </c>
      <c r="AP198" s="44"/>
      <c r="AQ198" s="3"/>
      <c r="AR198" s="22">
        <f t="shared" si="144"/>
        <v>41288</v>
      </c>
      <c r="AS198" s="22">
        <f t="shared" si="139"/>
        <v>41285</v>
      </c>
      <c r="AT198" s="22">
        <f t="shared" si="140"/>
        <v>41288</v>
      </c>
      <c r="AU198" s="22">
        <f t="shared" si="141"/>
        <v>41319</v>
      </c>
      <c r="AV198" s="22">
        <f t="shared" si="142"/>
        <v>41290</v>
      </c>
      <c r="AW198" s="26">
        <f t="shared" si="143"/>
        <v>21</v>
      </c>
      <c r="AX198" s="1"/>
      <c r="AY198" s="1"/>
      <c r="AZ198" s="1"/>
      <c r="BA198" s="1"/>
      <c r="BB198" s="1"/>
    </row>
    <row r="199" spans="1:54" x14ac:dyDescent="0.2">
      <c r="A199" s="158">
        <f t="shared" si="113"/>
        <v>41355</v>
      </c>
      <c r="B199" s="2">
        <f t="shared" si="95"/>
        <v>339735.07296286727</v>
      </c>
      <c r="C199" s="2">
        <f t="shared" si="114"/>
        <v>326390.90370397997</v>
      </c>
      <c r="D199" s="2">
        <f>SUM(Y199:Y$344)</f>
        <v>6670.4530401599995</v>
      </c>
      <c r="E199" s="73">
        <f t="shared" si="96"/>
        <v>319720.45066381997</v>
      </c>
      <c r="F199" s="88">
        <f t="shared" si="135"/>
        <v>3633.44</v>
      </c>
      <c r="G199" s="3">
        <f>IF(AND(N199=1,N198&gt;1),VLOOKUP(A198,[1]Plan1!$BK$81:$BM$259,3),G198)</f>
        <v>3655.24</v>
      </c>
      <c r="H199" s="11">
        <f t="shared" si="136"/>
        <v>41289</v>
      </c>
      <c r="I199" s="11">
        <f t="shared" si="137"/>
        <v>41320</v>
      </c>
      <c r="J199" s="12">
        <f t="shared" si="97"/>
        <v>5.9998238583820473E-3</v>
      </c>
      <c r="K199" s="11">
        <f t="shared" si="115"/>
        <v>41379</v>
      </c>
      <c r="L199" s="11">
        <f t="shared" si="98"/>
        <v>41379</v>
      </c>
      <c r="M199" s="1">
        <f t="shared" si="131"/>
        <v>21</v>
      </c>
      <c r="N199" s="1">
        <f t="shared" si="99"/>
        <v>6</v>
      </c>
      <c r="O199" s="2">
        <f t="shared" si="100"/>
        <v>1.00171057</v>
      </c>
      <c r="P199" s="13">
        <f t="shared" si="138"/>
        <v>1.0085996699999999</v>
      </c>
      <c r="Q199" s="13">
        <f t="shared" si="132"/>
        <v>1.0388083260557064</v>
      </c>
      <c r="R199" s="2">
        <f t="shared" si="134"/>
        <v>1.0405852799999999</v>
      </c>
      <c r="S199" s="2">
        <f t="shared" si="116"/>
        <v>1</v>
      </c>
      <c r="T199" s="2">
        <f t="shared" si="101"/>
        <v>326390.90370397997</v>
      </c>
      <c r="U199" s="2">
        <f t="shared" si="102"/>
        <v>0</v>
      </c>
      <c r="V199" s="2">
        <f t="shared" si="103"/>
        <v>12975.944011917301</v>
      </c>
      <c r="W199" s="2">
        <f t="shared" si="104"/>
        <v>339366.84771589725</v>
      </c>
      <c r="X199" s="17">
        <f t="shared" si="105"/>
        <v>0</v>
      </c>
      <c r="Y199" s="2">
        <f t="shared" si="106"/>
        <v>0</v>
      </c>
      <c r="Z199" s="72">
        <f t="shared" si="107"/>
        <v>0</v>
      </c>
      <c r="AA199" s="2">
        <f t="shared" si="108"/>
        <v>0</v>
      </c>
      <c r="AB199" s="12">
        <f t="shared" si="117"/>
        <v>4.6600000000000003E-2</v>
      </c>
      <c r="AC199" s="17">
        <f t="shared" si="109"/>
        <v>6</v>
      </c>
      <c r="AD199" s="17">
        <v>252</v>
      </c>
      <c r="AE199" s="13">
        <f t="shared" si="133"/>
        <v>1.0010850360000001</v>
      </c>
      <c r="AF199" s="2">
        <f t="shared" si="110"/>
        <v>354.14588058999999</v>
      </c>
      <c r="AG199" s="2">
        <f t="shared" si="111"/>
        <v>368.22524697</v>
      </c>
      <c r="AH199" s="3">
        <f t="shared" si="112"/>
        <v>0</v>
      </c>
      <c r="AI199" s="4" t="str">
        <f t="shared" si="118"/>
        <v>A+J=</v>
      </c>
      <c r="AJ199" s="11">
        <f t="shared" si="119"/>
        <v>41379</v>
      </c>
      <c r="AK199" s="11"/>
      <c r="AL199" s="4"/>
      <c r="AM199" s="21"/>
      <c r="AN199" s="48">
        <v>41159</v>
      </c>
      <c r="AO199" s="49" t="s">
        <v>97</v>
      </c>
      <c r="AP199" s="44"/>
      <c r="AQ199" s="3"/>
      <c r="AR199" s="22">
        <f t="shared" si="144"/>
        <v>41319</v>
      </c>
      <c r="AS199" s="22">
        <f t="shared" si="139"/>
        <v>41318</v>
      </c>
      <c r="AT199" s="22">
        <f t="shared" si="140"/>
        <v>41319</v>
      </c>
      <c r="AU199" s="22">
        <f t="shared" si="141"/>
        <v>41347</v>
      </c>
      <c r="AV199" s="22">
        <f t="shared" si="142"/>
        <v>41323</v>
      </c>
      <c r="AW199" s="26">
        <f t="shared" si="143"/>
        <v>20</v>
      </c>
      <c r="AX199" s="1"/>
      <c r="AY199" s="1"/>
      <c r="AZ199" s="1"/>
      <c r="BA199" s="1"/>
      <c r="BB199" s="1"/>
    </row>
    <row r="200" spans="1:54" x14ac:dyDescent="0.2">
      <c r="A200" s="158">
        <f t="shared" si="113"/>
        <v>41356</v>
      </c>
      <c r="B200" s="2">
        <f t="shared" si="95"/>
        <v>339891.38387098658</v>
      </c>
      <c r="C200" s="2">
        <f t="shared" si="114"/>
        <v>326390.90370397997</v>
      </c>
      <c r="D200" s="2">
        <f>SUM(Y200:Y$344)</f>
        <v>6670.4530401599995</v>
      </c>
      <c r="E200" s="73">
        <f t="shared" si="96"/>
        <v>319720.45066381997</v>
      </c>
      <c r="F200" s="88">
        <f t="shared" si="135"/>
        <v>3633.44</v>
      </c>
      <c r="G200" s="3">
        <f>IF(AND(N200=1,N199&gt;1),VLOOKUP(A199,[1]Plan1!$BK$81:$BM$259,3),G199)</f>
        <v>3655.24</v>
      </c>
      <c r="H200" s="11">
        <f t="shared" si="136"/>
        <v>41289</v>
      </c>
      <c r="I200" s="11">
        <f t="shared" si="137"/>
        <v>41320</v>
      </c>
      <c r="J200" s="12">
        <f t="shared" si="97"/>
        <v>5.9998238583820473E-3</v>
      </c>
      <c r="K200" s="11">
        <f t="shared" si="115"/>
        <v>41379</v>
      </c>
      <c r="L200" s="11">
        <f t="shared" si="98"/>
        <v>41379</v>
      </c>
      <c r="M200" s="1">
        <f t="shared" si="131"/>
        <v>21</v>
      </c>
      <c r="N200" s="1">
        <f t="shared" si="99"/>
        <v>7</v>
      </c>
      <c r="O200" s="2">
        <f t="shared" si="100"/>
        <v>1.00199595</v>
      </c>
      <c r="P200" s="13">
        <f t="shared" si="138"/>
        <v>1.0085996699999999</v>
      </c>
      <c r="Q200" s="13">
        <f t="shared" si="132"/>
        <v>1.0388083260557064</v>
      </c>
      <c r="R200" s="2">
        <f t="shared" si="134"/>
        <v>1.0408817299999999</v>
      </c>
      <c r="S200" s="2">
        <f t="shared" si="116"/>
        <v>1</v>
      </c>
      <c r="T200" s="2">
        <f t="shared" si="101"/>
        <v>326390.90370397997</v>
      </c>
      <c r="U200" s="2">
        <f t="shared" si="102"/>
        <v>0</v>
      </c>
      <c r="V200" s="2">
        <f t="shared" si="103"/>
        <v>13070.725139516593</v>
      </c>
      <c r="W200" s="2">
        <f t="shared" si="104"/>
        <v>339461.62884349655</v>
      </c>
      <c r="X200" s="17">
        <f t="shared" si="105"/>
        <v>0</v>
      </c>
      <c r="Y200" s="2">
        <f t="shared" si="106"/>
        <v>0</v>
      </c>
      <c r="Z200" s="72">
        <f t="shared" si="107"/>
        <v>0</v>
      </c>
      <c r="AA200" s="2">
        <f t="shared" si="108"/>
        <v>0</v>
      </c>
      <c r="AB200" s="12">
        <f t="shared" si="117"/>
        <v>4.6600000000000003E-2</v>
      </c>
      <c r="AC200" s="17">
        <f t="shared" si="109"/>
        <v>7</v>
      </c>
      <c r="AD200" s="17">
        <v>252</v>
      </c>
      <c r="AE200" s="13">
        <f t="shared" si="133"/>
        <v>1.0012659900000001</v>
      </c>
      <c r="AF200" s="2">
        <f t="shared" si="110"/>
        <v>413.20762017999999</v>
      </c>
      <c r="AG200" s="2">
        <f t="shared" si="111"/>
        <v>429.75502748999997</v>
      </c>
      <c r="AH200" s="3">
        <f t="shared" si="112"/>
        <v>0</v>
      </c>
      <c r="AI200" s="4" t="str">
        <f t="shared" si="118"/>
        <v>A+J=</v>
      </c>
      <c r="AJ200" s="11">
        <f t="shared" si="119"/>
        <v>41379</v>
      </c>
      <c r="AK200" s="11"/>
      <c r="AL200" s="4"/>
      <c r="AM200" s="21"/>
      <c r="AN200" s="48">
        <v>41194</v>
      </c>
      <c r="AO200" s="49" t="s">
        <v>98</v>
      </c>
      <c r="AP200" s="44"/>
      <c r="AQ200" s="3"/>
      <c r="AR200" s="22">
        <f t="shared" si="144"/>
        <v>41347</v>
      </c>
      <c r="AS200" s="22">
        <f t="shared" si="139"/>
        <v>41346</v>
      </c>
      <c r="AT200" s="22">
        <f t="shared" si="140"/>
        <v>41347</v>
      </c>
      <c r="AU200" s="22">
        <f t="shared" si="141"/>
        <v>41379</v>
      </c>
      <c r="AV200" s="22">
        <f t="shared" si="142"/>
        <v>41351</v>
      </c>
      <c r="AW200" s="26">
        <f t="shared" si="143"/>
        <v>21</v>
      </c>
      <c r="AX200" s="1"/>
      <c r="AY200" s="1"/>
      <c r="AZ200" s="1"/>
      <c r="BA200" s="1"/>
      <c r="BB200" s="1"/>
    </row>
    <row r="201" spans="1:54" x14ac:dyDescent="0.2">
      <c r="A201" s="158">
        <f t="shared" si="113"/>
        <v>41357</v>
      </c>
      <c r="B201" s="2">
        <f t="shared" si="95"/>
        <v>339891.38387098658</v>
      </c>
      <c r="C201" s="2">
        <f t="shared" si="114"/>
        <v>326390.90370397997</v>
      </c>
      <c r="D201" s="2">
        <f>SUM(Y201:Y$344)</f>
        <v>6670.4530401599995</v>
      </c>
      <c r="E201" s="73">
        <f t="shared" si="96"/>
        <v>319720.45066381997</v>
      </c>
      <c r="F201" s="88">
        <f t="shared" si="135"/>
        <v>3633.44</v>
      </c>
      <c r="G201" s="3">
        <f>IF(AND(N201=1,N200&gt;1),VLOOKUP(A200,[1]Plan1!$BK$81:$BM$259,3),G200)</f>
        <v>3655.24</v>
      </c>
      <c r="H201" s="11">
        <f t="shared" si="136"/>
        <v>41289</v>
      </c>
      <c r="I201" s="11">
        <f t="shared" si="137"/>
        <v>41320</v>
      </c>
      <c r="J201" s="12">
        <f t="shared" si="97"/>
        <v>5.9998238583820473E-3</v>
      </c>
      <c r="K201" s="11">
        <f t="shared" si="115"/>
        <v>41379</v>
      </c>
      <c r="L201" s="11">
        <f t="shared" si="98"/>
        <v>41379</v>
      </c>
      <c r="M201" s="1">
        <f t="shared" si="131"/>
        <v>21</v>
      </c>
      <c r="N201" s="1">
        <f t="shared" si="99"/>
        <v>7</v>
      </c>
      <c r="O201" s="2">
        <f t="shared" si="100"/>
        <v>1.00199595</v>
      </c>
      <c r="P201" s="13">
        <f t="shared" si="138"/>
        <v>1.0085996699999999</v>
      </c>
      <c r="Q201" s="13">
        <f t="shared" si="132"/>
        <v>1.0388083260557064</v>
      </c>
      <c r="R201" s="2">
        <f t="shared" si="134"/>
        <v>1.0408817299999999</v>
      </c>
      <c r="S201" s="2">
        <f t="shared" si="116"/>
        <v>1</v>
      </c>
      <c r="T201" s="2">
        <f t="shared" si="101"/>
        <v>326390.90370397997</v>
      </c>
      <c r="U201" s="2">
        <f t="shared" si="102"/>
        <v>0</v>
      </c>
      <c r="V201" s="2">
        <f t="shared" si="103"/>
        <v>13070.725139516593</v>
      </c>
      <c r="W201" s="2">
        <f t="shared" si="104"/>
        <v>339461.62884349655</v>
      </c>
      <c r="X201" s="17">
        <f t="shared" si="105"/>
        <v>0</v>
      </c>
      <c r="Y201" s="2">
        <f t="shared" si="106"/>
        <v>0</v>
      </c>
      <c r="Z201" s="72">
        <f t="shared" si="107"/>
        <v>0</v>
      </c>
      <c r="AA201" s="2">
        <f t="shared" si="108"/>
        <v>0</v>
      </c>
      <c r="AB201" s="12">
        <f t="shared" si="117"/>
        <v>4.6600000000000003E-2</v>
      </c>
      <c r="AC201" s="17">
        <f t="shared" si="109"/>
        <v>7</v>
      </c>
      <c r="AD201" s="17">
        <v>252</v>
      </c>
      <c r="AE201" s="13">
        <f t="shared" si="133"/>
        <v>1.0012659900000001</v>
      </c>
      <c r="AF201" s="2">
        <f t="shared" si="110"/>
        <v>413.20762017999999</v>
      </c>
      <c r="AG201" s="2">
        <f t="shared" si="111"/>
        <v>429.75502748999997</v>
      </c>
      <c r="AH201" s="3">
        <f t="shared" si="112"/>
        <v>0</v>
      </c>
      <c r="AI201" s="4" t="str">
        <f t="shared" si="118"/>
        <v>A+J=</v>
      </c>
      <c r="AJ201" s="11">
        <f t="shared" si="119"/>
        <v>41379</v>
      </c>
      <c r="AK201" s="11"/>
      <c r="AL201" s="4"/>
      <c r="AM201" s="21"/>
      <c r="AN201" s="48">
        <v>41215</v>
      </c>
      <c r="AO201" s="49" t="s">
        <v>99</v>
      </c>
      <c r="AP201" s="44"/>
      <c r="AQ201" s="3"/>
      <c r="AR201" s="22">
        <f t="shared" si="144"/>
        <v>41378</v>
      </c>
      <c r="AS201" s="22">
        <f t="shared" si="139"/>
        <v>41376</v>
      </c>
      <c r="AT201" s="22">
        <f t="shared" si="140"/>
        <v>41379</v>
      </c>
      <c r="AU201" s="22">
        <f t="shared" si="141"/>
        <v>41408</v>
      </c>
      <c r="AV201" s="22">
        <f t="shared" si="142"/>
        <v>41381</v>
      </c>
      <c r="AW201" s="26">
        <f t="shared" si="143"/>
        <v>20</v>
      </c>
      <c r="AX201" s="1"/>
      <c r="AY201" s="1"/>
      <c r="AZ201" s="1"/>
      <c r="BA201" s="1"/>
      <c r="BB201" s="1"/>
    </row>
    <row r="202" spans="1:54" x14ac:dyDescent="0.2">
      <c r="A202" s="158">
        <f t="shared" si="113"/>
        <v>41358</v>
      </c>
      <c r="B202" s="2">
        <f t="shared" ref="B202:B265" si="145">(W202+AG202)</f>
        <v>339891.38387098658</v>
      </c>
      <c r="C202" s="2">
        <f t="shared" si="114"/>
        <v>326390.90370397997</v>
      </c>
      <c r="D202" s="2">
        <f>SUM(Y202:Y$344)</f>
        <v>6670.4530401599995</v>
      </c>
      <c r="E202" s="73">
        <f t="shared" ref="E202:E265" si="146">(C202-D202)</f>
        <v>319720.45066381997</v>
      </c>
      <c r="F202" s="88">
        <f t="shared" si="135"/>
        <v>3633.44</v>
      </c>
      <c r="G202" s="3">
        <f>IF(AND(N202=1,N201&gt;1),VLOOKUP(A201,[1]Plan1!$BK$81:$BM$259,3),G201)</f>
        <v>3655.24</v>
      </c>
      <c r="H202" s="11">
        <f t="shared" si="136"/>
        <v>41289</v>
      </c>
      <c r="I202" s="11">
        <f t="shared" si="137"/>
        <v>41320</v>
      </c>
      <c r="J202" s="12">
        <f t="shared" ref="J202:J265" si="147">(G202/F202)-1</f>
        <v>5.9998238583820473E-3</v>
      </c>
      <c r="K202" s="11">
        <f t="shared" si="115"/>
        <v>41379</v>
      </c>
      <c r="L202" s="11">
        <f t="shared" ref="L202:L265" si="148">IF(A202&gt;L201,K202,L201)</f>
        <v>41379</v>
      </c>
      <c r="M202" s="1">
        <f t="shared" si="131"/>
        <v>21</v>
      </c>
      <c r="N202" s="1">
        <f t="shared" ref="N202:N265" si="149">(M202-(NETWORKDAYS(A202,L202,$AN$194:$AN$348)-1))</f>
        <v>7</v>
      </c>
      <c r="O202" s="2">
        <f t="shared" ref="O202:O265" si="150">TRUNC((G202/F202)^TRUNC((N202/M202),9),8)</f>
        <v>1.00199595</v>
      </c>
      <c r="P202" s="13">
        <f t="shared" si="138"/>
        <v>1.0085996699999999</v>
      </c>
      <c r="Q202" s="13">
        <f t="shared" si="132"/>
        <v>1.0388083260557064</v>
      </c>
      <c r="R202" s="2">
        <f t="shared" si="134"/>
        <v>1.0408817299999999</v>
      </c>
      <c r="S202" s="2">
        <f t="shared" si="116"/>
        <v>1</v>
      </c>
      <c r="T202" s="2">
        <f t="shared" ref="T202:T265" si="151">TRUNC(C202*S202,8)</f>
        <v>326390.90370397997</v>
      </c>
      <c r="U202" s="2">
        <f t="shared" ref="U202:U265" si="152">(D202*(S202-1))</f>
        <v>0</v>
      </c>
      <c r="V202" s="2">
        <f t="shared" ref="V202:V265" si="153">(E202*(R202-1))</f>
        <v>13070.725139516593</v>
      </c>
      <c r="W202" s="2">
        <f t="shared" ref="W202:W265" si="154">(C202+U202+V202)</f>
        <v>339461.62884349655</v>
      </c>
      <c r="X202" s="17">
        <f t="shared" ref="X202:X265" si="155">IF(VLOOKUP(A202,AN$10:AU$190,8)=VLOOKUP(A201,AN$10:AU$190,8),0,VLOOKUP(A202,AN$10:AU$190,8))</f>
        <v>0</v>
      </c>
      <c r="Y202" s="2">
        <f t="shared" ref="Y202:Y265" si="156">IF(X202&gt;0,VLOOKUP(A202,AN$12:AR$190,5),0)</f>
        <v>0</v>
      </c>
      <c r="Z202" s="72">
        <f t="shared" ref="Z202:Z265" si="157">IF(X202&gt;0,VLOOKUP($A202,$AN$10:$AS$190,6),0)</f>
        <v>0</v>
      </c>
      <c r="AA202" s="2">
        <f t="shared" ref="AA202:AA265" si="158">IF(Z202&gt;0,TRUNC(Z202*T202,8),0)</f>
        <v>0</v>
      </c>
      <c r="AB202" s="12">
        <f t="shared" si="117"/>
        <v>4.6600000000000003E-2</v>
      </c>
      <c r="AC202" s="17">
        <f t="shared" ref="AC202:AC265" si="159">N202</f>
        <v>7</v>
      </c>
      <c r="AD202" s="17">
        <v>252</v>
      </c>
      <c r="AE202" s="13">
        <f t="shared" si="133"/>
        <v>1.0012659900000001</v>
      </c>
      <c r="AF202" s="2">
        <f t="shared" ref="AF202:AF265" si="160">TRUNC((T202*(AE202-1)),8)</f>
        <v>413.20762017999999</v>
      </c>
      <c r="AG202" s="2">
        <f t="shared" ref="AG202:AG265" si="161">TRUNC((W202*(AE202-1)),8)</f>
        <v>429.75502748999997</v>
      </c>
      <c r="AH202" s="3">
        <f t="shared" ref="AH202:AH265" si="162">IF(AA202&gt;0,AA202+AF202,0)</f>
        <v>0</v>
      </c>
      <c r="AI202" s="4" t="str">
        <f t="shared" si="118"/>
        <v>A+J=</v>
      </c>
      <c r="AJ202" s="11">
        <f t="shared" si="119"/>
        <v>41379</v>
      </c>
      <c r="AK202" s="11"/>
      <c r="AL202" s="4"/>
      <c r="AM202" s="21"/>
      <c r="AN202" s="48">
        <v>41228</v>
      </c>
      <c r="AO202" s="49" t="s">
        <v>100</v>
      </c>
      <c r="AP202" s="44"/>
      <c r="AQ202" s="3"/>
      <c r="AR202" s="22">
        <f t="shared" si="144"/>
        <v>41408</v>
      </c>
      <c r="AS202" s="22">
        <f t="shared" si="139"/>
        <v>41407</v>
      </c>
      <c r="AT202" s="22">
        <f t="shared" si="140"/>
        <v>41408</v>
      </c>
      <c r="AU202" s="22">
        <f t="shared" si="141"/>
        <v>41439</v>
      </c>
      <c r="AV202" s="22">
        <f t="shared" si="142"/>
        <v>41410</v>
      </c>
      <c r="AW202" s="26">
        <f t="shared" si="143"/>
        <v>22</v>
      </c>
      <c r="AX202" s="1"/>
      <c r="AY202" s="1"/>
      <c r="AZ202" s="1"/>
      <c r="BA202" s="1"/>
      <c r="BB202" s="1"/>
    </row>
    <row r="203" spans="1:54" x14ac:dyDescent="0.2">
      <c r="A203" s="158">
        <f t="shared" ref="A203:A266" si="163">(A202+1)</f>
        <v>41359</v>
      </c>
      <c r="B203" s="2">
        <f t="shared" si="145"/>
        <v>340047.76876344642</v>
      </c>
      <c r="C203" s="2">
        <f t="shared" ref="C203:C266" si="164">TRUNC(IF(X202&gt;0,VLOOKUP(A202,$AN$12:$AO$190,2),C202),8)</f>
        <v>326390.90370397997</v>
      </c>
      <c r="D203" s="2">
        <f>SUM(Y203:Y$344)</f>
        <v>6670.4530401599995</v>
      </c>
      <c r="E203" s="73">
        <f t="shared" si="146"/>
        <v>319720.45066381997</v>
      </c>
      <c r="F203" s="88">
        <f t="shared" si="135"/>
        <v>3633.44</v>
      </c>
      <c r="G203" s="3">
        <f>IF(AND(N203=1,N202&gt;1),VLOOKUP(A202,[1]Plan1!$BK$81:$BM$259,3),G202)</f>
        <v>3655.24</v>
      </c>
      <c r="H203" s="11">
        <f t="shared" si="136"/>
        <v>41289</v>
      </c>
      <c r="I203" s="11">
        <f t="shared" si="137"/>
        <v>41320</v>
      </c>
      <c r="J203" s="12">
        <f t="shared" si="147"/>
        <v>5.9998238583820473E-3</v>
      </c>
      <c r="K203" s="11">
        <f t="shared" ref="K203:K266" si="165">IF(DAY(A203)=14,VLOOKUP(A203,AR$194:AW$373,4),K202)</f>
        <v>41379</v>
      </c>
      <c r="L203" s="11">
        <f t="shared" si="148"/>
        <v>41379</v>
      </c>
      <c r="M203" s="1">
        <f t="shared" si="131"/>
        <v>21</v>
      </c>
      <c r="N203" s="1">
        <f t="shared" si="149"/>
        <v>8</v>
      </c>
      <c r="O203" s="2">
        <f t="shared" si="150"/>
        <v>1.0022814099999999</v>
      </c>
      <c r="P203" s="13">
        <f t="shared" si="138"/>
        <v>1.0085996699999999</v>
      </c>
      <c r="Q203" s="13">
        <f t="shared" si="132"/>
        <v>1.0388083260557064</v>
      </c>
      <c r="R203" s="2">
        <f t="shared" si="134"/>
        <v>1.0411782700000001</v>
      </c>
      <c r="S203" s="2">
        <f t="shared" ref="S203:S266" si="166">IF(AND(X203&gt;0,MONTH(A203)=9),R203,S202)</f>
        <v>1</v>
      </c>
      <c r="T203" s="2">
        <f t="shared" si="151"/>
        <v>326390.90370397997</v>
      </c>
      <c r="U203" s="2">
        <f t="shared" si="152"/>
        <v>0</v>
      </c>
      <c r="V203" s="2">
        <f t="shared" si="153"/>
        <v>13165.53504195648</v>
      </c>
      <c r="W203" s="2">
        <f t="shared" si="154"/>
        <v>339556.43874593644</v>
      </c>
      <c r="X203" s="17">
        <f t="shared" si="155"/>
        <v>0</v>
      </c>
      <c r="Y203" s="2">
        <f t="shared" si="156"/>
        <v>0</v>
      </c>
      <c r="Z203" s="72">
        <f t="shared" si="157"/>
        <v>0</v>
      </c>
      <c r="AA203" s="2">
        <f t="shared" si="158"/>
        <v>0</v>
      </c>
      <c r="AB203" s="12">
        <f t="shared" ref="AB203:AB266" si="167">(AB202)</f>
        <v>4.6600000000000003E-2</v>
      </c>
      <c r="AC203" s="17">
        <f t="shared" si="159"/>
        <v>8</v>
      </c>
      <c r="AD203" s="17">
        <v>252</v>
      </c>
      <c r="AE203" s="13">
        <f t="shared" si="133"/>
        <v>1.001446976</v>
      </c>
      <c r="AF203" s="2">
        <f t="shared" si="160"/>
        <v>472.27980427</v>
      </c>
      <c r="AG203" s="2">
        <f t="shared" si="161"/>
        <v>491.33001751</v>
      </c>
      <c r="AH203" s="3">
        <f t="shared" si="162"/>
        <v>0</v>
      </c>
      <c r="AI203" s="4" t="str">
        <f t="shared" ref="AI203:AI266" si="168">AI202</f>
        <v>A+J=</v>
      </c>
      <c r="AJ203" s="11">
        <f t="shared" ref="AJ203:AJ266" si="169">IF(X202&gt;0,VLOOKUP(A202,$AN$10:$AW$190,9),AJ202)</f>
        <v>41379</v>
      </c>
      <c r="AK203" s="11"/>
      <c r="AL203" s="4"/>
      <c r="AM203" s="21"/>
      <c r="AN203" s="48">
        <v>41268</v>
      </c>
      <c r="AO203" s="49" t="s">
        <v>101</v>
      </c>
      <c r="AP203" s="44"/>
      <c r="AQ203" s="3"/>
      <c r="AR203" s="22">
        <f t="shared" si="144"/>
        <v>41439</v>
      </c>
      <c r="AS203" s="22">
        <f t="shared" si="139"/>
        <v>41438</v>
      </c>
      <c r="AT203" s="22">
        <f t="shared" si="140"/>
        <v>41439</v>
      </c>
      <c r="AU203" s="22">
        <f t="shared" si="141"/>
        <v>41470</v>
      </c>
      <c r="AV203" s="22">
        <f t="shared" si="142"/>
        <v>41443</v>
      </c>
      <c r="AW203" s="26">
        <f t="shared" si="143"/>
        <v>21</v>
      </c>
      <c r="AX203" s="1"/>
      <c r="AY203" s="1"/>
      <c r="AZ203" s="1"/>
      <c r="BA203" s="1"/>
      <c r="BB203" s="1"/>
    </row>
    <row r="204" spans="1:54" x14ac:dyDescent="0.2">
      <c r="A204" s="158">
        <f t="shared" si="163"/>
        <v>41360</v>
      </c>
      <c r="B204" s="2">
        <f t="shared" si="145"/>
        <v>340204.22514184227</v>
      </c>
      <c r="C204" s="2">
        <f t="shared" si="164"/>
        <v>326390.90370397997</v>
      </c>
      <c r="D204" s="2">
        <f>SUM(Y204:Y$344)</f>
        <v>6670.4530401599995</v>
      </c>
      <c r="E204" s="73">
        <f t="shared" si="146"/>
        <v>319720.45066381997</v>
      </c>
      <c r="F204" s="88">
        <f t="shared" si="135"/>
        <v>3633.44</v>
      </c>
      <c r="G204" s="3">
        <f>IF(AND(N204=1,N203&gt;1),VLOOKUP(A203,[1]Plan1!$BK$81:$BM$259,3),G203)</f>
        <v>3655.24</v>
      </c>
      <c r="H204" s="11">
        <f t="shared" si="136"/>
        <v>41289</v>
      </c>
      <c r="I204" s="11">
        <f t="shared" si="137"/>
        <v>41320</v>
      </c>
      <c r="J204" s="12">
        <f t="shared" si="147"/>
        <v>5.9998238583820473E-3</v>
      </c>
      <c r="K204" s="11">
        <f t="shared" si="165"/>
        <v>41379</v>
      </c>
      <c r="L204" s="11">
        <f t="shared" si="148"/>
        <v>41379</v>
      </c>
      <c r="M204" s="1">
        <f t="shared" si="131"/>
        <v>21</v>
      </c>
      <c r="N204" s="1">
        <f t="shared" si="149"/>
        <v>9</v>
      </c>
      <c r="O204" s="2">
        <f t="shared" si="150"/>
        <v>1.0025669500000001</v>
      </c>
      <c r="P204" s="13">
        <f t="shared" si="138"/>
        <v>1.0085996699999999</v>
      </c>
      <c r="Q204" s="13">
        <f t="shared" si="132"/>
        <v>1.0388083260557064</v>
      </c>
      <c r="R204" s="2">
        <f t="shared" si="134"/>
        <v>1.0414748899999999</v>
      </c>
      <c r="S204" s="2">
        <f t="shared" si="166"/>
        <v>1</v>
      </c>
      <c r="T204" s="2">
        <f t="shared" si="151"/>
        <v>326390.90370397997</v>
      </c>
      <c r="U204" s="2">
        <f t="shared" si="152"/>
        <v>0</v>
      </c>
      <c r="V204" s="2">
        <f t="shared" si="153"/>
        <v>13260.370522032337</v>
      </c>
      <c r="W204" s="2">
        <f t="shared" si="154"/>
        <v>339651.27422601229</v>
      </c>
      <c r="X204" s="17">
        <f t="shared" si="155"/>
        <v>0</v>
      </c>
      <c r="Y204" s="2">
        <f t="shared" si="156"/>
        <v>0</v>
      </c>
      <c r="Z204" s="72">
        <f t="shared" si="157"/>
        <v>0</v>
      </c>
      <c r="AA204" s="2">
        <f t="shared" si="158"/>
        <v>0</v>
      </c>
      <c r="AB204" s="12">
        <f t="shared" si="167"/>
        <v>4.6600000000000003E-2</v>
      </c>
      <c r="AC204" s="17">
        <f t="shared" si="159"/>
        <v>9</v>
      </c>
      <c r="AD204" s="17">
        <v>252</v>
      </c>
      <c r="AE204" s="13">
        <f t="shared" si="133"/>
        <v>1.0016279960000001</v>
      </c>
      <c r="AF204" s="2">
        <f t="shared" si="160"/>
        <v>531.36308566000002</v>
      </c>
      <c r="AG204" s="2">
        <f t="shared" si="161"/>
        <v>552.95091582999999</v>
      </c>
      <c r="AH204" s="3">
        <f t="shared" si="162"/>
        <v>0</v>
      </c>
      <c r="AI204" s="4" t="str">
        <f t="shared" si="168"/>
        <v>A+J=</v>
      </c>
      <c r="AJ204" s="11">
        <f t="shared" si="169"/>
        <v>41379</v>
      </c>
      <c r="AK204" s="11"/>
      <c r="AL204" s="4"/>
      <c r="AM204" s="21"/>
      <c r="AN204" s="48">
        <v>41275</v>
      </c>
      <c r="AO204" s="49" t="s">
        <v>102</v>
      </c>
      <c r="AP204" s="44"/>
      <c r="AQ204" s="3"/>
      <c r="AR204" s="22">
        <f t="shared" si="144"/>
        <v>41469</v>
      </c>
      <c r="AS204" s="22">
        <f t="shared" si="139"/>
        <v>41467</v>
      </c>
      <c r="AT204" s="22">
        <f t="shared" si="140"/>
        <v>41470</v>
      </c>
      <c r="AU204" s="22">
        <f t="shared" si="141"/>
        <v>41500</v>
      </c>
      <c r="AV204" s="22">
        <f t="shared" si="142"/>
        <v>41472</v>
      </c>
      <c r="AW204" s="26">
        <f t="shared" si="143"/>
        <v>22</v>
      </c>
      <c r="AX204" s="1"/>
      <c r="AY204" s="1"/>
      <c r="AZ204" s="1"/>
      <c r="BA204" s="1"/>
      <c r="BB204" s="1"/>
    </row>
    <row r="205" spans="1:54" x14ac:dyDescent="0.2">
      <c r="A205" s="158">
        <f t="shared" si="163"/>
        <v>41361</v>
      </c>
      <c r="B205" s="2">
        <f t="shared" si="145"/>
        <v>340360.7555532488</v>
      </c>
      <c r="C205" s="2">
        <f t="shared" si="164"/>
        <v>326390.90370397997</v>
      </c>
      <c r="D205" s="2">
        <f>SUM(Y205:Y$344)</f>
        <v>6670.4530401599995</v>
      </c>
      <c r="E205" s="73">
        <f t="shared" si="146"/>
        <v>319720.45066381997</v>
      </c>
      <c r="F205" s="88">
        <f t="shared" si="135"/>
        <v>3633.44</v>
      </c>
      <c r="G205" s="3">
        <f>IF(AND(N205=1,N204&gt;1),VLOOKUP(A204,[1]Plan1!$BK$81:$BM$259,3),G204)</f>
        <v>3655.24</v>
      </c>
      <c r="H205" s="11">
        <f t="shared" si="136"/>
        <v>41289</v>
      </c>
      <c r="I205" s="11">
        <f t="shared" si="137"/>
        <v>41320</v>
      </c>
      <c r="J205" s="12">
        <f t="shared" si="147"/>
        <v>5.9998238583820473E-3</v>
      </c>
      <c r="K205" s="11">
        <f t="shared" si="165"/>
        <v>41379</v>
      </c>
      <c r="L205" s="11">
        <f t="shared" si="148"/>
        <v>41379</v>
      </c>
      <c r="M205" s="1">
        <f t="shared" si="131"/>
        <v>21</v>
      </c>
      <c r="N205" s="1">
        <f t="shared" si="149"/>
        <v>10</v>
      </c>
      <c r="O205" s="2">
        <f t="shared" si="150"/>
        <v>1.0028525800000001</v>
      </c>
      <c r="P205" s="13">
        <f t="shared" si="138"/>
        <v>1.0085996699999999</v>
      </c>
      <c r="Q205" s="13">
        <f t="shared" si="132"/>
        <v>1.0388083260557064</v>
      </c>
      <c r="R205" s="2">
        <f t="shared" si="134"/>
        <v>1.0417715999999999</v>
      </c>
      <c r="S205" s="2">
        <f t="shared" si="166"/>
        <v>1</v>
      </c>
      <c r="T205" s="2">
        <f t="shared" si="151"/>
        <v>326390.90370397997</v>
      </c>
      <c r="U205" s="2">
        <f t="shared" si="152"/>
        <v>0</v>
      </c>
      <c r="V205" s="2">
        <f t="shared" si="153"/>
        <v>13355.234776948793</v>
      </c>
      <c r="W205" s="2">
        <f t="shared" si="154"/>
        <v>339746.13848092878</v>
      </c>
      <c r="X205" s="17">
        <f t="shared" si="155"/>
        <v>0</v>
      </c>
      <c r="Y205" s="2">
        <f t="shared" si="156"/>
        <v>0</v>
      </c>
      <c r="Z205" s="72">
        <f t="shared" si="157"/>
        <v>0</v>
      </c>
      <c r="AA205" s="2">
        <f t="shared" si="158"/>
        <v>0</v>
      </c>
      <c r="AB205" s="12">
        <f t="shared" si="167"/>
        <v>4.6600000000000003E-2</v>
      </c>
      <c r="AC205" s="17">
        <f t="shared" si="159"/>
        <v>10</v>
      </c>
      <c r="AD205" s="17">
        <v>252</v>
      </c>
      <c r="AE205" s="13">
        <f t="shared" si="133"/>
        <v>1.0018090479999999</v>
      </c>
      <c r="AF205" s="2">
        <f t="shared" si="160"/>
        <v>590.45681156000001</v>
      </c>
      <c r="AG205" s="2">
        <f t="shared" si="161"/>
        <v>614.61707232000003</v>
      </c>
      <c r="AH205" s="3">
        <f t="shared" si="162"/>
        <v>0</v>
      </c>
      <c r="AI205" s="4" t="str">
        <f t="shared" si="168"/>
        <v>A+J=</v>
      </c>
      <c r="AJ205" s="11">
        <f t="shared" si="169"/>
        <v>41379</v>
      </c>
      <c r="AK205" s="11"/>
      <c r="AL205" s="4"/>
      <c r="AM205" s="21"/>
      <c r="AN205" s="48">
        <v>41316</v>
      </c>
      <c r="AO205" s="49" t="s">
        <v>93</v>
      </c>
      <c r="AP205" s="44"/>
      <c r="AQ205" s="3"/>
      <c r="AR205" s="22">
        <f t="shared" si="144"/>
        <v>41500</v>
      </c>
      <c r="AS205" s="22">
        <f t="shared" si="139"/>
        <v>41499</v>
      </c>
      <c r="AT205" s="22">
        <f t="shared" si="140"/>
        <v>41500</v>
      </c>
      <c r="AU205" s="22">
        <f t="shared" si="141"/>
        <v>41533</v>
      </c>
      <c r="AV205" s="22">
        <f t="shared" si="142"/>
        <v>41502</v>
      </c>
      <c r="AW205" s="26">
        <f t="shared" si="143"/>
        <v>23</v>
      </c>
      <c r="AX205" s="1"/>
      <c r="AY205" s="1"/>
      <c r="AZ205" s="1"/>
      <c r="BA205" s="1"/>
      <c r="BB205" s="1"/>
    </row>
    <row r="206" spans="1:54" x14ac:dyDescent="0.2">
      <c r="A206" s="158">
        <f t="shared" si="163"/>
        <v>41362</v>
      </c>
      <c r="B206" s="2">
        <f t="shared" si="145"/>
        <v>340517.35681883129</v>
      </c>
      <c r="C206" s="2">
        <f t="shared" si="164"/>
        <v>326390.90370397997</v>
      </c>
      <c r="D206" s="2">
        <f>SUM(Y206:Y$344)</f>
        <v>6670.4530401599995</v>
      </c>
      <c r="E206" s="73">
        <f t="shared" si="146"/>
        <v>319720.45066381997</v>
      </c>
      <c r="F206" s="88">
        <f t="shared" si="135"/>
        <v>3633.44</v>
      </c>
      <c r="G206" s="3">
        <f>IF(AND(N206=1,N205&gt;1),VLOOKUP(A205,[1]Plan1!$BK$81:$BM$259,3),G205)</f>
        <v>3655.24</v>
      </c>
      <c r="H206" s="11">
        <f t="shared" si="136"/>
        <v>41289</v>
      </c>
      <c r="I206" s="11">
        <f t="shared" si="137"/>
        <v>41320</v>
      </c>
      <c r="J206" s="12">
        <f t="shared" si="147"/>
        <v>5.9998238583820473E-3</v>
      </c>
      <c r="K206" s="11">
        <f t="shared" si="165"/>
        <v>41379</v>
      </c>
      <c r="L206" s="11">
        <f t="shared" si="148"/>
        <v>41379</v>
      </c>
      <c r="M206" s="1">
        <f t="shared" si="131"/>
        <v>21</v>
      </c>
      <c r="N206" s="1">
        <f t="shared" si="149"/>
        <v>11</v>
      </c>
      <c r="O206" s="2">
        <f t="shared" si="150"/>
        <v>1.0031382799999999</v>
      </c>
      <c r="P206" s="13">
        <f t="shared" si="138"/>
        <v>1.0085996699999999</v>
      </c>
      <c r="Q206" s="13">
        <f t="shared" si="132"/>
        <v>1.0388083260557064</v>
      </c>
      <c r="R206" s="2">
        <f t="shared" si="134"/>
        <v>1.0420683900000001</v>
      </c>
      <c r="S206" s="2">
        <f t="shared" si="166"/>
        <v>1</v>
      </c>
      <c r="T206" s="2">
        <f t="shared" si="151"/>
        <v>326390.90370397997</v>
      </c>
      <c r="U206" s="2">
        <f t="shared" si="152"/>
        <v>0</v>
      </c>
      <c r="V206" s="2">
        <f t="shared" si="153"/>
        <v>13450.124609501359</v>
      </c>
      <c r="W206" s="2">
        <f t="shared" si="154"/>
        <v>339841.02831348131</v>
      </c>
      <c r="X206" s="17">
        <f t="shared" si="155"/>
        <v>0</v>
      </c>
      <c r="Y206" s="2">
        <f t="shared" si="156"/>
        <v>0</v>
      </c>
      <c r="Z206" s="72">
        <f t="shared" si="157"/>
        <v>0</v>
      </c>
      <c r="AA206" s="2">
        <f t="shared" si="158"/>
        <v>0</v>
      </c>
      <c r="AB206" s="12">
        <f t="shared" si="167"/>
        <v>4.6600000000000003E-2</v>
      </c>
      <c r="AC206" s="17">
        <f t="shared" si="159"/>
        <v>11</v>
      </c>
      <c r="AD206" s="17">
        <v>252</v>
      </c>
      <c r="AE206" s="13">
        <f t="shared" si="133"/>
        <v>1.001990132</v>
      </c>
      <c r="AF206" s="2">
        <f t="shared" si="160"/>
        <v>649.56098196999994</v>
      </c>
      <c r="AG206" s="2">
        <f t="shared" si="161"/>
        <v>676.32850535</v>
      </c>
      <c r="AH206" s="3">
        <f t="shared" si="162"/>
        <v>0</v>
      </c>
      <c r="AI206" s="4" t="str">
        <f t="shared" si="168"/>
        <v>A+J=</v>
      </c>
      <c r="AJ206" s="11">
        <f t="shared" si="169"/>
        <v>41379</v>
      </c>
      <c r="AK206" s="11"/>
      <c r="AL206" s="4"/>
      <c r="AM206" s="21"/>
      <c r="AN206" s="48">
        <v>41317</v>
      </c>
      <c r="AO206" s="49" t="s">
        <v>93</v>
      </c>
      <c r="AP206" s="44"/>
      <c r="AQ206" s="3"/>
      <c r="AR206" s="22">
        <f t="shared" si="144"/>
        <v>41531</v>
      </c>
      <c r="AS206" s="22">
        <f t="shared" si="139"/>
        <v>41530</v>
      </c>
      <c r="AT206" s="22">
        <f t="shared" si="140"/>
        <v>41533</v>
      </c>
      <c r="AU206" s="22">
        <f t="shared" si="141"/>
        <v>41561</v>
      </c>
      <c r="AV206" s="22">
        <f t="shared" si="142"/>
        <v>41535</v>
      </c>
      <c r="AW206" s="26">
        <f t="shared" si="143"/>
        <v>20</v>
      </c>
      <c r="AX206" s="1"/>
      <c r="AY206" s="1"/>
      <c r="AZ206" s="1"/>
      <c r="BA206" s="1"/>
      <c r="BB206" s="1"/>
    </row>
    <row r="207" spans="1:54" x14ac:dyDescent="0.2">
      <c r="A207" s="158">
        <f t="shared" si="163"/>
        <v>41363</v>
      </c>
      <c r="B207" s="2">
        <f t="shared" si="145"/>
        <v>340517.35681883129</v>
      </c>
      <c r="C207" s="2">
        <f t="shared" si="164"/>
        <v>326390.90370397997</v>
      </c>
      <c r="D207" s="2">
        <f>SUM(Y207:Y$344)</f>
        <v>6670.4530401599995</v>
      </c>
      <c r="E207" s="73">
        <f t="shared" si="146"/>
        <v>319720.45066381997</v>
      </c>
      <c r="F207" s="88">
        <f t="shared" si="135"/>
        <v>3633.44</v>
      </c>
      <c r="G207" s="3">
        <f>IF(AND(N207=1,N206&gt;1),VLOOKUP(A206,[1]Plan1!$BK$81:$BM$259,3),G206)</f>
        <v>3655.24</v>
      </c>
      <c r="H207" s="11">
        <f t="shared" si="136"/>
        <v>41289</v>
      </c>
      <c r="I207" s="11">
        <f t="shared" si="137"/>
        <v>41320</v>
      </c>
      <c r="J207" s="12">
        <f t="shared" si="147"/>
        <v>5.9998238583820473E-3</v>
      </c>
      <c r="K207" s="11">
        <f t="shared" si="165"/>
        <v>41379</v>
      </c>
      <c r="L207" s="11">
        <f t="shared" si="148"/>
        <v>41379</v>
      </c>
      <c r="M207" s="1">
        <f t="shared" si="131"/>
        <v>21</v>
      </c>
      <c r="N207" s="1">
        <f t="shared" si="149"/>
        <v>11</v>
      </c>
      <c r="O207" s="2">
        <f t="shared" si="150"/>
        <v>1.0031382799999999</v>
      </c>
      <c r="P207" s="13">
        <f t="shared" si="138"/>
        <v>1.0085996699999999</v>
      </c>
      <c r="Q207" s="13">
        <f t="shared" si="132"/>
        <v>1.0388083260557064</v>
      </c>
      <c r="R207" s="2">
        <f t="shared" si="134"/>
        <v>1.0420683900000001</v>
      </c>
      <c r="S207" s="2">
        <f t="shared" si="166"/>
        <v>1</v>
      </c>
      <c r="T207" s="2">
        <f t="shared" si="151"/>
        <v>326390.90370397997</v>
      </c>
      <c r="U207" s="2">
        <f t="shared" si="152"/>
        <v>0</v>
      </c>
      <c r="V207" s="2">
        <f t="shared" si="153"/>
        <v>13450.124609501359</v>
      </c>
      <c r="W207" s="2">
        <f t="shared" si="154"/>
        <v>339841.02831348131</v>
      </c>
      <c r="X207" s="17">
        <f t="shared" si="155"/>
        <v>0</v>
      </c>
      <c r="Y207" s="2">
        <f t="shared" si="156"/>
        <v>0</v>
      </c>
      <c r="Z207" s="72">
        <f t="shared" si="157"/>
        <v>0</v>
      </c>
      <c r="AA207" s="2">
        <f t="shared" si="158"/>
        <v>0</v>
      </c>
      <c r="AB207" s="12">
        <f t="shared" si="167"/>
        <v>4.6600000000000003E-2</v>
      </c>
      <c r="AC207" s="17">
        <f t="shared" si="159"/>
        <v>11</v>
      </c>
      <c r="AD207" s="17">
        <v>252</v>
      </c>
      <c r="AE207" s="13">
        <f t="shared" si="133"/>
        <v>1.001990132</v>
      </c>
      <c r="AF207" s="2">
        <f t="shared" si="160"/>
        <v>649.56098196999994</v>
      </c>
      <c r="AG207" s="2">
        <f t="shared" si="161"/>
        <v>676.32850535</v>
      </c>
      <c r="AH207" s="3">
        <f t="shared" si="162"/>
        <v>0</v>
      </c>
      <c r="AI207" s="4" t="str">
        <f t="shared" si="168"/>
        <v>A+J=</v>
      </c>
      <c r="AJ207" s="11">
        <f t="shared" si="169"/>
        <v>41379</v>
      </c>
      <c r="AK207" s="11"/>
      <c r="AL207" s="4"/>
      <c r="AM207" s="21"/>
      <c r="AN207" s="48">
        <v>41362</v>
      </c>
      <c r="AO207" s="49" t="s">
        <v>94</v>
      </c>
      <c r="AP207" s="44"/>
      <c r="AQ207" s="3"/>
      <c r="AR207" s="22">
        <f t="shared" si="144"/>
        <v>41561</v>
      </c>
      <c r="AS207" s="22">
        <f t="shared" si="139"/>
        <v>41558</v>
      </c>
      <c r="AT207" s="22">
        <f t="shared" si="140"/>
        <v>41561</v>
      </c>
      <c r="AU207" s="22">
        <f t="shared" si="141"/>
        <v>41592</v>
      </c>
      <c r="AV207" s="22">
        <f t="shared" si="142"/>
        <v>41563</v>
      </c>
      <c r="AW207" s="26">
        <f t="shared" si="143"/>
        <v>23</v>
      </c>
      <c r="AX207" s="1"/>
      <c r="AY207" s="1"/>
      <c r="AZ207" s="1"/>
      <c r="BA207" s="1"/>
      <c r="BB207" s="1"/>
    </row>
    <row r="208" spans="1:54" x14ac:dyDescent="0.2">
      <c r="A208" s="158">
        <f t="shared" si="163"/>
        <v>41364</v>
      </c>
      <c r="B208" s="2">
        <f t="shared" si="145"/>
        <v>340517.35681883129</v>
      </c>
      <c r="C208" s="2">
        <f t="shared" si="164"/>
        <v>326390.90370397997</v>
      </c>
      <c r="D208" s="2">
        <f>SUM(Y208:Y$344)</f>
        <v>6670.4530401599995</v>
      </c>
      <c r="E208" s="73">
        <f t="shared" si="146"/>
        <v>319720.45066381997</v>
      </c>
      <c r="F208" s="88">
        <f t="shared" si="135"/>
        <v>3633.44</v>
      </c>
      <c r="G208" s="3">
        <f>IF(AND(N208=1,N207&gt;1),VLOOKUP(A207,[1]Plan1!$BK$81:$BM$259,3),G207)</f>
        <v>3655.24</v>
      </c>
      <c r="H208" s="11">
        <f t="shared" si="136"/>
        <v>41289</v>
      </c>
      <c r="I208" s="11">
        <f t="shared" si="137"/>
        <v>41320</v>
      </c>
      <c r="J208" s="12">
        <f t="shared" si="147"/>
        <v>5.9998238583820473E-3</v>
      </c>
      <c r="K208" s="11">
        <f t="shared" si="165"/>
        <v>41379</v>
      </c>
      <c r="L208" s="11">
        <f t="shared" si="148"/>
        <v>41379</v>
      </c>
      <c r="M208" s="1">
        <f t="shared" si="131"/>
        <v>21</v>
      </c>
      <c r="N208" s="1">
        <f t="shared" si="149"/>
        <v>11</v>
      </c>
      <c r="O208" s="2">
        <f t="shared" si="150"/>
        <v>1.0031382799999999</v>
      </c>
      <c r="P208" s="13">
        <f t="shared" si="138"/>
        <v>1.0085996699999999</v>
      </c>
      <c r="Q208" s="13">
        <f t="shared" si="132"/>
        <v>1.0388083260557064</v>
      </c>
      <c r="R208" s="2">
        <f t="shared" si="134"/>
        <v>1.0420683900000001</v>
      </c>
      <c r="S208" s="2">
        <f t="shared" si="166"/>
        <v>1</v>
      </c>
      <c r="T208" s="2">
        <f t="shared" si="151"/>
        <v>326390.90370397997</v>
      </c>
      <c r="U208" s="2">
        <f t="shared" si="152"/>
        <v>0</v>
      </c>
      <c r="V208" s="2">
        <f t="shared" si="153"/>
        <v>13450.124609501359</v>
      </c>
      <c r="W208" s="2">
        <f t="shared" si="154"/>
        <v>339841.02831348131</v>
      </c>
      <c r="X208" s="17">
        <f t="shared" si="155"/>
        <v>0</v>
      </c>
      <c r="Y208" s="2">
        <f t="shared" si="156"/>
        <v>0</v>
      </c>
      <c r="Z208" s="72">
        <f t="shared" si="157"/>
        <v>0</v>
      </c>
      <c r="AA208" s="2">
        <f t="shared" si="158"/>
        <v>0</v>
      </c>
      <c r="AB208" s="12">
        <f t="shared" si="167"/>
        <v>4.6600000000000003E-2</v>
      </c>
      <c r="AC208" s="17">
        <f t="shared" si="159"/>
        <v>11</v>
      </c>
      <c r="AD208" s="17">
        <v>252</v>
      </c>
      <c r="AE208" s="13">
        <f t="shared" si="133"/>
        <v>1.001990132</v>
      </c>
      <c r="AF208" s="2">
        <f t="shared" si="160"/>
        <v>649.56098196999994</v>
      </c>
      <c r="AG208" s="2">
        <f t="shared" si="161"/>
        <v>676.32850535</v>
      </c>
      <c r="AH208" s="3">
        <f t="shared" si="162"/>
        <v>0</v>
      </c>
      <c r="AI208" s="4" t="str">
        <f t="shared" si="168"/>
        <v>A+J=</v>
      </c>
      <c r="AJ208" s="11">
        <f t="shared" si="169"/>
        <v>41379</v>
      </c>
      <c r="AK208" s="11"/>
      <c r="AL208" s="4"/>
      <c r="AM208" s="47"/>
      <c r="AN208" s="48">
        <v>41395</v>
      </c>
      <c r="AO208" s="49" t="s">
        <v>95</v>
      </c>
      <c r="AP208" s="44"/>
      <c r="AQ208" s="3"/>
      <c r="AR208" s="22">
        <f t="shared" si="144"/>
        <v>41592</v>
      </c>
      <c r="AS208" s="22">
        <f t="shared" si="139"/>
        <v>41591</v>
      </c>
      <c r="AT208" s="22">
        <f t="shared" si="140"/>
        <v>41592</v>
      </c>
      <c r="AU208" s="22">
        <f t="shared" si="141"/>
        <v>41624</v>
      </c>
      <c r="AV208" s="22">
        <f t="shared" si="142"/>
        <v>41597</v>
      </c>
      <c r="AW208" s="26">
        <f t="shared" si="143"/>
        <v>21</v>
      </c>
      <c r="AX208" s="1"/>
      <c r="AY208" s="1"/>
      <c r="AZ208" s="1"/>
      <c r="BA208" s="1"/>
      <c r="BB208" s="1"/>
    </row>
    <row r="209" spans="1:138" x14ac:dyDescent="0.2">
      <c r="A209" s="158">
        <f t="shared" si="163"/>
        <v>41365</v>
      </c>
      <c r="B209" s="2">
        <f t="shared" si="145"/>
        <v>340517.35681883129</v>
      </c>
      <c r="C209" s="2">
        <f t="shared" si="164"/>
        <v>326390.90370397997</v>
      </c>
      <c r="D209" s="2">
        <f>SUM(Y209:Y$344)</f>
        <v>6670.4530401599995</v>
      </c>
      <c r="E209" s="73">
        <f t="shared" si="146"/>
        <v>319720.45066381997</v>
      </c>
      <c r="F209" s="88">
        <f t="shared" si="135"/>
        <v>3633.44</v>
      </c>
      <c r="G209" s="3">
        <f>IF(AND(N209=1,N208&gt;1),VLOOKUP(A208,[1]Plan1!$BK$81:$BM$259,3),G208)</f>
        <v>3655.24</v>
      </c>
      <c r="H209" s="11">
        <f t="shared" si="136"/>
        <v>41289</v>
      </c>
      <c r="I209" s="11">
        <f t="shared" si="137"/>
        <v>41320</v>
      </c>
      <c r="J209" s="12">
        <f t="shared" si="147"/>
        <v>5.9998238583820473E-3</v>
      </c>
      <c r="K209" s="11">
        <f t="shared" si="165"/>
        <v>41379</v>
      </c>
      <c r="L209" s="11">
        <f t="shared" si="148"/>
        <v>41379</v>
      </c>
      <c r="M209" s="1">
        <f t="shared" si="131"/>
        <v>21</v>
      </c>
      <c r="N209" s="1">
        <f t="shared" si="149"/>
        <v>11</v>
      </c>
      <c r="O209" s="2">
        <f t="shared" si="150"/>
        <v>1.0031382799999999</v>
      </c>
      <c r="P209" s="13">
        <f t="shared" si="138"/>
        <v>1.0085996699999999</v>
      </c>
      <c r="Q209" s="13">
        <f t="shared" si="132"/>
        <v>1.0388083260557064</v>
      </c>
      <c r="R209" s="2">
        <f t="shared" si="134"/>
        <v>1.0420683900000001</v>
      </c>
      <c r="S209" s="2">
        <f t="shared" si="166"/>
        <v>1</v>
      </c>
      <c r="T209" s="2">
        <f t="shared" si="151"/>
        <v>326390.90370397997</v>
      </c>
      <c r="U209" s="2">
        <f t="shared" si="152"/>
        <v>0</v>
      </c>
      <c r="V209" s="2">
        <f t="shared" si="153"/>
        <v>13450.124609501359</v>
      </c>
      <c r="W209" s="2">
        <f t="shared" si="154"/>
        <v>339841.02831348131</v>
      </c>
      <c r="X209" s="17">
        <f t="shared" si="155"/>
        <v>0</v>
      </c>
      <c r="Y209" s="2">
        <f t="shared" si="156"/>
        <v>0</v>
      </c>
      <c r="Z209" s="72">
        <f t="shared" si="157"/>
        <v>0</v>
      </c>
      <c r="AA209" s="2">
        <f t="shared" si="158"/>
        <v>0</v>
      </c>
      <c r="AB209" s="12">
        <f t="shared" si="167"/>
        <v>4.6600000000000003E-2</v>
      </c>
      <c r="AC209" s="17">
        <f t="shared" si="159"/>
        <v>11</v>
      </c>
      <c r="AD209" s="17">
        <v>252</v>
      </c>
      <c r="AE209" s="13">
        <f t="shared" si="133"/>
        <v>1.001990132</v>
      </c>
      <c r="AF209" s="2">
        <f t="shared" si="160"/>
        <v>649.56098196999994</v>
      </c>
      <c r="AG209" s="2">
        <f t="shared" si="161"/>
        <v>676.32850535</v>
      </c>
      <c r="AH209" s="3">
        <f t="shared" si="162"/>
        <v>0</v>
      </c>
      <c r="AI209" s="4" t="str">
        <f t="shared" si="168"/>
        <v>A+J=</v>
      </c>
      <c r="AJ209" s="11">
        <f t="shared" si="169"/>
        <v>41379</v>
      </c>
      <c r="AK209" s="11"/>
      <c r="AL209" s="4"/>
      <c r="AM209" s="21"/>
      <c r="AN209" s="48">
        <v>41424</v>
      </c>
      <c r="AO209" s="49" t="s">
        <v>96</v>
      </c>
      <c r="AP209" s="44"/>
      <c r="AQ209" s="3"/>
      <c r="AR209" s="22">
        <f t="shared" si="144"/>
        <v>41622</v>
      </c>
      <c r="AS209" s="22">
        <f t="shared" si="139"/>
        <v>41621</v>
      </c>
      <c r="AT209" s="22">
        <f t="shared" si="140"/>
        <v>41624</v>
      </c>
      <c r="AU209" s="22">
        <f t="shared" si="141"/>
        <v>41653</v>
      </c>
      <c r="AV209" s="22">
        <f t="shared" si="142"/>
        <v>41626</v>
      </c>
      <c r="AW209" s="26">
        <f t="shared" si="143"/>
        <v>19</v>
      </c>
      <c r="AX209" s="1"/>
      <c r="AY209" s="1"/>
      <c r="AZ209" s="1"/>
      <c r="BA209" s="1"/>
      <c r="BB209" s="1"/>
    </row>
    <row r="210" spans="1:138" x14ac:dyDescent="0.2">
      <c r="A210" s="158">
        <f t="shared" si="163"/>
        <v>41366</v>
      </c>
      <c r="B210" s="2">
        <f t="shared" si="145"/>
        <v>340674.03284562437</v>
      </c>
      <c r="C210" s="2">
        <f t="shared" si="164"/>
        <v>326390.90370397997</v>
      </c>
      <c r="D210" s="2">
        <f>SUM(Y210:Y$344)</f>
        <v>6670.4530401599995</v>
      </c>
      <c r="E210" s="73">
        <f t="shared" si="146"/>
        <v>319720.45066381997</v>
      </c>
      <c r="F210" s="88">
        <f t="shared" si="135"/>
        <v>3633.44</v>
      </c>
      <c r="G210" s="3">
        <f>IF(AND(N210=1,N209&gt;1),VLOOKUP(A209,[1]Plan1!$BK$81:$BM$259,3),G209)</f>
        <v>3655.24</v>
      </c>
      <c r="H210" s="11">
        <f t="shared" si="136"/>
        <v>41289</v>
      </c>
      <c r="I210" s="11">
        <f t="shared" si="137"/>
        <v>41320</v>
      </c>
      <c r="J210" s="12">
        <f t="shared" si="147"/>
        <v>5.9998238583820473E-3</v>
      </c>
      <c r="K210" s="11">
        <f t="shared" si="165"/>
        <v>41379</v>
      </c>
      <c r="L210" s="11">
        <f t="shared" si="148"/>
        <v>41379</v>
      </c>
      <c r="M210" s="1">
        <f t="shared" si="131"/>
        <v>21</v>
      </c>
      <c r="N210" s="1">
        <f t="shared" si="149"/>
        <v>12</v>
      </c>
      <c r="O210" s="2">
        <f t="shared" si="150"/>
        <v>1.0034240699999999</v>
      </c>
      <c r="P210" s="13">
        <f t="shared" si="138"/>
        <v>1.0085996699999999</v>
      </c>
      <c r="Q210" s="13">
        <f t="shared" si="132"/>
        <v>1.0388083260557064</v>
      </c>
      <c r="R210" s="2">
        <f t="shared" si="134"/>
        <v>1.0423652699999999</v>
      </c>
      <c r="S210" s="2">
        <f t="shared" si="166"/>
        <v>1</v>
      </c>
      <c r="T210" s="2">
        <f t="shared" si="151"/>
        <v>326390.90370397997</v>
      </c>
      <c r="U210" s="2">
        <f t="shared" si="152"/>
        <v>0</v>
      </c>
      <c r="V210" s="2">
        <f t="shared" si="153"/>
        <v>13545.043216894381</v>
      </c>
      <c r="W210" s="2">
        <f t="shared" si="154"/>
        <v>339935.94692087435</v>
      </c>
      <c r="X210" s="17">
        <f t="shared" si="155"/>
        <v>0</v>
      </c>
      <c r="Y210" s="2">
        <f t="shared" si="156"/>
        <v>0</v>
      </c>
      <c r="Z210" s="72">
        <f t="shared" si="157"/>
        <v>0</v>
      </c>
      <c r="AA210" s="2">
        <f t="shared" si="158"/>
        <v>0</v>
      </c>
      <c r="AB210" s="12">
        <f t="shared" si="167"/>
        <v>4.6600000000000003E-2</v>
      </c>
      <c r="AC210" s="17">
        <f t="shared" si="159"/>
        <v>12</v>
      </c>
      <c r="AD210" s="17">
        <v>252</v>
      </c>
      <c r="AE210" s="13">
        <f t="shared" si="133"/>
        <v>1.00217125</v>
      </c>
      <c r="AF210" s="2">
        <f t="shared" si="160"/>
        <v>708.67624966000005</v>
      </c>
      <c r="AG210" s="2">
        <f t="shared" si="161"/>
        <v>738.08592475</v>
      </c>
      <c r="AH210" s="3">
        <f t="shared" si="162"/>
        <v>0</v>
      </c>
      <c r="AI210" s="4" t="str">
        <f t="shared" si="168"/>
        <v>A+J=</v>
      </c>
      <c r="AJ210" s="11">
        <f t="shared" si="169"/>
        <v>41379</v>
      </c>
      <c r="AK210" s="11"/>
      <c r="AL210" s="4"/>
      <c r="AM210" s="21"/>
      <c r="AN210" s="48">
        <v>41593</v>
      </c>
      <c r="AO210" s="49" t="s">
        <v>100</v>
      </c>
      <c r="AP210" s="44"/>
      <c r="AQ210" s="3"/>
      <c r="AR210" s="22">
        <f t="shared" si="144"/>
        <v>41653</v>
      </c>
      <c r="AS210" s="22">
        <f t="shared" si="139"/>
        <v>41652</v>
      </c>
      <c r="AT210" s="22">
        <f t="shared" si="140"/>
        <v>41653</v>
      </c>
      <c r="AU210" s="22">
        <f t="shared" si="141"/>
        <v>41684</v>
      </c>
      <c r="AV210" s="22">
        <f t="shared" si="142"/>
        <v>41655</v>
      </c>
      <c r="AW210" s="26">
        <f t="shared" si="143"/>
        <v>23</v>
      </c>
      <c r="AX210" s="1"/>
      <c r="AY210" s="1"/>
      <c r="AZ210" s="1"/>
      <c r="BA210" s="1"/>
      <c r="BB210" s="1"/>
    </row>
    <row r="211" spans="1:138" x14ac:dyDescent="0.2">
      <c r="A211" s="158">
        <f t="shared" si="163"/>
        <v>41367</v>
      </c>
      <c r="B211" s="2">
        <f t="shared" si="145"/>
        <v>340830.78297885804</v>
      </c>
      <c r="C211" s="2">
        <f t="shared" si="164"/>
        <v>326390.90370397997</v>
      </c>
      <c r="D211" s="2">
        <f>SUM(Y211:Y$344)</f>
        <v>6670.4530401599995</v>
      </c>
      <c r="E211" s="73">
        <f t="shared" si="146"/>
        <v>319720.45066381997</v>
      </c>
      <c r="F211" s="88">
        <f t="shared" si="135"/>
        <v>3633.44</v>
      </c>
      <c r="G211" s="3">
        <f>IF(AND(N211=1,N210&gt;1),VLOOKUP(A210,[1]Plan1!$BK$81:$BM$259,3),G210)</f>
        <v>3655.24</v>
      </c>
      <c r="H211" s="11">
        <f t="shared" si="136"/>
        <v>41289</v>
      </c>
      <c r="I211" s="11">
        <f t="shared" si="137"/>
        <v>41320</v>
      </c>
      <c r="J211" s="12">
        <f t="shared" si="147"/>
        <v>5.9998238583820473E-3</v>
      </c>
      <c r="K211" s="11">
        <f t="shared" si="165"/>
        <v>41379</v>
      </c>
      <c r="L211" s="11">
        <f t="shared" si="148"/>
        <v>41379</v>
      </c>
      <c r="M211" s="1">
        <f t="shared" si="131"/>
        <v>21</v>
      </c>
      <c r="N211" s="1">
        <f t="shared" si="149"/>
        <v>13</v>
      </c>
      <c r="O211" s="2">
        <f t="shared" si="150"/>
        <v>1.00370994</v>
      </c>
      <c r="P211" s="13">
        <f t="shared" si="138"/>
        <v>1.0085996699999999</v>
      </c>
      <c r="Q211" s="13">
        <f t="shared" si="132"/>
        <v>1.0388083260557064</v>
      </c>
      <c r="R211" s="2">
        <f t="shared" si="134"/>
        <v>1.0426622400000001</v>
      </c>
      <c r="S211" s="2">
        <f t="shared" si="166"/>
        <v>1</v>
      </c>
      <c r="T211" s="2">
        <f t="shared" si="151"/>
        <v>326390.90370397997</v>
      </c>
      <c r="U211" s="2">
        <f t="shared" si="152"/>
        <v>0</v>
      </c>
      <c r="V211" s="2">
        <f t="shared" si="153"/>
        <v>13639.99059912807</v>
      </c>
      <c r="W211" s="2">
        <f t="shared" si="154"/>
        <v>340030.89430310804</v>
      </c>
      <c r="X211" s="17">
        <f t="shared" si="155"/>
        <v>0</v>
      </c>
      <c r="Y211" s="2">
        <f t="shared" si="156"/>
        <v>0</v>
      </c>
      <c r="Z211" s="72">
        <f t="shared" si="157"/>
        <v>0</v>
      </c>
      <c r="AA211" s="2">
        <f t="shared" si="158"/>
        <v>0</v>
      </c>
      <c r="AB211" s="12">
        <f t="shared" si="167"/>
        <v>4.6600000000000003E-2</v>
      </c>
      <c r="AC211" s="17">
        <f t="shared" si="159"/>
        <v>13</v>
      </c>
      <c r="AD211" s="17">
        <v>252</v>
      </c>
      <c r="AE211" s="13">
        <f t="shared" si="133"/>
        <v>1.0023523999999999</v>
      </c>
      <c r="AF211" s="2">
        <f t="shared" si="160"/>
        <v>767.80196187000001</v>
      </c>
      <c r="AG211" s="2">
        <f t="shared" si="161"/>
        <v>799.88867574999995</v>
      </c>
      <c r="AH211" s="3">
        <f t="shared" si="162"/>
        <v>0</v>
      </c>
      <c r="AI211" s="4" t="str">
        <f t="shared" si="168"/>
        <v>A+J=</v>
      </c>
      <c r="AJ211" s="11">
        <f t="shared" si="169"/>
        <v>41379</v>
      </c>
      <c r="AK211" s="11"/>
      <c r="AL211" s="4"/>
      <c r="AM211" s="21"/>
      <c r="AN211" s="48">
        <v>41633</v>
      </c>
      <c r="AO211" s="49" t="s">
        <v>101</v>
      </c>
      <c r="AP211" s="44"/>
      <c r="AQ211" s="3"/>
      <c r="AR211" s="22">
        <f t="shared" si="144"/>
        <v>41684</v>
      </c>
      <c r="AS211" s="22">
        <f t="shared" si="139"/>
        <v>41683</v>
      </c>
      <c r="AT211" s="22">
        <f t="shared" si="140"/>
        <v>41684</v>
      </c>
      <c r="AU211" s="22">
        <f t="shared" si="141"/>
        <v>41712</v>
      </c>
      <c r="AV211" s="22">
        <f t="shared" si="142"/>
        <v>41688</v>
      </c>
      <c r="AW211" s="26">
        <f t="shared" si="143"/>
        <v>18</v>
      </c>
      <c r="AX211" s="1"/>
      <c r="AY211" s="1"/>
      <c r="AZ211" s="1"/>
      <c r="BA211" s="1"/>
      <c r="BB211" s="1"/>
    </row>
    <row r="212" spans="1:138" x14ac:dyDescent="0.2">
      <c r="A212" s="158">
        <f t="shared" si="163"/>
        <v>41368</v>
      </c>
      <c r="B212" s="2">
        <f t="shared" si="145"/>
        <v>340987.60117282323</v>
      </c>
      <c r="C212" s="2">
        <f t="shared" si="164"/>
        <v>326390.90370397997</v>
      </c>
      <c r="D212" s="2">
        <f>SUM(Y212:Y$344)</f>
        <v>6670.4530401599995</v>
      </c>
      <c r="E212" s="73">
        <f t="shared" si="146"/>
        <v>319720.45066381997</v>
      </c>
      <c r="F212" s="88">
        <f t="shared" si="135"/>
        <v>3633.44</v>
      </c>
      <c r="G212" s="3">
        <f>IF(AND(N212=1,N211&gt;1),VLOOKUP(A211,[1]Plan1!$BK$81:$BM$259,3),G211)</f>
        <v>3655.24</v>
      </c>
      <c r="H212" s="11">
        <f t="shared" si="136"/>
        <v>41289</v>
      </c>
      <c r="I212" s="11">
        <f t="shared" si="137"/>
        <v>41320</v>
      </c>
      <c r="J212" s="12">
        <f t="shared" si="147"/>
        <v>5.9998238583820473E-3</v>
      </c>
      <c r="K212" s="11">
        <f t="shared" si="165"/>
        <v>41379</v>
      </c>
      <c r="L212" s="11">
        <f t="shared" si="148"/>
        <v>41379</v>
      </c>
      <c r="M212" s="1">
        <f t="shared" si="131"/>
        <v>21</v>
      </c>
      <c r="N212" s="1">
        <f t="shared" si="149"/>
        <v>14</v>
      </c>
      <c r="O212" s="2">
        <f t="shared" si="150"/>
        <v>1.0039958899999999</v>
      </c>
      <c r="P212" s="13">
        <f t="shared" si="138"/>
        <v>1.0085996699999999</v>
      </c>
      <c r="Q212" s="13">
        <f t="shared" si="132"/>
        <v>1.0388083260557064</v>
      </c>
      <c r="R212" s="2">
        <f t="shared" si="134"/>
        <v>1.04295928</v>
      </c>
      <c r="S212" s="2">
        <f t="shared" si="166"/>
        <v>1</v>
      </c>
      <c r="T212" s="2">
        <f t="shared" si="151"/>
        <v>326390.90370397997</v>
      </c>
      <c r="U212" s="2">
        <f t="shared" si="152"/>
        <v>0</v>
      </c>
      <c r="V212" s="2">
        <f t="shared" si="153"/>
        <v>13734.960361793243</v>
      </c>
      <c r="W212" s="2">
        <f t="shared" si="154"/>
        <v>340125.8640657732</v>
      </c>
      <c r="X212" s="17">
        <f t="shared" si="155"/>
        <v>0</v>
      </c>
      <c r="Y212" s="2">
        <f t="shared" si="156"/>
        <v>0</v>
      </c>
      <c r="Z212" s="72">
        <f t="shared" si="157"/>
        <v>0</v>
      </c>
      <c r="AA212" s="2">
        <f t="shared" si="158"/>
        <v>0</v>
      </c>
      <c r="AB212" s="12">
        <f t="shared" si="167"/>
        <v>4.6600000000000003E-2</v>
      </c>
      <c r="AC212" s="17">
        <f t="shared" si="159"/>
        <v>14</v>
      </c>
      <c r="AD212" s="17">
        <v>252</v>
      </c>
      <c r="AE212" s="13">
        <f t="shared" si="133"/>
        <v>1.002533583</v>
      </c>
      <c r="AF212" s="2">
        <f t="shared" si="160"/>
        <v>826.93844496999998</v>
      </c>
      <c r="AG212" s="2">
        <f t="shared" si="161"/>
        <v>861.73710704999996</v>
      </c>
      <c r="AH212" s="3">
        <f t="shared" si="162"/>
        <v>0</v>
      </c>
      <c r="AI212" s="4" t="str">
        <f t="shared" si="168"/>
        <v>A+J=</v>
      </c>
      <c r="AJ212" s="11">
        <f t="shared" si="169"/>
        <v>41379</v>
      </c>
      <c r="AK212" s="15"/>
      <c r="AL212" s="14"/>
      <c r="AM212" s="21"/>
      <c r="AN212" s="48">
        <v>41640</v>
      </c>
      <c r="AO212" s="49" t="s">
        <v>102</v>
      </c>
      <c r="AP212" s="44"/>
      <c r="AQ212" s="5"/>
      <c r="AR212" s="22">
        <f t="shared" si="144"/>
        <v>41712</v>
      </c>
      <c r="AS212" s="22">
        <f t="shared" si="139"/>
        <v>41711</v>
      </c>
      <c r="AT212" s="22">
        <f t="shared" si="140"/>
        <v>41712</v>
      </c>
      <c r="AU212" s="22">
        <f t="shared" si="141"/>
        <v>41743</v>
      </c>
      <c r="AV212" s="22">
        <f t="shared" si="142"/>
        <v>41716</v>
      </c>
      <c r="AW212" s="26">
        <f t="shared" si="143"/>
        <v>21</v>
      </c>
      <c r="AX212" s="10"/>
      <c r="AY212" s="10"/>
      <c r="AZ212" s="10"/>
      <c r="BA212" s="10"/>
      <c r="BB212" s="10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</row>
    <row r="213" spans="1:138" x14ac:dyDescent="0.2">
      <c r="A213" s="158">
        <f t="shared" si="163"/>
        <v>41369</v>
      </c>
      <c r="B213" s="2">
        <f t="shared" si="145"/>
        <v>341144.49672651349</v>
      </c>
      <c r="C213" s="2">
        <f t="shared" si="164"/>
        <v>326390.90370397997</v>
      </c>
      <c r="D213" s="2">
        <f>SUM(Y213:Y$344)</f>
        <v>6670.4530401599995</v>
      </c>
      <c r="E213" s="73">
        <f t="shared" si="146"/>
        <v>319720.45066381997</v>
      </c>
      <c r="F213" s="88">
        <f t="shared" si="135"/>
        <v>3633.44</v>
      </c>
      <c r="G213" s="3">
        <f>IF(AND(N213=1,N212&gt;1),VLOOKUP(A212,[1]Plan1!$BK$81:$BM$259,3),G212)</f>
        <v>3655.24</v>
      </c>
      <c r="H213" s="11">
        <f t="shared" si="136"/>
        <v>41289</v>
      </c>
      <c r="I213" s="11">
        <f t="shared" si="137"/>
        <v>41320</v>
      </c>
      <c r="J213" s="12">
        <f t="shared" si="147"/>
        <v>5.9998238583820473E-3</v>
      </c>
      <c r="K213" s="11">
        <f t="shared" si="165"/>
        <v>41379</v>
      </c>
      <c r="L213" s="11">
        <f t="shared" si="148"/>
        <v>41379</v>
      </c>
      <c r="M213" s="1">
        <f t="shared" si="131"/>
        <v>21</v>
      </c>
      <c r="N213" s="1">
        <f t="shared" si="149"/>
        <v>15</v>
      </c>
      <c r="O213" s="2">
        <f t="shared" si="150"/>
        <v>1.0042819199999999</v>
      </c>
      <c r="P213" s="13">
        <f t="shared" si="138"/>
        <v>1.0085996699999999</v>
      </c>
      <c r="Q213" s="13">
        <f t="shared" si="132"/>
        <v>1.0388083260557064</v>
      </c>
      <c r="R213" s="2">
        <f t="shared" si="134"/>
        <v>1.0432564200000001</v>
      </c>
      <c r="S213" s="2">
        <f t="shared" si="166"/>
        <v>1</v>
      </c>
      <c r="T213" s="2">
        <f t="shared" si="151"/>
        <v>326390.90370397997</v>
      </c>
      <c r="U213" s="2">
        <f t="shared" si="152"/>
        <v>0</v>
      </c>
      <c r="V213" s="2">
        <f t="shared" si="153"/>
        <v>13829.962096503499</v>
      </c>
      <c r="W213" s="2">
        <f t="shared" si="154"/>
        <v>340220.8658004835</v>
      </c>
      <c r="X213" s="17">
        <f t="shared" si="155"/>
        <v>0</v>
      </c>
      <c r="Y213" s="2">
        <f t="shared" si="156"/>
        <v>0</v>
      </c>
      <c r="Z213" s="72">
        <f t="shared" si="157"/>
        <v>0</v>
      </c>
      <c r="AA213" s="2">
        <f t="shared" si="158"/>
        <v>0</v>
      </c>
      <c r="AB213" s="12">
        <f t="shared" si="167"/>
        <v>4.6600000000000003E-2</v>
      </c>
      <c r="AC213" s="17">
        <f t="shared" si="159"/>
        <v>15</v>
      </c>
      <c r="AD213" s="17">
        <v>252</v>
      </c>
      <c r="AE213" s="13">
        <f t="shared" si="133"/>
        <v>1.002714798</v>
      </c>
      <c r="AF213" s="2">
        <f t="shared" si="160"/>
        <v>886.08537259000002</v>
      </c>
      <c r="AG213" s="2">
        <f t="shared" si="161"/>
        <v>923.63092602999996</v>
      </c>
      <c r="AH213" s="3">
        <f t="shared" si="162"/>
        <v>0</v>
      </c>
      <c r="AI213" s="4" t="str">
        <f t="shared" si="168"/>
        <v>A+J=</v>
      </c>
      <c r="AJ213" s="11">
        <f t="shared" si="169"/>
        <v>41379</v>
      </c>
      <c r="AK213" s="11"/>
      <c r="AL213" s="4"/>
      <c r="AM213" s="21"/>
      <c r="AN213" s="48">
        <v>41701</v>
      </c>
      <c r="AO213" s="49" t="s">
        <v>93</v>
      </c>
      <c r="AP213" s="44"/>
      <c r="AQ213" s="3"/>
      <c r="AR213" s="22">
        <f t="shared" si="144"/>
        <v>41743</v>
      </c>
      <c r="AS213" s="22">
        <f t="shared" si="139"/>
        <v>41740</v>
      </c>
      <c r="AT213" s="22">
        <f t="shared" si="140"/>
        <v>41743</v>
      </c>
      <c r="AU213" s="22">
        <f t="shared" si="141"/>
        <v>41773</v>
      </c>
      <c r="AV213" s="22">
        <f t="shared" si="142"/>
        <v>41745</v>
      </c>
      <c r="AW213" s="26">
        <f t="shared" si="143"/>
        <v>19</v>
      </c>
      <c r="AX213" s="1"/>
      <c r="AY213" s="1"/>
      <c r="AZ213" s="1"/>
      <c r="BA213" s="1"/>
      <c r="BB213" s="1"/>
    </row>
    <row r="214" spans="1:138" x14ac:dyDescent="0.2">
      <c r="A214" s="158">
        <f t="shared" si="163"/>
        <v>41370</v>
      </c>
      <c r="B214" s="2">
        <f t="shared" si="145"/>
        <v>341301.46072766522</v>
      </c>
      <c r="C214" s="2">
        <f t="shared" si="164"/>
        <v>326390.90370397997</v>
      </c>
      <c r="D214" s="2">
        <f>SUM(Y214:Y$344)</f>
        <v>6670.4530401599995</v>
      </c>
      <c r="E214" s="73">
        <f t="shared" si="146"/>
        <v>319720.45066381997</v>
      </c>
      <c r="F214" s="88">
        <f t="shared" si="135"/>
        <v>3633.44</v>
      </c>
      <c r="G214" s="3">
        <f>IF(AND(N214=1,N213&gt;1),VLOOKUP(A213,[1]Plan1!$BK$81:$BM$259,3),G213)</f>
        <v>3655.24</v>
      </c>
      <c r="H214" s="11">
        <f t="shared" si="136"/>
        <v>41289</v>
      </c>
      <c r="I214" s="11">
        <f t="shared" si="137"/>
        <v>41320</v>
      </c>
      <c r="J214" s="12">
        <f t="shared" si="147"/>
        <v>5.9998238583820473E-3</v>
      </c>
      <c r="K214" s="11">
        <f t="shared" si="165"/>
        <v>41379</v>
      </c>
      <c r="L214" s="11">
        <f t="shared" si="148"/>
        <v>41379</v>
      </c>
      <c r="M214" s="1">
        <f t="shared" si="131"/>
        <v>21</v>
      </c>
      <c r="N214" s="1">
        <f t="shared" si="149"/>
        <v>16</v>
      </c>
      <c r="O214" s="2">
        <f t="shared" si="150"/>
        <v>1.0045680299999999</v>
      </c>
      <c r="P214" s="13">
        <f t="shared" si="138"/>
        <v>1.0085996699999999</v>
      </c>
      <c r="Q214" s="13">
        <f t="shared" si="132"/>
        <v>1.0388083260557064</v>
      </c>
      <c r="R214" s="2">
        <f t="shared" si="134"/>
        <v>1.0435536299999999</v>
      </c>
      <c r="S214" s="2">
        <f t="shared" si="166"/>
        <v>1</v>
      </c>
      <c r="T214" s="2">
        <f t="shared" si="151"/>
        <v>326390.90370397997</v>
      </c>
      <c r="U214" s="2">
        <f t="shared" si="152"/>
        <v>0</v>
      </c>
      <c r="V214" s="2">
        <f t="shared" si="153"/>
        <v>13924.986211645237</v>
      </c>
      <c r="W214" s="2">
        <f t="shared" si="154"/>
        <v>340315.88991562522</v>
      </c>
      <c r="X214" s="17">
        <f t="shared" si="155"/>
        <v>0</v>
      </c>
      <c r="Y214" s="2">
        <f t="shared" si="156"/>
        <v>0</v>
      </c>
      <c r="Z214" s="72">
        <f t="shared" si="157"/>
        <v>0</v>
      </c>
      <c r="AA214" s="2">
        <f t="shared" si="158"/>
        <v>0</v>
      </c>
      <c r="AB214" s="12">
        <f t="shared" si="167"/>
        <v>4.6600000000000003E-2</v>
      </c>
      <c r="AC214" s="17">
        <f t="shared" si="159"/>
        <v>16</v>
      </c>
      <c r="AD214" s="17">
        <v>252</v>
      </c>
      <c r="AE214" s="13">
        <f t="shared" si="133"/>
        <v>1.0028960469999999</v>
      </c>
      <c r="AF214" s="2">
        <f t="shared" si="160"/>
        <v>945.24339749000001</v>
      </c>
      <c r="AG214" s="2">
        <f t="shared" si="161"/>
        <v>985.57081203999996</v>
      </c>
      <c r="AH214" s="3">
        <f t="shared" si="162"/>
        <v>0</v>
      </c>
      <c r="AI214" s="4" t="str">
        <f t="shared" si="168"/>
        <v>A+J=</v>
      </c>
      <c r="AJ214" s="11">
        <f t="shared" si="169"/>
        <v>41379</v>
      </c>
      <c r="AK214" s="11"/>
      <c r="AL214" s="4"/>
      <c r="AM214" s="21"/>
      <c r="AN214" s="48">
        <v>41702</v>
      </c>
      <c r="AO214" s="49" t="s">
        <v>93</v>
      </c>
      <c r="AP214" s="44"/>
      <c r="AQ214" s="3"/>
      <c r="AR214" s="22">
        <f t="shared" si="144"/>
        <v>41773</v>
      </c>
      <c r="AS214" s="22">
        <f t="shared" si="139"/>
        <v>41772</v>
      </c>
      <c r="AT214" s="22">
        <f t="shared" si="140"/>
        <v>41773</v>
      </c>
      <c r="AU214" s="22">
        <f t="shared" si="141"/>
        <v>41806</v>
      </c>
      <c r="AV214" s="22">
        <f t="shared" si="142"/>
        <v>41775</v>
      </c>
      <c r="AW214" s="26">
        <f t="shared" si="143"/>
        <v>23</v>
      </c>
      <c r="AX214" s="1"/>
      <c r="AY214" s="1"/>
      <c r="AZ214" s="1"/>
      <c r="BA214" s="1"/>
      <c r="BB214" s="1"/>
    </row>
    <row r="215" spans="1:138" x14ac:dyDescent="0.2">
      <c r="A215" s="158">
        <f t="shared" si="163"/>
        <v>41371</v>
      </c>
      <c r="B215" s="2">
        <f t="shared" si="145"/>
        <v>341301.46072766522</v>
      </c>
      <c r="C215" s="2">
        <f t="shared" si="164"/>
        <v>326390.90370397997</v>
      </c>
      <c r="D215" s="2">
        <f>SUM(Y215:Y$344)</f>
        <v>6670.4530401599995</v>
      </c>
      <c r="E215" s="73">
        <f t="shared" si="146"/>
        <v>319720.45066381997</v>
      </c>
      <c r="F215" s="88">
        <f t="shared" si="135"/>
        <v>3633.44</v>
      </c>
      <c r="G215" s="3">
        <f>IF(AND(N215=1,N214&gt;1),VLOOKUP(A214,[1]Plan1!$BK$81:$BM$259,3),G214)</f>
        <v>3655.24</v>
      </c>
      <c r="H215" s="11">
        <f t="shared" si="136"/>
        <v>41289</v>
      </c>
      <c r="I215" s="11">
        <f t="shared" si="137"/>
        <v>41320</v>
      </c>
      <c r="J215" s="12">
        <f t="shared" si="147"/>
        <v>5.9998238583820473E-3</v>
      </c>
      <c r="K215" s="11">
        <f t="shared" si="165"/>
        <v>41379</v>
      </c>
      <c r="L215" s="11">
        <f t="shared" si="148"/>
        <v>41379</v>
      </c>
      <c r="M215" s="1">
        <f t="shared" ref="M215:M278" si="170">IF(L215=L214,M214,NETWORKDAYS(L214,L215,$AN$194:$AN$348)-1)</f>
        <v>21</v>
      </c>
      <c r="N215" s="1">
        <f t="shared" si="149"/>
        <v>16</v>
      </c>
      <c r="O215" s="2">
        <f t="shared" si="150"/>
        <v>1.0045680299999999</v>
      </c>
      <c r="P215" s="13">
        <f t="shared" si="138"/>
        <v>1.0085996699999999</v>
      </c>
      <c r="Q215" s="13">
        <f t="shared" si="132"/>
        <v>1.0388083260557064</v>
      </c>
      <c r="R215" s="2">
        <f t="shared" si="134"/>
        <v>1.0435536299999999</v>
      </c>
      <c r="S215" s="2">
        <f t="shared" si="166"/>
        <v>1</v>
      </c>
      <c r="T215" s="2">
        <f t="shared" si="151"/>
        <v>326390.90370397997</v>
      </c>
      <c r="U215" s="2">
        <f t="shared" si="152"/>
        <v>0</v>
      </c>
      <c r="V215" s="2">
        <f t="shared" si="153"/>
        <v>13924.986211645237</v>
      </c>
      <c r="W215" s="2">
        <f t="shared" si="154"/>
        <v>340315.88991562522</v>
      </c>
      <c r="X215" s="17">
        <f t="shared" si="155"/>
        <v>0</v>
      </c>
      <c r="Y215" s="2">
        <f t="shared" si="156"/>
        <v>0</v>
      </c>
      <c r="Z215" s="72">
        <f t="shared" si="157"/>
        <v>0</v>
      </c>
      <c r="AA215" s="2">
        <f t="shared" si="158"/>
        <v>0</v>
      </c>
      <c r="AB215" s="12">
        <f t="shared" si="167"/>
        <v>4.6600000000000003E-2</v>
      </c>
      <c r="AC215" s="17">
        <f t="shared" si="159"/>
        <v>16</v>
      </c>
      <c r="AD215" s="17">
        <v>252</v>
      </c>
      <c r="AE215" s="13">
        <f t="shared" si="133"/>
        <v>1.0028960469999999</v>
      </c>
      <c r="AF215" s="2">
        <f t="shared" si="160"/>
        <v>945.24339749000001</v>
      </c>
      <c r="AG215" s="2">
        <f t="shared" si="161"/>
        <v>985.57081203999996</v>
      </c>
      <c r="AH215" s="3">
        <f t="shared" si="162"/>
        <v>0</v>
      </c>
      <c r="AI215" s="4" t="str">
        <f t="shared" si="168"/>
        <v>A+J=</v>
      </c>
      <c r="AJ215" s="11">
        <f t="shared" si="169"/>
        <v>41379</v>
      </c>
      <c r="AK215" s="11"/>
      <c r="AL215" s="4"/>
      <c r="AM215" s="50"/>
      <c r="AN215" s="48">
        <v>41747</v>
      </c>
      <c r="AO215" s="49" t="s">
        <v>94</v>
      </c>
      <c r="AP215" s="44"/>
      <c r="AQ215" s="3"/>
      <c r="AR215" s="22">
        <f t="shared" si="144"/>
        <v>41804</v>
      </c>
      <c r="AS215" s="22">
        <f t="shared" si="139"/>
        <v>41803</v>
      </c>
      <c r="AT215" s="22">
        <f t="shared" si="140"/>
        <v>41806</v>
      </c>
      <c r="AU215" s="22">
        <f t="shared" si="141"/>
        <v>41834</v>
      </c>
      <c r="AV215" s="22">
        <f t="shared" si="142"/>
        <v>41808</v>
      </c>
      <c r="AW215" s="26">
        <f t="shared" si="143"/>
        <v>19</v>
      </c>
      <c r="AX215" s="1"/>
      <c r="AY215" s="1"/>
      <c r="AZ215" s="1"/>
      <c r="BA215" s="1"/>
      <c r="BB215" s="1"/>
    </row>
    <row r="216" spans="1:138" x14ac:dyDescent="0.2">
      <c r="A216" s="158">
        <f t="shared" si="163"/>
        <v>41372</v>
      </c>
      <c r="B216" s="2">
        <f t="shared" si="145"/>
        <v>341301.46072766522</v>
      </c>
      <c r="C216" s="2">
        <f t="shared" si="164"/>
        <v>326390.90370397997</v>
      </c>
      <c r="D216" s="2">
        <f>SUM(Y216:Y$344)</f>
        <v>6670.4530401599995</v>
      </c>
      <c r="E216" s="73">
        <f t="shared" si="146"/>
        <v>319720.45066381997</v>
      </c>
      <c r="F216" s="88">
        <f t="shared" si="135"/>
        <v>3633.44</v>
      </c>
      <c r="G216" s="3">
        <f>IF(AND(N216=1,N215&gt;1),VLOOKUP(A215,[1]Plan1!$BK$81:$BM$259,3),G215)</f>
        <v>3655.24</v>
      </c>
      <c r="H216" s="11">
        <f t="shared" si="136"/>
        <v>41289</v>
      </c>
      <c r="I216" s="11">
        <f t="shared" si="137"/>
        <v>41320</v>
      </c>
      <c r="J216" s="12">
        <f t="shared" si="147"/>
        <v>5.9998238583820473E-3</v>
      </c>
      <c r="K216" s="11">
        <f t="shared" si="165"/>
        <v>41379</v>
      </c>
      <c r="L216" s="11">
        <f t="shared" si="148"/>
        <v>41379</v>
      </c>
      <c r="M216" s="1">
        <f t="shared" si="170"/>
        <v>21</v>
      </c>
      <c r="N216" s="1">
        <f t="shared" si="149"/>
        <v>16</v>
      </c>
      <c r="O216" s="2">
        <f t="shared" si="150"/>
        <v>1.0045680299999999</v>
      </c>
      <c r="P216" s="13">
        <f t="shared" si="138"/>
        <v>1.0085996699999999</v>
      </c>
      <c r="Q216" s="13">
        <f t="shared" si="132"/>
        <v>1.0388083260557064</v>
      </c>
      <c r="R216" s="2">
        <f t="shared" si="134"/>
        <v>1.0435536299999999</v>
      </c>
      <c r="S216" s="2">
        <f t="shared" si="166"/>
        <v>1</v>
      </c>
      <c r="T216" s="2">
        <f t="shared" si="151"/>
        <v>326390.90370397997</v>
      </c>
      <c r="U216" s="2">
        <f t="shared" si="152"/>
        <v>0</v>
      </c>
      <c r="V216" s="2">
        <f t="shared" si="153"/>
        <v>13924.986211645237</v>
      </c>
      <c r="W216" s="2">
        <f t="shared" si="154"/>
        <v>340315.88991562522</v>
      </c>
      <c r="X216" s="17">
        <f t="shared" si="155"/>
        <v>0</v>
      </c>
      <c r="Y216" s="2">
        <f t="shared" si="156"/>
        <v>0</v>
      </c>
      <c r="Z216" s="72">
        <f t="shared" si="157"/>
        <v>0</v>
      </c>
      <c r="AA216" s="2">
        <f t="shared" si="158"/>
        <v>0</v>
      </c>
      <c r="AB216" s="12">
        <f t="shared" si="167"/>
        <v>4.6600000000000003E-2</v>
      </c>
      <c r="AC216" s="17">
        <f t="shared" si="159"/>
        <v>16</v>
      </c>
      <c r="AD216" s="17">
        <v>252</v>
      </c>
      <c r="AE216" s="13">
        <f t="shared" si="133"/>
        <v>1.0028960469999999</v>
      </c>
      <c r="AF216" s="2">
        <f t="shared" si="160"/>
        <v>945.24339749000001</v>
      </c>
      <c r="AG216" s="2">
        <f t="shared" si="161"/>
        <v>985.57081203999996</v>
      </c>
      <c r="AH216" s="3">
        <f t="shared" si="162"/>
        <v>0</v>
      </c>
      <c r="AI216" s="4" t="str">
        <f t="shared" si="168"/>
        <v>A+J=</v>
      </c>
      <c r="AJ216" s="11">
        <f t="shared" si="169"/>
        <v>41379</v>
      </c>
      <c r="AK216" s="11"/>
      <c r="AL216" s="4"/>
      <c r="AM216" s="21"/>
      <c r="AN216" s="48">
        <v>41750</v>
      </c>
      <c r="AO216" s="49" t="s">
        <v>103</v>
      </c>
      <c r="AP216" s="44"/>
      <c r="AQ216" s="3"/>
      <c r="AR216" s="22">
        <f t="shared" si="144"/>
        <v>41834</v>
      </c>
      <c r="AS216" s="22">
        <f t="shared" si="139"/>
        <v>41831</v>
      </c>
      <c r="AT216" s="22">
        <f t="shared" si="140"/>
        <v>41834</v>
      </c>
      <c r="AU216" s="22">
        <f t="shared" si="141"/>
        <v>41865</v>
      </c>
      <c r="AV216" s="22">
        <f t="shared" si="142"/>
        <v>41836</v>
      </c>
      <c r="AW216" s="26">
        <f t="shared" si="143"/>
        <v>23</v>
      </c>
      <c r="AX216" s="1"/>
      <c r="AY216" s="1"/>
      <c r="AZ216" s="1"/>
      <c r="BA216" s="1"/>
      <c r="BB216" s="1"/>
    </row>
    <row r="217" spans="1:138" x14ac:dyDescent="0.2">
      <c r="A217" s="158">
        <f t="shared" si="163"/>
        <v>41373</v>
      </c>
      <c r="B217" s="2">
        <f t="shared" si="145"/>
        <v>341458.50213845214</v>
      </c>
      <c r="C217" s="2">
        <f t="shared" si="164"/>
        <v>326390.90370397997</v>
      </c>
      <c r="D217" s="2">
        <f>SUM(Y217:Y$344)</f>
        <v>6670.4530401599995</v>
      </c>
      <c r="E217" s="73">
        <f t="shared" si="146"/>
        <v>319720.45066381997</v>
      </c>
      <c r="F217" s="88">
        <f t="shared" si="135"/>
        <v>3633.44</v>
      </c>
      <c r="G217" s="3">
        <f>IF(AND(N217=1,N216&gt;1),VLOOKUP(A216,[1]Plan1!$BK$81:$BM$259,3),G216)</f>
        <v>3655.24</v>
      </c>
      <c r="H217" s="11">
        <f t="shared" si="136"/>
        <v>41289</v>
      </c>
      <c r="I217" s="11">
        <f t="shared" si="137"/>
        <v>41320</v>
      </c>
      <c r="J217" s="12">
        <f t="shared" si="147"/>
        <v>5.9998238583820473E-3</v>
      </c>
      <c r="K217" s="11">
        <f t="shared" si="165"/>
        <v>41379</v>
      </c>
      <c r="L217" s="11">
        <f t="shared" si="148"/>
        <v>41379</v>
      </c>
      <c r="M217" s="1">
        <f t="shared" si="170"/>
        <v>21</v>
      </c>
      <c r="N217" s="1">
        <f t="shared" si="149"/>
        <v>17</v>
      </c>
      <c r="O217" s="2">
        <f t="shared" si="150"/>
        <v>1.0048542300000001</v>
      </c>
      <c r="P217" s="13">
        <f t="shared" si="138"/>
        <v>1.0085996699999999</v>
      </c>
      <c r="Q217" s="13">
        <f t="shared" si="132"/>
        <v>1.0388083260557064</v>
      </c>
      <c r="R217" s="2">
        <f t="shared" si="134"/>
        <v>1.04385094</v>
      </c>
      <c r="S217" s="2">
        <f t="shared" si="166"/>
        <v>1</v>
      </c>
      <c r="T217" s="2">
        <f t="shared" si="151"/>
        <v>326390.90370397997</v>
      </c>
      <c r="U217" s="2">
        <f t="shared" si="152"/>
        <v>0</v>
      </c>
      <c r="V217" s="2">
        <f t="shared" si="153"/>
        <v>14020.042298832132</v>
      </c>
      <c r="W217" s="2">
        <f t="shared" si="154"/>
        <v>340410.94600281212</v>
      </c>
      <c r="X217" s="17">
        <f t="shared" si="155"/>
        <v>0</v>
      </c>
      <c r="Y217" s="2">
        <f t="shared" si="156"/>
        <v>0</v>
      </c>
      <c r="Z217" s="72">
        <f t="shared" si="157"/>
        <v>0</v>
      </c>
      <c r="AA217" s="2">
        <f t="shared" si="158"/>
        <v>0</v>
      </c>
      <c r="AB217" s="12">
        <f t="shared" si="167"/>
        <v>4.6600000000000003E-2</v>
      </c>
      <c r="AC217" s="17">
        <f t="shared" si="159"/>
        <v>17</v>
      </c>
      <c r="AD217" s="17">
        <v>252</v>
      </c>
      <c r="AE217" s="13">
        <f t="shared" si="133"/>
        <v>1.003077328</v>
      </c>
      <c r="AF217" s="2">
        <f t="shared" si="160"/>
        <v>1004.41186691</v>
      </c>
      <c r="AG217" s="2">
        <f t="shared" si="161"/>
        <v>1047.5561356400001</v>
      </c>
      <c r="AH217" s="3">
        <f t="shared" si="162"/>
        <v>0</v>
      </c>
      <c r="AI217" s="4" t="str">
        <f t="shared" si="168"/>
        <v>A+J=</v>
      </c>
      <c r="AJ217" s="11">
        <f t="shared" si="169"/>
        <v>41379</v>
      </c>
      <c r="AK217" s="11"/>
      <c r="AL217" s="4"/>
      <c r="AM217" s="21"/>
      <c r="AN217" s="48">
        <v>41760</v>
      </c>
      <c r="AO217" s="49" t="s">
        <v>95</v>
      </c>
      <c r="AP217" s="44"/>
      <c r="AQ217" s="3"/>
      <c r="AR217" s="22">
        <f t="shared" si="144"/>
        <v>41865</v>
      </c>
      <c r="AS217" s="22">
        <f t="shared" si="139"/>
        <v>41864</v>
      </c>
      <c r="AT217" s="22">
        <f t="shared" si="140"/>
        <v>41865</v>
      </c>
      <c r="AU217" s="22">
        <f t="shared" si="141"/>
        <v>41897</v>
      </c>
      <c r="AV217" s="22">
        <f t="shared" si="142"/>
        <v>41869</v>
      </c>
      <c r="AW217" s="26">
        <f t="shared" si="143"/>
        <v>22</v>
      </c>
      <c r="AX217" s="1"/>
      <c r="AY217" s="1"/>
      <c r="AZ217" s="1"/>
      <c r="BA217" s="1"/>
      <c r="BB217" s="1"/>
    </row>
    <row r="218" spans="1:138" x14ac:dyDescent="0.2">
      <c r="A218" s="158">
        <f t="shared" si="163"/>
        <v>41374</v>
      </c>
      <c r="B218" s="2">
        <f t="shared" si="145"/>
        <v>341615.61170302052</v>
      </c>
      <c r="C218" s="2">
        <f t="shared" si="164"/>
        <v>326390.90370397997</v>
      </c>
      <c r="D218" s="2">
        <f>SUM(Y218:Y$344)</f>
        <v>6670.4530401599995</v>
      </c>
      <c r="E218" s="73">
        <f t="shared" si="146"/>
        <v>319720.45066381997</v>
      </c>
      <c r="F218" s="88">
        <f t="shared" si="135"/>
        <v>3633.44</v>
      </c>
      <c r="G218" s="3">
        <f>IF(AND(N218=1,N217&gt;1),VLOOKUP(A217,[1]Plan1!$BK$81:$BM$259,3),G217)</f>
        <v>3655.24</v>
      </c>
      <c r="H218" s="11">
        <f t="shared" si="136"/>
        <v>41289</v>
      </c>
      <c r="I218" s="11">
        <f t="shared" si="137"/>
        <v>41320</v>
      </c>
      <c r="J218" s="12">
        <f t="shared" si="147"/>
        <v>5.9998238583820473E-3</v>
      </c>
      <c r="K218" s="11">
        <f t="shared" si="165"/>
        <v>41379</v>
      </c>
      <c r="L218" s="11">
        <f t="shared" si="148"/>
        <v>41379</v>
      </c>
      <c r="M218" s="1">
        <f t="shared" si="170"/>
        <v>21</v>
      </c>
      <c r="N218" s="1">
        <f t="shared" si="149"/>
        <v>18</v>
      </c>
      <c r="O218" s="2">
        <f t="shared" si="150"/>
        <v>1.0051405</v>
      </c>
      <c r="P218" s="13">
        <f t="shared" si="138"/>
        <v>1.0085996699999999</v>
      </c>
      <c r="Q218" s="13">
        <f t="shared" si="132"/>
        <v>1.0388083260557064</v>
      </c>
      <c r="R218" s="2">
        <f t="shared" si="134"/>
        <v>1.0441483199999999</v>
      </c>
      <c r="S218" s="2">
        <f t="shared" si="166"/>
        <v>1</v>
      </c>
      <c r="T218" s="2">
        <f t="shared" si="151"/>
        <v>326390.90370397997</v>
      </c>
      <c r="U218" s="2">
        <f t="shared" si="152"/>
        <v>0</v>
      </c>
      <c r="V218" s="2">
        <f t="shared" si="153"/>
        <v>14115.120766450507</v>
      </c>
      <c r="W218" s="2">
        <f t="shared" si="154"/>
        <v>340506.02447043051</v>
      </c>
      <c r="X218" s="17">
        <f t="shared" si="155"/>
        <v>0</v>
      </c>
      <c r="Y218" s="2">
        <f t="shared" si="156"/>
        <v>0</v>
      </c>
      <c r="Z218" s="72">
        <f t="shared" si="157"/>
        <v>0</v>
      </c>
      <c r="AA218" s="2">
        <f t="shared" si="158"/>
        <v>0</v>
      </c>
      <c r="AB218" s="12">
        <f t="shared" si="167"/>
        <v>4.6600000000000003E-2</v>
      </c>
      <c r="AC218" s="17">
        <f t="shared" si="159"/>
        <v>18</v>
      </c>
      <c r="AD218" s="17">
        <v>252</v>
      </c>
      <c r="AE218" s="13">
        <f t="shared" si="133"/>
        <v>1.003258642</v>
      </c>
      <c r="AF218" s="2">
        <f t="shared" si="160"/>
        <v>1063.5911072199999</v>
      </c>
      <c r="AG218" s="2">
        <f t="shared" si="161"/>
        <v>1109.58723259</v>
      </c>
      <c r="AH218" s="3">
        <f t="shared" si="162"/>
        <v>0</v>
      </c>
      <c r="AI218" s="4" t="str">
        <f t="shared" si="168"/>
        <v>A+J=</v>
      </c>
      <c r="AJ218" s="11">
        <f t="shared" si="169"/>
        <v>41379</v>
      </c>
      <c r="AK218" s="11"/>
      <c r="AL218" s="4"/>
      <c r="AM218" s="21"/>
      <c r="AN218" s="48">
        <v>41809</v>
      </c>
      <c r="AO218" s="49" t="s">
        <v>96</v>
      </c>
      <c r="AP218" s="44"/>
      <c r="AQ218" s="3"/>
      <c r="AR218" s="22">
        <f t="shared" si="144"/>
        <v>41896</v>
      </c>
      <c r="AS218" s="22">
        <f t="shared" si="139"/>
        <v>41894</v>
      </c>
      <c r="AT218" s="22">
        <f t="shared" si="140"/>
        <v>41897</v>
      </c>
      <c r="AU218" s="22">
        <f t="shared" si="141"/>
        <v>41926</v>
      </c>
      <c r="AV218" s="22">
        <f t="shared" si="142"/>
        <v>41899</v>
      </c>
      <c r="AW218" s="26">
        <f t="shared" si="143"/>
        <v>21</v>
      </c>
      <c r="AX218" s="1"/>
      <c r="AY218" s="1"/>
      <c r="AZ218" s="1"/>
      <c r="BA218" s="1"/>
      <c r="BB218" s="1"/>
    </row>
    <row r="219" spans="1:138" x14ac:dyDescent="0.2">
      <c r="A219" s="158">
        <f t="shared" si="163"/>
        <v>41375</v>
      </c>
      <c r="B219" s="2">
        <f t="shared" si="145"/>
        <v>341772.79551875946</v>
      </c>
      <c r="C219" s="2">
        <f t="shared" si="164"/>
        <v>326390.90370397997</v>
      </c>
      <c r="D219" s="2">
        <f>SUM(Y219:Y$344)</f>
        <v>6670.4530401599995</v>
      </c>
      <c r="E219" s="73">
        <f t="shared" si="146"/>
        <v>319720.45066381997</v>
      </c>
      <c r="F219" s="88">
        <f t="shared" si="135"/>
        <v>3633.44</v>
      </c>
      <c r="G219" s="3">
        <f>IF(AND(N219=1,N218&gt;1),VLOOKUP(A218,[1]Plan1!$BK$81:$BM$259,3),G218)</f>
        <v>3655.24</v>
      </c>
      <c r="H219" s="11">
        <f t="shared" si="136"/>
        <v>41289</v>
      </c>
      <c r="I219" s="11">
        <f t="shared" si="137"/>
        <v>41320</v>
      </c>
      <c r="J219" s="12">
        <f t="shared" si="147"/>
        <v>5.9998238583820473E-3</v>
      </c>
      <c r="K219" s="11">
        <f t="shared" si="165"/>
        <v>41379</v>
      </c>
      <c r="L219" s="11">
        <f t="shared" si="148"/>
        <v>41379</v>
      </c>
      <c r="M219" s="1">
        <f t="shared" si="170"/>
        <v>21</v>
      </c>
      <c r="N219" s="1">
        <f t="shared" si="149"/>
        <v>19</v>
      </c>
      <c r="O219" s="2">
        <f t="shared" si="150"/>
        <v>1.00542686</v>
      </c>
      <c r="P219" s="13">
        <f t="shared" si="138"/>
        <v>1.0085996699999999</v>
      </c>
      <c r="Q219" s="13">
        <f t="shared" si="132"/>
        <v>1.0388083260557064</v>
      </c>
      <c r="R219" s="2">
        <f t="shared" si="134"/>
        <v>1.0444457899999999</v>
      </c>
      <c r="S219" s="2">
        <f t="shared" si="166"/>
        <v>1</v>
      </c>
      <c r="T219" s="2">
        <f t="shared" si="151"/>
        <v>326390.90370397997</v>
      </c>
      <c r="U219" s="2">
        <f t="shared" si="152"/>
        <v>0</v>
      </c>
      <c r="V219" s="2">
        <f t="shared" si="153"/>
        <v>14210.22800890948</v>
      </c>
      <c r="W219" s="2">
        <f t="shared" si="154"/>
        <v>340601.13171288947</v>
      </c>
      <c r="X219" s="17">
        <f t="shared" si="155"/>
        <v>0</v>
      </c>
      <c r="Y219" s="2">
        <f t="shared" si="156"/>
        <v>0</v>
      </c>
      <c r="Z219" s="72">
        <f t="shared" si="157"/>
        <v>0</v>
      </c>
      <c r="AA219" s="2">
        <f t="shared" si="158"/>
        <v>0</v>
      </c>
      <c r="AB219" s="12">
        <f t="shared" si="167"/>
        <v>4.6600000000000003E-2</v>
      </c>
      <c r="AC219" s="17">
        <f t="shared" si="159"/>
        <v>19</v>
      </c>
      <c r="AD219" s="17">
        <v>252</v>
      </c>
      <c r="AE219" s="13">
        <f t="shared" si="133"/>
        <v>1.003439988</v>
      </c>
      <c r="AF219" s="2">
        <f t="shared" si="160"/>
        <v>1122.7807920499999</v>
      </c>
      <c r="AG219" s="2">
        <f t="shared" si="161"/>
        <v>1171.66380587</v>
      </c>
      <c r="AH219" s="3">
        <f t="shared" si="162"/>
        <v>0</v>
      </c>
      <c r="AI219" s="4" t="str">
        <f t="shared" si="168"/>
        <v>A+J=</v>
      </c>
      <c r="AJ219" s="11">
        <f t="shared" si="169"/>
        <v>41379</v>
      </c>
      <c r="AK219" s="11"/>
      <c r="AL219" s="4"/>
      <c r="AM219" s="21"/>
      <c r="AN219" s="48">
        <v>41998</v>
      </c>
      <c r="AO219" s="49" t="s">
        <v>101</v>
      </c>
      <c r="AP219" s="44"/>
      <c r="AQ219" s="3"/>
      <c r="AR219" s="22">
        <f t="shared" si="144"/>
        <v>41926</v>
      </c>
      <c r="AS219" s="22">
        <f t="shared" si="139"/>
        <v>41925</v>
      </c>
      <c r="AT219" s="22">
        <f t="shared" si="140"/>
        <v>41926</v>
      </c>
      <c r="AU219" s="22">
        <f t="shared" si="141"/>
        <v>41957</v>
      </c>
      <c r="AV219" s="22">
        <f t="shared" si="142"/>
        <v>41928</v>
      </c>
      <c r="AW219" s="26">
        <f t="shared" si="143"/>
        <v>23</v>
      </c>
      <c r="AX219" s="1"/>
      <c r="AY219" s="1"/>
      <c r="AZ219" s="1"/>
      <c r="BA219" s="1"/>
      <c r="BB219" s="1"/>
    </row>
    <row r="220" spans="1:138" x14ac:dyDescent="0.2">
      <c r="A220" s="158">
        <f t="shared" si="163"/>
        <v>41376</v>
      </c>
      <c r="B220" s="2">
        <f t="shared" si="145"/>
        <v>341930.05108307448</v>
      </c>
      <c r="C220" s="2">
        <f t="shared" si="164"/>
        <v>326390.90370397997</v>
      </c>
      <c r="D220" s="2">
        <f>SUM(Y220:Y$344)</f>
        <v>6670.4530401599995</v>
      </c>
      <c r="E220" s="73">
        <f t="shared" si="146"/>
        <v>319720.45066381997</v>
      </c>
      <c r="F220" s="88">
        <f t="shared" si="135"/>
        <v>3633.44</v>
      </c>
      <c r="G220" s="3">
        <f>IF(AND(N220=1,N219&gt;1),VLOOKUP(A219,[1]Plan1!$BK$81:$BM$259,3),G219)</f>
        <v>3655.24</v>
      </c>
      <c r="H220" s="11">
        <f t="shared" si="136"/>
        <v>41289</v>
      </c>
      <c r="I220" s="11">
        <f t="shared" si="137"/>
        <v>41320</v>
      </c>
      <c r="J220" s="12">
        <f t="shared" si="147"/>
        <v>5.9998238583820473E-3</v>
      </c>
      <c r="K220" s="11">
        <f t="shared" si="165"/>
        <v>41379</v>
      </c>
      <c r="L220" s="11">
        <f t="shared" si="148"/>
        <v>41379</v>
      </c>
      <c r="M220" s="1">
        <f t="shared" si="170"/>
        <v>21</v>
      </c>
      <c r="N220" s="1">
        <f t="shared" si="149"/>
        <v>20</v>
      </c>
      <c r="O220" s="2">
        <f t="shared" si="150"/>
        <v>1.0057133</v>
      </c>
      <c r="P220" s="13">
        <f t="shared" si="138"/>
        <v>1.0085996699999999</v>
      </c>
      <c r="Q220" s="13">
        <f t="shared" si="132"/>
        <v>1.0388083260557064</v>
      </c>
      <c r="R220" s="2">
        <f t="shared" si="134"/>
        <v>1.0447433399999999</v>
      </c>
      <c r="S220" s="2">
        <f t="shared" si="166"/>
        <v>1</v>
      </c>
      <c r="T220" s="2">
        <f t="shared" si="151"/>
        <v>326390.90370397997</v>
      </c>
      <c r="U220" s="2">
        <f t="shared" si="152"/>
        <v>0</v>
      </c>
      <c r="V220" s="2">
        <f t="shared" si="153"/>
        <v>14305.360829004494</v>
      </c>
      <c r="W220" s="2">
        <f t="shared" si="154"/>
        <v>340696.26453298447</v>
      </c>
      <c r="X220" s="17">
        <f t="shared" si="155"/>
        <v>0</v>
      </c>
      <c r="Y220" s="2">
        <f t="shared" si="156"/>
        <v>0</v>
      </c>
      <c r="Z220" s="72">
        <f t="shared" si="157"/>
        <v>0</v>
      </c>
      <c r="AA220" s="2">
        <f t="shared" si="158"/>
        <v>0</v>
      </c>
      <c r="AB220" s="12">
        <f t="shared" si="167"/>
        <v>4.6600000000000003E-2</v>
      </c>
      <c r="AC220" s="17">
        <f t="shared" si="159"/>
        <v>20</v>
      </c>
      <c r="AD220" s="17">
        <v>252</v>
      </c>
      <c r="AE220" s="13">
        <f t="shared" si="133"/>
        <v>1.0036213679999999</v>
      </c>
      <c r="AF220" s="2">
        <f t="shared" si="160"/>
        <v>1181.98157416</v>
      </c>
      <c r="AG220" s="2">
        <f t="shared" si="161"/>
        <v>1233.78655009</v>
      </c>
      <c r="AH220" s="3">
        <f t="shared" si="162"/>
        <v>0</v>
      </c>
      <c r="AI220" s="4" t="str">
        <f t="shared" si="168"/>
        <v>A+J=</v>
      </c>
      <c r="AJ220" s="11">
        <f t="shared" si="169"/>
        <v>41379</v>
      </c>
      <c r="AK220" s="11"/>
      <c r="AL220" s="4"/>
      <c r="AM220" s="21"/>
      <c r="AN220" s="48">
        <v>42005</v>
      </c>
      <c r="AO220" s="49" t="s">
        <v>102</v>
      </c>
      <c r="AP220" s="44"/>
      <c r="AQ220" s="3"/>
      <c r="AR220" s="22">
        <f t="shared" si="144"/>
        <v>41957</v>
      </c>
      <c r="AS220" s="22">
        <f t="shared" si="139"/>
        <v>41956</v>
      </c>
      <c r="AT220" s="22">
        <f t="shared" si="140"/>
        <v>41957</v>
      </c>
      <c r="AU220" s="22">
        <f t="shared" si="141"/>
        <v>41988</v>
      </c>
      <c r="AV220" s="22">
        <f t="shared" si="142"/>
        <v>41961</v>
      </c>
      <c r="AW220" s="26">
        <f t="shared" si="143"/>
        <v>21</v>
      </c>
      <c r="AX220" s="1"/>
      <c r="AY220" s="1"/>
      <c r="AZ220" s="1"/>
      <c r="BA220" s="1"/>
      <c r="BB220" s="1"/>
    </row>
    <row r="221" spans="1:138" x14ac:dyDescent="0.2">
      <c r="A221" s="158">
        <f t="shared" si="163"/>
        <v>41377</v>
      </c>
      <c r="B221" s="2">
        <f t="shared" si="145"/>
        <v>342087.38094737008</v>
      </c>
      <c r="C221" s="2">
        <f t="shared" si="164"/>
        <v>326390.90370397997</v>
      </c>
      <c r="D221" s="2">
        <f>SUM(Y221:Y$344)</f>
        <v>6670.4530401599995</v>
      </c>
      <c r="E221" s="73">
        <f t="shared" si="146"/>
        <v>319720.45066381997</v>
      </c>
      <c r="F221" s="88">
        <f t="shared" si="135"/>
        <v>3633.44</v>
      </c>
      <c r="G221" s="3">
        <f>IF(AND(N221=1,N220&gt;1),VLOOKUP(A220,[1]Plan1!$BK$81:$BM$259,3),G220)</f>
        <v>3655.24</v>
      </c>
      <c r="H221" s="11">
        <f t="shared" si="136"/>
        <v>41289</v>
      </c>
      <c r="I221" s="11">
        <f t="shared" si="137"/>
        <v>41320</v>
      </c>
      <c r="J221" s="12">
        <f t="shared" si="147"/>
        <v>5.9998238583820473E-3</v>
      </c>
      <c r="K221" s="11">
        <f t="shared" si="165"/>
        <v>41379</v>
      </c>
      <c r="L221" s="11">
        <f t="shared" si="148"/>
        <v>41379</v>
      </c>
      <c r="M221" s="1">
        <f t="shared" si="170"/>
        <v>21</v>
      </c>
      <c r="N221" s="1">
        <f t="shared" si="149"/>
        <v>21</v>
      </c>
      <c r="O221" s="2">
        <f t="shared" si="150"/>
        <v>1.00599982</v>
      </c>
      <c r="P221" s="13">
        <f t="shared" si="138"/>
        <v>1.0085996699999999</v>
      </c>
      <c r="Q221" s="13">
        <f t="shared" si="132"/>
        <v>1.0388083260557064</v>
      </c>
      <c r="R221" s="2">
        <f t="shared" si="134"/>
        <v>1.04504098</v>
      </c>
      <c r="S221" s="2">
        <f t="shared" si="166"/>
        <v>1</v>
      </c>
      <c r="T221" s="2">
        <f t="shared" si="151"/>
        <v>326390.90370397997</v>
      </c>
      <c r="U221" s="2">
        <f t="shared" si="152"/>
        <v>0</v>
      </c>
      <c r="V221" s="2">
        <f t="shared" si="153"/>
        <v>14400.522423940105</v>
      </c>
      <c r="W221" s="2">
        <f t="shared" si="154"/>
        <v>340791.4261279201</v>
      </c>
      <c r="X221" s="17">
        <f t="shared" si="155"/>
        <v>0</v>
      </c>
      <c r="Y221" s="2">
        <f t="shared" si="156"/>
        <v>0</v>
      </c>
      <c r="Z221" s="72">
        <f t="shared" si="157"/>
        <v>0</v>
      </c>
      <c r="AA221" s="2">
        <f t="shared" si="158"/>
        <v>0</v>
      </c>
      <c r="AB221" s="12">
        <f t="shared" si="167"/>
        <v>4.6600000000000003E-2</v>
      </c>
      <c r="AC221" s="17">
        <f t="shared" si="159"/>
        <v>21</v>
      </c>
      <c r="AD221" s="17">
        <v>252</v>
      </c>
      <c r="AE221" s="13">
        <f t="shared" si="133"/>
        <v>1.00380278</v>
      </c>
      <c r="AF221" s="2">
        <f t="shared" si="160"/>
        <v>1241.19280078</v>
      </c>
      <c r="AG221" s="2">
        <f t="shared" si="161"/>
        <v>1295.9548194500001</v>
      </c>
      <c r="AH221" s="3">
        <f t="shared" si="162"/>
        <v>0</v>
      </c>
      <c r="AI221" s="4" t="str">
        <f t="shared" si="168"/>
        <v>A+J=</v>
      </c>
      <c r="AJ221" s="11">
        <f t="shared" si="169"/>
        <v>41379</v>
      </c>
      <c r="AK221" s="11"/>
      <c r="AL221" s="4"/>
      <c r="AM221" s="21"/>
      <c r="AN221" s="48">
        <v>42051</v>
      </c>
      <c r="AO221" s="49" t="s">
        <v>93</v>
      </c>
      <c r="AP221" s="44"/>
      <c r="AQ221" s="3"/>
      <c r="AR221" s="22">
        <f t="shared" si="144"/>
        <v>41987</v>
      </c>
      <c r="AS221" s="22">
        <f t="shared" si="139"/>
        <v>41985</v>
      </c>
      <c r="AT221" s="22">
        <f t="shared" si="140"/>
        <v>41988</v>
      </c>
      <c r="AU221" s="22">
        <f t="shared" si="141"/>
        <v>42018</v>
      </c>
      <c r="AV221" s="22">
        <f t="shared" si="142"/>
        <v>41990</v>
      </c>
      <c r="AW221" s="26">
        <f t="shared" si="143"/>
        <v>20</v>
      </c>
      <c r="AX221" s="1"/>
      <c r="AY221" s="1"/>
      <c r="AZ221" s="1"/>
      <c r="BA221" s="1"/>
      <c r="BB221" s="1"/>
    </row>
    <row r="222" spans="1:138" x14ac:dyDescent="0.2">
      <c r="A222" s="158">
        <f t="shared" si="163"/>
        <v>41378</v>
      </c>
      <c r="B222" s="2">
        <f t="shared" si="145"/>
        <v>342087.38094737008</v>
      </c>
      <c r="C222" s="2">
        <f t="shared" si="164"/>
        <v>326390.90370397997</v>
      </c>
      <c r="D222" s="2">
        <f>SUM(Y222:Y$344)</f>
        <v>6670.4530401599995</v>
      </c>
      <c r="E222" s="73">
        <f t="shared" si="146"/>
        <v>319720.45066381997</v>
      </c>
      <c r="F222" s="88">
        <f t="shared" si="135"/>
        <v>3633.44</v>
      </c>
      <c r="G222" s="3">
        <f>IF(AND(N222=1,N221&gt;1),VLOOKUP(A221,[1]Plan1!$BK$81:$BM$259,3),G221)</f>
        <v>3655.24</v>
      </c>
      <c r="H222" s="11">
        <f t="shared" si="136"/>
        <v>41289</v>
      </c>
      <c r="I222" s="11">
        <f t="shared" si="137"/>
        <v>41320</v>
      </c>
      <c r="J222" s="12">
        <f t="shared" si="147"/>
        <v>5.9998238583820473E-3</v>
      </c>
      <c r="K222" s="11">
        <f t="shared" si="165"/>
        <v>41408</v>
      </c>
      <c r="L222" s="11">
        <f t="shared" si="148"/>
        <v>41379</v>
      </c>
      <c r="M222" s="1">
        <f t="shared" si="170"/>
        <v>21</v>
      </c>
      <c r="N222" s="1">
        <f t="shared" si="149"/>
        <v>21</v>
      </c>
      <c r="O222" s="2">
        <f t="shared" si="150"/>
        <v>1.00599982</v>
      </c>
      <c r="P222" s="13">
        <f t="shared" si="138"/>
        <v>1.0085996699999999</v>
      </c>
      <c r="Q222" s="13">
        <f t="shared" si="132"/>
        <v>1.0388083260557064</v>
      </c>
      <c r="R222" s="2">
        <f t="shared" si="134"/>
        <v>1.04504098</v>
      </c>
      <c r="S222" s="2">
        <f t="shared" si="166"/>
        <v>1</v>
      </c>
      <c r="T222" s="2">
        <f t="shared" si="151"/>
        <v>326390.90370397997</v>
      </c>
      <c r="U222" s="2">
        <f t="shared" si="152"/>
        <v>0</v>
      </c>
      <c r="V222" s="2">
        <f t="shared" si="153"/>
        <v>14400.522423940105</v>
      </c>
      <c r="W222" s="2">
        <f t="shared" si="154"/>
        <v>340791.4261279201</v>
      </c>
      <c r="X222" s="17">
        <f t="shared" si="155"/>
        <v>0</v>
      </c>
      <c r="Y222" s="2">
        <f t="shared" si="156"/>
        <v>0</v>
      </c>
      <c r="Z222" s="72">
        <f t="shared" si="157"/>
        <v>0</v>
      </c>
      <c r="AA222" s="2">
        <f t="shared" si="158"/>
        <v>0</v>
      </c>
      <c r="AB222" s="12">
        <f t="shared" si="167"/>
        <v>4.6600000000000003E-2</v>
      </c>
      <c r="AC222" s="17">
        <f t="shared" si="159"/>
        <v>21</v>
      </c>
      <c r="AD222" s="17">
        <v>252</v>
      </c>
      <c r="AE222" s="13">
        <f t="shared" si="133"/>
        <v>1.00380278</v>
      </c>
      <c r="AF222" s="2">
        <f t="shared" si="160"/>
        <v>1241.19280078</v>
      </c>
      <c r="AG222" s="2">
        <f t="shared" si="161"/>
        <v>1295.9548194500001</v>
      </c>
      <c r="AH222" s="3">
        <f t="shared" si="162"/>
        <v>0</v>
      </c>
      <c r="AI222" s="4" t="str">
        <f t="shared" si="168"/>
        <v>A+J=</v>
      </c>
      <c r="AJ222" s="11">
        <f t="shared" si="169"/>
        <v>41379</v>
      </c>
      <c r="AK222" s="11"/>
      <c r="AL222" s="4"/>
      <c r="AM222" s="21"/>
      <c r="AN222" s="48">
        <v>42052</v>
      </c>
      <c r="AO222" s="49" t="s">
        <v>93</v>
      </c>
      <c r="AP222" s="44"/>
      <c r="AQ222" s="3"/>
      <c r="AR222" s="22">
        <f t="shared" si="144"/>
        <v>42018</v>
      </c>
      <c r="AS222" s="22">
        <f t="shared" si="139"/>
        <v>42017</v>
      </c>
      <c r="AT222" s="22">
        <f t="shared" si="140"/>
        <v>42018</v>
      </c>
      <c r="AU222" s="22">
        <f t="shared" si="141"/>
        <v>42053</v>
      </c>
      <c r="AV222" s="22">
        <f t="shared" si="142"/>
        <v>42020</v>
      </c>
      <c r="AW222" s="26">
        <f t="shared" si="143"/>
        <v>23</v>
      </c>
      <c r="AX222" s="1"/>
      <c r="AY222" s="1"/>
      <c r="AZ222" s="1"/>
      <c r="BA222" s="1"/>
      <c r="BB222" s="1"/>
    </row>
    <row r="223" spans="1:138" x14ac:dyDescent="0.2">
      <c r="A223" s="158">
        <f t="shared" si="163"/>
        <v>41379</v>
      </c>
      <c r="B223" s="2">
        <f t="shared" si="145"/>
        <v>342087.38094737008</v>
      </c>
      <c r="C223" s="2">
        <f t="shared" si="164"/>
        <v>326390.90370397997</v>
      </c>
      <c r="D223" s="2">
        <f>SUM(Y223:Y$344)</f>
        <v>6670.4530401599995</v>
      </c>
      <c r="E223" s="73">
        <f t="shared" si="146"/>
        <v>319720.45066381997</v>
      </c>
      <c r="F223" s="88">
        <f t="shared" si="135"/>
        <v>3633.44</v>
      </c>
      <c r="G223" s="3">
        <f>IF(AND(N223=1,N222&gt;1),VLOOKUP(A222,[1]Plan1!$BK$81:$BM$259,3),G222)</f>
        <v>3655.24</v>
      </c>
      <c r="H223" s="11">
        <f t="shared" si="136"/>
        <v>41289</v>
      </c>
      <c r="I223" s="11">
        <f t="shared" si="137"/>
        <v>41320</v>
      </c>
      <c r="J223" s="12">
        <f t="shared" si="147"/>
        <v>5.9998238583820473E-3</v>
      </c>
      <c r="K223" s="11">
        <f t="shared" si="165"/>
        <v>41408</v>
      </c>
      <c r="L223" s="11">
        <f t="shared" si="148"/>
        <v>41379</v>
      </c>
      <c r="M223" s="1">
        <f t="shared" si="170"/>
        <v>21</v>
      </c>
      <c r="N223" s="1">
        <f t="shared" si="149"/>
        <v>21</v>
      </c>
      <c r="O223" s="2">
        <f t="shared" si="150"/>
        <v>1.00599982</v>
      </c>
      <c r="P223" s="13">
        <f t="shared" si="138"/>
        <v>1.0085996699999999</v>
      </c>
      <c r="Q223" s="13">
        <f t="shared" ref="Q223:Q286" si="171">IF(L223&gt;L222,Q222*P223,Q222)</f>
        <v>1.0388083260557064</v>
      </c>
      <c r="R223" s="2">
        <f t="shared" si="134"/>
        <v>1.04504098</v>
      </c>
      <c r="S223" s="2">
        <f t="shared" si="166"/>
        <v>1</v>
      </c>
      <c r="T223" s="2">
        <f t="shared" si="151"/>
        <v>326390.90370397997</v>
      </c>
      <c r="U223" s="2">
        <f t="shared" si="152"/>
        <v>0</v>
      </c>
      <c r="V223" s="2">
        <f t="shared" si="153"/>
        <v>14400.522423940105</v>
      </c>
      <c r="W223" s="2">
        <f t="shared" si="154"/>
        <v>340791.4261279201</v>
      </c>
      <c r="X223" s="17">
        <f t="shared" si="155"/>
        <v>7</v>
      </c>
      <c r="Y223" s="2">
        <f t="shared" si="156"/>
        <v>1335.45122986</v>
      </c>
      <c r="Z223" s="72">
        <f t="shared" si="157"/>
        <v>4.0915700000000001E-3</v>
      </c>
      <c r="AA223" s="2">
        <f t="shared" si="158"/>
        <v>1335.45122986</v>
      </c>
      <c r="AB223" s="12">
        <f t="shared" si="167"/>
        <v>4.6600000000000003E-2</v>
      </c>
      <c r="AC223" s="17">
        <f t="shared" si="159"/>
        <v>21</v>
      </c>
      <c r="AD223" s="17">
        <v>252</v>
      </c>
      <c r="AE223" s="13">
        <f t="shared" ref="AE223:AE286" si="172">ROUND((1+AB223)^TRUNC((AC223/AD223),9),9)</f>
        <v>1.00380278</v>
      </c>
      <c r="AF223" s="2">
        <f t="shared" si="160"/>
        <v>1241.19280078</v>
      </c>
      <c r="AG223" s="2">
        <f t="shared" si="161"/>
        <v>1295.9548194500001</v>
      </c>
      <c r="AH223" s="3">
        <f t="shared" si="162"/>
        <v>2576.64403064</v>
      </c>
      <c r="AI223" s="4" t="str">
        <f t="shared" si="168"/>
        <v>A+J=</v>
      </c>
      <c r="AJ223" s="11">
        <f t="shared" si="169"/>
        <v>41379</v>
      </c>
      <c r="AK223" s="11"/>
      <c r="AL223" s="4"/>
      <c r="AM223" s="21"/>
      <c r="AN223" s="48">
        <v>42097</v>
      </c>
      <c r="AO223" s="49" t="s">
        <v>94</v>
      </c>
      <c r="AP223" s="44"/>
      <c r="AQ223" s="3"/>
      <c r="AR223" s="22">
        <f t="shared" si="144"/>
        <v>42049</v>
      </c>
      <c r="AS223" s="22">
        <f t="shared" si="139"/>
        <v>42048</v>
      </c>
      <c r="AT223" s="22">
        <f t="shared" si="140"/>
        <v>42053</v>
      </c>
      <c r="AU223" s="22">
        <f t="shared" si="141"/>
        <v>42079</v>
      </c>
      <c r="AV223" s="22">
        <f t="shared" si="142"/>
        <v>42055</v>
      </c>
      <c r="AW223" s="26">
        <f t="shared" si="143"/>
        <v>18</v>
      </c>
      <c r="AX223" s="1"/>
      <c r="AY223" s="1"/>
      <c r="AZ223" s="1"/>
      <c r="BA223" s="1"/>
      <c r="BB223" s="1"/>
    </row>
    <row r="224" spans="1:138" x14ac:dyDescent="0.2">
      <c r="A224" s="158">
        <f t="shared" si="163"/>
        <v>41380</v>
      </c>
      <c r="B224" s="2">
        <f t="shared" si="145"/>
        <v>339595.69593953533</v>
      </c>
      <c r="C224" s="2">
        <f t="shared" si="164"/>
        <v>325055.45247412001</v>
      </c>
      <c r="D224" s="2">
        <f>SUM(Y224:Y$344)</f>
        <v>5335.0018103000002</v>
      </c>
      <c r="E224" s="73">
        <f t="shared" si="146"/>
        <v>319720.45066382003</v>
      </c>
      <c r="F224" s="88">
        <f t="shared" si="135"/>
        <v>3655.24</v>
      </c>
      <c r="G224" s="3">
        <f>IF(AND(N224=1,N223&gt;1),VLOOKUP(A223,[1]Plan1!$BK$81:$BM$259,3),G223)</f>
        <v>3672.42</v>
      </c>
      <c r="H224" s="11">
        <f t="shared" si="136"/>
        <v>41321</v>
      </c>
      <c r="I224" s="11">
        <f t="shared" si="137"/>
        <v>41349</v>
      </c>
      <c r="J224" s="12">
        <f t="shared" si="147"/>
        <v>4.7001017717032134E-3</v>
      </c>
      <c r="K224" s="11">
        <f t="shared" si="165"/>
        <v>41408</v>
      </c>
      <c r="L224" s="11">
        <f t="shared" si="148"/>
        <v>41408</v>
      </c>
      <c r="M224" s="1">
        <f t="shared" si="170"/>
        <v>20</v>
      </c>
      <c r="N224" s="1">
        <f t="shared" si="149"/>
        <v>1</v>
      </c>
      <c r="O224" s="2">
        <f t="shared" si="150"/>
        <v>1.00023448</v>
      </c>
      <c r="P224" s="13">
        <f t="shared" si="138"/>
        <v>1.00599982</v>
      </c>
      <c r="Q224" s="13">
        <f t="shared" si="171"/>
        <v>1.045040989026542</v>
      </c>
      <c r="R224" s="2">
        <f t="shared" si="134"/>
        <v>1.04528603</v>
      </c>
      <c r="S224" s="2">
        <f t="shared" si="166"/>
        <v>1</v>
      </c>
      <c r="T224" s="2">
        <f t="shared" si="151"/>
        <v>325055.45247412001</v>
      </c>
      <c r="U224" s="2">
        <f t="shared" si="152"/>
        <v>0</v>
      </c>
      <c r="V224" s="2">
        <f t="shared" si="153"/>
        <v>14478.869920375266</v>
      </c>
      <c r="W224" s="2">
        <f t="shared" si="154"/>
        <v>339534.32239449531</v>
      </c>
      <c r="X224" s="17">
        <f t="shared" si="155"/>
        <v>0</v>
      </c>
      <c r="Y224" s="2">
        <f t="shared" si="156"/>
        <v>0</v>
      </c>
      <c r="Z224" s="72">
        <f t="shared" si="157"/>
        <v>0</v>
      </c>
      <c r="AA224" s="2">
        <f t="shared" si="158"/>
        <v>0</v>
      </c>
      <c r="AB224" s="12">
        <f t="shared" si="167"/>
        <v>4.6600000000000003E-2</v>
      </c>
      <c r="AC224" s="17">
        <f t="shared" si="159"/>
        <v>1</v>
      </c>
      <c r="AD224" s="17">
        <v>252</v>
      </c>
      <c r="AE224" s="13">
        <f t="shared" si="172"/>
        <v>1.0001807579999999</v>
      </c>
      <c r="AF224" s="2">
        <f t="shared" si="160"/>
        <v>58.75637347</v>
      </c>
      <c r="AG224" s="2">
        <f t="shared" si="161"/>
        <v>61.373545040000003</v>
      </c>
      <c r="AH224" s="3">
        <f t="shared" si="162"/>
        <v>0</v>
      </c>
      <c r="AI224" s="4" t="str">
        <f t="shared" si="168"/>
        <v>A+J=</v>
      </c>
      <c r="AJ224" s="11">
        <f t="shared" si="169"/>
        <v>41408</v>
      </c>
      <c r="AK224" s="11"/>
      <c r="AL224" s="4"/>
      <c r="AM224" s="21"/>
      <c r="AN224" s="48">
        <v>42115</v>
      </c>
      <c r="AO224" s="49" t="s">
        <v>103</v>
      </c>
      <c r="AP224" s="44"/>
      <c r="AQ224" s="3"/>
      <c r="AR224" s="22">
        <f t="shared" si="144"/>
        <v>42077</v>
      </c>
      <c r="AS224" s="22">
        <f t="shared" si="139"/>
        <v>42076</v>
      </c>
      <c r="AT224" s="22">
        <f t="shared" si="140"/>
        <v>42079</v>
      </c>
      <c r="AU224" s="22">
        <f t="shared" si="141"/>
        <v>42108</v>
      </c>
      <c r="AV224" s="22">
        <f t="shared" si="142"/>
        <v>42081</v>
      </c>
      <c r="AW224" s="26">
        <f t="shared" si="143"/>
        <v>20</v>
      </c>
      <c r="AX224" s="1"/>
      <c r="AY224" s="1"/>
      <c r="AZ224" s="1"/>
      <c r="BA224" s="1"/>
      <c r="BB224" s="1"/>
    </row>
    <row r="225" spans="1:54" x14ac:dyDescent="0.2">
      <c r="A225" s="158">
        <f t="shared" si="163"/>
        <v>41381</v>
      </c>
      <c r="B225" s="2">
        <f t="shared" si="145"/>
        <v>339735.46896593843</v>
      </c>
      <c r="C225" s="2">
        <f t="shared" si="164"/>
        <v>325055.45247412001</v>
      </c>
      <c r="D225" s="2">
        <f>SUM(Y225:Y$344)</f>
        <v>5335.0018103000002</v>
      </c>
      <c r="E225" s="73">
        <f t="shared" si="146"/>
        <v>319720.45066382003</v>
      </c>
      <c r="F225" s="88">
        <f t="shared" si="135"/>
        <v>3655.24</v>
      </c>
      <c r="G225" s="3">
        <f>IF(AND(N225=1,N224&gt;1),VLOOKUP(A224,[1]Plan1!$BK$81:$BM$259,3),G224)</f>
        <v>3672.42</v>
      </c>
      <c r="H225" s="11">
        <f t="shared" si="136"/>
        <v>41321</v>
      </c>
      <c r="I225" s="11">
        <f t="shared" si="137"/>
        <v>41349</v>
      </c>
      <c r="J225" s="12">
        <f t="shared" si="147"/>
        <v>4.7001017717032134E-3</v>
      </c>
      <c r="K225" s="11">
        <f t="shared" si="165"/>
        <v>41408</v>
      </c>
      <c r="L225" s="11">
        <f t="shared" si="148"/>
        <v>41408</v>
      </c>
      <c r="M225" s="1">
        <f t="shared" si="170"/>
        <v>20</v>
      </c>
      <c r="N225" s="1">
        <f t="shared" si="149"/>
        <v>2</v>
      </c>
      <c r="O225" s="2">
        <f t="shared" si="150"/>
        <v>1.00046901</v>
      </c>
      <c r="P225" s="13">
        <f t="shared" si="138"/>
        <v>1.00599982</v>
      </c>
      <c r="Q225" s="13">
        <f t="shared" si="171"/>
        <v>1.045040989026542</v>
      </c>
      <c r="R225" s="2">
        <f t="shared" si="134"/>
        <v>1.0455311199999999</v>
      </c>
      <c r="S225" s="2">
        <f t="shared" si="166"/>
        <v>1</v>
      </c>
      <c r="T225" s="2">
        <f t="shared" si="151"/>
        <v>325055.45247412001</v>
      </c>
      <c r="U225" s="2">
        <f t="shared" si="152"/>
        <v>0</v>
      </c>
      <c r="V225" s="2">
        <f t="shared" si="153"/>
        <v>14557.230205628446</v>
      </c>
      <c r="W225" s="2">
        <f t="shared" si="154"/>
        <v>339612.68267974845</v>
      </c>
      <c r="X225" s="17">
        <f t="shared" si="155"/>
        <v>0</v>
      </c>
      <c r="Y225" s="2">
        <f t="shared" si="156"/>
        <v>0</v>
      </c>
      <c r="Z225" s="72">
        <f t="shared" si="157"/>
        <v>0</v>
      </c>
      <c r="AA225" s="2">
        <f t="shared" si="158"/>
        <v>0</v>
      </c>
      <c r="AB225" s="12">
        <f t="shared" si="167"/>
        <v>4.6600000000000003E-2</v>
      </c>
      <c r="AC225" s="17">
        <f t="shared" si="159"/>
        <v>2</v>
      </c>
      <c r="AD225" s="17">
        <v>252</v>
      </c>
      <c r="AE225" s="13">
        <f t="shared" si="172"/>
        <v>1.0003615480000001</v>
      </c>
      <c r="AF225" s="2">
        <f t="shared" si="160"/>
        <v>117.52314873</v>
      </c>
      <c r="AG225" s="2">
        <f t="shared" si="161"/>
        <v>122.78628619</v>
      </c>
      <c r="AH225" s="3">
        <f t="shared" si="162"/>
        <v>0</v>
      </c>
      <c r="AI225" s="4" t="str">
        <f t="shared" si="168"/>
        <v>A+J=</v>
      </c>
      <c r="AJ225" s="11">
        <f t="shared" si="169"/>
        <v>41408</v>
      </c>
      <c r="AK225" s="11"/>
      <c r="AL225" s="4"/>
      <c r="AM225" s="21"/>
      <c r="AN225" s="48">
        <v>42125</v>
      </c>
      <c r="AO225" s="49" t="s">
        <v>95</v>
      </c>
      <c r="AP225" s="44"/>
      <c r="AQ225" s="3"/>
      <c r="AR225" s="22">
        <f t="shared" si="144"/>
        <v>42108</v>
      </c>
      <c r="AS225" s="22">
        <f t="shared" si="139"/>
        <v>42107</v>
      </c>
      <c r="AT225" s="22">
        <f t="shared" si="140"/>
        <v>42108</v>
      </c>
      <c r="AU225" s="22">
        <f t="shared" si="141"/>
        <v>42138</v>
      </c>
      <c r="AV225" s="22">
        <f t="shared" si="142"/>
        <v>42110</v>
      </c>
      <c r="AW225" s="26">
        <f t="shared" si="143"/>
        <v>20</v>
      </c>
      <c r="AX225" s="1"/>
      <c r="AY225" s="1"/>
      <c r="AZ225" s="1"/>
      <c r="BA225" s="1"/>
      <c r="BB225" s="1"/>
    </row>
    <row r="226" spans="1:54" x14ac:dyDescent="0.2">
      <c r="A226" s="158">
        <f t="shared" si="163"/>
        <v>41382</v>
      </c>
      <c r="B226" s="2">
        <f t="shared" si="145"/>
        <v>339875.30712716776</v>
      </c>
      <c r="C226" s="2">
        <f t="shared" si="164"/>
        <v>325055.45247412001</v>
      </c>
      <c r="D226" s="2">
        <f>SUM(Y226:Y$344)</f>
        <v>5335.0018103000002</v>
      </c>
      <c r="E226" s="73">
        <f t="shared" si="146"/>
        <v>319720.45066382003</v>
      </c>
      <c r="F226" s="88">
        <f t="shared" si="135"/>
        <v>3655.24</v>
      </c>
      <c r="G226" s="3">
        <f>IF(AND(N226=1,N225&gt;1),VLOOKUP(A225,[1]Plan1!$BK$81:$BM$259,3),G225)</f>
        <v>3672.42</v>
      </c>
      <c r="H226" s="11">
        <f t="shared" si="136"/>
        <v>41321</v>
      </c>
      <c r="I226" s="11">
        <f t="shared" si="137"/>
        <v>41349</v>
      </c>
      <c r="J226" s="12">
        <f t="shared" si="147"/>
        <v>4.7001017717032134E-3</v>
      </c>
      <c r="K226" s="11">
        <f t="shared" si="165"/>
        <v>41408</v>
      </c>
      <c r="L226" s="11">
        <f t="shared" si="148"/>
        <v>41408</v>
      </c>
      <c r="M226" s="1">
        <f t="shared" si="170"/>
        <v>20</v>
      </c>
      <c r="N226" s="1">
        <f t="shared" si="149"/>
        <v>3</v>
      </c>
      <c r="O226" s="2">
        <f t="shared" si="150"/>
        <v>1.00070361</v>
      </c>
      <c r="P226" s="13">
        <f t="shared" si="138"/>
        <v>1.00599982</v>
      </c>
      <c r="Q226" s="13">
        <f t="shared" si="171"/>
        <v>1.045040989026542</v>
      </c>
      <c r="R226" s="2">
        <f t="shared" si="134"/>
        <v>1.0457762900000001</v>
      </c>
      <c r="S226" s="2">
        <f t="shared" si="166"/>
        <v>1</v>
      </c>
      <c r="T226" s="2">
        <f t="shared" si="151"/>
        <v>325055.45247412001</v>
      </c>
      <c r="U226" s="2">
        <f t="shared" si="152"/>
        <v>0</v>
      </c>
      <c r="V226" s="2">
        <f t="shared" si="153"/>
        <v>14635.616068517735</v>
      </c>
      <c r="W226" s="2">
        <f t="shared" si="154"/>
        <v>339691.06854263775</v>
      </c>
      <c r="X226" s="17">
        <f t="shared" si="155"/>
        <v>0</v>
      </c>
      <c r="Y226" s="2">
        <f t="shared" si="156"/>
        <v>0</v>
      </c>
      <c r="Z226" s="72">
        <f t="shared" si="157"/>
        <v>0</v>
      </c>
      <c r="AA226" s="2">
        <f t="shared" si="158"/>
        <v>0</v>
      </c>
      <c r="AB226" s="12">
        <f t="shared" si="167"/>
        <v>4.6600000000000003E-2</v>
      </c>
      <c r="AC226" s="17">
        <f t="shared" si="159"/>
        <v>3</v>
      </c>
      <c r="AD226" s="17">
        <v>252</v>
      </c>
      <c r="AE226" s="13">
        <f t="shared" si="172"/>
        <v>1.0005423710000001</v>
      </c>
      <c r="AF226" s="2">
        <f t="shared" si="160"/>
        <v>176.30065081000001</v>
      </c>
      <c r="AG226" s="2">
        <f t="shared" si="161"/>
        <v>184.23858453</v>
      </c>
      <c r="AH226" s="3">
        <f t="shared" si="162"/>
        <v>0</v>
      </c>
      <c r="AI226" s="4" t="str">
        <f t="shared" si="168"/>
        <v>A+J=</v>
      </c>
      <c r="AJ226" s="11">
        <f t="shared" si="169"/>
        <v>41408</v>
      </c>
      <c r="AK226" s="11"/>
      <c r="AL226" s="4"/>
      <c r="AM226" s="21"/>
      <c r="AN226" s="48">
        <v>42159</v>
      </c>
      <c r="AO226" s="49" t="s">
        <v>96</v>
      </c>
      <c r="AP226" s="44"/>
      <c r="AQ226" s="3"/>
      <c r="AR226" s="22">
        <f t="shared" si="144"/>
        <v>42138</v>
      </c>
      <c r="AS226" s="22">
        <f t="shared" si="139"/>
        <v>42137</v>
      </c>
      <c r="AT226" s="22">
        <f t="shared" si="140"/>
        <v>42138</v>
      </c>
      <c r="AU226" s="22">
        <f t="shared" si="141"/>
        <v>42170</v>
      </c>
      <c r="AV226" s="22">
        <f t="shared" si="142"/>
        <v>42142</v>
      </c>
      <c r="AW226" s="26">
        <f t="shared" si="143"/>
        <v>21</v>
      </c>
      <c r="AX226" s="1"/>
      <c r="AY226" s="1"/>
      <c r="AZ226" s="1"/>
      <c r="BA226" s="1"/>
      <c r="BB226" s="1"/>
    </row>
    <row r="227" spans="1:54" x14ac:dyDescent="0.2">
      <c r="A227" s="158">
        <f t="shared" si="163"/>
        <v>41383</v>
      </c>
      <c r="B227" s="2">
        <f t="shared" si="145"/>
        <v>340015.19444727054</v>
      </c>
      <c r="C227" s="2">
        <f t="shared" si="164"/>
        <v>325055.45247412001</v>
      </c>
      <c r="D227" s="2">
        <f>SUM(Y227:Y$344)</f>
        <v>5335.0018103000002</v>
      </c>
      <c r="E227" s="73">
        <f t="shared" si="146"/>
        <v>319720.45066382003</v>
      </c>
      <c r="F227" s="88">
        <f t="shared" si="135"/>
        <v>3655.24</v>
      </c>
      <c r="G227" s="3">
        <f>IF(AND(N227=1,N226&gt;1),VLOOKUP(A226,[1]Plan1!$BK$81:$BM$259,3),G226)</f>
        <v>3672.42</v>
      </c>
      <c r="H227" s="11">
        <f t="shared" si="136"/>
        <v>41321</v>
      </c>
      <c r="I227" s="11">
        <f t="shared" si="137"/>
        <v>41349</v>
      </c>
      <c r="J227" s="12">
        <f t="shared" si="147"/>
        <v>4.7001017717032134E-3</v>
      </c>
      <c r="K227" s="11">
        <f t="shared" si="165"/>
        <v>41408</v>
      </c>
      <c r="L227" s="11">
        <f t="shared" si="148"/>
        <v>41408</v>
      </c>
      <c r="M227" s="1">
        <f t="shared" si="170"/>
        <v>20</v>
      </c>
      <c r="N227" s="1">
        <f t="shared" si="149"/>
        <v>4</v>
      </c>
      <c r="O227" s="2">
        <f t="shared" si="150"/>
        <v>1.0009382499999999</v>
      </c>
      <c r="P227" s="13">
        <f t="shared" si="138"/>
        <v>1.00599982</v>
      </c>
      <c r="Q227" s="13">
        <f t="shared" si="171"/>
        <v>1.045040989026542</v>
      </c>
      <c r="R227" s="2">
        <f t="shared" si="134"/>
        <v>1.04602149</v>
      </c>
      <c r="S227" s="2">
        <f t="shared" si="166"/>
        <v>1</v>
      </c>
      <c r="T227" s="2">
        <f t="shared" si="151"/>
        <v>325055.45247412001</v>
      </c>
      <c r="U227" s="2">
        <f t="shared" si="152"/>
        <v>0</v>
      </c>
      <c r="V227" s="2">
        <f t="shared" si="153"/>
        <v>14714.011523020486</v>
      </c>
      <c r="W227" s="2">
        <f t="shared" si="154"/>
        <v>339769.46399714053</v>
      </c>
      <c r="X227" s="17">
        <f t="shared" si="155"/>
        <v>0</v>
      </c>
      <c r="Y227" s="2">
        <f t="shared" si="156"/>
        <v>0</v>
      </c>
      <c r="Z227" s="72">
        <f t="shared" si="157"/>
        <v>0</v>
      </c>
      <c r="AA227" s="2">
        <f t="shared" si="158"/>
        <v>0</v>
      </c>
      <c r="AB227" s="12">
        <f t="shared" si="167"/>
        <v>4.6600000000000003E-2</v>
      </c>
      <c r="AC227" s="17">
        <f t="shared" si="159"/>
        <v>4</v>
      </c>
      <c r="AD227" s="17">
        <v>252</v>
      </c>
      <c r="AE227" s="13">
        <f t="shared" si="172"/>
        <v>1.0007232269999999</v>
      </c>
      <c r="AF227" s="2">
        <f t="shared" si="160"/>
        <v>235.08887971999999</v>
      </c>
      <c r="AG227" s="2">
        <f t="shared" si="161"/>
        <v>245.73045013000001</v>
      </c>
      <c r="AH227" s="3">
        <f t="shared" si="162"/>
        <v>0</v>
      </c>
      <c r="AI227" s="4" t="str">
        <f t="shared" si="168"/>
        <v>A+J=</v>
      </c>
      <c r="AJ227" s="11">
        <f t="shared" si="169"/>
        <v>41408</v>
      </c>
      <c r="AK227" s="11"/>
      <c r="AL227" s="4"/>
      <c r="AM227" s="21"/>
      <c r="AN227" s="48">
        <v>42254</v>
      </c>
      <c r="AO227" s="49" t="s">
        <v>97</v>
      </c>
      <c r="AP227" s="44"/>
      <c r="AQ227" s="3"/>
      <c r="AR227" s="22">
        <f t="shared" si="144"/>
        <v>42169</v>
      </c>
      <c r="AS227" s="22">
        <f t="shared" si="139"/>
        <v>42167</v>
      </c>
      <c r="AT227" s="22">
        <f t="shared" si="140"/>
        <v>42170</v>
      </c>
      <c r="AU227" s="22">
        <f t="shared" si="141"/>
        <v>42199</v>
      </c>
      <c r="AV227" s="22">
        <f t="shared" si="142"/>
        <v>42172</v>
      </c>
      <c r="AW227" s="26">
        <f t="shared" si="143"/>
        <v>21</v>
      </c>
      <c r="AX227" s="1"/>
      <c r="AY227" s="1"/>
      <c r="AZ227" s="1"/>
      <c r="BA227" s="1"/>
      <c r="BB227" s="1"/>
    </row>
    <row r="228" spans="1:54" x14ac:dyDescent="0.2">
      <c r="A228" s="158">
        <f t="shared" si="163"/>
        <v>41384</v>
      </c>
      <c r="B228" s="2">
        <f t="shared" si="145"/>
        <v>340155.14979994384</v>
      </c>
      <c r="C228" s="2">
        <f t="shared" si="164"/>
        <v>325055.45247412001</v>
      </c>
      <c r="D228" s="2">
        <f>SUM(Y228:Y$344)</f>
        <v>5335.0018103000002</v>
      </c>
      <c r="E228" s="73">
        <f t="shared" si="146"/>
        <v>319720.45066382003</v>
      </c>
      <c r="F228" s="88">
        <f t="shared" si="135"/>
        <v>3655.24</v>
      </c>
      <c r="G228" s="3">
        <f>IF(AND(N228=1,N227&gt;1),VLOOKUP(A227,[1]Plan1!$BK$81:$BM$259,3),G227)</f>
        <v>3672.42</v>
      </c>
      <c r="H228" s="11">
        <f t="shared" si="136"/>
        <v>41321</v>
      </c>
      <c r="I228" s="11">
        <f t="shared" si="137"/>
        <v>41349</v>
      </c>
      <c r="J228" s="12">
        <f t="shared" si="147"/>
        <v>4.7001017717032134E-3</v>
      </c>
      <c r="K228" s="11">
        <f t="shared" si="165"/>
        <v>41408</v>
      </c>
      <c r="L228" s="11">
        <f t="shared" si="148"/>
        <v>41408</v>
      </c>
      <c r="M228" s="1">
        <f t="shared" si="170"/>
        <v>20</v>
      </c>
      <c r="N228" s="1">
        <f t="shared" si="149"/>
        <v>5</v>
      </c>
      <c r="O228" s="2">
        <f t="shared" si="150"/>
        <v>1.0011729599999999</v>
      </c>
      <c r="P228" s="13">
        <f t="shared" si="138"/>
        <v>1.00599982</v>
      </c>
      <c r="Q228" s="13">
        <f t="shared" si="171"/>
        <v>1.045040989026542</v>
      </c>
      <c r="R228" s="2">
        <f t="shared" si="134"/>
        <v>1.0462667800000001</v>
      </c>
      <c r="S228" s="2">
        <f t="shared" si="166"/>
        <v>1</v>
      </c>
      <c r="T228" s="2">
        <f t="shared" si="151"/>
        <v>325055.45247412001</v>
      </c>
      <c r="U228" s="2">
        <f t="shared" si="152"/>
        <v>0</v>
      </c>
      <c r="V228" s="2">
        <f t="shared" si="153"/>
        <v>14792.435752363835</v>
      </c>
      <c r="W228" s="2">
        <f t="shared" si="154"/>
        <v>339847.88822648383</v>
      </c>
      <c r="X228" s="17">
        <f t="shared" si="155"/>
        <v>0</v>
      </c>
      <c r="Y228" s="2">
        <f t="shared" si="156"/>
        <v>0</v>
      </c>
      <c r="Z228" s="72">
        <f t="shared" si="157"/>
        <v>0</v>
      </c>
      <c r="AA228" s="2">
        <f t="shared" si="158"/>
        <v>0</v>
      </c>
      <c r="AB228" s="12">
        <f t="shared" si="167"/>
        <v>4.6600000000000003E-2</v>
      </c>
      <c r="AC228" s="17">
        <f t="shared" si="159"/>
        <v>5</v>
      </c>
      <c r="AD228" s="17">
        <v>252</v>
      </c>
      <c r="AE228" s="13">
        <f t="shared" si="172"/>
        <v>1.000904115</v>
      </c>
      <c r="AF228" s="2">
        <f t="shared" si="160"/>
        <v>293.88751041</v>
      </c>
      <c r="AG228" s="2">
        <f t="shared" si="161"/>
        <v>307.26157346000002</v>
      </c>
      <c r="AH228" s="3">
        <f t="shared" si="162"/>
        <v>0</v>
      </c>
      <c r="AI228" s="4" t="str">
        <f t="shared" si="168"/>
        <v>A+J=</v>
      </c>
      <c r="AJ228" s="11">
        <f t="shared" si="169"/>
        <v>41408</v>
      </c>
      <c r="AK228" s="11"/>
      <c r="AL228" s="4"/>
      <c r="AM228" s="21"/>
      <c r="AN228" s="48">
        <v>42289</v>
      </c>
      <c r="AO228" s="49" t="s">
        <v>98</v>
      </c>
      <c r="AP228" s="44"/>
      <c r="AQ228" s="3"/>
      <c r="AR228" s="22">
        <f t="shared" si="144"/>
        <v>42199</v>
      </c>
      <c r="AS228" s="22">
        <f t="shared" si="139"/>
        <v>42198</v>
      </c>
      <c r="AT228" s="22">
        <f t="shared" si="140"/>
        <v>42199</v>
      </c>
      <c r="AU228" s="22">
        <f t="shared" si="141"/>
        <v>42230</v>
      </c>
      <c r="AV228" s="22">
        <f t="shared" si="142"/>
        <v>42201</v>
      </c>
      <c r="AW228" s="26">
        <f t="shared" si="143"/>
        <v>23</v>
      </c>
      <c r="AX228" s="1"/>
      <c r="AY228" s="1"/>
      <c r="AZ228" s="1"/>
      <c r="BA228" s="1"/>
      <c r="BB228" s="1"/>
    </row>
    <row r="229" spans="1:54" x14ac:dyDescent="0.2">
      <c r="A229" s="158">
        <f t="shared" si="163"/>
        <v>41385</v>
      </c>
      <c r="B229" s="2">
        <f t="shared" si="145"/>
        <v>340155.14979994384</v>
      </c>
      <c r="C229" s="2">
        <f t="shared" si="164"/>
        <v>325055.45247412001</v>
      </c>
      <c r="D229" s="2">
        <f>SUM(Y229:Y$344)</f>
        <v>5335.0018103000002</v>
      </c>
      <c r="E229" s="73">
        <f t="shared" si="146"/>
        <v>319720.45066382003</v>
      </c>
      <c r="F229" s="88">
        <f t="shared" si="135"/>
        <v>3655.24</v>
      </c>
      <c r="G229" s="3">
        <f>IF(AND(N229=1,N228&gt;1),VLOOKUP(A228,[1]Plan1!$BK$81:$BM$259,3),G228)</f>
        <v>3672.42</v>
      </c>
      <c r="H229" s="11">
        <f t="shared" si="136"/>
        <v>41321</v>
      </c>
      <c r="I229" s="11">
        <f t="shared" si="137"/>
        <v>41349</v>
      </c>
      <c r="J229" s="12">
        <f t="shared" si="147"/>
        <v>4.7001017717032134E-3</v>
      </c>
      <c r="K229" s="11">
        <f t="shared" si="165"/>
        <v>41408</v>
      </c>
      <c r="L229" s="11">
        <f t="shared" si="148"/>
        <v>41408</v>
      </c>
      <c r="M229" s="1">
        <f t="shared" si="170"/>
        <v>20</v>
      </c>
      <c r="N229" s="1">
        <f t="shared" si="149"/>
        <v>5</v>
      </c>
      <c r="O229" s="2">
        <f t="shared" si="150"/>
        <v>1.0011729599999999</v>
      </c>
      <c r="P229" s="13">
        <f t="shared" si="138"/>
        <v>1.00599982</v>
      </c>
      <c r="Q229" s="13">
        <f t="shared" si="171"/>
        <v>1.045040989026542</v>
      </c>
      <c r="R229" s="2">
        <f t="shared" si="134"/>
        <v>1.0462667800000001</v>
      </c>
      <c r="S229" s="2">
        <f t="shared" si="166"/>
        <v>1</v>
      </c>
      <c r="T229" s="2">
        <f t="shared" si="151"/>
        <v>325055.45247412001</v>
      </c>
      <c r="U229" s="2">
        <f t="shared" si="152"/>
        <v>0</v>
      </c>
      <c r="V229" s="2">
        <f t="shared" si="153"/>
        <v>14792.435752363835</v>
      </c>
      <c r="W229" s="2">
        <f t="shared" si="154"/>
        <v>339847.88822648383</v>
      </c>
      <c r="X229" s="17">
        <f t="shared" si="155"/>
        <v>0</v>
      </c>
      <c r="Y229" s="2">
        <f t="shared" si="156"/>
        <v>0</v>
      </c>
      <c r="Z229" s="72">
        <f t="shared" si="157"/>
        <v>0</v>
      </c>
      <c r="AA229" s="2">
        <f t="shared" si="158"/>
        <v>0</v>
      </c>
      <c r="AB229" s="12">
        <f t="shared" si="167"/>
        <v>4.6600000000000003E-2</v>
      </c>
      <c r="AC229" s="17">
        <f t="shared" si="159"/>
        <v>5</v>
      </c>
      <c r="AD229" s="17">
        <v>252</v>
      </c>
      <c r="AE229" s="13">
        <f t="shared" si="172"/>
        <v>1.000904115</v>
      </c>
      <c r="AF229" s="2">
        <f t="shared" si="160"/>
        <v>293.88751041</v>
      </c>
      <c r="AG229" s="2">
        <f t="shared" si="161"/>
        <v>307.26157346000002</v>
      </c>
      <c r="AH229" s="3">
        <f t="shared" si="162"/>
        <v>0</v>
      </c>
      <c r="AI229" s="4" t="str">
        <f t="shared" si="168"/>
        <v>A+J=</v>
      </c>
      <c r="AJ229" s="11">
        <f t="shared" si="169"/>
        <v>41408</v>
      </c>
      <c r="AK229" s="11"/>
      <c r="AL229" s="4"/>
      <c r="AM229" s="21"/>
      <c r="AN229" s="48">
        <v>42310</v>
      </c>
      <c r="AO229" s="49" t="s">
        <v>99</v>
      </c>
      <c r="AP229" s="44"/>
      <c r="AQ229" s="3"/>
      <c r="AR229" s="22">
        <f t="shared" si="144"/>
        <v>42230</v>
      </c>
      <c r="AS229" s="22">
        <f t="shared" si="139"/>
        <v>42229</v>
      </c>
      <c r="AT229" s="22">
        <f t="shared" si="140"/>
        <v>42230</v>
      </c>
      <c r="AU229" s="22">
        <f t="shared" si="141"/>
        <v>42261</v>
      </c>
      <c r="AV229" s="22">
        <f t="shared" si="142"/>
        <v>42234</v>
      </c>
      <c r="AW229" s="26">
        <f t="shared" si="143"/>
        <v>20</v>
      </c>
      <c r="AX229" s="1"/>
      <c r="AY229" s="1"/>
      <c r="AZ229" s="1"/>
      <c r="BA229" s="1"/>
      <c r="BB229" s="1"/>
    </row>
    <row r="230" spans="1:54" x14ac:dyDescent="0.2">
      <c r="A230" s="158">
        <f t="shared" si="163"/>
        <v>41386</v>
      </c>
      <c r="B230" s="2">
        <f t="shared" si="145"/>
        <v>340155.14979994384</v>
      </c>
      <c r="C230" s="2">
        <f t="shared" si="164"/>
        <v>325055.45247412001</v>
      </c>
      <c r="D230" s="2">
        <f>SUM(Y230:Y$344)</f>
        <v>5335.0018103000002</v>
      </c>
      <c r="E230" s="73">
        <f t="shared" si="146"/>
        <v>319720.45066382003</v>
      </c>
      <c r="F230" s="88">
        <f t="shared" si="135"/>
        <v>3655.24</v>
      </c>
      <c r="G230" s="3">
        <f>IF(AND(N230=1,N229&gt;1),VLOOKUP(A229,[1]Plan1!$BK$81:$BM$259,3),G229)</f>
        <v>3672.42</v>
      </c>
      <c r="H230" s="11">
        <f t="shared" si="136"/>
        <v>41321</v>
      </c>
      <c r="I230" s="11">
        <f t="shared" si="137"/>
        <v>41349</v>
      </c>
      <c r="J230" s="12">
        <f t="shared" si="147"/>
        <v>4.7001017717032134E-3</v>
      </c>
      <c r="K230" s="11">
        <f t="shared" si="165"/>
        <v>41408</v>
      </c>
      <c r="L230" s="11">
        <f t="shared" si="148"/>
        <v>41408</v>
      </c>
      <c r="M230" s="1">
        <f t="shared" si="170"/>
        <v>20</v>
      </c>
      <c r="N230" s="1">
        <f t="shared" si="149"/>
        <v>5</v>
      </c>
      <c r="O230" s="2">
        <f t="shared" si="150"/>
        <v>1.0011729599999999</v>
      </c>
      <c r="P230" s="13">
        <f t="shared" si="138"/>
        <v>1.00599982</v>
      </c>
      <c r="Q230" s="13">
        <f t="shared" si="171"/>
        <v>1.045040989026542</v>
      </c>
      <c r="R230" s="2">
        <f t="shared" si="134"/>
        <v>1.0462667800000001</v>
      </c>
      <c r="S230" s="2">
        <f t="shared" si="166"/>
        <v>1</v>
      </c>
      <c r="T230" s="2">
        <f t="shared" si="151"/>
        <v>325055.45247412001</v>
      </c>
      <c r="U230" s="2">
        <f t="shared" si="152"/>
        <v>0</v>
      </c>
      <c r="V230" s="2">
        <f t="shared" si="153"/>
        <v>14792.435752363835</v>
      </c>
      <c r="W230" s="2">
        <f t="shared" si="154"/>
        <v>339847.88822648383</v>
      </c>
      <c r="X230" s="17">
        <f t="shared" si="155"/>
        <v>0</v>
      </c>
      <c r="Y230" s="2">
        <f t="shared" si="156"/>
        <v>0</v>
      </c>
      <c r="Z230" s="72">
        <f t="shared" si="157"/>
        <v>0</v>
      </c>
      <c r="AA230" s="2">
        <f t="shared" si="158"/>
        <v>0</v>
      </c>
      <c r="AB230" s="12">
        <f t="shared" si="167"/>
        <v>4.6600000000000003E-2</v>
      </c>
      <c r="AC230" s="17">
        <f t="shared" si="159"/>
        <v>5</v>
      </c>
      <c r="AD230" s="17">
        <v>252</v>
      </c>
      <c r="AE230" s="13">
        <f t="shared" si="172"/>
        <v>1.000904115</v>
      </c>
      <c r="AF230" s="2">
        <f t="shared" si="160"/>
        <v>293.88751041</v>
      </c>
      <c r="AG230" s="2">
        <f t="shared" si="161"/>
        <v>307.26157346000002</v>
      </c>
      <c r="AH230" s="3">
        <f t="shared" si="162"/>
        <v>0</v>
      </c>
      <c r="AI230" s="4" t="str">
        <f t="shared" si="168"/>
        <v>A+J=</v>
      </c>
      <c r="AJ230" s="11">
        <f t="shared" si="169"/>
        <v>41408</v>
      </c>
      <c r="AK230" s="11"/>
      <c r="AL230" s="4"/>
      <c r="AM230" s="21"/>
      <c r="AN230" s="48">
        <v>42363</v>
      </c>
      <c r="AO230" s="49" t="s">
        <v>101</v>
      </c>
      <c r="AP230" s="44"/>
      <c r="AQ230" s="3"/>
      <c r="AR230" s="22">
        <f t="shared" si="144"/>
        <v>42261</v>
      </c>
      <c r="AS230" s="22">
        <f t="shared" si="139"/>
        <v>42258</v>
      </c>
      <c r="AT230" s="22">
        <f t="shared" si="140"/>
        <v>42261</v>
      </c>
      <c r="AU230" s="22">
        <f t="shared" si="141"/>
        <v>42291</v>
      </c>
      <c r="AV230" s="22">
        <f t="shared" si="142"/>
        <v>42263</v>
      </c>
      <c r="AW230" s="26">
        <f t="shared" si="143"/>
        <v>21</v>
      </c>
      <c r="AX230" s="1"/>
      <c r="AY230" s="1"/>
      <c r="AZ230" s="1"/>
      <c r="BA230" s="1"/>
      <c r="BB230" s="1"/>
    </row>
    <row r="231" spans="1:54" x14ac:dyDescent="0.2">
      <c r="A231" s="158">
        <f t="shared" si="163"/>
        <v>41387</v>
      </c>
      <c r="B231" s="2">
        <f t="shared" si="145"/>
        <v>340295.15434420068</v>
      </c>
      <c r="C231" s="2">
        <f t="shared" si="164"/>
        <v>325055.45247412001</v>
      </c>
      <c r="D231" s="2">
        <f>SUM(Y231:Y$344)</f>
        <v>5335.0018103000002</v>
      </c>
      <c r="E231" s="73">
        <f t="shared" si="146"/>
        <v>319720.45066382003</v>
      </c>
      <c r="F231" s="88">
        <f t="shared" si="135"/>
        <v>3655.24</v>
      </c>
      <c r="G231" s="3">
        <f>IF(AND(N231=1,N230&gt;1),VLOOKUP(A230,[1]Plan1!$BK$81:$BM$259,3),G230)</f>
        <v>3672.42</v>
      </c>
      <c r="H231" s="11">
        <f t="shared" si="136"/>
        <v>41321</v>
      </c>
      <c r="I231" s="11">
        <f t="shared" si="137"/>
        <v>41349</v>
      </c>
      <c r="J231" s="12">
        <f t="shared" si="147"/>
        <v>4.7001017717032134E-3</v>
      </c>
      <c r="K231" s="11">
        <f t="shared" si="165"/>
        <v>41408</v>
      </c>
      <c r="L231" s="11">
        <f t="shared" si="148"/>
        <v>41408</v>
      </c>
      <c r="M231" s="1">
        <f t="shared" si="170"/>
        <v>20</v>
      </c>
      <c r="N231" s="1">
        <f t="shared" si="149"/>
        <v>6</v>
      </c>
      <c r="O231" s="2">
        <f t="shared" si="150"/>
        <v>1.0014077100000001</v>
      </c>
      <c r="P231" s="13">
        <f t="shared" si="138"/>
        <v>1.00599982</v>
      </c>
      <c r="Q231" s="13">
        <f t="shared" si="171"/>
        <v>1.045040989026542</v>
      </c>
      <c r="R231" s="2">
        <f t="shared" si="134"/>
        <v>1.0465120999999999</v>
      </c>
      <c r="S231" s="2">
        <f t="shared" si="166"/>
        <v>1</v>
      </c>
      <c r="T231" s="2">
        <f t="shared" si="151"/>
        <v>325055.45247412001</v>
      </c>
      <c r="U231" s="2">
        <f t="shared" si="152"/>
        <v>0</v>
      </c>
      <c r="V231" s="2">
        <f t="shared" si="153"/>
        <v>14870.869573320646</v>
      </c>
      <c r="W231" s="2">
        <f t="shared" si="154"/>
        <v>339926.32204744068</v>
      </c>
      <c r="X231" s="17">
        <f t="shared" si="155"/>
        <v>0</v>
      </c>
      <c r="Y231" s="2">
        <f t="shared" si="156"/>
        <v>0</v>
      </c>
      <c r="Z231" s="72">
        <f t="shared" si="157"/>
        <v>0</v>
      </c>
      <c r="AA231" s="2">
        <f t="shared" si="158"/>
        <v>0</v>
      </c>
      <c r="AB231" s="12">
        <f t="shared" si="167"/>
        <v>4.6600000000000003E-2</v>
      </c>
      <c r="AC231" s="17">
        <f t="shared" si="159"/>
        <v>6</v>
      </c>
      <c r="AD231" s="17">
        <v>252</v>
      </c>
      <c r="AE231" s="13">
        <f t="shared" si="172"/>
        <v>1.0010850360000001</v>
      </c>
      <c r="AF231" s="2">
        <f t="shared" si="160"/>
        <v>352.69686793</v>
      </c>
      <c r="AG231" s="2">
        <f t="shared" si="161"/>
        <v>368.83229676000002</v>
      </c>
      <c r="AH231" s="3">
        <f t="shared" si="162"/>
        <v>0</v>
      </c>
      <c r="AI231" s="4" t="str">
        <f t="shared" si="168"/>
        <v>A+J=</v>
      </c>
      <c r="AJ231" s="11">
        <f t="shared" si="169"/>
        <v>41408</v>
      </c>
      <c r="AK231" s="11"/>
      <c r="AL231" s="4"/>
      <c r="AM231" s="21"/>
      <c r="AN231" s="48">
        <v>42370</v>
      </c>
      <c r="AO231" s="49" t="s">
        <v>102</v>
      </c>
      <c r="AP231" s="44"/>
      <c r="AQ231" s="3"/>
      <c r="AR231" s="22">
        <f t="shared" si="144"/>
        <v>42291</v>
      </c>
      <c r="AS231" s="22">
        <f t="shared" si="139"/>
        <v>42290</v>
      </c>
      <c r="AT231" s="22">
        <f t="shared" si="140"/>
        <v>42291</v>
      </c>
      <c r="AU231" s="22">
        <f t="shared" si="141"/>
        <v>42324</v>
      </c>
      <c r="AV231" s="22">
        <f t="shared" si="142"/>
        <v>42293</v>
      </c>
      <c r="AW231" s="26">
        <f t="shared" si="143"/>
        <v>22</v>
      </c>
      <c r="AX231" s="1"/>
      <c r="AY231" s="1"/>
      <c r="AZ231" s="1"/>
      <c r="BA231" s="1"/>
      <c r="BB231" s="1"/>
    </row>
    <row r="232" spans="1:54" x14ac:dyDescent="0.2">
      <c r="A232" s="158">
        <f t="shared" si="163"/>
        <v>41388</v>
      </c>
      <c r="B232" s="2">
        <f t="shared" si="145"/>
        <v>340435.21769678453</v>
      </c>
      <c r="C232" s="2">
        <f t="shared" si="164"/>
        <v>325055.45247412001</v>
      </c>
      <c r="D232" s="2">
        <f>SUM(Y232:Y$344)</f>
        <v>5335.0018103000002</v>
      </c>
      <c r="E232" s="73">
        <f t="shared" si="146"/>
        <v>319720.45066382003</v>
      </c>
      <c r="F232" s="88">
        <f t="shared" si="135"/>
        <v>3655.24</v>
      </c>
      <c r="G232" s="3">
        <f>IF(AND(N232=1,N231&gt;1),VLOOKUP(A231,[1]Plan1!$BK$81:$BM$259,3),G231)</f>
        <v>3672.42</v>
      </c>
      <c r="H232" s="11">
        <f t="shared" si="136"/>
        <v>41321</v>
      </c>
      <c r="I232" s="11">
        <f t="shared" si="137"/>
        <v>41349</v>
      </c>
      <c r="J232" s="12">
        <f t="shared" si="147"/>
        <v>4.7001017717032134E-3</v>
      </c>
      <c r="K232" s="11">
        <f t="shared" si="165"/>
        <v>41408</v>
      </c>
      <c r="L232" s="11">
        <f t="shared" si="148"/>
        <v>41408</v>
      </c>
      <c r="M232" s="1">
        <f t="shared" si="170"/>
        <v>20</v>
      </c>
      <c r="N232" s="1">
        <f t="shared" si="149"/>
        <v>7</v>
      </c>
      <c r="O232" s="2">
        <f t="shared" si="150"/>
        <v>1.0016425200000001</v>
      </c>
      <c r="P232" s="13">
        <f t="shared" si="138"/>
        <v>1.00599982</v>
      </c>
      <c r="Q232" s="13">
        <f t="shared" si="171"/>
        <v>1.045040989026542</v>
      </c>
      <c r="R232" s="2">
        <f t="shared" si="134"/>
        <v>1.0467574799999999</v>
      </c>
      <c r="S232" s="2">
        <f t="shared" si="166"/>
        <v>1</v>
      </c>
      <c r="T232" s="2">
        <f t="shared" si="151"/>
        <v>325055.45247412001</v>
      </c>
      <c r="U232" s="2">
        <f t="shared" si="152"/>
        <v>0</v>
      </c>
      <c r="V232" s="2">
        <f t="shared" si="153"/>
        <v>14949.322577504521</v>
      </c>
      <c r="W232" s="2">
        <f t="shared" si="154"/>
        <v>340004.77505162451</v>
      </c>
      <c r="X232" s="17">
        <f t="shared" si="155"/>
        <v>0</v>
      </c>
      <c r="Y232" s="2">
        <f t="shared" si="156"/>
        <v>0</v>
      </c>
      <c r="Z232" s="72">
        <f t="shared" si="157"/>
        <v>0</v>
      </c>
      <c r="AA232" s="2">
        <f t="shared" si="158"/>
        <v>0</v>
      </c>
      <c r="AB232" s="12">
        <f t="shared" si="167"/>
        <v>4.6600000000000003E-2</v>
      </c>
      <c r="AC232" s="17">
        <f t="shared" si="159"/>
        <v>7</v>
      </c>
      <c r="AD232" s="17">
        <v>252</v>
      </c>
      <c r="AE232" s="13">
        <f t="shared" si="172"/>
        <v>1.0012659900000001</v>
      </c>
      <c r="AF232" s="2">
        <f t="shared" si="160"/>
        <v>411.51695226999999</v>
      </c>
      <c r="AG232" s="2">
        <f t="shared" si="161"/>
        <v>430.44264515999998</v>
      </c>
      <c r="AH232" s="3">
        <f t="shared" si="162"/>
        <v>0</v>
      </c>
      <c r="AI232" s="4" t="str">
        <f t="shared" si="168"/>
        <v>A+J=</v>
      </c>
      <c r="AJ232" s="11">
        <f t="shared" si="169"/>
        <v>41408</v>
      </c>
      <c r="AK232" s="11"/>
      <c r="AL232" s="4"/>
      <c r="AM232" s="21"/>
      <c r="AN232" s="48">
        <v>42408</v>
      </c>
      <c r="AO232" s="49" t="s">
        <v>93</v>
      </c>
      <c r="AP232" s="44"/>
      <c r="AQ232" s="3"/>
      <c r="AR232" s="22">
        <f t="shared" si="144"/>
        <v>42322</v>
      </c>
      <c r="AS232" s="22">
        <f t="shared" si="139"/>
        <v>42321</v>
      </c>
      <c r="AT232" s="22">
        <f t="shared" si="140"/>
        <v>42324</v>
      </c>
      <c r="AU232" s="22">
        <f t="shared" si="141"/>
        <v>42352</v>
      </c>
      <c r="AV232" s="22">
        <f t="shared" si="142"/>
        <v>42326</v>
      </c>
      <c r="AW232" s="26">
        <f t="shared" si="143"/>
        <v>20</v>
      </c>
      <c r="AX232" s="1"/>
      <c r="AY232" s="1"/>
      <c r="AZ232" s="1"/>
      <c r="BA232" s="1"/>
      <c r="BB232" s="1"/>
    </row>
    <row r="233" spans="1:54" x14ac:dyDescent="0.2">
      <c r="A233" s="158">
        <f t="shared" si="163"/>
        <v>41389</v>
      </c>
      <c r="B233" s="2">
        <f t="shared" si="145"/>
        <v>340575.34273762006</v>
      </c>
      <c r="C233" s="2">
        <f t="shared" si="164"/>
        <v>325055.45247412001</v>
      </c>
      <c r="D233" s="2">
        <f>SUM(Y233:Y$344)</f>
        <v>5335.0018103000002</v>
      </c>
      <c r="E233" s="73">
        <f t="shared" si="146"/>
        <v>319720.45066382003</v>
      </c>
      <c r="F233" s="88">
        <f t="shared" si="135"/>
        <v>3655.24</v>
      </c>
      <c r="G233" s="3">
        <f>IF(AND(N233=1,N232&gt;1),VLOOKUP(A232,[1]Plan1!$BK$81:$BM$259,3),G232)</f>
        <v>3672.42</v>
      </c>
      <c r="H233" s="11">
        <f t="shared" si="136"/>
        <v>41321</v>
      </c>
      <c r="I233" s="11">
        <f t="shared" si="137"/>
        <v>41349</v>
      </c>
      <c r="J233" s="12">
        <f t="shared" si="147"/>
        <v>4.7001017717032134E-3</v>
      </c>
      <c r="K233" s="11">
        <f t="shared" si="165"/>
        <v>41408</v>
      </c>
      <c r="L233" s="11">
        <f t="shared" si="148"/>
        <v>41408</v>
      </c>
      <c r="M233" s="1">
        <f t="shared" si="170"/>
        <v>20</v>
      </c>
      <c r="N233" s="1">
        <f t="shared" si="149"/>
        <v>8</v>
      </c>
      <c r="O233" s="2">
        <f t="shared" si="150"/>
        <v>1.00187739</v>
      </c>
      <c r="P233" s="13">
        <f t="shared" si="138"/>
        <v>1.00599982</v>
      </c>
      <c r="Q233" s="13">
        <f t="shared" si="171"/>
        <v>1.045040989026542</v>
      </c>
      <c r="R233" s="2">
        <f t="shared" ref="R233:R296" si="173">TRUNC(TRUNC((O233*Q233),15),8)</f>
        <v>1.0470029300000001</v>
      </c>
      <c r="S233" s="2">
        <f t="shared" si="166"/>
        <v>1</v>
      </c>
      <c r="T233" s="2">
        <f t="shared" si="151"/>
        <v>325055.45247412001</v>
      </c>
      <c r="U233" s="2">
        <f t="shared" si="152"/>
        <v>0</v>
      </c>
      <c r="V233" s="2">
        <f t="shared" si="153"/>
        <v>15027.797962120021</v>
      </c>
      <c r="W233" s="2">
        <f t="shared" si="154"/>
        <v>340083.25043624005</v>
      </c>
      <c r="X233" s="17">
        <f t="shared" si="155"/>
        <v>0</v>
      </c>
      <c r="Y233" s="2">
        <f t="shared" si="156"/>
        <v>0</v>
      </c>
      <c r="Z233" s="72">
        <f t="shared" si="157"/>
        <v>0</v>
      </c>
      <c r="AA233" s="2">
        <f t="shared" si="158"/>
        <v>0</v>
      </c>
      <c r="AB233" s="12">
        <f t="shared" si="167"/>
        <v>4.6600000000000003E-2</v>
      </c>
      <c r="AC233" s="17">
        <f t="shared" si="159"/>
        <v>8</v>
      </c>
      <c r="AD233" s="17">
        <v>252</v>
      </c>
      <c r="AE233" s="13">
        <f t="shared" si="172"/>
        <v>1.001446976</v>
      </c>
      <c r="AF233" s="2">
        <f t="shared" si="160"/>
        <v>470.34743838999998</v>
      </c>
      <c r="AG233" s="2">
        <f t="shared" si="161"/>
        <v>492.09230137999998</v>
      </c>
      <c r="AH233" s="3">
        <f t="shared" si="162"/>
        <v>0</v>
      </c>
      <c r="AI233" s="4" t="str">
        <f t="shared" si="168"/>
        <v>A+J=</v>
      </c>
      <c r="AJ233" s="11">
        <f t="shared" si="169"/>
        <v>41408</v>
      </c>
      <c r="AK233" s="11"/>
      <c r="AL233" s="4"/>
      <c r="AM233" s="21"/>
      <c r="AN233" s="48">
        <v>42409</v>
      </c>
      <c r="AO233" s="49" t="s">
        <v>93</v>
      </c>
      <c r="AP233" s="44"/>
      <c r="AQ233" s="3"/>
      <c r="AR233" s="22">
        <f t="shared" si="144"/>
        <v>42352</v>
      </c>
      <c r="AS233" s="22">
        <f t="shared" si="139"/>
        <v>42349</v>
      </c>
      <c r="AT233" s="22">
        <f t="shared" si="140"/>
        <v>42352</v>
      </c>
      <c r="AU233" s="22">
        <f t="shared" si="141"/>
        <v>42383</v>
      </c>
      <c r="AV233" s="22">
        <f t="shared" si="142"/>
        <v>42354</v>
      </c>
      <c r="AW233" s="26">
        <f t="shared" si="143"/>
        <v>21</v>
      </c>
      <c r="AX233" s="1"/>
      <c r="AY233" s="1"/>
      <c r="AZ233" s="1"/>
      <c r="BA233" s="1"/>
      <c r="BB233" s="1"/>
    </row>
    <row r="234" spans="1:54" x14ac:dyDescent="0.2">
      <c r="A234" s="158">
        <f t="shared" si="163"/>
        <v>41390</v>
      </c>
      <c r="B234" s="2">
        <f t="shared" si="145"/>
        <v>340715.52376188798</v>
      </c>
      <c r="C234" s="2">
        <f t="shared" si="164"/>
        <v>325055.45247412001</v>
      </c>
      <c r="D234" s="2">
        <f>SUM(Y234:Y$344)</f>
        <v>5335.0018103000002</v>
      </c>
      <c r="E234" s="73">
        <f t="shared" si="146"/>
        <v>319720.45066382003</v>
      </c>
      <c r="F234" s="88">
        <f t="shared" ref="F234:F297" si="174">IF(G234=G233,F233,G233)</f>
        <v>3655.24</v>
      </c>
      <c r="G234" s="3">
        <f>IF(AND(N234=1,N233&gt;1),VLOOKUP(A233,[1]Plan1!$BK$81:$BM$259,3),G233)</f>
        <v>3672.42</v>
      </c>
      <c r="H234" s="11">
        <f t="shared" ref="H234:H297" si="175">EDATE(I234,-1)</f>
        <v>41321</v>
      </c>
      <c r="I234" s="11">
        <f t="shared" ref="I234:I297" si="176">IF(X233&gt;0,EDATE(A234,-1),+I233)</f>
        <v>41349</v>
      </c>
      <c r="J234" s="12">
        <f t="shared" si="147"/>
        <v>4.7001017717032134E-3</v>
      </c>
      <c r="K234" s="11">
        <f t="shared" si="165"/>
        <v>41408</v>
      </c>
      <c r="L234" s="11">
        <f t="shared" si="148"/>
        <v>41408</v>
      </c>
      <c r="M234" s="1">
        <f t="shared" si="170"/>
        <v>20</v>
      </c>
      <c r="N234" s="1">
        <f t="shared" si="149"/>
        <v>9</v>
      </c>
      <c r="O234" s="2">
        <f t="shared" si="150"/>
        <v>1.00211231</v>
      </c>
      <c r="P234" s="13">
        <f t="shared" ref="P234:P297" si="177">IF(L234&gt;L233,O233,P233)</f>
        <v>1.00599982</v>
      </c>
      <c r="Q234" s="13">
        <f t="shared" si="171"/>
        <v>1.045040989026542</v>
      </c>
      <c r="R234" s="2">
        <f t="shared" si="173"/>
        <v>1.04724843</v>
      </c>
      <c r="S234" s="2">
        <f t="shared" si="166"/>
        <v>1</v>
      </c>
      <c r="T234" s="2">
        <f t="shared" si="151"/>
        <v>325055.45247412001</v>
      </c>
      <c r="U234" s="2">
        <f t="shared" si="152"/>
        <v>0</v>
      </c>
      <c r="V234" s="2">
        <f t="shared" si="153"/>
        <v>15106.289332757957</v>
      </c>
      <c r="W234" s="2">
        <f t="shared" si="154"/>
        <v>340161.74180687795</v>
      </c>
      <c r="X234" s="17">
        <f t="shared" si="155"/>
        <v>0</v>
      </c>
      <c r="Y234" s="2">
        <f t="shared" si="156"/>
        <v>0</v>
      </c>
      <c r="Z234" s="72">
        <f t="shared" si="157"/>
        <v>0</v>
      </c>
      <c r="AA234" s="2">
        <f t="shared" si="158"/>
        <v>0</v>
      </c>
      <c r="AB234" s="12">
        <f t="shared" si="167"/>
        <v>4.6600000000000003E-2</v>
      </c>
      <c r="AC234" s="17">
        <f t="shared" si="159"/>
        <v>9</v>
      </c>
      <c r="AD234" s="17">
        <v>252</v>
      </c>
      <c r="AE234" s="13">
        <f t="shared" si="172"/>
        <v>1.0016279960000001</v>
      </c>
      <c r="AF234" s="2">
        <f t="shared" si="160"/>
        <v>529.1889764</v>
      </c>
      <c r="AG234" s="2">
        <f t="shared" si="161"/>
        <v>553.78195501000005</v>
      </c>
      <c r="AH234" s="3">
        <f t="shared" si="162"/>
        <v>0</v>
      </c>
      <c r="AI234" s="4" t="str">
        <f t="shared" si="168"/>
        <v>A+J=</v>
      </c>
      <c r="AJ234" s="11">
        <f t="shared" si="169"/>
        <v>41408</v>
      </c>
      <c r="AK234" s="11"/>
      <c r="AL234" s="4"/>
      <c r="AM234" s="21"/>
      <c r="AN234" s="48">
        <v>42454</v>
      </c>
      <c r="AO234" s="49" t="s">
        <v>94</v>
      </c>
      <c r="AP234" s="44"/>
      <c r="AQ234" s="3"/>
      <c r="AR234" s="22">
        <f t="shared" si="144"/>
        <v>42383</v>
      </c>
      <c r="AS234" s="22">
        <f t="shared" si="139"/>
        <v>42382</v>
      </c>
      <c r="AT234" s="22">
        <f t="shared" si="140"/>
        <v>42383</v>
      </c>
      <c r="AU234" s="22">
        <f t="shared" si="141"/>
        <v>42415</v>
      </c>
      <c r="AV234" s="22">
        <f t="shared" si="142"/>
        <v>42387</v>
      </c>
      <c r="AW234" s="26">
        <f t="shared" si="143"/>
        <v>20</v>
      </c>
      <c r="AX234" s="1"/>
      <c r="AY234" s="1"/>
      <c r="AZ234" s="1"/>
      <c r="BA234" s="1"/>
      <c r="BB234" s="1"/>
    </row>
    <row r="235" spans="1:54" x14ac:dyDescent="0.2">
      <c r="A235" s="158">
        <f t="shared" si="163"/>
        <v>41391</v>
      </c>
      <c r="B235" s="2">
        <f t="shared" si="145"/>
        <v>340855.76651177742</v>
      </c>
      <c r="C235" s="2">
        <f t="shared" si="164"/>
        <v>325055.45247412001</v>
      </c>
      <c r="D235" s="2">
        <f>SUM(Y235:Y$344)</f>
        <v>5335.0018103000002</v>
      </c>
      <c r="E235" s="73">
        <f t="shared" si="146"/>
        <v>319720.45066382003</v>
      </c>
      <c r="F235" s="88">
        <f t="shared" si="174"/>
        <v>3655.24</v>
      </c>
      <c r="G235" s="3">
        <f>IF(AND(N235=1,N234&gt;1),VLOOKUP(A234,[1]Plan1!$BK$81:$BM$259,3),G234)</f>
        <v>3672.42</v>
      </c>
      <c r="H235" s="11">
        <f t="shared" si="175"/>
        <v>41321</v>
      </c>
      <c r="I235" s="11">
        <f t="shared" si="176"/>
        <v>41349</v>
      </c>
      <c r="J235" s="12">
        <f t="shared" si="147"/>
        <v>4.7001017717032134E-3</v>
      </c>
      <c r="K235" s="11">
        <f t="shared" si="165"/>
        <v>41408</v>
      </c>
      <c r="L235" s="11">
        <f t="shared" si="148"/>
        <v>41408</v>
      </c>
      <c r="M235" s="1">
        <f t="shared" si="170"/>
        <v>20</v>
      </c>
      <c r="N235" s="1">
        <f t="shared" si="149"/>
        <v>10</v>
      </c>
      <c r="O235" s="2">
        <f t="shared" si="150"/>
        <v>1.0023472899999999</v>
      </c>
      <c r="P235" s="13">
        <f t="shared" si="177"/>
        <v>1.00599982</v>
      </c>
      <c r="Q235" s="13">
        <f t="shared" si="171"/>
        <v>1.045040989026542</v>
      </c>
      <c r="R235" s="2">
        <f t="shared" si="173"/>
        <v>1.0474939999999999</v>
      </c>
      <c r="S235" s="2">
        <f t="shared" si="166"/>
        <v>1</v>
      </c>
      <c r="T235" s="2">
        <f t="shared" si="151"/>
        <v>325055.45247412001</v>
      </c>
      <c r="U235" s="2">
        <f t="shared" si="152"/>
        <v>0</v>
      </c>
      <c r="V235" s="2">
        <f t="shared" si="153"/>
        <v>15184.803083827444</v>
      </c>
      <c r="W235" s="2">
        <f t="shared" si="154"/>
        <v>340240.25555794744</v>
      </c>
      <c r="X235" s="17">
        <f t="shared" si="155"/>
        <v>0</v>
      </c>
      <c r="Y235" s="2">
        <f t="shared" si="156"/>
        <v>0</v>
      </c>
      <c r="Z235" s="72">
        <f t="shared" si="157"/>
        <v>0</v>
      </c>
      <c r="AA235" s="2">
        <f t="shared" si="158"/>
        <v>0</v>
      </c>
      <c r="AB235" s="12">
        <f t="shared" si="167"/>
        <v>4.6600000000000003E-2</v>
      </c>
      <c r="AC235" s="17">
        <f t="shared" si="159"/>
        <v>10</v>
      </c>
      <c r="AD235" s="17">
        <v>252</v>
      </c>
      <c r="AE235" s="13">
        <f t="shared" si="172"/>
        <v>1.0018090479999999</v>
      </c>
      <c r="AF235" s="2">
        <f t="shared" si="160"/>
        <v>588.04091617999995</v>
      </c>
      <c r="AG235" s="2">
        <f t="shared" si="161"/>
        <v>615.51095382999995</v>
      </c>
      <c r="AH235" s="3">
        <f t="shared" si="162"/>
        <v>0</v>
      </c>
      <c r="AI235" s="4" t="str">
        <f t="shared" si="168"/>
        <v>A+J=</v>
      </c>
      <c r="AJ235" s="11">
        <f t="shared" si="169"/>
        <v>41408</v>
      </c>
      <c r="AK235" s="11"/>
      <c r="AL235" s="4"/>
      <c r="AM235" s="21"/>
      <c r="AN235" s="48">
        <v>42481</v>
      </c>
      <c r="AO235" s="49" t="s">
        <v>103</v>
      </c>
      <c r="AP235" s="44"/>
      <c r="AQ235" s="3"/>
      <c r="AR235" s="22">
        <f t="shared" si="144"/>
        <v>42414</v>
      </c>
      <c r="AS235" s="22">
        <f t="shared" si="139"/>
        <v>42412</v>
      </c>
      <c r="AT235" s="22">
        <f t="shared" si="140"/>
        <v>42415</v>
      </c>
      <c r="AU235" s="22">
        <f t="shared" si="141"/>
        <v>42443</v>
      </c>
      <c r="AV235" s="22">
        <f t="shared" si="142"/>
        <v>42417</v>
      </c>
      <c r="AW235" s="26">
        <f t="shared" si="143"/>
        <v>20</v>
      </c>
      <c r="AX235" s="1"/>
      <c r="AY235" s="1"/>
      <c r="AZ235" s="1"/>
      <c r="BA235" s="1"/>
      <c r="BB235" s="1"/>
    </row>
    <row r="236" spans="1:54" x14ac:dyDescent="0.2">
      <c r="A236" s="158">
        <f t="shared" si="163"/>
        <v>41392</v>
      </c>
      <c r="B236" s="2">
        <f t="shared" si="145"/>
        <v>340855.76651177742</v>
      </c>
      <c r="C236" s="2">
        <f t="shared" si="164"/>
        <v>325055.45247412001</v>
      </c>
      <c r="D236" s="2">
        <f>SUM(Y236:Y$344)</f>
        <v>5335.0018103000002</v>
      </c>
      <c r="E236" s="73">
        <f t="shared" si="146"/>
        <v>319720.45066382003</v>
      </c>
      <c r="F236" s="88">
        <f t="shared" si="174"/>
        <v>3655.24</v>
      </c>
      <c r="G236" s="3">
        <f>IF(AND(N236=1,N235&gt;1),VLOOKUP(A235,[1]Plan1!$BK$81:$BM$259,3),G235)</f>
        <v>3672.42</v>
      </c>
      <c r="H236" s="11">
        <f t="shared" si="175"/>
        <v>41321</v>
      </c>
      <c r="I236" s="11">
        <f t="shared" si="176"/>
        <v>41349</v>
      </c>
      <c r="J236" s="12">
        <f t="shared" si="147"/>
        <v>4.7001017717032134E-3</v>
      </c>
      <c r="K236" s="11">
        <f t="shared" si="165"/>
        <v>41408</v>
      </c>
      <c r="L236" s="11">
        <f t="shared" si="148"/>
        <v>41408</v>
      </c>
      <c r="M236" s="1">
        <f t="shared" si="170"/>
        <v>20</v>
      </c>
      <c r="N236" s="1">
        <f t="shared" si="149"/>
        <v>10</v>
      </c>
      <c r="O236" s="2">
        <f t="shared" si="150"/>
        <v>1.0023472899999999</v>
      </c>
      <c r="P236" s="13">
        <f t="shared" si="177"/>
        <v>1.00599982</v>
      </c>
      <c r="Q236" s="13">
        <f t="shared" si="171"/>
        <v>1.045040989026542</v>
      </c>
      <c r="R236" s="2">
        <f t="shared" si="173"/>
        <v>1.0474939999999999</v>
      </c>
      <c r="S236" s="2">
        <f t="shared" si="166"/>
        <v>1</v>
      </c>
      <c r="T236" s="2">
        <f t="shared" si="151"/>
        <v>325055.45247412001</v>
      </c>
      <c r="U236" s="2">
        <f t="shared" si="152"/>
        <v>0</v>
      </c>
      <c r="V236" s="2">
        <f t="shared" si="153"/>
        <v>15184.803083827444</v>
      </c>
      <c r="W236" s="2">
        <f t="shared" si="154"/>
        <v>340240.25555794744</v>
      </c>
      <c r="X236" s="17">
        <f t="shared" si="155"/>
        <v>0</v>
      </c>
      <c r="Y236" s="2">
        <f t="shared" si="156"/>
        <v>0</v>
      </c>
      <c r="Z236" s="72">
        <f t="shared" si="157"/>
        <v>0</v>
      </c>
      <c r="AA236" s="2">
        <f t="shared" si="158"/>
        <v>0</v>
      </c>
      <c r="AB236" s="12">
        <f t="shared" si="167"/>
        <v>4.6600000000000003E-2</v>
      </c>
      <c r="AC236" s="17">
        <f t="shared" si="159"/>
        <v>10</v>
      </c>
      <c r="AD236" s="17">
        <v>252</v>
      </c>
      <c r="AE236" s="13">
        <f t="shared" si="172"/>
        <v>1.0018090479999999</v>
      </c>
      <c r="AF236" s="2">
        <f t="shared" si="160"/>
        <v>588.04091617999995</v>
      </c>
      <c r="AG236" s="2">
        <f t="shared" si="161"/>
        <v>615.51095382999995</v>
      </c>
      <c r="AH236" s="3">
        <f t="shared" si="162"/>
        <v>0</v>
      </c>
      <c r="AI236" s="4" t="str">
        <f t="shared" si="168"/>
        <v>A+J=</v>
      </c>
      <c r="AJ236" s="11">
        <f t="shared" si="169"/>
        <v>41408</v>
      </c>
      <c r="AK236" s="11"/>
      <c r="AL236" s="4"/>
      <c r="AM236" s="21"/>
      <c r="AN236" s="48">
        <v>42516</v>
      </c>
      <c r="AO236" s="49" t="s">
        <v>96</v>
      </c>
      <c r="AP236" s="44"/>
      <c r="AQ236" s="3"/>
      <c r="AR236" s="22">
        <f t="shared" si="144"/>
        <v>42443</v>
      </c>
      <c r="AS236" s="22">
        <f t="shared" si="139"/>
        <v>42440</v>
      </c>
      <c r="AT236" s="22">
        <f t="shared" si="140"/>
        <v>42443</v>
      </c>
      <c r="AU236" s="22">
        <f t="shared" si="141"/>
        <v>42474</v>
      </c>
      <c r="AV236" s="22">
        <f t="shared" si="142"/>
        <v>42445</v>
      </c>
      <c r="AW236" s="26">
        <f t="shared" si="143"/>
        <v>22</v>
      </c>
      <c r="AX236" s="1"/>
      <c r="AY236" s="1"/>
      <c r="AZ236" s="1"/>
      <c r="BA236" s="1"/>
      <c r="BB236" s="1"/>
    </row>
    <row r="237" spans="1:54" x14ac:dyDescent="0.2">
      <c r="A237" s="158">
        <f t="shared" si="163"/>
        <v>41393</v>
      </c>
      <c r="B237" s="2">
        <f t="shared" si="145"/>
        <v>340855.76651177742</v>
      </c>
      <c r="C237" s="2">
        <f t="shared" si="164"/>
        <v>325055.45247412001</v>
      </c>
      <c r="D237" s="2">
        <f>SUM(Y237:Y$344)</f>
        <v>5335.0018103000002</v>
      </c>
      <c r="E237" s="73">
        <f t="shared" si="146"/>
        <v>319720.45066382003</v>
      </c>
      <c r="F237" s="88">
        <f t="shared" si="174"/>
        <v>3655.24</v>
      </c>
      <c r="G237" s="3">
        <f>IF(AND(N237=1,N236&gt;1),VLOOKUP(A236,[1]Plan1!$BK$81:$BM$259,3),G236)</f>
        <v>3672.42</v>
      </c>
      <c r="H237" s="11">
        <f t="shared" si="175"/>
        <v>41321</v>
      </c>
      <c r="I237" s="11">
        <f t="shared" si="176"/>
        <v>41349</v>
      </c>
      <c r="J237" s="12">
        <f t="shared" si="147"/>
        <v>4.7001017717032134E-3</v>
      </c>
      <c r="K237" s="11">
        <f t="shared" si="165"/>
        <v>41408</v>
      </c>
      <c r="L237" s="11">
        <f t="shared" si="148"/>
        <v>41408</v>
      </c>
      <c r="M237" s="1">
        <f t="shared" si="170"/>
        <v>20</v>
      </c>
      <c r="N237" s="1">
        <f t="shared" si="149"/>
        <v>10</v>
      </c>
      <c r="O237" s="2">
        <f t="shared" si="150"/>
        <v>1.0023472899999999</v>
      </c>
      <c r="P237" s="13">
        <f t="shared" si="177"/>
        <v>1.00599982</v>
      </c>
      <c r="Q237" s="13">
        <f t="shared" si="171"/>
        <v>1.045040989026542</v>
      </c>
      <c r="R237" s="2">
        <f t="shared" si="173"/>
        <v>1.0474939999999999</v>
      </c>
      <c r="S237" s="2">
        <f t="shared" si="166"/>
        <v>1</v>
      </c>
      <c r="T237" s="2">
        <f t="shared" si="151"/>
        <v>325055.45247412001</v>
      </c>
      <c r="U237" s="2">
        <f t="shared" si="152"/>
        <v>0</v>
      </c>
      <c r="V237" s="2">
        <f t="shared" si="153"/>
        <v>15184.803083827444</v>
      </c>
      <c r="W237" s="2">
        <f t="shared" si="154"/>
        <v>340240.25555794744</v>
      </c>
      <c r="X237" s="17">
        <f t="shared" si="155"/>
        <v>0</v>
      </c>
      <c r="Y237" s="2">
        <f t="shared" si="156"/>
        <v>0</v>
      </c>
      <c r="Z237" s="72">
        <f t="shared" si="157"/>
        <v>0</v>
      </c>
      <c r="AA237" s="2">
        <f t="shared" si="158"/>
        <v>0</v>
      </c>
      <c r="AB237" s="12">
        <f t="shared" si="167"/>
        <v>4.6600000000000003E-2</v>
      </c>
      <c r="AC237" s="17">
        <f t="shared" si="159"/>
        <v>10</v>
      </c>
      <c r="AD237" s="17">
        <v>252</v>
      </c>
      <c r="AE237" s="13">
        <f t="shared" si="172"/>
        <v>1.0018090479999999</v>
      </c>
      <c r="AF237" s="2">
        <f t="shared" si="160"/>
        <v>588.04091617999995</v>
      </c>
      <c r="AG237" s="2">
        <f t="shared" si="161"/>
        <v>615.51095382999995</v>
      </c>
      <c r="AH237" s="3">
        <f t="shared" si="162"/>
        <v>0</v>
      </c>
      <c r="AI237" s="4" t="str">
        <f t="shared" si="168"/>
        <v>A+J=</v>
      </c>
      <c r="AJ237" s="11">
        <f t="shared" si="169"/>
        <v>41408</v>
      </c>
      <c r="AK237" s="11"/>
      <c r="AL237" s="4"/>
      <c r="AM237" s="47"/>
      <c r="AN237" s="48">
        <v>42620</v>
      </c>
      <c r="AO237" s="49" t="s">
        <v>97</v>
      </c>
      <c r="AP237" s="44"/>
      <c r="AQ237" s="3"/>
      <c r="AR237" s="22">
        <f t="shared" si="144"/>
        <v>42474</v>
      </c>
      <c r="AS237" s="22">
        <f t="shared" si="139"/>
        <v>42473</v>
      </c>
      <c r="AT237" s="22">
        <f t="shared" si="140"/>
        <v>42474</v>
      </c>
      <c r="AU237" s="22">
        <f t="shared" si="141"/>
        <v>42506</v>
      </c>
      <c r="AV237" s="22">
        <f t="shared" si="142"/>
        <v>42478</v>
      </c>
      <c r="AW237" s="26">
        <f t="shared" si="143"/>
        <v>21</v>
      </c>
      <c r="AX237" s="1"/>
      <c r="AY237" s="1"/>
      <c r="AZ237" s="1"/>
      <c r="BA237" s="1"/>
      <c r="BB237" s="1"/>
    </row>
    <row r="238" spans="1:54" x14ac:dyDescent="0.2">
      <c r="A238" s="158">
        <f t="shared" si="163"/>
        <v>41394</v>
      </c>
      <c r="B238" s="2">
        <f t="shared" si="145"/>
        <v>340996.06139628502</v>
      </c>
      <c r="C238" s="2">
        <f t="shared" si="164"/>
        <v>325055.45247412001</v>
      </c>
      <c r="D238" s="2">
        <f>SUM(Y238:Y$344)</f>
        <v>5335.0018103000002</v>
      </c>
      <c r="E238" s="73">
        <f t="shared" si="146"/>
        <v>319720.45066382003</v>
      </c>
      <c r="F238" s="88">
        <f t="shared" si="174"/>
        <v>3655.24</v>
      </c>
      <c r="G238" s="3">
        <f>IF(AND(N238=1,N237&gt;1),VLOOKUP(A237,[1]Plan1!$BK$81:$BM$259,3),G237)</f>
        <v>3672.42</v>
      </c>
      <c r="H238" s="11">
        <f t="shared" si="175"/>
        <v>41321</v>
      </c>
      <c r="I238" s="11">
        <f t="shared" si="176"/>
        <v>41349</v>
      </c>
      <c r="J238" s="12">
        <f t="shared" si="147"/>
        <v>4.7001017717032134E-3</v>
      </c>
      <c r="K238" s="11">
        <f t="shared" si="165"/>
        <v>41408</v>
      </c>
      <c r="L238" s="11">
        <f t="shared" si="148"/>
        <v>41408</v>
      </c>
      <c r="M238" s="1">
        <f t="shared" si="170"/>
        <v>20</v>
      </c>
      <c r="N238" s="1">
        <f t="shared" si="149"/>
        <v>11</v>
      </c>
      <c r="O238" s="2">
        <f t="shared" si="150"/>
        <v>1.0025823199999999</v>
      </c>
      <c r="P238" s="13">
        <f t="shared" si="177"/>
        <v>1.00599982</v>
      </c>
      <c r="Q238" s="13">
        <f t="shared" si="171"/>
        <v>1.045040989026542</v>
      </c>
      <c r="R238" s="2">
        <f t="shared" si="173"/>
        <v>1.04773961</v>
      </c>
      <c r="S238" s="2">
        <f t="shared" si="166"/>
        <v>1</v>
      </c>
      <c r="T238" s="2">
        <f t="shared" si="151"/>
        <v>325055.45247412001</v>
      </c>
      <c r="U238" s="2">
        <f t="shared" si="152"/>
        <v>0</v>
      </c>
      <c r="V238" s="2">
        <f t="shared" si="153"/>
        <v>15263.329623715023</v>
      </c>
      <c r="W238" s="2">
        <f t="shared" si="154"/>
        <v>340318.78209783504</v>
      </c>
      <c r="X238" s="17">
        <f t="shared" si="155"/>
        <v>0</v>
      </c>
      <c r="Y238" s="2">
        <f t="shared" si="156"/>
        <v>0</v>
      </c>
      <c r="Z238" s="72">
        <f t="shared" si="157"/>
        <v>0</v>
      </c>
      <c r="AA238" s="2">
        <f t="shared" si="158"/>
        <v>0</v>
      </c>
      <c r="AB238" s="12">
        <f t="shared" si="167"/>
        <v>4.6600000000000003E-2</v>
      </c>
      <c r="AC238" s="17">
        <f t="shared" si="159"/>
        <v>11</v>
      </c>
      <c r="AD238" s="17">
        <v>252</v>
      </c>
      <c r="AE238" s="13">
        <f t="shared" si="172"/>
        <v>1.001990132</v>
      </c>
      <c r="AF238" s="2">
        <f t="shared" si="160"/>
        <v>646.90325773999996</v>
      </c>
      <c r="AG238" s="2">
        <f t="shared" si="161"/>
        <v>677.27929845000006</v>
      </c>
      <c r="AH238" s="3">
        <f t="shared" si="162"/>
        <v>0</v>
      </c>
      <c r="AI238" s="4" t="str">
        <f t="shared" si="168"/>
        <v>A+J=</v>
      </c>
      <c r="AJ238" s="11">
        <f t="shared" si="169"/>
        <v>41408</v>
      </c>
      <c r="AK238" s="11"/>
      <c r="AL238" s="4"/>
      <c r="AM238" s="21"/>
      <c r="AN238" s="48">
        <v>42655</v>
      </c>
      <c r="AO238" s="49" t="s">
        <v>98</v>
      </c>
      <c r="AP238" s="44"/>
      <c r="AQ238" s="3"/>
      <c r="AR238" s="22">
        <f t="shared" si="144"/>
        <v>42504</v>
      </c>
      <c r="AS238" s="22">
        <f t="shared" si="139"/>
        <v>42503</v>
      </c>
      <c r="AT238" s="22">
        <f t="shared" si="140"/>
        <v>42506</v>
      </c>
      <c r="AU238" s="22">
        <f t="shared" si="141"/>
        <v>42535</v>
      </c>
      <c r="AV238" s="22">
        <f t="shared" si="142"/>
        <v>42508</v>
      </c>
      <c r="AW238" s="26">
        <f t="shared" si="143"/>
        <v>20</v>
      </c>
      <c r="AX238" s="1"/>
      <c r="AY238" s="1"/>
      <c r="AZ238" s="1"/>
      <c r="BA238" s="1"/>
      <c r="BB238" s="1"/>
    </row>
    <row r="239" spans="1:54" x14ac:dyDescent="0.2">
      <c r="A239" s="158">
        <f t="shared" si="163"/>
        <v>41395</v>
      </c>
      <c r="B239" s="2">
        <f t="shared" si="145"/>
        <v>341136.41872312408</v>
      </c>
      <c r="C239" s="2">
        <f t="shared" si="164"/>
        <v>325055.45247412001</v>
      </c>
      <c r="D239" s="2">
        <f>SUM(Y239:Y$344)</f>
        <v>5335.0018103000002</v>
      </c>
      <c r="E239" s="73">
        <f t="shared" si="146"/>
        <v>319720.45066382003</v>
      </c>
      <c r="F239" s="88">
        <f t="shared" si="174"/>
        <v>3655.24</v>
      </c>
      <c r="G239" s="3">
        <f>IF(AND(N239=1,N238&gt;1),VLOOKUP(A238,[1]Plan1!$BK$81:$BM$259,3),G238)</f>
        <v>3672.42</v>
      </c>
      <c r="H239" s="11">
        <f t="shared" si="175"/>
        <v>41321</v>
      </c>
      <c r="I239" s="11">
        <f t="shared" si="176"/>
        <v>41349</v>
      </c>
      <c r="J239" s="12">
        <f t="shared" si="147"/>
        <v>4.7001017717032134E-3</v>
      </c>
      <c r="K239" s="11">
        <f t="shared" si="165"/>
        <v>41408</v>
      </c>
      <c r="L239" s="11">
        <f t="shared" si="148"/>
        <v>41408</v>
      </c>
      <c r="M239" s="1">
        <f t="shared" si="170"/>
        <v>20</v>
      </c>
      <c r="N239" s="1">
        <f t="shared" si="149"/>
        <v>12</v>
      </c>
      <c r="O239" s="2">
        <f t="shared" si="150"/>
        <v>1.00281741</v>
      </c>
      <c r="P239" s="13">
        <f t="shared" si="177"/>
        <v>1.00599982</v>
      </c>
      <c r="Q239" s="13">
        <f t="shared" si="171"/>
        <v>1.045040989026542</v>
      </c>
      <c r="R239" s="2">
        <f t="shared" si="173"/>
        <v>1.04798529</v>
      </c>
      <c r="S239" s="2">
        <f t="shared" si="166"/>
        <v>1</v>
      </c>
      <c r="T239" s="2">
        <f t="shared" si="151"/>
        <v>325055.45247412001</v>
      </c>
      <c r="U239" s="2">
        <f t="shared" si="152"/>
        <v>0</v>
      </c>
      <c r="V239" s="2">
        <f t="shared" si="153"/>
        <v>15341.878544034083</v>
      </c>
      <c r="W239" s="2">
        <f t="shared" si="154"/>
        <v>340397.3310181541</v>
      </c>
      <c r="X239" s="17">
        <f t="shared" si="155"/>
        <v>0</v>
      </c>
      <c r="Y239" s="2">
        <f t="shared" si="156"/>
        <v>0</v>
      </c>
      <c r="Z239" s="72">
        <f t="shared" si="157"/>
        <v>0</v>
      </c>
      <c r="AA239" s="2">
        <f t="shared" si="158"/>
        <v>0</v>
      </c>
      <c r="AB239" s="12">
        <f t="shared" si="167"/>
        <v>4.6600000000000003E-2</v>
      </c>
      <c r="AC239" s="17">
        <f t="shared" si="159"/>
        <v>12</v>
      </c>
      <c r="AD239" s="17">
        <v>252</v>
      </c>
      <c r="AE239" s="13">
        <f t="shared" si="172"/>
        <v>1.00217125</v>
      </c>
      <c r="AF239" s="2">
        <f t="shared" si="160"/>
        <v>705.77665118000004</v>
      </c>
      <c r="AG239" s="2">
        <f t="shared" si="161"/>
        <v>739.08770497</v>
      </c>
      <c r="AH239" s="3">
        <f t="shared" si="162"/>
        <v>0</v>
      </c>
      <c r="AI239" s="4" t="str">
        <f t="shared" si="168"/>
        <v>A+J=</v>
      </c>
      <c r="AJ239" s="11">
        <f t="shared" si="169"/>
        <v>41408</v>
      </c>
      <c r="AK239" s="11"/>
      <c r="AL239" s="4"/>
      <c r="AM239" s="21"/>
      <c r="AN239" s="48">
        <v>42676</v>
      </c>
      <c r="AO239" s="49" t="s">
        <v>99</v>
      </c>
      <c r="AP239" s="44"/>
      <c r="AQ239" s="3"/>
      <c r="AR239" s="22">
        <f t="shared" si="144"/>
        <v>42535</v>
      </c>
      <c r="AS239" s="22">
        <f t="shared" si="139"/>
        <v>42534</v>
      </c>
      <c r="AT239" s="22">
        <f t="shared" si="140"/>
        <v>42535</v>
      </c>
      <c r="AU239" s="22">
        <f t="shared" si="141"/>
        <v>42565</v>
      </c>
      <c r="AV239" s="22">
        <f t="shared" si="142"/>
        <v>42537</v>
      </c>
      <c r="AW239" s="26">
        <f t="shared" si="143"/>
        <v>22</v>
      </c>
      <c r="AX239" s="1"/>
      <c r="AY239" s="1"/>
      <c r="AZ239" s="1"/>
      <c r="BA239" s="1"/>
      <c r="BB239" s="1"/>
    </row>
    <row r="240" spans="1:54" x14ac:dyDescent="0.2">
      <c r="A240" s="158">
        <f t="shared" si="163"/>
        <v>41396</v>
      </c>
      <c r="B240" s="2">
        <f t="shared" si="145"/>
        <v>341136.41872312408</v>
      </c>
      <c r="C240" s="2">
        <f t="shared" si="164"/>
        <v>325055.45247412001</v>
      </c>
      <c r="D240" s="2">
        <f>SUM(Y240:Y$344)</f>
        <v>5335.0018103000002</v>
      </c>
      <c r="E240" s="73">
        <f t="shared" si="146"/>
        <v>319720.45066382003</v>
      </c>
      <c r="F240" s="88">
        <f t="shared" si="174"/>
        <v>3655.24</v>
      </c>
      <c r="G240" s="3">
        <f>IF(AND(N240=1,N239&gt;1),VLOOKUP(A239,[1]Plan1!$BK$81:$BM$259,3),G239)</f>
        <v>3672.42</v>
      </c>
      <c r="H240" s="11">
        <f t="shared" si="175"/>
        <v>41321</v>
      </c>
      <c r="I240" s="11">
        <f t="shared" si="176"/>
        <v>41349</v>
      </c>
      <c r="J240" s="12">
        <f t="shared" si="147"/>
        <v>4.7001017717032134E-3</v>
      </c>
      <c r="K240" s="11">
        <f t="shared" si="165"/>
        <v>41408</v>
      </c>
      <c r="L240" s="11">
        <f t="shared" si="148"/>
        <v>41408</v>
      </c>
      <c r="M240" s="1">
        <f t="shared" si="170"/>
        <v>20</v>
      </c>
      <c r="N240" s="1">
        <f t="shared" si="149"/>
        <v>12</v>
      </c>
      <c r="O240" s="2">
        <f t="shared" si="150"/>
        <v>1.00281741</v>
      </c>
      <c r="P240" s="13">
        <f t="shared" si="177"/>
        <v>1.00599982</v>
      </c>
      <c r="Q240" s="13">
        <f t="shared" si="171"/>
        <v>1.045040989026542</v>
      </c>
      <c r="R240" s="2">
        <f t="shared" si="173"/>
        <v>1.04798529</v>
      </c>
      <c r="S240" s="2">
        <f t="shared" si="166"/>
        <v>1</v>
      </c>
      <c r="T240" s="2">
        <f t="shared" si="151"/>
        <v>325055.45247412001</v>
      </c>
      <c r="U240" s="2">
        <f t="shared" si="152"/>
        <v>0</v>
      </c>
      <c r="V240" s="2">
        <f t="shared" si="153"/>
        <v>15341.878544034083</v>
      </c>
      <c r="W240" s="2">
        <f t="shared" si="154"/>
        <v>340397.3310181541</v>
      </c>
      <c r="X240" s="17">
        <f t="shared" si="155"/>
        <v>0</v>
      </c>
      <c r="Y240" s="2">
        <f t="shared" si="156"/>
        <v>0</v>
      </c>
      <c r="Z240" s="72">
        <f t="shared" si="157"/>
        <v>0</v>
      </c>
      <c r="AA240" s="2">
        <f t="shared" si="158"/>
        <v>0</v>
      </c>
      <c r="AB240" s="12">
        <f t="shared" si="167"/>
        <v>4.6600000000000003E-2</v>
      </c>
      <c r="AC240" s="17">
        <f t="shared" si="159"/>
        <v>12</v>
      </c>
      <c r="AD240" s="17">
        <v>252</v>
      </c>
      <c r="AE240" s="13">
        <f t="shared" si="172"/>
        <v>1.00217125</v>
      </c>
      <c r="AF240" s="2">
        <f t="shared" si="160"/>
        <v>705.77665118000004</v>
      </c>
      <c r="AG240" s="2">
        <f t="shared" si="161"/>
        <v>739.08770497</v>
      </c>
      <c r="AH240" s="3">
        <f t="shared" si="162"/>
        <v>0</v>
      </c>
      <c r="AI240" s="4" t="str">
        <f t="shared" si="168"/>
        <v>A+J=</v>
      </c>
      <c r="AJ240" s="11">
        <f t="shared" si="169"/>
        <v>41408</v>
      </c>
      <c r="AK240" s="11"/>
      <c r="AL240" s="4"/>
      <c r="AM240" s="21"/>
      <c r="AN240" s="48">
        <v>42689</v>
      </c>
      <c r="AO240" s="49" t="s">
        <v>100</v>
      </c>
      <c r="AP240" s="44"/>
      <c r="AQ240" s="3"/>
      <c r="AR240" s="22">
        <f t="shared" si="144"/>
        <v>42565</v>
      </c>
      <c r="AS240" s="22">
        <f t="shared" si="139"/>
        <v>42564</v>
      </c>
      <c r="AT240" s="22">
        <f t="shared" si="140"/>
        <v>42565</v>
      </c>
      <c r="AU240" s="22">
        <f t="shared" si="141"/>
        <v>42597</v>
      </c>
      <c r="AV240" s="22">
        <f t="shared" si="142"/>
        <v>42569</v>
      </c>
      <c r="AW240" s="26">
        <f t="shared" si="143"/>
        <v>22</v>
      </c>
      <c r="AX240" s="1"/>
      <c r="AY240" s="1"/>
      <c r="AZ240" s="1"/>
      <c r="BA240" s="1"/>
      <c r="BB240" s="1"/>
    </row>
    <row r="241" spans="1:138" x14ac:dyDescent="0.2">
      <c r="A241" s="158">
        <f t="shared" si="163"/>
        <v>41397</v>
      </c>
      <c r="B241" s="2">
        <f t="shared" si="145"/>
        <v>341276.83142206579</v>
      </c>
      <c r="C241" s="2">
        <f t="shared" si="164"/>
        <v>325055.45247412001</v>
      </c>
      <c r="D241" s="2">
        <f>SUM(Y241:Y$344)</f>
        <v>5335.0018103000002</v>
      </c>
      <c r="E241" s="73">
        <f t="shared" si="146"/>
        <v>319720.45066382003</v>
      </c>
      <c r="F241" s="88">
        <f t="shared" si="174"/>
        <v>3655.24</v>
      </c>
      <c r="G241" s="3">
        <f>IF(AND(N241=1,N240&gt;1),VLOOKUP(A240,[1]Plan1!$BK$81:$BM$259,3),G240)</f>
        <v>3672.42</v>
      </c>
      <c r="H241" s="11">
        <f t="shared" si="175"/>
        <v>41321</v>
      </c>
      <c r="I241" s="11">
        <f t="shared" si="176"/>
        <v>41349</v>
      </c>
      <c r="J241" s="12">
        <f t="shared" si="147"/>
        <v>4.7001017717032134E-3</v>
      </c>
      <c r="K241" s="11">
        <f t="shared" si="165"/>
        <v>41408</v>
      </c>
      <c r="L241" s="11">
        <f t="shared" si="148"/>
        <v>41408</v>
      </c>
      <c r="M241" s="1">
        <f t="shared" si="170"/>
        <v>20</v>
      </c>
      <c r="N241" s="1">
        <f t="shared" si="149"/>
        <v>13</v>
      </c>
      <c r="O241" s="2">
        <f t="shared" si="150"/>
        <v>1.00305255</v>
      </c>
      <c r="P241" s="13">
        <f t="shared" si="177"/>
        <v>1.00599982</v>
      </c>
      <c r="Q241" s="13">
        <f t="shared" si="171"/>
        <v>1.045040989026542</v>
      </c>
      <c r="R241" s="2">
        <f t="shared" si="173"/>
        <v>1.04823102</v>
      </c>
      <c r="S241" s="2">
        <f t="shared" si="166"/>
        <v>1</v>
      </c>
      <c r="T241" s="2">
        <f t="shared" si="151"/>
        <v>325055.45247412001</v>
      </c>
      <c r="U241" s="2">
        <f t="shared" si="152"/>
        <v>0</v>
      </c>
      <c r="V241" s="2">
        <f t="shared" si="153"/>
        <v>15420.443450375722</v>
      </c>
      <c r="W241" s="2">
        <f t="shared" si="154"/>
        <v>340475.89592449577</v>
      </c>
      <c r="X241" s="17">
        <f t="shared" si="155"/>
        <v>0</v>
      </c>
      <c r="Y241" s="2">
        <f t="shared" si="156"/>
        <v>0</v>
      </c>
      <c r="Z241" s="72">
        <f t="shared" si="157"/>
        <v>0</v>
      </c>
      <c r="AA241" s="2">
        <f t="shared" si="158"/>
        <v>0</v>
      </c>
      <c r="AB241" s="12">
        <f t="shared" si="167"/>
        <v>4.6600000000000003E-2</v>
      </c>
      <c r="AC241" s="17">
        <f t="shared" si="159"/>
        <v>13</v>
      </c>
      <c r="AD241" s="17">
        <v>252</v>
      </c>
      <c r="AE241" s="13">
        <f t="shared" si="172"/>
        <v>1.0023523999999999</v>
      </c>
      <c r="AF241" s="2">
        <f t="shared" si="160"/>
        <v>764.66044639999996</v>
      </c>
      <c r="AG241" s="2">
        <f t="shared" si="161"/>
        <v>800.93549757000005</v>
      </c>
      <c r="AH241" s="3">
        <f t="shared" si="162"/>
        <v>0</v>
      </c>
      <c r="AI241" s="4" t="str">
        <f t="shared" si="168"/>
        <v>A+J=</v>
      </c>
      <c r="AJ241" s="11">
        <f t="shared" si="169"/>
        <v>41408</v>
      </c>
      <c r="AK241" s="11"/>
      <c r="AL241" s="4"/>
      <c r="AM241" s="21"/>
      <c r="AN241" s="48">
        <v>42793</v>
      </c>
      <c r="AO241" s="49" t="s">
        <v>93</v>
      </c>
      <c r="AP241" s="44"/>
      <c r="AQ241" s="3"/>
      <c r="AR241" s="22">
        <f t="shared" si="144"/>
        <v>42596</v>
      </c>
      <c r="AS241" s="22">
        <f t="shared" si="139"/>
        <v>42594</v>
      </c>
      <c r="AT241" s="22">
        <f t="shared" si="140"/>
        <v>42597</v>
      </c>
      <c r="AU241" s="22">
        <f t="shared" si="141"/>
        <v>42627</v>
      </c>
      <c r="AV241" s="22">
        <f t="shared" si="142"/>
        <v>42599</v>
      </c>
      <c r="AW241" s="26">
        <f t="shared" si="143"/>
        <v>21</v>
      </c>
      <c r="AX241" s="1"/>
      <c r="AY241" s="1"/>
      <c r="AZ241" s="1"/>
      <c r="BA241" s="1"/>
      <c r="BB241" s="1"/>
    </row>
    <row r="242" spans="1:138" x14ac:dyDescent="0.2">
      <c r="A242" s="158">
        <f t="shared" si="163"/>
        <v>41398</v>
      </c>
      <c r="B242" s="2">
        <f t="shared" si="145"/>
        <v>341417.30626049888</v>
      </c>
      <c r="C242" s="2">
        <f t="shared" si="164"/>
        <v>325055.45247412001</v>
      </c>
      <c r="D242" s="2">
        <f>SUM(Y242:Y$344)</f>
        <v>5335.0018103000002</v>
      </c>
      <c r="E242" s="73">
        <f t="shared" si="146"/>
        <v>319720.45066382003</v>
      </c>
      <c r="F242" s="88">
        <f t="shared" si="174"/>
        <v>3655.24</v>
      </c>
      <c r="G242" s="3">
        <f>IF(AND(N242=1,N241&gt;1),VLOOKUP(A241,[1]Plan1!$BK$81:$BM$259,3),G241)</f>
        <v>3672.42</v>
      </c>
      <c r="H242" s="11">
        <f t="shared" si="175"/>
        <v>41321</v>
      </c>
      <c r="I242" s="11">
        <f t="shared" si="176"/>
        <v>41349</v>
      </c>
      <c r="J242" s="12">
        <f t="shared" si="147"/>
        <v>4.7001017717032134E-3</v>
      </c>
      <c r="K242" s="11">
        <f t="shared" si="165"/>
        <v>41408</v>
      </c>
      <c r="L242" s="11">
        <f t="shared" si="148"/>
        <v>41408</v>
      </c>
      <c r="M242" s="1">
        <f t="shared" si="170"/>
        <v>20</v>
      </c>
      <c r="N242" s="1">
        <f t="shared" si="149"/>
        <v>14</v>
      </c>
      <c r="O242" s="2">
        <f t="shared" si="150"/>
        <v>1.0032877499999999</v>
      </c>
      <c r="P242" s="13">
        <f t="shared" si="177"/>
        <v>1.00599982</v>
      </c>
      <c r="Q242" s="13">
        <f t="shared" si="171"/>
        <v>1.045040989026542</v>
      </c>
      <c r="R242" s="2">
        <f t="shared" si="173"/>
        <v>1.0484768200000001</v>
      </c>
      <c r="S242" s="2">
        <f t="shared" si="166"/>
        <v>1</v>
      </c>
      <c r="T242" s="2">
        <f t="shared" si="151"/>
        <v>325055.45247412001</v>
      </c>
      <c r="U242" s="2">
        <f t="shared" si="152"/>
        <v>0</v>
      </c>
      <c r="V242" s="2">
        <f t="shared" si="153"/>
        <v>15499.030737148913</v>
      </c>
      <c r="W242" s="2">
        <f t="shared" si="154"/>
        <v>340554.4832112689</v>
      </c>
      <c r="X242" s="17">
        <f t="shared" si="155"/>
        <v>0</v>
      </c>
      <c r="Y242" s="2">
        <f t="shared" si="156"/>
        <v>0</v>
      </c>
      <c r="Z242" s="72">
        <f t="shared" si="157"/>
        <v>0</v>
      </c>
      <c r="AA242" s="2">
        <f t="shared" si="158"/>
        <v>0</v>
      </c>
      <c r="AB242" s="12">
        <f t="shared" si="167"/>
        <v>4.6600000000000003E-2</v>
      </c>
      <c r="AC242" s="17">
        <f t="shared" si="159"/>
        <v>14</v>
      </c>
      <c r="AD242" s="17">
        <v>252</v>
      </c>
      <c r="AE242" s="13">
        <f t="shared" si="172"/>
        <v>1.002533583</v>
      </c>
      <c r="AF242" s="2">
        <f t="shared" si="160"/>
        <v>823.55496844000004</v>
      </c>
      <c r="AG242" s="2">
        <f t="shared" si="161"/>
        <v>862.82304923000004</v>
      </c>
      <c r="AH242" s="3">
        <f t="shared" si="162"/>
        <v>0</v>
      </c>
      <c r="AI242" s="4" t="str">
        <f t="shared" si="168"/>
        <v>A+J=</v>
      </c>
      <c r="AJ242" s="11">
        <f t="shared" si="169"/>
        <v>41408</v>
      </c>
      <c r="AK242" s="15"/>
      <c r="AL242" s="14"/>
      <c r="AM242" s="21"/>
      <c r="AN242" s="48">
        <v>42794</v>
      </c>
      <c r="AO242" s="49" t="s">
        <v>93</v>
      </c>
      <c r="AP242" s="44"/>
      <c r="AQ242" s="5"/>
      <c r="AR242" s="22">
        <f t="shared" si="144"/>
        <v>42627</v>
      </c>
      <c r="AS242" s="22">
        <f t="shared" si="139"/>
        <v>42626</v>
      </c>
      <c r="AT242" s="22">
        <f t="shared" si="140"/>
        <v>42627</v>
      </c>
      <c r="AU242" s="22">
        <f t="shared" si="141"/>
        <v>42657</v>
      </c>
      <c r="AV242" s="22">
        <f t="shared" si="142"/>
        <v>42629</v>
      </c>
      <c r="AW242" s="26">
        <f t="shared" si="143"/>
        <v>21</v>
      </c>
      <c r="AX242" s="10"/>
      <c r="AY242" s="10"/>
      <c r="AZ242" s="10"/>
      <c r="BA242" s="10"/>
      <c r="BB242" s="10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/>
      <c r="DU242" s="42"/>
      <c r="DV242" s="42"/>
      <c r="DW242" s="42"/>
      <c r="DX242" s="42"/>
      <c r="DY242" s="42"/>
      <c r="DZ242" s="42"/>
      <c r="EA242" s="42"/>
      <c r="EB242" s="42"/>
      <c r="EC242" s="42"/>
      <c r="ED242" s="42"/>
      <c r="EE242" s="42"/>
      <c r="EF242" s="42"/>
      <c r="EG242" s="42"/>
      <c r="EH242" s="42"/>
    </row>
    <row r="243" spans="1:138" x14ac:dyDescent="0.2">
      <c r="A243" s="158">
        <f t="shared" si="163"/>
        <v>41399</v>
      </c>
      <c r="B243" s="2">
        <f t="shared" si="145"/>
        <v>341417.30626049888</v>
      </c>
      <c r="C243" s="2">
        <f t="shared" si="164"/>
        <v>325055.45247412001</v>
      </c>
      <c r="D243" s="2">
        <f>SUM(Y243:Y$344)</f>
        <v>5335.0018103000002</v>
      </c>
      <c r="E243" s="73">
        <f t="shared" si="146"/>
        <v>319720.45066382003</v>
      </c>
      <c r="F243" s="88">
        <f t="shared" si="174"/>
        <v>3655.24</v>
      </c>
      <c r="G243" s="3">
        <f>IF(AND(N243=1,N242&gt;1),VLOOKUP(A242,[1]Plan1!$BK$81:$BM$259,3),G242)</f>
        <v>3672.42</v>
      </c>
      <c r="H243" s="11">
        <f t="shared" si="175"/>
        <v>41321</v>
      </c>
      <c r="I243" s="11">
        <f t="shared" si="176"/>
        <v>41349</v>
      </c>
      <c r="J243" s="12">
        <f t="shared" si="147"/>
        <v>4.7001017717032134E-3</v>
      </c>
      <c r="K243" s="11">
        <f t="shared" si="165"/>
        <v>41408</v>
      </c>
      <c r="L243" s="11">
        <f t="shared" si="148"/>
        <v>41408</v>
      </c>
      <c r="M243" s="1">
        <f t="shared" si="170"/>
        <v>20</v>
      </c>
      <c r="N243" s="1">
        <f t="shared" si="149"/>
        <v>14</v>
      </c>
      <c r="O243" s="2">
        <f t="shared" si="150"/>
        <v>1.0032877499999999</v>
      </c>
      <c r="P243" s="13">
        <f t="shared" si="177"/>
        <v>1.00599982</v>
      </c>
      <c r="Q243" s="13">
        <f t="shared" si="171"/>
        <v>1.045040989026542</v>
      </c>
      <c r="R243" s="2">
        <f t="shared" si="173"/>
        <v>1.0484768200000001</v>
      </c>
      <c r="S243" s="2">
        <f t="shared" si="166"/>
        <v>1</v>
      </c>
      <c r="T243" s="2">
        <f t="shared" si="151"/>
        <v>325055.45247412001</v>
      </c>
      <c r="U243" s="2">
        <f t="shared" si="152"/>
        <v>0</v>
      </c>
      <c r="V243" s="2">
        <f t="shared" si="153"/>
        <v>15499.030737148913</v>
      </c>
      <c r="W243" s="2">
        <f t="shared" si="154"/>
        <v>340554.4832112689</v>
      </c>
      <c r="X243" s="17">
        <f t="shared" si="155"/>
        <v>0</v>
      </c>
      <c r="Y243" s="2">
        <f t="shared" si="156"/>
        <v>0</v>
      </c>
      <c r="Z243" s="72">
        <f t="shared" si="157"/>
        <v>0</v>
      </c>
      <c r="AA243" s="2">
        <f t="shared" si="158"/>
        <v>0</v>
      </c>
      <c r="AB243" s="12">
        <f t="shared" si="167"/>
        <v>4.6600000000000003E-2</v>
      </c>
      <c r="AC243" s="17">
        <f t="shared" si="159"/>
        <v>14</v>
      </c>
      <c r="AD243" s="17">
        <v>252</v>
      </c>
      <c r="AE243" s="13">
        <f t="shared" si="172"/>
        <v>1.002533583</v>
      </c>
      <c r="AF243" s="2">
        <f t="shared" si="160"/>
        <v>823.55496844000004</v>
      </c>
      <c r="AG243" s="2">
        <f t="shared" si="161"/>
        <v>862.82304923000004</v>
      </c>
      <c r="AH243" s="3">
        <f t="shared" si="162"/>
        <v>0</v>
      </c>
      <c r="AI243" s="4" t="str">
        <f t="shared" si="168"/>
        <v>A+J=</v>
      </c>
      <c r="AJ243" s="11">
        <f t="shared" si="169"/>
        <v>41408</v>
      </c>
      <c r="AK243" s="11"/>
      <c r="AL243" s="4"/>
      <c r="AM243" s="26"/>
      <c r="AN243" s="48">
        <v>42839</v>
      </c>
      <c r="AO243" s="49" t="s">
        <v>94</v>
      </c>
      <c r="AP243" s="44"/>
      <c r="AQ243" s="3"/>
      <c r="AR243" s="22">
        <f t="shared" si="144"/>
        <v>42657</v>
      </c>
      <c r="AS243" s="22">
        <f t="shared" si="139"/>
        <v>42656</v>
      </c>
      <c r="AT243" s="22">
        <f t="shared" si="140"/>
        <v>42657</v>
      </c>
      <c r="AU243" s="22">
        <f t="shared" si="141"/>
        <v>42688</v>
      </c>
      <c r="AV243" s="22">
        <f t="shared" si="142"/>
        <v>42661</v>
      </c>
      <c r="AW243" s="26">
        <f t="shared" si="143"/>
        <v>20</v>
      </c>
      <c r="AX243" s="1"/>
      <c r="AY243" s="1"/>
      <c r="AZ243" s="1"/>
      <c r="BA243" s="1"/>
      <c r="BB243" s="1"/>
    </row>
    <row r="244" spans="1:138" x14ac:dyDescent="0.2">
      <c r="A244" s="158">
        <f t="shared" si="163"/>
        <v>41400</v>
      </c>
      <c r="B244" s="2">
        <f t="shared" si="145"/>
        <v>341417.30626049888</v>
      </c>
      <c r="C244" s="2">
        <f t="shared" si="164"/>
        <v>325055.45247412001</v>
      </c>
      <c r="D244" s="2">
        <f>SUM(Y244:Y$344)</f>
        <v>5335.0018103000002</v>
      </c>
      <c r="E244" s="73">
        <f t="shared" si="146"/>
        <v>319720.45066382003</v>
      </c>
      <c r="F244" s="88">
        <f t="shared" si="174"/>
        <v>3655.24</v>
      </c>
      <c r="G244" s="3">
        <f>IF(AND(N244=1,N243&gt;1),VLOOKUP(A243,[1]Plan1!$BK$81:$BM$259,3),G243)</f>
        <v>3672.42</v>
      </c>
      <c r="H244" s="11">
        <f t="shared" si="175"/>
        <v>41321</v>
      </c>
      <c r="I244" s="11">
        <f t="shared" si="176"/>
        <v>41349</v>
      </c>
      <c r="J244" s="12">
        <f t="shared" si="147"/>
        <v>4.7001017717032134E-3</v>
      </c>
      <c r="K244" s="11">
        <f t="shared" si="165"/>
        <v>41408</v>
      </c>
      <c r="L244" s="11">
        <f t="shared" si="148"/>
        <v>41408</v>
      </c>
      <c r="M244" s="1">
        <f t="shared" si="170"/>
        <v>20</v>
      </c>
      <c r="N244" s="1">
        <f t="shared" si="149"/>
        <v>14</v>
      </c>
      <c r="O244" s="2">
        <f t="shared" si="150"/>
        <v>1.0032877499999999</v>
      </c>
      <c r="P244" s="13">
        <f t="shared" si="177"/>
        <v>1.00599982</v>
      </c>
      <c r="Q244" s="13">
        <f t="shared" si="171"/>
        <v>1.045040989026542</v>
      </c>
      <c r="R244" s="2">
        <f t="shared" si="173"/>
        <v>1.0484768200000001</v>
      </c>
      <c r="S244" s="2">
        <f t="shared" si="166"/>
        <v>1</v>
      </c>
      <c r="T244" s="2">
        <f t="shared" si="151"/>
        <v>325055.45247412001</v>
      </c>
      <c r="U244" s="2">
        <f t="shared" si="152"/>
        <v>0</v>
      </c>
      <c r="V244" s="2">
        <f t="shared" si="153"/>
        <v>15499.030737148913</v>
      </c>
      <c r="W244" s="2">
        <f t="shared" si="154"/>
        <v>340554.4832112689</v>
      </c>
      <c r="X244" s="17">
        <f t="shared" si="155"/>
        <v>0</v>
      </c>
      <c r="Y244" s="2">
        <f t="shared" si="156"/>
        <v>0</v>
      </c>
      <c r="Z244" s="72">
        <f t="shared" si="157"/>
        <v>0</v>
      </c>
      <c r="AA244" s="2">
        <f t="shared" si="158"/>
        <v>0</v>
      </c>
      <c r="AB244" s="12">
        <f t="shared" si="167"/>
        <v>4.6600000000000003E-2</v>
      </c>
      <c r="AC244" s="17">
        <f t="shared" si="159"/>
        <v>14</v>
      </c>
      <c r="AD244" s="17">
        <v>252</v>
      </c>
      <c r="AE244" s="13">
        <f t="shared" si="172"/>
        <v>1.002533583</v>
      </c>
      <c r="AF244" s="2">
        <f t="shared" si="160"/>
        <v>823.55496844000004</v>
      </c>
      <c r="AG244" s="2">
        <f t="shared" si="161"/>
        <v>862.82304923000004</v>
      </c>
      <c r="AH244" s="3">
        <f t="shared" si="162"/>
        <v>0</v>
      </c>
      <c r="AI244" s="4" t="str">
        <f t="shared" si="168"/>
        <v>A+J=</v>
      </c>
      <c r="AJ244" s="11">
        <f t="shared" si="169"/>
        <v>41408</v>
      </c>
      <c r="AK244" s="11"/>
      <c r="AL244" s="4"/>
      <c r="AM244" s="26"/>
      <c r="AN244" s="48">
        <v>42846</v>
      </c>
      <c r="AO244" s="49" t="s">
        <v>103</v>
      </c>
      <c r="AP244" s="44"/>
      <c r="AQ244" s="3"/>
      <c r="AR244" s="22">
        <f t="shared" si="144"/>
        <v>42688</v>
      </c>
      <c r="AS244" s="22">
        <f t="shared" si="139"/>
        <v>42685</v>
      </c>
      <c r="AT244" s="22">
        <f t="shared" si="140"/>
        <v>42688</v>
      </c>
      <c r="AU244" s="22">
        <f t="shared" si="141"/>
        <v>42718</v>
      </c>
      <c r="AV244" s="22">
        <f t="shared" si="142"/>
        <v>42691</v>
      </c>
      <c r="AW244" s="26">
        <f t="shared" si="143"/>
        <v>21</v>
      </c>
      <c r="AX244" s="1"/>
      <c r="AY244" s="1"/>
      <c r="AZ244" s="1"/>
      <c r="BA244" s="1"/>
      <c r="BB244" s="1"/>
    </row>
    <row r="245" spans="1:138" x14ac:dyDescent="0.2">
      <c r="A245" s="158">
        <f t="shared" si="163"/>
        <v>41401</v>
      </c>
      <c r="B245" s="2">
        <f t="shared" si="145"/>
        <v>341557.83330010006</v>
      </c>
      <c r="C245" s="2">
        <f t="shared" si="164"/>
        <v>325055.45247412001</v>
      </c>
      <c r="D245" s="2">
        <f>SUM(Y245:Y$344)</f>
        <v>5335.0018103000002</v>
      </c>
      <c r="E245" s="73">
        <f t="shared" si="146"/>
        <v>319720.45066382003</v>
      </c>
      <c r="F245" s="88">
        <f t="shared" si="174"/>
        <v>3655.24</v>
      </c>
      <c r="G245" s="3">
        <f>IF(AND(N245=1,N244&gt;1),VLOOKUP(A244,[1]Plan1!$BK$81:$BM$259,3),G244)</f>
        <v>3672.42</v>
      </c>
      <c r="H245" s="11">
        <f t="shared" si="175"/>
        <v>41321</v>
      </c>
      <c r="I245" s="11">
        <f t="shared" si="176"/>
        <v>41349</v>
      </c>
      <c r="J245" s="12">
        <f t="shared" si="147"/>
        <v>4.7001017717032134E-3</v>
      </c>
      <c r="K245" s="11">
        <f t="shared" si="165"/>
        <v>41408</v>
      </c>
      <c r="L245" s="11">
        <f t="shared" si="148"/>
        <v>41408</v>
      </c>
      <c r="M245" s="1">
        <f t="shared" si="170"/>
        <v>20</v>
      </c>
      <c r="N245" s="1">
        <f t="shared" si="149"/>
        <v>15</v>
      </c>
      <c r="O245" s="2">
        <f t="shared" si="150"/>
        <v>1.0035229999999999</v>
      </c>
      <c r="P245" s="13">
        <f t="shared" si="177"/>
        <v>1.00599982</v>
      </c>
      <c r="Q245" s="13">
        <f t="shared" si="171"/>
        <v>1.045040989026542</v>
      </c>
      <c r="R245" s="2">
        <f t="shared" si="173"/>
        <v>1.0487226599999999</v>
      </c>
      <c r="S245" s="2">
        <f t="shared" si="166"/>
        <v>1</v>
      </c>
      <c r="T245" s="2">
        <f t="shared" si="151"/>
        <v>325055.45247412001</v>
      </c>
      <c r="U245" s="2">
        <f t="shared" si="152"/>
        <v>0</v>
      </c>
      <c r="V245" s="2">
        <f t="shared" si="153"/>
        <v>15577.630812740052</v>
      </c>
      <c r="W245" s="2">
        <f t="shared" si="154"/>
        <v>340633.08328686008</v>
      </c>
      <c r="X245" s="17">
        <f t="shared" si="155"/>
        <v>0</v>
      </c>
      <c r="Y245" s="2">
        <f t="shared" si="156"/>
        <v>0</v>
      </c>
      <c r="Z245" s="72">
        <f t="shared" si="157"/>
        <v>0</v>
      </c>
      <c r="AA245" s="2">
        <f t="shared" si="158"/>
        <v>0</v>
      </c>
      <c r="AB245" s="12">
        <f t="shared" si="167"/>
        <v>4.6600000000000003E-2</v>
      </c>
      <c r="AC245" s="17">
        <f t="shared" si="159"/>
        <v>15</v>
      </c>
      <c r="AD245" s="17">
        <v>252</v>
      </c>
      <c r="AE245" s="13">
        <f t="shared" si="172"/>
        <v>1.002714798</v>
      </c>
      <c r="AF245" s="2">
        <f t="shared" si="160"/>
        <v>882.45989225999995</v>
      </c>
      <c r="AG245" s="2">
        <f t="shared" si="161"/>
        <v>924.75001324000004</v>
      </c>
      <c r="AH245" s="3">
        <f t="shared" si="162"/>
        <v>0</v>
      </c>
      <c r="AI245" s="4" t="str">
        <f t="shared" si="168"/>
        <v>A+J=</v>
      </c>
      <c r="AJ245" s="11">
        <f t="shared" si="169"/>
        <v>41408</v>
      </c>
      <c r="AK245" s="11"/>
      <c r="AL245" s="4"/>
      <c r="AM245" s="51"/>
      <c r="AN245" s="48">
        <v>42856</v>
      </c>
      <c r="AO245" s="49" t="s">
        <v>95</v>
      </c>
      <c r="AP245" s="44"/>
      <c r="AQ245" s="3"/>
      <c r="AR245" s="22">
        <f t="shared" si="144"/>
        <v>42718</v>
      </c>
      <c r="AS245" s="22">
        <f t="shared" si="139"/>
        <v>42717</v>
      </c>
      <c r="AT245" s="22">
        <f t="shared" si="140"/>
        <v>42718</v>
      </c>
      <c r="AU245" s="22">
        <f t="shared" si="141"/>
        <v>42751</v>
      </c>
      <c r="AV245" s="22">
        <f t="shared" si="142"/>
        <v>42720</v>
      </c>
      <c r="AW245" s="26">
        <f t="shared" si="143"/>
        <v>23</v>
      </c>
      <c r="AX245" s="1"/>
      <c r="AY245" s="1"/>
      <c r="AZ245" s="1"/>
      <c r="BA245" s="1"/>
      <c r="BB245" s="1"/>
    </row>
    <row r="246" spans="1:138" x14ac:dyDescent="0.2">
      <c r="A246" s="158">
        <f t="shared" si="163"/>
        <v>41402</v>
      </c>
      <c r="B246" s="2">
        <f t="shared" si="145"/>
        <v>341698.42285616288</v>
      </c>
      <c r="C246" s="2">
        <f t="shared" si="164"/>
        <v>325055.45247412001</v>
      </c>
      <c r="D246" s="2">
        <f>SUM(Y246:Y$344)</f>
        <v>5335.0018103000002</v>
      </c>
      <c r="E246" s="73">
        <f t="shared" si="146"/>
        <v>319720.45066382003</v>
      </c>
      <c r="F246" s="88">
        <f t="shared" si="174"/>
        <v>3655.24</v>
      </c>
      <c r="G246" s="3">
        <f>IF(AND(N246=1,N245&gt;1),VLOOKUP(A245,[1]Plan1!$BK$81:$BM$259,3),G245)</f>
        <v>3672.42</v>
      </c>
      <c r="H246" s="11">
        <f t="shared" si="175"/>
        <v>41321</v>
      </c>
      <c r="I246" s="11">
        <f t="shared" si="176"/>
        <v>41349</v>
      </c>
      <c r="J246" s="12">
        <f t="shared" si="147"/>
        <v>4.7001017717032134E-3</v>
      </c>
      <c r="K246" s="11">
        <f t="shared" si="165"/>
        <v>41408</v>
      </c>
      <c r="L246" s="11">
        <f t="shared" si="148"/>
        <v>41408</v>
      </c>
      <c r="M246" s="1">
        <f t="shared" si="170"/>
        <v>20</v>
      </c>
      <c r="N246" s="1">
        <f t="shared" si="149"/>
        <v>16</v>
      </c>
      <c r="O246" s="2">
        <f t="shared" si="150"/>
        <v>1.00375831</v>
      </c>
      <c r="P246" s="13">
        <f t="shared" si="177"/>
        <v>1.00599982</v>
      </c>
      <c r="Q246" s="13">
        <f t="shared" si="171"/>
        <v>1.045040989026542</v>
      </c>
      <c r="R246" s="2">
        <f t="shared" si="173"/>
        <v>1.04896857</v>
      </c>
      <c r="S246" s="2">
        <f t="shared" si="166"/>
        <v>1</v>
      </c>
      <c r="T246" s="2">
        <f t="shared" si="151"/>
        <v>325055.45247412001</v>
      </c>
      <c r="U246" s="2">
        <f t="shared" si="152"/>
        <v>0</v>
      </c>
      <c r="V246" s="2">
        <f t="shared" si="153"/>
        <v>15656.253268762814</v>
      </c>
      <c r="W246" s="2">
        <f t="shared" si="154"/>
        <v>340711.70574288286</v>
      </c>
      <c r="X246" s="17">
        <f t="shared" si="155"/>
        <v>0</v>
      </c>
      <c r="Y246" s="2">
        <f t="shared" si="156"/>
        <v>0</v>
      </c>
      <c r="Z246" s="72">
        <f t="shared" si="157"/>
        <v>0</v>
      </c>
      <c r="AA246" s="2">
        <f t="shared" si="158"/>
        <v>0</v>
      </c>
      <c r="AB246" s="12">
        <f t="shared" si="167"/>
        <v>4.6600000000000003E-2</v>
      </c>
      <c r="AC246" s="17">
        <f t="shared" si="159"/>
        <v>16</v>
      </c>
      <c r="AD246" s="17">
        <v>252</v>
      </c>
      <c r="AE246" s="13">
        <f t="shared" si="172"/>
        <v>1.0028960469999999</v>
      </c>
      <c r="AF246" s="2">
        <f t="shared" si="160"/>
        <v>941.37586796999994</v>
      </c>
      <c r="AG246" s="2">
        <f t="shared" si="161"/>
        <v>986.71711328000004</v>
      </c>
      <c r="AH246" s="3">
        <f t="shared" si="162"/>
        <v>0</v>
      </c>
      <c r="AI246" s="4" t="str">
        <f t="shared" si="168"/>
        <v>A+J=</v>
      </c>
      <c r="AJ246" s="11">
        <f t="shared" si="169"/>
        <v>41408</v>
      </c>
      <c r="AK246" s="11"/>
      <c r="AL246" s="4"/>
      <c r="AM246" s="52"/>
      <c r="AN246" s="48">
        <v>42901</v>
      </c>
      <c r="AO246" s="49" t="s">
        <v>96</v>
      </c>
      <c r="AP246" s="44"/>
      <c r="AQ246" s="3"/>
      <c r="AR246" s="22">
        <f t="shared" si="144"/>
        <v>42749</v>
      </c>
      <c r="AS246" s="22">
        <f t="shared" si="139"/>
        <v>42748</v>
      </c>
      <c r="AT246" s="22">
        <f t="shared" si="140"/>
        <v>42751</v>
      </c>
      <c r="AU246" s="22">
        <f t="shared" si="141"/>
        <v>42780</v>
      </c>
      <c r="AV246" s="22">
        <f t="shared" si="142"/>
        <v>42753</v>
      </c>
      <c r="AW246" s="26">
        <f t="shared" si="143"/>
        <v>21</v>
      </c>
      <c r="AX246" s="1"/>
      <c r="AY246" s="1"/>
      <c r="AZ246" s="1"/>
      <c r="BA246" s="1"/>
      <c r="BB246" s="1"/>
    </row>
    <row r="247" spans="1:138" x14ac:dyDescent="0.2">
      <c r="A247" s="158">
        <f t="shared" si="163"/>
        <v>41403</v>
      </c>
      <c r="B247" s="2">
        <f t="shared" si="145"/>
        <v>341839.07106025261</v>
      </c>
      <c r="C247" s="2">
        <f t="shared" si="164"/>
        <v>325055.45247412001</v>
      </c>
      <c r="D247" s="2">
        <f>SUM(Y247:Y$344)</f>
        <v>5335.0018103000002</v>
      </c>
      <c r="E247" s="73">
        <f t="shared" si="146"/>
        <v>319720.45066382003</v>
      </c>
      <c r="F247" s="88">
        <f t="shared" si="174"/>
        <v>3655.24</v>
      </c>
      <c r="G247" s="3">
        <f>IF(AND(N247=1,N246&gt;1),VLOOKUP(A246,[1]Plan1!$BK$81:$BM$259,3),G246)</f>
        <v>3672.42</v>
      </c>
      <c r="H247" s="11">
        <f t="shared" si="175"/>
        <v>41321</v>
      </c>
      <c r="I247" s="11">
        <f t="shared" si="176"/>
        <v>41349</v>
      </c>
      <c r="J247" s="12">
        <f t="shared" si="147"/>
        <v>4.7001017717032134E-3</v>
      </c>
      <c r="K247" s="11">
        <f t="shared" si="165"/>
        <v>41408</v>
      </c>
      <c r="L247" s="11">
        <f t="shared" si="148"/>
        <v>41408</v>
      </c>
      <c r="M247" s="1">
        <f t="shared" si="170"/>
        <v>20</v>
      </c>
      <c r="N247" s="1">
        <f t="shared" si="149"/>
        <v>17</v>
      </c>
      <c r="O247" s="2">
        <f t="shared" si="150"/>
        <v>1.00399368</v>
      </c>
      <c r="P247" s="13">
        <f t="shared" si="177"/>
        <v>1.00599982</v>
      </c>
      <c r="Q247" s="13">
        <f t="shared" si="171"/>
        <v>1.045040989026542</v>
      </c>
      <c r="R247" s="2">
        <f t="shared" si="173"/>
        <v>1.0492145399999999</v>
      </c>
      <c r="S247" s="2">
        <f t="shared" si="166"/>
        <v>1</v>
      </c>
      <c r="T247" s="2">
        <f t="shared" si="151"/>
        <v>325055.45247412001</v>
      </c>
      <c r="U247" s="2">
        <f t="shared" si="152"/>
        <v>0</v>
      </c>
      <c r="V247" s="2">
        <f t="shared" si="153"/>
        <v>15734.894908012571</v>
      </c>
      <c r="W247" s="2">
        <f t="shared" si="154"/>
        <v>340790.3473821326</v>
      </c>
      <c r="X247" s="17">
        <f t="shared" si="155"/>
        <v>0</v>
      </c>
      <c r="Y247" s="2">
        <f t="shared" si="156"/>
        <v>0</v>
      </c>
      <c r="Z247" s="72">
        <f t="shared" si="157"/>
        <v>0</v>
      </c>
      <c r="AA247" s="2">
        <f t="shared" si="158"/>
        <v>0</v>
      </c>
      <c r="AB247" s="12">
        <f t="shared" si="167"/>
        <v>4.6600000000000003E-2</v>
      </c>
      <c r="AC247" s="17">
        <f t="shared" si="159"/>
        <v>17</v>
      </c>
      <c r="AD247" s="17">
        <v>252</v>
      </c>
      <c r="AE247" s="13">
        <f t="shared" si="172"/>
        <v>1.003077328</v>
      </c>
      <c r="AF247" s="2">
        <f t="shared" si="160"/>
        <v>1000.30224545</v>
      </c>
      <c r="AG247" s="2">
        <f t="shared" si="161"/>
        <v>1048.7236781199999</v>
      </c>
      <c r="AH247" s="3">
        <f t="shared" si="162"/>
        <v>0</v>
      </c>
      <c r="AI247" s="4" t="str">
        <f t="shared" si="168"/>
        <v>A+J=</v>
      </c>
      <c r="AJ247" s="11">
        <f t="shared" si="169"/>
        <v>41408</v>
      </c>
      <c r="AK247" s="11"/>
      <c r="AL247" s="4"/>
      <c r="AM247" s="22"/>
      <c r="AN247" s="48">
        <v>42985</v>
      </c>
      <c r="AO247" s="49" t="s">
        <v>97</v>
      </c>
      <c r="AP247" s="44"/>
      <c r="AQ247" s="3"/>
      <c r="AR247" s="22">
        <f t="shared" si="144"/>
        <v>42780</v>
      </c>
      <c r="AS247" s="22">
        <f t="shared" si="139"/>
        <v>42779</v>
      </c>
      <c r="AT247" s="22">
        <f t="shared" si="140"/>
        <v>42780</v>
      </c>
      <c r="AU247" s="22">
        <f t="shared" si="141"/>
        <v>42808</v>
      </c>
      <c r="AV247" s="22">
        <f t="shared" si="142"/>
        <v>42782</v>
      </c>
      <c r="AW247" s="26">
        <f t="shared" si="143"/>
        <v>18</v>
      </c>
      <c r="AX247" s="1"/>
      <c r="AY247" s="1"/>
      <c r="AZ247" s="1"/>
      <c r="BA247" s="1"/>
      <c r="BB247" s="1"/>
    </row>
    <row r="248" spans="1:138" x14ac:dyDescent="0.2">
      <c r="A248" s="158">
        <f t="shared" si="163"/>
        <v>41404</v>
      </c>
      <c r="B248" s="2">
        <f t="shared" si="145"/>
        <v>341979.77506361494</v>
      </c>
      <c r="C248" s="2">
        <f t="shared" si="164"/>
        <v>325055.45247412001</v>
      </c>
      <c r="D248" s="2">
        <f>SUM(Y248:Y$344)</f>
        <v>5335.0018103000002</v>
      </c>
      <c r="E248" s="73">
        <f t="shared" si="146"/>
        <v>319720.45066382003</v>
      </c>
      <c r="F248" s="88">
        <f t="shared" si="174"/>
        <v>3655.24</v>
      </c>
      <c r="G248" s="3">
        <f>IF(AND(N248=1,N247&gt;1),VLOOKUP(A247,[1]Plan1!$BK$81:$BM$259,3),G247)</f>
        <v>3672.42</v>
      </c>
      <c r="H248" s="11">
        <f t="shared" si="175"/>
        <v>41321</v>
      </c>
      <c r="I248" s="11">
        <f t="shared" si="176"/>
        <v>41349</v>
      </c>
      <c r="J248" s="12">
        <f t="shared" si="147"/>
        <v>4.7001017717032134E-3</v>
      </c>
      <c r="K248" s="11">
        <f t="shared" si="165"/>
        <v>41408</v>
      </c>
      <c r="L248" s="11">
        <f t="shared" si="148"/>
        <v>41408</v>
      </c>
      <c r="M248" s="1">
        <f t="shared" si="170"/>
        <v>20</v>
      </c>
      <c r="N248" s="1">
        <f t="shared" si="149"/>
        <v>18</v>
      </c>
      <c r="O248" s="2">
        <f t="shared" si="150"/>
        <v>1.0042290899999999</v>
      </c>
      <c r="P248" s="13">
        <f t="shared" si="177"/>
        <v>1.00599982</v>
      </c>
      <c r="Q248" s="13">
        <f t="shared" si="171"/>
        <v>1.045040989026542</v>
      </c>
      <c r="R248" s="2">
        <f t="shared" si="173"/>
        <v>1.04946056</v>
      </c>
      <c r="S248" s="2">
        <f t="shared" si="166"/>
        <v>1</v>
      </c>
      <c r="T248" s="2">
        <f t="shared" si="151"/>
        <v>325055.45247412001</v>
      </c>
      <c r="U248" s="2">
        <f t="shared" si="152"/>
        <v>0</v>
      </c>
      <c r="V248" s="2">
        <f t="shared" si="153"/>
        <v>15813.552533284907</v>
      </c>
      <c r="W248" s="2">
        <f t="shared" si="154"/>
        <v>340869.00500740495</v>
      </c>
      <c r="X248" s="17">
        <f t="shared" si="155"/>
        <v>0</v>
      </c>
      <c r="Y248" s="2">
        <f t="shared" si="156"/>
        <v>0</v>
      </c>
      <c r="Z248" s="72">
        <f t="shared" si="157"/>
        <v>0</v>
      </c>
      <c r="AA248" s="2">
        <f t="shared" si="158"/>
        <v>0</v>
      </c>
      <c r="AB248" s="12">
        <f t="shared" si="167"/>
        <v>4.6600000000000003E-2</v>
      </c>
      <c r="AC248" s="17">
        <f t="shared" si="159"/>
        <v>18</v>
      </c>
      <c r="AD248" s="17">
        <v>252</v>
      </c>
      <c r="AE248" s="13">
        <f t="shared" si="172"/>
        <v>1.003258642</v>
      </c>
      <c r="AF248" s="2">
        <f t="shared" si="160"/>
        <v>1059.2393497600001</v>
      </c>
      <c r="AG248" s="2">
        <f t="shared" si="161"/>
        <v>1110.7700562099999</v>
      </c>
      <c r="AH248" s="3">
        <f t="shared" si="162"/>
        <v>0</v>
      </c>
      <c r="AI248" s="4" t="str">
        <f t="shared" si="168"/>
        <v>A+J=</v>
      </c>
      <c r="AJ248" s="11">
        <f t="shared" si="169"/>
        <v>41408</v>
      </c>
      <c r="AK248" s="11"/>
      <c r="AL248" s="4"/>
      <c r="AM248" s="22"/>
      <c r="AN248" s="48">
        <v>43020</v>
      </c>
      <c r="AO248" s="49" t="s">
        <v>98</v>
      </c>
      <c r="AP248" s="44"/>
      <c r="AQ248" s="3"/>
      <c r="AR248" s="22">
        <f t="shared" si="144"/>
        <v>42808</v>
      </c>
      <c r="AS248" s="22">
        <f t="shared" si="139"/>
        <v>42807</v>
      </c>
      <c r="AT248" s="22">
        <f t="shared" si="140"/>
        <v>42808</v>
      </c>
      <c r="AU248" s="22">
        <f t="shared" si="141"/>
        <v>42842</v>
      </c>
      <c r="AV248" s="22">
        <f t="shared" si="142"/>
        <v>42810</v>
      </c>
      <c r="AW248" s="26">
        <f t="shared" si="143"/>
        <v>23</v>
      </c>
      <c r="AX248" s="1"/>
      <c r="AY248" s="1"/>
      <c r="AZ248" s="1"/>
      <c r="BA248" s="1"/>
      <c r="BB248" s="1"/>
    </row>
    <row r="249" spans="1:138" x14ac:dyDescent="0.2">
      <c r="A249" s="158">
        <f t="shared" si="163"/>
        <v>41405</v>
      </c>
      <c r="B249" s="2">
        <f t="shared" si="145"/>
        <v>342120.53774997429</v>
      </c>
      <c r="C249" s="2">
        <f t="shared" si="164"/>
        <v>325055.45247412001</v>
      </c>
      <c r="D249" s="2">
        <f>SUM(Y249:Y$344)</f>
        <v>5335.0018103000002</v>
      </c>
      <c r="E249" s="73">
        <f t="shared" si="146"/>
        <v>319720.45066382003</v>
      </c>
      <c r="F249" s="88">
        <f t="shared" si="174"/>
        <v>3655.24</v>
      </c>
      <c r="G249" s="3">
        <f>IF(AND(N249=1,N248&gt;1),VLOOKUP(A248,[1]Plan1!$BK$81:$BM$259,3),G248)</f>
        <v>3672.42</v>
      </c>
      <c r="H249" s="11">
        <f t="shared" si="175"/>
        <v>41321</v>
      </c>
      <c r="I249" s="11">
        <f t="shared" si="176"/>
        <v>41349</v>
      </c>
      <c r="J249" s="12">
        <f t="shared" si="147"/>
        <v>4.7001017717032134E-3</v>
      </c>
      <c r="K249" s="11">
        <f t="shared" si="165"/>
        <v>41408</v>
      </c>
      <c r="L249" s="11">
        <f t="shared" si="148"/>
        <v>41408</v>
      </c>
      <c r="M249" s="1">
        <f t="shared" si="170"/>
        <v>20</v>
      </c>
      <c r="N249" s="1">
        <f t="shared" si="149"/>
        <v>19</v>
      </c>
      <c r="O249" s="2">
        <f t="shared" si="150"/>
        <v>1.0044645699999999</v>
      </c>
      <c r="P249" s="13">
        <f t="shared" si="177"/>
        <v>1.00599982</v>
      </c>
      <c r="Q249" s="13">
        <f t="shared" si="171"/>
        <v>1.045040989026542</v>
      </c>
      <c r="R249" s="2">
        <f t="shared" si="173"/>
        <v>1.0497066399999999</v>
      </c>
      <c r="S249" s="2">
        <f t="shared" si="166"/>
        <v>1</v>
      </c>
      <c r="T249" s="2">
        <f t="shared" si="151"/>
        <v>325055.45247412001</v>
      </c>
      <c r="U249" s="2">
        <f t="shared" si="152"/>
        <v>0</v>
      </c>
      <c r="V249" s="2">
        <f t="shared" si="153"/>
        <v>15892.229341784236</v>
      </c>
      <c r="W249" s="2">
        <f t="shared" si="154"/>
        <v>340947.68181590427</v>
      </c>
      <c r="X249" s="17">
        <f t="shared" si="155"/>
        <v>0</v>
      </c>
      <c r="Y249" s="2">
        <f t="shared" si="156"/>
        <v>0</v>
      </c>
      <c r="Z249" s="72">
        <f t="shared" si="157"/>
        <v>0</v>
      </c>
      <c r="AA249" s="2">
        <f t="shared" si="158"/>
        <v>0</v>
      </c>
      <c r="AB249" s="12">
        <f t="shared" si="167"/>
        <v>4.6600000000000003E-2</v>
      </c>
      <c r="AC249" s="17">
        <f t="shared" si="159"/>
        <v>19</v>
      </c>
      <c r="AD249" s="17">
        <v>252</v>
      </c>
      <c r="AE249" s="13">
        <f t="shared" si="172"/>
        <v>1.003439988</v>
      </c>
      <c r="AF249" s="2">
        <f t="shared" si="160"/>
        <v>1118.1868558399999</v>
      </c>
      <c r="AG249" s="2">
        <f t="shared" si="161"/>
        <v>1172.8559340700001</v>
      </c>
      <c r="AH249" s="3">
        <f t="shared" si="162"/>
        <v>0</v>
      </c>
      <c r="AI249" s="4" t="str">
        <f t="shared" si="168"/>
        <v>A+J=</v>
      </c>
      <c r="AJ249" s="11">
        <f t="shared" si="169"/>
        <v>41408</v>
      </c>
      <c r="AK249" s="11"/>
      <c r="AL249" s="4"/>
      <c r="AM249" s="22"/>
      <c r="AN249" s="48">
        <v>43041</v>
      </c>
      <c r="AO249" s="49" t="s">
        <v>99</v>
      </c>
      <c r="AP249" s="44"/>
      <c r="AQ249" s="3"/>
      <c r="AR249" s="22">
        <f t="shared" si="144"/>
        <v>42839</v>
      </c>
      <c r="AS249" s="22">
        <f t="shared" si="139"/>
        <v>42838</v>
      </c>
      <c r="AT249" s="22">
        <f t="shared" si="140"/>
        <v>42842</v>
      </c>
      <c r="AU249" s="22">
        <f t="shared" si="141"/>
        <v>42870</v>
      </c>
      <c r="AV249" s="22">
        <f t="shared" si="142"/>
        <v>42844</v>
      </c>
      <c r="AW249" s="26">
        <f t="shared" si="143"/>
        <v>18</v>
      </c>
      <c r="AX249" s="1"/>
      <c r="AY249" s="1"/>
      <c r="AZ249" s="1"/>
      <c r="BA249" s="1"/>
      <c r="BB249" s="1"/>
    </row>
    <row r="250" spans="1:138" x14ac:dyDescent="0.2">
      <c r="A250" s="158">
        <f t="shared" si="163"/>
        <v>41406</v>
      </c>
      <c r="B250" s="2">
        <f t="shared" si="145"/>
        <v>342120.53774997429</v>
      </c>
      <c r="C250" s="2">
        <f t="shared" si="164"/>
        <v>325055.45247412001</v>
      </c>
      <c r="D250" s="2">
        <f>SUM(Y250:Y$344)</f>
        <v>5335.0018103000002</v>
      </c>
      <c r="E250" s="73">
        <f t="shared" si="146"/>
        <v>319720.45066382003</v>
      </c>
      <c r="F250" s="88">
        <f t="shared" si="174"/>
        <v>3655.24</v>
      </c>
      <c r="G250" s="3">
        <f>IF(AND(N250=1,N249&gt;1),VLOOKUP(A249,[1]Plan1!$BK$81:$BM$259,3),G249)</f>
        <v>3672.42</v>
      </c>
      <c r="H250" s="11">
        <f t="shared" si="175"/>
        <v>41321</v>
      </c>
      <c r="I250" s="11">
        <f t="shared" si="176"/>
        <v>41349</v>
      </c>
      <c r="J250" s="12">
        <f t="shared" si="147"/>
        <v>4.7001017717032134E-3</v>
      </c>
      <c r="K250" s="11">
        <f t="shared" si="165"/>
        <v>41408</v>
      </c>
      <c r="L250" s="11">
        <f t="shared" si="148"/>
        <v>41408</v>
      </c>
      <c r="M250" s="1">
        <f t="shared" si="170"/>
        <v>20</v>
      </c>
      <c r="N250" s="1">
        <f t="shared" si="149"/>
        <v>19</v>
      </c>
      <c r="O250" s="2">
        <f t="shared" si="150"/>
        <v>1.0044645699999999</v>
      </c>
      <c r="P250" s="13">
        <f t="shared" si="177"/>
        <v>1.00599982</v>
      </c>
      <c r="Q250" s="13">
        <f t="shared" si="171"/>
        <v>1.045040989026542</v>
      </c>
      <c r="R250" s="2">
        <f t="shared" si="173"/>
        <v>1.0497066399999999</v>
      </c>
      <c r="S250" s="2">
        <f t="shared" si="166"/>
        <v>1</v>
      </c>
      <c r="T250" s="2">
        <f t="shared" si="151"/>
        <v>325055.45247412001</v>
      </c>
      <c r="U250" s="2">
        <f t="shared" si="152"/>
        <v>0</v>
      </c>
      <c r="V250" s="2">
        <f t="shared" si="153"/>
        <v>15892.229341784236</v>
      </c>
      <c r="W250" s="2">
        <f t="shared" si="154"/>
        <v>340947.68181590427</v>
      </c>
      <c r="X250" s="17">
        <f t="shared" si="155"/>
        <v>0</v>
      </c>
      <c r="Y250" s="2">
        <f t="shared" si="156"/>
        <v>0</v>
      </c>
      <c r="Z250" s="72">
        <f t="shared" si="157"/>
        <v>0</v>
      </c>
      <c r="AA250" s="2">
        <f t="shared" si="158"/>
        <v>0</v>
      </c>
      <c r="AB250" s="12">
        <f t="shared" si="167"/>
        <v>4.6600000000000003E-2</v>
      </c>
      <c r="AC250" s="17">
        <f t="shared" si="159"/>
        <v>19</v>
      </c>
      <c r="AD250" s="17">
        <v>252</v>
      </c>
      <c r="AE250" s="13">
        <f t="shared" si="172"/>
        <v>1.003439988</v>
      </c>
      <c r="AF250" s="2">
        <f t="shared" si="160"/>
        <v>1118.1868558399999</v>
      </c>
      <c r="AG250" s="2">
        <f t="shared" si="161"/>
        <v>1172.8559340700001</v>
      </c>
      <c r="AH250" s="3">
        <f t="shared" si="162"/>
        <v>0</v>
      </c>
      <c r="AI250" s="4" t="str">
        <f t="shared" si="168"/>
        <v>A+J=</v>
      </c>
      <c r="AJ250" s="11">
        <f t="shared" si="169"/>
        <v>41408</v>
      </c>
      <c r="AK250" s="11"/>
      <c r="AL250" s="4"/>
      <c r="AM250" s="22"/>
      <c r="AN250" s="48">
        <v>43054</v>
      </c>
      <c r="AO250" s="49" t="s">
        <v>100</v>
      </c>
      <c r="AP250" s="44"/>
      <c r="AQ250" s="3"/>
      <c r="AR250" s="22">
        <f t="shared" si="144"/>
        <v>42869</v>
      </c>
      <c r="AS250" s="22">
        <f t="shared" si="139"/>
        <v>42867</v>
      </c>
      <c r="AT250" s="22">
        <f t="shared" si="140"/>
        <v>42870</v>
      </c>
      <c r="AU250" s="22">
        <f t="shared" si="141"/>
        <v>42900</v>
      </c>
      <c r="AV250" s="22">
        <f t="shared" si="142"/>
        <v>42872</v>
      </c>
      <c r="AW250" s="26">
        <f t="shared" si="143"/>
        <v>22</v>
      </c>
      <c r="AX250" s="1"/>
      <c r="AY250" s="1"/>
      <c r="AZ250" s="1"/>
      <c r="BA250" s="1"/>
      <c r="BB250" s="1"/>
    </row>
    <row r="251" spans="1:138" x14ac:dyDescent="0.2">
      <c r="A251" s="158">
        <f t="shared" si="163"/>
        <v>41407</v>
      </c>
      <c r="B251" s="2">
        <f t="shared" si="145"/>
        <v>342120.53774997429</v>
      </c>
      <c r="C251" s="2">
        <f t="shared" si="164"/>
        <v>325055.45247412001</v>
      </c>
      <c r="D251" s="2">
        <f>SUM(Y251:Y$344)</f>
        <v>5335.0018103000002</v>
      </c>
      <c r="E251" s="73">
        <f t="shared" si="146"/>
        <v>319720.45066382003</v>
      </c>
      <c r="F251" s="88">
        <f t="shared" si="174"/>
        <v>3655.24</v>
      </c>
      <c r="G251" s="3">
        <f>IF(AND(N251=1,N250&gt;1),VLOOKUP(A250,[1]Plan1!$BK$81:$BM$259,3),G250)</f>
        <v>3672.42</v>
      </c>
      <c r="H251" s="11">
        <f t="shared" si="175"/>
        <v>41321</v>
      </c>
      <c r="I251" s="11">
        <f t="shared" si="176"/>
        <v>41349</v>
      </c>
      <c r="J251" s="12">
        <f t="shared" si="147"/>
        <v>4.7001017717032134E-3</v>
      </c>
      <c r="K251" s="11">
        <f t="shared" si="165"/>
        <v>41408</v>
      </c>
      <c r="L251" s="11">
        <f t="shared" si="148"/>
        <v>41408</v>
      </c>
      <c r="M251" s="1">
        <f t="shared" si="170"/>
        <v>20</v>
      </c>
      <c r="N251" s="1">
        <f t="shared" si="149"/>
        <v>19</v>
      </c>
      <c r="O251" s="2">
        <f t="shared" si="150"/>
        <v>1.0044645699999999</v>
      </c>
      <c r="P251" s="13">
        <f t="shared" si="177"/>
        <v>1.00599982</v>
      </c>
      <c r="Q251" s="13">
        <f t="shared" si="171"/>
        <v>1.045040989026542</v>
      </c>
      <c r="R251" s="2">
        <f t="shared" si="173"/>
        <v>1.0497066399999999</v>
      </c>
      <c r="S251" s="2">
        <f t="shared" si="166"/>
        <v>1</v>
      </c>
      <c r="T251" s="2">
        <f t="shared" si="151"/>
        <v>325055.45247412001</v>
      </c>
      <c r="U251" s="2">
        <f t="shared" si="152"/>
        <v>0</v>
      </c>
      <c r="V251" s="2">
        <f t="shared" si="153"/>
        <v>15892.229341784236</v>
      </c>
      <c r="W251" s="2">
        <f t="shared" si="154"/>
        <v>340947.68181590427</v>
      </c>
      <c r="X251" s="17">
        <f t="shared" si="155"/>
        <v>0</v>
      </c>
      <c r="Y251" s="2">
        <f t="shared" si="156"/>
        <v>0</v>
      </c>
      <c r="Z251" s="72">
        <f t="shared" si="157"/>
        <v>0</v>
      </c>
      <c r="AA251" s="2">
        <f t="shared" si="158"/>
        <v>0</v>
      </c>
      <c r="AB251" s="12">
        <f t="shared" si="167"/>
        <v>4.6600000000000003E-2</v>
      </c>
      <c r="AC251" s="17">
        <f t="shared" si="159"/>
        <v>19</v>
      </c>
      <c r="AD251" s="17">
        <v>252</v>
      </c>
      <c r="AE251" s="13">
        <f t="shared" si="172"/>
        <v>1.003439988</v>
      </c>
      <c r="AF251" s="2">
        <f t="shared" si="160"/>
        <v>1118.1868558399999</v>
      </c>
      <c r="AG251" s="2">
        <f t="shared" si="161"/>
        <v>1172.8559340700001</v>
      </c>
      <c r="AH251" s="3">
        <f t="shared" si="162"/>
        <v>0</v>
      </c>
      <c r="AI251" s="4" t="str">
        <f t="shared" si="168"/>
        <v>A+J=</v>
      </c>
      <c r="AJ251" s="11">
        <f t="shared" si="169"/>
        <v>41408</v>
      </c>
      <c r="AK251" s="11"/>
      <c r="AL251" s="4"/>
      <c r="AM251" s="22"/>
      <c r="AN251" s="48">
        <v>43094</v>
      </c>
      <c r="AO251" s="49" t="s">
        <v>101</v>
      </c>
      <c r="AP251" s="44"/>
      <c r="AQ251" s="3"/>
      <c r="AR251" s="22">
        <f t="shared" si="144"/>
        <v>42900</v>
      </c>
      <c r="AS251" s="22">
        <f t="shared" si="139"/>
        <v>42899</v>
      </c>
      <c r="AT251" s="22">
        <f t="shared" si="140"/>
        <v>42900</v>
      </c>
      <c r="AU251" s="22">
        <f t="shared" si="141"/>
        <v>42930</v>
      </c>
      <c r="AV251" s="22">
        <f t="shared" si="142"/>
        <v>42905</v>
      </c>
      <c r="AW251" s="26">
        <f t="shared" si="143"/>
        <v>21</v>
      </c>
      <c r="AX251" s="1"/>
      <c r="AY251" s="1"/>
      <c r="AZ251" s="1"/>
      <c r="BA251" s="1"/>
      <c r="BB251" s="1"/>
    </row>
    <row r="252" spans="1:138" x14ac:dyDescent="0.2">
      <c r="A252" s="158">
        <f t="shared" si="163"/>
        <v>41408</v>
      </c>
      <c r="B252" s="2">
        <f t="shared" si="145"/>
        <v>342261.35981937061</v>
      </c>
      <c r="C252" s="2">
        <f t="shared" si="164"/>
        <v>325055.45247412001</v>
      </c>
      <c r="D252" s="2">
        <f>SUM(Y252:Y$344)</f>
        <v>5335.0018103000002</v>
      </c>
      <c r="E252" s="73">
        <f t="shared" si="146"/>
        <v>319720.45066382003</v>
      </c>
      <c r="F252" s="88">
        <f t="shared" si="174"/>
        <v>3655.24</v>
      </c>
      <c r="G252" s="3">
        <f>IF(AND(N252=1,N251&gt;1),VLOOKUP(A251,[1]Plan1!$BK$81:$BM$259,3),G251)</f>
        <v>3672.42</v>
      </c>
      <c r="H252" s="11">
        <f t="shared" si="175"/>
        <v>41321</v>
      </c>
      <c r="I252" s="11">
        <f t="shared" si="176"/>
        <v>41349</v>
      </c>
      <c r="J252" s="12">
        <f t="shared" si="147"/>
        <v>4.7001017717032134E-3</v>
      </c>
      <c r="K252" s="11">
        <f t="shared" si="165"/>
        <v>41439</v>
      </c>
      <c r="L252" s="11">
        <f t="shared" si="148"/>
        <v>41408</v>
      </c>
      <c r="M252" s="1">
        <f t="shared" si="170"/>
        <v>20</v>
      </c>
      <c r="N252" s="1">
        <f t="shared" si="149"/>
        <v>20</v>
      </c>
      <c r="O252" s="2">
        <f t="shared" si="150"/>
        <v>1.0047001</v>
      </c>
      <c r="P252" s="13">
        <f t="shared" si="177"/>
        <v>1.00599982</v>
      </c>
      <c r="Q252" s="13">
        <f t="shared" si="171"/>
        <v>1.045040989026542</v>
      </c>
      <c r="R252" s="2">
        <f t="shared" si="173"/>
        <v>1.0499527799999999</v>
      </c>
      <c r="S252" s="2">
        <f t="shared" si="166"/>
        <v>1</v>
      </c>
      <c r="T252" s="2">
        <f t="shared" si="151"/>
        <v>325055.45247412001</v>
      </c>
      <c r="U252" s="2">
        <f t="shared" si="152"/>
        <v>0</v>
      </c>
      <c r="V252" s="2">
        <f t="shared" si="153"/>
        <v>15970.92533351063</v>
      </c>
      <c r="W252" s="2">
        <f t="shared" si="154"/>
        <v>341026.37780763063</v>
      </c>
      <c r="X252" s="17">
        <f t="shared" si="155"/>
        <v>8</v>
      </c>
      <c r="Y252" s="2">
        <f t="shared" si="156"/>
        <v>1399.4969956299999</v>
      </c>
      <c r="Z252" s="72">
        <f t="shared" si="157"/>
        <v>4.30541E-3</v>
      </c>
      <c r="AA252" s="2">
        <f t="shared" si="158"/>
        <v>1399.4969956299999</v>
      </c>
      <c r="AB252" s="12">
        <f t="shared" si="167"/>
        <v>4.6600000000000003E-2</v>
      </c>
      <c r="AC252" s="17">
        <f t="shared" si="159"/>
        <v>20</v>
      </c>
      <c r="AD252" s="17">
        <v>252</v>
      </c>
      <c r="AE252" s="13">
        <f t="shared" si="172"/>
        <v>1.0036213679999999</v>
      </c>
      <c r="AF252" s="2">
        <f t="shared" si="160"/>
        <v>1177.14541381</v>
      </c>
      <c r="AG252" s="2">
        <f t="shared" si="161"/>
        <v>1234.98201174</v>
      </c>
      <c r="AH252" s="3">
        <f t="shared" si="162"/>
        <v>2576.6424094399999</v>
      </c>
      <c r="AI252" s="4" t="str">
        <f t="shared" si="168"/>
        <v>A+J=</v>
      </c>
      <c r="AJ252" s="11">
        <f t="shared" si="169"/>
        <v>41408</v>
      </c>
      <c r="AK252" s="11"/>
      <c r="AL252" s="4"/>
      <c r="AM252" s="22"/>
      <c r="AN252" s="48">
        <v>43101</v>
      </c>
      <c r="AO252" s="49" t="s">
        <v>102</v>
      </c>
      <c r="AP252" s="44"/>
      <c r="AQ252" s="3"/>
      <c r="AR252" s="22">
        <f t="shared" si="144"/>
        <v>42930</v>
      </c>
      <c r="AS252" s="22">
        <f t="shared" si="139"/>
        <v>42929</v>
      </c>
      <c r="AT252" s="22">
        <f t="shared" si="140"/>
        <v>42930</v>
      </c>
      <c r="AU252" s="22">
        <f t="shared" si="141"/>
        <v>42961</v>
      </c>
      <c r="AV252" s="22">
        <f t="shared" si="142"/>
        <v>42934</v>
      </c>
      <c r="AW252" s="26">
        <f t="shared" si="143"/>
        <v>21</v>
      </c>
      <c r="AX252" s="1"/>
      <c r="AY252" s="1"/>
      <c r="AZ252" s="1"/>
      <c r="BA252" s="1"/>
      <c r="BB252" s="1"/>
    </row>
    <row r="253" spans="1:138" x14ac:dyDescent="0.2">
      <c r="A253" s="158">
        <f t="shared" si="163"/>
        <v>41409</v>
      </c>
      <c r="B253" s="2">
        <f t="shared" si="145"/>
        <v>339771.9954272235</v>
      </c>
      <c r="C253" s="2">
        <f t="shared" si="164"/>
        <v>323655.95547848998</v>
      </c>
      <c r="D253" s="2">
        <f>SUM(Y253:Y$344)</f>
        <v>3935.5048146700001</v>
      </c>
      <c r="E253" s="73">
        <f t="shared" si="146"/>
        <v>319720.45066381997</v>
      </c>
      <c r="F253" s="88">
        <f t="shared" si="174"/>
        <v>3672.42</v>
      </c>
      <c r="G253" s="3">
        <f>IF(AND(N253=1,N252&gt;1),VLOOKUP(A252,[1]Plan1!$BK$81:$BM$259,3),G252)</f>
        <v>3692.62</v>
      </c>
      <c r="H253" s="11">
        <f t="shared" si="175"/>
        <v>41348</v>
      </c>
      <c r="I253" s="11">
        <f t="shared" si="176"/>
        <v>41379</v>
      </c>
      <c r="J253" s="12">
        <f t="shared" si="147"/>
        <v>5.5004601870156655E-3</v>
      </c>
      <c r="K253" s="11">
        <f t="shared" si="165"/>
        <v>41439</v>
      </c>
      <c r="L253" s="11">
        <f t="shared" si="148"/>
        <v>41439</v>
      </c>
      <c r="M253" s="1">
        <f t="shared" si="170"/>
        <v>22</v>
      </c>
      <c r="N253" s="1">
        <f t="shared" si="149"/>
        <v>1</v>
      </c>
      <c r="O253" s="2">
        <f t="shared" si="150"/>
        <v>1.00024936</v>
      </c>
      <c r="P253" s="13">
        <f t="shared" si="177"/>
        <v>1.0047001</v>
      </c>
      <c r="Q253" s="13">
        <f t="shared" si="171"/>
        <v>1.0499527861790656</v>
      </c>
      <c r="R253" s="2">
        <f t="shared" si="173"/>
        <v>1.0502146000000001</v>
      </c>
      <c r="S253" s="2">
        <f t="shared" si="166"/>
        <v>1</v>
      </c>
      <c r="T253" s="2">
        <f t="shared" si="151"/>
        <v>323655.95547848998</v>
      </c>
      <c r="U253" s="2">
        <f t="shared" si="152"/>
        <v>0</v>
      </c>
      <c r="V253" s="2">
        <f t="shared" si="153"/>
        <v>16054.63454190349</v>
      </c>
      <c r="W253" s="2">
        <f t="shared" si="154"/>
        <v>339710.59002039349</v>
      </c>
      <c r="X253" s="17">
        <f t="shared" si="155"/>
        <v>0</v>
      </c>
      <c r="Y253" s="2">
        <f t="shared" si="156"/>
        <v>0</v>
      </c>
      <c r="Z253" s="72">
        <f t="shared" si="157"/>
        <v>0</v>
      </c>
      <c r="AA253" s="2">
        <f t="shared" si="158"/>
        <v>0</v>
      </c>
      <c r="AB253" s="12">
        <f t="shared" si="167"/>
        <v>4.6600000000000003E-2</v>
      </c>
      <c r="AC253" s="17">
        <f t="shared" si="159"/>
        <v>1</v>
      </c>
      <c r="AD253" s="17">
        <v>252</v>
      </c>
      <c r="AE253" s="13">
        <f t="shared" si="172"/>
        <v>1.0001807579999999</v>
      </c>
      <c r="AF253" s="2">
        <f t="shared" si="160"/>
        <v>58.503403200000001</v>
      </c>
      <c r="AG253" s="2">
        <f t="shared" si="161"/>
        <v>61.405406829999997</v>
      </c>
      <c r="AH253" s="3">
        <f t="shared" si="162"/>
        <v>0</v>
      </c>
      <c r="AI253" s="4" t="str">
        <f t="shared" si="168"/>
        <v>A+J=</v>
      </c>
      <c r="AJ253" s="11">
        <f t="shared" si="169"/>
        <v>41439</v>
      </c>
      <c r="AK253" s="11"/>
      <c r="AL253" s="4"/>
      <c r="AM253" s="22"/>
      <c r="AN253" s="48">
        <v>43143</v>
      </c>
      <c r="AO253" s="49" t="s">
        <v>93</v>
      </c>
      <c r="AP253" s="44"/>
      <c r="AQ253" s="3"/>
      <c r="AR253" s="22">
        <f t="shared" si="144"/>
        <v>42961</v>
      </c>
      <c r="AS253" s="22">
        <f t="shared" si="139"/>
        <v>42958</v>
      </c>
      <c r="AT253" s="22">
        <f t="shared" si="140"/>
        <v>42961</v>
      </c>
      <c r="AU253" s="22">
        <f t="shared" si="141"/>
        <v>42992</v>
      </c>
      <c r="AV253" s="22">
        <f t="shared" si="142"/>
        <v>42963</v>
      </c>
      <c r="AW253" s="26">
        <f t="shared" si="143"/>
        <v>22</v>
      </c>
      <c r="AX253" s="1"/>
      <c r="AY253" s="1"/>
      <c r="AZ253" s="1"/>
      <c r="BA253" s="1"/>
      <c r="BB253" s="1"/>
    </row>
    <row r="254" spans="1:138" x14ac:dyDescent="0.2">
      <c r="A254" s="158">
        <f t="shared" si="163"/>
        <v>41410</v>
      </c>
      <c r="B254" s="2">
        <f t="shared" si="145"/>
        <v>339917.1735665978</v>
      </c>
      <c r="C254" s="2">
        <f t="shared" si="164"/>
        <v>323655.95547848998</v>
      </c>
      <c r="D254" s="2">
        <f>SUM(Y254:Y$344)</f>
        <v>3935.5048146700001</v>
      </c>
      <c r="E254" s="73">
        <f t="shared" si="146"/>
        <v>319720.45066381997</v>
      </c>
      <c r="F254" s="88">
        <f t="shared" si="174"/>
        <v>3672.42</v>
      </c>
      <c r="G254" s="3">
        <f>IF(AND(N254=1,N253&gt;1),VLOOKUP(A253,[1]Plan1!$BK$81:$BM$259,3),G253)</f>
        <v>3692.62</v>
      </c>
      <c r="H254" s="11">
        <f t="shared" si="175"/>
        <v>41348</v>
      </c>
      <c r="I254" s="11">
        <f t="shared" si="176"/>
        <v>41379</v>
      </c>
      <c r="J254" s="12">
        <f t="shared" si="147"/>
        <v>5.5004601870156655E-3</v>
      </c>
      <c r="K254" s="11">
        <f t="shared" si="165"/>
        <v>41439</v>
      </c>
      <c r="L254" s="11">
        <f t="shared" si="148"/>
        <v>41439</v>
      </c>
      <c r="M254" s="1">
        <f t="shared" si="170"/>
        <v>22</v>
      </c>
      <c r="N254" s="1">
        <f t="shared" si="149"/>
        <v>2</v>
      </c>
      <c r="O254" s="2">
        <f t="shared" si="150"/>
        <v>1.00049879</v>
      </c>
      <c r="P254" s="13">
        <f t="shared" si="177"/>
        <v>1.0047001</v>
      </c>
      <c r="Q254" s="13">
        <f t="shared" si="171"/>
        <v>1.0499527861790656</v>
      </c>
      <c r="R254" s="2">
        <f t="shared" si="173"/>
        <v>1.0504764900000001</v>
      </c>
      <c r="S254" s="2">
        <f t="shared" si="166"/>
        <v>1</v>
      </c>
      <c r="T254" s="2">
        <f t="shared" si="151"/>
        <v>323655.95547848998</v>
      </c>
      <c r="U254" s="2">
        <f t="shared" si="152"/>
        <v>0</v>
      </c>
      <c r="V254" s="2">
        <f t="shared" si="153"/>
        <v>16138.366130727833</v>
      </c>
      <c r="W254" s="2">
        <f t="shared" si="154"/>
        <v>339794.32160921779</v>
      </c>
      <c r="X254" s="17">
        <f t="shared" si="155"/>
        <v>0</v>
      </c>
      <c r="Y254" s="2">
        <f t="shared" si="156"/>
        <v>0</v>
      </c>
      <c r="Z254" s="72">
        <f t="shared" si="157"/>
        <v>0</v>
      </c>
      <c r="AA254" s="2">
        <f t="shared" si="158"/>
        <v>0</v>
      </c>
      <c r="AB254" s="12">
        <f t="shared" si="167"/>
        <v>4.6600000000000003E-2</v>
      </c>
      <c r="AC254" s="17">
        <f t="shared" si="159"/>
        <v>2</v>
      </c>
      <c r="AD254" s="17">
        <v>252</v>
      </c>
      <c r="AE254" s="13">
        <f t="shared" si="172"/>
        <v>1.0003615480000001</v>
      </c>
      <c r="AF254" s="2">
        <f t="shared" si="160"/>
        <v>117.01716338999999</v>
      </c>
      <c r="AG254" s="2">
        <f t="shared" si="161"/>
        <v>122.85195738</v>
      </c>
      <c r="AH254" s="3">
        <f t="shared" si="162"/>
        <v>0</v>
      </c>
      <c r="AI254" s="4" t="str">
        <f t="shared" si="168"/>
        <v>A+J=</v>
      </c>
      <c r="AJ254" s="11">
        <f t="shared" si="169"/>
        <v>41439</v>
      </c>
      <c r="AK254" s="11"/>
      <c r="AL254" s="4"/>
      <c r="AM254" s="22"/>
      <c r="AN254" s="48">
        <v>43144</v>
      </c>
      <c r="AO254" s="49" t="s">
        <v>93</v>
      </c>
      <c r="AP254" s="44"/>
      <c r="AQ254" s="53"/>
      <c r="AR254" s="22">
        <f t="shared" si="144"/>
        <v>42992</v>
      </c>
      <c r="AS254" s="22">
        <f t="shared" si="139"/>
        <v>42991</v>
      </c>
      <c r="AT254" s="22">
        <f t="shared" si="140"/>
        <v>42992</v>
      </c>
      <c r="AU254" s="22">
        <f t="shared" si="141"/>
        <v>43024</v>
      </c>
      <c r="AV254" s="22">
        <f t="shared" si="142"/>
        <v>42996</v>
      </c>
      <c r="AW254" s="26">
        <f t="shared" si="143"/>
        <v>21</v>
      </c>
      <c r="AX254" s="1"/>
      <c r="AY254" s="1"/>
      <c r="AZ254" s="1"/>
      <c r="BA254" s="1"/>
      <c r="BB254" s="1"/>
    </row>
    <row r="255" spans="1:138" x14ac:dyDescent="0.2">
      <c r="A255" s="158">
        <f t="shared" si="163"/>
        <v>41411</v>
      </c>
      <c r="B255" s="2">
        <f t="shared" si="145"/>
        <v>340062.4123912591</v>
      </c>
      <c r="C255" s="2">
        <f t="shared" si="164"/>
        <v>323655.95547848998</v>
      </c>
      <c r="D255" s="2">
        <f>SUM(Y255:Y$344)</f>
        <v>3935.5048146700001</v>
      </c>
      <c r="E255" s="73">
        <f t="shared" si="146"/>
        <v>319720.45066381997</v>
      </c>
      <c r="F255" s="88">
        <f t="shared" si="174"/>
        <v>3672.42</v>
      </c>
      <c r="G255" s="3">
        <f>IF(AND(N255=1,N254&gt;1),VLOOKUP(A254,[1]Plan1!$BK$81:$BM$259,3),G254)</f>
        <v>3692.62</v>
      </c>
      <c r="H255" s="11">
        <f t="shared" si="175"/>
        <v>41348</v>
      </c>
      <c r="I255" s="11">
        <f t="shared" si="176"/>
        <v>41379</v>
      </c>
      <c r="J255" s="12">
        <f t="shared" si="147"/>
        <v>5.5004601870156655E-3</v>
      </c>
      <c r="K255" s="11">
        <f t="shared" si="165"/>
        <v>41439</v>
      </c>
      <c r="L255" s="11">
        <f t="shared" si="148"/>
        <v>41439</v>
      </c>
      <c r="M255" s="1">
        <f t="shared" si="170"/>
        <v>22</v>
      </c>
      <c r="N255" s="1">
        <f t="shared" si="149"/>
        <v>3</v>
      </c>
      <c r="O255" s="2">
        <f t="shared" si="150"/>
        <v>1.00074828</v>
      </c>
      <c r="P255" s="13">
        <f t="shared" si="177"/>
        <v>1.0047001</v>
      </c>
      <c r="Q255" s="13">
        <f t="shared" si="171"/>
        <v>1.0499527861790656</v>
      </c>
      <c r="R255" s="2">
        <f t="shared" si="173"/>
        <v>1.0507384399999999</v>
      </c>
      <c r="S255" s="2">
        <f t="shared" si="166"/>
        <v>1</v>
      </c>
      <c r="T255" s="2">
        <f t="shared" si="151"/>
        <v>323655.95547848998</v>
      </c>
      <c r="U255" s="2">
        <f t="shared" si="152"/>
        <v>0</v>
      </c>
      <c r="V255" s="2">
        <f t="shared" si="153"/>
        <v>16222.116902779171</v>
      </c>
      <c r="W255" s="2">
        <f t="shared" si="154"/>
        <v>339878.07238126913</v>
      </c>
      <c r="X255" s="17">
        <f t="shared" si="155"/>
        <v>0</v>
      </c>
      <c r="Y255" s="2">
        <f t="shared" si="156"/>
        <v>0</v>
      </c>
      <c r="Z255" s="72">
        <f t="shared" si="157"/>
        <v>0</v>
      </c>
      <c r="AA255" s="2">
        <f t="shared" si="158"/>
        <v>0</v>
      </c>
      <c r="AB255" s="12">
        <f t="shared" si="167"/>
        <v>4.6600000000000003E-2</v>
      </c>
      <c r="AC255" s="17">
        <f t="shared" si="159"/>
        <v>3</v>
      </c>
      <c r="AD255" s="17">
        <v>252</v>
      </c>
      <c r="AE255" s="13">
        <f t="shared" si="172"/>
        <v>1.0005423710000001</v>
      </c>
      <c r="AF255" s="2">
        <f t="shared" si="160"/>
        <v>175.54160422000001</v>
      </c>
      <c r="AG255" s="2">
        <f t="shared" si="161"/>
        <v>184.34000999</v>
      </c>
      <c r="AH255" s="3">
        <f t="shared" si="162"/>
        <v>0</v>
      </c>
      <c r="AI255" s="4" t="str">
        <f t="shared" si="168"/>
        <v>A+J=</v>
      </c>
      <c r="AJ255" s="11">
        <f t="shared" si="169"/>
        <v>41439</v>
      </c>
      <c r="AK255" s="11"/>
      <c r="AL255" s="4"/>
      <c r="AM255" s="22"/>
      <c r="AN255" s="48">
        <v>43189</v>
      </c>
      <c r="AO255" s="49" t="s">
        <v>94</v>
      </c>
      <c r="AP255" s="44"/>
      <c r="AQ255" s="53"/>
      <c r="AR255" s="22">
        <f t="shared" si="144"/>
        <v>43022</v>
      </c>
      <c r="AS255" s="22">
        <f t="shared" si="139"/>
        <v>43021</v>
      </c>
      <c r="AT255" s="22">
        <f t="shared" si="140"/>
        <v>43024</v>
      </c>
      <c r="AU255" s="22">
        <f t="shared" si="141"/>
        <v>43053</v>
      </c>
      <c r="AV255" s="22">
        <f t="shared" si="142"/>
        <v>43026</v>
      </c>
      <c r="AW255" s="26">
        <f t="shared" si="143"/>
        <v>20</v>
      </c>
      <c r="AX255" s="1"/>
      <c r="AY255" s="1"/>
      <c r="AZ255" s="1"/>
      <c r="BA255" s="1"/>
      <c r="BB255" s="1"/>
    </row>
    <row r="256" spans="1:138" x14ac:dyDescent="0.2">
      <c r="A256" s="158">
        <f t="shared" si="163"/>
        <v>41412</v>
      </c>
      <c r="B256" s="2">
        <f t="shared" si="145"/>
        <v>340207.71831892664</v>
      </c>
      <c r="C256" s="2">
        <f t="shared" si="164"/>
        <v>323655.95547848998</v>
      </c>
      <c r="D256" s="2">
        <f>SUM(Y256:Y$344)</f>
        <v>3935.5048146700001</v>
      </c>
      <c r="E256" s="73">
        <f t="shared" si="146"/>
        <v>319720.45066381997</v>
      </c>
      <c r="F256" s="88">
        <f t="shared" si="174"/>
        <v>3672.42</v>
      </c>
      <c r="G256" s="3">
        <f>IF(AND(N256=1,N255&gt;1),VLOOKUP(A255,[1]Plan1!$BK$81:$BM$259,3),G255)</f>
        <v>3692.62</v>
      </c>
      <c r="H256" s="11">
        <f t="shared" si="175"/>
        <v>41348</v>
      </c>
      <c r="I256" s="11">
        <f t="shared" si="176"/>
        <v>41379</v>
      </c>
      <c r="J256" s="12">
        <f t="shared" si="147"/>
        <v>5.5004601870156655E-3</v>
      </c>
      <c r="K256" s="11">
        <f t="shared" si="165"/>
        <v>41439</v>
      </c>
      <c r="L256" s="11">
        <f t="shared" si="148"/>
        <v>41439</v>
      </c>
      <c r="M256" s="1">
        <f t="shared" si="170"/>
        <v>22</v>
      </c>
      <c r="N256" s="1">
        <f t="shared" si="149"/>
        <v>4</v>
      </c>
      <c r="O256" s="2">
        <f t="shared" si="150"/>
        <v>1.0009978399999999</v>
      </c>
      <c r="P256" s="13">
        <f t="shared" si="177"/>
        <v>1.0047001</v>
      </c>
      <c r="Q256" s="13">
        <f t="shared" si="171"/>
        <v>1.0499527861790656</v>
      </c>
      <c r="R256" s="2">
        <f t="shared" si="173"/>
        <v>1.05100047</v>
      </c>
      <c r="S256" s="2">
        <f t="shared" si="166"/>
        <v>1</v>
      </c>
      <c r="T256" s="2">
        <f t="shared" si="151"/>
        <v>323655.95547848998</v>
      </c>
      <c r="U256" s="2">
        <f t="shared" si="152"/>
        <v>0</v>
      </c>
      <c r="V256" s="2">
        <f t="shared" si="153"/>
        <v>16305.89325246662</v>
      </c>
      <c r="W256" s="2">
        <f t="shared" si="154"/>
        <v>339961.84873095661</v>
      </c>
      <c r="X256" s="17">
        <f t="shared" si="155"/>
        <v>0</v>
      </c>
      <c r="Y256" s="2">
        <f t="shared" si="156"/>
        <v>0</v>
      </c>
      <c r="Z256" s="72">
        <f t="shared" si="157"/>
        <v>0</v>
      </c>
      <c r="AA256" s="2">
        <f t="shared" si="158"/>
        <v>0</v>
      </c>
      <c r="AB256" s="12">
        <f t="shared" si="167"/>
        <v>4.6600000000000003E-2</v>
      </c>
      <c r="AC256" s="17">
        <f t="shared" si="159"/>
        <v>4</v>
      </c>
      <c r="AD256" s="17">
        <v>252</v>
      </c>
      <c r="AE256" s="13">
        <f t="shared" si="172"/>
        <v>1.0007232269999999</v>
      </c>
      <c r="AF256" s="2">
        <f t="shared" si="160"/>
        <v>234.07672571000001</v>
      </c>
      <c r="AG256" s="2">
        <f t="shared" si="161"/>
        <v>245.86958797</v>
      </c>
      <c r="AH256" s="3">
        <f t="shared" si="162"/>
        <v>0</v>
      </c>
      <c r="AI256" s="4" t="str">
        <f t="shared" si="168"/>
        <v>A+J=</v>
      </c>
      <c r="AJ256" s="11">
        <f t="shared" si="169"/>
        <v>41439</v>
      </c>
      <c r="AK256" s="11"/>
      <c r="AL256" s="4"/>
      <c r="AM256" s="22"/>
      <c r="AN256" s="48">
        <v>43221</v>
      </c>
      <c r="AO256" s="49" t="s">
        <v>95</v>
      </c>
      <c r="AP256" s="44"/>
      <c r="AQ256" s="53"/>
      <c r="AR256" s="22">
        <f t="shared" si="144"/>
        <v>43053</v>
      </c>
      <c r="AS256" s="22">
        <f t="shared" si="139"/>
        <v>43052</v>
      </c>
      <c r="AT256" s="22">
        <f t="shared" si="140"/>
        <v>43053</v>
      </c>
      <c r="AU256" s="22">
        <f t="shared" si="141"/>
        <v>43083</v>
      </c>
      <c r="AV256" s="22">
        <f t="shared" si="142"/>
        <v>43056</v>
      </c>
      <c r="AW256" s="26">
        <f t="shared" si="143"/>
        <v>21</v>
      </c>
      <c r="AX256" s="1"/>
      <c r="AY256" s="1"/>
      <c r="AZ256" s="1"/>
      <c r="BA256" s="1"/>
      <c r="BB256" s="1"/>
    </row>
    <row r="257" spans="1:138" x14ac:dyDescent="0.2">
      <c r="A257" s="158">
        <f t="shared" si="163"/>
        <v>41413</v>
      </c>
      <c r="B257" s="2">
        <f t="shared" si="145"/>
        <v>340207.71831892664</v>
      </c>
      <c r="C257" s="2">
        <f t="shared" si="164"/>
        <v>323655.95547848998</v>
      </c>
      <c r="D257" s="2">
        <f>SUM(Y257:Y$344)</f>
        <v>3935.5048146700001</v>
      </c>
      <c r="E257" s="73">
        <f t="shared" si="146"/>
        <v>319720.45066381997</v>
      </c>
      <c r="F257" s="88">
        <f t="shared" si="174"/>
        <v>3672.42</v>
      </c>
      <c r="G257" s="3">
        <f>IF(AND(N257=1,N256&gt;1),VLOOKUP(A256,[1]Plan1!$BK$81:$BM$259,3),G256)</f>
        <v>3692.62</v>
      </c>
      <c r="H257" s="11">
        <f t="shared" si="175"/>
        <v>41348</v>
      </c>
      <c r="I257" s="11">
        <f t="shared" si="176"/>
        <v>41379</v>
      </c>
      <c r="J257" s="12">
        <f t="shared" si="147"/>
        <v>5.5004601870156655E-3</v>
      </c>
      <c r="K257" s="11">
        <f t="shared" si="165"/>
        <v>41439</v>
      </c>
      <c r="L257" s="11">
        <f t="shared" si="148"/>
        <v>41439</v>
      </c>
      <c r="M257" s="1">
        <f t="shared" si="170"/>
        <v>22</v>
      </c>
      <c r="N257" s="1">
        <f t="shared" si="149"/>
        <v>4</v>
      </c>
      <c r="O257" s="2">
        <f t="shared" si="150"/>
        <v>1.0009978399999999</v>
      </c>
      <c r="P257" s="13">
        <f t="shared" si="177"/>
        <v>1.0047001</v>
      </c>
      <c r="Q257" s="13">
        <f t="shared" si="171"/>
        <v>1.0499527861790656</v>
      </c>
      <c r="R257" s="2">
        <f t="shared" si="173"/>
        <v>1.05100047</v>
      </c>
      <c r="S257" s="2">
        <f t="shared" si="166"/>
        <v>1</v>
      </c>
      <c r="T257" s="2">
        <f t="shared" si="151"/>
        <v>323655.95547848998</v>
      </c>
      <c r="U257" s="2">
        <f t="shared" si="152"/>
        <v>0</v>
      </c>
      <c r="V257" s="2">
        <f t="shared" si="153"/>
        <v>16305.89325246662</v>
      </c>
      <c r="W257" s="2">
        <f t="shared" si="154"/>
        <v>339961.84873095661</v>
      </c>
      <c r="X257" s="17">
        <f t="shared" si="155"/>
        <v>0</v>
      </c>
      <c r="Y257" s="2">
        <f t="shared" si="156"/>
        <v>0</v>
      </c>
      <c r="Z257" s="72">
        <f t="shared" si="157"/>
        <v>0</v>
      </c>
      <c r="AA257" s="2">
        <f t="shared" si="158"/>
        <v>0</v>
      </c>
      <c r="AB257" s="12">
        <f t="shared" si="167"/>
        <v>4.6600000000000003E-2</v>
      </c>
      <c r="AC257" s="17">
        <f t="shared" si="159"/>
        <v>4</v>
      </c>
      <c r="AD257" s="17">
        <v>252</v>
      </c>
      <c r="AE257" s="13">
        <f t="shared" si="172"/>
        <v>1.0007232269999999</v>
      </c>
      <c r="AF257" s="2">
        <f t="shared" si="160"/>
        <v>234.07672571000001</v>
      </c>
      <c r="AG257" s="2">
        <f t="shared" si="161"/>
        <v>245.86958797</v>
      </c>
      <c r="AH257" s="3">
        <f t="shared" si="162"/>
        <v>0</v>
      </c>
      <c r="AI257" s="4" t="str">
        <f t="shared" si="168"/>
        <v>A+J=</v>
      </c>
      <c r="AJ257" s="11">
        <f t="shared" si="169"/>
        <v>41439</v>
      </c>
      <c r="AK257" s="11"/>
      <c r="AL257" s="4"/>
      <c r="AM257" s="22"/>
      <c r="AN257" s="48">
        <v>43251</v>
      </c>
      <c r="AO257" s="49" t="s">
        <v>96</v>
      </c>
      <c r="AP257" s="44"/>
      <c r="AQ257" s="53"/>
      <c r="AR257" s="22">
        <f t="shared" si="144"/>
        <v>43083</v>
      </c>
      <c r="AS257" s="22">
        <f t="shared" si="139"/>
        <v>43082</v>
      </c>
      <c r="AT257" s="22">
        <f t="shared" si="140"/>
        <v>43083</v>
      </c>
      <c r="AU257" s="22">
        <f t="shared" si="141"/>
        <v>43115</v>
      </c>
      <c r="AV257" s="22">
        <f t="shared" si="142"/>
        <v>43087</v>
      </c>
      <c r="AW257" s="26">
        <f t="shared" si="143"/>
        <v>20</v>
      </c>
      <c r="AX257" s="1"/>
      <c r="AY257" s="1"/>
      <c r="AZ257" s="1"/>
      <c r="BA257" s="1"/>
      <c r="BB257" s="1"/>
    </row>
    <row r="258" spans="1:138" x14ac:dyDescent="0.2">
      <c r="A258" s="158">
        <f t="shared" si="163"/>
        <v>41414</v>
      </c>
      <c r="B258" s="2">
        <f t="shared" si="145"/>
        <v>340207.71831892664</v>
      </c>
      <c r="C258" s="2">
        <f t="shared" si="164"/>
        <v>323655.95547848998</v>
      </c>
      <c r="D258" s="2">
        <f>SUM(Y258:Y$344)</f>
        <v>3935.5048146700001</v>
      </c>
      <c r="E258" s="73">
        <f t="shared" si="146"/>
        <v>319720.45066381997</v>
      </c>
      <c r="F258" s="88">
        <f t="shared" si="174"/>
        <v>3672.42</v>
      </c>
      <c r="G258" s="3">
        <f>IF(AND(N258=1,N257&gt;1),VLOOKUP(A257,[1]Plan1!$BK$81:$BM$259,3),G257)</f>
        <v>3692.62</v>
      </c>
      <c r="H258" s="11">
        <f t="shared" si="175"/>
        <v>41348</v>
      </c>
      <c r="I258" s="11">
        <f t="shared" si="176"/>
        <v>41379</v>
      </c>
      <c r="J258" s="12">
        <f t="shared" si="147"/>
        <v>5.5004601870156655E-3</v>
      </c>
      <c r="K258" s="11">
        <f t="shared" si="165"/>
        <v>41439</v>
      </c>
      <c r="L258" s="11">
        <f t="shared" si="148"/>
        <v>41439</v>
      </c>
      <c r="M258" s="1">
        <f t="shared" si="170"/>
        <v>22</v>
      </c>
      <c r="N258" s="1">
        <f t="shared" si="149"/>
        <v>4</v>
      </c>
      <c r="O258" s="2">
        <f t="shared" si="150"/>
        <v>1.0009978399999999</v>
      </c>
      <c r="P258" s="13">
        <f t="shared" si="177"/>
        <v>1.0047001</v>
      </c>
      <c r="Q258" s="13">
        <f t="shared" si="171"/>
        <v>1.0499527861790656</v>
      </c>
      <c r="R258" s="2">
        <f t="shared" si="173"/>
        <v>1.05100047</v>
      </c>
      <c r="S258" s="2">
        <f t="shared" si="166"/>
        <v>1</v>
      </c>
      <c r="T258" s="2">
        <f t="shared" si="151"/>
        <v>323655.95547848998</v>
      </c>
      <c r="U258" s="2">
        <f t="shared" si="152"/>
        <v>0</v>
      </c>
      <c r="V258" s="2">
        <f t="shared" si="153"/>
        <v>16305.89325246662</v>
      </c>
      <c r="W258" s="2">
        <f t="shared" si="154"/>
        <v>339961.84873095661</v>
      </c>
      <c r="X258" s="17">
        <f t="shared" si="155"/>
        <v>0</v>
      </c>
      <c r="Y258" s="2">
        <f t="shared" si="156"/>
        <v>0</v>
      </c>
      <c r="Z258" s="72">
        <f t="shared" si="157"/>
        <v>0</v>
      </c>
      <c r="AA258" s="2">
        <f t="shared" si="158"/>
        <v>0</v>
      </c>
      <c r="AB258" s="12">
        <f t="shared" si="167"/>
        <v>4.6600000000000003E-2</v>
      </c>
      <c r="AC258" s="17">
        <f t="shared" si="159"/>
        <v>4</v>
      </c>
      <c r="AD258" s="17">
        <v>252</v>
      </c>
      <c r="AE258" s="13">
        <f t="shared" si="172"/>
        <v>1.0007232269999999</v>
      </c>
      <c r="AF258" s="2">
        <f t="shared" si="160"/>
        <v>234.07672571000001</v>
      </c>
      <c r="AG258" s="2">
        <f t="shared" si="161"/>
        <v>245.86958797</v>
      </c>
      <c r="AH258" s="3">
        <f t="shared" si="162"/>
        <v>0</v>
      </c>
      <c r="AI258" s="4" t="str">
        <f t="shared" si="168"/>
        <v>A+J=</v>
      </c>
      <c r="AJ258" s="11">
        <f t="shared" si="169"/>
        <v>41439</v>
      </c>
      <c r="AK258" s="11"/>
      <c r="AL258" s="4"/>
      <c r="AM258" s="22"/>
      <c r="AN258" s="48">
        <v>43350</v>
      </c>
      <c r="AO258" s="49" t="s">
        <v>97</v>
      </c>
      <c r="AP258" s="44"/>
      <c r="AQ258" s="53"/>
      <c r="AR258" s="22">
        <f t="shared" si="144"/>
        <v>43114</v>
      </c>
      <c r="AS258" s="22">
        <f t="shared" ref="AS258:AS321" si="178">WORKDAY(AR258,-1,AN$194:AN$348)</f>
        <v>43112</v>
      </c>
      <c r="AT258" s="22">
        <f t="shared" ref="AT258:AT321" si="179">WORKDAY(AS258,1,AN$194:AN$348)</f>
        <v>43115</v>
      </c>
      <c r="AU258" s="22">
        <f t="shared" ref="AU258:AU321" si="180">AT259</f>
        <v>43145</v>
      </c>
      <c r="AV258" s="22">
        <f t="shared" ref="AV258:AV321" si="181">WORKDAY(AT258,2,AN$194:AN$348)</f>
        <v>43117</v>
      </c>
      <c r="AW258" s="26">
        <f t="shared" ref="AW258:AW321" si="182">NETWORKDAYS(AT258,AT259,$AN$194:$AN$348)-1</f>
        <v>20</v>
      </c>
      <c r="AX258" s="1"/>
      <c r="AY258" s="1"/>
      <c r="AZ258" s="1"/>
      <c r="BA258" s="1"/>
      <c r="BB258" s="1"/>
    </row>
    <row r="259" spans="1:138" x14ac:dyDescent="0.2">
      <c r="A259" s="158">
        <f t="shared" si="163"/>
        <v>41415</v>
      </c>
      <c r="B259" s="2">
        <f t="shared" si="145"/>
        <v>340353.07823134208</v>
      </c>
      <c r="C259" s="2">
        <f t="shared" si="164"/>
        <v>323655.95547848998</v>
      </c>
      <c r="D259" s="2">
        <f>SUM(Y259:Y$344)</f>
        <v>3935.5048146700001</v>
      </c>
      <c r="E259" s="73">
        <f t="shared" si="146"/>
        <v>319720.45066381997</v>
      </c>
      <c r="F259" s="88">
        <f t="shared" si="174"/>
        <v>3672.42</v>
      </c>
      <c r="G259" s="3">
        <f>IF(AND(N259=1,N258&gt;1),VLOOKUP(A258,[1]Plan1!$BK$81:$BM$259,3),G258)</f>
        <v>3692.62</v>
      </c>
      <c r="H259" s="11">
        <f t="shared" si="175"/>
        <v>41348</v>
      </c>
      <c r="I259" s="11">
        <f t="shared" si="176"/>
        <v>41379</v>
      </c>
      <c r="J259" s="12">
        <f t="shared" si="147"/>
        <v>5.5004601870156655E-3</v>
      </c>
      <c r="K259" s="11">
        <f t="shared" si="165"/>
        <v>41439</v>
      </c>
      <c r="L259" s="11">
        <f t="shared" si="148"/>
        <v>41439</v>
      </c>
      <c r="M259" s="1">
        <f t="shared" si="170"/>
        <v>22</v>
      </c>
      <c r="N259" s="1">
        <f t="shared" si="149"/>
        <v>5</v>
      </c>
      <c r="O259" s="2">
        <f t="shared" si="150"/>
        <v>1.0012474499999999</v>
      </c>
      <c r="P259" s="13">
        <f t="shared" si="177"/>
        <v>1.0047001</v>
      </c>
      <c r="Q259" s="13">
        <f t="shared" si="171"/>
        <v>1.0499527861790656</v>
      </c>
      <c r="R259" s="2">
        <f t="shared" si="173"/>
        <v>1.05126254</v>
      </c>
      <c r="S259" s="2">
        <f t="shared" si="166"/>
        <v>1</v>
      </c>
      <c r="T259" s="2">
        <f t="shared" si="151"/>
        <v>323655.95547848998</v>
      </c>
      <c r="U259" s="2">
        <f t="shared" si="152"/>
        <v>0</v>
      </c>
      <c r="V259" s="2">
        <f t="shared" si="153"/>
        <v>16389.682390972088</v>
      </c>
      <c r="W259" s="2">
        <f t="shared" si="154"/>
        <v>340045.63786946208</v>
      </c>
      <c r="X259" s="17">
        <f t="shared" si="155"/>
        <v>0</v>
      </c>
      <c r="Y259" s="2">
        <f t="shared" si="156"/>
        <v>0</v>
      </c>
      <c r="Z259" s="72">
        <f t="shared" si="157"/>
        <v>0</v>
      </c>
      <c r="AA259" s="2">
        <f t="shared" si="158"/>
        <v>0</v>
      </c>
      <c r="AB259" s="12">
        <f t="shared" si="167"/>
        <v>4.6600000000000003E-2</v>
      </c>
      <c r="AC259" s="17">
        <f t="shared" si="159"/>
        <v>5</v>
      </c>
      <c r="AD259" s="17">
        <v>252</v>
      </c>
      <c r="AE259" s="13">
        <f t="shared" si="172"/>
        <v>1.000904115</v>
      </c>
      <c r="AF259" s="2">
        <f t="shared" si="160"/>
        <v>292.62220417999998</v>
      </c>
      <c r="AG259" s="2">
        <f t="shared" si="161"/>
        <v>307.44036188000001</v>
      </c>
      <c r="AH259" s="3">
        <f t="shared" si="162"/>
        <v>0</v>
      </c>
      <c r="AI259" s="4" t="str">
        <f t="shared" si="168"/>
        <v>A+J=</v>
      </c>
      <c r="AJ259" s="11">
        <f t="shared" si="169"/>
        <v>41439</v>
      </c>
      <c r="AK259" s="11"/>
      <c r="AL259" s="4"/>
      <c r="AM259" s="22"/>
      <c r="AN259" s="48">
        <v>43385</v>
      </c>
      <c r="AO259" s="49" t="s">
        <v>98</v>
      </c>
      <c r="AP259" s="44"/>
      <c r="AQ259" s="53"/>
      <c r="AR259" s="22">
        <f t="shared" ref="AR259:AR322" si="183">EDATE(AR258,1)</f>
        <v>43145</v>
      </c>
      <c r="AS259" s="22">
        <f t="shared" si="178"/>
        <v>43140</v>
      </c>
      <c r="AT259" s="22">
        <f t="shared" si="179"/>
        <v>43145</v>
      </c>
      <c r="AU259" s="22">
        <f t="shared" si="180"/>
        <v>43173</v>
      </c>
      <c r="AV259" s="22">
        <f t="shared" si="181"/>
        <v>43147</v>
      </c>
      <c r="AW259" s="26">
        <f t="shared" si="182"/>
        <v>20</v>
      </c>
      <c r="AX259" s="1"/>
      <c r="AY259" s="1"/>
      <c r="AZ259" s="1"/>
      <c r="BA259" s="1"/>
      <c r="BB259" s="1"/>
    </row>
    <row r="260" spans="1:138" x14ac:dyDescent="0.2">
      <c r="A260" s="158">
        <f t="shared" si="163"/>
        <v>41416</v>
      </c>
      <c r="B260" s="2">
        <f t="shared" si="145"/>
        <v>340498.50848698814</v>
      </c>
      <c r="C260" s="2">
        <f t="shared" si="164"/>
        <v>323655.95547848998</v>
      </c>
      <c r="D260" s="2">
        <f>SUM(Y260:Y$344)</f>
        <v>3935.5048146700001</v>
      </c>
      <c r="E260" s="73">
        <f t="shared" si="146"/>
        <v>319720.45066381997</v>
      </c>
      <c r="F260" s="88">
        <f t="shared" si="174"/>
        <v>3672.42</v>
      </c>
      <c r="G260" s="3">
        <f>IF(AND(N260=1,N259&gt;1),VLOOKUP(A259,[1]Plan1!$BK$81:$BM$259,3),G259)</f>
        <v>3692.62</v>
      </c>
      <c r="H260" s="11">
        <f t="shared" si="175"/>
        <v>41348</v>
      </c>
      <c r="I260" s="11">
        <f t="shared" si="176"/>
        <v>41379</v>
      </c>
      <c r="J260" s="12">
        <f t="shared" si="147"/>
        <v>5.5004601870156655E-3</v>
      </c>
      <c r="K260" s="11">
        <f t="shared" si="165"/>
        <v>41439</v>
      </c>
      <c r="L260" s="11">
        <f t="shared" si="148"/>
        <v>41439</v>
      </c>
      <c r="M260" s="1">
        <f t="shared" si="170"/>
        <v>22</v>
      </c>
      <c r="N260" s="1">
        <f t="shared" si="149"/>
        <v>6</v>
      </c>
      <c r="O260" s="2">
        <f t="shared" si="150"/>
        <v>1.00149713</v>
      </c>
      <c r="P260" s="13">
        <f t="shared" si="177"/>
        <v>1.0047001</v>
      </c>
      <c r="Q260" s="13">
        <f t="shared" si="171"/>
        <v>1.0499527861790656</v>
      </c>
      <c r="R260" s="2">
        <f t="shared" si="173"/>
        <v>1.0515247000000001</v>
      </c>
      <c r="S260" s="2">
        <f t="shared" si="166"/>
        <v>1</v>
      </c>
      <c r="T260" s="2">
        <f t="shared" si="151"/>
        <v>323655.95547848998</v>
      </c>
      <c r="U260" s="2">
        <f t="shared" si="152"/>
        <v>0</v>
      </c>
      <c r="V260" s="2">
        <f t="shared" si="153"/>
        <v>16473.500304318153</v>
      </c>
      <c r="W260" s="2">
        <f t="shared" si="154"/>
        <v>340129.45578280813</v>
      </c>
      <c r="X260" s="17">
        <f t="shared" si="155"/>
        <v>0</v>
      </c>
      <c r="Y260" s="2">
        <f t="shared" si="156"/>
        <v>0</v>
      </c>
      <c r="Z260" s="72">
        <f t="shared" si="157"/>
        <v>0</v>
      </c>
      <c r="AA260" s="2">
        <f t="shared" si="158"/>
        <v>0</v>
      </c>
      <c r="AB260" s="12">
        <f t="shared" si="167"/>
        <v>4.6600000000000003E-2</v>
      </c>
      <c r="AC260" s="17">
        <f t="shared" si="159"/>
        <v>6</v>
      </c>
      <c r="AD260" s="17">
        <v>252</v>
      </c>
      <c r="AE260" s="13">
        <f t="shared" si="172"/>
        <v>1.0010850360000001</v>
      </c>
      <c r="AF260" s="2">
        <f t="shared" si="160"/>
        <v>351.1783633</v>
      </c>
      <c r="AG260" s="2">
        <f t="shared" si="161"/>
        <v>369.05270417999998</v>
      </c>
      <c r="AH260" s="3">
        <f t="shared" si="162"/>
        <v>0</v>
      </c>
      <c r="AI260" s="4" t="str">
        <f t="shared" si="168"/>
        <v>A+J=</v>
      </c>
      <c r="AJ260" s="11">
        <f t="shared" si="169"/>
        <v>41439</v>
      </c>
      <c r="AK260" s="11"/>
      <c r="AL260" s="4"/>
      <c r="AM260" s="22"/>
      <c r="AN260" s="48">
        <v>43406</v>
      </c>
      <c r="AO260" s="49" t="s">
        <v>99</v>
      </c>
      <c r="AP260" s="44"/>
      <c r="AQ260" s="53"/>
      <c r="AR260" s="22">
        <f t="shared" si="183"/>
        <v>43173</v>
      </c>
      <c r="AS260" s="22">
        <f t="shared" si="178"/>
        <v>43172</v>
      </c>
      <c r="AT260" s="22">
        <f t="shared" si="179"/>
        <v>43173</v>
      </c>
      <c r="AU260" s="22">
        <f t="shared" si="180"/>
        <v>43206</v>
      </c>
      <c r="AV260" s="22">
        <f t="shared" si="181"/>
        <v>43175</v>
      </c>
      <c r="AW260" s="26">
        <f t="shared" si="182"/>
        <v>22</v>
      </c>
      <c r="AX260" s="1"/>
      <c r="AY260" s="1"/>
      <c r="AZ260" s="1"/>
      <c r="BA260" s="1"/>
      <c r="BB260" s="1"/>
    </row>
    <row r="261" spans="1:138" x14ac:dyDescent="0.2">
      <c r="A261" s="158">
        <f t="shared" si="163"/>
        <v>41417</v>
      </c>
      <c r="B261" s="2">
        <f t="shared" si="145"/>
        <v>340643.99630477664</v>
      </c>
      <c r="C261" s="2">
        <f t="shared" si="164"/>
        <v>323655.95547848998</v>
      </c>
      <c r="D261" s="2">
        <f>SUM(Y261:Y$344)</f>
        <v>3935.5048146700001</v>
      </c>
      <c r="E261" s="73">
        <f t="shared" si="146"/>
        <v>319720.45066381997</v>
      </c>
      <c r="F261" s="88">
        <f t="shared" si="174"/>
        <v>3672.42</v>
      </c>
      <c r="G261" s="3">
        <f>IF(AND(N261=1,N260&gt;1),VLOOKUP(A260,[1]Plan1!$BK$81:$BM$259,3),G260)</f>
        <v>3692.62</v>
      </c>
      <c r="H261" s="11">
        <f t="shared" si="175"/>
        <v>41348</v>
      </c>
      <c r="I261" s="11">
        <f t="shared" si="176"/>
        <v>41379</v>
      </c>
      <c r="J261" s="12">
        <f t="shared" si="147"/>
        <v>5.5004601870156655E-3</v>
      </c>
      <c r="K261" s="11">
        <f t="shared" si="165"/>
        <v>41439</v>
      </c>
      <c r="L261" s="11">
        <f t="shared" si="148"/>
        <v>41439</v>
      </c>
      <c r="M261" s="1">
        <f t="shared" si="170"/>
        <v>22</v>
      </c>
      <c r="N261" s="1">
        <f t="shared" si="149"/>
        <v>7</v>
      </c>
      <c r="O261" s="2">
        <f t="shared" si="150"/>
        <v>1.0017468700000001</v>
      </c>
      <c r="P261" s="13">
        <f t="shared" si="177"/>
        <v>1.0047001</v>
      </c>
      <c r="Q261" s="13">
        <f t="shared" si="171"/>
        <v>1.0499527861790656</v>
      </c>
      <c r="R261" s="2">
        <f t="shared" si="173"/>
        <v>1.0517869099999999</v>
      </c>
      <c r="S261" s="2">
        <f t="shared" si="166"/>
        <v>1</v>
      </c>
      <c r="T261" s="2">
        <f t="shared" si="151"/>
        <v>323655.95547848998</v>
      </c>
      <c r="U261" s="2">
        <f t="shared" si="152"/>
        <v>0</v>
      </c>
      <c r="V261" s="2">
        <f t="shared" si="153"/>
        <v>16557.334203686656</v>
      </c>
      <c r="W261" s="2">
        <f t="shared" si="154"/>
        <v>340213.28968217666</v>
      </c>
      <c r="X261" s="17">
        <f t="shared" si="155"/>
        <v>0</v>
      </c>
      <c r="Y261" s="2">
        <f t="shared" si="156"/>
        <v>0</v>
      </c>
      <c r="Z261" s="72">
        <f t="shared" si="157"/>
        <v>0</v>
      </c>
      <c r="AA261" s="2">
        <f t="shared" si="158"/>
        <v>0</v>
      </c>
      <c r="AB261" s="12">
        <f t="shared" si="167"/>
        <v>4.6600000000000003E-2</v>
      </c>
      <c r="AC261" s="17">
        <f t="shared" si="159"/>
        <v>7</v>
      </c>
      <c r="AD261" s="17">
        <v>252</v>
      </c>
      <c r="AE261" s="13">
        <f t="shared" si="172"/>
        <v>1.0012659900000001</v>
      </c>
      <c r="AF261" s="2">
        <f t="shared" si="160"/>
        <v>409.74520307</v>
      </c>
      <c r="AG261" s="2">
        <f t="shared" si="161"/>
        <v>430.7066226</v>
      </c>
      <c r="AH261" s="3">
        <f t="shared" si="162"/>
        <v>0</v>
      </c>
      <c r="AI261" s="4" t="str">
        <f t="shared" si="168"/>
        <v>A+J=</v>
      </c>
      <c r="AJ261" s="11">
        <f t="shared" si="169"/>
        <v>41439</v>
      </c>
      <c r="AK261" s="11"/>
      <c r="AL261" s="4"/>
      <c r="AM261" s="22"/>
      <c r="AN261" s="48">
        <v>43419</v>
      </c>
      <c r="AO261" s="49" t="s">
        <v>100</v>
      </c>
      <c r="AP261" s="44"/>
      <c r="AQ261" s="53"/>
      <c r="AR261" s="22">
        <f t="shared" si="183"/>
        <v>43204</v>
      </c>
      <c r="AS261" s="22">
        <f t="shared" si="178"/>
        <v>43203</v>
      </c>
      <c r="AT261" s="22">
        <f t="shared" si="179"/>
        <v>43206</v>
      </c>
      <c r="AU261" s="22">
        <f t="shared" si="180"/>
        <v>43234</v>
      </c>
      <c r="AV261" s="22">
        <f t="shared" si="181"/>
        <v>43208</v>
      </c>
      <c r="AW261" s="26">
        <f t="shared" si="182"/>
        <v>19</v>
      </c>
      <c r="AX261" s="1"/>
      <c r="AY261" s="1"/>
      <c r="AZ261" s="1"/>
      <c r="BA261" s="1"/>
      <c r="BB261" s="1"/>
    </row>
    <row r="262" spans="1:138" x14ac:dyDescent="0.2">
      <c r="A262" s="158">
        <f t="shared" si="163"/>
        <v>41418</v>
      </c>
      <c r="B262" s="2">
        <f t="shared" si="145"/>
        <v>340789.54776504677</v>
      </c>
      <c r="C262" s="2">
        <f t="shared" si="164"/>
        <v>323655.95547848998</v>
      </c>
      <c r="D262" s="2">
        <f>SUM(Y262:Y$344)</f>
        <v>3935.5048146700001</v>
      </c>
      <c r="E262" s="73">
        <f t="shared" si="146"/>
        <v>319720.45066381997</v>
      </c>
      <c r="F262" s="88">
        <f t="shared" si="174"/>
        <v>3672.42</v>
      </c>
      <c r="G262" s="3">
        <f>IF(AND(N262=1,N261&gt;1),VLOOKUP(A261,[1]Plan1!$BK$81:$BM$259,3),G261)</f>
        <v>3692.62</v>
      </c>
      <c r="H262" s="11">
        <f t="shared" si="175"/>
        <v>41348</v>
      </c>
      <c r="I262" s="11">
        <f t="shared" si="176"/>
        <v>41379</v>
      </c>
      <c r="J262" s="12">
        <f t="shared" si="147"/>
        <v>5.5004601870156655E-3</v>
      </c>
      <c r="K262" s="11">
        <f t="shared" si="165"/>
        <v>41439</v>
      </c>
      <c r="L262" s="11">
        <f t="shared" si="148"/>
        <v>41439</v>
      </c>
      <c r="M262" s="1">
        <f t="shared" si="170"/>
        <v>22</v>
      </c>
      <c r="N262" s="1">
        <f t="shared" si="149"/>
        <v>8</v>
      </c>
      <c r="O262" s="2">
        <f t="shared" si="150"/>
        <v>1.00199667</v>
      </c>
      <c r="P262" s="13">
        <f t="shared" si="177"/>
        <v>1.0047001</v>
      </c>
      <c r="Q262" s="13">
        <f t="shared" si="171"/>
        <v>1.0499527861790656</v>
      </c>
      <c r="R262" s="2">
        <f t="shared" si="173"/>
        <v>1.05204919</v>
      </c>
      <c r="S262" s="2">
        <f t="shared" si="166"/>
        <v>1</v>
      </c>
      <c r="T262" s="2">
        <f t="shared" si="151"/>
        <v>323655.95547848998</v>
      </c>
      <c r="U262" s="2">
        <f t="shared" si="152"/>
        <v>0</v>
      </c>
      <c r="V262" s="2">
        <f t="shared" si="153"/>
        <v>16641.190483486782</v>
      </c>
      <c r="W262" s="2">
        <f t="shared" si="154"/>
        <v>340297.14596197678</v>
      </c>
      <c r="X262" s="17">
        <f t="shared" si="155"/>
        <v>0</v>
      </c>
      <c r="Y262" s="2">
        <f t="shared" si="156"/>
        <v>0</v>
      </c>
      <c r="Z262" s="72">
        <f t="shared" si="157"/>
        <v>0</v>
      </c>
      <c r="AA262" s="2">
        <f t="shared" si="158"/>
        <v>0</v>
      </c>
      <c r="AB262" s="12">
        <f t="shared" si="167"/>
        <v>4.6600000000000003E-2</v>
      </c>
      <c r="AC262" s="17">
        <f t="shared" si="159"/>
        <v>8</v>
      </c>
      <c r="AD262" s="17">
        <v>252</v>
      </c>
      <c r="AE262" s="13">
        <f t="shared" si="172"/>
        <v>1.001446976</v>
      </c>
      <c r="AF262" s="2">
        <f t="shared" si="160"/>
        <v>468.32239982999999</v>
      </c>
      <c r="AG262" s="2">
        <f t="shared" si="161"/>
        <v>492.40180307000003</v>
      </c>
      <c r="AH262" s="3">
        <f t="shared" si="162"/>
        <v>0</v>
      </c>
      <c r="AI262" s="4" t="str">
        <f t="shared" si="168"/>
        <v>A+J=</v>
      </c>
      <c r="AJ262" s="11">
        <f t="shared" si="169"/>
        <v>41439</v>
      </c>
      <c r="AK262" s="11"/>
      <c r="AL262" s="4"/>
      <c r="AM262" s="22"/>
      <c r="AN262" s="48">
        <v>43459</v>
      </c>
      <c r="AO262" s="49" t="s">
        <v>101</v>
      </c>
      <c r="AP262" s="44"/>
      <c r="AQ262" s="53"/>
      <c r="AR262" s="22">
        <f t="shared" si="183"/>
        <v>43234</v>
      </c>
      <c r="AS262" s="22">
        <f t="shared" si="178"/>
        <v>43231</v>
      </c>
      <c r="AT262" s="22">
        <f t="shared" si="179"/>
        <v>43234</v>
      </c>
      <c r="AU262" s="22">
        <f t="shared" si="180"/>
        <v>43265</v>
      </c>
      <c r="AV262" s="22">
        <f t="shared" si="181"/>
        <v>43236</v>
      </c>
      <c r="AW262" s="26">
        <f t="shared" si="182"/>
        <v>22</v>
      </c>
      <c r="AX262" s="1"/>
      <c r="AY262" s="1"/>
      <c r="AZ262" s="1"/>
      <c r="BA262" s="1"/>
      <c r="BB262" s="1"/>
    </row>
    <row r="263" spans="1:138" x14ac:dyDescent="0.2">
      <c r="A263" s="158">
        <f t="shared" si="163"/>
        <v>41419</v>
      </c>
      <c r="B263" s="2">
        <f t="shared" si="145"/>
        <v>340935.16356876842</v>
      </c>
      <c r="C263" s="2">
        <f t="shared" si="164"/>
        <v>323655.95547848998</v>
      </c>
      <c r="D263" s="2">
        <f>SUM(Y263:Y$344)</f>
        <v>3935.5048146700001</v>
      </c>
      <c r="E263" s="73">
        <f t="shared" si="146"/>
        <v>319720.45066381997</v>
      </c>
      <c r="F263" s="88">
        <f t="shared" si="174"/>
        <v>3672.42</v>
      </c>
      <c r="G263" s="3">
        <f>IF(AND(N263=1,N262&gt;1),VLOOKUP(A262,[1]Plan1!$BK$81:$BM$259,3),G262)</f>
        <v>3692.62</v>
      </c>
      <c r="H263" s="11">
        <f t="shared" si="175"/>
        <v>41348</v>
      </c>
      <c r="I263" s="11">
        <f t="shared" si="176"/>
        <v>41379</v>
      </c>
      <c r="J263" s="12">
        <f t="shared" si="147"/>
        <v>5.5004601870156655E-3</v>
      </c>
      <c r="K263" s="11">
        <f t="shared" si="165"/>
        <v>41439</v>
      </c>
      <c r="L263" s="11">
        <f t="shared" si="148"/>
        <v>41439</v>
      </c>
      <c r="M263" s="1">
        <f t="shared" si="170"/>
        <v>22</v>
      </c>
      <c r="N263" s="1">
        <f t="shared" si="149"/>
        <v>9</v>
      </c>
      <c r="O263" s="2">
        <f t="shared" si="150"/>
        <v>1.00224654</v>
      </c>
      <c r="P263" s="13">
        <f t="shared" si="177"/>
        <v>1.0047001</v>
      </c>
      <c r="Q263" s="13">
        <f t="shared" si="171"/>
        <v>1.0499527861790656</v>
      </c>
      <c r="R263" s="2">
        <f t="shared" si="173"/>
        <v>1.05231154</v>
      </c>
      <c r="S263" s="2">
        <f t="shared" si="166"/>
        <v>1</v>
      </c>
      <c r="T263" s="2">
        <f t="shared" si="151"/>
        <v>323655.95547848998</v>
      </c>
      <c r="U263" s="2">
        <f t="shared" si="152"/>
        <v>0</v>
      </c>
      <c r="V263" s="2">
        <f t="shared" si="153"/>
        <v>16725.069143718458</v>
      </c>
      <c r="W263" s="2">
        <f t="shared" si="154"/>
        <v>340381.02462220844</v>
      </c>
      <c r="X263" s="17">
        <f t="shared" si="155"/>
        <v>0</v>
      </c>
      <c r="Y263" s="2">
        <f t="shared" si="156"/>
        <v>0</v>
      </c>
      <c r="Z263" s="72">
        <f t="shared" si="157"/>
        <v>0</v>
      </c>
      <c r="AA263" s="2">
        <f t="shared" si="158"/>
        <v>0</v>
      </c>
      <c r="AB263" s="12">
        <f t="shared" si="167"/>
        <v>4.6600000000000003E-2</v>
      </c>
      <c r="AC263" s="17">
        <f t="shared" si="159"/>
        <v>9</v>
      </c>
      <c r="AD263" s="17">
        <v>252</v>
      </c>
      <c r="AE263" s="13">
        <f t="shared" si="172"/>
        <v>1.0016279960000001</v>
      </c>
      <c r="AF263" s="2">
        <f t="shared" si="160"/>
        <v>526.91060088999996</v>
      </c>
      <c r="AG263" s="2">
        <f t="shared" si="161"/>
        <v>554.13894656000002</v>
      </c>
      <c r="AH263" s="3">
        <f t="shared" si="162"/>
        <v>0</v>
      </c>
      <c r="AI263" s="4" t="str">
        <f t="shared" si="168"/>
        <v>A+J=</v>
      </c>
      <c r="AJ263" s="11">
        <f t="shared" si="169"/>
        <v>41439</v>
      </c>
      <c r="AK263" s="11"/>
      <c r="AL263" s="4"/>
      <c r="AM263" s="22"/>
      <c r="AN263" s="48">
        <v>43466</v>
      </c>
      <c r="AO263" s="49" t="s">
        <v>102</v>
      </c>
      <c r="AP263" s="44"/>
      <c r="AQ263" s="53"/>
      <c r="AR263" s="22">
        <f t="shared" si="183"/>
        <v>43265</v>
      </c>
      <c r="AS263" s="22">
        <f t="shared" si="178"/>
        <v>43264</v>
      </c>
      <c r="AT263" s="22">
        <f t="shared" si="179"/>
        <v>43265</v>
      </c>
      <c r="AU263" s="22">
        <f t="shared" si="180"/>
        <v>43297</v>
      </c>
      <c r="AV263" s="22">
        <f t="shared" si="181"/>
        <v>43269</v>
      </c>
      <c r="AW263" s="26">
        <f t="shared" si="182"/>
        <v>22</v>
      </c>
      <c r="AX263" s="1"/>
      <c r="AY263" s="1"/>
      <c r="AZ263" s="1"/>
      <c r="BA263" s="1"/>
      <c r="BB263" s="1"/>
    </row>
    <row r="264" spans="1:138" x14ac:dyDescent="0.2">
      <c r="A264" s="158">
        <f t="shared" si="163"/>
        <v>41420</v>
      </c>
      <c r="B264" s="2">
        <f t="shared" si="145"/>
        <v>340935.16356876842</v>
      </c>
      <c r="C264" s="2">
        <f t="shared" si="164"/>
        <v>323655.95547848998</v>
      </c>
      <c r="D264" s="2">
        <f>SUM(Y264:Y$344)</f>
        <v>3935.5048146700001</v>
      </c>
      <c r="E264" s="73">
        <f t="shared" si="146"/>
        <v>319720.45066381997</v>
      </c>
      <c r="F264" s="88">
        <f t="shared" si="174"/>
        <v>3672.42</v>
      </c>
      <c r="G264" s="3">
        <f>IF(AND(N264=1,N263&gt;1),VLOOKUP(A263,[1]Plan1!$BK$81:$BM$259,3),G263)</f>
        <v>3692.62</v>
      </c>
      <c r="H264" s="11">
        <f t="shared" si="175"/>
        <v>41348</v>
      </c>
      <c r="I264" s="11">
        <f t="shared" si="176"/>
        <v>41379</v>
      </c>
      <c r="J264" s="12">
        <f t="shared" si="147"/>
        <v>5.5004601870156655E-3</v>
      </c>
      <c r="K264" s="11">
        <f t="shared" si="165"/>
        <v>41439</v>
      </c>
      <c r="L264" s="11">
        <f t="shared" si="148"/>
        <v>41439</v>
      </c>
      <c r="M264" s="1">
        <f t="shared" si="170"/>
        <v>22</v>
      </c>
      <c r="N264" s="1">
        <f t="shared" si="149"/>
        <v>9</v>
      </c>
      <c r="O264" s="2">
        <f t="shared" si="150"/>
        <v>1.00224654</v>
      </c>
      <c r="P264" s="13">
        <f t="shared" si="177"/>
        <v>1.0047001</v>
      </c>
      <c r="Q264" s="13">
        <f t="shared" si="171"/>
        <v>1.0499527861790656</v>
      </c>
      <c r="R264" s="2">
        <f t="shared" si="173"/>
        <v>1.05231154</v>
      </c>
      <c r="S264" s="2">
        <f t="shared" si="166"/>
        <v>1</v>
      </c>
      <c r="T264" s="2">
        <f t="shared" si="151"/>
        <v>323655.95547848998</v>
      </c>
      <c r="U264" s="2">
        <f t="shared" si="152"/>
        <v>0</v>
      </c>
      <c r="V264" s="2">
        <f t="shared" si="153"/>
        <v>16725.069143718458</v>
      </c>
      <c r="W264" s="2">
        <f t="shared" si="154"/>
        <v>340381.02462220844</v>
      </c>
      <c r="X264" s="17">
        <f t="shared" si="155"/>
        <v>0</v>
      </c>
      <c r="Y264" s="2">
        <f t="shared" si="156"/>
        <v>0</v>
      </c>
      <c r="Z264" s="72">
        <f t="shared" si="157"/>
        <v>0</v>
      </c>
      <c r="AA264" s="2">
        <f t="shared" si="158"/>
        <v>0</v>
      </c>
      <c r="AB264" s="12">
        <f t="shared" si="167"/>
        <v>4.6600000000000003E-2</v>
      </c>
      <c r="AC264" s="17">
        <f t="shared" si="159"/>
        <v>9</v>
      </c>
      <c r="AD264" s="17">
        <v>252</v>
      </c>
      <c r="AE264" s="13">
        <f t="shared" si="172"/>
        <v>1.0016279960000001</v>
      </c>
      <c r="AF264" s="2">
        <f t="shared" si="160"/>
        <v>526.91060088999996</v>
      </c>
      <c r="AG264" s="2">
        <f t="shared" si="161"/>
        <v>554.13894656000002</v>
      </c>
      <c r="AH264" s="3">
        <f t="shared" si="162"/>
        <v>0</v>
      </c>
      <c r="AI264" s="4" t="str">
        <f t="shared" si="168"/>
        <v>A+J=</v>
      </c>
      <c r="AJ264" s="11">
        <f t="shared" si="169"/>
        <v>41439</v>
      </c>
      <c r="AK264" s="11"/>
      <c r="AL264" s="4"/>
      <c r="AM264" s="22"/>
      <c r="AN264" s="48">
        <v>43528</v>
      </c>
      <c r="AO264" s="49" t="s">
        <v>93</v>
      </c>
      <c r="AP264" s="44"/>
      <c r="AQ264" s="53"/>
      <c r="AR264" s="22">
        <f t="shared" si="183"/>
        <v>43295</v>
      </c>
      <c r="AS264" s="22">
        <f t="shared" si="178"/>
        <v>43294</v>
      </c>
      <c r="AT264" s="22">
        <f t="shared" si="179"/>
        <v>43297</v>
      </c>
      <c r="AU264" s="22">
        <f t="shared" si="180"/>
        <v>43326</v>
      </c>
      <c r="AV264" s="22">
        <f t="shared" si="181"/>
        <v>43299</v>
      </c>
      <c r="AW264" s="26">
        <f t="shared" si="182"/>
        <v>21</v>
      </c>
      <c r="AX264" s="1"/>
      <c r="AY264" s="1"/>
      <c r="AZ264" s="1"/>
      <c r="BA264" s="1"/>
      <c r="BB264" s="1"/>
    </row>
    <row r="265" spans="1:138" x14ac:dyDescent="0.2">
      <c r="A265" s="158">
        <f t="shared" si="163"/>
        <v>41421</v>
      </c>
      <c r="B265" s="2">
        <f t="shared" si="145"/>
        <v>340935.16356876842</v>
      </c>
      <c r="C265" s="2">
        <f t="shared" si="164"/>
        <v>323655.95547848998</v>
      </c>
      <c r="D265" s="2">
        <f>SUM(Y265:Y$344)</f>
        <v>3935.5048146700001</v>
      </c>
      <c r="E265" s="73">
        <f t="shared" si="146"/>
        <v>319720.45066381997</v>
      </c>
      <c r="F265" s="88">
        <f t="shared" si="174"/>
        <v>3672.42</v>
      </c>
      <c r="G265" s="3">
        <f>IF(AND(N265=1,N264&gt;1),VLOOKUP(A264,[1]Plan1!$BK$81:$BM$259,3),G264)</f>
        <v>3692.62</v>
      </c>
      <c r="H265" s="11">
        <f t="shared" si="175"/>
        <v>41348</v>
      </c>
      <c r="I265" s="11">
        <f t="shared" si="176"/>
        <v>41379</v>
      </c>
      <c r="J265" s="12">
        <f t="shared" si="147"/>
        <v>5.5004601870156655E-3</v>
      </c>
      <c r="K265" s="11">
        <f t="shared" si="165"/>
        <v>41439</v>
      </c>
      <c r="L265" s="11">
        <f t="shared" si="148"/>
        <v>41439</v>
      </c>
      <c r="M265" s="1">
        <f t="shared" si="170"/>
        <v>22</v>
      </c>
      <c r="N265" s="1">
        <f t="shared" si="149"/>
        <v>9</v>
      </c>
      <c r="O265" s="2">
        <f t="shared" si="150"/>
        <v>1.00224654</v>
      </c>
      <c r="P265" s="13">
        <f t="shared" si="177"/>
        <v>1.0047001</v>
      </c>
      <c r="Q265" s="13">
        <f t="shared" si="171"/>
        <v>1.0499527861790656</v>
      </c>
      <c r="R265" s="2">
        <f t="shared" si="173"/>
        <v>1.05231154</v>
      </c>
      <c r="S265" s="2">
        <f t="shared" si="166"/>
        <v>1</v>
      </c>
      <c r="T265" s="2">
        <f t="shared" si="151"/>
        <v>323655.95547848998</v>
      </c>
      <c r="U265" s="2">
        <f t="shared" si="152"/>
        <v>0</v>
      </c>
      <c r="V265" s="2">
        <f t="shared" si="153"/>
        <v>16725.069143718458</v>
      </c>
      <c r="W265" s="2">
        <f t="shared" si="154"/>
        <v>340381.02462220844</v>
      </c>
      <c r="X265" s="17">
        <f t="shared" si="155"/>
        <v>0</v>
      </c>
      <c r="Y265" s="2">
        <f t="shared" si="156"/>
        <v>0</v>
      </c>
      <c r="Z265" s="72">
        <f t="shared" si="157"/>
        <v>0</v>
      </c>
      <c r="AA265" s="2">
        <f t="shared" si="158"/>
        <v>0</v>
      </c>
      <c r="AB265" s="12">
        <f t="shared" si="167"/>
        <v>4.6600000000000003E-2</v>
      </c>
      <c r="AC265" s="17">
        <f t="shared" si="159"/>
        <v>9</v>
      </c>
      <c r="AD265" s="17">
        <v>252</v>
      </c>
      <c r="AE265" s="13">
        <f t="shared" si="172"/>
        <v>1.0016279960000001</v>
      </c>
      <c r="AF265" s="2">
        <f t="shared" si="160"/>
        <v>526.91060088999996</v>
      </c>
      <c r="AG265" s="2">
        <f t="shared" si="161"/>
        <v>554.13894656000002</v>
      </c>
      <c r="AH265" s="3">
        <f t="shared" si="162"/>
        <v>0</v>
      </c>
      <c r="AI265" s="4" t="str">
        <f t="shared" si="168"/>
        <v>A+J=</v>
      </c>
      <c r="AJ265" s="11">
        <f t="shared" si="169"/>
        <v>41439</v>
      </c>
      <c r="AK265" s="11"/>
      <c r="AL265" s="4"/>
      <c r="AM265" s="22"/>
      <c r="AN265" s="48">
        <v>43529</v>
      </c>
      <c r="AO265" s="49" t="s">
        <v>93</v>
      </c>
      <c r="AP265" s="44"/>
      <c r="AQ265" s="53"/>
      <c r="AR265" s="22">
        <f t="shared" si="183"/>
        <v>43326</v>
      </c>
      <c r="AS265" s="22">
        <f t="shared" si="178"/>
        <v>43325</v>
      </c>
      <c r="AT265" s="22">
        <f t="shared" si="179"/>
        <v>43326</v>
      </c>
      <c r="AU265" s="22">
        <f t="shared" si="180"/>
        <v>43357</v>
      </c>
      <c r="AV265" s="22">
        <f t="shared" si="181"/>
        <v>43328</v>
      </c>
      <c r="AW265" s="26">
        <f t="shared" si="182"/>
        <v>22</v>
      </c>
      <c r="AX265" s="1"/>
      <c r="AY265" s="1"/>
      <c r="AZ265" s="1"/>
      <c r="BA265" s="1"/>
      <c r="BB265" s="1"/>
    </row>
    <row r="266" spans="1:138" x14ac:dyDescent="0.2">
      <c r="A266" s="158">
        <f t="shared" si="163"/>
        <v>41422</v>
      </c>
      <c r="B266" s="2">
        <f t="shared" ref="B266:B329" si="184">(W266+AG266)</f>
        <v>341080.83985271712</v>
      </c>
      <c r="C266" s="2">
        <f t="shared" si="164"/>
        <v>323655.95547848998</v>
      </c>
      <c r="D266" s="2">
        <f>SUM(Y266:Y$344)</f>
        <v>3935.5048146700001</v>
      </c>
      <c r="E266" s="73">
        <f t="shared" ref="E266:E329" si="185">(C266-D266)</f>
        <v>319720.45066381997</v>
      </c>
      <c r="F266" s="88">
        <f t="shared" si="174"/>
        <v>3672.42</v>
      </c>
      <c r="G266" s="3">
        <f>IF(AND(N266=1,N265&gt;1),VLOOKUP(A265,[1]Plan1!$BK$81:$BM$259,3),G265)</f>
        <v>3692.62</v>
      </c>
      <c r="H266" s="11">
        <f t="shared" si="175"/>
        <v>41348</v>
      </c>
      <c r="I266" s="11">
        <f t="shared" si="176"/>
        <v>41379</v>
      </c>
      <c r="J266" s="12">
        <f t="shared" ref="J266:J329" si="186">(G266/F266)-1</f>
        <v>5.5004601870156655E-3</v>
      </c>
      <c r="K266" s="11">
        <f t="shared" si="165"/>
        <v>41439</v>
      </c>
      <c r="L266" s="11">
        <f t="shared" ref="L266:L329" si="187">IF(A266&gt;L265,K266,L265)</f>
        <v>41439</v>
      </c>
      <c r="M266" s="1">
        <f t="shared" si="170"/>
        <v>22</v>
      </c>
      <c r="N266" s="1">
        <f t="shared" ref="N266:N329" si="188">(M266-(NETWORKDAYS(A266,L266,$AN$194:$AN$348)-1))</f>
        <v>10</v>
      </c>
      <c r="O266" s="2">
        <f t="shared" ref="O266:O329" si="189">TRUNC((G266/F266)^TRUNC((N266/M266),9),8)</f>
        <v>1.0024964599999999</v>
      </c>
      <c r="P266" s="13">
        <f t="shared" si="177"/>
        <v>1.0047001</v>
      </c>
      <c r="Q266" s="13">
        <f t="shared" si="171"/>
        <v>1.0499527861790656</v>
      </c>
      <c r="R266" s="2">
        <f t="shared" si="173"/>
        <v>1.05257395</v>
      </c>
      <c r="S266" s="2">
        <f t="shared" si="166"/>
        <v>1</v>
      </c>
      <c r="T266" s="2">
        <f t="shared" ref="T266:T329" si="190">TRUNC(C266*S266,8)</f>
        <v>323655.95547848998</v>
      </c>
      <c r="U266" s="2">
        <f t="shared" ref="U266:U329" si="191">(D266*(S266-1))</f>
        <v>0</v>
      </c>
      <c r="V266" s="2">
        <f t="shared" ref="V266:V329" si="192">(E266*(R266-1))</f>
        <v>16808.966987177133</v>
      </c>
      <c r="W266" s="2">
        <f t="shared" ref="W266:W329" si="193">(C266+U266+V266)</f>
        <v>340464.92246566713</v>
      </c>
      <c r="X266" s="17">
        <f t="shared" ref="X266:X329" si="194">IF(VLOOKUP(A266,AN$10:AU$190,8)=VLOOKUP(A265,AN$10:AU$190,8),0,VLOOKUP(A266,AN$10:AU$190,8))</f>
        <v>0</v>
      </c>
      <c r="Y266" s="2">
        <f t="shared" ref="Y266:Y329" si="195">IF(X266&gt;0,VLOOKUP(A266,AN$12:AR$190,5),0)</f>
        <v>0</v>
      </c>
      <c r="Z266" s="72">
        <f t="shared" ref="Z266:Z329" si="196">IF(X266&gt;0,VLOOKUP($A266,$AN$10:$AS$190,6),0)</f>
        <v>0</v>
      </c>
      <c r="AA266" s="2">
        <f t="shared" ref="AA266:AA329" si="197">IF(Z266&gt;0,TRUNC(Z266*T266,8),0)</f>
        <v>0</v>
      </c>
      <c r="AB266" s="12">
        <f t="shared" si="167"/>
        <v>4.6600000000000003E-2</v>
      </c>
      <c r="AC266" s="17">
        <f t="shared" ref="AC266:AC329" si="198">N266</f>
        <v>10</v>
      </c>
      <c r="AD266" s="17">
        <v>252</v>
      </c>
      <c r="AE266" s="13">
        <f t="shared" si="172"/>
        <v>1.0018090479999999</v>
      </c>
      <c r="AF266" s="2">
        <f t="shared" ref="AF266:AF329" si="199">TRUNC((T266*(AE266-1)),8)</f>
        <v>585.50915894000002</v>
      </c>
      <c r="AG266" s="2">
        <f t="shared" ref="AG266:AG329" si="200">TRUNC((W266*(AE266-1)),8)</f>
        <v>615.91738705</v>
      </c>
      <c r="AH266" s="3">
        <f t="shared" ref="AH266:AH329" si="201">IF(AA266&gt;0,AA266+AF266,0)</f>
        <v>0</v>
      </c>
      <c r="AI266" s="4" t="str">
        <f t="shared" si="168"/>
        <v>A+J=</v>
      </c>
      <c r="AJ266" s="11">
        <f t="shared" si="169"/>
        <v>41439</v>
      </c>
      <c r="AK266" s="11"/>
      <c r="AL266" s="4"/>
      <c r="AM266" s="22"/>
      <c r="AN266" s="48">
        <v>43574</v>
      </c>
      <c r="AO266" s="49" t="s">
        <v>94</v>
      </c>
      <c r="AP266" s="44"/>
      <c r="AQ266" s="53"/>
      <c r="AR266" s="22">
        <f t="shared" si="183"/>
        <v>43357</v>
      </c>
      <c r="AS266" s="22">
        <f t="shared" si="178"/>
        <v>43356</v>
      </c>
      <c r="AT266" s="22">
        <f t="shared" si="179"/>
        <v>43357</v>
      </c>
      <c r="AU266" s="22">
        <f t="shared" si="180"/>
        <v>43388</v>
      </c>
      <c r="AV266" s="22">
        <f t="shared" si="181"/>
        <v>43361</v>
      </c>
      <c r="AW266" s="26">
        <f t="shared" si="182"/>
        <v>20</v>
      </c>
      <c r="AX266" s="1"/>
      <c r="AY266" s="1"/>
      <c r="AZ266" s="1"/>
      <c r="BA266" s="1"/>
      <c r="BB266" s="1"/>
    </row>
    <row r="267" spans="1:138" x14ac:dyDescent="0.2">
      <c r="A267" s="158">
        <f t="shared" ref="A267:A330" si="202">(A266+1)</f>
        <v>41423</v>
      </c>
      <c r="B267" s="2">
        <f t="shared" si="184"/>
        <v>341226.57663538284</v>
      </c>
      <c r="C267" s="2">
        <f t="shared" ref="C267:C330" si="203">TRUNC(IF(X266&gt;0,VLOOKUP(A266,$AN$12:$AO$190,2),C266),8)</f>
        <v>323655.95547848998</v>
      </c>
      <c r="D267" s="2">
        <f>SUM(Y267:Y$344)</f>
        <v>3935.5048146700001</v>
      </c>
      <c r="E267" s="73">
        <f t="shared" si="185"/>
        <v>319720.45066381997</v>
      </c>
      <c r="F267" s="88">
        <f t="shared" si="174"/>
        <v>3672.42</v>
      </c>
      <c r="G267" s="3">
        <f>IF(AND(N267=1,N266&gt;1),VLOOKUP(A266,[1]Plan1!$BK$81:$BM$259,3),G266)</f>
        <v>3692.62</v>
      </c>
      <c r="H267" s="11">
        <f t="shared" si="175"/>
        <v>41348</v>
      </c>
      <c r="I267" s="11">
        <f t="shared" si="176"/>
        <v>41379</v>
      </c>
      <c r="J267" s="12">
        <f t="shared" si="186"/>
        <v>5.5004601870156655E-3</v>
      </c>
      <c r="K267" s="11">
        <f t="shared" ref="K267:K330" si="204">IF(DAY(A267)=14,VLOOKUP(A267,AR$194:AW$373,4),K266)</f>
        <v>41439</v>
      </c>
      <c r="L267" s="11">
        <f t="shared" si="187"/>
        <v>41439</v>
      </c>
      <c r="M267" s="1">
        <f t="shared" si="170"/>
        <v>22</v>
      </c>
      <c r="N267" s="1">
        <f t="shared" si="188"/>
        <v>11</v>
      </c>
      <c r="O267" s="2">
        <f t="shared" si="189"/>
        <v>1.0027464500000001</v>
      </c>
      <c r="P267" s="13">
        <f t="shared" si="177"/>
        <v>1.0047001</v>
      </c>
      <c r="Q267" s="13">
        <f t="shared" si="171"/>
        <v>1.0499527861790656</v>
      </c>
      <c r="R267" s="2">
        <f t="shared" si="173"/>
        <v>1.05283642</v>
      </c>
      <c r="S267" s="2">
        <f t="shared" ref="S267:S330" si="205">IF(AND(X267&gt;0,MONTH(A267)=9),R267,S266)</f>
        <v>1</v>
      </c>
      <c r="T267" s="2">
        <f t="shared" si="190"/>
        <v>323655.95547848998</v>
      </c>
      <c r="U267" s="2">
        <f t="shared" si="191"/>
        <v>0</v>
      </c>
      <c r="V267" s="2">
        <f t="shared" si="192"/>
        <v>16892.884013862869</v>
      </c>
      <c r="W267" s="2">
        <f t="shared" si="193"/>
        <v>340548.83949235285</v>
      </c>
      <c r="X267" s="17">
        <f t="shared" si="194"/>
        <v>0</v>
      </c>
      <c r="Y267" s="2">
        <f t="shared" si="195"/>
        <v>0</v>
      </c>
      <c r="Z267" s="72">
        <f t="shared" si="196"/>
        <v>0</v>
      </c>
      <c r="AA267" s="2">
        <f t="shared" si="197"/>
        <v>0</v>
      </c>
      <c r="AB267" s="12">
        <f t="shared" ref="AB267:AB330" si="206">(AB266)</f>
        <v>4.6600000000000003E-2</v>
      </c>
      <c r="AC267" s="17">
        <f t="shared" si="198"/>
        <v>11</v>
      </c>
      <c r="AD267" s="17">
        <v>252</v>
      </c>
      <c r="AE267" s="13">
        <f t="shared" si="172"/>
        <v>1.001990132</v>
      </c>
      <c r="AF267" s="2">
        <f t="shared" si="199"/>
        <v>644.11807397999996</v>
      </c>
      <c r="AG267" s="2">
        <f t="shared" si="200"/>
        <v>677.73714302999997</v>
      </c>
      <c r="AH267" s="3">
        <f t="shared" si="201"/>
        <v>0</v>
      </c>
      <c r="AI267" s="4" t="str">
        <f t="shared" ref="AI267:AI330" si="207">AI266</f>
        <v>A+J=</v>
      </c>
      <c r="AJ267" s="11">
        <f t="shared" ref="AJ267:AJ330" si="208">IF(X266&gt;0,VLOOKUP(A266,$AN$10:$AW$190,9),AJ266)</f>
        <v>41439</v>
      </c>
      <c r="AK267" s="11"/>
      <c r="AL267" s="4"/>
      <c r="AM267" s="22"/>
      <c r="AN267" s="48">
        <v>43586</v>
      </c>
      <c r="AO267" s="49" t="s">
        <v>95</v>
      </c>
      <c r="AP267" s="44"/>
      <c r="AQ267" s="53"/>
      <c r="AR267" s="22">
        <f t="shared" si="183"/>
        <v>43387</v>
      </c>
      <c r="AS267" s="22">
        <f t="shared" si="178"/>
        <v>43384</v>
      </c>
      <c r="AT267" s="22">
        <f t="shared" si="179"/>
        <v>43388</v>
      </c>
      <c r="AU267" s="22">
        <f t="shared" si="180"/>
        <v>43418</v>
      </c>
      <c r="AV267" s="22">
        <f t="shared" si="181"/>
        <v>43390</v>
      </c>
      <c r="AW267" s="26">
        <f t="shared" si="182"/>
        <v>21</v>
      </c>
      <c r="AX267" s="1"/>
      <c r="AY267" s="1"/>
      <c r="AZ267" s="1"/>
      <c r="BA267" s="1"/>
      <c r="BB267" s="1"/>
    </row>
    <row r="268" spans="1:138" x14ac:dyDescent="0.2">
      <c r="A268" s="158">
        <f t="shared" si="202"/>
        <v>41424</v>
      </c>
      <c r="B268" s="2">
        <f t="shared" si="184"/>
        <v>341372.38422893913</v>
      </c>
      <c r="C268" s="2">
        <f t="shared" si="203"/>
        <v>323655.95547848998</v>
      </c>
      <c r="D268" s="2">
        <f>SUM(Y268:Y$344)</f>
        <v>3935.5048146700001</v>
      </c>
      <c r="E268" s="73">
        <f t="shared" si="185"/>
        <v>319720.45066381997</v>
      </c>
      <c r="F268" s="88">
        <f t="shared" si="174"/>
        <v>3672.42</v>
      </c>
      <c r="G268" s="3">
        <f>IF(AND(N268=1,N267&gt;1),VLOOKUP(A267,[1]Plan1!$BK$81:$BM$259,3),G267)</f>
        <v>3692.62</v>
      </c>
      <c r="H268" s="11">
        <f t="shared" si="175"/>
        <v>41348</v>
      </c>
      <c r="I268" s="11">
        <f t="shared" si="176"/>
        <v>41379</v>
      </c>
      <c r="J268" s="12">
        <f t="shared" si="186"/>
        <v>5.5004601870156655E-3</v>
      </c>
      <c r="K268" s="11">
        <f t="shared" si="204"/>
        <v>41439</v>
      </c>
      <c r="L268" s="11">
        <f t="shared" si="187"/>
        <v>41439</v>
      </c>
      <c r="M268" s="1">
        <f t="shared" si="170"/>
        <v>22</v>
      </c>
      <c r="N268" s="1">
        <f t="shared" si="188"/>
        <v>12</v>
      </c>
      <c r="O268" s="2">
        <f t="shared" si="189"/>
        <v>1.00299651</v>
      </c>
      <c r="P268" s="13">
        <f t="shared" si="177"/>
        <v>1.0047001</v>
      </c>
      <c r="Q268" s="13">
        <f t="shared" si="171"/>
        <v>1.0499527861790656</v>
      </c>
      <c r="R268" s="2">
        <f t="shared" si="173"/>
        <v>1.0530989799999999</v>
      </c>
      <c r="S268" s="2">
        <f t="shared" si="205"/>
        <v>1</v>
      </c>
      <c r="T268" s="2">
        <f t="shared" si="190"/>
        <v>323655.95547848998</v>
      </c>
      <c r="U268" s="2">
        <f t="shared" si="191"/>
        <v>0</v>
      </c>
      <c r="V268" s="2">
        <f t="shared" si="192"/>
        <v>16976.829815389134</v>
      </c>
      <c r="W268" s="2">
        <f t="shared" si="193"/>
        <v>340632.7852938791</v>
      </c>
      <c r="X268" s="17">
        <f t="shared" si="194"/>
        <v>0</v>
      </c>
      <c r="Y268" s="2">
        <f t="shared" si="195"/>
        <v>0</v>
      </c>
      <c r="Z268" s="72">
        <f t="shared" si="196"/>
        <v>0</v>
      </c>
      <c r="AA268" s="2">
        <f t="shared" si="197"/>
        <v>0</v>
      </c>
      <c r="AB268" s="12">
        <f t="shared" si="206"/>
        <v>4.6600000000000003E-2</v>
      </c>
      <c r="AC268" s="17">
        <f t="shared" si="198"/>
        <v>12</v>
      </c>
      <c r="AD268" s="17">
        <v>252</v>
      </c>
      <c r="AE268" s="13">
        <f t="shared" si="172"/>
        <v>1.00217125</v>
      </c>
      <c r="AF268" s="2">
        <f t="shared" si="199"/>
        <v>702.73799332999999</v>
      </c>
      <c r="AG268" s="2">
        <f t="shared" si="200"/>
        <v>739.59893506000003</v>
      </c>
      <c r="AH268" s="3">
        <f t="shared" si="201"/>
        <v>0</v>
      </c>
      <c r="AI268" s="4" t="str">
        <f t="shared" si="207"/>
        <v>A+J=</v>
      </c>
      <c r="AJ268" s="11">
        <f t="shared" si="208"/>
        <v>41439</v>
      </c>
      <c r="AK268" s="11"/>
      <c r="AL268" s="4"/>
      <c r="AM268" s="22"/>
      <c r="AN268" s="48">
        <v>43636</v>
      </c>
      <c r="AO268" s="49" t="s">
        <v>96</v>
      </c>
      <c r="AP268" s="44"/>
      <c r="AQ268" s="53"/>
      <c r="AR268" s="22">
        <f t="shared" si="183"/>
        <v>43418</v>
      </c>
      <c r="AS268" s="22">
        <f t="shared" si="178"/>
        <v>43417</v>
      </c>
      <c r="AT268" s="22">
        <f t="shared" si="179"/>
        <v>43418</v>
      </c>
      <c r="AU268" s="22">
        <f t="shared" si="180"/>
        <v>43448</v>
      </c>
      <c r="AV268" s="22">
        <f t="shared" si="181"/>
        <v>43423</v>
      </c>
      <c r="AW268" s="26">
        <f t="shared" si="182"/>
        <v>21</v>
      </c>
      <c r="AX268" s="1"/>
      <c r="AY268" s="1"/>
      <c r="AZ268" s="1"/>
      <c r="BA268" s="1"/>
      <c r="BB268" s="1"/>
    </row>
    <row r="269" spans="1:138" x14ac:dyDescent="0.2">
      <c r="A269" s="158">
        <f t="shared" si="202"/>
        <v>41425</v>
      </c>
      <c r="B269" s="2">
        <f t="shared" si="184"/>
        <v>341372.38422893913</v>
      </c>
      <c r="C269" s="2">
        <f t="shared" si="203"/>
        <v>323655.95547848998</v>
      </c>
      <c r="D269" s="2">
        <f>SUM(Y269:Y$344)</f>
        <v>3935.5048146700001</v>
      </c>
      <c r="E269" s="73">
        <f t="shared" si="185"/>
        <v>319720.45066381997</v>
      </c>
      <c r="F269" s="88">
        <f t="shared" si="174"/>
        <v>3672.42</v>
      </c>
      <c r="G269" s="3">
        <f>IF(AND(N269=1,N268&gt;1),VLOOKUP(A268,[1]Plan1!$BK$81:$BM$259,3),G268)</f>
        <v>3692.62</v>
      </c>
      <c r="H269" s="11">
        <f t="shared" si="175"/>
        <v>41348</v>
      </c>
      <c r="I269" s="11">
        <f t="shared" si="176"/>
        <v>41379</v>
      </c>
      <c r="J269" s="12">
        <f t="shared" si="186"/>
        <v>5.5004601870156655E-3</v>
      </c>
      <c r="K269" s="11">
        <f t="shared" si="204"/>
        <v>41439</v>
      </c>
      <c r="L269" s="11">
        <f t="shared" si="187"/>
        <v>41439</v>
      </c>
      <c r="M269" s="1">
        <f t="shared" si="170"/>
        <v>22</v>
      </c>
      <c r="N269" s="1">
        <f t="shared" si="188"/>
        <v>12</v>
      </c>
      <c r="O269" s="2">
        <f t="shared" si="189"/>
        <v>1.00299651</v>
      </c>
      <c r="P269" s="13">
        <f t="shared" si="177"/>
        <v>1.0047001</v>
      </c>
      <c r="Q269" s="13">
        <f t="shared" si="171"/>
        <v>1.0499527861790656</v>
      </c>
      <c r="R269" s="2">
        <f t="shared" si="173"/>
        <v>1.0530989799999999</v>
      </c>
      <c r="S269" s="2">
        <f t="shared" si="205"/>
        <v>1</v>
      </c>
      <c r="T269" s="2">
        <f t="shared" si="190"/>
        <v>323655.95547848998</v>
      </c>
      <c r="U269" s="2">
        <f t="shared" si="191"/>
        <v>0</v>
      </c>
      <c r="V269" s="2">
        <f t="shared" si="192"/>
        <v>16976.829815389134</v>
      </c>
      <c r="W269" s="2">
        <f t="shared" si="193"/>
        <v>340632.7852938791</v>
      </c>
      <c r="X269" s="17">
        <f t="shared" si="194"/>
        <v>0</v>
      </c>
      <c r="Y269" s="2">
        <f t="shared" si="195"/>
        <v>0</v>
      </c>
      <c r="Z269" s="72">
        <f t="shared" si="196"/>
        <v>0</v>
      </c>
      <c r="AA269" s="2">
        <f t="shared" si="197"/>
        <v>0</v>
      </c>
      <c r="AB269" s="12">
        <f t="shared" si="206"/>
        <v>4.6600000000000003E-2</v>
      </c>
      <c r="AC269" s="17">
        <f t="shared" si="198"/>
        <v>12</v>
      </c>
      <c r="AD269" s="17">
        <v>252</v>
      </c>
      <c r="AE269" s="13">
        <f t="shared" si="172"/>
        <v>1.00217125</v>
      </c>
      <c r="AF269" s="2">
        <f t="shared" si="199"/>
        <v>702.73799332999999</v>
      </c>
      <c r="AG269" s="2">
        <f t="shared" si="200"/>
        <v>739.59893506000003</v>
      </c>
      <c r="AH269" s="3">
        <f t="shared" si="201"/>
        <v>0</v>
      </c>
      <c r="AI269" s="4" t="str">
        <f t="shared" si="207"/>
        <v>A+J=</v>
      </c>
      <c r="AJ269" s="11">
        <f t="shared" si="208"/>
        <v>41439</v>
      </c>
      <c r="AK269" s="11"/>
      <c r="AL269" s="4"/>
      <c r="AM269" s="54"/>
      <c r="AN269" s="48">
        <v>43784</v>
      </c>
      <c r="AO269" s="49" t="s">
        <v>100</v>
      </c>
      <c r="AP269" s="44"/>
      <c r="AQ269" s="53"/>
      <c r="AR269" s="22">
        <f t="shared" si="183"/>
        <v>43448</v>
      </c>
      <c r="AS269" s="22">
        <f t="shared" si="178"/>
        <v>43447</v>
      </c>
      <c r="AT269" s="22">
        <f t="shared" si="179"/>
        <v>43448</v>
      </c>
      <c r="AU269" s="22">
        <f t="shared" si="180"/>
        <v>43479</v>
      </c>
      <c r="AV269" s="22">
        <f t="shared" si="181"/>
        <v>43452</v>
      </c>
      <c r="AW269" s="26">
        <f t="shared" si="182"/>
        <v>19</v>
      </c>
      <c r="AX269" s="1"/>
      <c r="AY269" s="1"/>
      <c r="AZ269" s="1"/>
      <c r="BA269" s="1"/>
      <c r="BB269" s="1"/>
    </row>
    <row r="270" spans="1:138" x14ac:dyDescent="0.2">
      <c r="A270" s="158">
        <f t="shared" si="202"/>
        <v>41426</v>
      </c>
      <c r="B270" s="2">
        <f t="shared" si="184"/>
        <v>341518.24595253344</v>
      </c>
      <c r="C270" s="2">
        <f t="shared" si="203"/>
        <v>323655.95547848998</v>
      </c>
      <c r="D270" s="2">
        <f>SUM(Y270:Y$344)</f>
        <v>3935.5048146700001</v>
      </c>
      <c r="E270" s="73">
        <f t="shared" si="185"/>
        <v>319720.45066381997</v>
      </c>
      <c r="F270" s="88">
        <f t="shared" si="174"/>
        <v>3672.42</v>
      </c>
      <c r="G270" s="3">
        <f>IF(AND(N270=1,N269&gt;1),VLOOKUP(A269,[1]Plan1!$BK$81:$BM$259,3),G269)</f>
        <v>3692.62</v>
      </c>
      <c r="H270" s="11">
        <f t="shared" si="175"/>
        <v>41348</v>
      </c>
      <c r="I270" s="11">
        <f t="shared" si="176"/>
        <v>41379</v>
      </c>
      <c r="J270" s="12">
        <f t="shared" si="186"/>
        <v>5.5004601870156655E-3</v>
      </c>
      <c r="K270" s="11">
        <f t="shared" si="204"/>
        <v>41439</v>
      </c>
      <c r="L270" s="11">
        <f t="shared" si="187"/>
        <v>41439</v>
      </c>
      <c r="M270" s="1">
        <f t="shared" si="170"/>
        <v>22</v>
      </c>
      <c r="N270" s="1">
        <f t="shared" si="188"/>
        <v>13</v>
      </c>
      <c r="O270" s="2">
        <f t="shared" si="189"/>
        <v>1.0032466200000001</v>
      </c>
      <c r="P270" s="13">
        <f t="shared" si="177"/>
        <v>1.0047001</v>
      </c>
      <c r="Q270" s="13">
        <f t="shared" si="171"/>
        <v>1.0499527861790656</v>
      </c>
      <c r="R270" s="2">
        <f t="shared" si="173"/>
        <v>1.05336158</v>
      </c>
      <c r="S270" s="2">
        <f t="shared" si="205"/>
        <v>1</v>
      </c>
      <c r="T270" s="2">
        <f t="shared" si="190"/>
        <v>323655.95547848998</v>
      </c>
      <c r="U270" s="2">
        <f t="shared" si="191"/>
        <v>0</v>
      </c>
      <c r="V270" s="2">
        <f t="shared" si="192"/>
        <v>17060.788405733489</v>
      </c>
      <c r="W270" s="2">
        <f t="shared" si="193"/>
        <v>340716.74388422346</v>
      </c>
      <c r="X270" s="17">
        <f t="shared" si="194"/>
        <v>0</v>
      </c>
      <c r="Y270" s="2">
        <f t="shared" si="195"/>
        <v>0</v>
      </c>
      <c r="Z270" s="72">
        <f t="shared" si="196"/>
        <v>0</v>
      </c>
      <c r="AA270" s="2">
        <f t="shared" si="197"/>
        <v>0</v>
      </c>
      <c r="AB270" s="12">
        <f t="shared" si="206"/>
        <v>4.6600000000000003E-2</v>
      </c>
      <c r="AC270" s="17">
        <f t="shared" si="198"/>
        <v>13</v>
      </c>
      <c r="AD270" s="17">
        <v>252</v>
      </c>
      <c r="AE270" s="13">
        <f t="shared" si="172"/>
        <v>1.0023523999999999</v>
      </c>
      <c r="AF270" s="2">
        <f t="shared" si="199"/>
        <v>761.36826966000001</v>
      </c>
      <c r="AG270" s="2">
        <f t="shared" si="200"/>
        <v>801.50206831000003</v>
      </c>
      <c r="AH270" s="3">
        <f t="shared" si="201"/>
        <v>0</v>
      </c>
      <c r="AI270" s="4" t="str">
        <f t="shared" si="207"/>
        <v>A+J=</v>
      </c>
      <c r="AJ270" s="11">
        <f t="shared" si="208"/>
        <v>41439</v>
      </c>
      <c r="AK270" s="11"/>
      <c r="AL270" s="4"/>
      <c r="AM270" s="22"/>
      <c r="AN270" s="48">
        <v>43824</v>
      </c>
      <c r="AO270" s="49" t="s">
        <v>101</v>
      </c>
      <c r="AP270" s="44"/>
      <c r="AQ270" s="53"/>
      <c r="AR270" s="22">
        <f t="shared" si="183"/>
        <v>43479</v>
      </c>
      <c r="AS270" s="22">
        <f t="shared" si="178"/>
        <v>43476</v>
      </c>
      <c r="AT270" s="22">
        <f t="shared" si="179"/>
        <v>43479</v>
      </c>
      <c r="AU270" s="22">
        <f t="shared" si="180"/>
        <v>43510</v>
      </c>
      <c r="AV270" s="22">
        <f t="shared" si="181"/>
        <v>43481</v>
      </c>
      <c r="AW270" s="26">
        <f t="shared" si="182"/>
        <v>23</v>
      </c>
      <c r="AX270" s="1"/>
      <c r="AY270" s="1"/>
      <c r="AZ270" s="1"/>
      <c r="BA270" s="1"/>
      <c r="BB270" s="1"/>
    </row>
    <row r="271" spans="1:138" x14ac:dyDescent="0.2">
      <c r="A271" s="158">
        <f t="shared" si="202"/>
        <v>41427</v>
      </c>
      <c r="B271" s="2">
        <f t="shared" si="184"/>
        <v>341518.24595253344</v>
      </c>
      <c r="C271" s="2">
        <f t="shared" si="203"/>
        <v>323655.95547848998</v>
      </c>
      <c r="D271" s="2">
        <f>SUM(Y271:Y$344)</f>
        <v>3935.5048146700001</v>
      </c>
      <c r="E271" s="73">
        <f t="shared" si="185"/>
        <v>319720.45066381997</v>
      </c>
      <c r="F271" s="88">
        <f t="shared" si="174"/>
        <v>3672.42</v>
      </c>
      <c r="G271" s="3">
        <f>IF(AND(N271=1,N270&gt;1),VLOOKUP(A270,[1]Plan1!$BK$81:$BM$259,3),G270)</f>
        <v>3692.62</v>
      </c>
      <c r="H271" s="11">
        <f t="shared" si="175"/>
        <v>41348</v>
      </c>
      <c r="I271" s="11">
        <f t="shared" si="176"/>
        <v>41379</v>
      </c>
      <c r="J271" s="12">
        <f t="shared" si="186"/>
        <v>5.5004601870156655E-3</v>
      </c>
      <c r="K271" s="11">
        <f t="shared" si="204"/>
        <v>41439</v>
      </c>
      <c r="L271" s="11">
        <f t="shared" si="187"/>
        <v>41439</v>
      </c>
      <c r="M271" s="1">
        <f t="shared" si="170"/>
        <v>22</v>
      </c>
      <c r="N271" s="1">
        <f t="shared" si="188"/>
        <v>13</v>
      </c>
      <c r="O271" s="2">
        <f t="shared" si="189"/>
        <v>1.0032466200000001</v>
      </c>
      <c r="P271" s="13">
        <f t="shared" si="177"/>
        <v>1.0047001</v>
      </c>
      <c r="Q271" s="13">
        <f t="shared" si="171"/>
        <v>1.0499527861790656</v>
      </c>
      <c r="R271" s="2">
        <f t="shared" si="173"/>
        <v>1.05336158</v>
      </c>
      <c r="S271" s="2">
        <f t="shared" si="205"/>
        <v>1</v>
      </c>
      <c r="T271" s="2">
        <f t="shared" si="190"/>
        <v>323655.95547848998</v>
      </c>
      <c r="U271" s="2">
        <f t="shared" si="191"/>
        <v>0</v>
      </c>
      <c r="V271" s="2">
        <f t="shared" si="192"/>
        <v>17060.788405733489</v>
      </c>
      <c r="W271" s="2">
        <f t="shared" si="193"/>
        <v>340716.74388422346</v>
      </c>
      <c r="X271" s="17">
        <f t="shared" si="194"/>
        <v>0</v>
      </c>
      <c r="Y271" s="2">
        <f t="shared" si="195"/>
        <v>0</v>
      </c>
      <c r="Z271" s="72">
        <f t="shared" si="196"/>
        <v>0</v>
      </c>
      <c r="AA271" s="2">
        <f t="shared" si="197"/>
        <v>0</v>
      </c>
      <c r="AB271" s="12">
        <f t="shared" si="206"/>
        <v>4.6600000000000003E-2</v>
      </c>
      <c r="AC271" s="17">
        <f t="shared" si="198"/>
        <v>13</v>
      </c>
      <c r="AD271" s="17">
        <v>252</v>
      </c>
      <c r="AE271" s="13">
        <f t="shared" si="172"/>
        <v>1.0023523999999999</v>
      </c>
      <c r="AF271" s="2">
        <f t="shared" si="199"/>
        <v>761.36826966000001</v>
      </c>
      <c r="AG271" s="2">
        <f t="shared" si="200"/>
        <v>801.50206831000003</v>
      </c>
      <c r="AH271" s="3">
        <f t="shared" si="201"/>
        <v>0</v>
      </c>
      <c r="AI271" s="4" t="str">
        <f t="shared" si="207"/>
        <v>A+J=</v>
      </c>
      <c r="AJ271" s="11">
        <f t="shared" si="208"/>
        <v>41439</v>
      </c>
      <c r="AK271" s="11"/>
      <c r="AL271" s="4"/>
      <c r="AM271" s="22"/>
      <c r="AN271" s="48">
        <v>43831</v>
      </c>
      <c r="AO271" s="49" t="s">
        <v>102</v>
      </c>
      <c r="AP271" s="44"/>
      <c r="AQ271" s="53"/>
      <c r="AR271" s="22">
        <f t="shared" si="183"/>
        <v>43510</v>
      </c>
      <c r="AS271" s="22">
        <f t="shared" si="178"/>
        <v>43509</v>
      </c>
      <c r="AT271" s="22">
        <f t="shared" si="179"/>
        <v>43510</v>
      </c>
      <c r="AU271" s="22">
        <f t="shared" si="180"/>
        <v>43538</v>
      </c>
      <c r="AV271" s="22">
        <f t="shared" si="181"/>
        <v>43514</v>
      </c>
      <c r="AW271" s="26">
        <f t="shared" si="182"/>
        <v>18</v>
      </c>
      <c r="AX271" s="1"/>
      <c r="AY271" s="1"/>
      <c r="AZ271" s="1"/>
      <c r="BA271" s="1"/>
      <c r="BB271" s="1"/>
    </row>
    <row r="272" spans="1:138" x14ac:dyDescent="0.2">
      <c r="A272" s="158">
        <f t="shared" si="202"/>
        <v>41428</v>
      </c>
      <c r="B272" s="2">
        <f t="shared" si="184"/>
        <v>341518.24595253344</v>
      </c>
      <c r="C272" s="2">
        <f t="shared" si="203"/>
        <v>323655.95547848998</v>
      </c>
      <c r="D272" s="2">
        <f>SUM(Y272:Y$344)</f>
        <v>3935.5048146700001</v>
      </c>
      <c r="E272" s="73">
        <f t="shared" si="185"/>
        <v>319720.45066381997</v>
      </c>
      <c r="F272" s="88">
        <f t="shared" si="174"/>
        <v>3672.42</v>
      </c>
      <c r="G272" s="3">
        <f>IF(AND(N272=1,N271&gt;1),VLOOKUP(A271,[1]Plan1!$BK$81:$BM$259,3),G271)</f>
        <v>3692.62</v>
      </c>
      <c r="H272" s="11">
        <f t="shared" si="175"/>
        <v>41348</v>
      </c>
      <c r="I272" s="11">
        <f t="shared" si="176"/>
        <v>41379</v>
      </c>
      <c r="J272" s="12">
        <f t="shared" si="186"/>
        <v>5.5004601870156655E-3</v>
      </c>
      <c r="K272" s="11">
        <f t="shared" si="204"/>
        <v>41439</v>
      </c>
      <c r="L272" s="11">
        <f t="shared" si="187"/>
        <v>41439</v>
      </c>
      <c r="M272" s="1">
        <f t="shared" si="170"/>
        <v>22</v>
      </c>
      <c r="N272" s="1">
        <f t="shared" si="188"/>
        <v>13</v>
      </c>
      <c r="O272" s="2">
        <f t="shared" si="189"/>
        <v>1.0032466200000001</v>
      </c>
      <c r="P272" s="13">
        <f t="shared" si="177"/>
        <v>1.0047001</v>
      </c>
      <c r="Q272" s="13">
        <f t="shared" si="171"/>
        <v>1.0499527861790656</v>
      </c>
      <c r="R272" s="2">
        <f t="shared" si="173"/>
        <v>1.05336158</v>
      </c>
      <c r="S272" s="2">
        <f t="shared" si="205"/>
        <v>1</v>
      </c>
      <c r="T272" s="2">
        <f t="shared" si="190"/>
        <v>323655.95547848998</v>
      </c>
      <c r="U272" s="2">
        <f t="shared" si="191"/>
        <v>0</v>
      </c>
      <c r="V272" s="2">
        <f t="shared" si="192"/>
        <v>17060.788405733489</v>
      </c>
      <c r="W272" s="2">
        <f t="shared" si="193"/>
        <v>340716.74388422346</v>
      </c>
      <c r="X272" s="17">
        <f t="shared" si="194"/>
        <v>0</v>
      </c>
      <c r="Y272" s="2">
        <f t="shared" si="195"/>
        <v>0</v>
      </c>
      <c r="Z272" s="72">
        <f t="shared" si="196"/>
        <v>0</v>
      </c>
      <c r="AA272" s="2">
        <f t="shared" si="197"/>
        <v>0</v>
      </c>
      <c r="AB272" s="12">
        <f t="shared" si="206"/>
        <v>4.6600000000000003E-2</v>
      </c>
      <c r="AC272" s="17">
        <f t="shared" si="198"/>
        <v>13</v>
      </c>
      <c r="AD272" s="17">
        <v>252</v>
      </c>
      <c r="AE272" s="13">
        <f t="shared" si="172"/>
        <v>1.0023523999999999</v>
      </c>
      <c r="AF272" s="2">
        <f t="shared" si="199"/>
        <v>761.36826966000001</v>
      </c>
      <c r="AG272" s="2">
        <f t="shared" si="200"/>
        <v>801.50206831000003</v>
      </c>
      <c r="AH272" s="3">
        <f t="shared" si="201"/>
        <v>0</v>
      </c>
      <c r="AI272" s="4" t="str">
        <f t="shared" si="207"/>
        <v>A+J=</v>
      </c>
      <c r="AJ272" s="11">
        <f t="shared" si="208"/>
        <v>41439</v>
      </c>
      <c r="AK272" s="15"/>
      <c r="AL272" s="14"/>
      <c r="AM272" s="22"/>
      <c r="AN272" s="48">
        <v>43885</v>
      </c>
      <c r="AO272" s="49" t="s">
        <v>93</v>
      </c>
      <c r="AP272" s="44"/>
      <c r="AQ272" s="55"/>
      <c r="AR272" s="22">
        <f t="shared" si="183"/>
        <v>43538</v>
      </c>
      <c r="AS272" s="22">
        <f t="shared" si="178"/>
        <v>43537</v>
      </c>
      <c r="AT272" s="22">
        <f t="shared" si="179"/>
        <v>43538</v>
      </c>
      <c r="AU272" s="22">
        <f t="shared" si="180"/>
        <v>43570</v>
      </c>
      <c r="AV272" s="22">
        <f t="shared" si="181"/>
        <v>43542</v>
      </c>
      <c r="AW272" s="26">
        <f t="shared" si="182"/>
        <v>22</v>
      </c>
      <c r="AX272" s="10"/>
      <c r="AY272" s="10"/>
      <c r="AZ272" s="10"/>
      <c r="BA272" s="10"/>
      <c r="BB272" s="10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  <c r="EC272" s="42"/>
      <c r="ED272" s="42"/>
      <c r="EE272" s="42"/>
      <c r="EF272" s="42"/>
      <c r="EG272" s="42"/>
      <c r="EH272" s="42"/>
    </row>
    <row r="273" spans="1:54" x14ac:dyDescent="0.2">
      <c r="A273" s="158">
        <f t="shared" si="202"/>
        <v>41429</v>
      </c>
      <c r="B273" s="2">
        <f t="shared" si="184"/>
        <v>341664.17498318391</v>
      </c>
      <c r="C273" s="2">
        <f t="shared" si="203"/>
        <v>323655.95547848998</v>
      </c>
      <c r="D273" s="2">
        <f>SUM(Y273:Y$344)</f>
        <v>3935.5048146700001</v>
      </c>
      <c r="E273" s="73">
        <f t="shared" si="185"/>
        <v>319720.45066381997</v>
      </c>
      <c r="F273" s="88">
        <f t="shared" si="174"/>
        <v>3672.42</v>
      </c>
      <c r="G273" s="3">
        <f>IF(AND(N273=1,N272&gt;1),VLOOKUP(A272,[1]Plan1!$BK$81:$BM$259,3),G272)</f>
        <v>3692.62</v>
      </c>
      <c r="H273" s="11">
        <f t="shared" si="175"/>
        <v>41348</v>
      </c>
      <c r="I273" s="11">
        <f t="shared" si="176"/>
        <v>41379</v>
      </c>
      <c r="J273" s="12">
        <f t="shared" si="186"/>
        <v>5.5004601870156655E-3</v>
      </c>
      <c r="K273" s="11">
        <f t="shared" si="204"/>
        <v>41439</v>
      </c>
      <c r="L273" s="11">
        <f t="shared" si="187"/>
        <v>41439</v>
      </c>
      <c r="M273" s="1">
        <f t="shared" si="170"/>
        <v>22</v>
      </c>
      <c r="N273" s="1">
        <f t="shared" si="188"/>
        <v>14</v>
      </c>
      <c r="O273" s="2">
        <f t="shared" si="189"/>
        <v>1.0034968</v>
      </c>
      <c r="P273" s="13">
        <f t="shared" si="177"/>
        <v>1.0047001</v>
      </c>
      <c r="Q273" s="13">
        <f t="shared" si="171"/>
        <v>1.0499527861790656</v>
      </c>
      <c r="R273" s="2">
        <f t="shared" si="173"/>
        <v>1.0536242600000001</v>
      </c>
      <c r="S273" s="2">
        <f t="shared" si="205"/>
        <v>1</v>
      </c>
      <c r="T273" s="2">
        <f t="shared" si="190"/>
        <v>323655.95547848998</v>
      </c>
      <c r="U273" s="2">
        <f t="shared" si="191"/>
        <v>0</v>
      </c>
      <c r="V273" s="2">
        <f t="shared" si="192"/>
        <v>17144.772573713883</v>
      </c>
      <c r="W273" s="2">
        <f t="shared" si="193"/>
        <v>340800.72805220389</v>
      </c>
      <c r="X273" s="17">
        <f t="shared" si="194"/>
        <v>0</v>
      </c>
      <c r="Y273" s="2">
        <f t="shared" si="195"/>
        <v>0</v>
      </c>
      <c r="Z273" s="72">
        <f t="shared" si="196"/>
        <v>0</v>
      </c>
      <c r="AA273" s="2">
        <f t="shared" si="197"/>
        <v>0</v>
      </c>
      <c r="AB273" s="12">
        <f t="shared" si="206"/>
        <v>4.6600000000000003E-2</v>
      </c>
      <c r="AC273" s="17">
        <f t="shared" si="198"/>
        <v>14</v>
      </c>
      <c r="AD273" s="17">
        <v>252</v>
      </c>
      <c r="AE273" s="13">
        <f t="shared" si="172"/>
        <v>1.002533583</v>
      </c>
      <c r="AF273" s="2">
        <f t="shared" si="199"/>
        <v>820.00922663999995</v>
      </c>
      <c r="AG273" s="2">
        <f t="shared" si="200"/>
        <v>863.44693098000005</v>
      </c>
      <c r="AH273" s="3">
        <f t="shared" si="201"/>
        <v>0</v>
      </c>
      <c r="AI273" s="4" t="str">
        <f t="shared" si="207"/>
        <v>A+J=</v>
      </c>
      <c r="AJ273" s="11">
        <f t="shared" si="208"/>
        <v>41439</v>
      </c>
      <c r="AK273" s="11"/>
      <c r="AL273" s="4"/>
      <c r="AM273" s="22"/>
      <c r="AN273" s="48">
        <v>43886</v>
      </c>
      <c r="AO273" s="49" t="s">
        <v>93</v>
      </c>
      <c r="AP273" s="44"/>
      <c r="AQ273" s="53"/>
      <c r="AR273" s="22">
        <f t="shared" si="183"/>
        <v>43569</v>
      </c>
      <c r="AS273" s="22">
        <f t="shared" si="178"/>
        <v>43567</v>
      </c>
      <c r="AT273" s="22">
        <f t="shared" si="179"/>
        <v>43570</v>
      </c>
      <c r="AU273" s="22">
        <f t="shared" si="180"/>
        <v>43599</v>
      </c>
      <c r="AV273" s="22">
        <f t="shared" si="181"/>
        <v>43572</v>
      </c>
      <c r="AW273" s="26">
        <f t="shared" si="182"/>
        <v>19</v>
      </c>
      <c r="AX273" s="1"/>
      <c r="AY273" s="1"/>
      <c r="AZ273" s="1"/>
      <c r="BA273" s="1"/>
      <c r="BB273" s="1"/>
    </row>
    <row r="274" spans="1:54" x14ac:dyDescent="0.2">
      <c r="A274" s="158">
        <f t="shared" si="202"/>
        <v>41430</v>
      </c>
      <c r="B274" s="2">
        <f t="shared" si="184"/>
        <v>341810.16138456675</v>
      </c>
      <c r="C274" s="2">
        <f t="shared" si="203"/>
        <v>323655.95547848998</v>
      </c>
      <c r="D274" s="2">
        <f>SUM(Y274:Y$344)</f>
        <v>3935.5048146700001</v>
      </c>
      <c r="E274" s="73">
        <f t="shared" si="185"/>
        <v>319720.45066381997</v>
      </c>
      <c r="F274" s="88">
        <f t="shared" si="174"/>
        <v>3672.42</v>
      </c>
      <c r="G274" s="3">
        <f>IF(AND(N274=1,N273&gt;1),VLOOKUP(A273,[1]Plan1!$BK$81:$BM$259,3),G273)</f>
        <v>3692.62</v>
      </c>
      <c r="H274" s="11">
        <f t="shared" si="175"/>
        <v>41348</v>
      </c>
      <c r="I274" s="11">
        <f t="shared" si="176"/>
        <v>41379</v>
      </c>
      <c r="J274" s="12">
        <f t="shared" si="186"/>
        <v>5.5004601870156655E-3</v>
      </c>
      <c r="K274" s="11">
        <f t="shared" si="204"/>
        <v>41439</v>
      </c>
      <c r="L274" s="11">
        <f t="shared" si="187"/>
        <v>41439</v>
      </c>
      <c r="M274" s="1">
        <f t="shared" si="170"/>
        <v>22</v>
      </c>
      <c r="N274" s="1">
        <f t="shared" si="188"/>
        <v>15</v>
      </c>
      <c r="O274" s="2">
        <f t="shared" si="189"/>
        <v>1.00374703</v>
      </c>
      <c r="P274" s="13">
        <f t="shared" si="177"/>
        <v>1.0047001</v>
      </c>
      <c r="Q274" s="13">
        <f t="shared" si="171"/>
        <v>1.0499527861790656</v>
      </c>
      <c r="R274" s="2">
        <f t="shared" si="173"/>
        <v>1.0538869900000001</v>
      </c>
      <c r="S274" s="2">
        <f t="shared" si="205"/>
        <v>1</v>
      </c>
      <c r="T274" s="2">
        <f t="shared" si="190"/>
        <v>323655.95547848998</v>
      </c>
      <c r="U274" s="2">
        <f t="shared" si="191"/>
        <v>0</v>
      </c>
      <c r="V274" s="2">
        <f t="shared" si="192"/>
        <v>17228.772727716787</v>
      </c>
      <c r="W274" s="2">
        <f t="shared" si="193"/>
        <v>340884.72820620675</v>
      </c>
      <c r="X274" s="17">
        <f t="shared" si="194"/>
        <v>0</v>
      </c>
      <c r="Y274" s="2">
        <f t="shared" si="195"/>
        <v>0</v>
      </c>
      <c r="Z274" s="72">
        <f t="shared" si="196"/>
        <v>0</v>
      </c>
      <c r="AA274" s="2">
        <f t="shared" si="197"/>
        <v>0</v>
      </c>
      <c r="AB274" s="12">
        <f t="shared" si="206"/>
        <v>4.6600000000000003E-2</v>
      </c>
      <c r="AC274" s="17">
        <f t="shared" si="198"/>
        <v>15</v>
      </c>
      <c r="AD274" s="17">
        <v>252</v>
      </c>
      <c r="AE274" s="13">
        <f t="shared" si="172"/>
        <v>1.002714798</v>
      </c>
      <c r="AF274" s="2">
        <f t="shared" si="199"/>
        <v>878.66054062000001</v>
      </c>
      <c r="AG274" s="2">
        <f t="shared" si="200"/>
        <v>925.43317836000006</v>
      </c>
      <c r="AH274" s="3">
        <f t="shared" si="201"/>
        <v>0</v>
      </c>
      <c r="AI274" s="4" t="str">
        <f t="shared" si="207"/>
        <v>A+J=</v>
      </c>
      <c r="AJ274" s="11">
        <f t="shared" si="208"/>
        <v>41439</v>
      </c>
      <c r="AK274" s="11"/>
      <c r="AL274" s="4"/>
      <c r="AM274" s="22"/>
      <c r="AN274" s="48">
        <v>43931</v>
      </c>
      <c r="AO274" s="49" t="s">
        <v>94</v>
      </c>
      <c r="AP274" s="44"/>
      <c r="AQ274" s="53"/>
      <c r="AR274" s="22">
        <f t="shared" si="183"/>
        <v>43599</v>
      </c>
      <c r="AS274" s="22">
        <f t="shared" si="178"/>
        <v>43598</v>
      </c>
      <c r="AT274" s="22">
        <f t="shared" si="179"/>
        <v>43599</v>
      </c>
      <c r="AU274" s="22">
        <f t="shared" si="180"/>
        <v>43630</v>
      </c>
      <c r="AV274" s="22">
        <f t="shared" si="181"/>
        <v>43601</v>
      </c>
      <c r="AW274" s="26">
        <f t="shared" si="182"/>
        <v>23</v>
      </c>
      <c r="AX274" s="1"/>
      <c r="AY274" s="1"/>
      <c r="AZ274" s="1"/>
      <c r="BA274" s="1"/>
      <c r="BB274" s="1"/>
    </row>
    <row r="275" spans="1:54" x14ac:dyDescent="0.2">
      <c r="A275" s="158">
        <f t="shared" si="202"/>
        <v>41431</v>
      </c>
      <c r="B275" s="2">
        <f t="shared" si="184"/>
        <v>341956.2154747757</v>
      </c>
      <c r="C275" s="2">
        <f t="shared" si="203"/>
        <v>323655.95547848998</v>
      </c>
      <c r="D275" s="2">
        <f>SUM(Y275:Y$344)</f>
        <v>3935.5048146700001</v>
      </c>
      <c r="E275" s="73">
        <f t="shared" si="185"/>
        <v>319720.45066381997</v>
      </c>
      <c r="F275" s="88">
        <f t="shared" si="174"/>
        <v>3672.42</v>
      </c>
      <c r="G275" s="3">
        <f>IF(AND(N275=1,N274&gt;1),VLOOKUP(A274,[1]Plan1!$BK$81:$BM$259,3),G274)</f>
        <v>3692.62</v>
      </c>
      <c r="H275" s="11">
        <f t="shared" si="175"/>
        <v>41348</v>
      </c>
      <c r="I275" s="11">
        <f t="shared" si="176"/>
        <v>41379</v>
      </c>
      <c r="J275" s="12">
        <f t="shared" si="186"/>
        <v>5.5004601870156655E-3</v>
      </c>
      <c r="K275" s="11">
        <f t="shared" si="204"/>
        <v>41439</v>
      </c>
      <c r="L275" s="11">
        <f t="shared" si="187"/>
        <v>41439</v>
      </c>
      <c r="M275" s="1">
        <f t="shared" si="170"/>
        <v>22</v>
      </c>
      <c r="N275" s="1">
        <f t="shared" si="188"/>
        <v>16</v>
      </c>
      <c r="O275" s="2">
        <f t="shared" si="189"/>
        <v>1.00399734</v>
      </c>
      <c r="P275" s="13">
        <f t="shared" si="177"/>
        <v>1.0047001</v>
      </c>
      <c r="Q275" s="13">
        <f t="shared" si="171"/>
        <v>1.0499527861790656</v>
      </c>
      <c r="R275" s="2">
        <f t="shared" si="173"/>
        <v>1.0541498</v>
      </c>
      <c r="S275" s="2">
        <f t="shared" si="205"/>
        <v>1</v>
      </c>
      <c r="T275" s="2">
        <f t="shared" si="190"/>
        <v>323655.95547848998</v>
      </c>
      <c r="U275" s="2">
        <f t="shared" si="191"/>
        <v>0</v>
      </c>
      <c r="V275" s="2">
        <f t="shared" si="192"/>
        <v>17312.798459355727</v>
      </c>
      <c r="W275" s="2">
        <f t="shared" si="193"/>
        <v>340968.7539378457</v>
      </c>
      <c r="X275" s="17">
        <f t="shared" si="194"/>
        <v>0</v>
      </c>
      <c r="Y275" s="2">
        <f t="shared" si="195"/>
        <v>0</v>
      </c>
      <c r="Z275" s="72">
        <f t="shared" si="196"/>
        <v>0</v>
      </c>
      <c r="AA275" s="2">
        <f t="shared" si="197"/>
        <v>0</v>
      </c>
      <c r="AB275" s="12">
        <f t="shared" si="206"/>
        <v>4.6600000000000003E-2</v>
      </c>
      <c r="AC275" s="17">
        <f t="shared" si="198"/>
        <v>16</v>
      </c>
      <c r="AD275" s="17">
        <v>252</v>
      </c>
      <c r="AE275" s="13">
        <f t="shared" si="172"/>
        <v>1.0028960469999999</v>
      </c>
      <c r="AF275" s="2">
        <f t="shared" si="199"/>
        <v>937.32285889000002</v>
      </c>
      <c r="AG275" s="2">
        <f t="shared" si="200"/>
        <v>987.46153692999997</v>
      </c>
      <c r="AH275" s="3">
        <f t="shared" si="201"/>
        <v>0</v>
      </c>
      <c r="AI275" s="4" t="str">
        <f t="shared" si="207"/>
        <v>A+J=</v>
      </c>
      <c r="AJ275" s="11">
        <f t="shared" si="208"/>
        <v>41439</v>
      </c>
      <c r="AK275" s="11"/>
      <c r="AL275" s="4"/>
      <c r="AM275" s="22"/>
      <c r="AN275" s="48">
        <v>43942</v>
      </c>
      <c r="AO275" s="49" t="s">
        <v>103</v>
      </c>
      <c r="AP275" s="44"/>
      <c r="AQ275" s="53"/>
      <c r="AR275" s="22">
        <f t="shared" si="183"/>
        <v>43630</v>
      </c>
      <c r="AS275" s="22">
        <f t="shared" si="178"/>
        <v>43629</v>
      </c>
      <c r="AT275" s="22">
        <f t="shared" si="179"/>
        <v>43630</v>
      </c>
      <c r="AU275" s="22">
        <f t="shared" si="180"/>
        <v>43661</v>
      </c>
      <c r="AV275" s="22">
        <f t="shared" si="181"/>
        <v>43634</v>
      </c>
      <c r="AW275" s="26">
        <f t="shared" si="182"/>
        <v>20</v>
      </c>
      <c r="AX275" s="1"/>
      <c r="AY275" s="1"/>
      <c r="AZ275" s="1"/>
      <c r="BA275" s="1"/>
      <c r="BB275" s="1"/>
    </row>
    <row r="276" spans="1:54" x14ac:dyDescent="0.2">
      <c r="A276" s="158">
        <f t="shared" si="202"/>
        <v>41432</v>
      </c>
      <c r="B276" s="2">
        <f t="shared" si="184"/>
        <v>342102.33018009173</v>
      </c>
      <c r="C276" s="2">
        <f t="shared" si="203"/>
        <v>323655.95547848998</v>
      </c>
      <c r="D276" s="2">
        <f>SUM(Y276:Y$344)</f>
        <v>3935.5048146700001</v>
      </c>
      <c r="E276" s="73">
        <f t="shared" si="185"/>
        <v>319720.45066381997</v>
      </c>
      <c r="F276" s="88">
        <f t="shared" si="174"/>
        <v>3672.42</v>
      </c>
      <c r="G276" s="3">
        <f>IF(AND(N276=1,N275&gt;1),VLOOKUP(A275,[1]Plan1!$BK$81:$BM$259,3),G275)</f>
        <v>3692.62</v>
      </c>
      <c r="H276" s="11">
        <f t="shared" si="175"/>
        <v>41348</v>
      </c>
      <c r="I276" s="11">
        <f t="shared" si="176"/>
        <v>41379</v>
      </c>
      <c r="J276" s="12">
        <f t="shared" si="186"/>
        <v>5.5004601870156655E-3</v>
      </c>
      <c r="K276" s="11">
        <f t="shared" si="204"/>
        <v>41439</v>
      </c>
      <c r="L276" s="11">
        <f t="shared" si="187"/>
        <v>41439</v>
      </c>
      <c r="M276" s="1">
        <f t="shared" si="170"/>
        <v>22</v>
      </c>
      <c r="N276" s="1">
        <f t="shared" si="188"/>
        <v>17</v>
      </c>
      <c r="O276" s="2">
        <f t="shared" si="189"/>
        <v>1.0042477000000001</v>
      </c>
      <c r="P276" s="13">
        <f t="shared" si="177"/>
        <v>1.0047001</v>
      </c>
      <c r="Q276" s="13">
        <f t="shared" si="171"/>
        <v>1.0499527861790656</v>
      </c>
      <c r="R276" s="2">
        <f t="shared" si="173"/>
        <v>1.0544126700000001</v>
      </c>
      <c r="S276" s="2">
        <f t="shared" si="205"/>
        <v>1</v>
      </c>
      <c r="T276" s="2">
        <f t="shared" si="190"/>
        <v>323655.95547848998</v>
      </c>
      <c r="U276" s="2">
        <f t="shared" si="191"/>
        <v>0</v>
      </c>
      <c r="V276" s="2">
        <f t="shared" si="192"/>
        <v>17396.843374221735</v>
      </c>
      <c r="W276" s="2">
        <f t="shared" si="193"/>
        <v>341052.79885271174</v>
      </c>
      <c r="X276" s="17">
        <f t="shared" si="194"/>
        <v>0</v>
      </c>
      <c r="Y276" s="2">
        <f t="shared" si="195"/>
        <v>0</v>
      </c>
      <c r="Z276" s="72">
        <f t="shared" si="196"/>
        <v>0</v>
      </c>
      <c r="AA276" s="2">
        <f t="shared" si="197"/>
        <v>0</v>
      </c>
      <c r="AB276" s="12">
        <f t="shared" si="206"/>
        <v>4.6600000000000003E-2</v>
      </c>
      <c r="AC276" s="17">
        <f t="shared" si="198"/>
        <v>17</v>
      </c>
      <c r="AD276" s="17">
        <v>252</v>
      </c>
      <c r="AE276" s="13">
        <f t="shared" si="172"/>
        <v>1.003077328</v>
      </c>
      <c r="AF276" s="2">
        <f t="shared" si="199"/>
        <v>995.99553416000003</v>
      </c>
      <c r="AG276" s="2">
        <f t="shared" si="200"/>
        <v>1049.53132738</v>
      </c>
      <c r="AH276" s="3">
        <f t="shared" si="201"/>
        <v>0</v>
      </c>
      <c r="AI276" s="4" t="str">
        <f t="shared" si="207"/>
        <v>A+J=</v>
      </c>
      <c r="AJ276" s="11">
        <f t="shared" si="208"/>
        <v>41439</v>
      </c>
      <c r="AK276" s="11"/>
      <c r="AL276" s="4"/>
      <c r="AM276" s="22"/>
      <c r="AN276" s="48">
        <v>43952</v>
      </c>
      <c r="AO276" s="49" t="s">
        <v>95</v>
      </c>
      <c r="AP276" s="44"/>
      <c r="AQ276" s="53"/>
      <c r="AR276" s="22">
        <f t="shared" si="183"/>
        <v>43660</v>
      </c>
      <c r="AS276" s="22">
        <f t="shared" si="178"/>
        <v>43658</v>
      </c>
      <c r="AT276" s="22">
        <f t="shared" si="179"/>
        <v>43661</v>
      </c>
      <c r="AU276" s="22">
        <f t="shared" si="180"/>
        <v>43691</v>
      </c>
      <c r="AV276" s="22">
        <f t="shared" si="181"/>
        <v>43663</v>
      </c>
      <c r="AW276" s="26">
        <f t="shared" si="182"/>
        <v>22</v>
      </c>
      <c r="AX276" s="1"/>
      <c r="AY276" s="1"/>
      <c r="AZ276" s="1"/>
      <c r="BA276" s="1"/>
      <c r="BB276" s="1"/>
    </row>
    <row r="277" spans="1:54" x14ac:dyDescent="0.2">
      <c r="A277" s="158">
        <f t="shared" si="202"/>
        <v>41433</v>
      </c>
      <c r="B277" s="2">
        <f t="shared" si="184"/>
        <v>342248.50906777923</v>
      </c>
      <c r="C277" s="2">
        <f t="shared" si="203"/>
        <v>323655.95547848998</v>
      </c>
      <c r="D277" s="2">
        <f>SUM(Y277:Y$344)</f>
        <v>3935.5048146700001</v>
      </c>
      <c r="E277" s="73">
        <f t="shared" si="185"/>
        <v>319720.45066381997</v>
      </c>
      <c r="F277" s="88">
        <f t="shared" si="174"/>
        <v>3672.42</v>
      </c>
      <c r="G277" s="3">
        <f>IF(AND(N277=1,N276&gt;1),VLOOKUP(A276,[1]Plan1!$BK$81:$BM$259,3),G276)</f>
        <v>3692.62</v>
      </c>
      <c r="H277" s="11">
        <f t="shared" si="175"/>
        <v>41348</v>
      </c>
      <c r="I277" s="11">
        <f t="shared" si="176"/>
        <v>41379</v>
      </c>
      <c r="J277" s="12">
        <f t="shared" si="186"/>
        <v>5.5004601870156655E-3</v>
      </c>
      <c r="K277" s="11">
        <f t="shared" si="204"/>
        <v>41439</v>
      </c>
      <c r="L277" s="11">
        <f t="shared" si="187"/>
        <v>41439</v>
      </c>
      <c r="M277" s="1">
        <f t="shared" si="170"/>
        <v>22</v>
      </c>
      <c r="N277" s="1">
        <f t="shared" si="188"/>
        <v>18</v>
      </c>
      <c r="O277" s="2">
        <f t="shared" si="189"/>
        <v>1.00449813</v>
      </c>
      <c r="P277" s="13">
        <f t="shared" si="177"/>
        <v>1.0047001</v>
      </c>
      <c r="Q277" s="13">
        <f t="shared" si="171"/>
        <v>1.0499527861790656</v>
      </c>
      <c r="R277" s="2">
        <f t="shared" si="173"/>
        <v>1.0546756100000001</v>
      </c>
      <c r="S277" s="2">
        <f t="shared" si="205"/>
        <v>1</v>
      </c>
      <c r="T277" s="2">
        <f t="shared" si="190"/>
        <v>323655.95547848998</v>
      </c>
      <c r="U277" s="2">
        <f t="shared" si="191"/>
        <v>0</v>
      </c>
      <c r="V277" s="2">
        <f t="shared" si="192"/>
        <v>17480.910669519293</v>
      </c>
      <c r="W277" s="2">
        <f t="shared" si="193"/>
        <v>341136.86614800926</v>
      </c>
      <c r="X277" s="17">
        <f t="shared" si="194"/>
        <v>0</v>
      </c>
      <c r="Y277" s="2">
        <f t="shared" si="195"/>
        <v>0</v>
      </c>
      <c r="Z277" s="72">
        <f t="shared" si="196"/>
        <v>0</v>
      </c>
      <c r="AA277" s="2">
        <f t="shared" si="197"/>
        <v>0</v>
      </c>
      <c r="AB277" s="12">
        <f t="shared" si="206"/>
        <v>4.6600000000000003E-2</v>
      </c>
      <c r="AC277" s="17">
        <f t="shared" si="198"/>
        <v>18</v>
      </c>
      <c r="AD277" s="17">
        <v>252</v>
      </c>
      <c r="AE277" s="13">
        <f t="shared" si="172"/>
        <v>1.003258642</v>
      </c>
      <c r="AF277" s="2">
        <f t="shared" si="199"/>
        <v>1054.6788900700001</v>
      </c>
      <c r="AG277" s="2">
        <f t="shared" si="200"/>
        <v>1111.6429197699999</v>
      </c>
      <c r="AH277" s="3">
        <f t="shared" si="201"/>
        <v>0</v>
      </c>
      <c r="AI277" s="4" t="str">
        <f t="shared" si="207"/>
        <v>A+J=</v>
      </c>
      <c r="AJ277" s="11">
        <f t="shared" si="208"/>
        <v>41439</v>
      </c>
      <c r="AK277" s="11"/>
      <c r="AL277" s="4"/>
      <c r="AM277" s="22"/>
      <c r="AN277" s="48">
        <v>43993</v>
      </c>
      <c r="AO277" s="49" t="s">
        <v>96</v>
      </c>
      <c r="AP277" s="44"/>
      <c r="AQ277" s="53"/>
      <c r="AR277" s="22">
        <f t="shared" si="183"/>
        <v>43691</v>
      </c>
      <c r="AS277" s="22">
        <f t="shared" si="178"/>
        <v>43690</v>
      </c>
      <c r="AT277" s="22">
        <f t="shared" si="179"/>
        <v>43691</v>
      </c>
      <c r="AU277" s="22">
        <f t="shared" si="180"/>
        <v>43724</v>
      </c>
      <c r="AV277" s="22">
        <f t="shared" si="181"/>
        <v>43693</v>
      </c>
      <c r="AW277" s="26">
        <f t="shared" si="182"/>
        <v>23</v>
      </c>
      <c r="AX277" s="1"/>
      <c r="AY277" s="1"/>
      <c r="AZ277" s="1"/>
      <c r="BA277" s="1"/>
      <c r="BB277" s="1"/>
    </row>
    <row r="278" spans="1:54" x14ac:dyDescent="0.2">
      <c r="A278" s="158">
        <f t="shared" si="202"/>
        <v>41434</v>
      </c>
      <c r="B278" s="2">
        <f t="shared" si="184"/>
        <v>342248.50906777923</v>
      </c>
      <c r="C278" s="2">
        <f t="shared" si="203"/>
        <v>323655.95547848998</v>
      </c>
      <c r="D278" s="2">
        <f>SUM(Y278:Y$344)</f>
        <v>3935.5048146700001</v>
      </c>
      <c r="E278" s="73">
        <f t="shared" si="185"/>
        <v>319720.45066381997</v>
      </c>
      <c r="F278" s="88">
        <f t="shared" si="174"/>
        <v>3672.42</v>
      </c>
      <c r="G278" s="3">
        <f>IF(AND(N278=1,N277&gt;1),VLOOKUP(A277,[1]Plan1!$BK$81:$BM$259,3),G277)</f>
        <v>3692.62</v>
      </c>
      <c r="H278" s="11">
        <f t="shared" si="175"/>
        <v>41348</v>
      </c>
      <c r="I278" s="11">
        <f t="shared" si="176"/>
        <v>41379</v>
      </c>
      <c r="J278" s="12">
        <f t="shared" si="186"/>
        <v>5.5004601870156655E-3</v>
      </c>
      <c r="K278" s="11">
        <f t="shared" si="204"/>
        <v>41439</v>
      </c>
      <c r="L278" s="11">
        <f t="shared" si="187"/>
        <v>41439</v>
      </c>
      <c r="M278" s="1">
        <f t="shared" si="170"/>
        <v>22</v>
      </c>
      <c r="N278" s="1">
        <f t="shared" si="188"/>
        <v>18</v>
      </c>
      <c r="O278" s="2">
        <f t="shared" si="189"/>
        <v>1.00449813</v>
      </c>
      <c r="P278" s="13">
        <f t="shared" si="177"/>
        <v>1.0047001</v>
      </c>
      <c r="Q278" s="13">
        <f t="shared" si="171"/>
        <v>1.0499527861790656</v>
      </c>
      <c r="R278" s="2">
        <f t="shared" si="173"/>
        <v>1.0546756100000001</v>
      </c>
      <c r="S278" s="2">
        <f t="shared" si="205"/>
        <v>1</v>
      </c>
      <c r="T278" s="2">
        <f t="shared" si="190"/>
        <v>323655.95547848998</v>
      </c>
      <c r="U278" s="2">
        <f t="shared" si="191"/>
        <v>0</v>
      </c>
      <c r="V278" s="2">
        <f t="shared" si="192"/>
        <v>17480.910669519293</v>
      </c>
      <c r="W278" s="2">
        <f t="shared" si="193"/>
        <v>341136.86614800926</v>
      </c>
      <c r="X278" s="17">
        <f t="shared" si="194"/>
        <v>0</v>
      </c>
      <c r="Y278" s="2">
        <f t="shared" si="195"/>
        <v>0</v>
      </c>
      <c r="Z278" s="72">
        <f t="shared" si="196"/>
        <v>0</v>
      </c>
      <c r="AA278" s="2">
        <f t="shared" si="197"/>
        <v>0</v>
      </c>
      <c r="AB278" s="12">
        <f t="shared" si="206"/>
        <v>4.6600000000000003E-2</v>
      </c>
      <c r="AC278" s="17">
        <f t="shared" si="198"/>
        <v>18</v>
      </c>
      <c r="AD278" s="17">
        <v>252</v>
      </c>
      <c r="AE278" s="13">
        <f t="shared" si="172"/>
        <v>1.003258642</v>
      </c>
      <c r="AF278" s="2">
        <f t="shared" si="199"/>
        <v>1054.6788900700001</v>
      </c>
      <c r="AG278" s="2">
        <f t="shared" si="200"/>
        <v>1111.6429197699999</v>
      </c>
      <c r="AH278" s="3">
        <f t="shared" si="201"/>
        <v>0</v>
      </c>
      <c r="AI278" s="4" t="str">
        <f t="shared" si="207"/>
        <v>A+J=</v>
      </c>
      <c r="AJ278" s="11">
        <f t="shared" si="208"/>
        <v>41439</v>
      </c>
      <c r="AK278" s="11"/>
      <c r="AL278" s="4"/>
      <c r="AM278" s="22"/>
      <c r="AN278" s="48">
        <v>44081</v>
      </c>
      <c r="AO278" s="49" t="s">
        <v>97</v>
      </c>
      <c r="AP278" s="44"/>
      <c r="AQ278" s="53"/>
      <c r="AR278" s="22">
        <f t="shared" si="183"/>
        <v>43722</v>
      </c>
      <c r="AS278" s="22">
        <f t="shared" si="178"/>
        <v>43721</v>
      </c>
      <c r="AT278" s="22">
        <f t="shared" si="179"/>
        <v>43724</v>
      </c>
      <c r="AU278" s="22">
        <f t="shared" si="180"/>
        <v>43752</v>
      </c>
      <c r="AV278" s="22">
        <f t="shared" si="181"/>
        <v>43726</v>
      </c>
      <c r="AW278" s="26">
        <f t="shared" si="182"/>
        <v>20</v>
      </c>
      <c r="AX278" s="1"/>
      <c r="AY278" s="1"/>
      <c r="AZ278" s="1"/>
      <c r="BA278" s="1"/>
      <c r="BB278" s="1"/>
    </row>
    <row r="279" spans="1:54" x14ac:dyDescent="0.2">
      <c r="A279" s="158">
        <f t="shared" si="202"/>
        <v>41435</v>
      </c>
      <c r="B279" s="2">
        <f t="shared" si="184"/>
        <v>342248.50906777923</v>
      </c>
      <c r="C279" s="2">
        <f t="shared" si="203"/>
        <v>323655.95547848998</v>
      </c>
      <c r="D279" s="2">
        <f>SUM(Y279:Y$344)</f>
        <v>3935.5048146700001</v>
      </c>
      <c r="E279" s="73">
        <f t="shared" si="185"/>
        <v>319720.45066381997</v>
      </c>
      <c r="F279" s="88">
        <f t="shared" si="174"/>
        <v>3672.42</v>
      </c>
      <c r="G279" s="3">
        <f>IF(AND(N279=1,N278&gt;1),VLOOKUP(A278,[1]Plan1!$BK$81:$BM$259,3),G278)</f>
        <v>3692.62</v>
      </c>
      <c r="H279" s="11">
        <f t="shared" si="175"/>
        <v>41348</v>
      </c>
      <c r="I279" s="11">
        <f t="shared" si="176"/>
        <v>41379</v>
      </c>
      <c r="J279" s="12">
        <f t="shared" si="186"/>
        <v>5.5004601870156655E-3</v>
      </c>
      <c r="K279" s="11">
        <f t="shared" si="204"/>
        <v>41439</v>
      </c>
      <c r="L279" s="11">
        <f t="shared" si="187"/>
        <v>41439</v>
      </c>
      <c r="M279" s="1">
        <f t="shared" ref="M279:M342" si="209">IF(L279=L278,M278,NETWORKDAYS(L278,L279,$AN$194:$AN$348)-1)</f>
        <v>22</v>
      </c>
      <c r="N279" s="1">
        <f t="shared" si="188"/>
        <v>18</v>
      </c>
      <c r="O279" s="2">
        <f t="shared" si="189"/>
        <v>1.00449813</v>
      </c>
      <c r="P279" s="13">
        <f t="shared" si="177"/>
        <v>1.0047001</v>
      </c>
      <c r="Q279" s="13">
        <f t="shared" si="171"/>
        <v>1.0499527861790656</v>
      </c>
      <c r="R279" s="2">
        <f t="shared" si="173"/>
        <v>1.0546756100000001</v>
      </c>
      <c r="S279" s="2">
        <f t="shared" si="205"/>
        <v>1</v>
      </c>
      <c r="T279" s="2">
        <f t="shared" si="190"/>
        <v>323655.95547848998</v>
      </c>
      <c r="U279" s="2">
        <f t="shared" si="191"/>
        <v>0</v>
      </c>
      <c r="V279" s="2">
        <f t="shared" si="192"/>
        <v>17480.910669519293</v>
      </c>
      <c r="W279" s="2">
        <f t="shared" si="193"/>
        <v>341136.86614800926</v>
      </c>
      <c r="X279" s="17">
        <f t="shared" si="194"/>
        <v>0</v>
      </c>
      <c r="Y279" s="2">
        <f t="shared" si="195"/>
        <v>0</v>
      </c>
      <c r="Z279" s="72">
        <f t="shared" si="196"/>
        <v>0</v>
      </c>
      <c r="AA279" s="2">
        <f t="shared" si="197"/>
        <v>0</v>
      </c>
      <c r="AB279" s="12">
        <f t="shared" si="206"/>
        <v>4.6600000000000003E-2</v>
      </c>
      <c r="AC279" s="17">
        <f t="shared" si="198"/>
        <v>18</v>
      </c>
      <c r="AD279" s="17">
        <v>252</v>
      </c>
      <c r="AE279" s="13">
        <f t="shared" si="172"/>
        <v>1.003258642</v>
      </c>
      <c r="AF279" s="2">
        <f t="shared" si="199"/>
        <v>1054.6788900700001</v>
      </c>
      <c r="AG279" s="2">
        <f t="shared" si="200"/>
        <v>1111.6429197699999</v>
      </c>
      <c r="AH279" s="3">
        <f t="shared" si="201"/>
        <v>0</v>
      </c>
      <c r="AI279" s="4" t="str">
        <f t="shared" si="207"/>
        <v>A+J=</v>
      </c>
      <c r="AJ279" s="11">
        <f t="shared" si="208"/>
        <v>41439</v>
      </c>
      <c r="AK279" s="11"/>
      <c r="AL279" s="4"/>
      <c r="AM279" s="22"/>
      <c r="AN279" s="48">
        <v>44116</v>
      </c>
      <c r="AO279" s="49" t="s">
        <v>98</v>
      </c>
      <c r="AP279" s="44"/>
      <c r="AQ279" s="53"/>
      <c r="AR279" s="22">
        <f t="shared" si="183"/>
        <v>43752</v>
      </c>
      <c r="AS279" s="22">
        <f t="shared" si="178"/>
        <v>43749</v>
      </c>
      <c r="AT279" s="22">
        <f t="shared" si="179"/>
        <v>43752</v>
      </c>
      <c r="AU279" s="22">
        <f t="shared" si="180"/>
        <v>43783</v>
      </c>
      <c r="AV279" s="22">
        <f t="shared" si="181"/>
        <v>43754</v>
      </c>
      <c r="AW279" s="26">
        <f t="shared" si="182"/>
        <v>23</v>
      </c>
      <c r="AX279" s="1"/>
      <c r="AY279" s="1"/>
      <c r="AZ279" s="1"/>
      <c r="BA279" s="1"/>
      <c r="BB279" s="1"/>
    </row>
    <row r="280" spans="1:54" x14ac:dyDescent="0.2">
      <c r="A280" s="158">
        <f t="shared" si="202"/>
        <v>41436</v>
      </c>
      <c r="B280" s="2">
        <f t="shared" si="184"/>
        <v>342394.74540070939</v>
      </c>
      <c r="C280" s="2">
        <f t="shared" si="203"/>
        <v>323655.95547848998</v>
      </c>
      <c r="D280" s="2">
        <f>SUM(Y280:Y$344)</f>
        <v>3935.5048146700001</v>
      </c>
      <c r="E280" s="73">
        <f t="shared" si="185"/>
        <v>319720.45066381997</v>
      </c>
      <c r="F280" s="88">
        <f t="shared" si="174"/>
        <v>3672.42</v>
      </c>
      <c r="G280" s="3">
        <f>IF(AND(N280=1,N279&gt;1),VLOOKUP(A279,[1]Plan1!$BK$81:$BM$259,3),G279)</f>
        <v>3692.62</v>
      </c>
      <c r="H280" s="11">
        <f t="shared" si="175"/>
        <v>41348</v>
      </c>
      <c r="I280" s="11">
        <f t="shared" si="176"/>
        <v>41379</v>
      </c>
      <c r="J280" s="12">
        <f t="shared" si="186"/>
        <v>5.5004601870156655E-3</v>
      </c>
      <c r="K280" s="11">
        <f t="shared" si="204"/>
        <v>41439</v>
      </c>
      <c r="L280" s="11">
        <f t="shared" si="187"/>
        <v>41439</v>
      </c>
      <c r="M280" s="1">
        <f t="shared" si="209"/>
        <v>22</v>
      </c>
      <c r="N280" s="1">
        <f t="shared" si="188"/>
        <v>19</v>
      </c>
      <c r="O280" s="2">
        <f t="shared" si="189"/>
        <v>1.00474861</v>
      </c>
      <c r="P280" s="13">
        <f t="shared" si="177"/>
        <v>1.0047001</v>
      </c>
      <c r="Q280" s="13">
        <f t="shared" si="171"/>
        <v>1.0499527861790656</v>
      </c>
      <c r="R280" s="2">
        <f t="shared" si="173"/>
        <v>1.0549386000000001</v>
      </c>
      <c r="S280" s="2">
        <f t="shared" si="205"/>
        <v>1</v>
      </c>
      <c r="T280" s="2">
        <f t="shared" si="190"/>
        <v>323655.95547848998</v>
      </c>
      <c r="U280" s="2">
        <f t="shared" si="191"/>
        <v>0</v>
      </c>
      <c r="V280" s="2">
        <f t="shared" si="192"/>
        <v>17564.993950839358</v>
      </c>
      <c r="W280" s="2">
        <f t="shared" si="193"/>
        <v>341220.94942932937</v>
      </c>
      <c r="X280" s="17">
        <f t="shared" si="194"/>
        <v>0</v>
      </c>
      <c r="Y280" s="2">
        <f t="shared" si="195"/>
        <v>0</v>
      </c>
      <c r="Z280" s="72">
        <f t="shared" si="196"/>
        <v>0</v>
      </c>
      <c r="AA280" s="2">
        <f t="shared" si="197"/>
        <v>0</v>
      </c>
      <c r="AB280" s="12">
        <f t="shared" si="206"/>
        <v>4.6600000000000003E-2</v>
      </c>
      <c r="AC280" s="17">
        <f t="shared" si="198"/>
        <v>19</v>
      </c>
      <c r="AD280" s="17">
        <v>252</v>
      </c>
      <c r="AE280" s="13">
        <f t="shared" si="172"/>
        <v>1.003439988</v>
      </c>
      <c r="AF280" s="2">
        <f t="shared" si="199"/>
        <v>1113.3726029699999</v>
      </c>
      <c r="AG280" s="2">
        <f t="shared" si="200"/>
        <v>1173.7959713800001</v>
      </c>
      <c r="AH280" s="3">
        <f t="shared" si="201"/>
        <v>0</v>
      </c>
      <c r="AI280" s="4" t="str">
        <f t="shared" si="207"/>
        <v>A+J=</v>
      </c>
      <c r="AJ280" s="11">
        <f t="shared" si="208"/>
        <v>41439</v>
      </c>
      <c r="AK280" s="11"/>
      <c r="AL280" s="4"/>
      <c r="AM280" s="22"/>
      <c r="AN280" s="48">
        <v>44137</v>
      </c>
      <c r="AO280" s="49" t="s">
        <v>99</v>
      </c>
      <c r="AP280" s="44"/>
      <c r="AQ280" s="53"/>
      <c r="AR280" s="22">
        <f t="shared" si="183"/>
        <v>43783</v>
      </c>
      <c r="AS280" s="22">
        <f t="shared" si="178"/>
        <v>43782</v>
      </c>
      <c r="AT280" s="22">
        <f t="shared" si="179"/>
        <v>43783</v>
      </c>
      <c r="AU280" s="22">
        <f t="shared" si="180"/>
        <v>43815</v>
      </c>
      <c r="AV280" s="22">
        <f t="shared" si="181"/>
        <v>43788</v>
      </c>
      <c r="AW280" s="26">
        <f t="shared" si="182"/>
        <v>21</v>
      </c>
      <c r="AX280" s="1"/>
      <c r="AY280" s="1"/>
      <c r="AZ280" s="1"/>
      <c r="BA280" s="1"/>
      <c r="BB280" s="1"/>
    </row>
    <row r="281" spans="1:54" x14ac:dyDescent="0.2">
      <c r="A281" s="158">
        <f t="shared" si="202"/>
        <v>41437</v>
      </c>
      <c r="B281" s="2">
        <f t="shared" si="184"/>
        <v>342541.04950460547</v>
      </c>
      <c r="C281" s="2">
        <f t="shared" si="203"/>
        <v>323655.95547848998</v>
      </c>
      <c r="D281" s="2">
        <f>SUM(Y281:Y$344)</f>
        <v>3935.5048146700001</v>
      </c>
      <c r="E281" s="73">
        <f t="shared" si="185"/>
        <v>319720.45066381997</v>
      </c>
      <c r="F281" s="88">
        <f t="shared" si="174"/>
        <v>3672.42</v>
      </c>
      <c r="G281" s="3">
        <f>IF(AND(N281=1,N280&gt;1),VLOOKUP(A280,[1]Plan1!$BK$81:$BM$259,3),G280)</f>
        <v>3692.62</v>
      </c>
      <c r="H281" s="11">
        <f t="shared" si="175"/>
        <v>41348</v>
      </c>
      <c r="I281" s="11">
        <f t="shared" si="176"/>
        <v>41379</v>
      </c>
      <c r="J281" s="12">
        <f t="shared" si="186"/>
        <v>5.5004601870156655E-3</v>
      </c>
      <c r="K281" s="11">
        <f t="shared" si="204"/>
        <v>41439</v>
      </c>
      <c r="L281" s="11">
        <f t="shared" si="187"/>
        <v>41439</v>
      </c>
      <c r="M281" s="1">
        <f t="shared" si="209"/>
        <v>22</v>
      </c>
      <c r="N281" s="1">
        <f t="shared" si="188"/>
        <v>20</v>
      </c>
      <c r="O281" s="2">
        <f t="shared" si="189"/>
        <v>1.0049991700000001</v>
      </c>
      <c r="P281" s="13">
        <f t="shared" si="177"/>
        <v>1.0047001</v>
      </c>
      <c r="Q281" s="13">
        <f t="shared" si="171"/>
        <v>1.0499527861790656</v>
      </c>
      <c r="R281" s="2">
        <f t="shared" si="173"/>
        <v>1.05520167</v>
      </c>
      <c r="S281" s="2">
        <f t="shared" si="205"/>
        <v>1</v>
      </c>
      <c r="T281" s="2">
        <f t="shared" si="190"/>
        <v>323655.95547848998</v>
      </c>
      <c r="U281" s="2">
        <f t="shared" si="191"/>
        <v>0</v>
      </c>
      <c r="V281" s="2">
        <f t="shared" si="192"/>
        <v>17649.102809795466</v>
      </c>
      <c r="W281" s="2">
        <f t="shared" si="193"/>
        <v>341305.05828828545</v>
      </c>
      <c r="X281" s="17">
        <f t="shared" si="194"/>
        <v>0</v>
      </c>
      <c r="Y281" s="2">
        <f t="shared" si="195"/>
        <v>0</v>
      </c>
      <c r="Z281" s="72">
        <f t="shared" si="196"/>
        <v>0</v>
      </c>
      <c r="AA281" s="2">
        <f t="shared" si="197"/>
        <v>0</v>
      </c>
      <c r="AB281" s="12">
        <f t="shared" si="206"/>
        <v>4.6600000000000003E-2</v>
      </c>
      <c r="AC281" s="17">
        <f t="shared" si="198"/>
        <v>20</v>
      </c>
      <c r="AD281" s="17">
        <v>252</v>
      </c>
      <c r="AE281" s="13">
        <f t="shared" si="172"/>
        <v>1.0036213679999999</v>
      </c>
      <c r="AF281" s="2">
        <f t="shared" si="199"/>
        <v>1172.0773201699999</v>
      </c>
      <c r="AG281" s="2">
        <f t="shared" si="200"/>
        <v>1235.9912163199999</v>
      </c>
      <c r="AH281" s="3">
        <f t="shared" si="201"/>
        <v>0</v>
      </c>
      <c r="AI281" s="4" t="str">
        <f t="shared" si="207"/>
        <v>A+J=</v>
      </c>
      <c r="AJ281" s="11">
        <f t="shared" si="208"/>
        <v>41439</v>
      </c>
      <c r="AK281" s="11"/>
      <c r="AL281" s="4"/>
      <c r="AM281" s="22"/>
      <c r="AN281" s="48">
        <v>44190</v>
      </c>
      <c r="AO281" s="49" t="s">
        <v>101</v>
      </c>
      <c r="AP281" s="44"/>
      <c r="AQ281" s="53"/>
      <c r="AR281" s="22">
        <f t="shared" si="183"/>
        <v>43813</v>
      </c>
      <c r="AS281" s="22">
        <f t="shared" si="178"/>
        <v>43812</v>
      </c>
      <c r="AT281" s="22">
        <f t="shared" si="179"/>
        <v>43815</v>
      </c>
      <c r="AU281" s="22">
        <f t="shared" si="180"/>
        <v>43844</v>
      </c>
      <c r="AV281" s="22">
        <f t="shared" si="181"/>
        <v>43817</v>
      </c>
      <c r="AW281" s="26">
        <f t="shared" si="182"/>
        <v>19</v>
      </c>
      <c r="AX281" s="1"/>
      <c r="AY281" s="1"/>
      <c r="AZ281" s="1"/>
      <c r="BA281" s="1"/>
      <c r="BB281" s="1"/>
    </row>
    <row r="282" spans="1:54" x14ac:dyDescent="0.2">
      <c r="A282" s="158">
        <f t="shared" si="202"/>
        <v>41438</v>
      </c>
      <c r="B282" s="2">
        <f t="shared" si="184"/>
        <v>342687.41430045862</v>
      </c>
      <c r="C282" s="2">
        <f t="shared" si="203"/>
        <v>323655.95547848998</v>
      </c>
      <c r="D282" s="2">
        <f>SUM(Y282:Y$344)</f>
        <v>3935.5048146700001</v>
      </c>
      <c r="E282" s="73">
        <f t="shared" si="185"/>
        <v>319720.45066381997</v>
      </c>
      <c r="F282" s="88">
        <f t="shared" si="174"/>
        <v>3672.42</v>
      </c>
      <c r="G282" s="3">
        <f>IF(AND(N282=1,N281&gt;1),VLOOKUP(A281,[1]Plan1!$BK$81:$BM$259,3),G281)</f>
        <v>3692.62</v>
      </c>
      <c r="H282" s="11">
        <f t="shared" si="175"/>
        <v>41348</v>
      </c>
      <c r="I282" s="11">
        <f t="shared" si="176"/>
        <v>41379</v>
      </c>
      <c r="J282" s="12">
        <f t="shared" si="186"/>
        <v>5.5004601870156655E-3</v>
      </c>
      <c r="K282" s="11">
        <f t="shared" si="204"/>
        <v>41439</v>
      </c>
      <c r="L282" s="11">
        <f t="shared" si="187"/>
        <v>41439</v>
      </c>
      <c r="M282" s="1">
        <f t="shared" si="209"/>
        <v>22</v>
      </c>
      <c r="N282" s="1">
        <f t="shared" si="188"/>
        <v>21</v>
      </c>
      <c r="O282" s="2">
        <f t="shared" si="189"/>
        <v>1.00524978</v>
      </c>
      <c r="P282" s="13">
        <f t="shared" si="177"/>
        <v>1.0047001</v>
      </c>
      <c r="Q282" s="13">
        <f t="shared" si="171"/>
        <v>1.0499527861790656</v>
      </c>
      <c r="R282" s="2">
        <f t="shared" si="173"/>
        <v>1.0554648</v>
      </c>
      <c r="S282" s="2">
        <f t="shared" si="205"/>
        <v>1</v>
      </c>
      <c r="T282" s="2">
        <f t="shared" si="190"/>
        <v>323655.95547848998</v>
      </c>
      <c r="U282" s="2">
        <f t="shared" si="191"/>
        <v>0</v>
      </c>
      <c r="V282" s="2">
        <f t="shared" si="192"/>
        <v>17733.230851978635</v>
      </c>
      <c r="W282" s="2">
        <f t="shared" si="193"/>
        <v>341389.18633046863</v>
      </c>
      <c r="X282" s="17">
        <f t="shared" si="194"/>
        <v>0</v>
      </c>
      <c r="Y282" s="2">
        <f t="shared" si="195"/>
        <v>0</v>
      </c>
      <c r="Z282" s="72">
        <f t="shared" si="196"/>
        <v>0</v>
      </c>
      <c r="AA282" s="2">
        <f t="shared" si="197"/>
        <v>0</v>
      </c>
      <c r="AB282" s="12">
        <f t="shared" si="206"/>
        <v>4.6600000000000003E-2</v>
      </c>
      <c r="AC282" s="17">
        <f t="shared" si="198"/>
        <v>21</v>
      </c>
      <c r="AD282" s="17">
        <v>252</v>
      </c>
      <c r="AE282" s="13">
        <f t="shared" si="172"/>
        <v>1.00380278</v>
      </c>
      <c r="AF282" s="2">
        <f t="shared" si="199"/>
        <v>1230.79239437</v>
      </c>
      <c r="AG282" s="2">
        <f t="shared" si="200"/>
        <v>1298.22796999</v>
      </c>
      <c r="AH282" s="3">
        <f t="shared" si="201"/>
        <v>0</v>
      </c>
      <c r="AI282" s="4" t="str">
        <f t="shared" si="207"/>
        <v>A+J=</v>
      </c>
      <c r="AJ282" s="11">
        <f t="shared" si="208"/>
        <v>41439</v>
      </c>
      <c r="AK282" s="11"/>
      <c r="AL282" s="4"/>
      <c r="AM282" s="22"/>
      <c r="AN282" s="48">
        <v>44197</v>
      </c>
      <c r="AO282" s="49" t="s">
        <v>102</v>
      </c>
      <c r="AP282" s="44"/>
      <c r="AQ282" s="53"/>
      <c r="AR282" s="22">
        <f t="shared" si="183"/>
        <v>43844</v>
      </c>
      <c r="AS282" s="22">
        <f t="shared" si="178"/>
        <v>43843</v>
      </c>
      <c r="AT282" s="22">
        <f t="shared" si="179"/>
        <v>43844</v>
      </c>
      <c r="AU282" s="22">
        <f t="shared" si="180"/>
        <v>43875</v>
      </c>
      <c r="AV282" s="22">
        <f t="shared" si="181"/>
        <v>43846</v>
      </c>
      <c r="AW282" s="26">
        <f t="shared" si="182"/>
        <v>23</v>
      </c>
      <c r="AX282" s="1"/>
      <c r="AY282" s="1"/>
      <c r="AZ282" s="1"/>
      <c r="BA282" s="1"/>
      <c r="BB282" s="1"/>
    </row>
    <row r="283" spans="1:54" x14ac:dyDescent="0.2">
      <c r="A283" s="158">
        <f t="shared" si="202"/>
        <v>41439</v>
      </c>
      <c r="B283" s="2">
        <f t="shared" si="184"/>
        <v>342833.84335820336</v>
      </c>
      <c r="C283" s="2">
        <f t="shared" si="203"/>
        <v>323655.95547848998</v>
      </c>
      <c r="D283" s="2">
        <f>SUM(Y283:Y$344)</f>
        <v>3935.5048146700001</v>
      </c>
      <c r="E283" s="73">
        <f t="shared" si="185"/>
        <v>319720.45066381997</v>
      </c>
      <c r="F283" s="88">
        <f t="shared" si="174"/>
        <v>3672.42</v>
      </c>
      <c r="G283" s="3">
        <f>IF(AND(N283=1,N282&gt;1),VLOOKUP(A282,[1]Plan1!$BK$81:$BM$259,3),G282)</f>
        <v>3692.62</v>
      </c>
      <c r="H283" s="11">
        <f t="shared" si="175"/>
        <v>41348</v>
      </c>
      <c r="I283" s="11">
        <f t="shared" si="176"/>
        <v>41379</v>
      </c>
      <c r="J283" s="12">
        <f t="shared" si="186"/>
        <v>5.5004601870156655E-3</v>
      </c>
      <c r="K283" s="11">
        <f t="shared" si="204"/>
        <v>41470</v>
      </c>
      <c r="L283" s="11">
        <f t="shared" si="187"/>
        <v>41439</v>
      </c>
      <c r="M283" s="1">
        <f t="shared" si="209"/>
        <v>22</v>
      </c>
      <c r="N283" s="1">
        <f t="shared" si="188"/>
        <v>22</v>
      </c>
      <c r="O283" s="2">
        <f t="shared" si="189"/>
        <v>1.0055004599999999</v>
      </c>
      <c r="P283" s="13">
        <f t="shared" si="177"/>
        <v>1.0047001</v>
      </c>
      <c r="Q283" s="13">
        <f t="shared" si="171"/>
        <v>1.0499527861790656</v>
      </c>
      <c r="R283" s="2">
        <f t="shared" si="173"/>
        <v>1.055728</v>
      </c>
      <c r="S283" s="2">
        <f t="shared" si="205"/>
        <v>1</v>
      </c>
      <c r="T283" s="2">
        <f t="shared" si="190"/>
        <v>323655.95547848998</v>
      </c>
      <c r="U283" s="2">
        <f t="shared" si="191"/>
        <v>0</v>
      </c>
      <c r="V283" s="2">
        <f t="shared" si="192"/>
        <v>17817.381274593357</v>
      </c>
      <c r="W283" s="2">
        <f t="shared" si="193"/>
        <v>341473.33675308333</v>
      </c>
      <c r="X283" s="17">
        <f t="shared" si="194"/>
        <v>9</v>
      </c>
      <c r="Y283" s="2">
        <f t="shared" si="195"/>
        <v>1287.12471342</v>
      </c>
      <c r="Z283" s="72">
        <f t="shared" si="196"/>
        <v>3.9768299999999998E-3</v>
      </c>
      <c r="AA283" s="2">
        <f t="shared" si="197"/>
        <v>1287.12471342</v>
      </c>
      <c r="AB283" s="12">
        <f t="shared" si="206"/>
        <v>4.6600000000000003E-2</v>
      </c>
      <c r="AC283" s="17">
        <f t="shared" si="198"/>
        <v>22</v>
      </c>
      <c r="AD283" s="17">
        <v>252</v>
      </c>
      <c r="AE283" s="13">
        <f t="shared" si="172"/>
        <v>1.003984225</v>
      </c>
      <c r="AF283" s="2">
        <f t="shared" si="199"/>
        <v>1289.51814921</v>
      </c>
      <c r="AG283" s="2">
        <f t="shared" si="200"/>
        <v>1360.5066051199999</v>
      </c>
      <c r="AH283" s="3">
        <f t="shared" si="201"/>
        <v>2576.6428626300003</v>
      </c>
      <c r="AI283" s="4" t="str">
        <f t="shared" si="207"/>
        <v>A+J=</v>
      </c>
      <c r="AJ283" s="11">
        <f t="shared" si="208"/>
        <v>41439</v>
      </c>
      <c r="AK283" s="11"/>
      <c r="AL283" s="4"/>
      <c r="AM283" s="22"/>
      <c r="AN283" s="48">
        <v>44242</v>
      </c>
      <c r="AO283" s="49" t="s">
        <v>93</v>
      </c>
      <c r="AP283" s="44"/>
      <c r="AQ283" s="53"/>
      <c r="AR283" s="22">
        <f t="shared" si="183"/>
        <v>43875</v>
      </c>
      <c r="AS283" s="22">
        <f t="shared" si="178"/>
        <v>43874</v>
      </c>
      <c r="AT283" s="22">
        <f t="shared" si="179"/>
        <v>43875</v>
      </c>
      <c r="AU283" s="22">
        <f t="shared" si="180"/>
        <v>43906</v>
      </c>
      <c r="AV283" s="22">
        <f t="shared" si="181"/>
        <v>43879</v>
      </c>
      <c r="AW283" s="26">
        <f t="shared" si="182"/>
        <v>19</v>
      </c>
      <c r="AX283" s="1"/>
      <c r="AY283" s="1"/>
      <c r="AZ283" s="1"/>
      <c r="BA283" s="1"/>
      <c r="BB283" s="1"/>
    </row>
    <row r="284" spans="1:54" x14ac:dyDescent="0.2">
      <c r="A284" s="158">
        <f t="shared" si="202"/>
        <v>41440</v>
      </c>
      <c r="B284" s="2">
        <f t="shared" si="184"/>
        <v>340307.06705194456</v>
      </c>
      <c r="C284" s="2">
        <f t="shared" si="203"/>
        <v>322368.83076506999</v>
      </c>
      <c r="D284" s="2">
        <f>SUM(Y284:Y$344)</f>
        <v>2648.3801012499998</v>
      </c>
      <c r="E284" s="73">
        <f t="shared" si="185"/>
        <v>319720.45066381997</v>
      </c>
      <c r="F284" s="88">
        <f t="shared" si="174"/>
        <v>3692.62</v>
      </c>
      <c r="G284" s="3">
        <f>IF(AND(N284=1,N283&gt;1),VLOOKUP(A283,[1]Plan1!$BK$81:$BM$259,3),G283)</f>
        <v>3706.28</v>
      </c>
      <c r="H284" s="11">
        <f t="shared" si="175"/>
        <v>41379</v>
      </c>
      <c r="I284" s="11">
        <f t="shared" si="176"/>
        <v>41409</v>
      </c>
      <c r="J284" s="12">
        <f t="shared" si="186"/>
        <v>3.6992704367089235E-3</v>
      </c>
      <c r="K284" s="11">
        <f t="shared" si="204"/>
        <v>41470</v>
      </c>
      <c r="L284" s="11">
        <f t="shared" si="187"/>
        <v>41470</v>
      </c>
      <c r="M284" s="1">
        <f t="shared" si="209"/>
        <v>21</v>
      </c>
      <c r="N284" s="1">
        <f t="shared" si="188"/>
        <v>1</v>
      </c>
      <c r="O284" s="2">
        <f t="shared" si="189"/>
        <v>1.00017584</v>
      </c>
      <c r="P284" s="13">
        <f t="shared" si="177"/>
        <v>1.0055004599999999</v>
      </c>
      <c r="Q284" s="13">
        <f t="shared" si="171"/>
        <v>1.0557280094813319</v>
      </c>
      <c r="R284" s="2">
        <f t="shared" si="173"/>
        <v>1.05591364</v>
      </c>
      <c r="S284" s="2">
        <f t="shared" si="205"/>
        <v>1</v>
      </c>
      <c r="T284" s="2">
        <f t="shared" si="190"/>
        <v>322368.83076506999</v>
      </c>
      <c r="U284" s="2">
        <f t="shared" si="191"/>
        <v>0</v>
      </c>
      <c r="V284" s="2">
        <f t="shared" si="192"/>
        <v>17876.734179054587</v>
      </c>
      <c r="W284" s="2">
        <f t="shared" si="193"/>
        <v>340245.56494412455</v>
      </c>
      <c r="X284" s="17">
        <f t="shared" si="194"/>
        <v>0</v>
      </c>
      <c r="Y284" s="2">
        <f t="shared" si="195"/>
        <v>0</v>
      </c>
      <c r="Z284" s="72">
        <f t="shared" si="196"/>
        <v>0</v>
      </c>
      <c r="AA284" s="2">
        <f t="shared" si="197"/>
        <v>0</v>
      </c>
      <c r="AB284" s="12">
        <f t="shared" si="206"/>
        <v>4.6600000000000003E-2</v>
      </c>
      <c r="AC284" s="17">
        <f t="shared" si="198"/>
        <v>1</v>
      </c>
      <c r="AD284" s="17">
        <v>252</v>
      </c>
      <c r="AE284" s="13">
        <f t="shared" si="172"/>
        <v>1.0001807579999999</v>
      </c>
      <c r="AF284" s="2">
        <f t="shared" si="199"/>
        <v>58.27074511</v>
      </c>
      <c r="AG284" s="2">
        <f t="shared" si="200"/>
        <v>61.502107819999999</v>
      </c>
      <c r="AH284" s="3">
        <f t="shared" si="201"/>
        <v>0</v>
      </c>
      <c r="AI284" s="4" t="str">
        <f t="shared" si="207"/>
        <v>A+J=</v>
      </c>
      <c r="AJ284" s="11">
        <f t="shared" si="208"/>
        <v>41470</v>
      </c>
      <c r="AK284" s="11"/>
      <c r="AL284" s="4"/>
      <c r="AM284" s="22"/>
      <c r="AN284" s="48">
        <v>44243</v>
      </c>
      <c r="AO284" s="49" t="s">
        <v>93</v>
      </c>
      <c r="AP284" s="44"/>
      <c r="AQ284" s="53"/>
      <c r="AR284" s="22">
        <f t="shared" si="183"/>
        <v>43904</v>
      </c>
      <c r="AS284" s="22">
        <f t="shared" si="178"/>
        <v>43903</v>
      </c>
      <c r="AT284" s="22">
        <f t="shared" si="179"/>
        <v>43906</v>
      </c>
      <c r="AU284" s="22">
        <f t="shared" si="180"/>
        <v>43935</v>
      </c>
      <c r="AV284" s="22">
        <f t="shared" si="181"/>
        <v>43908</v>
      </c>
      <c r="AW284" s="26">
        <f t="shared" si="182"/>
        <v>20</v>
      </c>
      <c r="AX284" s="1"/>
      <c r="AY284" s="1"/>
      <c r="AZ284" s="1"/>
      <c r="BA284" s="1"/>
      <c r="BB284" s="1"/>
    </row>
    <row r="285" spans="1:54" x14ac:dyDescent="0.2">
      <c r="A285" s="158">
        <f t="shared" si="202"/>
        <v>41441</v>
      </c>
      <c r="B285" s="2">
        <f t="shared" si="184"/>
        <v>340307.06705194456</v>
      </c>
      <c r="C285" s="2">
        <f t="shared" si="203"/>
        <v>322368.83076506999</v>
      </c>
      <c r="D285" s="2">
        <f>SUM(Y285:Y$344)</f>
        <v>2648.3801012499998</v>
      </c>
      <c r="E285" s="73">
        <f t="shared" si="185"/>
        <v>319720.45066381997</v>
      </c>
      <c r="F285" s="88">
        <f t="shared" si="174"/>
        <v>3692.62</v>
      </c>
      <c r="G285" s="3">
        <f>IF(AND(N285=1,N284&gt;1),VLOOKUP(A284,[1]Plan1!$BK$81:$BM$259,3),G284)</f>
        <v>3706.28</v>
      </c>
      <c r="H285" s="11">
        <f t="shared" si="175"/>
        <v>41379</v>
      </c>
      <c r="I285" s="11">
        <f t="shared" si="176"/>
        <v>41409</v>
      </c>
      <c r="J285" s="12">
        <f t="shared" si="186"/>
        <v>3.6992704367089235E-3</v>
      </c>
      <c r="K285" s="11">
        <f t="shared" si="204"/>
        <v>41470</v>
      </c>
      <c r="L285" s="11">
        <f t="shared" si="187"/>
        <v>41470</v>
      </c>
      <c r="M285" s="1">
        <f t="shared" si="209"/>
        <v>21</v>
      </c>
      <c r="N285" s="1">
        <f t="shared" si="188"/>
        <v>1</v>
      </c>
      <c r="O285" s="2">
        <f t="shared" si="189"/>
        <v>1.00017584</v>
      </c>
      <c r="P285" s="13">
        <f t="shared" si="177"/>
        <v>1.0055004599999999</v>
      </c>
      <c r="Q285" s="13">
        <f t="shared" si="171"/>
        <v>1.0557280094813319</v>
      </c>
      <c r="R285" s="2">
        <f t="shared" si="173"/>
        <v>1.05591364</v>
      </c>
      <c r="S285" s="2">
        <f t="shared" si="205"/>
        <v>1</v>
      </c>
      <c r="T285" s="2">
        <f t="shared" si="190"/>
        <v>322368.83076506999</v>
      </c>
      <c r="U285" s="2">
        <f t="shared" si="191"/>
        <v>0</v>
      </c>
      <c r="V285" s="2">
        <f t="shared" si="192"/>
        <v>17876.734179054587</v>
      </c>
      <c r="W285" s="2">
        <f t="shared" si="193"/>
        <v>340245.56494412455</v>
      </c>
      <c r="X285" s="17">
        <f t="shared" si="194"/>
        <v>0</v>
      </c>
      <c r="Y285" s="2">
        <f t="shared" si="195"/>
        <v>0</v>
      </c>
      <c r="Z285" s="72">
        <f t="shared" si="196"/>
        <v>0</v>
      </c>
      <c r="AA285" s="2">
        <f t="shared" si="197"/>
        <v>0</v>
      </c>
      <c r="AB285" s="12">
        <f t="shared" si="206"/>
        <v>4.6600000000000003E-2</v>
      </c>
      <c r="AC285" s="17">
        <f t="shared" si="198"/>
        <v>1</v>
      </c>
      <c r="AD285" s="17">
        <v>252</v>
      </c>
      <c r="AE285" s="13">
        <f t="shared" si="172"/>
        <v>1.0001807579999999</v>
      </c>
      <c r="AF285" s="2">
        <f t="shared" si="199"/>
        <v>58.27074511</v>
      </c>
      <c r="AG285" s="2">
        <f t="shared" si="200"/>
        <v>61.502107819999999</v>
      </c>
      <c r="AH285" s="3">
        <f t="shared" si="201"/>
        <v>0</v>
      </c>
      <c r="AI285" s="4" t="str">
        <f t="shared" si="207"/>
        <v>A+J=</v>
      </c>
      <c r="AJ285" s="11">
        <f t="shared" si="208"/>
        <v>41470</v>
      </c>
      <c r="AK285" s="11"/>
      <c r="AL285" s="4"/>
      <c r="AM285" s="22"/>
      <c r="AN285" s="48">
        <v>44288</v>
      </c>
      <c r="AO285" s="49" t="s">
        <v>94</v>
      </c>
      <c r="AP285" s="44"/>
      <c r="AQ285" s="53"/>
      <c r="AR285" s="22">
        <f t="shared" si="183"/>
        <v>43935</v>
      </c>
      <c r="AS285" s="22">
        <f t="shared" si="178"/>
        <v>43934</v>
      </c>
      <c r="AT285" s="22">
        <f t="shared" si="179"/>
        <v>43935</v>
      </c>
      <c r="AU285" s="22">
        <f t="shared" si="180"/>
        <v>43965</v>
      </c>
      <c r="AV285" s="22">
        <f t="shared" si="181"/>
        <v>43937</v>
      </c>
      <c r="AW285" s="26">
        <f t="shared" si="182"/>
        <v>20</v>
      </c>
      <c r="AX285" s="1"/>
      <c r="AY285" s="1"/>
      <c r="AZ285" s="1"/>
      <c r="BA285" s="1"/>
      <c r="BB285" s="1"/>
    </row>
    <row r="286" spans="1:54" x14ac:dyDescent="0.2">
      <c r="A286" s="158">
        <f t="shared" si="202"/>
        <v>41442</v>
      </c>
      <c r="B286" s="2">
        <f t="shared" si="184"/>
        <v>340307.06705194456</v>
      </c>
      <c r="C286" s="2">
        <f t="shared" si="203"/>
        <v>322368.83076506999</v>
      </c>
      <c r="D286" s="2">
        <f>SUM(Y286:Y$344)</f>
        <v>2648.3801012499998</v>
      </c>
      <c r="E286" s="73">
        <f t="shared" si="185"/>
        <v>319720.45066381997</v>
      </c>
      <c r="F286" s="88">
        <f t="shared" si="174"/>
        <v>3692.62</v>
      </c>
      <c r="G286" s="3">
        <f>IF(AND(N286=1,N285&gt;1),VLOOKUP(A285,[1]Plan1!$BK$81:$BM$259,3),G285)</f>
        <v>3706.28</v>
      </c>
      <c r="H286" s="11">
        <f t="shared" si="175"/>
        <v>41379</v>
      </c>
      <c r="I286" s="11">
        <f t="shared" si="176"/>
        <v>41409</v>
      </c>
      <c r="J286" s="12">
        <f t="shared" si="186"/>
        <v>3.6992704367089235E-3</v>
      </c>
      <c r="K286" s="11">
        <f t="shared" si="204"/>
        <v>41470</v>
      </c>
      <c r="L286" s="11">
        <f t="shared" si="187"/>
        <v>41470</v>
      </c>
      <c r="M286" s="1">
        <f t="shared" si="209"/>
        <v>21</v>
      </c>
      <c r="N286" s="1">
        <f t="shared" si="188"/>
        <v>1</v>
      </c>
      <c r="O286" s="2">
        <f t="shared" si="189"/>
        <v>1.00017584</v>
      </c>
      <c r="P286" s="13">
        <f t="shared" si="177"/>
        <v>1.0055004599999999</v>
      </c>
      <c r="Q286" s="13">
        <f t="shared" si="171"/>
        <v>1.0557280094813319</v>
      </c>
      <c r="R286" s="2">
        <f t="shared" si="173"/>
        <v>1.05591364</v>
      </c>
      <c r="S286" s="2">
        <f t="shared" si="205"/>
        <v>1</v>
      </c>
      <c r="T286" s="2">
        <f t="shared" si="190"/>
        <v>322368.83076506999</v>
      </c>
      <c r="U286" s="2">
        <f t="shared" si="191"/>
        <v>0</v>
      </c>
      <c r="V286" s="2">
        <f t="shared" si="192"/>
        <v>17876.734179054587</v>
      </c>
      <c r="W286" s="2">
        <f t="shared" si="193"/>
        <v>340245.56494412455</v>
      </c>
      <c r="X286" s="17">
        <f t="shared" si="194"/>
        <v>0</v>
      </c>
      <c r="Y286" s="2">
        <f t="shared" si="195"/>
        <v>0</v>
      </c>
      <c r="Z286" s="72">
        <f t="shared" si="196"/>
        <v>0</v>
      </c>
      <c r="AA286" s="2">
        <f t="shared" si="197"/>
        <v>0</v>
      </c>
      <c r="AB286" s="12">
        <f t="shared" si="206"/>
        <v>4.6600000000000003E-2</v>
      </c>
      <c r="AC286" s="17">
        <f t="shared" si="198"/>
        <v>1</v>
      </c>
      <c r="AD286" s="17">
        <v>252</v>
      </c>
      <c r="AE286" s="13">
        <f t="shared" si="172"/>
        <v>1.0001807579999999</v>
      </c>
      <c r="AF286" s="2">
        <f t="shared" si="199"/>
        <v>58.27074511</v>
      </c>
      <c r="AG286" s="2">
        <f t="shared" si="200"/>
        <v>61.502107819999999</v>
      </c>
      <c r="AH286" s="3">
        <f t="shared" si="201"/>
        <v>0</v>
      </c>
      <c r="AI286" s="4" t="str">
        <f t="shared" si="207"/>
        <v>A+J=</v>
      </c>
      <c r="AJ286" s="11">
        <f t="shared" si="208"/>
        <v>41470</v>
      </c>
      <c r="AK286" s="11"/>
      <c r="AL286" s="4"/>
      <c r="AM286" s="22"/>
      <c r="AN286" s="48">
        <v>44307</v>
      </c>
      <c r="AO286" s="49" t="s">
        <v>103</v>
      </c>
      <c r="AP286" s="44"/>
      <c r="AQ286" s="53"/>
      <c r="AR286" s="22">
        <f t="shared" si="183"/>
        <v>43965</v>
      </c>
      <c r="AS286" s="22">
        <f t="shared" si="178"/>
        <v>43964</v>
      </c>
      <c r="AT286" s="22">
        <f t="shared" si="179"/>
        <v>43965</v>
      </c>
      <c r="AU286" s="22">
        <f t="shared" si="180"/>
        <v>43997</v>
      </c>
      <c r="AV286" s="22">
        <f t="shared" si="181"/>
        <v>43969</v>
      </c>
      <c r="AW286" s="26">
        <f t="shared" si="182"/>
        <v>21</v>
      </c>
      <c r="AX286" s="1"/>
      <c r="AY286" s="1"/>
      <c r="AZ286" s="1"/>
      <c r="BA286" s="1"/>
      <c r="BB286" s="1"/>
    </row>
    <row r="287" spans="1:54" x14ac:dyDescent="0.2">
      <c r="A287" s="158">
        <f t="shared" si="202"/>
        <v>41443</v>
      </c>
      <c r="B287" s="2">
        <f t="shared" si="184"/>
        <v>340427.97040281829</v>
      </c>
      <c r="C287" s="2">
        <f t="shared" si="203"/>
        <v>322368.83076506999</v>
      </c>
      <c r="D287" s="2">
        <f>SUM(Y287:Y$344)</f>
        <v>2648.3801012499998</v>
      </c>
      <c r="E287" s="73">
        <f t="shared" si="185"/>
        <v>319720.45066381997</v>
      </c>
      <c r="F287" s="88">
        <f t="shared" si="174"/>
        <v>3692.62</v>
      </c>
      <c r="G287" s="3">
        <f>IF(AND(N287=1,N286&gt;1),VLOOKUP(A286,[1]Plan1!$BK$81:$BM$259,3),G286)</f>
        <v>3706.28</v>
      </c>
      <c r="H287" s="11">
        <f t="shared" si="175"/>
        <v>41379</v>
      </c>
      <c r="I287" s="11">
        <f t="shared" si="176"/>
        <v>41409</v>
      </c>
      <c r="J287" s="12">
        <f t="shared" si="186"/>
        <v>3.6992704367089235E-3</v>
      </c>
      <c r="K287" s="11">
        <f t="shared" si="204"/>
        <v>41470</v>
      </c>
      <c r="L287" s="11">
        <f t="shared" si="187"/>
        <v>41470</v>
      </c>
      <c r="M287" s="1">
        <f t="shared" si="209"/>
        <v>21</v>
      </c>
      <c r="N287" s="1">
        <f t="shared" si="188"/>
        <v>2</v>
      </c>
      <c r="O287" s="2">
        <f t="shared" si="189"/>
        <v>1.0003517200000001</v>
      </c>
      <c r="P287" s="13">
        <f t="shared" si="177"/>
        <v>1.0055004599999999</v>
      </c>
      <c r="Q287" s="13">
        <f t="shared" ref="Q287:Q350" si="210">IF(L287&gt;L286,Q286*P287,Q286)</f>
        <v>1.0557280094813319</v>
      </c>
      <c r="R287" s="2">
        <f t="shared" si="173"/>
        <v>1.0560993299999999</v>
      </c>
      <c r="S287" s="2">
        <f t="shared" si="205"/>
        <v>1</v>
      </c>
      <c r="T287" s="2">
        <f t="shared" si="190"/>
        <v>322368.83076506999</v>
      </c>
      <c r="U287" s="2">
        <f t="shared" si="191"/>
        <v>0</v>
      </c>
      <c r="V287" s="2">
        <f t="shared" si="192"/>
        <v>17936.10306953832</v>
      </c>
      <c r="W287" s="2">
        <f t="shared" si="193"/>
        <v>340304.9338346083</v>
      </c>
      <c r="X287" s="17">
        <f t="shared" si="194"/>
        <v>0</v>
      </c>
      <c r="Y287" s="2">
        <f t="shared" si="195"/>
        <v>0</v>
      </c>
      <c r="Z287" s="72">
        <f t="shared" si="196"/>
        <v>0</v>
      </c>
      <c r="AA287" s="2">
        <f t="shared" si="197"/>
        <v>0</v>
      </c>
      <c r="AB287" s="12">
        <f t="shared" si="206"/>
        <v>4.6600000000000003E-2</v>
      </c>
      <c r="AC287" s="17">
        <f t="shared" si="198"/>
        <v>2</v>
      </c>
      <c r="AD287" s="17">
        <v>252</v>
      </c>
      <c r="AE287" s="13">
        <f t="shared" ref="AE287:AE350" si="211">ROUND((1+AB287)^TRUNC((AC287/AD287),9),9)</f>
        <v>1.0003615480000001</v>
      </c>
      <c r="AF287" s="2">
        <f t="shared" si="199"/>
        <v>116.55180602</v>
      </c>
      <c r="AG287" s="2">
        <f t="shared" si="200"/>
        <v>123.03656821</v>
      </c>
      <c r="AH287" s="3">
        <f t="shared" si="201"/>
        <v>0</v>
      </c>
      <c r="AI287" s="4" t="str">
        <f t="shared" si="207"/>
        <v>A+J=</v>
      </c>
      <c r="AJ287" s="11">
        <f t="shared" si="208"/>
        <v>41470</v>
      </c>
      <c r="AK287" s="11"/>
      <c r="AL287" s="4"/>
      <c r="AM287" s="22"/>
      <c r="AN287" s="48">
        <v>44350</v>
      </c>
      <c r="AO287" s="49" t="s">
        <v>96</v>
      </c>
      <c r="AP287" s="44"/>
      <c r="AQ287" s="53"/>
      <c r="AR287" s="22">
        <f t="shared" si="183"/>
        <v>43996</v>
      </c>
      <c r="AS287" s="22">
        <f t="shared" si="178"/>
        <v>43994</v>
      </c>
      <c r="AT287" s="22">
        <f t="shared" si="179"/>
        <v>43997</v>
      </c>
      <c r="AU287" s="22">
        <f t="shared" si="180"/>
        <v>44026</v>
      </c>
      <c r="AV287" s="22">
        <f t="shared" si="181"/>
        <v>43999</v>
      </c>
      <c r="AW287" s="26">
        <f t="shared" si="182"/>
        <v>21</v>
      </c>
      <c r="AX287" s="1"/>
      <c r="AY287" s="1"/>
      <c r="AZ287" s="1"/>
      <c r="BA287" s="1"/>
      <c r="BB287" s="1"/>
    </row>
    <row r="288" spans="1:54" x14ac:dyDescent="0.2">
      <c r="A288" s="158">
        <f t="shared" si="202"/>
        <v>41444</v>
      </c>
      <c r="B288" s="2">
        <f t="shared" si="184"/>
        <v>340548.91285020107</v>
      </c>
      <c r="C288" s="2">
        <f t="shared" si="203"/>
        <v>322368.83076506999</v>
      </c>
      <c r="D288" s="2">
        <f>SUM(Y288:Y$344)</f>
        <v>2648.3801012499998</v>
      </c>
      <c r="E288" s="73">
        <f t="shared" si="185"/>
        <v>319720.45066381997</v>
      </c>
      <c r="F288" s="88">
        <f t="shared" si="174"/>
        <v>3692.62</v>
      </c>
      <c r="G288" s="3">
        <f>IF(AND(N288=1,N287&gt;1),VLOOKUP(A287,[1]Plan1!$BK$81:$BM$259,3),G287)</f>
        <v>3706.28</v>
      </c>
      <c r="H288" s="11">
        <f t="shared" si="175"/>
        <v>41379</v>
      </c>
      <c r="I288" s="11">
        <f t="shared" si="176"/>
        <v>41409</v>
      </c>
      <c r="J288" s="12">
        <f t="shared" si="186"/>
        <v>3.6992704367089235E-3</v>
      </c>
      <c r="K288" s="11">
        <f t="shared" si="204"/>
        <v>41470</v>
      </c>
      <c r="L288" s="11">
        <f t="shared" si="187"/>
        <v>41470</v>
      </c>
      <c r="M288" s="1">
        <f t="shared" si="209"/>
        <v>21</v>
      </c>
      <c r="N288" s="1">
        <f t="shared" si="188"/>
        <v>3</v>
      </c>
      <c r="O288" s="2">
        <f t="shared" si="189"/>
        <v>1.0005276299999999</v>
      </c>
      <c r="P288" s="13">
        <f t="shared" si="177"/>
        <v>1.0055004599999999</v>
      </c>
      <c r="Q288" s="13">
        <f t="shared" si="210"/>
        <v>1.0557280094813319</v>
      </c>
      <c r="R288" s="2">
        <f t="shared" si="173"/>
        <v>1.0562850399999999</v>
      </c>
      <c r="S288" s="2">
        <f t="shared" si="205"/>
        <v>1</v>
      </c>
      <c r="T288" s="2">
        <f t="shared" si="190"/>
        <v>322368.83076506999</v>
      </c>
      <c r="U288" s="2">
        <f t="shared" si="191"/>
        <v>0</v>
      </c>
      <c r="V288" s="2">
        <f t="shared" si="192"/>
        <v>17995.478354431099</v>
      </c>
      <c r="W288" s="2">
        <f t="shared" si="193"/>
        <v>340364.30911950109</v>
      </c>
      <c r="X288" s="17">
        <f t="shared" si="194"/>
        <v>0</v>
      </c>
      <c r="Y288" s="2">
        <f t="shared" si="195"/>
        <v>0</v>
      </c>
      <c r="Z288" s="72">
        <f t="shared" si="196"/>
        <v>0</v>
      </c>
      <c r="AA288" s="2">
        <f t="shared" si="197"/>
        <v>0</v>
      </c>
      <c r="AB288" s="12">
        <f t="shared" si="206"/>
        <v>4.6600000000000003E-2</v>
      </c>
      <c r="AC288" s="17">
        <f t="shared" si="198"/>
        <v>3</v>
      </c>
      <c r="AD288" s="17">
        <v>252</v>
      </c>
      <c r="AE288" s="13">
        <f t="shared" si="211"/>
        <v>1.0005423710000001</v>
      </c>
      <c r="AF288" s="2">
        <f t="shared" si="199"/>
        <v>174.84350511</v>
      </c>
      <c r="AG288" s="2">
        <f t="shared" si="200"/>
        <v>184.6037307</v>
      </c>
      <c r="AH288" s="3">
        <f t="shared" si="201"/>
        <v>0</v>
      </c>
      <c r="AI288" s="4" t="str">
        <f t="shared" si="207"/>
        <v>A+J=</v>
      </c>
      <c r="AJ288" s="11">
        <f t="shared" si="208"/>
        <v>41470</v>
      </c>
      <c r="AK288" s="11"/>
      <c r="AL288" s="4"/>
      <c r="AM288" s="22"/>
      <c r="AN288" s="48">
        <v>44446</v>
      </c>
      <c r="AO288" s="49" t="s">
        <v>97</v>
      </c>
      <c r="AP288" s="44"/>
      <c r="AQ288" s="53"/>
      <c r="AR288" s="22">
        <f t="shared" si="183"/>
        <v>44026</v>
      </c>
      <c r="AS288" s="22">
        <f t="shared" si="178"/>
        <v>44025</v>
      </c>
      <c r="AT288" s="22">
        <f t="shared" si="179"/>
        <v>44026</v>
      </c>
      <c r="AU288" s="22">
        <f t="shared" si="180"/>
        <v>44057</v>
      </c>
      <c r="AV288" s="22">
        <f t="shared" si="181"/>
        <v>44028</v>
      </c>
      <c r="AW288" s="26">
        <f t="shared" si="182"/>
        <v>23</v>
      </c>
      <c r="AX288" s="1"/>
      <c r="AY288" s="1"/>
      <c r="AZ288" s="1"/>
      <c r="BA288" s="1"/>
      <c r="BB288" s="1"/>
    </row>
    <row r="289" spans="1:138" x14ac:dyDescent="0.2">
      <c r="A289" s="158">
        <f t="shared" si="202"/>
        <v>41445</v>
      </c>
      <c r="B289" s="2">
        <f t="shared" si="184"/>
        <v>340669.89760293736</v>
      </c>
      <c r="C289" s="2">
        <f t="shared" si="203"/>
        <v>322368.83076506999</v>
      </c>
      <c r="D289" s="2">
        <f>SUM(Y289:Y$344)</f>
        <v>2648.3801012499998</v>
      </c>
      <c r="E289" s="73">
        <f t="shared" si="185"/>
        <v>319720.45066381997</v>
      </c>
      <c r="F289" s="88">
        <f t="shared" si="174"/>
        <v>3692.62</v>
      </c>
      <c r="G289" s="3">
        <f>IF(AND(N289=1,N288&gt;1),VLOOKUP(A288,[1]Plan1!$BK$81:$BM$259,3),G288)</f>
        <v>3706.28</v>
      </c>
      <c r="H289" s="11">
        <f t="shared" si="175"/>
        <v>41379</v>
      </c>
      <c r="I289" s="11">
        <f t="shared" si="176"/>
        <v>41409</v>
      </c>
      <c r="J289" s="12">
        <f t="shared" si="186"/>
        <v>3.6992704367089235E-3</v>
      </c>
      <c r="K289" s="11">
        <f t="shared" si="204"/>
        <v>41470</v>
      </c>
      <c r="L289" s="11">
        <f t="shared" si="187"/>
        <v>41470</v>
      </c>
      <c r="M289" s="1">
        <f t="shared" si="209"/>
        <v>21</v>
      </c>
      <c r="N289" s="1">
        <f t="shared" si="188"/>
        <v>4</v>
      </c>
      <c r="O289" s="2">
        <f t="shared" si="189"/>
        <v>1.00070357</v>
      </c>
      <c r="P289" s="13">
        <f t="shared" si="177"/>
        <v>1.0055004599999999</v>
      </c>
      <c r="Q289" s="13">
        <f t="shared" si="210"/>
        <v>1.0557280094813319</v>
      </c>
      <c r="R289" s="2">
        <f t="shared" si="173"/>
        <v>1.0564707799999999</v>
      </c>
      <c r="S289" s="2">
        <f t="shared" si="205"/>
        <v>1</v>
      </c>
      <c r="T289" s="2">
        <f t="shared" si="190"/>
        <v>322368.83076506999</v>
      </c>
      <c r="U289" s="2">
        <f t="shared" si="191"/>
        <v>0</v>
      </c>
      <c r="V289" s="2">
        <f t="shared" si="192"/>
        <v>18054.863230937412</v>
      </c>
      <c r="W289" s="2">
        <f t="shared" si="193"/>
        <v>340423.69399600738</v>
      </c>
      <c r="X289" s="17">
        <f t="shared" si="194"/>
        <v>0</v>
      </c>
      <c r="Y289" s="2">
        <f t="shared" si="195"/>
        <v>0</v>
      </c>
      <c r="Z289" s="72">
        <f t="shared" si="196"/>
        <v>0</v>
      </c>
      <c r="AA289" s="2">
        <f t="shared" si="197"/>
        <v>0</v>
      </c>
      <c r="AB289" s="12">
        <f t="shared" si="206"/>
        <v>4.6600000000000003E-2</v>
      </c>
      <c r="AC289" s="17">
        <f t="shared" si="198"/>
        <v>4</v>
      </c>
      <c r="AD289" s="17">
        <v>252</v>
      </c>
      <c r="AE289" s="13">
        <f t="shared" si="211"/>
        <v>1.0007232269999999</v>
      </c>
      <c r="AF289" s="2">
        <f t="shared" si="199"/>
        <v>233.14584235999999</v>
      </c>
      <c r="AG289" s="2">
        <f t="shared" si="200"/>
        <v>246.20360693000001</v>
      </c>
      <c r="AH289" s="3">
        <f t="shared" si="201"/>
        <v>0</v>
      </c>
      <c r="AI289" s="4" t="str">
        <f t="shared" si="207"/>
        <v>A+J=</v>
      </c>
      <c r="AJ289" s="11">
        <f t="shared" si="208"/>
        <v>41470</v>
      </c>
      <c r="AK289" s="11"/>
      <c r="AL289" s="4"/>
      <c r="AM289" s="22"/>
      <c r="AN289" s="48">
        <v>44481</v>
      </c>
      <c r="AO289" s="49" t="s">
        <v>98</v>
      </c>
      <c r="AP289" s="44"/>
      <c r="AQ289" s="53"/>
      <c r="AR289" s="22">
        <f t="shared" si="183"/>
        <v>44057</v>
      </c>
      <c r="AS289" s="22">
        <f t="shared" si="178"/>
        <v>44056</v>
      </c>
      <c r="AT289" s="22">
        <f t="shared" si="179"/>
        <v>44057</v>
      </c>
      <c r="AU289" s="22">
        <f t="shared" si="180"/>
        <v>44088</v>
      </c>
      <c r="AV289" s="22">
        <f t="shared" si="181"/>
        <v>44061</v>
      </c>
      <c r="AW289" s="26">
        <f t="shared" si="182"/>
        <v>20</v>
      </c>
      <c r="AX289" s="1"/>
      <c r="AY289" s="1"/>
      <c r="AZ289" s="1"/>
      <c r="BA289" s="1"/>
      <c r="BB289" s="1"/>
    </row>
    <row r="290" spans="1:138" x14ac:dyDescent="0.2">
      <c r="A290" s="158">
        <f t="shared" si="202"/>
        <v>41446</v>
      </c>
      <c r="B290" s="2">
        <f t="shared" si="184"/>
        <v>340790.92753174173</v>
      </c>
      <c r="C290" s="2">
        <f t="shared" si="203"/>
        <v>322368.83076506999</v>
      </c>
      <c r="D290" s="2">
        <f>SUM(Y290:Y$344)</f>
        <v>2648.3801012499998</v>
      </c>
      <c r="E290" s="73">
        <f t="shared" si="185"/>
        <v>319720.45066381997</v>
      </c>
      <c r="F290" s="88">
        <f t="shared" si="174"/>
        <v>3692.62</v>
      </c>
      <c r="G290" s="3">
        <f>IF(AND(N290=1,N289&gt;1),VLOOKUP(A289,[1]Plan1!$BK$81:$BM$259,3),G289)</f>
        <v>3706.28</v>
      </c>
      <c r="H290" s="11">
        <f t="shared" si="175"/>
        <v>41379</v>
      </c>
      <c r="I290" s="11">
        <f t="shared" si="176"/>
        <v>41409</v>
      </c>
      <c r="J290" s="12">
        <f t="shared" si="186"/>
        <v>3.6992704367089235E-3</v>
      </c>
      <c r="K290" s="11">
        <f t="shared" si="204"/>
        <v>41470</v>
      </c>
      <c r="L290" s="11">
        <f t="shared" si="187"/>
        <v>41470</v>
      </c>
      <c r="M290" s="1">
        <f t="shared" si="209"/>
        <v>21</v>
      </c>
      <c r="N290" s="1">
        <f t="shared" si="188"/>
        <v>5</v>
      </c>
      <c r="O290" s="2">
        <f t="shared" si="189"/>
        <v>1.0008795399999999</v>
      </c>
      <c r="P290" s="13">
        <f t="shared" si="177"/>
        <v>1.0055004599999999</v>
      </c>
      <c r="Q290" s="13">
        <f t="shared" si="210"/>
        <v>1.0557280094813319</v>
      </c>
      <c r="R290" s="2">
        <f t="shared" si="173"/>
        <v>1.05665656</v>
      </c>
      <c r="S290" s="2">
        <f t="shared" si="205"/>
        <v>1</v>
      </c>
      <c r="T290" s="2">
        <f t="shared" si="190"/>
        <v>322368.83076506999</v>
      </c>
      <c r="U290" s="2">
        <f t="shared" si="191"/>
        <v>0</v>
      </c>
      <c r="V290" s="2">
        <f t="shared" si="192"/>
        <v>18114.260896261745</v>
      </c>
      <c r="W290" s="2">
        <f t="shared" si="193"/>
        <v>340483.09166133171</v>
      </c>
      <c r="X290" s="17">
        <f t="shared" si="194"/>
        <v>0</v>
      </c>
      <c r="Y290" s="2">
        <f t="shared" si="195"/>
        <v>0</v>
      </c>
      <c r="Z290" s="72">
        <f t="shared" si="196"/>
        <v>0</v>
      </c>
      <c r="AA290" s="2">
        <f t="shared" si="197"/>
        <v>0</v>
      </c>
      <c r="AB290" s="12">
        <f t="shared" si="206"/>
        <v>4.6600000000000003E-2</v>
      </c>
      <c r="AC290" s="17">
        <f t="shared" si="198"/>
        <v>5</v>
      </c>
      <c r="AD290" s="17">
        <v>252</v>
      </c>
      <c r="AE290" s="13">
        <f t="shared" si="211"/>
        <v>1.000904115</v>
      </c>
      <c r="AF290" s="2">
        <f t="shared" si="199"/>
        <v>291.45849542000002</v>
      </c>
      <c r="AG290" s="2">
        <f t="shared" si="200"/>
        <v>307.83587040999998</v>
      </c>
      <c r="AH290" s="3">
        <f t="shared" si="201"/>
        <v>0</v>
      </c>
      <c r="AI290" s="4" t="str">
        <f t="shared" si="207"/>
        <v>A+J=</v>
      </c>
      <c r="AJ290" s="11">
        <f t="shared" si="208"/>
        <v>41470</v>
      </c>
      <c r="AK290" s="11"/>
      <c r="AL290" s="4"/>
      <c r="AM290" s="22"/>
      <c r="AN290" s="48">
        <v>44502</v>
      </c>
      <c r="AO290" s="49" t="s">
        <v>99</v>
      </c>
      <c r="AP290" s="44"/>
      <c r="AQ290" s="53"/>
      <c r="AR290" s="22">
        <f t="shared" si="183"/>
        <v>44088</v>
      </c>
      <c r="AS290" s="22">
        <f t="shared" si="178"/>
        <v>44085</v>
      </c>
      <c r="AT290" s="22">
        <f t="shared" si="179"/>
        <v>44088</v>
      </c>
      <c r="AU290" s="22">
        <f t="shared" si="180"/>
        <v>44118</v>
      </c>
      <c r="AV290" s="22">
        <f t="shared" si="181"/>
        <v>44090</v>
      </c>
      <c r="AW290" s="26">
        <f t="shared" si="182"/>
        <v>21</v>
      </c>
      <c r="AX290" s="1"/>
      <c r="AY290" s="1"/>
      <c r="AZ290" s="1"/>
      <c r="BA290" s="1"/>
      <c r="BB290" s="1"/>
    </row>
    <row r="291" spans="1:138" x14ac:dyDescent="0.2">
      <c r="A291" s="158">
        <f t="shared" si="202"/>
        <v>41447</v>
      </c>
      <c r="B291" s="2">
        <f t="shared" si="184"/>
        <v>340911.99978911958</v>
      </c>
      <c r="C291" s="2">
        <f t="shared" si="203"/>
        <v>322368.83076506999</v>
      </c>
      <c r="D291" s="2">
        <f>SUM(Y291:Y$344)</f>
        <v>2648.3801012499998</v>
      </c>
      <c r="E291" s="73">
        <f t="shared" si="185"/>
        <v>319720.45066381997</v>
      </c>
      <c r="F291" s="88">
        <f t="shared" si="174"/>
        <v>3692.62</v>
      </c>
      <c r="G291" s="3">
        <f>IF(AND(N291=1,N290&gt;1),VLOOKUP(A290,[1]Plan1!$BK$81:$BM$259,3),G290)</f>
        <v>3706.28</v>
      </c>
      <c r="H291" s="11">
        <f t="shared" si="175"/>
        <v>41379</v>
      </c>
      <c r="I291" s="11">
        <f t="shared" si="176"/>
        <v>41409</v>
      </c>
      <c r="J291" s="12">
        <f t="shared" si="186"/>
        <v>3.6992704367089235E-3</v>
      </c>
      <c r="K291" s="11">
        <f t="shared" si="204"/>
        <v>41470</v>
      </c>
      <c r="L291" s="11">
        <f t="shared" si="187"/>
        <v>41470</v>
      </c>
      <c r="M291" s="1">
        <f t="shared" si="209"/>
        <v>21</v>
      </c>
      <c r="N291" s="1">
        <f t="shared" si="188"/>
        <v>6</v>
      </c>
      <c r="O291" s="2">
        <f t="shared" si="189"/>
        <v>1.0010555400000001</v>
      </c>
      <c r="P291" s="13">
        <f t="shared" si="177"/>
        <v>1.0055004599999999</v>
      </c>
      <c r="Q291" s="13">
        <f t="shared" si="210"/>
        <v>1.0557280094813319</v>
      </c>
      <c r="R291" s="2">
        <f t="shared" si="173"/>
        <v>1.05684237</v>
      </c>
      <c r="S291" s="2">
        <f t="shared" si="205"/>
        <v>1</v>
      </c>
      <c r="T291" s="2">
        <f t="shared" si="190"/>
        <v>322368.83076506999</v>
      </c>
      <c r="U291" s="2">
        <f t="shared" si="191"/>
        <v>0</v>
      </c>
      <c r="V291" s="2">
        <f t="shared" si="192"/>
        <v>18173.668153199611</v>
      </c>
      <c r="W291" s="2">
        <f t="shared" si="193"/>
        <v>340542.49891826959</v>
      </c>
      <c r="X291" s="17">
        <f t="shared" si="194"/>
        <v>0</v>
      </c>
      <c r="Y291" s="2">
        <f t="shared" si="195"/>
        <v>0</v>
      </c>
      <c r="Z291" s="72">
        <f t="shared" si="196"/>
        <v>0</v>
      </c>
      <c r="AA291" s="2">
        <f t="shared" si="197"/>
        <v>0</v>
      </c>
      <c r="AB291" s="12">
        <f t="shared" si="206"/>
        <v>4.6600000000000003E-2</v>
      </c>
      <c r="AC291" s="17">
        <f t="shared" si="198"/>
        <v>6</v>
      </c>
      <c r="AD291" s="17">
        <v>252</v>
      </c>
      <c r="AE291" s="13">
        <f t="shared" si="211"/>
        <v>1.0010850360000001</v>
      </c>
      <c r="AF291" s="2">
        <f t="shared" si="199"/>
        <v>349.78178665000002</v>
      </c>
      <c r="AG291" s="2">
        <f t="shared" si="200"/>
        <v>369.50087085000001</v>
      </c>
      <c r="AH291" s="3">
        <f t="shared" si="201"/>
        <v>0</v>
      </c>
      <c r="AI291" s="4" t="str">
        <f t="shared" si="207"/>
        <v>A+J=</v>
      </c>
      <c r="AJ291" s="11">
        <f t="shared" si="208"/>
        <v>41470</v>
      </c>
      <c r="AK291" s="11"/>
      <c r="AL291" s="4"/>
      <c r="AM291" s="22"/>
      <c r="AN291" s="48">
        <v>44515</v>
      </c>
      <c r="AO291" s="49" t="s">
        <v>100</v>
      </c>
      <c r="AP291" s="44"/>
      <c r="AQ291" s="53"/>
      <c r="AR291" s="22">
        <f t="shared" si="183"/>
        <v>44118</v>
      </c>
      <c r="AS291" s="22">
        <f t="shared" si="178"/>
        <v>44117</v>
      </c>
      <c r="AT291" s="22">
        <f t="shared" si="179"/>
        <v>44118</v>
      </c>
      <c r="AU291" s="22">
        <f t="shared" si="180"/>
        <v>44151</v>
      </c>
      <c r="AV291" s="22">
        <f t="shared" si="181"/>
        <v>44120</v>
      </c>
      <c r="AW291" s="26">
        <f t="shared" si="182"/>
        <v>22</v>
      </c>
      <c r="AX291" s="1"/>
      <c r="AY291" s="1"/>
      <c r="AZ291" s="1"/>
      <c r="BA291" s="1"/>
      <c r="BB291" s="1"/>
    </row>
    <row r="292" spans="1:138" x14ac:dyDescent="0.2">
      <c r="A292" s="158">
        <f t="shared" si="202"/>
        <v>41448</v>
      </c>
      <c r="B292" s="2">
        <f t="shared" si="184"/>
        <v>340911.99978911958</v>
      </c>
      <c r="C292" s="2">
        <f t="shared" si="203"/>
        <v>322368.83076506999</v>
      </c>
      <c r="D292" s="2">
        <f>SUM(Y292:Y$344)</f>
        <v>2648.3801012499998</v>
      </c>
      <c r="E292" s="73">
        <f t="shared" si="185"/>
        <v>319720.45066381997</v>
      </c>
      <c r="F292" s="88">
        <f t="shared" si="174"/>
        <v>3692.62</v>
      </c>
      <c r="G292" s="3">
        <f>IF(AND(N292=1,N291&gt;1),VLOOKUP(A291,[1]Plan1!$BK$81:$BM$259,3),G291)</f>
        <v>3706.28</v>
      </c>
      <c r="H292" s="11">
        <f t="shared" si="175"/>
        <v>41379</v>
      </c>
      <c r="I292" s="11">
        <f t="shared" si="176"/>
        <v>41409</v>
      </c>
      <c r="J292" s="12">
        <f t="shared" si="186"/>
        <v>3.6992704367089235E-3</v>
      </c>
      <c r="K292" s="11">
        <f t="shared" si="204"/>
        <v>41470</v>
      </c>
      <c r="L292" s="11">
        <f t="shared" si="187"/>
        <v>41470</v>
      </c>
      <c r="M292" s="1">
        <f t="shared" si="209"/>
        <v>21</v>
      </c>
      <c r="N292" s="1">
        <f t="shared" si="188"/>
        <v>6</v>
      </c>
      <c r="O292" s="2">
        <f t="shared" si="189"/>
        <v>1.0010555400000001</v>
      </c>
      <c r="P292" s="13">
        <f t="shared" si="177"/>
        <v>1.0055004599999999</v>
      </c>
      <c r="Q292" s="13">
        <f t="shared" si="210"/>
        <v>1.0557280094813319</v>
      </c>
      <c r="R292" s="2">
        <f t="shared" si="173"/>
        <v>1.05684237</v>
      </c>
      <c r="S292" s="2">
        <f t="shared" si="205"/>
        <v>1</v>
      </c>
      <c r="T292" s="2">
        <f t="shared" si="190"/>
        <v>322368.83076506999</v>
      </c>
      <c r="U292" s="2">
        <f t="shared" si="191"/>
        <v>0</v>
      </c>
      <c r="V292" s="2">
        <f t="shared" si="192"/>
        <v>18173.668153199611</v>
      </c>
      <c r="W292" s="2">
        <f t="shared" si="193"/>
        <v>340542.49891826959</v>
      </c>
      <c r="X292" s="17">
        <f t="shared" si="194"/>
        <v>0</v>
      </c>
      <c r="Y292" s="2">
        <f t="shared" si="195"/>
        <v>0</v>
      </c>
      <c r="Z292" s="72">
        <f t="shared" si="196"/>
        <v>0</v>
      </c>
      <c r="AA292" s="2">
        <f t="shared" si="197"/>
        <v>0</v>
      </c>
      <c r="AB292" s="12">
        <f t="shared" si="206"/>
        <v>4.6600000000000003E-2</v>
      </c>
      <c r="AC292" s="17">
        <f t="shared" si="198"/>
        <v>6</v>
      </c>
      <c r="AD292" s="17">
        <v>252</v>
      </c>
      <c r="AE292" s="13">
        <f t="shared" si="211"/>
        <v>1.0010850360000001</v>
      </c>
      <c r="AF292" s="2">
        <f t="shared" si="199"/>
        <v>349.78178665000002</v>
      </c>
      <c r="AG292" s="2">
        <f t="shared" si="200"/>
        <v>369.50087085000001</v>
      </c>
      <c r="AH292" s="3">
        <f t="shared" si="201"/>
        <v>0</v>
      </c>
      <c r="AI292" s="4" t="str">
        <f t="shared" si="207"/>
        <v>A+J=</v>
      </c>
      <c r="AJ292" s="11">
        <f t="shared" si="208"/>
        <v>41470</v>
      </c>
      <c r="AK292" s="11"/>
      <c r="AL292" s="4"/>
      <c r="AM292" s="22"/>
      <c r="AN292" s="48">
        <v>44620</v>
      </c>
      <c r="AO292" s="49" t="s">
        <v>93</v>
      </c>
      <c r="AP292" s="44"/>
      <c r="AQ292" s="53"/>
      <c r="AR292" s="22">
        <f t="shared" si="183"/>
        <v>44149</v>
      </c>
      <c r="AS292" s="22">
        <f t="shared" si="178"/>
        <v>44148</v>
      </c>
      <c r="AT292" s="22">
        <f t="shared" si="179"/>
        <v>44151</v>
      </c>
      <c r="AU292" s="22">
        <f t="shared" si="180"/>
        <v>44179</v>
      </c>
      <c r="AV292" s="22">
        <f t="shared" si="181"/>
        <v>44153</v>
      </c>
      <c r="AW292" s="26">
        <f t="shared" si="182"/>
        <v>20</v>
      </c>
      <c r="AX292" s="1"/>
      <c r="AY292" s="1"/>
      <c r="AZ292" s="1"/>
      <c r="BA292" s="1"/>
      <c r="BB292" s="1"/>
    </row>
    <row r="293" spans="1:138" x14ac:dyDescent="0.2">
      <c r="A293" s="158">
        <f t="shared" si="202"/>
        <v>41449</v>
      </c>
      <c r="B293" s="2">
        <f t="shared" si="184"/>
        <v>340911.99978911958</v>
      </c>
      <c r="C293" s="2">
        <f t="shared" si="203"/>
        <v>322368.83076506999</v>
      </c>
      <c r="D293" s="2">
        <f>SUM(Y293:Y$344)</f>
        <v>2648.3801012499998</v>
      </c>
      <c r="E293" s="73">
        <f t="shared" si="185"/>
        <v>319720.45066381997</v>
      </c>
      <c r="F293" s="88">
        <f t="shared" si="174"/>
        <v>3692.62</v>
      </c>
      <c r="G293" s="3">
        <f>IF(AND(N293=1,N292&gt;1),VLOOKUP(A292,[1]Plan1!$BK$81:$BM$259,3),G292)</f>
        <v>3706.28</v>
      </c>
      <c r="H293" s="11">
        <f t="shared" si="175"/>
        <v>41379</v>
      </c>
      <c r="I293" s="11">
        <f t="shared" si="176"/>
        <v>41409</v>
      </c>
      <c r="J293" s="12">
        <f t="shared" si="186"/>
        <v>3.6992704367089235E-3</v>
      </c>
      <c r="K293" s="11">
        <f t="shared" si="204"/>
        <v>41470</v>
      </c>
      <c r="L293" s="11">
        <f t="shared" si="187"/>
        <v>41470</v>
      </c>
      <c r="M293" s="1">
        <f t="shared" si="209"/>
        <v>21</v>
      </c>
      <c r="N293" s="1">
        <f t="shared" si="188"/>
        <v>6</v>
      </c>
      <c r="O293" s="2">
        <f t="shared" si="189"/>
        <v>1.0010555400000001</v>
      </c>
      <c r="P293" s="13">
        <f t="shared" si="177"/>
        <v>1.0055004599999999</v>
      </c>
      <c r="Q293" s="13">
        <f t="shared" si="210"/>
        <v>1.0557280094813319</v>
      </c>
      <c r="R293" s="2">
        <f t="shared" si="173"/>
        <v>1.05684237</v>
      </c>
      <c r="S293" s="2">
        <f t="shared" si="205"/>
        <v>1</v>
      </c>
      <c r="T293" s="2">
        <f t="shared" si="190"/>
        <v>322368.83076506999</v>
      </c>
      <c r="U293" s="2">
        <f t="shared" si="191"/>
        <v>0</v>
      </c>
      <c r="V293" s="2">
        <f t="shared" si="192"/>
        <v>18173.668153199611</v>
      </c>
      <c r="W293" s="2">
        <f t="shared" si="193"/>
        <v>340542.49891826959</v>
      </c>
      <c r="X293" s="17">
        <f t="shared" si="194"/>
        <v>0</v>
      </c>
      <c r="Y293" s="2">
        <f t="shared" si="195"/>
        <v>0</v>
      </c>
      <c r="Z293" s="72">
        <f t="shared" si="196"/>
        <v>0</v>
      </c>
      <c r="AA293" s="2">
        <f t="shared" si="197"/>
        <v>0</v>
      </c>
      <c r="AB293" s="12">
        <f t="shared" si="206"/>
        <v>4.6600000000000003E-2</v>
      </c>
      <c r="AC293" s="17">
        <f t="shared" si="198"/>
        <v>6</v>
      </c>
      <c r="AD293" s="17">
        <v>252</v>
      </c>
      <c r="AE293" s="13">
        <f t="shared" si="211"/>
        <v>1.0010850360000001</v>
      </c>
      <c r="AF293" s="2">
        <f t="shared" si="199"/>
        <v>349.78178665000002</v>
      </c>
      <c r="AG293" s="2">
        <f t="shared" si="200"/>
        <v>369.50087085000001</v>
      </c>
      <c r="AH293" s="3">
        <f t="shared" si="201"/>
        <v>0</v>
      </c>
      <c r="AI293" s="4" t="str">
        <f t="shared" si="207"/>
        <v>A+J=</v>
      </c>
      <c r="AJ293" s="11">
        <f t="shared" si="208"/>
        <v>41470</v>
      </c>
      <c r="AK293" s="11"/>
      <c r="AL293" s="4"/>
      <c r="AM293" s="22"/>
      <c r="AN293" s="48">
        <v>44621</v>
      </c>
      <c r="AO293" s="49" t="s">
        <v>93</v>
      </c>
      <c r="AP293" s="44"/>
      <c r="AQ293" s="53"/>
      <c r="AR293" s="22">
        <f t="shared" si="183"/>
        <v>44179</v>
      </c>
      <c r="AS293" s="22">
        <f t="shared" si="178"/>
        <v>44176</v>
      </c>
      <c r="AT293" s="22">
        <f t="shared" si="179"/>
        <v>44179</v>
      </c>
      <c r="AU293" s="22">
        <f t="shared" si="180"/>
        <v>44210</v>
      </c>
      <c r="AV293" s="22">
        <f t="shared" si="181"/>
        <v>44181</v>
      </c>
      <c r="AW293" s="26">
        <f t="shared" si="182"/>
        <v>21</v>
      </c>
      <c r="AX293" s="1"/>
      <c r="AY293" s="1"/>
      <c r="AZ293" s="1"/>
      <c r="BA293" s="1"/>
      <c r="BB293" s="1"/>
    </row>
    <row r="294" spans="1:138" x14ac:dyDescent="0.2">
      <c r="A294" s="158">
        <f t="shared" si="202"/>
        <v>41450</v>
      </c>
      <c r="B294" s="2">
        <f t="shared" si="184"/>
        <v>341033.11438616092</v>
      </c>
      <c r="C294" s="2">
        <f t="shared" si="203"/>
        <v>322368.83076506999</v>
      </c>
      <c r="D294" s="2">
        <f>SUM(Y294:Y$344)</f>
        <v>2648.3801012499998</v>
      </c>
      <c r="E294" s="73">
        <f t="shared" si="185"/>
        <v>319720.45066381997</v>
      </c>
      <c r="F294" s="88">
        <f t="shared" si="174"/>
        <v>3692.62</v>
      </c>
      <c r="G294" s="3">
        <f>IF(AND(N294=1,N293&gt;1),VLOOKUP(A293,[1]Plan1!$BK$81:$BM$259,3),G293)</f>
        <v>3706.28</v>
      </c>
      <c r="H294" s="11">
        <f t="shared" si="175"/>
        <v>41379</v>
      </c>
      <c r="I294" s="11">
        <f t="shared" si="176"/>
        <v>41409</v>
      </c>
      <c r="J294" s="12">
        <f t="shared" si="186"/>
        <v>3.6992704367089235E-3</v>
      </c>
      <c r="K294" s="11">
        <f t="shared" si="204"/>
        <v>41470</v>
      </c>
      <c r="L294" s="11">
        <f t="shared" si="187"/>
        <v>41470</v>
      </c>
      <c r="M294" s="1">
        <f t="shared" si="209"/>
        <v>21</v>
      </c>
      <c r="N294" s="1">
        <f t="shared" si="188"/>
        <v>7</v>
      </c>
      <c r="O294" s="2">
        <f t="shared" si="189"/>
        <v>1.0012315700000001</v>
      </c>
      <c r="P294" s="13">
        <f t="shared" si="177"/>
        <v>1.0055004599999999</v>
      </c>
      <c r="Q294" s="13">
        <f t="shared" si="210"/>
        <v>1.0557280094813319</v>
      </c>
      <c r="R294" s="2">
        <f t="shared" si="173"/>
        <v>1.0570282099999999</v>
      </c>
      <c r="S294" s="2">
        <f t="shared" si="205"/>
        <v>1</v>
      </c>
      <c r="T294" s="2">
        <f t="shared" si="190"/>
        <v>322368.83076506999</v>
      </c>
      <c r="U294" s="2">
        <f t="shared" si="191"/>
        <v>0</v>
      </c>
      <c r="V294" s="2">
        <f t="shared" si="192"/>
        <v>18233.085001750936</v>
      </c>
      <c r="W294" s="2">
        <f t="shared" si="193"/>
        <v>340601.91576682089</v>
      </c>
      <c r="X294" s="17">
        <f t="shared" si="194"/>
        <v>0</v>
      </c>
      <c r="Y294" s="2">
        <f t="shared" si="195"/>
        <v>0</v>
      </c>
      <c r="Z294" s="72">
        <f t="shared" si="196"/>
        <v>0</v>
      </c>
      <c r="AA294" s="2">
        <f t="shared" si="197"/>
        <v>0</v>
      </c>
      <c r="AB294" s="12">
        <f t="shared" si="206"/>
        <v>4.6600000000000003E-2</v>
      </c>
      <c r="AC294" s="17">
        <f t="shared" si="198"/>
        <v>7</v>
      </c>
      <c r="AD294" s="17">
        <v>252</v>
      </c>
      <c r="AE294" s="13">
        <f t="shared" si="211"/>
        <v>1.0012659900000001</v>
      </c>
      <c r="AF294" s="2">
        <f t="shared" si="199"/>
        <v>408.11571606000001</v>
      </c>
      <c r="AG294" s="2">
        <f t="shared" si="200"/>
        <v>431.19861933999999</v>
      </c>
      <c r="AH294" s="3">
        <f t="shared" si="201"/>
        <v>0</v>
      </c>
      <c r="AI294" s="4" t="str">
        <f t="shared" si="207"/>
        <v>A+J=</v>
      </c>
      <c r="AJ294" s="11">
        <f t="shared" si="208"/>
        <v>41470</v>
      </c>
      <c r="AK294" s="11"/>
      <c r="AL294" s="4"/>
      <c r="AM294" s="22"/>
      <c r="AN294" s="48">
        <v>44666</v>
      </c>
      <c r="AO294" s="49" t="s">
        <v>94</v>
      </c>
      <c r="AP294" s="44"/>
      <c r="AQ294" s="53"/>
      <c r="AR294" s="22">
        <f t="shared" si="183"/>
        <v>44210</v>
      </c>
      <c r="AS294" s="22">
        <f t="shared" si="178"/>
        <v>44209</v>
      </c>
      <c r="AT294" s="22">
        <f t="shared" si="179"/>
        <v>44210</v>
      </c>
      <c r="AU294" s="22">
        <f t="shared" si="180"/>
        <v>44244</v>
      </c>
      <c r="AV294" s="22">
        <f t="shared" si="181"/>
        <v>44214</v>
      </c>
      <c r="AW294" s="26">
        <f t="shared" si="182"/>
        <v>22</v>
      </c>
      <c r="AX294" s="1"/>
      <c r="AY294" s="1"/>
      <c r="AZ294" s="1"/>
      <c r="BA294" s="1"/>
      <c r="BB294" s="1"/>
    </row>
    <row r="295" spans="1:138" x14ac:dyDescent="0.2">
      <c r="A295" s="158">
        <f t="shared" si="202"/>
        <v>41451</v>
      </c>
      <c r="B295" s="2">
        <f t="shared" si="184"/>
        <v>341154.27099328587</v>
      </c>
      <c r="C295" s="2">
        <f t="shared" si="203"/>
        <v>322368.83076506999</v>
      </c>
      <c r="D295" s="2">
        <f>SUM(Y295:Y$344)</f>
        <v>2648.3801012499998</v>
      </c>
      <c r="E295" s="73">
        <f t="shared" si="185"/>
        <v>319720.45066381997</v>
      </c>
      <c r="F295" s="88">
        <f t="shared" si="174"/>
        <v>3692.62</v>
      </c>
      <c r="G295" s="3">
        <f>IF(AND(N295=1,N294&gt;1),VLOOKUP(A294,[1]Plan1!$BK$81:$BM$259,3),G294)</f>
        <v>3706.28</v>
      </c>
      <c r="H295" s="11">
        <f t="shared" si="175"/>
        <v>41379</v>
      </c>
      <c r="I295" s="11">
        <f t="shared" si="176"/>
        <v>41409</v>
      </c>
      <c r="J295" s="12">
        <f t="shared" si="186"/>
        <v>3.6992704367089235E-3</v>
      </c>
      <c r="K295" s="11">
        <f t="shared" si="204"/>
        <v>41470</v>
      </c>
      <c r="L295" s="11">
        <f t="shared" si="187"/>
        <v>41470</v>
      </c>
      <c r="M295" s="1">
        <f t="shared" si="209"/>
        <v>21</v>
      </c>
      <c r="N295" s="1">
        <f t="shared" si="188"/>
        <v>8</v>
      </c>
      <c r="O295" s="2">
        <f t="shared" si="189"/>
        <v>1.0014076300000001</v>
      </c>
      <c r="P295" s="13">
        <f t="shared" si="177"/>
        <v>1.0055004599999999</v>
      </c>
      <c r="Q295" s="13">
        <f t="shared" si="210"/>
        <v>1.0557280094813319</v>
      </c>
      <c r="R295" s="2">
        <f t="shared" si="173"/>
        <v>1.0572140800000001</v>
      </c>
      <c r="S295" s="2">
        <f t="shared" si="205"/>
        <v>1</v>
      </c>
      <c r="T295" s="2">
        <f t="shared" si="190"/>
        <v>322368.83076506999</v>
      </c>
      <c r="U295" s="2">
        <f t="shared" si="191"/>
        <v>0</v>
      </c>
      <c r="V295" s="2">
        <f t="shared" si="192"/>
        <v>18292.511441915867</v>
      </c>
      <c r="W295" s="2">
        <f t="shared" si="193"/>
        <v>340661.34220698586</v>
      </c>
      <c r="X295" s="17">
        <f t="shared" si="194"/>
        <v>0</v>
      </c>
      <c r="Y295" s="2">
        <f t="shared" si="195"/>
        <v>0</v>
      </c>
      <c r="Z295" s="72">
        <f t="shared" si="196"/>
        <v>0</v>
      </c>
      <c r="AA295" s="2">
        <f t="shared" si="197"/>
        <v>0</v>
      </c>
      <c r="AB295" s="12">
        <f t="shared" si="206"/>
        <v>4.6600000000000003E-2</v>
      </c>
      <c r="AC295" s="17">
        <f t="shared" si="198"/>
        <v>8</v>
      </c>
      <c r="AD295" s="17">
        <v>252</v>
      </c>
      <c r="AE295" s="13">
        <f t="shared" si="211"/>
        <v>1.001446976</v>
      </c>
      <c r="AF295" s="2">
        <f t="shared" si="199"/>
        <v>466.45996126</v>
      </c>
      <c r="AG295" s="2">
        <f t="shared" si="200"/>
        <v>492.92878630000001</v>
      </c>
      <c r="AH295" s="3">
        <f t="shared" si="201"/>
        <v>0</v>
      </c>
      <c r="AI295" s="4" t="str">
        <f t="shared" si="207"/>
        <v>A+J=</v>
      </c>
      <c r="AJ295" s="11">
        <f t="shared" si="208"/>
        <v>41470</v>
      </c>
      <c r="AK295" s="11"/>
      <c r="AL295" s="4"/>
      <c r="AM295" s="22"/>
      <c r="AN295" s="48">
        <v>44672</v>
      </c>
      <c r="AO295" s="49" t="s">
        <v>103</v>
      </c>
      <c r="AP295" s="44"/>
      <c r="AQ295" s="53"/>
      <c r="AR295" s="22">
        <f t="shared" si="183"/>
        <v>44241</v>
      </c>
      <c r="AS295" s="22">
        <f t="shared" si="178"/>
        <v>44239</v>
      </c>
      <c r="AT295" s="22">
        <f t="shared" si="179"/>
        <v>44244</v>
      </c>
      <c r="AU295" s="22">
        <f t="shared" si="180"/>
        <v>44270</v>
      </c>
      <c r="AV295" s="22">
        <f t="shared" si="181"/>
        <v>44246</v>
      </c>
      <c r="AW295" s="26">
        <f t="shared" si="182"/>
        <v>18</v>
      </c>
      <c r="AX295" s="1"/>
      <c r="AY295" s="1"/>
      <c r="AZ295" s="1"/>
      <c r="BA295" s="1"/>
      <c r="BB295" s="1"/>
    </row>
    <row r="296" spans="1:138" x14ac:dyDescent="0.2">
      <c r="A296" s="158">
        <f t="shared" si="202"/>
        <v>41452</v>
      </c>
      <c r="B296" s="2">
        <f t="shared" si="184"/>
        <v>341275.47030284425</v>
      </c>
      <c r="C296" s="2">
        <f t="shared" si="203"/>
        <v>322368.83076506999</v>
      </c>
      <c r="D296" s="2">
        <f>SUM(Y296:Y$344)</f>
        <v>2648.3801012499998</v>
      </c>
      <c r="E296" s="73">
        <f t="shared" si="185"/>
        <v>319720.45066381997</v>
      </c>
      <c r="F296" s="88">
        <f t="shared" si="174"/>
        <v>3692.62</v>
      </c>
      <c r="G296" s="3">
        <f>IF(AND(N296=1,N295&gt;1),VLOOKUP(A295,[1]Plan1!$BK$81:$BM$259,3),G295)</f>
        <v>3706.28</v>
      </c>
      <c r="H296" s="11">
        <f t="shared" si="175"/>
        <v>41379</v>
      </c>
      <c r="I296" s="11">
        <f t="shared" si="176"/>
        <v>41409</v>
      </c>
      <c r="J296" s="12">
        <f t="shared" si="186"/>
        <v>3.6992704367089235E-3</v>
      </c>
      <c r="K296" s="11">
        <f t="shared" si="204"/>
        <v>41470</v>
      </c>
      <c r="L296" s="11">
        <f t="shared" si="187"/>
        <v>41470</v>
      </c>
      <c r="M296" s="1">
        <f t="shared" si="209"/>
        <v>21</v>
      </c>
      <c r="N296" s="1">
        <f t="shared" si="188"/>
        <v>9</v>
      </c>
      <c r="O296" s="2">
        <f t="shared" si="189"/>
        <v>1.00158372</v>
      </c>
      <c r="P296" s="13">
        <f t="shared" si="177"/>
        <v>1.0055004599999999</v>
      </c>
      <c r="Q296" s="13">
        <f t="shared" si="210"/>
        <v>1.0557280094813319</v>
      </c>
      <c r="R296" s="2">
        <f t="shared" si="173"/>
        <v>1.05739998</v>
      </c>
      <c r="S296" s="2">
        <f t="shared" si="205"/>
        <v>1</v>
      </c>
      <c r="T296" s="2">
        <f t="shared" si="190"/>
        <v>322368.83076506999</v>
      </c>
      <c r="U296" s="2">
        <f t="shared" si="191"/>
        <v>0</v>
      </c>
      <c r="V296" s="2">
        <f t="shared" si="192"/>
        <v>18351.947473694257</v>
      </c>
      <c r="W296" s="2">
        <f t="shared" si="193"/>
        <v>340720.77823876427</v>
      </c>
      <c r="X296" s="17">
        <f t="shared" si="194"/>
        <v>0</v>
      </c>
      <c r="Y296" s="2">
        <f t="shared" si="195"/>
        <v>0</v>
      </c>
      <c r="Z296" s="72">
        <f t="shared" si="196"/>
        <v>0</v>
      </c>
      <c r="AA296" s="2">
        <f t="shared" si="197"/>
        <v>0</v>
      </c>
      <c r="AB296" s="12">
        <f t="shared" si="206"/>
        <v>4.6600000000000003E-2</v>
      </c>
      <c r="AC296" s="17">
        <f t="shared" si="198"/>
        <v>9</v>
      </c>
      <c r="AD296" s="17">
        <v>252</v>
      </c>
      <c r="AE296" s="13">
        <f t="shared" si="211"/>
        <v>1.0016279960000001</v>
      </c>
      <c r="AF296" s="2">
        <f t="shared" si="199"/>
        <v>524.81516700999998</v>
      </c>
      <c r="AG296" s="2">
        <f t="shared" si="200"/>
        <v>554.69206408000002</v>
      </c>
      <c r="AH296" s="3">
        <f t="shared" si="201"/>
        <v>0</v>
      </c>
      <c r="AI296" s="4" t="str">
        <f t="shared" si="207"/>
        <v>A+J=</v>
      </c>
      <c r="AJ296" s="11">
        <f t="shared" si="208"/>
        <v>41470</v>
      </c>
      <c r="AK296" s="11"/>
      <c r="AL296" s="4"/>
      <c r="AM296" s="22"/>
      <c r="AN296" s="48">
        <v>44728</v>
      </c>
      <c r="AO296" s="49" t="s">
        <v>96</v>
      </c>
      <c r="AP296" s="44"/>
      <c r="AQ296" s="53"/>
      <c r="AR296" s="22">
        <f t="shared" si="183"/>
        <v>44269</v>
      </c>
      <c r="AS296" s="22">
        <f t="shared" si="178"/>
        <v>44267</v>
      </c>
      <c r="AT296" s="22">
        <f t="shared" si="179"/>
        <v>44270</v>
      </c>
      <c r="AU296" s="22">
        <f t="shared" si="180"/>
        <v>44300</v>
      </c>
      <c r="AV296" s="22">
        <f t="shared" si="181"/>
        <v>44272</v>
      </c>
      <c r="AW296" s="26">
        <f t="shared" si="182"/>
        <v>21</v>
      </c>
      <c r="AX296" s="1"/>
      <c r="AY296" s="1"/>
      <c r="AZ296" s="1"/>
      <c r="BA296" s="1"/>
      <c r="BB296" s="1"/>
    </row>
    <row r="297" spans="1:138" x14ac:dyDescent="0.2">
      <c r="A297" s="158">
        <f t="shared" si="202"/>
        <v>41453</v>
      </c>
      <c r="B297" s="2">
        <f t="shared" si="184"/>
        <v>341396.71805054514</v>
      </c>
      <c r="C297" s="2">
        <f t="shared" si="203"/>
        <v>322368.83076506999</v>
      </c>
      <c r="D297" s="2">
        <f>SUM(Y297:Y$344)</f>
        <v>2648.3801012499998</v>
      </c>
      <c r="E297" s="73">
        <f t="shared" si="185"/>
        <v>319720.45066381997</v>
      </c>
      <c r="F297" s="88">
        <f t="shared" si="174"/>
        <v>3692.62</v>
      </c>
      <c r="G297" s="3">
        <f>IF(AND(N297=1,N296&gt;1),VLOOKUP(A296,[1]Plan1!$BK$81:$BM$259,3),G296)</f>
        <v>3706.28</v>
      </c>
      <c r="H297" s="11">
        <f t="shared" si="175"/>
        <v>41379</v>
      </c>
      <c r="I297" s="11">
        <f t="shared" si="176"/>
        <v>41409</v>
      </c>
      <c r="J297" s="12">
        <f t="shared" si="186"/>
        <v>3.6992704367089235E-3</v>
      </c>
      <c r="K297" s="11">
        <f t="shared" si="204"/>
        <v>41470</v>
      </c>
      <c r="L297" s="11">
        <f t="shared" si="187"/>
        <v>41470</v>
      </c>
      <c r="M297" s="1">
        <f t="shared" si="209"/>
        <v>21</v>
      </c>
      <c r="N297" s="1">
        <f t="shared" si="188"/>
        <v>10</v>
      </c>
      <c r="O297" s="2">
        <f t="shared" si="189"/>
        <v>1.00175985</v>
      </c>
      <c r="P297" s="13">
        <f t="shared" si="177"/>
        <v>1.0055004599999999</v>
      </c>
      <c r="Q297" s="13">
        <f t="shared" si="210"/>
        <v>1.0557280094813319</v>
      </c>
      <c r="R297" s="2">
        <f t="shared" ref="R297:R360" si="212">TRUNC(TRUNC((O297*Q297),15),8)</f>
        <v>1.0575859299999999</v>
      </c>
      <c r="S297" s="2">
        <f t="shared" si="205"/>
        <v>1</v>
      </c>
      <c r="T297" s="2">
        <f t="shared" si="190"/>
        <v>322368.83076506999</v>
      </c>
      <c r="U297" s="2">
        <f t="shared" si="191"/>
        <v>0</v>
      </c>
      <c r="V297" s="2">
        <f t="shared" si="192"/>
        <v>18411.399491495158</v>
      </c>
      <c r="W297" s="2">
        <f t="shared" si="193"/>
        <v>340780.23025656515</v>
      </c>
      <c r="X297" s="17">
        <f t="shared" si="194"/>
        <v>0</v>
      </c>
      <c r="Y297" s="2">
        <f t="shared" si="195"/>
        <v>0</v>
      </c>
      <c r="Z297" s="72">
        <f t="shared" si="196"/>
        <v>0</v>
      </c>
      <c r="AA297" s="2">
        <f t="shared" si="197"/>
        <v>0</v>
      </c>
      <c r="AB297" s="12">
        <f t="shared" si="206"/>
        <v>4.6600000000000003E-2</v>
      </c>
      <c r="AC297" s="17">
        <f t="shared" si="198"/>
        <v>10</v>
      </c>
      <c r="AD297" s="17">
        <v>252</v>
      </c>
      <c r="AE297" s="13">
        <f t="shared" si="211"/>
        <v>1.0018090479999999</v>
      </c>
      <c r="AF297" s="2">
        <f t="shared" si="199"/>
        <v>583.18068855000001</v>
      </c>
      <c r="AG297" s="2">
        <f t="shared" si="200"/>
        <v>616.48779397999999</v>
      </c>
      <c r="AH297" s="3">
        <f t="shared" si="201"/>
        <v>0</v>
      </c>
      <c r="AI297" s="4" t="str">
        <f t="shared" si="207"/>
        <v>A+J=</v>
      </c>
      <c r="AJ297" s="11">
        <f t="shared" si="208"/>
        <v>41470</v>
      </c>
      <c r="AK297" s="11"/>
      <c r="AL297" s="4"/>
      <c r="AM297" s="22"/>
      <c r="AN297" s="48">
        <v>44811</v>
      </c>
      <c r="AO297" s="49" t="s">
        <v>97</v>
      </c>
      <c r="AP297" s="44"/>
      <c r="AQ297" s="53"/>
      <c r="AR297" s="22">
        <f t="shared" si="183"/>
        <v>44300</v>
      </c>
      <c r="AS297" s="22">
        <f t="shared" si="178"/>
        <v>44299</v>
      </c>
      <c r="AT297" s="22">
        <f t="shared" si="179"/>
        <v>44300</v>
      </c>
      <c r="AU297" s="22">
        <f t="shared" si="180"/>
        <v>44330</v>
      </c>
      <c r="AV297" s="22">
        <f t="shared" si="181"/>
        <v>44302</v>
      </c>
      <c r="AW297" s="26">
        <f t="shared" si="182"/>
        <v>21</v>
      </c>
      <c r="AX297" s="1"/>
      <c r="AY297" s="1"/>
      <c r="AZ297" s="1"/>
      <c r="BA297" s="1"/>
      <c r="BB297" s="1"/>
    </row>
    <row r="298" spans="1:138" x14ac:dyDescent="0.2">
      <c r="A298" s="158">
        <f t="shared" si="202"/>
        <v>41454</v>
      </c>
      <c r="B298" s="2">
        <f t="shared" si="184"/>
        <v>341518.00143649057</v>
      </c>
      <c r="C298" s="2">
        <f t="shared" si="203"/>
        <v>322368.83076506999</v>
      </c>
      <c r="D298" s="2">
        <f>SUM(Y298:Y$344)</f>
        <v>2648.3801012499998</v>
      </c>
      <c r="E298" s="73">
        <f t="shared" si="185"/>
        <v>319720.45066381997</v>
      </c>
      <c r="F298" s="88">
        <f t="shared" ref="F298:F361" si="213">IF(G298=G297,F297,G297)</f>
        <v>3692.62</v>
      </c>
      <c r="G298" s="3">
        <f>IF(AND(N298=1,N297&gt;1),VLOOKUP(A297,[1]Plan1!$BK$81:$BM$259,3),G297)</f>
        <v>3706.28</v>
      </c>
      <c r="H298" s="11">
        <f t="shared" ref="H298:H361" si="214">EDATE(I298,-1)</f>
        <v>41379</v>
      </c>
      <c r="I298" s="11">
        <f t="shared" ref="I298:I361" si="215">IF(X297&gt;0,EDATE(A298,-1),+I297)</f>
        <v>41409</v>
      </c>
      <c r="J298" s="12">
        <f t="shared" si="186"/>
        <v>3.6992704367089235E-3</v>
      </c>
      <c r="K298" s="11">
        <f t="shared" si="204"/>
        <v>41470</v>
      </c>
      <c r="L298" s="11">
        <f t="shared" si="187"/>
        <v>41470</v>
      </c>
      <c r="M298" s="1">
        <f t="shared" si="209"/>
        <v>21</v>
      </c>
      <c r="N298" s="1">
        <f t="shared" si="188"/>
        <v>11</v>
      </c>
      <c r="O298" s="2">
        <f t="shared" si="189"/>
        <v>1.0019359999999999</v>
      </c>
      <c r="P298" s="13">
        <f t="shared" ref="P298:P361" si="216">IF(L298&gt;L297,O297,P297)</f>
        <v>1.0055004599999999</v>
      </c>
      <c r="Q298" s="13">
        <f t="shared" si="210"/>
        <v>1.0557280094813319</v>
      </c>
      <c r="R298" s="2">
        <f t="shared" si="212"/>
        <v>1.0577718899999999</v>
      </c>
      <c r="S298" s="2">
        <f t="shared" si="205"/>
        <v>1</v>
      </c>
      <c r="T298" s="2">
        <f t="shared" si="190"/>
        <v>322368.83076506999</v>
      </c>
      <c r="U298" s="2">
        <f t="shared" si="191"/>
        <v>0</v>
      </c>
      <c r="V298" s="2">
        <f t="shared" si="192"/>
        <v>18470.854706500613</v>
      </c>
      <c r="W298" s="2">
        <f t="shared" si="193"/>
        <v>340839.68547157058</v>
      </c>
      <c r="X298" s="17">
        <f t="shared" si="194"/>
        <v>0</v>
      </c>
      <c r="Y298" s="2">
        <f t="shared" si="195"/>
        <v>0</v>
      </c>
      <c r="Z298" s="72">
        <f t="shared" si="196"/>
        <v>0</v>
      </c>
      <c r="AA298" s="2">
        <f t="shared" si="197"/>
        <v>0</v>
      </c>
      <c r="AB298" s="12">
        <f t="shared" si="206"/>
        <v>4.6600000000000003E-2</v>
      </c>
      <c r="AC298" s="17">
        <f t="shared" si="198"/>
        <v>11</v>
      </c>
      <c r="AD298" s="17">
        <v>252</v>
      </c>
      <c r="AE298" s="13">
        <f t="shared" si="211"/>
        <v>1.001990132</v>
      </c>
      <c r="AF298" s="2">
        <f t="shared" si="199"/>
        <v>641.5565259</v>
      </c>
      <c r="AG298" s="2">
        <f t="shared" si="200"/>
        <v>678.31596492000006</v>
      </c>
      <c r="AH298" s="3">
        <f t="shared" si="201"/>
        <v>0</v>
      </c>
      <c r="AI298" s="4" t="str">
        <f t="shared" si="207"/>
        <v>A+J=</v>
      </c>
      <c r="AJ298" s="11">
        <f t="shared" si="208"/>
        <v>41470</v>
      </c>
      <c r="AK298" s="11"/>
      <c r="AL298" s="4"/>
      <c r="AM298" s="22"/>
      <c r="AN298" s="48">
        <v>44846</v>
      </c>
      <c r="AO298" s="49" t="s">
        <v>98</v>
      </c>
      <c r="AP298" s="44"/>
      <c r="AQ298" s="53"/>
      <c r="AR298" s="22">
        <f t="shared" si="183"/>
        <v>44330</v>
      </c>
      <c r="AS298" s="22">
        <f t="shared" si="178"/>
        <v>44329</v>
      </c>
      <c r="AT298" s="22">
        <f t="shared" si="179"/>
        <v>44330</v>
      </c>
      <c r="AU298" s="22">
        <f t="shared" si="180"/>
        <v>44361</v>
      </c>
      <c r="AV298" s="22">
        <f t="shared" si="181"/>
        <v>44334</v>
      </c>
      <c r="AW298" s="26">
        <f t="shared" si="182"/>
        <v>20</v>
      </c>
      <c r="AX298" s="1"/>
      <c r="AY298" s="1"/>
      <c r="AZ298" s="1"/>
      <c r="BA298" s="1"/>
      <c r="BB298" s="1"/>
    </row>
    <row r="299" spans="1:138" x14ac:dyDescent="0.2">
      <c r="A299" s="158">
        <f t="shared" si="202"/>
        <v>41455</v>
      </c>
      <c r="B299" s="2">
        <f t="shared" si="184"/>
        <v>341518.00143649057</v>
      </c>
      <c r="C299" s="2">
        <f t="shared" si="203"/>
        <v>322368.83076506999</v>
      </c>
      <c r="D299" s="2">
        <f>SUM(Y299:Y$344)</f>
        <v>2648.3801012499998</v>
      </c>
      <c r="E299" s="73">
        <f t="shared" si="185"/>
        <v>319720.45066381997</v>
      </c>
      <c r="F299" s="88">
        <f t="shared" si="213"/>
        <v>3692.62</v>
      </c>
      <c r="G299" s="3">
        <f>IF(AND(N299=1,N298&gt;1),VLOOKUP(A298,[1]Plan1!$BK$81:$BM$259,3),G298)</f>
        <v>3706.28</v>
      </c>
      <c r="H299" s="11">
        <f t="shared" si="214"/>
        <v>41379</v>
      </c>
      <c r="I299" s="11">
        <f t="shared" si="215"/>
        <v>41409</v>
      </c>
      <c r="J299" s="12">
        <f t="shared" si="186"/>
        <v>3.6992704367089235E-3</v>
      </c>
      <c r="K299" s="11">
        <f t="shared" si="204"/>
        <v>41470</v>
      </c>
      <c r="L299" s="11">
        <f t="shared" si="187"/>
        <v>41470</v>
      </c>
      <c r="M299" s="1">
        <f t="shared" si="209"/>
        <v>21</v>
      </c>
      <c r="N299" s="1">
        <f t="shared" si="188"/>
        <v>11</v>
      </c>
      <c r="O299" s="2">
        <f t="shared" si="189"/>
        <v>1.0019359999999999</v>
      </c>
      <c r="P299" s="13">
        <f t="shared" si="216"/>
        <v>1.0055004599999999</v>
      </c>
      <c r="Q299" s="13">
        <f t="shared" si="210"/>
        <v>1.0557280094813319</v>
      </c>
      <c r="R299" s="2">
        <f t="shared" si="212"/>
        <v>1.0577718899999999</v>
      </c>
      <c r="S299" s="2">
        <f t="shared" si="205"/>
        <v>1</v>
      </c>
      <c r="T299" s="2">
        <f t="shared" si="190"/>
        <v>322368.83076506999</v>
      </c>
      <c r="U299" s="2">
        <f t="shared" si="191"/>
        <v>0</v>
      </c>
      <c r="V299" s="2">
        <f t="shared" si="192"/>
        <v>18470.854706500613</v>
      </c>
      <c r="W299" s="2">
        <f t="shared" si="193"/>
        <v>340839.68547157058</v>
      </c>
      <c r="X299" s="17">
        <f t="shared" si="194"/>
        <v>0</v>
      </c>
      <c r="Y299" s="2">
        <f t="shared" si="195"/>
        <v>0</v>
      </c>
      <c r="Z299" s="72">
        <f t="shared" si="196"/>
        <v>0</v>
      </c>
      <c r="AA299" s="2">
        <f t="shared" si="197"/>
        <v>0</v>
      </c>
      <c r="AB299" s="12">
        <f t="shared" si="206"/>
        <v>4.6600000000000003E-2</v>
      </c>
      <c r="AC299" s="17">
        <f t="shared" si="198"/>
        <v>11</v>
      </c>
      <c r="AD299" s="17">
        <v>252</v>
      </c>
      <c r="AE299" s="13">
        <f t="shared" si="211"/>
        <v>1.001990132</v>
      </c>
      <c r="AF299" s="2">
        <f t="shared" si="199"/>
        <v>641.5565259</v>
      </c>
      <c r="AG299" s="2">
        <f t="shared" si="200"/>
        <v>678.31596492000006</v>
      </c>
      <c r="AH299" s="3">
        <f t="shared" si="201"/>
        <v>0</v>
      </c>
      <c r="AI299" s="4" t="str">
        <f t="shared" si="207"/>
        <v>A+J=</v>
      </c>
      <c r="AJ299" s="11">
        <f t="shared" si="208"/>
        <v>41470</v>
      </c>
      <c r="AK299" s="11"/>
      <c r="AL299" s="4"/>
      <c r="AM299" s="54"/>
      <c r="AN299" s="48">
        <v>44867</v>
      </c>
      <c r="AO299" s="49" t="s">
        <v>99</v>
      </c>
      <c r="AP299" s="44"/>
      <c r="AQ299" s="53"/>
      <c r="AR299" s="22">
        <f t="shared" si="183"/>
        <v>44361</v>
      </c>
      <c r="AS299" s="22">
        <f t="shared" si="178"/>
        <v>44358</v>
      </c>
      <c r="AT299" s="22">
        <f t="shared" si="179"/>
        <v>44361</v>
      </c>
      <c r="AU299" s="22">
        <f t="shared" si="180"/>
        <v>44391</v>
      </c>
      <c r="AV299" s="22">
        <f t="shared" si="181"/>
        <v>44363</v>
      </c>
      <c r="AW299" s="26">
        <f t="shared" si="182"/>
        <v>22</v>
      </c>
      <c r="AX299" s="1"/>
      <c r="AY299" s="1"/>
      <c r="AZ299" s="1"/>
      <c r="BA299" s="1"/>
      <c r="BB299" s="1"/>
    </row>
    <row r="300" spans="1:138" x14ac:dyDescent="0.2">
      <c r="A300" s="158">
        <f t="shared" si="202"/>
        <v>41456</v>
      </c>
      <c r="B300" s="2">
        <f t="shared" si="184"/>
        <v>341518.00143649057</v>
      </c>
      <c r="C300" s="2">
        <f t="shared" si="203"/>
        <v>322368.83076506999</v>
      </c>
      <c r="D300" s="2">
        <f>SUM(Y300:Y$344)</f>
        <v>2648.3801012499998</v>
      </c>
      <c r="E300" s="73">
        <f t="shared" si="185"/>
        <v>319720.45066381997</v>
      </c>
      <c r="F300" s="88">
        <f t="shared" si="213"/>
        <v>3692.62</v>
      </c>
      <c r="G300" s="3">
        <f>IF(AND(N300=1,N299&gt;1),VLOOKUP(A299,[1]Plan1!$BK$81:$BM$259,3),G299)</f>
        <v>3706.28</v>
      </c>
      <c r="H300" s="11">
        <f t="shared" si="214"/>
        <v>41379</v>
      </c>
      <c r="I300" s="11">
        <f t="shared" si="215"/>
        <v>41409</v>
      </c>
      <c r="J300" s="12">
        <f t="shared" si="186"/>
        <v>3.6992704367089235E-3</v>
      </c>
      <c r="K300" s="11">
        <f t="shared" si="204"/>
        <v>41470</v>
      </c>
      <c r="L300" s="11">
        <f t="shared" si="187"/>
        <v>41470</v>
      </c>
      <c r="M300" s="1">
        <f t="shared" si="209"/>
        <v>21</v>
      </c>
      <c r="N300" s="1">
        <f t="shared" si="188"/>
        <v>11</v>
      </c>
      <c r="O300" s="2">
        <f t="shared" si="189"/>
        <v>1.0019359999999999</v>
      </c>
      <c r="P300" s="13">
        <f t="shared" si="216"/>
        <v>1.0055004599999999</v>
      </c>
      <c r="Q300" s="13">
        <f t="shared" si="210"/>
        <v>1.0557280094813319</v>
      </c>
      <c r="R300" s="2">
        <f t="shared" si="212"/>
        <v>1.0577718899999999</v>
      </c>
      <c r="S300" s="2">
        <f t="shared" si="205"/>
        <v>1</v>
      </c>
      <c r="T300" s="2">
        <f t="shared" si="190"/>
        <v>322368.83076506999</v>
      </c>
      <c r="U300" s="2">
        <f t="shared" si="191"/>
        <v>0</v>
      </c>
      <c r="V300" s="2">
        <f t="shared" si="192"/>
        <v>18470.854706500613</v>
      </c>
      <c r="W300" s="2">
        <f t="shared" si="193"/>
        <v>340839.68547157058</v>
      </c>
      <c r="X300" s="17">
        <f t="shared" si="194"/>
        <v>0</v>
      </c>
      <c r="Y300" s="2">
        <f t="shared" si="195"/>
        <v>0</v>
      </c>
      <c r="Z300" s="72">
        <f t="shared" si="196"/>
        <v>0</v>
      </c>
      <c r="AA300" s="2">
        <f t="shared" si="197"/>
        <v>0</v>
      </c>
      <c r="AB300" s="12">
        <f t="shared" si="206"/>
        <v>4.6600000000000003E-2</v>
      </c>
      <c r="AC300" s="17">
        <f t="shared" si="198"/>
        <v>11</v>
      </c>
      <c r="AD300" s="17">
        <v>252</v>
      </c>
      <c r="AE300" s="13">
        <f t="shared" si="211"/>
        <v>1.001990132</v>
      </c>
      <c r="AF300" s="2">
        <f t="shared" si="199"/>
        <v>641.5565259</v>
      </c>
      <c r="AG300" s="2">
        <f t="shared" si="200"/>
        <v>678.31596492000006</v>
      </c>
      <c r="AH300" s="3">
        <f t="shared" si="201"/>
        <v>0</v>
      </c>
      <c r="AI300" s="4" t="str">
        <f t="shared" si="207"/>
        <v>A+J=</v>
      </c>
      <c r="AJ300" s="11">
        <f t="shared" si="208"/>
        <v>41470</v>
      </c>
      <c r="AK300" s="11"/>
      <c r="AL300" s="4"/>
      <c r="AM300" s="22"/>
      <c r="AN300" s="48">
        <v>44880</v>
      </c>
      <c r="AO300" s="49" t="s">
        <v>100</v>
      </c>
      <c r="AP300" s="44"/>
      <c r="AQ300" s="53"/>
      <c r="AR300" s="22">
        <f t="shared" si="183"/>
        <v>44391</v>
      </c>
      <c r="AS300" s="22">
        <f t="shared" si="178"/>
        <v>44390</v>
      </c>
      <c r="AT300" s="22">
        <f t="shared" si="179"/>
        <v>44391</v>
      </c>
      <c r="AU300" s="22">
        <f t="shared" si="180"/>
        <v>44424</v>
      </c>
      <c r="AV300" s="22">
        <f t="shared" si="181"/>
        <v>44393</v>
      </c>
      <c r="AW300" s="26">
        <f t="shared" si="182"/>
        <v>23</v>
      </c>
      <c r="AX300" s="1"/>
      <c r="AY300" s="1"/>
      <c r="AZ300" s="1"/>
      <c r="BA300" s="1"/>
      <c r="BB300" s="1"/>
    </row>
    <row r="301" spans="1:138" x14ac:dyDescent="0.2">
      <c r="A301" s="158">
        <f t="shared" si="202"/>
        <v>41457</v>
      </c>
      <c r="B301" s="2">
        <f t="shared" si="184"/>
        <v>341639.33396651858</v>
      </c>
      <c r="C301" s="2">
        <f t="shared" si="203"/>
        <v>322368.83076506999</v>
      </c>
      <c r="D301" s="2">
        <f>SUM(Y301:Y$344)</f>
        <v>2648.3801012499998</v>
      </c>
      <c r="E301" s="73">
        <f t="shared" si="185"/>
        <v>319720.45066381997</v>
      </c>
      <c r="F301" s="88">
        <f t="shared" si="213"/>
        <v>3692.62</v>
      </c>
      <c r="G301" s="3">
        <f>IF(AND(N301=1,N300&gt;1),VLOOKUP(A300,[1]Plan1!$BK$81:$BM$259,3),G300)</f>
        <v>3706.28</v>
      </c>
      <c r="H301" s="11">
        <f t="shared" si="214"/>
        <v>41379</v>
      </c>
      <c r="I301" s="11">
        <f t="shared" si="215"/>
        <v>41409</v>
      </c>
      <c r="J301" s="12">
        <f t="shared" si="186"/>
        <v>3.6992704367089235E-3</v>
      </c>
      <c r="K301" s="11">
        <f t="shared" si="204"/>
        <v>41470</v>
      </c>
      <c r="L301" s="11">
        <f t="shared" si="187"/>
        <v>41470</v>
      </c>
      <c r="M301" s="1">
        <f t="shared" si="209"/>
        <v>21</v>
      </c>
      <c r="N301" s="1">
        <f t="shared" si="188"/>
        <v>12</v>
      </c>
      <c r="O301" s="2">
        <f t="shared" si="189"/>
        <v>1.0021121900000001</v>
      </c>
      <c r="P301" s="13">
        <f t="shared" si="216"/>
        <v>1.0055004599999999</v>
      </c>
      <c r="Q301" s="13">
        <f t="shared" si="210"/>
        <v>1.0557280094813319</v>
      </c>
      <c r="R301" s="2">
        <f t="shared" si="212"/>
        <v>1.0579578999999999</v>
      </c>
      <c r="S301" s="2">
        <f t="shared" si="205"/>
        <v>1</v>
      </c>
      <c r="T301" s="2">
        <f t="shared" si="190"/>
        <v>322368.83076506999</v>
      </c>
      <c r="U301" s="2">
        <f t="shared" si="191"/>
        <v>0</v>
      </c>
      <c r="V301" s="2">
        <f t="shared" si="192"/>
        <v>18530.325907528579</v>
      </c>
      <c r="W301" s="2">
        <f t="shared" si="193"/>
        <v>340899.15667259856</v>
      </c>
      <c r="X301" s="17">
        <f t="shared" si="194"/>
        <v>0</v>
      </c>
      <c r="Y301" s="2">
        <f t="shared" si="195"/>
        <v>0</v>
      </c>
      <c r="Z301" s="72">
        <f t="shared" si="196"/>
        <v>0</v>
      </c>
      <c r="AA301" s="2">
        <f t="shared" si="197"/>
        <v>0</v>
      </c>
      <c r="AB301" s="12">
        <f t="shared" si="206"/>
        <v>4.6600000000000003E-2</v>
      </c>
      <c r="AC301" s="17">
        <f t="shared" si="198"/>
        <v>12</v>
      </c>
      <c r="AD301" s="17">
        <v>252</v>
      </c>
      <c r="AE301" s="13">
        <f t="shared" si="211"/>
        <v>1.00217125</v>
      </c>
      <c r="AF301" s="2">
        <f t="shared" si="199"/>
        <v>699.94332379000002</v>
      </c>
      <c r="AG301" s="2">
        <f t="shared" si="200"/>
        <v>740.17729392000001</v>
      </c>
      <c r="AH301" s="3">
        <f t="shared" si="201"/>
        <v>0</v>
      </c>
      <c r="AI301" s="4" t="str">
        <f t="shared" si="207"/>
        <v>A+J=</v>
      </c>
      <c r="AJ301" s="11">
        <f t="shared" si="208"/>
        <v>41470</v>
      </c>
      <c r="AK301" s="11"/>
      <c r="AL301" s="4"/>
      <c r="AM301" s="22"/>
      <c r="AN301" s="48">
        <v>44977</v>
      </c>
      <c r="AO301" s="49" t="s">
        <v>93</v>
      </c>
      <c r="AP301" s="44"/>
      <c r="AQ301" s="53"/>
      <c r="AR301" s="22">
        <f t="shared" si="183"/>
        <v>44422</v>
      </c>
      <c r="AS301" s="22">
        <f t="shared" si="178"/>
        <v>44421</v>
      </c>
      <c r="AT301" s="22">
        <f t="shared" si="179"/>
        <v>44424</v>
      </c>
      <c r="AU301" s="22">
        <f t="shared" si="180"/>
        <v>44453</v>
      </c>
      <c r="AV301" s="22">
        <f t="shared" si="181"/>
        <v>44426</v>
      </c>
      <c r="AW301" s="26">
        <f t="shared" si="182"/>
        <v>20</v>
      </c>
      <c r="AX301" s="1"/>
      <c r="AY301" s="1"/>
      <c r="AZ301" s="1"/>
      <c r="BA301" s="1"/>
      <c r="BB301" s="1"/>
    </row>
    <row r="302" spans="1:138" x14ac:dyDescent="0.2">
      <c r="A302" s="158">
        <f t="shared" si="202"/>
        <v>41458</v>
      </c>
      <c r="B302" s="2">
        <f t="shared" si="184"/>
        <v>341760.7085640101</v>
      </c>
      <c r="C302" s="2">
        <f t="shared" si="203"/>
        <v>322368.83076506999</v>
      </c>
      <c r="D302" s="2">
        <f>SUM(Y302:Y$344)</f>
        <v>2648.3801012499998</v>
      </c>
      <c r="E302" s="73">
        <f t="shared" si="185"/>
        <v>319720.45066381997</v>
      </c>
      <c r="F302" s="88">
        <f t="shared" si="213"/>
        <v>3692.62</v>
      </c>
      <c r="G302" s="3">
        <f>IF(AND(N302=1,N301&gt;1),VLOOKUP(A301,[1]Plan1!$BK$81:$BM$259,3),G301)</f>
        <v>3706.28</v>
      </c>
      <c r="H302" s="11">
        <f t="shared" si="214"/>
        <v>41379</v>
      </c>
      <c r="I302" s="11">
        <f t="shared" si="215"/>
        <v>41409</v>
      </c>
      <c r="J302" s="12">
        <f t="shared" si="186"/>
        <v>3.6992704367089235E-3</v>
      </c>
      <c r="K302" s="11">
        <f t="shared" si="204"/>
        <v>41470</v>
      </c>
      <c r="L302" s="11">
        <f t="shared" si="187"/>
        <v>41470</v>
      </c>
      <c r="M302" s="1">
        <f t="shared" si="209"/>
        <v>21</v>
      </c>
      <c r="N302" s="1">
        <f t="shared" si="188"/>
        <v>13</v>
      </c>
      <c r="O302" s="2">
        <f t="shared" si="189"/>
        <v>1.00228841</v>
      </c>
      <c r="P302" s="13">
        <f t="shared" si="216"/>
        <v>1.0055004599999999</v>
      </c>
      <c r="Q302" s="13">
        <f t="shared" si="210"/>
        <v>1.0557280094813319</v>
      </c>
      <c r="R302" s="2">
        <f t="shared" si="212"/>
        <v>1.0581439399999999</v>
      </c>
      <c r="S302" s="2">
        <f t="shared" si="205"/>
        <v>1</v>
      </c>
      <c r="T302" s="2">
        <f t="shared" si="190"/>
        <v>322368.83076506999</v>
      </c>
      <c r="U302" s="2">
        <f t="shared" si="191"/>
        <v>0</v>
      </c>
      <c r="V302" s="2">
        <f t="shared" si="192"/>
        <v>18589.806700170073</v>
      </c>
      <c r="W302" s="2">
        <f t="shared" si="193"/>
        <v>340958.63746524008</v>
      </c>
      <c r="X302" s="17">
        <f t="shared" si="194"/>
        <v>0</v>
      </c>
      <c r="Y302" s="2">
        <f t="shared" si="195"/>
        <v>0</v>
      </c>
      <c r="Z302" s="72">
        <f t="shared" si="196"/>
        <v>0</v>
      </c>
      <c r="AA302" s="2">
        <f t="shared" si="197"/>
        <v>0</v>
      </c>
      <c r="AB302" s="12">
        <f t="shared" si="206"/>
        <v>4.6600000000000003E-2</v>
      </c>
      <c r="AC302" s="17">
        <f t="shared" si="198"/>
        <v>13</v>
      </c>
      <c r="AD302" s="17">
        <v>252</v>
      </c>
      <c r="AE302" s="13">
        <f t="shared" si="211"/>
        <v>1.0023523999999999</v>
      </c>
      <c r="AF302" s="2">
        <f t="shared" si="199"/>
        <v>758.34043749</v>
      </c>
      <c r="AG302" s="2">
        <f t="shared" si="200"/>
        <v>802.07109877000005</v>
      </c>
      <c r="AH302" s="3">
        <f t="shared" si="201"/>
        <v>0</v>
      </c>
      <c r="AI302" s="4" t="str">
        <f t="shared" si="207"/>
        <v>A+J=</v>
      </c>
      <c r="AJ302" s="11">
        <f t="shared" si="208"/>
        <v>41470</v>
      </c>
      <c r="AK302" s="11"/>
      <c r="AL302" s="4"/>
      <c r="AM302" s="22"/>
      <c r="AN302" s="48">
        <v>44978</v>
      </c>
      <c r="AO302" s="49" t="s">
        <v>93</v>
      </c>
      <c r="AP302" s="44"/>
      <c r="AQ302" s="53"/>
      <c r="AR302" s="22">
        <f t="shared" si="183"/>
        <v>44453</v>
      </c>
      <c r="AS302" s="22">
        <f t="shared" si="178"/>
        <v>44452</v>
      </c>
      <c r="AT302" s="22">
        <f t="shared" si="179"/>
        <v>44453</v>
      </c>
      <c r="AU302" s="22">
        <f t="shared" si="180"/>
        <v>44483</v>
      </c>
      <c r="AV302" s="22">
        <f t="shared" si="181"/>
        <v>44455</v>
      </c>
      <c r="AW302" s="26">
        <f t="shared" si="182"/>
        <v>21</v>
      </c>
      <c r="AX302" s="1"/>
      <c r="AY302" s="1"/>
      <c r="AZ302" s="1"/>
      <c r="BA302" s="1"/>
      <c r="BB302" s="1"/>
    </row>
    <row r="303" spans="1:138" x14ac:dyDescent="0.2">
      <c r="A303" s="158">
        <f t="shared" si="202"/>
        <v>41459</v>
      </c>
      <c r="B303" s="2">
        <f t="shared" si="184"/>
        <v>341882.12878620968</v>
      </c>
      <c r="C303" s="2">
        <f t="shared" si="203"/>
        <v>322368.83076506999</v>
      </c>
      <c r="D303" s="2">
        <f>SUM(Y303:Y$344)</f>
        <v>2648.3801012499998</v>
      </c>
      <c r="E303" s="73">
        <f t="shared" si="185"/>
        <v>319720.45066381997</v>
      </c>
      <c r="F303" s="88">
        <f t="shared" si="213"/>
        <v>3692.62</v>
      </c>
      <c r="G303" s="3">
        <f>IF(AND(N303=1,N302&gt;1),VLOOKUP(A302,[1]Plan1!$BK$81:$BM$259,3),G302)</f>
        <v>3706.28</v>
      </c>
      <c r="H303" s="11">
        <f t="shared" si="214"/>
        <v>41379</v>
      </c>
      <c r="I303" s="11">
        <f t="shared" si="215"/>
        <v>41409</v>
      </c>
      <c r="J303" s="12">
        <f t="shared" si="186"/>
        <v>3.6992704367089235E-3</v>
      </c>
      <c r="K303" s="11">
        <f t="shared" si="204"/>
        <v>41470</v>
      </c>
      <c r="L303" s="11">
        <f t="shared" si="187"/>
        <v>41470</v>
      </c>
      <c r="M303" s="1">
        <f t="shared" si="209"/>
        <v>21</v>
      </c>
      <c r="N303" s="1">
        <f t="shared" si="188"/>
        <v>14</v>
      </c>
      <c r="O303" s="2">
        <f t="shared" si="189"/>
        <v>1.00246466</v>
      </c>
      <c r="P303" s="13">
        <f t="shared" si="216"/>
        <v>1.0055004599999999</v>
      </c>
      <c r="Q303" s="13">
        <f t="shared" si="210"/>
        <v>1.0557280094813319</v>
      </c>
      <c r="R303" s="2">
        <f t="shared" si="212"/>
        <v>1.0583300200000001</v>
      </c>
      <c r="S303" s="2">
        <f t="shared" si="205"/>
        <v>1</v>
      </c>
      <c r="T303" s="2">
        <f t="shared" si="190"/>
        <v>322368.83076506999</v>
      </c>
      <c r="U303" s="2">
        <f t="shared" si="191"/>
        <v>0</v>
      </c>
      <c r="V303" s="2">
        <f t="shared" si="192"/>
        <v>18649.300281629661</v>
      </c>
      <c r="W303" s="2">
        <f t="shared" si="193"/>
        <v>341018.13104669965</v>
      </c>
      <c r="X303" s="17">
        <f t="shared" si="194"/>
        <v>0</v>
      </c>
      <c r="Y303" s="2">
        <f t="shared" si="195"/>
        <v>0</v>
      </c>
      <c r="Z303" s="72">
        <f t="shared" si="196"/>
        <v>0</v>
      </c>
      <c r="AA303" s="2">
        <f t="shared" si="197"/>
        <v>0</v>
      </c>
      <c r="AB303" s="12">
        <f t="shared" si="206"/>
        <v>4.6600000000000003E-2</v>
      </c>
      <c r="AC303" s="17">
        <f t="shared" si="198"/>
        <v>14</v>
      </c>
      <c r="AD303" s="17">
        <v>252</v>
      </c>
      <c r="AE303" s="13">
        <f t="shared" si="211"/>
        <v>1.002533583</v>
      </c>
      <c r="AF303" s="2">
        <f t="shared" si="199"/>
        <v>816.74818934999996</v>
      </c>
      <c r="AG303" s="2">
        <f t="shared" si="200"/>
        <v>863.99773950999997</v>
      </c>
      <c r="AH303" s="3">
        <f t="shared" si="201"/>
        <v>0</v>
      </c>
      <c r="AI303" s="4" t="str">
        <f t="shared" si="207"/>
        <v>A+J=</v>
      </c>
      <c r="AJ303" s="11">
        <f t="shared" si="208"/>
        <v>41470</v>
      </c>
      <c r="AK303" s="15"/>
      <c r="AL303" s="14"/>
      <c r="AM303" s="22"/>
      <c r="AN303" s="48">
        <v>45023</v>
      </c>
      <c r="AO303" s="49" t="s">
        <v>94</v>
      </c>
      <c r="AP303" s="44"/>
      <c r="AQ303" s="55"/>
      <c r="AR303" s="22">
        <f t="shared" si="183"/>
        <v>44483</v>
      </c>
      <c r="AS303" s="22">
        <f t="shared" si="178"/>
        <v>44482</v>
      </c>
      <c r="AT303" s="22">
        <f t="shared" si="179"/>
        <v>44483</v>
      </c>
      <c r="AU303" s="22">
        <f t="shared" si="180"/>
        <v>44516</v>
      </c>
      <c r="AV303" s="22">
        <f t="shared" si="181"/>
        <v>44487</v>
      </c>
      <c r="AW303" s="26">
        <f t="shared" si="182"/>
        <v>21</v>
      </c>
      <c r="AX303" s="10"/>
      <c r="AY303" s="10"/>
      <c r="AZ303" s="10"/>
      <c r="BA303" s="10"/>
      <c r="BB303" s="10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  <c r="CX303" s="42"/>
      <c r="CY303" s="42"/>
      <c r="CZ303" s="42"/>
      <c r="DA303" s="42"/>
      <c r="DB303" s="42"/>
      <c r="DC303" s="42"/>
      <c r="DD303" s="42"/>
      <c r="DE303" s="42"/>
      <c r="DF303" s="42"/>
      <c r="DG303" s="42"/>
      <c r="DH303" s="42"/>
      <c r="DI303" s="42"/>
      <c r="DJ303" s="42"/>
      <c r="DK303" s="42"/>
      <c r="DL303" s="42"/>
      <c r="DM303" s="42"/>
      <c r="DN303" s="42"/>
      <c r="DO303" s="42"/>
      <c r="DP303" s="42"/>
      <c r="DQ303" s="42"/>
      <c r="DR303" s="42"/>
      <c r="DS303" s="42"/>
      <c r="DT303" s="42"/>
      <c r="DU303" s="42"/>
      <c r="DV303" s="42"/>
      <c r="DW303" s="42"/>
      <c r="DX303" s="42"/>
      <c r="DY303" s="42"/>
      <c r="DZ303" s="42"/>
      <c r="EA303" s="42"/>
      <c r="EB303" s="42"/>
      <c r="EC303" s="42"/>
      <c r="ED303" s="42"/>
      <c r="EE303" s="42"/>
      <c r="EF303" s="42"/>
      <c r="EG303" s="42"/>
      <c r="EH303" s="42"/>
    </row>
    <row r="304" spans="1:138" x14ac:dyDescent="0.2">
      <c r="A304" s="158">
        <f t="shared" si="202"/>
        <v>41460</v>
      </c>
      <c r="B304" s="2">
        <f t="shared" si="184"/>
        <v>342003.58789310814</v>
      </c>
      <c r="C304" s="2">
        <f t="shared" si="203"/>
        <v>322368.83076506999</v>
      </c>
      <c r="D304" s="2">
        <f>SUM(Y304:Y$344)</f>
        <v>2648.3801012499998</v>
      </c>
      <c r="E304" s="73">
        <f t="shared" si="185"/>
        <v>319720.45066381997</v>
      </c>
      <c r="F304" s="88">
        <f t="shared" si="213"/>
        <v>3692.62</v>
      </c>
      <c r="G304" s="3">
        <f>IF(AND(N304=1,N303&gt;1),VLOOKUP(A303,[1]Plan1!$BK$81:$BM$259,3),G303)</f>
        <v>3706.28</v>
      </c>
      <c r="H304" s="11">
        <f t="shared" si="214"/>
        <v>41379</v>
      </c>
      <c r="I304" s="11">
        <f t="shared" si="215"/>
        <v>41409</v>
      </c>
      <c r="J304" s="12">
        <f t="shared" si="186"/>
        <v>3.6992704367089235E-3</v>
      </c>
      <c r="K304" s="11">
        <f t="shared" si="204"/>
        <v>41470</v>
      </c>
      <c r="L304" s="11">
        <f t="shared" si="187"/>
        <v>41470</v>
      </c>
      <c r="M304" s="1">
        <f t="shared" si="209"/>
        <v>21</v>
      </c>
      <c r="N304" s="1">
        <f t="shared" si="188"/>
        <v>15</v>
      </c>
      <c r="O304" s="2">
        <f t="shared" si="189"/>
        <v>1.00264094</v>
      </c>
      <c r="P304" s="13">
        <f t="shared" si="216"/>
        <v>1.0055004599999999</v>
      </c>
      <c r="Q304" s="13">
        <f t="shared" si="210"/>
        <v>1.0557280094813319</v>
      </c>
      <c r="R304" s="2">
        <f t="shared" si="212"/>
        <v>1.0585161199999999</v>
      </c>
      <c r="S304" s="2">
        <f t="shared" si="205"/>
        <v>1</v>
      </c>
      <c r="T304" s="2">
        <f t="shared" si="190"/>
        <v>322368.83076506999</v>
      </c>
      <c r="U304" s="2">
        <f t="shared" si="191"/>
        <v>0</v>
      </c>
      <c r="V304" s="2">
        <f t="shared" si="192"/>
        <v>18708.800257498151</v>
      </c>
      <c r="W304" s="2">
        <f t="shared" si="193"/>
        <v>341077.63102256815</v>
      </c>
      <c r="X304" s="17">
        <f t="shared" si="194"/>
        <v>0</v>
      </c>
      <c r="Y304" s="2">
        <f t="shared" si="195"/>
        <v>0</v>
      </c>
      <c r="Z304" s="72">
        <f t="shared" si="196"/>
        <v>0</v>
      </c>
      <c r="AA304" s="2">
        <f t="shared" si="197"/>
        <v>0</v>
      </c>
      <c r="AB304" s="12">
        <f t="shared" si="206"/>
        <v>4.6600000000000003E-2</v>
      </c>
      <c r="AC304" s="17">
        <f t="shared" si="198"/>
        <v>15</v>
      </c>
      <c r="AD304" s="17">
        <v>252</v>
      </c>
      <c r="AE304" s="13">
        <f t="shared" si="211"/>
        <v>1.002714798</v>
      </c>
      <c r="AF304" s="2">
        <f t="shared" si="199"/>
        <v>875.16625701999999</v>
      </c>
      <c r="AG304" s="2">
        <f t="shared" si="200"/>
        <v>925.95687053999995</v>
      </c>
      <c r="AH304" s="3">
        <f t="shared" si="201"/>
        <v>0</v>
      </c>
      <c r="AI304" s="4" t="str">
        <f t="shared" si="207"/>
        <v>A+J=</v>
      </c>
      <c r="AJ304" s="11">
        <f t="shared" si="208"/>
        <v>41470</v>
      </c>
      <c r="AK304" s="11"/>
      <c r="AL304" s="4"/>
      <c r="AM304" s="22"/>
      <c r="AN304" s="48">
        <v>45037</v>
      </c>
      <c r="AO304" s="49" t="s">
        <v>103</v>
      </c>
      <c r="AP304" s="44"/>
      <c r="AQ304" s="53"/>
      <c r="AR304" s="22">
        <f t="shared" si="183"/>
        <v>44514</v>
      </c>
      <c r="AS304" s="22">
        <f t="shared" si="178"/>
        <v>44512</v>
      </c>
      <c r="AT304" s="22">
        <f t="shared" si="179"/>
        <v>44516</v>
      </c>
      <c r="AU304" s="22">
        <f t="shared" si="180"/>
        <v>44544</v>
      </c>
      <c r="AV304" s="22">
        <f t="shared" si="181"/>
        <v>44518</v>
      </c>
      <c r="AW304" s="26">
        <f t="shared" si="182"/>
        <v>20</v>
      </c>
      <c r="AX304" s="1"/>
      <c r="AY304" s="1"/>
      <c r="AZ304" s="1"/>
      <c r="BA304" s="1"/>
      <c r="BB304" s="1"/>
    </row>
    <row r="305" spans="1:154" x14ac:dyDescent="0.2">
      <c r="A305" s="158">
        <f t="shared" si="202"/>
        <v>41461</v>
      </c>
      <c r="B305" s="2">
        <f t="shared" si="184"/>
        <v>342125.08978264028</v>
      </c>
      <c r="C305" s="2">
        <f t="shared" si="203"/>
        <v>322368.83076506999</v>
      </c>
      <c r="D305" s="2">
        <f>SUM(Y305:Y$344)</f>
        <v>2648.3801012499998</v>
      </c>
      <c r="E305" s="73">
        <f t="shared" si="185"/>
        <v>319720.45066381997</v>
      </c>
      <c r="F305" s="88">
        <f t="shared" si="213"/>
        <v>3692.62</v>
      </c>
      <c r="G305" s="3">
        <f>IF(AND(N305=1,N304&gt;1),VLOOKUP(A304,[1]Plan1!$BK$81:$BM$259,3),G304)</f>
        <v>3706.28</v>
      </c>
      <c r="H305" s="11">
        <f t="shared" si="214"/>
        <v>41379</v>
      </c>
      <c r="I305" s="11">
        <f t="shared" si="215"/>
        <v>41409</v>
      </c>
      <c r="J305" s="12">
        <f t="shared" si="186"/>
        <v>3.6992704367089235E-3</v>
      </c>
      <c r="K305" s="11">
        <f t="shared" si="204"/>
        <v>41470</v>
      </c>
      <c r="L305" s="11">
        <f t="shared" si="187"/>
        <v>41470</v>
      </c>
      <c r="M305" s="1">
        <f t="shared" si="209"/>
        <v>21</v>
      </c>
      <c r="N305" s="1">
        <f t="shared" si="188"/>
        <v>16</v>
      </c>
      <c r="O305" s="2">
        <f t="shared" si="189"/>
        <v>1.0028172500000001</v>
      </c>
      <c r="P305" s="13">
        <f t="shared" si="216"/>
        <v>1.0055004599999999</v>
      </c>
      <c r="Q305" s="13">
        <f t="shared" si="210"/>
        <v>1.0557280094813319</v>
      </c>
      <c r="R305" s="2">
        <f t="shared" si="212"/>
        <v>1.0587022500000001</v>
      </c>
      <c r="S305" s="2">
        <f t="shared" si="205"/>
        <v>1</v>
      </c>
      <c r="T305" s="2">
        <f t="shared" si="190"/>
        <v>322368.83076506999</v>
      </c>
      <c r="U305" s="2">
        <f t="shared" si="191"/>
        <v>0</v>
      </c>
      <c r="V305" s="2">
        <f t="shared" si="192"/>
        <v>18768.309824980246</v>
      </c>
      <c r="W305" s="2">
        <f t="shared" si="193"/>
        <v>341137.14059005026</v>
      </c>
      <c r="X305" s="17">
        <f t="shared" si="194"/>
        <v>0</v>
      </c>
      <c r="Y305" s="2">
        <f t="shared" si="195"/>
        <v>0</v>
      </c>
      <c r="Z305" s="72">
        <f t="shared" si="196"/>
        <v>0</v>
      </c>
      <c r="AA305" s="2">
        <f t="shared" si="197"/>
        <v>0</v>
      </c>
      <c r="AB305" s="12">
        <f t="shared" si="206"/>
        <v>4.6600000000000003E-2</v>
      </c>
      <c r="AC305" s="17">
        <f t="shared" si="198"/>
        <v>16</v>
      </c>
      <c r="AD305" s="17">
        <v>252</v>
      </c>
      <c r="AE305" s="13">
        <f t="shared" si="211"/>
        <v>1.0028960469999999</v>
      </c>
      <c r="AF305" s="2">
        <f t="shared" si="199"/>
        <v>933.59528522999994</v>
      </c>
      <c r="AG305" s="2">
        <f t="shared" si="200"/>
        <v>987.94919259000005</v>
      </c>
      <c r="AH305" s="3">
        <f t="shared" si="201"/>
        <v>0</v>
      </c>
      <c r="AI305" s="4" t="str">
        <f t="shared" si="207"/>
        <v>A+J=</v>
      </c>
      <c r="AJ305" s="11">
        <f t="shared" si="208"/>
        <v>41470</v>
      </c>
      <c r="AK305" s="11"/>
      <c r="AL305" s="4"/>
      <c r="AM305" s="22"/>
      <c r="AN305" s="48">
        <v>45047</v>
      </c>
      <c r="AO305" s="49" t="s">
        <v>95</v>
      </c>
      <c r="AP305" s="44"/>
      <c r="AQ305" s="53"/>
      <c r="AR305" s="22">
        <f t="shared" si="183"/>
        <v>44544</v>
      </c>
      <c r="AS305" s="22">
        <f t="shared" si="178"/>
        <v>44543</v>
      </c>
      <c r="AT305" s="22">
        <f t="shared" si="179"/>
        <v>44544</v>
      </c>
      <c r="AU305" s="22">
        <f t="shared" si="180"/>
        <v>44575</v>
      </c>
      <c r="AV305" s="22">
        <f t="shared" si="181"/>
        <v>44546</v>
      </c>
      <c r="AW305" s="26">
        <f t="shared" si="182"/>
        <v>23</v>
      </c>
      <c r="AX305" s="1"/>
      <c r="AY305" s="1"/>
      <c r="AZ305" s="1"/>
      <c r="BA305" s="1"/>
      <c r="BB305" s="1"/>
    </row>
    <row r="306" spans="1:154" x14ac:dyDescent="0.2">
      <c r="A306" s="158">
        <f t="shared" si="202"/>
        <v>41462</v>
      </c>
      <c r="B306" s="2">
        <f t="shared" si="184"/>
        <v>342125.08978264028</v>
      </c>
      <c r="C306" s="2">
        <f t="shared" si="203"/>
        <v>322368.83076506999</v>
      </c>
      <c r="D306" s="2">
        <f>SUM(Y306:Y$344)</f>
        <v>2648.3801012499998</v>
      </c>
      <c r="E306" s="73">
        <f t="shared" si="185"/>
        <v>319720.45066381997</v>
      </c>
      <c r="F306" s="88">
        <f t="shared" si="213"/>
        <v>3692.62</v>
      </c>
      <c r="G306" s="3">
        <f>IF(AND(N306=1,N305&gt;1),VLOOKUP(A305,[1]Plan1!$BK$81:$BM$259,3),G305)</f>
        <v>3706.28</v>
      </c>
      <c r="H306" s="11">
        <f t="shared" si="214"/>
        <v>41379</v>
      </c>
      <c r="I306" s="11">
        <f t="shared" si="215"/>
        <v>41409</v>
      </c>
      <c r="J306" s="12">
        <f t="shared" si="186"/>
        <v>3.6992704367089235E-3</v>
      </c>
      <c r="K306" s="11">
        <f t="shared" si="204"/>
        <v>41470</v>
      </c>
      <c r="L306" s="11">
        <f t="shared" si="187"/>
        <v>41470</v>
      </c>
      <c r="M306" s="1">
        <f t="shared" si="209"/>
        <v>21</v>
      </c>
      <c r="N306" s="1">
        <f t="shared" si="188"/>
        <v>16</v>
      </c>
      <c r="O306" s="2">
        <f t="shared" si="189"/>
        <v>1.0028172500000001</v>
      </c>
      <c r="P306" s="13">
        <f t="shared" si="216"/>
        <v>1.0055004599999999</v>
      </c>
      <c r="Q306" s="13">
        <f t="shared" si="210"/>
        <v>1.0557280094813319</v>
      </c>
      <c r="R306" s="2">
        <f t="shared" si="212"/>
        <v>1.0587022500000001</v>
      </c>
      <c r="S306" s="2">
        <f t="shared" si="205"/>
        <v>1</v>
      </c>
      <c r="T306" s="2">
        <f t="shared" si="190"/>
        <v>322368.83076506999</v>
      </c>
      <c r="U306" s="2">
        <f t="shared" si="191"/>
        <v>0</v>
      </c>
      <c r="V306" s="2">
        <f t="shared" si="192"/>
        <v>18768.309824980246</v>
      </c>
      <c r="W306" s="2">
        <f t="shared" si="193"/>
        <v>341137.14059005026</v>
      </c>
      <c r="X306" s="17">
        <f t="shared" si="194"/>
        <v>0</v>
      </c>
      <c r="Y306" s="2">
        <f t="shared" si="195"/>
        <v>0</v>
      </c>
      <c r="Z306" s="72">
        <f t="shared" si="196"/>
        <v>0</v>
      </c>
      <c r="AA306" s="2">
        <f t="shared" si="197"/>
        <v>0</v>
      </c>
      <c r="AB306" s="12">
        <f t="shared" si="206"/>
        <v>4.6600000000000003E-2</v>
      </c>
      <c r="AC306" s="17">
        <f t="shared" si="198"/>
        <v>16</v>
      </c>
      <c r="AD306" s="17">
        <v>252</v>
      </c>
      <c r="AE306" s="13">
        <f t="shared" si="211"/>
        <v>1.0028960469999999</v>
      </c>
      <c r="AF306" s="2">
        <f t="shared" si="199"/>
        <v>933.59528522999994</v>
      </c>
      <c r="AG306" s="2">
        <f t="shared" si="200"/>
        <v>987.94919259000005</v>
      </c>
      <c r="AH306" s="3">
        <f t="shared" si="201"/>
        <v>0</v>
      </c>
      <c r="AI306" s="4" t="str">
        <f t="shared" si="207"/>
        <v>A+J=</v>
      </c>
      <c r="AJ306" s="11">
        <f t="shared" si="208"/>
        <v>41470</v>
      </c>
      <c r="AK306" s="11"/>
      <c r="AL306" s="4"/>
      <c r="AM306" s="56"/>
      <c r="AN306" s="48">
        <v>45085</v>
      </c>
      <c r="AO306" s="49" t="s">
        <v>96</v>
      </c>
      <c r="AP306" s="44"/>
      <c r="AQ306" s="53"/>
      <c r="AR306" s="22">
        <f t="shared" si="183"/>
        <v>44575</v>
      </c>
      <c r="AS306" s="22">
        <f t="shared" si="178"/>
        <v>44574</v>
      </c>
      <c r="AT306" s="22">
        <f t="shared" si="179"/>
        <v>44575</v>
      </c>
      <c r="AU306" s="22">
        <f t="shared" si="180"/>
        <v>44606</v>
      </c>
      <c r="AV306" s="22">
        <f t="shared" si="181"/>
        <v>44579</v>
      </c>
      <c r="AW306" s="26">
        <f t="shared" si="182"/>
        <v>21</v>
      </c>
      <c r="AX306" s="1"/>
      <c r="AY306" s="1"/>
      <c r="AZ306" s="1"/>
      <c r="BA306" s="1"/>
      <c r="BB306" s="1"/>
    </row>
    <row r="307" spans="1:154" x14ac:dyDescent="0.2">
      <c r="A307" s="158">
        <f t="shared" si="202"/>
        <v>41463</v>
      </c>
      <c r="B307" s="2">
        <f t="shared" si="184"/>
        <v>342125.08978264028</v>
      </c>
      <c r="C307" s="2">
        <f t="shared" si="203"/>
        <v>322368.83076506999</v>
      </c>
      <c r="D307" s="2">
        <f>SUM(Y307:Y$344)</f>
        <v>2648.3801012499998</v>
      </c>
      <c r="E307" s="73">
        <f t="shared" si="185"/>
        <v>319720.45066381997</v>
      </c>
      <c r="F307" s="88">
        <f t="shared" si="213"/>
        <v>3692.62</v>
      </c>
      <c r="G307" s="3">
        <f>IF(AND(N307=1,N306&gt;1),VLOOKUP(A306,[1]Plan1!$BK$81:$BM$259,3),G306)</f>
        <v>3706.28</v>
      </c>
      <c r="H307" s="11">
        <f t="shared" si="214"/>
        <v>41379</v>
      </c>
      <c r="I307" s="11">
        <f t="shared" si="215"/>
        <v>41409</v>
      </c>
      <c r="J307" s="12">
        <f t="shared" si="186"/>
        <v>3.6992704367089235E-3</v>
      </c>
      <c r="K307" s="11">
        <f t="shared" si="204"/>
        <v>41470</v>
      </c>
      <c r="L307" s="11">
        <f t="shared" si="187"/>
        <v>41470</v>
      </c>
      <c r="M307" s="1">
        <f t="shared" si="209"/>
        <v>21</v>
      </c>
      <c r="N307" s="1">
        <f t="shared" si="188"/>
        <v>16</v>
      </c>
      <c r="O307" s="2">
        <f t="shared" si="189"/>
        <v>1.0028172500000001</v>
      </c>
      <c r="P307" s="13">
        <f t="shared" si="216"/>
        <v>1.0055004599999999</v>
      </c>
      <c r="Q307" s="13">
        <f t="shared" si="210"/>
        <v>1.0557280094813319</v>
      </c>
      <c r="R307" s="2">
        <f t="shared" si="212"/>
        <v>1.0587022500000001</v>
      </c>
      <c r="S307" s="2">
        <f t="shared" si="205"/>
        <v>1</v>
      </c>
      <c r="T307" s="2">
        <f t="shared" si="190"/>
        <v>322368.83076506999</v>
      </c>
      <c r="U307" s="2">
        <f t="shared" si="191"/>
        <v>0</v>
      </c>
      <c r="V307" s="2">
        <f t="shared" si="192"/>
        <v>18768.309824980246</v>
      </c>
      <c r="W307" s="2">
        <f t="shared" si="193"/>
        <v>341137.14059005026</v>
      </c>
      <c r="X307" s="17">
        <f t="shared" si="194"/>
        <v>0</v>
      </c>
      <c r="Y307" s="2">
        <f t="shared" si="195"/>
        <v>0</v>
      </c>
      <c r="Z307" s="72">
        <f t="shared" si="196"/>
        <v>0</v>
      </c>
      <c r="AA307" s="2">
        <f t="shared" si="197"/>
        <v>0</v>
      </c>
      <c r="AB307" s="12">
        <f t="shared" si="206"/>
        <v>4.6600000000000003E-2</v>
      </c>
      <c r="AC307" s="17">
        <f t="shared" si="198"/>
        <v>16</v>
      </c>
      <c r="AD307" s="17">
        <v>252</v>
      </c>
      <c r="AE307" s="13">
        <f t="shared" si="211"/>
        <v>1.0028960469999999</v>
      </c>
      <c r="AF307" s="2">
        <f t="shared" si="199"/>
        <v>933.59528522999994</v>
      </c>
      <c r="AG307" s="2">
        <f t="shared" si="200"/>
        <v>987.94919259000005</v>
      </c>
      <c r="AH307" s="3">
        <f t="shared" si="201"/>
        <v>0</v>
      </c>
      <c r="AI307" s="4" t="str">
        <f t="shared" si="207"/>
        <v>A+J=</v>
      </c>
      <c r="AJ307" s="11">
        <f t="shared" si="208"/>
        <v>41470</v>
      </c>
      <c r="AK307" s="11"/>
      <c r="AL307" s="4"/>
      <c r="AM307" s="56"/>
      <c r="AN307" s="48">
        <v>45176</v>
      </c>
      <c r="AO307" s="49" t="s">
        <v>97</v>
      </c>
      <c r="AP307" s="44"/>
      <c r="AQ307" s="53"/>
      <c r="AR307" s="22">
        <f t="shared" si="183"/>
        <v>44606</v>
      </c>
      <c r="AS307" s="22">
        <f t="shared" si="178"/>
        <v>44603</v>
      </c>
      <c r="AT307" s="22">
        <f t="shared" si="179"/>
        <v>44606</v>
      </c>
      <c r="AU307" s="22">
        <f t="shared" si="180"/>
        <v>44634</v>
      </c>
      <c r="AV307" s="22">
        <f t="shared" si="181"/>
        <v>44608</v>
      </c>
      <c r="AW307" s="26">
        <f t="shared" si="182"/>
        <v>18</v>
      </c>
      <c r="AX307" s="1"/>
      <c r="AY307" s="1"/>
      <c r="AZ307" s="1"/>
      <c r="BA307" s="1"/>
      <c r="BB307" s="1"/>
    </row>
    <row r="308" spans="1:154" x14ac:dyDescent="0.2">
      <c r="A308" s="158">
        <f t="shared" si="202"/>
        <v>41464</v>
      </c>
      <c r="B308" s="2">
        <f t="shared" si="184"/>
        <v>342246.63699074031</v>
      </c>
      <c r="C308" s="2">
        <f t="shared" si="203"/>
        <v>322368.83076506999</v>
      </c>
      <c r="D308" s="2">
        <f>SUM(Y308:Y$344)</f>
        <v>2648.3801012499998</v>
      </c>
      <c r="E308" s="73">
        <f t="shared" si="185"/>
        <v>319720.45066381997</v>
      </c>
      <c r="F308" s="88">
        <f t="shared" si="213"/>
        <v>3692.62</v>
      </c>
      <c r="G308" s="3">
        <f>IF(AND(N308=1,N307&gt;1),VLOOKUP(A307,[1]Plan1!$BK$81:$BM$259,3),G307)</f>
        <v>3706.28</v>
      </c>
      <c r="H308" s="11">
        <f t="shared" si="214"/>
        <v>41379</v>
      </c>
      <c r="I308" s="11">
        <f t="shared" si="215"/>
        <v>41409</v>
      </c>
      <c r="J308" s="12">
        <f t="shared" si="186"/>
        <v>3.6992704367089235E-3</v>
      </c>
      <c r="K308" s="11">
        <f t="shared" si="204"/>
        <v>41470</v>
      </c>
      <c r="L308" s="11">
        <f t="shared" si="187"/>
        <v>41470</v>
      </c>
      <c r="M308" s="1">
        <f t="shared" si="209"/>
        <v>21</v>
      </c>
      <c r="N308" s="1">
        <f t="shared" si="188"/>
        <v>17</v>
      </c>
      <c r="O308" s="2">
        <f t="shared" si="189"/>
        <v>1.00299359</v>
      </c>
      <c r="P308" s="13">
        <f t="shared" si="216"/>
        <v>1.0055004599999999</v>
      </c>
      <c r="Q308" s="13">
        <f t="shared" si="210"/>
        <v>1.0557280094813319</v>
      </c>
      <c r="R308" s="2">
        <f t="shared" si="212"/>
        <v>1.0588884199999999</v>
      </c>
      <c r="S308" s="2">
        <f t="shared" si="205"/>
        <v>1</v>
      </c>
      <c r="T308" s="2">
        <f t="shared" si="190"/>
        <v>322368.83076506999</v>
      </c>
      <c r="U308" s="2">
        <f t="shared" si="191"/>
        <v>0</v>
      </c>
      <c r="V308" s="2">
        <f t="shared" si="192"/>
        <v>18827.83218128029</v>
      </c>
      <c r="W308" s="2">
        <f t="shared" si="193"/>
        <v>341196.66294635029</v>
      </c>
      <c r="X308" s="17">
        <f t="shared" si="194"/>
        <v>0</v>
      </c>
      <c r="Y308" s="2">
        <f t="shared" si="195"/>
        <v>0</v>
      </c>
      <c r="Z308" s="72">
        <f t="shared" si="196"/>
        <v>0</v>
      </c>
      <c r="AA308" s="2">
        <f t="shared" si="197"/>
        <v>0</v>
      </c>
      <c r="AB308" s="12">
        <f t="shared" si="206"/>
        <v>4.6600000000000003E-2</v>
      </c>
      <c r="AC308" s="17">
        <f t="shared" si="198"/>
        <v>17</v>
      </c>
      <c r="AD308" s="17">
        <v>252</v>
      </c>
      <c r="AE308" s="13">
        <f t="shared" si="211"/>
        <v>1.003077328</v>
      </c>
      <c r="AF308" s="2">
        <f t="shared" si="199"/>
        <v>992.03462923999996</v>
      </c>
      <c r="AG308" s="2">
        <f t="shared" si="200"/>
        <v>1049.97404439</v>
      </c>
      <c r="AH308" s="3">
        <f t="shared" si="201"/>
        <v>0</v>
      </c>
      <c r="AI308" s="4" t="str">
        <f t="shared" si="207"/>
        <v>A+J=</v>
      </c>
      <c r="AJ308" s="11">
        <f t="shared" si="208"/>
        <v>41470</v>
      </c>
      <c r="AK308" s="11"/>
      <c r="AL308" s="4"/>
      <c r="AM308" s="56"/>
      <c r="AN308" s="48">
        <v>45211</v>
      </c>
      <c r="AO308" s="49" t="s">
        <v>98</v>
      </c>
      <c r="AP308" s="44"/>
      <c r="AQ308" s="53"/>
      <c r="AR308" s="22">
        <f t="shared" si="183"/>
        <v>44634</v>
      </c>
      <c r="AS308" s="22">
        <f t="shared" si="178"/>
        <v>44631</v>
      </c>
      <c r="AT308" s="22">
        <f t="shared" si="179"/>
        <v>44634</v>
      </c>
      <c r="AU308" s="22">
        <f t="shared" si="180"/>
        <v>44665</v>
      </c>
      <c r="AV308" s="22">
        <f t="shared" si="181"/>
        <v>44636</v>
      </c>
      <c r="AW308" s="26">
        <f t="shared" si="182"/>
        <v>23</v>
      </c>
      <c r="AX308" s="1"/>
      <c r="AY308" s="1"/>
      <c r="AZ308" s="1"/>
      <c r="BA308" s="1"/>
      <c r="BB308" s="1"/>
    </row>
    <row r="309" spans="1:154" x14ac:dyDescent="0.2">
      <c r="A309" s="158">
        <f t="shared" si="202"/>
        <v>41465</v>
      </c>
      <c r="B309" s="2">
        <f t="shared" si="184"/>
        <v>342368.22666370391</v>
      </c>
      <c r="C309" s="2">
        <f t="shared" si="203"/>
        <v>322368.83076506999</v>
      </c>
      <c r="D309" s="2">
        <f>SUM(Y309:Y$344)</f>
        <v>2648.3801012499998</v>
      </c>
      <c r="E309" s="73">
        <f t="shared" si="185"/>
        <v>319720.45066381997</v>
      </c>
      <c r="F309" s="88">
        <f t="shared" si="213"/>
        <v>3692.62</v>
      </c>
      <c r="G309" s="3">
        <f>IF(AND(N309=1,N308&gt;1),VLOOKUP(A308,[1]Plan1!$BK$81:$BM$259,3),G308)</f>
        <v>3706.28</v>
      </c>
      <c r="H309" s="11">
        <f t="shared" si="214"/>
        <v>41379</v>
      </c>
      <c r="I309" s="11">
        <f t="shared" si="215"/>
        <v>41409</v>
      </c>
      <c r="J309" s="12">
        <f t="shared" si="186"/>
        <v>3.6992704367089235E-3</v>
      </c>
      <c r="K309" s="11">
        <f t="shared" si="204"/>
        <v>41470</v>
      </c>
      <c r="L309" s="11">
        <f t="shared" si="187"/>
        <v>41470</v>
      </c>
      <c r="M309" s="1">
        <f t="shared" si="209"/>
        <v>21</v>
      </c>
      <c r="N309" s="1">
        <f t="shared" si="188"/>
        <v>18</v>
      </c>
      <c r="O309" s="2">
        <f t="shared" si="189"/>
        <v>1.0031699599999999</v>
      </c>
      <c r="P309" s="13">
        <f t="shared" si="216"/>
        <v>1.0055004599999999</v>
      </c>
      <c r="Q309" s="13">
        <f t="shared" si="210"/>
        <v>1.0557280094813319</v>
      </c>
      <c r="R309" s="2">
        <f t="shared" si="212"/>
        <v>1.0590746200000001</v>
      </c>
      <c r="S309" s="2">
        <f t="shared" si="205"/>
        <v>1</v>
      </c>
      <c r="T309" s="2">
        <f t="shared" si="190"/>
        <v>322368.83076506999</v>
      </c>
      <c r="U309" s="2">
        <f t="shared" si="191"/>
        <v>0</v>
      </c>
      <c r="V309" s="2">
        <f t="shared" si="192"/>
        <v>18887.364129193938</v>
      </c>
      <c r="W309" s="2">
        <f t="shared" si="193"/>
        <v>341256.19489426393</v>
      </c>
      <c r="X309" s="17">
        <f t="shared" si="194"/>
        <v>0</v>
      </c>
      <c r="Y309" s="2">
        <f t="shared" si="195"/>
        <v>0</v>
      </c>
      <c r="Z309" s="72">
        <f t="shared" si="196"/>
        <v>0</v>
      </c>
      <c r="AA309" s="2">
        <f t="shared" si="197"/>
        <v>0</v>
      </c>
      <c r="AB309" s="12">
        <f t="shared" si="206"/>
        <v>4.6600000000000003E-2</v>
      </c>
      <c r="AC309" s="17">
        <f t="shared" si="198"/>
        <v>18</v>
      </c>
      <c r="AD309" s="17">
        <v>252</v>
      </c>
      <c r="AE309" s="13">
        <f t="shared" si="211"/>
        <v>1.003258642</v>
      </c>
      <c r="AF309" s="2">
        <f t="shared" si="199"/>
        <v>1050.48461142</v>
      </c>
      <c r="AG309" s="2">
        <f t="shared" si="200"/>
        <v>1112.0317694400001</v>
      </c>
      <c r="AH309" s="3">
        <f t="shared" si="201"/>
        <v>0</v>
      </c>
      <c r="AI309" s="4" t="str">
        <f t="shared" si="207"/>
        <v>A+J=</v>
      </c>
      <c r="AJ309" s="11">
        <f t="shared" si="208"/>
        <v>41470</v>
      </c>
      <c r="AK309" s="11"/>
      <c r="AL309" s="4"/>
      <c r="AM309" s="56"/>
      <c r="AN309" s="48">
        <v>45232</v>
      </c>
      <c r="AO309" s="49" t="s">
        <v>99</v>
      </c>
      <c r="AP309" s="44"/>
      <c r="AQ309" s="53"/>
      <c r="AR309" s="22">
        <f t="shared" si="183"/>
        <v>44665</v>
      </c>
      <c r="AS309" s="22">
        <f t="shared" si="178"/>
        <v>44664</v>
      </c>
      <c r="AT309" s="22">
        <f t="shared" si="179"/>
        <v>44665</v>
      </c>
      <c r="AU309" s="22">
        <f t="shared" si="180"/>
        <v>44697</v>
      </c>
      <c r="AV309" s="22">
        <f t="shared" si="181"/>
        <v>44670</v>
      </c>
      <c r="AW309" s="26">
        <f t="shared" si="182"/>
        <v>20</v>
      </c>
      <c r="AX309" s="1"/>
      <c r="AY309" s="1"/>
      <c r="AZ309" s="1"/>
      <c r="BA309" s="1"/>
      <c r="BB309" s="1"/>
    </row>
    <row r="310" spans="1:154" x14ac:dyDescent="0.2">
      <c r="A310" s="158">
        <f t="shared" si="202"/>
        <v>41466</v>
      </c>
      <c r="B310" s="2">
        <f t="shared" si="184"/>
        <v>342489.86167953548</v>
      </c>
      <c r="C310" s="2">
        <f t="shared" si="203"/>
        <v>322368.83076506999</v>
      </c>
      <c r="D310" s="2">
        <f>SUM(Y310:Y$344)</f>
        <v>2648.3801012499998</v>
      </c>
      <c r="E310" s="73">
        <f t="shared" si="185"/>
        <v>319720.45066381997</v>
      </c>
      <c r="F310" s="88">
        <f t="shared" si="213"/>
        <v>3692.62</v>
      </c>
      <c r="G310" s="3">
        <f>IF(AND(N310=1,N309&gt;1),VLOOKUP(A309,[1]Plan1!$BK$81:$BM$259,3),G309)</f>
        <v>3706.28</v>
      </c>
      <c r="H310" s="11">
        <f t="shared" si="214"/>
        <v>41379</v>
      </c>
      <c r="I310" s="11">
        <f t="shared" si="215"/>
        <v>41409</v>
      </c>
      <c r="J310" s="12">
        <f t="shared" si="186"/>
        <v>3.6992704367089235E-3</v>
      </c>
      <c r="K310" s="11">
        <f t="shared" si="204"/>
        <v>41470</v>
      </c>
      <c r="L310" s="11">
        <f t="shared" si="187"/>
        <v>41470</v>
      </c>
      <c r="M310" s="1">
        <f t="shared" si="209"/>
        <v>21</v>
      </c>
      <c r="N310" s="1">
        <f t="shared" si="188"/>
        <v>19</v>
      </c>
      <c r="O310" s="2">
        <f t="shared" si="189"/>
        <v>1.00334637</v>
      </c>
      <c r="P310" s="13">
        <f t="shared" si="216"/>
        <v>1.0055004599999999</v>
      </c>
      <c r="Q310" s="13">
        <f t="shared" si="210"/>
        <v>1.0557280094813319</v>
      </c>
      <c r="R310" s="2">
        <f t="shared" si="212"/>
        <v>1.05926086</v>
      </c>
      <c r="S310" s="2">
        <f t="shared" si="205"/>
        <v>1</v>
      </c>
      <c r="T310" s="2">
        <f t="shared" si="190"/>
        <v>322368.83076506999</v>
      </c>
      <c r="U310" s="2">
        <f t="shared" si="191"/>
        <v>0</v>
      </c>
      <c r="V310" s="2">
        <f t="shared" si="192"/>
        <v>18946.908865925532</v>
      </c>
      <c r="W310" s="2">
        <f t="shared" si="193"/>
        <v>341315.73963099549</v>
      </c>
      <c r="X310" s="17">
        <f t="shared" si="194"/>
        <v>0</v>
      </c>
      <c r="Y310" s="2">
        <f t="shared" si="195"/>
        <v>0</v>
      </c>
      <c r="Z310" s="72">
        <f t="shared" si="196"/>
        <v>0</v>
      </c>
      <c r="AA310" s="2">
        <f t="shared" si="197"/>
        <v>0</v>
      </c>
      <c r="AB310" s="12">
        <f t="shared" si="206"/>
        <v>4.6600000000000003E-2</v>
      </c>
      <c r="AC310" s="17">
        <f t="shared" si="198"/>
        <v>19</v>
      </c>
      <c r="AD310" s="17">
        <v>252</v>
      </c>
      <c r="AE310" s="13">
        <f t="shared" si="211"/>
        <v>1.003439988</v>
      </c>
      <c r="AF310" s="2">
        <f t="shared" si="199"/>
        <v>1108.9449093999999</v>
      </c>
      <c r="AG310" s="2">
        <f t="shared" si="200"/>
        <v>1174.1220485399999</v>
      </c>
      <c r="AH310" s="3">
        <f t="shared" si="201"/>
        <v>0</v>
      </c>
      <c r="AI310" s="4" t="str">
        <f t="shared" si="207"/>
        <v>A+J=</v>
      </c>
      <c r="AJ310" s="11">
        <f t="shared" si="208"/>
        <v>41470</v>
      </c>
      <c r="AK310" s="11"/>
      <c r="AL310" s="4"/>
      <c r="AM310" s="56"/>
      <c r="AN310" s="48">
        <v>45245</v>
      </c>
      <c r="AO310" s="49" t="s">
        <v>100</v>
      </c>
      <c r="AP310" s="44"/>
      <c r="AQ310" s="53"/>
      <c r="AR310" s="22">
        <f t="shared" si="183"/>
        <v>44695</v>
      </c>
      <c r="AS310" s="22">
        <f t="shared" si="178"/>
        <v>44694</v>
      </c>
      <c r="AT310" s="22">
        <f t="shared" si="179"/>
        <v>44697</v>
      </c>
      <c r="AU310" s="22">
        <f t="shared" si="180"/>
        <v>44726</v>
      </c>
      <c r="AV310" s="22">
        <f t="shared" si="181"/>
        <v>44699</v>
      </c>
      <c r="AW310" s="26">
        <f t="shared" si="182"/>
        <v>21</v>
      </c>
      <c r="AX310" s="1"/>
      <c r="AY310" s="1"/>
      <c r="AZ310" s="1"/>
      <c r="BA310" s="1"/>
      <c r="BB310" s="1"/>
    </row>
    <row r="311" spans="1:154" x14ac:dyDescent="0.2">
      <c r="A311" s="158">
        <f t="shared" si="202"/>
        <v>41467</v>
      </c>
      <c r="B311" s="2">
        <f t="shared" si="184"/>
        <v>342611.53631608619</v>
      </c>
      <c r="C311" s="2">
        <f t="shared" si="203"/>
        <v>322368.83076506999</v>
      </c>
      <c r="D311" s="2">
        <f>SUM(Y311:Y$344)</f>
        <v>2648.3801012499998</v>
      </c>
      <c r="E311" s="73">
        <f t="shared" si="185"/>
        <v>319720.45066381997</v>
      </c>
      <c r="F311" s="88">
        <f t="shared" si="213"/>
        <v>3692.62</v>
      </c>
      <c r="G311" s="3">
        <f>IF(AND(N311=1,N310&gt;1),VLOOKUP(A310,[1]Plan1!$BK$81:$BM$259,3),G310)</f>
        <v>3706.28</v>
      </c>
      <c r="H311" s="11">
        <f t="shared" si="214"/>
        <v>41379</v>
      </c>
      <c r="I311" s="11">
        <f t="shared" si="215"/>
        <v>41409</v>
      </c>
      <c r="J311" s="12">
        <f t="shared" si="186"/>
        <v>3.6992704367089235E-3</v>
      </c>
      <c r="K311" s="11">
        <f t="shared" si="204"/>
        <v>41470</v>
      </c>
      <c r="L311" s="11">
        <f t="shared" si="187"/>
        <v>41470</v>
      </c>
      <c r="M311" s="1">
        <f t="shared" si="209"/>
        <v>21</v>
      </c>
      <c r="N311" s="1">
        <f t="shared" si="188"/>
        <v>20</v>
      </c>
      <c r="O311" s="2">
        <f t="shared" si="189"/>
        <v>1.0035228</v>
      </c>
      <c r="P311" s="13">
        <f t="shared" si="216"/>
        <v>1.0055004599999999</v>
      </c>
      <c r="Q311" s="13">
        <f t="shared" si="210"/>
        <v>1.0557280094813319</v>
      </c>
      <c r="R311" s="2">
        <f t="shared" si="212"/>
        <v>1.05944712</v>
      </c>
      <c r="S311" s="2">
        <f t="shared" si="205"/>
        <v>1</v>
      </c>
      <c r="T311" s="2">
        <f t="shared" si="190"/>
        <v>322368.83076506999</v>
      </c>
      <c r="U311" s="2">
        <f t="shared" si="191"/>
        <v>0</v>
      </c>
      <c r="V311" s="2">
        <f t="shared" si="192"/>
        <v>19006.459997066173</v>
      </c>
      <c r="W311" s="2">
        <f t="shared" si="193"/>
        <v>341375.29076213617</v>
      </c>
      <c r="X311" s="17">
        <f t="shared" si="194"/>
        <v>0</v>
      </c>
      <c r="Y311" s="2">
        <f t="shared" si="195"/>
        <v>0</v>
      </c>
      <c r="Z311" s="72">
        <f t="shared" si="196"/>
        <v>0</v>
      </c>
      <c r="AA311" s="2">
        <f t="shared" si="197"/>
        <v>0</v>
      </c>
      <c r="AB311" s="12">
        <f t="shared" si="206"/>
        <v>4.6600000000000003E-2</v>
      </c>
      <c r="AC311" s="17">
        <f t="shared" si="198"/>
        <v>20</v>
      </c>
      <c r="AD311" s="17">
        <v>252</v>
      </c>
      <c r="AE311" s="13">
        <f t="shared" si="211"/>
        <v>1.0036213679999999</v>
      </c>
      <c r="AF311" s="2">
        <f t="shared" si="199"/>
        <v>1167.41616793</v>
      </c>
      <c r="AG311" s="2">
        <f t="shared" si="200"/>
        <v>1236.2455539499999</v>
      </c>
      <c r="AH311" s="3">
        <f t="shared" si="201"/>
        <v>0</v>
      </c>
      <c r="AI311" s="4" t="str">
        <f t="shared" si="207"/>
        <v>A+J=</v>
      </c>
      <c r="AJ311" s="11">
        <f t="shared" si="208"/>
        <v>41470</v>
      </c>
      <c r="AK311" s="11"/>
      <c r="AL311" s="4"/>
      <c r="AM311" s="57"/>
      <c r="AN311" s="48">
        <v>45285</v>
      </c>
      <c r="AO311" s="49" t="s">
        <v>101</v>
      </c>
      <c r="AP311" s="44"/>
      <c r="AQ311" s="53"/>
      <c r="AR311" s="22">
        <f t="shared" si="183"/>
        <v>44726</v>
      </c>
      <c r="AS311" s="22">
        <f t="shared" si="178"/>
        <v>44725</v>
      </c>
      <c r="AT311" s="22">
        <f t="shared" si="179"/>
        <v>44726</v>
      </c>
      <c r="AU311" s="22">
        <f t="shared" si="180"/>
        <v>44756</v>
      </c>
      <c r="AV311" s="22">
        <f t="shared" si="181"/>
        <v>44729</v>
      </c>
      <c r="AW311" s="26">
        <f t="shared" si="182"/>
        <v>21</v>
      </c>
      <c r="AX311" s="1"/>
      <c r="AY311" s="1"/>
      <c r="AZ311" s="1"/>
      <c r="BA311" s="1"/>
      <c r="BB311" s="1"/>
    </row>
    <row r="312" spans="1:154" x14ac:dyDescent="0.2">
      <c r="A312" s="158">
        <f t="shared" si="202"/>
        <v>41468</v>
      </c>
      <c r="B312" s="2">
        <f t="shared" si="184"/>
        <v>342733.25952813937</v>
      </c>
      <c r="C312" s="2">
        <f t="shared" si="203"/>
        <v>322368.83076506999</v>
      </c>
      <c r="D312" s="2">
        <f>SUM(Y312:Y$344)</f>
        <v>2648.3801012499998</v>
      </c>
      <c r="E312" s="73">
        <f t="shared" si="185"/>
        <v>319720.45066381997</v>
      </c>
      <c r="F312" s="88">
        <f t="shared" si="213"/>
        <v>3692.62</v>
      </c>
      <c r="G312" s="3">
        <f>IF(AND(N312=1,N311&gt;1),VLOOKUP(A311,[1]Plan1!$BK$81:$BM$259,3),G311)</f>
        <v>3706.28</v>
      </c>
      <c r="H312" s="11">
        <f t="shared" si="214"/>
        <v>41379</v>
      </c>
      <c r="I312" s="11">
        <f t="shared" si="215"/>
        <v>41409</v>
      </c>
      <c r="J312" s="12">
        <f t="shared" si="186"/>
        <v>3.6992704367089235E-3</v>
      </c>
      <c r="K312" s="11">
        <f t="shared" si="204"/>
        <v>41470</v>
      </c>
      <c r="L312" s="11">
        <f t="shared" si="187"/>
        <v>41470</v>
      </c>
      <c r="M312" s="1">
        <f t="shared" si="209"/>
        <v>21</v>
      </c>
      <c r="N312" s="1">
        <f t="shared" si="188"/>
        <v>21</v>
      </c>
      <c r="O312" s="2">
        <f t="shared" si="189"/>
        <v>1.00369927</v>
      </c>
      <c r="P312" s="13">
        <f t="shared" si="216"/>
        <v>1.0055004599999999</v>
      </c>
      <c r="Q312" s="13">
        <f t="shared" si="210"/>
        <v>1.0557280094813319</v>
      </c>
      <c r="R312" s="2">
        <f t="shared" si="212"/>
        <v>1.0596334300000001</v>
      </c>
      <c r="S312" s="2">
        <f t="shared" si="205"/>
        <v>1</v>
      </c>
      <c r="T312" s="2">
        <f t="shared" si="190"/>
        <v>322368.83076506999</v>
      </c>
      <c r="U312" s="2">
        <f t="shared" si="191"/>
        <v>0</v>
      </c>
      <c r="V312" s="2">
        <f t="shared" si="192"/>
        <v>19066.027114229393</v>
      </c>
      <c r="W312" s="2">
        <f t="shared" si="193"/>
        <v>341434.85787929938</v>
      </c>
      <c r="X312" s="17">
        <f t="shared" si="194"/>
        <v>0</v>
      </c>
      <c r="Y312" s="2">
        <f t="shared" si="195"/>
        <v>0</v>
      </c>
      <c r="Z312" s="72">
        <f t="shared" si="196"/>
        <v>0</v>
      </c>
      <c r="AA312" s="2">
        <f t="shared" si="197"/>
        <v>0</v>
      </c>
      <c r="AB312" s="12">
        <f t="shared" si="206"/>
        <v>4.6600000000000003E-2</v>
      </c>
      <c r="AC312" s="17">
        <f t="shared" si="198"/>
        <v>21</v>
      </c>
      <c r="AD312" s="17">
        <v>252</v>
      </c>
      <c r="AE312" s="13">
        <f t="shared" si="211"/>
        <v>1.00380278</v>
      </c>
      <c r="AF312" s="2">
        <f t="shared" si="199"/>
        <v>1225.89774225</v>
      </c>
      <c r="AG312" s="2">
        <f t="shared" si="200"/>
        <v>1298.40164884</v>
      </c>
      <c r="AH312" s="3">
        <f t="shared" si="201"/>
        <v>0</v>
      </c>
      <c r="AI312" s="4" t="str">
        <f t="shared" si="207"/>
        <v>A+J=</v>
      </c>
      <c r="AJ312" s="11">
        <f t="shared" si="208"/>
        <v>41470</v>
      </c>
      <c r="AK312" s="11"/>
      <c r="AL312" s="4"/>
      <c r="AM312" s="57"/>
      <c r="AN312" s="48">
        <v>45292</v>
      </c>
      <c r="AO312" s="49" t="s">
        <v>102</v>
      </c>
      <c r="AP312" s="44"/>
      <c r="AQ312" s="53"/>
      <c r="AR312" s="22">
        <f t="shared" si="183"/>
        <v>44756</v>
      </c>
      <c r="AS312" s="22">
        <f t="shared" si="178"/>
        <v>44755</v>
      </c>
      <c r="AT312" s="22">
        <f t="shared" si="179"/>
        <v>44756</v>
      </c>
      <c r="AU312" s="22">
        <f t="shared" si="180"/>
        <v>44788</v>
      </c>
      <c r="AV312" s="22">
        <f t="shared" si="181"/>
        <v>44760</v>
      </c>
      <c r="AW312" s="26">
        <f t="shared" si="182"/>
        <v>22</v>
      </c>
      <c r="AX312" s="1"/>
      <c r="AY312" s="1"/>
      <c r="AZ312" s="1"/>
      <c r="BA312" s="1"/>
      <c r="BB312" s="1"/>
    </row>
    <row r="313" spans="1:154" x14ac:dyDescent="0.2">
      <c r="A313" s="158">
        <f t="shared" si="202"/>
        <v>41469</v>
      </c>
      <c r="B313" s="2">
        <f t="shared" si="184"/>
        <v>342733.25952813937</v>
      </c>
      <c r="C313" s="2">
        <f t="shared" si="203"/>
        <v>322368.83076506999</v>
      </c>
      <c r="D313" s="2">
        <f>SUM(Y313:Y$344)</f>
        <v>2648.3801012499998</v>
      </c>
      <c r="E313" s="73">
        <f t="shared" si="185"/>
        <v>319720.45066381997</v>
      </c>
      <c r="F313" s="88">
        <f t="shared" si="213"/>
        <v>3692.62</v>
      </c>
      <c r="G313" s="3">
        <f>IF(AND(N313=1,N312&gt;1),VLOOKUP(A312,[1]Plan1!$BK$81:$BM$259,3),G312)</f>
        <v>3706.28</v>
      </c>
      <c r="H313" s="11">
        <f t="shared" si="214"/>
        <v>41379</v>
      </c>
      <c r="I313" s="11">
        <f t="shared" si="215"/>
        <v>41409</v>
      </c>
      <c r="J313" s="12">
        <f t="shared" si="186"/>
        <v>3.6992704367089235E-3</v>
      </c>
      <c r="K313" s="11">
        <f t="shared" si="204"/>
        <v>41500</v>
      </c>
      <c r="L313" s="11">
        <f t="shared" si="187"/>
        <v>41470</v>
      </c>
      <c r="M313" s="1">
        <f t="shared" si="209"/>
        <v>21</v>
      </c>
      <c r="N313" s="1">
        <f t="shared" si="188"/>
        <v>21</v>
      </c>
      <c r="O313" s="2">
        <f t="shared" si="189"/>
        <v>1.00369927</v>
      </c>
      <c r="P313" s="13">
        <f t="shared" si="216"/>
        <v>1.0055004599999999</v>
      </c>
      <c r="Q313" s="13">
        <f t="shared" si="210"/>
        <v>1.0557280094813319</v>
      </c>
      <c r="R313" s="2">
        <f t="shared" si="212"/>
        <v>1.0596334300000001</v>
      </c>
      <c r="S313" s="2">
        <f t="shared" si="205"/>
        <v>1</v>
      </c>
      <c r="T313" s="2">
        <f t="shared" si="190"/>
        <v>322368.83076506999</v>
      </c>
      <c r="U313" s="2">
        <f t="shared" si="191"/>
        <v>0</v>
      </c>
      <c r="V313" s="2">
        <f t="shared" si="192"/>
        <v>19066.027114229393</v>
      </c>
      <c r="W313" s="2">
        <f t="shared" si="193"/>
        <v>341434.85787929938</v>
      </c>
      <c r="X313" s="17">
        <f t="shared" si="194"/>
        <v>0</v>
      </c>
      <c r="Y313" s="2">
        <f t="shared" si="195"/>
        <v>0</v>
      </c>
      <c r="Z313" s="72">
        <f t="shared" si="196"/>
        <v>0</v>
      </c>
      <c r="AA313" s="2">
        <f t="shared" si="197"/>
        <v>0</v>
      </c>
      <c r="AB313" s="12">
        <f t="shared" si="206"/>
        <v>4.6600000000000003E-2</v>
      </c>
      <c r="AC313" s="17">
        <f t="shared" si="198"/>
        <v>21</v>
      </c>
      <c r="AD313" s="17">
        <v>252</v>
      </c>
      <c r="AE313" s="13">
        <f t="shared" si="211"/>
        <v>1.00380278</v>
      </c>
      <c r="AF313" s="2">
        <f t="shared" si="199"/>
        <v>1225.89774225</v>
      </c>
      <c r="AG313" s="2">
        <f t="shared" si="200"/>
        <v>1298.40164884</v>
      </c>
      <c r="AH313" s="3">
        <f t="shared" si="201"/>
        <v>0</v>
      </c>
      <c r="AI313" s="4" t="str">
        <f t="shared" si="207"/>
        <v>A+J=</v>
      </c>
      <c r="AJ313" s="11">
        <f t="shared" si="208"/>
        <v>41470</v>
      </c>
      <c r="AK313" s="11"/>
      <c r="AL313" s="4"/>
      <c r="AM313" s="57"/>
      <c r="AN313" s="48">
        <v>45334</v>
      </c>
      <c r="AO313" s="49" t="s">
        <v>93</v>
      </c>
      <c r="AP313" s="44"/>
      <c r="AQ313" s="53"/>
      <c r="AR313" s="22">
        <f t="shared" si="183"/>
        <v>44787</v>
      </c>
      <c r="AS313" s="22">
        <f t="shared" si="178"/>
        <v>44785</v>
      </c>
      <c r="AT313" s="22">
        <f t="shared" si="179"/>
        <v>44788</v>
      </c>
      <c r="AU313" s="22">
        <f t="shared" si="180"/>
        <v>44818</v>
      </c>
      <c r="AV313" s="22">
        <f t="shared" si="181"/>
        <v>44790</v>
      </c>
      <c r="AW313" s="26">
        <f t="shared" si="182"/>
        <v>21</v>
      </c>
      <c r="AX313" s="1"/>
      <c r="AY313" s="1"/>
      <c r="AZ313" s="1"/>
      <c r="BA313" s="1"/>
      <c r="BB313" s="1"/>
    </row>
    <row r="314" spans="1:154" x14ac:dyDescent="0.2">
      <c r="A314" s="156">
        <f t="shared" si="202"/>
        <v>41470</v>
      </c>
      <c r="B314" s="82">
        <f t="shared" si="184"/>
        <v>342733.25952813937</v>
      </c>
      <c r="C314" s="82">
        <f t="shared" si="203"/>
        <v>322368.83076506999</v>
      </c>
      <c r="D314" s="82">
        <f>SUM(Y314:Y$344)</f>
        <v>2648.3801012499998</v>
      </c>
      <c r="E314" s="83">
        <f t="shared" si="185"/>
        <v>319720.45066381997</v>
      </c>
      <c r="F314" s="89">
        <f t="shared" si="213"/>
        <v>3692.62</v>
      </c>
      <c r="G314" s="39">
        <f>IF(AND(N314=1,N313&gt;1),VLOOKUP(A313,[1]Plan1!$BK$81:$BM$259,3),G313)</f>
        <v>3706.28</v>
      </c>
      <c r="H314" s="18">
        <f t="shared" si="214"/>
        <v>41379</v>
      </c>
      <c r="I314" s="18">
        <f t="shared" si="215"/>
        <v>41409</v>
      </c>
      <c r="J314" s="84">
        <f t="shared" si="186"/>
        <v>3.6992704367089235E-3</v>
      </c>
      <c r="K314" s="18">
        <f t="shared" si="204"/>
        <v>41500</v>
      </c>
      <c r="L314" s="18">
        <f t="shared" si="187"/>
        <v>41470</v>
      </c>
      <c r="M314" s="38">
        <f t="shared" si="209"/>
        <v>21</v>
      </c>
      <c r="N314" s="38">
        <f t="shared" si="188"/>
        <v>21</v>
      </c>
      <c r="O314" s="82">
        <f t="shared" si="189"/>
        <v>1.00369927</v>
      </c>
      <c r="P314" s="85">
        <f t="shared" si="216"/>
        <v>1.0055004599999999</v>
      </c>
      <c r="Q314" s="85">
        <f t="shared" si="210"/>
        <v>1.0557280094813319</v>
      </c>
      <c r="R314" s="82">
        <f t="shared" si="212"/>
        <v>1.0596334300000001</v>
      </c>
      <c r="S314" s="82">
        <f t="shared" si="205"/>
        <v>1</v>
      </c>
      <c r="T314" s="82">
        <f t="shared" si="190"/>
        <v>322368.83076506999</v>
      </c>
      <c r="U314" s="82">
        <f t="shared" si="191"/>
        <v>0</v>
      </c>
      <c r="V314" s="82">
        <f t="shared" si="192"/>
        <v>19066.027114229393</v>
      </c>
      <c r="W314" s="82">
        <f t="shared" si="193"/>
        <v>341434.85787929938</v>
      </c>
      <c r="X314" s="86">
        <f t="shared" si="194"/>
        <v>10</v>
      </c>
      <c r="Y314" s="82">
        <f t="shared" si="195"/>
        <v>1350.7447430300001</v>
      </c>
      <c r="Z314" s="87">
        <f t="shared" si="196"/>
        <v>4.1900599999999998E-3</v>
      </c>
      <c r="AA314" s="82">
        <f t="shared" si="197"/>
        <v>1350.7447430300001</v>
      </c>
      <c r="AB314" s="84">
        <f t="shared" si="206"/>
        <v>4.6600000000000003E-2</v>
      </c>
      <c r="AC314" s="86">
        <f t="shared" si="198"/>
        <v>21</v>
      </c>
      <c r="AD314" s="86">
        <v>252</v>
      </c>
      <c r="AE314" s="85">
        <f t="shared" si="211"/>
        <v>1.00380278</v>
      </c>
      <c r="AF314" s="82">
        <f t="shared" si="199"/>
        <v>1225.89774225</v>
      </c>
      <c r="AG314" s="82">
        <f t="shared" si="200"/>
        <v>1298.40164884</v>
      </c>
      <c r="AH314" s="39">
        <f t="shared" si="201"/>
        <v>2576.6424852800001</v>
      </c>
      <c r="AI314" s="40" t="str">
        <f t="shared" si="207"/>
        <v>A+J=</v>
      </c>
      <c r="AJ314" s="18">
        <f t="shared" si="208"/>
        <v>41470</v>
      </c>
      <c r="AK314" s="18"/>
      <c r="AL314" s="40"/>
      <c r="AM314" s="58"/>
      <c r="AN314" s="59">
        <v>45335</v>
      </c>
      <c r="AO314" s="60" t="s">
        <v>93</v>
      </c>
      <c r="AP314" s="61"/>
      <c r="AQ314" s="39"/>
      <c r="AR314" s="52">
        <f t="shared" si="183"/>
        <v>44818</v>
      </c>
      <c r="AS314" s="52">
        <f t="shared" si="178"/>
        <v>44817</v>
      </c>
      <c r="AT314" s="52">
        <f t="shared" si="179"/>
        <v>44818</v>
      </c>
      <c r="AU314" s="52">
        <f t="shared" si="180"/>
        <v>44848</v>
      </c>
      <c r="AV314" s="52">
        <f t="shared" si="181"/>
        <v>44820</v>
      </c>
      <c r="AW314" s="58">
        <f t="shared" si="182"/>
        <v>21</v>
      </c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</row>
    <row r="315" spans="1:154" x14ac:dyDescent="0.2">
      <c r="A315" s="158">
        <f t="shared" si="202"/>
        <v>41471</v>
      </c>
      <c r="B315" s="2">
        <f t="shared" si="184"/>
        <v>340185.5967141164</v>
      </c>
      <c r="C315" s="2">
        <f t="shared" si="203"/>
        <v>321018.08602203999</v>
      </c>
      <c r="D315" s="2">
        <f>SUM(Y315:Y$344)</f>
        <v>1297.6353582199999</v>
      </c>
      <c r="E315" s="73">
        <f t="shared" si="185"/>
        <v>319720.45066381997</v>
      </c>
      <c r="F315" s="88">
        <f t="shared" si="213"/>
        <v>3706.28</v>
      </c>
      <c r="G315" s="3">
        <f>IF(AND(N315=1,N314&gt;1),VLOOKUP(A314,[1]Plan1!$BK$81:$BM$259,3),G314)</f>
        <v>3715.92</v>
      </c>
      <c r="H315" s="11">
        <f t="shared" si="214"/>
        <v>41410</v>
      </c>
      <c r="I315" s="11">
        <f t="shared" si="215"/>
        <v>41441</v>
      </c>
      <c r="J315" s="12">
        <f t="shared" si="186"/>
        <v>2.6009907508337538E-3</v>
      </c>
      <c r="K315" s="11">
        <f t="shared" si="204"/>
        <v>41500</v>
      </c>
      <c r="L315" s="11">
        <f t="shared" si="187"/>
        <v>41500</v>
      </c>
      <c r="M315" s="1">
        <f t="shared" si="209"/>
        <v>22</v>
      </c>
      <c r="N315" s="1">
        <f t="shared" si="188"/>
        <v>1</v>
      </c>
      <c r="O315" s="2">
        <f t="shared" si="189"/>
        <v>1.00011808</v>
      </c>
      <c r="P315" s="13">
        <f t="shared" si="216"/>
        <v>1.00369927</v>
      </c>
      <c r="Q315" s="13">
        <f t="shared" si="210"/>
        <v>1.0596334324349659</v>
      </c>
      <c r="R315" s="2">
        <f t="shared" si="212"/>
        <v>1.05975855</v>
      </c>
      <c r="S315" s="2">
        <f t="shared" si="205"/>
        <v>1</v>
      </c>
      <c r="T315" s="2">
        <f t="shared" si="190"/>
        <v>321018.08602203999</v>
      </c>
      <c r="U315" s="2">
        <f t="shared" si="191"/>
        <v>0</v>
      </c>
      <c r="V315" s="2">
        <f t="shared" si="192"/>
        <v>19106.030537016406</v>
      </c>
      <c r="W315" s="2">
        <f t="shared" si="193"/>
        <v>340124.11655905639</v>
      </c>
      <c r="X315" s="17">
        <f t="shared" si="194"/>
        <v>0</v>
      </c>
      <c r="Y315" s="2">
        <f t="shared" si="195"/>
        <v>0</v>
      </c>
      <c r="Z315" s="72">
        <f t="shared" si="196"/>
        <v>0</v>
      </c>
      <c r="AA315" s="2">
        <f t="shared" si="197"/>
        <v>0</v>
      </c>
      <c r="AB315" s="12">
        <f t="shared" si="206"/>
        <v>4.6600000000000003E-2</v>
      </c>
      <c r="AC315" s="17">
        <f t="shared" si="198"/>
        <v>1</v>
      </c>
      <c r="AD315" s="17">
        <v>252</v>
      </c>
      <c r="AE315" s="13">
        <f t="shared" si="211"/>
        <v>1.0001807579999999</v>
      </c>
      <c r="AF315" s="2">
        <f t="shared" si="199"/>
        <v>58.026587190000001</v>
      </c>
      <c r="AG315" s="2">
        <f t="shared" si="200"/>
        <v>61.480155060000001</v>
      </c>
      <c r="AH315" s="3">
        <f t="shared" si="201"/>
        <v>0</v>
      </c>
      <c r="AI315" s="4" t="str">
        <f t="shared" si="207"/>
        <v>A+J=</v>
      </c>
      <c r="AJ315" s="11">
        <f t="shared" si="208"/>
        <v>41500</v>
      </c>
      <c r="AK315" s="11"/>
      <c r="AL315" s="4"/>
      <c r="AM315" s="57"/>
      <c r="AN315" s="48">
        <v>45380</v>
      </c>
      <c r="AO315" s="49" t="s">
        <v>94</v>
      </c>
      <c r="AP315" s="44"/>
      <c r="AQ315" s="53"/>
      <c r="AR315" s="22">
        <f t="shared" si="183"/>
        <v>44848</v>
      </c>
      <c r="AS315" s="22">
        <f t="shared" si="178"/>
        <v>44847</v>
      </c>
      <c r="AT315" s="22">
        <f t="shared" si="179"/>
        <v>44848</v>
      </c>
      <c r="AU315" s="22">
        <f t="shared" si="180"/>
        <v>44879</v>
      </c>
      <c r="AV315" s="22">
        <f t="shared" si="181"/>
        <v>44852</v>
      </c>
      <c r="AW315" s="26">
        <f t="shared" si="182"/>
        <v>20</v>
      </c>
      <c r="AX315" s="1"/>
      <c r="AY315" s="1"/>
      <c r="AZ315" s="1"/>
      <c r="BA315" s="1"/>
      <c r="BB315" s="1"/>
    </row>
    <row r="316" spans="1:154" x14ac:dyDescent="0.2">
      <c r="A316" s="158">
        <f t="shared" si="202"/>
        <v>41472</v>
      </c>
      <c r="B316" s="2">
        <f t="shared" si="184"/>
        <v>340287.10883744794</v>
      </c>
      <c r="C316" s="2">
        <f t="shared" si="203"/>
        <v>321018.08602203999</v>
      </c>
      <c r="D316" s="2">
        <f>SUM(Y316:Y$344)</f>
        <v>1297.6353582199999</v>
      </c>
      <c r="E316" s="73">
        <f t="shared" si="185"/>
        <v>319720.45066381997</v>
      </c>
      <c r="F316" s="88">
        <f t="shared" si="213"/>
        <v>3706.28</v>
      </c>
      <c r="G316" s="3">
        <f>IF(AND(N316=1,N315&gt;1),VLOOKUP(A315,[1]Plan1!$BK$81:$BM$259,3),G315)</f>
        <v>3715.92</v>
      </c>
      <c r="H316" s="11">
        <f t="shared" si="214"/>
        <v>41410</v>
      </c>
      <c r="I316" s="11">
        <f t="shared" si="215"/>
        <v>41441</v>
      </c>
      <c r="J316" s="12">
        <f t="shared" si="186"/>
        <v>2.6009907508337538E-3</v>
      </c>
      <c r="K316" s="11">
        <f t="shared" si="204"/>
        <v>41500</v>
      </c>
      <c r="L316" s="11">
        <f t="shared" si="187"/>
        <v>41500</v>
      </c>
      <c r="M316" s="1">
        <f t="shared" si="209"/>
        <v>22</v>
      </c>
      <c r="N316" s="1">
        <f t="shared" si="188"/>
        <v>2</v>
      </c>
      <c r="O316" s="2">
        <f t="shared" si="189"/>
        <v>1.00023617</v>
      </c>
      <c r="P316" s="13">
        <f t="shared" si="216"/>
        <v>1.00369927</v>
      </c>
      <c r="Q316" s="13">
        <f t="shared" si="210"/>
        <v>1.0596334324349659</v>
      </c>
      <c r="R316" s="2">
        <f t="shared" si="212"/>
        <v>1.05988368</v>
      </c>
      <c r="S316" s="2">
        <f t="shared" si="205"/>
        <v>1</v>
      </c>
      <c r="T316" s="2">
        <f t="shared" si="190"/>
        <v>321018.08602203999</v>
      </c>
      <c r="U316" s="2">
        <f t="shared" si="191"/>
        <v>0</v>
      </c>
      <c r="V316" s="2">
        <f t="shared" si="192"/>
        <v>19146.037157007981</v>
      </c>
      <c r="W316" s="2">
        <f t="shared" si="193"/>
        <v>340164.12317904795</v>
      </c>
      <c r="X316" s="17">
        <f t="shared" si="194"/>
        <v>0</v>
      </c>
      <c r="Y316" s="2">
        <f t="shared" si="195"/>
        <v>0</v>
      </c>
      <c r="Z316" s="72">
        <f t="shared" si="196"/>
        <v>0</v>
      </c>
      <c r="AA316" s="2">
        <f t="shared" si="197"/>
        <v>0</v>
      </c>
      <c r="AB316" s="12">
        <f t="shared" si="206"/>
        <v>4.6600000000000003E-2</v>
      </c>
      <c r="AC316" s="17">
        <f t="shared" si="198"/>
        <v>2</v>
      </c>
      <c r="AD316" s="17">
        <v>252</v>
      </c>
      <c r="AE316" s="13">
        <f t="shared" si="211"/>
        <v>1.0003615480000001</v>
      </c>
      <c r="AF316" s="2">
        <f t="shared" si="199"/>
        <v>116.06344695999999</v>
      </c>
      <c r="AG316" s="2">
        <f t="shared" si="200"/>
        <v>122.98565840000001</v>
      </c>
      <c r="AH316" s="3">
        <f t="shared" si="201"/>
        <v>0</v>
      </c>
      <c r="AI316" s="4" t="str">
        <f t="shared" si="207"/>
        <v>A+J=</v>
      </c>
      <c r="AJ316" s="11">
        <f t="shared" si="208"/>
        <v>41500</v>
      </c>
      <c r="AK316" s="11"/>
      <c r="AL316" s="4"/>
      <c r="AM316" s="57"/>
      <c r="AN316" s="48">
        <v>45413</v>
      </c>
      <c r="AO316" s="49" t="s">
        <v>95</v>
      </c>
      <c r="AP316" s="44"/>
      <c r="AQ316" s="53"/>
      <c r="AR316" s="22">
        <f t="shared" si="183"/>
        <v>44879</v>
      </c>
      <c r="AS316" s="22">
        <f t="shared" si="178"/>
        <v>44876</v>
      </c>
      <c r="AT316" s="22">
        <f t="shared" si="179"/>
        <v>44879</v>
      </c>
      <c r="AU316" s="22">
        <f t="shared" si="180"/>
        <v>44909</v>
      </c>
      <c r="AV316" s="22">
        <f t="shared" si="181"/>
        <v>44882</v>
      </c>
      <c r="AW316" s="26">
        <f t="shared" si="182"/>
        <v>21</v>
      </c>
      <c r="AX316" s="1"/>
      <c r="AY316" s="1"/>
      <c r="AZ316" s="1"/>
      <c r="BA316" s="1"/>
      <c r="BB316" s="1"/>
    </row>
    <row r="317" spans="1:154" x14ac:dyDescent="0.2">
      <c r="A317" s="158">
        <f t="shared" si="202"/>
        <v>41473</v>
      </c>
      <c r="B317" s="2">
        <f t="shared" si="184"/>
        <v>340388.65305099852</v>
      </c>
      <c r="C317" s="2">
        <f t="shared" si="203"/>
        <v>321018.08602203999</v>
      </c>
      <c r="D317" s="2">
        <f>SUM(Y317:Y$344)</f>
        <v>1297.6353582199999</v>
      </c>
      <c r="E317" s="73">
        <f t="shared" si="185"/>
        <v>319720.45066381997</v>
      </c>
      <c r="F317" s="88">
        <f t="shared" si="213"/>
        <v>3706.28</v>
      </c>
      <c r="G317" s="3">
        <f>IF(AND(N317=1,N316&gt;1),VLOOKUP(A316,[1]Plan1!$BK$81:$BM$259,3),G316)</f>
        <v>3715.92</v>
      </c>
      <c r="H317" s="11">
        <f t="shared" si="214"/>
        <v>41410</v>
      </c>
      <c r="I317" s="11">
        <f t="shared" si="215"/>
        <v>41441</v>
      </c>
      <c r="J317" s="12">
        <f t="shared" si="186"/>
        <v>2.6009907508337538E-3</v>
      </c>
      <c r="K317" s="11">
        <f t="shared" si="204"/>
        <v>41500</v>
      </c>
      <c r="L317" s="11">
        <f t="shared" si="187"/>
        <v>41500</v>
      </c>
      <c r="M317" s="1">
        <f t="shared" si="209"/>
        <v>22</v>
      </c>
      <c r="N317" s="1">
        <f t="shared" si="188"/>
        <v>3</v>
      </c>
      <c r="O317" s="2">
        <f t="shared" si="189"/>
        <v>1.00035428</v>
      </c>
      <c r="P317" s="13">
        <f t="shared" si="216"/>
        <v>1.00369927</v>
      </c>
      <c r="Q317" s="13">
        <f t="shared" si="210"/>
        <v>1.0596334324349659</v>
      </c>
      <c r="R317" s="2">
        <f t="shared" si="212"/>
        <v>1.0600088299999999</v>
      </c>
      <c r="S317" s="2">
        <f t="shared" si="205"/>
        <v>1</v>
      </c>
      <c r="T317" s="2">
        <f t="shared" si="190"/>
        <v>321018.08602203999</v>
      </c>
      <c r="U317" s="2">
        <f t="shared" si="191"/>
        <v>0</v>
      </c>
      <c r="V317" s="2">
        <f t="shared" si="192"/>
        <v>19186.050171408529</v>
      </c>
      <c r="W317" s="2">
        <f t="shared" si="193"/>
        <v>340204.1361934485</v>
      </c>
      <c r="X317" s="17">
        <f t="shared" si="194"/>
        <v>0</v>
      </c>
      <c r="Y317" s="2">
        <f t="shared" si="195"/>
        <v>0</v>
      </c>
      <c r="Z317" s="72">
        <f t="shared" si="196"/>
        <v>0</v>
      </c>
      <c r="AA317" s="2">
        <f t="shared" si="197"/>
        <v>0</v>
      </c>
      <c r="AB317" s="12">
        <f t="shared" si="206"/>
        <v>4.6600000000000003E-2</v>
      </c>
      <c r="AC317" s="17">
        <f t="shared" si="198"/>
        <v>3</v>
      </c>
      <c r="AD317" s="17">
        <v>252</v>
      </c>
      <c r="AE317" s="13">
        <f t="shared" si="211"/>
        <v>1.0005423710000001</v>
      </c>
      <c r="AF317" s="2">
        <f t="shared" si="199"/>
        <v>174.11090032999999</v>
      </c>
      <c r="AG317" s="2">
        <f t="shared" si="200"/>
        <v>184.51685755</v>
      </c>
      <c r="AH317" s="3">
        <f t="shared" si="201"/>
        <v>0</v>
      </c>
      <c r="AI317" s="4" t="str">
        <f t="shared" si="207"/>
        <v>A+J=</v>
      </c>
      <c r="AJ317" s="11">
        <f t="shared" si="208"/>
        <v>41500</v>
      </c>
      <c r="AK317" s="11"/>
      <c r="AL317" s="4"/>
      <c r="AM317" s="57"/>
      <c r="AN317" s="48">
        <v>45442</v>
      </c>
      <c r="AO317" s="49" t="s">
        <v>96</v>
      </c>
      <c r="AP317" s="44"/>
      <c r="AQ317" s="53"/>
      <c r="AR317" s="22">
        <f t="shared" si="183"/>
        <v>44909</v>
      </c>
      <c r="AS317" s="22">
        <f t="shared" si="178"/>
        <v>44908</v>
      </c>
      <c r="AT317" s="22">
        <f t="shared" si="179"/>
        <v>44909</v>
      </c>
      <c r="AU317" s="22">
        <f t="shared" si="180"/>
        <v>44942</v>
      </c>
      <c r="AV317" s="22">
        <f t="shared" si="181"/>
        <v>44911</v>
      </c>
      <c r="AW317" s="26">
        <f t="shared" si="182"/>
        <v>23</v>
      </c>
      <c r="AX317" s="1"/>
      <c r="AY317" s="1"/>
      <c r="AZ317" s="1"/>
      <c r="BA317" s="1"/>
      <c r="BB317" s="1"/>
    </row>
    <row r="318" spans="1:154" x14ac:dyDescent="0.2">
      <c r="A318" s="158">
        <f t="shared" si="202"/>
        <v>41474</v>
      </c>
      <c r="B318" s="2">
        <f t="shared" si="184"/>
        <v>340490.22936217813</v>
      </c>
      <c r="C318" s="2">
        <f t="shared" si="203"/>
        <v>321018.08602203999</v>
      </c>
      <c r="D318" s="2">
        <f>SUM(Y318:Y$344)</f>
        <v>1297.6353582199999</v>
      </c>
      <c r="E318" s="73">
        <f t="shared" si="185"/>
        <v>319720.45066381997</v>
      </c>
      <c r="F318" s="88">
        <f t="shared" si="213"/>
        <v>3706.28</v>
      </c>
      <c r="G318" s="3">
        <f>IF(AND(N318=1,N317&gt;1),VLOOKUP(A317,[1]Plan1!$BK$81:$BM$259,3),G317)</f>
        <v>3715.92</v>
      </c>
      <c r="H318" s="11">
        <f t="shared" si="214"/>
        <v>41410</v>
      </c>
      <c r="I318" s="11">
        <f t="shared" si="215"/>
        <v>41441</v>
      </c>
      <c r="J318" s="12">
        <f t="shared" si="186"/>
        <v>2.6009907508337538E-3</v>
      </c>
      <c r="K318" s="11">
        <f t="shared" si="204"/>
        <v>41500</v>
      </c>
      <c r="L318" s="11">
        <f t="shared" si="187"/>
        <v>41500</v>
      </c>
      <c r="M318" s="1">
        <f t="shared" si="209"/>
        <v>22</v>
      </c>
      <c r="N318" s="1">
        <f t="shared" si="188"/>
        <v>4</v>
      </c>
      <c r="O318" s="2">
        <f t="shared" si="189"/>
        <v>1.0004724</v>
      </c>
      <c r="P318" s="13">
        <f t="shared" si="216"/>
        <v>1.00369927</v>
      </c>
      <c r="Q318" s="13">
        <f t="shared" si="210"/>
        <v>1.0596334324349659</v>
      </c>
      <c r="R318" s="2">
        <f t="shared" si="212"/>
        <v>1.0601339999999999</v>
      </c>
      <c r="S318" s="2">
        <f t="shared" si="205"/>
        <v>1</v>
      </c>
      <c r="T318" s="2">
        <f t="shared" si="190"/>
        <v>321018.08602203999</v>
      </c>
      <c r="U318" s="2">
        <f t="shared" si="191"/>
        <v>0</v>
      </c>
      <c r="V318" s="2">
        <f t="shared" si="192"/>
        <v>19226.069580218122</v>
      </c>
      <c r="W318" s="2">
        <f t="shared" si="193"/>
        <v>340244.15560225811</v>
      </c>
      <c r="X318" s="17">
        <f t="shared" si="194"/>
        <v>0</v>
      </c>
      <c r="Y318" s="2">
        <f t="shared" si="195"/>
        <v>0</v>
      </c>
      <c r="Z318" s="72">
        <f t="shared" si="196"/>
        <v>0</v>
      </c>
      <c r="AA318" s="2">
        <f t="shared" si="197"/>
        <v>0</v>
      </c>
      <c r="AB318" s="12">
        <f t="shared" si="206"/>
        <v>4.6600000000000003E-2</v>
      </c>
      <c r="AC318" s="17">
        <f t="shared" si="198"/>
        <v>4</v>
      </c>
      <c r="AD318" s="17">
        <v>252</v>
      </c>
      <c r="AE318" s="13">
        <f t="shared" si="211"/>
        <v>1.0007232269999999</v>
      </c>
      <c r="AF318" s="2">
        <f t="shared" si="199"/>
        <v>232.16894729000001</v>
      </c>
      <c r="AG318" s="2">
        <f t="shared" si="200"/>
        <v>246.07375991999999</v>
      </c>
      <c r="AH318" s="3">
        <f t="shared" si="201"/>
        <v>0</v>
      </c>
      <c r="AI318" s="4" t="str">
        <f t="shared" si="207"/>
        <v>A+J=</v>
      </c>
      <c r="AJ318" s="11">
        <f t="shared" si="208"/>
        <v>41500</v>
      </c>
      <c r="AK318" s="11"/>
      <c r="AL318" s="4"/>
      <c r="AM318" s="57"/>
      <c r="AN318" s="48">
        <v>45611</v>
      </c>
      <c r="AO318" s="49" t="s">
        <v>100</v>
      </c>
      <c r="AP318" s="44"/>
      <c r="AQ318" s="53"/>
      <c r="AR318" s="22">
        <f t="shared" si="183"/>
        <v>44940</v>
      </c>
      <c r="AS318" s="22">
        <f t="shared" si="178"/>
        <v>44939</v>
      </c>
      <c r="AT318" s="22">
        <f t="shared" si="179"/>
        <v>44942</v>
      </c>
      <c r="AU318" s="22">
        <f t="shared" si="180"/>
        <v>44971</v>
      </c>
      <c r="AV318" s="22">
        <f t="shared" si="181"/>
        <v>44944</v>
      </c>
      <c r="AW318" s="26">
        <f t="shared" si="182"/>
        <v>21</v>
      </c>
      <c r="AX318" s="1"/>
      <c r="AY318" s="1"/>
      <c r="AZ318" s="1"/>
      <c r="BA318" s="1"/>
      <c r="BB318" s="1"/>
    </row>
    <row r="319" spans="1:154" x14ac:dyDescent="0.2">
      <c r="A319" s="158">
        <f t="shared" si="202"/>
        <v>41475</v>
      </c>
      <c r="B319" s="2">
        <f t="shared" si="184"/>
        <v>340591.83423805225</v>
      </c>
      <c r="C319" s="2">
        <f t="shared" si="203"/>
        <v>321018.08602203999</v>
      </c>
      <c r="D319" s="2">
        <f>SUM(Y319:Y$344)</f>
        <v>1297.6353582199999</v>
      </c>
      <c r="E319" s="73">
        <f t="shared" si="185"/>
        <v>319720.45066381997</v>
      </c>
      <c r="F319" s="88">
        <f t="shared" si="213"/>
        <v>3706.28</v>
      </c>
      <c r="G319" s="3">
        <f>IF(AND(N319=1,N318&gt;1),VLOOKUP(A318,[1]Plan1!$BK$81:$BM$259,3),G318)</f>
        <v>3715.92</v>
      </c>
      <c r="H319" s="11">
        <f t="shared" si="214"/>
        <v>41410</v>
      </c>
      <c r="I319" s="11">
        <f t="shared" si="215"/>
        <v>41441</v>
      </c>
      <c r="J319" s="12">
        <f t="shared" si="186"/>
        <v>2.6009907508337538E-3</v>
      </c>
      <c r="K319" s="11">
        <f t="shared" si="204"/>
        <v>41500</v>
      </c>
      <c r="L319" s="11">
        <f t="shared" si="187"/>
        <v>41500</v>
      </c>
      <c r="M319" s="1">
        <f t="shared" si="209"/>
        <v>22</v>
      </c>
      <c r="N319" s="1">
        <f t="shared" si="188"/>
        <v>5</v>
      </c>
      <c r="O319" s="2">
        <f t="shared" si="189"/>
        <v>1.0005905399999999</v>
      </c>
      <c r="P319" s="13">
        <f t="shared" si="216"/>
        <v>1.00369927</v>
      </c>
      <c r="Q319" s="13">
        <f t="shared" si="210"/>
        <v>1.0596334324349659</v>
      </c>
      <c r="R319" s="2">
        <f t="shared" si="212"/>
        <v>1.0602591800000001</v>
      </c>
      <c r="S319" s="2">
        <f t="shared" si="205"/>
        <v>1</v>
      </c>
      <c r="T319" s="2">
        <f t="shared" si="190"/>
        <v>321018.08602203999</v>
      </c>
      <c r="U319" s="2">
        <f t="shared" si="191"/>
        <v>0</v>
      </c>
      <c r="V319" s="2">
        <f t="shared" si="192"/>
        <v>19266.092186232272</v>
      </c>
      <c r="W319" s="2">
        <f t="shared" si="193"/>
        <v>340284.17820827226</v>
      </c>
      <c r="X319" s="17">
        <f t="shared" si="194"/>
        <v>0</v>
      </c>
      <c r="Y319" s="2">
        <f t="shared" si="195"/>
        <v>0</v>
      </c>
      <c r="Z319" s="72">
        <f t="shared" si="196"/>
        <v>0</v>
      </c>
      <c r="AA319" s="2">
        <f t="shared" si="197"/>
        <v>0</v>
      </c>
      <c r="AB319" s="12">
        <f t="shared" si="206"/>
        <v>4.6600000000000003E-2</v>
      </c>
      <c r="AC319" s="17">
        <f t="shared" si="198"/>
        <v>5</v>
      </c>
      <c r="AD319" s="17">
        <v>252</v>
      </c>
      <c r="AE319" s="13">
        <f t="shared" si="211"/>
        <v>1.000904115</v>
      </c>
      <c r="AF319" s="2">
        <f t="shared" si="199"/>
        <v>290.23726684000002</v>
      </c>
      <c r="AG319" s="2">
        <f t="shared" si="200"/>
        <v>307.65602977999998</v>
      </c>
      <c r="AH319" s="3">
        <f t="shared" si="201"/>
        <v>0</v>
      </c>
      <c r="AI319" s="4" t="str">
        <f t="shared" si="207"/>
        <v>A+J=</v>
      </c>
      <c r="AJ319" s="11">
        <f t="shared" si="208"/>
        <v>41500</v>
      </c>
      <c r="AK319" s="11"/>
      <c r="AL319" s="4"/>
      <c r="AM319" s="57"/>
      <c r="AN319" s="48">
        <v>45651</v>
      </c>
      <c r="AO319" s="49" t="s">
        <v>101</v>
      </c>
      <c r="AP319" s="44"/>
      <c r="AQ319" s="53"/>
      <c r="AR319" s="22">
        <f t="shared" si="183"/>
        <v>44971</v>
      </c>
      <c r="AS319" s="22">
        <f t="shared" si="178"/>
        <v>44970</v>
      </c>
      <c r="AT319" s="22">
        <f t="shared" si="179"/>
        <v>44971</v>
      </c>
      <c r="AU319" s="22">
        <f t="shared" si="180"/>
        <v>44999</v>
      </c>
      <c r="AV319" s="22">
        <f t="shared" si="181"/>
        <v>44973</v>
      </c>
      <c r="AW319" s="26">
        <f t="shared" si="182"/>
        <v>18</v>
      </c>
      <c r="AX319" s="1"/>
      <c r="AY319" s="1"/>
      <c r="AZ319" s="1"/>
      <c r="BA319" s="1"/>
      <c r="BB319" s="1"/>
    </row>
    <row r="320" spans="1:154" x14ac:dyDescent="0.2">
      <c r="A320" s="158">
        <f t="shared" si="202"/>
        <v>41476</v>
      </c>
      <c r="B320" s="2">
        <f t="shared" si="184"/>
        <v>340591.83423805225</v>
      </c>
      <c r="C320" s="2">
        <f t="shared" si="203"/>
        <v>321018.08602203999</v>
      </c>
      <c r="D320" s="2">
        <f>SUM(Y320:Y$344)</f>
        <v>1297.6353582199999</v>
      </c>
      <c r="E320" s="73">
        <f t="shared" si="185"/>
        <v>319720.45066381997</v>
      </c>
      <c r="F320" s="88">
        <f t="shared" si="213"/>
        <v>3706.28</v>
      </c>
      <c r="G320" s="3">
        <f>IF(AND(N320=1,N319&gt;1),VLOOKUP(A319,[1]Plan1!$BK$81:$BM$259,3),G319)</f>
        <v>3715.92</v>
      </c>
      <c r="H320" s="11">
        <f t="shared" si="214"/>
        <v>41410</v>
      </c>
      <c r="I320" s="11">
        <f t="shared" si="215"/>
        <v>41441</v>
      </c>
      <c r="J320" s="12">
        <f t="shared" si="186"/>
        <v>2.6009907508337538E-3</v>
      </c>
      <c r="K320" s="11">
        <f t="shared" si="204"/>
        <v>41500</v>
      </c>
      <c r="L320" s="11">
        <f t="shared" si="187"/>
        <v>41500</v>
      </c>
      <c r="M320" s="1">
        <f t="shared" si="209"/>
        <v>22</v>
      </c>
      <c r="N320" s="1">
        <f t="shared" si="188"/>
        <v>5</v>
      </c>
      <c r="O320" s="2">
        <f t="shared" si="189"/>
        <v>1.0005905399999999</v>
      </c>
      <c r="P320" s="13">
        <f t="shared" si="216"/>
        <v>1.00369927</v>
      </c>
      <c r="Q320" s="13">
        <f t="shared" si="210"/>
        <v>1.0596334324349659</v>
      </c>
      <c r="R320" s="2">
        <f t="shared" si="212"/>
        <v>1.0602591800000001</v>
      </c>
      <c r="S320" s="2">
        <f t="shared" si="205"/>
        <v>1</v>
      </c>
      <c r="T320" s="2">
        <f t="shared" si="190"/>
        <v>321018.08602203999</v>
      </c>
      <c r="U320" s="2">
        <f t="shared" si="191"/>
        <v>0</v>
      </c>
      <c r="V320" s="2">
        <f t="shared" si="192"/>
        <v>19266.092186232272</v>
      </c>
      <c r="W320" s="2">
        <f t="shared" si="193"/>
        <v>340284.17820827226</v>
      </c>
      <c r="X320" s="17">
        <f t="shared" si="194"/>
        <v>0</v>
      </c>
      <c r="Y320" s="2">
        <f t="shared" si="195"/>
        <v>0</v>
      </c>
      <c r="Z320" s="72">
        <f t="shared" si="196"/>
        <v>0</v>
      </c>
      <c r="AA320" s="2">
        <f t="shared" si="197"/>
        <v>0</v>
      </c>
      <c r="AB320" s="12">
        <f t="shared" si="206"/>
        <v>4.6600000000000003E-2</v>
      </c>
      <c r="AC320" s="17">
        <f t="shared" si="198"/>
        <v>5</v>
      </c>
      <c r="AD320" s="17">
        <v>252</v>
      </c>
      <c r="AE320" s="13">
        <f t="shared" si="211"/>
        <v>1.000904115</v>
      </c>
      <c r="AF320" s="2">
        <f t="shared" si="199"/>
        <v>290.23726684000002</v>
      </c>
      <c r="AG320" s="2">
        <f t="shared" si="200"/>
        <v>307.65602977999998</v>
      </c>
      <c r="AH320" s="3">
        <f t="shared" si="201"/>
        <v>0</v>
      </c>
      <c r="AI320" s="4" t="str">
        <f t="shared" si="207"/>
        <v>A+J=</v>
      </c>
      <c r="AJ320" s="11">
        <f t="shared" si="208"/>
        <v>41500</v>
      </c>
      <c r="AK320" s="11"/>
      <c r="AL320" s="4"/>
      <c r="AM320" s="57"/>
      <c r="AN320" s="48">
        <v>45658</v>
      </c>
      <c r="AO320" s="49" t="s">
        <v>102</v>
      </c>
      <c r="AP320" s="44"/>
      <c r="AQ320" s="53"/>
      <c r="AR320" s="22">
        <f t="shared" si="183"/>
        <v>44999</v>
      </c>
      <c r="AS320" s="22">
        <f t="shared" si="178"/>
        <v>44998</v>
      </c>
      <c r="AT320" s="22">
        <f t="shared" si="179"/>
        <v>44999</v>
      </c>
      <c r="AU320" s="22">
        <f t="shared" si="180"/>
        <v>45030</v>
      </c>
      <c r="AV320" s="22">
        <f t="shared" si="181"/>
        <v>45001</v>
      </c>
      <c r="AW320" s="26">
        <f t="shared" si="182"/>
        <v>22</v>
      </c>
      <c r="AX320" s="1"/>
      <c r="AY320" s="1"/>
      <c r="AZ320" s="1"/>
      <c r="BA320" s="1"/>
      <c r="BB320" s="1"/>
    </row>
    <row r="321" spans="1:138" x14ac:dyDescent="0.2">
      <c r="A321" s="158">
        <f t="shared" si="202"/>
        <v>41477</v>
      </c>
      <c r="B321" s="2">
        <f t="shared" si="184"/>
        <v>340591.83423805225</v>
      </c>
      <c r="C321" s="2">
        <f t="shared" si="203"/>
        <v>321018.08602203999</v>
      </c>
      <c r="D321" s="2">
        <f>SUM(Y321:Y$344)</f>
        <v>1297.6353582199999</v>
      </c>
      <c r="E321" s="73">
        <f t="shared" si="185"/>
        <v>319720.45066381997</v>
      </c>
      <c r="F321" s="88">
        <f t="shared" si="213"/>
        <v>3706.28</v>
      </c>
      <c r="G321" s="3">
        <f>IF(AND(N321=1,N320&gt;1),VLOOKUP(A320,[1]Plan1!$BK$81:$BM$259,3),G320)</f>
        <v>3715.92</v>
      </c>
      <c r="H321" s="11">
        <f t="shared" si="214"/>
        <v>41410</v>
      </c>
      <c r="I321" s="11">
        <f t="shared" si="215"/>
        <v>41441</v>
      </c>
      <c r="J321" s="12">
        <f t="shared" si="186"/>
        <v>2.6009907508337538E-3</v>
      </c>
      <c r="K321" s="11">
        <f t="shared" si="204"/>
        <v>41500</v>
      </c>
      <c r="L321" s="11">
        <f t="shared" si="187"/>
        <v>41500</v>
      </c>
      <c r="M321" s="1">
        <f t="shared" si="209"/>
        <v>22</v>
      </c>
      <c r="N321" s="1">
        <f t="shared" si="188"/>
        <v>5</v>
      </c>
      <c r="O321" s="2">
        <f t="shared" si="189"/>
        <v>1.0005905399999999</v>
      </c>
      <c r="P321" s="13">
        <f t="shared" si="216"/>
        <v>1.00369927</v>
      </c>
      <c r="Q321" s="13">
        <f t="shared" si="210"/>
        <v>1.0596334324349659</v>
      </c>
      <c r="R321" s="2">
        <f t="shared" si="212"/>
        <v>1.0602591800000001</v>
      </c>
      <c r="S321" s="2">
        <f t="shared" si="205"/>
        <v>1</v>
      </c>
      <c r="T321" s="2">
        <f t="shared" si="190"/>
        <v>321018.08602203999</v>
      </c>
      <c r="U321" s="2">
        <f t="shared" si="191"/>
        <v>0</v>
      </c>
      <c r="V321" s="2">
        <f t="shared" si="192"/>
        <v>19266.092186232272</v>
      </c>
      <c r="W321" s="2">
        <f t="shared" si="193"/>
        <v>340284.17820827226</v>
      </c>
      <c r="X321" s="17">
        <f t="shared" si="194"/>
        <v>0</v>
      </c>
      <c r="Y321" s="2">
        <f t="shared" si="195"/>
        <v>0</v>
      </c>
      <c r="Z321" s="72">
        <f t="shared" si="196"/>
        <v>0</v>
      </c>
      <c r="AA321" s="2">
        <f t="shared" si="197"/>
        <v>0</v>
      </c>
      <c r="AB321" s="12">
        <f t="shared" si="206"/>
        <v>4.6600000000000003E-2</v>
      </c>
      <c r="AC321" s="17">
        <f t="shared" si="198"/>
        <v>5</v>
      </c>
      <c r="AD321" s="17">
        <v>252</v>
      </c>
      <c r="AE321" s="13">
        <f t="shared" si="211"/>
        <v>1.000904115</v>
      </c>
      <c r="AF321" s="2">
        <f t="shared" si="199"/>
        <v>290.23726684000002</v>
      </c>
      <c r="AG321" s="2">
        <f t="shared" si="200"/>
        <v>307.65602977999998</v>
      </c>
      <c r="AH321" s="3">
        <f t="shared" si="201"/>
        <v>0</v>
      </c>
      <c r="AI321" s="4" t="str">
        <f t="shared" si="207"/>
        <v>A+J=</v>
      </c>
      <c r="AJ321" s="11">
        <f t="shared" si="208"/>
        <v>41500</v>
      </c>
      <c r="AK321" s="11"/>
      <c r="AL321" s="4"/>
      <c r="AM321" s="57"/>
      <c r="AN321" s="48">
        <v>45719</v>
      </c>
      <c r="AO321" s="49" t="s">
        <v>93</v>
      </c>
      <c r="AP321" s="44"/>
      <c r="AQ321" s="53"/>
      <c r="AR321" s="22">
        <f t="shared" si="183"/>
        <v>45030</v>
      </c>
      <c r="AS321" s="22">
        <f t="shared" si="178"/>
        <v>45029</v>
      </c>
      <c r="AT321" s="22">
        <f t="shared" si="179"/>
        <v>45030</v>
      </c>
      <c r="AU321" s="22">
        <f t="shared" si="180"/>
        <v>45061</v>
      </c>
      <c r="AV321" s="22">
        <f t="shared" si="181"/>
        <v>45034</v>
      </c>
      <c r="AW321" s="26">
        <f t="shared" si="182"/>
        <v>19</v>
      </c>
      <c r="AX321" s="1"/>
      <c r="AY321" s="1"/>
      <c r="AZ321" s="1"/>
      <c r="BA321" s="1"/>
      <c r="BB321" s="1"/>
    </row>
    <row r="322" spans="1:138" x14ac:dyDescent="0.2">
      <c r="A322" s="158">
        <f t="shared" si="202"/>
        <v>41478</v>
      </c>
      <c r="B322" s="2">
        <f t="shared" si="184"/>
        <v>340693.47122518532</v>
      </c>
      <c r="C322" s="2">
        <f t="shared" si="203"/>
        <v>321018.08602203999</v>
      </c>
      <c r="D322" s="2">
        <f>SUM(Y322:Y$344)</f>
        <v>1297.6353582199999</v>
      </c>
      <c r="E322" s="73">
        <f t="shared" si="185"/>
        <v>319720.45066381997</v>
      </c>
      <c r="F322" s="88">
        <f t="shared" si="213"/>
        <v>3706.28</v>
      </c>
      <c r="G322" s="3">
        <f>IF(AND(N322=1,N321&gt;1),VLOOKUP(A321,[1]Plan1!$BK$81:$BM$259,3),G321)</f>
        <v>3715.92</v>
      </c>
      <c r="H322" s="11">
        <f t="shared" si="214"/>
        <v>41410</v>
      </c>
      <c r="I322" s="11">
        <f t="shared" si="215"/>
        <v>41441</v>
      </c>
      <c r="J322" s="12">
        <f t="shared" si="186"/>
        <v>2.6009907508337538E-3</v>
      </c>
      <c r="K322" s="11">
        <f t="shared" si="204"/>
        <v>41500</v>
      </c>
      <c r="L322" s="11">
        <f t="shared" si="187"/>
        <v>41500</v>
      </c>
      <c r="M322" s="1">
        <f t="shared" si="209"/>
        <v>22</v>
      </c>
      <c r="N322" s="1">
        <f t="shared" si="188"/>
        <v>6</v>
      </c>
      <c r="O322" s="2">
        <f t="shared" si="189"/>
        <v>1.00070869</v>
      </c>
      <c r="P322" s="13">
        <f t="shared" si="216"/>
        <v>1.00369927</v>
      </c>
      <c r="Q322" s="13">
        <f t="shared" si="210"/>
        <v>1.0596334324349659</v>
      </c>
      <c r="R322" s="2">
        <f t="shared" si="212"/>
        <v>1.0603843799999999</v>
      </c>
      <c r="S322" s="2">
        <f t="shared" si="205"/>
        <v>1</v>
      </c>
      <c r="T322" s="2">
        <f t="shared" si="190"/>
        <v>321018.08602203999</v>
      </c>
      <c r="U322" s="2">
        <f t="shared" si="191"/>
        <v>0</v>
      </c>
      <c r="V322" s="2">
        <f t="shared" si="192"/>
        <v>19306.121186655328</v>
      </c>
      <c r="W322" s="2">
        <f t="shared" si="193"/>
        <v>340324.2072086953</v>
      </c>
      <c r="X322" s="17">
        <f t="shared" si="194"/>
        <v>0</v>
      </c>
      <c r="Y322" s="2">
        <f t="shared" si="195"/>
        <v>0</v>
      </c>
      <c r="Z322" s="72">
        <f t="shared" si="196"/>
        <v>0</v>
      </c>
      <c r="AA322" s="2">
        <f t="shared" si="197"/>
        <v>0</v>
      </c>
      <c r="AB322" s="12">
        <f t="shared" si="206"/>
        <v>4.6600000000000003E-2</v>
      </c>
      <c r="AC322" s="17">
        <f t="shared" si="198"/>
        <v>6</v>
      </c>
      <c r="AD322" s="17">
        <v>252</v>
      </c>
      <c r="AE322" s="13">
        <f t="shared" si="211"/>
        <v>1.0010850360000001</v>
      </c>
      <c r="AF322" s="2">
        <f t="shared" si="199"/>
        <v>348.31617998000002</v>
      </c>
      <c r="AG322" s="2">
        <f t="shared" si="200"/>
        <v>369.26401649000002</v>
      </c>
      <c r="AH322" s="3">
        <f t="shared" si="201"/>
        <v>0</v>
      </c>
      <c r="AI322" s="4" t="str">
        <f t="shared" si="207"/>
        <v>A+J=</v>
      </c>
      <c r="AJ322" s="11">
        <f t="shared" si="208"/>
        <v>41500</v>
      </c>
      <c r="AK322" s="11"/>
      <c r="AL322" s="4"/>
      <c r="AM322" s="57"/>
      <c r="AN322" s="48">
        <v>45720</v>
      </c>
      <c r="AO322" s="49" t="s">
        <v>93</v>
      </c>
      <c r="AP322" s="44"/>
      <c r="AQ322" s="53"/>
      <c r="AR322" s="22">
        <f t="shared" si="183"/>
        <v>45060</v>
      </c>
      <c r="AS322" s="22">
        <f t="shared" ref="AS322:AS373" si="217">WORKDAY(AR322,-1,AN$194:AN$348)</f>
        <v>45058</v>
      </c>
      <c r="AT322" s="22">
        <f t="shared" ref="AT322:AT373" si="218">WORKDAY(AS322,1,AN$194:AN$348)</f>
        <v>45061</v>
      </c>
      <c r="AU322" s="22">
        <f t="shared" ref="AU322:AU372" si="219">AT323</f>
        <v>45091</v>
      </c>
      <c r="AV322" s="22">
        <f t="shared" ref="AV322:AV373" si="220">WORKDAY(AT322,2,AN$194:AN$348)</f>
        <v>45063</v>
      </c>
      <c r="AW322" s="26">
        <f t="shared" ref="AW322:AW372" si="221">NETWORKDAYS(AT322,AT323,$AN$194:$AN$348)-1</f>
        <v>21</v>
      </c>
      <c r="AX322" s="1"/>
      <c r="AY322" s="1"/>
      <c r="AZ322" s="1"/>
      <c r="BA322" s="1"/>
      <c r="BB322" s="1"/>
    </row>
    <row r="323" spans="1:138" x14ac:dyDescent="0.2">
      <c r="A323" s="158">
        <f t="shared" si="202"/>
        <v>41479</v>
      </c>
      <c r="B323" s="2">
        <f t="shared" si="184"/>
        <v>340795.13712976297</v>
      </c>
      <c r="C323" s="2">
        <f t="shared" si="203"/>
        <v>321018.08602203999</v>
      </c>
      <c r="D323" s="2">
        <f>SUM(Y323:Y$344)</f>
        <v>1297.6353582199999</v>
      </c>
      <c r="E323" s="73">
        <f t="shared" si="185"/>
        <v>319720.45066381997</v>
      </c>
      <c r="F323" s="88">
        <f t="shared" si="213"/>
        <v>3706.28</v>
      </c>
      <c r="G323" s="3">
        <f>IF(AND(N323=1,N322&gt;1),VLOOKUP(A322,[1]Plan1!$BK$81:$BM$259,3),G322)</f>
        <v>3715.92</v>
      </c>
      <c r="H323" s="11">
        <f t="shared" si="214"/>
        <v>41410</v>
      </c>
      <c r="I323" s="11">
        <f t="shared" si="215"/>
        <v>41441</v>
      </c>
      <c r="J323" s="12">
        <f t="shared" si="186"/>
        <v>2.6009907508337538E-3</v>
      </c>
      <c r="K323" s="11">
        <f t="shared" si="204"/>
        <v>41500</v>
      </c>
      <c r="L323" s="11">
        <f t="shared" si="187"/>
        <v>41500</v>
      </c>
      <c r="M323" s="1">
        <f t="shared" si="209"/>
        <v>22</v>
      </c>
      <c r="N323" s="1">
        <f t="shared" si="188"/>
        <v>7</v>
      </c>
      <c r="O323" s="2">
        <f t="shared" si="189"/>
        <v>1.0008268499999999</v>
      </c>
      <c r="P323" s="13">
        <f t="shared" si="216"/>
        <v>1.00369927</v>
      </c>
      <c r="Q323" s="13">
        <f t="shared" si="210"/>
        <v>1.0596334324349659</v>
      </c>
      <c r="R323" s="2">
        <f t="shared" si="212"/>
        <v>1.0605095899999999</v>
      </c>
      <c r="S323" s="2">
        <f t="shared" si="205"/>
        <v>1</v>
      </c>
      <c r="T323" s="2">
        <f t="shared" si="190"/>
        <v>321018.08602203999</v>
      </c>
      <c r="U323" s="2">
        <f t="shared" si="191"/>
        <v>0</v>
      </c>
      <c r="V323" s="2">
        <f t="shared" si="192"/>
        <v>19346.153384282938</v>
      </c>
      <c r="W323" s="2">
        <f t="shared" si="193"/>
        <v>340364.23940632294</v>
      </c>
      <c r="X323" s="17">
        <f t="shared" si="194"/>
        <v>0</v>
      </c>
      <c r="Y323" s="2">
        <f t="shared" si="195"/>
        <v>0</v>
      </c>
      <c r="Z323" s="72">
        <f t="shared" si="196"/>
        <v>0</v>
      </c>
      <c r="AA323" s="2">
        <f t="shared" si="197"/>
        <v>0</v>
      </c>
      <c r="AB323" s="12">
        <f t="shared" si="206"/>
        <v>4.6600000000000003E-2</v>
      </c>
      <c r="AC323" s="17">
        <f t="shared" si="198"/>
        <v>7</v>
      </c>
      <c r="AD323" s="17">
        <v>252</v>
      </c>
      <c r="AE323" s="13">
        <f t="shared" si="211"/>
        <v>1.0012659900000001</v>
      </c>
      <c r="AF323" s="2">
        <f t="shared" si="199"/>
        <v>406.40568672000001</v>
      </c>
      <c r="AG323" s="2">
        <f t="shared" si="200"/>
        <v>430.89772343999999</v>
      </c>
      <c r="AH323" s="3">
        <f t="shared" si="201"/>
        <v>0</v>
      </c>
      <c r="AI323" s="4" t="str">
        <f t="shared" si="207"/>
        <v>A+J=</v>
      </c>
      <c r="AJ323" s="11">
        <f t="shared" si="208"/>
        <v>41500</v>
      </c>
      <c r="AK323" s="11"/>
      <c r="AL323" s="4"/>
      <c r="AM323" s="57"/>
      <c r="AN323" s="48">
        <v>45765</v>
      </c>
      <c r="AO323" s="49" t="s">
        <v>94</v>
      </c>
      <c r="AP323" s="44"/>
      <c r="AQ323" s="53"/>
      <c r="AR323" s="22">
        <f t="shared" ref="AR323:AR373" si="222">EDATE(AR322,1)</f>
        <v>45091</v>
      </c>
      <c r="AS323" s="22">
        <f t="shared" si="217"/>
        <v>45090</v>
      </c>
      <c r="AT323" s="22">
        <f t="shared" si="218"/>
        <v>45091</v>
      </c>
      <c r="AU323" s="22">
        <f t="shared" si="219"/>
        <v>45121</v>
      </c>
      <c r="AV323" s="22">
        <f t="shared" si="220"/>
        <v>45093</v>
      </c>
      <c r="AW323" s="26">
        <f t="shared" si="221"/>
        <v>22</v>
      </c>
      <c r="AX323" s="1"/>
      <c r="AY323" s="1"/>
      <c r="AZ323" s="1"/>
      <c r="BA323" s="1"/>
      <c r="BB323" s="1"/>
    </row>
    <row r="324" spans="1:138" x14ac:dyDescent="0.2">
      <c r="A324" s="158">
        <f t="shared" si="202"/>
        <v>41480</v>
      </c>
      <c r="B324" s="2">
        <f t="shared" si="184"/>
        <v>340896.83161708509</v>
      </c>
      <c r="C324" s="2">
        <f t="shared" si="203"/>
        <v>321018.08602203999</v>
      </c>
      <c r="D324" s="2">
        <f>SUM(Y324:Y$344)</f>
        <v>1297.6353582199999</v>
      </c>
      <c r="E324" s="73">
        <f t="shared" si="185"/>
        <v>319720.45066381997</v>
      </c>
      <c r="F324" s="88">
        <f t="shared" si="213"/>
        <v>3706.28</v>
      </c>
      <c r="G324" s="3">
        <f>IF(AND(N324=1,N323&gt;1),VLOOKUP(A323,[1]Plan1!$BK$81:$BM$259,3),G323)</f>
        <v>3715.92</v>
      </c>
      <c r="H324" s="11">
        <f t="shared" si="214"/>
        <v>41410</v>
      </c>
      <c r="I324" s="11">
        <f t="shared" si="215"/>
        <v>41441</v>
      </c>
      <c r="J324" s="12">
        <f t="shared" si="186"/>
        <v>2.6009907508337538E-3</v>
      </c>
      <c r="K324" s="11">
        <f t="shared" si="204"/>
        <v>41500</v>
      </c>
      <c r="L324" s="11">
        <f t="shared" si="187"/>
        <v>41500</v>
      </c>
      <c r="M324" s="1">
        <f t="shared" si="209"/>
        <v>22</v>
      </c>
      <c r="N324" s="1">
        <f t="shared" si="188"/>
        <v>8</v>
      </c>
      <c r="O324" s="2">
        <f t="shared" si="189"/>
        <v>1.00094503</v>
      </c>
      <c r="P324" s="13">
        <f t="shared" si="216"/>
        <v>1.00369927</v>
      </c>
      <c r="Q324" s="13">
        <f t="shared" si="210"/>
        <v>1.0596334324349659</v>
      </c>
      <c r="R324" s="2">
        <f t="shared" si="212"/>
        <v>1.06063481</v>
      </c>
      <c r="S324" s="2">
        <f t="shared" si="205"/>
        <v>1</v>
      </c>
      <c r="T324" s="2">
        <f t="shared" si="190"/>
        <v>321018.08602203999</v>
      </c>
      <c r="U324" s="2">
        <f t="shared" si="191"/>
        <v>0</v>
      </c>
      <c r="V324" s="2">
        <f t="shared" si="192"/>
        <v>19386.188779115109</v>
      </c>
      <c r="W324" s="2">
        <f t="shared" si="193"/>
        <v>340404.27480115509</v>
      </c>
      <c r="X324" s="17">
        <f t="shared" si="194"/>
        <v>0</v>
      </c>
      <c r="Y324" s="2">
        <f t="shared" si="195"/>
        <v>0</v>
      </c>
      <c r="Z324" s="72">
        <f t="shared" si="196"/>
        <v>0</v>
      </c>
      <c r="AA324" s="2">
        <f t="shared" si="197"/>
        <v>0</v>
      </c>
      <c r="AB324" s="12">
        <f t="shared" si="206"/>
        <v>4.6600000000000003E-2</v>
      </c>
      <c r="AC324" s="17">
        <f t="shared" si="198"/>
        <v>8</v>
      </c>
      <c r="AD324" s="17">
        <v>252</v>
      </c>
      <c r="AE324" s="13">
        <f t="shared" si="211"/>
        <v>1.001446976</v>
      </c>
      <c r="AF324" s="2">
        <f t="shared" si="199"/>
        <v>464.50546602999998</v>
      </c>
      <c r="AG324" s="2">
        <f t="shared" si="200"/>
        <v>492.55681593000003</v>
      </c>
      <c r="AH324" s="3">
        <f t="shared" si="201"/>
        <v>0</v>
      </c>
      <c r="AI324" s="4" t="str">
        <f t="shared" si="207"/>
        <v>A+J=</v>
      </c>
      <c r="AJ324" s="11">
        <f t="shared" si="208"/>
        <v>41500</v>
      </c>
      <c r="AK324" s="11"/>
      <c r="AL324" s="4"/>
      <c r="AM324" s="57"/>
      <c r="AN324" s="48">
        <v>45768</v>
      </c>
      <c r="AO324" s="49" t="s">
        <v>103</v>
      </c>
      <c r="AP324" s="44"/>
      <c r="AQ324" s="53"/>
      <c r="AR324" s="22">
        <f t="shared" si="222"/>
        <v>45121</v>
      </c>
      <c r="AS324" s="22">
        <f t="shared" si="217"/>
        <v>45120</v>
      </c>
      <c r="AT324" s="22">
        <f t="shared" si="218"/>
        <v>45121</v>
      </c>
      <c r="AU324" s="22">
        <f t="shared" si="219"/>
        <v>45152</v>
      </c>
      <c r="AV324" s="22">
        <f t="shared" si="220"/>
        <v>45125</v>
      </c>
      <c r="AW324" s="26">
        <f t="shared" si="221"/>
        <v>21</v>
      </c>
      <c r="AX324" s="1"/>
      <c r="AY324" s="1"/>
      <c r="AZ324" s="1"/>
      <c r="BA324" s="1"/>
      <c r="BB324" s="1"/>
    </row>
    <row r="325" spans="1:138" x14ac:dyDescent="0.2">
      <c r="A325" s="158">
        <f t="shared" si="202"/>
        <v>41481</v>
      </c>
      <c r="B325" s="2">
        <f t="shared" si="184"/>
        <v>340998.55857602623</v>
      </c>
      <c r="C325" s="2">
        <f t="shared" si="203"/>
        <v>321018.08602203999</v>
      </c>
      <c r="D325" s="2">
        <f>SUM(Y325:Y$344)</f>
        <v>1297.6353582199999</v>
      </c>
      <c r="E325" s="73">
        <f t="shared" si="185"/>
        <v>319720.45066381997</v>
      </c>
      <c r="F325" s="88">
        <f t="shared" si="213"/>
        <v>3706.28</v>
      </c>
      <c r="G325" s="3">
        <f>IF(AND(N325=1,N324&gt;1),VLOOKUP(A324,[1]Plan1!$BK$81:$BM$259,3),G324)</f>
        <v>3715.92</v>
      </c>
      <c r="H325" s="11">
        <f t="shared" si="214"/>
        <v>41410</v>
      </c>
      <c r="I325" s="11">
        <f t="shared" si="215"/>
        <v>41441</v>
      </c>
      <c r="J325" s="12">
        <f t="shared" si="186"/>
        <v>2.6009907508337538E-3</v>
      </c>
      <c r="K325" s="11">
        <f t="shared" si="204"/>
        <v>41500</v>
      </c>
      <c r="L325" s="11">
        <f t="shared" si="187"/>
        <v>41500</v>
      </c>
      <c r="M325" s="1">
        <f t="shared" si="209"/>
        <v>22</v>
      </c>
      <c r="N325" s="1">
        <f t="shared" si="188"/>
        <v>9</v>
      </c>
      <c r="O325" s="2">
        <f t="shared" si="189"/>
        <v>1.00106322</v>
      </c>
      <c r="P325" s="13">
        <f t="shared" si="216"/>
        <v>1.00369927</v>
      </c>
      <c r="Q325" s="13">
        <f t="shared" si="210"/>
        <v>1.0596334324349659</v>
      </c>
      <c r="R325" s="2">
        <f t="shared" si="212"/>
        <v>1.0607600500000001</v>
      </c>
      <c r="S325" s="2">
        <f t="shared" si="205"/>
        <v>1</v>
      </c>
      <c r="T325" s="2">
        <f t="shared" si="190"/>
        <v>321018.08602203999</v>
      </c>
      <c r="U325" s="2">
        <f t="shared" si="191"/>
        <v>0</v>
      </c>
      <c r="V325" s="2">
        <f t="shared" si="192"/>
        <v>19426.230568356255</v>
      </c>
      <c r="W325" s="2">
        <f t="shared" si="193"/>
        <v>340444.31659039622</v>
      </c>
      <c r="X325" s="17">
        <f t="shared" si="194"/>
        <v>0</v>
      </c>
      <c r="Y325" s="2">
        <f t="shared" si="195"/>
        <v>0</v>
      </c>
      <c r="Z325" s="72">
        <f t="shared" si="196"/>
        <v>0</v>
      </c>
      <c r="AA325" s="2">
        <f t="shared" si="197"/>
        <v>0</v>
      </c>
      <c r="AB325" s="12">
        <f t="shared" si="206"/>
        <v>4.6600000000000003E-2</v>
      </c>
      <c r="AC325" s="17">
        <f t="shared" si="198"/>
        <v>9</v>
      </c>
      <c r="AD325" s="17">
        <v>252</v>
      </c>
      <c r="AE325" s="13">
        <f t="shared" si="211"/>
        <v>1.0016279960000001</v>
      </c>
      <c r="AF325" s="2">
        <f t="shared" si="199"/>
        <v>522.61615997000001</v>
      </c>
      <c r="AG325" s="2">
        <f t="shared" si="200"/>
        <v>554.24198563000004</v>
      </c>
      <c r="AH325" s="3">
        <f t="shared" si="201"/>
        <v>0</v>
      </c>
      <c r="AI325" s="4" t="str">
        <f t="shared" si="207"/>
        <v>A+J=</v>
      </c>
      <c r="AJ325" s="11">
        <f t="shared" si="208"/>
        <v>41500</v>
      </c>
      <c r="AK325" s="11"/>
      <c r="AL325" s="4"/>
      <c r="AM325" s="57"/>
      <c r="AN325" s="48">
        <v>45778</v>
      </c>
      <c r="AO325" s="49" t="s">
        <v>95</v>
      </c>
      <c r="AP325" s="44"/>
      <c r="AQ325" s="53"/>
      <c r="AR325" s="22">
        <f t="shared" si="222"/>
        <v>45152</v>
      </c>
      <c r="AS325" s="22">
        <f t="shared" si="217"/>
        <v>45149</v>
      </c>
      <c r="AT325" s="22">
        <f t="shared" si="218"/>
        <v>45152</v>
      </c>
      <c r="AU325" s="22">
        <f t="shared" si="219"/>
        <v>45183</v>
      </c>
      <c r="AV325" s="22">
        <f t="shared" si="220"/>
        <v>45154</v>
      </c>
      <c r="AW325" s="26">
        <f t="shared" si="221"/>
        <v>22</v>
      </c>
      <c r="AX325" s="1"/>
      <c r="AY325" s="1"/>
      <c r="AZ325" s="1"/>
      <c r="BA325" s="1"/>
      <c r="BB325" s="1"/>
    </row>
    <row r="326" spans="1:138" x14ac:dyDescent="0.2">
      <c r="A326" s="158">
        <f t="shared" si="202"/>
        <v>41482</v>
      </c>
      <c r="B326" s="2">
        <f t="shared" si="184"/>
        <v>341100.31733316637</v>
      </c>
      <c r="C326" s="2">
        <f t="shared" si="203"/>
        <v>321018.08602203999</v>
      </c>
      <c r="D326" s="2">
        <f>SUM(Y326:Y$344)</f>
        <v>1297.6353582199999</v>
      </c>
      <c r="E326" s="73">
        <f t="shared" si="185"/>
        <v>319720.45066381997</v>
      </c>
      <c r="F326" s="88">
        <f t="shared" si="213"/>
        <v>3706.28</v>
      </c>
      <c r="G326" s="3">
        <f>IF(AND(N326=1,N325&gt;1),VLOOKUP(A325,[1]Plan1!$BK$81:$BM$259,3),G325)</f>
        <v>3715.92</v>
      </c>
      <c r="H326" s="11">
        <f t="shared" si="214"/>
        <v>41410</v>
      </c>
      <c r="I326" s="11">
        <f t="shared" si="215"/>
        <v>41441</v>
      </c>
      <c r="J326" s="12">
        <f t="shared" si="186"/>
        <v>2.6009907508337538E-3</v>
      </c>
      <c r="K326" s="11">
        <f t="shared" si="204"/>
        <v>41500</v>
      </c>
      <c r="L326" s="11">
        <f t="shared" si="187"/>
        <v>41500</v>
      </c>
      <c r="M326" s="1">
        <f t="shared" si="209"/>
        <v>22</v>
      </c>
      <c r="N326" s="1">
        <f t="shared" si="188"/>
        <v>10</v>
      </c>
      <c r="O326" s="2">
        <f t="shared" si="189"/>
        <v>1.0011814299999999</v>
      </c>
      <c r="P326" s="13">
        <f t="shared" si="216"/>
        <v>1.00369927</v>
      </c>
      <c r="Q326" s="13">
        <f t="shared" si="210"/>
        <v>1.0596334324349659</v>
      </c>
      <c r="R326" s="2">
        <f t="shared" si="212"/>
        <v>1.06088531</v>
      </c>
      <c r="S326" s="2">
        <f t="shared" si="205"/>
        <v>1</v>
      </c>
      <c r="T326" s="2">
        <f t="shared" si="190"/>
        <v>321018.08602203999</v>
      </c>
      <c r="U326" s="2">
        <f t="shared" si="191"/>
        <v>0</v>
      </c>
      <c r="V326" s="2">
        <f t="shared" si="192"/>
        <v>19466.278752006376</v>
      </c>
      <c r="W326" s="2">
        <f t="shared" si="193"/>
        <v>340484.36477404635</v>
      </c>
      <c r="X326" s="17">
        <f t="shared" si="194"/>
        <v>0</v>
      </c>
      <c r="Y326" s="2">
        <f t="shared" si="195"/>
        <v>0</v>
      </c>
      <c r="Z326" s="72">
        <f t="shared" si="196"/>
        <v>0</v>
      </c>
      <c r="AA326" s="2">
        <f t="shared" si="197"/>
        <v>0</v>
      </c>
      <c r="AB326" s="12">
        <f t="shared" si="206"/>
        <v>4.6600000000000003E-2</v>
      </c>
      <c r="AC326" s="17">
        <f t="shared" si="198"/>
        <v>10</v>
      </c>
      <c r="AD326" s="17">
        <v>252</v>
      </c>
      <c r="AE326" s="13">
        <f t="shared" si="211"/>
        <v>1.0018090479999999</v>
      </c>
      <c r="AF326" s="2">
        <f t="shared" si="199"/>
        <v>580.73712648000003</v>
      </c>
      <c r="AG326" s="2">
        <f t="shared" si="200"/>
        <v>615.95255912000005</v>
      </c>
      <c r="AH326" s="3">
        <f t="shared" si="201"/>
        <v>0</v>
      </c>
      <c r="AI326" s="4" t="str">
        <f t="shared" si="207"/>
        <v>A+J=</v>
      </c>
      <c r="AJ326" s="11">
        <f t="shared" si="208"/>
        <v>41500</v>
      </c>
      <c r="AK326" s="11"/>
      <c r="AL326" s="4"/>
      <c r="AM326" s="57"/>
      <c r="AN326" s="48">
        <v>45827</v>
      </c>
      <c r="AO326" s="49" t="s">
        <v>96</v>
      </c>
      <c r="AP326" s="44"/>
      <c r="AQ326" s="53"/>
      <c r="AR326" s="22">
        <f t="shared" si="222"/>
        <v>45183</v>
      </c>
      <c r="AS326" s="22">
        <f t="shared" si="217"/>
        <v>45182</v>
      </c>
      <c r="AT326" s="22">
        <f t="shared" si="218"/>
        <v>45183</v>
      </c>
      <c r="AU326" s="22">
        <f t="shared" si="219"/>
        <v>45215</v>
      </c>
      <c r="AV326" s="22">
        <f t="shared" si="220"/>
        <v>45187</v>
      </c>
      <c r="AW326" s="26">
        <f t="shared" si="221"/>
        <v>21</v>
      </c>
      <c r="AX326" s="1"/>
      <c r="AY326" s="1"/>
      <c r="AZ326" s="1"/>
      <c r="BA326" s="1"/>
      <c r="BB326" s="1"/>
    </row>
    <row r="327" spans="1:138" x14ac:dyDescent="0.2">
      <c r="A327" s="158">
        <f t="shared" si="202"/>
        <v>41483</v>
      </c>
      <c r="B327" s="2">
        <f t="shared" si="184"/>
        <v>341100.31733316637</v>
      </c>
      <c r="C327" s="2">
        <f t="shared" si="203"/>
        <v>321018.08602203999</v>
      </c>
      <c r="D327" s="2">
        <f>SUM(Y327:Y$344)</f>
        <v>1297.6353582199999</v>
      </c>
      <c r="E327" s="73">
        <f t="shared" si="185"/>
        <v>319720.45066381997</v>
      </c>
      <c r="F327" s="88">
        <f t="shared" si="213"/>
        <v>3706.28</v>
      </c>
      <c r="G327" s="3">
        <f>IF(AND(N327=1,N326&gt;1),VLOOKUP(A326,[1]Plan1!$BK$81:$BM$259,3),G326)</f>
        <v>3715.92</v>
      </c>
      <c r="H327" s="11">
        <f t="shared" si="214"/>
        <v>41410</v>
      </c>
      <c r="I327" s="11">
        <f t="shared" si="215"/>
        <v>41441</v>
      </c>
      <c r="J327" s="12">
        <f t="shared" si="186"/>
        <v>2.6009907508337538E-3</v>
      </c>
      <c r="K327" s="11">
        <f t="shared" si="204"/>
        <v>41500</v>
      </c>
      <c r="L327" s="11">
        <f t="shared" si="187"/>
        <v>41500</v>
      </c>
      <c r="M327" s="1">
        <f t="shared" si="209"/>
        <v>22</v>
      </c>
      <c r="N327" s="1">
        <f t="shared" si="188"/>
        <v>10</v>
      </c>
      <c r="O327" s="2">
        <f t="shared" si="189"/>
        <v>1.0011814299999999</v>
      </c>
      <c r="P327" s="13">
        <f t="shared" si="216"/>
        <v>1.00369927</v>
      </c>
      <c r="Q327" s="13">
        <f t="shared" si="210"/>
        <v>1.0596334324349659</v>
      </c>
      <c r="R327" s="2">
        <f t="shared" si="212"/>
        <v>1.06088531</v>
      </c>
      <c r="S327" s="2">
        <f t="shared" si="205"/>
        <v>1</v>
      </c>
      <c r="T327" s="2">
        <f t="shared" si="190"/>
        <v>321018.08602203999</v>
      </c>
      <c r="U327" s="2">
        <f t="shared" si="191"/>
        <v>0</v>
      </c>
      <c r="V327" s="2">
        <f t="shared" si="192"/>
        <v>19466.278752006376</v>
      </c>
      <c r="W327" s="2">
        <f t="shared" si="193"/>
        <v>340484.36477404635</v>
      </c>
      <c r="X327" s="17">
        <f t="shared" si="194"/>
        <v>0</v>
      </c>
      <c r="Y327" s="2">
        <f t="shared" si="195"/>
        <v>0</v>
      </c>
      <c r="Z327" s="72">
        <f t="shared" si="196"/>
        <v>0</v>
      </c>
      <c r="AA327" s="2">
        <f t="shared" si="197"/>
        <v>0</v>
      </c>
      <c r="AB327" s="12">
        <f t="shared" si="206"/>
        <v>4.6600000000000003E-2</v>
      </c>
      <c r="AC327" s="17">
        <f t="shared" si="198"/>
        <v>10</v>
      </c>
      <c r="AD327" s="17">
        <v>252</v>
      </c>
      <c r="AE327" s="13">
        <f t="shared" si="211"/>
        <v>1.0018090479999999</v>
      </c>
      <c r="AF327" s="2">
        <f t="shared" si="199"/>
        <v>580.73712648000003</v>
      </c>
      <c r="AG327" s="2">
        <f t="shared" si="200"/>
        <v>615.95255912000005</v>
      </c>
      <c r="AH327" s="3">
        <f t="shared" si="201"/>
        <v>0</v>
      </c>
      <c r="AI327" s="4" t="str">
        <f t="shared" si="207"/>
        <v>A+J=</v>
      </c>
      <c r="AJ327" s="11">
        <f t="shared" si="208"/>
        <v>41500</v>
      </c>
      <c r="AK327" s="11"/>
      <c r="AL327" s="4"/>
      <c r="AM327" s="57"/>
      <c r="AN327" s="48">
        <v>46016</v>
      </c>
      <c r="AO327" s="49" t="s">
        <v>101</v>
      </c>
      <c r="AP327" s="44"/>
      <c r="AQ327" s="53"/>
      <c r="AR327" s="22">
        <f t="shared" si="222"/>
        <v>45213</v>
      </c>
      <c r="AS327" s="22">
        <f t="shared" si="217"/>
        <v>45212</v>
      </c>
      <c r="AT327" s="22">
        <f t="shared" si="218"/>
        <v>45215</v>
      </c>
      <c r="AU327" s="22">
        <f t="shared" si="219"/>
        <v>45244</v>
      </c>
      <c r="AV327" s="22">
        <f t="shared" si="220"/>
        <v>45217</v>
      </c>
      <c r="AW327" s="26">
        <f t="shared" si="221"/>
        <v>20</v>
      </c>
      <c r="AX327" s="1"/>
      <c r="AY327" s="1"/>
      <c r="AZ327" s="1"/>
      <c r="BA327" s="1"/>
      <c r="BB327" s="1"/>
    </row>
    <row r="328" spans="1:138" x14ac:dyDescent="0.2">
      <c r="A328" s="158">
        <f t="shared" si="202"/>
        <v>41484</v>
      </c>
      <c r="B328" s="2">
        <f t="shared" si="184"/>
        <v>341100.31733316637</v>
      </c>
      <c r="C328" s="2">
        <f t="shared" si="203"/>
        <v>321018.08602203999</v>
      </c>
      <c r="D328" s="2">
        <f>SUM(Y328:Y$344)</f>
        <v>1297.6353582199999</v>
      </c>
      <c r="E328" s="73">
        <f t="shared" si="185"/>
        <v>319720.45066381997</v>
      </c>
      <c r="F328" s="88">
        <f t="shared" si="213"/>
        <v>3706.28</v>
      </c>
      <c r="G328" s="3">
        <f>IF(AND(N328=1,N327&gt;1),VLOOKUP(A327,[1]Plan1!$BK$81:$BM$259,3),G327)</f>
        <v>3715.92</v>
      </c>
      <c r="H328" s="11">
        <f t="shared" si="214"/>
        <v>41410</v>
      </c>
      <c r="I328" s="11">
        <f t="shared" si="215"/>
        <v>41441</v>
      </c>
      <c r="J328" s="12">
        <f t="shared" si="186"/>
        <v>2.6009907508337538E-3</v>
      </c>
      <c r="K328" s="11">
        <f t="shared" si="204"/>
        <v>41500</v>
      </c>
      <c r="L328" s="11">
        <f t="shared" si="187"/>
        <v>41500</v>
      </c>
      <c r="M328" s="1">
        <f t="shared" si="209"/>
        <v>22</v>
      </c>
      <c r="N328" s="1">
        <f t="shared" si="188"/>
        <v>10</v>
      </c>
      <c r="O328" s="2">
        <f t="shared" si="189"/>
        <v>1.0011814299999999</v>
      </c>
      <c r="P328" s="13">
        <f t="shared" si="216"/>
        <v>1.00369927</v>
      </c>
      <c r="Q328" s="13">
        <f t="shared" si="210"/>
        <v>1.0596334324349659</v>
      </c>
      <c r="R328" s="2">
        <f t="shared" si="212"/>
        <v>1.06088531</v>
      </c>
      <c r="S328" s="2">
        <f t="shared" si="205"/>
        <v>1</v>
      </c>
      <c r="T328" s="2">
        <f t="shared" si="190"/>
        <v>321018.08602203999</v>
      </c>
      <c r="U328" s="2">
        <f t="shared" si="191"/>
        <v>0</v>
      </c>
      <c r="V328" s="2">
        <f t="shared" si="192"/>
        <v>19466.278752006376</v>
      </c>
      <c r="W328" s="2">
        <f t="shared" si="193"/>
        <v>340484.36477404635</v>
      </c>
      <c r="X328" s="17">
        <f t="shared" si="194"/>
        <v>0</v>
      </c>
      <c r="Y328" s="2">
        <f t="shared" si="195"/>
        <v>0</v>
      </c>
      <c r="Z328" s="72">
        <f t="shared" si="196"/>
        <v>0</v>
      </c>
      <c r="AA328" s="2">
        <f t="shared" si="197"/>
        <v>0</v>
      </c>
      <c r="AB328" s="12">
        <f t="shared" si="206"/>
        <v>4.6600000000000003E-2</v>
      </c>
      <c r="AC328" s="17">
        <f t="shared" si="198"/>
        <v>10</v>
      </c>
      <c r="AD328" s="17">
        <v>252</v>
      </c>
      <c r="AE328" s="13">
        <f t="shared" si="211"/>
        <v>1.0018090479999999</v>
      </c>
      <c r="AF328" s="2">
        <f t="shared" si="199"/>
        <v>580.73712648000003</v>
      </c>
      <c r="AG328" s="2">
        <f t="shared" si="200"/>
        <v>615.95255912000005</v>
      </c>
      <c r="AH328" s="3">
        <f t="shared" si="201"/>
        <v>0</v>
      </c>
      <c r="AI328" s="4" t="str">
        <f t="shared" si="207"/>
        <v>A+J=</v>
      </c>
      <c r="AJ328" s="11">
        <f t="shared" si="208"/>
        <v>41500</v>
      </c>
      <c r="AK328" s="11"/>
      <c r="AL328" s="4"/>
      <c r="AM328" s="57"/>
      <c r="AN328" s="48">
        <v>46023</v>
      </c>
      <c r="AO328" s="49" t="s">
        <v>102</v>
      </c>
      <c r="AP328" s="44"/>
      <c r="AQ328" s="53"/>
      <c r="AR328" s="22">
        <f t="shared" si="222"/>
        <v>45244</v>
      </c>
      <c r="AS328" s="22">
        <f t="shared" si="217"/>
        <v>45243</v>
      </c>
      <c r="AT328" s="22">
        <f t="shared" si="218"/>
        <v>45244</v>
      </c>
      <c r="AU328" s="22">
        <f t="shared" si="219"/>
        <v>45274</v>
      </c>
      <c r="AV328" s="22">
        <f t="shared" si="220"/>
        <v>45247</v>
      </c>
      <c r="AW328" s="26">
        <f t="shared" si="221"/>
        <v>21</v>
      </c>
      <c r="AX328" s="1"/>
      <c r="AY328" s="1"/>
      <c r="AZ328" s="1"/>
      <c r="BA328" s="1"/>
      <c r="BB328" s="1"/>
    </row>
    <row r="329" spans="1:138" x14ac:dyDescent="0.2">
      <c r="A329" s="158">
        <f t="shared" si="202"/>
        <v>41485</v>
      </c>
      <c r="B329" s="2">
        <f t="shared" si="184"/>
        <v>341202.10469227104</v>
      </c>
      <c r="C329" s="2">
        <f t="shared" si="203"/>
        <v>321018.08602203999</v>
      </c>
      <c r="D329" s="2">
        <f>SUM(Y329:Y$344)</f>
        <v>1297.6353582199999</v>
      </c>
      <c r="E329" s="73">
        <f t="shared" si="185"/>
        <v>319720.45066381997</v>
      </c>
      <c r="F329" s="88">
        <f t="shared" si="213"/>
        <v>3706.28</v>
      </c>
      <c r="G329" s="3">
        <f>IF(AND(N329=1,N328&gt;1),VLOOKUP(A328,[1]Plan1!$BK$81:$BM$259,3),G328)</f>
        <v>3715.92</v>
      </c>
      <c r="H329" s="11">
        <f t="shared" si="214"/>
        <v>41410</v>
      </c>
      <c r="I329" s="11">
        <f t="shared" si="215"/>
        <v>41441</v>
      </c>
      <c r="J329" s="12">
        <f t="shared" si="186"/>
        <v>2.6009907508337538E-3</v>
      </c>
      <c r="K329" s="11">
        <f t="shared" si="204"/>
        <v>41500</v>
      </c>
      <c r="L329" s="11">
        <f t="shared" si="187"/>
        <v>41500</v>
      </c>
      <c r="M329" s="1">
        <f t="shared" si="209"/>
        <v>22</v>
      </c>
      <c r="N329" s="1">
        <f t="shared" si="188"/>
        <v>11</v>
      </c>
      <c r="O329" s="2">
        <f t="shared" si="189"/>
        <v>1.00129965</v>
      </c>
      <c r="P329" s="13">
        <f t="shared" si="216"/>
        <v>1.00369927</v>
      </c>
      <c r="Q329" s="13">
        <f t="shared" si="210"/>
        <v>1.0596334324349659</v>
      </c>
      <c r="R329" s="2">
        <f t="shared" si="212"/>
        <v>1.06101058</v>
      </c>
      <c r="S329" s="2">
        <f t="shared" si="205"/>
        <v>1</v>
      </c>
      <c r="T329" s="2">
        <f t="shared" si="190"/>
        <v>321018.08602203999</v>
      </c>
      <c r="U329" s="2">
        <f t="shared" si="191"/>
        <v>0</v>
      </c>
      <c r="V329" s="2">
        <f t="shared" si="192"/>
        <v>19506.330132861054</v>
      </c>
      <c r="W329" s="2">
        <f t="shared" si="193"/>
        <v>340524.41615490103</v>
      </c>
      <c r="X329" s="17">
        <f t="shared" si="194"/>
        <v>0</v>
      </c>
      <c r="Y329" s="2">
        <f t="shared" si="195"/>
        <v>0</v>
      </c>
      <c r="Z329" s="72">
        <f t="shared" si="196"/>
        <v>0</v>
      </c>
      <c r="AA329" s="2">
        <f t="shared" si="197"/>
        <v>0</v>
      </c>
      <c r="AB329" s="12">
        <f t="shared" si="206"/>
        <v>4.6600000000000003E-2</v>
      </c>
      <c r="AC329" s="17">
        <f t="shared" si="198"/>
        <v>11</v>
      </c>
      <c r="AD329" s="17">
        <v>252</v>
      </c>
      <c r="AE329" s="13">
        <f t="shared" si="211"/>
        <v>1.001990132</v>
      </c>
      <c r="AF329" s="2">
        <f t="shared" si="199"/>
        <v>638.86836557000004</v>
      </c>
      <c r="AG329" s="2">
        <f t="shared" si="200"/>
        <v>677.68853736999995</v>
      </c>
      <c r="AH329" s="3">
        <f t="shared" si="201"/>
        <v>0</v>
      </c>
      <c r="AI329" s="4" t="str">
        <f t="shared" si="207"/>
        <v>A+J=</v>
      </c>
      <c r="AJ329" s="11">
        <f t="shared" si="208"/>
        <v>41500</v>
      </c>
      <c r="AK329" s="11"/>
      <c r="AL329" s="4"/>
      <c r="AM329" s="46"/>
      <c r="AN329" s="48">
        <v>46069</v>
      </c>
      <c r="AO329" s="49" t="s">
        <v>93</v>
      </c>
      <c r="AP329" s="44"/>
      <c r="AQ329" s="53"/>
      <c r="AR329" s="22">
        <f t="shared" si="222"/>
        <v>45274</v>
      </c>
      <c r="AS329" s="22">
        <f t="shared" si="217"/>
        <v>45273</v>
      </c>
      <c r="AT329" s="22">
        <f t="shared" si="218"/>
        <v>45274</v>
      </c>
      <c r="AU329" s="22">
        <f t="shared" si="219"/>
        <v>45306</v>
      </c>
      <c r="AV329" s="22">
        <f t="shared" si="220"/>
        <v>45278</v>
      </c>
      <c r="AW329" s="26">
        <f t="shared" si="221"/>
        <v>20</v>
      </c>
      <c r="AX329" s="1"/>
      <c r="AY329" s="1"/>
      <c r="AZ329" s="1"/>
      <c r="BA329" s="1"/>
      <c r="BB329" s="1"/>
    </row>
    <row r="330" spans="1:138" x14ac:dyDescent="0.2">
      <c r="A330" s="158">
        <f t="shared" si="202"/>
        <v>41486</v>
      </c>
      <c r="B330" s="2">
        <f t="shared" ref="B330:B393" si="223">(W330+AG330)</f>
        <v>341303.92134003021</v>
      </c>
      <c r="C330" s="2">
        <f t="shared" si="203"/>
        <v>321018.08602203999</v>
      </c>
      <c r="D330" s="2">
        <f>SUM(Y330:Y$344)</f>
        <v>1297.6353582199999</v>
      </c>
      <c r="E330" s="73">
        <f t="shared" ref="E330:E393" si="224">(C330-D330)</f>
        <v>319720.45066381997</v>
      </c>
      <c r="F330" s="88">
        <f t="shared" si="213"/>
        <v>3706.28</v>
      </c>
      <c r="G330" s="3">
        <f>IF(AND(N330=1,N329&gt;1),VLOOKUP(A329,[1]Plan1!$BK$81:$BM$259,3),G329)</f>
        <v>3715.92</v>
      </c>
      <c r="H330" s="11">
        <f t="shared" si="214"/>
        <v>41410</v>
      </c>
      <c r="I330" s="11">
        <f t="shared" si="215"/>
        <v>41441</v>
      </c>
      <c r="J330" s="12">
        <f t="shared" ref="J330:J393" si="225">(G330/F330)-1</f>
        <v>2.6009907508337538E-3</v>
      </c>
      <c r="K330" s="11">
        <f t="shared" si="204"/>
        <v>41500</v>
      </c>
      <c r="L330" s="11">
        <f t="shared" ref="L330:L393" si="226">IF(A330&gt;L329,K330,L329)</f>
        <v>41500</v>
      </c>
      <c r="M330" s="1">
        <f t="shared" si="209"/>
        <v>22</v>
      </c>
      <c r="N330" s="1">
        <f t="shared" ref="N330:N393" si="227">(M330-(NETWORKDAYS(A330,L330,$AN$194:$AN$348)-1))</f>
        <v>12</v>
      </c>
      <c r="O330" s="2">
        <f t="shared" ref="O330:O393" si="228">TRUNC((G330/F330)^TRUNC((N330/M330),9),8)</f>
        <v>1.00141788</v>
      </c>
      <c r="P330" s="13">
        <f t="shared" si="216"/>
        <v>1.00369927</v>
      </c>
      <c r="Q330" s="13">
        <f t="shared" si="210"/>
        <v>1.0596334324349659</v>
      </c>
      <c r="R330" s="2">
        <f t="shared" si="212"/>
        <v>1.06113586</v>
      </c>
      <c r="S330" s="2">
        <f t="shared" si="205"/>
        <v>1</v>
      </c>
      <c r="T330" s="2">
        <f t="shared" ref="T330:T393" si="229">TRUNC(C330*S330,8)</f>
        <v>321018.08602203999</v>
      </c>
      <c r="U330" s="2">
        <f t="shared" ref="U330:U393" si="230">(D330*(S330-1))</f>
        <v>0</v>
      </c>
      <c r="V330" s="2">
        <f t="shared" ref="V330:V393" si="231">(E330*(R330-1))</f>
        <v>19546.384710920218</v>
      </c>
      <c r="W330" s="2">
        <f t="shared" ref="W330:W393" si="232">(C330+U330+V330)</f>
        <v>340564.47073296021</v>
      </c>
      <c r="X330" s="17">
        <f t="shared" ref="X330:X393" si="233">IF(VLOOKUP(A330,AN$10:AU$190,8)=VLOOKUP(A329,AN$10:AU$190,8),0,VLOOKUP(A330,AN$10:AU$190,8))</f>
        <v>0</v>
      </c>
      <c r="Y330" s="2">
        <f t="shared" ref="Y330:Y393" si="234">IF(X330&gt;0,VLOOKUP(A330,AN$12:AR$190,5),0)</f>
        <v>0</v>
      </c>
      <c r="Z330" s="72">
        <f t="shared" ref="Z330:Z393" si="235">IF(X330&gt;0,VLOOKUP($A330,$AN$10:$AS$190,6),0)</f>
        <v>0</v>
      </c>
      <c r="AA330" s="2">
        <f t="shared" ref="AA330:AA393" si="236">IF(Z330&gt;0,TRUNC(Z330*T330,8),0)</f>
        <v>0</v>
      </c>
      <c r="AB330" s="12">
        <f t="shared" si="206"/>
        <v>4.6600000000000003E-2</v>
      </c>
      <c r="AC330" s="17">
        <f t="shared" ref="AC330:AC393" si="237">N330</f>
        <v>12</v>
      </c>
      <c r="AD330" s="17">
        <v>252</v>
      </c>
      <c r="AE330" s="13">
        <f t="shared" si="211"/>
        <v>1.00217125</v>
      </c>
      <c r="AF330" s="2">
        <f t="shared" ref="AF330:AF393" si="238">TRUNC((T330*(AE330-1)),8)</f>
        <v>697.01051927000003</v>
      </c>
      <c r="AG330" s="2">
        <f t="shared" ref="AG330:AG393" si="239">TRUNC((W330*(AE330-1)),8)</f>
        <v>739.45060707000005</v>
      </c>
      <c r="AH330" s="3">
        <f t="shared" ref="AH330:AH393" si="240">IF(AA330&gt;0,AA330+AF330,0)</f>
        <v>0</v>
      </c>
      <c r="AI330" s="4" t="str">
        <f t="shared" si="207"/>
        <v>A+J=</v>
      </c>
      <c r="AJ330" s="11">
        <f t="shared" si="208"/>
        <v>41500</v>
      </c>
      <c r="AK330" s="11"/>
      <c r="AL330" s="4"/>
      <c r="AM330" s="57"/>
      <c r="AN330" s="48">
        <v>46070</v>
      </c>
      <c r="AO330" s="49" t="s">
        <v>93</v>
      </c>
      <c r="AP330" s="4"/>
      <c r="AQ330" s="53"/>
      <c r="AR330" s="22">
        <f t="shared" si="222"/>
        <v>45305</v>
      </c>
      <c r="AS330" s="22">
        <f t="shared" si="217"/>
        <v>45303</v>
      </c>
      <c r="AT330" s="22">
        <f t="shared" si="218"/>
        <v>45306</v>
      </c>
      <c r="AU330" s="22">
        <f t="shared" si="219"/>
        <v>45336</v>
      </c>
      <c r="AV330" s="22">
        <f t="shared" si="220"/>
        <v>45308</v>
      </c>
      <c r="AW330" s="26">
        <f t="shared" si="221"/>
        <v>20</v>
      </c>
      <c r="AX330" s="1"/>
      <c r="AY330" s="1"/>
      <c r="AZ330" s="1"/>
      <c r="BA330" s="1"/>
      <c r="BB330" s="1"/>
    </row>
    <row r="331" spans="1:138" x14ac:dyDescent="0.2">
      <c r="A331" s="158">
        <f t="shared" ref="A331:A394" si="241">(A330+1)</f>
        <v>41487</v>
      </c>
      <c r="B331" s="2">
        <f t="shared" si="223"/>
        <v>341405.76980580832</v>
      </c>
      <c r="C331" s="2">
        <f t="shared" ref="C331:C394" si="242">TRUNC(IF(X330&gt;0,VLOOKUP(A330,$AN$12:$AO$190,2),C330),8)</f>
        <v>321018.08602203999</v>
      </c>
      <c r="D331" s="2">
        <f>SUM(Y331:Y$344)</f>
        <v>1297.6353582199999</v>
      </c>
      <c r="E331" s="73">
        <f t="shared" si="224"/>
        <v>319720.45066381997</v>
      </c>
      <c r="F331" s="88">
        <f t="shared" si="213"/>
        <v>3706.28</v>
      </c>
      <c r="G331" s="3">
        <f>IF(AND(N331=1,N330&gt;1),VLOOKUP(A330,[1]Plan1!$BK$81:$BM$259,3),G330)</f>
        <v>3715.92</v>
      </c>
      <c r="H331" s="11">
        <f t="shared" si="214"/>
        <v>41410</v>
      </c>
      <c r="I331" s="11">
        <f t="shared" si="215"/>
        <v>41441</v>
      </c>
      <c r="J331" s="12">
        <f t="shared" si="225"/>
        <v>2.6009907508337538E-3</v>
      </c>
      <c r="K331" s="11">
        <f t="shared" ref="K331:K394" si="243">IF(DAY(A331)=14,VLOOKUP(A331,AR$194:AW$373,4),K330)</f>
        <v>41500</v>
      </c>
      <c r="L331" s="11">
        <f t="shared" si="226"/>
        <v>41500</v>
      </c>
      <c r="M331" s="1">
        <f t="shared" si="209"/>
        <v>22</v>
      </c>
      <c r="N331" s="1">
        <f t="shared" si="227"/>
        <v>13</v>
      </c>
      <c r="O331" s="2">
        <f t="shared" si="228"/>
        <v>1.0015361300000001</v>
      </c>
      <c r="P331" s="13">
        <f t="shared" si="216"/>
        <v>1.00369927</v>
      </c>
      <c r="Q331" s="13">
        <f t="shared" si="210"/>
        <v>1.0596334324349659</v>
      </c>
      <c r="R331" s="2">
        <f t="shared" si="212"/>
        <v>1.0612611599999999</v>
      </c>
      <c r="S331" s="2">
        <f t="shared" ref="S331:S394" si="244">IF(AND(X331&gt;0,MONTH(A331)=9),R331,S330)</f>
        <v>1</v>
      </c>
      <c r="T331" s="2">
        <f t="shared" si="229"/>
        <v>321018.08602203999</v>
      </c>
      <c r="U331" s="2">
        <f t="shared" si="230"/>
        <v>0</v>
      </c>
      <c r="V331" s="2">
        <f t="shared" si="231"/>
        <v>19586.445683388356</v>
      </c>
      <c r="W331" s="2">
        <f t="shared" si="232"/>
        <v>340604.53170542832</v>
      </c>
      <c r="X331" s="17">
        <f t="shared" si="233"/>
        <v>0</v>
      </c>
      <c r="Y331" s="2">
        <f t="shared" si="234"/>
        <v>0</v>
      </c>
      <c r="Z331" s="72">
        <f t="shared" si="235"/>
        <v>0</v>
      </c>
      <c r="AA331" s="2">
        <f t="shared" si="236"/>
        <v>0</v>
      </c>
      <c r="AB331" s="12">
        <f t="shared" ref="AB331:AB394" si="245">(AB330)</f>
        <v>4.6600000000000003E-2</v>
      </c>
      <c r="AC331" s="17">
        <f t="shared" si="237"/>
        <v>13</v>
      </c>
      <c r="AD331" s="17">
        <v>252</v>
      </c>
      <c r="AE331" s="13">
        <f t="shared" si="211"/>
        <v>1.0023523999999999</v>
      </c>
      <c r="AF331" s="2">
        <f t="shared" si="238"/>
        <v>755.16294555000002</v>
      </c>
      <c r="AG331" s="2">
        <f t="shared" si="239"/>
        <v>801.23810037999999</v>
      </c>
      <c r="AH331" s="3">
        <f t="shared" si="240"/>
        <v>0</v>
      </c>
      <c r="AI331" s="4" t="str">
        <f t="shared" ref="AI331:AI394" si="246">AI330</f>
        <v>A+J=</v>
      </c>
      <c r="AJ331" s="11">
        <f t="shared" ref="AJ331:AJ394" si="247">IF(X330&gt;0,VLOOKUP(A330,$AN$10:$AW$190,9),AJ330)</f>
        <v>41500</v>
      </c>
      <c r="AK331" s="11"/>
      <c r="AL331" s="4"/>
      <c r="AM331" s="57"/>
      <c r="AN331" s="48">
        <v>46115</v>
      </c>
      <c r="AO331" s="49" t="s">
        <v>94</v>
      </c>
      <c r="AP331" s="4"/>
      <c r="AQ331" s="53"/>
      <c r="AR331" s="22">
        <f t="shared" si="222"/>
        <v>45336</v>
      </c>
      <c r="AS331" s="22">
        <f t="shared" si="217"/>
        <v>45331</v>
      </c>
      <c r="AT331" s="22">
        <f t="shared" si="218"/>
        <v>45336</v>
      </c>
      <c r="AU331" s="22">
        <f t="shared" si="219"/>
        <v>45365</v>
      </c>
      <c r="AV331" s="22">
        <f t="shared" si="220"/>
        <v>45338</v>
      </c>
      <c r="AW331" s="26">
        <f t="shared" si="221"/>
        <v>21</v>
      </c>
      <c r="AX331" s="1"/>
      <c r="AY331" s="1"/>
      <c r="AZ331" s="1"/>
      <c r="BA331" s="1"/>
      <c r="BB331" s="1"/>
    </row>
    <row r="332" spans="1:138" x14ac:dyDescent="0.2">
      <c r="A332" s="158">
        <f t="shared" si="241"/>
        <v>41488</v>
      </c>
      <c r="B332" s="2">
        <f t="shared" si="223"/>
        <v>341507.64723225107</v>
      </c>
      <c r="C332" s="2">
        <f t="shared" si="242"/>
        <v>321018.08602203999</v>
      </c>
      <c r="D332" s="2">
        <f>SUM(Y332:Y$344)</f>
        <v>1297.6353582199999</v>
      </c>
      <c r="E332" s="73">
        <f t="shared" si="224"/>
        <v>319720.45066381997</v>
      </c>
      <c r="F332" s="88">
        <f t="shared" si="213"/>
        <v>3706.28</v>
      </c>
      <c r="G332" s="3">
        <f>IF(AND(N332=1,N331&gt;1),VLOOKUP(A331,[1]Plan1!$BK$81:$BM$259,3),G331)</f>
        <v>3715.92</v>
      </c>
      <c r="H332" s="11">
        <f t="shared" si="214"/>
        <v>41410</v>
      </c>
      <c r="I332" s="11">
        <f t="shared" si="215"/>
        <v>41441</v>
      </c>
      <c r="J332" s="12">
        <f t="shared" si="225"/>
        <v>2.6009907508337538E-3</v>
      </c>
      <c r="K332" s="11">
        <f t="shared" si="243"/>
        <v>41500</v>
      </c>
      <c r="L332" s="11">
        <f t="shared" si="226"/>
        <v>41500</v>
      </c>
      <c r="M332" s="1">
        <f t="shared" si="209"/>
        <v>22</v>
      </c>
      <c r="N332" s="1">
        <f t="shared" si="227"/>
        <v>14</v>
      </c>
      <c r="O332" s="2">
        <f t="shared" si="228"/>
        <v>1.0016543899999999</v>
      </c>
      <c r="P332" s="13">
        <f t="shared" si="216"/>
        <v>1.00369927</v>
      </c>
      <c r="Q332" s="13">
        <f t="shared" si="210"/>
        <v>1.0596334324349659</v>
      </c>
      <c r="R332" s="2">
        <f t="shared" si="212"/>
        <v>1.06138647</v>
      </c>
      <c r="S332" s="2">
        <f t="shared" si="244"/>
        <v>1</v>
      </c>
      <c r="T332" s="2">
        <f t="shared" si="229"/>
        <v>321018.08602203999</v>
      </c>
      <c r="U332" s="2">
        <f t="shared" si="230"/>
        <v>0</v>
      </c>
      <c r="V332" s="2">
        <f t="shared" si="231"/>
        <v>19626.509853061056</v>
      </c>
      <c r="W332" s="2">
        <f t="shared" si="232"/>
        <v>340644.59587510105</v>
      </c>
      <c r="X332" s="17">
        <f t="shared" si="233"/>
        <v>0</v>
      </c>
      <c r="Y332" s="2">
        <f t="shared" si="234"/>
        <v>0</v>
      </c>
      <c r="Z332" s="72">
        <f t="shared" si="235"/>
        <v>0</v>
      </c>
      <c r="AA332" s="2">
        <f t="shared" si="236"/>
        <v>0</v>
      </c>
      <c r="AB332" s="12">
        <f t="shared" si="245"/>
        <v>4.6600000000000003E-2</v>
      </c>
      <c r="AC332" s="17">
        <f t="shared" si="237"/>
        <v>14</v>
      </c>
      <c r="AD332" s="17">
        <v>252</v>
      </c>
      <c r="AE332" s="13">
        <f t="shared" si="211"/>
        <v>1.002533583</v>
      </c>
      <c r="AF332" s="2">
        <f t="shared" si="238"/>
        <v>813.32596543</v>
      </c>
      <c r="AG332" s="2">
        <f t="shared" si="239"/>
        <v>863.05135714999994</v>
      </c>
      <c r="AH332" s="3">
        <f t="shared" si="240"/>
        <v>0</v>
      </c>
      <c r="AI332" s="4" t="str">
        <f t="shared" si="246"/>
        <v>A+J=</v>
      </c>
      <c r="AJ332" s="11">
        <f t="shared" si="247"/>
        <v>41500</v>
      </c>
      <c r="AK332" s="11"/>
      <c r="AL332" s="4"/>
      <c r="AM332" s="57"/>
      <c r="AN332" s="48">
        <v>46133</v>
      </c>
      <c r="AO332" s="49" t="s">
        <v>103</v>
      </c>
      <c r="AP332" s="4"/>
      <c r="AQ332" s="53"/>
      <c r="AR332" s="22">
        <f t="shared" si="222"/>
        <v>45365</v>
      </c>
      <c r="AS332" s="22">
        <f t="shared" si="217"/>
        <v>45364</v>
      </c>
      <c r="AT332" s="22">
        <f t="shared" si="218"/>
        <v>45365</v>
      </c>
      <c r="AU332" s="22">
        <f t="shared" si="219"/>
        <v>45397</v>
      </c>
      <c r="AV332" s="22">
        <f t="shared" si="220"/>
        <v>45369</v>
      </c>
      <c r="AW332" s="26">
        <f t="shared" si="221"/>
        <v>21</v>
      </c>
      <c r="AX332" s="1"/>
      <c r="AY332" s="1"/>
      <c r="AZ332" s="1"/>
      <c r="BA332" s="1"/>
      <c r="BB332" s="1"/>
    </row>
    <row r="333" spans="1:138" x14ac:dyDescent="0.2">
      <c r="A333" s="158">
        <f t="shared" si="241"/>
        <v>41489</v>
      </c>
      <c r="B333" s="2">
        <f t="shared" si="223"/>
        <v>341609.55649025273</v>
      </c>
      <c r="C333" s="2">
        <f t="shared" si="242"/>
        <v>321018.08602203999</v>
      </c>
      <c r="D333" s="2">
        <f>SUM(Y333:Y$344)</f>
        <v>1297.6353582199999</v>
      </c>
      <c r="E333" s="73">
        <f t="shared" si="224"/>
        <v>319720.45066381997</v>
      </c>
      <c r="F333" s="88">
        <f t="shared" si="213"/>
        <v>3706.28</v>
      </c>
      <c r="G333" s="3">
        <f>IF(AND(N333=1,N332&gt;1),VLOOKUP(A332,[1]Plan1!$BK$81:$BM$259,3),G332)</f>
        <v>3715.92</v>
      </c>
      <c r="H333" s="11">
        <f t="shared" si="214"/>
        <v>41410</v>
      </c>
      <c r="I333" s="11">
        <f t="shared" si="215"/>
        <v>41441</v>
      </c>
      <c r="J333" s="12">
        <f t="shared" si="225"/>
        <v>2.6009907508337538E-3</v>
      </c>
      <c r="K333" s="11">
        <f t="shared" si="243"/>
        <v>41500</v>
      </c>
      <c r="L333" s="11">
        <f t="shared" si="226"/>
        <v>41500</v>
      </c>
      <c r="M333" s="1">
        <f t="shared" si="209"/>
        <v>22</v>
      </c>
      <c r="N333" s="1">
        <f t="shared" si="227"/>
        <v>15</v>
      </c>
      <c r="O333" s="2">
        <f t="shared" si="228"/>
        <v>1.0017726600000001</v>
      </c>
      <c r="P333" s="13">
        <f t="shared" si="216"/>
        <v>1.00369927</v>
      </c>
      <c r="Q333" s="13">
        <f t="shared" si="210"/>
        <v>1.0596334324349659</v>
      </c>
      <c r="R333" s="2">
        <f t="shared" si="212"/>
        <v>1.0615117999999999</v>
      </c>
      <c r="S333" s="2">
        <f t="shared" si="244"/>
        <v>1</v>
      </c>
      <c r="T333" s="2">
        <f t="shared" si="229"/>
        <v>321018.08602203999</v>
      </c>
      <c r="U333" s="2">
        <f t="shared" si="230"/>
        <v>0</v>
      </c>
      <c r="V333" s="2">
        <f t="shared" si="231"/>
        <v>19666.580417142726</v>
      </c>
      <c r="W333" s="2">
        <f t="shared" si="232"/>
        <v>340684.66643918271</v>
      </c>
      <c r="X333" s="17">
        <f t="shared" si="233"/>
        <v>0</v>
      </c>
      <c r="Y333" s="2">
        <f t="shared" si="234"/>
        <v>0</v>
      </c>
      <c r="Z333" s="72">
        <f t="shared" si="235"/>
        <v>0</v>
      </c>
      <c r="AA333" s="2">
        <f t="shared" si="236"/>
        <v>0</v>
      </c>
      <c r="AB333" s="12">
        <f t="shared" si="245"/>
        <v>4.6600000000000003E-2</v>
      </c>
      <c r="AC333" s="17">
        <f t="shared" si="237"/>
        <v>15</v>
      </c>
      <c r="AD333" s="17">
        <v>252</v>
      </c>
      <c r="AE333" s="13">
        <f t="shared" si="211"/>
        <v>1.002714798</v>
      </c>
      <c r="AF333" s="2">
        <f t="shared" si="238"/>
        <v>871.49925788999997</v>
      </c>
      <c r="AG333" s="2">
        <f t="shared" si="239"/>
        <v>924.89005107000003</v>
      </c>
      <c r="AH333" s="3">
        <f t="shared" si="240"/>
        <v>0</v>
      </c>
      <c r="AI333" s="4" t="str">
        <f t="shared" si="246"/>
        <v>A+J=</v>
      </c>
      <c r="AJ333" s="11">
        <f t="shared" si="247"/>
        <v>41500</v>
      </c>
      <c r="AK333" s="15"/>
      <c r="AL333" s="14"/>
      <c r="AM333" s="57"/>
      <c r="AN333" s="48">
        <v>46143</v>
      </c>
      <c r="AO333" s="49" t="s">
        <v>95</v>
      </c>
      <c r="AP333" s="4"/>
      <c r="AQ333" s="55"/>
      <c r="AR333" s="22">
        <f t="shared" si="222"/>
        <v>45396</v>
      </c>
      <c r="AS333" s="22">
        <f t="shared" si="217"/>
        <v>45394</v>
      </c>
      <c r="AT333" s="22">
        <f t="shared" si="218"/>
        <v>45397</v>
      </c>
      <c r="AU333" s="22">
        <f t="shared" si="219"/>
        <v>45426</v>
      </c>
      <c r="AV333" s="22">
        <f t="shared" si="220"/>
        <v>45399</v>
      </c>
      <c r="AW333" s="26">
        <f t="shared" si="221"/>
        <v>20</v>
      </c>
      <c r="AX333" s="10"/>
      <c r="AY333" s="10"/>
      <c r="AZ333" s="10"/>
      <c r="BA333" s="10"/>
      <c r="BB333" s="10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  <c r="CX333" s="42"/>
      <c r="CY333" s="42"/>
      <c r="CZ333" s="42"/>
      <c r="DA333" s="42"/>
      <c r="DB333" s="42"/>
      <c r="DC333" s="42"/>
      <c r="DD333" s="42"/>
      <c r="DE333" s="42"/>
      <c r="DF333" s="42"/>
      <c r="DG333" s="42"/>
      <c r="DH333" s="42"/>
      <c r="DI333" s="42"/>
      <c r="DJ333" s="42"/>
      <c r="DK333" s="42"/>
      <c r="DL333" s="42"/>
      <c r="DM333" s="42"/>
      <c r="DN333" s="42"/>
      <c r="DO333" s="42"/>
      <c r="DP333" s="42"/>
      <c r="DQ333" s="42"/>
      <c r="DR333" s="42"/>
      <c r="DS333" s="42"/>
      <c r="DT333" s="42"/>
      <c r="DU333" s="42"/>
      <c r="DV333" s="42"/>
      <c r="DW333" s="42"/>
      <c r="DX333" s="42"/>
      <c r="DY333" s="42"/>
      <c r="DZ333" s="42"/>
      <c r="EA333" s="42"/>
      <c r="EB333" s="42"/>
      <c r="EC333" s="42"/>
      <c r="ED333" s="42"/>
      <c r="EE333" s="42"/>
      <c r="EF333" s="42"/>
      <c r="EG333" s="42"/>
      <c r="EH333" s="42"/>
    </row>
    <row r="334" spans="1:138" x14ac:dyDescent="0.2">
      <c r="A334" s="158">
        <f t="shared" si="241"/>
        <v>41490</v>
      </c>
      <c r="B334" s="2">
        <f t="shared" si="223"/>
        <v>341609.55649025273</v>
      </c>
      <c r="C334" s="2">
        <f t="shared" si="242"/>
        <v>321018.08602203999</v>
      </c>
      <c r="D334" s="2">
        <f>SUM(Y334:Y$344)</f>
        <v>1297.6353582199999</v>
      </c>
      <c r="E334" s="73">
        <f t="shared" si="224"/>
        <v>319720.45066381997</v>
      </c>
      <c r="F334" s="88">
        <f t="shared" si="213"/>
        <v>3706.28</v>
      </c>
      <c r="G334" s="3">
        <f>IF(AND(N334=1,N333&gt;1),VLOOKUP(A333,[1]Plan1!$BK$81:$BM$259,3),G333)</f>
        <v>3715.92</v>
      </c>
      <c r="H334" s="11">
        <f t="shared" si="214"/>
        <v>41410</v>
      </c>
      <c r="I334" s="11">
        <f t="shared" si="215"/>
        <v>41441</v>
      </c>
      <c r="J334" s="12">
        <f t="shared" si="225"/>
        <v>2.6009907508337538E-3</v>
      </c>
      <c r="K334" s="11">
        <f t="shared" si="243"/>
        <v>41500</v>
      </c>
      <c r="L334" s="11">
        <f t="shared" si="226"/>
        <v>41500</v>
      </c>
      <c r="M334" s="1">
        <f t="shared" si="209"/>
        <v>22</v>
      </c>
      <c r="N334" s="1">
        <f t="shared" si="227"/>
        <v>15</v>
      </c>
      <c r="O334" s="2">
        <f t="shared" si="228"/>
        <v>1.0017726600000001</v>
      </c>
      <c r="P334" s="13">
        <f t="shared" si="216"/>
        <v>1.00369927</v>
      </c>
      <c r="Q334" s="13">
        <f t="shared" si="210"/>
        <v>1.0596334324349659</v>
      </c>
      <c r="R334" s="2">
        <f t="shared" si="212"/>
        <v>1.0615117999999999</v>
      </c>
      <c r="S334" s="2">
        <f t="shared" si="244"/>
        <v>1</v>
      </c>
      <c r="T334" s="2">
        <f t="shared" si="229"/>
        <v>321018.08602203999</v>
      </c>
      <c r="U334" s="2">
        <f t="shared" si="230"/>
        <v>0</v>
      </c>
      <c r="V334" s="2">
        <f t="shared" si="231"/>
        <v>19666.580417142726</v>
      </c>
      <c r="W334" s="2">
        <f t="shared" si="232"/>
        <v>340684.66643918271</v>
      </c>
      <c r="X334" s="17">
        <f t="shared" si="233"/>
        <v>0</v>
      </c>
      <c r="Y334" s="2">
        <f t="shared" si="234"/>
        <v>0</v>
      </c>
      <c r="Z334" s="72">
        <f t="shared" si="235"/>
        <v>0</v>
      </c>
      <c r="AA334" s="2">
        <f t="shared" si="236"/>
        <v>0</v>
      </c>
      <c r="AB334" s="12">
        <f t="shared" si="245"/>
        <v>4.6600000000000003E-2</v>
      </c>
      <c r="AC334" s="17">
        <f t="shared" si="237"/>
        <v>15</v>
      </c>
      <c r="AD334" s="17">
        <v>252</v>
      </c>
      <c r="AE334" s="13">
        <f t="shared" si="211"/>
        <v>1.002714798</v>
      </c>
      <c r="AF334" s="2">
        <f t="shared" si="238"/>
        <v>871.49925788999997</v>
      </c>
      <c r="AG334" s="2">
        <f t="shared" si="239"/>
        <v>924.89005107000003</v>
      </c>
      <c r="AH334" s="3">
        <f t="shared" si="240"/>
        <v>0</v>
      </c>
      <c r="AI334" s="4" t="str">
        <f t="shared" si="246"/>
        <v>A+J=</v>
      </c>
      <c r="AJ334" s="11">
        <f t="shared" si="247"/>
        <v>41500</v>
      </c>
      <c r="AK334" s="11"/>
      <c r="AL334" s="4"/>
      <c r="AM334" s="57"/>
      <c r="AN334" s="48">
        <v>46177</v>
      </c>
      <c r="AO334" s="49" t="s">
        <v>96</v>
      </c>
      <c r="AP334" s="4"/>
      <c r="AQ334" s="53"/>
      <c r="AR334" s="22">
        <f t="shared" si="222"/>
        <v>45426</v>
      </c>
      <c r="AS334" s="22">
        <f t="shared" si="217"/>
        <v>45425</v>
      </c>
      <c r="AT334" s="22">
        <f t="shared" si="218"/>
        <v>45426</v>
      </c>
      <c r="AU334" s="22">
        <f t="shared" si="219"/>
        <v>45457</v>
      </c>
      <c r="AV334" s="22">
        <f t="shared" si="220"/>
        <v>45428</v>
      </c>
      <c r="AW334" s="26">
        <f t="shared" si="221"/>
        <v>22</v>
      </c>
      <c r="AX334" s="1"/>
      <c r="AY334" s="1"/>
      <c r="AZ334" s="1"/>
      <c r="BA334" s="1"/>
      <c r="BB334" s="1"/>
    </row>
    <row r="335" spans="1:138" x14ac:dyDescent="0.2">
      <c r="A335" s="158">
        <f t="shared" si="241"/>
        <v>41491</v>
      </c>
      <c r="B335" s="2">
        <f t="shared" si="223"/>
        <v>341609.55649025273</v>
      </c>
      <c r="C335" s="2">
        <f t="shared" si="242"/>
        <v>321018.08602203999</v>
      </c>
      <c r="D335" s="2">
        <f>SUM(Y335:Y$344)</f>
        <v>1297.6353582199999</v>
      </c>
      <c r="E335" s="73">
        <f t="shared" si="224"/>
        <v>319720.45066381997</v>
      </c>
      <c r="F335" s="88">
        <f t="shared" si="213"/>
        <v>3706.28</v>
      </c>
      <c r="G335" s="3">
        <f>IF(AND(N335=1,N334&gt;1),VLOOKUP(A334,[1]Plan1!$BK$81:$BM$259,3),G334)</f>
        <v>3715.92</v>
      </c>
      <c r="H335" s="11">
        <f t="shared" si="214"/>
        <v>41410</v>
      </c>
      <c r="I335" s="11">
        <f t="shared" si="215"/>
        <v>41441</v>
      </c>
      <c r="J335" s="12">
        <f t="shared" si="225"/>
        <v>2.6009907508337538E-3</v>
      </c>
      <c r="K335" s="11">
        <f t="shared" si="243"/>
        <v>41500</v>
      </c>
      <c r="L335" s="11">
        <f t="shared" si="226"/>
        <v>41500</v>
      </c>
      <c r="M335" s="1">
        <f t="shared" si="209"/>
        <v>22</v>
      </c>
      <c r="N335" s="1">
        <f t="shared" si="227"/>
        <v>15</v>
      </c>
      <c r="O335" s="2">
        <f t="shared" si="228"/>
        <v>1.0017726600000001</v>
      </c>
      <c r="P335" s="13">
        <f t="shared" si="216"/>
        <v>1.00369927</v>
      </c>
      <c r="Q335" s="13">
        <f t="shared" si="210"/>
        <v>1.0596334324349659</v>
      </c>
      <c r="R335" s="2">
        <f t="shared" si="212"/>
        <v>1.0615117999999999</v>
      </c>
      <c r="S335" s="2">
        <f t="shared" si="244"/>
        <v>1</v>
      </c>
      <c r="T335" s="2">
        <f t="shared" si="229"/>
        <v>321018.08602203999</v>
      </c>
      <c r="U335" s="2">
        <f t="shared" si="230"/>
        <v>0</v>
      </c>
      <c r="V335" s="2">
        <f t="shared" si="231"/>
        <v>19666.580417142726</v>
      </c>
      <c r="W335" s="2">
        <f t="shared" si="232"/>
        <v>340684.66643918271</v>
      </c>
      <c r="X335" s="17">
        <f t="shared" si="233"/>
        <v>0</v>
      </c>
      <c r="Y335" s="2">
        <f t="shared" si="234"/>
        <v>0</v>
      </c>
      <c r="Z335" s="72">
        <f t="shared" si="235"/>
        <v>0</v>
      </c>
      <c r="AA335" s="2">
        <f t="shared" si="236"/>
        <v>0</v>
      </c>
      <c r="AB335" s="12">
        <f t="shared" si="245"/>
        <v>4.6600000000000003E-2</v>
      </c>
      <c r="AC335" s="17">
        <f t="shared" si="237"/>
        <v>15</v>
      </c>
      <c r="AD335" s="17">
        <v>252</v>
      </c>
      <c r="AE335" s="13">
        <f t="shared" si="211"/>
        <v>1.002714798</v>
      </c>
      <c r="AF335" s="2">
        <f t="shared" si="238"/>
        <v>871.49925788999997</v>
      </c>
      <c r="AG335" s="2">
        <f t="shared" si="239"/>
        <v>924.89005107000003</v>
      </c>
      <c r="AH335" s="3">
        <f t="shared" si="240"/>
        <v>0</v>
      </c>
      <c r="AI335" s="4" t="str">
        <f t="shared" si="246"/>
        <v>A+J=</v>
      </c>
      <c r="AJ335" s="11">
        <f t="shared" si="247"/>
        <v>41500</v>
      </c>
      <c r="AK335" s="11"/>
      <c r="AL335" s="4"/>
      <c r="AM335" s="57"/>
      <c r="AN335" s="48">
        <v>46272</v>
      </c>
      <c r="AO335" s="49" t="s">
        <v>97</v>
      </c>
      <c r="AP335" s="4"/>
      <c r="AQ335" s="53"/>
      <c r="AR335" s="22">
        <f t="shared" si="222"/>
        <v>45457</v>
      </c>
      <c r="AS335" s="22">
        <f t="shared" si="217"/>
        <v>45456</v>
      </c>
      <c r="AT335" s="22">
        <f t="shared" si="218"/>
        <v>45457</v>
      </c>
      <c r="AU335" s="22">
        <f t="shared" si="219"/>
        <v>45488</v>
      </c>
      <c r="AV335" s="22">
        <f t="shared" si="220"/>
        <v>45461</v>
      </c>
      <c r="AW335" s="26">
        <f t="shared" si="221"/>
        <v>21</v>
      </c>
      <c r="AX335" s="1"/>
      <c r="AY335" s="1"/>
      <c r="AZ335" s="1"/>
      <c r="BA335" s="1"/>
      <c r="BB335" s="1"/>
    </row>
    <row r="336" spans="1:138" x14ac:dyDescent="0.2">
      <c r="A336" s="158">
        <f t="shared" si="241"/>
        <v>41492</v>
      </c>
      <c r="B336" s="2">
        <f t="shared" si="223"/>
        <v>341711.4950621489</v>
      </c>
      <c r="C336" s="2">
        <f t="shared" si="242"/>
        <v>321018.08602203999</v>
      </c>
      <c r="D336" s="2">
        <f>SUM(Y336:Y$344)</f>
        <v>1297.6353582199999</v>
      </c>
      <c r="E336" s="73">
        <f t="shared" si="224"/>
        <v>319720.45066381997</v>
      </c>
      <c r="F336" s="88">
        <f t="shared" si="213"/>
        <v>3706.28</v>
      </c>
      <c r="G336" s="3">
        <f>IF(AND(N336=1,N335&gt;1),VLOOKUP(A335,[1]Plan1!$BK$81:$BM$259,3),G335)</f>
        <v>3715.92</v>
      </c>
      <c r="H336" s="11">
        <f t="shared" si="214"/>
        <v>41410</v>
      </c>
      <c r="I336" s="11">
        <f t="shared" si="215"/>
        <v>41441</v>
      </c>
      <c r="J336" s="12">
        <f t="shared" si="225"/>
        <v>2.6009907508337538E-3</v>
      </c>
      <c r="K336" s="11">
        <f t="shared" si="243"/>
        <v>41500</v>
      </c>
      <c r="L336" s="11">
        <f t="shared" si="226"/>
        <v>41500</v>
      </c>
      <c r="M336" s="1">
        <f t="shared" si="209"/>
        <v>22</v>
      </c>
      <c r="N336" s="1">
        <f t="shared" si="227"/>
        <v>16</v>
      </c>
      <c r="O336" s="2">
        <f t="shared" si="228"/>
        <v>1.0018909499999999</v>
      </c>
      <c r="P336" s="13">
        <f t="shared" si="216"/>
        <v>1.00369927</v>
      </c>
      <c r="Q336" s="13">
        <f t="shared" si="210"/>
        <v>1.0596334324349659</v>
      </c>
      <c r="R336" s="2">
        <f t="shared" si="212"/>
        <v>1.06163714</v>
      </c>
      <c r="S336" s="2">
        <f t="shared" si="244"/>
        <v>1</v>
      </c>
      <c r="T336" s="2">
        <f t="shared" si="229"/>
        <v>321018.08602203999</v>
      </c>
      <c r="U336" s="2">
        <f t="shared" si="230"/>
        <v>0</v>
      </c>
      <c r="V336" s="2">
        <f t="shared" si="231"/>
        <v>19706.654178428958</v>
      </c>
      <c r="W336" s="2">
        <f t="shared" si="232"/>
        <v>340724.74020046892</v>
      </c>
      <c r="X336" s="17">
        <f t="shared" si="233"/>
        <v>0</v>
      </c>
      <c r="Y336" s="2">
        <f t="shared" si="234"/>
        <v>0</v>
      </c>
      <c r="Z336" s="72">
        <f t="shared" si="235"/>
        <v>0</v>
      </c>
      <c r="AA336" s="2">
        <f t="shared" si="236"/>
        <v>0</v>
      </c>
      <c r="AB336" s="12">
        <f t="shared" si="245"/>
        <v>4.6600000000000003E-2</v>
      </c>
      <c r="AC336" s="17">
        <f t="shared" si="237"/>
        <v>16</v>
      </c>
      <c r="AD336" s="17">
        <v>252</v>
      </c>
      <c r="AE336" s="13">
        <f t="shared" si="211"/>
        <v>1.0028960469999999</v>
      </c>
      <c r="AF336" s="2">
        <f t="shared" si="238"/>
        <v>929.68346496000004</v>
      </c>
      <c r="AG336" s="2">
        <f t="shared" si="239"/>
        <v>986.75486167999998</v>
      </c>
      <c r="AH336" s="3">
        <f t="shared" si="240"/>
        <v>0</v>
      </c>
      <c r="AI336" s="4" t="str">
        <f t="shared" si="246"/>
        <v>A+J=</v>
      </c>
      <c r="AJ336" s="11">
        <f t="shared" si="247"/>
        <v>41500</v>
      </c>
      <c r="AK336" s="11"/>
      <c r="AL336" s="4"/>
      <c r="AM336" s="57"/>
      <c r="AN336" s="48">
        <v>46307</v>
      </c>
      <c r="AO336" s="49" t="s">
        <v>98</v>
      </c>
      <c r="AP336" s="4"/>
      <c r="AQ336" s="53"/>
      <c r="AR336" s="22">
        <f t="shared" si="222"/>
        <v>45487</v>
      </c>
      <c r="AS336" s="22">
        <f t="shared" si="217"/>
        <v>45485</v>
      </c>
      <c r="AT336" s="22">
        <f t="shared" si="218"/>
        <v>45488</v>
      </c>
      <c r="AU336" s="22">
        <f t="shared" si="219"/>
        <v>45518</v>
      </c>
      <c r="AV336" s="22">
        <f t="shared" si="220"/>
        <v>45490</v>
      </c>
      <c r="AW336" s="26">
        <f t="shared" si="221"/>
        <v>22</v>
      </c>
      <c r="AX336" s="1"/>
      <c r="AY336" s="1"/>
      <c r="AZ336" s="1"/>
      <c r="BA336" s="1"/>
      <c r="BB336" s="1"/>
    </row>
    <row r="337" spans="1:154" x14ac:dyDescent="0.2">
      <c r="A337" s="158">
        <f t="shared" si="241"/>
        <v>41493</v>
      </c>
      <c r="B337" s="2">
        <f t="shared" si="223"/>
        <v>341813.4686862987</v>
      </c>
      <c r="C337" s="2">
        <f t="shared" si="242"/>
        <v>321018.08602203999</v>
      </c>
      <c r="D337" s="2">
        <f>SUM(Y337:Y$344)</f>
        <v>1297.6353582199999</v>
      </c>
      <c r="E337" s="73">
        <f t="shared" si="224"/>
        <v>319720.45066381997</v>
      </c>
      <c r="F337" s="88">
        <f t="shared" si="213"/>
        <v>3706.28</v>
      </c>
      <c r="G337" s="3">
        <f>IF(AND(N337=1,N336&gt;1),VLOOKUP(A336,[1]Plan1!$BK$81:$BM$259,3),G336)</f>
        <v>3715.92</v>
      </c>
      <c r="H337" s="11">
        <f t="shared" si="214"/>
        <v>41410</v>
      </c>
      <c r="I337" s="11">
        <f t="shared" si="215"/>
        <v>41441</v>
      </c>
      <c r="J337" s="12">
        <f t="shared" si="225"/>
        <v>2.6009907508337538E-3</v>
      </c>
      <c r="K337" s="11">
        <f t="shared" si="243"/>
        <v>41500</v>
      </c>
      <c r="L337" s="11">
        <f t="shared" si="226"/>
        <v>41500</v>
      </c>
      <c r="M337" s="1">
        <f t="shared" si="209"/>
        <v>22</v>
      </c>
      <c r="N337" s="1">
        <f t="shared" si="227"/>
        <v>17</v>
      </c>
      <c r="O337" s="2">
        <f t="shared" si="228"/>
        <v>1.0020092599999999</v>
      </c>
      <c r="P337" s="13">
        <f t="shared" si="216"/>
        <v>1.00369927</v>
      </c>
      <c r="Q337" s="13">
        <f t="shared" si="210"/>
        <v>1.0596334324349659</v>
      </c>
      <c r="R337" s="2">
        <f t="shared" si="212"/>
        <v>1.0617625100000001</v>
      </c>
      <c r="S337" s="2">
        <f t="shared" si="244"/>
        <v>1</v>
      </c>
      <c r="T337" s="2">
        <f t="shared" si="229"/>
        <v>321018.08602203999</v>
      </c>
      <c r="U337" s="2">
        <f t="shared" si="230"/>
        <v>0</v>
      </c>
      <c r="V337" s="2">
        <f t="shared" si="231"/>
        <v>19746.737531328719</v>
      </c>
      <c r="W337" s="2">
        <f t="shared" si="232"/>
        <v>340764.82355336868</v>
      </c>
      <c r="X337" s="17">
        <f t="shared" si="233"/>
        <v>0</v>
      </c>
      <c r="Y337" s="2">
        <f t="shared" si="234"/>
        <v>0</v>
      </c>
      <c r="Z337" s="72">
        <f t="shared" si="235"/>
        <v>0</v>
      </c>
      <c r="AA337" s="2">
        <f t="shared" si="236"/>
        <v>0</v>
      </c>
      <c r="AB337" s="12">
        <f t="shared" si="245"/>
        <v>4.6600000000000003E-2</v>
      </c>
      <c r="AC337" s="17">
        <f t="shared" si="237"/>
        <v>17</v>
      </c>
      <c r="AD337" s="17">
        <v>252</v>
      </c>
      <c r="AE337" s="13">
        <f t="shared" si="211"/>
        <v>1.003077328</v>
      </c>
      <c r="AF337" s="2">
        <f t="shared" si="238"/>
        <v>987.87794461999999</v>
      </c>
      <c r="AG337" s="2">
        <f t="shared" si="239"/>
        <v>1048.64513293</v>
      </c>
      <c r="AH337" s="3">
        <f t="shared" si="240"/>
        <v>0</v>
      </c>
      <c r="AI337" s="4" t="str">
        <f t="shared" si="246"/>
        <v>A+J=</v>
      </c>
      <c r="AJ337" s="11">
        <f t="shared" si="247"/>
        <v>41500</v>
      </c>
      <c r="AK337" s="11"/>
      <c r="AL337" s="4"/>
      <c r="AM337" s="57"/>
      <c r="AN337" s="48">
        <v>46328</v>
      </c>
      <c r="AO337" s="49" t="s">
        <v>99</v>
      </c>
      <c r="AP337" s="4"/>
      <c r="AQ337" s="53"/>
      <c r="AR337" s="22">
        <f t="shared" si="222"/>
        <v>45518</v>
      </c>
      <c r="AS337" s="22">
        <f t="shared" si="217"/>
        <v>45517</v>
      </c>
      <c r="AT337" s="22">
        <f t="shared" si="218"/>
        <v>45518</v>
      </c>
      <c r="AU337" s="22">
        <f t="shared" si="219"/>
        <v>45551</v>
      </c>
      <c r="AV337" s="22">
        <f t="shared" si="220"/>
        <v>45520</v>
      </c>
      <c r="AW337" s="26">
        <f t="shared" si="221"/>
        <v>23</v>
      </c>
      <c r="AX337" s="1"/>
      <c r="AY337" s="1"/>
      <c r="AZ337" s="1"/>
      <c r="BA337" s="1"/>
      <c r="BB337" s="1"/>
    </row>
    <row r="338" spans="1:154" x14ac:dyDescent="0.2">
      <c r="A338" s="158">
        <f t="shared" si="241"/>
        <v>41494</v>
      </c>
      <c r="B338" s="2">
        <f t="shared" si="223"/>
        <v>341915.46808971837</v>
      </c>
      <c r="C338" s="2">
        <f t="shared" si="242"/>
        <v>321018.08602203999</v>
      </c>
      <c r="D338" s="2">
        <f>SUM(Y338:Y$344)</f>
        <v>1297.6353582199999</v>
      </c>
      <c r="E338" s="73">
        <f t="shared" si="224"/>
        <v>319720.45066381997</v>
      </c>
      <c r="F338" s="88">
        <f t="shared" si="213"/>
        <v>3706.28</v>
      </c>
      <c r="G338" s="3">
        <f>IF(AND(N338=1,N337&gt;1),VLOOKUP(A337,[1]Plan1!$BK$81:$BM$259,3),G337)</f>
        <v>3715.92</v>
      </c>
      <c r="H338" s="11">
        <f t="shared" si="214"/>
        <v>41410</v>
      </c>
      <c r="I338" s="11">
        <f t="shared" si="215"/>
        <v>41441</v>
      </c>
      <c r="J338" s="12">
        <f t="shared" si="225"/>
        <v>2.6009907508337538E-3</v>
      </c>
      <c r="K338" s="11">
        <f t="shared" si="243"/>
        <v>41500</v>
      </c>
      <c r="L338" s="11">
        <f t="shared" si="226"/>
        <v>41500</v>
      </c>
      <c r="M338" s="1">
        <f t="shared" si="209"/>
        <v>22</v>
      </c>
      <c r="N338" s="1">
        <f t="shared" si="227"/>
        <v>18</v>
      </c>
      <c r="O338" s="2">
        <f t="shared" si="228"/>
        <v>1.00212758</v>
      </c>
      <c r="P338" s="13">
        <f t="shared" si="216"/>
        <v>1.00369927</v>
      </c>
      <c r="Q338" s="13">
        <f t="shared" si="210"/>
        <v>1.0596334324349659</v>
      </c>
      <c r="R338" s="2">
        <f t="shared" si="212"/>
        <v>1.06188788</v>
      </c>
      <c r="S338" s="2">
        <f t="shared" si="244"/>
        <v>1</v>
      </c>
      <c r="T338" s="2">
        <f t="shared" si="229"/>
        <v>321018.08602203999</v>
      </c>
      <c r="U338" s="2">
        <f t="shared" si="230"/>
        <v>0</v>
      </c>
      <c r="V338" s="2">
        <f t="shared" si="231"/>
        <v>19786.820884228411</v>
      </c>
      <c r="W338" s="2">
        <f t="shared" si="232"/>
        <v>340804.90690626838</v>
      </c>
      <c r="X338" s="17">
        <f t="shared" si="233"/>
        <v>0</v>
      </c>
      <c r="Y338" s="2">
        <f t="shared" si="234"/>
        <v>0</v>
      </c>
      <c r="Z338" s="72">
        <f t="shared" si="235"/>
        <v>0</v>
      </c>
      <c r="AA338" s="2">
        <f t="shared" si="236"/>
        <v>0</v>
      </c>
      <c r="AB338" s="12">
        <f t="shared" si="245"/>
        <v>4.6600000000000003E-2</v>
      </c>
      <c r="AC338" s="17">
        <f t="shared" si="237"/>
        <v>18</v>
      </c>
      <c r="AD338" s="17">
        <v>252</v>
      </c>
      <c r="AE338" s="13">
        <f t="shared" si="211"/>
        <v>1.003258642</v>
      </c>
      <c r="AF338" s="2">
        <f t="shared" si="238"/>
        <v>1046.08301787</v>
      </c>
      <c r="AG338" s="2">
        <f t="shared" si="239"/>
        <v>1110.56118345</v>
      </c>
      <c r="AH338" s="3">
        <f t="shared" si="240"/>
        <v>0</v>
      </c>
      <c r="AI338" s="4" t="str">
        <f t="shared" si="246"/>
        <v>A+J=</v>
      </c>
      <c r="AJ338" s="11">
        <f t="shared" si="247"/>
        <v>41500</v>
      </c>
      <c r="AK338" s="11"/>
      <c r="AL338" s="4"/>
      <c r="AM338" s="57"/>
      <c r="AN338" s="48">
        <v>46381</v>
      </c>
      <c r="AO338" s="49" t="s">
        <v>101</v>
      </c>
      <c r="AP338" s="4"/>
      <c r="AQ338" s="53"/>
      <c r="AR338" s="22">
        <f t="shared" si="222"/>
        <v>45549</v>
      </c>
      <c r="AS338" s="22">
        <f t="shared" si="217"/>
        <v>45548</v>
      </c>
      <c r="AT338" s="22">
        <f t="shared" si="218"/>
        <v>45551</v>
      </c>
      <c r="AU338" s="22">
        <f t="shared" si="219"/>
        <v>45579</v>
      </c>
      <c r="AV338" s="22">
        <f t="shared" si="220"/>
        <v>45553</v>
      </c>
      <c r="AW338" s="26">
        <f t="shared" si="221"/>
        <v>20</v>
      </c>
      <c r="AX338" s="1"/>
      <c r="AY338" s="1"/>
      <c r="AZ338" s="1"/>
      <c r="BA338" s="1"/>
      <c r="BB338" s="1"/>
    </row>
    <row r="339" spans="1:154" x14ac:dyDescent="0.2">
      <c r="A339" s="158">
        <f t="shared" si="241"/>
        <v>41495</v>
      </c>
      <c r="B339" s="2">
        <f t="shared" si="223"/>
        <v>342017.49935191713</v>
      </c>
      <c r="C339" s="2">
        <f t="shared" si="242"/>
        <v>321018.08602203999</v>
      </c>
      <c r="D339" s="2">
        <f>SUM(Y339:Y$344)</f>
        <v>1297.6353582199999</v>
      </c>
      <c r="E339" s="73">
        <f t="shared" si="224"/>
        <v>319720.45066381997</v>
      </c>
      <c r="F339" s="88">
        <f t="shared" si="213"/>
        <v>3706.28</v>
      </c>
      <c r="G339" s="3">
        <f>IF(AND(N339=1,N338&gt;1),VLOOKUP(A338,[1]Plan1!$BK$81:$BM$259,3),G338)</f>
        <v>3715.92</v>
      </c>
      <c r="H339" s="11">
        <f t="shared" si="214"/>
        <v>41410</v>
      </c>
      <c r="I339" s="11">
        <f t="shared" si="215"/>
        <v>41441</v>
      </c>
      <c r="J339" s="12">
        <f t="shared" si="225"/>
        <v>2.6009907508337538E-3</v>
      </c>
      <c r="K339" s="11">
        <f t="shared" si="243"/>
        <v>41500</v>
      </c>
      <c r="L339" s="11">
        <f t="shared" si="226"/>
        <v>41500</v>
      </c>
      <c r="M339" s="1">
        <f t="shared" si="209"/>
        <v>22</v>
      </c>
      <c r="N339" s="1">
        <f t="shared" si="227"/>
        <v>19</v>
      </c>
      <c r="O339" s="2">
        <f t="shared" si="228"/>
        <v>1.0022459100000001</v>
      </c>
      <c r="P339" s="13">
        <f t="shared" si="216"/>
        <v>1.00369927</v>
      </c>
      <c r="Q339" s="13">
        <f t="shared" si="210"/>
        <v>1.0596334324349659</v>
      </c>
      <c r="R339" s="2">
        <f t="shared" si="212"/>
        <v>1.06201327</v>
      </c>
      <c r="S339" s="2">
        <f t="shared" si="244"/>
        <v>1</v>
      </c>
      <c r="T339" s="2">
        <f t="shared" si="229"/>
        <v>321018.08602203999</v>
      </c>
      <c r="U339" s="2">
        <f t="shared" si="230"/>
        <v>0</v>
      </c>
      <c r="V339" s="2">
        <f t="shared" si="231"/>
        <v>19826.91063153715</v>
      </c>
      <c r="W339" s="2">
        <f t="shared" si="232"/>
        <v>340844.99665357714</v>
      </c>
      <c r="X339" s="17">
        <f t="shared" si="233"/>
        <v>0</v>
      </c>
      <c r="Y339" s="2">
        <f t="shared" si="234"/>
        <v>0</v>
      </c>
      <c r="Z339" s="72">
        <f t="shared" si="235"/>
        <v>0</v>
      </c>
      <c r="AA339" s="2">
        <f t="shared" si="236"/>
        <v>0</v>
      </c>
      <c r="AB339" s="12">
        <f t="shared" si="245"/>
        <v>4.6600000000000003E-2</v>
      </c>
      <c r="AC339" s="17">
        <f t="shared" si="237"/>
        <v>19</v>
      </c>
      <c r="AD339" s="17">
        <v>252</v>
      </c>
      <c r="AE339" s="13">
        <f t="shared" si="211"/>
        <v>1.003439988</v>
      </c>
      <c r="AF339" s="2">
        <f t="shared" si="238"/>
        <v>1104.2983636900001</v>
      </c>
      <c r="AG339" s="2">
        <f t="shared" si="239"/>
        <v>1172.5026983400001</v>
      </c>
      <c r="AH339" s="3">
        <f t="shared" si="240"/>
        <v>0</v>
      </c>
      <c r="AI339" s="4" t="str">
        <f t="shared" si="246"/>
        <v>A+J=</v>
      </c>
      <c r="AJ339" s="11">
        <f t="shared" si="247"/>
        <v>41500</v>
      </c>
      <c r="AK339" s="11"/>
      <c r="AL339" s="4"/>
      <c r="AM339" s="57"/>
      <c r="AN339" s="48">
        <v>46388</v>
      </c>
      <c r="AO339" s="49" t="s">
        <v>102</v>
      </c>
      <c r="AP339" s="4"/>
      <c r="AQ339" s="53"/>
      <c r="AR339" s="22">
        <f t="shared" si="222"/>
        <v>45579</v>
      </c>
      <c r="AS339" s="22">
        <f t="shared" si="217"/>
        <v>45576</v>
      </c>
      <c r="AT339" s="22">
        <f t="shared" si="218"/>
        <v>45579</v>
      </c>
      <c r="AU339" s="22">
        <f t="shared" si="219"/>
        <v>45610</v>
      </c>
      <c r="AV339" s="22">
        <f t="shared" si="220"/>
        <v>45581</v>
      </c>
      <c r="AW339" s="26">
        <f t="shared" si="221"/>
        <v>23</v>
      </c>
      <c r="AX339" s="1"/>
      <c r="AY339" s="1"/>
      <c r="AZ339" s="1"/>
      <c r="BA339" s="1"/>
      <c r="BB339" s="1"/>
    </row>
    <row r="340" spans="1:154" x14ac:dyDescent="0.2">
      <c r="A340" s="158">
        <f t="shared" si="241"/>
        <v>41496</v>
      </c>
      <c r="B340" s="2">
        <f t="shared" si="223"/>
        <v>342119.55995323037</v>
      </c>
      <c r="C340" s="2">
        <f t="shared" si="242"/>
        <v>321018.08602203999</v>
      </c>
      <c r="D340" s="2">
        <f>SUM(Y340:Y$344)</f>
        <v>1297.6353582199999</v>
      </c>
      <c r="E340" s="73">
        <f t="shared" si="224"/>
        <v>319720.45066381997</v>
      </c>
      <c r="F340" s="88">
        <f t="shared" si="213"/>
        <v>3706.28</v>
      </c>
      <c r="G340" s="3">
        <f>IF(AND(N340=1,N339&gt;1),VLOOKUP(A339,[1]Plan1!$BK$81:$BM$259,3),G339)</f>
        <v>3715.92</v>
      </c>
      <c r="H340" s="11">
        <f t="shared" si="214"/>
        <v>41410</v>
      </c>
      <c r="I340" s="11">
        <f t="shared" si="215"/>
        <v>41441</v>
      </c>
      <c r="J340" s="12">
        <f t="shared" si="225"/>
        <v>2.6009907508337538E-3</v>
      </c>
      <c r="K340" s="11">
        <f t="shared" si="243"/>
        <v>41500</v>
      </c>
      <c r="L340" s="11">
        <f t="shared" si="226"/>
        <v>41500</v>
      </c>
      <c r="M340" s="1">
        <f t="shared" si="209"/>
        <v>22</v>
      </c>
      <c r="N340" s="1">
        <f t="shared" si="227"/>
        <v>20</v>
      </c>
      <c r="O340" s="2">
        <f t="shared" si="228"/>
        <v>1.0023642500000001</v>
      </c>
      <c r="P340" s="13">
        <f t="shared" si="216"/>
        <v>1.00369927</v>
      </c>
      <c r="Q340" s="13">
        <f t="shared" si="210"/>
        <v>1.0596334324349659</v>
      </c>
      <c r="R340" s="2">
        <f t="shared" si="212"/>
        <v>1.06213867</v>
      </c>
      <c r="S340" s="2">
        <f t="shared" si="244"/>
        <v>1</v>
      </c>
      <c r="T340" s="2">
        <f t="shared" si="229"/>
        <v>321018.08602203999</v>
      </c>
      <c r="U340" s="2">
        <f t="shared" si="230"/>
        <v>0</v>
      </c>
      <c r="V340" s="2">
        <f t="shared" si="231"/>
        <v>19867.003576050374</v>
      </c>
      <c r="W340" s="2">
        <f t="shared" si="232"/>
        <v>340885.08959809039</v>
      </c>
      <c r="X340" s="17">
        <f t="shared" si="233"/>
        <v>0</v>
      </c>
      <c r="Y340" s="2">
        <f t="shared" si="234"/>
        <v>0</v>
      </c>
      <c r="Z340" s="72">
        <f t="shared" si="235"/>
        <v>0</v>
      </c>
      <c r="AA340" s="2">
        <f t="shared" si="236"/>
        <v>0</v>
      </c>
      <c r="AB340" s="12">
        <f t="shared" si="245"/>
        <v>4.6600000000000003E-2</v>
      </c>
      <c r="AC340" s="17">
        <f t="shared" si="237"/>
        <v>20</v>
      </c>
      <c r="AD340" s="17">
        <v>252</v>
      </c>
      <c r="AE340" s="13">
        <f t="shared" si="211"/>
        <v>1.0036213679999999</v>
      </c>
      <c r="AF340" s="2">
        <f t="shared" si="238"/>
        <v>1162.52462414</v>
      </c>
      <c r="AG340" s="2">
        <f t="shared" si="239"/>
        <v>1234.47035514</v>
      </c>
      <c r="AH340" s="3">
        <f t="shared" si="240"/>
        <v>0</v>
      </c>
      <c r="AI340" s="4" t="str">
        <f t="shared" si="246"/>
        <v>A+J=</v>
      </c>
      <c r="AJ340" s="11">
        <f t="shared" si="247"/>
        <v>41500</v>
      </c>
      <c r="AK340" s="11"/>
      <c r="AL340" s="4"/>
      <c r="AM340" s="57"/>
      <c r="AN340" s="48">
        <v>46426</v>
      </c>
      <c r="AO340" s="49" t="s">
        <v>93</v>
      </c>
      <c r="AP340" s="4"/>
      <c r="AQ340" s="53"/>
      <c r="AR340" s="22">
        <f t="shared" si="222"/>
        <v>45610</v>
      </c>
      <c r="AS340" s="22">
        <f t="shared" si="217"/>
        <v>45609</v>
      </c>
      <c r="AT340" s="22">
        <f t="shared" si="218"/>
        <v>45610</v>
      </c>
      <c r="AU340" s="22">
        <f t="shared" si="219"/>
        <v>45642</v>
      </c>
      <c r="AV340" s="22">
        <f t="shared" si="220"/>
        <v>45615</v>
      </c>
      <c r="AW340" s="26">
        <f t="shared" si="221"/>
        <v>21</v>
      </c>
      <c r="AX340" s="1"/>
      <c r="AY340" s="1"/>
      <c r="AZ340" s="1"/>
      <c r="BA340" s="1"/>
      <c r="BB340" s="1"/>
    </row>
    <row r="341" spans="1:154" x14ac:dyDescent="0.2">
      <c r="A341" s="158">
        <f t="shared" si="241"/>
        <v>41497</v>
      </c>
      <c r="B341" s="2">
        <f t="shared" si="223"/>
        <v>342119.55995323037</v>
      </c>
      <c r="C341" s="2">
        <f t="shared" si="242"/>
        <v>321018.08602203999</v>
      </c>
      <c r="D341" s="2">
        <f>SUM(Y341:Y$344)</f>
        <v>1297.6353582199999</v>
      </c>
      <c r="E341" s="73">
        <f t="shared" si="224"/>
        <v>319720.45066381997</v>
      </c>
      <c r="F341" s="88">
        <f t="shared" si="213"/>
        <v>3706.28</v>
      </c>
      <c r="G341" s="3">
        <f>IF(AND(N341=1,N340&gt;1),VLOOKUP(A340,[1]Plan1!$BK$81:$BM$259,3),G340)</f>
        <v>3715.92</v>
      </c>
      <c r="H341" s="11">
        <f t="shared" si="214"/>
        <v>41410</v>
      </c>
      <c r="I341" s="11">
        <f t="shared" si="215"/>
        <v>41441</v>
      </c>
      <c r="J341" s="12">
        <f t="shared" si="225"/>
        <v>2.6009907508337538E-3</v>
      </c>
      <c r="K341" s="11">
        <f t="shared" si="243"/>
        <v>41500</v>
      </c>
      <c r="L341" s="11">
        <f t="shared" si="226"/>
        <v>41500</v>
      </c>
      <c r="M341" s="1">
        <f t="shared" si="209"/>
        <v>22</v>
      </c>
      <c r="N341" s="1">
        <f t="shared" si="227"/>
        <v>20</v>
      </c>
      <c r="O341" s="2">
        <f t="shared" si="228"/>
        <v>1.0023642500000001</v>
      </c>
      <c r="P341" s="13">
        <f t="shared" si="216"/>
        <v>1.00369927</v>
      </c>
      <c r="Q341" s="13">
        <f t="shared" si="210"/>
        <v>1.0596334324349659</v>
      </c>
      <c r="R341" s="2">
        <f t="shared" si="212"/>
        <v>1.06213867</v>
      </c>
      <c r="S341" s="2">
        <f t="shared" si="244"/>
        <v>1</v>
      </c>
      <c r="T341" s="2">
        <f t="shared" si="229"/>
        <v>321018.08602203999</v>
      </c>
      <c r="U341" s="2">
        <f t="shared" si="230"/>
        <v>0</v>
      </c>
      <c r="V341" s="2">
        <f t="shared" si="231"/>
        <v>19867.003576050374</v>
      </c>
      <c r="W341" s="2">
        <f t="shared" si="232"/>
        <v>340885.08959809039</v>
      </c>
      <c r="X341" s="17">
        <f t="shared" si="233"/>
        <v>0</v>
      </c>
      <c r="Y341" s="2">
        <f t="shared" si="234"/>
        <v>0</v>
      </c>
      <c r="Z341" s="72">
        <f t="shared" si="235"/>
        <v>0</v>
      </c>
      <c r="AA341" s="2">
        <f t="shared" si="236"/>
        <v>0</v>
      </c>
      <c r="AB341" s="12">
        <f t="shared" si="245"/>
        <v>4.6600000000000003E-2</v>
      </c>
      <c r="AC341" s="17">
        <f t="shared" si="237"/>
        <v>20</v>
      </c>
      <c r="AD341" s="17">
        <v>252</v>
      </c>
      <c r="AE341" s="13">
        <f t="shared" si="211"/>
        <v>1.0036213679999999</v>
      </c>
      <c r="AF341" s="2">
        <f t="shared" si="238"/>
        <v>1162.52462414</v>
      </c>
      <c r="AG341" s="2">
        <f t="shared" si="239"/>
        <v>1234.47035514</v>
      </c>
      <c r="AH341" s="3">
        <f t="shared" si="240"/>
        <v>0</v>
      </c>
      <c r="AI341" s="4" t="str">
        <f t="shared" si="246"/>
        <v>A+J=</v>
      </c>
      <c r="AJ341" s="11">
        <f t="shared" si="247"/>
        <v>41500</v>
      </c>
      <c r="AK341" s="11"/>
      <c r="AL341" s="4"/>
      <c r="AM341" s="57"/>
      <c r="AN341" s="48">
        <v>46427</v>
      </c>
      <c r="AO341" s="49" t="s">
        <v>93</v>
      </c>
      <c r="AP341" s="4"/>
      <c r="AQ341" s="53"/>
      <c r="AR341" s="22">
        <f t="shared" si="222"/>
        <v>45640</v>
      </c>
      <c r="AS341" s="22">
        <f t="shared" si="217"/>
        <v>45639</v>
      </c>
      <c r="AT341" s="22">
        <f t="shared" si="218"/>
        <v>45642</v>
      </c>
      <c r="AU341" s="22">
        <f t="shared" si="219"/>
        <v>45671</v>
      </c>
      <c r="AV341" s="22">
        <f t="shared" si="220"/>
        <v>45644</v>
      </c>
      <c r="AW341" s="26">
        <f t="shared" si="221"/>
        <v>19</v>
      </c>
      <c r="AX341" s="1"/>
      <c r="AY341" s="1"/>
      <c r="AZ341" s="1"/>
      <c r="BA341" s="1"/>
      <c r="BB341" s="1"/>
    </row>
    <row r="342" spans="1:154" x14ac:dyDescent="0.2">
      <c r="A342" s="158">
        <f t="shared" si="241"/>
        <v>41498</v>
      </c>
      <c r="B342" s="2">
        <f t="shared" si="223"/>
        <v>342119.55995323037</v>
      </c>
      <c r="C342" s="2">
        <f t="shared" si="242"/>
        <v>321018.08602203999</v>
      </c>
      <c r="D342" s="2">
        <f>SUM(Y342:Y$344)</f>
        <v>1297.6353582199999</v>
      </c>
      <c r="E342" s="73">
        <f t="shared" si="224"/>
        <v>319720.45066381997</v>
      </c>
      <c r="F342" s="88">
        <f t="shared" si="213"/>
        <v>3706.28</v>
      </c>
      <c r="G342" s="3">
        <f>IF(AND(N342=1,N341&gt;1),VLOOKUP(A341,[1]Plan1!$BK$81:$BM$259,3),G341)</f>
        <v>3715.92</v>
      </c>
      <c r="H342" s="11">
        <f t="shared" si="214"/>
        <v>41410</v>
      </c>
      <c r="I342" s="11">
        <f t="shared" si="215"/>
        <v>41441</v>
      </c>
      <c r="J342" s="12">
        <f t="shared" si="225"/>
        <v>2.6009907508337538E-3</v>
      </c>
      <c r="K342" s="11">
        <f t="shared" si="243"/>
        <v>41500</v>
      </c>
      <c r="L342" s="11">
        <f t="shared" si="226"/>
        <v>41500</v>
      </c>
      <c r="M342" s="1">
        <f t="shared" si="209"/>
        <v>22</v>
      </c>
      <c r="N342" s="1">
        <f t="shared" si="227"/>
        <v>20</v>
      </c>
      <c r="O342" s="2">
        <f t="shared" si="228"/>
        <v>1.0023642500000001</v>
      </c>
      <c r="P342" s="13">
        <f t="shared" si="216"/>
        <v>1.00369927</v>
      </c>
      <c r="Q342" s="13">
        <f t="shared" si="210"/>
        <v>1.0596334324349659</v>
      </c>
      <c r="R342" s="2">
        <f t="shared" si="212"/>
        <v>1.06213867</v>
      </c>
      <c r="S342" s="2">
        <f t="shared" si="244"/>
        <v>1</v>
      </c>
      <c r="T342" s="2">
        <f t="shared" si="229"/>
        <v>321018.08602203999</v>
      </c>
      <c r="U342" s="2">
        <f t="shared" si="230"/>
        <v>0</v>
      </c>
      <c r="V342" s="2">
        <f t="shared" si="231"/>
        <v>19867.003576050374</v>
      </c>
      <c r="W342" s="2">
        <f t="shared" si="232"/>
        <v>340885.08959809039</v>
      </c>
      <c r="X342" s="17">
        <f t="shared" si="233"/>
        <v>0</v>
      </c>
      <c r="Y342" s="2">
        <f t="shared" si="234"/>
        <v>0</v>
      </c>
      <c r="Z342" s="72">
        <f t="shared" si="235"/>
        <v>0</v>
      </c>
      <c r="AA342" s="2">
        <f t="shared" si="236"/>
        <v>0</v>
      </c>
      <c r="AB342" s="12">
        <f t="shared" si="245"/>
        <v>4.6600000000000003E-2</v>
      </c>
      <c r="AC342" s="17">
        <f t="shared" si="237"/>
        <v>20</v>
      </c>
      <c r="AD342" s="17">
        <v>252</v>
      </c>
      <c r="AE342" s="13">
        <f t="shared" si="211"/>
        <v>1.0036213679999999</v>
      </c>
      <c r="AF342" s="2">
        <f t="shared" si="238"/>
        <v>1162.52462414</v>
      </c>
      <c r="AG342" s="2">
        <f t="shared" si="239"/>
        <v>1234.47035514</v>
      </c>
      <c r="AH342" s="3">
        <f t="shared" si="240"/>
        <v>0</v>
      </c>
      <c r="AI342" s="4" t="str">
        <f t="shared" si="246"/>
        <v>A+J=</v>
      </c>
      <c r="AJ342" s="11">
        <f t="shared" si="247"/>
        <v>41500</v>
      </c>
      <c r="AK342" s="11"/>
      <c r="AL342" s="4"/>
      <c r="AM342" s="57"/>
      <c r="AN342" s="48">
        <v>46472</v>
      </c>
      <c r="AO342" s="49" t="s">
        <v>94</v>
      </c>
      <c r="AP342" s="4"/>
      <c r="AQ342" s="53"/>
      <c r="AR342" s="22">
        <f t="shared" si="222"/>
        <v>45671</v>
      </c>
      <c r="AS342" s="22">
        <f t="shared" si="217"/>
        <v>45670</v>
      </c>
      <c r="AT342" s="22">
        <f t="shared" si="218"/>
        <v>45671</v>
      </c>
      <c r="AU342" s="22">
        <f t="shared" si="219"/>
        <v>45702</v>
      </c>
      <c r="AV342" s="22">
        <f t="shared" si="220"/>
        <v>45673</v>
      </c>
      <c r="AW342" s="26">
        <f t="shared" si="221"/>
        <v>23</v>
      </c>
      <c r="AX342" s="1"/>
      <c r="AY342" s="1"/>
      <c r="AZ342" s="1"/>
      <c r="BA342" s="1"/>
      <c r="BB342" s="1"/>
    </row>
    <row r="343" spans="1:154" x14ac:dyDescent="0.2">
      <c r="A343" s="158">
        <f t="shared" si="241"/>
        <v>41499</v>
      </c>
      <c r="B343" s="2">
        <f t="shared" si="223"/>
        <v>342221.64921762812</v>
      </c>
      <c r="C343" s="2">
        <f t="shared" si="242"/>
        <v>321018.08602203999</v>
      </c>
      <c r="D343" s="2">
        <f>SUM(Y343:Y$344)</f>
        <v>1297.6353582199999</v>
      </c>
      <c r="E343" s="73">
        <f t="shared" si="224"/>
        <v>319720.45066381997</v>
      </c>
      <c r="F343" s="88">
        <f t="shared" si="213"/>
        <v>3706.28</v>
      </c>
      <c r="G343" s="3">
        <f>IF(AND(N343=1,N342&gt;1),VLOOKUP(A342,[1]Plan1!$BK$81:$BM$259,3),G342)</f>
        <v>3715.92</v>
      </c>
      <c r="H343" s="11">
        <f t="shared" si="214"/>
        <v>41410</v>
      </c>
      <c r="I343" s="11">
        <f t="shared" si="215"/>
        <v>41441</v>
      </c>
      <c r="J343" s="12">
        <f t="shared" si="225"/>
        <v>2.6009907508337538E-3</v>
      </c>
      <c r="K343" s="11">
        <f t="shared" si="243"/>
        <v>41500</v>
      </c>
      <c r="L343" s="11">
        <f t="shared" si="226"/>
        <v>41500</v>
      </c>
      <c r="M343" s="1">
        <f t="shared" ref="M343:M406" si="248">IF(L343=L342,M342,NETWORKDAYS(L342,L343,$AN$194:$AN$348)-1)</f>
        <v>22</v>
      </c>
      <c r="N343" s="1">
        <f t="shared" si="227"/>
        <v>21</v>
      </c>
      <c r="O343" s="2">
        <f t="shared" si="228"/>
        <v>1.0024826099999999</v>
      </c>
      <c r="P343" s="13">
        <f t="shared" si="216"/>
        <v>1.00369927</v>
      </c>
      <c r="Q343" s="13">
        <f t="shared" si="210"/>
        <v>1.0596334324349659</v>
      </c>
      <c r="R343" s="2">
        <f t="shared" si="212"/>
        <v>1.0622640800000001</v>
      </c>
      <c r="S343" s="2">
        <f t="shared" si="244"/>
        <v>1</v>
      </c>
      <c r="T343" s="2">
        <f t="shared" si="229"/>
        <v>321018.08602203999</v>
      </c>
      <c r="U343" s="2">
        <f t="shared" si="230"/>
        <v>0</v>
      </c>
      <c r="V343" s="2">
        <f t="shared" si="231"/>
        <v>19907.099717768157</v>
      </c>
      <c r="W343" s="2">
        <f t="shared" si="232"/>
        <v>340925.18573980813</v>
      </c>
      <c r="X343" s="17">
        <f t="shared" si="233"/>
        <v>0</v>
      </c>
      <c r="Y343" s="2">
        <f t="shared" si="234"/>
        <v>0</v>
      </c>
      <c r="Z343" s="72">
        <f t="shared" si="235"/>
        <v>0</v>
      </c>
      <c r="AA343" s="2">
        <f t="shared" si="236"/>
        <v>0</v>
      </c>
      <c r="AB343" s="12">
        <f t="shared" si="245"/>
        <v>4.6600000000000003E-2</v>
      </c>
      <c r="AC343" s="17">
        <f t="shared" si="237"/>
        <v>21</v>
      </c>
      <c r="AD343" s="17">
        <v>252</v>
      </c>
      <c r="AE343" s="13">
        <f t="shared" si="211"/>
        <v>1.00380278</v>
      </c>
      <c r="AF343" s="2">
        <f t="shared" si="238"/>
        <v>1220.76115716</v>
      </c>
      <c r="AG343" s="2">
        <f t="shared" si="239"/>
        <v>1296.46347782</v>
      </c>
      <c r="AH343" s="3">
        <f t="shared" si="240"/>
        <v>0</v>
      </c>
      <c r="AI343" s="4" t="str">
        <f t="shared" si="246"/>
        <v>A+J=</v>
      </c>
      <c r="AJ343" s="11">
        <f t="shared" si="247"/>
        <v>41500</v>
      </c>
      <c r="AK343" s="11"/>
      <c r="AL343" s="4"/>
      <c r="AM343" s="57"/>
      <c r="AN343" s="48">
        <v>46498</v>
      </c>
      <c r="AO343" s="49" t="s">
        <v>103</v>
      </c>
      <c r="AP343" s="4"/>
      <c r="AQ343" s="3"/>
      <c r="AR343" s="22">
        <f t="shared" si="222"/>
        <v>45702</v>
      </c>
      <c r="AS343" s="22">
        <f t="shared" si="217"/>
        <v>45701</v>
      </c>
      <c r="AT343" s="22">
        <f t="shared" si="218"/>
        <v>45702</v>
      </c>
      <c r="AU343" s="22">
        <f t="shared" si="219"/>
        <v>45730</v>
      </c>
      <c r="AV343" s="22">
        <f t="shared" si="220"/>
        <v>45706</v>
      </c>
      <c r="AW343" s="26">
        <f t="shared" si="221"/>
        <v>18</v>
      </c>
      <c r="AX343" s="1"/>
      <c r="AY343" s="1"/>
      <c r="AZ343" s="1"/>
      <c r="BA343" s="1"/>
      <c r="BB343" s="1"/>
    </row>
    <row r="344" spans="1:154" x14ac:dyDescent="0.2">
      <c r="A344" s="157">
        <f t="shared" si="241"/>
        <v>41500</v>
      </c>
      <c r="B344" s="90">
        <f t="shared" si="223"/>
        <v>342323.77391154936</v>
      </c>
      <c r="C344" s="90">
        <f t="shared" si="242"/>
        <v>321018.08602203999</v>
      </c>
      <c r="D344" s="90">
        <f>SUM(Y344:Y$344)</f>
        <v>1297.6353582199999</v>
      </c>
      <c r="E344" s="91">
        <f t="shared" si="224"/>
        <v>319720.45066381997</v>
      </c>
      <c r="F344" s="92">
        <f t="shared" si="213"/>
        <v>3706.28</v>
      </c>
      <c r="G344" s="3">
        <f>IF(AND(N344=1,N343&gt;1),VLOOKUP(A343,[1]Plan1!$BK$81:$BM$259,3),G343)</f>
        <v>3715.92</v>
      </c>
      <c r="H344" s="62">
        <f t="shared" si="214"/>
        <v>41410</v>
      </c>
      <c r="I344" s="62">
        <f t="shared" si="215"/>
        <v>41441</v>
      </c>
      <c r="J344" s="74">
        <f t="shared" si="225"/>
        <v>2.6009907508337538E-3</v>
      </c>
      <c r="K344" s="62">
        <f t="shared" si="243"/>
        <v>41533</v>
      </c>
      <c r="L344" s="62">
        <f t="shared" si="226"/>
        <v>41500</v>
      </c>
      <c r="M344" s="63">
        <f t="shared" si="248"/>
        <v>22</v>
      </c>
      <c r="N344" s="63">
        <f t="shared" si="227"/>
        <v>22</v>
      </c>
      <c r="O344" s="90">
        <f t="shared" si="228"/>
        <v>1.0026009899999999</v>
      </c>
      <c r="P344" s="93">
        <f t="shared" si="216"/>
        <v>1.00369927</v>
      </c>
      <c r="Q344" s="93">
        <f t="shared" si="210"/>
        <v>1.0596334324349659</v>
      </c>
      <c r="R344" s="90">
        <f t="shared" si="212"/>
        <v>1.06238952</v>
      </c>
      <c r="S344" s="2">
        <f t="shared" si="244"/>
        <v>1</v>
      </c>
      <c r="T344" s="90">
        <f t="shared" si="229"/>
        <v>321018.08602203999</v>
      </c>
      <c r="U344" s="90">
        <f t="shared" si="230"/>
        <v>0</v>
      </c>
      <c r="V344" s="90">
        <f t="shared" si="231"/>
        <v>19947.205451099402</v>
      </c>
      <c r="W344" s="90">
        <f t="shared" si="232"/>
        <v>340965.29147313937</v>
      </c>
      <c r="X344" s="94">
        <f t="shared" si="233"/>
        <v>11</v>
      </c>
      <c r="Y344" s="90">
        <f t="shared" si="234"/>
        <v>1297.6353582199999</v>
      </c>
      <c r="Z344" s="95">
        <f t="shared" si="235"/>
        <v>4.0422499999999998E-3</v>
      </c>
      <c r="AA344" s="90">
        <f t="shared" si="236"/>
        <v>1297.6353582199999</v>
      </c>
      <c r="AB344" s="74">
        <f t="shared" si="245"/>
        <v>4.6600000000000003E-2</v>
      </c>
      <c r="AC344" s="94">
        <f t="shared" si="237"/>
        <v>22</v>
      </c>
      <c r="AD344" s="94">
        <v>252</v>
      </c>
      <c r="AE344" s="93">
        <f t="shared" si="211"/>
        <v>1.003984225</v>
      </c>
      <c r="AF344" s="90">
        <f t="shared" si="238"/>
        <v>1279.0082837800001</v>
      </c>
      <c r="AG344" s="90">
        <f t="shared" si="239"/>
        <v>1358.48243841</v>
      </c>
      <c r="AH344" s="64">
        <f t="shared" si="240"/>
        <v>2576.643642</v>
      </c>
      <c r="AI344" s="65" t="str">
        <f t="shared" si="246"/>
        <v>A+J=</v>
      </c>
      <c r="AJ344" s="62">
        <f t="shared" si="247"/>
        <v>41500</v>
      </c>
      <c r="AK344" s="62"/>
      <c r="AL344" s="65"/>
      <c r="AM344" s="66"/>
      <c r="AN344" s="67">
        <v>46534</v>
      </c>
      <c r="AO344" s="68" t="s">
        <v>96</v>
      </c>
      <c r="AP344" s="65"/>
      <c r="AQ344" s="64"/>
      <c r="AR344" s="29">
        <f t="shared" si="222"/>
        <v>45730</v>
      </c>
      <c r="AS344" s="29">
        <f t="shared" si="217"/>
        <v>45729</v>
      </c>
      <c r="AT344" s="29">
        <f t="shared" si="218"/>
        <v>45730</v>
      </c>
      <c r="AU344" s="29">
        <f t="shared" si="219"/>
        <v>45761</v>
      </c>
      <c r="AV344" s="29">
        <f t="shared" si="220"/>
        <v>45734</v>
      </c>
      <c r="AW344" s="66">
        <f t="shared" si="221"/>
        <v>21</v>
      </c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  <c r="CE344" s="63"/>
      <c r="CF344" s="63"/>
      <c r="CG344" s="63"/>
      <c r="CH344" s="63"/>
      <c r="CI344" s="63"/>
      <c r="CJ344" s="63"/>
      <c r="CK344" s="63"/>
      <c r="CL344" s="63"/>
      <c r="CM344" s="63"/>
      <c r="CN344" s="63"/>
      <c r="CO344" s="63"/>
      <c r="CP344" s="63"/>
      <c r="CQ344" s="63"/>
      <c r="CR344" s="63"/>
      <c r="CS344" s="63"/>
      <c r="CT344" s="63"/>
      <c r="CU344" s="63"/>
      <c r="CV344" s="63"/>
      <c r="CW344" s="63"/>
      <c r="CX344" s="63"/>
      <c r="CY344" s="63"/>
      <c r="CZ344" s="63"/>
      <c r="DA344" s="63"/>
      <c r="DB344" s="63"/>
      <c r="DC344" s="63"/>
      <c r="DD344" s="63"/>
      <c r="DE344" s="63"/>
      <c r="DF344" s="63"/>
      <c r="DG344" s="63"/>
      <c r="DH344" s="63"/>
      <c r="DI344" s="63"/>
      <c r="DJ344" s="63"/>
      <c r="DK344" s="63"/>
      <c r="DL344" s="63"/>
      <c r="DM344" s="63"/>
      <c r="DN344" s="63"/>
      <c r="DO344" s="63"/>
      <c r="DP344" s="63"/>
      <c r="DQ344" s="63"/>
      <c r="DR344" s="63"/>
      <c r="DS344" s="63"/>
      <c r="DT344" s="63"/>
      <c r="DU344" s="63"/>
      <c r="DV344" s="63"/>
      <c r="DW344" s="63"/>
      <c r="DX344" s="63"/>
      <c r="DY344" s="63"/>
      <c r="DZ344" s="63"/>
      <c r="EA344" s="63"/>
      <c r="EB344" s="63"/>
      <c r="EC344" s="63"/>
      <c r="ED344" s="63"/>
      <c r="EE344" s="63"/>
      <c r="EF344" s="63"/>
      <c r="EG344" s="63"/>
      <c r="EH344" s="63"/>
      <c r="EI344" s="63"/>
      <c r="EJ344" s="63"/>
      <c r="EK344" s="63"/>
      <c r="EL344" s="63"/>
      <c r="EM344" s="63"/>
      <c r="EN344" s="63"/>
      <c r="EO344" s="63"/>
      <c r="EP344" s="63"/>
      <c r="EQ344" s="63"/>
      <c r="ER344" s="63"/>
      <c r="ES344" s="63"/>
      <c r="ET344" s="63"/>
      <c r="EU344" s="63"/>
      <c r="EV344" s="63"/>
      <c r="EW344" s="63"/>
      <c r="EX344" s="63"/>
    </row>
    <row r="345" spans="1:154" x14ac:dyDescent="0.2">
      <c r="A345" s="158">
        <f t="shared" si="241"/>
        <v>41501</v>
      </c>
      <c r="B345" s="2">
        <f t="shared" si="223"/>
        <v>339733.46350306412</v>
      </c>
      <c r="C345" s="2">
        <f t="shared" si="242"/>
        <v>319720.45066382003</v>
      </c>
      <c r="D345" s="2">
        <v>0</v>
      </c>
      <c r="E345" s="73">
        <f t="shared" si="224"/>
        <v>319720.45066382003</v>
      </c>
      <c r="F345" s="88">
        <f t="shared" si="213"/>
        <v>3715.92</v>
      </c>
      <c r="G345" s="3">
        <f>IF(AND(N345=1,N344&gt;1),VLOOKUP(A344,[1]Plan1!$BK$81:$BM$259,3),G344)</f>
        <v>3717.03</v>
      </c>
      <c r="H345" s="11">
        <f t="shared" si="214"/>
        <v>41440</v>
      </c>
      <c r="I345" s="11">
        <f t="shared" si="215"/>
        <v>41470</v>
      </c>
      <c r="J345" s="12">
        <f t="shared" si="225"/>
        <v>2.9871471936959715E-4</v>
      </c>
      <c r="K345" s="11">
        <f t="shared" si="243"/>
        <v>41533</v>
      </c>
      <c r="L345" s="11">
        <f t="shared" si="226"/>
        <v>41533</v>
      </c>
      <c r="M345" s="1">
        <f t="shared" si="248"/>
        <v>23</v>
      </c>
      <c r="N345" s="1">
        <f t="shared" si="227"/>
        <v>1</v>
      </c>
      <c r="O345" s="2">
        <f t="shared" si="228"/>
        <v>1.0000129799999999</v>
      </c>
      <c r="P345" s="13">
        <f t="shared" si="216"/>
        <v>1.0026009899999999</v>
      </c>
      <c r="Q345" s="13">
        <f t="shared" si="210"/>
        <v>1.0623895283963949</v>
      </c>
      <c r="R345" s="2">
        <f t="shared" si="212"/>
        <v>1.0624033100000001</v>
      </c>
      <c r="S345" s="2">
        <f t="shared" si="244"/>
        <v>1</v>
      </c>
      <c r="T345" s="2">
        <f t="shared" si="229"/>
        <v>319720.45066382003</v>
      </c>
      <c r="U345" s="2">
        <f t="shared" si="230"/>
        <v>0</v>
      </c>
      <c r="V345" s="2">
        <f t="shared" si="231"/>
        <v>19951.614396114099</v>
      </c>
      <c r="W345" s="2">
        <f t="shared" si="232"/>
        <v>339672.0650599341</v>
      </c>
      <c r="X345" s="17">
        <f t="shared" si="233"/>
        <v>0</v>
      </c>
      <c r="Y345" s="2">
        <f t="shared" si="234"/>
        <v>0</v>
      </c>
      <c r="Z345" s="72">
        <f t="shared" si="235"/>
        <v>0</v>
      </c>
      <c r="AA345" s="2">
        <f t="shared" si="236"/>
        <v>0</v>
      </c>
      <c r="AB345" s="12">
        <f t="shared" si="245"/>
        <v>4.6600000000000003E-2</v>
      </c>
      <c r="AC345" s="17">
        <f t="shared" si="237"/>
        <v>1</v>
      </c>
      <c r="AD345" s="17">
        <v>252</v>
      </c>
      <c r="AE345" s="13">
        <f t="shared" si="211"/>
        <v>1.0001807579999999</v>
      </c>
      <c r="AF345" s="2">
        <f t="shared" si="238"/>
        <v>57.792029220000003</v>
      </c>
      <c r="AG345" s="2">
        <f t="shared" si="239"/>
        <v>61.398443129999997</v>
      </c>
      <c r="AH345" s="3">
        <f t="shared" si="240"/>
        <v>0</v>
      </c>
      <c r="AI345" s="4" t="str">
        <f t="shared" si="246"/>
        <v>A+J=</v>
      </c>
      <c r="AJ345" s="11">
        <f t="shared" si="247"/>
        <v>41533</v>
      </c>
      <c r="AK345" s="11"/>
      <c r="AL345" s="4"/>
      <c r="AM345" s="57"/>
      <c r="AN345" s="48">
        <v>46637</v>
      </c>
      <c r="AO345" s="49" t="s">
        <v>97</v>
      </c>
      <c r="AP345" s="4"/>
      <c r="AQ345" s="3"/>
      <c r="AR345" s="22">
        <f t="shared" si="222"/>
        <v>45761</v>
      </c>
      <c r="AS345" s="22">
        <f t="shared" si="217"/>
        <v>45758</v>
      </c>
      <c r="AT345" s="22">
        <f t="shared" si="218"/>
        <v>45761</v>
      </c>
      <c r="AU345" s="22">
        <f t="shared" si="219"/>
        <v>45791</v>
      </c>
      <c r="AV345" s="22">
        <f t="shared" si="220"/>
        <v>45763</v>
      </c>
      <c r="AW345" s="26">
        <f t="shared" si="221"/>
        <v>19</v>
      </c>
      <c r="AX345" s="1"/>
      <c r="AY345" s="1"/>
      <c r="AZ345" s="1"/>
      <c r="BA345" s="1"/>
      <c r="BB345" s="1"/>
    </row>
    <row r="346" spans="1:154" x14ac:dyDescent="0.2">
      <c r="A346" s="158">
        <f t="shared" si="241"/>
        <v>41502</v>
      </c>
      <c r="B346" s="2">
        <f t="shared" si="223"/>
        <v>339799.28655312327</v>
      </c>
      <c r="C346" s="2">
        <f t="shared" si="242"/>
        <v>319720.45066382003</v>
      </c>
      <c r="D346" s="2">
        <v>0</v>
      </c>
      <c r="E346" s="73">
        <f t="shared" si="224"/>
        <v>319720.45066382003</v>
      </c>
      <c r="F346" s="88">
        <f t="shared" si="213"/>
        <v>3715.92</v>
      </c>
      <c r="G346" s="3">
        <f>IF(AND(N346=1,N345&gt;1),VLOOKUP(A345,[1]Plan1!$BK$81:$BM$259,3),G345)</f>
        <v>3717.03</v>
      </c>
      <c r="H346" s="11">
        <f t="shared" si="214"/>
        <v>41440</v>
      </c>
      <c r="I346" s="11">
        <f t="shared" si="215"/>
        <v>41470</v>
      </c>
      <c r="J346" s="12">
        <f t="shared" si="225"/>
        <v>2.9871471936959715E-4</v>
      </c>
      <c r="K346" s="11">
        <f t="shared" si="243"/>
        <v>41533</v>
      </c>
      <c r="L346" s="11">
        <f t="shared" si="226"/>
        <v>41533</v>
      </c>
      <c r="M346" s="1">
        <f t="shared" si="248"/>
        <v>23</v>
      </c>
      <c r="N346" s="1">
        <f t="shared" si="227"/>
        <v>2</v>
      </c>
      <c r="O346" s="2">
        <f t="shared" si="228"/>
        <v>1.00002597</v>
      </c>
      <c r="P346" s="13">
        <f t="shared" si="216"/>
        <v>1.0026009899999999</v>
      </c>
      <c r="Q346" s="13">
        <f t="shared" si="210"/>
        <v>1.0623895283963949</v>
      </c>
      <c r="R346" s="2">
        <f t="shared" si="212"/>
        <v>1.0624171099999999</v>
      </c>
      <c r="S346" s="2">
        <f t="shared" si="244"/>
        <v>1</v>
      </c>
      <c r="T346" s="2">
        <f t="shared" si="229"/>
        <v>319720.45066382003</v>
      </c>
      <c r="U346" s="2">
        <f t="shared" si="230"/>
        <v>0</v>
      </c>
      <c r="V346" s="2">
        <f t="shared" si="231"/>
        <v>19956.026538333208</v>
      </c>
      <c r="W346" s="2">
        <f t="shared" si="232"/>
        <v>339676.47720215324</v>
      </c>
      <c r="X346" s="17">
        <f t="shared" si="233"/>
        <v>0</v>
      </c>
      <c r="Y346" s="2">
        <f t="shared" si="234"/>
        <v>0</v>
      </c>
      <c r="Z346" s="72">
        <f t="shared" si="235"/>
        <v>0</v>
      </c>
      <c r="AA346" s="2">
        <f t="shared" si="236"/>
        <v>0</v>
      </c>
      <c r="AB346" s="12">
        <f t="shared" si="245"/>
        <v>4.6600000000000003E-2</v>
      </c>
      <c r="AC346" s="17">
        <f t="shared" si="237"/>
        <v>2</v>
      </c>
      <c r="AD346" s="17">
        <v>252</v>
      </c>
      <c r="AE346" s="13">
        <f t="shared" si="211"/>
        <v>1.0003615480000001</v>
      </c>
      <c r="AF346" s="2">
        <f t="shared" si="238"/>
        <v>115.59428948999999</v>
      </c>
      <c r="AG346" s="2">
        <f t="shared" si="239"/>
        <v>122.80935097</v>
      </c>
      <c r="AH346" s="3">
        <f t="shared" si="240"/>
        <v>0</v>
      </c>
      <c r="AI346" s="4" t="str">
        <f t="shared" si="246"/>
        <v>A+J=</v>
      </c>
      <c r="AJ346" s="11">
        <f t="shared" si="247"/>
        <v>41533</v>
      </c>
      <c r="AK346" s="11"/>
      <c r="AL346" s="4"/>
      <c r="AM346" s="57"/>
      <c r="AN346" s="48">
        <v>46672</v>
      </c>
      <c r="AO346" s="49" t="s">
        <v>98</v>
      </c>
      <c r="AP346" s="4"/>
      <c r="AQ346" s="3"/>
      <c r="AR346" s="22">
        <f t="shared" si="222"/>
        <v>45791</v>
      </c>
      <c r="AS346" s="22">
        <f t="shared" si="217"/>
        <v>45790</v>
      </c>
      <c r="AT346" s="22">
        <f t="shared" si="218"/>
        <v>45791</v>
      </c>
      <c r="AU346" s="22">
        <f t="shared" si="219"/>
        <v>45824</v>
      </c>
      <c r="AV346" s="22">
        <f t="shared" si="220"/>
        <v>45793</v>
      </c>
      <c r="AW346" s="26">
        <f t="shared" si="221"/>
        <v>23</v>
      </c>
      <c r="AX346" s="1"/>
      <c r="AY346" s="1"/>
      <c r="AZ346" s="1"/>
      <c r="BA346" s="1"/>
      <c r="BB346" s="1"/>
    </row>
    <row r="347" spans="1:154" x14ac:dyDescent="0.2">
      <c r="A347" s="158">
        <f t="shared" si="241"/>
        <v>41503</v>
      </c>
      <c r="B347" s="2">
        <f t="shared" si="223"/>
        <v>339865.11920906795</v>
      </c>
      <c r="C347" s="2">
        <f t="shared" si="242"/>
        <v>319720.45066382003</v>
      </c>
      <c r="D347" s="2">
        <v>0</v>
      </c>
      <c r="E347" s="73">
        <f t="shared" si="224"/>
        <v>319720.45066382003</v>
      </c>
      <c r="F347" s="88">
        <f t="shared" si="213"/>
        <v>3715.92</v>
      </c>
      <c r="G347" s="3">
        <f>IF(AND(N347=1,N346&gt;1),VLOOKUP(A346,[1]Plan1!$BK$81:$BM$259,3),G346)</f>
        <v>3717.03</v>
      </c>
      <c r="H347" s="11">
        <f t="shared" si="214"/>
        <v>41440</v>
      </c>
      <c r="I347" s="11">
        <f t="shared" si="215"/>
        <v>41470</v>
      </c>
      <c r="J347" s="12">
        <f t="shared" si="225"/>
        <v>2.9871471936959715E-4</v>
      </c>
      <c r="K347" s="11">
        <f t="shared" si="243"/>
        <v>41533</v>
      </c>
      <c r="L347" s="11">
        <f t="shared" si="226"/>
        <v>41533</v>
      </c>
      <c r="M347" s="1">
        <f t="shared" si="248"/>
        <v>23</v>
      </c>
      <c r="N347" s="1">
        <f t="shared" si="227"/>
        <v>3</v>
      </c>
      <c r="O347" s="2">
        <f t="shared" si="228"/>
        <v>1.00003895</v>
      </c>
      <c r="P347" s="13">
        <f t="shared" si="216"/>
        <v>1.0026009899999999</v>
      </c>
      <c r="Q347" s="13">
        <f t="shared" si="210"/>
        <v>1.0623895283963949</v>
      </c>
      <c r="R347" s="2">
        <f t="shared" si="212"/>
        <v>1.0624309000000001</v>
      </c>
      <c r="S347" s="2">
        <f t="shared" si="244"/>
        <v>1</v>
      </c>
      <c r="T347" s="2">
        <f t="shared" si="229"/>
        <v>319720.45066382003</v>
      </c>
      <c r="U347" s="2">
        <f t="shared" si="230"/>
        <v>0</v>
      </c>
      <c r="V347" s="2">
        <f t="shared" si="231"/>
        <v>19960.435483347905</v>
      </c>
      <c r="W347" s="2">
        <f t="shared" si="232"/>
        <v>339680.88614716794</v>
      </c>
      <c r="X347" s="17">
        <f t="shared" si="233"/>
        <v>0</v>
      </c>
      <c r="Y347" s="2">
        <f t="shared" si="234"/>
        <v>0</v>
      </c>
      <c r="Z347" s="72">
        <f t="shared" si="235"/>
        <v>0</v>
      </c>
      <c r="AA347" s="2">
        <f t="shared" si="236"/>
        <v>0</v>
      </c>
      <c r="AB347" s="12">
        <f t="shared" si="245"/>
        <v>4.6600000000000003E-2</v>
      </c>
      <c r="AC347" s="17">
        <f t="shared" si="237"/>
        <v>3</v>
      </c>
      <c r="AD347" s="17">
        <v>252</v>
      </c>
      <c r="AE347" s="13">
        <f t="shared" si="211"/>
        <v>1.0005423710000001</v>
      </c>
      <c r="AF347" s="2">
        <f t="shared" si="238"/>
        <v>173.40710053999999</v>
      </c>
      <c r="AG347" s="2">
        <f t="shared" si="239"/>
        <v>184.2330619</v>
      </c>
      <c r="AH347" s="3">
        <f t="shared" si="240"/>
        <v>0</v>
      </c>
      <c r="AI347" s="4" t="str">
        <f t="shared" si="246"/>
        <v>A+J=</v>
      </c>
      <c r="AJ347" s="11">
        <f t="shared" si="247"/>
        <v>41533</v>
      </c>
      <c r="AK347" s="11"/>
      <c r="AL347" s="4"/>
      <c r="AM347" s="57"/>
      <c r="AN347" s="48">
        <v>46693</v>
      </c>
      <c r="AO347" s="49" t="s">
        <v>99</v>
      </c>
      <c r="AP347" s="4"/>
      <c r="AQ347" s="3"/>
      <c r="AR347" s="22">
        <f t="shared" si="222"/>
        <v>45822</v>
      </c>
      <c r="AS347" s="22">
        <f t="shared" si="217"/>
        <v>45821</v>
      </c>
      <c r="AT347" s="22">
        <f t="shared" si="218"/>
        <v>45824</v>
      </c>
      <c r="AU347" s="22">
        <f t="shared" si="219"/>
        <v>45852</v>
      </c>
      <c r="AV347" s="22">
        <f t="shared" si="220"/>
        <v>45826</v>
      </c>
      <c r="AW347" s="26">
        <f t="shared" si="221"/>
        <v>19</v>
      </c>
      <c r="AX347" s="1"/>
      <c r="AY347" s="1"/>
      <c r="AZ347" s="1"/>
      <c r="BA347" s="1"/>
      <c r="BB347" s="1"/>
    </row>
    <row r="348" spans="1:154" x14ac:dyDescent="0.2">
      <c r="A348" s="158">
        <f t="shared" si="241"/>
        <v>41504</v>
      </c>
      <c r="B348" s="2">
        <f t="shared" si="223"/>
        <v>339865.11920906795</v>
      </c>
      <c r="C348" s="2">
        <f t="shared" si="242"/>
        <v>319720.45066382003</v>
      </c>
      <c r="D348" s="2">
        <v>0</v>
      </c>
      <c r="E348" s="73">
        <f t="shared" si="224"/>
        <v>319720.45066382003</v>
      </c>
      <c r="F348" s="88">
        <f t="shared" si="213"/>
        <v>3715.92</v>
      </c>
      <c r="G348" s="3">
        <f>IF(AND(N348=1,N347&gt;1),VLOOKUP(A347,[1]Plan1!$BK$81:$BM$259,3),G347)</f>
        <v>3717.03</v>
      </c>
      <c r="H348" s="11">
        <f t="shared" si="214"/>
        <v>41440</v>
      </c>
      <c r="I348" s="11">
        <f t="shared" si="215"/>
        <v>41470</v>
      </c>
      <c r="J348" s="12">
        <f t="shared" si="225"/>
        <v>2.9871471936959715E-4</v>
      </c>
      <c r="K348" s="11">
        <f t="shared" si="243"/>
        <v>41533</v>
      </c>
      <c r="L348" s="11">
        <f t="shared" si="226"/>
        <v>41533</v>
      </c>
      <c r="M348" s="1">
        <f t="shared" si="248"/>
        <v>23</v>
      </c>
      <c r="N348" s="1">
        <f t="shared" si="227"/>
        <v>3</v>
      </c>
      <c r="O348" s="2">
        <f t="shared" si="228"/>
        <v>1.00003895</v>
      </c>
      <c r="P348" s="13">
        <f t="shared" si="216"/>
        <v>1.0026009899999999</v>
      </c>
      <c r="Q348" s="13">
        <f t="shared" si="210"/>
        <v>1.0623895283963949</v>
      </c>
      <c r="R348" s="2">
        <f t="shared" si="212"/>
        <v>1.0624309000000001</v>
      </c>
      <c r="S348" s="2">
        <f t="shared" si="244"/>
        <v>1</v>
      </c>
      <c r="T348" s="2">
        <f t="shared" si="229"/>
        <v>319720.45066382003</v>
      </c>
      <c r="U348" s="2">
        <f t="shared" si="230"/>
        <v>0</v>
      </c>
      <c r="V348" s="2">
        <f t="shared" si="231"/>
        <v>19960.435483347905</v>
      </c>
      <c r="W348" s="2">
        <f t="shared" si="232"/>
        <v>339680.88614716794</v>
      </c>
      <c r="X348" s="17">
        <f t="shared" si="233"/>
        <v>0</v>
      </c>
      <c r="Y348" s="2">
        <f t="shared" si="234"/>
        <v>0</v>
      </c>
      <c r="Z348" s="72">
        <f t="shared" si="235"/>
        <v>0</v>
      </c>
      <c r="AA348" s="2">
        <f t="shared" si="236"/>
        <v>0</v>
      </c>
      <c r="AB348" s="12">
        <f t="shared" si="245"/>
        <v>4.6600000000000003E-2</v>
      </c>
      <c r="AC348" s="17">
        <f t="shared" si="237"/>
        <v>3</v>
      </c>
      <c r="AD348" s="17">
        <v>252</v>
      </c>
      <c r="AE348" s="13">
        <f t="shared" si="211"/>
        <v>1.0005423710000001</v>
      </c>
      <c r="AF348" s="2">
        <f t="shared" si="238"/>
        <v>173.40710053999999</v>
      </c>
      <c r="AG348" s="2">
        <f t="shared" si="239"/>
        <v>184.2330619</v>
      </c>
      <c r="AH348" s="3">
        <f t="shared" si="240"/>
        <v>0</v>
      </c>
      <c r="AI348" s="4" t="str">
        <f t="shared" si="246"/>
        <v>A+J=</v>
      </c>
      <c r="AJ348" s="11">
        <f t="shared" si="247"/>
        <v>41533</v>
      </c>
      <c r="AK348" s="11"/>
      <c r="AL348" s="4"/>
      <c r="AM348" s="57"/>
      <c r="AN348" s="48">
        <v>46706</v>
      </c>
      <c r="AO348" s="49" t="s">
        <v>100</v>
      </c>
      <c r="AP348" s="4"/>
      <c r="AQ348" s="3"/>
      <c r="AR348" s="22">
        <f t="shared" si="222"/>
        <v>45852</v>
      </c>
      <c r="AS348" s="22">
        <f t="shared" si="217"/>
        <v>45849</v>
      </c>
      <c r="AT348" s="22">
        <f t="shared" si="218"/>
        <v>45852</v>
      </c>
      <c r="AU348" s="22">
        <f t="shared" si="219"/>
        <v>45883</v>
      </c>
      <c r="AV348" s="22">
        <f t="shared" si="220"/>
        <v>45854</v>
      </c>
      <c r="AW348" s="26">
        <f t="shared" si="221"/>
        <v>23</v>
      </c>
      <c r="AX348" s="1"/>
      <c r="AY348" s="1"/>
      <c r="AZ348" s="1"/>
      <c r="BA348" s="1"/>
      <c r="BB348" s="1"/>
    </row>
    <row r="349" spans="1:154" x14ac:dyDescent="0.2">
      <c r="A349" s="158">
        <f t="shared" si="241"/>
        <v>41505</v>
      </c>
      <c r="B349" s="2">
        <f t="shared" si="223"/>
        <v>339865.11920906795</v>
      </c>
      <c r="C349" s="2">
        <f t="shared" si="242"/>
        <v>319720.45066382003</v>
      </c>
      <c r="D349" s="2">
        <v>0</v>
      </c>
      <c r="E349" s="73">
        <f t="shared" si="224"/>
        <v>319720.45066382003</v>
      </c>
      <c r="F349" s="88">
        <f t="shared" si="213"/>
        <v>3715.92</v>
      </c>
      <c r="G349" s="3">
        <f>IF(AND(N349=1,N348&gt;1),VLOOKUP(A348,[1]Plan1!$BK$81:$BM$259,3),G348)</f>
        <v>3717.03</v>
      </c>
      <c r="H349" s="11">
        <f t="shared" si="214"/>
        <v>41440</v>
      </c>
      <c r="I349" s="11">
        <f t="shared" si="215"/>
        <v>41470</v>
      </c>
      <c r="J349" s="12">
        <f t="shared" si="225"/>
        <v>2.9871471936959715E-4</v>
      </c>
      <c r="K349" s="11">
        <f t="shared" si="243"/>
        <v>41533</v>
      </c>
      <c r="L349" s="11">
        <f t="shared" si="226"/>
        <v>41533</v>
      </c>
      <c r="M349" s="1">
        <f t="shared" si="248"/>
        <v>23</v>
      </c>
      <c r="N349" s="1">
        <f t="shared" si="227"/>
        <v>3</v>
      </c>
      <c r="O349" s="2">
        <f t="shared" si="228"/>
        <v>1.00003895</v>
      </c>
      <c r="P349" s="13">
        <f t="shared" si="216"/>
        <v>1.0026009899999999</v>
      </c>
      <c r="Q349" s="13">
        <f t="shared" si="210"/>
        <v>1.0623895283963949</v>
      </c>
      <c r="R349" s="2">
        <f t="shared" si="212"/>
        <v>1.0624309000000001</v>
      </c>
      <c r="S349" s="2">
        <f t="shared" si="244"/>
        <v>1</v>
      </c>
      <c r="T349" s="2">
        <f t="shared" si="229"/>
        <v>319720.45066382003</v>
      </c>
      <c r="U349" s="2">
        <f t="shared" si="230"/>
        <v>0</v>
      </c>
      <c r="V349" s="2">
        <f t="shared" si="231"/>
        <v>19960.435483347905</v>
      </c>
      <c r="W349" s="2">
        <f t="shared" si="232"/>
        <v>339680.88614716794</v>
      </c>
      <c r="X349" s="17">
        <f t="shared" si="233"/>
        <v>0</v>
      </c>
      <c r="Y349" s="2">
        <f t="shared" si="234"/>
        <v>0</v>
      </c>
      <c r="Z349" s="72">
        <f t="shared" si="235"/>
        <v>0</v>
      </c>
      <c r="AA349" s="2">
        <f t="shared" si="236"/>
        <v>0</v>
      </c>
      <c r="AB349" s="12">
        <f t="shared" si="245"/>
        <v>4.6600000000000003E-2</v>
      </c>
      <c r="AC349" s="17">
        <f t="shared" si="237"/>
        <v>3</v>
      </c>
      <c r="AD349" s="17">
        <v>252</v>
      </c>
      <c r="AE349" s="13">
        <f t="shared" si="211"/>
        <v>1.0005423710000001</v>
      </c>
      <c r="AF349" s="2">
        <f t="shared" si="238"/>
        <v>173.40710053999999</v>
      </c>
      <c r="AG349" s="2">
        <f t="shared" si="239"/>
        <v>184.2330619</v>
      </c>
      <c r="AH349" s="3">
        <f t="shared" si="240"/>
        <v>0</v>
      </c>
      <c r="AI349" s="4" t="str">
        <f t="shared" si="246"/>
        <v>A+J=</v>
      </c>
      <c r="AJ349" s="11">
        <f t="shared" si="247"/>
        <v>41533</v>
      </c>
      <c r="AK349" s="11"/>
      <c r="AL349" s="4"/>
      <c r="AP349" s="4"/>
      <c r="AQ349" s="3"/>
      <c r="AR349" s="22">
        <f t="shared" si="222"/>
        <v>45883</v>
      </c>
      <c r="AS349" s="22">
        <f t="shared" si="217"/>
        <v>45882</v>
      </c>
      <c r="AT349" s="22">
        <f t="shared" si="218"/>
        <v>45883</v>
      </c>
      <c r="AU349" s="22">
        <f t="shared" si="219"/>
        <v>45915</v>
      </c>
      <c r="AV349" s="22">
        <f t="shared" si="220"/>
        <v>45887</v>
      </c>
      <c r="AW349" s="26">
        <f t="shared" si="221"/>
        <v>22</v>
      </c>
      <c r="AX349" s="1"/>
      <c r="AY349" s="1"/>
      <c r="AZ349" s="1"/>
      <c r="BA349" s="1"/>
      <c r="BB349" s="1"/>
    </row>
    <row r="350" spans="1:154" x14ac:dyDescent="0.2">
      <c r="A350" s="158">
        <f t="shared" si="241"/>
        <v>41506</v>
      </c>
      <c r="B350" s="2">
        <f t="shared" si="223"/>
        <v>339930.96786860703</v>
      </c>
      <c r="C350" s="2">
        <f t="shared" si="242"/>
        <v>319720.45066382003</v>
      </c>
      <c r="D350" s="2">
        <v>0</v>
      </c>
      <c r="E350" s="73">
        <f t="shared" si="224"/>
        <v>319720.45066382003</v>
      </c>
      <c r="F350" s="88">
        <f t="shared" si="213"/>
        <v>3715.92</v>
      </c>
      <c r="G350" s="3">
        <f>IF(AND(N350=1,N349&gt;1),VLOOKUP(A349,[1]Plan1!$BK$81:$BM$259,3),G349)</f>
        <v>3717.03</v>
      </c>
      <c r="H350" s="11">
        <f t="shared" si="214"/>
        <v>41440</v>
      </c>
      <c r="I350" s="11">
        <f t="shared" si="215"/>
        <v>41470</v>
      </c>
      <c r="J350" s="12">
        <f t="shared" si="225"/>
        <v>2.9871471936959715E-4</v>
      </c>
      <c r="K350" s="11">
        <f t="shared" si="243"/>
        <v>41533</v>
      </c>
      <c r="L350" s="11">
        <f t="shared" si="226"/>
        <v>41533</v>
      </c>
      <c r="M350" s="1">
        <f t="shared" si="248"/>
        <v>23</v>
      </c>
      <c r="N350" s="1">
        <f t="shared" si="227"/>
        <v>4</v>
      </c>
      <c r="O350" s="2">
        <f t="shared" si="228"/>
        <v>1.0000519400000001</v>
      </c>
      <c r="P350" s="13">
        <f t="shared" si="216"/>
        <v>1.0026009899999999</v>
      </c>
      <c r="Q350" s="13">
        <f t="shared" si="210"/>
        <v>1.0623895283963949</v>
      </c>
      <c r="R350" s="2">
        <f t="shared" si="212"/>
        <v>1.0624446999999999</v>
      </c>
      <c r="S350" s="2">
        <f t="shared" si="244"/>
        <v>1</v>
      </c>
      <c r="T350" s="2">
        <f t="shared" si="229"/>
        <v>319720.45066382003</v>
      </c>
      <c r="U350" s="2">
        <f t="shared" si="230"/>
        <v>0</v>
      </c>
      <c r="V350" s="2">
        <f t="shared" si="231"/>
        <v>19964.847625567014</v>
      </c>
      <c r="W350" s="2">
        <f t="shared" si="232"/>
        <v>339685.29828938702</v>
      </c>
      <c r="X350" s="17">
        <f t="shared" si="233"/>
        <v>0</v>
      </c>
      <c r="Y350" s="2">
        <f t="shared" si="234"/>
        <v>0</v>
      </c>
      <c r="Z350" s="72">
        <f t="shared" si="235"/>
        <v>0</v>
      </c>
      <c r="AA350" s="2">
        <f t="shared" si="236"/>
        <v>0</v>
      </c>
      <c r="AB350" s="12">
        <f t="shared" si="245"/>
        <v>4.6600000000000003E-2</v>
      </c>
      <c r="AC350" s="17">
        <f t="shared" si="237"/>
        <v>4</v>
      </c>
      <c r="AD350" s="17">
        <v>252</v>
      </c>
      <c r="AE350" s="13">
        <f t="shared" si="211"/>
        <v>1.0007232269999999</v>
      </c>
      <c r="AF350" s="2">
        <f t="shared" si="238"/>
        <v>231.23046237</v>
      </c>
      <c r="AG350" s="2">
        <f t="shared" si="239"/>
        <v>245.66957922</v>
      </c>
      <c r="AH350" s="3">
        <f t="shared" si="240"/>
        <v>0</v>
      </c>
      <c r="AI350" s="4" t="str">
        <f t="shared" si="246"/>
        <v>A+J=</v>
      </c>
      <c r="AJ350" s="11">
        <f t="shared" si="247"/>
        <v>41533</v>
      </c>
      <c r="AK350" s="11"/>
      <c r="AL350" s="4"/>
      <c r="AP350" s="4"/>
      <c r="AQ350" s="3"/>
      <c r="AR350" s="22">
        <f t="shared" si="222"/>
        <v>45914</v>
      </c>
      <c r="AS350" s="22">
        <f t="shared" si="217"/>
        <v>45912</v>
      </c>
      <c r="AT350" s="22">
        <f t="shared" si="218"/>
        <v>45915</v>
      </c>
      <c r="AU350" s="22">
        <f t="shared" si="219"/>
        <v>45944</v>
      </c>
      <c r="AV350" s="22">
        <f t="shared" si="220"/>
        <v>45917</v>
      </c>
      <c r="AW350" s="26">
        <f t="shared" si="221"/>
        <v>21</v>
      </c>
      <c r="AX350" s="1"/>
      <c r="AY350" s="1"/>
      <c r="AZ350" s="1"/>
      <c r="BA350" s="1"/>
      <c r="BB350" s="1"/>
    </row>
    <row r="351" spans="1:154" x14ac:dyDescent="0.2">
      <c r="A351" s="158">
        <f t="shared" si="241"/>
        <v>41507</v>
      </c>
      <c r="B351" s="2">
        <f t="shared" si="223"/>
        <v>339996.8289941462</v>
      </c>
      <c r="C351" s="2">
        <f t="shared" si="242"/>
        <v>319720.45066382003</v>
      </c>
      <c r="D351" s="2">
        <v>0</v>
      </c>
      <c r="E351" s="73">
        <f t="shared" si="224"/>
        <v>319720.45066382003</v>
      </c>
      <c r="F351" s="88">
        <f t="shared" si="213"/>
        <v>3715.92</v>
      </c>
      <c r="G351" s="3">
        <f>IF(AND(N351=1,N350&gt;1),VLOOKUP(A350,[1]Plan1!$BK$81:$BM$259,3),G350)</f>
        <v>3717.03</v>
      </c>
      <c r="H351" s="11">
        <f t="shared" si="214"/>
        <v>41440</v>
      </c>
      <c r="I351" s="11">
        <f t="shared" si="215"/>
        <v>41470</v>
      </c>
      <c r="J351" s="12">
        <f t="shared" si="225"/>
        <v>2.9871471936959715E-4</v>
      </c>
      <c r="K351" s="11">
        <f t="shared" si="243"/>
        <v>41533</v>
      </c>
      <c r="L351" s="11">
        <f t="shared" si="226"/>
        <v>41533</v>
      </c>
      <c r="M351" s="1">
        <f t="shared" si="248"/>
        <v>23</v>
      </c>
      <c r="N351" s="1">
        <f t="shared" si="227"/>
        <v>5</v>
      </c>
      <c r="O351" s="2">
        <f t="shared" si="228"/>
        <v>1.00006493</v>
      </c>
      <c r="P351" s="13">
        <f t="shared" si="216"/>
        <v>1.0026009899999999</v>
      </c>
      <c r="Q351" s="13">
        <f t="shared" ref="Q351:Q414" si="249">IF(L351&gt;L350,Q350*P351,Q350)</f>
        <v>1.0623895283963949</v>
      </c>
      <c r="R351" s="2">
        <f t="shared" si="212"/>
        <v>1.0624585</v>
      </c>
      <c r="S351" s="2">
        <f t="shared" si="244"/>
        <v>1</v>
      </c>
      <c r="T351" s="2">
        <f t="shared" si="229"/>
        <v>319720.45066382003</v>
      </c>
      <c r="U351" s="2">
        <f t="shared" si="230"/>
        <v>0</v>
      </c>
      <c r="V351" s="2">
        <f t="shared" si="231"/>
        <v>19969.259767786196</v>
      </c>
      <c r="W351" s="2">
        <f t="shared" si="232"/>
        <v>339689.71043160622</v>
      </c>
      <c r="X351" s="17">
        <f t="shared" si="233"/>
        <v>0</v>
      </c>
      <c r="Y351" s="2">
        <f t="shared" si="234"/>
        <v>0</v>
      </c>
      <c r="Z351" s="72">
        <f t="shared" si="235"/>
        <v>0</v>
      </c>
      <c r="AA351" s="2">
        <f t="shared" si="236"/>
        <v>0</v>
      </c>
      <c r="AB351" s="12">
        <f t="shared" si="245"/>
        <v>4.6600000000000003E-2</v>
      </c>
      <c r="AC351" s="17">
        <f t="shared" si="237"/>
        <v>5</v>
      </c>
      <c r="AD351" s="17">
        <v>252</v>
      </c>
      <c r="AE351" s="13">
        <f t="shared" ref="AE351:AE414" si="250">ROUND((1+AB351)^TRUNC((AC351/AD351),9),9)</f>
        <v>1.000904115</v>
      </c>
      <c r="AF351" s="2">
        <f t="shared" si="238"/>
        <v>289.06405525000002</v>
      </c>
      <c r="AG351" s="2">
        <f t="shared" si="239"/>
        <v>307.11856254000003</v>
      </c>
      <c r="AH351" s="3">
        <f t="shared" si="240"/>
        <v>0</v>
      </c>
      <c r="AI351" s="4" t="str">
        <f t="shared" si="246"/>
        <v>A+J=</v>
      </c>
      <c r="AJ351" s="11">
        <f t="shared" si="247"/>
        <v>41533</v>
      </c>
      <c r="AK351" s="11"/>
      <c r="AL351" s="4"/>
      <c r="AP351" s="4"/>
      <c r="AQ351" s="3"/>
      <c r="AR351" s="22">
        <f t="shared" si="222"/>
        <v>45944</v>
      </c>
      <c r="AS351" s="22">
        <f t="shared" si="217"/>
        <v>45943</v>
      </c>
      <c r="AT351" s="22">
        <f t="shared" si="218"/>
        <v>45944</v>
      </c>
      <c r="AU351" s="22">
        <f t="shared" si="219"/>
        <v>45975</v>
      </c>
      <c r="AV351" s="22">
        <f t="shared" si="220"/>
        <v>45946</v>
      </c>
      <c r="AW351" s="26">
        <f t="shared" si="221"/>
        <v>23</v>
      </c>
      <c r="AX351" s="1"/>
      <c r="AY351" s="1"/>
      <c r="AZ351" s="1"/>
      <c r="BA351" s="1"/>
      <c r="BB351" s="1"/>
    </row>
    <row r="352" spans="1:154" x14ac:dyDescent="0.2">
      <c r="A352" s="158">
        <f t="shared" si="241"/>
        <v>41508</v>
      </c>
      <c r="B352" s="2">
        <f t="shared" si="223"/>
        <v>340062.69972513092</v>
      </c>
      <c r="C352" s="2">
        <f t="shared" si="242"/>
        <v>319720.45066382003</v>
      </c>
      <c r="D352" s="2">
        <v>0</v>
      </c>
      <c r="E352" s="73">
        <f t="shared" si="224"/>
        <v>319720.45066382003</v>
      </c>
      <c r="F352" s="88">
        <f t="shared" si="213"/>
        <v>3715.92</v>
      </c>
      <c r="G352" s="3">
        <f>IF(AND(N352=1,N351&gt;1),VLOOKUP(A351,[1]Plan1!$BK$81:$BM$259,3),G351)</f>
        <v>3717.03</v>
      </c>
      <c r="H352" s="11">
        <f t="shared" si="214"/>
        <v>41440</v>
      </c>
      <c r="I352" s="11">
        <f t="shared" si="215"/>
        <v>41470</v>
      </c>
      <c r="J352" s="12">
        <f t="shared" si="225"/>
        <v>2.9871471936959715E-4</v>
      </c>
      <c r="K352" s="11">
        <f t="shared" si="243"/>
        <v>41533</v>
      </c>
      <c r="L352" s="11">
        <f t="shared" si="226"/>
        <v>41533</v>
      </c>
      <c r="M352" s="1">
        <f t="shared" si="248"/>
        <v>23</v>
      </c>
      <c r="N352" s="1">
        <f t="shared" si="227"/>
        <v>6</v>
      </c>
      <c r="O352" s="2">
        <f t="shared" si="228"/>
        <v>1.0000779099999999</v>
      </c>
      <c r="P352" s="13">
        <f t="shared" si="216"/>
        <v>1.0026009899999999</v>
      </c>
      <c r="Q352" s="13">
        <f t="shared" si="249"/>
        <v>1.0623895283963949</v>
      </c>
      <c r="R352" s="2">
        <f t="shared" si="212"/>
        <v>1.0624722900000001</v>
      </c>
      <c r="S352" s="2">
        <f t="shared" si="244"/>
        <v>1</v>
      </c>
      <c r="T352" s="2">
        <f t="shared" si="229"/>
        <v>319720.45066382003</v>
      </c>
      <c r="U352" s="2">
        <f t="shared" si="230"/>
        <v>0</v>
      </c>
      <c r="V352" s="2">
        <f t="shared" si="231"/>
        <v>19973.668712800889</v>
      </c>
      <c r="W352" s="2">
        <f t="shared" si="232"/>
        <v>339694.11937662092</v>
      </c>
      <c r="X352" s="17">
        <f t="shared" si="233"/>
        <v>0</v>
      </c>
      <c r="Y352" s="2">
        <f t="shared" si="234"/>
        <v>0</v>
      </c>
      <c r="Z352" s="72">
        <f t="shared" si="235"/>
        <v>0</v>
      </c>
      <c r="AA352" s="2">
        <f t="shared" si="236"/>
        <v>0</v>
      </c>
      <c r="AB352" s="12">
        <f t="shared" si="245"/>
        <v>4.6600000000000003E-2</v>
      </c>
      <c r="AC352" s="17">
        <f t="shared" si="237"/>
        <v>6</v>
      </c>
      <c r="AD352" s="17">
        <v>252</v>
      </c>
      <c r="AE352" s="13">
        <f t="shared" si="250"/>
        <v>1.0010850360000001</v>
      </c>
      <c r="AF352" s="2">
        <f t="shared" si="238"/>
        <v>346.9081989</v>
      </c>
      <c r="AG352" s="2">
        <f t="shared" si="239"/>
        <v>368.58034851000002</v>
      </c>
      <c r="AH352" s="3">
        <f t="shared" si="240"/>
        <v>0</v>
      </c>
      <c r="AI352" s="4" t="str">
        <f t="shared" si="246"/>
        <v>A+J=</v>
      </c>
      <c r="AJ352" s="11">
        <f t="shared" si="247"/>
        <v>41533</v>
      </c>
      <c r="AK352" s="11"/>
      <c r="AL352" s="4"/>
      <c r="AP352" s="4"/>
      <c r="AQ352" s="3"/>
      <c r="AR352" s="22">
        <f t="shared" si="222"/>
        <v>45975</v>
      </c>
      <c r="AS352" s="22">
        <f t="shared" si="217"/>
        <v>45974</v>
      </c>
      <c r="AT352" s="22">
        <f t="shared" si="218"/>
        <v>45975</v>
      </c>
      <c r="AU352" s="22">
        <f t="shared" si="219"/>
        <v>46006</v>
      </c>
      <c r="AV352" s="22">
        <f t="shared" si="220"/>
        <v>45979</v>
      </c>
      <c r="AW352" s="26">
        <f t="shared" si="221"/>
        <v>21</v>
      </c>
      <c r="AX352" s="1"/>
      <c r="AY352" s="1"/>
      <c r="AZ352" s="1"/>
      <c r="BA352" s="1"/>
      <c r="BB352" s="1"/>
    </row>
    <row r="353" spans="1:138" x14ac:dyDescent="0.2">
      <c r="A353" s="158">
        <f t="shared" si="241"/>
        <v>41509</v>
      </c>
      <c r="B353" s="2">
        <f t="shared" si="223"/>
        <v>340128.58646274998</v>
      </c>
      <c r="C353" s="2">
        <f t="shared" si="242"/>
        <v>319720.45066382003</v>
      </c>
      <c r="D353" s="2">
        <v>0</v>
      </c>
      <c r="E353" s="73">
        <f t="shared" si="224"/>
        <v>319720.45066382003</v>
      </c>
      <c r="F353" s="88">
        <f t="shared" si="213"/>
        <v>3715.92</v>
      </c>
      <c r="G353" s="3">
        <f>IF(AND(N353=1,N352&gt;1),VLOOKUP(A352,[1]Plan1!$BK$81:$BM$259,3),G352)</f>
        <v>3717.03</v>
      </c>
      <c r="H353" s="11">
        <f t="shared" si="214"/>
        <v>41440</v>
      </c>
      <c r="I353" s="11">
        <f t="shared" si="215"/>
        <v>41470</v>
      </c>
      <c r="J353" s="12">
        <f t="shared" si="225"/>
        <v>2.9871471936959715E-4</v>
      </c>
      <c r="K353" s="11">
        <f t="shared" si="243"/>
        <v>41533</v>
      </c>
      <c r="L353" s="11">
        <f t="shared" si="226"/>
        <v>41533</v>
      </c>
      <c r="M353" s="1">
        <f t="shared" si="248"/>
        <v>23</v>
      </c>
      <c r="N353" s="1">
        <f t="shared" si="227"/>
        <v>7</v>
      </c>
      <c r="O353" s="2">
        <f t="shared" si="228"/>
        <v>1.0000909</v>
      </c>
      <c r="P353" s="13">
        <f t="shared" si="216"/>
        <v>1.0026009899999999</v>
      </c>
      <c r="Q353" s="13">
        <f t="shared" si="249"/>
        <v>1.0623895283963949</v>
      </c>
      <c r="R353" s="2">
        <f t="shared" si="212"/>
        <v>1.0624860899999999</v>
      </c>
      <c r="S353" s="2">
        <f t="shared" si="244"/>
        <v>1</v>
      </c>
      <c r="T353" s="2">
        <f t="shared" si="229"/>
        <v>319720.45066382003</v>
      </c>
      <c r="U353" s="2">
        <f t="shared" si="230"/>
        <v>0</v>
      </c>
      <c r="V353" s="2">
        <f t="shared" si="231"/>
        <v>19978.080855019998</v>
      </c>
      <c r="W353" s="2">
        <f t="shared" si="232"/>
        <v>339698.53151884</v>
      </c>
      <c r="X353" s="17">
        <f t="shared" si="233"/>
        <v>0</v>
      </c>
      <c r="Y353" s="2">
        <f t="shared" si="234"/>
        <v>0</v>
      </c>
      <c r="Z353" s="72">
        <f t="shared" si="235"/>
        <v>0</v>
      </c>
      <c r="AA353" s="2">
        <f t="shared" si="236"/>
        <v>0</v>
      </c>
      <c r="AB353" s="12">
        <f t="shared" si="245"/>
        <v>4.6600000000000003E-2</v>
      </c>
      <c r="AC353" s="17">
        <f t="shared" si="237"/>
        <v>7</v>
      </c>
      <c r="AD353" s="17">
        <v>252</v>
      </c>
      <c r="AE353" s="13">
        <f t="shared" si="250"/>
        <v>1.0012659900000001</v>
      </c>
      <c r="AF353" s="2">
        <f t="shared" si="238"/>
        <v>404.76289333</v>
      </c>
      <c r="AG353" s="2">
        <f t="shared" si="239"/>
        <v>430.05494391000002</v>
      </c>
      <c r="AH353" s="3">
        <f t="shared" si="240"/>
        <v>0</v>
      </c>
      <c r="AI353" s="4" t="str">
        <f t="shared" si="246"/>
        <v>A+J=</v>
      </c>
      <c r="AJ353" s="11">
        <f t="shared" si="247"/>
        <v>41533</v>
      </c>
      <c r="AK353" s="11"/>
      <c r="AL353" s="4"/>
      <c r="AM353" s="4"/>
      <c r="AN353" s="4"/>
      <c r="AO353" s="4"/>
      <c r="AP353" s="4"/>
      <c r="AQ353" s="3"/>
      <c r="AR353" s="22">
        <f t="shared" si="222"/>
        <v>46005</v>
      </c>
      <c r="AS353" s="22">
        <f t="shared" si="217"/>
        <v>46003</v>
      </c>
      <c r="AT353" s="22">
        <f t="shared" si="218"/>
        <v>46006</v>
      </c>
      <c r="AU353" s="22">
        <f t="shared" si="219"/>
        <v>46036</v>
      </c>
      <c r="AV353" s="22">
        <f t="shared" si="220"/>
        <v>46008</v>
      </c>
      <c r="AW353" s="26">
        <f t="shared" si="221"/>
        <v>20</v>
      </c>
      <c r="AX353" s="1"/>
      <c r="AY353" s="1"/>
      <c r="AZ353" s="1"/>
      <c r="BA353" s="1"/>
      <c r="BB353" s="1"/>
    </row>
    <row r="354" spans="1:138" x14ac:dyDescent="0.2">
      <c r="A354" s="158">
        <f t="shared" si="241"/>
        <v>41510</v>
      </c>
      <c r="B354" s="2">
        <f t="shared" si="223"/>
        <v>340194.48886949371</v>
      </c>
      <c r="C354" s="2">
        <f t="shared" si="242"/>
        <v>319720.45066382003</v>
      </c>
      <c r="D354" s="2">
        <v>0</v>
      </c>
      <c r="E354" s="73">
        <f t="shared" si="224"/>
        <v>319720.45066382003</v>
      </c>
      <c r="F354" s="88">
        <f t="shared" si="213"/>
        <v>3715.92</v>
      </c>
      <c r="G354" s="3">
        <f>IF(AND(N354=1,N353&gt;1),VLOOKUP(A353,[1]Plan1!$BK$81:$BM$259,3),G353)</f>
        <v>3717.03</v>
      </c>
      <c r="H354" s="11">
        <f t="shared" si="214"/>
        <v>41440</v>
      </c>
      <c r="I354" s="11">
        <f t="shared" si="215"/>
        <v>41470</v>
      </c>
      <c r="J354" s="12">
        <f t="shared" si="225"/>
        <v>2.9871471936959715E-4</v>
      </c>
      <c r="K354" s="11">
        <f t="shared" si="243"/>
        <v>41533</v>
      </c>
      <c r="L354" s="11">
        <f t="shared" si="226"/>
        <v>41533</v>
      </c>
      <c r="M354" s="1">
        <f t="shared" si="248"/>
        <v>23</v>
      </c>
      <c r="N354" s="1">
        <f t="shared" si="227"/>
        <v>8</v>
      </c>
      <c r="O354" s="2">
        <f t="shared" si="228"/>
        <v>1.0001038900000001</v>
      </c>
      <c r="P354" s="13">
        <f t="shared" si="216"/>
        <v>1.0026009899999999</v>
      </c>
      <c r="Q354" s="13">
        <f t="shared" si="249"/>
        <v>1.0623895283963949</v>
      </c>
      <c r="R354" s="2">
        <f t="shared" si="212"/>
        <v>1.0624998999999999</v>
      </c>
      <c r="S354" s="2">
        <f t="shared" si="244"/>
        <v>1</v>
      </c>
      <c r="T354" s="2">
        <f t="shared" si="229"/>
        <v>319720.45066382003</v>
      </c>
      <c r="U354" s="2">
        <f t="shared" si="230"/>
        <v>0</v>
      </c>
      <c r="V354" s="2">
        <f t="shared" si="231"/>
        <v>19982.496194443665</v>
      </c>
      <c r="W354" s="2">
        <f t="shared" si="232"/>
        <v>339702.94685826369</v>
      </c>
      <c r="X354" s="17">
        <f t="shared" si="233"/>
        <v>0</v>
      </c>
      <c r="Y354" s="2">
        <f t="shared" si="234"/>
        <v>0</v>
      </c>
      <c r="Z354" s="72">
        <f t="shared" si="235"/>
        <v>0</v>
      </c>
      <c r="AA354" s="2">
        <f t="shared" si="236"/>
        <v>0</v>
      </c>
      <c r="AB354" s="12">
        <f t="shared" si="245"/>
        <v>4.6600000000000003E-2</v>
      </c>
      <c r="AC354" s="17">
        <f t="shared" si="237"/>
        <v>8</v>
      </c>
      <c r="AD354" s="17">
        <v>252</v>
      </c>
      <c r="AE354" s="13">
        <f t="shared" si="250"/>
        <v>1.001446976</v>
      </c>
      <c r="AF354" s="2">
        <f t="shared" si="238"/>
        <v>462.62781881000001</v>
      </c>
      <c r="AG354" s="2">
        <f t="shared" si="239"/>
        <v>491.54201123000001</v>
      </c>
      <c r="AH354" s="3">
        <f t="shared" si="240"/>
        <v>0</v>
      </c>
      <c r="AI354" s="4" t="str">
        <f t="shared" si="246"/>
        <v>A+J=</v>
      </c>
      <c r="AJ354" s="11">
        <f t="shared" si="247"/>
        <v>41533</v>
      </c>
      <c r="AK354" s="11"/>
      <c r="AL354" s="4"/>
      <c r="AM354" s="4"/>
      <c r="AN354" s="4"/>
      <c r="AO354" s="4"/>
      <c r="AP354" s="4"/>
      <c r="AQ354" s="3"/>
      <c r="AR354" s="22">
        <f t="shared" si="222"/>
        <v>46036</v>
      </c>
      <c r="AS354" s="22">
        <f t="shared" si="217"/>
        <v>46035</v>
      </c>
      <c r="AT354" s="22">
        <f t="shared" si="218"/>
        <v>46036</v>
      </c>
      <c r="AU354" s="22">
        <f t="shared" si="219"/>
        <v>46071</v>
      </c>
      <c r="AV354" s="22">
        <f t="shared" si="220"/>
        <v>46038</v>
      </c>
      <c r="AW354" s="26">
        <f t="shared" si="221"/>
        <v>23</v>
      </c>
      <c r="AX354" s="1"/>
      <c r="AY354" s="1"/>
      <c r="AZ354" s="1"/>
      <c r="BA354" s="1"/>
      <c r="BB354" s="1"/>
    </row>
    <row r="355" spans="1:138" x14ac:dyDescent="0.2">
      <c r="A355" s="158">
        <f t="shared" si="241"/>
        <v>41511</v>
      </c>
      <c r="B355" s="2">
        <f t="shared" si="223"/>
        <v>340194.48886949371</v>
      </c>
      <c r="C355" s="2">
        <f t="shared" si="242"/>
        <v>319720.45066382003</v>
      </c>
      <c r="D355" s="2">
        <v>0</v>
      </c>
      <c r="E355" s="73">
        <f t="shared" si="224"/>
        <v>319720.45066382003</v>
      </c>
      <c r="F355" s="88">
        <f t="shared" si="213"/>
        <v>3715.92</v>
      </c>
      <c r="G355" s="3">
        <f>IF(AND(N355=1,N354&gt;1),VLOOKUP(A354,[1]Plan1!$BK$81:$BM$259,3),G354)</f>
        <v>3717.03</v>
      </c>
      <c r="H355" s="11">
        <f t="shared" si="214"/>
        <v>41440</v>
      </c>
      <c r="I355" s="11">
        <f t="shared" si="215"/>
        <v>41470</v>
      </c>
      <c r="J355" s="12">
        <f t="shared" si="225"/>
        <v>2.9871471936959715E-4</v>
      </c>
      <c r="K355" s="11">
        <f t="shared" si="243"/>
        <v>41533</v>
      </c>
      <c r="L355" s="11">
        <f t="shared" si="226"/>
        <v>41533</v>
      </c>
      <c r="M355" s="1">
        <f t="shared" si="248"/>
        <v>23</v>
      </c>
      <c r="N355" s="1">
        <f t="shared" si="227"/>
        <v>8</v>
      </c>
      <c r="O355" s="2">
        <f t="shared" si="228"/>
        <v>1.0001038900000001</v>
      </c>
      <c r="P355" s="13">
        <f t="shared" si="216"/>
        <v>1.0026009899999999</v>
      </c>
      <c r="Q355" s="13">
        <f t="shared" si="249"/>
        <v>1.0623895283963949</v>
      </c>
      <c r="R355" s="2">
        <f t="shared" si="212"/>
        <v>1.0624998999999999</v>
      </c>
      <c r="S355" s="2">
        <f t="shared" si="244"/>
        <v>1</v>
      </c>
      <c r="T355" s="2">
        <f t="shared" si="229"/>
        <v>319720.45066382003</v>
      </c>
      <c r="U355" s="2">
        <f t="shared" si="230"/>
        <v>0</v>
      </c>
      <c r="V355" s="2">
        <f t="shared" si="231"/>
        <v>19982.496194443665</v>
      </c>
      <c r="W355" s="2">
        <f t="shared" si="232"/>
        <v>339702.94685826369</v>
      </c>
      <c r="X355" s="17">
        <f t="shared" si="233"/>
        <v>0</v>
      </c>
      <c r="Y355" s="2">
        <f t="shared" si="234"/>
        <v>0</v>
      </c>
      <c r="Z355" s="72">
        <f t="shared" si="235"/>
        <v>0</v>
      </c>
      <c r="AA355" s="2">
        <f t="shared" si="236"/>
        <v>0</v>
      </c>
      <c r="AB355" s="12">
        <f t="shared" si="245"/>
        <v>4.6600000000000003E-2</v>
      </c>
      <c r="AC355" s="17">
        <f t="shared" si="237"/>
        <v>8</v>
      </c>
      <c r="AD355" s="17">
        <v>252</v>
      </c>
      <c r="AE355" s="13">
        <f t="shared" si="250"/>
        <v>1.001446976</v>
      </c>
      <c r="AF355" s="2">
        <f t="shared" si="238"/>
        <v>462.62781881000001</v>
      </c>
      <c r="AG355" s="2">
        <f t="shared" si="239"/>
        <v>491.54201123000001</v>
      </c>
      <c r="AH355" s="3">
        <f t="shared" si="240"/>
        <v>0</v>
      </c>
      <c r="AI355" s="4" t="str">
        <f t="shared" si="246"/>
        <v>A+J=</v>
      </c>
      <c r="AJ355" s="11">
        <f t="shared" si="247"/>
        <v>41533</v>
      </c>
      <c r="AK355" s="11"/>
      <c r="AL355" s="4"/>
      <c r="AM355" s="4"/>
      <c r="AN355" s="4"/>
      <c r="AO355" s="4"/>
      <c r="AP355" s="4"/>
      <c r="AQ355" s="3"/>
      <c r="AR355" s="22">
        <f t="shared" si="222"/>
        <v>46067</v>
      </c>
      <c r="AS355" s="22">
        <f t="shared" si="217"/>
        <v>46066</v>
      </c>
      <c r="AT355" s="22">
        <f t="shared" si="218"/>
        <v>46071</v>
      </c>
      <c r="AU355" s="22">
        <f t="shared" si="219"/>
        <v>46097</v>
      </c>
      <c r="AV355" s="22">
        <f t="shared" si="220"/>
        <v>46073</v>
      </c>
      <c r="AW355" s="26">
        <f t="shared" si="221"/>
        <v>18</v>
      </c>
      <c r="AX355" s="1"/>
      <c r="AY355" s="1"/>
      <c r="AZ355" s="1"/>
      <c r="BA355" s="1"/>
      <c r="BB355" s="1"/>
    </row>
    <row r="356" spans="1:138" x14ac:dyDescent="0.2">
      <c r="A356" s="158">
        <f t="shared" si="241"/>
        <v>41512</v>
      </c>
      <c r="B356" s="2">
        <f t="shared" si="223"/>
        <v>340194.48886949371</v>
      </c>
      <c r="C356" s="2">
        <f t="shared" si="242"/>
        <v>319720.45066382003</v>
      </c>
      <c r="D356" s="2">
        <v>0</v>
      </c>
      <c r="E356" s="73">
        <f t="shared" si="224"/>
        <v>319720.45066382003</v>
      </c>
      <c r="F356" s="88">
        <f t="shared" si="213"/>
        <v>3715.92</v>
      </c>
      <c r="G356" s="3">
        <f>IF(AND(N356=1,N355&gt;1),VLOOKUP(A355,[1]Plan1!$BK$81:$BM$259,3),G355)</f>
        <v>3717.03</v>
      </c>
      <c r="H356" s="11">
        <f t="shared" si="214"/>
        <v>41440</v>
      </c>
      <c r="I356" s="11">
        <f t="shared" si="215"/>
        <v>41470</v>
      </c>
      <c r="J356" s="12">
        <f t="shared" si="225"/>
        <v>2.9871471936959715E-4</v>
      </c>
      <c r="K356" s="11">
        <f t="shared" si="243"/>
        <v>41533</v>
      </c>
      <c r="L356" s="11">
        <f t="shared" si="226"/>
        <v>41533</v>
      </c>
      <c r="M356" s="1">
        <f t="shared" si="248"/>
        <v>23</v>
      </c>
      <c r="N356" s="1">
        <f t="shared" si="227"/>
        <v>8</v>
      </c>
      <c r="O356" s="2">
        <f t="shared" si="228"/>
        <v>1.0001038900000001</v>
      </c>
      <c r="P356" s="13">
        <f t="shared" si="216"/>
        <v>1.0026009899999999</v>
      </c>
      <c r="Q356" s="13">
        <f t="shared" si="249"/>
        <v>1.0623895283963949</v>
      </c>
      <c r="R356" s="2">
        <f t="shared" si="212"/>
        <v>1.0624998999999999</v>
      </c>
      <c r="S356" s="2">
        <f t="shared" si="244"/>
        <v>1</v>
      </c>
      <c r="T356" s="2">
        <f t="shared" si="229"/>
        <v>319720.45066382003</v>
      </c>
      <c r="U356" s="2">
        <f t="shared" si="230"/>
        <v>0</v>
      </c>
      <c r="V356" s="2">
        <f t="shared" si="231"/>
        <v>19982.496194443665</v>
      </c>
      <c r="W356" s="2">
        <f t="shared" si="232"/>
        <v>339702.94685826369</v>
      </c>
      <c r="X356" s="17">
        <f t="shared" si="233"/>
        <v>0</v>
      </c>
      <c r="Y356" s="2">
        <f t="shared" si="234"/>
        <v>0</v>
      </c>
      <c r="Z356" s="72">
        <f t="shared" si="235"/>
        <v>0</v>
      </c>
      <c r="AA356" s="2">
        <f t="shared" si="236"/>
        <v>0</v>
      </c>
      <c r="AB356" s="12">
        <f t="shared" si="245"/>
        <v>4.6600000000000003E-2</v>
      </c>
      <c r="AC356" s="17">
        <f t="shared" si="237"/>
        <v>8</v>
      </c>
      <c r="AD356" s="17">
        <v>252</v>
      </c>
      <c r="AE356" s="13">
        <f t="shared" si="250"/>
        <v>1.001446976</v>
      </c>
      <c r="AF356" s="2">
        <f t="shared" si="238"/>
        <v>462.62781881000001</v>
      </c>
      <c r="AG356" s="2">
        <f t="shared" si="239"/>
        <v>491.54201123000001</v>
      </c>
      <c r="AH356" s="3">
        <f t="shared" si="240"/>
        <v>0</v>
      </c>
      <c r="AI356" s="4" t="str">
        <f t="shared" si="246"/>
        <v>A+J=</v>
      </c>
      <c r="AJ356" s="11">
        <f t="shared" si="247"/>
        <v>41533</v>
      </c>
      <c r="AK356" s="11"/>
      <c r="AL356" s="4"/>
      <c r="AM356" s="4"/>
      <c r="AN356" s="4"/>
      <c r="AO356" s="4"/>
      <c r="AP356" s="4"/>
      <c r="AQ356" s="3"/>
      <c r="AR356" s="22">
        <f t="shared" si="222"/>
        <v>46095</v>
      </c>
      <c r="AS356" s="22">
        <f t="shared" si="217"/>
        <v>46094</v>
      </c>
      <c r="AT356" s="22">
        <f t="shared" si="218"/>
        <v>46097</v>
      </c>
      <c r="AU356" s="22">
        <f t="shared" si="219"/>
        <v>46126</v>
      </c>
      <c r="AV356" s="22">
        <f t="shared" si="220"/>
        <v>46099</v>
      </c>
      <c r="AW356" s="26">
        <f t="shared" si="221"/>
        <v>20</v>
      </c>
      <c r="AX356" s="1"/>
      <c r="AY356" s="1"/>
      <c r="AZ356" s="1"/>
      <c r="BA356" s="1"/>
      <c r="BB356" s="1"/>
    </row>
    <row r="357" spans="1:138" x14ac:dyDescent="0.2">
      <c r="A357" s="158">
        <f t="shared" si="241"/>
        <v>41513</v>
      </c>
      <c r="B357" s="2">
        <f t="shared" si="223"/>
        <v>340260.39481728384</v>
      </c>
      <c r="C357" s="2">
        <f t="shared" si="242"/>
        <v>319720.45066382003</v>
      </c>
      <c r="D357" s="2">
        <v>0</v>
      </c>
      <c r="E357" s="73">
        <f t="shared" si="224"/>
        <v>319720.45066382003</v>
      </c>
      <c r="F357" s="88">
        <f t="shared" si="213"/>
        <v>3715.92</v>
      </c>
      <c r="G357" s="3">
        <f>IF(AND(N357=1,N356&gt;1),VLOOKUP(A356,[1]Plan1!$BK$81:$BM$259,3),G356)</f>
        <v>3717.03</v>
      </c>
      <c r="H357" s="11">
        <f t="shared" si="214"/>
        <v>41440</v>
      </c>
      <c r="I357" s="11">
        <f t="shared" si="215"/>
        <v>41470</v>
      </c>
      <c r="J357" s="12">
        <f t="shared" si="225"/>
        <v>2.9871471936959715E-4</v>
      </c>
      <c r="K357" s="11">
        <f t="shared" si="243"/>
        <v>41533</v>
      </c>
      <c r="L357" s="11">
        <f t="shared" si="226"/>
        <v>41533</v>
      </c>
      <c r="M357" s="1">
        <f t="shared" si="248"/>
        <v>23</v>
      </c>
      <c r="N357" s="1">
        <f t="shared" si="227"/>
        <v>9</v>
      </c>
      <c r="O357" s="2">
        <f t="shared" si="228"/>
        <v>1.00011687</v>
      </c>
      <c r="P357" s="13">
        <f t="shared" si="216"/>
        <v>1.0026009899999999</v>
      </c>
      <c r="Q357" s="13">
        <f t="shared" si="249"/>
        <v>1.0623895283963949</v>
      </c>
      <c r="R357" s="2">
        <f t="shared" si="212"/>
        <v>1.0625136799999999</v>
      </c>
      <c r="S357" s="2">
        <f t="shared" si="244"/>
        <v>1</v>
      </c>
      <c r="T357" s="2">
        <f t="shared" si="229"/>
        <v>319720.45066382003</v>
      </c>
      <c r="U357" s="2">
        <f t="shared" si="230"/>
        <v>0</v>
      </c>
      <c r="V357" s="2">
        <f t="shared" si="231"/>
        <v>19986.901942253804</v>
      </c>
      <c r="W357" s="2">
        <f t="shared" si="232"/>
        <v>339707.35260607384</v>
      </c>
      <c r="X357" s="17">
        <f t="shared" si="233"/>
        <v>0</v>
      </c>
      <c r="Y357" s="2">
        <f t="shared" si="234"/>
        <v>0</v>
      </c>
      <c r="Z357" s="72">
        <f t="shared" si="235"/>
        <v>0</v>
      </c>
      <c r="AA357" s="2">
        <f t="shared" si="236"/>
        <v>0</v>
      </c>
      <c r="AB357" s="12">
        <f t="shared" si="245"/>
        <v>4.6600000000000003E-2</v>
      </c>
      <c r="AC357" s="17">
        <f t="shared" si="237"/>
        <v>9</v>
      </c>
      <c r="AD357" s="17">
        <v>252</v>
      </c>
      <c r="AE357" s="13">
        <f t="shared" si="250"/>
        <v>1.0016279960000001</v>
      </c>
      <c r="AF357" s="2">
        <f t="shared" si="238"/>
        <v>520.50361479000003</v>
      </c>
      <c r="AG357" s="2">
        <f t="shared" si="239"/>
        <v>553.04221121</v>
      </c>
      <c r="AH357" s="3">
        <f t="shared" si="240"/>
        <v>0</v>
      </c>
      <c r="AI357" s="4" t="str">
        <f t="shared" si="246"/>
        <v>A+J=</v>
      </c>
      <c r="AJ357" s="11">
        <f t="shared" si="247"/>
        <v>41533</v>
      </c>
      <c r="AK357" s="11"/>
      <c r="AL357" s="4"/>
      <c r="AM357" s="4"/>
      <c r="AN357" s="4"/>
      <c r="AO357" s="4"/>
      <c r="AP357" s="4"/>
      <c r="AQ357" s="3"/>
      <c r="AR357" s="22">
        <f t="shared" si="222"/>
        <v>46126</v>
      </c>
      <c r="AS357" s="22">
        <f t="shared" si="217"/>
        <v>46125</v>
      </c>
      <c r="AT357" s="22">
        <f t="shared" si="218"/>
        <v>46126</v>
      </c>
      <c r="AU357" s="22">
        <f t="shared" si="219"/>
        <v>46156</v>
      </c>
      <c r="AV357" s="22">
        <f t="shared" si="220"/>
        <v>46128</v>
      </c>
      <c r="AW357" s="26">
        <f t="shared" si="221"/>
        <v>20</v>
      </c>
      <c r="AX357" s="1"/>
      <c r="AY357" s="1"/>
      <c r="AZ357" s="1"/>
      <c r="BA357" s="1"/>
      <c r="BB357" s="1"/>
    </row>
    <row r="358" spans="1:138" x14ac:dyDescent="0.2">
      <c r="A358" s="158">
        <f t="shared" si="241"/>
        <v>41514</v>
      </c>
      <c r="B358" s="2">
        <f t="shared" si="223"/>
        <v>340326.3228398675</v>
      </c>
      <c r="C358" s="2">
        <f t="shared" si="242"/>
        <v>319720.45066382003</v>
      </c>
      <c r="D358" s="2">
        <v>0</v>
      </c>
      <c r="E358" s="73">
        <f t="shared" si="224"/>
        <v>319720.45066382003</v>
      </c>
      <c r="F358" s="88">
        <f t="shared" si="213"/>
        <v>3715.92</v>
      </c>
      <c r="G358" s="3">
        <f>IF(AND(N358=1,N357&gt;1),VLOOKUP(A357,[1]Plan1!$BK$81:$BM$259,3),G357)</f>
        <v>3717.03</v>
      </c>
      <c r="H358" s="11">
        <f t="shared" si="214"/>
        <v>41440</v>
      </c>
      <c r="I358" s="11">
        <f t="shared" si="215"/>
        <v>41470</v>
      </c>
      <c r="J358" s="12">
        <f t="shared" si="225"/>
        <v>2.9871471936959715E-4</v>
      </c>
      <c r="K358" s="11">
        <f t="shared" si="243"/>
        <v>41533</v>
      </c>
      <c r="L358" s="11">
        <f t="shared" si="226"/>
        <v>41533</v>
      </c>
      <c r="M358" s="1">
        <f t="shared" si="248"/>
        <v>23</v>
      </c>
      <c r="N358" s="1">
        <f t="shared" si="227"/>
        <v>10</v>
      </c>
      <c r="O358" s="2">
        <f t="shared" si="228"/>
        <v>1.0001298599999999</v>
      </c>
      <c r="P358" s="13">
        <f t="shared" si="216"/>
        <v>1.0026009899999999</v>
      </c>
      <c r="Q358" s="13">
        <f t="shared" si="249"/>
        <v>1.0623895283963949</v>
      </c>
      <c r="R358" s="2">
        <f t="shared" si="212"/>
        <v>1.0625274899999999</v>
      </c>
      <c r="S358" s="2">
        <f t="shared" si="244"/>
        <v>1</v>
      </c>
      <c r="T358" s="2">
        <f t="shared" si="229"/>
        <v>319720.45066382003</v>
      </c>
      <c r="U358" s="2">
        <f t="shared" si="230"/>
        <v>0</v>
      </c>
      <c r="V358" s="2">
        <f t="shared" si="231"/>
        <v>19991.317281677471</v>
      </c>
      <c r="W358" s="2">
        <f t="shared" si="232"/>
        <v>339711.76794549747</v>
      </c>
      <c r="X358" s="17">
        <f t="shared" si="233"/>
        <v>0</v>
      </c>
      <c r="Y358" s="2">
        <f t="shared" si="234"/>
        <v>0</v>
      </c>
      <c r="Z358" s="72">
        <f t="shared" si="235"/>
        <v>0</v>
      </c>
      <c r="AA358" s="2">
        <f t="shared" si="236"/>
        <v>0</v>
      </c>
      <c r="AB358" s="12">
        <f t="shared" si="245"/>
        <v>4.6600000000000003E-2</v>
      </c>
      <c r="AC358" s="17">
        <f t="shared" si="237"/>
        <v>10</v>
      </c>
      <c r="AD358" s="17">
        <v>252</v>
      </c>
      <c r="AE358" s="13">
        <f t="shared" si="250"/>
        <v>1.0018090479999999</v>
      </c>
      <c r="AF358" s="2">
        <f t="shared" si="238"/>
        <v>578.38964182999996</v>
      </c>
      <c r="AG358" s="2">
        <f t="shared" si="239"/>
        <v>614.55489437000006</v>
      </c>
      <c r="AH358" s="3">
        <f t="shared" si="240"/>
        <v>0</v>
      </c>
      <c r="AI358" s="4" t="str">
        <f t="shared" si="246"/>
        <v>A+J=</v>
      </c>
      <c r="AJ358" s="11">
        <f t="shared" si="247"/>
        <v>41533</v>
      </c>
      <c r="AK358" s="11"/>
      <c r="AL358" s="4"/>
      <c r="AM358" s="4"/>
      <c r="AN358" s="4"/>
      <c r="AO358" s="4"/>
      <c r="AP358" s="4"/>
      <c r="AQ358" s="3"/>
      <c r="AR358" s="22">
        <f t="shared" si="222"/>
        <v>46156</v>
      </c>
      <c r="AS358" s="22">
        <f t="shared" si="217"/>
        <v>46155</v>
      </c>
      <c r="AT358" s="22">
        <f t="shared" si="218"/>
        <v>46156</v>
      </c>
      <c r="AU358" s="22">
        <f t="shared" si="219"/>
        <v>46188</v>
      </c>
      <c r="AV358" s="22">
        <f t="shared" si="220"/>
        <v>46160</v>
      </c>
      <c r="AW358" s="26">
        <f t="shared" si="221"/>
        <v>21</v>
      </c>
      <c r="AX358" s="1"/>
      <c r="AY358" s="1"/>
      <c r="AZ358" s="1"/>
      <c r="BA358" s="1"/>
      <c r="BB358" s="1"/>
    </row>
    <row r="359" spans="1:138" x14ac:dyDescent="0.2">
      <c r="A359" s="158">
        <f t="shared" si="241"/>
        <v>41515</v>
      </c>
      <c r="B359" s="2">
        <f t="shared" si="223"/>
        <v>340392.26012862666</v>
      </c>
      <c r="C359" s="2">
        <f t="shared" si="242"/>
        <v>319720.45066382003</v>
      </c>
      <c r="D359" s="2">
        <v>0</v>
      </c>
      <c r="E359" s="73">
        <f t="shared" si="224"/>
        <v>319720.45066382003</v>
      </c>
      <c r="F359" s="88">
        <f t="shared" si="213"/>
        <v>3715.92</v>
      </c>
      <c r="G359" s="3">
        <f>IF(AND(N359=1,N358&gt;1),VLOOKUP(A358,[1]Plan1!$BK$81:$BM$259,3),G358)</f>
        <v>3717.03</v>
      </c>
      <c r="H359" s="11">
        <f t="shared" si="214"/>
        <v>41440</v>
      </c>
      <c r="I359" s="11">
        <f t="shared" si="215"/>
        <v>41470</v>
      </c>
      <c r="J359" s="12">
        <f t="shared" si="225"/>
        <v>2.9871471936959715E-4</v>
      </c>
      <c r="K359" s="11">
        <f t="shared" si="243"/>
        <v>41533</v>
      </c>
      <c r="L359" s="11">
        <f t="shared" si="226"/>
        <v>41533</v>
      </c>
      <c r="M359" s="1">
        <f t="shared" si="248"/>
        <v>23</v>
      </c>
      <c r="N359" s="1">
        <f t="shared" si="227"/>
        <v>11</v>
      </c>
      <c r="O359" s="2">
        <f t="shared" si="228"/>
        <v>1.00014285</v>
      </c>
      <c r="P359" s="13">
        <f t="shared" si="216"/>
        <v>1.0026009899999999</v>
      </c>
      <c r="Q359" s="13">
        <f t="shared" si="249"/>
        <v>1.0623895283963949</v>
      </c>
      <c r="R359" s="2">
        <f t="shared" si="212"/>
        <v>1.06254129</v>
      </c>
      <c r="S359" s="2">
        <f t="shared" si="244"/>
        <v>1</v>
      </c>
      <c r="T359" s="2">
        <f t="shared" si="229"/>
        <v>319720.45066382003</v>
      </c>
      <c r="U359" s="2">
        <f t="shared" si="230"/>
        <v>0</v>
      </c>
      <c r="V359" s="2">
        <f t="shared" si="231"/>
        <v>19995.729423896653</v>
      </c>
      <c r="W359" s="2">
        <f t="shared" si="232"/>
        <v>339716.18008771667</v>
      </c>
      <c r="X359" s="17">
        <f t="shared" si="233"/>
        <v>0</v>
      </c>
      <c r="Y359" s="2">
        <f t="shared" si="234"/>
        <v>0</v>
      </c>
      <c r="Z359" s="72">
        <f t="shared" si="235"/>
        <v>0</v>
      </c>
      <c r="AA359" s="2">
        <f t="shared" si="236"/>
        <v>0</v>
      </c>
      <c r="AB359" s="12">
        <f t="shared" si="245"/>
        <v>4.6600000000000003E-2</v>
      </c>
      <c r="AC359" s="17">
        <f t="shared" si="237"/>
        <v>11</v>
      </c>
      <c r="AD359" s="17">
        <v>252</v>
      </c>
      <c r="AE359" s="13">
        <f t="shared" si="250"/>
        <v>1.001990132</v>
      </c>
      <c r="AF359" s="2">
        <f t="shared" si="238"/>
        <v>636.28589992000002</v>
      </c>
      <c r="AG359" s="2">
        <f t="shared" si="239"/>
        <v>676.08004090999998</v>
      </c>
      <c r="AH359" s="3">
        <f t="shared" si="240"/>
        <v>0</v>
      </c>
      <c r="AI359" s="4" t="str">
        <f t="shared" si="246"/>
        <v>A+J=</v>
      </c>
      <c r="AJ359" s="11">
        <f t="shared" si="247"/>
        <v>41533</v>
      </c>
      <c r="AK359" s="11"/>
      <c r="AL359" s="4"/>
      <c r="AM359" s="4"/>
      <c r="AN359" s="4"/>
      <c r="AO359" s="4"/>
      <c r="AP359" s="4"/>
      <c r="AQ359" s="3"/>
      <c r="AR359" s="22">
        <f t="shared" si="222"/>
        <v>46187</v>
      </c>
      <c r="AS359" s="22">
        <f t="shared" si="217"/>
        <v>46185</v>
      </c>
      <c r="AT359" s="22">
        <f t="shared" si="218"/>
        <v>46188</v>
      </c>
      <c r="AU359" s="22">
        <f t="shared" si="219"/>
        <v>46217</v>
      </c>
      <c r="AV359" s="22">
        <f t="shared" si="220"/>
        <v>46190</v>
      </c>
      <c r="AW359" s="26">
        <f t="shared" si="221"/>
        <v>21</v>
      </c>
      <c r="AX359" s="1"/>
      <c r="AY359" s="1"/>
      <c r="AZ359" s="1"/>
      <c r="BA359" s="1"/>
      <c r="BB359" s="1"/>
    </row>
    <row r="360" spans="1:138" x14ac:dyDescent="0.2">
      <c r="A360" s="158">
        <f t="shared" si="241"/>
        <v>41516</v>
      </c>
      <c r="B360" s="2">
        <f t="shared" si="223"/>
        <v>340458.21056580584</v>
      </c>
      <c r="C360" s="2">
        <f t="shared" si="242"/>
        <v>319720.45066382003</v>
      </c>
      <c r="D360" s="2">
        <v>0</v>
      </c>
      <c r="E360" s="73">
        <f t="shared" si="224"/>
        <v>319720.45066382003</v>
      </c>
      <c r="F360" s="88">
        <f t="shared" si="213"/>
        <v>3715.92</v>
      </c>
      <c r="G360" s="3">
        <f>IF(AND(N360=1,N359&gt;1),VLOOKUP(A359,[1]Plan1!$BK$81:$BM$259,3),G359)</f>
        <v>3717.03</v>
      </c>
      <c r="H360" s="11">
        <f t="shared" si="214"/>
        <v>41440</v>
      </c>
      <c r="I360" s="11">
        <f t="shared" si="215"/>
        <v>41470</v>
      </c>
      <c r="J360" s="12">
        <f t="shared" si="225"/>
        <v>2.9871471936959715E-4</v>
      </c>
      <c r="K360" s="11">
        <f t="shared" si="243"/>
        <v>41533</v>
      </c>
      <c r="L360" s="11">
        <f t="shared" si="226"/>
        <v>41533</v>
      </c>
      <c r="M360" s="1">
        <f t="shared" si="248"/>
        <v>23</v>
      </c>
      <c r="N360" s="1">
        <f t="shared" si="227"/>
        <v>12</v>
      </c>
      <c r="O360" s="2">
        <f t="shared" si="228"/>
        <v>1.0001558399999999</v>
      </c>
      <c r="P360" s="13">
        <f t="shared" si="216"/>
        <v>1.0026009899999999</v>
      </c>
      <c r="Q360" s="13">
        <f t="shared" si="249"/>
        <v>1.0623895283963949</v>
      </c>
      <c r="R360" s="2">
        <f t="shared" si="212"/>
        <v>1.06255509</v>
      </c>
      <c r="S360" s="2">
        <f t="shared" si="244"/>
        <v>1</v>
      </c>
      <c r="T360" s="2">
        <f t="shared" si="229"/>
        <v>319720.45066382003</v>
      </c>
      <c r="U360" s="2">
        <f t="shared" si="230"/>
        <v>0</v>
      </c>
      <c r="V360" s="2">
        <f t="shared" si="231"/>
        <v>20000.141566115832</v>
      </c>
      <c r="W360" s="2">
        <f t="shared" si="232"/>
        <v>339720.59222993586</v>
      </c>
      <c r="X360" s="17">
        <f t="shared" si="233"/>
        <v>0</v>
      </c>
      <c r="Y360" s="2">
        <f t="shared" si="234"/>
        <v>0</v>
      </c>
      <c r="Z360" s="72">
        <f t="shared" si="235"/>
        <v>0</v>
      </c>
      <c r="AA360" s="2">
        <f t="shared" si="236"/>
        <v>0</v>
      </c>
      <c r="AB360" s="12">
        <f t="shared" si="245"/>
        <v>4.6600000000000003E-2</v>
      </c>
      <c r="AC360" s="17">
        <f t="shared" si="237"/>
        <v>12</v>
      </c>
      <c r="AD360" s="17">
        <v>252</v>
      </c>
      <c r="AE360" s="13">
        <f t="shared" si="250"/>
        <v>1.00217125</v>
      </c>
      <c r="AF360" s="2">
        <f t="shared" si="238"/>
        <v>694.19302849999997</v>
      </c>
      <c r="AG360" s="2">
        <f t="shared" si="239"/>
        <v>737.61833587000001</v>
      </c>
      <c r="AH360" s="3">
        <f t="shared" si="240"/>
        <v>0</v>
      </c>
      <c r="AI360" s="4" t="str">
        <f t="shared" si="246"/>
        <v>A+J=</v>
      </c>
      <c r="AJ360" s="11">
        <f t="shared" si="247"/>
        <v>41533</v>
      </c>
      <c r="AK360" s="11"/>
      <c r="AL360" s="4"/>
      <c r="AM360" s="4"/>
      <c r="AN360" s="4"/>
      <c r="AO360" s="4"/>
      <c r="AP360" s="4"/>
      <c r="AQ360" s="3"/>
      <c r="AR360" s="22">
        <f t="shared" si="222"/>
        <v>46217</v>
      </c>
      <c r="AS360" s="22">
        <f t="shared" si="217"/>
        <v>46216</v>
      </c>
      <c r="AT360" s="22">
        <f t="shared" si="218"/>
        <v>46217</v>
      </c>
      <c r="AU360" s="22">
        <f t="shared" si="219"/>
        <v>46248</v>
      </c>
      <c r="AV360" s="22">
        <f t="shared" si="220"/>
        <v>46219</v>
      </c>
      <c r="AW360" s="26">
        <f t="shared" si="221"/>
        <v>23</v>
      </c>
      <c r="AX360" s="1"/>
      <c r="AY360" s="1"/>
      <c r="AZ360" s="1"/>
      <c r="BA360" s="1"/>
      <c r="BB360" s="1"/>
    </row>
    <row r="361" spans="1:138" x14ac:dyDescent="0.2">
      <c r="A361" s="158">
        <f t="shared" si="241"/>
        <v>41517</v>
      </c>
      <c r="B361" s="2">
        <f t="shared" si="223"/>
        <v>340524.17026771052</v>
      </c>
      <c r="C361" s="2">
        <f t="shared" si="242"/>
        <v>319720.45066382003</v>
      </c>
      <c r="D361" s="2">
        <v>0</v>
      </c>
      <c r="E361" s="73">
        <f t="shared" si="224"/>
        <v>319720.45066382003</v>
      </c>
      <c r="F361" s="88">
        <f t="shared" si="213"/>
        <v>3715.92</v>
      </c>
      <c r="G361" s="3">
        <f>IF(AND(N361=1,N360&gt;1),VLOOKUP(A360,[1]Plan1!$BK$81:$BM$259,3),G360)</f>
        <v>3717.03</v>
      </c>
      <c r="H361" s="11">
        <f t="shared" si="214"/>
        <v>41440</v>
      </c>
      <c r="I361" s="11">
        <f t="shared" si="215"/>
        <v>41470</v>
      </c>
      <c r="J361" s="12">
        <f t="shared" si="225"/>
        <v>2.9871471936959715E-4</v>
      </c>
      <c r="K361" s="11">
        <f t="shared" si="243"/>
        <v>41533</v>
      </c>
      <c r="L361" s="11">
        <f t="shared" si="226"/>
        <v>41533</v>
      </c>
      <c r="M361" s="1">
        <f t="shared" si="248"/>
        <v>23</v>
      </c>
      <c r="N361" s="1">
        <f t="shared" si="227"/>
        <v>13</v>
      </c>
      <c r="O361" s="2">
        <f t="shared" si="228"/>
        <v>1.0001688200000001</v>
      </c>
      <c r="P361" s="13">
        <f t="shared" si="216"/>
        <v>1.0026009899999999</v>
      </c>
      <c r="Q361" s="13">
        <f t="shared" si="249"/>
        <v>1.0623895283963949</v>
      </c>
      <c r="R361" s="2">
        <f t="shared" ref="R361:R424" si="251">TRUNC(TRUNC((O361*Q361),15),8)</f>
        <v>1.0625688799999999</v>
      </c>
      <c r="S361" s="2">
        <f t="shared" si="244"/>
        <v>1</v>
      </c>
      <c r="T361" s="2">
        <f t="shared" si="229"/>
        <v>319720.45066382003</v>
      </c>
      <c r="U361" s="2">
        <f t="shared" si="230"/>
        <v>0</v>
      </c>
      <c r="V361" s="2">
        <f t="shared" si="231"/>
        <v>20004.550511130456</v>
      </c>
      <c r="W361" s="2">
        <f t="shared" si="232"/>
        <v>339725.00117495051</v>
      </c>
      <c r="X361" s="17">
        <f t="shared" si="233"/>
        <v>0</v>
      </c>
      <c r="Y361" s="2">
        <f t="shared" si="234"/>
        <v>0</v>
      </c>
      <c r="Z361" s="72">
        <f t="shared" si="235"/>
        <v>0</v>
      </c>
      <c r="AA361" s="2">
        <f t="shared" si="236"/>
        <v>0</v>
      </c>
      <c r="AB361" s="12">
        <f t="shared" si="245"/>
        <v>4.6600000000000003E-2</v>
      </c>
      <c r="AC361" s="17">
        <f t="shared" si="237"/>
        <v>13</v>
      </c>
      <c r="AD361" s="17">
        <v>252</v>
      </c>
      <c r="AE361" s="13">
        <f t="shared" si="250"/>
        <v>1.0023523999999999</v>
      </c>
      <c r="AF361" s="2">
        <f t="shared" si="238"/>
        <v>752.11038814000005</v>
      </c>
      <c r="AG361" s="2">
        <f t="shared" si="239"/>
        <v>799.16909276000001</v>
      </c>
      <c r="AH361" s="3">
        <f t="shared" si="240"/>
        <v>0</v>
      </c>
      <c r="AI361" s="4" t="str">
        <f t="shared" si="246"/>
        <v>A+J=</v>
      </c>
      <c r="AJ361" s="11">
        <f t="shared" si="247"/>
        <v>41533</v>
      </c>
      <c r="AK361" s="11"/>
      <c r="AL361" s="4"/>
      <c r="AM361" s="4"/>
      <c r="AN361" s="4"/>
      <c r="AO361" s="4"/>
      <c r="AP361" s="4"/>
      <c r="AQ361" s="3"/>
      <c r="AR361" s="22">
        <f t="shared" si="222"/>
        <v>46248</v>
      </c>
      <c r="AS361" s="22">
        <f t="shared" si="217"/>
        <v>46247</v>
      </c>
      <c r="AT361" s="22">
        <f t="shared" si="218"/>
        <v>46248</v>
      </c>
      <c r="AU361" s="22">
        <f t="shared" si="219"/>
        <v>46279</v>
      </c>
      <c r="AV361" s="22">
        <f t="shared" si="220"/>
        <v>46252</v>
      </c>
      <c r="AW361" s="26">
        <f t="shared" si="221"/>
        <v>20</v>
      </c>
      <c r="AX361" s="1"/>
      <c r="AY361" s="1"/>
      <c r="AZ361" s="1"/>
      <c r="BA361" s="1"/>
      <c r="BB361" s="1"/>
    </row>
    <row r="362" spans="1:138" x14ac:dyDescent="0.2">
      <c r="A362" s="158">
        <f t="shared" si="241"/>
        <v>41518</v>
      </c>
      <c r="B362" s="2">
        <f t="shared" si="223"/>
        <v>340524.17026771052</v>
      </c>
      <c r="C362" s="2">
        <f t="shared" si="242"/>
        <v>319720.45066382003</v>
      </c>
      <c r="D362" s="2">
        <v>0</v>
      </c>
      <c r="E362" s="73">
        <f t="shared" si="224"/>
        <v>319720.45066382003</v>
      </c>
      <c r="F362" s="88">
        <f t="shared" ref="F362:F425" si="252">IF(G362=G361,F361,G361)</f>
        <v>3715.92</v>
      </c>
      <c r="G362" s="3">
        <f>IF(AND(N362=1,N361&gt;1),VLOOKUP(A361,[1]Plan1!$BK$81:$BM$259,3),G361)</f>
        <v>3717.03</v>
      </c>
      <c r="H362" s="11">
        <f t="shared" ref="H362:H425" si="253">EDATE(I362,-1)</f>
        <v>41440</v>
      </c>
      <c r="I362" s="11">
        <f t="shared" ref="I362:I425" si="254">IF(X361&gt;0,EDATE(A362,-1),+I361)</f>
        <v>41470</v>
      </c>
      <c r="J362" s="12">
        <f t="shared" si="225"/>
        <v>2.9871471936959715E-4</v>
      </c>
      <c r="K362" s="11">
        <f t="shared" si="243"/>
        <v>41533</v>
      </c>
      <c r="L362" s="11">
        <f t="shared" si="226"/>
        <v>41533</v>
      </c>
      <c r="M362" s="1">
        <f t="shared" si="248"/>
        <v>23</v>
      </c>
      <c r="N362" s="1">
        <f t="shared" si="227"/>
        <v>13</v>
      </c>
      <c r="O362" s="2">
        <f t="shared" si="228"/>
        <v>1.0001688200000001</v>
      </c>
      <c r="P362" s="13">
        <f t="shared" ref="P362:P425" si="255">IF(L362&gt;L361,O361,P361)</f>
        <v>1.0026009899999999</v>
      </c>
      <c r="Q362" s="13">
        <f t="shared" si="249"/>
        <v>1.0623895283963949</v>
      </c>
      <c r="R362" s="2">
        <f t="shared" si="251"/>
        <v>1.0625688799999999</v>
      </c>
      <c r="S362" s="2">
        <f t="shared" si="244"/>
        <v>1</v>
      </c>
      <c r="T362" s="2">
        <f t="shared" si="229"/>
        <v>319720.45066382003</v>
      </c>
      <c r="U362" s="2">
        <f t="shared" si="230"/>
        <v>0</v>
      </c>
      <c r="V362" s="2">
        <f t="shared" si="231"/>
        <v>20004.550511130456</v>
      </c>
      <c r="W362" s="2">
        <f t="shared" si="232"/>
        <v>339725.00117495051</v>
      </c>
      <c r="X362" s="17">
        <f t="shared" si="233"/>
        <v>0</v>
      </c>
      <c r="Y362" s="2">
        <f t="shared" si="234"/>
        <v>0</v>
      </c>
      <c r="Z362" s="72">
        <f t="shared" si="235"/>
        <v>0</v>
      </c>
      <c r="AA362" s="2">
        <f t="shared" si="236"/>
        <v>0</v>
      </c>
      <c r="AB362" s="12">
        <f t="shared" si="245"/>
        <v>4.6600000000000003E-2</v>
      </c>
      <c r="AC362" s="17">
        <f t="shared" si="237"/>
        <v>13</v>
      </c>
      <c r="AD362" s="17">
        <v>252</v>
      </c>
      <c r="AE362" s="13">
        <f t="shared" si="250"/>
        <v>1.0023523999999999</v>
      </c>
      <c r="AF362" s="2">
        <f t="shared" si="238"/>
        <v>752.11038814000005</v>
      </c>
      <c r="AG362" s="2">
        <f t="shared" si="239"/>
        <v>799.16909276000001</v>
      </c>
      <c r="AH362" s="3">
        <f t="shared" si="240"/>
        <v>0</v>
      </c>
      <c r="AI362" s="4" t="str">
        <f t="shared" si="246"/>
        <v>A+J=</v>
      </c>
      <c r="AJ362" s="11">
        <f t="shared" si="247"/>
        <v>41533</v>
      </c>
      <c r="AK362" s="11"/>
      <c r="AL362" s="4"/>
      <c r="AM362" s="4"/>
      <c r="AN362" s="4"/>
      <c r="AO362" s="4"/>
      <c r="AP362" s="4"/>
      <c r="AQ362" s="3"/>
      <c r="AR362" s="22">
        <f t="shared" si="222"/>
        <v>46279</v>
      </c>
      <c r="AS362" s="22">
        <f t="shared" si="217"/>
        <v>46276</v>
      </c>
      <c r="AT362" s="22">
        <f t="shared" si="218"/>
        <v>46279</v>
      </c>
      <c r="AU362" s="22">
        <f t="shared" si="219"/>
        <v>46309</v>
      </c>
      <c r="AV362" s="22">
        <f t="shared" si="220"/>
        <v>46281</v>
      </c>
      <c r="AW362" s="26">
        <f t="shared" si="221"/>
        <v>21</v>
      </c>
      <c r="AX362" s="1"/>
      <c r="AY362" s="1"/>
      <c r="AZ362" s="1"/>
      <c r="BA362" s="1"/>
      <c r="BB362" s="1"/>
    </row>
    <row r="363" spans="1:138" x14ac:dyDescent="0.2">
      <c r="A363" s="158">
        <f t="shared" si="241"/>
        <v>41519</v>
      </c>
      <c r="B363" s="2">
        <f t="shared" si="223"/>
        <v>340524.17026771052</v>
      </c>
      <c r="C363" s="2">
        <f t="shared" si="242"/>
        <v>319720.45066382003</v>
      </c>
      <c r="D363" s="2">
        <v>0</v>
      </c>
      <c r="E363" s="73">
        <f t="shared" si="224"/>
        <v>319720.45066382003</v>
      </c>
      <c r="F363" s="88">
        <f t="shared" si="252"/>
        <v>3715.92</v>
      </c>
      <c r="G363" s="3">
        <f>IF(AND(N363=1,N362&gt;1),VLOOKUP(A362,[1]Plan1!$BK$81:$BM$259,3),G362)</f>
        <v>3717.03</v>
      </c>
      <c r="H363" s="11">
        <f t="shared" si="253"/>
        <v>41440</v>
      </c>
      <c r="I363" s="11">
        <f t="shared" si="254"/>
        <v>41470</v>
      </c>
      <c r="J363" s="12">
        <f t="shared" si="225"/>
        <v>2.9871471936959715E-4</v>
      </c>
      <c r="K363" s="11">
        <f t="shared" si="243"/>
        <v>41533</v>
      </c>
      <c r="L363" s="11">
        <f t="shared" si="226"/>
        <v>41533</v>
      </c>
      <c r="M363" s="1">
        <f t="shared" si="248"/>
        <v>23</v>
      </c>
      <c r="N363" s="1">
        <f t="shared" si="227"/>
        <v>13</v>
      </c>
      <c r="O363" s="2">
        <f t="shared" si="228"/>
        <v>1.0001688200000001</v>
      </c>
      <c r="P363" s="13">
        <f t="shared" si="255"/>
        <v>1.0026009899999999</v>
      </c>
      <c r="Q363" s="13">
        <f t="shared" si="249"/>
        <v>1.0623895283963949</v>
      </c>
      <c r="R363" s="2">
        <f t="shared" si="251"/>
        <v>1.0625688799999999</v>
      </c>
      <c r="S363" s="2">
        <f t="shared" si="244"/>
        <v>1</v>
      </c>
      <c r="T363" s="2">
        <f t="shared" si="229"/>
        <v>319720.45066382003</v>
      </c>
      <c r="U363" s="2">
        <f t="shared" si="230"/>
        <v>0</v>
      </c>
      <c r="V363" s="2">
        <f t="shared" si="231"/>
        <v>20004.550511130456</v>
      </c>
      <c r="W363" s="2">
        <f t="shared" si="232"/>
        <v>339725.00117495051</v>
      </c>
      <c r="X363" s="17">
        <f t="shared" si="233"/>
        <v>0</v>
      </c>
      <c r="Y363" s="2">
        <f t="shared" si="234"/>
        <v>0</v>
      </c>
      <c r="Z363" s="72">
        <f t="shared" si="235"/>
        <v>0</v>
      </c>
      <c r="AA363" s="2">
        <f t="shared" si="236"/>
        <v>0</v>
      </c>
      <c r="AB363" s="12">
        <f t="shared" si="245"/>
        <v>4.6600000000000003E-2</v>
      </c>
      <c r="AC363" s="17">
        <f t="shared" si="237"/>
        <v>13</v>
      </c>
      <c r="AD363" s="17">
        <v>252</v>
      </c>
      <c r="AE363" s="13">
        <f t="shared" si="250"/>
        <v>1.0023523999999999</v>
      </c>
      <c r="AF363" s="2">
        <f t="shared" si="238"/>
        <v>752.11038814000005</v>
      </c>
      <c r="AG363" s="2">
        <f t="shared" si="239"/>
        <v>799.16909276000001</v>
      </c>
      <c r="AH363" s="3">
        <f t="shared" si="240"/>
        <v>0</v>
      </c>
      <c r="AI363" s="4" t="str">
        <f t="shared" si="246"/>
        <v>A+J=</v>
      </c>
      <c r="AJ363" s="11">
        <f t="shared" si="247"/>
        <v>41533</v>
      </c>
      <c r="AK363" s="11"/>
      <c r="AL363" s="4"/>
      <c r="AM363" s="4"/>
      <c r="AN363" s="4"/>
      <c r="AO363" s="4"/>
      <c r="AP363" s="4"/>
      <c r="AQ363" s="3"/>
      <c r="AR363" s="22">
        <f t="shared" si="222"/>
        <v>46309</v>
      </c>
      <c r="AS363" s="22">
        <f t="shared" si="217"/>
        <v>46308</v>
      </c>
      <c r="AT363" s="22">
        <f t="shared" si="218"/>
        <v>46309</v>
      </c>
      <c r="AU363" s="22">
        <f t="shared" si="219"/>
        <v>46342</v>
      </c>
      <c r="AV363" s="22">
        <f t="shared" si="220"/>
        <v>46311</v>
      </c>
      <c r="AW363" s="26">
        <f t="shared" si="221"/>
        <v>22</v>
      </c>
      <c r="AX363" s="1"/>
      <c r="AY363" s="1"/>
      <c r="AZ363" s="1"/>
      <c r="BA363" s="1"/>
      <c r="BB363" s="1"/>
    </row>
    <row r="364" spans="1:138" x14ac:dyDescent="0.2">
      <c r="A364" s="158">
        <f t="shared" si="241"/>
        <v>41520</v>
      </c>
      <c r="B364" s="2">
        <f t="shared" si="223"/>
        <v>340590.14598334965</v>
      </c>
      <c r="C364" s="2">
        <f t="shared" si="242"/>
        <v>319720.45066382003</v>
      </c>
      <c r="D364" s="2">
        <v>0</v>
      </c>
      <c r="E364" s="73">
        <f t="shared" si="224"/>
        <v>319720.45066382003</v>
      </c>
      <c r="F364" s="88">
        <f t="shared" si="252"/>
        <v>3715.92</v>
      </c>
      <c r="G364" s="3">
        <f>IF(AND(N364=1,N363&gt;1),VLOOKUP(A363,[1]Plan1!$BK$81:$BM$259,3),G363)</f>
        <v>3717.03</v>
      </c>
      <c r="H364" s="11">
        <f t="shared" si="253"/>
        <v>41440</v>
      </c>
      <c r="I364" s="11">
        <f t="shared" si="254"/>
        <v>41470</v>
      </c>
      <c r="J364" s="12">
        <f t="shared" si="225"/>
        <v>2.9871471936959715E-4</v>
      </c>
      <c r="K364" s="11">
        <f t="shared" si="243"/>
        <v>41533</v>
      </c>
      <c r="L364" s="11">
        <f t="shared" si="226"/>
        <v>41533</v>
      </c>
      <c r="M364" s="1">
        <f t="shared" si="248"/>
        <v>23</v>
      </c>
      <c r="N364" s="1">
        <f t="shared" si="227"/>
        <v>14</v>
      </c>
      <c r="O364" s="2">
        <f t="shared" si="228"/>
        <v>1.0001818099999999</v>
      </c>
      <c r="P364" s="13">
        <f t="shared" si="255"/>
        <v>1.0026009899999999</v>
      </c>
      <c r="Q364" s="13">
        <f t="shared" si="249"/>
        <v>1.0623895283963949</v>
      </c>
      <c r="R364" s="2">
        <f t="shared" si="251"/>
        <v>1.06258268</v>
      </c>
      <c r="S364" s="2">
        <f t="shared" si="244"/>
        <v>1</v>
      </c>
      <c r="T364" s="2">
        <f t="shared" si="229"/>
        <v>319720.45066382003</v>
      </c>
      <c r="U364" s="2">
        <f t="shared" si="230"/>
        <v>0</v>
      </c>
      <c r="V364" s="2">
        <f t="shared" si="231"/>
        <v>20008.962653349638</v>
      </c>
      <c r="W364" s="2">
        <f t="shared" si="232"/>
        <v>339729.41331716964</v>
      </c>
      <c r="X364" s="17">
        <f t="shared" si="233"/>
        <v>0</v>
      </c>
      <c r="Y364" s="2">
        <f t="shared" si="234"/>
        <v>0</v>
      </c>
      <c r="Z364" s="72">
        <f t="shared" si="235"/>
        <v>0</v>
      </c>
      <c r="AA364" s="2">
        <f t="shared" si="236"/>
        <v>0</v>
      </c>
      <c r="AB364" s="12">
        <f t="shared" si="245"/>
        <v>4.6600000000000003E-2</v>
      </c>
      <c r="AC364" s="17">
        <f t="shared" si="237"/>
        <v>14</v>
      </c>
      <c r="AD364" s="17">
        <v>252</v>
      </c>
      <c r="AE364" s="13">
        <f t="shared" si="250"/>
        <v>1.002533583</v>
      </c>
      <c r="AF364" s="2">
        <f t="shared" si="238"/>
        <v>810.03829855000004</v>
      </c>
      <c r="AG364" s="2">
        <f t="shared" si="239"/>
        <v>860.73266618000002</v>
      </c>
      <c r="AH364" s="3">
        <f t="shared" si="240"/>
        <v>0</v>
      </c>
      <c r="AI364" s="4" t="str">
        <f t="shared" si="246"/>
        <v>A+J=</v>
      </c>
      <c r="AJ364" s="11">
        <f t="shared" si="247"/>
        <v>41533</v>
      </c>
      <c r="AK364" s="11"/>
      <c r="AL364" s="4"/>
      <c r="AM364" s="4"/>
      <c r="AN364" s="4"/>
      <c r="AO364" s="4"/>
      <c r="AP364" s="4"/>
      <c r="AQ364" s="3"/>
      <c r="AR364" s="22">
        <f t="shared" si="222"/>
        <v>46340</v>
      </c>
      <c r="AS364" s="22">
        <f t="shared" si="217"/>
        <v>46339</v>
      </c>
      <c r="AT364" s="22">
        <f t="shared" si="218"/>
        <v>46342</v>
      </c>
      <c r="AU364" s="22">
        <f t="shared" si="219"/>
        <v>46370</v>
      </c>
      <c r="AV364" s="22">
        <f t="shared" si="220"/>
        <v>46344</v>
      </c>
      <c r="AW364" s="26">
        <f t="shared" si="221"/>
        <v>20</v>
      </c>
      <c r="AX364" s="1"/>
      <c r="AY364" s="1"/>
      <c r="AZ364" s="1"/>
      <c r="BA364" s="1"/>
      <c r="BB364" s="1"/>
    </row>
    <row r="365" spans="1:138" x14ac:dyDescent="0.2">
      <c r="A365" s="158">
        <f t="shared" si="241"/>
        <v>41521</v>
      </c>
      <c r="B365" s="2">
        <f t="shared" si="223"/>
        <v>340656.13416926883</v>
      </c>
      <c r="C365" s="2">
        <f t="shared" si="242"/>
        <v>319720.45066382003</v>
      </c>
      <c r="D365" s="2">
        <v>0</v>
      </c>
      <c r="E365" s="73">
        <f t="shared" si="224"/>
        <v>319720.45066382003</v>
      </c>
      <c r="F365" s="88">
        <f t="shared" si="252"/>
        <v>3715.92</v>
      </c>
      <c r="G365" s="3">
        <f>IF(AND(N365=1,N364&gt;1),VLOOKUP(A364,[1]Plan1!$BK$81:$BM$259,3),G364)</f>
        <v>3717.03</v>
      </c>
      <c r="H365" s="11">
        <f t="shared" si="253"/>
        <v>41440</v>
      </c>
      <c r="I365" s="11">
        <f t="shared" si="254"/>
        <v>41470</v>
      </c>
      <c r="J365" s="12">
        <f t="shared" si="225"/>
        <v>2.9871471936959715E-4</v>
      </c>
      <c r="K365" s="11">
        <f t="shared" si="243"/>
        <v>41533</v>
      </c>
      <c r="L365" s="11">
        <f t="shared" si="226"/>
        <v>41533</v>
      </c>
      <c r="M365" s="1">
        <f t="shared" si="248"/>
        <v>23</v>
      </c>
      <c r="N365" s="1">
        <f t="shared" si="227"/>
        <v>15</v>
      </c>
      <c r="O365" s="2">
        <f t="shared" si="228"/>
        <v>1.0001948000000001</v>
      </c>
      <c r="P365" s="13">
        <f t="shared" si="255"/>
        <v>1.0026009899999999</v>
      </c>
      <c r="Q365" s="13">
        <f t="shared" si="249"/>
        <v>1.0623895283963949</v>
      </c>
      <c r="R365" s="2">
        <f t="shared" si="251"/>
        <v>1.0625964800000001</v>
      </c>
      <c r="S365" s="2">
        <f t="shared" si="244"/>
        <v>1</v>
      </c>
      <c r="T365" s="2">
        <f t="shared" si="229"/>
        <v>319720.45066382003</v>
      </c>
      <c r="U365" s="2">
        <f t="shared" si="230"/>
        <v>0</v>
      </c>
      <c r="V365" s="2">
        <f t="shared" si="231"/>
        <v>20013.37479556882</v>
      </c>
      <c r="W365" s="2">
        <f t="shared" si="232"/>
        <v>339733.82545938884</v>
      </c>
      <c r="X365" s="17">
        <f t="shared" si="233"/>
        <v>0</v>
      </c>
      <c r="Y365" s="2">
        <f t="shared" si="234"/>
        <v>0</v>
      </c>
      <c r="Z365" s="72">
        <f t="shared" si="235"/>
        <v>0</v>
      </c>
      <c r="AA365" s="2">
        <f t="shared" si="236"/>
        <v>0</v>
      </c>
      <c r="AB365" s="12">
        <f t="shared" si="245"/>
        <v>4.6600000000000003E-2</v>
      </c>
      <c r="AC365" s="17">
        <f t="shared" si="237"/>
        <v>15</v>
      </c>
      <c r="AD365" s="17">
        <v>252</v>
      </c>
      <c r="AE365" s="13">
        <f t="shared" si="250"/>
        <v>1.002714798</v>
      </c>
      <c r="AF365" s="2">
        <f t="shared" si="238"/>
        <v>867.97644002000004</v>
      </c>
      <c r="AG365" s="2">
        <f t="shared" si="239"/>
        <v>922.30870988000004</v>
      </c>
      <c r="AH365" s="3">
        <f t="shared" si="240"/>
        <v>0</v>
      </c>
      <c r="AI365" s="4" t="str">
        <f t="shared" si="246"/>
        <v>A+J=</v>
      </c>
      <c r="AJ365" s="11">
        <f t="shared" si="247"/>
        <v>41533</v>
      </c>
      <c r="AK365" s="11"/>
      <c r="AL365" s="4"/>
      <c r="AM365" s="4"/>
      <c r="AN365" s="4"/>
      <c r="AO365" s="4"/>
      <c r="AP365" s="4"/>
      <c r="AQ365" s="3"/>
      <c r="AR365" s="22">
        <f t="shared" si="222"/>
        <v>46370</v>
      </c>
      <c r="AS365" s="22">
        <f t="shared" si="217"/>
        <v>46367</v>
      </c>
      <c r="AT365" s="22">
        <f t="shared" si="218"/>
        <v>46370</v>
      </c>
      <c r="AU365" s="22">
        <f t="shared" si="219"/>
        <v>46401</v>
      </c>
      <c r="AV365" s="22">
        <f t="shared" si="220"/>
        <v>46372</v>
      </c>
      <c r="AW365" s="26">
        <f t="shared" si="221"/>
        <v>21</v>
      </c>
      <c r="AX365" s="1"/>
      <c r="AY365" s="1"/>
      <c r="AZ365" s="1"/>
      <c r="BA365" s="1"/>
      <c r="BB365" s="1"/>
    </row>
    <row r="366" spans="1:138" x14ac:dyDescent="0.2">
      <c r="A366" s="158">
        <f t="shared" si="241"/>
        <v>41522</v>
      </c>
      <c r="B366" s="2">
        <f t="shared" si="223"/>
        <v>340722.13550539798</v>
      </c>
      <c r="C366" s="2">
        <f t="shared" si="242"/>
        <v>319720.45066382003</v>
      </c>
      <c r="D366" s="2">
        <v>0</v>
      </c>
      <c r="E366" s="73">
        <f t="shared" si="224"/>
        <v>319720.45066382003</v>
      </c>
      <c r="F366" s="88">
        <f t="shared" si="252"/>
        <v>3715.92</v>
      </c>
      <c r="G366" s="3">
        <f>IF(AND(N366=1,N365&gt;1),VLOOKUP(A365,[1]Plan1!$BK$81:$BM$259,3),G365)</f>
        <v>3717.03</v>
      </c>
      <c r="H366" s="11">
        <f t="shared" si="253"/>
        <v>41440</v>
      </c>
      <c r="I366" s="11">
        <f t="shared" si="254"/>
        <v>41470</v>
      </c>
      <c r="J366" s="12">
        <f t="shared" si="225"/>
        <v>2.9871471936959715E-4</v>
      </c>
      <c r="K366" s="11">
        <f t="shared" si="243"/>
        <v>41533</v>
      </c>
      <c r="L366" s="11">
        <f t="shared" si="226"/>
        <v>41533</v>
      </c>
      <c r="M366" s="1">
        <f t="shared" si="248"/>
        <v>23</v>
      </c>
      <c r="N366" s="1">
        <f t="shared" si="227"/>
        <v>16</v>
      </c>
      <c r="O366" s="2">
        <f t="shared" si="228"/>
        <v>1.0002077899999999</v>
      </c>
      <c r="P366" s="13">
        <f t="shared" si="255"/>
        <v>1.0026009899999999</v>
      </c>
      <c r="Q366" s="13">
        <f t="shared" si="249"/>
        <v>1.0623895283963949</v>
      </c>
      <c r="R366" s="2">
        <f t="shared" si="251"/>
        <v>1.0626102799999999</v>
      </c>
      <c r="S366" s="2">
        <f t="shared" si="244"/>
        <v>1</v>
      </c>
      <c r="T366" s="2">
        <f t="shared" si="229"/>
        <v>319720.45066382003</v>
      </c>
      <c r="U366" s="2">
        <f t="shared" si="230"/>
        <v>0</v>
      </c>
      <c r="V366" s="2">
        <f t="shared" si="231"/>
        <v>20017.786937787929</v>
      </c>
      <c r="W366" s="2">
        <f t="shared" si="232"/>
        <v>339738.23760160798</v>
      </c>
      <c r="X366" s="17">
        <f t="shared" si="233"/>
        <v>0</v>
      </c>
      <c r="Y366" s="2">
        <f t="shared" si="234"/>
        <v>0</v>
      </c>
      <c r="Z366" s="72">
        <f t="shared" si="235"/>
        <v>0</v>
      </c>
      <c r="AA366" s="2">
        <f t="shared" si="236"/>
        <v>0</v>
      </c>
      <c r="AB366" s="12">
        <f t="shared" si="245"/>
        <v>4.6600000000000003E-2</v>
      </c>
      <c r="AC366" s="17">
        <f t="shared" si="237"/>
        <v>16</v>
      </c>
      <c r="AD366" s="17">
        <v>252</v>
      </c>
      <c r="AE366" s="13">
        <f t="shared" si="250"/>
        <v>1.0028960469999999</v>
      </c>
      <c r="AF366" s="2">
        <f t="shared" si="238"/>
        <v>925.92545198000005</v>
      </c>
      <c r="AG366" s="2">
        <f t="shared" si="239"/>
        <v>983.89790378999999</v>
      </c>
      <c r="AH366" s="3">
        <f t="shared" si="240"/>
        <v>0</v>
      </c>
      <c r="AI366" s="4" t="str">
        <f t="shared" si="246"/>
        <v>A+J=</v>
      </c>
      <c r="AJ366" s="11">
        <f t="shared" si="247"/>
        <v>41533</v>
      </c>
      <c r="AK366" s="15"/>
      <c r="AL366" s="14"/>
      <c r="AM366" s="4"/>
      <c r="AN366" s="4"/>
      <c r="AO366" s="4"/>
      <c r="AP366" s="4"/>
      <c r="AQ366" s="5"/>
      <c r="AR366" s="22">
        <f t="shared" si="222"/>
        <v>46401</v>
      </c>
      <c r="AS366" s="22">
        <f t="shared" si="217"/>
        <v>46400</v>
      </c>
      <c r="AT366" s="22">
        <f t="shared" si="218"/>
        <v>46401</v>
      </c>
      <c r="AU366" s="22">
        <f t="shared" si="219"/>
        <v>46433</v>
      </c>
      <c r="AV366" s="22">
        <f t="shared" si="220"/>
        <v>46405</v>
      </c>
      <c r="AW366" s="26">
        <f t="shared" si="221"/>
        <v>20</v>
      </c>
      <c r="AX366" s="10"/>
      <c r="AY366" s="10"/>
      <c r="AZ366" s="10"/>
      <c r="BA366" s="10"/>
      <c r="BB366" s="10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  <c r="CW366" s="42"/>
      <c r="CX366" s="42"/>
      <c r="CY366" s="42"/>
      <c r="CZ366" s="42"/>
      <c r="DA366" s="42"/>
      <c r="DB366" s="42"/>
      <c r="DC366" s="42"/>
      <c r="DD366" s="42"/>
      <c r="DE366" s="42"/>
      <c r="DF366" s="42"/>
      <c r="DG366" s="42"/>
      <c r="DH366" s="42"/>
      <c r="DI366" s="42"/>
      <c r="DJ366" s="42"/>
      <c r="DK366" s="42"/>
      <c r="DL366" s="42"/>
      <c r="DM366" s="42"/>
      <c r="DN366" s="42"/>
      <c r="DO366" s="42"/>
      <c r="DP366" s="42"/>
      <c r="DQ366" s="42"/>
      <c r="DR366" s="42"/>
      <c r="DS366" s="42"/>
      <c r="DT366" s="42"/>
      <c r="DU366" s="42"/>
      <c r="DV366" s="42"/>
      <c r="DW366" s="42"/>
      <c r="DX366" s="42"/>
      <c r="DY366" s="42"/>
      <c r="DZ366" s="42"/>
      <c r="EA366" s="42"/>
      <c r="EB366" s="42"/>
      <c r="EC366" s="42"/>
      <c r="ED366" s="42"/>
      <c r="EE366" s="42"/>
      <c r="EF366" s="42"/>
      <c r="EG366" s="42"/>
      <c r="EH366" s="42"/>
    </row>
    <row r="367" spans="1:138" x14ac:dyDescent="0.2">
      <c r="A367" s="158">
        <f t="shared" si="241"/>
        <v>41523</v>
      </c>
      <c r="B367" s="2">
        <f t="shared" si="223"/>
        <v>340788.14931267709</v>
      </c>
      <c r="C367" s="2">
        <f t="shared" si="242"/>
        <v>319720.45066382003</v>
      </c>
      <c r="D367" s="2">
        <v>0</v>
      </c>
      <c r="E367" s="73">
        <f t="shared" si="224"/>
        <v>319720.45066382003</v>
      </c>
      <c r="F367" s="88">
        <f t="shared" si="252"/>
        <v>3715.92</v>
      </c>
      <c r="G367" s="3">
        <f>IF(AND(N367=1,N366&gt;1),VLOOKUP(A366,[1]Plan1!$BK$81:$BM$259,3),G366)</f>
        <v>3717.03</v>
      </c>
      <c r="H367" s="11">
        <f t="shared" si="253"/>
        <v>41440</v>
      </c>
      <c r="I367" s="11">
        <f t="shared" si="254"/>
        <v>41470</v>
      </c>
      <c r="J367" s="12">
        <f t="shared" si="225"/>
        <v>2.9871471936959715E-4</v>
      </c>
      <c r="K367" s="11">
        <f t="shared" si="243"/>
        <v>41533</v>
      </c>
      <c r="L367" s="11">
        <f t="shared" si="226"/>
        <v>41533</v>
      </c>
      <c r="M367" s="1">
        <f t="shared" si="248"/>
        <v>23</v>
      </c>
      <c r="N367" s="1">
        <f t="shared" si="227"/>
        <v>17</v>
      </c>
      <c r="O367" s="2">
        <f t="shared" si="228"/>
        <v>1.00022078</v>
      </c>
      <c r="P367" s="13">
        <f t="shared" si="255"/>
        <v>1.0026009899999999</v>
      </c>
      <c r="Q367" s="13">
        <f t="shared" si="249"/>
        <v>1.0623895283963949</v>
      </c>
      <c r="R367" s="2">
        <f t="shared" si="251"/>
        <v>1.06262408</v>
      </c>
      <c r="S367" s="2">
        <f t="shared" si="244"/>
        <v>1</v>
      </c>
      <c r="T367" s="2">
        <f t="shared" si="229"/>
        <v>319720.45066382003</v>
      </c>
      <c r="U367" s="2">
        <f t="shared" si="230"/>
        <v>0</v>
      </c>
      <c r="V367" s="2">
        <f t="shared" si="231"/>
        <v>20022.199080007111</v>
      </c>
      <c r="W367" s="2">
        <f t="shared" si="232"/>
        <v>339742.64974382712</v>
      </c>
      <c r="X367" s="17">
        <f t="shared" si="233"/>
        <v>0</v>
      </c>
      <c r="Y367" s="2">
        <f t="shared" si="234"/>
        <v>0</v>
      </c>
      <c r="Z367" s="72">
        <f t="shared" si="235"/>
        <v>0</v>
      </c>
      <c r="AA367" s="2">
        <f t="shared" si="236"/>
        <v>0</v>
      </c>
      <c r="AB367" s="12">
        <f t="shared" si="245"/>
        <v>4.6600000000000003E-2</v>
      </c>
      <c r="AC367" s="17">
        <f t="shared" si="237"/>
        <v>17</v>
      </c>
      <c r="AD367" s="17">
        <v>252</v>
      </c>
      <c r="AE367" s="13">
        <f t="shared" si="250"/>
        <v>1.003077328</v>
      </c>
      <c r="AF367" s="2">
        <f t="shared" si="238"/>
        <v>983.88469499999997</v>
      </c>
      <c r="AG367" s="2">
        <f t="shared" si="239"/>
        <v>1045.4995688500001</v>
      </c>
      <c r="AH367" s="3">
        <f t="shared" si="240"/>
        <v>0</v>
      </c>
      <c r="AI367" s="4" t="str">
        <f t="shared" si="246"/>
        <v>A+J=</v>
      </c>
      <c r="AJ367" s="11">
        <f t="shared" si="247"/>
        <v>41533</v>
      </c>
      <c r="AK367" s="11"/>
      <c r="AL367" s="4"/>
      <c r="AM367" s="4"/>
      <c r="AN367" s="4"/>
      <c r="AO367" s="4"/>
      <c r="AP367" s="4"/>
      <c r="AQ367" s="3"/>
      <c r="AR367" s="22">
        <f t="shared" si="222"/>
        <v>46432</v>
      </c>
      <c r="AS367" s="22">
        <f t="shared" si="217"/>
        <v>46430</v>
      </c>
      <c r="AT367" s="22">
        <f t="shared" si="218"/>
        <v>46433</v>
      </c>
      <c r="AU367" s="22">
        <f t="shared" si="219"/>
        <v>46461</v>
      </c>
      <c r="AV367" s="22">
        <f t="shared" si="220"/>
        <v>46435</v>
      </c>
      <c r="AW367" s="26">
        <f t="shared" si="221"/>
        <v>20</v>
      </c>
      <c r="AX367" s="1"/>
      <c r="AY367" s="1"/>
      <c r="AZ367" s="1"/>
      <c r="BA367" s="1"/>
      <c r="BB367" s="1"/>
    </row>
    <row r="368" spans="1:138" x14ac:dyDescent="0.2">
      <c r="A368" s="158">
        <f t="shared" si="241"/>
        <v>41524</v>
      </c>
      <c r="B368" s="2">
        <f t="shared" si="223"/>
        <v>340854.17272365181</v>
      </c>
      <c r="C368" s="2">
        <f t="shared" si="242"/>
        <v>319720.45066382003</v>
      </c>
      <c r="D368" s="2">
        <v>0</v>
      </c>
      <c r="E368" s="73">
        <f t="shared" si="224"/>
        <v>319720.45066382003</v>
      </c>
      <c r="F368" s="88">
        <f t="shared" si="252"/>
        <v>3715.92</v>
      </c>
      <c r="G368" s="3">
        <f>IF(AND(N368=1,N367&gt;1),VLOOKUP(A367,[1]Plan1!$BK$81:$BM$259,3),G367)</f>
        <v>3717.03</v>
      </c>
      <c r="H368" s="11">
        <f t="shared" si="253"/>
        <v>41440</v>
      </c>
      <c r="I368" s="11">
        <f t="shared" si="254"/>
        <v>41470</v>
      </c>
      <c r="J368" s="12">
        <f t="shared" si="225"/>
        <v>2.9871471936959715E-4</v>
      </c>
      <c r="K368" s="11">
        <f t="shared" si="243"/>
        <v>41533</v>
      </c>
      <c r="L368" s="11">
        <f t="shared" si="226"/>
        <v>41533</v>
      </c>
      <c r="M368" s="1">
        <f t="shared" si="248"/>
        <v>23</v>
      </c>
      <c r="N368" s="1">
        <f t="shared" si="227"/>
        <v>18</v>
      </c>
      <c r="O368" s="2">
        <f t="shared" si="228"/>
        <v>1.00023376</v>
      </c>
      <c r="P368" s="13">
        <f t="shared" si="255"/>
        <v>1.0026009899999999</v>
      </c>
      <c r="Q368" s="13">
        <f t="shared" si="249"/>
        <v>1.0623895283963949</v>
      </c>
      <c r="R368" s="2">
        <f t="shared" si="251"/>
        <v>1.0626378700000001</v>
      </c>
      <c r="S368" s="2">
        <f t="shared" si="244"/>
        <v>1</v>
      </c>
      <c r="T368" s="2">
        <f t="shared" si="229"/>
        <v>319720.45066382003</v>
      </c>
      <c r="U368" s="2">
        <f t="shared" si="230"/>
        <v>0</v>
      </c>
      <c r="V368" s="2">
        <f t="shared" si="231"/>
        <v>20026.608025021804</v>
      </c>
      <c r="W368" s="2">
        <f t="shared" si="232"/>
        <v>339747.05868884182</v>
      </c>
      <c r="X368" s="17">
        <f t="shared" si="233"/>
        <v>0</v>
      </c>
      <c r="Y368" s="2">
        <f t="shared" si="234"/>
        <v>0</v>
      </c>
      <c r="Z368" s="72">
        <f t="shared" si="235"/>
        <v>0</v>
      </c>
      <c r="AA368" s="2">
        <f t="shared" si="236"/>
        <v>0</v>
      </c>
      <c r="AB368" s="12">
        <f t="shared" si="245"/>
        <v>4.6600000000000003E-2</v>
      </c>
      <c r="AC368" s="17">
        <f t="shared" si="237"/>
        <v>18</v>
      </c>
      <c r="AD368" s="17">
        <v>252</v>
      </c>
      <c r="AE368" s="13">
        <f t="shared" si="250"/>
        <v>1.003258642</v>
      </c>
      <c r="AF368" s="2">
        <f t="shared" si="238"/>
        <v>1041.85448879</v>
      </c>
      <c r="AG368" s="2">
        <f t="shared" si="239"/>
        <v>1107.11403481</v>
      </c>
      <c r="AH368" s="3">
        <f t="shared" si="240"/>
        <v>0</v>
      </c>
      <c r="AI368" s="4" t="str">
        <f t="shared" si="246"/>
        <v>A+J=</v>
      </c>
      <c r="AJ368" s="11">
        <f t="shared" si="247"/>
        <v>41533</v>
      </c>
      <c r="AK368" s="11"/>
      <c r="AL368" s="4"/>
      <c r="AM368" s="4"/>
      <c r="AN368" s="4"/>
      <c r="AO368" s="4"/>
      <c r="AP368" s="4"/>
      <c r="AQ368" s="3"/>
      <c r="AR368" s="22">
        <f t="shared" si="222"/>
        <v>46460</v>
      </c>
      <c r="AS368" s="22">
        <f t="shared" si="217"/>
        <v>46458</v>
      </c>
      <c r="AT368" s="22">
        <f t="shared" si="218"/>
        <v>46461</v>
      </c>
      <c r="AU368" s="22">
        <f t="shared" si="219"/>
        <v>46491</v>
      </c>
      <c r="AV368" s="22">
        <f t="shared" si="220"/>
        <v>46463</v>
      </c>
      <c r="AW368" s="26">
        <f t="shared" si="221"/>
        <v>21</v>
      </c>
      <c r="AX368" s="1"/>
      <c r="AY368" s="1"/>
      <c r="AZ368" s="1"/>
      <c r="BA368" s="1"/>
      <c r="BB368" s="1"/>
    </row>
    <row r="369" spans="1:154" x14ac:dyDescent="0.2">
      <c r="A369" s="158">
        <f t="shared" si="241"/>
        <v>41525</v>
      </c>
      <c r="B369" s="2">
        <f t="shared" si="223"/>
        <v>340854.17272365181</v>
      </c>
      <c r="C369" s="2">
        <f t="shared" si="242"/>
        <v>319720.45066382003</v>
      </c>
      <c r="D369" s="2">
        <v>0</v>
      </c>
      <c r="E369" s="73">
        <f t="shared" si="224"/>
        <v>319720.45066382003</v>
      </c>
      <c r="F369" s="88">
        <f t="shared" si="252"/>
        <v>3715.92</v>
      </c>
      <c r="G369" s="3">
        <f>IF(AND(N369=1,N368&gt;1),VLOOKUP(A368,[1]Plan1!$BK$81:$BM$259,3),G368)</f>
        <v>3717.03</v>
      </c>
      <c r="H369" s="11">
        <f t="shared" si="253"/>
        <v>41440</v>
      </c>
      <c r="I369" s="11">
        <f t="shared" si="254"/>
        <v>41470</v>
      </c>
      <c r="J369" s="12">
        <f t="shared" si="225"/>
        <v>2.9871471936959715E-4</v>
      </c>
      <c r="K369" s="11">
        <f t="shared" si="243"/>
        <v>41533</v>
      </c>
      <c r="L369" s="11">
        <f t="shared" si="226"/>
        <v>41533</v>
      </c>
      <c r="M369" s="1">
        <f t="shared" si="248"/>
        <v>23</v>
      </c>
      <c r="N369" s="1">
        <f t="shared" si="227"/>
        <v>18</v>
      </c>
      <c r="O369" s="2">
        <f t="shared" si="228"/>
        <v>1.00023376</v>
      </c>
      <c r="P369" s="13">
        <f t="shared" si="255"/>
        <v>1.0026009899999999</v>
      </c>
      <c r="Q369" s="13">
        <f t="shared" si="249"/>
        <v>1.0623895283963949</v>
      </c>
      <c r="R369" s="2">
        <f t="shared" si="251"/>
        <v>1.0626378700000001</v>
      </c>
      <c r="S369" s="2">
        <f t="shared" si="244"/>
        <v>1</v>
      </c>
      <c r="T369" s="2">
        <f t="shared" si="229"/>
        <v>319720.45066382003</v>
      </c>
      <c r="U369" s="2">
        <f t="shared" si="230"/>
        <v>0</v>
      </c>
      <c r="V369" s="2">
        <f t="shared" si="231"/>
        <v>20026.608025021804</v>
      </c>
      <c r="W369" s="2">
        <f t="shared" si="232"/>
        <v>339747.05868884182</v>
      </c>
      <c r="X369" s="17">
        <f t="shared" si="233"/>
        <v>0</v>
      </c>
      <c r="Y369" s="2">
        <f t="shared" si="234"/>
        <v>0</v>
      </c>
      <c r="Z369" s="72">
        <f t="shared" si="235"/>
        <v>0</v>
      </c>
      <c r="AA369" s="2">
        <f t="shared" si="236"/>
        <v>0</v>
      </c>
      <c r="AB369" s="12">
        <f t="shared" si="245"/>
        <v>4.6600000000000003E-2</v>
      </c>
      <c r="AC369" s="17">
        <f t="shared" si="237"/>
        <v>18</v>
      </c>
      <c r="AD369" s="17">
        <v>252</v>
      </c>
      <c r="AE369" s="13">
        <f t="shared" si="250"/>
        <v>1.003258642</v>
      </c>
      <c r="AF369" s="2">
        <f t="shared" si="238"/>
        <v>1041.85448879</v>
      </c>
      <c r="AG369" s="2">
        <f t="shared" si="239"/>
        <v>1107.11403481</v>
      </c>
      <c r="AH369" s="3">
        <f t="shared" si="240"/>
        <v>0</v>
      </c>
      <c r="AI369" s="4" t="str">
        <f t="shared" si="246"/>
        <v>A+J=</v>
      </c>
      <c r="AJ369" s="11">
        <f t="shared" si="247"/>
        <v>41533</v>
      </c>
      <c r="AK369" s="11"/>
      <c r="AL369" s="4"/>
      <c r="AM369" s="4"/>
      <c r="AN369" s="4"/>
      <c r="AO369" s="4"/>
      <c r="AP369" s="4"/>
      <c r="AQ369" s="3"/>
      <c r="AR369" s="22">
        <f t="shared" si="222"/>
        <v>46491</v>
      </c>
      <c r="AS369" s="22">
        <f t="shared" si="217"/>
        <v>46490</v>
      </c>
      <c r="AT369" s="22">
        <f t="shared" si="218"/>
        <v>46491</v>
      </c>
      <c r="AU369" s="22">
        <f t="shared" si="219"/>
        <v>46521</v>
      </c>
      <c r="AV369" s="22">
        <f t="shared" si="220"/>
        <v>46493</v>
      </c>
      <c r="AW369" s="26">
        <f t="shared" si="221"/>
        <v>21</v>
      </c>
      <c r="AX369" s="1"/>
      <c r="AY369" s="1"/>
      <c r="AZ369" s="1"/>
      <c r="BA369" s="1"/>
      <c r="BB369" s="1"/>
    </row>
    <row r="370" spans="1:154" x14ac:dyDescent="0.2">
      <c r="A370" s="158">
        <f t="shared" si="241"/>
        <v>41526</v>
      </c>
      <c r="B370" s="2">
        <f t="shared" si="223"/>
        <v>340854.17272365181</v>
      </c>
      <c r="C370" s="2">
        <f t="shared" si="242"/>
        <v>319720.45066382003</v>
      </c>
      <c r="D370" s="2">
        <v>0</v>
      </c>
      <c r="E370" s="73">
        <f t="shared" si="224"/>
        <v>319720.45066382003</v>
      </c>
      <c r="F370" s="88">
        <f t="shared" si="252"/>
        <v>3715.92</v>
      </c>
      <c r="G370" s="3">
        <f>IF(AND(N370=1,N369&gt;1),VLOOKUP(A369,[1]Plan1!$BK$81:$BM$259,3),G369)</f>
        <v>3717.03</v>
      </c>
      <c r="H370" s="11">
        <f t="shared" si="253"/>
        <v>41440</v>
      </c>
      <c r="I370" s="11">
        <f t="shared" si="254"/>
        <v>41470</v>
      </c>
      <c r="J370" s="12">
        <f t="shared" si="225"/>
        <v>2.9871471936959715E-4</v>
      </c>
      <c r="K370" s="11">
        <f t="shared" si="243"/>
        <v>41533</v>
      </c>
      <c r="L370" s="11">
        <f t="shared" si="226"/>
        <v>41533</v>
      </c>
      <c r="M370" s="1">
        <f t="shared" si="248"/>
        <v>23</v>
      </c>
      <c r="N370" s="1">
        <f t="shared" si="227"/>
        <v>18</v>
      </c>
      <c r="O370" s="2">
        <f t="shared" si="228"/>
        <v>1.00023376</v>
      </c>
      <c r="P370" s="13">
        <f t="shared" si="255"/>
        <v>1.0026009899999999</v>
      </c>
      <c r="Q370" s="13">
        <f t="shared" si="249"/>
        <v>1.0623895283963949</v>
      </c>
      <c r="R370" s="2">
        <f t="shared" si="251"/>
        <v>1.0626378700000001</v>
      </c>
      <c r="S370" s="2">
        <f t="shared" si="244"/>
        <v>1</v>
      </c>
      <c r="T370" s="2">
        <f t="shared" si="229"/>
        <v>319720.45066382003</v>
      </c>
      <c r="U370" s="2">
        <f t="shared" si="230"/>
        <v>0</v>
      </c>
      <c r="V370" s="2">
        <f t="shared" si="231"/>
        <v>20026.608025021804</v>
      </c>
      <c r="W370" s="2">
        <f t="shared" si="232"/>
        <v>339747.05868884182</v>
      </c>
      <c r="X370" s="17">
        <f t="shared" si="233"/>
        <v>0</v>
      </c>
      <c r="Y370" s="2">
        <f t="shared" si="234"/>
        <v>0</v>
      </c>
      <c r="Z370" s="72">
        <f t="shared" si="235"/>
        <v>0</v>
      </c>
      <c r="AA370" s="2">
        <f t="shared" si="236"/>
        <v>0</v>
      </c>
      <c r="AB370" s="12">
        <f t="shared" si="245"/>
        <v>4.6600000000000003E-2</v>
      </c>
      <c r="AC370" s="17">
        <f t="shared" si="237"/>
        <v>18</v>
      </c>
      <c r="AD370" s="17">
        <v>252</v>
      </c>
      <c r="AE370" s="13">
        <f t="shared" si="250"/>
        <v>1.003258642</v>
      </c>
      <c r="AF370" s="2">
        <f t="shared" si="238"/>
        <v>1041.85448879</v>
      </c>
      <c r="AG370" s="2">
        <f t="shared" si="239"/>
        <v>1107.11403481</v>
      </c>
      <c r="AH370" s="3">
        <f t="shared" si="240"/>
        <v>0</v>
      </c>
      <c r="AI370" s="4" t="str">
        <f t="shared" si="246"/>
        <v>A+J=</v>
      </c>
      <c r="AJ370" s="11">
        <f t="shared" si="247"/>
        <v>41533</v>
      </c>
      <c r="AK370" s="11"/>
      <c r="AL370" s="4"/>
      <c r="AM370" s="4"/>
      <c r="AN370" s="4"/>
      <c r="AO370" s="4"/>
      <c r="AP370" s="4"/>
      <c r="AQ370" s="3"/>
      <c r="AR370" s="22">
        <f t="shared" si="222"/>
        <v>46521</v>
      </c>
      <c r="AS370" s="22">
        <f t="shared" si="217"/>
        <v>46520</v>
      </c>
      <c r="AT370" s="22">
        <f t="shared" si="218"/>
        <v>46521</v>
      </c>
      <c r="AU370" s="22">
        <f t="shared" si="219"/>
        <v>46552</v>
      </c>
      <c r="AV370" s="22">
        <f t="shared" si="220"/>
        <v>46525</v>
      </c>
      <c r="AW370" s="26">
        <f t="shared" si="221"/>
        <v>20</v>
      </c>
      <c r="AX370" s="1"/>
      <c r="AY370" s="1"/>
      <c r="AZ370" s="1"/>
      <c r="BA370" s="1"/>
      <c r="BB370" s="1"/>
    </row>
    <row r="371" spans="1:154" x14ac:dyDescent="0.2">
      <c r="A371" s="158">
        <f t="shared" si="241"/>
        <v>41527</v>
      </c>
      <c r="B371" s="2">
        <f t="shared" si="223"/>
        <v>340920.21181370097</v>
      </c>
      <c r="C371" s="2">
        <f t="shared" si="242"/>
        <v>319720.45066382003</v>
      </c>
      <c r="D371" s="2">
        <v>0</v>
      </c>
      <c r="E371" s="73">
        <f t="shared" si="224"/>
        <v>319720.45066382003</v>
      </c>
      <c r="F371" s="88">
        <f t="shared" si="252"/>
        <v>3715.92</v>
      </c>
      <c r="G371" s="3">
        <f>IF(AND(N371=1,N370&gt;1),VLOOKUP(A370,[1]Plan1!$BK$81:$BM$259,3),G370)</f>
        <v>3717.03</v>
      </c>
      <c r="H371" s="11">
        <f t="shared" si="253"/>
        <v>41440</v>
      </c>
      <c r="I371" s="11">
        <f t="shared" si="254"/>
        <v>41470</v>
      </c>
      <c r="J371" s="12">
        <f t="shared" si="225"/>
        <v>2.9871471936959715E-4</v>
      </c>
      <c r="K371" s="11">
        <f t="shared" si="243"/>
        <v>41533</v>
      </c>
      <c r="L371" s="11">
        <f t="shared" si="226"/>
        <v>41533</v>
      </c>
      <c r="M371" s="1">
        <f t="shared" si="248"/>
        <v>23</v>
      </c>
      <c r="N371" s="1">
        <f t="shared" si="227"/>
        <v>19</v>
      </c>
      <c r="O371" s="2">
        <f t="shared" si="228"/>
        <v>1.0002467500000001</v>
      </c>
      <c r="P371" s="13">
        <f t="shared" si="255"/>
        <v>1.0026009899999999</v>
      </c>
      <c r="Q371" s="13">
        <f t="shared" si="249"/>
        <v>1.0623895283963949</v>
      </c>
      <c r="R371" s="2">
        <f t="shared" si="251"/>
        <v>1.0626516699999999</v>
      </c>
      <c r="S371" s="2">
        <f t="shared" si="244"/>
        <v>1</v>
      </c>
      <c r="T371" s="2">
        <f t="shared" si="229"/>
        <v>319720.45066382003</v>
      </c>
      <c r="U371" s="2">
        <f t="shared" si="230"/>
        <v>0</v>
      </c>
      <c r="V371" s="2">
        <f t="shared" si="231"/>
        <v>20031.020167240913</v>
      </c>
      <c r="W371" s="2">
        <f t="shared" si="232"/>
        <v>339751.47083106096</v>
      </c>
      <c r="X371" s="17">
        <f t="shared" si="233"/>
        <v>0</v>
      </c>
      <c r="Y371" s="2">
        <f t="shared" si="234"/>
        <v>0</v>
      </c>
      <c r="Z371" s="72">
        <f t="shared" si="235"/>
        <v>0</v>
      </c>
      <c r="AA371" s="2">
        <f t="shared" si="236"/>
        <v>0</v>
      </c>
      <c r="AB371" s="12">
        <f t="shared" si="245"/>
        <v>4.6600000000000003E-2</v>
      </c>
      <c r="AC371" s="17">
        <f t="shared" si="237"/>
        <v>19</v>
      </c>
      <c r="AD371" s="17">
        <v>252</v>
      </c>
      <c r="AE371" s="13">
        <f t="shared" si="250"/>
        <v>1.003439988</v>
      </c>
      <c r="AF371" s="2">
        <f t="shared" si="238"/>
        <v>1099.8345136299999</v>
      </c>
      <c r="AG371" s="2">
        <f t="shared" si="239"/>
        <v>1168.7409826400001</v>
      </c>
      <c r="AH371" s="3">
        <f t="shared" si="240"/>
        <v>0</v>
      </c>
      <c r="AI371" s="4" t="str">
        <f t="shared" si="246"/>
        <v>A+J=</v>
      </c>
      <c r="AJ371" s="11">
        <f t="shared" si="247"/>
        <v>41533</v>
      </c>
      <c r="AK371" s="11"/>
      <c r="AL371" s="4"/>
      <c r="AM371" s="4"/>
      <c r="AN371" s="4"/>
      <c r="AO371" s="4"/>
      <c r="AP371" s="4"/>
      <c r="AQ371" s="3"/>
      <c r="AR371" s="22">
        <f t="shared" si="222"/>
        <v>46552</v>
      </c>
      <c r="AS371" s="22">
        <f t="shared" si="217"/>
        <v>46549</v>
      </c>
      <c r="AT371" s="22">
        <f t="shared" si="218"/>
        <v>46552</v>
      </c>
      <c r="AU371" s="22">
        <f t="shared" si="219"/>
        <v>46582</v>
      </c>
      <c r="AV371" s="22">
        <f t="shared" si="220"/>
        <v>46554</v>
      </c>
      <c r="AW371" s="26">
        <f t="shared" si="221"/>
        <v>22</v>
      </c>
      <c r="AX371" s="1"/>
      <c r="AY371" s="1"/>
      <c r="AZ371" s="1"/>
      <c r="BA371" s="1"/>
      <c r="BB371" s="1"/>
    </row>
    <row r="372" spans="1:154" x14ac:dyDescent="0.2">
      <c r="A372" s="158">
        <f t="shared" si="241"/>
        <v>41528</v>
      </c>
      <c r="B372" s="2">
        <f t="shared" si="223"/>
        <v>340986.26405569009</v>
      </c>
      <c r="C372" s="2">
        <f t="shared" si="242"/>
        <v>319720.45066382003</v>
      </c>
      <c r="D372" s="2">
        <v>0</v>
      </c>
      <c r="E372" s="73">
        <f t="shared" si="224"/>
        <v>319720.45066382003</v>
      </c>
      <c r="F372" s="88">
        <f t="shared" si="252"/>
        <v>3715.92</v>
      </c>
      <c r="G372" s="3">
        <f>IF(AND(N372=1,N371&gt;1),VLOOKUP(A371,[1]Plan1!$BK$81:$BM$259,3),G371)</f>
        <v>3717.03</v>
      </c>
      <c r="H372" s="11">
        <f t="shared" si="253"/>
        <v>41440</v>
      </c>
      <c r="I372" s="11">
        <f t="shared" si="254"/>
        <v>41470</v>
      </c>
      <c r="J372" s="12">
        <f t="shared" si="225"/>
        <v>2.9871471936959715E-4</v>
      </c>
      <c r="K372" s="11">
        <f t="shared" si="243"/>
        <v>41533</v>
      </c>
      <c r="L372" s="11">
        <f t="shared" si="226"/>
        <v>41533</v>
      </c>
      <c r="M372" s="1">
        <f t="shared" si="248"/>
        <v>23</v>
      </c>
      <c r="N372" s="1">
        <f t="shared" si="227"/>
        <v>20</v>
      </c>
      <c r="O372" s="2">
        <f t="shared" si="228"/>
        <v>1.00025974</v>
      </c>
      <c r="P372" s="13">
        <f t="shared" si="255"/>
        <v>1.0026009899999999</v>
      </c>
      <c r="Q372" s="13">
        <f t="shared" si="249"/>
        <v>1.0623895283963949</v>
      </c>
      <c r="R372" s="2">
        <f t="shared" si="251"/>
        <v>1.06266547</v>
      </c>
      <c r="S372" s="2">
        <f t="shared" si="244"/>
        <v>1</v>
      </c>
      <c r="T372" s="2">
        <f t="shared" si="229"/>
        <v>319720.45066382003</v>
      </c>
      <c r="U372" s="2">
        <f t="shared" si="230"/>
        <v>0</v>
      </c>
      <c r="V372" s="2">
        <f t="shared" si="231"/>
        <v>20035.432309460095</v>
      </c>
      <c r="W372" s="2">
        <f t="shared" si="232"/>
        <v>339755.8829732801</v>
      </c>
      <c r="X372" s="17">
        <f t="shared" si="233"/>
        <v>0</v>
      </c>
      <c r="Y372" s="2">
        <f t="shared" si="234"/>
        <v>0</v>
      </c>
      <c r="Z372" s="72">
        <f t="shared" si="235"/>
        <v>0</v>
      </c>
      <c r="AA372" s="2">
        <f t="shared" si="236"/>
        <v>0</v>
      </c>
      <c r="AB372" s="12">
        <f t="shared" si="245"/>
        <v>4.6600000000000003E-2</v>
      </c>
      <c r="AC372" s="17">
        <f t="shared" si="237"/>
        <v>20</v>
      </c>
      <c r="AD372" s="17">
        <v>252</v>
      </c>
      <c r="AE372" s="13">
        <f t="shared" si="250"/>
        <v>1.0036213679999999</v>
      </c>
      <c r="AF372" s="2">
        <f t="shared" si="238"/>
        <v>1157.8254089699999</v>
      </c>
      <c r="AG372" s="2">
        <f t="shared" si="239"/>
        <v>1230.3810824100001</v>
      </c>
      <c r="AH372" s="3">
        <f t="shared" si="240"/>
        <v>0</v>
      </c>
      <c r="AI372" s="4" t="str">
        <f t="shared" si="246"/>
        <v>A+J=</v>
      </c>
      <c r="AJ372" s="11">
        <f t="shared" si="247"/>
        <v>41533</v>
      </c>
      <c r="AK372" s="11"/>
      <c r="AL372" s="4"/>
      <c r="AM372" s="4"/>
      <c r="AN372" s="4"/>
      <c r="AO372" s="4"/>
      <c r="AP372" s="4"/>
      <c r="AQ372" s="3"/>
      <c r="AR372" s="22">
        <f t="shared" si="222"/>
        <v>46582</v>
      </c>
      <c r="AS372" s="22">
        <f t="shared" si="217"/>
        <v>46581</v>
      </c>
      <c r="AT372" s="22">
        <f t="shared" si="218"/>
        <v>46582</v>
      </c>
      <c r="AU372" s="22">
        <f t="shared" si="219"/>
        <v>46615</v>
      </c>
      <c r="AV372" s="22">
        <f t="shared" si="220"/>
        <v>46584</v>
      </c>
      <c r="AW372" s="26">
        <f t="shared" si="221"/>
        <v>23</v>
      </c>
      <c r="AX372" s="1"/>
      <c r="AY372" s="1"/>
      <c r="AZ372" s="1"/>
      <c r="BA372" s="1"/>
      <c r="BB372" s="1"/>
    </row>
    <row r="373" spans="1:154" x14ac:dyDescent="0.2">
      <c r="A373" s="158">
        <f t="shared" si="241"/>
        <v>41529</v>
      </c>
      <c r="B373" s="2">
        <f t="shared" si="223"/>
        <v>341052.32877054927</v>
      </c>
      <c r="C373" s="2">
        <f t="shared" si="242"/>
        <v>319720.45066382003</v>
      </c>
      <c r="D373" s="2">
        <v>0</v>
      </c>
      <c r="E373" s="73">
        <f t="shared" si="224"/>
        <v>319720.45066382003</v>
      </c>
      <c r="F373" s="88">
        <f t="shared" si="252"/>
        <v>3715.92</v>
      </c>
      <c r="G373" s="3">
        <f>IF(AND(N373=1,N372&gt;1),VLOOKUP(A372,[1]Plan1!$BK$81:$BM$259,3),G372)</f>
        <v>3717.03</v>
      </c>
      <c r="H373" s="11">
        <f t="shared" si="253"/>
        <v>41440</v>
      </c>
      <c r="I373" s="11">
        <f t="shared" si="254"/>
        <v>41470</v>
      </c>
      <c r="J373" s="12">
        <f t="shared" si="225"/>
        <v>2.9871471936959715E-4</v>
      </c>
      <c r="K373" s="11">
        <f t="shared" si="243"/>
        <v>41533</v>
      </c>
      <c r="L373" s="11">
        <f t="shared" si="226"/>
        <v>41533</v>
      </c>
      <c r="M373" s="1">
        <f t="shared" si="248"/>
        <v>23</v>
      </c>
      <c r="N373" s="1">
        <f t="shared" si="227"/>
        <v>21</v>
      </c>
      <c r="O373" s="2">
        <f t="shared" si="228"/>
        <v>1.0002727300000001</v>
      </c>
      <c r="P373" s="13">
        <f t="shared" si="255"/>
        <v>1.0026009899999999</v>
      </c>
      <c r="Q373" s="13">
        <f t="shared" si="249"/>
        <v>1.0623895283963949</v>
      </c>
      <c r="R373" s="2">
        <f t="shared" si="251"/>
        <v>1.0626792700000001</v>
      </c>
      <c r="S373" s="2">
        <f t="shared" si="244"/>
        <v>1</v>
      </c>
      <c r="T373" s="2">
        <f t="shared" si="229"/>
        <v>319720.45066382003</v>
      </c>
      <c r="U373" s="2">
        <f t="shared" si="230"/>
        <v>0</v>
      </c>
      <c r="V373" s="2">
        <f t="shared" si="231"/>
        <v>20039.844451679277</v>
      </c>
      <c r="W373" s="2">
        <f t="shared" si="232"/>
        <v>339760.29511549929</v>
      </c>
      <c r="X373" s="17">
        <f t="shared" si="233"/>
        <v>0</v>
      </c>
      <c r="Y373" s="2">
        <f t="shared" si="234"/>
        <v>0</v>
      </c>
      <c r="Z373" s="72">
        <f t="shared" si="235"/>
        <v>0</v>
      </c>
      <c r="AA373" s="2">
        <f t="shared" si="236"/>
        <v>0</v>
      </c>
      <c r="AB373" s="12">
        <f t="shared" si="245"/>
        <v>4.6600000000000003E-2</v>
      </c>
      <c r="AC373" s="17">
        <f t="shared" si="237"/>
        <v>21</v>
      </c>
      <c r="AD373" s="17">
        <v>252</v>
      </c>
      <c r="AE373" s="13">
        <f t="shared" si="250"/>
        <v>1.00380278</v>
      </c>
      <c r="AF373" s="2">
        <f t="shared" si="238"/>
        <v>1215.8265353700001</v>
      </c>
      <c r="AG373" s="2">
        <f t="shared" si="239"/>
        <v>1292.0336550500001</v>
      </c>
      <c r="AH373" s="3">
        <f t="shared" si="240"/>
        <v>0</v>
      </c>
      <c r="AI373" s="4" t="str">
        <f t="shared" si="246"/>
        <v>A+J=</v>
      </c>
      <c r="AJ373" s="11">
        <f t="shared" si="247"/>
        <v>41533</v>
      </c>
      <c r="AK373" s="11"/>
      <c r="AL373" s="4"/>
      <c r="AM373" s="4"/>
      <c r="AN373" s="4"/>
      <c r="AO373" s="4"/>
      <c r="AP373" s="4"/>
      <c r="AQ373" s="3"/>
      <c r="AR373" s="22">
        <f t="shared" si="222"/>
        <v>46613</v>
      </c>
      <c r="AS373" s="22">
        <f t="shared" si="217"/>
        <v>46612</v>
      </c>
      <c r="AT373" s="22">
        <f t="shared" si="218"/>
        <v>46615</v>
      </c>
      <c r="AU373" s="22"/>
      <c r="AV373" s="22">
        <f t="shared" si="220"/>
        <v>46617</v>
      </c>
      <c r="AW373" s="26"/>
      <c r="AX373" s="1"/>
      <c r="AY373" s="1"/>
      <c r="AZ373" s="1"/>
      <c r="BA373" s="1"/>
      <c r="BB373" s="1"/>
    </row>
    <row r="374" spans="1:154" x14ac:dyDescent="0.2">
      <c r="A374" s="158">
        <f t="shared" si="241"/>
        <v>41530</v>
      </c>
      <c r="B374" s="2">
        <f t="shared" si="223"/>
        <v>341118.40629848844</v>
      </c>
      <c r="C374" s="2">
        <f t="shared" si="242"/>
        <v>319720.45066382003</v>
      </c>
      <c r="D374" s="2">
        <v>0</v>
      </c>
      <c r="E374" s="73">
        <f t="shared" si="224"/>
        <v>319720.45066382003</v>
      </c>
      <c r="F374" s="88">
        <f t="shared" si="252"/>
        <v>3715.92</v>
      </c>
      <c r="G374" s="3">
        <f>IF(AND(N374=1,N373&gt;1),VLOOKUP(A373,[1]Plan1!$BK$81:$BM$259,3),G373)</f>
        <v>3717.03</v>
      </c>
      <c r="H374" s="11">
        <f t="shared" si="253"/>
        <v>41440</v>
      </c>
      <c r="I374" s="11">
        <f t="shared" si="254"/>
        <v>41470</v>
      </c>
      <c r="J374" s="12">
        <f t="shared" si="225"/>
        <v>2.9871471936959715E-4</v>
      </c>
      <c r="K374" s="11">
        <f t="shared" si="243"/>
        <v>41533</v>
      </c>
      <c r="L374" s="11">
        <f t="shared" si="226"/>
        <v>41533</v>
      </c>
      <c r="M374" s="1">
        <f t="shared" si="248"/>
        <v>23</v>
      </c>
      <c r="N374" s="1">
        <f t="shared" si="227"/>
        <v>22</v>
      </c>
      <c r="O374" s="2">
        <f t="shared" si="228"/>
        <v>1.0002857199999999</v>
      </c>
      <c r="P374" s="13">
        <f t="shared" si="255"/>
        <v>1.0026009899999999</v>
      </c>
      <c r="Q374" s="13">
        <f t="shared" si="249"/>
        <v>1.0623895283963949</v>
      </c>
      <c r="R374" s="2">
        <f t="shared" si="251"/>
        <v>1.0626930699999999</v>
      </c>
      <c r="S374" s="2">
        <f t="shared" si="244"/>
        <v>1</v>
      </c>
      <c r="T374" s="2">
        <f t="shared" si="229"/>
        <v>319720.45066382003</v>
      </c>
      <c r="U374" s="2">
        <f t="shared" si="230"/>
        <v>0</v>
      </c>
      <c r="V374" s="2">
        <f t="shared" si="231"/>
        <v>20044.256593898386</v>
      </c>
      <c r="W374" s="2">
        <f t="shared" si="232"/>
        <v>339764.70725771843</v>
      </c>
      <c r="X374" s="17">
        <f t="shared" si="233"/>
        <v>0</v>
      </c>
      <c r="Y374" s="2">
        <f t="shared" si="234"/>
        <v>0</v>
      </c>
      <c r="Z374" s="72">
        <f t="shared" si="235"/>
        <v>0</v>
      </c>
      <c r="AA374" s="2">
        <f t="shared" si="236"/>
        <v>0</v>
      </c>
      <c r="AB374" s="12">
        <f t="shared" si="245"/>
        <v>4.6600000000000003E-2</v>
      </c>
      <c r="AC374" s="17">
        <f t="shared" si="237"/>
        <v>22</v>
      </c>
      <c r="AD374" s="17">
        <v>252</v>
      </c>
      <c r="AE374" s="13">
        <f t="shared" si="250"/>
        <v>1.003984225</v>
      </c>
      <c r="AF374" s="2">
        <f t="shared" si="238"/>
        <v>1273.8382125400001</v>
      </c>
      <c r="AG374" s="2">
        <f t="shared" si="239"/>
        <v>1353.69904077</v>
      </c>
      <c r="AH374" s="3">
        <f t="shared" si="240"/>
        <v>0</v>
      </c>
      <c r="AI374" s="4" t="str">
        <f t="shared" si="246"/>
        <v>A+J=</v>
      </c>
      <c r="AJ374" s="11">
        <f t="shared" si="247"/>
        <v>41533</v>
      </c>
      <c r="AK374" s="11"/>
      <c r="AL374" s="4"/>
      <c r="AM374" s="4"/>
      <c r="AN374" s="4"/>
      <c r="AO374" s="4"/>
      <c r="AP374" s="4"/>
      <c r="AQ374" s="3"/>
      <c r="AR374" s="53"/>
      <c r="AS374" s="53"/>
      <c r="AT374" s="53"/>
      <c r="AU374" s="53"/>
      <c r="AV374" s="53"/>
      <c r="AW374" s="53"/>
      <c r="AX374" s="1"/>
      <c r="AY374" s="1"/>
      <c r="AZ374" s="1"/>
      <c r="BA374" s="1"/>
      <c r="BB374" s="1"/>
    </row>
    <row r="375" spans="1:154" x14ac:dyDescent="0.2">
      <c r="A375" s="158">
        <f t="shared" si="241"/>
        <v>41531</v>
      </c>
      <c r="B375" s="2">
        <f t="shared" si="223"/>
        <v>341184.49663992756</v>
      </c>
      <c r="C375" s="2">
        <f t="shared" si="242"/>
        <v>319720.45066382003</v>
      </c>
      <c r="D375" s="2">
        <v>0</v>
      </c>
      <c r="E375" s="73">
        <f t="shared" si="224"/>
        <v>319720.45066382003</v>
      </c>
      <c r="F375" s="88">
        <f t="shared" si="252"/>
        <v>3715.92</v>
      </c>
      <c r="G375" s="3">
        <f>IF(AND(N375=1,N374&gt;1),VLOOKUP(A374,[1]Plan1!$BK$81:$BM$259,3),G374)</f>
        <v>3717.03</v>
      </c>
      <c r="H375" s="11">
        <f t="shared" si="253"/>
        <v>41440</v>
      </c>
      <c r="I375" s="11">
        <f t="shared" si="254"/>
        <v>41470</v>
      </c>
      <c r="J375" s="12">
        <f t="shared" si="225"/>
        <v>2.9871471936959715E-4</v>
      </c>
      <c r="K375" s="11">
        <f t="shared" si="243"/>
        <v>41561</v>
      </c>
      <c r="L375" s="11">
        <f t="shared" si="226"/>
        <v>41533</v>
      </c>
      <c r="M375" s="1">
        <f t="shared" si="248"/>
        <v>23</v>
      </c>
      <c r="N375" s="1">
        <f t="shared" si="227"/>
        <v>23</v>
      </c>
      <c r="O375" s="2">
        <f t="shared" si="228"/>
        <v>1.00029871</v>
      </c>
      <c r="P375" s="13">
        <f t="shared" si="255"/>
        <v>1.0026009899999999</v>
      </c>
      <c r="Q375" s="13">
        <f t="shared" si="249"/>
        <v>1.0623895283963949</v>
      </c>
      <c r="R375" s="2">
        <f t="shared" si="251"/>
        <v>1.06270687</v>
      </c>
      <c r="S375" s="2">
        <f t="shared" si="244"/>
        <v>1</v>
      </c>
      <c r="T375" s="2">
        <f t="shared" si="229"/>
        <v>319720.45066382003</v>
      </c>
      <c r="U375" s="2">
        <f t="shared" si="230"/>
        <v>0</v>
      </c>
      <c r="V375" s="2">
        <f t="shared" si="231"/>
        <v>20048.668736117568</v>
      </c>
      <c r="W375" s="2">
        <f t="shared" si="232"/>
        <v>339769.11939993757</v>
      </c>
      <c r="X375" s="17">
        <f t="shared" si="233"/>
        <v>0</v>
      </c>
      <c r="Y375" s="2">
        <f t="shared" si="234"/>
        <v>0</v>
      </c>
      <c r="Z375" s="72">
        <f t="shared" si="235"/>
        <v>0</v>
      </c>
      <c r="AA375" s="2">
        <f t="shared" si="236"/>
        <v>0</v>
      </c>
      <c r="AB375" s="12">
        <f t="shared" si="245"/>
        <v>4.6600000000000003E-2</v>
      </c>
      <c r="AC375" s="17">
        <f t="shared" si="237"/>
        <v>23</v>
      </c>
      <c r="AD375" s="17">
        <v>252</v>
      </c>
      <c r="AE375" s="13">
        <f t="shared" si="250"/>
        <v>1.004165703</v>
      </c>
      <c r="AF375" s="2">
        <f t="shared" si="238"/>
        <v>1331.86044049</v>
      </c>
      <c r="AG375" s="2">
        <f t="shared" si="239"/>
        <v>1415.3772399899999</v>
      </c>
      <c r="AH375" s="3">
        <f t="shared" si="240"/>
        <v>0</v>
      </c>
      <c r="AI375" s="4" t="str">
        <f t="shared" si="246"/>
        <v>A+J=</v>
      </c>
      <c r="AJ375" s="11">
        <f t="shared" si="247"/>
        <v>41533</v>
      </c>
      <c r="AK375" s="11"/>
      <c r="AL375" s="40"/>
      <c r="AM375" s="4"/>
      <c r="AN375" s="4"/>
      <c r="AO375" s="4"/>
      <c r="AP375" s="4"/>
      <c r="AQ375" s="3"/>
      <c r="AR375" s="53"/>
      <c r="AS375" s="53"/>
      <c r="AT375" s="53"/>
      <c r="AU375" s="53"/>
      <c r="AV375" s="53"/>
      <c r="AW375" s="53"/>
      <c r="AX375" s="38"/>
      <c r="AY375" s="38"/>
      <c r="AZ375" s="38"/>
      <c r="BA375" s="38"/>
      <c r="BB375" s="38"/>
    </row>
    <row r="376" spans="1:154" x14ac:dyDescent="0.2">
      <c r="A376" s="158">
        <f t="shared" si="241"/>
        <v>41532</v>
      </c>
      <c r="B376" s="2">
        <f t="shared" si="223"/>
        <v>341184.49663992756</v>
      </c>
      <c r="C376" s="2">
        <f t="shared" si="242"/>
        <v>319720.45066382003</v>
      </c>
      <c r="D376" s="2">
        <v>0</v>
      </c>
      <c r="E376" s="73">
        <f t="shared" si="224"/>
        <v>319720.45066382003</v>
      </c>
      <c r="F376" s="88">
        <f t="shared" si="252"/>
        <v>3715.92</v>
      </c>
      <c r="G376" s="3">
        <f>IF(AND(N376=1,N375&gt;1),VLOOKUP(A375,[1]Plan1!$BK$81:$BM$259,3),G375)</f>
        <v>3717.03</v>
      </c>
      <c r="H376" s="11">
        <f t="shared" si="253"/>
        <v>41440</v>
      </c>
      <c r="I376" s="11">
        <f t="shared" si="254"/>
        <v>41470</v>
      </c>
      <c r="J376" s="12">
        <f t="shared" si="225"/>
        <v>2.9871471936959715E-4</v>
      </c>
      <c r="K376" s="11">
        <f t="shared" si="243"/>
        <v>41561</v>
      </c>
      <c r="L376" s="11">
        <f t="shared" si="226"/>
        <v>41533</v>
      </c>
      <c r="M376" s="1">
        <f t="shared" si="248"/>
        <v>23</v>
      </c>
      <c r="N376" s="1">
        <f t="shared" si="227"/>
        <v>23</v>
      </c>
      <c r="O376" s="2">
        <f t="shared" si="228"/>
        <v>1.00029871</v>
      </c>
      <c r="P376" s="13">
        <f t="shared" si="255"/>
        <v>1.0026009899999999</v>
      </c>
      <c r="Q376" s="13">
        <f t="shared" si="249"/>
        <v>1.0623895283963949</v>
      </c>
      <c r="R376" s="2">
        <f t="shared" si="251"/>
        <v>1.06270687</v>
      </c>
      <c r="S376" s="2">
        <f t="shared" si="244"/>
        <v>1</v>
      </c>
      <c r="T376" s="2">
        <f t="shared" si="229"/>
        <v>319720.45066382003</v>
      </c>
      <c r="U376" s="2">
        <f t="shared" si="230"/>
        <v>0</v>
      </c>
      <c r="V376" s="2">
        <f t="shared" si="231"/>
        <v>20048.668736117568</v>
      </c>
      <c r="W376" s="2">
        <f t="shared" si="232"/>
        <v>339769.11939993757</v>
      </c>
      <c r="X376" s="17">
        <f t="shared" si="233"/>
        <v>0</v>
      </c>
      <c r="Y376" s="2">
        <f t="shared" si="234"/>
        <v>0</v>
      </c>
      <c r="Z376" s="72">
        <f t="shared" si="235"/>
        <v>0</v>
      </c>
      <c r="AA376" s="2">
        <f t="shared" si="236"/>
        <v>0</v>
      </c>
      <c r="AB376" s="12">
        <f t="shared" si="245"/>
        <v>4.6600000000000003E-2</v>
      </c>
      <c r="AC376" s="17">
        <f t="shared" si="237"/>
        <v>23</v>
      </c>
      <c r="AD376" s="17">
        <v>252</v>
      </c>
      <c r="AE376" s="13">
        <f t="shared" si="250"/>
        <v>1.004165703</v>
      </c>
      <c r="AF376" s="2">
        <f t="shared" si="238"/>
        <v>1331.86044049</v>
      </c>
      <c r="AG376" s="2">
        <f t="shared" si="239"/>
        <v>1415.3772399899999</v>
      </c>
      <c r="AH376" s="3">
        <f t="shared" si="240"/>
        <v>0</v>
      </c>
      <c r="AI376" s="4" t="str">
        <f t="shared" si="246"/>
        <v>A+J=</v>
      </c>
      <c r="AJ376" s="11">
        <f t="shared" si="247"/>
        <v>41533</v>
      </c>
      <c r="AK376" s="11"/>
      <c r="AL376" s="40"/>
      <c r="AM376" s="4"/>
      <c r="AN376" s="4"/>
      <c r="AO376" s="4"/>
      <c r="AP376" s="4"/>
      <c r="AQ376" s="3"/>
      <c r="AR376" s="53"/>
      <c r="AS376" s="53"/>
      <c r="AT376" s="53"/>
      <c r="AU376" s="53"/>
      <c r="AV376" s="53"/>
      <c r="AW376" s="53"/>
      <c r="AX376" s="38"/>
      <c r="AY376" s="38"/>
      <c r="AZ376" s="38"/>
      <c r="BA376" s="38"/>
      <c r="BB376" s="38"/>
    </row>
    <row r="377" spans="1:154" x14ac:dyDescent="0.2">
      <c r="A377" s="156">
        <f t="shared" si="241"/>
        <v>41533</v>
      </c>
      <c r="B377" s="82">
        <f t="shared" si="223"/>
        <v>341184.49663992756</v>
      </c>
      <c r="C377" s="82">
        <f t="shared" si="242"/>
        <v>319720.45066382003</v>
      </c>
      <c r="D377" s="2">
        <v>0</v>
      </c>
      <c r="E377" s="83">
        <f t="shared" si="224"/>
        <v>319720.45066382003</v>
      </c>
      <c r="F377" s="89">
        <f t="shared" si="252"/>
        <v>3715.92</v>
      </c>
      <c r="G377" s="3">
        <f>IF(AND(N377=1,N376&gt;1),VLOOKUP(A376,[1]Plan1!$BK$81:$BM$259,3),G376)</f>
        <v>3717.03</v>
      </c>
      <c r="H377" s="18">
        <f t="shared" si="253"/>
        <v>41440</v>
      </c>
      <c r="I377" s="18">
        <f t="shared" si="254"/>
        <v>41470</v>
      </c>
      <c r="J377" s="84">
        <f t="shared" si="225"/>
        <v>2.9871471936959715E-4</v>
      </c>
      <c r="K377" s="18">
        <f t="shared" si="243"/>
        <v>41561</v>
      </c>
      <c r="L377" s="18">
        <f t="shared" si="226"/>
        <v>41533</v>
      </c>
      <c r="M377" s="38">
        <f t="shared" si="248"/>
        <v>23</v>
      </c>
      <c r="N377" s="38">
        <f t="shared" si="227"/>
        <v>23</v>
      </c>
      <c r="O377" s="82">
        <f t="shared" si="228"/>
        <v>1.00029871</v>
      </c>
      <c r="P377" s="85">
        <f t="shared" si="255"/>
        <v>1.0026009899999999</v>
      </c>
      <c r="Q377" s="85">
        <f t="shared" si="249"/>
        <v>1.0623895283963949</v>
      </c>
      <c r="R377" s="82">
        <f t="shared" si="251"/>
        <v>1.06270687</v>
      </c>
      <c r="S377" s="2">
        <f t="shared" si="244"/>
        <v>1.06270687</v>
      </c>
      <c r="T377" s="82">
        <f t="shared" si="229"/>
        <v>339769.11939993</v>
      </c>
      <c r="U377" s="82">
        <f t="shared" si="230"/>
        <v>0</v>
      </c>
      <c r="V377" s="82">
        <f t="shared" si="231"/>
        <v>20048.668736117568</v>
      </c>
      <c r="W377" s="82">
        <f t="shared" si="232"/>
        <v>339769.11939993757</v>
      </c>
      <c r="X377" s="86">
        <f t="shared" si="233"/>
        <v>12</v>
      </c>
      <c r="Y377" s="82">
        <f t="shared" si="234"/>
        <v>1244.7836165900001</v>
      </c>
      <c r="Z377" s="87">
        <f t="shared" si="235"/>
        <v>3.8933499999999998E-3</v>
      </c>
      <c r="AA377" s="82">
        <f t="shared" si="236"/>
        <v>1322.8401010099999</v>
      </c>
      <c r="AB377" s="84">
        <f t="shared" si="245"/>
        <v>4.6600000000000003E-2</v>
      </c>
      <c r="AC377" s="86">
        <f t="shared" si="237"/>
        <v>23</v>
      </c>
      <c r="AD377" s="86">
        <v>252</v>
      </c>
      <c r="AE377" s="85">
        <f t="shared" si="250"/>
        <v>1.004165703</v>
      </c>
      <c r="AF377" s="82">
        <f t="shared" si="238"/>
        <v>1415.3772399899999</v>
      </c>
      <c r="AG377" s="82">
        <f t="shared" si="239"/>
        <v>1415.3772399899999</v>
      </c>
      <c r="AH377" s="39">
        <f t="shared" si="240"/>
        <v>2738.2173409999996</v>
      </c>
      <c r="AI377" s="40" t="str">
        <f t="shared" si="246"/>
        <v>A+J=</v>
      </c>
      <c r="AJ377" s="11">
        <f t="shared" si="247"/>
        <v>41533</v>
      </c>
      <c r="AK377" s="18"/>
      <c r="AL377" s="40"/>
      <c r="AM377" s="40"/>
      <c r="AN377" s="40"/>
      <c r="AO377" s="40"/>
      <c r="AP377" s="40"/>
      <c r="AQ377" s="39"/>
      <c r="AR377" s="39"/>
      <c r="AS377" s="39"/>
      <c r="AT377" s="39"/>
      <c r="AU377" s="39"/>
      <c r="AV377" s="39"/>
      <c r="AW377" s="39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</row>
    <row r="378" spans="1:154" x14ac:dyDescent="0.2">
      <c r="A378" s="158">
        <f t="shared" si="241"/>
        <v>41534</v>
      </c>
      <c r="B378" s="2">
        <f t="shared" si="223"/>
        <v>338546.06251264719</v>
      </c>
      <c r="C378" s="2">
        <f t="shared" si="242"/>
        <v>318475.66704723</v>
      </c>
      <c r="D378" s="2">
        <f>SUM(Y378:Y$709)</f>
        <v>15426.565741750001</v>
      </c>
      <c r="E378" s="73">
        <f t="shared" si="224"/>
        <v>303049.10130548</v>
      </c>
      <c r="F378" s="88">
        <f t="shared" si="252"/>
        <v>3717.03</v>
      </c>
      <c r="G378" s="3">
        <f>IF(AND(N378=1,N377&gt;1),VLOOKUP(A377,[1]Plan1!$BK$81:$BM$259,3),G377)</f>
        <v>3725.95</v>
      </c>
      <c r="H378" s="11">
        <f t="shared" si="253"/>
        <v>41472</v>
      </c>
      <c r="I378" s="11">
        <f t="shared" si="254"/>
        <v>41503</v>
      </c>
      <c r="J378" s="12">
        <f t="shared" si="225"/>
        <v>2.3997654040994743E-3</v>
      </c>
      <c r="K378" s="11">
        <f t="shared" si="243"/>
        <v>41561</v>
      </c>
      <c r="L378" s="11">
        <f t="shared" si="226"/>
        <v>41561</v>
      </c>
      <c r="M378" s="1">
        <f t="shared" si="248"/>
        <v>20</v>
      </c>
      <c r="N378" s="1">
        <f t="shared" si="227"/>
        <v>1</v>
      </c>
      <c r="O378" s="2">
        <f t="shared" si="228"/>
        <v>1.0001198499999999</v>
      </c>
      <c r="P378" s="13">
        <f t="shared" si="255"/>
        <v>1.00029871</v>
      </c>
      <c r="Q378" s="13">
        <f t="shared" si="249"/>
        <v>1.0627068747724222</v>
      </c>
      <c r="R378" s="2">
        <f t="shared" si="251"/>
        <v>1.0628342399999999</v>
      </c>
      <c r="S378" s="2">
        <f t="shared" si="244"/>
        <v>1.06270687</v>
      </c>
      <c r="T378" s="2">
        <f t="shared" si="229"/>
        <v>338446.27929892001</v>
      </c>
      <c r="U378" s="2">
        <f t="shared" si="230"/>
        <v>967.35165251437036</v>
      </c>
      <c r="V378" s="2">
        <f t="shared" si="231"/>
        <v>19041.859963212821</v>
      </c>
      <c r="W378" s="2">
        <f t="shared" si="232"/>
        <v>338484.87866295717</v>
      </c>
      <c r="X378" s="17">
        <f t="shared" si="233"/>
        <v>0</v>
      </c>
      <c r="Y378" s="2">
        <f t="shared" si="234"/>
        <v>0</v>
      </c>
      <c r="Z378" s="72">
        <f t="shared" si="235"/>
        <v>0</v>
      </c>
      <c r="AA378" s="2">
        <f t="shared" si="236"/>
        <v>0</v>
      </c>
      <c r="AB378" s="12">
        <f t="shared" si="245"/>
        <v>4.6600000000000003E-2</v>
      </c>
      <c r="AC378" s="17">
        <f t="shared" si="237"/>
        <v>1</v>
      </c>
      <c r="AD378" s="17">
        <v>252</v>
      </c>
      <c r="AE378" s="13">
        <f t="shared" si="250"/>
        <v>1.0001807579999999</v>
      </c>
      <c r="AF378" s="2">
        <f t="shared" si="238"/>
        <v>61.176872549999999</v>
      </c>
      <c r="AG378" s="2">
        <f t="shared" si="239"/>
        <v>61.183849690000002</v>
      </c>
      <c r="AH378" s="3">
        <f t="shared" si="240"/>
        <v>0</v>
      </c>
      <c r="AI378" s="4" t="str">
        <f t="shared" si="246"/>
        <v>A+J=</v>
      </c>
      <c r="AJ378" s="11">
        <f t="shared" si="247"/>
        <v>41561</v>
      </c>
      <c r="AK378" s="11"/>
      <c r="AL378" s="4"/>
      <c r="AM378" s="4"/>
      <c r="AN378" s="4"/>
      <c r="AO378" s="4"/>
      <c r="AP378" s="4"/>
      <c r="AQ378" s="3"/>
      <c r="AR378" s="53"/>
      <c r="AS378" s="53"/>
      <c r="AT378" s="53"/>
      <c r="AU378" s="53"/>
      <c r="AV378" s="53"/>
      <c r="AW378" s="53"/>
      <c r="AX378" s="1"/>
      <c r="AY378" s="1"/>
      <c r="AZ378" s="1"/>
      <c r="BA378" s="1"/>
      <c r="BB378" s="1"/>
    </row>
    <row r="379" spans="1:154" x14ac:dyDescent="0.2">
      <c r="A379" s="158">
        <f t="shared" si="241"/>
        <v>41535</v>
      </c>
      <c r="B379" s="2">
        <f t="shared" si="223"/>
        <v>338645.87051342044</v>
      </c>
      <c r="C379" s="2">
        <f t="shared" si="242"/>
        <v>318475.66704723</v>
      </c>
      <c r="D379" s="2">
        <f>SUM(Y379:Y$709)</f>
        <v>15426.565741750001</v>
      </c>
      <c r="E379" s="73">
        <f t="shared" si="224"/>
        <v>303049.10130548</v>
      </c>
      <c r="F379" s="88">
        <f t="shared" si="252"/>
        <v>3717.03</v>
      </c>
      <c r="G379" s="3">
        <f>IF(AND(N379=1,N378&gt;1),VLOOKUP(A378,[1]Plan1!$BK$81:$BM$259,3),G378)</f>
        <v>3725.95</v>
      </c>
      <c r="H379" s="11">
        <f t="shared" si="253"/>
        <v>41472</v>
      </c>
      <c r="I379" s="11">
        <f t="shared" si="254"/>
        <v>41503</v>
      </c>
      <c r="J379" s="12">
        <f t="shared" si="225"/>
        <v>2.3997654040994743E-3</v>
      </c>
      <c r="K379" s="11">
        <f t="shared" si="243"/>
        <v>41561</v>
      </c>
      <c r="L379" s="11">
        <f t="shared" si="226"/>
        <v>41561</v>
      </c>
      <c r="M379" s="1">
        <f t="shared" si="248"/>
        <v>20</v>
      </c>
      <c r="N379" s="1">
        <f t="shared" si="227"/>
        <v>2</v>
      </c>
      <c r="O379" s="2">
        <f t="shared" si="228"/>
        <v>1.00023971</v>
      </c>
      <c r="P379" s="13">
        <f t="shared" si="255"/>
        <v>1.00029871</v>
      </c>
      <c r="Q379" s="13">
        <f t="shared" si="249"/>
        <v>1.0627068747724222</v>
      </c>
      <c r="R379" s="2">
        <f t="shared" si="251"/>
        <v>1.0629616099999999</v>
      </c>
      <c r="S379" s="2">
        <f t="shared" si="244"/>
        <v>1.06270687</v>
      </c>
      <c r="T379" s="2">
        <f t="shared" si="229"/>
        <v>338446.27929892001</v>
      </c>
      <c r="U379" s="2">
        <f t="shared" si="230"/>
        <v>967.35165251437036</v>
      </c>
      <c r="V379" s="2">
        <f t="shared" si="231"/>
        <v>19080.459327246088</v>
      </c>
      <c r="W379" s="2">
        <f t="shared" si="232"/>
        <v>338523.47802699043</v>
      </c>
      <c r="X379" s="17">
        <f t="shared" si="233"/>
        <v>0</v>
      </c>
      <c r="Y379" s="2">
        <f t="shared" si="234"/>
        <v>0</v>
      </c>
      <c r="Z379" s="72">
        <f t="shared" si="235"/>
        <v>0</v>
      </c>
      <c r="AA379" s="2">
        <f t="shared" si="236"/>
        <v>0</v>
      </c>
      <c r="AB379" s="12">
        <f t="shared" si="245"/>
        <v>4.6600000000000003E-2</v>
      </c>
      <c r="AC379" s="17">
        <f t="shared" si="237"/>
        <v>2</v>
      </c>
      <c r="AD379" s="17">
        <v>252</v>
      </c>
      <c r="AE379" s="13">
        <f t="shared" si="250"/>
        <v>1.0003615480000001</v>
      </c>
      <c r="AF379" s="2">
        <f t="shared" si="238"/>
        <v>122.36457538000001</v>
      </c>
      <c r="AG379" s="2">
        <f t="shared" si="239"/>
        <v>122.39248643000001</v>
      </c>
      <c r="AH379" s="3">
        <f t="shared" si="240"/>
        <v>0</v>
      </c>
      <c r="AI379" s="4" t="str">
        <f t="shared" si="246"/>
        <v>A+J=</v>
      </c>
      <c r="AJ379" s="11">
        <f t="shared" si="247"/>
        <v>41561</v>
      </c>
      <c r="AK379" s="11"/>
      <c r="AL379" s="4"/>
      <c r="AM379" s="4"/>
      <c r="AN379" s="4"/>
      <c r="AO379" s="4"/>
      <c r="AP379" s="4"/>
      <c r="AQ379" s="3"/>
      <c r="AR379" s="53"/>
      <c r="AS379" s="53"/>
      <c r="AT379" s="53"/>
      <c r="AU379" s="53"/>
      <c r="AV379" s="53"/>
      <c r="AW379" s="53"/>
      <c r="AX379" s="1"/>
      <c r="AY379" s="1"/>
      <c r="AZ379" s="1"/>
      <c r="BA379" s="1"/>
      <c r="BB379" s="1"/>
    </row>
    <row r="380" spans="1:154" x14ac:dyDescent="0.2">
      <c r="A380" s="158">
        <f t="shared" si="241"/>
        <v>41536</v>
      </c>
      <c r="B380" s="2">
        <f t="shared" si="223"/>
        <v>338745.71273989679</v>
      </c>
      <c r="C380" s="2">
        <f t="shared" si="242"/>
        <v>318475.66704723</v>
      </c>
      <c r="D380" s="2">
        <f>SUM(Y380:Y$709)</f>
        <v>15426.565741750001</v>
      </c>
      <c r="E380" s="73">
        <f t="shared" si="224"/>
        <v>303049.10130548</v>
      </c>
      <c r="F380" s="88">
        <f t="shared" si="252"/>
        <v>3717.03</v>
      </c>
      <c r="G380" s="3">
        <f>IF(AND(N380=1,N379&gt;1),VLOOKUP(A379,[1]Plan1!$BK$81:$BM$259,3),G379)</f>
        <v>3725.95</v>
      </c>
      <c r="H380" s="11">
        <f t="shared" si="253"/>
        <v>41472</v>
      </c>
      <c r="I380" s="11">
        <f t="shared" si="254"/>
        <v>41503</v>
      </c>
      <c r="J380" s="12">
        <f t="shared" si="225"/>
        <v>2.3997654040994743E-3</v>
      </c>
      <c r="K380" s="11">
        <f t="shared" si="243"/>
        <v>41561</v>
      </c>
      <c r="L380" s="11">
        <f t="shared" si="226"/>
        <v>41561</v>
      </c>
      <c r="M380" s="1">
        <f t="shared" si="248"/>
        <v>20</v>
      </c>
      <c r="N380" s="1">
        <f t="shared" si="227"/>
        <v>3</v>
      </c>
      <c r="O380" s="2">
        <f t="shared" si="228"/>
        <v>1.00035959</v>
      </c>
      <c r="P380" s="13">
        <f t="shared" si="255"/>
        <v>1.00029871</v>
      </c>
      <c r="Q380" s="13">
        <f t="shared" si="249"/>
        <v>1.0627068747724222</v>
      </c>
      <c r="R380" s="2">
        <f t="shared" si="251"/>
        <v>1.0630890099999999</v>
      </c>
      <c r="S380" s="2">
        <f t="shared" si="244"/>
        <v>1.06270687</v>
      </c>
      <c r="T380" s="2">
        <f t="shared" si="229"/>
        <v>338446.27929892001</v>
      </c>
      <c r="U380" s="2">
        <f t="shared" si="230"/>
        <v>967.35165251437036</v>
      </c>
      <c r="V380" s="2">
        <f t="shared" si="231"/>
        <v>19119.067782752409</v>
      </c>
      <c r="W380" s="2">
        <f t="shared" si="232"/>
        <v>338562.08648249676</v>
      </c>
      <c r="X380" s="17">
        <f t="shared" si="233"/>
        <v>0</v>
      </c>
      <c r="Y380" s="2">
        <f t="shared" si="234"/>
        <v>0</v>
      </c>
      <c r="Z380" s="72">
        <f t="shared" si="235"/>
        <v>0</v>
      </c>
      <c r="AA380" s="2">
        <f t="shared" si="236"/>
        <v>0</v>
      </c>
      <c r="AB380" s="12">
        <f t="shared" si="245"/>
        <v>4.6600000000000003E-2</v>
      </c>
      <c r="AC380" s="17">
        <f t="shared" si="237"/>
        <v>3</v>
      </c>
      <c r="AD380" s="17">
        <v>252</v>
      </c>
      <c r="AE380" s="13">
        <f t="shared" si="250"/>
        <v>1.0005423710000001</v>
      </c>
      <c r="AF380" s="2">
        <f t="shared" si="238"/>
        <v>183.56344694000001</v>
      </c>
      <c r="AG380" s="2">
        <f t="shared" si="239"/>
        <v>183.62625739999999</v>
      </c>
      <c r="AH380" s="3">
        <f t="shared" si="240"/>
        <v>0</v>
      </c>
      <c r="AI380" s="4" t="str">
        <f t="shared" si="246"/>
        <v>A+J=</v>
      </c>
      <c r="AJ380" s="11">
        <f t="shared" si="247"/>
        <v>41561</v>
      </c>
      <c r="AK380" s="11"/>
      <c r="AL380" s="4"/>
      <c r="AM380" s="4"/>
      <c r="AN380" s="4"/>
      <c r="AO380" s="4"/>
      <c r="AP380" s="4"/>
      <c r="AQ380" s="3"/>
      <c r="AR380" s="53"/>
      <c r="AS380" s="53"/>
      <c r="AT380" s="53"/>
      <c r="AU380" s="53"/>
      <c r="AV380" s="53"/>
      <c r="AW380" s="53"/>
      <c r="AX380" s="1"/>
      <c r="AY380" s="1"/>
      <c r="AZ380" s="1"/>
      <c r="BA380" s="1"/>
      <c r="BB380" s="1"/>
    </row>
    <row r="381" spans="1:154" x14ac:dyDescent="0.2">
      <c r="A381" s="158">
        <f t="shared" si="241"/>
        <v>41537</v>
      </c>
      <c r="B381" s="2">
        <f t="shared" si="223"/>
        <v>338845.58616816514</v>
      </c>
      <c r="C381" s="2">
        <f t="shared" si="242"/>
        <v>318475.66704723</v>
      </c>
      <c r="D381" s="2">
        <f>SUM(Y381:Y$709)</f>
        <v>15426.565741750001</v>
      </c>
      <c r="E381" s="73">
        <f t="shared" si="224"/>
        <v>303049.10130548</v>
      </c>
      <c r="F381" s="88">
        <f t="shared" si="252"/>
        <v>3717.03</v>
      </c>
      <c r="G381" s="3">
        <f>IF(AND(N381=1,N380&gt;1),VLOOKUP(A380,[1]Plan1!$BK$81:$BM$259,3),G380)</f>
        <v>3725.95</v>
      </c>
      <c r="H381" s="11">
        <f t="shared" si="253"/>
        <v>41472</v>
      </c>
      <c r="I381" s="11">
        <f t="shared" si="254"/>
        <v>41503</v>
      </c>
      <c r="J381" s="12">
        <f t="shared" si="225"/>
        <v>2.3997654040994743E-3</v>
      </c>
      <c r="K381" s="11">
        <f t="shared" si="243"/>
        <v>41561</v>
      </c>
      <c r="L381" s="11">
        <f t="shared" si="226"/>
        <v>41561</v>
      </c>
      <c r="M381" s="1">
        <f t="shared" si="248"/>
        <v>20</v>
      </c>
      <c r="N381" s="1">
        <f t="shared" si="227"/>
        <v>4</v>
      </c>
      <c r="O381" s="2">
        <f t="shared" si="228"/>
        <v>1.00047949</v>
      </c>
      <c r="P381" s="13">
        <f t="shared" si="255"/>
        <v>1.00029871</v>
      </c>
      <c r="Q381" s="13">
        <f t="shared" si="249"/>
        <v>1.0627068747724222</v>
      </c>
      <c r="R381" s="2">
        <f t="shared" si="251"/>
        <v>1.06321643</v>
      </c>
      <c r="S381" s="2">
        <f t="shared" si="244"/>
        <v>1.06270687</v>
      </c>
      <c r="T381" s="2">
        <f t="shared" si="229"/>
        <v>338446.27929892001</v>
      </c>
      <c r="U381" s="2">
        <f t="shared" si="230"/>
        <v>967.35165251437036</v>
      </c>
      <c r="V381" s="2">
        <f t="shared" si="231"/>
        <v>19157.682299240783</v>
      </c>
      <c r="W381" s="2">
        <f t="shared" si="232"/>
        <v>338600.70099898515</v>
      </c>
      <c r="X381" s="17">
        <f t="shared" si="233"/>
        <v>0</v>
      </c>
      <c r="Y381" s="2">
        <f t="shared" si="234"/>
        <v>0</v>
      </c>
      <c r="Z381" s="72">
        <f t="shared" si="235"/>
        <v>0</v>
      </c>
      <c r="AA381" s="2">
        <f t="shared" si="236"/>
        <v>0</v>
      </c>
      <c r="AB381" s="12">
        <f t="shared" si="245"/>
        <v>4.6600000000000003E-2</v>
      </c>
      <c r="AC381" s="17">
        <f t="shared" si="237"/>
        <v>4</v>
      </c>
      <c r="AD381" s="17">
        <v>252</v>
      </c>
      <c r="AE381" s="13">
        <f t="shared" si="250"/>
        <v>1.0007232269999999</v>
      </c>
      <c r="AF381" s="2">
        <f t="shared" si="238"/>
        <v>244.77348723</v>
      </c>
      <c r="AG381" s="2">
        <f t="shared" si="239"/>
        <v>244.88516917999999</v>
      </c>
      <c r="AH381" s="3">
        <f t="shared" si="240"/>
        <v>0</v>
      </c>
      <c r="AI381" s="4" t="str">
        <f t="shared" si="246"/>
        <v>A+J=</v>
      </c>
      <c r="AJ381" s="11">
        <f t="shared" si="247"/>
        <v>41561</v>
      </c>
      <c r="AK381" s="11"/>
      <c r="AL381" s="4"/>
      <c r="AM381" s="4"/>
      <c r="AN381" s="4"/>
      <c r="AO381" s="4"/>
      <c r="AP381" s="4"/>
      <c r="AQ381" s="3"/>
      <c r="AR381" s="53"/>
      <c r="AS381" s="53"/>
      <c r="AT381" s="53"/>
      <c r="AU381" s="53"/>
      <c r="AV381" s="53"/>
      <c r="AW381" s="53"/>
      <c r="AX381" s="1"/>
      <c r="AY381" s="1"/>
      <c r="AZ381" s="1"/>
      <c r="BA381" s="1"/>
      <c r="BB381" s="1"/>
    </row>
    <row r="382" spans="1:154" x14ac:dyDescent="0.2">
      <c r="A382" s="158">
        <f t="shared" si="241"/>
        <v>41538</v>
      </c>
      <c r="B382" s="2">
        <f t="shared" si="223"/>
        <v>338945.48743344453</v>
      </c>
      <c r="C382" s="2">
        <f t="shared" si="242"/>
        <v>318475.66704723</v>
      </c>
      <c r="D382" s="2">
        <f>SUM(Y382:Y$709)</f>
        <v>15426.565741750001</v>
      </c>
      <c r="E382" s="73">
        <f t="shared" si="224"/>
        <v>303049.10130548</v>
      </c>
      <c r="F382" s="88">
        <f t="shared" si="252"/>
        <v>3717.03</v>
      </c>
      <c r="G382" s="3">
        <f>IF(AND(N382=1,N381&gt;1),VLOOKUP(A381,[1]Plan1!$BK$81:$BM$259,3),G381)</f>
        <v>3725.95</v>
      </c>
      <c r="H382" s="11">
        <f t="shared" si="253"/>
        <v>41472</v>
      </c>
      <c r="I382" s="11">
        <f t="shared" si="254"/>
        <v>41503</v>
      </c>
      <c r="J382" s="12">
        <f t="shared" si="225"/>
        <v>2.3997654040994743E-3</v>
      </c>
      <c r="K382" s="11">
        <f t="shared" si="243"/>
        <v>41561</v>
      </c>
      <c r="L382" s="11">
        <f t="shared" si="226"/>
        <v>41561</v>
      </c>
      <c r="M382" s="1">
        <f t="shared" si="248"/>
        <v>20</v>
      </c>
      <c r="N382" s="1">
        <f t="shared" si="227"/>
        <v>5</v>
      </c>
      <c r="O382" s="2">
        <f t="shared" si="228"/>
        <v>1.0005994</v>
      </c>
      <c r="P382" s="13">
        <f t="shared" si="255"/>
        <v>1.00029871</v>
      </c>
      <c r="Q382" s="13">
        <f t="shared" si="249"/>
        <v>1.0627068747724222</v>
      </c>
      <c r="R382" s="2">
        <f t="shared" si="251"/>
        <v>1.06334386</v>
      </c>
      <c r="S382" s="2">
        <f t="shared" si="244"/>
        <v>1.06270687</v>
      </c>
      <c r="T382" s="2">
        <f t="shared" si="229"/>
        <v>338446.27929892001</v>
      </c>
      <c r="U382" s="2">
        <f t="shared" si="230"/>
        <v>967.35165251437036</v>
      </c>
      <c r="V382" s="2">
        <f t="shared" si="231"/>
        <v>19196.29984622015</v>
      </c>
      <c r="W382" s="2">
        <f t="shared" si="232"/>
        <v>338639.31854596455</v>
      </c>
      <c r="X382" s="17">
        <f t="shared" si="233"/>
        <v>0</v>
      </c>
      <c r="Y382" s="2">
        <f t="shared" si="234"/>
        <v>0</v>
      </c>
      <c r="Z382" s="72">
        <f t="shared" si="235"/>
        <v>0</v>
      </c>
      <c r="AA382" s="2">
        <f t="shared" si="236"/>
        <v>0</v>
      </c>
      <c r="AB382" s="12">
        <f t="shared" si="245"/>
        <v>4.6600000000000003E-2</v>
      </c>
      <c r="AC382" s="17">
        <f t="shared" si="237"/>
        <v>5</v>
      </c>
      <c r="AD382" s="17">
        <v>252</v>
      </c>
      <c r="AE382" s="13">
        <f t="shared" si="250"/>
        <v>1.000904115</v>
      </c>
      <c r="AF382" s="2">
        <f t="shared" si="238"/>
        <v>305.99435779999999</v>
      </c>
      <c r="AG382" s="2">
        <f t="shared" si="239"/>
        <v>306.16888748000002</v>
      </c>
      <c r="AH382" s="3">
        <f t="shared" si="240"/>
        <v>0</v>
      </c>
      <c r="AI382" s="4" t="str">
        <f t="shared" si="246"/>
        <v>A+J=</v>
      </c>
      <c r="AJ382" s="11">
        <f t="shared" si="247"/>
        <v>41561</v>
      </c>
      <c r="AK382" s="11"/>
      <c r="AL382" s="4"/>
      <c r="AM382" s="4"/>
      <c r="AN382" s="4"/>
      <c r="AO382" s="4"/>
      <c r="AP382" s="4"/>
      <c r="AQ382" s="3"/>
      <c r="AR382" s="53"/>
      <c r="AS382" s="53"/>
      <c r="AT382" s="53"/>
      <c r="AU382" s="53"/>
      <c r="AV382" s="53"/>
      <c r="AW382" s="53"/>
      <c r="AX382" s="1"/>
      <c r="AY382" s="1"/>
      <c r="AZ382" s="1"/>
      <c r="BA382" s="1"/>
      <c r="BB382" s="1"/>
    </row>
    <row r="383" spans="1:154" x14ac:dyDescent="0.2">
      <c r="A383" s="158">
        <f t="shared" si="241"/>
        <v>41539</v>
      </c>
      <c r="B383" s="2">
        <f t="shared" si="223"/>
        <v>338945.48743344453</v>
      </c>
      <c r="C383" s="2">
        <f t="shared" si="242"/>
        <v>318475.66704723</v>
      </c>
      <c r="D383" s="2">
        <f>SUM(Y383:Y$709)</f>
        <v>15426.565741750001</v>
      </c>
      <c r="E383" s="73">
        <f t="shared" si="224"/>
        <v>303049.10130548</v>
      </c>
      <c r="F383" s="88">
        <f t="shared" si="252"/>
        <v>3717.03</v>
      </c>
      <c r="G383" s="3">
        <f>IF(AND(N383=1,N382&gt;1),VLOOKUP(A382,[1]Plan1!$BK$81:$BM$259,3),G382)</f>
        <v>3725.95</v>
      </c>
      <c r="H383" s="11">
        <f t="shared" si="253"/>
        <v>41472</v>
      </c>
      <c r="I383" s="11">
        <f t="shared" si="254"/>
        <v>41503</v>
      </c>
      <c r="J383" s="12">
        <f t="shared" si="225"/>
        <v>2.3997654040994743E-3</v>
      </c>
      <c r="K383" s="11">
        <f t="shared" si="243"/>
        <v>41561</v>
      </c>
      <c r="L383" s="11">
        <f t="shared" si="226"/>
        <v>41561</v>
      </c>
      <c r="M383" s="1">
        <f t="shared" si="248"/>
        <v>20</v>
      </c>
      <c r="N383" s="1">
        <f t="shared" si="227"/>
        <v>5</v>
      </c>
      <c r="O383" s="2">
        <f t="shared" si="228"/>
        <v>1.0005994</v>
      </c>
      <c r="P383" s="13">
        <f t="shared" si="255"/>
        <v>1.00029871</v>
      </c>
      <c r="Q383" s="13">
        <f t="shared" si="249"/>
        <v>1.0627068747724222</v>
      </c>
      <c r="R383" s="2">
        <f t="shared" si="251"/>
        <v>1.06334386</v>
      </c>
      <c r="S383" s="2">
        <f t="shared" si="244"/>
        <v>1.06270687</v>
      </c>
      <c r="T383" s="2">
        <f t="shared" si="229"/>
        <v>338446.27929892001</v>
      </c>
      <c r="U383" s="2">
        <f t="shared" si="230"/>
        <v>967.35165251437036</v>
      </c>
      <c r="V383" s="2">
        <f t="shared" si="231"/>
        <v>19196.29984622015</v>
      </c>
      <c r="W383" s="2">
        <f t="shared" si="232"/>
        <v>338639.31854596455</v>
      </c>
      <c r="X383" s="17">
        <f t="shared" si="233"/>
        <v>0</v>
      </c>
      <c r="Y383" s="2">
        <f t="shared" si="234"/>
        <v>0</v>
      </c>
      <c r="Z383" s="72">
        <f t="shared" si="235"/>
        <v>0</v>
      </c>
      <c r="AA383" s="2">
        <f t="shared" si="236"/>
        <v>0</v>
      </c>
      <c r="AB383" s="12">
        <f t="shared" si="245"/>
        <v>4.6600000000000003E-2</v>
      </c>
      <c r="AC383" s="17">
        <f t="shared" si="237"/>
        <v>5</v>
      </c>
      <c r="AD383" s="17">
        <v>252</v>
      </c>
      <c r="AE383" s="13">
        <f t="shared" si="250"/>
        <v>1.000904115</v>
      </c>
      <c r="AF383" s="2">
        <f t="shared" si="238"/>
        <v>305.99435779999999</v>
      </c>
      <c r="AG383" s="2">
        <f t="shared" si="239"/>
        <v>306.16888748000002</v>
      </c>
      <c r="AH383" s="3">
        <f t="shared" si="240"/>
        <v>0</v>
      </c>
      <c r="AI383" s="4" t="str">
        <f t="shared" si="246"/>
        <v>A+J=</v>
      </c>
      <c r="AJ383" s="11">
        <f t="shared" si="247"/>
        <v>41561</v>
      </c>
      <c r="AK383" s="11"/>
      <c r="AL383" s="4"/>
      <c r="AM383" s="4"/>
      <c r="AN383" s="4"/>
      <c r="AO383" s="4"/>
      <c r="AP383" s="4"/>
      <c r="AQ383" s="3"/>
      <c r="AR383" s="53"/>
      <c r="AS383" s="53"/>
      <c r="AT383" s="53"/>
      <c r="AU383" s="53"/>
      <c r="AV383" s="53"/>
      <c r="AW383" s="53"/>
      <c r="AX383" s="1"/>
      <c r="AY383" s="1"/>
      <c r="AZ383" s="1"/>
      <c r="BA383" s="1"/>
      <c r="BB383" s="1"/>
    </row>
    <row r="384" spans="1:154" x14ac:dyDescent="0.2">
      <c r="A384" s="158">
        <f t="shared" si="241"/>
        <v>41540</v>
      </c>
      <c r="B384" s="2">
        <f t="shared" si="223"/>
        <v>338945.48743344453</v>
      </c>
      <c r="C384" s="2">
        <f t="shared" si="242"/>
        <v>318475.66704723</v>
      </c>
      <c r="D384" s="2">
        <f>SUM(Y384:Y$709)</f>
        <v>15426.565741750001</v>
      </c>
      <c r="E384" s="73">
        <f t="shared" si="224"/>
        <v>303049.10130548</v>
      </c>
      <c r="F384" s="88">
        <f t="shared" si="252"/>
        <v>3717.03</v>
      </c>
      <c r="G384" s="3">
        <f>IF(AND(N384=1,N383&gt;1),VLOOKUP(A383,[1]Plan1!$BK$81:$BM$259,3),G383)</f>
        <v>3725.95</v>
      </c>
      <c r="H384" s="11">
        <f t="shared" si="253"/>
        <v>41472</v>
      </c>
      <c r="I384" s="11">
        <f t="shared" si="254"/>
        <v>41503</v>
      </c>
      <c r="J384" s="12">
        <f t="shared" si="225"/>
        <v>2.3997654040994743E-3</v>
      </c>
      <c r="K384" s="11">
        <f t="shared" si="243"/>
        <v>41561</v>
      </c>
      <c r="L384" s="11">
        <f t="shared" si="226"/>
        <v>41561</v>
      </c>
      <c r="M384" s="1">
        <f t="shared" si="248"/>
        <v>20</v>
      </c>
      <c r="N384" s="1">
        <f t="shared" si="227"/>
        <v>5</v>
      </c>
      <c r="O384" s="2">
        <f t="shared" si="228"/>
        <v>1.0005994</v>
      </c>
      <c r="P384" s="13">
        <f t="shared" si="255"/>
        <v>1.00029871</v>
      </c>
      <c r="Q384" s="13">
        <f t="shared" si="249"/>
        <v>1.0627068747724222</v>
      </c>
      <c r="R384" s="2">
        <f t="shared" si="251"/>
        <v>1.06334386</v>
      </c>
      <c r="S384" s="2">
        <f t="shared" si="244"/>
        <v>1.06270687</v>
      </c>
      <c r="T384" s="2">
        <f t="shared" si="229"/>
        <v>338446.27929892001</v>
      </c>
      <c r="U384" s="2">
        <f t="shared" si="230"/>
        <v>967.35165251437036</v>
      </c>
      <c r="V384" s="2">
        <f t="shared" si="231"/>
        <v>19196.29984622015</v>
      </c>
      <c r="W384" s="2">
        <f t="shared" si="232"/>
        <v>338639.31854596455</v>
      </c>
      <c r="X384" s="17">
        <f t="shared" si="233"/>
        <v>0</v>
      </c>
      <c r="Y384" s="2">
        <f t="shared" si="234"/>
        <v>0</v>
      </c>
      <c r="Z384" s="72">
        <f t="shared" si="235"/>
        <v>0</v>
      </c>
      <c r="AA384" s="2">
        <f t="shared" si="236"/>
        <v>0</v>
      </c>
      <c r="AB384" s="12">
        <f t="shared" si="245"/>
        <v>4.6600000000000003E-2</v>
      </c>
      <c r="AC384" s="17">
        <f t="shared" si="237"/>
        <v>5</v>
      </c>
      <c r="AD384" s="17">
        <v>252</v>
      </c>
      <c r="AE384" s="13">
        <f t="shared" si="250"/>
        <v>1.000904115</v>
      </c>
      <c r="AF384" s="2">
        <f t="shared" si="238"/>
        <v>305.99435779999999</v>
      </c>
      <c r="AG384" s="2">
        <f t="shared" si="239"/>
        <v>306.16888748000002</v>
      </c>
      <c r="AH384" s="3">
        <f t="shared" si="240"/>
        <v>0</v>
      </c>
      <c r="AI384" s="4" t="str">
        <f t="shared" si="246"/>
        <v>A+J=</v>
      </c>
      <c r="AJ384" s="11">
        <f t="shared" si="247"/>
        <v>41561</v>
      </c>
      <c r="AK384" s="11"/>
      <c r="AL384" s="4"/>
      <c r="AM384" s="4"/>
      <c r="AN384" s="4"/>
      <c r="AO384" s="4"/>
      <c r="AP384" s="4"/>
      <c r="AQ384" s="3"/>
      <c r="AR384" s="53"/>
      <c r="AS384" s="53"/>
      <c r="AT384" s="53"/>
      <c r="AU384" s="53"/>
      <c r="AV384" s="53"/>
      <c r="AW384" s="53"/>
      <c r="AX384" s="1"/>
      <c r="AY384" s="1"/>
      <c r="AZ384" s="1"/>
      <c r="BA384" s="1"/>
      <c r="BB384" s="1"/>
    </row>
    <row r="385" spans="1:153" x14ac:dyDescent="0.2">
      <c r="A385" s="158">
        <f t="shared" si="241"/>
        <v>41541</v>
      </c>
      <c r="B385" s="2">
        <f t="shared" si="223"/>
        <v>339045.4168797849</v>
      </c>
      <c r="C385" s="2">
        <f t="shared" si="242"/>
        <v>318475.66704723</v>
      </c>
      <c r="D385" s="2">
        <f>SUM(Y385:Y$709)</f>
        <v>15426.565741750001</v>
      </c>
      <c r="E385" s="73">
        <f t="shared" si="224"/>
        <v>303049.10130548</v>
      </c>
      <c r="F385" s="88">
        <f t="shared" si="252"/>
        <v>3717.03</v>
      </c>
      <c r="G385" s="3">
        <f>IF(AND(N385=1,N384&gt;1),VLOOKUP(A384,[1]Plan1!$BK$81:$BM$259,3),G384)</f>
        <v>3725.95</v>
      </c>
      <c r="H385" s="11">
        <f t="shared" si="253"/>
        <v>41472</v>
      </c>
      <c r="I385" s="11">
        <f t="shared" si="254"/>
        <v>41503</v>
      </c>
      <c r="J385" s="12">
        <f t="shared" si="225"/>
        <v>2.3997654040994743E-3</v>
      </c>
      <c r="K385" s="11">
        <f t="shared" si="243"/>
        <v>41561</v>
      </c>
      <c r="L385" s="11">
        <f t="shared" si="226"/>
        <v>41561</v>
      </c>
      <c r="M385" s="1">
        <f t="shared" si="248"/>
        <v>20</v>
      </c>
      <c r="N385" s="1">
        <f t="shared" si="227"/>
        <v>6</v>
      </c>
      <c r="O385" s="2">
        <f t="shared" si="228"/>
        <v>1.00071932</v>
      </c>
      <c r="P385" s="13">
        <f t="shared" si="255"/>
        <v>1.00029871</v>
      </c>
      <c r="Q385" s="13">
        <f t="shared" si="249"/>
        <v>1.0627068747724222</v>
      </c>
      <c r="R385" s="2">
        <f t="shared" si="251"/>
        <v>1.0634713</v>
      </c>
      <c r="S385" s="2">
        <f t="shared" si="244"/>
        <v>1.06270687</v>
      </c>
      <c r="T385" s="2">
        <f t="shared" si="229"/>
        <v>338446.27929892001</v>
      </c>
      <c r="U385" s="2">
        <f t="shared" si="230"/>
        <v>967.35165251437036</v>
      </c>
      <c r="V385" s="2">
        <f t="shared" si="231"/>
        <v>19234.920423690513</v>
      </c>
      <c r="W385" s="2">
        <f t="shared" si="232"/>
        <v>338677.93912343489</v>
      </c>
      <c r="X385" s="17">
        <f t="shared" si="233"/>
        <v>0</v>
      </c>
      <c r="Y385" s="2">
        <f t="shared" si="234"/>
        <v>0</v>
      </c>
      <c r="Z385" s="72">
        <f t="shared" si="235"/>
        <v>0</v>
      </c>
      <c r="AA385" s="2">
        <f t="shared" si="236"/>
        <v>0</v>
      </c>
      <c r="AB385" s="12">
        <f t="shared" si="245"/>
        <v>4.6600000000000003E-2</v>
      </c>
      <c r="AC385" s="17">
        <f t="shared" si="237"/>
        <v>6</v>
      </c>
      <c r="AD385" s="17">
        <v>252</v>
      </c>
      <c r="AE385" s="13">
        <f t="shared" si="250"/>
        <v>1.0010850360000001</v>
      </c>
      <c r="AF385" s="2">
        <f t="shared" si="238"/>
        <v>367.22639709999999</v>
      </c>
      <c r="AG385" s="2">
        <f t="shared" si="239"/>
        <v>367.47775634999999</v>
      </c>
      <c r="AH385" s="3">
        <f t="shared" si="240"/>
        <v>0</v>
      </c>
      <c r="AI385" s="4" t="str">
        <f t="shared" si="246"/>
        <v>A+J=</v>
      </c>
      <c r="AJ385" s="11">
        <f t="shared" si="247"/>
        <v>41561</v>
      </c>
      <c r="AK385" s="11"/>
      <c r="AL385" s="4"/>
      <c r="AM385" s="4"/>
      <c r="AN385" s="4"/>
      <c r="AO385" s="4"/>
      <c r="AP385" s="4"/>
      <c r="AQ385" s="3"/>
      <c r="AR385" s="53"/>
      <c r="AS385" s="53"/>
      <c r="AT385" s="53"/>
      <c r="AU385" s="53"/>
      <c r="AV385" s="53"/>
      <c r="AW385" s="53"/>
      <c r="AX385" s="1"/>
      <c r="AY385" s="1"/>
      <c r="AZ385" s="1"/>
      <c r="BA385" s="1"/>
      <c r="BB385" s="1"/>
    </row>
    <row r="386" spans="1:153" x14ac:dyDescent="0.2">
      <c r="A386" s="158">
        <f t="shared" si="241"/>
        <v>41542</v>
      </c>
      <c r="B386" s="2">
        <f t="shared" si="223"/>
        <v>339145.3775469673</v>
      </c>
      <c r="C386" s="2">
        <f t="shared" si="242"/>
        <v>318475.66704723</v>
      </c>
      <c r="D386" s="2">
        <f>SUM(Y386:Y$709)</f>
        <v>15426.565741750001</v>
      </c>
      <c r="E386" s="73">
        <f t="shared" si="224"/>
        <v>303049.10130548</v>
      </c>
      <c r="F386" s="88">
        <f t="shared" si="252"/>
        <v>3717.03</v>
      </c>
      <c r="G386" s="3">
        <f>IF(AND(N386=1,N385&gt;1),VLOOKUP(A385,[1]Plan1!$BK$81:$BM$259,3),G385)</f>
        <v>3725.95</v>
      </c>
      <c r="H386" s="11">
        <f t="shared" si="253"/>
        <v>41472</v>
      </c>
      <c r="I386" s="11">
        <f t="shared" si="254"/>
        <v>41503</v>
      </c>
      <c r="J386" s="12">
        <f t="shared" si="225"/>
        <v>2.3997654040994743E-3</v>
      </c>
      <c r="K386" s="11">
        <f t="shared" si="243"/>
        <v>41561</v>
      </c>
      <c r="L386" s="11">
        <f t="shared" si="226"/>
        <v>41561</v>
      </c>
      <c r="M386" s="1">
        <f t="shared" si="248"/>
        <v>20</v>
      </c>
      <c r="N386" s="1">
        <f t="shared" si="227"/>
        <v>7</v>
      </c>
      <c r="O386" s="2">
        <f t="shared" si="228"/>
        <v>1.00083926</v>
      </c>
      <c r="P386" s="13">
        <f t="shared" si="255"/>
        <v>1.00029871</v>
      </c>
      <c r="Q386" s="13">
        <f t="shared" si="249"/>
        <v>1.0627068747724222</v>
      </c>
      <c r="R386" s="2">
        <f t="shared" si="251"/>
        <v>1.0635987600000001</v>
      </c>
      <c r="S386" s="2">
        <f t="shared" si="244"/>
        <v>1.06270687</v>
      </c>
      <c r="T386" s="2">
        <f t="shared" si="229"/>
        <v>338446.27929892001</v>
      </c>
      <c r="U386" s="2">
        <f t="shared" si="230"/>
        <v>967.35165251437036</v>
      </c>
      <c r="V386" s="2">
        <f t="shared" si="231"/>
        <v>19273.547062142934</v>
      </c>
      <c r="W386" s="2">
        <f t="shared" si="232"/>
        <v>338716.56576188729</v>
      </c>
      <c r="X386" s="17">
        <f t="shared" si="233"/>
        <v>0</v>
      </c>
      <c r="Y386" s="2">
        <f t="shared" si="234"/>
        <v>0</v>
      </c>
      <c r="Z386" s="72">
        <f t="shared" si="235"/>
        <v>0</v>
      </c>
      <c r="AA386" s="2">
        <f t="shared" si="236"/>
        <v>0</v>
      </c>
      <c r="AB386" s="12">
        <f t="shared" si="245"/>
        <v>4.6600000000000003E-2</v>
      </c>
      <c r="AC386" s="17">
        <f t="shared" si="237"/>
        <v>7</v>
      </c>
      <c r="AD386" s="17">
        <v>252</v>
      </c>
      <c r="AE386" s="13">
        <f t="shared" si="250"/>
        <v>1.0012659900000001</v>
      </c>
      <c r="AF386" s="2">
        <f t="shared" si="238"/>
        <v>428.46960511999998</v>
      </c>
      <c r="AG386" s="2">
        <f t="shared" si="239"/>
        <v>428.81178507999999</v>
      </c>
      <c r="AH386" s="3">
        <f t="shared" si="240"/>
        <v>0</v>
      </c>
      <c r="AI386" s="4" t="str">
        <f t="shared" si="246"/>
        <v>A+J=</v>
      </c>
      <c r="AJ386" s="11">
        <f t="shared" si="247"/>
        <v>41561</v>
      </c>
      <c r="AK386" s="11"/>
      <c r="AL386" s="4"/>
      <c r="AM386" s="4"/>
      <c r="AN386" s="4"/>
      <c r="AO386" s="4"/>
      <c r="AP386" s="4"/>
      <c r="AQ386" s="3"/>
      <c r="AR386" s="53"/>
      <c r="AS386" s="53"/>
      <c r="AT386" s="53"/>
      <c r="AU386" s="53"/>
      <c r="AV386" s="53"/>
      <c r="AW386" s="53"/>
      <c r="AX386" s="1"/>
      <c r="AY386" s="1"/>
      <c r="AZ386" s="1"/>
      <c r="BA386" s="1"/>
      <c r="BB386" s="1"/>
    </row>
    <row r="387" spans="1:153" x14ac:dyDescent="0.2">
      <c r="A387" s="158">
        <f t="shared" si="241"/>
        <v>41543</v>
      </c>
      <c r="B387" s="2">
        <f t="shared" si="223"/>
        <v>339245.36606849072</v>
      </c>
      <c r="C387" s="2">
        <f t="shared" si="242"/>
        <v>318475.66704723</v>
      </c>
      <c r="D387" s="2">
        <f>SUM(Y387:Y$709)</f>
        <v>15426.565741750001</v>
      </c>
      <c r="E387" s="73">
        <f t="shared" si="224"/>
        <v>303049.10130548</v>
      </c>
      <c r="F387" s="88">
        <f t="shared" si="252"/>
        <v>3717.03</v>
      </c>
      <c r="G387" s="3">
        <f>IF(AND(N387=1,N386&gt;1),VLOOKUP(A386,[1]Plan1!$BK$81:$BM$259,3),G386)</f>
        <v>3725.95</v>
      </c>
      <c r="H387" s="11">
        <f t="shared" si="253"/>
        <v>41472</v>
      </c>
      <c r="I387" s="11">
        <f t="shared" si="254"/>
        <v>41503</v>
      </c>
      <c r="J387" s="12">
        <f t="shared" si="225"/>
        <v>2.3997654040994743E-3</v>
      </c>
      <c r="K387" s="11">
        <f t="shared" si="243"/>
        <v>41561</v>
      </c>
      <c r="L387" s="11">
        <f t="shared" si="226"/>
        <v>41561</v>
      </c>
      <c r="M387" s="1">
        <f t="shared" si="248"/>
        <v>20</v>
      </c>
      <c r="N387" s="1">
        <f t="shared" si="227"/>
        <v>8</v>
      </c>
      <c r="O387" s="2">
        <f t="shared" si="228"/>
        <v>1.00095921</v>
      </c>
      <c r="P387" s="13">
        <f t="shared" si="255"/>
        <v>1.00029871</v>
      </c>
      <c r="Q387" s="13">
        <f t="shared" si="249"/>
        <v>1.0627068747724222</v>
      </c>
      <c r="R387" s="2">
        <f t="shared" si="251"/>
        <v>1.0637262300000001</v>
      </c>
      <c r="S387" s="2">
        <f t="shared" si="244"/>
        <v>1.06270687</v>
      </c>
      <c r="T387" s="2">
        <f t="shared" si="229"/>
        <v>338446.27929892001</v>
      </c>
      <c r="U387" s="2">
        <f t="shared" si="230"/>
        <v>967.35165251437036</v>
      </c>
      <c r="V387" s="2">
        <f t="shared" si="231"/>
        <v>19312.176731086351</v>
      </c>
      <c r="W387" s="2">
        <f t="shared" si="232"/>
        <v>338755.1954308307</v>
      </c>
      <c r="X387" s="17">
        <f t="shared" si="233"/>
        <v>0</v>
      </c>
      <c r="Y387" s="2">
        <f t="shared" si="234"/>
        <v>0</v>
      </c>
      <c r="Z387" s="72">
        <f t="shared" si="235"/>
        <v>0</v>
      </c>
      <c r="AA387" s="2">
        <f t="shared" si="236"/>
        <v>0</v>
      </c>
      <c r="AB387" s="12">
        <f t="shared" si="245"/>
        <v>4.6600000000000003E-2</v>
      </c>
      <c r="AC387" s="17">
        <f t="shared" si="237"/>
        <v>8</v>
      </c>
      <c r="AD387" s="17">
        <v>252</v>
      </c>
      <c r="AE387" s="13">
        <f t="shared" si="250"/>
        <v>1.001446976</v>
      </c>
      <c r="AF387" s="2">
        <f t="shared" si="238"/>
        <v>489.72364342999998</v>
      </c>
      <c r="AG387" s="2">
        <f t="shared" si="239"/>
        <v>490.17063766000001</v>
      </c>
      <c r="AH387" s="3">
        <f t="shared" si="240"/>
        <v>0</v>
      </c>
      <c r="AI387" s="4" t="str">
        <f t="shared" si="246"/>
        <v>A+J=</v>
      </c>
      <c r="AJ387" s="11">
        <f t="shared" si="247"/>
        <v>41561</v>
      </c>
      <c r="AK387" s="11"/>
      <c r="AL387" s="4"/>
      <c r="AM387" s="4"/>
      <c r="AN387" s="4"/>
      <c r="AO387" s="4"/>
      <c r="AP387" s="4"/>
      <c r="AQ387" s="3"/>
      <c r="AR387" s="53"/>
      <c r="AS387" s="53"/>
      <c r="AT387" s="53"/>
      <c r="AU387" s="53"/>
      <c r="AV387" s="53"/>
      <c r="AW387" s="53"/>
      <c r="AX387" s="1"/>
      <c r="AY387" s="1"/>
      <c r="AZ387" s="1"/>
      <c r="BA387" s="1"/>
      <c r="BB387" s="1"/>
    </row>
    <row r="388" spans="1:153" x14ac:dyDescent="0.2">
      <c r="A388" s="158">
        <f t="shared" si="241"/>
        <v>41544</v>
      </c>
      <c r="B388" s="2">
        <f t="shared" si="223"/>
        <v>339345.38616270613</v>
      </c>
      <c r="C388" s="2">
        <f t="shared" si="242"/>
        <v>318475.66704723</v>
      </c>
      <c r="D388" s="2">
        <f>SUM(Y388:Y$709)</f>
        <v>15426.565741750001</v>
      </c>
      <c r="E388" s="73">
        <f t="shared" si="224"/>
        <v>303049.10130548</v>
      </c>
      <c r="F388" s="88">
        <f t="shared" si="252"/>
        <v>3717.03</v>
      </c>
      <c r="G388" s="3">
        <f>IF(AND(N388=1,N387&gt;1),VLOOKUP(A387,[1]Plan1!$BK$81:$BM$259,3),G387)</f>
        <v>3725.95</v>
      </c>
      <c r="H388" s="11">
        <f t="shared" si="253"/>
        <v>41472</v>
      </c>
      <c r="I388" s="11">
        <f t="shared" si="254"/>
        <v>41503</v>
      </c>
      <c r="J388" s="12">
        <f t="shared" si="225"/>
        <v>2.3997654040994743E-3</v>
      </c>
      <c r="K388" s="11">
        <f t="shared" si="243"/>
        <v>41561</v>
      </c>
      <c r="L388" s="11">
        <f t="shared" si="226"/>
        <v>41561</v>
      </c>
      <c r="M388" s="1">
        <f t="shared" si="248"/>
        <v>20</v>
      </c>
      <c r="N388" s="1">
        <f t="shared" si="227"/>
        <v>9</v>
      </c>
      <c r="O388" s="2">
        <f t="shared" si="228"/>
        <v>1.0010791800000001</v>
      </c>
      <c r="P388" s="13">
        <f t="shared" si="255"/>
        <v>1.00029871</v>
      </c>
      <c r="Q388" s="13">
        <f t="shared" si="249"/>
        <v>1.0627068747724222</v>
      </c>
      <c r="R388" s="2">
        <f t="shared" si="251"/>
        <v>1.06385372</v>
      </c>
      <c r="S388" s="2">
        <f t="shared" si="244"/>
        <v>1.06270687</v>
      </c>
      <c r="T388" s="2">
        <f t="shared" si="229"/>
        <v>338446.27929892001</v>
      </c>
      <c r="U388" s="2">
        <f t="shared" si="230"/>
        <v>967.35165251437036</v>
      </c>
      <c r="V388" s="2">
        <f t="shared" si="231"/>
        <v>19350.812461011756</v>
      </c>
      <c r="W388" s="2">
        <f t="shared" si="232"/>
        <v>338793.83116075612</v>
      </c>
      <c r="X388" s="17">
        <f t="shared" si="233"/>
        <v>0</v>
      </c>
      <c r="Y388" s="2">
        <f t="shared" si="234"/>
        <v>0</v>
      </c>
      <c r="Z388" s="72">
        <f t="shared" si="235"/>
        <v>0</v>
      </c>
      <c r="AA388" s="2">
        <f t="shared" si="236"/>
        <v>0</v>
      </c>
      <c r="AB388" s="12">
        <f t="shared" si="245"/>
        <v>4.6600000000000003E-2</v>
      </c>
      <c r="AC388" s="17">
        <f t="shared" si="237"/>
        <v>9</v>
      </c>
      <c r="AD388" s="17">
        <v>252</v>
      </c>
      <c r="AE388" s="13">
        <f t="shared" si="250"/>
        <v>1.0016279960000001</v>
      </c>
      <c r="AF388" s="2">
        <f t="shared" si="238"/>
        <v>550.98918891000005</v>
      </c>
      <c r="AG388" s="2">
        <f t="shared" si="239"/>
        <v>551.55500195000002</v>
      </c>
      <c r="AH388" s="3">
        <f t="shared" si="240"/>
        <v>0</v>
      </c>
      <c r="AI388" s="4" t="str">
        <f t="shared" si="246"/>
        <v>A+J=</v>
      </c>
      <c r="AJ388" s="11">
        <f t="shared" si="247"/>
        <v>41561</v>
      </c>
      <c r="AK388" s="11"/>
      <c r="AL388" s="4"/>
      <c r="AM388" s="4"/>
      <c r="AN388" s="4"/>
      <c r="AO388" s="4"/>
      <c r="AP388" s="4"/>
      <c r="AQ388" s="3"/>
      <c r="AR388" s="53"/>
      <c r="AS388" s="53"/>
      <c r="AT388" s="53"/>
      <c r="AU388" s="53"/>
      <c r="AV388" s="53"/>
      <c r="AW388" s="53"/>
      <c r="AX388" s="1"/>
      <c r="AY388" s="1"/>
      <c r="AZ388" s="1"/>
      <c r="BA388" s="1"/>
      <c r="BB388" s="1"/>
    </row>
    <row r="389" spans="1:153" x14ac:dyDescent="0.2">
      <c r="A389" s="158">
        <f t="shared" si="241"/>
        <v>41545</v>
      </c>
      <c r="B389" s="2">
        <f t="shared" si="223"/>
        <v>339445.43715918361</v>
      </c>
      <c r="C389" s="2">
        <f t="shared" si="242"/>
        <v>318475.66704723</v>
      </c>
      <c r="D389" s="2">
        <f>SUM(Y389:Y$709)</f>
        <v>15426.565741750001</v>
      </c>
      <c r="E389" s="73">
        <f t="shared" si="224"/>
        <v>303049.10130548</v>
      </c>
      <c r="F389" s="88">
        <f t="shared" si="252"/>
        <v>3717.03</v>
      </c>
      <c r="G389" s="3">
        <f>IF(AND(N389=1,N388&gt;1),VLOOKUP(A388,[1]Plan1!$BK$81:$BM$259,3),G388)</f>
        <v>3725.95</v>
      </c>
      <c r="H389" s="11">
        <f t="shared" si="253"/>
        <v>41472</v>
      </c>
      <c r="I389" s="11">
        <f t="shared" si="254"/>
        <v>41503</v>
      </c>
      <c r="J389" s="12">
        <f t="shared" si="225"/>
        <v>2.3997654040994743E-3</v>
      </c>
      <c r="K389" s="11">
        <f t="shared" si="243"/>
        <v>41561</v>
      </c>
      <c r="L389" s="11">
        <f t="shared" si="226"/>
        <v>41561</v>
      </c>
      <c r="M389" s="1">
        <f t="shared" si="248"/>
        <v>20</v>
      </c>
      <c r="N389" s="1">
        <f t="shared" si="227"/>
        <v>10</v>
      </c>
      <c r="O389" s="2">
        <f t="shared" si="228"/>
        <v>1.0011991600000001</v>
      </c>
      <c r="P389" s="13">
        <f t="shared" si="255"/>
        <v>1.00029871</v>
      </c>
      <c r="Q389" s="13">
        <f t="shared" si="249"/>
        <v>1.0627068747724222</v>
      </c>
      <c r="R389" s="2">
        <f t="shared" si="251"/>
        <v>1.06398123</v>
      </c>
      <c r="S389" s="2">
        <f t="shared" si="244"/>
        <v>1.06270687</v>
      </c>
      <c r="T389" s="2">
        <f t="shared" si="229"/>
        <v>338446.27929892001</v>
      </c>
      <c r="U389" s="2">
        <f t="shared" si="230"/>
        <v>967.35165251437036</v>
      </c>
      <c r="V389" s="2">
        <f t="shared" si="231"/>
        <v>19389.454251919215</v>
      </c>
      <c r="W389" s="2">
        <f t="shared" si="232"/>
        <v>338832.4729516636</v>
      </c>
      <c r="X389" s="17">
        <f t="shared" si="233"/>
        <v>0</v>
      </c>
      <c r="Y389" s="2">
        <f t="shared" si="234"/>
        <v>0</v>
      </c>
      <c r="Z389" s="72">
        <f t="shared" si="235"/>
        <v>0</v>
      </c>
      <c r="AA389" s="2">
        <f t="shared" si="236"/>
        <v>0</v>
      </c>
      <c r="AB389" s="12">
        <f t="shared" si="245"/>
        <v>4.6600000000000003E-2</v>
      </c>
      <c r="AC389" s="17">
        <f t="shared" si="237"/>
        <v>10</v>
      </c>
      <c r="AD389" s="17">
        <v>252</v>
      </c>
      <c r="AE389" s="13">
        <f t="shared" si="250"/>
        <v>1.0018090479999999</v>
      </c>
      <c r="AF389" s="2">
        <f t="shared" si="238"/>
        <v>612.26556467</v>
      </c>
      <c r="AG389" s="2">
        <f t="shared" si="239"/>
        <v>612.96420751999995</v>
      </c>
      <c r="AH389" s="3">
        <f t="shared" si="240"/>
        <v>0</v>
      </c>
      <c r="AI389" s="4" t="str">
        <f t="shared" si="246"/>
        <v>A+J=</v>
      </c>
      <c r="AJ389" s="11">
        <f t="shared" si="247"/>
        <v>41561</v>
      </c>
      <c r="AK389" s="11"/>
      <c r="AL389" s="4"/>
      <c r="AM389" s="4"/>
      <c r="AN389" s="4"/>
      <c r="AO389" s="4"/>
      <c r="AP389" s="4"/>
      <c r="AQ389" s="3"/>
      <c r="AR389" s="53"/>
      <c r="AS389" s="53"/>
      <c r="AT389" s="53"/>
      <c r="AU389" s="53"/>
      <c r="AV389" s="53"/>
      <c r="AW389" s="53"/>
      <c r="AX389" s="1"/>
      <c r="AY389" s="1"/>
      <c r="AZ389" s="1"/>
      <c r="BA389" s="1"/>
      <c r="BB389" s="1"/>
    </row>
    <row r="390" spans="1:153" x14ac:dyDescent="0.2">
      <c r="A390" s="158">
        <f t="shared" si="241"/>
        <v>41546</v>
      </c>
      <c r="B390" s="2">
        <f t="shared" si="223"/>
        <v>339445.43715918361</v>
      </c>
      <c r="C390" s="2">
        <f t="shared" si="242"/>
        <v>318475.66704723</v>
      </c>
      <c r="D390" s="2">
        <f>SUM(Y390:Y$709)</f>
        <v>15426.565741750001</v>
      </c>
      <c r="E390" s="73">
        <f t="shared" si="224"/>
        <v>303049.10130548</v>
      </c>
      <c r="F390" s="88">
        <f t="shared" si="252"/>
        <v>3717.03</v>
      </c>
      <c r="G390" s="3">
        <f>IF(AND(N390=1,N389&gt;1),VLOOKUP(A389,[1]Plan1!$BK$81:$BM$259,3),G389)</f>
        <v>3725.95</v>
      </c>
      <c r="H390" s="11">
        <f t="shared" si="253"/>
        <v>41472</v>
      </c>
      <c r="I390" s="11">
        <f t="shared" si="254"/>
        <v>41503</v>
      </c>
      <c r="J390" s="12">
        <f t="shared" si="225"/>
        <v>2.3997654040994743E-3</v>
      </c>
      <c r="K390" s="11">
        <f t="shared" si="243"/>
        <v>41561</v>
      </c>
      <c r="L390" s="11">
        <f t="shared" si="226"/>
        <v>41561</v>
      </c>
      <c r="M390" s="1">
        <f t="shared" si="248"/>
        <v>20</v>
      </c>
      <c r="N390" s="1">
        <f t="shared" si="227"/>
        <v>10</v>
      </c>
      <c r="O390" s="2">
        <f t="shared" si="228"/>
        <v>1.0011991600000001</v>
      </c>
      <c r="P390" s="13">
        <f t="shared" si="255"/>
        <v>1.00029871</v>
      </c>
      <c r="Q390" s="13">
        <f t="shared" si="249"/>
        <v>1.0627068747724222</v>
      </c>
      <c r="R390" s="2">
        <f t="shared" si="251"/>
        <v>1.06398123</v>
      </c>
      <c r="S390" s="2">
        <f t="shared" si="244"/>
        <v>1.06270687</v>
      </c>
      <c r="T390" s="2">
        <f t="shared" si="229"/>
        <v>338446.27929892001</v>
      </c>
      <c r="U390" s="2">
        <f t="shared" si="230"/>
        <v>967.35165251437036</v>
      </c>
      <c r="V390" s="2">
        <f t="shared" si="231"/>
        <v>19389.454251919215</v>
      </c>
      <c r="W390" s="2">
        <f t="shared" si="232"/>
        <v>338832.4729516636</v>
      </c>
      <c r="X390" s="17">
        <f t="shared" si="233"/>
        <v>0</v>
      </c>
      <c r="Y390" s="2">
        <f t="shared" si="234"/>
        <v>0</v>
      </c>
      <c r="Z390" s="72">
        <f t="shared" si="235"/>
        <v>0</v>
      </c>
      <c r="AA390" s="2">
        <f t="shared" si="236"/>
        <v>0</v>
      </c>
      <c r="AB390" s="12">
        <f t="shared" si="245"/>
        <v>4.6600000000000003E-2</v>
      </c>
      <c r="AC390" s="17">
        <f t="shared" si="237"/>
        <v>10</v>
      </c>
      <c r="AD390" s="17">
        <v>252</v>
      </c>
      <c r="AE390" s="13">
        <f t="shared" si="250"/>
        <v>1.0018090479999999</v>
      </c>
      <c r="AF390" s="2">
        <f t="shared" si="238"/>
        <v>612.26556467</v>
      </c>
      <c r="AG390" s="2">
        <f t="shared" si="239"/>
        <v>612.96420751999995</v>
      </c>
      <c r="AH390" s="3">
        <f t="shared" si="240"/>
        <v>0</v>
      </c>
      <c r="AI390" s="4" t="str">
        <f t="shared" si="246"/>
        <v>A+J=</v>
      </c>
      <c r="AJ390" s="11">
        <f t="shared" si="247"/>
        <v>41561</v>
      </c>
      <c r="AK390" s="11"/>
      <c r="AL390" s="4"/>
      <c r="AM390" s="4"/>
      <c r="AN390" s="4"/>
      <c r="AO390" s="4"/>
      <c r="AP390" s="4"/>
      <c r="AQ390" s="3"/>
      <c r="AR390" s="53"/>
      <c r="AS390" s="53"/>
      <c r="AT390" s="53"/>
      <c r="AU390" s="53"/>
      <c r="AV390" s="53"/>
      <c r="AW390" s="53"/>
      <c r="AX390" s="1"/>
      <c r="AY390" s="1"/>
      <c r="AZ390" s="1"/>
      <c r="BA390" s="1"/>
      <c r="BB390" s="1"/>
    </row>
    <row r="391" spans="1:153" x14ac:dyDescent="0.2">
      <c r="A391" s="158">
        <f t="shared" si="241"/>
        <v>41547</v>
      </c>
      <c r="B391" s="2">
        <f t="shared" si="223"/>
        <v>339445.43715918361</v>
      </c>
      <c r="C391" s="2">
        <f t="shared" si="242"/>
        <v>318475.66704723</v>
      </c>
      <c r="D391" s="2">
        <f>SUM(Y391:Y$709)</f>
        <v>15426.565741750001</v>
      </c>
      <c r="E391" s="73">
        <f t="shared" si="224"/>
        <v>303049.10130548</v>
      </c>
      <c r="F391" s="88">
        <f t="shared" si="252"/>
        <v>3717.03</v>
      </c>
      <c r="G391" s="3">
        <f>IF(AND(N391=1,N390&gt;1),VLOOKUP(A390,[1]Plan1!$BK$81:$BM$259,3),G390)</f>
        <v>3725.95</v>
      </c>
      <c r="H391" s="11">
        <f t="shared" si="253"/>
        <v>41472</v>
      </c>
      <c r="I391" s="11">
        <f t="shared" si="254"/>
        <v>41503</v>
      </c>
      <c r="J391" s="12">
        <f t="shared" si="225"/>
        <v>2.3997654040994743E-3</v>
      </c>
      <c r="K391" s="11">
        <f t="shared" si="243"/>
        <v>41561</v>
      </c>
      <c r="L391" s="11">
        <f t="shared" si="226"/>
        <v>41561</v>
      </c>
      <c r="M391" s="1">
        <f t="shared" si="248"/>
        <v>20</v>
      </c>
      <c r="N391" s="1">
        <f t="shared" si="227"/>
        <v>10</v>
      </c>
      <c r="O391" s="2">
        <f t="shared" si="228"/>
        <v>1.0011991600000001</v>
      </c>
      <c r="P391" s="13">
        <f t="shared" si="255"/>
        <v>1.00029871</v>
      </c>
      <c r="Q391" s="13">
        <f t="shared" si="249"/>
        <v>1.0627068747724222</v>
      </c>
      <c r="R391" s="2">
        <f t="shared" si="251"/>
        <v>1.06398123</v>
      </c>
      <c r="S391" s="2">
        <f t="shared" si="244"/>
        <v>1.06270687</v>
      </c>
      <c r="T391" s="2">
        <f t="shared" si="229"/>
        <v>338446.27929892001</v>
      </c>
      <c r="U391" s="2">
        <f t="shared" si="230"/>
        <v>967.35165251437036</v>
      </c>
      <c r="V391" s="2">
        <f t="shared" si="231"/>
        <v>19389.454251919215</v>
      </c>
      <c r="W391" s="2">
        <f t="shared" si="232"/>
        <v>338832.4729516636</v>
      </c>
      <c r="X391" s="17">
        <f t="shared" si="233"/>
        <v>0</v>
      </c>
      <c r="Y391" s="2">
        <f t="shared" si="234"/>
        <v>0</v>
      </c>
      <c r="Z391" s="72">
        <f t="shared" si="235"/>
        <v>0</v>
      </c>
      <c r="AA391" s="2">
        <f t="shared" si="236"/>
        <v>0</v>
      </c>
      <c r="AB391" s="12">
        <f t="shared" si="245"/>
        <v>4.6600000000000003E-2</v>
      </c>
      <c r="AC391" s="17">
        <f t="shared" si="237"/>
        <v>10</v>
      </c>
      <c r="AD391" s="17">
        <v>252</v>
      </c>
      <c r="AE391" s="13">
        <f t="shared" si="250"/>
        <v>1.0018090479999999</v>
      </c>
      <c r="AF391" s="2">
        <f t="shared" si="238"/>
        <v>612.26556467</v>
      </c>
      <c r="AG391" s="2">
        <f t="shared" si="239"/>
        <v>612.96420751999995</v>
      </c>
      <c r="AH391" s="3">
        <f t="shared" si="240"/>
        <v>0</v>
      </c>
      <c r="AI391" s="4" t="str">
        <f t="shared" si="246"/>
        <v>A+J=</v>
      </c>
      <c r="AJ391" s="11">
        <f t="shared" si="247"/>
        <v>41561</v>
      </c>
      <c r="AK391" s="11"/>
      <c r="AL391" s="4"/>
      <c r="AM391" s="4"/>
      <c r="AN391" s="4"/>
      <c r="AO391" s="4"/>
      <c r="AP391" s="4"/>
      <c r="AQ391" s="3"/>
      <c r="AR391" s="53"/>
      <c r="AS391" s="53"/>
      <c r="AT391" s="53"/>
      <c r="AU391" s="53"/>
      <c r="AV391" s="53"/>
      <c r="AW391" s="53"/>
      <c r="AX391" s="1"/>
      <c r="AY391" s="1"/>
      <c r="AZ391" s="1"/>
      <c r="BA391" s="1"/>
      <c r="BB391" s="1"/>
    </row>
    <row r="392" spans="1:153" x14ac:dyDescent="0.2">
      <c r="A392" s="158">
        <f t="shared" si="241"/>
        <v>41548</v>
      </c>
      <c r="B392" s="2">
        <f t="shared" si="223"/>
        <v>339545.51299189101</v>
      </c>
      <c r="C392" s="2">
        <f t="shared" si="242"/>
        <v>318475.66704723</v>
      </c>
      <c r="D392" s="2">
        <f>SUM(Y392:Y$709)</f>
        <v>15426.565741750001</v>
      </c>
      <c r="E392" s="73">
        <f t="shared" si="224"/>
        <v>303049.10130548</v>
      </c>
      <c r="F392" s="88">
        <f t="shared" si="252"/>
        <v>3717.03</v>
      </c>
      <c r="G392" s="3">
        <f>IF(AND(N392=1,N391&gt;1),VLOOKUP(A391,[1]Plan1!$BK$81:$BM$259,3),G391)</f>
        <v>3725.95</v>
      </c>
      <c r="H392" s="11">
        <f t="shared" si="253"/>
        <v>41472</v>
      </c>
      <c r="I392" s="11">
        <f t="shared" si="254"/>
        <v>41503</v>
      </c>
      <c r="J392" s="12">
        <f t="shared" si="225"/>
        <v>2.3997654040994743E-3</v>
      </c>
      <c r="K392" s="11">
        <f t="shared" si="243"/>
        <v>41561</v>
      </c>
      <c r="L392" s="11">
        <f t="shared" si="226"/>
        <v>41561</v>
      </c>
      <c r="M392" s="1">
        <f t="shared" si="248"/>
        <v>20</v>
      </c>
      <c r="N392" s="1">
        <f t="shared" si="227"/>
        <v>11</v>
      </c>
      <c r="O392" s="2">
        <f t="shared" si="228"/>
        <v>1.00131915</v>
      </c>
      <c r="P392" s="13">
        <f t="shared" si="255"/>
        <v>1.00029871</v>
      </c>
      <c r="Q392" s="13">
        <f t="shared" si="249"/>
        <v>1.0627068747724222</v>
      </c>
      <c r="R392" s="2">
        <f t="shared" si="251"/>
        <v>1.06410874</v>
      </c>
      <c r="S392" s="2">
        <f t="shared" si="244"/>
        <v>1.06270687</v>
      </c>
      <c r="T392" s="2">
        <f t="shared" si="229"/>
        <v>338446.27929892001</v>
      </c>
      <c r="U392" s="2">
        <f t="shared" si="230"/>
        <v>967.35165251437036</v>
      </c>
      <c r="V392" s="2">
        <f t="shared" si="231"/>
        <v>19428.096042826677</v>
      </c>
      <c r="W392" s="2">
        <f t="shared" si="232"/>
        <v>338871.11474257102</v>
      </c>
      <c r="X392" s="17">
        <f t="shared" si="233"/>
        <v>0</v>
      </c>
      <c r="Y392" s="2">
        <f t="shared" si="234"/>
        <v>0</v>
      </c>
      <c r="Z392" s="72">
        <f t="shared" si="235"/>
        <v>0</v>
      </c>
      <c r="AA392" s="2">
        <f t="shared" si="236"/>
        <v>0</v>
      </c>
      <c r="AB392" s="12">
        <f t="shared" si="245"/>
        <v>4.6600000000000003E-2</v>
      </c>
      <c r="AC392" s="17">
        <f t="shared" si="237"/>
        <v>11</v>
      </c>
      <c r="AD392" s="17">
        <v>252</v>
      </c>
      <c r="AE392" s="13">
        <f t="shared" si="250"/>
        <v>1.001990132</v>
      </c>
      <c r="AF392" s="2">
        <f t="shared" si="238"/>
        <v>673.55277071</v>
      </c>
      <c r="AG392" s="2">
        <f t="shared" si="239"/>
        <v>674.39824931999999</v>
      </c>
      <c r="AH392" s="3">
        <f t="shared" si="240"/>
        <v>0</v>
      </c>
      <c r="AI392" s="4" t="str">
        <f t="shared" si="246"/>
        <v>A+J=</v>
      </c>
      <c r="AJ392" s="11">
        <f t="shared" si="247"/>
        <v>41561</v>
      </c>
      <c r="AK392" s="11"/>
      <c r="AL392" s="4"/>
      <c r="AM392" s="4"/>
      <c r="AN392" s="4"/>
      <c r="AO392" s="4"/>
      <c r="AP392" s="4"/>
      <c r="AQ392" s="3"/>
      <c r="AR392" s="53"/>
      <c r="AS392" s="53"/>
      <c r="AT392" s="53"/>
      <c r="AU392" s="53"/>
      <c r="AV392" s="53"/>
      <c r="AW392" s="53"/>
      <c r="AX392" s="1"/>
      <c r="AY392" s="1"/>
      <c r="AZ392" s="1"/>
      <c r="BA392" s="1"/>
      <c r="BB392" s="1"/>
    </row>
    <row r="393" spans="1:153" x14ac:dyDescent="0.2">
      <c r="A393" s="158">
        <f t="shared" si="241"/>
        <v>41549</v>
      </c>
      <c r="B393" s="2">
        <f t="shared" si="223"/>
        <v>339645.62041649059</v>
      </c>
      <c r="C393" s="2">
        <f t="shared" si="242"/>
        <v>318475.66704723</v>
      </c>
      <c r="D393" s="2">
        <f>SUM(Y393:Y$709)</f>
        <v>15426.565741750001</v>
      </c>
      <c r="E393" s="73">
        <f t="shared" si="224"/>
        <v>303049.10130548</v>
      </c>
      <c r="F393" s="88">
        <f t="shared" si="252"/>
        <v>3717.03</v>
      </c>
      <c r="G393" s="3">
        <f>IF(AND(N393=1,N392&gt;1),VLOOKUP(A392,[1]Plan1!$BK$81:$BM$259,3),G392)</f>
        <v>3725.95</v>
      </c>
      <c r="H393" s="11">
        <f t="shared" si="253"/>
        <v>41472</v>
      </c>
      <c r="I393" s="11">
        <f t="shared" si="254"/>
        <v>41503</v>
      </c>
      <c r="J393" s="12">
        <f t="shared" si="225"/>
        <v>2.3997654040994743E-3</v>
      </c>
      <c r="K393" s="11">
        <f t="shared" si="243"/>
        <v>41561</v>
      </c>
      <c r="L393" s="11">
        <f t="shared" si="226"/>
        <v>41561</v>
      </c>
      <c r="M393" s="1">
        <f t="shared" si="248"/>
        <v>20</v>
      </c>
      <c r="N393" s="1">
        <f t="shared" si="227"/>
        <v>12</v>
      </c>
      <c r="O393" s="2">
        <f t="shared" si="228"/>
        <v>1.0014391600000001</v>
      </c>
      <c r="P393" s="13">
        <f t="shared" si="255"/>
        <v>1.00029871</v>
      </c>
      <c r="Q393" s="13">
        <f t="shared" si="249"/>
        <v>1.0627068747724222</v>
      </c>
      <c r="R393" s="2">
        <f t="shared" si="251"/>
        <v>1.0642362700000001</v>
      </c>
      <c r="S393" s="2">
        <f t="shared" si="244"/>
        <v>1.06270687</v>
      </c>
      <c r="T393" s="2">
        <f t="shared" si="229"/>
        <v>338446.27929892001</v>
      </c>
      <c r="U393" s="2">
        <f t="shared" si="230"/>
        <v>967.35165251437036</v>
      </c>
      <c r="V393" s="2">
        <f t="shared" si="231"/>
        <v>19466.743894716194</v>
      </c>
      <c r="W393" s="2">
        <f t="shared" si="232"/>
        <v>338909.76259446057</v>
      </c>
      <c r="X393" s="17">
        <f t="shared" si="233"/>
        <v>0</v>
      </c>
      <c r="Y393" s="2">
        <f t="shared" si="234"/>
        <v>0</v>
      </c>
      <c r="Z393" s="72">
        <f t="shared" si="235"/>
        <v>0</v>
      </c>
      <c r="AA393" s="2">
        <f t="shared" si="236"/>
        <v>0</v>
      </c>
      <c r="AB393" s="12">
        <f t="shared" si="245"/>
        <v>4.6600000000000003E-2</v>
      </c>
      <c r="AC393" s="17">
        <f t="shared" si="237"/>
        <v>12</v>
      </c>
      <c r="AD393" s="17">
        <v>252</v>
      </c>
      <c r="AE393" s="13">
        <f t="shared" si="250"/>
        <v>1.00217125</v>
      </c>
      <c r="AF393" s="2">
        <f t="shared" si="238"/>
        <v>734.85148391999996</v>
      </c>
      <c r="AG393" s="2">
        <f t="shared" si="239"/>
        <v>735.85782202999997</v>
      </c>
      <c r="AH393" s="3">
        <f t="shared" si="240"/>
        <v>0</v>
      </c>
      <c r="AI393" s="4" t="str">
        <f t="shared" si="246"/>
        <v>A+J=</v>
      </c>
      <c r="AJ393" s="11">
        <f t="shared" si="247"/>
        <v>41561</v>
      </c>
      <c r="AK393" s="11"/>
      <c r="AL393" s="4"/>
      <c r="AM393" s="4"/>
      <c r="AN393" s="4"/>
      <c r="AO393" s="4"/>
      <c r="AP393" s="4"/>
      <c r="AQ393" s="3"/>
      <c r="AR393" s="53"/>
      <c r="AS393" s="53"/>
      <c r="AT393" s="53"/>
      <c r="AU393" s="53"/>
      <c r="AV393" s="53"/>
      <c r="AW393" s="53"/>
      <c r="AX393" s="1"/>
      <c r="AY393" s="1"/>
      <c r="AZ393" s="1"/>
      <c r="BA393" s="1"/>
      <c r="BB393" s="1"/>
    </row>
    <row r="394" spans="1:153" x14ac:dyDescent="0.2">
      <c r="A394" s="158">
        <f t="shared" si="241"/>
        <v>41550</v>
      </c>
      <c r="B394" s="2">
        <f t="shared" ref="B394:B457" si="256">(W394+AG394)</f>
        <v>339745.76179994305</v>
      </c>
      <c r="C394" s="2">
        <f t="shared" si="242"/>
        <v>318475.66704723</v>
      </c>
      <c r="D394" s="2">
        <f>SUM(Y394:Y$709)</f>
        <v>15426.565741750001</v>
      </c>
      <c r="E394" s="73">
        <f t="shared" ref="E394:E457" si="257">(C394-D394)</f>
        <v>303049.10130548</v>
      </c>
      <c r="F394" s="88">
        <f t="shared" si="252"/>
        <v>3717.03</v>
      </c>
      <c r="G394" s="3">
        <f>IF(AND(N394=1,N393&gt;1),VLOOKUP(A393,[1]Plan1!$BK$81:$BM$259,3),G393)</f>
        <v>3725.95</v>
      </c>
      <c r="H394" s="11">
        <f t="shared" si="253"/>
        <v>41472</v>
      </c>
      <c r="I394" s="11">
        <f t="shared" si="254"/>
        <v>41503</v>
      </c>
      <c r="J394" s="12">
        <f t="shared" ref="J394:J457" si="258">(G394/F394)-1</f>
        <v>2.3997654040994743E-3</v>
      </c>
      <c r="K394" s="11">
        <f t="shared" si="243"/>
        <v>41561</v>
      </c>
      <c r="L394" s="11">
        <f t="shared" ref="L394:L457" si="259">IF(A394&gt;L393,K394,L393)</f>
        <v>41561</v>
      </c>
      <c r="M394" s="1">
        <f t="shared" si="248"/>
        <v>20</v>
      </c>
      <c r="N394" s="1">
        <f t="shared" ref="N394:N457" si="260">(M394-(NETWORKDAYS(A394,L394,$AN$194:$AN$348)-1))</f>
        <v>13</v>
      </c>
      <c r="O394" s="2">
        <f t="shared" ref="O394:O457" si="261">TRUNC((G394/F394)^TRUNC((N394/M394),9),8)</f>
        <v>1.00155919</v>
      </c>
      <c r="P394" s="13">
        <f t="shared" si="255"/>
        <v>1.00029871</v>
      </c>
      <c r="Q394" s="13">
        <f t="shared" si="249"/>
        <v>1.0627068747724222</v>
      </c>
      <c r="R394" s="2">
        <f t="shared" si="251"/>
        <v>1.06436383</v>
      </c>
      <c r="S394" s="2">
        <f t="shared" si="244"/>
        <v>1.06270687</v>
      </c>
      <c r="T394" s="2">
        <f t="shared" ref="T394:T457" si="262">TRUNC(C394*S394,8)</f>
        <v>338446.27929892001</v>
      </c>
      <c r="U394" s="2">
        <f t="shared" ref="U394:U457" si="263">(D394*(S394-1))</f>
        <v>967.35165251437036</v>
      </c>
      <c r="V394" s="2">
        <f t="shared" ref="V394:V457" si="264">(E394*(R394-1))</f>
        <v>19505.400838078695</v>
      </c>
      <c r="W394" s="2">
        <f t="shared" ref="W394:W457" si="265">(C394+U394+V394)</f>
        <v>338948.41953782307</v>
      </c>
      <c r="X394" s="17">
        <f t="shared" ref="X394:X457" si="266">IF(VLOOKUP(A394,AN$10:AU$190,8)=VLOOKUP(A393,AN$10:AU$190,8),0,VLOOKUP(A394,AN$10:AU$190,8))</f>
        <v>0</v>
      </c>
      <c r="Y394" s="2">
        <f t="shared" ref="Y394:Y457" si="267">IF(X394&gt;0,VLOOKUP(A394,AN$12:AR$190,5),0)</f>
        <v>0</v>
      </c>
      <c r="Z394" s="72">
        <f t="shared" ref="Z394:Z457" si="268">IF(X394&gt;0,VLOOKUP($A394,$AN$10:$AS$190,6),0)</f>
        <v>0</v>
      </c>
      <c r="AA394" s="2">
        <f t="shared" ref="AA394:AA457" si="269">IF(Z394&gt;0,TRUNC(Z394*T394,8),0)</f>
        <v>0</v>
      </c>
      <c r="AB394" s="12">
        <f t="shared" si="245"/>
        <v>4.6600000000000003E-2</v>
      </c>
      <c r="AC394" s="17">
        <f t="shared" ref="AC394:AC457" si="270">N394</f>
        <v>13</v>
      </c>
      <c r="AD394" s="17">
        <v>252</v>
      </c>
      <c r="AE394" s="13">
        <f t="shared" si="250"/>
        <v>1.0023523999999999</v>
      </c>
      <c r="AF394" s="2">
        <f t="shared" ref="AF394:AF457" si="271">TRUNC((T394*(AE394-1)),8)</f>
        <v>796.16102741999998</v>
      </c>
      <c r="AG394" s="2">
        <f t="shared" ref="AG394:AG457" si="272">TRUNC((W394*(AE394-1)),8)</f>
        <v>797.34226211999999</v>
      </c>
      <c r="AH394" s="3">
        <f t="shared" ref="AH394:AH457" si="273">IF(AA394&gt;0,AA394+AF394,0)</f>
        <v>0</v>
      </c>
      <c r="AI394" s="4" t="str">
        <f t="shared" si="246"/>
        <v>A+J=</v>
      </c>
      <c r="AJ394" s="11">
        <f t="shared" si="247"/>
        <v>41561</v>
      </c>
      <c r="AK394" s="18"/>
      <c r="AL394" s="40"/>
      <c r="AM394" s="4"/>
      <c r="AN394" s="4"/>
      <c r="AO394" s="4"/>
      <c r="AP394" s="4"/>
      <c r="AQ394" s="39"/>
      <c r="AR394" s="53"/>
      <c r="AS394" s="53"/>
      <c r="AT394" s="53"/>
      <c r="AU394" s="53"/>
      <c r="AV394" s="53"/>
      <c r="AW394" s="53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</row>
    <row r="395" spans="1:153" x14ac:dyDescent="0.2">
      <c r="A395" s="158">
        <f t="shared" ref="A395:A458" si="274">(A394+1)</f>
        <v>41551</v>
      </c>
      <c r="B395" s="2">
        <f t="shared" si="256"/>
        <v>339845.93141354661</v>
      </c>
      <c r="C395" s="2">
        <f t="shared" ref="C395:C458" si="275">TRUNC(IF(X394&gt;0,VLOOKUP(A394,$AN$12:$AO$190,2),C394),8)</f>
        <v>318475.66704723</v>
      </c>
      <c r="D395" s="2">
        <f>SUM(Y395:Y$709)</f>
        <v>15426.565741750001</v>
      </c>
      <c r="E395" s="73">
        <f t="shared" si="257"/>
        <v>303049.10130548</v>
      </c>
      <c r="F395" s="88">
        <f t="shared" si="252"/>
        <v>3717.03</v>
      </c>
      <c r="G395" s="3">
        <f>IF(AND(N395=1,N394&gt;1),VLOOKUP(A394,[1]Plan1!$BK$81:$BM$259,3),G394)</f>
        <v>3725.95</v>
      </c>
      <c r="H395" s="11">
        <f t="shared" si="253"/>
        <v>41472</v>
      </c>
      <c r="I395" s="11">
        <f t="shared" si="254"/>
        <v>41503</v>
      </c>
      <c r="J395" s="12">
        <f t="shared" si="258"/>
        <v>2.3997654040994743E-3</v>
      </c>
      <c r="K395" s="11">
        <f t="shared" ref="K395:K458" si="276">IF(DAY(A395)=14,VLOOKUP(A395,AR$194:AW$373,4),K394)</f>
        <v>41561</v>
      </c>
      <c r="L395" s="11">
        <f t="shared" si="259"/>
        <v>41561</v>
      </c>
      <c r="M395" s="1">
        <f t="shared" si="248"/>
        <v>20</v>
      </c>
      <c r="N395" s="1">
        <f t="shared" si="260"/>
        <v>14</v>
      </c>
      <c r="O395" s="2">
        <f t="shared" si="261"/>
        <v>1.0016792299999999</v>
      </c>
      <c r="P395" s="13">
        <f t="shared" si="255"/>
        <v>1.00029871</v>
      </c>
      <c r="Q395" s="13">
        <f t="shared" si="249"/>
        <v>1.0627068747724222</v>
      </c>
      <c r="R395" s="2">
        <f t="shared" si="251"/>
        <v>1.0644914000000001</v>
      </c>
      <c r="S395" s="2">
        <f t="shared" ref="S395:S458" si="277">IF(AND(X395&gt;0,MONTH(A395)=9),R395,S394)</f>
        <v>1.06270687</v>
      </c>
      <c r="T395" s="2">
        <f t="shared" si="262"/>
        <v>338446.27929892001</v>
      </c>
      <c r="U395" s="2">
        <f t="shared" si="263"/>
        <v>967.35165251437036</v>
      </c>
      <c r="V395" s="2">
        <f t="shared" si="264"/>
        <v>19544.060811932261</v>
      </c>
      <c r="W395" s="2">
        <f t="shared" si="265"/>
        <v>338987.07951167662</v>
      </c>
      <c r="X395" s="17">
        <f t="shared" si="266"/>
        <v>0</v>
      </c>
      <c r="Y395" s="2">
        <f t="shared" si="267"/>
        <v>0</v>
      </c>
      <c r="Z395" s="72">
        <f t="shared" si="268"/>
        <v>0</v>
      </c>
      <c r="AA395" s="2">
        <f t="shared" si="269"/>
        <v>0</v>
      </c>
      <c r="AB395" s="12">
        <f t="shared" ref="AB395:AB458" si="278">(AB394)</f>
        <v>4.6600000000000003E-2</v>
      </c>
      <c r="AC395" s="17">
        <f t="shared" si="270"/>
        <v>14</v>
      </c>
      <c r="AD395" s="17">
        <v>252</v>
      </c>
      <c r="AE395" s="13">
        <f t="shared" si="250"/>
        <v>1.002533583</v>
      </c>
      <c r="AF395" s="2">
        <f t="shared" si="271"/>
        <v>857.48173964</v>
      </c>
      <c r="AG395" s="2">
        <f t="shared" si="272"/>
        <v>858.85190187000001</v>
      </c>
      <c r="AH395" s="3">
        <f t="shared" si="273"/>
        <v>0</v>
      </c>
      <c r="AI395" s="4" t="str">
        <f t="shared" ref="AI395:AI458" si="279">AI394</f>
        <v>A+J=</v>
      </c>
      <c r="AJ395" s="11">
        <f t="shared" ref="AJ395:AJ458" si="280">IF(X394&gt;0,VLOOKUP(A394,$AN$10:$AW$190,9),AJ394)</f>
        <v>41561</v>
      </c>
      <c r="AK395" s="11"/>
      <c r="AL395" s="4"/>
      <c r="AM395" s="4"/>
      <c r="AN395" s="4"/>
      <c r="AO395" s="4"/>
      <c r="AP395" s="4"/>
      <c r="AQ395" s="3"/>
      <c r="AR395" s="53"/>
      <c r="AS395" s="53"/>
      <c r="AT395" s="53"/>
      <c r="AU395" s="53"/>
      <c r="AV395" s="53"/>
      <c r="AW395" s="53"/>
      <c r="AX395" s="1"/>
      <c r="AY395" s="1"/>
      <c r="AZ395" s="1"/>
      <c r="BA395" s="1"/>
      <c r="BB395" s="1"/>
    </row>
    <row r="396" spans="1:153" x14ac:dyDescent="0.2">
      <c r="A396" s="158">
        <f t="shared" si="274"/>
        <v>41552</v>
      </c>
      <c r="B396" s="2">
        <f t="shared" si="256"/>
        <v>339946.12892375118</v>
      </c>
      <c r="C396" s="2">
        <f t="shared" si="275"/>
        <v>318475.66704723</v>
      </c>
      <c r="D396" s="2">
        <f>SUM(Y396:Y$709)</f>
        <v>15426.565741750001</v>
      </c>
      <c r="E396" s="73">
        <f t="shared" si="257"/>
        <v>303049.10130548</v>
      </c>
      <c r="F396" s="88">
        <f t="shared" si="252"/>
        <v>3717.03</v>
      </c>
      <c r="G396" s="3">
        <f>IF(AND(N396=1,N395&gt;1),VLOOKUP(A395,[1]Plan1!$BK$81:$BM$259,3),G395)</f>
        <v>3725.95</v>
      </c>
      <c r="H396" s="11">
        <f t="shared" si="253"/>
        <v>41472</v>
      </c>
      <c r="I396" s="11">
        <f t="shared" si="254"/>
        <v>41503</v>
      </c>
      <c r="J396" s="12">
        <f t="shared" si="258"/>
        <v>2.3997654040994743E-3</v>
      </c>
      <c r="K396" s="11">
        <f t="shared" si="276"/>
        <v>41561</v>
      </c>
      <c r="L396" s="11">
        <f t="shared" si="259"/>
        <v>41561</v>
      </c>
      <c r="M396" s="1">
        <f t="shared" si="248"/>
        <v>20</v>
      </c>
      <c r="N396" s="1">
        <f t="shared" si="260"/>
        <v>15</v>
      </c>
      <c r="O396" s="2">
        <f t="shared" si="261"/>
        <v>1.00179928</v>
      </c>
      <c r="P396" s="13">
        <f t="shared" si="255"/>
        <v>1.00029871</v>
      </c>
      <c r="Q396" s="13">
        <f t="shared" si="249"/>
        <v>1.0627068747724222</v>
      </c>
      <c r="R396" s="2">
        <f t="shared" si="251"/>
        <v>1.0646189800000001</v>
      </c>
      <c r="S396" s="2">
        <f t="shared" si="277"/>
        <v>1.06270687</v>
      </c>
      <c r="T396" s="2">
        <f t="shared" si="262"/>
        <v>338446.27929892001</v>
      </c>
      <c r="U396" s="2">
        <f t="shared" si="263"/>
        <v>967.35165251437036</v>
      </c>
      <c r="V396" s="2">
        <f t="shared" si="264"/>
        <v>19582.723816276819</v>
      </c>
      <c r="W396" s="2">
        <f t="shared" si="265"/>
        <v>339025.74251602119</v>
      </c>
      <c r="X396" s="17">
        <f t="shared" si="266"/>
        <v>0</v>
      </c>
      <c r="Y396" s="2">
        <f t="shared" si="267"/>
        <v>0</v>
      </c>
      <c r="Z396" s="72">
        <f t="shared" si="268"/>
        <v>0</v>
      </c>
      <c r="AA396" s="2">
        <f t="shared" si="269"/>
        <v>0</v>
      </c>
      <c r="AB396" s="12">
        <f t="shared" si="278"/>
        <v>4.6600000000000003E-2</v>
      </c>
      <c r="AC396" s="17">
        <f t="shared" si="270"/>
        <v>15</v>
      </c>
      <c r="AD396" s="17">
        <v>252</v>
      </c>
      <c r="AE396" s="13">
        <f t="shared" si="250"/>
        <v>1.002714798</v>
      </c>
      <c r="AF396" s="2">
        <f t="shared" si="271"/>
        <v>918.81328213999996</v>
      </c>
      <c r="AG396" s="2">
        <f t="shared" si="272"/>
        <v>920.38640772999997</v>
      </c>
      <c r="AH396" s="3">
        <f t="shared" si="273"/>
        <v>0</v>
      </c>
      <c r="AI396" s="4" t="str">
        <f t="shared" si="279"/>
        <v>A+J=</v>
      </c>
      <c r="AJ396" s="11">
        <f t="shared" si="280"/>
        <v>41561</v>
      </c>
      <c r="AK396" s="11"/>
      <c r="AL396" s="4"/>
      <c r="AM396" s="4"/>
      <c r="AN396" s="4"/>
      <c r="AO396" s="4"/>
      <c r="AP396" s="4"/>
      <c r="AQ396" s="3"/>
      <c r="AR396" s="53"/>
      <c r="AS396" s="53"/>
      <c r="AT396" s="53"/>
      <c r="AU396" s="53"/>
      <c r="AV396" s="53"/>
      <c r="AW396" s="53"/>
      <c r="AX396" s="1"/>
      <c r="AY396" s="1"/>
      <c r="AZ396" s="1"/>
      <c r="BA396" s="1"/>
      <c r="BB396" s="1"/>
    </row>
    <row r="397" spans="1:153" x14ac:dyDescent="0.2">
      <c r="A397" s="158">
        <f t="shared" si="274"/>
        <v>41553</v>
      </c>
      <c r="B397" s="2">
        <f t="shared" si="256"/>
        <v>339946.12892375118</v>
      </c>
      <c r="C397" s="2">
        <f t="shared" si="275"/>
        <v>318475.66704723</v>
      </c>
      <c r="D397" s="2">
        <f>SUM(Y397:Y$709)</f>
        <v>15426.565741750001</v>
      </c>
      <c r="E397" s="73">
        <f t="shared" si="257"/>
        <v>303049.10130548</v>
      </c>
      <c r="F397" s="88">
        <f t="shared" si="252"/>
        <v>3717.03</v>
      </c>
      <c r="G397" s="3">
        <f>IF(AND(N397=1,N396&gt;1),VLOOKUP(A396,[1]Plan1!$BK$81:$BM$259,3),G396)</f>
        <v>3725.95</v>
      </c>
      <c r="H397" s="11">
        <f t="shared" si="253"/>
        <v>41472</v>
      </c>
      <c r="I397" s="11">
        <f t="shared" si="254"/>
        <v>41503</v>
      </c>
      <c r="J397" s="12">
        <f t="shared" si="258"/>
        <v>2.3997654040994743E-3</v>
      </c>
      <c r="K397" s="11">
        <f t="shared" si="276"/>
        <v>41561</v>
      </c>
      <c r="L397" s="11">
        <f t="shared" si="259"/>
        <v>41561</v>
      </c>
      <c r="M397" s="1">
        <f t="shared" si="248"/>
        <v>20</v>
      </c>
      <c r="N397" s="1">
        <f t="shared" si="260"/>
        <v>15</v>
      </c>
      <c r="O397" s="2">
        <f t="shared" si="261"/>
        <v>1.00179928</v>
      </c>
      <c r="P397" s="13">
        <f t="shared" si="255"/>
        <v>1.00029871</v>
      </c>
      <c r="Q397" s="13">
        <f t="shared" si="249"/>
        <v>1.0627068747724222</v>
      </c>
      <c r="R397" s="2">
        <f t="shared" si="251"/>
        <v>1.0646189800000001</v>
      </c>
      <c r="S397" s="2">
        <f t="shared" si="277"/>
        <v>1.06270687</v>
      </c>
      <c r="T397" s="2">
        <f t="shared" si="262"/>
        <v>338446.27929892001</v>
      </c>
      <c r="U397" s="2">
        <f t="shared" si="263"/>
        <v>967.35165251437036</v>
      </c>
      <c r="V397" s="2">
        <f t="shared" si="264"/>
        <v>19582.723816276819</v>
      </c>
      <c r="W397" s="2">
        <f t="shared" si="265"/>
        <v>339025.74251602119</v>
      </c>
      <c r="X397" s="17">
        <f t="shared" si="266"/>
        <v>0</v>
      </c>
      <c r="Y397" s="2">
        <f t="shared" si="267"/>
        <v>0</v>
      </c>
      <c r="Z397" s="72">
        <f t="shared" si="268"/>
        <v>0</v>
      </c>
      <c r="AA397" s="2">
        <f t="shared" si="269"/>
        <v>0</v>
      </c>
      <c r="AB397" s="12">
        <f t="shared" si="278"/>
        <v>4.6600000000000003E-2</v>
      </c>
      <c r="AC397" s="17">
        <f t="shared" si="270"/>
        <v>15</v>
      </c>
      <c r="AD397" s="17">
        <v>252</v>
      </c>
      <c r="AE397" s="13">
        <f t="shared" si="250"/>
        <v>1.002714798</v>
      </c>
      <c r="AF397" s="2">
        <f t="shared" si="271"/>
        <v>918.81328213999996</v>
      </c>
      <c r="AG397" s="2">
        <f t="shared" si="272"/>
        <v>920.38640772999997</v>
      </c>
      <c r="AH397" s="3">
        <f t="shared" si="273"/>
        <v>0</v>
      </c>
      <c r="AI397" s="4" t="str">
        <f t="shared" si="279"/>
        <v>A+J=</v>
      </c>
      <c r="AJ397" s="11">
        <f t="shared" si="280"/>
        <v>41561</v>
      </c>
      <c r="AK397" s="11"/>
      <c r="AL397" s="4"/>
      <c r="AM397" s="4"/>
      <c r="AN397" s="4"/>
      <c r="AO397" s="4"/>
      <c r="AP397" s="4"/>
      <c r="AQ397" s="3"/>
      <c r="AR397" s="53"/>
      <c r="AS397" s="53"/>
      <c r="AT397" s="53"/>
      <c r="AU397" s="53"/>
      <c r="AV397" s="53"/>
      <c r="AW397" s="53"/>
      <c r="AX397" s="1"/>
      <c r="AY397" s="1"/>
      <c r="AZ397" s="1"/>
      <c r="BA397" s="1"/>
      <c r="BB397" s="1"/>
    </row>
    <row r="398" spans="1:153" x14ac:dyDescent="0.2">
      <c r="A398" s="158">
        <f t="shared" si="274"/>
        <v>41554</v>
      </c>
      <c r="B398" s="2">
        <f t="shared" si="256"/>
        <v>339946.12892375118</v>
      </c>
      <c r="C398" s="2">
        <f t="shared" si="275"/>
        <v>318475.66704723</v>
      </c>
      <c r="D398" s="2">
        <f>SUM(Y398:Y$709)</f>
        <v>15426.565741750001</v>
      </c>
      <c r="E398" s="73">
        <f t="shared" si="257"/>
        <v>303049.10130548</v>
      </c>
      <c r="F398" s="88">
        <f t="shared" si="252"/>
        <v>3717.03</v>
      </c>
      <c r="G398" s="3">
        <f>IF(AND(N398=1,N397&gt;1),VLOOKUP(A397,[1]Plan1!$BK$81:$BM$259,3),G397)</f>
        <v>3725.95</v>
      </c>
      <c r="H398" s="11">
        <f t="shared" si="253"/>
        <v>41472</v>
      </c>
      <c r="I398" s="11">
        <f t="shared" si="254"/>
        <v>41503</v>
      </c>
      <c r="J398" s="12">
        <f t="shared" si="258"/>
        <v>2.3997654040994743E-3</v>
      </c>
      <c r="K398" s="11">
        <f t="shared" si="276"/>
        <v>41561</v>
      </c>
      <c r="L398" s="11">
        <f t="shared" si="259"/>
        <v>41561</v>
      </c>
      <c r="M398" s="1">
        <f t="shared" si="248"/>
        <v>20</v>
      </c>
      <c r="N398" s="1">
        <f t="shared" si="260"/>
        <v>15</v>
      </c>
      <c r="O398" s="2">
        <f t="shared" si="261"/>
        <v>1.00179928</v>
      </c>
      <c r="P398" s="13">
        <f t="shared" si="255"/>
        <v>1.00029871</v>
      </c>
      <c r="Q398" s="13">
        <f t="shared" si="249"/>
        <v>1.0627068747724222</v>
      </c>
      <c r="R398" s="2">
        <f t="shared" si="251"/>
        <v>1.0646189800000001</v>
      </c>
      <c r="S398" s="2">
        <f t="shared" si="277"/>
        <v>1.06270687</v>
      </c>
      <c r="T398" s="2">
        <f t="shared" si="262"/>
        <v>338446.27929892001</v>
      </c>
      <c r="U398" s="2">
        <f t="shared" si="263"/>
        <v>967.35165251437036</v>
      </c>
      <c r="V398" s="2">
        <f t="shared" si="264"/>
        <v>19582.723816276819</v>
      </c>
      <c r="W398" s="2">
        <f t="shared" si="265"/>
        <v>339025.74251602119</v>
      </c>
      <c r="X398" s="17">
        <f t="shared" si="266"/>
        <v>0</v>
      </c>
      <c r="Y398" s="2">
        <f t="shared" si="267"/>
        <v>0</v>
      </c>
      <c r="Z398" s="72">
        <f t="shared" si="268"/>
        <v>0</v>
      </c>
      <c r="AA398" s="2">
        <f t="shared" si="269"/>
        <v>0</v>
      </c>
      <c r="AB398" s="12">
        <f t="shared" si="278"/>
        <v>4.6600000000000003E-2</v>
      </c>
      <c r="AC398" s="17">
        <f t="shared" si="270"/>
        <v>15</v>
      </c>
      <c r="AD398" s="17">
        <v>252</v>
      </c>
      <c r="AE398" s="13">
        <f t="shared" si="250"/>
        <v>1.002714798</v>
      </c>
      <c r="AF398" s="2">
        <f t="shared" si="271"/>
        <v>918.81328213999996</v>
      </c>
      <c r="AG398" s="2">
        <f t="shared" si="272"/>
        <v>920.38640772999997</v>
      </c>
      <c r="AH398" s="3">
        <f t="shared" si="273"/>
        <v>0</v>
      </c>
      <c r="AI398" s="4" t="str">
        <f t="shared" si="279"/>
        <v>A+J=</v>
      </c>
      <c r="AJ398" s="11">
        <f t="shared" si="280"/>
        <v>41561</v>
      </c>
      <c r="AK398" s="11"/>
      <c r="AL398" s="4"/>
      <c r="AM398" s="4"/>
      <c r="AN398" s="4"/>
      <c r="AO398" s="4"/>
      <c r="AP398" s="4"/>
      <c r="AQ398" s="3"/>
      <c r="AR398" s="53"/>
      <c r="AS398" s="53"/>
      <c r="AT398" s="53"/>
      <c r="AU398" s="53"/>
      <c r="AV398" s="53"/>
      <c r="AW398" s="53"/>
      <c r="AX398" s="1"/>
      <c r="AY398" s="1"/>
      <c r="AZ398" s="1"/>
      <c r="BA398" s="1"/>
      <c r="BB398" s="1"/>
    </row>
    <row r="399" spans="1:153" x14ac:dyDescent="0.2">
      <c r="A399" s="158">
        <f t="shared" si="274"/>
        <v>41555</v>
      </c>
      <c r="B399" s="2">
        <f t="shared" si="256"/>
        <v>340046.35805330775</v>
      </c>
      <c r="C399" s="2">
        <f t="shared" si="275"/>
        <v>318475.66704723</v>
      </c>
      <c r="D399" s="2">
        <f>SUM(Y399:Y$709)</f>
        <v>15426.565741750001</v>
      </c>
      <c r="E399" s="73">
        <f t="shared" si="257"/>
        <v>303049.10130548</v>
      </c>
      <c r="F399" s="88">
        <f t="shared" si="252"/>
        <v>3717.03</v>
      </c>
      <c r="G399" s="3">
        <f>IF(AND(N399=1,N398&gt;1),VLOOKUP(A398,[1]Plan1!$BK$81:$BM$259,3),G398)</f>
        <v>3725.95</v>
      </c>
      <c r="H399" s="11">
        <f t="shared" si="253"/>
        <v>41472</v>
      </c>
      <c r="I399" s="11">
        <f t="shared" si="254"/>
        <v>41503</v>
      </c>
      <c r="J399" s="12">
        <f t="shared" si="258"/>
        <v>2.3997654040994743E-3</v>
      </c>
      <c r="K399" s="11">
        <f t="shared" si="276"/>
        <v>41561</v>
      </c>
      <c r="L399" s="11">
        <f t="shared" si="259"/>
        <v>41561</v>
      </c>
      <c r="M399" s="1">
        <f t="shared" si="248"/>
        <v>20</v>
      </c>
      <c r="N399" s="1">
        <f t="shared" si="260"/>
        <v>16</v>
      </c>
      <c r="O399" s="2">
        <f t="shared" si="261"/>
        <v>1.0019193500000001</v>
      </c>
      <c r="P399" s="13">
        <f t="shared" si="255"/>
        <v>1.00029871</v>
      </c>
      <c r="Q399" s="13">
        <f t="shared" si="249"/>
        <v>1.0627068747724222</v>
      </c>
      <c r="R399" s="2">
        <f t="shared" si="251"/>
        <v>1.06474658</v>
      </c>
      <c r="S399" s="2">
        <f t="shared" si="277"/>
        <v>1.06270687</v>
      </c>
      <c r="T399" s="2">
        <f t="shared" si="262"/>
        <v>338446.27929892001</v>
      </c>
      <c r="U399" s="2">
        <f t="shared" si="263"/>
        <v>967.35165251437036</v>
      </c>
      <c r="V399" s="2">
        <f t="shared" si="264"/>
        <v>19621.392881603366</v>
      </c>
      <c r="W399" s="2">
        <f t="shared" si="265"/>
        <v>339064.41158134775</v>
      </c>
      <c r="X399" s="17">
        <f t="shared" si="266"/>
        <v>0</v>
      </c>
      <c r="Y399" s="2">
        <f t="shared" si="267"/>
        <v>0</v>
      </c>
      <c r="Z399" s="72">
        <f t="shared" si="268"/>
        <v>0</v>
      </c>
      <c r="AA399" s="2">
        <f t="shared" si="269"/>
        <v>0</v>
      </c>
      <c r="AB399" s="12">
        <f t="shared" si="278"/>
        <v>4.6600000000000003E-2</v>
      </c>
      <c r="AC399" s="17">
        <f t="shared" si="270"/>
        <v>16</v>
      </c>
      <c r="AD399" s="17">
        <v>252</v>
      </c>
      <c r="AE399" s="13">
        <f t="shared" si="250"/>
        <v>1.0028960469999999</v>
      </c>
      <c r="AF399" s="2">
        <f t="shared" si="271"/>
        <v>980.15633181999999</v>
      </c>
      <c r="AG399" s="2">
        <f t="shared" si="272"/>
        <v>981.94647196000005</v>
      </c>
      <c r="AH399" s="3">
        <f t="shared" si="273"/>
        <v>0</v>
      </c>
      <c r="AI399" s="4" t="str">
        <f t="shared" si="279"/>
        <v>A+J=</v>
      </c>
      <c r="AJ399" s="11">
        <f t="shared" si="280"/>
        <v>41561</v>
      </c>
      <c r="AK399" s="11"/>
      <c r="AL399" s="4"/>
      <c r="AM399" s="4"/>
      <c r="AN399" s="4"/>
      <c r="AO399" s="4"/>
      <c r="AP399" s="4"/>
      <c r="AQ399" s="3"/>
      <c r="AR399" s="53"/>
      <c r="AS399" s="53"/>
      <c r="AT399" s="53"/>
      <c r="AU399" s="53"/>
      <c r="AV399" s="53"/>
      <c r="AW399" s="53"/>
      <c r="AX399" s="1"/>
      <c r="AY399" s="1"/>
      <c r="AZ399" s="1"/>
      <c r="BA399" s="1"/>
      <c r="BB399" s="1"/>
    </row>
    <row r="400" spans="1:153" x14ac:dyDescent="0.2">
      <c r="A400" s="158">
        <f t="shared" si="274"/>
        <v>41556</v>
      </c>
      <c r="B400" s="2">
        <f t="shared" si="256"/>
        <v>340146.61509144533</v>
      </c>
      <c r="C400" s="2">
        <f t="shared" si="275"/>
        <v>318475.66704723</v>
      </c>
      <c r="D400" s="2">
        <f>SUM(Y400:Y$709)</f>
        <v>15426.565741750001</v>
      </c>
      <c r="E400" s="73">
        <f t="shared" si="257"/>
        <v>303049.10130548</v>
      </c>
      <c r="F400" s="88">
        <f t="shared" si="252"/>
        <v>3717.03</v>
      </c>
      <c r="G400" s="3">
        <f>IF(AND(N400=1,N399&gt;1),VLOOKUP(A399,[1]Plan1!$BK$81:$BM$259,3),G399)</f>
        <v>3725.95</v>
      </c>
      <c r="H400" s="11">
        <f t="shared" si="253"/>
        <v>41472</v>
      </c>
      <c r="I400" s="11">
        <f t="shared" si="254"/>
        <v>41503</v>
      </c>
      <c r="J400" s="12">
        <f t="shared" si="258"/>
        <v>2.3997654040994743E-3</v>
      </c>
      <c r="K400" s="11">
        <f t="shared" si="276"/>
        <v>41561</v>
      </c>
      <c r="L400" s="11">
        <f t="shared" si="259"/>
        <v>41561</v>
      </c>
      <c r="M400" s="1">
        <f t="shared" si="248"/>
        <v>20</v>
      </c>
      <c r="N400" s="1">
        <f t="shared" si="260"/>
        <v>17</v>
      </c>
      <c r="O400" s="2">
        <f t="shared" si="261"/>
        <v>1.00203943</v>
      </c>
      <c r="P400" s="13">
        <f t="shared" si="255"/>
        <v>1.00029871</v>
      </c>
      <c r="Q400" s="13">
        <f t="shared" si="249"/>
        <v>1.0627068747724222</v>
      </c>
      <c r="R400" s="2">
        <f t="shared" si="251"/>
        <v>1.0648741900000001</v>
      </c>
      <c r="S400" s="2">
        <f t="shared" si="277"/>
        <v>1.06270687</v>
      </c>
      <c r="T400" s="2">
        <f t="shared" si="262"/>
        <v>338446.27929892001</v>
      </c>
      <c r="U400" s="2">
        <f t="shared" si="263"/>
        <v>967.35165251437036</v>
      </c>
      <c r="V400" s="2">
        <f t="shared" si="264"/>
        <v>19660.064977420974</v>
      </c>
      <c r="W400" s="2">
        <f t="shared" si="265"/>
        <v>339103.08367716533</v>
      </c>
      <c r="X400" s="17">
        <f t="shared" si="266"/>
        <v>0</v>
      </c>
      <c r="Y400" s="2">
        <f t="shared" si="267"/>
        <v>0</v>
      </c>
      <c r="Z400" s="72">
        <f t="shared" si="268"/>
        <v>0</v>
      </c>
      <c r="AA400" s="2">
        <f t="shared" si="269"/>
        <v>0</v>
      </c>
      <c r="AB400" s="12">
        <f t="shared" si="278"/>
        <v>4.6600000000000003E-2</v>
      </c>
      <c r="AC400" s="17">
        <f t="shared" si="270"/>
        <v>17</v>
      </c>
      <c r="AD400" s="17">
        <v>252</v>
      </c>
      <c r="AE400" s="13">
        <f t="shared" si="250"/>
        <v>1.003077328</v>
      </c>
      <c r="AF400" s="2">
        <f t="shared" si="271"/>
        <v>1041.51021178</v>
      </c>
      <c r="AG400" s="2">
        <f t="shared" si="272"/>
        <v>1043.53141428</v>
      </c>
      <c r="AH400" s="3">
        <f t="shared" si="273"/>
        <v>0</v>
      </c>
      <c r="AI400" s="4" t="str">
        <f t="shared" si="279"/>
        <v>A+J=</v>
      </c>
      <c r="AJ400" s="11">
        <f t="shared" si="280"/>
        <v>41561</v>
      </c>
      <c r="AK400" s="34"/>
      <c r="AL400" s="81"/>
      <c r="AM400" s="4"/>
      <c r="AN400" s="4"/>
      <c r="AO400" s="4"/>
      <c r="AP400" s="4"/>
      <c r="AQ400" s="35"/>
      <c r="AR400" s="53"/>
      <c r="AS400" s="53"/>
      <c r="AT400" s="53"/>
      <c r="AU400" s="53"/>
      <c r="AV400" s="53"/>
      <c r="AW400" s="53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</row>
    <row r="401" spans="1:154" x14ac:dyDescent="0.2">
      <c r="A401" s="158">
        <f t="shared" si="274"/>
        <v>41557</v>
      </c>
      <c r="B401" s="2">
        <f t="shared" si="256"/>
        <v>340246.90038266394</v>
      </c>
      <c r="C401" s="2">
        <f t="shared" si="275"/>
        <v>318475.66704723</v>
      </c>
      <c r="D401" s="2">
        <f>SUM(Y401:Y$709)</f>
        <v>15426.565741750001</v>
      </c>
      <c r="E401" s="73">
        <f t="shared" si="257"/>
        <v>303049.10130548</v>
      </c>
      <c r="F401" s="88">
        <f t="shared" si="252"/>
        <v>3717.03</v>
      </c>
      <c r="G401" s="3">
        <f>IF(AND(N401=1,N400&gt;1),VLOOKUP(A400,[1]Plan1!$BK$81:$BM$259,3),G400)</f>
        <v>3725.95</v>
      </c>
      <c r="H401" s="11">
        <f t="shared" si="253"/>
        <v>41472</v>
      </c>
      <c r="I401" s="11">
        <f t="shared" si="254"/>
        <v>41503</v>
      </c>
      <c r="J401" s="12">
        <f t="shared" si="258"/>
        <v>2.3997654040994743E-3</v>
      </c>
      <c r="K401" s="11">
        <f t="shared" si="276"/>
        <v>41561</v>
      </c>
      <c r="L401" s="11">
        <f t="shared" si="259"/>
        <v>41561</v>
      </c>
      <c r="M401" s="1">
        <f t="shared" si="248"/>
        <v>20</v>
      </c>
      <c r="N401" s="1">
        <f t="shared" si="260"/>
        <v>18</v>
      </c>
      <c r="O401" s="2">
        <f t="shared" si="261"/>
        <v>1.00215952</v>
      </c>
      <c r="P401" s="13">
        <f t="shared" si="255"/>
        <v>1.00029871</v>
      </c>
      <c r="Q401" s="13">
        <f t="shared" si="249"/>
        <v>1.0627068747724222</v>
      </c>
      <c r="R401" s="2">
        <f t="shared" si="251"/>
        <v>1.06500181</v>
      </c>
      <c r="S401" s="2">
        <f t="shared" si="277"/>
        <v>1.06270687</v>
      </c>
      <c r="T401" s="2">
        <f t="shared" si="262"/>
        <v>338446.27929892001</v>
      </c>
      <c r="U401" s="2">
        <f t="shared" si="263"/>
        <v>967.35165251437036</v>
      </c>
      <c r="V401" s="2">
        <f t="shared" si="264"/>
        <v>19698.740103729579</v>
      </c>
      <c r="W401" s="2">
        <f t="shared" si="265"/>
        <v>339141.75880347396</v>
      </c>
      <c r="X401" s="17">
        <f t="shared" si="266"/>
        <v>0</v>
      </c>
      <c r="Y401" s="2">
        <f t="shared" si="267"/>
        <v>0</v>
      </c>
      <c r="Z401" s="72">
        <f t="shared" si="268"/>
        <v>0</v>
      </c>
      <c r="AA401" s="2">
        <f t="shared" si="269"/>
        <v>0</v>
      </c>
      <c r="AB401" s="12">
        <f t="shared" si="278"/>
        <v>4.6600000000000003E-2</v>
      </c>
      <c r="AC401" s="17">
        <f t="shared" si="270"/>
        <v>18</v>
      </c>
      <c r="AD401" s="17">
        <v>252</v>
      </c>
      <c r="AE401" s="13">
        <f t="shared" si="250"/>
        <v>1.003258642</v>
      </c>
      <c r="AF401" s="2">
        <f t="shared" si="271"/>
        <v>1102.8752604599999</v>
      </c>
      <c r="AG401" s="2">
        <f t="shared" si="272"/>
        <v>1105.1415791899999</v>
      </c>
      <c r="AH401" s="3">
        <f t="shared" si="273"/>
        <v>0</v>
      </c>
      <c r="AI401" s="4" t="str">
        <f t="shared" si="279"/>
        <v>A+J=</v>
      </c>
      <c r="AJ401" s="11">
        <f t="shared" si="280"/>
        <v>41561</v>
      </c>
      <c r="AK401" s="11"/>
      <c r="AL401" s="4"/>
      <c r="AM401" s="4"/>
      <c r="AN401" s="4"/>
      <c r="AO401" s="4"/>
      <c r="AP401" s="4"/>
      <c r="AQ401" s="3"/>
      <c r="AR401" s="53"/>
      <c r="AS401" s="53"/>
      <c r="AT401" s="53"/>
      <c r="AU401" s="53"/>
      <c r="AV401" s="53"/>
      <c r="AW401" s="53"/>
      <c r="AX401" s="1"/>
      <c r="AY401" s="1"/>
      <c r="AZ401" s="1"/>
      <c r="BA401" s="1"/>
      <c r="BB401" s="1"/>
    </row>
    <row r="402" spans="1:154" x14ac:dyDescent="0.2">
      <c r="A402" s="158">
        <f t="shared" si="274"/>
        <v>41558</v>
      </c>
      <c r="B402" s="2">
        <f t="shared" si="256"/>
        <v>340347.21967507561</v>
      </c>
      <c r="C402" s="2">
        <f t="shared" si="275"/>
        <v>318475.66704723</v>
      </c>
      <c r="D402" s="2">
        <f>SUM(Y402:Y$709)</f>
        <v>15426.565741750001</v>
      </c>
      <c r="E402" s="73">
        <f t="shared" si="257"/>
        <v>303049.10130548</v>
      </c>
      <c r="F402" s="88">
        <f t="shared" si="252"/>
        <v>3717.03</v>
      </c>
      <c r="G402" s="3">
        <f>IF(AND(N402=1,N401&gt;1),VLOOKUP(A401,[1]Plan1!$BK$81:$BM$259,3),G401)</f>
        <v>3725.95</v>
      </c>
      <c r="H402" s="11">
        <f t="shared" si="253"/>
        <v>41472</v>
      </c>
      <c r="I402" s="11">
        <f t="shared" si="254"/>
        <v>41503</v>
      </c>
      <c r="J402" s="12">
        <f t="shared" si="258"/>
        <v>2.3997654040994743E-3</v>
      </c>
      <c r="K402" s="11">
        <f t="shared" si="276"/>
        <v>41561</v>
      </c>
      <c r="L402" s="11">
        <f t="shared" si="259"/>
        <v>41561</v>
      </c>
      <c r="M402" s="1">
        <f t="shared" si="248"/>
        <v>20</v>
      </c>
      <c r="N402" s="1">
        <f t="shared" si="260"/>
        <v>19</v>
      </c>
      <c r="O402" s="2">
        <f t="shared" si="261"/>
        <v>1.00227964</v>
      </c>
      <c r="P402" s="13">
        <f t="shared" si="255"/>
        <v>1.00029871</v>
      </c>
      <c r="Q402" s="13">
        <f t="shared" si="249"/>
        <v>1.0627068747724222</v>
      </c>
      <c r="R402" s="2">
        <f t="shared" si="251"/>
        <v>1.0651294600000001</v>
      </c>
      <c r="S402" s="2">
        <f t="shared" si="277"/>
        <v>1.06270687</v>
      </c>
      <c r="T402" s="2">
        <f t="shared" si="262"/>
        <v>338446.27929892001</v>
      </c>
      <c r="U402" s="2">
        <f t="shared" si="263"/>
        <v>967.35165251437036</v>
      </c>
      <c r="V402" s="2">
        <f t="shared" si="264"/>
        <v>19737.424321511233</v>
      </c>
      <c r="W402" s="2">
        <f t="shared" si="265"/>
        <v>339180.4430212556</v>
      </c>
      <c r="X402" s="17">
        <f t="shared" si="266"/>
        <v>0</v>
      </c>
      <c r="Y402" s="2">
        <f t="shared" si="267"/>
        <v>0</v>
      </c>
      <c r="Z402" s="72">
        <f t="shared" si="268"/>
        <v>0</v>
      </c>
      <c r="AA402" s="2">
        <f t="shared" si="269"/>
        <v>0</v>
      </c>
      <c r="AB402" s="12">
        <f t="shared" si="278"/>
        <v>4.6600000000000003E-2</v>
      </c>
      <c r="AC402" s="17">
        <f t="shared" si="270"/>
        <v>19</v>
      </c>
      <c r="AD402" s="17">
        <v>252</v>
      </c>
      <c r="AE402" s="13">
        <f t="shared" si="250"/>
        <v>1.003439988</v>
      </c>
      <c r="AF402" s="2">
        <f t="shared" si="271"/>
        <v>1164.25113943</v>
      </c>
      <c r="AG402" s="2">
        <f t="shared" si="272"/>
        <v>1166.7766538200001</v>
      </c>
      <c r="AH402" s="3">
        <f t="shared" si="273"/>
        <v>0</v>
      </c>
      <c r="AI402" s="4" t="str">
        <f t="shared" si="279"/>
        <v>A+J=</v>
      </c>
      <c r="AJ402" s="11">
        <f t="shared" si="280"/>
        <v>41561</v>
      </c>
      <c r="AK402" s="11"/>
      <c r="AL402" s="4"/>
      <c r="AM402" s="4"/>
      <c r="AN402" s="4"/>
      <c r="AO402" s="4"/>
      <c r="AP402" s="4"/>
      <c r="AQ402" s="3"/>
      <c r="AR402" s="53"/>
      <c r="AS402" s="53"/>
      <c r="AT402" s="53"/>
      <c r="AU402" s="53"/>
      <c r="AV402" s="53"/>
      <c r="AW402" s="53"/>
      <c r="AX402" s="1"/>
      <c r="AY402" s="1"/>
      <c r="AZ402" s="1"/>
      <c r="BA402" s="1"/>
      <c r="BB402" s="1"/>
    </row>
    <row r="403" spans="1:154" x14ac:dyDescent="0.2">
      <c r="A403" s="158">
        <f t="shared" si="274"/>
        <v>41559</v>
      </c>
      <c r="B403" s="2">
        <f t="shared" si="256"/>
        <v>340447.5645314072</v>
      </c>
      <c r="C403" s="2">
        <f t="shared" si="275"/>
        <v>318475.66704723</v>
      </c>
      <c r="D403" s="2">
        <f>SUM(Y403:Y$709)</f>
        <v>15426.565741750001</v>
      </c>
      <c r="E403" s="73">
        <f t="shared" si="257"/>
        <v>303049.10130548</v>
      </c>
      <c r="F403" s="88">
        <f t="shared" si="252"/>
        <v>3717.03</v>
      </c>
      <c r="G403" s="3">
        <f>IF(AND(N403=1,N402&gt;1),VLOOKUP(A402,[1]Plan1!$BK$81:$BM$259,3),G402)</f>
        <v>3725.95</v>
      </c>
      <c r="H403" s="11">
        <f t="shared" si="253"/>
        <v>41472</v>
      </c>
      <c r="I403" s="11">
        <f t="shared" si="254"/>
        <v>41503</v>
      </c>
      <c r="J403" s="12">
        <f t="shared" si="258"/>
        <v>2.3997654040994743E-3</v>
      </c>
      <c r="K403" s="11">
        <f t="shared" si="276"/>
        <v>41561</v>
      </c>
      <c r="L403" s="11">
        <f t="shared" si="259"/>
        <v>41561</v>
      </c>
      <c r="M403" s="1">
        <f t="shared" si="248"/>
        <v>20</v>
      </c>
      <c r="N403" s="1">
        <f t="shared" si="260"/>
        <v>20</v>
      </c>
      <c r="O403" s="2">
        <f t="shared" si="261"/>
        <v>1.0023997600000001</v>
      </c>
      <c r="P403" s="13">
        <f t="shared" si="255"/>
        <v>1.00029871</v>
      </c>
      <c r="Q403" s="13">
        <f t="shared" si="249"/>
        <v>1.0627068747724222</v>
      </c>
      <c r="R403" s="2">
        <f t="shared" si="251"/>
        <v>1.0652571099999999</v>
      </c>
      <c r="S403" s="2">
        <f t="shared" si="277"/>
        <v>1.06270687</v>
      </c>
      <c r="T403" s="2">
        <f t="shared" si="262"/>
        <v>338446.27929892001</v>
      </c>
      <c r="U403" s="2">
        <f t="shared" si="263"/>
        <v>967.35165251437036</v>
      </c>
      <c r="V403" s="2">
        <f t="shared" si="264"/>
        <v>19776.108539292822</v>
      </c>
      <c r="W403" s="2">
        <f t="shared" si="265"/>
        <v>339219.12723903719</v>
      </c>
      <c r="X403" s="17">
        <f t="shared" si="266"/>
        <v>0</v>
      </c>
      <c r="Y403" s="2">
        <f t="shared" si="267"/>
        <v>0</v>
      </c>
      <c r="Z403" s="72">
        <f t="shared" si="268"/>
        <v>0</v>
      </c>
      <c r="AA403" s="2">
        <f t="shared" si="269"/>
        <v>0</v>
      </c>
      <c r="AB403" s="12">
        <f t="shared" si="278"/>
        <v>4.6600000000000003E-2</v>
      </c>
      <c r="AC403" s="17">
        <f t="shared" si="270"/>
        <v>20</v>
      </c>
      <c r="AD403" s="17">
        <v>252</v>
      </c>
      <c r="AE403" s="13">
        <f t="shared" si="250"/>
        <v>1.0036213679999999</v>
      </c>
      <c r="AF403" s="2">
        <f t="shared" si="271"/>
        <v>1225.63852557</v>
      </c>
      <c r="AG403" s="2">
        <f t="shared" si="272"/>
        <v>1228.43729237</v>
      </c>
      <c r="AH403" s="3">
        <f t="shared" si="273"/>
        <v>0</v>
      </c>
      <c r="AI403" s="4" t="str">
        <f t="shared" si="279"/>
        <v>A+J=</v>
      </c>
      <c r="AJ403" s="11">
        <f t="shared" si="280"/>
        <v>41561</v>
      </c>
      <c r="AK403" s="11"/>
      <c r="AL403" s="4"/>
      <c r="AM403" s="4"/>
      <c r="AN403" s="4"/>
      <c r="AO403" s="4"/>
      <c r="AP403" s="4"/>
      <c r="AQ403" s="3"/>
      <c r="AR403" s="53"/>
      <c r="AS403" s="53"/>
      <c r="AT403" s="53"/>
      <c r="AU403" s="53"/>
      <c r="AV403" s="53"/>
      <c r="AW403" s="53"/>
      <c r="AX403" s="1"/>
      <c r="AY403" s="1"/>
      <c r="AZ403" s="1"/>
      <c r="BA403" s="1"/>
      <c r="BB403" s="1"/>
    </row>
    <row r="404" spans="1:154" x14ac:dyDescent="0.2">
      <c r="A404" s="158">
        <f t="shared" si="274"/>
        <v>41560</v>
      </c>
      <c r="B404" s="2">
        <f t="shared" si="256"/>
        <v>340447.5645314072</v>
      </c>
      <c r="C404" s="2">
        <f t="shared" si="275"/>
        <v>318475.66704723</v>
      </c>
      <c r="D404" s="2">
        <f>SUM(Y404:Y$709)</f>
        <v>15426.565741750001</v>
      </c>
      <c r="E404" s="73">
        <f t="shared" si="257"/>
        <v>303049.10130548</v>
      </c>
      <c r="F404" s="88">
        <f t="shared" si="252"/>
        <v>3717.03</v>
      </c>
      <c r="G404" s="3">
        <f>IF(AND(N404=1,N403&gt;1),VLOOKUP(A403,[1]Plan1!$BK$81:$BM$259,3),G403)</f>
        <v>3725.95</v>
      </c>
      <c r="H404" s="11">
        <f t="shared" si="253"/>
        <v>41472</v>
      </c>
      <c r="I404" s="11">
        <f t="shared" si="254"/>
        <v>41503</v>
      </c>
      <c r="J404" s="12">
        <f t="shared" si="258"/>
        <v>2.3997654040994743E-3</v>
      </c>
      <c r="K404" s="11">
        <f t="shared" si="276"/>
        <v>41561</v>
      </c>
      <c r="L404" s="11">
        <f t="shared" si="259"/>
        <v>41561</v>
      </c>
      <c r="M404" s="1">
        <f t="shared" si="248"/>
        <v>20</v>
      </c>
      <c r="N404" s="1">
        <f t="shared" si="260"/>
        <v>20</v>
      </c>
      <c r="O404" s="2">
        <f t="shared" si="261"/>
        <v>1.0023997600000001</v>
      </c>
      <c r="P404" s="13">
        <f t="shared" si="255"/>
        <v>1.00029871</v>
      </c>
      <c r="Q404" s="13">
        <f t="shared" si="249"/>
        <v>1.0627068747724222</v>
      </c>
      <c r="R404" s="2">
        <f t="shared" si="251"/>
        <v>1.0652571099999999</v>
      </c>
      <c r="S404" s="2">
        <f t="shared" si="277"/>
        <v>1.06270687</v>
      </c>
      <c r="T404" s="2">
        <f t="shared" si="262"/>
        <v>338446.27929892001</v>
      </c>
      <c r="U404" s="2">
        <f t="shared" si="263"/>
        <v>967.35165251437036</v>
      </c>
      <c r="V404" s="2">
        <f t="shared" si="264"/>
        <v>19776.108539292822</v>
      </c>
      <c r="W404" s="2">
        <f t="shared" si="265"/>
        <v>339219.12723903719</v>
      </c>
      <c r="X404" s="17">
        <f t="shared" si="266"/>
        <v>0</v>
      </c>
      <c r="Y404" s="2">
        <f t="shared" si="267"/>
        <v>0</v>
      </c>
      <c r="Z404" s="72">
        <f t="shared" si="268"/>
        <v>0</v>
      </c>
      <c r="AA404" s="2">
        <f t="shared" si="269"/>
        <v>0</v>
      </c>
      <c r="AB404" s="12">
        <f t="shared" si="278"/>
        <v>4.6600000000000003E-2</v>
      </c>
      <c r="AC404" s="17">
        <f t="shared" si="270"/>
        <v>20</v>
      </c>
      <c r="AD404" s="17">
        <v>252</v>
      </c>
      <c r="AE404" s="13">
        <f t="shared" si="250"/>
        <v>1.0036213679999999</v>
      </c>
      <c r="AF404" s="2">
        <f t="shared" si="271"/>
        <v>1225.63852557</v>
      </c>
      <c r="AG404" s="2">
        <f t="shared" si="272"/>
        <v>1228.43729237</v>
      </c>
      <c r="AH404" s="3">
        <f t="shared" si="273"/>
        <v>0</v>
      </c>
      <c r="AI404" s="4" t="str">
        <f t="shared" si="279"/>
        <v>A+J=</v>
      </c>
      <c r="AJ404" s="11">
        <f t="shared" si="280"/>
        <v>41561</v>
      </c>
      <c r="AK404" s="11"/>
      <c r="AL404" s="4"/>
      <c r="AM404" s="4"/>
      <c r="AN404" s="4"/>
      <c r="AO404" s="4"/>
      <c r="AP404" s="4"/>
      <c r="AQ404" s="3"/>
      <c r="AR404" s="53"/>
      <c r="AS404" s="53"/>
      <c r="AT404" s="53"/>
      <c r="AU404" s="53"/>
      <c r="AV404" s="53"/>
      <c r="AW404" s="53"/>
      <c r="AX404" s="1"/>
      <c r="AY404" s="1"/>
      <c r="AZ404" s="1"/>
      <c r="BA404" s="1"/>
      <c r="BB404" s="1"/>
    </row>
    <row r="405" spans="1:154" x14ac:dyDescent="0.2">
      <c r="A405" s="156">
        <f t="shared" si="274"/>
        <v>41561</v>
      </c>
      <c r="B405" s="82">
        <f t="shared" si="256"/>
        <v>340447.5645314072</v>
      </c>
      <c r="C405" s="82">
        <f t="shared" si="275"/>
        <v>318475.66704723</v>
      </c>
      <c r="D405" s="82">
        <f>SUM(Y405:Y$709)</f>
        <v>15426.565741750001</v>
      </c>
      <c r="E405" s="83">
        <f t="shared" si="257"/>
        <v>303049.10130548</v>
      </c>
      <c r="F405" s="89">
        <f t="shared" si="252"/>
        <v>3717.03</v>
      </c>
      <c r="G405" s="39">
        <f>IF(AND(N405=1,N404&gt;1),VLOOKUP(A404,[1]Plan1!$BK$81:$BM$259,3),G404)</f>
        <v>3725.95</v>
      </c>
      <c r="H405" s="18">
        <f t="shared" si="253"/>
        <v>41472</v>
      </c>
      <c r="I405" s="18">
        <f t="shared" si="254"/>
        <v>41503</v>
      </c>
      <c r="J405" s="84">
        <f t="shared" si="258"/>
        <v>2.3997654040994743E-3</v>
      </c>
      <c r="K405" s="18">
        <f t="shared" si="276"/>
        <v>41592</v>
      </c>
      <c r="L405" s="18">
        <f t="shared" si="259"/>
        <v>41561</v>
      </c>
      <c r="M405" s="38">
        <f t="shared" si="248"/>
        <v>20</v>
      </c>
      <c r="N405" s="38">
        <f t="shared" si="260"/>
        <v>20</v>
      </c>
      <c r="O405" s="82">
        <f t="shared" si="261"/>
        <v>1.0023997600000001</v>
      </c>
      <c r="P405" s="85">
        <f t="shared" si="255"/>
        <v>1.00029871</v>
      </c>
      <c r="Q405" s="85">
        <f t="shared" si="249"/>
        <v>1.0627068747724222</v>
      </c>
      <c r="R405" s="82">
        <f t="shared" si="251"/>
        <v>1.0652571099999999</v>
      </c>
      <c r="S405" s="2">
        <f t="shared" si="277"/>
        <v>1.06270687</v>
      </c>
      <c r="T405" s="82">
        <f t="shared" si="262"/>
        <v>338446.27929892001</v>
      </c>
      <c r="U405" s="82">
        <f t="shared" si="263"/>
        <v>967.35165251437036</v>
      </c>
      <c r="V405" s="82">
        <f t="shared" si="264"/>
        <v>19776.108539292822</v>
      </c>
      <c r="W405" s="82">
        <f t="shared" si="265"/>
        <v>339219.12723903719</v>
      </c>
      <c r="X405" s="86">
        <f t="shared" si="266"/>
        <v>13</v>
      </c>
      <c r="Y405" s="82">
        <f t="shared" si="267"/>
        <v>1423.3250816499999</v>
      </c>
      <c r="Z405" s="87">
        <f t="shared" si="268"/>
        <v>4.4691799999999997E-3</v>
      </c>
      <c r="AA405" s="82">
        <f t="shared" si="269"/>
        <v>1512.5773425100001</v>
      </c>
      <c r="AB405" s="84">
        <f t="shared" si="278"/>
        <v>4.6600000000000003E-2</v>
      </c>
      <c r="AC405" s="86">
        <f t="shared" si="270"/>
        <v>20</v>
      </c>
      <c r="AD405" s="86">
        <v>252</v>
      </c>
      <c r="AE405" s="85">
        <f t="shared" si="250"/>
        <v>1.0036213679999999</v>
      </c>
      <c r="AF405" s="82">
        <f t="shared" si="271"/>
        <v>1225.63852557</v>
      </c>
      <c r="AG405" s="82">
        <f t="shared" si="272"/>
        <v>1228.43729237</v>
      </c>
      <c r="AH405" s="39">
        <f t="shared" si="273"/>
        <v>2738.2158680800003</v>
      </c>
      <c r="AI405" s="40" t="str">
        <f t="shared" si="279"/>
        <v>A+J=</v>
      </c>
      <c r="AJ405" s="18">
        <f t="shared" si="280"/>
        <v>41561</v>
      </c>
      <c r="AK405" s="18"/>
      <c r="AL405" s="40"/>
      <c r="AM405" s="40"/>
      <c r="AN405" s="40"/>
      <c r="AO405" s="40"/>
      <c r="AP405" s="40"/>
      <c r="AQ405" s="39"/>
      <c r="AR405" s="39"/>
      <c r="AS405" s="39"/>
      <c r="AT405" s="39"/>
      <c r="AU405" s="39"/>
      <c r="AV405" s="39"/>
      <c r="AW405" s="39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8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</row>
    <row r="406" spans="1:154" x14ac:dyDescent="0.2">
      <c r="A406" s="158">
        <f t="shared" si="274"/>
        <v>41562</v>
      </c>
      <c r="B406" s="2">
        <f t="shared" si="256"/>
        <v>337816.64132690779</v>
      </c>
      <c r="C406" s="2">
        <f t="shared" si="275"/>
        <v>317052.34196558001</v>
      </c>
      <c r="D406" s="2">
        <f>SUM(Y406:Y$709)</f>
        <v>14003.2406601</v>
      </c>
      <c r="E406" s="73">
        <f t="shared" si="257"/>
        <v>303049.10130548</v>
      </c>
      <c r="F406" s="88">
        <f t="shared" si="252"/>
        <v>3725.95</v>
      </c>
      <c r="G406" s="3">
        <f>IF(AND(N406=1,N405&gt;1),VLOOKUP(A405,[1]Plan1!$BK$81:$BM$259,3),G405)</f>
        <v>3738.99</v>
      </c>
      <c r="H406" s="11">
        <f t="shared" si="253"/>
        <v>41501</v>
      </c>
      <c r="I406" s="11">
        <f t="shared" si="254"/>
        <v>41532</v>
      </c>
      <c r="J406" s="12">
        <f t="shared" si="258"/>
        <v>3.4997785799595338E-3</v>
      </c>
      <c r="K406" s="11">
        <f t="shared" si="276"/>
        <v>41592</v>
      </c>
      <c r="L406" s="11">
        <f t="shared" si="259"/>
        <v>41592</v>
      </c>
      <c r="M406" s="1">
        <f t="shared" si="248"/>
        <v>23</v>
      </c>
      <c r="N406" s="1">
        <f t="shared" si="260"/>
        <v>1</v>
      </c>
      <c r="O406" s="2">
        <f t="shared" si="261"/>
        <v>1.00015191</v>
      </c>
      <c r="P406" s="13">
        <f t="shared" si="255"/>
        <v>1.0023997600000001</v>
      </c>
      <c r="Q406" s="13">
        <f t="shared" si="249"/>
        <v>1.0652571162222262</v>
      </c>
      <c r="R406" s="2">
        <f t="shared" si="251"/>
        <v>1.0654189300000001</v>
      </c>
      <c r="S406" s="2">
        <f t="shared" si="277"/>
        <v>1.06270687</v>
      </c>
      <c r="T406" s="2">
        <f t="shared" si="262"/>
        <v>336933.70195641002</v>
      </c>
      <c r="U406" s="2">
        <f t="shared" si="263"/>
        <v>878.09939165160449</v>
      </c>
      <c r="V406" s="2">
        <f t="shared" si="264"/>
        <v>19825.147944866134</v>
      </c>
      <c r="W406" s="2">
        <f t="shared" si="265"/>
        <v>337755.5893020978</v>
      </c>
      <c r="X406" s="17">
        <f t="shared" si="266"/>
        <v>0</v>
      </c>
      <c r="Y406" s="2">
        <f t="shared" si="267"/>
        <v>0</v>
      </c>
      <c r="Z406" s="72">
        <f t="shared" si="268"/>
        <v>0</v>
      </c>
      <c r="AA406" s="2">
        <f t="shared" si="269"/>
        <v>0</v>
      </c>
      <c r="AB406" s="12">
        <f t="shared" si="278"/>
        <v>4.6600000000000003E-2</v>
      </c>
      <c r="AC406" s="17">
        <f t="shared" si="270"/>
        <v>1</v>
      </c>
      <c r="AD406" s="17">
        <v>252</v>
      </c>
      <c r="AE406" s="13">
        <f t="shared" si="250"/>
        <v>1.0001807579999999</v>
      </c>
      <c r="AF406" s="2">
        <f t="shared" si="271"/>
        <v>60.903462089999998</v>
      </c>
      <c r="AG406" s="2">
        <f t="shared" si="272"/>
        <v>61.052024809999999</v>
      </c>
      <c r="AH406" s="3">
        <f t="shared" si="273"/>
        <v>0</v>
      </c>
      <c r="AI406" s="4" t="str">
        <f t="shared" si="279"/>
        <v>A+J=</v>
      </c>
      <c r="AJ406" s="11">
        <f t="shared" si="280"/>
        <v>41592</v>
      </c>
      <c r="AK406" s="11"/>
      <c r="AL406" s="4"/>
      <c r="AM406" s="4"/>
      <c r="AN406" s="4"/>
      <c r="AO406" s="4"/>
      <c r="AP406" s="4"/>
      <c r="AQ406" s="3"/>
      <c r="AR406" s="53"/>
      <c r="AS406" s="53"/>
      <c r="AT406" s="53"/>
      <c r="AU406" s="53"/>
      <c r="AV406" s="53"/>
      <c r="AW406" s="53"/>
      <c r="AX406" s="1"/>
      <c r="AY406" s="1"/>
      <c r="AZ406" s="1"/>
      <c r="BA406" s="1"/>
      <c r="BB406" s="1"/>
    </row>
    <row r="407" spans="1:154" x14ac:dyDescent="0.2">
      <c r="A407" s="158">
        <f t="shared" si="274"/>
        <v>41563</v>
      </c>
      <c r="B407" s="2">
        <f t="shared" si="256"/>
        <v>337926.770390324</v>
      </c>
      <c r="C407" s="2">
        <f t="shared" si="275"/>
        <v>317052.34196558001</v>
      </c>
      <c r="D407" s="2">
        <f>SUM(Y407:Y$709)</f>
        <v>14003.2406601</v>
      </c>
      <c r="E407" s="73">
        <f t="shared" si="257"/>
        <v>303049.10130548</v>
      </c>
      <c r="F407" s="88">
        <f t="shared" si="252"/>
        <v>3725.95</v>
      </c>
      <c r="G407" s="3">
        <f>IF(AND(N407=1,N406&gt;1),VLOOKUP(A406,[1]Plan1!$BK$81:$BM$259,3),G406)</f>
        <v>3738.99</v>
      </c>
      <c r="H407" s="11">
        <f t="shared" si="253"/>
        <v>41501</v>
      </c>
      <c r="I407" s="11">
        <f t="shared" si="254"/>
        <v>41532</v>
      </c>
      <c r="J407" s="12">
        <f t="shared" si="258"/>
        <v>3.4997785799595338E-3</v>
      </c>
      <c r="K407" s="11">
        <f t="shared" si="276"/>
        <v>41592</v>
      </c>
      <c r="L407" s="11">
        <f t="shared" si="259"/>
        <v>41592</v>
      </c>
      <c r="M407" s="1">
        <f t="shared" ref="M407:M470" si="281">IF(L407=L406,M406,NETWORKDAYS(L406,L407,$AN$194:$AN$348)-1)</f>
        <v>23</v>
      </c>
      <c r="N407" s="1">
        <f t="shared" si="260"/>
        <v>2</v>
      </c>
      <c r="O407" s="2">
        <f t="shared" si="261"/>
        <v>1.0003038399999999</v>
      </c>
      <c r="P407" s="13">
        <f t="shared" si="255"/>
        <v>1.0023997600000001</v>
      </c>
      <c r="Q407" s="13">
        <f t="shared" si="249"/>
        <v>1.0652571162222262</v>
      </c>
      <c r="R407" s="2">
        <f t="shared" si="251"/>
        <v>1.0655807799999999</v>
      </c>
      <c r="S407" s="2">
        <f t="shared" si="277"/>
        <v>1.06270687</v>
      </c>
      <c r="T407" s="2">
        <f t="shared" si="262"/>
        <v>336933.70195641002</v>
      </c>
      <c r="U407" s="2">
        <f t="shared" si="263"/>
        <v>878.09939165160449</v>
      </c>
      <c r="V407" s="2">
        <f t="shared" si="264"/>
        <v>19874.196441912365</v>
      </c>
      <c r="W407" s="2">
        <f t="shared" si="265"/>
        <v>337804.63779914402</v>
      </c>
      <c r="X407" s="17">
        <f t="shared" si="266"/>
        <v>0</v>
      </c>
      <c r="Y407" s="2">
        <f t="shared" si="267"/>
        <v>0</v>
      </c>
      <c r="Z407" s="72">
        <f t="shared" si="268"/>
        <v>0</v>
      </c>
      <c r="AA407" s="2">
        <f t="shared" si="269"/>
        <v>0</v>
      </c>
      <c r="AB407" s="12">
        <f t="shared" si="278"/>
        <v>4.6600000000000003E-2</v>
      </c>
      <c r="AC407" s="17">
        <f t="shared" si="270"/>
        <v>2</v>
      </c>
      <c r="AD407" s="17">
        <v>252</v>
      </c>
      <c r="AE407" s="13">
        <f t="shared" si="250"/>
        <v>1.0003615480000001</v>
      </c>
      <c r="AF407" s="2">
        <f t="shared" si="271"/>
        <v>121.81770607</v>
      </c>
      <c r="AG407" s="2">
        <f t="shared" si="272"/>
        <v>122.13259118000001</v>
      </c>
      <c r="AH407" s="3">
        <f t="shared" si="273"/>
        <v>0</v>
      </c>
      <c r="AI407" s="4" t="str">
        <f t="shared" si="279"/>
        <v>A+J=</v>
      </c>
      <c r="AJ407" s="11">
        <f t="shared" si="280"/>
        <v>41592</v>
      </c>
      <c r="AK407" s="11"/>
      <c r="AL407" s="4"/>
      <c r="AM407" s="4"/>
      <c r="AN407" s="4"/>
      <c r="AO407" s="4"/>
      <c r="AP407" s="4"/>
      <c r="AQ407" s="3"/>
      <c r="AR407" s="53"/>
      <c r="AS407" s="53"/>
      <c r="AT407" s="53"/>
      <c r="AU407" s="53"/>
      <c r="AV407" s="53"/>
      <c r="AW407" s="53"/>
      <c r="AX407" s="1"/>
      <c r="AY407" s="1"/>
      <c r="AZ407" s="1"/>
      <c r="BA407" s="1"/>
      <c r="BB407" s="1"/>
    </row>
    <row r="408" spans="1:154" x14ac:dyDescent="0.2">
      <c r="A408" s="158">
        <f t="shared" si="274"/>
        <v>41564</v>
      </c>
      <c r="B408" s="2">
        <f t="shared" si="256"/>
        <v>338036.93137001136</v>
      </c>
      <c r="C408" s="2">
        <f t="shared" si="275"/>
        <v>317052.34196558001</v>
      </c>
      <c r="D408" s="2">
        <f>SUM(Y408:Y$709)</f>
        <v>14003.2406601</v>
      </c>
      <c r="E408" s="73">
        <f t="shared" si="257"/>
        <v>303049.10130548</v>
      </c>
      <c r="F408" s="88">
        <f t="shared" si="252"/>
        <v>3725.95</v>
      </c>
      <c r="G408" s="3">
        <f>IF(AND(N408=1,N407&gt;1),VLOOKUP(A407,[1]Plan1!$BK$81:$BM$259,3),G407)</f>
        <v>3738.99</v>
      </c>
      <c r="H408" s="11">
        <f t="shared" si="253"/>
        <v>41501</v>
      </c>
      <c r="I408" s="11">
        <f t="shared" si="254"/>
        <v>41532</v>
      </c>
      <c r="J408" s="12">
        <f t="shared" si="258"/>
        <v>3.4997785799595338E-3</v>
      </c>
      <c r="K408" s="11">
        <f t="shared" si="276"/>
        <v>41592</v>
      </c>
      <c r="L408" s="11">
        <f t="shared" si="259"/>
        <v>41592</v>
      </c>
      <c r="M408" s="1">
        <f t="shared" si="281"/>
        <v>23</v>
      </c>
      <c r="N408" s="1">
        <f t="shared" si="260"/>
        <v>3</v>
      </c>
      <c r="O408" s="2">
        <f t="shared" si="261"/>
        <v>1.00045579</v>
      </c>
      <c r="P408" s="13">
        <f t="shared" si="255"/>
        <v>1.0023997600000001</v>
      </c>
      <c r="Q408" s="13">
        <f t="shared" si="249"/>
        <v>1.0652571162222262</v>
      </c>
      <c r="R408" s="2">
        <f t="shared" si="251"/>
        <v>1.0657426400000001</v>
      </c>
      <c r="S408" s="2">
        <f t="shared" si="277"/>
        <v>1.06270687</v>
      </c>
      <c r="T408" s="2">
        <f t="shared" si="262"/>
        <v>336933.70195641002</v>
      </c>
      <c r="U408" s="2">
        <f t="shared" si="263"/>
        <v>878.09939165160449</v>
      </c>
      <c r="V408" s="2">
        <f t="shared" si="264"/>
        <v>19923.247969449723</v>
      </c>
      <c r="W408" s="2">
        <f t="shared" si="265"/>
        <v>337853.68932668137</v>
      </c>
      <c r="X408" s="17">
        <f t="shared" si="266"/>
        <v>0</v>
      </c>
      <c r="Y408" s="2">
        <f t="shared" si="267"/>
        <v>0</v>
      </c>
      <c r="Z408" s="72">
        <f t="shared" si="268"/>
        <v>0</v>
      </c>
      <c r="AA408" s="2">
        <f t="shared" si="269"/>
        <v>0</v>
      </c>
      <c r="AB408" s="12">
        <f t="shared" si="278"/>
        <v>4.6600000000000003E-2</v>
      </c>
      <c r="AC408" s="17">
        <f t="shared" si="270"/>
        <v>3</v>
      </c>
      <c r="AD408" s="17">
        <v>252</v>
      </c>
      <c r="AE408" s="13">
        <f t="shared" si="250"/>
        <v>1.0005423710000001</v>
      </c>
      <c r="AF408" s="2">
        <f t="shared" si="271"/>
        <v>182.74306885999999</v>
      </c>
      <c r="AG408" s="2">
        <f t="shared" si="272"/>
        <v>183.24204333</v>
      </c>
      <c r="AH408" s="3">
        <f t="shared" si="273"/>
        <v>0</v>
      </c>
      <c r="AI408" s="4" t="str">
        <f t="shared" si="279"/>
        <v>A+J=</v>
      </c>
      <c r="AJ408" s="11">
        <f t="shared" si="280"/>
        <v>41592</v>
      </c>
      <c r="AK408" s="11"/>
      <c r="AL408" s="4"/>
      <c r="AM408" s="4"/>
      <c r="AN408" s="4"/>
      <c r="AO408" s="4"/>
      <c r="AP408" s="4"/>
      <c r="AQ408" s="3"/>
      <c r="AR408" s="53"/>
      <c r="AS408" s="53"/>
      <c r="AT408" s="53"/>
      <c r="AU408" s="53"/>
      <c r="AV408" s="53"/>
      <c r="AW408" s="53"/>
      <c r="AX408" s="1"/>
      <c r="AY408" s="1"/>
      <c r="AZ408" s="1"/>
      <c r="BA408" s="1"/>
      <c r="BB408" s="1"/>
    </row>
    <row r="409" spans="1:154" x14ac:dyDescent="0.2">
      <c r="A409" s="158">
        <f t="shared" si="274"/>
        <v>41565</v>
      </c>
      <c r="B409" s="2">
        <f t="shared" si="256"/>
        <v>338147.13337050274</v>
      </c>
      <c r="C409" s="2">
        <f t="shared" si="275"/>
        <v>317052.34196558001</v>
      </c>
      <c r="D409" s="2">
        <f>SUM(Y409:Y$709)</f>
        <v>14003.2406601</v>
      </c>
      <c r="E409" s="73">
        <f t="shared" si="257"/>
        <v>303049.10130548</v>
      </c>
      <c r="F409" s="88">
        <f t="shared" si="252"/>
        <v>3725.95</v>
      </c>
      <c r="G409" s="3">
        <f>IF(AND(N409=1,N408&gt;1),VLOOKUP(A408,[1]Plan1!$BK$81:$BM$259,3),G408)</f>
        <v>3738.99</v>
      </c>
      <c r="H409" s="11">
        <f t="shared" si="253"/>
        <v>41501</v>
      </c>
      <c r="I409" s="11">
        <f t="shared" si="254"/>
        <v>41532</v>
      </c>
      <c r="J409" s="12">
        <f t="shared" si="258"/>
        <v>3.4997785799595338E-3</v>
      </c>
      <c r="K409" s="11">
        <f t="shared" si="276"/>
        <v>41592</v>
      </c>
      <c r="L409" s="11">
        <f t="shared" si="259"/>
        <v>41592</v>
      </c>
      <c r="M409" s="1">
        <f t="shared" si="281"/>
        <v>23</v>
      </c>
      <c r="N409" s="1">
        <f t="shared" si="260"/>
        <v>4</v>
      </c>
      <c r="O409" s="2">
        <f t="shared" si="261"/>
        <v>1.00060777</v>
      </c>
      <c r="P409" s="13">
        <f t="shared" si="255"/>
        <v>1.0023997600000001</v>
      </c>
      <c r="Q409" s="13">
        <f t="shared" si="249"/>
        <v>1.0652571162222262</v>
      </c>
      <c r="R409" s="2">
        <f t="shared" si="251"/>
        <v>1.06590454</v>
      </c>
      <c r="S409" s="2">
        <f t="shared" si="277"/>
        <v>1.06270687</v>
      </c>
      <c r="T409" s="2">
        <f t="shared" si="262"/>
        <v>336933.70195641002</v>
      </c>
      <c r="U409" s="2">
        <f t="shared" si="263"/>
        <v>878.09939165160449</v>
      </c>
      <c r="V409" s="2">
        <f t="shared" si="264"/>
        <v>19972.311618951062</v>
      </c>
      <c r="W409" s="2">
        <f t="shared" si="265"/>
        <v>337902.75297618273</v>
      </c>
      <c r="X409" s="17">
        <f t="shared" si="266"/>
        <v>0</v>
      </c>
      <c r="Y409" s="2">
        <f t="shared" si="267"/>
        <v>0</v>
      </c>
      <c r="Z409" s="72">
        <f t="shared" si="268"/>
        <v>0</v>
      </c>
      <c r="AA409" s="2">
        <f t="shared" si="269"/>
        <v>0</v>
      </c>
      <c r="AB409" s="12">
        <f t="shared" si="278"/>
        <v>4.6600000000000003E-2</v>
      </c>
      <c r="AC409" s="17">
        <f t="shared" si="270"/>
        <v>4</v>
      </c>
      <c r="AD409" s="17">
        <v>252</v>
      </c>
      <c r="AE409" s="13">
        <f t="shared" si="250"/>
        <v>1.0007232269999999</v>
      </c>
      <c r="AF409" s="2">
        <f t="shared" si="271"/>
        <v>243.67955046</v>
      </c>
      <c r="AG409" s="2">
        <f t="shared" si="272"/>
        <v>244.38039431999999</v>
      </c>
      <c r="AH409" s="3">
        <f t="shared" si="273"/>
        <v>0</v>
      </c>
      <c r="AI409" s="4" t="str">
        <f t="shared" si="279"/>
        <v>A+J=</v>
      </c>
      <c r="AJ409" s="11">
        <f t="shared" si="280"/>
        <v>41592</v>
      </c>
      <c r="AK409" s="11"/>
      <c r="AL409" s="4"/>
      <c r="AM409" s="4"/>
      <c r="AN409" s="4"/>
      <c r="AO409" s="4"/>
      <c r="AP409" s="4"/>
      <c r="AQ409" s="3"/>
      <c r="AR409" s="53"/>
      <c r="AS409" s="53"/>
      <c r="AT409" s="53"/>
      <c r="AU409" s="53"/>
      <c r="AV409" s="53"/>
      <c r="AW409" s="53"/>
      <c r="AX409" s="1"/>
      <c r="AY409" s="1"/>
      <c r="AZ409" s="1"/>
      <c r="BA409" s="1"/>
      <c r="BB409" s="1"/>
    </row>
    <row r="410" spans="1:154" x14ac:dyDescent="0.2">
      <c r="A410" s="158">
        <f t="shared" si="274"/>
        <v>41566</v>
      </c>
      <c r="B410" s="2">
        <f t="shared" si="256"/>
        <v>338257.37303205708</v>
      </c>
      <c r="C410" s="2">
        <f t="shared" si="275"/>
        <v>317052.34196558001</v>
      </c>
      <c r="D410" s="2">
        <f>SUM(Y410:Y$709)</f>
        <v>14003.2406601</v>
      </c>
      <c r="E410" s="73">
        <f t="shared" si="257"/>
        <v>303049.10130548</v>
      </c>
      <c r="F410" s="88">
        <f t="shared" si="252"/>
        <v>3725.95</v>
      </c>
      <c r="G410" s="3">
        <f>IF(AND(N410=1,N409&gt;1),VLOOKUP(A409,[1]Plan1!$BK$81:$BM$259,3),G409)</f>
        <v>3738.99</v>
      </c>
      <c r="H410" s="11">
        <f t="shared" si="253"/>
        <v>41501</v>
      </c>
      <c r="I410" s="11">
        <f t="shared" si="254"/>
        <v>41532</v>
      </c>
      <c r="J410" s="12">
        <f t="shared" si="258"/>
        <v>3.4997785799595338E-3</v>
      </c>
      <c r="K410" s="11">
        <f t="shared" si="276"/>
        <v>41592</v>
      </c>
      <c r="L410" s="11">
        <f t="shared" si="259"/>
        <v>41592</v>
      </c>
      <c r="M410" s="1">
        <f t="shared" si="281"/>
        <v>23</v>
      </c>
      <c r="N410" s="1">
        <f t="shared" si="260"/>
        <v>5</v>
      </c>
      <c r="O410" s="2">
        <f t="shared" si="261"/>
        <v>1.0007597800000001</v>
      </c>
      <c r="P410" s="13">
        <f t="shared" si="255"/>
        <v>1.0023997600000001</v>
      </c>
      <c r="Q410" s="13">
        <f t="shared" si="249"/>
        <v>1.0652571162222262</v>
      </c>
      <c r="R410" s="2">
        <f t="shared" si="251"/>
        <v>1.06606647</v>
      </c>
      <c r="S410" s="2">
        <f t="shared" si="277"/>
        <v>1.06270687</v>
      </c>
      <c r="T410" s="2">
        <f t="shared" si="262"/>
        <v>336933.70195641002</v>
      </c>
      <c r="U410" s="2">
        <f t="shared" si="263"/>
        <v>878.09939165160449</v>
      </c>
      <c r="V410" s="2">
        <f t="shared" si="264"/>
        <v>20021.384359925451</v>
      </c>
      <c r="W410" s="2">
        <f t="shared" si="265"/>
        <v>337951.8257171571</v>
      </c>
      <c r="X410" s="17">
        <f t="shared" si="266"/>
        <v>0</v>
      </c>
      <c r="Y410" s="2">
        <f t="shared" si="267"/>
        <v>0</v>
      </c>
      <c r="Z410" s="72">
        <f t="shared" si="268"/>
        <v>0</v>
      </c>
      <c r="AA410" s="2">
        <f t="shared" si="269"/>
        <v>0</v>
      </c>
      <c r="AB410" s="12">
        <f t="shared" si="278"/>
        <v>4.6600000000000003E-2</v>
      </c>
      <c r="AC410" s="17">
        <f t="shared" si="270"/>
        <v>5</v>
      </c>
      <c r="AD410" s="17">
        <v>252</v>
      </c>
      <c r="AE410" s="13">
        <f t="shared" si="250"/>
        <v>1.000904115</v>
      </c>
      <c r="AF410" s="2">
        <f t="shared" si="271"/>
        <v>304.62681393999998</v>
      </c>
      <c r="AG410" s="2">
        <f t="shared" si="272"/>
        <v>305.5473149</v>
      </c>
      <c r="AH410" s="3">
        <f t="shared" si="273"/>
        <v>0</v>
      </c>
      <c r="AI410" s="4" t="str">
        <f t="shared" si="279"/>
        <v>A+J=</v>
      </c>
      <c r="AJ410" s="11">
        <f t="shared" si="280"/>
        <v>41592</v>
      </c>
      <c r="AK410" s="11"/>
      <c r="AL410" s="4"/>
      <c r="AM410" s="4"/>
      <c r="AN410" s="4"/>
      <c r="AO410" s="4"/>
      <c r="AP410" s="4"/>
      <c r="AQ410" s="3"/>
      <c r="AR410" s="53"/>
      <c r="AS410" s="53"/>
      <c r="AT410" s="53"/>
      <c r="AU410" s="53"/>
      <c r="AV410" s="53"/>
      <c r="AW410" s="53"/>
      <c r="AX410" s="1"/>
      <c r="AY410" s="1"/>
      <c r="AZ410" s="1"/>
      <c r="BA410" s="1"/>
      <c r="BB410" s="1"/>
    </row>
    <row r="411" spans="1:154" x14ac:dyDescent="0.2">
      <c r="A411" s="158">
        <f t="shared" si="274"/>
        <v>41567</v>
      </c>
      <c r="B411" s="2">
        <f t="shared" si="256"/>
        <v>338257.37303205708</v>
      </c>
      <c r="C411" s="2">
        <f t="shared" si="275"/>
        <v>317052.34196558001</v>
      </c>
      <c r="D411" s="2">
        <f>SUM(Y411:Y$709)</f>
        <v>14003.2406601</v>
      </c>
      <c r="E411" s="73">
        <f t="shared" si="257"/>
        <v>303049.10130548</v>
      </c>
      <c r="F411" s="88">
        <f t="shared" si="252"/>
        <v>3725.95</v>
      </c>
      <c r="G411" s="3">
        <f>IF(AND(N411=1,N410&gt;1),VLOOKUP(A410,[1]Plan1!$BK$81:$BM$259,3),G410)</f>
        <v>3738.99</v>
      </c>
      <c r="H411" s="11">
        <f t="shared" si="253"/>
        <v>41501</v>
      </c>
      <c r="I411" s="11">
        <f t="shared" si="254"/>
        <v>41532</v>
      </c>
      <c r="J411" s="12">
        <f t="shared" si="258"/>
        <v>3.4997785799595338E-3</v>
      </c>
      <c r="K411" s="11">
        <f t="shared" si="276"/>
        <v>41592</v>
      </c>
      <c r="L411" s="11">
        <f t="shared" si="259"/>
        <v>41592</v>
      </c>
      <c r="M411" s="1">
        <f t="shared" si="281"/>
        <v>23</v>
      </c>
      <c r="N411" s="1">
        <f t="shared" si="260"/>
        <v>5</v>
      </c>
      <c r="O411" s="2">
        <f t="shared" si="261"/>
        <v>1.0007597800000001</v>
      </c>
      <c r="P411" s="13">
        <f t="shared" si="255"/>
        <v>1.0023997600000001</v>
      </c>
      <c r="Q411" s="13">
        <f t="shared" si="249"/>
        <v>1.0652571162222262</v>
      </c>
      <c r="R411" s="2">
        <f t="shared" si="251"/>
        <v>1.06606647</v>
      </c>
      <c r="S411" s="2">
        <f t="shared" si="277"/>
        <v>1.06270687</v>
      </c>
      <c r="T411" s="2">
        <f t="shared" si="262"/>
        <v>336933.70195641002</v>
      </c>
      <c r="U411" s="2">
        <f t="shared" si="263"/>
        <v>878.09939165160449</v>
      </c>
      <c r="V411" s="2">
        <f t="shared" si="264"/>
        <v>20021.384359925451</v>
      </c>
      <c r="W411" s="2">
        <f t="shared" si="265"/>
        <v>337951.8257171571</v>
      </c>
      <c r="X411" s="17">
        <f t="shared" si="266"/>
        <v>0</v>
      </c>
      <c r="Y411" s="2">
        <f t="shared" si="267"/>
        <v>0</v>
      </c>
      <c r="Z411" s="72">
        <f t="shared" si="268"/>
        <v>0</v>
      </c>
      <c r="AA411" s="2">
        <f t="shared" si="269"/>
        <v>0</v>
      </c>
      <c r="AB411" s="12">
        <f t="shared" si="278"/>
        <v>4.6600000000000003E-2</v>
      </c>
      <c r="AC411" s="17">
        <f t="shared" si="270"/>
        <v>5</v>
      </c>
      <c r="AD411" s="17">
        <v>252</v>
      </c>
      <c r="AE411" s="13">
        <f t="shared" si="250"/>
        <v>1.000904115</v>
      </c>
      <c r="AF411" s="2">
        <f t="shared" si="271"/>
        <v>304.62681393999998</v>
      </c>
      <c r="AG411" s="2">
        <f t="shared" si="272"/>
        <v>305.5473149</v>
      </c>
      <c r="AH411" s="3">
        <f t="shared" si="273"/>
        <v>0</v>
      </c>
      <c r="AI411" s="4" t="str">
        <f t="shared" si="279"/>
        <v>A+J=</v>
      </c>
      <c r="AJ411" s="11">
        <f t="shared" si="280"/>
        <v>41592</v>
      </c>
      <c r="AK411" s="11"/>
      <c r="AL411" s="4"/>
      <c r="AM411" s="4"/>
      <c r="AN411" s="4"/>
      <c r="AO411" s="4"/>
      <c r="AP411" s="4"/>
      <c r="AQ411" s="3"/>
      <c r="AR411" s="53"/>
      <c r="AS411" s="53"/>
      <c r="AT411" s="53"/>
      <c r="AU411" s="53"/>
      <c r="AV411" s="53"/>
      <c r="AW411" s="53"/>
      <c r="AX411" s="1"/>
      <c r="AY411" s="1"/>
      <c r="AZ411" s="1"/>
      <c r="BA411" s="1"/>
      <c r="BB411" s="1"/>
    </row>
    <row r="412" spans="1:154" x14ac:dyDescent="0.2">
      <c r="A412" s="158">
        <f t="shared" si="274"/>
        <v>41568</v>
      </c>
      <c r="B412" s="2">
        <f t="shared" si="256"/>
        <v>338257.37303205708</v>
      </c>
      <c r="C412" s="2">
        <f t="shared" si="275"/>
        <v>317052.34196558001</v>
      </c>
      <c r="D412" s="2">
        <f>SUM(Y412:Y$709)</f>
        <v>14003.2406601</v>
      </c>
      <c r="E412" s="73">
        <f t="shared" si="257"/>
        <v>303049.10130548</v>
      </c>
      <c r="F412" s="88">
        <f t="shared" si="252"/>
        <v>3725.95</v>
      </c>
      <c r="G412" s="3">
        <f>IF(AND(N412=1,N411&gt;1),VLOOKUP(A411,[1]Plan1!$BK$81:$BM$259,3),G411)</f>
        <v>3738.99</v>
      </c>
      <c r="H412" s="11">
        <f t="shared" si="253"/>
        <v>41501</v>
      </c>
      <c r="I412" s="11">
        <f t="shared" si="254"/>
        <v>41532</v>
      </c>
      <c r="J412" s="12">
        <f t="shared" si="258"/>
        <v>3.4997785799595338E-3</v>
      </c>
      <c r="K412" s="11">
        <f t="shared" si="276"/>
        <v>41592</v>
      </c>
      <c r="L412" s="11">
        <f t="shared" si="259"/>
        <v>41592</v>
      </c>
      <c r="M412" s="1">
        <f t="shared" si="281"/>
        <v>23</v>
      </c>
      <c r="N412" s="1">
        <f t="shared" si="260"/>
        <v>5</v>
      </c>
      <c r="O412" s="2">
        <f t="shared" si="261"/>
        <v>1.0007597800000001</v>
      </c>
      <c r="P412" s="13">
        <f t="shared" si="255"/>
        <v>1.0023997600000001</v>
      </c>
      <c r="Q412" s="13">
        <f t="shared" si="249"/>
        <v>1.0652571162222262</v>
      </c>
      <c r="R412" s="2">
        <f t="shared" si="251"/>
        <v>1.06606647</v>
      </c>
      <c r="S412" s="2">
        <f t="shared" si="277"/>
        <v>1.06270687</v>
      </c>
      <c r="T412" s="2">
        <f t="shared" si="262"/>
        <v>336933.70195641002</v>
      </c>
      <c r="U412" s="2">
        <f t="shared" si="263"/>
        <v>878.09939165160449</v>
      </c>
      <c r="V412" s="2">
        <f t="shared" si="264"/>
        <v>20021.384359925451</v>
      </c>
      <c r="W412" s="2">
        <f t="shared" si="265"/>
        <v>337951.8257171571</v>
      </c>
      <c r="X412" s="17">
        <f t="shared" si="266"/>
        <v>0</v>
      </c>
      <c r="Y412" s="2">
        <f t="shared" si="267"/>
        <v>0</v>
      </c>
      <c r="Z412" s="72">
        <f t="shared" si="268"/>
        <v>0</v>
      </c>
      <c r="AA412" s="2">
        <f t="shared" si="269"/>
        <v>0</v>
      </c>
      <c r="AB412" s="12">
        <f t="shared" si="278"/>
        <v>4.6600000000000003E-2</v>
      </c>
      <c r="AC412" s="17">
        <f t="shared" si="270"/>
        <v>5</v>
      </c>
      <c r="AD412" s="17">
        <v>252</v>
      </c>
      <c r="AE412" s="13">
        <f t="shared" si="250"/>
        <v>1.000904115</v>
      </c>
      <c r="AF412" s="2">
        <f t="shared" si="271"/>
        <v>304.62681393999998</v>
      </c>
      <c r="AG412" s="2">
        <f t="shared" si="272"/>
        <v>305.5473149</v>
      </c>
      <c r="AH412" s="3">
        <f t="shared" si="273"/>
        <v>0</v>
      </c>
      <c r="AI412" s="4" t="str">
        <f t="shared" si="279"/>
        <v>A+J=</v>
      </c>
      <c r="AJ412" s="11">
        <f t="shared" si="280"/>
        <v>41592</v>
      </c>
      <c r="AK412" s="11"/>
      <c r="AL412" s="4"/>
      <c r="AM412" s="4"/>
      <c r="AN412" s="4"/>
      <c r="AO412" s="4"/>
      <c r="AP412" s="4"/>
      <c r="AQ412" s="3"/>
      <c r="AR412" s="53"/>
      <c r="AS412" s="53"/>
      <c r="AT412" s="53"/>
      <c r="AU412" s="53"/>
      <c r="AV412" s="53"/>
      <c r="AW412" s="53"/>
      <c r="AX412" s="1"/>
      <c r="AY412" s="1"/>
      <c r="AZ412" s="1"/>
      <c r="BA412" s="1"/>
      <c r="BB412" s="1"/>
    </row>
    <row r="413" spans="1:154" x14ac:dyDescent="0.2">
      <c r="A413" s="158">
        <f t="shared" si="274"/>
        <v>41569</v>
      </c>
      <c r="B413" s="2">
        <f t="shared" si="256"/>
        <v>338367.64463476249</v>
      </c>
      <c r="C413" s="2">
        <f t="shared" si="275"/>
        <v>317052.34196558001</v>
      </c>
      <c r="D413" s="2">
        <f>SUM(Y413:Y$709)</f>
        <v>14003.2406601</v>
      </c>
      <c r="E413" s="73">
        <f t="shared" si="257"/>
        <v>303049.10130548</v>
      </c>
      <c r="F413" s="88">
        <f t="shared" si="252"/>
        <v>3725.95</v>
      </c>
      <c r="G413" s="3">
        <f>IF(AND(N413=1,N412&gt;1),VLOOKUP(A412,[1]Plan1!$BK$81:$BM$259,3),G412)</f>
        <v>3738.99</v>
      </c>
      <c r="H413" s="11">
        <f t="shared" si="253"/>
        <v>41501</v>
      </c>
      <c r="I413" s="11">
        <f t="shared" si="254"/>
        <v>41532</v>
      </c>
      <c r="J413" s="12">
        <f t="shared" si="258"/>
        <v>3.4997785799595338E-3</v>
      </c>
      <c r="K413" s="11">
        <f t="shared" si="276"/>
        <v>41592</v>
      </c>
      <c r="L413" s="11">
        <f t="shared" si="259"/>
        <v>41592</v>
      </c>
      <c r="M413" s="1">
        <f t="shared" si="281"/>
        <v>23</v>
      </c>
      <c r="N413" s="1">
        <f t="shared" si="260"/>
        <v>6</v>
      </c>
      <c r="O413" s="2">
        <f t="shared" si="261"/>
        <v>1.0009117999999999</v>
      </c>
      <c r="P413" s="13">
        <f t="shared" si="255"/>
        <v>1.0023997600000001</v>
      </c>
      <c r="Q413" s="13">
        <f t="shared" si="249"/>
        <v>1.0652571162222262</v>
      </c>
      <c r="R413" s="2">
        <f t="shared" si="251"/>
        <v>1.0662284099999999</v>
      </c>
      <c r="S413" s="2">
        <f t="shared" si="277"/>
        <v>1.06270687</v>
      </c>
      <c r="T413" s="2">
        <f t="shared" si="262"/>
        <v>336933.70195641002</v>
      </c>
      <c r="U413" s="2">
        <f t="shared" si="263"/>
        <v>878.09939165160449</v>
      </c>
      <c r="V413" s="2">
        <f t="shared" si="264"/>
        <v>20070.460131390835</v>
      </c>
      <c r="W413" s="2">
        <f t="shared" si="265"/>
        <v>338000.90148862248</v>
      </c>
      <c r="X413" s="17">
        <f t="shared" si="266"/>
        <v>0</v>
      </c>
      <c r="Y413" s="2">
        <f t="shared" si="267"/>
        <v>0</v>
      </c>
      <c r="Z413" s="72">
        <f t="shared" si="268"/>
        <v>0</v>
      </c>
      <c r="AA413" s="2">
        <f t="shared" si="269"/>
        <v>0</v>
      </c>
      <c r="AB413" s="12">
        <f t="shared" si="278"/>
        <v>4.6600000000000003E-2</v>
      </c>
      <c r="AC413" s="17">
        <f t="shared" si="270"/>
        <v>6</v>
      </c>
      <c r="AD413" s="17">
        <v>252</v>
      </c>
      <c r="AE413" s="13">
        <f t="shared" si="250"/>
        <v>1.0010850360000001</v>
      </c>
      <c r="AF413" s="2">
        <f t="shared" si="271"/>
        <v>365.58519623000001</v>
      </c>
      <c r="AG413" s="2">
        <f t="shared" si="272"/>
        <v>366.74314614000002</v>
      </c>
      <c r="AH413" s="3">
        <f t="shared" si="273"/>
        <v>0</v>
      </c>
      <c r="AI413" s="4" t="str">
        <f t="shared" si="279"/>
        <v>A+J=</v>
      </c>
      <c r="AJ413" s="11">
        <f t="shared" si="280"/>
        <v>41592</v>
      </c>
      <c r="AK413" s="11"/>
      <c r="AL413" s="4"/>
      <c r="AM413" s="4"/>
      <c r="AN413" s="4"/>
      <c r="AO413" s="4"/>
      <c r="AP413" s="4"/>
      <c r="AQ413" s="3"/>
      <c r="AR413" s="53"/>
      <c r="AS413" s="53"/>
      <c r="AT413" s="53"/>
      <c r="AU413" s="53"/>
      <c r="AV413" s="53"/>
      <c r="AW413" s="53"/>
      <c r="AX413" s="1"/>
      <c r="AY413" s="1"/>
      <c r="AZ413" s="1"/>
      <c r="BA413" s="1"/>
      <c r="BB413" s="1"/>
    </row>
    <row r="414" spans="1:154" x14ac:dyDescent="0.2">
      <c r="A414" s="158">
        <f t="shared" si="274"/>
        <v>41570</v>
      </c>
      <c r="B414" s="2">
        <f t="shared" si="256"/>
        <v>338477.95728810196</v>
      </c>
      <c r="C414" s="2">
        <f t="shared" si="275"/>
        <v>317052.34196558001</v>
      </c>
      <c r="D414" s="2">
        <f>SUM(Y414:Y$709)</f>
        <v>14003.2406601</v>
      </c>
      <c r="E414" s="73">
        <f t="shared" si="257"/>
        <v>303049.10130548</v>
      </c>
      <c r="F414" s="88">
        <f t="shared" si="252"/>
        <v>3725.95</v>
      </c>
      <c r="G414" s="3">
        <f>IF(AND(N414=1,N413&gt;1),VLOOKUP(A413,[1]Plan1!$BK$81:$BM$259,3),G413)</f>
        <v>3738.99</v>
      </c>
      <c r="H414" s="11">
        <f t="shared" si="253"/>
        <v>41501</v>
      </c>
      <c r="I414" s="11">
        <f t="shared" si="254"/>
        <v>41532</v>
      </c>
      <c r="J414" s="12">
        <f t="shared" si="258"/>
        <v>3.4997785799595338E-3</v>
      </c>
      <c r="K414" s="11">
        <f t="shared" si="276"/>
        <v>41592</v>
      </c>
      <c r="L414" s="11">
        <f t="shared" si="259"/>
        <v>41592</v>
      </c>
      <c r="M414" s="1">
        <f t="shared" si="281"/>
        <v>23</v>
      </c>
      <c r="N414" s="1">
        <f t="shared" si="260"/>
        <v>7</v>
      </c>
      <c r="O414" s="2">
        <f t="shared" si="261"/>
        <v>1.00106385</v>
      </c>
      <c r="P414" s="13">
        <f t="shared" si="255"/>
        <v>1.0023997600000001</v>
      </c>
      <c r="Q414" s="13">
        <f t="shared" si="249"/>
        <v>1.0652571162222262</v>
      </c>
      <c r="R414" s="2">
        <f t="shared" si="251"/>
        <v>1.06639039</v>
      </c>
      <c r="S414" s="2">
        <f t="shared" si="277"/>
        <v>1.06270687</v>
      </c>
      <c r="T414" s="2">
        <f t="shared" si="262"/>
        <v>336933.70195641002</v>
      </c>
      <c r="U414" s="2">
        <f t="shared" si="263"/>
        <v>878.09939165160449</v>
      </c>
      <c r="V414" s="2">
        <f t="shared" si="264"/>
        <v>20119.548024820331</v>
      </c>
      <c r="W414" s="2">
        <f t="shared" si="265"/>
        <v>338049.98938205198</v>
      </c>
      <c r="X414" s="17">
        <f t="shared" si="266"/>
        <v>0</v>
      </c>
      <c r="Y414" s="2">
        <f t="shared" si="267"/>
        <v>0</v>
      </c>
      <c r="Z414" s="72">
        <f t="shared" si="268"/>
        <v>0</v>
      </c>
      <c r="AA414" s="2">
        <f t="shared" si="269"/>
        <v>0</v>
      </c>
      <c r="AB414" s="12">
        <f t="shared" si="278"/>
        <v>4.6600000000000003E-2</v>
      </c>
      <c r="AC414" s="17">
        <f t="shared" si="270"/>
        <v>7</v>
      </c>
      <c r="AD414" s="17">
        <v>252</v>
      </c>
      <c r="AE414" s="13">
        <f t="shared" si="250"/>
        <v>1.0012659900000001</v>
      </c>
      <c r="AF414" s="2">
        <f t="shared" si="271"/>
        <v>426.55469733000001</v>
      </c>
      <c r="AG414" s="2">
        <f t="shared" si="272"/>
        <v>427.96790605000001</v>
      </c>
      <c r="AH414" s="3">
        <f t="shared" si="273"/>
        <v>0</v>
      </c>
      <c r="AI414" s="4" t="str">
        <f t="shared" si="279"/>
        <v>A+J=</v>
      </c>
      <c r="AJ414" s="11">
        <f t="shared" si="280"/>
        <v>41592</v>
      </c>
      <c r="AK414" s="11"/>
      <c r="AL414" s="4"/>
      <c r="AM414" s="4"/>
      <c r="AN414" s="4"/>
      <c r="AO414" s="4"/>
      <c r="AP414" s="4"/>
      <c r="AQ414" s="3"/>
      <c r="AR414" s="53"/>
      <c r="AS414" s="53"/>
      <c r="AT414" s="53"/>
      <c r="AU414" s="53"/>
      <c r="AV414" s="53"/>
      <c r="AW414" s="53"/>
      <c r="AX414" s="1"/>
      <c r="AY414" s="1"/>
      <c r="AZ414" s="1"/>
      <c r="BA414" s="1"/>
      <c r="BB414" s="1"/>
    </row>
    <row r="415" spans="1:154" x14ac:dyDescent="0.2">
      <c r="A415" s="158">
        <f t="shared" si="274"/>
        <v>41571</v>
      </c>
      <c r="B415" s="2">
        <f t="shared" si="256"/>
        <v>338588.30156079249</v>
      </c>
      <c r="C415" s="2">
        <f t="shared" si="275"/>
        <v>317052.34196558001</v>
      </c>
      <c r="D415" s="2">
        <f>SUM(Y415:Y$709)</f>
        <v>14003.2406601</v>
      </c>
      <c r="E415" s="73">
        <f t="shared" si="257"/>
        <v>303049.10130548</v>
      </c>
      <c r="F415" s="88">
        <f t="shared" si="252"/>
        <v>3725.95</v>
      </c>
      <c r="G415" s="3">
        <f>IF(AND(N415=1,N414&gt;1),VLOOKUP(A414,[1]Plan1!$BK$81:$BM$259,3),G414)</f>
        <v>3738.99</v>
      </c>
      <c r="H415" s="11">
        <f t="shared" si="253"/>
        <v>41501</v>
      </c>
      <c r="I415" s="11">
        <f t="shared" si="254"/>
        <v>41532</v>
      </c>
      <c r="J415" s="12">
        <f t="shared" si="258"/>
        <v>3.4997785799595338E-3</v>
      </c>
      <c r="K415" s="11">
        <f t="shared" si="276"/>
        <v>41592</v>
      </c>
      <c r="L415" s="11">
        <f t="shared" si="259"/>
        <v>41592</v>
      </c>
      <c r="M415" s="1">
        <f t="shared" si="281"/>
        <v>23</v>
      </c>
      <c r="N415" s="1">
        <f t="shared" si="260"/>
        <v>8</v>
      </c>
      <c r="O415" s="2">
        <f t="shared" si="261"/>
        <v>1.0012159199999999</v>
      </c>
      <c r="P415" s="13">
        <f t="shared" si="255"/>
        <v>1.0023997600000001</v>
      </c>
      <c r="Q415" s="13">
        <f t="shared" ref="Q415:Q478" si="282">IF(L415&gt;L414,Q414*P415,Q414)</f>
        <v>1.0652571162222262</v>
      </c>
      <c r="R415" s="2">
        <f t="shared" si="251"/>
        <v>1.0665523800000001</v>
      </c>
      <c r="S415" s="2">
        <f t="shared" si="277"/>
        <v>1.06270687</v>
      </c>
      <c r="T415" s="2">
        <f t="shared" si="262"/>
        <v>336933.70195641002</v>
      </c>
      <c r="U415" s="2">
        <f t="shared" si="263"/>
        <v>878.09939165160449</v>
      </c>
      <c r="V415" s="2">
        <f t="shared" si="264"/>
        <v>20168.638948740823</v>
      </c>
      <c r="W415" s="2">
        <f t="shared" si="265"/>
        <v>338099.08030597249</v>
      </c>
      <c r="X415" s="17">
        <f t="shared" si="266"/>
        <v>0</v>
      </c>
      <c r="Y415" s="2">
        <f t="shared" si="267"/>
        <v>0</v>
      </c>
      <c r="Z415" s="72">
        <f t="shared" si="268"/>
        <v>0</v>
      </c>
      <c r="AA415" s="2">
        <f t="shared" si="269"/>
        <v>0</v>
      </c>
      <c r="AB415" s="12">
        <f t="shared" si="278"/>
        <v>4.6600000000000003E-2</v>
      </c>
      <c r="AC415" s="17">
        <f t="shared" si="270"/>
        <v>8</v>
      </c>
      <c r="AD415" s="17">
        <v>252</v>
      </c>
      <c r="AE415" s="13">
        <f t="shared" ref="AE415:AE478" si="283">ROUND((1+AB415)^TRUNC((AC415/AD415),9),9)</f>
        <v>1.001446976</v>
      </c>
      <c r="AF415" s="2">
        <f t="shared" si="271"/>
        <v>487.53498031999999</v>
      </c>
      <c r="AG415" s="2">
        <f t="shared" si="272"/>
        <v>489.22125482000001</v>
      </c>
      <c r="AH415" s="3">
        <f t="shared" si="273"/>
        <v>0</v>
      </c>
      <c r="AI415" s="4" t="str">
        <f t="shared" si="279"/>
        <v>A+J=</v>
      </c>
      <c r="AJ415" s="11">
        <f t="shared" si="280"/>
        <v>41592</v>
      </c>
      <c r="AK415" s="11"/>
      <c r="AL415" s="4"/>
      <c r="AM415" s="4"/>
      <c r="AN415" s="4"/>
      <c r="AO415" s="4"/>
      <c r="AP415" s="4"/>
      <c r="AQ415" s="3"/>
      <c r="AR415" s="53"/>
      <c r="AS415" s="53"/>
      <c r="AT415" s="53"/>
      <c r="AU415" s="53"/>
      <c r="AV415" s="53"/>
      <c r="AW415" s="53"/>
      <c r="AX415" s="1"/>
      <c r="AY415" s="1"/>
      <c r="AZ415" s="1"/>
      <c r="BA415" s="1"/>
      <c r="BB415" s="1"/>
    </row>
    <row r="416" spans="1:154" x14ac:dyDescent="0.2">
      <c r="A416" s="158">
        <f t="shared" si="274"/>
        <v>41572</v>
      </c>
      <c r="B416" s="2">
        <f t="shared" si="256"/>
        <v>338698.68420633592</v>
      </c>
      <c r="C416" s="2">
        <f t="shared" si="275"/>
        <v>317052.34196558001</v>
      </c>
      <c r="D416" s="2">
        <f>SUM(Y416:Y$709)</f>
        <v>14003.2406601</v>
      </c>
      <c r="E416" s="73">
        <f t="shared" si="257"/>
        <v>303049.10130548</v>
      </c>
      <c r="F416" s="88">
        <f t="shared" si="252"/>
        <v>3725.95</v>
      </c>
      <c r="G416" s="3">
        <f>IF(AND(N416=1,N415&gt;1),VLOOKUP(A415,[1]Plan1!$BK$81:$BM$259,3),G415)</f>
        <v>3738.99</v>
      </c>
      <c r="H416" s="11">
        <f t="shared" si="253"/>
        <v>41501</v>
      </c>
      <c r="I416" s="11">
        <f t="shared" si="254"/>
        <v>41532</v>
      </c>
      <c r="J416" s="12">
        <f t="shared" si="258"/>
        <v>3.4997785799595338E-3</v>
      </c>
      <c r="K416" s="11">
        <f t="shared" si="276"/>
        <v>41592</v>
      </c>
      <c r="L416" s="11">
        <f t="shared" si="259"/>
        <v>41592</v>
      </c>
      <c r="M416" s="1">
        <f t="shared" si="281"/>
        <v>23</v>
      </c>
      <c r="N416" s="1">
        <f t="shared" si="260"/>
        <v>9</v>
      </c>
      <c r="O416" s="2">
        <f t="shared" si="261"/>
        <v>1.0013680199999999</v>
      </c>
      <c r="P416" s="13">
        <f t="shared" si="255"/>
        <v>1.0023997600000001</v>
      </c>
      <c r="Q416" s="13">
        <f t="shared" si="282"/>
        <v>1.0652571162222262</v>
      </c>
      <c r="R416" s="2">
        <f t="shared" si="251"/>
        <v>1.0667144</v>
      </c>
      <c r="S416" s="2">
        <f t="shared" si="277"/>
        <v>1.06270687</v>
      </c>
      <c r="T416" s="2">
        <f t="shared" si="262"/>
        <v>336933.70195641002</v>
      </c>
      <c r="U416" s="2">
        <f t="shared" si="263"/>
        <v>878.09939165160449</v>
      </c>
      <c r="V416" s="2">
        <f t="shared" si="264"/>
        <v>20217.7389641343</v>
      </c>
      <c r="W416" s="2">
        <f t="shared" si="265"/>
        <v>338148.18032136594</v>
      </c>
      <c r="X416" s="17">
        <f t="shared" si="266"/>
        <v>0</v>
      </c>
      <c r="Y416" s="2">
        <f t="shared" si="267"/>
        <v>0</v>
      </c>
      <c r="Z416" s="72">
        <f t="shared" si="268"/>
        <v>0</v>
      </c>
      <c r="AA416" s="2">
        <f t="shared" si="269"/>
        <v>0</v>
      </c>
      <c r="AB416" s="12">
        <f t="shared" si="278"/>
        <v>4.6600000000000003E-2</v>
      </c>
      <c r="AC416" s="17">
        <f t="shared" si="270"/>
        <v>9</v>
      </c>
      <c r="AD416" s="17">
        <v>252</v>
      </c>
      <c r="AE416" s="13">
        <f t="shared" si="283"/>
        <v>1.0016279960000001</v>
      </c>
      <c r="AF416" s="2">
        <f t="shared" si="271"/>
        <v>548.52671905</v>
      </c>
      <c r="AG416" s="2">
        <f t="shared" si="272"/>
        <v>550.50388496999994</v>
      </c>
      <c r="AH416" s="3">
        <f t="shared" si="273"/>
        <v>0</v>
      </c>
      <c r="AI416" s="4" t="str">
        <f t="shared" si="279"/>
        <v>A+J=</v>
      </c>
      <c r="AJ416" s="11">
        <f t="shared" si="280"/>
        <v>41592</v>
      </c>
      <c r="AK416" s="11"/>
      <c r="AL416" s="4"/>
      <c r="AM416" s="4"/>
      <c r="AN416" s="4"/>
      <c r="AO416" s="4"/>
      <c r="AP416" s="4"/>
      <c r="AQ416" s="3"/>
      <c r="AR416" s="53"/>
      <c r="AS416" s="53"/>
      <c r="AT416" s="53"/>
      <c r="AU416" s="53"/>
      <c r="AV416" s="53"/>
      <c r="AW416" s="53"/>
      <c r="AX416" s="1"/>
      <c r="AY416" s="1"/>
      <c r="AZ416" s="1"/>
      <c r="BA416" s="1"/>
      <c r="BB416" s="1"/>
    </row>
    <row r="417" spans="1:153" x14ac:dyDescent="0.2">
      <c r="A417" s="158">
        <f t="shared" si="274"/>
        <v>41573</v>
      </c>
      <c r="B417" s="2">
        <f t="shared" si="256"/>
        <v>338809.10455827252</v>
      </c>
      <c r="C417" s="2">
        <f t="shared" si="275"/>
        <v>317052.34196558001</v>
      </c>
      <c r="D417" s="2">
        <f>SUM(Y417:Y$709)</f>
        <v>14003.2406601</v>
      </c>
      <c r="E417" s="73">
        <f t="shared" si="257"/>
        <v>303049.10130548</v>
      </c>
      <c r="F417" s="88">
        <f t="shared" si="252"/>
        <v>3725.95</v>
      </c>
      <c r="G417" s="3">
        <f>IF(AND(N417=1,N416&gt;1),VLOOKUP(A416,[1]Plan1!$BK$81:$BM$259,3),G416)</f>
        <v>3738.99</v>
      </c>
      <c r="H417" s="11">
        <f t="shared" si="253"/>
        <v>41501</v>
      </c>
      <c r="I417" s="11">
        <f t="shared" si="254"/>
        <v>41532</v>
      </c>
      <c r="J417" s="12">
        <f t="shared" si="258"/>
        <v>3.4997785799595338E-3</v>
      </c>
      <c r="K417" s="11">
        <f t="shared" si="276"/>
        <v>41592</v>
      </c>
      <c r="L417" s="11">
        <f t="shared" si="259"/>
        <v>41592</v>
      </c>
      <c r="M417" s="1">
        <f t="shared" si="281"/>
        <v>23</v>
      </c>
      <c r="N417" s="1">
        <f t="shared" si="260"/>
        <v>10</v>
      </c>
      <c r="O417" s="2">
        <f t="shared" si="261"/>
        <v>1.00152014</v>
      </c>
      <c r="P417" s="13">
        <f t="shared" si="255"/>
        <v>1.0023997600000001</v>
      </c>
      <c r="Q417" s="13">
        <f t="shared" si="282"/>
        <v>1.0652571162222262</v>
      </c>
      <c r="R417" s="2">
        <f t="shared" si="251"/>
        <v>1.0668764500000001</v>
      </c>
      <c r="S417" s="2">
        <f t="shared" si="277"/>
        <v>1.06270687</v>
      </c>
      <c r="T417" s="2">
        <f t="shared" si="262"/>
        <v>336933.70195641002</v>
      </c>
      <c r="U417" s="2">
        <f t="shared" si="263"/>
        <v>878.09939165160449</v>
      </c>
      <c r="V417" s="2">
        <f t="shared" si="264"/>
        <v>20266.848071000895</v>
      </c>
      <c r="W417" s="2">
        <f t="shared" si="265"/>
        <v>338197.28942823253</v>
      </c>
      <c r="X417" s="17">
        <f t="shared" si="266"/>
        <v>0</v>
      </c>
      <c r="Y417" s="2">
        <f t="shared" si="267"/>
        <v>0</v>
      </c>
      <c r="Z417" s="72">
        <f t="shared" si="268"/>
        <v>0</v>
      </c>
      <c r="AA417" s="2">
        <f t="shared" si="269"/>
        <v>0</v>
      </c>
      <c r="AB417" s="12">
        <f t="shared" si="278"/>
        <v>4.6600000000000003E-2</v>
      </c>
      <c r="AC417" s="17">
        <f t="shared" si="270"/>
        <v>10</v>
      </c>
      <c r="AD417" s="17">
        <v>252</v>
      </c>
      <c r="AE417" s="13">
        <f t="shared" si="283"/>
        <v>1.0018090479999999</v>
      </c>
      <c r="AF417" s="2">
        <f t="shared" si="271"/>
        <v>609.52923965000002</v>
      </c>
      <c r="AG417" s="2">
        <f t="shared" si="272"/>
        <v>611.81513003999999</v>
      </c>
      <c r="AH417" s="3">
        <f t="shared" si="273"/>
        <v>0</v>
      </c>
      <c r="AI417" s="4" t="str">
        <f t="shared" si="279"/>
        <v>A+J=</v>
      </c>
      <c r="AJ417" s="11">
        <f t="shared" si="280"/>
        <v>41592</v>
      </c>
      <c r="AK417" s="11"/>
      <c r="AL417" s="4"/>
      <c r="AM417" s="4"/>
      <c r="AN417" s="4"/>
      <c r="AO417" s="4"/>
      <c r="AP417" s="4"/>
      <c r="AQ417" s="3"/>
      <c r="AR417" s="53"/>
      <c r="AS417" s="53"/>
      <c r="AT417" s="53"/>
      <c r="AU417" s="53"/>
      <c r="AV417" s="53"/>
      <c r="AW417" s="53"/>
      <c r="AX417" s="1"/>
      <c r="AY417" s="1"/>
      <c r="AZ417" s="1"/>
      <c r="BA417" s="1"/>
      <c r="BB417" s="1"/>
    </row>
    <row r="418" spans="1:153" x14ac:dyDescent="0.2">
      <c r="A418" s="158">
        <f t="shared" si="274"/>
        <v>41574</v>
      </c>
      <c r="B418" s="2">
        <f t="shared" si="256"/>
        <v>338809.10455827252</v>
      </c>
      <c r="C418" s="2">
        <f t="shared" si="275"/>
        <v>317052.34196558001</v>
      </c>
      <c r="D418" s="2">
        <f>SUM(Y418:Y$709)</f>
        <v>14003.2406601</v>
      </c>
      <c r="E418" s="73">
        <f t="shared" si="257"/>
        <v>303049.10130548</v>
      </c>
      <c r="F418" s="88">
        <f t="shared" si="252"/>
        <v>3725.95</v>
      </c>
      <c r="G418" s="3">
        <f>IF(AND(N418=1,N417&gt;1),VLOOKUP(A417,[1]Plan1!$BK$81:$BM$259,3),G417)</f>
        <v>3738.99</v>
      </c>
      <c r="H418" s="11">
        <f t="shared" si="253"/>
        <v>41501</v>
      </c>
      <c r="I418" s="11">
        <f t="shared" si="254"/>
        <v>41532</v>
      </c>
      <c r="J418" s="12">
        <f t="shared" si="258"/>
        <v>3.4997785799595338E-3</v>
      </c>
      <c r="K418" s="11">
        <f t="shared" si="276"/>
        <v>41592</v>
      </c>
      <c r="L418" s="11">
        <f t="shared" si="259"/>
        <v>41592</v>
      </c>
      <c r="M418" s="1">
        <f t="shared" si="281"/>
        <v>23</v>
      </c>
      <c r="N418" s="1">
        <f t="shared" si="260"/>
        <v>10</v>
      </c>
      <c r="O418" s="2">
        <f t="shared" si="261"/>
        <v>1.00152014</v>
      </c>
      <c r="P418" s="13">
        <f t="shared" si="255"/>
        <v>1.0023997600000001</v>
      </c>
      <c r="Q418" s="13">
        <f t="shared" si="282"/>
        <v>1.0652571162222262</v>
      </c>
      <c r="R418" s="2">
        <f t="shared" si="251"/>
        <v>1.0668764500000001</v>
      </c>
      <c r="S418" s="2">
        <f t="shared" si="277"/>
        <v>1.06270687</v>
      </c>
      <c r="T418" s="2">
        <f t="shared" si="262"/>
        <v>336933.70195641002</v>
      </c>
      <c r="U418" s="2">
        <f t="shared" si="263"/>
        <v>878.09939165160449</v>
      </c>
      <c r="V418" s="2">
        <f t="shared" si="264"/>
        <v>20266.848071000895</v>
      </c>
      <c r="W418" s="2">
        <f t="shared" si="265"/>
        <v>338197.28942823253</v>
      </c>
      <c r="X418" s="17">
        <f t="shared" si="266"/>
        <v>0</v>
      </c>
      <c r="Y418" s="2">
        <f t="shared" si="267"/>
        <v>0</v>
      </c>
      <c r="Z418" s="72">
        <f t="shared" si="268"/>
        <v>0</v>
      </c>
      <c r="AA418" s="2">
        <f t="shared" si="269"/>
        <v>0</v>
      </c>
      <c r="AB418" s="12">
        <f t="shared" si="278"/>
        <v>4.6600000000000003E-2</v>
      </c>
      <c r="AC418" s="17">
        <f t="shared" si="270"/>
        <v>10</v>
      </c>
      <c r="AD418" s="17">
        <v>252</v>
      </c>
      <c r="AE418" s="13">
        <f t="shared" si="283"/>
        <v>1.0018090479999999</v>
      </c>
      <c r="AF418" s="2">
        <f t="shared" si="271"/>
        <v>609.52923965000002</v>
      </c>
      <c r="AG418" s="2">
        <f t="shared" si="272"/>
        <v>611.81513003999999</v>
      </c>
      <c r="AH418" s="3">
        <f t="shared" si="273"/>
        <v>0</v>
      </c>
      <c r="AI418" s="4" t="str">
        <f t="shared" si="279"/>
        <v>A+J=</v>
      </c>
      <c r="AJ418" s="11">
        <f t="shared" si="280"/>
        <v>41592</v>
      </c>
      <c r="AK418" s="11"/>
      <c r="AL418" s="4"/>
      <c r="AM418" s="4"/>
      <c r="AN418" s="4"/>
      <c r="AO418" s="4"/>
      <c r="AP418" s="4"/>
      <c r="AQ418" s="3"/>
      <c r="AR418" s="53"/>
      <c r="AS418" s="53"/>
      <c r="AT418" s="53"/>
      <c r="AU418" s="53"/>
      <c r="AV418" s="53"/>
      <c r="AW418" s="53"/>
      <c r="AX418" s="1"/>
      <c r="AY418" s="1"/>
      <c r="AZ418" s="1"/>
      <c r="BA418" s="1"/>
      <c r="BB418" s="1"/>
    </row>
    <row r="419" spans="1:153" x14ac:dyDescent="0.2">
      <c r="A419" s="158">
        <f t="shared" si="274"/>
        <v>41575</v>
      </c>
      <c r="B419" s="2">
        <f t="shared" si="256"/>
        <v>338809.10455827252</v>
      </c>
      <c r="C419" s="2">
        <f t="shared" si="275"/>
        <v>317052.34196558001</v>
      </c>
      <c r="D419" s="2">
        <f>SUM(Y419:Y$709)</f>
        <v>14003.2406601</v>
      </c>
      <c r="E419" s="73">
        <f t="shared" si="257"/>
        <v>303049.10130548</v>
      </c>
      <c r="F419" s="88">
        <f t="shared" si="252"/>
        <v>3725.95</v>
      </c>
      <c r="G419" s="3">
        <f>IF(AND(N419=1,N418&gt;1),VLOOKUP(A418,[1]Plan1!$BK$81:$BM$259,3),G418)</f>
        <v>3738.99</v>
      </c>
      <c r="H419" s="11">
        <f t="shared" si="253"/>
        <v>41501</v>
      </c>
      <c r="I419" s="11">
        <f t="shared" si="254"/>
        <v>41532</v>
      </c>
      <c r="J419" s="12">
        <f t="shared" si="258"/>
        <v>3.4997785799595338E-3</v>
      </c>
      <c r="K419" s="11">
        <f t="shared" si="276"/>
        <v>41592</v>
      </c>
      <c r="L419" s="11">
        <f t="shared" si="259"/>
        <v>41592</v>
      </c>
      <c r="M419" s="1">
        <f t="shared" si="281"/>
        <v>23</v>
      </c>
      <c r="N419" s="1">
        <f t="shared" si="260"/>
        <v>10</v>
      </c>
      <c r="O419" s="2">
        <f t="shared" si="261"/>
        <v>1.00152014</v>
      </c>
      <c r="P419" s="13">
        <f t="shared" si="255"/>
        <v>1.0023997600000001</v>
      </c>
      <c r="Q419" s="13">
        <f t="shared" si="282"/>
        <v>1.0652571162222262</v>
      </c>
      <c r="R419" s="2">
        <f t="shared" si="251"/>
        <v>1.0668764500000001</v>
      </c>
      <c r="S419" s="2">
        <f t="shared" si="277"/>
        <v>1.06270687</v>
      </c>
      <c r="T419" s="2">
        <f t="shared" si="262"/>
        <v>336933.70195641002</v>
      </c>
      <c r="U419" s="2">
        <f t="shared" si="263"/>
        <v>878.09939165160449</v>
      </c>
      <c r="V419" s="2">
        <f t="shared" si="264"/>
        <v>20266.848071000895</v>
      </c>
      <c r="W419" s="2">
        <f t="shared" si="265"/>
        <v>338197.28942823253</v>
      </c>
      <c r="X419" s="17">
        <f t="shared" si="266"/>
        <v>0</v>
      </c>
      <c r="Y419" s="2">
        <f t="shared" si="267"/>
        <v>0</v>
      </c>
      <c r="Z419" s="72">
        <f t="shared" si="268"/>
        <v>0</v>
      </c>
      <c r="AA419" s="2">
        <f t="shared" si="269"/>
        <v>0</v>
      </c>
      <c r="AB419" s="12">
        <f t="shared" si="278"/>
        <v>4.6600000000000003E-2</v>
      </c>
      <c r="AC419" s="17">
        <f t="shared" si="270"/>
        <v>10</v>
      </c>
      <c r="AD419" s="17">
        <v>252</v>
      </c>
      <c r="AE419" s="13">
        <f t="shared" si="283"/>
        <v>1.0018090479999999</v>
      </c>
      <c r="AF419" s="2">
        <f t="shared" si="271"/>
        <v>609.52923965000002</v>
      </c>
      <c r="AG419" s="2">
        <f t="shared" si="272"/>
        <v>611.81513003999999</v>
      </c>
      <c r="AH419" s="3">
        <f t="shared" si="273"/>
        <v>0</v>
      </c>
      <c r="AI419" s="4" t="str">
        <f t="shared" si="279"/>
        <v>A+J=</v>
      </c>
      <c r="AJ419" s="11">
        <f t="shared" si="280"/>
        <v>41592</v>
      </c>
      <c r="AK419" s="11"/>
      <c r="AL419" s="4"/>
      <c r="AM419" s="4"/>
      <c r="AN419" s="4"/>
      <c r="AO419" s="4"/>
      <c r="AP419" s="4"/>
      <c r="AQ419" s="3"/>
      <c r="AR419" s="53"/>
      <c r="AS419" s="53"/>
      <c r="AT419" s="53"/>
      <c r="AU419" s="53"/>
      <c r="AV419" s="53"/>
      <c r="AW419" s="53"/>
      <c r="AX419" s="1"/>
      <c r="AY419" s="1"/>
      <c r="AZ419" s="1"/>
      <c r="BA419" s="1"/>
      <c r="BB419" s="1"/>
    </row>
    <row r="420" spans="1:153" x14ac:dyDescent="0.2">
      <c r="A420" s="158">
        <f t="shared" si="274"/>
        <v>41576</v>
      </c>
      <c r="B420" s="2">
        <f t="shared" si="256"/>
        <v>338919.55958975112</v>
      </c>
      <c r="C420" s="2">
        <f t="shared" si="275"/>
        <v>317052.34196558001</v>
      </c>
      <c r="D420" s="2">
        <f>SUM(Y420:Y$709)</f>
        <v>14003.2406601</v>
      </c>
      <c r="E420" s="73">
        <f t="shared" si="257"/>
        <v>303049.10130548</v>
      </c>
      <c r="F420" s="88">
        <f t="shared" si="252"/>
        <v>3725.95</v>
      </c>
      <c r="G420" s="3">
        <f>IF(AND(N420=1,N419&gt;1),VLOOKUP(A419,[1]Plan1!$BK$81:$BM$259,3),G419)</f>
        <v>3738.99</v>
      </c>
      <c r="H420" s="11">
        <f t="shared" si="253"/>
        <v>41501</v>
      </c>
      <c r="I420" s="11">
        <f t="shared" si="254"/>
        <v>41532</v>
      </c>
      <c r="J420" s="12">
        <f t="shared" si="258"/>
        <v>3.4997785799595338E-3</v>
      </c>
      <c r="K420" s="11">
        <f t="shared" si="276"/>
        <v>41592</v>
      </c>
      <c r="L420" s="11">
        <f t="shared" si="259"/>
        <v>41592</v>
      </c>
      <c r="M420" s="1">
        <f t="shared" si="281"/>
        <v>23</v>
      </c>
      <c r="N420" s="1">
        <f t="shared" si="260"/>
        <v>11</v>
      </c>
      <c r="O420" s="2">
        <f t="shared" si="261"/>
        <v>1.00167228</v>
      </c>
      <c r="P420" s="13">
        <f t="shared" si="255"/>
        <v>1.0023997600000001</v>
      </c>
      <c r="Q420" s="13">
        <f t="shared" si="282"/>
        <v>1.0652571162222262</v>
      </c>
      <c r="R420" s="2">
        <f t="shared" si="251"/>
        <v>1.0670385200000001</v>
      </c>
      <c r="S420" s="2">
        <f t="shared" si="277"/>
        <v>1.06270687</v>
      </c>
      <c r="T420" s="2">
        <f t="shared" si="262"/>
        <v>336933.70195641002</v>
      </c>
      <c r="U420" s="2">
        <f t="shared" si="263"/>
        <v>878.09939165160449</v>
      </c>
      <c r="V420" s="2">
        <f t="shared" si="264"/>
        <v>20315.963238849479</v>
      </c>
      <c r="W420" s="2">
        <f t="shared" si="265"/>
        <v>338246.40459608112</v>
      </c>
      <c r="X420" s="17">
        <f t="shared" si="266"/>
        <v>0</v>
      </c>
      <c r="Y420" s="2">
        <f t="shared" si="267"/>
        <v>0</v>
      </c>
      <c r="Z420" s="72">
        <f t="shared" si="268"/>
        <v>0</v>
      </c>
      <c r="AA420" s="2">
        <f t="shared" si="269"/>
        <v>0</v>
      </c>
      <c r="AB420" s="12">
        <f t="shared" si="278"/>
        <v>4.6600000000000003E-2</v>
      </c>
      <c r="AC420" s="17">
        <f t="shared" si="270"/>
        <v>11</v>
      </c>
      <c r="AD420" s="17">
        <v>252</v>
      </c>
      <c r="AE420" s="13">
        <f t="shared" si="283"/>
        <v>1.001990132</v>
      </c>
      <c r="AF420" s="2">
        <f t="shared" si="271"/>
        <v>670.54254214000002</v>
      </c>
      <c r="AG420" s="2">
        <f t="shared" si="272"/>
        <v>673.15499366999995</v>
      </c>
      <c r="AH420" s="3">
        <f t="shared" si="273"/>
        <v>0</v>
      </c>
      <c r="AI420" s="4" t="str">
        <f t="shared" si="279"/>
        <v>A+J=</v>
      </c>
      <c r="AJ420" s="11">
        <f t="shared" si="280"/>
        <v>41592</v>
      </c>
      <c r="AK420" s="11"/>
      <c r="AL420" s="4"/>
      <c r="AM420" s="4"/>
      <c r="AN420" s="4"/>
      <c r="AO420" s="4"/>
      <c r="AP420" s="4"/>
      <c r="AQ420" s="3"/>
      <c r="AR420" s="53"/>
      <c r="AS420" s="53"/>
      <c r="AT420" s="53"/>
      <c r="AU420" s="53"/>
      <c r="AV420" s="53"/>
      <c r="AW420" s="53"/>
      <c r="AX420" s="1"/>
      <c r="AY420" s="1"/>
      <c r="AZ420" s="1"/>
      <c r="BA420" s="1"/>
      <c r="BB420" s="1"/>
    </row>
    <row r="421" spans="1:153" x14ac:dyDescent="0.2">
      <c r="A421" s="158">
        <f t="shared" si="274"/>
        <v>41577</v>
      </c>
      <c r="B421" s="2">
        <f t="shared" si="256"/>
        <v>339030.04998535174</v>
      </c>
      <c r="C421" s="2">
        <f t="shared" si="275"/>
        <v>317052.34196558001</v>
      </c>
      <c r="D421" s="2">
        <f>SUM(Y421:Y$709)</f>
        <v>14003.2406601</v>
      </c>
      <c r="E421" s="73">
        <f t="shared" si="257"/>
        <v>303049.10130548</v>
      </c>
      <c r="F421" s="88">
        <f t="shared" si="252"/>
        <v>3725.95</v>
      </c>
      <c r="G421" s="3">
        <f>IF(AND(N421=1,N420&gt;1),VLOOKUP(A420,[1]Plan1!$BK$81:$BM$259,3),G420)</f>
        <v>3738.99</v>
      </c>
      <c r="H421" s="11">
        <f t="shared" si="253"/>
        <v>41501</v>
      </c>
      <c r="I421" s="11">
        <f t="shared" si="254"/>
        <v>41532</v>
      </c>
      <c r="J421" s="12">
        <f t="shared" si="258"/>
        <v>3.4997785799595338E-3</v>
      </c>
      <c r="K421" s="11">
        <f t="shared" si="276"/>
        <v>41592</v>
      </c>
      <c r="L421" s="11">
        <f t="shared" si="259"/>
        <v>41592</v>
      </c>
      <c r="M421" s="1">
        <f t="shared" si="281"/>
        <v>23</v>
      </c>
      <c r="N421" s="1">
        <f t="shared" si="260"/>
        <v>12</v>
      </c>
      <c r="O421" s="2">
        <f t="shared" si="261"/>
        <v>1.00182444</v>
      </c>
      <c r="P421" s="13">
        <f t="shared" si="255"/>
        <v>1.0023997600000001</v>
      </c>
      <c r="Q421" s="13">
        <f t="shared" si="282"/>
        <v>1.0652571162222262</v>
      </c>
      <c r="R421" s="2">
        <f t="shared" si="251"/>
        <v>1.06720061</v>
      </c>
      <c r="S421" s="2">
        <f t="shared" si="277"/>
        <v>1.06270687</v>
      </c>
      <c r="T421" s="2">
        <f t="shared" si="262"/>
        <v>336933.70195641002</v>
      </c>
      <c r="U421" s="2">
        <f t="shared" si="263"/>
        <v>878.09939165160449</v>
      </c>
      <c r="V421" s="2">
        <f t="shared" si="264"/>
        <v>20365.084467680052</v>
      </c>
      <c r="W421" s="2">
        <f t="shared" si="265"/>
        <v>338295.52582491172</v>
      </c>
      <c r="X421" s="17">
        <f t="shared" si="266"/>
        <v>0</v>
      </c>
      <c r="Y421" s="2">
        <f t="shared" si="267"/>
        <v>0</v>
      </c>
      <c r="Z421" s="72">
        <f t="shared" si="268"/>
        <v>0</v>
      </c>
      <c r="AA421" s="2">
        <f t="shared" si="269"/>
        <v>0</v>
      </c>
      <c r="AB421" s="12">
        <f t="shared" si="278"/>
        <v>4.6600000000000003E-2</v>
      </c>
      <c r="AC421" s="17">
        <f t="shared" si="270"/>
        <v>12</v>
      </c>
      <c r="AD421" s="17">
        <v>252</v>
      </c>
      <c r="AE421" s="13">
        <f t="shared" si="283"/>
        <v>1.00217125</v>
      </c>
      <c r="AF421" s="2">
        <f t="shared" si="271"/>
        <v>731.56730037</v>
      </c>
      <c r="AG421" s="2">
        <f t="shared" si="272"/>
        <v>734.52416043999995</v>
      </c>
      <c r="AH421" s="3">
        <f t="shared" si="273"/>
        <v>0</v>
      </c>
      <c r="AI421" s="4" t="str">
        <f t="shared" si="279"/>
        <v>A+J=</v>
      </c>
      <c r="AJ421" s="11">
        <f t="shared" si="280"/>
        <v>41592</v>
      </c>
      <c r="AK421" s="11"/>
      <c r="AL421" s="4"/>
      <c r="AM421" s="4"/>
      <c r="AN421" s="4"/>
      <c r="AO421" s="4"/>
      <c r="AP421" s="4"/>
      <c r="AQ421" s="3"/>
      <c r="AR421" s="53"/>
      <c r="AS421" s="53"/>
      <c r="AT421" s="53"/>
      <c r="AU421" s="53"/>
      <c r="AV421" s="53"/>
      <c r="AW421" s="53"/>
      <c r="AX421" s="1"/>
      <c r="AY421" s="1"/>
      <c r="AZ421" s="1"/>
      <c r="BA421" s="1"/>
      <c r="BB421" s="1"/>
    </row>
    <row r="422" spans="1:153" x14ac:dyDescent="0.2">
      <c r="A422" s="158">
        <f t="shared" si="274"/>
        <v>41578</v>
      </c>
      <c r="B422" s="2">
        <f t="shared" si="256"/>
        <v>339140.5781143253</v>
      </c>
      <c r="C422" s="2">
        <f t="shared" si="275"/>
        <v>317052.34196558001</v>
      </c>
      <c r="D422" s="2">
        <f>SUM(Y422:Y$709)</f>
        <v>14003.2406601</v>
      </c>
      <c r="E422" s="73">
        <f t="shared" si="257"/>
        <v>303049.10130548</v>
      </c>
      <c r="F422" s="88">
        <f t="shared" si="252"/>
        <v>3725.95</v>
      </c>
      <c r="G422" s="3">
        <f>IF(AND(N422=1,N421&gt;1),VLOOKUP(A421,[1]Plan1!$BK$81:$BM$259,3),G421)</f>
        <v>3738.99</v>
      </c>
      <c r="H422" s="11">
        <f t="shared" si="253"/>
        <v>41501</v>
      </c>
      <c r="I422" s="11">
        <f t="shared" si="254"/>
        <v>41532</v>
      </c>
      <c r="J422" s="12">
        <f t="shared" si="258"/>
        <v>3.4997785799595338E-3</v>
      </c>
      <c r="K422" s="11">
        <f t="shared" si="276"/>
        <v>41592</v>
      </c>
      <c r="L422" s="11">
        <f t="shared" si="259"/>
        <v>41592</v>
      </c>
      <c r="M422" s="1">
        <f t="shared" si="281"/>
        <v>23</v>
      </c>
      <c r="N422" s="1">
        <f t="shared" si="260"/>
        <v>13</v>
      </c>
      <c r="O422" s="2">
        <f t="shared" si="261"/>
        <v>1.0019766299999999</v>
      </c>
      <c r="P422" s="13">
        <f t="shared" si="255"/>
        <v>1.0023997600000001</v>
      </c>
      <c r="Q422" s="13">
        <f t="shared" si="282"/>
        <v>1.0652571162222262</v>
      </c>
      <c r="R422" s="2">
        <f t="shared" si="251"/>
        <v>1.0673627299999999</v>
      </c>
      <c r="S422" s="2">
        <f t="shared" si="277"/>
        <v>1.06270687</v>
      </c>
      <c r="T422" s="2">
        <f t="shared" si="262"/>
        <v>336933.70195641002</v>
      </c>
      <c r="U422" s="2">
        <f t="shared" si="263"/>
        <v>878.09939165160449</v>
      </c>
      <c r="V422" s="2">
        <f t="shared" si="264"/>
        <v>20414.214787983674</v>
      </c>
      <c r="W422" s="2">
        <f t="shared" si="265"/>
        <v>338344.65614521533</v>
      </c>
      <c r="X422" s="17">
        <f t="shared" si="266"/>
        <v>0</v>
      </c>
      <c r="Y422" s="2">
        <f t="shared" si="267"/>
        <v>0</v>
      </c>
      <c r="Z422" s="72">
        <f t="shared" si="268"/>
        <v>0</v>
      </c>
      <c r="AA422" s="2">
        <f t="shared" si="269"/>
        <v>0</v>
      </c>
      <c r="AB422" s="12">
        <f t="shared" si="278"/>
        <v>4.6600000000000003E-2</v>
      </c>
      <c r="AC422" s="17">
        <f t="shared" si="270"/>
        <v>13</v>
      </c>
      <c r="AD422" s="17">
        <v>252</v>
      </c>
      <c r="AE422" s="13">
        <f t="shared" si="283"/>
        <v>1.0023523999999999</v>
      </c>
      <c r="AF422" s="2">
        <f t="shared" si="271"/>
        <v>792.60284048000005</v>
      </c>
      <c r="AG422" s="2">
        <f t="shared" si="272"/>
        <v>795.92196910999996</v>
      </c>
      <c r="AH422" s="3">
        <f t="shared" si="273"/>
        <v>0</v>
      </c>
      <c r="AI422" s="4" t="str">
        <f t="shared" si="279"/>
        <v>A+J=</v>
      </c>
      <c r="AJ422" s="11">
        <f t="shared" si="280"/>
        <v>41592</v>
      </c>
      <c r="AK422" s="11"/>
      <c r="AL422" s="4"/>
      <c r="AM422" s="4"/>
      <c r="AN422" s="4"/>
      <c r="AO422" s="4"/>
      <c r="AP422" s="4"/>
      <c r="AQ422" s="3"/>
      <c r="AR422" s="53"/>
      <c r="AS422" s="53"/>
      <c r="AT422" s="53"/>
      <c r="AU422" s="53"/>
      <c r="AV422" s="53"/>
      <c r="AW422" s="53"/>
      <c r="AX422" s="1"/>
      <c r="AY422" s="1"/>
      <c r="AZ422" s="1"/>
      <c r="BA422" s="1"/>
      <c r="BB422" s="1"/>
    </row>
    <row r="423" spans="1:153" x14ac:dyDescent="0.2">
      <c r="A423" s="158">
        <f t="shared" si="274"/>
        <v>41579</v>
      </c>
      <c r="B423" s="2">
        <f t="shared" si="256"/>
        <v>339251.14128655102</v>
      </c>
      <c r="C423" s="2">
        <f t="shared" si="275"/>
        <v>317052.34196558001</v>
      </c>
      <c r="D423" s="2">
        <f>SUM(Y423:Y$709)</f>
        <v>14003.2406601</v>
      </c>
      <c r="E423" s="73">
        <f t="shared" si="257"/>
        <v>303049.10130548</v>
      </c>
      <c r="F423" s="88">
        <f t="shared" si="252"/>
        <v>3725.95</v>
      </c>
      <c r="G423" s="3">
        <f>IF(AND(N423=1,N422&gt;1),VLOOKUP(A422,[1]Plan1!$BK$81:$BM$259,3),G422)</f>
        <v>3738.99</v>
      </c>
      <c r="H423" s="11">
        <f t="shared" si="253"/>
        <v>41501</v>
      </c>
      <c r="I423" s="11">
        <f t="shared" si="254"/>
        <v>41532</v>
      </c>
      <c r="J423" s="12">
        <f t="shared" si="258"/>
        <v>3.4997785799595338E-3</v>
      </c>
      <c r="K423" s="11">
        <f t="shared" si="276"/>
        <v>41592</v>
      </c>
      <c r="L423" s="11">
        <f t="shared" si="259"/>
        <v>41592</v>
      </c>
      <c r="M423" s="1">
        <f t="shared" si="281"/>
        <v>23</v>
      </c>
      <c r="N423" s="1">
        <f t="shared" si="260"/>
        <v>14</v>
      </c>
      <c r="O423" s="2">
        <f t="shared" si="261"/>
        <v>1.0021288399999999</v>
      </c>
      <c r="P423" s="13">
        <f t="shared" si="255"/>
        <v>1.0023997600000001</v>
      </c>
      <c r="Q423" s="13">
        <f t="shared" si="282"/>
        <v>1.0652571162222262</v>
      </c>
      <c r="R423" s="2">
        <f t="shared" si="251"/>
        <v>1.06752487</v>
      </c>
      <c r="S423" s="2">
        <f t="shared" si="277"/>
        <v>1.06270687</v>
      </c>
      <c r="T423" s="2">
        <f t="shared" si="262"/>
        <v>336933.70195641002</v>
      </c>
      <c r="U423" s="2">
        <f t="shared" si="263"/>
        <v>878.09939165160449</v>
      </c>
      <c r="V423" s="2">
        <f t="shared" si="264"/>
        <v>20463.351169269354</v>
      </c>
      <c r="W423" s="2">
        <f t="shared" si="265"/>
        <v>338393.792526501</v>
      </c>
      <c r="X423" s="17">
        <f t="shared" si="266"/>
        <v>0</v>
      </c>
      <c r="Y423" s="2">
        <f t="shared" si="267"/>
        <v>0</v>
      </c>
      <c r="Z423" s="72">
        <f t="shared" si="268"/>
        <v>0</v>
      </c>
      <c r="AA423" s="2">
        <f t="shared" si="269"/>
        <v>0</v>
      </c>
      <c r="AB423" s="12">
        <f t="shared" si="278"/>
        <v>4.6600000000000003E-2</v>
      </c>
      <c r="AC423" s="17">
        <f t="shared" si="270"/>
        <v>14</v>
      </c>
      <c r="AD423" s="17">
        <v>252</v>
      </c>
      <c r="AE423" s="13">
        <f t="shared" si="283"/>
        <v>1.002533583</v>
      </c>
      <c r="AF423" s="2">
        <f t="shared" si="271"/>
        <v>853.64949939999997</v>
      </c>
      <c r="AG423" s="2">
        <f t="shared" si="272"/>
        <v>857.34876005000001</v>
      </c>
      <c r="AH423" s="3">
        <f t="shared" si="273"/>
        <v>0</v>
      </c>
      <c r="AI423" s="4" t="str">
        <f t="shared" si="279"/>
        <v>A+J=</v>
      </c>
      <c r="AJ423" s="11">
        <f t="shared" si="280"/>
        <v>41592</v>
      </c>
      <c r="AK423" s="11"/>
      <c r="AL423" s="4"/>
      <c r="AM423" s="4"/>
      <c r="AN423" s="4"/>
      <c r="AO423" s="4"/>
      <c r="AP423" s="4"/>
      <c r="AQ423" s="3"/>
      <c r="AR423" s="53"/>
      <c r="AS423" s="53"/>
      <c r="AT423" s="53"/>
      <c r="AU423" s="53"/>
      <c r="AV423" s="53"/>
      <c r="AW423" s="53"/>
      <c r="AX423" s="1"/>
      <c r="AY423" s="1"/>
      <c r="AZ423" s="1"/>
      <c r="BA423" s="1"/>
      <c r="BB423" s="1"/>
    </row>
    <row r="424" spans="1:153" x14ac:dyDescent="0.2">
      <c r="A424" s="158">
        <f t="shared" si="274"/>
        <v>41580</v>
      </c>
      <c r="B424" s="2">
        <f t="shared" si="256"/>
        <v>339361.74221044977</v>
      </c>
      <c r="C424" s="2">
        <f t="shared" si="275"/>
        <v>317052.34196558001</v>
      </c>
      <c r="D424" s="2">
        <f>SUM(Y424:Y$709)</f>
        <v>14003.2406601</v>
      </c>
      <c r="E424" s="73">
        <f t="shared" si="257"/>
        <v>303049.10130548</v>
      </c>
      <c r="F424" s="88">
        <f t="shared" si="252"/>
        <v>3725.95</v>
      </c>
      <c r="G424" s="3">
        <f>IF(AND(N424=1,N423&gt;1),VLOOKUP(A423,[1]Plan1!$BK$81:$BM$259,3),G423)</f>
        <v>3738.99</v>
      </c>
      <c r="H424" s="11">
        <f t="shared" si="253"/>
        <v>41501</v>
      </c>
      <c r="I424" s="11">
        <f t="shared" si="254"/>
        <v>41532</v>
      </c>
      <c r="J424" s="12">
        <f t="shared" si="258"/>
        <v>3.4997785799595338E-3</v>
      </c>
      <c r="K424" s="11">
        <f t="shared" si="276"/>
        <v>41592</v>
      </c>
      <c r="L424" s="11">
        <f t="shared" si="259"/>
        <v>41592</v>
      </c>
      <c r="M424" s="1">
        <f t="shared" si="281"/>
        <v>23</v>
      </c>
      <c r="N424" s="1">
        <f t="shared" si="260"/>
        <v>15</v>
      </c>
      <c r="O424" s="2">
        <f t="shared" si="261"/>
        <v>1.00228107</v>
      </c>
      <c r="P424" s="13">
        <f t="shared" si="255"/>
        <v>1.0023997600000001</v>
      </c>
      <c r="Q424" s="13">
        <f t="shared" si="282"/>
        <v>1.0652571162222262</v>
      </c>
      <c r="R424" s="2">
        <f t="shared" si="251"/>
        <v>1.06768704</v>
      </c>
      <c r="S424" s="2">
        <f t="shared" si="277"/>
        <v>1.06270687</v>
      </c>
      <c r="T424" s="2">
        <f t="shared" si="262"/>
        <v>336933.70195641002</v>
      </c>
      <c r="U424" s="2">
        <f t="shared" si="263"/>
        <v>878.09939165160449</v>
      </c>
      <c r="V424" s="2">
        <f t="shared" si="264"/>
        <v>20512.496642028087</v>
      </c>
      <c r="W424" s="2">
        <f t="shared" si="265"/>
        <v>338442.93799925974</v>
      </c>
      <c r="X424" s="17">
        <f t="shared" si="266"/>
        <v>0</v>
      </c>
      <c r="Y424" s="2">
        <f t="shared" si="267"/>
        <v>0</v>
      </c>
      <c r="Z424" s="72">
        <f t="shared" si="268"/>
        <v>0</v>
      </c>
      <c r="AA424" s="2">
        <f t="shared" si="269"/>
        <v>0</v>
      </c>
      <c r="AB424" s="12">
        <f t="shared" si="278"/>
        <v>4.6600000000000003E-2</v>
      </c>
      <c r="AC424" s="17">
        <f t="shared" si="270"/>
        <v>15</v>
      </c>
      <c r="AD424" s="17">
        <v>252</v>
      </c>
      <c r="AE424" s="13">
        <f t="shared" si="283"/>
        <v>1.002714798</v>
      </c>
      <c r="AF424" s="2">
        <f t="shared" si="271"/>
        <v>914.70694019999996</v>
      </c>
      <c r="AG424" s="2">
        <f t="shared" si="272"/>
        <v>918.80421119000005</v>
      </c>
      <c r="AH424" s="3">
        <f t="shared" si="273"/>
        <v>0</v>
      </c>
      <c r="AI424" s="4" t="str">
        <f t="shared" si="279"/>
        <v>A+J=</v>
      </c>
      <c r="AJ424" s="11">
        <f t="shared" si="280"/>
        <v>41592</v>
      </c>
      <c r="AK424" s="11"/>
      <c r="AL424" s="4"/>
      <c r="AM424" s="4"/>
      <c r="AN424" s="4"/>
      <c r="AO424" s="4"/>
      <c r="AP424" s="4"/>
      <c r="AQ424" s="3"/>
      <c r="AR424" s="53"/>
      <c r="AS424" s="53"/>
      <c r="AT424" s="53"/>
      <c r="AU424" s="53"/>
      <c r="AV424" s="53"/>
      <c r="AW424" s="53"/>
      <c r="AX424" s="1"/>
      <c r="AY424" s="1"/>
      <c r="AZ424" s="1"/>
      <c r="BA424" s="1"/>
      <c r="BB424" s="1"/>
    </row>
    <row r="425" spans="1:153" x14ac:dyDescent="0.2">
      <c r="A425" s="158">
        <f t="shared" si="274"/>
        <v>41581</v>
      </c>
      <c r="B425" s="2">
        <f t="shared" si="256"/>
        <v>339361.74221044977</v>
      </c>
      <c r="C425" s="2">
        <f t="shared" si="275"/>
        <v>317052.34196558001</v>
      </c>
      <c r="D425" s="2">
        <f>SUM(Y425:Y$709)</f>
        <v>14003.2406601</v>
      </c>
      <c r="E425" s="73">
        <f t="shared" si="257"/>
        <v>303049.10130548</v>
      </c>
      <c r="F425" s="88">
        <f t="shared" si="252"/>
        <v>3725.95</v>
      </c>
      <c r="G425" s="3">
        <f>IF(AND(N425=1,N424&gt;1),VLOOKUP(A424,[1]Plan1!$BK$81:$BM$259,3),G424)</f>
        <v>3738.99</v>
      </c>
      <c r="H425" s="11">
        <f t="shared" si="253"/>
        <v>41501</v>
      </c>
      <c r="I425" s="11">
        <f t="shared" si="254"/>
        <v>41532</v>
      </c>
      <c r="J425" s="12">
        <f t="shared" si="258"/>
        <v>3.4997785799595338E-3</v>
      </c>
      <c r="K425" s="11">
        <f t="shared" si="276"/>
        <v>41592</v>
      </c>
      <c r="L425" s="11">
        <f t="shared" si="259"/>
        <v>41592</v>
      </c>
      <c r="M425" s="1">
        <f t="shared" si="281"/>
        <v>23</v>
      </c>
      <c r="N425" s="1">
        <f t="shared" si="260"/>
        <v>15</v>
      </c>
      <c r="O425" s="2">
        <f t="shared" si="261"/>
        <v>1.00228107</v>
      </c>
      <c r="P425" s="13">
        <f t="shared" si="255"/>
        <v>1.0023997600000001</v>
      </c>
      <c r="Q425" s="13">
        <f t="shared" si="282"/>
        <v>1.0652571162222262</v>
      </c>
      <c r="R425" s="2">
        <f t="shared" ref="R425:R488" si="284">TRUNC(TRUNC((O425*Q425),15),8)</f>
        <v>1.06768704</v>
      </c>
      <c r="S425" s="2">
        <f t="shared" si="277"/>
        <v>1.06270687</v>
      </c>
      <c r="T425" s="2">
        <f t="shared" si="262"/>
        <v>336933.70195641002</v>
      </c>
      <c r="U425" s="2">
        <f t="shared" si="263"/>
        <v>878.09939165160449</v>
      </c>
      <c r="V425" s="2">
        <f t="shared" si="264"/>
        <v>20512.496642028087</v>
      </c>
      <c r="W425" s="2">
        <f t="shared" si="265"/>
        <v>338442.93799925974</v>
      </c>
      <c r="X425" s="17">
        <f t="shared" si="266"/>
        <v>0</v>
      </c>
      <c r="Y425" s="2">
        <f t="shared" si="267"/>
        <v>0</v>
      </c>
      <c r="Z425" s="72">
        <f t="shared" si="268"/>
        <v>0</v>
      </c>
      <c r="AA425" s="2">
        <f t="shared" si="269"/>
        <v>0</v>
      </c>
      <c r="AB425" s="12">
        <f t="shared" si="278"/>
        <v>4.6600000000000003E-2</v>
      </c>
      <c r="AC425" s="17">
        <f t="shared" si="270"/>
        <v>15</v>
      </c>
      <c r="AD425" s="17">
        <v>252</v>
      </c>
      <c r="AE425" s="13">
        <f t="shared" si="283"/>
        <v>1.002714798</v>
      </c>
      <c r="AF425" s="2">
        <f t="shared" si="271"/>
        <v>914.70694019999996</v>
      </c>
      <c r="AG425" s="2">
        <f t="shared" si="272"/>
        <v>918.80421119000005</v>
      </c>
      <c r="AH425" s="3">
        <f t="shared" si="273"/>
        <v>0</v>
      </c>
      <c r="AI425" s="4" t="str">
        <f t="shared" si="279"/>
        <v>A+J=</v>
      </c>
      <c r="AJ425" s="11">
        <f t="shared" si="280"/>
        <v>41592</v>
      </c>
      <c r="AK425" s="15"/>
      <c r="AL425" s="14"/>
      <c r="AM425" s="4"/>
      <c r="AN425" s="4"/>
      <c r="AO425" s="4"/>
      <c r="AP425" s="4"/>
      <c r="AQ425" s="5"/>
      <c r="AR425" s="53"/>
      <c r="AS425" s="53"/>
      <c r="AT425" s="53"/>
      <c r="AU425" s="53"/>
      <c r="AV425" s="53"/>
      <c r="AW425" s="53"/>
      <c r="AX425" s="10"/>
      <c r="AY425" s="10"/>
      <c r="AZ425" s="10"/>
      <c r="BA425" s="10"/>
      <c r="BB425" s="10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</row>
    <row r="426" spans="1:153" x14ac:dyDescent="0.2">
      <c r="A426" s="158">
        <f t="shared" si="274"/>
        <v>41582</v>
      </c>
      <c r="B426" s="2">
        <f t="shared" si="256"/>
        <v>339361.74221044977</v>
      </c>
      <c r="C426" s="2">
        <f t="shared" si="275"/>
        <v>317052.34196558001</v>
      </c>
      <c r="D426" s="2">
        <f>SUM(Y426:Y$709)</f>
        <v>14003.2406601</v>
      </c>
      <c r="E426" s="73">
        <f t="shared" si="257"/>
        <v>303049.10130548</v>
      </c>
      <c r="F426" s="88">
        <f t="shared" ref="F426:F489" si="285">IF(G426=G425,F425,G425)</f>
        <v>3725.95</v>
      </c>
      <c r="G426" s="3">
        <f>IF(AND(N426=1,N425&gt;1),VLOOKUP(A425,[1]Plan1!$BK$81:$BM$259,3),G425)</f>
        <v>3738.99</v>
      </c>
      <c r="H426" s="11">
        <f t="shared" ref="H426:H489" si="286">EDATE(I426,-1)</f>
        <v>41501</v>
      </c>
      <c r="I426" s="11">
        <f t="shared" ref="I426:I489" si="287">IF(X425&gt;0,EDATE(A426,-1),+I425)</f>
        <v>41532</v>
      </c>
      <c r="J426" s="12">
        <f t="shared" si="258"/>
        <v>3.4997785799595338E-3</v>
      </c>
      <c r="K426" s="11">
        <f t="shared" si="276"/>
        <v>41592</v>
      </c>
      <c r="L426" s="11">
        <f t="shared" si="259"/>
        <v>41592</v>
      </c>
      <c r="M426" s="1">
        <f t="shared" si="281"/>
        <v>23</v>
      </c>
      <c r="N426" s="1">
        <f t="shared" si="260"/>
        <v>15</v>
      </c>
      <c r="O426" s="2">
        <f t="shared" si="261"/>
        <v>1.00228107</v>
      </c>
      <c r="P426" s="13">
        <f t="shared" ref="P426:P489" si="288">IF(L426&gt;L425,O425,P425)</f>
        <v>1.0023997600000001</v>
      </c>
      <c r="Q426" s="13">
        <f t="shared" si="282"/>
        <v>1.0652571162222262</v>
      </c>
      <c r="R426" s="2">
        <f t="shared" si="284"/>
        <v>1.06768704</v>
      </c>
      <c r="S426" s="2">
        <f t="shared" si="277"/>
        <v>1.06270687</v>
      </c>
      <c r="T426" s="2">
        <f t="shared" si="262"/>
        <v>336933.70195641002</v>
      </c>
      <c r="U426" s="2">
        <f t="shared" si="263"/>
        <v>878.09939165160449</v>
      </c>
      <c r="V426" s="2">
        <f t="shared" si="264"/>
        <v>20512.496642028087</v>
      </c>
      <c r="W426" s="2">
        <f t="shared" si="265"/>
        <v>338442.93799925974</v>
      </c>
      <c r="X426" s="17">
        <f t="shared" si="266"/>
        <v>0</v>
      </c>
      <c r="Y426" s="2">
        <f t="shared" si="267"/>
        <v>0</v>
      </c>
      <c r="Z426" s="72">
        <f t="shared" si="268"/>
        <v>0</v>
      </c>
      <c r="AA426" s="2">
        <f t="shared" si="269"/>
        <v>0</v>
      </c>
      <c r="AB426" s="12">
        <f t="shared" si="278"/>
        <v>4.6600000000000003E-2</v>
      </c>
      <c r="AC426" s="17">
        <f t="shared" si="270"/>
        <v>15</v>
      </c>
      <c r="AD426" s="17">
        <v>252</v>
      </c>
      <c r="AE426" s="13">
        <f t="shared" si="283"/>
        <v>1.002714798</v>
      </c>
      <c r="AF426" s="2">
        <f t="shared" si="271"/>
        <v>914.70694019999996</v>
      </c>
      <c r="AG426" s="2">
        <f t="shared" si="272"/>
        <v>918.80421119000005</v>
      </c>
      <c r="AH426" s="3">
        <f t="shared" si="273"/>
        <v>0</v>
      </c>
      <c r="AI426" s="4" t="str">
        <f t="shared" si="279"/>
        <v>A+J=</v>
      </c>
      <c r="AJ426" s="11">
        <f t="shared" si="280"/>
        <v>41592</v>
      </c>
      <c r="AK426" s="11"/>
      <c r="AL426" s="4"/>
      <c r="AM426" s="4"/>
      <c r="AN426" s="4"/>
      <c r="AO426" s="4"/>
      <c r="AP426" s="4"/>
      <c r="AQ426" s="3"/>
      <c r="AR426" s="53"/>
      <c r="AS426" s="53"/>
      <c r="AT426" s="53"/>
      <c r="AU426" s="53"/>
      <c r="AV426" s="53"/>
      <c r="AW426" s="53"/>
      <c r="AX426" s="1"/>
      <c r="AY426" s="1"/>
      <c r="AZ426" s="1"/>
      <c r="BA426" s="1"/>
      <c r="BB426" s="1"/>
    </row>
    <row r="427" spans="1:153" x14ac:dyDescent="0.2">
      <c r="A427" s="158">
        <f t="shared" si="274"/>
        <v>41583</v>
      </c>
      <c r="B427" s="2">
        <f t="shared" si="256"/>
        <v>339472.37853341043</v>
      </c>
      <c r="C427" s="2">
        <f t="shared" si="275"/>
        <v>317052.34196558001</v>
      </c>
      <c r="D427" s="2">
        <f>SUM(Y427:Y$709)</f>
        <v>14003.2406601</v>
      </c>
      <c r="E427" s="73">
        <f t="shared" si="257"/>
        <v>303049.10130548</v>
      </c>
      <c r="F427" s="88">
        <f t="shared" si="285"/>
        <v>3725.95</v>
      </c>
      <c r="G427" s="3">
        <f>IF(AND(N427=1,N426&gt;1),VLOOKUP(A426,[1]Plan1!$BK$81:$BM$259,3),G426)</f>
        <v>3738.99</v>
      </c>
      <c r="H427" s="11">
        <f t="shared" si="286"/>
        <v>41501</v>
      </c>
      <c r="I427" s="11">
        <f t="shared" si="287"/>
        <v>41532</v>
      </c>
      <c r="J427" s="12">
        <f t="shared" si="258"/>
        <v>3.4997785799595338E-3</v>
      </c>
      <c r="K427" s="11">
        <f t="shared" si="276"/>
        <v>41592</v>
      </c>
      <c r="L427" s="11">
        <f t="shared" si="259"/>
        <v>41592</v>
      </c>
      <c r="M427" s="1">
        <f t="shared" si="281"/>
        <v>23</v>
      </c>
      <c r="N427" s="1">
        <f t="shared" si="260"/>
        <v>16</v>
      </c>
      <c r="O427" s="2">
        <f t="shared" si="261"/>
        <v>1.0024333299999999</v>
      </c>
      <c r="P427" s="13">
        <f t="shared" si="288"/>
        <v>1.0023997600000001</v>
      </c>
      <c r="Q427" s="13">
        <f t="shared" si="282"/>
        <v>1.0652571162222262</v>
      </c>
      <c r="R427" s="2">
        <f t="shared" si="284"/>
        <v>1.06784923</v>
      </c>
      <c r="S427" s="2">
        <f t="shared" si="277"/>
        <v>1.06270687</v>
      </c>
      <c r="T427" s="2">
        <f t="shared" si="262"/>
        <v>336933.70195641002</v>
      </c>
      <c r="U427" s="2">
        <f t="shared" si="263"/>
        <v>878.09939165160449</v>
      </c>
      <c r="V427" s="2">
        <f t="shared" si="264"/>
        <v>20561.648175768809</v>
      </c>
      <c r="W427" s="2">
        <f t="shared" si="265"/>
        <v>338492.08953300043</v>
      </c>
      <c r="X427" s="17">
        <f t="shared" si="266"/>
        <v>0</v>
      </c>
      <c r="Y427" s="2">
        <f t="shared" si="267"/>
        <v>0</v>
      </c>
      <c r="Z427" s="72">
        <f t="shared" si="268"/>
        <v>0</v>
      </c>
      <c r="AA427" s="2">
        <f t="shared" si="269"/>
        <v>0</v>
      </c>
      <c r="AB427" s="12">
        <f t="shared" si="278"/>
        <v>4.6600000000000003E-2</v>
      </c>
      <c r="AC427" s="17">
        <f t="shared" si="270"/>
        <v>16</v>
      </c>
      <c r="AD427" s="17">
        <v>252</v>
      </c>
      <c r="AE427" s="13">
        <f t="shared" si="283"/>
        <v>1.0028960469999999</v>
      </c>
      <c r="AF427" s="2">
        <f t="shared" si="271"/>
        <v>975.77583674000005</v>
      </c>
      <c r="AG427" s="2">
        <f t="shared" si="272"/>
        <v>980.28900040999997</v>
      </c>
      <c r="AH427" s="3">
        <f t="shared" si="273"/>
        <v>0</v>
      </c>
      <c r="AI427" s="4" t="str">
        <f t="shared" si="279"/>
        <v>A+J=</v>
      </c>
      <c r="AJ427" s="11">
        <f t="shared" si="280"/>
        <v>41592</v>
      </c>
      <c r="AK427" s="11"/>
      <c r="AL427" s="4"/>
      <c r="AM427" s="4"/>
      <c r="AN427" s="4"/>
      <c r="AO427" s="4"/>
      <c r="AP427" s="4"/>
      <c r="AQ427" s="3"/>
      <c r="AR427" s="53"/>
      <c r="AS427" s="53"/>
      <c r="AT427" s="53"/>
      <c r="AU427" s="53"/>
      <c r="AV427" s="53"/>
      <c r="AW427" s="53"/>
      <c r="AX427" s="1"/>
      <c r="AY427" s="1"/>
      <c r="AZ427" s="1"/>
      <c r="BA427" s="1"/>
      <c r="BB427" s="1"/>
    </row>
    <row r="428" spans="1:153" x14ac:dyDescent="0.2">
      <c r="A428" s="158">
        <f t="shared" si="274"/>
        <v>41584</v>
      </c>
      <c r="B428" s="2">
        <f t="shared" si="256"/>
        <v>339583.05262647424</v>
      </c>
      <c r="C428" s="2">
        <f t="shared" si="275"/>
        <v>317052.34196558001</v>
      </c>
      <c r="D428" s="2">
        <f>SUM(Y428:Y$709)</f>
        <v>14003.2406601</v>
      </c>
      <c r="E428" s="73">
        <f t="shared" si="257"/>
        <v>303049.10130548</v>
      </c>
      <c r="F428" s="88">
        <f t="shared" si="285"/>
        <v>3725.95</v>
      </c>
      <c r="G428" s="3">
        <f>IF(AND(N428=1,N427&gt;1),VLOOKUP(A427,[1]Plan1!$BK$81:$BM$259,3),G427)</f>
        <v>3738.99</v>
      </c>
      <c r="H428" s="11">
        <f t="shared" si="286"/>
        <v>41501</v>
      </c>
      <c r="I428" s="11">
        <f t="shared" si="287"/>
        <v>41532</v>
      </c>
      <c r="J428" s="12">
        <f t="shared" si="258"/>
        <v>3.4997785799595338E-3</v>
      </c>
      <c r="K428" s="11">
        <f t="shared" si="276"/>
        <v>41592</v>
      </c>
      <c r="L428" s="11">
        <f t="shared" si="259"/>
        <v>41592</v>
      </c>
      <c r="M428" s="1">
        <f t="shared" si="281"/>
        <v>23</v>
      </c>
      <c r="N428" s="1">
        <f t="shared" si="260"/>
        <v>17</v>
      </c>
      <c r="O428" s="2">
        <f t="shared" si="261"/>
        <v>1.0025856099999999</v>
      </c>
      <c r="P428" s="13">
        <f t="shared" si="288"/>
        <v>1.0023997600000001</v>
      </c>
      <c r="Q428" s="13">
        <f t="shared" si="282"/>
        <v>1.0652571162222262</v>
      </c>
      <c r="R428" s="2">
        <f t="shared" si="284"/>
        <v>1.06801145</v>
      </c>
      <c r="S428" s="2">
        <f t="shared" si="277"/>
        <v>1.06270687</v>
      </c>
      <c r="T428" s="2">
        <f t="shared" si="262"/>
        <v>336933.70195641002</v>
      </c>
      <c r="U428" s="2">
        <f t="shared" si="263"/>
        <v>878.09939165160449</v>
      </c>
      <c r="V428" s="2">
        <f t="shared" si="264"/>
        <v>20610.808800982581</v>
      </c>
      <c r="W428" s="2">
        <f t="shared" si="265"/>
        <v>338541.25015821424</v>
      </c>
      <c r="X428" s="17">
        <f t="shared" si="266"/>
        <v>0</v>
      </c>
      <c r="Y428" s="2">
        <f t="shared" si="267"/>
        <v>0</v>
      </c>
      <c r="Z428" s="72">
        <f t="shared" si="268"/>
        <v>0</v>
      </c>
      <c r="AA428" s="2">
        <f t="shared" si="269"/>
        <v>0</v>
      </c>
      <c r="AB428" s="12">
        <f t="shared" si="278"/>
        <v>4.6600000000000003E-2</v>
      </c>
      <c r="AC428" s="17">
        <f t="shared" si="270"/>
        <v>17</v>
      </c>
      <c r="AD428" s="17">
        <v>252</v>
      </c>
      <c r="AE428" s="13">
        <f t="shared" si="283"/>
        <v>1.003077328</v>
      </c>
      <c r="AF428" s="2">
        <f t="shared" si="271"/>
        <v>1036.85551517</v>
      </c>
      <c r="AG428" s="2">
        <f t="shared" si="272"/>
        <v>1041.8024682600001</v>
      </c>
      <c r="AH428" s="3">
        <f t="shared" si="273"/>
        <v>0</v>
      </c>
      <c r="AI428" s="4" t="str">
        <f t="shared" si="279"/>
        <v>A+J=</v>
      </c>
      <c r="AJ428" s="11">
        <f t="shared" si="280"/>
        <v>41592</v>
      </c>
      <c r="AK428" s="11"/>
      <c r="AL428" s="4"/>
      <c r="AM428" s="4"/>
      <c r="AN428" s="4"/>
      <c r="AO428" s="4"/>
      <c r="AP428" s="4"/>
      <c r="AQ428" s="3"/>
      <c r="AR428" s="53"/>
      <c r="AS428" s="53"/>
      <c r="AT428" s="53"/>
      <c r="AU428" s="53"/>
      <c r="AV428" s="53"/>
      <c r="AW428" s="53"/>
      <c r="AX428" s="1"/>
      <c r="AY428" s="1"/>
      <c r="AZ428" s="1"/>
      <c r="BA428" s="1"/>
      <c r="BB428" s="1"/>
    </row>
    <row r="429" spans="1:153" x14ac:dyDescent="0.2">
      <c r="A429" s="158">
        <f t="shared" si="274"/>
        <v>41585</v>
      </c>
      <c r="B429" s="2">
        <f t="shared" si="256"/>
        <v>339693.76179753005</v>
      </c>
      <c r="C429" s="2">
        <f t="shared" si="275"/>
        <v>317052.34196558001</v>
      </c>
      <c r="D429" s="2">
        <f>SUM(Y429:Y$709)</f>
        <v>14003.2406601</v>
      </c>
      <c r="E429" s="73">
        <f t="shared" si="257"/>
        <v>303049.10130548</v>
      </c>
      <c r="F429" s="88">
        <f t="shared" si="285"/>
        <v>3725.95</v>
      </c>
      <c r="G429" s="3">
        <f>IF(AND(N429=1,N428&gt;1),VLOOKUP(A428,[1]Plan1!$BK$81:$BM$259,3),G428)</f>
        <v>3738.99</v>
      </c>
      <c r="H429" s="11">
        <f t="shared" si="286"/>
        <v>41501</v>
      </c>
      <c r="I429" s="11">
        <f t="shared" si="287"/>
        <v>41532</v>
      </c>
      <c r="J429" s="12">
        <f t="shared" si="258"/>
        <v>3.4997785799595338E-3</v>
      </c>
      <c r="K429" s="11">
        <f t="shared" si="276"/>
        <v>41592</v>
      </c>
      <c r="L429" s="11">
        <f t="shared" si="259"/>
        <v>41592</v>
      </c>
      <c r="M429" s="1">
        <f t="shared" si="281"/>
        <v>23</v>
      </c>
      <c r="N429" s="1">
        <f t="shared" si="260"/>
        <v>18</v>
      </c>
      <c r="O429" s="2">
        <f t="shared" si="261"/>
        <v>1.00273791</v>
      </c>
      <c r="P429" s="13">
        <f t="shared" si="288"/>
        <v>1.0023997600000001</v>
      </c>
      <c r="Q429" s="13">
        <f t="shared" si="282"/>
        <v>1.0652571162222262</v>
      </c>
      <c r="R429" s="2">
        <f t="shared" si="284"/>
        <v>1.0681736900000001</v>
      </c>
      <c r="S429" s="2">
        <f t="shared" si="277"/>
        <v>1.06270687</v>
      </c>
      <c r="T429" s="2">
        <f t="shared" si="262"/>
        <v>336933.70195641002</v>
      </c>
      <c r="U429" s="2">
        <f t="shared" si="263"/>
        <v>878.09939165160449</v>
      </c>
      <c r="V429" s="2">
        <f t="shared" si="264"/>
        <v>20659.97548717841</v>
      </c>
      <c r="W429" s="2">
        <f t="shared" si="265"/>
        <v>338590.41684441007</v>
      </c>
      <c r="X429" s="17">
        <f t="shared" si="266"/>
        <v>0</v>
      </c>
      <c r="Y429" s="2">
        <f t="shared" si="267"/>
        <v>0</v>
      </c>
      <c r="Z429" s="72">
        <f t="shared" si="268"/>
        <v>0</v>
      </c>
      <c r="AA429" s="2">
        <f t="shared" si="269"/>
        <v>0</v>
      </c>
      <c r="AB429" s="12">
        <f t="shared" si="278"/>
        <v>4.6600000000000003E-2</v>
      </c>
      <c r="AC429" s="17">
        <f t="shared" si="270"/>
        <v>18</v>
      </c>
      <c r="AD429" s="17">
        <v>252</v>
      </c>
      <c r="AE429" s="13">
        <f t="shared" si="283"/>
        <v>1.003258642</v>
      </c>
      <c r="AF429" s="2">
        <f t="shared" si="271"/>
        <v>1097.94631241</v>
      </c>
      <c r="AG429" s="2">
        <f t="shared" si="272"/>
        <v>1103.3449531199999</v>
      </c>
      <c r="AH429" s="3">
        <f t="shared" si="273"/>
        <v>0</v>
      </c>
      <c r="AI429" s="4" t="str">
        <f t="shared" si="279"/>
        <v>A+J=</v>
      </c>
      <c r="AJ429" s="11">
        <f t="shared" si="280"/>
        <v>41592</v>
      </c>
      <c r="AK429" s="18"/>
      <c r="AL429" s="40"/>
      <c r="AM429" s="4"/>
      <c r="AN429" s="4"/>
      <c r="AO429" s="4"/>
      <c r="AP429" s="4"/>
      <c r="AQ429" s="39"/>
      <c r="AR429" s="53"/>
      <c r="AS429" s="53"/>
      <c r="AT429" s="53"/>
      <c r="AU429" s="53"/>
      <c r="AV429" s="53"/>
      <c r="AW429" s="53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</row>
    <row r="430" spans="1:153" x14ac:dyDescent="0.2">
      <c r="A430" s="158">
        <f t="shared" si="274"/>
        <v>41586</v>
      </c>
      <c r="B430" s="2">
        <f t="shared" si="256"/>
        <v>339804.50875701883</v>
      </c>
      <c r="C430" s="2">
        <f t="shared" si="275"/>
        <v>317052.34196558001</v>
      </c>
      <c r="D430" s="2">
        <f>SUM(Y430:Y$709)</f>
        <v>14003.2406601</v>
      </c>
      <c r="E430" s="73">
        <f t="shared" si="257"/>
        <v>303049.10130548</v>
      </c>
      <c r="F430" s="88">
        <f t="shared" si="285"/>
        <v>3725.95</v>
      </c>
      <c r="G430" s="3">
        <f>IF(AND(N430=1,N429&gt;1),VLOOKUP(A429,[1]Plan1!$BK$81:$BM$259,3),G429)</f>
        <v>3738.99</v>
      </c>
      <c r="H430" s="11">
        <f t="shared" si="286"/>
        <v>41501</v>
      </c>
      <c r="I430" s="11">
        <f t="shared" si="287"/>
        <v>41532</v>
      </c>
      <c r="J430" s="12">
        <f t="shared" si="258"/>
        <v>3.4997785799595338E-3</v>
      </c>
      <c r="K430" s="11">
        <f t="shared" si="276"/>
        <v>41592</v>
      </c>
      <c r="L430" s="11">
        <f t="shared" si="259"/>
        <v>41592</v>
      </c>
      <c r="M430" s="1">
        <f t="shared" si="281"/>
        <v>23</v>
      </c>
      <c r="N430" s="1">
        <f t="shared" si="260"/>
        <v>19</v>
      </c>
      <c r="O430" s="2">
        <f t="shared" si="261"/>
        <v>1.0028902399999999</v>
      </c>
      <c r="P430" s="13">
        <f t="shared" si="288"/>
        <v>1.0023997600000001</v>
      </c>
      <c r="Q430" s="13">
        <f t="shared" si="282"/>
        <v>1.0652571162222262</v>
      </c>
      <c r="R430" s="2">
        <f t="shared" si="284"/>
        <v>1.06833596</v>
      </c>
      <c r="S430" s="2">
        <f t="shared" si="277"/>
        <v>1.06270687</v>
      </c>
      <c r="T430" s="2">
        <f t="shared" si="262"/>
        <v>336933.70195641002</v>
      </c>
      <c r="U430" s="2">
        <f t="shared" si="263"/>
        <v>878.09939165160449</v>
      </c>
      <c r="V430" s="2">
        <f t="shared" si="264"/>
        <v>20709.15126484722</v>
      </c>
      <c r="W430" s="2">
        <f t="shared" si="265"/>
        <v>338639.59262207884</v>
      </c>
      <c r="X430" s="17">
        <f t="shared" si="266"/>
        <v>0</v>
      </c>
      <c r="Y430" s="2">
        <f t="shared" si="267"/>
        <v>0</v>
      </c>
      <c r="Z430" s="72">
        <f t="shared" si="268"/>
        <v>0</v>
      </c>
      <c r="AA430" s="2">
        <f t="shared" si="269"/>
        <v>0</v>
      </c>
      <c r="AB430" s="12">
        <f t="shared" si="278"/>
        <v>4.6600000000000003E-2</v>
      </c>
      <c r="AC430" s="17">
        <f t="shared" si="270"/>
        <v>19</v>
      </c>
      <c r="AD430" s="17">
        <v>252</v>
      </c>
      <c r="AE430" s="13">
        <f t="shared" si="283"/>
        <v>1.003439988</v>
      </c>
      <c r="AF430" s="2">
        <f t="shared" si="271"/>
        <v>1159.0478915199999</v>
      </c>
      <c r="AG430" s="2">
        <f t="shared" si="272"/>
        <v>1164.9161349399999</v>
      </c>
      <c r="AH430" s="3">
        <f t="shared" si="273"/>
        <v>0</v>
      </c>
      <c r="AI430" s="4" t="str">
        <f t="shared" si="279"/>
        <v>A+J=</v>
      </c>
      <c r="AJ430" s="11">
        <f t="shared" si="280"/>
        <v>41592</v>
      </c>
      <c r="AK430" s="11"/>
      <c r="AL430" s="4"/>
      <c r="AM430" s="4"/>
      <c r="AN430" s="4"/>
      <c r="AO430" s="4"/>
      <c r="AP430" s="4"/>
      <c r="AQ430" s="3"/>
      <c r="AR430" s="53"/>
      <c r="AS430" s="53"/>
      <c r="AT430" s="53"/>
      <c r="AU430" s="53"/>
      <c r="AV430" s="53"/>
      <c r="AW430" s="53"/>
      <c r="AX430" s="1"/>
      <c r="AY430" s="1"/>
      <c r="AZ430" s="1"/>
      <c r="BA430" s="1"/>
      <c r="BB430" s="1"/>
    </row>
    <row r="431" spans="1:153" x14ac:dyDescent="0.2">
      <c r="A431" s="158">
        <f t="shared" si="274"/>
        <v>41587</v>
      </c>
      <c r="B431" s="2">
        <f t="shared" si="256"/>
        <v>339915.29115051974</v>
      </c>
      <c r="C431" s="2">
        <f t="shared" si="275"/>
        <v>317052.34196558001</v>
      </c>
      <c r="D431" s="2">
        <f>SUM(Y431:Y$709)</f>
        <v>14003.2406601</v>
      </c>
      <c r="E431" s="73">
        <f t="shared" si="257"/>
        <v>303049.10130548</v>
      </c>
      <c r="F431" s="88">
        <f t="shared" si="285"/>
        <v>3725.95</v>
      </c>
      <c r="G431" s="3">
        <f>IF(AND(N431=1,N430&gt;1),VLOOKUP(A430,[1]Plan1!$BK$81:$BM$259,3),G430)</f>
        <v>3738.99</v>
      </c>
      <c r="H431" s="11">
        <f t="shared" si="286"/>
        <v>41501</v>
      </c>
      <c r="I431" s="11">
        <f t="shared" si="287"/>
        <v>41532</v>
      </c>
      <c r="J431" s="12">
        <f t="shared" si="258"/>
        <v>3.4997785799595338E-3</v>
      </c>
      <c r="K431" s="11">
        <f t="shared" si="276"/>
        <v>41592</v>
      </c>
      <c r="L431" s="11">
        <f t="shared" si="259"/>
        <v>41592</v>
      </c>
      <c r="M431" s="1">
        <f t="shared" si="281"/>
        <v>23</v>
      </c>
      <c r="N431" s="1">
        <f t="shared" si="260"/>
        <v>20</v>
      </c>
      <c r="O431" s="2">
        <f t="shared" si="261"/>
        <v>1.00304259</v>
      </c>
      <c r="P431" s="13">
        <f t="shared" si="288"/>
        <v>1.0023997600000001</v>
      </c>
      <c r="Q431" s="13">
        <f t="shared" si="282"/>
        <v>1.0652571162222262</v>
      </c>
      <c r="R431" s="2">
        <f t="shared" si="284"/>
        <v>1.06849825</v>
      </c>
      <c r="S431" s="2">
        <f t="shared" si="277"/>
        <v>1.06270687</v>
      </c>
      <c r="T431" s="2">
        <f t="shared" si="262"/>
        <v>336933.70195641002</v>
      </c>
      <c r="U431" s="2">
        <f t="shared" si="263"/>
        <v>878.09939165160449</v>
      </c>
      <c r="V431" s="2">
        <f t="shared" si="264"/>
        <v>20758.333103498091</v>
      </c>
      <c r="W431" s="2">
        <f t="shared" si="265"/>
        <v>338688.77446072974</v>
      </c>
      <c r="X431" s="17">
        <f t="shared" si="266"/>
        <v>0</v>
      </c>
      <c r="Y431" s="2">
        <f t="shared" si="267"/>
        <v>0</v>
      </c>
      <c r="Z431" s="72">
        <f t="shared" si="268"/>
        <v>0</v>
      </c>
      <c r="AA431" s="2">
        <f t="shared" si="269"/>
        <v>0</v>
      </c>
      <c r="AB431" s="12">
        <f t="shared" si="278"/>
        <v>4.6600000000000003E-2</v>
      </c>
      <c r="AC431" s="17">
        <f t="shared" si="270"/>
        <v>20</v>
      </c>
      <c r="AD431" s="17">
        <v>252</v>
      </c>
      <c r="AE431" s="13">
        <f t="shared" si="283"/>
        <v>1.0036213679999999</v>
      </c>
      <c r="AF431" s="2">
        <f t="shared" si="271"/>
        <v>1220.1609263800001</v>
      </c>
      <c r="AG431" s="2">
        <f t="shared" si="272"/>
        <v>1226.5166897900001</v>
      </c>
      <c r="AH431" s="3">
        <f t="shared" si="273"/>
        <v>0</v>
      </c>
      <c r="AI431" s="4" t="str">
        <f t="shared" si="279"/>
        <v>A+J=</v>
      </c>
      <c r="AJ431" s="11">
        <f t="shared" si="280"/>
        <v>41592</v>
      </c>
      <c r="AK431" s="11"/>
      <c r="AL431" s="4"/>
      <c r="AM431" s="4"/>
      <c r="AN431" s="4"/>
      <c r="AO431" s="4"/>
      <c r="AP431" s="4"/>
      <c r="AQ431" s="3"/>
      <c r="AR431" s="53"/>
      <c r="AS431" s="53"/>
      <c r="AT431" s="53"/>
      <c r="AU431" s="53"/>
      <c r="AV431" s="53"/>
      <c r="AW431" s="53"/>
      <c r="AX431" s="1"/>
      <c r="AY431" s="1"/>
      <c r="AZ431" s="1"/>
      <c r="BA431" s="1"/>
      <c r="BB431" s="1"/>
    </row>
    <row r="432" spans="1:153" x14ac:dyDescent="0.2">
      <c r="A432" s="158">
        <f t="shared" si="274"/>
        <v>41588</v>
      </c>
      <c r="B432" s="2">
        <f t="shared" si="256"/>
        <v>339915.29115051974</v>
      </c>
      <c r="C432" s="2">
        <f t="shared" si="275"/>
        <v>317052.34196558001</v>
      </c>
      <c r="D432" s="2">
        <f>SUM(Y432:Y$709)</f>
        <v>14003.2406601</v>
      </c>
      <c r="E432" s="73">
        <f t="shared" si="257"/>
        <v>303049.10130548</v>
      </c>
      <c r="F432" s="88">
        <f t="shared" si="285"/>
        <v>3725.95</v>
      </c>
      <c r="G432" s="3">
        <f>IF(AND(N432=1,N431&gt;1),VLOOKUP(A431,[1]Plan1!$BK$81:$BM$259,3),G431)</f>
        <v>3738.99</v>
      </c>
      <c r="H432" s="11">
        <f t="shared" si="286"/>
        <v>41501</v>
      </c>
      <c r="I432" s="11">
        <f t="shared" si="287"/>
        <v>41532</v>
      </c>
      <c r="J432" s="12">
        <f t="shared" si="258"/>
        <v>3.4997785799595338E-3</v>
      </c>
      <c r="K432" s="11">
        <f t="shared" si="276"/>
        <v>41592</v>
      </c>
      <c r="L432" s="11">
        <f t="shared" si="259"/>
        <v>41592</v>
      </c>
      <c r="M432" s="1">
        <f t="shared" si="281"/>
        <v>23</v>
      </c>
      <c r="N432" s="1">
        <f t="shared" si="260"/>
        <v>20</v>
      </c>
      <c r="O432" s="2">
        <f t="shared" si="261"/>
        <v>1.00304259</v>
      </c>
      <c r="P432" s="13">
        <f t="shared" si="288"/>
        <v>1.0023997600000001</v>
      </c>
      <c r="Q432" s="13">
        <f t="shared" si="282"/>
        <v>1.0652571162222262</v>
      </c>
      <c r="R432" s="2">
        <f t="shared" si="284"/>
        <v>1.06849825</v>
      </c>
      <c r="S432" s="2">
        <f t="shared" si="277"/>
        <v>1.06270687</v>
      </c>
      <c r="T432" s="2">
        <f t="shared" si="262"/>
        <v>336933.70195641002</v>
      </c>
      <c r="U432" s="2">
        <f t="shared" si="263"/>
        <v>878.09939165160449</v>
      </c>
      <c r="V432" s="2">
        <f t="shared" si="264"/>
        <v>20758.333103498091</v>
      </c>
      <c r="W432" s="2">
        <f t="shared" si="265"/>
        <v>338688.77446072974</v>
      </c>
      <c r="X432" s="17">
        <f t="shared" si="266"/>
        <v>0</v>
      </c>
      <c r="Y432" s="2">
        <f t="shared" si="267"/>
        <v>0</v>
      </c>
      <c r="Z432" s="72">
        <f t="shared" si="268"/>
        <v>0</v>
      </c>
      <c r="AA432" s="2">
        <f t="shared" si="269"/>
        <v>0</v>
      </c>
      <c r="AB432" s="12">
        <f t="shared" si="278"/>
        <v>4.6600000000000003E-2</v>
      </c>
      <c r="AC432" s="17">
        <f t="shared" si="270"/>
        <v>20</v>
      </c>
      <c r="AD432" s="17">
        <v>252</v>
      </c>
      <c r="AE432" s="13">
        <f t="shared" si="283"/>
        <v>1.0036213679999999</v>
      </c>
      <c r="AF432" s="2">
        <f t="shared" si="271"/>
        <v>1220.1609263800001</v>
      </c>
      <c r="AG432" s="2">
        <f t="shared" si="272"/>
        <v>1226.5166897900001</v>
      </c>
      <c r="AH432" s="3">
        <f t="shared" si="273"/>
        <v>0</v>
      </c>
      <c r="AI432" s="4" t="str">
        <f t="shared" si="279"/>
        <v>A+J=</v>
      </c>
      <c r="AJ432" s="11">
        <f t="shared" si="280"/>
        <v>41592</v>
      </c>
      <c r="AK432" s="11"/>
      <c r="AL432" s="4"/>
      <c r="AM432" s="4"/>
      <c r="AN432" s="4"/>
      <c r="AO432" s="4"/>
      <c r="AP432" s="4"/>
      <c r="AQ432" s="3"/>
      <c r="AR432" s="53"/>
      <c r="AS432" s="53"/>
      <c r="AT432" s="53"/>
      <c r="AU432" s="53"/>
      <c r="AV432" s="53"/>
      <c r="AW432" s="53"/>
      <c r="AX432" s="1"/>
      <c r="AY432" s="1"/>
      <c r="AZ432" s="1"/>
      <c r="BA432" s="1"/>
      <c r="BB432" s="1"/>
    </row>
    <row r="433" spans="1:54" x14ac:dyDescent="0.2">
      <c r="A433" s="158">
        <f t="shared" si="274"/>
        <v>41589</v>
      </c>
      <c r="B433" s="2">
        <f t="shared" si="256"/>
        <v>339915.29115051974</v>
      </c>
      <c r="C433" s="2">
        <f t="shared" si="275"/>
        <v>317052.34196558001</v>
      </c>
      <c r="D433" s="2">
        <f>SUM(Y433:Y$709)</f>
        <v>14003.2406601</v>
      </c>
      <c r="E433" s="73">
        <f t="shared" si="257"/>
        <v>303049.10130548</v>
      </c>
      <c r="F433" s="88">
        <f t="shared" si="285"/>
        <v>3725.95</v>
      </c>
      <c r="G433" s="3">
        <f>IF(AND(N433=1,N432&gt;1),VLOOKUP(A432,[1]Plan1!$BK$81:$BM$259,3),G432)</f>
        <v>3738.99</v>
      </c>
      <c r="H433" s="11">
        <f t="shared" si="286"/>
        <v>41501</v>
      </c>
      <c r="I433" s="11">
        <f t="shared" si="287"/>
        <v>41532</v>
      </c>
      <c r="J433" s="12">
        <f t="shared" si="258"/>
        <v>3.4997785799595338E-3</v>
      </c>
      <c r="K433" s="11">
        <f t="shared" si="276"/>
        <v>41592</v>
      </c>
      <c r="L433" s="11">
        <f t="shared" si="259"/>
        <v>41592</v>
      </c>
      <c r="M433" s="1">
        <f t="shared" si="281"/>
        <v>23</v>
      </c>
      <c r="N433" s="1">
        <f t="shared" si="260"/>
        <v>20</v>
      </c>
      <c r="O433" s="2">
        <f t="shared" si="261"/>
        <v>1.00304259</v>
      </c>
      <c r="P433" s="13">
        <f t="shared" si="288"/>
        <v>1.0023997600000001</v>
      </c>
      <c r="Q433" s="13">
        <f t="shared" si="282"/>
        <v>1.0652571162222262</v>
      </c>
      <c r="R433" s="2">
        <f t="shared" si="284"/>
        <v>1.06849825</v>
      </c>
      <c r="S433" s="2">
        <f t="shared" si="277"/>
        <v>1.06270687</v>
      </c>
      <c r="T433" s="2">
        <f t="shared" si="262"/>
        <v>336933.70195641002</v>
      </c>
      <c r="U433" s="2">
        <f t="shared" si="263"/>
        <v>878.09939165160449</v>
      </c>
      <c r="V433" s="2">
        <f t="shared" si="264"/>
        <v>20758.333103498091</v>
      </c>
      <c r="W433" s="2">
        <f t="shared" si="265"/>
        <v>338688.77446072974</v>
      </c>
      <c r="X433" s="17">
        <f t="shared" si="266"/>
        <v>0</v>
      </c>
      <c r="Y433" s="2">
        <f t="shared" si="267"/>
        <v>0</v>
      </c>
      <c r="Z433" s="72">
        <f t="shared" si="268"/>
        <v>0</v>
      </c>
      <c r="AA433" s="2">
        <f t="shared" si="269"/>
        <v>0</v>
      </c>
      <c r="AB433" s="12">
        <f t="shared" si="278"/>
        <v>4.6600000000000003E-2</v>
      </c>
      <c r="AC433" s="17">
        <f t="shared" si="270"/>
        <v>20</v>
      </c>
      <c r="AD433" s="17">
        <v>252</v>
      </c>
      <c r="AE433" s="13">
        <f t="shared" si="283"/>
        <v>1.0036213679999999</v>
      </c>
      <c r="AF433" s="2">
        <f t="shared" si="271"/>
        <v>1220.1609263800001</v>
      </c>
      <c r="AG433" s="2">
        <f t="shared" si="272"/>
        <v>1226.5166897900001</v>
      </c>
      <c r="AH433" s="3">
        <f t="shared" si="273"/>
        <v>0</v>
      </c>
      <c r="AI433" s="4" t="str">
        <f t="shared" si="279"/>
        <v>A+J=</v>
      </c>
      <c r="AJ433" s="11">
        <f t="shared" si="280"/>
        <v>41592</v>
      </c>
      <c r="AK433" s="11"/>
      <c r="AL433" s="4"/>
      <c r="AM433" s="4"/>
      <c r="AN433" s="4"/>
      <c r="AO433" s="4"/>
      <c r="AP433" s="4"/>
      <c r="AQ433" s="3"/>
      <c r="AR433" s="53"/>
      <c r="AS433" s="53"/>
      <c r="AT433" s="53"/>
      <c r="AU433" s="53"/>
      <c r="AV433" s="53"/>
      <c r="AW433" s="53"/>
      <c r="AX433" s="1"/>
      <c r="AY433" s="1"/>
      <c r="AZ433" s="1"/>
      <c r="BA433" s="1"/>
      <c r="BB433" s="1"/>
    </row>
    <row r="434" spans="1:54" x14ac:dyDescent="0.2">
      <c r="A434" s="158">
        <f t="shared" si="274"/>
        <v>41590</v>
      </c>
      <c r="B434" s="2">
        <f t="shared" si="256"/>
        <v>340026.11135087366</v>
      </c>
      <c r="C434" s="2">
        <f t="shared" si="275"/>
        <v>317052.34196558001</v>
      </c>
      <c r="D434" s="2">
        <f>SUM(Y434:Y$709)</f>
        <v>14003.2406601</v>
      </c>
      <c r="E434" s="73">
        <f t="shared" si="257"/>
        <v>303049.10130548</v>
      </c>
      <c r="F434" s="88">
        <f t="shared" si="285"/>
        <v>3725.95</v>
      </c>
      <c r="G434" s="3">
        <f>IF(AND(N434=1,N433&gt;1),VLOOKUP(A433,[1]Plan1!$BK$81:$BM$259,3),G433)</f>
        <v>3738.99</v>
      </c>
      <c r="H434" s="11">
        <f t="shared" si="286"/>
        <v>41501</v>
      </c>
      <c r="I434" s="11">
        <f t="shared" si="287"/>
        <v>41532</v>
      </c>
      <c r="J434" s="12">
        <f t="shared" si="258"/>
        <v>3.4997785799595338E-3</v>
      </c>
      <c r="K434" s="11">
        <f t="shared" si="276"/>
        <v>41592</v>
      </c>
      <c r="L434" s="11">
        <f t="shared" si="259"/>
        <v>41592</v>
      </c>
      <c r="M434" s="1">
        <f t="shared" si="281"/>
        <v>23</v>
      </c>
      <c r="N434" s="1">
        <f t="shared" si="260"/>
        <v>21</v>
      </c>
      <c r="O434" s="2">
        <f t="shared" si="261"/>
        <v>1.0031949600000001</v>
      </c>
      <c r="P434" s="13">
        <f t="shared" si="288"/>
        <v>1.0023997600000001</v>
      </c>
      <c r="Q434" s="13">
        <f t="shared" si="282"/>
        <v>1.0652571162222262</v>
      </c>
      <c r="R434" s="2">
        <f t="shared" si="284"/>
        <v>1.06866057</v>
      </c>
      <c r="S434" s="2">
        <f t="shared" si="277"/>
        <v>1.06270687</v>
      </c>
      <c r="T434" s="2">
        <f t="shared" si="262"/>
        <v>336933.70195641002</v>
      </c>
      <c r="U434" s="2">
        <f t="shared" si="263"/>
        <v>878.09939165160449</v>
      </c>
      <c r="V434" s="2">
        <f t="shared" si="264"/>
        <v>20807.524033622012</v>
      </c>
      <c r="W434" s="2">
        <f t="shared" si="265"/>
        <v>338737.96539085364</v>
      </c>
      <c r="X434" s="17">
        <f t="shared" si="266"/>
        <v>0</v>
      </c>
      <c r="Y434" s="2">
        <f t="shared" si="267"/>
        <v>0</v>
      </c>
      <c r="Z434" s="72">
        <f t="shared" si="268"/>
        <v>0</v>
      </c>
      <c r="AA434" s="2">
        <f t="shared" si="269"/>
        <v>0</v>
      </c>
      <c r="AB434" s="12">
        <f t="shared" si="278"/>
        <v>4.6600000000000003E-2</v>
      </c>
      <c r="AC434" s="17">
        <f t="shared" si="270"/>
        <v>21</v>
      </c>
      <c r="AD434" s="17">
        <v>252</v>
      </c>
      <c r="AE434" s="13">
        <f t="shared" si="283"/>
        <v>1.00380278</v>
      </c>
      <c r="AF434" s="2">
        <f t="shared" si="271"/>
        <v>1281.28474312</v>
      </c>
      <c r="AG434" s="2">
        <f t="shared" si="272"/>
        <v>1288.1459600200001</v>
      </c>
      <c r="AH434" s="3">
        <f t="shared" si="273"/>
        <v>0</v>
      </c>
      <c r="AI434" s="4" t="str">
        <f t="shared" si="279"/>
        <v>A+J=</v>
      </c>
      <c r="AJ434" s="11">
        <f t="shared" si="280"/>
        <v>41592</v>
      </c>
      <c r="AK434" s="11"/>
      <c r="AL434" s="4"/>
      <c r="AM434" s="4"/>
      <c r="AN434" s="4"/>
      <c r="AO434" s="4"/>
      <c r="AP434" s="4"/>
      <c r="AQ434" s="3"/>
      <c r="AR434" s="53"/>
      <c r="AS434" s="53"/>
      <c r="AT434" s="53"/>
      <c r="AU434" s="53"/>
      <c r="AV434" s="53"/>
      <c r="AW434" s="53"/>
      <c r="AX434" s="1"/>
      <c r="AY434" s="1"/>
      <c r="AZ434" s="1"/>
      <c r="BA434" s="1"/>
      <c r="BB434" s="1"/>
    </row>
    <row r="435" spans="1:54" x14ac:dyDescent="0.2">
      <c r="A435" s="158">
        <f t="shared" si="274"/>
        <v>41591</v>
      </c>
      <c r="B435" s="2">
        <f t="shared" si="256"/>
        <v>340136.96362142853</v>
      </c>
      <c r="C435" s="2">
        <f t="shared" si="275"/>
        <v>317052.34196558001</v>
      </c>
      <c r="D435" s="2">
        <f>SUM(Y435:Y$709)</f>
        <v>14003.2406601</v>
      </c>
      <c r="E435" s="73">
        <f t="shared" si="257"/>
        <v>303049.10130548</v>
      </c>
      <c r="F435" s="88">
        <f t="shared" si="285"/>
        <v>3725.95</v>
      </c>
      <c r="G435" s="3">
        <f>IF(AND(N435=1,N434&gt;1),VLOOKUP(A434,[1]Plan1!$BK$81:$BM$259,3),G434)</f>
        <v>3738.99</v>
      </c>
      <c r="H435" s="11">
        <f t="shared" si="286"/>
        <v>41501</v>
      </c>
      <c r="I435" s="11">
        <f t="shared" si="287"/>
        <v>41532</v>
      </c>
      <c r="J435" s="12">
        <f t="shared" si="258"/>
        <v>3.4997785799595338E-3</v>
      </c>
      <c r="K435" s="11">
        <f t="shared" si="276"/>
        <v>41592</v>
      </c>
      <c r="L435" s="11">
        <f t="shared" si="259"/>
        <v>41592</v>
      </c>
      <c r="M435" s="1">
        <f t="shared" si="281"/>
        <v>23</v>
      </c>
      <c r="N435" s="1">
        <f t="shared" si="260"/>
        <v>22</v>
      </c>
      <c r="O435" s="2">
        <f t="shared" si="261"/>
        <v>1.0033473500000001</v>
      </c>
      <c r="P435" s="13">
        <f t="shared" si="288"/>
        <v>1.0023997600000001</v>
      </c>
      <c r="Q435" s="13">
        <f t="shared" si="282"/>
        <v>1.0652571162222262</v>
      </c>
      <c r="R435" s="2">
        <f t="shared" si="284"/>
        <v>1.0688229</v>
      </c>
      <c r="S435" s="2">
        <f t="shared" si="277"/>
        <v>1.06270687</v>
      </c>
      <c r="T435" s="2">
        <f t="shared" si="262"/>
        <v>336933.70195641002</v>
      </c>
      <c r="U435" s="2">
        <f t="shared" si="263"/>
        <v>878.09939165160449</v>
      </c>
      <c r="V435" s="2">
        <f t="shared" si="264"/>
        <v>20856.717994236926</v>
      </c>
      <c r="W435" s="2">
        <f t="shared" si="265"/>
        <v>338787.15935146855</v>
      </c>
      <c r="X435" s="17">
        <f t="shared" si="266"/>
        <v>0</v>
      </c>
      <c r="Y435" s="2">
        <f t="shared" si="267"/>
        <v>0</v>
      </c>
      <c r="Z435" s="72">
        <f t="shared" si="268"/>
        <v>0</v>
      </c>
      <c r="AA435" s="2">
        <f t="shared" si="269"/>
        <v>0</v>
      </c>
      <c r="AB435" s="12">
        <f t="shared" si="278"/>
        <v>4.6600000000000003E-2</v>
      </c>
      <c r="AC435" s="17">
        <f t="shared" si="270"/>
        <v>22</v>
      </c>
      <c r="AD435" s="17">
        <v>252</v>
      </c>
      <c r="AE435" s="13">
        <f t="shared" si="283"/>
        <v>1.003984225</v>
      </c>
      <c r="AF435" s="2">
        <f t="shared" si="271"/>
        <v>1342.4196786699999</v>
      </c>
      <c r="AG435" s="2">
        <f t="shared" si="272"/>
        <v>1349.8042699600001</v>
      </c>
      <c r="AH435" s="3">
        <f t="shared" si="273"/>
        <v>0</v>
      </c>
      <c r="AI435" s="4" t="str">
        <f t="shared" si="279"/>
        <v>A+J=</v>
      </c>
      <c r="AJ435" s="11">
        <f t="shared" si="280"/>
        <v>41592</v>
      </c>
      <c r="AK435" s="11"/>
      <c r="AL435" s="4"/>
      <c r="AM435" s="4"/>
      <c r="AN435" s="4"/>
      <c r="AO435" s="4"/>
      <c r="AP435" s="4"/>
      <c r="AQ435" s="3"/>
      <c r="AR435" s="53"/>
      <c r="AS435" s="53"/>
      <c r="AT435" s="53"/>
      <c r="AU435" s="53"/>
      <c r="AV435" s="53"/>
      <c r="AW435" s="53"/>
      <c r="AX435" s="1"/>
      <c r="AY435" s="1"/>
      <c r="AZ435" s="1"/>
      <c r="BA435" s="1"/>
      <c r="BB435" s="1"/>
    </row>
    <row r="436" spans="1:54" x14ac:dyDescent="0.2">
      <c r="A436" s="158">
        <f t="shared" si="274"/>
        <v>41592</v>
      </c>
      <c r="B436" s="2">
        <f t="shared" si="256"/>
        <v>340247.85709803755</v>
      </c>
      <c r="C436" s="2">
        <f t="shared" si="275"/>
        <v>317052.34196558001</v>
      </c>
      <c r="D436" s="2">
        <f>SUM(Y436:Y$709)</f>
        <v>14003.2406601</v>
      </c>
      <c r="E436" s="73">
        <f t="shared" si="257"/>
        <v>303049.10130548</v>
      </c>
      <c r="F436" s="88">
        <f t="shared" si="285"/>
        <v>3725.95</v>
      </c>
      <c r="G436" s="3">
        <f>IF(AND(N436=1,N435&gt;1),VLOOKUP(A435,[1]Plan1!$BK$81:$BM$259,3),G435)</f>
        <v>3738.99</v>
      </c>
      <c r="H436" s="11">
        <f t="shared" si="286"/>
        <v>41501</v>
      </c>
      <c r="I436" s="11">
        <f t="shared" si="287"/>
        <v>41532</v>
      </c>
      <c r="J436" s="12">
        <f t="shared" si="258"/>
        <v>3.4997785799595338E-3</v>
      </c>
      <c r="K436" s="11">
        <f t="shared" si="276"/>
        <v>41624</v>
      </c>
      <c r="L436" s="11">
        <f t="shared" si="259"/>
        <v>41592</v>
      </c>
      <c r="M436" s="1">
        <f t="shared" si="281"/>
        <v>23</v>
      </c>
      <c r="N436" s="1">
        <f t="shared" si="260"/>
        <v>23</v>
      </c>
      <c r="O436" s="2">
        <f t="shared" si="261"/>
        <v>1.0034997699999999</v>
      </c>
      <c r="P436" s="13">
        <f t="shared" si="288"/>
        <v>1.0023997600000001</v>
      </c>
      <c r="Q436" s="13">
        <f t="shared" si="282"/>
        <v>1.0652571162222262</v>
      </c>
      <c r="R436" s="2">
        <f t="shared" si="284"/>
        <v>1.06898527</v>
      </c>
      <c r="S436" s="2">
        <f t="shared" si="277"/>
        <v>1.06270687</v>
      </c>
      <c r="T436" s="2">
        <f t="shared" si="262"/>
        <v>336933.70195641002</v>
      </c>
      <c r="U436" s="2">
        <f t="shared" si="263"/>
        <v>878.09939165160449</v>
      </c>
      <c r="V436" s="2">
        <f t="shared" si="264"/>
        <v>20905.924076815885</v>
      </c>
      <c r="W436" s="2">
        <f t="shared" si="265"/>
        <v>338836.36543404753</v>
      </c>
      <c r="X436" s="17">
        <f t="shared" si="266"/>
        <v>14</v>
      </c>
      <c r="Y436" s="2">
        <f t="shared" si="267"/>
        <v>1255.89822542</v>
      </c>
      <c r="Z436" s="72">
        <f t="shared" si="268"/>
        <v>3.96117E-3</v>
      </c>
      <c r="AA436" s="2">
        <f t="shared" si="269"/>
        <v>1334.65167217</v>
      </c>
      <c r="AB436" s="12">
        <f t="shared" si="278"/>
        <v>4.6600000000000003E-2</v>
      </c>
      <c r="AC436" s="17">
        <f t="shared" si="270"/>
        <v>23</v>
      </c>
      <c r="AD436" s="17">
        <v>252</v>
      </c>
      <c r="AE436" s="13">
        <f t="shared" si="283"/>
        <v>1.004165703</v>
      </c>
      <c r="AF436" s="2">
        <f t="shared" si="271"/>
        <v>1403.5657330399999</v>
      </c>
      <c r="AG436" s="2">
        <f t="shared" si="272"/>
        <v>1411.49166399</v>
      </c>
      <c r="AH436" s="3">
        <f t="shared" si="273"/>
        <v>2738.2174052099999</v>
      </c>
      <c r="AI436" s="4" t="str">
        <f t="shared" si="279"/>
        <v>A+J=</v>
      </c>
      <c r="AJ436" s="11">
        <f t="shared" si="280"/>
        <v>41592</v>
      </c>
      <c r="AK436" s="11"/>
      <c r="AL436" s="4"/>
      <c r="AM436" s="4"/>
      <c r="AN436" s="4"/>
      <c r="AO436" s="4"/>
      <c r="AP436" s="4"/>
      <c r="AQ436" s="3"/>
      <c r="AR436" s="53"/>
      <c r="AS436" s="53"/>
      <c r="AT436" s="53"/>
      <c r="AU436" s="53"/>
      <c r="AV436" s="53"/>
      <c r="AW436" s="53"/>
      <c r="AX436" s="1"/>
      <c r="AY436" s="1"/>
      <c r="AZ436" s="1"/>
      <c r="BA436" s="1"/>
      <c r="BB436" s="1"/>
    </row>
    <row r="437" spans="1:54" x14ac:dyDescent="0.2">
      <c r="A437" s="158">
        <f t="shared" si="274"/>
        <v>41593</v>
      </c>
      <c r="B437" s="2">
        <f t="shared" si="256"/>
        <v>337650.41694220353</v>
      </c>
      <c r="C437" s="2">
        <f t="shared" si="275"/>
        <v>315796.44374015997</v>
      </c>
      <c r="D437" s="2">
        <f>SUM(Y437:Y$709)</f>
        <v>12747.342434680002</v>
      </c>
      <c r="E437" s="73">
        <f t="shared" si="257"/>
        <v>303049.10130548</v>
      </c>
      <c r="F437" s="88">
        <f t="shared" si="285"/>
        <v>3738.99</v>
      </c>
      <c r="G437" s="3">
        <f>IF(AND(N437=1,N436&gt;1),VLOOKUP(A436,[1]Plan1!$BK$81:$BM$259,3),G436)</f>
        <v>3760.3</v>
      </c>
      <c r="H437" s="11">
        <f t="shared" si="286"/>
        <v>41532</v>
      </c>
      <c r="I437" s="11">
        <f t="shared" si="287"/>
        <v>41562</v>
      </c>
      <c r="J437" s="12">
        <f t="shared" si="258"/>
        <v>5.6994001053760623E-3</v>
      </c>
      <c r="K437" s="11">
        <f t="shared" si="276"/>
        <v>41624</v>
      </c>
      <c r="L437" s="11">
        <f t="shared" si="259"/>
        <v>41624</v>
      </c>
      <c r="M437" s="1">
        <f t="shared" si="281"/>
        <v>21</v>
      </c>
      <c r="N437" s="1">
        <f t="shared" si="260"/>
        <v>1</v>
      </c>
      <c r="O437" s="2">
        <f t="shared" si="261"/>
        <v>1.00027066</v>
      </c>
      <c r="P437" s="13">
        <f t="shared" si="288"/>
        <v>1.0034997699999999</v>
      </c>
      <c r="Q437" s="13">
        <f t="shared" si="282"/>
        <v>1.0689852711198671</v>
      </c>
      <c r="R437" s="2">
        <f t="shared" si="284"/>
        <v>1.0692746</v>
      </c>
      <c r="S437" s="2">
        <f t="shared" si="277"/>
        <v>1.06270687</v>
      </c>
      <c r="T437" s="2">
        <f t="shared" si="262"/>
        <v>335599.05028422998</v>
      </c>
      <c r="U437" s="2">
        <f t="shared" si="263"/>
        <v>799.34594489696201</v>
      </c>
      <c r="V437" s="2">
        <f t="shared" si="264"/>
        <v>20993.605273296595</v>
      </c>
      <c r="W437" s="2">
        <f t="shared" si="265"/>
        <v>337589.39495835354</v>
      </c>
      <c r="X437" s="17">
        <f t="shared" si="266"/>
        <v>0</v>
      </c>
      <c r="Y437" s="2">
        <f t="shared" si="267"/>
        <v>0</v>
      </c>
      <c r="Z437" s="72">
        <f t="shared" si="268"/>
        <v>0</v>
      </c>
      <c r="AA437" s="2">
        <f t="shared" si="269"/>
        <v>0</v>
      </c>
      <c r="AB437" s="12">
        <f t="shared" si="278"/>
        <v>4.6600000000000003E-2</v>
      </c>
      <c r="AC437" s="17">
        <f t="shared" si="270"/>
        <v>1</v>
      </c>
      <c r="AD437" s="17">
        <v>252</v>
      </c>
      <c r="AE437" s="13">
        <f t="shared" si="283"/>
        <v>1.0001807579999999</v>
      </c>
      <c r="AF437" s="2">
        <f t="shared" si="271"/>
        <v>60.662213129999998</v>
      </c>
      <c r="AG437" s="2">
        <f t="shared" si="272"/>
        <v>61.021983849999998</v>
      </c>
      <c r="AH437" s="3">
        <f t="shared" si="273"/>
        <v>0</v>
      </c>
      <c r="AI437" s="4" t="str">
        <f t="shared" si="279"/>
        <v>A+J=</v>
      </c>
      <c r="AJ437" s="11">
        <f t="shared" si="280"/>
        <v>41624</v>
      </c>
      <c r="AK437" s="11"/>
      <c r="AL437" s="4"/>
      <c r="AM437" s="4"/>
      <c r="AN437" s="4"/>
      <c r="AO437" s="4"/>
      <c r="AP437" s="4"/>
      <c r="AQ437" s="3"/>
      <c r="AR437" s="53"/>
      <c r="AS437" s="53"/>
      <c r="AT437" s="53"/>
      <c r="AU437" s="53"/>
      <c r="AV437" s="53"/>
      <c r="AW437" s="53"/>
      <c r="AX437" s="1"/>
      <c r="AY437" s="1"/>
      <c r="AZ437" s="1"/>
      <c r="BA437" s="1"/>
      <c r="BB437" s="1"/>
    </row>
    <row r="438" spans="1:54" x14ac:dyDescent="0.2">
      <c r="A438" s="158">
        <f t="shared" si="274"/>
        <v>41594</v>
      </c>
      <c r="B438" s="2">
        <f t="shared" si="256"/>
        <v>337650.41694220353</v>
      </c>
      <c r="C438" s="2">
        <f t="shared" si="275"/>
        <v>315796.44374015997</v>
      </c>
      <c r="D438" s="2">
        <f>SUM(Y438:Y$709)</f>
        <v>12747.342434680002</v>
      </c>
      <c r="E438" s="73">
        <f t="shared" si="257"/>
        <v>303049.10130548</v>
      </c>
      <c r="F438" s="88">
        <f t="shared" si="285"/>
        <v>3738.99</v>
      </c>
      <c r="G438" s="3">
        <f>IF(AND(N438=1,N437&gt;1),VLOOKUP(A437,[1]Plan1!$BK$81:$BM$259,3),G437)</f>
        <v>3760.3</v>
      </c>
      <c r="H438" s="11">
        <f t="shared" si="286"/>
        <v>41532</v>
      </c>
      <c r="I438" s="11">
        <f t="shared" si="287"/>
        <v>41562</v>
      </c>
      <c r="J438" s="12">
        <f t="shared" si="258"/>
        <v>5.6994001053760623E-3</v>
      </c>
      <c r="K438" s="11">
        <f t="shared" si="276"/>
        <v>41624</v>
      </c>
      <c r="L438" s="11">
        <f t="shared" si="259"/>
        <v>41624</v>
      </c>
      <c r="M438" s="1">
        <f t="shared" si="281"/>
        <v>21</v>
      </c>
      <c r="N438" s="1">
        <f t="shared" si="260"/>
        <v>1</v>
      </c>
      <c r="O438" s="2">
        <f t="shared" si="261"/>
        <v>1.00027066</v>
      </c>
      <c r="P438" s="13">
        <f t="shared" si="288"/>
        <v>1.0034997699999999</v>
      </c>
      <c r="Q438" s="13">
        <f t="shared" si="282"/>
        <v>1.0689852711198671</v>
      </c>
      <c r="R438" s="2">
        <f t="shared" si="284"/>
        <v>1.0692746</v>
      </c>
      <c r="S438" s="2">
        <f t="shared" si="277"/>
        <v>1.06270687</v>
      </c>
      <c r="T438" s="2">
        <f t="shared" si="262"/>
        <v>335599.05028422998</v>
      </c>
      <c r="U438" s="2">
        <f t="shared" si="263"/>
        <v>799.34594489696201</v>
      </c>
      <c r="V438" s="2">
        <f t="shared" si="264"/>
        <v>20993.605273296595</v>
      </c>
      <c r="W438" s="2">
        <f t="shared" si="265"/>
        <v>337589.39495835354</v>
      </c>
      <c r="X438" s="17">
        <f t="shared" si="266"/>
        <v>0</v>
      </c>
      <c r="Y438" s="2">
        <f t="shared" si="267"/>
        <v>0</v>
      </c>
      <c r="Z438" s="72">
        <f t="shared" si="268"/>
        <v>0</v>
      </c>
      <c r="AA438" s="2">
        <f t="shared" si="269"/>
        <v>0</v>
      </c>
      <c r="AB438" s="12">
        <f t="shared" si="278"/>
        <v>4.6600000000000003E-2</v>
      </c>
      <c r="AC438" s="17">
        <f t="shared" si="270"/>
        <v>1</v>
      </c>
      <c r="AD438" s="17">
        <v>252</v>
      </c>
      <c r="AE438" s="13">
        <f t="shared" si="283"/>
        <v>1.0001807579999999</v>
      </c>
      <c r="AF438" s="2">
        <f t="shared" si="271"/>
        <v>60.662213129999998</v>
      </c>
      <c r="AG438" s="2">
        <f t="shared" si="272"/>
        <v>61.021983849999998</v>
      </c>
      <c r="AH438" s="3">
        <f t="shared" si="273"/>
        <v>0</v>
      </c>
      <c r="AI438" s="4" t="str">
        <f t="shared" si="279"/>
        <v>A+J=</v>
      </c>
      <c r="AJ438" s="11">
        <f t="shared" si="280"/>
        <v>41624</v>
      </c>
      <c r="AK438" s="11"/>
      <c r="AL438" s="4"/>
      <c r="AM438" s="4"/>
      <c r="AN438" s="4"/>
      <c r="AO438" s="4"/>
      <c r="AP438" s="4"/>
      <c r="AQ438" s="3"/>
      <c r="AR438" s="53"/>
      <c r="AS438" s="53"/>
      <c r="AT438" s="53"/>
      <c r="AU438" s="53"/>
      <c r="AV438" s="53"/>
      <c r="AW438" s="53"/>
      <c r="AX438" s="1"/>
      <c r="AY438" s="1"/>
      <c r="AZ438" s="1"/>
      <c r="BA438" s="1"/>
      <c r="BB438" s="1"/>
    </row>
    <row r="439" spans="1:54" x14ac:dyDescent="0.2">
      <c r="A439" s="158">
        <f t="shared" si="274"/>
        <v>41595</v>
      </c>
      <c r="B439" s="2">
        <f t="shared" si="256"/>
        <v>337650.41694220353</v>
      </c>
      <c r="C439" s="2">
        <f t="shared" si="275"/>
        <v>315796.44374015997</v>
      </c>
      <c r="D439" s="2">
        <f>SUM(Y439:Y$709)</f>
        <v>12747.342434680002</v>
      </c>
      <c r="E439" s="73">
        <f t="shared" si="257"/>
        <v>303049.10130548</v>
      </c>
      <c r="F439" s="88">
        <f t="shared" si="285"/>
        <v>3738.99</v>
      </c>
      <c r="G439" s="3">
        <f>IF(AND(N439=1,N438&gt;1),VLOOKUP(A438,[1]Plan1!$BK$81:$BM$259,3),G438)</f>
        <v>3760.3</v>
      </c>
      <c r="H439" s="11">
        <f t="shared" si="286"/>
        <v>41532</v>
      </c>
      <c r="I439" s="11">
        <f t="shared" si="287"/>
        <v>41562</v>
      </c>
      <c r="J439" s="12">
        <f t="shared" si="258"/>
        <v>5.6994001053760623E-3</v>
      </c>
      <c r="K439" s="11">
        <f t="shared" si="276"/>
        <v>41624</v>
      </c>
      <c r="L439" s="11">
        <f t="shared" si="259"/>
        <v>41624</v>
      </c>
      <c r="M439" s="1">
        <f t="shared" si="281"/>
        <v>21</v>
      </c>
      <c r="N439" s="1">
        <f t="shared" si="260"/>
        <v>1</v>
      </c>
      <c r="O439" s="2">
        <f t="shared" si="261"/>
        <v>1.00027066</v>
      </c>
      <c r="P439" s="13">
        <f t="shared" si="288"/>
        <v>1.0034997699999999</v>
      </c>
      <c r="Q439" s="13">
        <f t="shared" si="282"/>
        <v>1.0689852711198671</v>
      </c>
      <c r="R439" s="2">
        <f t="shared" si="284"/>
        <v>1.0692746</v>
      </c>
      <c r="S439" s="2">
        <f t="shared" si="277"/>
        <v>1.06270687</v>
      </c>
      <c r="T439" s="2">
        <f t="shared" si="262"/>
        <v>335599.05028422998</v>
      </c>
      <c r="U439" s="2">
        <f t="shared" si="263"/>
        <v>799.34594489696201</v>
      </c>
      <c r="V439" s="2">
        <f t="shared" si="264"/>
        <v>20993.605273296595</v>
      </c>
      <c r="W439" s="2">
        <f t="shared" si="265"/>
        <v>337589.39495835354</v>
      </c>
      <c r="X439" s="17">
        <f t="shared" si="266"/>
        <v>0</v>
      </c>
      <c r="Y439" s="2">
        <f t="shared" si="267"/>
        <v>0</v>
      </c>
      <c r="Z439" s="72">
        <f t="shared" si="268"/>
        <v>0</v>
      </c>
      <c r="AA439" s="2">
        <f t="shared" si="269"/>
        <v>0</v>
      </c>
      <c r="AB439" s="12">
        <f t="shared" si="278"/>
        <v>4.6600000000000003E-2</v>
      </c>
      <c r="AC439" s="17">
        <f t="shared" si="270"/>
        <v>1</v>
      </c>
      <c r="AD439" s="17">
        <v>252</v>
      </c>
      <c r="AE439" s="13">
        <f t="shared" si="283"/>
        <v>1.0001807579999999</v>
      </c>
      <c r="AF439" s="2">
        <f t="shared" si="271"/>
        <v>60.662213129999998</v>
      </c>
      <c r="AG439" s="2">
        <f t="shared" si="272"/>
        <v>61.021983849999998</v>
      </c>
      <c r="AH439" s="3">
        <f t="shared" si="273"/>
        <v>0</v>
      </c>
      <c r="AI439" s="4" t="str">
        <f t="shared" si="279"/>
        <v>A+J=</v>
      </c>
      <c r="AJ439" s="11">
        <f t="shared" si="280"/>
        <v>41624</v>
      </c>
      <c r="AK439" s="11"/>
      <c r="AL439" s="4"/>
      <c r="AM439" s="4"/>
      <c r="AN439" s="4"/>
      <c r="AO439" s="4"/>
      <c r="AP439" s="4"/>
      <c r="AQ439" s="3"/>
      <c r="AR439" s="53"/>
      <c r="AS439" s="53"/>
      <c r="AT439" s="53"/>
      <c r="AU439" s="53"/>
      <c r="AV439" s="53"/>
      <c r="AW439" s="53"/>
      <c r="AX439" s="1"/>
      <c r="AY439" s="1"/>
      <c r="AZ439" s="1"/>
      <c r="BA439" s="1"/>
      <c r="BB439" s="1"/>
    </row>
    <row r="440" spans="1:54" x14ac:dyDescent="0.2">
      <c r="A440" s="158">
        <f t="shared" si="274"/>
        <v>41596</v>
      </c>
      <c r="B440" s="2">
        <f t="shared" si="256"/>
        <v>337650.41694220353</v>
      </c>
      <c r="C440" s="2">
        <f t="shared" si="275"/>
        <v>315796.44374015997</v>
      </c>
      <c r="D440" s="2">
        <f>SUM(Y440:Y$709)</f>
        <v>12747.342434680002</v>
      </c>
      <c r="E440" s="73">
        <f t="shared" si="257"/>
        <v>303049.10130548</v>
      </c>
      <c r="F440" s="88">
        <f t="shared" si="285"/>
        <v>3738.99</v>
      </c>
      <c r="G440" s="3">
        <f>IF(AND(N440=1,N439&gt;1),VLOOKUP(A439,[1]Plan1!$BK$81:$BM$259,3),G439)</f>
        <v>3760.3</v>
      </c>
      <c r="H440" s="11">
        <f t="shared" si="286"/>
        <v>41532</v>
      </c>
      <c r="I440" s="11">
        <f t="shared" si="287"/>
        <v>41562</v>
      </c>
      <c r="J440" s="12">
        <f t="shared" si="258"/>
        <v>5.6994001053760623E-3</v>
      </c>
      <c r="K440" s="11">
        <f t="shared" si="276"/>
        <v>41624</v>
      </c>
      <c r="L440" s="11">
        <f t="shared" si="259"/>
        <v>41624</v>
      </c>
      <c r="M440" s="1">
        <f t="shared" si="281"/>
        <v>21</v>
      </c>
      <c r="N440" s="1">
        <f t="shared" si="260"/>
        <v>1</v>
      </c>
      <c r="O440" s="2">
        <f t="shared" si="261"/>
        <v>1.00027066</v>
      </c>
      <c r="P440" s="13">
        <f t="shared" si="288"/>
        <v>1.0034997699999999</v>
      </c>
      <c r="Q440" s="13">
        <f t="shared" si="282"/>
        <v>1.0689852711198671</v>
      </c>
      <c r="R440" s="2">
        <f t="shared" si="284"/>
        <v>1.0692746</v>
      </c>
      <c r="S440" s="2">
        <f t="shared" si="277"/>
        <v>1.06270687</v>
      </c>
      <c r="T440" s="2">
        <f t="shared" si="262"/>
        <v>335599.05028422998</v>
      </c>
      <c r="U440" s="2">
        <f t="shared" si="263"/>
        <v>799.34594489696201</v>
      </c>
      <c r="V440" s="2">
        <f t="shared" si="264"/>
        <v>20993.605273296595</v>
      </c>
      <c r="W440" s="2">
        <f t="shared" si="265"/>
        <v>337589.39495835354</v>
      </c>
      <c r="X440" s="17">
        <f t="shared" si="266"/>
        <v>0</v>
      </c>
      <c r="Y440" s="2">
        <f t="shared" si="267"/>
        <v>0</v>
      </c>
      <c r="Z440" s="72">
        <f t="shared" si="268"/>
        <v>0</v>
      </c>
      <c r="AA440" s="2">
        <f t="shared" si="269"/>
        <v>0</v>
      </c>
      <c r="AB440" s="12">
        <f t="shared" si="278"/>
        <v>4.6600000000000003E-2</v>
      </c>
      <c r="AC440" s="17">
        <f t="shared" si="270"/>
        <v>1</v>
      </c>
      <c r="AD440" s="17">
        <v>252</v>
      </c>
      <c r="AE440" s="13">
        <f t="shared" si="283"/>
        <v>1.0001807579999999</v>
      </c>
      <c r="AF440" s="2">
        <f t="shared" si="271"/>
        <v>60.662213129999998</v>
      </c>
      <c r="AG440" s="2">
        <f t="shared" si="272"/>
        <v>61.021983849999998</v>
      </c>
      <c r="AH440" s="3">
        <f t="shared" si="273"/>
        <v>0</v>
      </c>
      <c r="AI440" s="4" t="str">
        <f t="shared" si="279"/>
        <v>A+J=</v>
      </c>
      <c r="AJ440" s="11">
        <f t="shared" si="280"/>
        <v>41624</v>
      </c>
      <c r="AK440" s="11"/>
      <c r="AL440" s="4"/>
      <c r="AM440" s="4"/>
      <c r="AN440" s="4"/>
      <c r="AO440" s="4"/>
      <c r="AP440" s="4"/>
      <c r="AQ440" s="3"/>
      <c r="AR440" s="53"/>
      <c r="AS440" s="53"/>
      <c r="AT440" s="53"/>
      <c r="AU440" s="53"/>
      <c r="AV440" s="53"/>
      <c r="AW440" s="53"/>
      <c r="AX440" s="1"/>
      <c r="AY440" s="1"/>
      <c r="AZ440" s="1"/>
      <c r="BA440" s="1"/>
      <c r="BB440" s="1"/>
    </row>
    <row r="441" spans="1:54" x14ac:dyDescent="0.2">
      <c r="A441" s="158">
        <f t="shared" si="274"/>
        <v>41597</v>
      </c>
      <c r="B441" s="2">
        <f t="shared" si="256"/>
        <v>337799.18687905231</v>
      </c>
      <c r="C441" s="2">
        <f t="shared" si="275"/>
        <v>315796.44374015997</v>
      </c>
      <c r="D441" s="2">
        <f>SUM(Y441:Y$709)</f>
        <v>12747.342434680002</v>
      </c>
      <c r="E441" s="73">
        <f t="shared" si="257"/>
        <v>303049.10130548</v>
      </c>
      <c r="F441" s="88">
        <f t="shared" si="285"/>
        <v>3738.99</v>
      </c>
      <c r="G441" s="3">
        <f>IF(AND(N441=1,N440&gt;1),VLOOKUP(A440,[1]Plan1!$BK$81:$BM$259,3),G440)</f>
        <v>3760.3</v>
      </c>
      <c r="H441" s="11">
        <f t="shared" si="286"/>
        <v>41532</v>
      </c>
      <c r="I441" s="11">
        <f t="shared" si="287"/>
        <v>41562</v>
      </c>
      <c r="J441" s="12">
        <f t="shared" si="258"/>
        <v>5.6994001053760623E-3</v>
      </c>
      <c r="K441" s="11">
        <f t="shared" si="276"/>
        <v>41624</v>
      </c>
      <c r="L441" s="11">
        <f t="shared" si="259"/>
        <v>41624</v>
      </c>
      <c r="M441" s="1">
        <f t="shared" si="281"/>
        <v>21</v>
      </c>
      <c r="N441" s="1">
        <f t="shared" si="260"/>
        <v>2</v>
      </c>
      <c r="O441" s="2">
        <f t="shared" si="261"/>
        <v>1.0005413999999999</v>
      </c>
      <c r="P441" s="13">
        <f t="shared" si="288"/>
        <v>1.0034997699999999</v>
      </c>
      <c r="Q441" s="13">
        <f t="shared" si="282"/>
        <v>1.0689852711198671</v>
      </c>
      <c r="R441" s="2">
        <f t="shared" si="284"/>
        <v>1.0695640099999999</v>
      </c>
      <c r="S441" s="2">
        <f t="shared" si="277"/>
        <v>1.06270687</v>
      </c>
      <c r="T441" s="2">
        <f t="shared" si="262"/>
        <v>335599.05028422998</v>
      </c>
      <c r="U441" s="2">
        <f t="shared" si="263"/>
        <v>799.34594489696201</v>
      </c>
      <c r="V441" s="2">
        <f t="shared" si="264"/>
        <v>21081.310713705392</v>
      </c>
      <c r="W441" s="2">
        <f t="shared" si="265"/>
        <v>337677.10039876233</v>
      </c>
      <c r="X441" s="17">
        <f t="shared" si="266"/>
        <v>0</v>
      </c>
      <c r="Y441" s="2">
        <f t="shared" si="267"/>
        <v>0</v>
      </c>
      <c r="Z441" s="72">
        <f t="shared" si="268"/>
        <v>0</v>
      </c>
      <c r="AA441" s="2">
        <f t="shared" si="269"/>
        <v>0</v>
      </c>
      <c r="AB441" s="12">
        <f t="shared" si="278"/>
        <v>4.6600000000000003E-2</v>
      </c>
      <c r="AC441" s="17">
        <f t="shared" si="270"/>
        <v>2</v>
      </c>
      <c r="AD441" s="17">
        <v>252</v>
      </c>
      <c r="AE441" s="13">
        <f t="shared" si="283"/>
        <v>1.0003615480000001</v>
      </c>
      <c r="AF441" s="2">
        <f t="shared" si="271"/>
        <v>121.33516543</v>
      </c>
      <c r="AG441" s="2">
        <f t="shared" si="272"/>
        <v>122.08648029</v>
      </c>
      <c r="AH441" s="3">
        <f t="shared" si="273"/>
        <v>0</v>
      </c>
      <c r="AI441" s="4" t="str">
        <f t="shared" si="279"/>
        <v>A+J=</v>
      </c>
      <c r="AJ441" s="11">
        <f t="shared" si="280"/>
        <v>41624</v>
      </c>
      <c r="AK441" s="11"/>
      <c r="AL441" s="4"/>
      <c r="AM441" s="4"/>
      <c r="AN441" s="4"/>
      <c r="AO441" s="4"/>
      <c r="AP441" s="4"/>
      <c r="AQ441" s="3"/>
      <c r="AR441" s="53"/>
      <c r="AS441" s="53"/>
      <c r="AT441" s="53"/>
      <c r="AU441" s="53"/>
      <c r="AV441" s="53"/>
      <c r="AW441" s="53"/>
      <c r="AX441" s="1"/>
      <c r="AY441" s="1"/>
      <c r="AZ441" s="1"/>
      <c r="BA441" s="1"/>
      <c r="BB441" s="1"/>
    </row>
    <row r="442" spans="1:54" x14ac:dyDescent="0.2">
      <c r="A442" s="158">
        <f t="shared" si="274"/>
        <v>41598</v>
      </c>
      <c r="B442" s="2">
        <f t="shared" si="256"/>
        <v>337948.0269638903</v>
      </c>
      <c r="C442" s="2">
        <f t="shared" si="275"/>
        <v>315796.44374015997</v>
      </c>
      <c r="D442" s="2">
        <f>SUM(Y442:Y$709)</f>
        <v>12747.342434680002</v>
      </c>
      <c r="E442" s="73">
        <f t="shared" si="257"/>
        <v>303049.10130548</v>
      </c>
      <c r="F442" s="88">
        <f t="shared" si="285"/>
        <v>3738.99</v>
      </c>
      <c r="G442" s="3">
        <f>IF(AND(N442=1,N441&gt;1),VLOOKUP(A441,[1]Plan1!$BK$81:$BM$259,3),G441)</f>
        <v>3760.3</v>
      </c>
      <c r="H442" s="11">
        <f t="shared" si="286"/>
        <v>41532</v>
      </c>
      <c r="I442" s="11">
        <f t="shared" si="287"/>
        <v>41562</v>
      </c>
      <c r="J442" s="12">
        <f t="shared" si="258"/>
        <v>5.6994001053760623E-3</v>
      </c>
      <c r="K442" s="11">
        <f t="shared" si="276"/>
        <v>41624</v>
      </c>
      <c r="L442" s="11">
        <f t="shared" si="259"/>
        <v>41624</v>
      </c>
      <c r="M442" s="1">
        <f t="shared" si="281"/>
        <v>21</v>
      </c>
      <c r="N442" s="1">
        <f t="shared" si="260"/>
        <v>3</v>
      </c>
      <c r="O442" s="2">
        <f t="shared" si="261"/>
        <v>1.0008122100000001</v>
      </c>
      <c r="P442" s="13">
        <f t="shared" si="288"/>
        <v>1.0034997699999999</v>
      </c>
      <c r="Q442" s="13">
        <f t="shared" si="282"/>
        <v>1.0689852711198671</v>
      </c>
      <c r="R442" s="2">
        <f t="shared" si="284"/>
        <v>1.06985351</v>
      </c>
      <c r="S442" s="2">
        <f t="shared" si="277"/>
        <v>1.06270687</v>
      </c>
      <c r="T442" s="2">
        <f t="shared" si="262"/>
        <v>335599.05028422998</v>
      </c>
      <c r="U442" s="2">
        <f t="shared" si="263"/>
        <v>799.34594489696201</v>
      </c>
      <c r="V442" s="2">
        <f t="shared" si="264"/>
        <v>21169.043428533347</v>
      </c>
      <c r="W442" s="2">
        <f t="shared" si="265"/>
        <v>337764.83311359031</v>
      </c>
      <c r="X442" s="17">
        <f t="shared" si="266"/>
        <v>0</v>
      </c>
      <c r="Y442" s="2">
        <f t="shared" si="267"/>
        <v>0</v>
      </c>
      <c r="Z442" s="72">
        <f t="shared" si="268"/>
        <v>0</v>
      </c>
      <c r="AA442" s="2">
        <f t="shared" si="269"/>
        <v>0</v>
      </c>
      <c r="AB442" s="12">
        <f t="shared" si="278"/>
        <v>4.6600000000000003E-2</v>
      </c>
      <c r="AC442" s="17">
        <f t="shared" si="270"/>
        <v>3</v>
      </c>
      <c r="AD442" s="17">
        <v>252</v>
      </c>
      <c r="AE442" s="13">
        <f t="shared" si="283"/>
        <v>1.0005423710000001</v>
      </c>
      <c r="AF442" s="2">
        <f t="shared" si="271"/>
        <v>182.0191925</v>
      </c>
      <c r="AG442" s="2">
        <f t="shared" si="272"/>
        <v>183.19385030000001</v>
      </c>
      <c r="AH442" s="3">
        <f t="shared" si="273"/>
        <v>0</v>
      </c>
      <c r="AI442" s="4" t="str">
        <f t="shared" si="279"/>
        <v>A+J=</v>
      </c>
      <c r="AJ442" s="11">
        <f t="shared" si="280"/>
        <v>41624</v>
      </c>
      <c r="AK442" s="11"/>
      <c r="AL442" s="4"/>
      <c r="AM442" s="4"/>
      <c r="AN442" s="4"/>
      <c r="AO442" s="4"/>
      <c r="AP442" s="4"/>
      <c r="AQ442" s="3"/>
      <c r="AR442" s="53"/>
      <c r="AS442" s="53"/>
      <c r="AT442" s="53"/>
      <c r="AU442" s="53"/>
      <c r="AV442" s="53"/>
      <c r="AW442" s="53"/>
      <c r="AX442" s="1"/>
      <c r="AY442" s="1"/>
      <c r="AZ442" s="1"/>
      <c r="BA442" s="1"/>
      <c r="BB442" s="1"/>
    </row>
    <row r="443" spans="1:54" x14ac:dyDescent="0.2">
      <c r="A443" s="158">
        <f t="shared" si="274"/>
        <v>41599</v>
      </c>
      <c r="B443" s="2">
        <f t="shared" si="256"/>
        <v>338096.93115481531</v>
      </c>
      <c r="C443" s="2">
        <f t="shared" si="275"/>
        <v>315796.44374015997</v>
      </c>
      <c r="D443" s="2">
        <f>SUM(Y443:Y$709)</f>
        <v>12747.342434680002</v>
      </c>
      <c r="E443" s="73">
        <f t="shared" si="257"/>
        <v>303049.10130548</v>
      </c>
      <c r="F443" s="88">
        <f t="shared" si="285"/>
        <v>3738.99</v>
      </c>
      <c r="G443" s="3">
        <f>IF(AND(N443=1,N442&gt;1),VLOOKUP(A442,[1]Plan1!$BK$81:$BM$259,3),G442)</f>
        <v>3760.3</v>
      </c>
      <c r="H443" s="11">
        <f t="shared" si="286"/>
        <v>41532</v>
      </c>
      <c r="I443" s="11">
        <f t="shared" si="287"/>
        <v>41562</v>
      </c>
      <c r="J443" s="12">
        <f t="shared" si="258"/>
        <v>5.6994001053760623E-3</v>
      </c>
      <c r="K443" s="11">
        <f t="shared" si="276"/>
        <v>41624</v>
      </c>
      <c r="L443" s="11">
        <f t="shared" si="259"/>
        <v>41624</v>
      </c>
      <c r="M443" s="1">
        <f t="shared" si="281"/>
        <v>21</v>
      </c>
      <c r="N443" s="1">
        <f t="shared" si="260"/>
        <v>4</v>
      </c>
      <c r="O443" s="2">
        <f t="shared" si="261"/>
        <v>1.0010831</v>
      </c>
      <c r="P443" s="13">
        <f t="shared" si="288"/>
        <v>1.0034997699999999</v>
      </c>
      <c r="Q443" s="13">
        <f t="shared" si="282"/>
        <v>1.0689852711198671</v>
      </c>
      <c r="R443" s="2">
        <f t="shared" si="284"/>
        <v>1.07014308</v>
      </c>
      <c r="S443" s="2">
        <f t="shared" si="277"/>
        <v>1.06270687</v>
      </c>
      <c r="T443" s="2">
        <f t="shared" si="262"/>
        <v>335599.05028422998</v>
      </c>
      <c r="U443" s="2">
        <f t="shared" si="263"/>
        <v>799.34594489696201</v>
      </c>
      <c r="V443" s="2">
        <f t="shared" si="264"/>
        <v>21256.797356798394</v>
      </c>
      <c r="W443" s="2">
        <f t="shared" si="265"/>
        <v>337852.58704185532</v>
      </c>
      <c r="X443" s="17">
        <f t="shared" si="266"/>
        <v>0</v>
      </c>
      <c r="Y443" s="2">
        <f t="shared" si="267"/>
        <v>0</v>
      </c>
      <c r="Z443" s="72">
        <f t="shared" si="268"/>
        <v>0</v>
      </c>
      <c r="AA443" s="2">
        <f t="shared" si="269"/>
        <v>0</v>
      </c>
      <c r="AB443" s="12">
        <f t="shared" si="278"/>
        <v>4.6600000000000003E-2</v>
      </c>
      <c r="AC443" s="17">
        <f t="shared" si="270"/>
        <v>4</v>
      </c>
      <c r="AD443" s="17">
        <v>252</v>
      </c>
      <c r="AE443" s="13">
        <f t="shared" si="283"/>
        <v>1.0007232269999999</v>
      </c>
      <c r="AF443" s="2">
        <f t="shared" si="271"/>
        <v>242.71429433</v>
      </c>
      <c r="AG443" s="2">
        <f t="shared" si="272"/>
        <v>244.34411295999999</v>
      </c>
      <c r="AH443" s="3">
        <f t="shared" si="273"/>
        <v>0</v>
      </c>
      <c r="AI443" s="4" t="str">
        <f t="shared" si="279"/>
        <v>A+J=</v>
      </c>
      <c r="AJ443" s="11">
        <f t="shared" si="280"/>
        <v>41624</v>
      </c>
      <c r="AK443" s="11"/>
      <c r="AL443" s="4"/>
      <c r="AM443" s="4"/>
      <c r="AN443" s="4"/>
      <c r="AO443" s="4"/>
      <c r="AP443" s="4"/>
      <c r="AQ443" s="3"/>
      <c r="AR443" s="53"/>
      <c r="AS443" s="53"/>
      <c r="AT443" s="53"/>
      <c r="AU443" s="53"/>
      <c r="AV443" s="53"/>
      <c r="AW443" s="53"/>
      <c r="AX443" s="1"/>
      <c r="AY443" s="1"/>
      <c r="AZ443" s="1"/>
      <c r="BA443" s="1"/>
      <c r="BB443" s="1"/>
    </row>
    <row r="444" spans="1:54" x14ac:dyDescent="0.2">
      <c r="A444" s="158">
        <f t="shared" si="274"/>
        <v>41600</v>
      </c>
      <c r="B444" s="2">
        <f t="shared" si="256"/>
        <v>338245.90520056948</v>
      </c>
      <c r="C444" s="2">
        <f t="shared" si="275"/>
        <v>315796.44374015997</v>
      </c>
      <c r="D444" s="2">
        <f>SUM(Y444:Y$709)</f>
        <v>12747.342434680002</v>
      </c>
      <c r="E444" s="73">
        <f t="shared" si="257"/>
        <v>303049.10130548</v>
      </c>
      <c r="F444" s="88">
        <f t="shared" si="285"/>
        <v>3738.99</v>
      </c>
      <c r="G444" s="3">
        <f>IF(AND(N444=1,N443&gt;1),VLOOKUP(A443,[1]Plan1!$BK$81:$BM$259,3),G443)</f>
        <v>3760.3</v>
      </c>
      <c r="H444" s="11">
        <f t="shared" si="286"/>
        <v>41532</v>
      </c>
      <c r="I444" s="11">
        <f t="shared" si="287"/>
        <v>41562</v>
      </c>
      <c r="J444" s="12">
        <f t="shared" si="258"/>
        <v>5.6994001053760623E-3</v>
      </c>
      <c r="K444" s="11">
        <f t="shared" si="276"/>
        <v>41624</v>
      </c>
      <c r="L444" s="11">
        <f t="shared" si="259"/>
        <v>41624</v>
      </c>
      <c r="M444" s="1">
        <f t="shared" si="281"/>
        <v>21</v>
      </c>
      <c r="N444" s="1">
        <f t="shared" si="260"/>
        <v>5</v>
      </c>
      <c r="O444" s="2">
        <f t="shared" si="261"/>
        <v>1.0013540599999999</v>
      </c>
      <c r="P444" s="13">
        <f t="shared" si="288"/>
        <v>1.0034997699999999</v>
      </c>
      <c r="Q444" s="13">
        <f t="shared" si="282"/>
        <v>1.0689852711198671</v>
      </c>
      <c r="R444" s="2">
        <f t="shared" si="284"/>
        <v>1.07043274</v>
      </c>
      <c r="S444" s="2">
        <f t="shared" si="277"/>
        <v>1.06270687</v>
      </c>
      <c r="T444" s="2">
        <f t="shared" si="262"/>
        <v>335599.05028422998</v>
      </c>
      <c r="U444" s="2">
        <f t="shared" si="263"/>
        <v>799.34594489696201</v>
      </c>
      <c r="V444" s="2">
        <f t="shared" si="264"/>
        <v>21344.578559482532</v>
      </c>
      <c r="W444" s="2">
        <f t="shared" si="265"/>
        <v>337940.36824453948</v>
      </c>
      <c r="X444" s="17">
        <f t="shared" si="266"/>
        <v>0</v>
      </c>
      <c r="Y444" s="2">
        <f t="shared" si="267"/>
        <v>0</v>
      </c>
      <c r="Z444" s="72">
        <f t="shared" si="268"/>
        <v>0</v>
      </c>
      <c r="AA444" s="2">
        <f t="shared" si="269"/>
        <v>0</v>
      </c>
      <c r="AB444" s="12">
        <f t="shared" si="278"/>
        <v>4.6600000000000003E-2</v>
      </c>
      <c r="AC444" s="17">
        <f t="shared" si="270"/>
        <v>5</v>
      </c>
      <c r="AD444" s="17">
        <v>252</v>
      </c>
      <c r="AE444" s="13">
        <f t="shared" si="283"/>
        <v>1.000904115</v>
      </c>
      <c r="AF444" s="2">
        <f t="shared" si="271"/>
        <v>303.42013534</v>
      </c>
      <c r="AG444" s="2">
        <f t="shared" si="272"/>
        <v>305.53695603</v>
      </c>
      <c r="AH444" s="3">
        <f t="shared" si="273"/>
        <v>0</v>
      </c>
      <c r="AI444" s="4" t="str">
        <f t="shared" si="279"/>
        <v>A+J=</v>
      </c>
      <c r="AJ444" s="11">
        <f t="shared" si="280"/>
        <v>41624</v>
      </c>
      <c r="AK444" s="11"/>
      <c r="AL444" s="4"/>
      <c r="AM444" s="4"/>
      <c r="AN444" s="4"/>
      <c r="AO444" s="4"/>
      <c r="AP444" s="4"/>
      <c r="AQ444" s="3"/>
      <c r="AR444" s="53"/>
      <c r="AS444" s="53"/>
      <c r="AT444" s="53"/>
      <c r="AU444" s="53"/>
      <c r="AV444" s="53"/>
      <c r="AW444" s="53"/>
      <c r="AX444" s="1"/>
      <c r="AY444" s="1"/>
      <c r="AZ444" s="1"/>
      <c r="BA444" s="1"/>
      <c r="BB444" s="1"/>
    </row>
    <row r="445" spans="1:54" x14ac:dyDescent="0.2">
      <c r="A445" s="158">
        <f t="shared" si="274"/>
        <v>41601</v>
      </c>
      <c r="B445" s="2">
        <f t="shared" si="256"/>
        <v>338394.94036105974</v>
      </c>
      <c r="C445" s="2">
        <f t="shared" si="275"/>
        <v>315796.44374015997</v>
      </c>
      <c r="D445" s="2">
        <f>SUM(Y445:Y$709)</f>
        <v>12747.342434680002</v>
      </c>
      <c r="E445" s="73">
        <f t="shared" si="257"/>
        <v>303049.10130548</v>
      </c>
      <c r="F445" s="88">
        <f t="shared" si="285"/>
        <v>3738.99</v>
      </c>
      <c r="G445" s="3">
        <f>IF(AND(N445=1,N444&gt;1),VLOOKUP(A444,[1]Plan1!$BK$81:$BM$259,3),G444)</f>
        <v>3760.3</v>
      </c>
      <c r="H445" s="11">
        <f t="shared" si="286"/>
        <v>41532</v>
      </c>
      <c r="I445" s="11">
        <f t="shared" si="287"/>
        <v>41562</v>
      </c>
      <c r="J445" s="12">
        <f t="shared" si="258"/>
        <v>5.6994001053760623E-3</v>
      </c>
      <c r="K445" s="11">
        <f t="shared" si="276"/>
        <v>41624</v>
      </c>
      <c r="L445" s="11">
        <f t="shared" si="259"/>
        <v>41624</v>
      </c>
      <c r="M445" s="1">
        <f t="shared" si="281"/>
        <v>21</v>
      </c>
      <c r="N445" s="1">
        <f t="shared" si="260"/>
        <v>6</v>
      </c>
      <c r="O445" s="2">
        <f t="shared" si="261"/>
        <v>1.0016250900000001</v>
      </c>
      <c r="P445" s="13">
        <f t="shared" si="288"/>
        <v>1.0034997699999999</v>
      </c>
      <c r="Q445" s="13">
        <f t="shared" si="282"/>
        <v>1.0689852711198671</v>
      </c>
      <c r="R445" s="2">
        <f t="shared" si="284"/>
        <v>1.07072246</v>
      </c>
      <c r="S445" s="2">
        <f t="shared" si="277"/>
        <v>1.06270687</v>
      </c>
      <c r="T445" s="2">
        <f t="shared" si="262"/>
        <v>335599.05028422998</v>
      </c>
      <c r="U445" s="2">
        <f t="shared" si="263"/>
        <v>799.34594489696201</v>
      </c>
      <c r="V445" s="2">
        <f t="shared" si="264"/>
        <v>21432.37794511277</v>
      </c>
      <c r="W445" s="2">
        <f t="shared" si="265"/>
        <v>338028.16763016972</v>
      </c>
      <c r="X445" s="17">
        <f t="shared" si="266"/>
        <v>0</v>
      </c>
      <c r="Y445" s="2">
        <f t="shared" si="267"/>
        <v>0</v>
      </c>
      <c r="Z445" s="72">
        <f t="shared" si="268"/>
        <v>0</v>
      </c>
      <c r="AA445" s="2">
        <f t="shared" si="269"/>
        <v>0</v>
      </c>
      <c r="AB445" s="12">
        <f t="shared" si="278"/>
        <v>4.6600000000000003E-2</v>
      </c>
      <c r="AC445" s="17">
        <f t="shared" si="270"/>
        <v>6</v>
      </c>
      <c r="AD445" s="17">
        <v>252</v>
      </c>
      <c r="AE445" s="13">
        <f t="shared" si="283"/>
        <v>1.0010850360000001</v>
      </c>
      <c r="AF445" s="2">
        <f t="shared" si="271"/>
        <v>364.13705112000002</v>
      </c>
      <c r="AG445" s="2">
        <f t="shared" si="272"/>
        <v>366.77273088999999</v>
      </c>
      <c r="AH445" s="3">
        <f t="shared" si="273"/>
        <v>0</v>
      </c>
      <c r="AI445" s="4" t="str">
        <f t="shared" si="279"/>
        <v>A+J=</v>
      </c>
      <c r="AJ445" s="11">
        <f t="shared" si="280"/>
        <v>41624</v>
      </c>
      <c r="AK445" s="11"/>
      <c r="AL445" s="4"/>
      <c r="AM445" s="4"/>
      <c r="AN445" s="4"/>
      <c r="AO445" s="4"/>
      <c r="AP445" s="4"/>
      <c r="AQ445" s="3"/>
      <c r="AR445" s="53"/>
      <c r="AS445" s="53"/>
      <c r="AT445" s="53"/>
      <c r="AU445" s="53"/>
      <c r="AV445" s="53"/>
      <c r="AW445" s="53"/>
      <c r="AX445" s="1"/>
      <c r="AY445" s="1"/>
      <c r="AZ445" s="1"/>
      <c r="BA445" s="1"/>
      <c r="BB445" s="1"/>
    </row>
    <row r="446" spans="1:54" x14ac:dyDescent="0.2">
      <c r="A446" s="158">
        <f t="shared" si="274"/>
        <v>41602</v>
      </c>
      <c r="B446" s="2">
        <f t="shared" si="256"/>
        <v>338394.94036105974</v>
      </c>
      <c r="C446" s="2">
        <f t="shared" si="275"/>
        <v>315796.44374015997</v>
      </c>
      <c r="D446" s="2">
        <f>SUM(Y446:Y$709)</f>
        <v>12747.342434680002</v>
      </c>
      <c r="E446" s="73">
        <f t="shared" si="257"/>
        <v>303049.10130548</v>
      </c>
      <c r="F446" s="88">
        <f t="shared" si="285"/>
        <v>3738.99</v>
      </c>
      <c r="G446" s="3">
        <f>IF(AND(N446=1,N445&gt;1),VLOOKUP(A445,[1]Plan1!$BK$81:$BM$259,3),G445)</f>
        <v>3760.3</v>
      </c>
      <c r="H446" s="11">
        <f t="shared" si="286"/>
        <v>41532</v>
      </c>
      <c r="I446" s="11">
        <f t="shared" si="287"/>
        <v>41562</v>
      </c>
      <c r="J446" s="12">
        <f t="shared" si="258"/>
        <v>5.6994001053760623E-3</v>
      </c>
      <c r="K446" s="11">
        <f t="shared" si="276"/>
        <v>41624</v>
      </c>
      <c r="L446" s="11">
        <f t="shared" si="259"/>
        <v>41624</v>
      </c>
      <c r="M446" s="1">
        <f t="shared" si="281"/>
        <v>21</v>
      </c>
      <c r="N446" s="1">
        <f t="shared" si="260"/>
        <v>6</v>
      </c>
      <c r="O446" s="2">
        <f t="shared" si="261"/>
        <v>1.0016250900000001</v>
      </c>
      <c r="P446" s="13">
        <f t="shared" si="288"/>
        <v>1.0034997699999999</v>
      </c>
      <c r="Q446" s="13">
        <f t="shared" si="282"/>
        <v>1.0689852711198671</v>
      </c>
      <c r="R446" s="2">
        <f t="shared" si="284"/>
        <v>1.07072246</v>
      </c>
      <c r="S446" s="2">
        <f t="shared" si="277"/>
        <v>1.06270687</v>
      </c>
      <c r="T446" s="2">
        <f t="shared" si="262"/>
        <v>335599.05028422998</v>
      </c>
      <c r="U446" s="2">
        <f t="shared" si="263"/>
        <v>799.34594489696201</v>
      </c>
      <c r="V446" s="2">
        <f t="shared" si="264"/>
        <v>21432.37794511277</v>
      </c>
      <c r="W446" s="2">
        <f t="shared" si="265"/>
        <v>338028.16763016972</v>
      </c>
      <c r="X446" s="17">
        <f t="shared" si="266"/>
        <v>0</v>
      </c>
      <c r="Y446" s="2">
        <f t="shared" si="267"/>
        <v>0</v>
      </c>
      <c r="Z446" s="72">
        <f t="shared" si="268"/>
        <v>0</v>
      </c>
      <c r="AA446" s="2">
        <f t="shared" si="269"/>
        <v>0</v>
      </c>
      <c r="AB446" s="12">
        <f t="shared" si="278"/>
        <v>4.6600000000000003E-2</v>
      </c>
      <c r="AC446" s="17">
        <f t="shared" si="270"/>
        <v>6</v>
      </c>
      <c r="AD446" s="17">
        <v>252</v>
      </c>
      <c r="AE446" s="13">
        <f t="shared" si="283"/>
        <v>1.0010850360000001</v>
      </c>
      <c r="AF446" s="2">
        <f t="shared" si="271"/>
        <v>364.13705112000002</v>
      </c>
      <c r="AG446" s="2">
        <f t="shared" si="272"/>
        <v>366.77273088999999</v>
      </c>
      <c r="AH446" s="3">
        <f t="shared" si="273"/>
        <v>0</v>
      </c>
      <c r="AI446" s="4" t="str">
        <f t="shared" si="279"/>
        <v>A+J=</v>
      </c>
      <c r="AJ446" s="11">
        <f t="shared" si="280"/>
        <v>41624</v>
      </c>
      <c r="AK446" s="11"/>
      <c r="AL446" s="4"/>
      <c r="AM446" s="4"/>
      <c r="AN446" s="4"/>
      <c r="AO446" s="4"/>
      <c r="AP446" s="4"/>
      <c r="AQ446" s="3"/>
      <c r="AR446" s="53"/>
      <c r="AS446" s="53"/>
      <c r="AT446" s="53"/>
      <c r="AU446" s="53"/>
      <c r="AV446" s="53"/>
      <c r="AW446" s="53"/>
      <c r="AX446" s="1"/>
      <c r="AY446" s="1"/>
      <c r="AZ446" s="1"/>
      <c r="BA446" s="1"/>
      <c r="BB446" s="1"/>
    </row>
    <row r="447" spans="1:54" x14ac:dyDescent="0.2">
      <c r="A447" s="158">
        <f t="shared" si="274"/>
        <v>41603</v>
      </c>
      <c r="B447" s="2">
        <f t="shared" si="256"/>
        <v>338394.94036105974</v>
      </c>
      <c r="C447" s="2">
        <f t="shared" si="275"/>
        <v>315796.44374015997</v>
      </c>
      <c r="D447" s="2">
        <f>SUM(Y447:Y$709)</f>
        <v>12747.342434680002</v>
      </c>
      <c r="E447" s="73">
        <f t="shared" si="257"/>
        <v>303049.10130548</v>
      </c>
      <c r="F447" s="88">
        <f t="shared" si="285"/>
        <v>3738.99</v>
      </c>
      <c r="G447" s="3">
        <f>IF(AND(N447=1,N446&gt;1),VLOOKUP(A446,[1]Plan1!$BK$81:$BM$259,3),G446)</f>
        <v>3760.3</v>
      </c>
      <c r="H447" s="11">
        <f t="shared" si="286"/>
        <v>41532</v>
      </c>
      <c r="I447" s="11">
        <f t="shared" si="287"/>
        <v>41562</v>
      </c>
      <c r="J447" s="12">
        <f t="shared" si="258"/>
        <v>5.6994001053760623E-3</v>
      </c>
      <c r="K447" s="11">
        <f t="shared" si="276"/>
        <v>41624</v>
      </c>
      <c r="L447" s="11">
        <f t="shared" si="259"/>
        <v>41624</v>
      </c>
      <c r="M447" s="1">
        <f t="shared" si="281"/>
        <v>21</v>
      </c>
      <c r="N447" s="1">
        <f t="shared" si="260"/>
        <v>6</v>
      </c>
      <c r="O447" s="2">
        <f t="shared" si="261"/>
        <v>1.0016250900000001</v>
      </c>
      <c r="P447" s="13">
        <f t="shared" si="288"/>
        <v>1.0034997699999999</v>
      </c>
      <c r="Q447" s="13">
        <f t="shared" si="282"/>
        <v>1.0689852711198671</v>
      </c>
      <c r="R447" s="2">
        <f t="shared" si="284"/>
        <v>1.07072246</v>
      </c>
      <c r="S447" s="2">
        <f t="shared" si="277"/>
        <v>1.06270687</v>
      </c>
      <c r="T447" s="2">
        <f t="shared" si="262"/>
        <v>335599.05028422998</v>
      </c>
      <c r="U447" s="2">
        <f t="shared" si="263"/>
        <v>799.34594489696201</v>
      </c>
      <c r="V447" s="2">
        <f t="shared" si="264"/>
        <v>21432.37794511277</v>
      </c>
      <c r="W447" s="2">
        <f t="shared" si="265"/>
        <v>338028.16763016972</v>
      </c>
      <c r="X447" s="17">
        <f t="shared" si="266"/>
        <v>0</v>
      </c>
      <c r="Y447" s="2">
        <f t="shared" si="267"/>
        <v>0</v>
      </c>
      <c r="Z447" s="72">
        <f t="shared" si="268"/>
        <v>0</v>
      </c>
      <c r="AA447" s="2">
        <f t="shared" si="269"/>
        <v>0</v>
      </c>
      <c r="AB447" s="12">
        <f t="shared" si="278"/>
        <v>4.6600000000000003E-2</v>
      </c>
      <c r="AC447" s="17">
        <f t="shared" si="270"/>
        <v>6</v>
      </c>
      <c r="AD447" s="17">
        <v>252</v>
      </c>
      <c r="AE447" s="13">
        <f t="shared" si="283"/>
        <v>1.0010850360000001</v>
      </c>
      <c r="AF447" s="2">
        <f t="shared" si="271"/>
        <v>364.13705112000002</v>
      </c>
      <c r="AG447" s="2">
        <f t="shared" si="272"/>
        <v>366.77273088999999</v>
      </c>
      <c r="AH447" s="3">
        <f t="shared" si="273"/>
        <v>0</v>
      </c>
      <c r="AI447" s="4" t="str">
        <f t="shared" si="279"/>
        <v>A+J=</v>
      </c>
      <c r="AJ447" s="11">
        <f t="shared" si="280"/>
        <v>41624</v>
      </c>
      <c r="AK447" s="11"/>
      <c r="AL447" s="4"/>
      <c r="AM447" s="4"/>
      <c r="AN447" s="4"/>
      <c r="AO447" s="4"/>
      <c r="AP447" s="4"/>
      <c r="AQ447" s="3"/>
      <c r="AR447" s="53"/>
      <c r="AS447" s="53"/>
      <c r="AT447" s="53"/>
      <c r="AU447" s="53"/>
      <c r="AV447" s="53"/>
      <c r="AW447" s="53"/>
      <c r="AX447" s="1"/>
      <c r="AY447" s="1"/>
      <c r="AZ447" s="1"/>
      <c r="BA447" s="1"/>
      <c r="BB447" s="1"/>
    </row>
    <row r="448" spans="1:54" x14ac:dyDescent="0.2">
      <c r="A448" s="158">
        <f t="shared" si="274"/>
        <v>41604</v>
      </c>
      <c r="B448" s="2">
        <f t="shared" si="256"/>
        <v>338544.04879215005</v>
      </c>
      <c r="C448" s="2">
        <f t="shared" si="275"/>
        <v>315796.44374015997</v>
      </c>
      <c r="D448" s="2">
        <f>SUM(Y448:Y$709)</f>
        <v>12747.342434680002</v>
      </c>
      <c r="E448" s="73">
        <f t="shared" si="257"/>
        <v>303049.10130548</v>
      </c>
      <c r="F448" s="88">
        <f t="shared" si="285"/>
        <v>3738.99</v>
      </c>
      <c r="G448" s="3">
        <f>IF(AND(N448=1,N447&gt;1),VLOOKUP(A447,[1]Plan1!$BK$81:$BM$259,3),G447)</f>
        <v>3760.3</v>
      </c>
      <c r="H448" s="11">
        <f t="shared" si="286"/>
        <v>41532</v>
      </c>
      <c r="I448" s="11">
        <f t="shared" si="287"/>
        <v>41562</v>
      </c>
      <c r="J448" s="12">
        <f t="shared" si="258"/>
        <v>5.6994001053760623E-3</v>
      </c>
      <c r="K448" s="11">
        <f t="shared" si="276"/>
        <v>41624</v>
      </c>
      <c r="L448" s="11">
        <f t="shared" si="259"/>
        <v>41624</v>
      </c>
      <c r="M448" s="1">
        <f t="shared" si="281"/>
        <v>21</v>
      </c>
      <c r="N448" s="1">
        <f t="shared" si="260"/>
        <v>7</v>
      </c>
      <c r="O448" s="2">
        <f t="shared" si="261"/>
        <v>1.0018962</v>
      </c>
      <c r="P448" s="13">
        <f t="shared" si="288"/>
        <v>1.0034997699999999</v>
      </c>
      <c r="Q448" s="13">
        <f t="shared" si="282"/>
        <v>1.0689852711198671</v>
      </c>
      <c r="R448" s="2">
        <f t="shared" si="284"/>
        <v>1.0710122799999999</v>
      </c>
      <c r="S448" s="2">
        <f t="shared" si="277"/>
        <v>1.06270687</v>
      </c>
      <c r="T448" s="2">
        <f t="shared" si="262"/>
        <v>335599.05028422998</v>
      </c>
      <c r="U448" s="2">
        <f t="shared" si="263"/>
        <v>799.34594489696201</v>
      </c>
      <c r="V448" s="2">
        <f t="shared" si="264"/>
        <v>21520.207635653089</v>
      </c>
      <c r="W448" s="2">
        <f t="shared" si="265"/>
        <v>338115.99732071004</v>
      </c>
      <c r="X448" s="17">
        <f t="shared" si="266"/>
        <v>0</v>
      </c>
      <c r="Y448" s="2">
        <f t="shared" si="267"/>
        <v>0</v>
      </c>
      <c r="Z448" s="72">
        <f t="shared" si="268"/>
        <v>0</v>
      </c>
      <c r="AA448" s="2">
        <f t="shared" si="269"/>
        <v>0</v>
      </c>
      <c r="AB448" s="12">
        <f t="shared" si="278"/>
        <v>4.6600000000000003E-2</v>
      </c>
      <c r="AC448" s="17">
        <f t="shared" si="270"/>
        <v>7</v>
      </c>
      <c r="AD448" s="17">
        <v>252</v>
      </c>
      <c r="AE448" s="13">
        <f t="shared" si="283"/>
        <v>1.0012659900000001</v>
      </c>
      <c r="AF448" s="2">
        <f t="shared" si="271"/>
        <v>424.86504165999997</v>
      </c>
      <c r="AG448" s="2">
        <f t="shared" si="272"/>
        <v>428.05147144</v>
      </c>
      <c r="AH448" s="3">
        <f t="shared" si="273"/>
        <v>0</v>
      </c>
      <c r="AI448" s="4" t="str">
        <f t="shared" si="279"/>
        <v>A+J=</v>
      </c>
      <c r="AJ448" s="11">
        <f t="shared" si="280"/>
        <v>41624</v>
      </c>
      <c r="AK448" s="11"/>
      <c r="AL448" s="4"/>
      <c r="AM448" s="4"/>
      <c r="AN448" s="4"/>
      <c r="AO448" s="4"/>
      <c r="AP448" s="4"/>
      <c r="AQ448" s="3"/>
      <c r="AR448" s="53"/>
      <c r="AS448" s="53"/>
      <c r="AT448" s="53"/>
      <c r="AU448" s="53"/>
      <c r="AV448" s="53"/>
      <c r="AW448" s="53"/>
      <c r="AX448" s="1"/>
      <c r="AY448" s="1"/>
      <c r="AZ448" s="1"/>
      <c r="BA448" s="1"/>
      <c r="BB448" s="1"/>
    </row>
    <row r="449" spans="1:138" x14ac:dyDescent="0.2">
      <c r="A449" s="158">
        <f t="shared" si="274"/>
        <v>41605</v>
      </c>
      <c r="B449" s="2">
        <f t="shared" si="256"/>
        <v>338693.21804129647</v>
      </c>
      <c r="C449" s="2">
        <f t="shared" si="275"/>
        <v>315796.44374015997</v>
      </c>
      <c r="D449" s="2">
        <f>SUM(Y449:Y$709)</f>
        <v>12747.342434680002</v>
      </c>
      <c r="E449" s="73">
        <f t="shared" si="257"/>
        <v>303049.10130548</v>
      </c>
      <c r="F449" s="88">
        <f t="shared" si="285"/>
        <v>3738.99</v>
      </c>
      <c r="G449" s="3">
        <f>IF(AND(N449=1,N448&gt;1),VLOOKUP(A448,[1]Plan1!$BK$81:$BM$259,3),G448)</f>
        <v>3760.3</v>
      </c>
      <c r="H449" s="11">
        <f t="shared" si="286"/>
        <v>41532</v>
      </c>
      <c r="I449" s="11">
        <f t="shared" si="287"/>
        <v>41562</v>
      </c>
      <c r="J449" s="12">
        <f t="shared" si="258"/>
        <v>5.6994001053760623E-3</v>
      </c>
      <c r="K449" s="11">
        <f t="shared" si="276"/>
        <v>41624</v>
      </c>
      <c r="L449" s="11">
        <f t="shared" si="259"/>
        <v>41624</v>
      </c>
      <c r="M449" s="1">
        <f t="shared" si="281"/>
        <v>21</v>
      </c>
      <c r="N449" s="1">
        <f t="shared" si="260"/>
        <v>8</v>
      </c>
      <c r="O449" s="2">
        <f t="shared" si="261"/>
        <v>1.0021673799999999</v>
      </c>
      <c r="P449" s="13">
        <f t="shared" si="288"/>
        <v>1.0034997699999999</v>
      </c>
      <c r="Q449" s="13">
        <f t="shared" si="282"/>
        <v>1.0689852711198671</v>
      </c>
      <c r="R449" s="2">
        <f t="shared" si="284"/>
        <v>1.0713021599999999</v>
      </c>
      <c r="S449" s="2">
        <f t="shared" si="277"/>
        <v>1.06270687</v>
      </c>
      <c r="T449" s="2">
        <f t="shared" si="262"/>
        <v>335599.05028422998</v>
      </c>
      <c r="U449" s="2">
        <f t="shared" si="263"/>
        <v>799.34594489696201</v>
      </c>
      <c r="V449" s="2">
        <f t="shared" si="264"/>
        <v>21608.055509139511</v>
      </c>
      <c r="W449" s="2">
        <f t="shared" si="265"/>
        <v>338203.84519419644</v>
      </c>
      <c r="X449" s="17">
        <f t="shared" si="266"/>
        <v>0</v>
      </c>
      <c r="Y449" s="2">
        <f t="shared" si="267"/>
        <v>0</v>
      </c>
      <c r="Z449" s="72">
        <f t="shared" si="268"/>
        <v>0</v>
      </c>
      <c r="AA449" s="2">
        <f t="shared" si="269"/>
        <v>0</v>
      </c>
      <c r="AB449" s="12">
        <f t="shared" si="278"/>
        <v>4.6600000000000003E-2</v>
      </c>
      <c r="AC449" s="17">
        <f t="shared" si="270"/>
        <v>8</v>
      </c>
      <c r="AD449" s="17">
        <v>252</v>
      </c>
      <c r="AE449" s="13">
        <f t="shared" si="283"/>
        <v>1.001446976</v>
      </c>
      <c r="AF449" s="2">
        <f t="shared" si="271"/>
        <v>485.60377138000001</v>
      </c>
      <c r="AG449" s="2">
        <f t="shared" si="272"/>
        <v>489.3728471</v>
      </c>
      <c r="AH449" s="3">
        <f t="shared" si="273"/>
        <v>0</v>
      </c>
      <c r="AI449" s="4" t="str">
        <f t="shared" si="279"/>
        <v>A+J=</v>
      </c>
      <c r="AJ449" s="11">
        <f t="shared" si="280"/>
        <v>41624</v>
      </c>
      <c r="AK449" s="11"/>
      <c r="AL449" s="4"/>
      <c r="AM449" s="4"/>
      <c r="AN449" s="4"/>
      <c r="AO449" s="4"/>
      <c r="AP449" s="4"/>
      <c r="AQ449" s="3"/>
      <c r="AR449" s="53"/>
      <c r="AS449" s="53"/>
      <c r="AT449" s="53"/>
      <c r="AU449" s="53"/>
      <c r="AV449" s="53"/>
      <c r="AW449" s="53"/>
      <c r="AX449" s="1"/>
      <c r="AY449" s="1"/>
      <c r="AZ449" s="1"/>
      <c r="BA449" s="1"/>
      <c r="BB449" s="1"/>
    </row>
    <row r="450" spans="1:138" x14ac:dyDescent="0.2">
      <c r="A450" s="158">
        <f t="shared" si="274"/>
        <v>41606</v>
      </c>
      <c r="B450" s="2">
        <f t="shared" si="256"/>
        <v>338842.45790965203</v>
      </c>
      <c r="C450" s="2">
        <f t="shared" si="275"/>
        <v>315796.44374015997</v>
      </c>
      <c r="D450" s="2">
        <f>SUM(Y450:Y$709)</f>
        <v>12747.342434680002</v>
      </c>
      <c r="E450" s="73">
        <f t="shared" si="257"/>
        <v>303049.10130548</v>
      </c>
      <c r="F450" s="88">
        <f t="shared" si="285"/>
        <v>3738.99</v>
      </c>
      <c r="G450" s="3">
        <f>IF(AND(N450=1,N449&gt;1),VLOOKUP(A449,[1]Plan1!$BK$81:$BM$259,3),G449)</f>
        <v>3760.3</v>
      </c>
      <c r="H450" s="11">
        <f t="shared" si="286"/>
        <v>41532</v>
      </c>
      <c r="I450" s="11">
        <f t="shared" si="287"/>
        <v>41562</v>
      </c>
      <c r="J450" s="12">
        <f t="shared" si="258"/>
        <v>5.6994001053760623E-3</v>
      </c>
      <c r="K450" s="11">
        <f t="shared" si="276"/>
        <v>41624</v>
      </c>
      <c r="L450" s="11">
        <f t="shared" si="259"/>
        <v>41624</v>
      </c>
      <c r="M450" s="1">
        <f t="shared" si="281"/>
        <v>21</v>
      </c>
      <c r="N450" s="1">
        <f t="shared" si="260"/>
        <v>9</v>
      </c>
      <c r="O450" s="2">
        <f t="shared" si="261"/>
        <v>1.0024386300000001</v>
      </c>
      <c r="P450" s="13">
        <f t="shared" si="288"/>
        <v>1.0034997699999999</v>
      </c>
      <c r="Q450" s="13">
        <f t="shared" si="282"/>
        <v>1.0689852711198671</v>
      </c>
      <c r="R450" s="2">
        <f t="shared" si="284"/>
        <v>1.07159213</v>
      </c>
      <c r="S450" s="2">
        <f t="shared" si="277"/>
        <v>1.06270687</v>
      </c>
      <c r="T450" s="2">
        <f t="shared" si="262"/>
        <v>335599.05028422998</v>
      </c>
      <c r="U450" s="2">
        <f t="shared" si="263"/>
        <v>799.34594489696201</v>
      </c>
      <c r="V450" s="2">
        <f t="shared" si="264"/>
        <v>21695.930657045086</v>
      </c>
      <c r="W450" s="2">
        <f t="shared" si="265"/>
        <v>338291.72034210205</v>
      </c>
      <c r="X450" s="17">
        <f t="shared" si="266"/>
        <v>0</v>
      </c>
      <c r="Y450" s="2">
        <f t="shared" si="267"/>
        <v>0</v>
      </c>
      <c r="Z450" s="72">
        <f t="shared" si="268"/>
        <v>0</v>
      </c>
      <c r="AA450" s="2">
        <f t="shared" si="269"/>
        <v>0</v>
      </c>
      <c r="AB450" s="12">
        <f t="shared" si="278"/>
        <v>4.6600000000000003E-2</v>
      </c>
      <c r="AC450" s="17">
        <f t="shared" si="270"/>
        <v>9</v>
      </c>
      <c r="AD450" s="17">
        <v>252</v>
      </c>
      <c r="AE450" s="13">
        <f t="shared" si="283"/>
        <v>1.0016279960000001</v>
      </c>
      <c r="AF450" s="2">
        <f t="shared" si="271"/>
        <v>546.35391145999995</v>
      </c>
      <c r="AG450" s="2">
        <f t="shared" si="272"/>
        <v>550.73756754999999</v>
      </c>
      <c r="AH450" s="3">
        <f t="shared" si="273"/>
        <v>0</v>
      </c>
      <c r="AI450" s="4" t="str">
        <f t="shared" si="279"/>
        <v>A+J=</v>
      </c>
      <c r="AJ450" s="11">
        <f t="shared" si="280"/>
        <v>41624</v>
      </c>
      <c r="AK450" s="11"/>
      <c r="AL450" s="4"/>
      <c r="AM450" s="4"/>
      <c r="AN450" s="4"/>
      <c r="AO450" s="4"/>
      <c r="AP450" s="4"/>
      <c r="AQ450" s="3"/>
      <c r="AR450" s="53"/>
      <c r="AS450" s="53"/>
      <c r="AT450" s="53"/>
      <c r="AU450" s="53"/>
      <c r="AV450" s="53"/>
      <c r="AW450" s="53"/>
      <c r="AX450" s="1"/>
      <c r="AY450" s="1"/>
      <c r="AZ450" s="1"/>
      <c r="BA450" s="1"/>
      <c r="BB450" s="1"/>
    </row>
    <row r="451" spans="1:138" x14ac:dyDescent="0.2">
      <c r="A451" s="158">
        <f t="shared" si="274"/>
        <v>41607</v>
      </c>
      <c r="B451" s="2">
        <f t="shared" si="256"/>
        <v>338991.76167227468</v>
      </c>
      <c r="C451" s="2">
        <f t="shared" si="275"/>
        <v>315796.44374015997</v>
      </c>
      <c r="D451" s="2">
        <f>SUM(Y451:Y$709)</f>
        <v>12747.342434680002</v>
      </c>
      <c r="E451" s="73">
        <f t="shared" si="257"/>
        <v>303049.10130548</v>
      </c>
      <c r="F451" s="88">
        <f t="shared" si="285"/>
        <v>3738.99</v>
      </c>
      <c r="G451" s="3">
        <f>IF(AND(N451=1,N450&gt;1),VLOOKUP(A450,[1]Plan1!$BK$81:$BM$259,3),G450)</f>
        <v>3760.3</v>
      </c>
      <c r="H451" s="11">
        <f t="shared" si="286"/>
        <v>41532</v>
      </c>
      <c r="I451" s="11">
        <f t="shared" si="287"/>
        <v>41562</v>
      </c>
      <c r="J451" s="12">
        <f t="shared" si="258"/>
        <v>5.6994001053760623E-3</v>
      </c>
      <c r="K451" s="11">
        <f t="shared" si="276"/>
        <v>41624</v>
      </c>
      <c r="L451" s="11">
        <f t="shared" si="259"/>
        <v>41624</v>
      </c>
      <c r="M451" s="1">
        <f t="shared" si="281"/>
        <v>21</v>
      </c>
      <c r="N451" s="1">
        <f t="shared" si="260"/>
        <v>10</v>
      </c>
      <c r="O451" s="2">
        <f t="shared" si="261"/>
        <v>1.00270996</v>
      </c>
      <c r="P451" s="13">
        <f t="shared" si="288"/>
        <v>1.0034997699999999</v>
      </c>
      <c r="Q451" s="13">
        <f t="shared" si="282"/>
        <v>1.0689852711198671</v>
      </c>
      <c r="R451" s="2">
        <f t="shared" si="284"/>
        <v>1.0718821700000001</v>
      </c>
      <c r="S451" s="2">
        <f t="shared" si="277"/>
        <v>1.06270687</v>
      </c>
      <c r="T451" s="2">
        <f t="shared" si="262"/>
        <v>335599.05028422998</v>
      </c>
      <c r="U451" s="2">
        <f t="shared" si="263"/>
        <v>799.34594489696201</v>
      </c>
      <c r="V451" s="2">
        <f t="shared" si="264"/>
        <v>21783.827018387758</v>
      </c>
      <c r="W451" s="2">
        <f t="shared" si="265"/>
        <v>338379.61670344468</v>
      </c>
      <c r="X451" s="17">
        <f t="shared" si="266"/>
        <v>0</v>
      </c>
      <c r="Y451" s="2">
        <f t="shared" si="267"/>
        <v>0</v>
      </c>
      <c r="Z451" s="72">
        <f t="shared" si="268"/>
        <v>0</v>
      </c>
      <c r="AA451" s="2">
        <f t="shared" si="269"/>
        <v>0</v>
      </c>
      <c r="AB451" s="12">
        <f t="shared" si="278"/>
        <v>4.6600000000000003E-2</v>
      </c>
      <c r="AC451" s="17">
        <f t="shared" si="270"/>
        <v>10</v>
      </c>
      <c r="AD451" s="17">
        <v>252</v>
      </c>
      <c r="AE451" s="13">
        <f t="shared" si="283"/>
        <v>1.0018090479999999</v>
      </c>
      <c r="AF451" s="2">
        <f t="shared" si="271"/>
        <v>607.11479070999997</v>
      </c>
      <c r="AG451" s="2">
        <f t="shared" si="272"/>
        <v>612.14496883000004</v>
      </c>
      <c r="AH451" s="3">
        <f t="shared" si="273"/>
        <v>0</v>
      </c>
      <c r="AI451" s="4" t="str">
        <f t="shared" si="279"/>
        <v>A+J=</v>
      </c>
      <c r="AJ451" s="11">
        <f t="shared" si="280"/>
        <v>41624</v>
      </c>
      <c r="AK451" s="11"/>
      <c r="AL451" s="4"/>
      <c r="AM451" s="4"/>
      <c r="AN451" s="4"/>
      <c r="AO451" s="4"/>
      <c r="AP451" s="4"/>
      <c r="AQ451" s="3"/>
      <c r="AR451" s="53"/>
      <c r="AS451" s="53"/>
      <c r="AT451" s="53"/>
      <c r="AU451" s="53"/>
      <c r="AV451" s="53"/>
      <c r="AW451" s="53"/>
      <c r="AX451" s="1"/>
      <c r="AY451" s="1"/>
      <c r="AZ451" s="1"/>
      <c r="BA451" s="1"/>
      <c r="BB451" s="1"/>
    </row>
    <row r="452" spans="1:138" x14ac:dyDescent="0.2">
      <c r="A452" s="158">
        <f t="shared" si="274"/>
        <v>41608</v>
      </c>
      <c r="B452" s="2">
        <f t="shared" si="256"/>
        <v>339141.13542219647</v>
      </c>
      <c r="C452" s="2">
        <f t="shared" si="275"/>
        <v>315796.44374015997</v>
      </c>
      <c r="D452" s="2">
        <f>SUM(Y452:Y$709)</f>
        <v>12747.342434680002</v>
      </c>
      <c r="E452" s="73">
        <f t="shared" si="257"/>
        <v>303049.10130548</v>
      </c>
      <c r="F452" s="88">
        <f t="shared" si="285"/>
        <v>3738.99</v>
      </c>
      <c r="G452" s="3">
        <f>IF(AND(N452=1,N451&gt;1),VLOOKUP(A451,[1]Plan1!$BK$81:$BM$259,3),G451)</f>
        <v>3760.3</v>
      </c>
      <c r="H452" s="11">
        <f t="shared" si="286"/>
        <v>41532</v>
      </c>
      <c r="I452" s="11">
        <f t="shared" si="287"/>
        <v>41562</v>
      </c>
      <c r="J452" s="12">
        <f t="shared" si="258"/>
        <v>5.6994001053760623E-3</v>
      </c>
      <c r="K452" s="11">
        <f t="shared" si="276"/>
        <v>41624</v>
      </c>
      <c r="L452" s="11">
        <f t="shared" si="259"/>
        <v>41624</v>
      </c>
      <c r="M452" s="1">
        <f t="shared" si="281"/>
        <v>21</v>
      </c>
      <c r="N452" s="1">
        <f t="shared" si="260"/>
        <v>11</v>
      </c>
      <c r="O452" s="2">
        <f t="shared" si="261"/>
        <v>1.0029813599999999</v>
      </c>
      <c r="P452" s="13">
        <f t="shared" si="288"/>
        <v>1.0034997699999999</v>
      </c>
      <c r="Q452" s="13">
        <f t="shared" si="282"/>
        <v>1.0689852711198671</v>
      </c>
      <c r="R452" s="2">
        <f t="shared" si="284"/>
        <v>1.0721723000000001</v>
      </c>
      <c r="S452" s="2">
        <f t="shared" si="277"/>
        <v>1.06270687</v>
      </c>
      <c r="T452" s="2">
        <f t="shared" si="262"/>
        <v>335599.05028422998</v>
      </c>
      <c r="U452" s="2">
        <f t="shared" si="263"/>
        <v>799.34594489696201</v>
      </c>
      <c r="V452" s="2">
        <f t="shared" si="264"/>
        <v>21871.750654149517</v>
      </c>
      <c r="W452" s="2">
        <f t="shared" si="265"/>
        <v>338467.54033920646</v>
      </c>
      <c r="X452" s="17">
        <f t="shared" si="266"/>
        <v>0</v>
      </c>
      <c r="Y452" s="2">
        <f t="shared" si="267"/>
        <v>0</v>
      </c>
      <c r="Z452" s="72">
        <f t="shared" si="268"/>
        <v>0</v>
      </c>
      <c r="AA452" s="2">
        <f t="shared" si="269"/>
        <v>0</v>
      </c>
      <c r="AB452" s="12">
        <f t="shared" si="278"/>
        <v>4.6600000000000003E-2</v>
      </c>
      <c r="AC452" s="17">
        <f t="shared" si="270"/>
        <v>11</v>
      </c>
      <c r="AD452" s="17">
        <v>252</v>
      </c>
      <c r="AE452" s="13">
        <f t="shared" si="283"/>
        <v>1.001990132</v>
      </c>
      <c r="AF452" s="2">
        <f t="shared" si="271"/>
        <v>667.88640913999996</v>
      </c>
      <c r="AG452" s="2">
        <f t="shared" si="272"/>
        <v>673.59508299000004</v>
      </c>
      <c r="AH452" s="3">
        <f t="shared" si="273"/>
        <v>0</v>
      </c>
      <c r="AI452" s="4" t="str">
        <f t="shared" si="279"/>
        <v>A+J=</v>
      </c>
      <c r="AJ452" s="11">
        <f t="shared" si="280"/>
        <v>41624</v>
      </c>
      <c r="AK452" s="11"/>
      <c r="AL452" s="4"/>
      <c r="AM452" s="4"/>
      <c r="AN452" s="4"/>
      <c r="AO452" s="4"/>
      <c r="AP452" s="4"/>
      <c r="AQ452" s="3"/>
      <c r="AR452" s="53"/>
      <c r="AS452" s="53"/>
      <c r="AT452" s="53"/>
      <c r="AU452" s="53"/>
      <c r="AV452" s="53"/>
      <c r="AW452" s="53"/>
      <c r="AX452" s="1"/>
      <c r="AY452" s="1"/>
      <c r="AZ452" s="1"/>
      <c r="BA452" s="1"/>
      <c r="BB452" s="1"/>
    </row>
    <row r="453" spans="1:138" x14ac:dyDescent="0.2">
      <c r="A453" s="158">
        <f t="shared" si="274"/>
        <v>41609</v>
      </c>
      <c r="B453" s="2">
        <f t="shared" si="256"/>
        <v>339141.13542219647</v>
      </c>
      <c r="C453" s="2">
        <f t="shared" si="275"/>
        <v>315796.44374015997</v>
      </c>
      <c r="D453" s="2">
        <f>SUM(Y453:Y$709)</f>
        <v>12747.342434680002</v>
      </c>
      <c r="E453" s="73">
        <f t="shared" si="257"/>
        <v>303049.10130548</v>
      </c>
      <c r="F453" s="88">
        <f t="shared" si="285"/>
        <v>3738.99</v>
      </c>
      <c r="G453" s="3">
        <f>IF(AND(N453=1,N452&gt;1),VLOOKUP(A452,[1]Plan1!$BK$81:$BM$259,3),G452)</f>
        <v>3760.3</v>
      </c>
      <c r="H453" s="11">
        <f t="shared" si="286"/>
        <v>41532</v>
      </c>
      <c r="I453" s="11">
        <f t="shared" si="287"/>
        <v>41562</v>
      </c>
      <c r="J453" s="12">
        <f t="shared" si="258"/>
        <v>5.6994001053760623E-3</v>
      </c>
      <c r="K453" s="11">
        <f t="shared" si="276"/>
        <v>41624</v>
      </c>
      <c r="L453" s="11">
        <f t="shared" si="259"/>
        <v>41624</v>
      </c>
      <c r="M453" s="1">
        <f t="shared" si="281"/>
        <v>21</v>
      </c>
      <c r="N453" s="1">
        <f t="shared" si="260"/>
        <v>11</v>
      </c>
      <c r="O453" s="2">
        <f t="shared" si="261"/>
        <v>1.0029813599999999</v>
      </c>
      <c r="P453" s="13">
        <f t="shared" si="288"/>
        <v>1.0034997699999999</v>
      </c>
      <c r="Q453" s="13">
        <f t="shared" si="282"/>
        <v>1.0689852711198671</v>
      </c>
      <c r="R453" s="2">
        <f t="shared" si="284"/>
        <v>1.0721723000000001</v>
      </c>
      <c r="S453" s="2">
        <f t="shared" si="277"/>
        <v>1.06270687</v>
      </c>
      <c r="T453" s="2">
        <f t="shared" si="262"/>
        <v>335599.05028422998</v>
      </c>
      <c r="U453" s="2">
        <f t="shared" si="263"/>
        <v>799.34594489696201</v>
      </c>
      <c r="V453" s="2">
        <f t="shared" si="264"/>
        <v>21871.750654149517</v>
      </c>
      <c r="W453" s="2">
        <f t="shared" si="265"/>
        <v>338467.54033920646</v>
      </c>
      <c r="X453" s="17">
        <f t="shared" si="266"/>
        <v>0</v>
      </c>
      <c r="Y453" s="2">
        <f t="shared" si="267"/>
        <v>0</v>
      </c>
      <c r="Z453" s="72">
        <f t="shared" si="268"/>
        <v>0</v>
      </c>
      <c r="AA453" s="2">
        <f t="shared" si="269"/>
        <v>0</v>
      </c>
      <c r="AB453" s="12">
        <f t="shared" si="278"/>
        <v>4.6600000000000003E-2</v>
      </c>
      <c r="AC453" s="17">
        <f t="shared" si="270"/>
        <v>11</v>
      </c>
      <c r="AD453" s="17">
        <v>252</v>
      </c>
      <c r="AE453" s="13">
        <f t="shared" si="283"/>
        <v>1.001990132</v>
      </c>
      <c r="AF453" s="2">
        <f t="shared" si="271"/>
        <v>667.88640913999996</v>
      </c>
      <c r="AG453" s="2">
        <f t="shared" si="272"/>
        <v>673.59508299000004</v>
      </c>
      <c r="AH453" s="3">
        <f t="shared" si="273"/>
        <v>0</v>
      </c>
      <c r="AI453" s="4" t="str">
        <f t="shared" si="279"/>
        <v>A+J=</v>
      </c>
      <c r="AJ453" s="11">
        <f t="shared" si="280"/>
        <v>41624</v>
      </c>
      <c r="AK453" s="11"/>
      <c r="AL453" s="4"/>
      <c r="AM453" s="4"/>
      <c r="AN453" s="4"/>
      <c r="AO453" s="4"/>
      <c r="AP453" s="4"/>
      <c r="AQ453" s="3"/>
      <c r="AR453" s="53"/>
      <c r="AS453" s="53"/>
      <c r="AT453" s="53"/>
      <c r="AU453" s="53"/>
      <c r="AV453" s="53"/>
      <c r="AW453" s="53"/>
      <c r="AX453" s="1"/>
      <c r="AY453" s="1"/>
      <c r="AZ453" s="1"/>
      <c r="BA453" s="1"/>
      <c r="BB453" s="1"/>
    </row>
    <row r="454" spans="1:138" x14ac:dyDescent="0.2">
      <c r="A454" s="158">
        <f t="shared" si="274"/>
        <v>41610</v>
      </c>
      <c r="B454" s="2">
        <f t="shared" si="256"/>
        <v>339141.13542219647</v>
      </c>
      <c r="C454" s="2">
        <f t="shared" si="275"/>
        <v>315796.44374015997</v>
      </c>
      <c r="D454" s="2">
        <f>SUM(Y454:Y$709)</f>
        <v>12747.342434680002</v>
      </c>
      <c r="E454" s="73">
        <f t="shared" si="257"/>
        <v>303049.10130548</v>
      </c>
      <c r="F454" s="88">
        <f t="shared" si="285"/>
        <v>3738.99</v>
      </c>
      <c r="G454" s="3">
        <f>IF(AND(N454=1,N453&gt;1),VLOOKUP(A453,[1]Plan1!$BK$81:$BM$259,3),G453)</f>
        <v>3760.3</v>
      </c>
      <c r="H454" s="11">
        <f t="shared" si="286"/>
        <v>41532</v>
      </c>
      <c r="I454" s="11">
        <f t="shared" si="287"/>
        <v>41562</v>
      </c>
      <c r="J454" s="12">
        <f t="shared" si="258"/>
        <v>5.6994001053760623E-3</v>
      </c>
      <c r="K454" s="11">
        <f t="shared" si="276"/>
        <v>41624</v>
      </c>
      <c r="L454" s="11">
        <f t="shared" si="259"/>
        <v>41624</v>
      </c>
      <c r="M454" s="1">
        <f t="shared" si="281"/>
        <v>21</v>
      </c>
      <c r="N454" s="1">
        <f t="shared" si="260"/>
        <v>11</v>
      </c>
      <c r="O454" s="2">
        <f t="shared" si="261"/>
        <v>1.0029813599999999</v>
      </c>
      <c r="P454" s="13">
        <f t="shared" si="288"/>
        <v>1.0034997699999999</v>
      </c>
      <c r="Q454" s="13">
        <f t="shared" si="282"/>
        <v>1.0689852711198671</v>
      </c>
      <c r="R454" s="2">
        <f t="shared" si="284"/>
        <v>1.0721723000000001</v>
      </c>
      <c r="S454" s="2">
        <f t="shared" si="277"/>
        <v>1.06270687</v>
      </c>
      <c r="T454" s="2">
        <f t="shared" si="262"/>
        <v>335599.05028422998</v>
      </c>
      <c r="U454" s="2">
        <f t="shared" si="263"/>
        <v>799.34594489696201</v>
      </c>
      <c r="V454" s="2">
        <f t="shared" si="264"/>
        <v>21871.750654149517</v>
      </c>
      <c r="W454" s="2">
        <f t="shared" si="265"/>
        <v>338467.54033920646</v>
      </c>
      <c r="X454" s="17">
        <f t="shared" si="266"/>
        <v>0</v>
      </c>
      <c r="Y454" s="2">
        <f t="shared" si="267"/>
        <v>0</v>
      </c>
      <c r="Z454" s="72">
        <f t="shared" si="268"/>
        <v>0</v>
      </c>
      <c r="AA454" s="2">
        <f t="shared" si="269"/>
        <v>0</v>
      </c>
      <c r="AB454" s="12">
        <f t="shared" si="278"/>
        <v>4.6600000000000003E-2</v>
      </c>
      <c r="AC454" s="17">
        <f t="shared" si="270"/>
        <v>11</v>
      </c>
      <c r="AD454" s="17">
        <v>252</v>
      </c>
      <c r="AE454" s="13">
        <f t="shared" si="283"/>
        <v>1.001990132</v>
      </c>
      <c r="AF454" s="2">
        <f t="shared" si="271"/>
        <v>667.88640913999996</v>
      </c>
      <c r="AG454" s="2">
        <f t="shared" si="272"/>
        <v>673.59508299000004</v>
      </c>
      <c r="AH454" s="3">
        <f t="shared" si="273"/>
        <v>0</v>
      </c>
      <c r="AI454" s="4" t="str">
        <f t="shared" si="279"/>
        <v>A+J=</v>
      </c>
      <c r="AJ454" s="11">
        <f t="shared" si="280"/>
        <v>41624</v>
      </c>
      <c r="AK454" s="11"/>
      <c r="AL454" s="4"/>
      <c r="AM454" s="4"/>
      <c r="AN454" s="4"/>
      <c r="AO454" s="4"/>
      <c r="AP454" s="4"/>
      <c r="AQ454" s="3"/>
      <c r="AR454" s="53"/>
      <c r="AS454" s="53"/>
      <c r="AT454" s="53"/>
      <c r="AU454" s="53"/>
      <c r="AV454" s="53"/>
      <c r="AW454" s="53"/>
      <c r="AX454" s="1"/>
      <c r="AY454" s="1"/>
      <c r="AZ454" s="1"/>
      <c r="BA454" s="1"/>
      <c r="BB454" s="1"/>
    </row>
    <row r="455" spans="1:138" x14ac:dyDescent="0.2">
      <c r="A455" s="158">
        <f t="shared" si="274"/>
        <v>41611</v>
      </c>
      <c r="B455" s="2">
        <f t="shared" si="256"/>
        <v>339290.57074854424</v>
      </c>
      <c r="C455" s="2">
        <f t="shared" si="275"/>
        <v>315796.44374015997</v>
      </c>
      <c r="D455" s="2">
        <f>SUM(Y455:Y$709)</f>
        <v>12747.342434680002</v>
      </c>
      <c r="E455" s="73">
        <f t="shared" si="257"/>
        <v>303049.10130548</v>
      </c>
      <c r="F455" s="88">
        <f t="shared" si="285"/>
        <v>3738.99</v>
      </c>
      <c r="G455" s="3">
        <f>IF(AND(N455=1,N454&gt;1),VLOOKUP(A454,[1]Plan1!$BK$81:$BM$259,3),G454)</f>
        <v>3760.3</v>
      </c>
      <c r="H455" s="11">
        <f t="shared" si="286"/>
        <v>41532</v>
      </c>
      <c r="I455" s="11">
        <f t="shared" si="287"/>
        <v>41562</v>
      </c>
      <c r="J455" s="12">
        <f t="shared" si="258"/>
        <v>5.6994001053760623E-3</v>
      </c>
      <c r="K455" s="11">
        <f t="shared" si="276"/>
        <v>41624</v>
      </c>
      <c r="L455" s="11">
        <f t="shared" si="259"/>
        <v>41624</v>
      </c>
      <c r="M455" s="1">
        <f t="shared" si="281"/>
        <v>21</v>
      </c>
      <c r="N455" s="1">
        <f t="shared" si="260"/>
        <v>12</v>
      </c>
      <c r="O455" s="2">
        <f t="shared" si="261"/>
        <v>1.0032528300000001</v>
      </c>
      <c r="P455" s="13">
        <f t="shared" si="288"/>
        <v>1.0034997699999999</v>
      </c>
      <c r="Q455" s="13">
        <f t="shared" si="282"/>
        <v>1.0689852711198671</v>
      </c>
      <c r="R455" s="2">
        <f t="shared" si="284"/>
        <v>1.0724624899999999</v>
      </c>
      <c r="S455" s="2">
        <f t="shared" si="277"/>
        <v>1.06270687</v>
      </c>
      <c r="T455" s="2">
        <f t="shared" si="262"/>
        <v>335599.05028422998</v>
      </c>
      <c r="U455" s="2">
        <f t="shared" si="263"/>
        <v>799.34594489696201</v>
      </c>
      <c r="V455" s="2">
        <f t="shared" si="264"/>
        <v>21959.69247285731</v>
      </c>
      <c r="W455" s="2">
        <f t="shared" si="265"/>
        <v>338555.48215791426</v>
      </c>
      <c r="X455" s="17">
        <f t="shared" si="266"/>
        <v>0</v>
      </c>
      <c r="Y455" s="2">
        <f t="shared" si="267"/>
        <v>0</v>
      </c>
      <c r="Z455" s="72">
        <f t="shared" si="268"/>
        <v>0</v>
      </c>
      <c r="AA455" s="2">
        <f t="shared" si="269"/>
        <v>0</v>
      </c>
      <c r="AB455" s="12">
        <f t="shared" si="278"/>
        <v>4.6600000000000003E-2</v>
      </c>
      <c r="AC455" s="17">
        <f t="shared" si="270"/>
        <v>12</v>
      </c>
      <c r="AD455" s="17">
        <v>252</v>
      </c>
      <c r="AE455" s="13">
        <f t="shared" si="283"/>
        <v>1.00217125</v>
      </c>
      <c r="AF455" s="2">
        <f t="shared" si="271"/>
        <v>728.66943791999995</v>
      </c>
      <c r="AG455" s="2">
        <f t="shared" si="272"/>
        <v>735.08859063</v>
      </c>
      <c r="AH455" s="3">
        <f t="shared" si="273"/>
        <v>0</v>
      </c>
      <c r="AI455" s="4" t="str">
        <f t="shared" si="279"/>
        <v>A+J=</v>
      </c>
      <c r="AJ455" s="11">
        <f t="shared" si="280"/>
        <v>41624</v>
      </c>
      <c r="AK455" s="11"/>
      <c r="AL455" s="4"/>
      <c r="AM455" s="4"/>
      <c r="AN455" s="4"/>
      <c r="AO455" s="4"/>
      <c r="AP455" s="4"/>
      <c r="AQ455" s="3"/>
      <c r="AR455" s="53"/>
      <c r="AS455" s="53"/>
      <c r="AT455" s="53"/>
      <c r="AU455" s="53"/>
      <c r="AV455" s="53"/>
      <c r="AW455" s="53"/>
      <c r="AX455" s="1"/>
      <c r="AY455" s="1"/>
      <c r="AZ455" s="1"/>
      <c r="BA455" s="1"/>
      <c r="BB455" s="1"/>
    </row>
    <row r="456" spans="1:138" x14ac:dyDescent="0.2">
      <c r="A456" s="158">
        <f t="shared" si="274"/>
        <v>41612</v>
      </c>
      <c r="B456" s="2">
        <f t="shared" si="256"/>
        <v>339440.07610576123</v>
      </c>
      <c r="C456" s="2">
        <f t="shared" si="275"/>
        <v>315796.44374015997</v>
      </c>
      <c r="D456" s="2">
        <f>SUM(Y456:Y$709)</f>
        <v>12747.342434680002</v>
      </c>
      <c r="E456" s="73">
        <f t="shared" si="257"/>
        <v>303049.10130548</v>
      </c>
      <c r="F456" s="88">
        <f t="shared" si="285"/>
        <v>3738.99</v>
      </c>
      <c r="G456" s="3">
        <f>IF(AND(N456=1,N455&gt;1),VLOOKUP(A455,[1]Plan1!$BK$81:$BM$259,3),G455)</f>
        <v>3760.3</v>
      </c>
      <c r="H456" s="11">
        <f t="shared" si="286"/>
        <v>41532</v>
      </c>
      <c r="I456" s="11">
        <f t="shared" si="287"/>
        <v>41562</v>
      </c>
      <c r="J456" s="12">
        <f t="shared" si="258"/>
        <v>5.6994001053760623E-3</v>
      </c>
      <c r="K456" s="11">
        <f t="shared" si="276"/>
        <v>41624</v>
      </c>
      <c r="L456" s="11">
        <f t="shared" si="259"/>
        <v>41624</v>
      </c>
      <c r="M456" s="1">
        <f t="shared" si="281"/>
        <v>21</v>
      </c>
      <c r="N456" s="1">
        <f t="shared" si="260"/>
        <v>13</v>
      </c>
      <c r="O456" s="2">
        <f t="shared" si="261"/>
        <v>1.0035243700000001</v>
      </c>
      <c r="P456" s="13">
        <f t="shared" si="288"/>
        <v>1.0034997699999999</v>
      </c>
      <c r="Q456" s="13">
        <f t="shared" si="282"/>
        <v>1.0689852711198671</v>
      </c>
      <c r="R456" s="2">
        <f t="shared" si="284"/>
        <v>1.0727527699999999</v>
      </c>
      <c r="S456" s="2">
        <f t="shared" si="277"/>
        <v>1.06270687</v>
      </c>
      <c r="T456" s="2">
        <f t="shared" si="262"/>
        <v>335599.05028422998</v>
      </c>
      <c r="U456" s="2">
        <f t="shared" si="263"/>
        <v>799.34594489696201</v>
      </c>
      <c r="V456" s="2">
        <f t="shared" si="264"/>
        <v>22047.661565984261</v>
      </c>
      <c r="W456" s="2">
        <f t="shared" si="265"/>
        <v>338643.4512510412</v>
      </c>
      <c r="X456" s="17">
        <f t="shared" si="266"/>
        <v>0</v>
      </c>
      <c r="Y456" s="2">
        <f t="shared" si="267"/>
        <v>0</v>
      </c>
      <c r="Z456" s="72">
        <f t="shared" si="268"/>
        <v>0</v>
      </c>
      <c r="AA456" s="2">
        <f t="shared" si="269"/>
        <v>0</v>
      </c>
      <c r="AB456" s="12">
        <f t="shared" si="278"/>
        <v>4.6600000000000003E-2</v>
      </c>
      <c r="AC456" s="17">
        <f t="shared" si="270"/>
        <v>13</v>
      </c>
      <c r="AD456" s="17">
        <v>252</v>
      </c>
      <c r="AE456" s="13">
        <f t="shared" si="283"/>
        <v>1.0023523999999999</v>
      </c>
      <c r="AF456" s="2">
        <f t="shared" si="271"/>
        <v>789.46320588000003</v>
      </c>
      <c r="AG456" s="2">
        <f t="shared" si="272"/>
        <v>796.62485472000003</v>
      </c>
      <c r="AH456" s="3">
        <f t="shared" si="273"/>
        <v>0</v>
      </c>
      <c r="AI456" s="4" t="str">
        <f t="shared" si="279"/>
        <v>A+J=</v>
      </c>
      <c r="AJ456" s="11">
        <f t="shared" si="280"/>
        <v>41624</v>
      </c>
      <c r="AK456" s="11"/>
      <c r="AL456" s="4"/>
      <c r="AM456" s="4"/>
      <c r="AN456" s="4"/>
      <c r="AO456" s="4"/>
      <c r="AP456" s="4"/>
      <c r="AQ456" s="3"/>
      <c r="AR456" s="53"/>
      <c r="AS456" s="53"/>
      <c r="AT456" s="53"/>
      <c r="AU456" s="53"/>
      <c r="AV456" s="53"/>
      <c r="AW456" s="53"/>
      <c r="AX456" s="1"/>
      <c r="AY456" s="1"/>
      <c r="AZ456" s="1"/>
      <c r="BA456" s="1"/>
      <c r="BB456" s="1"/>
    </row>
    <row r="457" spans="1:138" x14ac:dyDescent="0.2">
      <c r="A457" s="158">
        <f t="shared" si="274"/>
        <v>41613</v>
      </c>
      <c r="B457" s="2">
        <f t="shared" si="256"/>
        <v>339589.6457794953</v>
      </c>
      <c r="C457" s="2">
        <f t="shared" si="275"/>
        <v>315796.44374015997</v>
      </c>
      <c r="D457" s="2">
        <f>SUM(Y457:Y$709)</f>
        <v>12747.342434680002</v>
      </c>
      <c r="E457" s="73">
        <f t="shared" si="257"/>
        <v>303049.10130548</v>
      </c>
      <c r="F457" s="88">
        <f t="shared" si="285"/>
        <v>3738.99</v>
      </c>
      <c r="G457" s="3">
        <f>IF(AND(N457=1,N456&gt;1),VLOOKUP(A456,[1]Plan1!$BK$81:$BM$259,3),G456)</f>
        <v>3760.3</v>
      </c>
      <c r="H457" s="11">
        <f t="shared" si="286"/>
        <v>41532</v>
      </c>
      <c r="I457" s="11">
        <f t="shared" si="287"/>
        <v>41562</v>
      </c>
      <c r="J457" s="12">
        <f t="shared" si="258"/>
        <v>5.6994001053760623E-3</v>
      </c>
      <c r="K457" s="11">
        <f t="shared" si="276"/>
        <v>41624</v>
      </c>
      <c r="L457" s="11">
        <f t="shared" si="259"/>
        <v>41624</v>
      </c>
      <c r="M457" s="1">
        <f t="shared" si="281"/>
        <v>21</v>
      </c>
      <c r="N457" s="1">
        <f t="shared" si="260"/>
        <v>14</v>
      </c>
      <c r="O457" s="2">
        <f t="shared" si="261"/>
        <v>1.00379599</v>
      </c>
      <c r="P457" s="13">
        <f t="shared" si="288"/>
        <v>1.0034997699999999</v>
      </c>
      <c r="Q457" s="13">
        <f t="shared" si="282"/>
        <v>1.0689852711198671</v>
      </c>
      <c r="R457" s="2">
        <f t="shared" si="284"/>
        <v>1.0730431199999999</v>
      </c>
      <c r="S457" s="2">
        <f t="shared" si="277"/>
        <v>1.06270687</v>
      </c>
      <c r="T457" s="2">
        <f t="shared" si="262"/>
        <v>335599.05028422998</v>
      </c>
      <c r="U457" s="2">
        <f t="shared" si="263"/>
        <v>799.34594489696201</v>
      </c>
      <c r="V457" s="2">
        <f t="shared" si="264"/>
        <v>22135.651872548304</v>
      </c>
      <c r="W457" s="2">
        <f t="shared" si="265"/>
        <v>338731.44155760529</v>
      </c>
      <c r="X457" s="17">
        <f t="shared" si="266"/>
        <v>0</v>
      </c>
      <c r="Y457" s="2">
        <f t="shared" si="267"/>
        <v>0</v>
      </c>
      <c r="Z457" s="72">
        <f t="shared" si="268"/>
        <v>0</v>
      </c>
      <c r="AA457" s="2">
        <f t="shared" si="269"/>
        <v>0</v>
      </c>
      <c r="AB457" s="12">
        <f t="shared" si="278"/>
        <v>4.6600000000000003E-2</v>
      </c>
      <c r="AC457" s="17">
        <f t="shared" si="270"/>
        <v>14</v>
      </c>
      <c r="AD457" s="17">
        <v>252</v>
      </c>
      <c r="AE457" s="13">
        <f t="shared" si="283"/>
        <v>1.002533583</v>
      </c>
      <c r="AF457" s="2">
        <f t="shared" si="271"/>
        <v>850.26804861000005</v>
      </c>
      <c r="AG457" s="2">
        <f t="shared" si="272"/>
        <v>858.20422188999999</v>
      </c>
      <c r="AH457" s="3">
        <f t="shared" si="273"/>
        <v>0</v>
      </c>
      <c r="AI457" s="4" t="str">
        <f t="shared" si="279"/>
        <v>A+J=</v>
      </c>
      <c r="AJ457" s="11">
        <f t="shared" si="280"/>
        <v>41624</v>
      </c>
      <c r="AK457" s="15"/>
      <c r="AL457" s="14"/>
      <c r="AM457" s="4"/>
      <c r="AN457" s="4"/>
      <c r="AO457" s="4"/>
      <c r="AP457" s="4"/>
      <c r="AQ457" s="5"/>
      <c r="AR457" s="53"/>
      <c r="AS457" s="53"/>
      <c r="AT457" s="53"/>
      <c r="AU457" s="53"/>
      <c r="AV457" s="53"/>
      <c r="AW457" s="53"/>
      <c r="AX457" s="10"/>
      <c r="AY457" s="10"/>
      <c r="AZ457" s="10"/>
      <c r="BA457" s="10"/>
      <c r="BB457" s="10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</row>
    <row r="458" spans="1:138" x14ac:dyDescent="0.2">
      <c r="A458" s="158">
        <f t="shared" si="274"/>
        <v>41614</v>
      </c>
      <c r="B458" s="2">
        <f t="shared" ref="B458:B521" si="289">(W458+AG458)</f>
        <v>339739.28856732947</v>
      </c>
      <c r="C458" s="2">
        <f t="shared" si="275"/>
        <v>315796.44374015997</v>
      </c>
      <c r="D458" s="2">
        <f>SUM(Y458:Y$709)</f>
        <v>12747.342434680002</v>
      </c>
      <c r="E458" s="73">
        <f t="shared" ref="E458:E521" si="290">(C458-D458)</f>
        <v>303049.10130548</v>
      </c>
      <c r="F458" s="88">
        <f t="shared" si="285"/>
        <v>3738.99</v>
      </c>
      <c r="G458" s="3">
        <f>IF(AND(N458=1,N457&gt;1),VLOOKUP(A457,[1]Plan1!$BK$81:$BM$259,3),G457)</f>
        <v>3760.3</v>
      </c>
      <c r="H458" s="11">
        <f t="shared" si="286"/>
        <v>41532</v>
      </c>
      <c r="I458" s="11">
        <f t="shared" si="287"/>
        <v>41562</v>
      </c>
      <c r="J458" s="12">
        <f t="shared" ref="J458:J521" si="291">(G458/F458)-1</f>
        <v>5.6994001053760623E-3</v>
      </c>
      <c r="K458" s="11">
        <f t="shared" si="276"/>
        <v>41624</v>
      </c>
      <c r="L458" s="11">
        <f t="shared" ref="L458:L521" si="292">IF(A458&gt;L457,K458,L457)</f>
        <v>41624</v>
      </c>
      <c r="M458" s="1">
        <f t="shared" si="281"/>
        <v>21</v>
      </c>
      <c r="N458" s="1">
        <f t="shared" ref="N458:N521" si="293">(M458-(NETWORKDAYS(A458,L458,$AN$194:$AN$348)-1))</f>
        <v>15</v>
      </c>
      <c r="O458" s="2">
        <f t="shared" ref="O458:O521" si="294">TRUNC((G458/F458)^TRUNC((N458/M458),9),8)</f>
        <v>1.0040676900000001</v>
      </c>
      <c r="P458" s="13">
        <f t="shared" si="288"/>
        <v>1.0034997699999999</v>
      </c>
      <c r="Q458" s="13">
        <f t="shared" si="282"/>
        <v>1.0689852711198671</v>
      </c>
      <c r="R458" s="2">
        <f t="shared" si="284"/>
        <v>1.07333357</v>
      </c>
      <c r="S458" s="2">
        <f t="shared" si="277"/>
        <v>1.06270687</v>
      </c>
      <c r="T458" s="2">
        <f t="shared" ref="T458:T521" si="295">TRUNC(C458*S458,8)</f>
        <v>335599.05028422998</v>
      </c>
      <c r="U458" s="2">
        <f t="shared" ref="U458:U521" si="296">(D458*(S458-1))</f>
        <v>799.34594489696201</v>
      </c>
      <c r="V458" s="2">
        <f t="shared" ref="V458:V521" si="297">(E458*(R458-1))</f>
        <v>22223.672484022496</v>
      </c>
      <c r="W458" s="2">
        <f t="shared" ref="W458:W521" si="298">(C458+U458+V458)</f>
        <v>338819.46216907946</v>
      </c>
      <c r="X458" s="17">
        <f t="shared" ref="X458:X521" si="299">IF(VLOOKUP(A458,AN$10:AU$190,8)=VLOOKUP(A457,AN$10:AU$190,8),0,VLOOKUP(A458,AN$10:AU$190,8))</f>
        <v>0</v>
      </c>
      <c r="Y458" s="2">
        <f t="shared" ref="Y458:Y521" si="300">IF(X458&gt;0,VLOOKUP(A458,AN$12:AR$190,5),0)</f>
        <v>0</v>
      </c>
      <c r="Z458" s="72">
        <f t="shared" ref="Z458:Z521" si="301">IF(X458&gt;0,VLOOKUP($A458,$AN$10:$AS$190,6),0)</f>
        <v>0</v>
      </c>
      <c r="AA458" s="2">
        <f t="shared" ref="AA458:AA521" si="302">IF(Z458&gt;0,TRUNC(Z458*T458,8),0)</f>
        <v>0</v>
      </c>
      <c r="AB458" s="12">
        <f t="shared" si="278"/>
        <v>4.6600000000000003E-2</v>
      </c>
      <c r="AC458" s="17">
        <f t="shared" ref="AC458:AC521" si="303">N458</f>
        <v>15</v>
      </c>
      <c r="AD458" s="17">
        <v>252</v>
      </c>
      <c r="AE458" s="13">
        <f t="shared" si="283"/>
        <v>1.002714798</v>
      </c>
      <c r="AF458" s="2">
        <f t="shared" ref="AF458:AF521" si="304">TRUNC((T458*(AE458-1)),8)</f>
        <v>911.08363051000003</v>
      </c>
      <c r="AG458" s="2">
        <f t="shared" ref="AG458:AG521" si="305">TRUNC((W458*(AE458-1)),8)</f>
        <v>919.82639825000001</v>
      </c>
      <c r="AH458" s="3">
        <f t="shared" ref="AH458:AH521" si="306">IF(AA458&gt;0,AA458+AF458,0)</f>
        <v>0</v>
      </c>
      <c r="AI458" s="4" t="str">
        <f t="shared" si="279"/>
        <v>A+J=</v>
      </c>
      <c r="AJ458" s="11">
        <f t="shared" si="280"/>
        <v>41624</v>
      </c>
      <c r="AK458" s="11"/>
      <c r="AL458" s="4"/>
      <c r="AM458" s="4"/>
      <c r="AN458" s="4"/>
      <c r="AO458" s="4"/>
      <c r="AP458" s="4"/>
      <c r="AQ458" s="3"/>
      <c r="AR458" s="53"/>
      <c r="AS458" s="53"/>
      <c r="AT458" s="53"/>
      <c r="AU458" s="53"/>
      <c r="AV458" s="53"/>
      <c r="AW458" s="53"/>
      <c r="AX458" s="1"/>
      <c r="AY458" s="1"/>
      <c r="AZ458" s="1"/>
      <c r="BA458" s="1"/>
      <c r="BB458" s="1"/>
    </row>
    <row r="459" spans="1:138" x14ac:dyDescent="0.2">
      <c r="A459" s="158">
        <f t="shared" ref="A459:A522" si="307">(A458+1)</f>
        <v>41615</v>
      </c>
      <c r="B459" s="2">
        <f t="shared" si="289"/>
        <v>339888.99301493977</v>
      </c>
      <c r="C459" s="2">
        <f t="shared" ref="C459:C522" si="308">TRUNC(IF(X458&gt;0,VLOOKUP(A458,$AN$12:$AO$190,2),C458),8)</f>
        <v>315796.44374015997</v>
      </c>
      <c r="D459" s="2">
        <f>SUM(Y459:Y$709)</f>
        <v>12747.342434680002</v>
      </c>
      <c r="E459" s="73">
        <f t="shared" si="290"/>
        <v>303049.10130548</v>
      </c>
      <c r="F459" s="88">
        <f t="shared" si="285"/>
        <v>3738.99</v>
      </c>
      <c r="G459" s="3">
        <f>IF(AND(N459=1,N458&gt;1),VLOOKUP(A458,[1]Plan1!$BK$81:$BM$259,3),G458)</f>
        <v>3760.3</v>
      </c>
      <c r="H459" s="11">
        <f t="shared" si="286"/>
        <v>41532</v>
      </c>
      <c r="I459" s="11">
        <f t="shared" si="287"/>
        <v>41562</v>
      </c>
      <c r="J459" s="12">
        <f t="shared" si="291"/>
        <v>5.6994001053760623E-3</v>
      </c>
      <c r="K459" s="11">
        <f t="shared" ref="K459:K522" si="309">IF(DAY(A459)=14,VLOOKUP(A459,AR$194:AW$373,4),K458)</f>
        <v>41624</v>
      </c>
      <c r="L459" s="11">
        <f t="shared" si="292"/>
        <v>41624</v>
      </c>
      <c r="M459" s="1">
        <f t="shared" si="281"/>
        <v>21</v>
      </c>
      <c r="N459" s="1">
        <f t="shared" si="293"/>
        <v>16</v>
      </c>
      <c r="O459" s="2">
        <f t="shared" si="294"/>
        <v>1.00433946</v>
      </c>
      <c r="P459" s="13">
        <f t="shared" si="288"/>
        <v>1.0034997699999999</v>
      </c>
      <c r="Q459" s="13">
        <f t="shared" si="282"/>
        <v>1.0689852711198671</v>
      </c>
      <c r="R459" s="2">
        <f t="shared" si="284"/>
        <v>1.0736240800000001</v>
      </c>
      <c r="S459" s="2">
        <f t="shared" ref="S459:S522" si="310">IF(AND(X459&gt;0,MONTH(A459)=9),R459,S458)</f>
        <v>1.06270687</v>
      </c>
      <c r="T459" s="2">
        <f t="shared" si="295"/>
        <v>335599.05028422998</v>
      </c>
      <c r="U459" s="2">
        <f t="shared" si="296"/>
        <v>799.34594489696201</v>
      </c>
      <c r="V459" s="2">
        <f t="shared" si="297"/>
        <v>22311.711278442792</v>
      </c>
      <c r="W459" s="2">
        <f t="shared" si="298"/>
        <v>338907.50096349977</v>
      </c>
      <c r="X459" s="17">
        <f t="shared" si="299"/>
        <v>0</v>
      </c>
      <c r="Y459" s="2">
        <f t="shared" si="300"/>
        <v>0</v>
      </c>
      <c r="Z459" s="72">
        <f t="shared" si="301"/>
        <v>0</v>
      </c>
      <c r="AA459" s="2">
        <f t="shared" si="302"/>
        <v>0</v>
      </c>
      <c r="AB459" s="12">
        <f t="shared" ref="AB459:AB522" si="311">(AB458)</f>
        <v>4.6600000000000003E-2</v>
      </c>
      <c r="AC459" s="17">
        <f t="shared" si="303"/>
        <v>16</v>
      </c>
      <c r="AD459" s="17">
        <v>252</v>
      </c>
      <c r="AE459" s="13">
        <f t="shared" si="283"/>
        <v>1.0028960469999999</v>
      </c>
      <c r="AF459" s="2">
        <f t="shared" si="304"/>
        <v>971.91062277000003</v>
      </c>
      <c r="AG459" s="2">
        <f t="shared" si="305"/>
        <v>981.49205143999995</v>
      </c>
      <c r="AH459" s="3">
        <f t="shared" si="306"/>
        <v>0</v>
      </c>
      <c r="AI459" s="4" t="str">
        <f t="shared" ref="AI459:AI522" si="312">AI458</f>
        <v>A+J=</v>
      </c>
      <c r="AJ459" s="11">
        <f t="shared" ref="AJ459:AJ522" si="313">IF(X458&gt;0,VLOOKUP(A458,$AN$10:$AW$190,9),AJ458)</f>
        <v>41624</v>
      </c>
      <c r="AK459" s="11"/>
      <c r="AL459" s="4"/>
      <c r="AM459" s="4"/>
      <c r="AN459" s="4"/>
      <c r="AO459" s="4"/>
      <c r="AP459" s="4"/>
      <c r="AQ459" s="3"/>
      <c r="AR459" s="53"/>
      <c r="AS459" s="53"/>
      <c r="AT459" s="53"/>
      <c r="AU459" s="53"/>
      <c r="AV459" s="53"/>
      <c r="AW459" s="53"/>
      <c r="AX459" s="1"/>
      <c r="AY459" s="1"/>
      <c r="AZ459" s="1"/>
      <c r="BA459" s="1"/>
      <c r="BB459" s="1"/>
    </row>
    <row r="460" spans="1:138" x14ac:dyDescent="0.2">
      <c r="A460" s="158">
        <f t="shared" si="307"/>
        <v>41616</v>
      </c>
      <c r="B460" s="2">
        <f t="shared" si="289"/>
        <v>339888.99301493977</v>
      </c>
      <c r="C460" s="2">
        <f t="shared" si="308"/>
        <v>315796.44374015997</v>
      </c>
      <c r="D460" s="2">
        <f>SUM(Y460:Y$709)</f>
        <v>12747.342434680002</v>
      </c>
      <c r="E460" s="73">
        <f t="shared" si="290"/>
        <v>303049.10130548</v>
      </c>
      <c r="F460" s="88">
        <f t="shared" si="285"/>
        <v>3738.99</v>
      </c>
      <c r="G460" s="3">
        <f>IF(AND(N460=1,N459&gt;1),VLOOKUP(A459,[1]Plan1!$BK$81:$BM$259,3),G459)</f>
        <v>3760.3</v>
      </c>
      <c r="H460" s="11">
        <f t="shared" si="286"/>
        <v>41532</v>
      </c>
      <c r="I460" s="11">
        <f t="shared" si="287"/>
        <v>41562</v>
      </c>
      <c r="J460" s="12">
        <f t="shared" si="291"/>
        <v>5.6994001053760623E-3</v>
      </c>
      <c r="K460" s="11">
        <f t="shared" si="309"/>
        <v>41624</v>
      </c>
      <c r="L460" s="11">
        <f t="shared" si="292"/>
        <v>41624</v>
      </c>
      <c r="M460" s="1">
        <f t="shared" si="281"/>
        <v>21</v>
      </c>
      <c r="N460" s="1">
        <f t="shared" si="293"/>
        <v>16</v>
      </c>
      <c r="O460" s="2">
        <f t="shared" si="294"/>
        <v>1.00433946</v>
      </c>
      <c r="P460" s="13">
        <f t="shared" si="288"/>
        <v>1.0034997699999999</v>
      </c>
      <c r="Q460" s="13">
        <f t="shared" si="282"/>
        <v>1.0689852711198671</v>
      </c>
      <c r="R460" s="2">
        <f t="shared" si="284"/>
        <v>1.0736240800000001</v>
      </c>
      <c r="S460" s="2">
        <f t="shared" si="310"/>
        <v>1.06270687</v>
      </c>
      <c r="T460" s="2">
        <f t="shared" si="295"/>
        <v>335599.05028422998</v>
      </c>
      <c r="U460" s="2">
        <f t="shared" si="296"/>
        <v>799.34594489696201</v>
      </c>
      <c r="V460" s="2">
        <f t="shared" si="297"/>
        <v>22311.711278442792</v>
      </c>
      <c r="W460" s="2">
        <f t="shared" si="298"/>
        <v>338907.50096349977</v>
      </c>
      <c r="X460" s="17">
        <f t="shared" si="299"/>
        <v>0</v>
      </c>
      <c r="Y460" s="2">
        <f t="shared" si="300"/>
        <v>0</v>
      </c>
      <c r="Z460" s="72">
        <f t="shared" si="301"/>
        <v>0</v>
      </c>
      <c r="AA460" s="2">
        <f t="shared" si="302"/>
        <v>0</v>
      </c>
      <c r="AB460" s="12">
        <f t="shared" si="311"/>
        <v>4.6600000000000003E-2</v>
      </c>
      <c r="AC460" s="17">
        <f t="shared" si="303"/>
        <v>16</v>
      </c>
      <c r="AD460" s="17">
        <v>252</v>
      </c>
      <c r="AE460" s="13">
        <f t="shared" si="283"/>
        <v>1.0028960469999999</v>
      </c>
      <c r="AF460" s="2">
        <f t="shared" si="304"/>
        <v>971.91062277000003</v>
      </c>
      <c r="AG460" s="2">
        <f t="shared" si="305"/>
        <v>981.49205143999995</v>
      </c>
      <c r="AH460" s="3">
        <f t="shared" si="306"/>
        <v>0</v>
      </c>
      <c r="AI460" s="4" t="str">
        <f t="shared" si="312"/>
        <v>A+J=</v>
      </c>
      <c r="AJ460" s="11">
        <f t="shared" si="313"/>
        <v>41624</v>
      </c>
      <c r="AK460" s="11"/>
      <c r="AL460" s="4"/>
      <c r="AM460" s="4"/>
      <c r="AN460" s="4"/>
      <c r="AO460" s="4"/>
      <c r="AP460" s="4"/>
      <c r="AQ460" s="3"/>
      <c r="AR460" s="53"/>
      <c r="AS460" s="53"/>
      <c r="AT460" s="53"/>
      <c r="AU460" s="53"/>
      <c r="AV460" s="53"/>
      <c r="AW460" s="53"/>
      <c r="AX460" s="1"/>
      <c r="AY460" s="1"/>
      <c r="AZ460" s="1"/>
      <c r="BA460" s="1"/>
      <c r="BB460" s="1"/>
    </row>
    <row r="461" spans="1:138" x14ac:dyDescent="0.2">
      <c r="A461" s="158">
        <f t="shared" si="307"/>
        <v>41617</v>
      </c>
      <c r="B461" s="2">
        <f t="shared" si="289"/>
        <v>339888.99301493977</v>
      </c>
      <c r="C461" s="2">
        <f t="shared" si="308"/>
        <v>315796.44374015997</v>
      </c>
      <c r="D461" s="2">
        <f>SUM(Y461:Y$709)</f>
        <v>12747.342434680002</v>
      </c>
      <c r="E461" s="73">
        <f t="shared" si="290"/>
        <v>303049.10130548</v>
      </c>
      <c r="F461" s="88">
        <f t="shared" si="285"/>
        <v>3738.99</v>
      </c>
      <c r="G461" s="3">
        <f>IF(AND(N461=1,N460&gt;1),VLOOKUP(A460,[1]Plan1!$BK$81:$BM$259,3),G460)</f>
        <v>3760.3</v>
      </c>
      <c r="H461" s="11">
        <f t="shared" si="286"/>
        <v>41532</v>
      </c>
      <c r="I461" s="11">
        <f t="shared" si="287"/>
        <v>41562</v>
      </c>
      <c r="J461" s="12">
        <f t="shared" si="291"/>
        <v>5.6994001053760623E-3</v>
      </c>
      <c r="K461" s="11">
        <f t="shared" si="309"/>
        <v>41624</v>
      </c>
      <c r="L461" s="11">
        <f t="shared" si="292"/>
        <v>41624</v>
      </c>
      <c r="M461" s="1">
        <f t="shared" si="281"/>
        <v>21</v>
      </c>
      <c r="N461" s="1">
        <f t="shared" si="293"/>
        <v>16</v>
      </c>
      <c r="O461" s="2">
        <f t="shared" si="294"/>
        <v>1.00433946</v>
      </c>
      <c r="P461" s="13">
        <f t="shared" si="288"/>
        <v>1.0034997699999999</v>
      </c>
      <c r="Q461" s="13">
        <f t="shared" si="282"/>
        <v>1.0689852711198671</v>
      </c>
      <c r="R461" s="2">
        <f t="shared" si="284"/>
        <v>1.0736240800000001</v>
      </c>
      <c r="S461" s="2">
        <f t="shared" si="310"/>
        <v>1.06270687</v>
      </c>
      <c r="T461" s="2">
        <f t="shared" si="295"/>
        <v>335599.05028422998</v>
      </c>
      <c r="U461" s="2">
        <f t="shared" si="296"/>
        <v>799.34594489696201</v>
      </c>
      <c r="V461" s="2">
        <f t="shared" si="297"/>
        <v>22311.711278442792</v>
      </c>
      <c r="W461" s="2">
        <f t="shared" si="298"/>
        <v>338907.50096349977</v>
      </c>
      <c r="X461" s="17">
        <f t="shared" si="299"/>
        <v>0</v>
      </c>
      <c r="Y461" s="2">
        <f t="shared" si="300"/>
        <v>0</v>
      </c>
      <c r="Z461" s="72">
        <f t="shared" si="301"/>
        <v>0</v>
      </c>
      <c r="AA461" s="2">
        <f t="shared" si="302"/>
        <v>0</v>
      </c>
      <c r="AB461" s="12">
        <f t="shared" si="311"/>
        <v>4.6600000000000003E-2</v>
      </c>
      <c r="AC461" s="17">
        <f t="shared" si="303"/>
        <v>16</v>
      </c>
      <c r="AD461" s="17">
        <v>252</v>
      </c>
      <c r="AE461" s="13">
        <f t="shared" si="283"/>
        <v>1.0028960469999999</v>
      </c>
      <c r="AF461" s="2">
        <f t="shared" si="304"/>
        <v>971.91062277000003</v>
      </c>
      <c r="AG461" s="2">
        <f t="shared" si="305"/>
        <v>981.49205143999995</v>
      </c>
      <c r="AH461" s="3">
        <f t="shared" si="306"/>
        <v>0</v>
      </c>
      <c r="AI461" s="4" t="str">
        <f t="shared" si="312"/>
        <v>A+J=</v>
      </c>
      <c r="AJ461" s="11">
        <f t="shared" si="313"/>
        <v>41624</v>
      </c>
      <c r="AK461" s="11"/>
      <c r="AL461" s="4"/>
      <c r="AM461" s="4"/>
      <c r="AN461" s="4"/>
      <c r="AO461" s="4"/>
      <c r="AP461" s="4"/>
      <c r="AQ461" s="3"/>
      <c r="AR461" s="53"/>
      <c r="AS461" s="53"/>
      <c r="AT461" s="53"/>
      <c r="AU461" s="53"/>
      <c r="AV461" s="53"/>
      <c r="AW461" s="53"/>
      <c r="AX461" s="1"/>
      <c r="AY461" s="1"/>
      <c r="AZ461" s="1"/>
      <c r="BA461" s="1"/>
      <c r="BB461" s="1"/>
    </row>
    <row r="462" spans="1:138" x14ac:dyDescent="0.2">
      <c r="A462" s="158">
        <f t="shared" si="307"/>
        <v>41618</v>
      </c>
      <c r="B462" s="2">
        <f t="shared" si="289"/>
        <v>340038.76758263906</v>
      </c>
      <c r="C462" s="2">
        <f t="shared" si="308"/>
        <v>315796.44374015997</v>
      </c>
      <c r="D462" s="2">
        <f>SUM(Y462:Y$709)</f>
        <v>12747.342434680002</v>
      </c>
      <c r="E462" s="73">
        <f t="shared" si="290"/>
        <v>303049.10130548</v>
      </c>
      <c r="F462" s="88">
        <f t="shared" si="285"/>
        <v>3738.99</v>
      </c>
      <c r="G462" s="3">
        <f>IF(AND(N462=1,N461&gt;1),VLOOKUP(A461,[1]Plan1!$BK$81:$BM$259,3),G461)</f>
        <v>3760.3</v>
      </c>
      <c r="H462" s="11">
        <f t="shared" si="286"/>
        <v>41532</v>
      </c>
      <c r="I462" s="11">
        <f t="shared" si="287"/>
        <v>41562</v>
      </c>
      <c r="J462" s="12">
        <f t="shared" si="291"/>
        <v>5.6994001053760623E-3</v>
      </c>
      <c r="K462" s="11">
        <f t="shared" si="309"/>
        <v>41624</v>
      </c>
      <c r="L462" s="11">
        <f t="shared" si="292"/>
        <v>41624</v>
      </c>
      <c r="M462" s="1">
        <f t="shared" si="281"/>
        <v>21</v>
      </c>
      <c r="N462" s="1">
        <f t="shared" si="293"/>
        <v>17</v>
      </c>
      <c r="O462" s="2">
        <f t="shared" si="294"/>
        <v>1.0046113000000001</v>
      </c>
      <c r="P462" s="13">
        <f t="shared" si="288"/>
        <v>1.0034997699999999</v>
      </c>
      <c r="Q462" s="13">
        <f t="shared" si="282"/>
        <v>1.0689852711198671</v>
      </c>
      <c r="R462" s="2">
        <f t="shared" si="284"/>
        <v>1.0739146799999999</v>
      </c>
      <c r="S462" s="2">
        <f t="shared" si="310"/>
        <v>1.06270687</v>
      </c>
      <c r="T462" s="2">
        <f t="shared" si="295"/>
        <v>335599.05028422998</v>
      </c>
      <c r="U462" s="2">
        <f t="shared" si="296"/>
        <v>799.34594489696201</v>
      </c>
      <c r="V462" s="2">
        <f t="shared" si="297"/>
        <v>22399.777347282106</v>
      </c>
      <c r="W462" s="2">
        <f t="shared" si="298"/>
        <v>338995.56703233905</v>
      </c>
      <c r="X462" s="17">
        <f t="shared" si="299"/>
        <v>0</v>
      </c>
      <c r="Y462" s="2">
        <f t="shared" si="300"/>
        <v>0</v>
      </c>
      <c r="Z462" s="72">
        <f t="shared" si="301"/>
        <v>0</v>
      </c>
      <c r="AA462" s="2">
        <f t="shared" si="302"/>
        <v>0</v>
      </c>
      <c r="AB462" s="12">
        <f t="shared" si="311"/>
        <v>4.6600000000000003E-2</v>
      </c>
      <c r="AC462" s="17">
        <f t="shared" si="303"/>
        <v>17</v>
      </c>
      <c r="AD462" s="17">
        <v>252</v>
      </c>
      <c r="AE462" s="13">
        <f t="shared" si="283"/>
        <v>1.003077328</v>
      </c>
      <c r="AF462" s="2">
        <f t="shared" si="304"/>
        <v>1032.7483542099999</v>
      </c>
      <c r="AG462" s="2">
        <f t="shared" si="305"/>
        <v>1043.2005503</v>
      </c>
      <c r="AH462" s="3">
        <f t="shared" si="306"/>
        <v>0</v>
      </c>
      <c r="AI462" s="4" t="str">
        <f t="shared" si="312"/>
        <v>A+J=</v>
      </c>
      <c r="AJ462" s="11">
        <f t="shared" si="313"/>
        <v>41624</v>
      </c>
      <c r="AK462" s="11"/>
      <c r="AL462" s="4"/>
      <c r="AM462" s="4"/>
      <c r="AN462" s="4"/>
      <c r="AO462" s="4"/>
      <c r="AP462" s="4"/>
      <c r="AQ462" s="3"/>
      <c r="AR462" s="53"/>
      <c r="AS462" s="53"/>
      <c r="AT462" s="53"/>
      <c r="AU462" s="53"/>
      <c r="AV462" s="53"/>
      <c r="AW462" s="53"/>
      <c r="AX462" s="1"/>
      <c r="AY462" s="1"/>
      <c r="AZ462" s="1"/>
      <c r="BA462" s="1"/>
      <c r="BB462" s="1"/>
    </row>
    <row r="463" spans="1:138" x14ac:dyDescent="0.2">
      <c r="A463" s="158">
        <f t="shared" si="307"/>
        <v>41619</v>
      </c>
      <c r="B463" s="2">
        <f t="shared" si="289"/>
        <v>340188.60655207554</v>
      </c>
      <c r="C463" s="2">
        <f t="shared" si="308"/>
        <v>315796.44374015997</v>
      </c>
      <c r="D463" s="2">
        <f>SUM(Y463:Y$709)</f>
        <v>12747.342434680002</v>
      </c>
      <c r="E463" s="73">
        <f t="shared" si="290"/>
        <v>303049.10130548</v>
      </c>
      <c r="F463" s="88">
        <f t="shared" si="285"/>
        <v>3738.99</v>
      </c>
      <c r="G463" s="3">
        <f>IF(AND(N463=1,N462&gt;1),VLOOKUP(A462,[1]Plan1!$BK$81:$BM$259,3),G462)</f>
        <v>3760.3</v>
      </c>
      <c r="H463" s="11">
        <f t="shared" si="286"/>
        <v>41532</v>
      </c>
      <c r="I463" s="11">
        <f t="shared" si="287"/>
        <v>41562</v>
      </c>
      <c r="J463" s="12">
        <f t="shared" si="291"/>
        <v>5.6994001053760623E-3</v>
      </c>
      <c r="K463" s="11">
        <f t="shared" si="309"/>
        <v>41624</v>
      </c>
      <c r="L463" s="11">
        <f t="shared" si="292"/>
        <v>41624</v>
      </c>
      <c r="M463" s="1">
        <f t="shared" si="281"/>
        <v>21</v>
      </c>
      <c r="N463" s="1">
        <f t="shared" si="293"/>
        <v>18</v>
      </c>
      <c r="O463" s="2">
        <f t="shared" si="294"/>
        <v>1.00488321</v>
      </c>
      <c r="P463" s="13">
        <f t="shared" si="288"/>
        <v>1.0034997699999999</v>
      </c>
      <c r="Q463" s="13">
        <f t="shared" si="282"/>
        <v>1.0689852711198671</v>
      </c>
      <c r="R463" s="2">
        <f t="shared" si="284"/>
        <v>1.0742053499999999</v>
      </c>
      <c r="S463" s="2">
        <f t="shared" si="310"/>
        <v>1.06270687</v>
      </c>
      <c r="T463" s="2">
        <f t="shared" si="295"/>
        <v>335599.05028422998</v>
      </c>
      <c r="U463" s="2">
        <f t="shared" si="296"/>
        <v>799.34594489696201</v>
      </c>
      <c r="V463" s="2">
        <f t="shared" si="297"/>
        <v>22487.864629558586</v>
      </c>
      <c r="W463" s="2">
        <f t="shared" si="298"/>
        <v>339083.65431461553</v>
      </c>
      <c r="X463" s="17">
        <f t="shared" si="299"/>
        <v>0</v>
      </c>
      <c r="Y463" s="2">
        <f t="shared" si="300"/>
        <v>0</v>
      </c>
      <c r="Z463" s="72">
        <f t="shared" si="301"/>
        <v>0</v>
      </c>
      <c r="AA463" s="2">
        <f t="shared" si="302"/>
        <v>0</v>
      </c>
      <c r="AB463" s="12">
        <f t="shared" si="311"/>
        <v>4.6600000000000003E-2</v>
      </c>
      <c r="AC463" s="17">
        <f t="shared" si="303"/>
        <v>18</v>
      </c>
      <c r="AD463" s="17">
        <v>252</v>
      </c>
      <c r="AE463" s="13">
        <f t="shared" si="283"/>
        <v>1.003258642</v>
      </c>
      <c r="AF463" s="2">
        <f t="shared" si="304"/>
        <v>1093.59716041</v>
      </c>
      <c r="AG463" s="2">
        <f t="shared" si="305"/>
        <v>1104.9522374600001</v>
      </c>
      <c r="AH463" s="3">
        <f t="shared" si="306"/>
        <v>0</v>
      </c>
      <c r="AI463" s="4" t="str">
        <f t="shared" si="312"/>
        <v>A+J=</v>
      </c>
      <c r="AJ463" s="11">
        <f t="shared" si="313"/>
        <v>41624</v>
      </c>
      <c r="AK463" s="11"/>
      <c r="AL463" s="4"/>
      <c r="AM463" s="4"/>
      <c r="AN463" s="4"/>
      <c r="AO463" s="4"/>
      <c r="AP463" s="4"/>
      <c r="AQ463" s="3"/>
      <c r="AR463" s="53"/>
      <c r="AS463" s="53"/>
      <c r="AT463" s="53"/>
      <c r="AU463" s="53"/>
      <c r="AV463" s="53"/>
      <c r="AW463" s="53"/>
      <c r="AX463" s="1"/>
      <c r="AY463" s="1"/>
      <c r="AZ463" s="1"/>
      <c r="BA463" s="1"/>
      <c r="BB463" s="1"/>
    </row>
    <row r="464" spans="1:138" x14ac:dyDescent="0.2">
      <c r="A464" s="158">
        <f t="shared" si="307"/>
        <v>41620</v>
      </c>
      <c r="B464" s="2">
        <f t="shared" si="289"/>
        <v>340338.51264525007</v>
      </c>
      <c r="C464" s="2">
        <f t="shared" si="308"/>
        <v>315796.44374015997</v>
      </c>
      <c r="D464" s="2">
        <f>SUM(Y464:Y$709)</f>
        <v>12747.342434680002</v>
      </c>
      <c r="E464" s="73">
        <f t="shared" si="290"/>
        <v>303049.10130548</v>
      </c>
      <c r="F464" s="88">
        <f t="shared" si="285"/>
        <v>3738.99</v>
      </c>
      <c r="G464" s="3">
        <f>IF(AND(N464=1,N463&gt;1),VLOOKUP(A463,[1]Plan1!$BK$81:$BM$259,3),G463)</f>
        <v>3760.3</v>
      </c>
      <c r="H464" s="11">
        <f t="shared" si="286"/>
        <v>41532</v>
      </c>
      <c r="I464" s="11">
        <f t="shared" si="287"/>
        <v>41562</v>
      </c>
      <c r="J464" s="12">
        <f t="shared" si="291"/>
        <v>5.6994001053760623E-3</v>
      </c>
      <c r="K464" s="11">
        <f t="shared" si="309"/>
        <v>41624</v>
      </c>
      <c r="L464" s="11">
        <f t="shared" si="292"/>
        <v>41624</v>
      </c>
      <c r="M464" s="1">
        <f t="shared" si="281"/>
        <v>21</v>
      </c>
      <c r="N464" s="1">
        <f t="shared" si="293"/>
        <v>19</v>
      </c>
      <c r="O464" s="2">
        <f t="shared" si="294"/>
        <v>1.0051551999999999</v>
      </c>
      <c r="P464" s="13">
        <f t="shared" si="288"/>
        <v>1.0034997699999999</v>
      </c>
      <c r="Q464" s="13">
        <f t="shared" si="282"/>
        <v>1.0689852711198671</v>
      </c>
      <c r="R464" s="2">
        <f t="shared" si="284"/>
        <v>1.0744961</v>
      </c>
      <c r="S464" s="2">
        <f t="shared" si="310"/>
        <v>1.06270687</v>
      </c>
      <c r="T464" s="2">
        <f t="shared" si="295"/>
        <v>335599.05028422998</v>
      </c>
      <c r="U464" s="2">
        <f t="shared" si="296"/>
        <v>799.34594489696201</v>
      </c>
      <c r="V464" s="2">
        <f t="shared" si="297"/>
        <v>22575.976155763154</v>
      </c>
      <c r="W464" s="2">
        <f t="shared" si="298"/>
        <v>339171.7658408201</v>
      </c>
      <c r="X464" s="17">
        <f t="shared" si="299"/>
        <v>0</v>
      </c>
      <c r="Y464" s="2">
        <f t="shared" si="300"/>
        <v>0</v>
      </c>
      <c r="Z464" s="72">
        <f t="shared" si="301"/>
        <v>0</v>
      </c>
      <c r="AA464" s="2">
        <f t="shared" si="302"/>
        <v>0</v>
      </c>
      <c r="AB464" s="12">
        <f t="shared" si="311"/>
        <v>4.6600000000000003E-2</v>
      </c>
      <c r="AC464" s="17">
        <f t="shared" si="303"/>
        <v>19</v>
      </c>
      <c r="AD464" s="17">
        <v>252</v>
      </c>
      <c r="AE464" s="13">
        <f t="shared" si="283"/>
        <v>1.003439988</v>
      </c>
      <c r="AF464" s="2">
        <f t="shared" si="304"/>
        <v>1154.45670578</v>
      </c>
      <c r="AG464" s="2">
        <f t="shared" si="305"/>
        <v>1166.7468044300001</v>
      </c>
      <c r="AH464" s="3">
        <f t="shared" si="306"/>
        <v>0</v>
      </c>
      <c r="AI464" s="4" t="str">
        <f t="shared" si="312"/>
        <v>A+J=</v>
      </c>
      <c r="AJ464" s="11">
        <f t="shared" si="313"/>
        <v>41624</v>
      </c>
      <c r="AK464" s="11"/>
      <c r="AL464" s="4"/>
      <c r="AM464" s="4"/>
      <c r="AN464" s="4"/>
      <c r="AO464" s="4"/>
      <c r="AP464" s="4"/>
      <c r="AQ464" s="3"/>
      <c r="AR464" s="53"/>
      <c r="AS464" s="53"/>
      <c r="AT464" s="53"/>
      <c r="AU464" s="53"/>
      <c r="AV464" s="53"/>
      <c r="AW464" s="53"/>
      <c r="AX464" s="1"/>
      <c r="AY464" s="1"/>
      <c r="AZ464" s="1"/>
      <c r="BA464" s="1"/>
      <c r="BB464" s="1"/>
    </row>
    <row r="465" spans="1:54" x14ac:dyDescent="0.2">
      <c r="A465" s="158">
        <f t="shared" si="307"/>
        <v>41621</v>
      </c>
      <c r="B465" s="2">
        <f t="shared" si="289"/>
        <v>340488.48656232277</v>
      </c>
      <c r="C465" s="2">
        <f t="shared" si="308"/>
        <v>315796.44374015997</v>
      </c>
      <c r="D465" s="2">
        <f>SUM(Y465:Y$709)</f>
        <v>12747.342434680002</v>
      </c>
      <c r="E465" s="73">
        <f t="shared" si="290"/>
        <v>303049.10130548</v>
      </c>
      <c r="F465" s="88">
        <f t="shared" si="285"/>
        <v>3738.99</v>
      </c>
      <c r="G465" s="3">
        <f>IF(AND(N465=1,N464&gt;1),VLOOKUP(A464,[1]Plan1!$BK$81:$BM$259,3),G464)</f>
        <v>3760.3</v>
      </c>
      <c r="H465" s="11">
        <f t="shared" si="286"/>
        <v>41532</v>
      </c>
      <c r="I465" s="11">
        <f t="shared" si="287"/>
        <v>41562</v>
      </c>
      <c r="J465" s="12">
        <f t="shared" si="291"/>
        <v>5.6994001053760623E-3</v>
      </c>
      <c r="K465" s="11">
        <f t="shared" si="309"/>
        <v>41624</v>
      </c>
      <c r="L465" s="11">
        <f t="shared" si="292"/>
        <v>41624</v>
      </c>
      <c r="M465" s="1">
        <f t="shared" si="281"/>
        <v>21</v>
      </c>
      <c r="N465" s="1">
        <f t="shared" si="293"/>
        <v>20</v>
      </c>
      <c r="O465" s="2">
        <f t="shared" si="294"/>
        <v>1.00542726</v>
      </c>
      <c r="P465" s="13">
        <f t="shared" si="288"/>
        <v>1.0034997699999999</v>
      </c>
      <c r="Q465" s="13">
        <f t="shared" si="282"/>
        <v>1.0689852711198671</v>
      </c>
      <c r="R465" s="2">
        <f t="shared" si="284"/>
        <v>1.0747869299999999</v>
      </c>
      <c r="S465" s="2">
        <f t="shared" si="310"/>
        <v>1.06270687</v>
      </c>
      <c r="T465" s="2">
        <f t="shared" si="295"/>
        <v>335599.05028422998</v>
      </c>
      <c r="U465" s="2">
        <f t="shared" si="296"/>
        <v>799.34594489696201</v>
      </c>
      <c r="V465" s="2">
        <f t="shared" si="297"/>
        <v>22664.111925895817</v>
      </c>
      <c r="W465" s="2">
        <f t="shared" si="298"/>
        <v>339259.90161095274</v>
      </c>
      <c r="X465" s="17">
        <f t="shared" si="299"/>
        <v>0</v>
      </c>
      <c r="Y465" s="2">
        <f t="shared" si="300"/>
        <v>0</v>
      </c>
      <c r="Z465" s="72">
        <f t="shared" si="301"/>
        <v>0</v>
      </c>
      <c r="AA465" s="2">
        <f t="shared" si="302"/>
        <v>0</v>
      </c>
      <c r="AB465" s="12">
        <f t="shared" si="311"/>
        <v>4.6600000000000003E-2</v>
      </c>
      <c r="AC465" s="17">
        <f t="shared" si="303"/>
        <v>20</v>
      </c>
      <c r="AD465" s="17">
        <v>252</v>
      </c>
      <c r="AE465" s="13">
        <f t="shared" si="283"/>
        <v>1.0036213679999999</v>
      </c>
      <c r="AF465" s="2">
        <f t="shared" si="304"/>
        <v>1215.32766152</v>
      </c>
      <c r="AG465" s="2">
        <f t="shared" si="305"/>
        <v>1228.58495137</v>
      </c>
      <c r="AH465" s="3">
        <f t="shared" si="306"/>
        <v>0</v>
      </c>
      <c r="AI465" s="4" t="str">
        <f t="shared" si="312"/>
        <v>A+J=</v>
      </c>
      <c r="AJ465" s="11">
        <f t="shared" si="313"/>
        <v>41624</v>
      </c>
      <c r="AK465" s="11"/>
      <c r="AL465" s="4"/>
      <c r="AM465" s="4"/>
      <c r="AN465" s="4"/>
      <c r="AO465" s="4"/>
      <c r="AP465" s="4"/>
      <c r="AQ465" s="3"/>
      <c r="AR465" s="53"/>
      <c r="AS465" s="53"/>
      <c r="AT465" s="53"/>
      <c r="AU465" s="53"/>
      <c r="AV465" s="53"/>
      <c r="AW465" s="53"/>
      <c r="AX465" s="1"/>
      <c r="AY465" s="1"/>
      <c r="AZ465" s="1"/>
      <c r="BA465" s="1"/>
      <c r="BB465" s="1"/>
    </row>
    <row r="466" spans="1:54" x14ac:dyDescent="0.2">
      <c r="A466" s="158">
        <f t="shared" si="307"/>
        <v>41622</v>
      </c>
      <c r="B466" s="2">
        <f t="shared" si="289"/>
        <v>340638.52764679358</v>
      </c>
      <c r="C466" s="2">
        <f t="shared" si="308"/>
        <v>315796.44374015997</v>
      </c>
      <c r="D466" s="2">
        <f>SUM(Y466:Y$709)</f>
        <v>12747.342434680002</v>
      </c>
      <c r="E466" s="73">
        <f t="shared" si="290"/>
        <v>303049.10130548</v>
      </c>
      <c r="F466" s="88">
        <f t="shared" si="285"/>
        <v>3738.99</v>
      </c>
      <c r="G466" s="3">
        <f>IF(AND(N466=1,N465&gt;1),VLOOKUP(A465,[1]Plan1!$BK$81:$BM$259,3),G465)</f>
        <v>3760.3</v>
      </c>
      <c r="H466" s="11">
        <f t="shared" si="286"/>
        <v>41532</v>
      </c>
      <c r="I466" s="11">
        <f t="shared" si="287"/>
        <v>41562</v>
      </c>
      <c r="J466" s="12">
        <f t="shared" si="291"/>
        <v>5.6994001053760623E-3</v>
      </c>
      <c r="K466" s="11">
        <f t="shared" si="309"/>
        <v>41653</v>
      </c>
      <c r="L466" s="11">
        <f t="shared" si="292"/>
        <v>41624</v>
      </c>
      <c r="M466" s="1">
        <f t="shared" si="281"/>
        <v>21</v>
      </c>
      <c r="N466" s="1">
        <f t="shared" si="293"/>
        <v>21</v>
      </c>
      <c r="O466" s="2">
        <f t="shared" si="294"/>
        <v>1.0056993999999999</v>
      </c>
      <c r="P466" s="13">
        <f t="shared" si="288"/>
        <v>1.0034997699999999</v>
      </c>
      <c r="Q466" s="13">
        <f t="shared" si="282"/>
        <v>1.0689852711198671</v>
      </c>
      <c r="R466" s="2">
        <f t="shared" si="284"/>
        <v>1.0750778400000001</v>
      </c>
      <c r="S466" s="2">
        <f t="shared" si="310"/>
        <v>1.06270687</v>
      </c>
      <c r="T466" s="2">
        <f t="shared" si="295"/>
        <v>335599.05028422998</v>
      </c>
      <c r="U466" s="2">
        <f t="shared" si="296"/>
        <v>799.34594489696201</v>
      </c>
      <c r="V466" s="2">
        <f t="shared" si="297"/>
        <v>22752.271939956638</v>
      </c>
      <c r="W466" s="2">
        <f t="shared" si="298"/>
        <v>339348.06162501359</v>
      </c>
      <c r="X466" s="17">
        <f t="shared" si="299"/>
        <v>0</v>
      </c>
      <c r="Y466" s="2">
        <f t="shared" si="300"/>
        <v>0</v>
      </c>
      <c r="Z466" s="72">
        <f t="shared" si="301"/>
        <v>0</v>
      </c>
      <c r="AA466" s="2">
        <f t="shared" si="302"/>
        <v>0</v>
      </c>
      <c r="AB466" s="12">
        <f t="shared" si="311"/>
        <v>4.6600000000000003E-2</v>
      </c>
      <c r="AC466" s="17">
        <f t="shared" si="303"/>
        <v>21</v>
      </c>
      <c r="AD466" s="17">
        <v>252</v>
      </c>
      <c r="AE466" s="13">
        <f t="shared" si="283"/>
        <v>1.00380278</v>
      </c>
      <c r="AF466" s="2">
        <f t="shared" si="304"/>
        <v>1276.2093564300001</v>
      </c>
      <c r="AG466" s="2">
        <f t="shared" si="305"/>
        <v>1290.4660217799999</v>
      </c>
      <c r="AH466" s="3">
        <f t="shared" si="306"/>
        <v>0</v>
      </c>
      <c r="AI466" s="4" t="str">
        <f t="shared" si="312"/>
        <v>A+J=</v>
      </c>
      <c r="AJ466" s="11">
        <f t="shared" si="313"/>
        <v>41624</v>
      </c>
      <c r="AK466" s="11"/>
      <c r="AL466" s="4"/>
      <c r="AM466" s="4"/>
      <c r="AN466" s="4"/>
      <c r="AO466" s="4"/>
      <c r="AP466" s="4"/>
      <c r="AQ466" s="3"/>
      <c r="AR466" s="53"/>
      <c r="AS466" s="53"/>
      <c r="AT466" s="53"/>
      <c r="AU466" s="53"/>
      <c r="AV466" s="53"/>
      <c r="AW466" s="53"/>
      <c r="AX466" s="1"/>
      <c r="AY466" s="1"/>
      <c r="AZ466" s="1"/>
      <c r="BA466" s="1"/>
      <c r="BB466" s="1"/>
    </row>
    <row r="467" spans="1:54" x14ac:dyDescent="0.2">
      <c r="A467" s="158">
        <f t="shared" si="307"/>
        <v>41623</v>
      </c>
      <c r="B467" s="2">
        <f t="shared" si="289"/>
        <v>340638.52764679358</v>
      </c>
      <c r="C467" s="2">
        <f t="shared" si="308"/>
        <v>315796.44374015997</v>
      </c>
      <c r="D467" s="2">
        <f>SUM(Y467:Y$709)</f>
        <v>12747.342434680002</v>
      </c>
      <c r="E467" s="73">
        <f t="shared" si="290"/>
        <v>303049.10130548</v>
      </c>
      <c r="F467" s="88">
        <f t="shared" si="285"/>
        <v>3738.99</v>
      </c>
      <c r="G467" s="3">
        <f>IF(AND(N467=1,N466&gt;1),VLOOKUP(A466,[1]Plan1!$BK$81:$BM$259,3),G466)</f>
        <v>3760.3</v>
      </c>
      <c r="H467" s="11">
        <f t="shared" si="286"/>
        <v>41532</v>
      </c>
      <c r="I467" s="11">
        <f t="shared" si="287"/>
        <v>41562</v>
      </c>
      <c r="J467" s="12">
        <f t="shared" si="291"/>
        <v>5.6994001053760623E-3</v>
      </c>
      <c r="K467" s="11">
        <f t="shared" si="309"/>
        <v>41653</v>
      </c>
      <c r="L467" s="11">
        <f t="shared" si="292"/>
        <v>41624</v>
      </c>
      <c r="M467" s="1">
        <f t="shared" si="281"/>
        <v>21</v>
      </c>
      <c r="N467" s="1">
        <f t="shared" si="293"/>
        <v>21</v>
      </c>
      <c r="O467" s="2">
        <f t="shared" si="294"/>
        <v>1.0056993999999999</v>
      </c>
      <c r="P467" s="13">
        <f t="shared" si="288"/>
        <v>1.0034997699999999</v>
      </c>
      <c r="Q467" s="13">
        <f t="shared" si="282"/>
        <v>1.0689852711198671</v>
      </c>
      <c r="R467" s="2">
        <f t="shared" si="284"/>
        <v>1.0750778400000001</v>
      </c>
      <c r="S467" s="2">
        <f t="shared" si="310"/>
        <v>1.06270687</v>
      </c>
      <c r="T467" s="2">
        <f t="shared" si="295"/>
        <v>335599.05028422998</v>
      </c>
      <c r="U467" s="2">
        <f t="shared" si="296"/>
        <v>799.34594489696201</v>
      </c>
      <c r="V467" s="2">
        <f t="shared" si="297"/>
        <v>22752.271939956638</v>
      </c>
      <c r="W467" s="2">
        <f t="shared" si="298"/>
        <v>339348.06162501359</v>
      </c>
      <c r="X467" s="17">
        <f t="shared" si="299"/>
        <v>0</v>
      </c>
      <c r="Y467" s="2">
        <f t="shared" si="300"/>
        <v>0</v>
      </c>
      <c r="Z467" s="72">
        <f t="shared" si="301"/>
        <v>0</v>
      </c>
      <c r="AA467" s="2">
        <f t="shared" si="302"/>
        <v>0</v>
      </c>
      <c r="AB467" s="12">
        <f t="shared" si="311"/>
        <v>4.6600000000000003E-2</v>
      </c>
      <c r="AC467" s="17">
        <f t="shared" si="303"/>
        <v>21</v>
      </c>
      <c r="AD467" s="17">
        <v>252</v>
      </c>
      <c r="AE467" s="13">
        <f t="shared" si="283"/>
        <v>1.00380278</v>
      </c>
      <c r="AF467" s="2">
        <f t="shared" si="304"/>
        <v>1276.2093564300001</v>
      </c>
      <c r="AG467" s="2">
        <f t="shared" si="305"/>
        <v>1290.4660217799999</v>
      </c>
      <c r="AH467" s="3">
        <f t="shared" si="306"/>
        <v>0</v>
      </c>
      <c r="AI467" s="4" t="str">
        <f t="shared" si="312"/>
        <v>A+J=</v>
      </c>
      <c r="AJ467" s="11">
        <f t="shared" si="313"/>
        <v>41624</v>
      </c>
      <c r="AK467" s="11"/>
      <c r="AL467" s="4"/>
      <c r="AM467" s="4"/>
      <c r="AN467" s="4"/>
      <c r="AO467" s="4"/>
      <c r="AP467" s="4"/>
      <c r="AQ467" s="3"/>
      <c r="AR467" s="53"/>
      <c r="AS467" s="53"/>
      <c r="AT467" s="53"/>
      <c r="AU467" s="53"/>
      <c r="AV467" s="53"/>
      <c r="AW467" s="53"/>
      <c r="AX467" s="1"/>
      <c r="AY467" s="1"/>
      <c r="AZ467" s="1"/>
      <c r="BA467" s="1"/>
      <c r="BB467" s="1"/>
    </row>
    <row r="468" spans="1:54" x14ac:dyDescent="0.2">
      <c r="A468" s="158">
        <f t="shared" si="307"/>
        <v>41624</v>
      </c>
      <c r="B468" s="2">
        <f t="shared" si="289"/>
        <v>340638.52764679358</v>
      </c>
      <c r="C468" s="2">
        <f t="shared" si="308"/>
        <v>315796.44374015997</v>
      </c>
      <c r="D468" s="2">
        <f>SUM(Y468:Y$709)</f>
        <v>12747.342434680002</v>
      </c>
      <c r="E468" s="73">
        <f t="shared" si="290"/>
        <v>303049.10130548</v>
      </c>
      <c r="F468" s="88">
        <f t="shared" si="285"/>
        <v>3738.99</v>
      </c>
      <c r="G468" s="3">
        <f>IF(AND(N468=1,N467&gt;1),VLOOKUP(A467,[1]Plan1!$BK$81:$BM$259,3),G467)</f>
        <v>3760.3</v>
      </c>
      <c r="H468" s="11">
        <f t="shared" si="286"/>
        <v>41532</v>
      </c>
      <c r="I468" s="11">
        <f t="shared" si="287"/>
        <v>41562</v>
      </c>
      <c r="J468" s="12">
        <f t="shared" si="291"/>
        <v>5.6994001053760623E-3</v>
      </c>
      <c r="K468" s="11">
        <f t="shared" si="309"/>
        <v>41653</v>
      </c>
      <c r="L468" s="11">
        <f t="shared" si="292"/>
        <v>41624</v>
      </c>
      <c r="M468" s="1">
        <f t="shared" si="281"/>
        <v>21</v>
      </c>
      <c r="N468" s="1">
        <f t="shared" si="293"/>
        <v>21</v>
      </c>
      <c r="O468" s="2">
        <f t="shared" si="294"/>
        <v>1.0056993999999999</v>
      </c>
      <c r="P468" s="13">
        <f t="shared" si="288"/>
        <v>1.0034997699999999</v>
      </c>
      <c r="Q468" s="13">
        <f t="shared" si="282"/>
        <v>1.0689852711198671</v>
      </c>
      <c r="R468" s="2">
        <f t="shared" si="284"/>
        <v>1.0750778400000001</v>
      </c>
      <c r="S468" s="2">
        <f t="shared" si="310"/>
        <v>1.06270687</v>
      </c>
      <c r="T468" s="2">
        <f t="shared" si="295"/>
        <v>335599.05028422998</v>
      </c>
      <c r="U468" s="2">
        <f t="shared" si="296"/>
        <v>799.34594489696201</v>
      </c>
      <c r="V468" s="2">
        <f t="shared" si="297"/>
        <v>22752.271939956638</v>
      </c>
      <c r="W468" s="2">
        <f t="shared" si="298"/>
        <v>339348.06162501359</v>
      </c>
      <c r="X468" s="17">
        <f t="shared" si="299"/>
        <v>15</v>
      </c>
      <c r="Y468" s="2">
        <f t="shared" si="300"/>
        <v>1375.73878547</v>
      </c>
      <c r="Z468" s="72">
        <f t="shared" si="301"/>
        <v>4.3564099999999998E-3</v>
      </c>
      <c r="AA468" s="2">
        <f t="shared" si="302"/>
        <v>1462.00705864</v>
      </c>
      <c r="AB468" s="12">
        <f t="shared" si="311"/>
        <v>4.6600000000000003E-2</v>
      </c>
      <c r="AC468" s="17">
        <f t="shared" si="303"/>
        <v>21</v>
      </c>
      <c r="AD468" s="17">
        <v>252</v>
      </c>
      <c r="AE468" s="13">
        <f t="shared" si="283"/>
        <v>1.00380278</v>
      </c>
      <c r="AF468" s="2">
        <f t="shared" si="304"/>
        <v>1276.2093564300001</v>
      </c>
      <c r="AG468" s="2">
        <f t="shared" si="305"/>
        <v>1290.4660217799999</v>
      </c>
      <c r="AH468" s="3">
        <f t="shared" si="306"/>
        <v>2738.21641507</v>
      </c>
      <c r="AI468" s="4" t="str">
        <f t="shared" si="312"/>
        <v>A+J=</v>
      </c>
      <c r="AJ468" s="11">
        <f t="shared" si="313"/>
        <v>41624</v>
      </c>
      <c r="AK468" s="11"/>
      <c r="AL468" s="4"/>
      <c r="AM468" s="4"/>
      <c r="AN468" s="4"/>
      <c r="AO468" s="4"/>
      <c r="AP468" s="4"/>
      <c r="AQ468" s="3"/>
      <c r="AR468" s="53"/>
      <c r="AS468" s="53"/>
      <c r="AT468" s="53"/>
      <c r="AU468" s="53"/>
      <c r="AV468" s="53"/>
      <c r="AW468" s="53"/>
      <c r="AX468" s="1"/>
      <c r="AY468" s="1"/>
      <c r="AZ468" s="1"/>
      <c r="BA468" s="1"/>
      <c r="BB468" s="1"/>
    </row>
    <row r="469" spans="1:54" x14ac:dyDescent="0.2">
      <c r="A469" s="158">
        <f t="shared" si="307"/>
        <v>41625</v>
      </c>
      <c r="B469" s="2">
        <f t="shared" si="289"/>
        <v>338039.5253295101</v>
      </c>
      <c r="C469" s="2">
        <f t="shared" si="308"/>
        <v>314420.70495469001</v>
      </c>
      <c r="D469" s="2">
        <f>SUM(Y469:Y$709)</f>
        <v>11371.603649209999</v>
      </c>
      <c r="E469" s="73">
        <f t="shared" si="290"/>
        <v>303049.10130548</v>
      </c>
      <c r="F469" s="88">
        <f t="shared" si="285"/>
        <v>3760.3</v>
      </c>
      <c r="G469" s="3">
        <f>IF(AND(N469=1,N468&gt;1),VLOOKUP(A468,[1]Plan1!$BK$81:$BM$259,3),G468)</f>
        <v>3780.61</v>
      </c>
      <c r="H469" s="11">
        <f t="shared" si="286"/>
        <v>41564</v>
      </c>
      <c r="I469" s="11">
        <f t="shared" si="287"/>
        <v>41595</v>
      </c>
      <c r="J469" s="12">
        <f t="shared" si="291"/>
        <v>5.4011648006808688E-3</v>
      </c>
      <c r="K469" s="11">
        <f t="shared" si="309"/>
        <v>41653</v>
      </c>
      <c r="L469" s="11">
        <f t="shared" si="292"/>
        <v>41653</v>
      </c>
      <c r="M469" s="1">
        <f t="shared" si="281"/>
        <v>19</v>
      </c>
      <c r="N469" s="1">
        <f t="shared" si="293"/>
        <v>1</v>
      </c>
      <c r="O469" s="2">
        <f t="shared" si="294"/>
        <v>1.0002835400000001</v>
      </c>
      <c r="P469" s="13">
        <f t="shared" si="288"/>
        <v>1.0056993999999999</v>
      </c>
      <c r="Q469" s="13">
        <f t="shared" si="282"/>
        <v>1.0750778457740875</v>
      </c>
      <c r="R469" s="2">
        <f t="shared" si="284"/>
        <v>1.07538267</v>
      </c>
      <c r="S469" s="2">
        <f t="shared" si="310"/>
        <v>1.06270687</v>
      </c>
      <c r="T469" s="2">
        <f t="shared" si="295"/>
        <v>334137.04322559002</v>
      </c>
      <c r="U469" s="2">
        <f t="shared" si="296"/>
        <v>713.07767172253671</v>
      </c>
      <c r="V469" s="2">
        <f t="shared" si="297"/>
        <v>22844.650397507565</v>
      </c>
      <c r="W469" s="2">
        <f t="shared" si="298"/>
        <v>337978.43302392011</v>
      </c>
      <c r="X469" s="17">
        <f t="shared" si="299"/>
        <v>0</v>
      </c>
      <c r="Y469" s="2">
        <f t="shared" si="300"/>
        <v>0</v>
      </c>
      <c r="Z469" s="72">
        <f t="shared" si="301"/>
        <v>0</v>
      </c>
      <c r="AA469" s="2">
        <f t="shared" si="302"/>
        <v>0</v>
      </c>
      <c r="AB469" s="12">
        <f t="shared" si="311"/>
        <v>4.6600000000000003E-2</v>
      </c>
      <c r="AC469" s="17">
        <f t="shared" si="303"/>
        <v>1</v>
      </c>
      <c r="AD469" s="17">
        <v>252</v>
      </c>
      <c r="AE469" s="13">
        <f t="shared" si="283"/>
        <v>1.0001807579999999</v>
      </c>
      <c r="AF469" s="2">
        <f t="shared" si="304"/>
        <v>60.397943650000002</v>
      </c>
      <c r="AG469" s="2">
        <f t="shared" si="305"/>
        <v>61.092305590000002</v>
      </c>
      <c r="AH469" s="3">
        <f t="shared" si="306"/>
        <v>0</v>
      </c>
      <c r="AI469" s="4" t="str">
        <f t="shared" si="312"/>
        <v>A+J=</v>
      </c>
      <c r="AJ469" s="11">
        <f t="shared" si="313"/>
        <v>41653</v>
      </c>
      <c r="AK469" s="11"/>
      <c r="AL469" s="4"/>
      <c r="AM469" s="4"/>
      <c r="AN469" s="4"/>
      <c r="AO469" s="4"/>
      <c r="AP469" s="4"/>
      <c r="AQ469" s="3"/>
      <c r="AR469" s="53"/>
      <c r="AS469" s="53"/>
      <c r="AT469" s="53"/>
      <c r="AU469" s="53"/>
      <c r="AV469" s="53"/>
      <c r="AW469" s="53"/>
      <c r="AX469" s="1"/>
      <c r="AY469" s="1"/>
      <c r="AZ469" s="1"/>
      <c r="BA469" s="1"/>
      <c r="BB469" s="1"/>
    </row>
    <row r="470" spans="1:54" x14ac:dyDescent="0.2">
      <c r="A470" s="158">
        <f t="shared" si="307"/>
        <v>41626</v>
      </c>
      <c r="B470" s="2">
        <f t="shared" si="289"/>
        <v>338193.06759150012</v>
      </c>
      <c r="C470" s="2">
        <f t="shared" si="308"/>
        <v>314420.70495469001</v>
      </c>
      <c r="D470" s="2">
        <f>SUM(Y470:Y$709)</f>
        <v>11371.603649209999</v>
      </c>
      <c r="E470" s="73">
        <f t="shared" si="290"/>
        <v>303049.10130548</v>
      </c>
      <c r="F470" s="88">
        <f t="shared" si="285"/>
        <v>3760.3</v>
      </c>
      <c r="G470" s="3">
        <f>IF(AND(N470=1,N469&gt;1),VLOOKUP(A469,[1]Plan1!$BK$81:$BM$259,3),G469)</f>
        <v>3780.61</v>
      </c>
      <c r="H470" s="11">
        <f t="shared" si="286"/>
        <v>41564</v>
      </c>
      <c r="I470" s="11">
        <f t="shared" si="287"/>
        <v>41595</v>
      </c>
      <c r="J470" s="12">
        <f t="shared" si="291"/>
        <v>5.4011648006808688E-3</v>
      </c>
      <c r="K470" s="11">
        <f t="shared" si="309"/>
        <v>41653</v>
      </c>
      <c r="L470" s="11">
        <f t="shared" si="292"/>
        <v>41653</v>
      </c>
      <c r="M470" s="1">
        <f t="shared" si="281"/>
        <v>19</v>
      </c>
      <c r="N470" s="1">
        <f t="shared" si="293"/>
        <v>2</v>
      </c>
      <c r="O470" s="2">
        <f t="shared" si="294"/>
        <v>1.0005671700000001</v>
      </c>
      <c r="P470" s="13">
        <f t="shared" si="288"/>
        <v>1.0056993999999999</v>
      </c>
      <c r="Q470" s="13">
        <f t="shared" si="282"/>
        <v>1.0750778457740875</v>
      </c>
      <c r="R470" s="2">
        <f t="shared" si="284"/>
        <v>1.07568759</v>
      </c>
      <c r="S470" s="2">
        <f t="shared" si="310"/>
        <v>1.06270687</v>
      </c>
      <c r="T470" s="2">
        <f t="shared" si="295"/>
        <v>334137.04322559002</v>
      </c>
      <c r="U470" s="2">
        <f t="shared" si="296"/>
        <v>713.07767172253671</v>
      </c>
      <c r="V470" s="2">
        <f t="shared" si="297"/>
        <v>22937.056129477642</v>
      </c>
      <c r="W470" s="2">
        <f t="shared" si="298"/>
        <v>338070.83875589014</v>
      </c>
      <c r="X470" s="17">
        <f t="shared" si="299"/>
        <v>0</v>
      </c>
      <c r="Y470" s="2">
        <f t="shared" si="300"/>
        <v>0</v>
      </c>
      <c r="Z470" s="72">
        <f t="shared" si="301"/>
        <v>0</v>
      </c>
      <c r="AA470" s="2">
        <f t="shared" si="302"/>
        <v>0</v>
      </c>
      <c r="AB470" s="12">
        <f t="shared" si="311"/>
        <v>4.6600000000000003E-2</v>
      </c>
      <c r="AC470" s="17">
        <f t="shared" si="303"/>
        <v>2</v>
      </c>
      <c r="AD470" s="17">
        <v>252</v>
      </c>
      <c r="AE470" s="13">
        <f t="shared" si="283"/>
        <v>1.0003615480000001</v>
      </c>
      <c r="AF470" s="2">
        <f t="shared" si="304"/>
        <v>120.8065797</v>
      </c>
      <c r="AG470" s="2">
        <f t="shared" si="305"/>
        <v>122.22883561</v>
      </c>
      <c r="AH470" s="3">
        <f t="shared" si="306"/>
        <v>0</v>
      </c>
      <c r="AI470" s="4" t="str">
        <f t="shared" si="312"/>
        <v>A+J=</v>
      </c>
      <c r="AJ470" s="11">
        <f t="shared" si="313"/>
        <v>41653</v>
      </c>
      <c r="AK470" s="11"/>
      <c r="AL470" s="4"/>
      <c r="AM470" s="4"/>
      <c r="AN470" s="4"/>
      <c r="AO470" s="4"/>
      <c r="AP470" s="4"/>
      <c r="AQ470" s="3"/>
      <c r="AR470" s="53"/>
      <c r="AS470" s="53"/>
      <c r="AT470" s="53"/>
      <c r="AU470" s="53"/>
      <c r="AV470" s="53"/>
      <c r="AW470" s="53"/>
      <c r="AX470" s="1"/>
      <c r="AY470" s="1"/>
      <c r="AZ470" s="1"/>
      <c r="BA470" s="1"/>
      <c r="BB470" s="1"/>
    </row>
    <row r="471" spans="1:54" x14ac:dyDescent="0.2">
      <c r="A471" s="158">
        <f t="shared" si="307"/>
        <v>41627</v>
      </c>
      <c r="B471" s="2">
        <f t="shared" si="289"/>
        <v>338346.68171413935</v>
      </c>
      <c r="C471" s="2">
        <f t="shared" si="308"/>
        <v>314420.70495469001</v>
      </c>
      <c r="D471" s="2">
        <f>SUM(Y471:Y$709)</f>
        <v>11371.603649209999</v>
      </c>
      <c r="E471" s="73">
        <f t="shared" si="290"/>
        <v>303049.10130548</v>
      </c>
      <c r="F471" s="88">
        <f t="shared" si="285"/>
        <v>3760.3</v>
      </c>
      <c r="G471" s="3">
        <f>IF(AND(N471=1,N470&gt;1),VLOOKUP(A470,[1]Plan1!$BK$81:$BM$259,3),G470)</f>
        <v>3780.61</v>
      </c>
      <c r="H471" s="11">
        <f t="shared" si="286"/>
        <v>41564</v>
      </c>
      <c r="I471" s="11">
        <f t="shared" si="287"/>
        <v>41595</v>
      </c>
      <c r="J471" s="12">
        <f t="shared" si="291"/>
        <v>5.4011648006808688E-3</v>
      </c>
      <c r="K471" s="11">
        <f t="shared" si="309"/>
        <v>41653</v>
      </c>
      <c r="L471" s="11">
        <f t="shared" si="292"/>
        <v>41653</v>
      </c>
      <c r="M471" s="1">
        <f t="shared" ref="M471:M534" si="314">IF(L471=L470,M470,NETWORKDAYS(L470,L471,$AN$194:$AN$348)-1)</f>
        <v>19</v>
      </c>
      <c r="N471" s="1">
        <f t="shared" si="293"/>
        <v>3</v>
      </c>
      <c r="O471" s="2">
        <f t="shared" si="294"/>
        <v>1.00085088</v>
      </c>
      <c r="P471" s="13">
        <f t="shared" si="288"/>
        <v>1.0056993999999999</v>
      </c>
      <c r="Q471" s="13">
        <f t="shared" si="282"/>
        <v>1.0750778457740875</v>
      </c>
      <c r="R471" s="2">
        <f t="shared" si="284"/>
        <v>1.0759926</v>
      </c>
      <c r="S471" s="2">
        <f t="shared" si="310"/>
        <v>1.06270687</v>
      </c>
      <c r="T471" s="2">
        <f t="shared" si="295"/>
        <v>334137.04322559002</v>
      </c>
      <c r="U471" s="2">
        <f t="shared" si="296"/>
        <v>713.07767172253671</v>
      </c>
      <c r="V471" s="2">
        <f t="shared" si="297"/>
        <v>23029.48913586681</v>
      </c>
      <c r="W471" s="2">
        <f t="shared" si="298"/>
        <v>338163.27176227933</v>
      </c>
      <c r="X471" s="17">
        <f t="shared" si="299"/>
        <v>0</v>
      </c>
      <c r="Y471" s="2">
        <f t="shared" si="300"/>
        <v>0</v>
      </c>
      <c r="Z471" s="72">
        <f t="shared" si="301"/>
        <v>0</v>
      </c>
      <c r="AA471" s="2">
        <f t="shared" si="302"/>
        <v>0</v>
      </c>
      <c r="AB471" s="12">
        <f t="shared" si="311"/>
        <v>4.6600000000000003E-2</v>
      </c>
      <c r="AC471" s="17">
        <f t="shared" si="303"/>
        <v>3</v>
      </c>
      <c r="AD471" s="17">
        <v>252</v>
      </c>
      <c r="AE471" s="13">
        <f t="shared" si="283"/>
        <v>1.0005423710000001</v>
      </c>
      <c r="AF471" s="2">
        <f t="shared" si="304"/>
        <v>181.22624227</v>
      </c>
      <c r="AG471" s="2">
        <f t="shared" si="305"/>
        <v>183.40995186000001</v>
      </c>
      <c r="AH471" s="3">
        <f t="shared" si="306"/>
        <v>0</v>
      </c>
      <c r="AI471" s="4" t="str">
        <f t="shared" si="312"/>
        <v>A+J=</v>
      </c>
      <c r="AJ471" s="11">
        <f t="shared" si="313"/>
        <v>41653</v>
      </c>
      <c r="AK471" s="11"/>
      <c r="AL471" s="4"/>
      <c r="AM471" s="4"/>
      <c r="AN471" s="4"/>
      <c r="AO471" s="4"/>
      <c r="AP471" s="4"/>
      <c r="AQ471" s="3"/>
      <c r="AR471" s="53"/>
      <c r="AS471" s="53"/>
      <c r="AT471" s="53"/>
      <c r="AU471" s="53"/>
      <c r="AV471" s="53"/>
      <c r="AW471" s="53"/>
      <c r="AX471" s="1"/>
      <c r="AY471" s="1"/>
      <c r="AZ471" s="1"/>
      <c r="BA471" s="1"/>
      <c r="BB471" s="1"/>
    </row>
    <row r="472" spans="1:54" x14ac:dyDescent="0.2">
      <c r="A472" s="158">
        <f t="shared" si="307"/>
        <v>41628</v>
      </c>
      <c r="B472" s="2">
        <f t="shared" si="289"/>
        <v>338500.36772139766</v>
      </c>
      <c r="C472" s="2">
        <f t="shared" si="308"/>
        <v>314420.70495469001</v>
      </c>
      <c r="D472" s="2">
        <f>SUM(Y472:Y$709)</f>
        <v>11371.603649209999</v>
      </c>
      <c r="E472" s="73">
        <f t="shared" si="290"/>
        <v>303049.10130548</v>
      </c>
      <c r="F472" s="88">
        <f t="shared" si="285"/>
        <v>3760.3</v>
      </c>
      <c r="G472" s="3">
        <f>IF(AND(N472=1,N471&gt;1),VLOOKUP(A471,[1]Plan1!$BK$81:$BM$259,3),G471)</f>
        <v>3780.61</v>
      </c>
      <c r="H472" s="11">
        <f t="shared" si="286"/>
        <v>41564</v>
      </c>
      <c r="I472" s="11">
        <f t="shared" si="287"/>
        <v>41595</v>
      </c>
      <c r="J472" s="12">
        <f t="shared" si="291"/>
        <v>5.4011648006808688E-3</v>
      </c>
      <c r="K472" s="11">
        <f t="shared" si="309"/>
        <v>41653</v>
      </c>
      <c r="L472" s="11">
        <f t="shared" si="292"/>
        <v>41653</v>
      </c>
      <c r="M472" s="1">
        <f t="shared" si="314"/>
        <v>19</v>
      </c>
      <c r="N472" s="1">
        <f t="shared" si="293"/>
        <v>4</v>
      </c>
      <c r="O472" s="2">
        <f t="shared" si="294"/>
        <v>1.0011346699999999</v>
      </c>
      <c r="P472" s="13">
        <f t="shared" si="288"/>
        <v>1.0056993999999999</v>
      </c>
      <c r="Q472" s="13">
        <f t="shared" si="282"/>
        <v>1.0750778457740875</v>
      </c>
      <c r="R472" s="2">
        <f t="shared" si="284"/>
        <v>1.0762977</v>
      </c>
      <c r="S472" s="2">
        <f t="shared" si="310"/>
        <v>1.06270687</v>
      </c>
      <c r="T472" s="2">
        <f t="shared" si="295"/>
        <v>334137.04322559002</v>
      </c>
      <c r="U472" s="2">
        <f t="shared" si="296"/>
        <v>713.07767172253671</v>
      </c>
      <c r="V472" s="2">
        <f t="shared" si="297"/>
        <v>23121.949416675128</v>
      </c>
      <c r="W472" s="2">
        <f t="shared" si="298"/>
        <v>338255.73204308766</v>
      </c>
      <c r="X472" s="17">
        <f t="shared" si="299"/>
        <v>0</v>
      </c>
      <c r="Y472" s="2">
        <f t="shared" si="300"/>
        <v>0</v>
      </c>
      <c r="Z472" s="72">
        <f t="shared" si="301"/>
        <v>0</v>
      </c>
      <c r="AA472" s="2">
        <f t="shared" si="302"/>
        <v>0</v>
      </c>
      <c r="AB472" s="12">
        <f t="shared" si="311"/>
        <v>4.6600000000000003E-2</v>
      </c>
      <c r="AC472" s="17">
        <f t="shared" si="303"/>
        <v>4</v>
      </c>
      <c r="AD472" s="17">
        <v>252</v>
      </c>
      <c r="AE472" s="13">
        <f t="shared" si="283"/>
        <v>1.0007232269999999</v>
      </c>
      <c r="AF472" s="2">
        <f t="shared" si="304"/>
        <v>241.65693135999999</v>
      </c>
      <c r="AG472" s="2">
        <f t="shared" si="305"/>
        <v>244.63567831</v>
      </c>
      <c r="AH472" s="3">
        <f t="shared" si="306"/>
        <v>0</v>
      </c>
      <c r="AI472" s="4" t="str">
        <f t="shared" si="312"/>
        <v>A+J=</v>
      </c>
      <c r="AJ472" s="11">
        <f t="shared" si="313"/>
        <v>41653</v>
      </c>
      <c r="AK472" s="11"/>
      <c r="AL472" s="4"/>
      <c r="AM472" s="4"/>
      <c r="AN472" s="4"/>
      <c r="AO472" s="4"/>
      <c r="AP472" s="4"/>
      <c r="AQ472" s="3"/>
      <c r="AR472" s="53"/>
      <c r="AS472" s="53"/>
      <c r="AT472" s="53"/>
      <c r="AU472" s="53"/>
      <c r="AV472" s="53"/>
      <c r="AW472" s="53"/>
      <c r="AX472" s="1"/>
      <c r="AY472" s="1"/>
      <c r="AZ472" s="1"/>
      <c r="BA472" s="1"/>
      <c r="BB472" s="1"/>
    </row>
    <row r="473" spans="1:54" x14ac:dyDescent="0.2">
      <c r="A473" s="158">
        <f t="shared" si="307"/>
        <v>41629</v>
      </c>
      <c r="B473" s="2">
        <f t="shared" si="289"/>
        <v>338654.11923241307</v>
      </c>
      <c r="C473" s="2">
        <f t="shared" si="308"/>
        <v>314420.70495469001</v>
      </c>
      <c r="D473" s="2">
        <f>SUM(Y473:Y$709)</f>
        <v>11371.603649209999</v>
      </c>
      <c r="E473" s="73">
        <f t="shared" si="290"/>
        <v>303049.10130548</v>
      </c>
      <c r="F473" s="88">
        <f t="shared" si="285"/>
        <v>3760.3</v>
      </c>
      <c r="G473" s="3">
        <f>IF(AND(N473=1,N472&gt;1),VLOOKUP(A472,[1]Plan1!$BK$81:$BM$259,3),G472)</f>
        <v>3780.61</v>
      </c>
      <c r="H473" s="11">
        <f t="shared" si="286"/>
        <v>41564</v>
      </c>
      <c r="I473" s="11">
        <f t="shared" si="287"/>
        <v>41595</v>
      </c>
      <c r="J473" s="12">
        <f t="shared" si="291"/>
        <v>5.4011648006808688E-3</v>
      </c>
      <c r="K473" s="11">
        <f t="shared" si="309"/>
        <v>41653</v>
      </c>
      <c r="L473" s="11">
        <f t="shared" si="292"/>
        <v>41653</v>
      </c>
      <c r="M473" s="1">
        <f t="shared" si="314"/>
        <v>19</v>
      </c>
      <c r="N473" s="1">
        <f t="shared" si="293"/>
        <v>5</v>
      </c>
      <c r="O473" s="2">
        <f t="shared" si="294"/>
        <v>1.00141853</v>
      </c>
      <c r="P473" s="13">
        <f t="shared" si="288"/>
        <v>1.0056993999999999</v>
      </c>
      <c r="Q473" s="13">
        <f t="shared" si="282"/>
        <v>1.0750778457740875</v>
      </c>
      <c r="R473" s="2">
        <f t="shared" si="284"/>
        <v>1.0766028700000001</v>
      </c>
      <c r="S473" s="2">
        <f t="shared" si="310"/>
        <v>1.06270687</v>
      </c>
      <c r="T473" s="2">
        <f t="shared" si="295"/>
        <v>334137.04322559002</v>
      </c>
      <c r="U473" s="2">
        <f t="shared" si="296"/>
        <v>713.07767172253671</v>
      </c>
      <c r="V473" s="2">
        <f t="shared" si="297"/>
        <v>23214.430910920546</v>
      </c>
      <c r="W473" s="2">
        <f t="shared" si="298"/>
        <v>338348.21353733307</v>
      </c>
      <c r="X473" s="17">
        <f t="shared" si="299"/>
        <v>0</v>
      </c>
      <c r="Y473" s="2">
        <f t="shared" si="300"/>
        <v>0</v>
      </c>
      <c r="Z473" s="72">
        <f t="shared" si="301"/>
        <v>0</v>
      </c>
      <c r="AA473" s="2">
        <f t="shared" si="302"/>
        <v>0</v>
      </c>
      <c r="AB473" s="12">
        <f t="shared" si="311"/>
        <v>4.6600000000000003E-2</v>
      </c>
      <c r="AC473" s="17">
        <f t="shared" si="303"/>
        <v>5</v>
      </c>
      <c r="AD473" s="17">
        <v>252</v>
      </c>
      <c r="AE473" s="13">
        <f t="shared" si="283"/>
        <v>1.000904115</v>
      </c>
      <c r="AF473" s="2">
        <f t="shared" si="304"/>
        <v>302.09831283</v>
      </c>
      <c r="AG473" s="2">
        <f t="shared" si="305"/>
        <v>305.90569507999999</v>
      </c>
      <c r="AH473" s="3">
        <f t="shared" si="306"/>
        <v>0</v>
      </c>
      <c r="AI473" s="4" t="str">
        <f t="shared" si="312"/>
        <v>A+J=</v>
      </c>
      <c r="AJ473" s="11">
        <f t="shared" si="313"/>
        <v>41653</v>
      </c>
      <c r="AK473" s="11"/>
      <c r="AL473" s="4"/>
      <c r="AM473" s="4"/>
      <c r="AN473" s="4"/>
      <c r="AO473" s="4"/>
      <c r="AP473" s="4"/>
      <c r="AQ473" s="3"/>
      <c r="AR473" s="53"/>
      <c r="AS473" s="53"/>
      <c r="AT473" s="53"/>
      <c r="AU473" s="53"/>
      <c r="AV473" s="53"/>
      <c r="AW473" s="53"/>
      <c r="AX473" s="1"/>
      <c r="AY473" s="1"/>
      <c r="AZ473" s="1"/>
      <c r="BA473" s="1"/>
      <c r="BB473" s="1"/>
    </row>
    <row r="474" spans="1:54" x14ac:dyDescent="0.2">
      <c r="A474" s="158">
        <f t="shared" si="307"/>
        <v>41630</v>
      </c>
      <c r="B474" s="2">
        <f t="shared" si="289"/>
        <v>338654.11923241307</v>
      </c>
      <c r="C474" s="2">
        <f t="shared" si="308"/>
        <v>314420.70495469001</v>
      </c>
      <c r="D474" s="2">
        <f>SUM(Y474:Y$709)</f>
        <v>11371.603649209999</v>
      </c>
      <c r="E474" s="73">
        <f t="shared" si="290"/>
        <v>303049.10130548</v>
      </c>
      <c r="F474" s="88">
        <f t="shared" si="285"/>
        <v>3760.3</v>
      </c>
      <c r="G474" s="3">
        <f>IF(AND(N474=1,N473&gt;1),VLOOKUP(A473,[1]Plan1!$BK$81:$BM$259,3),G473)</f>
        <v>3780.61</v>
      </c>
      <c r="H474" s="11">
        <f t="shared" si="286"/>
        <v>41564</v>
      </c>
      <c r="I474" s="11">
        <f t="shared" si="287"/>
        <v>41595</v>
      </c>
      <c r="J474" s="12">
        <f t="shared" si="291"/>
        <v>5.4011648006808688E-3</v>
      </c>
      <c r="K474" s="11">
        <f t="shared" si="309"/>
        <v>41653</v>
      </c>
      <c r="L474" s="11">
        <f t="shared" si="292"/>
        <v>41653</v>
      </c>
      <c r="M474" s="1">
        <f t="shared" si="314"/>
        <v>19</v>
      </c>
      <c r="N474" s="1">
        <f t="shared" si="293"/>
        <v>5</v>
      </c>
      <c r="O474" s="2">
        <f t="shared" si="294"/>
        <v>1.00141853</v>
      </c>
      <c r="P474" s="13">
        <f t="shared" si="288"/>
        <v>1.0056993999999999</v>
      </c>
      <c r="Q474" s="13">
        <f t="shared" si="282"/>
        <v>1.0750778457740875</v>
      </c>
      <c r="R474" s="2">
        <f t="shared" si="284"/>
        <v>1.0766028700000001</v>
      </c>
      <c r="S474" s="2">
        <f t="shared" si="310"/>
        <v>1.06270687</v>
      </c>
      <c r="T474" s="2">
        <f t="shared" si="295"/>
        <v>334137.04322559002</v>
      </c>
      <c r="U474" s="2">
        <f t="shared" si="296"/>
        <v>713.07767172253671</v>
      </c>
      <c r="V474" s="2">
        <f t="shared" si="297"/>
        <v>23214.430910920546</v>
      </c>
      <c r="W474" s="2">
        <f t="shared" si="298"/>
        <v>338348.21353733307</v>
      </c>
      <c r="X474" s="17">
        <f t="shared" si="299"/>
        <v>0</v>
      </c>
      <c r="Y474" s="2">
        <f t="shared" si="300"/>
        <v>0</v>
      </c>
      <c r="Z474" s="72">
        <f t="shared" si="301"/>
        <v>0</v>
      </c>
      <c r="AA474" s="2">
        <f t="shared" si="302"/>
        <v>0</v>
      </c>
      <c r="AB474" s="12">
        <f t="shared" si="311"/>
        <v>4.6600000000000003E-2</v>
      </c>
      <c r="AC474" s="17">
        <f t="shared" si="303"/>
        <v>5</v>
      </c>
      <c r="AD474" s="17">
        <v>252</v>
      </c>
      <c r="AE474" s="13">
        <f t="shared" si="283"/>
        <v>1.000904115</v>
      </c>
      <c r="AF474" s="2">
        <f t="shared" si="304"/>
        <v>302.09831283</v>
      </c>
      <c r="AG474" s="2">
        <f t="shared" si="305"/>
        <v>305.90569507999999</v>
      </c>
      <c r="AH474" s="3">
        <f t="shared" si="306"/>
        <v>0</v>
      </c>
      <c r="AI474" s="4" t="str">
        <f t="shared" si="312"/>
        <v>A+J=</v>
      </c>
      <c r="AJ474" s="11">
        <f t="shared" si="313"/>
        <v>41653</v>
      </c>
      <c r="AK474" s="11"/>
      <c r="AL474" s="4"/>
      <c r="AM474" s="4"/>
      <c r="AN474" s="4"/>
      <c r="AO474" s="4"/>
      <c r="AP474" s="4"/>
      <c r="AQ474" s="3"/>
      <c r="AR474" s="53"/>
      <c r="AS474" s="53"/>
      <c r="AT474" s="53"/>
      <c r="AU474" s="53"/>
      <c r="AV474" s="53"/>
      <c r="AW474" s="53"/>
      <c r="AX474" s="1"/>
      <c r="AY474" s="1"/>
      <c r="AZ474" s="1"/>
      <c r="BA474" s="1"/>
      <c r="BB474" s="1"/>
    </row>
    <row r="475" spans="1:54" x14ac:dyDescent="0.2">
      <c r="A475" s="158">
        <f t="shared" si="307"/>
        <v>41631</v>
      </c>
      <c r="B475" s="2">
        <f t="shared" si="289"/>
        <v>338654.11923241307</v>
      </c>
      <c r="C475" s="2">
        <f t="shared" si="308"/>
        <v>314420.70495469001</v>
      </c>
      <c r="D475" s="2">
        <f>SUM(Y475:Y$709)</f>
        <v>11371.603649209999</v>
      </c>
      <c r="E475" s="73">
        <f t="shared" si="290"/>
        <v>303049.10130548</v>
      </c>
      <c r="F475" s="88">
        <f t="shared" si="285"/>
        <v>3760.3</v>
      </c>
      <c r="G475" s="3">
        <f>IF(AND(N475=1,N474&gt;1),VLOOKUP(A474,[1]Plan1!$BK$81:$BM$259,3),G474)</f>
        <v>3780.61</v>
      </c>
      <c r="H475" s="11">
        <f t="shared" si="286"/>
        <v>41564</v>
      </c>
      <c r="I475" s="11">
        <f t="shared" si="287"/>
        <v>41595</v>
      </c>
      <c r="J475" s="12">
        <f t="shared" si="291"/>
        <v>5.4011648006808688E-3</v>
      </c>
      <c r="K475" s="11">
        <f t="shared" si="309"/>
        <v>41653</v>
      </c>
      <c r="L475" s="11">
        <f t="shared" si="292"/>
        <v>41653</v>
      </c>
      <c r="M475" s="1">
        <f t="shared" si="314"/>
        <v>19</v>
      </c>
      <c r="N475" s="1">
        <f t="shared" si="293"/>
        <v>5</v>
      </c>
      <c r="O475" s="2">
        <f t="shared" si="294"/>
        <v>1.00141853</v>
      </c>
      <c r="P475" s="13">
        <f t="shared" si="288"/>
        <v>1.0056993999999999</v>
      </c>
      <c r="Q475" s="13">
        <f t="shared" si="282"/>
        <v>1.0750778457740875</v>
      </c>
      <c r="R475" s="2">
        <f t="shared" si="284"/>
        <v>1.0766028700000001</v>
      </c>
      <c r="S475" s="2">
        <f t="shared" si="310"/>
        <v>1.06270687</v>
      </c>
      <c r="T475" s="2">
        <f t="shared" si="295"/>
        <v>334137.04322559002</v>
      </c>
      <c r="U475" s="2">
        <f t="shared" si="296"/>
        <v>713.07767172253671</v>
      </c>
      <c r="V475" s="2">
        <f t="shared" si="297"/>
        <v>23214.430910920546</v>
      </c>
      <c r="W475" s="2">
        <f t="shared" si="298"/>
        <v>338348.21353733307</v>
      </c>
      <c r="X475" s="17">
        <f t="shared" si="299"/>
        <v>0</v>
      </c>
      <c r="Y475" s="2">
        <f t="shared" si="300"/>
        <v>0</v>
      </c>
      <c r="Z475" s="72">
        <f t="shared" si="301"/>
        <v>0</v>
      </c>
      <c r="AA475" s="2">
        <f t="shared" si="302"/>
        <v>0</v>
      </c>
      <c r="AB475" s="12">
        <f t="shared" si="311"/>
        <v>4.6600000000000003E-2</v>
      </c>
      <c r="AC475" s="17">
        <f t="shared" si="303"/>
        <v>5</v>
      </c>
      <c r="AD475" s="17">
        <v>252</v>
      </c>
      <c r="AE475" s="13">
        <f t="shared" si="283"/>
        <v>1.000904115</v>
      </c>
      <c r="AF475" s="2">
        <f t="shared" si="304"/>
        <v>302.09831283</v>
      </c>
      <c r="AG475" s="2">
        <f t="shared" si="305"/>
        <v>305.90569507999999</v>
      </c>
      <c r="AH475" s="3">
        <f t="shared" si="306"/>
        <v>0</v>
      </c>
      <c r="AI475" s="4" t="str">
        <f t="shared" si="312"/>
        <v>A+J=</v>
      </c>
      <c r="AJ475" s="11">
        <f t="shared" si="313"/>
        <v>41653</v>
      </c>
      <c r="AK475" s="11"/>
      <c r="AL475" s="4"/>
      <c r="AM475" s="4"/>
      <c r="AN475" s="4"/>
      <c r="AO475" s="4"/>
      <c r="AP475" s="4"/>
      <c r="AQ475" s="3"/>
      <c r="AR475" s="53"/>
      <c r="AS475" s="53"/>
      <c r="AT475" s="53"/>
      <c r="AU475" s="53"/>
      <c r="AV475" s="53"/>
      <c r="AW475" s="53"/>
      <c r="AX475" s="1"/>
      <c r="AY475" s="1"/>
      <c r="AZ475" s="1"/>
      <c r="BA475" s="1"/>
      <c r="BB475" s="1"/>
    </row>
    <row r="476" spans="1:54" x14ac:dyDescent="0.2">
      <c r="A476" s="158">
        <f t="shared" si="307"/>
        <v>41632</v>
      </c>
      <c r="B476" s="2">
        <f t="shared" si="289"/>
        <v>338807.94570733857</v>
      </c>
      <c r="C476" s="2">
        <f t="shared" si="308"/>
        <v>314420.70495469001</v>
      </c>
      <c r="D476" s="2">
        <f>SUM(Y476:Y$709)</f>
        <v>11371.603649209999</v>
      </c>
      <c r="E476" s="73">
        <f t="shared" si="290"/>
        <v>303049.10130548</v>
      </c>
      <c r="F476" s="88">
        <f t="shared" si="285"/>
        <v>3760.3</v>
      </c>
      <c r="G476" s="3">
        <f>IF(AND(N476=1,N475&gt;1),VLOOKUP(A475,[1]Plan1!$BK$81:$BM$259,3),G475)</f>
        <v>3780.61</v>
      </c>
      <c r="H476" s="11">
        <f t="shared" si="286"/>
        <v>41564</v>
      </c>
      <c r="I476" s="11">
        <f t="shared" si="287"/>
        <v>41595</v>
      </c>
      <c r="J476" s="12">
        <f t="shared" si="291"/>
        <v>5.4011648006808688E-3</v>
      </c>
      <c r="K476" s="11">
        <f t="shared" si="309"/>
        <v>41653</v>
      </c>
      <c r="L476" s="11">
        <f t="shared" si="292"/>
        <v>41653</v>
      </c>
      <c r="M476" s="1">
        <f t="shared" si="314"/>
        <v>19</v>
      </c>
      <c r="N476" s="1">
        <f t="shared" si="293"/>
        <v>6</v>
      </c>
      <c r="O476" s="2">
        <f t="shared" si="294"/>
        <v>1.0017024800000001</v>
      </c>
      <c r="P476" s="13">
        <f t="shared" si="288"/>
        <v>1.0056993999999999</v>
      </c>
      <c r="Q476" s="13">
        <f t="shared" si="282"/>
        <v>1.0750778457740875</v>
      </c>
      <c r="R476" s="2">
        <f t="shared" si="284"/>
        <v>1.07690814</v>
      </c>
      <c r="S476" s="2">
        <f t="shared" si="310"/>
        <v>1.06270687</v>
      </c>
      <c r="T476" s="2">
        <f t="shared" si="295"/>
        <v>334137.04322559002</v>
      </c>
      <c r="U476" s="2">
        <f t="shared" si="296"/>
        <v>713.07767172253671</v>
      </c>
      <c r="V476" s="2">
        <f t="shared" si="297"/>
        <v>23306.942710076044</v>
      </c>
      <c r="W476" s="2">
        <f t="shared" si="298"/>
        <v>338440.72533648857</v>
      </c>
      <c r="X476" s="17">
        <f t="shared" si="299"/>
        <v>0</v>
      </c>
      <c r="Y476" s="2">
        <f t="shared" si="300"/>
        <v>0</v>
      </c>
      <c r="Z476" s="72">
        <f t="shared" si="301"/>
        <v>0</v>
      </c>
      <c r="AA476" s="2">
        <f t="shared" si="302"/>
        <v>0</v>
      </c>
      <c r="AB476" s="12">
        <f t="shared" si="311"/>
        <v>4.6600000000000003E-2</v>
      </c>
      <c r="AC476" s="17">
        <f t="shared" si="303"/>
        <v>6</v>
      </c>
      <c r="AD476" s="17">
        <v>252</v>
      </c>
      <c r="AE476" s="13">
        <f t="shared" si="283"/>
        <v>1.0010850360000001</v>
      </c>
      <c r="AF476" s="2">
        <f t="shared" si="304"/>
        <v>362.55072082999999</v>
      </c>
      <c r="AG476" s="2">
        <f t="shared" si="305"/>
        <v>367.22037084999999</v>
      </c>
      <c r="AH476" s="3">
        <f t="shared" si="306"/>
        <v>0</v>
      </c>
      <c r="AI476" s="4" t="str">
        <f t="shared" si="312"/>
        <v>A+J=</v>
      </c>
      <c r="AJ476" s="11">
        <f t="shared" si="313"/>
        <v>41653</v>
      </c>
      <c r="AK476" s="11"/>
      <c r="AL476" s="4"/>
      <c r="AM476" s="4"/>
      <c r="AN476" s="4"/>
      <c r="AO476" s="4"/>
      <c r="AP476" s="4"/>
      <c r="AQ476" s="3"/>
      <c r="AR476" s="53"/>
      <c r="AS476" s="53"/>
      <c r="AT476" s="53"/>
      <c r="AU476" s="53"/>
      <c r="AV476" s="53"/>
      <c r="AW476" s="53"/>
      <c r="AX476" s="1"/>
      <c r="AY476" s="1"/>
      <c r="AZ476" s="1"/>
      <c r="BA476" s="1"/>
      <c r="BB476" s="1"/>
    </row>
    <row r="477" spans="1:54" x14ac:dyDescent="0.2">
      <c r="A477" s="158">
        <f t="shared" si="307"/>
        <v>41633</v>
      </c>
      <c r="B477" s="2">
        <f t="shared" si="289"/>
        <v>338961.84110314219</v>
      </c>
      <c r="C477" s="2">
        <f t="shared" si="308"/>
        <v>314420.70495469001</v>
      </c>
      <c r="D477" s="2">
        <f>SUM(Y477:Y$709)</f>
        <v>11371.603649209999</v>
      </c>
      <c r="E477" s="73">
        <f t="shared" si="290"/>
        <v>303049.10130548</v>
      </c>
      <c r="F477" s="88">
        <f t="shared" si="285"/>
        <v>3760.3</v>
      </c>
      <c r="G477" s="3">
        <f>IF(AND(N477=1,N476&gt;1),VLOOKUP(A476,[1]Plan1!$BK$81:$BM$259,3),G476)</f>
        <v>3780.61</v>
      </c>
      <c r="H477" s="11">
        <f t="shared" si="286"/>
        <v>41564</v>
      </c>
      <c r="I477" s="11">
        <f t="shared" si="287"/>
        <v>41595</v>
      </c>
      <c r="J477" s="12">
        <f t="shared" si="291"/>
        <v>5.4011648006808688E-3</v>
      </c>
      <c r="K477" s="11">
        <f t="shared" si="309"/>
        <v>41653</v>
      </c>
      <c r="L477" s="11">
        <f t="shared" si="292"/>
        <v>41653</v>
      </c>
      <c r="M477" s="1">
        <f t="shared" si="314"/>
        <v>19</v>
      </c>
      <c r="N477" s="1">
        <f t="shared" si="293"/>
        <v>7</v>
      </c>
      <c r="O477" s="2">
        <f t="shared" si="294"/>
        <v>1.0019865100000001</v>
      </c>
      <c r="P477" s="13">
        <f t="shared" si="288"/>
        <v>1.0056993999999999</v>
      </c>
      <c r="Q477" s="13">
        <f t="shared" si="282"/>
        <v>1.0750778457740875</v>
      </c>
      <c r="R477" s="2">
        <f t="shared" si="284"/>
        <v>1.0772134900000001</v>
      </c>
      <c r="S477" s="2">
        <f t="shared" si="310"/>
        <v>1.06270687</v>
      </c>
      <c r="T477" s="2">
        <f t="shared" si="295"/>
        <v>334137.04322559002</v>
      </c>
      <c r="U477" s="2">
        <f t="shared" si="296"/>
        <v>713.07767172253671</v>
      </c>
      <c r="V477" s="2">
        <f t="shared" si="297"/>
        <v>23399.478753159699</v>
      </c>
      <c r="W477" s="2">
        <f t="shared" si="298"/>
        <v>338533.26137957221</v>
      </c>
      <c r="X477" s="17">
        <f t="shared" si="299"/>
        <v>0</v>
      </c>
      <c r="Y477" s="2">
        <f t="shared" si="300"/>
        <v>0</v>
      </c>
      <c r="Z477" s="72">
        <f t="shared" si="301"/>
        <v>0</v>
      </c>
      <c r="AA477" s="2">
        <f t="shared" si="302"/>
        <v>0</v>
      </c>
      <c r="AB477" s="12">
        <f t="shared" si="311"/>
        <v>4.6600000000000003E-2</v>
      </c>
      <c r="AC477" s="17">
        <f t="shared" si="303"/>
        <v>7</v>
      </c>
      <c r="AD477" s="17">
        <v>252</v>
      </c>
      <c r="AE477" s="13">
        <f t="shared" si="283"/>
        <v>1.0012659900000001</v>
      </c>
      <c r="AF477" s="2">
        <f t="shared" si="304"/>
        <v>423.01415535000001</v>
      </c>
      <c r="AG477" s="2">
        <f t="shared" si="305"/>
        <v>428.57972357</v>
      </c>
      <c r="AH477" s="3">
        <f t="shared" si="306"/>
        <v>0</v>
      </c>
      <c r="AI477" s="4" t="str">
        <f t="shared" si="312"/>
        <v>A+J=</v>
      </c>
      <c r="AJ477" s="11">
        <f t="shared" si="313"/>
        <v>41653</v>
      </c>
      <c r="AK477" s="11"/>
      <c r="AL477" s="4"/>
      <c r="AM477" s="4"/>
      <c r="AN477" s="4"/>
      <c r="AO477" s="4"/>
      <c r="AP477" s="4"/>
      <c r="AQ477" s="3"/>
      <c r="AR477" s="53"/>
      <c r="AS477" s="53"/>
      <c r="AT477" s="53"/>
      <c r="AU477" s="53"/>
      <c r="AV477" s="53"/>
      <c r="AW477" s="53"/>
      <c r="AX477" s="1"/>
      <c r="AY477" s="1"/>
      <c r="AZ477" s="1"/>
      <c r="BA477" s="1"/>
      <c r="BB477" s="1"/>
    </row>
    <row r="478" spans="1:54" x14ac:dyDescent="0.2">
      <c r="A478" s="158">
        <f t="shared" si="307"/>
        <v>41634</v>
      </c>
      <c r="B478" s="2">
        <f t="shared" si="289"/>
        <v>338961.84110314219</v>
      </c>
      <c r="C478" s="2">
        <f t="shared" si="308"/>
        <v>314420.70495469001</v>
      </c>
      <c r="D478" s="2">
        <f>SUM(Y478:Y$709)</f>
        <v>11371.603649209999</v>
      </c>
      <c r="E478" s="73">
        <f t="shared" si="290"/>
        <v>303049.10130548</v>
      </c>
      <c r="F478" s="88">
        <f t="shared" si="285"/>
        <v>3760.3</v>
      </c>
      <c r="G478" s="3">
        <f>IF(AND(N478=1,N477&gt;1),VLOOKUP(A477,[1]Plan1!$BK$81:$BM$259,3),G477)</f>
        <v>3780.61</v>
      </c>
      <c r="H478" s="11">
        <f t="shared" si="286"/>
        <v>41564</v>
      </c>
      <c r="I478" s="11">
        <f t="shared" si="287"/>
        <v>41595</v>
      </c>
      <c r="J478" s="12">
        <f t="shared" si="291"/>
        <v>5.4011648006808688E-3</v>
      </c>
      <c r="K478" s="11">
        <f t="shared" si="309"/>
        <v>41653</v>
      </c>
      <c r="L478" s="11">
        <f t="shared" si="292"/>
        <v>41653</v>
      </c>
      <c r="M478" s="1">
        <f t="shared" si="314"/>
        <v>19</v>
      </c>
      <c r="N478" s="1">
        <f t="shared" si="293"/>
        <v>7</v>
      </c>
      <c r="O478" s="2">
        <f t="shared" si="294"/>
        <v>1.0019865100000001</v>
      </c>
      <c r="P478" s="13">
        <f t="shared" si="288"/>
        <v>1.0056993999999999</v>
      </c>
      <c r="Q478" s="13">
        <f t="shared" si="282"/>
        <v>1.0750778457740875</v>
      </c>
      <c r="R478" s="2">
        <f t="shared" si="284"/>
        <v>1.0772134900000001</v>
      </c>
      <c r="S478" s="2">
        <f t="shared" si="310"/>
        <v>1.06270687</v>
      </c>
      <c r="T478" s="2">
        <f t="shared" si="295"/>
        <v>334137.04322559002</v>
      </c>
      <c r="U478" s="2">
        <f t="shared" si="296"/>
        <v>713.07767172253671</v>
      </c>
      <c r="V478" s="2">
        <f t="shared" si="297"/>
        <v>23399.478753159699</v>
      </c>
      <c r="W478" s="2">
        <f t="shared" si="298"/>
        <v>338533.26137957221</v>
      </c>
      <c r="X478" s="17">
        <f t="shared" si="299"/>
        <v>0</v>
      </c>
      <c r="Y478" s="2">
        <f t="shared" si="300"/>
        <v>0</v>
      </c>
      <c r="Z478" s="72">
        <f t="shared" si="301"/>
        <v>0</v>
      </c>
      <c r="AA478" s="2">
        <f t="shared" si="302"/>
        <v>0</v>
      </c>
      <c r="AB478" s="12">
        <f t="shared" si="311"/>
        <v>4.6600000000000003E-2</v>
      </c>
      <c r="AC478" s="17">
        <f t="shared" si="303"/>
        <v>7</v>
      </c>
      <c r="AD478" s="17">
        <v>252</v>
      </c>
      <c r="AE478" s="13">
        <f t="shared" si="283"/>
        <v>1.0012659900000001</v>
      </c>
      <c r="AF478" s="2">
        <f t="shared" si="304"/>
        <v>423.01415535000001</v>
      </c>
      <c r="AG478" s="2">
        <f t="shared" si="305"/>
        <v>428.57972357</v>
      </c>
      <c r="AH478" s="3">
        <f t="shared" si="306"/>
        <v>0</v>
      </c>
      <c r="AI478" s="4" t="str">
        <f t="shared" si="312"/>
        <v>A+J=</v>
      </c>
      <c r="AJ478" s="11">
        <f t="shared" si="313"/>
        <v>41653</v>
      </c>
      <c r="AK478" s="11"/>
      <c r="AL478" s="4"/>
      <c r="AM478" s="4"/>
      <c r="AN478" s="4"/>
      <c r="AO478" s="4"/>
      <c r="AP478" s="4"/>
      <c r="AQ478" s="3"/>
      <c r="AR478" s="53"/>
      <c r="AS478" s="53"/>
      <c r="AT478" s="53"/>
      <c r="AU478" s="53"/>
      <c r="AV478" s="53"/>
      <c r="AW478" s="53"/>
      <c r="AX478" s="1"/>
      <c r="AY478" s="1"/>
      <c r="AZ478" s="1"/>
      <c r="BA478" s="1"/>
      <c r="BB478" s="1"/>
    </row>
    <row r="479" spans="1:54" x14ac:dyDescent="0.2">
      <c r="A479" s="158">
        <f t="shared" si="307"/>
        <v>41635</v>
      </c>
      <c r="B479" s="2">
        <f t="shared" si="289"/>
        <v>339115.80813838495</v>
      </c>
      <c r="C479" s="2">
        <f t="shared" si="308"/>
        <v>314420.70495469001</v>
      </c>
      <c r="D479" s="2">
        <f>SUM(Y479:Y$709)</f>
        <v>11371.603649209999</v>
      </c>
      <c r="E479" s="73">
        <f t="shared" si="290"/>
        <v>303049.10130548</v>
      </c>
      <c r="F479" s="88">
        <f t="shared" si="285"/>
        <v>3760.3</v>
      </c>
      <c r="G479" s="3">
        <f>IF(AND(N479=1,N478&gt;1),VLOOKUP(A478,[1]Plan1!$BK$81:$BM$259,3),G478)</f>
        <v>3780.61</v>
      </c>
      <c r="H479" s="11">
        <f t="shared" si="286"/>
        <v>41564</v>
      </c>
      <c r="I479" s="11">
        <f t="shared" si="287"/>
        <v>41595</v>
      </c>
      <c r="J479" s="12">
        <f t="shared" si="291"/>
        <v>5.4011648006808688E-3</v>
      </c>
      <c r="K479" s="11">
        <f t="shared" si="309"/>
        <v>41653</v>
      </c>
      <c r="L479" s="11">
        <f t="shared" si="292"/>
        <v>41653</v>
      </c>
      <c r="M479" s="1">
        <f t="shared" si="314"/>
        <v>19</v>
      </c>
      <c r="N479" s="1">
        <f t="shared" si="293"/>
        <v>8</v>
      </c>
      <c r="O479" s="2">
        <f t="shared" si="294"/>
        <v>1.00227062</v>
      </c>
      <c r="P479" s="13">
        <f t="shared" si="288"/>
        <v>1.0056993999999999</v>
      </c>
      <c r="Q479" s="13">
        <f t="shared" ref="Q479:Q542" si="315">IF(L479&gt;L478,Q478*P479,Q478)</f>
        <v>1.0750778457740875</v>
      </c>
      <c r="R479" s="2">
        <f t="shared" si="284"/>
        <v>1.0775189300000001</v>
      </c>
      <c r="S479" s="2">
        <f t="shared" si="310"/>
        <v>1.06270687</v>
      </c>
      <c r="T479" s="2">
        <f t="shared" si="295"/>
        <v>334137.04322559002</v>
      </c>
      <c r="U479" s="2">
        <f t="shared" si="296"/>
        <v>713.07767172253671</v>
      </c>
      <c r="V479" s="2">
        <f t="shared" si="297"/>
        <v>23492.042070662443</v>
      </c>
      <c r="W479" s="2">
        <f t="shared" si="298"/>
        <v>338625.82469707495</v>
      </c>
      <c r="X479" s="17">
        <f t="shared" si="299"/>
        <v>0</v>
      </c>
      <c r="Y479" s="2">
        <f t="shared" si="300"/>
        <v>0</v>
      </c>
      <c r="Z479" s="72">
        <f t="shared" si="301"/>
        <v>0</v>
      </c>
      <c r="AA479" s="2">
        <f t="shared" si="302"/>
        <v>0</v>
      </c>
      <c r="AB479" s="12">
        <f t="shared" si="311"/>
        <v>4.6600000000000003E-2</v>
      </c>
      <c r="AC479" s="17">
        <f t="shared" si="303"/>
        <v>8</v>
      </c>
      <c r="AD479" s="17">
        <v>252</v>
      </c>
      <c r="AE479" s="13">
        <f t="shared" ref="AE479:AE542" si="316">ROUND((1+AB479)^TRUNC((AC479/AD479),9),9)</f>
        <v>1.001446976</v>
      </c>
      <c r="AF479" s="2">
        <f t="shared" si="304"/>
        <v>483.48828225</v>
      </c>
      <c r="AG479" s="2">
        <f t="shared" si="305"/>
        <v>489.98344130999999</v>
      </c>
      <c r="AH479" s="3">
        <f t="shared" si="306"/>
        <v>0</v>
      </c>
      <c r="AI479" s="4" t="str">
        <f t="shared" si="312"/>
        <v>A+J=</v>
      </c>
      <c r="AJ479" s="11">
        <f t="shared" si="313"/>
        <v>41653</v>
      </c>
      <c r="AK479" s="11"/>
      <c r="AL479" s="4"/>
      <c r="AM479" s="4"/>
      <c r="AN479" s="4"/>
      <c r="AO479" s="4"/>
      <c r="AP479" s="4"/>
      <c r="AQ479" s="3"/>
      <c r="AR479" s="53"/>
      <c r="AS479" s="53"/>
      <c r="AT479" s="53"/>
      <c r="AU479" s="53"/>
      <c r="AV479" s="53"/>
      <c r="AW479" s="53"/>
      <c r="AX479" s="1"/>
      <c r="AY479" s="1"/>
      <c r="AZ479" s="1"/>
      <c r="BA479" s="1"/>
      <c r="BB479" s="1"/>
    </row>
    <row r="480" spans="1:54" x14ac:dyDescent="0.2">
      <c r="A480" s="158">
        <f t="shared" si="307"/>
        <v>41636</v>
      </c>
      <c r="B480" s="2">
        <f t="shared" si="289"/>
        <v>339269.84751420678</v>
      </c>
      <c r="C480" s="2">
        <f t="shared" si="308"/>
        <v>314420.70495469001</v>
      </c>
      <c r="D480" s="2">
        <f>SUM(Y480:Y$709)</f>
        <v>11371.603649209999</v>
      </c>
      <c r="E480" s="73">
        <f t="shared" si="290"/>
        <v>303049.10130548</v>
      </c>
      <c r="F480" s="88">
        <f t="shared" si="285"/>
        <v>3760.3</v>
      </c>
      <c r="G480" s="3">
        <f>IF(AND(N480=1,N479&gt;1),VLOOKUP(A479,[1]Plan1!$BK$81:$BM$259,3),G479)</f>
        <v>3780.61</v>
      </c>
      <c r="H480" s="11">
        <f t="shared" si="286"/>
        <v>41564</v>
      </c>
      <c r="I480" s="11">
        <f t="shared" si="287"/>
        <v>41595</v>
      </c>
      <c r="J480" s="12">
        <f t="shared" si="291"/>
        <v>5.4011648006808688E-3</v>
      </c>
      <c r="K480" s="11">
        <f t="shared" si="309"/>
        <v>41653</v>
      </c>
      <c r="L480" s="11">
        <f t="shared" si="292"/>
        <v>41653</v>
      </c>
      <c r="M480" s="1">
        <f t="shared" si="314"/>
        <v>19</v>
      </c>
      <c r="N480" s="1">
        <f t="shared" si="293"/>
        <v>9</v>
      </c>
      <c r="O480" s="2">
        <f t="shared" si="294"/>
        <v>1.0025548099999999</v>
      </c>
      <c r="P480" s="13">
        <f t="shared" si="288"/>
        <v>1.0056993999999999</v>
      </c>
      <c r="Q480" s="13">
        <f t="shared" si="315"/>
        <v>1.0750778457740875</v>
      </c>
      <c r="R480" s="2">
        <f t="shared" si="284"/>
        <v>1.07782446</v>
      </c>
      <c r="S480" s="2">
        <f t="shared" si="310"/>
        <v>1.06270687</v>
      </c>
      <c r="T480" s="2">
        <f t="shared" si="295"/>
        <v>334137.04322559002</v>
      </c>
      <c r="U480" s="2">
        <f t="shared" si="296"/>
        <v>713.07767172253671</v>
      </c>
      <c r="V480" s="2">
        <f t="shared" si="297"/>
        <v>23584.63266258427</v>
      </c>
      <c r="W480" s="2">
        <f t="shared" si="298"/>
        <v>338718.41528899677</v>
      </c>
      <c r="X480" s="17">
        <f t="shared" si="299"/>
        <v>0</v>
      </c>
      <c r="Y480" s="2">
        <f t="shared" si="300"/>
        <v>0</v>
      </c>
      <c r="Z480" s="72">
        <f t="shared" si="301"/>
        <v>0</v>
      </c>
      <c r="AA480" s="2">
        <f t="shared" si="302"/>
        <v>0</v>
      </c>
      <c r="AB480" s="12">
        <f t="shared" si="311"/>
        <v>4.6600000000000003E-2</v>
      </c>
      <c r="AC480" s="17">
        <f t="shared" si="303"/>
        <v>9</v>
      </c>
      <c r="AD480" s="17">
        <v>252</v>
      </c>
      <c r="AE480" s="13">
        <f t="shared" si="316"/>
        <v>1.0016279960000001</v>
      </c>
      <c r="AF480" s="2">
        <f t="shared" si="304"/>
        <v>543.97376982000003</v>
      </c>
      <c r="AG480" s="2">
        <f t="shared" si="305"/>
        <v>551.43222520999996</v>
      </c>
      <c r="AH480" s="3">
        <f t="shared" si="306"/>
        <v>0</v>
      </c>
      <c r="AI480" s="4" t="str">
        <f t="shared" si="312"/>
        <v>A+J=</v>
      </c>
      <c r="AJ480" s="11">
        <f t="shared" si="313"/>
        <v>41653</v>
      </c>
      <c r="AK480" s="11"/>
      <c r="AL480" s="4"/>
      <c r="AM480" s="4"/>
      <c r="AN480" s="4"/>
      <c r="AO480" s="4"/>
      <c r="AP480" s="4"/>
      <c r="AQ480" s="3"/>
      <c r="AR480" s="53"/>
      <c r="AS480" s="53"/>
      <c r="AT480" s="53"/>
      <c r="AU480" s="53"/>
      <c r="AV480" s="53"/>
      <c r="AW480" s="53"/>
      <c r="AX480" s="1"/>
      <c r="AY480" s="1"/>
      <c r="AZ480" s="1"/>
      <c r="BA480" s="1"/>
      <c r="BB480" s="1"/>
    </row>
    <row r="481" spans="1:138" x14ac:dyDescent="0.2">
      <c r="A481" s="158">
        <f t="shared" si="307"/>
        <v>41637</v>
      </c>
      <c r="B481" s="2">
        <f t="shared" si="289"/>
        <v>339269.84751420678</v>
      </c>
      <c r="C481" s="2">
        <f t="shared" si="308"/>
        <v>314420.70495469001</v>
      </c>
      <c r="D481" s="2">
        <f>SUM(Y481:Y$709)</f>
        <v>11371.603649209999</v>
      </c>
      <c r="E481" s="73">
        <f t="shared" si="290"/>
        <v>303049.10130548</v>
      </c>
      <c r="F481" s="88">
        <f t="shared" si="285"/>
        <v>3760.3</v>
      </c>
      <c r="G481" s="3">
        <f>IF(AND(N481=1,N480&gt;1),VLOOKUP(A480,[1]Plan1!$BK$81:$BM$259,3),G480)</f>
        <v>3780.61</v>
      </c>
      <c r="H481" s="11">
        <f t="shared" si="286"/>
        <v>41564</v>
      </c>
      <c r="I481" s="11">
        <f t="shared" si="287"/>
        <v>41595</v>
      </c>
      <c r="J481" s="12">
        <f t="shared" si="291"/>
        <v>5.4011648006808688E-3</v>
      </c>
      <c r="K481" s="11">
        <f t="shared" si="309"/>
        <v>41653</v>
      </c>
      <c r="L481" s="11">
        <f t="shared" si="292"/>
        <v>41653</v>
      </c>
      <c r="M481" s="1">
        <f t="shared" si="314"/>
        <v>19</v>
      </c>
      <c r="N481" s="1">
        <f t="shared" si="293"/>
        <v>9</v>
      </c>
      <c r="O481" s="2">
        <f t="shared" si="294"/>
        <v>1.0025548099999999</v>
      </c>
      <c r="P481" s="13">
        <f t="shared" si="288"/>
        <v>1.0056993999999999</v>
      </c>
      <c r="Q481" s="13">
        <f t="shared" si="315"/>
        <v>1.0750778457740875</v>
      </c>
      <c r="R481" s="2">
        <f t="shared" si="284"/>
        <v>1.07782446</v>
      </c>
      <c r="S481" s="2">
        <f t="shared" si="310"/>
        <v>1.06270687</v>
      </c>
      <c r="T481" s="2">
        <f t="shared" si="295"/>
        <v>334137.04322559002</v>
      </c>
      <c r="U481" s="2">
        <f t="shared" si="296"/>
        <v>713.07767172253671</v>
      </c>
      <c r="V481" s="2">
        <f t="shared" si="297"/>
        <v>23584.63266258427</v>
      </c>
      <c r="W481" s="2">
        <f t="shared" si="298"/>
        <v>338718.41528899677</v>
      </c>
      <c r="X481" s="17">
        <f t="shared" si="299"/>
        <v>0</v>
      </c>
      <c r="Y481" s="2">
        <f t="shared" si="300"/>
        <v>0</v>
      </c>
      <c r="Z481" s="72">
        <f t="shared" si="301"/>
        <v>0</v>
      </c>
      <c r="AA481" s="2">
        <f t="shared" si="302"/>
        <v>0</v>
      </c>
      <c r="AB481" s="12">
        <f t="shared" si="311"/>
        <v>4.6600000000000003E-2</v>
      </c>
      <c r="AC481" s="17">
        <f t="shared" si="303"/>
        <v>9</v>
      </c>
      <c r="AD481" s="17">
        <v>252</v>
      </c>
      <c r="AE481" s="13">
        <f t="shared" si="316"/>
        <v>1.0016279960000001</v>
      </c>
      <c r="AF481" s="2">
        <f t="shared" si="304"/>
        <v>543.97376982000003</v>
      </c>
      <c r="AG481" s="2">
        <f t="shared" si="305"/>
        <v>551.43222520999996</v>
      </c>
      <c r="AH481" s="3">
        <f t="shared" si="306"/>
        <v>0</v>
      </c>
      <c r="AI481" s="4" t="str">
        <f t="shared" si="312"/>
        <v>A+J=</v>
      </c>
      <c r="AJ481" s="11">
        <f t="shared" si="313"/>
        <v>41653</v>
      </c>
      <c r="AK481" s="11"/>
      <c r="AL481" s="4"/>
      <c r="AM481" s="4"/>
      <c r="AN481" s="4"/>
      <c r="AO481" s="4"/>
      <c r="AP481" s="4"/>
      <c r="AQ481" s="3"/>
      <c r="AR481" s="53"/>
      <c r="AS481" s="53"/>
      <c r="AT481" s="53"/>
      <c r="AU481" s="53"/>
      <c r="AV481" s="53"/>
      <c r="AW481" s="53"/>
      <c r="AX481" s="1"/>
      <c r="AY481" s="1"/>
      <c r="AZ481" s="1"/>
      <c r="BA481" s="1"/>
      <c r="BB481" s="1"/>
    </row>
    <row r="482" spans="1:138" x14ac:dyDescent="0.2">
      <c r="A482" s="158">
        <f t="shared" si="307"/>
        <v>41638</v>
      </c>
      <c r="B482" s="2">
        <f t="shared" si="289"/>
        <v>339269.84751420678</v>
      </c>
      <c r="C482" s="2">
        <f t="shared" si="308"/>
        <v>314420.70495469001</v>
      </c>
      <c r="D482" s="2">
        <f>SUM(Y482:Y$709)</f>
        <v>11371.603649209999</v>
      </c>
      <c r="E482" s="73">
        <f t="shared" si="290"/>
        <v>303049.10130548</v>
      </c>
      <c r="F482" s="88">
        <f t="shared" si="285"/>
        <v>3760.3</v>
      </c>
      <c r="G482" s="3">
        <f>IF(AND(N482=1,N481&gt;1),VLOOKUP(A481,[1]Plan1!$BK$81:$BM$259,3),G481)</f>
        <v>3780.61</v>
      </c>
      <c r="H482" s="11">
        <f t="shared" si="286"/>
        <v>41564</v>
      </c>
      <c r="I482" s="11">
        <f t="shared" si="287"/>
        <v>41595</v>
      </c>
      <c r="J482" s="12">
        <f t="shared" si="291"/>
        <v>5.4011648006808688E-3</v>
      </c>
      <c r="K482" s="11">
        <f t="shared" si="309"/>
        <v>41653</v>
      </c>
      <c r="L482" s="11">
        <f t="shared" si="292"/>
        <v>41653</v>
      </c>
      <c r="M482" s="1">
        <f t="shared" si="314"/>
        <v>19</v>
      </c>
      <c r="N482" s="1">
        <f t="shared" si="293"/>
        <v>9</v>
      </c>
      <c r="O482" s="2">
        <f t="shared" si="294"/>
        <v>1.0025548099999999</v>
      </c>
      <c r="P482" s="13">
        <f t="shared" si="288"/>
        <v>1.0056993999999999</v>
      </c>
      <c r="Q482" s="13">
        <f t="shared" si="315"/>
        <v>1.0750778457740875</v>
      </c>
      <c r="R482" s="2">
        <f t="shared" si="284"/>
        <v>1.07782446</v>
      </c>
      <c r="S482" s="2">
        <f t="shared" si="310"/>
        <v>1.06270687</v>
      </c>
      <c r="T482" s="2">
        <f t="shared" si="295"/>
        <v>334137.04322559002</v>
      </c>
      <c r="U482" s="2">
        <f t="shared" si="296"/>
        <v>713.07767172253671</v>
      </c>
      <c r="V482" s="2">
        <f t="shared" si="297"/>
        <v>23584.63266258427</v>
      </c>
      <c r="W482" s="2">
        <f t="shared" si="298"/>
        <v>338718.41528899677</v>
      </c>
      <c r="X482" s="17">
        <f t="shared" si="299"/>
        <v>0</v>
      </c>
      <c r="Y482" s="2">
        <f t="shared" si="300"/>
        <v>0</v>
      </c>
      <c r="Z482" s="72">
        <f t="shared" si="301"/>
        <v>0</v>
      </c>
      <c r="AA482" s="2">
        <f t="shared" si="302"/>
        <v>0</v>
      </c>
      <c r="AB482" s="12">
        <f t="shared" si="311"/>
        <v>4.6600000000000003E-2</v>
      </c>
      <c r="AC482" s="17">
        <f t="shared" si="303"/>
        <v>9</v>
      </c>
      <c r="AD482" s="17">
        <v>252</v>
      </c>
      <c r="AE482" s="13">
        <f t="shared" si="316"/>
        <v>1.0016279960000001</v>
      </c>
      <c r="AF482" s="2">
        <f t="shared" si="304"/>
        <v>543.97376982000003</v>
      </c>
      <c r="AG482" s="2">
        <f t="shared" si="305"/>
        <v>551.43222520999996</v>
      </c>
      <c r="AH482" s="3">
        <f t="shared" si="306"/>
        <v>0</v>
      </c>
      <c r="AI482" s="4" t="str">
        <f t="shared" si="312"/>
        <v>A+J=</v>
      </c>
      <c r="AJ482" s="11">
        <f t="shared" si="313"/>
        <v>41653</v>
      </c>
      <c r="AK482" s="11"/>
      <c r="AL482" s="4"/>
      <c r="AM482" s="4"/>
      <c r="AN482" s="4"/>
      <c r="AO482" s="4"/>
      <c r="AP482" s="4"/>
      <c r="AQ482" s="3"/>
      <c r="AR482" s="53"/>
      <c r="AS482" s="53"/>
      <c r="AT482" s="53"/>
      <c r="AU482" s="53"/>
      <c r="AV482" s="53"/>
      <c r="AW482" s="53"/>
      <c r="AX482" s="1"/>
      <c r="AY482" s="1"/>
      <c r="AZ482" s="1"/>
      <c r="BA482" s="1"/>
      <c r="BB482" s="1"/>
    </row>
    <row r="483" spans="1:138" x14ac:dyDescent="0.2">
      <c r="A483" s="158">
        <f t="shared" si="307"/>
        <v>41639</v>
      </c>
      <c r="B483" s="2">
        <f t="shared" si="289"/>
        <v>339423.95857723779</v>
      </c>
      <c r="C483" s="2">
        <f t="shared" si="308"/>
        <v>314420.70495469001</v>
      </c>
      <c r="D483" s="2">
        <f>SUM(Y483:Y$709)</f>
        <v>11371.603649209999</v>
      </c>
      <c r="E483" s="73">
        <f t="shared" si="290"/>
        <v>303049.10130548</v>
      </c>
      <c r="F483" s="88">
        <f t="shared" si="285"/>
        <v>3760.3</v>
      </c>
      <c r="G483" s="3">
        <f>IF(AND(N483=1,N482&gt;1),VLOOKUP(A482,[1]Plan1!$BK$81:$BM$259,3),G482)</f>
        <v>3780.61</v>
      </c>
      <c r="H483" s="11">
        <f t="shared" si="286"/>
        <v>41564</v>
      </c>
      <c r="I483" s="11">
        <f t="shared" si="287"/>
        <v>41595</v>
      </c>
      <c r="J483" s="12">
        <f t="shared" si="291"/>
        <v>5.4011648006808688E-3</v>
      </c>
      <c r="K483" s="11">
        <f t="shared" si="309"/>
        <v>41653</v>
      </c>
      <c r="L483" s="11">
        <f t="shared" si="292"/>
        <v>41653</v>
      </c>
      <c r="M483" s="1">
        <f t="shared" si="314"/>
        <v>19</v>
      </c>
      <c r="N483" s="1">
        <f t="shared" si="293"/>
        <v>10</v>
      </c>
      <c r="O483" s="2">
        <f t="shared" si="294"/>
        <v>1.0028390899999999</v>
      </c>
      <c r="P483" s="13">
        <f t="shared" si="288"/>
        <v>1.0056993999999999</v>
      </c>
      <c r="Q483" s="13">
        <f t="shared" si="315"/>
        <v>1.0750778457740875</v>
      </c>
      <c r="R483" s="2">
        <f t="shared" si="284"/>
        <v>1.07813008</v>
      </c>
      <c r="S483" s="2">
        <f t="shared" si="310"/>
        <v>1.06270687</v>
      </c>
      <c r="T483" s="2">
        <f t="shared" si="295"/>
        <v>334137.04322559002</v>
      </c>
      <c r="U483" s="2">
        <f t="shared" si="296"/>
        <v>713.07767172253671</v>
      </c>
      <c r="V483" s="2">
        <f t="shared" si="297"/>
        <v>23677.250528925255</v>
      </c>
      <c r="W483" s="2">
        <f t="shared" si="298"/>
        <v>338811.03315533779</v>
      </c>
      <c r="X483" s="17">
        <f t="shared" si="299"/>
        <v>0</v>
      </c>
      <c r="Y483" s="2">
        <f t="shared" si="300"/>
        <v>0</v>
      </c>
      <c r="Z483" s="72">
        <f t="shared" si="301"/>
        <v>0</v>
      </c>
      <c r="AA483" s="2">
        <f t="shared" si="302"/>
        <v>0</v>
      </c>
      <c r="AB483" s="12">
        <f t="shared" si="311"/>
        <v>4.6600000000000003E-2</v>
      </c>
      <c r="AC483" s="17">
        <f t="shared" si="303"/>
        <v>10</v>
      </c>
      <c r="AD483" s="17">
        <v>252</v>
      </c>
      <c r="AE483" s="13">
        <f t="shared" si="316"/>
        <v>1.0018090479999999</v>
      </c>
      <c r="AF483" s="2">
        <f t="shared" si="304"/>
        <v>604.46994976999997</v>
      </c>
      <c r="AG483" s="2">
        <f t="shared" si="305"/>
        <v>612.92542189999995</v>
      </c>
      <c r="AH483" s="3">
        <f t="shared" si="306"/>
        <v>0</v>
      </c>
      <c r="AI483" s="4" t="str">
        <f t="shared" si="312"/>
        <v>A+J=</v>
      </c>
      <c r="AJ483" s="11">
        <f t="shared" si="313"/>
        <v>41653</v>
      </c>
      <c r="AK483" s="11"/>
      <c r="AL483" s="4"/>
      <c r="AM483" s="4"/>
      <c r="AN483" s="4"/>
      <c r="AO483" s="4"/>
      <c r="AP483" s="4"/>
      <c r="AQ483" s="3"/>
      <c r="AR483" s="53"/>
      <c r="AS483" s="53"/>
      <c r="AT483" s="53"/>
      <c r="AU483" s="53"/>
      <c r="AV483" s="53"/>
      <c r="AW483" s="53"/>
      <c r="AX483" s="1"/>
      <c r="AY483" s="1"/>
      <c r="AZ483" s="1"/>
      <c r="BA483" s="1"/>
      <c r="BB483" s="1"/>
    </row>
    <row r="484" spans="1:138" x14ac:dyDescent="0.2">
      <c r="A484" s="158">
        <f t="shared" si="307"/>
        <v>41640</v>
      </c>
      <c r="B484" s="2">
        <f t="shared" si="289"/>
        <v>339578.13831466687</v>
      </c>
      <c r="C484" s="2">
        <f t="shared" si="308"/>
        <v>314420.70495469001</v>
      </c>
      <c r="D484" s="2">
        <f>SUM(Y484:Y$709)</f>
        <v>11371.603649209999</v>
      </c>
      <c r="E484" s="73">
        <f t="shared" si="290"/>
        <v>303049.10130548</v>
      </c>
      <c r="F484" s="88">
        <f t="shared" si="285"/>
        <v>3760.3</v>
      </c>
      <c r="G484" s="3">
        <f>IF(AND(N484=1,N483&gt;1),VLOOKUP(A483,[1]Plan1!$BK$81:$BM$259,3),G483)</f>
        <v>3780.61</v>
      </c>
      <c r="H484" s="11">
        <f t="shared" si="286"/>
        <v>41564</v>
      </c>
      <c r="I484" s="11">
        <f t="shared" si="287"/>
        <v>41595</v>
      </c>
      <c r="J484" s="12">
        <f t="shared" si="291"/>
        <v>5.4011648006808688E-3</v>
      </c>
      <c r="K484" s="11">
        <f t="shared" si="309"/>
        <v>41653</v>
      </c>
      <c r="L484" s="11">
        <f t="shared" si="292"/>
        <v>41653</v>
      </c>
      <c r="M484" s="1">
        <f t="shared" si="314"/>
        <v>19</v>
      </c>
      <c r="N484" s="1">
        <f t="shared" si="293"/>
        <v>11</v>
      </c>
      <c r="O484" s="2">
        <f t="shared" si="294"/>
        <v>1.00312344</v>
      </c>
      <c r="P484" s="13">
        <f t="shared" si="288"/>
        <v>1.0056993999999999</v>
      </c>
      <c r="Q484" s="13">
        <f t="shared" si="315"/>
        <v>1.0750778457740875</v>
      </c>
      <c r="R484" s="2">
        <f t="shared" si="284"/>
        <v>1.07843578</v>
      </c>
      <c r="S484" s="2">
        <f t="shared" si="310"/>
        <v>1.06270687</v>
      </c>
      <c r="T484" s="2">
        <f t="shared" si="295"/>
        <v>334137.04322559002</v>
      </c>
      <c r="U484" s="2">
        <f t="shared" si="296"/>
        <v>713.07767172253671</v>
      </c>
      <c r="V484" s="2">
        <f t="shared" si="297"/>
        <v>23769.892639194328</v>
      </c>
      <c r="W484" s="2">
        <f t="shared" si="298"/>
        <v>338903.67526560684</v>
      </c>
      <c r="X484" s="17">
        <f t="shared" si="299"/>
        <v>0</v>
      </c>
      <c r="Y484" s="2">
        <f t="shared" si="300"/>
        <v>0</v>
      </c>
      <c r="Z484" s="72">
        <f t="shared" si="301"/>
        <v>0</v>
      </c>
      <c r="AA484" s="2">
        <f t="shared" si="302"/>
        <v>0</v>
      </c>
      <c r="AB484" s="12">
        <f t="shared" si="311"/>
        <v>4.6600000000000003E-2</v>
      </c>
      <c r="AC484" s="17">
        <f t="shared" si="303"/>
        <v>11</v>
      </c>
      <c r="AD484" s="17">
        <v>252</v>
      </c>
      <c r="AE484" s="13">
        <f t="shared" si="316"/>
        <v>1.001990132</v>
      </c>
      <c r="AF484" s="2">
        <f t="shared" si="304"/>
        <v>664.97682210000005</v>
      </c>
      <c r="AG484" s="2">
        <f t="shared" si="305"/>
        <v>674.46304906</v>
      </c>
      <c r="AH484" s="3">
        <f t="shared" si="306"/>
        <v>0</v>
      </c>
      <c r="AI484" s="4" t="str">
        <f t="shared" si="312"/>
        <v>A+J=</v>
      </c>
      <c r="AJ484" s="11">
        <f t="shared" si="313"/>
        <v>41653</v>
      </c>
      <c r="AK484" s="11"/>
      <c r="AL484" s="4"/>
      <c r="AM484" s="4"/>
      <c r="AN484" s="4"/>
      <c r="AO484" s="4"/>
      <c r="AP484" s="4"/>
      <c r="AQ484" s="3"/>
      <c r="AR484" s="53"/>
      <c r="AS484" s="53"/>
      <c r="AT484" s="53"/>
      <c r="AU484" s="53"/>
      <c r="AV484" s="53"/>
      <c r="AW484" s="53"/>
      <c r="AX484" s="1"/>
      <c r="AY484" s="1"/>
      <c r="AZ484" s="1"/>
      <c r="BA484" s="1"/>
      <c r="BB484" s="1"/>
    </row>
    <row r="485" spans="1:138" x14ac:dyDescent="0.2">
      <c r="A485" s="158">
        <f t="shared" si="307"/>
        <v>41641</v>
      </c>
      <c r="B485" s="2">
        <f t="shared" si="289"/>
        <v>339578.13831466687</v>
      </c>
      <c r="C485" s="2">
        <f t="shared" si="308"/>
        <v>314420.70495469001</v>
      </c>
      <c r="D485" s="2">
        <f>SUM(Y485:Y$709)</f>
        <v>11371.603649209999</v>
      </c>
      <c r="E485" s="73">
        <f t="shared" si="290"/>
        <v>303049.10130548</v>
      </c>
      <c r="F485" s="88">
        <f t="shared" si="285"/>
        <v>3760.3</v>
      </c>
      <c r="G485" s="3">
        <f>IF(AND(N485=1,N484&gt;1),VLOOKUP(A484,[1]Plan1!$BK$81:$BM$259,3),G484)</f>
        <v>3780.61</v>
      </c>
      <c r="H485" s="11">
        <f t="shared" si="286"/>
        <v>41564</v>
      </c>
      <c r="I485" s="11">
        <f t="shared" si="287"/>
        <v>41595</v>
      </c>
      <c r="J485" s="12">
        <f t="shared" si="291"/>
        <v>5.4011648006808688E-3</v>
      </c>
      <c r="K485" s="11">
        <f t="shared" si="309"/>
        <v>41653</v>
      </c>
      <c r="L485" s="11">
        <f t="shared" si="292"/>
        <v>41653</v>
      </c>
      <c r="M485" s="1">
        <f t="shared" si="314"/>
        <v>19</v>
      </c>
      <c r="N485" s="1">
        <f t="shared" si="293"/>
        <v>11</v>
      </c>
      <c r="O485" s="2">
        <f t="shared" si="294"/>
        <v>1.00312344</v>
      </c>
      <c r="P485" s="13">
        <f t="shared" si="288"/>
        <v>1.0056993999999999</v>
      </c>
      <c r="Q485" s="13">
        <f t="shared" si="315"/>
        <v>1.0750778457740875</v>
      </c>
      <c r="R485" s="2">
        <f t="shared" si="284"/>
        <v>1.07843578</v>
      </c>
      <c r="S485" s="2">
        <f t="shared" si="310"/>
        <v>1.06270687</v>
      </c>
      <c r="T485" s="2">
        <f t="shared" si="295"/>
        <v>334137.04322559002</v>
      </c>
      <c r="U485" s="2">
        <f t="shared" si="296"/>
        <v>713.07767172253671</v>
      </c>
      <c r="V485" s="2">
        <f t="shared" si="297"/>
        <v>23769.892639194328</v>
      </c>
      <c r="W485" s="2">
        <f t="shared" si="298"/>
        <v>338903.67526560684</v>
      </c>
      <c r="X485" s="17">
        <f t="shared" si="299"/>
        <v>0</v>
      </c>
      <c r="Y485" s="2">
        <f t="shared" si="300"/>
        <v>0</v>
      </c>
      <c r="Z485" s="72">
        <f t="shared" si="301"/>
        <v>0</v>
      </c>
      <c r="AA485" s="2">
        <f t="shared" si="302"/>
        <v>0</v>
      </c>
      <c r="AB485" s="12">
        <f t="shared" si="311"/>
        <v>4.6600000000000003E-2</v>
      </c>
      <c r="AC485" s="17">
        <f t="shared" si="303"/>
        <v>11</v>
      </c>
      <c r="AD485" s="17">
        <v>252</v>
      </c>
      <c r="AE485" s="13">
        <f t="shared" si="316"/>
        <v>1.001990132</v>
      </c>
      <c r="AF485" s="2">
        <f t="shared" si="304"/>
        <v>664.97682210000005</v>
      </c>
      <c r="AG485" s="2">
        <f t="shared" si="305"/>
        <v>674.46304906</v>
      </c>
      <c r="AH485" s="3">
        <f t="shared" si="306"/>
        <v>0</v>
      </c>
      <c r="AI485" s="4" t="str">
        <f t="shared" si="312"/>
        <v>A+J=</v>
      </c>
      <c r="AJ485" s="11">
        <f t="shared" si="313"/>
        <v>41653</v>
      </c>
      <c r="AK485" s="11"/>
      <c r="AL485" s="4"/>
      <c r="AM485" s="4"/>
      <c r="AN485" s="4"/>
      <c r="AO485" s="4"/>
      <c r="AP485" s="4"/>
      <c r="AQ485" s="3"/>
      <c r="AR485" s="53"/>
      <c r="AS485" s="53"/>
      <c r="AT485" s="53"/>
      <c r="AU485" s="53"/>
      <c r="AV485" s="53"/>
      <c r="AW485" s="53"/>
      <c r="AX485" s="1"/>
      <c r="AY485" s="1"/>
      <c r="AZ485" s="1"/>
      <c r="BA485" s="1"/>
      <c r="BB485" s="1"/>
    </row>
    <row r="486" spans="1:138" x14ac:dyDescent="0.2">
      <c r="A486" s="158">
        <f t="shared" si="307"/>
        <v>41642</v>
      </c>
      <c r="B486" s="2">
        <f t="shared" si="289"/>
        <v>339732.39046361507</v>
      </c>
      <c r="C486" s="2">
        <f t="shared" si="308"/>
        <v>314420.70495469001</v>
      </c>
      <c r="D486" s="2">
        <f>SUM(Y486:Y$709)</f>
        <v>11371.603649209999</v>
      </c>
      <c r="E486" s="73">
        <f t="shared" si="290"/>
        <v>303049.10130548</v>
      </c>
      <c r="F486" s="88">
        <f t="shared" si="285"/>
        <v>3760.3</v>
      </c>
      <c r="G486" s="3">
        <f>IF(AND(N486=1,N485&gt;1),VLOOKUP(A485,[1]Plan1!$BK$81:$BM$259,3),G485)</f>
        <v>3780.61</v>
      </c>
      <c r="H486" s="11">
        <f t="shared" si="286"/>
        <v>41564</v>
      </c>
      <c r="I486" s="11">
        <f t="shared" si="287"/>
        <v>41595</v>
      </c>
      <c r="J486" s="12">
        <f t="shared" si="291"/>
        <v>5.4011648006808688E-3</v>
      </c>
      <c r="K486" s="11">
        <f t="shared" si="309"/>
        <v>41653</v>
      </c>
      <c r="L486" s="11">
        <f t="shared" si="292"/>
        <v>41653</v>
      </c>
      <c r="M486" s="1">
        <f t="shared" si="314"/>
        <v>19</v>
      </c>
      <c r="N486" s="1">
        <f t="shared" si="293"/>
        <v>12</v>
      </c>
      <c r="O486" s="2">
        <f t="shared" si="294"/>
        <v>1.00340787</v>
      </c>
      <c r="P486" s="13">
        <f t="shared" si="288"/>
        <v>1.0056993999999999</v>
      </c>
      <c r="Q486" s="13">
        <f t="shared" si="315"/>
        <v>1.0750778457740875</v>
      </c>
      <c r="R486" s="2">
        <f t="shared" si="284"/>
        <v>1.07874157</v>
      </c>
      <c r="S486" s="2">
        <f t="shared" si="310"/>
        <v>1.06270687</v>
      </c>
      <c r="T486" s="2">
        <f t="shared" si="295"/>
        <v>334137.04322559002</v>
      </c>
      <c r="U486" s="2">
        <f t="shared" si="296"/>
        <v>713.07767172253671</v>
      </c>
      <c r="V486" s="2">
        <f t="shared" si="297"/>
        <v>23862.562023882558</v>
      </c>
      <c r="W486" s="2">
        <f t="shared" si="298"/>
        <v>338996.3446502951</v>
      </c>
      <c r="X486" s="17">
        <f t="shared" si="299"/>
        <v>0</v>
      </c>
      <c r="Y486" s="2">
        <f t="shared" si="300"/>
        <v>0</v>
      </c>
      <c r="Z486" s="72">
        <f t="shared" si="301"/>
        <v>0</v>
      </c>
      <c r="AA486" s="2">
        <f t="shared" si="302"/>
        <v>0</v>
      </c>
      <c r="AB486" s="12">
        <f t="shared" si="311"/>
        <v>4.6600000000000003E-2</v>
      </c>
      <c r="AC486" s="17">
        <f t="shared" si="303"/>
        <v>12</v>
      </c>
      <c r="AD486" s="17">
        <v>252</v>
      </c>
      <c r="AE486" s="13">
        <f t="shared" si="316"/>
        <v>1.00217125</v>
      </c>
      <c r="AF486" s="2">
        <f t="shared" si="304"/>
        <v>725.49505509999995</v>
      </c>
      <c r="AG486" s="2">
        <f t="shared" si="305"/>
        <v>736.04581331999998</v>
      </c>
      <c r="AH486" s="3">
        <f t="shared" si="306"/>
        <v>0</v>
      </c>
      <c r="AI486" s="4" t="str">
        <f t="shared" si="312"/>
        <v>A+J=</v>
      </c>
      <c r="AJ486" s="11">
        <f t="shared" si="313"/>
        <v>41653</v>
      </c>
      <c r="AK486" s="11"/>
      <c r="AL486" s="4"/>
      <c r="AM486" s="4"/>
      <c r="AN486" s="4"/>
      <c r="AO486" s="4"/>
      <c r="AP486" s="4"/>
      <c r="AQ486" s="3"/>
      <c r="AR486" s="53"/>
      <c r="AS486" s="53"/>
      <c r="AT486" s="53"/>
      <c r="AU486" s="53"/>
      <c r="AV486" s="53"/>
      <c r="AW486" s="53"/>
      <c r="AX486" s="1"/>
      <c r="AY486" s="1"/>
      <c r="AZ486" s="1"/>
      <c r="BA486" s="1"/>
      <c r="BB486" s="1"/>
    </row>
    <row r="487" spans="1:138" x14ac:dyDescent="0.2">
      <c r="A487" s="158">
        <f t="shared" si="307"/>
        <v>41643</v>
      </c>
      <c r="B487" s="2">
        <f t="shared" si="289"/>
        <v>339886.71133255138</v>
      </c>
      <c r="C487" s="2">
        <f t="shared" si="308"/>
        <v>314420.70495469001</v>
      </c>
      <c r="D487" s="2">
        <f>SUM(Y487:Y$709)</f>
        <v>11371.603649209999</v>
      </c>
      <c r="E487" s="73">
        <f t="shared" si="290"/>
        <v>303049.10130548</v>
      </c>
      <c r="F487" s="88">
        <f t="shared" si="285"/>
        <v>3760.3</v>
      </c>
      <c r="G487" s="3">
        <f>IF(AND(N487=1,N486&gt;1),VLOOKUP(A486,[1]Plan1!$BK$81:$BM$259,3),G486)</f>
        <v>3780.61</v>
      </c>
      <c r="H487" s="11">
        <f t="shared" si="286"/>
        <v>41564</v>
      </c>
      <c r="I487" s="11">
        <f t="shared" si="287"/>
        <v>41595</v>
      </c>
      <c r="J487" s="12">
        <f t="shared" si="291"/>
        <v>5.4011648006808688E-3</v>
      </c>
      <c r="K487" s="11">
        <f t="shared" si="309"/>
        <v>41653</v>
      </c>
      <c r="L487" s="11">
        <f t="shared" si="292"/>
        <v>41653</v>
      </c>
      <c r="M487" s="1">
        <f t="shared" si="314"/>
        <v>19</v>
      </c>
      <c r="N487" s="1">
        <f t="shared" si="293"/>
        <v>13</v>
      </c>
      <c r="O487" s="2">
        <f t="shared" si="294"/>
        <v>1.0036923799999999</v>
      </c>
      <c r="P487" s="13">
        <f t="shared" si="288"/>
        <v>1.0056993999999999</v>
      </c>
      <c r="Q487" s="13">
        <f t="shared" si="315"/>
        <v>1.0750778457740875</v>
      </c>
      <c r="R487" s="2">
        <f t="shared" si="284"/>
        <v>1.0790474400000001</v>
      </c>
      <c r="S487" s="2">
        <f t="shared" si="310"/>
        <v>1.06270687</v>
      </c>
      <c r="T487" s="2">
        <f t="shared" si="295"/>
        <v>334137.04322559002</v>
      </c>
      <c r="U487" s="2">
        <f t="shared" si="296"/>
        <v>713.07767172253671</v>
      </c>
      <c r="V487" s="2">
        <f t="shared" si="297"/>
        <v>23955.255652498876</v>
      </c>
      <c r="W487" s="2">
        <f t="shared" si="298"/>
        <v>339089.03827891138</v>
      </c>
      <c r="X487" s="17">
        <f t="shared" si="299"/>
        <v>0</v>
      </c>
      <c r="Y487" s="2">
        <f t="shared" si="300"/>
        <v>0</v>
      </c>
      <c r="Z487" s="72">
        <f t="shared" si="301"/>
        <v>0</v>
      </c>
      <c r="AA487" s="2">
        <f t="shared" si="302"/>
        <v>0</v>
      </c>
      <c r="AB487" s="12">
        <f t="shared" si="311"/>
        <v>4.6600000000000003E-2</v>
      </c>
      <c r="AC487" s="17">
        <f t="shared" si="303"/>
        <v>13</v>
      </c>
      <c r="AD487" s="17">
        <v>252</v>
      </c>
      <c r="AE487" s="13">
        <f t="shared" si="316"/>
        <v>1.0023523999999999</v>
      </c>
      <c r="AF487" s="2">
        <f t="shared" si="304"/>
        <v>786.02398047999998</v>
      </c>
      <c r="AG487" s="2">
        <f t="shared" si="305"/>
        <v>797.67305364000003</v>
      </c>
      <c r="AH487" s="3">
        <f t="shared" si="306"/>
        <v>0</v>
      </c>
      <c r="AI487" s="4" t="str">
        <f t="shared" si="312"/>
        <v>A+J=</v>
      </c>
      <c r="AJ487" s="11">
        <f t="shared" si="313"/>
        <v>41653</v>
      </c>
      <c r="AK487" s="15"/>
      <c r="AL487" s="14"/>
      <c r="AM487" s="4"/>
      <c r="AN487" s="4"/>
      <c r="AO487" s="4"/>
      <c r="AP487" s="4"/>
      <c r="AQ487" s="5"/>
      <c r="AR487" s="53"/>
      <c r="AS487" s="53"/>
      <c r="AT487" s="53"/>
      <c r="AU487" s="53"/>
      <c r="AV487" s="53"/>
      <c r="AW487" s="53"/>
      <c r="AX487" s="10"/>
      <c r="AY487" s="10"/>
      <c r="AZ487" s="10"/>
      <c r="BA487" s="10"/>
      <c r="BB487" s="10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</row>
    <row r="488" spans="1:138" x14ac:dyDescent="0.2">
      <c r="A488" s="158">
        <f t="shared" si="307"/>
        <v>41644</v>
      </c>
      <c r="B488" s="2">
        <f t="shared" si="289"/>
        <v>339886.71133255138</v>
      </c>
      <c r="C488" s="2">
        <f t="shared" si="308"/>
        <v>314420.70495469001</v>
      </c>
      <c r="D488" s="2">
        <f>SUM(Y488:Y$709)</f>
        <v>11371.603649209999</v>
      </c>
      <c r="E488" s="73">
        <f t="shared" si="290"/>
        <v>303049.10130548</v>
      </c>
      <c r="F488" s="88">
        <f t="shared" si="285"/>
        <v>3760.3</v>
      </c>
      <c r="G488" s="3">
        <f>IF(AND(N488=1,N487&gt;1),VLOOKUP(A487,[1]Plan1!$BK$81:$BM$259,3),G487)</f>
        <v>3780.61</v>
      </c>
      <c r="H488" s="11">
        <f t="shared" si="286"/>
        <v>41564</v>
      </c>
      <c r="I488" s="11">
        <f t="shared" si="287"/>
        <v>41595</v>
      </c>
      <c r="J488" s="12">
        <f t="shared" si="291"/>
        <v>5.4011648006808688E-3</v>
      </c>
      <c r="K488" s="11">
        <f t="shared" si="309"/>
        <v>41653</v>
      </c>
      <c r="L488" s="11">
        <f t="shared" si="292"/>
        <v>41653</v>
      </c>
      <c r="M488" s="1">
        <f t="shared" si="314"/>
        <v>19</v>
      </c>
      <c r="N488" s="1">
        <f t="shared" si="293"/>
        <v>13</v>
      </c>
      <c r="O488" s="2">
        <f t="shared" si="294"/>
        <v>1.0036923799999999</v>
      </c>
      <c r="P488" s="13">
        <f t="shared" si="288"/>
        <v>1.0056993999999999</v>
      </c>
      <c r="Q488" s="13">
        <f t="shared" si="315"/>
        <v>1.0750778457740875</v>
      </c>
      <c r="R488" s="2">
        <f t="shared" si="284"/>
        <v>1.0790474400000001</v>
      </c>
      <c r="S488" s="2">
        <f t="shared" si="310"/>
        <v>1.06270687</v>
      </c>
      <c r="T488" s="2">
        <f t="shared" si="295"/>
        <v>334137.04322559002</v>
      </c>
      <c r="U488" s="2">
        <f t="shared" si="296"/>
        <v>713.07767172253671</v>
      </c>
      <c r="V488" s="2">
        <f t="shared" si="297"/>
        <v>23955.255652498876</v>
      </c>
      <c r="W488" s="2">
        <f t="shared" si="298"/>
        <v>339089.03827891138</v>
      </c>
      <c r="X488" s="17">
        <f t="shared" si="299"/>
        <v>0</v>
      </c>
      <c r="Y488" s="2">
        <f t="shared" si="300"/>
        <v>0</v>
      </c>
      <c r="Z488" s="72">
        <f t="shared" si="301"/>
        <v>0</v>
      </c>
      <c r="AA488" s="2">
        <f t="shared" si="302"/>
        <v>0</v>
      </c>
      <c r="AB488" s="12">
        <f t="shared" si="311"/>
        <v>4.6600000000000003E-2</v>
      </c>
      <c r="AC488" s="17">
        <f t="shared" si="303"/>
        <v>13</v>
      </c>
      <c r="AD488" s="17">
        <v>252</v>
      </c>
      <c r="AE488" s="13">
        <f t="shared" si="316"/>
        <v>1.0023523999999999</v>
      </c>
      <c r="AF488" s="2">
        <f t="shared" si="304"/>
        <v>786.02398047999998</v>
      </c>
      <c r="AG488" s="2">
        <f t="shared" si="305"/>
        <v>797.67305364000003</v>
      </c>
      <c r="AH488" s="3">
        <f t="shared" si="306"/>
        <v>0</v>
      </c>
      <c r="AI488" s="4" t="str">
        <f t="shared" si="312"/>
        <v>A+J=</v>
      </c>
      <c r="AJ488" s="11">
        <f t="shared" si="313"/>
        <v>41653</v>
      </c>
      <c r="AK488" s="11"/>
      <c r="AL488" s="4"/>
      <c r="AM488" s="4"/>
      <c r="AN488" s="4"/>
      <c r="AO488" s="4"/>
      <c r="AP488" s="4"/>
      <c r="AQ488" s="3"/>
      <c r="AR488" s="53"/>
      <c r="AS488" s="53"/>
      <c r="AT488" s="53"/>
      <c r="AU488" s="53"/>
      <c r="AV488" s="53"/>
      <c r="AW488" s="53"/>
      <c r="AX488" s="1"/>
      <c r="AY488" s="1"/>
      <c r="AZ488" s="1"/>
      <c r="BA488" s="1"/>
      <c r="BB488" s="1"/>
    </row>
    <row r="489" spans="1:138" x14ac:dyDescent="0.2">
      <c r="A489" s="158">
        <f t="shared" si="307"/>
        <v>41645</v>
      </c>
      <c r="B489" s="2">
        <f t="shared" si="289"/>
        <v>339886.71133255138</v>
      </c>
      <c r="C489" s="2">
        <f t="shared" si="308"/>
        <v>314420.70495469001</v>
      </c>
      <c r="D489" s="2">
        <f>SUM(Y489:Y$709)</f>
        <v>11371.603649209999</v>
      </c>
      <c r="E489" s="73">
        <f t="shared" si="290"/>
        <v>303049.10130548</v>
      </c>
      <c r="F489" s="88">
        <f t="shared" si="285"/>
        <v>3760.3</v>
      </c>
      <c r="G489" s="3">
        <f>IF(AND(N489=1,N488&gt;1),VLOOKUP(A488,[1]Plan1!$BK$81:$BM$259,3),G488)</f>
        <v>3780.61</v>
      </c>
      <c r="H489" s="11">
        <f t="shared" si="286"/>
        <v>41564</v>
      </c>
      <c r="I489" s="11">
        <f t="shared" si="287"/>
        <v>41595</v>
      </c>
      <c r="J489" s="12">
        <f t="shared" si="291"/>
        <v>5.4011648006808688E-3</v>
      </c>
      <c r="K489" s="11">
        <f t="shared" si="309"/>
        <v>41653</v>
      </c>
      <c r="L489" s="11">
        <f t="shared" si="292"/>
        <v>41653</v>
      </c>
      <c r="M489" s="1">
        <f t="shared" si="314"/>
        <v>19</v>
      </c>
      <c r="N489" s="1">
        <f t="shared" si="293"/>
        <v>13</v>
      </c>
      <c r="O489" s="2">
        <f t="shared" si="294"/>
        <v>1.0036923799999999</v>
      </c>
      <c r="P489" s="13">
        <f t="shared" si="288"/>
        <v>1.0056993999999999</v>
      </c>
      <c r="Q489" s="13">
        <f t="shared" si="315"/>
        <v>1.0750778457740875</v>
      </c>
      <c r="R489" s="2">
        <f t="shared" ref="R489:R552" si="317">TRUNC(TRUNC((O489*Q489),15),8)</f>
        <v>1.0790474400000001</v>
      </c>
      <c r="S489" s="2">
        <f t="shared" si="310"/>
        <v>1.06270687</v>
      </c>
      <c r="T489" s="2">
        <f t="shared" si="295"/>
        <v>334137.04322559002</v>
      </c>
      <c r="U489" s="2">
        <f t="shared" si="296"/>
        <v>713.07767172253671</v>
      </c>
      <c r="V489" s="2">
        <f t="shared" si="297"/>
        <v>23955.255652498876</v>
      </c>
      <c r="W489" s="2">
        <f t="shared" si="298"/>
        <v>339089.03827891138</v>
      </c>
      <c r="X489" s="17">
        <f t="shared" si="299"/>
        <v>0</v>
      </c>
      <c r="Y489" s="2">
        <f t="shared" si="300"/>
        <v>0</v>
      </c>
      <c r="Z489" s="72">
        <f t="shared" si="301"/>
        <v>0</v>
      </c>
      <c r="AA489" s="2">
        <f t="shared" si="302"/>
        <v>0</v>
      </c>
      <c r="AB489" s="12">
        <f t="shared" si="311"/>
        <v>4.6600000000000003E-2</v>
      </c>
      <c r="AC489" s="17">
        <f t="shared" si="303"/>
        <v>13</v>
      </c>
      <c r="AD489" s="17">
        <v>252</v>
      </c>
      <c r="AE489" s="13">
        <f t="shared" si="316"/>
        <v>1.0023523999999999</v>
      </c>
      <c r="AF489" s="2">
        <f t="shared" si="304"/>
        <v>786.02398047999998</v>
      </c>
      <c r="AG489" s="2">
        <f t="shared" si="305"/>
        <v>797.67305364000003</v>
      </c>
      <c r="AH489" s="3">
        <f t="shared" si="306"/>
        <v>0</v>
      </c>
      <c r="AI489" s="4" t="str">
        <f t="shared" si="312"/>
        <v>A+J=</v>
      </c>
      <c r="AJ489" s="11">
        <f t="shared" si="313"/>
        <v>41653</v>
      </c>
      <c r="AK489" s="11"/>
      <c r="AL489" s="4"/>
      <c r="AM489" s="4"/>
      <c r="AN489" s="4"/>
      <c r="AO489" s="4"/>
      <c r="AP489" s="4"/>
      <c r="AQ489" s="3"/>
      <c r="AR489" s="53"/>
      <c r="AS489" s="53"/>
      <c r="AT489" s="53"/>
      <c r="AU489" s="53"/>
      <c r="AV489" s="53"/>
      <c r="AW489" s="53"/>
      <c r="AX489" s="1"/>
      <c r="AY489" s="1"/>
      <c r="AZ489" s="1"/>
      <c r="BA489" s="1"/>
      <c r="BB489" s="1"/>
    </row>
    <row r="490" spans="1:138" x14ac:dyDescent="0.2">
      <c r="A490" s="158">
        <f t="shared" si="307"/>
        <v>41646</v>
      </c>
      <c r="B490" s="2">
        <f t="shared" si="289"/>
        <v>340041.10432091681</v>
      </c>
      <c r="C490" s="2">
        <f t="shared" si="308"/>
        <v>314420.70495469001</v>
      </c>
      <c r="D490" s="2">
        <f>SUM(Y490:Y$709)</f>
        <v>11371.603649209999</v>
      </c>
      <c r="E490" s="73">
        <f t="shared" si="290"/>
        <v>303049.10130548</v>
      </c>
      <c r="F490" s="88">
        <f t="shared" ref="F490:F553" si="318">IF(G490=G489,F489,G489)</f>
        <v>3760.3</v>
      </c>
      <c r="G490" s="3">
        <f>IF(AND(N490=1,N489&gt;1),VLOOKUP(A489,[1]Plan1!$BK$81:$BM$259,3),G489)</f>
        <v>3780.61</v>
      </c>
      <c r="H490" s="11">
        <f t="shared" ref="H490:H553" si="319">EDATE(I490,-1)</f>
        <v>41564</v>
      </c>
      <c r="I490" s="11">
        <f t="shared" ref="I490:I553" si="320">IF(X489&gt;0,EDATE(A490,-1),+I489)</f>
        <v>41595</v>
      </c>
      <c r="J490" s="12">
        <f t="shared" si="291"/>
        <v>5.4011648006808688E-3</v>
      </c>
      <c r="K490" s="11">
        <f t="shared" si="309"/>
        <v>41653</v>
      </c>
      <c r="L490" s="11">
        <f t="shared" si="292"/>
        <v>41653</v>
      </c>
      <c r="M490" s="1">
        <f t="shared" si="314"/>
        <v>19</v>
      </c>
      <c r="N490" s="1">
        <f t="shared" si="293"/>
        <v>14</v>
      </c>
      <c r="O490" s="2">
        <f t="shared" si="294"/>
        <v>1.00397698</v>
      </c>
      <c r="P490" s="13">
        <f t="shared" ref="P490:P553" si="321">IF(L490&gt;L489,O489,P489)</f>
        <v>1.0056993999999999</v>
      </c>
      <c r="Q490" s="13">
        <f t="shared" si="315"/>
        <v>1.0750778457740875</v>
      </c>
      <c r="R490" s="2">
        <f t="shared" si="317"/>
        <v>1.0793534</v>
      </c>
      <c r="S490" s="2">
        <f t="shared" si="310"/>
        <v>1.06270687</v>
      </c>
      <c r="T490" s="2">
        <f t="shared" si="295"/>
        <v>334137.04322559002</v>
      </c>
      <c r="U490" s="2">
        <f t="shared" si="296"/>
        <v>713.07767172253671</v>
      </c>
      <c r="V490" s="2">
        <f t="shared" si="297"/>
        <v>24047.976555534282</v>
      </c>
      <c r="W490" s="2">
        <f t="shared" si="298"/>
        <v>339181.75918194681</v>
      </c>
      <c r="X490" s="17">
        <f t="shared" si="299"/>
        <v>0</v>
      </c>
      <c r="Y490" s="2">
        <f t="shared" si="300"/>
        <v>0</v>
      </c>
      <c r="Z490" s="72">
        <f t="shared" si="301"/>
        <v>0</v>
      </c>
      <c r="AA490" s="2">
        <f t="shared" si="302"/>
        <v>0</v>
      </c>
      <c r="AB490" s="12">
        <f t="shared" si="311"/>
        <v>4.6600000000000003E-2</v>
      </c>
      <c r="AC490" s="17">
        <f t="shared" si="303"/>
        <v>14</v>
      </c>
      <c r="AD490" s="17">
        <v>252</v>
      </c>
      <c r="AE490" s="13">
        <f t="shared" si="316"/>
        <v>1.002533583</v>
      </c>
      <c r="AF490" s="2">
        <f t="shared" si="304"/>
        <v>846.56393237999998</v>
      </c>
      <c r="AG490" s="2">
        <f t="shared" si="305"/>
        <v>859.34513896999999</v>
      </c>
      <c r="AH490" s="3">
        <f t="shared" si="306"/>
        <v>0</v>
      </c>
      <c r="AI490" s="4" t="str">
        <f t="shared" si="312"/>
        <v>A+J=</v>
      </c>
      <c r="AJ490" s="11">
        <f t="shared" si="313"/>
        <v>41653</v>
      </c>
      <c r="AK490" s="11"/>
      <c r="AL490" s="4"/>
      <c r="AM490" s="4"/>
      <c r="AN490" s="4"/>
      <c r="AO490" s="4"/>
      <c r="AP490" s="4"/>
      <c r="AQ490" s="3"/>
      <c r="AR490" s="53"/>
      <c r="AS490" s="53"/>
      <c r="AT490" s="53"/>
      <c r="AU490" s="53"/>
      <c r="AV490" s="53"/>
      <c r="AW490" s="53"/>
      <c r="AX490" s="1"/>
      <c r="AY490" s="1"/>
      <c r="AZ490" s="1"/>
      <c r="BA490" s="1"/>
      <c r="BB490" s="1"/>
    </row>
    <row r="491" spans="1:138" x14ac:dyDescent="0.2">
      <c r="A491" s="158">
        <f t="shared" si="307"/>
        <v>41647</v>
      </c>
      <c r="B491" s="2">
        <f t="shared" si="289"/>
        <v>340195.56911343138</v>
      </c>
      <c r="C491" s="2">
        <f t="shared" si="308"/>
        <v>314420.70495469001</v>
      </c>
      <c r="D491" s="2">
        <f>SUM(Y491:Y$709)</f>
        <v>11371.603649209999</v>
      </c>
      <c r="E491" s="73">
        <f t="shared" si="290"/>
        <v>303049.10130548</v>
      </c>
      <c r="F491" s="88">
        <f t="shared" si="318"/>
        <v>3760.3</v>
      </c>
      <c r="G491" s="3">
        <f>IF(AND(N491=1,N490&gt;1),VLOOKUP(A490,[1]Plan1!$BK$81:$BM$259,3),G490)</f>
        <v>3780.61</v>
      </c>
      <c r="H491" s="11">
        <f t="shared" si="319"/>
        <v>41564</v>
      </c>
      <c r="I491" s="11">
        <f t="shared" si="320"/>
        <v>41595</v>
      </c>
      <c r="J491" s="12">
        <f t="shared" si="291"/>
        <v>5.4011648006808688E-3</v>
      </c>
      <c r="K491" s="11">
        <f t="shared" si="309"/>
        <v>41653</v>
      </c>
      <c r="L491" s="11">
        <f t="shared" si="292"/>
        <v>41653</v>
      </c>
      <c r="M491" s="1">
        <f t="shared" si="314"/>
        <v>19</v>
      </c>
      <c r="N491" s="1">
        <f t="shared" si="293"/>
        <v>15</v>
      </c>
      <c r="O491" s="2">
        <f t="shared" si="294"/>
        <v>1.0042616499999999</v>
      </c>
      <c r="P491" s="13">
        <f t="shared" si="321"/>
        <v>1.0056993999999999</v>
      </c>
      <c r="Q491" s="13">
        <f t="shared" si="315"/>
        <v>1.0750778457740875</v>
      </c>
      <c r="R491" s="2">
        <f t="shared" si="317"/>
        <v>1.0796594500000001</v>
      </c>
      <c r="S491" s="2">
        <f t="shared" si="310"/>
        <v>1.06270687</v>
      </c>
      <c r="T491" s="2">
        <f t="shared" si="295"/>
        <v>334137.04322559002</v>
      </c>
      <c r="U491" s="2">
        <f t="shared" si="296"/>
        <v>713.07767172253671</v>
      </c>
      <c r="V491" s="2">
        <f t="shared" si="297"/>
        <v>24140.724732988841</v>
      </c>
      <c r="W491" s="2">
        <f t="shared" si="298"/>
        <v>339274.50735940138</v>
      </c>
      <c r="X491" s="17">
        <f t="shared" si="299"/>
        <v>0</v>
      </c>
      <c r="Y491" s="2">
        <f t="shared" si="300"/>
        <v>0</v>
      </c>
      <c r="Z491" s="72">
        <f t="shared" si="301"/>
        <v>0</v>
      </c>
      <c r="AA491" s="2">
        <f t="shared" si="302"/>
        <v>0</v>
      </c>
      <c r="AB491" s="12">
        <f t="shared" si="311"/>
        <v>4.6600000000000003E-2</v>
      </c>
      <c r="AC491" s="17">
        <f t="shared" si="303"/>
        <v>15</v>
      </c>
      <c r="AD491" s="17">
        <v>252</v>
      </c>
      <c r="AE491" s="13">
        <f t="shared" si="316"/>
        <v>1.002714798</v>
      </c>
      <c r="AF491" s="2">
        <f t="shared" si="304"/>
        <v>907.11457667000002</v>
      </c>
      <c r="AG491" s="2">
        <f t="shared" si="305"/>
        <v>921.06175402999997</v>
      </c>
      <c r="AH491" s="3">
        <f t="shared" si="306"/>
        <v>0</v>
      </c>
      <c r="AI491" s="4" t="str">
        <f t="shared" si="312"/>
        <v>A+J=</v>
      </c>
      <c r="AJ491" s="11">
        <f t="shared" si="313"/>
        <v>41653</v>
      </c>
      <c r="AK491" s="11"/>
      <c r="AL491" s="4"/>
      <c r="AM491" s="4"/>
      <c r="AN491" s="4"/>
      <c r="AO491" s="4"/>
      <c r="AP491" s="4"/>
      <c r="AQ491" s="3"/>
      <c r="AR491" s="53"/>
      <c r="AS491" s="53"/>
      <c r="AT491" s="53"/>
      <c r="AU491" s="53"/>
      <c r="AV491" s="53"/>
      <c r="AW491" s="53"/>
      <c r="AX491" s="1"/>
      <c r="AY491" s="1"/>
      <c r="AZ491" s="1"/>
      <c r="BA491" s="1"/>
      <c r="BB491" s="1"/>
    </row>
    <row r="492" spans="1:138" x14ac:dyDescent="0.2">
      <c r="A492" s="158">
        <f t="shared" si="307"/>
        <v>41648</v>
      </c>
      <c r="B492" s="2">
        <f t="shared" si="289"/>
        <v>340350.10641255497</v>
      </c>
      <c r="C492" s="2">
        <f t="shared" si="308"/>
        <v>314420.70495469001</v>
      </c>
      <c r="D492" s="2">
        <f>SUM(Y492:Y$709)</f>
        <v>11371.603649209999</v>
      </c>
      <c r="E492" s="73">
        <f t="shared" si="290"/>
        <v>303049.10130548</v>
      </c>
      <c r="F492" s="88">
        <f t="shared" si="318"/>
        <v>3760.3</v>
      </c>
      <c r="G492" s="3">
        <f>IF(AND(N492=1,N491&gt;1),VLOOKUP(A491,[1]Plan1!$BK$81:$BM$259,3),G491)</f>
        <v>3780.61</v>
      </c>
      <c r="H492" s="11">
        <f t="shared" si="319"/>
        <v>41564</v>
      </c>
      <c r="I492" s="11">
        <f t="shared" si="320"/>
        <v>41595</v>
      </c>
      <c r="J492" s="12">
        <f t="shared" si="291"/>
        <v>5.4011648006808688E-3</v>
      </c>
      <c r="K492" s="11">
        <f t="shared" si="309"/>
        <v>41653</v>
      </c>
      <c r="L492" s="11">
        <f t="shared" si="292"/>
        <v>41653</v>
      </c>
      <c r="M492" s="1">
        <f t="shared" si="314"/>
        <v>19</v>
      </c>
      <c r="N492" s="1">
        <f t="shared" si="293"/>
        <v>16</v>
      </c>
      <c r="O492" s="2">
        <f t="shared" si="294"/>
        <v>1.0045464099999999</v>
      </c>
      <c r="P492" s="13">
        <f t="shared" si="321"/>
        <v>1.0056993999999999</v>
      </c>
      <c r="Q492" s="13">
        <f t="shared" si="315"/>
        <v>1.0750778457740875</v>
      </c>
      <c r="R492" s="2">
        <f t="shared" si="317"/>
        <v>1.07996559</v>
      </c>
      <c r="S492" s="2">
        <f t="shared" si="310"/>
        <v>1.06270687</v>
      </c>
      <c r="T492" s="2">
        <f t="shared" si="295"/>
        <v>334137.04322559002</v>
      </c>
      <c r="U492" s="2">
        <f t="shared" si="296"/>
        <v>713.07767172253671</v>
      </c>
      <c r="V492" s="2">
        <f t="shared" si="297"/>
        <v>24233.500184862489</v>
      </c>
      <c r="W492" s="2">
        <f t="shared" si="298"/>
        <v>339367.28281127498</v>
      </c>
      <c r="X492" s="17">
        <f t="shared" si="299"/>
        <v>0</v>
      </c>
      <c r="Y492" s="2">
        <f t="shared" si="300"/>
        <v>0</v>
      </c>
      <c r="Z492" s="72">
        <f t="shared" si="301"/>
        <v>0</v>
      </c>
      <c r="AA492" s="2">
        <f t="shared" si="302"/>
        <v>0</v>
      </c>
      <c r="AB492" s="12">
        <f t="shared" si="311"/>
        <v>4.6600000000000003E-2</v>
      </c>
      <c r="AC492" s="17">
        <f t="shared" si="303"/>
        <v>16</v>
      </c>
      <c r="AD492" s="17">
        <v>252</v>
      </c>
      <c r="AE492" s="13">
        <f t="shared" si="316"/>
        <v>1.0028960469999999</v>
      </c>
      <c r="AF492" s="2">
        <f t="shared" si="304"/>
        <v>967.67658161999998</v>
      </c>
      <c r="AG492" s="2">
        <f t="shared" si="305"/>
        <v>982.82360128000005</v>
      </c>
      <c r="AH492" s="3">
        <f t="shared" si="306"/>
        <v>0</v>
      </c>
      <c r="AI492" s="4" t="str">
        <f t="shared" si="312"/>
        <v>A+J=</v>
      </c>
      <c r="AJ492" s="11">
        <f t="shared" si="313"/>
        <v>41653</v>
      </c>
      <c r="AK492" s="11"/>
      <c r="AL492" s="4"/>
      <c r="AM492" s="4"/>
      <c r="AN492" s="4"/>
      <c r="AO492" s="4"/>
      <c r="AP492" s="4"/>
      <c r="AQ492" s="3"/>
      <c r="AR492" s="53"/>
      <c r="AS492" s="53"/>
      <c r="AT492" s="53"/>
      <c r="AU492" s="53"/>
      <c r="AV492" s="53"/>
      <c r="AW492" s="53"/>
      <c r="AX492" s="1"/>
      <c r="AY492" s="1"/>
      <c r="AZ492" s="1"/>
      <c r="BA492" s="1"/>
      <c r="BB492" s="1"/>
    </row>
    <row r="493" spans="1:138" x14ac:dyDescent="0.2">
      <c r="A493" s="158">
        <f t="shared" si="307"/>
        <v>41649</v>
      </c>
      <c r="B493" s="2">
        <f t="shared" si="289"/>
        <v>340504.71252385672</v>
      </c>
      <c r="C493" s="2">
        <f t="shared" si="308"/>
        <v>314420.70495469001</v>
      </c>
      <c r="D493" s="2">
        <f>SUM(Y493:Y$709)</f>
        <v>11371.603649209999</v>
      </c>
      <c r="E493" s="73">
        <f t="shared" si="290"/>
        <v>303049.10130548</v>
      </c>
      <c r="F493" s="88">
        <f t="shared" si="318"/>
        <v>3760.3</v>
      </c>
      <c r="G493" s="3">
        <f>IF(AND(N493=1,N492&gt;1),VLOOKUP(A492,[1]Plan1!$BK$81:$BM$259,3),G492)</f>
        <v>3780.61</v>
      </c>
      <c r="H493" s="11">
        <f t="shared" si="319"/>
        <v>41564</v>
      </c>
      <c r="I493" s="11">
        <f t="shared" si="320"/>
        <v>41595</v>
      </c>
      <c r="J493" s="12">
        <f t="shared" si="291"/>
        <v>5.4011648006808688E-3</v>
      </c>
      <c r="K493" s="11">
        <f t="shared" si="309"/>
        <v>41653</v>
      </c>
      <c r="L493" s="11">
        <f t="shared" si="292"/>
        <v>41653</v>
      </c>
      <c r="M493" s="1">
        <f t="shared" si="314"/>
        <v>19</v>
      </c>
      <c r="N493" s="1">
        <f t="shared" si="293"/>
        <v>17</v>
      </c>
      <c r="O493" s="2">
        <f t="shared" si="294"/>
        <v>1.0048312500000001</v>
      </c>
      <c r="P493" s="13">
        <f t="shared" si="321"/>
        <v>1.0056993999999999</v>
      </c>
      <c r="Q493" s="13">
        <f t="shared" si="315"/>
        <v>1.0750778457740875</v>
      </c>
      <c r="R493" s="2">
        <f t="shared" si="317"/>
        <v>1.0802718099999999</v>
      </c>
      <c r="S493" s="2">
        <f t="shared" si="310"/>
        <v>1.06270687</v>
      </c>
      <c r="T493" s="2">
        <f t="shared" si="295"/>
        <v>334137.04322559002</v>
      </c>
      <c r="U493" s="2">
        <f t="shared" si="296"/>
        <v>713.07767172253671</v>
      </c>
      <c r="V493" s="2">
        <f t="shared" si="297"/>
        <v>24326.299880664224</v>
      </c>
      <c r="W493" s="2">
        <f t="shared" si="298"/>
        <v>339460.08250707673</v>
      </c>
      <c r="X493" s="17">
        <f t="shared" si="299"/>
        <v>0</v>
      </c>
      <c r="Y493" s="2">
        <f t="shared" si="300"/>
        <v>0</v>
      </c>
      <c r="Z493" s="72">
        <f t="shared" si="301"/>
        <v>0</v>
      </c>
      <c r="AA493" s="2">
        <f t="shared" si="302"/>
        <v>0</v>
      </c>
      <c r="AB493" s="12">
        <f t="shared" si="311"/>
        <v>4.6600000000000003E-2</v>
      </c>
      <c r="AC493" s="17">
        <f t="shared" si="303"/>
        <v>17</v>
      </c>
      <c r="AD493" s="17">
        <v>252</v>
      </c>
      <c r="AE493" s="13">
        <f t="shared" si="316"/>
        <v>1.003077328</v>
      </c>
      <c r="AF493" s="2">
        <f t="shared" si="304"/>
        <v>1028.24927895</v>
      </c>
      <c r="AG493" s="2">
        <f t="shared" si="305"/>
        <v>1044.63001678</v>
      </c>
      <c r="AH493" s="3">
        <f t="shared" si="306"/>
        <v>0</v>
      </c>
      <c r="AI493" s="4" t="str">
        <f t="shared" si="312"/>
        <v>A+J=</v>
      </c>
      <c r="AJ493" s="11">
        <f t="shared" si="313"/>
        <v>41653</v>
      </c>
      <c r="AK493" s="11"/>
      <c r="AL493" s="4"/>
      <c r="AM493" s="4"/>
      <c r="AN493" s="4"/>
      <c r="AO493" s="4"/>
      <c r="AP493" s="4"/>
      <c r="AQ493" s="3"/>
      <c r="AR493" s="53"/>
      <c r="AS493" s="53"/>
      <c r="AT493" s="53"/>
      <c r="AU493" s="53"/>
      <c r="AV493" s="53"/>
      <c r="AW493" s="53"/>
      <c r="AX493" s="1"/>
      <c r="AY493" s="1"/>
      <c r="AZ493" s="1"/>
      <c r="BA493" s="1"/>
      <c r="BB493" s="1"/>
    </row>
    <row r="494" spans="1:138" x14ac:dyDescent="0.2">
      <c r="A494" s="158">
        <f t="shared" si="307"/>
        <v>41650</v>
      </c>
      <c r="B494" s="2">
        <f t="shared" si="289"/>
        <v>340659.38780896663</v>
      </c>
      <c r="C494" s="2">
        <f t="shared" si="308"/>
        <v>314420.70495469001</v>
      </c>
      <c r="D494" s="2">
        <f>SUM(Y494:Y$709)</f>
        <v>11371.603649209999</v>
      </c>
      <c r="E494" s="73">
        <f t="shared" si="290"/>
        <v>303049.10130548</v>
      </c>
      <c r="F494" s="88">
        <f t="shared" si="318"/>
        <v>3760.3</v>
      </c>
      <c r="G494" s="3">
        <f>IF(AND(N494=1,N493&gt;1),VLOOKUP(A493,[1]Plan1!$BK$81:$BM$259,3),G493)</f>
        <v>3780.61</v>
      </c>
      <c r="H494" s="11">
        <f t="shared" si="319"/>
        <v>41564</v>
      </c>
      <c r="I494" s="11">
        <f t="shared" si="320"/>
        <v>41595</v>
      </c>
      <c r="J494" s="12">
        <f t="shared" si="291"/>
        <v>5.4011648006808688E-3</v>
      </c>
      <c r="K494" s="11">
        <f t="shared" si="309"/>
        <v>41653</v>
      </c>
      <c r="L494" s="11">
        <f t="shared" si="292"/>
        <v>41653</v>
      </c>
      <c r="M494" s="1">
        <f t="shared" si="314"/>
        <v>19</v>
      </c>
      <c r="N494" s="1">
        <f t="shared" si="293"/>
        <v>18</v>
      </c>
      <c r="O494" s="2">
        <f t="shared" si="294"/>
        <v>1.00511616</v>
      </c>
      <c r="P494" s="13">
        <f t="shared" si="321"/>
        <v>1.0056993999999999</v>
      </c>
      <c r="Q494" s="13">
        <f t="shared" si="315"/>
        <v>1.0750778457740875</v>
      </c>
      <c r="R494" s="2">
        <f t="shared" si="317"/>
        <v>1.08057811</v>
      </c>
      <c r="S494" s="2">
        <f t="shared" si="310"/>
        <v>1.06270687</v>
      </c>
      <c r="T494" s="2">
        <f t="shared" si="295"/>
        <v>334137.04322559002</v>
      </c>
      <c r="U494" s="2">
        <f t="shared" si="296"/>
        <v>713.07767172253671</v>
      </c>
      <c r="V494" s="2">
        <f t="shared" si="297"/>
        <v>24419.123820394121</v>
      </c>
      <c r="W494" s="2">
        <f t="shared" si="298"/>
        <v>339552.90644680662</v>
      </c>
      <c r="X494" s="17">
        <f t="shared" si="299"/>
        <v>0</v>
      </c>
      <c r="Y494" s="2">
        <f t="shared" si="300"/>
        <v>0</v>
      </c>
      <c r="Z494" s="72">
        <f t="shared" si="301"/>
        <v>0</v>
      </c>
      <c r="AA494" s="2">
        <f t="shared" si="302"/>
        <v>0</v>
      </c>
      <c r="AB494" s="12">
        <f t="shared" si="311"/>
        <v>4.6600000000000003E-2</v>
      </c>
      <c r="AC494" s="17">
        <f t="shared" si="303"/>
        <v>18</v>
      </c>
      <c r="AD494" s="17">
        <v>252</v>
      </c>
      <c r="AE494" s="13">
        <f t="shared" si="316"/>
        <v>1.003258642</v>
      </c>
      <c r="AF494" s="2">
        <f t="shared" si="304"/>
        <v>1088.8330028099999</v>
      </c>
      <c r="AG494" s="2">
        <f t="shared" si="305"/>
        <v>1106.4813621599999</v>
      </c>
      <c r="AH494" s="3">
        <f t="shared" si="306"/>
        <v>0</v>
      </c>
      <c r="AI494" s="4" t="str">
        <f t="shared" si="312"/>
        <v>A+J=</v>
      </c>
      <c r="AJ494" s="11">
        <f t="shared" si="313"/>
        <v>41653</v>
      </c>
      <c r="AK494" s="11"/>
      <c r="AL494" s="4"/>
      <c r="AM494" s="4"/>
      <c r="AN494" s="4"/>
      <c r="AO494" s="4"/>
      <c r="AP494" s="4"/>
      <c r="AQ494" s="3"/>
      <c r="AR494" s="53"/>
      <c r="AS494" s="53"/>
      <c r="AT494" s="53"/>
      <c r="AU494" s="53"/>
      <c r="AV494" s="53"/>
      <c r="AW494" s="53"/>
      <c r="AX494" s="1"/>
      <c r="AY494" s="1"/>
      <c r="AZ494" s="1"/>
      <c r="BA494" s="1"/>
      <c r="BB494" s="1"/>
    </row>
    <row r="495" spans="1:138" x14ac:dyDescent="0.2">
      <c r="A495" s="158">
        <f t="shared" si="307"/>
        <v>41651</v>
      </c>
      <c r="B495" s="2">
        <f t="shared" si="289"/>
        <v>340659.38780896663</v>
      </c>
      <c r="C495" s="2">
        <f t="shared" si="308"/>
        <v>314420.70495469001</v>
      </c>
      <c r="D495" s="2">
        <f>SUM(Y495:Y$709)</f>
        <v>11371.603649209999</v>
      </c>
      <c r="E495" s="73">
        <f t="shared" si="290"/>
        <v>303049.10130548</v>
      </c>
      <c r="F495" s="88">
        <f t="shared" si="318"/>
        <v>3760.3</v>
      </c>
      <c r="G495" s="3">
        <f>IF(AND(N495=1,N494&gt;1),VLOOKUP(A494,[1]Plan1!$BK$81:$BM$259,3),G494)</f>
        <v>3780.61</v>
      </c>
      <c r="H495" s="11">
        <f t="shared" si="319"/>
        <v>41564</v>
      </c>
      <c r="I495" s="11">
        <f t="shared" si="320"/>
        <v>41595</v>
      </c>
      <c r="J495" s="12">
        <f t="shared" si="291"/>
        <v>5.4011648006808688E-3</v>
      </c>
      <c r="K495" s="11">
        <f t="shared" si="309"/>
        <v>41653</v>
      </c>
      <c r="L495" s="11">
        <f t="shared" si="292"/>
        <v>41653</v>
      </c>
      <c r="M495" s="1">
        <f t="shared" si="314"/>
        <v>19</v>
      </c>
      <c r="N495" s="1">
        <f t="shared" si="293"/>
        <v>18</v>
      </c>
      <c r="O495" s="2">
        <f t="shared" si="294"/>
        <v>1.00511616</v>
      </c>
      <c r="P495" s="13">
        <f t="shared" si="321"/>
        <v>1.0056993999999999</v>
      </c>
      <c r="Q495" s="13">
        <f t="shared" si="315"/>
        <v>1.0750778457740875</v>
      </c>
      <c r="R495" s="2">
        <f t="shared" si="317"/>
        <v>1.08057811</v>
      </c>
      <c r="S495" s="2">
        <f t="shared" si="310"/>
        <v>1.06270687</v>
      </c>
      <c r="T495" s="2">
        <f t="shared" si="295"/>
        <v>334137.04322559002</v>
      </c>
      <c r="U495" s="2">
        <f t="shared" si="296"/>
        <v>713.07767172253671</v>
      </c>
      <c r="V495" s="2">
        <f t="shared" si="297"/>
        <v>24419.123820394121</v>
      </c>
      <c r="W495" s="2">
        <f t="shared" si="298"/>
        <v>339552.90644680662</v>
      </c>
      <c r="X495" s="17">
        <f t="shared" si="299"/>
        <v>0</v>
      </c>
      <c r="Y495" s="2">
        <f t="shared" si="300"/>
        <v>0</v>
      </c>
      <c r="Z495" s="72">
        <f t="shared" si="301"/>
        <v>0</v>
      </c>
      <c r="AA495" s="2">
        <f t="shared" si="302"/>
        <v>0</v>
      </c>
      <c r="AB495" s="12">
        <f t="shared" si="311"/>
        <v>4.6600000000000003E-2</v>
      </c>
      <c r="AC495" s="17">
        <f t="shared" si="303"/>
        <v>18</v>
      </c>
      <c r="AD495" s="17">
        <v>252</v>
      </c>
      <c r="AE495" s="13">
        <f t="shared" si="316"/>
        <v>1.003258642</v>
      </c>
      <c r="AF495" s="2">
        <f t="shared" si="304"/>
        <v>1088.8330028099999</v>
      </c>
      <c r="AG495" s="2">
        <f t="shared" si="305"/>
        <v>1106.4813621599999</v>
      </c>
      <c r="AH495" s="3">
        <f t="shared" si="306"/>
        <v>0</v>
      </c>
      <c r="AI495" s="4" t="str">
        <f t="shared" si="312"/>
        <v>A+J=</v>
      </c>
      <c r="AJ495" s="11">
        <f t="shared" si="313"/>
        <v>41653</v>
      </c>
      <c r="AK495" s="11"/>
      <c r="AL495" s="4"/>
      <c r="AM495" s="4"/>
      <c r="AN495" s="4"/>
      <c r="AO495" s="4"/>
      <c r="AP495" s="4"/>
      <c r="AQ495" s="3"/>
      <c r="AR495" s="53"/>
      <c r="AS495" s="53"/>
      <c r="AT495" s="53"/>
      <c r="AU495" s="53"/>
      <c r="AV495" s="53"/>
      <c r="AW495" s="53"/>
      <c r="AX495" s="1"/>
      <c r="AY495" s="1"/>
      <c r="AZ495" s="1"/>
      <c r="BA495" s="1"/>
      <c r="BB495" s="1"/>
    </row>
    <row r="496" spans="1:138" x14ac:dyDescent="0.2">
      <c r="A496" s="158">
        <f t="shared" si="307"/>
        <v>41652</v>
      </c>
      <c r="B496" s="2">
        <f t="shared" si="289"/>
        <v>340659.38780896663</v>
      </c>
      <c r="C496" s="2">
        <f t="shared" si="308"/>
        <v>314420.70495469001</v>
      </c>
      <c r="D496" s="2">
        <f>SUM(Y496:Y$709)</f>
        <v>11371.603649209999</v>
      </c>
      <c r="E496" s="73">
        <f t="shared" si="290"/>
        <v>303049.10130548</v>
      </c>
      <c r="F496" s="88">
        <f t="shared" si="318"/>
        <v>3760.3</v>
      </c>
      <c r="G496" s="3">
        <f>IF(AND(N496=1,N495&gt;1),VLOOKUP(A495,[1]Plan1!$BK$81:$BM$259,3),G495)</f>
        <v>3780.61</v>
      </c>
      <c r="H496" s="11">
        <f t="shared" si="319"/>
        <v>41564</v>
      </c>
      <c r="I496" s="11">
        <f t="shared" si="320"/>
        <v>41595</v>
      </c>
      <c r="J496" s="12">
        <f t="shared" si="291"/>
        <v>5.4011648006808688E-3</v>
      </c>
      <c r="K496" s="11">
        <f t="shared" si="309"/>
        <v>41653</v>
      </c>
      <c r="L496" s="11">
        <f t="shared" si="292"/>
        <v>41653</v>
      </c>
      <c r="M496" s="1">
        <f t="shared" si="314"/>
        <v>19</v>
      </c>
      <c r="N496" s="1">
        <f t="shared" si="293"/>
        <v>18</v>
      </c>
      <c r="O496" s="2">
        <f t="shared" si="294"/>
        <v>1.00511616</v>
      </c>
      <c r="P496" s="13">
        <f t="shared" si="321"/>
        <v>1.0056993999999999</v>
      </c>
      <c r="Q496" s="13">
        <f t="shared" si="315"/>
        <v>1.0750778457740875</v>
      </c>
      <c r="R496" s="2">
        <f t="shared" si="317"/>
        <v>1.08057811</v>
      </c>
      <c r="S496" s="2">
        <f t="shared" si="310"/>
        <v>1.06270687</v>
      </c>
      <c r="T496" s="2">
        <f t="shared" si="295"/>
        <v>334137.04322559002</v>
      </c>
      <c r="U496" s="2">
        <f t="shared" si="296"/>
        <v>713.07767172253671</v>
      </c>
      <c r="V496" s="2">
        <f t="shared" si="297"/>
        <v>24419.123820394121</v>
      </c>
      <c r="W496" s="2">
        <f t="shared" si="298"/>
        <v>339552.90644680662</v>
      </c>
      <c r="X496" s="17">
        <f t="shared" si="299"/>
        <v>0</v>
      </c>
      <c r="Y496" s="2">
        <f t="shared" si="300"/>
        <v>0</v>
      </c>
      <c r="Z496" s="72">
        <f t="shared" si="301"/>
        <v>0</v>
      </c>
      <c r="AA496" s="2">
        <f t="shared" si="302"/>
        <v>0</v>
      </c>
      <c r="AB496" s="12">
        <f t="shared" si="311"/>
        <v>4.6600000000000003E-2</v>
      </c>
      <c r="AC496" s="17">
        <f t="shared" si="303"/>
        <v>18</v>
      </c>
      <c r="AD496" s="17">
        <v>252</v>
      </c>
      <c r="AE496" s="13">
        <f t="shared" si="316"/>
        <v>1.003258642</v>
      </c>
      <c r="AF496" s="2">
        <f t="shared" si="304"/>
        <v>1088.8330028099999</v>
      </c>
      <c r="AG496" s="2">
        <f t="shared" si="305"/>
        <v>1106.4813621599999</v>
      </c>
      <c r="AH496" s="3">
        <f t="shared" si="306"/>
        <v>0</v>
      </c>
      <c r="AI496" s="4" t="str">
        <f t="shared" si="312"/>
        <v>A+J=</v>
      </c>
      <c r="AJ496" s="11">
        <f t="shared" si="313"/>
        <v>41653</v>
      </c>
      <c r="AK496" s="11"/>
      <c r="AL496" s="4"/>
      <c r="AM496" s="4"/>
      <c r="AN496" s="4"/>
      <c r="AO496" s="4"/>
      <c r="AP496" s="4"/>
      <c r="AQ496" s="3"/>
      <c r="AR496" s="53"/>
      <c r="AS496" s="53"/>
      <c r="AT496" s="53"/>
      <c r="AU496" s="53"/>
      <c r="AV496" s="53"/>
      <c r="AW496" s="53"/>
      <c r="AX496" s="1"/>
      <c r="AY496" s="1"/>
      <c r="AZ496" s="1"/>
      <c r="BA496" s="1"/>
      <c r="BB496" s="1"/>
    </row>
    <row r="497" spans="1:54" x14ac:dyDescent="0.2">
      <c r="A497" s="158">
        <f t="shared" si="307"/>
        <v>41653</v>
      </c>
      <c r="B497" s="2">
        <f t="shared" si="289"/>
        <v>340814.13803246658</v>
      </c>
      <c r="C497" s="2">
        <f t="shared" si="308"/>
        <v>314420.70495469001</v>
      </c>
      <c r="D497" s="2">
        <f>SUM(Y497:Y$709)</f>
        <v>11371.603649209999</v>
      </c>
      <c r="E497" s="73">
        <f t="shared" si="290"/>
        <v>303049.10130548</v>
      </c>
      <c r="F497" s="88">
        <f t="shared" si="318"/>
        <v>3760.3</v>
      </c>
      <c r="G497" s="3">
        <f>IF(AND(N497=1,N496&gt;1),VLOOKUP(A496,[1]Plan1!$BK$81:$BM$259,3),G496)</f>
        <v>3780.61</v>
      </c>
      <c r="H497" s="11">
        <f t="shared" si="319"/>
        <v>41564</v>
      </c>
      <c r="I497" s="11">
        <f t="shared" si="320"/>
        <v>41595</v>
      </c>
      <c r="J497" s="12">
        <f t="shared" si="291"/>
        <v>5.4011648006808688E-3</v>
      </c>
      <c r="K497" s="11">
        <f t="shared" si="309"/>
        <v>41684</v>
      </c>
      <c r="L497" s="11">
        <f t="shared" si="292"/>
        <v>41653</v>
      </c>
      <c r="M497" s="1">
        <f t="shared" si="314"/>
        <v>19</v>
      </c>
      <c r="N497" s="1">
        <f t="shared" si="293"/>
        <v>19</v>
      </c>
      <c r="O497" s="2">
        <f t="shared" si="294"/>
        <v>1.0054011599999999</v>
      </c>
      <c r="P497" s="13">
        <f t="shared" si="321"/>
        <v>1.0056993999999999</v>
      </c>
      <c r="Q497" s="13">
        <f t="shared" si="315"/>
        <v>1.0750778457740875</v>
      </c>
      <c r="R497" s="2">
        <f t="shared" si="317"/>
        <v>1.08088451</v>
      </c>
      <c r="S497" s="2">
        <f t="shared" si="310"/>
        <v>1.06270687</v>
      </c>
      <c r="T497" s="2">
        <f t="shared" si="295"/>
        <v>334137.04322559002</v>
      </c>
      <c r="U497" s="2">
        <f t="shared" si="296"/>
        <v>713.07767172253671</v>
      </c>
      <c r="V497" s="2">
        <f t="shared" si="297"/>
        <v>24511.978065034098</v>
      </c>
      <c r="W497" s="2">
        <f t="shared" si="298"/>
        <v>339645.7606914466</v>
      </c>
      <c r="X497" s="17">
        <f t="shared" si="299"/>
        <v>16</v>
      </c>
      <c r="Y497" s="2">
        <f t="shared" si="300"/>
        <v>1495.04215419</v>
      </c>
      <c r="Z497" s="72">
        <f t="shared" si="301"/>
        <v>4.7549100000000002E-3</v>
      </c>
      <c r="AA497" s="2">
        <f t="shared" si="302"/>
        <v>1588.7915682</v>
      </c>
      <c r="AB497" s="12">
        <f t="shared" si="311"/>
        <v>4.6600000000000003E-2</v>
      </c>
      <c r="AC497" s="17">
        <f t="shared" si="303"/>
        <v>19</v>
      </c>
      <c r="AD497" s="17">
        <v>252</v>
      </c>
      <c r="AE497" s="13">
        <f t="shared" si="316"/>
        <v>1.003439988</v>
      </c>
      <c r="AF497" s="2">
        <f t="shared" si="304"/>
        <v>1149.42741905</v>
      </c>
      <c r="AG497" s="2">
        <f t="shared" si="305"/>
        <v>1168.3773410199999</v>
      </c>
      <c r="AH497" s="3">
        <f t="shared" si="306"/>
        <v>2738.2189872500003</v>
      </c>
      <c r="AI497" s="4" t="str">
        <f t="shared" si="312"/>
        <v>A+J=</v>
      </c>
      <c r="AJ497" s="11">
        <f t="shared" si="313"/>
        <v>41653</v>
      </c>
      <c r="AK497" s="11"/>
      <c r="AL497" s="4"/>
      <c r="AM497" s="4"/>
      <c r="AN497" s="4"/>
      <c r="AO497" s="4"/>
      <c r="AP497" s="4"/>
      <c r="AQ497" s="3"/>
      <c r="AR497" s="53"/>
      <c r="AS497" s="53"/>
      <c r="AT497" s="53"/>
      <c r="AU497" s="53"/>
      <c r="AV497" s="53"/>
      <c r="AW497" s="53"/>
      <c r="AX497" s="1"/>
      <c r="AY497" s="1"/>
      <c r="AZ497" s="1"/>
      <c r="BA497" s="1"/>
      <c r="BB497" s="1"/>
    </row>
    <row r="498" spans="1:54" x14ac:dyDescent="0.2">
      <c r="A498" s="158">
        <f t="shared" si="307"/>
        <v>41654</v>
      </c>
      <c r="B498" s="2">
        <f t="shared" si="289"/>
        <v>338248.54365891527</v>
      </c>
      <c r="C498" s="2">
        <f t="shared" si="308"/>
        <v>312925.66280049999</v>
      </c>
      <c r="D498" s="2">
        <f>SUM(Y498:Y$709)</f>
        <v>9876.5614950199997</v>
      </c>
      <c r="E498" s="73">
        <f t="shared" si="290"/>
        <v>303049.10130548</v>
      </c>
      <c r="F498" s="88">
        <f t="shared" si="318"/>
        <v>3780.61</v>
      </c>
      <c r="G498" s="3">
        <f>IF(AND(N498=1,N497&gt;1),VLOOKUP(A497,[1]Plan1!$BK$81:$BM$259,3),G497)</f>
        <v>3815.39</v>
      </c>
      <c r="H498" s="11">
        <f t="shared" si="319"/>
        <v>41593</v>
      </c>
      <c r="I498" s="11">
        <f t="shared" si="320"/>
        <v>41623</v>
      </c>
      <c r="J498" s="12">
        <f t="shared" si="291"/>
        <v>9.1995736137817641E-3</v>
      </c>
      <c r="K498" s="11">
        <f t="shared" si="309"/>
        <v>41684</v>
      </c>
      <c r="L498" s="11">
        <f t="shared" si="292"/>
        <v>41684</v>
      </c>
      <c r="M498" s="1">
        <f t="shared" si="314"/>
        <v>23</v>
      </c>
      <c r="N498" s="1">
        <f t="shared" si="293"/>
        <v>1</v>
      </c>
      <c r="O498" s="2">
        <f t="shared" si="294"/>
        <v>1.0003982300000001</v>
      </c>
      <c r="P498" s="13">
        <f t="shared" si="321"/>
        <v>1.0054011599999999</v>
      </c>
      <c r="Q498" s="13">
        <f t="shared" si="315"/>
        <v>1.0808845132315685</v>
      </c>
      <c r="R498" s="2">
        <f t="shared" si="317"/>
        <v>1.0813149500000001</v>
      </c>
      <c r="S498" s="2">
        <f t="shared" si="310"/>
        <v>1.06270687</v>
      </c>
      <c r="T498" s="2">
        <f t="shared" si="295"/>
        <v>332548.25165738998</v>
      </c>
      <c r="U498" s="2">
        <f t="shared" si="296"/>
        <v>619.32825771522448</v>
      </c>
      <c r="V498" s="2">
        <f t="shared" si="297"/>
        <v>24642.422520200074</v>
      </c>
      <c r="W498" s="2">
        <f t="shared" si="298"/>
        <v>338187.41357841529</v>
      </c>
      <c r="X498" s="17">
        <f t="shared" si="299"/>
        <v>0</v>
      </c>
      <c r="Y498" s="2">
        <f t="shared" si="300"/>
        <v>0</v>
      </c>
      <c r="Z498" s="72">
        <f t="shared" si="301"/>
        <v>0</v>
      </c>
      <c r="AA498" s="2">
        <f t="shared" si="302"/>
        <v>0</v>
      </c>
      <c r="AB498" s="12">
        <f t="shared" si="311"/>
        <v>4.6600000000000003E-2</v>
      </c>
      <c r="AC498" s="17">
        <f t="shared" si="303"/>
        <v>1</v>
      </c>
      <c r="AD498" s="17">
        <v>252</v>
      </c>
      <c r="AE498" s="13">
        <f t="shared" si="316"/>
        <v>1.0001807579999999</v>
      </c>
      <c r="AF498" s="2">
        <f t="shared" si="304"/>
        <v>60.110756870000003</v>
      </c>
      <c r="AG498" s="2">
        <f t="shared" si="305"/>
        <v>61.130080499999998</v>
      </c>
      <c r="AH498" s="3">
        <f t="shared" si="306"/>
        <v>0</v>
      </c>
      <c r="AI498" s="4" t="str">
        <f t="shared" si="312"/>
        <v>A+J=</v>
      </c>
      <c r="AJ498" s="11">
        <f t="shared" si="313"/>
        <v>41684</v>
      </c>
      <c r="AK498" s="11"/>
      <c r="AL498" s="4"/>
      <c r="AM498" s="4"/>
      <c r="AN498" s="4"/>
      <c r="AO498" s="4"/>
      <c r="AP498" s="4"/>
      <c r="AQ498" s="3"/>
      <c r="AR498" s="53"/>
      <c r="AS498" s="53"/>
      <c r="AT498" s="53"/>
      <c r="AU498" s="53"/>
      <c r="AV498" s="53"/>
      <c r="AW498" s="53"/>
      <c r="AX498" s="1"/>
      <c r="AY498" s="1"/>
      <c r="AZ498" s="1"/>
      <c r="BA498" s="1"/>
      <c r="BB498" s="1"/>
    </row>
    <row r="499" spans="1:54" x14ac:dyDescent="0.2">
      <c r="A499" s="158">
        <f t="shared" si="307"/>
        <v>41655</v>
      </c>
      <c r="B499" s="2">
        <f t="shared" si="289"/>
        <v>338440.22771548847</v>
      </c>
      <c r="C499" s="2">
        <f t="shared" si="308"/>
        <v>312925.66280049999</v>
      </c>
      <c r="D499" s="2">
        <f>SUM(Y499:Y$709)</f>
        <v>9876.5614950199997</v>
      </c>
      <c r="E499" s="73">
        <f t="shared" si="290"/>
        <v>303049.10130548</v>
      </c>
      <c r="F499" s="88">
        <f t="shared" si="318"/>
        <v>3780.61</v>
      </c>
      <c r="G499" s="3">
        <f>IF(AND(N499=1,N498&gt;1),VLOOKUP(A498,[1]Plan1!$BK$81:$BM$259,3),G498)</f>
        <v>3815.39</v>
      </c>
      <c r="H499" s="11">
        <f t="shared" si="319"/>
        <v>41593</v>
      </c>
      <c r="I499" s="11">
        <f t="shared" si="320"/>
        <v>41623</v>
      </c>
      <c r="J499" s="12">
        <f t="shared" si="291"/>
        <v>9.1995736137817641E-3</v>
      </c>
      <c r="K499" s="11">
        <f t="shared" si="309"/>
        <v>41684</v>
      </c>
      <c r="L499" s="11">
        <f t="shared" si="292"/>
        <v>41684</v>
      </c>
      <c r="M499" s="1">
        <f t="shared" si="314"/>
        <v>23</v>
      </c>
      <c r="N499" s="1">
        <f t="shared" si="293"/>
        <v>2</v>
      </c>
      <c r="O499" s="2">
        <f t="shared" si="294"/>
        <v>1.00079662</v>
      </c>
      <c r="P499" s="13">
        <f t="shared" si="321"/>
        <v>1.0054011599999999</v>
      </c>
      <c r="Q499" s="13">
        <f t="shared" si="315"/>
        <v>1.0808845132315685</v>
      </c>
      <c r="R499" s="2">
        <f t="shared" si="317"/>
        <v>1.0817455600000001</v>
      </c>
      <c r="S499" s="2">
        <f t="shared" si="310"/>
        <v>1.06270687</v>
      </c>
      <c r="T499" s="2">
        <f t="shared" si="295"/>
        <v>332548.25165738998</v>
      </c>
      <c r="U499" s="2">
        <f t="shared" si="296"/>
        <v>619.32825771522448</v>
      </c>
      <c r="V499" s="2">
        <f t="shared" si="297"/>
        <v>24772.918493713227</v>
      </c>
      <c r="W499" s="2">
        <f t="shared" si="298"/>
        <v>338317.90955192846</v>
      </c>
      <c r="X499" s="17">
        <f t="shared" si="299"/>
        <v>0</v>
      </c>
      <c r="Y499" s="2">
        <f t="shared" si="300"/>
        <v>0</v>
      </c>
      <c r="Z499" s="72">
        <f t="shared" si="301"/>
        <v>0</v>
      </c>
      <c r="AA499" s="2">
        <f t="shared" si="302"/>
        <v>0</v>
      </c>
      <c r="AB499" s="12">
        <f t="shared" si="311"/>
        <v>4.6600000000000003E-2</v>
      </c>
      <c r="AC499" s="17">
        <f t="shared" si="303"/>
        <v>2</v>
      </c>
      <c r="AD499" s="17">
        <v>252</v>
      </c>
      <c r="AE499" s="13">
        <f t="shared" si="316"/>
        <v>1.0003615480000001</v>
      </c>
      <c r="AF499" s="2">
        <f t="shared" si="304"/>
        <v>120.23215528999999</v>
      </c>
      <c r="AG499" s="2">
        <f t="shared" si="305"/>
        <v>122.31816356</v>
      </c>
      <c r="AH499" s="3">
        <f t="shared" si="306"/>
        <v>0</v>
      </c>
      <c r="AI499" s="4" t="str">
        <f t="shared" si="312"/>
        <v>A+J=</v>
      </c>
      <c r="AJ499" s="11">
        <f t="shared" si="313"/>
        <v>41684</v>
      </c>
      <c r="AK499" s="11"/>
      <c r="AL499" s="4"/>
      <c r="AM499" s="4"/>
      <c r="AN499" s="4"/>
      <c r="AO499" s="4"/>
      <c r="AP499" s="4"/>
      <c r="AQ499" s="3"/>
      <c r="AR499" s="53"/>
      <c r="AS499" s="53"/>
      <c r="AT499" s="53"/>
      <c r="AU499" s="53"/>
      <c r="AV499" s="53"/>
      <c r="AW499" s="53"/>
      <c r="AX499" s="1"/>
      <c r="AY499" s="1"/>
      <c r="AZ499" s="1"/>
      <c r="BA499" s="1"/>
      <c r="BB499" s="1"/>
    </row>
    <row r="500" spans="1:54" x14ac:dyDescent="0.2">
      <c r="A500" s="158">
        <f t="shared" si="307"/>
        <v>41656</v>
      </c>
      <c r="B500" s="2">
        <f t="shared" si="289"/>
        <v>338632.02470400976</v>
      </c>
      <c r="C500" s="2">
        <f t="shared" si="308"/>
        <v>312925.66280049999</v>
      </c>
      <c r="D500" s="2">
        <f>SUM(Y500:Y$709)</f>
        <v>9876.5614950199997</v>
      </c>
      <c r="E500" s="73">
        <f t="shared" si="290"/>
        <v>303049.10130548</v>
      </c>
      <c r="F500" s="88">
        <f t="shared" si="318"/>
        <v>3780.61</v>
      </c>
      <c r="G500" s="3">
        <f>IF(AND(N500=1,N499&gt;1),VLOOKUP(A499,[1]Plan1!$BK$81:$BM$259,3),G499)</f>
        <v>3815.39</v>
      </c>
      <c r="H500" s="11">
        <f t="shared" si="319"/>
        <v>41593</v>
      </c>
      <c r="I500" s="11">
        <f t="shared" si="320"/>
        <v>41623</v>
      </c>
      <c r="J500" s="12">
        <f t="shared" si="291"/>
        <v>9.1995736137817641E-3</v>
      </c>
      <c r="K500" s="11">
        <f t="shared" si="309"/>
        <v>41684</v>
      </c>
      <c r="L500" s="11">
        <f t="shared" si="292"/>
        <v>41684</v>
      </c>
      <c r="M500" s="1">
        <f t="shared" si="314"/>
        <v>23</v>
      </c>
      <c r="N500" s="1">
        <f t="shared" si="293"/>
        <v>3</v>
      </c>
      <c r="O500" s="2">
        <f t="shared" si="294"/>
        <v>1.0011951699999999</v>
      </c>
      <c r="P500" s="13">
        <f t="shared" si="321"/>
        <v>1.0054011599999999</v>
      </c>
      <c r="Q500" s="13">
        <f t="shared" si="315"/>
        <v>1.0808845132315685</v>
      </c>
      <c r="R500" s="2">
        <f t="shared" si="317"/>
        <v>1.0821763499999999</v>
      </c>
      <c r="S500" s="2">
        <f t="shared" si="310"/>
        <v>1.06270687</v>
      </c>
      <c r="T500" s="2">
        <f t="shared" si="295"/>
        <v>332548.25165738998</v>
      </c>
      <c r="U500" s="2">
        <f t="shared" si="296"/>
        <v>619.32825771522448</v>
      </c>
      <c r="V500" s="2">
        <f t="shared" si="297"/>
        <v>24903.469016064551</v>
      </c>
      <c r="W500" s="2">
        <f t="shared" si="298"/>
        <v>338448.46007427975</v>
      </c>
      <c r="X500" s="17">
        <f t="shared" si="299"/>
        <v>0</v>
      </c>
      <c r="Y500" s="2">
        <f t="shared" si="300"/>
        <v>0</v>
      </c>
      <c r="Z500" s="72">
        <f t="shared" si="301"/>
        <v>0</v>
      </c>
      <c r="AA500" s="2">
        <f t="shared" si="302"/>
        <v>0</v>
      </c>
      <c r="AB500" s="12">
        <f t="shared" si="311"/>
        <v>4.6600000000000003E-2</v>
      </c>
      <c r="AC500" s="17">
        <f t="shared" si="303"/>
        <v>3</v>
      </c>
      <c r="AD500" s="17">
        <v>252</v>
      </c>
      <c r="AE500" s="13">
        <f t="shared" si="316"/>
        <v>1.0005423710000001</v>
      </c>
      <c r="AF500" s="2">
        <f t="shared" si="304"/>
        <v>180.36452779000001</v>
      </c>
      <c r="AG500" s="2">
        <f t="shared" si="305"/>
        <v>183.56462973000001</v>
      </c>
      <c r="AH500" s="3">
        <f t="shared" si="306"/>
        <v>0</v>
      </c>
      <c r="AI500" s="4" t="str">
        <f t="shared" si="312"/>
        <v>A+J=</v>
      </c>
      <c r="AJ500" s="11">
        <f t="shared" si="313"/>
        <v>41684</v>
      </c>
      <c r="AK500" s="11"/>
      <c r="AL500" s="4"/>
      <c r="AM500" s="4"/>
      <c r="AN500" s="4"/>
      <c r="AO500" s="4"/>
      <c r="AP500" s="4"/>
      <c r="AQ500" s="3"/>
      <c r="AR500" s="53"/>
      <c r="AS500" s="53"/>
      <c r="AT500" s="53"/>
      <c r="AU500" s="53"/>
      <c r="AV500" s="53"/>
      <c r="AW500" s="53"/>
      <c r="AX500" s="1"/>
      <c r="AY500" s="1"/>
      <c r="AZ500" s="1"/>
      <c r="BA500" s="1"/>
      <c r="BB500" s="1"/>
    </row>
    <row r="501" spans="1:54" x14ac:dyDescent="0.2">
      <c r="A501" s="158">
        <f t="shared" si="307"/>
        <v>41657</v>
      </c>
      <c r="B501" s="2">
        <f t="shared" si="289"/>
        <v>338823.93163432839</v>
      </c>
      <c r="C501" s="2">
        <f t="shared" si="308"/>
        <v>312925.66280049999</v>
      </c>
      <c r="D501" s="2">
        <f>SUM(Y501:Y$709)</f>
        <v>9876.5614950199997</v>
      </c>
      <c r="E501" s="73">
        <f t="shared" si="290"/>
        <v>303049.10130548</v>
      </c>
      <c r="F501" s="88">
        <f t="shared" si="318"/>
        <v>3780.61</v>
      </c>
      <c r="G501" s="3">
        <f>IF(AND(N501=1,N500&gt;1),VLOOKUP(A500,[1]Plan1!$BK$81:$BM$259,3),G500)</f>
        <v>3815.39</v>
      </c>
      <c r="H501" s="11">
        <f t="shared" si="319"/>
        <v>41593</v>
      </c>
      <c r="I501" s="11">
        <f t="shared" si="320"/>
        <v>41623</v>
      </c>
      <c r="J501" s="12">
        <f t="shared" si="291"/>
        <v>9.1995736137817641E-3</v>
      </c>
      <c r="K501" s="11">
        <f t="shared" si="309"/>
        <v>41684</v>
      </c>
      <c r="L501" s="11">
        <f t="shared" si="292"/>
        <v>41684</v>
      </c>
      <c r="M501" s="1">
        <f t="shared" si="314"/>
        <v>23</v>
      </c>
      <c r="N501" s="1">
        <f t="shared" si="293"/>
        <v>4</v>
      </c>
      <c r="O501" s="2">
        <f t="shared" si="294"/>
        <v>1.0015938799999999</v>
      </c>
      <c r="P501" s="13">
        <f t="shared" si="321"/>
        <v>1.0054011599999999</v>
      </c>
      <c r="Q501" s="13">
        <f t="shared" si="315"/>
        <v>1.0808845132315685</v>
      </c>
      <c r="R501" s="2">
        <f t="shared" si="317"/>
        <v>1.08260731</v>
      </c>
      <c r="S501" s="2">
        <f t="shared" si="310"/>
        <v>1.06270687</v>
      </c>
      <c r="T501" s="2">
        <f t="shared" si="295"/>
        <v>332548.25165738998</v>
      </c>
      <c r="U501" s="2">
        <f t="shared" si="296"/>
        <v>619.32825771522448</v>
      </c>
      <c r="V501" s="2">
        <f t="shared" si="297"/>
        <v>25034.071056763187</v>
      </c>
      <c r="W501" s="2">
        <f t="shared" si="298"/>
        <v>338579.06211497838</v>
      </c>
      <c r="X501" s="17">
        <f t="shared" si="299"/>
        <v>0</v>
      </c>
      <c r="Y501" s="2">
        <f t="shared" si="300"/>
        <v>0</v>
      </c>
      <c r="Z501" s="72">
        <f t="shared" si="301"/>
        <v>0</v>
      </c>
      <c r="AA501" s="2">
        <f t="shared" si="302"/>
        <v>0</v>
      </c>
      <c r="AB501" s="12">
        <f t="shared" si="311"/>
        <v>4.6600000000000003E-2</v>
      </c>
      <c r="AC501" s="17">
        <f t="shared" si="303"/>
        <v>4</v>
      </c>
      <c r="AD501" s="17">
        <v>252</v>
      </c>
      <c r="AE501" s="13">
        <f t="shared" si="316"/>
        <v>1.0007232269999999</v>
      </c>
      <c r="AF501" s="2">
        <f t="shared" si="304"/>
        <v>240.50787439999999</v>
      </c>
      <c r="AG501" s="2">
        <f t="shared" si="305"/>
        <v>244.86951934999999</v>
      </c>
      <c r="AH501" s="3">
        <f t="shared" si="306"/>
        <v>0</v>
      </c>
      <c r="AI501" s="4" t="str">
        <f t="shared" si="312"/>
        <v>A+J=</v>
      </c>
      <c r="AJ501" s="11">
        <f t="shared" si="313"/>
        <v>41684</v>
      </c>
      <c r="AK501" s="11"/>
      <c r="AL501" s="4"/>
      <c r="AM501" s="4"/>
      <c r="AN501" s="4"/>
      <c r="AO501" s="4"/>
      <c r="AP501" s="4"/>
      <c r="AQ501" s="3"/>
      <c r="AR501" s="53"/>
      <c r="AS501" s="53"/>
      <c r="AT501" s="53"/>
      <c r="AU501" s="53"/>
      <c r="AV501" s="53"/>
      <c r="AW501" s="53"/>
      <c r="AX501" s="1"/>
      <c r="AY501" s="1"/>
      <c r="AZ501" s="1"/>
      <c r="BA501" s="1"/>
      <c r="BB501" s="1"/>
    </row>
    <row r="502" spans="1:54" x14ac:dyDescent="0.2">
      <c r="A502" s="158">
        <f t="shared" si="307"/>
        <v>41658</v>
      </c>
      <c r="B502" s="2">
        <f t="shared" si="289"/>
        <v>338823.93163432839</v>
      </c>
      <c r="C502" s="2">
        <f t="shared" si="308"/>
        <v>312925.66280049999</v>
      </c>
      <c r="D502" s="2">
        <f>SUM(Y502:Y$709)</f>
        <v>9876.5614950199997</v>
      </c>
      <c r="E502" s="73">
        <f t="shared" si="290"/>
        <v>303049.10130548</v>
      </c>
      <c r="F502" s="88">
        <f t="shared" si="318"/>
        <v>3780.61</v>
      </c>
      <c r="G502" s="3">
        <f>IF(AND(N502=1,N501&gt;1),VLOOKUP(A501,[1]Plan1!$BK$81:$BM$259,3),G501)</f>
        <v>3815.39</v>
      </c>
      <c r="H502" s="11">
        <f t="shared" si="319"/>
        <v>41593</v>
      </c>
      <c r="I502" s="11">
        <f t="shared" si="320"/>
        <v>41623</v>
      </c>
      <c r="J502" s="12">
        <f t="shared" si="291"/>
        <v>9.1995736137817641E-3</v>
      </c>
      <c r="K502" s="11">
        <f t="shared" si="309"/>
        <v>41684</v>
      </c>
      <c r="L502" s="11">
        <f t="shared" si="292"/>
        <v>41684</v>
      </c>
      <c r="M502" s="1">
        <f t="shared" si="314"/>
        <v>23</v>
      </c>
      <c r="N502" s="1">
        <f t="shared" si="293"/>
        <v>4</v>
      </c>
      <c r="O502" s="2">
        <f t="shared" si="294"/>
        <v>1.0015938799999999</v>
      </c>
      <c r="P502" s="13">
        <f t="shared" si="321"/>
        <v>1.0054011599999999</v>
      </c>
      <c r="Q502" s="13">
        <f t="shared" si="315"/>
        <v>1.0808845132315685</v>
      </c>
      <c r="R502" s="2">
        <f t="shared" si="317"/>
        <v>1.08260731</v>
      </c>
      <c r="S502" s="2">
        <f t="shared" si="310"/>
        <v>1.06270687</v>
      </c>
      <c r="T502" s="2">
        <f t="shared" si="295"/>
        <v>332548.25165738998</v>
      </c>
      <c r="U502" s="2">
        <f t="shared" si="296"/>
        <v>619.32825771522448</v>
      </c>
      <c r="V502" s="2">
        <f t="shared" si="297"/>
        <v>25034.071056763187</v>
      </c>
      <c r="W502" s="2">
        <f t="shared" si="298"/>
        <v>338579.06211497838</v>
      </c>
      <c r="X502" s="17">
        <f t="shared" si="299"/>
        <v>0</v>
      </c>
      <c r="Y502" s="2">
        <f t="shared" si="300"/>
        <v>0</v>
      </c>
      <c r="Z502" s="72">
        <f t="shared" si="301"/>
        <v>0</v>
      </c>
      <c r="AA502" s="2">
        <f t="shared" si="302"/>
        <v>0</v>
      </c>
      <c r="AB502" s="12">
        <f t="shared" si="311"/>
        <v>4.6600000000000003E-2</v>
      </c>
      <c r="AC502" s="17">
        <f t="shared" si="303"/>
        <v>4</v>
      </c>
      <c r="AD502" s="17">
        <v>252</v>
      </c>
      <c r="AE502" s="13">
        <f t="shared" si="316"/>
        <v>1.0007232269999999</v>
      </c>
      <c r="AF502" s="2">
        <f t="shared" si="304"/>
        <v>240.50787439999999</v>
      </c>
      <c r="AG502" s="2">
        <f t="shared" si="305"/>
        <v>244.86951934999999</v>
      </c>
      <c r="AH502" s="3">
        <f t="shared" si="306"/>
        <v>0</v>
      </c>
      <c r="AI502" s="4" t="str">
        <f t="shared" si="312"/>
        <v>A+J=</v>
      </c>
      <c r="AJ502" s="11">
        <f t="shared" si="313"/>
        <v>41684</v>
      </c>
      <c r="AK502" s="11"/>
      <c r="AL502" s="4"/>
      <c r="AM502" s="4"/>
      <c r="AN502" s="4"/>
      <c r="AO502" s="4"/>
      <c r="AP502" s="4"/>
      <c r="AQ502" s="3"/>
      <c r="AR502" s="53"/>
      <c r="AS502" s="53"/>
      <c r="AT502" s="53"/>
      <c r="AU502" s="53"/>
      <c r="AV502" s="53"/>
      <c r="AW502" s="53"/>
      <c r="AX502" s="1"/>
      <c r="AY502" s="1"/>
      <c r="AZ502" s="1"/>
      <c r="BA502" s="1"/>
      <c r="BB502" s="1"/>
    </row>
    <row r="503" spans="1:54" x14ac:dyDescent="0.2">
      <c r="A503" s="158">
        <f t="shared" si="307"/>
        <v>41659</v>
      </c>
      <c r="B503" s="2">
        <f t="shared" si="289"/>
        <v>338823.93163432839</v>
      </c>
      <c r="C503" s="2">
        <f t="shared" si="308"/>
        <v>312925.66280049999</v>
      </c>
      <c r="D503" s="2">
        <f>SUM(Y503:Y$709)</f>
        <v>9876.5614950199997</v>
      </c>
      <c r="E503" s="73">
        <f t="shared" si="290"/>
        <v>303049.10130548</v>
      </c>
      <c r="F503" s="88">
        <f t="shared" si="318"/>
        <v>3780.61</v>
      </c>
      <c r="G503" s="3">
        <f>IF(AND(N503=1,N502&gt;1),VLOOKUP(A502,[1]Plan1!$BK$81:$BM$259,3),G502)</f>
        <v>3815.39</v>
      </c>
      <c r="H503" s="11">
        <f t="shared" si="319"/>
        <v>41593</v>
      </c>
      <c r="I503" s="11">
        <f t="shared" si="320"/>
        <v>41623</v>
      </c>
      <c r="J503" s="12">
        <f t="shared" si="291"/>
        <v>9.1995736137817641E-3</v>
      </c>
      <c r="K503" s="11">
        <f t="shared" si="309"/>
        <v>41684</v>
      </c>
      <c r="L503" s="11">
        <f t="shared" si="292"/>
        <v>41684</v>
      </c>
      <c r="M503" s="1">
        <f t="shared" si="314"/>
        <v>23</v>
      </c>
      <c r="N503" s="1">
        <f t="shared" si="293"/>
        <v>4</v>
      </c>
      <c r="O503" s="2">
        <f t="shared" si="294"/>
        <v>1.0015938799999999</v>
      </c>
      <c r="P503" s="13">
        <f t="shared" si="321"/>
        <v>1.0054011599999999</v>
      </c>
      <c r="Q503" s="13">
        <f t="shared" si="315"/>
        <v>1.0808845132315685</v>
      </c>
      <c r="R503" s="2">
        <f t="shared" si="317"/>
        <v>1.08260731</v>
      </c>
      <c r="S503" s="2">
        <f t="shared" si="310"/>
        <v>1.06270687</v>
      </c>
      <c r="T503" s="2">
        <f t="shared" si="295"/>
        <v>332548.25165738998</v>
      </c>
      <c r="U503" s="2">
        <f t="shared" si="296"/>
        <v>619.32825771522448</v>
      </c>
      <c r="V503" s="2">
        <f t="shared" si="297"/>
        <v>25034.071056763187</v>
      </c>
      <c r="W503" s="2">
        <f t="shared" si="298"/>
        <v>338579.06211497838</v>
      </c>
      <c r="X503" s="17">
        <f t="shared" si="299"/>
        <v>0</v>
      </c>
      <c r="Y503" s="2">
        <f t="shared" si="300"/>
        <v>0</v>
      </c>
      <c r="Z503" s="72">
        <f t="shared" si="301"/>
        <v>0</v>
      </c>
      <c r="AA503" s="2">
        <f t="shared" si="302"/>
        <v>0</v>
      </c>
      <c r="AB503" s="12">
        <f t="shared" si="311"/>
        <v>4.6600000000000003E-2</v>
      </c>
      <c r="AC503" s="17">
        <f t="shared" si="303"/>
        <v>4</v>
      </c>
      <c r="AD503" s="17">
        <v>252</v>
      </c>
      <c r="AE503" s="13">
        <f t="shared" si="316"/>
        <v>1.0007232269999999</v>
      </c>
      <c r="AF503" s="2">
        <f t="shared" si="304"/>
        <v>240.50787439999999</v>
      </c>
      <c r="AG503" s="2">
        <f t="shared" si="305"/>
        <v>244.86951934999999</v>
      </c>
      <c r="AH503" s="3">
        <f t="shared" si="306"/>
        <v>0</v>
      </c>
      <c r="AI503" s="4" t="str">
        <f t="shared" si="312"/>
        <v>A+J=</v>
      </c>
      <c r="AJ503" s="11">
        <f t="shared" si="313"/>
        <v>41684</v>
      </c>
      <c r="AK503" s="11"/>
      <c r="AL503" s="4"/>
      <c r="AM503" s="4"/>
      <c r="AN503" s="4"/>
      <c r="AO503" s="4"/>
      <c r="AP503" s="4"/>
      <c r="AQ503" s="3"/>
      <c r="AR503" s="53"/>
      <c r="AS503" s="53"/>
      <c r="AT503" s="53"/>
      <c r="AU503" s="53"/>
      <c r="AV503" s="53"/>
      <c r="AW503" s="53"/>
      <c r="AX503" s="1"/>
      <c r="AY503" s="1"/>
      <c r="AZ503" s="1"/>
      <c r="BA503" s="1"/>
      <c r="BB503" s="1"/>
    </row>
    <row r="504" spans="1:54" x14ac:dyDescent="0.2">
      <c r="A504" s="158">
        <f t="shared" si="307"/>
        <v>41660</v>
      </c>
      <c r="B504" s="2">
        <f t="shared" si="289"/>
        <v>339015.94517537323</v>
      </c>
      <c r="C504" s="2">
        <f t="shared" si="308"/>
        <v>312925.66280049999</v>
      </c>
      <c r="D504" s="2">
        <f>SUM(Y504:Y$709)</f>
        <v>9876.5614950199997</v>
      </c>
      <c r="E504" s="73">
        <f t="shared" si="290"/>
        <v>303049.10130548</v>
      </c>
      <c r="F504" s="88">
        <f t="shared" si="318"/>
        <v>3780.61</v>
      </c>
      <c r="G504" s="3">
        <f>IF(AND(N504=1,N503&gt;1),VLOOKUP(A503,[1]Plan1!$BK$81:$BM$259,3),G503)</f>
        <v>3815.39</v>
      </c>
      <c r="H504" s="11">
        <f t="shared" si="319"/>
        <v>41593</v>
      </c>
      <c r="I504" s="11">
        <f t="shared" si="320"/>
        <v>41623</v>
      </c>
      <c r="J504" s="12">
        <f t="shared" si="291"/>
        <v>9.1995736137817641E-3</v>
      </c>
      <c r="K504" s="11">
        <f t="shared" si="309"/>
        <v>41684</v>
      </c>
      <c r="L504" s="11">
        <f t="shared" si="292"/>
        <v>41684</v>
      </c>
      <c r="M504" s="1">
        <f t="shared" si="314"/>
        <v>23</v>
      </c>
      <c r="N504" s="1">
        <f t="shared" si="293"/>
        <v>5</v>
      </c>
      <c r="O504" s="2">
        <f t="shared" si="294"/>
        <v>1.0019927399999999</v>
      </c>
      <c r="P504" s="13">
        <f t="shared" si="321"/>
        <v>1.0054011599999999</v>
      </c>
      <c r="Q504" s="13">
        <f t="shared" si="315"/>
        <v>1.0808845132315685</v>
      </c>
      <c r="R504" s="2">
        <f t="shared" si="317"/>
        <v>1.08303843</v>
      </c>
      <c r="S504" s="2">
        <f t="shared" si="310"/>
        <v>1.06270687</v>
      </c>
      <c r="T504" s="2">
        <f t="shared" si="295"/>
        <v>332548.25165738998</v>
      </c>
      <c r="U504" s="2">
        <f t="shared" si="296"/>
        <v>619.32825771522448</v>
      </c>
      <c r="V504" s="2">
        <f t="shared" si="297"/>
        <v>25164.72158531801</v>
      </c>
      <c r="W504" s="2">
        <f t="shared" si="298"/>
        <v>338709.71264353325</v>
      </c>
      <c r="X504" s="17">
        <f t="shared" si="299"/>
        <v>0</v>
      </c>
      <c r="Y504" s="2">
        <f t="shared" si="300"/>
        <v>0</v>
      </c>
      <c r="Z504" s="72">
        <f t="shared" si="301"/>
        <v>0</v>
      </c>
      <c r="AA504" s="2">
        <f t="shared" si="302"/>
        <v>0</v>
      </c>
      <c r="AB504" s="12">
        <f t="shared" si="311"/>
        <v>4.6600000000000003E-2</v>
      </c>
      <c r="AC504" s="17">
        <f t="shared" si="303"/>
        <v>5</v>
      </c>
      <c r="AD504" s="17">
        <v>252</v>
      </c>
      <c r="AE504" s="13">
        <f t="shared" si="316"/>
        <v>1.000904115</v>
      </c>
      <c r="AF504" s="2">
        <f t="shared" si="304"/>
        <v>300.66186254000002</v>
      </c>
      <c r="AG504" s="2">
        <f t="shared" si="305"/>
        <v>306.23253183999998</v>
      </c>
      <c r="AH504" s="3">
        <f t="shared" si="306"/>
        <v>0</v>
      </c>
      <c r="AI504" s="4" t="str">
        <f t="shared" si="312"/>
        <v>A+J=</v>
      </c>
      <c r="AJ504" s="11">
        <f t="shared" si="313"/>
        <v>41684</v>
      </c>
      <c r="AK504" s="11"/>
      <c r="AL504" s="4"/>
      <c r="AM504" s="4"/>
      <c r="AN504" s="4"/>
      <c r="AO504" s="4"/>
      <c r="AP504" s="4"/>
      <c r="AQ504" s="3"/>
      <c r="AR504" s="53"/>
      <c r="AS504" s="53"/>
      <c r="AT504" s="53"/>
      <c r="AU504" s="53"/>
      <c r="AV504" s="53"/>
      <c r="AW504" s="53"/>
      <c r="AX504" s="1"/>
      <c r="AY504" s="1"/>
      <c r="AZ504" s="1"/>
      <c r="BA504" s="1"/>
      <c r="BB504" s="1"/>
    </row>
    <row r="505" spans="1:54" x14ac:dyDescent="0.2">
      <c r="A505" s="158">
        <f t="shared" si="307"/>
        <v>41661</v>
      </c>
      <c r="B505" s="2">
        <f t="shared" si="289"/>
        <v>339208.0748061873</v>
      </c>
      <c r="C505" s="2">
        <f t="shared" si="308"/>
        <v>312925.66280049999</v>
      </c>
      <c r="D505" s="2">
        <f>SUM(Y505:Y$709)</f>
        <v>9876.5614950199997</v>
      </c>
      <c r="E505" s="73">
        <f t="shared" si="290"/>
        <v>303049.10130548</v>
      </c>
      <c r="F505" s="88">
        <f t="shared" si="318"/>
        <v>3780.61</v>
      </c>
      <c r="G505" s="3">
        <f>IF(AND(N505=1,N504&gt;1),VLOOKUP(A504,[1]Plan1!$BK$81:$BM$259,3),G504)</f>
        <v>3815.39</v>
      </c>
      <c r="H505" s="11">
        <f t="shared" si="319"/>
        <v>41593</v>
      </c>
      <c r="I505" s="11">
        <f t="shared" si="320"/>
        <v>41623</v>
      </c>
      <c r="J505" s="12">
        <f t="shared" si="291"/>
        <v>9.1995736137817641E-3</v>
      </c>
      <c r="K505" s="11">
        <f t="shared" si="309"/>
        <v>41684</v>
      </c>
      <c r="L505" s="11">
        <f t="shared" si="292"/>
        <v>41684</v>
      </c>
      <c r="M505" s="1">
        <f t="shared" si="314"/>
        <v>23</v>
      </c>
      <c r="N505" s="1">
        <f t="shared" si="293"/>
        <v>6</v>
      </c>
      <c r="O505" s="2">
        <f t="shared" si="294"/>
        <v>1.00239177</v>
      </c>
      <c r="P505" s="13">
        <f t="shared" si="321"/>
        <v>1.0054011599999999</v>
      </c>
      <c r="Q505" s="13">
        <f t="shared" si="315"/>
        <v>1.0808845132315685</v>
      </c>
      <c r="R505" s="2">
        <f t="shared" si="317"/>
        <v>1.08346974</v>
      </c>
      <c r="S505" s="2">
        <f t="shared" si="310"/>
        <v>1.06270687</v>
      </c>
      <c r="T505" s="2">
        <f t="shared" si="295"/>
        <v>332548.25165738998</v>
      </c>
      <c r="U505" s="2">
        <f t="shared" si="296"/>
        <v>619.32825771522448</v>
      </c>
      <c r="V505" s="2">
        <f t="shared" si="297"/>
        <v>25295.429693202062</v>
      </c>
      <c r="W505" s="2">
        <f t="shared" si="298"/>
        <v>338840.42075141729</v>
      </c>
      <c r="X505" s="17">
        <f t="shared" si="299"/>
        <v>0</v>
      </c>
      <c r="Y505" s="2">
        <f t="shared" si="300"/>
        <v>0</v>
      </c>
      <c r="Z505" s="72">
        <f t="shared" si="301"/>
        <v>0</v>
      </c>
      <c r="AA505" s="2">
        <f t="shared" si="302"/>
        <v>0</v>
      </c>
      <c r="AB505" s="12">
        <f t="shared" si="311"/>
        <v>4.6600000000000003E-2</v>
      </c>
      <c r="AC505" s="17">
        <f t="shared" si="303"/>
        <v>6</v>
      </c>
      <c r="AD505" s="17">
        <v>252</v>
      </c>
      <c r="AE505" s="13">
        <f t="shared" si="316"/>
        <v>1.0010850360000001</v>
      </c>
      <c r="AF505" s="2">
        <f t="shared" si="304"/>
        <v>360.82682477999998</v>
      </c>
      <c r="AG505" s="2">
        <f t="shared" si="305"/>
        <v>367.65405477000002</v>
      </c>
      <c r="AH505" s="3">
        <f t="shared" si="306"/>
        <v>0</v>
      </c>
      <c r="AI505" s="4" t="str">
        <f t="shared" si="312"/>
        <v>A+J=</v>
      </c>
      <c r="AJ505" s="11">
        <f t="shared" si="313"/>
        <v>41684</v>
      </c>
      <c r="AK505" s="11"/>
      <c r="AL505" s="4"/>
      <c r="AM505" s="4"/>
      <c r="AN505" s="4"/>
      <c r="AO505" s="4"/>
      <c r="AP505" s="4"/>
      <c r="AQ505" s="3"/>
      <c r="AR505" s="53"/>
      <c r="AS505" s="53"/>
      <c r="AT505" s="53"/>
      <c r="AU505" s="53"/>
      <c r="AV505" s="53"/>
      <c r="AW505" s="53"/>
      <c r="AX505" s="1"/>
      <c r="AY505" s="1"/>
      <c r="AZ505" s="1"/>
      <c r="BA505" s="1"/>
      <c r="BB505" s="1"/>
    </row>
    <row r="506" spans="1:54" x14ac:dyDescent="0.2">
      <c r="A506" s="158">
        <f t="shared" si="307"/>
        <v>41662</v>
      </c>
      <c r="B506" s="2">
        <f t="shared" si="289"/>
        <v>339400.3084336365</v>
      </c>
      <c r="C506" s="2">
        <f t="shared" si="308"/>
        <v>312925.66280049999</v>
      </c>
      <c r="D506" s="2">
        <f>SUM(Y506:Y$709)</f>
        <v>9876.5614950199997</v>
      </c>
      <c r="E506" s="73">
        <f t="shared" si="290"/>
        <v>303049.10130548</v>
      </c>
      <c r="F506" s="88">
        <f t="shared" si="318"/>
        <v>3780.61</v>
      </c>
      <c r="G506" s="3">
        <f>IF(AND(N506=1,N505&gt;1),VLOOKUP(A505,[1]Plan1!$BK$81:$BM$259,3),G505)</f>
        <v>3815.39</v>
      </c>
      <c r="H506" s="11">
        <f t="shared" si="319"/>
        <v>41593</v>
      </c>
      <c r="I506" s="11">
        <f t="shared" si="320"/>
        <v>41623</v>
      </c>
      <c r="J506" s="12">
        <f t="shared" si="291"/>
        <v>9.1995736137817641E-3</v>
      </c>
      <c r="K506" s="11">
        <f t="shared" si="309"/>
        <v>41684</v>
      </c>
      <c r="L506" s="11">
        <f t="shared" si="292"/>
        <v>41684</v>
      </c>
      <c r="M506" s="1">
        <f t="shared" si="314"/>
        <v>23</v>
      </c>
      <c r="N506" s="1">
        <f t="shared" si="293"/>
        <v>7</v>
      </c>
      <c r="O506" s="2">
        <f t="shared" si="294"/>
        <v>1.0027909500000001</v>
      </c>
      <c r="P506" s="13">
        <f t="shared" si="321"/>
        <v>1.0054011599999999</v>
      </c>
      <c r="Q506" s="13">
        <f t="shared" si="315"/>
        <v>1.0808845132315685</v>
      </c>
      <c r="R506" s="2">
        <f t="shared" si="317"/>
        <v>1.0839011999999999</v>
      </c>
      <c r="S506" s="2">
        <f t="shared" si="310"/>
        <v>1.06270687</v>
      </c>
      <c r="T506" s="2">
        <f t="shared" si="295"/>
        <v>332548.25165738998</v>
      </c>
      <c r="U506" s="2">
        <f t="shared" si="296"/>
        <v>619.32825771522448</v>
      </c>
      <c r="V506" s="2">
        <f t="shared" si="297"/>
        <v>25426.183258451307</v>
      </c>
      <c r="W506" s="2">
        <f t="shared" si="298"/>
        <v>338971.1743166665</v>
      </c>
      <c r="X506" s="17">
        <f t="shared" si="299"/>
        <v>0</v>
      </c>
      <c r="Y506" s="2">
        <f t="shared" si="300"/>
        <v>0</v>
      </c>
      <c r="Z506" s="72">
        <f t="shared" si="301"/>
        <v>0</v>
      </c>
      <c r="AA506" s="2">
        <f t="shared" si="302"/>
        <v>0</v>
      </c>
      <c r="AB506" s="12">
        <f t="shared" si="311"/>
        <v>4.6600000000000003E-2</v>
      </c>
      <c r="AC506" s="17">
        <f t="shared" si="303"/>
        <v>7</v>
      </c>
      <c r="AD506" s="17">
        <v>252</v>
      </c>
      <c r="AE506" s="13">
        <f t="shared" si="316"/>
        <v>1.0012659900000001</v>
      </c>
      <c r="AF506" s="2">
        <f t="shared" si="304"/>
        <v>421.00276110999999</v>
      </c>
      <c r="AG506" s="2">
        <f t="shared" si="305"/>
        <v>429.13411696999998</v>
      </c>
      <c r="AH506" s="3">
        <f t="shared" si="306"/>
        <v>0</v>
      </c>
      <c r="AI506" s="4" t="str">
        <f t="shared" si="312"/>
        <v>A+J=</v>
      </c>
      <c r="AJ506" s="11">
        <f t="shared" si="313"/>
        <v>41684</v>
      </c>
      <c r="AK506" s="11"/>
      <c r="AL506" s="4"/>
      <c r="AM506" s="4"/>
      <c r="AN506" s="4"/>
      <c r="AO506" s="4"/>
      <c r="AP506" s="4"/>
      <c r="AQ506" s="3"/>
      <c r="AR506" s="53"/>
      <c r="AS506" s="53"/>
      <c r="AT506" s="53"/>
      <c r="AU506" s="53"/>
      <c r="AV506" s="53"/>
      <c r="AW506" s="53"/>
      <c r="AX506" s="1"/>
      <c r="AY506" s="1"/>
      <c r="AZ506" s="1"/>
      <c r="BA506" s="1"/>
      <c r="BB506" s="1"/>
    </row>
    <row r="507" spans="1:54" x14ac:dyDescent="0.2">
      <c r="A507" s="158">
        <f t="shared" si="307"/>
        <v>41663</v>
      </c>
      <c r="B507" s="2">
        <f t="shared" si="289"/>
        <v>339592.65789575508</v>
      </c>
      <c r="C507" s="2">
        <f t="shared" si="308"/>
        <v>312925.66280049999</v>
      </c>
      <c r="D507" s="2">
        <f>SUM(Y507:Y$709)</f>
        <v>9876.5614950199997</v>
      </c>
      <c r="E507" s="73">
        <f t="shared" si="290"/>
        <v>303049.10130548</v>
      </c>
      <c r="F507" s="88">
        <f t="shared" si="318"/>
        <v>3780.61</v>
      </c>
      <c r="G507" s="3">
        <f>IF(AND(N507=1,N506&gt;1),VLOOKUP(A506,[1]Plan1!$BK$81:$BM$259,3),G506)</f>
        <v>3815.39</v>
      </c>
      <c r="H507" s="11">
        <f t="shared" si="319"/>
        <v>41593</v>
      </c>
      <c r="I507" s="11">
        <f t="shared" si="320"/>
        <v>41623</v>
      </c>
      <c r="J507" s="12">
        <f t="shared" si="291"/>
        <v>9.1995736137817641E-3</v>
      </c>
      <c r="K507" s="11">
        <f t="shared" si="309"/>
        <v>41684</v>
      </c>
      <c r="L507" s="11">
        <f t="shared" si="292"/>
        <v>41684</v>
      </c>
      <c r="M507" s="1">
        <f t="shared" si="314"/>
        <v>23</v>
      </c>
      <c r="N507" s="1">
        <f t="shared" si="293"/>
        <v>8</v>
      </c>
      <c r="O507" s="2">
        <f t="shared" si="294"/>
        <v>1.0031903</v>
      </c>
      <c r="P507" s="13">
        <f t="shared" si="321"/>
        <v>1.0054011599999999</v>
      </c>
      <c r="Q507" s="13">
        <f t="shared" si="315"/>
        <v>1.0808845132315685</v>
      </c>
      <c r="R507" s="2">
        <f t="shared" si="317"/>
        <v>1.08433285</v>
      </c>
      <c r="S507" s="2">
        <f t="shared" si="310"/>
        <v>1.06270687</v>
      </c>
      <c r="T507" s="2">
        <f t="shared" si="295"/>
        <v>332548.25165738998</v>
      </c>
      <c r="U507" s="2">
        <f t="shared" si="296"/>
        <v>619.32825771522448</v>
      </c>
      <c r="V507" s="2">
        <f t="shared" si="297"/>
        <v>25556.994403029854</v>
      </c>
      <c r="W507" s="2">
        <f t="shared" si="298"/>
        <v>339101.98546124506</v>
      </c>
      <c r="X507" s="17">
        <f t="shared" si="299"/>
        <v>0</v>
      </c>
      <c r="Y507" s="2">
        <f t="shared" si="300"/>
        <v>0</v>
      </c>
      <c r="Z507" s="72">
        <f t="shared" si="301"/>
        <v>0</v>
      </c>
      <c r="AA507" s="2">
        <f t="shared" si="302"/>
        <v>0</v>
      </c>
      <c r="AB507" s="12">
        <f t="shared" si="311"/>
        <v>4.6600000000000003E-2</v>
      </c>
      <c r="AC507" s="17">
        <f t="shared" si="303"/>
        <v>8</v>
      </c>
      <c r="AD507" s="17">
        <v>252</v>
      </c>
      <c r="AE507" s="13">
        <f t="shared" si="316"/>
        <v>1.001446976</v>
      </c>
      <c r="AF507" s="2">
        <f t="shared" si="304"/>
        <v>481.18933899000001</v>
      </c>
      <c r="AG507" s="2">
        <f t="shared" si="305"/>
        <v>490.67243451000002</v>
      </c>
      <c r="AH507" s="3">
        <f t="shared" si="306"/>
        <v>0</v>
      </c>
      <c r="AI507" s="4" t="str">
        <f t="shared" si="312"/>
        <v>A+J=</v>
      </c>
      <c r="AJ507" s="11">
        <f t="shared" si="313"/>
        <v>41684</v>
      </c>
      <c r="AK507" s="11"/>
      <c r="AL507" s="4"/>
      <c r="AM507" s="4"/>
      <c r="AN507" s="4"/>
      <c r="AO507" s="4"/>
      <c r="AP507" s="4"/>
      <c r="AQ507" s="3"/>
      <c r="AR507" s="53"/>
      <c r="AS507" s="53"/>
      <c r="AT507" s="53"/>
      <c r="AU507" s="53"/>
      <c r="AV507" s="53"/>
      <c r="AW507" s="53"/>
      <c r="AX507" s="1"/>
      <c r="AY507" s="1"/>
      <c r="AZ507" s="1"/>
      <c r="BA507" s="1"/>
      <c r="BB507" s="1"/>
    </row>
    <row r="508" spans="1:54" x14ac:dyDescent="0.2">
      <c r="A508" s="158">
        <f t="shared" si="307"/>
        <v>41664</v>
      </c>
      <c r="B508" s="2">
        <f t="shared" si="289"/>
        <v>339785.11784398078</v>
      </c>
      <c r="C508" s="2">
        <f t="shared" si="308"/>
        <v>312925.66280049999</v>
      </c>
      <c r="D508" s="2">
        <f>SUM(Y508:Y$709)</f>
        <v>9876.5614950199997</v>
      </c>
      <c r="E508" s="73">
        <f t="shared" si="290"/>
        <v>303049.10130548</v>
      </c>
      <c r="F508" s="88">
        <f t="shared" si="318"/>
        <v>3780.61</v>
      </c>
      <c r="G508" s="3">
        <f>IF(AND(N508=1,N507&gt;1),VLOOKUP(A507,[1]Plan1!$BK$81:$BM$259,3),G507)</f>
        <v>3815.39</v>
      </c>
      <c r="H508" s="11">
        <f t="shared" si="319"/>
        <v>41593</v>
      </c>
      <c r="I508" s="11">
        <f t="shared" si="320"/>
        <v>41623</v>
      </c>
      <c r="J508" s="12">
        <f t="shared" si="291"/>
        <v>9.1995736137817641E-3</v>
      </c>
      <c r="K508" s="11">
        <f t="shared" si="309"/>
        <v>41684</v>
      </c>
      <c r="L508" s="11">
        <f t="shared" si="292"/>
        <v>41684</v>
      </c>
      <c r="M508" s="1">
        <f t="shared" si="314"/>
        <v>23</v>
      </c>
      <c r="N508" s="1">
        <f t="shared" si="293"/>
        <v>9</v>
      </c>
      <c r="O508" s="2">
        <f t="shared" si="294"/>
        <v>1.0035898000000001</v>
      </c>
      <c r="P508" s="13">
        <f t="shared" si="321"/>
        <v>1.0054011599999999</v>
      </c>
      <c r="Q508" s="13">
        <f t="shared" si="315"/>
        <v>1.0808845132315685</v>
      </c>
      <c r="R508" s="2">
        <f t="shared" si="317"/>
        <v>1.08476467</v>
      </c>
      <c r="S508" s="2">
        <f t="shared" si="310"/>
        <v>1.06270687</v>
      </c>
      <c r="T508" s="2">
        <f t="shared" si="295"/>
        <v>332548.25165738998</v>
      </c>
      <c r="U508" s="2">
        <f t="shared" si="296"/>
        <v>619.32825771522448</v>
      </c>
      <c r="V508" s="2">
        <f t="shared" si="297"/>
        <v>25687.857065955577</v>
      </c>
      <c r="W508" s="2">
        <f t="shared" si="298"/>
        <v>339232.84812417079</v>
      </c>
      <c r="X508" s="17">
        <f t="shared" si="299"/>
        <v>0</v>
      </c>
      <c r="Y508" s="2">
        <f t="shared" si="300"/>
        <v>0</v>
      </c>
      <c r="Z508" s="72">
        <f t="shared" si="301"/>
        <v>0</v>
      </c>
      <c r="AA508" s="2">
        <f t="shared" si="302"/>
        <v>0</v>
      </c>
      <c r="AB508" s="12">
        <f t="shared" si="311"/>
        <v>4.6600000000000003E-2</v>
      </c>
      <c r="AC508" s="17">
        <f t="shared" si="303"/>
        <v>9</v>
      </c>
      <c r="AD508" s="17">
        <v>252</v>
      </c>
      <c r="AE508" s="13">
        <f t="shared" si="316"/>
        <v>1.0016279960000001</v>
      </c>
      <c r="AF508" s="2">
        <f t="shared" si="304"/>
        <v>541.3872235</v>
      </c>
      <c r="AG508" s="2">
        <f t="shared" si="305"/>
        <v>552.26971980999997</v>
      </c>
      <c r="AH508" s="3">
        <f t="shared" si="306"/>
        <v>0</v>
      </c>
      <c r="AI508" s="4" t="str">
        <f t="shared" si="312"/>
        <v>A+J=</v>
      </c>
      <c r="AJ508" s="11">
        <f t="shared" si="313"/>
        <v>41684</v>
      </c>
      <c r="AK508" s="11"/>
      <c r="AL508" s="4"/>
      <c r="AM508" s="4"/>
      <c r="AN508" s="4"/>
      <c r="AO508" s="4"/>
      <c r="AP508" s="4"/>
      <c r="AQ508" s="3"/>
      <c r="AR508" s="53"/>
      <c r="AS508" s="53"/>
      <c r="AT508" s="53"/>
      <c r="AU508" s="53"/>
      <c r="AV508" s="53"/>
      <c r="AW508" s="53"/>
      <c r="AX508" s="1"/>
      <c r="AY508" s="1"/>
      <c r="AZ508" s="1"/>
      <c r="BA508" s="1"/>
      <c r="BB508" s="1"/>
    </row>
    <row r="509" spans="1:54" x14ac:dyDescent="0.2">
      <c r="A509" s="158">
        <f t="shared" si="307"/>
        <v>41665</v>
      </c>
      <c r="B509" s="2">
        <f t="shared" si="289"/>
        <v>339785.11784398078</v>
      </c>
      <c r="C509" s="2">
        <f t="shared" si="308"/>
        <v>312925.66280049999</v>
      </c>
      <c r="D509" s="2">
        <f>SUM(Y509:Y$709)</f>
        <v>9876.5614950199997</v>
      </c>
      <c r="E509" s="73">
        <f t="shared" si="290"/>
        <v>303049.10130548</v>
      </c>
      <c r="F509" s="88">
        <f t="shared" si="318"/>
        <v>3780.61</v>
      </c>
      <c r="G509" s="3">
        <f>IF(AND(N509=1,N508&gt;1),VLOOKUP(A508,[1]Plan1!$BK$81:$BM$259,3),G508)</f>
        <v>3815.39</v>
      </c>
      <c r="H509" s="11">
        <f t="shared" si="319"/>
        <v>41593</v>
      </c>
      <c r="I509" s="11">
        <f t="shared" si="320"/>
        <v>41623</v>
      </c>
      <c r="J509" s="12">
        <f t="shared" si="291"/>
        <v>9.1995736137817641E-3</v>
      </c>
      <c r="K509" s="11">
        <f t="shared" si="309"/>
        <v>41684</v>
      </c>
      <c r="L509" s="11">
        <f t="shared" si="292"/>
        <v>41684</v>
      </c>
      <c r="M509" s="1">
        <f t="shared" si="314"/>
        <v>23</v>
      </c>
      <c r="N509" s="1">
        <f t="shared" si="293"/>
        <v>9</v>
      </c>
      <c r="O509" s="2">
        <f t="shared" si="294"/>
        <v>1.0035898000000001</v>
      </c>
      <c r="P509" s="13">
        <f t="shared" si="321"/>
        <v>1.0054011599999999</v>
      </c>
      <c r="Q509" s="13">
        <f t="shared" si="315"/>
        <v>1.0808845132315685</v>
      </c>
      <c r="R509" s="2">
        <f t="shared" si="317"/>
        <v>1.08476467</v>
      </c>
      <c r="S509" s="2">
        <f t="shared" si="310"/>
        <v>1.06270687</v>
      </c>
      <c r="T509" s="2">
        <f t="shared" si="295"/>
        <v>332548.25165738998</v>
      </c>
      <c r="U509" s="2">
        <f t="shared" si="296"/>
        <v>619.32825771522448</v>
      </c>
      <c r="V509" s="2">
        <f t="shared" si="297"/>
        <v>25687.857065955577</v>
      </c>
      <c r="W509" s="2">
        <f t="shared" si="298"/>
        <v>339232.84812417079</v>
      </c>
      <c r="X509" s="17">
        <f t="shared" si="299"/>
        <v>0</v>
      </c>
      <c r="Y509" s="2">
        <f t="shared" si="300"/>
        <v>0</v>
      </c>
      <c r="Z509" s="72">
        <f t="shared" si="301"/>
        <v>0</v>
      </c>
      <c r="AA509" s="2">
        <f t="shared" si="302"/>
        <v>0</v>
      </c>
      <c r="AB509" s="12">
        <f t="shared" si="311"/>
        <v>4.6600000000000003E-2</v>
      </c>
      <c r="AC509" s="17">
        <f t="shared" si="303"/>
        <v>9</v>
      </c>
      <c r="AD509" s="17">
        <v>252</v>
      </c>
      <c r="AE509" s="13">
        <f t="shared" si="316"/>
        <v>1.0016279960000001</v>
      </c>
      <c r="AF509" s="2">
        <f t="shared" si="304"/>
        <v>541.3872235</v>
      </c>
      <c r="AG509" s="2">
        <f t="shared" si="305"/>
        <v>552.26971980999997</v>
      </c>
      <c r="AH509" s="3">
        <f t="shared" si="306"/>
        <v>0</v>
      </c>
      <c r="AI509" s="4" t="str">
        <f t="shared" si="312"/>
        <v>A+J=</v>
      </c>
      <c r="AJ509" s="11">
        <f t="shared" si="313"/>
        <v>41684</v>
      </c>
      <c r="AK509" s="11"/>
      <c r="AL509" s="4"/>
      <c r="AM509" s="4"/>
      <c r="AN509" s="4"/>
      <c r="AO509" s="4"/>
      <c r="AP509" s="4"/>
      <c r="AQ509" s="3"/>
      <c r="AR509" s="53"/>
      <c r="AS509" s="53"/>
      <c r="AT509" s="53"/>
      <c r="AU509" s="53"/>
      <c r="AV509" s="53"/>
      <c r="AW509" s="53"/>
      <c r="AX509" s="1"/>
      <c r="AY509" s="1"/>
      <c r="AZ509" s="1"/>
      <c r="BA509" s="1"/>
      <c r="BB509" s="1"/>
    </row>
    <row r="510" spans="1:54" x14ac:dyDescent="0.2">
      <c r="A510" s="158">
        <f t="shared" si="307"/>
        <v>41666</v>
      </c>
      <c r="B510" s="2">
        <f t="shared" si="289"/>
        <v>339785.11784398078</v>
      </c>
      <c r="C510" s="2">
        <f t="shared" si="308"/>
        <v>312925.66280049999</v>
      </c>
      <c r="D510" s="2">
        <f>SUM(Y510:Y$709)</f>
        <v>9876.5614950199997</v>
      </c>
      <c r="E510" s="73">
        <f t="shared" si="290"/>
        <v>303049.10130548</v>
      </c>
      <c r="F510" s="88">
        <f t="shared" si="318"/>
        <v>3780.61</v>
      </c>
      <c r="G510" s="3">
        <f>IF(AND(N510=1,N509&gt;1),VLOOKUP(A509,[1]Plan1!$BK$81:$BM$259,3),G509)</f>
        <v>3815.39</v>
      </c>
      <c r="H510" s="11">
        <f t="shared" si="319"/>
        <v>41593</v>
      </c>
      <c r="I510" s="11">
        <f t="shared" si="320"/>
        <v>41623</v>
      </c>
      <c r="J510" s="12">
        <f t="shared" si="291"/>
        <v>9.1995736137817641E-3</v>
      </c>
      <c r="K510" s="11">
        <f t="shared" si="309"/>
        <v>41684</v>
      </c>
      <c r="L510" s="11">
        <f t="shared" si="292"/>
        <v>41684</v>
      </c>
      <c r="M510" s="1">
        <f t="shared" si="314"/>
        <v>23</v>
      </c>
      <c r="N510" s="1">
        <f t="shared" si="293"/>
        <v>9</v>
      </c>
      <c r="O510" s="2">
        <f t="shared" si="294"/>
        <v>1.0035898000000001</v>
      </c>
      <c r="P510" s="13">
        <f t="shared" si="321"/>
        <v>1.0054011599999999</v>
      </c>
      <c r="Q510" s="13">
        <f t="shared" si="315"/>
        <v>1.0808845132315685</v>
      </c>
      <c r="R510" s="2">
        <f t="shared" si="317"/>
        <v>1.08476467</v>
      </c>
      <c r="S510" s="2">
        <f t="shared" si="310"/>
        <v>1.06270687</v>
      </c>
      <c r="T510" s="2">
        <f t="shared" si="295"/>
        <v>332548.25165738998</v>
      </c>
      <c r="U510" s="2">
        <f t="shared" si="296"/>
        <v>619.32825771522448</v>
      </c>
      <c r="V510" s="2">
        <f t="shared" si="297"/>
        <v>25687.857065955577</v>
      </c>
      <c r="W510" s="2">
        <f t="shared" si="298"/>
        <v>339232.84812417079</v>
      </c>
      <c r="X510" s="17">
        <f t="shared" si="299"/>
        <v>0</v>
      </c>
      <c r="Y510" s="2">
        <f t="shared" si="300"/>
        <v>0</v>
      </c>
      <c r="Z510" s="72">
        <f t="shared" si="301"/>
        <v>0</v>
      </c>
      <c r="AA510" s="2">
        <f t="shared" si="302"/>
        <v>0</v>
      </c>
      <c r="AB510" s="12">
        <f t="shared" si="311"/>
        <v>4.6600000000000003E-2</v>
      </c>
      <c r="AC510" s="17">
        <f t="shared" si="303"/>
        <v>9</v>
      </c>
      <c r="AD510" s="17">
        <v>252</v>
      </c>
      <c r="AE510" s="13">
        <f t="shared" si="316"/>
        <v>1.0016279960000001</v>
      </c>
      <c r="AF510" s="2">
        <f t="shared" si="304"/>
        <v>541.3872235</v>
      </c>
      <c r="AG510" s="2">
        <f t="shared" si="305"/>
        <v>552.26971980999997</v>
      </c>
      <c r="AH510" s="3">
        <f t="shared" si="306"/>
        <v>0</v>
      </c>
      <c r="AI510" s="4" t="str">
        <f t="shared" si="312"/>
        <v>A+J=</v>
      </c>
      <c r="AJ510" s="11">
        <f t="shared" si="313"/>
        <v>41684</v>
      </c>
      <c r="AK510" s="11"/>
      <c r="AL510" s="4"/>
      <c r="AM510" s="4"/>
      <c r="AN510" s="4"/>
      <c r="AO510" s="4"/>
      <c r="AP510" s="4"/>
      <c r="AQ510" s="3"/>
      <c r="AR510" s="53"/>
      <c r="AS510" s="53"/>
      <c r="AT510" s="53"/>
      <c r="AU510" s="53"/>
      <c r="AV510" s="53"/>
      <c r="AW510" s="53"/>
      <c r="AX510" s="1"/>
      <c r="AY510" s="1"/>
      <c r="AZ510" s="1"/>
      <c r="BA510" s="1"/>
      <c r="BB510" s="1"/>
    </row>
    <row r="511" spans="1:54" x14ac:dyDescent="0.2">
      <c r="A511" s="158">
        <f t="shared" si="307"/>
        <v>41667</v>
      </c>
      <c r="B511" s="2">
        <f t="shared" si="289"/>
        <v>339977.68460493273</v>
      </c>
      <c r="C511" s="2">
        <f t="shared" si="308"/>
        <v>312925.66280049999</v>
      </c>
      <c r="D511" s="2">
        <f>SUM(Y511:Y$709)</f>
        <v>9876.5614950199997</v>
      </c>
      <c r="E511" s="73">
        <f t="shared" si="290"/>
        <v>303049.10130548</v>
      </c>
      <c r="F511" s="88">
        <f t="shared" si="318"/>
        <v>3780.61</v>
      </c>
      <c r="G511" s="3">
        <f>IF(AND(N511=1,N510&gt;1),VLOOKUP(A510,[1]Plan1!$BK$81:$BM$259,3),G510)</f>
        <v>3815.39</v>
      </c>
      <c r="H511" s="11">
        <f t="shared" si="319"/>
        <v>41593</v>
      </c>
      <c r="I511" s="11">
        <f t="shared" si="320"/>
        <v>41623</v>
      </c>
      <c r="J511" s="12">
        <f t="shared" si="291"/>
        <v>9.1995736137817641E-3</v>
      </c>
      <c r="K511" s="11">
        <f t="shared" si="309"/>
        <v>41684</v>
      </c>
      <c r="L511" s="11">
        <f t="shared" si="292"/>
        <v>41684</v>
      </c>
      <c r="M511" s="1">
        <f t="shared" si="314"/>
        <v>23</v>
      </c>
      <c r="N511" s="1">
        <f t="shared" si="293"/>
        <v>10</v>
      </c>
      <c r="O511" s="2">
        <f t="shared" si="294"/>
        <v>1.0039894599999999</v>
      </c>
      <c r="P511" s="13">
        <f t="shared" si="321"/>
        <v>1.0054011599999999</v>
      </c>
      <c r="Q511" s="13">
        <f t="shared" si="315"/>
        <v>1.0808845132315685</v>
      </c>
      <c r="R511" s="2">
        <f t="shared" si="317"/>
        <v>1.0851966500000001</v>
      </c>
      <c r="S511" s="2">
        <f t="shared" si="310"/>
        <v>1.06270687</v>
      </c>
      <c r="T511" s="2">
        <f t="shared" si="295"/>
        <v>332548.25165738998</v>
      </c>
      <c r="U511" s="2">
        <f t="shared" si="296"/>
        <v>619.32825771522448</v>
      </c>
      <c r="V511" s="2">
        <f t="shared" si="297"/>
        <v>25818.768216737553</v>
      </c>
      <c r="W511" s="2">
        <f t="shared" si="298"/>
        <v>339363.75927495275</v>
      </c>
      <c r="X511" s="17">
        <f t="shared" si="299"/>
        <v>0</v>
      </c>
      <c r="Y511" s="2">
        <f t="shared" si="300"/>
        <v>0</v>
      </c>
      <c r="Z511" s="72">
        <f t="shared" si="301"/>
        <v>0</v>
      </c>
      <c r="AA511" s="2">
        <f t="shared" si="302"/>
        <v>0</v>
      </c>
      <c r="AB511" s="12">
        <f t="shared" si="311"/>
        <v>4.6600000000000003E-2</v>
      </c>
      <c r="AC511" s="17">
        <f t="shared" si="303"/>
        <v>10</v>
      </c>
      <c r="AD511" s="17">
        <v>252</v>
      </c>
      <c r="AE511" s="13">
        <f t="shared" si="316"/>
        <v>1.0018090479999999</v>
      </c>
      <c r="AF511" s="2">
        <f t="shared" si="304"/>
        <v>601.59574955999994</v>
      </c>
      <c r="AG511" s="2">
        <f t="shared" si="305"/>
        <v>613.92532998000001</v>
      </c>
      <c r="AH511" s="3">
        <f t="shared" si="306"/>
        <v>0</v>
      </c>
      <c r="AI511" s="4" t="str">
        <f t="shared" si="312"/>
        <v>A+J=</v>
      </c>
      <c r="AJ511" s="11">
        <f t="shared" si="313"/>
        <v>41684</v>
      </c>
      <c r="AK511" s="11"/>
      <c r="AL511" s="4"/>
      <c r="AM511" s="4"/>
      <c r="AN511" s="4"/>
      <c r="AO511" s="4"/>
      <c r="AP511" s="4"/>
      <c r="AQ511" s="3"/>
      <c r="AR511" s="53"/>
      <c r="AS511" s="53"/>
      <c r="AT511" s="53"/>
      <c r="AU511" s="53"/>
      <c r="AV511" s="53"/>
      <c r="AW511" s="53"/>
      <c r="AX511" s="1"/>
      <c r="AY511" s="1"/>
      <c r="AZ511" s="1"/>
      <c r="BA511" s="1"/>
      <c r="BB511" s="1"/>
    </row>
    <row r="512" spans="1:54" x14ac:dyDescent="0.2">
      <c r="A512" s="158">
        <f t="shared" si="307"/>
        <v>41668</v>
      </c>
      <c r="B512" s="2">
        <f t="shared" si="289"/>
        <v>340170.36429057288</v>
      </c>
      <c r="C512" s="2">
        <f t="shared" si="308"/>
        <v>312925.66280049999</v>
      </c>
      <c r="D512" s="2">
        <f>SUM(Y512:Y$709)</f>
        <v>9876.5614950199997</v>
      </c>
      <c r="E512" s="73">
        <f t="shared" si="290"/>
        <v>303049.10130548</v>
      </c>
      <c r="F512" s="88">
        <f t="shared" si="318"/>
        <v>3780.61</v>
      </c>
      <c r="G512" s="3">
        <f>IF(AND(N512=1,N511&gt;1),VLOOKUP(A511,[1]Plan1!$BK$81:$BM$259,3),G511)</f>
        <v>3815.39</v>
      </c>
      <c r="H512" s="11">
        <f t="shared" si="319"/>
        <v>41593</v>
      </c>
      <c r="I512" s="11">
        <f t="shared" si="320"/>
        <v>41623</v>
      </c>
      <c r="J512" s="12">
        <f t="shared" si="291"/>
        <v>9.1995736137817641E-3</v>
      </c>
      <c r="K512" s="11">
        <f t="shared" si="309"/>
        <v>41684</v>
      </c>
      <c r="L512" s="11">
        <f t="shared" si="292"/>
        <v>41684</v>
      </c>
      <c r="M512" s="1">
        <f t="shared" si="314"/>
        <v>23</v>
      </c>
      <c r="N512" s="1">
        <f t="shared" si="293"/>
        <v>11</v>
      </c>
      <c r="O512" s="2">
        <f t="shared" si="294"/>
        <v>1.0043892800000001</v>
      </c>
      <c r="P512" s="13">
        <f t="shared" si="321"/>
        <v>1.0054011599999999</v>
      </c>
      <c r="Q512" s="13">
        <f t="shared" si="315"/>
        <v>1.0808845132315685</v>
      </c>
      <c r="R512" s="2">
        <f t="shared" si="317"/>
        <v>1.08562881</v>
      </c>
      <c r="S512" s="2">
        <f t="shared" si="310"/>
        <v>1.06270687</v>
      </c>
      <c r="T512" s="2">
        <f t="shared" si="295"/>
        <v>332548.25165738998</v>
      </c>
      <c r="U512" s="2">
        <f t="shared" si="296"/>
        <v>619.32825771522448</v>
      </c>
      <c r="V512" s="2">
        <f t="shared" si="297"/>
        <v>25949.733916357698</v>
      </c>
      <c r="W512" s="2">
        <f t="shared" si="298"/>
        <v>339494.72497457289</v>
      </c>
      <c r="X512" s="17">
        <f t="shared" si="299"/>
        <v>0</v>
      </c>
      <c r="Y512" s="2">
        <f t="shared" si="300"/>
        <v>0</v>
      </c>
      <c r="Z512" s="72">
        <f t="shared" si="301"/>
        <v>0</v>
      </c>
      <c r="AA512" s="2">
        <f t="shared" si="302"/>
        <v>0</v>
      </c>
      <c r="AB512" s="12">
        <f t="shared" si="311"/>
        <v>4.6600000000000003E-2</v>
      </c>
      <c r="AC512" s="17">
        <f t="shared" si="303"/>
        <v>11</v>
      </c>
      <c r="AD512" s="17">
        <v>252</v>
      </c>
      <c r="AE512" s="13">
        <f t="shared" si="316"/>
        <v>1.001990132</v>
      </c>
      <c r="AF512" s="2">
        <f t="shared" si="304"/>
        <v>661.81491716000005</v>
      </c>
      <c r="AG512" s="2">
        <f t="shared" si="305"/>
        <v>675.63931600000001</v>
      </c>
      <c r="AH512" s="3">
        <f t="shared" si="306"/>
        <v>0</v>
      </c>
      <c r="AI512" s="4" t="str">
        <f t="shared" si="312"/>
        <v>A+J=</v>
      </c>
      <c r="AJ512" s="11">
        <f t="shared" si="313"/>
        <v>41684</v>
      </c>
      <c r="AK512" s="11"/>
      <c r="AL512" s="4"/>
      <c r="AM512" s="4"/>
      <c r="AN512" s="4"/>
      <c r="AO512" s="4"/>
      <c r="AP512" s="4"/>
      <c r="AQ512" s="3"/>
      <c r="AR512" s="53"/>
      <c r="AS512" s="53"/>
      <c r="AT512" s="53"/>
      <c r="AU512" s="53"/>
      <c r="AV512" s="53"/>
      <c r="AW512" s="53"/>
      <c r="AX512" s="1"/>
      <c r="AY512" s="1"/>
      <c r="AZ512" s="1"/>
      <c r="BA512" s="1"/>
      <c r="BB512" s="1"/>
    </row>
    <row r="513" spans="1:138" x14ac:dyDescent="0.2">
      <c r="A513" s="158">
        <f t="shared" si="307"/>
        <v>41669</v>
      </c>
      <c r="B513" s="2">
        <f t="shared" si="289"/>
        <v>340363.15762234124</v>
      </c>
      <c r="C513" s="2">
        <f t="shared" si="308"/>
        <v>312925.66280049999</v>
      </c>
      <c r="D513" s="2">
        <f>SUM(Y513:Y$709)</f>
        <v>9876.5614950199997</v>
      </c>
      <c r="E513" s="73">
        <f t="shared" si="290"/>
        <v>303049.10130548</v>
      </c>
      <c r="F513" s="88">
        <f t="shared" si="318"/>
        <v>3780.61</v>
      </c>
      <c r="G513" s="3">
        <f>IF(AND(N513=1,N512&gt;1),VLOOKUP(A512,[1]Plan1!$BK$81:$BM$259,3),G512)</f>
        <v>3815.39</v>
      </c>
      <c r="H513" s="11">
        <f t="shared" si="319"/>
        <v>41593</v>
      </c>
      <c r="I513" s="11">
        <f t="shared" si="320"/>
        <v>41623</v>
      </c>
      <c r="J513" s="12">
        <f t="shared" si="291"/>
        <v>9.1995736137817641E-3</v>
      </c>
      <c r="K513" s="11">
        <f t="shared" si="309"/>
        <v>41684</v>
      </c>
      <c r="L513" s="11">
        <f t="shared" si="292"/>
        <v>41684</v>
      </c>
      <c r="M513" s="1">
        <f t="shared" si="314"/>
        <v>23</v>
      </c>
      <c r="N513" s="1">
        <f t="shared" si="293"/>
        <v>12</v>
      </c>
      <c r="O513" s="2">
        <f t="shared" si="294"/>
        <v>1.0047892599999999</v>
      </c>
      <c r="P513" s="13">
        <f t="shared" si="321"/>
        <v>1.0054011599999999</v>
      </c>
      <c r="Q513" s="13">
        <f t="shared" si="315"/>
        <v>1.0808845132315685</v>
      </c>
      <c r="R513" s="2">
        <f t="shared" si="317"/>
        <v>1.0860611499999999</v>
      </c>
      <c r="S513" s="2">
        <f t="shared" si="310"/>
        <v>1.06270687</v>
      </c>
      <c r="T513" s="2">
        <f t="shared" si="295"/>
        <v>332548.25165738998</v>
      </c>
      <c r="U513" s="2">
        <f t="shared" si="296"/>
        <v>619.32825771522448</v>
      </c>
      <c r="V513" s="2">
        <f t="shared" si="297"/>
        <v>26080.754164816084</v>
      </c>
      <c r="W513" s="2">
        <f t="shared" si="298"/>
        <v>339625.74522303126</v>
      </c>
      <c r="X513" s="17">
        <f t="shared" si="299"/>
        <v>0</v>
      </c>
      <c r="Y513" s="2">
        <f t="shared" si="300"/>
        <v>0</v>
      </c>
      <c r="Z513" s="72">
        <f t="shared" si="301"/>
        <v>0</v>
      </c>
      <c r="AA513" s="2">
        <f t="shared" si="302"/>
        <v>0</v>
      </c>
      <c r="AB513" s="12">
        <f t="shared" si="311"/>
        <v>4.6600000000000003E-2</v>
      </c>
      <c r="AC513" s="17">
        <f t="shared" si="303"/>
        <v>12</v>
      </c>
      <c r="AD513" s="17">
        <v>252</v>
      </c>
      <c r="AE513" s="13">
        <f t="shared" si="316"/>
        <v>1.00217125</v>
      </c>
      <c r="AF513" s="2">
        <f t="shared" si="304"/>
        <v>722.04539140999998</v>
      </c>
      <c r="AG513" s="2">
        <f t="shared" si="305"/>
        <v>737.41239930999996</v>
      </c>
      <c r="AH513" s="3">
        <f t="shared" si="306"/>
        <v>0</v>
      </c>
      <c r="AI513" s="4" t="str">
        <f t="shared" si="312"/>
        <v>A+J=</v>
      </c>
      <c r="AJ513" s="11">
        <f t="shared" si="313"/>
        <v>41684</v>
      </c>
      <c r="AK513" s="11"/>
      <c r="AL513" s="4"/>
      <c r="AM513" s="4"/>
      <c r="AN513" s="4"/>
      <c r="AO513" s="4"/>
      <c r="AP513" s="4"/>
      <c r="AQ513" s="3"/>
      <c r="AR513" s="53"/>
      <c r="AS513" s="53"/>
      <c r="AT513" s="53"/>
      <c r="AU513" s="53"/>
      <c r="AV513" s="53"/>
      <c r="AW513" s="53"/>
      <c r="AX513" s="1"/>
      <c r="AY513" s="1"/>
      <c r="AZ513" s="1"/>
      <c r="BA513" s="1"/>
      <c r="BB513" s="1"/>
    </row>
    <row r="514" spans="1:138" x14ac:dyDescent="0.2">
      <c r="A514" s="158">
        <f t="shared" si="307"/>
        <v>41670</v>
      </c>
      <c r="B514" s="2">
        <f t="shared" si="289"/>
        <v>340556.05788849591</v>
      </c>
      <c r="C514" s="2">
        <f t="shared" si="308"/>
        <v>312925.66280049999</v>
      </c>
      <c r="D514" s="2">
        <f>SUM(Y514:Y$709)</f>
        <v>9876.5614950199997</v>
      </c>
      <c r="E514" s="73">
        <f t="shared" si="290"/>
        <v>303049.10130548</v>
      </c>
      <c r="F514" s="88">
        <f t="shared" si="318"/>
        <v>3780.61</v>
      </c>
      <c r="G514" s="3">
        <f>IF(AND(N514=1,N513&gt;1),VLOOKUP(A513,[1]Plan1!$BK$81:$BM$259,3),G513)</f>
        <v>3815.39</v>
      </c>
      <c r="H514" s="11">
        <f t="shared" si="319"/>
        <v>41593</v>
      </c>
      <c r="I514" s="11">
        <f t="shared" si="320"/>
        <v>41623</v>
      </c>
      <c r="J514" s="12">
        <f t="shared" si="291"/>
        <v>9.1995736137817641E-3</v>
      </c>
      <c r="K514" s="11">
        <f t="shared" si="309"/>
        <v>41684</v>
      </c>
      <c r="L514" s="11">
        <f t="shared" si="292"/>
        <v>41684</v>
      </c>
      <c r="M514" s="1">
        <f t="shared" si="314"/>
        <v>23</v>
      </c>
      <c r="N514" s="1">
        <f t="shared" si="293"/>
        <v>13</v>
      </c>
      <c r="O514" s="2">
        <f t="shared" si="294"/>
        <v>1.0051893999999999</v>
      </c>
      <c r="P514" s="13">
        <f t="shared" si="321"/>
        <v>1.0054011599999999</v>
      </c>
      <c r="Q514" s="13">
        <f t="shared" si="315"/>
        <v>1.0808845132315685</v>
      </c>
      <c r="R514" s="2">
        <f t="shared" si="317"/>
        <v>1.08649365</v>
      </c>
      <c r="S514" s="2">
        <f t="shared" si="310"/>
        <v>1.06270687</v>
      </c>
      <c r="T514" s="2">
        <f t="shared" si="295"/>
        <v>332548.25165738998</v>
      </c>
      <c r="U514" s="2">
        <f t="shared" si="296"/>
        <v>619.32825771522448</v>
      </c>
      <c r="V514" s="2">
        <f t="shared" si="297"/>
        <v>26211.822901130723</v>
      </c>
      <c r="W514" s="2">
        <f t="shared" si="298"/>
        <v>339756.81395934592</v>
      </c>
      <c r="X514" s="17">
        <f t="shared" si="299"/>
        <v>0</v>
      </c>
      <c r="Y514" s="2">
        <f t="shared" si="300"/>
        <v>0</v>
      </c>
      <c r="Z514" s="72">
        <f t="shared" si="301"/>
        <v>0</v>
      </c>
      <c r="AA514" s="2">
        <f t="shared" si="302"/>
        <v>0</v>
      </c>
      <c r="AB514" s="12">
        <f t="shared" si="311"/>
        <v>4.6600000000000003E-2</v>
      </c>
      <c r="AC514" s="17">
        <f t="shared" si="303"/>
        <v>13</v>
      </c>
      <c r="AD514" s="17">
        <v>252</v>
      </c>
      <c r="AE514" s="13">
        <f t="shared" si="316"/>
        <v>1.0023523999999999</v>
      </c>
      <c r="AF514" s="2">
        <f t="shared" si="304"/>
        <v>782.28650718999995</v>
      </c>
      <c r="AG514" s="2">
        <f t="shared" si="305"/>
        <v>799.24392914999999</v>
      </c>
      <c r="AH514" s="3">
        <f t="shared" si="306"/>
        <v>0</v>
      </c>
      <c r="AI514" s="4" t="str">
        <f t="shared" si="312"/>
        <v>A+J=</v>
      </c>
      <c r="AJ514" s="11">
        <f t="shared" si="313"/>
        <v>41684</v>
      </c>
      <c r="AK514" s="11"/>
      <c r="AL514" s="4"/>
      <c r="AM514" s="4"/>
      <c r="AN514" s="4"/>
      <c r="AO514" s="4"/>
      <c r="AP514" s="4"/>
      <c r="AQ514" s="3"/>
      <c r="AR514" s="53"/>
      <c r="AS514" s="53"/>
      <c r="AT514" s="53"/>
      <c r="AU514" s="53"/>
      <c r="AV514" s="53"/>
      <c r="AW514" s="53"/>
      <c r="AX514" s="1"/>
      <c r="AY514" s="1"/>
      <c r="AZ514" s="1"/>
      <c r="BA514" s="1"/>
      <c r="BB514" s="1"/>
    </row>
    <row r="515" spans="1:138" x14ac:dyDescent="0.2">
      <c r="A515" s="158">
        <f t="shared" si="307"/>
        <v>41671</v>
      </c>
      <c r="B515" s="2">
        <f t="shared" si="289"/>
        <v>340749.07154419878</v>
      </c>
      <c r="C515" s="2">
        <f t="shared" si="308"/>
        <v>312925.66280049999</v>
      </c>
      <c r="D515" s="2">
        <f>SUM(Y515:Y$709)</f>
        <v>9876.5614950199997</v>
      </c>
      <c r="E515" s="73">
        <f t="shared" si="290"/>
        <v>303049.10130548</v>
      </c>
      <c r="F515" s="88">
        <f t="shared" si="318"/>
        <v>3780.61</v>
      </c>
      <c r="G515" s="3">
        <f>IF(AND(N515=1,N514&gt;1),VLOOKUP(A514,[1]Plan1!$BK$81:$BM$259,3),G514)</f>
        <v>3815.39</v>
      </c>
      <c r="H515" s="11">
        <f t="shared" si="319"/>
        <v>41593</v>
      </c>
      <c r="I515" s="11">
        <f t="shared" si="320"/>
        <v>41623</v>
      </c>
      <c r="J515" s="12">
        <f t="shared" si="291"/>
        <v>9.1995736137817641E-3</v>
      </c>
      <c r="K515" s="11">
        <f t="shared" si="309"/>
        <v>41684</v>
      </c>
      <c r="L515" s="11">
        <f t="shared" si="292"/>
        <v>41684</v>
      </c>
      <c r="M515" s="1">
        <f t="shared" si="314"/>
        <v>23</v>
      </c>
      <c r="N515" s="1">
        <f t="shared" si="293"/>
        <v>14</v>
      </c>
      <c r="O515" s="2">
        <f t="shared" si="294"/>
        <v>1.0055897</v>
      </c>
      <c r="P515" s="13">
        <f t="shared" si="321"/>
        <v>1.0054011599999999</v>
      </c>
      <c r="Q515" s="13">
        <f t="shared" si="315"/>
        <v>1.0808845132315685</v>
      </c>
      <c r="R515" s="2">
        <f t="shared" si="317"/>
        <v>1.0869263300000001</v>
      </c>
      <c r="S515" s="2">
        <f t="shared" si="310"/>
        <v>1.06270687</v>
      </c>
      <c r="T515" s="2">
        <f t="shared" si="295"/>
        <v>332548.25165738998</v>
      </c>
      <c r="U515" s="2">
        <f t="shared" si="296"/>
        <v>619.32825771522448</v>
      </c>
      <c r="V515" s="2">
        <f t="shared" si="297"/>
        <v>26342.9461862836</v>
      </c>
      <c r="W515" s="2">
        <f t="shared" si="298"/>
        <v>339887.93724449881</v>
      </c>
      <c r="X515" s="17">
        <f t="shared" si="299"/>
        <v>0</v>
      </c>
      <c r="Y515" s="2">
        <f t="shared" si="300"/>
        <v>0</v>
      </c>
      <c r="Z515" s="72">
        <f t="shared" si="301"/>
        <v>0</v>
      </c>
      <c r="AA515" s="2">
        <f t="shared" si="302"/>
        <v>0</v>
      </c>
      <c r="AB515" s="12">
        <f t="shared" si="311"/>
        <v>4.6600000000000003E-2</v>
      </c>
      <c r="AC515" s="17">
        <f t="shared" si="303"/>
        <v>14</v>
      </c>
      <c r="AD515" s="17">
        <v>252</v>
      </c>
      <c r="AE515" s="13">
        <f t="shared" si="316"/>
        <v>1.002533583</v>
      </c>
      <c r="AF515" s="2">
        <f t="shared" si="304"/>
        <v>842.53859707000004</v>
      </c>
      <c r="AG515" s="2">
        <f t="shared" si="305"/>
        <v>861.13429970000004</v>
      </c>
      <c r="AH515" s="3">
        <f t="shared" si="306"/>
        <v>0</v>
      </c>
      <c r="AI515" s="4" t="str">
        <f t="shared" si="312"/>
        <v>A+J=</v>
      </c>
      <c r="AJ515" s="11">
        <f t="shared" si="313"/>
        <v>41684</v>
      </c>
      <c r="AK515" s="11"/>
      <c r="AL515" s="4"/>
      <c r="AM515" s="4"/>
      <c r="AN515" s="4"/>
      <c r="AO515" s="4"/>
      <c r="AP515" s="4"/>
      <c r="AQ515" s="3"/>
      <c r="AR515" s="53"/>
      <c r="AS515" s="53"/>
      <c r="AT515" s="53"/>
      <c r="AU515" s="53"/>
      <c r="AV515" s="53"/>
      <c r="AW515" s="53"/>
      <c r="AX515" s="1"/>
      <c r="AY515" s="1"/>
      <c r="AZ515" s="1"/>
      <c r="BA515" s="1"/>
      <c r="BB515" s="1"/>
    </row>
    <row r="516" spans="1:138" x14ac:dyDescent="0.2">
      <c r="A516" s="158">
        <f t="shared" si="307"/>
        <v>41672</v>
      </c>
      <c r="B516" s="2">
        <f t="shared" si="289"/>
        <v>340749.07154419878</v>
      </c>
      <c r="C516" s="2">
        <f t="shared" si="308"/>
        <v>312925.66280049999</v>
      </c>
      <c r="D516" s="2">
        <f>SUM(Y516:Y$709)</f>
        <v>9876.5614950199997</v>
      </c>
      <c r="E516" s="73">
        <f t="shared" si="290"/>
        <v>303049.10130548</v>
      </c>
      <c r="F516" s="88">
        <f t="shared" si="318"/>
        <v>3780.61</v>
      </c>
      <c r="G516" s="3">
        <f>IF(AND(N516=1,N515&gt;1),VLOOKUP(A515,[1]Plan1!$BK$81:$BM$259,3),G515)</f>
        <v>3815.39</v>
      </c>
      <c r="H516" s="11">
        <f t="shared" si="319"/>
        <v>41593</v>
      </c>
      <c r="I516" s="11">
        <f t="shared" si="320"/>
        <v>41623</v>
      </c>
      <c r="J516" s="12">
        <f t="shared" si="291"/>
        <v>9.1995736137817641E-3</v>
      </c>
      <c r="K516" s="11">
        <f t="shared" si="309"/>
        <v>41684</v>
      </c>
      <c r="L516" s="11">
        <f t="shared" si="292"/>
        <v>41684</v>
      </c>
      <c r="M516" s="1">
        <f t="shared" si="314"/>
        <v>23</v>
      </c>
      <c r="N516" s="1">
        <f t="shared" si="293"/>
        <v>14</v>
      </c>
      <c r="O516" s="2">
        <f t="shared" si="294"/>
        <v>1.0055897</v>
      </c>
      <c r="P516" s="13">
        <f t="shared" si="321"/>
        <v>1.0054011599999999</v>
      </c>
      <c r="Q516" s="13">
        <f t="shared" si="315"/>
        <v>1.0808845132315685</v>
      </c>
      <c r="R516" s="2">
        <f t="shared" si="317"/>
        <v>1.0869263300000001</v>
      </c>
      <c r="S516" s="2">
        <f t="shared" si="310"/>
        <v>1.06270687</v>
      </c>
      <c r="T516" s="2">
        <f t="shared" si="295"/>
        <v>332548.25165738998</v>
      </c>
      <c r="U516" s="2">
        <f t="shared" si="296"/>
        <v>619.32825771522448</v>
      </c>
      <c r="V516" s="2">
        <f t="shared" si="297"/>
        <v>26342.9461862836</v>
      </c>
      <c r="W516" s="2">
        <f t="shared" si="298"/>
        <v>339887.93724449881</v>
      </c>
      <c r="X516" s="17">
        <f t="shared" si="299"/>
        <v>0</v>
      </c>
      <c r="Y516" s="2">
        <f t="shared" si="300"/>
        <v>0</v>
      </c>
      <c r="Z516" s="72">
        <f t="shared" si="301"/>
        <v>0</v>
      </c>
      <c r="AA516" s="2">
        <f t="shared" si="302"/>
        <v>0</v>
      </c>
      <c r="AB516" s="12">
        <f t="shared" si="311"/>
        <v>4.6600000000000003E-2</v>
      </c>
      <c r="AC516" s="17">
        <f t="shared" si="303"/>
        <v>14</v>
      </c>
      <c r="AD516" s="17">
        <v>252</v>
      </c>
      <c r="AE516" s="13">
        <f t="shared" si="316"/>
        <v>1.002533583</v>
      </c>
      <c r="AF516" s="2">
        <f t="shared" si="304"/>
        <v>842.53859707000004</v>
      </c>
      <c r="AG516" s="2">
        <f t="shared" si="305"/>
        <v>861.13429970000004</v>
      </c>
      <c r="AH516" s="3">
        <f t="shared" si="306"/>
        <v>0</v>
      </c>
      <c r="AI516" s="4" t="str">
        <f t="shared" si="312"/>
        <v>A+J=</v>
      </c>
      <c r="AJ516" s="11">
        <f t="shared" si="313"/>
        <v>41684</v>
      </c>
      <c r="AK516" s="11"/>
      <c r="AL516" s="4"/>
      <c r="AM516" s="4"/>
      <c r="AN516" s="4"/>
      <c r="AO516" s="4"/>
      <c r="AP516" s="4"/>
      <c r="AQ516" s="3"/>
      <c r="AR516" s="53"/>
      <c r="AS516" s="53"/>
      <c r="AT516" s="53"/>
      <c r="AU516" s="53"/>
      <c r="AV516" s="53"/>
      <c r="AW516" s="53"/>
      <c r="AX516" s="1"/>
      <c r="AY516" s="1"/>
      <c r="AZ516" s="1"/>
      <c r="BA516" s="1"/>
      <c r="BB516" s="1"/>
    </row>
    <row r="517" spans="1:138" x14ac:dyDescent="0.2">
      <c r="A517" s="158">
        <f t="shared" si="307"/>
        <v>41673</v>
      </c>
      <c r="B517" s="2">
        <f t="shared" si="289"/>
        <v>340749.07154419878</v>
      </c>
      <c r="C517" s="2">
        <f t="shared" si="308"/>
        <v>312925.66280049999</v>
      </c>
      <c r="D517" s="2">
        <f>SUM(Y517:Y$709)</f>
        <v>9876.5614950199997</v>
      </c>
      <c r="E517" s="73">
        <f t="shared" si="290"/>
        <v>303049.10130548</v>
      </c>
      <c r="F517" s="88">
        <f t="shared" si="318"/>
        <v>3780.61</v>
      </c>
      <c r="G517" s="3">
        <f>IF(AND(N517=1,N516&gt;1),VLOOKUP(A516,[1]Plan1!$BK$81:$BM$259,3),G516)</f>
        <v>3815.39</v>
      </c>
      <c r="H517" s="11">
        <f t="shared" si="319"/>
        <v>41593</v>
      </c>
      <c r="I517" s="11">
        <f t="shared" si="320"/>
        <v>41623</v>
      </c>
      <c r="J517" s="12">
        <f t="shared" si="291"/>
        <v>9.1995736137817641E-3</v>
      </c>
      <c r="K517" s="11">
        <f t="shared" si="309"/>
        <v>41684</v>
      </c>
      <c r="L517" s="11">
        <f t="shared" si="292"/>
        <v>41684</v>
      </c>
      <c r="M517" s="1">
        <f t="shared" si="314"/>
        <v>23</v>
      </c>
      <c r="N517" s="1">
        <f t="shared" si="293"/>
        <v>14</v>
      </c>
      <c r="O517" s="2">
        <f t="shared" si="294"/>
        <v>1.0055897</v>
      </c>
      <c r="P517" s="13">
        <f t="shared" si="321"/>
        <v>1.0054011599999999</v>
      </c>
      <c r="Q517" s="13">
        <f t="shared" si="315"/>
        <v>1.0808845132315685</v>
      </c>
      <c r="R517" s="2">
        <f t="shared" si="317"/>
        <v>1.0869263300000001</v>
      </c>
      <c r="S517" s="2">
        <f t="shared" si="310"/>
        <v>1.06270687</v>
      </c>
      <c r="T517" s="2">
        <f t="shared" si="295"/>
        <v>332548.25165738998</v>
      </c>
      <c r="U517" s="2">
        <f t="shared" si="296"/>
        <v>619.32825771522448</v>
      </c>
      <c r="V517" s="2">
        <f t="shared" si="297"/>
        <v>26342.9461862836</v>
      </c>
      <c r="W517" s="2">
        <f t="shared" si="298"/>
        <v>339887.93724449881</v>
      </c>
      <c r="X517" s="17">
        <f t="shared" si="299"/>
        <v>0</v>
      </c>
      <c r="Y517" s="2">
        <f t="shared" si="300"/>
        <v>0</v>
      </c>
      <c r="Z517" s="72">
        <f t="shared" si="301"/>
        <v>0</v>
      </c>
      <c r="AA517" s="2">
        <f t="shared" si="302"/>
        <v>0</v>
      </c>
      <c r="AB517" s="12">
        <f t="shared" si="311"/>
        <v>4.6600000000000003E-2</v>
      </c>
      <c r="AC517" s="17">
        <f t="shared" si="303"/>
        <v>14</v>
      </c>
      <c r="AD517" s="17">
        <v>252</v>
      </c>
      <c r="AE517" s="13">
        <f t="shared" si="316"/>
        <v>1.002533583</v>
      </c>
      <c r="AF517" s="2">
        <f t="shared" si="304"/>
        <v>842.53859707000004</v>
      </c>
      <c r="AG517" s="2">
        <f t="shared" si="305"/>
        <v>861.13429970000004</v>
      </c>
      <c r="AH517" s="3">
        <f t="shared" si="306"/>
        <v>0</v>
      </c>
      <c r="AI517" s="4" t="str">
        <f t="shared" si="312"/>
        <v>A+J=</v>
      </c>
      <c r="AJ517" s="11">
        <f t="shared" si="313"/>
        <v>41684</v>
      </c>
      <c r="AK517" s="15"/>
      <c r="AL517" s="14"/>
      <c r="AM517" s="4"/>
      <c r="AN517" s="4"/>
      <c r="AO517" s="4"/>
      <c r="AP517" s="4"/>
      <c r="AQ517" s="5"/>
      <c r="AR517" s="53"/>
      <c r="AS517" s="53"/>
      <c r="AT517" s="53"/>
      <c r="AU517" s="53"/>
      <c r="AV517" s="53"/>
      <c r="AW517" s="53"/>
      <c r="AX517" s="10"/>
      <c r="AY517" s="10"/>
      <c r="AZ517" s="10"/>
      <c r="BA517" s="10"/>
      <c r="BB517" s="10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</row>
    <row r="518" spans="1:138" x14ac:dyDescent="0.2">
      <c r="A518" s="158">
        <f t="shared" si="307"/>
        <v>41674</v>
      </c>
      <c r="B518" s="2">
        <f t="shared" si="289"/>
        <v>340942.1952533389</v>
      </c>
      <c r="C518" s="2">
        <f t="shared" si="308"/>
        <v>312925.66280049999</v>
      </c>
      <c r="D518" s="2">
        <f>SUM(Y518:Y$709)</f>
        <v>9876.5614950199997</v>
      </c>
      <c r="E518" s="73">
        <f t="shared" si="290"/>
        <v>303049.10130548</v>
      </c>
      <c r="F518" s="88">
        <f t="shared" si="318"/>
        <v>3780.61</v>
      </c>
      <c r="G518" s="3">
        <f>IF(AND(N518=1,N517&gt;1),VLOOKUP(A517,[1]Plan1!$BK$81:$BM$259,3),G517)</f>
        <v>3815.39</v>
      </c>
      <c r="H518" s="11">
        <f t="shared" si="319"/>
        <v>41593</v>
      </c>
      <c r="I518" s="11">
        <f t="shared" si="320"/>
        <v>41623</v>
      </c>
      <c r="J518" s="12">
        <f t="shared" si="291"/>
        <v>9.1995736137817641E-3</v>
      </c>
      <c r="K518" s="11">
        <f t="shared" si="309"/>
        <v>41684</v>
      </c>
      <c r="L518" s="11">
        <f t="shared" si="292"/>
        <v>41684</v>
      </c>
      <c r="M518" s="1">
        <f t="shared" si="314"/>
        <v>23</v>
      </c>
      <c r="N518" s="1">
        <f t="shared" si="293"/>
        <v>15</v>
      </c>
      <c r="O518" s="2">
        <f t="shared" si="294"/>
        <v>1.0059901600000001</v>
      </c>
      <c r="P518" s="13">
        <f t="shared" si="321"/>
        <v>1.0054011599999999</v>
      </c>
      <c r="Q518" s="13">
        <f t="shared" si="315"/>
        <v>1.0808845132315685</v>
      </c>
      <c r="R518" s="2">
        <f t="shared" si="317"/>
        <v>1.08735918</v>
      </c>
      <c r="S518" s="2">
        <f t="shared" si="310"/>
        <v>1.06270687</v>
      </c>
      <c r="T518" s="2">
        <f t="shared" si="295"/>
        <v>332548.25165738998</v>
      </c>
      <c r="U518" s="2">
        <f t="shared" si="296"/>
        <v>619.32825771522448</v>
      </c>
      <c r="V518" s="2">
        <f t="shared" si="297"/>
        <v>26474.120989783656</v>
      </c>
      <c r="W518" s="2">
        <f t="shared" si="298"/>
        <v>340019.11204799887</v>
      </c>
      <c r="X518" s="17">
        <f t="shared" si="299"/>
        <v>0</v>
      </c>
      <c r="Y518" s="2">
        <f t="shared" si="300"/>
        <v>0</v>
      </c>
      <c r="Z518" s="72">
        <f t="shared" si="301"/>
        <v>0</v>
      </c>
      <c r="AA518" s="2">
        <f t="shared" si="302"/>
        <v>0</v>
      </c>
      <c r="AB518" s="12">
        <f t="shared" si="311"/>
        <v>4.6600000000000003E-2</v>
      </c>
      <c r="AC518" s="17">
        <f t="shared" si="303"/>
        <v>15</v>
      </c>
      <c r="AD518" s="17">
        <v>252</v>
      </c>
      <c r="AE518" s="13">
        <f t="shared" si="316"/>
        <v>1.002714798</v>
      </c>
      <c r="AF518" s="2">
        <f t="shared" si="304"/>
        <v>902.80132849999995</v>
      </c>
      <c r="AG518" s="2">
        <f t="shared" si="305"/>
        <v>923.08320533999995</v>
      </c>
      <c r="AH518" s="3">
        <f t="shared" si="306"/>
        <v>0</v>
      </c>
      <c r="AI518" s="4" t="str">
        <f t="shared" si="312"/>
        <v>A+J=</v>
      </c>
      <c r="AJ518" s="11">
        <f t="shared" si="313"/>
        <v>41684</v>
      </c>
      <c r="AK518" s="11"/>
      <c r="AL518" s="4"/>
      <c r="AM518" s="4"/>
      <c r="AN518" s="4"/>
      <c r="AO518" s="4"/>
      <c r="AP518" s="4"/>
      <c r="AQ518" s="3"/>
      <c r="AR518" s="53"/>
      <c r="AS518" s="53"/>
      <c r="AT518" s="53"/>
      <c r="AU518" s="53"/>
      <c r="AV518" s="53"/>
      <c r="AW518" s="53"/>
      <c r="AX518" s="1"/>
      <c r="AY518" s="1"/>
      <c r="AZ518" s="1"/>
      <c r="BA518" s="1"/>
      <c r="BB518" s="1"/>
    </row>
    <row r="519" spans="1:138" x14ac:dyDescent="0.2">
      <c r="A519" s="158">
        <f t="shared" si="307"/>
        <v>41675</v>
      </c>
      <c r="B519" s="2">
        <f t="shared" si="289"/>
        <v>341135.42669755517</v>
      </c>
      <c r="C519" s="2">
        <f t="shared" si="308"/>
        <v>312925.66280049999</v>
      </c>
      <c r="D519" s="2">
        <f>SUM(Y519:Y$709)</f>
        <v>9876.5614950199997</v>
      </c>
      <c r="E519" s="73">
        <f t="shared" si="290"/>
        <v>303049.10130548</v>
      </c>
      <c r="F519" s="88">
        <f t="shared" si="318"/>
        <v>3780.61</v>
      </c>
      <c r="G519" s="3">
        <f>IF(AND(N519=1,N518&gt;1),VLOOKUP(A518,[1]Plan1!$BK$81:$BM$259,3),G518)</f>
        <v>3815.39</v>
      </c>
      <c r="H519" s="11">
        <f t="shared" si="319"/>
        <v>41593</v>
      </c>
      <c r="I519" s="11">
        <f t="shared" si="320"/>
        <v>41623</v>
      </c>
      <c r="J519" s="12">
        <f t="shared" si="291"/>
        <v>9.1995736137817641E-3</v>
      </c>
      <c r="K519" s="11">
        <f t="shared" si="309"/>
        <v>41684</v>
      </c>
      <c r="L519" s="11">
        <f t="shared" si="292"/>
        <v>41684</v>
      </c>
      <c r="M519" s="1">
        <f t="shared" si="314"/>
        <v>23</v>
      </c>
      <c r="N519" s="1">
        <f t="shared" si="293"/>
        <v>16</v>
      </c>
      <c r="O519" s="2">
        <f t="shared" si="294"/>
        <v>1.0063907700000001</v>
      </c>
      <c r="P519" s="13">
        <f t="shared" si="321"/>
        <v>1.0054011599999999</v>
      </c>
      <c r="Q519" s="13">
        <f t="shared" si="315"/>
        <v>1.0808845132315685</v>
      </c>
      <c r="R519" s="2">
        <f t="shared" si="317"/>
        <v>1.08779219</v>
      </c>
      <c r="S519" s="2">
        <f t="shared" si="310"/>
        <v>1.06270687</v>
      </c>
      <c r="T519" s="2">
        <f t="shared" si="295"/>
        <v>332548.25165738998</v>
      </c>
      <c r="U519" s="2">
        <f t="shared" si="296"/>
        <v>619.32825771522448</v>
      </c>
      <c r="V519" s="2">
        <f t="shared" si="297"/>
        <v>26605.344281139962</v>
      </c>
      <c r="W519" s="2">
        <f t="shared" si="298"/>
        <v>340150.33533935517</v>
      </c>
      <c r="X519" s="17">
        <f t="shared" si="299"/>
        <v>0</v>
      </c>
      <c r="Y519" s="2">
        <f t="shared" si="300"/>
        <v>0</v>
      </c>
      <c r="Z519" s="72">
        <f t="shared" si="301"/>
        <v>0</v>
      </c>
      <c r="AA519" s="2">
        <f t="shared" si="302"/>
        <v>0</v>
      </c>
      <c r="AB519" s="12">
        <f t="shared" si="311"/>
        <v>4.6600000000000003E-2</v>
      </c>
      <c r="AC519" s="17">
        <f t="shared" si="303"/>
        <v>16</v>
      </c>
      <c r="AD519" s="17">
        <v>252</v>
      </c>
      <c r="AE519" s="13">
        <f t="shared" si="316"/>
        <v>1.0028960469999999</v>
      </c>
      <c r="AF519" s="2">
        <f t="shared" si="304"/>
        <v>963.07536656000002</v>
      </c>
      <c r="AG519" s="2">
        <f t="shared" si="305"/>
        <v>985.09135819999995</v>
      </c>
      <c r="AH519" s="3">
        <f t="shared" si="306"/>
        <v>0</v>
      </c>
      <c r="AI519" s="4" t="str">
        <f t="shared" si="312"/>
        <v>A+J=</v>
      </c>
      <c r="AJ519" s="11">
        <f t="shared" si="313"/>
        <v>41684</v>
      </c>
      <c r="AK519" s="11"/>
      <c r="AL519" s="4"/>
      <c r="AM519" s="4"/>
      <c r="AN519" s="4"/>
      <c r="AO519" s="4"/>
      <c r="AP519" s="4"/>
      <c r="AQ519" s="3"/>
      <c r="AR519" s="53"/>
      <c r="AS519" s="53"/>
      <c r="AT519" s="53"/>
      <c r="AU519" s="53"/>
      <c r="AV519" s="53"/>
      <c r="AW519" s="53"/>
      <c r="AX519" s="1"/>
      <c r="AY519" s="1"/>
      <c r="AZ519" s="1"/>
      <c r="BA519" s="1"/>
      <c r="BB519" s="1"/>
    </row>
    <row r="520" spans="1:138" x14ac:dyDescent="0.2">
      <c r="A520" s="158">
        <f t="shared" si="307"/>
        <v>41676</v>
      </c>
      <c r="B520" s="2">
        <f t="shared" si="289"/>
        <v>341328.77435548068</v>
      </c>
      <c r="C520" s="2">
        <f t="shared" si="308"/>
        <v>312925.66280049999</v>
      </c>
      <c r="D520" s="2">
        <f>SUM(Y520:Y$709)</f>
        <v>9876.5614950199997</v>
      </c>
      <c r="E520" s="73">
        <f t="shared" si="290"/>
        <v>303049.10130548</v>
      </c>
      <c r="F520" s="88">
        <f t="shared" si="318"/>
        <v>3780.61</v>
      </c>
      <c r="G520" s="3">
        <f>IF(AND(N520=1,N519&gt;1),VLOOKUP(A519,[1]Plan1!$BK$81:$BM$259,3),G519)</f>
        <v>3815.39</v>
      </c>
      <c r="H520" s="11">
        <f t="shared" si="319"/>
        <v>41593</v>
      </c>
      <c r="I520" s="11">
        <f t="shared" si="320"/>
        <v>41623</v>
      </c>
      <c r="J520" s="12">
        <f t="shared" si="291"/>
        <v>9.1995736137817641E-3</v>
      </c>
      <c r="K520" s="11">
        <f t="shared" si="309"/>
        <v>41684</v>
      </c>
      <c r="L520" s="11">
        <f t="shared" si="292"/>
        <v>41684</v>
      </c>
      <c r="M520" s="1">
        <f t="shared" si="314"/>
        <v>23</v>
      </c>
      <c r="N520" s="1">
        <f t="shared" si="293"/>
        <v>17</v>
      </c>
      <c r="O520" s="2">
        <f t="shared" si="294"/>
        <v>1.00679155</v>
      </c>
      <c r="P520" s="13">
        <f t="shared" si="321"/>
        <v>1.0054011599999999</v>
      </c>
      <c r="Q520" s="13">
        <f t="shared" si="315"/>
        <v>1.0808845132315685</v>
      </c>
      <c r="R520" s="2">
        <f t="shared" si="317"/>
        <v>1.0882253900000001</v>
      </c>
      <c r="S520" s="2">
        <f t="shared" si="310"/>
        <v>1.06270687</v>
      </c>
      <c r="T520" s="2">
        <f t="shared" si="295"/>
        <v>332548.25165738998</v>
      </c>
      <c r="U520" s="2">
        <f t="shared" si="296"/>
        <v>619.32825771522448</v>
      </c>
      <c r="V520" s="2">
        <f t="shared" si="297"/>
        <v>26736.625151825505</v>
      </c>
      <c r="W520" s="2">
        <f t="shared" si="298"/>
        <v>340281.61621004069</v>
      </c>
      <c r="X520" s="17">
        <f t="shared" si="299"/>
        <v>0</v>
      </c>
      <c r="Y520" s="2">
        <f t="shared" si="300"/>
        <v>0</v>
      </c>
      <c r="Z520" s="72">
        <f t="shared" si="301"/>
        <v>0</v>
      </c>
      <c r="AA520" s="2">
        <f t="shared" si="302"/>
        <v>0</v>
      </c>
      <c r="AB520" s="12">
        <f t="shared" si="311"/>
        <v>4.6600000000000003E-2</v>
      </c>
      <c r="AC520" s="17">
        <f t="shared" si="303"/>
        <v>17</v>
      </c>
      <c r="AD520" s="17">
        <v>252</v>
      </c>
      <c r="AE520" s="13">
        <f t="shared" si="316"/>
        <v>1.003077328</v>
      </c>
      <c r="AF520" s="2">
        <f t="shared" si="304"/>
        <v>1023.36004617</v>
      </c>
      <c r="AG520" s="2">
        <f t="shared" si="305"/>
        <v>1047.15814544</v>
      </c>
      <c r="AH520" s="3">
        <f t="shared" si="306"/>
        <v>0</v>
      </c>
      <c r="AI520" s="4" t="str">
        <f t="shared" si="312"/>
        <v>A+J=</v>
      </c>
      <c r="AJ520" s="11">
        <f t="shared" si="313"/>
        <v>41684</v>
      </c>
      <c r="AK520" s="11"/>
      <c r="AL520" s="4"/>
      <c r="AM520" s="4"/>
      <c r="AN520" s="4"/>
      <c r="AO520" s="4"/>
      <c r="AP520" s="4"/>
      <c r="AQ520" s="3"/>
      <c r="AR520" s="53"/>
      <c r="AS520" s="53"/>
      <c r="AT520" s="53"/>
      <c r="AU520" s="53"/>
      <c r="AV520" s="53"/>
      <c r="AW520" s="53"/>
      <c r="AX520" s="1"/>
      <c r="AY520" s="1"/>
      <c r="AZ520" s="1"/>
      <c r="BA520" s="1"/>
      <c r="BB520" s="1"/>
    </row>
    <row r="521" spans="1:138" x14ac:dyDescent="0.2">
      <c r="A521" s="158">
        <f t="shared" si="307"/>
        <v>41677</v>
      </c>
      <c r="B521" s="2">
        <f t="shared" si="289"/>
        <v>341522.23253071343</v>
      </c>
      <c r="C521" s="2">
        <f t="shared" si="308"/>
        <v>312925.66280049999</v>
      </c>
      <c r="D521" s="2">
        <f>SUM(Y521:Y$709)</f>
        <v>9876.5614950199997</v>
      </c>
      <c r="E521" s="73">
        <f t="shared" si="290"/>
        <v>303049.10130548</v>
      </c>
      <c r="F521" s="88">
        <f t="shared" si="318"/>
        <v>3780.61</v>
      </c>
      <c r="G521" s="3">
        <f>IF(AND(N521=1,N520&gt;1),VLOOKUP(A520,[1]Plan1!$BK$81:$BM$259,3),G520)</f>
        <v>3815.39</v>
      </c>
      <c r="H521" s="11">
        <f t="shared" si="319"/>
        <v>41593</v>
      </c>
      <c r="I521" s="11">
        <f t="shared" si="320"/>
        <v>41623</v>
      </c>
      <c r="J521" s="12">
        <f t="shared" si="291"/>
        <v>9.1995736137817641E-3</v>
      </c>
      <c r="K521" s="11">
        <f t="shared" si="309"/>
        <v>41684</v>
      </c>
      <c r="L521" s="11">
        <f t="shared" si="292"/>
        <v>41684</v>
      </c>
      <c r="M521" s="1">
        <f t="shared" si="314"/>
        <v>23</v>
      </c>
      <c r="N521" s="1">
        <f t="shared" si="293"/>
        <v>18</v>
      </c>
      <c r="O521" s="2">
        <f t="shared" si="294"/>
        <v>1.00719249</v>
      </c>
      <c r="P521" s="13">
        <f t="shared" si="321"/>
        <v>1.0054011599999999</v>
      </c>
      <c r="Q521" s="13">
        <f t="shared" si="315"/>
        <v>1.0808845132315685</v>
      </c>
      <c r="R521" s="2">
        <f t="shared" si="317"/>
        <v>1.0886587599999999</v>
      </c>
      <c r="S521" s="2">
        <f t="shared" si="310"/>
        <v>1.06270687</v>
      </c>
      <c r="T521" s="2">
        <f t="shared" si="295"/>
        <v>332548.25165738998</v>
      </c>
      <c r="U521" s="2">
        <f t="shared" si="296"/>
        <v>619.32825771522448</v>
      </c>
      <c r="V521" s="2">
        <f t="shared" si="297"/>
        <v>26867.95754085822</v>
      </c>
      <c r="W521" s="2">
        <f t="shared" si="298"/>
        <v>340412.94859907345</v>
      </c>
      <c r="X521" s="17">
        <f t="shared" si="299"/>
        <v>0</v>
      </c>
      <c r="Y521" s="2">
        <f t="shared" si="300"/>
        <v>0</v>
      </c>
      <c r="Z521" s="72">
        <f t="shared" si="301"/>
        <v>0</v>
      </c>
      <c r="AA521" s="2">
        <f t="shared" si="302"/>
        <v>0</v>
      </c>
      <c r="AB521" s="12">
        <f t="shared" si="311"/>
        <v>4.6600000000000003E-2</v>
      </c>
      <c r="AC521" s="17">
        <f t="shared" si="303"/>
        <v>18</v>
      </c>
      <c r="AD521" s="17">
        <v>252</v>
      </c>
      <c r="AE521" s="13">
        <f t="shared" si="316"/>
        <v>1.003258642</v>
      </c>
      <c r="AF521" s="2">
        <f t="shared" si="304"/>
        <v>1083.65569987</v>
      </c>
      <c r="AG521" s="2">
        <f t="shared" si="305"/>
        <v>1109.28393164</v>
      </c>
      <c r="AH521" s="3">
        <f t="shared" si="306"/>
        <v>0</v>
      </c>
      <c r="AI521" s="4" t="str">
        <f t="shared" si="312"/>
        <v>A+J=</v>
      </c>
      <c r="AJ521" s="11">
        <f t="shared" si="313"/>
        <v>41684</v>
      </c>
      <c r="AK521" s="11"/>
      <c r="AL521" s="4"/>
      <c r="AM521" s="4"/>
      <c r="AN521" s="4"/>
      <c r="AO521" s="4"/>
      <c r="AP521" s="4"/>
      <c r="AQ521" s="3"/>
      <c r="AR521" s="53"/>
      <c r="AS521" s="53"/>
      <c r="AT521" s="53"/>
      <c r="AU521" s="53"/>
      <c r="AV521" s="53"/>
      <c r="AW521" s="53"/>
      <c r="AX521" s="1"/>
      <c r="AY521" s="1"/>
      <c r="AZ521" s="1"/>
      <c r="BA521" s="1"/>
      <c r="BB521" s="1"/>
    </row>
    <row r="522" spans="1:138" x14ac:dyDescent="0.2">
      <c r="A522" s="158">
        <f t="shared" si="307"/>
        <v>41678</v>
      </c>
      <c r="B522" s="2">
        <f t="shared" ref="B522:B585" si="322">(W522+AG522)</f>
        <v>341715.8009237434</v>
      </c>
      <c r="C522" s="2">
        <f t="shared" si="308"/>
        <v>312925.66280049999</v>
      </c>
      <c r="D522" s="2">
        <f>SUM(Y522:Y$709)</f>
        <v>9876.5614950199997</v>
      </c>
      <c r="E522" s="73">
        <f t="shared" ref="E522:E585" si="323">(C522-D522)</f>
        <v>303049.10130548</v>
      </c>
      <c r="F522" s="88">
        <f t="shared" si="318"/>
        <v>3780.61</v>
      </c>
      <c r="G522" s="3">
        <f>IF(AND(N522=1,N521&gt;1),VLOOKUP(A521,[1]Plan1!$BK$81:$BM$259,3),G521)</f>
        <v>3815.39</v>
      </c>
      <c r="H522" s="11">
        <f t="shared" si="319"/>
        <v>41593</v>
      </c>
      <c r="I522" s="11">
        <f t="shared" si="320"/>
        <v>41623</v>
      </c>
      <c r="J522" s="12">
        <f t="shared" ref="J522:J585" si="324">(G522/F522)-1</f>
        <v>9.1995736137817641E-3</v>
      </c>
      <c r="K522" s="11">
        <f t="shared" si="309"/>
        <v>41684</v>
      </c>
      <c r="L522" s="11">
        <f t="shared" ref="L522:L585" si="325">IF(A522&gt;L521,K522,L521)</f>
        <v>41684</v>
      </c>
      <c r="M522" s="1">
        <f t="shared" si="314"/>
        <v>23</v>
      </c>
      <c r="N522" s="1">
        <f t="shared" ref="N522:N585" si="326">(M522-(NETWORKDAYS(A522,L522,$AN$194:$AN$348)-1))</f>
        <v>19</v>
      </c>
      <c r="O522" s="2">
        <f t="shared" ref="O522:O585" si="327">TRUNC((G522/F522)^TRUNC((N522/M522),9),8)</f>
        <v>1.0075935899999999</v>
      </c>
      <c r="P522" s="13">
        <f t="shared" si="321"/>
        <v>1.0054011599999999</v>
      </c>
      <c r="Q522" s="13">
        <f t="shared" si="315"/>
        <v>1.0808845132315685</v>
      </c>
      <c r="R522" s="2">
        <f t="shared" si="317"/>
        <v>1.0890922999999999</v>
      </c>
      <c r="S522" s="2">
        <f t="shared" si="310"/>
        <v>1.06270687</v>
      </c>
      <c r="T522" s="2">
        <f t="shared" ref="T522:T585" si="328">TRUNC(C522*S522,8)</f>
        <v>332548.25165738998</v>
      </c>
      <c r="U522" s="2">
        <f t="shared" ref="U522:U585" si="329">(D522*(S522-1))</f>
        <v>619.32825771522448</v>
      </c>
      <c r="V522" s="2">
        <f t="shared" ref="V522:V585" si="330">(E522*(R522-1))</f>
        <v>26999.341448238185</v>
      </c>
      <c r="W522" s="2">
        <f t="shared" ref="W522:W585" si="331">(C522+U522+V522)</f>
        <v>340544.33250645339</v>
      </c>
      <c r="X522" s="17">
        <f t="shared" ref="X522:X585" si="332">IF(VLOOKUP(A522,AN$10:AU$190,8)=VLOOKUP(A521,AN$10:AU$190,8),0,VLOOKUP(A522,AN$10:AU$190,8))</f>
        <v>0</v>
      </c>
      <c r="Y522" s="2">
        <f t="shared" ref="Y522:Y585" si="333">IF(X522&gt;0,VLOOKUP(A522,AN$12:AR$190,5),0)</f>
        <v>0</v>
      </c>
      <c r="Z522" s="72">
        <f t="shared" ref="Z522:Z585" si="334">IF(X522&gt;0,VLOOKUP($A522,$AN$10:$AS$190,6),0)</f>
        <v>0</v>
      </c>
      <c r="AA522" s="2">
        <f t="shared" ref="AA522:AA585" si="335">IF(Z522&gt;0,TRUNC(Z522*T522,8),0)</f>
        <v>0</v>
      </c>
      <c r="AB522" s="12">
        <f t="shared" si="311"/>
        <v>4.6600000000000003E-2</v>
      </c>
      <c r="AC522" s="17">
        <f t="shared" ref="AC522:AC585" si="336">N522</f>
        <v>19</v>
      </c>
      <c r="AD522" s="17">
        <v>252</v>
      </c>
      <c r="AE522" s="13">
        <f t="shared" si="316"/>
        <v>1.003439988</v>
      </c>
      <c r="AF522" s="2">
        <f t="shared" ref="AF522:AF585" si="337">TRUNC((T522*(AE522-1)),8)</f>
        <v>1143.96199512</v>
      </c>
      <c r="AG522" s="2">
        <f t="shared" ref="AG522:AG585" si="338">TRUNC((W522*(AE522-1)),8)</f>
        <v>1171.4684172899999</v>
      </c>
      <c r="AH522" s="3">
        <f t="shared" ref="AH522:AH585" si="339">IF(AA522&gt;0,AA522+AF522,0)</f>
        <v>0</v>
      </c>
      <c r="AI522" s="4" t="str">
        <f t="shared" si="312"/>
        <v>A+J=</v>
      </c>
      <c r="AJ522" s="11">
        <f t="shared" si="313"/>
        <v>41684</v>
      </c>
      <c r="AK522" s="11"/>
      <c r="AL522" s="4"/>
      <c r="AM522" s="4"/>
      <c r="AN522" s="4"/>
      <c r="AO522" s="4"/>
      <c r="AP522" s="4"/>
      <c r="AQ522" s="3"/>
      <c r="AR522" s="53"/>
      <c r="AS522" s="53"/>
      <c r="AT522" s="53"/>
      <c r="AU522" s="53"/>
      <c r="AV522" s="53"/>
      <c r="AW522" s="53"/>
      <c r="AX522" s="1"/>
      <c r="AY522" s="1"/>
      <c r="AZ522" s="1"/>
      <c r="BA522" s="1"/>
      <c r="BB522" s="1"/>
    </row>
    <row r="523" spans="1:138" x14ac:dyDescent="0.2">
      <c r="A523" s="158">
        <f t="shared" ref="A523:A586" si="340">(A522+1)</f>
        <v>41679</v>
      </c>
      <c r="B523" s="2">
        <f t="shared" si="322"/>
        <v>341715.8009237434</v>
      </c>
      <c r="C523" s="2">
        <f t="shared" ref="C523:C586" si="341">TRUNC(IF(X522&gt;0,VLOOKUP(A522,$AN$12:$AO$190,2),C522),8)</f>
        <v>312925.66280049999</v>
      </c>
      <c r="D523" s="2">
        <f>SUM(Y523:Y$709)</f>
        <v>9876.5614950199997</v>
      </c>
      <c r="E523" s="73">
        <f t="shared" si="323"/>
        <v>303049.10130548</v>
      </c>
      <c r="F523" s="88">
        <f t="shared" si="318"/>
        <v>3780.61</v>
      </c>
      <c r="G523" s="3">
        <f>IF(AND(N523=1,N522&gt;1),VLOOKUP(A522,[1]Plan1!$BK$81:$BM$259,3),G522)</f>
        <v>3815.39</v>
      </c>
      <c r="H523" s="11">
        <f t="shared" si="319"/>
        <v>41593</v>
      </c>
      <c r="I523" s="11">
        <f t="shared" si="320"/>
        <v>41623</v>
      </c>
      <c r="J523" s="12">
        <f t="shared" si="324"/>
        <v>9.1995736137817641E-3</v>
      </c>
      <c r="K523" s="11">
        <f t="shared" ref="K523:K586" si="342">IF(DAY(A523)=14,VLOOKUP(A523,AR$194:AW$373,4),K522)</f>
        <v>41684</v>
      </c>
      <c r="L523" s="11">
        <f t="shared" si="325"/>
        <v>41684</v>
      </c>
      <c r="M523" s="1">
        <f t="shared" si="314"/>
        <v>23</v>
      </c>
      <c r="N523" s="1">
        <f t="shared" si="326"/>
        <v>19</v>
      </c>
      <c r="O523" s="2">
        <f t="shared" si="327"/>
        <v>1.0075935899999999</v>
      </c>
      <c r="P523" s="13">
        <f t="shared" si="321"/>
        <v>1.0054011599999999</v>
      </c>
      <c r="Q523" s="13">
        <f t="shared" si="315"/>
        <v>1.0808845132315685</v>
      </c>
      <c r="R523" s="2">
        <f t="shared" si="317"/>
        <v>1.0890922999999999</v>
      </c>
      <c r="S523" s="2">
        <f t="shared" ref="S523:S586" si="343">IF(AND(X523&gt;0,MONTH(A523)=9),R523,S522)</f>
        <v>1.06270687</v>
      </c>
      <c r="T523" s="2">
        <f t="shared" si="328"/>
        <v>332548.25165738998</v>
      </c>
      <c r="U523" s="2">
        <f t="shared" si="329"/>
        <v>619.32825771522448</v>
      </c>
      <c r="V523" s="2">
        <f t="shared" si="330"/>
        <v>26999.341448238185</v>
      </c>
      <c r="W523" s="2">
        <f t="shared" si="331"/>
        <v>340544.33250645339</v>
      </c>
      <c r="X523" s="17">
        <f t="shared" si="332"/>
        <v>0</v>
      </c>
      <c r="Y523" s="2">
        <f t="shared" si="333"/>
        <v>0</v>
      </c>
      <c r="Z523" s="72">
        <f t="shared" si="334"/>
        <v>0</v>
      </c>
      <c r="AA523" s="2">
        <f t="shared" si="335"/>
        <v>0</v>
      </c>
      <c r="AB523" s="12">
        <f t="shared" ref="AB523:AB586" si="344">(AB522)</f>
        <v>4.6600000000000003E-2</v>
      </c>
      <c r="AC523" s="17">
        <f t="shared" si="336"/>
        <v>19</v>
      </c>
      <c r="AD523" s="17">
        <v>252</v>
      </c>
      <c r="AE523" s="13">
        <f t="shared" si="316"/>
        <v>1.003439988</v>
      </c>
      <c r="AF523" s="2">
        <f t="shared" si="337"/>
        <v>1143.96199512</v>
      </c>
      <c r="AG523" s="2">
        <f t="shared" si="338"/>
        <v>1171.4684172899999</v>
      </c>
      <c r="AH523" s="3">
        <f t="shared" si="339"/>
        <v>0</v>
      </c>
      <c r="AI523" s="4" t="str">
        <f t="shared" ref="AI523:AI586" si="345">AI522</f>
        <v>A+J=</v>
      </c>
      <c r="AJ523" s="11">
        <f t="shared" ref="AJ523:AJ586" si="346">IF(X522&gt;0,VLOOKUP(A522,$AN$10:$AW$190,9),AJ522)</f>
        <v>41684</v>
      </c>
      <c r="AK523" s="11"/>
      <c r="AL523" s="4"/>
      <c r="AM523" s="4"/>
      <c r="AN523" s="4"/>
      <c r="AO523" s="4"/>
      <c r="AP523" s="4"/>
      <c r="AQ523" s="3"/>
      <c r="AR523" s="53"/>
      <c r="AS523" s="53"/>
      <c r="AT523" s="53"/>
      <c r="AU523" s="53"/>
      <c r="AV523" s="53"/>
      <c r="AW523" s="53"/>
      <c r="AX523" s="1"/>
      <c r="AY523" s="1"/>
      <c r="AZ523" s="1"/>
      <c r="BA523" s="1"/>
      <c r="BB523" s="1"/>
    </row>
    <row r="524" spans="1:138" x14ac:dyDescent="0.2">
      <c r="A524" s="158">
        <f t="shared" si="340"/>
        <v>41680</v>
      </c>
      <c r="B524" s="2">
        <f t="shared" si="322"/>
        <v>341715.8009237434</v>
      </c>
      <c r="C524" s="2">
        <f t="shared" si="341"/>
        <v>312925.66280049999</v>
      </c>
      <c r="D524" s="2">
        <f>SUM(Y524:Y$709)</f>
        <v>9876.5614950199997</v>
      </c>
      <c r="E524" s="73">
        <f t="shared" si="323"/>
        <v>303049.10130548</v>
      </c>
      <c r="F524" s="88">
        <f t="shared" si="318"/>
        <v>3780.61</v>
      </c>
      <c r="G524" s="3">
        <f>IF(AND(N524=1,N523&gt;1),VLOOKUP(A523,[1]Plan1!$BK$81:$BM$259,3),G523)</f>
        <v>3815.39</v>
      </c>
      <c r="H524" s="11">
        <f t="shared" si="319"/>
        <v>41593</v>
      </c>
      <c r="I524" s="11">
        <f t="shared" si="320"/>
        <v>41623</v>
      </c>
      <c r="J524" s="12">
        <f t="shared" si="324"/>
        <v>9.1995736137817641E-3</v>
      </c>
      <c r="K524" s="11">
        <f t="shared" si="342"/>
        <v>41684</v>
      </c>
      <c r="L524" s="11">
        <f t="shared" si="325"/>
        <v>41684</v>
      </c>
      <c r="M524" s="1">
        <f t="shared" si="314"/>
        <v>23</v>
      </c>
      <c r="N524" s="1">
        <f t="shared" si="326"/>
        <v>19</v>
      </c>
      <c r="O524" s="2">
        <f t="shared" si="327"/>
        <v>1.0075935899999999</v>
      </c>
      <c r="P524" s="13">
        <f t="shared" si="321"/>
        <v>1.0054011599999999</v>
      </c>
      <c r="Q524" s="13">
        <f t="shared" si="315"/>
        <v>1.0808845132315685</v>
      </c>
      <c r="R524" s="2">
        <f t="shared" si="317"/>
        <v>1.0890922999999999</v>
      </c>
      <c r="S524" s="2">
        <f t="shared" si="343"/>
        <v>1.06270687</v>
      </c>
      <c r="T524" s="2">
        <f t="shared" si="328"/>
        <v>332548.25165738998</v>
      </c>
      <c r="U524" s="2">
        <f t="shared" si="329"/>
        <v>619.32825771522448</v>
      </c>
      <c r="V524" s="2">
        <f t="shared" si="330"/>
        <v>26999.341448238185</v>
      </c>
      <c r="W524" s="2">
        <f t="shared" si="331"/>
        <v>340544.33250645339</v>
      </c>
      <c r="X524" s="17">
        <f t="shared" si="332"/>
        <v>0</v>
      </c>
      <c r="Y524" s="2">
        <f t="shared" si="333"/>
        <v>0</v>
      </c>
      <c r="Z524" s="72">
        <f t="shared" si="334"/>
        <v>0</v>
      </c>
      <c r="AA524" s="2">
        <f t="shared" si="335"/>
        <v>0</v>
      </c>
      <c r="AB524" s="12">
        <f t="shared" si="344"/>
        <v>4.6600000000000003E-2</v>
      </c>
      <c r="AC524" s="17">
        <f t="shared" si="336"/>
        <v>19</v>
      </c>
      <c r="AD524" s="17">
        <v>252</v>
      </c>
      <c r="AE524" s="13">
        <f t="shared" si="316"/>
        <v>1.003439988</v>
      </c>
      <c r="AF524" s="2">
        <f t="shared" si="337"/>
        <v>1143.96199512</v>
      </c>
      <c r="AG524" s="2">
        <f t="shared" si="338"/>
        <v>1171.4684172899999</v>
      </c>
      <c r="AH524" s="3">
        <f t="shared" si="339"/>
        <v>0</v>
      </c>
      <c r="AI524" s="4" t="str">
        <f t="shared" si="345"/>
        <v>A+J=</v>
      </c>
      <c r="AJ524" s="11">
        <f t="shared" si="346"/>
        <v>41684</v>
      </c>
      <c r="AK524" s="11"/>
      <c r="AL524" s="4"/>
      <c r="AM524" s="4"/>
      <c r="AN524" s="4"/>
      <c r="AO524" s="4"/>
      <c r="AP524" s="4"/>
      <c r="AQ524" s="3"/>
      <c r="AR524" s="53"/>
      <c r="AS524" s="53"/>
      <c r="AT524" s="53"/>
      <c r="AU524" s="53"/>
      <c r="AV524" s="53"/>
      <c r="AW524" s="53"/>
      <c r="AX524" s="1"/>
      <c r="AY524" s="1"/>
      <c r="AZ524" s="1"/>
      <c r="BA524" s="1"/>
      <c r="BB524" s="1"/>
    </row>
    <row r="525" spans="1:138" x14ac:dyDescent="0.2">
      <c r="A525" s="158">
        <f t="shared" si="340"/>
        <v>41681</v>
      </c>
      <c r="B525" s="2">
        <f t="shared" si="322"/>
        <v>341909.48025654058</v>
      </c>
      <c r="C525" s="2">
        <f t="shared" si="341"/>
        <v>312925.66280049999</v>
      </c>
      <c r="D525" s="2">
        <f>SUM(Y525:Y$709)</f>
        <v>9876.5614950199997</v>
      </c>
      <c r="E525" s="73">
        <f t="shared" si="323"/>
        <v>303049.10130548</v>
      </c>
      <c r="F525" s="88">
        <f t="shared" si="318"/>
        <v>3780.61</v>
      </c>
      <c r="G525" s="3">
        <f>IF(AND(N525=1,N524&gt;1),VLOOKUP(A524,[1]Plan1!$BK$81:$BM$259,3),G524)</f>
        <v>3815.39</v>
      </c>
      <c r="H525" s="11">
        <f t="shared" si="319"/>
        <v>41593</v>
      </c>
      <c r="I525" s="11">
        <f t="shared" si="320"/>
        <v>41623</v>
      </c>
      <c r="J525" s="12">
        <f t="shared" si="324"/>
        <v>9.1995736137817641E-3</v>
      </c>
      <c r="K525" s="11">
        <f t="shared" si="342"/>
        <v>41684</v>
      </c>
      <c r="L525" s="11">
        <f t="shared" si="325"/>
        <v>41684</v>
      </c>
      <c r="M525" s="1">
        <f t="shared" si="314"/>
        <v>23</v>
      </c>
      <c r="N525" s="1">
        <f t="shared" si="326"/>
        <v>20</v>
      </c>
      <c r="O525" s="2">
        <f t="shared" si="327"/>
        <v>1.0079948400000001</v>
      </c>
      <c r="P525" s="13">
        <f t="shared" si="321"/>
        <v>1.0054011599999999</v>
      </c>
      <c r="Q525" s="13">
        <f t="shared" si="315"/>
        <v>1.0808845132315685</v>
      </c>
      <c r="R525" s="2">
        <f t="shared" si="317"/>
        <v>1.0895260099999999</v>
      </c>
      <c r="S525" s="2">
        <f t="shared" si="343"/>
        <v>1.06270687</v>
      </c>
      <c r="T525" s="2">
        <f t="shared" si="328"/>
        <v>332548.25165738998</v>
      </c>
      <c r="U525" s="2">
        <f t="shared" si="329"/>
        <v>619.32825771522448</v>
      </c>
      <c r="V525" s="2">
        <f t="shared" si="330"/>
        <v>27130.776873965395</v>
      </c>
      <c r="W525" s="2">
        <f t="shared" si="331"/>
        <v>340675.76793218061</v>
      </c>
      <c r="X525" s="17">
        <f t="shared" si="332"/>
        <v>0</v>
      </c>
      <c r="Y525" s="2">
        <f t="shared" si="333"/>
        <v>0</v>
      </c>
      <c r="Z525" s="72">
        <f t="shared" si="334"/>
        <v>0</v>
      </c>
      <c r="AA525" s="2">
        <f t="shared" si="335"/>
        <v>0</v>
      </c>
      <c r="AB525" s="12">
        <f t="shared" si="344"/>
        <v>4.6600000000000003E-2</v>
      </c>
      <c r="AC525" s="17">
        <f t="shared" si="336"/>
        <v>20</v>
      </c>
      <c r="AD525" s="17">
        <v>252</v>
      </c>
      <c r="AE525" s="13">
        <f t="shared" si="316"/>
        <v>1.0036213679999999</v>
      </c>
      <c r="AF525" s="2">
        <f t="shared" si="337"/>
        <v>1204.279597</v>
      </c>
      <c r="AG525" s="2">
        <f t="shared" si="338"/>
        <v>1233.7123243599999</v>
      </c>
      <c r="AH525" s="3">
        <f t="shared" si="339"/>
        <v>0</v>
      </c>
      <c r="AI525" s="4" t="str">
        <f t="shared" si="345"/>
        <v>A+J=</v>
      </c>
      <c r="AJ525" s="11">
        <f t="shared" si="346"/>
        <v>41684</v>
      </c>
      <c r="AK525" s="11"/>
      <c r="AL525" s="4"/>
      <c r="AM525" s="4"/>
      <c r="AN525" s="4"/>
      <c r="AO525" s="4"/>
      <c r="AP525" s="4"/>
      <c r="AQ525" s="3"/>
      <c r="AR525" s="53"/>
      <c r="AS525" s="53"/>
      <c r="AT525" s="53"/>
      <c r="AU525" s="53"/>
      <c r="AV525" s="53"/>
      <c r="AW525" s="53"/>
      <c r="AX525" s="1"/>
      <c r="AY525" s="1"/>
      <c r="AZ525" s="1"/>
      <c r="BA525" s="1"/>
      <c r="BB525" s="1"/>
    </row>
    <row r="526" spans="1:138" x14ac:dyDescent="0.2">
      <c r="A526" s="158">
        <f t="shared" si="340"/>
        <v>41682</v>
      </c>
      <c r="B526" s="2">
        <f t="shared" si="322"/>
        <v>342103.27293096605</v>
      </c>
      <c r="C526" s="2">
        <f t="shared" si="341"/>
        <v>312925.66280049999</v>
      </c>
      <c r="D526" s="2">
        <f>SUM(Y526:Y$709)</f>
        <v>9876.5614950199997</v>
      </c>
      <c r="E526" s="73">
        <f t="shared" si="323"/>
        <v>303049.10130548</v>
      </c>
      <c r="F526" s="88">
        <f t="shared" si="318"/>
        <v>3780.61</v>
      </c>
      <c r="G526" s="3">
        <f>IF(AND(N526=1,N525&gt;1),VLOOKUP(A525,[1]Plan1!$BK$81:$BM$259,3),G525)</f>
        <v>3815.39</v>
      </c>
      <c r="H526" s="11">
        <f t="shared" si="319"/>
        <v>41593</v>
      </c>
      <c r="I526" s="11">
        <f t="shared" si="320"/>
        <v>41623</v>
      </c>
      <c r="J526" s="12">
        <f t="shared" si="324"/>
        <v>9.1995736137817641E-3</v>
      </c>
      <c r="K526" s="11">
        <f t="shared" si="342"/>
        <v>41684</v>
      </c>
      <c r="L526" s="11">
        <f t="shared" si="325"/>
        <v>41684</v>
      </c>
      <c r="M526" s="1">
        <f t="shared" si="314"/>
        <v>23</v>
      </c>
      <c r="N526" s="1">
        <f t="shared" si="326"/>
        <v>21</v>
      </c>
      <c r="O526" s="2">
        <f t="shared" si="327"/>
        <v>1.00839626</v>
      </c>
      <c r="P526" s="13">
        <f t="shared" si="321"/>
        <v>1.0054011599999999</v>
      </c>
      <c r="Q526" s="13">
        <f t="shared" si="315"/>
        <v>1.0808845132315685</v>
      </c>
      <c r="R526" s="2">
        <f t="shared" si="317"/>
        <v>1.0899599</v>
      </c>
      <c r="S526" s="2">
        <f t="shared" si="343"/>
        <v>1.06270687</v>
      </c>
      <c r="T526" s="2">
        <f t="shared" si="328"/>
        <v>332548.25165738998</v>
      </c>
      <c r="U526" s="2">
        <f t="shared" si="329"/>
        <v>619.32825771522448</v>
      </c>
      <c r="V526" s="2">
        <f t="shared" si="330"/>
        <v>27262.266848530846</v>
      </c>
      <c r="W526" s="2">
        <f t="shared" si="331"/>
        <v>340807.25790674606</v>
      </c>
      <c r="X526" s="17">
        <f t="shared" si="332"/>
        <v>0</v>
      </c>
      <c r="Y526" s="2">
        <f t="shared" si="333"/>
        <v>0</v>
      </c>
      <c r="Z526" s="72">
        <f t="shared" si="334"/>
        <v>0</v>
      </c>
      <c r="AA526" s="2">
        <f t="shared" si="335"/>
        <v>0</v>
      </c>
      <c r="AB526" s="12">
        <f t="shared" si="344"/>
        <v>4.6600000000000003E-2</v>
      </c>
      <c r="AC526" s="17">
        <f t="shared" si="336"/>
        <v>21</v>
      </c>
      <c r="AD526" s="17">
        <v>252</v>
      </c>
      <c r="AE526" s="13">
        <f t="shared" si="316"/>
        <v>1.00380278</v>
      </c>
      <c r="AF526" s="2">
        <f t="shared" si="337"/>
        <v>1264.6078404299999</v>
      </c>
      <c r="AG526" s="2">
        <f t="shared" si="338"/>
        <v>1296.01502422</v>
      </c>
      <c r="AH526" s="3">
        <f t="shared" si="339"/>
        <v>0</v>
      </c>
      <c r="AI526" s="4" t="str">
        <f t="shared" si="345"/>
        <v>A+J=</v>
      </c>
      <c r="AJ526" s="11">
        <f t="shared" si="346"/>
        <v>41684</v>
      </c>
      <c r="AK526" s="11"/>
      <c r="AL526" s="4"/>
      <c r="AM526" s="4"/>
      <c r="AN526" s="4"/>
      <c r="AO526" s="4"/>
      <c r="AP526" s="4"/>
      <c r="AQ526" s="3"/>
      <c r="AR526" s="53"/>
      <c r="AS526" s="53"/>
      <c r="AT526" s="53"/>
      <c r="AU526" s="53"/>
      <c r="AV526" s="53"/>
      <c r="AW526" s="53"/>
      <c r="AX526" s="1"/>
      <c r="AY526" s="1"/>
      <c r="AZ526" s="1"/>
      <c r="BA526" s="1"/>
      <c r="BB526" s="1"/>
    </row>
    <row r="527" spans="1:138" x14ac:dyDescent="0.2">
      <c r="A527" s="158">
        <f t="shared" si="340"/>
        <v>41683</v>
      </c>
      <c r="B527" s="2">
        <f t="shared" si="322"/>
        <v>342297.17324512766</v>
      </c>
      <c r="C527" s="2">
        <f t="shared" si="341"/>
        <v>312925.66280049999</v>
      </c>
      <c r="D527" s="2">
        <f>SUM(Y527:Y$709)</f>
        <v>9876.5614950199997</v>
      </c>
      <c r="E527" s="73">
        <f t="shared" si="323"/>
        <v>303049.10130548</v>
      </c>
      <c r="F527" s="88">
        <f t="shared" si="318"/>
        <v>3780.61</v>
      </c>
      <c r="G527" s="3">
        <f>IF(AND(N527=1,N526&gt;1),VLOOKUP(A526,[1]Plan1!$BK$81:$BM$259,3),G526)</f>
        <v>3815.39</v>
      </c>
      <c r="H527" s="11">
        <f t="shared" si="319"/>
        <v>41593</v>
      </c>
      <c r="I527" s="11">
        <f t="shared" si="320"/>
        <v>41623</v>
      </c>
      <c r="J527" s="12">
        <f t="shared" si="324"/>
        <v>9.1995736137817641E-3</v>
      </c>
      <c r="K527" s="11">
        <f t="shared" si="342"/>
        <v>41684</v>
      </c>
      <c r="L527" s="11">
        <f t="shared" si="325"/>
        <v>41684</v>
      </c>
      <c r="M527" s="1">
        <f t="shared" si="314"/>
        <v>23</v>
      </c>
      <c r="N527" s="1">
        <f t="shared" si="326"/>
        <v>22</v>
      </c>
      <c r="O527" s="2">
        <f t="shared" si="327"/>
        <v>1.00879783</v>
      </c>
      <c r="P527" s="13">
        <f t="shared" si="321"/>
        <v>1.0054011599999999</v>
      </c>
      <c r="Q527" s="13">
        <f t="shared" si="315"/>
        <v>1.0808845132315685</v>
      </c>
      <c r="R527" s="2">
        <f t="shared" si="317"/>
        <v>1.0903939499999999</v>
      </c>
      <c r="S527" s="2">
        <f t="shared" si="343"/>
        <v>1.06270687</v>
      </c>
      <c r="T527" s="2">
        <f t="shared" si="328"/>
        <v>332548.25165738998</v>
      </c>
      <c r="U527" s="2">
        <f t="shared" si="329"/>
        <v>619.32825771522448</v>
      </c>
      <c r="V527" s="2">
        <f t="shared" si="330"/>
        <v>27393.805310952477</v>
      </c>
      <c r="W527" s="2">
        <f t="shared" si="331"/>
        <v>340938.79636916769</v>
      </c>
      <c r="X527" s="17">
        <f t="shared" si="332"/>
        <v>0</v>
      </c>
      <c r="Y527" s="2">
        <f t="shared" si="333"/>
        <v>0</v>
      </c>
      <c r="Z527" s="72">
        <f t="shared" si="334"/>
        <v>0</v>
      </c>
      <c r="AA527" s="2">
        <f t="shared" si="335"/>
        <v>0</v>
      </c>
      <c r="AB527" s="12">
        <f t="shared" si="344"/>
        <v>4.6600000000000003E-2</v>
      </c>
      <c r="AC527" s="17">
        <f t="shared" si="336"/>
        <v>22</v>
      </c>
      <c r="AD527" s="17">
        <v>252</v>
      </c>
      <c r="AE527" s="13">
        <f t="shared" si="316"/>
        <v>1.003984225</v>
      </c>
      <c r="AF527" s="2">
        <f t="shared" si="337"/>
        <v>1324.94705795</v>
      </c>
      <c r="AG527" s="2">
        <f t="shared" si="338"/>
        <v>1358.37687596</v>
      </c>
      <c r="AH527" s="3">
        <f t="shared" si="339"/>
        <v>0</v>
      </c>
      <c r="AI527" s="4" t="str">
        <f t="shared" si="345"/>
        <v>A+J=</v>
      </c>
      <c r="AJ527" s="11">
        <f t="shared" si="346"/>
        <v>41684</v>
      </c>
      <c r="AK527" s="11"/>
      <c r="AL527" s="4"/>
      <c r="AM527" s="4"/>
      <c r="AN527" s="4"/>
      <c r="AO527" s="4"/>
      <c r="AP527" s="4"/>
      <c r="AQ527" s="3"/>
      <c r="AR527" s="53"/>
      <c r="AS527" s="53"/>
      <c r="AT527" s="53"/>
      <c r="AU527" s="53"/>
      <c r="AV527" s="53"/>
      <c r="AW527" s="53"/>
      <c r="AX527" s="1"/>
      <c r="AY527" s="1"/>
      <c r="AZ527" s="1"/>
      <c r="BA527" s="1"/>
      <c r="BB527" s="1"/>
    </row>
    <row r="528" spans="1:138" x14ac:dyDescent="0.2">
      <c r="A528" s="158">
        <f t="shared" si="340"/>
        <v>41684</v>
      </c>
      <c r="B528" s="2">
        <f t="shared" si="322"/>
        <v>342491.18732467754</v>
      </c>
      <c r="C528" s="2">
        <f t="shared" si="341"/>
        <v>312925.66280049999</v>
      </c>
      <c r="D528" s="2">
        <f>SUM(Y528:Y$709)</f>
        <v>9876.5614950199997</v>
      </c>
      <c r="E528" s="73">
        <f t="shared" si="323"/>
        <v>303049.10130548</v>
      </c>
      <c r="F528" s="88">
        <f t="shared" si="318"/>
        <v>3780.61</v>
      </c>
      <c r="G528" s="3">
        <f>IF(AND(N528=1,N527&gt;1),VLOOKUP(A527,[1]Plan1!$BK$81:$BM$259,3),G527)</f>
        <v>3815.39</v>
      </c>
      <c r="H528" s="11">
        <f t="shared" si="319"/>
        <v>41593</v>
      </c>
      <c r="I528" s="11">
        <f t="shared" si="320"/>
        <v>41623</v>
      </c>
      <c r="J528" s="12">
        <f t="shared" si="324"/>
        <v>9.1995736137817641E-3</v>
      </c>
      <c r="K528" s="11">
        <f t="shared" si="342"/>
        <v>41712</v>
      </c>
      <c r="L528" s="11">
        <f t="shared" si="325"/>
        <v>41684</v>
      </c>
      <c r="M528" s="1">
        <f t="shared" si="314"/>
        <v>23</v>
      </c>
      <c r="N528" s="1">
        <f t="shared" si="326"/>
        <v>23</v>
      </c>
      <c r="O528" s="2">
        <f t="shared" si="327"/>
        <v>1.00919957</v>
      </c>
      <c r="P528" s="13">
        <f t="shared" si="321"/>
        <v>1.0054011599999999</v>
      </c>
      <c r="Q528" s="13">
        <f t="shared" si="315"/>
        <v>1.0808845132315685</v>
      </c>
      <c r="R528" s="2">
        <f t="shared" si="317"/>
        <v>1.0908281799999999</v>
      </c>
      <c r="S528" s="2">
        <f t="shared" si="343"/>
        <v>1.06270687</v>
      </c>
      <c r="T528" s="2">
        <f t="shared" si="328"/>
        <v>332548.25165738998</v>
      </c>
      <c r="U528" s="2">
        <f t="shared" si="329"/>
        <v>619.32825771522448</v>
      </c>
      <c r="V528" s="2">
        <f t="shared" si="330"/>
        <v>27525.39832221235</v>
      </c>
      <c r="W528" s="2">
        <f t="shared" si="331"/>
        <v>341070.38938042754</v>
      </c>
      <c r="X528" s="17">
        <f t="shared" si="332"/>
        <v>17</v>
      </c>
      <c r="Y528" s="2">
        <f t="shared" si="333"/>
        <v>1273.08799099</v>
      </c>
      <c r="Z528" s="72">
        <f t="shared" si="334"/>
        <v>4.0683400000000002E-3</v>
      </c>
      <c r="AA528" s="2">
        <f t="shared" si="335"/>
        <v>1352.91935414</v>
      </c>
      <c r="AB528" s="12">
        <f t="shared" si="344"/>
        <v>4.6600000000000003E-2</v>
      </c>
      <c r="AC528" s="17">
        <f t="shared" si="336"/>
        <v>23</v>
      </c>
      <c r="AD528" s="17">
        <v>252</v>
      </c>
      <c r="AE528" s="13">
        <f t="shared" si="316"/>
        <v>1.004165703</v>
      </c>
      <c r="AF528" s="2">
        <f t="shared" si="337"/>
        <v>1385.2972495700001</v>
      </c>
      <c r="AG528" s="2">
        <f t="shared" si="338"/>
        <v>1420.79794425</v>
      </c>
      <c r="AH528" s="3">
        <f t="shared" si="339"/>
        <v>2738.2166037100001</v>
      </c>
      <c r="AI528" s="4" t="str">
        <f t="shared" si="345"/>
        <v>A+J=</v>
      </c>
      <c r="AJ528" s="11">
        <f t="shared" si="346"/>
        <v>41684</v>
      </c>
      <c r="AK528" s="11"/>
      <c r="AL528" s="4"/>
      <c r="AM528" s="4"/>
      <c r="AN528" s="4"/>
      <c r="AO528" s="4"/>
      <c r="AP528" s="4"/>
      <c r="AQ528" s="3"/>
      <c r="AR528" s="53"/>
      <c r="AS528" s="53"/>
      <c r="AT528" s="53"/>
      <c r="AU528" s="53"/>
      <c r="AV528" s="53"/>
      <c r="AW528" s="53"/>
      <c r="AX528" s="1"/>
      <c r="AY528" s="1"/>
      <c r="AZ528" s="1"/>
      <c r="BA528" s="1"/>
      <c r="BB528" s="1"/>
    </row>
    <row r="529" spans="1:54" x14ac:dyDescent="0.2">
      <c r="A529" s="158">
        <f t="shared" si="340"/>
        <v>41685</v>
      </c>
      <c r="B529" s="2">
        <f t="shared" si="322"/>
        <v>339879.66780989518</v>
      </c>
      <c r="C529" s="2">
        <f t="shared" si="341"/>
        <v>311652.57480951003</v>
      </c>
      <c r="D529" s="2">
        <f>SUM(Y529:Y$709)</f>
        <v>8603.4735040300002</v>
      </c>
      <c r="E529" s="73">
        <f t="shared" si="323"/>
        <v>303049.10130548</v>
      </c>
      <c r="F529" s="88">
        <f t="shared" si="318"/>
        <v>3815.39</v>
      </c>
      <c r="G529" s="3">
        <f>IF(AND(N529=1,N528&gt;1),VLOOKUP(A528,[1]Plan1!$BK$81:$BM$259,3),G528)</f>
        <v>3836.38</v>
      </c>
      <c r="H529" s="11">
        <f t="shared" si="319"/>
        <v>41623</v>
      </c>
      <c r="I529" s="11">
        <f t="shared" si="320"/>
        <v>41654</v>
      </c>
      <c r="J529" s="12">
        <f t="shared" si="324"/>
        <v>5.5014035262450633E-3</v>
      </c>
      <c r="K529" s="11">
        <f t="shared" si="342"/>
        <v>41712</v>
      </c>
      <c r="L529" s="11">
        <f t="shared" si="325"/>
        <v>41712</v>
      </c>
      <c r="M529" s="1">
        <f t="shared" si="314"/>
        <v>18</v>
      </c>
      <c r="N529" s="1">
        <f t="shared" si="326"/>
        <v>1</v>
      </c>
      <c r="O529" s="2">
        <f t="shared" si="327"/>
        <v>1.0003048400000001</v>
      </c>
      <c r="P529" s="13">
        <f t="shared" si="321"/>
        <v>1.00919957</v>
      </c>
      <c r="Q529" s="13">
        <f t="shared" si="315"/>
        <v>1.0908281859729583</v>
      </c>
      <c r="R529" s="2">
        <f t="shared" si="317"/>
        <v>1.09116071</v>
      </c>
      <c r="S529" s="2">
        <f t="shared" si="343"/>
        <v>1.06270687</v>
      </c>
      <c r="T529" s="2">
        <f t="shared" si="328"/>
        <v>331195.33230324998</v>
      </c>
      <c r="U529" s="2">
        <f t="shared" si="329"/>
        <v>539.49689456565341</v>
      </c>
      <c r="V529" s="2">
        <f t="shared" si="330"/>
        <v>27626.171239869494</v>
      </c>
      <c r="W529" s="2">
        <f t="shared" si="331"/>
        <v>339818.24294394517</v>
      </c>
      <c r="X529" s="17">
        <f t="shared" si="332"/>
        <v>0</v>
      </c>
      <c r="Y529" s="2">
        <f t="shared" si="333"/>
        <v>0</v>
      </c>
      <c r="Z529" s="72">
        <f t="shared" si="334"/>
        <v>0</v>
      </c>
      <c r="AA529" s="2">
        <f t="shared" si="335"/>
        <v>0</v>
      </c>
      <c r="AB529" s="12">
        <f t="shared" si="344"/>
        <v>4.6600000000000003E-2</v>
      </c>
      <c r="AC529" s="17">
        <f t="shared" si="336"/>
        <v>1</v>
      </c>
      <c r="AD529" s="17">
        <v>252</v>
      </c>
      <c r="AE529" s="13">
        <f t="shared" si="316"/>
        <v>1.0001807579999999</v>
      </c>
      <c r="AF529" s="2">
        <f t="shared" si="337"/>
        <v>59.866205870000002</v>
      </c>
      <c r="AG529" s="2">
        <f t="shared" si="338"/>
        <v>61.424865949999997</v>
      </c>
      <c r="AH529" s="3">
        <f t="shared" si="339"/>
        <v>0</v>
      </c>
      <c r="AI529" s="4" t="str">
        <f t="shared" si="345"/>
        <v>A+J=</v>
      </c>
      <c r="AJ529" s="11">
        <f t="shared" si="346"/>
        <v>41712</v>
      </c>
      <c r="AK529" s="11"/>
      <c r="AL529" s="4"/>
      <c r="AM529" s="4"/>
      <c r="AN529" s="4"/>
      <c r="AO529" s="4"/>
      <c r="AP529" s="4"/>
      <c r="AQ529" s="3"/>
      <c r="AR529" s="53"/>
      <c r="AS529" s="53"/>
      <c r="AT529" s="53"/>
      <c r="AU529" s="53"/>
      <c r="AV529" s="53"/>
      <c r="AW529" s="53"/>
      <c r="AX529" s="1"/>
      <c r="AY529" s="1"/>
      <c r="AZ529" s="1"/>
      <c r="BA529" s="1"/>
      <c r="BB529" s="1"/>
    </row>
    <row r="530" spans="1:54" x14ac:dyDescent="0.2">
      <c r="A530" s="158">
        <f t="shared" si="340"/>
        <v>41686</v>
      </c>
      <c r="B530" s="2">
        <f t="shared" si="322"/>
        <v>339879.66780989518</v>
      </c>
      <c r="C530" s="2">
        <f t="shared" si="341"/>
        <v>311652.57480951003</v>
      </c>
      <c r="D530" s="2">
        <f>SUM(Y530:Y$709)</f>
        <v>8603.4735040300002</v>
      </c>
      <c r="E530" s="73">
        <f t="shared" si="323"/>
        <v>303049.10130548</v>
      </c>
      <c r="F530" s="88">
        <f t="shared" si="318"/>
        <v>3815.39</v>
      </c>
      <c r="G530" s="3">
        <f>IF(AND(N530=1,N529&gt;1),VLOOKUP(A529,[1]Plan1!$BK$81:$BM$259,3),G529)</f>
        <v>3836.38</v>
      </c>
      <c r="H530" s="11">
        <f t="shared" si="319"/>
        <v>41623</v>
      </c>
      <c r="I530" s="11">
        <f t="shared" si="320"/>
        <v>41654</v>
      </c>
      <c r="J530" s="12">
        <f t="shared" si="324"/>
        <v>5.5014035262450633E-3</v>
      </c>
      <c r="K530" s="11">
        <f t="shared" si="342"/>
        <v>41712</v>
      </c>
      <c r="L530" s="11">
        <f t="shared" si="325"/>
        <v>41712</v>
      </c>
      <c r="M530" s="1">
        <f t="shared" si="314"/>
        <v>18</v>
      </c>
      <c r="N530" s="1">
        <f t="shared" si="326"/>
        <v>1</v>
      </c>
      <c r="O530" s="2">
        <f t="shared" si="327"/>
        <v>1.0003048400000001</v>
      </c>
      <c r="P530" s="13">
        <f t="shared" si="321"/>
        <v>1.00919957</v>
      </c>
      <c r="Q530" s="13">
        <f t="shared" si="315"/>
        <v>1.0908281859729583</v>
      </c>
      <c r="R530" s="2">
        <f t="shared" si="317"/>
        <v>1.09116071</v>
      </c>
      <c r="S530" s="2">
        <f t="shared" si="343"/>
        <v>1.06270687</v>
      </c>
      <c r="T530" s="2">
        <f t="shared" si="328"/>
        <v>331195.33230324998</v>
      </c>
      <c r="U530" s="2">
        <f t="shared" si="329"/>
        <v>539.49689456565341</v>
      </c>
      <c r="V530" s="2">
        <f t="shared" si="330"/>
        <v>27626.171239869494</v>
      </c>
      <c r="W530" s="2">
        <f t="shared" si="331"/>
        <v>339818.24294394517</v>
      </c>
      <c r="X530" s="17">
        <f t="shared" si="332"/>
        <v>0</v>
      </c>
      <c r="Y530" s="2">
        <f t="shared" si="333"/>
        <v>0</v>
      </c>
      <c r="Z530" s="72">
        <f t="shared" si="334"/>
        <v>0</v>
      </c>
      <c r="AA530" s="2">
        <f t="shared" si="335"/>
        <v>0</v>
      </c>
      <c r="AB530" s="12">
        <f t="shared" si="344"/>
        <v>4.6600000000000003E-2</v>
      </c>
      <c r="AC530" s="17">
        <f t="shared" si="336"/>
        <v>1</v>
      </c>
      <c r="AD530" s="17">
        <v>252</v>
      </c>
      <c r="AE530" s="13">
        <f t="shared" si="316"/>
        <v>1.0001807579999999</v>
      </c>
      <c r="AF530" s="2">
        <f t="shared" si="337"/>
        <v>59.866205870000002</v>
      </c>
      <c r="AG530" s="2">
        <f t="shared" si="338"/>
        <v>61.424865949999997</v>
      </c>
      <c r="AH530" s="3">
        <f t="shared" si="339"/>
        <v>0</v>
      </c>
      <c r="AI530" s="4" t="str">
        <f t="shared" si="345"/>
        <v>A+J=</v>
      </c>
      <c r="AJ530" s="11">
        <f t="shared" si="346"/>
        <v>41712</v>
      </c>
      <c r="AK530" s="11"/>
      <c r="AL530" s="4"/>
      <c r="AM530" s="4"/>
      <c r="AN530" s="4"/>
      <c r="AO530" s="4"/>
      <c r="AP530" s="4"/>
      <c r="AQ530" s="3"/>
      <c r="AR530" s="53"/>
      <c r="AS530" s="53"/>
      <c r="AT530" s="53"/>
      <c r="AU530" s="53"/>
      <c r="AV530" s="53"/>
      <c r="AW530" s="53"/>
      <c r="AX530" s="1"/>
      <c r="AY530" s="1"/>
      <c r="AZ530" s="1"/>
      <c r="BA530" s="1"/>
      <c r="BB530" s="1"/>
    </row>
    <row r="531" spans="1:54" x14ac:dyDescent="0.2">
      <c r="A531" s="158">
        <f t="shared" si="340"/>
        <v>41687</v>
      </c>
      <c r="B531" s="2">
        <f t="shared" si="322"/>
        <v>339879.66780989518</v>
      </c>
      <c r="C531" s="2">
        <f t="shared" si="341"/>
        <v>311652.57480951003</v>
      </c>
      <c r="D531" s="2">
        <f>SUM(Y531:Y$709)</f>
        <v>8603.4735040300002</v>
      </c>
      <c r="E531" s="73">
        <f t="shared" si="323"/>
        <v>303049.10130548</v>
      </c>
      <c r="F531" s="88">
        <f t="shared" si="318"/>
        <v>3815.39</v>
      </c>
      <c r="G531" s="3">
        <f>IF(AND(N531=1,N530&gt;1),VLOOKUP(A530,[1]Plan1!$BK$81:$BM$259,3),G530)</f>
        <v>3836.38</v>
      </c>
      <c r="H531" s="11">
        <f t="shared" si="319"/>
        <v>41623</v>
      </c>
      <c r="I531" s="11">
        <f t="shared" si="320"/>
        <v>41654</v>
      </c>
      <c r="J531" s="12">
        <f t="shared" si="324"/>
        <v>5.5014035262450633E-3</v>
      </c>
      <c r="K531" s="11">
        <f t="shared" si="342"/>
        <v>41712</v>
      </c>
      <c r="L531" s="11">
        <f t="shared" si="325"/>
        <v>41712</v>
      </c>
      <c r="M531" s="1">
        <f t="shared" si="314"/>
        <v>18</v>
      </c>
      <c r="N531" s="1">
        <f t="shared" si="326"/>
        <v>1</v>
      </c>
      <c r="O531" s="2">
        <f t="shared" si="327"/>
        <v>1.0003048400000001</v>
      </c>
      <c r="P531" s="13">
        <f t="shared" si="321"/>
        <v>1.00919957</v>
      </c>
      <c r="Q531" s="13">
        <f t="shared" si="315"/>
        <v>1.0908281859729583</v>
      </c>
      <c r="R531" s="2">
        <f t="shared" si="317"/>
        <v>1.09116071</v>
      </c>
      <c r="S531" s="2">
        <f t="shared" si="343"/>
        <v>1.06270687</v>
      </c>
      <c r="T531" s="2">
        <f t="shared" si="328"/>
        <v>331195.33230324998</v>
      </c>
      <c r="U531" s="2">
        <f t="shared" si="329"/>
        <v>539.49689456565341</v>
      </c>
      <c r="V531" s="2">
        <f t="shared" si="330"/>
        <v>27626.171239869494</v>
      </c>
      <c r="W531" s="2">
        <f t="shared" si="331"/>
        <v>339818.24294394517</v>
      </c>
      <c r="X531" s="17">
        <f t="shared" si="332"/>
        <v>0</v>
      </c>
      <c r="Y531" s="2">
        <f t="shared" si="333"/>
        <v>0</v>
      </c>
      <c r="Z531" s="72">
        <f t="shared" si="334"/>
        <v>0</v>
      </c>
      <c r="AA531" s="2">
        <f t="shared" si="335"/>
        <v>0</v>
      </c>
      <c r="AB531" s="12">
        <f t="shared" si="344"/>
        <v>4.6600000000000003E-2</v>
      </c>
      <c r="AC531" s="17">
        <f t="shared" si="336"/>
        <v>1</v>
      </c>
      <c r="AD531" s="17">
        <v>252</v>
      </c>
      <c r="AE531" s="13">
        <f t="shared" si="316"/>
        <v>1.0001807579999999</v>
      </c>
      <c r="AF531" s="2">
        <f t="shared" si="337"/>
        <v>59.866205870000002</v>
      </c>
      <c r="AG531" s="2">
        <f t="shared" si="338"/>
        <v>61.424865949999997</v>
      </c>
      <c r="AH531" s="3">
        <f t="shared" si="339"/>
        <v>0</v>
      </c>
      <c r="AI531" s="4" t="str">
        <f t="shared" si="345"/>
        <v>A+J=</v>
      </c>
      <c r="AJ531" s="11">
        <f t="shared" si="346"/>
        <v>41712</v>
      </c>
      <c r="AK531" s="11"/>
      <c r="AL531" s="4"/>
      <c r="AM531" s="4"/>
      <c r="AN531" s="4"/>
      <c r="AO531" s="4"/>
      <c r="AP531" s="4"/>
      <c r="AQ531" s="3"/>
      <c r="AR531" s="53"/>
      <c r="AS531" s="53"/>
      <c r="AT531" s="53"/>
      <c r="AU531" s="53"/>
      <c r="AV531" s="53"/>
      <c r="AW531" s="53"/>
      <c r="AX531" s="1"/>
      <c r="AY531" s="1"/>
      <c r="AZ531" s="1"/>
      <c r="BA531" s="1"/>
      <c r="BB531" s="1"/>
    </row>
    <row r="532" spans="1:54" x14ac:dyDescent="0.2">
      <c r="A532" s="158">
        <f t="shared" si="340"/>
        <v>41688</v>
      </c>
      <c r="B532" s="2">
        <f t="shared" si="322"/>
        <v>340041.9432178124</v>
      </c>
      <c r="C532" s="2">
        <f t="shared" si="341"/>
        <v>311652.57480951003</v>
      </c>
      <c r="D532" s="2">
        <f>SUM(Y532:Y$709)</f>
        <v>8603.4735040300002</v>
      </c>
      <c r="E532" s="73">
        <f t="shared" si="323"/>
        <v>303049.10130548</v>
      </c>
      <c r="F532" s="88">
        <f t="shared" si="318"/>
        <v>3815.39</v>
      </c>
      <c r="G532" s="3">
        <f>IF(AND(N532=1,N531&gt;1),VLOOKUP(A531,[1]Plan1!$BK$81:$BM$259,3),G531)</f>
        <v>3836.38</v>
      </c>
      <c r="H532" s="11">
        <f t="shared" si="319"/>
        <v>41623</v>
      </c>
      <c r="I532" s="11">
        <f t="shared" si="320"/>
        <v>41654</v>
      </c>
      <c r="J532" s="12">
        <f t="shared" si="324"/>
        <v>5.5014035262450633E-3</v>
      </c>
      <c r="K532" s="11">
        <f t="shared" si="342"/>
        <v>41712</v>
      </c>
      <c r="L532" s="11">
        <f t="shared" si="325"/>
        <v>41712</v>
      </c>
      <c r="M532" s="1">
        <f t="shared" si="314"/>
        <v>18</v>
      </c>
      <c r="N532" s="1">
        <f t="shared" si="326"/>
        <v>2</v>
      </c>
      <c r="O532" s="2">
        <f t="shared" si="327"/>
        <v>1.0006097700000001</v>
      </c>
      <c r="P532" s="13">
        <f t="shared" si="321"/>
        <v>1.00919957</v>
      </c>
      <c r="Q532" s="13">
        <f t="shared" si="315"/>
        <v>1.0908281859729583</v>
      </c>
      <c r="R532" s="2">
        <f t="shared" si="317"/>
        <v>1.09149334</v>
      </c>
      <c r="S532" s="2">
        <f t="shared" si="343"/>
        <v>1.06270687</v>
      </c>
      <c r="T532" s="2">
        <f t="shared" si="328"/>
        <v>331195.33230324998</v>
      </c>
      <c r="U532" s="2">
        <f t="shared" si="329"/>
        <v>539.49689456565341</v>
      </c>
      <c r="V532" s="2">
        <f t="shared" si="330"/>
        <v>27726.974462436719</v>
      </c>
      <c r="W532" s="2">
        <f t="shared" si="331"/>
        <v>339919.04616651242</v>
      </c>
      <c r="X532" s="17">
        <f t="shared" si="332"/>
        <v>0</v>
      </c>
      <c r="Y532" s="2">
        <f t="shared" si="333"/>
        <v>0</v>
      </c>
      <c r="Z532" s="72">
        <f t="shared" si="334"/>
        <v>0</v>
      </c>
      <c r="AA532" s="2">
        <f t="shared" si="335"/>
        <v>0</v>
      </c>
      <c r="AB532" s="12">
        <f t="shared" si="344"/>
        <v>4.6600000000000003E-2</v>
      </c>
      <c r="AC532" s="17">
        <f t="shared" si="336"/>
        <v>2</v>
      </c>
      <c r="AD532" s="17">
        <v>252</v>
      </c>
      <c r="AE532" s="13">
        <f t="shared" si="316"/>
        <v>1.0003615480000001</v>
      </c>
      <c r="AF532" s="2">
        <f t="shared" si="337"/>
        <v>119.74301</v>
      </c>
      <c r="AG532" s="2">
        <f t="shared" si="338"/>
        <v>122.8970513</v>
      </c>
      <c r="AH532" s="3">
        <f t="shared" si="339"/>
        <v>0</v>
      </c>
      <c r="AI532" s="4" t="str">
        <f t="shared" si="345"/>
        <v>A+J=</v>
      </c>
      <c r="AJ532" s="11">
        <f t="shared" si="346"/>
        <v>41712</v>
      </c>
      <c r="AK532" s="11"/>
      <c r="AL532" s="4"/>
      <c r="AM532" s="4"/>
      <c r="AN532" s="4"/>
      <c r="AO532" s="4"/>
      <c r="AP532" s="4"/>
      <c r="AQ532" s="39"/>
      <c r="AR532" s="53"/>
      <c r="AS532" s="53"/>
      <c r="AT532" s="53"/>
      <c r="AU532" s="53"/>
      <c r="AV532" s="53"/>
      <c r="AW532" s="53"/>
      <c r="AX532" s="1"/>
      <c r="AY532" s="1"/>
      <c r="AZ532" s="1"/>
      <c r="BA532" s="1"/>
      <c r="BB532" s="1"/>
    </row>
    <row r="533" spans="1:54" x14ac:dyDescent="0.2">
      <c r="A533" s="158">
        <f t="shared" si="340"/>
        <v>41689</v>
      </c>
      <c r="B533" s="2">
        <f t="shared" si="322"/>
        <v>340204.29661614978</v>
      </c>
      <c r="C533" s="2">
        <f t="shared" si="341"/>
        <v>311652.57480951003</v>
      </c>
      <c r="D533" s="2">
        <f>SUM(Y533:Y$709)</f>
        <v>8603.4735040300002</v>
      </c>
      <c r="E533" s="73">
        <f t="shared" si="323"/>
        <v>303049.10130548</v>
      </c>
      <c r="F533" s="88">
        <f t="shared" si="318"/>
        <v>3815.39</v>
      </c>
      <c r="G533" s="3">
        <f>IF(AND(N533=1,N532&gt;1),VLOOKUP(A532,[1]Plan1!$BK$81:$BM$259,3),G532)</f>
        <v>3836.38</v>
      </c>
      <c r="H533" s="11">
        <f t="shared" si="319"/>
        <v>41623</v>
      </c>
      <c r="I533" s="11">
        <f t="shared" si="320"/>
        <v>41654</v>
      </c>
      <c r="J533" s="12">
        <f t="shared" si="324"/>
        <v>5.5014035262450633E-3</v>
      </c>
      <c r="K533" s="11">
        <f t="shared" si="342"/>
        <v>41712</v>
      </c>
      <c r="L533" s="11">
        <f t="shared" si="325"/>
        <v>41712</v>
      </c>
      <c r="M533" s="1">
        <f t="shared" si="314"/>
        <v>18</v>
      </c>
      <c r="N533" s="1">
        <f t="shared" si="326"/>
        <v>3</v>
      </c>
      <c r="O533" s="2">
        <f t="shared" si="327"/>
        <v>1.0009148000000001</v>
      </c>
      <c r="P533" s="13">
        <f t="shared" si="321"/>
        <v>1.00919957</v>
      </c>
      <c r="Q533" s="13">
        <f t="shared" si="315"/>
        <v>1.0908281859729583</v>
      </c>
      <c r="R533" s="2">
        <f t="shared" si="317"/>
        <v>1.09182607</v>
      </c>
      <c r="S533" s="2">
        <f t="shared" si="343"/>
        <v>1.06270687</v>
      </c>
      <c r="T533" s="2">
        <f t="shared" si="328"/>
        <v>331195.33230324998</v>
      </c>
      <c r="U533" s="2">
        <f t="shared" si="329"/>
        <v>539.49689456565341</v>
      </c>
      <c r="V533" s="2">
        <f t="shared" si="330"/>
        <v>27827.807989914094</v>
      </c>
      <c r="W533" s="2">
        <f t="shared" si="331"/>
        <v>340019.87969398976</v>
      </c>
      <c r="X533" s="17">
        <f t="shared" si="332"/>
        <v>0</v>
      </c>
      <c r="Y533" s="2">
        <f t="shared" si="333"/>
        <v>0</v>
      </c>
      <c r="Z533" s="72">
        <f t="shared" si="334"/>
        <v>0</v>
      </c>
      <c r="AA533" s="2">
        <f t="shared" si="335"/>
        <v>0</v>
      </c>
      <c r="AB533" s="12">
        <f t="shared" si="344"/>
        <v>4.6600000000000003E-2</v>
      </c>
      <c r="AC533" s="17">
        <f t="shared" si="336"/>
        <v>3</v>
      </c>
      <c r="AD533" s="17">
        <v>252</v>
      </c>
      <c r="AE533" s="13">
        <f t="shared" si="316"/>
        <v>1.0005423710000001</v>
      </c>
      <c r="AF533" s="2">
        <f t="shared" si="337"/>
        <v>179.63074356999999</v>
      </c>
      <c r="AG533" s="2">
        <f t="shared" si="338"/>
        <v>184.41692216000001</v>
      </c>
      <c r="AH533" s="3">
        <f t="shared" si="339"/>
        <v>0</v>
      </c>
      <c r="AI533" s="4" t="str">
        <f t="shared" si="345"/>
        <v>A+J=</v>
      </c>
      <c r="AJ533" s="11">
        <f t="shared" si="346"/>
        <v>41712</v>
      </c>
      <c r="AK533" s="11"/>
      <c r="AL533" s="4"/>
      <c r="AM533" s="4"/>
      <c r="AN533" s="4"/>
      <c r="AO533" s="4"/>
      <c r="AP533" s="4"/>
      <c r="AQ533" s="3"/>
      <c r="AR533" s="53"/>
      <c r="AS533" s="53"/>
      <c r="AT533" s="53"/>
      <c r="AU533" s="53"/>
      <c r="AV533" s="53"/>
      <c r="AW533" s="53"/>
      <c r="AX533" s="1"/>
      <c r="AY533" s="1"/>
      <c r="AZ533" s="1"/>
      <c r="BA533" s="1"/>
      <c r="BB533" s="1"/>
    </row>
    <row r="534" spans="1:54" x14ac:dyDescent="0.2">
      <c r="A534" s="158">
        <f t="shared" si="340"/>
        <v>41690</v>
      </c>
      <c r="B534" s="2">
        <f t="shared" si="322"/>
        <v>340366.72803134733</v>
      </c>
      <c r="C534" s="2">
        <f t="shared" si="341"/>
        <v>311652.57480951003</v>
      </c>
      <c r="D534" s="2">
        <f>SUM(Y534:Y$709)</f>
        <v>8603.4735040300002</v>
      </c>
      <c r="E534" s="73">
        <f t="shared" si="323"/>
        <v>303049.10130548</v>
      </c>
      <c r="F534" s="88">
        <f t="shared" si="318"/>
        <v>3815.39</v>
      </c>
      <c r="G534" s="3">
        <f>IF(AND(N534=1,N533&gt;1),VLOOKUP(A533,[1]Plan1!$BK$81:$BM$259,3),G533)</f>
        <v>3836.38</v>
      </c>
      <c r="H534" s="11">
        <f t="shared" si="319"/>
        <v>41623</v>
      </c>
      <c r="I534" s="11">
        <f t="shared" si="320"/>
        <v>41654</v>
      </c>
      <c r="J534" s="12">
        <f t="shared" si="324"/>
        <v>5.5014035262450633E-3</v>
      </c>
      <c r="K534" s="11">
        <f t="shared" si="342"/>
        <v>41712</v>
      </c>
      <c r="L534" s="11">
        <f t="shared" si="325"/>
        <v>41712</v>
      </c>
      <c r="M534" s="1">
        <f t="shared" si="314"/>
        <v>18</v>
      </c>
      <c r="N534" s="1">
        <f t="shared" si="326"/>
        <v>4</v>
      </c>
      <c r="O534" s="2">
        <f t="shared" si="327"/>
        <v>1.00121992</v>
      </c>
      <c r="P534" s="13">
        <f t="shared" si="321"/>
        <v>1.00919957</v>
      </c>
      <c r="Q534" s="13">
        <f t="shared" si="315"/>
        <v>1.0908281859729583</v>
      </c>
      <c r="R534" s="2">
        <f t="shared" si="317"/>
        <v>1.0921589</v>
      </c>
      <c r="S534" s="2">
        <f t="shared" si="343"/>
        <v>1.06270687</v>
      </c>
      <c r="T534" s="2">
        <f t="shared" si="328"/>
        <v>331195.33230324998</v>
      </c>
      <c r="U534" s="2">
        <f t="shared" si="329"/>
        <v>539.49689456565341</v>
      </c>
      <c r="V534" s="2">
        <f t="shared" si="330"/>
        <v>27928.671822301614</v>
      </c>
      <c r="W534" s="2">
        <f t="shared" si="331"/>
        <v>340120.74352637731</v>
      </c>
      <c r="X534" s="17">
        <f t="shared" si="332"/>
        <v>0</v>
      </c>
      <c r="Y534" s="2">
        <f t="shared" si="333"/>
        <v>0</v>
      </c>
      <c r="Z534" s="72">
        <f t="shared" si="334"/>
        <v>0</v>
      </c>
      <c r="AA534" s="2">
        <f t="shared" si="335"/>
        <v>0</v>
      </c>
      <c r="AB534" s="12">
        <f t="shared" si="344"/>
        <v>4.6600000000000003E-2</v>
      </c>
      <c r="AC534" s="17">
        <f t="shared" si="336"/>
        <v>4</v>
      </c>
      <c r="AD534" s="17">
        <v>252</v>
      </c>
      <c r="AE534" s="13">
        <f t="shared" si="316"/>
        <v>1.0007232269999999</v>
      </c>
      <c r="AF534" s="2">
        <f t="shared" si="337"/>
        <v>239.52940659000001</v>
      </c>
      <c r="AG534" s="2">
        <f t="shared" si="338"/>
        <v>245.98450496999999</v>
      </c>
      <c r="AH534" s="3">
        <f t="shared" si="339"/>
        <v>0</v>
      </c>
      <c r="AI534" s="4" t="str">
        <f t="shared" si="345"/>
        <v>A+J=</v>
      </c>
      <c r="AJ534" s="11">
        <f t="shared" si="346"/>
        <v>41712</v>
      </c>
      <c r="AK534" s="11"/>
      <c r="AL534" s="4"/>
      <c r="AM534" s="4"/>
      <c r="AN534" s="4"/>
      <c r="AO534" s="4"/>
      <c r="AP534" s="4"/>
      <c r="AQ534" s="3"/>
      <c r="AR534" s="53"/>
      <c r="AS534" s="53"/>
      <c r="AT534" s="53"/>
      <c r="AU534" s="53"/>
      <c r="AV534" s="53"/>
      <c r="AW534" s="53"/>
      <c r="AX534" s="1"/>
      <c r="AY534" s="1"/>
      <c r="AZ534" s="1"/>
      <c r="BA534" s="1"/>
      <c r="BB534" s="1"/>
    </row>
    <row r="535" spans="1:54" x14ac:dyDescent="0.2">
      <c r="A535" s="158">
        <f t="shared" si="340"/>
        <v>41691</v>
      </c>
      <c r="B535" s="2">
        <f t="shared" si="322"/>
        <v>340529.24321606697</v>
      </c>
      <c r="C535" s="2">
        <f t="shared" si="341"/>
        <v>311652.57480951003</v>
      </c>
      <c r="D535" s="2">
        <f>SUM(Y535:Y$709)</f>
        <v>8603.4735040300002</v>
      </c>
      <c r="E535" s="73">
        <f t="shared" si="323"/>
        <v>303049.10130548</v>
      </c>
      <c r="F535" s="88">
        <f t="shared" si="318"/>
        <v>3815.39</v>
      </c>
      <c r="G535" s="3">
        <f>IF(AND(N535=1,N534&gt;1),VLOOKUP(A534,[1]Plan1!$BK$81:$BM$259,3),G534)</f>
        <v>3836.38</v>
      </c>
      <c r="H535" s="11">
        <f t="shared" si="319"/>
        <v>41623</v>
      </c>
      <c r="I535" s="11">
        <f t="shared" si="320"/>
        <v>41654</v>
      </c>
      <c r="J535" s="12">
        <f t="shared" si="324"/>
        <v>5.5014035262450633E-3</v>
      </c>
      <c r="K535" s="11">
        <f t="shared" si="342"/>
        <v>41712</v>
      </c>
      <c r="L535" s="11">
        <f t="shared" si="325"/>
        <v>41712</v>
      </c>
      <c r="M535" s="1">
        <f t="shared" ref="M535:M598" si="347">IF(L535=L534,M534,NETWORKDAYS(L534,L535,$AN$194:$AN$348)-1)</f>
        <v>18</v>
      </c>
      <c r="N535" s="1">
        <f t="shared" si="326"/>
        <v>5</v>
      </c>
      <c r="O535" s="2">
        <f t="shared" si="327"/>
        <v>1.00152514</v>
      </c>
      <c r="P535" s="13">
        <f t="shared" si="321"/>
        <v>1.00919957</v>
      </c>
      <c r="Q535" s="13">
        <f t="shared" si="315"/>
        <v>1.0908281859729583</v>
      </c>
      <c r="R535" s="2">
        <f t="shared" si="317"/>
        <v>1.09249185</v>
      </c>
      <c r="S535" s="2">
        <f t="shared" si="343"/>
        <v>1.06270687</v>
      </c>
      <c r="T535" s="2">
        <f t="shared" si="328"/>
        <v>331195.33230324998</v>
      </c>
      <c r="U535" s="2">
        <f t="shared" si="329"/>
        <v>539.49689456565341</v>
      </c>
      <c r="V535" s="2">
        <f t="shared" si="330"/>
        <v>28029.572020581272</v>
      </c>
      <c r="W535" s="2">
        <f t="shared" si="331"/>
        <v>340221.64372465695</v>
      </c>
      <c r="X535" s="17">
        <f t="shared" si="332"/>
        <v>0</v>
      </c>
      <c r="Y535" s="2">
        <f t="shared" si="333"/>
        <v>0</v>
      </c>
      <c r="Z535" s="72">
        <f t="shared" si="334"/>
        <v>0</v>
      </c>
      <c r="AA535" s="2">
        <f t="shared" si="335"/>
        <v>0</v>
      </c>
      <c r="AB535" s="12">
        <f t="shared" si="344"/>
        <v>4.6600000000000003E-2</v>
      </c>
      <c r="AC535" s="17">
        <f t="shared" si="336"/>
        <v>5</v>
      </c>
      <c r="AD535" s="17">
        <v>252</v>
      </c>
      <c r="AE535" s="13">
        <f t="shared" si="316"/>
        <v>1.000904115</v>
      </c>
      <c r="AF535" s="2">
        <f t="shared" si="337"/>
        <v>299.43866786000001</v>
      </c>
      <c r="AG535" s="2">
        <f t="shared" si="338"/>
        <v>307.59949140999998</v>
      </c>
      <c r="AH535" s="3">
        <f t="shared" si="339"/>
        <v>0</v>
      </c>
      <c r="AI535" s="4" t="str">
        <f t="shared" si="345"/>
        <v>A+J=</v>
      </c>
      <c r="AJ535" s="11">
        <f t="shared" si="346"/>
        <v>41712</v>
      </c>
      <c r="AK535" s="11"/>
      <c r="AL535" s="4"/>
      <c r="AM535" s="4"/>
      <c r="AN535" s="4"/>
      <c r="AO535" s="4"/>
      <c r="AP535" s="4"/>
      <c r="AQ535" s="3"/>
      <c r="AR535" s="53"/>
      <c r="AS535" s="53"/>
      <c r="AT535" s="53"/>
      <c r="AU535" s="53"/>
      <c r="AV535" s="53"/>
      <c r="AW535" s="53"/>
      <c r="AX535" s="1"/>
      <c r="AY535" s="1"/>
      <c r="AZ535" s="1"/>
      <c r="BA535" s="1"/>
      <c r="BB535" s="1"/>
    </row>
    <row r="536" spans="1:54" x14ac:dyDescent="0.2">
      <c r="A536" s="158">
        <f t="shared" si="340"/>
        <v>41692</v>
      </c>
      <c r="B536" s="2">
        <f t="shared" si="322"/>
        <v>340691.83040493471</v>
      </c>
      <c r="C536" s="2">
        <f t="shared" si="341"/>
        <v>311652.57480951003</v>
      </c>
      <c r="D536" s="2">
        <f>SUM(Y536:Y$709)</f>
        <v>8603.4735040300002</v>
      </c>
      <c r="E536" s="73">
        <f t="shared" si="323"/>
        <v>303049.10130548</v>
      </c>
      <c r="F536" s="88">
        <f t="shared" si="318"/>
        <v>3815.39</v>
      </c>
      <c r="G536" s="3">
        <f>IF(AND(N536=1,N535&gt;1),VLOOKUP(A535,[1]Plan1!$BK$81:$BM$259,3),G535)</f>
        <v>3836.38</v>
      </c>
      <c r="H536" s="11">
        <f t="shared" si="319"/>
        <v>41623</v>
      </c>
      <c r="I536" s="11">
        <f t="shared" si="320"/>
        <v>41654</v>
      </c>
      <c r="J536" s="12">
        <f t="shared" si="324"/>
        <v>5.5014035262450633E-3</v>
      </c>
      <c r="K536" s="11">
        <f t="shared" si="342"/>
        <v>41712</v>
      </c>
      <c r="L536" s="11">
        <f t="shared" si="325"/>
        <v>41712</v>
      </c>
      <c r="M536" s="1">
        <f t="shared" si="347"/>
        <v>18</v>
      </c>
      <c r="N536" s="1">
        <f t="shared" si="326"/>
        <v>6</v>
      </c>
      <c r="O536" s="2">
        <f t="shared" si="327"/>
        <v>1.00183044</v>
      </c>
      <c r="P536" s="13">
        <f t="shared" si="321"/>
        <v>1.00919957</v>
      </c>
      <c r="Q536" s="13">
        <f t="shared" si="315"/>
        <v>1.0908281859729583</v>
      </c>
      <c r="R536" s="2">
        <f t="shared" si="317"/>
        <v>1.09282488</v>
      </c>
      <c r="S536" s="2">
        <f t="shared" si="343"/>
        <v>1.06270687</v>
      </c>
      <c r="T536" s="2">
        <f t="shared" si="328"/>
        <v>331195.33230324998</v>
      </c>
      <c r="U536" s="2">
        <f t="shared" si="329"/>
        <v>539.49689456565341</v>
      </c>
      <c r="V536" s="2">
        <f t="shared" si="330"/>
        <v>28130.496462789022</v>
      </c>
      <c r="W536" s="2">
        <f t="shared" si="331"/>
        <v>340322.56816686469</v>
      </c>
      <c r="X536" s="17">
        <f t="shared" si="332"/>
        <v>0</v>
      </c>
      <c r="Y536" s="2">
        <f t="shared" si="333"/>
        <v>0</v>
      </c>
      <c r="Z536" s="72">
        <f t="shared" si="334"/>
        <v>0</v>
      </c>
      <c r="AA536" s="2">
        <f t="shared" si="335"/>
        <v>0</v>
      </c>
      <c r="AB536" s="12">
        <f t="shared" si="344"/>
        <v>4.6600000000000003E-2</v>
      </c>
      <c r="AC536" s="17">
        <f t="shared" si="336"/>
        <v>6</v>
      </c>
      <c r="AD536" s="17">
        <v>252</v>
      </c>
      <c r="AE536" s="13">
        <f t="shared" si="316"/>
        <v>1.0010850360000001</v>
      </c>
      <c r="AF536" s="2">
        <f t="shared" si="337"/>
        <v>359.35885858</v>
      </c>
      <c r="AG536" s="2">
        <f t="shared" si="338"/>
        <v>369.26223807000002</v>
      </c>
      <c r="AH536" s="3">
        <f t="shared" si="339"/>
        <v>0</v>
      </c>
      <c r="AI536" s="4" t="str">
        <f t="shared" si="345"/>
        <v>A+J=</v>
      </c>
      <c r="AJ536" s="11">
        <f t="shared" si="346"/>
        <v>41712</v>
      </c>
      <c r="AK536" s="11"/>
      <c r="AL536" s="4"/>
      <c r="AM536" s="4"/>
      <c r="AN536" s="4"/>
      <c r="AO536" s="4"/>
      <c r="AP536" s="4"/>
      <c r="AQ536" s="3"/>
      <c r="AR536" s="53"/>
      <c r="AS536" s="53"/>
      <c r="AT536" s="53"/>
      <c r="AU536" s="53"/>
      <c r="AV536" s="53"/>
      <c r="AW536" s="53"/>
      <c r="AX536" s="1"/>
      <c r="AY536" s="1"/>
      <c r="AZ536" s="1"/>
      <c r="BA536" s="1"/>
      <c r="BB536" s="1"/>
    </row>
    <row r="537" spans="1:54" x14ac:dyDescent="0.2">
      <c r="A537" s="158">
        <f t="shared" si="340"/>
        <v>41693</v>
      </c>
      <c r="B537" s="2">
        <f t="shared" si="322"/>
        <v>340691.83040493471</v>
      </c>
      <c r="C537" s="2">
        <f t="shared" si="341"/>
        <v>311652.57480951003</v>
      </c>
      <c r="D537" s="2">
        <f>SUM(Y537:Y$709)</f>
        <v>8603.4735040300002</v>
      </c>
      <c r="E537" s="73">
        <f t="shared" si="323"/>
        <v>303049.10130548</v>
      </c>
      <c r="F537" s="88">
        <f t="shared" si="318"/>
        <v>3815.39</v>
      </c>
      <c r="G537" s="3">
        <f>IF(AND(N537=1,N536&gt;1),VLOOKUP(A536,[1]Plan1!$BK$81:$BM$259,3),G536)</f>
        <v>3836.38</v>
      </c>
      <c r="H537" s="11">
        <f t="shared" si="319"/>
        <v>41623</v>
      </c>
      <c r="I537" s="11">
        <f t="shared" si="320"/>
        <v>41654</v>
      </c>
      <c r="J537" s="12">
        <f t="shared" si="324"/>
        <v>5.5014035262450633E-3</v>
      </c>
      <c r="K537" s="11">
        <f t="shared" si="342"/>
        <v>41712</v>
      </c>
      <c r="L537" s="11">
        <f t="shared" si="325"/>
        <v>41712</v>
      </c>
      <c r="M537" s="1">
        <f t="shared" si="347"/>
        <v>18</v>
      </c>
      <c r="N537" s="1">
        <f t="shared" si="326"/>
        <v>6</v>
      </c>
      <c r="O537" s="2">
        <f t="shared" si="327"/>
        <v>1.00183044</v>
      </c>
      <c r="P537" s="13">
        <f t="shared" si="321"/>
        <v>1.00919957</v>
      </c>
      <c r="Q537" s="13">
        <f t="shared" si="315"/>
        <v>1.0908281859729583</v>
      </c>
      <c r="R537" s="2">
        <f t="shared" si="317"/>
        <v>1.09282488</v>
      </c>
      <c r="S537" s="2">
        <f t="shared" si="343"/>
        <v>1.06270687</v>
      </c>
      <c r="T537" s="2">
        <f t="shared" si="328"/>
        <v>331195.33230324998</v>
      </c>
      <c r="U537" s="2">
        <f t="shared" si="329"/>
        <v>539.49689456565341</v>
      </c>
      <c r="V537" s="2">
        <f t="shared" si="330"/>
        <v>28130.496462789022</v>
      </c>
      <c r="W537" s="2">
        <f t="shared" si="331"/>
        <v>340322.56816686469</v>
      </c>
      <c r="X537" s="17">
        <f t="shared" si="332"/>
        <v>0</v>
      </c>
      <c r="Y537" s="2">
        <f t="shared" si="333"/>
        <v>0</v>
      </c>
      <c r="Z537" s="72">
        <f t="shared" si="334"/>
        <v>0</v>
      </c>
      <c r="AA537" s="2">
        <f t="shared" si="335"/>
        <v>0</v>
      </c>
      <c r="AB537" s="12">
        <f t="shared" si="344"/>
        <v>4.6600000000000003E-2</v>
      </c>
      <c r="AC537" s="17">
        <f t="shared" si="336"/>
        <v>6</v>
      </c>
      <c r="AD537" s="17">
        <v>252</v>
      </c>
      <c r="AE537" s="13">
        <f t="shared" si="316"/>
        <v>1.0010850360000001</v>
      </c>
      <c r="AF537" s="2">
        <f t="shared" si="337"/>
        <v>359.35885858</v>
      </c>
      <c r="AG537" s="2">
        <f t="shared" si="338"/>
        <v>369.26223807000002</v>
      </c>
      <c r="AH537" s="3">
        <f t="shared" si="339"/>
        <v>0</v>
      </c>
      <c r="AI537" s="4" t="str">
        <f t="shared" si="345"/>
        <v>A+J=</v>
      </c>
      <c r="AJ537" s="11">
        <f t="shared" si="346"/>
        <v>41712</v>
      </c>
      <c r="AK537" s="11"/>
      <c r="AL537" s="4"/>
      <c r="AM537" s="4"/>
      <c r="AN537" s="4"/>
      <c r="AO537" s="4"/>
      <c r="AP537" s="4"/>
      <c r="AQ537" s="3"/>
      <c r="AR537" s="53"/>
      <c r="AS537" s="53"/>
      <c r="AT537" s="53"/>
      <c r="AU537" s="53"/>
      <c r="AV537" s="53"/>
      <c r="AW537" s="53"/>
      <c r="AX537" s="1"/>
      <c r="AY537" s="1"/>
      <c r="AZ537" s="1"/>
      <c r="BA537" s="1"/>
      <c r="BB537" s="1"/>
    </row>
    <row r="538" spans="1:54" x14ac:dyDescent="0.2">
      <c r="A538" s="158">
        <f t="shared" si="340"/>
        <v>41694</v>
      </c>
      <c r="B538" s="2">
        <f t="shared" si="322"/>
        <v>340691.83040493471</v>
      </c>
      <c r="C538" s="2">
        <f t="shared" si="341"/>
        <v>311652.57480951003</v>
      </c>
      <c r="D538" s="2">
        <f>SUM(Y538:Y$709)</f>
        <v>8603.4735040300002</v>
      </c>
      <c r="E538" s="73">
        <f t="shared" si="323"/>
        <v>303049.10130548</v>
      </c>
      <c r="F538" s="88">
        <f t="shared" si="318"/>
        <v>3815.39</v>
      </c>
      <c r="G538" s="3">
        <f>IF(AND(N538=1,N537&gt;1),VLOOKUP(A537,[1]Plan1!$BK$81:$BM$259,3),G537)</f>
        <v>3836.38</v>
      </c>
      <c r="H538" s="11">
        <f t="shared" si="319"/>
        <v>41623</v>
      </c>
      <c r="I538" s="11">
        <f t="shared" si="320"/>
        <v>41654</v>
      </c>
      <c r="J538" s="12">
        <f t="shared" si="324"/>
        <v>5.5014035262450633E-3</v>
      </c>
      <c r="K538" s="11">
        <f t="shared" si="342"/>
        <v>41712</v>
      </c>
      <c r="L538" s="11">
        <f t="shared" si="325"/>
        <v>41712</v>
      </c>
      <c r="M538" s="1">
        <f t="shared" si="347"/>
        <v>18</v>
      </c>
      <c r="N538" s="1">
        <f t="shared" si="326"/>
        <v>6</v>
      </c>
      <c r="O538" s="2">
        <f t="shared" si="327"/>
        <v>1.00183044</v>
      </c>
      <c r="P538" s="13">
        <f t="shared" si="321"/>
        <v>1.00919957</v>
      </c>
      <c r="Q538" s="13">
        <f t="shared" si="315"/>
        <v>1.0908281859729583</v>
      </c>
      <c r="R538" s="2">
        <f t="shared" si="317"/>
        <v>1.09282488</v>
      </c>
      <c r="S538" s="2">
        <f t="shared" si="343"/>
        <v>1.06270687</v>
      </c>
      <c r="T538" s="2">
        <f t="shared" si="328"/>
        <v>331195.33230324998</v>
      </c>
      <c r="U538" s="2">
        <f t="shared" si="329"/>
        <v>539.49689456565341</v>
      </c>
      <c r="V538" s="2">
        <f t="shared" si="330"/>
        <v>28130.496462789022</v>
      </c>
      <c r="W538" s="2">
        <f t="shared" si="331"/>
        <v>340322.56816686469</v>
      </c>
      <c r="X538" s="17">
        <f t="shared" si="332"/>
        <v>0</v>
      </c>
      <c r="Y538" s="2">
        <f t="shared" si="333"/>
        <v>0</v>
      </c>
      <c r="Z538" s="72">
        <f t="shared" si="334"/>
        <v>0</v>
      </c>
      <c r="AA538" s="2">
        <f t="shared" si="335"/>
        <v>0</v>
      </c>
      <c r="AB538" s="12">
        <f t="shared" si="344"/>
        <v>4.6600000000000003E-2</v>
      </c>
      <c r="AC538" s="17">
        <f t="shared" si="336"/>
        <v>6</v>
      </c>
      <c r="AD538" s="17">
        <v>252</v>
      </c>
      <c r="AE538" s="13">
        <f t="shared" si="316"/>
        <v>1.0010850360000001</v>
      </c>
      <c r="AF538" s="2">
        <f t="shared" si="337"/>
        <v>359.35885858</v>
      </c>
      <c r="AG538" s="2">
        <f t="shared" si="338"/>
        <v>369.26223807000002</v>
      </c>
      <c r="AH538" s="3">
        <f t="shared" si="339"/>
        <v>0</v>
      </c>
      <c r="AI538" s="4" t="str">
        <f t="shared" si="345"/>
        <v>A+J=</v>
      </c>
      <c r="AJ538" s="11">
        <f t="shared" si="346"/>
        <v>41712</v>
      </c>
      <c r="AK538" s="11"/>
      <c r="AL538" s="4"/>
      <c r="AM538" s="4"/>
      <c r="AN538" s="4"/>
      <c r="AO538" s="4"/>
      <c r="AP538" s="4"/>
      <c r="AQ538" s="3"/>
      <c r="AR538" s="53"/>
      <c r="AS538" s="53"/>
      <c r="AT538" s="53"/>
      <c r="AU538" s="53"/>
      <c r="AV538" s="53"/>
      <c r="AW538" s="53"/>
      <c r="AX538" s="1"/>
      <c r="AY538" s="1"/>
      <c r="AZ538" s="1"/>
      <c r="BA538" s="1"/>
      <c r="BB538" s="1"/>
    </row>
    <row r="539" spans="1:54" x14ac:dyDescent="0.2">
      <c r="A539" s="158">
        <f t="shared" si="340"/>
        <v>41695</v>
      </c>
      <c r="B539" s="2">
        <f t="shared" si="322"/>
        <v>340854.49872408359</v>
      </c>
      <c r="C539" s="2">
        <f t="shared" si="341"/>
        <v>311652.57480951003</v>
      </c>
      <c r="D539" s="2">
        <f>SUM(Y539:Y$709)</f>
        <v>8603.4735040300002</v>
      </c>
      <c r="E539" s="73">
        <f t="shared" si="323"/>
        <v>303049.10130548</v>
      </c>
      <c r="F539" s="88">
        <f t="shared" si="318"/>
        <v>3815.39</v>
      </c>
      <c r="G539" s="3">
        <f>IF(AND(N539=1,N538&gt;1),VLOOKUP(A538,[1]Plan1!$BK$81:$BM$259,3),G538)</f>
        <v>3836.38</v>
      </c>
      <c r="H539" s="11">
        <f t="shared" si="319"/>
        <v>41623</v>
      </c>
      <c r="I539" s="11">
        <f t="shared" si="320"/>
        <v>41654</v>
      </c>
      <c r="J539" s="12">
        <f t="shared" si="324"/>
        <v>5.5014035262450633E-3</v>
      </c>
      <c r="K539" s="11">
        <f t="shared" si="342"/>
        <v>41712</v>
      </c>
      <c r="L539" s="11">
        <f t="shared" si="325"/>
        <v>41712</v>
      </c>
      <c r="M539" s="1">
        <f t="shared" si="347"/>
        <v>18</v>
      </c>
      <c r="N539" s="1">
        <f t="shared" si="326"/>
        <v>7</v>
      </c>
      <c r="O539" s="2">
        <f t="shared" si="327"/>
        <v>1.00213584</v>
      </c>
      <c r="P539" s="13">
        <f t="shared" si="321"/>
        <v>1.00919957</v>
      </c>
      <c r="Q539" s="13">
        <f t="shared" si="315"/>
        <v>1.0908281859729583</v>
      </c>
      <c r="R539" s="2">
        <f t="shared" si="317"/>
        <v>1.09315802</v>
      </c>
      <c r="S539" s="2">
        <f t="shared" si="343"/>
        <v>1.06270687</v>
      </c>
      <c r="T539" s="2">
        <f t="shared" si="328"/>
        <v>331195.33230324998</v>
      </c>
      <c r="U539" s="2">
        <f t="shared" si="329"/>
        <v>539.49689456565341</v>
      </c>
      <c r="V539" s="2">
        <f t="shared" si="330"/>
        <v>28231.454240397918</v>
      </c>
      <c r="W539" s="2">
        <f t="shared" si="331"/>
        <v>340423.52594447357</v>
      </c>
      <c r="X539" s="17">
        <f t="shared" si="332"/>
        <v>0</v>
      </c>
      <c r="Y539" s="2">
        <f t="shared" si="333"/>
        <v>0</v>
      </c>
      <c r="Z539" s="72">
        <f t="shared" si="334"/>
        <v>0</v>
      </c>
      <c r="AA539" s="2">
        <f t="shared" si="335"/>
        <v>0</v>
      </c>
      <c r="AB539" s="12">
        <f t="shared" si="344"/>
        <v>4.6600000000000003E-2</v>
      </c>
      <c r="AC539" s="17">
        <f t="shared" si="336"/>
        <v>7</v>
      </c>
      <c r="AD539" s="17">
        <v>252</v>
      </c>
      <c r="AE539" s="13">
        <f t="shared" si="316"/>
        <v>1.0012659900000001</v>
      </c>
      <c r="AF539" s="2">
        <f t="shared" si="337"/>
        <v>419.28997873999998</v>
      </c>
      <c r="AG539" s="2">
        <f t="shared" si="338"/>
        <v>430.97277960999998</v>
      </c>
      <c r="AH539" s="3">
        <f t="shared" si="339"/>
        <v>0</v>
      </c>
      <c r="AI539" s="4" t="str">
        <f t="shared" si="345"/>
        <v>A+J=</v>
      </c>
      <c r="AJ539" s="11">
        <f t="shared" si="346"/>
        <v>41712</v>
      </c>
      <c r="AK539" s="11"/>
      <c r="AL539" s="4"/>
      <c r="AM539" s="4"/>
      <c r="AN539" s="4"/>
      <c r="AO539" s="4"/>
      <c r="AP539" s="4"/>
      <c r="AQ539" s="3"/>
      <c r="AR539" s="53"/>
      <c r="AS539" s="53"/>
      <c r="AT539" s="53"/>
      <c r="AU539" s="53"/>
      <c r="AV539" s="53"/>
      <c r="AW539" s="53"/>
      <c r="AX539" s="1"/>
      <c r="AY539" s="1"/>
      <c r="AZ539" s="1"/>
      <c r="BA539" s="1"/>
      <c r="BB539" s="1"/>
    </row>
    <row r="540" spans="1:54" x14ac:dyDescent="0.2">
      <c r="A540" s="158">
        <f t="shared" si="340"/>
        <v>41696</v>
      </c>
      <c r="B540" s="2">
        <f t="shared" si="322"/>
        <v>341017.24482619262</v>
      </c>
      <c r="C540" s="2">
        <f t="shared" si="341"/>
        <v>311652.57480951003</v>
      </c>
      <c r="D540" s="2">
        <f>SUM(Y540:Y$709)</f>
        <v>8603.4735040300002</v>
      </c>
      <c r="E540" s="73">
        <f t="shared" si="323"/>
        <v>303049.10130548</v>
      </c>
      <c r="F540" s="88">
        <f t="shared" si="318"/>
        <v>3815.39</v>
      </c>
      <c r="G540" s="3">
        <f>IF(AND(N540=1,N539&gt;1),VLOOKUP(A539,[1]Plan1!$BK$81:$BM$259,3),G539)</f>
        <v>3836.38</v>
      </c>
      <c r="H540" s="11">
        <f t="shared" si="319"/>
        <v>41623</v>
      </c>
      <c r="I540" s="11">
        <f t="shared" si="320"/>
        <v>41654</v>
      </c>
      <c r="J540" s="12">
        <f t="shared" si="324"/>
        <v>5.5014035262450633E-3</v>
      </c>
      <c r="K540" s="11">
        <f t="shared" si="342"/>
        <v>41712</v>
      </c>
      <c r="L540" s="11">
        <f t="shared" si="325"/>
        <v>41712</v>
      </c>
      <c r="M540" s="1">
        <f t="shared" si="347"/>
        <v>18</v>
      </c>
      <c r="N540" s="1">
        <f t="shared" si="326"/>
        <v>8</v>
      </c>
      <c r="O540" s="2">
        <f t="shared" si="327"/>
        <v>1.0024413400000001</v>
      </c>
      <c r="P540" s="13">
        <f t="shared" si="321"/>
        <v>1.00919957</v>
      </c>
      <c r="Q540" s="13">
        <f t="shared" si="315"/>
        <v>1.0908281859729583</v>
      </c>
      <c r="R540" s="2">
        <f t="shared" si="317"/>
        <v>1.09349126</v>
      </c>
      <c r="S540" s="2">
        <f t="shared" si="343"/>
        <v>1.06270687</v>
      </c>
      <c r="T540" s="2">
        <f t="shared" si="328"/>
        <v>331195.33230324998</v>
      </c>
      <c r="U540" s="2">
        <f t="shared" si="329"/>
        <v>539.49689456565341</v>
      </c>
      <c r="V540" s="2">
        <f t="shared" si="330"/>
        <v>28332.442322916959</v>
      </c>
      <c r="W540" s="2">
        <f t="shared" si="331"/>
        <v>340524.51402699261</v>
      </c>
      <c r="X540" s="17">
        <f t="shared" si="332"/>
        <v>0</v>
      </c>
      <c r="Y540" s="2">
        <f t="shared" si="333"/>
        <v>0</v>
      </c>
      <c r="Z540" s="72">
        <f t="shared" si="334"/>
        <v>0</v>
      </c>
      <c r="AA540" s="2">
        <f t="shared" si="335"/>
        <v>0</v>
      </c>
      <c r="AB540" s="12">
        <f t="shared" si="344"/>
        <v>4.6600000000000003E-2</v>
      </c>
      <c r="AC540" s="17">
        <f t="shared" si="336"/>
        <v>8</v>
      </c>
      <c r="AD540" s="17">
        <v>252</v>
      </c>
      <c r="AE540" s="13">
        <f t="shared" si="316"/>
        <v>1.001446976</v>
      </c>
      <c r="AF540" s="2">
        <f t="shared" si="337"/>
        <v>479.23169715</v>
      </c>
      <c r="AG540" s="2">
        <f t="shared" si="338"/>
        <v>492.73079919999998</v>
      </c>
      <c r="AH540" s="3">
        <f t="shared" si="339"/>
        <v>0</v>
      </c>
      <c r="AI540" s="4" t="str">
        <f t="shared" si="345"/>
        <v>A+J=</v>
      </c>
      <c r="AJ540" s="11">
        <f t="shared" si="346"/>
        <v>41712</v>
      </c>
      <c r="AK540" s="11"/>
      <c r="AL540" s="4"/>
      <c r="AM540" s="4"/>
      <c r="AN540" s="4"/>
      <c r="AO540" s="4"/>
      <c r="AP540" s="4"/>
      <c r="AQ540" s="3"/>
      <c r="AR540" s="53"/>
      <c r="AS540" s="53"/>
      <c r="AT540" s="53"/>
      <c r="AU540" s="53"/>
      <c r="AV540" s="53"/>
      <c r="AW540" s="53"/>
      <c r="AX540" s="1"/>
      <c r="AY540" s="1"/>
      <c r="AZ540" s="1"/>
      <c r="BA540" s="1"/>
      <c r="BB540" s="1"/>
    </row>
    <row r="541" spans="1:54" x14ac:dyDescent="0.2">
      <c r="A541" s="158">
        <f t="shared" si="340"/>
        <v>41697</v>
      </c>
      <c r="B541" s="2">
        <f t="shared" si="322"/>
        <v>341180.06941868184</v>
      </c>
      <c r="C541" s="2">
        <f t="shared" si="341"/>
        <v>311652.57480951003</v>
      </c>
      <c r="D541" s="2">
        <f>SUM(Y541:Y$709)</f>
        <v>8603.4735040300002</v>
      </c>
      <c r="E541" s="73">
        <f t="shared" si="323"/>
        <v>303049.10130548</v>
      </c>
      <c r="F541" s="88">
        <f t="shared" si="318"/>
        <v>3815.39</v>
      </c>
      <c r="G541" s="3">
        <f>IF(AND(N541=1,N540&gt;1),VLOOKUP(A540,[1]Plan1!$BK$81:$BM$259,3),G540)</f>
        <v>3836.38</v>
      </c>
      <c r="H541" s="11">
        <f t="shared" si="319"/>
        <v>41623</v>
      </c>
      <c r="I541" s="11">
        <f t="shared" si="320"/>
        <v>41654</v>
      </c>
      <c r="J541" s="12">
        <f t="shared" si="324"/>
        <v>5.5014035262450633E-3</v>
      </c>
      <c r="K541" s="11">
        <f t="shared" si="342"/>
        <v>41712</v>
      </c>
      <c r="L541" s="11">
        <f t="shared" si="325"/>
        <v>41712</v>
      </c>
      <c r="M541" s="1">
        <f t="shared" si="347"/>
        <v>18</v>
      </c>
      <c r="N541" s="1">
        <f t="shared" si="326"/>
        <v>9</v>
      </c>
      <c r="O541" s="2">
        <f t="shared" si="327"/>
        <v>1.0027469200000001</v>
      </c>
      <c r="P541" s="13">
        <f t="shared" si="321"/>
        <v>1.00919957</v>
      </c>
      <c r="Q541" s="13">
        <f t="shared" si="315"/>
        <v>1.0908281859729583</v>
      </c>
      <c r="R541" s="2">
        <f t="shared" si="317"/>
        <v>1.0938246</v>
      </c>
      <c r="S541" s="2">
        <f t="shared" si="343"/>
        <v>1.06270687</v>
      </c>
      <c r="T541" s="2">
        <f t="shared" si="328"/>
        <v>331195.33230324998</v>
      </c>
      <c r="U541" s="2">
        <f t="shared" si="329"/>
        <v>539.49689456565341</v>
      </c>
      <c r="V541" s="2">
        <f t="shared" si="330"/>
        <v>28433.460710346149</v>
      </c>
      <c r="W541" s="2">
        <f t="shared" si="331"/>
        <v>340625.53241442185</v>
      </c>
      <c r="X541" s="17">
        <f t="shared" si="332"/>
        <v>0</v>
      </c>
      <c r="Y541" s="2">
        <f t="shared" si="333"/>
        <v>0</v>
      </c>
      <c r="Z541" s="72">
        <f t="shared" si="334"/>
        <v>0</v>
      </c>
      <c r="AA541" s="2">
        <f t="shared" si="335"/>
        <v>0</v>
      </c>
      <c r="AB541" s="12">
        <f t="shared" si="344"/>
        <v>4.6600000000000003E-2</v>
      </c>
      <c r="AC541" s="17">
        <f t="shared" si="336"/>
        <v>9</v>
      </c>
      <c r="AD541" s="17">
        <v>252</v>
      </c>
      <c r="AE541" s="13">
        <f t="shared" si="316"/>
        <v>1.0016279960000001</v>
      </c>
      <c r="AF541" s="2">
        <f t="shared" si="337"/>
        <v>539.18467620000001</v>
      </c>
      <c r="AG541" s="2">
        <f t="shared" si="338"/>
        <v>554.53700426</v>
      </c>
      <c r="AH541" s="3">
        <f t="shared" si="339"/>
        <v>0</v>
      </c>
      <c r="AI541" s="4" t="str">
        <f t="shared" si="345"/>
        <v>A+J=</v>
      </c>
      <c r="AJ541" s="11">
        <f t="shared" si="346"/>
        <v>41712</v>
      </c>
      <c r="AK541" s="11"/>
      <c r="AL541" s="4"/>
      <c r="AM541" s="4"/>
      <c r="AN541" s="4"/>
      <c r="AO541" s="4"/>
      <c r="AP541" s="4"/>
      <c r="AQ541" s="3"/>
      <c r="AR541" s="53"/>
      <c r="AS541" s="53"/>
      <c r="AT541" s="53"/>
      <c r="AU541" s="53"/>
      <c r="AV541" s="53"/>
      <c r="AW541" s="53"/>
      <c r="AX541" s="1"/>
      <c r="AY541" s="1"/>
      <c r="AZ541" s="1"/>
      <c r="BA541" s="1"/>
      <c r="BB541" s="1"/>
    </row>
    <row r="542" spans="1:54" x14ac:dyDescent="0.2">
      <c r="A542" s="158">
        <f t="shared" si="340"/>
        <v>41698</v>
      </c>
      <c r="B542" s="2">
        <f t="shared" si="322"/>
        <v>341342.97184685111</v>
      </c>
      <c r="C542" s="2">
        <f t="shared" si="341"/>
        <v>311652.57480951003</v>
      </c>
      <c r="D542" s="2">
        <f>SUM(Y542:Y$709)</f>
        <v>8603.4735040300002</v>
      </c>
      <c r="E542" s="73">
        <f t="shared" si="323"/>
        <v>303049.10130548</v>
      </c>
      <c r="F542" s="88">
        <f t="shared" si="318"/>
        <v>3815.39</v>
      </c>
      <c r="G542" s="3">
        <f>IF(AND(N542=1,N541&gt;1),VLOOKUP(A541,[1]Plan1!$BK$81:$BM$259,3),G541)</f>
        <v>3836.38</v>
      </c>
      <c r="H542" s="11">
        <f t="shared" si="319"/>
        <v>41623</v>
      </c>
      <c r="I542" s="11">
        <f t="shared" si="320"/>
        <v>41654</v>
      </c>
      <c r="J542" s="12">
        <f t="shared" si="324"/>
        <v>5.5014035262450633E-3</v>
      </c>
      <c r="K542" s="11">
        <f t="shared" si="342"/>
        <v>41712</v>
      </c>
      <c r="L542" s="11">
        <f t="shared" si="325"/>
        <v>41712</v>
      </c>
      <c r="M542" s="1">
        <f t="shared" si="347"/>
        <v>18</v>
      </c>
      <c r="N542" s="1">
        <f t="shared" si="326"/>
        <v>10</v>
      </c>
      <c r="O542" s="2">
        <f t="shared" si="327"/>
        <v>1.0030526</v>
      </c>
      <c r="P542" s="13">
        <f t="shared" si="321"/>
        <v>1.00919957</v>
      </c>
      <c r="Q542" s="13">
        <f t="shared" si="315"/>
        <v>1.0908281859729583</v>
      </c>
      <c r="R542" s="2">
        <f t="shared" si="317"/>
        <v>1.0941580399999999</v>
      </c>
      <c r="S542" s="2">
        <f t="shared" si="343"/>
        <v>1.06270687</v>
      </c>
      <c r="T542" s="2">
        <f t="shared" si="328"/>
        <v>331195.33230324998</v>
      </c>
      <c r="U542" s="2">
        <f t="shared" si="329"/>
        <v>539.49689456565341</v>
      </c>
      <c r="V542" s="2">
        <f t="shared" si="330"/>
        <v>28534.50940268542</v>
      </c>
      <c r="W542" s="2">
        <f t="shared" si="331"/>
        <v>340726.58110676112</v>
      </c>
      <c r="X542" s="17">
        <f t="shared" si="332"/>
        <v>0</v>
      </c>
      <c r="Y542" s="2">
        <f t="shared" si="333"/>
        <v>0</v>
      </c>
      <c r="Z542" s="72">
        <f t="shared" si="334"/>
        <v>0</v>
      </c>
      <c r="AA542" s="2">
        <f t="shared" si="335"/>
        <v>0</v>
      </c>
      <c r="AB542" s="12">
        <f t="shared" si="344"/>
        <v>4.6600000000000003E-2</v>
      </c>
      <c r="AC542" s="17">
        <f t="shared" si="336"/>
        <v>10</v>
      </c>
      <c r="AD542" s="17">
        <v>252</v>
      </c>
      <c r="AE542" s="13">
        <f t="shared" si="316"/>
        <v>1.0018090479999999</v>
      </c>
      <c r="AF542" s="2">
        <f t="shared" si="337"/>
        <v>599.14825351000002</v>
      </c>
      <c r="AG542" s="2">
        <f t="shared" si="338"/>
        <v>616.39074009000001</v>
      </c>
      <c r="AH542" s="3">
        <f t="shared" si="339"/>
        <v>0</v>
      </c>
      <c r="AI542" s="4" t="str">
        <f t="shared" si="345"/>
        <v>A+J=</v>
      </c>
      <c r="AJ542" s="11">
        <f t="shared" si="346"/>
        <v>41712</v>
      </c>
      <c r="AK542" s="11"/>
      <c r="AL542" s="4"/>
      <c r="AM542" s="4"/>
      <c r="AN542" s="4"/>
      <c r="AO542" s="4"/>
      <c r="AP542" s="4"/>
      <c r="AQ542" s="3"/>
      <c r="AR542" s="53"/>
      <c r="AS542" s="53"/>
      <c r="AT542" s="53"/>
      <c r="AU542" s="53"/>
      <c r="AV542" s="53"/>
      <c r="AW542" s="53"/>
      <c r="AX542" s="1"/>
      <c r="AY542" s="1"/>
      <c r="AZ542" s="1"/>
      <c r="BA542" s="1"/>
      <c r="BB542" s="1"/>
    </row>
    <row r="543" spans="1:54" x14ac:dyDescent="0.2">
      <c r="A543" s="158">
        <f t="shared" si="340"/>
        <v>41699</v>
      </c>
      <c r="B543" s="2">
        <f t="shared" si="322"/>
        <v>341505.95820991253</v>
      </c>
      <c r="C543" s="2">
        <f t="shared" si="341"/>
        <v>311652.57480951003</v>
      </c>
      <c r="D543" s="2">
        <f>SUM(Y543:Y$709)</f>
        <v>8603.4735040300002</v>
      </c>
      <c r="E543" s="73">
        <f t="shared" si="323"/>
        <v>303049.10130548</v>
      </c>
      <c r="F543" s="88">
        <f t="shared" si="318"/>
        <v>3815.39</v>
      </c>
      <c r="G543" s="3">
        <f>IF(AND(N543=1,N542&gt;1),VLOOKUP(A542,[1]Plan1!$BK$81:$BM$259,3),G542)</f>
        <v>3836.38</v>
      </c>
      <c r="H543" s="11">
        <f t="shared" si="319"/>
        <v>41623</v>
      </c>
      <c r="I543" s="11">
        <f t="shared" si="320"/>
        <v>41654</v>
      </c>
      <c r="J543" s="12">
        <f t="shared" si="324"/>
        <v>5.5014035262450633E-3</v>
      </c>
      <c r="K543" s="11">
        <f t="shared" si="342"/>
        <v>41712</v>
      </c>
      <c r="L543" s="11">
        <f t="shared" si="325"/>
        <v>41712</v>
      </c>
      <c r="M543" s="1">
        <f t="shared" si="347"/>
        <v>18</v>
      </c>
      <c r="N543" s="1">
        <f t="shared" si="326"/>
        <v>11</v>
      </c>
      <c r="O543" s="2">
        <f t="shared" si="327"/>
        <v>1.0033583800000001</v>
      </c>
      <c r="P543" s="13">
        <f t="shared" si="321"/>
        <v>1.00919957</v>
      </c>
      <c r="Q543" s="13">
        <f t="shared" ref="Q543:Q606" si="348">IF(L543&gt;L542,Q542*P543,Q542)</f>
        <v>1.0908281859729583</v>
      </c>
      <c r="R543" s="2">
        <f t="shared" si="317"/>
        <v>1.0944916</v>
      </c>
      <c r="S543" s="2">
        <f t="shared" si="343"/>
        <v>1.06270687</v>
      </c>
      <c r="T543" s="2">
        <f t="shared" si="328"/>
        <v>331195.33230324998</v>
      </c>
      <c r="U543" s="2">
        <f t="shared" si="329"/>
        <v>539.49689456565341</v>
      </c>
      <c r="V543" s="2">
        <f t="shared" si="330"/>
        <v>28635.594460916898</v>
      </c>
      <c r="W543" s="2">
        <f t="shared" si="331"/>
        <v>340827.66616499255</v>
      </c>
      <c r="X543" s="17">
        <f t="shared" si="332"/>
        <v>0</v>
      </c>
      <c r="Y543" s="2">
        <f t="shared" si="333"/>
        <v>0</v>
      </c>
      <c r="Z543" s="72">
        <f t="shared" si="334"/>
        <v>0</v>
      </c>
      <c r="AA543" s="2">
        <f t="shared" si="335"/>
        <v>0</v>
      </c>
      <c r="AB543" s="12">
        <f t="shared" si="344"/>
        <v>4.6600000000000003E-2</v>
      </c>
      <c r="AC543" s="17">
        <f t="shared" si="336"/>
        <v>11</v>
      </c>
      <c r="AD543" s="17">
        <v>252</v>
      </c>
      <c r="AE543" s="13">
        <f t="shared" ref="AE543:AE606" si="349">ROUND((1+AB543)^TRUNC((AC543/AD543),9),9)</f>
        <v>1.001990132</v>
      </c>
      <c r="AF543" s="2">
        <f t="shared" si="337"/>
        <v>659.12242905999994</v>
      </c>
      <c r="AG543" s="2">
        <f t="shared" si="338"/>
        <v>678.29204491999997</v>
      </c>
      <c r="AH543" s="3">
        <f t="shared" si="339"/>
        <v>0</v>
      </c>
      <c r="AI543" s="4" t="str">
        <f t="shared" si="345"/>
        <v>A+J=</v>
      </c>
      <c r="AJ543" s="11">
        <f t="shared" si="346"/>
        <v>41712</v>
      </c>
      <c r="AK543" s="11"/>
      <c r="AL543" s="4"/>
      <c r="AM543" s="4"/>
      <c r="AN543" s="4"/>
      <c r="AO543" s="4"/>
      <c r="AP543" s="4"/>
      <c r="AQ543" s="3"/>
      <c r="AR543" s="53"/>
      <c r="AS543" s="53"/>
      <c r="AT543" s="53"/>
      <c r="AU543" s="53"/>
      <c r="AV543" s="53"/>
      <c r="AW543" s="53"/>
      <c r="AX543" s="1"/>
      <c r="AY543" s="1"/>
      <c r="AZ543" s="1"/>
      <c r="BA543" s="1"/>
      <c r="BB543" s="1"/>
    </row>
    <row r="544" spans="1:54" x14ac:dyDescent="0.2">
      <c r="A544" s="158">
        <f t="shared" si="340"/>
        <v>41700</v>
      </c>
      <c r="B544" s="2">
        <f t="shared" si="322"/>
        <v>341505.95820991253</v>
      </c>
      <c r="C544" s="2">
        <f t="shared" si="341"/>
        <v>311652.57480951003</v>
      </c>
      <c r="D544" s="2">
        <f>SUM(Y544:Y$709)</f>
        <v>8603.4735040300002</v>
      </c>
      <c r="E544" s="73">
        <f t="shared" si="323"/>
        <v>303049.10130548</v>
      </c>
      <c r="F544" s="88">
        <f t="shared" si="318"/>
        <v>3815.39</v>
      </c>
      <c r="G544" s="3">
        <f>IF(AND(N544=1,N543&gt;1),VLOOKUP(A543,[1]Plan1!$BK$81:$BM$259,3),G543)</f>
        <v>3836.38</v>
      </c>
      <c r="H544" s="11">
        <f t="shared" si="319"/>
        <v>41623</v>
      </c>
      <c r="I544" s="11">
        <f t="shared" si="320"/>
        <v>41654</v>
      </c>
      <c r="J544" s="12">
        <f t="shared" si="324"/>
        <v>5.5014035262450633E-3</v>
      </c>
      <c r="K544" s="11">
        <f t="shared" si="342"/>
        <v>41712</v>
      </c>
      <c r="L544" s="11">
        <f t="shared" si="325"/>
        <v>41712</v>
      </c>
      <c r="M544" s="1">
        <f t="shared" si="347"/>
        <v>18</v>
      </c>
      <c r="N544" s="1">
        <f t="shared" si="326"/>
        <v>11</v>
      </c>
      <c r="O544" s="2">
        <f t="shared" si="327"/>
        <v>1.0033583800000001</v>
      </c>
      <c r="P544" s="13">
        <f t="shared" si="321"/>
        <v>1.00919957</v>
      </c>
      <c r="Q544" s="13">
        <f t="shared" si="348"/>
        <v>1.0908281859729583</v>
      </c>
      <c r="R544" s="2">
        <f t="shared" si="317"/>
        <v>1.0944916</v>
      </c>
      <c r="S544" s="2">
        <f t="shared" si="343"/>
        <v>1.06270687</v>
      </c>
      <c r="T544" s="2">
        <f t="shared" si="328"/>
        <v>331195.33230324998</v>
      </c>
      <c r="U544" s="2">
        <f t="shared" si="329"/>
        <v>539.49689456565341</v>
      </c>
      <c r="V544" s="2">
        <f t="shared" si="330"/>
        <v>28635.594460916898</v>
      </c>
      <c r="W544" s="2">
        <f t="shared" si="331"/>
        <v>340827.66616499255</v>
      </c>
      <c r="X544" s="17">
        <f t="shared" si="332"/>
        <v>0</v>
      </c>
      <c r="Y544" s="2">
        <f t="shared" si="333"/>
        <v>0</v>
      </c>
      <c r="Z544" s="72">
        <f t="shared" si="334"/>
        <v>0</v>
      </c>
      <c r="AA544" s="2">
        <f t="shared" si="335"/>
        <v>0</v>
      </c>
      <c r="AB544" s="12">
        <f t="shared" si="344"/>
        <v>4.6600000000000003E-2</v>
      </c>
      <c r="AC544" s="17">
        <f t="shared" si="336"/>
        <v>11</v>
      </c>
      <c r="AD544" s="17">
        <v>252</v>
      </c>
      <c r="AE544" s="13">
        <f t="shared" si="349"/>
        <v>1.001990132</v>
      </c>
      <c r="AF544" s="2">
        <f t="shared" si="337"/>
        <v>659.12242905999994</v>
      </c>
      <c r="AG544" s="2">
        <f t="shared" si="338"/>
        <v>678.29204491999997</v>
      </c>
      <c r="AH544" s="3">
        <f t="shared" si="339"/>
        <v>0</v>
      </c>
      <c r="AI544" s="4" t="str">
        <f t="shared" si="345"/>
        <v>A+J=</v>
      </c>
      <c r="AJ544" s="11">
        <f t="shared" si="346"/>
        <v>41712</v>
      </c>
      <c r="AK544" s="11"/>
      <c r="AL544" s="4"/>
      <c r="AM544" s="4"/>
      <c r="AN544" s="4"/>
      <c r="AO544" s="4"/>
      <c r="AP544" s="4"/>
      <c r="AQ544" s="3"/>
      <c r="AR544" s="53"/>
      <c r="AS544" s="53"/>
      <c r="AT544" s="53"/>
      <c r="AU544" s="53"/>
      <c r="AV544" s="53"/>
      <c r="AW544" s="53"/>
      <c r="AX544" s="1"/>
      <c r="AY544" s="1"/>
      <c r="AZ544" s="1"/>
      <c r="BA544" s="1"/>
      <c r="BB544" s="1"/>
    </row>
    <row r="545" spans="1:138" x14ac:dyDescent="0.2">
      <c r="A545" s="158">
        <f t="shared" si="340"/>
        <v>41701</v>
      </c>
      <c r="B545" s="2">
        <f t="shared" si="322"/>
        <v>341505.95820991253</v>
      </c>
      <c r="C545" s="2">
        <f t="shared" si="341"/>
        <v>311652.57480951003</v>
      </c>
      <c r="D545" s="2">
        <f>SUM(Y545:Y$709)</f>
        <v>8603.4735040300002</v>
      </c>
      <c r="E545" s="73">
        <f t="shared" si="323"/>
        <v>303049.10130548</v>
      </c>
      <c r="F545" s="88">
        <f t="shared" si="318"/>
        <v>3815.39</v>
      </c>
      <c r="G545" s="3">
        <f>IF(AND(N545=1,N544&gt;1),VLOOKUP(A544,[1]Plan1!$BK$81:$BM$259,3),G544)</f>
        <v>3836.38</v>
      </c>
      <c r="H545" s="11">
        <f t="shared" si="319"/>
        <v>41623</v>
      </c>
      <c r="I545" s="11">
        <f t="shared" si="320"/>
        <v>41654</v>
      </c>
      <c r="J545" s="12">
        <f t="shared" si="324"/>
        <v>5.5014035262450633E-3</v>
      </c>
      <c r="K545" s="11">
        <f t="shared" si="342"/>
        <v>41712</v>
      </c>
      <c r="L545" s="11">
        <f t="shared" si="325"/>
        <v>41712</v>
      </c>
      <c r="M545" s="1">
        <f t="shared" si="347"/>
        <v>18</v>
      </c>
      <c r="N545" s="1">
        <f t="shared" si="326"/>
        <v>11</v>
      </c>
      <c r="O545" s="2">
        <f t="shared" si="327"/>
        <v>1.0033583800000001</v>
      </c>
      <c r="P545" s="13">
        <f t="shared" si="321"/>
        <v>1.00919957</v>
      </c>
      <c r="Q545" s="13">
        <f t="shared" si="348"/>
        <v>1.0908281859729583</v>
      </c>
      <c r="R545" s="2">
        <f t="shared" si="317"/>
        <v>1.0944916</v>
      </c>
      <c r="S545" s="2">
        <f t="shared" si="343"/>
        <v>1.06270687</v>
      </c>
      <c r="T545" s="2">
        <f t="shared" si="328"/>
        <v>331195.33230324998</v>
      </c>
      <c r="U545" s="2">
        <f t="shared" si="329"/>
        <v>539.49689456565341</v>
      </c>
      <c r="V545" s="2">
        <f t="shared" si="330"/>
        <v>28635.594460916898</v>
      </c>
      <c r="W545" s="2">
        <f t="shared" si="331"/>
        <v>340827.66616499255</v>
      </c>
      <c r="X545" s="17">
        <f t="shared" si="332"/>
        <v>0</v>
      </c>
      <c r="Y545" s="2">
        <f t="shared" si="333"/>
        <v>0</v>
      </c>
      <c r="Z545" s="72">
        <f t="shared" si="334"/>
        <v>0</v>
      </c>
      <c r="AA545" s="2">
        <f t="shared" si="335"/>
        <v>0</v>
      </c>
      <c r="AB545" s="12">
        <f t="shared" si="344"/>
        <v>4.6600000000000003E-2</v>
      </c>
      <c r="AC545" s="17">
        <f t="shared" si="336"/>
        <v>11</v>
      </c>
      <c r="AD545" s="17">
        <v>252</v>
      </c>
      <c r="AE545" s="13">
        <f t="shared" si="349"/>
        <v>1.001990132</v>
      </c>
      <c r="AF545" s="2">
        <f t="shared" si="337"/>
        <v>659.12242905999994</v>
      </c>
      <c r="AG545" s="2">
        <f t="shared" si="338"/>
        <v>678.29204491999997</v>
      </c>
      <c r="AH545" s="3">
        <f t="shared" si="339"/>
        <v>0</v>
      </c>
      <c r="AI545" s="4" t="str">
        <f t="shared" si="345"/>
        <v>A+J=</v>
      </c>
      <c r="AJ545" s="11">
        <f t="shared" si="346"/>
        <v>41712</v>
      </c>
      <c r="AK545" s="15"/>
      <c r="AL545" s="14"/>
      <c r="AM545" s="4"/>
      <c r="AN545" s="4"/>
      <c r="AO545" s="4"/>
      <c r="AP545" s="4"/>
      <c r="AQ545" s="5"/>
      <c r="AR545" s="53"/>
      <c r="AS545" s="53"/>
      <c r="AT545" s="53"/>
      <c r="AU545" s="53"/>
      <c r="AV545" s="53"/>
      <c r="AW545" s="53"/>
      <c r="AX545" s="10"/>
      <c r="AY545" s="10"/>
      <c r="AZ545" s="10"/>
      <c r="BA545" s="10"/>
      <c r="BB545" s="10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</row>
    <row r="546" spans="1:138" x14ac:dyDescent="0.2">
      <c r="A546" s="158">
        <f t="shared" si="340"/>
        <v>41702</v>
      </c>
      <c r="B546" s="2">
        <f t="shared" si="322"/>
        <v>341505.95820991253</v>
      </c>
      <c r="C546" s="2">
        <f t="shared" si="341"/>
        <v>311652.57480951003</v>
      </c>
      <c r="D546" s="2">
        <f>SUM(Y546:Y$709)</f>
        <v>8603.4735040300002</v>
      </c>
      <c r="E546" s="73">
        <f t="shared" si="323"/>
        <v>303049.10130548</v>
      </c>
      <c r="F546" s="88">
        <f t="shared" si="318"/>
        <v>3815.39</v>
      </c>
      <c r="G546" s="3">
        <f>IF(AND(N546=1,N545&gt;1),VLOOKUP(A545,[1]Plan1!$BK$81:$BM$259,3),G545)</f>
        <v>3836.38</v>
      </c>
      <c r="H546" s="11">
        <f t="shared" si="319"/>
        <v>41623</v>
      </c>
      <c r="I546" s="11">
        <f t="shared" si="320"/>
        <v>41654</v>
      </c>
      <c r="J546" s="12">
        <f t="shared" si="324"/>
        <v>5.5014035262450633E-3</v>
      </c>
      <c r="K546" s="11">
        <f t="shared" si="342"/>
        <v>41712</v>
      </c>
      <c r="L546" s="11">
        <f t="shared" si="325"/>
        <v>41712</v>
      </c>
      <c r="M546" s="1">
        <f t="shared" si="347"/>
        <v>18</v>
      </c>
      <c r="N546" s="1">
        <f t="shared" si="326"/>
        <v>11</v>
      </c>
      <c r="O546" s="2">
        <f t="shared" si="327"/>
        <v>1.0033583800000001</v>
      </c>
      <c r="P546" s="13">
        <f t="shared" si="321"/>
        <v>1.00919957</v>
      </c>
      <c r="Q546" s="13">
        <f t="shared" si="348"/>
        <v>1.0908281859729583</v>
      </c>
      <c r="R546" s="2">
        <f t="shared" si="317"/>
        <v>1.0944916</v>
      </c>
      <c r="S546" s="2">
        <f t="shared" si="343"/>
        <v>1.06270687</v>
      </c>
      <c r="T546" s="2">
        <f t="shared" si="328"/>
        <v>331195.33230324998</v>
      </c>
      <c r="U546" s="2">
        <f t="shared" si="329"/>
        <v>539.49689456565341</v>
      </c>
      <c r="V546" s="2">
        <f t="shared" si="330"/>
        <v>28635.594460916898</v>
      </c>
      <c r="W546" s="2">
        <f t="shared" si="331"/>
        <v>340827.66616499255</v>
      </c>
      <c r="X546" s="17">
        <f t="shared" si="332"/>
        <v>0</v>
      </c>
      <c r="Y546" s="2">
        <f t="shared" si="333"/>
        <v>0</v>
      </c>
      <c r="Z546" s="72">
        <f t="shared" si="334"/>
        <v>0</v>
      </c>
      <c r="AA546" s="2">
        <f t="shared" si="335"/>
        <v>0</v>
      </c>
      <c r="AB546" s="12">
        <f t="shared" si="344"/>
        <v>4.6600000000000003E-2</v>
      </c>
      <c r="AC546" s="17">
        <f t="shared" si="336"/>
        <v>11</v>
      </c>
      <c r="AD546" s="17">
        <v>252</v>
      </c>
      <c r="AE546" s="13">
        <f t="shared" si="349"/>
        <v>1.001990132</v>
      </c>
      <c r="AF546" s="2">
        <f t="shared" si="337"/>
        <v>659.12242905999994</v>
      </c>
      <c r="AG546" s="2">
        <f t="shared" si="338"/>
        <v>678.29204491999997</v>
      </c>
      <c r="AH546" s="3">
        <f t="shared" si="339"/>
        <v>0</v>
      </c>
      <c r="AI546" s="4" t="str">
        <f t="shared" si="345"/>
        <v>A+J=</v>
      </c>
      <c r="AJ546" s="11">
        <f t="shared" si="346"/>
        <v>41712</v>
      </c>
      <c r="AK546" s="11"/>
      <c r="AL546" s="4"/>
      <c r="AM546" s="4"/>
      <c r="AN546" s="4"/>
      <c r="AO546" s="4"/>
      <c r="AP546" s="4"/>
      <c r="AQ546" s="3"/>
      <c r="AR546" s="53"/>
      <c r="AS546" s="53"/>
      <c r="AT546" s="53"/>
      <c r="AU546" s="53"/>
      <c r="AV546" s="53"/>
      <c r="AW546" s="53"/>
      <c r="AX546" s="1"/>
      <c r="AY546" s="1"/>
      <c r="AZ546" s="1"/>
      <c r="BA546" s="1"/>
      <c r="BB546" s="1"/>
    </row>
    <row r="547" spans="1:138" x14ac:dyDescent="0.2">
      <c r="A547" s="158">
        <f t="shared" si="340"/>
        <v>41703</v>
      </c>
      <c r="B547" s="2">
        <f t="shared" si="322"/>
        <v>341505.95820991253</v>
      </c>
      <c r="C547" s="2">
        <f t="shared" si="341"/>
        <v>311652.57480951003</v>
      </c>
      <c r="D547" s="2">
        <f>SUM(Y547:Y$709)</f>
        <v>8603.4735040300002</v>
      </c>
      <c r="E547" s="73">
        <f t="shared" si="323"/>
        <v>303049.10130548</v>
      </c>
      <c r="F547" s="88">
        <f t="shared" si="318"/>
        <v>3815.39</v>
      </c>
      <c r="G547" s="3">
        <f>IF(AND(N547=1,N546&gt;1),VLOOKUP(A546,[1]Plan1!$BK$81:$BM$259,3),G546)</f>
        <v>3836.38</v>
      </c>
      <c r="H547" s="11">
        <f t="shared" si="319"/>
        <v>41623</v>
      </c>
      <c r="I547" s="11">
        <f t="shared" si="320"/>
        <v>41654</v>
      </c>
      <c r="J547" s="12">
        <f t="shared" si="324"/>
        <v>5.5014035262450633E-3</v>
      </c>
      <c r="K547" s="11">
        <f t="shared" si="342"/>
        <v>41712</v>
      </c>
      <c r="L547" s="11">
        <f t="shared" si="325"/>
        <v>41712</v>
      </c>
      <c r="M547" s="1">
        <f t="shared" si="347"/>
        <v>18</v>
      </c>
      <c r="N547" s="1">
        <f t="shared" si="326"/>
        <v>11</v>
      </c>
      <c r="O547" s="2">
        <f t="shared" si="327"/>
        <v>1.0033583800000001</v>
      </c>
      <c r="P547" s="13">
        <f t="shared" si="321"/>
        <v>1.00919957</v>
      </c>
      <c r="Q547" s="13">
        <f t="shared" si="348"/>
        <v>1.0908281859729583</v>
      </c>
      <c r="R547" s="2">
        <f t="shared" si="317"/>
        <v>1.0944916</v>
      </c>
      <c r="S547" s="2">
        <f t="shared" si="343"/>
        <v>1.06270687</v>
      </c>
      <c r="T547" s="2">
        <f t="shared" si="328"/>
        <v>331195.33230324998</v>
      </c>
      <c r="U547" s="2">
        <f t="shared" si="329"/>
        <v>539.49689456565341</v>
      </c>
      <c r="V547" s="2">
        <f t="shared" si="330"/>
        <v>28635.594460916898</v>
      </c>
      <c r="W547" s="2">
        <f t="shared" si="331"/>
        <v>340827.66616499255</v>
      </c>
      <c r="X547" s="17">
        <f t="shared" si="332"/>
        <v>0</v>
      </c>
      <c r="Y547" s="2">
        <f t="shared" si="333"/>
        <v>0</v>
      </c>
      <c r="Z547" s="72">
        <f t="shared" si="334"/>
        <v>0</v>
      </c>
      <c r="AA547" s="2">
        <f t="shared" si="335"/>
        <v>0</v>
      </c>
      <c r="AB547" s="12">
        <f t="shared" si="344"/>
        <v>4.6600000000000003E-2</v>
      </c>
      <c r="AC547" s="17">
        <f t="shared" si="336"/>
        <v>11</v>
      </c>
      <c r="AD547" s="17">
        <v>252</v>
      </c>
      <c r="AE547" s="13">
        <f t="shared" si="349"/>
        <v>1.001990132</v>
      </c>
      <c r="AF547" s="2">
        <f t="shared" si="337"/>
        <v>659.12242905999994</v>
      </c>
      <c r="AG547" s="2">
        <f t="shared" si="338"/>
        <v>678.29204491999997</v>
      </c>
      <c r="AH547" s="3">
        <f t="shared" si="339"/>
        <v>0</v>
      </c>
      <c r="AI547" s="4" t="str">
        <f t="shared" si="345"/>
        <v>A+J=</v>
      </c>
      <c r="AJ547" s="11">
        <f t="shared" si="346"/>
        <v>41712</v>
      </c>
      <c r="AK547" s="11"/>
      <c r="AL547" s="4"/>
      <c r="AM547" s="4"/>
      <c r="AN547" s="4"/>
      <c r="AO547" s="4"/>
      <c r="AP547" s="4"/>
      <c r="AQ547" s="3"/>
      <c r="AR547" s="53"/>
      <c r="AS547" s="53"/>
      <c r="AT547" s="53"/>
      <c r="AU547" s="53"/>
      <c r="AV547" s="53"/>
      <c r="AW547" s="53"/>
      <c r="AX547" s="1"/>
      <c r="AY547" s="1"/>
      <c r="AZ547" s="1"/>
      <c r="BA547" s="1"/>
      <c r="BB547" s="1"/>
    </row>
    <row r="548" spans="1:138" x14ac:dyDescent="0.2">
      <c r="A548" s="158">
        <f t="shared" si="340"/>
        <v>41704</v>
      </c>
      <c r="B548" s="2">
        <f t="shared" si="322"/>
        <v>341669.01707088214</v>
      </c>
      <c r="C548" s="2">
        <f t="shared" si="341"/>
        <v>311652.57480951003</v>
      </c>
      <c r="D548" s="2">
        <f>SUM(Y548:Y$709)</f>
        <v>8603.4735040300002</v>
      </c>
      <c r="E548" s="73">
        <f t="shared" si="323"/>
        <v>303049.10130548</v>
      </c>
      <c r="F548" s="88">
        <f t="shared" si="318"/>
        <v>3815.39</v>
      </c>
      <c r="G548" s="3">
        <f>IF(AND(N548=1,N547&gt;1),VLOOKUP(A547,[1]Plan1!$BK$81:$BM$259,3),G547)</f>
        <v>3836.38</v>
      </c>
      <c r="H548" s="11">
        <f t="shared" si="319"/>
        <v>41623</v>
      </c>
      <c r="I548" s="11">
        <f t="shared" si="320"/>
        <v>41654</v>
      </c>
      <c r="J548" s="12">
        <f t="shared" si="324"/>
        <v>5.5014035262450633E-3</v>
      </c>
      <c r="K548" s="11">
        <f t="shared" si="342"/>
        <v>41712</v>
      </c>
      <c r="L548" s="11">
        <f t="shared" si="325"/>
        <v>41712</v>
      </c>
      <c r="M548" s="1">
        <f t="shared" si="347"/>
        <v>18</v>
      </c>
      <c r="N548" s="1">
        <f t="shared" si="326"/>
        <v>12</v>
      </c>
      <c r="O548" s="2">
        <f t="shared" si="327"/>
        <v>1.00366424</v>
      </c>
      <c r="P548" s="13">
        <f t="shared" si="321"/>
        <v>1.00919957</v>
      </c>
      <c r="Q548" s="13">
        <f t="shared" si="348"/>
        <v>1.0908281859729583</v>
      </c>
      <c r="R548" s="2">
        <f t="shared" si="317"/>
        <v>1.09482524</v>
      </c>
      <c r="S548" s="2">
        <f t="shared" si="343"/>
        <v>1.06270687</v>
      </c>
      <c r="T548" s="2">
        <f t="shared" si="328"/>
        <v>331195.33230324998</v>
      </c>
      <c r="U548" s="2">
        <f t="shared" si="329"/>
        <v>539.49689456565341</v>
      </c>
      <c r="V548" s="2">
        <f t="shared" si="330"/>
        <v>28736.703763076464</v>
      </c>
      <c r="W548" s="2">
        <f t="shared" si="331"/>
        <v>340928.77546715213</v>
      </c>
      <c r="X548" s="17">
        <f t="shared" si="332"/>
        <v>0</v>
      </c>
      <c r="Y548" s="2">
        <f t="shared" si="333"/>
        <v>0</v>
      </c>
      <c r="Z548" s="72">
        <f t="shared" si="334"/>
        <v>0</v>
      </c>
      <c r="AA548" s="2">
        <f t="shared" si="335"/>
        <v>0</v>
      </c>
      <c r="AB548" s="12">
        <f t="shared" si="344"/>
        <v>4.6600000000000003E-2</v>
      </c>
      <c r="AC548" s="17">
        <f t="shared" si="336"/>
        <v>12</v>
      </c>
      <c r="AD548" s="17">
        <v>252</v>
      </c>
      <c r="AE548" s="13">
        <f t="shared" si="349"/>
        <v>1.00217125</v>
      </c>
      <c r="AF548" s="2">
        <f t="shared" si="337"/>
        <v>719.10786526000004</v>
      </c>
      <c r="AG548" s="2">
        <f t="shared" si="338"/>
        <v>740.24160372999995</v>
      </c>
      <c r="AH548" s="3">
        <f t="shared" si="339"/>
        <v>0</v>
      </c>
      <c r="AI548" s="4" t="str">
        <f t="shared" si="345"/>
        <v>A+J=</v>
      </c>
      <c r="AJ548" s="11">
        <f t="shared" si="346"/>
        <v>41712</v>
      </c>
      <c r="AK548" s="11"/>
      <c r="AL548" s="4"/>
      <c r="AM548" s="4"/>
      <c r="AN548" s="4"/>
      <c r="AO548" s="4"/>
      <c r="AP548" s="4"/>
      <c r="AQ548" s="3"/>
      <c r="AR548" s="53"/>
      <c r="AS548" s="53"/>
      <c r="AT548" s="53"/>
      <c r="AU548" s="53"/>
      <c r="AV548" s="53"/>
      <c r="AW548" s="53"/>
      <c r="AX548" s="1"/>
      <c r="AY548" s="1"/>
      <c r="AZ548" s="1"/>
      <c r="BA548" s="1"/>
      <c r="BB548" s="1"/>
    </row>
    <row r="549" spans="1:138" x14ac:dyDescent="0.2">
      <c r="A549" s="158">
        <f t="shared" si="340"/>
        <v>41705</v>
      </c>
      <c r="B549" s="2">
        <f t="shared" si="322"/>
        <v>341832.15688405285</v>
      </c>
      <c r="C549" s="2">
        <f t="shared" si="341"/>
        <v>311652.57480951003</v>
      </c>
      <c r="D549" s="2">
        <f>SUM(Y549:Y$709)</f>
        <v>8603.4735040300002</v>
      </c>
      <c r="E549" s="73">
        <f t="shared" si="323"/>
        <v>303049.10130548</v>
      </c>
      <c r="F549" s="88">
        <f t="shared" si="318"/>
        <v>3815.39</v>
      </c>
      <c r="G549" s="3">
        <f>IF(AND(N549=1,N548&gt;1),VLOOKUP(A548,[1]Plan1!$BK$81:$BM$259,3),G548)</f>
        <v>3836.38</v>
      </c>
      <c r="H549" s="11">
        <f t="shared" si="319"/>
        <v>41623</v>
      </c>
      <c r="I549" s="11">
        <f t="shared" si="320"/>
        <v>41654</v>
      </c>
      <c r="J549" s="12">
        <f t="shared" si="324"/>
        <v>5.5014035262450633E-3</v>
      </c>
      <c r="K549" s="11">
        <f t="shared" si="342"/>
        <v>41712</v>
      </c>
      <c r="L549" s="11">
        <f t="shared" si="325"/>
        <v>41712</v>
      </c>
      <c r="M549" s="1">
        <f t="shared" si="347"/>
        <v>18</v>
      </c>
      <c r="N549" s="1">
        <f t="shared" si="326"/>
        <v>13</v>
      </c>
      <c r="O549" s="2">
        <f t="shared" si="327"/>
        <v>1.0039701999999999</v>
      </c>
      <c r="P549" s="13">
        <f t="shared" si="321"/>
        <v>1.00919957</v>
      </c>
      <c r="Q549" s="13">
        <f t="shared" si="348"/>
        <v>1.0908281859729583</v>
      </c>
      <c r="R549" s="2">
        <f t="shared" si="317"/>
        <v>1.0951589900000001</v>
      </c>
      <c r="S549" s="2">
        <f t="shared" si="343"/>
        <v>1.06270687</v>
      </c>
      <c r="T549" s="2">
        <f t="shared" si="328"/>
        <v>331195.33230324998</v>
      </c>
      <c r="U549" s="2">
        <f t="shared" si="329"/>
        <v>539.49689456565341</v>
      </c>
      <c r="V549" s="2">
        <f t="shared" si="330"/>
        <v>28837.846400637176</v>
      </c>
      <c r="W549" s="2">
        <f t="shared" si="331"/>
        <v>341029.91810471285</v>
      </c>
      <c r="X549" s="17">
        <f t="shared" si="332"/>
        <v>0</v>
      </c>
      <c r="Y549" s="2">
        <f t="shared" si="333"/>
        <v>0</v>
      </c>
      <c r="Z549" s="72">
        <f t="shared" si="334"/>
        <v>0</v>
      </c>
      <c r="AA549" s="2">
        <f t="shared" si="335"/>
        <v>0</v>
      </c>
      <c r="AB549" s="12">
        <f t="shared" si="344"/>
        <v>4.6600000000000003E-2</v>
      </c>
      <c r="AC549" s="17">
        <f t="shared" si="336"/>
        <v>13</v>
      </c>
      <c r="AD549" s="17">
        <v>252</v>
      </c>
      <c r="AE549" s="13">
        <f t="shared" si="349"/>
        <v>1.0023523999999999</v>
      </c>
      <c r="AF549" s="2">
        <f t="shared" si="337"/>
        <v>779.10389970999995</v>
      </c>
      <c r="AG549" s="2">
        <f t="shared" si="338"/>
        <v>802.23877933999995</v>
      </c>
      <c r="AH549" s="3">
        <f t="shared" si="339"/>
        <v>0</v>
      </c>
      <c r="AI549" s="4" t="str">
        <f t="shared" si="345"/>
        <v>A+J=</v>
      </c>
      <c r="AJ549" s="11">
        <f t="shared" si="346"/>
        <v>41712</v>
      </c>
      <c r="AK549" s="11"/>
      <c r="AL549" s="4"/>
      <c r="AM549" s="4"/>
      <c r="AN549" s="4"/>
      <c r="AO549" s="4"/>
      <c r="AP549" s="4"/>
      <c r="AQ549" s="3"/>
      <c r="AR549" s="53"/>
      <c r="AS549" s="53"/>
      <c r="AT549" s="53"/>
      <c r="AU549" s="53"/>
      <c r="AV549" s="53"/>
      <c r="AW549" s="53"/>
      <c r="AX549" s="1"/>
      <c r="AY549" s="1"/>
      <c r="AZ549" s="1"/>
      <c r="BA549" s="1"/>
      <c r="BB549" s="1"/>
    </row>
    <row r="550" spans="1:138" x14ac:dyDescent="0.2">
      <c r="A550" s="158">
        <f t="shared" si="340"/>
        <v>41706</v>
      </c>
      <c r="B550" s="2">
        <f t="shared" si="322"/>
        <v>341995.3749802236</v>
      </c>
      <c r="C550" s="2">
        <f t="shared" si="341"/>
        <v>311652.57480951003</v>
      </c>
      <c r="D550" s="2">
        <f>SUM(Y550:Y$709)</f>
        <v>8603.4735040300002</v>
      </c>
      <c r="E550" s="73">
        <f t="shared" si="323"/>
        <v>303049.10130548</v>
      </c>
      <c r="F550" s="88">
        <f t="shared" si="318"/>
        <v>3815.39</v>
      </c>
      <c r="G550" s="3">
        <f>IF(AND(N550=1,N549&gt;1),VLOOKUP(A549,[1]Plan1!$BK$81:$BM$259,3),G549)</f>
        <v>3836.38</v>
      </c>
      <c r="H550" s="11">
        <f t="shared" si="319"/>
        <v>41623</v>
      </c>
      <c r="I550" s="11">
        <f t="shared" si="320"/>
        <v>41654</v>
      </c>
      <c r="J550" s="12">
        <f t="shared" si="324"/>
        <v>5.5014035262450633E-3</v>
      </c>
      <c r="K550" s="11">
        <f t="shared" si="342"/>
        <v>41712</v>
      </c>
      <c r="L550" s="11">
        <f t="shared" si="325"/>
        <v>41712</v>
      </c>
      <c r="M550" s="1">
        <f t="shared" si="347"/>
        <v>18</v>
      </c>
      <c r="N550" s="1">
        <f t="shared" si="326"/>
        <v>14</v>
      </c>
      <c r="O550" s="2">
        <f t="shared" si="327"/>
        <v>1.00427625</v>
      </c>
      <c r="P550" s="13">
        <f t="shared" si="321"/>
        <v>1.00919957</v>
      </c>
      <c r="Q550" s="13">
        <f t="shared" si="348"/>
        <v>1.0908281859729583</v>
      </c>
      <c r="R550" s="2">
        <f t="shared" si="317"/>
        <v>1.0954928399999999</v>
      </c>
      <c r="S550" s="2">
        <f t="shared" si="343"/>
        <v>1.06270687</v>
      </c>
      <c r="T550" s="2">
        <f t="shared" si="328"/>
        <v>331195.33230324998</v>
      </c>
      <c r="U550" s="2">
        <f t="shared" si="329"/>
        <v>539.49689456565341</v>
      </c>
      <c r="V550" s="2">
        <f t="shared" si="330"/>
        <v>28939.019343107964</v>
      </c>
      <c r="W550" s="2">
        <f t="shared" si="331"/>
        <v>341131.09104718361</v>
      </c>
      <c r="X550" s="17">
        <f t="shared" si="332"/>
        <v>0</v>
      </c>
      <c r="Y550" s="2">
        <f t="shared" si="333"/>
        <v>0</v>
      </c>
      <c r="Z550" s="72">
        <f t="shared" si="334"/>
        <v>0</v>
      </c>
      <c r="AA550" s="2">
        <f t="shared" si="335"/>
        <v>0</v>
      </c>
      <c r="AB550" s="12">
        <f t="shared" si="344"/>
        <v>4.6600000000000003E-2</v>
      </c>
      <c r="AC550" s="17">
        <f t="shared" si="336"/>
        <v>14</v>
      </c>
      <c r="AD550" s="17">
        <v>252</v>
      </c>
      <c r="AE550" s="13">
        <f t="shared" si="349"/>
        <v>1.002533583</v>
      </c>
      <c r="AF550" s="2">
        <f t="shared" si="337"/>
        <v>839.11086360000002</v>
      </c>
      <c r="AG550" s="2">
        <f t="shared" si="338"/>
        <v>864.28393303999997</v>
      </c>
      <c r="AH550" s="3">
        <f t="shared" si="339"/>
        <v>0</v>
      </c>
      <c r="AI550" s="4" t="str">
        <f t="shared" si="345"/>
        <v>A+J=</v>
      </c>
      <c r="AJ550" s="11">
        <f t="shared" si="346"/>
        <v>41712</v>
      </c>
      <c r="AK550" s="11"/>
      <c r="AL550" s="4"/>
      <c r="AM550" s="1"/>
      <c r="AN550" s="11"/>
      <c r="AO550" s="1"/>
      <c r="AP550" s="1"/>
      <c r="AQ550" s="3"/>
      <c r="AR550" s="53"/>
      <c r="AS550" s="53"/>
      <c r="AT550" s="53"/>
      <c r="AU550" s="53"/>
      <c r="AV550" s="53"/>
      <c r="AW550" s="53"/>
      <c r="AX550" s="1"/>
      <c r="AY550" s="1"/>
      <c r="AZ550" s="1"/>
      <c r="BA550" s="1"/>
      <c r="BB550" s="1"/>
    </row>
    <row r="551" spans="1:138" x14ac:dyDescent="0.2">
      <c r="A551" s="158">
        <f t="shared" si="340"/>
        <v>41707</v>
      </c>
      <c r="B551" s="2">
        <f t="shared" si="322"/>
        <v>341995.3749802236</v>
      </c>
      <c r="C551" s="2">
        <f t="shared" si="341"/>
        <v>311652.57480951003</v>
      </c>
      <c r="D551" s="2">
        <f>SUM(Y551:Y$709)</f>
        <v>8603.4735040300002</v>
      </c>
      <c r="E551" s="73">
        <f t="shared" si="323"/>
        <v>303049.10130548</v>
      </c>
      <c r="F551" s="88">
        <f t="shared" si="318"/>
        <v>3815.39</v>
      </c>
      <c r="G551" s="3">
        <f>IF(AND(N551=1,N550&gt;1),VLOOKUP(A550,[1]Plan1!$BK$81:$BM$259,3),G550)</f>
        <v>3836.38</v>
      </c>
      <c r="H551" s="11">
        <f t="shared" si="319"/>
        <v>41623</v>
      </c>
      <c r="I551" s="11">
        <f t="shared" si="320"/>
        <v>41654</v>
      </c>
      <c r="J551" s="12">
        <f t="shared" si="324"/>
        <v>5.5014035262450633E-3</v>
      </c>
      <c r="K551" s="11">
        <f t="shared" si="342"/>
        <v>41712</v>
      </c>
      <c r="L551" s="11">
        <f t="shared" si="325"/>
        <v>41712</v>
      </c>
      <c r="M551" s="1">
        <f t="shared" si="347"/>
        <v>18</v>
      </c>
      <c r="N551" s="1">
        <f t="shared" si="326"/>
        <v>14</v>
      </c>
      <c r="O551" s="2">
        <f t="shared" si="327"/>
        <v>1.00427625</v>
      </c>
      <c r="P551" s="13">
        <f t="shared" si="321"/>
        <v>1.00919957</v>
      </c>
      <c r="Q551" s="13">
        <f t="shared" si="348"/>
        <v>1.0908281859729583</v>
      </c>
      <c r="R551" s="2">
        <f t="shared" si="317"/>
        <v>1.0954928399999999</v>
      </c>
      <c r="S551" s="2">
        <f t="shared" si="343"/>
        <v>1.06270687</v>
      </c>
      <c r="T551" s="2">
        <f t="shared" si="328"/>
        <v>331195.33230324998</v>
      </c>
      <c r="U551" s="2">
        <f t="shared" si="329"/>
        <v>539.49689456565341</v>
      </c>
      <c r="V551" s="2">
        <f t="shared" si="330"/>
        <v>28939.019343107964</v>
      </c>
      <c r="W551" s="2">
        <f t="shared" si="331"/>
        <v>341131.09104718361</v>
      </c>
      <c r="X551" s="17">
        <f t="shared" si="332"/>
        <v>0</v>
      </c>
      <c r="Y551" s="2">
        <f t="shared" si="333"/>
        <v>0</v>
      </c>
      <c r="Z551" s="72">
        <f t="shared" si="334"/>
        <v>0</v>
      </c>
      <c r="AA551" s="2">
        <f t="shared" si="335"/>
        <v>0</v>
      </c>
      <c r="AB551" s="12">
        <f t="shared" si="344"/>
        <v>4.6600000000000003E-2</v>
      </c>
      <c r="AC551" s="17">
        <f t="shared" si="336"/>
        <v>14</v>
      </c>
      <c r="AD551" s="17">
        <v>252</v>
      </c>
      <c r="AE551" s="13">
        <f t="shared" si="349"/>
        <v>1.002533583</v>
      </c>
      <c r="AF551" s="2">
        <f t="shared" si="337"/>
        <v>839.11086360000002</v>
      </c>
      <c r="AG551" s="2">
        <f t="shared" si="338"/>
        <v>864.28393303999997</v>
      </c>
      <c r="AH551" s="3">
        <f t="shared" si="339"/>
        <v>0</v>
      </c>
      <c r="AI551" s="4" t="str">
        <f t="shared" si="345"/>
        <v>A+J=</v>
      </c>
      <c r="AJ551" s="11">
        <f t="shared" si="346"/>
        <v>41712</v>
      </c>
      <c r="AK551" s="11"/>
      <c r="AL551" s="4"/>
      <c r="AM551" s="1"/>
      <c r="AN551" s="11"/>
      <c r="AO551" s="1"/>
      <c r="AP551" s="1"/>
      <c r="AQ551" s="3"/>
      <c r="AR551" s="53"/>
      <c r="AS551" s="53"/>
      <c r="AT551" s="53"/>
      <c r="AU551" s="53"/>
      <c r="AV551" s="53"/>
      <c r="AW551" s="53"/>
      <c r="AX551" s="1"/>
      <c r="AY551" s="1"/>
      <c r="AZ551" s="1"/>
      <c r="BA551" s="1"/>
      <c r="BB551" s="1"/>
    </row>
    <row r="552" spans="1:138" x14ac:dyDescent="0.2">
      <c r="A552" s="158">
        <f t="shared" si="340"/>
        <v>41708</v>
      </c>
      <c r="B552" s="2">
        <f t="shared" si="322"/>
        <v>341995.3749802236</v>
      </c>
      <c r="C552" s="2">
        <f t="shared" si="341"/>
        <v>311652.57480951003</v>
      </c>
      <c r="D552" s="2">
        <f>SUM(Y552:Y$709)</f>
        <v>8603.4735040300002</v>
      </c>
      <c r="E552" s="73">
        <f t="shared" si="323"/>
        <v>303049.10130548</v>
      </c>
      <c r="F552" s="88">
        <f t="shared" si="318"/>
        <v>3815.39</v>
      </c>
      <c r="G552" s="3">
        <f>IF(AND(N552=1,N551&gt;1),VLOOKUP(A551,[1]Plan1!$BK$81:$BM$259,3),G551)</f>
        <v>3836.38</v>
      </c>
      <c r="H552" s="11">
        <f t="shared" si="319"/>
        <v>41623</v>
      </c>
      <c r="I552" s="11">
        <f t="shared" si="320"/>
        <v>41654</v>
      </c>
      <c r="J552" s="12">
        <f t="shared" si="324"/>
        <v>5.5014035262450633E-3</v>
      </c>
      <c r="K552" s="11">
        <f t="shared" si="342"/>
        <v>41712</v>
      </c>
      <c r="L552" s="11">
        <f t="shared" si="325"/>
        <v>41712</v>
      </c>
      <c r="M552" s="1">
        <f t="shared" si="347"/>
        <v>18</v>
      </c>
      <c r="N552" s="1">
        <f t="shared" si="326"/>
        <v>14</v>
      </c>
      <c r="O552" s="2">
        <f t="shared" si="327"/>
        <v>1.00427625</v>
      </c>
      <c r="P552" s="13">
        <f t="shared" si="321"/>
        <v>1.00919957</v>
      </c>
      <c r="Q552" s="13">
        <f t="shared" si="348"/>
        <v>1.0908281859729583</v>
      </c>
      <c r="R552" s="2">
        <f t="shared" si="317"/>
        <v>1.0954928399999999</v>
      </c>
      <c r="S552" s="2">
        <f t="shared" si="343"/>
        <v>1.06270687</v>
      </c>
      <c r="T552" s="2">
        <f t="shared" si="328"/>
        <v>331195.33230324998</v>
      </c>
      <c r="U552" s="2">
        <f t="shared" si="329"/>
        <v>539.49689456565341</v>
      </c>
      <c r="V552" s="2">
        <f t="shared" si="330"/>
        <v>28939.019343107964</v>
      </c>
      <c r="W552" s="2">
        <f t="shared" si="331"/>
        <v>341131.09104718361</v>
      </c>
      <c r="X552" s="17">
        <f t="shared" si="332"/>
        <v>0</v>
      </c>
      <c r="Y552" s="2">
        <f t="shared" si="333"/>
        <v>0</v>
      </c>
      <c r="Z552" s="72">
        <f t="shared" si="334"/>
        <v>0</v>
      </c>
      <c r="AA552" s="2">
        <f t="shared" si="335"/>
        <v>0</v>
      </c>
      <c r="AB552" s="12">
        <f t="shared" si="344"/>
        <v>4.6600000000000003E-2</v>
      </c>
      <c r="AC552" s="17">
        <f t="shared" si="336"/>
        <v>14</v>
      </c>
      <c r="AD552" s="17">
        <v>252</v>
      </c>
      <c r="AE552" s="13">
        <f t="shared" si="349"/>
        <v>1.002533583</v>
      </c>
      <c r="AF552" s="2">
        <f t="shared" si="337"/>
        <v>839.11086360000002</v>
      </c>
      <c r="AG552" s="2">
        <f t="shared" si="338"/>
        <v>864.28393303999997</v>
      </c>
      <c r="AH552" s="3">
        <f t="shared" si="339"/>
        <v>0</v>
      </c>
      <c r="AI552" s="4" t="str">
        <f t="shared" si="345"/>
        <v>A+J=</v>
      </c>
      <c r="AJ552" s="11">
        <f t="shared" si="346"/>
        <v>41712</v>
      </c>
      <c r="AK552" s="11"/>
      <c r="AL552" s="4"/>
      <c r="AM552" s="1"/>
      <c r="AN552" s="11"/>
      <c r="AO552" s="1"/>
      <c r="AP552" s="1"/>
      <c r="AQ552" s="3"/>
      <c r="AR552" s="53"/>
      <c r="AS552" s="53"/>
      <c r="AT552" s="53"/>
      <c r="AU552" s="53"/>
      <c r="AV552" s="53"/>
      <c r="AW552" s="53"/>
      <c r="AX552" s="1"/>
      <c r="AY552" s="1"/>
      <c r="AZ552" s="1"/>
      <c r="BA552" s="1"/>
      <c r="BB552" s="1"/>
    </row>
    <row r="553" spans="1:138" x14ac:dyDescent="0.2">
      <c r="A553" s="158">
        <f t="shared" si="340"/>
        <v>41709</v>
      </c>
      <c r="B553" s="2">
        <f t="shared" si="322"/>
        <v>342158.67104464461</v>
      </c>
      <c r="C553" s="2">
        <f t="shared" si="341"/>
        <v>311652.57480951003</v>
      </c>
      <c r="D553" s="2">
        <f>SUM(Y553:Y$709)</f>
        <v>8603.4735040300002</v>
      </c>
      <c r="E553" s="73">
        <f t="shared" si="323"/>
        <v>303049.10130548</v>
      </c>
      <c r="F553" s="88">
        <f t="shared" si="318"/>
        <v>3815.39</v>
      </c>
      <c r="G553" s="3">
        <f>IF(AND(N553=1,N552&gt;1),VLOOKUP(A552,[1]Plan1!$BK$81:$BM$259,3),G552)</f>
        <v>3836.38</v>
      </c>
      <c r="H553" s="11">
        <f t="shared" si="319"/>
        <v>41623</v>
      </c>
      <c r="I553" s="11">
        <f t="shared" si="320"/>
        <v>41654</v>
      </c>
      <c r="J553" s="12">
        <f t="shared" si="324"/>
        <v>5.5014035262450633E-3</v>
      </c>
      <c r="K553" s="11">
        <f t="shared" si="342"/>
        <v>41712</v>
      </c>
      <c r="L553" s="11">
        <f t="shared" si="325"/>
        <v>41712</v>
      </c>
      <c r="M553" s="1">
        <f t="shared" si="347"/>
        <v>18</v>
      </c>
      <c r="N553" s="1">
        <f t="shared" si="326"/>
        <v>15</v>
      </c>
      <c r="O553" s="2">
        <f t="shared" si="327"/>
        <v>1.0045824000000001</v>
      </c>
      <c r="P553" s="13">
        <f t="shared" si="321"/>
        <v>1.00919957</v>
      </c>
      <c r="Q553" s="13">
        <f t="shared" si="348"/>
        <v>1.0908281859729583</v>
      </c>
      <c r="R553" s="2">
        <f t="shared" ref="R553:R616" si="350">TRUNC(TRUNC((O553*Q553),15),8)</f>
        <v>1.0958267900000001</v>
      </c>
      <c r="S553" s="2">
        <f t="shared" si="343"/>
        <v>1.06270687</v>
      </c>
      <c r="T553" s="2">
        <f t="shared" si="328"/>
        <v>331195.33230324998</v>
      </c>
      <c r="U553" s="2">
        <f t="shared" si="329"/>
        <v>539.49689456565341</v>
      </c>
      <c r="V553" s="2">
        <f t="shared" si="330"/>
        <v>29040.222590488975</v>
      </c>
      <c r="W553" s="2">
        <f t="shared" si="331"/>
        <v>341232.29429456464</v>
      </c>
      <c r="X553" s="17">
        <f t="shared" si="332"/>
        <v>0</v>
      </c>
      <c r="Y553" s="2">
        <f t="shared" si="333"/>
        <v>0</v>
      </c>
      <c r="Z553" s="72">
        <f t="shared" si="334"/>
        <v>0</v>
      </c>
      <c r="AA553" s="2">
        <f t="shared" si="335"/>
        <v>0</v>
      </c>
      <c r="AB553" s="12">
        <f t="shared" si="344"/>
        <v>4.6600000000000003E-2</v>
      </c>
      <c r="AC553" s="17">
        <f t="shared" si="336"/>
        <v>15</v>
      </c>
      <c r="AD553" s="17">
        <v>252</v>
      </c>
      <c r="AE553" s="13">
        <f t="shared" si="349"/>
        <v>1.002714798</v>
      </c>
      <c r="AF553" s="2">
        <f t="shared" si="337"/>
        <v>899.12842574000001</v>
      </c>
      <c r="AG553" s="2">
        <f t="shared" si="338"/>
        <v>926.37675007999997</v>
      </c>
      <c r="AH553" s="3">
        <f t="shared" si="339"/>
        <v>0</v>
      </c>
      <c r="AI553" s="4" t="str">
        <f t="shared" si="345"/>
        <v>A+J=</v>
      </c>
      <c r="AJ553" s="11">
        <f t="shared" si="346"/>
        <v>41712</v>
      </c>
      <c r="AK553" s="11"/>
      <c r="AL553" s="4"/>
      <c r="AM553" s="1"/>
      <c r="AN553" s="11"/>
      <c r="AO553" s="1"/>
      <c r="AP553" s="1"/>
      <c r="AQ553" s="3"/>
      <c r="AR553" s="53"/>
      <c r="AS553" s="53"/>
      <c r="AT553" s="53"/>
      <c r="AU553" s="53"/>
      <c r="AV553" s="53"/>
      <c r="AW553" s="53"/>
      <c r="AX553" s="1"/>
      <c r="AY553" s="1"/>
      <c r="AZ553" s="1"/>
      <c r="BA553" s="1"/>
      <c r="BB553" s="1"/>
    </row>
    <row r="554" spans="1:138" x14ac:dyDescent="0.2">
      <c r="A554" s="158">
        <f t="shared" si="340"/>
        <v>41710</v>
      </c>
      <c r="B554" s="2">
        <f t="shared" si="322"/>
        <v>342322.04882543674</v>
      </c>
      <c r="C554" s="2">
        <f t="shared" si="341"/>
        <v>311652.57480951003</v>
      </c>
      <c r="D554" s="2">
        <f>SUM(Y554:Y$709)</f>
        <v>8603.4735040300002</v>
      </c>
      <c r="E554" s="73">
        <f t="shared" si="323"/>
        <v>303049.10130548</v>
      </c>
      <c r="F554" s="88">
        <f t="shared" ref="F554:F617" si="351">IF(G554=G553,F553,G553)</f>
        <v>3815.39</v>
      </c>
      <c r="G554" s="3">
        <f>IF(AND(N554=1,N553&gt;1),VLOOKUP(A553,[1]Plan1!$BK$81:$BM$259,3),G553)</f>
        <v>3836.38</v>
      </c>
      <c r="H554" s="11">
        <f t="shared" ref="H554:H617" si="352">EDATE(I554,-1)</f>
        <v>41623</v>
      </c>
      <c r="I554" s="11">
        <f t="shared" ref="I554:I617" si="353">IF(X553&gt;0,EDATE(A554,-1),+I553)</f>
        <v>41654</v>
      </c>
      <c r="J554" s="12">
        <f t="shared" si="324"/>
        <v>5.5014035262450633E-3</v>
      </c>
      <c r="K554" s="11">
        <f t="shared" si="342"/>
        <v>41712</v>
      </c>
      <c r="L554" s="11">
        <f t="shared" si="325"/>
        <v>41712</v>
      </c>
      <c r="M554" s="1">
        <f t="shared" si="347"/>
        <v>18</v>
      </c>
      <c r="N554" s="1">
        <f t="shared" si="326"/>
        <v>16</v>
      </c>
      <c r="O554" s="2">
        <f t="shared" si="327"/>
        <v>1.0048886400000001</v>
      </c>
      <c r="P554" s="13">
        <f t="shared" ref="P554:P617" si="354">IF(L554&gt;L553,O553,P553)</f>
        <v>1.00919957</v>
      </c>
      <c r="Q554" s="13">
        <f t="shared" si="348"/>
        <v>1.0908281859729583</v>
      </c>
      <c r="R554" s="2">
        <f t="shared" si="350"/>
        <v>1.09616085</v>
      </c>
      <c r="S554" s="2">
        <f t="shared" si="343"/>
        <v>1.06270687</v>
      </c>
      <c r="T554" s="2">
        <f t="shared" si="328"/>
        <v>331195.33230324998</v>
      </c>
      <c r="U554" s="2">
        <f t="shared" si="329"/>
        <v>539.49689456565341</v>
      </c>
      <c r="V554" s="2">
        <f t="shared" si="330"/>
        <v>29141.459173271054</v>
      </c>
      <c r="W554" s="2">
        <f t="shared" si="331"/>
        <v>341333.53087734676</v>
      </c>
      <c r="X554" s="17">
        <f t="shared" si="332"/>
        <v>0</v>
      </c>
      <c r="Y554" s="2">
        <f t="shared" si="333"/>
        <v>0</v>
      </c>
      <c r="Z554" s="72">
        <f t="shared" si="334"/>
        <v>0</v>
      </c>
      <c r="AA554" s="2">
        <f t="shared" si="335"/>
        <v>0</v>
      </c>
      <c r="AB554" s="12">
        <f t="shared" si="344"/>
        <v>4.6600000000000003E-2</v>
      </c>
      <c r="AC554" s="17">
        <f t="shared" si="336"/>
        <v>16</v>
      </c>
      <c r="AD554" s="17">
        <v>252</v>
      </c>
      <c r="AE554" s="13">
        <f t="shared" si="349"/>
        <v>1.0028960469999999</v>
      </c>
      <c r="AF554" s="2">
        <f t="shared" si="337"/>
        <v>959.15724852999995</v>
      </c>
      <c r="AG554" s="2">
        <f t="shared" si="338"/>
        <v>988.51794809</v>
      </c>
      <c r="AH554" s="3">
        <f t="shared" si="339"/>
        <v>0</v>
      </c>
      <c r="AI554" s="4" t="str">
        <f t="shared" si="345"/>
        <v>A+J=</v>
      </c>
      <c r="AJ554" s="11">
        <f t="shared" si="346"/>
        <v>41712</v>
      </c>
      <c r="AK554" s="11"/>
      <c r="AL554" s="4"/>
      <c r="AM554" s="1"/>
      <c r="AN554" s="11"/>
      <c r="AO554" s="1"/>
      <c r="AP554" s="1"/>
      <c r="AQ554" s="3"/>
      <c r="AR554" s="53"/>
      <c r="AS554" s="53"/>
      <c r="AT554" s="53"/>
      <c r="AU554" s="53"/>
      <c r="AV554" s="53"/>
      <c r="AW554" s="53"/>
      <c r="AX554" s="1"/>
      <c r="AY554" s="1"/>
      <c r="AZ554" s="1"/>
      <c r="BA554" s="1"/>
      <c r="BB554" s="1"/>
    </row>
    <row r="555" spans="1:138" x14ac:dyDescent="0.2">
      <c r="A555" s="158">
        <f t="shared" si="340"/>
        <v>41711</v>
      </c>
      <c r="B555" s="2">
        <f t="shared" si="322"/>
        <v>342485.50158855796</v>
      </c>
      <c r="C555" s="2">
        <f t="shared" si="341"/>
        <v>311652.57480951003</v>
      </c>
      <c r="D555" s="2">
        <f>SUM(Y555:Y$709)</f>
        <v>8603.4735040300002</v>
      </c>
      <c r="E555" s="73">
        <f t="shared" si="323"/>
        <v>303049.10130548</v>
      </c>
      <c r="F555" s="88">
        <f t="shared" si="351"/>
        <v>3815.39</v>
      </c>
      <c r="G555" s="3">
        <f>IF(AND(N555=1,N554&gt;1),VLOOKUP(A554,[1]Plan1!$BK$81:$BM$259,3),G554)</f>
        <v>3836.38</v>
      </c>
      <c r="H555" s="11">
        <f t="shared" si="352"/>
        <v>41623</v>
      </c>
      <c r="I555" s="11">
        <f t="shared" si="353"/>
        <v>41654</v>
      </c>
      <c r="J555" s="12">
        <f t="shared" si="324"/>
        <v>5.5014035262450633E-3</v>
      </c>
      <c r="K555" s="11">
        <f t="shared" si="342"/>
        <v>41712</v>
      </c>
      <c r="L555" s="11">
        <f t="shared" si="325"/>
        <v>41712</v>
      </c>
      <c r="M555" s="1">
        <f t="shared" si="347"/>
        <v>18</v>
      </c>
      <c r="N555" s="1">
        <f t="shared" si="326"/>
        <v>17</v>
      </c>
      <c r="O555" s="2">
        <f t="shared" si="327"/>
        <v>1.00519497</v>
      </c>
      <c r="P555" s="13">
        <f t="shared" si="354"/>
        <v>1.00919957</v>
      </c>
      <c r="Q555" s="13">
        <f t="shared" si="348"/>
        <v>1.0908281859729583</v>
      </c>
      <c r="R555" s="2">
        <f t="shared" si="350"/>
        <v>1.096495</v>
      </c>
      <c r="S555" s="2">
        <f t="shared" si="343"/>
        <v>1.06270687</v>
      </c>
      <c r="T555" s="2">
        <f t="shared" si="328"/>
        <v>331195.33230324998</v>
      </c>
      <c r="U555" s="2">
        <f t="shared" si="329"/>
        <v>539.49689456565341</v>
      </c>
      <c r="V555" s="2">
        <f t="shared" si="330"/>
        <v>29242.723030472291</v>
      </c>
      <c r="W555" s="2">
        <f t="shared" si="331"/>
        <v>341434.79473454796</v>
      </c>
      <c r="X555" s="17">
        <f t="shared" si="332"/>
        <v>0</v>
      </c>
      <c r="Y555" s="2">
        <f t="shared" si="333"/>
        <v>0</v>
      </c>
      <c r="Z555" s="72">
        <f t="shared" si="334"/>
        <v>0</v>
      </c>
      <c r="AA555" s="2">
        <f t="shared" si="335"/>
        <v>0</v>
      </c>
      <c r="AB555" s="12">
        <f t="shared" si="344"/>
        <v>4.6600000000000003E-2</v>
      </c>
      <c r="AC555" s="17">
        <f t="shared" si="336"/>
        <v>17</v>
      </c>
      <c r="AD555" s="17">
        <v>252</v>
      </c>
      <c r="AE555" s="13">
        <f t="shared" si="349"/>
        <v>1.003077328</v>
      </c>
      <c r="AF555" s="2">
        <f t="shared" si="337"/>
        <v>1019.19666956</v>
      </c>
      <c r="AG555" s="2">
        <f t="shared" si="338"/>
        <v>1050.7068540099999</v>
      </c>
      <c r="AH555" s="3">
        <f t="shared" si="339"/>
        <v>0</v>
      </c>
      <c r="AI555" s="4" t="str">
        <f t="shared" si="345"/>
        <v>A+J=</v>
      </c>
      <c r="AJ555" s="11">
        <f t="shared" si="346"/>
        <v>41712</v>
      </c>
      <c r="AK555" s="11"/>
      <c r="AL555" s="4"/>
      <c r="AM555" s="1"/>
      <c r="AN555" s="11"/>
      <c r="AO555" s="1"/>
      <c r="AP555" s="1"/>
      <c r="AQ555" s="3"/>
      <c r="AR555" s="53"/>
      <c r="AS555" s="53"/>
      <c r="AT555" s="53"/>
      <c r="AU555" s="53"/>
      <c r="AV555" s="53"/>
      <c r="AW555" s="53"/>
      <c r="AX555" s="1"/>
      <c r="AY555" s="1"/>
      <c r="AZ555" s="1"/>
      <c r="BA555" s="1"/>
      <c r="BB555" s="1"/>
    </row>
    <row r="556" spans="1:138" x14ac:dyDescent="0.2">
      <c r="A556" s="158">
        <f t="shared" si="340"/>
        <v>41712</v>
      </c>
      <c r="B556" s="2">
        <f t="shared" si="322"/>
        <v>342649.03578081034</v>
      </c>
      <c r="C556" s="2">
        <f t="shared" si="341"/>
        <v>311652.57480951003</v>
      </c>
      <c r="D556" s="2">
        <f>SUM(Y556:Y$709)</f>
        <v>8603.4735040300002</v>
      </c>
      <c r="E556" s="73">
        <f t="shared" si="323"/>
        <v>303049.10130548</v>
      </c>
      <c r="F556" s="88">
        <f t="shared" si="351"/>
        <v>3815.39</v>
      </c>
      <c r="G556" s="3">
        <f>IF(AND(N556=1,N555&gt;1),VLOOKUP(A555,[1]Plan1!$BK$81:$BM$259,3),G555)</f>
        <v>3836.38</v>
      </c>
      <c r="H556" s="11">
        <f t="shared" si="352"/>
        <v>41623</v>
      </c>
      <c r="I556" s="11">
        <f t="shared" si="353"/>
        <v>41654</v>
      </c>
      <c r="J556" s="12">
        <f t="shared" si="324"/>
        <v>5.5014035262450633E-3</v>
      </c>
      <c r="K556" s="11">
        <f t="shared" si="342"/>
        <v>41743</v>
      </c>
      <c r="L556" s="11">
        <f t="shared" si="325"/>
        <v>41712</v>
      </c>
      <c r="M556" s="1">
        <f t="shared" si="347"/>
        <v>18</v>
      </c>
      <c r="N556" s="1">
        <f t="shared" si="326"/>
        <v>18</v>
      </c>
      <c r="O556" s="2">
        <f t="shared" si="327"/>
        <v>1.0055014</v>
      </c>
      <c r="P556" s="13">
        <f t="shared" si="354"/>
        <v>1.00919957</v>
      </c>
      <c r="Q556" s="13">
        <f t="shared" si="348"/>
        <v>1.0908281859729583</v>
      </c>
      <c r="R556" s="2">
        <f t="shared" si="350"/>
        <v>1.09682926</v>
      </c>
      <c r="S556" s="2">
        <f t="shared" si="343"/>
        <v>1.06270687</v>
      </c>
      <c r="T556" s="2">
        <f t="shared" si="328"/>
        <v>331195.33230324998</v>
      </c>
      <c r="U556" s="2">
        <f t="shared" si="329"/>
        <v>539.49689456565341</v>
      </c>
      <c r="V556" s="2">
        <f t="shared" si="330"/>
        <v>29344.020223074669</v>
      </c>
      <c r="W556" s="2">
        <f t="shared" si="331"/>
        <v>341536.09192715032</v>
      </c>
      <c r="X556" s="17">
        <f t="shared" si="332"/>
        <v>18</v>
      </c>
      <c r="Y556" s="2">
        <f t="shared" si="333"/>
        <v>1561.08021332</v>
      </c>
      <c r="Z556" s="72">
        <f t="shared" si="334"/>
        <v>5.0090400000000002E-3</v>
      </c>
      <c r="AA556" s="2">
        <f t="shared" si="335"/>
        <v>1658.9706673200001</v>
      </c>
      <c r="AB556" s="12">
        <f t="shared" si="344"/>
        <v>4.6600000000000003E-2</v>
      </c>
      <c r="AC556" s="17">
        <f t="shared" si="336"/>
        <v>18</v>
      </c>
      <c r="AD556" s="17">
        <v>252</v>
      </c>
      <c r="AE556" s="13">
        <f t="shared" si="349"/>
        <v>1.003258642</v>
      </c>
      <c r="AF556" s="2">
        <f t="shared" si="337"/>
        <v>1079.2470200400001</v>
      </c>
      <c r="AG556" s="2">
        <f t="shared" si="338"/>
        <v>1112.9438536600001</v>
      </c>
      <c r="AH556" s="3">
        <f t="shared" si="339"/>
        <v>2738.2176873600001</v>
      </c>
      <c r="AI556" s="4" t="str">
        <f t="shared" si="345"/>
        <v>A+J=</v>
      </c>
      <c r="AJ556" s="11">
        <f t="shared" si="346"/>
        <v>41712</v>
      </c>
      <c r="AK556" s="11"/>
      <c r="AL556" s="4"/>
      <c r="AM556" s="1"/>
      <c r="AN556" s="11"/>
      <c r="AO556" s="1"/>
      <c r="AP556" s="1"/>
      <c r="AQ556" s="3"/>
      <c r="AR556" s="53"/>
      <c r="AS556" s="53"/>
      <c r="AT556" s="53"/>
      <c r="AU556" s="53"/>
      <c r="AV556" s="53"/>
      <c r="AW556" s="53"/>
      <c r="AX556" s="1"/>
      <c r="AY556" s="1"/>
      <c r="AZ556" s="1"/>
      <c r="BA556" s="1"/>
      <c r="BB556" s="1"/>
    </row>
    <row r="557" spans="1:138" x14ac:dyDescent="0.2">
      <c r="A557" s="158">
        <f t="shared" si="340"/>
        <v>41713</v>
      </c>
      <c r="B557" s="2">
        <f t="shared" si="322"/>
        <v>340047.38924761885</v>
      </c>
      <c r="C557" s="2">
        <f t="shared" si="341"/>
        <v>310091.49459618999</v>
      </c>
      <c r="D557" s="2">
        <f>SUM(Y557:Y$709)</f>
        <v>7042.3932907099997</v>
      </c>
      <c r="E557" s="73">
        <f t="shared" si="323"/>
        <v>303049.10130548</v>
      </c>
      <c r="F557" s="88">
        <f t="shared" si="351"/>
        <v>3836.38</v>
      </c>
      <c r="G557" s="3">
        <f>IF(AND(N557=1,N556&gt;1),VLOOKUP(A556,[1]Plan1!$BK$81:$BM$259,3),G556)</f>
        <v>3862.84</v>
      </c>
      <c r="H557" s="11">
        <f t="shared" si="352"/>
        <v>41654</v>
      </c>
      <c r="I557" s="11">
        <f t="shared" si="353"/>
        <v>41685</v>
      </c>
      <c r="J557" s="12">
        <f t="shared" si="324"/>
        <v>6.8971269790791823E-3</v>
      </c>
      <c r="K557" s="11">
        <f t="shared" si="342"/>
        <v>41743</v>
      </c>
      <c r="L557" s="11">
        <f t="shared" si="325"/>
        <v>41743</v>
      </c>
      <c r="M557" s="1">
        <f t="shared" si="347"/>
        <v>21</v>
      </c>
      <c r="N557" s="1">
        <f t="shared" si="326"/>
        <v>1</v>
      </c>
      <c r="O557" s="2">
        <f t="shared" si="327"/>
        <v>1.00032736</v>
      </c>
      <c r="P557" s="13">
        <f t="shared" si="354"/>
        <v>1.0055014</v>
      </c>
      <c r="Q557" s="13">
        <f t="shared" si="348"/>
        <v>1.0968292681552698</v>
      </c>
      <c r="R557" s="2">
        <f t="shared" si="350"/>
        <v>1.0971883200000001</v>
      </c>
      <c r="S557" s="2">
        <f t="shared" si="343"/>
        <v>1.06270687</v>
      </c>
      <c r="T557" s="2">
        <f t="shared" si="328"/>
        <v>329536.36163593002</v>
      </c>
      <c r="U557" s="2">
        <f t="shared" si="329"/>
        <v>441.60644056942397</v>
      </c>
      <c r="V557" s="2">
        <f t="shared" si="330"/>
        <v>29452.833033389441</v>
      </c>
      <c r="W557" s="2">
        <f t="shared" si="331"/>
        <v>339985.93407014885</v>
      </c>
      <c r="X557" s="17">
        <f t="shared" si="332"/>
        <v>0</v>
      </c>
      <c r="Y557" s="2">
        <f t="shared" si="333"/>
        <v>0</v>
      </c>
      <c r="Z557" s="72">
        <f t="shared" si="334"/>
        <v>0</v>
      </c>
      <c r="AA557" s="2">
        <f t="shared" si="335"/>
        <v>0</v>
      </c>
      <c r="AB557" s="12">
        <f t="shared" si="344"/>
        <v>4.6600000000000003E-2</v>
      </c>
      <c r="AC557" s="17">
        <f t="shared" si="336"/>
        <v>1</v>
      </c>
      <c r="AD557" s="17">
        <v>252</v>
      </c>
      <c r="AE557" s="13">
        <f t="shared" si="349"/>
        <v>1.0001807579999999</v>
      </c>
      <c r="AF557" s="2">
        <f t="shared" si="337"/>
        <v>59.566333649999997</v>
      </c>
      <c r="AG557" s="2">
        <f t="shared" si="338"/>
        <v>61.455177470000002</v>
      </c>
      <c r="AH557" s="3">
        <f t="shared" si="339"/>
        <v>0</v>
      </c>
      <c r="AI557" s="4" t="str">
        <f t="shared" si="345"/>
        <v>A+J=</v>
      </c>
      <c r="AJ557" s="11">
        <f t="shared" si="346"/>
        <v>41743</v>
      </c>
      <c r="AK557" s="11"/>
      <c r="AL557" s="4"/>
      <c r="AM557" s="1"/>
      <c r="AN557" s="11"/>
      <c r="AO557" s="1"/>
      <c r="AP557" s="1"/>
      <c r="AQ557" s="3"/>
      <c r="AR557" s="53"/>
      <c r="AS557" s="53"/>
      <c r="AT557" s="53"/>
      <c r="AU557" s="53"/>
      <c r="AV557" s="53"/>
      <c r="AW557" s="53"/>
      <c r="AX557" s="1"/>
      <c r="AY557" s="1"/>
      <c r="AZ557" s="1"/>
      <c r="BA557" s="1"/>
      <c r="BB557" s="1"/>
    </row>
    <row r="558" spans="1:138" x14ac:dyDescent="0.2">
      <c r="A558" s="158">
        <f t="shared" si="340"/>
        <v>41714</v>
      </c>
      <c r="B558" s="2">
        <f t="shared" si="322"/>
        <v>340047.38924761885</v>
      </c>
      <c r="C558" s="2">
        <f t="shared" si="341"/>
        <v>310091.49459618999</v>
      </c>
      <c r="D558" s="2">
        <f>SUM(Y558:Y$709)</f>
        <v>7042.3932907099997</v>
      </c>
      <c r="E558" s="73">
        <f t="shared" si="323"/>
        <v>303049.10130548</v>
      </c>
      <c r="F558" s="88">
        <f t="shared" si="351"/>
        <v>3836.38</v>
      </c>
      <c r="G558" s="3">
        <f>IF(AND(N558=1,N557&gt;1),VLOOKUP(A557,[1]Plan1!$BK$81:$BM$259,3),G557)</f>
        <v>3862.84</v>
      </c>
      <c r="H558" s="11">
        <f t="shared" si="352"/>
        <v>41654</v>
      </c>
      <c r="I558" s="11">
        <f t="shared" si="353"/>
        <v>41685</v>
      </c>
      <c r="J558" s="12">
        <f t="shared" si="324"/>
        <v>6.8971269790791823E-3</v>
      </c>
      <c r="K558" s="11">
        <f t="shared" si="342"/>
        <v>41743</v>
      </c>
      <c r="L558" s="11">
        <f t="shared" si="325"/>
        <v>41743</v>
      </c>
      <c r="M558" s="1">
        <f t="shared" si="347"/>
        <v>21</v>
      </c>
      <c r="N558" s="1">
        <f t="shared" si="326"/>
        <v>1</v>
      </c>
      <c r="O558" s="2">
        <f t="shared" si="327"/>
        <v>1.00032736</v>
      </c>
      <c r="P558" s="13">
        <f t="shared" si="354"/>
        <v>1.0055014</v>
      </c>
      <c r="Q558" s="13">
        <f t="shared" si="348"/>
        <v>1.0968292681552698</v>
      </c>
      <c r="R558" s="2">
        <f t="shared" si="350"/>
        <v>1.0971883200000001</v>
      </c>
      <c r="S558" s="2">
        <f t="shared" si="343"/>
        <v>1.06270687</v>
      </c>
      <c r="T558" s="2">
        <f t="shared" si="328"/>
        <v>329536.36163593002</v>
      </c>
      <c r="U558" s="2">
        <f t="shared" si="329"/>
        <v>441.60644056942397</v>
      </c>
      <c r="V558" s="2">
        <f t="shared" si="330"/>
        <v>29452.833033389441</v>
      </c>
      <c r="W558" s="2">
        <f t="shared" si="331"/>
        <v>339985.93407014885</v>
      </c>
      <c r="X558" s="17">
        <f t="shared" si="332"/>
        <v>0</v>
      </c>
      <c r="Y558" s="2">
        <f t="shared" si="333"/>
        <v>0</v>
      </c>
      <c r="Z558" s="72">
        <f t="shared" si="334"/>
        <v>0</v>
      </c>
      <c r="AA558" s="2">
        <f t="shared" si="335"/>
        <v>0</v>
      </c>
      <c r="AB558" s="12">
        <f t="shared" si="344"/>
        <v>4.6600000000000003E-2</v>
      </c>
      <c r="AC558" s="17">
        <f t="shared" si="336"/>
        <v>1</v>
      </c>
      <c r="AD558" s="17">
        <v>252</v>
      </c>
      <c r="AE558" s="13">
        <f t="shared" si="349"/>
        <v>1.0001807579999999</v>
      </c>
      <c r="AF558" s="2">
        <f t="shared" si="337"/>
        <v>59.566333649999997</v>
      </c>
      <c r="AG558" s="2">
        <f t="shared" si="338"/>
        <v>61.455177470000002</v>
      </c>
      <c r="AH558" s="3">
        <f t="shared" si="339"/>
        <v>0</v>
      </c>
      <c r="AI558" s="4" t="str">
        <f t="shared" si="345"/>
        <v>A+J=</v>
      </c>
      <c r="AJ558" s="11">
        <f t="shared" si="346"/>
        <v>41743</v>
      </c>
      <c r="AK558" s="11"/>
      <c r="AL558" s="4"/>
      <c r="AM558" s="1"/>
      <c r="AN558" s="11"/>
      <c r="AO558" s="1"/>
      <c r="AP558" s="1"/>
      <c r="AQ558" s="3"/>
      <c r="AR558" s="53"/>
      <c r="AS558" s="53"/>
      <c r="AT558" s="53"/>
      <c r="AU558" s="53"/>
      <c r="AV558" s="53"/>
      <c r="AW558" s="53"/>
      <c r="AX558" s="1"/>
      <c r="AY558" s="1"/>
      <c r="AZ558" s="1"/>
      <c r="BA558" s="1"/>
      <c r="BB558" s="1"/>
    </row>
    <row r="559" spans="1:138" x14ac:dyDescent="0.2">
      <c r="A559" s="158">
        <f t="shared" si="340"/>
        <v>41715</v>
      </c>
      <c r="B559" s="2">
        <f t="shared" si="322"/>
        <v>340047.38924761885</v>
      </c>
      <c r="C559" s="2">
        <f t="shared" si="341"/>
        <v>310091.49459618999</v>
      </c>
      <c r="D559" s="2">
        <f>SUM(Y559:Y$709)</f>
        <v>7042.3932907099997</v>
      </c>
      <c r="E559" s="73">
        <f t="shared" si="323"/>
        <v>303049.10130548</v>
      </c>
      <c r="F559" s="88">
        <f t="shared" si="351"/>
        <v>3836.38</v>
      </c>
      <c r="G559" s="3">
        <f>IF(AND(N559=1,N558&gt;1),VLOOKUP(A558,[1]Plan1!$BK$81:$BM$259,3),G558)</f>
        <v>3862.84</v>
      </c>
      <c r="H559" s="11">
        <f t="shared" si="352"/>
        <v>41654</v>
      </c>
      <c r="I559" s="11">
        <f t="shared" si="353"/>
        <v>41685</v>
      </c>
      <c r="J559" s="12">
        <f t="shared" si="324"/>
        <v>6.8971269790791823E-3</v>
      </c>
      <c r="K559" s="11">
        <f t="shared" si="342"/>
        <v>41743</v>
      </c>
      <c r="L559" s="11">
        <f t="shared" si="325"/>
        <v>41743</v>
      </c>
      <c r="M559" s="1">
        <f t="shared" si="347"/>
        <v>21</v>
      </c>
      <c r="N559" s="1">
        <f t="shared" si="326"/>
        <v>1</v>
      </c>
      <c r="O559" s="2">
        <f t="shared" si="327"/>
        <v>1.00032736</v>
      </c>
      <c r="P559" s="13">
        <f t="shared" si="354"/>
        <v>1.0055014</v>
      </c>
      <c r="Q559" s="13">
        <f t="shared" si="348"/>
        <v>1.0968292681552698</v>
      </c>
      <c r="R559" s="2">
        <f t="shared" si="350"/>
        <v>1.0971883200000001</v>
      </c>
      <c r="S559" s="2">
        <f t="shared" si="343"/>
        <v>1.06270687</v>
      </c>
      <c r="T559" s="2">
        <f t="shared" si="328"/>
        <v>329536.36163593002</v>
      </c>
      <c r="U559" s="2">
        <f t="shared" si="329"/>
        <v>441.60644056942397</v>
      </c>
      <c r="V559" s="2">
        <f t="shared" si="330"/>
        <v>29452.833033389441</v>
      </c>
      <c r="W559" s="2">
        <f t="shared" si="331"/>
        <v>339985.93407014885</v>
      </c>
      <c r="X559" s="17">
        <f t="shared" si="332"/>
        <v>0</v>
      </c>
      <c r="Y559" s="2">
        <f t="shared" si="333"/>
        <v>0</v>
      </c>
      <c r="Z559" s="72">
        <f t="shared" si="334"/>
        <v>0</v>
      </c>
      <c r="AA559" s="2">
        <f t="shared" si="335"/>
        <v>0</v>
      </c>
      <c r="AB559" s="12">
        <f t="shared" si="344"/>
        <v>4.6600000000000003E-2</v>
      </c>
      <c r="AC559" s="17">
        <f t="shared" si="336"/>
        <v>1</v>
      </c>
      <c r="AD559" s="17">
        <v>252</v>
      </c>
      <c r="AE559" s="13">
        <f t="shared" si="349"/>
        <v>1.0001807579999999</v>
      </c>
      <c r="AF559" s="2">
        <f t="shared" si="337"/>
        <v>59.566333649999997</v>
      </c>
      <c r="AG559" s="2">
        <f t="shared" si="338"/>
        <v>61.455177470000002</v>
      </c>
      <c r="AH559" s="3">
        <f t="shared" si="339"/>
        <v>0</v>
      </c>
      <c r="AI559" s="4" t="str">
        <f t="shared" si="345"/>
        <v>A+J=</v>
      </c>
      <c r="AJ559" s="11">
        <f t="shared" si="346"/>
        <v>41743</v>
      </c>
      <c r="AK559" s="11"/>
      <c r="AL559" s="4"/>
      <c r="AM559" s="1"/>
      <c r="AN559" s="11"/>
      <c r="AO559" s="1"/>
      <c r="AP559" s="1"/>
      <c r="AQ559" s="3"/>
      <c r="AR559" s="53"/>
      <c r="AS559" s="53"/>
      <c r="AT559" s="53"/>
      <c r="AU559" s="53"/>
      <c r="AV559" s="53"/>
      <c r="AW559" s="53"/>
      <c r="AX559" s="1"/>
      <c r="AY559" s="1"/>
      <c r="AZ559" s="1"/>
      <c r="BA559" s="1"/>
      <c r="BB559" s="1"/>
    </row>
    <row r="560" spans="1:138" x14ac:dyDescent="0.2">
      <c r="A560" s="158">
        <f t="shared" si="340"/>
        <v>41716</v>
      </c>
      <c r="B560" s="2">
        <f t="shared" si="322"/>
        <v>340217.74080345471</v>
      </c>
      <c r="C560" s="2">
        <f t="shared" si="341"/>
        <v>310091.49459618999</v>
      </c>
      <c r="D560" s="2">
        <f>SUM(Y560:Y$709)</f>
        <v>7042.3932907099997</v>
      </c>
      <c r="E560" s="73">
        <f t="shared" si="323"/>
        <v>303049.10130548</v>
      </c>
      <c r="F560" s="88">
        <f t="shared" si="351"/>
        <v>3836.38</v>
      </c>
      <c r="G560" s="3">
        <f>IF(AND(N560=1,N559&gt;1),VLOOKUP(A559,[1]Plan1!$BK$81:$BM$259,3),G559)</f>
        <v>3862.84</v>
      </c>
      <c r="H560" s="11">
        <f t="shared" si="352"/>
        <v>41654</v>
      </c>
      <c r="I560" s="11">
        <f t="shared" si="353"/>
        <v>41685</v>
      </c>
      <c r="J560" s="12">
        <f t="shared" si="324"/>
        <v>6.8971269790791823E-3</v>
      </c>
      <c r="K560" s="11">
        <f t="shared" si="342"/>
        <v>41743</v>
      </c>
      <c r="L560" s="11">
        <f t="shared" si="325"/>
        <v>41743</v>
      </c>
      <c r="M560" s="1">
        <f t="shared" si="347"/>
        <v>21</v>
      </c>
      <c r="N560" s="1">
        <f t="shared" si="326"/>
        <v>2</v>
      </c>
      <c r="O560" s="2">
        <f t="shared" si="327"/>
        <v>1.0006548200000001</v>
      </c>
      <c r="P560" s="13">
        <f t="shared" si="354"/>
        <v>1.0055014</v>
      </c>
      <c r="Q560" s="13">
        <f t="shared" si="348"/>
        <v>1.0968292681552698</v>
      </c>
      <c r="R560" s="2">
        <f t="shared" si="350"/>
        <v>1.09754749</v>
      </c>
      <c r="S560" s="2">
        <f t="shared" si="343"/>
        <v>1.06270687</v>
      </c>
      <c r="T560" s="2">
        <f t="shared" si="328"/>
        <v>329536.36163593002</v>
      </c>
      <c r="U560" s="2">
        <f t="shared" si="329"/>
        <v>441.60644056942397</v>
      </c>
      <c r="V560" s="2">
        <f t="shared" si="330"/>
        <v>29561.679179105286</v>
      </c>
      <c r="W560" s="2">
        <f t="shared" si="331"/>
        <v>340094.78021586471</v>
      </c>
      <c r="X560" s="17">
        <f t="shared" si="332"/>
        <v>0</v>
      </c>
      <c r="Y560" s="2">
        <f t="shared" si="333"/>
        <v>0</v>
      </c>
      <c r="Z560" s="72">
        <f t="shared" si="334"/>
        <v>0</v>
      </c>
      <c r="AA560" s="2">
        <f t="shared" si="335"/>
        <v>0</v>
      </c>
      <c r="AB560" s="12">
        <f t="shared" si="344"/>
        <v>4.6600000000000003E-2</v>
      </c>
      <c r="AC560" s="17">
        <f t="shared" si="336"/>
        <v>2</v>
      </c>
      <c r="AD560" s="17">
        <v>252</v>
      </c>
      <c r="AE560" s="13">
        <f t="shared" si="349"/>
        <v>1.0003615480000001</v>
      </c>
      <c r="AF560" s="2">
        <f t="shared" si="337"/>
        <v>119.14321246999999</v>
      </c>
      <c r="AG560" s="2">
        <f t="shared" si="338"/>
        <v>122.96058759</v>
      </c>
      <c r="AH560" s="3">
        <f t="shared" si="339"/>
        <v>0</v>
      </c>
      <c r="AI560" s="4" t="str">
        <f t="shared" si="345"/>
        <v>A+J=</v>
      </c>
      <c r="AJ560" s="11">
        <f t="shared" si="346"/>
        <v>41743</v>
      </c>
      <c r="AK560" s="11"/>
      <c r="AL560" s="4"/>
      <c r="AM560" s="1"/>
      <c r="AN560" s="11"/>
      <c r="AO560" s="1"/>
      <c r="AP560" s="1"/>
      <c r="AQ560" s="3"/>
      <c r="AR560" s="53"/>
      <c r="AS560" s="53"/>
      <c r="AT560" s="53"/>
      <c r="AU560" s="53"/>
      <c r="AV560" s="53"/>
      <c r="AW560" s="53"/>
      <c r="AX560" s="1"/>
      <c r="AY560" s="1"/>
      <c r="AZ560" s="1"/>
      <c r="BA560" s="1"/>
      <c r="BB560" s="1"/>
    </row>
    <row r="561" spans="1:138" x14ac:dyDescent="0.2">
      <c r="A561" s="158">
        <f t="shared" si="340"/>
        <v>41717</v>
      </c>
      <c r="B561" s="2">
        <f t="shared" si="322"/>
        <v>340388.18236036377</v>
      </c>
      <c r="C561" s="2">
        <f t="shared" si="341"/>
        <v>310091.49459618999</v>
      </c>
      <c r="D561" s="2">
        <f>SUM(Y561:Y$709)</f>
        <v>7042.3932907099997</v>
      </c>
      <c r="E561" s="73">
        <f t="shared" si="323"/>
        <v>303049.10130548</v>
      </c>
      <c r="F561" s="88">
        <f t="shared" si="351"/>
        <v>3836.38</v>
      </c>
      <c r="G561" s="3">
        <f>IF(AND(N561=1,N560&gt;1),VLOOKUP(A560,[1]Plan1!$BK$81:$BM$259,3),G560)</f>
        <v>3862.84</v>
      </c>
      <c r="H561" s="11">
        <f t="shared" si="352"/>
        <v>41654</v>
      </c>
      <c r="I561" s="11">
        <f t="shared" si="353"/>
        <v>41685</v>
      </c>
      <c r="J561" s="12">
        <f t="shared" si="324"/>
        <v>6.8971269790791823E-3</v>
      </c>
      <c r="K561" s="11">
        <f t="shared" si="342"/>
        <v>41743</v>
      </c>
      <c r="L561" s="11">
        <f t="shared" si="325"/>
        <v>41743</v>
      </c>
      <c r="M561" s="1">
        <f t="shared" si="347"/>
        <v>21</v>
      </c>
      <c r="N561" s="1">
        <f t="shared" si="326"/>
        <v>3</v>
      </c>
      <c r="O561" s="2">
        <f t="shared" si="327"/>
        <v>1.0009824</v>
      </c>
      <c r="P561" s="13">
        <f t="shared" si="354"/>
        <v>1.0055014</v>
      </c>
      <c r="Q561" s="13">
        <f t="shared" si="348"/>
        <v>1.0968292681552698</v>
      </c>
      <c r="R561" s="2">
        <f t="shared" si="350"/>
        <v>1.0979067899999999</v>
      </c>
      <c r="S561" s="2">
        <f t="shared" si="343"/>
        <v>1.06270687</v>
      </c>
      <c r="T561" s="2">
        <f t="shared" si="328"/>
        <v>329536.36163593002</v>
      </c>
      <c r="U561" s="2">
        <f t="shared" si="329"/>
        <v>441.60644056942397</v>
      </c>
      <c r="V561" s="2">
        <f t="shared" si="330"/>
        <v>29670.56472120433</v>
      </c>
      <c r="W561" s="2">
        <f t="shared" si="331"/>
        <v>340203.66575796378</v>
      </c>
      <c r="X561" s="17">
        <f t="shared" si="332"/>
        <v>0</v>
      </c>
      <c r="Y561" s="2">
        <f t="shared" si="333"/>
        <v>0</v>
      </c>
      <c r="Z561" s="72">
        <f t="shared" si="334"/>
        <v>0</v>
      </c>
      <c r="AA561" s="2">
        <f t="shared" si="335"/>
        <v>0</v>
      </c>
      <c r="AB561" s="12">
        <f t="shared" si="344"/>
        <v>4.6600000000000003E-2</v>
      </c>
      <c r="AC561" s="17">
        <f t="shared" si="336"/>
        <v>3</v>
      </c>
      <c r="AD561" s="17">
        <v>252</v>
      </c>
      <c r="AE561" s="13">
        <f t="shared" si="349"/>
        <v>1.0005423710000001</v>
      </c>
      <c r="AF561" s="2">
        <f t="shared" si="337"/>
        <v>178.73096598999999</v>
      </c>
      <c r="AG561" s="2">
        <f t="shared" si="338"/>
        <v>184.51660240000001</v>
      </c>
      <c r="AH561" s="3">
        <f t="shared" si="339"/>
        <v>0</v>
      </c>
      <c r="AI561" s="4" t="str">
        <f t="shared" si="345"/>
        <v>A+J=</v>
      </c>
      <c r="AJ561" s="11">
        <f t="shared" si="346"/>
        <v>41743</v>
      </c>
      <c r="AK561" s="11"/>
      <c r="AL561" s="4"/>
      <c r="AM561" s="1"/>
      <c r="AN561" s="11"/>
      <c r="AO561" s="1"/>
      <c r="AP561" s="1"/>
      <c r="AQ561" s="3"/>
      <c r="AR561" s="53"/>
      <c r="AS561" s="53"/>
      <c r="AT561" s="53"/>
      <c r="AU561" s="53"/>
      <c r="AV561" s="53"/>
      <c r="AW561" s="53"/>
      <c r="AX561" s="1"/>
      <c r="AY561" s="1"/>
      <c r="AZ561" s="1"/>
      <c r="BA561" s="1"/>
      <c r="BB561" s="1"/>
    </row>
    <row r="562" spans="1:138" x14ac:dyDescent="0.2">
      <c r="A562" s="158">
        <f t="shared" si="340"/>
        <v>41718</v>
      </c>
      <c r="B562" s="2">
        <f t="shared" si="322"/>
        <v>340558.707885104</v>
      </c>
      <c r="C562" s="2">
        <f t="shared" si="341"/>
        <v>310091.49459618999</v>
      </c>
      <c r="D562" s="2">
        <f>SUM(Y562:Y$709)</f>
        <v>7042.3932907099997</v>
      </c>
      <c r="E562" s="73">
        <f t="shared" si="323"/>
        <v>303049.10130548</v>
      </c>
      <c r="F562" s="88">
        <f t="shared" si="351"/>
        <v>3836.38</v>
      </c>
      <c r="G562" s="3">
        <f>IF(AND(N562=1,N561&gt;1),VLOOKUP(A561,[1]Plan1!$BK$81:$BM$259,3),G561)</f>
        <v>3862.84</v>
      </c>
      <c r="H562" s="11">
        <f t="shared" si="352"/>
        <v>41654</v>
      </c>
      <c r="I562" s="11">
        <f t="shared" si="353"/>
        <v>41685</v>
      </c>
      <c r="J562" s="12">
        <f t="shared" si="324"/>
        <v>6.8971269790791823E-3</v>
      </c>
      <c r="K562" s="11">
        <f t="shared" si="342"/>
        <v>41743</v>
      </c>
      <c r="L562" s="11">
        <f t="shared" si="325"/>
        <v>41743</v>
      </c>
      <c r="M562" s="1">
        <f t="shared" si="347"/>
        <v>21</v>
      </c>
      <c r="N562" s="1">
        <f t="shared" si="326"/>
        <v>4</v>
      </c>
      <c r="O562" s="2">
        <f t="shared" si="327"/>
        <v>1.0013100800000001</v>
      </c>
      <c r="P562" s="13">
        <f t="shared" si="354"/>
        <v>1.0055014</v>
      </c>
      <c r="Q562" s="13">
        <f t="shared" si="348"/>
        <v>1.0968292681552698</v>
      </c>
      <c r="R562" s="2">
        <f t="shared" si="350"/>
        <v>1.0982662000000001</v>
      </c>
      <c r="S562" s="2">
        <f t="shared" si="343"/>
        <v>1.06270687</v>
      </c>
      <c r="T562" s="2">
        <f t="shared" si="328"/>
        <v>329536.36163593002</v>
      </c>
      <c r="U562" s="2">
        <f t="shared" si="329"/>
        <v>441.60644056942397</v>
      </c>
      <c r="V562" s="2">
        <f t="shared" si="330"/>
        <v>29779.483598704584</v>
      </c>
      <c r="W562" s="2">
        <f t="shared" si="331"/>
        <v>340312.58463546401</v>
      </c>
      <c r="X562" s="17">
        <f t="shared" si="332"/>
        <v>0</v>
      </c>
      <c r="Y562" s="2">
        <f t="shared" si="333"/>
        <v>0</v>
      </c>
      <c r="Z562" s="72">
        <f t="shared" si="334"/>
        <v>0</v>
      </c>
      <c r="AA562" s="2">
        <f t="shared" si="335"/>
        <v>0</v>
      </c>
      <c r="AB562" s="12">
        <f t="shared" si="344"/>
        <v>4.6600000000000003E-2</v>
      </c>
      <c r="AC562" s="17">
        <f t="shared" si="336"/>
        <v>4</v>
      </c>
      <c r="AD562" s="17">
        <v>252</v>
      </c>
      <c r="AE562" s="13">
        <f t="shared" si="349"/>
        <v>1.0007232269999999</v>
      </c>
      <c r="AF562" s="2">
        <f t="shared" si="337"/>
        <v>238.32959421000001</v>
      </c>
      <c r="AG562" s="2">
        <f t="shared" si="338"/>
        <v>246.12324964000001</v>
      </c>
      <c r="AH562" s="3">
        <f t="shared" si="339"/>
        <v>0</v>
      </c>
      <c r="AI562" s="4" t="str">
        <f t="shared" si="345"/>
        <v>A+J=</v>
      </c>
      <c r="AJ562" s="11">
        <f t="shared" si="346"/>
        <v>41743</v>
      </c>
      <c r="AK562" s="11"/>
      <c r="AL562" s="4"/>
      <c r="AM562" s="1"/>
      <c r="AN562" s="11"/>
      <c r="AO562" s="1"/>
      <c r="AP562" s="1"/>
      <c r="AQ562" s="3"/>
      <c r="AR562" s="53"/>
      <c r="AS562" s="53"/>
      <c r="AT562" s="53"/>
      <c r="AU562" s="53"/>
      <c r="AV562" s="53"/>
      <c r="AW562" s="53"/>
      <c r="AX562" s="1"/>
      <c r="AY562" s="1"/>
      <c r="AZ562" s="1"/>
      <c r="BA562" s="1"/>
      <c r="BB562" s="1"/>
    </row>
    <row r="563" spans="1:138" x14ac:dyDescent="0.2">
      <c r="A563" s="158">
        <f t="shared" si="340"/>
        <v>41719</v>
      </c>
      <c r="B563" s="2">
        <f t="shared" si="322"/>
        <v>340729.32009937632</v>
      </c>
      <c r="C563" s="2">
        <f t="shared" si="341"/>
        <v>310091.49459618999</v>
      </c>
      <c r="D563" s="2">
        <f>SUM(Y563:Y$709)</f>
        <v>7042.3932907099997</v>
      </c>
      <c r="E563" s="73">
        <f t="shared" si="323"/>
        <v>303049.10130548</v>
      </c>
      <c r="F563" s="88">
        <f t="shared" si="351"/>
        <v>3836.38</v>
      </c>
      <c r="G563" s="3">
        <f>IF(AND(N563=1,N562&gt;1),VLOOKUP(A562,[1]Plan1!$BK$81:$BM$259,3),G562)</f>
        <v>3862.84</v>
      </c>
      <c r="H563" s="11">
        <f t="shared" si="352"/>
        <v>41654</v>
      </c>
      <c r="I563" s="11">
        <f t="shared" si="353"/>
        <v>41685</v>
      </c>
      <c r="J563" s="12">
        <f t="shared" si="324"/>
        <v>6.8971269790791823E-3</v>
      </c>
      <c r="K563" s="11">
        <f t="shared" si="342"/>
        <v>41743</v>
      </c>
      <c r="L563" s="11">
        <f t="shared" si="325"/>
        <v>41743</v>
      </c>
      <c r="M563" s="1">
        <f t="shared" si="347"/>
        <v>21</v>
      </c>
      <c r="N563" s="1">
        <f t="shared" si="326"/>
        <v>5</v>
      </c>
      <c r="O563" s="2">
        <f t="shared" si="327"/>
        <v>1.0016378699999999</v>
      </c>
      <c r="P563" s="13">
        <f t="shared" si="354"/>
        <v>1.0055014</v>
      </c>
      <c r="Q563" s="13">
        <f t="shared" si="348"/>
        <v>1.0968292681552698</v>
      </c>
      <c r="R563" s="2">
        <f t="shared" si="350"/>
        <v>1.09862573</v>
      </c>
      <c r="S563" s="2">
        <f t="shared" si="343"/>
        <v>1.06270687</v>
      </c>
      <c r="T563" s="2">
        <f t="shared" si="328"/>
        <v>329536.36163593002</v>
      </c>
      <c r="U563" s="2">
        <f t="shared" si="329"/>
        <v>441.60644056942397</v>
      </c>
      <c r="V563" s="2">
        <f t="shared" si="330"/>
        <v>29888.438842096908</v>
      </c>
      <c r="W563" s="2">
        <f t="shared" si="331"/>
        <v>340421.53987885633</v>
      </c>
      <c r="X563" s="17">
        <f t="shared" si="332"/>
        <v>0</v>
      </c>
      <c r="Y563" s="2">
        <f t="shared" si="333"/>
        <v>0</v>
      </c>
      <c r="Z563" s="72">
        <f t="shared" si="334"/>
        <v>0</v>
      </c>
      <c r="AA563" s="2">
        <f t="shared" si="335"/>
        <v>0</v>
      </c>
      <c r="AB563" s="12">
        <f t="shared" si="344"/>
        <v>4.6600000000000003E-2</v>
      </c>
      <c r="AC563" s="17">
        <f t="shared" si="336"/>
        <v>5</v>
      </c>
      <c r="AD563" s="17">
        <v>252</v>
      </c>
      <c r="AE563" s="13">
        <f t="shared" si="349"/>
        <v>1.000904115</v>
      </c>
      <c r="AF563" s="2">
        <f t="shared" si="337"/>
        <v>297.93876760000001</v>
      </c>
      <c r="AG563" s="2">
        <f t="shared" si="338"/>
        <v>307.78022052</v>
      </c>
      <c r="AH563" s="3">
        <f t="shared" si="339"/>
        <v>0</v>
      </c>
      <c r="AI563" s="4" t="str">
        <f t="shared" si="345"/>
        <v>A+J=</v>
      </c>
      <c r="AJ563" s="11">
        <f t="shared" si="346"/>
        <v>41743</v>
      </c>
      <c r="AK563" s="11"/>
      <c r="AL563" s="4"/>
      <c r="AM563" s="1"/>
      <c r="AN563" s="11"/>
      <c r="AO563" s="1"/>
      <c r="AP563" s="1"/>
      <c r="AQ563" s="3"/>
      <c r="AR563" s="53"/>
      <c r="AS563" s="53"/>
      <c r="AT563" s="53"/>
      <c r="AU563" s="53"/>
      <c r="AV563" s="53"/>
      <c r="AW563" s="53"/>
      <c r="AX563" s="1"/>
      <c r="AY563" s="1"/>
      <c r="AZ563" s="1"/>
      <c r="BA563" s="1"/>
      <c r="BB563" s="1"/>
    </row>
    <row r="564" spans="1:138" x14ac:dyDescent="0.2">
      <c r="A564" s="158">
        <f t="shared" si="340"/>
        <v>41720</v>
      </c>
      <c r="B564" s="2">
        <f t="shared" si="322"/>
        <v>340900.0193739009</v>
      </c>
      <c r="C564" s="2">
        <f t="shared" si="341"/>
        <v>310091.49459618999</v>
      </c>
      <c r="D564" s="2">
        <f>SUM(Y564:Y$709)</f>
        <v>7042.3932907099997</v>
      </c>
      <c r="E564" s="73">
        <f t="shared" si="323"/>
        <v>303049.10130548</v>
      </c>
      <c r="F564" s="88">
        <f t="shared" si="351"/>
        <v>3836.38</v>
      </c>
      <c r="G564" s="3">
        <f>IF(AND(N564=1,N563&gt;1),VLOOKUP(A563,[1]Plan1!$BK$81:$BM$259,3),G563)</f>
        <v>3862.84</v>
      </c>
      <c r="H564" s="11">
        <f t="shared" si="352"/>
        <v>41654</v>
      </c>
      <c r="I564" s="11">
        <f t="shared" si="353"/>
        <v>41685</v>
      </c>
      <c r="J564" s="12">
        <f t="shared" si="324"/>
        <v>6.8971269790791823E-3</v>
      </c>
      <c r="K564" s="11">
        <f t="shared" si="342"/>
        <v>41743</v>
      </c>
      <c r="L564" s="11">
        <f t="shared" si="325"/>
        <v>41743</v>
      </c>
      <c r="M564" s="1">
        <f t="shared" si="347"/>
        <v>21</v>
      </c>
      <c r="N564" s="1">
        <f t="shared" si="326"/>
        <v>6</v>
      </c>
      <c r="O564" s="2">
        <f t="shared" si="327"/>
        <v>1.00196577</v>
      </c>
      <c r="P564" s="13">
        <f t="shared" si="354"/>
        <v>1.0055014</v>
      </c>
      <c r="Q564" s="13">
        <f t="shared" si="348"/>
        <v>1.0968292681552698</v>
      </c>
      <c r="R564" s="2">
        <f t="shared" si="350"/>
        <v>1.09898538</v>
      </c>
      <c r="S564" s="2">
        <f t="shared" si="343"/>
        <v>1.06270687</v>
      </c>
      <c r="T564" s="2">
        <f t="shared" si="328"/>
        <v>329536.36163593002</v>
      </c>
      <c r="U564" s="2">
        <f t="shared" si="329"/>
        <v>441.60644056942397</v>
      </c>
      <c r="V564" s="2">
        <f t="shared" si="330"/>
        <v>29997.430451381439</v>
      </c>
      <c r="W564" s="2">
        <f t="shared" si="331"/>
        <v>340530.53148814087</v>
      </c>
      <c r="X564" s="17">
        <f t="shared" si="332"/>
        <v>0</v>
      </c>
      <c r="Y564" s="2">
        <f t="shared" si="333"/>
        <v>0</v>
      </c>
      <c r="Z564" s="72">
        <f t="shared" si="334"/>
        <v>0</v>
      </c>
      <c r="AA564" s="2">
        <f t="shared" si="335"/>
        <v>0</v>
      </c>
      <c r="AB564" s="12">
        <f t="shared" si="344"/>
        <v>4.6600000000000003E-2</v>
      </c>
      <c r="AC564" s="17">
        <f t="shared" si="336"/>
        <v>6</v>
      </c>
      <c r="AD564" s="17">
        <v>252</v>
      </c>
      <c r="AE564" s="13">
        <f t="shared" si="349"/>
        <v>1.0010850360000001</v>
      </c>
      <c r="AF564" s="2">
        <f t="shared" si="337"/>
        <v>357.55881568000001</v>
      </c>
      <c r="AG564" s="2">
        <f t="shared" si="338"/>
        <v>369.48788575999998</v>
      </c>
      <c r="AH564" s="3">
        <f t="shared" si="339"/>
        <v>0</v>
      </c>
      <c r="AI564" s="4" t="str">
        <f t="shared" si="345"/>
        <v>A+J=</v>
      </c>
      <c r="AJ564" s="11">
        <f t="shared" si="346"/>
        <v>41743</v>
      </c>
      <c r="AK564" s="11"/>
      <c r="AL564" s="4"/>
      <c r="AM564" s="1"/>
      <c r="AN564" s="11"/>
      <c r="AO564" s="1"/>
      <c r="AP564" s="1"/>
      <c r="AQ564" s="3"/>
      <c r="AR564" s="53"/>
      <c r="AS564" s="53"/>
      <c r="AT564" s="53"/>
      <c r="AU564" s="53"/>
      <c r="AV564" s="53"/>
      <c r="AW564" s="53"/>
      <c r="AX564" s="1"/>
      <c r="AY564" s="1"/>
      <c r="AZ564" s="1"/>
      <c r="BA564" s="1"/>
      <c r="BB564" s="1"/>
    </row>
    <row r="565" spans="1:138" x14ac:dyDescent="0.2">
      <c r="A565" s="158">
        <f t="shared" si="340"/>
        <v>41721</v>
      </c>
      <c r="B565" s="2">
        <f t="shared" si="322"/>
        <v>340900.0193739009</v>
      </c>
      <c r="C565" s="2">
        <f t="shared" si="341"/>
        <v>310091.49459618999</v>
      </c>
      <c r="D565" s="2">
        <f>SUM(Y565:Y$709)</f>
        <v>7042.3932907099997</v>
      </c>
      <c r="E565" s="73">
        <f t="shared" si="323"/>
        <v>303049.10130548</v>
      </c>
      <c r="F565" s="88">
        <f t="shared" si="351"/>
        <v>3836.38</v>
      </c>
      <c r="G565" s="3">
        <f>IF(AND(N565=1,N564&gt;1),VLOOKUP(A564,[1]Plan1!$BK$81:$BM$259,3),G564)</f>
        <v>3862.84</v>
      </c>
      <c r="H565" s="11">
        <f t="shared" si="352"/>
        <v>41654</v>
      </c>
      <c r="I565" s="11">
        <f t="shared" si="353"/>
        <v>41685</v>
      </c>
      <c r="J565" s="12">
        <f t="shared" si="324"/>
        <v>6.8971269790791823E-3</v>
      </c>
      <c r="K565" s="11">
        <f t="shared" si="342"/>
        <v>41743</v>
      </c>
      <c r="L565" s="11">
        <f t="shared" si="325"/>
        <v>41743</v>
      </c>
      <c r="M565" s="1">
        <f t="shared" si="347"/>
        <v>21</v>
      </c>
      <c r="N565" s="1">
        <f t="shared" si="326"/>
        <v>6</v>
      </c>
      <c r="O565" s="2">
        <f t="shared" si="327"/>
        <v>1.00196577</v>
      </c>
      <c r="P565" s="13">
        <f t="shared" si="354"/>
        <v>1.0055014</v>
      </c>
      <c r="Q565" s="13">
        <f t="shared" si="348"/>
        <v>1.0968292681552698</v>
      </c>
      <c r="R565" s="2">
        <f t="shared" si="350"/>
        <v>1.09898538</v>
      </c>
      <c r="S565" s="2">
        <f t="shared" si="343"/>
        <v>1.06270687</v>
      </c>
      <c r="T565" s="2">
        <f t="shared" si="328"/>
        <v>329536.36163593002</v>
      </c>
      <c r="U565" s="2">
        <f t="shared" si="329"/>
        <v>441.60644056942397</v>
      </c>
      <c r="V565" s="2">
        <f t="shared" si="330"/>
        <v>29997.430451381439</v>
      </c>
      <c r="W565" s="2">
        <f t="shared" si="331"/>
        <v>340530.53148814087</v>
      </c>
      <c r="X565" s="17">
        <f t="shared" si="332"/>
        <v>0</v>
      </c>
      <c r="Y565" s="2">
        <f t="shared" si="333"/>
        <v>0</v>
      </c>
      <c r="Z565" s="72">
        <f t="shared" si="334"/>
        <v>0</v>
      </c>
      <c r="AA565" s="2">
        <f t="shared" si="335"/>
        <v>0</v>
      </c>
      <c r="AB565" s="12">
        <f t="shared" si="344"/>
        <v>4.6600000000000003E-2</v>
      </c>
      <c r="AC565" s="17">
        <f t="shared" si="336"/>
        <v>6</v>
      </c>
      <c r="AD565" s="17">
        <v>252</v>
      </c>
      <c r="AE565" s="13">
        <f t="shared" si="349"/>
        <v>1.0010850360000001</v>
      </c>
      <c r="AF565" s="2">
        <f t="shared" si="337"/>
        <v>357.55881568000001</v>
      </c>
      <c r="AG565" s="2">
        <f t="shared" si="338"/>
        <v>369.48788575999998</v>
      </c>
      <c r="AH565" s="3">
        <f t="shared" si="339"/>
        <v>0</v>
      </c>
      <c r="AI565" s="4" t="str">
        <f t="shared" si="345"/>
        <v>A+J=</v>
      </c>
      <c r="AJ565" s="11">
        <f t="shared" si="346"/>
        <v>41743</v>
      </c>
      <c r="AK565" s="11"/>
      <c r="AL565" s="4"/>
      <c r="AM565" s="1"/>
      <c r="AN565" s="11"/>
      <c r="AO565" s="1"/>
      <c r="AP565" s="1"/>
      <c r="AQ565" s="3"/>
      <c r="AR565" s="53"/>
      <c r="AS565" s="53"/>
      <c r="AT565" s="53"/>
      <c r="AU565" s="53"/>
      <c r="AV565" s="53"/>
      <c r="AW565" s="53"/>
      <c r="AX565" s="1"/>
      <c r="AY565" s="1"/>
      <c r="AZ565" s="1"/>
      <c r="BA565" s="1"/>
      <c r="BB565" s="1"/>
    </row>
    <row r="566" spans="1:138" x14ac:dyDescent="0.2">
      <c r="A566" s="158">
        <f t="shared" si="340"/>
        <v>41722</v>
      </c>
      <c r="B566" s="2">
        <f t="shared" si="322"/>
        <v>340900.0193739009</v>
      </c>
      <c r="C566" s="2">
        <f t="shared" si="341"/>
        <v>310091.49459618999</v>
      </c>
      <c r="D566" s="2">
        <f>SUM(Y566:Y$709)</f>
        <v>7042.3932907099997</v>
      </c>
      <c r="E566" s="73">
        <f t="shared" si="323"/>
        <v>303049.10130548</v>
      </c>
      <c r="F566" s="88">
        <f t="shared" si="351"/>
        <v>3836.38</v>
      </c>
      <c r="G566" s="3">
        <f>IF(AND(N566=1,N565&gt;1),VLOOKUP(A565,[1]Plan1!$BK$81:$BM$259,3),G565)</f>
        <v>3862.84</v>
      </c>
      <c r="H566" s="11">
        <f t="shared" si="352"/>
        <v>41654</v>
      </c>
      <c r="I566" s="11">
        <f t="shared" si="353"/>
        <v>41685</v>
      </c>
      <c r="J566" s="12">
        <f t="shared" si="324"/>
        <v>6.8971269790791823E-3</v>
      </c>
      <c r="K566" s="11">
        <f t="shared" si="342"/>
        <v>41743</v>
      </c>
      <c r="L566" s="11">
        <f t="shared" si="325"/>
        <v>41743</v>
      </c>
      <c r="M566" s="1">
        <f t="shared" si="347"/>
        <v>21</v>
      </c>
      <c r="N566" s="1">
        <f t="shared" si="326"/>
        <v>6</v>
      </c>
      <c r="O566" s="2">
        <f t="shared" si="327"/>
        <v>1.00196577</v>
      </c>
      <c r="P566" s="13">
        <f t="shared" si="354"/>
        <v>1.0055014</v>
      </c>
      <c r="Q566" s="13">
        <f t="shared" si="348"/>
        <v>1.0968292681552698</v>
      </c>
      <c r="R566" s="2">
        <f t="shared" si="350"/>
        <v>1.09898538</v>
      </c>
      <c r="S566" s="2">
        <f t="shared" si="343"/>
        <v>1.06270687</v>
      </c>
      <c r="T566" s="2">
        <f t="shared" si="328"/>
        <v>329536.36163593002</v>
      </c>
      <c r="U566" s="2">
        <f t="shared" si="329"/>
        <v>441.60644056942397</v>
      </c>
      <c r="V566" s="2">
        <f t="shared" si="330"/>
        <v>29997.430451381439</v>
      </c>
      <c r="W566" s="2">
        <f t="shared" si="331"/>
        <v>340530.53148814087</v>
      </c>
      <c r="X566" s="17">
        <f t="shared" si="332"/>
        <v>0</v>
      </c>
      <c r="Y566" s="2">
        <f t="shared" si="333"/>
        <v>0</v>
      </c>
      <c r="Z566" s="72">
        <f t="shared" si="334"/>
        <v>0</v>
      </c>
      <c r="AA566" s="2">
        <f t="shared" si="335"/>
        <v>0</v>
      </c>
      <c r="AB566" s="12">
        <f t="shared" si="344"/>
        <v>4.6600000000000003E-2</v>
      </c>
      <c r="AC566" s="17">
        <f t="shared" si="336"/>
        <v>6</v>
      </c>
      <c r="AD566" s="17">
        <v>252</v>
      </c>
      <c r="AE566" s="13">
        <f t="shared" si="349"/>
        <v>1.0010850360000001</v>
      </c>
      <c r="AF566" s="2">
        <f t="shared" si="337"/>
        <v>357.55881568000001</v>
      </c>
      <c r="AG566" s="2">
        <f t="shared" si="338"/>
        <v>369.48788575999998</v>
      </c>
      <c r="AH566" s="3">
        <f t="shared" si="339"/>
        <v>0</v>
      </c>
      <c r="AI566" s="4" t="str">
        <f t="shared" si="345"/>
        <v>A+J=</v>
      </c>
      <c r="AJ566" s="11">
        <f t="shared" si="346"/>
        <v>41743</v>
      </c>
      <c r="AK566" s="11"/>
      <c r="AL566" s="4"/>
      <c r="AM566" s="1"/>
      <c r="AN566" s="11"/>
      <c r="AO566" s="1"/>
      <c r="AP566" s="1"/>
      <c r="AQ566" s="3"/>
      <c r="AR566" s="53"/>
      <c r="AS566" s="53"/>
      <c r="AT566" s="53"/>
      <c r="AU566" s="53"/>
      <c r="AV566" s="53"/>
      <c r="AW566" s="53"/>
      <c r="AX566" s="1"/>
      <c r="AY566" s="1"/>
      <c r="AZ566" s="1"/>
      <c r="BA566" s="1"/>
      <c r="BB566" s="1"/>
    </row>
    <row r="567" spans="1:138" x14ac:dyDescent="0.2">
      <c r="A567" s="158">
        <f t="shared" si="340"/>
        <v>41723</v>
      </c>
      <c r="B567" s="2">
        <f t="shared" si="322"/>
        <v>341070.80270486657</v>
      </c>
      <c r="C567" s="2">
        <f t="shared" si="341"/>
        <v>310091.49459618999</v>
      </c>
      <c r="D567" s="2">
        <f>SUM(Y567:Y$709)</f>
        <v>7042.3932907099997</v>
      </c>
      <c r="E567" s="73">
        <f t="shared" si="323"/>
        <v>303049.10130548</v>
      </c>
      <c r="F567" s="88">
        <f t="shared" si="351"/>
        <v>3836.38</v>
      </c>
      <c r="G567" s="3">
        <f>IF(AND(N567=1,N566&gt;1),VLOOKUP(A566,[1]Plan1!$BK$81:$BM$259,3),G566)</f>
        <v>3862.84</v>
      </c>
      <c r="H567" s="11">
        <f t="shared" si="352"/>
        <v>41654</v>
      </c>
      <c r="I567" s="11">
        <f t="shared" si="353"/>
        <v>41685</v>
      </c>
      <c r="J567" s="12">
        <f t="shared" si="324"/>
        <v>6.8971269790791823E-3</v>
      </c>
      <c r="K567" s="11">
        <f t="shared" si="342"/>
        <v>41743</v>
      </c>
      <c r="L567" s="11">
        <f t="shared" si="325"/>
        <v>41743</v>
      </c>
      <c r="M567" s="1">
        <f t="shared" si="347"/>
        <v>21</v>
      </c>
      <c r="N567" s="1">
        <f t="shared" si="326"/>
        <v>7</v>
      </c>
      <c r="O567" s="2">
        <f t="shared" si="327"/>
        <v>1.0022937700000001</v>
      </c>
      <c r="P567" s="13">
        <f t="shared" si="354"/>
        <v>1.0055014</v>
      </c>
      <c r="Q567" s="13">
        <f t="shared" si="348"/>
        <v>1.0968292681552698</v>
      </c>
      <c r="R567" s="2">
        <f t="shared" si="350"/>
        <v>1.0993451400000001</v>
      </c>
      <c r="S567" s="2">
        <f t="shared" si="343"/>
        <v>1.06270687</v>
      </c>
      <c r="T567" s="2">
        <f t="shared" si="328"/>
        <v>329536.36163593002</v>
      </c>
      <c r="U567" s="2">
        <f t="shared" si="329"/>
        <v>441.60644056942397</v>
      </c>
      <c r="V567" s="2">
        <f t="shared" si="330"/>
        <v>30106.455396067111</v>
      </c>
      <c r="W567" s="2">
        <f t="shared" si="331"/>
        <v>340639.55643282656</v>
      </c>
      <c r="X567" s="17">
        <f t="shared" si="332"/>
        <v>0</v>
      </c>
      <c r="Y567" s="2">
        <f t="shared" si="333"/>
        <v>0</v>
      </c>
      <c r="Z567" s="72">
        <f t="shared" si="334"/>
        <v>0</v>
      </c>
      <c r="AA567" s="2">
        <f t="shared" si="335"/>
        <v>0</v>
      </c>
      <c r="AB567" s="12">
        <f t="shared" si="344"/>
        <v>4.6600000000000003E-2</v>
      </c>
      <c r="AC567" s="17">
        <f t="shared" si="336"/>
        <v>7</v>
      </c>
      <c r="AD567" s="17">
        <v>252</v>
      </c>
      <c r="AE567" s="13">
        <f t="shared" si="349"/>
        <v>1.0012659900000001</v>
      </c>
      <c r="AF567" s="2">
        <f t="shared" si="337"/>
        <v>417.18973846</v>
      </c>
      <c r="AG567" s="2">
        <f t="shared" si="338"/>
        <v>431.24627204000001</v>
      </c>
      <c r="AH567" s="3">
        <f t="shared" si="339"/>
        <v>0</v>
      </c>
      <c r="AI567" s="4" t="str">
        <f t="shared" si="345"/>
        <v>A+J=</v>
      </c>
      <c r="AJ567" s="11">
        <f t="shared" si="346"/>
        <v>41743</v>
      </c>
      <c r="AK567" s="11"/>
      <c r="AL567" s="4"/>
      <c r="AM567" s="1"/>
      <c r="AN567" s="11"/>
      <c r="AO567" s="1"/>
      <c r="AP567" s="1"/>
      <c r="AQ567" s="3"/>
      <c r="AR567" s="53"/>
      <c r="AS567" s="53"/>
      <c r="AT567" s="53"/>
      <c r="AU567" s="53"/>
      <c r="AV567" s="53"/>
      <c r="AW567" s="53"/>
      <c r="AX567" s="1"/>
      <c r="AY567" s="1"/>
      <c r="AZ567" s="1"/>
      <c r="BA567" s="1"/>
      <c r="BB567" s="1"/>
    </row>
    <row r="568" spans="1:138" x14ac:dyDescent="0.2">
      <c r="A568" s="158">
        <f t="shared" si="340"/>
        <v>41724</v>
      </c>
      <c r="B568" s="2">
        <f t="shared" si="322"/>
        <v>341241.67281530437</v>
      </c>
      <c r="C568" s="2">
        <f t="shared" si="341"/>
        <v>310091.49459618999</v>
      </c>
      <c r="D568" s="2">
        <f>SUM(Y568:Y$709)</f>
        <v>7042.3932907099997</v>
      </c>
      <c r="E568" s="73">
        <f t="shared" si="323"/>
        <v>303049.10130548</v>
      </c>
      <c r="F568" s="88">
        <f t="shared" si="351"/>
        <v>3836.38</v>
      </c>
      <c r="G568" s="3">
        <f>IF(AND(N568=1,N567&gt;1),VLOOKUP(A567,[1]Plan1!$BK$81:$BM$259,3),G567)</f>
        <v>3862.84</v>
      </c>
      <c r="H568" s="11">
        <f t="shared" si="352"/>
        <v>41654</v>
      </c>
      <c r="I568" s="11">
        <f t="shared" si="353"/>
        <v>41685</v>
      </c>
      <c r="J568" s="12">
        <f t="shared" si="324"/>
        <v>6.8971269790791823E-3</v>
      </c>
      <c r="K568" s="11">
        <f t="shared" si="342"/>
        <v>41743</v>
      </c>
      <c r="L568" s="11">
        <f t="shared" si="325"/>
        <v>41743</v>
      </c>
      <c r="M568" s="1">
        <f t="shared" si="347"/>
        <v>21</v>
      </c>
      <c r="N568" s="1">
        <f t="shared" si="326"/>
        <v>8</v>
      </c>
      <c r="O568" s="2">
        <f t="shared" si="327"/>
        <v>1.00262188</v>
      </c>
      <c r="P568" s="13">
        <f t="shared" si="354"/>
        <v>1.0055014</v>
      </c>
      <c r="Q568" s="13">
        <f t="shared" si="348"/>
        <v>1.0968292681552698</v>
      </c>
      <c r="R568" s="2">
        <f t="shared" si="350"/>
        <v>1.09970502</v>
      </c>
      <c r="S568" s="2">
        <f t="shared" si="343"/>
        <v>1.06270687</v>
      </c>
      <c r="T568" s="2">
        <f t="shared" si="328"/>
        <v>329536.36163593002</v>
      </c>
      <c r="U568" s="2">
        <f t="shared" si="329"/>
        <v>441.60644056942397</v>
      </c>
      <c r="V568" s="2">
        <f t="shared" si="330"/>
        <v>30215.516706644921</v>
      </c>
      <c r="W568" s="2">
        <f t="shared" si="331"/>
        <v>340748.61774340435</v>
      </c>
      <c r="X568" s="17">
        <f t="shared" si="332"/>
        <v>0</v>
      </c>
      <c r="Y568" s="2">
        <f t="shared" si="333"/>
        <v>0</v>
      </c>
      <c r="Z568" s="72">
        <f t="shared" si="334"/>
        <v>0</v>
      </c>
      <c r="AA568" s="2">
        <f t="shared" si="335"/>
        <v>0</v>
      </c>
      <c r="AB568" s="12">
        <f t="shared" si="344"/>
        <v>4.6600000000000003E-2</v>
      </c>
      <c r="AC568" s="17">
        <f t="shared" si="336"/>
        <v>8</v>
      </c>
      <c r="AD568" s="17">
        <v>252</v>
      </c>
      <c r="AE568" s="13">
        <f t="shared" si="349"/>
        <v>1.001446976</v>
      </c>
      <c r="AF568" s="2">
        <f t="shared" si="337"/>
        <v>476.83120640999999</v>
      </c>
      <c r="AG568" s="2">
        <f t="shared" si="338"/>
        <v>493.05507189999997</v>
      </c>
      <c r="AH568" s="3">
        <f t="shared" si="339"/>
        <v>0</v>
      </c>
      <c r="AI568" s="4" t="str">
        <f t="shared" si="345"/>
        <v>A+J=</v>
      </c>
      <c r="AJ568" s="11">
        <f t="shared" si="346"/>
        <v>41743</v>
      </c>
      <c r="AK568" s="11"/>
      <c r="AL568" s="4"/>
      <c r="AM568" s="1"/>
      <c r="AN568" s="11"/>
      <c r="AO568" s="1"/>
      <c r="AP568" s="1"/>
      <c r="AQ568" s="3"/>
      <c r="AR568" s="53"/>
      <c r="AS568" s="53"/>
      <c r="AT568" s="53"/>
      <c r="AU568" s="53"/>
      <c r="AV568" s="53"/>
      <c r="AW568" s="53"/>
      <c r="AX568" s="1"/>
      <c r="AY568" s="1"/>
      <c r="AZ568" s="1"/>
      <c r="BA568" s="1"/>
      <c r="BB568" s="1"/>
    </row>
    <row r="569" spans="1:138" x14ac:dyDescent="0.2">
      <c r="A569" s="158">
        <f t="shared" si="340"/>
        <v>41725</v>
      </c>
      <c r="B569" s="2">
        <f t="shared" si="322"/>
        <v>341412.63041714428</v>
      </c>
      <c r="C569" s="2">
        <f t="shared" si="341"/>
        <v>310091.49459618999</v>
      </c>
      <c r="D569" s="2">
        <f>SUM(Y569:Y$709)</f>
        <v>7042.3932907099997</v>
      </c>
      <c r="E569" s="73">
        <f t="shared" si="323"/>
        <v>303049.10130548</v>
      </c>
      <c r="F569" s="88">
        <f t="shared" si="351"/>
        <v>3836.38</v>
      </c>
      <c r="G569" s="3">
        <f>IF(AND(N569=1,N568&gt;1),VLOOKUP(A568,[1]Plan1!$BK$81:$BM$259,3),G568)</f>
        <v>3862.84</v>
      </c>
      <c r="H569" s="11">
        <f t="shared" si="352"/>
        <v>41654</v>
      </c>
      <c r="I569" s="11">
        <f t="shared" si="353"/>
        <v>41685</v>
      </c>
      <c r="J569" s="12">
        <f t="shared" si="324"/>
        <v>6.8971269790791823E-3</v>
      </c>
      <c r="K569" s="11">
        <f t="shared" si="342"/>
        <v>41743</v>
      </c>
      <c r="L569" s="11">
        <f t="shared" si="325"/>
        <v>41743</v>
      </c>
      <c r="M569" s="1">
        <f t="shared" si="347"/>
        <v>21</v>
      </c>
      <c r="N569" s="1">
        <f t="shared" si="326"/>
        <v>9</v>
      </c>
      <c r="O569" s="2">
        <f t="shared" si="327"/>
        <v>1.0029501000000001</v>
      </c>
      <c r="P569" s="13">
        <f t="shared" si="354"/>
        <v>1.0055014</v>
      </c>
      <c r="Q569" s="13">
        <f t="shared" si="348"/>
        <v>1.0968292681552698</v>
      </c>
      <c r="R569" s="2">
        <f t="shared" si="350"/>
        <v>1.1000650199999999</v>
      </c>
      <c r="S569" s="2">
        <f t="shared" si="343"/>
        <v>1.06270687</v>
      </c>
      <c r="T569" s="2">
        <f t="shared" si="328"/>
        <v>329536.36163593002</v>
      </c>
      <c r="U569" s="2">
        <f t="shared" si="329"/>
        <v>441.60644056942397</v>
      </c>
      <c r="V569" s="2">
        <f t="shared" si="330"/>
        <v>30324.614383114866</v>
      </c>
      <c r="W569" s="2">
        <f t="shared" si="331"/>
        <v>340857.71541987429</v>
      </c>
      <c r="X569" s="17">
        <f t="shared" si="332"/>
        <v>0</v>
      </c>
      <c r="Y569" s="2">
        <f t="shared" si="333"/>
        <v>0</v>
      </c>
      <c r="Z569" s="72">
        <f t="shared" si="334"/>
        <v>0</v>
      </c>
      <c r="AA569" s="2">
        <f t="shared" si="335"/>
        <v>0</v>
      </c>
      <c r="AB569" s="12">
        <f t="shared" si="344"/>
        <v>4.6600000000000003E-2</v>
      </c>
      <c r="AC569" s="17">
        <f t="shared" si="336"/>
        <v>9</v>
      </c>
      <c r="AD569" s="17">
        <v>252</v>
      </c>
      <c r="AE569" s="13">
        <f t="shared" si="349"/>
        <v>1.0016279960000001</v>
      </c>
      <c r="AF569" s="2">
        <f t="shared" si="337"/>
        <v>536.48387859000002</v>
      </c>
      <c r="AG569" s="2">
        <f t="shared" si="338"/>
        <v>554.91499726999996</v>
      </c>
      <c r="AH569" s="3">
        <f t="shared" si="339"/>
        <v>0</v>
      </c>
      <c r="AI569" s="4" t="str">
        <f t="shared" si="345"/>
        <v>A+J=</v>
      </c>
      <c r="AJ569" s="11">
        <f t="shared" si="346"/>
        <v>41743</v>
      </c>
      <c r="AK569" s="11"/>
      <c r="AL569" s="4"/>
      <c r="AM569" s="1"/>
      <c r="AN569" s="11"/>
      <c r="AO569" s="1"/>
      <c r="AP569" s="1"/>
      <c r="AQ569" s="3"/>
      <c r="AR569" s="53"/>
      <c r="AS569" s="53"/>
      <c r="AT569" s="53"/>
      <c r="AU569" s="53"/>
      <c r="AV569" s="53"/>
      <c r="AW569" s="53"/>
      <c r="AX569" s="1"/>
      <c r="AY569" s="1"/>
      <c r="AZ569" s="1"/>
      <c r="BA569" s="1"/>
      <c r="BB569" s="1"/>
    </row>
    <row r="570" spans="1:138" x14ac:dyDescent="0.2">
      <c r="A570" s="158">
        <f t="shared" si="340"/>
        <v>41726</v>
      </c>
      <c r="B570" s="2">
        <f t="shared" si="322"/>
        <v>341583.67485931644</v>
      </c>
      <c r="C570" s="2">
        <f t="shared" si="341"/>
        <v>310091.49459618999</v>
      </c>
      <c r="D570" s="2">
        <f>SUM(Y570:Y$709)</f>
        <v>7042.3932907099997</v>
      </c>
      <c r="E570" s="73">
        <f t="shared" si="323"/>
        <v>303049.10130548</v>
      </c>
      <c r="F570" s="88">
        <f t="shared" si="351"/>
        <v>3836.38</v>
      </c>
      <c r="G570" s="3">
        <f>IF(AND(N570=1,N569&gt;1),VLOOKUP(A569,[1]Plan1!$BK$81:$BM$259,3),G569)</f>
        <v>3862.84</v>
      </c>
      <c r="H570" s="11">
        <f t="shared" si="352"/>
        <v>41654</v>
      </c>
      <c r="I570" s="11">
        <f t="shared" si="353"/>
        <v>41685</v>
      </c>
      <c r="J570" s="12">
        <f t="shared" si="324"/>
        <v>6.8971269790791823E-3</v>
      </c>
      <c r="K570" s="11">
        <f t="shared" si="342"/>
        <v>41743</v>
      </c>
      <c r="L570" s="11">
        <f t="shared" si="325"/>
        <v>41743</v>
      </c>
      <c r="M570" s="1">
        <f t="shared" si="347"/>
        <v>21</v>
      </c>
      <c r="N570" s="1">
        <f t="shared" si="326"/>
        <v>10</v>
      </c>
      <c r="O570" s="2">
        <f t="shared" si="327"/>
        <v>1.0032784299999999</v>
      </c>
      <c r="P570" s="13">
        <f t="shared" si="354"/>
        <v>1.0055014</v>
      </c>
      <c r="Q570" s="13">
        <f t="shared" si="348"/>
        <v>1.0968292681552698</v>
      </c>
      <c r="R570" s="2">
        <f t="shared" si="350"/>
        <v>1.10042514</v>
      </c>
      <c r="S570" s="2">
        <f t="shared" si="343"/>
        <v>1.06270687</v>
      </c>
      <c r="T570" s="2">
        <f t="shared" si="328"/>
        <v>329536.36163593002</v>
      </c>
      <c r="U570" s="2">
        <f t="shared" si="329"/>
        <v>441.60644056942397</v>
      </c>
      <c r="V570" s="2">
        <f t="shared" si="330"/>
        <v>30433.748425477021</v>
      </c>
      <c r="W570" s="2">
        <f t="shared" si="331"/>
        <v>340966.84946223645</v>
      </c>
      <c r="X570" s="17">
        <f t="shared" si="332"/>
        <v>0</v>
      </c>
      <c r="Y570" s="2">
        <f t="shared" si="333"/>
        <v>0</v>
      </c>
      <c r="Z570" s="72">
        <f t="shared" si="334"/>
        <v>0</v>
      </c>
      <c r="AA570" s="2">
        <f t="shared" si="335"/>
        <v>0</v>
      </c>
      <c r="AB570" s="12">
        <f t="shared" si="344"/>
        <v>4.6600000000000003E-2</v>
      </c>
      <c r="AC570" s="17">
        <f t="shared" si="336"/>
        <v>10</v>
      </c>
      <c r="AD570" s="17">
        <v>252</v>
      </c>
      <c r="AE570" s="13">
        <f t="shared" si="349"/>
        <v>1.0018090479999999</v>
      </c>
      <c r="AF570" s="2">
        <f t="shared" si="337"/>
        <v>596.14709593999999</v>
      </c>
      <c r="AG570" s="2">
        <f t="shared" si="338"/>
        <v>616.82539708000002</v>
      </c>
      <c r="AH570" s="3">
        <f t="shared" si="339"/>
        <v>0</v>
      </c>
      <c r="AI570" s="4" t="str">
        <f t="shared" si="345"/>
        <v>A+J=</v>
      </c>
      <c r="AJ570" s="11">
        <f t="shared" si="346"/>
        <v>41743</v>
      </c>
      <c r="AK570" s="11"/>
      <c r="AL570" s="4"/>
      <c r="AM570" s="1"/>
      <c r="AN570" s="11"/>
      <c r="AO570" s="1"/>
      <c r="AP570" s="1"/>
      <c r="AQ570" s="3"/>
      <c r="AR570" s="53"/>
      <c r="AS570" s="53"/>
      <c r="AT570" s="53"/>
      <c r="AU570" s="53"/>
      <c r="AV570" s="53"/>
      <c r="AW570" s="53"/>
      <c r="AX570" s="1"/>
      <c r="AY570" s="1"/>
      <c r="AZ570" s="1"/>
      <c r="BA570" s="1"/>
      <c r="BB570" s="1"/>
    </row>
    <row r="571" spans="1:138" x14ac:dyDescent="0.2">
      <c r="A571" s="158">
        <f t="shared" si="340"/>
        <v>41727</v>
      </c>
      <c r="B571" s="2">
        <f t="shared" si="322"/>
        <v>341754.80313553975</v>
      </c>
      <c r="C571" s="2">
        <f t="shared" si="341"/>
        <v>310091.49459618999</v>
      </c>
      <c r="D571" s="2">
        <f>SUM(Y571:Y$709)</f>
        <v>7042.3932907099997</v>
      </c>
      <c r="E571" s="73">
        <f t="shared" si="323"/>
        <v>303049.10130548</v>
      </c>
      <c r="F571" s="88">
        <f t="shared" si="351"/>
        <v>3836.38</v>
      </c>
      <c r="G571" s="3">
        <f>IF(AND(N571=1,N570&gt;1),VLOOKUP(A570,[1]Plan1!$BK$81:$BM$259,3),G570)</f>
        <v>3862.84</v>
      </c>
      <c r="H571" s="11">
        <f t="shared" si="352"/>
        <v>41654</v>
      </c>
      <c r="I571" s="11">
        <f t="shared" si="353"/>
        <v>41685</v>
      </c>
      <c r="J571" s="12">
        <f t="shared" si="324"/>
        <v>6.8971269790791823E-3</v>
      </c>
      <c r="K571" s="11">
        <f t="shared" si="342"/>
        <v>41743</v>
      </c>
      <c r="L571" s="11">
        <f t="shared" si="325"/>
        <v>41743</v>
      </c>
      <c r="M571" s="1">
        <f t="shared" si="347"/>
        <v>21</v>
      </c>
      <c r="N571" s="1">
        <f t="shared" si="326"/>
        <v>11</v>
      </c>
      <c r="O571" s="2">
        <f t="shared" si="327"/>
        <v>1.0036068600000001</v>
      </c>
      <c r="P571" s="13">
        <f t="shared" si="354"/>
        <v>1.0055014</v>
      </c>
      <c r="Q571" s="13">
        <f t="shared" si="348"/>
        <v>1.0968292681552698</v>
      </c>
      <c r="R571" s="2">
        <f t="shared" si="350"/>
        <v>1.1007853700000001</v>
      </c>
      <c r="S571" s="2">
        <f t="shared" si="343"/>
        <v>1.06270687</v>
      </c>
      <c r="T571" s="2">
        <f t="shared" si="328"/>
        <v>329536.36163593002</v>
      </c>
      <c r="U571" s="2">
        <f t="shared" si="329"/>
        <v>441.60644056942397</v>
      </c>
      <c r="V571" s="2">
        <f t="shared" si="330"/>
        <v>30542.915803240314</v>
      </c>
      <c r="W571" s="2">
        <f t="shared" si="331"/>
        <v>341076.01683999976</v>
      </c>
      <c r="X571" s="17">
        <f t="shared" si="332"/>
        <v>0</v>
      </c>
      <c r="Y571" s="2">
        <f t="shared" si="333"/>
        <v>0</v>
      </c>
      <c r="Z571" s="72">
        <f t="shared" si="334"/>
        <v>0</v>
      </c>
      <c r="AA571" s="2">
        <f t="shared" si="335"/>
        <v>0</v>
      </c>
      <c r="AB571" s="12">
        <f t="shared" si="344"/>
        <v>4.6600000000000003E-2</v>
      </c>
      <c r="AC571" s="17">
        <f t="shared" si="336"/>
        <v>11</v>
      </c>
      <c r="AD571" s="17">
        <v>252</v>
      </c>
      <c r="AE571" s="13">
        <f t="shared" si="349"/>
        <v>1.001990132</v>
      </c>
      <c r="AF571" s="2">
        <f t="shared" si="337"/>
        <v>655.82085844999995</v>
      </c>
      <c r="AG571" s="2">
        <f t="shared" si="338"/>
        <v>678.78629553999997</v>
      </c>
      <c r="AH571" s="3">
        <f t="shared" si="339"/>
        <v>0</v>
      </c>
      <c r="AI571" s="4" t="str">
        <f t="shared" si="345"/>
        <v>A+J=</v>
      </c>
      <c r="AJ571" s="11">
        <f t="shared" si="346"/>
        <v>41743</v>
      </c>
      <c r="AK571" s="11"/>
      <c r="AL571" s="4"/>
      <c r="AM571" s="1"/>
      <c r="AN571" s="11"/>
      <c r="AO571" s="1"/>
      <c r="AP571" s="1"/>
      <c r="AQ571" s="3"/>
      <c r="AR571" s="53"/>
      <c r="AS571" s="53"/>
      <c r="AT571" s="53"/>
      <c r="AU571" s="53"/>
      <c r="AV571" s="53"/>
      <c r="AW571" s="53"/>
      <c r="AX571" s="1"/>
      <c r="AY571" s="1"/>
      <c r="AZ571" s="1"/>
      <c r="BA571" s="1"/>
      <c r="BB571" s="1"/>
    </row>
    <row r="572" spans="1:138" x14ac:dyDescent="0.2">
      <c r="A572" s="158">
        <f t="shared" si="340"/>
        <v>41728</v>
      </c>
      <c r="B572" s="2">
        <f t="shared" si="322"/>
        <v>341754.80313553975</v>
      </c>
      <c r="C572" s="2">
        <f t="shared" si="341"/>
        <v>310091.49459618999</v>
      </c>
      <c r="D572" s="2">
        <f>SUM(Y572:Y$709)</f>
        <v>7042.3932907099997</v>
      </c>
      <c r="E572" s="73">
        <f t="shared" si="323"/>
        <v>303049.10130548</v>
      </c>
      <c r="F572" s="88">
        <f t="shared" si="351"/>
        <v>3836.38</v>
      </c>
      <c r="G572" s="3">
        <f>IF(AND(N572=1,N571&gt;1),VLOOKUP(A571,[1]Plan1!$BK$81:$BM$259,3),G571)</f>
        <v>3862.84</v>
      </c>
      <c r="H572" s="11">
        <f t="shared" si="352"/>
        <v>41654</v>
      </c>
      <c r="I572" s="11">
        <f t="shared" si="353"/>
        <v>41685</v>
      </c>
      <c r="J572" s="12">
        <f t="shared" si="324"/>
        <v>6.8971269790791823E-3</v>
      </c>
      <c r="K572" s="11">
        <f t="shared" si="342"/>
        <v>41743</v>
      </c>
      <c r="L572" s="11">
        <f t="shared" si="325"/>
        <v>41743</v>
      </c>
      <c r="M572" s="1">
        <f t="shared" si="347"/>
        <v>21</v>
      </c>
      <c r="N572" s="1">
        <f t="shared" si="326"/>
        <v>11</v>
      </c>
      <c r="O572" s="2">
        <f t="shared" si="327"/>
        <v>1.0036068600000001</v>
      </c>
      <c r="P572" s="13">
        <f t="shared" si="354"/>
        <v>1.0055014</v>
      </c>
      <c r="Q572" s="13">
        <f t="shared" si="348"/>
        <v>1.0968292681552698</v>
      </c>
      <c r="R572" s="2">
        <f t="shared" si="350"/>
        <v>1.1007853700000001</v>
      </c>
      <c r="S572" s="2">
        <f t="shared" si="343"/>
        <v>1.06270687</v>
      </c>
      <c r="T572" s="2">
        <f t="shared" si="328"/>
        <v>329536.36163593002</v>
      </c>
      <c r="U572" s="2">
        <f t="shared" si="329"/>
        <v>441.60644056942397</v>
      </c>
      <c r="V572" s="2">
        <f t="shared" si="330"/>
        <v>30542.915803240314</v>
      </c>
      <c r="W572" s="2">
        <f t="shared" si="331"/>
        <v>341076.01683999976</v>
      </c>
      <c r="X572" s="17">
        <f t="shared" si="332"/>
        <v>0</v>
      </c>
      <c r="Y572" s="2">
        <f t="shared" si="333"/>
        <v>0</v>
      </c>
      <c r="Z572" s="72">
        <f t="shared" si="334"/>
        <v>0</v>
      </c>
      <c r="AA572" s="2">
        <f t="shared" si="335"/>
        <v>0</v>
      </c>
      <c r="AB572" s="12">
        <f t="shared" si="344"/>
        <v>4.6600000000000003E-2</v>
      </c>
      <c r="AC572" s="17">
        <f t="shared" si="336"/>
        <v>11</v>
      </c>
      <c r="AD572" s="17">
        <v>252</v>
      </c>
      <c r="AE572" s="13">
        <f t="shared" si="349"/>
        <v>1.001990132</v>
      </c>
      <c r="AF572" s="2">
        <f t="shared" si="337"/>
        <v>655.82085844999995</v>
      </c>
      <c r="AG572" s="2">
        <f t="shared" si="338"/>
        <v>678.78629553999997</v>
      </c>
      <c r="AH572" s="3">
        <f t="shared" si="339"/>
        <v>0</v>
      </c>
      <c r="AI572" s="4" t="str">
        <f t="shared" si="345"/>
        <v>A+J=</v>
      </c>
      <c r="AJ572" s="11">
        <f t="shared" si="346"/>
        <v>41743</v>
      </c>
      <c r="AK572" s="11"/>
      <c r="AL572" s="4"/>
      <c r="AM572" s="1"/>
      <c r="AN572" s="11"/>
      <c r="AO572" s="1"/>
      <c r="AP572" s="1"/>
      <c r="AQ572" s="3"/>
      <c r="AR572" s="53"/>
      <c r="AS572" s="53"/>
      <c r="AT572" s="53"/>
      <c r="AU572" s="53"/>
      <c r="AV572" s="53"/>
      <c r="AW572" s="53"/>
      <c r="AX572" s="1"/>
      <c r="AY572" s="1"/>
      <c r="AZ572" s="1"/>
      <c r="BA572" s="1"/>
      <c r="BB572" s="1"/>
    </row>
    <row r="573" spans="1:138" x14ac:dyDescent="0.2">
      <c r="A573" s="158">
        <f t="shared" si="340"/>
        <v>41729</v>
      </c>
      <c r="B573" s="2">
        <f t="shared" si="322"/>
        <v>341754.80313553975</v>
      </c>
      <c r="C573" s="2">
        <f t="shared" si="341"/>
        <v>310091.49459618999</v>
      </c>
      <c r="D573" s="2">
        <f>SUM(Y573:Y$709)</f>
        <v>7042.3932907099997</v>
      </c>
      <c r="E573" s="73">
        <f t="shared" si="323"/>
        <v>303049.10130548</v>
      </c>
      <c r="F573" s="88">
        <f t="shared" si="351"/>
        <v>3836.38</v>
      </c>
      <c r="G573" s="3">
        <f>IF(AND(N573=1,N572&gt;1),VLOOKUP(A572,[1]Plan1!$BK$81:$BM$259,3),G572)</f>
        <v>3862.84</v>
      </c>
      <c r="H573" s="11">
        <f t="shared" si="352"/>
        <v>41654</v>
      </c>
      <c r="I573" s="11">
        <f t="shared" si="353"/>
        <v>41685</v>
      </c>
      <c r="J573" s="12">
        <f t="shared" si="324"/>
        <v>6.8971269790791823E-3</v>
      </c>
      <c r="K573" s="11">
        <f t="shared" si="342"/>
        <v>41743</v>
      </c>
      <c r="L573" s="11">
        <f t="shared" si="325"/>
        <v>41743</v>
      </c>
      <c r="M573" s="1">
        <f t="shared" si="347"/>
        <v>21</v>
      </c>
      <c r="N573" s="1">
        <f t="shared" si="326"/>
        <v>11</v>
      </c>
      <c r="O573" s="2">
        <f t="shared" si="327"/>
        <v>1.0036068600000001</v>
      </c>
      <c r="P573" s="13">
        <f t="shared" si="354"/>
        <v>1.0055014</v>
      </c>
      <c r="Q573" s="13">
        <f t="shared" si="348"/>
        <v>1.0968292681552698</v>
      </c>
      <c r="R573" s="2">
        <f t="shared" si="350"/>
        <v>1.1007853700000001</v>
      </c>
      <c r="S573" s="2">
        <f t="shared" si="343"/>
        <v>1.06270687</v>
      </c>
      <c r="T573" s="2">
        <f t="shared" si="328"/>
        <v>329536.36163593002</v>
      </c>
      <c r="U573" s="2">
        <f t="shared" si="329"/>
        <v>441.60644056942397</v>
      </c>
      <c r="V573" s="2">
        <f t="shared" si="330"/>
        <v>30542.915803240314</v>
      </c>
      <c r="W573" s="2">
        <f t="shared" si="331"/>
        <v>341076.01683999976</v>
      </c>
      <c r="X573" s="17">
        <f t="shared" si="332"/>
        <v>0</v>
      </c>
      <c r="Y573" s="2">
        <f t="shared" si="333"/>
        <v>0</v>
      </c>
      <c r="Z573" s="72">
        <f t="shared" si="334"/>
        <v>0</v>
      </c>
      <c r="AA573" s="2">
        <f t="shared" si="335"/>
        <v>0</v>
      </c>
      <c r="AB573" s="12">
        <f t="shared" si="344"/>
        <v>4.6600000000000003E-2</v>
      </c>
      <c r="AC573" s="17">
        <f t="shared" si="336"/>
        <v>11</v>
      </c>
      <c r="AD573" s="17">
        <v>252</v>
      </c>
      <c r="AE573" s="13">
        <f t="shared" si="349"/>
        <v>1.001990132</v>
      </c>
      <c r="AF573" s="2">
        <f t="shared" si="337"/>
        <v>655.82085844999995</v>
      </c>
      <c r="AG573" s="2">
        <f t="shared" si="338"/>
        <v>678.78629553999997</v>
      </c>
      <c r="AH573" s="3">
        <f t="shared" si="339"/>
        <v>0</v>
      </c>
      <c r="AI573" s="4" t="str">
        <f t="shared" si="345"/>
        <v>A+J=</v>
      </c>
      <c r="AJ573" s="11">
        <f t="shared" si="346"/>
        <v>41743</v>
      </c>
      <c r="AK573" s="11"/>
      <c r="AL573" s="4"/>
      <c r="AM573" s="1"/>
      <c r="AN573" s="11"/>
      <c r="AO573" s="1"/>
      <c r="AP573" s="1"/>
      <c r="AQ573" s="3"/>
      <c r="AR573" s="53"/>
      <c r="AS573" s="53"/>
      <c r="AT573" s="53"/>
      <c r="AU573" s="53"/>
      <c r="AV573" s="53"/>
      <c r="AW573" s="53"/>
      <c r="AX573" s="1"/>
      <c r="AY573" s="1"/>
      <c r="AZ573" s="1"/>
      <c r="BA573" s="1"/>
      <c r="BB573" s="1"/>
    </row>
    <row r="574" spans="1:138" x14ac:dyDescent="0.2">
      <c r="A574" s="158">
        <f t="shared" si="340"/>
        <v>41730</v>
      </c>
      <c r="B574" s="2">
        <f t="shared" si="322"/>
        <v>341926.02203091618</v>
      </c>
      <c r="C574" s="2">
        <f t="shared" si="341"/>
        <v>310091.49459618999</v>
      </c>
      <c r="D574" s="2">
        <f>SUM(Y574:Y$709)</f>
        <v>7042.3932907099997</v>
      </c>
      <c r="E574" s="73">
        <f t="shared" si="323"/>
        <v>303049.10130548</v>
      </c>
      <c r="F574" s="88">
        <f t="shared" si="351"/>
        <v>3836.38</v>
      </c>
      <c r="G574" s="3">
        <f>IF(AND(N574=1,N573&gt;1),VLOOKUP(A573,[1]Plan1!$BK$81:$BM$259,3),G573)</f>
        <v>3862.84</v>
      </c>
      <c r="H574" s="11">
        <f t="shared" si="352"/>
        <v>41654</v>
      </c>
      <c r="I574" s="11">
        <f t="shared" si="353"/>
        <v>41685</v>
      </c>
      <c r="J574" s="12">
        <f t="shared" si="324"/>
        <v>6.8971269790791823E-3</v>
      </c>
      <c r="K574" s="11">
        <f t="shared" si="342"/>
        <v>41743</v>
      </c>
      <c r="L574" s="11">
        <f t="shared" si="325"/>
        <v>41743</v>
      </c>
      <c r="M574" s="1">
        <f t="shared" si="347"/>
        <v>21</v>
      </c>
      <c r="N574" s="1">
        <f t="shared" si="326"/>
        <v>12</v>
      </c>
      <c r="O574" s="2">
        <f t="shared" si="327"/>
        <v>1.0039354</v>
      </c>
      <c r="P574" s="13">
        <f t="shared" si="354"/>
        <v>1.0055014</v>
      </c>
      <c r="Q574" s="13">
        <f t="shared" si="348"/>
        <v>1.0968292681552698</v>
      </c>
      <c r="R574" s="2">
        <f t="shared" si="350"/>
        <v>1.10114573</v>
      </c>
      <c r="S574" s="2">
        <f t="shared" si="343"/>
        <v>1.06270687</v>
      </c>
      <c r="T574" s="2">
        <f t="shared" si="328"/>
        <v>329536.36163593002</v>
      </c>
      <c r="U574" s="2">
        <f t="shared" si="329"/>
        <v>441.60644056942397</v>
      </c>
      <c r="V574" s="2">
        <f t="shared" si="330"/>
        <v>30652.122577386741</v>
      </c>
      <c r="W574" s="2">
        <f t="shared" si="331"/>
        <v>341185.22361414618</v>
      </c>
      <c r="X574" s="17">
        <f t="shared" si="332"/>
        <v>0</v>
      </c>
      <c r="Y574" s="2">
        <f t="shared" si="333"/>
        <v>0</v>
      </c>
      <c r="Z574" s="72">
        <f t="shared" si="334"/>
        <v>0</v>
      </c>
      <c r="AA574" s="2">
        <f t="shared" si="335"/>
        <v>0</v>
      </c>
      <c r="AB574" s="12">
        <f t="shared" si="344"/>
        <v>4.6600000000000003E-2</v>
      </c>
      <c r="AC574" s="17">
        <f t="shared" si="336"/>
        <v>12</v>
      </c>
      <c r="AD574" s="17">
        <v>252</v>
      </c>
      <c r="AE574" s="13">
        <f t="shared" si="349"/>
        <v>1.00217125</v>
      </c>
      <c r="AF574" s="2">
        <f t="shared" si="337"/>
        <v>715.5058252</v>
      </c>
      <c r="AG574" s="2">
        <f t="shared" si="338"/>
        <v>740.79841677000002</v>
      </c>
      <c r="AH574" s="3">
        <f t="shared" si="339"/>
        <v>0</v>
      </c>
      <c r="AI574" s="4" t="str">
        <f t="shared" si="345"/>
        <v>A+J=</v>
      </c>
      <c r="AJ574" s="11">
        <f t="shared" si="346"/>
        <v>41743</v>
      </c>
      <c r="AK574" s="11"/>
      <c r="AL574" s="4"/>
      <c r="AM574" s="1"/>
      <c r="AN574" s="11"/>
      <c r="AO574" s="1"/>
      <c r="AP574" s="1"/>
      <c r="AQ574" s="3"/>
      <c r="AR574" s="53"/>
      <c r="AS574" s="53"/>
      <c r="AT574" s="53"/>
      <c r="AU574" s="53"/>
      <c r="AV574" s="53"/>
      <c r="AW574" s="53"/>
      <c r="AX574" s="1"/>
      <c r="AY574" s="1"/>
      <c r="AZ574" s="1"/>
      <c r="BA574" s="1"/>
      <c r="BB574" s="1"/>
    </row>
    <row r="575" spans="1:138" x14ac:dyDescent="0.2">
      <c r="A575" s="158">
        <f t="shared" si="340"/>
        <v>41731</v>
      </c>
      <c r="B575" s="2">
        <f t="shared" si="322"/>
        <v>342097.32482015376</v>
      </c>
      <c r="C575" s="2">
        <f t="shared" si="341"/>
        <v>310091.49459618999</v>
      </c>
      <c r="D575" s="2">
        <f>SUM(Y575:Y$709)</f>
        <v>7042.3932907099997</v>
      </c>
      <c r="E575" s="73">
        <f t="shared" si="323"/>
        <v>303049.10130548</v>
      </c>
      <c r="F575" s="88">
        <f t="shared" si="351"/>
        <v>3836.38</v>
      </c>
      <c r="G575" s="3">
        <f>IF(AND(N575=1,N574&gt;1),VLOOKUP(A574,[1]Plan1!$BK$81:$BM$259,3),G574)</f>
        <v>3862.84</v>
      </c>
      <c r="H575" s="11">
        <f t="shared" si="352"/>
        <v>41654</v>
      </c>
      <c r="I575" s="11">
        <f t="shared" si="353"/>
        <v>41685</v>
      </c>
      <c r="J575" s="12">
        <f t="shared" si="324"/>
        <v>6.8971269790791823E-3</v>
      </c>
      <c r="K575" s="11">
        <f t="shared" si="342"/>
        <v>41743</v>
      </c>
      <c r="L575" s="11">
        <f t="shared" si="325"/>
        <v>41743</v>
      </c>
      <c r="M575" s="1">
        <f t="shared" si="347"/>
        <v>21</v>
      </c>
      <c r="N575" s="1">
        <f t="shared" si="326"/>
        <v>13</v>
      </c>
      <c r="O575" s="2">
        <f t="shared" si="327"/>
        <v>1.00426405</v>
      </c>
      <c r="P575" s="13">
        <f t="shared" si="354"/>
        <v>1.0055014</v>
      </c>
      <c r="Q575" s="13">
        <f t="shared" si="348"/>
        <v>1.0968292681552698</v>
      </c>
      <c r="R575" s="2">
        <f t="shared" si="350"/>
        <v>1.1015062</v>
      </c>
      <c r="S575" s="2">
        <f t="shared" si="343"/>
        <v>1.06270687</v>
      </c>
      <c r="T575" s="2">
        <f t="shared" si="328"/>
        <v>329536.36163593002</v>
      </c>
      <c r="U575" s="2">
        <f t="shared" si="329"/>
        <v>441.60644056942397</v>
      </c>
      <c r="V575" s="2">
        <f t="shared" si="330"/>
        <v>30761.36268693431</v>
      </c>
      <c r="W575" s="2">
        <f t="shared" si="331"/>
        <v>341294.46372369374</v>
      </c>
      <c r="X575" s="17">
        <f t="shared" si="332"/>
        <v>0</v>
      </c>
      <c r="Y575" s="2">
        <f t="shared" si="333"/>
        <v>0</v>
      </c>
      <c r="Z575" s="72">
        <f t="shared" si="334"/>
        <v>0</v>
      </c>
      <c r="AA575" s="2">
        <f t="shared" si="335"/>
        <v>0</v>
      </c>
      <c r="AB575" s="12">
        <f t="shared" si="344"/>
        <v>4.6600000000000003E-2</v>
      </c>
      <c r="AC575" s="17">
        <f t="shared" si="336"/>
        <v>13</v>
      </c>
      <c r="AD575" s="17">
        <v>252</v>
      </c>
      <c r="AE575" s="13">
        <f t="shared" si="349"/>
        <v>1.0023523999999999</v>
      </c>
      <c r="AF575" s="2">
        <f t="shared" si="337"/>
        <v>775.20133711000005</v>
      </c>
      <c r="AG575" s="2">
        <f t="shared" si="338"/>
        <v>802.86109646</v>
      </c>
      <c r="AH575" s="3">
        <f t="shared" si="339"/>
        <v>0</v>
      </c>
      <c r="AI575" s="4" t="str">
        <f t="shared" si="345"/>
        <v>A+J=</v>
      </c>
      <c r="AJ575" s="11">
        <f t="shared" si="346"/>
        <v>41743</v>
      </c>
      <c r="AK575" s="11"/>
      <c r="AL575" s="4"/>
      <c r="AM575" s="1"/>
      <c r="AN575" s="11"/>
      <c r="AO575" s="1"/>
      <c r="AP575" s="1"/>
      <c r="AQ575" s="3"/>
      <c r="AR575" s="53"/>
      <c r="AS575" s="53"/>
      <c r="AT575" s="53"/>
      <c r="AU575" s="53"/>
      <c r="AV575" s="53"/>
      <c r="AW575" s="53"/>
      <c r="AX575" s="1"/>
      <c r="AY575" s="1"/>
      <c r="AZ575" s="1"/>
      <c r="BA575" s="1"/>
      <c r="BB575" s="1"/>
    </row>
    <row r="576" spans="1:138" x14ac:dyDescent="0.2">
      <c r="A576" s="158">
        <f t="shared" si="340"/>
        <v>41732</v>
      </c>
      <c r="B576" s="2">
        <f t="shared" si="322"/>
        <v>342268.71491143352</v>
      </c>
      <c r="C576" s="2">
        <f t="shared" si="341"/>
        <v>310091.49459618999</v>
      </c>
      <c r="D576" s="2">
        <f>SUM(Y576:Y$709)</f>
        <v>7042.3932907099997</v>
      </c>
      <c r="E576" s="73">
        <f t="shared" si="323"/>
        <v>303049.10130548</v>
      </c>
      <c r="F576" s="88">
        <f t="shared" si="351"/>
        <v>3836.38</v>
      </c>
      <c r="G576" s="3">
        <f>IF(AND(N576=1,N575&gt;1),VLOOKUP(A575,[1]Plan1!$BK$81:$BM$259,3),G575)</f>
        <v>3862.84</v>
      </c>
      <c r="H576" s="11">
        <f t="shared" si="352"/>
        <v>41654</v>
      </c>
      <c r="I576" s="11">
        <f t="shared" si="353"/>
        <v>41685</v>
      </c>
      <c r="J576" s="12">
        <f t="shared" si="324"/>
        <v>6.8971269790791823E-3</v>
      </c>
      <c r="K576" s="11">
        <f t="shared" si="342"/>
        <v>41743</v>
      </c>
      <c r="L576" s="11">
        <f t="shared" si="325"/>
        <v>41743</v>
      </c>
      <c r="M576" s="1">
        <f t="shared" si="347"/>
        <v>21</v>
      </c>
      <c r="N576" s="1">
        <f t="shared" si="326"/>
        <v>14</v>
      </c>
      <c r="O576" s="2">
        <f t="shared" si="327"/>
        <v>1.0045928099999999</v>
      </c>
      <c r="P576" s="13">
        <f t="shared" si="354"/>
        <v>1.0055014</v>
      </c>
      <c r="Q576" s="13">
        <f t="shared" si="348"/>
        <v>1.0968292681552698</v>
      </c>
      <c r="R576" s="2">
        <f t="shared" si="350"/>
        <v>1.1018667900000001</v>
      </c>
      <c r="S576" s="2">
        <f t="shared" si="343"/>
        <v>1.06270687</v>
      </c>
      <c r="T576" s="2">
        <f t="shared" si="328"/>
        <v>329536.36163593002</v>
      </c>
      <c r="U576" s="2">
        <f t="shared" si="329"/>
        <v>441.60644056942397</v>
      </c>
      <c r="V576" s="2">
        <f t="shared" si="330"/>
        <v>30870.639162374086</v>
      </c>
      <c r="W576" s="2">
        <f t="shared" si="331"/>
        <v>341403.74019913352</v>
      </c>
      <c r="X576" s="17">
        <f t="shared" si="332"/>
        <v>0</v>
      </c>
      <c r="Y576" s="2">
        <f t="shared" si="333"/>
        <v>0</v>
      </c>
      <c r="Z576" s="72">
        <f t="shared" si="334"/>
        <v>0</v>
      </c>
      <c r="AA576" s="2">
        <f t="shared" si="335"/>
        <v>0</v>
      </c>
      <c r="AB576" s="12">
        <f t="shared" si="344"/>
        <v>4.6600000000000003E-2</v>
      </c>
      <c r="AC576" s="17">
        <f t="shared" si="336"/>
        <v>14</v>
      </c>
      <c r="AD576" s="17">
        <v>252</v>
      </c>
      <c r="AE576" s="13">
        <f t="shared" si="349"/>
        <v>1.002533583</v>
      </c>
      <c r="AF576" s="2">
        <f t="shared" si="337"/>
        <v>834.90772372000004</v>
      </c>
      <c r="AG576" s="2">
        <f t="shared" si="338"/>
        <v>864.97471229999996</v>
      </c>
      <c r="AH576" s="3">
        <f t="shared" si="339"/>
        <v>0</v>
      </c>
      <c r="AI576" s="4" t="str">
        <f t="shared" si="345"/>
        <v>A+J=</v>
      </c>
      <c r="AJ576" s="11">
        <f t="shared" si="346"/>
        <v>41743</v>
      </c>
      <c r="AK576" s="15"/>
      <c r="AL576" s="14"/>
      <c r="AM576" s="10"/>
      <c r="AN576" s="15"/>
      <c r="AO576" s="10"/>
      <c r="AP576" s="10"/>
      <c r="AQ576" s="5"/>
      <c r="AR576" s="53"/>
      <c r="AS576" s="53"/>
      <c r="AT576" s="53"/>
      <c r="AU576" s="53"/>
      <c r="AV576" s="53"/>
      <c r="AW576" s="53"/>
      <c r="AX576" s="10"/>
      <c r="AY576" s="10"/>
      <c r="AZ576" s="10"/>
      <c r="BA576" s="10"/>
      <c r="BB576" s="10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</row>
    <row r="577" spans="1:54" x14ac:dyDescent="0.2">
      <c r="A577" s="158">
        <f t="shared" si="340"/>
        <v>41733</v>
      </c>
      <c r="B577" s="2">
        <f t="shared" si="322"/>
        <v>342440.1889551144</v>
      </c>
      <c r="C577" s="2">
        <f t="shared" si="341"/>
        <v>310091.49459618999</v>
      </c>
      <c r="D577" s="2">
        <f>SUM(Y577:Y$709)</f>
        <v>7042.3932907099997</v>
      </c>
      <c r="E577" s="73">
        <f t="shared" si="323"/>
        <v>303049.10130548</v>
      </c>
      <c r="F577" s="88">
        <f t="shared" si="351"/>
        <v>3836.38</v>
      </c>
      <c r="G577" s="3">
        <f>IF(AND(N577=1,N576&gt;1),VLOOKUP(A576,[1]Plan1!$BK$81:$BM$259,3),G576)</f>
        <v>3862.84</v>
      </c>
      <c r="H577" s="11">
        <f t="shared" si="352"/>
        <v>41654</v>
      </c>
      <c r="I577" s="11">
        <f t="shared" si="353"/>
        <v>41685</v>
      </c>
      <c r="J577" s="12">
        <f t="shared" si="324"/>
        <v>6.8971269790791823E-3</v>
      </c>
      <c r="K577" s="11">
        <f t="shared" si="342"/>
        <v>41743</v>
      </c>
      <c r="L577" s="11">
        <f t="shared" si="325"/>
        <v>41743</v>
      </c>
      <c r="M577" s="1">
        <f t="shared" si="347"/>
        <v>21</v>
      </c>
      <c r="N577" s="1">
        <f t="shared" si="326"/>
        <v>15</v>
      </c>
      <c r="O577" s="2">
        <f t="shared" si="327"/>
        <v>1.0049216700000001</v>
      </c>
      <c r="P577" s="13">
        <f t="shared" si="354"/>
        <v>1.0055014</v>
      </c>
      <c r="Q577" s="13">
        <f t="shared" si="348"/>
        <v>1.0968292681552698</v>
      </c>
      <c r="R577" s="2">
        <f t="shared" si="350"/>
        <v>1.10222749</v>
      </c>
      <c r="S577" s="2">
        <f t="shared" si="343"/>
        <v>1.06270687</v>
      </c>
      <c r="T577" s="2">
        <f t="shared" si="328"/>
        <v>329536.36163593002</v>
      </c>
      <c r="U577" s="2">
        <f t="shared" si="329"/>
        <v>441.60644056942397</v>
      </c>
      <c r="V577" s="2">
        <f t="shared" si="330"/>
        <v>30979.948973214938</v>
      </c>
      <c r="W577" s="2">
        <f t="shared" si="331"/>
        <v>341513.05000997439</v>
      </c>
      <c r="X577" s="17">
        <f t="shared" si="332"/>
        <v>0</v>
      </c>
      <c r="Y577" s="2">
        <f t="shared" si="333"/>
        <v>0</v>
      </c>
      <c r="Z577" s="72">
        <f t="shared" si="334"/>
        <v>0</v>
      </c>
      <c r="AA577" s="2">
        <f t="shared" si="335"/>
        <v>0</v>
      </c>
      <c r="AB577" s="12">
        <f t="shared" si="344"/>
        <v>4.6600000000000003E-2</v>
      </c>
      <c r="AC577" s="17">
        <f t="shared" si="336"/>
        <v>15</v>
      </c>
      <c r="AD577" s="17">
        <v>252</v>
      </c>
      <c r="AE577" s="13">
        <f t="shared" si="349"/>
        <v>1.002714798</v>
      </c>
      <c r="AF577" s="2">
        <f t="shared" si="337"/>
        <v>894.62465549000001</v>
      </c>
      <c r="AG577" s="2">
        <f t="shared" si="338"/>
        <v>927.13894514000003</v>
      </c>
      <c r="AH577" s="3">
        <f t="shared" si="339"/>
        <v>0</v>
      </c>
      <c r="AI577" s="4" t="str">
        <f t="shared" si="345"/>
        <v>A+J=</v>
      </c>
      <c r="AJ577" s="11">
        <f t="shared" si="346"/>
        <v>41743</v>
      </c>
      <c r="AK577" s="11"/>
      <c r="AL577" s="4"/>
      <c r="AM577" s="1"/>
      <c r="AN577" s="11"/>
      <c r="AO577" s="1"/>
      <c r="AP577" s="1"/>
      <c r="AQ577" s="3"/>
      <c r="AR577" s="53"/>
      <c r="AS577" s="53"/>
      <c r="AT577" s="53"/>
      <c r="AU577" s="53"/>
      <c r="AV577" s="53"/>
      <c r="AW577" s="53"/>
      <c r="AX577" s="1"/>
      <c r="AY577" s="1"/>
      <c r="AZ577" s="1"/>
      <c r="BA577" s="1"/>
      <c r="BB577" s="1"/>
    </row>
    <row r="578" spans="1:54" x14ac:dyDescent="0.2">
      <c r="A578" s="158">
        <f t="shared" si="340"/>
        <v>41734</v>
      </c>
      <c r="B578" s="2">
        <f t="shared" si="322"/>
        <v>342611.75678084942</v>
      </c>
      <c r="C578" s="2">
        <f t="shared" si="341"/>
        <v>310091.49459618999</v>
      </c>
      <c r="D578" s="2">
        <f>SUM(Y578:Y$709)</f>
        <v>7042.3932907099997</v>
      </c>
      <c r="E578" s="73">
        <f t="shared" si="323"/>
        <v>303049.10130548</v>
      </c>
      <c r="F578" s="88">
        <f t="shared" si="351"/>
        <v>3836.38</v>
      </c>
      <c r="G578" s="3">
        <f>IF(AND(N578=1,N577&gt;1),VLOOKUP(A577,[1]Plan1!$BK$81:$BM$259,3),G577)</f>
        <v>3862.84</v>
      </c>
      <c r="H578" s="11">
        <f t="shared" si="352"/>
        <v>41654</v>
      </c>
      <c r="I578" s="11">
        <f t="shared" si="353"/>
        <v>41685</v>
      </c>
      <c r="J578" s="12">
        <f t="shared" si="324"/>
        <v>6.8971269790791823E-3</v>
      </c>
      <c r="K578" s="11">
        <f t="shared" si="342"/>
        <v>41743</v>
      </c>
      <c r="L578" s="11">
        <f t="shared" si="325"/>
        <v>41743</v>
      </c>
      <c r="M578" s="1">
        <f t="shared" si="347"/>
        <v>21</v>
      </c>
      <c r="N578" s="1">
        <f t="shared" si="326"/>
        <v>16</v>
      </c>
      <c r="O578" s="2">
        <f t="shared" si="327"/>
        <v>1.00525065</v>
      </c>
      <c r="P578" s="13">
        <f t="shared" si="354"/>
        <v>1.0055014</v>
      </c>
      <c r="Q578" s="13">
        <f t="shared" si="348"/>
        <v>1.0968292681552698</v>
      </c>
      <c r="R578" s="2">
        <f t="shared" si="350"/>
        <v>1.1025883299999999</v>
      </c>
      <c r="S578" s="2">
        <f t="shared" si="343"/>
        <v>1.06270687</v>
      </c>
      <c r="T578" s="2">
        <f t="shared" si="328"/>
        <v>329536.36163593002</v>
      </c>
      <c r="U578" s="2">
        <f t="shared" si="329"/>
        <v>441.60644056942397</v>
      </c>
      <c r="V578" s="2">
        <f t="shared" si="330"/>
        <v>31089.301210929982</v>
      </c>
      <c r="W578" s="2">
        <f t="shared" si="331"/>
        <v>341622.40224768943</v>
      </c>
      <c r="X578" s="17">
        <f t="shared" si="332"/>
        <v>0</v>
      </c>
      <c r="Y578" s="2">
        <f t="shared" si="333"/>
        <v>0</v>
      </c>
      <c r="Z578" s="72">
        <f t="shared" si="334"/>
        <v>0</v>
      </c>
      <c r="AA578" s="2">
        <f t="shared" si="335"/>
        <v>0</v>
      </c>
      <c r="AB578" s="12">
        <f t="shared" si="344"/>
        <v>4.6600000000000003E-2</v>
      </c>
      <c r="AC578" s="17">
        <f t="shared" si="336"/>
        <v>16</v>
      </c>
      <c r="AD578" s="17">
        <v>252</v>
      </c>
      <c r="AE578" s="13">
        <f t="shared" si="349"/>
        <v>1.0028960469999999</v>
      </c>
      <c r="AF578" s="2">
        <f t="shared" si="337"/>
        <v>954.35279149999997</v>
      </c>
      <c r="AG578" s="2">
        <f t="shared" si="338"/>
        <v>989.35453315999996</v>
      </c>
      <c r="AH578" s="3">
        <f t="shared" si="339"/>
        <v>0</v>
      </c>
      <c r="AI578" s="4" t="str">
        <f t="shared" si="345"/>
        <v>A+J=</v>
      </c>
      <c r="AJ578" s="11">
        <f t="shared" si="346"/>
        <v>41743</v>
      </c>
      <c r="AK578" s="11"/>
      <c r="AL578" s="4"/>
      <c r="AM578" s="1"/>
      <c r="AN578" s="11"/>
      <c r="AO578" s="1"/>
      <c r="AP578" s="1"/>
      <c r="AQ578" s="3"/>
      <c r="AR578" s="53"/>
      <c r="AS578" s="53"/>
      <c r="AT578" s="53"/>
      <c r="AU578" s="53"/>
      <c r="AV578" s="53"/>
      <c r="AW578" s="53"/>
      <c r="AX578" s="1"/>
      <c r="AY578" s="1"/>
      <c r="AZ578" s="1"/>
      <c r="BA578" s="1"/>
      <c r="BB578" s="1"/>
    </row>
    <row r="579" spans="1:54" x14ac:dyDescent="0.2">
      <c r="A579" s="158">
        <f t="shared" si="340"/>
        <v>41735</v>
      </c>
      <c r="B579" s="2">
        <f t="shared" si="322"/>
        <v>342611.75678084942</v>
      </c>
      <c r="C579" s="2">
        <f t="shared" si="341"/>
        <v>310091.49459618999</v>
      </c>
      <c r="D579" s="2">
        <f>SUM(Y579:Y$709)</f>
        <v>7042.3932907099997</v>
      </c>
      <c r="E579" s="73">
        <f t="shared" si="323"/>
        <v>303049.10130548</v>
      </c>
      <c r="F579" s="88">
        <f t="shared" si="351"/>
        <v>3836.38</v>
      </c>
      <c r="G579" s="3">
        <f>IF(AND(N579=1,N578&gt;1),VLOOKUP(A578,[1]Plan1!$BK$81:$BM$259,3),G578)</f>
        <v>3862.84</v>
      </c>
      <c r="H579" s="11">
        <f t="shared" si="352"/>
        <v>41654</v>
      </c>
      <c r="I579" s="11">
        <f t="shared" si="353"/>
        <v>41685</v>
      </c>
      <c r="J579" s="12">
        <f t="shared" si="324"/>
        <v>6.8971269790791823E-3</v>
      </c>
      <c r="K579" s="11">
        <f t="shared" si="342"/>
        <v>41743</v>
      </c>
      <c r="L579" s="11">
        <f t="shared" si="325"/>
        <v>41743</v>
      </c>
      <c r="M579" s="1">
        <f t="shared" si="347"/>
        <v>21</v>
      </c>
      <c r="N579" s="1">
        <f t="shared" si="326"/>
        <v>16</v>
      </c>
      <c r="O579" s="2">
        <f t="shared" si="327"/>
        <v>1.00525065</v>
      </c>
      <c r="P579" s="13">
        <f t="shared" si="354"/>
        <v>1.0055014</v>
      </c>
      <c r="Q579" s="13">
        <f t="shared" si="348"/>
        <v>1.0968292681552698</v>
      </c>
      <c r="R579" s="2">
        <f t="shared" si="350"/>
        <v>1.1025883299999999</v>
      </c>
      <c r="S579" s="2">
        <f t="shared" si="343"/>
        <v>1.06270687</v>
      </c>
      <c r="T579" s="2">
        <f t="shared" si="328"/>
        <v>329536.36163593002</v>
      </c>
      <c r="U579" s="2">
        <f t="shared" si="329"/>
        <v>441.60644056942397</v>
      </c>
      <c r="V579" s="2">
        <f t="shared" si="330"/>
        <v>31089.301210929982</v>
      </c>
      <c r="W579" s="2">
        <f t="shared" si="331"/>
        <v>341622.40224768943</v>
      </c>
      <c r="X579" s="17">
        <f t="shared" si="332"/>
        <v>0</v>
      </c>
      <c r="Y579" s="2">
        <f t="shared" si="333"/>
        <v>0</v>
      </c>
      <c r="Z579" s="72">
        <f t="shared" si="334"/>
        <v>0</v>
      </c>
      <c r="AA579" s="2">
        <f t="shared" si="335"/>
        <v>0</v>
      </c>
      <c r="AB579" s="12">
        <f t="shared" si="344"/>
        <v>4.6600000000000003E-2</v>
      </c>
      <c r="AC579" s="17">
        <f t="shared" si="336"/>
        <v>16</v>
      </c>
      <c r="AD579" s="17">
        <v>252</v>
      </c>
      <c r="AE579" s="13">
        <f t="shared" si="349"/>
        <v>1.0028960469999999</v>
      </c>
      <c r="AF579" s="2">
        <f t="shared" si="337"/>
        <v>954.35279149999997</v>
      </c>
      <c r="AG579" s="2">
        <f t="shared" si="338"/>
        <v>989.35453315999996</v>
      </c>
      <c r="AH579" s="3">
        <f t="shared" si="339"/>
        <v>0</v>
      </c>
      <c r="AI579" s="4" t="str">
        <f t="shared" si="345"/>
        <v>A+J=</v>
      </c>
      <c r="AJ579" s="11">
        <f t="shared" si="346"/>
        <v>41743</v>
      </c>
      <c r="AK579" s="11"/>
      <c r="AL579" s="4"/>
      <c r="AM579" s="1"/>
      <c r="AN579" s="11"/>
      <c r="AO579" s="1"/>
      <c r="AP579" s="1"/>
      <c r="AQ579" s="3"/>
      <c r="AR579" s="53"/>
      <c r="AS579" s="53"/>
      <c r="AT579" s="53"/>
      <c r="AU579" s="53"/>
      <c r="AV579" s="53"/>
      <c r="AW579" s="53"/>
      <c r="AX579" s="1"/>
      <c r="AY579" s="1"/>
      <c r="AZ579" s="1"/>
      <c r="BA579" s="1"/>
      <c r="BB579" s="1"/>
    </row>
    <row r="580" spans="1:54" x14ac:dyDescent="0.2">
      <c r="A580" s="158">
        <f t="shared" si="340"/>
        <v>41736</v>
      </c>
      <c r="B580" s="2">
        <f t="shared" si="322"/>
        <v>342611.75678084942</v>
      </c>
      <c r="C580" s="2">
        <f t="shared" si="341"/>
        <v>310091.49459618999</v>
      </c>
      <c r="D580" s="2">
        <f>SUM(Y580:Y$709)</f>
        <v>7042.3932907099997</v>
      </c>
      <c r="E580" s="73">
        <f t="shared" si="323"/>
        <v>303049.10130548</v>
      </c>
      <c r="F580" s="88">
        <f t="shared" si="351"/>
        <v>3836.38</v>
      </c>
      <c r="G580" s="3">
        <f>IF(AND(N580=1,N579&gt;1),VLOOKUP(A579,[1]Plan1!$BK$81:$BM$259,3),G579)</f>
        <v>3862.84</v>
      </c>
      <c r="H580" s="11">
        <f t="shared" si="352"/>
        <v>41654</v>
      </c>
      <c r="I580" s="11">
        <f t="shared" si="353"/>
        <v>41685</v>
      </c>
      <c r="J580" s="12">
        <f t="shared" si="324"/>
        <v>6.8971269790791823E-3</v>
      </c>
      <c r="K580" s="11">
        <f t="shared" si="342"/>
        <v>41743</v>
      </c>
      <c r="L580" s="11">
        <f t="shared" si="325"/>
        <v>41743</v>
      </c>
      <c r="M580" s="1">
        <f t="shared" si="347"/>
        <v>21</v>
      </c>
      <c r="N580" s="1">
        <f t="shared" si="326"/>
        <v>16</v>
      </c>
      <c r="O580" s="2">
        <f t="shared" si="327"/>
        <v>1.00525065</v>
      </c>
      <c r="P580" s="13">
        <f t="shared" si="354"/>
        <v>1.0055014</v>
      </c>
      <c r="Q580" s="13">
        <f t="shared" si="348"/>
        <v>1.0968292681552698</v>
      </c>
      <c r="R580" s="2">
        <f t="shared" si="350"/>
        <v>1.1025883299999999</v>
      </c>
      <c r="S580" s="2">
        <f t="shared" si="343"/>
        <v>1.06270687</v>
      </c>
      <c r="T580" s="2">
        <f t="shared" si="328"/>
        <v>329536.36163593002</v>
      </c>
      <c r="U580" s="2">
        <f t="shared" si="329"/>
        <v>441.60644056942397</v>
      </c>
      <c r="V580" s="2">
        <f t="shared" si="330"/>
        <v>31089.301210929982</v>
      </c>
      <c r="W580" s="2">
        <f t="shared" si="331"/>
        <v>341622.40224768943</v>
      </c>
      <c r="X580" s="17">
        <f t="shared" si="332"/>
        <v>0</v>
      </c>
      <c r="Y580" s="2">
        <f t="shared" si="333"/>
        <v>0</v>
      </c>
      <c r="Z580" s="72">
        <f t="shared" si="334"/>
        <v>0</v>
      </c>
      <c r="AA580" s="2">
        <f t="shared" si="335"/>
        <v>0</v>
      </c>
      <c r="AB580" s="12">
        <f t="shared" si="344"/>
        <v>4.6600000000000003E-2</v>
      </c>
      <c r="AC580" s="17">
        <f t="shared" si="336"/>
        <v>16</v>
      </c>
      <c r="AD580" s="17">
        <v>252</v>
      </c>
      <c r="AE580" s="13">
        <f t="shared" si="349"/>
        <v>1.0028960469999999</v>
      </c>
      <c r="AF580" s="2">
        <f t="shared" si="337"/>
        <v>954.35279149999997</v>
      </c>
      <c r="AG580" s="2">
        <f t="shared" si="338"/>
        <v>989.35453315999996</v>
      </c>
      <c r="AH580" s="3">
        <f t="shared" si="339"/>
        <v>0</v>
      </c>
      <c r="AI580" s="4" t="str">
        <f t="shared" si="345"/>
        <v>A+J=</v>
      </c>
      <c r="AJ580" s="11">
        <f t="shared" si="346"/>
        <v>41743</v>
      </c>
      <c r="AK580" s="11"/>
      <c r="AL580" s="4"/>
      <c r="AM580" s="1"/>
      <c r="AN580" s="11"/>
      <c r="AO580" s="1"/>
      <c r="AP580" s="1"/>
      <c r="AQ580" s="3"/>
      <c r="AR580" s="53"/>
      <c r="AS580" s="53"/>
      <c r="AT580" s="53"/>
      <c r="AU580" s="53"/>
      <c r="AV580" s="53"/>
      <c r="AW580" s="53"/>
      <c r="AX580" s="1"/>
      <c r="AY580" s="1"/>
      <c r="AZ580" s="1"/>
      <c r="BA580" s="1"/>
      <c r="BB580" s="1"/>
    </row>
    <row r="581" spans="1:54" x14ac:dyDescent="0.2">
      <c r="A581" s="158">
        <f t="shared" si="340"/>
        <v>41737</v>
      </c>
      <c r="B581" s="2">
        <f t="shared" si="322"/>
        <v>342783.40558013465</v>
      </c>
      <c r="C581" s="2">
        <f t="shared" si="341"/>
        <v>310091.49459618999</v>
      </c>
      <c r="D581" s="2">
        <f>SUM(Y581:Y$709)</f>
        <v>7042.3932907099997</v>
      </c>
      <c r="E581" s="73">
        <f t="shared" si="323"/>
        <v>303049.10130548</v>
      </c>
      <c r="F581" s="88">
        <f t="shared" si="351"/>
        <v>3836.38</v>
      </c>
      <c r="G581" s="3">
        <f>IF(AND(N581=1,N580&gt;1),VLOOKUP(A580,[1]Plan1!$BK$81:$BM$259,3),G580)</f>
        <v>3862.84</v>
      </c>
      <c r="H581" s="11">
        <f t="shared" si="352"/>
        <v>41654</v>
      </c>
      <c r="I581" s="11">
        <f t="shared" si="353"/>
        <v>41685</v>
      </c>
      <c r="J581" s="12">
        <f t="shared" si="324"/>
        <v>6.8971269790791823E-3</v>
      </c>
      <c r="K581" s="11">
        <f t="shared" si="342"/>
        <v>41743</v>
      </c>
      <c r="L581" s="11">
        <f t="shared" si="325"/>
        <v>41743</v>
      </c>
      <c r="M581" s="1">
        <f t="shared" si="347"/>
        <v>21</v>
      </c>
      <c r="N581" s="1">
        <f t="shared" si="326"/>
        <v>17</v>
      </c>
      <c r="O581" s="2">
        <f t="shared" si="327"/>
        <v>1.00557973</v>
      </c>
      <c r="P581" s="13">
        <f t="shared" si="354"/>
        <v>1.0055014</v>
      </c>
      <c r="Q581" s="13">
        <f t="shared" si="348"/>
        <v>1.0968292681552698</v>
      </c>
      <c r="R581" s="2">
        <f t="shared" si="350"/>
        <v>1.1029492700000001</v>
      </c>
      <c r="S581" s="2">
        <f t="shared" si="343"/>
        <v>1.06270687</v>
      </c>
      <c r="T581" s="2">
        <f t="shared" si="328"/>
        <v>329536.36163593002</v>
      </c>
      <c r="U581" s="2">
        <f t="shared" si="329"/>
        <v>441.60644056942397</v>
      </c>
      <c r="V581" s="2">
        <f t="shared" si="330"/>
        <v>31198.68375355524</v>
      </c>
      <c r="W581" s="2">
        <f t="shared" si="331"/>
        <v>341731.78479031468</v>
      </c>
      <c r="X581" s="17">
        <f t="shared" si="332"/>
        <v>0</v>
      </c>
      <c r="Y581" s="2">
        <f t="shared" si="333"/>
        <v>0</v>
      </c>
      <c r="Z581" s="72">
        <f t="shared" si="334"/>
        <v>0</v>
      </c>
      <c r="AA581" s="2">
        <f t="shared" si="335"/>
        <v>0</v>
      </c>
      <c r="AB581" s="12">
        <f t="shared" si="344"/>
        <v>4.6600000000000003E-2</v>
      </c>
      <c r="AC581" s="17">
        <f t="shared" si="336"/>
        <v>17</v>
      </c>
      <c r="AD581" s="17">
        <v>252</v>
      </c>
      <c r="AE581" s="13">
        <f t="shared" si="349"/>
        <v>1.003077328</v>
      </c>
      <c r="AF581" s="2">
        <f t="shared" si="337"/>
        <v>1014.09147268</v>
      </c>
      <c r="AG581" s="2">
        <f t="shared" si="338"/>
        <v>1051.62078982</v>
      </c>
      <c r="AH581" s="3">
        <f t="shared" si="339"/>
        <v>0</v>
      </c>
      <c r="AI581" s="4" t="str">
        <f t="shared" si="345"/>
        <v>A+J=</v>
      </c>
      <c r="AJ581" s="11">
        <f t="shared" si="346"/>
        <v>41743</v>
      </c>
      <c r="AK581" s="11"/>
      <c r="AL581" s="4"/>
      <c r="AM581" s="1"/>
      <c r="AN581" s="11"/>
      <c r="AO581" s="1"/>
      <c r="AP581" s="1"/>
      <c r="AQ581" s="3"/>
      <c r="AR581" s="53"/>
      <c r="AS581" s="53"/>
      <c r="AT581" s="53"/>
      <c r="AU581" s="53"/>
      <c r="AV581" s="53"/>
      <c r="AW581" s="53"/>
      <c r="AX581" s="1"/>
      <c r="AY581" s="1"/>
      <c r="AZ581" s="1"/>
      <c r="BA581" s="1"/>
      <c r="BB581" s="1"/>
    </row>
    <row r="582" spans="1:54" x14ac:dyDescent="0.2">
      <c r="A582" s="158">
        <f t="shared" si="340"/>
        <v>41738</v>
      </c>
      <c r="B582" s="2">
        <f t="shared" si="322"/>
        <v>342955.14180253202</v>
      </c>
      <c r="C582" s="2">
        <f t="shared" si="341"/>
        <v>310091.49459618999</v>
      </c>
      <c r="D582" s="2">
        <f>SUM(Y582:Y$709)</f>
        <v>7042.3932907099997</v>
      </c>
      <c r="E582" s="73">
        <f t="shared" si="323"/>
        <v>303049.10130548</v>
      </c>
      <c r="F582" s="88">
        <f t="shared" si="351"/>
        <v>3836.38</v>
      </c>
      <c r="G582" s="3">
        <f>IF(AND(N582=1,N581&gt;1),VLOOKUP(A581,[1]Plan1!$BK$81:$BM$259,3),G581)</f>
        <v>3862.84</v>
      </c>
      <c r="H582" s="11">
        <f t="shared" si="352"/>
        <v>41654</v>
      </c>
      <c r="I582" s="11">
        <f t="shared" si="353"/>
        <v>41685</v>
      </c>
      <c r="J582" s="12">
        <f t="shared" si="324"/>
        <v>6.8971269790791823E-3</v>
      </c>
      <c r="K582" s="11">
        <f t="shared" si="342"/>
        <v>41743</v>
      </c>
      <c r="L582" s="11">
        <f t="shared" si="325"/>
        <v>41743</v>
      </c>
      <c r="M582" s="1">
        <f t="shared" si="347"/>
        <v>21</v>
      </c>
      <c r="N582" s="1">
        <f t="shared" si="326"/>
        <v>18</v>
      </c>
      <c r="O582" s="2">
        <f t="shared" si="327"/>
        <v>1.00590891</v>
      </c>
      <c r="P582" s="13">
        <f t="shared" si="354"/>
        <v>1.0055014</v>
      </c>
      <c r="Q582" s="13">
        <f t="shared" si="348"/>
        <v>1.0968292681552698</v>
      </c>
      <c r="R582" s="2">
        <f t="shared" si="350"/>
        <v>1.10331033</v>
      </c>
      <c r="S582" s="2">
        <f t="shared" si="343"/>
        <v>1.06270687</v>
      </c>
      <c r="T582" s="2">
        <f t="shared" si="328"/>
        <v>329536.36163593002</v>
      </c>
      <c r="U582" s="2">
        <f t="shared" si="329"/>
        <v>441.60644056942397</v>
      </c>
      <c r="V582" s="2">
        <f t="shared" si="330"/>
        <v>31308.102662072572</v>
      </c>
      <c r="W582" s="2">
        <f t="shared" si="331"/>
        <v>341841.20369883202</v>
      </c>
      <c r="X582" s="17">
        <f t="shared" si="332"/>
        <v>0</v>
      </c>
      <c r="Y582" s="2">
        <f t="shared" si="333"/>
        <v>0</v>
      </c>
      <c r="Z582" s="72">
        <f t="shared" si="334"/>
        <v>0</v>
      </c>
      <c r="AA582" s="2">
        <f t="shared" si="335"/>
        <v>0</v>
      </c>
      <c r="AB582" s="12">
        <f t="shared" si="344"/>
        <v>4.6600000000000003E-2</v>
      </c>
      <c r="AC582" s="17">
        <f t="shared" si="336"/>
        <v>18</v>
      </c>
      <c r="AD582" s="17">
        <v>252</v>
      </c>
      <c r="AE582" s="13">
        <f t="shared" si="349"/>
        <v>1.003258642</v>
      </c>
      <c r="AF582" s="2">
        <f t="shared" si="337"/>
        <v>1073.8410285499999</v>
      </c>
      <c r="AG582" s="2">
        <f t="shared" si="338"/>
        <v>1113.9381037000001</v>
      </c>
      <c r="AH582" s="3">
        <f t="shared" si="339"/>
        <v>0</v>
      </c>
      <c r="AI582" s="4" t="str">
        <f t="shared" si="345"/>
        <v>A+J=</v>
      </c>
      <c r="AJ582" s="11">
        <f t="shared" si="346"/>
        <v>41743</v>
      </c>
      <c r="AK582" s="11"/>
      <c r="AL582" s="4"/>
      <c r="AM582" s="1"/>
      <c r="AN582" s="11"/>
      <c r="AO582" s="1"/>
      <c r="AP582" s="1"/>
      <c r="AQ582" s="3"/>
      <c r="AR582" s="53"/>
      <c r="AS582" s="53"/>
      <c r="AT582" s="53"/>
      <c r="AU582" s="53"/>
      <c r="AV582" s="53"/>
      <c r="AW582" s="53"/>
      <c r="AX582" s="1"/>
      <c r="AY582" s="1"/>
      <c r="AZ582" s="1"/>
      <c r="BA582" s="1"/>
      <c r="BB582" s="1"/>
    </row>
    <row r="583" spans="1:54" x14ac:dyDescent="0.2">
      <c r="A583" s="158">
        <f t="shared" si="340"/>
        <v>41739</v>
      </c>
      <c r="B583" s="2">
        <f t="shared" si="322"/>
        <v>343126.96513670159</v>
      </c>
      <c r="C583" s="2">
        <f t="shared" si="341"/>
        <v>310091.49459618999</v>
      </c>
      <c r="D583" s="2">
        <f>SUM(Y583:Y$709)</f>
        <v>7042.3932907099997</v>
      </c>
      <c r="E583" s="73">
        <f t="shared" si="323"/>
        <v>303049.10130548</v>
      </c>
      <c r="F583" s="88">
        <f t="shared" si="351"/>
        <v>3836.38</v>
      </c>
      <c r="G583" s="3">
        <f>IF(AND(N583=1,N582&gt;1),VLOOKUP(A582,[1]Plan1!$BK$81:$BM$259,3),G582)</f>
        <v>3862.84</v>
      </c>
      <c r="H583" s="11">
        <f t="shared" si="352"/>
        <v>41654</v>
      </c>
      <c r="I583" s="11">
        <f t="shared" si="353"/>
        <v>41685</v>
      </c>
      <c r="J583" s="12">
        <f t="shared" si="324"/>
        <v>6.8971269790791823E-3</v>
      </c>
      <c r="K583" s="11">
        <f t="shared" si="342"/>
        <v>41743</v>
      </c>
      <c r="L583" s="11">
        <f t="shared" si="325"/>
        <v>41743</v>
      </c>
      <c r="M583" s="1">
        <f t="shared" si="347"/>
        <v>21</v>
      </c>
      <c r="N583" s="1">
        <f t="shared" si="326"/>
        <v>19</v>
      </c>
      <c r="O583" s="2">
        <f t="shared" si="327"/>
        <v>1.00623821</v>
      </c>
      <c r="P583" s="13">
        <f t="shared" si="354"/>
        <v>1.0055014</v>
      </c>
      <c r="Q583" s="13">
        <f t="shared" si="348"/>
        <v>1.0968292681552698</v>
      </c>
      <c r="R583" s="2">
        <f t="shared" si="350"/>
        <v>1.1036715100000001</v>
      </c>
      <c r="S583" s="2">
        <f t="shared" si="343"/>
        <v>1.06270687</v>
      </c>
      <c r="T583" s="2">
        <f t="shared" si="328"/>
        <v>329536.36163593002</v>
      </c>
      <c r="U583" s="2">
        <f t="shared" si="329"/>
        <v>441.60644056942397</v>
      </c>
      <c r="V583" s="2">
        <f t="shared" si="330"/>
        <v>31417.557936482106</v>
      </c>
      <c r="W583" s="2">
        <f t="shared" si="331"/>
        <v>341950.65897324157</v>
      </c>
      <c r="X583" s="17">
        <f t="shared" si="332"/>
        <v>0</v>
      </c>
      <c r="Y583" s="2">
        <f t="shared" si="333"/>
        <v>0</v>
      </c>
      <c r="Z583" s="72">
        <f t="shared" si="334"/>
        <v>0</v>
      </c>
      <c r="AA583" s="2">
        <f t="shared" si="335"/>
        <v>0</v>
      </c>
      <c r="AB583" s="12">
        <f t="shared" si="344"/>
        <v>4.6600000000000003E-2</v>
      </c>
      <c r="AC583" s="17">
        <f t="shared" si="336"/>
        <v>19</v>
      </c>
      <c r="AD583" s="17">
        <v>252</v>
      </c>
      <c r="AE583" s="13">
        <f t="shared" si="349"/>
        <v>1.003439988</v>
      </c>
      <c r="AF583" s="2">
        <f t="shared" si="337"/>
        <v>1133.60112959</v>
      </c>
      <c r="AG583" s="2">
        <f t="shared" si="338"/>
        <v>1176.3061634600001</v>
      </c>
      <c r="AH583" s="3">
        <f t="shared" si="339"/>
        <v>0</v>
      </c>
      <c r="AI583" s="4" t="str">
        <f t="shared" si="345"/>
        <v>A+J=</v>
      </c>
      <c r="AJ583" s="11">
        <f t="shared" si="346"/>
        <v>41743</v>
      </c>
      <c r="AK583" s="11"/>
      <c r="AL583" s="4"/>
      <c r="AM583" s="1"/>
      <c r="AN583" s="11"/>
      <c r="AO583" s="1"/>
      <c r="AP583" s="1"/>
      <c r="AQ583" s="3"/>
      <c r="AR583" s="53"/>
      <c r="AS583" s="53"/>
      <c r="AT583" s="53"/>
      <c r="AU583" s="53"/>
      <c r="AV583" s="53"/>
      <c r="AW583" s="53"/>
      <c r="AX583" s="1"/>
      <c r="AY583" s="1"/>
      <c r="AZ583" s="1"/>
      <c r="BA583" s="1"/>
      <c r="BB583" s="1"/>
    </row>
    <row r="584" spans="1:54" x14ac:dyDescent="0.2">
      <c r="A584" s="158">
        <f t="shared" si="340"/>
        <v>41740</v>
      </c>
      <c r="B584" s="2">
        <f t="shared" si="322"/>
        <v>343298.87629704323</v>
      </c>
      <c r="C584" s="2">
        <f t="shared" si="341"/>
        <v>310091.49459618999</v>
      </c>
      <c r="D584" s="2">
        <f>SUM(Y584:Y$709)</f>
        <v>7042.3932907099997</v>
      </c>
      <c r="E584" s="73">
        <f t="shared" si="323"/>
        <v>303049.10130548</v>
      </c>
      <c r="F584" s="88">
        <f t="shared" si="351"/>
        <v>3836.38</v>
      </c>
      <c r="G584" s="3">
        <f>IF(AND(N584=1,N583&gt;1),VLOOKUP(A583,[1]Plan1!$BK$81:$BM$259,3),G583)</f>
        <v>3862.84</v>
      </c>
      <c r="H584" s="11">
        <f t="shared" si="352"/>
        <v>41654</v>
      </c>
      <c r="I584" s="11">
        <f t="shared" si="353"/>
        <v>41685</v>
      </c>
      <c r="J584" s="12">
        <f t="shared" si="324"/>
        <v>6.8971269790791823E-3</v>
      </c>
      <c r="K584" s="11">
        <f t="shared" si="342"/>
        <v>41743</v>
      </c>
      <c r="L584" s="11">
        <f t="shared" si="325"/>
        <v>41743</v>
      </c>
      <c r="M584" s="1">
        <f t="shared" si="347"/>
        <v>21</v>
      </c>
      <c r="N584" s="1">
        <f t="shared" si="326"/>
        <v>20</v>
      </c>
      <c r="O584" s="2">
        <f t="shared" si="327"/>
        <v>1.0065676100000001</v>
      </c>
      <c r="P584" s="13">
        <f t="shared" si="354"/>
        <v>1.0055014</v>
      </c>
      <c r="Q584" s="13">
        <f t="shared" si="348"/>
        <v>1.0968292681552698</v>
      </c>
      <c r="R584" s="2">
        <f t="shared" si="350"/>
        <v>1.1040328100000001</v>
      </c>
      <c r="S584" s="2">
        <f t="shared" si="343"/>
        <v>1.06270687</v>
      </c>
      <c r="T584" s="2">
        <f t="shared" si="328"/>
        <v>329536.36163593002</v>
      </c>
      <c r="U584" s="2">
        <f t="shared" si="329"/>
        <v>441.60644056942397</v>
      </c>
      <c r="V584" s="2">
        <f t="shared" si="330"/>
        <v>31527.049576783778</v>
      </c>
      <c r="W584" s="2">
        <f t="shared" si="331"/>
        <v>342060.15061354323</v>
      </c>
      <c r="X584" s="17">
        <f t="shared" si="332"/>
        <v>0</v>
      </c>
      <c r="Y584" s="2">
        <f t="shared" si="333"/>
        <v>0</v>
      </c>
      <c r="Z584" s="72">
        <f t="shared" si="334"/>
        <v>0</v>
      </c>
      <c r="AA584" s="2">
        <f t="shared" si="335"/>
        <v>0</v>
      </c>
      <c r="AB584" s="12">
        <f t="shared" si="344"/>
        <v>4.6600000000000003E-2</v>
      </c>
      <c r="AC584" s="17">
        <f t="shared" si="336"/>
        <v>20</v>
      </c>
      <c r="AD584" s="17">
        <v>252</v>
      </c>
      <c r="AE584" s="13">
        <f t="shared" si="349"/>
        <v>1.0036213679999999</v>
      </c>
      <c r="AF584" s="2">
        <f t="shared" si="337"/>
        <v>1193.3724348600001</v>
      </c>
      <c r="AG584" s="2">
        <f t="shared" si="338"/>
        <v>1238.7256835000001</v>
      </c>
      <c r="AH584" s="3">
        <f t="shared" si="339"/>
        <v>0</v>
      </c>
      <c r="AI584" s="4" t="str">
        <f t="shared" si="345"/>
        <v>A+J=</v>
      </c>
      <c r="AJ584" s="11">
        <f t="shared" si="346"/>
        <v>41743</v>
      </c>
      <c r="AK584" s="11"/>
      <c r="AL584" s="4"/>
      <c r="AM584" s="1"/>
      <c r="AN584" s="11"/>
      <c r="AO584" s="1"/>
      <c r="AP584" s="1"/>
      <c r="AQ584" s="3"/>
      <c r="AR584" s="53"/>
      <c r="AS584" s="53"/>
      <c r="AT584" s="53"/>
      <c r="AU584" s="53"/>
      <c r="AV584" s="53"/>
      <c r="AW584" s="53"/>
      <c r="AX584" s="1"/>
      <c r="AY584" s="1"/>
      <c r="AZ584" s="1"/>
      <c r="BA584" s="1"/>
      <c r="BB584" s="1"/>
    </row>
    <row r="585" spans="1:54" x14ac:dyDescent="0.2">
      <c r="A585" s="158">
        <f t="shared" si="340"/>
        <v>41741</v>
      </c>
      <c r="B585" s="2">
        <f t="shared" si="322"/>
        <v>343470.87463019701</v>
      </c>
      <c r="C585" s="2">
        <f t="shared" si="341"/>
        <v>310091.49459618999</v>
      </c>
      <c r="D585" s="2">
        <f>SUM(Y585:Y$709)</f>
        <v>7042.3932907099997</v>
      </c>
      <c r="E585" s="73">
        <f t="shared" si="323"/>
        <v>303049.10130548</v>
      </c>
      <c r="F585" s="88">
        <f t="shared" si="351"/>
        <v>3836.38</v>
      </c>
      <c r="G585" s="3">
        <f>IF(AND(N585=1,N584&gt;1),VLOOKUP(A584,[1]Plan1!$BK$81:$BM$259,3),G584)</f>
        <v>3862.84</v>
      </c>
      <c r="H585" s="11">
        <f t="shared" si="352"/>
        <v>41654</v>
      </c>
      <c r="I585" s="11">
        <f t="shared" si="353"/>
        <v>41685</v>
      </c>
      <c r="J585" s="12">
        <f t="shared" si="324"/>
        <v>6.8971269790791823E-3</v>
      </c>
      <c r="K585" s="11">
        <f t="shared" si="342"/>
        <v>41743</v>
      </c>
      <c r="L585" s="11">
        <f t="shared" si="325"/>
        <v>41743</v>
      </c>
      <c r="M585" s="1">
        <f t="shared" si="347"/>
        <v>21</v>
      </c>
      <c r="N585" s="1">
        <f t="shared" si="326"/>
        <v>21</v>
      </c>
      <c r="O585" s="2">
        <f t="shared" si="327"/>
        <v>1.0068971200000001</v>
      </c>
      <c r="P585" s="13">
        <f t="shared" si="354"/>
        <v>1.0055014</v>
      </c>
      <c r="Q585" s="13">
        <f t="shared" si="348"/>
        <v>1.0968292681552698</v>
      </c>
      <c r="R585" s="2">
        <f t="shared" si="350"/>
        <v>1.10439423</v>
      </c>
      <c r="S585" s="2">
        <f t="shared" si="343"/>
        <v>1.06270687</v>
      </c>
      <c r="T585" s="2">
        <f t="shared" si="328"/>
        <v>329536.36163593002</v>
      </c>
      <c r="U585" s="2">
        <f t="shared" si="329"/>
        <v>441.60644056942397</v>
      </c>
      <c r="V585" s="2">
        <f t="shared" si="330"/>
        <v>31636.577582977588</v>
      </c>
      <c r="W585" s="2">
        <f t="shared" si="331"/>
        <v>342169.67861973704</v>
      </c>
      <c r="X585" s="17">
        <f t="shared" si="332"/>
        <v>0</v>
      </c>
      <c r="Y585" s="2">
        <f t="shared" si="333"/>
        <v>0</v>
      </c>
      <c r="Z585" s="72">
        <f t="shared" si="334"/>
        <v>0</v>
      </c>
      <c r="AA585" s="2">
        <f t="shared" si="335"/>
        <v>0</v>
      </c>
      <c r="AB585" s="12">
        <f t="shared" si="344"/>
        <v>4.6600000000000003E-2</v>
      </c>
      <c r="AC585" s="17">
        <f t="shared" si="336"/>
        <v>21</v>
      </c>
      <c r="AD585" s="17">
        <v>252</v>
      </c>
      <c r="AE585" s="13">
        <f t="shared" si="349"/>
        <v>1.00380278</v>
      </c>
      <c r="AF585" s="2">
        <f t="shared" si="337"/>
        <v>1253.1542853000001</v>
      </c>
      <c r="AG585" s="2">
        <f t="shared" si="338"/>
        <v>1301.19601046</v>
      </c>
      <c r="AH585" s="3">
        <f t="shared" si="339"/>
        <v>0</v>
      </c>
      <c r="AI585" s="4" t="str">
        <f t="shared" si="345"/>
        <v>A+J=</v>
      </c>
      <c r="AJ585" s="11">
        <f t="shared" si="346"/>
        <v>41743</v>
      </c>
      <c r="AK585" s="11"/>
      <c r="AL585" s="4"/>
      <c r="AM585" s="1"/>
      <c r="AN585" s="11"/>
      <c r="AO585" s="1"/>
      <c r="AP585" s="1"/>
      <c r="AQ585" s="3"/>
      <c r="AR585" s="53"/>
      <c r="AS585" s="53"/>
      <c r="AT585" s="53"/>
      <c r="AU585" s="53"/>
      <c r="AV585" s="53"/>
      <c r="AW585" s="53"/>
      <c r="AX585" s="1"/>
      <c r="AY585" s="1"/>
      <c r="AZ585" s="1"/>
      <c r="BA585" s="1"/>
      <c r="BB585" s="1"/>
    </row>
    <row r="586" spans="1:54" x14ac:dyDescent="0.2">
      <c r="A586" s="158">
        <f t="shared" si="340"/>
        <v>41742</v>
      </c>
      <c r="B586" s="2">
        <f t="shared" ref="B586:B649" si="355">(W586+AG586)</f>
        <v>343470.87463019701</v>
      </c>
      <c r="C586" s="2">
        <f t="shared" si="341"/>
        <v>310091.49459618999</v>
      </c>
      <c r="D586" s="2">
        <f>SUM(Y586:Y$709)</f>
        <v>7042.3932907099997</v>
      </c>
      <c r="E586" s="73">
        <f t="shared" ref="E586:E649" si="356">(C586-D586)</f>
        <v>303049.10130548</v>
      </c>
      <c r="F586" s="88">
        <f t="shared" si="351"/>
        <v>3836.38</v>
      </c>
      <c r="G586" s="3">
        <f>IF(AND(N586=1,N585&gt;1),VLOOKUP(A585,[1]Plan1!$BK$81:$BM$259,3),G585)</f>
        <v>3862.84</v>
      </c>
      <c r="H586" s="11">
        <f t="shared" si="352"/>
        <v>41654</v>
      </c>
      <c r="I586" s="11">
        <f t="shared" si="353"/>
        <v>41685</v>
      </c>
      <c r="J586" s="12">
        <f t="shared" ref="J586:J649" si="357">(G586/F586)-1</f>
        <v>6.8971269790791823E-3</v>
      </c>
      <c r="K586" s="11">
        <f t="shared" si="342"/>
        <v>41743</v>
      </c>
      <c r="L586" s="11">
        <f t="shared" ref="L586:L649" si="358">IF(A586&gt;L585,K586,L585)</f>
        <v>41743</v>
      </c>
      <c r="M586" s="1">
        <f t="shared" si="347"/>
        <v>21</v>
      </c>
      <c r="N586" s="1">
        <f t="shared" ref="N586:N649" si="359">(M586-(NETWORKDAYS(A586,L586,$AN$194:$AN$348)-1))</f>
        <v>21</v>
      </c>
      <c r="O586" s="2">
        <f t="shared" ref="O586:O649" si="360">TRUNC((G586/F586)^TRUNC((N586/M586),9),8)</f>
        <v>1.0068971200000001</v>
      </c>
      <c r="P586" s="13">
        <f t="shared" si="354"/>
        <v>1.0055014</v>
      </c>
      <c r="Q586" s="13">
        <f t="shared" si="348"/>
        <v>1.0968292681552698</v>
      </c>
      <c r="R586" s="2">
        <f t="shared" si="350"/>
        <v>1.10439423</v>
      </c>
      <c r="S586" s="2">
        <f t="shared" si="343"/>
        <v>1.06270687</v>
      </c>
      <c r="T586" s="2">
        <f t="shared" ref="T586:T649" si="361">TRUNC(C586*S586,8)</f>
        <v>329536.36163593002</v>
      </c>
      <c r="U586" s="2">
        <f t="shared" ref="U586:U649" si="362">(D586*(S586-1))</f>
        <v>441.60644056942397</v>
      </c>
      <c r="V586" s="2">
        <f t="shared" ref="V586:V649" si="363">(E586*(R586-1))</f>
        <v>31636.577582977588</v>
      </c>
      <c r="W586" s="2">
        <f t="shared" ref="W586:W649" si="364">(C586+U586+V586)</f>
        <v>342169.67861973704</v>
      </c>
      <c r="X586" s="17">
        <f t="shared" ref="X586:X649" si="365">IF(VLOOKUP(A586,AN$10:AU$190,8)=VLOOKUP(A585,AN$10:AU$190,8),0,VLOOKUP(A586,AN$10:AU$190,8))</f>
        <v>0</v>
      </c>
      <c r="Y586" s="2">
        <f t="shared" ref="Y586:Y649" si="366">IF(X586&gt;0,VLOOKUP(A586,AN$12:AR$190,5),0)</f>
        <v>0</v>
      </c>
      <c r="Z586" s="72">
        <f t="shared" ref="Z586:Z649" si="367">IF(X586&gt;0,VLOOKUP($A586,$AN$10:$AS$190,6),0)</f>
        <v>0</v>
      </c>
      <c r="AA586" s="2">
        <f t="shared" ref="AA586:AA649" si="368">IF(Z586&gt;0,TRUNC(Z586*T586,8),0)</f>
        <v>0</v>
      </c>
      <c r="AB586" s="12">
        <f t="shared" si="344"/>
        <v>4.6600000000000003E-2</v>
      </c>
      <c r="AC586" s="17">
        <f t="shared" ref="AC586:AC649" si="369">N586</f>
        <v>21</v>
      </c>
      <c r="AD586" s="17">
        <v>252</v>
      </c>
      <c r="AE586" s="13">
        <f t="shared" si="349"/>
        <v>1.00380278</v>
      </c>
      <c r="AF586" s="2">
        <f t="shared" ref="AF586:AF649" si="370">TRUNC((T586*(AE586-1)),8)</f>
        <v>1253.1542853000001</v>
      </c>
      <c r="AG586" s="2">
        <f t="shared" ref="AG586:AG649" si="371">TRUNC((W586*(AE586-1)),8)</f>
        <v>1301.19601046</v>
      </c>
      <c r="AH586" s="3">
        <f t="shared" ref="AH586:AH649" si="372">IF(AA586&gt;0,AA586+AF586,0)</f>
        <v>0</v>
      </c>
      <c r="AI586" s="4" t="str">
        <f t="shared" si="345"/>
        <v>A+J=</v>
      </c>
      <c r="AJ586" s="11">
        <f t="shared" si="346"/>
        <v>41743</v>
      </c>
      <c r="AK586" s="11"/>
      <c r="AL586" s="4"/>
      <c r="AM586" s="1"/>
      <c r="AN586" s="11"/>
      <c r="AO586" s="1"/>
      <c r="AP586" s="1"/>
      <c r="AQ586" s="3"/>
      <c r="AR586" s="53"/>
      <c r="AS586" s="53"/>
      <c r="AT586" s="53"/>
      <c r="AU586" s="53"/>
      <c r="AV586" s="53"/>
      <c r="AW586" s="53"/>
      <c r="AX586" s="1"/>
      <c r="AY586" s="1"/>
      <c r="AZ586" s="1"/>
      <c r="BA586" s="1"/>
      <c r="BB586" s="1"/>
    </row>
    <row r="587" spans="1:54" x14ac:dyDescent="0.2">
      <c r="A587" s="156">
        <f t="shared" ref="A587:A650" si="373">(A586+1)</f>
        <v>41743</v>
      </c>
      <c r="B587" s="82">
        <f t="shared" si="355"/>
        <v>343470.87463019701</v>
      </c>
      <c r="C587" s="82">
        <f t="shared" ref="C587:C650" si="374">TRUNC(IF(X586&gt;0,VLOOKUP(A586,$AN$12:$AO$190,2),C586),8)</f>
        <v>310091.49459618999</v>
      </c>
      <c r="D587" s="82">
        <f>SUM(Y587:Y$709)</f>
        <v>7042.3932907099997</v>
      </c>
      <c r="E587" s="83">
        <f t="shared" si="356"/>
        <v>303049.10130548</v>
      </c>
      <c r="F587" s="89">
        <f t="shared" si="351"/>
        <v>3836.38</v>
      </c>
      <c r="G587" s="39">
        <f>IF(AND(N587=1,N586&gt;1),VLOOKUP(A586,[1]Plan1!$BK$81:$BM$259,3),G586)</f>
        <v>3862.84</v>
      </c>
      <c r="H587" s="18">
        <f t="shared" si="352"/>
        <v>41654</v>
      </c>
      <c r="I587" s="18">
        <f t="shared" si="353"/>
        <v>41685</v>
      </c>
      <c r="J587" s="84">
        <f t="shared" si="357"/>
        <v>6.8971269790791823E-3</v>
      </c>
      <c r="K587" s="18">
        <f t="shared" ref="K587:K650" si="375">IF(DAY(A587)=14,VLOOKUP(A587,AR$194:AW$373,4),K586)</f>
        <v>41773</v>
      </c>
      <c r="L587" s="18">
        <f t="shared" si="358"/>
        <v>41743</v>
      </c>
      <c r="M587" s="38">
        <f t="shared" si="347"/>
        <v>21</v>
      </c>
      <c r="N587" s="38">
        <f t="shared" si="359"/>
        <v>21</v>
      </c>
      <c r="O587" s="82">
        <f t="shared" si="360"/>
        <v>1.0068971200000001</v>
      </c>
      <c r="P587" s="85">
        <f t="shared" si="354"/>
        <v>1.0055014</v>
      </c>
      <c r="Q587" s="85">
        <f t="shared" si="348"/>
        <v>1.0968292681552698</v>
      </c>
      <c r="R587" s="82">
        <f t="shared" si="350"/>
        <v>1.10439423</v>
      </c>
      <c r="S587" s="82">
        <f t="shared" ref="S587:S650" si="376">IF(AND(X587&gt;0,MONTH(A587)=9),R587,S586)</f>
        <v>1.06270687</v>
      </c>
      <c r="T587" s="82">
        <f t="shared" si="361"/>
        <v>329536.36163593002</v>
      </c>
      <c r="U587" s="82">
        <f t="shared" si="362"/>
        <v>441.60644056942397</v>
      </c>
      <c r="V587" s="82">
        <f t="shared" si="363"/>
        <v>31636.577582977588</v>
      </c>
      <c r="W587" s="82">
        <f t="shared" si="364"/>
        <v>342169.67861973704</v>
      </c>
      <c r="X587" s="86">
        <f t="shared" si="365"/>
        <v>19</v>
      </c>
      <c r="Y587" s="82">
        <f t="shared" si="366"/>
        <v>1397.43352222</v>
      </c>
      <c r="Z587" s="87">
        <f t="shared" si="367"/>
        <v>4.50652E-3</v>
      </c>
      <c r="AA587" s="82">
        <f t="shared" si="368"/>
        <v>1485.0622044300001</v>
      </c>
      <c r="AB587" s="84">
        <f t="shared" ref="AB587:AB650" si="377">(AB586)</f>
        <v>4.6600000000000003E-2</v>
      </c>
      <c r="AC587" s="86">
        <f t="shared" si="369"/>
        <v>21</v>
      </c>
      <c r="AD587" s="86">
        <v>252</v>
      </c>
      <c r="AE587" s="85">
        <f t="shared" si="349"/>
        <v>1.00380278</v>
      </c>
      <c r="AF587" s="82">
        <f t="shared" si="370"/>
        <v>1253.1542853000001</v>
      </c>
      <c r="AG587" s="82">
        <f t="shared" si="371"/>
        <v>1301.19601046</v>
      </c>
      <c r="AH587" s="39">
        <f t="shared" si="372"/>
        <v>2738.2164897299999</v>
      </c>
      <c r="AI587" s="40" t="str">
        <f t="shared" ref="AI587:AI650" si="378">AI586</f>
        <v>A+J=</v>
      </c>
      <c r="AJ587" s="18">
        <f t="shared" ref="AJ587:AJ650" si="379">IF(X586&gt;0,VLOOKUP(A586,$AN$10:$AW$190,9),AJ586)</f>
        <v>41743</v>
      </c>
      <c r="AK587" s="11"/>
      <c r="AL587" s="4"/>
      <c r="AM587" s="1"/>
      <c r="AN587" s="11"/>
      <c r="AO587" s="1"/>
      <c r="AP587" s="1"/>
      <c r="AQ587" s="3"/>
      <c r="AR587" s="53"/>
      <c r="AS587" s="53"/>
      <c r="AT587" s="53"/>
      <c r="AU587" s="53"/>
      <c r="AV587" s="53"/>
      <c r="AW587" s="53"/>
      <c r="AX587" s="1"/>
      <c r="AY587" s="1"/>
      <c r="AZ587" s="1"/>
      <c r="BA587" s="1"/>
      <c r="BB587" s="1"/>
    </row>
    <row r="588" spans="1:54" x14ac:dyDescent="0.2">
      <c r="A588" s="158">
        <f t="shared" si="373"/>
        <v>41744</v>
      </c>
      <c r="B588" s="2">
        <f t="shared" si="355"/>
        <v>340907.58857706666</v>
      </c>
      <c r="C588" s="2">
        <f t="shared" si="374"/>
        <v>308694.06107396999</v>
      </c>
      <c r="D588" s="2">
        <f>SUM(Y588:Y$709)</f>
        <v>5644.95976849</v>
      </c>
      <c r="E588" s="73">
        <f t="shared" si="356"/>
        <v>303049.10130548</v>
      </c>
      <c r="F588" s="88">
        <f t="shared" si="351"/>
        <v>3862.84</v>
      </c>
      <c r="G588" s="3">
        <f>IF(AND(N588=1,N587&gt;1),VLOOKUP(A587,[1]Plan1!$BK$81:$BM$259,3),G587)</f>
        <v>3898.38</v>
      </c>
      <c r="H588" s="11">
        <f t="shared" si="352"/>
        <v>41685</v>
      </c>
      <c r="I588" s="11">
        <f t="shared" si="353"/>
        <v>41713</v>
      </c>
      <c r="J588" s="12">
        <f t="shared" si="357"/>
        <v>9.2004846175353094E-3</v>
      </c>
      <c r="K588" s="11">
        <f t="shared" si="375"/>
        <v>41773</v>
      </c>
      <c r="L588" s="11">
        <f t="shared" si="358"/>
        <v>41773</v>
      </c>
      <c r="M588" s="1">
        <f t="shared" si="347"/>
        <v>19</v>
      </c>
      <c r="N588" s="1">
        <f t="shared" si="359"/>
        <v>1</v>
      </c>
      <c r="O588" s="2">
        <f t="shared" si="360"/>
        <v>1.00048213</v>
      </c>
      <c r="P588" s="13">
        <f t="shared" si="354"/>
        <v>1.0068971200000001</v>
      </c>
      <c r="Q588" s="13">
        <f t="shared" si="348"/>
        <v>1.104394231237249</v>
      </c>
      <c r="R588" s="2">
        <f t="shared" si="350"/>
        <v>1.1049266900000001</v>
      </c>
      <c r="S588" s="2">
        <f t="shared" si="376"/>
        <v>1.06270687</v>
      </c>
      <c r="T588" s="2">
        <f t="shared" si="361"/>
        <v>328051.29943150003</v>
      </c>
      <c r="U588" s="2">
        <f t="shared" si="362"/>
        <v>353.97775835793237</v>
      </c>
      <c r="V588" s="2">
        <f t="shared" si="363"/>
        <v>31797.939107458726</v>
      </c>
      <c r="W588" s="2">
        <f t="shared" si="364"/>
        <v>340845.97793978668</v>
      </c>
      <c r="X588" s="17">
        <f t="shared" si="365"/>
        <v>0</v>
      </c>
      <c r="Y588" s="2">
        <f t="shared" si="366"/>
        <v>0</v>
      </c>
      <c r="Z588" s="72">
        <f t="shared" si="367"/>
        <v>0</v>
      </c>
      <c r="AA588" s="2">
        <f t="shared" si="368"/>
        <v>0</v>
      </c>
      <c r="AB588" s="12">
        <f t="shared" si="377"/>
        <v>4.6600000000000003E-2</v>
      </c>
      <c r="AC588" s="17">
        <f t="shared" si="369"/>
        <v>1</v>
      </c>
      <c r="AD588" s="17">
        <v>252</v>
      </c>
      <c r="AE588" s="13">
        <f t="shared" si="349"/>
        <v>1.0001807579999999</v>
      </c>
      <c r="AF588" s="2">
        <f t="shared" si="370"/>
        <v>59.297896780000002</v>
      </c>
      <c r="AG588" s="2">
        <f t="shared" si="371"/>
        <v>61.610637279999999</v>
      </c>
      <c r="AH588" s="3">
        <f t="shared" si="372"/>
        <v>0</v>
      </c>
      <c r="AI588" s="4" t="str">
        <f t="shared" si="378"/>
        <v>A+J=</v>
      </c>
      <c r="AJ588" s="11">
        <f t="shared" si="379"/>
        <v>41773</v>
      </c>
      <c r="AK588" s="11"/>
      <c r="AL588" s="4"/>
      <c r="AM588" s="1"/>
      <c r="AN588" s="11"/>
      <c r="AO588" s="1"/>
      <c r="AP588" s="1"/>
      <c r="AQ588" s="3"/>
      <c r="AR588" s="53"/>
      <c r="AS588" s="53"/>
      <c r="AT588" s="53"/>
      <c r="AU588" s="53"/>
      <c r="AV588" s="53"/>
      <c r="AW588" s="53"/>
      <c r="AX588" s="1"/>
      <c r="AY588" s="1"/>
      <c r="AZ588" s="1"/>
      <c r="BA588" s="1"/>
      <c r="BB588" s="1"/>
    </row>
    <row r="589" spans="1:54" x14ac:dyDescent="0.2">
      <c r="A589" s="158">
        <f t="shared" si="373"/>
        <v>41745</v>
      </c>
      <c r="B589" s="2">
        <f t="shared" si="355"/>
        <v>341130.70880708401</v>
      </c>
      <c r="C589" s="2">
        <f t="shared" si="374"/>
        <v>308694.06107396999</v>
      </c>
      <c r="D589" s="2">
        <f>SUM(Y589:Y$709)</f>
        <v>5644.95976849</v>
      </c>
      <c r="E589" s="73">
        <f t="shared" si="356"/>
        <v>303049.10130548</v>
      </c>
      <c r="F589" s="88">
        <f t="shared" si="351"/>
        <v>3862.84</v>
      </c>
      <c r="G589" s="3">
        <f>IF(AND(N589=1,N588&gt;1),VLOOKUP(A588,[1]Plan1!$BK$81:$BM$259,3),G588)</f>
        <v>3898.38</v>
      </c>
      <c r="H589" s="11">
        <f t="shared" si="352"/>
        <v>41685</v>
      </c>
      <c r="I589" s="11">
        <f t="shared" si="353"/>
        <v>41713</v>
      </c>
      <c r="J589" s="12">
        <f t="shared" si="357"/>
        <v>9.2004846175353094E-3</v>
      </c>
      <c r="K589" s="11">
        <f t="shared" si="375"/>
        <v>41773</v>
      </c>
      <c r="L589" s="11">
        <f t="shared" si="358"/>
        <v>41773</v>
      </c>
      <c r="M589" s="1">
        <f t="shared" si="347"/>
        <v>19</v>
      </c>
      <c r="N589" s="1">
        <f t="shared" si="359"/>
        <v>2</v>
      </c>
      <c r="O589" s="2">
        <f t="shared" si="360"/>
        <v>1.0009645</v>
      </c>
      <c r="P589" s="13">
        <f t="shared" si="354"/>
        <v>1.0068971200000001</v>
      </c>
      <c r="Q589" s="13">
        <f t="shared" si="348"/>
        <v>1.104394231237249</v>
      </c>
      <c r="R589" s="2">
        <f t="shared" si="350"/>
        <v>1.1054594099999999</v>
      </c>
      <c r="S589" s="2">
        <f t="shared" si="376"/>
        <v>1.06270687</v>
      </c>
      <c r="T589" s="2">
        <f t="shared" si="361"/>
        <v>328051.29943150003</v>
      </c>
      <c r="U589" s="2">
        <f t="shared" si="362"/>
        <v>353.97775835793237</v>
      </c>
      <c r="V589" s="2">
        <f t="shared" si="363"/>
        <v>31959.379424706127</v>
      </c>
      <c r="W589" s="2">
        <f t="shared" si="364"/>
        <v>341007.41825703403</v>
      </c>
      <c r="X589" s="17">
        <f t="shared" si="365"/>
        <v>0</v>
      </c>
      <c r="Y589" s="2">
        <f t="shared" si="366"/>
        <v>0</v>
      </c>
      <c r="Z589" s="72">
        <f t="shared" si="367"/>
        <v>0</v>
      </c>
      <c r="AA589" s="2">
        <f t="shared" si="368"/>
        <v>0</v>
      </c>
      <c r="AB589" s="12">
        <f t="shared" si="377"/>
        <v>4.6600000000000003E-2</v>
      </c>
      <c r="AC589" s="17">
        <f t="shared" si="369"/>
        <v>2</v>
      </c>
      <c r="AD589" s="17">
        <v>252</v>
      </c>
      <c r="AE589" s="13">
        <f t="shared" si="349"/>
        <v>1.0003615480000001</v>
      </c>
      <c r="AF589" s="2">
        <f t="shared" si="370"/>
        <v>118.6062912</v>
      </c>
      <c r="AG589" s="2">
        <f t="shared" si="371"/>
        <v>123.29055004999999</v>
      </c>
      <c r="AH589" s="3">
        <f t="shared" si="372"/>
        <v>0</v>
      </c>
      <c r="AI589" s="4" t="str">
        <f t="shared" si="378"/>
        <v>A+J=</v>
      </c>
      <c r="AJ589" s="11">
        <f t="shared" si="379"/>
        <v>41773</v>
      </c>
      <c r="AK589" s="11"/>
      <c r="AL589" s="4"/>
      <c r="AM589" s="1"/>
      <c r="AN589" s="11"/>
      <c r="AO589" s="1"/>
      <c r="AP589" s="1"/>
      <c r="AQ589" s="3"/>
      <c r="AR589" s="53"/>
      <c r="AS589" s="53"/>
      <c r="AT589" s="53"/>
      <c r="AU589" s="53"/>
      <c r="AV589" s="53"/>
      <c r="AW589" s="53"/>
      <c r="AX589" s="1"/>
      <c r="AY589" s="1"/>
      <c r="AZ589" s="1"/>
      <c r="BA589" s="1"/>
      <c r="BB589" s="1"/>
    </row>
    <row r="590" spans="1:54" x14ac:dyDescent="0.2">
      <c r="A590" s="158">
        <f t="shared" si="373"/>
        <v>41746</v>
      </c>
      <c r="B590" s="2">
        <f t="shared" si="355"/>
        <v>341353.9835690399</v>
      </c>
      <c r="C590" s="2">
        <f t="shared" si="374"/>
        <v>308694.06107396999</v>
      </c>
      <c r="D590" s="2">
        <f>SUM(Y590:Y$709)</f>
        <v>5644.95976849</v>
      </c>
      <c r="E590" s="73">
        <f t="shared" si="356"/>
        <v>303049.10130548</v>
      </c>
      <c r="F590" s="88">
        <f t="shared" si="351"/>
        <v>3862.84</v>
      </c>
      <c r="G590" s="3">
        <f>IF(AND(N590=1,N589&gt;1),VLOOKUP(A589,[1]Plan1!$BK$81:$BM$259,3),G589)</f>
        <v>3898.38</v>
      </c>
      <c r="H590" s="11">
        <f t="shared" si="352"/>
        <v>41685</v>
      </c>
      <c r="I590" s="11">
        <f t="shared" si="353"/>
        <v>41713</v>
      </c>
      <c r="J590" s="12">
        <f t="shared" si="357"/>
        <v>9.2004846175353094E-3</v>
      </c>
      <c r="K590" s="11">
        <f t="shared" si="375"/>
        <v>41773</v>
      </c>
      <c r="L590" s="11">
        <f t="shared" si="358"/>
        <v>41773</v>
      </c>
      <c r="M590" s="1">
        <f t="shared" si="347"/>
        <v>19</v>
      </c>
      <c r="N590" s="1">
        <f t="shared" si="359"/>
        <v>3</v>
      </c>
      <c r="O590" s="2">
        <f t="shared" si="360"/>
        <v>1.00144711</v>
      </c>
      <c r="P590" s="13">
        <f t="shared" si="354"/>
        <v>1.0068971200000001</v>
      </c>
      <c r="Q590" s="13">
        <f t="shared" si="348"/>
        <v>1.104394231237249</v>
      </c>
      <c r="R590" s="2">
        <f t="shared" si="350"/>
        <v>1.10599241</v>
      </c>
      <c r="S590" s="2">
        <f t="shared" si="376"/>
        <v>1.06270687</v>
      </c>
      <c r="T590" s="2">
        <f t="shared" si="361"/>
        <v>328051.29943150003</v>
      </c>
      <c r="U590" s="2">
        <f t="shared" si="362"/>
        <v>353.97775835793237</v>
      </c>
      <c r="V590" s="2">
        <f t="shared" si="363"/>
        <v>32120.904595701981</v>
      </c>
      <c r="W590" s="2">
        <f t="shared" si="364"/>
        <v>341168.94342802989</v>
      </c>
      <c r="X590" s="17">
        <f t="shared" si="365"/>
        <v>0</v>
      </c>
      <c r="Y590" s="2">
        <f t="shared" si="366"/>
        <v>0</v>
      </c>
      <c r="Z590" s="72">
        <f t="shared" si="367"/>
        <v>0</v>
      </c>
      <c r="AA590" s="2">
        <f t="shared" si="368"/>
        <v>0</v>
      </c>
      <c r="AB590" s="12">
        <f t="shared" si="377"/>
        <v>4.6600000000000003E-2</v>
      </c>
      <c r="AC590" s="17">
        <f t="shared" si="369"/>
        <v>3</v>
      </c>
      <c r="AD590" s="17">
        <v>252</v>
      </c>
      <c r="AE590" s="13">
        <f t="shared" si="349"/>
        <v>1.0005423710000001</v>
      </c>
      <c r="AF590" s="2">
        <f t="shared" si="370"/>
        <v>177.92551132</v>
      </c>
      <c r="AG590" s="2">
        <f t="shared" si="371"/>
        <v>185.04014101000001</v>
      </c>
      <c r="AH590" s="3">
        <f t="shared" si="372"/>
        <v>0</v>
      </c>
      <c r="AI590" s="4" t="str">
        <f t="shared" si="378"/>
        <v>A+J=</v>
      </c>
      <c r="AJ590" s="11">
        <f t="shared" si="379"/>
        <v>41773</v>
      </c>
      <c r="AK590" s="11"/>
      <c r="AL590" s="4"/>
      <c r="AM590" s="1"/>
      <c r="AN590" s="11"/>
      <c r="AO590" s="1"/>
      <c r="AP590" s="1"/>
      <c r="AQ590" s="3"/>
      <c r="AR590" s="53"/>
      <c r="AS590" s="53"/>
      <c r="AT590" s="53"/>
      <c r="AU590" s="53"/>
      <c r="AV590" s="53"/>
      <c r="AW590" s="53"/>
      <c r="AX590" s="1"/>
      <c r="AY590" s="1"/>
      <c r="AZ590" s="1"/>
      <c r="BA590" s="1"/>
      <c r="BB590" s="1"/>
    </row>
    <row r="591" spans="1:54" x14ac:dyDescent="0.2">
      <c r="A591" s="158">
        <f t="shared" si="373"/>
        <v>41747</v>
      </c>
      <c r="B591" s="2">
        <f t="shared" si="355"/>
        <v>341577.39776153903</v>
      </c>
      <c r="C591" s="2">
        <f t="shared" si="374"/>
        <v>308694.06107396999</v>
      </c>
      <c r="D591" s="2">
        <f>SUM(Y591:Y$709)</f>
        <v>5644.95976849</v>
      </c>
      <c r="E591" s="73">
        <f t="shared" si="356"/>
        <v>303049.10130548</v>
      </c>
      <c r="F591" s="88">
        <f t="shared" si="351"/>
        <v>3862.84</v>
      </c>
      <c r="G591" s="3">
        <f>IF(AND(N591=1,N590&gt;1),VLOOKUP(A590,[1]Plan1!$BK$81:$BM$259,3),G590)</f>
        <v>3898.38</v>
      </c>
      <c r="H591" s="11">
        <f t="shared" si="352"/>
        <v>41685</v>
      </c>
      <c r="I591" s="11">
        <f t="shared" si="353"/>
        <v>41713</v>
      </c>
      <c r="J591" s="12">
        <f t="shared" si="357"/>
        <v>9.2004846175353094E-3</v>
      </c>
      <c r="K591" s="11">
        <f t="shared" si="375"/>
        <v>41773</v>
      </c>
      <c r="L591" s="11">
        <f t="shared" si="358"/>
        <v>41773</v>
      </c>
      <c r="M591" s="1">
        <f t="shared" si="347"/>
        <v>19</v>
      </c>
      <c r="N591" s="1">
        <f t="shared" si="359"/>
        <v>4</v>
      </c>
      <c r="O591" s="2">
        <f t="shared" si="360"/>
        <v>1.0019299399999999</v>
      </c>
      <c r="P591" s="13">
        <f t="shared" si="354"/>
        <v>1.0068971200000001</v>
      </c>
      <c r="Q591" s="13">
        <f t="shared" si="348"/>
        <v>1.104394231237249</v>
      </c>
      <c r="R591" s="2">
        <f t="shared" si="350"/>
        <v>1.1065256400000001</v>
      </c>
      <c r="S591" s="2">
        <f t="shared" si="376"/>
        <v>1.06270687</v>
      </c>
      <c r="T591" s="2">
        <f t="shared" si="361"/>
        <v>328051.29943150003</v>
      </c>
      <c r="U591" s="2">
        <f t="shared" si="362"/>
        <v>353.97775835793237</v>
      </c>
      <c r="V591" s="2">
        <f t="shared" si="363"/>
        <v>32282.499467991118</v>
      </c>
      <c r="W591" s="2">
        <f t="shared" si="364"/>
        <v>341330.53830031905</v>
      </c>
      <c r="X591" s="17">
        <f t="shared" si="365"/>
        <v>0</v>
      </c>
      <c r="Y591" s="2">
        <f t="shared" si="366"/>
        <v>0</v>
      </c>
      <c r="Z591" s="72">
        <f t="shared" si="367"/>
        <v>0</v>
      </c>
      <c r="AA591" s="2">
        <f t="shared" si="368"/>
        <v>0</v>
      </c>
      <c r="AB591" s="12">
        <f t="shared" si="377"/>
        <v>4.6600000000000003E-2</v>
      </c>
      <c r="AC591" s="17">
        <f t="shared" si="369"/>
        <v>4</v>
      </c>
      <c r="AD591" s="17">
        <v>252</v>
      </c>
      <c r="AE591" s="13">
        <f t="shared" si="349"/>
        <v>1.0007232269999999</v>
      </c>
      <c r="AF591" s="2">
        <f t="shared" si="370"/>
        <v>237.25555713</v>
      </c>
      <c r="AG591" s="2">
        <f t="shared" si="371"/>
        <v>246.85946121999999</v>
      </c>
      <c r="AH591" s="3">
        <f t="shared" si="372"/>
        <v>0</v>
      </c>
      <c r="AI591" s="4" t="str">
        <f t="shared" si="378"/>
        <v>A+J=</v>
      </c>
      <c r="AJ591" s="11">
        <f t="shared" si="379"/>
        <v>41773</v>
      </c>
      <c r="AK591" s="11"/>
      <c r="AL591" s="4"/>
      <c r="AM591" s="1"/>
      <c r="AN591" s="11"/>
      <c r="AO591" s="1"/>
      <c r="AP591" s="1"/>
      <c r="AQ591" s="3"/>
      <c r="AR591" s="53"/>
      <c r="AS591" s="53"/>
      <c r="AT591" s="53"/>
      <c r="AU591" s="53"/>
      <c r="AV591" s="53"/>
      <c r="AW591" s="53"/>
      <c r="AX591" s="1"/>
      <c r="AY591" s="1"/>
      <c r="AZ591" s="1"/>
      <c r="BA591" s="1"/>
      <c r="BB591" s="1"/>
    </row>
    <row r="592" spans="1:54" x14ac:dyDescent="0.2">
      <c r="A592" s="158">
        <f t="shared" si="373"/>
        <v>41748</v>
      </c>
      <c r="B592" s="2">
        <f t="shared" si="355"/>
        <v>341577.39776153903</v>
      </c>
      <c r="C592" s="2">
        <f t="shared" si="374"/>
        <v>308694.06107396999</v>
      </c>
      <c r="D592" s="2">
        <f>SUM(Y592:Y$709)</f>
        <v>5644.95976849</v>
      </c>
      <c r="E592" s="73">
        <f t="shared" si="356"/>
        <v>303049.10130548</v>
      </c>
      <c r="F592" s="88">
        <f t="shared" si="351"/>
        <v>3862.84</v>
      </c>
      <c r="G592" s="3">
        <f>IF(AND(N592=1,N591&gt;1),VLOOKUP(A591,[1]Plan1!$BK$81:$BM$259,3),G591)</f>
        <v>3898.38</v>
      </c>
      <c r="H592" s="11">
        <f t="shared" si="352"/>
        <v>41685</v>
      </c>
      <c r="I592" s="11">
        <f t="shared" si="353"/>
        <v>41713</v>
      </c>
      <c r="J592" s="12">
        <f t="shared" si="357"/>
        <v>9.2004846175353094E-3</v>
      </c>
      <c r="K592" s="11">
        <f t="shared" si="375"/>
        <v>41773</v>
      </c>
      <c r="L592" s="11">
        <f t="shared" si="358"/>
        <v>41773</v>
      </c>
      <c r="M592" s="1">
        <f t="shared" si="347"/>
        <v>19</v>
      </c>
      <c r="N592" s="1">
        <f t="shared" si="359"/>
        <v>4</v>
      </c>
      <c r="O592" s="2">
        <f t="shared" si="360"/>
        <v>1.0019299399999999</v>
      </c>
      <c r="P592" s="13">
        <f t="shared" si="354"/>
        <v>1.0068971200000001</v>
      </c>
      <c r="Q592" s="13">
        <f t="shared" si="348"/>
        <v>1.104394231237249</v>
      </c>
      <c r="R592" s="2">
        <f t="shared" si="350"/>
        <v>1.1065256400000001</v>
      </c>
      <c r="S592" s="2">
        <f t="shared" si="376"/>
        <v>1.06270687</v>
      </c>
      <c r="T592" s="2">
        <f t="shared" si="361"/>
        <v>328051.29943150003</v>
      </c>
      <c r="U592" s="2">
        <f t="shared" si="362"/>
        <v>353.97775835793237</v>
      </c>
      <c r="V592" s="2">
        <f t="shared" si="363"/>
        <v>32282.499467991118</v>
      </c>
      <c r="W592" s="2">
        <f t="shared" si="364"/>
        <v>341330.53830031905</v>
      </c>
      <c r="X592" s="17">
        <f t="shared" si="365"/>
        <v>0</v>
      </c>
      <c r="Y592" s="2">
        <f t="shared" si="366"/>
        <v>0</v>
      </c>
      <c r="Z592" s="72">
        <f t="shared" si="367"/>
        <v>0</v>
      </c>
      <c r="AA592" s="2">
        <f t="shared" si="368"/>
        <v>0</v>
      </c>
      <c r="AB592" s="12">
        <f t="shared" si="377"/>
        <v>4.6600000000000003E-2</v>
      </c>
      <c r="AC592" s="17">
        <f t="shared" si="369"/>
        <v>4</v>
      </c>
      <c r="AD592" s="17">
        <v>252</v>
      </c>
      <c r="AE592" s="13">
        <f t="shared" si="349"/>
        <v>1.0007232269999999</v>
      </c>
      <c r="AF592" s="2">
        <f t="shared" si="370"/>
        <v>237.25555713</v>
      </c>
      <c r="AG592" s="2">
        <f t="shared" si="371"/>
        <v>246.85946121999999</v>
      </c>
      <c r="AH592" s="3">
        <f t="shared" si="372"/>
        <v>0</v>
      </c>
      <c r="AI592" s="4" t="str">
        <f t="shared" si="378"/>
        <v>A+J=</v>
      </c>
      <c r="AJ592" s="11">
        <f t="shared" si="379"/>
        <v>41773</v>
      </c>
      <c r="AK592" s="11"/>
      <c r="AL592" s="4"/>
      <c r="AM592" s="1"/>
      <c r="AN592" s="11"/>
      <c r="AO592" s="1"/>
      <c r="AP592" s="1"/>
      <c r="AQ592" s="3"/>
      <c r="AR592" s="53"/>
      <c r="AS592" s="53"/>
      <c r="AT592" s="53"/>
      <c r="AU592" s="53"/>
      <c r="AV592" s="53"/>
      <c r="AW592" s="53"/>
      <c r="AX592" s="1"/>
      <c r="AY592" s="1"/>
      <c r="AZ592" s="1"/>
      <c r="BA592" s="1"/>
      <c r="BB592" s="1"/>
    </row>
    <row r="593" spans="1:138" x14ac:dyDescent="0.2">
      <c r="A593" s="158">
        <f t="shared" si="373"/>
        <v>41749</v>
      </c>
      <c r="B593" s="2">
        <f t="shared" si="355"/>
        <v>341577.39776153903</v>
      </c>
      <c r="C593" s="2">
        <f t="shared" si="374"/>
        <v>308694.06107396999</v>
      </c>
      <c r="D593" s="2">
        <f>SUM(Y593:Y$709)</f>
        <v>5644.95976849</v>
      </c>
      <c r="E593" s="73">
        <f t="shared" si="356"/>
        <v>303049.10130548</v>
      </c>
      <c r="F593" s="88">
        <f t="shared" si="351"/>
        <v>3862.84</v>
      </c>
      <c r="G593" s="3">
        <f>IF(AND(N593=1,N592&gt;1),VLOOKUP(A592,[1]Plan1!$BK$81:$BM$259,3),G592)</f>
        <v>3898.38</v>
      </c>
      <c r="H593" s="11">
        <f t="shared" si="352"/>
        <v>41685</v>
      </c>
      <c r="I593" s="11">
        <f t="shared" si="353"/>
        <v>41713</v>
      </c>
      <c r="J593" s="12">
        <f t="shared" si="357"/>
        <v>9.2004846175353094E-3</v>
      </c>
      <c r="K593" s="11">
        <f t="shared" si="375"/>
        <v>41773</v>
      </c>
      <c r="L593" s="11">
        <f t="shared" si="358"/>
        <v>41773</v>
      </c>
      <c r="M593" s="1">
        <f t="shared" si="347"/>
        <v>19</v>
      </c>
      <c r="N593" s="1">
        <f t="shared" si="359"/>
        <v>4</v>
      </c>
      <c r="O593" s="2">
        <f t="shared" si="360"/>
        <v>1.0019299399999999</v>
      </c>
      <c r="P593" s="13">
        <f t="shared" si="354"/>
        <v>1.0068971200000001</v>
      </c>
      <c r="Q593" s="13">
        <f t="shared" si="348"/>
        <v>1.104394231237249</v>
      </c>
      <c r="R593" s="2">
        <f t="shared" si="350"/>
        <v>1.1065256400000001</v>
      </c>
      <c r="S593" s="2">
        <f t="shared" si="376"/>
        <v>1.06270687</v>
      </c>
      <c r="T593" s="2">
        <f t="shared" si="361"/>
        <v>328051.29943150003</v>
      </c>
      <c r="U593" s="2">
        <f t="shared" si="362"/>
        <v>353.97775835793237</v>
      </c>
      <c r="V593" s="2">
        <f t="shared" si="363"/>
        <v>32282.499467991118</v>
      </c>
      <c r="W593" s="2">
        <f t="shared" si="364"/>
        <v>341330.53830031905</v>
      </c>
      <c r="X593" s="17">
        <f t="shared" si="365"/>
        <v>0</v>
      </c>
      <c r="Y593" s="2">
        <f t="shared" si="366"/>
        <v>0</v>
      </c>
      <c r="Z593" s="72">
        <f t="shared" si="367"/>
        <v>0</v>
      </c>
      <c r="AA593" s="2">
        <f t="shared" si="368"/>
        <v>0</v>
      </c>
      <c r="AB593" s="12">
        <f t="shared" si="377"/>
        <v>4.6600000000000003E-2</v>
      </c>
      <c r="AC593" s="17">
        <f t="shared" si="369"/>
        <v>4</v>
      </c>
      <c r="AD593" s="17">
        <v>252</v>
      </c>
      <c r="AE593" s="13">
        <f t="shared" si="349"/>
        <v>1.0007232269999999</v>
      </c>
      <c r="AF593" s="2">
        <f t="shared" si="370"/>
        <v>237.25555713</v>
      </c>
      <c r="AG593" s="2">
        <f t="shared" si="371"/>
        <v>246.85946121999999</v>
      </c>
      <c r="AH593" s="3">
        <f t="shared" si="372"/>
        <v>0</v>
      </c>
      <c r="AI593" s="4" t="str">
        <f t="shared" si="378"/>
        <v>A+J=</v>
      </c>
      <c r="AJ593" s="11">
        <f t="shared" si="379"/>
        <v>41773</v>
      </c>
      <c r="AK593" s="11"/>
      <c r="AL593" s="4"/>
      <c r="AM593" s="1"/>
      <c r="AN593" s="11"/>
      <c r="AO593" s="1"/>
      <c r="AP593" s="1"/>
      <c r="AQ593" s="3"/>
      <c r="AR593" s="53"/>
      <c r="AS593" s="53"/>
      <c r="AT593" s="53"/>
      <c r="AU593" s="53"/>
      <c r="AV593" s="53"/>
      <c r="AW593" s="53"/>
      <c r="AX593" s="1"/>
      <c r="AY593" s="1"/>
      <c r="AZ593" s="1"/>
      <c r="BA593" s="1"/>
      <c r="BB593" s="1"/>
    </row>
    <row r="594" spans="1:138" x14ac:dyDescent="0.2">
      <c r="A594" s="158">
        <f t="shared" si="373"/>
        <v>41750</v>
      </c>
      <c r="B594" s="2">
        <f t="shared" si="355"/>
        <v>341577.39776153903</v>
      </c>
      <c r="C594" s="2">
        <f t="shared" si="374"/>
        <v>308694.06107396999</v>
      </c>
      <c r="D594" s="2">
        <f>SUM(Y594:Y$709)</f>
        <v>5644.95976849</v>
      </c>
      <c r="E594" s="73">
        <f t="shared" si="356"/>
        <v>303049.10130548</v>
      </c>
      <c r="F594" s="88">
        <f t="shared" si="351"/>
        <v>3862.84</v>
      </c>
      <c r="G594" s="3">
        <f>IF(AND(N594=1,N593&gt;1),VLOOKUP(A593,[1]Plan1!$BK$81:$BM$259,3),G593)</f>
        <v>3898.38</v>
      </c>
      <c r="H594" s="11">
        <f t="shared" si="352"/>
        <v>41685</v>
      </c>
      <c r="I594" s="11">
        <f t="shared" si="353"/>
        <v>41713</v>
      </c>
      <c r="J594" s="12">
        <f t="shared" si="357"/>
        <v>9.2004846175353094E-3</v>
      </c>
      <c r="K594" s="11">
        <f t="shared" si="375"/>
        <v>41773</v>
      </c>
      <c r="L594" s="11">
        <f t="shared" si="358"/>
        <v>41773</v>
      </c>
      <c r="M594" s="1">
        <f t="shared" si="347"/>
        <v>19</v>
      </c>
      <c r="N594" s="1">
        <f t="shared" si="359"/>
        <v>4</v>
      </c>
      <c r="O594" s="2">
        <f t="shared" si="360"/>
        <v>1.0019299399999999</v>
      </c>
      <c r="P594" s="13">
        <f t="shared" si="354"/>
        <v>1.0068971200000001</v>
      </c>
      <c r="Q594" s="13">
        <f t="shared" si="348"/>
        <v>1.104394231237249</v>
      </c>
      <c r="R594" s="2">
        <f t="shared" si="350"/>
        <v>1.1065256400000001</v>
      </c>
      <c r="S594" s="2">
        <f t="shared" si="376"/>
        <v>1.06270687</v>
      </c>
      <c r="T594" s="2">
        <f t="shared" si="361"/>
        <v>328051.29943150003</v>
      </c>
      <c r="U594" s="2">
        <f t="shared" si="362"/>
        <v>353.97775835793237</v>
      </c>
      <c r="V594" s="2">
        <f t="shared" si="363"/>
        <v>32282.499467991118</v>
      </c>
      <c r="W594" s="2">
        <f t="shared" si="364"/>
        <v>341330.53830031905</v>
      </c>
      <c r="X594" s="17">
        <f t="shared" si="365"/>
        <v>0</v>
      </c>
      <c r="Y594" s="2">
        <f t="shared" si="366"/>
        <v>0</v>
      </c>
      <c r="Z594" s="72">
        <f t="shared" si="367"/>
        <v>0</v>
      </c>
      <c r="AA594" s="2">
        <f t="shared" si="368"/>
        <v>0</v>
      </c>
      <c r="AB594" s="12">
        <f t="shared" si="377"/>
        <v>4.6600000000000003E-2</v>
      </c>
      <c r="AC594" s="17">
        <f t="shared" si="369"/>
        <v>4</v>
      </c>
      <c r="AD594" s="17">
        <v>252</v>
      </c>
      <c r="AE594" s="13">
        <f t="shared" si="349"/>
        <v>1.0007232269999999</v>
      </c>
      <c r="AF594" s="2">
        <f t="shared" si="370"/>
        <v>237.25555713</v>
      </c>
      <c r="AG594" s="2">
        <f t="shared" si="371"/>
        <v>246.85946121999999</v>
      </c>
      <c r="AH594" s="3">
        <f t="shared" si="372"/>
        <v>0</v>
      </c>
      <c r="AI594" s="4" t="str">
        <f t="shared" si="378"/>
        <v>A+J=</v>
      </c>
      <c r="AJ594" s="11">
        <f t="shared" si="379"/>
        <v>41773</v>
      </c>
      <c r="AK594" s="11"/>
      <c r="AL594" s="4"/>
      <c r="AM594" s="1"/>
      <c r="AN594" s="11"/>
      <c r="AO594" s="1"/>
      <c r="AP594" s="1"/>
      <c r="AQ594" s="3"/>
      <c r="AR594" s="53"/>
      <c r="AS594" s="53"/>
      <c r="AT594" s="53"/>
      <c r="AU594" s="53"/>
      <c r="AV594" s="53"/>
      <c r="AW594" s="53"/>
      <c r="AX594" s="1"/>
      <c r="AY594" s="1"/>
      <c r="AZ594" s="1"/>
      <c r="BA594" s="1"/>
      <c r="BB594" s="1"/>
    </row>
    <row r="595" spans="1:138" x14ac:dyDescent="0.2">
      <c r="A595" s="158">
        <f t="shared" si="373"/>
        <v>41751</v>
      </c>
      <c r="B595" s="2">
        <f t="shared" si="355"/>
        <v>341577.39776153903</v>
      </c>
      <c r="C595" s="2">
        <f t="shared" si="374"/>
        <v>308694.06107396999</v>
      </c>
      <c r="D595" s="2">
        <f>SUM(Y595:Y$709)</f>
        <v>5644.95976849</v>
      </c>
      <c r="E595" s="73">
        <f t="shared" si="356"/>
        <v>303049.10130548</v>
      </c>
      <c r="F595" s="88">
        <f t="shared" si="351"/>
        <v>3862.84</v>
      </c>
      <c r="G595" s="3">
        <f>IF(AND(N595=1,N594&gt;1),VLOOKUP(A594,[1]Plan1!$BK$81:$BM$259,3),G594)</f>
        <v>3898.38</v>
      </c>
      <c r="H595" s="11">
        <f t="shared" si="352"/>
        <v>41685</v>
      </c>
      <c r="I595" s="11">
        <f t="shared" si="353"/>
        <v>41713</v>
      </c>
      <c r="J595" s="12">
        <f t="shared" si="357"/>
        <v>9.2004846175353094E-3</v>
      </c>
      <c r="K595" s="11">
        <f t="shared" si="375"/>
        <v>41773</v>
      </c>
      <c r="L595" s="11">
        <f t="shared" si="358"/>
        <v>41773</v>
      </c>
      <c r="M595" s="1">
        <f t="shared" si="347"/>
        <v>19</v>
      </c>
      <c r="N595" s="1">
        <f t="shared" si="359"/>
        <v>4</v>
      </c>
      <c r="O595" s="2">
        <f t="shared" si="360"/>
        <v>1.0019299399999999</v>
      </c>
      <c r="P595" s="13">
        <f t="shared" si="354"/>
        <v>1.0068971200000001</v>
      </c>
      <c r="Q595" s="13">
        <f t="shared" si="348"/>
        <v>1.104394231237249</v>
      </c>
      <c r="R595" s="2">
        <f t="shared" si="350"/>
        <v>1.1065256400000001</v>
      </c>
      <c r="S595" s="2">
        <f t="shared" si="376"/>
        <v>1.06270687</v>
      </c>
      <c r="T595" s="2">
        <f t="shared" si="361"/>
        <v>328051.29943150003</v>
      </c>
      <c r="U595" s="2">
        <f t="shared" si="362"/>
        <v>353.97775835793237</v>
      </c>
      <c r="V595" s="2">
        <f t="shared" si="363"/>
        <v>32282.499467991118</v>
      </c>
      <c r="W595" s="2">
        <f t="shared" si="364"/>
        <v>341330.53830031905</v>
      </c>
      <c r="X595" s="17">
        <f t="shared" si="365"/>
        <v>0</v>
      </c>
      <c r="Y595" s="2">
        <f t="shared" si="366"/>
        <v>0</v>
      </c>
      <c r="Z595" s="72">
        <f t="shared" si="367"/>
        <v>0</v>
      </c>
      <c r="AA595" s="2">
        <f t="shared" si="368"/>
        <v>0</v>
      </c>
      <c r="AB595" s="12">
        <f t="shared" si="377"/>
        <v>4.6600000000000003E-2</v>
      </c>
      <c r="AC595" s="17">
        <f t="shared" si="369"/>
        <v>4</v>
      </c>
      <c r="AD595" s="17">
        <v>252</v>
      </c>
      <c r="AE595" s="13">
        <f t="shared" si="349"/>
        <v>1.0007232269999999</v>
      </c>
      <c r="AF595" s="2">
        <f t="shared" si="370"/>
        <v>237.25555713</v>
      </c>
      <c r="AG595" s="2">
        <f t="shared" si="371"/>
        <v>246.85946121999999</v>
      </c>
      <c r="AH595" s="3">
        <f t="shared" si="372"/>
        <v>0</v>
      </c>
      <c r="AI595" s="4" t="str">
        <f t="shared" si="378"/>
        <v>A+J=</v>
      </c>
      <c r="AJ595" s="11">
        <f t="shared" si="379"/>
        <v>41773</v>
      </c>
      <c r="AK595" s="11"/>
      <c r="AL595" s="4"/>
      <c r="AM595" s="1"/>
      <c r="AN595" s="11"/>
      <c r="AO595" s="1"/>
      <c r="AP595" s="1"/>
      <c r="AQ595" s="3"/>
      <c r="AR595" s="53"/>
      <c r="AS595" s="53"/>
      <c r="AT595" s="53"/>
      <c r="AU595" s="53"/>
      <c r="AV595" s="53"/>
      <c r="AW595" s="53"/>
      <c r="AX595" s="1"/>
      <c r="AY595" s="1"/>
      <c r="AZ595" s="1"/>
      <c r="BA595" s="1"/>
      <c r="BB595" s="1"/>
    </row>
    <row r="596" spans="1:138" x14ac:dyDescent="0.2">
      <c r="A596" s="158">
        <f t="shared" si="373"/>
        <v>41752</v>
      </c>
      <c r="B596" s="2">
        <f t="shared" si="355"/>
        <v>341800.96322982555</v>
      </c>
      <c r="C596" s="2">
        <f t="shared" si="374"/>
        <v>308694.06107396999</v>
      </c>
      <c r="D596" s="2">
        <f>SUM(Y596:Y$709)</f>
        <v>5644.95976849</v>
      </c>
      <c r="E596" s="73">
        <f t="shared" si="356"/>
        <v>303049.10130548</v>
      </c>
      <c r="F596" s="88">
        <f t="shared" si="351"/>
        <v>3862.84</v>
      </c>
      <c r="G596" s="3">
        <f>IF(AND(N596=1,N595&gt;1),VLOOKUP(A595,[1]Plan1!$BK$81:$BM$259,3),G595)</f>
        <v>3898.38</v>
      </c>
      <c r="H596" s="11">
        <f t="shared" si="352"/>
        <v>41685</v>
      </c>
      <c r="I596" s="11">
        <f t="shared" si="353"/>
        <v>41713</v>
      </c>
      <c r="J596" s="12">
        <f t="shared" si="357"/>
        <v>9.2004846175353094E-3</v>
      </c>
      <c r="K596" s="11">
        <f t="shared" si="375"/>
        <v>41773</v>
      </c>
      <c r="L596" s="11">
        <f t="shared" si="358"/>
        <v>41773</v>
      </c>
      <c r="M596" s="1">
        <f t="shared" si="347"/>
        <v>19</v>
      </c>
      <c r="N596" s="1">
        <f t="shared" si="359"/>
        <v>5</v>
      </c>
      <c r="O596" s="2">
        <f t="shared" si="360"/>
        <v>1.0024130099999999</v>
      </c>
      <c r="P596" s="13">
        <f t="shared" si="354"/>
        <v>1.0068971200000001</v>
      </c>
      <c r="Q596" s="13">
        <f t="shared" si="348"/>
        <v>1.104394231237249</v>
      </c>
      <c r="R596" s="2">
        <f t="shared" si="350"/>
        <v>1.1070591400000001</v>
      </c>
      <c r="S596" s="2">
        <f t="shared" si="376"/>
        <v>1.06270687</v>
      </c>
      <c r="T596" s="2">
        <f t="shared" si="361"/>
        <v>328051.29943150003</v>
      </c>
      <c r="U596" s="2">
        <f t="shared" si="362"/>
        <v>353.97775835793237</v>
      </c>
      <c r="V596" s="2">
        <f t="shared" si="363"/>
        <v>32444.176163537581</v>
      </c>
      <c r="W596" s="2">
        <f t="shared" si="364"/>
        <v>341492.21499586554</v>
      </c>
      <c r="X596" s="17">
        <f t="shared" si="365"/>
        <v>0</v>
      </c>
      <c r="Y596" s="2">
        <f t="shared" si="366"/>
        <v>0</v>
      </c>
      <c r="Z596" s="72">
        <f t="shared" si="367"/>
        <v>0</v>
      </c>
      <c r="AA596" s="2">
        <f t="shared" si="368"/>
        <v>0</v>
      </c>
      <c r="AB596" s="12">
        <f t="shared" si="377"/>
        <v>4.6600000000000003E-2</v>
      </c>
      <c r="AC596" s="17">
        <f t="shared" si="369"/>
        <v>5</v>
      </c>
      <c r="AD596" s="17">
        <v>252</v>
      </c>
      <c r="AE596" s="13">
        <f t="shared" si="349"/>
        <v>1.000904115</v>
      </c>
      <c r="AF596" s="2">
        <f t="shared" si="370"/>
        <v>296.59610057999998</v>
      </c>
      <c r="AG596" s="2">
        <f t="shared" si="371"/>
        <v>308.74823395999999</v>
      </c>
      <c r="AH596" s="3">
        <f t="shared" si="372"/>
        <v>0</v>
      </c>
      <c r="AI596" s="4" t="str">
        <f t="shared" si="378"/>
        <v>A+J=</v>
      </c>
      <c r="AJ596" s="11">
        <f t="shared" si="379"/>
        <v>41773</v>
      </c>
      <c r="AK596" s="11"/>
      <c r="AL596" s="4"/>
      <c r="AM596" s="1"/>
      <c r="AN596" s="11"/>
      <c r="AO596" s="1"/>
      <c r="AP596" s="1"/>
      <c r="AQ596" s="3"/>
      <c r="AR596" s="53"/>
      <c r="AS596" s="53"/>
      <c r="AT596" s="53"/>
      <c r="AU596" s="53"/>
      <c r="AV596" s="53"/>
      <c r="AW596" s="53"/>
      <c r="AX596" s="1"/>
      <c r="AY596" s="1"/>
      <c r="AZ596" s="1"/>
      <c r="BA596" s="1"/>
      <c r="BB596" s="1"/>
    </row>
    <row r="597" spans="1:138" x14ac:dyDescent="0.2">
      <c r="A597" s="158">
        <f t="shared" si="373"/>
        <v>41753</v>
      </c>
      <c r="B597" s="2">
        <f t="shared" si="355"/>
        <v>342024.67430791736</v>
      </c>
      <c r="C597" s="2">
        <f t="shared" si="374"/>
        <v>308694.06107396999</v>
      </c>
      <c r="D597" s="2">
        <f>SUM(Y597:Y$709)</f>
        <v>5644.95976849</v>
      </c>
      <c r="E597" s="73">
        <f t="shared" si="356"/>
        <v>303049.10130548</v>
      </c>
      <c r="F597" s="88">
        <f t="shared" si="351"/>
        <v>3862.84</v>
      </c>
      <c r="G597" s="3">
        <f>IF(AND(N597=1,N596&gt;1),VLOOKUP(A596,[1]Plan1!$BK$81:$BM$259,3),G596)</f>
        <v>3898.38</v>
      </c>
      <c r="H597" s="11">
        <f t="shared" si="352"/>
        <v>41685</v>
      </c>
      <c r="I597" s="11">
        <f t="shared" si="353"/>
        <v>41713</v>
      </c>
      <c r="J597" s="12">
        <f t="shared" si="357"/>
        <v>9.2004846175353094E-3</v>
      </c>
      <c r="K597" s="11">
        <f t="shared" si="375"/>
        <v>41773</v>
      </c>
      <c r="L597" s="11">
        <f t="shared" si="358"/>
        <v>41773</v>
      </c>
      <c r="M597" s="1">
        <f t="shared" si="347"/>
        <v>19</v>
      </c>
      <c r="N597" s="1">
        <f t="shared" si="359"/>
        <v>6</v>
      </c>
      <c r="O597" s="2">
        <f t="shared" si="360"/>
        <v>1.0028963099999999</v>
      </c>
      <c r="P597" s="13">
        <f t="shared" si="354"/>
        <v>1.0068971200000001</v>
      </c>
      <c r="Q597" s="13">
        <f t="shared" si="348"/>
        <v>1.104394231237249</v>
      </c>
      <c r="R597" s="2">
        <f t="shared" si="350"/>
        <v>1.1075928900000001</v>
      </c>
      <c r="S597" s="2">
        <f t="shared" si="376"/>
        <v>1.06270687</v>
      </c>
      <c r="T597" s="2">
        <f t="shared" si="361"/>
        <v>328051.29943150003</v>
      </c>
      <c r="U597" s="2">
        <f t="shared" si="362"/>
        <v>353.97775835793237</v>
      </c>
      <c r="V597" s="2">
        <f t="shared" si="363"/>
        <v>32605.92862135938</v>
      </c>
      <c r="W597" s="2">
        <f t="shared" si="364"/>
        <v>341653.96745368734</v>
      </c>
      <c r="X597" s="17">
        <f t="shared" si="365"/>
        <v>0</v>
      </c>
      <c r="Y597" s="2">
        <f t="shared" si="366"/>
        <v>0</v>
      </c>
      <c r="Z597" s="72">
        <f t="shared" si="367"/>
        <v>0</v>
      </c>
      <c r="AA597" s="2">
        <f t="shared" si="368"/>
        <v>0</v>
      </c>
      <c r="AB597" s="12">
        <f t="shared" si="377"/>
        <v>4.6600000000000003E-2</v>
      </c>
      <c r="AC597" s="17">
        <f t="shared" si="369"/>
        <v>6</v>
      </c>
      <c r="AD597" s="17">
        <v>252</v>
      </c>
      <c r="AE597" s="13">
        <f t="shared" si="349"/>
        <v>1.0010850360000001</v>
      </c>
      <c r="AF597" s="2">
        <f t="shared" si="370"/>
        <v>355.94746972000002</v>
      </c>
      <c r="AG597" s="2">
        <f t="shared" si="371"/>
        <v>370.70685422999998</v>
      </c>
      <c r="AH597" s="3">
        <f t="shared" si="372"/>
        <v>0</v>
      </c>
      <c r="AI597" s="4" t="str">
        <f t="shared" si="378"/>
        <v>A+J=</v>
      </c>
      <c r="AJ597" s="11">
        <f t="shared" si="379"/>
        <v>41773</v>
      </c>
      <c r="AK597" s="11"/>
      <c r="AL597" s="4"/>
      <c r="AM597" s="1"/>
      <c r="AN597" s="11"/>
      <c r="AO597" s="1"/>
      <c r="AP597" s="1"/>
      <c r="AQ597" s="3"/>
      <c r="AR597" s="53"/>
      <c r="AS597" s="53"/>
      <c r="AT597" s="53"/>
      <c r="AU597" s="53"/>
      <c r="AV597" s="53"/>
      <c r="AW597" s="53"/>
      <c r="AX597" s="1"/>
      <c r="AY597" s="1"/>
      <c r="AZ597" s="1"/>
      <c r="BA597" s="1"/>
      <c r="BB597" s="1"/>
    </row>
    <row r="598" spans="1:138" x14ac:dyDescent="0.2">
      <c r="A598" s="158">
        <f t="shared" si="373"/>
        <v>41754</v>
      </c>
      <c r="B598" s="2">
        <f t="shared" si="355"/>
        <v>342248.53712159646</v>
      </c>
      <c r="C598" s="2">
        <f t="shared" si="374"/>
        <v>308694.06107396999</v>
      </c>
      <c r="D598" s="2">
        <f>SUM(Y598:Y$709)</f>
        <v>5644.95976849</v>
      </c>
      <c r="E598" s="73">
        <f t="shared" si="356"/>
        <v>303049.10130548</v>
      </c>
      <c r="F598" s="88">
        <f t="shared" si="351"/>
        <v>3862.84</v>
      </c>
      <c r="G598" s="3">
        <f>IF(AND(N598=1,N597&gt;1),VLOOKUP(A597,[1]Plan1!$BK$81:$BM$259,3),G597)</f>
        <v>3898.38</v>
      </c>
      <c r="H598" s="11">
        <f t="shared" si="352"/>
        <v>41685</v>
      </c>
      <c r="I598" s="11">
        <f t="shared" si="353"/>
        <v>41713</v>
      </c>
      <c r="J598" s="12">
        <f t="shared" si="357"/>
        <v>9.2004846175353094E-3</v>
      </c>
      <c r="K598" s="11">
        <f t="shared" si="375"/>
        <v>41773</v>
      </c>
      <c r="L598" s="11">
        <f t="shared" si="358"/>
        <v>41773</v>
      </c>
      <c r="M598" s="1">
        <f t="shared" si="347"/>
        <v>19</v>
      </c>
      <c r="N598" s="1">
        <f t="shared" si="359"/>
        <v>7</v>
      </c>
      <c r="O598" s="2">
        <f t="shared" si="360"/>
        <v>1.00337985</v>
      </c>
      <c r="P598" s="13">
        <f t="shared" si="354"/>
        <v>1.0068971200000001</v>
      </c>
      <c r="Q598" s="13">
        <f t="shared" si="348"/>
        <v>1.104394231237249</v>
      </c>
      <c r="R598" s="2">
        <f t="shared" si="350"/>
        <v>1.10812691</v>
      </c>
      <c r="S598" s="2">
        <f t="shared" si="376"/>
        <v>1.06270687</v>
      </c>
      <c r="T598" s="2">
        <f t="shared" si="361"/>
        <v>328051.29943150003</v>
      </c>
      <c r="U598" s="2">
        <f t="shared" si="362"/>
        <v>353.97775835793237</v>
      </c>
      <c r="V598" s="2">
        <f t="shared" si="363"/>
        <v>32767.762902438506</v>
      </c>
      <c r="W598" s="2">
        <f t="shared" si="364"/>
        <v>341815.80173476646</v>
      </c>
      <c r="X598" s="17">
        <f t="shared" si="365"/>
        <v>0</v>
      </c>
      <c r="Y598" s="2">
        <f t="shared" si="366"/>
        <v>0</v>
      </c>
      <c r="Z598" s="72">
        <f t="shared" si="367"/>
        <v>0</v>
      </c>
      <c r="AA598" s="2">
        <f t="shared" si="368"/>
        <v>0</v>
      </c>
      <c r="AB598" s="12">
        <f t="shared" si="377"/>
        <v>4.6600000000000003E-2</v>
      </c>
      <c r="AC598" s="17">
        <f t="shared" si="369"/>
        <v>7</v>
      </c>
      <c r="AD598" s="17">
        <v>252</v>
      </c>
      <c r="AE598" s="13">
        <f t="shared" si="349"/>
        <v>1.0012659900000001</v>
      </c>
      <c r="AF598" s="2">
        <f t="shared" si="370"/>
        <v>415.30966455999999</v>
      </c>
      <c r="AG598" s="2">
        <f t="shared" si="371"/>
        <v>432.73538682999998</v>
      </c>
      <c r="AH598" s="3">
        <f t="shared" si="372"/>
        <v>0</v>
      </c>
      <c r="AI598" s="4" t="str">
        <f t="shared" si="378"/>
        <v>A+J=</v>
      </c>
      <c r="AJ598" s="11">
        <f t="shared" si="379"/>
        <v>41773</v>
      </c>
      <c r="AK598" s="11"/>
      <c r="AL598" s="4"/>
      <c r="AM598" s="1"/>
      <c r="AN598" s="11"/>
      <c r="AO598" s="1"/>
      <c r="AP598" s="1"/>
      <c r="AQ598" s="3"/>
      <c r="AR598" s="53"/>
      <c r="AS598" s="53"/>
      <c r="AT598" s="53"/>
      <c r="AU598" s="53"/>
      <c r="AV598" s="53"/>
      <c r="AW598" s="53"/>
      <c r="AX598" s="1"/>
      <c r="AY598" s="1"/>
      <c r="AZ598" s="1"/>
      <c r="BA598" s="1"/>
      <c r="BB598" s="1"/>
    </row>
    <row r="599" spans="1:138" x14ac:dyDescent="0.2">
      <c r="A599" s="158">
        <f t="shared" si="373"/>
        <v>41755</v>
      </c>
      <c r="B599" s="2">
        <f t="shared" si="355"/>
        <v>342472.54835447198</v>
      </c>
      <c r="C599" s="2">
        <f t="shared" si="374"/>
        <v>308694.06107396999</v>
      </c>
      <c r="D599" s="2">
        <f>SUM(Y599:Y$709)</f>
        <v>5644.95976849</v>
      </c>
      <c r="E599" s="73">
        <f t="shared" si="356"/>
        <v>303049.10130548</v>
      </c>
      <c r="F599" s="88">
        <f t="shared" si="351"/>
        <v>3862.84</v>
      </c>
      <c r="G599" s="3">
        <f>IF(AND(N599=1,N598&gt;1),VLOOKUP(A598,[1]Plan1!$BK$81:$BM$259,3),G598)</f>
        <v>3898.38</v>
      </c>
      <c r="H599" s="11">
        <f t="shared" si="352"/>
        <v>41685</v>
      </c>
      <c r="I599" s="11">
        <f t="shared" si="353"/>
        <v>41713</v>
      </c>
      <c r="J599" s="12">
        <f t="shared" si="357"/>
        <v>9.2004846175353094E-3</v>
      </c>
      <c r="K599" s="11">
        <f t="shared" si="375"/>
        <v>41773</v>
      </c>
      <c r="L599" s="11">
        <f t="shared" si="358"/>
        <v>41773</v>
      </c>
      <c r="M599" s="1">
        <f t="shared" ref="M599:M662" si="380">IF(L599=L598,M598,NETWORKDAYS(L598,L599,$AN$194:$AN$348)-1)</f>
        <v>19</v>
      </c>
      <c r="N599" s="1">
        <f t="shared" si="359"/>
        <v>8</v>
      </c>
      <c r="O599" s="2">
        <f t="shared" si="360"/>
        <v>1.00386362</v>
      </c>
      <c r="P599" s="13">
        <f t="shared" si="354"/>
        <v>1.0068971200000001</v>
      </c>
      <c r="Q599" s="13">
        <f t="shared" si="348"/>
        <v>1.104394231237249</v>
      </c>
      <c r="R599" s="2">
        <f t="shared" si="350"/>
        <v>1.1086611900000001</v>
      </c>
      <c r="S599" s="2">
        <f t="shared" si="376"/>
        <v>1.06270687</v>
      </c>
      <c r="T599" s="2">
        <f t="shared" si="361"/>
        <v>328051.29943150003</v>
      </c>
      <c r="U599" s="2">
        <f t="shared" si="362"/>
        <v>353.97775835793237</v>
      </c>
      <c r="V599" s="2">
        <f t="shared" si="363"/>
        <v>32929.67597628403</v>
      </c>
      <c r="W599" s="2">
        <f t="shared" si="364"/>
        <v>341977.71480861196</v>
      </c>
      <c r="X599" s="17">
        <f t="shared" si="365"/>
        <v>0</v>
      </c>
      <c r="Y599" s="2">
        <f t="shared" si="366"/>
        <v>0</v>
      </c>
      <c r="Z599" s="72">
        <f t="shared" si="367"/>
        <v>0</v>
      </c>
      <c r="AA599" s="2">
        <f t="shared" si="368"/>
        <v>0</v>
      </c>
      <c r="AB599" s="12">
        <f t="shared" si="377"/>
        <v>4.6600000000000003E-2</v>
      </c>
      <c r="AC599" s="17">
        <f t="shared" si="369"/>
        <v>8</v>
      </c>
      <c r="AD599" s="17">
        <v>252</v>
      </c>
      <c r="AE599" s="13">
        <f t="shared" si="349"/>
        <v>1.001446976</v>
      </c>
      <c r="AF599" s="2">
        <f t="shared" si="370"/>
        <v>474.68235704</v>
      </c>
      <c r="AG599" s="2">
        <f t="shared" si="371"/>
        <v>494.83354586000002</v>
      </c>
      <c r="AH599" s="3">
        <f t="shared" si="372"/>
        <v>0</v>
      </c>
      <c r="AI599" s="4" t="str">
        <f t="shared" si="378"/>
        <v>A+J=</v>
      </c>
      <c r="AJ599" s="11">
        <f t="shared" si="379"/>
        <v>41773</v>
      </c>
      <c r="AK599" s="11"/>
      <c r="AL599" s="4"/>
      <c r="AM599" s="1"/>
      <c r="AN599" s="11"/>
      <c r="AO599" s="1"/>
      <c r="AP599" s="1"/>
      <c r="AQ599" s="3"/>
      <c r="AR599" s="53"/>
      <c r="AS599" s="53"/>
      <c r="AT599" s="53"/>
      <c r="AU599" s="53"/>
      <c r="AV599" s="53"/>
      <c r="AW599" s="53"/>
      <c r="AX599" s="1"/>
      <c r="AY599" s="1"/>
      <c r="AZ599" s="1"/>
      <c r="BA599" s="1"/>
      <c r="BB599" s="1"/>
    </row>
    <row r="600" spans="1:138" x14ac:dyDescent="0.2">
      <c r="A600" s="158">
        <f t="shared" si="373"/>
        <v>41756</v>
      </c>
      <c r="B600" s="2">
        <f t="shared" si="355"/>
        <v>342472.54835447198</v>
      </c>
      <c r="C600" s="2">
        <f t="shared" si="374"/>
        <v>308694.06107396999</v>
      </c>
      <c r="D600" s="2">
        <f>SUM(Y600:Y$709)</f>
        <v>5644.95976849</v>
      </c>
      <c r="E600" s="73">
        <f t="shared" si="356"/>
        <v>303049.10130548</v>
      </c>
      <c r="F600" s="88">
        <f t="shared" si="351"/>
        <v>3862.84</v>
      </c>
      <c r="G600" s="3">
        <f>IF(AND(N600=1,N599&gt;1),VLOOKUP(A599,[1]Plan1!$BK$81:$BM$259,3),G599)</f>
        <v>3898.38</v>
      </c>
      <c r="H600" s="11">
        <f t="shared" si="352"/>
        <v>41685</v>
      </c>
      <c r="I600" s="11">
        <f t="shared" si="353"/>
        <v>41713</v>
      </c>
      <c r="J600" s="12">
        <f t="shared" si="357"/>
        <v>9.2004846175353094E-3</v>
      </c>
      <c r="K600" s="11">
        <f t="shared" si="375"/>
        <v>41773</v>
      </c>
      <c r="L600" s="11">
        <f t="shared" si="358"/>
        <v>41773</v>
      </c>
      <c r="M600" s="1">
        <f t="shared" si="380"/>
        <v>19</v>
      </c>
      <c r="N600" s="1">
        <f t="shared" si="359"/>
        <v>8</v>
      </c>
      <c r="O600" s="2">
        <f t="shared" si="360"/>
        <v>1.00386362</v>
      </c>
      <c r="P600" s="13">
        <f t="shared" si="354"/>
        <v>1.0068971200000001</v>
      </c>
      <c r="Q600" s="13">
        <f t="shared" si="348"/>
        <v>1.104394231237249</v>
      </c>
      <c r="R600" s="2">
        <f t="shared" si="350"/>
        <v>1.1086611900000001</v>
      </c>
      <c r="S600" s="2">
        <f t="shared" si="376"/>
        <v>1.06270687</v>
      </c>
      <c r="T600" s="2">
        <f t="shared" si="361"/>
        <v>328051.29943150003</v>
      </c>
      <c r="U600" s="2">
        <f t="shared" si="362"/>
        <v>353.97775835793237</v>
      </c>
      <c r="V600" s="2">
        <f t="shared" si="363"/>
        <v>32929.67597628403</v>
      </c>
      <c r="W600" s="2">
        <f t="shared" si="364"/>
        <v>341977.71480861196</v>
      </c>
      <c r="X600" s="17">
        <f t="shared" si="365"/>
        <v>0</v>
      </c>
      <c r="Y600" s="2">
        <f t="shared" si="366"/>
        <v>0</v>
      </c>
      <c r="Z600" s="72">
        <f t="shared" si="367"/>
        <v>0</v>
      </c>
      <c r="AA600" s="2">
        <f t="shared" si="368"/>
        <v>0</v>
      </c>
      <c r="AB600" s="12">
        <f t="shared" si="377"/>
        <v>4.6600000000000003E-2</v>
      </c>
      <c r="AC600" s="17">
        <f t="shared" si="369"/>
        <v>8</v>
      </c>
      <c r="AD600" s="17">
        <v>252</v>
      </c>
      <c r="AE600" s="13">
        <f t="shared" si="349"/>
        <v>1.001446976</v>
      </c>
      <c r="AF600" s="2">
        <f t="shared" si="370"/>
        <v>474.68235704</v>
      </c>
      <c r="AG600" s="2">
        <f t="shared" si="371"/>
        <v>494.83354586000002</v>
      </c>
      <c r="AH600" s="3">
        <f t="shared" si="372"/>
        <v>0</v>
      </c>
      <c r="AI600" s="4" t="str">
        <f t="shared" si="378"/>
        <v>A+J=</v>
      </c>
      <c r="AJ600" s="11">
        <f t="shared" si="379"/>
        <v>41773</v>
      </c>
      <c r="AK600" s="11"/>
      <c r="AL600" s="4"/>
      <c r="AM600" s="1"/>
      <c r="AN600" s="11"/>
      <c r="AO600" s="1"/>
      <c r="AP600" s="1"/>
      <c r="AQ600" s="3"/>
      <c r="AR600" s="53"/>
      <c r="AS600" s="53"/>
      <c r="AT600" s="53"/>
      <c r="AU600" s="53"/>
      <c r="AV600" s="53"/>
      <c r="AW600" s="53"/>
      <c r="AX600" s="1"/>
      <c r="AY600" s="1"/>
      <c r="AZ600" s="1"/>
      <c r="BA600" s="1"/>
      <c r="BB600" s="1"/>
    </row>
    <row r="601" spans="1:138" x14ac:dyDescent="0.2">
      <c r="A601" s="158">
        <f t="shared" si="373"/>
        <v>41757</v>
      </c>
      <c r="B601" s="2">
        <f t="shared" si="355"/>
        <v>342472.54835447198</v>
      </c>
      <c r="C601" s="2">
        <f t="shared" si="374"/>
        <v>308694.06107396999</v>
      </c>
      <c r="D601" s="2">
        <f>SUM(Y601:Y$709)</f>
        <v>5644.95976849</v>
      </c>
      <c r="E601" s="73">
        <f t="shared" si="356"/>
        <v>303049.10130548</v>
      </c>
      <c r="F601" s="88">
        <f t="shared" si="351"/>
        <v>3862.84</v>
      </c>
      <c r="G601" s="3">
        <f>IF(AND(N601=1,N600&gt;1),VLOOKUP(A600,[1]Plan1!$BK$81:$BM$259,3),G600)</f>
        <v>3898.38</v>
      </c>
      <c r="H601" s="11">
        <f t="shared" si="352"/>
        <v>41685</v>
      </c>
      <c r="I601" s="11">
        <f t="shared" si="353"/>
        <v>41713</v>
      </c>
      <c r="J601" s="12">
        <f t="shared" si="357"/>
        <v>9.2004846175353094E-3</v>
      </c>
      <c r="K601" s="11">
        <f t="shared" si="375"/>
        <v>41773</v>
      </c>
      <c r="L601" s="11">
        <f t="shared" si="358"/>
        <v>41773</v>
      </c>
      <c r="M601" s="1">
        <f t="shared" si="380"/>
        <v>19</v>
      </c>
      <c r="N601" s="1">
        <f t="shared" si="359"/>
        <v>8</v>
      </c>
      <c r="O601" s="2">
        <f t="shared" si="360"/>
        <v>1.00386362</v>
      </c>
      <c r="P601" s="13">
        <f t="shared" si="354"/>
        <v>1.0068971200000001</v>
      </c>
      <c r="Q601" s="13">
        <f t="shared" si="348"/>
        <v>1.104394231237249</v>
      </c>
      <c r="R601" s="2">
        <f t="shared" si="350"/>
        <v>1.1086611900000001</v>
      </c>
      <c r="S601" s="2">
        <f t="shared" si="376"/>
        <v>1.06270687</v>
      </c>
      <c r="T601" s="2">
        <f t="shared" si="361"/>
        <v>328051.29943150003</v>
      </c>
      <c r="U601" s="2">
        <f t="shared" si="362"/>
        <v>353.97775835793237</v>
      </c>
      <c r="V601" s="2">
        <f t="shared" si="363"/>
        <v>32929.67597628403</v>
      </c>
      <c r="W601" s="2">
        <f t="shared" si="364"/>
        <v>341977.71480861196</v>
      </c>
      <c r="X601" s="17">
        <f t="shared" si="365"/>
        <v>0</v>
      </c>
      <c r="Y601" s="2">
        <f t="shared" si="366"/>
        <v>0</v>
      </c>
      <c r="Z601" s="72">
        <f t="shared" si="367"/>
        <v>0</v>
      </c>
      <c r="AA601" s="2">
        <f t="shared" si="368"/>
        <v>0</v>
      </c>
      <c r="AB601" s="12">
        <f t="shared" si="377"/>
        <v>4.6600000000000003E-2</v>
      </c>
      <c r="AC601" s="17">
        <f t="shared" si="369"/>
        <v>8</v>
      </c>
      <c r="AD601" s="17">
        <v>252</v>
      </c>
      <c r="AE601" s="13">
        <f t="shared" si="349"/>
        <v>1.001446976</v>
      </c>
      <c r="AF601" s="2">
        <f t="shared" si="370"/>
        <v>474.68235704</v>
      </c>
      <c r="AG601" s="2">
        <f t="shared" si="371"/>
        <v>494.83354586000002</v>
      </c>
      <c r="AH601" s="3">
        <f t="shared" si="372"/>
        <v>0</v>
      </c>
      <c r="AI601" s="4" t="str">
        <f t="shared" si="378"/>
        <v>A+J=</v>
      </c>
      <c r="AJ601" s="11">
        <f t="shared" si="379"/>
        <v>41773</v>
      </c>
      <c r="AK601" s="11"/>
      <c r="AL601" s="4"/>
      <c r="AM601" s="1"/>
      <c r="AN601" s="11"/>
      <c r="AO601" s="1"/>
      <c r="AP601" s="1"/>
      <c r="AQ601" s="3"/>
      <c r="AR601" s="53"/>
      <c r="AS601" s="53"/>
      <c r="AT601" s="53"/>
      <c r="AU601" s="53"/>
      <c r="AV601" s="53"/>
      <c r="AW601" s="53"/>
      <c r="AX601" s="1"/>
      <c r="AY601" s="1"/>
      <c r="AZ601" s="1"/>
      <c r="BA601" s="1"/>
      <c r="BB601" s="1"/>
    </row>
    <row r="602" spans="1:138" x14ac:dyDescent="0.2">
      <c r="A602" s="158">
        <f t="shared" si="373"/>
        <v>41758</v>
      </c>
      <c r="B602" s="2">
        <f t="shared" si="355"/>
        <v>342696.70267828176</v>
      </c>
      <c r="C602" s="2">
        <f t="shared" si="374"/>
        <v>308694.06107396999</v>
      </c>
      <c r="D602" s="2">
        <f>SUM(Y602:Y$709)</f>
        <v>5644.95976849</v>
      </c>
      <c r="E602" s="73">
        <f t="shared" si="356"/>
        <v>303049.10130548</v>
      </c>
      <c r="F602" s="88">
        <f t="shared" si="351"/>
        <v>3862.84</v>
      </c>
      <c r="G602" s="3">
        <f>IF(AND(N602=1,N601&gt;1),VLOOKUP(A601,[1]Plan1!$BK$81:$BM$259,3),G601)</f>
        <v>3898.38</v>
      </c>
      <c r="H602" s="11">
        <f t="shared" si="352"/>
        <v>41685</v>
      </c>
      <c r="I602" s="11">
        <f t="shared" si="353"/>
        <v>41713</v>
      </c>
      <c r="J602" s="12">
        <f t="shared" si="357"/>
        <v>9.2004846175353094E-3</v>
      </c>
      <c r="K602" s="11">
        <f t="shared" si="375"/>
        <v>41773</v>
      </c>
      <c r="L602" s="11">
        <f t="shared" si="358"/>
        <v>41773</v>
      </c>
      <c r="M602" s="1">
        <f t="shared" si="380"/>
        <v>19</v>
      </c>
      <c r="N602" s="1">
        <f t="shared" si="359"/>
        <v>9</v>
      </c>
      <c r="O602" s="2">
        <f t="shared" si="360"/>
        <v>1.0043476200000001</v>
      </c>
      <c r="P602" s="13">
        <f t="shared" si="354"/>
        <v>1.0068971200000001</v>
      </c>
      <c r="Q602" s="13">
        <f t="shared" si="348"/>
        <v>1.104394231237249</v>
      </c>
      <c r="R602" s="2">
        <f t="shared" si="350"/>
        <v>1.1091957100000001</v>
      </c>
      <c r="S602" s="2">
        <f t="shared" si="376"/>
        <v>1.06270687</v>
      </c>
      <c r="T602" s="2">
        <f t="shared" si="361"/>
        <v>328051.29943150003</v>
      </c>
      <c r="U602" s="2">
        <f t="shared" si="362"/>
        <v>353.97775835793237</v>
      </c>
      <c r="V602" s="2">
        <f t="shared" si="363"/>
        <v>33091.661781913834</v>
      </c>
      <c r="W602" s="2">
        <f t="shared" si="364"/>
        <v>342139.70061424177</v>
      </c>
      <c r="X602" s="17">
        <f t="shared" si="365"/>
        <v>0</v>
      </c>
      <c r="Y602" s="2">
        <f t="shared" si="366"/>
        <v>0</v>
      </c>
      <c r="Z602" s="72">
        <f t="shared" si="367"/>
        <v>0</v>
      </c>
      <c r="AA602" s="2">
        <f t="shared" si="368"/>
        <v>0</v>
      </c>
      <c r="AB602" s="12">
        <f t="shared" si="377"/>
        <v>4.6600000000000003E-2</v>
      </c>
      <c r="AC602" s="17">
        <f t="shared" si="369"/>
        <v>9</v>
      </c>
      <c r="AD602" s="17">
        <v>252</v>
      </c>
      <c r="AE602" s="13">
        <f t="shared" si="349"/>
        <v>1.0016279960000001</v>
      </c>
      <c r="AF602" s="2">
        <f t="shared" si="370"/>
        <v>534.06620325999995</v>
      </c>
      <c r="AG602" s="2">
        <f t="shared" si="371"/>
        <v>557.00206404000005</v>
      </c>
      <c r="AH602" s="3">
        <f t="shared" si="372"/>
        <v>0</v>
      </c>
      <c r="AI602" s="4" t="str">
        <f t="shared" si="378"/>
        <v>A+J=</v>
      </c>
      <c r="AJ602" s="11">
        <f t="shared" si="379"/>
        <v>41773</v>
      </c>
      <c r="AK602" s="11"/>
      <c r="AL602" s="4"/>
      <c r="AM602" s="1"/>
      <c r="AN602" s="11"/>
      <c r="AO602" s="1"/>
      <c r="AP602" s="1"/>
      <c r="AQ602" s="3"/>
      <c r="AR602" s="53"/>
      <c r="AS602" s="53"/>
      <c r="AT602" s="53"/>
      <c r="AU602" s="53"/>
      <c r="AV602" s="53"/>
      <c r="AW602" s="53"/>
      <c r="AX602" s="1"/>
      <c r="AY602" s="1"/>
      <c r="AZ602" s="1"/>
      <c r="BA602" s="1"/>
      <c r="BB602" s="1"/>
    </row>
    <row r="603" spans="1:138" x14ac:dyDescent="0.2">
      <c r="A603" s="158">
        <f t="shared" si="373"/>
        <v>41759</v>
      </c>
      <c r="B603" s="2">
        <f t="shared" si="355"/>
        <v>342921.00553638791</v>
      </c>
      <c r="C603" s="2">
        <f t="shared" si="374"/>
        <v>308694.06107396999</v>
      </c>
      <c r="D603" s="2">
        <f>SUM(Y603:Y$709)</f>
        <v>5644.95976849</v>
      </c>
      <c r="E603" s="73">
        <f t="shared" si="356"/>
        <v>303049.10130548</v>
      </c>
      <c r="F603" s="88">
        <f t="shared" si="351"/>
        <v>3862.84</v>
      </c>
      <c r="G603" s="3">
        <f>IF(AND(N603=1,N602&gt;1),VLOOKUP(A602,[1]Plan1!$BK$81:$BM$259,3),G602)</f>
        <v>3898.38</v>
      </c>
      <c r="H603" s="11">
        <f t="shared" si="352"/>
        <v>41685</v>
      </c>
      <c r="I603" s="11">
        <f t="shared" si="353"/>
        <v>41713</v>
      </c>
      <c r="J603" s="12">
        <f t="shared" si="357"/>
        <v>9.2004846175353094E-3</v>
      </c>
      <c r="K603" s="11">
        <f t="shared" si="375"/>
        <v>41773</v>
      </c>
      <c r="L603" s="11">
        <f t="shared" si="358"/>
        <v>41773</v>
      </c>
      <c r="M603" s="1">
        <f t="shared" si="380"/>
        <v>19</v>
      </c>
      <c r="N603" s="1">
        <f t="shared" si="359"/>
        <v>10</v>
      </c>
      <c r="O603" s="2">
        <f t="shared" si="360"/>
        <v>1.00483185</v>
      </c>
      <c r="P603" s="13">
        <f t="shared" si="354"/>
        <v>1.0068971200000001</v>
      </c>
      <c r="Q603" s="13">
        <f t="shared" si="348"/>
        <v>1.104394231237249</v>
      </c>
      <c r="R603" s="2">
        <f t="shared" si="350"/>
        <v>1.10973049</v>
      </c>
      <c r="S603" s="2">
        <f t="shared" si="376"/>
        <v>1.06270687</v>
      </c>
      <c r="T603" s="2">
        <f t="shared" si="361"/>
        <v>328051.29943150003</v>
      </c>
      <c r="U603" s="2">
        <f t="shared" si="362"/>
        <v>353.97775835793237</v>
      </c>
      <c r="V603" s="2">
        <f t="shared" si="363"/>
        <v>33253.726380309963</v>
      </c>
      <c r="W603" s="2">
        <f t="shared" si="364"/>
        <v>342301.7652126379</v>
      </c>
      <c r="X603" s="17">
        <f t="shared" si="365"/>
        <v>0</v>
      </c>
      <c r="Y603" s="2">
        <f t="shared" si="366"/>
        <v>0</v>
      </c>
      <c r="Z603" s="72">
        <f t="shared" si="367"/>
        <v>0</v>
      </c>
      <c r="AA603" s="2">
        <f t="shared" si="368"/>
        <v>0</v>
      </c>
      <c r="AB603" s="12">
        <f t="shared" si="377"/>
        <v>4.6600000000000003E-2</v>
      </c>
      <c r="AC603" s="17">
        <f t="shared" si="369"/>
        <v>10</v>
      </c>
      <c r="AD603" s="17">
        <v>252</v>
      </c>
      <c r="AE603" s="13">
        <f t="shared" si="349"/>
        <v>1.0018090479999999</v>
      </c>
      <c r="AF603" s="2">
        <f t="shared" si="370"/>
        <v>593.46054713000001</v>
      </c>
      <c r="AG603" s="2">
        <f t="shared" si="371"/>
        <v>619.24032375000002</v>
      </c>
      <c r="AH603" s="3">
        <f t="shared" si="372"/>
        <v>0</v>
      </c>
      <c r="AI603" s="4" t="str">
        <f t="shared" si="378"/>
        <v>A+J=</v>
      </c>
      <c r="AJ603" s="11">
        <f t="shared" si="379"/>
        <v>41773</v>
      </c>
      <c r="AK603" s="11"/>
      <c r="AL603" s="4"/>
      <c r="AM603" s="1"/>
      <c r="AN603" s="11"/>
      <c r="AO603" s="1"/>
      <c r="AP603" s="1"/>
      <c r="AQ603" s="3"/>
      <c r="AR603" s="53"/>
      <c r="AS603" s="53"/>
      <c r="AT603" s="53"/>
      <c r="AU603" s="53"/>
      <c r="AV603" s="53"/>
      <c r="AW603" s="53"/>
      <c r="AX603" s="1"/>
      <c r="AY603" s="1"/>
      <c r="AZ603" s="1"/>
      <c r="BA603" s="1"/>
      <c r="BB603" s="1"/>
    </row>
    <row r="604" spans="1:138" x14ac:dyDescent="0.2">
      <c r="A604" s="158">
        <f t="shared" si="373"/>
        <v>41760</v>
      </c>
      <c r="B604" s="2">
        <f t="shared" si="355"/>
        <v>343145.46002367139</v>
      </c>
      <c r="C604" s="2">
        <f t="shared" si="374"/>
        <v>308694.06107396999</v>
      </c>
      <c r="D604" s="2">
        <f>SUM(Y604:Y$709)</f>
        <v>5644.95976849</v>
      </c>
      <c r="E604" s="73">
        <f t="shared" si="356"/>
        <v>303049.10130548</v>
      </c>
      <c r="F604" s="88">
        <f t="shared" si="351"/>
        <v>3862.84</v>
      </c>
      <c r="G604" s="3">
        <f>IF(AND(N604=1,N603&gt;1),VLOOKUP(A603,[1]Plan1!$BK$81:$BM$259,3),G603)</f>
        <v>3898.38</v>
      </c>
      <c r="H604" s="11">
        <f t="shared" si="352"/>
        <v>41685</v>
      </c>
      <c r="I604" s="11">
        <f t="shared" si="353"/>
        <v>41713</v>
      </c>
      <c r="J604" s="12">
        <f t="shared" si="357"/>
        <v>9.2004846175353094E-3</v>
      </c>
      <c r="K604" s="11">
        <f t="shared" si="375"/>
        <v>41773</v>
      </c>
      <c r="L604" s="11">
        <f t="shared" si="358"/>
        <v>41773</v>
      </c>
      <c r="M604" s="1">
        <f t="shared" si="380"/>
        <v>19</v>
      </c>
      <c r="N604" s="1">
        <f t="shared" si="359"/>
        <v>11</v>
      </c>
      <c r="O604" s="2">
        <f t="shared" si="360"/>
        <v>1.0053163199999999</v>
      </c>
      <c r="P604" s="13">
        <f t="shared" si="354"/>
        <v>1.0068971200000001</v>
      </c>
      <c r="Q604" s="13">
        <f t="shared" si="348"/>
        <v>1.104394231237249</v>
      </c>
      <c r="R604" s="2">
        <f t="shared" si="350"/>
        <v>1.1102655400000001</v>
      </c>
      <c r="S604" s="2">
        <f t="shared" si="376"/>
        <v>1.06270687</v>
      </c>
      <c r="T604" s="2">
        <f t="shared" si="361"/>
        <v>328051.29943150003</v>
      </c>
      <c r="U604" s="2">
        <f t="shared" si="362"/>
        <v>353.97775835793237</v>
      </c>
      <c r="V604" s="2">
        <f t="shared" si="363"/>
        <v>33415.872801963487</v>
      </c>
      <c r="W604" s="2">
        <f t="shared" si="364"/>
        <v>342463.91163429141</v>
      </c>
      <c r="X604" s="17">
        <f t="shared" si="365"/>
        <v>0</v>
      </c>
      <c r="Y604" s="2">
        <f t="shared" si="366"/>
        <v>0</v>
      </c>
      <c r="Z604" s="72">
        <f t="shared" si="367"/>
        <v>0</v>
      </c>
      <c r="AA604" s="2">
        <f t="shared" si="368"/>
        <v>0</v>
      </c>
      <c r="AB604" s="12">
        <f t="shared" si="377"/>
        <v>4.6600000000000003E-2</v>
      </c>
      <c r="AC604" s="17">
        <f t="shared" si="369"/>
        <v>11</v>
      </c>
      <c r="AD604" s="17">
        <v>252</v>
      </c>
      <c r="AE604" s="13">
        <f t="shared" si="349"/>
        <v>1.001990132</v>
      </c>
      <c r="AF604" s="2">
        <f t="shared" si="370"/>
        <v>652.86538863999999</v>
      </c>
      <c r="AG604" s="2">
        <f t="shared" si="371"/>
        <v>681.54838938</v>
      </c>
      <c r="AH604" s="3">
        <f t="shared" si="372"/>
        <v>0</v>
      </c>
      <c r="AI604" s="4" t="str">
        <f t="shared" si="378"/>
        <v>A+J=</v>
      </c>
      <c r="AJ604" s="11">
        <f t="shared" si="379"/>
        <v>41773</v>
      </c>
      <c r="AK604" s="11"/>
      <c r="AL604" s="4"/>
      <c r="AM604" s="1"/>
      <c r="AN604" s="11"/>
      <c r="AO604" s="1"/>
      <c r="AP604" s="1"/>
      <c r="AQ604" s="3"/>
      <c r="AR604" s="53"/>
      <c r="AS604" s="53"/>
      <c r="AT604" s="53"/>
      <c r="AU604" s="53"/>
      <c r="AV604" s="53"/>
      <c r="AW604" s="53"/>
      <c r="AX604" s="1"/>
      <c r="AY604" s="1"/>
      <c r="AZ604" s="1"/>
      <c r="BA604" s="1"/>
      <c r="BB604" s="1"/>
    </row>
    <row r="605" spans="1:138" x14ac:dyDescent="0.2">
      <c r="A605" s="158">
        <f t="shared" si="373"/>
        <v>41761</v>
      </c>
      <c r="B605" s="2">
        <f t="shared" si="355"/>
        <v>343145.46002367139</v>
      </c>
      <c r="C605" s="2">
        <f t="shared" si="374"/>
        <v>308694.06107396999</v>
      </c>
      <c r="D605" s="2">
        <f>SUM(Y605:Y$709)</f>
        <v>5644.95976849</v>
      </c>
      <c r="E605" s="73">
        <f t="shared" si="356"/>
        <v>303049.10130548</v>
      </c>
      <c r="F605" s="88">
        <f t="shared" si="351"/>
        <v>3862.84</v>
      </c>
      <c r="G605" s="3">
        <f>IF(AND(N605=1,N604&gt;1),VLOOKUP(A604,[1]Plan1!$BK$81:$BM$259,3),G604)</f>
        <v>3898.38</v>
      </c>
      <c r="H605" s="11">
        <f t="shared" si="352"/>
        <v>41685</v>
      </c>
      <c r="I605" s="11">
        <f t="shared" si="353"/>
        <v>41713</v>
      </c>
      <c r="J605" s="12">
        <f t="shared" si="357"/>
        <v>9.2004846175353094E-3</v>
      </c>
      <c r="K605" s="11">
        <f t="shared" si="375"/>
        <v>41773</v>
      </c>
      <c r="L605" s="11">
        <f t="shared" si="358"/>
        <v>41773</v>
      </c>
      <c r="M605" s="1">
        <f t="shared" si="380"/>
        <v>19</v>
      </c>
      <c r="N605" s="1">
        <f t="shared" si="359"/>
        <v>11</v>
      </c>
      <c r="O605" s="2">
        <f t="shared" si="360"/>
        <v>1.0053163199999999</v>
      </c>
      <c r="P605" s="13">
        <f t="shared" si="354"/>
        <v>1.0068971200000001</v>
      </c>
      <c r="Q605" s="13">
        <f t="shared" si="348"/>
        <v>1.104394231237249</v>
      </c>
      <c r="R605" s="2">
        <f t="shared" si="350"/>
        <v>1.1102655400000001</v>
      </c>
      <c r="S605" s="2">
        <f t="shared" si="376"/>
        <v>1.06270687</v>
      </c>
      <c r="T605" s="2">
        <f t="shared" si="361"/>
        <v>328051.29943150003</v>
      </c>
      <c r="U605" s="2">
        <f t="shared" si="362"/>
        <v>353.97775835793237</v>
      </c>
      <c r="V605" s="2">
        <f t="shared" si="363"/>
        <v>33415.872801963487</v>
      </c>
      <c r="W605" s="2">
        <f t="shared" si="364"/>
        <v>342463.91163429141</v>
      </c>
      <c r="X605" s="17">
        <f t="shared" si="365"/>
        <v>0</v>
      </c>
      <c r="Y605" s="2">
        <f t="shared" si="366"/>
        <v>0</v>
      </c>
      <c r="Z605" s="72">
        <f t="shared" si="367"/>
        <v>0</v>
      </c>
      <c r="AA605" s="2">
        <f t="shared" si="368"/>
        <v>0</v>
      </c>
      <c r="AB605" s="12">
        <f t="shared" si="377"/>
        <v>4.6600000000000003E-2</v>
      </c>
      <c r="AC605" s="17">
        <f t="shared" si="369"/>
        <v>11</v>
      </c>
      <c r="AD605" s="17">
        <v>252</v>
      </c>
      <c r="AE605" s="13">
        <f t="shared" si="349"/>
        <v>1.001990132</v>
      </c>
      <c r="AF605" s="2">
        <f t="shared" si="370"/>
        <v>652.86538863999999</v>
      </c>
      <c r="AG605" s="2">
        <f t="shared" si="371"/>
        <v>681.54838938</v>
      </c>
      <c r="AH605" s="3">
        <f t="shared" si="372"/>
        <v>0</v>
      </c>
      <c r="AI605" s="4" t="str">
        <f t="shared" si="378"/>
        <v>A+J=</v>
      </c>
      <c r="AJ605" s="11">
        <f t="shared" si="379"/>
        <v>41773</v>
      </c>
      <c r="AK605" s="11"/>
      <c r="AL605" s="4"/>
      <c r="AM605" s="1"/>
      <c r="AN605" s="11"/>
      <c r="AO605" s="1"/>
      <c r="AP605" s="1"/>
      <c r="AQ605" s="3"/>
      <c r="AR605" s="53"/>
      <c r="AS605" s="53"/>
      <c r="AT605" s="53"/>
      <c r="AU605" s="53"/>
      <c r="AV605" s="53"/>
      <c r="AW605" s="53"/>
      <c r="AX605" s="1"/>
      <c r="AY605" s="1"/>
      <c r="AZ605" s="1"/>
      <c r="BA605" s="1"/>
      <c r="BB605" s="1"/>
    </row>
    <row r="606" spans="1:138" x14ac:dyDescent="0.2">
      <c r="A606" s="158">
        <f t="shared" si="373"/>
        <v>41762</v>
      </c>
      <c r="B606" s="2">
        <f t="shared" si="355"/>
        <v>343370.0608112702</v>
      </c>
      <c r="C606" s="2">
        <f t="shared" si="374"/>
        <v>308694.06107396999</v>
      </c>
      <c r="D606" s="2">
        <f>SUM(Y606:Y$709)</f>
        <v>5644.95976849</v>
      </c>
      <c r="E606" s="73">
        <f t="shared" si="356"/>
        <v>303049.10130548</v>
      </c>
      <c r="F606" s="88">
        <f t="shared" si="351"/>
        <v>3862.84</v>
      </c>
      <c r="G606" s="3">
        <f>IF(AND(N606=1,N605&gt;1),VLOOKUP(A605,[1]Plan1!$BK$81:$BM$259,3),G605)</f>
        <v>3898.38</v>
      </c>
      <c r="H606" s="11">
        <f t="shared" si="352"/>
        <v>41685</v>
      </c>
      <c r="I606" s="11">
        <f t="shared" si="353"/>
        <v>41713</v>
      </c>
      <c r="J606" s="12">
        <f t="shared" si="357"/>
        <v>9.2004846175353094E-3</v>
      </c>
      <c r="K606" s="11">
        <f t="shared" si="375"/>
        <v>41773</v>
      </c>
      <c r="L606" s="11">
        <f t="shared" si="358"/>
        <v>41773</v>
      </c>
      <c r="M606" s="1">
        <f t="shared" si="380"/>
        <v>19</v>
      </c>
      <c r="N606" s="1">
        <f t="shared" si="359"/>
        <v>12</v>
      </c>
      <c r="O606" s="2">
        <f t="shared" si="360"/>
        <v>1.00580102</v>
      </c>
      <c r="P606" s="13">
        <f t="shared" si="354"/>
        <v>1.0068971200000001</v>
      </c>
      <c r="Q606" s="13">
        <f t="shared" si="348"/>
        <v>1.104394231237249</v>
      </c>
      <c r="R606" s="2">
        <f t="shared" si="350"/>
        <v>1.11080084</v>
      </c>
      <c r="S606" s="2">
        <f t="shared" si="376"/>
        <v>1.06270687</v>
      </c>
      <c r="T606" s="2">
        <f t="shared" si="361"/>
        <v>328051.29943150003</v>
      </c>
      <c r="U606" s="2">
        <f t="shared" si="362"/>
        <v>353.97775835793237</v>
      </c>
      <c r="V606" s="2">
        <f t="shared" si="363"/>
        <v>33578.094985892283</v>
      </c>
      <c r="W606" s="2">
        <f t="shared" si="364"/>
        <v>342626.13381822023</v>
      </c>
      <c r="X606" s="17">
        <f t="shared" si="365"/>
        <v>0</v>
      </c>
      <c r="Y606" s="2">
        <f t="shared" si="366"/>
        <v>0</v>
      </c>
      <c r="Z606" s="72">
        <f t="shared" si="367"/>
        <v>0</v>
      </c>
      <c r="AA606" s="2">
        <f t="shared" si="368"/>
        <v>0</v>
      </c>
      <c r="AB606" s="12">
        <f t="shared" si="377"/>
        <v>4.6600000000000003E-2</v>
      </c>
      <c r="AC606" s="17">
        <f t="shared" si="369"/>
        <v>12</v>
      </c>
      <c r="AD606" s="17">
        <v>252</v>
      </c>
      <c r="AE606" s="13">
        <f t="shared" si="349"/>
        <v>1.00217125</v>
      </c>
      <c r="AF606" s="2">
        <f t="shared" si="370"/>
        <v>712.28138389000003</v>
      </c>
      <c r="AG606" s="2">
        <f t="shared" si="371"/>
        <v>743.92699304999996</v>
      </c>
      <c r="AH606" s="3">
        <f t="shared" si="372"/>
        <v>0</v>
      </c>
      <c r="AI606" s="4" t="str">
        <f t="shared" si="378"/>
        <v>A+J=</v>
      </c>
      <c r="AJ606" s="11">
        <f t="shared" si="379"/>
        <v>41773</v>
      </c>
      <c r="AK606" s="11"/>
      <c r="AL606" s="4"/>
      <c r="AM606" s="1"/>
      <c r="AN606" s="11"/>
      <c r="AO606" s="1"/>
      <c r="AP606" s="1"/>
      <c r="AQ606" s="3"/>
      <c r="AR606" s="53"/>
      <c r="AS606" s="53"/>
      <c r="AT606" s="53"/>
      <c r="AU606" s="53"/>
      <c r="AV606" s="53"/>
      <c r="AW606" s="53"/>
      <c r="AX606" s="1"/>
      <c r="AY606" s="1"/>
      <c r="AZ606" s="1"/>
      <c r="BA606" s="1"/>
      <c r="BB606" s="1"/>
    </row>
    <row r="607" spans="1:138" x14ac:dyDescent="0.2">
      <c r="A607" s="158">
        <f t="shared" si="373"/>
        <v>41763</v>
      </c>
      <c r="B607" s="2">
        <f t="shared" si="355"/>
        <v>343370.0608112702</v>
      </c>
      <c r="C607" s="2">
        <f t="shared" si="374"/>
        <v>308694.06107396999</v>
      </c>
      <c r="D607" s="2">
        <f>SUM(Y607:Y$709)</f>
        <v>5644.95976849</v>
      </c>
      <c r="E607" s="73">
        <f t="shared" si="356"/>
        <v>303049.10130548</v>
      </c>
      <c r="F607" s="88">
        <f t="shared" si="351"/>
        <v>3862.84</v>
      </c>
      <c r="G607" s="3">
        <f>IF(AND(N607=1,N606&gt;1),VLOOKUP(A606,[1]Plan1!$BK$81:$BM$259,3),G606)</f>
        <v>3898.38</v>
      </c>
      <c r="H607" s="11">
        <f t="shared" si="352"/>
        <v>41685</v>
      </c>
      <c r="I607" s="11">
        <f t="shared" si="353"/>
        <v>41713</v>
      </c>
      <c r="J607" s="12">
        <f t="shared" si="357"/>
        <v>9.2004846175353094E-3</v>
      </c>
      <c r="K607" s="11">
        <f t="shared" si="375"/>
        <v>41773</v>
      </c>
      <c r="L607" s="11">
        <f t="shared" si="358"/>
        <v>41773</v>
      </c>
      <c r="M607" s="1">
        <f t="shared" si="380"/>
        <v>19</v>
      </c>
      <c r="N607" s="1">
        <f t="shared" si="359"/>
        <v>12</v>
      </c>
      <c r="O607" s="2">
        <f t="shared" si="360"/>
        <v>1.00580102</v>
      </c>
      <c r="P607" s="13">
        <f t="shared" si="354"/>
        <v>1.0068971200000001</v>
      </c>
      <c r="Q607" s="13">
        <f t="shared" ref="Q607:Q670" si="381">IF(L607&gt;L606,Q606*P607,Q606)</f>
        <v>1.104394231237249</v>
      </c>
      <c r="R607" s="2">
        <f t="shared" si="350"/>
        <v>1.11080084</v>
      </c>
      <c r="S607" s="2">
        <f t="shared" si="376"/>
        <v>1.06270687</v>
      </c>
      <c r="T607" s="2">
        <f t="shared" si="361"/>
        <v>328051.29943150003</v>
      </c>
      <c r="U607" s="2">
        <f t="shared" si="362"/>
        <v>353.97775835793237</v>
      </c>
      <c r="V607" s="2">
        <f t="shared" si="363"/>
        <v>33578.094985892283</v>
      </c>
      <c r="W607" s="2">
        <f t="shared" si="364"/>
        <v>342626.13381822023</v>
      </c>
      <c r="X607" s="17">
        <f t="shared" si="365"/>
        <v>0</v>
      </c>
      <c r="Y607" s="2">
        <f t="shared" si="366"/>
        <v>0</v>
      </c>
      <c r="Z607" s="72">
        <f t="shared" si="367"/>
        <v>0</v>
      </c>
      <c r="AA607" s="2">
        <f t="shared" si="368"/>
        <v>0</v>
      </c>
      <c r="AB607" s="12">
        <f t="shared" si="377"/>
        <v>4.6600000000000003E-2</v>
      </c>
      <c r="AC607" s="17">
        <f t="shared" si="369"/>
        <v>12</v>
      </c>
      <c r="AD607" s="17">
        <v>252</v>
      </c>
      <c r="AE607" s="13">
        <f t="shared" ref="AE607:AE670" si="382">ROUND((1+AB607)^TRUNC((AC607/AD607),9),9)</f>
        <v>1.00217125</v>
      </c>
      <c r="AF607" s="2">
        <f t="shared" si="370"/>
        <v>712.28138389000003</v>
      </c>
      <c r="AG607" s="2">
        <f t="shared" si="371"/>
        <v>743.92699304999996</v>
      </c>
      <c r="AH607" s="3">
        <f t="shared" si="372"/>
        <v>0</v>
      </c>
      <c r="AI607" s="4" t="str">
        <f t="shared" si="378"/>
        <v>A+J=</v>
      </c>
      <c r="AJ607" s="11">
        <f t="shared" si="379"/>
        <v>41773</v>
      </c>
      <c r="AK607" s="15"/>
      <c r="AL607" s="14"/>
      <c r="AM607" s="10"/>
      <c r="AN607" s="15"/>
      <c r="AO607" s="10"/>
      <c r="AP607" s="10"/>
      <c r="AQ607" s="5"/>
      <c r="AR607" s="53"/>
      <c r="AS607" s="53"/>
      <c r="AT607" s="53"/>
      <c r="AU607" s="53"/>
      <c r="AV607" s="53"/>
      <c r="AW607" s="53"/>
      <c r="AX607" s="10"/>
      <c r="AY607" s="10"/>
      <c r="AZ607" s="10"/>
      <c r="BA607" s="10"/>
      <c r="BB607" s="10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V607" s="42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  <c r="CW607" s="42"/>
      <c r="CX607" s="42"/>
      <c r="CY607" s="42"/>
      <c r="CZ607" s="42"/>
      <c r="DA607" s="42"/>
      <c r="DB607" s="42"/>
      <c r="DC607" s="42"/>
      <c r="DD607" s="42"/>
      <c r="DE607" s="42"/>
      <c r="DF607" s="42"/>
      <c r="DG607" s="42"/>
      <c r="DH607" s="42"/>
      <c r="DI607" s="42"/>
      <c r="DJ607" s="42"/>
      <c r="DK607" s="42"/>
      <c r="DL607" s="42"/>
      <c r="DM607" s="42"/>
      <c r="DN607" s="42"/>
      <c r="DO607" s="42"/>
      <c r="DP607" s="42"/>
      <c r="DQ607" s="42"/>
      <c r="DR607" s="42"/>
      <c r="DS607" s="42"/>
      <c r="DT607" s="42"/>
      <c r="DU607" s="42"/>
      <c r="DV607" s="42"/>
      <c r="DW607" s="42"/>
      <c r="DX607" s="42"/>
      <c r="DY607" s="42"/>
      <c r="DZ607" s="42"/>
      <c r="EA607" s="42"/>
      <c r="EB607" s="42"/>
      <c r="EC607" s="42"/>
      <c r="ED607" s="42"/>
      <c r="EE607" s="42"/>
      <c r="EF607" s="42"/>
      <c r="EG607" s="42"/>
      <c r="EH607" s="42"/>
    </row>
    <row r="608" spans="1:138" x14ac:dyDescent="0.2">
      <c r="A608" s="158">
        <f t="shared" si="373"/>
        <v>41764</v>
      </c>
      <c r="B608" s="2">
        <f t="shared" si="355"/>
        <v>343370.0608112702</v>
      </c>
      <c r="C608" s="2">
        <f t="shared" si="374"/>
        <v>308694.06107396999</v>
      </c>
      <c r="D608" s="2">
        <f>SUM(Y608:Y$709)</f>
        <v>5644.95976849</v>
      </c>
      <c r="E608" s="73">
        <f t="shared" si="356"/>
        <v>303049.10130548</v>
      </c>
      <c r="F608" s="88">
        <f t="shared" si="351"/>
        <v>3862.84</v>
      </c>
      <c r="G608" s="3">
        <f>IF(AND(N608=1,N607&gt;1),VLOOKUP(A607,[1]Plan1!$BK$81:$BM$259,3),G607)</f>
        <v>3898.38</v>
      </c>
      <c r="H608" s="11">
        <f t="shared" si="352"/>
        <v>41685</v>
      </c>
      <c r="I608" s="11">
        <f t="shared" si="353"/>
        <v>41713</v>
      </c>
      <c r="J608" s="12">
        <f t="shared" si="357"/>
        <v>9.2004846175353094E-3</v>
      </c>
      <c r="K608" s="11">
        <f t="shared" si="375"/>
        <v>41773</v>
      </c>
      <c r="L608" s="11">
        <f t="shared" si="358"/>
        <v>41773</v>
      </c>
      <c r="M608" s="1">
        <f t="shared" si="380"/>
        <v>19</v>
      </c>
      <c r="N608" s="1">
        <f t="shared" si="359"/>
        <v>12</v>
      </c>
      <c r="O608" s="2">
        <f t="shared" si="360"/>
        <v>1.00580102</v>
      </c>
      <c r="P608" s="13">
        <f t="shared" si="354"/>
        <v>1.0068971200000001</v>
      </c>
      <c r="Q608" s="13">
        <f t="shared" si="381"/>
        <v>1.104394231237249</v>
      </c>
      <c r="R608" s="2">
        <f t="shared" si="350"/>
        <v>1.11080084</v>
      </c>
      <c r="S608" s="2">
        <f t="shared" si="376"/>
        <v>1.06270687</v>
      </c>
      <c r="T608" s="2">
        <f t="shared" si="361"/>
        <v>328051.29943150003</v>
      </c>
      <c r="U608" s="2">
        <f t="shared" si="362"/>
        <v>353.97775835793237</v>
      </c>
      <c r="V608" s="2">
        <f t="shared" si="363"/>
        <v>33578.094985892283</v>
      </c>
      <c r="W608" s="2">
        <f t="shared" si="364"/>
        <v>342626.13381822023</v>
      </c>
      <c r="X608" s="17">
        <f t="shared" si="365"/>
        <v>0</v>
      </c>
      <c r="Y608" s="2">
        <f t="shared" si="366"/>
        <v>0</v>
      </c>
      <c r="Z608" s="72">
        <f t="shared" si="367"/>
        <v>0</v>
      </c>
      <c r="AA608" s="2">
        <f t="shared" si="368"/>
        <v>0</v>
      </c>
      <c r="AB608" s="12">
        <f t="shared" si="377"/>
        <v>4.6600000000000003E-2</v>
      </c>
      <c r="AC608" s="17">
        <f t="shared" si="369"/>
        <v>12</v>
      </c>
      <c r="AD608" s="17">
        <v>252</v>
      </c>
      <c r="AE608" s="13">
        <f t="shared" si="382"/>
        <v>1.00217125</v>
      </c>
      <c r="AF608" s="2">
        <f t="shared" si="370"/>
        <v>712.28138389000003</v>
      </c>
      <c r="AG608" s="2">
        <f t="shared" si="371"/>
        <v>743.92699304999996</v>
      </c>
      <c r="AH608" s="3">
        <f t="shared" si="372"/>
        <v>0</v>
      </c>
      <c r="AI608" s="4" t="str">
        <f t="shared" si="378"/>
        <v>A+J=</v>
      </c>
      <c r="AJ608" s="11">
        <f t="shared" si="379"/>
        <v>41773</v>
      </c>
      <c r="AK608" s="11"/>
      <c r="AL608" s="4"/>
      <c r="AM608" s="1"/>
      <c r="AN608" s="11"/>
      <c r="AO608" s="1"/>
      <c r="AP608" s="1"/>
      <c r="AQ608" s="3"/>
      <c r="AR608" s="53"/>
      <c r="AS608" s="53"/>
      <c r="AT608" s="53"/>
      <c r="AU608" s="53"/>
      <c r="AV608" s="53"/>
      <c r="AW608" s="53"/>
      <c r="AX608" s="1"/>
      <c r="AY608" s="1"/>
      <c r="AZ608" s="1"/>
      <c r="BA608" s="1"/>
      <c r="BB608" s="1"/>
    </row>
    <row r="609" spans="1:54" x14ac:dyDescent="0.2">
      <c r="A609" s="158">
        <f t="shared" si="373"/>
        <v>41765</v>
      </c>
      <c r="B609" s="2">
        <f t="shared" si="355"/>
        <v>343594.8103089254</v>
      </c>
      <c r="C609" s="2">
        <f t="shared" si="374"/>
        <v>308694.06107396999</v>
      </c>
      <c r="D609" s="2">
        <f>SUM(Y609:Y$709)</f>
        <v>5644.95976849</v>
      </c>
      <c r="E609" s="73">
        <f t="shared" si="356"/>
        <v>303049.10130548</v>
      </c>
      <c r="F609" s="88">
        <f t="shared" si="351"/>
        <v>3862.84</v>
      </c>
      <c r="G609" s="3">
        <f>IF(AND(N609=1,N608&gt;1),VLOOKUP(A608,[1]Plan1!$BK$81:$BM$259,3),G608)</f>
        <v>3898.38</v>
      </c>
      <c r="H609" s="11">
        <f t="shared" si="352"/>
        <v>41685</v>
      </c>
      <c r="I609" s="11">
        <f t="shared" si="353"/>
        <v>41713</v>
      </c>
      <c r="J609" s="12">
        <f t="shared" si="357"/>
        <v>9.2004846175353094E-3</v>
      </c>
      <c r="K609" s="11">
        <f t="shared" si="375"/>
        <v>41773</v>
      </c>
      <c r="L609" s="11">
        <f t="shared" si="358"/>
        <v>41773</v>
      </c>
      <c r="M609" s="1">
        <f t="shared" si="380"/>
        <v>19</v>
      </c>
      <c r="N609" s="1">
        <f t="shared" si="359"/>
        <v>13</v>
      </c>
      <c r="O609" s="2">
        <f t="shared" si="360"/>
        <v>1.00628596</v>
      </c>
      <c r="P609" s="13">
        <f t="shared" si="354"/>
        <v>1.0068971200000001</v>
      </c>
      <c r="Q609" s="13">
        <f t="shared" si="381"/>
        <v>1.104394231237249</v>
      </c>
      <c r="R609" s="2">
        <f t="shared" si="350"/>
        <v>1.1113363999999999</v>
      </c>
      <c r="S609" s="2">
        <f t="shared" si="376"/>
        <v>1.06270687</v>
      </c>
      <c r="T609" s="2">
        <f t="shared" si="361"/>
        <v>328051.29943150003</v>
      </c>
      <c r="U609" s="2">
        <f t="shared" si="362"/>
        <v>353.97775835793237</v>
      </c>
      <c r="V609" s="2">
        <f t="shared" si="363"/>
        <v>33740.395962587412</v>
      </c>
      <c r="W609" s="2">
        <f t="shared" si="364"/>
        <v>342788.43479491537</v>
      </c>
      <c r="X609" s="17">
        <f t="shared" si="365"/>
        <v>0</v>
      </c>
      <c r="Y609" s="2">
        <f t="shared" si="366"/>
        <v>0</v>
      </c>
      <c r="Z609" s="72">
        <f t="shared" si="367"/>
        <v>0</v>
      </c>
      <c r="AA609" s="2">
        <f t="shared" si="368"/>
        <v>0</v>
      </c>
      <c r="AB609" s="12">
        <f t="shared" si="377"/>
        <v>4.6600000000000003E-2</v>
      </c>
      <c r="AC609" s="17">
        <f t="shared" si="369"/>
        <v>13</v>
      </c>
      <c r="AD609" s="17">
        <v>252</v>
      </c>
      <c r="AE609" s="13">
        <f t="shared" si="382"/>
        <v>1.0023523999999999</v>
      </c>
      <c r="AF609" s="2">
        <f t="shared" si="370"/>
        <v>771.70787677999999</v>
      </c>
      <c r="AG609" s="2">
        <f t="shared" si="371"/>
        <v>806.37551400999996</v>
      </c>
      <c r="AH609" s="3">
        <f t="shared" si="372"/>
        <v>0</v>
      </c>
      <c r="AI609" s="4" t="str">
        <f t="shared" si="378"/>
        <v>A+J=</v>
      </c>
      <c r="AJ609" s="11">
        <f t="shared" si="379"/>
        <v>41773</v>
      </c>
      <c r="AK609" s="11"/>
      <c r="AL609" s="4"/>
      <c r="AM609" s="1"/>
      <c r="AN609" s="11"/>
      <c r="AO609" s="1"/>
      <c r="AP609" s="1"/>
      <c r="AQ609" s="3"/>
      <c r="AR609" s="53"/>
      <c r="AS609" s="53"/>
      <c r="AT609" s="53"/>
      <c r="AU609" s="53"/>
      <c r="AV609" s="53"/>
      <c r="AW609" s="53"/>
      <c r="AX609" s="1"/>
      <c r="AY609" s="1"/>
      <c r="AZ609" s="1"/>
      <c r="BA609" s="1"/>
      <c r="BB609" s="1"/>
    </row>
    <row r="610" spans="1:54" x14ac:dyDescent="0.2">
      <c r="A610" s="158">
        <f t="shared" si="373"/>
        <v>41766</v>
      </c>
      <c r="B610" s="2">
        <f t="shared" si="355"/>
        <v>343819.70587981591</v>
      </c>
      <c r="C610" s="2">
        <f t="shared" si="374"/>
        <v>308694.06107396999</v>
      </c>
      <c r="D610" s="2">
        <f>SUM(Y610:Y$709)</f>
        <v>5644.95976849</v>
      </c>
      <c r="E610" s="73">
        <f t="shared" si="356"/>
        <v>303049.10130548</v>
      </c>
      <c r="F610" s="88">
        <f t="shared" si="351"/>
        <v>3862.84</v>
      </c>
      <c r="G610" s="3">
        <f>IF(AND(N610=1,N609&gt;1),VLOOKUP(A609,[1]Plan1!$BK$81:$BM$259,3),G609)</f>
        <v>3898.38</v>
      </c>
      <c r="H610" s="11">
        <f t="shared" si="352"/>
        <v>41685</v>
      </c>
      <c r="I610" s="11">
        <f t="shared" si="353"/>
        <v>41713</v>
      </c>
      <c r="J610" s="12">
        <f t="shared" si="357"/>
        <v>9.2004846175353094E-3</v>
      </c>
      <c r="K610" s="11">
        <f t="shared" si="375"/>
        <v>41773</v>
      </c>
      <c r="L610" s="11">
        <f t="shared" si="358"/>
        <v>41773</v>
      </c>
      <c r="M610" s="1">
        <f t="shared" si="380"/>
        <v>19</v>
      </c>
      <c r="N610" s="1">
        <f t="shared" si="359"/>
        <v>14</v>
      </c>
      <c r="O610" s="2">
        <f t="shared" si="360"/>
        <v>1.00677112</v>
      </c>
      <c r="P610" s="13">
        <f t="shared" si="354"/>
        <v>1.0068971200000001</v>
      </c>
      <c r="Q610" s="13">
        <f t="shared" si="381"/>
        <v>1.104394231237249</v>
      </c>
      <c r="R610" s="2">
        <f t="shared" si="350"/>
        <v>1.11187221</v>
      </c>
      <c r="S610" s="2">
        <f t="shared" si="376"/>
        <v>1.06270687</v>
      </c>
      <c r="T610" s="2">
        <f t="shared" si="361"/>
        <v>328051.29943150003</v>
      </c>
      <c r="U610" s="2">
        <f t="shared" si="362"/>
        <v>353.97775835793237</v>
      </c>
      <c r="V610" s="2">
        <f t="shared" si="363"/>
        <v>33902.772701557944</v>
      </c>
      <c r="W610" s="2">
        <f t="shared" si="364"/>
        <v>342950.81153388589</v>
      </c>
      <c r="X610" s="17">
        <f t="shared" si="365"/>
        <v>0</v>
      </c>
      <c r="Y610" s="2">
        <f t="shared" si="366"/>
        <v>0</v>
      </c>
      <c r="Z610" s="72">
        <f t="shared" si="367"/>
        <v>0</v>
      </c>
      <c r="AA610" s="2">
        <f t="shared" si="368"/>
        <v>0</v>
      </c>
      <c r="AB610" s="12">
        <f t="shared" si="377"/>
        <v>4.6600000000000003E-2</v>
      </c>
      <c r="AC610" s="17">
        <f t="shared" si="369"/>
        <v>14</v>
      </c>
      <c r="AD610" s="17">
        <v>252</v>
      </c>
      <c r="AE610" s="13">
        <f t="shared" si="382"/>
        <v>1.002533583</v>
      </c>
      <c r="AF610" s="2">
        <f t="shared" si="370"/>
        <v>831.14519536</v>
      </c>
      <c r="AG610" s="2">
        <f t="shared" si="371"/>
        <v>868.89434592999999</v>
      </c>
      <c r="AH610" s="3">
        <f t="shared" si="372"/>
        <v>0</v>
      </c>
      <c r="AI610" s="4" t="str">
        <f t="shared" si="378"/>
        <v>A+J=</v>
      </c>
      <c r="AJ610" s="11">
        <f t="shared" si="379"/>
        <v>41773</v>
      </c>
      <c r="AK610" s="11"/>
      <c r="AL610" s="4"/>
      <c r="AM610" s="1"/>
      <c r="AN610" s="11"/>
      <c r="AO610" s="1"/>
      <c r="AP610" s="1"/>
      <c r="AQ610" s="3"/>
      <c r="AR610" s="53"/>
      <c r="AS610" s="53"/>
      <c r="AT610" s="53"/>
      <c r="AU610" s="53"/>
      <c r="AV610" s="53"/>
      <c r="AW610" s="53"/>
      <c r="AX610" s="1"/>
      <c r="AY610" s="1"/>
      <c r="AZ610" s="1"/>
      <c r="BA610" s="1"/>
      <c r="BB610" s="1"/>
    </row>
    <row r="611" spans="1:54" x14ac:dyDescent="0.2">
      <c r="A611" s="158">
        <f t="shared" si="373"/>
        <v>41767</v>
      </c>
      <c r="B611" s="2">
        <f t="shared" si="355"/>
        <v>344044.75635425473</v>
      </c>
      <c r="C611" s="2">
        <f t="shared" si="374"/>
        <v>308694.06107396999</v>
      </c>
      <c r="D611" s="2">
        <f>SUM(Y611:Y$709)</f>
        <v>5644.95976849</v>
      </c>
      <c r="E611" s="73">
        <f t="shared" si="356"/>
        <v>303049.10130548</v>
      </c>
      <c r="F611" s="88">
        <f t="shared" si="351"/>
        <v>3862.84</v>
      </c>
      <c r="G611" s="3">
        <f>IF(AND(N611=1,N610&gt;1),VLOOKUP(A610,[1]Plan1!$BK$81:$BM$259,3),G610)</f>
        <v>3898.38</v>
      </c>
      <c r="H611" s="11">
        <f t="shared" si="352"/>
        <v>41685</v>
      </c>
      <c r="I611" s="11">
        <f t="shared" si="353"/>
        <v>41713</v>
      </c>
      <c r="J611" s="12">
        <f t="shared" si="357"/>
        <v>9.2004846175353094E-3</v>
      </c>
      <c r="K611" s="11">
        <f t="shared" si="375"/>
        <v>41773</v>
      </c>
      <c r="L611" s="11">
        <f t="shared" si="358"/>
        <v>41773</v>
      </c>
      <c r="M611" s="1">
        <f t="shared" si="380"/>
        <v>19</v>
      </c>
      <c r="N611" s="1">
        <f t="shared" si="359"/>
        <v>15</v>
      </c>
      <c r="O611" s="2">
        <f t="shared" si="360"/>
        <v>1.00725653</v>
      </c>
      <c r="P611" s="13">
        <f t="shared" si="354"/>
        <v>1.0068971200000001</v>
      </c>
      <c r="Q611" s="13">
        <f t="shared" si="381"/>
        <v>1.104394231237249</v>
      </c>
      <c r="R611" s="2">
        <f t="shared" si="350"/>
        <v>1.1124083</v>
      </c>
      <c r="S611" s="2">
        <f t="shared" si="376"/>
        <v>1.06270687</v>
      </c>
      <c r="T611" s="2">
        <f t="shared" si="361"/>
        <v>328051.29943150003</v>
      </c>
      <c r="U611" s="2">
        <f t="shared" si="362"/>
        <v>353.97775835793237</v>
      </c>
      <c r="V611" s="2">
        <f t="shared" si="363"/>
        <v>34065.234294276794</v>
      </c>
      <c r="W611" s="2">
        <f t="shared" si="364"/>
        <v>343113.27312660473</v>
      </c>
      <c r="X611" s="17">
        <f t="shared" si="365"/>
        <v>0</v>
      </c>
      <c r="Y611" s="2">
        <f t="shared" si="366"/>
        <v>0</v>
      </c>
      <c r="Z611" s="72">
        <f t="shared" si="367"/>
        <v>0</v>
      </c>
      <c r="AA611" s="2">
        <f t="shared" si="368"/>
        <v>0</v>
      </c>
      <c r="AB611" s="12">
        <f t="shared" si="377"/>
        <v>4.6600000000000003E-2</v>
      </c>
      <c r="AC611" s="17">
        <f t="shared" si="369"/>
        <v>15</v>
      </c>
      <c r="AD611" s="17">
        <v>252</v>
      </c>
      <c r="AE611" s="13">
        <f t="shared" si="382"/>
        <v>1.002714798</v>
      </c>
      <c r="AF611" s="2">
        <f t="shared" si="370"/>
        <v>890.59301158999995</v>
      </c>
      <c r="AG611" s="2">
        <f t="shared" si="371"/>
        <v>931.48322765</v>
      </c>
      <c r="AH611" s="3">
        <f t="shared" si="372"/>
        <v>0</v>
      </c>
      <c r="AI611" s="4" t="str">
        <f t="shared" si="378"/>
        <v>A+J=</v>
      </c>
      <c r="AJ611" s="11">
        <f t="shared" si="379"/>
        <v>41773</v>
      </c>
      <c r="AK611" s="11"/>
      <c r="AL611" s="4"/>
      <c r="AM611" s="1"/>
      <c r="AN611" s="11"/>
      <c r="AO611" s="1"/>
      <c r="AP611" s="1"/>
      <c r="AQ611" s="3"/>
      <c r="AR611" s="53"/>
      <c r="AS611" s="53"/>
      <c r="AT611" s="53"/>
      <c r="AU611" s="53"/>
      <c r="AV611" s="53"/>
      <c r="AW611" s="53"/>
      <c r="AX611" s="1"/>
      <c r="AY611" s="1"/>
      <c r="AZ611" s="1"/>
      <c r="BA611" s="1"/>
      <c r="BB611" s="1"/>
    </row>
    <row r="612" spans="1:54" x14ac:dyDescent="0.2">
      <c r="A612" s="158">
        <f t="shared" si="373"/>
        <v>41768</v>
      </c>
      <c r="B612" s="2">
        <f t="shared" si="355"/>
        <v>344269.94728417683</v>
      </c>
      <c r="C612" s="2">
        <f t="shared" si="374"/>
        <v>308694.06107396999</v>
      </c>
      <c r="D612" s="2">
        <f>SUM(Y612:Y$709)</f>
        <v>5644.95976849</v>
      </c>
      <c r="E612" s="73">
        <f t="shared" si="356"/>
        <v>303049.10130548</v>
      </c>
      <c r="F612" s="88">
        <f t="shared" si="351"/>
        <v>3862.84</v>
      </c>
      <c r="G612" s="3">
        <f>IF(AND(N612=1,N611&gt;1),VLOOKUP(A611,[1]Plan1!$BK$81:$BM$259,3),G611)</f>
        <v>3898.38</v>
      </c>
      <c r="H612" s="11">
        <f t="shared" si="352"/>
        <v>41685</v>
      </c>
      <c r="I612" s="11">
        <f t="shared" si="353"/>
        <v>41713</v>
      </c>
      <c r="J612" s="12">
        <f t="shared" si="357"/>
        <v>9.2004846175353094E-3</v>
      </c>
      <c r="K612" s="11">
        <f t="shared" si="375"/>
        <v>41773</v>
      </c>
      <c r="L612" s="11">
        <f t="shared" si="358"/>
        <v>41773</v>
      </c>
      <c r="M612" s="1">
        <f t="shared" si="380"/>
        <v>19</v>
      </c>
      <c r="N612" s="1">
        <f t="shared" si="359"/>
        <v>16</v>
      </c>
      <c r="O612" s="2">
        <f t="shared" si="360"/>
        <v>1.0077421600000001</v>
      </c>
      <c r="P612" s="13">
        <f t="shared" si="354"/>
        <v>1.0068971200000001</v>
      </c>
      <c r="Q612" s="13">
        <f t="shared" si="381"/>
        <v>1.104394231237249</v>
      </c>
      <c r="R612" s="2">
        <f t="shared" si="350"/>
        <v>1.1129446199999999</v>
      </c>
      <c r="S612" s="2">
        <f t="shared" si="376"/>
        <v>1.06270687</v>
      </c>
      <c r="T612" s="2">
        <f t="shared" si="361"/>
        <v>328051.29943150003</v>
      </c>
      <c r="U612" s="2">
        <f t="shared" si="362"/>
        <v>353.97775835793237</v>
      </c>
      <c r="V612" s="2">
        <f t="shared" si="363"/>
        <v>34227.765588288923</v>
      </c>
      <c r="W612" s="2">
        <f t="shared" si="364"/>
        <v>343275.80442061683</v>
      </c>
      <c r="X612" s="17">
        <f t="shared" si="365"/>
        <v>0</v>
      </c>
      <c r="Y612" s="2">
        <f t="shared" si="366"/>
        <v>0</v>
      </c>
      <c r="Z612" s="72">
        <f t="shared" si="367"/>
        <v>0</v>
      </c>
      <c r="AA612" s="2">
        <f t="shared" si="368"/>
        <v>0</v>
      </c>
      <c r="AB612" s="12">
        <f t="shared" si="377"/>
        <v>4.6600000000000003E-2</v>
      </c>
      <c r="AC612" s="17">
        <f t="shared" si="369"/>
        <v>16</v>
      </c>
      <c r="AD612" s="17">
        <v>252</v>
      </c>
      <c r="AE612" s="13">
        <f t="shared" si="382"/>
        <v>1.0028960469999999</v>
      </c>
      <c r="AF612" s="2">
        <f t="shared" si="370"/>
        <v>950.05198155999994</v>
      </c>
      <c r="AG612" s="2">
        <f t="shared" si="371"/>
        <v>994.14286356000002</v>
      </c>
      <c r="AH612" s="3">
        <f t="shared" si="372"/>
        <v>0</v>
      </c>
      <c r="AI612" s="4" t="str">
        <f t="shared" si="378"/>
        <v>A+J=</v>
      </c>
      <c r="AJ612" s="11">
        <f t="shared" si="379"/>
        <v>41773</v>
      </c>
      <c r="AK612" s="11"/>
      <c r="AL612" s="4"/>
      <c r="AM612" s="1"/>
      <c r="AN612" s="11"/>
      <c r="AO612" s="1"/>
      <c r="AP612" s="1"/>
      <c r="AQ612" s="3"/>
      <c r="AR612" s="53"/>
      <c r="AS612" s="53"/>
      <c r="AT612" s="53"/>
      <c r="AU612" s="53"/>
      <c r="AV612" s="53"/>
      <c r="AW612" s="53"/>
      <c r="AX612" s="1"/>
      <c r="AY612" s="1"/>
      <c r="AZ612" s="1"/>
      <c r="BA612" s="1"/>
      <c r="BB612" s="1"/>
    </row>
    <row r="613" spans="1:54" x14ac:dyDescent="0.2">
      <c r="A613" s="158">
        <f t="shared" si="373"/>
        <v>41769</v>
      </c>
      <c r="B613" s="2">
        <f t="shared" si="355"/>
        <v>344495.29323626735</v>
      </c>
      <c r="C613" s="2">
        <f t="shared" si="374"/>
        <v>308694.06107396999</v>
      </c>
      <c r="D613" s="2">
        <f>SUM(Y613:Y$709)</f>
        <v>5644.95976849</v>
      </c>
      <c r="E613" s="73">
        <f t="shared" si="356"/>
        <v>303049.10130548</v>
      </c>
      <c r="F613" s="88">
        <f t="shared" si="351"/>
        <v>3862.84</v>
      </c>
      <c r="G613" s="3">
        <f>IF(AND(N613=1,N612&gt;1),VLOOKUP(A612,[1]Plan1!$BK$81:$BM$259,3),G612)</f>
        <v>3898.38</v>
      </c>
      <c r="H613" s="11">
        <f t="shared" si="352"/>
        <v>41685</v>
      </c>
      <c r="I613" s="11">
        <f t="shared" si="353"/>
        <v>41713</v>
      </c>
      <c r="J613" s="12">
        <f t="shared" si="357"/>
        <v>9.2004846175353094E-3</v>
      </c>
      <c r="K613" s="11">
        <f t="shared" si="375"/>
        <v>41773</v>
      </c>
      <c r="L613" s="11">
        <f t="shared" si="358"/>
        <v>41773</v>
      </c>
      <c r="M613" s="1">
        <f t="shared" si="380"/>
        <v>19</v>
      </c>
      <c r="N613" s="1">
        <f t="shared" si="359"/>
        <v>17</v>
      </c>
      <c r="O613" s="2">
        <f t="shared" si="360"/>
        <v>1.0082280299999999</v>
      </c>
      <c r="P613" s="13">
        <f t="shared" si="354"/>
        <v>1.0068971200000001</v>
      </c>
      <c r="Q613" s="13">
        <f t="shared" si="381"/>
        <v>1.104394231237249</v>
      </c>
      <c r="R613" s="2">
        <f t="shared" si="350"/>
        <v>1.1134812199999999</v>
      </c>
      <c r="S613" s="2">
        <f t="shared" si="376"/>
        <v>1.06270687</v>
      </c>
      <c r="T613" s="2">
        <f t="shared" si="361"/>
        <v>328051.29943150003</v>
      </c>
      <c r="U613" s="2">
        <f t="shared" si="362"/>
        <v>353.97775835793237</v>
      </c>
      <c r="V613" s="2">
        <f t="shared" si="363"/>
        <v>34390.381736049443</v>
      </c>
      <c r="W613" s="2">
        <f t="shared" si="364"/>
        <v>343438.42056837736</v>
      </c>
      <c r="X613" s="17">
        <f t="shared" si="365"/>
        <v>0</v>
      </c>
      <c r="Y613" s="2">
        <f t="shared" si="366"/>
        <v>0</v>
      </c>
      <c r="Z613" s="72">
        <f t="shared" si="367"/>
        <v>0</v>
      </c>
      <c r="AA613" s="2">
        <f t="shared" si="368"/>
        <v>0</v>
      </c>
      <c r="AB613" s="12">
        <f t="shared" si="377"/>
        <v>4.6600000000000003E-2</v>
      </c>
      <c r="AC613" s="17">
        <f t="shared" si="369"/>
        <v>17</v>
      </c>
      <c r="AD613" s="17">
        <v>252</v>
      </c>
      <c r="AE613" s="13">
        <f t="shared" si="382"/>
        <v>1.003077328</v>
      </c>
      <c r="AF613" s="2">
        <f t="shared" si="370"/>
        <v>1009.52144917</v>
      </c>
      <c r="AG613" s="2">
        <f t="shared" si="371"/>
        <v>1056.87266789</v>
      </c>
      <c r="AH613" s="3">
        <f t="shared" si="372"/>
        <v>0</v>
      </c>
      <c r="AI613" s="4" t="str">
        <f t="shared" si="378"/>
        <v>A+J=</v>
      </c>
      <c r="AJ613" s="11">
        <f t="shared" si="379"/>
        <v>41773</v>
      </c>
      <c r="AK613" s="11"/>
      <c r="AL613" s="4"/>
      <c r="AM613" s="1"/>
      <c r="AN613" s="11"/>
      <c r="AO613" s="1"/>
      <c r="AP613" s="1"/>
      <c r="AQ613" s="3"/>
      <c r="AR613" s="53"/>
      <c r="AS613" s="53"/>
      <c r="AT613" s="53"/>
      <c r="AU613" s="53"/>
      <c r="AV613" s="53"/>
      <c r="AW613" s="53"/>
      <c r="AX613" s="1"/>
      <c r="AY613" s="1"/>
      <c r="AZ613" s="1"/>
      <c r="BA613" s="1"/>
      <c r="BB613" s="1"/>
    </row>
    <row r="614" spans="1:54" x14ac:dyDescent="0.2">
      <c r="A614" s="158">
        <f t="shared" si="373"/>
        <v>41770</v>
      </c>
      <c r="B614" s="2">
        <f t="shared" si="355"/>
        <v>344495.29323626735</v>
      </c>
      <c r="C614" s="2">
        <f t="shared" si="374"/>
        <v>308694.06107396999</v>
      </c>
      <c r="D614" s="2">
        <f>SUM(Y614:Y$709)</f>
        <v>5644.95976849</v>
      </c>
      <c r="E614" s="73">
        <f t="shared" si="356"/>
        <v>303049.10130548</v>
      </c>
      <c r="F614" s="88">
        <f t="shared" si="351"/>
        <v>3862.84</v>
      </c>
      <c r="G614" s="3">
        <f>IF(AND(N614=1,N613&gt;1),VLOOKUP(A613,[1]Plan1!$BK$81:$BM$259,3),G613)</f>
        <v>3898.38</v>
      </c>
      <c r="H614" s="11">
        <f t="shared" si="352"/>
        <v>41685</v>
      </c>
      <c r="I614" s="11">
        <f t="shared" si="353"/>
        <v>41713</v>
      </c>
      <c r="J614" s="12">
        <f t="shared" si="357"/>
        <v>9.2004846175353094E-3</v>
      </c>
      <c r="K614" s="11">
        <f t="shared" si="375"/>
        <v>41773</v>
      </c>
      <c r="L614" s="11">
        <f t="shared" si="358"/>
        <v>41773</v>
      </c>
      <c r="M614" s="1">
        <f t="shared" si="380"/>
        <v>19</v>
      </c>
      <c r="N614" s="1">
        <f t="shared" si="359"/>
        <v>17</v>
      </c>
      <c r="O614" s="2">
        <f t="shared" si="360"/>
        <v>1.0082280299999999</v>
      </c>
      <c r="P614" s="13">
        <f t="shared" si="354"/>
        <v>1.0068971200000001</v>
      </c>
      <c r="Q614" s="13">
        <f t="shared" si="381"/>
        <v>1.104394231237249</v>
      </c>
      <c r="R614" s="2">
        <f t="shared" si="350"/>
        <v>1.1134812199999999</v>
      </c>
      <c r="S614" s="2">
        <f t="shared" si="376"/>
        <v>1.06270687</v>
      </c>
      <c r="T614" s="2">
        <f t="shared" si="361"/>
        <v>328051.29943150003</v>
      </c>
      <c r="U614" s="2">
        <f t="shared" si="362"/>
        <v>353.97775835793237</v>
      </c>
      <c r="V614" s="2">
        <f t="shared" si="363"/>
        <v>34390.381736049443</v>
      </c>
      <c r="W614" s="2">
        <f t="shared" si="364"/>
        <v>343438.42056837736</v>
      </c>
      <c r="X614" s="17">
        <f t="shared" si="365"/>
        <v>0</v>
      </c>
      <c r="Y614" s="2">
        <f t="shared" si="366"/>
        <v>0</v>
      </c>
      <c r="Z614" s="72">
        <f t="shared" si="367"/>
        <v>0</v>
      </c>
      <c r="AA614" s="2">
        <f t="shared" si="368"/>
        <v>0</v>
      </c>
      <c r="AB614" s="12">
        <f t="shared" si="377"/>
        <v>4.6600000000000003E-2</v>
      </c>
      <c r="AC614" s="17">
        <f t="shared" si="369"/>
        <v>17</v>
      </c>
      <c r="AD614" s="17">
        <v>252</v>
      </c>
      <c r="AE614" s="13">
        <f t="shared" si="382"/>
        <v>1.003077328</v>
      </c>
      <c r="AF614" s="2">
        <f t="shared" si="370"/>
        <v>1009.52144917</v>
      </c>
      <c r="AG614" s="2">
        <f t="shared" si="371"/>
        <v>1056.87266789</v>
      </c>
      <c r="AH614" s="3">
        <f t="shared" si="372"/>
        <v>0</v>
      </c>
      <c r="AI614" s="4" t="str">
        <f t="shared" si="378"/>
        <v>A+J=</v>
      </c>
      <c r="AJ614" s="11">
        <f t="shared" si="379"/>
        <v>41773</v>
      </c>
      <c r="AK614" s="11"/>
      <c r="AL614" s="4"/>
      <c r="AM614" s="1"/>
      <c r="AN614" s="11"/>
      <c r="AO614" s="1"/>
      <c r="AP614" s="1"/>
      <c r="AQ614" s="3"/>
      <c r="AR614" s="53"/>
      <c r="AS614" s="53"/>
      <c r="AT614" s="53"/>
      <c r="AU614" s="53"/>
      <c r="AV614" s="53"/>
      <c r="AW614" s="53"/>
      <c r="AX614" s="1"/>
      <c r="AY614" s="1"/>
      <c r="AZ614" s="1"/>
      <c r="BA614" s="1"/>
      <c r="BB614" s="1"/>
    </row>
    <row r="615" spans="1:54" x14ac:dyDescent="0.2">
      <c r="A615" s="158">
        <f t="shared" si="373"/>
        <v>41771</v>
      </c>
      <c r="B615" s="2">
        <f t="shared" si="355"/>
        <v>344495.29323626735</v>
      </c>
      <c r="C615" s="2">
        <f t="shared" si="374"/>
        <v>308694.06107396999</v>
      </c>
      <c r="D615" s="2">
        <f>SUM(Y615:Y$709)</f>
        <v>5644.95976849</v>
      </c>
      <c r="E615" s="73">
        <f t="shared" si="356"/>
        <v>303049.10130548</v>
      </c>
      <c r="F615" s="88">
        <f t="shared" si="351"/>
        <v>3862.84</v>
      </c>
      <c r="G615" s="3">
        <f>IF(AND(N615=1,N614&gt;1),VLOOKUP(A614,[1]Plan1!$BK$81:$BM$259,3),G614)</f>
        <v>3898.38</v>
      </c>
      <c r="H615" s="11">
        <f t="shared" si="352"/>
        <v>41685</v>
      </c>
      <c r="I615" s="11">
        <f t="shared" si="353"/>
        <v>41713</v>
      </c>
      <c r="J615" s="12">
        <f t="shared" si="357"/>
        <v>9.2004846175353094E-3</v>
      </c>
      <c r="K615" s="11">
        <f t="shared" si="375"/>
        <v>41773</v>
      </c>
      <c r="L615" s="11">
        <f t="shared" si="358"/>
        <v>41773</v>
      </c>
      <c r="M615" s="1">
        <f t="shared" si="380"/>
        <v>19</v>
      </c>
      <c r="N615" s="1">
        <f t="shared" si="359"/>
        <v>17</v>
      </c>
      <c r="O615" s="2">
        <f t="shared" si="360"/>
        <v>1.0082280299999999</v>
      </c>
      <c r="P615" s="13">
        <f t="shared" si="354"/>
        <v>1.0068971200000001</v>
      </c>
      <c r="Q615" s="13">
        <f t="shared" si="381"/>
        <v>1.104394231237249</v>
      </c>
      <c r="R615" s="2">
        <f t="shared" si="350"/>
        <v>1.1134812199999999</v>
      </c>
      <c r="S615" s="2">
        <f t="shared" si="376"/>
        <v>1.06270687</v>
      </c>
      <c r="T615" s="2">
        <f t="shared" si="361"/>
        <v>328051.29943150003</v>
      </c>
      <c r="U615" s="2">
        <f t="shared" si="362"/>
        <v>353.97775835793237</v>
      </c>
      <c r="V615" s="2">
        <f t="shared" si="363"/>
        <v>34390.381736049443</v>
      </c>
      <c r="W615" s="2">
        <f t="shared" si="364"/>
        <v>343438.42056837736</v>
      </c>
      <c r="X615" s="17">
        <f t="shared" si="365"/>
        <v>0</v>
      </c>
      <c r="Y615" s="2">
        <f t="shared" si="366"/>
        <v>0</v>
      </c>
      <c r="Z615" s="72">
        <f t="shared" si="367"/>
        <v>0</v>
      </c>
      <c r="AA615" s="2">
        <f t="shared" si="368"/>
        <v>0</v>
      </c>
      <c r="AB615" s="12">
        <f t="shared" si="377"/>
        <v>4.6600000000000003E-2</v>
      </c>
      <c r="AC615" s="17">
        <f t="shared" si="369"/>
        <v>17</v>
      </c>
      <c r="AD615" s="17">
        <v>252</v>
      </c>
      <c r="AE615" s="13">
        <f t="shared" si="382"/>
        <v>1.003077328</v>
      </c>
      <c r="AF615" s="2">
        <f t="shared" si="370"/>
        <v>1009.52144917</v>
      </c>
      <c r="AG615" s="2">
        <f t="shared" si="371"/>
        <v>1056.87266789</v>
      </c>
      <c r="AH615" s="3">
        <f t="shared" si="372"/>
        <v>0</v>
      </c>
      <c r="AI615" s="4" t="str">
        <f t="shared" si="378"/>
        <v>A+J=</v>
      </c>
      <c r="AJ615" s="11">
        <f t="shared" si="379"/>
        <v>41773</v>
      </c>
      <c r="AK615" s="11"/>
      <c r="AL615" s="4"/>
      <c r="AM615" s="1"/>
      <c r="AN615" s="11"/>
      <c r="AO615" s="1"/>
      <c r="AP615" s="1"/>
      <c r="AQ615" s="3"/>
      <c r="AR615" s="53"/>
      <c r="AS615" s="53"/>
      <c r="AT615" s="53"/>
      <c r="AU615" s="53"/>
      <c r="AV615" s="53"/>
      <c r="AW615" s="53"/>
      <c r="AX615" s="1"/>
      <c r="AY615" s="1"/>
      <c r="AZ615" s="1"/>
      <c r="BA615" s="1"/>
      <c r="BB615" s="1"/>
    </row>
    <row r="616" spans="1:54" x14ac:dyDescent="0.2">
      <c r="A616" s="158">
        <f t="shared" si="373"/>
        <v>41772</v>
      </c>
      <c r="B616" s="2">
        <f t="shared" si="355"/>
        <v>344720.78549477318</v>
      </c>
      <c r="C616" s="2">
        <f t="shared" si="374"/>
        <v>308694.06107396999</v>
      </c>
      <c r="D616" s="2">
        <f>SUM(Y616:Y$709)</f>
        <v>5644.95976849</v>
      </c>
      <c r="E616" s="73">
        <f t="shared" si="356"/>
        <v>303049.10130548</v>
      </c>
      <c r="F616" s="88">
        <f t="shared" si="351"/>
        <v>3862.84</v>
      </c>
      <c r="G616" s="3">
        <f>IF(AND(N616=1,N615&gt;1),VLOOKUP(A615,[1]Plan1!$BK$81:$BM$259,3),G615)</f>
        <v>3898.38</v>
      </c>
      <c r="H616" s="11">
        <f t="shared" si="352"/>
        <v>41685</v>
      </c>
      <c r="I616" s="11">
        <f t="shared" si="353"/>
        <v>41713</v>
      </c>
      <c r="J616" s="12">
        <f t="shared" si="357"/>
        <v>9.2004846175353094E-3</v>
      </c>
      <c r="K616" s="11">
        <f t="shared" si="375"/>
        <v>41773</v>
      </c>
      <c r="L616" s="11">
        <f t="shared" si="358"/>
        <v>41773</v>
      </c>
      <c r="M616" s="1">
        <f t="shared" si="380"/>
        <v>19</v>
      </c>
      <c r="N616" s="1">
        <f t="shared" si="359"/>
        <v>18</v>
      </c>
      <c r="O616" s="2">
        <f t="shared" si="360"/>
        <v>1.0087141399999999</v>
      </c>
      <c r="P616" s="13">
        <f t="shared" si="354"/>
        <v>1.0068971200000001</v>
      </c>
      <c r="Q616" s="13">
        <f t="shared" si="381"/>
        <v>1.104394231237249</v>
      </c>
      <c r="R616" s="2">
        <f t="shared" si="350"/>
        <v>1.11401807</v>
      </c>
      <c r="S616" s="2">
        <f t="shared" si="376"/>
        <v>1.06270687</v>
      </c>
      <c r="T616" s="2">
        <f t="shared" si="361"/>
        <v>328051.29943150003</v>
      </c>
      <c r="U616" s="2">
        <f t="shared" si="362"/>
        <v>353.97775835793237</v>
      </c>
      <c r="V616" s="2">
        <f t="shared" si="363"/>
        <v>34553.0736460853</v>
      </c>
      <c r="W616" s="2">
        <f t="shared" si="364"/>
        <v>343601.11247841321</v>
      </c>
      <c r="X616" s="17">
        <f t="shared" si="365"/>
        <v>0</v>
      </c>
      <c r="Y616" s="2">
        <f t="shared" si="366"/>
        <v>0</v>
      </c>
      <c r="Z616" s="72">
        <f t="shared" si="367"/>
        <v>0</v>
      </c>
      <c r="AA616" s="2">
        <f t="shared" si="368"/>
        <v>0</v>
      </c>
      <c r="AB616" s="12">
        <f t="shared" si="377"/>
        <v>4.6600000000000003E-2</v>
      </c>
      <c r="AC616" s="17">
        <f t="shared" si="369"/>
        <v>18</v>
      </c>
      <c r="AD616" s="17">
        <v>252</v>
      </c>
      <c r="AE616" s="13">
        <f t="shared" si="382"/>
        <v>1.003258642</v>
      </c>
      <c r="AF616" s="2">
        <f t="shared" si="370"/>
        <v>1069.0017424800001</v>
      </c>
      <c r="AG616" s="2">
        <f t="shared" si="371"/>
        <v>1119.67301636</v>
      </c>
      <c r="AH616" s="3">
        <f t="shared" si="372"/>
        <v>0</v>
      </c>
      <c r="AI616" s="4" t="str">
        <f t="shared" si="378"/>
        <v>A+J=</v>
      </c>
      <c r="AJ616" s="11">
        <f t="shared" si="379"/>
        <v>41773</v>
      </c>
      <c r="AK616" s="11"/>
      <c r="AL616" s="4"/>
      <c r="AM616" s="1"/>
      <c r="AN616" s="11"/>
      <c r="AO616" s="1"/>
      <c r="AP616" s="1"/>
      <c r="AQ616" s="3"/>
      <c r="AR616" s="53"/>
      <c r="AS616" s="53"/>
      <c r="AT616" s="53"/>
      <c r="AU616" s="53"/>
      <c r="AV616" s="53"/>
      <c r="AW616" s="53"/>
      <c r="AX616" s="1"/>
      <c r="AY616" s="1"/>
      <c r="AZ616" s="1"/>
      <c r="BA616" s="1"/>
      <c r="BB616" s="1"/>
    </row>
    <row r="617" spans="1:54" x14ac:dyDescent="0.2">
      <c r="A617" s="158">
        <f t="shared" si="373"/>
        <v>41773</v>
      </c>
      <c r="B617" s="2">
        <f t="shared" si="355"/>
        <v>344946.42681418546</v>
      </c>
      <c r="C617" s="2">
        <f t="shared" si="374"/>
        <v>308694.06107396999</v>
      </c>
      <c r="D617" s="2">
        <f>SUM(Y617:Y$709)</f>
        <v>5644.95976849</v>
      </c>
      <c r="E617" s="73">
        <f t="shared" si="356"/>
        <v>303049.10130548</v>
      </c>
      <c r="F617" s="88">
        <f t="shared" si="351"/>
        <v>3862.84</v>
      </c>
      <c r="G617" s="3">
        <f>IF(AND(N617=1,N616&gt;1),VLOOKUP(A616,[1]Plan1!$BK$81:$BM$259,3),G616)</f>
        <v>3898.38</v>
      </c>
      <c r="H617" s="11">
        <f t="shared" si="352"/>
        <v>41685</v>
      </c>
      <c r="I617" s="11">
        <f t="shared" si="353"/>
        <v>41713</v>
      </c>
      <c r="J617" s="12">
        <f t="shared" si="357"/>
        <v>9.2004846175353094E-3</v>
      </c>
      <c r="K617" s="11">
        <f t="shared" si="375"/>
        <v>41806</v>
      </c>
      <c r="L617" s="11">
        <f t="shared" si="358"/>
        <v>41773</v>
      </c>
      <c r="M617" s="1">
        <f t="shared" si="380"/>
        <v>19</v>
      </c>
      <c r="N617" s="1">
        <f t="shared" si="359"/>
        <v>19</v>
      </c>
      <c r="O617" s="2">
        <f t="shared" si="360"/>
        <v>1.0092004800000001</v>
      </c>
      <c r="P617" s="13">
        <f t="shared" si="354"/>
        <v>1.0068971200000001</v>
      </c>
      <c r="Q617" s="13">
        <f t="shared" si="381"/>
        <v>1.104394231237249</v>
      </c>
      <c r="R617" s="2">
        <f t="shared" ref="R617:R680" si="383">TRUNC(TRUNC((O617*Q617),15),8)</f>
        <v>1.11455518</v>
      </c>
      <c r="S617" s="2">
        <f t="shared" si="376"/>
        <v>1.06270687</v>
      </c>
      <c r="T617" s="2">
        <f t="shared" si="361"/>
        <v>328051.29943150003</v>
      </c>
      <c r="U617" s="2">
        <f t="shared" si="362"/>
        <v>353.97775835793237</v>
      </c>
      <c r="V617" s="2">
        <f t="shared" si="363"/>
        <v>34715.844348887491</v>
      </c>
      <c r="W617" s="2">
        <f t="shared" si="364"/>
        <v>343763.88318121544</v>
      </c>
      <c r="X617" s="17">
        <f t="shared" si="365"/>
        <v>20</v>
      </c>
      <c r="Y617" s="2">
        <f t="shared" si="366"/>
        <v>1514.7401491000001</v>
      </c>
      <c r="Z617" s="72">
        <f t="shared" si="367"/>
        <v>4.9069300000000003E-3</v>
      </c>
      <c r="AA617" s="2">
        <f t="shared" si="368"/>
        <v>1609.72476271</v>
      </c>
      <c r="AB617" s="12">
        <f t="shared" si="377"/>
        <v>4.6600000000000003E-2</v>
      </c>
      <c r="AC617" s="17">
        <f t="shared" si="369"/>
        <v>19</v>
      </c>
      <c r="AD617" s="17">
        <v>252</v>
      </c>
      <c r="AE617" s="13">
        <f t="shared" si="382"/>
        <v>1.003439988</v>
      </c>
      <c r="AF617" s="2">
        <f t="shared" si="370"/>
        <v>1128.49253342</v>
      </c>
      <c r="AG617" s="2">
        <f t="shared" si="371"/>
        <v>1182.5436329700001</v>
      </c>
      <c r="AH617" s="3">
        <f t="shared" si="372"/>
        <v>2738.2172961300002</v>
      </c>
      <c r="AI617" s="4" t="str">
        <f t="shared" si="378"/>
        <v>A+J=</v>
      </c>
      <c r="AJ617" s="11">
        <f t="shared" si="379"/>
        <v>41773</v>
      </c>
      <c r="AK617" s="11"/>
      <c r="AL617" s="4"/>
      <c r="AM617" s="1"/>
      <c r="AN617" s="11"/>
      <c r="AO617" s="1"/>
      <c r="AP617" s="1"/>
      <c r="AQ617" s="3"/>
      <c r="AR617" s="53"/>
      <c r="AS617" s="53"/>
      <c r="AT617" s="53"/>
      <c r="AU617" s="53"/>
      <c r="AV617" s="53"/>
      <c r="AW617" s="53"/>
      <c r="AX617" s="1"/>
      <c r="AY617" s="1"/>
      <c r="AZ617" s="1"/>
      <c r="BA617" s="1"/>
      <c r="BB617" s="1"/>
    </row>
    <row r="618" spans="1:54" x14ac:dyDescent="0.2">
      <c r="A618" s="158">
        <f t="shared" si="373"/>
        <v>41774</v>
      </c>
      <c r="B618" s="2">
        <f t="shared" si="355"/>
        <v>342314.1050905796</v>
      </c>
      <c r="C618" s="2">
        <f t="shared" si="374"/>
        <v>307179.32092486997</v>
      </c>
      <c r="D618" s="2">
        <f>SUM(Y618:Y$709)</f>
        <v>4130.2196193899999</v>
      </c>
      <c r="E618" s="73">
        <f t="shared" si="356"/>
        <v>303049.10130548</v>
      </c>
      <c r="F618" s="88">
        <f t="shared" ref="F618:F681" si="384">IF(G618=G617,F617,G617)</f>
        <v>3898.38</v>
      </c>
      <c r="G618" s="3">
        <f>IF(AND(N618=1,N617&gt;1),VLOOKUP(A617,[1]Plan1!$BK$81:$BM$259,3),G617)</f>
        <v>3924.5</v>
      </c>
      <c r="H618" s="11">
        <f t="shared" ref="H618:H681" si="385">EDATE(I618,-1)</f>
        <v>41713</v>
      </c>
      <c r="I618" s="11">
        <f t="shared" ref="I618:I681" si="386">IF(X617&gt;0,EDATE(A618,-1),+I617)</f>
        <v>41744</v>
      </c>
      <c r="J618" s="12">
        <f t="shared" si="357"/>
        <v>6.7002190653553395E-3</v>
      </c>
      <c r="K618" s="11">
        <f t="shared" si="375"/>
        <v>41806</v>
      </c>
      <c r="L618" s="11">
        <f t="shared" si="358"/>
        <v>41806</v>
      </c>
      <c r="M618" s="1">
        <f t="shared" si="380"/>
        <v>23</v>
      </c>
      <c r="N618" s="1">
        <f t="shared" si="359"/>
        <v>1</v>
      </c>
      <c r="O618" s="2">
        <f t="shared" si="360"/>
        <v>1.00029038</v>
      </c>
      <c r="P618" s="13">
        <f t="shared" ref="P618:P681" si="387">IF(L618&gt;L617,O617,P617)</f>
        <v>1.0092004800000001</v>
      </c>
      <c r="Q618" s="13">
        <f t="shared" si="381"/>
        <v>1.1145551882738627</v>
      </c>
      <c r="R618" s="2">
        <f t="shared" si="383"/>
        <v>1.1148788300000001</v>
      </c>
      <c r="S618" s="2">
        <f t="shared" si="376"/>
        <v>1.06270687</v>
      </c>
      <c r="T618" s="2">
        <f t="shared" si="361"/>
        <v>326441.57466878998</v>
      </c>
      <c r="U618" s="2">
        <f t="shared" si="362"/>
        <v>258.99314474453809</v>
      </c>
      <c r="V618" s="2">
        <f t="shared" si="363"/>
        <v>34813.926190525046</v>
      </c>
      <c r="W618" s="2">
        <f t="shared" si="364"/>
        <v>342252.24026013957</v>
      </c>
      <c r="X618" s="17">
        <f t="shared" si="365"/>
        <v>0</v>
      </c>
      <c r="Y618" s="2">
        <f t="shared" si="366"/>
        <v>0</v>
      </c>
      <c r="Z618" s="72">
        <f t="shared" si="367"/>
        <v>0</v>
      </c>
      <c r="AA618" s="2">
        <f t="shared" si="368"/>
        <v>0</v>
      </c>
      <c r="AB618" s="12">
        <f t="shared" si="377"/>
        <v>4.6600000000000003E-2</v>
      </c>
      <c r="AC618" s="17">
        <f t="shared" si="369"/>
        <v>1</v>
      </c>
      <c r="AD618" s="17">
        <v>252</v>
      </c>
      <c r="AE618" s="13">
        <f t="shared" si="382"/>
        <v>1.0001807579999999</v>
      </c>
      <c r="AF618" s="2">
        <f t="shared" si="370"/>
        <v>59.006926149999998</v>
      </c>
      <c r="AG618" s="2">
        <f t="shared" si="371"/>
        <v>61.864830439999999</v>
      </c>
      <c r="AH618" s="3">
        <f t="shared" si="372"/>
        <v>0</v>
      </c>
      <c r="AI618" s="4" t="str">
        <f t="shared" si="378"/>
        <v>A+J=</v>
      </c>
      <c r="AJ618" s="11">
        <f t="shared" si="379"/>
        <v>41806</v>
      </c>
      <c r="AK618" s="11"/>
      <c r="AL618" s="4"/>
      <c r="AM618" s="1"/>
      <c r="AN618" s="11"/>
      <c r="AO618" s="1"/>
      <c r="AP618" s="1"/>
      <c r="AQ618" s="3"/>
      <c r="AR618" s="53"/>
      <c r="AS618" s="53"/>
      <c r="AT618" s="53"/>
      <c r="AU618" s="53"/>
      <c r="AV618" s="53"/>
      <c r="AW618" s="53"/>
      <c r="AX618" s="1"/>
      <c r="AY618" s="1"/>
      <c r="AZ618" s="1"/>
      <c r="BA618" s="1"/>
      <c r="BB618" s="1"/>
    </row>
    <row r="619" spans="1:54" x14ac:dyDescent="0.2">
      <c r="A619" s="158">
        <f t="shared" si="373"/>
        <v>41775</v>
      </c>
      <c r="B619" s="2">
        <f t="shared" si="355"/>
        <v>342474.12546030618</v>
      </c>
      <c r="C619" s="2">
        <f t="shared" si="374"/>
        <v>307179.32092486997</v>
      </c>
      <c r="D619" s="2">
        <f>SUM(Y619:Y$709)</f>
        <v>4130.2196193899999</v>
      </c>
      <c r="E619" s="73">
        <f t="shared" si="356"/>
        <v>303049.10130548</v>
      </c>
      <c r="F619" s="88">
        <f t="shared" si="384"/>
        <v>3898.38</v>
      </c>
      <c r="G619" s="3">
        <f>IF(AND(N619=1,N618&gt;1),VLOOKUP(A618,[1]Plan1!$BK$81:$BM$259,3),G618)</f>
        <v>3924.5</v>
      </c>
      <c r="H619" s="11">
        <f t="shared" si="385"/>
        <v>41713</v>
      </c>
      <c r="I619" s="11">
        <f t="shared" si="386"/>
        <v>41744</v>
      </c>
      <c r="J619" s="12">
        <f t="shared" si="357"/>
        <v>6.7002190653553395E-3</v>
      </c>
      <c r="K619" s="11">
        <f t="shared" si="375"/>
        <v>41806</v>
      </c>
      <c r="L619" s="11">
        <f t="shared" si="358"/>
        <v>41806</v>
      </c>
      <c r="M619" s="1">
        <f t="shared" si="380"/>
        <v>23</v>
      </c>
      <c r="N619" s="1">
        <f t="shared" si="359"/>
        <v>2</v>
      </c>
      <c r="O619" s="2">
        <f t="shared" si="360"/>
        <v>1.00058085</v>
      </c>
      <c r="P619" s="13">
        <f t="shared" si="387"/>
        <v>1.0092004800000001</v>
      </c>
      <c r="Q619" s="13">
        <f t="shared" si="381"/>
        <v>1.1145551882738627</v>
      </c>
      <c r="R619" s="2">
        <f t="shared" si="383"/>
        <v>1.1152025699999999</v>
      </c>
      <c r="S619" s="2">
        <f t="shared" si="376"/>
        <v>1.06270687</v>
      </c>
      <c r="T619" s="2">
        <f t="shared" si="361"/>
        <v>326441.57466878998</v>
      </c>
      <c r="U619" s="2">
        <f t="shared" si="362"/>
        <v>258.99314474453809</v>
      </c>
      <c r="V619" s="2">
        <f t="shared" si="363"/>
        <v>34912.035306581616</v>
      </c>
      <c r="W619" s="2">
        <f t="shared" si="364"/>
        <v>342350.34937619616</v>
      </c>
      <c r="X619" s="17">
        <f t="shared" si="365"/>
        <v>0</v>
      </c>
      <c r="Y619" s="2">
        <f t="shared" si="366"/>
        <v>0</v>
      </c>
      <c r="Z619" s="72">
        <f t="shared" si="367"/>
        <v>0</v>
      </c>
      <c r="AA619" s="2">
        <f t="shared" si="368"/>
        <v>0</v>
      </c>
      <c r="AB619" s="12">
        <f t="shared" si="377"/>
        <v>4.6600000000000003E-2</v>
      </c>
      <c r="AC619" s="17">
        <f t="shared" si="369"/>
        <v>2</v>
      </c>
      <c r="AD619" s="17">
        <v>252</v>
      </c>
      <c r="AE619" s="13">
        <f t="shared" si="382"/>
        <v>1.0003615480000001</v>
      </c>
      <c r="AF619" s="2">
        <f t="shared" si="370"/>
        <v>118.02429843</v>
      </c>
      <c r="AG619" s="2">
        <f t="shared" si="371"/>
        <v>123.77608411</v>
      </c>
      <c r="AH619" s="3">
        <f t="shared" si="372"/>
        <v>0</v>
      </c>
      <c r="AI619" s="4" t="str">
        <f t="shared" si="378"/>
        <v>A+J=</v>
      </c>
      <c r="AJ619" s="11">
        <f t="shared" si="379"/>
        <v>41806</v>
      </c>
      <c r="AK619" s="11"/>
      <c r="AL619" s="4"/>
      <c r="AM619" s="1"/>
      <c r="AN619" s="11"/>
      <c r="AO619" s="1"/>
      <c r="AP619" s="1"/>
      <c r="AQ619" s="3"/>
      <c r="AR619" s="53"/>
      <c r="AS619" s="53"/>
      <c r="AT619" s="53"/>
      <c r="AU619" s="53"/>
      <c r="AV619" s="53"/>
      <c r="AW619" s="53"/>
      <c r="AX619" s="1"/>
      <c r="AY619" s="1"/>
      <c r="AZ619" s="1"/>
      <c r="BA619" s="1"/>
      <c r="BB619" s="1"/>
    </row>
    <row r="620" spans="1:54" x14ac:dyDescent="0.2">
      <c r="A620" s="158">
        <f t="shared" si="373"/>
        <v>41776</v>
      </c>
      <c r="B620" s="2">
        <f t="shared" si="355"/>
        <v>342634.2229264729</v>
      </c>
      <c r="C620" s="2">
        <f t="shared" si="374"/>
        <v>307179.32092486997</v>
      </c>
      <c r="D620" s="2">
        <f>SUM(Y620:Y$709)</f>
        <v>4130.2196193899999</v>
      </c>
      <c r="E620" s="73">
        <f t="shared" si="356"/>
        <v>303049.10130548</v>
      </c>
      <c r="F620" s="88">
        <f t="shared" si="384"/>
        <v>3898.38</v>
      </c>
      <c r="G620" s="3">
        <f>IF(AND(N620=1,N619&gt;1),VLOOKUP(A619,[1]Plan1!$BK$81:$BM$259,3),G619)</f>
        <v>3924.5</v>
      </c>
      <c r="H620" s="11">
        <f t="shared" si="385"/>
        <v>41713</v>
      </c>
      <c r="I620" s="11">
        <f t="shared" si="386"/>
        <v>41744</v>
      </c>
      <c r="J620" s="12">
        <f t="shared" si="357"/>
        <v>6.7002190653553395E-3</v>
      </c>
      <c r="K620" s="11">
        <f t="shared" si="375"/>
        <v>41806</v>
      </c>
      <c r="L620" s="11">
        <f t="shared" si="358"/>
        <v>41806</v>
      </c>
      <c r="M620" s="1">
        <f t="shared" si="380"/>
        <v>23</v>
      </c>
      <c r="N620" s="1">
        <f t="shared" si="359"/>
        <v>3</v>
      </c>
      <c r="O620" s="2">
        <f t="shared" si="360"/>
        <v>1.0008714000000001</v>
      </c>
      <c r="P620" s="13">
        <f t="shared" si="387"/>
        <v>1.0092004800000001</v>
      </c>
      <c r="Q620" s="13">
        <f t="shared" si="381"/>
        <v>1.1145551882738627</v>
      </c>
      <c r="R620" s="2">
        <f t="shared" si="383"/>
        <v>1.11552641</v>
      </c>
      <c r="S620" s="2">
        <f t="shared" si="376"/>
        <v>1.06270687</v>
      </c>
      <c r="T620" s="2">
        <f t="shared" si="361"/>
        <v>326441.57466878998</v>
      </c>
      <c r="U620" s="2">
        <f t="shared" si="362"/>
        <v>258.99314474453809</v>
      </c>
      <c r="V620" s="2">
        <f t="shared" si="363"/>
        <v>35010.174727548409</v>
      </c>
      <c r="W620" s="2">
        <f t="shared" si="364"/>
        <v>342448.48879716289</v>
      </c>
      <c r="X620" s="17">
        <f t="shared" si="365"/>
        <v>0</v>
      </c>
      <c r="Y620" s="2">
        <f t="shared" si="366"/>
        <v>0</v>
      </c>
      <c r="Z620" s="72">
        <f t="shared" si="367"/>
        <v>0</v>
      </c>
      <c r="AA620" s="2">
        <f t="shared" si="368"/>
        <v>0</v>
      </c>
      <c r="AB620" s="12">
        <f t="shared" si="377"/>
        <v>4.6600000000000003E-2</v>
      </c>
      <c r="AC620" s="17">
        <f t="shared" si="369"/>
        <v>3</v>
      </c>
      <c r="AD620" s="17">
        <v>252</v>
      </c>
      <c r="AE620" s="13">
        <f t="shared" si="382"/>
        <v>1.0005423710000001</v>
      </c>
      <c r="AF620" s="2">
        <f t="shared" si="370"/>
        <v>177.05244329000001</v>
      </c>
      <c r="AG620" s="2">
        <f t="shared" si="371"/>
        <v>185.73412930999999</v>
      </c>
      <c r="AH620" s="3">
        <f t="shared" si="372"/>
        <v>0</v>
      </c>
      <c r="AI620" s="4" t="str">
        <f t="shared" si="378"/>
        <v>A+J=</v>
      </c>
      <c r="AJ620" s="11">
        <f t="shared" si="379"/>
        <v>41806</v>
      </c>
      <c r="AK620" s="11"/>
      <c r="AL620" s="4"/>
      <c r="AM620" s="1"/>
      <c r="AN620" s="11"/>
      <c r="AO620" s="1"/>
      <c r="AP620" s="1"/>
      <c r="AQ620" s="3"/>
      <c r="AR620" s="53"/>
      <c r="AS620" s="53"/>
      <c r="AT620" s="53"/>
      <c r="AU620" s="53"/>
      <c r="AV620" s="53"/>
      <c r="AW620" s="53"/>
      <c r="AX620" s="1"/>
      <c r="AY620" s="1"/>
      <c r="AZ620" s="1"/>
      <c r="BA620" s="1"/>
      <c r="BB620" s="1"/>
    </row>
    <row r="621" spans="1:54" x14ac:dyDescent="0.2">
      <c r="A621" s="158">
        <f t="shared" si="373"/>
        <v>41777</v>
      </c>
      <c r="B621" s="2">
        <f t="shared" si="355"/>
        <v>342634.2229264729</v>
      </c>
      <c r="C621" s="2">
        <f t="shared" si="374"/>
        <v>307179.32092486997</v>
      </c>
      <c r="D621" s="2">
        <f>SUM(Y621:Y$709)</f>
        <v>4130.2196193899999</v>
      </c>
      <c r="E621" s="73">
        <f t="shared" si="356"/>
        <v>303049.10130548</v>
      </c>
      <c r="F621" s="88">
        <f t="shared" si="384"/>
        <v>3898.38</v>
      </c>
      <c r="G621" s="3">
        <f>IF(AND(N621=1,N620&gt;1),VLOOKUP(A620,[1]Plan1!$BK$81:$BM$259,3),G620)</f>
        <v>3924.5</v>
      </c>
      <c r="H621" s="11">
        <f t="shared" si="385"/>
        <v>41713</v>
      </c>
      <c r="I621" s="11">
        <f t="shared" si="386"/>
        <v>41744</v>
      </c>
      <c r="J621" s="12">
        <f t="shared" si="357"/>
        <v>6.7002190653553395E-3</v>
      </c>
      <c r="K621" s="11">
        <f t="shared" si="375"/>
        <v>41806</v>
      </c>
      <c r="L621" s="11">
        <f t="shared" si="358"/>
        <v>41806</v>
      </c>
      <c r="M621" s="1">
        <f t="shared" si="380"/>
        <v>23</v>
      </c>
      <c r="N621" s="1">
        <f t="shared" si="359"/>
        <v>3</v>
      </c>
      <c r="O621" s="2">
        <f t="shared" si="360"/>
        <v>1.0008714000000001</v>
      </c>
      <c r="P621" s="13">
        <f t="shared" si="387"/>
        <v>1.0092004800000001</v>
      </c>
      <c r="Q621" s="13">
        <f t="shared" si="381"/>
        <v>1.1145551882738627</v>
      </c>
      <c r="R621" s="2">
        <f t="shared" si="383"/>
        <v>1.11552641</v>
      </c>
      <c r="S621" s="2">
        <f t="shared" si="376"/>
        <v>1.06270687</v>
      </c>
      <c r="T621" s="2">
        <f t="shared" si="361"/>
        <v>326441.57466878998</v>
      </c>
      <c r="U621" s="2">
        <f t="shared" si="362"/>
        <v>258.99314474453809</v>
      </c>
      <c r="V621" s="2">
        <f t="shared" si="363"/>
        <v>35010.174727548409</v>
      </c>
      <c r="W621" s="2">
        <f t="shared" si="364"/>
        <v>342448.48879716289</v>
      </c>
      <c r="X621" s="17">
        <f t="shared" si="365"/>
        <v>0</v>
      </c>
      <c r="Y621" s="2">
        <f t="shared" si="366"/>
        <v>0</v>
      </c>
      <c r="Z621" s="72">
        <f t="shared" si="367"/>
        <v>0</v>
      </c>
      <c r="AA621" s="2">
        <f t="shared" si="368"/>
        <v>0</v>
      </c>
      <c r="AB621" s="12">
        <f t="shared" si="377"/>
        <v>4.6600000000000003E-2</v>
      </c>
      <c r="AC621" s="17">
        <f t="shared" si="369"/>
        <v>3</v>
      </c>
      <c r="AD621" s="17">
        <v>252</v>
      </c>
      <c r="AE621" s="13">
        <f t="shared" si="382"/>
        <v>1.0005423710000001</v>
      </c>
      <c r="AF621" s="2">
        <f t="shared" si="370"/>
        <v>177.05244329000001</v>
      </c>
      <c r="AG621" s="2">
        <f t="shared" si="371"/>
        <v>185.73412930999999</v>
      </c>
      <c r="AH621" s="3">
        <f t="shared" si="372"/>
        <v>0</v>
      </c>
      <c r="AI621" s="4" t="str">
        <f t="shared" si="378"/>
        <v>A+J=</v>
      </c>
      <c r="AJ621" s="11">
        <f t="shared" si="379"/>
        <v>41806</v>
      </c>
      <c r="AK621" s="11"/>
      <c r="AL621" s="4"/>
      <c r="AM621" s="1"/>
      <c r="AN621" s="11"/>
      <c r="AO621" s="1"/>
      <c r="AP621" s="1"/>
      <c r="AQ621" s="3"/>
      <c r="AR621" s="53"/>
      <c r="AS621" s="53"/>
      <c r="AT621" s="53"/>
      <c r="AU621" s="53"/>
      <c r="AV621" s="53"/>
      <c r="AW621" s="53"/>
      <c r="AX621" s="1"/>
      <c r="AY621" s="1"/>
      <c r="AZ621" s="1"/>
      <c r="BA621" s="1"/>
      <c r="BB621" s="1"/>
    </row>
    <row r="622" spans="1:54" x14ac:dyDescent="0.2">
      <c r="A622" s="158">
        <f t="shared" si="373"/>
        <v>41778</v>
      </c>
      <c r="B622" s="2">
        <f t="shared" si="355"/>
        <v>342634.2229264729</v>
      </c>
      <c r="C622" s="2">
        <f t="shared" si="374"/>
        <v>307179.32092486997</v>
      </c>
      <c r="D622" s="2">
        <f>SUM(Y622:Y$709)</f>
        <v>4130.2196193899999</v>
      </c>
      <c r="E622" s="73">
        <f t="shared" si="356"/>
        <v>303049.10130548</v>
      </c>
      <c r="F622" s="88">
        <f t="shared" si="384"/>
        <v>3898.38</v>
      </c>
      <c r="G622" s="3">
        <f>IF(AND(N622=1,N621&gt;1),VLOOKUP(A621,[1]Plan1!$BK$81:$BM$259,3),G621)</f>
        <v>3924.5</v>
      </c>
      <c r="H622" s="11">
        <f t="shared" si="385"/>
        <v>41713</v>
      </c>
      <c r="I622" s="11">
        <f t="shared" si="386"/>
        <v>41744</v>
      </c>
      <c r="J622" s="12">
        <f t="shared" si="357"/>
        <v>6.7002190653553395E-3</v>
      </c>
      <c r="K622" s="11">
        <f t="shared" si="375"/>
        <v>41806</v>
      </c>
      <c r="L622" s="11">
        <f t="shared" si="358"/>
        <v>41806</v>
      </c>
      <c r="M622" s="1">
        <f t="shared" si="380"/>
        <v>23</v>
      </c>
      <c r="N622" s="1">
        <f t="shared" si="359"/>
        <v>3</v>
      </c>
      <c r="O622" s="2">
        <f t="shared" si="360"/>
        <v>1.0008714000000001</v>
      </c>
      <c r="P622" s="13">
        <f t="shared" si="387"/>
        <v>1.0092004800000001</v>
      </c>
      <c r="Q622" s="13">
        <f t="shared" si="381"/>
        <v>1.1145551882738627</v>
      </c>
      <c r="R622" s="2">
        <f t="shared" si="383"/>
        <v>1.11552641</v>
      </c>
      <c r="S622" s="2">
        <f t="shared" si="376"/>
        <v>1.06270687</v>
      </c>
      <c r="T622" s="2">
        <f t="shared" si="361"/>
        <v>326441.57466878998</v>
      </c>
      <c r="U622" s="2">
        <f t="shared" si="362"/>
        <v>258.99314474453809</v>
      </c>
      <c r="V622" s="2">
        <f t="shared" si="363"/>
        <v>35010.174727548409</v>
      </c>
      <c r="W622" s="2">
        <f t="shared" si="364"/>
        <v>342448.48879716289</v>
      </c>
      <c r="X622" s="17">
        <f t="shared" si="365"/>
        <v>0</v>
      </c>
      <c r="Y622" s="2">
        <f t="shared" si="366"/>
        <v>0</v>
      </c>
      <c r="Z622" s="72">
        <f t="shared" si="367"/>
        <v>0</v>
      </c>
      <c r="AA622" s="2">
        <f t="shared" si="368"/>
        <v>0</v>
      </c>
      <c r="AB622" s="12">
        <f t="shared" si="377"/>
        <v>4.6600000000000003E-2</v>
      </c>
      <c r="AC622" s="17">
        <f t="shared" si="369"/>
        <v>3</v>
      </c>
      <c r="AD622" s="17">
        <v>252</v>
      </c>
      <c r="AE622" s="13">
        <f t="shared" si="382"/>
        <v>1.0005423710000001</v>
      </c>
      <c r="AF622" s="2">
        <f t="shared" si="370"/>
        <v>177.05244329000001</v>
      </c>
      <c r="AG622" s="2">
        <f t="shared" si="371"/>
        <v>185.73412930999999</v>
      </c>
      <c r="AH622" s="3">
        <f t="shared" si="372"/>
        <v>0</v>
      </c>
      <c r="AI622" s="4" t="str">
        <f t="shared" si="378"/>
        <v>A+J=</v>
      </c>
      <c r="AJ622" s="11">
        <f t="shared" si="379"/>
        <v>41806</v>
      </c>
      <c r="AK622" s="11"/>
      <c r="AL622" s="4"/>
      <c r="AM622" s="1"/>
      <c r="AN622" s="11"/>
      <c r="AO622" s="1"/>
      <c r="AP622" s="1"/>
      <c r="AQ622" s="3"/>
      <c r="AR622" s="53"/>
      <c r="AS622" s="53"/>
      <c r="AT622" s="53"/>
      <c r="AU622" s="53"/>
      <c r="AV622" s="53"/>
      <c r="AW622" s="53"/>
      <c r="AX622" s="1"/>
      <c r="AY622" s="1"/>
      <c r="AZ622" s="1"/>
      <c r="BA622" s="1"/>
      <c r="BB622" s="1"/>
    </row>
    <row r="623" spans="1:54" x14ac:dyDescent="0.2">
      <c r="A623" s="158">
        <f t="shared" si="373"/>
        <v>41779</v>
      </c>
      <c r="B623" s="2">
        <f t="shared" si="355"/>
        <v>342794.39448255877</v>
      </c>
      <c r="C623" s="2">
        <f t="shared" si="374"/>
        <v>307179.32092486997</v>
      </c>
      <c r="D623" s="2">
        <f>SUM(Y623:Y$709)</f>
        <v>4130.2196193899999</v>
      </c>
      <c r="E623" s="73">
        <f t="shared" si="356"/>
        <v>303049.10130548</v>
      </c>
      <c r="F623" s="88">
        <f t="shared" si="384"/>
        <v>3898.38</v>
      </c>
      <c r="G623" s="3">
        <f>IF(AND(N623=1,N622&gt;1),VLOOKUP(A622,[1]Plan1!$BK$81:$BM$259,3),G622)</f>
        <v>3924.5</v>
      </c>
      <c r="H623" s="11">
        <f t="shared" si="385"/>
        <v>41713</v>
      </c>
      <c r="I623" s="11">
        <f t="shared" si="386"/>
        <v>41744</v>
      </c>
      <c r="J623" s="12">
        <f t="shared" si="357"/>
        <v>6.7002190653553395E-3</v>
      </c>
      <c r="K623" s="11">
        <f t="shared" si="375"/>
        <v>41806</v>
      </c>
      <c r="L623" s="11">
        <f t="shared" si="358"/>
        <v>41806</v>
      </c>
      <c r="M623" s="1">
        <f t="shared" si="380"/>
        <v>23</v>
      </c>
      <c r="N623" s="1">
        <f t="shared" si="359"/>
        <v>4</v>
      </c>
      <c r="O623" s="2">
        <f t="shared" si="360"/>
        <v>1.0011620400000001</v>
      </c>
      <c r="P623" s="13">
        <f t="shared" si="387"/>
        <v>1.0092004800000001</v>
      </c>
      <c r="Q623" s="13">
        <f t="shared" si="381"/>
        <v>1.1145551882738627</v>
      </c>
      <c r="R623" s="2">
        <f t="shared" si="383"/>
        <v>1.1158503399999999</v>
      </c>
      <c r="S623" s="2">
        <f t="shared" si="376"/>
        <v>1.06270687</v>
      </c>
      <c r="T623" s="2">
        <f t="shared" si="361"/>
        <v>326441.57466878998</v>
      </c>
      <c r="U623" s="2">
        <f t="shared" si="362"/>
        <v>258.99314474453809</v>
      </c>
      <c r="V623" s="2">
        <f t="shared" si="363"/>
        <v>35108.341422934282</v>
      </c>
      <c r="W623" s="2">
        <f t="shared" si="364"/>
        <v>342546.65549254877</v>
      </c>
      <c r="X623" s="17">
        <f t="shared" si="365"/>
        <v>0</v>
      </c>
      <c r="Y623" s="2">
        <f t="shared" si="366"/>
        <v>0</v>
      </c>
      <c r="Z623" s="72">
        <f t="shared" si="367"/>
        <v>0</v>
      </c>
      <c r="AA623" s="2">
        <f t="shared" si="368"/>
        <v>0</v>
      </c>
      <c r="AB623" s="12">
        <f t="shared" si="377"/>
        <v>4.6600000000000003E-2</v>
      </c>
      <c r="AC623" s="17">
        <f t="shared" si="369"/>
        <v>4</v>
      </c>
      <c r="AD623" s="17">
        <v>252</v>
      </c>
      <c r="AE623" s="13">
        <f t="shared" si="382"/>
        <v>1.0007232269999999</v>
      </c>
      <c r="AF623" s="2">
        <f t="shared" si="370"/>
        <v>236.09136072000001</v>
      </c>
      <c r="AG623" s="2">
        <f t="shared" si="371"/>
        <v>247.73899001000001</v>
      </c>
      <c r="AH623" s="3">
        <f t="shared" si="372"/>
        <v>0</v>
      </c>
      <c r="AI623" s="4" t="str">
        <f t="shared" si="378"/>
        <v>A+J=</v>
      </c>
      <c r="AJ623" s="11">
        <f t="shared" si="379"/>
        <v>41806</v>
      </c>
      <c r="AK623" s="11"/>
      <c r="AL623" s="4"/>
      <c r="AM623" s="1"/>
      <c r="AN623" s="11"/>
      <c r="AO623" s="1"/>
      <c r="AP623" s="1"/>
      <c r="AQ623" s="3"/>
      <c r="AR623" s="53"/>
      <c r="AS623" s="53"/>
      <c r="AT623" s="53"/>
      <c r="AU623" s="53"/>
      <c r="AV623" s="53"/>
      <c r="AW623" s="53"/>
      <c r="AX623" s="1"/>
      <c r="AY623" s="1"/>
      <c r="AZ623" s="1"/>
      <c r="BA623" s="1"/>
      <c r="BB623" s="1"/>
    </row>
    <row r="624" spans="1:54" x14ac:dyDescent="0.2">
      <c r="A624" s="158">
        <f t="shared" si="373"/>
        <v>41780</v>
      </c>
      <c r="B624" s="2">
        <f t="shared" si="355"/>
        <v>342954.63981042383</v>
      </c>
      <c r="C624" s="2">
        <f t="shared" si="374"/>
        <v>307179.32092486997</v>
      </c>
      <c r="D624" s="2">
        <f>SUM(Y624:Y$709)</f>
        <v>4130.2196193899999</v>
      </c>
      <c r="E624" s="73">
        <f t="shared" si="356"/>
        <v>303049.10130548</v>
      </c>
      <c r="F624" s="88">
        <f t="shared" si="384"/>
        <v>3898.38</v>
      </c>
      <c r="G624" s="3">
        <f>IF(AND(N624=1,N623&gt;1),VLOOKUP(A623,[1]Plan1!$BK$81:$BM$259,3),G623)</f>
        <v>3924.5</v>
      </c>
      <c r="H624" s="11">
        <f t="shared" si="385"/>
        <v>41713</v>
      </c>
      <c r="I624" s="11">
        <f t="shared" si="386"/>
        <v>41744</v>
      </c>
      <c r="J624" s="12">
        <f t="shared" si="357"/>
        <v>6.7002190653553395E-3</v>
      </c>
      <c r="K624" s="11">
        <f t="shared" si="375"/>
        <v>41806</v>
      </c>
      <c r="L624" s="11">
        <f t="shared" si="358"/>
        <v>41806</v>
      </c>
      <c r="M624" s="1">
        <f t="shared" si="380"/>
        <v>23</v>
      </c>
      <c r="N624" s="1">
        <f t="shared" si="359"/>
        <v>5</v>
      </c>
      <c r="O624" s="2">
        <f t="shared" si="360"/>
        <v>1.0014527600000001</v>
      </c>
      <c r="P624" s="13">
        <f t="shared" si="387"/>
        <v>1.0092004800000001</v>
      </c>
      <c r="Q624" s="13">
        <f t="shared" si="381"/>
        <v>1.1145551882738627</v>
      </c>
      <c r="R624" s="2">
        <f t="shared" si="383"/>
        <v>1.11617436</v>
      </c>
      <c r="S624" s="2">
        <f t="shared" si="376"/>
        <v>1.06270687</v>
      </c>
      <c r="T624" s="2">
        <f t="shared" si="361"/>
        <v>326441.57466878998</v>
      </c>
      <c r="U624" s="2">
        <f t="shared" si="362"/>
        <v>258.99314474453809</v>
      </c>
      <c r="V624" s="2">
        <f t="shared" si="363"/>
        <v>35206.535392739315</v>
      </c>
      <c r="W624" s="2">
        <f t="shared" si="364"/>
        <v>342644.84946235386</v>
      </c>
      <c r="X624" s="17">
        <f t="shared" si="365"/>
        <v>0</v>
      </c>
      <c r="Y624" s="2">
        <f t="shared" si="366"/>
        <v>0</v>
      </c>
      <c r="Z624" s="72">
        <f t="shared" si="367"/>
        <v>0</v>
      </c>
      <c r="AA624" s="2">
        <f t="shared" si="368"/>
        <v>0</v>
      </c>
      <c r="AB624" s="12">
        <f t="shared" si="377"/>
        <v>4.6600000000000003E-2</v>
      </c>
      <c r="AC624" s="17">
        <f t="shared" si="369"/>
        <v>5</v>
      </c>
      <c r="AD624" s="17">
        <v>252</v>
      </c>
      <c r="AE624" s="13">
        <f t="shared" si="382"/>
        <v>1.000904115</v>
      </c>
      <c r="AF624" s="2">
        <f t="shared" si="370"/>
        <v>295.14072427999997</v>
      </c>
      <c r="AG624" s="2">
        <f t="shared" si="371"/>
        <v>309.79034806999999</v>
      </c>
      <c r="AH624" s="3">
        <f t="shared" si="372"/>
        <v>0</v>
      </c>
      <c r="AI624" s="4" t="str">
        <f t="shared" si="378"/>
        <v>A+J=</v>
      </c>
      <c r="AJ624" s="11">
        <f t="shared" si="379"/>
        <v>41806</v>
      </c>
      <c r="AK624" s="11"/>
      <c r="AL624" s="4"/>
      <c r="AM624" s="1"/>
      <c r="AN624" s="11"/>
      <c r="AO624" s="1"/>
      <c r="AP624" s="1"/>
      <c r="AQ624" s="3"/>
      <c r="AR624" s="53"/>
      <c r="AS624" s="53"/>
      <c r="AT624" s="53"/>
      <c r="AU624" s="53"/>
      <c r="AV624" s="53"/>
      <c r="AW624" s="53"/>
      <c r="AX624" s="1"/>
      <c r="AY624" s="1"/>
      <c r="AZ624" s="1"/>
      <c r="BA624" s="1"/>
      <c r="BB624" s="1"/>
    </row>
    <row r="625" spans="1:138" x14ac:dyDescent="0.2">
      <c r="A625" s="158">
        <f t="shared" si="373"/>
        <v>41781</v>
      </c>
      <c r="B625" s="2">
        <f t="shared" si="355"/>
        <v>343114.96534459991</v>
      </c>
      <c r="C625" s="2">
        <f t="shared" si="374"/>
        <v>307179.32092486997</v>
      </c>
      <c r="D625" s="2">
        <f>SUM(Y625:Y$709)</f>
        <v>4130.2196193899999</v>
      </c>
      <c r="E625" s="73">
        <f t="shared" si="356"/>
        <v>303049.10130548</v>
      </c>
      <c r="F625" s="88">
        <f t="shared" si="384"/>
        <v>3898.38</v>
      </c>
      <c r="G625" s="3">
        <f>IF(AND(N625=1,N624&gt;1),VLOOKUP(A624,[1]Plan1!$BK$81:$BM$259,3),G624)</f>
        <v>3924.5</v>
      </c>
      <c r="H625" s="11">
        <f t="shared" si="385"/>
        <v>41713</v>
      </c>
      <c r="I625" s="11">
        <f t="shared" si="386"/>
        <v>41744</v>
      </c>
      <c r="J625" s="12">
        <f t="shared" si="357"/>
        <v>6.7002190653553395E-3</v>
      </c>
      <c r="K625" s="11">
        <f t="shared" si="375"/>
        <v>41806</v>
      </c>
      <c r="L625" s="11">
        <f t="shared" si="358"/>
        <v>41806</v>
      </c>
      <c r="M625" s="1">
        <f t="shared" si="380"/>
        <v>23</v>
      </c>
      <c r="N625" s="1">
        <f t="shared" si="359"/>
        <v>6</v>
      </c>
      <c r="O625" s="2">
        <f t="shared" si="360"/>
        <v>1.0017435699999999</v>
      </c>
      <c r="P625" s="13">
        <f t="shared" si="387"/>
        <v>1.0092004800000001</v>
      </c>
      <c r="Q625" s="13">
        <f t="shared" si="381"/>
        <v>1.1145551882738627</v>
      </c>
      <c r="R625" s="2">
        <f t="shared" si="383"/>
        <v>1.1164984899999999</v>
      </c>
      <c r="S625" s="2">
        <f t="shared" si="376"/>
        <v>1.06270687</v>
      </c>
      <c r="T625" s="2">
        <f t="shared" si="361"/>
        <v>326441.57466878998</v>
      </c>
      <c r="U625" s="2">
        <f t="shared" si="362"/>
        <v>258.99314474453809</v>
      </c>
      <c r="V625" s="2">
        <f t="shared" si="363"/>
        <v>35304.762697945414</v>
      </c>
      <c r="W625" s="2">
        <f t="shared" si="364"/>
        <v>342743.07676755992</v>
      </c>
      <c r="X625" s="17">
        <f t="shared" si="365"/>
        <v>0</v>
      </c>
      <c r="Y625" s="2">
        <f t="shared" si="366"/>
        <v>0</v>
      </c>
      <c r="Z625" s="72">
        <f t="shared" si="367"/>
        <v>0</v>
      </c>
      <c r="AA625" s="2">
        <f t="shared" si="368"/>
        <v>0</v>
      </c>
      <c r="AB625" s="12">
        <f t="shared" si="377"/>
        <v>4.6600000000000003E-2</v>
      </c>
      <c r="AC625" s="17">
        <f t="shared" si="369"/>
        <v>6</v>
      </c>
      <c r="AD625" s="17">
        <v>252</v>
      </c>
      <c r="AE625" s="13">
        <f t="shared" si="382"/>
        <v>1.0010850360000001</v>
      </c>
      <c r="AF625" s="2">
        <f t="shared" si="370"/>
        <v>354.20086041000002</v>
      </c>
      <c r="AG625" s="2">
        <f t="shared" si="371"/>
        <v>371.88857703999997</v>
      </c>
      <c r="AH625" s="3">
        <f t="shared" si="372"/>
        <v>0</v>
      </c>
      <c r="AI625" s="4" t="str">
        <f t="shared" si="378"/>
        <v>A+J=</v>
      </c>
      <c r="AJ625" s="11">
        <f t="shared" si="379"/>
        <v>41806</v>
      </c>
      <c r="AK625" s="11"/>
      <c r="AL625" s="4"/>
      <c r="AM625" s="1"/>
      <c r="AN625" s="11"/>
      <c r="AO625" s="1"/>
      <c r="AP625" s="1"/>
      <c r="AQ625" s="3"/>
      <c r="AR625" s="53"/>
      <c r="AS625" s="53"/>
      <c r="AT625" s="53"/>
      <c r="AU625" s="53"/>
      <c r="AV625" s="53"/>
      <c r="AW625" s="53"/>
      <c r="AX625" s="1"/>
      <c r="AY625" s="1"/>
      <c r="AZ625" s="1"/>
      <c r="BA625" s="1"/>
      <c r="BB625" s="1"/>
    </row>
    <row r="626" spans="1:138" x14ac:dyDescent="0.2">
      <c r="A626" s="158">
        <f t="shared" si="373"/>
        <v>41782</v>
      </c>
      <c r="B626" s="2">
        <f t="shared" si="355"/>
        <v>343275.3620099242</v>
      </c>
      <c r="C626" s="2">
        <f t="shared" si="374"/>
        <v>307179.32092486997</v>
      </c>
      <c r="D626" s="2">
        <f>SUM(Y626:Y$709)</f>
        <v>4130.2196193899999</v>
      </c>
      <c r="E626" s="73">
        <f t="shared" si="356"/>
        <v>303049.10130548</v>
      </c>
      <c r="F626" s="88">
        <f t="shared" si="384"/>
        <v>3898.38</v>
      </c>
      <c r="G626" s="3">
        <f>IF(AND(N626=1,N625&gt;1),VLOOKUP(A625,[1]Plan1!$BK$81:$BM$259,3),G625)</f>
        <v>3924.5</v>
      </c>
      <c r="H626" s="11">
        <f t="shared" si="385"/>
        <v>41713</v>
      </c>
      <c r="I626" s="11">
        <f t="shared" si="386"/>
        <v>41744</v>
      </c>
      <c r="J626" s="12">
        <f t="shared" si="357"/>
        <v>6.7002190653553395E-3</v>
      </c>
      <c r="K626" s="11">
        <f t="shared" si="375"/>
        <v>41806</v>
      </c>
      <c r="L626" s="11">
        <f t="shared" si="358"/>
        <v>41806</v>
      </c>
      <c r="M626" s="1">
        <f t="shared" si="380"/>
        <v>23</v>
      </c>
      <c r="N626" s="1">
        <f t="shared" si="359"/>
        <v>7</v>
      </c>
      <c r="O626" s="2">
        <f t="shared" si="360"/>
        <v>1.00203446</v>
      </c>
      <c r="P626" s="13">
        <f t="shared" si="387"/>
        <v>1.0092004800000001</v>
      </c>
      <c r="Q626" s="13">
        <f t="shared" si="381"/>
        <v>1.1145551882738627</v>
      </c>
      <c r="R626" s="2">
        <f t="shared" si="383"/>
        <v>1.1168226999999999</v>
      </c>
      <c r="S626" s="2">
        <f t="shared" si="376"/>
        <v>1.06270687</v>
      </c>
      <c r="T626" s="2">
        <f t="shared" si="361"/>
        <v>326441.57466878998</v>
      </c>
      <c r="U626" s="2">
        <f t="shared" si="362"/>
        <v>258.99314474453809</v>
      </c>
      <c r="V626" s="2">
        <f t="shared" si="363"/>
        <v>35403.014247079685</v>
      </c>
      <c r="W626" s="2">
        <f t="shared" si="364"/>
        <v>342841.32831669418</v>
      </c>
      <c r="X626" s="17">
        <f t="shared" si="365"/>
        <v>0</v>
      </c>
      <c r="Y626" s="2">
        <f t="shared" si="366"/>
        <v>0</v>
      </c>
      <c r="Z626" s="72">
        <f t="shared" si="367"/>
        <v>0</v>
      </c>
      <c r="AA626" s="2">
        <f t="shared" si="368"/>
        <v>0</v>
      </c>
      <c r="AB626" s="12">
        <f t="shared" si="377"/>
        <v>4.6600000000000003E-2</v>
      </c>
      <c r="AC626" s="17">
        <f t="shared" si="369"/>
        <v>7</v>
      </c>
      <c r="AD626" s="17">
        <v>252</v>
      </c>
      <c r="AE626" s="13">
        <f t="shared" si="382"/>
        <v>1.0012659900000001</v>
      </c>
      <c r="AF626" s="2">
        <f t="shared" si="370"/>
        <v>413.27176910999998</v>
      </c>
      <c r="AG626" s="2">
        <f t="shared" si="371"/>
        <v>434.03369322999998</v>
      </c>
      <c r="AH626" s="3">
        <f t="shared" si="372"/>
        <v>0</v>
      </c>
      <c r="AI626" s="4" t="str">
        <f t="shared" si="378"/>
        <v>A+J=</v>
      </c>
      <c r="AJ626" s="11">
        <f t="shared" si="379"/>
        <v>41806</v>
      </c>
      <c r="AK626" s="11"/>
      <c r="AL626" s="4"/>
      <c r="AM626" s="1"/>
      <c r="AN626" s="11"/>
      <c r="AO626" s="1"/>
      <c r="AP626" s="1"/>
      <c r="AQ626" s="3"/>
      <c r="AR626" s="53"/>
      <c r="AS626" s="53"/>
      <c r="AT626" s="53"/>
      <c r="AU626" s="53"/>
      <c r="AV626" s="53"/>
      <c r="AW626" s="53"/>
      <c r="AX626" s="1"/>
      <c r="AY626" s="1"/>
      <c r="AZ626" s="1"/>
      <c r="BA626" s="1"/>
      <c r="BB626" s="1"/>
    </row>
    <row r="627" spans="1:138" x14ac:dyDescent="0.2">
      <c r="A627" s="158">
        <f t="shared" si="373"/>
        <v>41783</v>
      </c>
      <c r="B627" s="2">
        <f t="shared" si="355"/>
        <v>343435.83252122754</v>
      </c>
      <c r="C627" s="2">
        <f t="shared" si="374"/>
        <v>307179.32092486997</v>
      </c>
      <c r="D627" s="2">
        <f>SUM(Y627:Y$709)</f>
        <v>4130.2196193899999</v>
      </c>
      <c r="E627" s="73">
        <f t="shared" si="356"/>
        <v>303049.10130548</v>
      </c>
      <c r="F627" s="88">
        <f t="shared" si="384"/>
        <v>3898.38</v>
      </c>
      <c r="G627" s="3">
        <f>IF(AND(N627=1,N626&gt;1),VLOOKUP(A626,[1]Plan1!$BK$81:$BM$259,3),G626)</f>
        <v>3924.5</v>
      </c>
      <c r="H627" s="11">
        <f t="shared" si="385"/>
        <v>41713</v>
      </c>
      <c r="I627" s="11">
        <f t="shared" si="386"/>
        <v>41744</v>
      </c>
      <c r="J627" s="12">
        <f t="shared" si="357"/>
        <v>6.7002190653553395E-3</v>
      </c>
      <c r="K627" s="11">
        <f t="shared" si="375"/>
        <v>41806</v>
      </c>
      <c r="L627" s="11">
        <f t="shared" si="358"/>
        <v>41806</v>
      </c>
      <c r="M627" s="1">
        <f t="shared" si="380"/>
        <v>23</v>
      </c>
      <c r="N627" s="1">
        <f t="shared" si="359"/>
        <v>8</v>
      </c>
      <c r="O627" s="2">
        <f t="shared" si="360"/>
        <v>1.00232543</v>
      </c>
      <c r="P627" s="13">
        <f t="shared" si="387"/>
        <v>1.0092004800000001</v>
      </c>
      <c r="Q627" s="13">
        <f t="shared" si="381"/>
        <v>1.1145551882738627</v>
      </c>
      <c r="R627" s="2">
        <f t="shared" si="383"/>
        <v>1.1171469999999999</v>
      </c>
      <c r="S627" s="2">
        <f t="shared" si="376"/>
        <v>1.06270687</v>
      </c>
      <c r="T627" s="2">
        <f t="shared" si="361"/>
        <v>326441.57466878998</v>
      </c>
      <c r="U627" s="2">
        <f t="shared" si="362"/>
        <v>258.99314474453809</v>
      </c>
      <c r="V627" s="2">
        <f t="shared" si="363"/>
        <v>35501.29307063303</v>
      </c>
      <c r="W627" s="2">
        <f t="shared" si="364"/>
        <v>342939.60714024754</v>
      </c>
      <c r="X627" s="17">
        <f t="shared" si="365"/>
        <v>0</v>
      </c>
      <c r="Y627" s="2">
        <f t="shared" si="366"/>
        <v>0</v>
      </c>
      <c r="Z627" s="72">
        <f t="shared" si="367"/>
        <v>0</v>
      </c>
      <c r="AA627" s="2">
        <f t="shared" si="368"/>
        <v>0</v>
      </c>
      <c r="AB627" s="12">
        <f t="shared" si="377"/>
        <v>4.6600000000000003E-2</v>
      </c>
      <c r="AC627" s="17">
        <f t="shared" si="369"/>
        <v>8</v>
      </c>
      <c r="AD627" s="17">
        <v>252</v>
      </c>
      <c r="AE627" s="13">
        <f t="shared" si="382"/>
        <v>1.001446976</v>
      </c>
      <c r="AF627" s="2">
        <f t="shared" si="370"/>
        <v>472.35312393999999</v>
      </c>
      <c r="AG627" s="2">
        <f t="shared" si="371"/>
        <v>496.22538098000001</v>
      </c>
      <c r="AH627" s="3">
        <f t="shared" si="372"/>
        <v>0</v>
      </c>
      <c r="AI627" s="4" t="str">
        <f t="shared" si="378"/>
        <v>A+J=</v>
      </c>
      <c r="AJ627" s="11">
        <f t="shared" si="379"/>
        <v>41806</v>
      </c>
      <c r="AK627" s="11"/>
      <c r="AL627" s="4"/>
      <c r="AM627" s="1"/>
      <c r="AN627" s="11"/>
      <c r="AO627" s="1"/>
      <c r="AP627" s="1"/>
      <c r="AQ627" s="3"/>
      <c r="AR627" s="53"/>
      <c r="AS627" s="53"/>
      <c r="AT627" s="53"/>
      <c r="AU627" s="53"/>
      <c r="AV627" s="53"/>
      <c r="AW627" s="53"/>
      <c r="AX627" s="1"/>
      <c r="AY627" s="1"/>
      <c r="AZ627" s="1"/>
      <c r="BA627" s="1"/>
      <c r="BB627" s="1"/>
    </row>
    <row r="628" spans="1:138" x14ac:dyDescent="0.2">
      <c r="A628" s="158">
        <f t="shared" si="373"/>
        <v>41784</v>
      </c>
      <c r="B628" s="2">
        <f t="shared" si="355"/>
        <v>343435.83252122754</v>
      </c>
      <c r="C628" s="2">
        <f t="shared" si="374"/>
        <v>307179.32092486997</v>
      </c>
      <c r="D628" s="2">
        <f>SUM(Y628:Y$709)</f>
        <v>4130.2196193899999</v>
      </c>
      <c r="E628" s="73">
        <f t="shared" si="356"/>
        <v>303049.10130548</v>
      </c>
      <c r="F628" s="88">
        <f t="shared" si="384"/>
        <v>3898.38</v>
      </c>
      <c r="G628" s="3">
        <f>IF(AND(N628=1,N627&gt;1),VLOOKUP(A627,[1]Plan1!$BK$81:$BM$259,3),G627)</f>
        <v>3924.5</v>
      </c>
      <c r="H628" s="11">
        <f t="shared" si="385"/>
        <v>41713</v>
      </c>
      <c r="I628" s="11">
        <f t="shared" si="386"/>
        <v>41744</v>
      </c>
      <c r="J628" s="12">
        <f t="shared" si="357"/>
        <v>6.7002190653553395E-3</v>
      </c>
      <c r="K628" s="11">
        <f t="shared" si="375"/>
        <v>41806</v>
      </c>
      <c r="L628" s="11">
        <f t="shared" si="358"/>
        <v>41806</v>
      </c>
      <c r="M628" s="1">
        <f t="shared" si="380"/>
        <v>23</v>
      </c>
      <c r="N628" s="1">
        <f t="shared" si="359"/>
        <v>8</v>
      </c>
      <c r="O628" s="2">
        <f t="shared" si="360"/>
        <v>1.00232543</v>
      </c>
      <c r="P628" s="13">
        <f t="shared" si="387"/>
        <v>1.0092004800000001</v>
      </c>
      <c r="Q628" s="13">
        <f t="shared" si="381"/>
        <v>1.1145551882738627</v>
      </c>
      <c r="R628" s="2">
        <f t="shared" si="383"/>
        <v>1.1171469999999999</v>
      </c>
      <c r="S628" s="2">
        <f t="shared" si="376"/>
        <v>1.06270687</v>
      </c>
      <c r="T628" s="2">
        <f t="shared" si="361"/>
        <v>326441.57466878998</v>
      </c>
      <c r="U628" s="2">
        <f t="shared" si="362"/>
        <v>258.99314474453809</v>
      </c>
      <c r="V628" s="2">
        <f t="shared" si="363"/>
        <v>35501.29307063303</v>
      </c>
      <c r="W628" s="2">
        <f t="shared" si="364"/>
        <v>342939.60714024754</v>
      </c>
      <c r="X628" s="17">
        <f t="shared" si="365"/>
        <v>0</v>
      </c>
      <c r="Y628" s="2">
        <f t="shared" si="366"/>
        <v>0</v>
      </c>
      <c r="Z628" s="72">
        <f t="shared" si="367"/>
        <v>0</v>
      </c>
      <c r="AA628" s="2">
        <f t="shared" si="368"/>
        <v>0</v>
      </c>
      <c r="AB628" s="12">
        <f t="shared" si="377"/>
        <v>4.6600000000000003E-2</v>
      </c>
      <c r="AC628" s="17">
        <f t="shared" si="369"/>
        <v>8</v>
      </c>
      <c r="AD628" s="17">
        <v>252</v>
      </c>
      <c r="AE628" s="13">
        <f t="shared" si="382"/>
        <v>1.001446976</v>
      </c>
      <c r="AF628" s="2">
        <f t="shared" si="370"/>
        <v>472.35312393999999</v>
      </c>
      <c r="AG628" s="2">
        <f t="shared" si="371"/>
        <v>496.22538098000001</v>
      </c>
      <c r="AH628" s="3">
        <f t="shared" si="372"/>
        <v>0</v>
      </c>
      <c r="AI628" s="4" t="str">
        <f t="shared" si="378"/>
        <v>A+J=</v>
      </c>
      <c r="AJ628" s="11">
        <f t="shared" si="379"/>
        <v>41806</v>
      </c>
      <c r="AK628" s="11"/>
      <c r="AL628" s="4"/>
      <c r="AM628" s="1"/>
      <c r="AN628" s="11"/>
      <c r="AO628" s="1"/>
      <c r="AP628" s="1"/>
      <c r="AQ628" s="3"/>
      <c r="AR628" s="53"/>
      <c r="AS628" s="53"/>
      <c r="AT628" s="53"/>
      <c r="AU628" s="53"/>
      <c r="AV628" s="53"/>
      <c r="AW628" s="53"/>
      <c r="AX628" s="1"/>
      <c r="AY628" s="1"/>
      <c r="AZ628" s="1"/>
      <c r="BA628" s="1"/>
      <c r="BB628" s="1"/>
    </row>
    <row r="629" spans="1:138" x14ac:dyDescent="0.2">
      <c r="A629" s="158">
        <f t="shared" si="373"/>
        <v>41785</v>
      </c>
      <c r="B629" s="2">
        <f t="shared" si="355"/>
        <v>343435.83252122754</v>
      </c>
      <c r="C629" s="2">
        <f t="shared" si="374"/>
        <v>307179.32092486997</v>
      </c>
      <c r="D629" s="2">
        <f>SUM(Y629:Y$709)</f>
        <v>4130.2196193899999</v>
      </c>
      <c r="E629" s="73">
        <f t="shared" si="356"/>
        <v>303049.10130548</v>
      </c>
      <c r="F629" s="88">
        <f t="shared" si="384"/>
        <v>3898.38</v>
      </c>
      <c r="G629" s="3">
        <f>IF(AND(N629=1,N628&gt;1),VLOOKUP(A628,[1]Plan1!$BK$81:$BM$259,3),G628)</f>
        <v>3924.5</v>
      </c>
      <c r="H629" s="11">
        <f t="shared" si="385"/>
        <v>41713</v>
      </c>
      <c r="I629" s="11">
        <f t="shared" si="386"/>
        <v>41744</v>
      </c>
      <c r="J629" s="12">
        <f t="shared" si="357"/>
        <v>6.7002190653553395E-3</v>
      </c>
      <c r="K629" s="11">
        <f t="shared" si="375"/>
        <v>41806</v>
      </c>
      <c r="L629" s="11">
        <f t="shared" si="358"/>
        <v>41806</v>
      </c>
      <c r="M629" s="1">
        <f t="shared" si="380"/>
        <v>23</v>
      </c>
      <c r="N629" s="1">
        <f t="shared" si="359"/>
        <v>8</v>
      </c>
      <c r="O629" s="2">
        <f t="shared" si="360"/>
        <v>1.00232543</v>
      </c>
      <c r="P629" s="13">
        <f t="shared" si="387"/>
        <v>1.0092004800000001</v>
      </c>
      <c r="Q629" s="13">
        <f t="shared" si="381"/>
        <v>1.1145551882738627</v>
      </c>
      <c r="R629" s="2">
        <f t="shared" si="383"/>
        <v>1.1171469999999999</v>
      </c>
      <c r="S629" s="2">
        <f t="shared" si="376"/>
        <v>1.06270687</v>
      </c>
      <c r="T629" s="2">
        <f t="shared" si="361"/>
        <v>326441.57466878998</v>
      </c>
      <c r="U629" s="2">
        <f t="shared" si="362"/>
        <v>258.99314474453809</v>
      </c>
      <c r="V629" s="2">
        <f t="shared" si="363"/>
        <v>35501.29307063303</v>
      </c>
      <c r="W629" s="2">
        <f t="shared" si="364"/>
        <v>342939.60714024754</v>
      </c>
      <c r="X629" s="17">
        <f t="shared" si="365"/>
        <v>0</v>
      </c>
      <c r="Y629" s="2">
        <f t="shared" si="366"/>
        <v>0</v>
      </c>
      <c r="Z629" s="72">
        <f t="shared" si="367"/>
        <v>0</v>
      </c>
      <c r="AA629" s="2">
        <f t="shared" si="368"/>
        <v>0</v>
      </c>
      <c r="AB629" s="12">
        <f t="shared" si="377"/>
        <v>4.6600000000000003E-2</v>
      </c>
      <c r="AC629" s="17">
        <f t="shared" si="369"/>
        <v>8</v>
      </c>
      <c r="AD629" s="17">
        <v>252</v>
      </c>
      <c r="AE629" s="13">
        <f t="shared" si="382"/>
        <v>1.001446976</v>
      </c>
      <c r="AF629" s="2">
        <f t="shared" si="370"/>
        <v>472.35312393999999</v>
      </c>
      <c r="AG629" s="2">
        <f t="shared" si="371"/>
        <v>496.22538098000001</v>
      </c>
      <c r="AH629" s="3">
        <f t="shared" si="372"/>
        <v>0</v>
      </c>
      <c r="AI629" s="4" t="str">
        <f t="shared" si="378"/>
        <v>A+J=</v>
      </c>
      <c r="AJ629" s="11">
        <f t="shared" si="379"/>
        <v>41806</v>
      </c>
      <c r="AK629" s="11"/>
      <c r="AL629" s="4"/>
      <c r="AM629" s="1"/>
      <c r="AN629" s="11"/>
      <c r="AO629" s="1"/>
      <c r="AP629" s="1"/>
      <c r="AQ629" s="3"/>
      <c r="AR629" s="53"/>
      <c r="AS629" s="53"/>
      <c r="AT629" s="53"/>
      <c r="AU629" s="53"/>
      <c r="AV629" s="53"/>
      <c r="AW629" s="53"/>
      <c r="AX629" s="1"/>
      <c r="AY629" s="1"/>
      <c r="AZ629" s="1"/>
      <c r="BA629" s="1"/>
      <c r="BB629" s="1"/>
    </row>
    <row r="630" spans="1:138" x14ac:dyDescent="0.2">
      <c r="A630" s="158">
        <f t="shared" si="373"/>
        <v>41786</v>
      </c>
      <c r="B630" s="2">
        <f t="shared" si="355"/>
        <v>343596.3836596621</v>
      </c>
      <c r="C630" s="2">
        <f t="shared" si="374"/>
        <v>307179.32092486997</v>
      </c>
      <c r="D630" s="2">
        <f>SUM(Y630:Y$709)</f>
        <v>4130.2196193899999</v>
      </c>
      <c r="E630" s="73">
        <f t="shared" si="356"/>
        <v>303049.10130548</v>
      </c>
      <c r="F630" s="88">
        <f t="shared" si="384"/>
        <v>3898.38</v>
      </c>
      <c r="G630" s="3">
        <f>IF(AND(N630=1,N629&gt;1),VLOOKUP(A629,[1]Plan1!$BK$81:$BM$259,3),G629)</f>
        <v>3924.5</v>
      </c>
      <c r="H630" s="11">
        <f t="shared" si="385"/>
        <v>41713</v>
      </c>
      <c r="I630" s="11">
        <f t="shared" si="386"/>
        <v>41744</v>
      </c>
      <c r="J630" s="12">
        <f t="shared" si="357"/>
        <v>6.7002190653553395E-3</v>
      </c>
      <c r="K630" s="11">
        <f t="shared" si="375"/>
        <v>41806</v>
      </c>
      <c r="L630" s="11">
        <f t="shared" si="358"/>
        <v>41806</v>
      </c>
      <c r="M630" s="1">
        <f t="shared" si="380"/>
        <v>23</v>
      </c>
      <c r="N630" s="1">
        <f t="shared" si="359"/>
        <v>9</v>
      </c>
      <c r="O630" s="2">
        <f t="shared" si="360"/>
        <v>1.0026164900000001</v>
      </c>
      <c r="P630" s="13">
        <f t="shared" si="387"/>
        <v>1.0092004800000001</v>
      </c>
      <c r="Q630" s="13">
        <f t="shared" si="381"/>
        <v>1.1145551882738627</v>
      </c>
      <c r="R630" s="2">
        <f t="shared" si="383"/>
        <v>1.1174714100000001</v>
      </c>
      <c r="S630" s="2">
        <f t="shared" si="376"/>
        <v>1.06270687</v>
      </c>
      <c r="T630" s="2">
        <f t="shared" si="361"/>
        <v>326441.57466878998</v>
      </c>
      <c r="U630" s="2">
        <f t="shared" si="362"/>
        <v>258.99314474453809</v>
      </c>
      <c r="V630" s="2">
        <f t="shared" si="363"/>
        <v>35599.605229587592</v>
      </c>
      <c r="W630" s="2">
        <f t="shared" si="364"/>
        <v>343037.9192992021</v>
      </c>
      <c r="X630" s="17">
        <f t="shared" si="365"/>
        <v>0</v>
      </c>
      <c r="Y630" s="2">
        <f t="shared" si="366"/>
        <v>0</v>
      </c>
      <c r="Z630" s="72">
        <f t="shared" si="367"/>
        <v>0</v>
      </c>
      <c r="AA630" s="2">
        <f t="shared" si="368"/>
        <v>0</v>
      </c>
      <c r="AB630" s="12">
        <f t="shared" si="377"/>
        <v>4.6600000000000003E-2</v>
      </c>
      <c r="AC630" s="17">
        <f t="shared" si="369"/>
        <v>9</v>
      </c>
      <c r="AD630" s="17">
        <v>252</v>
      </c>
      <c r="AE630" s="13">
        <f t="shared" si="382"/>
        <v>1.0016279960000001</v>
      </c>
      <c r="AF630" s="2">
        <f t="shared" si="370"/>
        <v>531.44557779000002</v>
      </c>
      <c r="AG630" s="2">
        <f t="shared" si="371"/>
        <v>558.46436045999997</v>
      </c>
      <c r="AH630" s="3">
        <f t="shared" si="372"/>
        <v>0</v>
      </c>
      <c r="AI630" s="4" t="str">
        <f t="shared" si="378"/>
        <v>A+J=</v>
      </c>
      <c r="AJ630" s="11">
        <f t="shared" si="379"/>
        <v>41806</v>
      </c>
      <c r="AK630" s="11"/>
      <c r="AL630" s="4"/>
      <c r="AM630" s="1"/>
      <c r="AN630" s="11"/>
      <c r="AO630" s="1"/>
      <c r="AP630" s="1"/>
      <c r="AQ630" s="3"/>
      <c r="AR630" s="53"/>
      <c r="AS630" s="53"/>
      <c r="AT630" s="53"/>
      <c r="AU630" s="53"/>
      <c r="AV630" s="53"/>
      <c r="AW630" s="53"/>
      <c r="AX630" s="1"/>
      <c r="AY630" s="1"/>
      <c r="AZ630" s="1"/>
      <c r="BA630" s="1"/>
      <c r="BB630" s="1"/>
    </row>
    <row r="631" spans="1:138" x14ac:dyDescent="0.2">
      <c r="A631" s="158">
        <f t="shared" si="373"/>
        <v>41787</v>
      </c>
      <c r="B631" s="2">
        <f t="shared" si="355"/>
        <v>343757.00869515567</v>
      </c>
      <c r="C631" s="2">
        <f t="shared" si="374"/>
        <v>307179.32092486997</v>
      </c>
      <c r="D631" s="2">
        <f>SUM(Y631:Y$709)</f>
        <v>4130.2196193899999</v>
      </c>
      <c r="E631" s="73">
        <f t="shared" si="356"/>
        <v>303049.10130548</v>
      </c>
      <c r="F631" s="88">
        <f t="shared" si="384"/>
        <v>3898.38</v>
      </c>
      <c r="G631" s="3">
        <f>IF(AND(N631=1,N630&gt;1),VLOOKUP(A630,[1]Plan1!$BK$81:$BM$259,3),G630)</f>
        <v>3924.5</v>
      </c>
      <c r="H631" s="11">
        <f t="shared" si="385"/>
        <v>41713</v>
      </c>
      <c r="I631" s="11">
        <f t="shared" si="386"/>
        <v>41744</v>
      </c>
      <c r="J631" s="12">
        <f t="shared" si="357"/>
        <v>6.7002190653553395E-3</v>
      </c>
      <c r="K631" s="11">
        <f t="shared" si="375"/>
        <v>41806</v>
      </c>
      <c r="L631" s="11">
        <f t="shared" si="358"/>
        <v>41806</v>
      </c>
      <c r="M631" s="1">
        <f t="shared" si="380"/>
        <v>23</v>
      </c>
      <c r="N631" s="1">
        <f t="shared" si="359"/>
        <v>10</v>
      </c>
      <c r="O631" s="2">
        <f t="shared" si="360"/>
        <v>1.0029076400000001</v>
      </c>
      <c r="P631" s="13">
        <f t="shared" si="387"/>
        <v>1.0092004800000001</v>
      </c>
      <c r="Q631" s="13">
        <f t="shared" si="381"/>
        <v>1.1145551882738627</v>
      </c>
      <c r="R631" s="2">
        <f t="shared" si="383"/>
        <v>1.1177959099999999</v>
      </c>
      <c r="S631" s="2">
        <f t="shared" si="376"/>
        <v>1.06270687</v>
      </c>
      <c r="T631" s="2">
        <f t="shared" si="361"/>
        <v>326441.57466878998</v>
      </c>
      <c r="U631" s="2">
        <f t="shared" si="362"/>
        <v>258.99314474453809</v>
      </c>
      <c r="V631" s="2">
        <f t="shared" si="363"/>
        <v>35697.94466296117</v>
      </c>
      <c r="W631" s="2">
        <f t="shared" si="364"/>
        <v>343136.25873257569</v>
      </c>
      <c r="X631" s="17">
        <f t="shared" si="365"/>
        <v>0</v>
      </c>
      <c r="Y631" s="2">
        <f t="shared" si="366"/>
        <v>0</v>
      </c>
      <c r="Z631" s="72">
        <f t="shared" si="367"/>
        <v>0</v>
      </c>
      <c r="AA631" s="2">
        <f t="shared" si="368"/>
        <v>0</v>
      </c>
      <c r="AB631" s="12">
        <f t="shared" si="377"/>
        <v>4.6600000000000003E-2</v>
      </c>
      <c r="AC631" s="17">
        <f t="shared" si="369"/>
        <v>10</v>
      </c>
      <c r="AD631" s="17">
        <v>252</v>
      </c>
      <c r="AE631" s="13">
        <f t="shared" si="382"/>
        <v>1.0018090479999999</v>
      </c>
      <c r="AF631" s="2">
        <f t="shared" si="370"/>
        <v>590.54847776999998</v>
      </c>
      <c r="AG631" s="2">
        <f t="shared" si="371"/>
        <v>620.74996257999999</v>
      </c>
      <c r="AH631" s="3">
        <f t="shared" si="372"/>
        <v>0</v>
      </c>
      <c r="AI631" s="4" t="str">
        <f t="shared" si="378"/>
        <v>A+J=</v>
      </c>
      <c r="AJ631" s="11">
        <f t="shared" si="379"/>
        <v>41806</v>
      </c>
      <c r="AK631" s="11"/>
      <c r="AL631" s="4"/>
      <c r="AM631" s="1"/>
      <c r="AN631" s="11"/>
      <c r="AO631" s="1"/>
      <c r="AP631" s="1"/>
      <c r="AQ631" s="3"/>
      <c r="AR631" s="53"/>
      <c r="AS631" s="53"/>
      <c r="AT631" s="53"/>
      <c r="AU631" s="53"/>
      <c r="AV631" s="53"/>
      <c r="AW631" s="53"/>
      <c r="AX631" s="1"/>
      <c r="AY631" s="1"/>
      <c r="AZ631" s="1"/>
      <c r="BA631" s="1"/>
      <c r="BB631" s="1"/>
    </row>
    <row r="632" spans="1:138" x14ac:dyDescent="0.2">
      <c r="A632" s="158">
        <f t="shared" si="373"/>
        <v>41788</v>
      </c>
      <c r="B632" s="2">
        <f t="shared" si="355"/>
        <v>343917.70765195851</v>
      </c>
      <c r="C632" s="2">
        <f t="shared" si="374"/>
        <v>307179.32092486997</v>
      </c>
      <c r="D632" s="2">
        <f>SUM(Y632:Y$709)</f>
        <v>4130.2196193899999</v>
      </c>
      <c r="E632" s="73">
        <f t="shared" si="356"/>
        <v>303049.10130548</v>
      </c>
      <c r="F632" s="88">
        <f t="shared" si="384"/>
        <v>3898.38</v>
      </c>
      <c r="G632" s="3">
        <f>IF(AND(N632=1,N631&gt;1),VLOOKUP(A631,[1]Plan1!$BK$81:$BM$259,3),G631)</f>
        <v>3924.5</v>
      </c>
      <c r="H632" s="11">
        <f t="shared" si="385"/>
        <v>41713</v>
      </c>
      <c r="I632" s="11">
        <f t="shared" si="386"/>
        <v>41744</v>
      </c>
      <c r="J632" s="12">
        <f t="shared" si="357"/>
        <v>6.7002190653553395E-3</v>
      </c>
      <c r="K632" s="11">
        <f t="shared" si="375"/>
        <v>41806</v>
      </c>
      <c r="L632" s="11">
        <f t="shared" si="358"/>
        <v>41806</v>
      </c>
      <c r="M632" s="1">
        <f t="shared" si="380"/>
        <v>23</v>
      </c>
      <c r="N632" s="1">
        <f t="shared" si="359"/>
        <v>11</v>
      </c>
      <c r="O632" s="2">
        <f t="shared" si="360"/>
        <v>1.0031988700000001</v>
      </c>
      <c r="P632" s="13">
        <f t="shared" si="387"/>
        <v>1.0092004800000001</v>
      </c>
      <c r="Q632" s="13">
        <f t="shared" si="381"/>
        <v>1.1145551882738627</v>
      </c>
      <c r="R632" s="2">
        <f t="shared" si="383"/>
        <v>1.1181205000000001</v>
      </c>
      <c r="S632" s="2">
        <f t="shared" si="376"/>
        <v>1.06270687</v>
      </c>
      <c r="T632" s="2">
        <f t="shared" si="361"/>
        <v>326441.57466878998</v>
      </c>
      <c r="U632" s="2">
        <f t="shared" si="362"/>
        <v>258.99314474453809</v>
      </c>
      <c r="V632" s="2">
        <f t="shared" si="363"/>
        <v>35796.311370753974</v>
      </c>
      <c r="W632" s="2">
        <f t="shared" si="364"/>
        <v>343234.62544036849</v>
      </c>
      <c r="X632" s="17">
        <f t="shared" si="365"/>
        <v>0</v>
      </c>
      <c r="Y632" s="2">
        <f t="shared" si="366"/>
        <v>0</v>
      </c>
      <c r="Z632" s="72">
        <f t="shared" si="367"/>
        <v>0</v>
      </c>
      <c r="AA632" s="2">
        <f t="shared" si="368"/>
        <v>0</v>
      </c>
      <c r="AB632" s="12">
        <f t="shared" si="377"/>
        <v>4.6600000000000003E-2</v>
      </c>
      <c r="AC632" s="17">
        <f t="shared" si="369"/>
        <v>11</v>
      </c>
      <c r="AD632" s="17">
        <v>252</v>
      </c>
      <c r="AE632" s="13">
        <f t="shared" si="382"/>
        <v>1.001990132</v>
      </c>
      <c r="AF632" s="2">
        <f t="shared" si="370"/>
        <v>649.66182387000003</v>
      </c>
      <c r="AG632" s="2">
        <f t="shared" si="371"/>
        <v>683.08221159000004</v>
      </c>
      <c r="AH632" s="3">
        <f t="shared" si="372"/>
        <v>0</v>
      </c>
      <c r="AI632" s="4" t="str">
        <f t="shared" si="378"/>
        <v>A+J=</v>
      </c>
      <c r="AJ632" s="11">
        <f t="shared" si="379"/>
        <v>41806</v>
      </c>
      <c r="AK632" s="11"/>
      <c r="AL632" s="4"/>
      <c r="AM632" s="1"/>
      <c r="AN632" s="11"/>
      <c r="AO632" s="1"/>
      <c r="AP632" s="1"/>
      <c r="AQ632" s="3"/>
      <c r="AR632" s="53"/>
      <c r="AS632" s="53"/>
      <c r="AT632" s="53"/>
      <c r="AU632" s="53"/>
      <c r="AV632" s="53"/>
      <c r="AW632" s="53"/>
      <c r="AX632" s="1"/>
      <c r="AY632" s="1"/>
      <c r="AZ632" s="1"/>
      <c r="BA632" s="1"/>
      <c r="BB632" s="1"/>
    </row>
    <row r="633" spans="1:138" x14ac:dyDescent="0.2">
      <c r="A633" s="158">
        <f t="shared" si="373"/>
        <v>41789</v>
      </c>
      <c r="B633" s="2">
        <f t="shared" si="355"/>
        <v>344078.48124100029</v>
      </c>
      <c r="C633" s="2">
        <f t="shared" si="374"/>
        <v>307179.32092486997</v>
      </c>
      <c r="D633" s="2">
        <f>SUM(Y633:Y$709)</f>
        <v>4130.2196193899999</v>
      </c>
      <c r="E633" s="73">
        <f t="shared" si="356"/>
        <v>303049.10130548</v>
      </c>
      <c r="F633" s="88">
        <f t="shared" si="384"/>
        <v>3898.38</v>
      </c>
      <c r="G633" s="3">
        <f>IF(AND(N633=1,N632&gt;1),VLOOKUP(A632,[1]Plan1!$BK$81:$BM$259,3),G632)</f>
        <v>3924.5</v>
      </c>
      <c r="H633" s="11">
        <f t="shared" si="385"/>
        <v>41713</v>
      </c>
      <c r="I633" s="11">
        <f t="shared" si="386"/>
        <v>41744</v>
      </c>
      <c r="J633" s="12">
        <f t="shared" si="357"/>
        <v>6.7002190653553395E-3</v>
      </c>
      <c r="K633" s="11">
        <f t="shared" si="375"/>
        <v>41806</v>
      </c>
      <c r="L633" s="11">
        <f t="shared" si="358"/>
        <v>41806</v>
      </c>
      <c r="M633" s="1">
        <f t="shared" si="380"/>
        <v>23</v>
      </c>
      <c r="N633" s="1">
        <f t="shared" si="359"/>
        <v>12</v>
      </c>
      <c r="O633" s="2">
        <f t="shared" si="360"/>
        <v>1.00349018</v>
      </c>
      <c r="P633" s="13">
        <f t="shared" si="387"/>
        <v>1.0092004800000001</v>
      </c>
      <c r="Q633" s="13">
        <f t="shared" si="381"/>
        <v>1.1145551882738627</v>
      </c>
      <c r="R633" s="2">
        <f t="shared" si="383"/>
        <v>1.1184451799999999</v>
      </c>
      <c r="S633" s="2">
        <f t="shared" si="376"/>
        <v>1.06270687</v>
      </c>
      <c r="T633" s="2">
        <f t="shared" si="361"/>
        <v>326441.57466878998</v>
      </c>
      <c r="U633" s="2">
        <f t="shared" si="362"/>
        <v>258.99314474453809</v>
      </c>
      <c r="V633" s="2">
        <f t="shared" si="363"/>
        <v>35894.705352965793</v>
      </c>
      <c r="W633" s="2">
        <f t="shared" si="364"/>
        <v>343333.01942258031</v>
      </c>
      <c r="X633" s="17">
        <f t="shared" si="365"/>
        <v>0</v>
      </c>
      <c r="Y633" s="2">
        <f t="shared" si="366"/>
        <v>0</v>
      </c>
      <c r="Z633" s="72">
        <f t="shared" si="367"/>
        <v>0</v>
      </c>
      <c r="AA633" s="2">
        <f t="shared" si="368"/>
        <v>0</v>
      </c>
      <c r="AB633" s="12">
        <f t="shared" si="377"/>
        <v>4.6600000000000003E-2</v>
      </c>
      <c r="AC633" s="17">
        <f t="shared" si="369"/>
        <v>12</v>
      </c>
      <c r="AD633" s="17">
        <v>252</v>
      </c>
      <c r="AE633" s="13">
        <f t="shared" si="382"/>
        <v>1.00217125</v>
      </c>
      <c r="AF633" s="2">
        <f t="shared" si="370"/>
        <v>708.78626899000005</v>
      </c>
      <c r="AG633" s="2">
        <f t="shared" si="371"/>
        <v>745.46181841999999</v>
      </c>
      <c r="AH633" s="3">
        <f t="shared" si="372"/>
        <v>0</v>
      </c>
      <c r="AI633" s="4" t="str">
        <f t="shared" si="378"/>
        <v>A+J=</v>
      </c>
      <c r="AJ633" s="11">
        <f t="shared" si="379"/>
        <v>41806</v>
      </c>
      <c r="AK633" s="11"/>
      <c r="AL633" s="4"/>
      <c r="AM633" s="1"/>
      <c r="AN633" s="11"/>
      <c r="AO633" s="1"/>
      <c r="AP633" s="1"/>
      <c r="AQ633" s="3"/>
      <c r="AR633" s="53"/>
      <c r="AS633" s="53"/>
      <c r="AT633" s="53"/>
      <c r="AU633" s="53"/>
      <c r="AV633" s="53"/>
      <c r="AW633" s="53"/>
      <c r="AX633" s="1"/>
      <c r="AY633" s="1"/>
      <c r="AZ633" s="1"/>
      <c r="BA633" s="1"/>
      <c r="BB633" s="1"/>
    </row>
    <row r="634" spans="1:138" x14ac:dyDescent="0.2">
      <c r="A634" s="158">
        <f t="shared" si="373"/>
        <v>41790</v>
      </c>
      <c r="B634" s="2">
        <f t="shared" si="355"/>
        <v>344239.33183788235</v>
      </c>
      <c r="C634" s="2">
        <f t="shared" si="374"/>
        <v>307179.32092486997</v>
      </c>
      <c r="D634" s="2">
        <f>SUM(Y634:Y$709)</f>
        <v>4130.2196193899999</v>
      </c>
      <c r="E634" s="73">
        <f t="shared" si="356"/>
        <v>303049.10130548</v>
      </c>
      <c r="F634" s="88">
        <f t="shared" si="384"/>
        <v>3898.38</v>
      </c>
      <c r="G634" s="3">
        <f>IF(AND(N634=1,N633&gt;1),VLOOKUP(A633,[1]Plan1!$BK$81:$BM$259,3),G633)</f>
        <v>3924.5</v>
      </c>
      <c r="H634" s="11">
        <f t="shared" si="385"/>
        <v>41713</v>
      </c>
      <c r="I634" s="11">
        <f t="shared" si="386"/>
        <v>41744</v>
      </c>
      <c r="J634" s="12">
        <f t="shared" si="357"/>
        <v>6.7002190653553395E-3</v>
      </c>
      <c r="K634" s="11">
        <f t="shared" si="375"/>
        <v>41806</v>
      </c>
      <c r="L634" s="11">
        <f t="shared" si="358"/>
        <v>41806</v>
      </c>
      <c r="M634" s="1">
        <f t="shared" si="380"/>
        <v>23</v>
      </c>
      <c r="N634" s="1">
        <f t="shared" si="359"/>
        <v>13</v>
      </c>
      <c r="O634" s="2">
        <f t="shared" si="360"/>
        <v>1.0037815800000001</v>
      </c>
      <c r="P634" s="13">
        <f t="shared" si="387"/>
        <v>1.0092004800000001</v>
      </c>
      <c r="Q634" s="13">
        <f t="shared" si="381"/>
        <v>1.1145551882738627</v>
      </c>
      <c r="R634" s="2">
        <f t="shared" si="383"/>
        <v>1.1187699600000001</v>
      </c>
      <c r="S634" s="2">
        <f t="shared" si="376"/>
        <v>1.06270687</v>
      </c>
      <c r="T634" s="2">
        <f t="shared" si="361"/>
        <v>326441.57466878998</v>
      </c>
      <c r="U634" s="2">
        <f t="shared" si="362"/>
        <v>258.99314474453809</v>
      </c>
      <c r="V634" s="2">
        <f t="shared" si="363"/>
        <v>35993.129640087827</v>
      </c>
      <c r="W634" s="2">
        <f t="shared" si="364"/>
        <v>343431.44370970235</v>
      </c>
      <c r="X634" s="17">
        <f t="shared" si="365"/>
        <v>0</v>
      </c>
      <c r="Y634" s="2">
        <f t="shared" si="366"/>
        <v>0</v>
      </c>
      <c r="Z634" s="72">
        <f t="shared" si="367"/>
        <v>0</v>
      </c>
      <c r="AA634" s="2">
        <f t="shared" si="368"/>
        <v>0</v>
      </c>
      <c r="AB634" s="12">
        <f t="shared" si="377"/>
        <v>4.6600000000000003E-2</v>
      </c>
      <c r="AC634" s="17">
        <f t="shared" si="369"/>
        <v>13</v>
      </c>
      <c r="AD634" s="17">
        <v>252</v>
      </c>
      <c r="AE634" s="13">
        <f t="shared" si="382"/>
        <v>1.0023523999999999</v>
      </c>
      <c r="AF634" s="2">
        <f t="shared" si="370"/>
        <v>767.92116024999996</v>
      </c>
      <c r="AG634" s="2">
        <f t="shared" si="371"/>
        <v>807.88812817999997</v>
      </c>
      <c r="AH634" s="3">
        <f t="shared" si="372"/>
        <v>0</v>
      </c>
      <c r="AI634" s="4" t="str">
        <f t="shared" si="378"/>
        <v>A+J=</v>
      </c>
      <c r="AJ634" s="11">
        <f t="shared" si="379"/>
        <v>41806</v>
      </c>
      <c r="AK634" s="11"/>
      <c r="AL634" s="4"/>
      <c r="AM634" s="1"/>
      <c r="AN634" s="11"/>
      <c r="AO634" s="1"/>
      <c r="AP634" s="1"/>
      <c r="AQ634" s="3"/>
      <c r="AR634" s="53"/>
      <c r="AS634" s="53"/>
      <c r="AT634" s="53"/>
      <c r="AU634" s="53"/>
      <c r="AV634" s="53"/>
      <c r="AW634" s="53"/>
      <c r="AX634" s="1"/>
      <c r="AY634" s="1"/>
      <c r="AZ634" s="1"/>
      <c r="BA634" s="1"/>
      <c r="BB634" s="1"/>
    </row>
    <row r="635" spans="1:138" x14ac:dyDescent="0.2">
      <c r="A635" s="158">
        <f t="shared" si="373"/>
        <v>41791</v>
      </c>
      <c r="B635" s="2">
        <f t="shared" si="355"/>
        <v>344239.33183788235</v>
      </c>
      <c r="C635" s="2">
        <f t="shared" si="374"/>
        <v>307179.32092486997</v>
      </c>
      <c r="D635" s="2">
        <f>SUM(Y635:Y$709)</f>
        <v>4130.2196193899999</v>
      </c>
      <c r="E635" s="73">
        <f t="shared" si="356"/>
        <v>303049.10130548</v>
      </c>
      <c r="F635" s="88">
        <f t="shared" si="384"/>
        <v>3898.38</v>
      </c>
      <c r="G635" s="3">
        <f>IF(AND(N635=1,N634&gt;1),VLOOKUP(A634,[1]Plan1!$BK$81:$BM$259,3),G634)</f>
        <v>3924.5</v>
      </c>
      <c r="H635" s="11">
        <f t="shared" si="385"/>
        <v>41713</v>
      </c>
      <c r="I635" s="11">
        <f t="shared" si="386"/>
        <v>41744</v>
      </c>
      <c r="J635" s="12">
        <f t="shared" si="357"/>
        <v>6.7002190653553395E-3</v>
      </c>
      <c r="K635" s="11">
        <f t="shared" si="375"/>
        <v>41806</v>
      </c>
      <c r="L635" s="11">
        <f t="shared" si="358"/>
        <v>41806</v>
      </c>
      <c r="M635" s="1">
        <f t="shared" si="380"/>
        <v>23</v>
      </c>
      <c r="N635" s="1">
        <f t="shared" si="359"/>
        <v>13</v>
      </c>
      <c r="O635" s="2">
        <f t="shared" si="360"/>
        <v>1.0037815800000001</v>
      </c>
      <c r="P635" s="13">
        <f t="shared" si="387"/>
        <v>1.0092004800000001</v>
      </c>
      <c r="Q635" s="13">
        <f t="shared" si="381"/>
        <v>1.1145551882738627</v>
      </c>
      <c r="R635" s="2">
        <f t="shared" si="383"/>
        <v>1.1187699600000001</v>
      </c>
      <c r="S635" s="2">
        <f t="shared" si="376"/>
        <v>1.06270687</v>
      </c>
      <c r="T635" s="2">
        <f t="shared" si="361"/>
        <v>326441.57466878998</v>
      </c>
      <c r="U635" s="2">
        <f t="shared" si="362"/>
        <v>258.99314474453809</v>
      </c>
      <c r="V635" s="2">
        <f t="shared" si="363"/>
        <v>35993.129640087827</v>
      </c>
      <c r="W635" s="2">
        <f t="shared" si="364"/>
        <v>343431.44370970235</v>
      </c>
      <c r="X635" s="17">
        <f t="shared" si="365"/>
        <v>0</v>
      </c>
      <c r="Y635" s="2">
        <f t="shared" si="366"/>
        <v>0</v>
      </c>
      <c r="Z635" s="72">
        <f t="shared" si="367"/>
        <v>0</v>
      </c>
      <c r="AA635" s="2">
        <f t="shared" si="368"/>
        <v>0</v>
      </c>
      <c r="AB635" s="12">
        <f t="shared" si="377"/>
        <v>4.6600000000000003E-2</v>
      </c>
      <c r="AC635" s="17">
        <f t="shared" si="369"/>
        <v>13</v>
      </c>
      <c r="AD635" s="17">
        <v>252</v>
      </c>
      <c r="AE635" s="13">
        <f t="shared" si="382"/>
        <v>1.0023523999999999</v>
      </c>
      <c r="AF635" s="2">
        <f t="shared" si="370"/>
        <v>767.92116024999996</v>
      </c>
      <c r="AG635" s="2">
        <f t="shared" si="371"/>
        <v>807.88812817999997</v>
      </c>
      <c r="AH635" s="3">
        <f t="shared" si="372"/>
        <v>0</v>
      </c>
      <c r="AI635" s="4" t="str">
        <f t="shared" si="378"/>
        <v>A+J=</v>
      </c>
      <c r="AJ635" s="11">
        <f t="shared" si="379"/>
        <v>41806</v>
      </c>
      <c r="AK635" s="11"/>
      <c r="AL635" s="4"/>
      <c r="AM635" s="1"/>
      <c r="AN635" s="11"/>
      <c r="AO635" s="1"/>
      <c r="AP635" s="1"/>
      <c r="AQ635" s="3"/>
      <c r="AR635" s="53"/>
      <c r="AS635" s="53"/>
      <c r="AT635" s="53"/>
      <c r="AU635" s="53"/>
      <c r="AV635" s="53"/>
      <c r="AW635" s="53"/>
      <c r="AX635" s="1"/>
      <c r="AY635" s="1"/>
      <c r="AZ635" s="1"/>
      <c r="BA635" s="1"/>
      <c r="BB635" s="1"/>
    </row>
    <row r="636" spans="1:138" x14ac:dyDescent="0.2">
      <c r="A636" s="158">
        <f t="shared" si="373"/>
        <v>41792</v>
      </c>
      <c r="B636" s="2">
        <f t="shared" si="355"/>
        <v>344239.33183788235</v>
      </c>
      <c r="C636" s="2">
        <f t="shared" si="374"/>
        <v>307179.32092486997</v>
      </c>
      <c r="D636" s="2">
        <f>SUM(Y636:Y$709)</f>
        <v>4130.2196193899999</v>
      </c>
      <c r="E636" s="73">
        <f t="shared" si="356"/>
        <v>303049.10130548</v>
      </c>
      <c r="F636" s="88">
        <f t="shared" si="384"/>
        <v>3898.38</v>
      </c>
      <c r="G636" s="3">
        <f>IF(AND(N636=1,N635&gt;1),VLOOKUP(A635,[1]Plan1!$BK$81:$BM$259,3),G635)</f>
        <v>3924.5</v>
      </c>
      <c r="H636" s="11">
        <f t="shared" si="385"/>
        <v>41713</v>
      </c>
      <c r="I636" s="11">
        <f t="shared" si="386"/>
        <v>41744</v>
      </c>
      <c r="J636" s="12">
        <f t="shared" si="357"/>
        <v>6.7002190653553395E-3</v>
      </c>
      <c r="K636" s="11">
        <f t="shared" si="375"/>
        <v>41806</v>
      </c>
      <c r="L636" s="11">
        <f t="shared" si="358"/>
        <v>41806</v>
      </c>
      <c r="M636" s="1">
        <f t="shared" si="380"/>
        <v>23</v>
      </c>
      <c r="N636" s="1">
        <f t="shared" si="359"/>
        <v>13</v>
      </c>
      <c r="O636" s="2">
        <f t="shared" si="360"/>
        <v>1.0037815800000001</v>
      </c>
      <c r="P636" s="13">
        <f t="shared" si="387"/>
        <v>1.0092004800000001</v>
      </c>
      <c r="Q636" s="13">
        <f t="shared" si="381"/>
        <v>1.1145551882738627</v>
      </c>
      <c r="R636" s="2">
        <f t="shared" si="383"/>
        <v>1.1187699600000001</v>
      </c>
      <c r="S636" s="2">
        <f t="shared" si="376"/>
        <v>1.06270687</v>
      </c>
      <c r="T636" s="2">
        <f t="shared" si="361"/>
        <v>326441.57466878998</v>
      </c>
      <c r="U636" s="2">
        <f t="shared" si="362"/>
        <v>258.99314474453809</v>
      </c>
      <c r="V636" s="2">
        <f t="shared" si="363"/>
        <v>35993.129640087827</v>
      </c>
      <c r="W636" s="2">
        <f t="shared" si="364"/>
        <v>343431.44370970235</v>
      </c>
      <c r="X636" s="17">
        <f t="shared" si="365"/>
        <v>0</v>
      </c>
      <c r="Y636" s="2">
        <f t="shared" si="366"/>
        <v>0</v>
      </c>
      <c r="Z636" s="72">
        <f t="shared" si="367"/>
        <v>0</v>
      </c>
      <c r="AA636" s="2">
        <f t="shared" si="368"/>
        <v>0</v>
      </c>
      <c r="AB636" s="12">
        <f t="shared" si="377"/>
        <v>4.6600000000000003E-2</v>
      </c>
      <c r="AC636" s="17">
        <f t="shared" si="369"/>
        <v>13</v>
      </c>
      <c r="AD636" s="17">
        <v>252</v>
      </c>
      <c r="AE636" s="13">
        <f t="shared" si="382"/>
        <v>1.0023523999999999</v>
      </c>
      <c r="AF636" s="2">
        <f t="shared" si="370"/>
        <v>767.92116024999996</v>
      </c>
      <c r="AG636" s="2">
        <f t="shared" si="371"/>
        <v>807.88812817999997</v>
      </c>
      <c r="AH636" s="3">
        <f t="shared" si="372"/>
        <v>0</v>
      </c>
      <c r="AI636" s="4" t="str">
        <f t="shared" si="378"/>
        <v>A+J=</v>
      </c>
      <c r="AJ636" s="11">
        <f t="shared" si="379"/>
        <v>41806</v>
      </c>
      <c r="AK636" s="11"/>
      <c r="AL636" s="4"/>
      <c r="AM636" s="1"/>
      <c r="AN636" s="11"/>
      <c r="AO636" s="1"/>
      <c r="AP636" s="1"/>
      <c r="AQ636" s="3"/>
      <c r="AR636" s="53"/>
      <c r="AS636" s="53"/>
      <c r="AT636" s="53"/>
      <c r="AU636" s="53"/>
      <c r="AV636" s="53"/>
      <c r="AW636" s="53"/>
      <c r="AX636" s="1"/>
      <c r="AY636" s="1"/>
      <c r="AZ636" s="1"/>
      <c r="BA636" s="1"/>
      <c r="BB636" s="1"/>
    </row>
    <row r="637" spans="1:138" x14ac:dyDescent="0.2">
      <c r="A637" s="158">
        <f t="shared" si="373"/>
        <v>41793</v>
      </c>
      <c r="B637" s="2">
        <f t="shared" si="355"/>
        <v>344400.25677389349</v>
      </c>
      <c r="C637" s="2">
        <f t="shared" si="374"/>
        <v>307179.32092486997</v>
      </c>
      <c r="D637" s="2">
        <f>SUM(Y637:Y$709)</f>
        <v>4130.2196193899999</v>
      </c>
      <c r="E637" s="73">
        <f t="shared" si="356"/>
        <v>303049.10130548</v>
      </c>
      <c r="F637" s="88">
        <f t="shared" si="384"/>
        <v>3898.38</v>
      </c>
      <c r="G637" s="3">
        <f>IF(AND(N637=1,N636&gt;1),VLOOKUP(A636,[1]Plan1!$BK$81:$BM$259,3),G636)</f>
        <v>3924.5</v>
      </c>
      <c r="H637" s="11">
        <f t="shared" si="385"/>
        <v>41713</v>
      </c>
      <c r="I637" s="11">
        <f t="shared" si="386"/>
        <v>41744</v>
      </c>
      <c r="J637" s="12">
        <f t="shared" si="357"/>
        <v>6.7002190653553395E-3</v>
      </c>
      <c r="K637" s="11">
        <f t="shared" si="375"/>
        <v>41806</v>
      </c>
      <c r="L637" s="11">
        <f t="shared" si="358"/>
        <v>41806</v>
      </c>
      <c r="M637" s="1">
        <f t="shared" si="380"/>
        <v>23</v>
      </c>
      <c r="N637" s="1">
        <f t="shared" si="359"/>
        <v>14</v>
      </c>
      <c r="O637" s="2">
        <f t="shared" si="360"/>
        <v>1.0040730600000001</v>
      </c>
      <c r="P637" s="13">
        <f t="shared" si="387"/>
        <v>1.0092004800000001</v>
      </c>
      <c r="Q637" s="13">
        <f t="shared" si="381"/>
        <v>1.1145551882738627</v>
      </c>
      <c r="R637" s="2">
        <f t="shared" si="383"/>
        <v>1.1190948300000001</v>
      </c>
      <c r="S637" s="2">
        <f t="shared" si="376"/>
        <v>1.06270687</v>
      </c>
      <c r="T637" s="2">
        <f t="shared" si="361"/>
        <v>326441.57466878998</v>
      </c>
      <c r="U637" s="2">
        <f t="shared" si="362"/>
        <v>258.99314474453809</v>
      </c>
      <c r="V637" s="2">
        <f t="shared" si="363"/>
        <v>36091.581201628949</v>
      </c>
      <c r="W637" s="2">
        <f t="shared" si="364"/>
        <v>343529.89527124347</v>
      </c>
      <c r="X637" s="17">
        <f t="shared" si="365"/>
        <v>0</v>
      </c>
      <c r="Y637" s="2">
        <f t="shared" si="366"/>
        <v>0</v>
      </c>
      <c r="Z637" s="72">
        <f t="shared" si="367"/>
        <v>0</v>
      </c>
      <c r="AA637" s="2">
        <f t="shared" si="368"/>
        <v>0</v>
      </c>
      <c r="AB637" s="12">
        <f t="shared" si="377"/>
        <v>4.6600000000000003E-2</v>
      </c>
      <c r="AC637" s="17">
        <f t="shared" si="369"/>
        <v>14</v>
      </c>
      <c r="AD637" s="17">
        <v>252</v>
      </c>
      <c r="AE637" s="13">
        <f t="shared" si="382"/>
        <v>1.002533583</v>
      </c>
      <c r="AF637" s="2">
        <f t="shared" si="370"/>
        <v>827.06682407000005</v>
      </c>
      <c r="AG637" s="2">
        <f t="shared" si="371"/>
        <v>870.36150265000003</v>
      </c>
      <c r="AH637" s="3">
        <f t="shared" si="372"/>
        <v>0</v>
      </c>
      <c r="AI637" s="4" t="str">
        <f t="shared" si="378"/>
        <v>A+J=</v>
      </c>
      <c r="AJ637" s="11">
        <f t="shared" si="379"/>
        <v>41806</v>
      </c>
      <c r="AK637" s="11"/>
      <c r="AL637" s="4"/>
      <c r="AM637" s="1"/>
      <c r="AN637" s="11"/>
      <c r="AO637" s="1"/>
      <c r="AP637" s="1"/>
      <c r="AQ637" s="3"/>
      <c r="AR637" s="53"/>
      <c r="AS637" s="53"/>
      <c r="AT637" s="53"/>
      <c r="AU637" s="53"/>
      <c r="AV637" s="53"/>
      <c r="AW637" s="53"/>
      <c r="AX637" s="1"/>
      <c r="AY637" s="1"/>
      <c r="AZ637" s="1"/>
      <c r="BA637" s="1"/>
      <c r="BB637" s="1"/>
    </row>
    <row r="638" spans="1:138" x14ac:dyDescent="0.2">
      <c r="A638" s="158">
        <f t="shared" si="373"/>
        <v>41794</v>
      </c>
      <c r="B638" s="2">
        <f t="shared" si="355"/>
        <v>344561.2587686847</v>
      </c>
      <c r="C638" s="2">
        <f t="shared" si="374"/>
        <v>307179.32092486997</v>
      </c>
      <c r="D638" s="2">
        <f>SUM(Y638:Y$709)</f>
        <v>4130.2196193899999</v>
      </c>
      <c r="E638" s="73">
        <f t="shared" si="356"/>
        <v>303049.10130548</v>
      </c>
      <c r="F638" s="88">
        <f t="shared" si="384"/>
        <v>3898.38</v>
      </c>
      <c r="G638" s="3">
        <f>IF(AND(N638=1,N637&gt;1),VLOOKUP(A637,[1]Plan1!$BK$81:$BM$259,3),G637)</f>
        <v>3924.5</v>
      </c>
      <c r="H638" s="11">
        <f t="shared" si="385"/>
        <v>41713</v>
      </c>
      <c r="I638" s="11">
        <f t="shared" si="386"/>
        <v>41744</v>
      </c>
      <c r="J638" s="12">
        <f t="shared" si="357"/>
        <v>6.7002190653553395E-3</v>
      </c>
      <c r="K638" s="11">
        <f t="shared" si="375"/>
        <v>41806</v>
      </c>
      <c r="L638" s="11">
        <f t="shared" si="358"/>
        <v>41806</v>
      </c>
      <c r="M638" s="1">
        <f t="shared" si="380"/>
        <v>23</v>
      </c>
      <c r="N638" s="1">
        <f t="shared" si="359"/>
        <v>15</v>
      </c>
      <c r="O638" s="2">
        <f t="shared" si="360"/>
        <v>1.00436463</v>
      </c>
      <c r="P638" s="13">
        <f t="shared" si="387"/>
        <v>1.0092004800000001</v>
      </c>
      <c r="Q638" s="13">
        <f t="shared" si="381"/>
        <v>1.1145551882738627</v>
      </c>
      <c r="R638" s="2">
        <f t="shared" si="383"/>
        <v>1.1194198</v>
      </c>
      <c r="S638" s="2">
        <f t="shared" si="376"/>
        <v>1.06270687</v>
      </c>
      <c r="T638" s="2">
        <f t="shared" si="361"/>
        <v>326441.57466878998</v>
      </c>
      <c r="U638" s="2">
        <f t="shared" si="362"/>
        <v>258.99314474453809</v>
      </c>
      <c r="V638" s="2">
        <f t="shared" si="363"/>
        <v>36190.063068080148</v>
      </c>
      <c r="W638" s="2">
        <f t="shared" si="364"/>
        <v>343628.37713769468</v>
      </c>
      <c r="X638" s="17">
        <f t="shared" si="365"/>
        <v>0</v>
      </c>
      <c r="Y638" s="2">
        <f t="shared" si="366"/>
        <v>0</v>
      </c>
      <c r="Z638" s="72">
        <f t="shared" si="367"/>
        <v>0</v>
      </c>
      <c r="AA638" s="2">
        <f t="shared" si="368"/>
        <v>0</v>
      </c>
      <c r="AB638" s="12">
        <f t="shared" si="377"/>
        <v>4.6600000000000003E-2</v>
      </c>
      <c r="AC638" s="17">
        <f t="shared" si="369"/>
        <v>15</v>
      </c>
      <c r="AD638" s="17">
        <v>252</v>
      </c>
      <c r="AE638" s="13">
        <f t="shared" si="382"/>
        <v>1.002714798</v>
      </c>
      <c r="AF638" s="2">
        <f t="shared" si="370"/>
        <v>886.22293402000003</v>
      </c>
      <c r="AG638" s="2">
        <f t="shared" si="371"/>
        <v>932.88163098999996</v>
      </c>
      <c r="AH638" s="3">
        <f t="shared" si="372"/>
        <v>0</v>
      </c>
      <c r="AI638" s="4" t="str">
        <f t="shared" si="378"/>
        <v>A+J=</v>
      </c>
      <c r="AJ638" s="11">
        <f t="shared" si="379"/>
        <v>41806</v>
      </c>
      <c r="AK638" s="11"/>
      <c r="AL638" s="4"/>
      <c r="AM638" s="1"/>
      <c r="AN638" s="11"/>
      <c r="AO638" s="1"/>
      <c r="AP638" s="1"/>
      <c r="AQ638" s="3"/>
      <c r="AR638" s="53"/>
      <c r="AS638" s="53"/>
      <c r="AT638" s="53"/>
      <c r="AU638" s="53"/>
      <c r="AV638" s="53"/>
      <c r="AW638" s="53"/>
      <c r="AX638" s="1"/>
      <c r="AY638" s="1"/>
      <c r="AZ638" s="1"/>
      <c r="BA638" s="1"/>
      <c r="BB638" s="1"/>
    </row>
    <row r="639" spans="1:138" x14ac:dyDescent="0.2">
      <c r="A639" s="158">
        <f t="shared" si="373"/>
        <v>41795</v>
      </c>
      <c r="B639" s="2">
        <f t="shared" si="355"/>
        <v>344722.33549638506</v>
      </c>
      <c r="C639" s="2">
        <f t="shared" si="374"/>
        <v>307179.32092486997</v>
      </c>
      <c r="D639" s="2">
        <f>SUM(Y639:Y$709)</f>
        <v>4130.2196193899999</v>
      </c>
      <c r="E639" s="73">
        <f t="shared" si="356"/>
        <v>303049.10130548</v>
      </c>
      <c r="F639" s="88">
        <f t="shared" si="384"/>
        <v>3898.38</v>
      </c>
      <c r="G639" s="3">
        <f>IF(AND(N639=1,N638&gt;1),VLOOKUP(A638,[1]Plan1!$BK$81:$BM$259,3),G638)</f>
        <v>3924.5</v>
      </c>
      <c r="H639" s="11">
        <f t="shared" si="385"/>
        <v>41713</v>
      </c>
      <c r="I639" s="11">
        <f t="shared" si="386"/>
        <v>41744</v>
      </c>
      <c r="J639" s="12">
        <f t="shared" si="357"/>
        <v>6.7002190653553395E-3</v>
      </c>
      <c r="K639" s="11">
        <f t="shared" si="375"/>
        <v>41806</v>
      </c>
      <c r="L639" s="11">
        <f t="shared" si="358"/>
        <v>41806</v>
      </c>
      <c r="M639" s="1">
        <f t="shared" si="380"/>
        <v>23</v>
      </c>
      <c r="N639" s="1">
        <f t="shared" si="359"/>
        <v>16</v>
      </c>
      <c r="O639" s="2">
        <f t="shared" si="360"/>
        <v>1.0046562800000001</v>
      </c>
      <c r="P639" s="13">
        <f t="shared" si="387"/>
        <v>1.0092004800000001</v>
      </c>
      <c r="Q639" s="13">
        <f t="shared" si="381"/>
        <v>1.1145551882738627</v>
      </c>
      <c r="R639" s="2">
        <f t="shared" si="383"/>
        <v>1.11974486</v>
      </c>
      <c r="S639" s="2">
        <f t="shared" si="376"/>
        <v>1.06270687</v>
      </c>
      <c r="T639" s="2">
        <f t="shared" si="361"/>
        <v>326441.57466878998</v>
      </c>
      <c r="U639" s="2">
        <f t="shared" si="362"/>
        <v>258.99314474453809</v>
      </c>
      <c r="V639" s="2">
        <f t="shared" si="363"/>
        <v>36288.572208950507</v>
      </c>
      <c r="W639" s="2">
        <f t="shared" si="364"/>
        <v>343726.88627856504</v>
      </c>
      <c r="X639" s="17">
        <f t="shared" si="365"/>
        <v>0</v>
      </c>
      <c r="Y639" s="2">
        <f t="shared" si="366"/>
        <v>0</v>
      </c>
      <c r="Z639" s="72">
        <f t="shared" si="367"/>
        <v>0</v>
      </c>
      <c r="AA639" s="2">
        <f t="shared" si="368"/>
        <v>0</v>
      </c>
      <c r="AB639" s="12">
        <f t="shared" si="377"/>
        <v>4.6600000000000003E-2</v>
      </c>
      <c r="AC639" s="17">
        <f t="shared" si="369"/>
        <v>16</v>
      </c>
      <c r="AD639" s="17">
        <v>252</v>
      </c>
      <c r="AE639" s="13">
        <f t="shared" si="382"/>
        <v>1.0028960469999999</v>
      </c>
      <c r="AF639" s="2">
        <f t="shared" si="370"/>
        <v>945.39014298999996</v>
      </c>
      <c r="AG639" s="2">
        <f t="shared" si="371"/>
        <v>995.44921781999994</v>
      </c>
      <c r="AH639" s="3">
        <f t="shared" si="372"/>
        <v>0</v>
      </c>
      <c r="AI639" s="4" t="str">
        <f t="shared" si="378"/>
        <v>A+J=</v>
      </c>
      <c r="AJ639" s="11">
        <f t="shared" si="379"/>
        <v>41806</v>
      </c>
      <c r="AK639" s="15"/>
      <c r="AL639" s="14"/>
      <c r="AM639" s="10"/>
      <c r="AN639" s="15"/>
      <c r="AO639" s="10"/>
      <c r="AP639" s="10"/>
      <c r="AQ639" s="5"/>
      <c r="AR639" s="53"/>
      <c r="AS639" s="53"/>
      <c r="AT639" s="53"/>
      <c r="AU639" s="53"/>
      <c r="AV639" s="53"/>
      <c r="AW639" s="53"/>
      <c r="AX639" s="10"/>
      <c r="AY639" s="10"/>
      <c r="AZ639" s="10"/>
      <c r="BA639" s="10"/>
      <c r="BB639" s="10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  <c r="CX639" s="42"/>
      <c r="CY639" s="42"/>
      <c r="CZ639" s="42"/>
      <c r="DA639" s="42"/>
      <c r="DB639" s="42"/>
      <c r="DC639" s="42"/>
      <c r="DD639" s="42"/>
      <c r="DE639" s="42"/>
      <c r="DF639" s="42"/>
      <c r="DG639" s="42"/>
      <c r="DH639" s="42"/>
      <c r="DI639" s="42"/>
      <c r="DJ639" s="42"/>
      <c r="DK639" s="42"/>
      <c r="DL639" s="42"/>
      <c r="DM639" s="42"/>
      <c r="DN639" s="42"/>
      <c r="DO639" s="42"/>
      <c r="DP639" s="42"/>
      <c r="DQ639" s="42"/>
      <c r="DR639" s="42"/>
      <c r="DS639" s="42"/>
      <c r="DT639" s="42"/>
      <c r="DU639" s="42"/>
      <c r="DV639" s="42"/>
      <c r="DW639" s="42"/>
      <c r="DX639" s="42"/>
      <c r="DY639" s="42"/>
      <c r="DZ639" s="42"/>
      <c r="EA639" s="42"/>
      <c r="EB639" s="42"/>
      <c r="EC639" s="42"/>
      <c r="ED639" s="42"/>
      <c r="EE639" s="42"/>
      <c r="EF639" s="42"/>
      <c r="EG639" s="42"/>
      <c r="EH639" s="42"/>
    </row>
    <row r="640" spans="1:138" x14ac:dyDescent="0.2">
      <c r="A640" s="158">
        <f t="shared" si="373"/>
        <v>41796</v>
      </c>
      <c r="B640" s="2">
        <f t="shared" si="355"/>
        <v>344883.48629421456</v>
      </c>
      <c r="C640" s="2">
        <f t="shared" si="374"/>
        <v>307179.32092486997</v>
      </c>
      <c r="D640" s="2">
        <f>SUM(Y640:Y$709)</f>
        <v>4130.2196193899999</v>
      </c>
      <c r="E640" s="73">
        <f t="shared" si="356"/>
        <v>303049.10130548</v>
      </c>
      <c r="F640" s="88">
        <f t="shared" si="384"/>
        <v>3898.38</v>
      </c>
      <c r="G640" s="3">
        <f>IF(AND(N640=1,N639&gt;1),VLOOKUP(A639,[1]Plan1!$BK$81:$BM$259,3),G639)</f>
        <v>3924.5</v>
      </c>
      <c r="H640" s="11">
        <f t="shared" si="385"/>
        <v>41713</v>
      </c>
      <c r="I640" s="11">
        <f t="shared" si="386"/>
        <v>41744</v>
      </c>
      <c r="J640" s="12">
        <f t="shared" si="357"/>
        <v>6.7002190653553395E-3</v>
      </c>
      <c r="K640" s="11">
        <f t="shared" si="375"/>
        <v>41806</v>
      </c>
      <c r="L640" s="11">
        <f t="shared" si="358"/>
        <v>41806</v>
      </c>
      <c r="M640" s="1">
        <f t="shared" si="380"/>
        <v>23</v>
      </c>
      <c r="N640" s="1">
        <f t="shared" si="359"/>
        <v>17</v>
      </c>
      <c r="O640" s="2">
        <f t="shared" si="360"/>
        <v>1.0049480099999999</v>
      </c>
      <c r="P640" s="13">
        <f t="shared" si="387"/>
        <v>1.0092004800000001</v>
      </c>
      <c r="Q640" s="13">
        <f t="shared" si="381"/>
        <v>1.1145551882738627</v>
      </c>
      <c r="R640" s="2">
        <f t="shared" si="383"/>
        <v>1.1200700100000001</v>
      </c>
      <c r="S640" s="2">
        <f t="shared" si="376"/>
        <v>1.06270687</v>
      </c>
      <c r="T640" s="2">
        <f t="shared" si="361"/>
        <v>326441.57466878998</v>
      </c>
      <c r="U640" s="2">
        <f t="shared" si="362"/>
        <v>258.99314474453809</v>
      </c>
      <c r="V640" s="2">
        <f t="shared" si="363"/>
        <v>36387.108624240012</v>
      </c>
      <c r="W640" s="2">
        <f t="shared" si="364"/>
        <v>343825.42269385455</v>
      </c>
      <c r="X640" s="17">
        <f t="shared" si="365"/>
        <v>0</v>
      </c>
      <c r="Y640" s="2">
        <f t="shared" si="366"/>
        <v>0</v>
      </c>
      <c r="Z640" s="72">
        <f t="shared" si="367"/>
        <v>0</v>
      </c>
      <c r="AA640" s="2">
        <f t="shared" si="368"/>
        <v>0</v>
      </c>
      <c r="AB640" s="12">
        <f t="shared" si="377"/>
        <v>4.6600000000000003E-2</v>
      </c>
      <c r="AC640" s="17">
        <f t="shared" si="369"/>
        <v>17</v>
      </c>
      <c r="AD640" s="17">
        <v>252</v>
      </c>
      <c r="AE640" s="13">
        <f t="shared" si="382"/>
        <v>1.003077328</v>
      </c>
      <c r="AF640" s="2">
        <f t="shared" si="370"/>
        <v>1004.56779809</v>
      </c>
      <c r="AG640" s="2">
        <f t="shared" si="371"/>
        <v>1058.06360036</v>
      </c>
      <c r="AH640" s="3">
        <f t="shared" si="372"/>
        <v>0</v>
      </c>
      <c r="AI640" s="4" t="str">
        <f t="shared" si="378"/>
        <v>A+J=</v>
      </c>
      <c r="AJ640" s="11">
        <f t="shared" si="379"/>
        <v>41806</v>
      </c>
      <c r="AK640" s="11"/>
      <c r="AL640" s="4"/>
      <c r="AM640" s="1"/>
      <c r="AN640" s="11"/>
      <c r="AO640" s="1"/>
      <c r="AP640" s="1"/>
      <c r="AQ640" s="3"/>
      <c r="AR640" s="53"/>
      <c r="AS640" s="53"/>
      <c r="AT640" s="53"/>
      <c r="AU640" s="53"/>
      <c r="AV640" s="53"/>
      <c r="AW640" s="53"/>
      <c r="AX640" s="1"/>
      <c r="AY640" s="1"/>
      <c r="AZ640" s="1"/>
      <c r="BA640" s="1"/>
      <c r="BB640" s="1"/>
    </row>
    <row r="641" spans="1:54" x14ac:dyDescent="0.2">
      <c r="A641" s="158">
        <f t="shared" si="373"/>
        <v>41797</v>
      </c>
      <c r="B641" s="2">
        <f t="shared" si="355"/>
        <v>345044.71761112509</v>
      </c>
      <c r="C641" s="2">
        <f t="shared" si="374"/>
        <v>307179.32092486997</v>
      </c>
      <c r="D641" s="2">
        <f>SUM(Y641:Y$709)</f>
        <v>4130.2196193899999</v>
      </c>
      <c r="E641" s="73">
        <f t="shared" si="356"/>
        <v>303049.10130548</v>
      </c>
      <c r="F641" s="88">
        <f t="shared" si="384"/>
        <v>3898.38</v>
      </c>
      <c r="G641" s="3">
        <f>IF(AND(N641=1,N640&gt;1),VLOOKUP(A640,[1]Plan1!$BK$81:$BM$259,3),G640)</f>
        <v>3924.5</v>
      </c>
      <c r="H641" s="11">
        <f t="shared" si="385"/>
        <v>41713</v>
      </c>
      <c r="I641" s="11">
        <f t="shared" si="386"/>
        <v>41744</v>
      </c>
      <c r="J641" s="12">
        <f t="shared" si="357"/>
        <v>6.7002190653553395E-3</v>
      </c>
      <c r="K641" s="11">
        <f t="shared" si="375"/>
        <v>41806</v>
      </c>
      <c r="L641" s="11">
        <f t="shared" si="358"/>
        <v>41806</v>
      </c>
      <c r="M641" s="1">
        <f t="shared" si="380"/>
        <v>23</v>
      </c>
      <c r="N641" s="1">
        <f t="shared" si="359"/>
        <v>18</v>
      </c>
      <c r="O641" s="2">
        <f t="shared" si="360"/>
        <v>1.00523984</v>
      </c>
      <c r="P641" s="13">
        <f t="shared" si="387"/>
        <v>1.0092004800000001</v>
      </c>
      <c r="Q641" s="13">
        <f t="shared" si="381"/>
        <v>1.1145551882738627</v>
      </c>
      <c r="R641" s="2">
        <f t="shared" si="383"/>
        <v>1.1203952699999999</v>
      </c>
      <c r="S641" s="2">
        <f t="shared" si="376"/>
        <v>1.06270687</v>
      </c>
      <c r="T641" s="2">
        <f t="shared" si="361"/>
        <v>326441.57466878998</v>
      </c>
      <c r="U641" s="2">
        <f t="shared" si="362"/>
        <v>258.99314474453809</v>
      </c>
      <c r="V641" s="2">
        <f t="shared" si="363"/>
        <v>36485.678374930598</v>
      </c>
      <c r="W641" s="2">
        <f t="shared" si="364"/>
        <v>343923.99244454509</v>
      </c>
      <c r="X641" s="17">
        <f t="shared" si="365"/>
        <v>0</v>
      </c>
      <c r="Y641" s="2">
        <f t="shared" si="366"/>
        <v>0</v>
      </c>
      <c r="Z641" s="72">
        <f t="shared" si="367"/>
        <v>0</v>
      </c>
      <c r="AA641" s="2">
        <f t="shared" si="368"/>
        <v>0</v>
      </c>
      <c r="AB641" s="12">
        <f t="shared" si="377"/>
        <v>4.6600000000000003E-2</v>
      </c>
      <c r="AC641" s="17">
        <f t="shared" si="369"/>
        <v>18</v>
      </c>
      <c r="AD641" s="17">
        <v>252</v>
      </c>
      <c r="AE641" s="13">
        <f t="shared" si="382"/>
        <v>1.003258642</v>
      </c>
      <c r="AF641" s="2">
        <f t="shared" si="370"/>
        <v>1063.75622576</v>
      </c>
      <c r="AG641" s="2">
        <f t="shared" si="371"/>
        <v>1120.72516658</v>
      </c>
      <c r="AH641" s="3">
        <f t="shared" si="372"/>
        <v>0</v>
      </c>
      <c r="AI641" s="4" t="str">
        <f t="shared" si="378"/>
        <v>A+J=</v>
      </c>
      <c r="AJ641" s="11">
        <f t="shared" si="379"/>
        <v>41806</v>
      </c>
      <c r="AK641" s="11"/>
      <c r="AL641" s="4"/>
      <c r="AM641" s="1"/>
      <c r="AN641" s="11"/>
      <c r="AO641" s="1"/>
      <c r="AP641" s="1"/>
      <c r="AQ641" s="3"/>
      <c r="AR641" s="53"/>
      <c r="AS641" s="53"/>
      <c r="AT641" s="53"/>
      <c r="AU641" s="53"/>
      <c r="AV641" s="53"/>
      <c r="AW641" s="53"/>
      <c r="AX641" s="1"/>
      <c r="AY641" s="1"/>
      <c r="AZ641" s="1"/>
      <c r="BA641" s="1"/>
      <c r="BB641" s="1"/>
    </row>
    <row r="642" spans="1:54" x14ac:dyDescent="0.2">
      <c r="A642" s="158">
        <f t="shared" si="373"/>
        <v>41798</v>
      </c>
      <c r="B642" s="2">
        <f t="shared" si="355"/>
        <v>345044.71761112509</v>
      </c>
      <c r="C642" s="2">
        <f t="shared" si="374"/>
        <v>307179.32092486997</v>
      </c>
      <c r="D642" s="2">
        <f>SUM(Y642:Y$709)</f>
        <v>4130.2196193899999</v>
      </c>
      <c r="E642" s="73">
        <f t="shared" si="356"/>
        <v>303049.10130548</v>
      </c>
      <c r="F642" s="88">
        <f t="shared" si="384"/>
        <v>3898.38</v>
      </c>
      <c r="G642" s="3">
        <f>IF(AND(N642=1,N641&gt;1),VLOOKUP(A641,[1]Plan1!$BK$81:$BM$259,3),G641)</f>
        <v>3924.5</v>
      </c>
      <c r="H642" s="11">
        <f t="shared" si="385"/>
        <v>41713</v>
      </c>
      <c r="I642" s="11">
        <f t="shared" si="386"/>
        <v>41744</v>
      </c>
      <c r="J642" s="12">
        <f t="shared" si="357"/>
        <v>6.7002190653553395E-3</v>
      </c>
      <c r="K642" s="11">
        <f t="shared" si="375"/>
        <v>41806</v>
      </c>
      <c r="L642" s="11">
        <f t="shared" si="358"/>
        <v>41806</v>
      </c>
      <c r="M642" s="1">
        <f t="shared" si="380"/>
        <v>23</v>
      </c>
      <c r="N642" s="1">
        <f t="shared" si="359"/>
        <v>18</v>
      </c>
      <c r="O642" s="2">
        <f t="shared" si="360"/>
        <v>1.00523984</v>
      </c>
      <c r="P642" s="13">
        <f t="shared" si="387"/>
        <v>1.0092004800000001</v>
      </c>
      <c r="Q642" s="13">
        <f t="shared" si="381"/>
        <v>1.1145551882738627</v>
      </c>
      <c r="R642" s="2">
        <f t="shared" si="383"/>
        <v>1.1203952699999999</v>
      </c>
      <c r="S642" s="2">
        <f t="shared" si="376"/>
        <v>1.06270687</v>
      </c>
      <c r="T642" s="2">
        <f t="shared" si="361"/>
        <v>326441.57466878998</v>
      </c>
      <c r="U642" s="2">
        <f t="shared" si="362"/>
        <v>258.99314474453809</v>
      </c>
      <c r="V642" s="2">
        <f t="shared" si="363"/>
        <v>36485.678374930598</v>
      </c>
      <c r="W642" s="2">
        <f t="shared" si="364"/>
        <v>343923.99244454509</v>
      </c>
      <c r="X642" s="17">
        <f t="shared" si="365"/>
        <v>0</v>
      </c>
      <c r="Y642" s="2">
        <f t="shared" si="366"/>
        <v>0</v>
      </c>
      <c r="Z642" s="72">
        <f t="shared" si="367"/>
        <v>0</v>
      </c>
      <c r="AA642" s="2">
        <f t="shared" si="368"/>
        <v>0</v>
      </c>
      <c r="AB642" s="12">
        <f t="shared" si="377"/>
        <v>4.6600000000000003E-2</v>
      </c>
      <c r="AC642" s="17">
        <f t="shared" si="369"/>
        <v>18</v>
      </c>
      <c r="AD642" s="17">
        <v>252</v>
      </c>
      <c r="AE642" s="13">
        <f t="shared" si="382"/>
        <v>1.003258642</v>
      </c>
      <c r="AF642" s="2">
        <f t="shared" si="370"/>
        <v>1063.75622576</v>
      </c>
      <c r="AG642" s="2">
        <f t="shared" si="371"/>
        <v>1120.72516658</v>
      </c>
      <c r="AH642" s="3">
        <f t="shared" si="372"/>
        <v>0</v>
      </c>
      <c r="AI642" s="4" t="str">
        <f t="shared" si="378"/>
        <v>A+J=</v>
      </c>
      <c r="AJ642" s="11">
        <f t="shared" si="379"/>
        <v>41806</v>
      </c>
      <c r="AK642" s="11"/>
      <c r="AL642" s="4"/>
      <c r="AM642" s="1"/>
      <c r="AN642" s="11"/>
      <c r="AO642" s="1"/>
      <c r="AP642" s="1"/>
      <c r="AQ642" s="3"/>
      <c r="AR642" s="53"/>
      <c r="AS642" s="53"/>
      <c r="AT642" s="53"/>
      <c r="AU642" s="53"/>
      <c r="AV642" s="53"/>
      <c r="AW642" s="53"/>
      <c r="AX642" s="1"/>
      <c r="AY642" s="1"/>
      <c r="AZ642" s="1"/>
      <c r="BA642" s="1"/>
      <c r="BB642" s="1"/>
    </row>
    <row r="643" spans="1:54" x14ac:dyDescent="0.2">
      <c r="A643" s="158">
        <f t="shared" si="373"/>
        <v>41799</v>
      </c>
      <c r="B643" s="2">
        <f t="shared" si="355"/>
        <v>345044.71761112509</v>
      </c>
      <c r="C643" s="2">
        <f t="shared" si="374"/>
        <v>307179.32092486997</v>
      </c>
      <c r="D643" s="2">
        <f>SUM(Y643:Y$709)</f>
        <v>4130.2196193899999</v>
      </c>
      <c r="E643" s="73">
        <f t="shared" si="356"/>
        <v>303049.10130548</v>
      </c>
      <c r="F643" s="88">
        <f t="shared" si="384"/>
        <v>3898.38</v>
      </c>
      <c r="G643" s="3">
        <f>IF(AND(N643=1,N642&gt;1),VLOOKUP(A642,[1]Plan1!$BK$81:$BM$259,3),G642)</f>
        <v>3924.5</v>
      </c>
      <c r="H643" s="11">
        <f t="shared" si="385"/>
        <v>41713</v>
      </c>
      <c r="I643" s="11">
        <f t="shared" si="386"/>
        <v>41744</v>
      </c>
      <c r="J643" s="12">
        <f t="shared" si="357"/>
        <v>6.7002190653553395E-3</v>
      </c>
      <c r="K643" s="11">
        <f t="shared" si="375"/>
        <v>41806</v>
      </c>
      <c r="L643" s="11">
        <f t="shared" si="358"/>
        <v>41806</v>
      </c>
      <c r="M643" s="1">
        <f t="shared" si="380"/>
        <v>23</v>
      </c>
      <c r="N643" s="1">
        <f t="shared" si="359"/>
        <v>18</v>
      </c>
      <c r="O643" s="2">
        <f t="shared" si="360"/>
        <v>1.00523984</v>
      </c>
      <c r="P643" s="13">
        <f t="shared" si="387"/>
        <v>1.0092004800000001</v>
      </c>
      <c r="Q643" s="13">
        <f t="shared" si="381"/>
        <v>1.1145551882738627</v>
      </c>
      <c r="R643" s="2">
        <f t="shared" si="383"/>
        <v>1.1203952699999999</v>
      </c>
      <c r="S643" s="2">
        <f t="shared" si="376"/>
        <v>1.06270687</v>
      </c>
      <c r="T643" s="2">
        <f t="shared" si="361"/>
        <v>326441.57466878998</v>
      </c>
      <c r="U643" s="2">
        <f t="shared" si="362"/>
        <v>258.99314474453809</v>
      </c>
      <c r="V643" s="2">
        <f t="shared" si="363"/>
        <v>36485.678374930598</v>
      </c>
      <c r="W643" s="2">
        <f t="shared" si="364"/>
        <v>343923.99244454509</v>
      </c>
      <c r="X643" s="17">
        <f t="shared" si="365"/>
        <v>0</v>
      </c>
      <c r="Y643" s="2">
        <f t="shared" si="366"/>
        <v>0</v>
      </c>
      <c r="Z643" s="72">
        <f t="shared" si="367"/>
        <v>0</v>
      </c>
      <c r="AA643" s="2">
        <f t="shared" si="368"/>
        <v>0</v>
      </c>
      <c r="AB643" s="12">
        <f t="shared" si="377"/>
        <v>4.6600000000000003E-2</v>
      </c>
      <c r="AC643" s="17">
        <f t="shared" si="369"/>
        <v>18</v>
      </c>
      <c r="AD643" s="17">
        <v>252</v>
      </c>
      <c r="AE643" s="13">
        <f t="shared" si="382"/>
        <v>1.003258642</v>
      </c>
      <c r="AF643" s="2">
        <f t="shared" si="370"/>
        <v>1063.75622576</v>
      </c>
      <c r="AG643" s="2">
        <f t="shared" si="371"/>
        <v>1120.72516658</v>
      </c>
      <c r="AH643" s="3">
        <f t="shared" si="372"/>
        <v>0</v>
      </c>
      <c r="AI643" s="4" t="str">
        <f t="shared" si="378"/>
        <v>A+J=</v>
      </c>
      <c r="AJ643" s="11">
        <f t="shared" si="379"/>
        <v>41806</v>
      </c>
      <c r="AK643" s="11"/>
      <c r="AL643" s="4"/>
      <c r="AM643" s="1"/>
      <c r="AN643" s="11"/>
      <c r="AO643" s="1"/>
      <c r="AP643" s="1"/>
      <c r="AQ643" s="3"/>
      <c r="AR643" s="53"/>
      <c r="AS643" s="53"/>
      <c r="AT643" s="53"/>
      <c r="AU643" s="53"/>
      <c r="AV643" s="53"/>
      <c r="AW643" s="53"/>
      <c r="AX643" s="1"/>
      <c r="AY643" s="1"/>
      <c r="AZ643" s="1"/>
      <c r="BA643" s="1"/>
      <c r="BB643" s="1"/>
    </row>
    <row r="644" spans="1:54" x14ac:dyDescent="0.2">
      <c r="A644" s="158">
        <f t="shared" si="373"/>
        <v>41800</v>
      </c>
      <c r="B644" s="2">
        <f t="shared" si="355"/>
        <v>345206.02000823384</v>
      </c>
      <c r="C644" s="2">
        <f t="shared" si="374"/>
        <v>307179.32092486997</v>
      </c>
      <c r="D644" s="2">
        <f>SUM(Y644:Y$709)</f>
        <v>4130.2196193899999</v>
      </c>
      <c r="E644" s="73">
        <f t="shared" si="356"/>
        <v>303049.10130548</v>
      </c>
      <c r="F644" s="88">
        <f t="shared" si="384"/>
        <v>3898.38</v>
      </c>
      <c r="G644" s="3">
        <f>IF(AND(N644=1,N643&gt;1),VLOOKUP(A643,[1]Plan1!$BK$81:$BM$259,3),G643)</f>
        <v>3924.5</v>
      </c>
      <c r="H644" s="11">
        <f t="shared" si="385"/>
        <v>41713</v>
      </c>
      <c r="I644" s="11">
        <f t="shared" si="386"/>
        <v>41744</v>
      </c>
      <c r="J644" s="12">
        <f t="shared" si="357"/>
        <v>6.7002190653553395E-3</v>
      </c>
      <c r="K644" s="11">
        <f t="shared" si="375"/>
        <v>41806</v>
      </c>
      <c r="L644" s="11">
        <f t="shared" si="358"/>
        <v>41806</v>
      </c>
      <c r="M644" s="1">
        <f t="shared" si="380"/>
        <v>23</v>
      </c>
      <c r="N644" s="1">
        <f t="shared" si="359"/>
        <v>19</v>
      </c>
      <c r="O644" s="2">
        <f t="shared" si="360"/>
        <v>1.0055317399999999</v>
      </c>
      <c r="P644" s="13">
        <f t="shared" si="387"/>
        <v>1.0092004800000001</v>
      </c>
      <c r="Q644" s="13">
        <f t="shared" si="381"/>
        <v>1.1145551882738627</v>
      </c>
      <c r="R644" s="2">
        <f t="shared" si="383"/>
        <v>1.12072061</v>
      </c>
      <c r="S644" s="2">
        <f t="shared" si="376"/>
        <v>1.06270687</v>
      </c>
      <c r="T644" s="2">
        <f t="shared" si="361"/>
        <v>326441.57466878998</v>
      </c>
      <c r="U644" s="2">
        <f t="shared" si="362"/>
        <v>258.99314474453809</v>
      </c>
      <c r="V644" s="2">
        <f t="shared" si="363"/>
        <v>36584.272369549341</v>
      </c>
      <c r="W644" s="2">
        <f t="shared" si="364"/>
        <v>344022.58643916383</v>
      </c>
      <c r="X644" s="17">
        <f t="shared" si="365"/>
        <v>0</v>
      </c>
      <c r="Y644" s="2">
        <f t="shared" si="366"/>
        <v>0</v>
      </c>
      <c r="Z644" s="72">
        <f t="shared" si="367"/>
        <v>0</v>
      </c>
      <c r="AA644" s="2">
        <f t="shared" si="368"/>
        <v>0</v>
      </c>
      <c r="AB644" s="12">
        <f t="shared" si="377"/>
        <v>4.6600000000000003E-2</v>
      </c>
      <c r="AC644" s="17">
        <f t="shared" si="369"/>
        <v>19</v>
      </c>
      <c r="AD644" s="17">
        <v>252</v>
      </c>
      <c r="AE644" s="13">
        <f t="shared" si="382"/>
        <v>1.003439988</v>
      </c>
      <c r="AF644" s="2">
        <f t="shared" si="370"/>
        <v>1122.95509956</v>
      </c>
      <c r="AG644" s="2">
        <f t="shared" si="371"/>
        <v>1183.43356907</v>
      </c>
      <c r="AH644" s="3">
        <f t="shared" si="372"/>
        <v>0</v>
      </c>
      <c r="AI644" s="4" t="str">
        <f t="shared" si="378"/>
        <v>A+J=</v>
      </c>
      <c r="AJ644" s="11">
        <f t="shared" si="379"/>
        <v>41806</v>
      </c>
      <c r="AK644" s="11"/>
      <c r="AL644" s="4"/>
      <c r="AM644" s="1"/>
      <c r="AN644" s="11"/>
      <c r="AO644" s="1"/>
      <c r="AP644" s="1"/>
      <c r="AQ644" s="3"/>
      <c r="AR644" s="53"/>
      <c r="AS644" s="53"/>
      <c r="AT644" s="53"/>
      <c r="AU644" s="53"/>
      <c r="AV644" s="53"/>
      <c r="AW644" s="53"/>
      <c r="AX644" s="1"/>
      <c r="AY644" s="1"/>
      <c r="AZ644" s="1"/>
      <c r="BA644" s="1"/>
      <c r="BB644" s="1"/>
    </row>
    <row r="645" spans="1:54" x14ac:dyDescent="0.2">
      <c r="A645" s="158">
        <f t="shared" si="373"/>
        <v>41801</v>
      </c>
      <c r="B645" s="2">
        <f t="shared" si="355"/>
        <v>345367.40027938265</v>
      </c>
      <c r="C645" s="2">
        <f t="shared" si="374"/>
        <v>307179.32092486997</v>
      </c>
      <c r="D645" s="2">
        <f>SUM(Y645:Y$709)</f>
        <v>4130.2196193899999</v>
      </c>
      <c r="E645" s="73">
        <f t="shared" si="356"/>
        <v>303049.10130548</v>
      </c>
      <c r="F645" s="88">
        <f t="shared" si="384"/>
        <v>3898.38</v>
      </c>
      <c r="G645" s="3">
        <f>IF(AND(N645=1,N644&gt;1),VLOOKUP(A644,[1]Plan1!$BK$81:$BM$259,3),G644)</f>
        <v>3924.5</v>
      </c>
      <c r="H645" s="11">
        <f t="shared" si="385"/>
        <v>41713</v>
      </c>
      <c r="I645" s="11">
        <f t="shared" si="386"/>
        <v>41744</v>
      </c>
      <c r="J645" s="12">
        <f t="shared" si="357"/>
        <v>6.7002190653553395E-3</v>
      </c>
      <c r="K645" s="11">
        <f t="shared" si="375"/>
        <v>41806</v>
      </c>
      <c r="L645" s="11">
        <f t="shared" si="358"/>
        <v>41806</v>
      </c>
      <c r="M645" s="1">
        <f t="shared" si="380"/>
        <v>23</v>
      </c>
      <c r="N645" s="1">
        <f t="shared" si="359"/>
        <v>20</v>
      </c>
      <c r="O645" s="2">
        <f t="shared" si="360"/>
        <v>1.0058237299999999</v>
      </c>
      <c r="P645" s="13">
        <f t="shared" si="387"/>
        <v>1.0092004800000001</v>
      </c>
      <c r="Q645" s="13">
        <f t="shared" si="381"/>
        <v>1.1145551882738627</v>
      </c>
      <c r="R645" s="2">
        <f t="shared" si="383"/>
        <v>1.1210460499999999</v>
      </c>
      <c r="S645" s="2">
        <f t="shared" si="376"/>
        <v>1.06270687</v>
      </c>
      <c r="T645" s="2">
        <f t="shared" si="361"/>
        <v>326441.57466878998</v>
      </c>
      <c r="U645" s="2">
        <f t="shared" si="362"/>
        <v>258.99314474453809</v>
      </c>
      <c r="V645" s="2">
        <f t="shared" si="363"/>
        <v>36682.896669078167</v>
      </c>
      <c r="W645" s="2">
        <f t="shared" si="364"/>
        <v>344121.21073869267</v>
      </c>
      <c r="X645" s="17">
        <f t="shared" si="365"/>
        <v>0</v>
      </c>
      <c r="Y645" s="2">
        <f t="shared" si="366"/>
        <v>0</v>
      </c>
      <c r="Z645" s="72">
        <f t="shared" si="367"/>
        <v>0</v>
      </c>
      <c r="AA645" s="2">
        <f t="shared" si="368"/>
        <v>0</v>
      </c>
      <c r="AB645" s="12">
        <f t="shared" si="377"/>
        <v>4.6600000000000003E-2</v>
      </c>
      <c r="AC645" s="17">
        <f t="shared" si="369"/>
        <v>20</v>
      </c>
      <c r="AD645" s="17">
        <v>252</v>
      </c>
      <c r="AE645" s="13">
        <f t="shared" si="382"/>
        <v>1.0036213679999999</v>
      </c>
      <c r="AF645" s="2">
        <f t="shared" si="370"/>
        <v>1182.16507237</v>
      </c>
      <c r="AG645" s="2">
        <f t="shared" si="371"/>
        <v>1246.1895406900001</v>
      </c>
      <c r="AH645" s="3">
        <f t="shared" si="372"/>
        <v>0</v>
      </c>
      <c r="AI645" s="4" t="str">
        <f t="shared" si="378"/>
        <v>A+J=</v>
      </c>
      <c r="AJ645" s="11">
        <f t="shared" si="379"/>
        <v>41806</v>
      </c>
      <c r="AK645" s="11"/>
      <c r="AL645" s="4"/>
      <c r="AM645" s="1"/>
      <c r="AN645" s="11"/>
      <c r="AO645" s="1"/>
      <c r="AP645" s="1"/>
      <c r="AQ645" s="3"/>
      <c r="AR645" s="53"/>
      <c r="AS645" s="53"/>
      <c r="AT645" s="53"/>
      <c r="AU645" s="53"/>
      <c r="AV645" s="53"/>
      <c r="AW645" s="53"/>
      <c r="AX645" s="1"/>
      <c r="AY645" s="1"/>
      <c r="AZ645" s="1"/>
      <c r="BA645" s="1"/>
      <c r="BB645" s="1"/>
    </row>
    <row r="646" spans="1:54" x14ac:dyDescent="0.2">
      <c r="A646" s="158">
        <f t="shared" si="373"/>
        <v>41802</v>
      </c>
      <c r="B646" s="2">
        <f t="shared" si="355"/>
        <v>345528.85776265169</v>
      </c>
      <c r="C646" s="2">
        <f t="shared" si="374"/>
        <v>307179.32092486997</v>
      </c>
      <c r="D646" s="2">
        <f>SUM(Y646:Y$709)</f>
        <v>4130.2196193899999</v>
      </c>
      <c r="E646" s="73">
        <f t="shared" si="356"/>
        <v>303049.10130548</v>
      </c>
      <c r="F646" s="88">
        <f t="shared" si="384"/>
        <v>3898.38</v>
      </c>
      <c r="G646" s="3">
        <f>IF(AND(N646=1,N645&gt;1),VLOOKUP(A645,[1]Plan1!$BK$81:$BM$259,3),G645)</f>
        <v>3924.5</v>
      </c>
      <c r="H646" s="11">
        <f t="shared" si="385"/>
        <v>41713</v>
      </c>
      <c r="I646" s="11">
        <f t="shared" si="386"/>
        <v>41744</v>
      </c>
      <c r="J646" s="12">
        <f t="shared" si="357"/>
        <v>6.7002190653553395E-3</v>
      </c>
      <c r="K646" s="11">
        <f t="shared" si="375"/>
        <v>41806</v>
      </c>
      <c r="L646" s="11">
        <f t="shared" si="358"/>
        <v>41806</v>
      </c>
      <c r="M646" s="1">
        <f t="shared" si="380"/>
        <v>23</v>
      </c>
      <c r="N646" s="1">
        <f t="shared" si="359"/>
        <v>21</v>
      </c>
      <c r="O646" s="2">
        <f t="shared" si="360"/>
        <v>1.0061158100000001</v>
      </c>
      <c r="P646" s="13">
        <f t="shared" si="387"/>
        <v>1.0092004800000001</v>
      </c>
      <c r="Q646" s="13">
        <f t="shared" si="381"/>
        <v>1.1145551882738627</v>
      </c>
      <c r="R646" s="2">
        <f t="shared" si="383"/>
        <v>1.1213715900000001</v>
      </c>
      <c r="S646" s="2">
        <f t="shared" si="376"/>
        <v>1.06270687</v>
      </c>
      <c r="T646" s="2">
        <f t="shared" si="361"/>
        <v>326441.57466878998</v>
      </c>
      <c r="U646" s="2">
        <f t="shared" si="362"/>
        <v>258.99314474453809</v>
      </c>
      <c r="V646" s="2">
        <f t="shared" si="363"/>
        <v>36781.551273517209</v>
      </c>
      <c r="W646" s="2">
        <f t="shared" si="364"/>
        <v>344219.86534313171</v>
      </c>
      <c r="X646" s="17">
        <f t="shared" si="365"/>
        <v>0</v>
      </c>
      <c r="Y646" s="2">
        <f t="shared" si="366"/>
        <v>0</v>
      </c>
      <c r="Z646" s="72">
        <f t="shared" si="367"/>
        <v>0</v>
      </c>
      <c r="AA646" s="2">
        <f t="shared" si="368"/>
        <v>0</v>
      </c>
      <c r="AB646" s="12">
        <f t="shared" si="377"/>
        <v>4.6600000000000003E-2</v>
      </c>
      <c r="AC646" s="17">
        <f t="shared" si="369"/>
        <v>21</v>
      </c>
      <c r="AD646" s="17">
        <v>252</v>
      </c>
      <c r="AE646" s="13">
        <f t="shared" si="382"/>
        <v>1.00380278</v>
      </c>
      <c r="AF646" s="2">
        <f t="shared" si="370"/>
        <v>1241.3854913099999</v>
      </c>
      <c r="AG646" s="2">
        <f t="shared" si="371"/>
        <v>1308.9924195200001</v>
      </c>
      <c r="AH646" s="3">
        <f t="shared" si="372"/>
        <v>0</v>
      </c>
      <c r="AI646" s="4" t="str">
        <f t="shared" si="378"/>
        <v>A+J=</v>
      </c>
      <c r="AJ646" s="11">
        <f t="shared" si="379"/>
        <v>41806</v>
      </c>
      <c r="AK646" s="11"/>
      <c r="AL646" s="4"/>
      <c r="AM646" s="1"/>
      <c r="AN646" s="11"/>
      <c r="AO646" s="1"/>
      <c r="AP646" s="1"/>
      <c r="AQ646" s="3"/>
      <c r="AR646" s="53"/>
      <c r="AS646" s="53"/>
      <c r="AT646" s="53"/>
      <c r="AU646" s="53"/>
      <c r="AV646" s="53"/>
      <c r="AW646" s="53"/>
      <c r="AX646" s="1"/>
      <c r="AY646" s="1"/>
      <c r="AZ646" s="1"/>
      <c r="BA646" s="1"/>
      <c r="BB646" s="1"/>
    </row>
    <row r="647" spans="1:54" x14ac:dyDescent="0.2">
      <c r="A647" s="158">
        <f t="shared" si="373"/>
        <v>41803</v>
      </c>
      <c r="B647" s="2">
        <f t="shared" si="355"/>
        <v>345690.38978578977</v>
      </c>
      <c r="C647" s="2">
        <f t="shared" si="374"/>
        <v>307179.32092486997</v>
      </c>
      <c r="D647" s="2">
        <f>SUM(Y647:Y$709)</f>
        <v>4130.2196193899999</v>
      </c>
      <c r="E647" s="73">
        <f t="shared" si="356"/>
        <v>303049.10130548</v>
      </c>
      <c r="F647" s="88">
        <f t="shared" si="384"/>
        <v>3898.38</v>
      </c>
      <c r="G647" s="3">
        <f>IF(AND(N647=1,N646&gt;1),VLOOKUP(A646,[1]Plan1!$BK$81:$BM$259,3),G646)</f>
        <v>3924.5</v>
      </c>
      <c r="H647" s="11">
        <f t="shared" si="385"/>
        <v>41713</v>
      </c>
      <c r="I647" s="11">
        <f t="shared" si="386"/>
        <v>41744</v>
      </c>
      <c r="J647" s="12">
        <f t="shared" si="357"/>
        <v>6.7002190653553395E-3</v>
      </c>
      <c r="K647" s="11">
        <f t="shared" si="375"/>
        <v>41806</v>
      </c>
      <c r="L647" s="11">
        <f t="shared" si="358"/>
        <v>41806</v>
      </c>
      <c r="M647" s="1">
        <f t="shared" si="380"/>
        <v>23</v>
      </c>
      <c r="N647" s="1">
        <f t="shared" si="359"/>
        <v>22</v>
      </c>
      <c r="O647" s="2">
        <f t="shared" si="360"/>
        <v>1.0064079699999999</v>
      </c>
      <c r="P647" s="13">
        <f t="shared" si="387"/>
        <v>1.0092004800000001</v>
      </c>
      <c r="Q647" s="13">
        <f t="shared" si="381"/>
        <v>1.1145551882738627</v>
      </c>
      <c r="R647" s="2">
        <f t="shared" si="383"/>
        <v>1.1216972199999999</v>
      </c>
      <c r="S647" s="2">
        <f t="shared" si="376"/>
        <v>1.06270687</v>
      </c>
      <c r="T647" s="2">
        <f t="shared" si="361"/>
        <v>326441.57466878998</v>
      </c>
      <c r="U647" s="2">
        <f t="shared" si="362"/>
        <v>258.99314474453809</v>
      </c>
      <c r="V647" s="2">
        <f t="shared" si="363"/>
        <v>36880.233152375265</v>
      </c>
      <c r="W647" s="2">
        <f t="shared" si="364"/>
        <v>344318.54722198978</v>
      </c>
      <c r="X647" s="17">
        <f t="shared" si="365"/>
        <v>0</v>
      </c>
      <c r="Y647" s="2">
        <f t="shared" si="366"/>
        <v>0</v>
      </c>
      <c r="Z647" s="72">
        <f t="shared" si="367"/>
        <v>0</v>
      </c>
      <c r="AA647" s="2">
        <f t="shared" si="368"/>
        <v>0</v>
      </c>
      <c r="AB647" s="12">
        <f t="shared" si="377"/>
        <v>4.6600000000000003E-2</v>
      </c>
      <c r="AC647" s="17">
        <f t="shared" si="369"/>
        <v>22</v>
      </c>
      <c r="AD647" s="17">
        <v>252</v>
      </c>
      <c r="AE647" s="13">
        <f t="shared" si="382"/>
        <v>1.003984225</v>
      </c>
      <c r="AF647" s="2">
        <f t="shared" si="370"/>
        <v>1300.6166828299999</v>
      </c>
      <c r="AG647" s="2">
        <f t="shared" si="371"/>
        <v>1371.8425638000001</v>
      </c>
      <c r="AH647" s="3">
        <f t="shared" si="372"/>
        <v>0</v>
      </c>
      <c r="AI647" s="4" t="str">
        <f t="shared" si="378"/>
        <v>A+J=</v>
      </c>
      <c r="AJ647" s="11">
        <f t="shared" si="379"/>
        <v>41806</v>
      </c>
      <c r="AK647" s="11"/>
      <c r="AL647" s="4"/>
      <c r="AM647" s="1"/>
      <c r="AN647" s="11"/>
      <c r="AO647" s="1"/>
      <c r="AP647" s="1"/>
      <c r="AQ647" s="3"/>
      <c r="AR647" s="53"/>
      <c r="AS647" s="53"/>
      <c r="AT647" s="53"/>
      <c r="AU647" s="53"/>
      <c r="AV647" s="53"/>
      <c r="AW647" s="53"/>
      <c r="AX647" s="1"/>
      <c r="AY647" s="1"/>
      <c r="AZ647" s="1"/>
      <c r="BA647" s="1"/>
      <c r="BB647" s="1"/>
    </row>
    <row r="648" spans="1:54" x14ac:dyDescent="0.2">
      <c r="A648" s="158">
        <f t="shared" si="373"/>
        <v>41804</v>
      </c>
      <c r="B648" s="2">
        <f t="shared" si="355"/>
        <v>345851.99637339701</v>
      </c>
      <c r="C648" s="2">
        <f t="shared" si="374"/>
        <v>307179.32092486997</v>
      </c>
      <c r="D648" s="2">
        <f>SUM(Y648:Y$709)</f>
        <v>4130.2196193899999</v>
      </c>
      <c r="E648" s="73">
        <f t="shared" si="356"/>
        <v>303049.10130548</v>
      </c>
      <c r="F648" s="88">
        <f t="shared" si="384"/>
        <v>3898.38</v>
      </c>
      <c r="G648" s="3">
        <f>IF(AND(N648=1,N647&gt;1),VLOOKUP(A647,[1]Plan1!$BK$81:$BM$259,3),G647)</f>
        <v>3924.5</v>
      </c>
      <c r="H648" s="11">
        <f t="shared" si="385"/>
        <v>41713</v>
      </c>
      <c r="I648" s="11">
        <f t="shared" si="386"/>
        <v>41744</v>
      </c>
      <c r="J648" s="12">
        <f t="shared" si="357"/>
        <v>6.7002190653553395E-3</v>
      </c>
      <c r="K648" s="11">
        <f t="shared" si="375"/>
        <v>41834</v>
      </c>
      <c r="L648" s="11">
        <f t="shared" si="358"/>
        <v>41806</v>
      </c>
      <c r="M648" s="1">
        <f t="shared" si="380"/>
        <v>23</v>
      </c>
      <c r="N648" s="1">
        <f t="shared" si="359"/>
        <v>23</v>
      </c>
      <c r="O648" s="2">
        <f t="shared" si="360"/>
        <v>1.00670021</v>
      </c>
      <c r="P648" s="13">
        <f t="shared" si="387"/>
        <v>1.0092004800000001</v>
      </c>
      <c r="Q648" s="13">
        <f t="shared" si="381"/>
        <v>1.1145551882738627</v>
      </c>
      <c r="R648" s="2">
        <f t="shared" si="383"/>
        <v>1.1220229399999999</v>
      </c>
      <c r="S648" s="2">
        <f t="shared" si="376"/>
        <v>1.06270687</v>
      </c>
      <c r="T648" s="2">
        <f t="shared" si="361"/>
        <v>326441.57466878998</v>
      </c>
      <c r="U648" s="2">
        <f t="shared" si="362"/>
        <v>258.99314474453809</v>
      </c>
      <c r="V648" s="2">
        <f t="shared" si="363"/>
        <v>36978.942305652483</v>
      </c>
      <c r="W648" s="2">
        <f t="shared" si="364"/>
        <v>344417.256375267</v>
      </c>
      <c r="X648" s="17">
        <f t="shared" si="365"/>
        <v>0</v>
      </c>
      <c r="Y648" s="2">
        <f t="shared" si="366"/>
        <v>0</v>
      </c>
      <c r="Z648" s="72">
        <f t="shared" si="367"/>
        <v>0</v>
      </c>
      <c r="AA648" s="2">
        <f t="shared" si="368"/>
        <v>0</v>
      </c>
      <c r="AB648" s="12">
        <f t="shared" si="377"/>
        <v>4.6600000000000003E-2</v>
      </c>
      <c r="AC648" s="17">
        <f t="shared" si="369"/>
        <v>23</v>
      </c>
      <c r="AD648" s="17">
        <v>252</v>
      </c>
      <c r="AE648" s="13">
        <f t="shared" si="382"/>
        <v>1.004165703</v>
      </c>
      <c r="AF648" s="2">
        <f t="shared" si="370"/>
        <v>1359.85864692</v>
      </c>
      <c r="AG648" s="2">
        <f t="shared" si="371"/>
        <v>1434.73999813</v>
      </c>
      <c r="AH648" s="3">
        <f t="shared" si="372"/>
        <v>0</v>
      </c>
      <c r="AI648" s="4" t="str">
        <f t="shared" si="378"/>
        <v>A+J=</v>
      </c>
      <c r="AJ648" s="11">
        <f t="shared" si="379"/>
        <v>41806</v>
      </c>
      <c r="AK648" s="11"/>
      <c r="AL648" s="4"/>
      <c r="AM648" s="1"/>
      <c r="AN648" s="11"/>
      <c r="AO648" s="1"/>
      <c r="AP648" s="1"/>
      <c r="AQ648" s="3"/>
      <c r="AR648" s="53"/>
      <c r="AS648" s="53"/>
      <c r="AT648" s="53"/>
      <c r="AU648" s="53"/>
      <c r="AV648" s="53"/>
      <c r="AW648" s="53"/>
      <c r="AX648" s="1"/>
      <c r="AY648" s="1"/>
      <c r="AZ648" s="1"/>
      <c r="BA648" s="1"/>
      <c r="BB648" s="1"/>
    </row>
    <row r="649" spans="1:54" x14ac:dyDescent="0.2">
      <c r="A649" s="158">
        <f t="shared" si="373"/>
        <v>41805</v>
      </c>
      <c r="B649" s="2">
        <f t="shared" si="355"/>
        <v>345851.99637339701</v>
      </c>
      <c r="C649" s="2">
        <f t="shared" si="374"/>
        <v>307179.32092486997</v>
      </c>
      <c r="D649" s="2">
        <f>SUM(Y649:Y$709)</f>
        <v>4130.2196193899999</v>
      </c>
      <c r="E649" s="73">
        <f t="shared" si="356"/>
        <v>303049.10130548</v>
      </c>
      <c r="F649" s="88">
        <f t="shared" si="384"/>
        <v>3898.38</v>
      </c>
      <c r="G649" s="3">
        <f>IF(AND(N649=1,N648&gt;1),VLOOKUP(A648,[1]Plan1!$BK$81:$BM$259,3),G648)</f>
        <v>3924.5</v>
      </c>
      <c r="H649" s="11">
        <f t="shared" si="385"/>
        <v>41713</v>
      </c>
      <c r="I649" s="11">
        <f t="shared" si="386"/>
        <v>41744</v>
      </c>
      <c r="J649" s="12">
        <f t="shared" si="357"/>
        <v>6.7002190653553395E-3</v>
      </c>
      <c r="K649" s="11">
        <f t="shared" si="375"/>
        <v>41834</v>
      </c>
      <c r="L649" s="11">
        <f t="shared" si="358"/>
        <v>41806</v>
      </c>
      <c r="M649" s="1">
        <f t="shared" si="380"/>
        <v>23</v>
      </c>
      <c r="N649" s="1">
        <f t="shared" si="359"/>
        <v>23</v>
      </c>
      <c r="O649" s="2">
        <f t="shared" si="360"/>
        <v>1.00670021</v>
      </c>
      <c r="P649" s="13">
        <f t="shared" si="387"/>
        <v>1.0092004800000001</v>
      </c>
      <c r="Q649" s="13">
        <f t="shared" si="381"/>
        <v>1.1145551882738627</v>
      </c>
      <c r="R649" s="2">
        <f t="shared" si="383"/>
        <v>1.1220229399999999</v>
      </c>
      <c r="S649" s="2">
        <f t="shared" si="376"/>
        <v>1.06270687</v>
      </c>
      <c r="T649" s="2">
        <f t="shared" si="361"/>
        <v>326441.57466878998</v>
      </c>
      <c r="U649" s="2">
        <f t="shared" si="362"/>
        <v>258.99314474453809</v>
      </c>
      <c r="V649" s="2">
        <f t="shared" si="363"/>
        <v>36978.942305652483</v>
      </c>
      <c r="W649" s="2">
        <f t="shared" si="364"/>
        <v>344417.256375267</v>
      </c>
      <c r="X649" s="17">
        <f t="shared" si="365"/>
        <v>0</v>
      </c>
      <c r="Y649" s="2">
        <f t="shared" si="366"/>
        <v>0</v>
      </c>
      <c r="Z649" s="72">
        <f t="shared" si="367"/>
        <v>0</v>
      </c>
      <c r="AA649" s="2">
        <f t="shared" si="368"/>
        <v>0</v>
      </c>
      <c r="AB649" s="12">
        <f t="shared" si="377"/>
        <v>4.6600000000000003E-2</v>
      </c>
      <c r="AC649" s="17">
        <f t="shared" si="369"/>
        <v>23</v>
      </c>
      <c r="AD649" s="17">
        <v>252</v>
      </c>
      <c r="AE649" s="13">
        <f t="shared" si="382"/>
        <v>1.004165703</v>
      </c>
      <c r="AF649" s="2">
        <f t="shared" si="370"/>
        <v>1359.85864692</v>
      </c>
      <c r="AG649" s="2">
        <f t="shared" si="371"/>
        <v>1434.73999813</v>
      </c>
      <c r="AH649" s="3">
        <f t="shared" si="372"/>
        <v>0</v>
      </c>
      <c r="AI649" s="4" t="str">
        <f t="shared" si="378"/>
        <v>A+J=</v>
      </c>
      <c r="AJ649" s="11">
        <f t="shared" si="379"/>
        <v>41806</v>
      </c>
      <c r="AK649" s="11"/>
      <c r="AL649" s="4"/>
      <c r="AM649" s="1"/>
      <c r="AN649" s="11"/>
      <c r="AO649" s="1"/>
      <c r="AP649" s="1"/>
      <c r="AQ649" s="3"/>
      <c r="AR649" s="53"/>
      <c r="AS649" s="53"/>
      <c r="AT649" s="53"/>
      <c r="AU649" s="53"/>
      <c r="AV649" s="53"/>
      <c r="AW649" s="53"/>
      <c r="AX649" s="1"/>
      <c r="AY649" s="1"/>
      <c r="AZ649" s="1"/>
      <c r="BA649" s="1"/>
      <c r="BB649" s="1"/>
    </row>
    <row r="650" spans="1:54" x14ac:dyDescent="0.2">
      <c r="A650" s="158">
        <f t="shared" si="373"/>
        <v>41806</v>
      </c>
      <c r="B650" s="2">
        <f t="shared" ref="B650:B713" si="388">(W650+AG650)</f>
        <v>345851.99637339701</v>
      </c>
      <c r="C650" s="2">
        <f t="shared" si="374"/>
        <v>307179.32092486997</v>
      </c>
      <c r="D650" s="2">
        <f>SUM(Y650:Y$709)</f>
        <v>4130.2196193899999</v>
      </c>
      <c r="E650" s="73">
        <f t="shared" ref="E650:E713" si="389">(C650-D650)</f>
        <v>303049.10130548</v>
      </c>
      <c r="F650" s="88">
        <f t="shared" si="384"/>
        <v>3898.38</v>
      </c>
      <c r="G650" s="3">
        <f>IF(AND(N650=1,N649&gt;1),VLOOKUP(A649,[1]Plan1!$BK$81:$BM$259,3),G649)</f>
        <v>3924.5</v>
      </c>
      <c r="H650" s="11">
        <f t="shared" si="385"/>
        <v>41713</v>
      </c>
      <c r="I650" s="11">
        <f t="shared" si="386"/>
        <v>41744</v>
      </c>
      <c r="J650" s="12">
        <f t="shared" ref="J650:J713" si="390">(G650/F650)-1</f>
        <v>6.7002190653553395E-3</v>
      </c>
      <c r="K650" s="11">
        <f t="shared" si="375"/>
        <v>41834</v>
      </c>
      <c r="L650" s="11">
        <f t="shared" ref="L650:L713" si="391">IF(A650&gt;L649,K650,L649)</f>
        <v>41806</v>
      </c>
      <c r="M650" s="1">
        <f t="shared" si="380"/>
        <v>23</v>
      </c>
      <c r="N650" s="1">
        <f t="shared" ref="N650:N713" si="392">(M650-(NETWORKDAYS(A650,L650,$AN$194:$AN$348)-1))</f>
        <v>23</v>
      </c>
      <c r="O650" s="2">
        <f t="shared" ref="O650:O713" si="393">TRUNC((G650/F650)^TRUNC((N650/M650),9),8)</f>
        <v>1.00670021</v>
      </c>
      <c r="P650" s="13">
        <f t="shared" si="387"/>
        <v>1.0092004800000001</v>
      </c>
      <c r="Q650" s="13">
        <f t="shared" si="381"/>
        <v>1.1145551882738627</v>
      </c>
      <c r="R650" s="2">
        <f t="shared" si="383"/>
        <v>1.1220229399999999</v>
      </c>
      <c r="S650" s="2">
        <f t="shared" si="376"/>
        <v>1.06270687</v>
      </c>
      <c r="T650" s="2">
        <f t="shared" ref="T650:T713" si="394">TRUNC(C650*S650,8)</f>
        <v>326441.57466878998</v>
      </c>
      <c r="U650" s="2">
        <f t="shared" ref="U650:U713" si="395">(D650*(S650-1))</f>
        <v>258.99314474453809</v>
      </c>
      <c r="V650" s="2">
        <f t="shared" ref="V650:V713" si="396">(E650*(R650-1))</f>
        <v>36978.942305652483</v>
      </c>
      <c r="W650" s="2">
        <f t="shared" ref="W650:W713" si="397">(C650+U650+V650)</f>
        <v>344417.256375267</v>
      </c>
      <c r="X650" s="17">
        <f t="shared" ref="X650:X713" si="398">IF(VLOOKUP(A650,AN$10:AU$190,8)=VLOOKUP(A649,AN$10:AU$190,8),0,VLOOKUP(A650,AN$10:AU$190,8))</f>
        <v>21</v>
      </c>
      <c r="Y650" s="2">
        <f t="shared" ref="Y650:Y713" si="399">IF(X650&gt;0,VLOOKUP(A650,AN$12:AR$190,5),0)</f>
        <v>1297.02782108</v>
      </c>
      <c r="Z650" s="72">
        <f t="shared" ref="Z650:Z713" si="400">IF(X650&gt;0,VLOOKUP($A650,$AN$10:$AS$190,6),0)</f>
        <v>4.2223800000000004E-3</v>
      </c>
      <c r="AA650" s="2">
        <f t="shared" ref="AA650:AA713" si="401">IF(Z650&gt;0,TRUNC(Z650*T650,8),0)</f>
        <v>1378.36037605</v>
      </c>
      <c r="AB650" s="12">
        <f t="shared" si="377"/>
        <v>4.6600000000000003E-2</v>
      </c>
      <c r="AC650" s="17">
        <f t="shared" ref="AC650:AC713" si="402">N650</f>
        <v>23</v>
      </c>
      <c r="AD650" s="17">
        <v>252</v>
      </c>
      <c r="AE650" s="13">
        <f t="shared" si="382"/>
        <v>1.004165703</v>
      </c>
      <c r="AF650" s="2">
        <f t="shared" ref="AF650:AF713" si="403">TRUNC((T650*(AE650-1)),8)</f>
        <v>1359.85864692</v>
      </c>
      <c r="AG650" s="2">
        <f t="shared" ref="AG650:AG713" si="404">TRUNC((W650*(AE650-1)),8)</f>
        <v>1434.73999813</v>
      </c>
      <c r="AH650" s="3">
        <f t="shared" ref="AH650:AH713" si="405">IF(AA650&gt;0,AA650+AF650,0)</f>
        <v>2738.21902297</v>
      </c>
      <c r="AI650" s="4" t="str">
        <f t="shared" si="378"/>
        <v>A+J=</v>
      </c>
      <c r="AJ650" s="11">
        <f t="shared" si="379"/>
        <v>41806</v>
      </c>
      <c r="AK650" s="11"/>
      <c r="AL650" s="4"/>
      <c r="AM650" s="1"/>
      <c r="AN650" s="11"/>
      <c r="AO650" s="1"/>
      <c r="AP650" s="1"/>
      <c r="AQ650" s="3"/>
      <c r="AR650" s="53"/>
      <c r="AS650" s="53"/>
      <c r="AT650" s="53"/>
      <c r="AU650" s="53"/>
      <c r="AV650" s="53"/>
      <c r="AW650" s="53"/>
      <c r="AX650" s="1"/>
      <c r="AY650" s="1"/>
      <c r="AZ650" s="1"/>
      <c r="BA650" s="1"/>
      <c r="BB650" s="1"/>
    </row>
    <row r="651" spans="1:54" x14ac:dyDescent="0.2">
      <c r="A651" s="158">
        <f t="shared" ref="A651:A714" si="406">(A650+1)</f>
        <v>41807</v>
      </c>
      <c r="B651" s="2">
        <f t="shared" si="388"/>
        <v>343183.04720645904</v>
      </c>
      <c r="C651" s="2">
        <f t="shared" ref="C651:C714" si="407">TRUNC(IF(X650&gt;0,VLOOKUP(A650,$AN$12:$AO$190,2),C650),8)</f>
        <v>305882.29310379003</v>
      </c>
      <c r="D651" s="2">
        <f>SUM(Y651:Y$709)</f>
        <v>2833.1917983100002</v>
      </c>
      <c r="E651" s="73">
        <f t="shared" si="389"/>
        <v>303049.10130548</v>
      </c>
      <c r="F651" s="88">
        <f t="shared" si="384"/>
        <v>3924.5</v>
      </c>
      <c r="G651" s="3">
        <f>IF(AND(N651=1,N650&gt;1),VLOOKUP(A650,[1]Plan1!$BK$81:$BM$259,3),G650)</f>
        <v>3942.55</v>
      </c>
      <c r="H651" s="11">
        <f t="shared" si="385"/>
        <v>41746</v>
      </c>
      <c r="I651" s="11">
        <f t="shared" si="386"/>
        <v>41776</v>
      </c>
      <c r="J651" s="12">
        <f t="shared" si="390"/>
        <v>4.59931201426933E-3</v>
      </c>
      <c r="K651" s="11">
        <f t="shared" ref="K651:K714" si="408">IF(DAY(A651)=14,VLOOKUP(A651,AR$194:AW$373,4),K650)</f>
        <v>41834</v>
      </c>
      <c r="L651" s="11">
        <f t="shared" si="391"/>
        <v>41834</v>
      </c>
      <c r="M651" s="1">
        <f t="shared" si="380"/>
        <v>19</v>
      </c>
      <c r="N651" s="1">
        <f t="shared" si="392"/>
        <v>1</v>
      </c>
      <c r="O651" s="2">
        <f t="shared" si="393"/>
        <v>1.00024154</v>
      </c>
      <c r="P651" s="13">
        <f t="shared" si="387"/>
        <v>1.00670021</v>
      </c>
      <c r="Q651" s="13">
        <f t="shared" si="381"/>
        <v>1.122022942091887</v>
      </c>
      <c r="R651" s="2">
        <f t="shared" si="383"/>
        <v>1.12229395</v>
      </c>
      <c r="S651" s="2">
        <f t="shared" ref="S651:S714" si="409">IF(AND(X651&gt;0,MONTH(A651)=9),R651,S650)</f>
        <v>1.06270687</v>
      </c>
      <c r="T651" s="2">
        <f t="shared" si="394"/>
        <v>325063.21429275</v>
      </c>
      <c r="U651" s="2">
        <f t="shared" si="395"/>
        <v>177.66058978169133</v>
      </c>
      <c r="V651" s="2">
        <f t="shared" si="396"/>
        <v>37061.071642597301</v>
      </c>
      <c r="W651" s="2">
        <f t="shared" si="397"/>
        <v>343121.02533616906</v>
      </c>
      <c r="X651" s="17">
        <f t="shared" si="398"/>
        <v>0</v>
      </c>
      <c r="Y651" s="2">
        <f t="shared" si="399"/>
        <v>0</v>
      </c>
      <c r="Z651" s="72">
        <f t="shared" si="400"/>
        <v>0</v>
      </c>
      <c r="AA651" s="2">
        <f t="shared" si="401"/>
        <v>0</v>
      </c>
      <c r="AB651" s="12">
        <f t="shared" ref="AB651:AB714" si="410">(AB650)</f>
        <v>4.6600000000000003E-2</v>
      </c>
      <c r="AC651" s="17">
        <f t="shared" si="402"/>
        <v>1</v>
      </c>
      <c r="AD651" s="17">
        <v>252</v>
      </c>
      <c r="AE651" s="13">
        <f t="shared" si="382"/>
        <v>1.0001807579999999</v>
      </c>
      <c r="AF651" s="2">
        <f t="shared" si="403"/>
        <v>58.757776479999997</v>
      </c>
      <c r="AG651" s="2">
        <f t="shared" si="404"/>
        <v>62.021870290000003</v>
      </c>
      <c r="AH651" s="3">
        <f t="shared" si="405"/>
        <v>0</v>
      </c>
      <c r="AI651" s="4" t="str">
        <f t="shared" ref="AI651:AI714" si="411">AI650</f>
        <v>A+J=</v>
      </c>
      <c r="AJ651" s="11">
        <f t="shared" ref="AJ651:AJ714" si="412">IF(X650&gt;0,VLOOKUP(A650,$AN$10:$AW$190,9),AJ650)</f>
        <v>41834</v>
      </c>
      <c r="AK651" s="11"/>
      <c r="AL651" s="4"/>
      <c r="AM651" s="1"/>
      <c r="AN651" s="11"/>
      <c r="AO651" s="1"/>
      <c r="AP651" s="1"/>
      <c r="AQ651" s="3"/>
      <c r="AR651" s="53"/>
      <c r="AS651" s="53"/>
      <c r="AT651" s="53"/>
      <c r="AU651" s="53"/>
      <c r="AV651" s="53"/>
      <c r="AW651" s="53"/>
      <c r="AX651" s="1"/>
      <c r="AY651" s="1"/>
      <c r="AZ651" s="1"/>
      <c r="BA651" s="1"/>
      <c r="BB651" s="1"/>
    </row>
    <row r="652" spans="1:54" x14ac:dyDescent="0.2">
      <c r="A652" s="158">
        <f t="shared" si="406"/>
        <v>41808</v>
      </c>
      <c r="B652" s="2">
        <f t="shared" si="388"/>
        <v>343327.260308381</v>
      </c>
      <c r="C652" s="2">
        <f t="shared" si="407"/>
        <v>305882.29310379003</v>
      </c>
      <c r="D652" s="2">
        <f>SUM(Y652:Y$709)</f>
        <v>2833.1917983100002</v>
      </c>
      <c r="E652" s="73">
        <f t="shared" si="389"/>
        <v>303049.10130548</v>
      </c>
      <c r="F652" s="88">
        <f t="shared" si="384"/>
        <v>3924.5</v>
      </c>
      <c r="G652" s="3">
        <f>IF(AND(N652=1,N651&gt;1),VLOOKUP(A651,[1]Plan1!$BK$81:$BM$259,3),G651)</f>
        <v>3942.55</v>
      </c>
      <c r="H652" s="11">
        <f t="shared" si="385"/>
        <v>41746</v>
      </c>
      <c r="I652" s="11">
        <f t="shared" si="386"/>
        <v>41776</v>
      </c>
      <c r="J652" s="12">
        <f t="shared" si="390"/>
        <v>4.59931201426933E-3</v>
      </c>
      <c r="K652" s="11">
        <f t="shared" si="408"/>
        <v>41834</v>
      </c>
      <c r="L652" s="11">
        <f t="shared" si="391"/>
        <v>41834</v>
      </c>
      <c r="M652" s="1">
        <f t="shared" si="380"/>
        <v>19</v>
      </c>
      <c r="N652" s="1">
        <f t="shared" si="392"/>
        <v>2</v>
      </c>
      <c r="O652" s="2">
        <f t="shared" si="393"/>
        <v>1.00048314</v>
      </c>
      <c r="P652" s="13">
        <f t="shared" si="387"/>
        <v>1.00670021</v>
      </c>
      <c r="Q652" s="13">
        <f t="shared" si="381"/>
        <v>1.122022942091887</v>
      </c>
      <c r="R652" s="2">
        <f t="shared" si="383"/>
        <v>1.1225650300000001</v>
      </c>
      <c r="S652" s="2">
        <f t="shared" si="409"/>
        <v>1.06270687</v>
      </c>
      <c r="T652" s="2">
        <f t="shared" si="394"/>
        <v>325063.21429275</v>
      </c>
      <c r="U652" s="2">
        <f t="shared" si="395"/>
        <v>177.66058978169133</v>
      </c>
      <c r="V652" s="2">
        <f t="shared" si="396"/>
        <v>37143.222192979221</v>
      </c>
      <c r="W652" s="2">
        <f t="shared" si="397"/>
        <v>343203.17588655098</v>
      </c>
      <c r="X652" s="17">
        <f t="shared" si="398"/>
        <v>0</v>
      </c>
      <c r="Y652" s="2">
        <f t="shared" si="399"/>
        <v>0</v>
      </c>
      <c r="Z652" s="72">
        <f t="shared" si="400"/>
        <v>0</v>
      </c>
      <c r="AA652" s="2">
        <f t="shared" si="401"/>
        <v>0</v>
      </c>
      <c r="AB652" s="12">
        <f t="shared" si="410"/>
        <v>4.6600000000000003E-2</v>
      </c>
      <c r="AC652" s="17">
        <f t="shared" si="402"/>
        <v>2</v>
      </c>
      <c r="AD652" s="17">
        <v>252</v>
      </c>
      <c r="AE652" s="13">
        <f t="shared" si="382"/>
        <v>1.0003615480000001</v>
      </c>
      <c r="AF652" s="2">
        <f t="shared" si="403"/>
        <v>117.525955</v>
      </c>
      <c r="AG652" s="2">
        <f t="shared" si="404"/>
        <v>124.08442183</v>
      </c>
      <c r="AH652" s="3">
        <f t="shared" si="405"/>
        <v>0</v>
      </c>
      <c r="AI652" s="4" t="str">
        <f t="shared" si="411"/>
        <v>A+J=</v>
      </c>
      <c r="AJ652" s="11">
        <f t="shared" si="412"/>
        <v>41834</v>
      </c>
      <c r="AK652" s="11"/>
      <c r="AL652" s="4"/>
      <c r="AM652" s="1"/>
      <c r="AN652" s="11"/>
      <c r="AO652" s="1"/>
      <c r="AP652" s="1"/>
      <c r="AQ652" s="3"/>
      <c r="AR652" s="53"/>
      <c r="AS652" s="53"/>
      <c r="AT652" s="53"/>
      <c r="AU652" s="53"/>
      <c r="AV652" s="53"/>
      <c r="AW652" s="53"/>
      <c r="AX652" s="1"/>
      <c r="AY652" s="1"/>
      <c r="AZ652" s="1"/>
      <c r="BA652" s="1"/>
      <c r="BB652" s="1"/>
    </row>
    <row r="653" spans="1:54" x14ac:dyDescent="0.2">
      <c r="A653" s="158">
        <f t="shared" si="406"/>
        <v>41809</v>
      </c>
      <c r="B653" s="2">
        <f t="shared" si="388"/>
        <v>343471.53566765995</v>
      </c>
      <c r="C653" s="2">
        <f t="shared" si="407"/>
        <v>305882.29310379003</v>
      </c>
      <c r="D653" s="2">
        <f>SUM(Y653:Y$709)</f>
        <v>2833.1917983100002</v>
      </c>
      <c r="E653" s="73">
        <f t="shared" si="389"/>
        <v>303049.10130548</v>
      </c>
      <c r="F653" s="88">
        <f t="shared" si="384"/>
        <v>3924.5</v>
      </c>
      <c r="G653" s="3">
        <f>IF(AND(N653=1,N652&gt;1),VLOOKUP(A652,[1]Plan1!$BK$81:$BM$259,3),G652)</f>
        <v>3942.55</v>
      </c>
      <c r="H653" s="11">
        <f t="shared" si="385"/>
        <v>41746</v>
      </c>
      <c r="I653" s="11">
        <f t="shared" si="386"/>
        <v>41776</v>
      </c>
      <c r="J653" s="12">
        <f t="shared" si="390"/>
        <v>4.59931201426933E-3</v>
      </c>
      <c r="K653" s="11">
        <f t="shared" si="408"/>
        <v>41834</v>
      </c>
      <c r="L653" s="11">
        <f t="shared" si="391"/>
        <v>41834</v>
      </c>
      <c r="M653" s="1">
        <f t="shared" si="380"/>
        <v>19</v>
      </c>
      <c r="N653" s="1">
        <f t="shared" si="392"/>
        <v>3</v>
      </c>
      <c r="O653" s="2">
        <f t="shared" si="393"/>
        <v>1.0007248</v>
      </c>
      <c r="P653" s="13">
        <f t="shared" si="387"/>
        <v>1.00670021</v>
      </c>
      <c r="Q653" s="13">
        <f t="shared" si="381"/>
        <v>1.122022942091887</v>
      </c>
      <c r="R653" s="2">
        <f t="shared" si="383"/>
        <v>1.12283618</v>
      </c>
      <c r="S653" s="2">
        <f t="shared" si="409"/>
        <v>1.06270687</v>
      </c>
      <c r="T653" s="2">
        <f t="shared" si="394"/>
        <v>325063.21429275</v>
      </c>
      <c r="U653" s="2">
        <f t="shared" si="395"/>
        <v>177.66058978169133</v>
      </c>
      <c r="V653" s="2">
        <f t="shared" si="396"/>
        <v>37225.393956798165</v>
      </c>
      <c r="W653" s="2">
        <f t="shared" si="397"/>
        <v>343285.34765036992</v>
      </c>
      <c r="X653" s="17">
        <f t="shared" si="398"/>
        <v>0</v>
      </c>
      <c r="Y653" s="2">
        <f t="shared" si="399"/>
        <v>0</v>
      </c>
      <c r="Z653" s="72">
        <f t="shared" si="400"/>
        <v>0</v>
      </c>
      <c r="AA653" s="2">
        <f t="shared" si="401"/>
        <v>0</v>
      </c>
      <c r="AB653" s="12">
        <f t="shared" si="410"/>
        <v>4.6600000000000003E-2</v>
      </c>
      <c r="AC653" s="17">
        <f t="shared" si="402"/>
        <v>3</v>
      </c>
      <c r="AD653" s="17">
        <v>252</v>
      </c>
      <c r="AE653" s="13">
        <f t="shared" si="382"/>
        <v>1.0005423710000001</v>
      </c>
      <c r="AF653" s="2">
        <f t="shared" si="403"/>
        <v>176.30486059</v>
      </c>
      <c r="AG653" s="2">
        <f t="shared" si="404"/>
        <v>186.18801729</v>
      </c>
      <c r="AH653" s="3">
        <f t="shared" si="405"/>
        <v>0</v>
      </c>
      <c r="AI653" s="4" t="str">
        <f t="shared" si="411"/>
        <v>A+J=</v>
      </c>
      <c r="AJ653" s="11">
        <f t="shared" si="412"/>
        <v>41834</v>
      </c>
      <c r="AK653" s="11"/>
      <c r="AL653" s="4"/>
      <c r="AM653" s="1"/>
      <c r="AN653" s="11"/>
      <c r="AO653" s="1"/>
      <c r="AP653" s="1"/>
      <c r="AQ653" s="3"/>
      <c r="AR653" s="53"/>
      <c r="AS653" s="53"/>
      <c r="AT653" s="53"/>
      <c r="AU653" s="53"/>
      <c r="AV653" s="53"/>
      <c r="AW653" s="53"/>
      <c r="AX653" s="1"/>
      <c r="AY653" s="1"/>
      <c r="AZ653" s="1"/>
      <c r="BA653" s="1"/>
      <c r="BB653" s="1"/>
    </row>
    <row r="654" spans="1:54" x14ac:dyDescent="0.2">
      <c r="A654" s="158">
        <f t="shared" si="406"/>
        <v>41810</v>
      </c>
      <c r="B654" s="2">
        <f t="shared" si="388"/>
        <v>343471.53566765995</v>
      </c>
      <c r="C654" s="2">
        <f t="shared" si="407"/>
        <v>305882.29310379003</v>
      </c>
      <c r="D654" s="2">
        <f>SUM(Y654:Y$709)</f>
        <v>2833.1917983100002</v>
      </c>
      <c r="E654" s="73">
        <f t="shared" si="389"/>
        <v>303049.10130548</v>
      </c>
      <c r="F654" s="88">
        <f t="shared" si="384"/>
        <v>3924.5</v>
      </c>
      <c r="G654" s="3">
        <f>IF(AND(N654=1,N653&gt;1),VLOOKUP(A653,[1]Plan1!$BK$81:$BM$259,3),G653)</f>
        <v>3942.55</v>
      </c>
      <c r="H654" s="11">
        <f t="shared" si="385"/>
        <v>41746</v>
      </c>
      <c r="I654" s="11">
        <f t="shared" si="386"/>
        <v>41776</v>
      </c>
      <c r="J654" s="12">
        <f t="shared" si="390"/>
        <v>4.59931201426933E-3</v>
      </c>
      <c r="K654" s="11">
        <f t="shared" si="408"/>
        <v>41834</v>
      </c>
      <c r="L654" s="11">
        <f t="shared" si="391"/>
        <v>41834</v>
      </c>
      <c r="M654" s="1">
        <f t="shared" si="380"/>
        <v>19</v>
      </c>
      <c r="N654" s="1">
        <f t="shared" si="392"/>
        <v>3</v>
      </c>
      <c r="O654" s="2">
        <f t="shared" si="393"/>
        <v>1.0007248</v>
      </c>
      <c r="P654" s="13">
        <f t="shared" si="387"/>
        <v>1.00670021</v>
      </c>
      <c r="Q654" s="13">
        <f t="shared" si="381"/>
        <v>1.122022942091887</v>
      </c>
      <c r="R654" s="2">
        <f t="shared" si="383"/>
        <v>1.12283618</v>
      </c>
      <c r="S654" s="2">
        <f t="shared" si="409"/>
        <v>1.06270687</v>
      </c>
      <c r="T654" s="2">
        <f t="shared" si="394"/>
        <v>325063.21429275</v>
      </c>
      <c r="U654" s="2">
        <f t="shared" si="395"/>
        <v>177.66058978169133</v>
      </c>
      <c r="V654" s="2">
        <f t="shared" si="396"/>
        <v>37225.393956798165</v>
      </c>
      <c r="W654" s="2">
        <f t="shared" si="397"/>
        <v>343285.34765036992</v>
      </c>
      <c r="X654" s="17">
        <f t="shared" si="398"/>
        <v>0</v>
      </c>
      <c r="Y654" s="2">
        <f t="shared" si="399"/>
        <v>0</v>
      </c>
      <c r="Z654" s="72">
        <f t="shared" si="400"/>
        <v>0</v>
      </c>
      <c r="AA654" s="2">
        <f t="shared" si="401"/>
        <v>0</v>
      </c>
      <c r="AB654" s="12">
        <f t="shared" si="410"/>
        <v>4.6600000000000003E-2</v>
      </c>
      <c r="AC654" s="17">
        <f t="shared" si="402"/>
        <v>3</v>
      </c>
      <c r="AD654" s="17">
        <v>252</v>
      </c>
      <c r="AE654" s="13">
        <f t="shared" si="382"/>
        <v>1.0005423710000001</v>
      </c>
      <c r="AF654" s="2">
        <f t="shared" si="403"/>
        <v>176.30486059</v>
      </c>
      <c r="AG654" s="2">
        <f t="shared" si="404"/>
        <v>186.18801729</v>
      </c>
      <c r="AH654" s="3">
        <f t="shared" si="405"/>
        <v>0</v>
      </c>
      <c r="AI654" s="4" t="str">
        <f t="shared" si="411"/>
        <v>A+J=</v>
      </c>
      <c r="AJ654" s="11">
        <f t="shared" si="412"/>
        <v>41834</v>
      </c>
      <c r="AK654" s="11"/>
      <c r="AL654" s="4"/>
      <c r="AM654" s="1"/>
      <c r="AN654" s="11"/>
      <c r="AO654" s="1"/>
      <c r="AP654" s="1"/>
      <c r="AQ654" s="3"/>
      <c r="AR654" s="53"/>
      <c r="AS654" s="53"/>
      <c r="AT654" s="53"/>
      <c r="AU654" s="53"/>
      <c r="AV654" s="53"/>
      <c r="AW654" s="53"/>
      <c r="AX654" s="1"/>
      <c r="AY654" s="1"/>
      <c r="AZ654" s="1"/>
      <c r="BA654" s="1"/>
      <c r="BB654" s="1"/>
    </row>
    <row r="655" spans="1:54" x14ac:dyDescent="0.2">
      <c r="A655" s="158">
        <f t="shared" si="406"/>
        <v>41811</v>
      </c>
      <c r="B655" s="2">
        <f t="shared" si="388"/>
        <v>343615.87027124496</v>
      </c>
      <c r="C655" s="2">
        <f t="shared" si="407"/>
        <v>305882.29310379003</v>
      </c>
      <c r="D655" s="2">
        <f>SUM(Y655:Y$709)</f>
        <v>2833.1917983100002</v>
      </c>
      <c r="E655" s="73">
        <f t="shared" si="389"/>
        <v>303049.10130548</v>
      </c>
      <c r="F655" s="88">
        <f t="shared" si="384"/>
        <v>3924.5</v>
      </c>
      <c r="G655" s="3">
        <f>IF(AND(N655=1,N654&gt;1),VLOOKUP(A654,[1]Plan1!$BK$81:$BM$259,3),G654)</f>
        <v>3942.55</v>
      </c>
      <c r="H655" s="11">
        <f t="shared" si="385"/>
        <v>41746</v>
      </c>
      <c r="I655" s="11">
        <f t="shared" si="386"/>
        <v>41776</v>
      </c>
      <c r="J655" s="12">
        <f t="shared" si="390"/>
        <v>4.59931201426933E-3</v>
      </c>
      <c r="K655" s="11">
        <f t="shared" si="408"/>
        <v>41834</v>
      </c>
      <c r="L655" s="11">
        <f t="shared" si="391"/>
        <v>41834</v>
      </c>
      <c r="M655" s="1">
        <f t="shared" si="380"/>
        <v>19</v>
      </c>
      <c r="N655" s="1">
        <f t="shared" si="392"/>
        <v>4</v>
      </c>
      <c r="O655" s="2">
        <f t="shared" si="393"/>
        <v>1.00096652</v>
      </c>
      <c r="P655" s="13">
        <f t="shared" si="387"/>
        <v>1.00670021</v>
      </c>
      <c r="Q655" s="13">
        <f t="shared" si="381"/>
        <v>1.122022942091887</v>
      </c>
      <c r="R655" s="2">
        <f t="shared" si="383"/>
        <v>1.1231073899999999</v>
      </c>
      <c r="S655" s="2">
        <f t="shared" si="409"/>
        <v>1.06270687</v>
      </c>
      <c r="T655" s="2">
        <f t="shared" si="394"/>
        <v>325063.21429275</v>
      </c>
      <c r="U655" s="2">
        <f t="shared" si="395"/>
        <v>177.66058978169133</v>
      </c>
      <c r="V655" s="2">
        <f t="shared" si="396"/>
        <v>37307.583903563216</v>
      </c>
      <c r="W655" s="2">
        <f t="shared" si="397"/>
        <v>343367.53759713494</v>
      </c>
      <c r="X655" s="17">
        <f t="shared" si="398"/>
        <v>0</v>
      </c>
      <c r="Y655" s="2">
        <f t="shared" si="399"/>
        <v>0</v>
      </c>
      <c r="Z655" s="72">
        <f t="shared" si="400"/>
        <v>0</v>
      </c>
      <c r="AA655" s="2">
        <f t="shared" si="401"/>
        <v>0</v>
      </c>
      <c r="AB655" s="12">
        <f t="shared" si="410"/>
        <v>4.6600000000000003E-2</v>
      </c>
      <c r="AC655" s="17">
        <f t="shared" si="402"/>
        <v>4</v>
      </c>
      <c r="AD655" s="17">
        <v>252</v>
      </c>
      <c r="AE655" s="13">
        <f t="shared" si="382"/>
        <v>1.0007232269999999</v>
      </c>
      <c r="AF655" s="2">
        <f t="shared" si="403"/>
        <v>235.09449327999999</v>
      </c>
      <c r="AG655" s="2">
        <f t="shared" si="404"/>
        <v>248.33267411</v>
      </c>
      <c r="AH655" s="3">
        <f t="shared" si="405"/>
        <v>0</v>
      </c>
      <c r="AI655" s="4" t="str">
        <f t="shared" si="411"/>
        <v>A+J=</v>
      </c>
      <c r="AJ655" s="11">
        <f t="shared" si="412"/>
        <v>41834</v>
      </c>
      <c r="AK655" s="11"/>
      <c r="AL655" s="4"/>
      <c r="AM655" s="1"/>
      <c r="AN655" s="11"/>
      <c r="AO655" s="1"/>
      <c r="AP655" s="1"/>
      <c r="AQ655" s="3"/>
      <c r="AR655" s="53"/>
      <c r="AS655" s="53"/>
      <c r="AT655" s="53"/>
      <c r="AU655" s="53"/>
      <c r="AV655" s="53"/>
      <c r="AW655" s="53"/>
      <c r="AX655" s="1"/>
      <c r="AY655" s="1"/>
      <c r="AZ655" s="1"/>
      <c r="BA655" s="1"/>
      <c r="BB655" s="1"/>
    </row>
    <row r="656" spans="1:54" x14ac:dyDescent="0.2">
      <c r="A656" s="158">
        <f t="shared" si="406"/>
        <v>41812</v>
      </c>
      <c r="B656" s="2">
        <f t="shared" si="388"/>
        <v>343615.87027124496</v>
      </c>
      <c r="C656" s="2">
        <f t="shared" si="407"/>
        <v>305882.29310379003</v>
      </c>
      <c r="D656" s="2">
        <f>SUM(Y656:Y$709)</f>
        <v>2833.1917983100002</v>
      </c>
      <c r="E656" s="73">
        <f t="shared" si="389"/>
        <v>303049.10130548</v>
      </c>
      <c r="F656" s="88">
        <f t="shared" si="384"/>
        <v>3924.5</v>
      </c>
      <c r="G656" s="3">
        <f>IF(AND(N656=1,N655&gt;1),VLOOKUP(A655,[1]Plan1!$BK$81:$BM$259,3),G655)</f>
        <v>3942.55</v>
      </c>
      <c r="H656" s="11">
        <f t="shared" si="385"/>
        <v>41746</v>
      </c>
      <c r="I656" s="11">
        <f t="shared" si="386"/>
        <v>41776</v>
      </c>
      <c r="J656" s="12">
        <f t="shared" si="390"/>
        <v>4.59931201426933E-3</v>
      </c>
      <c r="K656" s="11">
        <f t="shared" si="408"/>
        <v>41834</v>
      </c>
      <c r="L656" s="11">
        <f t="shared" si="391"/>
        <v>41834</v>
      </c>
      <c r="M656" s="1">
        <f t="shared" si="380"/>
        <v>19</v>
      </c>
      <c r="N656" s="1">
        <f t="shared" si="392"/>
        <v>4</v>
      </c>
      <c r="O656" s="2">
        <f t="shared" si="393"/>
        <v>1.00096652</v>
      </c>
      <c r="P656" s="13">
        <f t="shared" si="387"/>
        <v>1.00670021</v>
      </c>
      <c r="Q656" s="13">
        <f t="shared" si="381"/>
        <v>1.122022942091887</v>
      </c>
      <c r="R656" s="2">
        <f t="shared" si="383"/>
        <v>1.1231073899999999</v>
      </c>
      <c r="S656" s="2">
        <f t="shared" si="409"/>
        <v>1.06270687</v>
      </c>
      <c r="T656" s="2">
        <f t="shared" si="394"/>
        <v>325063.21429275</v>
      </c>
      <c r="U656" s="2">
        <f t="shared" si="395"/>
        <v>177.66058978169133</v>
      </c>
      <c r="V656" s="2">
        <f t="shared" si="396"/>
        <v>37307.583903563216</v>
      </c>
      <c r="W656" s="2">
        <f t="shared" si="397"/>
        <v>343367.53759713494</v>
      </c>
      <c r="X656" s="17">
        <f t="shared" si="398"/>
        <v>0</v>
      </c>
      <c r="Y656" s="2">
        <f t="shared" si="399"/>
        <v>0</v>
      </c>
      <c r="Z656" s="72">
        <f t="shared" si="400"/>
        <v>0</v>
      </c>
      <c r="AA656" s="2">
        <f t="shared" si="401"/>
        <v>0</v>
      </c>
      <c r="AB656" s="12">
        <f t="shared" si="410"/>
        <v>4.6600000000000003E-2</v>
      </c>
      <c r="AC656" s="17">
        <f t="shared" si="402"/>
        <v>4</v>
      </c>
      <c r="AD656" s="17">
        <v>252</v>
      </c>
      <c r="AE656" s="13">
        <f t="shared" si="382"/>
        <v>1.0007232269999999</v>
      </c>
      <c r="AF656" s="2">
        <f t="shared" si="403"/>
        <v>235.09449327999999</v>
      </c>
      <c r="AG656" s="2">
        <f t="shared" si="404"/>
        <v>248.33267411</v>
      </c>
      <c r="AH656" s="3">
        <f t="shared" si="405"/>
        <v>0</v>
      </c>
      <c r="AI656" s="4" t="str">
        <f t="shared" si="411"/>
        <v>A+J=</v>
      </c>
      <c r="AJ656" s="11">
        <f t="shared" si="412"/>
        <v>41834</v>
      </c>
      <c r="AK656" s="11"/>
      <c r="AL656" s="4"/>
      <c r="AM656" s="1"/>
      <c r="AN656" s="11"/>
      <c r="AO656" s="1"/>
      <c r="AP656" s="1"/>
      <c r="AQ656" s="3"/>
      <c r="AR656" s="53"/>
      <c r="AS656" s="53"/>
      <c r="AT656" s="53"/>
      <c r="AU656" s="53"/>
      <c r="AV656" s="53"/>
      <c r="AW656" s="53"/>
      <c r="AX656" s="1"/>
      <c r="AY656" s="1"/>
      <c r="AZ656" s="1"/>
      <c r="BA656" s="1"/>
      <c r="BB656" s="1"/>
    </row>
    <row r="657" spans="1:138" x14ac:dyDescent="0.2">
      <c r="A657" s="158">
        <f t="shared" si="406"/>
        <v>41813</v>
      </c>
      <c r="B657" s="2">
        <f t="shared" si="388"/>
        <v>343615.87027124496</v>
      </c>
      <c r="C657" s="2">
        <f t="shared" si="407"/>
        <v>305882.29310379003</v>
      </c>
      <c r="D657" s="2">
        <f>SUM(Y657:Y$709)</f>
        <v>2833.1917983100002</v>
      </c>
      <c r="E657" s="73">
        <f t="shared" si="389"/>
        <v>303049.10130548</v>
      </c>
      <c r="F657" s="88">
        <f t="shared" si="384"/>
        <v>3924.5</v>
      </c>
      <c r="G657" s="3">
        <f>IF(AND(N657=1,N656&gt;1),VLOOKUP(A656,[1]Plan1!$BK$81:$BM$259,3),G656)</f>
        <v>3942.55</v>
      </c>
      <c r="H657" s="11">
        <f t="shared" si="385"/>
        <v>41746</v>
      </c>
      <c r="I657" s="11">
        <f t="shared" si="386"/>
        <v>41776</v>
      </c>
      <c r="J657" s="12">
        <f t="shared" si="390"/>
        <v>4.59931201426933E-3</v>
      </c>
      <c r="K657" s="11">
        <f t="shared" si="408"/>
        <v>41834</v>
      </c>
      <c r="L657" s="11">
        <f t="shared" si="391"/>
        <v>41834</v>
      </c>
      <c r="M657" s="1">
        <f t="shared" si="380"/>
        <v>19</v>
      </c>
      <c r="N657" s="1">
        <f t="shared" si="392"/>
        <v>4</v>
      </c>
      <c r="O657" s="2">
        <f t="shared" si="393"/>
        <v>1.00096652</v>
      </c>
      <c r="P657" s="13">
        <f t="shared" si="387"/>
        <v>1.00670021</v>
      </c>
      <c r="Q657" s="13">
        <f t="shared" si="381"/>
        <v>1.122022942091887</v>
      </c>
      <c r="R657" s="2">
        <f t="shared" si="383"/>
        <v>1.1231073899999999</v>
      </c>
      <c r="S657" s="2">
        <f t="shared" si="409"/>
        <v>1.06270687</v>
      </c>
      <c r="T657" s="2">
        <f t="shared" si="394"/>
        <v>325063.21429275</v>
      </c>
      <c r="U657" s="2">
        <f t="shared" si="395"/>
        <v>177.66058978169133</v>
      </c>
      <c r="V657" s="2">
        <f t="shared" si="396"/>
        <v>37307.583903563216</v>
      </c>
      <c r="W657" s="2">
        <f t="shared" si="397"/>
        <v>343367.53759713494</v>
      </c>
      <c r="X657" s="17">
        <f t="shared" si="398"/>
        <v>0</v>
      </c>
      <c r="Y657" s="2">
        <f t="shared" si="399"/>
        <v>0</v>
      </c>
      <c r="Z657" s="72">
        <f t="shared" si="400"/>
        <v>0</v>
      </c>
      <c r="AA657" s="2">
        <f t="shared" si="401"/>
        <v>0</v>
      </c>
      <c r="AB657" s="12">
        <f t="shared" si="410"/>
        <v>4.6600000000000003E-2</v>
      </c>
      <c r="AC657" s="17">
        <f t="shared" si="402"/>
        <v>4</v>
      </c>
      <c r="AD657" s="17">
        <v>252</v>
      </c>
      <c r="AE657" s="13">
        <f t="shared" si="382"/>
        <v>1.0007232269999999</v>
      </c>
      <c r="AF657" s="2">
        <f t="shared" si="403"/>
        <v>235.09449327999999</v>
      </c>
      <c r="AG657" s="2">
        <f t="shared" si="404"/>
        <v>248.33267411</v>
      </c>
      <c r="AH657" s="3">
        <f t="shared" si="405"/>
        <v>0</v>
      </c>
      <c r="AI657" s="4" t="str">
        <f t="shared" si="411"/>
        <v>A+J=</v>
      </c>
      <c r="AJ657" s="11">
        <f t="shared" si="412"/>
        <v>41834</v>
      </c>
      <c r="AK657" s="11"/>
      <c r="AL657" s="4"/>
      <c r="AM657" s="1"/>
      <c r="AN657" s="11"/>
      <c r="AO657" s="1"/>
      <c r="AP657" s="1"/>
      <c r="AQ657" s="3"/>
      <c r="AR657" s="53"/>
      <c r="AS657" s="53"/>
      <c r="AT657" s="53"/>
      <c r="AU657" s="53"/>
      <c r="AV657" s="53"/>
      <c r="AW657" s="53"/>
      <c r="AX657" s="1"/>
      <c r="AY657" s="1"/>
      <c r="AZ657" s="1"/>
      <c r="BA657" s="1"/>
      <c r="BB657" s="1"/>
    </row>
    <row r="658" spans="1:138" x14ac:dyDescent="0.2">
      <c r="A658" s="158">
        <f t="shared" si="406"/>
        <v>41814</v>
      </c>
      <c r="B658" s="2">
        <f t="shared" si="388"/>
        <v>343760.26682692708</v>
      </c>
      <c r="C658" s="2">
        <f t="shared" si="407"/>
        <v>305882.29310379003</v>
      </c>
      <c r="D658" s="2">
        <f>SUM(Y658:Y$709)</f>
        <v>2833.1917983100002</v>
      </c>
      <c r="E658" s="73">
        <f t="shared" si="389"/>
        <v>303049.10130548</v>
      </c>
      <c r="F658" s="88">
        <f t="shared" si="384"/>
        <v>3924.5</v>
      </c>
      <c r="G658" s="3">
        <f>IF(AND(N658=1,N657&gt;1),VLOOKUP(A657,[1]Plan1!$BK$81:$BM$259,3),G657)</f>
        <v>3942.55</v>
      </c>
      <c r="H658" s="11">
        <f t="shared" si="385"/>
        <v>41746</v>
      </c>
      <c r="I658" s="11">
        <f t="shared" si="386"/>
        <v>41776</v>
      </c>
      <c r="J658" s="12">
        <f t="shared" si="390"/>
        <v>4.59931201426933E-3</v>
      </c>
      <c r="K658" s="11">
        <f t="shared" si="408"/>
        <v>41834</v>
      </c>
      <c r="L658" s="11">
        <f t="shared" si="391"/>
        <v>41834</v>
      </c>
      <c r="M658" s="1">
        <f t="shared" si="380"/>
        <v>19</v>
      </c>
      <c r="N658" s="1">
        <f t="shared" si="392"/>
        <v>5</v>
      </c>
      <c r="O658" s="2">
        <f t="shared" si="393"/>
        <v>1.0012082899999999</v>
      </c>
      <c r="P658" s="13">
        <f t="shared" si="387"/>
        <v>1.00670021</v>
      </c>
      <c r="Q658" s="13">
        <f t="shared" si="381"/>
        <v>1.122022942091887</v>
      </c>
      <c r="R658" s="2">
        <f t="shared" si="383"/>
        <v>1.1233786699999999</v>
      </c>
      <c r="S658" s="2">
        <f t="shared" si="409"/>
        <v>1.06270687</v>
      </c>
      <c r="T658" s="2">
        <f t="shared" si="394"/>
        <v>325063.21429275</v>
      </c>
      <c r="U658" s="2">
        <f t="shared" si="395"/>
        <v>177.66058978169133</v>
      </c>
      <c r="V658" s="2">
        <f t="shared" si="396"/>
        <v>37389.795063765363</v>
      </c>
      <c r="W658" s="2">
        <f t="shared" si="397"/>
        <v>343449.7487573371</v>
      </c>
      <c r="X658" s="17">
        <f t="shared" si="398"/>
        <v>0</v>
      </c>
      <c r="Y658" s="2">
        <f t="shared" si="399"/>
        <v>0</v>
      </c>
      <c r="Z658" s="72">
        <f t="shared" si="400"/>
        <v>0</v>
      </c>
      <c r="AA658" s="2">
        <f t="shared" si="401"/>
        <v>0</v>
      </c>
      <c r="AB658" s="12">
        <f t="shared" si="410"/>
        <v>4.6600000000000003E-2</v>
      </c>
      <c r="AC658" s="17">
        <f t="shared" si="402"/>
        <v>5</v>
      </c>
      <c r="AD658" s="17">
        <v>252</v>
      </c>
      <c r="AE658" s="13">
        <f t="shared" si="382"/>
        <v>1.000904115</v>
      </c>
      <c r="AF658" s="2">
        <f t="shared" si="403"/>
        <v>293.89452798999997</v>
      </c>
      <c r="AG658" s="2">
        <f t="shared" si="404"/>
        <v>310.51806958999998</v>
      </c>
      <c r="AH658" s="3">
        <f t="shared" si="405"/>
        <v>0</v>
      </c>
      <c r="AI658" s="4" t="str">
        <f t="shared" si="411"/>
        <v>A+J=</v>
      </c>
      <c r="AJ658" s="11">
        <f t="shared" si="412"/>
        <v>41834</v>
      </c>
      <c r="AK658" s="11"/>
      <c r="AL658" s="4"/>
      <c r="AM658" s="1"/>
      <c r="AN658" s="11"/>
      <c r="AO658" s="1"/>
      <c r="AP658" s="1"/>
      <c r="AQ658" s="3"/>
      <c r="AR658" s="53"/>
      <c r="AS658" s="53"/>
      <c r="AT658" s="53"/>
      <c r="AU658" s="53"/>
      <c r="AV658" s="53"/>
      <c r="AW658" s="53"/>
      <c r="AX658" s="1"/>
      <c r="AY658" s="1"/>
      <c r="AZ658" s="1"/>
      <c r="BA658" s="1"/>
      <c r="BB658" s="1"/>
    </row>
    <row r="659" spans="1:138" x14ac:dyDescent="0.2">
      <c r="A659" s="158">
        <f t="shared" si="406"/>
        <v>41815</v>
      </c>
      <c r="B659" s="2">
        <f t="shared" si="388"/>
        <v>343904.72569764632</v>
      </c>
      <c r="C659" s="2">
        <f t="shared" si="407"/>
        <v>305882.29310379003</v>
      </c>
      <c r="D659" s="2">
        <f>SUM(Y659:Y$709)</f>
        <v>2833.1917983100002</v>
      </c>
      <c r="E659" s="73">
        <f t="shared" si="389"/>
        <v>303049.10130548</v>
      </c>
      <c r="F659" s="88">
        <f t="shared" si="384"/>
        <v>3924.5</v>
      </c>
      <c r="G659" s="3">
        <f>IF(AND(N659=1,N658&gt;1),VLOOKUP(A658,[1]Plan1!$BK$81:$BM$259,3),G658)</f>
        <v>3942.55</v>
      </c>
      <c r="H659" s="11">
        <f t="shared" si="385"/>
        <v>41746</v>
      </c>
      <c r="I659" s="11">
        <f t="shared" si="386"/>
        <v>41776</v>
      </c>
      <c r="J659" s="12">
        <f t="shared" si="390"/>
        <v>4.59931201426933E-3</v>
      </c>
      <c r="K659" s="11">
        <f t="shared" si="408"/>
        <v>41834</v>
      </c>
      <c r="L659" s="11">
        <f t="shared" si="391"/>
        <v>41834</v>
      </c>
      <c r="M659" s="1">
        <f t="shared" si="380"/>
        <v>19</v>
      </c>
      <c r="N659" s="1">
        <f t="shared" si="392"/>
        <v>6</v>
      </c>
      <c r="O659" s="2">
        <f t="shared" si="393"/>
        <v>1.00145013</v>
      </c>
      <c r="P659" s="13">
        <f t="shared" si="387"/>
        <v>1.00670021</v>
      </c>
      <c r="Q659" s="13">
        <f t="shared" si="381"/>
        <v>1.122022942091887</v>
      </c>
      <c r="R659" s="2">
        <f t="shared" si="383"/>
        <v>1.1236500199999999</v>
      </c>
      <c r="S659" s="2">
        <f t="shared" si="409"/>
        <v>1.06270687</v>
      </c>
      <c r="T659" s="2">
        <f t="shared" si="394"/>
        <v>325063.21429275</v>
      </c>
      <c r="U659" s="2">
        <f t="shared" si="395"/>
        <v>177.66058978169133</v>
      </c>
      <c r="V659" s="2">
        <f t="shared" si="396"/>
        <v>37472.027437404606</v>
      </c>
      <c r="W659" s="2">
        <f t="shared" si="397"/>
        <v>343531.98113097635</v>
      </c>
      <c r="X659" s="17">
        <f t="shared" si="398"/>
        <v>0</v>
      </c>
      <c r="Y659" s="2">
        <f t="shared" si="399"/>
        <v>0</v>
      </c>
      <c r="Z659" s="72">
        <f t="shared" si="400"/>
        <v>0</v>
      </c>
      <c r="AA659" s="2">
        <f t="shared" si="401"/>
        <v>0</v>
      </c>
      <c r="AB659" s="12">
        <f t="shared" si="410"/>
        <v>4.6600000000000003E-2</v>
      </c>
      <c r="AC659" s="17">
        <f t="shared" si="402"/>
        <v>6</v>
      </c>
      <c r="AD659" s="17">
        <v>252</v>
      </c>
      <c r="AE659" s="13">
        <f t="shared" si="382"/>
        <v>1.0010850360000001</v>
      </c>
      <c r="AF659" s="2">
        <f t="shared" si="403"/>
        <v>352.70528977999999</v>
      </c>
      <c r="AG659" s="2">
        <f t="shared" si="404"/>
        <v>372.74456666999998</v>
      </c>
      <c r="AH659" s="3">
        <f t="shared" si="405"/>
        <v>0</v>
      </c>
      <c r="AI659" s="4" t="str">
        <f t="shared" si="411"/>
        <v>A+J=</v>
      </c>
      <c r="AJ659" s="11">
        <f t="shared" si="412"/>
        <v>41834</v>
      </c>
      <c r="AK659" s="11"/>
      <c r="AL659" s="4"/>
      <c r="AM659" s="1"/>
      <c r="AN659" s="11"/>
      <c r="AO659" s="1"/>
      <c r="AP659" s="1"/>
      <c r="AQ659" s="3"/>
      <c r="AR659" s="53"/>
      <c r="AS659" s="53"/>
      <c r="AT659" s="53"/>
      <c r="AU659" s="53"/>
      <c r="AV659" s="53"/>
      <c r="AW659" s="53"/>
      <c r="AX659" s="1"/>
      <c r="AY659" s="1"/>
      <c r="AZ659" s="1"/>
      <c r="BA659" s="1"/>
      <c r="BB659" s="1"/>
    </row>
    <row r="660" spans="1:138" x14ac:dyDescent="0.2">
      <c r="A660" s="158">
        <f t="shared" si="406"/>
        <v>41816</v>
      </c>
      <c r="B660" s="2">
        <f t="shared" si="388"/>
        <v>344049.24083440064</v>
      </c>
      <c r="C660" s="2">
        <f t="shared" si="407"/>
        <v>305882.29310379003</v>
      </c>
      <c r="D660" s="2">
        <f>SUM(Y660:Y$709)</f>
        <v>2833.1917983100002</v>
      </c>
      <c r="E660" s="73">
        <f t="shared" si="389"/>
        <v>303049.10130548</v>
      </c>
      <c r="F660" s="88">
        <f t="shared" si="384"/>
        <v>3924.5</v>
      </c>
      <c r="G660" s="3">
        <f>IF(AND(N660=1,N659&gt;1),VLOOKUP(A659,[1]Plan1!$BK$81:$BM$259,3),G659)</f>
        <v>3942.55</v>
      </c>
      <c r="H660" s="11">
        <f t="shared" si="385"/>
        <v>41746</v>
      </c>
      <c r="I660" s="11">
        <f t="shared" si="386"/>
        <v>41776</v>
      </c>
      <c r="J660" s="12">
        <f t="shared" si="390"/>
        <v>4.59931201426933E-3</v>
      </c>
      <c r="K660" s="11">
        <f t="shared" si="408"/>
        <v>41834</v>
      </c>
      <c r="L660" s="11">
        <f t="shared" si="391"/>
        <v>41834</v>
      </c>
      <c r="M660" s="1">
        <f t="shared" si="380"/>
        <v>19</v>
      </c>
      <c r="N660" s="1">
        <f t="shared" si="392"/>
        <v>7</v>
      </c>
      <c r="O660" s="2">
        <f t="shared" si="393"/>
        <v>1.0016920199999999</v>
      </c>
      <c r="P660" s="13">
        <f t="shared" si="387"/>
        <v>1.00670021</v>
      </c>
      <c r="Q660" s="13">
        <f t="shared" si="381"/>
        <v>1.122022942091887</v>
      </c>
      <c r="R660" s="2">
        <f t="shared" si="383"/>
        <v>1.1239214200000001</v>
      </c>
      <c r="S660" s="2">
        <f t="shared" si="409"/>
        <v>1.06270687</v>
      </c>
      <c r="T660" s="2">
        <f t="shared" si="394"/>
        <v>325063.21429275</v>
      </c>
      <c r="U660" s="2">
        <f t="shared" si="395"/>
        <v>177.66058978169133</v>
      </c>
      <c r="V660" s="2">
        <f t="shared" si="396"/>
        <v>37554.274963498952</v>
      </c>
      <c r="W660" s="2">
        <f t="shared" si="397"/>
        <v>343614.22865707066</v>
      </c>
      <c r="X660" s="17">
        <f t="shared" si="398"/>
        <v>0</v>
      </c>
      <c r="Y660" s="2">
        <f t="shared" si="399"/>
        <v>0</v>
      </c>
      <c r="Z660" s="72">
        <f t="shared" si="400"/>
        <v>0</v>
      </c>
      <c r="AA660" s="2">
        <f t="shared" si="401"/>
        <v>0</v>
      </c>
      <c r="AB660" s="12">
        <f t="shared" si="410"/>
        <v>4.6600000000000003E-2</v>
      </c>
      <c r="AC660" s="17">
        <f t="shared" si="402"/>
        <v>7</v>
      </c>
      <c r="AD660" s="17">
        <v>252</v>
      </c>
      <c r="AE660" s="13">
        <f t="shared" si="382"/>
        <v>1.0012659900000001</v>
      </c>
      <c r="AF660" s="2">
        <f t="shared" si="403"/>
        <v>411.52677865999999</v>
      </c>
      <c r="AG660" s="2">
        <f t="shared" si="404"/>
        <v>435.01217732999999</v>
      </c>
      <c r="AH660" s="3">
        <f t="shared" si="405"/>
        <v>0</v>
      </c>
      <c r="AI660" s="4" t="str">
        <f t="shared" si="411"/>
        <v>A+J=</v>
      </c>
      <c r="AJ660" s="11">
        <f t="shared" si="412"/>
        <v>41834</v>
      </c>
      <c r="AK660" s="11"/>
      <c r="AL660" s="4"/>
      <c r="AM660" s="1"/>
      <c r="AN660" s="11"/>
      <c r="AO660" s="1"/>
      <c r="AP660" s="1"/>
      <c r="AQ660" s="3"/>
      <c r="AR660" s="53"/>
      <c r="AS660" s="53"/>
      <c r="AT660" s="53"/>
      <c r="AU660" s="53"/>
      <c r="AV660" s="53"/>
      <c r="AW660" s="53"/>
      <c r="AX660" s="1"/>
      <c r="AY660" s="1"/>
      <c r="AZ660" s="1"/>
      <c r="BA660" s="1"/>
      <c r="BB660" s="1"/>
    </row>
    <row r="661" spans="1:138" x14ac:dyDescent="0.2">
      <c r="A661" s="158">
        <f t="shared" si="406"/>
        <v>41817</v>
      </c>
      <c r="B661" s="2">
        <f t="shared" si="388"/>
        <v>344193.82404936414</v>
      </c>
      <c r="C661" s="2">
        <f t="shared" si="407"/>
        <v>305882.29310379003</v>
      </c>
      <c r="D661" s="2">
        <f>SUM(Y661:Y$709)</f>
        <v>2833.1917983100002</v>
      </c>
      <c r="E661" s="73">
        <f t="shared" si="389"/>
        <v>303049.10130548</v>
      </c>
      <c r="F661" s="88">
        <f t="shared" si="384"/>
        <v>3924.5</v>
      </c>
      <c r="G661" s="3">
        <f>IF(AND(N661=1,N660&gt;1),VLOOKUP(A660,[1]Plan1!$BK$81:$BM$259,3),G660)</f>
        <v>3942.55</v>
      </c>
      <c r="H661" s="11">
        <f t="shared" si="385"/>
        <v>41746</v>
      </c>
      <c r="I661" s="11">
        <f t="shared" si="386"/>
        <v>41776</v>
      </c>
      <c r="J661" s="12">
        <f t="shared" si="390"/>
        <v>4.59931201426933E-3</v>
      </c>
      <c r="K661" s="11">
        <f t="shared" si="408"/>
        <v>41834</v>
      </c>
      <c r="L661" s="11">
        <f t="shared" si="391"/>
        <v>41834</v>
      </c>
      <c r="M661" s="1">
        <f t="shared" si="380"/>
        <v>19</v>
      </c>
      <c r="N661" s="1">
        <f t="shared" si="392"/>
        <v>8</v>
      </c>
      <c r="O661" s="2">
        <f t="shared" si="393"/>
        <v>1.00193398</v>
      </c>
      <c r="P661" s="13">
        <f t="shared" si="387"/>
        <v>1.00670021</v>
      </c>
      <c r="Q661" s="13">
        <f t="shared" si="381"/>
        <v>1.122022942091887</v>
      </c>
      <c r="R661" s="2">
        <f t="shared" si="383"/>
        <v>1.1241929100000001</v>
      </c>
      <c r="S661" s="2">
        <f t="shared" si="409"/>
        <v>1.06270687</v>
      </c>
      <c r="T661" s="2">
        <f t="shared" si="394"/>
        <v>325063.21429275</v>
      </c>
      <c r="U661" s="2">
        <f t="shared" si="395"/>
        <v>177.66058978169133</v>
      </c>
      <c r="V661" s="2">
        <f t="shared" si="396"/>
        <v>37636.549764012394</v>
      </c>
      <c r="W661" s="2">
        <f t="shared" si="397"/>
        <v>343696.50345758413</v>
      </c>
      <c r="X661" s="17">
        <f t="shared" si="398"/>
        <v>0</v>
      </c>
      <c r="Y661" s="2">
        <f t="shared" si="399"/>
        <v>0</v>
      </c>
      <c r="Z661" s="72">
        <f t="shared" si="400"/>
        <v>0</v>
      </c>
      <c r="AA661" s="2">
        <f t="shared" si="401"/>
        <v>0</v>
      </c>
      <c r="AB661" s="12">
        <f t="shared" si="410"/>
        <v>4.6600000000000003E-2</v>
      </c>
      <c r="AC661" s="17">
        <f t="shared" si="402"/>
        <v>8</v>
      </c>
      <c r="AD661" s="17">
        <v>252</v>
      </c>
      <c r="AE661" s="13">
        <f t="shared" si="382"/>
        <v>1.001446976</v>
      </c>
      <c r="AF661" s="2">
        <f t="shared" si="403"/>
        <v>470.35866956000001</v>
      </c>
      <c r="AG661" s="2">
        <f t="shared" si="404"/>
        <v>497.32059177999997</v>
      </c>
      <c r="AH661" s="3">
        <f t="shared" si="405"/>
        <v>0</v>
      </c>
      <c r="AI661" s="4" t="str">
        <f t="shared" si="411"/>
        <v>A+J=</v>
      </c>
      <c r="AJ661" s="11">
        <f t="shared" si="412"/>
        <v>41834</v>
      </c>
      <c r="AK661" s="11"/>
      <c r="AL661" s="4"/>
      <c r="AM661" s="1"/>
      <c r="AN661" s="11"/>
      <c r="AO661" s="1"/>
      <c r="AP661" s="1"/>
      <c r="AQ661" s="3"/>
      <c r="AR661" s="53"/>
      <c r="AS661" s="53"/>
      <c r="AT661" s="53"/>
      <c r="AU661" s="53"/>
      <c r="AV661" s="53"/>
      <c r="AW661" s="53"/>
      <c r="AX661" s="1"/>
      <c r="AY661" s="1"/>
      <c r="AZ661" s="1"/>
      <c r="BA661" s="1"/>
      <c r="BB661" s="1"/>
    </row>
    <row r="662" spans="1:138" x14ac:dyDescent="0.2">
      <c r="A662" s="158">
        <f t="shared" si="406"/>
        <v>41818</v>
      </c>
      <c r="B662" s="2">
        <f t="shared" si="388"/>
        <v>344338.46391110262</v>
      </c>
      <c r="C662" s="2">
        <f t="shared" si="407"/>
        <v>305882.29310379003</v>
      </c>
      <c r="D662" s="2">
        <f>SUM(Y662:Y$709)</f>
        <v>2833.1917983100002</v>
      </c>
      <c r="E662" s="73">
        <f t="shared" si="389"/>
        <v>303049.10130548</v>
      </c>
      <c r="F662" s="88">
        <f t="shared" si="384"/>
        <v>3924.5</v>
      </c>
      <c r="G662" s="3">
        <f>IF(AND(N662=1,N661&gt;1),VLOOKUP(A661,[1]Plan1!$BK$81:$BM$259,3),G661)</f>
        <v>3942.55</v>
      </c>
      <c r="H662" s="11">
        <f t="shared" si="385"/>
        <v>41746</v>
      </c>
      <c r="I662" s="11">
        <f t="shared" si="386"/>
        <v>41776</v>
      </c>
      <c r="J662" s="12">
        <f t="shared" si="390"/>
        <v>4.59931201426933E-3</v>
      </c>
      <c r="K662" s="11">
        <f t="shared" si="408"/>
        <v>41834</v>
      </c>
      <c r="L662" s="11">
        <f t="shared" si="391"/>
        <v>41834</v>
      </c>
      <c r="M662" s="1">
        <f t="shared" si="380"/>
        <v>19</v>
      </c>
      <c r="N662" s="1">
        <f t="shared" si="392"/>
        <v>9</v>
      </c>
      <c r="O662" s="2">
        <f t="shared" si="393"/>
        <v>1.00217599</v>
      </c>
      <c r="P662" s="13">
        <f t="shared" si="387"/>
        <v>1.00670021</v>
      </c>
      <c r="Q662" s="13">
        <f t="shared" si="381"/>
        <v>1.122022942091887</v>
      </c>
      <c r="R662" s="2">
        <f t="shared" si="383"/>
        <v>1.1244644500000001</v>
      </c>
      <c r="S662" s="2">
        <f t="shared" si="409"/>
        <v>1.06270687</v>
      </c>
      <c r="T662" s="2">
        <f t="shared" si="394"/>
        <v>325063.21429275</v>
      </c>
      <c r="U662" s="2">
        <f t="shared" si="395"/>
        <v>177.66058978169133</v>
      </c>
      <c r="V662" s="2">
        <f t="shared" si="396"/>
        <v>37718.839716980867</v>
      </c>
      <c r="W662" s="2">
        <f t="shared" si="397"/>
        <v>343778.79341055261</v>
      </c>
      <c r="X662" s="17">
        <f t="shared" si="398"/>
        <v>0</v>
      </c>
      <c r="Y662" s="2">
        <f t="shared" si="399"/>
        <v>0</v>
      </c>
      <c r="Z662" s="72">
        <f t="shared" si="400"/>
        <v>0</v>
      </c>
      <c r="AA662" s="2">
        <f t="shared" si="401"/>
        <v>0</v>
      </c>
      <c r="AB662" s="12">
        <f t="shared" si="410"/>
        <v>4.6600000000000003E-2</v>
      </c>
      <c r="AC662" s="17">
        <f t="shared" si="402"/>
        <v>9</v>
      </c>
      <c r="AD662" s="17">
        <v>252</v>
      </c>
      <c r="AE662" s="13">
        <f t="shared" si="382"/>
        <v>1.0016279960000001</v>
      </c>
      <c r="AF662" s="2">
        <f t="shared" si="403"/>
        <v>529.20161260999998</v>
      </c>
      <c r="AG662" s="2">
        <f t="shared" si="404"/>
        <v>559.67050055000004</v>
      </c>
      <c r="AH662" s="3">
        <f t="shared" si="405"/>
        <v>0</v>
      </c>
      <c r="AI662" s="4" t="str">
        <f t="shared" si="411"/>
        <v>A+J=</v>
      </c>
      <c r="AJ662" s="11">
        <f t="shared" si="412"/>
        <v>41834</v>
      </c>
      <c r="AK662" s="11"/>
      <c r="AL662" s="4"/>
      <c r="AM662" s="1"/>
      <c r="AN662" s="11"/>
      <c r="AO662" s="1"/>
      <c r="AP662" s="1"/>
      <c r="AQ662" s="3"/>
      <c r="AR662" s="53"/>
      <c r="AS662" s="53"/>
      <c r="AT662" s="53"/>
      <c r="AU662" s="53"/>
      <c r="AV662" s="53"/>
      <c r="AW662" s="53"/>
      <c r="AX662" s="1"/>
      <c r="AY662" s="1"/>
      <c r="AZ662" s="1"/>
      <c r="BA662" s="1"/>
      <c r="BB662" s="1"/>
    </row>
    <row r="663" spans="1:138" x14ac:dyDescent="0.2">
      <c r="A663" s="158">
        <f t="shared" si="406"/>
        <v>41819</v>
      </c>
      <c r="B663" s="2">
        <f t="shared" si="388"/>
        <v>344338.46391110262</v>
      </c>
      <c r="C663" s="2">
        <f t="shared" si="407"/>
        <v>305882.29310379003</v>
      </c>
      <c r="D663" s="2">
        <f>SUM(Y663:Y$709)</f>
        <v>2833.1917983100002</v>
      </c>
      <c r="E663" s="73">
        <f t="shared" si="389"/>
        <v>303049.10130548</v>
      </c>
      <c r="F663" s="88">
        <f t="shared" si="384"/>
        <v>3924.5</v>
      </c>
      <c r="G663" s="3">
        <f>IF(AND(N663=1,N662&gt;1),VLOOKUP(A662,[1]Plan1!$BK$81:$BM$259,3),G662)</f>
        <v>3942.55</v>
      </c>
      <c r="H663" s="11">
        <f t="shared" si="385"/>
        <v>41746</v>
      </c>
      <c r="I663" s="11">
        <f t="shared" si="386"/>
        <v>41776</v>
      </c>
      <c r="J663" s="12">
        <f t="shared" si="390"/>
        <v>4.59931201426933E-3</v>
      </c>
      <c r="K663" s="11">
        <f t="shared" si="408"/>
        <v>41834</v>
      </c>
      <c r="L663" s="11">
        <f t="shared" si="391"/>
        <v>41834</v>
      </c>
      <c r="M663" s="1">
        <f t="shared" ref="M663:M726" si="413">IF(L663=L662,M662,NETWORKDAYS(L662,L663,$AN$194:$AN$348)-1)</f>
        <v>19</v>
      </c>
      <c r="N663" s="1">
        <f t="shared" si="392"/>
        <v>9</v>
      </c>
      <c r="O663" s="2">
        <f t="shared" si="393"/>
        <v>1.00217599</v>
      </c>
      <c r="P663" s="13">
        <f t="shared" si="387"/>
        <v>1.00670021</v>
      </c>
      <c r="Q663" s="13">
        <f t="shared" si="381"/>
        <v>1.122022942091887</v>
      </c>
      <c r="R663" s="2">
        <f t="shared" si="383"/>
        <v>1.1244644500000001</v>
      </c>
      <c r="S663" s="2">
        <f t="shared" si="409"/>
        <v>1.06270687</v>
      </c>
      <c r="T663" s="2">
        <f t="shared" si="394"/>
        <v>325063.21429275</v>
      </c>
      <c r="U663" s="2">
        <f t="shared" si="395"/>
        <v>177.66058978169133</v>
      </c>
      <c r="V663" s="2">
        <f t="shared" si="396"/>
        <v>37718.839716980867</v>
      </c>
      <c r="W663" s="2">
        <f t="shared" si="397"/>
        <v>343778.79341055261</v>
      </c>
      <c r="X663" s="17">
        <f t="shared" si="398"/>
        <v>0</v>
      </c>
      <c r="Y663" s="2">
        <f t="shared" si="399"/>
        <v>0</v>
      </c>
      <c r="Z663" s="72">
        <f t="shared" si="400"/>
        <v>0</v>
      </c>
      <c r="AA663" s="2">
        <f t="shared" si="401"/>
        <v>0</v>
      </c>
      <c r="AB663" s="12">
        <f t="shared" si="410"/>
        <v>4.6600000000000003E-2</v>
      </c>
      <c r="AC663" s="17">
        <f t="shared" si="402"/>
        <v>9</v>
      </c>
      <c r="AD663" s="17">
        <v>252</v>
      </c>
      <c r="AE663" s="13">
        <f t="shared" si="382"/>
        <v>1.0016279960000001</v>
      </c>
      <c r="AF663" s="2">
        <f t="shared" si="403"/>
        <v>529.20161260999998</v>
      </c>
      <c r="AG663" s="2">
        <f t="shared" si="404"/>
        <v>559.67050055000004</v>
      </c>
      <c r="AH663" s="3">
        <f t="shared" si="405"/>
        <v>0</v>
      </c>
      <c r="AI663" s="4" t="str">
        <f t="shared" si="411"/>
        <v>A+J=</v>
      </c>
      <c r="AJ663" s="11">
        <f t="shared" si="412"/>
        <v>41834</v>
      </c>
      <c r="AK663" s="11"/>
      <c r="AL663" s="4"/>
      <c r="AM663" s="1"/>
      <c r="AN663" s="11"/>
      <c r="AO663" s="1"/>
      <c r="AP663" s="1"/>
      <c r="AQ663" s="3"/>
      <c r="AR663" s="53"/>
      <c r="AS663" s="53"/>
      <c r="AT663" s="53"/>
      <c r="AU663" s="53"/>
      <c r="AV663" s="53"/>
      <c r="AW663" s="53"/>
      <c r="AX663" s="1"/>
      <c r="AY663" s="1"/>
      <c r="AZ663" s="1"/>
      <c r="BA663" s="1"/>
      <c r="BB663" s="1"/>
    </row>
    <row r="664" spans="1:138" x14ac:dyDescent="0.2">
      <c r="A664" s="158">
        <f t="shared" si="406"/>
        <v>41820</v>
      </c>
      <c r="B664" s="2">
        <f t="shared" si="388"/>
        <v>344338.46391110262</v>
      </c>
      <c r="C664" s="2">
        <f t="shared" si="407"/>
        <v>305882.29310379003</v>
      </c>
      <c r="D664" s="2">
        <f>SUM(Y664:Y$709)</f>
        <v>2833.1917983100002</v>
      </c>
      <c r="E664" s="73">
        <f t="shared" si="389"/>
        <v>303049.10130548</v>
      </c>
      <c r="F664" s="88">
        <f t="shared" si="384"/>
        <v>3924.5</v>
      </c>
      <c r="G664" s="3">
        <f>IF(AND(N664=1,N663&gt;1),VLOOKUP(A663,[1]Plan1!$BK$81:$BM$259,3),G663)</f>
        <v>3942.55</v>
      </c>
      <c r="H664" s="11">
        <f t="shared" si="385"/>
        <v>41746</v>
      </c>
      <c r="I664" s="11">
        <f t="shared" si="386"/>
        <v>41776</v>
      </c>
      <c r="J664" s="12">
        <f t="shared" si="390"/>
        <v>4.59931201426933E-3</v>
      </c>
      <c r="K664" s="11">
        <f t="shared" si="408"/>
        <v>41834</v>
      </c>
      <c r="L664" s="11">
        <f t="shared" si="391"/>
        <v>41834</v>
      </c>
      <c r="M664" s="1">
        <f t="shared" si="413"/>
        <v>19</v>
      </c>
      <c r="N664" s="1">
        <f t="shared" si="392"/>
        <v>9</v>
      </c>
      <c r="O664" s="2">
        <f t="shared" si="393"/>
        <v>1.00217599</v>
      </c>
      <c r="P664" s="13">
        <f t="shared" si="387"/>
        <v>1.00670021</v>
      </c>
      <c r="Q664" s="13">
        <f t="shared" si="381"/>
        <v>1.122022942091887</v>
      </c>
      <c r="R664" s="2">
        <f t="shared" si="383"/>
        <v>1.1244644500000001</v>
      </c>
      <c r="S664" s="2">
        <f t="shared" si="409"/>
        <v>1.06270687</v>
      </c>
      <c r="T664" s="2">
        <f t="shared" si="394"/>
        <v>325063.21429275</v>
      </c>
      <c r="U664" s="2">
        <f t="shared" si="395"/>
        <v>177.66058978169133</v>
      </c>
      <c r="V664" s="2">
        <f t="shared" si="396"/>
        <v>37718.839716980867</v>
      </c>
      <c r="W664" s="2">
        <f t="shared" si="397"/>
        <v>343778.79341055261</v>
      </c>
      <c r="X664" s="17">
        <f t="shared" si="398"/>
        <v>0</v>
      </c>
      <c r="Y664" s="2">
        <f t="shared" si="399"/>
        <v>0</v>
      </c>
      <c r="Z664" s="72">
        <f t="shared" si="400"/>
        <v>0</v>
      </c>
      <c r="AA664" s="2">
        <f t="shared" si="401"/>
        <v>0</v>
      </c>
      <c r="AB664" s="12">
        <f t="shared" si="410"/>
        <v>4.6600000000000003E-2</v>
      </c>
      <c r="AC664" s="17">
        <f t="shared" si="402"/>
        <v>9</v>
      </c>
      <c r="AD664" s="17">
        <v>252</v>
      </c>
      <c r="AE664" s="13">
        <f t="shared" si="382"/>
        <v>1.0016279960000001</v>
      </c>
      <c r="AF664" s="2">
        <f t="shared" si="403"/>
        <v>529.20161260999998</v>
      </c>
      <c r="AG664" s="2">
        <f t="shared" si="404"/>
        <v>559.67050055000004</v>
      </c>
      <c r="AH664" s="3">
        <f t="shared" si="405"/>
        <v>0</v>
      </c>
      <c r="AI664" s="4" t="str">
        <f t="shared" si="411"/>
        <v>A+J=</v>
      </c>
      <c r="AJ664" s="11">
        <f t="shared" si="412"/>
        <v>41834</v>
      </c>
      <c r="AK664" s="11"/>
      <c r="AL664" s="4"/>
      <c r="AM664" s="1"/>
      <c r="AN664" s="11"/>
      <c r="AO664" s="1"/>
      <c r="AP664" s="1"/>
      <c r="AQ664" s="3"/>
      <c r="AR664" s="53"/>
      <c r="AS664" s="53"/>
      <c r="AT664" s="53"/>
      <c r="AU664" s="53"/>
      <c r="AV664" s="53"/>
      <c r="AW664" s="53"/>
      <c r="AX664" s="1"/>
      <c r="AY664" s="1"/>
      <c r="AZ664" s="1"/>
      <c r="BA664" s="1"/>
      <c r="BB664" s="1"/>
    </row>
    <row r="665" spans="1:138" x14ac:dyDescent="0.2">
      <c r="A665" s="158">
        <f t="shared" si="406"/>
        <v>41821</v>
      </c>
      <c r="B665" s="2">
        <f t="shared" si="388"/>
        <v>344483.1597485161</v>
      </c>
      <c r="C665" s="2">
        <f t="shared" si="407"/>
        <v>305882.29310379003</v>
      </c>
      <c r="D665" s="2">
        <f>SUM(Y665:Y$709)</f>
        <v>2833.1917983100002</v>
      </c>
      <c r="E665" s="73">
        <f t="shared" si="389"/>
        <v>303049.10130548</v>
      </c>
      <c r="F665" s="88">
        <f t="shared" si="384"/>
        <v>3924.5</v>
      </c>
      <c r="G665" s="3">
        <f>IF(AND(N665=1,N664&gt;1),VLOOKUP(A664,[1]Plan1!$BK$81:$BM$259,3),G664)</f>
        <v>3942.55</v>
      </c>
      <c r="H665" s="11">
        <f t="shared" si="385"/>
        <v>41746</v>
      </c>
      <c r="I665" s="11">
        <f t="shared" si="386"/>
        <v>41776</v>
      </c>
      <c r="J665" s="12">
        <f t="shared" si="390"/>
        <v>4.59931201426933E-3</v>
      </c>
      <c r="K665" s="11">
        <f t="shared" si="408"/>
        <v>41834</v>
      </c>
      <c r="L665" s="11">
        <f t="shared" si="391"/>
        <v>41834</v>
      </c>
      <c r="M665" s="1">
        <f t="shared" si="413"/>
        <v>19</v>
      </c>
      <c r="N665" s="1">
        <f t="shared" si="392"/>
        <v>10</v>
      </c>
      <c r="O665" s="2">
        <f t="shared" si="393"/>
        <v>1.0024180499999999</v>
      </c>
      <c r="P665" s="13">
        <f t="shared" si="387"/>
        <v>1.00670021</v>
      </c>
      <c r="Q665" s="13">
        <f t="shared" si="381"/>
        <v>1.122022942091887</v>
      </c>
      <c r="R665" s="2">
        <f t="shared" si="383"/>
        <v>1.1247360399999999</v>
      </c>
      <c r="S665" s="2">
        <f t="shared" si="409"/>
        <v>1.06270687</v>
      </c>
      <c r="T665" s="2">
        <f t="shared" si="394"/>
        <v>325063.21429275</v>
      </c>
      <c r="U665" s="2">
        <f t="shared" si="395"/>
        <v>177.66058978169133</v>
      </c>
      <c r="V665" s="2">
        <f t="shared" si="396"/>
        <v>37801.144822404385</v>
      </c>
      <c r="W665" s="2">
        <f t="shared" si="397"/>
        <v>343861.0985159761</v>
      </c>
      <c r="X665" s="17">
        <f t="shared" si="398"/>
        <v>0</v>
      </c>
      <c r="Y665" s="2">
        <f t="shared" si="399"/>
        <v>0</v>
      </c>
      <c r="Z665" s="72">
        <f t="shared" si="400"/>
        <v>0</v>
      </c>
      <c r="AA665" s="2">
        <f t="shared" si="401"/>
        <v>0</v>
      </c>
      <c r="AB665" s="12">
        <f t="shared" si="410"/>
        <v>4.6600000000000003E-2</v>
      </c>
      <c r="AC665" s="17">
        <f t="shared" si="402"/>
        <v>10</v>
      </c>
      <c r="AD665" s="17">
        <v>252</v>
      </c>
      <c r="AE665" s="13">
        <f t="shared" si="382"/>
        <v>1.0018090479999999</v>
      </c>
      <c r="AF665" s="2">
        <f t="shared" si="403"/>
        <v>588.05495768000003</v>
      </c>
      <c r="AG665" s="2">
        <f t="shared" si="404"/>
        <v>622.06123253999999</v>
      </c>
      <c r="AH665" s="3">
        <f t="shared" si="405"/>
        <v>0</v>
      </c>
      <c r="AI665" s="4" t="str">
        <f t="shared" si="411"/>
        <v>A+J=</v>
      </c>
      <c r="AJ665" s="11">
        <f t="shared" si="412"/>
        <v>41834</v>
      </c>
      <c r="AK665" s="11"/>
      <c r="AL665" s="4"/>
      <c r="AM665" s="1"/>
      <c r="AN665" s="11"/>
      <c r="AO665" s="1"/>
      <c r="AP665" s="1"/>
      <c r="AQ665" s="3"/>
      <c r="AR665" s="53"/>
      <c r="AS665" s="53"/>
      <c r="AT665" s="53"/>
      <c r="AU665" s="53"/>
      <c r="AV665" s="53"/>
      <c r="AW665" s="53"/>
      <c r="AX665" s="1"/>
      <c r="AY665" s="1"/>
      <c r="AZ665" s="1"/>
      <c r="BA665" s="1"/>
      <c r="BB665" s="1"/>
    </row>
    <row r="666" spans="1:138" x14ac:dyDescent="0.2">
      <c r="A666" s="158">
        <f t="shared" si="406"/>
        <v>41822</v>
      </c>
      <c r="B666" s="2">
        <f t="shared" si="388"/>
        <v>344627.9237238288</v>
      </c>
      <c r="C666" s="2">
        <f t="shared" si="407"/>
        <v>305882.29310379003</v>
      </c>
      <c r="D666" s="2">
        <f>SUM(Y666:Y$709)</f>
        <v>2833.1917983100002</v>
      </c>
      <c r="E666" s="73">
        <f t="shared" si="389"/>
        <v>303049.10130548</v>
      </c>
      <c r="F666" s="88">
        <f t="shared" si="384"/>
        <v>3924.5</v>
      </c>
      <c r="G666" s="3">
        <f>IF(AND(N666=1,N665&gt;1),VLOOKUP(A665,[1]Plan1!$BK$81:$BM$259,3),G665)</f>
        <v>3942.55</v>
      </c>
      <c r="H666" s="11">
        <f t="shared" si="385"/>
        <v>41746</v>
      </c>
      <c r="I666" s="11">
        <f t="shared" si="386"/>
        <v>41776</v>
      </c>
      <c r="J666" s="12">
        <f t="shared" si="390"/>
        <v>4.59931201426933E-3</v>
      </c>
      <c r="K666" s="11">
        <f t="shared" si="408"/>
        <v>41834</v>
      </c>
      <c r="L666" s="11">
        <f t="shared" si="391"/>
        <v>41834</v>
      </c>
      <c r="M666" s="1">
        <f t="shared" si="413"/>
        <v>19</v>
      </c>
      <c r="N666" s="1">
        <f t="shared" si="392"/>
        <v>11</v>
      </c>
      <c r="O666" s="2">
        <f t="shared" si="393"/>
        <v>1.0026601799999999</v>
      </c>
      <c r="P666" s="13">
        <f t="shared" si="387"/>
        <v>1.00670021</v>
      </c>
      <c r="Q666" s="13">
        <f t="shared" si="381"/>
        <v>1.122022942091887</v>
      </c>
      <c r="R666" s="2">
        <f t="shared" si="383"/>
        <v>1.1250077199999999</v>
      </c>
      <c r="S666" s="2">
        <f t="shared" si="409"/>
        <v>1.06270687</v>
      </c>
      <c r="T666" s="2">
        <f t="shared" si="394"/>
        <v>325063.21429275</v>
      </c>
      <c r="U666" s="2">
        <f t="shared" si="395"/>
        <v>177.66058978169133</v>
      </c>
      <c r="V666" s="2">
        <f t="shared" si="396"/>
        <v>37883.477202247057</v>
      </c>
      <c r="W666" s="2">
        <f t="shared" si="397"/>
        <v>343943.4308958188</v>
      </c>
      <c r="X666" s="17">
        <f t="shared" si="398"/>
        <v>0</v>
      </c>
      <c r="Y666" s="2">
        <f t="shared" si="399"/>
        <v>0</v>
      </c>
      <c r="Z666" s="72">
        <f t="shared" si="400"/>
        <v>0</v>
      </c>
      <c r="AA666" s="2">
        <f t="shared" si="401"/>
        <v>0</v>
      </c>
      <c r="AB666" s="12">
        <f t="shared" si="410"/>
        <v>4.6600000000000003E-2</v>
      </c>
      <c r="AC666" s="17">
        <f t="shared" si="402"/>
        <v>11</v>
      </c>
      <c r="AD666" s="17">
        <v>252</v>
      </c>
      <c r="AE666" s="13">
        <f t="shared" si="382"/>
        <v>1.001990132</v>
      </c>
      <c r="AF666" s="2">
        <f t="shared" si="403"/>
        <v>646.91870477999998</v>
      </c>
      <c r="AG666" s="2">
        <f t="shared" si="404"/>
        <v>684.49282801000004</v>
      </c>
      <c r="AH666" s="3">
        <f t="shared" si="405"/>
        <v>0</v>
      </c>
      <c r="AI666" s="4" t="str">
        <f t="shared" si="411"/>
        <v>A+J=</v>
      </c>
      <c r="AJ666" s="11">
        <f t="shared" si="412"/>
        <v>41834</v>
      </c>
      <c r="AK666" s="11"/>
      <c r="AL666" s="4"/>
      <c r="AM666" s="1"/>
      <c r="AN666" s="11"/>
      <c r="AO666" s="1"/>
      <c r="AP666" s="1"/>
      <c r="AQ666" s="3"/>
      <c r="AR666" s="53"/>
      <c r="AS666" s="53"/>
      <c r="AT666" s="53"/>
      <c r="AU666" s="53"/>
      <c r="AV666" s="53"/>
      <c r="AW666" s="53"/>
      <c r="AX666" s="1"/>
      <c r="AY666" s="1"/>
      <c r="AZ666" s="1"/>
      <c r="BA666" s="1"/>
      <c r="BB666" s="1"/>
    </row>
    <row r="667" spans="1:138" x14ac:dyDescent="0.2">
      <c r="A667" s="158">
        <f t="shared" si="406"/>
        <v>41823</v>
      </c>
      <c r="B667" s="2">
        <f t="shared" si="388"/>
        <v>344772.74743659759</v>
      </c>
      <c r="C667" s="2">
        <f t="shared" si="407"/>
        <v>305882.29310379003</v>
      </c>
      <c r="D667" s="2">
        <f>SUM(Y667:Y$709)</f>
        <v>2833.1917983100002</v>
      </c>
      <c r="E667" s="73">
        <f t="shared" si="389"/>
        <v>303049.10130548</v>
      </c>
      <c r="F667" s="88">
        <f t="shared" si="384"/>
        <v>3924.5</v>
      </c>
      <c r="G667" s="3">
        <f>IF(AND(N667=1,N666&gt;1),VLOOKUP(A666,[1]Plan1!$BK$81:$BM$259,3),G666)</f>
        <v>3942.55</v>
      </c>
      <c r="H667" s="11">
        <f t="shared" si="385"/>
        <v>41746</v>
      </c>
      <c r="I667" s="11">
        <f t="shared" si="386"/>
        <v>41776</v>
      </c>
      <c r="J667" s="12">
        <f t="shared" si="390"/>
        <v>4.59931201426933E-3</v>
      </c>
      <c r="K667" s="11">
        <f t="shared" si="408"/>
        <v>41834</v>
      </c>
      <c r="L667" s="11">
        <f t="shared" si="391"/>
        <v>41834</v>
      </c>
      <c r="M667" s="1">
        <f t="shared" si="413"/>
        <v>19</v>
      </c>
      <c r="N667" s="1">
        <f t="shared" si="392"/>
        <v>12</v>
      </c>
      <c r="O667" s="2">
        <f t="shared" si="393"/>
        <v>1.0029023699999999</v>
      </c>
      <c r="P667" s="13">
        <f t="shared" si="387"/>
        <v>1.00670021</v>
      </c>
      <c r="Q667" s="13">
        <f t="shared" si="381"/>
        <v>1.122022942091887</v>
      </c>
      <c r="R667" s="2">
        <f t="shared" si="383"/>
        <v>1.12527946</v>
      </c>
      <c r="S667" s="2">
        <f t="shared" si="409"/>
        <v>1.06270687</v>
      </c>
      <c r="T667" s="2">
        <f t="shared" si="394"/>
        <v>325063.21429275</v>
      </c>
      <c r="U667" s="2">
        <f t="shared" si="395"/>
        <v>177.66058978169133</v>
      </c>
      <c r="V667" s="2">
        <f t="shared" si="396"/>
        <v>37965.827765035829</v>
      </c>
      <c r="W667" s="2">
        <f t="shared" si="397"/>
        <v>344025.78145860758</v>
      </c>
      <c r="X667" s="17">
        <f t="shared" si="398"/>
        <v>0</v>
      </c>
      <c r="Y667" s="2">
        <f t="shared" si="399"/>
        <v>0</v>
      </c>
      <c r="Z667" s="72">
        <f t="shared" si="400"/>
        <v>0</v>
      </c>
      <c r="AA667" s="2">
        <f t="shared" si="401"/>
        <v>0</v>
      </c>
      <c r="AB667" s="12">
        <f t="shared" si="410"/>
        <v>4.6600000000000003E-2</v>
      </c>
      <c r="AC667" s="17">
        <f t="shared" si="402"/>
        <v>12</v>
      </c>
      <c r="AD667" s="17">
        <v>252</v>
      </c>
      <c r="AE667" s="13">
        <f t="shared" si="382"/>
        <v>1.00217125</v>
      </c>
      <c r="AF667" s="2">
        <f t="shared" si="403"/>
        <v>705.79350403000001</v>
      </c>
      <c r="AG667" s="2">
        <f t="shared" si="404"/>
        <v>746.96597799000006</v>
      </c>
      <c r="AH667" s="3">
        <f t="shared" si="405"/>
        <v>0</v>
      </c>
      <c r="AI667" s="4" t="str">
        <f t="shared" si="411"/>
        <v>A+J=</v>
      </c>
      <c r="AJ667" s="11">
        <f t="shared" si="412"/>
        <v>41834</v>
      </c>
      <c r="AK667" s="15"/>
      <c r="AL667" s="14"/>
      <c r="AM667" s="10"/>
      <c r="AN667" s="15"/>
      <c r="AO667" s="10"/>
      <c r="AP667" s="10"/>
      <c r="AQ667" s="5"/>
      <c r="AR667" s="53"/>
      <c r="AS667" s="53"/>
      <c r="AT667" s="53"/>
      <c r="AU667" s="53"/>
      <c r="AV667" s="53"/>
      <c r="AW667" s="53"/>
      <c r="AX667" s="10"/>
      <c r="AY667" s="10"/>
      <c r="AZ667" s="10"/>
      <c r="BA667" s="10"/>
      <c r="BB667" s="10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V667" s="42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  <c r="CX667" s="42"/>
      <c r="CY667" s="42"/>
      <c r="CZ667" s="42"/>
      <c r="DA667" s="42"/>
      <c r="DB667" s="42"/>
      <c r="DC667" s="42"/>
      <c r="DD667" s="42"/>
      <c r="DE667" s="42"/>
      <c r="DF667" s="42"/>
      <c r="DG667" s="42"/>
      <c r="DH667" s="42"/>
      <c r="DI667" s="42"/>
      <c r="DJ667" s="42"/>
      <c r="DK667" s="42"/>
      <c r="DL667" s="42"/>
      <c r="DM667" s="42"/>
      <c r="DN667" s="42"/>
      <c r="DO667" s="42"/>
      <c r="DP667" s="42"/>
      <c r="DQ667" s="42"/>
      <c r="DR667" s="42"/>
      <c r="DS667" s="42"/>
      <c r="DT667" s="42"/>
      <c r="DU667" s="42"/>
      <c r="DV667" s="42"/>
      <c r="DW667" s="42"/>
      <c r="DX667" s="42"/>
      <c r="DY667" s="42"/>
      <c r="DZ667" s="42"/>
      <c r="EA667" s="42"/>
      <c r="EB667" s="42"/>
      <c r="EC667" s="42"/>
      <c r="ED667" s="42"/>
      <c r="EE667" s="42"/>
      <c r="EF667" s="42"/>
      <c r="EG667" s="42"/>
      <c r="EH667" s="42"/>
    </row>
    <row r="668" spans="1:138" x14ac:dyDescent="0.2">
      <c r="A668" s="158">
        <f t="shared" si="406"/>
        <v>41824</v>
      </c>
      <c r="B668" s="2">
        <f t="shared" si="388"/>
        <v>344917.63021688239</v>
      </c>
      <c r="C668" s="2">
        <f t="shared" si="407"/>
        <v>305882.29310379003</v>
      </c>
      <c r="D668" s="2">
        <f>SUM(Y668:Y$709)</f>
        <v>2833.1917983100002</v>
      </c>
      <c r="E668" s="73">
        <f t="shared" si="389"/>
        <v>303049.10130548</v>
      </c>
      <c r="F668" s="88">
        <f t="shared" si="384"/>
        <v>3924.5</v>
      </c>
      <c r="G668" s="3">
        <f>IF(AND(N668=1,N667&gt;1),VLOOKUP(A667,[1]Plan1!$BK$81:$BM$259,3),G667)</f>
        <v>3942.55</v>
      </c>
      <c r="H668" s="11">
        <f t="shared" si="385"/>
        <v>41746</v>
      </c>
      <c r="I668" s="11">
        <f t="shared" si="386"/>
        <v>41776</v>
      </c>
      <c r="J668" s="12">
        <f t="shared" si="390"/>
        <v>4.59931201426933E-3</v>
      </c>
      <c r="K668" s="11">
        <f t="shared" si="408"/>
        <v>41834</v>
      </c>
      <c r="L668" s="11">
        <f t="shared" si="391"/>
        <v>41834</v>
      </c>
      <c r="M668" s="1">
        <f t="shared" si="413"/>
        <v>19</v>
      </c>
      <c r="N668" s="1">
        <f t="shared" si="392"/>
        <v>13</v>
      </c>
      <c r="O668" s="2">
        <f t="shared" si="393"/>
        <v>1.0031446100000001</v>
      </c>
      <c r="P668" s="13">
        <f t="shared" si="387"/>
        <v>1.00670021</v>
      </c>
      <c r="Q668" s="13">
        <f t="shared" si="381"/>
        <v>1.122022942091887</v>
      </c>
      <c r="R668" s="2">
        <f t="shared" si="383"/>
        <v>1.1255512599999999</v>
      </c>
      <c r="S668" s="2">
        <f t="shared" si="409"/>
        <v>1.06270687</v>
      </c>
      <c r="T668" s="2">
        <f t="shared" si="394"/>
        <v>325063.21429275</v>
      </c>
      <c r="U668" s="2">
        <f t="shared" si="395"/>
        <v>177.66058978169133</v>
      </c>
      <c r="V668" s="2">
        <f t="shared" si="396"/>
        <v>38048.196510770642</v>
      </c>
      <c r="W668" s="2">
        <f t="shared" si="397"/>
        <v>344108.15020434238</v>
      </c>
      <c r="X668" s="17">
        <f t="shared" si="398"/>
        <v>0</v>
      </c>
      <c r="Y668" s="2">
        <f t="shared" si="399"/>
        <v>0</v>
      </c>
      <c r="Z668" s="72">
        <f t="shared" si="400"/>
        <v>0</v>
      </c>
      <c r="AA668" s="2">
        <f t="shared" si="401"/>
        <v>0</v>
      </c>
      <c r="AB668" s="12">
        <f t="shared" si="410"/>
        <v>4.6600000000000003E-2</v>
      </c>
      <c r="AC668" s="17">
        <f t="shared" si="402"/>
        <v>13</v>
      </c>
      <c r="AD668" s="17">
        <v>252</v>
      </c>
      <c r="AE668" s="13">
        <f t="shared" si="382"/>
        <v>1.0023523999999999</v>
      </c>
      <c r="AF668" s="2">
        <f t="shared" si="403"/>
        <v>764.67870530000005</v>
      </c>
      <c r="AG668" s="2">
        <f t="shared" si="404"/>
        <v>809.48001253999996</v>
      </c>
      <c r="AH668" s="3">
        <f t="shared" si="405"/>
        <v>0</v>
      </c>
      <c r="AI668" s="4" t="str">
        <f t="shared" si="411"/>
        <v>A+J=</v>
      </c>
      <c r="AJ668" s="11">
        <f t="shared" si="412"/>
        <v>41834</v>
      </c>
      <c r="AK668" s="11"/>
      <c r="AL668" s="4"/>
      <c r="AM668" s="1"/>
      <c r="AN668" s="11"/>
      <c r="AO668" s="1"/>
      <c r="AP668" s="1"/>
      <c r="AQ668" s="3"/>
      <c r="AR668" s="53"/>
      <c r="AS668" s="53"/>
      <c r="AT668" s="53"/>
      <c r="AU668" s="53"/>
      <c r="AV668" s="53"/>
      <c r="AW668" s="53"/>
      <c r="AX668" s="1"/>
      <c r="AY668" s="1"/>
      <c r="AZ668" s="1"/>
      <c r="BA668" s="1"/>
      <c r="BB668" s="1"/>
    </row>
    <row r="669" spans="1:138" x14ac:dyDescent="0.2">
      <c r="A669" s="158">
        <f t="shared" si="406"/>
        <v>41825</v>
      </c>
      <c r="B669" s="2">
        <f t="shared" si="388"/>
        <v>345062.57546482427</v>
      </c>
      <c r="C669" s="2">
        <f t="shared" si="407"/>
        <v>305882.29310379003</v>
      </c>
      <c r="D669" s="2">
        <f>SUM(Y669:Y$709)</f>
        <v>2833.1917983100002</v>
      </c>
      <c r="E669" s="73">
        <f t="shared" si="389"/>
        <v>303049.10130548</v>
      </c>
      <c r="F669" s="88">
        <f t="shared" si="384"/>
        <v>3924.5</v>
      </c>
      <c r="G669" s="3">
        <f>IF(AND(N669=1,N668&gt;1),VLOOKUP(A668,[1]Plan1!$BK$81:$BM$259,3),G668)</f>
        <v>3942.55</v>
      </c>
      <c r="H669" s="11">
        <f t="shared" si="385"/>
        <v>41746</v>
      </c>
      <c r="I669" s="11">
        <f t="shared" si="386"/>
        <v>41776</v>
      </c>
      <c r="J669" s="12">
        <f t="shared" si="390"/>
        <v>4.59931201426933E-3</v>
      </c>
      <c r="K669" s="11">
        <f t="shared" si="408"/>
        <v>41834</v>
      </c>
      <c r="L669" s="11">
        <f t="shared" si="391"/>
        <v>41834</v>
      </c>
      <c r="M669" s="1">
        <f t="shared" si="413"/>
        <v>19</v>
      </c>
      <c r="N669" s="1">
        <f t="shared" si="392"/>
        <v>14</v>
      </c>
      <c r="O669" s="2">
        <f t="shared" si="393"/>
        <v>1.0033869099999999</v>
      </c>
      <c r="P669" s="13">
        <f t="shared" si="387"/>
        <v>1.00670021</v>
      </c>
      <c r="Q669" s="13">
        <f t="shared" si="381"/>
        <v>1.122022942091887</v>
      </c>
      <c r="R669" s="2">
        <f t="shared" si="383"/>
        <v>1.1258231299999999</v>
      </c>
      <c r="S669" s="2">
        <f t="shared" si="409"/>
        <v>1.06270687</v>
      </c>
      <c r="T669" s="2">
        <f t="shared" si="394"/>
        <v>325063.21429275</v>
      </c>
      <c r="U669" s="2">
        <f t="shared" si="395"/>
        <v>177.66058978169133</v>
      </c>
      <c r="V669" s="2">
        <f t="shared" si="396"/>
        <v>38130.586469942551</v>
      </c>
      <c r="W669" s="2">
        <f t="shared" si="397"/>
        <v>344190.54016351426</v>
      </c>
      <c r="X669" s="17">
        <f t="shared" si="398"/>
        <v>0</v>
      </c>
      <c r="Y669" s="2">
        <f t="shared" si="399"/>
        <v>0</v>
      </c>
      <c r="Z669" s="72">
        <f t="shared" si="400"/>
        <v>0</v>
      </c>
      <c r="AA669" s="2">
        <f t="shared" si="401"/>
        <v>0</v>
      </c>
      <c r="AB669" s="12">
        <f t="shared" si="410"/>
        <v>4.6600000000000003E-2</v>
      </c>
      <c r="AC669" s="17">
        <f t="shared" si="402"/>
        <v>14</v>
      </c>
      <c r="AD669" s="17">
        <v>252</v>
      </c>
      <c r="AE669" s="13">
        <f t="shared" si="382"/>
        <v>1.002533583</v>
      </c>
      <c r="AF669" s="2">
        <f t="shared" si="403"/>
        <v>823.57463365000001</v>
      </c>
      <c r="AG669" s="2">
        <f t="shared" si="404"/>
        <v>872.03530131000002</v>
      </c>
      <c r="AH669" s="3">
        <f t="shared" si="405"/>
        <v>0</v>
      </c>
      <c r="AI669" s="4" t="str">
        <f t="shared" si="411"/>
        <v>A+J=</v>
      </c>
      <c r="AJ669" s="11">
        <f t="shared" si="412"/>
        <v>41834</v>
      </c>
      <c r="AK669" s="11"/>
      <c r="AL669" s="4"/>
      <c r="AM669" s="1"/>
      <c r="AN669" s="11"/>
      <c r="AO669" s="1"/>
      <c r="AP669" s="1"/>
      <c r="AQ669" s="3"/>
      <c r="AR669" s="53"/>
      <c r="AS669" s="53"/>
      <c r="AT669" s="53"/>
      <c r="AU669" s="53"/>
      <c r="AV669" s="53"/>
      <c r="AW669" s="53"/>
      <c r="AX669" s="1"/>
      <c r="AY669" s="1"/>
      <c r="AZ669" s="1"/>
      <c r="BA669" s="1"/>
      <c r="BB669" s="1"/>
    </row>
    <row r="670" spans="1:138" x14ac:dyDescent="0.2">
      <c r="A670" s="158">
        <f t="shared" si="406"/>
        <v>41826</v>
      </c>
      <c r="B670" s="2">
        <f t="shared" si="388"/>
        <v>345062.57546482427</v>
      </c>
      <c r="C670" s="2">
        <f t="shared" si="407"/>
        <v>305882.29310379003</v>
      </c>
      <c r="D670" s="2">
        <f>SUM(Y670:Y$709)</f>
        <v>2833.1917983100002</v>
      </c>
      <c r="E670" s="73">
        <f t="shared" si="389"/>
        <v>303049.10130548</v>
      </c>
      <c r="F670" s="88">
        <f t="shared" si="384"/>
        <v>3924.5</v>
      </c>
      <c r="G670" s="3">
        <f>IF(AND(N670=1,N669&gt;1),VLOOKUP(A669,[1]Plan1!$BK$81:$BM$259,3),G669)</f>
        <v>3942.55</v>
      </c>
      <c r="H670" s="11">
        <f t="shared" si="385"/>
        <v>41746</v>
      </c>
      <c r="I670" s="11">
        <f t="shared" si="386"/>
        <v>41776</v>
      </c>
      <c r="J670" s="12">
        <f t="shared" si="390"/>
        <v>4.59931201426933E-3</v>
      </c>
      <c r="K670" s="11">
        <f t="shared" si="408"/>
        <v>41834</v>
      </c>
      <c r="L670" s="11">
        <f t="shared" si="391"/>
        <v>41834</v>
      </c>
      <c r="M670" s="1">
        <f t="shared" si="413"/>
        <v>19</v>
      </c>
      <c r="N670" s="1">
        <f t="shared" si="392"/>
        <v>14</v>
      </c>
      <c r="O670" s="2">
        <f t="shared" si="393"/>
        <v>1.0033869099999999</v>
      </c>
      <c r="P670" s="13">
        <f t="shared" si="387"/>
        <v>1.00670021</v>
      </c>
      <c r="Q670" s="13">
        <f t="shared" si="381"/>
        <v>1.122022942091887</v>
      </c>
      <c r="R670" s="2">
        <f t="shared" si="383"/>
        <v>1.1258231299999999</v>
      </c>
      <c r="S670" s="2">
        <f t="shared" si="409"/>
        <v>1.06270687</v>
      </c>
      <c r="T670" s="2">
        <f t="shared" si="394"/>
        <v>325063.21429275</v>
      </c>
      <c r="U670" s="2">
        <f t="shared" si="395"/>
        <v>177.66058978169133</v>
      </c>
      <c r="V670" s="2">
        <f t="shared" si="396"/>
        <v>38130.586469942551</v>
      </c>
      <c r="W670" s="2">
        <f t="shared" si="397"/>
        <v>344190.54016351426</v>
      </c>
      <c r="X670" s="17">
        <f t="shared" si="398"/>
        <v>0</v>
      </c>
      <c r="Y670" s="2">
        <f t="shared" si="399"/>
        <v>0</v>
      </c>
      <c r="Z670" s="72">
        <f t="shared" si="400"/>
        <v>0</v>
      </c>
      <c r="AA670" s="2">
        <f t="shared" si="401"/>
        <v>0</v>
      </c>
      <c r="AB670" s="12">
        <f t="shared" si="410"/>
        <v>4.6600000000000003E-2</v>
      </c>
      <c r="AC670" s="17">
        <f t="shared" si="402"/>
        <v>14</v>
      </c>
      <c r="AD670" s="17">
        <v>252</v>
      </c>
      <c r="AE670" s="13">
        <f t="shared" si="382"/>
        <v>1.002533583</v>
      </c>
      <c r="AF670" s="2">
        <f t="shared" si="403"/>
        <v>823.57463365000001</v>
      </c>
      <c r="AG670" s="2">
        <f t="shared" si="404"/>
        <v>872.03530131000002</v>
      </c>
      <c r="AH670" s="3">
        <f t="shared" si="405"/>
        <v>0</v>
      </c>
      <c r="AI670" s="4" t="str">
        <f t="shared" si="411"/>
        <v>A+J=</v>
      </c>
      <c r="AJ670" s="11">
        <f t="shared" si="412"/>
        <v>41834</v>
      </c>
      <c r="AK670" s="11"/>
      <c r="AL670" s="4"/>
      <c r="AM670" s="1"/>
      <c r="AN670" s="11"/>
      <c r="AO670" s="1"/>
      <c r="AP670" s="1"/>
      <c r="AQ670" s="3"/>
      <c r="AR670" s="53"/>
      <c r="AS670" s="53"/>
      <c r="AT670" s="53"/>
      <c r="AU670" s="53"/>
      <c r="AV670" s="53"/>
      <c r="AW670" s="53"/>
      <c r="AX670" s="1"/>
      <c r="AY670" s="1"/>
      <c r="AZ670" s="1"/>
      <c r="BA670" s="1"/>
      <c r="BB670" s="1"/>
    </row>
    <row r="671" spans="1:138" x14ac:dyDescent="0.2">
      <c r="A671" s="158">
        <f t="shared" si="406"/>
        <v>41827</v>
      </c>
      <c r="B671" s="2">
        <f t="shared" si="388"/>
        <v>345062.57546482427</v>
      </c>
      <c r="C671" s="2">
        <f t="shared" si="407"/>
        <v>305882.29310379003</v>
      </c>
      <c r="D671" s="2">
        <f>SUM(Y671:Y$709)</f>
        <v>2833.1917983100002</v>
      </c>
      <c r="E671" s="73">
        <f t="shared" si="389"/>
        <v>303049.10130548</v>
      </c>
      <c r="F671" s="88">
        <f t="shared" si="384"/>
        <v>3924.5</v>
      </c>
      <c r="G671" s="3">
        <f>IF(AND(N671=1,N670&gt;1),VLOOKUP(A670,[1]Plan1!$BK$81:$BM$259,3),G670)</f>
        <v>3942.55</v>
      </c>
      <c r="H671" s="11">
        <f t="shared" si="385"/>
        <v>41746</v>
      </c>
      <c r="I671" s="11">
        <f t="shared" si="386"/>
        <v>41776</v>
      </c>
      <c r="J671" s="12">
        <f t="shared" si="390"/>
        <v>4.59931201426933E-3</v>
      </c>
      <c r="K671" s="11">
        <f t="shared" si="408"/>
        <v>41834</v>
      </c>
      <c r="L671" s="11">
        <f t="shared" si="391"/>
        <v>41834</v>
      </c>
      <c r="M671" s="1">
        <f t="shared" si="413"/>
        <v>19</v>
      </c>
      <c r="N671" s="1">
        <f t="shared" si="392"/>
        <v>14</v>
      </c>
      <c r="O671" s="2">
        <f t="shared" si="393"/>
        <v>1.0033869099999999</v>
      </c>
      <c r="P671" s="13">
        <f t="shared" si="387"/>
        <v>1.00670021</v>
      </c>
      <c r="Q671" s="13">
        <f t="shared" ref="Q671:Q734" si="414">IF(L671&gt;L670,Q670*P671,Q670)</f>
        <v>1.122022942091887</v>
      </c>
      <c r="R671" s="2">
        <f t="shared" si="383"/>
        <v>1.1258231299999999</v>
      </c>
      <c r="S671" s="2">
        <f t="shared" si="409"/>
        <v>1.06270687</v>
      </c>
      <c r="T671" s="2">
        <f t="shared" si="394"/>
        <v>325063.21429275</v>
      </c>
      <c r="U671" s="2">
        <f t="shared" si="395"/>
        <v>177.66058978169133</v>
      </c>
      <c r="V671" s="2">
        <f t="shared" si="396"/>
        <v>38130.586469942551</v>
      </c>
      <c r="W671" s="2">
        <f t="shared" si="397"/>
        <v>344190.54016351426</v>
      </c>
      <c r="X671" s="17">
        <f t="shared" si="398"/>
        <v>0</v>
      </c>
      <c r="Y671" s="2">
        <f t="shared" si="399"/>
        <v>0</v>
      </c>
      <c r="Z671" s="72">
        <f t="shared" si="400"/>
        <v>0</v>
      </c>
      <c r="AA671" s="2">
        <f t="shared" si="401"/>
        <v>0</v>
      </c>
      <c r="AB671" s="12">
        <f t="shared" si="410"/>
        <v>4.6600000000000003E-2</v>
      </c>
      <c r="AC671" s="17">
        <f t="shared" si="402"/>
        <v>14</v>
      </c>
      <c r="AD671" s="17">
        <v>252</v>
      </c>
      <c r="AE671" s="13">
        <f t="shared" ref="AE671:AE734" si="415">ROUND((1+AB671)^TRUNC((AC671/AD671),9),9)</f>
        <v>1.002533583</v>
      </c>
      <c r="AF671" s="2">
        <f t="shared" si="403"/>
        <v>823.57463365000001</v>
      </c>
      <c r="AG671" s="2">
        <f t="shared" si="404"/>
        <v>872.03530131000002</v>
      </c>
      <c r="AH671" s="3">
        <f t="shared" si="405"/>
        <v>0</v>
      </c>
      <c r="AI671" s="4" t="str">
        <f t="shared" si="411"/>
        <v>A+J=</v>
      </c>
      <c r="AJ671" s="11">
        <f t="shared" si="412"/>
        <v>41834</v>
      </c>
      <c r="AK671" s="11"/>
      <c r="AL671" s="4"/>
      <c r="AM671" s="1"/>
      <c r="AN671" s="11"/>
      <c r="AO671" s="1"/>
      <c r="AP671" s="1"/>
      <c r="AQ671" s="3"/>
      <c r="AR671" s="53"/>
      <c r="AS671" s="53"/>
      <c r="AT671" s="53"/>
      <c r="AU671" s="53"/>
      <c r="AV671" s="53"/>
      <c r="AW671" s="53"/>
      <c r="AX671" s="1"/>
      <c r="AY671" s="1"/>
      <c r="AZ671" s="1"/>
      <c r="BA671" s="1"/>
      <c r="BB671" s="1"/>
    </row>
    <row r="672" spans="1:138" x14ac:dyDescent="0.2">
      <c r="A672" s="158">
        <f t="shared" si="406"/>
        <v>41828</v>
      </c>
      <c r="B672" s="2">
        <f t="shared" si="388"/>
        <v>345207.58285586332</v>
      </c>
      <c r="C672" s="2">
        <f t="shared" si="407"/>
        <v>305882.29310379003</v>
      </c>
      <c r="D672" s="2">
        <f>SUM(Y672:Y$709)</f>
        <v>2833.1917983100002</v>
      </c>
      <c r="E672" s="73">
        <f t="shared" si="389"/>
        <v>303049.10130548</v>
      </c>
      <c r="F672" s="88">
        <f t="shared" si="384"/>
        <v>3924.5</v>
      </c>
      <c r="G672" s="3">
        <f>IF(AND(N672=1,N671&gt;1),VLOOKUP(A671,[1]Plan1!$BK$81:$BM$259,3),G671)</f>
        <v>3942.55</v>
      </c>
      <c r="H672" s="11">
        <f t="shared" si="385"/>
        <v>41746</v>
      </c>
      <c r="I672" s="11">
        <f t="shared" si="386"/>
        <v>41776</v>
      </c>
      <c r="J672" s="12">
        <f t="shared" si="390"/>
        <v>4.59931201426933E-3</v>
      </c>
      <c r="K672" s="11">
        <f t="shared" si="408"/>
        <v>41834</v>
      </c>
      <c r="L672" s="11">
        <f t="shared" si="391"/>
        <v>41834</v>
      </c>
      <c r="M672" s="1">
        <f t="shared" si="413"/>
        <v>19</v>
      </c>
      <c r="N672" s="1">
        <f t="shared" si="392"/>
        <v>15</v>
      </c>
      <c r="O672" s="2">
        <f t="shared" si="393"/>
        <v>1.00362928</v>
      </c>
      <c r="P672" s="13">
        <f t="shared" si="387"/>
        <v>1.00670021</v>
      </c>
      <c r="Q672" s="13">
        <f t="shared" si="414"/>
        <v>1.122022942091887</v>
      </c>
      <c r="R672" s="2">
        <f t="shared" si="383"/>
        <v>1.1260950700000001</v>
      </c>
      <c r="S672" s="2">
        <f t="shared" si="409"/>
        <v>1.06270687</v>
      </c>
      <c r="T672" s="2">
        <f t="shared" si="394"/>
        <v>325063.21429275</v>
      </c>
      <c r="U672" s="2">
        <f t="shared" si="395"/>
        <v>177.66058978169133</v>
      </c>
      <c r="V672" s="2">
        <f t="shared" si="396"/>
        <v>38212.997642551622</v>
      </c>
      <c r="W672" s="2">
        <f t="shared" si="397"/>
        <v>344272.95133612334</v>
      </c>
      <c r="X672" s="17">
        <f t="shared" si="398"/>
        <v>0</v>
      </c>
      <c r="Y672" s="2">
        <f t="shared" si="399"/>
        <v>0</v>
      </c>
      <c r="Z672" s="72">
        <f t="shared" si="400"/>
        <v>0</v>
      </c>
      <c r="AA672" s="2">
        <f t="shared" si="401"/>
        <v>0</v>
      </c>
      <c r="AB672" s="12">
        <f t="shared" si="410"/>
        <v>4.6600000000000003E-2</v>
      </c>
      <c r="AC672" s="17">
        <f t="shared" si="402"/>
        <v>15</v>
      </c>
      <c r="AD672" s="17">
        <v>252</v>
      </c>
      <c r="AE672" s="13">
        <f t="shared" si="415"/>
        <v>1.002714798</v>
      </c>
      <c r="AF672" s="2">
        <f t="shared" si="403"/>
        <v>882.48096403</v>
      </c>
      <c r="AG672" s="2">
        <f t="shared" si="404"/>
        <v>934.63151974000004</v>
      </c>
      <c r="AH672" s="3">
        <f t="shared" si="405"/>
        <v>0</v>
      </c>
      <c r="AI672" s="4" t="str">
        <f t="shared" si="411"/>
        <v>A+J=</v>
      </c>
      <c r="AJ672" s="11">
        <f t="shared" si="412"/>
        <v>41834</v>
      </c>
      <c r="AK672" s="11"/>
      <c r="AL672" s="4"/>
      <c r="AM672" s="1"/>
      <c r="AN672" s="11"/>
      <c r="AO672" s="1"/>
      <c r="AP672" s="1"/>
      <c r="AQ672" s="3"/>
      <c r="AR672" s="53"/>
      <c r="AS672" s="53"/>
      <c r="AT672" s="53"/>
      <c r="AU672" s="53"/>
      <c r="AV672" s="53"/>
      <c r="AW672" s="53"/>
      <c r="AX672" s="1"/>
      <c r="AY672" s="1"/>
      <c r="AZ672" s="1"/>
      <c r="BA672" s="1"/>
      <c r="BB672" s="1"/>
    </row>
    <row r="673" spans="1:54" x14ac:dyDescent="0.2">
      <c r="A673" s="158">
        <f t="shared" si="406"/>
        <v>41829</v>
      </c>
      <c r="B673" s="2">
        <f t="shared" si="388"/>
        <v>345352.65005885839</v>
      </c>
      <c r="C673" s="2">
        <f t="shared" si="407"/>
        <v>305882.29310379003</v>
      </c>
      <c r="D673" s="2">
        <f>SUM(Y673:Y$709)</f>
        <v>2833.1917983100002</v>
      </c>
      <c r="E673" s="73">
        <f t="shared" si="389"/>
        <v>303049.10130548</v>
      </c>
      <c r="F673" s="88">
        <f t="shared" si="384"/>
        <v>3924.5</v>
      </c>
      <c r="G673" s="3">
        <f>IF(AND(N673=1,N672&gt;1),VLOOKUP(A672,[1]Plan1!$BK$81:$BM$259,3),G672)</f>
        <v>3942.55</v>
      </c>
      <c r="H673" s="11">
        <f t="shared" si="385"/>
        <v>41746</v>
      </c>
      <c r="I673" s="11">
        <f t="shared" si="386"/>
        <v>41776</v>
      </c>
      <c r="J673" s="12">
        <f t="shared" si="390"/>
        <v>4.59931201426933E-3</v>
      </c>
      <c r="K673" s="11">
        <f t="shared" si="408"/>
        <v>41834</v>
      </c>
      <c r="L673" s="11">
        <f t="shared" si="391"/>
        <v>41834</v>
      </c>
      <c r="M673" s="1">
        <f t="shared" si="413"/>
        <v>19</v>
      </c>
      <c r="N673" s="1">
        <f t="shared" si="392"/>
        <v>16</v>
      </c>
      <c r="O673" s="2">
        <f t="shared" si="393"/>
        <v>1.0038716999999999</v>
      </c>
      <c r="P673" s="13">
        <f t="shared" si="387"/>
        <v>1.00670021</v>
      </c>
      <c r="Q673" s="13">
        <f t="shared" si="414"/>
        <v>1.122022942091887</v>
      </c>
      <c r="R673" s="2">
        <f t="shared" si="383"/>
        <v>1.1263670699999999</v>
      </c>
      <c r="S673" s="2">
        <f t="shared" si="409"/>
        <v>1.06270687</v>
      </c>
      <c r="T673" s="2">
        <f t="shared" si="394"/>
        <v>325063.21429275</v>
      </c>
      <c r="U673" s="2">
        <f t="shared" si="395"/>
        <v>177.66058978169133</v>
      </c>
      <c r="V673" s="2">
        <f t="shared" si="396"/>
        <v>38295.426998106654</v>
      </c>
      <c r="W673" s="2">
        <f t="shared" si="397"/>
        <v>344355.38069167838</v>
      </c>
      <c r="X673" s="17">
        <f t="shared" si="398"/>
        <v>0</v>
      </c>
      <c r="Y673" s="2">
        <f t="shared" si="399"/>
        <v>0</v>
      </c>
      <c r="Z673" s="72">
        <f t="shared" si="400"/>
        <v>0</v>
      </c>
      <c r="AA673" s="2">
        <f t="shared" si="401"/>
        <v>0</v>
      </c>
      <c r="AB673" s="12">
        <f t="shared" si="410"/>
        <v>4.6600000000000003E-2</v>
      </c>
      <c r="AC673" s="17">
        <f t="shared" si="402"/>
        <v>16</v>
      </c>
      <c r="AD673" s="17">
        <v>252</v>
      </c>
      <c r="AE673" s="13">
        <f t="shared" si="415"/>
        <v>1.0028960469999999</v>
      </c>
      <c r="AF673" s="2">
        <f t="shared" si="403"/>
        <v>941.39834656000005</v>
      </c>
      <c r="AG673" s="2">
        <f t="shared" si="404"/>
        <v>997.26936718000002</v>
      </c>
      <c r="AH673" s="3">
        <f t="shared" si="405"/>
        <v>0</v>
      </c>
      <c r="AI673" s="4" t="str">
        <f t="shared" si="411"/>
        <v>A+J=</v>
      </c>
      <c r="AJ673" s="11">
        <f t="shared" si="412"/>
        <v>41834</v>
      </c>
      <c r="AK673" s="11"/>
      <c r="AL673" s="4"/>
      <c r="AM673" s="1"/>
      <c r="AN673" s="11"/>
      <c r="AO673" s="1"/>
      <c r="AP673" s="1"/>
      <c r="AQ673" s="3"/>
      <c r="AR673" s="53"/>
      <c r="AS673" s="53"/>
      <c r="AT673" s="53"/>
      <c r="AU673" s="53"/>
      <c r="AV673" s="53"/>
      <c r="AW673" s="53"/>
      <c r="AX673" s="1"/>
      <c r="AY673" s="1"/>
      <c r="AZ673" s="1"/>
      <c r="BA673" s="1"/>
      <c r="BB673" s="1"/>
    </row>
    <row r="674" spans="1:54" x14ac:dyDescent="0.2">
      <c r="A674" s="158">
        <f t="shared" si="406"/>
        <v>41830</v>
      </c>
      <c r="B674" s="2">
        <f t="shared" si="388"/>
        <v>345497.77640324959</v>
      </c>
      <c r="C674" s="2">
        <f t="shared" si="407"/>
        <v>305882.29310379003</v>
      </c>
      <c r="D674" s="2">
        <f>SUM(Y674:Y$709)</f>
        <v>2833.1917983100002</v>
      </c>
      <c r="E674" s="73">
        <f t="shared" si="389"/>
        <v>303049.10130548</v>
      </c>
      <c r="F674" s="88">
        <f t="shared" si="384"/>
        <v>3924.5</v>
      </c>
      <c r="G674" s="3">
        <f>IF(AND(N674=1,N673&gt;1),VLOOKUP(A673,[1]Plan1!$BK$81:$BM$259,3),G673)</f>
        <v>3942.55</v>
      </c>
      <c r="H674" s="11">
        <f t="shared" si="385"/>
        <v>41746</v>
      </c>
      <c r="I674" s="11">
        <f t="shared" si="386"/>
        <v>41776</v>
      </c>
      <c r="J674" s="12">
        <f t="shared" si="390"/>
        <v>4.59931201426933E-3</v>
      </c>
      <c r="K674" s="11">
        <f t="shared" si="408"/>
        <v>41834</v>
      </c>
      <c r="L674" s="11">
        <f t="shared" si="391"/>
        <v>41834</v>
      </c>
      <c r="M674" s="1">
        <f t="shared" si="413"/>
        <v>19</v>
      </c>
      <c r="N674" s="1">
        <f t="shared" si="392"/>
        <v>17</v>
      </c>
      <c r="O674" s="2">
        <f t="shared" si="393"/>
        <v>1.00411417</v>
      </c>
      <c r="P674" s="13">
        <f t="shared" si="387"/>
        <v>1.00670021</v>
      </c>
      <c r="Q674" s="13">
        <f t="shared" si="414"/>
        <v>1.122022942091887</v>
      </c>
      <c r="R674" s="2">
        <f t="shared" si="383"/>
        <v>1.12663913</v>
      </c>
      <c r="S674" s="2">
        <f t="shared" si="409"/>
        <v>1.06270687</v>
      </c>
      <c r="T674" s="2">
        <f t="shared" si="394"/>
        <v>325063.21429275</v>
      </c>
      <c r="U674" s="2">
        <f t="shared" si="395"/>
        <v>177.66058978169133</v>
      </c>
      <c r="V674" s="2">
        <f t="shared" si="396"/>
        <v>38377.874536607866</v>
      </c>
      <c r="W674" s="2">
        <f t="shared" si="397"/>
        <v>344437.82823017961</v>
      </c>
      <c r="X674" s="17">
        <f t="shared" si="398"/>
        <v>0</v>
      </c>
      <c r="Y674" s="2">
        <f t="shared" si="399"/>
        <v>0</v>
      </c>
      <c r="Z674" s="72">
        <f t="shared" si="400"/>
        <v>0</v>
      </c>
      <c r="AA674" s="2">
        <f t="shared" si="401"/>
        <v>0</v>
      </c>
      <c r="AB674" s="12">
        <f t="shared" si="410"/>
        <v>4.6600000000000003E-2</v>
      </c>
      <c r="AC674" s="17">
        <f t="shared" si="402"/>
        <v>17</v>
      </c>
      <c r="AD674" s="17">
        <v>252</v>
      </c>
      <c r="AE674" s="13">
        <f t="shared" si="415"/>
        <v>1.003077328</v>
      </c>
      <c r="AF674" s="2">
        <f t="shared" si="403"/>
        <v>1000.32613111</v>
      </c>
      <c r="AG674" s="2">
        <f t="shared" si="404"/>
        <v>1059.9481730699999</v>
      </c>
      <c r="AH674" s="3">
        <f t="shared" si="405"/>
        <v>0</v>
      </c>
      <c r="AI674" s="4" t="str">
        <f t="shared" si="411"/>
        <v>A+J=</v>
      </c>
      <c r="AJ674" s="11">
        <f t="shared" si="412"/>
        <v>41834</v>
      </c>
      <c r="AK674" s="11"/>
      <c r="AL674" s="4"/>
      <c r="AM674" s="1"/>
      <c r="AN674" s="11"/>
      <c r="AO674" s="1"/>
      <c r="AP674" s="1"/>
      <c r="AQ674" s="3"/>
      <c r="AR674" s="53"/>
      <c r="AS674" s="53"/>
      <c r="AT674" s="53"/>
      <c r="AU674" s="53"/>
      <c r="AV674" s="53"/>
      <c r="AW674" s="53"/>
      <c r="AX674" s="1"/>
      <c r="AY674" s="1"/>
      <c r="AZ674" s="1"/>
      <c r="BA674" s="1"/>
      <c r="BB674" s="1"/>
    </row>
    <row r="675" spans="1:54" x14ac:dyDescent="0.2">
      <c r="A675" s="158">
        <f t="shared" si="406"/>
        <v>41831</v>
      </c>
      <c r="B675" s="2">
        <f t="shared" si="388"/>
        <v>345642.96833207883</v>
      </c>
      <c r="C675" s="2">
        <f t="shared" si="407"/>
        <v>305882.29310379003</v>
      </c>
      <c r="D675" s="2">
        <f>SUM(Y675:Y$709)</f>
        <v>2833.1917983100002</v>
      </c>
      <c r="E675" s="73">
        <f t="shared" si="389"/>
        <v>303049.10130548</v>
      </c>
      <c r="F675" s="88">
        <f t="shared" si="384"/>
        <v>3924.5</v>
      </c>
      <c r="G675" s="3">
        <f>IF(AND(N675=1,N674&gt;1),VLOOKUP(A674,[1]Plan1!$BK$81:$BM$259,3),G674)</f>
        <v>3942.55</v>
      </c>
      <c r="H675" s="11">
        <f t="shared" si="385"/>
        <v>41746</v>
      </c>
      <c r="I675" s="11">
        <f t="shared" si="386"/>
        <v>41776</v>
      </c>
      <c r="J675" s="12">
        <f t="shared" si="390"/>
        <v>4.59931201426933E-3</v>
      </c>
      <c r="K675" s="11">
        <f t="shared" si="408"/>
        <v>41834</v>
      </c>
      <c r="L675" s="11">
        <f t="shared" si="391"/>
        <v>41834</v>
      </c>
      <c r="M675" s="1">
        <f t="shared" si="413"/>
        <v>19</v>
      </c>
      <c r="N675" s="1">
        <f t="shared" si="392"/>
        <v>18</v>
      </c>
      <c r="O675" s="2">
        <f t="shared" si="393"/>
        <v>1.0043567099999999</v>
      </c>
      <c r="P675" s="13">
        <f t="shared" si="387"/>
        <v>1.00670021</v>
      </c>
      <c r="Q675" s="13">
        <f t="shared" si="414"/>
        <v>1.122022942091887</v>
      </c>
      <c r="R675" s="2">
        <f t="shared" si="383"/>
        <v>1.1269112699999999</v>
      </c>
      <c r="S675" s="2">
        <f t="shared" si="409"/>
        <v>1.06270687</v>
      </c>
      <c r="T675" s="2">
        <f t="shared" si="394"/>
        <v>325063.21429275</v>
      </c>
      <c r="U675" s="2">
        <f t="shared" si="395"/>
        <v>177.66058978169133</v>
      </c>
      <c r="V675" s="2">
        <f t="shared" si="396"/>
        <v>38460.346319037097</v>
      </c>
      <c r="W675" s="2">
        <f t="shared" si="397"/>
        <v>344520.30001260882</v>
      </c>
      <c r="X675" s="17">
        <f t="shared" si="398"/>
        <v>0</v>
      </c>
      <c r="Y675" s="2">
        <f t="shared" si="399"/>
        <v>0</v>
      </c>
      <c r="Z675" s="72">
        <f t="shared" si="400"/>
        <v>0</v>
      </c>
      <c r="AA675" s="2">
        <f t="shared" si="401"/>
        <v>0</v>
      </c>
      <c r="AB675" s="12">
        <f t="shared" si="410"/>
        <v>4.6600000000000003E-2</v>
      </c>
      <c r="AC675" s="17">
        <f t="shared" si="402"/>
        <v>18</v>
      </c>
      <c r="AD675" s="17">
        <v>252</v>
      </c>
      <c r="AE675" s="13">
        <f t="shared" si="415"/>
        <v>1.003258642</v>
      </c>
      <c r="AF675" s="2">
        <f t="shared" si="403"/>
        <v>1059.26464274</v>
      </c>
      <c r="AG675" s="2">
        <f t="shared" si="404"/>
        <v>1122.6683194699999</v>
      </c>
      <c r="AH675" s="3">
        <f t="shared" si="405"/>
        <v>0</v>
      </c>
      <c r="AI675" s="4" t="str">
        <f t="shared" si="411"/>
        <v>A+J=</v>
      </c>
      <c r="AJ675" s="11">
        <f t="shared" si="412"/>
        <v>41834</v>
      </c>
      <c r="AK675" s="11"/>
      <c r="AL675" s="4"/>
      <c r="AM675" s="1"/>
      <c r="AN675" s="11"/>
      <c r="AO675" s="1"/>
      <c r="AP675" s="1"/>
      <c r="AQ675" s="3"/>
      <c r="AR675" s="53"/>
      <c r="AS675" s="53"/>
      <c r="AT675" s="53"/>
      <c r="AU675" s="53"/>
      <c r="AV675" s="53"/>
      <c r="AW675" s="53"/>
      <c r="AX675" s="1"/>
      <c r="AY675" s="1"/>
      <c r="AZ675" s="1"/>
      <c r="BA675" s="1"/>
      <c r="BB675" s="1"/>
    </row>
    <row r="676" spans="1:54" x14ac:dyDescent="0.2">
      <c r="A676" s="158">
        <f t="shared" si="406"/>
        <v>41832</v>
      </c>
      <c r="B676" s="2">
        <f t="shared" si="388"/>
        <v>345788.21944027423</v>
      </c>
      <c r="C676" s="2">
        <f t="shared" si="407"/>
        <v>305882.29310379003</v>
      </c>
      <c r="D676" s="2">
        <f>SUM(Y676:Y$709)</f>
        <v>2833.1917983100002</v>
      </c>
      <c r="E676" s="73">
        <f t="shared" si="389"/>
        <v>303049.10130548</v>
      </c>
      <c r="F676" s="88">
        <f t="shared" si="384"/>
        <v>3924.5</v>
      </c>
      <c r="G676" s="3">
        <f>IF(AND(N676=1,N675&gt;1),VLOOKUP(A675,[1]Plan1!$BK$81:$BM$259,3),G675)</f>
        <v>3942.55</v>
      </c>
      <c r="H676" s="11">
        <f t="shared" si="385"/>
        <v>41746</v>
      </c>
      <c r="I676" s="11">
        <f t="shared" si="386"/>
        <v>41776</v>
      </c>
      <c r="J676" s="12">
        <f t="shared" si="390"/>
        <v>4.59931201426933E-3</v>
      </c>
      <c r="K676" s="11">
        <f t="shared" si="408"/>
        <v>41834</v>
      </c>
      <c r="L676" s="11">
        <f t="shared" si="391"/>
        <v>41834</v>
      </c>
      <c r="M676" s="1">
        <f t="shared" si="413"/>
        <v>19</v>
      </c>
      <c r="N676" s="1">
        <f t="shared" si="392"/>
        <v>19</v>
      </c>
      <c r="O676" s="2">
        <f t="shared" si="393"/>
        <v>1.0045993099999999</v>
      </c>
      <c r="P676" s="13">
        <f t="shared" si="387"/>
        <v>1.00670021</v>
      </c>
      <c r="Q676" s="13">
        <f t="shared" si="414"/>
        <v>1.122022942091887</v>
      </c>
      <c r="R676" s="2">
        <f t="shared" si="383"/>
        <v>1.1271834700000001</v>
      </c>
      <c r="S676" s="2">
        <f t="shared" si="409"/>
        <v>1.06270687</v>
      </c>
      <c r="T676" s="2">
        <f t="shared" si="394"/>
        <v>325063.21429275</v>
      </c>
      <c r="U676" s="2">
        <f t="shared" si="395"/>
        <v>177.66058978169133</v>
      </c>
      <c r="V676" s="2">
        <f t="shared" si="396"/>
        <v>38542.8362844125</v>
      </c>
      <c r="W676" s="2">
        <f t="shared" si="397"/>
        <v>344602.78997798421</v>
      </c>
      <c r="X676" s="17">
        <f t="shared" si="398"/>
        <v>0</v>
      </c>
      <c r="Y676" s="2">
        <f t="shared" si="399"/>
        <v>0</v>
      </c>
      <c r="Z676" s="72">
        <f t="shared" si="400"/>
        <v>0</v>
      </c>
      <c r="AA676" s="2">
        <f t="shared" si="401"/>
        <v>0</v>
      </c>
      <c r="AB676" s="12">
        <f t="shared" si="410"/>
        <v>4.6600000000000003E-2</v>
      </c>
      <c r="AC676" s="17">
        <f t="shared" si="402"/>
        <v>19</v>
      </c>
      <c r="AD676" s="17">
        <v>252</v>
      </c>
      <c r="AE676" s="13">
        <f t="shared" si="415"/>
        <v>1.003439988</v>
      </c>
      <c r="AF676" s="2">
        <f t="shared" si="403"/>
        <v>1118.2135564</v>
      </c>
      <c r="AG676" s="2">
        <f t="shared" si="404"/>
        <v>1185.4294622899999</v>
      </c>
      <c r="AH676" s="3">
        <f t="shared" si="405"/>
        <v>0</v>
      </c>
      <c r="AI676" s="4" t="str">
        <f t="shared" si="411"/>
        <v>A+J=</v>
      </c>
      <c r="AJ676" s="11">
        <f t="shared" si="412"/>
        <v>41834</v>
      </c>
      <c r="AK676" s="11"/>
      <c r="AL676" s="4"/>
      <c r="AM676" s="1"/>
      <c r="AN676" s="11"/>
      <c r="AO676" s="1"/>
      <c r="AP676" s="1"/>
      <c r="AQ676" s="3"/>
      <c r="AR676" s="53"/>
      <c r="AS676" s="53"/>
      <c r="AT676" s="53"/>
      <c r="AU676" s="53"/>
      <c r="AV676" s="53"/>
      <c r="AW676" s="53"/>
      <c r="AX676" s="1"/>
      <c r="AY676" s="1"/>
      <c r="AZ676" s="1"/>
      <c r="BA676" s="1"/>
      <c r="BB676" s="1"/>
    </row>
    <row r="677" spans="1:54" x14ac:dyDescent="0.2">
      <c r="A677" s="158">
        <f t="shared" si="406"/>
        <v>41833</v>
      </c>
      <c r="B677" s="2">
        <f t="shared" si="388"/>
        <v>345788.21944027423</v>
      </c>
      <c r="C677" s="2">
        <f t="shared" si="407"/>
        <v>305882.29310379003</v>
      </c>
      <c r="D677" s="2">
        <f>SUM(Y677:Y$709)</f>
        <v>2833.1917983100002</v>
      </c>
      <c r="E677" s="73">
        <f t="shared" si="389"/>
        <v>303049.10130548</v>
      </c>
      <c r="F677" s="88">
        <f t="shared" si="384"/>
        <v>3924.5</v>
      </c>
      <c r="G677" s="3">
        <f>IF(AND(N677=1,N676&gt;1),VLOOKUP(A676,[1]Plan1!$BK$81:$BM$259,3),G676)</f>
        <v>3942.55</v>
      </c>
      <c r="H677" s="11">
        <f t="shared" si="385"/>
        <v>41746</v>
      </c>
      <c r="I677" s="11">
        <f t="shared" si="386"/>
        <v>41776</v>
      </c>
      <c r="J677" s="12">
        <f t="shared" si="390"/>
        <v>4.59931201426933E-3</v>
      </c>
      <c r="K677" s="11">
        <f t="shared" si="408"/>
        <v>41834</v>
      </c>
      <c r="L677" s="11">
        <f t="shared" si="391"/>
        <v>41834</v>
      </c>
      <c r="M677" s="1">
        <f t="shared" si="413"/>
        <v>19</v>
      </c>
      <c r="N677" s="1">
        <f t="shared" si="392"/>
        <v>19</v>
      </c>
      <c r="O677" s="2">
        <f t="shared" si="393"/>
        <v>1.0045993099999999</v>
      </c>
      <c r="P677" s="13">
        <f t="shared" si="387"/>
        <v>1.00670021</v>
      </c>
      <c r="Q677" s="13">
        <f t="shared" si="414"/>
        <v>1.122022942091887</v>
      </c>
      <c r="R677" s="2">
        <f t="shared" si="383"/>
        <v>1.1271834700000001</v>
      </c>
      <c r="S677" s="2">
        <f t="shared" si="409"/>
        <v>1.06270687</v>
      </c>
      <c r="T677" s="2">
        <f t="shared" si="394"/>
        <v>325063.21429275</v>
      </c>
      <c r="U677" s="2">
        <f t="shared" si="395"/>
        <v>177.66058978169133</v>
      </c>
      <c r="V677" s="2">
        <f t="shared" si="396"/>
        <v>38542.8362844125</v>
      </c>
      <c r="W677" s="2">
        <f t="shared" si="397"/>
        <v>344602.78997798421</v>
      </c>
      <c r="X677" s="17">
        <f t="shared" si="398"/>
        <v>0</v>
      </c>
      <c r="Y677" s="2">
        <f t="shared" si="399"/>
        <v>0</v>
      </c>
      <c r="Z677" s="72">
        <f t="shared" si="400"/>
        <v>0</v>
      </c>
      <c r="AA677" s="2">
        <f t="shared" si="401"/>
        <v>0</v>
      </c>
      <c r="AB677" s="12">
        <f t="shared" si="410"/>
        <v>4.6600000000000003E-2</v>
      </c>
      <c r="AC677" s="17">
        <f t="shared" si="402"/>
        <v>19</v>
      </c>
      <c r="AD677" s="17">
        <v>252</v>
      </c>
      <c r="AE677" s="13">
        <f t="shared" si="415"/>
        <v>1.003439988</v>
      </c>
      <c r="AF677" s="2">
        <f t="shared" si="403"/>
        <v>1118.2135564</v>
      </c>
      <c r="AG677" s="2">
        <f t="shared" si="404"/>
        <v>1185.4294622899999</v>
      </c>
      <c r="AH677" s="3">
        <f t="shared" si="405"/>
        <v>0</v>
      </c>
      <c r="AI677" s="4" t="str">
        <f t="shared" si="411"/>
        <v>A+J=</v>
      </c>
      <c r="AJ677" s="11">
        <f t="shared" si="412"/>
        <v>41834</v>
      </c>
      <c r="AK677" s="11"/>
      <c r="AL677" s="4"/>
      <c r="AM677" s="1"/>
      <c r="AN677" s="11"/>
      <c r="AO677" s="1"/>
      <c r="AP677" s="1"/>
      <c r="AQ677" s="3"/>
      <c r="AR677" s="53"/>
      <c r="AS677" s="53"/>
      <c r="AT677" s="53"/>
      <c r="AU677" s="53"/>
      <c r="AV677" s="53"/>
      <c r="AW677" s="53"/>
      <c r="AX677" s="1"/>
      <c r="AY677" s="1"/>
      <c r="AZ677" s="1"/>
      <c r="BA677" s="1"/>
      <c r="BB677" s="1"/>
    </row>
    <row r="678" spans="1:54" x14ac:dyDescent="0.2">
      <c r="A678" s="158">
        <f t="shared" si="406"/>
        <v>41834</v>
      </c>
      <c r="B678" s="2">
        <f t="shared" si="388"/>
        <v>345788.21944027423</v>
      </c>
      <c r="C678" s="2">
        <f t="shared" si="407"/>
        <v>305882.29310379003</v>
      </c>
      <c r="D678" s="2">
        <f>SUM(Y678:Y$709)</f>
        <v>2833.1917983100002</v>
      </c>
      <c r="E678" s="73">
        <f t="shared" si="389"/>
        <v>303049.10130548</v>
      </c>
      <c r="F678" s="88">
        <f t="shared" si="384"/>
        <v>3924.5</v>
      </c>
      <c r="G678" s="3">
        <f>IF(AND(N678=1,N677&gt;1),VLOOKUP(A677,[1]Plan1!$BK$81:$BM$259,3),G677)</f>
        <v>3942.55</v>
      </c>
      <c r="H678" s="11">
        <f t="shared" si="385"/>
        <v>41746</v>
      </c>
      <c r="I678" s="11">
        <f t="shared" si="386"/>
        <v>41776</v>
      </c>
      <c r="J678" s="12">
        <f t="shared" si="390"/>
        <v>4.59931201426933E-3</v>
      </c>
      <c r="K678" s="11">
        <f t="shared" si="408"/>
        <v>41865</v>
      </c>
      <c r="L678" s="11">
        <f t="shared" si="391"/>
        <v>41834</v>
      </c>
      <c r="M678" s="1">
        <f t="shared" si="413"/>
        <v>19</v>
      </c>
      <c r="N678" s="1">
        <f t="shared" si="392"/>
        <v>19</v>
      </c>
      <c r="O678" s="2">
        <f t="shared" si="393"/>
        <v>1.0045993099999999</v>
      </c>
      <c r="P678" s="13">
        <f t="shared" si="387"/>
        <v>1.00670021</v>
      </c>
      <c r="Q678" s="13">
        <f t="shared" si="414"/>
        <v>1.122022942091887</v>
      </c>
      <c r="R678" s="2">
        <f t="shared" si="383"/>
        <v>1.1271834700000001</v>
      </c>
      <c r="S678" s="2">
        <f t="shared" si="409"/>
        <v>1.06270687</v>
      </c>
      <c r="T678" s="2">
        <f t="shared" si="394"/>
        <v>325063.21429275</v>
      </c>
      <c r="U678" s="2">
        <f t="shared" si="395"/>
        <v>177.66058978169133</v>
      </c>
      <c r="V678" s="2">
        <f t="shared" si="396"/>
        <v>38542.8362844125</v>
      </c>
      <c r="W678" s="2">
        <f t="shared" si="397"/>
        <v>344602.78997798421</v>
      </c>
      <c r="X678" s="17">
        <f t="shared" si="398"/>
        <v>22</v>
      </c>
      <c r="Y678" s="2">
        <f t="shared" si="399"/>
        <v>1524.41334884</v>
      </c>
      <c r="Z678" s="72">
        <f t="shared" si="400"/>
        <v>4.98366E-3</v>
      </c>
      <c r="AA678" s="2">
        <f t="shared" si="401"/>
        <v>1620.0045385400001</v>
      </c>
      <c r="AB678" s="12">
        <f t="shared" si="410"/>
        <v>4.6600000000000003E-2</v>
      </c>
      <c r="AC678" s="17">
        <f t="shared" si="402"/>
        <v>19</v>
      </c>
      <c r="AD678" s="17">
        <v>252</v>
      </c>
      <c r="AE678" s="13">
        <f t="shared" si="415"/>
        <v>1.003439988</v>
      </c>
      <c r="AF678" s="2">
        <f t="shared" si="403"/>
        <v>1118.2135564</v>
      </c>
      <c r="AG678" s="2">
        <f t="shared" si="404"/>
        <v>1185.4294622899999</v>
      </c>
      <c r="AH678" s="3">
        <f t="shared" si="405"/>
        <v>2738.2180949399999</v>
      </c>
      <c r="AI678" s="4" t="str">
        <f t="shared" si="411"/>
        <v>A+J=</v>
      </c>
      <c r="AJ678" s="11">
        <f t="shared" si="412"/>
        <v>41834</v>
      </c>
      <c r="AK678" s="11"/>
      <c r="AL678" s="4"/>
      <c r="AM678" s="1"/>
      <c r="AN678" s="11"/>
      <c r="AO678" s="1"/>
      <c r="AP678" s="1"/>
      <c r="AQ678" s="3"/>
      <c r="AR678" s="53"/>
      <c r="AS678" s="53"/>
      <c r="AT678" s="53"/>
      <c r="AU678" s="53"/>
      <c r="AV678" s="53"/>
      <c r="AW678" s="53"/>
      <c r="AX678" s="1"/>
      <c r="AY678" s="1"/>
      <c r="AZ678" s="1"/>
      <c r="BA678" s="1"/>
      <c r="BB678" s="1"/>
    </row>
    <row r="679" spans="1:54" x14ac:dyDescent="0.2">
      <c r="A679" s="158">
        <f t="shared" si="406"/>
        <v>41835</v>
      </c>
      <c r="B679" s="2">
        <f t="shared" si="388"/>
        <v>343104.08156483161</v>
      </c>
      <c r="C679" s="2">
        <f t="shared" si="407"/>
        <v>304357.87975495</v>
      </c>
      <c r="D679" s="2">
        <f>SUM(Y679:Y$709)</f>
        <v>1308.7784494699999</v>
      </c>
      <c r="E679" s="73">
        <f t="shared" si="389"/>
        <v>303049.10130548</v>
      </c>
      <c r="F679" s="88">
        <f t="shared" si="384"/>
        <v>3942.55</v>
      </c>
      <c r="G679" s="3">
        <f>IF(AND(N679=1,N678&gt;1),VLOOKUP(A678,[1]Plan1!$BK$81:$BM$259,3),G678)</f>
        <v>3958.32</v>
      </c>
      <c r="H679" s="11">
        <f t="shared" si="385"/>
        <v>41774</v>
      </c>
      <c r="I679" s="11">
        <f t="shared" si="386"/>
        <v>41805</v>
      </c>
      <c r="J679" s="12">
        <f t="shared" si="390"/>
        <v>3.9999492714106744E-3</v>
      </c>
      <c r="K679" s="11">
        <f t="shared" si="408"/>
        <v>41865</v>
      </c>
      <c r="L679" s="11">
        <f t="shared" si="391"/>
        <v>41865</v>
      </c>
      <c r="M679" s="1">
        <f t="shared" si="413"/>
        <v>23</v>
      </c>
      <c r="N679" s="1">
        <f t="shared" si="392"/>
        <v>1</v>
      </c>
      <c r="O679" s="2">
        <f t="shared" si="393"/>
        <v>1.0001735700000001</v>
      </c>
      <c r="P679" s="13">
        <f t="shared" si="387"/>
        <v>1.0045993099999999</v>
      </c>
      <c r="Q679" s="13">
        <f t="shared" si="414"/>
        <v>1.1271834734296795</v>
      </c>
      <c r="R679" s="2">
        <f t="shared" si="383"/>
        <v>1.1273791099999999</v>
      </c>
      <c r="S679" s="2">
        <f t="shared" si="409"/>
        <v>1.06270687</v>
      </c>
      <c r="T679" s="2">
        <f t="shared" si="394"/>
        <v>323443.20975421002</v>
      </c>
      <c r="U679" s="2">
        <f t="shared" si="395"/>
        <v>82.069400089716822</v>
      </c>
      <c r="V679" s="2">
        <f t="shared" si="396"/>
        <v>38602.124810591849</v>
      </c>
      <c r="W679" s="2">
        <f t="shared" si="397"/>
        <v>343042.0739656316</v>
      </c>
      <c r="X679" s="17">
        <f t="shared" si="398"/>
        <v>0</v>
      </c>
      <c r="Y679" s="2">
        <f t="shared" si="399"/>
        <v>0</v>
      </c>
      <c r="Z679" s="72">
        <f t="shared" si="400"/>
        <v>0</v>
      </c>
      <c r="AA679" s="2">
        <f t="shared" si="401"/>
        <v>0</v>
      </c>
      <c r="AB679" s="12">
        <f t="shared" si="410"/>
        <v>4.6600000000000003E-2</v>
      </c>
      <c r="AC679" s="17">
        <f t="shared" si="402"/>
        <v>1</v>
      </c>
      <c r="AD679" s="17">
        <v>252</v>
      </c>
      <c r="AE679" s="13">
        <f t="shared" si="415"/>
        <v>1.0001807579999999</v>
      </c>
      <c r="AF679" s="2">
        <f t="shared" si="403"/>
        <v>58.464947700000003</v>
      </c>
      <c r="AG679" s="2">
        <f t="shared" si="404"/>
        <v>62.007599200000001</v>
      </c>
      <c r="AH679" s="3">
        <f t="shared" si="405"/>
        <v>0</v>
      </c>
      <c r="AI679" s="4" t="str">
        <f t="shared" si="411"/>
        <v>A+J=</v>
      </c>
      <c r="AJ679" s="11">
        <f t="shared" si="412"/>
        <v>41865</v>
      </c>
      <c r="AK679" s="11"/>
      <c r="AL679" s="4"/>
      <c r="AM679" s="1"/>
      <c r="AN679" s="11"/>
      <c r="AO679" s="1"/>
      <c r="AP679" s="1"/>
      <c r="AQ679" s="3"/>
      <c r="AR679" s="53"/>
      <c r="AS679" s="53"/>
      <c r="AT679" s="53"/>
      <c r="AU679" s="53"/>
      <c r="AV679" s="53"/>
      <c r="AW679" s="53"/>
      <c r="AX679" s="1"/>
      <c r="AY679" s="1"/>
      <c r="AZ679" s="1"/>
      <c r="BA679" s="1"/>
      <c r="BB679" s="1"/>
    </row>
    <row r="680" spans="1:54" x14ac:dyDescent="0.2">
      <c r="A680" s="158">
        <f t="shared" si="406"/>
        <v>41836</v>
      </c>
      <c r="B680" s="2">
        <f t="shared" si="388"/>
        <v>343225.4252611461</v>
      </c>
      <c r="C680" s="2">
        <f t="shared" si="407"/>
        <v>304357.87975495</v>
      </c>
      <c r="D680" s="2">
        <f>SUM(Y680:Y$709)</f>
        <v>1308.7784494699999</v>
      </c>
      <c r="E680" s="73">
        <f t="shared" si="389"/>
        <v>303049.10130548</v>
      </c>
      <c r="F680" s="88">
        <f t="shared" si="384"/>
        <v>3942.55</v>
      </c>
      <c r="G680" s="3">
        <f>IF(AND(N680=1,N679&gt;1),VLOOKUP(A679,[1]Plan1!$BK$81:$BM$259,3),G679)</f>
        <v>3958.32</v>
      </c>
      <c r="H680" s="11">
        <f t="shared" si="385"/>
        <v>41774</v>
      </c>
      <c r="I680" s="11">
        <f t="shared" si="386"/>
        <v>41805</v>
      </c>
      <c r="J680" s="12">
        <f t="shared" si="390"/>
        <v>3.9999492714106744E-3</v>
      </c>
      <c r="K680" s="11">
        <f t="shared" si="408"/>
        <v>41865</v>
      </c>
      <c r="L680" s="11">
        <f t="shared" si="391"/>
        <v>41865</v>
      </c>
      <c r="M680" s="1">
        <f t="shared" si="413"/>
        <v>23</v>
      </c>
      <c r="N680" s="1">
        <f t="shared" si="392"/>
        <v>2</v>
      </c>
      <c r="O680" s="2">
        <f t="shared" si="393"/>
        <v>1.0003471799999999</v>
      </c>
      <c r="P680" s="13">
        <f t="shared" si="387"/>
        <v>1.0045993099999999</v>
      </c>
      <c r="Q680" s="13">
        <f t="shared" si="414"/>
        <v>1.1271834734296795</v>
      </c>
      <c r="R680" s="2">
        <f t="shared" si="383"/>
        <v>1.1275748000000001</v>
      </c>
      <c r="S680" s="2">
        <f t="shared" si="409"/>
        <v>1.06270687</v>
      </c>
      <c r="T680" s="2">
        <f t="shared" si="394"/>
        <v>323443.20975421002</v>
      </c>
      <c r="U680" s="2">
        <f t="shared" si="395"/>
        <v>82.069400089716822</v>
      </c>
      <c r="V680" s="2">
        <f t="shared" si="396"/>
        <v>38661.428489226382</v>
      </c>
      <c r="W680" s="2">
        <f t="shared" si="397"/>
        <v>343101.37764426612</v>
      </c>
      <c r="X680" s="17">
        <f t="shared" si="398"/>
        <v>0</v>
      </c>
      <c r="Y680" s="2">
        <f t="shared" si="399"/>
        <v>0</v>
      </c>
      <c r="Z680" s="72">
        <f t="shared" si="400"/>
        <v>0</v>
      </c>
      <c r="AA680" s="2">
        <f t="shared" si="401"/>
        <v>0</v>
      </c>
      <c r="AB680" s="12">
        <f t="shared" si="410"/>
        <v>4.6600000000000003E-2</v>
      </c>
      <c r="AC680" s="17">
        <f t="shared" si="402"/>
        <v>2</v>
      </c>
      <c r="AD680" s="17">
        <v>252</v>
      </c>
      <c r="AE680" s="13">
        <f t="shared" si="415"/>
        <v>1.0003615480000001</v>
      </c>
      <c r="AF680" s="2">
        <f t="shared" si="403"/>
        <v>116.9402456</v>
      </c>
      <c r="AG680" s="2">
        <f t="shared" si="404"/>
        <v>124.04761688000001</v>
      </c>
      <c r="AH680" s="3">
        <f t="shared" si="405"/>
        <v>0</v>
      </c>
      <c r="AI680" s="4" t="str">
        <f t="shared" si="411"/>
        <v>A+J=</v>
      </c>
      <c r="AJ680" s="11">
        <f t="shared" si="412"/>
        <v>41865</v>
      </c>
      <c r="AK680" s="11"/>
      <c r="AL680" s="4"/>
      <c r="AM680" s="1"/>
      <c r="AN680" s="11"/>
      <c r="AO680" s="1"/>
      <c r="AP680" s="1"/>
      <c r="AQ680" s="3"/>
      <c r="AR680" s="53"/>
      <c r="AS680" s="53"/>
      <c r="AT680" s="53"/>
      <c r="AU680" s="53"/>
      <c r="AV680" s="53"/>
      <c r="AW680" s="53"/>
      <c r="AX680" s="1"/>
      <c r="AY680" s="1"/>
      <c r="AZ680" s="1"/>
      <c r="BA680" s="1"/>
      <c r="BB680" s="1"/>
    </row>
    <row r="681" spans="1:54" x14ac:dyDescent="0.2">
      <c r="A681" s="158">
        <f t="shared" si="406"/>
        <v>41837</v>
      </c>
      <c r="B681" s="2">
        <f t="shared" si="388"/>
        <v>343346.81385332457</v>
      </c>
      <c r="C681" s="2">
        <f t="shared" si="407"/>
        <v>304357.87975495</v>
      </c>
      <c r="D681" s="2">
        <f>SUM(Y681:Y$709)</f>
        <v>1308.7784494699999</v>
      </c>
      <c r="E681" s="73">
        <f t="shared" si="389"/>
        <v>303049.10130548</v>
      </c>
      <c r="F681" s="88">
        <f t="shared" si="384"/>
        <v>3942.55</v>
      </c>
      <c r="G681" s="3">
        <f>IF(AND(N681=1,N680&gt;1),VLOOKUP(A680,[1]Plan1!$BK$81:$BM$259,3),G680)</f>
        <v>3958.32</v>
      </c>
      <c r="H681" s="11">
        <f t="shared" si="385"/>
        <v>41774</v>
      </c>
      <c r="I681" s="11">
        <f t="shared" si="386"/>
        <v>41805</v>
      </c>
      <c r="J681" s="12">
        <f t="shared" si="390"/>
        <v>3.9999492714106744E-3</v>
      </c>
      <c r="K681" s="11">
        <f t="shared" si="408"/>
        <v>41865</v>
      </c>
      <c r="L681" s="11">
        <f t="shared" si="391"/>
        <v>41865</v>
      </c>
      <c r="M681" s="1">
        <f t="shared" si="413"/>
        <v>23</v>
      </c>
      <c r="N681" s="1">
        <f t="shared" si="392"/>
        <v>3</v>
      </c>
      <c r="O681" s="2">
        <f t="shared" si="393"/>
        <v>1.00052082</v>
      </c>
      <c r="P681" s="13">
        <f t="shared" si="387"/>
        <v>1.0045993099999999</v>
      </c>
      <c r="Q681" s="13">
        <f t="shared" si="414"/>
        <v>1.1271834734296795</v>
      </c>
      <c r="R681" s="2">
        <f t="shared" ref="R681:R744" si="416">TRUNC(TRUNC((O681*Q681),15),8)</f>
        <v>1.12777053</v>
      </c>
      <c r="S681" s="2">
        <f t="shared" si="409"/>
        <v>1.06270687</v>
      </c>
      <c r="T681" s="2">
        <f t="shared" si="394"/>
        <v>323443.20975421002</v>
      </c>
      <c r="U681" s="2">
        <f t="shared" si="395"/>
        <v>82.069400089716822</v>
      </c>
      <c r="V681" s="2">
        <f t="shared" si="396"/>
        <v>38720.744289824885</v>
      </c>
      <c r="W681" s="2">
        <f t="shared" si="397"/>
        <v>343160.69344486459</v>
      </c>
      <c r="X681" s="17">
        <f t="shared" si="398"/>
        <v>0</v>
      </c>
      <c r="Y681" s="2">
        <f t="shared" si="399"/>
        <v>0</v>
      </c>
      <c r="Z681" s="72">
        <f t="shared" si="400"/>
        <v>0</v>
      </c>
      <c r="AA681" s="2">
        <f t="shared" si="401"/>
        <v>0</v>
      </c>
      <c r="AB681" s="12">
        <f t="shared" si="410"/>
        <v>4.6600000000000003E-2</v>
      </c>
      <c r="AC681" s="17">
        <f t="shared" si="402"/>
        <v>3</v>
      </c>
      <c r="AD681" s="17">
        <v>252</v>
      </c>
      <c r="AE681" s="13">
        <f t="shared" si="415"/>
        <v>1.0005423710000001</v>
      </c>
      <c r="AF681" s="2">
        <f t="shared" si="403"/>
        <v>175.42621711000001</v>
      </c>
      <c r="AG681" s="2">
        <f t="shared" si="404"/>
        <v>186.12040845999999</v>
      </c>
      <c r="AH681" s="3">
        <f t="shared" si="405"/>
        <v>0</v>
      </c>
      <c r="AI681" s="4" t="str">
        <f t="shared" si="411"/>
        <v>A+J=</v>
      </c>
      <c r="AJ681" s="11">
        <f t="shared" si="412"/>
        <v>41865</v>
      </c>
      <c r="AK681" s="11"/>
      <c r="AL681" s="4"/>
      <c r="AM681" s="1"/>
      <c r="AN681" s="11"/>
      <c r="AO681" s="1"/>
      <c r="AP681" s="1"/>
      <c r="AQ681" s="3"/>
      <c r="AR681" s="53"/>
      <c r="AS681" s="53"/>
      <c r="AT681" s="53"/>
      <c r="AU681" s="53"/>
      <c r="AV681" s="53"/>
      <c r="AW681" s="53"/>
      <c r="AX681" s="1"/>
      <c r="AY681" s="1"/>
      <c r="AZ681" s="1"/>
      <c r="BA681" s="1"/>
      <c r="BB681" s="1"/>
    </row>
    <row r="682" spans="1:54" x14ac:dyDescent="0.2">
      <c r="A682" s="158">
        <f t="shared" si="406"/>
        <v>41838</v>
      </c>
      <c r="B682" s="2">
        <f t="shared" si="388"/>
        <v>343468.24432113621</v>
      </c>
      <c r="C682" s="2">
        <f t="shared" si="407"/>
        <v>304357.87975495</v>
      </c>
      <c r="D682" s="2">
        <f>SUM(Y682:Y$709)</f>
        <v>1308.7784494699999</v>
      </c>
      <c r="E682" s="73">
        <f t="shared" si="389"/>
        <v>303049.10130548</v>
      </c>
      <c r="F682" s="88">
        <f t="shared" ref="F682:F745" si="417">IF(G682=G681,F681,G681)</f>
        <v>3942.55</v>
      </c>
      <c r="G682" s="3">
        <f>IF(AND(N682=1,N681&gt;1),VLOOKUP(A681,[1]Plan1!$BK$81:$BM$259,3),G681)</f>
        <v>3958.32</v>
      </c>
      <c r="H682" s="11">
        <f t="shared" ref="H682:H745" si="418">EDATE(I682,-1)</f>
        <v>41774</v>
      </c>
      <c r="I682" s="11">
        <f t="shared" ref="I682:I745" si="419">IF(X681&gt;0,EDATE(A682,-1),+I681)</f>
        <v>41805</v>
      </c>
      <c r="J682" s="12">
        <f t="shared" si="390"/>
        <v>3.9999492714106744E-3</v>
      </c>
      <c r="K682" s="11">
        <f t="shared" si="408"/>
        <v>41865</v>
      </c>
      <c r="L682" s="11">
        <f t="shared" si="391"/>
        <v>41865</v>
      </c>
      <c r="M682" s="1">
        <f t="shared" si="413"/>
        <v>23</v>
      </c>
      <c r="N682" s="1">
        <f t="shared" si="392"/>
        <v>4</v>
      </c>
      <c r="O682" s="2">
        <f t="shared" si="393"/>
        <v>1.0006944900000001</v>
      </c>
      <c r="P682" s="13">
        <f t="shared" ref="P682:P745" si="420">IF(L682&gt;L681,O681,P681)</f>
        <v>1.0045993099999999</v>
      </c>
      <c r="Q682" s="13">
        <f t="shared" si="414"/>
        <v>1.1271834734296795</v>
      </c>
      <c r="R682" s="2">
        <f t="shared" si="416"/>
        <v>1.12796629</v>
      </c>
      <c r="S682" s="2">
        <f t="shared" si="409"/>
        <v>1.06270687</v>
      </c>
      <c r="T682" s="2">
        <f t="shared" si="394"/>
        <v>323443.20975421002</v>
      </c>
      <c r="U682" s="2">
        <f t="shared" si="395"/>
        <v>82.069400089716822</v>
      </c>
      <c r="V682" s="2">
        <f t="shared" si="396"/>
        <v>38780.069181896441</v>
      </c>
      <c r="W682" s="2">
        <f t="shared" si="397"/>
        <v>343220.01833693619</v>
      </c>
      <c r="X682" s="17">
        <f t="shared" si="398"/>
        <v>0</v>
      </c>
      <c r="Y682" s="2">
        <f t="shared" si="399"/>
        <v>0</v>
      </c>
      <c r="Z682" s="72">
        <f t="shared" si="400"/>
        <v>0</v>
      </c>
      <c r="AA682" s="2">
        <f t="shared" si="401"/>
        <v>0</v>
      </c>
      <c r="AB682" s="12">
        <f t="shared" si="410"/>
        <v>4.6600000000000003E-2</v>
      </c>
      <c r="AC682" s="17">
        <f t="shared" si="402"/>
        <v>4</v>
      </c>
      <c r="AD682" s="17">
        <v>252</v>
      </c>
      <c r="AE682" s="13">
        <f t="shared" si="415"/>
        <v>1.0007232269999999</v>
      </c>
      <c r="AF682" s="2">
        <f t="shared" si="403"/>
        <v>233.92286225999999</v>
      </c>
      <c r="AG682" s="2">
        <f t="shared" si="404"/>
        <v>248.2259842</v>
      </c>
      <c r="AH682" s="3">
        <f t="shared" si="405"/>
        <v>0</v>
      </c>
      <c r="AI682" s="4" t="str">
        <f t="shared" si="411"/>
        <v>A+J=</v>
      </c>
      <c r="AJ682" s="11">
        <f t="shared" si="412"/>
        <v>41865</v>
      </c>
      <c r="AK682" s="11"/>
      <c r="AL682" s="4"/>
      <c r="AM682" s="1"/>
      <c r="AN682" s="11"/>
      <c r="AO682" s="1"/>
      <c r="AP682" s="1"/>
      <c r="AQ682" s="3"/>
      <c r="AR682" s="53"/>
      <c r="AS682" s="53"/>
      <c r="AT682" s="53"/>
      <c r="AU682" s="53"/>
      <c r="AV682" s="53"/>
      <c r="AW682" s="53"/>
      <c r="AX682" s="1"/>
      <c r="AY682" s="1"/>
      <c r="AZ682" s="1"/>
      <c r="BA682" s="1"/>
      <c r="BB682" s="1"/>
    </row>
    <row r="683" spans="1:54" x14ac:dyDescent="0.2">
      <c r="A683" s="158">
        <f t="shared" si="406"/>
        <v>41839</v>
      </c>
      <c r="B683" s="2">
        <f t="shared" si="388"/>
        <v>343589.7163321008</v>
      </c>
      <c r="C683" s="2">
        <f t="shared" si="407"/>
        <v>304357.87975495</v>
      </c>
      <c r="D683" s="2">
        <f>SUM(Y683:Y$709)</f>
        <v>1308.7784494699999</v>
      </c>
      <c r="E683" s="73">
        <f t="shared" si="389"/>
        <v>303049.10130548</v>
      </c>
      <c r="F683" s="88">
        <f t="shared" si="417"/>
        <v>3942.55</v>
      </c>
      <c r="G683" s="3">
        <f>IF(AND(N683=1,N682&gt;1),VLOOKUP(A682,[1]Plan1!$BK$81:$BM$259,3),G682)</f>
        <v>3958.32</v>
      </c>
      <c r="H683" s="11">
        <f t="shared" si="418"/>
        <v>41774</v>
      </c>
      <c r="I683" s="11">
        <f t="shared" si="419"/>
        <v>41805</v>
      </c>
      <c r="J683" s="12">
        <f t="shared" si="390"/>
        <v>3.9999492714106744E-3</v>
      </c>
      <c r="K683" s="11">
        <f t="shared" si="408"/>
        <v>41865</v>
      </c>
      <c r="L683" s="11">
        <f t="shared" si="391"/>
        <v>41865</v>
      </c>
      <c r="M683" s="1">
        <f t="shared" si="413"/>
        <v>23</v>
      </c>
      <c r="N683" s="1">
        <f t="shared" si="392"/>
        <v>5</v>
      </c>
      <c r="O683" s="2">
        <f t="shared" si="393"/>
        <v>1.00086819</v>
      </c>
      <c r="P683" s="13">
        <f t="shared" si="420"/>
        <v>1.0045993099999999</v>
      </c>
      <c r="Q683" s="13">
        <f t="shared" si="414"/>
        <v>1.1271834734296795</v>
      </c>
      <c r="R683" s="2">
        <f t="shared" si="416"/>
        <v>1.1281620800000001</v>
      </c>
      <c r="S683" s="2">
        <f t="shared" si="409"/>
        <v>1.06270687</v>
      </c>
      <c r="T683" s="2">
        <f t="shared" si="394"/>
        <v>323443.20975421002</v>
      </c>
      <c r="U683" s="2">
        <f t="shared" si="395"/>
        <v>82.069400089716822</v>
      </c>
      <c r="V683" s="2">
        <f t="shared" si="396"/>
        <v>38839.40316544105</v>
      </c>
      <c r="W683" s="2">
        <f t="shared" si="397"/>
        <v>343279.3523204808</v>
      </c>
      <c r="X683" s="17">
        <f t="shared" si="398"/>
        <v>0</v>
      </c>
      <c r="Y683" s="2">
        <f t="shared" si="399"/>
        <v>0</v>
      </c>
      <c r="Z683" s="72">
        <f t="shared" si="400"/>
        <v>0</v>
      </c>
      <c r="AA683" s="2">
        <f t="shared" si="401"/>
        <v>0</v>
      </c>
      <c r="AB683" s="12">
        <f t="shared" si="410"/>
        <v>4.6600000000000003E-2</v>
      </c>
      <c r="AC683" s="17">
        <f t="shared" si="402"/>
        <v>5</v>
      </c>
      <c r="AD683" s="17">
        <v>252</v>
      </c>
      <c r="AE683" s="13">
        <f t="shared" si="415"/>
        <v>1.000904115</v>
      </c>
      <c r="AF683" s="2">
        <f t="shared" si="403"/>
        <v>292.42985757999998</v>
      </c>
      <c r="AG683" s="2">
        <f t="shared" si="404"/>
        <v>310.36401161999999</v>
      </c>
      <c r="AH683" s="3">
        <f t="shared" si="405"/>
        <v>0</v>
      </c>
      <c r="AI683" s="4" t="str">
        <f t="shared" si="411"/>
        <v>A+J=</v>
      </c>
      <c r="AJ683" s="11">
        <f t="shared" si="412"/>
        <v>41865</v>
      </c>
      <c r="AK683" s="11"/>
      <c r="AL683" s="4"/>
      <c r="AM683" s="1"/>
      <c r="AN683" s="11"/>
      <c r="AO683" s="1"/>
      <c r="AP683" s="1"/>
      <c r="AQ683" s="3"/>
      <c r="AR683" s="53"/>
      <c r="AS683" s="53"/>
      <c r="AT683" s="53"/>
      <c r="AU683" s="53"/>
      <c r="AV683" s="53"/>
      <c r="AW683" s="53"/>
      <c r="AX683" s="1"/>
      <c r="AY683" s="1"/>
      <c r="AZ683" s="1"/>
      <c r="BA683" s="1"/>
      <c r="BB683" s="1"/>
    </row>
    <row r="684" spans="1:54" x14ac:dyDescent="0.2">
      <c r="A684" s="158">
        <f t="shared" si="406"/>
        <v>41840</v>
      </c>
      <c r="B684" s="2">
        <f t="shared" si="388"/>
        <v>343589.7163321008</v>
      </c>
      <c r="C684" s="2">
        <f t="shared" si="407"/>
        <v>304357.87975495</v>
      </c>
      <c r="D684" s="2">
        <f>SUM(Y684:Y$709)</f>
        <v>1308.7784494699999</v>
      </c>
      <c r="E684" s="73">
        <f t="shared" si="389"/>
        <v>303049.10130548</v>
      </c>
      <c r="F684" s="88">
        <f t="shared" si="417"/>
        <v>3942.55</v>
      </c>
      <c r="G684" s="3">
        <f>IF(AND(N684=1,N683&gt;1),VLOOKUP(A683,[1]Plan1!$BK$81:$BM$259,3),G683)</f>
        <v>3958.32</v>
      </c>
      <c r="H684" s="11">
        <f t="shared" si="418"/>
        <v>41774</v>
      </c>
      <c r="I684" s="11">
        <f t="shared" si="419"/>
        <v>41805</v>
      </c>
      <c r="J684" s="12">
        <f t="shared" si="390"/>
        <v>3.9999492714106744E-3</v>
      </c>
      <c r="K684" s="11">
        <f t="shared" si="408"/>
        <v>41865</v>
      </c>
      <c r="L684" s="11">
        <f t="shared" si="391"/>
        <v>41865</v>
      </c>
      <c r="M684" s="1">
        <f t="shared" si="413"/>
        <v>23</v>
      </c>
      <c r="N684" s="1">
        <f t="shared" si="392"/>
        <v>5</v>
      </c>
      <c r="O684" s="2">
        <f t="shared" si="393"/>
        <v>1.00086819</v>
      </c>
      <c r="P684" s="13">
        <f t="shared" si="420"/>
        <v>1.0045993099999999</v>
      </c>
      <c r="Q684" s="13">
        <f t="shared" si="414"/>
        <v>1.1271834734296795</v>
      </c>
      <c r="R684" s="2">
        <f t="shared" si="416"/>
        <v>1.1281620800000001</v>
      </c>
      <c r="S684" s="2">
        <f t="shared" si="409"/>
        <v>1.06270687</v>
      </c>
      <c r="T684" s="2">
        <f t="shared" si="394"/>
        <v>323443.20975421002</v>
      </c>
      <c r="U684" s="2">
        <f t="shared" si="395"/>
        <v>82.069400089716822</v>
      </c>
      <c r="V684" s="2">
        <f t="shared" si="396"/>
        <v>38839.40316544105</v>
      </c>
      <c r="W684" s="2">
        <f t="shared" si="397"/>
        <v>343279.3523204808</v>
      </c>
      <c r="X684" s="17">
        <f t="shared" si="398"/>
        <v>0</v>
      </c>
      <c r="Y684" s="2">
        <f t="shared" si="399"/>
        <v>0</v>
      </c>
      <c r="Z684" s="72">
        <f t="shared" si="400"/>
        <v>0</v>
      </c>
      <c r="AA684" s="2">
        <f t="shared" si="401"/>
        <v>0</v>
      </c>
      <c r="AB684" s="12">
        <f t="shared" si="410"/>
        <v>4.6600000000000003E-2</v>
      </c>
      <c r="AC684" s="17">
        <f t="shared" si="402"/>
        <v>5</v>
      </c>
      <c r="AD684" s="17">
        <v>252</v>
      </c>
      <c r="AE684" s="13">
        <f t="shared" si="415"/>
        <v>1.000904115</v>
      </c>
      <c r="AF684" s="2">
        <f t="shared" si="403"/>
        <v>292.42985757999998</v>
      </c>
      <c r="AG684" s="2">
        <f t="shared" si="404"/>
        <v>310.36401161999999</v>
      </c>
      <c r="AH684" s="3">
        <f t="shared" si="405"/>
        <v>0</v>
      </c>
      <c r="AI684" s="4" t="str">
        <f t="shared" si="411"/>
        <v>A+J=</v>
      </c>
      <c r="AJ684" s="11">
        <f t="shared" si="412"/>
        <v>41865</v>
      </c>
      <c r="AK684" s="11"/>
      <c r="AL684" s="4"/>
      <c r="AM684" s="1"/>
      <c r="AN684" s="11"/>
      <c r="AO684" s="1"/>
      <c r="AP684" s="1"/>
      <c r="AQ684" s="3"/>
      <c r="AR684" s="53"/>
      <c r="AS684" s="53"/>
      <c r="AT684" s="53"/>
      <c r="AU684" s="53"/>
      <c r="AV684" s="53"/>
      <c r="AW684" s="53"/>
      <c r="AX684" s="1"/>
      <c r="AY684" s="1"/>
      <c r="AZ684" s="1"/>
      <c r="BA684" s="1"/>
      <c r="BB684" s="1"/>
    </row>
    <row r="685" spans="1:54" x14ac:dyDescent="0.2">
      <c r="A685" s="158">
        <f t="shared" si="406"/>
        <v>41841</v>
      </c>
      <c r="B685" s="2">
        <f t="shared" si="388"/>
        <v>343589.7163321008</v>
      </c>
      <c r="C685" s="2">
        <f t="shared" si="407"/>
        <v>304357.87975495</v>
      </c>
      <c r="D685" s="2">
        <f>SUM(Y685:Y$709)</f>
        <v>1308.7784494699999</v>
      </c>
      <c r="E685" s="73">
        <f t="shared" si="389"/>
        <v>303049.10130548</v>
      </c>
      <c r="F685" s="88">
        <f t="shared" si="417"/>
        <v>3942.55</v>
      </c>
      <c r="G685" s="3">
        <f>IF(AND(N685=1,N684&gt;1),VLOOKUP(A684,[1]Plan1!$BK$81:$BM$259,3),G684)</f>
        <v>3958.32</v>
      </c>
      <c r="H685" s="11">
        <f t="shared" si="418"/>
        <v>41774</v>
      </c>
      <c r="I685" s="11">
        <f t="shared" si="419"/>
        <v>41805</v>
      </c>
      <c r="J685" s="12">
        <f t="shared" si="390"/>
        <v>3.9999492714106744E-3</v>
      </c>
      <c r="K685" s="11">
        <f t="shared" si="408"/>
        <v>41865</v>
      </c>
      <c r="L685" s="11">
        <f t="shared" si="391"/>
        <v>41865</v>
      </c>
      <c r="M685" s="1">
        <f t="shared" si="413"/>
        <v>23</v>
      </c>
      <c r="N685" s="1">
        <f t="shared" si="392"/>
        <v>5</v>
      </c>
      <c r="O685" s="2">
        <f t="shared" si="393"/>
        <v>1.00086819</v>
      </c>
      <c r="P685" s="13">
        <f t="shared" si="420"/>
        <v>1.0045993099999999</v>
      </c>
      <c r="Q685" s="13">
        <f t="shared" si="414"/>
        <v>1.1271834734296795</v>
      </c>
      <c r="R685" s="2">
        <f t="shared" si="416"/>
        <v>1.1281620800000001</v>
      </c>
      <c r="S685" s="2">
        <f t="shared" si="409"/>
        <v>1.06270687</v>
      </c>
      <c r="T685" s="2">
        <f t="shared" si="394"/>
        <v>323443.20975421002</v>
      </c>
      <c r="U685" s="2">
        <f t="shared" si="395"/>
        <v>82.069400089716822</v>
      </c>
      <c r="V685" s="2">
        <f t="shared" si="396"/>
        <v>38839.40316544105</v>
      </c>
      <c r="W685" s="2">
        <f t="shared" si="397"/>
        <v>343279.3523204808</v>
      </c>
      <c r="X685" s="17">
        <f t="shared" si="398"/>
        <v>0</v>
      </c>
      <c r="Y685" s="2">
        <f t="shared" si="399"/>
        <v>0</v>
      </c>
      <c r="Z685" s="72">
        <f t="shared" si="400"/>
        <v>0</v>
      </c>
      <c r="AA685" s="2">
        <f t="shared" si="401"/>
        <v>0</v>
      </c>
      <c r="AB685" s="12">
        <f t="shared" si="410"/>
        <v>4.6600000000000003E-2</v>
      </c>
      <c r="AC685" s="17">
        <f t="shared" si="402"/>
        <v>5</v>
      </c>
      <c r="AD685" s="17">
        <v>252</v>
      </c>
      <c r="AE685" s="13">
        <f t="shared" si="415"/>
        <v>1.000904115</v>
      </c>
      <c r="AF685" s="2">
        <f t="shared" si="403"/>
        <v>292.42985757999998</v>
      </c>
      <c r="AG685" s="2">
        <f t="shared" si="404"/>
        <v>310.36401161999999</v>
      </c>
      <c r="AH685" s="3">
        <f t="shared" si="405"/>
        <v>0</v>
      </c>
      <c r="AI685" s="4" t="str">
        <f t="shared" si="411"/>
        <v>A+J=</v>
      </c>
      <c r="AJ685" s="11">
        <f t="shared" si="412"/>
        <v>41865</v>
      </c>
      <c r="AK685" s="11"/>
      <c r="AL685" s="4"/>
      <c r="AM685" s="1"/>
      <c r="AN685" s="11"/>
      <c r="AO685" s="1"/>
      <c r="AP685" s="1"/>
      <c r="AQ685" s="3"/>
      <c r="AR685" s="53"/>
      <c r="AS685" s="53"/>
      <c r="AT685" s="53"/>
      <c r="AU685" s="53"/>
      <c r="AV685" s="53"/>
      <c r="AW685" s="53"/>
      <c r="AX685" s="1"/>
      <c r="AY685" s="1"/>
      <c r="AZ685" s="1"/>
      <c r="BA685" s="1"/>
      <c r="BB685" s="1"/>
    </row>
    <row r="686" spans="1:54" x14ac:dyDescent="0.2">
      <c r="A686" s="158">
        <f t="shared" si="406"/>
        <v>41842</v>
      </c>
      <c r="B686" s="2">
        <f t="shared" si="388"/>
        <v>343711.23024018836</v>
      </c>
      <c r="C686" s="2">
        <f t="shared" si="407"/>
        <v>304357.87975495</v>
      </c>
      <c r="D686" s="2">
        <f>SUM(Y686:Y$709)</f>
        <v>1308.7784494699999</v>
      </c>
      <c r="E686" s="73">
        <f t="shared" si="389"/>
        <v>303049.10130548</v>
      </c>
      <c r="F686" s="88">
        <f t="shared" si="417"/>
        <v>3942.55</v>
      </c>
      <c r="G686" s="3">
        <f>IF(AND(N686=1,N685&gt;1),VLOOKUP(A685,[1]Plan1!$BK$81:$BM$259,3),G685)</f>
        <v>3958.32</v>
      </c>
      <c r="H686" s="11">
        <f t="shared" si="418"/>
        <v>41774</v>
      </c>
      <c r="I686" s="11">
        <f t="shared" si="419"/>
        <v>41805</v>
      </c>
      <c r="J686" s="12">
        <f t="shared" si="390"/>
        <v>3.9999492714106744E-3</v>
      </c>
      <c r="K686" s="11">
        <f t="shared" si="408"/>
        <v>41865</v>
      </c>
      <c r="L686" s="11">
        <f t="shared" si="391"/>
        <v>41865</v>
      </c>
      <c r="M686" s="1">
        <f t="shared" si="413"/>
        <v>23</v>
      </c>
      <c r="N686" s="1">
        <f t="shared" si="392"/>
        <v>6</v>
      </c>
      <c r="O686" s="2">
        <f t="shared" si="393"/>
        <v>1.00104192</v>
      </c>
      <c r="P686" s="13">
        <f t="shared" si="420"/>
        <v>1.0045993099999999</v>
      </c>
      <c r="Q686" s="13">
        <f t="shared" si="414"/>
        <v>1.1271834734296795</v>
      </c>
      <c r="R686" s="2">
        <f t="shared" si="416"/>
        <v>1.1283578999999999</v>
      </c>
      <c r="S686" s="2">
        <f t="shared" si="409"/>
        <v>1.06270687</v>
      </c>
      <c r="T686" s="2">
        <f t="shared" si="394"/>
        <v>323443.20975421002</v>
      </c>
      <c r="U686" s="2">
        <f t="shared" si="395"/>
        <v>82.069400089716822</v>
      </c>
      <c r="V686" s="2">
        <f t="shared" si="396"/>
        <v>38898.746240458648</v>
      </c>
      <c r="W686" s="2">
        <f t="shared" si="397"/>
        <v>343338.69539549836</v>
      </c>
      <c r="X686" s="17">
        <f t="shared" si="398"/>
        <v>0</v>
      </c>
      <c r="Y686" s="2">
        <f t="shared" si="399"/>
        <v>0</v>
      </c>
      <c r="Z686" s="72">
        <f t="shared" si="400"/>
        <v>0</v>
      </c>
      <c r="AA686" s="2">
        <f t="shared" si="401"/>
        <v>0</v>
      </c>
      <c r="AB686" s="12">
        <f t="shared" si="410"/>
        <v>4.6600000000000003E-2</v>
      </c>
      <c r="AC686" s="17">
        <f t="shared" si="402"/>
        <v>6</v>
      </c>
      <c r="AD686" s="17">
        <v>252</v>
      </c>
      <c r="AE686" s="13">
        <f t="shared" si="415"/>
        <v>1.0010850360000001</v>
      </c>
      <c r="AF686" s="2">
        <f t="shared" si="403"/>
        <v>350.94752653</v>
      </c>
      <c r="AG686" s="2">
        <f t="shared" si="404"/>
        <v>372.53484469</v>
      </c>
      <c r="AH686" s="3">
        <f t="shared" si="405"/>
        <v>0</v>
      </c>
      <c r="AI686" s="4" t="str">
        <f t="shared" si="411"/>
        <v>A+J=</v>
      </c>
      <c r="AJ686" s="11">
        <f t="shared" si="412"/>
        <v>41865</v>
      </c>
      <c r="AK686" s="11"/>
      <c r="AL686" s="4"/>
      <c r="AM686" s="1"/>
      <c r="AN686" s="11"/>
      <c r="AO686" s="1"/>
      <c r="AP686" s="1"/>
      <c r="AQ686" s="3"/>
      <c r="AR686" s="53"/>
      <c r="AS686" s="53"/>
      <c r="AT686" s="53"/>
      <c r="AU686" s="53"/>
      <c r="AV686" s="53"/>
      <c r="AW686" s="53"/>
      <c r="AX686" s="1"/>
      <c r="AY686" s="1"/>
      <c r="AZ686" s="1"/>
      <c r="BA686" s="1"/>
      <c r="BB686" s="1"/>
    </row>
    <row r="687" spans="1:54" x14ac:dyDescent="0.2">
      <c r="A687" s="158">
        <f t="shared" si="406"/>
        <v>41843</v>
      </c>
      <c r="B687" s="2">
        <f t="shared" si="388"/>
        <v>343832.78909054009</v>
      </c>
      <c r="C687" s="2">
        <f t="shared" si="407"/>
        <v>304357.87975495</v>
      </c>
      <c r="D687" s="2">
        <f>SUM(Y687:Y$709)</f>
        <v>1308.7784494699999</v>
      </c>
      <c r="E687" s="73">
        <f t="shared" si="389"/>
        <v>303049.10130548</v>
      </c>
      <c r="F687" s="88">
        <f t="shared" si="417"/>
        <v>3942.55</v>
      </c>
      <c r="G687" s="3">
        <f>IF(AND(N687=1,N686&gt;1),VLOOKUP(A686,[1]Plan1!$BK$81:$BM$259,3),G686)</f>
        <v>3958.32</v>
      </c>
      <c r="H687" s="11">
        <f t="shared" si="418"/>
        <v>41774</v>
      </c>
      <c r="I687" s="11">
        <f t="shared" si="419"/>
        <v>41805</v>
      </c>
      <c r="J687" s="12">
        <f t="shared" si="390"/>
        <v>3.9999492714106744E-3</v>
      </c>
      <c r="K687" s="11">
        <f t="shared" si="408"/>
        <v>41865</v>
      </c>
      <c r="L687" s="11">
        <f t="shared" si="391"/>
        <v>41865</v>
      </c>
      <c r="M687" s="1">
        <f t="shared" si="413"/>
        <v>23</v>
      </c>
      <c r="N687" s="1">
        <f t="shared" si="392"/>
        <v>7</v>
      </c>
      <c r="O687" s="2">
        <f t="shared" si="393"/>
        <v>1.0012156800000001</v>
      </c>
      <c r="P687" s="13">
        <f t="shared" si="420"/>
        <v>1.0045993099999999</v>
      </c>
      <c r="Q687" s="13">
        <f t="shared" si="414"/>
        <v>1.1271834734296795</v>
      </c>
      <c r="R687" s="2">
        <f t="shared" si="416"/>
        <v>1.12855376</v>
      </c>
      <c r="S687" s="2">
        <f t="shared" si="409"/>
        <v>1.06270687</v>
      </c>
      <c r="T687" s="2">
        <f t="shared" si="394"/>
        <v>323443.20975421002</v>
      </c>
      <c r="U687" s="2">
        <f t="shared" si="395"/>
        <v>82.069400089716822</v>
      </c>
      <c r="V687" s="2">
        <f t="shared" si="396"/>
        <v>38958.101437440353</v>
      </c>
      <c r="W687" s="2">
        <f t="shared" si="397"/>
        <v>343398.05059248011</v>
      </c>
      <c r="X687" s="17">
        <f t="shared" si="398"/>
        <v>0</v>
      </c>
      <c r="Y687" s="2">
        <f t="shared" si="399"/>
        <v>0</v>
      </c>
      <c r="Z687" s="72">
        <f t="shared" si="400"/>
        <v>0</v>
      </c>
      <c r="AA687" s="2">
        <f t="shared" si="401"/>
        <v>0</v>
      </c>
      <c r="AB687" s="12">
        <f t="shared" si="410"/>
        <v>4.6600000000000003E-2</v>
      </c>
      <c r="AC687" s="17">
        <f t="shared" si="402"/>
        <v>7</v>
      </c>
      <c r="AD687" s="17">
        <v>252</v>
      </c>
      <c r="AE687" s="13">
        <f t="shared" si="415"/>
        <v>1.0012659900000001</v>
      </c>
      <c r="AF687" s="2">
        <f t="shared" si="403"/>
        <v>409.47586911000002</v>
      </c>
      <c r="AG687" s="2">
        <f t="shared" si="404"/>
        <v>434.73849805999998</v>
      </c>
      <c r="AH687" s="3">
        <f t="shared" si="405"/>
        <v>0</v>
      </c>
      <c r="AI687" s="4" t="str">
        <f t="shared" si="411"/>
        <v>A+J=</v>
      </c>
      <c r="AJ687" s="11">
        <f t="shared" si="412"/>
        <v>41865</v>
      </c>
      <c r="AK687" s="11"/>
      <c r="AL687" s="4"/>
      <c r="AM687" s="1"/>
      <c r="AN687" s="11"/>
      <c r="AO687" s="1"/>
      <c r="AP687" s="1"/>
      <c r="AQ687" s="3"/>
      <c r="AR687" s="53"/>
      <c r="AS687" s="53"/>
      <c r="AT687" s="53"/>
      <c r="AU687" s="53"/>
      <c r="AV687" s="53"/>
      <c r="AW687" s="53"/>
      <c r="AX687" s="1"/>
      <c r="AY687" s="1"/>
      <c r="AZ687" s="1"/>
      <c r="BA687" s="1"/>
      <c r="BB687" s="1"/>
    </row>
    <row r="688" spans="1:54" x14ac:dyDescent="0.2">
      <c r="A688" s="158">
        <f t="shared" si="406"/>
        <v>41844</v>
      </c>
      <c r="B688" s="2">
        <f t="shared" si="388"/>
        <v>343954.39255215583</v>
      </c>
      <c r="C688" s="2">
        <f t="shared" si="407"/>
        <v>304357.87975495</v>
      </c>
      <c r="D688" s="2">
        <f>SUM(Y688:Y$709)</f>
        <v>1308.7784494699999</v>
      </c>
      <c r="E688" s="73">
        <f t="shared" si="389"/>
        <v>303049.10130548</v>
      </c>
      <c r="F688" s="88">
        <f t="shared" si="417"/>
        <v>3942.55</v>
      </c>
      <c r="G688" s="3">
        <f>IF(AND(N688=1,N687&gt;1),VLOOKUP(A687,[1]Plan1!$BK$81:$BM$259,3),G687)</f>
        <v>3958.32</v>
      </c>
      <c r="H688" s="11">
        <f t="shared" si="418"/>
        <v>41774</v>
      </c>
      <c r="I688" s="11">
        <f t="shared" si="419"/>
        <v>41805</v>
      </c>
      <c r="J688" s="12">
        <f t="shared" si="390"/>
        <v>3.9999492714106744E-3</v>
      </c>
      <c r="K688" s="11">
        <f t="shared" si="408"/>
        <v>41865</v>
      </c>
      <c r="L688" s="11">
        <f t="shared" si="391"/>
        <v>41865</v>
      </c>
      <c r="M688" s="1">
        <f t="shared" si="413"/>
        <v>23</v>
      </c>
      <c r="N688" s="1">
        <f t="shared" si="392"/>
        <v>8</v>
      </c>
      <c r="O688" s="2">
        <f t="shared" si="393"/>
        <v>1.0013894699999999</v>
      </c>
      <c r="P688" s="13">
        <f t="shared" si="420"/>
        <v>1.0045993099999999</v>
      </c>
      <c r="Q688" s="13">
        <f t="shared" si="414"/>
        <v>1.1271834734296795</v>
      </c>
      <c r="R688" s="2">
        <f t="shared" si="416"/>
        <v>1.12874966</v>
      </c>
      <c r="S688" s="2">
        <f t="shared" si="409"/>
        <v>1.06270687</v>
      </c>
      <c r="T688" s="2">
        <f t="shared" si="394"/>
        <v>323443.20975421002</v>
      </c>
      <c r="U688" s="2">
        <f t="shared" si="395"/>
        <v>82.069400089716822</v>
      </c>
      <c r="V688" s="2">
        <f t="shared" si="396"/>
        <v>39017.468756386101</v>
      </c>
      <c r="W688" s="2">
        <f t="shared" si="397"/>
        <v>343457.41791142581</v>
      </c>
      <c r="X688" s="17">
        <f t="shared" si="398"/>
        <v>0</v>
      </c>
      <c r="Y688" s="2">
        <f t="shared" si="399"/>
        <v>0</v>
      </c>
      <c r="Z688" s="72">
        <f t="shared" si="400"/>
        <v>0</v>
      </c>
      <c r="AA688" s="2">
        <f t="shared" si="401"/>
        <v>0</v>
      </c>
      <c r="AB688" s="12">
        <f t="shared" si="410"/>
        <v>4.6600000000000003E-2</v>
      </c>
      <c r="AC688" s="17">
        <f t="shared" si="402"/>
        <v>8</v>
      </c>
      <c r="AD688" s="17">
        <v>252</v>
      </c>
      <c r="AE688" s="13">
        <f t="shared" si="415"/>
        <v>1.001446976</v>
      </c>
      <c r="AF688" s="2">
        <f t="shared" si="403"/>
        <v>468.01456187000002</v>
      </c>
      <c r="AG688" s="2">
        <f t="shared" si="404"/>
        <v>496.97464072999998</v>
      </c>
      <c r="AH688" s="3">
        <f t="shared" si="405"/>
        <v>0</v>
      </c>
      <c r="AI688" s="4" t="str">
        <f t="shared" si="411"/>
        <v>A+J=</v>
      </c>
      <c r="AJ688" s="11">
        <f t="shared" si="412"/>
        <v>41865</v>
      </c>
      <c r="AK688" s="11"/>
      <c r="AL688" s="4"/>
      <c r="AM688" s="1"/>
      <c r="AN688" s="11"/>
      <c r="AO688" s="1"/>
      <c r="AP688" s="1"/>
      <c r="AQ688" s="3"/>
      <c r="AR688" s="53"/>
      <c r="AS688" s="53"/>
      <c r="AT688" s="53"/>
      <c r="AU688" s="53"/>
      <c r="AV688" s="53"/>
      <c r="AW688" s="53"/>
      <c r="AX688" s="1"/>
      <c r="AY688" s="1"/>
      <c r="AZ688" s="1"/>
      <c r="BA688" s="1"/>
      <c r="BB688" s="1"/>
    </row>
    <row r="689" spans="1:138" x14ac:dyDescent="0.2">
      <c r="A689" s="158">
        <f t="shared" si="406"/>
        <v>41845</v>
      </c>
      <c r="B689" s="2">
        <f t="shared" si="388"/>
        <v>344076.03525350359</v>
      </c>
      <c r="C689" s="2">
        <f t="shared" si="407"/>
        <v>304357.87975495</v>
      </c>
      <c r="D689" s="2">
        <f>SUM(Y689:Y$709)</f>
        <v>1308.7784494699999</v>
      </c>
      <c r="E689" s="73">
        <f t="shared" si="389"/>
        <v>303049.10130548</v>
      </c>
      <c r="F689" s="88">
        <f t="shared" si="417"/>
        <v>3942.55</v>
      </c>
      <c r="G689" s="3">
        <f>IF(AND(N689=1,N688&gt;1),VLOOKUP(A688,[1]Plan1!$BK$81:$BM$259,3),G688)</f>
        <v>3958.32</v>
      </c>
      <c r="H689" s="11">
        <f t="shared" si="418"/>
        <v>41774</v>
      </c>
      <c r="I689" s="11">
        <f t="shared" si="419"/>
        <v>41805</v>
      </c>
      <c r="J689" s="12">
        <f t="shared" si="390"/>
        <v>3.9999492714106744E-3</v>
      </c>
      <c r="K689" s="11">
        <f t="shared" si="408"/>
        <v>41865</v>
      </c>
      <c r="L689" s="11">
        <f t="shared" si="391"/>
        <v>41865</v>
      </c>
      <c r="M689" s="1">
        <f t="shared" si="413"/>
        <v>23</v>
      </c>
      <c r="N689" s="1">
        <f t="shared" si="392"/>
        <v>9</v>
      </c>
      <c r="O689" s="2">
        <f t="shared" si="393"/>
        <v>1.00156329</v>
      </c>
      <c r="P689" s="13">
        <f t="shared" si="420"/>
        <v>1.0045993099999999</v>
      </c>
      <c r="Q689" s="13">
        <f t="shared" si="414"/>
        <v>1.1271834734296795</v>
      </c>
      <c r="R689" s="2">
        <f t="shared" si="416"/>
        <v>1.1289455799999999</v>
      </c>
      <c r="S689" s="2">
        <f t="shared" si="409"/>
        <v>1.06270687</v>
      </c>
      <c r="T689" s="2">
        <f t="shared" si="394"/>
        <v>323443.20975421002</v>
      </c>
      <c r="U689" s="2">
        <f t="shared" si="395"/>
        <v>82.069400089716822</v>
      </c>
      <c r="V689" s="2">
        <f t="shared" si="396"/>
        <v>39076.84213631384</v>
      </c>
      <c r="W689" s="2">
        <f t="shared" si="397"/>
        <v>343516.79129135358</v>
      </c>
      <c r="X689" s="17">
        <f t="shared" si="398"/>
        <v>0</v>
      </c>
      <c r="Y689" s="2">
        <f t="shared" si="399"/>
        <v>0</v>
      </c>
      <c r="Z689" s="72">
        <f t="shared" si="400"/>
        <v>0</v>
      </c>
      <c r="AA689" s="2">
        <f t="shared" si="401"/>
        <v>0</v>
      </c>
      <c r="AB689" s="12">
        <f t="shared" si="410"/>
        <v>4.6600000000000003E-2</v>
      </c>
      <c r="AC689" s="17">
        <f t="shared" si="402"/>
        <v>9</v>
      </c>
      <c r="AD689" s="17">
        <v>252</v>
      </c>
      <c r="AE689" s="13">
        <f t="shared" si="415"/>
        <v>1.0016279960000001</v>
      </c>
      <c r="AF689" s="2">
        <f t="shared" si="403"/>
        <v>526.5642517</v>
      </c>
      <c r="AG689" s="2">
        <f t="shared" si="404"/>
        <v>559.24396215000002</v>
      </c>
      <c r="AH689" s="3">
        <f t="shared" si="405"/>
        <v>0</v>
      </c>
      <c r="AI689" s="4" t="str">
        <f t="shared" si="411"/>
        <v>A+J=</v>
      </c>
      <c r="AJ689" s="11">
        <f t="shared" si="412"/>
        <v>41865</v>
      </c>
      <c r="AK689" s="11"/>
      <c r="AL689" s="4"/>
      <c r="AM689" s="1"/>
      <c r="AN689" s="11"/>
      <c r="AO689" s="1"/>
      <c r="AP689" s="1"/>
      <c r="AQ689" s="3"/>
      <c r="AR689" s="53"/>
      <c r="AS689" s="53"/>
      <c r="AT689" s="53"/>
      <c r="AU689" s="53"/>
      <c r="AV689" s="53"/>
      <c r="AW689" s="53"/>
      <c r="AX689" s="1"/>
      <c r="AY689" s="1"/>
      <c r="AZ689" s="1"/>
      <c r="BA689" s="1"/>
      <c r="BB689" s="1"/>
    </row>
    <row r="690" spans="1:138" x14ac:dyDescent="0.2">
      <c r="A690" s="158">
        <f t="shared" si="406"/>
        <v>41846</v>
      </c>
      <c r="B690" s="2">
        <f t="shared" si="388"/>
        <v>344197.72258871543</v>
      </c>
      <c r="C690" s="2">
        <f t="shared" si="407"/>
        <v>304357.87975495</v>
      </c>
      <c r="D690" s="2">
        <f>SUM(Y690:Y$709)</f>
        <v>1308.7784494699999</v>
      </c>
      <c r="E690" s="73">
        <f t="shared" si="389"/>
        <v>303049.10130548</v>
      </c>
      <c r="F690" s="88">
        <f t="shared" si="417"/>
        <v>3942.55</v>
      </c>
      <c r="G690" s="3">
        <f>IF(AND(N690=1,N689&gt;1),VLOOKUP(A689,[1]Plan1!$BK$81:$BM$259,3),G689)</f>
        <v>3958.32</v>
      </c>
      <c r="H690" s="11">
        <f t="shared" si="418"/>
        <v>41774</v>
      </c>
      <c r="I690" s="11">
        <f t="shared" si="419"/>
        <v>41805</v>
      </c>
      <c r="J690" s="12">
        <f t="shared" si="390"/>
        <v>3.9999492714106744E-3</v>
      </c>
      <c r="K690" s="11">
        <f t="shared" si="408"/>
        <v>41865</v>
      </c>
      <c r="L690" s="11">
        <f t="shared" si="391"/>
        <v>41865</v>
      </c>
      <c r="M690" s="1">
        <f t="shared" si="413"/>
        <v>23</v>
      </c>
      <c r="N690" s="1">
        <f t="shared" si="392"/>
        <v>10</v>
      </c>
      <c r="O690" s="2">
        <f t="shared" si="393"/>
        <v>1.0017371399999999</v>
      </c>
      <c r="P690" s="13">
        <f t="shared" si="420"/>
        <v>1.0045993099999999</v>
      </c>
      <c r="Q690" s="13">
        <f t="shared" si="414"/>
        <v>1.1271834734296795</v>
      </c>
      <c r="R690" s="2">
        <f t="shared" si="416"/>
        <v>1.12914154</v>
      </c>
      <c r="S690" s="2">
        <f t="shared" si="409"/>
        <v>1.06270687</v>
      </c>
      <c r="T690" s="2">
        <f t="shared" si="394"/>
        <v>323443.20975421002</v>
      </c>
      <c r="U690" s="2">
        <f t="shared" si="395"/>
        <v>82.069400089716822</v>
      </c>
      <c r="V690" s="2">
        <f t="shared" si="396"/>
        <v>39136.227638205695</v>
      </c>
      <c r="W690" s="2">
        <f t="shared" si="397"/>
        <v>343576.17679324542</v>
      </c>
      <c r="X690" s="17">
        <f t="shared" si="398"/>
        <v>0</v>
      </c>
      <c r="Y690" s="2">
        <f t="shared" si="399"/>
        <v>0</v>
      </c>
      <c r="Z690" s="72">
        <f t="shared" si="400"/>
        <v>0</v>
      </c>
      <c r="AA690" s="2">
        <f t="shared" si="401"/>
        <v>0</v>
      </c>
      <c r="AB690" s="12">
        <f t="shared" si="410"/>
        <v>4.6600000000000003E-2</v>
      </c>
      <c r="AC690" s="17">
        <f t="shared" si="402"/>
        <v>10</v>
      </c>
      <c r="AD690" s="17">
        <v>252</v>
      </c>
      <c r="AE690" s="13">
        <f t="shared" si="415"/>
        <v>1.0018090479999999</v>
      </c>
      <c r="AF690" s="2">
        <f t="shared" si="403"/>
        <v>585.12429170999997</v>
      </c>
      <c r="AG690" s="2">
        <f t="shared" si="404"/>
        <v>621.54579547000003</v>
      </c>
      <c r="AH690" s="3">
        <f t="shared" si="405"/>
        <v>0</v>
      </c>
      <c r="AI690" s="4" t="str">
        <f t="shared" si="411"/>
        <v>A+J=</v>
      </c>
      <c r="AJ690" s="11">
        <f t="shared" si="412"/>
        <v>41865</v>
      </c>
      <c r="AK690" s="11"/>
      <c r="AL690" s="4"/>
      <c r="AM690" s="1"/>
      <c r="AN690" s="11"/>
      <c r="AO690" s="1"/>
      <c r="AP690" s="1"/>
      <c r="AQ690" s="3"/>
      <c r="AR690" s="53"/>
      <c r="AS690" s="53"/>
      <c r="AT690" s="53"/>
      <c r="AU690" s="53"/>
      <c r="AV690" s="53"/>
      <c r="AW690" s="53"/>
      <c r="AX690" s="1"/>
      <c r="AY690" s="1"/>
      <c r="AZ690" s="1"/>
      <c r="BA690" s="1"/>
      <c r="BB690" s="1"/>
    </row>
    <row r="691" spans="1:138" x14ac:dyDescent="0.2">
      <c r="A691" s="158">
        <f t="shared" si="406"/>
        <v>41847</v>
      </c>
      <c r="B691" s="2">
        <f t="shared" si="388"/>
        <v>344197.72258871543</v>
      </c>
      <c r="C691" s="2">
        <f t="shared" si="407"/>
        <v>304357.87975495</v>
      </c>
      <c r="D691" s="2">
        <f>SUM(Y691:Y$709)</f>
        <v>1308.7784494699999</v>
      </c>
      <c r="E691" s="73">
        <f t="shared" si="389"/>
        <v>303049.10130548</v>
      </c>
      <c r="F691" s="88">
        <f t="shared" si="417"/>
        <v>3942.55</v>
      </c>
      <c r="G691" s="3">
        <f>IF(AND(N691=1,N690&gt;1),VLOOKUP(A690,[1]Plan1!$BK$81:$BM$259,3),G690)</f>
        <v>3958.32</v>
      </c>
      <c r="H691" s="11">
        <f t="shared" si="418"/>
        <v>41774</v>
      </c>
      <c r="I691" s="11">
        <f t="shared" si="419"/>
        <v>41805</v>
      </c>
      <c r="J691" s="12">
        <f t="shared" si="390"/>
        <v>3.9999492714106744E-3</v>
      </c>
      <c r="K691" s="11">
        <f t="shared" si="408"/>
        <v>41865</v>
      </c>
      <c r="L691" s="11">
        <f t="shared" si="391"/>
        <v>41865</v>
      </c>
      <c r="M691" s="1">
        <f t="shared" si="413"/>
        <v>23</v>
      </c>
      <c r="N691" s="1">
        <f t="shared" si="392"/>
        <v>10</v>
      </c>
      <c r="O691" s="2">
        <f t="shared" si="393"/>
        <v>1.0017371399999999</v>
      </c>
      <c r="P691" s="13">
        <f t="shared" si="420"/>
        <v>1.0045993099999999</v>
      </c>
      <c r="Q691" s="13">
        <f t="shared" si="414"/>
        <v>1.1271834734296795</v>
      </c>
      <c r="R691" s="2">
        <f t="shared" si="416"/>
        <v>1.12914154</v>
      </c>
      <c r="S691" s="2">
        <f t="shared" si="409"/>
        <v>1.06270687</v>
      </c>
      <c r="T691" s="2">
        <f t="shared" si="394"/>
        <v>323443.20975421002</v>
      </c>
      <c r="U691" s="2">
        <f t="shared" si="395"/>
        <v>82.069400089716822</v>
      </c>
      <c r="V691" s="2">
        <f t="shared" si="396"/>
        <v>39136.227638205695</v>
      </c>
      <c r="W691" s="2">
        <f t="shared" si="397"/>
        <v>343576.17679324542</v>
      </c>
      <c r="X691" s="17">
        <f t="shared" si="398"/>
        <v>0</v>
      </c>
      <c r="Y691" s="2">
        <f t="shared" si="399"/>
        <v>0</v>
      </c>
      <c r="Z691" s="72">
        <f t="shared" si="400"/>
        <v>0</v>
      </c>
      <c r="AA691" s="2">
        <f t="shared" si="401"/>
        <v>0</v>
      </c>
      <c r="AB691" s="12">
        <f t="shared" si="410"/>
        <v>4.6600000000000003E-2</v>
      </c>
      <c r="AC691" s="17">
        <f t="shared" si="402"/>
        <v>10</v>
      </c>
      <c r="AD691" s="17">
        <v>252</v>
      </c>
      <c r="AE691" s="13">
        <f t="shared" si="415"/>
        <v>1.0018090479999999</v>
      </c>
      <c r="AF691" s="2">
        <f t="shared" si="403"/>
        <v>585.12429170999997</v>
      </c>
      <c r="AG691" s="2">
        <f t="shared" si="404"/>
        <v>621.54579547000003</v>
      </c>
      <c r="AH691" s="3">
        <f t="shared" si="405"/>
        <v>0</v>
      </c>
      <c r="AI691" s="4" t="str">
        <f t="shared" si="411"/>
        <v>A+J=</v>
      </c>
      <c r="AJ691" s="11">
        <f t="shared" si="412"/>
        <v>41865</v>
      </c>
      <c r="AK691" s="11"/>
      <c r="AL691" s="4"/>
      <c r="AM691" s="1"/>
      <c r="AN691" s="11"/>
      <c r="AO691" s="1"/>
      <c r="AP691" s="1"/>
      <c r="AQ691" s="3"/>
      <c r="AR691" s="53"/>
      <c r="AS691" s="53"/>
      <c r="AT691" s="53"/>
      <c r="AU691" s="53"/>
      <c r="AV691" s="53"/>
      <c r="AW691" s="53"/>
      <c r="AX691" s="1"/>
      <c r="AY691" s="1"/>
      <c r="AZ691" s="1"/>
      <c r="BA691" s="1"/>
      <c r="BB691" s="1"/>
    </row>
    <row r="692" spans="1:138" x14ac:dyDescent="0.2">
      <c r="A692" s="158">
        <f t="shared" si="406"/>
        <v>41848</v>
      </c>
      <c r="B692" s="2">
        <f t="shared" si="388"/>
        <v>344197.72258871543</v>
      </c>
      <c r="C692" s="2">
        <f t="shared" si="407"/>
        <v>304357.87975495</v>
      </c>
      <c r="D692" s="2">
        <f>SUM(Y692:Y$709)</f>
        <v>1308.7784494699999</v>
      </c>
      <c r="E692" s="73">
        <f t="shared" si="389"/>
        <v>303049.10130548</v>
      </c>
      <c r="F692" s="88">
        <f t="shared" si="417"/>
        <v>3942.55</v>
      </c>
      <c r="G692" s="3">
        <f>IF(AND(N692=1,N691&gt;1),VLOOKUP(A691,[1]Plan1!$BK$81:$BM$259,3),G691)</f>
        <v>3958.32</v>
      </c>
      <c r="H692" s="11">
        <f t="shared" si="418"/>
        <v>41774</v>
      </c>
      <c r="I692" s="11">
        <f t="shared" si="419"/>
        <v>41805</v>
      </c>
      <c r="J692" s="12">
        <f t="shared" si="390"/>
        <v>3.9999492714106744E-3</v>
      </c>
      <c r="K692" s="11">
        <f t="shared" si="408"/>
        <v>41865</v>
      </c>
      <c r="L692" s="11">
        <f t="shared" si="391"/>
        <v>41865</v>
      </c>
      <c r="M692" s="1">
        <f t="shared" si="413"/>
        <v>23</v>
      </c>
      <c r="N692" s="1">
        <f t="shared" si="392"/>
        <v>10</v>
      </c>
      <c r="O692" s="2">
        <f t="shared" si="393"/>
        <v>1.0017371399999999</v>
      </c>
      <c r="P692" s="13">
        <f t="shared" si="420"/>
        <v>1.0045993099999999</v>
      </c>
      <c r="Q692" s="13">
        <f t="shared" si="414"/>
        <v>1.1271834734296795</v>
      </c>
      <c r="R692" s="2">
        <f t="shared" si="416"/>
        <v>1.12914154</v>
      </c>
      <c r="S692" s="2">
        <f t="shared" si="409"/>
        <v>1.06270687</v>
      </c>
      <c r="T692" s="2">
        <f t="shared" si="394"/>
        <v>323443.20975421002</v>
      </c>
      <c r="U692" s="2">
        <f t="shared" si="395"/>
        <v>82.069400089716822</v>
      </c>
      <c r="V692" s="2">
        <f t="shared" si="396"/>
        <v>39136.227638205695</v>
      </c>
      <c r="W692" s="2">
        <f t="shared" si="397"/>
        <v>343576.17679324542</v>
      </c>
      <c r="X692" s="17">
        <f t="shared" si="398"/>
        <v>0</v>
      </c>
      <c r="Y692" s="2">
        <f t="shared" si="399"/>
        <v>0</v>
      </c>
      <c r="Z692" s="72">
        <f t="shared" si="400"/>
        <v>0</v>
      </c>
      <c r="AA692" s="2">
        <f t="shared" si="401"/>
        <v>0</v>
      </c>
      <c r="AB692" s="12">
        <f t="shared" si="410"/>
        <v>4.6600000000000003E-2</v>
      </c>
      <c r="AC692" s="17">
        <f t="shared" si="402"/>
        <v>10</v>
      </c>
      <c r="AD692" s="17">
        <v>252</v>
      </c>
      <c r="AE692" s="13">
        <f t="shared" si="415"/>
        <v>1.0018090479999999</v>
      </c>
      <c r="AF692" s="2">
        <f t="shared" si="403"/>
        <v>585.12429170999997</v>
      </c>
      <c r="AG692" s="2">
        <f t="shared" si="404"/>
        <v>621.54579547000003</v>
      </c>
      <c r="AH692" s="3">
        <f t="shared" si="405"/>
        <v>0</v>
      </c>
      <c r="AI692" s="4" t="str">
        <f t="shared" si="411"/>
        <v>A+J=</v>
      </c>
      <c r="AJ692" s="11">
        <f t="shared" si="412"/>
        <v>41865</v>
      </c>
      <c r="AK692" s="11"/>
      <c r="AL692" s="4"/>
      <c r="AM692" s="1"/>
      <c r="AN692" s="11"/>
      <c r="AO692" s="1"/>
      <c r="AP692" s="1"/>
      <c r="AQ692" s="3"/>
      <c r="AR692" s="53"/>
      <c r="AS692" s="53"/>
      <c r="AT692" s="53"/>
      <c r="AU692" s="53"/>
      <c r="AV692" s="53"/>
      <c r="AW692" s="53"/>
      <c r="AX692" s="1"/>
      <c r="AY692" s="1"/>
      <c r="AZ692" s="1"/>
      <c r="BA692" s="1"/>
      <c r="BB692" s="1"/>
    </row>
    <row r="693" spans="1:138" x14ac:dyDescent="0.2">
      <c r="A693" s="158">
        <f t="shared" si="406"/>
        <v>41849</v>
      </c>
      <c r="B693" s="2">
        <f t="shared" si="388"/>
        <v>344319.45457008132</v>
      </c>
      <c r="C693" s="2">
        <f t="shared" si="407"/>
        <v>304357.87975495</v>
      </c>
      <c r="D693" s="2">
        <f>SUM(Y693:Y$709)</f>
        <v>1308.7784494699999</v>
      </c>
      <c r="E693" s="73">
        <f t="shared" si="389"/>
        <v>303049.10130548</v>
      </c>
      <c r="F693" s="88">
        <f t="shared" si="417"/>
        <v>3942.55</v>
      </c>
      <c r="G693" s="3">
        <f>IF(AND(N693=1,N692&gt;1),VLOOKUP(A692,[1]Plan1!$BK$81:$BM$259,3),G692)</f>
        <v>3958.32</v>
      </c>
      <c r="H693" s="11">
        <f t="shared" si="418"/>
        <v>41774</v>
      </c>
      <c r="I693" s="11">
        <f t="shared" si="419"/>
        <v>41805</v>
      </c>
      <c r="J693" s="12">
        <f t="shared" si="390"/>
        <v>3.9999492714106744E-3</v>
      </c>
      <c r="K693" s="11">
        <f t="shared" si="408"/>
        <v>41865</v>
      </c>
      <c r="L693" s="11">
        <f t="shared" si="391"/>
        <v>41865</v>
      </c>
      <c r="M693" s="1">
        <f t="shared" si="413"/>
        <v>23</v>
      </c>
      <c r="N693" s="1">
        <f t="shared" si="392"/>
        <v>11</v>
      </c>
      <c r="O693" s="2">
        <f t="shared" si="393"/>
        <v>1.0019110200000001</v>
      </c>
      <c r="P693" s="13">
        <f t="shared" si="420"/>
        <v>1.0045993099999999</v>
      </c>
      <c r="Q693" s="13">
        <f t="shared" si="414"/>
        <v>1.1271834734296795</v>
      </c>
      <c r="R693" s="2">
        <f t="shared" si="416"/>
        <v>1.1293375400000001</v>
      </c>
      <c r="S693" s="2">
        <f t="shared" si="409"/>
        <v>1.06270687</v>
      </c>
      <c r="T693" s="2">
        <f t="shared" si="394"/>
        <v>323443.20975421002</v>
      </c>
      <c r="U693" s="2">
        <f t="shared" si="395"/>
        <v>82.069400089716822</v>
      </c>
      <c r="V693" s="2">
        <f t="shared" si="396"/>
        <v>39195.6252620616</v>
      </c>
      <c r="W693" s="2">
        <f t="shared" si="397"/>
        <v>343635.57441710134</v>
      </c>
      <c r="X693" s="17">
        <f t="shared" si="398"/>
        <v>0</v>
      </c>
      <c r="Y693" s="2">
        <f t="shared" si="399"/>
        <v>0</v>
      </c>
      <c r="Z693" s="72">
        <f t="shared" si="400"/>
        <v>0</v>
      </c>
      <c r="AA693" s="2">
        <f t="shared" si="401"/>
        <v>0</v>
      </c>
      <c r="AB693" s="12">
        <f t="shared" si="410"/>
        <v>4.6600000000000003E-2</v>
      </c>
      <c r="AC693" s="17">
        <f t="shared" si="402"/>
        <v>11</v>
      </c>
      <c r="AD693" s="17">
        <v>252</v>
      </c>
      <c r="AE693" s="13">
        <f t="shared" si="415"/>
        <v>1.001990132</v>
      </c>
      <c r="AF693" s="2">
        <f t="shared" si="403"/>
        <v>643.69468190999999</v>
      </c>
      <c r="AG693" s="2">
        <f t="shared" si="404"/>
        <v>683.88015298000005</v>
      </c>
      <c r="AH693" s="3">
        <f t="shared" si="405"/>
        <v>0</v>
      </c>
      <c r="AI693" s="4" t="str">
        <f t="shared" si="411"/>
        <v>A+J=</v>
      </c>
      <c r="AJ693" s="11">
        <f t="shared" si="412"/>
        <v>41865</v>
      </c>
      <c r="AK693" s="11"/>
      <c r="AL693" s="4"/>
      <c r="AM693" s="1"/>
      <c r="AN693" s="11"/>
      <c r="AO693" s="1"/>
      <c r="AP693" s="1"/>
      <c r="AQ693" s="3"/>
      <c r="AR693" s="53"/>
      <c r="AS693" s="53"/>
      <c r="AT693" s="53"/>
      <c r="AU693" s="53"/>
      <c r="AV693" s="53"/>
      <c r="AW693" s="53"/>
      <c r="AX693" s="1"/>
      <c r="AY693" s="1"/>
      <c r="AZ693" s="1"/>
      <c r="BA693" s="1"/>
      <c r="BB693" s="1"/>
    </row>
    <row r="694" spans="1:138" x14ac:dyDescent="0.2">
      <c r="A694" s="158">
        <f t="shared" si="406"/>
        <v>41850</v>
      </c>
      <c r="B694" s="2">
        <f t="shared" si="388"/>
        <v>344441.22886021022</v>
      </c>
      <c r="C694" s="2">
        <f t="shared" si="407"/>
        <v>304357.87975495</v>
      </c>
      <c r="D694" s="2">
        <f>SUM(Y694:Y$709)</f>
        <v>1308.7784494699999</v>
      </c>
      <c r="E694" s="73">
        <f t="shared" si="389"/>
        <v>303049.10130548</v>
      </c>
      <c r="F694" s="88">
        <f t="shared" si="417"/>
        <v>3942.55</v>
      </c>
      <c r="G694" s="3">
        <f>IF(AND(N694=1,N693&gt;1),VLOOKUP(A693,[1]Plan1!$BK$81:$BM$259,3),G693)</f>
        <v>3958.32</v>
      </c>
      <c r="H694" s="11">
        <f t="shared" si="418"/>
        <v>41774</v>
      </c>
      <c r="I694" s="11">
        <f t="shared" si="419"/>
        <v>41805</v>
      </c>
      <c r="J694" s="12">
        <f t="shared" si="390"/>
        <v>3.9999492714106744E-3</v>
      </c>
      <c r="K694" s="11">
        <f t="shared" si="408"/>
        <v>41865</v>
      </c>
      <c r="L694" s="11">
        <f t="shared" si="391"/>
        <v>41865</v>
      </c>
      <c r="M694" s="1">
        <f t="shared" si="413"/>
        <v>23</v>
      </c>
      <c r="N694" s="1">
        <f t="shared" si="392"/>
        <v>12</v>
      </c>
      <c r="O694" s="2">
        <f t="shared" si="393"/>
        <v>1.0020849300000001</v>
      </c>
      <c r="P694" s="13">
        <f t="shared" si="420"/>
        <v>1.0045993099999999</v>
      </c>
      <c r="Q694" s="13">
        <f t="shared" si="414"/>
        <v>1.1271834734296795</v>
      </c>
      <c r="R694" s="2">
        <f t="shared" si="416"/>
        <v>1.12953357</v>
      </c>
      <c r="S694" s="2">
        <f t="shared" si="409"/>
        <v>1.06270687</v>
      </c>
      <c r="T694" s="2">
        <f t="shared" si="394"/>
        <v>323443.20975421002</v>
      </c>
      <c r="U694" s="2">
        <f t="shared" si="395"/>
        <v>82.069400089716822</v>
      </c>
      <c r="V694" s="2">
        <f t="shared" si="396"/>
        <v>39255.031977390478</v>
      </c>
      <c r="W694" s="2">
        <f t="shared" si="397"/>
        <v>343694.9811324302</v>
      </c>
      <c r="X694" s="17">
        <f t="shared" si="398"/>
        <v>0</v>
      </c>
      <c r="Y694" s="2">
        <f t="shared" si="399"/>
        <v>0</v>
      </c>
      <c r="Z694" s="72">
        <f t="shared" si="400"/>
        <v>0</v>
      </c>
      <c r="AA694" s="2">
        <f t="shared" si="401"/>
        <v>0</v>
      </c>
      <c r="AB694" s="12">
        <f t="shared" si="410"/>
        <v>4.6600000000000003E-2</v>
      </c>
      <c r="AC694" s="17">
        <f t="shared" si="402"/>
        <v>12</v>
      </c>
      <c r="AD694" s="17">
        <v>252</v>
      </c>
      <c r="AE694" s="13">
        <f t="shared" si="415"/>
        <v>1.00217125</v>
      </c>
      <c r="AF694" s="2">
        <f t="shared" si="403"/>
        <v>702.27606917000003</v>
      </c>
      <c r="AG694" s="2">
        <f t="shared" si="404"/>
        <v>746.24772777999999</v>
      </c>
      <c r="AH694" s="3">
        <f t="shared" si="405"/>
        <v>0</v>
      </c>
      <c r="AI694" s="4" t="str">
        <f t="shared" si="411"/>
        <v>A+J=</v>
      </c>
      <c r="AJ694" s="11">
        <f t="shared" si="412"/>
        <v>41865</v>
      </c>
      <c r="AK694" s="11"/>
      <c r="AL694" s="4"/>
      <c r="AM694" s="1"/>
      <c r="AN694" s="11"/>
      <c r="AO694" s="1"/>
      <c r="AP694" s="1"/>
      <c r="AQ694" s="3"/>
      <c r="AR694" s="53"/>
      <c r="AS694" s="53"/>
      <c r="AT694" s="53"/>
      <c r="AU694" s="53"/>
      <c r="AV694" s="53"/>
      <c r="AW694" s="53"/>
      <c r="AX694" s="1"/>
      <c r="AY694" s="1"/>
      <c r="AZ694" s="1"/>
      <c r="BA694" s="1"/>
      <c r="BB694" s="1"/>
    </row>
    <row r="695" spans="1:138" x14ac:dyDescent="0.2">
      <c r="A695" s="158">
        <f t="shared" si="406"/>
        <v>41851</v>
      </c>
      <c r="B695" s="2">
        <f t="shared" si="388"/>
        <v>344563.04478258215</v>
      </c>
      <c r="C695" s="2">
        <f t="shared" si="407"/>
        <v>304357.87975495</v>
      </c>
      <c r="D695" s="2">
        <f>SUM(Y695:Y$709)</f>
        <v>1308.7784494699999</v>
      </c>
      <c r="E695" s="73">
        <f t="shared" si="389"/>
        <v>303049.10130548</v>
      </c>
      <c r="F695" s="88">
        <f t="shared" si="417"/>
        <v>3942.55</v>
      </c>
      <c r="G695" s="3">
        <f>IF(AND(N695=1,N694&gt;1),VLOOKUP(A694,[1]Plan1!$BK$81:$BM$259,3),G694)</f>
        <v>3958.32</v>
      </c>
      <c r="H695" s="11">
        <f t="shared" si="418"/>
        <v>41774</v>
      </c>
      <c r="I695" s="11">
        <f t="shared" si="419"/>
        <v>41805</v>
      </c>
      <c r="J695" s="12">
        <f t="shared" si="390"/>
        <v>3.9999492714106744E-3</v>
      </c>
      <c r="K695" s="11">
        <f t="shared" si="408"/>
        <v>41865</v>
      </c>
      <c r="L695" s="11">
        <f t="shared" si="391"/>
        <v>41865</v>
      </c>
      <c r="M695" s="1">
        <f t="shared" si="413"/>
        <v>23</v>
      </c>
      <c r="N695" s="1">
        <f t="shared" si="392"/>
        <v>13</v>
      </c>
      <c r="O695" s="2">
        <f t="shared" si="393"/>
        <v>1.0022588699999999</v>
      </c>
      <c r="P695" s="13">
        <f t="shared" si="420"/>
        <v>1.0045993099999999</v>
      </c>
      <c r="Q695" s="13">
        <f t="shared" si="414"/>
        <v>1.1271834734296795</v>
      </c>
      <c r="R695" s="2">
        <f t="shared" si="416"/>
        <v>1.1297296299999999</v>
      </c>
      <c r="S695" s="2">
        <f t="shared" si="409"/>
        <v>1.06270687</v>
      </c>
      <c r="T695" s="2">
        <f t="shared" si="394"/>
        <v>323443.20975421002</v>
      </c>
      <c r="U695" s="2">
        <f t="shared" si="395"/>
        <v>82.069400089716822</v>
      </c>
      <c r="V695" s="2">
        <f t="shared" si="396"/>
        <v>39314.447784192416</v>
      </c>
      <c r="W695" s="2">
        <f t="shared" si="397"/>
        <v>343754.39693923213</v>
      </c>
      <c r="X695" s="17">
        <f t="shared" si="398"/>
        <v>0</v>
      </c>
      <c r="Y695" s="2">
        <f t="shared" si="399"/>
        <v>0</v>
      </c>
      <c r="Z695" s="72">
        <f t="shared" si="400"/>
        <v>0</v>
      </c>
      <c r="AA695" s="2">
        <f t="shared" si="401"/>
        <v>0</v>
      </c>
      <c r="AB695" s="12">
        <f t="shared" si="410"/>
        <v>4.6600000000000003E-2</v>
      </c>
      <c r="AC695" s="17">
        <f t="shared" si="402"/>
        <v>13</v>
      </c>
      <c r="AD695" s="17">
        <v>252</v>
      </c>
      <c r="AE695" s="13">
        <f t="shared" si="415"/>
        <v>1.0023523999999999</v>
      </c>
      <c r="AF695" s="2">
        <f t="shared" si="403"/>
        <v>760.86780662000001</v>
      </c>
      <c r="AG695" s="2">
        <f t="shared" si="404"/>
        <v>808.64784335000002</v>
      </c>
      <c r="AH695" s="3">
        <f t="shared" si="405"/>
        <v>0</v>
      </c>
      <c r="AI695" s="4" t="str">
        <f t="shared" si="411"/>
        <v>A+J=</v>
      </c>
      <c r="AJ695" s="11">
        <f t="shared" si="412"/>
        <v>41865</v>
      </c>
      <c r="AK695" s="11"/>
      <c r="AL695" s="4"/>
      <c r="AM695" s="1"/>
      <c r="AN695" s="11"/>
      <c r="AO695" s="1"/>
      <c r="AP695" s="1"/>
      <c r="AQ695" s="3"/>
      <c r="AR695" s="53"/>
      <c r="AS695" s="53"/>
      <c r="AT695" s="53"/>
      <c r="AU695" s="53"/>
      <c r="AV695" s="53"/>
      <c r="AW695" s="53"/>
      <c r="AX695" s="1"/>
      <c r="AY695" s="1"/>
      <c r="AZ695" s="1"/>
      <c r="BA695" s="1"/>
      <c r="BB695" s="1"/>
    </row>
    <row r="696" spans="1:138" x14ac:dyDescent="0.2">
      <c r="A696" s="158">
        <f t="shared" si="406"/>
        <v>41852</v>
      </c>
      <c r="B696" s="2">
        <f t="shared" si="388"/>
        <v>344684.90572984819</v>
      </c>
      <c r="C696" s="2">
        <f t="shared" si="407"/>
        <v>304357.87975495</v>
      </c>
      <c r="D696" s="2">
        <f>SUM(Y696:Y$709)</f>
        <v>1308.7784494699999</v>
      </c>
      <c r="E696" s="73">
        <f t="shared" si="389"/>
        <v>303049.10130548</v>
      </c>
      <c r="F696" s="88">
        <f t="shared" si="417"/>
        <v>3942.55</v>
      </c>
      <c r="G696" s="3">
        <f>IF(AND(N696=1,N695&gt;1),VLOOKUP(A695,[1]Plan1!$BK$81:$BM$259,3),G695)</f>
        <v>3958.32</v>
      </c>
      <c r="H696" s="11">
        <f t="shared" si="418"/>
        <v>41774</v>
      </c>
      <c r="I696" s="11">
        <f t="shared" si="419"/>
        <v>41805</v>
      </c>
      <c r="J696" s="12">
        <f t="shared" si="390"/>
        <v>3.9999492714106744E-3</v>
      </c>
      <c r="K696" s="11">
        <f t="shared" si="408"/>
        <v>41865</v>
      </c>
      <c r="L696" s="11">
        <f t="shared" si="391"/>
        <v>41865</v>
      </c>
      <c r="M696" s="1">
        <f t="shared" si="413"/>
        <v>23</v>
      </c>
      <c r="N696" s="1">
        <f t="shared" si="392"/>
        <v>14</v>
      </c>
      <c r="O696" s="2">
        <f t="shared" si="393"/>
        <v>1.00243284</v>
      </c>
      <c r="P696" s="13">
        <f t="shared" si="420"/>
        <v>1.0045993099999999</v>
      </c>
      <c r="Q696" s="13">
        <f t="shared" si="414"/>
        <v>1.1271834734296795</v>
      </c>
      <c r="R696" s="2">
        <f t="shared" si="416"/>
        <v>1.1299257300000001</v>
      </c>
      <c r="S696" s="2">
        <f t="shared" si="409"/>
        <v>1.06270687</v>
      </c>
      <c r="T696" s="2">
        <f t="shared" si="394"/>
        <v>323443.20975421002</v>
      </c>
      <c r="U696" s="2">
        <f t="shared" si="395"/>
        <v>82.069400089716822</v>
      </c>
      <c r="V696" s="2">
        <f t="shared" si="396"/>
        <v>39373.875712958463</v>
      </c>
      <c r="W696" s="2">
        <f t="shared" si="397"/>
        <v>343813.82486799819</v>
      </c>
      <c r="X696" s="17">
        <f t="shared" si="398"/>
        <v>0</v>
      </c>
      <c r="Y696" s="2">
        <f t="shared" si="399"/>
        <v>0</v>
      </c>
      <c r="Z696" s="72">
        <f t="shared" si="400"/>
        <v>0</v>
      </c>
      <c r="AA696" s="2">
        <f t="shared" si="401"/>
        <v>0</v>
      </c>
      <c r="AB696" s="12">
        <f t="shared" si="410"/>
        <v>4.6600000000000003E-2</v>
      </c>
      <c r="AC696" s="17">
        <f t="shared" si="402"/>
        <v>14</v>
      </c>
      <c r="AD696" s="17">
        <v>252</v>
      </c>
      <c r="AE696" s="13">
        <f t="shared" si="415"/>
        <v>1.002533583</v>
      </c>
      <c r="AF696" s="2">
        <f t="shared" si="403"/>
        <v>819.47021769000003</v>
      </c>
      <c r="AG696" s="2">
        <f t="shared" si="404"/>
        <v>871.08086185000002</v>
      </c>
      <c r="AH696" s="3">
        <f t="shared" si="405"/>
        <v>0</v>
      </c>
      <c r="AI696" s="4" t="str">
        <f t="shared" si="411"/>
        <v>A+J=</v>
      </c>
      <c r="AJ696" s="11">
        <f t="shared" si="412"/>
        <v>41865</v>
      </c>
      <c r="AK696" s="11"/>
      <c r="AL696" s="4"/>
      <c r="AM696" s="1"/>
      <c r="AN696" s="11"/>
      <c r="AO696" s="1"/>
      <c r="AP696" s="1"/>
      <c r="AQ696" s="3"/>
      <c r="AR696" s="53"/>
      <c r="AS696" s="53"/>
      <c r="AT696" s="53"/>
      <c r="AU696" s="53"/>
      <c r="AV696" s="53"/>
      <c r="AW696" s="53"/>
      <c r="AX696" s="1"/>
      <c r="AY696" s="1"/>
      <c r="AZ696" s="1"/>
      <c r="BA696" s="1"/>
      <c r="BB696" s="1"/>
    </row>
    <row r="697" spans="1:138" x14ac:dyDescent="0.2">
      <c r="A697" s="158">
        <f t="shared" si="406"/>
        <v>41853</v>
      </c>
      <c r="B697" s="2">
        <f t="shared" si="388"/>
        <v>344806.81137057819</v>
      </c>
      <c r="C697" s="2">
        <f t="shared" si="407"/>
        <v>304357.87975495</v>
      </c>
      <c r="D697" s="2">
        <f>SUM(Y697:Y$709)</f>
        <v>1308.7784494699999</v>
      </c>
      <c r="E697" s="73">
        <f t="shared" si="389"/>
        <v>303049.10130548</v>
      </c>
      <c r="F697" s="88">
        <f t="shared" si="417"/>
        <v>3942.55</v>
      </c>
      <c r="G697" s="3">
        <f>IF(AND(N697=1,N696&gt;1),VLOOKUP(A696,[1]Plan1!$BK$81:$BM$259,3),G696)</f>
        <v>3958.32</v>
      </c>
      <c r="H697" s="11">
        <f t="shared" si="418"/>
        <v>41774</v>
      </c>
      <c r="I697" s="11">
        <f t="shared" si="419"/>
        <v>41805</v>
      </c>
      <c r="J697" s="12">
        <f t="shared" si="390"/>
        <v>3.9999492714106744E-3</v>
      </c>
      <c r="K697" s="11">
        <f t="shared" si="408"/>
        <v>41865</v>
      </c>
      <c r="L697" s="11">
        <f t="shared" si="391"/>
        <v>41865</v>
      </c>
      <c r="M697" s="1">
        <f t="shared" si="413"/>
        <v>23</v>
      </c>
      <c r="N697" s="1">
        <f t="shared" si="392"/>
        <v>15</v>
      </c>
      <c r="O697" s="2">
        <f t="shared" si="393"/>
        <v>1.00260685</v>
      </c>
      <c r="P697" s="13">
        <f t="shared" si="420"/>
        <v>1.0045993099999999</v>
      </c>
      <c r="Q697" s="13">
        <f t="shared" si="414"/>
        <v>1.1271834734296795</v>
      </c>
      <c r="R697" s="2">
        <f t="shared" si="416"/>
        <v>1.13012187</v>
      </c>
      <c r="S697" s="2">
        <f t="shared" si="409"/>
        <v>1.06270687</v>
      </c>
      <c r="T697" s="2">
        <f t="shared" si="394"/>
        <v>323443.20975421002</v>
      </c>
      <c r="U697" s="2">
        <f t="shared" si="395"/>
        <v>82.069400089716822</v>
      </c>
      <c r="V697" s="2">
        <f t="shared" si="396"/>
        <v>39433.315763688493</v>
      </c>
      <c r="W697" s="2">
        <f t="shared" si="397"/>
        <v>343873.26491872821</v>
      </c>
      <c r="X697" s="17">
        <f t="shared" si="398"/>
        <v>0</v>
      </c>
      <c r="Y697" s="2">
        <f t="shared" si="399"/>
        <v>0</v>
      </c>
      <c r="Z697" s="72">
        <f t="shared" si="400"/>
        <v>0</v>
      </c>
      <c r="AA697" s="2">
        <f t="shared" si="401"/>
        <v>0</v>
      </c>
      <c r="AB697" s="12">
        <f t="shared" si="410"/>
        <v>4.6600000000000003E-2</v>
      </c>
      <c r="AC697" s="17">
        <f t="shared" si="402"/>
        <v>15</v>
      </c>
      <c r="AD697" s="17">
        <v>252</v>
      </c>
      <c r="AE697" s="13">
        <f t="shared" si="415"/>
        <v>1.002714798</v>
      </c>
      <c r="AF697" s="2">
        <f t="shared" si="403"/>
        <v>878.08297894999998</v>
      </c>
      <c r="AG697" s="2">
        <f t="shared" si="404"/>
        <v>933.54645185000004</v>
      </c>
      <c r="AH697" s="3">
        <f t="shared" si="405"/>
        <v>0</v>
      </c>
      <c r="AI697" s="4" t="str">
        <f t="shared" si="411"/>
        <v>A+J=</v>
      </c>
      <c r="AJ697" s="11">
        <f t="shared" si="412"/>
        <v>41865</v>
      </c>
      <c r="AK697" s="11"/>
      <c r="AL697" s="4"/>
      <c r="AM697" s="1"/>
      <c r="AN697" s="11"/>
      <c r="AO697" s="1"/>
      <c r="AP697" s="1"/>
      <c r="AQ697" s="3"/>
      <c r="AR697" s="53"/>
      <c r="AS697" s="53"/>
      <c r="AT697" s="53"/>
      <c r="AU697" s="53"/>
      <c r="AV697" s="53"/>
      <c r="AW697" s="53"/>
      <c r="AX697" s="1"/>
      <c r="AY697" s="1"/>
      <c r="AZ697" s="1"/>
      <c r="BA697" s="1"/>
      <c r="BB697" s="1"/>
    </row>
    <row r="698" spans="1:138" x14ac:dyDescent="0.2">
      <c r="A698" s="158">
        <f t="shared" si="406"/>
        <v>41854</v>
      </c>
      <c r="B698" s="2">
        <f t="shared" si="388"/>
        <v>344806.81137057819</v>
      </c>
      <c r="C698" s="2">
        <f t="shared" si="407"/>
        <v>304357.87975495</v>
      </c>
      <c r="D698" s="2">
        <f>SUM(Y698:Y$709)</f>
        <v>1308.7784494699999</v>
      </c>
      <c r="E698" s="73">
        <f t="shared" si="389"/>
        <v>303049.10130548</v>
      </c>
      <c r="F698" s="88">
        <f t="shared" si="417"/>
        <v>3942.55</v>
      </c>
      <c r="G698" s="3">
        <f>IF(AND(N698=1,N697&gt;1),VLOOKUP(A697,[1]Plan1!$BK$81:$BM$259,3),G697)</f>
        <v>3958.32</v>
      </c>
      <c r="H698" s="11">
        <f t="shared" si="418"/>
        <v>41774</v>
      </c>
      <c r="I698" s="11">
        <f t="shared" si="419"/>
        <v>41805</v>
      </c>
      <c r="J698" s="12">
        <f t="shared" si="390"/>
        <v>3.9999492714106744E-3</v>
      </c>
      <c r="K698" s="11">
        <f t="shared" si="408"/>
        <v>41865</v>
      </c>
      <c r="L698" s="11">
        <f t="shared" si="391"/>
        <v>41865</v>
      </c>
      <c r="M698" s="1">
        <f t="shared" si="413"/>
        <v>23</v>
      </c>
      <c r="N698" s="1">
        <f t="shared" si="392"/>
        <v>15</v>
      </c>
      <c r="O698" s="2">
        <f t="shared" si="393"/>
        <v>1.00260685</v>
      </c>
      <c r="P698" s="13">
        <f t="shared" si="420"/>
        <v>1.0045993099999999</v>
      </c>
      <c r="Q698" s="13">
        <f t="shared" si="414"/>
        <v>1.1271834734296795</v>
      </c>
      <c r="R698" s="2">
        <f t="shared" si="416"/>
        <v>1.13012187</v>
      </c>
      <c r="S698" s="2">
        <f t="shared" si="409"/>
        <v>1.06270687</v>
      </c>
      <c r="T698" s="2">
        <f t="shared" si="394"/>
        <v>323443.20975421002</v>
      </c>
      <c r="U698" s="2">
        <f t="shared" si="395"/>
        <v>82.069400089716822</v>
      </c>
      <c r="V698" s="2">
        <f t="shared" si="396"/>
        <v>39433.315763688493</v>
      </c>
      <c r="W698" s="2">
        <f t="shared" si="397"/>
        <v>343873.26491872821</v>
      </c>
      <c r="X698" s="17">
        <f t="shared" si="398"/>
        <v>0</v>
      </c>
      <c r="Y698" s="2">
        <f t="shared" si="399"/>
        <v>0</v>
      </c>
      <c r="Z698" s="72">
        <f t="shared" si="400"/>
        <v>0</v>
      </c>
      <c r="AA698" s="2">
        <f t="shared" si="401"/>
        <v>0</v>
      </c>
      <c r="AB698" s="12">
        <f t="shared" si="410"/>
        <v>4.6600000000000003E-2</v>
      </c>
      <c r="AC698" s="17">
        <f t="shared" si="402"/>
        <v>15</v>
      </c>
      <c r="AD698" s="17">
        <v>252</v>
      </c>
      <c r="AE698" s="13">
        <f t="shared" si="415"/>
        <v>1.002714798</v>
      </c>
      <c r="AF698" s="2">
        <f t="shared" si="403"/>
        <v>878.08297894999998</v>
      </c>
      <c r="AG698" s="2">
        <f t="shared" si="404"/>
        <v>933.54645185000004</v>
      </c>
      <c r="AH698" s="3">
        <f t="shared" si="405"/>
        <v>0</v>
      </c>
      <c r="AI698" s="4" t="str">
        <f t="shared" si="411"/>
        <v>A+J=</v>
      </c>
      <c r="AJ698" s="11">
        <f t="shared" si="412"/>
        <v>41865</v>
      </c>
      <c r="AK698" s="15"/>
      <c r="AL698" s="14"/>
      <c r="AM698" s="10"/>
      <c r="AN698" s="15"/>
      <c r="AO698" s="10"/>
      <c r="AP698" s="10"/>
      <c r="AQ698" s="5"/>
      <c r="AR698" s="53"/>
      <c r="AS698" s="53"/>
      <c r="AT698" s="53"/>
      <c r="AU698" s="53"/>
      <c r="AV698" s="53"/>
      <c r="AW698" s="53"/>
      <c r="AX698" s="10"/>
      <c r="AY698" s="10"/>
      <c r="AZ698" s="10"/>
      <c r="BA698" s="10"/>
      <c r="BB698" s="10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  <c r="EC698" s="42"/>
      <c r="ED698" s="42"/>
      <c r="EE698" s="42"/>
      <c r="EF698" s="42"/>
      <c r="EG698" s="42"/>
      <c r="EH698" s="42"/>
    </row>
    <row r="699" spans="1:138" x14ac:dyDescent="0.2">
      <c r="A699" s="158">
        <f t="shared" si="406"/>
        <v>41855</v>
      </c>
      <c r="B699" s="2">
        <f t="shared" si="388"/>
        <v>344806.81137057819</v>
      </c>
      <c r="C699" s="2">
        <f t="shared" si="407"/>
        <v>304357.87975495</v>
      </c>
      <c r="D699" s="2">
        <f>SUM(Y699:Y$709)</f>
        <v>1308.7784494699999</v>
      </c>
      <c r="E699" s="73">
        <f t="shared" si="389"/>
        <v>303049.10130548</v>
      </c>
      <c r="F699" s="88">
        <f t="shared" si="417"/>
        <v>3942.55</v>
      </c>
      <c r="G699" s="3">
        <f>IF(AND(N699=1,N698&gt;1),VLOOKUP(A698,[1]Plan1!$BK$81:$BM$259,3),G698)</f>
        <v>3958.32</v>
      </c>
      <c r="H699" s="11">
        <f t="shared" si="418"/>
        <v>41774</v>
      </c>
      <c r="I699" s="11">
        <f t="shared" si="419"/>
        <v>41805</v>
      </c>
      <c r="J699" s="12">
        <f t="shared" si="390"/>
        <v>3.9999492714106744E-3</v>
      </c>
      <c r="K699" s="11">
        <f t="shared" si="408"/>
        <v>41865</v>
      </c>
      <c r="L699" s="11">
        <f t="shared" si="391"/>
        <v>41865</v>
      </c>
      <c r="M699" s="1">
        <f t="shared" si="413"/>
        <v>23</v>
      </c>
      <c r="N699" s="1">
        <f t="shared" si="392"/>
        <v>15</v>
      </c>
      <c r="O699" s="2">
        <f t="shared" si="393"/>
        <v>1.00260685</v>
      </c>
      <c r="P699" s="13">
        <f t="shared" si="420"/>
        <v>1.0045993099999999</v>
      </c>
      <c r="Q699" s="13">
        <f t="shared" si="414"/>
        <v>1.1271834734296795</v>
      </c>
      <c r="R699" s="2">
        <f t="shared" si="416"/>
        <v>1.13012187</v>
      </c>
      <c r="S699" s="2">
        <f t="shared" si="409"/>
        <v>1.06270687</v>
      </c>
      <c r="T699" s="2">
        <f t="shared" si="394"/>
        <v>323443.20975421002</v>
      </c>
      <c r="U699" s="2">
        <f t="shared" si="395"/>
        <v>82.069400089716822</v>
      </c>
      <c r="V699" s="2">
        <f t="shared" si="396"/>
        <v>39433.315763688493</v>
      </c>
      <c r="W699" s="2">
        <f t="shared" si="397"/>
        <v>343873.26491872821</v>
      </c>
      <c r="X699" s="17">
        <f t="shared" si="398"/>
        <v>0</v>
      </c>
      <c r="Y699" s="2">
        <f t="shared" si="399"/>
        <v>0</v>
      </c>
      <c r="Z699" s="72">
        <f t="shared" si="400"/>
        <v>0</v>
      </c>
      <c r="AA699" s="2">
        <f t="shared" si="401"/>
        <v>0</v>
      </c>
      <c r="AB699" s="12">
        <f t="shared" si="410"/>
        <v>4.6600000000000003E-2</v>
      </c>
      <c r="AC699" s="17">
        <f t="shared" si="402"/>
        <v>15</v>
      </c>
      <c r="AD699" s="17">
        <v>252</v>
      </c>
      <c r="AE699" s="13">
        <f t="shared" si="415"/>
        <v>1.002714798</v>
      </c>
      <c r="AF699" s="2">
        <f t="shared" si="403"/>
        <v>878.08297894999998</v>
      </c>
      <c r="AG699" s="2">
        <f t="shared" si="404"/>
        <v>933.54645185000004</v>
      </c>
      <c r="AH699" s="3">
        <f t="shared" si="405"/>
        <v>0</v>
      </c>
      <c r="AI699" s="4" t="str">
        <f t="shared" si="411"/>
        <v>A+J=</v>
      </c>
      <c r="AJ699" s="11">
        <f t="shared" si="412"/>
        <v>41865</v>
      </c>
      <c r="AK699" s="11"/>
      <c r="AL699" s="4"/>
      <c r="AM699" s="1"/>
      <c r="AN699" s="11"/>
      <c r="AO699" s="1"/>
      <c r="AP699" s="1"/>
      <c r="AQ699" s="3"/>
      <c r="AR699" s="53"/>
      <c r="AS699" s="53"/>
      <c r="AT699" s="53"/>
      <c r="AU699" s="53"/>
      <c r="AV699" s="53"/>
      <c r="AW699" s="53"/>
      <c r="AX699" s="1"/>
      <c r="AY699" s="1"/>
      <c r="AZ699" s="1"/>
      <c r="BA699" s="1"/>
      <c r="BB699" s="1"/>
    </row>
    <row r="700" spans="1:138" x14ac:dyDescent="0.2">
      <c r="A700" s="158">
        <f t="shared" si="406"/>
        <v>41856</v>
      </c>
      <c r="B700" s="2">
        <f t="shared" si="388"/>
        <v>344928.75632642029</v>
      </c>
      <c r="C700" s="2">
        <f t="shared" si="407"/>
        <v>304357.87975495</v>
      </c>
      <c r="D700" s="2">
        <f>SUM(Y700:Y$709)</f>
        <v>1308.7784494699999</v>
      </c>
      <c r="E700" s="73">
        <f t="shared" si="389"/>
        <v>303049.10130548</v>
      </c>
      <c r="F700" s="88">
        <f t="shared" si="417"/>
        <v>3942.55</v>
      </c>
      <c r="G700" s="3">
        <f>IF(AND(N700=1,N699&gt;1),VLOOKUP(A699,[1]Plan1!$BK$81:$BM$259,3),G699)</f>
        <v>3958.32</v>
      </c>
      <c r="H700" s="11">
        <f t="shared" si="418"/>
        <v>41774</v>
      </c>
      <c r="I700" s="11">
        <f t="shared" si="419"/>
        <v>41805</v>
      </c>
      <c r="J700" s="12">
        <f t="shared" si="390"/>
        <v>3.9999492714106744E-3</v>
      </c>
      <c r="K700" s="11">
        <f t="shared" si="408"/>
        <v>41865</v>
      </c>
      <c r="L700" s="11">
        <f t="shared" si="391"/>
        <v>41865</v>
      </c>
      <c r="M700" s="1">
        <f t="shared" si="413"/>
        <v>23</v>
      </c>
      <c r="N700" s="1">
        <f t="shared" si="392"/>
        <v>16</v>
      </c>
      <c r="O700" s="2">
        <f t="shared" si="393"/>
        <v>1.00278088</v>
      </c>
      <c r="P700" s="13">
        <f t="shared" si="420"/>
        <v>1.0045993099999999</v>
      </c>
      <c r="Q700" s="13">
        <f t="shared" si="414"/>
        <v>1.1271834734296795</v>
      </c>
      <c r="R700" s="2">
        <f t="shared" si="416"/>
        <v>1.13031803</v>
      </c>
      <c r="S700" s="2">
        <f t="shared" si="409"/>
        <v>1.06270687</v>
      </c>
      <c r="T700" s="2">
        <f t="shared" si="394"/>
        <v>323443.20975421002</v>
      </c>
      <c r="U700" s="2">
        <f t="shared" si="395"/>
        <v>82.069400089716822</v>
      </c>
      <c r="V700" s="2">
        <f t="shared" si="396"/>
        <v>39492.761875400574</v>
      </c>
      <c r="W700" s="2">
        <f t="shared" si="397"/>
        <v>343932.71103044029</v>
      </c>
      <c r="X700" s="17">
        <f t="shared" si="398"/>
        <v>0</v>
      </c>
      <c r="Y700" s="2">
        <f t="shared" si="399"/>
        <v>0</v>
      </c>
      <c r="Z700" s="72">
        <f t="shared" si="400"/>
        <v>0</v>
      </c>
      <c r="AA700" s="2">
        <f t="shared" si="401"/>
        <v>0</v>
      </c>
      <c r="AB700" s="12">
        <f t="shared" si="410"/>
        <v>4.6600000000000003E-2</v>
      </c>
      <c r="AC700" s="17">
        <f t="shared" si="402"/>
        <v>16</v>
      </c>
      <c r="AD700" s="17">
        <v>252</v>
      </c>
      <c r="AE700" s="13">
        <f t="shared" si="415"/>
        <v>1.0028960469999999</v>
      </c>
      <c r="AF700" s="2">
        <f t="shared" si="403"/>
        <v>936.70673726999996</v>
      </c>
      <c r="AG700" s="2">
        <f t="shared" si="404"/>
        <v>996.04529597999999</v>
      </c>
      <c r="AH700" s="3">
        <f t="shared" si="405"/>
        <v>0</v>
      </c>
      <c r="AI700" s="4" t="str">
        <f t="shared" si="411"/>
        <v>A+J=</v>
      </c>
      <c r="AJ700" s="11">
        <f t="shared" si="412"/>
        <v>41865</v>
      </c>
      <c r="AK700" s="11"/>
      <c r="AL700" s="4"/>
      <c r="AM700" s="1"/>
      <c r="AN700" s="11"/>
      <c r="AO700" s="1"/>
      <c r="AP700" s="1"/>
      <c r="AQ700" s="3"/>
      <c r="AR700" s="53"/>
      <c r="AS700" s="53"/>
      <c r="AT700" s="53"/>
      <c r="AU700" s="53"/>
      <c r="AV700" s="53"/>
      <c r="AW700" s="53"/>
      <c r="AX700" s="1"/>
      <c r="AY700" s="1"/>
      <c r="AZ700" s="1"/>
      <c r="BA700" s="1"/>
      <c r="BB700" s="1"/>
    </row>
    <row r="701" spans="1:138" x14ac:dyDescent="0.2">
      <c r="A701" s="158">
        <f t="shared" si="406"/>
        <v>41857</v>
      </c>
      <c r="B701" s="2">
        <f t="shared" si="388"/>
        <v>345050.74599836644</v>
      </c>
      <c r="C701" s="2">
        <f t="shared" si="407"/>
        <v>304357.87975495</v>
      </c>
      <c r="D701" s="2">
        <f>SUM(Y701:Y$709)</f>
        <v>1308.7784494699999</v>
      </c>
      <c r="E701" s="73">
        <f t="shared" si="389"/>
        <v>303049.10130548</v>
      </c>
      <c r="F701" s="88">
        <f t="shared" si="417"/>
        <v>3942.55</v>
      </c>
      <c r="G701" s="3">
        <f>IF(AND(N701=1,N700&gt;1),VLOOKUP(A700,[1]Plan1!$BK$81:$BM$259,3),G700)</f>
        <v>3958.32</v>
      </c>
      <c r="H701" s="11">
        <f t="shared" si="418"/>
        <v>41774</v>
      </c>
      <c r="I701" s="11">
        <f t="shared" si="419"/>
        <v>41805</v>
      </c>
      <c r="J701" s="12">
        <f t="shared" si="390"/>
        <v>3.9999492714106744E-3</v>
      </c>
      <c r="K701" s="11">
        <f t="shared" si="408"/>
        <v>41865</v>
      </c>
      <c r="L701" s="11">
        <f t="shared" si="391"/>
        <v>41865</v>
      </c>
      <c r="M701" s="1">
        <f t="shared" si="413"/>
        <v>23</v>
      </c>
      <c r="N701" s="1">
        <f t="shared" si="392"/>
        <v>17</v>
      </c>
      <c r="O701" s="2">
        <f t="shared" si="393"/>
        <v>1.00295494</v>
      </c>
      <c r="P701" s="13">
        <f t="shared" si="420"/>
        <v>1.0045993099999999</v>
      </c>
      <c r="Q701" s="13">
        <f t="shared" si="414"/>
        <v>1.1271834734296795</v>
      </c>
      <c r="R701" s="2">
        <f t="shared" si="416"/>
        <v>1.13051423</v>
      </c>
      <c r="S701" s="2">
        <f t="shared" si="409"/>
        <v>1.06270687</v>
      </c>
      <c r="T701" s="2">
        <f t="shared" si="394"/>
        <v>323443.20975421002</v>
      </c>
      <c r="U701" s="2">
        <f t="shared" si="395"/>
        <v>82.069400089716822</v>
      </c>
      <c r="V701" s="2">
        <f t="shared" si="396"/>
        <v>39552.220109076705</v>
      </c>
      <c r="W701" s="2">
        <f t="shared" si="397"/>
        <v>343992.16926411644</v>
      </c>
      <c r="X701" s="17">
        <f t="shared" si="398"/>
        <v>0</v>
      </c>
      <c r="Y701" s="2">
        <f t="shared" si="399"/>
        <v>0</v>
      </c>
      <c r="Z701" s="72">
        <f t="shared" si="400"/>
        <v>0</v>
      </c>
      <c r="AA701" s="2">
        <f t="shared" si="401"/>
        <v>0</v>
      </c>
      <c r="AB701" s="12">
        <f t="shared" si="410"/>
        <v>4.6600000000000003E-2</v>
      </c>
      <c r="AC701" s="17">
        <f t="shared" si="402"/>
        <v>17</v>
      </c>
      <c r="AD701" s="17">
        <v>252</v>
      </c>
      <c r="AE701" s="13">
        <f t="shared" si="415"/>
        <v>1.003077328</v>
      </c>
      <c r="AF701" s="2">
        <f t="shared" si="403"/>
        <v>995.34084578</v>
      </c>
      <c r="AG701" s="2">
        <f t="shared" si="404"/>
        <v>1058.5767342500001</v>
      </c>
      <c r="AH701" s="3">
        <f t="shared" si="405"/>
        <v>0</v>
      </c>
      <c r="AI701" s="4" t="str">
        <f t="shared" si="411"/>
        <v>A+J=</v>
      </c>
      <c r="AJ701" s="11">
        <f t="shared" si="412"/>
        <v>41865</v>
      </c>
      <c r="AK701" s="11"/>
      <c r="AL701" s="4"/>
      <c r="AM701" s="1"/>
      <c r="AN701" s="11"/>
      <c r="AO701" s="1"/>
      <c r="AP701" s="1"/>
      <c r="AQ701" s="3"/>
      <c r="AR701" s="53"/>
      <c r="AS701" s="53"/>
      <c r="AT701" s="53"/>
      <c r="AU701" s="53"/>
      <c r="AV701" s="53"/>
      <c r="AW701" s="53"/>
      <c r="AX701" s="1"/>
      <c r="AY701" s="1"/>
      <c r="AZ701" s="1"/>
      <c r="BA701" s="1"/>
      <c r="BB701" s="1"/>
    </row>
    <row r="702" spans="1:138" x14ac:dyDescent="0.2">
      <c r="A702" s="158">
        <f t="shared" si="406"/>
        <v>41858</v>
      </c>
      <c r="B702" s="2">
        <f t="shared" si="388"/>
        <v>345172.77770241559</v>
      </c>
      <c r="C702" s="2">
        <f t="shared" si="407"/>
        <v>304357.87975495</v>
      </c>
      <c r="D702" s="2">
        <f>SUM(Y702:Y$709)</f>
        <v>1308.7784494699999</v>
      </c>
      <c r="E702" s="73">
        <f t="shared" si="389"/>
        <v>303049.10130548</v>
      </c>
      <c r="F702" s="88">
        <f t="shared" si="417"/>
        <v>3942.55</v>
      </c>
      <c r="G702" s="3">
        <f>IF(AND(N702=1,N701&gt;1),VLOOKUP(A701,[1]Plan1!$BK$81:$BM$259,3),G701)</f>
        <v>3958.32</v>
      </c>
      <c r="H702" s="11">
        <f t="shared" si="418"/>
        <v>41774</v>
      </c>
      <c r="I702" s="11">
        <f t="shared" si="419"/>
        <v>41805</v>
      </c>
      <c r="J702" s="12">
        <f t="shared" si="390"/>
        <v>3.9999492714106744E-3</v>
      </c>
      <c r="K702" s="11">
        <f t="shared" si="408"/>
        <v>41865</v>
      </c>
      <c r="L702" s="11">
        <f t="shared" si="391"/>
        <v>41865</v>
      </c>
      <c r="M702" s="1">
        <f t="shared" si="413"/>
        <v>23</v>
      </c>
      <c r="N702" s="1">
        <f t="shared" si="392"/>
        <v>18</v>
      </c>
      <c r="O702" s="2">
        <f t="shared" si="393"/>
        <v>1.00312903</v>
      </c>
      <c r="P702" s="13">
        <f t="shared" si="420"/>
        <v>1.0045993099999999</v>
      </c>
      <c r="Q702" s="13">
        <f t="shared" si="414"/>
        <v>1.1271834734296795</v>
      </c>
      <c r="R702" s="2">
        <f t="shared" si="416"/>
        <v>1.13071046</v>
      </c>
      <c r="S702" s="2">
        <f t="shared" si="409"/>
        <v>1.06270687</v>
      </c>
      <c r="T702" s="2">
        <f t="shared" si="394"/>
        <v>323443.20975421002</v>
      </c>
      <c r="U702" s="2">
        <f t="shared" si="395"/>
        <v>82.069400089716822</v>
      </c>
      <c r="V702" s="2">
        <f t="shared" si="396"/>
        <v>39611.687434225882</v>
      </c>
      <c r="W702" s="2">
        <f t="shared" si="397"/>
        <v>344051.6365892656</v>
      </c>
      <c r="X702" s="17">
        <f t="shared" si="398"/>
        <v>0</v>
      </c>
      <c r="Y702" s="2">
        <f t="shared" si="399"/>
        <v>0</v>
      </c>
      <c r="Z702" s="72">
        <f t="shared" si="400"/>
        <v>0</v>
      </c>
      <c r="AA702" s="2">
        <f t="shared" si="401"/>
        <v>0</v>
      </c>
      <c r="AB702" s="12">
        <f t="shared" si="410"/>
        <v>4.6600000000000003E-2</v>
      </c>
      <c r="AC702" s="17">
        <f t="shared" si="402"/>
        <v>18</v>
      </c>
      <c r="AD702" s="17">
        <v>252</v>
      </c>
      <c r="AE702" s="13">
        <f t="shared" si="415"/>
        <v>1.003258642</v>
      </c>
      <c r="AF702" s="2">
        <f t="shared" si="403"/>
        <v>1053.9856279099999</v>
      </c>
      <c r="AG702" s="2">
        <f t="shared" si="404"/>
        <v>1121.1411131499999</v>
      </c>
      <c r="AH702" s="3">
        <f t="shared" si="405"/>
        <v>0</v>
      </c>
      <c r="AI702" s="4" t="str">
        <f t="shared" si="411"/>
        <v>A+J=</v>
      </c>
      <c r="AJ702" s="11">
        <f t="shared" si="412"/>
        <v>41865</v>
      </c>
      <c r="AK702" s="11"/>
      <c r="AL702" s="4"/>
      <c r="AM702" s="1"/>
      <c r="AN702" s="11"/>
      <c r="AO702" s="1"/>
      <c r="AP702" s="1"/>
      <c r="AQ702" s="3"/>
      <c r="AR702" s="53"/>
      <c r="AS702" s="53"/>
      <c r="AT702" s="53"/>
      <c r="AU702" s="53"/>
      <c r="AV702" s="53"/>
      <c r="AW702" s="53"/>
      <c r="AX702" s="1"/>
      <c r="AY702" s="1"/>
      <c r="AZ702" s="1"/>
      <c r="BA702" s="1"/>
      <c r="BB702" s="1"/>
    </row>
    <row r="703" spans="1:138" x14ac:dyDescent="0.2">
      <c r="A703" s="158">
        <f t="shared" si="406"/>
        <v>41859</v>
      </c>
      <c r="B703" s="2">
        <f t="shared" si="388"/>
        <v>345294.85110528785</v>
      </c>
      <c r="C703" s="2">
        <f t="shared" si="407"/>
        <v>304357.87975495</v>
      </c>
      <c r="D703" s="2">
        <f>SUM(Y703:Y$709)</f>
        <v>1308.7784494699999</v>
      </c>
      <c r="E703" s="73">
        <f t="shared" si="389"/>
        <v>303049.10130548</v>
      </c>
      <c r="F703" s="88">
        <f t="shared" si="417"/>
        <v>3942.55</v>
      </c>
      <c r="G703" s="3">
        <f>IF(AND(N703=1,N702&gt;1),VLOOKUP(A702,[1]Plan1!$BK$81:$BM$259,3),G702)</f>
        <v>3958.32</v>
      </c>
      <c r="H703" s="11">
        <f t="shared" si="418"/>
        <v>41774</v>
      </c>
      <c r="I703" s="11">
        <f t="shared" si="419"/>
        <v>41805</v>
      </c>
      <c r="J703" s="12">
        <f t="shared" si="390"/>
        <v>3.9999492714106744E-3</v>
      </c>
      <c r="K703" s="11">
        <f t="shared" si="408"/>
        <v>41865</v>
      </c>
      <c r="L703" s="11">
        <f t="shared" si="391"/>
        <v>41865</v>
      </c>
      <c r="M703" s="1">
        <f t="shared" si="413"/>
        <v>23</v>
      </c>
      <c r="N703" s="1">
        <f t="shared" si="392"/>
        <v>19</v>
      </c>
      <c r="O703" s="2">
        <f t="shared" si="393"/>
        <v>1.00330315</v>
      </c>
      <c r="P703" s="13">
        <f t="shared" si="420"/>
        <v>1.0045993099999999</v>
      </c>
      <c r="Q703" s="13">
        <f t="shared" si="414"/>
        <v>1.1271834734296795</v>
      </c>
      <c r="R703" s="2">
        <f t="shared" si="416"/>
        <v>1.13090672</v>
      </c>
      <c r="S703" s="2">
        <f t="shared" si="409"/>
        <v>1.06270687</v>
      </c>
      <c r="T703" s="2">
        <f t="shared" si="394"/>
        <v>323443.20975421002</v>
      </c>
      <c r="U703" s="2">
        <f t="shared" si="395"/>
        <v>82.069400089716822</v>
      </c>
      <c r="V703" s="2">
        <f t="shared" si="396"/>
        <v>39671.163850848112</v>
      </c>
      <c r="W703" s="2">
        <f t="shared" si="397"/>
        <v>344111.11300588783</v>
      </c>
      <c r="X703" s="17">
        <f t="shared" si="398"/>
        <v>0</v>
      </c>
      <c r="Y703" s="2">
        <f t="shared" si="399"/>
        <v>0</v>
      </c>
      <c r="Z703" s="72">
        <f t="shared" si="400"/>
        <v>0</v>
      </c>
      <c r="AA703" s="2">
        <f t="shared" si="401"/>
        <v>0</v>
      </c>
      <c r="AB703" s="12">
        <f t="shared" si="410"/>
        <v>4.6600000000000003E-2</v>
      </c>
      <c r="AC703" s="17">
        <f t="shared" si="402"/>
        <v>19</v>
      </c>
      <c r="AD703" s="17">
        <v>252</v>
      </c>
      <c r="AE703" s="13">
        <f t="shared" si="415"/>
        <v>1.003439988</v>
      </c>
      <c r="AF703" s="2">
        <f t="shared" si="403"/>
        <v>1112.6407602300001</v>
      </c>
      <c r="AG703" s="2">
        <f t="shared" si="404"/>
        <v>1183.7380994</v>
      </c>
      <c r="AH703" s="3">
        <f t="shared" si="405"/>
        <v>0</v>
      </c>
      <c r="AI703" s="4" t="str">
        <f t="shared" si="411"/>
        <v>A+J=</v>
      </c>
      <c r="AJ703" s="11">
        <f t="shared" si="412"/>
        <v>41865</v>
      </c>
      <c r="AK703" s="11"/>
      <c r="AL703" s="4"/>
      <c r="AM703" s="1"/>
      <c r="AN703" s="11"/>
      <c r="AO703" s="1"/>
      <c r="AP703" s="1"/>
      <c r="AQ703" s="3"/>
      <c r="AR703" s="3"/>
      <c r="AS703" s="6"/>
      <c r="AT703" s="1"/>
      <c r="AU703" s="1"/>
      <c r="AV703" s="1"/>
      <c r="AW703" s="1"/>
      <c r="AX703" s="1"/>
      <c r="AY703" s="1"/>
      <c r="AZ703" s="1"/>
      <c r="BA703" s="1"/>
      <c r="BB703" s="1"/>
    </row>
    <row r="704" spans="1:138" x14ac:dyDescent="0.2">
      <c r="A704" s="158">
        <f t="shared" si="406"/>
        <v>41860</v>
      </c>
      <c r="B704" s="2">
        <f t="shared" si="388"/>
        <v>345416.97298890515</v>
      </c>
      <c r="C704" s="2">
        <f t="shared" si="407"/>
        <v>304357.87975495</v>
      </c>
      <c r="D704" s="2">
        <f>SUM(Y704:Y$709)</f>
        <v>1308.7784494699999</v>
      </c>
      <c r="E704" s="73">
        <f t="shared" si="389"/>
        <v>303049.10130548</v>
      </c>
      <c r="F704" s="88">
        <f t="shared" si="417"/>
        <v>3942.55</v>
      </c>
      <c r="G704" s="3">
        <f>IF(AND(N704=1,N703&gt;1),VLOOKUP(A703,[1]Plan1!$BK$81:$BM$259,3),G703)</f>
        <v>3958.32</v>
      </c>
      <c r="H704" s="11">
        <f t="shared" si="418"/>
        <v>41774</v>
      </c>
      <c r="I704" s="11">
        <f t="shared" si="419"/>
        <v>41805</v>
      </c>
      <c r="J704" s="12">
        <f t="shared" si="390"/>
        <v>3.9999492714106744E-3</v>
      </c>
      <c r="K704" s="11">
        <f t="shared" si="408"/>
        <v>41865</v>
      </c>
      <c r="L704" s="11">
        <f t="shared" si="391"/>
        <v>41865</v>
      </c>
      <c r="M704" s="1">
        <f t="shared" si="413"/>
        <v>23</v>
      </c>
      <c r="N704" s="1">
        <f t="shared" si="392"/>
        <v>20</v>
      </c>
      <c r="O704" s="2">
        <f t="shared" si="393"/>
        <v>1.0034773100000001</v>
      </c>
      <c r="P704" s="13">
        <f t="shared" si="420"/>
        <v>1.0045993099999999</v>
      </c>
      <c r="Q704" s="13">
        <f t="shared" si="414"/>
        <v>1.1271834734296795</v>
      </c>
      <c r="R704" s="2">
        <f t="shared" si="416"/>
        <v>1.13110303</v>
      </c>
      <c r="S704" s="2">
        <f t="shared" si="409"/>
        <v>1.06270687</v>
      </c>
      <c r="T704" s="2">
        <f t="shared" si="394"/>
        <v>323443.20975421002</v>
      </c>
      <c r="U704" s="2">
        <f t="shared" si="395"/>
        <v>82.069400089716822</v>
      </c>
      <c r="V704" s="2">
        <f t="shared" si="396"/>
        <v>39730.655419925388</v>
      </c>
      <c r="W704" s="2">
        <f t="shared" si="397"/>
        <v>344170.60457496514</v>
      </c>
      <c r="X704" s="17">
        <f t="shared" si="398"/>
        <v>0</v>
      </c>
      <c r="Y704" s="2">
        <f t="shared" si="399"/>
        <v>0</v>
      </c>
      <c r="Z704" s="72">
        <f t="shared" si="400"/>
        <v>0</v>
      </c>
      <c r="AA704" s="2">
        <f t="shared" si="401"/>
        <v>0</v>
      </c>
      <c r="AB704" s="12">
        <f t="shared" si="410"/>
        <v>4.6600000000000003E-2</v>
      </c>
      <c r="AC704" s="17">
        <f t="shared" si="402"/>
        <v>20</v>
      </c>
      <c r="AD704" s="17">
        <v>252</v>
      </c>
      <c r="AE704" s="13">
        <f t="shared" si="415"/>
        <v>1.0036213679999999</v>
      </c>
      <c r="AF704" s="2">
        <f t="shared" si="403"/>
        <v>1171.30688962</v>
      </c>
      <c r="AG704" s="2">
        <f t="shared" si="404"/>
        <v>1246.36841394</v>
      </c>
      <c r="AH704" s="3">
        <f t="shared" si="405"/>
        <v>0</v>
      </c>
      <c r="AI704" s="4" t="str">
        <f t="shared" si="411"/>
        <v>A+J=</v>
      </c>
      <c r="AJ704" s="11">
        <f t="shared" si="412"/>
        <v>41865</v>
      </c>
      <c r="AK704" s="11"/>
      <c r="AL704" s="4"/>
      <c r="AM704" s="1"/>
      <c r="AN704" s="11"/>
      <c r="AO704" s="1"/>
      <c r="AP704" s="1"/>
      <c r="AQ704" s="3"/>
      <c r="AR704" s="3"/>
      <c r="AS704" s="6"/>
      <c r="AT704" s="1"/>
      <c r="AU704" s="1"/>
      <c r="AV704" s="1"/>
      <c r="AW704" s="1"/>
      <c r="AX704" s="1"/>
      <c r="AY704" s="1"/>
      <c r="AZ704" s="1"/>
      <c r="BA704" s="1"/>
      <c r="BB704" s="1"/>
    </row>
    <row r="705" spans="1:154" x14ac:dyDescent="0.2">
      <c r="A705" s="158">
        <f t="shared" si="406"/>
        <v>41861</v>
      </c>
      <c r="B705" s="2">
        <f t="shared" si="388"/>
        <v>345416.97298890515</v>
      </c>
      <c r="C705" s="2">
        <f t="shared" si="407"/>
        <v>304357.87975495</v>
      </c>
      <c r="D705" s="2">
        <f>SUM(Y705:Y$709)</f>
        <v>1308.7784494699999</v>
      </c>
      <c r="E705" s="73">
        <f t="shared" si="389"/>
        <v>303049.10130548</v>
      </c>
      <c r="F705" s="88">
        <f t="shared" si="417"/>
        <v>3942.55</v>
      </c>
      <c r="G705" s="3">
        <f>IF(AND(N705=1,N704&gt;1),VLOOKUP(A704,[1]Plan1!$BK$81:$BM$259,3),G704)</f>
        <v>3958.32</v>
      </c>
      <c r="H705" s="11">
        <f t="shared" si="418"/>
        <v>41774</v>
      </c>
      <c r="I705" s="11">
        <f t="shared" si="419"/>
        <v>41805</v>
      </c>
      <c r="J705" s="12">
        <f t="shared" si="390"/>
        <v>3.9999492714106744E-3</v>
      </c>
      <c r="K705" s="11">
        <f t="shared" si="408"/>
        <v>41865</v>
      </c>
      <c r="L705" s="11">
        <f t="shared" si="391"/>
        <v>41865</v>
      </c>
      <c r="M705" s="1">
        <f t="shared" si="413"/>
        <v>23</v>
      </c>
      <c r="N705" s="1">
        <f t="shared" si="392"/>
        <v>20</v>
      </c>
      <c r="O705" s="2">
        <f t="shared" si="393"/>
        <v>1.0034773100000001</v>
      </c>
      <c r="P705" s="13">
        <f t="shared" si="420"/>
        <v>1.0045993099999999</v>
      </c>
      <c r="Q705" s="13">
        <f t="shared" si="414"/>
        <v>1.1271834734296795</v>
      </c>
      <c r="R705" s="2">
        <f t="shared" si="416"/>
        <v>1.13110303</v>
      </c>
      <c r="S705" s="2">
        <f t="shared" si="409"/>
        <v>1.06270687</v>
      </c>
      <c r="T705" s="2">
        <f t="shared" si="394"/>
        <v>323443.20975421002</v>
      </c>
      <c r="U705" s="2">
        <f t="shared" si="395"/>
        <v>82.069400089716822</v>
      </c>
      <c r="V705" s="2">
        <f t="shared" si="396"/>
        <v>39730.655419925388</v>
      </c>
      <c r="W705" s="2">
        <f t="shared" si="397"/>
        <v>344170.60457496514</v>
      </c>
      <c r="X705" s="17">
        <f t="shared" si="398"/>
        <v>0</v>
      </c>
      <c r="Y705" s="2">
        <f t="shared" si="399"/>
        <v>0</v>
      </c>
      <c r="Z705" s="72">
        <f t="shared" si="400"/>
        <v>0</v>
      </c>
      <c r="AA705" s="2">
        <f t="shared" si="401"/>
        <v>0</v>
      </c>
      <c r="AB705" s="12">
        <f t="shared" si="410"/>
        <v>4.6600000000000003E-2</v>
      </c>
      <c r="AC705" s="17">
        <f t="shared" si="402"/>
        <v>20</v>
      </c>
      <c r="AD705" s="17">
        <v>252</v>
      </c>
      <c r="AE705" s="13">
        <f t="shared" si="415"/>
        <v>1.0036213679999999</v>
      </c>
      <c r="AF705" s="2">
        <f t="shared" si="403"/>
        <v>1171.30688962</v>
      </c>
      <c r="AG705" s="2">
        <f t="shared" si="404"/>
        <v>1246.36841394</v>
      </c>
      <c r="AH705" s="3">
        <f t="shared" si="405"/>
        <v>0</v>
      </c>
      <c r="AI705" s="4" t="str">
        <f t="shared" si="411"/>
        <v>A+J=</v>
      </c>
      <c r="AJ705" s="11">
        <f t="shared" si="412"/>
        <v>41865</v>
      </c>
      <c r="AK705" s="11"/>
      <c r="AL705" s="4"/>
      <c r="AM705" s="1"/>
      <c r="AN705" s="11"/>
      <c r="AO705" s="1"/>
      <c r="AP705" s="1"/>
      <c r="AQ705" s="3"/>
      <c r="AR705" s="3"/>
      <c r="AS705" s="6"/>
      <c r="AT705" s="1"/>
      <c r="AU705" s="1"/>
      <c r="AV705" s="1"/>
      <c r="AW705" s="1"/>
      <c r="AX705" s="1"/>
      <c r="AY705" s="1"/>
      <c r="AZ705" s="1"/>
      <c r="BA705" s="1"/>
      <c r="BB705" s="1"/>
    </row>
    <row r="706" spans="1:154" x14ac:dyDescent="0.2">
      <c r="A706" s="158">
        <f t="shared" si="406"/>
        <v>41862</v>
      </c>
      <c r="B706" s="2">
        <f t="shared" si="388"/>
        <v>345416.97298890515</v>
      </c>
      <c r="C706" s="2">
        <f t="shared" si="407"/>
        <v>304357.87975495</v>
      </c>
      <c r="D706" s="2">
        <f>SUM(Y706:Y$709)</f>
        <v>1308.7784494699999</v>
      </c>
      <c r="E706" s="73">
        <f t="shared" si="389"/>
        <v>303049.10130548</v>
      </c>
      <c r="F706" s="88">
        <f t="shared" si="417"/>
        <v>3942.55</v>
      </c>
      <c r="G706" s="3">
        <f>IF(AND(N706=1,N705&gt;1),VLOOKUP(A705,[1]Plan1!$BK$81:$BM$259,3),G705)</f>
        <v>3958.32</v>
      </c>
      <c r="H706" s="11">
        <f t="shared" si="418"/>
        <v>41774</v>
      </c>
      <c r="I706" s="11">
        <f t="shared" si="419"/>
        <v>41805</v>
      </c>
      <c r="J706" s="12">
        <f t="shared" si="390"/>
        <v>3.9999492714106744E-3</v>
      </c>
      <c r="K706" s="11">
        <f t="shared" si="408"/>
        <v>41865</v>
      </c>
      <c r="L706" s="11">
        <f t="shared" si="391"/>
        <v>41865</v>
      </c>
      <c r="M706" s="1">
        <f t="shared" si="413"/>
        <v>23</v>
      </c>
      <c r="N706" s="1">
        <f t="shared" si="392"/>
        <v>20</v>
      </c>
      <c r="O706" s="2">
        <f t="shared" si="393"/>
        <v>1.0034773100000001</v>
      </c>
      <c r="P706" s="13">
        <f t="shared" si="420"/>
        <v>1.0045993099999999</v>
      </c>
      <c r="Q706" s="13">
        <f t="shared" si="414"/>
        <v>1.1271834734296795</v>
      </c>
      <c r="R706" s="2">
        <f t="shared" si="416"/>
        <v>1.13110303</v>
      </c>
      <c r="S706" s="2">
        <f t="shared" si="409"/>
        <v>1.06270687</v>
      </c>
      <c r="T706" s="2">
        <f t="shared" si="394"/>
        <v>323443.20975421002</v>
      </c>
      <c r="U706" s="2">
        <f t="shared" si="395"/>
        <v>82.069400089716822</v>
      </c>
      <c r="V706" s="2">
        <f t="shared" si="396"/>
        <v>39730.655419925388</v>
      </c>
      <c r="W706" s="2">
        <f t="shared" si="397"/>
        <v>344170.60457496514</v>
      </c>
      <c r="X706" s="17">
        <f t="shared" si="398"/>
        <v>0</v>
      </c>
      <c r="Y706" s="2">
        <f t="shared" si="399"/>
        <v>0</v>
      </c>
      <c r="Z706" s="72">
        <f t="shared" si="400"/>
        <v>0</v>
      </c>
      <c r="AA706" s="2">
        <f t="shared" si="401"/>
        <v>0</v>
      </c>
      <c r="AB706" s="12">
        <f t="shared" si="410"/>
        <v>4.6600000000000003E-2</v>
      </c>
      <c r="AC706" s="17">
        <f t="shared" si="402"/>
        <v>20</v>
      </c>
      <c r="AD706" s="17">
        <v>252</v>
      </c>
      <c r="AE706" s="13">
        <f t="shared" si="415"/>
        <v>1.0036213679999999</v>
      </c>
      <c r="AF706" s="2">
        <f t="shared" si="403"/>
        <v>1171.30688962</v>
      </c>
      <c r="AG706" s="2">
        <f t="shared" si="404"/>
        <v>1246.36841394</v>
      </c>
      <c r="AH706" s="3">
        <f t="shared" si="405"/>
        <v>0</v>
      </c>
      <c r="AI706" s="4" t="str">
        <f t="shared" si="411"/>
        <v>A+J=</v>
      </c>
      <c r="AJ706" s="11">
        <f t="shared" si="412"/>
        <v>41865</v>
      </c>
      <c r="AK706" s="11"/>
      <c r="AL706" s="4"/>
      <c r="AM706" s="1"/>
      <c r="AN706" s="11"/>
      <c r="AO706" s="1"/>
      <c r="AP706" s="1"/>
      <c r="AQ706" s="3"/>
      <c r="AR706" s="3"/>
      <c r="AS706" s="6"/>
      <c r="AT706" s="1"/>
      <c r="AU706" s="1"/>
      <c r="AV706" s="1"/>
      <c r="AW706" s="1"/>
      <c r="AX706" s="1"/>
      <c r="AY706" s="1"/>
      <c r="AZ706" s="1"/>
      <c r="BA706" s="1"/>
      <c r="BB706" s="1"/>
    </row>
    <row r="707" spans="1:154" x14ac:dyDescent="0.2">
      <c r="A707" s="158">
        <f t="shared" si="406"/>
        <v>41863</v>
      </c>
      <c r="B707" s="2">
        <f t="shared" si="388"/>
        <v>345539.13659509545</v>
      </c>
      <c r="C707" s="2">
        <f t="shared" si="407"/>
        <v>304357.87975495</v>
      </c>
      <c r="D707" s="2">
        <f>SUM(Y707:Y$709)</f>
        <v>1308.7784494699999</v>
      </c>
      <c r="E707" s="73">
        <f t="shared" si="389"/>
        <v>303049.10130548</v>
      </c>
      <c r="F707" s="88">
        <f t="shared" si="417"/>
        <v>3942.55</v>
      </c>
      <c r="G707" s="3">
        <f>IF(AND(N707=1,N706&gt;1),VLOOKUP(A706,[1]Plan1!$BK$81:$BM$259,3),G706)</f>
        <v>3958.32</v>
      </c>
      <c r="H707" s="11">
        <f t="shared" si="418"/>
        <v>41774</v>
      </c>
      <c r="I707" s="11">
        <f t="shared" si="419"/>
        <v>41805</v>
      </c>
      <c r="J707" s="12">
        <f t="shared" si="390"/>
        <v>3.9999492714106744E-3</v>
      </c>
      <c r="K707" s="11">
        <f t="shared" si="408"/>
        <v>41865</v>
      </c>
      <c r="L707" s="11">
        <f t="shared" si="391"/>
        <v>41865</v>
      </c>
      <c r="M707" s="1">
        <f t="shared" si="413"/>
        <v>23</v>
      </c>
      <c r="N707" s="1">
        <f t="shared" si="392"/>
        <v>21</v>
      </c>
      <c r="O707" s="2">
        <f t="shared" si="393"/>
        <v>1.00365149</v>
      </c>
      <c r="P707" s="13">
        <f t="shared" si="420"/>
        <v>1.0045993099999999</v>
      </c>
      <c r="Q707" s="13">
        <f t="shared" si="414"/>
        <v>1.1271834734296795</v>
      </c>
      <c r="R707" s="2">
        <f t="shared" si="416"/>
        <v>1.13129937</v>
      </c>
      <c r="S707" s="2">
        <f t="shared" si="409"/>
        <v>1.06270687</v>
      </c>
      <c r="T707" s="2">
        <f t="shared" si="394"/>
        <v>323443.20975421002</v>
      </c>
      <c r="U707" s="2">
        <f t="shared" si="395"/>
        <v>82.069400089716822</v>
      </c>
      <c r="V707" s="2">
        <f t="shared" si="396"/>
        <v>39790.15608047571</v>
      </c>
      <c r="W707" s="2">
        <f t="shared" si="397"/>
        <v>344230.10523551545</v>
      </c>
      <c r="X707" s="17">
        <f t="shared" si="398"/>
        <v>0</v>
      </c>
      <c r="Y707" s="2">
        <f t="shared" si="399"/>
        <v>0</v>
      </c>
      <c r="Z707" s="72">
        <f t="shared" si="400"/>
        <v>0</v>
      </c>
      <c r="AA707" s="2">
        <f t="shared" si="401"/>
        <v>0</v>
      </c>
      <c r="AB707" s="12">
        <f t="shared" si="410"/>
        <v>4.6600000000000003E-2</v>
      </c>
      <c r="AC707" s="17">
        <f t="shared" si="402"/>
        <v>21</v>
      </c>
      <c r="AD707" s="17">
        <v>252</v>
      </c>
      <c r="AE707" s="13">
        <f t="shared" si="415"/>
        <v>1.00380278</v>
      </c>
      <c r="AF707" s="2">
        <f t="shared" si="403"/>
        <v>1229.98336918</v>
      </c>
      <c r="AG707" s="2">
        <f t="shared" si="404"/>
        <v>1309.0313595800001</v>
      </c>
      <c r="AH707" s="3">
        <f t="shared" si="405"/>
        <v>0</v>
      </c>
      <c r="AI707" s="4" t="str">
        <f t="shared" si="411"/>
        <v>A+J=</v>
      </c>
      <c r="AJ707" s="11">
        <f t="shared" si="412"/>
        <v>41865</v>
      </c>
      <c r="AK707" s="11"/>
      <c r="AL707" s="4"/>
      <c r="AM707" s="1"/>
      <c r="AN707" s="11"/>
      <c r="AO707" s="1"/>
      <c r="AP707" s="1"/>
      <c r="AQ707" s="3"/>
      <c r="AR707" s="3"/>
      <c r="AS707" s="6"/>
      <c r="AT707" s="1"/>
      <c r="AU707" s="1"/>
      <c r="AV707" s="1"/>
      <c r="AW707" s="1"/>
      <c r="AX707" s="1"/>
      <c r="AY707" s="1"/>
      <c r="AZ707" s="1"/>
      <c r="BA707" s="1"/>
      <c r="BB707" s="1"/>
    </row>
    <row r="708" spans="1:154" x14ac:dyDescent="0.2">
      <c r="A708" s="158">
        <f t="shared" si="406"/>
        <v>41864</v>
      </c>
      <c r="B708" s="2">
        <f t="shared" si="388"/>
        <v>345661.33923623775</v>
      </c>
      <c r="C708" s="2">
        <f t="shared" si="407"/>
        <v>304357.87975495</v>
      </c>
      <c r="D708" s="2">
        <f>SUM(Y708:Y$709)</f>
        <v>1308.7784494699999</v>
      </c>
      <c r="E708" s="73">
        <f t="shared" si="389"/>
        <v>303049.10130548</v>
      </c>
      <c r="F708" s="88">
        <f t="shared" si="417"/>
        <v>3942.55</v>
      </c>
      <c r="G708" s="3">
        <f>IF(AND(N708=1,N707&gt;1),VLOOKUP(A707,[1]Plan1!$BK$81:$BM$259,3),G707)</f>
        <v>3958.32</v>
      </c>
      <c r="H708" s="11">
        <f t="shared" si="418"/>
        <v>41774</v>
      </c>
      <c r="I708" s="11">
        <f t="shared" si="419"/>
        <v>41805</v>
      </c>
      <c r="J708" s="12">
        <f t="shared" si="390"/>
        <v>3.9999492714106744E-3</v>
      </c>
      <c r="K708" s="11">
        <f t="shared" si="408"/>
        <v>41865</v>
      </c>
      <c r="L708" s="11">
        <f t="shared" si="391"/>
        <v>41865</v>
      </c>
      <c r="M708" s="1">
        <f t="shared" si="413"/>
        <v>23</v>
      </c>
      <c r="N708" s="1">
        <f t="shared" si="392"/>
        <v>22</v>
      </c>
      <c r="O708" s="2">
        <f t="shared" si="393"/>
        <v>1.0038256999999999</v>
      </c>
      <c r="P708" s="13">
        <f t="shared" si="420"/>
        <v>1.0045993099999999</v>
      </c>
      <c r="Q708" s="13">
        <f t="shared" si="414"/>
        <v>1.1271834734296795</v>
      </c>
      <c r="R708" s="2">
        <f t="shared" si="416"/>
        <v>1.1314957299999999</v>
      </c>
      <c r="S708" s="2">
        <f t="shared" si="409"/>
        <v>1.06270687</v>
      </c>
      <c r="T708" s="2">
        <f t="shared" si="394"/>
        <v>323443.20975421002</v>
      </c>
      <c r="U708" s="2">
        <f t="shared" si="395"/>
        <v>82.069400089716822</v>
      </c>
      <c r="V708" s="2">
        <f t="shared" si="396"/>
        <v>39849.662802008024</v>
      </c>
      <c r="W708" s="2">
        <f t="shared" si="397"/>
        <v>344289.61195704777</v>
      </c>
      <c r="X708" s="17">
        <f t="shared" si="398"/>
        <v>0</v>
      </c>
      <c r="Y708" s="2">
        <f t="shared" si="399"/>
        <v>0</v>
      </c>
      <c r="Z708" s="72">
        <f t="shared" si="400"/>
        <v>0</v>
      </c>
      <c r="AA708" s="2">
        <f t="shared" si="401"/>
        <v>0</v>
      </c>
      <c r="AB708" s="12">
        <f t="shared" si="410"/>
        <v>4.6600000000000003E-2</v>
      </c>
      <c r="AC708" s="17">
        <f t="shared" si="402"/>
        <v>22</v>
      </c>
      <c r="AD708" s="17">
        <v>252</v>
      </c>
      <c r="AE708" s="13">
        <f t="shared" si="415"/>
        <v>1.003984225</v>
      </c>
      <c r="AF708" s="2">
        <f t="shared" si="403"/>
        <v>1288.67052238</v>
      </c>
      <c r="AG708" s="2">
        <f t="shared" si="404"/>
        <v>1371.72727919</v>
      </c>
      <c r="AH708" s="3">
        <f t="shared" si="405"/>
        <v>0</v>
      </c>
      <c r="AI708" s="4" t="str">
        <f t="shared" si="411"/>
        <v>A+J=</v>
      </c>
      <c r="AJ708" s="11">
        <f t="shared" si="412"/>
        <v>41865</v>
      </c>
      <c r="AK708" s="11"/>
      <c r="AL708" s="4"/>
      <c r="AM708" s="38"/>
      <c r="AN708" s="18"/>
      <c r="AO708" s="38"/>
      <c r="AP708" s="38"/>
      <c r="AQ708" s="39"/>
      <c r="AR708" s="39"/>
      <c r="AS708" s="69"/>
      <c r="AT708" s="38"/>
      <c r="AU708" s="38"/>
      <c r="AV708" s="38"/>
      <c r="AW708" s="38"/>
      <c r="AX708" s="1"/>
      <c r="AY708" s="1"/>
      <c r="AZ708" s="1"/>
      <c r="BA708" s="1"/>
      <c r="BB708" s="1"/>
    </row>
    <row r="709" spans="1:154" x14ac:dyDescent="0.2">
      <c r="A709" s="157">
        <f t="shared" si="406"/>
        <v>41865</v>
      </c>
      <c r="B709" s="90">
        <f t="shared" si="388"/>
        <v>345783.58700776414</v>
      </c>
      <c r="C709" s="90">
        <f t="shared" si="407"/>
        <v>304357.87975495</v>
      </c>
      <c r="D709" s="2">
        <f>SUM(Y709:Y$709)</f>
        <v>1308.7784494699999</v>
      </c>
      <c r="E709" s="91">
        <f t="shared" si="389"/>
        <v>303049.10130548</v>
      </c>
      <c r="F709" s="92">
        <f t="shared" si="417"/>
        <v>3942.55</v>
      </c>
      <c r="G709" s="3">
        <f>IF(AND(N709=1,N708&gt;1),VLOOKUP(A708,[1]Plan1!$BK$81:$BM$259,3),G708)</f>
        <v>3958.32</v>
      </c>
      <c r="H709" s="62">
        <f t="shared" si="418"/>
        <v>41774</v>
      </c>
      <c r="I709" s="62">
        <f t="shared" si="419"/>
        <v>41805</v>
      </c>
      <c r="J709" s="74">
        <f t="shared" si="390"/>
        <v>3.9999492714106744E-3</v>
      </c>
      <c r="K709" s="62">
        <f t="shared" si="408"/>
        <v>41897</v>
      </c>
      <c r="L709" s="62">
        <f t="shared" si="391"/>
        <v>41865</v>
      </c>
      <c r="M709" s="63">
        <f t="shared" si="413"/>
        <v>23</v>
      </c>
      <c r="N709" s="63">
        <f t="shared" si="392"/>
        <v>23</v>
      </c>
      <c r="O709" s="90">
        <f t="shared" si="393"/>
        <v>1.0039999399999999</v>
      </c>
      <c r="P709" s="93">
        <f t="shared" si="420"/>
        <v>1.0045993099999999</v>
      </c>
      <c r="Q709" s="93">
        <f t="shared" si="414"/>
        <v>1.1271834734296795</v>
      </c>
      <c r="R709" s="90">
        <f t="shared" si="416"/>
        <v>1.13169213</v>
      </c>
      <c r="S709" s="2">
        <f t="shared" si="409"/>
        <v>1.06270687</v>
      </c>
      <c r="T709" s="90">
        <f t="shared" si="394"/>
        <v>323443.20975421002</v>
      </c>
      <c r="U709" s="90">
        <f t="shared" si="395"/>
        <v>82.069400089716822</v>
      </c>
      <c r="V709" s="90">
        <f t="shared" si="396"/>
        <v>39909.181645504446</v>
      </c>
      <c r="W709" s="90">
        <f t="shared" si="397"/>
        <v>344349.13080054417</v>
      </c>
      <c r="X709" s="94">
        <f t="shared" si="398"/>
        <v>23</v>
      </c>
      <c r="Y709" s="90">
        <f t="shared" si="399"/>
        <v>1308.7784494699999</v>
      </c>
      <c r="Z709" s="95">
        <f t="shared" si="400"/>
        <v>4.3001300000000001E-3</v>
      </c>
      <c r="AA709" s="90">
        <f t="shared" si="401"/>
        <v>1390.84784956</v>
      </c>
      <c r="AB709" s="74">
        <f t="shared" si="410"/>
        <v>4.6600000000000003E-2</v>
      </c>
      <c r="AC709" s="94">
        <f t="shared" si="402"/>
        <v>23</v>
      </c>
      <c r="AD709" s="94">
        <v>252</v>
      </c>
      <c r="AE709" s="93">
        <f t="shared" si="415"/>
        <v>1.004165703</v>
      </c>
      <c r="AF709" s="90">
        <f t="shared" si="403"/>
        <v>1347.3683492</v>
      </c>
      <c r="AG709" s="90">
        <f t="shared" si="404"/>
        <v>1434.4562072199999</v>
      </c>
      <c r="AH709" s="64">
        <f t="shared" si="405"/>
        <v>2738.2161987600002</v>
      </c>
      <c r="AI709" s="65" t="str">
        <f t="shared" si="411"/>
        <v>A+J=</v>
      </c>
      <c r="AJ709" s="62">
        <f t="shared" si="412"/>
        <v>41865</v>
      </c>
      <c r="AK709" s="62"/>
      <c r="AL709" s="65"/>
      <c r="AM709" s="63"/>
      <c r="AN709" s="62"/>
      <c r="AO709" s="63"/>
      <c r="AP709" s="63"/>
      <c r="AQ709" s="64"/>
      <c r="AR709" s="64"/>
      <c r="AS709" s="70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  <c r="BY709" s="63"/>
      <c r="BZ709" s="63"/>
      <c r="CA709" s="63"/>
      <c r="CB709" s="63"/>
      <c r="CC709" s="63"/>
      <c r="CD709" s="63"/>
      <c r="CE709" s="63"/>
      <c r="CF709" s="63"/>
      <c r="CG709" s="63"/>
      <c r="CH709" s="63"/>
      <c r="CI709" s="63"/>
      <c r="CJ709" s="63"/>
      <c r="CK709" s="63"/>
      <c r="CL709" s="63"/>
      <c r="CM709" s="63"/>
      <c r="CN709" s="63"/>
      <c r="CO709" s="63"/>
      <c r="CP709" s="63"/>
      <c r="CQ709" s="63"/>
      <c r="CR709" s="63"/>
      <c r="CS709" s="63"/>
      <c r="CT709" s="63"/>
      <c r="CU709" s="63"/>
      <c r="CV709" s="63"/>
      <c r="CW709" s="63"/>
      <c r="CX709" s="63"/>
      <c r="CY709" s="63"/>
      <c r="CZ709" s="63"/>
      <c r="DA709" s="63"/>
      <c r="DB709" s="63"/>
      <c r="DC709" s="63"/>
      <c r="DD709" s="63"/>
      <c r="DE709" s="63"/>
      <c r="DF709" s="63"/>
      <c r="DG709" s="63"/>
      <c r="DH709" s="63"/>
      <c r="DI709" s="63"/>
      <c r="DJ709" s="63"/>
      <c r="DK709" s="63"/>
      <c r="DL709" s="63"/>
      <c r="DM709" s="63"/>
      <c r="DN709" s="63"/>
      <c r="DO709" s="63"/>
      <c r="DP709" s="63"/>
      <c r="DQ709" s="63"/>
      <c r="DR709" s="63"/>
      <c r="DS709" s="63"/>
      <c r="DT709" s="63"/>
      <c r="DU709" s="63"/>
      <c r="DV709" s="63"/>
      <c r="DW709" s="63"/>
      <c r="DX709" s="63"/>
      <c r="DY709" s="63"/>
      <c r="DZ709" s="63"/>
      <c r="EA709" s="63"/>
      <c r="EB709" s="63"/>
      <c r="EC709" s="63"/>
      <c r="ED709" s="63"/>
      <c r="EE709" s="63"/>
      <c r="EF709" s="63"/>
      <c r="EG709" s="63"/>
      <c r="EH709" s="63"/>
      <c r="EI709" s="63"/>
      <c r="EJ709" s="63"/>
      <c r="EK709" s="63"/>
      <c r="EL709" s="63"/>
      <c r="EM709" s="63"/>
      <c r="EN709" s="63"/>
      <c r="EO709" s="63"/>
      <c r="EP709" s="63"/>
      <c r="EQ709" s="63"/>
      <c r="ER709" s="63"/>
      <c r="ES709" s="63"/>
      <c r="ET709" s="63"/>
      <c r="EU709" s="63"/>
      <c r="EV709" s="63"/>
      <c r="EW709" s="63"/>
      <c r="EX709" s="63"/>
    </row>
    <row r="710" spans="1:154" x14ac:dyDescent="0.2">
      <c r="A710" s="158">
        <f t="shared" si="406"/>
        <v>41866</v>
      </c>
      <c r="B710" s="2">
        <f t="shared" si="388"/>
        <v>343021.85154446121</v>
      </c>
      <c r="C710" s="2">
        <f t="shared" si="407"/>
        <v>303049.10130548</v>
      </c>
      <c r="D710" s="2">
        <v>0</v>
      </c>
      <c r="E710" s="73">
        <f t="shared" si="389"/>
        <v>303049.10130548</v>
      </c>
      <c r="F710" s="88">
        <f t="shared" si="417"/>
        <v>3958.32</v>
      </c>
      <c r="G710" s="3">
        <f>IF(AND(N710=1,N709&gt;1),VLOOKUP(A709,[1]Plan1!$BK$81:$BM$259,3),G709)</f>
        <v>3958.72</v>
      </c>
      <c r="H710" s="11">
        <f t="shared" si="418"/>
        <v>41805</v>
      </c>
      <c r="I710" s="11">
        <f t="shared" si="419"/>
        <v>41835</v>
      </c>
      <c r="J710" s="12">
        <f t="shared" si="390"/>
        <v>1.0105297196782992E-4</v>
      </c>
      <c r="K710" s="11">
        <f t="shared" si="408"/>
        <v>41897</v>
      </c>
      <c r="L710" s="11">
        <f t="shared" si="391"/>
        <v>41897</v>
      </c>
      <c r="M710" s="1">
        <f t="shared" si="413"/>
        <v>22</v>
      </c>
      <c r="N710" s="1">
        <f t="shared" si="392"/>
        <v>1</v>
      </c>
      <c r="O710" s="2">
        <f t="shared" si="393"/>
        <v>1.0000045900000001</v>
      </c>
      <c r="P710" s="13">
        <f t="shared" si="420"/>
        <v>1.0039999399999999</v>
      </c>
      <c r="Q710" s="13">
        <f t="shared" si="414"/>
        <v>1.1316921396923898</v>
      </c>
      <c r="R710" s="2">
        <f t="shared" si="416"/>
        <v>1.1316973299999999</v>
      </c>
      <c r="S710" s="2">
        <f t="shared" si="409"/>
        <v>1.06270687</v>
      </c>
      <c r="T710" s="2">
        <f t="shared" si="394"/>
        <v>322052.36190466001</v>
      </c>
      <c r="U710" s="2">
        <f t="shared" si="395"/>
        <v>0</v>
      </c>
      <c r="V710" s="2">
        <f t="shared" si="396"/>
        <v>39910.757500831212</v>
      </c>
      <c r="W710" s="2">
        <f t="shared" si="397"/>
        <v>342959.85880631121</v>
      </c>
      <c r="X710" s="17">
        <f t="shared" si="398"/>
        <v>0</v>
      </c>
      <c r="Y710" s="2">
        <f t="shared" si="399"/>
        <v>0</v>
      </c>
      <c r="Z710" s="72">
        <f t="shared" si="400"/>
        <v>0</v>
      </c>
      <c r="AA710" s="2">
        <f t="shared" si="401"/>
        <v>0</v>
      </c>
      <c r="AB710" s="12">
        <f t="shared" si="410"/>
        <v>4.6600000000000003E-2</v>
      </c>
      <c r="AC710" s="17">
        <f t="shared" si="402"/>
        <v>1</v>
      </c>
      <c r="AD710" s="17">
        <v>252</v>
      </c>
      <c r="AE710" s="13">
        <f t="shared" si="415"/>
        <v>1.0001807579999999</v>
      </c>
      <c r="AF710" s="2">
        <f t="shared" si="403"/>
        <v>58.213540829999999</v>
      </c>
      <c r="AG710" s="2">
        <f t="shared" si="404"/>
        <v>61.992738150000001</v>
      </c>
      <c r="AH710" s="3">
        <f t="shared" si="405"/>
        <v>0</v>
      </c>
      <c r="AI710" s="4" t="str">
        <f t="shared" si="411"/>
        <v>A+J=</v>
      </c>
      <c r="AJ710" s="11">
        <f t="shared" si="412"/>
        <v>41897</v>
      </c>
      <c r="AK710" s="11"/>
      <c r="AL710" s="4"/>
      <c r="AM710" s="38"/>
      <c r="AN710" s="18"/>
      <c r="AO710" s="38"/>
      <c r="AP710" s="38"/>
      <c r="AQ710" s="39"/>
      <c r="AR710" s="39"/>
      <c r="AS710" s="69"/>
      <c r="AT710" s="38"/>
      <c r="AU710" s="38"/>
      <c r="AV710" s="38"/>
      <c r="AW710" s="38"/>
      <c r="AX710" s="1"/>
      <c r="AY710" s="1"/>
      <c r="AZ710" s="1"/>
      <c r="BA710" s="1"/>
      <c r="BB710" s="1"/>
    </row>
    <row r="711" spans="1:154" x14ac:dyDescent="0.2">
      <c r="A711" s="158">
        <f t="shared" si="406"/>
        <v>41867</v>
      </c>
      <c r="B711" s="2">
        <f t="shared" si="388"/>
        <v>343085.42865082697</v>
      </c>
      <c r="C711" s="2">
        <f t="shared" si="407"/>
        <v>303049.10130548</v>
      </c>
      <c r="D711" s="2">
        <v>0</v>
      </c>
      <c r="E711" s="73">
        <f t="shared" si="389"/>
        <v>303049.10130548</v>
      </c>
      <c r="F711" s="88">
        <f t="shared" si="417"/>
        <v>3958.32</v>
      </c>
      <c r="G711" s="3">
        <f>IF(AND(N711=1,N710&gt;1),VLOOKUP(A710,[1]Plan1!$BK$81:$BM$259,3),G710)</f>
        <v>3958.72</v>
      </c>
      <c r="H711" s="11">
        <f t="shared" si="418"/>
        <v>41805</v>
      </c>
      <c r="I711" s="11">
        <f t="shared" si="419"/>
        <v>41835</v>
      </c>
      <c r="J711" s="12">
        <f t="shared" si="390"/>
        <v>1.0105297196782992E-4</v>
      </c>
      <c r="K711" s="11">
        <f t="shared" si="408"/>
        <v>41897</v>
      </c>
      <c r="L711" s="11">
        <f t="shared" si="391"/>
        <v>41897</v>
      </c>
      <c r="M711" s="1">
        <f t="shared" si="413"/>
        <v>22</v>
      </c>
      <c r="N711" s="1">
        <f t="shared" si="392"/>
        <v>2</v>
      </c>
      <c r="O711" s="2">
        <f t="shared" si="393"/>
        <v>1.0000091799999999</v>
      </c>
      <c r="P711" s="13">
        <f t="shared" si="420"/>
        <v>1.0039999399999999</v>
      </c>
      <c r="Q711" s="13">
        <f t="shared" si="414"/>
        <v>1.1316921396923898</v>
      </c>
      <c r="R711" s="2">
        <f t="shared" si="416"/>
        <v>1.1317025199999999</v>
      </c>
      <c r="S711" s="2">
        <f t="shared" si="409"/>
        <v>1.06270687</v>
      </c>
      <c r="T711" s="2">
        <f t="shared" si="394"/>
        <v>322052.36190466001</v>
      </c>
      <c r="U711" s="2">
        <f t="shared" si="395"/>
        <v>0</v>
      </c>
      <c r="V711" s="2">
        <f t="shared" si="396"/>
        <v>39912.330325666982</v>
      </c>
      <c r="W711" s="2">
        <f t="shared" si="397"/>
        <v>342961.43163114699</v>
      </c>
      <c r="X711" s="17">
        <f t="shared" si="398"/>
        <v>0</v>
      </c>
      <c r="Y711" s="2">
        <f t="shared" si="399"/>
        <v>0</v>
      </c>
      <c r="Z711" s="72">
        <f t="shared" si="400"/>
        <v>0</v>
      </c>
      <c r="AA711" s="2">
        <f t="shared" si="401"/>
        <v>0</v>
      </c>
      <c r="AB711" s="12">
        <f t="shared" si="410"/>
        <v>4.6600000000000003E-2</v>
      </c>
      <c r="AC711" s="17">
        <f t="shared" si="402"/>
        <v>2</v>
      </c>
      <c r="AD711" s="17">
        <v>252</v>
      </c>
      <c r="AE711" s="13">
        <f t="shared" si="415"/>
        <v>1.0003615480000001</v>
      </c>
      <c r="AF711" s="2">
        <f t="shared" si="403"/>
        <v>116.43738734</v>
      </c>
      <c r="AG711" s="2">
        <f t="shared" si="404"/>
        <v>123.99701967999999</v>
      </c>
      <c r="AH711" s="3">
        <f t="shared" si="405"/>
        <v>0</v>
      </c>
      <c r="AI711" s="4" t="str">
        <f t="shared" si="411"/>
        <v>A+J=</v>
      </c>
      <c r="AJ711" s="11">
        <f t="shared" si="412"/>
        <v>41897</v>
      </c>
      <c r="AK711" s="11"/>
      <c r="AL711" s="4"/>
      <c r="AM711" s="38"/>
      <c r="AN711" s="18"/>
      <c r="AO711" s="38"/>
      <c r="AP711" s="38"/>
      <c r="AQ711" s="39"/>
      <c r="AR711" s="39"/>
      <c r="AS711" s="69"/>
      <c r="AT711" s="38"/>
      <c r="AU711" s="38"/>
      <c r="AV711" s="38"/>
      <c r="AW711" s="38"/>
      <c r="AX711" s="1"/>
      <c r="AY711" s="1"/>
      <c r="AZ711" s="1"/>
      <c r="BA711" s="1"/>
      <c r="BB711" s="1"/>
    </row>
    <row r="712" spans="1:154" x14ac:dyDescent="0.2">
      <c r="A712" s="158">
        <f t="shared" si="406"/>
        <v>41868</v>
      </c>
      <c r="B712" s="2">
        <f t="shared" si="388"/>
        <v>343085.42865082697</v>
      </c>
      <c r="C712" s="2">
        <f t="shared" si="407"/>
        <v>303049.10130548</v>
      </c>
      <c r="D712" s="2">
        <v>0</v>
      </c>
      <c r="E712" s="73">
        <f t="shared" si="389"/>
        <v>303049.10130548</v>
      </c>
      <c r="F712" s="88">
        <f t="shared" si="417"/>
        <v>3958.32</v>
      </c>
      <c r="G712" s="3">
        <f>IF(AND(N712=1,N711&gt;1),VLOOKUP(A711,[1]Plan1!$BK$81:$BM$259,3),G711)</f>
        <v>3958.72</v>
      </c>
      <c r="H712" s="11">
        <f t="shared" si="418"/>
        <v>41805</v>
      </c>
      <c r="I712" s="11">
        <f t="shared" si="419"/>
        <v>41835</v>
      </c>
      <c r="J712" s="12">
        <f t="shared" si="390"/>
        <v>1.0105297196782992E-4</v>
      </c>
      <c r="K712" s="11">
        <f t="shared" si="408"/>
        <v>41897</v>
      </c>
      <c r="L712" s="11">
        <f t="shared" si="391"/>
        <v>41897</v>
      </c>
      <c r="M712" s="1">
        <f t="shared" si="413"/>
        <v>22</v>
      </c>
      <c r="N712" s="1">
        <f t="shared" si="392"/>
        <v>2</v>
      </c>
      <c r="O712" s="2">
        <f t="shared" si="393"/>
        <v>1.0000091799999999</v>
      </c>
      <c r="P712" s="13">
        <f t="shared" si="420"/>
        <v>1.0039999399999999</v>
      </c>
      <c r="Q712" s="13">
        <f t="shared" si="414"/>
        <v>1.1316921396923898</v>
      </c>
      <c r="R712" s="2">
        <f t="shared" si="416"/>
        <v>1.1317025199999999</v>
      </c>
      <c r="S712" s="2">
        <f t="shared" si="409"/>
        <v>1.06270687</v>
      </c>
      <c r="T712" s="2">
        <f t="shared" si="394"/>
        <v>322052.36190466001</v>
      </c>
      <c r="U712" s="2">
        <f t="shared" si="395"/>
        <v>0</v>
      </c>
      <c r="V712" s="2">
        <f t="shared" si="396"/>
        <v>39912.330325666982</v>
      </c>
      <c r="W712" s="2">
        <f t="shared" si="397"/>
        <v>342961.43163114699</v>
      </c>
      <c r="X712" s="17">
        <f t="shared" si="398"/>
        <v>0</v>
      </c>
      <c r="Y712" s="2">
        <f t="shared" si="399"/>
        <v>0</v>
      </c>
      <c r="Z712" s="72">
        <f t="shared" si="400"/>
        <v>0</v>
      </c>
      <c r="AA712" s="2">
        <f t="shared" si="401"/>
        <v>0</v>
      </c>
      <c r="AB712" s="12">
        <f t="shared" si="410"/>
        <v>4.6600000000000003E-2</v>
      </c>
      <c r="AC712" s="17">
        <f t="shared" si="402"/>
        <v>2</v>
      </c>
      <c r="AD712" s="17">
        <v>252</v>
      </c>
      <c r="AE712" s="13">
        <f t="shared" si="415"/>
        <v>1.0003615480000001</v>
      </c>
      <c r="AF712" s="2">
        <f t="shared" si="403"/>
        <v>116.43738734</v>
      </c>
      <c r="AG712" s="2">
        <f t="shared" si="404"/>
        <v>123.99701967999999</v>
      </c>
      <c r="AH712" s="3">
        <f t="shared" si="405"/>
        <v>0</v>
      </c>
      <c r="AI712" s="4" t="str">
        <f t="shared" si="411"/>
        <v>A+J=</v>
      </c>
      <c r="AJ712" s="11">
        <f t="shared" si="412"/>
        <v>41897</v>
      </c>
      <c r="AK712" s="11"/>
      <c r="AL712" s="4"/>
      <c r="AM712" s="1"/>
      <c r="AN712" s="11"/>
      <c r="AO712" s="1"/>
      <c r="AP712" s="1"/>
      <c r="AQ712" s="3"/>
      <c r="AR712" s="3"/>
      <c r="AS712" s="6"/>
      <c r="AT712" s="1"/>
      <c r="AU712" s="1"/>
      <c r="AV712" s="1"/>
      <c r="AW712" s="1"/>
      <c r="AX712" s="1"/>
      <c r="AY712" s="1"/>
      <c r="AZ712" s="1"/>
      <c r="BA712" s="1"/>
      <c r="BB712" s="1"/>
    </row>
    <row r="713" spans="1:154" x14ac:dyDescent="0.2">
      <c r="A713" s="158">
        <f t="shared" si="406"/>
        <v>41869</v>
      </c>
      <c r="B713" s="2">
        <f t="shared" si="388"/>
        <v>343085.42865082697</v>
      </c>
      <c r="C713" s="2">
        <f t="shared" si="407"/>
        <v>303049.10130548</v>
      </c>
      <c r="D713" s="2">
        <v>0</v>
      </c>
      <c r="E713" s="73">
        <f t="shared" si="389"/>
        <v>303049.10130548</v>
      </c>
      <c r="F713" s="88">
        <f t="shared" si="417"/>
        <v>3958.32</v>
      </c>
      <c r="G713" s="3">
        <f>IF(AND(N713=1,N712&gt;1),VLOOKUP(A712,[1]Plan1!$BK$81:$BM$259,3),G712)</f>
        <v>3958.72</v>
      </c>
      <c r="H713" s="11">
        <f t="shared" si="418"/>
        <v>41805</v>
      </c>
      <c r="I713" s="11">
        <f t="shared" si="419"/>
        <v>41835</v>
      </c>
      <c r="J713" s="12">
        <f t="shared" si="390"/>
        <v>1.0105297196782992E-4</v>
      </c>
      <c r="K713" s="11">
        <f t="shared" si="408"/>
        <v>41897</v>
      </c>
      <c r="L713" s="11">
        <f t="shared" si="391"/>
        <v>41897</v>
      </c>
      <c r="M713" s="1">
        <f t="shared" si="413"/>
        <v>22</v>
      </c>
      <c r="N713" s="1">
        <f t="shared" si="392"/>
        <v>2</v>
      </c>
      <c r="O713" s="2">
        <f t="shared" si="393"/>
        <v>1.0000091799999999</v>
      </c>
      <c r="P713" s="13">
        <f t="shared" si="420"/>
        <v>1.0039999399999999</v>
      </c>
      <c r="Q713" s="13">
        <f t="shared" si="414"/>
        <v>1.1316921396923898</v>
      </c>
      <c r="R713" s="2">
        <f t="shared" si="416"/>
        <v>1.1317025199999999</v>
      </c>
      <c r="S713" s="2">
        <f t="shared" si="409"/>
        <v>1.06270687</v>
      </c>
      <c r="T713" s="2">
        <f t="shared" si="394"/>
        <v>322052.36190466001</v>
      </c>
      <c r="U713" s="2">
        <f t="shared" si="395"/>
        <v>0</v>
      </c>
      <c r="V713" s="2">
        <f t="shared" si="396"/>
        <v>39912.330325666982</v>
      </c>
      <c r="W713" s="2">
        <f t="shared" si="397"/>
        <v>342961.43163114699</v>
      </c>
      <c r="X713" s="17">
        <f t="shared" si="398"/>
        <v>0</v>
      </c>
      <c r="Y713" s="2">
        <f t="shared" si="399"/>
        <v>0</v>
      </c>
      <c r="Z713" s="72">
        <f t="shared" si="400"/>
        <v>0</v>
      </c>
      <c r="AA713" s="2">
        <f t="shared" si="401"/>
        <v>0</v>
      </c>
      <c r="AB713" s="12">
        <f t="shared" si="410"/>
        <v>4.6600000000000003E-2</v>
      </c>
      <c r="AC713" s="17">
        <f t="shared" si="402"/>
        <v>2</v>
      </c>
      <c r="AD713" s="17">
        <v>252</v>
      </c>
      <c r="AE713" s="13">
        <f t="shared" si="415"/>
        <v>1.0003615480000001</v>
      </c>
      <c r="AF713" s="2">
        <f t="shared" si="403"/>
        <v>116.43738734</v>
      </c>
      <c r="AG713" s="2">
        <f t="shared" si="404"/>
        <v>123.99701967999999</v>
      </c>
      <c r="AH713" s="3">
        <f t="shared" si="405"/>
        <v>0</v>
      </c>
      <c r="AI713" s="4" t="str">
        <f t="shared" si="411"/>
        <v>A+J=</v>
      </c>
      <c r="AJ713" s="11">
        <f t="shared" si="412"/>
        <v>41897</v>
      </c>
      <c r="AK713" s="11"/>
      <c r="AL713" s="4"/>
      <c r="AM713" s="1"/>
      <c r="AN713" s="11"/>
      <c r="AO713" s="1"/>
      <c r="AP713" s="1"/>
      <c r="AQ713" s="3"/>
      <c r="AR713" s="3"/>
      <c r="AS713" s="6"/>
      <c r="AT713" s="1"/>
      <c r="AU713" s="1"/>
      <c r="AV713" s="1"/>
      <c r="AW713" s="1"/>
      <c r="AX713" s="1"/>
      <c r="AY713" s="1"/>
      <c r="AZ713" s="1"/>
      <c r="BA713" s="1"/>
      <c r="BB713" s="1"/>
    </row>
    <row r="714" spans="1:154" x14ac:dyDescent="0.2">
      <c r="A714" s="158">
        <f t="shared" si="406"/>
        <v>41870</v>
      </c>
      <c r="B714" s="2">
        <f t="shared" ref="B714:B777" si="421">(W714+AG714)</f>
        <v>343149.02067580383</v>
      </c>
      <c r="C714" s="2">
        <f t="shared" si="407"/>
        <v>303049.10130548</v>
      </c>
      <c r="D714" s="2">
        <v>0</v>
      </c>
      <c r="E714" s="73">
        <f t="shared" ref="E714:E777" si="422">(C714-D714)</f>
        <v>303049.10130548</v>
      </c>
      <c r="F714" s="88">
        <f t="shared" si="417"/>
        <v>3958.32</v>
      </c>
      <c r="G714" s="3">
        <f>IF(AND(N714=1,N713&gt;1),VLOOKUP(A713,[1]Plan1!$BK$81:$BM$259,3),G713)</f>
        <v>3958.72</v>
      </c>
      <c r="H714" s="11">
        <f t="shared" si="418"/>
        <v>41805</v>
      </c>
      <c r="I714" s="11">
        <f t="shared" si="419"/>
        <v>41835</v>
      </c>
      <c r="J714" s="12">
        <f t="shared" ref="J714:J777" si="423">(G714/F714)-1</f>
        <v>1.0105297196782992E-4</v>
      </c>
      <c r="K714" s="11">
        <f t="shared" si="408"/>
        <v>41897</v>
      </c>
      <c r="L714" s="11">
        <f t="shared" ref="L714:L777" si="424">IF(A714&gt;L713,K714,L713)</f>
        <v>41897</v>
      </c>
      <c r="M714" s="1">
        <f t="shared" si="413"/>
        <v>22</v>
      </c>
      <c r="N714" s="1">
        <f t="shared" ref="N714:N777" si="425">(M714-(NETWORKDAYS(A714,L714,$AN$194:$AN$348)-1))</f>
        <v>3</v>
      </c>
      <c r="O714" s="2">
        <f t="shared" ref="O714:O777" si="426">TRUNC((G714/F714)^TRUNC((N714/M714),9),8)</f>
        <v>1.00001377</v>
      </c>
      <c r="P714" s="13">
        <f t="shared" si="420"/>
        <v>1.0039999399999999</v>
      </c>
      <c r="Q714" s="13">
        <f t="shared" si="414"/>
        <v>1.1316921396923898</v>
      </c>
      <c r="R714" s="2">
        <f t="shared" si="416"/>
        <v>1.1317077200000001</v>
      </c>
      <c r="S714" s="2">
        <f t="shared" si="409"/>
        <v>1.06270687</v>
      </c>
      <c r="T714" s="2">
        <f t="shared" ref="T714:T777" si="427">TRUNC(C714*S714,8)</f>
        <v>322052.36190466001</v>
      </c>
      <c r="U714" s="2">
        <f t="shared" ref="U714:U777" si="428">(D714*(S714-1))</f>
        <v>0</v>
      </c>
      <c r="V714" s="2">
        <f t="shared" ref="V714:V777" si="429">(E714*(R714-1))</f>
        <v>39913.906180993821</v>
      </c>
      <c r="W714" s="2">
        <f t="shared" ref="W714:W777" si="430">(C714+U714+V714)</f>
        <v>342963.00748647383</v>
      </c>
      <c r="X714" s="17">
        <f t="shared" ref="X714:X777" si="431">IF(VLOOKUP(A714,AN$10:AU$190,8)=VLOOKUP(A713,AN$10:AU$190,8),0,VLOOKUP(A714,AN$10:AU$190,8))</f>
        <v>0</v>
      </c>
      <c r="Y714" s="2">
        <f t="shared" ref="Y714:Y777" si="432">IF(X714&gt;0,VLOOKUP(A714,AN$12:AR$190,5),0)</f>
        <v>0</v>
      </c>
      <c r="Z714" s="72">
        <f t="shared" ref="Z714:Z777" si="433">IF(X714&gt;0,VLOOKUP($A714,$AN$10:$AS$190,6),0)</f>
        <v>0</v>
      </c>
      <c r="AA714" s="2">
        <f t="shared" ref="AA714:AA777" si="434">IF(Z714&gt;0,TRUNC(Z714*T714,8),0)</f>
        <v>0</v>
      </c>
      <c r="AB714" s="12">
        <f t="shared" si="410"/>
        <v>4.6600000000000003E-2</v>
      </c>
      <c r="AC714" s="17">
        <f t="shared" ref="AC714:AC777" si="435">N714</f>
        <v>3</v>
      </c>
      <c r="AD714" s="17">
        <v>252</v>
      </c>
      <c r="AE714" s="13">
        <f t="shared" si="415"/>
        <v>1.0005423710000001</v>
      </c>
      <c r="AF714" s="2">
        <f t="shared" ref="AF714:AF777" si="436">TRUNC((T714*(AE714-1)),8)</f>
        <v>174.67186157</v>
      </c>
      <c r="AG714" s="2">
        <f t="shared" ref="AG714:AG777" si="437">TRUNC((W714*(AE714-1)),8)</f>
        <v>186.01318932999999</v>
      </c>
      <c r="AH714" s="3">
        <f t="shared" ref="AH714:AH777" si="438">IF(AA714&gt;0,AA714+AF714,0)</f>
        <v>0</v>
      </c>
      <c r="AI714" s="4" t="str">
        <f t="shared" si="411"/>
        <v>A+J=</v>
      </c>
      <c r="AJ714" s="11">
        <f t="shared" si="412"/>
        <v>41897</v>
      </c>
      <c r="AK714" s="11"/>
      <c r="AL714" s="4"/>
      <c r="AM714" s="1"/>
      <c r="AN714" s="11"/>
      <c r="AO714" s="1"/>
      <c r="AP714" s="1"/>
      <c r="AQ714" s="3"/>
      <c r="AR714" s="3"/>
      <c r="AS714" s="6"/>
      <c r="AT714" s="1"/>
      <c r="AU714" s="1"/>
      <c r="AV714" s="1"/>
      <c r="AW714" s="1"/>
      <c r="AX714" s="1"/>
      <c r="AY714" s="1"/>
      <c r="AZ714" s="1"/>
      <c r="BA714" s="1"/>
      <c r="BB714" s="1"/>
    </row>
    <row r="715" spans="1:154" x14ac:dyDescent="0.2">
      <c r="A715" s="158">
        <f t="shared" ref="A715:A778" si="439">(A714+1)</f>
        <v>41871</v>
      </c>
      <c r="B715" s="2">
        <f t="shared" si="421"/>
        <v>343212.6245885106</v>
      </c>
      <c r="C715" s="2">
        <f t="shared" ref="C715:C778" si="440">TRUNC(IF(X714&gt;0,VLOOKUP(A714,$AN$12:$AO$190,2),C714),8)</f>
        <v>303049.10130548</v>
      </c>
      <c r="D715" s="2">
        <v>0</v>
      </c>
      <c r="E715" s="73">
        <f t="shared" si="422"/>
        <v>303049.10130548</v>
      </c>
      <c r="F715" s="88">
        <f t="shared" si="417"/>
        <v>3958.32</v>
      </c>
      <c r="G715" s="3">
        <f>IF(AND(N715=1,N714&gt;1),VLOOKUP(A714,[1]Plan1!$BK$81:$BM$259,3),G714)</f>
        <v>3958.72</v>
      </c>
      <c r="H715" s="11">
        <f t="shared" si="418"/>
        <v>41805</v>
      </c>
      <c r="I715" s="11">
        <f t="shared" si="419"/>
        <v>41835</v>
      </c>
      <c r="J715" s="12">
        <f t="shared" si="423"/>
        <v>1.0105297196782992E-4</v>
      </c>
      <c r="K715" s="11">
        <f t="shared" ref="K715:K778" si="441">IF(DAY(A715)=14,VLOOKUP(A715,AR$194:AW$373,4),K714)</f>
        <v>41897</v>
      </c>
      <c r="L715" s="11">
        <f t="shared" si="424"/>
        <v>41897</v>
      </c>
      <c r="M715" s="1">
        <f t="shared" si="413"/>
        <v>22</v>
      </c>
      <c r="N715" s="1">
        <f t="shared" si="425"/>
        <v>4</v>
      </c>
      <c r="O715" s="2">
        <f t="shared" si="426"/>
        <v>1.00001837</v>
      </c>
      <c r="P715" s="13">
        <f t="shared" si="420"/>
        <v>1.0039999399999999</v>
      </c>
      <c r="Q715" s="13">
        <f t="shared" si="414"/>
        <v>1.1316921396923898</v>
      </c>
      <c r="R715" s="2">
        <f t="shared" si="416"/>
        <v>1.13171292</v>
      </c>
      <c r="S715" s="2">
        <f t="shared" ref="S715:S778" si="442">IF(AND(X715&gt;0,MONTH(A715)=9),R715,S714)</f>
        <v>1.06270687</v>
      </c>
      <c r="T715" s="2">
        <f t="shared" si="427"/>
        <v>322052.36190466001</v>
      </c>
      <c r="U715" s="2">
        <f t="shared" si="428"/>
        <v>0</v>
      </c>
      <c r="V715" s="2">
        <f t="shared" si="429"/>
        <v>39915.482036320587</v>
      </c>
      <c r="W715" s="2">
        <f t="shared" si="430"/>
        <v>342964.58334180061</v>
      </c>
      <c r="X715" s="17">
        <f t="shared" si="431"/>
        <v>0</v>
      </c>
      <c r="Y715" s="2">
        <f t="shared" si="432"/>
        <v>0</v>
      </c>
      <c r="Z715" s="72">
        <f t="shared" si="433"/>
        <v>0</v>
      </c>
      <c r="AA715" s="2">
        <f t="shared" si="434"/>
        <v>0</v>
      </c>
      <c r="AB715" s="12">
        <f t="shared" ref="AB715:AB778" si="443">(AB714)</f>
        <v>4.6600000000000003E-2</v>
      </c>
      <c r="AC715" s="17">
        <f t="shared" si="435"/>
        <v>4</v>
      </c>
      <c r="AD715" s="17">
        <v>252</v>
      </c>
      <c r="AE715" s="13">
        <f t="shared" si="415"/>
        <v>1.0007232269999999</v>
      </c>
      <c r="AF715" s="2">
        <f t="shared" si="436"/>
        <v>232.91696354000001</v>
      </c>
      <c r="AG715" s="2">
        <f t="shared" si="437"/>
        <v>248.04124671</v>
      </c>
      <c r="AH715" s="3">
        <f t="shared" si="438"/>
        <v>0</v>
      </c>
      <c r="AI715" s="4" t="str">
        <f t="shared" ref="AI715:AI778" si="444">AI714</f>
        <v>A+J=</v>
      </c>
      <c r="AJ715" s="11">
        <f t="shared" ref="AJ715:AJ778" si="445">IF(X714&gt;0,VLOOKUP(A714,$AN$10:$AW$190,9),AJ714)</f>
        <v>41897</v>
      </c>
      <c r="AK715" s="11"/>
      <c r="AL715" s="4"/>
      <c r="AM715" s="1"/>
      <c r="AN715" s="11"/>
      <c r="AO715" s="1"/>
      <c r="AP715" s="1"/>
      <c r="AQ715" s="3"/>
      <c r="AR715" s="3"/>
      <c r="AS715" s="6"/>
      <c r="AT715" s="1"/>
      <c r="AU715" s="1"/>
      <c r="AV715" s="1"/>
      <c r="AW715" s="1"/>
      <c r="AX715" s="1"/>
      <c r="AY715" s="1"/>
      <c r="AZ715" s="1"/>
      <c r="BA715" s="1"/>
      <c r="BB715" s="1"/>
    </row>
    <row r="716" spans="1:154" x14ac:dyDescent="0.2">
      <c r="A716" s="158">
        <f t="shared" si="439"/>
        <v>41872</v>
      </c>
      <c r="B716" s="2">
        <f t="shared" si="421"/>
        <v>343276.24004614732</v>
      </c>
      <c r="C716" s="2">
        <f t="shared" si="440"/>
        <v>303049.10130548</v>
      </c>
      <c r="D716" s="2">
        <v>0</v>
      </c>
      <c r="E716" s="73">
        <f t="shared" si="422"/>
        <v>303049.10130548</v>
      </c>
      <c r="F716" s="88">
        <f t="shared" si="417"/>
        <v>3958.32</v>
      </c>
      <c r="G716" s="3">
        <f>IF(AND(N716=1,N715&gt;1),VLOOKUP(A715,[1]Plan1!$BK$81:$BM$259,3),G715)</f>
        <v>3958.72</v>
      </c>
      <c r="H716" s="11">
        <f t="shared" si="418"/>
        <v>41805</v>
      </c>
      <c r="I716" s="11">
        <f t="shared" si="419"/>
        <v>41835</v>
      </c>
      <c r="J716" s="12">
        <f t="shared" si="423"/>
        <v>1.0105297196782992E-4</v>
      </c>
      <c r="K716" s="11">
        <f t="shared" si="441"/>
        <v>41897</v>
      </c>
      <c r="L716" s="11">
        <f t="shared" si="424"/>
        <v>41897</v>
      </c>
      <c r="M716" s="1">
        <f t="shared" si="413"/>
        <v>22</v>
      </c>
      <c r="N716" s="1">
        <f t="shared" si="425"/>
        <v>5</v>
      </c>
      <c r="O716" s="2">
        <f t="shared" si="426"/>
        <v>1.0000229599999999</v>
      </c>
      <c r="P716" s="13">
        <f t="shared" si="420"/>
        <v>1.0039999399999999</v>
      </c>
      <c r="Q716" s="13">
        <f t="shared" si="414"/>
        <v>1.1316921396923898</v>
      </c>
      <c r="R716" s="2">
        <f t="shared" si="416"/>
        <v>1.1317181199999999</v>
      </c>
      <c r="S716" s="2">
        <f t="shared" si="442"/>
        <v>1.06270687</v>
      </c>
      <c r="T716" s="2">
        <f t="shared" si="427"/>
        <v>322052.36190466001</v>
      </c>
      <c r="U716" s="2">
        <f t="shared" si="428"/>
        <v>0</v>
      </c>
      <c r="V716" s="2">
        <f t="shared" si="429"/>
        <v>39917.057891647353</v>
      </c>
      <c r="W716" s="2">
        <f t="shared" si="430"/>
        <v>342966.15919712733</v>
      </c>
      <c r="X716" s="17">
        <f t="shared" si="431"/>
        <v>0</v>
      </c>
      <c r="Y716" s="2">
        <f t="shared" si="432"/>
        <v>0</v>
      </c>
      <c r="Z716" s="72">
        <f t="shared" si="433"/>
        <v>0</v>
      </c>
      <c r="AA716" s="2">
        <f t="shared" si="434"/>
        <v>0</v>
      </c>
      <c r="AB716" s="12">
        <f t="shared" si="443"/>
        <v>4.6600000000000003E-2</v>
      </c>
      <c r="AC716" s="17">
        <f t="shared" si="435"/>
        <v>5</v>
      </c>
      <c r="AD716" s="17">
        <v>252</v>
      </c>
      <c r="AE716" s="13">
        <f t="shared" si="415"/>
        <v>1.000904115</v>
      </c>
      <c r="AF716" s="2">
        <f t="shared" si="436"/>
        <v>291.17237118000003</v>
      </c>
      <c r="AG716" s="2">
        <f t="shared" si="437"/>
        <v>310.08084902000002</v>
      </c>
      <c r="AH716" s="3">
        <f t="shared" si="438"/>
        <v>0</v>
      </c>
      <c r="AI716" s="4" t="str">
        <f t="shared" si="444"/>
        <v>A+J=</v>
      </c>
      <c r="AJ716" s="11">
        <f t="shared" si="445"/>
        <v>41897</v>
      </c>
      <c r="AK716" s="11"/>
      <c r="AL716" s="4"/>
      <c r="AM716" s="1"/>
      <c r="AN716" s="11"/>
      <c r="AO716" s="1"/>
      <c r="AP716" s="1"/>
      <c r="AQ716" s="3"/>
      <c r="AR716" s="3"/>
      <c r="AS716" s="6"/>
      <c r="AT716" s="1"/>
      <c r="AU716" s="1"/>
      <c r="AV716" s="1"/>
      <c r="AW716" s="1"/>
      <c r="AX716" s="1"/>
      <c r="AY716" s="1"/>
      <c r="AZ716" s="1"/>
      <c r="BA716" s="1"/>
      <c r="BB716" s="1"/>
    </row>
    <row r="717" spans="1:154" x14ac:dyDescent="0.2">
      <c r="A717" s="158">
        <f t="shared" si="439"/>
        <v>41873</v>
      </c>
      <c r="B717" s="2">
        <f t="shared" si="421"/>
        <v>343339.86435804312</v>
      </c>
      <c r="C717" s="2">
        <f t="shared" si="440"/>
        <v>303049.10130548</v>
      </c>
      <c r="D717" s="2">
        <v>0</v>
      </c>
      <c r="E717" s="73">
        <f t="shared" si="422"/>
        <v>303049.10130548</v>
      </c>
      <c r="F717" s="88">
        <f t="shared" si="417"/>
        <v>3958.32</v>
      </c>
      <c r="G717" s="3">
        <f>IF(AND(N717=1,N716&gt;1),VLOOKUP(A716,[1]Plan1!$BK$81:$BM$259,3),G716)</f>
        <v>3958.72</v>
      </c>
      <c r="H717" s="11">
        <f t="shared" si="418"/>
        <v>41805</v>
      </c>
      <c r="I717" s="11">
        <f t="shared" si="419"/>
        <v>41835</v>
      </c>
      <c r="J717" s="12">
        <f t="shared" si="423"/>
        <v>1.0105297196782992E-4</v>
      </c>
      <c r="K717" s="11">
        <f t="shared" si="441"/>
        <v>41897</v>
      </c>
      <c r="L717" s="11">
        <f t="shared" si="424"/>
        <v>41897</v>
      </c>
      <c r="M717" s="1">
        <f t="shared" si="413"/>
        <v>22</v>
      </c>
      <c r="N717" s="1">
        <f t="shared" si="425"/>
        <v>6</v>
      </c>
      <c r="O717" s="2">
        <f t="shared" si="426"/>
        <v>1.00002755</v>
      </c>
      <c r="P717" s="13">
        <f t="shared" si="420"/>
        <v>1.0039999399999999</v>
      </c>
      <c r="Q717" s="13">
        <f t="shared" si="414"/>
        <v>1.1316921396923898</v>
      </c>
      <c r="R717" s="2">
        <f t="shared" si="416"/>
        <v>1.1317233099999999</v>
      </c>
      <c r="S717" s="2">
        <f t="shared" si="442"/>
        <v>1.06270687</v>
      </c>
      <c r="T717" s="2">
        <f t="shared" si="427"/>
        <v>322052.36190466001</v>
      </c>
      <c r="U717" s="2">
        <f t="shared" si="428"/>
        <v>0</v>
      </c>
      <c r="V717" s="2">
        <f t="shared" si="429"/>
        <v>39918.630716483123</v>
      </c>
      <c r="W717" s="2">
        <f t="shared" si="430"/>
        <v>342967.73202196311</v>
      </c>
      <c r="X717" s="17">
        <f t="shared" si="431"/>
        <v>0</v>
      </c>
      <c r="Y717" s="2">
        <f t="shared" si="432"/>
        <v>0</v>
      </c>
      <c r="Z717" s="72">
        <f t="shared" si="433"/>
        <v>0</v>
      </c>
      <c r="AA717" s="2">
        <f t="shared" si="434"/>
        <v>0</v>
      </c>
      <c r="AB717" s="12">
        <f t="shared" si="443"/>
        <v>4.6600000000000003E-2</v>
      </c>
      <c r="AC717" s="17">
        <f t="shared" si="435"/>
        <v>6</v>
      </c>
      <c r="AD717" s="17">
        <v>252</v>
      </c>
      <c r="AE717" s="13">
        <f t="shared" si="415"/>
        <v>1.0010850360000001</v>
      </c>
      <c r="AF717" s="2">
        <f t="shared" si="436"/>
        <v>349.43840655000002</v>
      </c>
      <c r="AG717" s="2">
        <f t="shared" si="437"/>
        <v>372.13233608000002</v>
      </c>
      <c r="AH717" s="3">
        <f t="shared" si="438"/>
        <v>0</v>
      </c>
      <c r="AI717" s="4" t="str">
        <f t="shared" si="444"/>
        <v>A+J=</v>
      </c>
      <c r="AJ717" s="11">
        <f t="shared" si="445"/>
        <v>41897</v>
      </c>
      <c r="AK717" s="11"/>
      <c r="AL717" s="4"/>
      <c r="AM717" s="1"/>
      <c r="AN717" s="11"/>
      <c r="AO717" s="1"/>
      <c r="AP717" s="1"/>
      <c r="AQ717" s="3"/>
      <c r="AR717" s="3"/>
      <c r="AS717" s="6"/>
      <c r="AT717" s="1"/>
      <c r="AU717" s="1"/>
      <c r="AV717" s="1"/>
      <c r="AW717" s="1"/>
      <c r="AX717" s="1"/>
      <c r="AY717" s="1"/>
      <c r="AZ717" s="1"/>
      <c r="BA717" s="1"/>
      <c r="BB717" s="1"/>
    </row>
    <row r="718" spans="1:154" x14ac:dyDescent="0.2">
      <c r="A718" s="158">
        <f t="shared" si="439"/>
        <v>41874</v>
      </c>
      <c r="B718" s="2">
        <f t="shared" si="421"/>
        <v>343403.50662569096</v>
      </c>
      <c r="C718" s="2">
        <f t="shared" si="440"/>
        <v>303049.10130548</v>
      </c>
      <c r="D718" s="2">
        <v>0</v>
      </c>
      <c r="E718" s="73">
        <f t="shared" si="422"/>
        <v>303049.10130548</v>
      </c>
      <c r="F718" s="88">
        <f t="shared" si="417"/>
        <v>3958.32</v>
      </c>
      <c r="G718" s="3">
        <f>IF(AND(N718=1,N717&gt;1),VLOOKUP(A717,[1]Plan1!$BK$81:$BM$259,3),G717)</f>
        <v>3958.72</v>
      </c>
      <c r="H718" s="11">
        <f t="shared" si="418"/>
        <v>41805</v>
      </c>
      <c r="I718" s="11">
        <f t="shared" si="419"/>
        <v>41835</v>
      </c>
      <c r="J718" s="12">
        <f t="shared" si="423"/>
        <v>1.0105297196782992E-4</v>
      </c>
      <c r="K718" s="11">
        <f t="shared" si="441"/>
        <v>41897</v>
      </c>
      <c r="L718" s="11">
        <f t="shared" si="424"/>
        <v>41897</v>
      </c>
      <c r="M718" s="1">
        <f t="shared" si="413"/>
        <v>22</v>
      </c>
      <c r="N718" s="1">
        <f t="shared" si="425"/>
        <v>7</v>
      </c>
      <c r="O718" s="2">
        <f t="shared" si="426"/>
        <v>1.00003215</v>
      </c>
      <c r="P718" s="13">
        <f t="shared" si="420"/>
        <v>1.0039999399999999</v>
      </c>
      <c r="Q718" s="13">
        <f t="shared" si="414"/>
        <v>1.1316921396923898</v>
      </c>
      <c r="R718" s="2">
        <f t="shared" si="416"/>
        <v>1.13172852</v>
      </c>
      <c r="S718" s="2">
        <f t="shared" si="442"/>
        <v>1.06270687</v>
      </c>
      <c r="T718" s="2">
        <f t="shared" si="427"/>
        <v>322052.36190466001</v>
      </c>
      <c r="U718" s="2">
        <f t="shared" si="428"/>
        <v>0</v>
      </c>
      <c r="V718" s="2">
        <f t="shared" si="429"/>
        <v>39920.209602300951</v>
      </c>
      <c r="W718" s="2">
        <f t="shared" si="430"/>
        <v>342969.31090778095</v>
      </c>
      <c r="X718" s="17">
        <f t="shared" si="431"/>
        <v>0</v>
      </c>
      <c r="Y718" s="2">
        <f t="shared" si="432"/>
        <v>0</v>
      </c>
      <c r="Z718" s="72">
        <f t="shared" si="433"/>
        <v>0</v>
      </c>
      <c r="AA718" s="2">
        <f t="shared" si="434"/>
        <v>0</v>
      </c>
      <c r="AB718" s="12">
        <f t="shared" si="443"/>
        <v>4.6600000000000003E-2</v>
      </c>
      <c r="AC718" s="17">
        <f t="shared" si="435"/>
        <v>7</v>
      </c>
      <c r="AD718" s="17">
        <v>252</v>
      </c>
      <c r="AE718" s="13">
        <f t="shared" si="415"/>
        <v>1.0012659900000001</v>
      </c>
      <c r="AF718" s="2">
        <f t="shared" si="436"/>
        <v>407.71506964000002</v>
      </c>
      <c r="AG718" s="2">
        <f t="shared" si="437"/>
        <v>434.19571790999998</v>
      </c>
      <c r="AH718" s="3">
        <f t="shared" si="438"/>
        <v>0</v>
      </c>
      <c r="AI718" s="4" t="str">
        <f t="shared" si="444"/>
        <v>A+J=</v>
      </c>
      <c r="AJ718" s="11">
        <f t="shared" si="445"/>
        <v>41897</v>
      </c>
      <c r="AK718" s="11"/>
      <c r="AL718" s="4"/>
      <c r="AM718" s="1"/>
      <c r="AN718" s="11"/>
      <c r="AO718" s="1"/>
      <c r="AP718" s="1"/>
      <c r="AQ718" s="3"/>
      <c r="AR718" s="3"/>
      <c r="AS718" s="6"/>
      <c r="AT718" s="1"/>
      <c r="AU718" s="1"/>
      <c r="AV718" s="1"/>
      <c r="AW718" s="1"/>
      <c r="AX718" s="1"/>
      <c r="AY718" s="1"/>
      <c r="AZ718" s="1"/>
      <c r="BA718" s="1"/>
      <c r="BB718" s="1"/>
    </row>
    <row r="719" spans="1:154" x14ac:dyDescent="0.2">
      <c r="A719" s="158">
        <f t="shared" si="439"/>
        <v>41875</v>
      </c>
      <c r="B719" s="2">
        <f t="shared" si="421"/>
        <v>343403.50662569096</v>
      </c>
      <c r="C719" s="2">
        <f t="shared" si="440"/>
        <v>303049.10130548</v>
      </c>
      <c r="D719" s="2">
        <v>0</v>
      </c>
      <c r="E719" s="73">
        <f t="shared" si="422"/>
        <v>303049.10130548</v>
      </c>
      <c r="F719" s="88">
        <f t="shared" si="417"/>
        <v>3958.32</v>
      </c>
      <c r="G719" s="3">
        <f>IF(AND(N719=1,N718&gt;1),VLOOKUP(A718,[1]Plan1!$BK$81:$BM$259,3),G718)</f>
        <v>3958.72</v>
      </c>
      <c r="H719" s="11">
        <f t="shared" si="418"/>
        <v>41805</v>
      </c>
      <c r="I719" s="11">
        <f t="shared" si="419"/>
        <v>41835</v>
      </c>
      <c r="J719" s="12">
        <f t="shared" si="423"/>
        <v>1.0105297196782992E-4</v>
      </c>
      <c r="K719" s="11">
        <f t="shared" si="441"/>
        <v>41897</v>
      </c>
      <c r="L719" s="11">
        <f t="shared" si="424"/>
        <v>41897</v>
      </c>
      <c r="M719" s="1">
        <f t="shared" si="413"/>
        <v>22</v>
      </c>
      <c r="N719" s="1">
        <f t="shared" si="425"/>
        <v>7</v>
      </c>
      <c r="O719" s="2">
        <f t="shared" si="426"/>
        <v>1.00003215</v>
      </c>
      <c r="P719" s="13">
        <f t="shared" si="420"/>
        <v>1.0039999399999999</v>
      </c>
      <c r="Q719" s="13">
        <f t="shared" si="414"/>
        <v>1.1316921396923898</v>
      </c>
      <c r="R719" s="2">
        <f t="shared" si="416"/>
        <v>1.13172852</v>
      </c>
      <c r="S719" s="2">
        <f t="shared" si="442"/>
        <v>1.06270687</v>
      </c>
      <c r="T719" s="2">
        <f t="shared" si="427"/>
        <v>322052.36190466001</v>
      </c>
      <c r="U719" s="2">
        <f t="shared" si="428"/>
        <v>0</v>
      </c>
      <c r="V719" s="2">
        <f t="shared" si="429"/>
        <v>39920.209602300951</v>
      </c>
      <c r="W719" s="2">
        <f t="shared" si="430"/>
        <v>342969.31090778095</v>
      </c>
      <c r="X719" s="17">
        <f t="shared" si="431"/>
        <v>0</v>
      </c>
      <c r="Y719" s="2">
        <f t="shared" si="432"/>
        <v>0</v>
      </c>
      <c r="Z719" s="72">
        <f t="shared" si="433"/>
        <v>0</v>
      </c>
      <c r="AA719" s="2">
        <f t="shared" si="434"/>
        <v>0</v>
      </c>
      <c r="AB719" s="12">
        <f t="shared" si="443"/>
        <v>4.6600000000000003E-2</v>
      </c>
      <c r="AC719" s="17">
        <f t="shared" si="435"/>
        <v>7</v>
      </c>
      <c r="AD719" s="17">
        <v>252</v>
      </c>
      <c r="AE719" s="13">
        <f t="shared" si="415"/>
        <v>1.0012659900000001</v>
      </c>
      <c r="AF719" s="2">
        <f t="shared" si="436"/>
        <v>407.71506964000002</v>
      </c>
      <c r="AG719" s="2">
        <f t="shared" si="437"/>
        <v>434.19571790999998</v>
      </c>
      <c r="AH719" s="3">
        <f t="shared" si="438"/>
        <v>0</v>
      </c>
      <c r="AI719" s="4" t="str">
        <f t="shared" si="444"/>
        <v>A+J=</v>
      </c>
      <c r="AJ719" s="11">
        <f t="shared" si="445"/>
        <v>41897</v>
      </c>
      <c r="AK719" s="11"/>
      <c r="AL719" s="4"/>
      <c r="AM719" s="1"/>
      <c r="AN719" s="11"/>
      <c r="AO719" s="1"/>
      <c r="AP719" s="1"/>
      <c r="AQ719" s="3"/>
      <c r="AR719" s="3"/>
      <c r="AS719" s="6"/>
      <c r="AT719" s="1"/>
      <c r="AU719" s="1"/>
      <c r="AV719" s="1"/>
      <c r="AW719" s="1"/>
      <c r="AX719" s="1"/>
      <c r="AY719" s="1"/>
      <c r="AZ719" s="1"/>
      <c r="BA719" s="1"/>
      <c r="BB719" s="1"/>
    </row>
    <row r="720" spans="1:154" x14ac:dyDescent="0.2">
      <c r="A720" s="158">
        <f t="shared" si="439"/>
        <v>41876</v>
      </c>
      <c r="B720" s="2">
        <f t="shared" si="421"/>
        <v>343403.50662569096</v>
      </c>
      <c r="C720" s="2">
        <f t="shared" si="440"/>
        <v>303049.10130548</v>
      </c>
      <c r="D720" s="2">
        <v>0</v>
      </c>
      <c r="E720" s="73">
        <f t="shared" si="422"/>
        <v>303049.10130548</v>
      </c>
      <c r="F720" s="88">
        <f t="shared" si="417"/>
        <v>3958.32</v>
      </c>
      <c r="G720" s="3">
        <f>IF(AND(N720=1,N719&gt;1),VLOOKUP(A719,[1]Plan1!$BK$81:$BM$259,3),G719)</f>
        <v>3958.72</v>
      </c>
      <c r="H720" s="11">
        <f t="shared" si="418"/>
        <v>41805</v>
      </c>
      <c r="I720" s="11">
        <f t="shared" si="419"/>
        <v>41835</v>
      </c>
      <c r="J720" s="12">
        <f t="shared" si="423"/>
        <v>1.0105297196782992E-4</v>
      </c>
      <c r="K720" s="11">
        <f t="shared" si="441"/>
        <v>41897</v>
      </c>
      <c r="L720" s="11">
        <f t="shared" si="424"/>
        <v>41897</v>
      </c>
      <c r="M720" s="1">
        <f t="shared" si="413"/>
        <v>22</v>
      </c>
      <c r="N720" s="1">
        <f t="shared" si="425"/>
        <v>7</v>
      </c>
      <c r="O720" s="2">
        <f t="shared" si="426"/>
        <v>1.00003215</v>
      </c>
      <c r="P720" s="13">
        <f t="shared" si="420"/>
        <v>1.0039999399999999</v>
      </c>
      <c r="Q720" s="13">
        <f t="shared" si="414"/>
        <v>1.1316921396923898</v>
      </c>
      <c r="R720" s="2">
        <f t="shared" si="416"/>
        <v>1.13172852</v>
      </c>
      <c r="S720" s="2">
        <f t="shared" si="442"/>
        <v>1.06270687</v>
      </c>
      <c r="T720" s="2">
        <f t="shared" si="427"/>
        <v>322052.36190466001</v>
      </c>
      <c r="U720" s="2">
        <f t="shared" si="428"/>
        <v>0</v>
      </c>
      <c r="V720" s="2">
        <f t="shared" si="429"/>
        <v>39920.209602300951</v>
      </c>
      <c r="W720" s="2">
        <f t="shared" si="430"/>
        <v>342969.31090778095</v>
      </c>
      <c r="X720" s="17">
        <f t="shared" si="431"/>
        <v>0</v>
      </c>
      <c r="Y720" s="2">
        <f t="shared" si="432"/>
        <v>0</v>
      </c>
      <c r="Z720" s="72">
        <f t="shared" si="433"/>
        <v>0</v>
      </c>
      <c r="AA720" s="2">
        <f t="shared" si="434"/>
        <v>0</v>
      </c>
      <c r="AB720" s="12">
        <f t="shared" si="443"/>
        <v>4.6600000000000003E-2</v>
      </c>
      <c r="AC720" s="17">
        <f t="shared" si="435"/>
        <v>7</v>
      </c>
      <c r="AD720" s="17">
        <v>252</v>
      </c>
      <c r="AE720" s="13">
        <f t="shared" si="415"/>
        <v>1.0012659900000001</v>
      </c>
      <c r="AF720" s="2">
        <f t="shared" si="436"/>
        <v>407.71506964000002</v>
      </c>
      <c r="AG720" s="2">
        <f t="shared" si="437"/>
        <v>434.19571790999998</v>
      </c>
      <c r="AH720" s="3">
        <f t="shared" si="438"/>
        <v>0</v>
      </c>
      <c r="AI720" s="4" t="str">
        <f t="shared" si="444"/>
        <v>A+J=</v>
      </c>
      <c r="AJ720" s="11">
        <f t="shared" si="445"/>
        <v>41897</v>
      </c>
      <c r="AK720" s="11"/>
      <c r="AL720" s="4"/>
      <c r="AM720" s="1"/>
      <c r="AN720" s="11"/>
      <c r="AO720" s="1"/>
      <c r="AP720" s="1"/>
      <c r="AQ720" s="3"/>
      <c r="AR720" s="3"/>
      <c r="AS720" s="6"/>
      <c r="AT720" s="1"/>
      <c r="AU720" s="1"/>
      <c r="AV720" s="1"/>
      <c r="AW720" s="1"/>
      <c r="AX720" s="1"/>
      <c r="AY720" s="1"/>
      <c r="AZ720" s="1"/>
      <c r="BA720" s="1"/>
      <c r="BB720" s="1"/>
    </row>
    <row r="721" spans="1:138" x14ac:dyDescent="0.2">
      <c r="A721" s="158">
        <f t="shared" si="439"/>
        <v>41877</v>
      </c>
      <c r="B721" s="2">
        <f t="shared" si="421"/>
        <v>343467.15437006671</v>
      </c>
      <c r="C721" s="2">
        <f t="shared" si="440"/>
        <v>303049.10130548</v>
      </c>
      <c r="D721" s="2">
        <v>0</v>
      </c>
      <c r="E721" s="73">
        <f t="shared" si="422"/>
        <v>303049.10130548</v>
      </c>
      <c r="F721" s="88">
        <f t="shared" si="417"/>
        <v>3958.32</v>
      </c>
      <c r="G721" s="3">
        <f>IF(AND(N721=1,N720&gt;1),VLOOKUP(A720,[1]Plan1!$BK$81:$BM$259,3),G720)</f>
        <v>3958.72</v>
      </c>
      <c r="H721" s="11">
        <f t="shared" si="418"/>
        <v>41805</v>
      </c>
      <c r="I721" s="11">
        <f t="shared" si="419"/>
        <v>41835</v>
      </c>
      <c r="J721" s="12">
        <f t="shared" si="423"/>
        <v>1.0105297196782992E-4</v>
      </c>
      <c r="K721" s="11">
        <f t="shared" si="441"/>
        <v>41897</v>
      </c>
      <c r="L721" s="11">
        <f t="shared" si="424"/>
        <v>41897</v>
      </c>
      <c r="M721" s="1">
        <f t="shared" si="413"/>
        <v>22</v>
      </c>
      <c r="N721" s="1">
        <f t="shared" si="425"/>
        <v>8</v>
      </c>
      <c r="O721" s="2">
        <f t="shared" si="426"/>
        <v>1.0000367400000001</v>
      </c>
      <c r="P721" s="13">
        <f t="shared" si="420"/>
        <v>1.0039999399999999</v>
      </c>
      <c r="Q721" s="13">
        <f t="shared" si="414"/>
        <v>1.1316921396923898</v>
      </c>
      <c r="R721" s="2">
        <f t="shared" si="416"/>
        <v>1.13173371</v>
      </c>
      <c r="S721" s="2">
        <f t="shared" si="442"/>
        <v>1.06270687</v>
      </c>
      <c r="T721" s="2">
        <f t="shared" si="427"/>
        <v>322052.36190466001</v>
      </c>
      <c r="U721" s="2">
        <f t="shared" si="428"/>
        <v>0</v>
      </c>
      <c r="V721" s="2">
        <f t="shared" si="429"/>
        <v>39921.782427136728</v>
      </c>
      <c r="W721" s="2">
        <f t="shared" si="430"/>
        <v>342970.88373261673</v>
      </c>
      <c r="X721" s="17">
        <f t="shared" si="431"/>
        <v>0</v>
      </c>
      <c r="Y721" s="2">
        <f t="shared" si="432"/>
        <v>0</v>
      </c>
      <c r="Z721" s="72">
        <f t="shared" si="433"/>
        <v>0</v>
      </c>
      <c r="AA721" s="2">
        <f t="shared" si="434"/>
        <v>0</v>
      </c>
      <c r="AB721" s="12">
        <f t="shared" si="443"/>
        <v>4.6600000000000003E-2</v>
      </c>
      <c r="AC721" s="17">
        <f t="shared" si="435"/>
        <v>8</v>
      </c>
      <c r="AD721" s="17">
        <v>252</v>
      </c>
      <c r="AE721" s="13">
        <f t="shared" si="415"/>
        <v>1.001446976</v>
      </c>
      <c r="AF721" s="2">
        <f t="shared" si="436"/>
        <v>466.00203841000001</v>
      </c>
      <c r="AG721" s="2">
        <f t="shared" si="437"/>
        <v>496.27063744999998</v>
      </c>
      <c r="AH721" s="3">
        <f t="shared" si="438"/>
        <v>0</v>
      </c>
      <c r="AI721" s="4" t="str">
        <f t="shared" si="444"/>
        <v>A+J=</v>
      </c>
      <c r="AJ721" s="11">
        <f t="shared" si="445"/>
        <v>41897</v>
      </c>
      <c r="AK721" s="11"/>
      <c r="AL721" s="4"/>
      <c r="AM721" s="1"/>
      <c r="AN721" s="11"/>
      <c r="AO721" s="1"/>
      <c r="AP721" s="1"/>
      <c r="AQ721" s="3"/>
      <c r="AR721" s="3"/>
      <c r="AS721" s="6"/>
      <c r="AT721" s="1"/>
      <c r="AU721" s="1"/>
      <c r="AV721" s="1"/>
      <c r="AW721" s="1"/>
      <c r="AX721" s="1"/>
      <c r="AY721" s="1"/>
      <c r="AZ721" s="1"/>
      <c r="BA721" s="1"/>
      <c r="BB721" s="1"/>
    </row>
    <row r="722" spans="1:138" x14ac:dyDescent="0.2">
      <c r="A722" s="158">
        <f t="shared" si="439"/>
        <v>41878</v>
      </c>
      <c r="B722" s="2">
        <f t="shared" si="421"/>
        <v>343530.81738025352</v>
      </c>
      <c r="C722" s="2">
        <f t="shared" si="440"/>
        <v>303049.10130548</v>
      </c>
      <c r="D722" s="2">
        <v>0</v>
      </c>
      <c r="E722" s="73">
        <f t="shared" si="422"/>
        <v>303049.10130548</v>
      </c>
      <c r="F722" s="88">
        <f t="shared" si="417"/>
        <v>3958.32</v>
      </c>
      <c r="G722" s="3">
        <f>IF(AND(N722=1,N721&gt;1),VLOOKUP(A721,[1]Plan1!$BK$81:$BM$259,3),G721)</f>
        <v>3958.72</v>
      </c>
      <c r="H722" s="11">
        <f t="shared" si="418"/>
        <v>41805</v>
      </c>
      <c r="I722" s="11">
        <f t="shared" si="419"/>
        <v>41835</v>
      </c>
      <c r="J722" s="12">
        <f t="shared" si="423"/>
        <v>1.0105297196782992E-4</v>
      </c>
      <c r="K722" s="11">
        <f t="shared" si="441"/>
        <v>41897</v>
      </c>
      <c r="L722" s="11">
        <f t="shared" si="424"/>
        <v>41897</v>
      </c>
      <c r="M722" s="1">
        <f t="shared" si="413"/>
        <v>22</v>
      </c>
      <c r="N722" s="1">
        <f t="shared" si="425"/>
        <v>9</v>
      </c>
      <c r="O722" s="2">
        <f t="shared" si="426"/>
        <v>1.00004133</v>
      </c>
      <c r="P722" s="13">
        <f t="shared" si="420"/>
        <v>1.0039999399999999</v>
      </c>
      <c r="Q722" s="13">
        <f t="shared" si="414"/>
        <v>1.1316921396923898</v>
      </c>
      <c r="R722" s="2">
        <f t="shared" si="416"/>
        <v>1.1317389099999999</v>
      </c>
      <c r="S722" s="2">
        <f t="shared" si="442"/>
        <v>1.06270687</v>
      </c>
      <c r="T722" s="2">
        <f t="shared" si="427"/>
        <v>322052.36190466001</v>
      </c>
      <c r="U722" s="2">
        <f t="shared" si="428"/>
        <v>0</v>
      </c>
      <c r="V722" s="2">
        <f t="shared" si="429"/>
        <v>39923.358282463494</v>
      </c>
      <c r="W722" s="2">
        <f t="shared" si="430"/>
        <v>342972.45958794351</v>
      </c>
      <c r="X722" s="17">
        <f t="shared" si="431"/>
        <v>0</v>
      </c>
      <c r="Y722" s="2">
        <f t="shared" si="432"/>
        <v>0</v>
      </c>
      <c r="Z722" s="72">
        <f t="shared" si="433"/>
        <v>0</v>
      </c>
      <c r="AA722" s="2">
        <f t="shared" si="434"/>
        <v>0</v>
      </c>
      <c r="AB722" s="12">
        <f t="shared" si="443"/>
        <v>4.6600000000000003E-2</v>
      </c>
      <c r="AC722" s="17">
        <f t="shared" si="435"/>
        <v>9</v>
      </c>
      <c r="AD722" s="17">
        <v>252</v>
      </c>
      <c r="AE722" s="13">
        <f t="shared" si="415"/>
        <v>1.0016279960000001</v>
      </c>
      <c r="AF722" s="2">
        <f t="shared" si="436"/>
        <v>524.29995697000004</v>
      </c>
      <c r="AG722" s="2">
        <f t="shared" si="437"/>
        <v>558.35779231000004</v>
      </c>
      <c r="AH722" s="3">
        <f t="shared" si="438"/>
        <v>0</v>
      </c>
      <c r="AI722" s="4" t="str">
        <f t="shared" si="444"/>
        <v>A+J=</v>
      </c>
      <c r="AJ722" s="11">
        <f t="shared" si="445"/>
        <v>41897</v>
      </c>
      <c r="AK722" s="11"/>
      <c r="AL722" s="4"/>
      <c r="AM722" s="1"/>
      <c r="AN722" s="11"/>
      <c r="AO722" s="1"/>
      <c r="AP722" s="1"/>
      <c r="AQ722" s="3"/>
      <c r="AR722" s="3"/>
      <c r="AS722" s="6"/>
      <c r="AT722" s="1"/>
      <c r="AU722" s="1"/>
      <c r="AV722" s="1"/>
      <c r="AW722" s="1"/>
      <c r="AX722" s="1"/>
      <c r="AY722" s="1"/>
      <c r="AZ722" s="1"/>
      <c r="BA722" s="1"/>
      <c r="BB722" s="1"/>
    </row>
    <row r="723" spans="1:138" x14ac:dyDescent="0.2">
      <c r="A723" s="158">
        <f t="shared" si="439"/>
        <v>41879</v>
      </c>
      <c r="B723" s="2">
        <f t="shared" si="421"/>
        <v>343594.49193614034</v>
      </c>
      <c r="C723" s="2">
        <f t="shared" si="440"/>
        <v>303049.10130548</v>
      </c>
      <c r="D723" s="2">
        <v>0</v>
      </c>
      <c r="E723" s="73">
        <f t="shared" si="422"/>
        <v>303049.10130548</v>
      </c>
      <c r="F723" s="88">
        <f t="shared" si="417"/>
        <v>3958.32</v>
      </c>
      <c r="G723" s="3">
        <f>IF(AND(N723=1,N722&gt;1),VLOOKUP(A722,[1]Plan1!$BK$81:$BM$259,3),G722)</f>
        <v>3958.72</v>
      </c>
      <c r="H723" s="11">
        <f t="shared" si="418"/>
        <v>41805</v>
      </c>
      <c r="I723" s="11">
        <f t="shared" si="419"/>
        <v>41835</v>
      </c>
      <c r="J723" s="12">
        <f t="shared" si="423"/>
        <v>1.0105297196782992E-4</v>
      </c>
      <c r="K723" s="11">
        <f t="shared" si="441"/>
        <v>41897</v>
      </c>
      <c r="L723" s="11">
        <f t="shared" si="424"/>
        <v>41897</v>
      </c>
      <c r="M723" s="1">
        <f t="shared" si="413"/>
        <v>22</v>
      </c>
      <c r="N723" s="1">
        <f t="shared" si="425"/>
        <v>10</v>
      </c>
      <c r="O723" s="2">
        <f t="shared" si="426"/>
        <v>1.00004593</v>
      </c>
      <c r="P723" s="13">
        <f t="shared" si="420"/>
        <v>1.0039999399999999</v>
      </c>
      <c r="Q723" s="13">
        <f t="shared" si="414"/>
        <v>1.1316921396923898</v>
      </c>
      <c r="R723" s="2">
        <f t="shared" si="416"/>
        <v>1.1317441100000001</v>
      </c>
      <c r="S723" s="2">
        <f t="shared" si="442"/>
        <v>1.06270687</v>
      </c>
      <c r="T723" s="2">
        <f t="shared" si="427"/>
        <v>322052.36190466001</v>
      </c>
      <c r="U723" s="2">
        <f t="shared" si="428"/>
        <v>0</v>
      </c>
      <c r="V723" s="2">
        <f t="shared" si="429"/>
        <v>39924.934137790326</v>
      </c>
      <c r="W723" s="2">
        <f t="shared" si="430"/>
        <v>342974.03544327035</v>
      </c>
      <c r="X723" s="17">
        <f t="shared" si="431"/>
        <v>0</v>
      </c>
      <c r="Y723" s="2">
        <f t="shared" si="432"/>
        <v>0</v>
      </c>
      <c r="Z723" s="72">
        <f t="shared" si="433"/>
        <v>0</v>
      </c>
      <c r="AA723" s="2">
        <f t="shared" si="434"/>
        <v>0</v>
      </c>
      <c r="AB723" s="12">
        <f t="shared" si="443"/>
        <v>4.6600000000000003E-2</v>
      </c>
      <c r="AC723" s="17">
        <f t="shared" si="435"/>
        <v>10</v>
      </c>
      <c r="AD723" s="17">
        <v>252</v>
      </c>
      <c r="AE723" s="13">
        <f t="shared" si="415"/>
        <v>1.0018090479999999</v>
      </c>
      <c r="AF723" s="2">
        <f t="shared" si="436"/>
        <v>582.60818118999998</v>
      </c>
      <c r="AG723" s="2">
        <f t="shared" si="437"/>
        <v>620.45649287000003</v>
      </c>
      <c r="AH723" s="3">
        <f t="shared" si="438"/>
        <v>0</v>
      </c>
      <c r="AI723" s="4" t="str">
        <f t="shared" si="444"/>
        <v>A+J=</v>
      </c>
      <c r="AJ723" s="11">
        <f t="shared" si="445"/>
        <v>41897</v>
      </c>
      <c r="AK723" s="11"/>
      <c r="AL723" s="4"/>
      <c r="AM723" s="1"/>
      <c r="AN723" s="11"/>
      <c r="AO723" s="1"/>
      <c r="AP723" s="1"/>
      <c r="AQ723" s="3"/>
      <c r="AR723" s="3"/>
      <c r="AS723" s="6"/>
      <c r="AT723" s="1"/>
      <c r="AU723" s="1"/>
      <c r="AV723" s="1"/>
      <c r="AW723" s="1"/>
      <c r="AX723" s="1"/>
      <c r="AY723" s="1"/>
      <c r="AZ723" s="1"/>
      <c r="BA723" s="1"/>
      <c r="BB723" s="1"/>
    </row>
    <row r="724" spans="1:138" x14ac:dyDescent="0.2">
      <c r="A724" s="158">
        <f t="shared" si="439"/>
        <v>41880</v>
      </c>
      <c r="B724" s="2">
        <f t="shared" si="421"/>
        <v>343658.17803785705</v>
      </c>
      <c r="C724" s="2">
        <f t="shared" si="440"/>
        <v>303049.10130548</v>
      </c>
      <c r="D724" s="2">
        <v>0</v>
      </c>
      <c r="E724" s="73">
        <f t="shared" si="422"/>
        <v>303049.10130548</v>
      </c>
      <c r="F724" s="88">
        <f t="shared" si="417"/>
        <v>3958.32</v>
      </c>
      <c r="G724" s="3">
        <f>IF(AND(N724=1,N723&gt;1),VLOOKUP(A723,[1]Plan1!$BK$81:$BM$259,3),G723)</f>
        <v>3958.72</v>
      </c>
      <c r="H724" s="11">
        <f t="shared" si="418"/>
        <v>41805</v>
      </c>
      <c r="I724" s="11">
        <f t="shared" si="419"/>
        <v>41835</v>
      </c>
      <c r="J724" s="12">
        <f t="shared" si="423"/>
        <v>1.0105297196782992E-4</v>
      </c>
      <c r="K724" s="11">
        <f t="shared" si="441"/>
        <v>41897</v>
      </c>
      <c r="L724" s="11">
        <f t="shared" si="424"/>
        <v>41897</v>
      </c>
      <c r="M724" s="1">
        <f t="shared" si="413"/>
        <v>22</v>
      </c>
      <c r="N724" s="1">
        <f t="shared" si="425"/>
        <v>11</v>
      </c>
      <c r="O724" s="2">
        <f t="shared" si="426"/>
        <v>1.0000505200000001</v>
      </c>
      <c r="P724" s="13">
        <f t="shared" si="420"/>
        <v>1.0039999399999999</v>
      </c>
      <c r="Q724" s="13">
        <f t="shared" si="414"/>
        <v>1.1316921396923898</v>
      </c>
      <c r="R724" s="2">
        <f t="shared" si="416"/>
        <v>1.13174931</v>
      </c>
      <c r="S724" s="2">
        <f t="shared" si="442"/>
        <v>1.06270687</v>
      </c>
      <c r="T724" s="2">
        <f t="shared" si="427"/>
        <v>322052.36190466001</v>
      </c>
      <c r="U724" s="2">
        <f t="shared" si="428"/>
        <v>0</v>
      </c>
      <c r="V724" s="2">
        <f t="shared" si="429"/>
        <v>39926.509993117092</v>
      </c>
      <c r="W724" s="2">
        <f t="shared" si="430"/>
        <v>342975.61129859707</v>
      </c>
      <c r="X724" s="17">
        <f t="shared" si="431"/>
        <v>0</v>
      </c>
      <c r="Y724" s="2">
        <f t="shared" si="432"/>
        <v>0</v>
      </c>
      <c r="Z724" s="72">
        <f t="shared" si="433"/>
        <v>0</v>
      </c>
      <c r="AA724" s="2">
        <f t="shared" si="434"/>
        <v>0</v>
      </c>
      <c r="AB724" s="12">
        <f t="shared" si="443"/>
        <v>4.6600000000000003E-2</v>
      </c>
      <c r="AC724" s="17">
        <f t="shared" si="435"/>
        <v>11</v>
      </c>
      <c r="AD724" s="17">
        <v>252</v>
      </c>
      <c r="AE724" s="13">
        <f t="shared" si="415"/>
        <v>1.001990132</v>
      </c>
      <c r="AF724" s="2">
        <f t="shared" si="436"/>
        <v>640.92671110000003</v>
      </c>
      <c r="AG724" s="2">
        <f t="shared" si="437"/>
        <v>682.56673925999996</v>
      </c>
      <c r="AH724" s="3">
        <f t="shared" si="438"/>
        <v>0</v>
      </c>
      <c r="AI724" s="4" t="str">
        <f t="shared" si="444"/>
        <v>A+J=</v>
      </c>
      <c r="AJ724" s="11">
        <f t="shared" si="445"/>
        <v>41897</v>
      </c>
      <c r="AK724" s="11"/>
      <c r="AL724" s="4"/>
      <c r="AM724" s="1"/>
      <c r="AN724" s="11"/>
      <c r="AO724" s="1"/>
      <c r="AP724" s="1"/>
      <c r="AQ724" s="3"/>
      <c r="AR724" s="3"/>
      <c r="AS724" s="6"/>
      <c r="AT724" s="1"/>
      <c r="AU724" s="1"/>
      <c r="AV724" s="1"/>
      <c r="AW724" s="1"/>
      <c r="AX724" s="1"/>
      <c r="AY724" s="1"/>
      <c r="AZ724" s="1"/>
      <c r="BA724" s="1"/>
      <c r="BB724" s="1"/>
    </row>
    <row r="725" spans="1:138" x14ac:dyDescent="0.2">
      <c r="A725" s="158">
        <f t="shared" si="439"/>
        <v>41881</v>
      </c>
      <c r="B725" s="2">
        <f t="shared" si="421"/>
        <v>343721.87333445286</v>
      </c>
      <c r="C725" s="2">
        <f t="shared" si="440"/>
        <v>303049.10130548</v>
      </c>
      <c r="D725" s="2">
        <v>0</v>
      </c>
      <c r="E725" s="73">
        <f t="shared" si="422"/>
        <v>303049.10130548</v>
      </c>
      <c r="F725" s="88">
        <f t="shared" si="417"/>
        <v>3958.32</v>
      </c>
      <c r="G725" s="3">
        <f>IF(AND(N725=1,N724&gt;1),VLOOKUP(A724,[1]Plan1!$BK$81:$BM$259,3),G724)</f>
        <v>3958.72</v>
      </c>
      <c r="H725" s="11">
        <f t="shared" si="418"/>
        <v>41805</v>
      </c>
      <c r="I725" s="11">
        <f t="shared" si="419"/>
        <v>41835</v>
      </c>
      <c r="J725" s="12">
        <f t="shared" si="423"/>
        <v>1.0105297196782992E-4</v>
      </c>
      <c r="K725" s="11">
        <f t="shared" si="441"/>
        <v>41897</v>
      </c>
      <c r="L725" s="11">
        <f t="shared" si="424"/>
        <v>41897</v>
      </c>
      <c r="M725" s="1">
        <f t="shared" si="413"/>
        <v>22</v>
      </c>
      <c r="N725" s="1">
        <f t="shared" si="425"/>
        <v>12</v>
      </c>
      <c r="O725" s="2">
        <f t="shared" si="426"/>
        <v>1.0000551099999999</v>
      </c>
      <c r="P725" s="13">
        <f t="shared" si="420"/>
        <v>1.0039999399999999</v>
      </c>
      <c r="Q725" s="13">
        <f t="shared" si="414"/>
        <v>1.1316921396923898</v>
      </c>
      <c r="R725" s="2">
        <f t="shared" si="416"/>
        <v>1.1317545</v>
      </c>
      <c r="S725" s="2">
        <f t="shared" si="442"/>
        <v>1.06270687</v>
      </c>
      <c r="T725" s="2">
        <f t="shared" si="427"/>
        <v>322052.36190466001</v>
      </c>
      <c r="U725" s="2">
        <f t="shared" si="428"/>
        <v>0</v>
      </c>
      <c r="V725" s="2">
        <f t="shared" si="429"/>
        <v>39928.082817952862</v>
      </c>
      <c r="W725" s="2">
        <f t="shared" si="430"/>
        <v>342977.18412343285</v>
      </c>
      <c r="X725" s="17">
        <f t="shared" si="431"/>
        <v>0</v>
      </c>
      <c r="Y725" s="2">
        <f t="shared" si="432"/>
        <v>0</v>
      </c>
      <c r="Z725" s="72">
        <f t="shared" si="433"/>
        <v>0</v>
      </c>
      <c r="AA725" s="2">
        <f t="shared" si="434"/>
        <v>0</v>
      </c>
      <c r="AB725" s="12">
        <f t="shared" si="443"/>
        <v>4.6600000000000003E-2</v>
      </c>
      <c r="AC725" s="17">
        <f t="shared" si="435"/>
        <v>12</v>
      </c>
      <c r="AD725" s="17">
        <v>252</v>
      </c>
      <c r="AE725" s="13">
        <f t="shared" si="415"/>
        <v>1.00217125</v>
      </c>
      <c r="AF725" s="2">
        <f t="shared" si="436"/>
        <v>699.25619078</v>
      </c>
      <c r="AG725" s="2">
        <f t="shared" si="437"/>
        <v>744.68921102000002</v>
      </c>
      <c r="AH725" s="3">
        <f t="shared" si="438"/>
        <v>0</v>
      </c>
      <c r="AI725" s="4" t="str">
        <f t="shared" si="444"/>
        <v>A+J=</v>
      </c>
      <c r="AJ725" s="11">
        <f t="shared" si="445"/>
        <v>41897</v>
      </c>
      <c r="AK725" s="11"/>
      <c r="AL725" s="4"/>
      <c r="AM725" s="1"/>
      <c r="AN725" s="11"/>
      <c r="AO725" s="1"/>
      <c r="AP725" s="1"/>
      <c r="AQ725" s="3"/>
      <c r="AR725" s="3"/>
      <c r="AS725" s="6"/>
      <c r="AT725" s="1"/>
      <c r="AU725" s="1"/>
      <c r="AV725" s="1"/>
      <c r="AW725" s="1"/>
      <c r="AX725" s="1"/>
      <c r="AY725" s="1"/>
      <c r="AZ725" s="1"/>
      <c r="BA725" s="1"/>
      <c r="BB725" s="1"/>
    </row>
    <row r="726" spans="1:138" x14ac:dyDescent="0.2">
      <c r="A726" s="158">
        <f t="shared" si="439"/>
        <v>41882</v>
      </c>
      <c r="B726" s="2">
        <f t="shared" si="421"/>
        <v>343721.87333445286</v>
      </c>
      <c r="C726" s="2">
        <f t="shared" si="440"/>
        <v>303049.10130548</v>
      </c>
      <c r="D726" s="2">
        <v>0</v>
      </c>
      <c r="E726" s="73">
        <f t="shared" si="422"/>
        <v>303049.10130548</v>
      </c>
      <c r="F726" s="88">
        <f t="shared" si="417"/>
        <v>3958.32</v>
      </c>
      <c r="G726" s="3">
        <f>IF(AND(N726=1,N725&gt;1),VLOOKUP(A725,[1]Plan1!$BK$81:$BM$259,3),G725)</f>
        <v>3958.72</v>
      </c>
      <c r="H726" s="11">
        <f t="shared" si="418"/>
        <v>41805</v>
      </c>
      <c r="I726" s="11">
        <f t="shared" si="419"/>
        <v>41835</v>
      </c>
      <c r="J726" s="12">
        <f t="shared" si="423"/>
        <v>1.0105297196782992E-4</v>
      </c>
      <c r="K726" s="11">
        <f t="shared" si="441"/>
        <v>41897</v>
      </c>
      <c r="L726" s="11">
        <f t="shared" si="424"/>
        <v>41897</v>
      </c>
      <c r="M726" s="1">
        <f t="shared" si="413"/>
        <v>22</v>
      </c>
      <c r="N726" s="1">
        <f t="shared" si="425"/>
        <v>12</v>
      </c>
      <c r="O726" s="2">
        <f t="shared" si="426"/>
        <v>1.0000551099999999</v>
      </c>
      <c r="P726" s="13">
        <f t="shared" si="420"/>
        <v>1.0039999399999999</v>
      </c>
      <c r="Q726" s="13">
        <f t="shared" si="414"/>
        <v>1.1316921396923898</v>
      </c>
      <c r="R726" s="2">
        <f t="shared" si="416"/>
        <v>1.1317545</v>
      </c>
      <c r="S726" s="2">
        <f t="shared" si="442"/>
        <v>1.06270687</v>
      </c>
      <c r="T726" s="2">
        <f t="shared" si="427"/>
        <v>322052.36190466001</v>
      </c>
      <c r="U726" s="2">
        <f t="shared" si="428"/>
        <v>0</v>
      </c>
      <c r="V726" s="2">
        <f t="shared" si="429"/>
        <v>39928.082817952862</v>
      </c>
      <c r="W726" s="2">
        <f t="shared" si="430"/>
        <v>342977.18412343285</v>
      </c>
      <c r="X726" s="17">
        <f t="shared" si="431"/>
        <v>0</v>
      </c>
      <c r="Y726" s="2">
        <f t="shared" si="432"/>
        <v>0</v>
      </c>
      <c r="Z726" s="72">
        <f t="shared" si="433"/>
        <v>0</v>
      </c>
      <c r="AA726" s="2">
        <f t="shared" si="434"/>
        <v>0</v>
      </c>
      <c r="AB726" s="12">
        <f t="shared" si="443"/>
        <v>4.6600000000000003E-2</v>
      </c>
      <c r="AC726" s="17">
        <f t="shared" si="435"/>
        <v>12</v>
      </c>
      <c r="AD726" s="17">
        <v>252</v>
      </c>
      <c r="AE726" s="13">
        <f t="shared" si="415"/>
        <v>1.00217125</v>
      </c>
      <c r="AF726" s="2">
        <f t="shared" si="436"/>
        <v>699.25619078</v>
      </c>
      <c r="AG726" s="2">
        <f t="shared" si="437"/>
        <v>744.68921102000002</v>
      </c>
      <c r="AH726" s="3">
        <f t="shared" si="438"/>
        <v>0</v>
      </c>
      <c r="AI726" s="4" t="str">
        <f t="shared" si="444"/>
        <v>A+J=</v>
      </c>
      <c r="AJ726" s="11">
        <f t="shared" si="445"/>
        <v>41897</v>
      </c>
      <c r="AK726" s="11"/>
      <c r="AL726" s="4"/>
      <c r="AM726" s="1"/>
      <c r="AN726" s="11"/>
      <c r="AO726" s="1"/>
      <c r="AP726" s="1"/>
      <c r="AQ726" s="3"/>
      <c r="AR726" s="3"/>
      <c r="AS726" s="6"/>
      <c r="AT726" s="1"/>
      <c r="AU726" s="1"/>
      <c r="AV726" s="1"/>
      <c r="AW726" s="1"/>
      <c r="AX726" s="1"/>
      <c r="AY726" s="1"/>
      <c r="AZ726" s="1"/>
      <c r="BA726" s="1"/>
      <c r="BB726" s="1"/>
    </row>
    <row r="727" spans="1:138" x14ac:dyDescent="0.2">
      <c r="A727" s="158">
        <f t="shared" si="439"/>
        <v>41883</v>
      </c>
      <c r="B727" s="2">
        <f t="shared" si="421"/>
        <v>343721.87333445286</v>
      </c>
      <c r="C727" s="2">
        <f t="shared" si="440"/>
        <v>303049.10130548</v>
      </c>
      <c r="D727" s="2">
        <v>0</v>
      </c>
      <c r="E727" s="73">
        <f t="shared" si="422"/>
        <v>303049.10130548</v>
      </c>
      <c r="F727" s="88">
        <f t="shared" si="417"/>
        <v>3958.32</v>
      </c>
      <c r="G727" s="3">
        <f>IF(AND(N727=1,N726&gt;1),VLOOKUP(A726,[1]Plan1!$BK$81:$BM$259,3),G726)</f>
        <v>3958.72</v>
      </c>
      <c r="H727" s="11">
        <f t="shared" si="418"/>
        <v>41805</v>
      </c>
      <c r="I727" s="11">
        <f t="shared" si="419"/>
        <v>41835</v>
      </c>
      <c r="J727" s="12">
        <f t="shared" si="423"/>
        <v>1.0105297196782992E-4</v>
      </c>
      <c r="K727" s="11">
        <f t="shared" si="441"/>
        <v>41897</v>
      </c>
      <c r="L727" s="11">
        <f t="shared" si="424"/>
        <v>41897</v>
      </c>
      <c r="M727" s="1">
        <f t="shared" ref="M727:M790" si="446">IF(L727=L726,M726,NETWORKDAYS(L726,L727,$AN$194:$AN$348)-1)</f>
        <v>22</v>
      </c>
      <c r="N727" s="1">
        <f t="shared" si="425"/>
        <v>12</v>
      </c>
      <c r="O727" s="2">
        <f t="shared" si="426"/>
        <v>1.0000551099999999</v>
      </c>
      <c r="P727" s="13">
        <f t="shared" si="420"/>
        <v>1.0039999399999999</v>
      </c>
      <c r="Q727" s="13">
        <f t="shared" si="414"/>
        <v>1.1316921396923898</v>
      </c>
      <c r="R727" s="2">
        <f t="shared" si="416"/>
        <v>1.1317545</v>
      </c>
      <c r="S727" s="2">
        <f t="shared" si="442"/>
        <v>1.06270687</v>
      </c>
      <c r="T727" s="2">
        <f t="shared" si="427"/>
        <v>322052.36190466001</v>
      </c>
      <c r="U727" s="2">
        <f t="shared" si="428"/>
        <v>0</v>
      </c>
      <c r="V727" s="2">
        <f t="shared" si="429"/>
        <v>39928.082817952862</v>
      </c>
      <c r="W727" s="2">
        <f t="shared" si="430"/>
        <v>342977.18412343285</v>
      </c>
      <c r="X727" s="17">
        <f t="shared" si="431"/>
        <v>0</v>
      </c>
      <c r="Y727" s="2">
        <f t="shared" si="432"/>
        <v>0</v>
      </c>
      <c r="Z727" s="72">
        <f t="shared" si="433"/>
        <v>0</v>
      </c>
      <c r="AA727" s="2">
        <f t="shared" si="434"/>
        <v>0</v>
      </c>
      <c r="AB727" s="12">
        <f t="shared" si="443"/>
        <v>4.6600000000000003E-2</v>
      </c>
      <c r="AC727" s="17">
        <f t="shared" si="435"/>
        <v>12</v>
      </c>
      <c r="AD727" s="17">
        <v>252</v>
      </c>
      <c r="AE727" s="13">
        <f t="shared" si="415"/>
        <v>1.00217125</v>
      </c>
      <c r="AF727" s="2">
        <f t="shared" si="436"/>
        <v>699.25619078</v>
      </c>
      <c r="AG727" s="2">
        <f t="shared" si="437"/>
        <v>744.68921102000002</v>
      </c>
      <c r="AH727" s="3">
        <f t="shared" si="438"/>
        <v>0</v>
      </c>
      <c r="AI727" s="4" t="str">
        <f t="shared" si="444"/>
        <v>A+J=</v>
      </c>
      <c r="AJ727" s="11">
        <f t="shared" si="445"/>
        <v>41897</v>
      </c>
      <c r="AK727" s="11"/>
      <c r="AL727" s="4"/>
      <c r="AM727" s="1"/>
      <c r="AN727" s="11"/>
      <c r="AO727" s="1"/>
      <c r="AP727" s="1"/>
      <c r="AQ727" s="3"/>
      <c r="AR727" s="3"/>
      <c r="AS727" s="6"/>
      <c r="AT727" s="1"/>
      <c r="AU727" s="1"/>
      <c r="AV727" s="1"/>
      <c r="AW727" s="1"/>
      <c r="AX727" s="1"/>
      <c r="AY727" s="1"/>
      <c r="AZ727" s="1"/>
      <c r="BA727" s="1"/>
      <c r="BB727" s="1"/>
    </row>
    <row r="728" spans="1:138" x14ac:dyDescent="0.2">
      <c r="A728" s="158">
        <f t="shared" si="439"/>
        <v>41884</v>
      </c>
      <c r="B728" s="2">
        <f t="shared" si="421"/>
        <v>343785.5862513507</v>
      </c>
      <c r="C728" s="2">
        <f t="shared" si="440"/>
        <v>303049.10130548</v>
      </c>
      <c r="D728" s="2">
        <v>0</v>
      </c>
      <c r="E728" s="73">
        <f t="shared" si="422"/>
        <v>303049.10130548</v>
      </c>
      <c r="F728" s="88">
        <f t="shared" si="417"/>
        <v>3958.32</v>
      </c>
      <c r="G728" s="3">
        <f>IF(AND(N728=1,N727&gt;1),VLOOKUP(A727,[1]Plan1!$BK$81:$BM$259,3),G727)</f>
        <v>3958.72</v>
      </c>
      <c r="H728" s="11">
        <f t="shared" si="418"/>
        <v>41805</v>
      </c>
      <c r="I728" s="11">
        <f t="shared" si="419"/>
        <v>41835</v>
      </c>
      <c r="J728" s="12">
        <f t="shared" si="423"/>
        <v>1.0105297196782992E-4</v>
      </c>
      <c r="K728" s="11">
        <f t="shared" si="441"/>
        <v>41897</v>
      </c>
      <c r="L728" s="11">
        <f t="shared" si="424"/>
        <v>41897</v>
      </c>
      <c r="M728" s="1">
        <f t="shared" si="446"/>
        <v>22</v>
      </c>
      <c r="N728" s="1">
        <f t="shared" si="425"/>
        <v>13</v>
      </c>
      <c r="O728" s="2">
        <f t="shared" si="426"/>
        <v>1.0000597099999999</v>
      </c>
      <c r="P728" s="13">
        <f t="shared" si="420"/>
        <v>1.0039999399999999</v>
      </c>
      <c r="Q728" s="13">
        <f t="shared" si="414"/>
        <v>1.1316921396923898</v>
      </c>
      <c r="R728" s="2">
        <f t="shared" si="416"/>
        <v>1.1317597100000001</v>
      </c>
      <c r="S728" s="2">
        <f t="shared" si="442"/>
        <v>1.06270687</v>
      </c>
      <c r="T728" s="2">
        <f t="shared" si="427"/>
        <v>322052.36190466001</v>
      </c>
      <c r="U728" s="2">
        <f t="shared" si="428"/>
        <v>0</v>
      </c>
      <c r="V728" s="2">
        <f t="shared" si="429"/>
        <v>39929.661703770689</v>
      </c>
      <c r="W728" s="2">
        <f t="shared" si="430"/>
        <v>342978.76300925069</v>
      </c>
      <c r="X728" s="17">
        <f t="shared" si="431"/>
        <v>0</v>
      </c>
      <c r="Y728" s="2">
        <f t="shared" si="432"/>
        <v>0</v>
      </c>
      <c r="Z728" s="72">
        <f t="shared" si="433"/>
        <v>0</v>
      </c>
      <c r="AA728" s="2">
        <f t="shared" si="434"/>
        <v>0</v>
      </c>
      <c r="AB728" s="12">
        <f t="shared" si="443"/>
        <v>4.6600000000000003E-2</v>
      </c>
      <c r="AC728" s="17">
        <f t="shared" si="435"/>
        <v>13</v>
      </c>
      <c r="AD728" s="17">
        <v>252</v>
      </c>
      <c r="AE728" s="13">
        <f t="shared" si="415"/>
        <v>1.0023523999999999</v>
      </c>
      <c r="AF728" s="2">
        <f t="shared" si="436"/>
        <v>757.59597613999995</v>
      </c>
      <c r="AG728" s="2">
        <f t="shared" si="437"/>
        <v>806.82324210000002</v>
      </c>
      <c r="AH728" s="3">
        <f t="shared" si="438"/>
        <v>0</v>
      </c>
      <c r="AI728" s="4" t="str">
        <f t="shared" si="444"/>
        <v>A+J=</v>
      </c>
      <c r="AJ728" s="11">
        <f t="shared" si="445"/>
        <v>41897</v>
      </c>
      <c r="AK728" s="11"/>
      <c r="AL728" s="4"/>
      <c r="AM728" s="1"/>
      <c r="AN728" s="11"/>
      <c r="AO728" s="1"/>
      <c r="AP728" s="1"/>
      <c r="AQ728" s="3"/>
      <c r="AR728" s="3"/>
      <c r="AS728" s="6"/>
      <c r="AT728" s="1"/>
      <c r="AU728" s="1"/>
      <c r="AV728" s="1"/>
      <c r="AW728" s="1"/>
      <c r="AX728" s="1"/>
      <c r="AY728" s="1"/>
      <c r="AZ728" s="1"/>
      <c r="BA728" s="1"/>
      <c r="BB728" s="1"/>
    </row>
    <row r="729" spans="1:138" x14ac:dyDescent="0.2">
      <c r="A729" s="158">
        <f t="shared" si="439"/>
        <v>41885</v>
      </c>
      <c r="B729" s="2">
        <f t="shared" si="421"/>
        <v>343849.30498228647</v>
      </c>
      <c r="C729" s="2">
        <f t="shared" si="440"/>
        <v>303049.10130548</v>
      </c>
      <c r="D729" s="2">
        <v>0</v>
      </c>
      <c r="E729" s="73">
        <f t="shared" si="422"/>
        <v>303049.10130548</v>
      </c>
      <c r="F729" s="88">
        <f t="shared" si="417"/>
        <v>3958.32</v>
      </c>
      <c r="G729" s="3">
        <f>IF(AND(N729=1,N728&gt;1),VLOOKUP(A728,[1]Plan1!$BK$81:$BM$259,3),G728)</f>
        <v>3958.72</v>
      </c>
      <c r="H729" s="11">
        <f t="shared" si="418"/>
        <v>41805</v>
      </c>
      <c r="I729" s="11">
        <f t="shared" si="419"/>
        <v>41835</v>
      </c>
      <c r="J729" s="12">
        <f t="shared" si="423"/>
        <v>1.0105297196782992E-4</v>
      </c>
      <c r="K729" s="11">
        <f t="shared" si="441"/>
        <v>41897</v>
      </c>
      <c r="L729" s="11">
        <f t="shared" si="424"/>
        <v>41897</v>
      </c>
      <c r="M729" s="1">
        <f t="shared" si="446"/>
        <v>22</v>
      </c>
      <c r="N729" s="1">
        <f t="shared" si="425"/>
        <v>14</v>
      </c>
      <c r="O729" s="2">
        <f t="shared" si="426"/>
        <v>1.0000643</v>
      </c>
      <c r="P729" s="13">
        <f t="shared" si="420"/>
        <v>1.0039999399999999</v>
      </c>
      <c r="Q729" s="13">
        <f t="shared" si="414"/>
        <v>1.1316921396923898</v>
      </c>
      <c r="R729" s="2">
        <f t="shared" si="416"/>
        <v>1.1317649000000001</v>
      </c>
      <c r="S729" s="2">
        <f t="shared" si="442"/>
        <v>1.06270687</v>
      </c>
      <c r="T729" s="2">
        <f t="shared" si="427"/>
        <v>322052.36190466001</v>
      </c>
      <c r="U729" s="2">
        <f t="shared" si="428"/>
        <v>0</v>
      </c>
      <c r="V729" s="2">
        <f t="shared" si="429"/>
        <v>39931.234528606466</v>
      </c>
      <c r="W729" s="2">
        <f t="shared" si="430"/>
        <v>342980.33583408647</v>
      </c>
      <c r="X729" s="17">
        <f t="shared" si="431"/>
        <v>0</v>
      </c>
      <c r="Y729" s="2">
        <f t="shared" si="432"/>
        <v>0</v>
      </c>
      <c r="Z729" s="72">
        <f t="shared" si="433"/>
        <v>0</v>
      </c>
      <c r="AA729" s="2">
        <f t="shared" si="434"/>
        <v>0</v>
      </c>
      <c r="AB729" s="12">
        <f t="shared" si="443"/>
        <v>4.6600000000000003E-2</v>
      </c>
      <c r="AC729" s="17">
        <f t="shared" si="435"/>
        <v>14</v>
      </c>
      <c r="AD729" s="17">
        <v>252</v>
      </c>
      <c r="AE729" s="13">
        <f t="shared" si="415"/>
        <v>1.002533583</v>
      </c>
      <c r="AF729" s="2">
        <f t="shared" si="436"/>
        <v>815.94638923000002</v>
      </c>
      <c r="AG729" s="2">
        <f t="shared" si="437"/>
        <v>868.96914819999995</v>
      </c>
      <c r="AH729" s="3">
        <f t="shared" si="438"/>
        <v>0</v>
      </c>
      <c r="AI729" s="4" t="str">
        <f t="shared" si="444"/>
        <v>A+J=</v>
      </c>
      <c r="AJ729" s="11">
        <f t="shared" si="445"/>
        <v>41897</v>
      </c>
      <c r="AK729" s="11"/>
      <c r="AL729" s="4"/>
      <c r="AM729" s="1"/>
      <c r="AN729" s="11"/>
      <c r="AO729" s="1"/>
      <c r="AP729" s="1"/>
      <c r="AQ729" s="3"/>
      <c r="AR729" s="3"/>
      <c r="AS729" s="6"/>
      <c r="AT729" s="1"/>
      <c r="AU729" s="1"/>
      <c r="AV729" s="1"/>
      <c r="AW729" s="1"/>
      <c r="AX729" s="1"/>
      <c r="AY729" s="1"/>
      <c r="AZ729" s="1"/>
      <c r="BA729" s="1"/>
      <c r="BB729" s="1"/>
    </row>
    <row r="730" spans="1:138" x14ac:dyDescent="0.2">
      <c r="A730" s="158">
        <f t="shared" si="439"/>
        <v>41886</v>
      </c>
      <c r="B730" s="2">
        <f t="shared" si="421"/>
        <v>343913.03829730325</v>
      </c>
      <c r="C730" s="2">
        <f t="shared" si="440"/>
        <v>303049.10130548</v>
      </c>
      <c r="D730" s="2">
        <v>0</v>
      </c>
      <c r="E730" s="73">
        <f t="shared" si="422"/>
        <v>303049.10130548</v>
      </c>
      <c r="F730" s="88">
        <f t="shared" si="417"/>
        <v>3958.32</v>
      </c>
      <c r="G730" s="3">
        <f>IF(AND(N730=1,N729&gt;1),VLOOKUP(A729,[1]Plan1!$BK$81:$BM$259,3),G729)</f>
        <v>3958.72</v>
      </c>
      <c r="H730" s="11">
        <f t="shared" si="418"/>
        <v>41805</v>
      </c>
      <c r="I730" s="11">
        <f t="shared" si="419"/>
        <v>41835</v>
      </c>
      <c r="J730" s="12">
        <f t="shared" si="423"/>
        <v>1.0105297196782992E-4</v>
      </c>
      <c r="K730" s="11">
        <f t="shared" si="441"/>
        <v>41897</v>
      </c>
      <c r="L730" s="11">
        <f t="shared" si="424"/>
        <v>41897</v>
      </c>
      <c r="M730" s="1">
        <f t="shared" si="446"/>
        <v>22</v>
      </c>
      <c r="N730" s="1">
        <f t="shared" si="425"/>
        <v>15</v>
      </c>
      <c r="O730" s="2">
        <f t="shared" si="426"/>
        <v>1.0000688900000001</v>
      </c>
      <c r="P730" s="13">
        <f t="shared" si="420"/>
        <v>1.0039999399999999</v>
      </c>
      <c r="Q730" s="13">
        <f t="shared" si="414"/>
        <v>1.1316921396923898</v>
      </c>
      <c r="R730" s="2">
        <f t="shared" si="416"/>
        <v>1.1317701</v>
      </c>
      <c r="S730" s="2">
        <f t="shared" si="442"/>
        <v>1.06270687</v>
      </c>
      <c r="T730" s="2">
        <f t="shared" si="427"/>
        <v>322052.36190466001</v>
      </c>
      <c r="U730" s="2">
        <f t="shared" si="428"/>
        <v>0</v>
      </c>
      <c r="V730" s="2">
        <f t="shared" si="429"/>
        <v>39932.810383933233</v>
      </c>
      <c r="W730" s="2">
        <f t="shared" si="430"/>
        <v>342981.91168941325</v>
      </c>
      <c r="X730" s="17">
        <f t="shared" si="431"/>
        <v>0</v>
      </c>
      <c r="Y730" s="2">
        <f t="shared" si="432"/>
        <v>0</v>
      </c>
      <c r="Z730" s="72">
        <f t="shared" si="433"/>
        <v>0</v>
      </c>
      <c r="AA730" s="2">
        <f t="shared" si="434"/>
        <v>0</v>
      </c>
      <c r="AB730" s="12">
        <f t="shared" si="443"/>
        <v>4.6600000000000003E-2</v>
      </c>
      <c r="AC730" s="17">
        <f t="shared" si="435"/>
        <v>15</v>
      </c>
      <c r="AD730" s="17">
        <v>252</v>
      </c>
      <c r="AE730" s="13">
        <f t="shared" si="415"/>
        <v>1.002714798</v>
      </c>
      <c r="AF730" s="2">
        <f t="shared" si="436"/>
        <v>874.30710798999996</v>
      </c>
      <c r="AG730" s="2">
        <f t="shared" si="437"/>
        <v>931.12660788999995</v>
      </c>
      <c r="AH730" s="3">
        <f t="shared" si="438"/>
        <v>0</v>
      </c>
      <c r="AI730" s="4" t="str">
        <f t="shared" si="444"/>
        <v>A+J=</v>
      </c>
      <c r="AJ730" s="11">
        <f t="shared" si="445"/>
        <v>41897</v>
      </c>
      <c r="AK730" s="15"/>
      <c r="AL730" s="14"/>
      <c r="AM730" s="10"/>
      <c r="AN730" s="15"/>
      <c r="AO730" s="10"/>
      <c r="AP730" s="10"/>
      <c r="AQ730" s="5"/>
      <c r="AR730" s="5"/>
      <c r="AS730" s="16"/>
      <c r="AT730" s="10"/>
      <c r="AU730" s="10"/>
      <c r="AV730" s="10"/>
      <c r="AW730" s="10"/>
      <c r="AX730" s="10"/>
      <c r="AY730" s="10"/>
      <c r="AZ730" s="10"/>
      <c r="BA730" s="10"/>
      <c r="BB730" s="10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V730" s="42"/>
      <c r="BW730" s="42"/>
      <c r="BX730" s="42"/>
      <c r="BY730" s="42"/>
      <c r="BZ730" s="42"/>
      <c r="CA730" s="42"/>
      <c r="CB730" s="42"/>
      <c r="CC730" s="42"/>
      <c r="CD730" s="42"/>
      <c r="CE730" s="42"/>
      <c r="CF730" s="42"/>
      <c r="CG730" s="42"/>
      <c r="CH730" s="42"/>
      <c r="CI730" s="42"/>
      <c r="CJ730" s="42"/>
      <c r="CK730" s="42"/>
      <c r="CL730" s="42"/>
      <c r="CM730" s="42"/>
      <c r="CN730" s="42"/>
      <c r="CO730" s="42"/>
      <c r="CP730" s="42"/>
      <c r="CQ730" s="42"/>
      <c r="CR730" s="42"/>
      <c r="CS730" s="42"/>
      <c r="CT730" s="42"/>
      <c r="CU730" s="42"/>
      <c r="CV730" s="42"/>
      <c r="CW730" s="42"/>
      <c r="CX730" s="42"/>
      <c r="CY730" s="42"/>
      <c r="CZ730" s="42"/>
      <c r="DA730" s="42"/>
      <c r="DB730" s="42"/>
      <c r="DC730" s="42"/>
      <c r="DD730" s="42"/>
      <c r="DE730" s="42"/>
      <c r="DF730" s="42"/>
      <c r="DG730" s="42"/>
      <c r="DH730" s="42"/>
      <c r="DI730" s="42"/>
      <c r="DJ730" s="42"/>
      <c r="DK730" s="42"/>
      <c r="DL730" s="42"/>
      <c r="DM730" s="42"/>
      <c r="DN730" s="42"/>
      <c r="DO730" s="42"/>
      <c r="DP730" s="42"/>
      <c r="DQ730" s="42"/>
      <c r="DR730" s="42"/>
      <c r="DS730" s="42"/>
      <c r="DT730" s="42"/>
      <c r="DU730" s="42"/>
      <c r="DV730" s="42"/>
      <c r="DW730" s="42"/>
      <c r="DX730" s="42"/>
      <c r="DY730" s="42"/>
      <c r="DZ730" s="42"/>
      <c r="EA730" s="42"/>
      <c r="EB730" s="42"/>
      <c r="EC730" s="42"/>
      <c r="ED730" s="42"/>
      <c r="EE730" s="42"/>
      <c r="EF730" s="42"/>
      <c r="EG730" s="42"/>
      <c r="EH730" s="42"/>
    </row>
    <row r="731" spans="1:138" x14ac:dyDescent="0.2">
      <c r="A731" s="158">
        <f t="shared" si="439"/>
        <v>41887</v>
      </c>
      <c r="B731" s="2">
        <f t="shared" si="421"/>
        <v>343976.78384488996</v>
      </c>
      <c r="C731" s="2">
        <f t="shared" si="440"/>
        <v>303049.10130548</v>
      </c>
      <c r="D731" s="2">
        <v>0</v>
      </c>
      <c r="E731" s="73">
        <f t="shared" si="422"/>
        <v>303049.10130548</v>
      </c>
      <c r="F731" s="88">
        <f t="shared" si="417"/>
        <v>3958.32</v>
      </c>
      <c r="G731" s="3">
        <f>IF(AND(N731=1,N730&gt;1),VLOOKUP(A730,[1]Plan1!$BK$81:$BM$259,3),G730)</f>
        <v>3958.72</v>
      </c>
      <c r="H731" s="11">
        <f t="shared" si="418"/>
        <v>41805</v>
      </c>
      <c r="I731" s="11">
        <f t="shared" si="419"/>
        <v>41835</v>
      </c>
      <c r="J731" s="12">
        <f t="shared" si="423"/>
        <v>1.0105297196782992E-4</v>
      </c>
      <c r="K731" s="11">
        <f t="shared" si="441"/>
        <v>41897</v>
      </c>
      <c r="L731" s="11">
        <f t="shared" si="424"/>
        <v>41897</v>
      </c>
      <c r="M731" s="1">
        <f t="shared" si="446"/>
        <v>22</v>
      </c>
      <c r="N731" s="1">
        <f t="shared" si="425"/>
        <v>16</v>
      </c>
      <c r="O731" s="2">
        <f t="shared" si="426"/>
        <v>1.0000734899999999</v>
      </c>
      <c r="P731" s="13">
        <f t="shared" si="420"/>
        <v>1.0039999399999999</v>
      </c>
      <c r="Q731" s="13">
        <f t="shared" si="414"/>
        <v>1.1316921396923898</v>
      </c>
      <c r="R731" s="2">
        <f t="shared" si="416"/>
        <v>1.1317752999999999</v>
      </c>
      <c r="S731" s="2">
        <f t="shared" si="442"/>
        <v>1.06270687</v>
      </c>
      <c r="T731" s="2">
        <f t="shared" si="427"/>
        <v>322052.36190466001</v>
      </c>
      <c r="U731" s="2">
        <f t="shared" si="428"/>
        <v>0</v>
      </c>
      <c r="V731" s="2">
        <f t="shared" si="429"/>
        <v>39934.386239259999</v>
      </c>
      <c r="W731" s="2">
        <f t="shared" si="430"/>
        <v>342983.48754473997</v>
      </c>
      <c r="X731" s="17">
        <f t="shared" si="431"/>
        <v>0</v>
      </c>
      <c r="Y731" s="2">
        <f t="shared" si="432"/>
        <v>0</v>
      </c>
      <c r="Z731" s="72">
        <f t="shared" si="433"/>
        <v>0</v>
      </c>
      <c r="AA731" s="2">
        <f t="shared" si="434"/>
        <v>0</v>
      </c>
      <c r="AB731" s="12">
        <f t="shared" si="443"/>
        <v>4.6600000000000003E-2</v>
      </c>
      <c r="AC731" s="17">
        <f t="shared" si="435"/>
        <v>16</v>
      </c>
      <c r="AD731" s="17">
        <v>252</v>
      </c>
      <c r="AE731" s="13">
        <f t="shared" si="415"/>
        <v>1.0028960469999999</v>
      </c>
      <c r="AF731" s="2">
        <f t="shared" si="436"/>
        <v>932.67877653000005</v>
      </c>
      <c r="AG731" s="2">
        <f t="shared" si="437"/>
        <v>993.29630014999998</v>
      </c>
      <c r="AH731" s="3">
        <f t="shared" si="438"/>
        <v>0</v>
      </c>
      <c r="AI731" s="4" t="str">
        <f t="shared" si="444"/>
        <v>A+J=</v>
      </c>
      <c r="AJ731" s="11">
        <f t="shared" si="445"/>
        <v>41897</v>
      </c>
      <c r="AK731" s="11"/>
      <c r="AL731" s="4"/>
      <c r="AM731" s="1"/>
      <c r="AN731" s="11"/>
      <c r="AO731" s="1"/>
      <c r="AP731" s="1"/>
      <c r="AQ731" s="3"/>
      <c r="AR731" s="3"/>
      <c r="AS731" s="6"/>
      <c r="AT731" s="1"/>
      <c r="AU731" s="1"/>
      <c r="AV731" s="1"/>
      <c r="AW731" s="1"/>
      <c r="AX731" s="1"/>
      <c r="AY731" s="1"/>
      <c r="AZ731" s="1"/>
      <c r="BA731" s="1"/>
      <c r="BB731" s="1"/>
    </row>
    <row r="732" spans="1:138" x14ac:dyDescent="0.2">
      <c r="A732" s="158">
        <f t="shared" si="439"/>
        <v>41888</v>
      </c>
      <c r="B732" s="2">
        <f t="shared" si="421"/>
        <v>344040.54093924683</v>
      </c>
      <c r="C732" s="2">
        <f t="shared" si="440"/>
        <v>303049.10130548</v>
      </c>
      <c r="D732" s="2">
        <v>0</v>
      </c>
      <c r="E732" s="73">
        <f t="shared" si="422"/>
        <v>303049.10130548</v>
      </c>
      <c r="F732" s="88">
        <f t="shared" si="417"/>
        <v>3958.32</v>
      </c>
      <c r="G732" s="3">
        <f>IF(AND(N732=1,N731&gt;1),VLOOKUP(A731,[1]Plan1!$BK$81:$BM$259,3),G731)</f>
        <v>3958.72</v>
      </c>
      <c r="H732" s="11">
        <f t="shared" si="418"/>
        <v>41805</v>
      </c>
      <c r="I732" s="11">
        <f t="shared" si="419"/>
        <v>41835</v>
      </c>
      <c r="J732" s="12">
        <f t="shared" si="423"/>
        <v>1.0105297196782992E-4</v>
      </c>
      <c r="K732" s="11">
        <f t="shared" si="441"/>
        <v>41897</v>
      </c>
      <c r="L732" s="11">
        <f t="shared" si="424"/>
        <v>41897</v>
      </c>
      <c r="M732" s="1">
        <f t="shared" si="446"/>
        <v>22</v>
      </c>
      <c r="N732" s="1">
        <f t="shared" si="425"/>
        <v>17</v>
      </c>
      <c r="O732" s="2">
        <f t="shared" si="426"/>
        <v>1.00007808</v>
      </c>
      <c r="P732" s="13">
        <f t="shared" si="420"/>
        <v>1.0039999399999999</v>
      </c>
      <c r="Q732" s="13">
        <f t="shared" si="414"/>
        <v>1.1316921396923898</v>
      </c>
      <c r="R732" s="2">
        <f t="shared" si="416"/>
        <v>1.1317805000000001</v>
      </c>
      <c r="S732" s="2">
        <f t="shared" si="442"/>
        <v>1.06270687</v>
      </c>
      <c r="T732" s="2">
        <f t="shared" si="427"/>
        <v>322052.36190466001</v>
      </c>
      <c r="U732" s="2">
        <f t="shared" si="428"/>
        <v>0</v>
      </c>
      <c r="V732" s="2">
        <f t="shared" si="429"/>
        <v>39935.96209458683</v>
      </c>
      <c r="W732" s="2">
        <f t="shared" si="430"/>
        <v>342985.06340006681</v>
      </c>
      <c r="X732" s="17">
        <f t="shared" si="431"/>
        <v>0</v>
      </c>
      <c r="Y732" s="2">
        <f t="shared" si="432"/>
        <v>0</v>
      </c>
      <c r="Z732" s="72">
        <f t="shared" si="433"/>
        <v>0</v>
      </c>
      <c r="AA732" s="2">
        <f t="shared" si="434"/>
        <v>0</v>
      </c>
      <c r="AB732" s="12">
        <f t="shared" si="443"/>
        <v>4.6600000000000003E-2</v>
      </c>
      <c r="AC732" s="17">
        <f t="shared" si="435"/>
        <v>17</v>
      </c>
      <c r="AD732" s="17">
        <v>252</v>
      </c>
      <c r="AE732" s="13">
        <f t="shared" si="415"/>
        <v>1.003077328</v>
      </c>
      <c r="AF732" s="2">
        <f t="shared" si="436"/>
        <v>991.06075075000001</v>
      </c>
      <c r="AG732" s="2">
        <f t="shared" si="437"/>
        <v>1055.4775391799999</v>
      </c>
      <c r="AH732" s="3">
        <f t="shared" si="438"/>
        <v>0</v>
      </c>
      <c r="AI732" s="4" t="str">
        <f t="shared" si="444"/>
        <v>A+J=</v>
      </c>
      <c r="AJ732" s="11">
        <f t="shared" si="445"/>
        <v>41897</v>
      </c>
      <c r="AK732" s="11"/>
      <c r="AL732" s="4"/>
      <c r="AM732" s="1"/>
      <c r="AN732" s="11"/>
      <c r="AO732" s="1"/>
      <c r="AP732" s="1"/>
      <c r="AQ732" s="3"/>
      <c r="AR732" s="3"/>
      <c r="AS732" s="6"/>
      <c r="AT732" s="1"/>
      <c r="AU732" s="1"/>
      <c r="AV732" s="1"/>
      <c r="AW732" s="1"/>
      <c r="AX732" s="1"/>
      <c r="AY732" s="1"/>
      <c r="AZ732" s="1"/>
      <c r="BA732" s="1"/>
      <c r="BB732" s="1"/>
    </row>
    <row r="733" spans="1:138" x14ac:dyDescent="0.2">
      <c r="A733" s="158">
        <f t="shared" si="439"/>
        <v>41889</v>
      </c>
      <c r="B733" s="2">
        <f t="shared" si="421"/>
        <v>344040.54093924683</v>
      </c>
      <c r="C733" s="2">
        <f t="shared" si="440"/>
        <v>303049.10130548</v>
      </c>
      <c r="D733" s="2">
        <v>0</v>
      </c>
      <c r="E733" s="73">
        <f t="shared" si="422"/>
        <v>303049.10130548</v>
      </c>
      <c r="F733" s="88">
        <f t="shared" si="417"/>
        <v>3958.32</v>
      </c>
      <c r="G733" s="3">
        <f>IF(AND(N733=1,N732&gt;1),VLOOKUP(A732,[1]Plan1!$BK$81:$BM$259,3),G732)</f>
        <v>3958.72</v>
      </c>
      <c r="H733" s="11">
        <f t="shared" si="418"/>
        <v>41805</v>
      </c>
      <c r="I733" s="11">
        <f t="shared" si="419"/>
        <v>41835</v>
      </c>
      <c r="J733" s="12">
        <f t="shared" si="423"/>
        <v>1.0105297196782992E-4</v>
      </c>
      <c r="K733" s="11">
        <f t="shared" si="441"/>
        <v>41897</v>
      </c>
      <c r="L733" s="11">
        <f t="shared" si="424"/>
        <v>41897</v>
      </c>
      <c r="M733" s="1">
        <f t="shared" si="446"/>
        <v>22</v>
      </c>
      <c r="N733" s="1">
        <f t="shared" si="425"/>
        <v>17</v>
      </c>
      <c r="O733" s="2">
        <f t="shared" si="426"/>
        <v>1.00007808</v>
      </c>
      <c r="P733" s="13">
        <f t="shared" si="420"/>
        <v>1.0039999399999999</v>
      </c>
      <c r="Q733" s="13">
        <f t="shared" si="414"/>
        <v>1.1316921396923898</v>
      </c>
      <c r="R733" s="2">
        <f t="shared" si="416"/>
        <v>1.1317805000000001</v>
      </c>
      <c r="S733" s="2">
        <f t="shared" si="442"/>
        <v>1.06270687</v>
      </c>
      <c r="T733" s="2">
        <f t="shared" si="427"/>
        <v>322052.36190466001</v>
      </c>
      <c r="U733" s="2">
        <f t="shared" si="428"/>
        <v>0</v>
      </c>
      <c r="V733" s="2">
        <f t="shared" si="429"/>
        <v>39935.96209458683</v>
      </c>
      <c r="W733" s="2">
        <f t="shared" si="430"/>
        <v>342985.06340006681</v>
      </c>
      <c r="X733" s="17">
        <f t="shared" si="431"/>
        <v>0</v>
      </c>
      <c r="Y733" s="2">
        <f t="shared" si="432"/>
        <v>0</v>
      </c>
      <c r="Z733" s="72">
        <f t="shared" si="433"/>
        <v>0</v>
      </c>
      <c r="AA733" s="2">
        <f t="shared" si="434"/>
        <v>0</v>
      </c>
      <c r="AB733" s="12">
        <f t="shared" si="443"/>
        <v>4.6600000000000003E-2</v>
      </c>
      <c r="AC733" s="17">
        <f t="shared" si="435"/>
        <v>17</v>
      </c>
      <c r="AD733" s="17">
        <v>252</v>
      </c>
      <c r="AE733" s="13">
        <f t="shared" si="415"/>
        <v>1.003077328</v>
      </c>
      <c r="AF733" s="2">
        <f t="shared" si="436"/>
        <v>991.06075075000001</v>
      </c>
      <c r="AG733" s="2">
        <f t="shared" si="437"/>
        <v>1055.4775391799999</v>
      </c>
      <c r="AH733" s="3">
        <f t="shared" si="438"/>
        <v>0</v>
      </c>
      <c r="AI733" s="4" t="str">
        <f t="shared" si="444"/>
        <v>A+J=</v>
      </c>
      <c r="AJ733" s="11">
        <f t="shared" si="445"/>
        <v>41897</v>
      </c>
      <c r="AK733" s="11"/>
      <c r="AL733" s="4"/>
      <c r="AM733" s="1"/>
      <c r="AN733" s="11"/>
      <c r="AO733" s="1"/>
      <c r="AP733" s="1"/>
      <c r="AQ733" s="3"/>
      <c r="AR733" s="3"/>
      <c r="AS733" s="6"/>
      <c r="AT733" s="1"/>
      <c r="AU733" s="1"/>
      <c r="AV733" s="1"/>
      <c r="AW733" s="1"/>
      <c r="AX733" s="1"/>
      <c r="AY733" s="1"/>
      <c r="AZ733" s="1"/>
      <c r="BA733" s="1"/>
      <c r="BB733" s="1"/>
    </row>
    <row r="734" spans="1:138" x14ac:dyDescent="0.2">
      <c r="A734" s="158">
        <f t="shared" si="439"/>
        <v>41890</v>
      </c>
      <c r="B734" s="2">
        <f t="shared" si="421"/>
        <v>344040.54093924683</v>
      </c>
      <c r="C734" s="2">
        <f t="shared" si="440"/>
        <v>303049.10130548</v>
      </c>
      <c r="D734" s="2">
        <v>0</v>
      </c>
      <c r="E734" s="73">
        <f t="shared" si="422"/>
        <v>303049.10130548</v>
      </c>
      <c r="F734" s="88">
        <f t="shared" si="417"/>
        <v>3958.32</v>
      </c>
      <c r="G734" s="3">
        <f>IF(AND(N734=1,N733&gt;1),VLOOKUP(A733,[1]Plan1!$BK$81:$BM$259,3),G733)</f>
        <v>3958.72</v>
      </c>
      <c r="H734" s="11">
        <f t="shared" si="418"/>
        <v>41805</v>
      </c>
      <c r="I734" s="11">
        <f t="shared" si="419"/>
        <v>41835</v>
      </c>
      <c r="J734" s="12">
        <f t="shared" si="423"/>
        <v>1.0105297196782992E-4</v>
      </c>
      <c r="K734" s="11">
        <f t="shared" si="441"/>
        <v>41897</v>
      </c>
      <c r="L734" s="11">
        <f t="shared" si="424"/>
        <v>41897</v>
      </c>
      <c r="M734" s="1">
        <f t="shared" si="446"/>
        <v>22</v>
      </c>
      <c r="N734" s="1">
        <f t="shared" si="425"/>
        <v>17</v>
      </c>
      <c r="O734" s="2">
        <f t="shared" si="426"/>
        <v>1.00007808</v>
      </c>
      <c r="P734" s="13">
        <f t="shared" si="420"/>
        <v>1.0039999399999999</v>
      </c>
      <c r="Q734" s="13">
        <f t="shared" si="414"/>
        <v>1.1316921396923898</v>
      </c>
      <c r="R734" s="2">
        <f t="shared" si="416"/>
        <v>1.1317805000000001</v>
      </c>
      <c r="S734" s="2">
        <f t="shared" si="442"/>
        <v>1.06270687</v>
      </c>
      <c r="T734" s="2">
        <f t="shared" si="427"/>
        <v>322052.36190466001</v>
      </c>
      <c r="U734" s="2">
        <f t="shared" si="428"/>
        <v>0</v>
      </c>
      <c r="V734" s="2">
        <f t="shared" si="429"/>
        <v>39935.96209458683</v>
      </c>
      <c r="W734" s="2">
        <f t="shared" si="430"/>
        <v>342985.06340006681</v>
      </c>
      <c r="X734" s="17">
        <f t="shared" si="431"/>
        <v>0</v>
      </c>
      <c r="Y734" s="2">
        <f t="shared" si="432"/>
        <v>0</v>
      </c>
      <c r="Z734" s="72">
        <f t="shared" si="433"/>
        <v>0</v>
      </c>
      <c r="AA734" s="2">
        <f t="shared" si="434"/>
        <v>0</v>
      </c>
      <c r="AB734" s="12">
        <f t="shared" si="443"/>
        <v>4.6600000000000003E-2</v>
      </c>
      <c r="AC734" s="17">
        <f t="shared" si="435"/>
        <v>17</v>
      </c>
      <c r="AD734" s="17">
        <v>252</v>
      </c>
      <c r="AE734" s="13">
        <f t="shared" si="415"/>
        <v>1.003077328</v>
      </c>
      <c r="AF734" s="2">
        <f t="shared" si="436"/>
        <v>991.06075075000001</v>
      </c>
      <c r="AG734" s="2">
        <f t="shared" si="437"/>
        <v>1055.4775391799999</v>
      </c>
      <c r="AH734" s="3">
        <f t="shared" si="438"/>
        <v>0</v>
      </c>
      <c r="AI734" s="4" t="str">
        <f t="shared" si="444"/>
        <v>A+J=</v>
      </c>
      <c r="AJ734" s="11">
        <f t="shared" si="445"/>
        <v>41897</v>
      </c>
      <c r="AK734" s="11"/>
      <c r="AL734" s="4"/>
      <c r="AM734" s="1"/>
      <c r="AN734" s="11"/>
      <c r="AO734" s="1"/>
      <c r="AP734" s="1"/>
      <c r="AQ734" s="3"/>
      <c r="AR734" s="3"/>
      <c r="AS734" s="6"/>
      <c r="AT734" s="1"/>
      <c r="AU734" s="1"/>
      <c r="AV734" s="1"/>
      <c r="AW734" s="1"/>
      <c r="AX734" s="1"/>
      <c r="AY734" s="1"/>
      <c r="AZ734" s="1"/>
      <c r="BA734" s="1"/>
      <c r="BB734" s="1"/>
    </row>
    <row r="735" spans="1:138" x14ac:dyDescent="0.2">
      <c r="A735" s="158">
        <f t="shared" si="439"/>
        <v>41891</v>
      </c>
      <c r="B735" s="2">
        <f t="shared" si="421"/>
        <v>344104.30688314256</v>
      </c>
      <c r="C735" s="2">
        <f t="shared" si="440"/>
        <v>303049.10130548</v>
      </c>
      <c r="D735" s="2">
        <v>0</v>
      </c>
      <c r="E735" s="73">
        <f t="shared" si="422"/>
        <v>303049.10130548</v>
      </c>
      <c r="F735" s="88">
        <f t="shared" si="417"/>
        <v>3958.32</v>
      </c>
      <c r="G735" s="3">
        <f>IF(AND(N735=1,N734&gt;1),VLOOKUP(A734,[1]Plan1!$BK$81:$BM$259,3),G734)</f>
        <v>3958.72</v>
      </c>
      <c r="H735" s="11">
        <f t="shared" si="418"/>
        <v>41805</v>
      </c>
      <c r="I735" s="11">
        <f t="shared" si="419"/>
        <v>41835</v>
      </c>
      <c r="J735" s="12">
        <f t="shared" si="423"/>
        <v>1.0105297196782992E-4</v>
      </c>
      <c r="K735" s="11">
        <f t="shared" si="441"/>
        <v>41897</v>
      </c>
      <c r="L735" s="11">
        <f t="shared" si="424"/>
        <v>41897</v>
      </c>
      <c r="M735" s="1">
        <f t="shared" si="446"/>
        <v>22</v>
      </c>
      <c r="N735" s="1">
        <f t="shared" si="425"/>
        <v>18</v>
      </c>
      <c r="O735" s="2">
        <f t="shared" si="426"/>
        <v>1.0000826700000001</v>
      </c>
      <c r="P735" s="13">
        <f t="shared" si="420"/>
        <v>1.0039999399999999</v>
      </c>
      <c r="Q735" s="13">
        <f t="shared" ref="Q735:Q798" si="447">IF(L735&gt;L734,Q734*P735,Q734)</f>
        <v>1.1316921396923898</v>
      </c>
      <c r="R735" s="2">
        <f t="shared" si="416"/>
        <v>1.1317856900000001</v>
      </c>
      <c r="S735" s="2">
        <f t="shared" si="442"/>
        <v>1.06270687</v>
      </c>
      <c r="T735" s="2">
        <f t="shared" si="427"/>
        <v>322052.36190466001</v>
      </c>
      <c r="U735" s="2">
        <f t="shared" si="428"/>
        <v>0</v>
      </c>
      <c r="V735" s="2">
        <f t="shared" si="429"/>
        <v>39937.5349194226</v>
      </c>
      <c r="W735" s="2">
        <f t="shared" si="430"/>
        <v>342986.63622490258</v>
      </c>
      <c r="X735" s="17">
        <f t="shared" si="431"/>
        <v>0</v>
      </c>
      <c r="Y735" s="2">
        <f t="shared" si="432"/>
        <v>0</v>
      </c>
      <c r="Z735" s="72">
        <f t="shared" si="433"/>
        <v>0</v>
      </c>
      <c r="AA735" s="2">
        <f t="shared" si="434"/>
        <v>0</v>
      </c>
      <c r="AB735" s="12">
        <f t="shared" si="443"/>
        <v>4.6600000000000003E-2</v>
      </c>
      <c r="AC735" s="17">
        <f t="shared" si="435"/>
        <v>18</v>
      </c>
      <c r="AD735" s="17">
        <v>252</v>
      </c>
      <c r="AE735" s="13">
        <f t="shared" ref="AE735:AE798" si="448">ROUND((1+AB735)^TRUNC((AC735/AD735),9),9)</f>
        <v>1.003258642</v>
      </c>
      <c r="AF735" s="2">
        <f t="shared" si="436"/>
        <v>1049.4533527000001</v>
      </c>
      <c r="AG735" s="2">
        <f t="shared" si="437"/>
        <v>1117.67065824</v>
      </c>
      <c r="AH735" s="3">
        <f t="shared" si="438"/>
        <v>0</v>
      </c>
      <c r="AI735" s="4" t="str">
        <f t="shared" si="444"/>
        <v>A+J=</v>
      </c>
      <c r="AJ735" s="11">
        <f t="shared" si="445"/>
        <v>41897</v>
      </c>
      <c r="AK735" s="11"/>
      <c r="AL735" s="4"/>
      <c r="AM735" s="1"/>
      <c r="AN735" s="11"/>
      <c r="AO735" s="1"/>
      <c r="AP735" s="1"/>
      <c r="AQ735" s="3"/>
      <c r="AR735" s="3"/>
      <c r="AS735" s="6"/>
      <c r="AT735" s="1"/>
      <c r="AU735" s="1"/>
      <c r="AV735" s="1"/>
      <c r="AW735" s="1"/>
      <c r="AX735" s="1"/>
      <c r="AY735" s="1"/>
      <c r="AZ735" s="1"/>
      <c r="BA735" s="1"/>
      <c r="BB735" s="1"/>
    </row>
    <row r="736" spans="1:138" x14ac:dyDescent="0.2">
      <c r="A736" s="158">
        <f t="shared" si="439"/>
        <v>41892</v>
      </c>
      <c r="B736" s="2">
        <f t="shared" si="421"/>
        <v>344168.09045484039</v>
      </c>
      <c r="C736" s="2">
        <f t="shared" si="440"/>
        <v>303049.10130548</v>
      </c>
      <c r="D736" s="2">
        <v>0</v>
      </c>
      <c r="E736" s="73">
        <f t="shared" si="422"/>
        <v>303049.10130548</v>
      </c>
      <c r="F736" s="88">
        <f t="shared" si="417"/>
        <v>3958.32</v>
      </c>
      <c r="G736" s="3">
        <f>IF(AND(N736=1,N735&gt;1),VLOOKUP(A735,[1]Plan1!$BK$81:$BM$259,3),G735)</f>
        <v>3958.72</v>
      </c>
      <c r="H736" s="11">
        <f t="shared" si="418"/>
        <v>41805</v>
      </c>
      <c r="I736" s="11">
        <f t="shared" si="419"/>
        <v>41835</v>
      </c>
      <c r="J736" s="12">
        <f t="shared" si="423"/>
        <v>1.0105297196782992E-4</v>
      </c>
      <c r="K736" s="11">
        <f t="shared" si="441"/>
        <v>41897</v>
      </c>
      <c r="L736" s="11">
        <f t="shared" si="424"/>
        <v>41897</v>
      </c>
      <c r="M736" s="1">
        <f t="shared" si="446"/>
        <v>22</v>
      </c>
      <c r="N736" s="1">
        <f t="shared" si="425"/>
        <v>19</v>
      </c>
      <c r="O736" s="2">
        <f t="shared" si="426"/>
        <v>1.0000872700000001</v>
      </c>
      <c r="P736" s="13">
        <f t="shared" si="420"/>
        <v>1.0039999399999999</v>
      </c>
      <c r="Q736" s="13">
        <f t="shared" si="447"/>
        <v>1.1316921396923898</v>
      </c>
      <c r="R736" s="2">
        <f t="shared" si="416"/>
        <v>1.1317908999999999</v>
      </c>
      <c r="S736" s="2">
        <f t="shared" si="442"/>
        <v>1.06270687</v>
      </c>
      <c r="T736" s="2">
        <f t="shared" si="427"/>
        <v>322052.36190466001</v>
      </c>
      <c r="U736" s="2">
        <f t="shared" si="428"/>
        <v>0</v>
      </c>
      <c r="V736" s="2">
        <f t="shared" si="429"/>
        <v>39939.113805240362</v>
      </c>
      <c r="W736" s="2">
        <f t="shared" si="430"/>
        <v>342988.21511072037</v>
      </c>
      <c r="X736" s="17">
        <f t="shared" si="431"/>
        <v>0</v>
      </c>
      <c r="Y736" s="2">
        <f t="shared" si="432"/>
        <v>0</v>
      </c>
      <c r="Z736" s="72">
        <f t="shared" si="433"/>
        <v>0</v>
      </c>
      <c r="AA736" s="2">
        <f t="shared" si="434"/>
        <v>0</v>
      </c>
      <c r="AB736" s="12">
        <f t="shared" si="443"/>
        <v>4.6600000000000003E-2</v>
      </c>
      <c r="AC736" s="17">
        <f t="shared" si="435"/>
        <v>19</v>
      </c>
      <c r="AD736" s="17">
        <v>252</v>
      </c>
      <c r="AE736" s="13">
        <f t="shared" si="448"/>
        <v>1.003439988</v>
      </c>
      <c r="AF736" s="2">
        <f t="shared" si="436"/>
        <v>1107.85626032</v>
      </c>
      <c r="AG736" s="2">
        <f t="shared" si="437"/>
        <v>1179.8753441199999</v>
      </c>
      <c r="AH736" s="3">
        <f t="shared" si="438"/>
        <v>0</v>
      </c>
      <c r="AI736" s="4" t="str">
        <f t="shared" si="444"/>
        <v>A+J=</v>
      </c>
      <c r="AJ736" s="11">
        <f t="shared" si="445"/>
        <v>41897</v>
      </c>
      <c r="AK736" s="11"/>
      <c r="AL736" s="4"/>
      <c r="AM736" s="1"/>
      <c r="AN736" s="11"/>
      <c r="AO736" s="1"/>
      <c r="AP736" s="1"/>
      <c r="AQ736" s="3"/>
      <c r="AR736" s="3"/>
      <c r="AS736" s="6"/>
      <c r="AT736" s="1"/>
      <c r="AU736" s="1"/>
      <c r="AV736" s="1"/>
      <c r="AW736" s="1"/>
      <c r="AX736" s="1"/>
      <c r="AY736" s="1"/>
      <c r="AZ736" s="1"/>
      <c r="BA736" s="1"/>
      <c r="BB736" s="1"/>
    </row>
    <row r="737" spans="1:154" x14ac:dyDescent="0.2">
      <c r="A737" s="158">
        <f t="shared" si="439"/>
        <v>41893</v>
      </c>
      <c r="B737" s="2">
        <f t="shared" si="421"/>
        <v>344231.88017790613</v>
      </c>
      <c r="C737" s="2">
        <f t="shared" si="440"/>
        <v>303049.10130548</v>
      </c>
      <c r="D737" s="2">
        <v>0</v>
      </c>
      <c r="E737" s="73">
        <f t="shared" si="422"/>
        <v>303049.10130548</v>
      </c>
      <c r="F737" s="88">
        <f t="shared" si="417"/>
        <v>3958.32</v>
      </c>
      <c r="G737" s="3">
        <f>IF(AND(N737=1,N736&gt;1),VLOOKUP(A736,[1]Plan1!$BK$81:$BM$259,3),G736)</f>
        <v>3958.72</v>
      </c>
      <c r="H737" s="11">
        <f t="shared" si="418"/>
        <v>41805</v>
      </c>
      <c r="I737" s="11">
        <f t="shared" si="419"/>
        <v>41835</v>
      </c>
      <c r="J737" s="12">
        <f t="shared" si="423"/>
        <v>1.0105297196782992E-4</v>
      </c>
      <c r="K737" s="11">
        <f t="shared" si="441"/>
        <v>41897</v>
      </c>
      <c r="L737" s="11">
        <f t="shared" si="424"/>
        <v>41897</v>
      </c>
      <c r="M737" s="1">
        <f t="shared" si="446"/>
        <v>22</v>
      </c>
      <c r="N737" s="1">
        <f t="shared" si="425"/>
        <v>20</v>
      </c>
      <c r="O737" s="2">
        <f t="shared" si="426"/>
        <v>1.0000918599999999</v>
      </c>
      <c r="P737" s="13">
        <f t="shared" si="420"/>
        <v>1.0039999399999999</v>
      </c>
      <c r="Q737" s="13">
        <f t="shared" si="447"/>
        <v>1.1316921396923898</v>
      </c>
      <c r="R737" s="2">
        <f t="shared" si="416"/>
        <v>1.1317960899999999</v>
      </c>
      <c r="S737" s="2">
        <f t="shared" si="442"/>
        <v>1.06270687</v>
      </c>
      <c r="T737" s="2">
        <f t="shared" si="427"/>
        <v>322052.36190466001</v>
      </c>
      <c r="U737" s="2">
        <f t="shared" si="428"/>
        <v>0</v>
      </c>
      <c r="V737" s="2">
        <f t="shared" si="429"/>
        <v>39940.686630076132</v>
      </c>
      <c r="W737" s="2">
        <f t="shared" si="430"/>
        <v>342989.78793555615</v>
      </c>
      <c r="X737" s="17">
        <f t="shared" si="431"/>
        <v>0</v>
      </c>
      <c r="Y737" s="2">
        <f t="shared" si="432"/>
        <v>0</v>
      </c>
      <c r="Z737" s="72">
        <f t="shared" si="433"/>
        <v>0</v>
      </c>
      <c r="AA737" s="2">
        <f t="shared" si="434"/>
        <v>0</v>
      </c>
      <c r="AB737" s="12">
        <f t="shared" si="443"/>
        <v>4.6600000000000003E-2</v>
      </c>
      <c r="AC737" s="17">
        <f t="shared" si="435"/>
        <v>20</v>
      </c>
      <c r="AD737" s="17">
        <v>252</v>
      </c>
      <c r="AE737" s="13">
        <f t="shared" si="448"/>
        <v>1.0036213679999999</v>
      </c>
      <c r="AF737" s="2">
        <f t="shared" si="436"/>
        <v>1166.2701177199999</v>
      </c>
      <c r="AG737" s="2">
        <f t="shared" si="437"/>
        <v>1242.0922423500001</v>
      </c>
      <c r="AH737" s="3">
        <f t="shared" si="438"/>
        <v>0</v>
      </c>
      <c r="AI737" s="4" t="str">
        <f t="shared" si="444"/>
        <v>A+J=</v>
      </c>
      <c r="AJ737" s="11">
        <f t="shared" si="445"/>
        <v>41897</v>
      </c>
      <c r="AK737" s="11"/>
      <c r="AL737" s="4"/>
      <c r="AM737" s="1"/>
      <c r="AN737" s="11"/>
      <c r="AO737" s="1"/>
      <c r="AP737" s="1"/>
      <c r="AQ737" s="3"/>
      <c r="AR737" s="3"/>
      <c r="AS737" s="6"/>
      <c r="AT737" s="1"/>
      <c r="AU737" s="1"/>
      <c r="AV737" s="1"/>
      <c r="AW737" s="1"/>
      <c r="AX737" s="1"/>
      <c r="AY737" s="1"/>
      <c r="AZ737" s="1"/>
      <c r="BA737" s="1"/>
      <c r="BB737" s="1"/>
    </row>
    <row r="738" spans="1:154" x14ac:dyDescent="0.2">
      <c r="A738" s="158">
        <f t="shared" si="439"/>
        <v>41894</v>
      </c>
      <c r="B738" s="2">
        <f t="shared" si="421"/>
        <v>344295.684489273</v>
      </c>
      <c r="C738" s="2">
        <f t="shared" si="440"/>
        <v>303049.10130548</v>
      </c>
      <c r="D738" s="2">
        <v>0</v>
      </c>
      <c r="E738" s="73">
        <f t="shared" si="422"/>
        <v>303049.10130548</v>
      </c>
      <c r="F738" s="88">
        <f t="shared" si="417"/>
        <v>3958.32</v>
      </c>
      <c r="G738" s="3">
        <f>IF(AND(N738=1,N737&gt;1),VLOOKUP(A737,[1]Plan1!$BK$81:$BM$259,3),G737)</f>
        <v>3958.72</v>
      </c>
      <c r="H738" s="11">
        <f t="shared" si="418"/>
        <v>41805</v>
      </c>
      <c r="I738" s="11">
        <f t="shared" si="419"/>
        <v>41835</v>
      </c>
      <c r="J738" s="12">
        <f t="shared" si="423"/>
        <v>1.0105297196782992E-4</v>
      </c>
      <c r="K738" s="11">
        <f t="shared" si="441"/>
        <v>41897</v>
      </c>
      <c r="L738" s="11">
        <f t="shared" si="424"/>
        <v>41897</v>
      </c>
      <c r="M738" s="1">
        <f t="shared" si="446"/>
        <v>22</v>
      </c>
      <c r="N738" s="1">
        <f t="shared" si="425"/>
        <v>21</v>
      </c>
      <c r="O738" s="2">
        <f t="shared" si="426"/>
        <v>1.00009645</v>
      </c>
      <c r="P738" s="13">
        <f t="shared" si="420"/>
        <v>1.0039999399999999</v>
      </c>
      <c r="Q738" s="13">
        <f t="shared" si="447"/>
        <v>1.1316921396923898</v>
      </c>
      <c r="R738" s="2">
        <f t="shared" si="416"/>
        <v>1.1318012900000001</v>
      </c>
      <c r="S738" s="2">
        <f t="shared" si="442"/>
        <v>1.06270687</v>
      </c>
      <c r="T738" s="2">
        <f t="shared" si="427"/>
        <v>322052.36190466001</v>
      </c>
      <c r="U738" s="2">
        <f t="shared" si="428"/>
        <v>0</v>
      </c>
      <c r="V738" s="2">
        <f t="shared" si="429"/>
        <v>39942.262485402971</v>
      </c>
      <c r="W738" s="2">
        <f t="shared" si="430"/>
        <v>342991.36379088298</v>
      </c>
      <c r="X738" s="17">
        <f t="shared" si="431"/>
        <v>0</v>
      </c>
      <c r="Y738" s="2">
        <f t="shared" si="432"/>
        <v>0</v>
      </c>
      <c r="Z738" s="72">
        <f t="shared" si="433"/>
        <v>0</v>
      </c>
      <c r="AA738" s="2">
        <f t="shared" si="434"/>
        <v>0</v>
      </c>
      <c r="AB738" s="12">
        <f t="shared" si="443"/>
        <v>4.6600000000000003E-2</v>
      </c>
      <c r="AC738" s="17">
        <f t="shared" si="435"/>
        <v>21</v>
      </c>
      <c r="AD738" s="17">
        <v>252</v>
      </c>
      <c r="AE738" s="13">
        <f t="shared" si="448"/>
        <v>1.00380278</v>
      </c>
      <c r="AF738" s="2">
        <f t="shared" si="436"/>
        <v>1224.6942807999999</v>
      </c>
      <c r="AG738" s="2">
        <f t="shared" si="437"/>
        <v>1304.32069839</v>
      </c>
      <c r="AH738" s="3">
        <f t="shared" si="438"/>
        <v>0</v>
      </c>
      <c r="AI738" s="4" t="str">
        <f t="shared" si="444"/>
        <v>A+J=</v>
      </c>
      <c r="AJ738" s="11">
        <f t="shared" si="445"/>
        <v>41897</v>
      </c>
      <c r="AK738" s="11"/>
      <c r="AL738" s="4"/>
      <c r="AM738" s="1"/>
      <c r="AN738" s="11"/>
      <c r="AO738" s="1"/>
      <c r="AP738" s="1"/>
      <c r="AQ738" s="3"/>
      <c r="AR738" s="3"/>
      <c r="AS738" s="6"/>
      <c r="AT738" s="1"/>
      <c r="AU738" s="1"/>
      <c r="AV738" s="1"/>
      <c r="AW738" s="1"/>
      <c r="AX738" s="1"/>
      <c r="AY738" s="1"/>
      <c r="AZ738" s="1"/>
      <c r="BA738" s="1"/>
      <c r="BB738" s="1"/>
    </row>
    <row r="739" spans="1:154" x14ac:dyDescent="0.2">
      <c r="A739" s="158">
        <f t="shared" si="439"/>
        <v>41895</v>
      </c>
      <c r="B739" s="2">
        <f t="shared" si="421"/>
        <v>344359.5006911697</v>
      </c>
      <c r="C739" s="2">
        <f t="shared" si="440"/>
        <v>303049.10130548</v>
      </c>
      <c r="D739" s="2">
        <v>0</v>
      </c>
      <c r="E739" s="73">
        <f t="shared" si="422"/>
        <v>303049.10130548</v>
      </c>
      <c r="F739" s="88">
        <f t="shared" si="417"/>
        <v>3958.32</v>
      </c>
      <c r="G739" s="3">
        <f>IF(AND(N739=1,N738&gt;1),VLOOKUP(A738,[1]Plan1!$BK$81:$BM$259,3),G738)</f>
        <v>3958.72</v>
      </c>
      <c r="H739" s="11">
        <f t="shared" si="418"/>
        <v>41805</v>
      </c>
      <c r="I739" s="11">
        <f t="shared" si="419"/>
        <v>41835</v>
      </c>
      <c r="J739" s="12">
        <f t="shared" si="423"/>
        <v>1.0105297196782992E-4</v>
      </c>
      <c r="K739" s="11">
        <f t="shared" si="441"/>
        <v>41897</v>
      </c>
      <c r="L739" s="11">
        <f t="shared" si="424"/>
        <v>41897</v>
      </c>
      <c r="M739" s="1">
        <f t="shared" si="446"/>
        <v>22</v>
      </c>
      <c r="N739" s="1">
        <f t="shared" si="425"/>
        <v>22</v>
      </c>
      <c r="O739" s="2">
        <f t="shared" si="426"/>
        <v>1.00010105</v>
      </c>
      <c r="P739" s="13">
        <f t="shared" si="420"/>
        <v>1.0039999399999999</v>
      </c>
      <c r="Q739" s="13">
        <f t="shared" si="447"/>
        <v>1.1316921396923898</v>
      </c>
      <c r="R739" s="2">
        <f t="shared" si="416"/>
        <v>1.13180649</v>
      </c>
      <c r="S739" s="2">
        <f t="shared" si="442"/>
        <v>1.06270687</v>
      </c>
      <c r="T739" s="2">
        <f t="shared" si="427"/>
        <v>322052.36190466001</v>
      </c>
      <c r="U739" s="2">
        <f t="shared" si="428"/>
        <v>0</v>
      </c>
      <c r="V739" s="2">
        <f t="shared" si="429"/>
        <v>39943.838340729737</v>
      </c>
      <c r="W739" s="2">
        <f t="shared" si="430"/>
        <v>342992.93964620971</v>
      </c>
      <c r="X739" s="17">
        <f t="shared" si="431"/>
        <v>0</v>
      </c>
      <c r="Y739" s="2">
        <f t="shared" si="432"/>
        <v>0</v>
      </c>
      <c r="Z739" s="72">
        <f t="shared" si="433"/>
        <v>0</v>
      </c>
      <c r="AA739" s="2">
        <f t="shared" si="434"/>
        <v>0</v>
      </c>
      <c r="AB739" s="12">
        <f t="shared" si="443"/>
        <v>4.6600000000000003E-2</v>
      </c>
      <c r="AC739" s="17">
        <f t="shared" si="435"/>
        <v>22</v>
      </c>
      <c r="AD739" s="17">
        <v>252</v>
      </c>
      <c r="AE739" s="13">
        <f t="shared" si="448"/>
        <v>1.003984225</v>
      </c>
      <c r="AF739" s="2">
        <f t="shared" si="436"/>
        <v>1283.1290716000001</v>
      </c>
      <c r="AG739" s="2">
        <f t="shared" si="437"/>
        <v>1366.5610449599999</v>
      </c>
      <c r="AH739" s="3">
        <f t="shared" si="438"/>
        <v>0</v>
      </c>
      <c r="AI739" s="4" t="str">
        <f t="shared" si="444"/>
        <v>A+J=</v>
      </c>
      <c r="AJ739" s="11">
        <f t="shared" si="445"/>
        <v>41897</v>
      </c>
      <c r="AK739" s="11"/>
      <c r="AL739" s="4"/>
      <c r="AM739" s="1"/>
      <c r="AN739" s="11"/>
      <c r="AO739" s="1"/>
      <c r="AP739" s="1"/>
      <c r="AQ739" s="3"/>
      <c r="AR739" s="3"/>
      <c r="AS739" s="6"/>
      <c r="AT739" s="1"/>
      <c r="AU739" s="1"/>
      <c r="AV739" s="1"/>
      <c r="AW739" s="1"/>
      <c r="AX739" s="1"/>
      <c r="AY739" s="1"/>
      <c r="AZ739" s="1"/>
      <c r="BA739" s="1"/>
      <c r="BB739" s="1"/>
    </row>
    <row r="740" spans="1:154" x14ac:dyDescent="0.2">
      <c r="A740" s="158">
        <f t="shared" si="439"/>
        <v>41896</v>
      </c>
      <c r="B740" s="2">
        <f t="shared" si="421"/>
        <v>344359.5006911697</v>
      </c>
      <c r="C740" s="2">
        <f t="shared" si="440"/>
        <v>303049.10130548</v>
      </c>
      <c r="D740" s="2">
        <v>0</v>
      </c>
      <c r="E740" s="73">
        <f t="shared" si="422"/>
        <v>303049.10130548</v>
      </c>
      <c r="F740" s="88">
        <f t="shared" si="417"/>
        <v>3958.32</v>
      </c>
      <c r="G740" s="3">
        <f>IF(AND(N740=1,N739&gt;1),VLOOKUP(A739,[1]Plan1!$BK$81:$BM$259,3),G739)</f>
        <v>3958.72</v>
      </c>
      <c r="H740" s="11">
        <f t="shared" si="418"/>
        <v>41805</v>
      </c>
      <c r="I740" s="11">
        <f t="shared" si="419"/>
        <v>41835</v>
      </c>
      <c r="J740" s="12">
        <f t="shared" si="423"/>
        <v>1.0105297196782992E-4</v>
      </c>
      <c r="K740" s="11">
        <f t="shared" si="441"/>
        <v>41926</v>
      </c>
      <c r="L740" s="11">
        <f t="shared" si="424"/>
        <v>41897</v>
      </c>
      <c r="M740" s="1">
        <f t="shared" si="446"/>
        <v>22</v>
      </c>
      <c r="N740" s="1">
        <f t="shared" si="425"/>
        <v>22</v>
      </c>
      <c r="O740" s="2">
        <f t="shared" si="426"/>
        <v>1.00010105</v>
      </c>
      <c r="P740" s="13">
        <f t="shared" si="420"/>
        <v>1.0039999399999999</v>
      </c>
      <c r="Q740" s="13">
        <f t="shared" si="447"/>
        <v>1.1316921396923898</v>
      </c>
      <c r="R740" s="2">
        <f t="shared" si="416"/>
        <v>1.13180649</v>
      </c>
      <c r="S740" s="2">
        <f t="shared" si="442"/>
        <v>1.06270687</v>
      </c>
      <c r="T740" s="2">
        <f t="shared" si="427"/>
        <v>322052.36190466001</v>
      </c>
      <c r="U740" s="2">
        <f t="shared" si="428"/>
        <v>0</v>
      </c>
      <c r="V740" s="2">
        <f t="shared" si="429"/>
        <v>39943.838340729737</v>
      </c>
      <c r="W740" s="2">
        <f t="shared" si="430"/>
        <v>342992.93964620971</v>
      </c>
      <c r="X740" s="17">
        <f t="shared" si="431"/>
        <v>0</v>
      </c>
      <c r="Y740" s="2">
        <f t="shared" si="432"/>
        <v>0</v>
      </c>
      <c r="Z740" s="72">
        <f t="shared" si="433"/>
        <v>0</v>
      </c>
      <c r="AA740" s="2">
        <f t="shared" si="434"/>
        <v>0</v>
      </c>
      <c r="AB740" s="12">
        <f t="shared" si="443"/>
        <v>4.6600000000000003E-2</v>
      </c>
      <c r="AC740" s="17">
        <f t="shared" si="435"/>
        <v>22</v>
      </c>
      <c r="AD740" s="17">
        <v>252</v>
      </c>
      <c r="AE740" s="13">
        <f t="shared" si="448"/>
        <v>1.003984225</v>
      </c>
      <c r="AF740" s="2">
        <f t="shared" si="436"/>
        <v>1283.1290716000001</v>
      </c>
      <c r="AG740" s="2">
        <f t="shared" si="437"/>
        <v>1366.5610449599999</v>
      </c>
      <c r="AH740" s="3">
        <f t="shared" si="438"/>
        <v>0</v>
      </c>
      <c r="AI740" s="4" t="str">
        <f t="shared" si="444"/>
        <v>A+J=</v>
      </c>
      <c r="AJ740" s="11">
        <f t="shared" si="445"/>
        <v>41897</v>
      </c>
      <c r="AK740" s="11"/>
      <c r="AL740" s="40"/>
      <c r="AM740" s="1"/>
      <c r="AN740" s="11"/>
      <c r="AO740" s="1"/>
      <c r="AP740" s="1"/>
      <c r="AQ740" s="3"/>
      <c r="AR740" s="3"/>
      <c r="AS740" s="6"/>
      <c r="AT740" s="1"/>
      <c r="AU740" s="1"/>
      <c r="AV740" s="1"/>
      <c r="AW740" s="1"/>
      <c r="AX740" s="38"/>
      <c r="AY740" s="38"/>
      <c r="AZ740" s="38"/>
      <c r="BA740" s="38"/>
      <c r="BB740" s="38"/>
    </row>
    <row r="741" spans="1:154" x14ac:dyDescent="0.2">
      <c r="A741" s="156">
        <f t="shared" si="439"/>
        <v>41897</v>
      </c>
      <c r="B741" s="82">
        <f t="shared" si="421"/>
        <v>344359.5006911697</v>
      </c>
      <c r="C741" s="82">
        <f t="shared" si="440"/>
        <v>303049.10130548</v>
      </c>
      <c r="D741" s="82">
        <v>0</v>
      </c>
      <c r="E741" s="83">
        <f t="shared" si="422"/>
        <v>303049.10130548</v>
      </c>
      <c r="F741" s="89">
        <f t="shared" si="417"/>
        <v>3958.32</v>
      </c>
      <c r="G741" s="3">
        <f>IF(AND(N741=1,N740&gt;1),VLOOKUP(A740,[1]Plan1!$BK$81:$BM$259,3),G740)</f>
        <v>3958.72</v>
      </c>
      <c r="H741" s="18">
        <f t="shared" si="418"/>
        <v>41805</v>
      </c>
      <c r="I741" s="18">
        <f t="shared" si="419"/>
        <v>41835</v>
      </c>
      <c r="J741" s="84">
        <f t="shared" si="423"/>
        <v>1.0105297196782992E-4</v>
      </c>
      <c r="K741" s="18">
        <f t="shared" si="441"/>
        <v>41926</v>
      </c>
      <c r="L741" s="18">
        <f t="shared" si="424"/>
        <v>41897</v>
      </c>
      <c r="M741" s="38">
        <f t="shared" si="446"/>
        <v>22</v>
      </c>
      <c r="N741" s="38">
        <f t="shared" si="425"/>
        <v>22</v>
      </c>
      <c r="O741" s="82">
        <f t="shared" si="426"/>
        <v>1.00010105</v>
      </c>
      <c r="P741" s="85">
        <f t="shared" si="420"/>
        <v>1.0039999399999999</v>
      </c>
      <c r="Q741" s="85">
        <f t="shared" si="447"/>
        <v>1.1316921396923898</v>
      </c>
      <c r="R741" s="82">
        <f t="shared" si="416"/>
        <v>1.13180649</v>
      </c>
      <c r="S741" s="2">
        <f t="shared" si="442"/>
        <v>1.13180649</v>
      </c>
      <c r="T741" s="82">
        <f t="shared" si="427"/>
        <v>342992.93964621</v>
      </c>
      <c r="U741" s="82">
        <f t="shared" si="428"/>
        <v>0</v>
      </c>
      <c r="V741" s="82">
        <f t="shared" si="429"/>
        <v>39943.838340729737</v>
      </c>
      <c r="W741" s="82">
        <f t="shared" si="430"/>
        <v>342992.93964620971</v>
      </c>
      <c r="X741" s="86">
        <f t="shared" si="431"/>
        <v>24</v>
      </c>
      <c r="Y741" s="82">
        <f t="shared" si="432"/>
        <v>1369.2273580399999</v>
      </c>
      <c r="Z741" s="87">
        <f t="shared" si="433"/>
        <v>4.5181700000000002E-3</v>
      </c>
      <c r="AA741" s="82">
        <f t="shared" si="434"/>
        <v>1549.70041012</v>
      </c>
      <c r="AB741" s="84">
        <f t="shared" si="443"/>
        <v>4.6600000000000003E-2</v>
      </c>
      <c r="AC741" s="86">
        <f t="shared" si="435"/>
        <v>22</v>
      </c>
      <c r="AD741" s="86">
        <v>252</v>
      </c>
      <c r="AE741" s="85">
        <f t="shared" si="448"/>
        <v>1.003984225</v>
      </c>
      <c r="AF741" s="82">
        <f t="shared" si="436"/>
        <v>1366.5610449599999</v>
      </c>
      <c r="AG741" s="82">
        <f t="shared" si="437"/>
        <v>1366.5610449599999</v>
      </c>
      <c r="AH741" s="39">
        <f t="shared" si="438"/>
        <v>2916.2614550799999</v>
      </c>
      <c r="AI741" s="40" t="str">
        <f t="shared" si="444"/>
        <v>A+J=</v>
      </c>
      <c r="AJ741" s="18">
        <f t="shared" si="445"/>
        <v>41897</v>
      </c>
      <c r="AK741" s="18"/>
      <c r="AL741" s="40"/>
      <c r="AM741" s="38"/>
      <c r="AN741" s="18"/>
      <c r="AO741" s="38"/>
      <c r="AP741" s="38"/>
      <c r="AQ741" s="39"/>
      <c r="AR741" s="39"/>
      <c r="AS741" s="69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</row>
    <row r="742" spans="1:154" x14ac:dyDescent="0.2">
      <c r="A742" s="158">
        <f t="shared" si="439"/>
        <v>41898</v>
      </c>
      <c r="B742" s="2">
        <f t="shared" si="421"/>
        <v>341543.41957445967</v>
      </c>
      <c r="C742" s="2">
        <f t="shared" si="440"/>
        <v>301679.87394744001</v>
      </c>
      <c r="D742" s="2">
        <f>SUM(Y742:Y$1074)</f>
        <v>16025.511110310001</v>
      </c>
      <c r="E742" s="73">
        <f t="shared" si="422"/>
        <v>285654.36283713003</v>
      </c>
      <c r="F742" s="88">
        <f t="shared" si="417"/>
        <v>3958.72</v>
      </c>
      <c r="G742" s="3">
        <f>IF(AND(N742=1,N741&gt;1),VLOOKUP(A741,[1]Plan1!$BK$81:$BM$259,3),G741)</f>
        <v>3968.62</v>
      </c>
      <c r="H742" s="11">
        <f t="shared" si="418"/>
        <v>41836</v>
      </c>
      <c r="I742" s="11">
        <f t="shared" si="419"/>
        <v>41867</v>
      </c>
      <c r="J742" s="12">
        <f t="shared" si="423"/>
        <v>2.5008083420903215E-3</v>
      </c>
      <c r="K742" s="11">
        <f t="shared" si="441"/>
        <v>41926</v>
      </c>
      <c r="L742" s="11">
        <f t="shared" si="424"/>
        <v>41926</v>
      </c>
      <c r="M742" s="1">
        <f t="shared" si="446"/>
        <v>21</v>
      </c>
      <c r="N742" s="1">
        <f t="shared" si="425"/>
        <v>1</v>
      </c>
      <c r="O742" s="2">
        <f t="shared" si="426"/>
        <v>1.0001189399999999</v>
      </c>
      <c r="P742" s="13">
        <f t="shared" si="420"/>
        <v>1.00010105</v>
      </c>
      <c r="Q742" s="13">
        <f t="shared" si="447"/>
        <v>1.1318064971831057</v>
      </c>
      <c r="R742" s="2">
        <f t="shared" si="416"/>
        <v>1.1319411100000001</v>
      </c>
      <c r="S742" s="2">
        <f t="shared" si="442"/>
        <v>1.13180649</v>
      </c>
      <c r="T742" s="2">
        <f t="shared" si="427"/>
        <v>341443.23923608998</v>
      </c>
      <c r="U742" s="2">
        <f t="shared" si="428"/>
        <v>2112.266369905964</v>
      </c>
      <c r="V742" s="2">
        <f t="shared" si="429"/>
        <v>37689.553709073713</v>
      </c>
      <c r="W742" s="2">
        <f t="shared" si="430"/>
        <v>341481.69402641966</v>
      </c>
      <c r="X742" s="17">
        <f t="shared" si="431"/>
        <v>0</v>
      </c>
      <c r="Y742" s="2">
        <f t="shared" si="432"/>
        <v>0</v>
      </c>
      <c r="Z742" s="72">
        <f t="shared" si="433"/>
        <v>0</v>
      </c>
      <c r="AA742" s="2">
        <f t="shared" si="434"/>
        <v>0</v>
      </c>
      <c r="AB742" s="12">
        <f t="shared" si="443"/>
        <v>4.6600000000000003E-2</v>
      </c>
      <c r="AC742" s="17">
        <f t="shared" si="435"/>
        <v>1</v>
      </c>
      <c r="AD742" s="17">
        <v>252</v>
      </c>
      <c r="AE742" s="13">
        <f t="shared" si="448"/>
        <v>1.0001807579999999</v>
      </c>
      <c r="AF742" s="2">
        <f t="shared" si="436"/>
        <v>61.718597029999998</v>
      </c>
      <c r="AG742" s="2">
        <f t="shared" si="437"/>
        <v>61.72554804</v>
      </c>
      <c r="AH742" s="3">
        <f t="shared" si="438"/>
        <v>0</v>
      </c>
      <c r="AI742" s="4" t="str">
        <f t="shared" si="444"/>
        <v>A+J=</v>
      </c>
      <c r="AJ742" s="11">
        <f t="shared" si="445"/>
        <v>41926</v>
      </c>
      <c r="AK742" s="11"/>
      <c r="AL742" s="4"/>
      <c r="AM742" s="1"/>
      <c r="AN742" s="11"/>
      <c r="AO742" s="1"/>
      <c r="AP742" s="1"/>
      <c r="AQ742" s="3"/>
      <c r="AR742" s="3"/>
      <c r="AS742" s="6"/>
      <c r="AT742" s="1"/>
      <c r="AU742" s="1"/>
      <c r="AV742" s="1"/>
      <c r="AW742" s="1"/>
      <c r="AX742" s="1"/>
      <c r="AY742" s="1"/>
      <c r="AZ742" s="1"/>
      <c r="BA742" s="1"/>
      <c r="BB742" s="1"/>
    </row>
    <row r="743" spans="1:154" x14ac:dyDescent="0.2">
      <c r="A743" s="158">
        <f t="shared" si="439"/>
        <v>41899</v>
      </c>
      <c r="B743" s="2">
        <f t="shared" si="421"/>
        <v>341643.63045865204</v>
      </c>
      <c r="C743" s="2">
        <f t="shared" si="440"/>
        <v>301679.87394744001</v>
      </c>
      <c r="D743" s="2">
        <f>SUM(Y743:Y$1074)</f>
        <v>16025.511110310001</v>
      </c>
      <c r="E743" s="73">
        <f t="shared" si="422"/>
        <v>285654.36283713003</v>
      </c>
      <c r="F743" s="88">
        <f t="shared" si="417"/>
        <v>3958.72</v>
      </c>
      <c r="G743" s="3">
        <f>IF(AND(N743=1,N742&gt;1),VLOOKUP(A742,[1]Plan1!$BK$81:$BM$259,3),G742)</f>
        <v>3968.62</v>
      </c>
      <c r="H743" s="11">
        <f t="shared" si="418"/>
        <v>41836</v>
      </c>
      <c r="I743" s="11">
        <f t="shared" si="419"/>
        <v>41867</v>
      </c>
      <c r="J743" s="12">
        <f t="shared" si="423"/>
        <v>2.5008083420903215E-3</v>
      </c>
      <c r="K743" s="11">
        <f t="shared" si="441"/>
        <v>41926</v>
      </c>
      <c r="L743" s="11">
        <f t="shared" si="424"/>
        <v>41926</v>
      </c>
      <c r="M743" s="1">
        <f t="shared" si="446"/>
        <v>21</v>
      </c>
      <c r="N743" s="1">
        <f t="shared" si="425"/>
        <v>2</v>
      </c>
      <c r="O743" s="2">
        <f t="shared" si="426"/>
        <v>1.0002378999999999</v>
      </c>
      <c r="P743" s="13">
        <f t="shared" si="420"/>
        <v>1.00010105</v>
      </c>
      <c r="Q743" s="13">
        <f t="shared" si="447"/>
        <v>1.1318064971831057</v>
      </c>
      <c r="R743" s="2">
        <f t="shared" si="416"/>
        <v>1.13207575</v>
      </c>
      <c r="S743" s="2">
        <f t="shared" si="442"/>
        <v>1.13180649</v>
      </c>
      <c r="T743" s="2">
        <f t="shared" si="427"/>
        <v>341443.23923608998</v>
      </c>
      <c r="U743" s="2">
        <f t="shared" si="428"/>
        <v>2112.266369905964</v>
      </c>
      <c r="V743" s="2">
        <f t="shared" si="429"/>
        <v>37728.014212486087</v>
      </c>
      <c r="W743" s="2">
        <f t="shared" si="430"/>
        <v>341520.15452983207</v>
      </c>
      <c r="X743" s="17">
        <f t="shared" si="431"/>
        <v>0</v>
      </c>
      <c r="Y743" s="2">
        <f t="shared" si="432"/>
        <v>0</v>
      </c>
      <c r="Z743" s="72">
        <f t="shared" si="433"/>
        <v>0</v>
      </c>
      <c r="AA743" s="2">
        <f t="shared" si="434"/>
        <v>0</v>
      </c>
      <c r="AB743" s="12">
        <f t="shared" si="443"/>
        <v>4.6600000000000003E-2</v>
      </c>
      <c r="AC743" s="17">
        <f t="shared" si="435"/>
        <v>2</v>
      </c>
      <c r="AD743" s="17">
        <v>252</v>
      </c>
      <c r="AE743" s="13">
        <f t="shared" si="448"/>
        <v>1.0003615480000001</v>
      </c>
      <c r="AF743" s="2">
        <f t="shared" si="436"/>
        <v>123.44812025</v>
      </c>
      <c r="AG743" s="2">
        <f t="shared" si="437"/>
        <v>123.47592881999999</v>
      </c>
      <c r="AH743" s="3">
        <f t="shared" si="438"/>
        <v>0</v>
      </c>
      <c r="AI743" s="4" t="str">
        <f t="shared" si="444"/>
        <v>A+J=</v>
      </c>
      <c r="AJ743" s="11">
        <f t="shared" si="445"/>
        <v>41926</v>
      </c>
      <c r="AK743" s="11"/>
      <c r="AL743" s="4"/>
      <c r="AM743" s="1"/>
      <c r="AN743" s="11"/>
      <c r="AO743" s="1"/>
      <c r="AP743" s="1"/>
      <c r="AQ743" s="3"/>
      <c r="AR743" s="3"/>
      <c r="AS743" s="6"/>
      <c r="AT743" s="1"/>
      <c r="AU743" s="1"/>
      <c r="AV743" s="1"/>
      <c r="AW743" s="1"/>
      <c r="AX743" s="1"/>
      <c r="AY743" s="1"/>
      <c r="AZ743" s="1"/>
      <c r="BA743" s="1"/>
      <c r="BB743" s="1"/>
    </row>
    <row r="744" spans="1:154" x14ac:dyDescent="0.2">
      <c r="A744" s="158">
        <f t="shared" si="439"/>
        <v>41900</v>
      </c>
      <c r="B744" s="2">
        <f t="shared" si="421"/>
        <v>341743.86937892804</v>
      </c>
      <c r="C744" s="2">
        <f t="shared" si="440"/>
        <v>301679.87394744001</v>
      </c>
      <c r="D744" s="2">
        <f>SUM(Y744:Y$1074)</f>
        <v>16025.511110310001</v>
      </c>
      <c r="E744" s="73">
        <f t="shared" si="422"/>
        <v>285654.36283713003</v>
      </c>
      <c r="F744" s="88">
        <f t="shared" si="417"/>
        <v>3958.72</v>
      </c>
      <c r="G744" s="3">
        <f>IF(AND(N744=1,N743&gt;1),VLOOKUP(A743,[1]Plan1!$BK$81:$BM$259,3),G743)</f>
        <v>3968.62</v>
      </c>
      <c r="H744" s="11">
        <f t="shared" si="418"/>
        <v>41836</v>
      </c>
      <c r="I744" s="11">
        <f t="shared" si="419"/>
        <v>41867</v>
      </c>
      <c r="J744" s="12">
        <f t="shared" si="423"/>
        <v>2.5008083420903215E-3</v>
      </c>
      <c r="K744" s="11">
        <f t="shared" si="441"/>
        <v>41926</v>
      </c>
      <c r="L744" s="11">
        <f t="shared" si="424"/>
        <v>41926</v>
      </c>
      <c r="M744" s="1">
        <f t="shared" si="446"/>
        <v>21</v>
      </c>
      <c r="N744" s="1">
        <f t="shared" si="425"/>
        <v>3</v>
      </c>
      <c r="O744" s="2">
        <f t="shared" si="426"/>
        <v>1.0003568700000001</v>
      </c>
      <c r="P744" s="13">
        <f t="shared" si="420"/>
        <v>1.00010105</v>
      </c>
      <c r="Q744" s="13">
        <f t="shared" si="447"/>
        <v>1.1318064971831057</v>
      </c>
      <c r="R744" s="2">
        <f t="shared" si="416"/>
        <v>1.1322104</v>
      </c>
      <c r="S744" s="2">
        <f t="shared" si="442"/>
        <v>1.13180649</v>
      </c>
      <c r="T744" s="2">
        <f t="shared" si="427"/>
        <v>341443.23923608998</v>
      </c>
      <c r="U744" s="2">
        <f t="shared" si="428"/>
        <v>2112.266369905964</v>
      </c>
      <c r="V744" s="2">
        <f t="shared" si="429"/>
        <v>37766.477572442083</v>
      </c>
      <c r="W744" s="2">
        <f t="shared" si="430"/>
        <v>341558.61788978806</v>
      </c>
      <c r="X744" s="17">
        <f t="shared" si="431"/>
        <v>0</v>
      </c>
      <c r="Y744" s="2">
        <f t="shared" si="432"/>
        <v>0</v>
      </c>
      <c r="Z744" s="72">
        <f t="shared" si="433"/>
        <v>0</v>
      </c>
      <c r="AA744" s="2">
        <f t="shared" si="434"/>
        <v>0</v>
      </c>
      <c r="AB744" s="12">
        <f t="shared" si="443"/>
        <v>4.6600000000000003E-2</v>
      </c>
      <c r="AC744" s="17">
        <f t="shared" si="435"/>
        <v>3</v>
      </c>
      <c r="AD744" s="17">
        <v>252</v>
      </c>
      <c r="AE744" s="13">
        <f t="shared" si="448"/>
        <v>1.0005423710000001</v>
      </c>
      <c r="AF744" s="2">
        <f t="shared" si="436"/>
        <v>185.18891110000001</v>
      </c>
      <c r="AG744" s="2">
        <f t="shared" si="437"/>
        <v>185.25148913999999</v>
      </c>
      <c r="AH744" s="3">
        <f t="shared" si="438"/>
        <v>0</v>
      </c>
      <c r="AI744" s="4" t="str">
        <f t="shared" si="444"/>
        <v>A+J=</v>
      </c>
      <c r="AJ744" s="11">
        <f t="shared" si="445"/>
        <v>41926</v>
      </c>
      <c r="AK744" s="11"/>
      <c r="AL744" s="4"/>
      <c r="AM744" s="1"/>
      <c r="AN744" s="11"/>
      <c r="AO744" s="1"/>
      <c r="AP744" s="1"/>
      <c r="AQ744" s="3"/>
      <c r="AR744" s="3"/>
      <c r="AS744" s="6"/>
      <c r="AT744" s="1"/>
      <c r="AU744" s="1"/>
      <c r="AV744" s="1"/>
      <c r="AW744" s="1"/>
      <c r="AX744" s="1"/>
      <c r="AY744" s="1"/>
      <c r="AZ744" s="1"/>
      <c r="BA744" s="1"/>
      <c r="BB744" s="1"/>
    </row>
    <row r="745" spans="1:154" x14ac:dyDescent="0.2">
      <c r="A745" s="158">
        <f t="shared" si="439"/>
        <v>41901</v>
      </c>
      <c r="B745" s="2">
        <f t="shared" si="421"/>
        <v>341844.1391992413</v>
      </c>
      <c r="C745" s="2">
        <f t="shared" si="440"/>
        <v>301679.87394744001</v>
      </c>
      <c r="D745" s="2">
        <f>SUM(Y745:Y$1074)</f>
        <v>16025.511110310001</v>
      </c>
      <c r="E745" s="73">
        <f t="shared" si="422"/>
        <v>285654.36283713003</v>
      </c>
      <c r="F745" s="88">
        <f t="shared" si="417"/>
        <v>3958.72</v>
      </c>
      <c r="G745" s="3">
        <f>IF(AND(N745=1,N744&gt;1),VLOOKUP(A744,[1]Plan1!$BK$81:$BM$259,3),G744)</f>
        <v>3968.62</v>
      </c>
      <c r="H745" s="11">
        <f t="shared" si="418"/>
        <v>41836</v>
      </c>
      <c r="I745" s="11">
        <f t="shared" si="419"/>
        <v>41867</v>
      </c>
      <c r="J745" s="12">
        <f t="shared" si="423"/>
        <v>2.5008083420903215E-3</v>
      </c>
      <c r="K745" s="11">
        <f t="shared" si="441"/>
        <v>41926</v>
      </c>
      <c r="L745" s="11">
        <f t="shared" si="424"/>
        <v>41926</v>
      </c>
      <c r="M745" s="1">
        <f t="shared" si="446"/>
        <v>21</v>
      </c>
      <c r="N745" s="1">
        <f t="shared" si="425"/>
        <v>4</v>
      </c>
      <c r="O745" s="2">
        <f t="shared" si="426"/>
        <v>1.0004758600000001</v>
      </c>
      <c r="P745" s="13">
        <f t="shared" si="420"/>
        <v>1.00010105</v>
      </c>
      <c r="Q745" s="13">
        <f t="shared" si="447"/>
        <v>1.1318064971831057</v>
      </c>
      <c r="R745" s="2">
        <f t="shared" ref="R745:R808" si="449">TRUNC(TRUNC((O745*Q745),15),8)</f>
        <v>1.13234507</v>
      </c>
      <c r="S745" s="2">
        <f t="shared" si="442"/>
        <v>1.13180649</v>
      </c>
      <c r="T745" s="2">
        <f t="shared" si="427"/>
        <v>341443.23923608998</v>
      </c>
      <c r="U745" s="2">
        <f t="shared" si="428"/>
        <v>2112.266369905964</v>
      </c>
      <c r="V745" s="2">
        <f t="shared" si="429"/>
        <v>37804.946645485361</v>
      </c>
      <c r="W745" s="2">
        <f t="shared" si="430"/>
        <v>341597.08696283132</v>
      </c>
      <c r="X745" s="17">
        <f t="shared" si="431"/>
        <v>0</v>
      </c>
      <c r="Y745" s="2">
        <f t="shared" si="432"/>
        <v>0</v>
      </c>
      <c r="Z745" s="72">
        <f t="shared" si="433"/>
        <v>0</v>
      </c>
      <c r="AA745" s="2">
        <f t="shared" si="434"/>
        <v>0</v>
      </c>
      <c r="AB745" s="12">
        <f t="shared" si="443"/>
        <v>4.6600000000000003E-2</v>
      </c>
      <c r="AC745" s="17">
        <f t="shared" si="435"/>
        <v>4</v>
      </c>
      <c r="AD745" s="17">
        <v>252</v>
      </c>
      <c r="AE745" s="13">
        <f t="shared" si="448"/>
        <v>1.0007232269999999</v>
      </c>
      <c r="AF745" s="2">
        <f t="shared" si="436"/>
        <v>246.94096958</v>
      </c>
      <c r="AG745" s="2">
        <f t="shared" si="437"/>
        <v>247.05223641000001</v>
      </c>
      <c r="AH745" s="3">
        <f t="shared" si="438"/>
        <v>0</v>
      </c>
      <c r="AI745" s="4" t="str">
        <f t="shared" si="444"/>
        <v>A+J=</v>
      </c>
      <c r="AJ745" s="11">
        <f t="shared" si="445"/>
        <v>41926</v>
      </c>
      <c r="AK745" s="11"/>
      <c r="AL745" s="4"/>
      <c r="AM745" s="1"/>
      <c r="AN745" s="11"/>
      <c r="AO745" s="1"/>
      <c r="AP745" s="1"/>
      <c r="AQ745" s="3"/>
      <c r="AR745" s="3"/>
      <c r="AS745" s="6"/>
      <c r="AT745" s="1"/>
      <c r="AU745" s="1"/>
      <c r="AV745" s="1"/>
      <c r="AW745" s="1"/>
      <c r="AX745" s="1"/>
      <c r="AY745" s="1"/>
      <c r="AZ745" s="1"/>
      <c r="BA745" s="1"/>
      <c r="BB745" s="1"/>
    </row>
    <row r="746" spans="1:154" x14ac:dyDescent="0.2">
      <c r="A746" s="158">
        <f t="shared" si="439"/>
        <v>41902</v>
      </c>
      <c r="B746" s="2">
        <f t="shared" si="421"/>
        <v>341944.43958487193</v>
      </c>
      <c r="C746" s="2">
        <f t="shared" si="440"/>
        <v>301679.87394744001</v>
      </c>
      <c r="D746" s="2">
        <f>SUM(Y746:Y$1074)</f>
        <v>16025.511110310001</v>
      </c>
      <c r="E746" s="73">
        <f t="shared" si="422"/>
        <v>285654.36283713003</v>
      </c>
      <c r="F746" s="88">
        <f t="shared" ref="F746:F809" si="450">IF(G746=G745,F745,G745)</f>
        <v>3958.72</v>
      </c>
      <c r="G746" s="3">
        <f>IF(AND(N746=1,N745&gt;1),VLOOKUP(A745,[1]Plan1!$BK$81:$BM$259,3),G745)</f>
        <v>3968.62</v>
      </c>
      <c r="H746" s="11">
        <f t="shared" ref="H746:H809" si="451">EDATE(I746,-1)</f>
        <v>41836</v>
      </c>
      <c r="I746" s="11">
        <f t="shared" ref="I746:I809" si="452">IF(X745&gt;0,EDATE(A746,-1),+I745)</f>
        <v>41867</v>
      </c>
      <c r="J746" s="12">
        <f t="shared" si="423"/>
        <v>2.5008083420903215E-3</v>
      </c>
      <c r="K746" s="11">
        <f t="shared" si="441"/>
        <v>41926</v>
      </c>
      <c r="L746" s="11">
        <f t="shared" si="424"/>
        <v>41926</v>
      </c>
      <c r="M746" s="1">
        <f t="shared" si="446"/>
        <v>21</v>
      </c>
      <c r="N746" s="1">
        <f t="shared" si="425"/>
        <v>5</v>
      </c>
      <c r="O746" s="2">
        <f t="shared" si="426"/>
        <v>1.0005948600000001</v>
      </c>
      <c r="P746" s="13">
        <f t="shared" ref="P746:P809" si="453">IF(L746&gt;L745,O745,P745)</f>
        <v>1.00010105</v>
      </c>
      <c r="Q746" s="13">
        <f t="shared" si="447"/>
        <v>1.1318064971831057</v>
      </c>
      <c r="R746" s="2">
        <f t="shared" si="449"/>
        <v>1.1324797600000001</v>
      </c>
      <c r="S746" s="2">
        <f t="shared" si="442"/>
        <v>1.13180649</v>
      </c>
      <c r="T746" s="2">
        <f t="shared" si="427"/>
        <v>341443.23923608998</v>
      </c>
      <c r="U746" s="2">
        <f t="shared" si="428"/>
        <v>2112.266369905964</v>
      </c>
      <c r="V746" s="2">
        <f t="shared" si="429"/>
        <v>37843.42143161592</v>
      </c>
      <c r="W746" s="2">
        <f t="shared" si="430"/>
        <v>341635.56174896192</v>
      </c>
      <c r="X746" s="17">
        <f t="shared" si="431"/>
        <v>0</v>
      </c>
      <c r="Y746" s="2">
        <f t="shared" si="432"/>
        <v>0</v>
      </c>
      <c r="Z746" s="72">
        <f t="shared" si="433"/>
        <v>0</v>
      </c>
      <c r="AA746" s="2">
        <f t="shared" si="434"/>
        <v>0</v>
      </c>
      <c r="AB746" s="12">
        <f t="shared" si="443"/>
        <v>4.6600000000000003E-2</v>
      </c>
      <c r="AC746" s="17">
        <f t="shared" si="435"/>
        <v>5</v>
      </c>
      <c r="AD746" s="17">
        <v>252</v>
      </c>
      <c r="AE746" s="13">
        <f t="shared" si="448"/>
        <v>1.000904115</v>
      </c>
      <c r="AF746" s="2">
        <f t="shared" si="436"/>
        <v>308.70395423999997</v>
      </c>
      <c r="AG746" s="2">
        <f t="shared" si="437"/>
        <v>308.87783590999999</v>
      </c>
      <c r="AH746" s="3">
        <f t="shared" si="438"/>
        <v>0</v>
      </c>
      <c r="AI746" s="4" t="str">
        <f t="shared" si="444"/>
        <v>A+J=</v>
      </c>
      <c r="AJ746" s="11">
        <f t="shared" si="445"/>
        <v>41926</v>
      </c>
      <c r="AK746" s="11"/>
      <c r="AL746" s="4"/>
      <c r="AM746" s="1"/>
      <c r="AN746" s="11"/>
      <c r="AO746" s="1"/>
      <c r="AP746" s="1"/>
      <c r="AQ746" s="3"/>
      <c r="AR746" s="3"/>
      <c r="AS746" s="6"/>
      <c r="AT746" s="1"/>
      <c r="AU746" s="1"/>
      <c r="AV746" s="1"/>
      <c r="AW746" s="1"/>
      <c r="AX746" s="1"/>
      <c r="AY746" s="1"/>
      <c r="AZ746" s="1"/>
      <c r="BA746" s="1"/>
      <c r="BB746" s="1"/>
    </row>
    <row r="747" spans="1:154" x14ac:dyDescent="0.2">
      <c r="A747" s="158">
        <f t="shared" si="439"/>
        <v>41903</v>
      </c>
      <c r="B747" s="2">
        <f t="shared" si="421"/>
        <v>341944.43958487193</v>
      </c>
      <c r="C747" s="2">
        <f t="shared" si="440"/>
        <v>301679.87394744001</v>
      </c>
      <c r="D747" s="2">
        <f>SUM(Y747:Y$1074)</f>
        <v>16025.511110310001</v>
      </c>
      <c r="E747" s="73">
        <f t="shared" si="422"/>
        <v>285654.36283713003</v>
      </c>
      <c r="F747" s="88">
        <f t="shared" si="450"/>
        <v>3958.72</v>
      </c>
      <c r="G747" s="3">
        <f>IF(AND(N747=1,N746&gt;1),VLOOKUP(A746,[1]Plan1!$BK$81:$BM$259,3),G746)</f>
        <v>3968.62</v>
      </c>
      <c r="H747" s="11">
        <f t="shared" si="451"/>
        <v>41836</v>
      </c>
      <c r="I747" s="11">
        <f t="shared" si="452"/>
        <v>41867</v>
      </c>
      <c r="J747" s="12">
        <f t="shared" si="423"/>
        <v>2.5008083420903215E-3</v>
      </c>
      <c r="K747" s="11">
        <f t="shared" si="441"/>
        <v>41926</v>
      </c>
      <c r="L747" s="11">
        <f t="shared" si="424"/>
        <v>41926</v>
      </c>
      <c r="M747" s="1">
        <f t="shared" si="446"/>
        <v>21</v>
      </c>
      <c r="N747" s="1">
        <f t="shared" si="425"/>
        <v>5</v>
      </c>
      <c r="O747" s="2">
        <f t="shared" si="426"/>
        <v>1.0005948600000001</v>
      </c>
      <c r="P747" s="13">
        <f t="shared" si="453"/>
        <v>1.00010105</v>
      </c>
      <c r="Q747" s="13">
        <f t="shared" si="447"/>
        <v>1.1318064971831057</v>
      </c>
      <c r="R747" s="2">
        <f t="shared" si="449"/>
        <v>1.1324797600000001</v>
      </c>
      <c r="S747" s="2">
        <f t="shared" si="442"/>
        <v>1.13180649</v>
      </c>
      <c r="T747" s="2">
        <f t="shared" si="427"/>
        <v>341443.23923608998</v>
      </c>
      <c r="U747" s="2">
        <f t="shared" si="428"/>
        <v>2112.266369905964</v>
      </c>
      <c r="V747" s="2">
        <f t="shared" si="429"/>
        <v>37843.42143161592</v>
      </c>
      <c r="W747" s="2">
        <f t="shared" si="430"/>
        <v>341635.56174896192</v>
      </c>
      <c r="X747" s="17">
        <f t="shared" si="431"/>
        <v>0</v>
      </c>
      <c r="Y747" s="2">
        <f t="shared" si="432"/>
        <v>0</v>
      </c>
      <c r="Z747" s="72">
        <f t="shared" si="433"/>
        <v>0</v>
      </c>
      <c r="AA747" s="2">
        <f t="shared" si="434"/>
        <v>0</v>
      </c>
      <c r="AB747" s="12">
        <f t="shared" si="443"/>
        <v>4.6600000000000003E-2</v>
      </c>
      <c r="AC747" s="17">
        <f t="shared" si="435"/>
        <v>5</v>
      </c>
      <c r="AD747" s="17">
        <v>252</v>
      </c>
      <c r="AE747" s="13">
        <f t="shared" si="448"/>
        <v>1.000904115</v>
      </c>
      <c r="AF747" s="2">
        <f t="shared" si="436"/>
        <v>308.70395423999997</v>
      </c>
      <c r="AG747" s="2">
        <f t="shared" si="437"/>
        <v>308.87783590999999</v>
      </c>
      <c r="AH747" s="3">
        <f t="shared" si="438"/>
        <v>0</v>
      </c>
      <c r="AI747" s="4" t="str">
        <f t="shared" si="444"/>
        <v>A+J=</v>
      </c>
      <c r="AJ747" s="11">
        <f t="shared" si="445"/>
        <v>41926</v>
      </c>
      <c r="AK747" s="11"/>
      <c r="AL747" s="4"/>
      <c r="AM747" s="1"/>
      <c r="AN747" s="11"/>
      <c r="AO747" s="1"/>
      <c r="AP747" s="1"/>
      <c r="AQ747" s="3"/>
      <c r="AR747" s="3"/>
      <c r="AS747" s="6"/>
      <c r="AT747" s="1"/>
      <c r="AU747" s="1"/>
      <c r="AV747" s="1"/>
      <c r="AW747" s="1"/>
      <c r="AX747" s="1"/>
      <c r="AY747" s="1"/>
      <c r="AZ747" s="1"/>
      <c r="BA747" s="1"/>
      <c r="BB747" s="1"/>
    </row>
    <row r="748" spans="1:154" x14ac:dyDescent="0.2">
      <c r="A748" s="158">
        <f t="shared" si="439"/>
        <v>41904</v>
      </c>
      <c r="B748" s="2">
        <f t="shared" si="421"/>
        <v>341944.43958487193</v>
      </c>
      <c r="C748" s="2">
        <f t="shared" si="440"/>
        <v>301679.87394744001</v>
      </c>
      <c r="D748" s="2">
        <f>SUM(Y748:Y$1074)</f>
        <v>16025.511110310001</v>
      </c>
      <c r="E748" s="73">
        <f t="shared" si="422"/>
        <v>285654.36283713003</v>
      </c>
      <c r="F748" s="88">
        <f t="shared" si="450"/>
        <v>3958.72</v>
      </c>
      <c r="G748" s="3">
        <f>IF(AND(N748=1,N747&gt;1),VLOOKUP(A747,[1]Plan1!$BK$81:$BM$259,3),G747)</f>
        <v>3968.62</v>
      </c>
      <c r="H748" s="11">
        <f t="shared" si="451"/>
        <v>41836</v>
      </c>
      <c r="I748" s="11">
        <f t="shared" si="452"/>
        <v>41867</v>
      </c>
      <c r="J748" s="12">
        <f t="shared" si="423"/>
        <v>2.5008083420903215E-3</v>
      </c>
      <c r="K748" s="11">
        <f t="shared" si="441"/>
        <v>41926</v>
      </c>
      <c r="L748" s="11">
        <f t="shared" si="424"/>
        <v>41926</v>
      </c>
      <c r="M748" s="1">
        <f t="shared" si="446"/>
        <v>21</v>
      </c>
      <c r="N748" s="1">
        <f t="shared" si="425"/>
        <v>5</v>
      </c>
      <c r="O748" s="2">
        <f t="shared" si="426"/>
        <v>1.0005948600000001</v>
      </c>
      <c r="P748" s="13">
        <f t="shared" si="453"/>
        <v>1.00010105</v>
      </c>
      <c r="Q748" s="13">
        <f t="shared" si="447"/>
        <v>1.1318064971831057</v>
      </c>
      <c r="R748" s="2">
        <f t="shared" si="449"/>
        <v>1.1324797600000001</v>
      </c>
      <c r="S748" s="2">
        <f t="shared" si="442"/>
        <v>1.13180649</v>
      </c>
      <c r="T748" s="2">
        <f t="shared" si="427"/>
        <v>341443.23923608998</v>
      </c>
      <c r="U748" s="2">
        <f t="shared" si="428"/>
        <v>2112.266369905964</v>
      </c>
      <c r="V748" s="2">
        <f t="shared" si="429"/>
        <v>37843.42143161592</v>
      </c>
      <c r="W748" s="2">
        <f t="shared" si="430"/>
        <v>341635.56174896192</v>
      </c>
      <c r="X748" s="17">
        <f t="shared" si="431"/>
        <v>0</v>
      </c>
      <c r="Y748" s="2">
        <f t="shared" si="432"/>
        <v>0</v>
      </c>
      <c r="Z748" s="72">
        <f t="shared" si="433"/>
        <v>0</v>
      </c>
      <c r="AA748" s="2">
        <f t="shared" si="434"/>
        <v>0</v>
      </c>
      <c r="AB748" s="12">
        <f t="shared" si="443"/>
        <v>4.6600000000000003E-2</v>
      </c>
      <c r="AC748" s="17">
        <f t="shared" si="435"/>
        <v>5</v>
      </c>
      <c r="AD748" s="17">
        <v>252</v>
      </c>
      <c r="AE748" s="13">
        <f t="shared" si="448"/>
        <v>1.000904115</v>
      </c>
      <c r="AF748" s="2">
        <f t="shared" si="436"/>
        <v>308.70395423999997</v>
      </c>
      <c r="AG748" s="2">
        <f t="shared" si="437"/>
        <v>308.87783590999999</v>
      </c>
      <c r="AH748" s="3">
        <f t="shared" si="438"/>
        <v>0</v>
      </c>
      <c r="AI748" s="4" t="str">
        <f t="shared" si="444"/>
        <v>A+J=</v>
      </c>
      <c r="AJ748" s="11">
        <f t="shared" si="445"/>
        <v>41926</v>
      </c>
      <c r="AK748" s="11"/>
      <c r="AL748" s="4"/>
      <c r="AM748" s="1"/>
      <c r="AN748" s="11"/>
      <c r="AO748" s="1"/>
      <c r="AP748" s="1"/>
      <c r="AQ748" s="3"/>
      <c r="AR748" s="3"/>
      <c r="AS748" s="6"/>
      <c r="AT748" s="1"/>
      <c r="AU748" s="1"/>
      <c r="AV748" s="1"/>
      <c r="AW748" s="1"/>
      <c r="AX748" s="1"/>
      <c r="AY748" s="1"/>
      <c r="AZ748" s="1"/>
      <c r="BA748" s="1"/>
      <c r="BB748" s="1"/>
    </row>
    <row r="749" spans="1:154" x14ac:dyDescent="0.2">
      <c r="A749" s="158">
        <f t="shared" si="439"/>
        <v>41905</v>
      </c>
      <c r="B749" s="2">
        <f t="shared" si="421"/>
        <v>342044.76516499242</v>
      </c>
      <c r="C749" s="2">
        <f t="shared" si="440"/>
        <v>301679.87394744001</v>
      </c>
      <c r="D749" s="2">
        <f>SUM(Y749:Y$1074)</f>
        <v>16025.511110310001</v>
      </c>
      <c r="E749" s="73">
        <f t="shared" si="422"/>
        <v>285654.36283713003</v>
      </c>
      <c r="F749" s="88">
        <f t="shared" si="450"/>
        <v>3958.72</v>
      </c>
      <c r="G749" s="3">
        <f>IF(AND(N749=1,N748&gt;1),VLOOKUP(A748,[1]Plan1!$BK$81:$BM$259,3),G748)</f>
        <v>3968.62</v>
      </c>
      <c r="H749" s="11">
        <f t="shared" si="451"/>
        <v>41836</v>
      </c>
      <c r="I749" s="11">
        <f t="shared" si="452"/>
        <v>41867</v>
      </c>
      <c r="J749" s="12">
        <f t="shared" si="423"/>
        <v>2.5008083420903215E-3</v>
      </c>
      <c r="K749" s="11">
        <f t="shared" si="441"/>
        <v>41926</v>
      </c>
      <c r="L749" s="11">
        <f t="shared" si="424"/>
        <v>41926</v>
      </c>
      <c r="M749" s="1">
        <f t="shared" si="446"/>
        <v>21</v>
      </c>
      <c r="N749" s="1">
        <f t="shared" si="425"/>
        <v>6</v>
      </c>
      <c r="O749" s="2">
        <f t="shared" si="426"/>
        <v>1.00071387</v>
      </c>
      <c r="P749" s="13">
        <f t="shared" si="453"/>
        <v>1.00010105</v>
      </c>
      <c r="Q749" s="13">
        <f t="shared" si="447"/>
        <v>1.1318064971831057</v>
      </c>
      <c r="R749" s="2">
        <f t="shared" si="449"/>
        <v>1.1326144499999999</v>
      </c>
      <c r="S749" s="2">
        <f t="shared" si="442"/>
        <v>1.13180649</v>
      </c>
      <c r="T749" s="2">
        <f t="shared" si="427"/>
        <v>341443.23923608998</v>
      </c>
      <c r="U749" s="2">
        <f t="shared" si="428"/>
        <v>2112.266369905964</v>
      </c>
      <c r="V749" s="2">
        <f t="shared" si="429"/>
        <v>37881.89621774642</v>
      </c>
      <c r="W749" s="2">
        <f t="shared" si="430"/>
        <v>341674.0365350924</v>
      </c>
      <c r="X749" s="17">
        <f t="shared" si="431"/>
        <v>0</v>
      </c>
      <c r="Y749" s="2">
        <f t="shared" si="432"/>
        <v>0</v>
      </c>
      <c r="Z749" s="72">
        <f t="shared" si="433"/>
        <v>0</v>
      </c>
      <c r="AA749" s="2">
        <f t="shared" si="434"/>
        <v>0</v>
      </c>
      <c r="AB749" s="12">
        <f t="shared" si="443"/>
        <v>4.6600000000000003E-2</v>
      </c>
      <c r="AC749" s="17">
        <f t="shared" si="435"/>
        <v>6</v>
      </c>
      <c r="AD749" s="17">
        <v>252</v>
      </c>
      <c r="AE749" s="13">
        <f t="shared" si="448"/>
        <v>1.0010850360000001</v>
      </c>
      <c r="AF749" s="2">
        <f t="shared" si="436"/>
        <v>370.47820652000001</v>
      </c>
      <c r="AG749" s="2">
        <f t="shared" si="437"/>
        <v>370.72862989999999</v>
      </c>
      <c r="AH749" s="3">
        <f t="shared" si="438"/>
        <v>0</v>
      </c>
      <c r="AI749" s="4" t="str">
        <f t="shared" si="444"/>
        <v>A+J=</v>
      </c>
      <c r="AJ749" s="11">
        <f t="shared" si="445"/>
        <v>41926</v>
      </c>
      <c r="AK749" s="11"/>
      <c r="AL749" s="4"/>
      <c r="AM749" s="1"/>
      <c r="AN749" s="11"/>
      <c r="AO749" s="1"/>
      <c r="AP749" s="1"/>
      <c r="AQ749" s="3"/>
      <c r="AR749" s="3"/>
      <c r="AS749" s="6"/>
      <c r="AT749" s="1"/>
      <c r="AU749" s="1"/>
      <c r="AV749" s="1"/>
      <c r="AW749" s="1"/>
      <c r="AX749" s="1"/>
      <c r="AY749" s="1"/>
      <c r="AZ749" s="1"/>
      <c r="BA749" s="1"/>
      <c r="BB749" s="1"/>
    </row>
    <row r="750" spans="1:154" x14ac:dyDescent="0.2">
      <c r="A750" s="158">
        <f t="shared" si="439"/>
        <v>41906</v>
      </c>
      <c r="B750" s="2">
        <f t="shared" si="421"/>
        <v>342145.12452390383</v>
      </c>
      <c r="C750" s="2">
        <f t="shared" si="440"/>
        <v>301679.87394744001</v>
      </c>
      <c r="D750" s="2">
        <f>SUM(Y750:Y$1074)</f>
        <v>16025.511110310001</v>
      </c>
      <c r="E750" s="73">
        <f t="shared" si="422"/>
        <v>285654.36283713003</v>
      </c>
      <c r="F750" s="88">
        <f t="shared" si="450"/>
        <v>3958.72</v>
      </c>
      <c r="G750" s="3">
        <f>IF(AND(N750=1,N749&gt;1),VLOOKUP(A749,[1]Plan1!$BK$81:$BM$259,3),G749)</f>
        <v>3968.62</v>
      </c>
      <c r="H750" s="11">
        <f t="shared" si="451"/>
        <v>41836</v>
      </c>
      <c r="I750" s="11">
        <f t="shared" si="452"/>
        <v>41867</v>
      </c>
      <c r="J750" s="12">
        <f t="shared" si="423"/>
        <v>2.5008083420903215E-3</v>
      </c>
      <c r="K750" s="11">
        <f t="shared" si="441"/>
        <v>41926</v>
      </c>
      <c r="L750" s="11">
        <f t="shared" si="424"/>
        <v>41926</v>
      </c>
      <c r="M750" s="1">
        <f t="shared" si="446"/>
        <v>21</v>
      </c>
      <c r="N750" s="1">
        <f t="shared" si="425"/>
        <v>7</v>
      </c>
      <c r="O750" s="2">
        <f t="shared" si="426"/>
        <v>1.0008329</v>
      </c>
      <c r="P750" s="13">
        <f t="shared" si="453"/>
        <v>1.00010105</v>
      </c>
      <c r="Q750" s="13">
        <f t="shared" si="447"/>
        <v>1.1318064971831057</v>
      </c>
      <c r="R750" s="2">
        <f t="shared" si="449"/>
        <v>1.1327491700000001</v>
      </c>
      <c r="S750" s="2">
        <f t="shared" si="442"/>
        <v>1.13180649</v>
      </c>
      <c r="T750" s="2">
        <f t="shared" si="427"/>
        <v>341443.23923608998</v>
      </c>
      <c r="U750" s="2">
        <f t="shared" si="428"/>
        <v>2112.266369905964</v>
      </c>
      <c r="V750" s="2">
        <f t="shared" si="429"/>
        <v>37920.379573507882</v>
      </c>
      <c r="W750" s="2">
        <f t="shared" si="430"/>
        <v>341712.51989085384</v>
      </c>
      <c r="X750" s="17">
        <f t="shared" si="431"/>
        <v>0</v>
      </c>
      <c r="Y750" s="2">
        <f t="shared" si="432"/>
        <v>0</v>
      </c>
      <c r="Z750" s="72">
        <f t="shared" si="433"/>
        <v>0</v>
      </c>
      <c r="AA750" s="2">
        <f t="shared" si="434"/>
        <v>0</v>
      </c>
      <c r="AB750" s="12">
        <f t="shared" si="443"/>
        <v>4.6600000000000003E-2</v>
      </c>
      <c r="AC750" s="17">
        <f t="shared" si="435"/>
        <v>7</v>
      </c>
      <c r="AD750" s="17">
        <v>252</v>
      </c>
      <c r="AE750" s="13">
        <f t="shared" si="448"/>
        <v>1.0012659900000001</v>
      </c>
      <c r="AF750" s="2">
        <f t="shared" si="436"/>
        <v>432.26372644000003</v>
      </c>
      <c r="AG750" s="2">
        <f t="shared" si="437"/>
        <v>432.60463305000002</v>
      </c>
      <c r="AH750" s="3">
        <f t="shared" si="438"/>
        <v>0</v>
      </c>
      <c r="AI750" s="4" t="str">
        <f t="shared" si="444"/>
        <v>A+J=</v>
      </c>
      <c r="AJ750" s="11">
        <f t="shared" si="445"/>
        <v>41926</v>
      </c>
      <c r="AK750" s="11"/>
      <c r="AL750" s="4"/>
      <c r="AM750" s="1"/>
      <c r="AN750" s="11"/>
      <c r="AO750" s="1"/>
      <c r="AP750" s="1"/>
      <c r="AQ750" s="3"/>
      <c r="AR750" s="3"/>
      <c r="AS750" s="6"/>
      <c r="AT750" s="1"/>
      <c r="AU750" s="1"/>
      <c r="AV750" s="1"/>
      <c r="AW750" s="1"/>
      <c r="AX750" s="1"/>
      <c r="AY750" s="1"/>
      <c r="AZ750" s="1"/>
      <c r="BA750" s="1"/>
      <c r="BB750" s="1"/>
    </row>
    <row r="751" spans="1:154" x14ac:dyDescent="0.2">
      <c r="A751" s="158">
        <f t="shared" si="439"/>
        <v>41907</v>
      </c>
      <c r="B751" s="2">
        <f t="shared" si="421"/>
        <v>342245.51732831617</v>
      </c>
      <c r="C751" s="2">
        <f t="shared" si="440"/>
        <v>301679.87394744001</v>
      </c>
      <c r="D751" s="2">
        <f>SUM(Y751:Y$1074)</f>
        <v>16025.511110310001</v>
      </c>
      <c r="E751" s="73">
        <f t="shared" si="422"/>
        <v>285654.36283713003</v>
      </c>
      <c r="F751" s="88">
        <f t="shared" si="450"/>
        <v>3958.72</v>
      </c>
      <c r="G751" s="3">
        <f>IF(AND(N751=1,N750&gt;1),VLOOKUP(A750,[1]Plan1!$BK$81:$BM$259,3),G750)</f>
        <v>3968.62</v>
      </c>
      <c r="H751" s="11">
        <f t="shared" si="451"/>
        <v>41836</v>
      </c>
      <c r="I751" s="11">
        <f t="shared" si="452"/>
        <v>41867</v>
      </c>
      <c r="J751" s="12">
        <f t="shared" si="423"/>
        <v>2.5008083420903215E-3</v>
      </c>
      <c r="K751" s="11">
        <f t="shared" si="441"/>
        <v>41926</v>
      </c>
      <c r="L751" s="11">
        <f t="shared" si="424"/>
        <v>41926</v>
      </c>
      <c r="M751" s="1">
        <f t="shared" si="446"/>
        <v>21</v>
      </c>
      <c r="N751" s="1">
        <f t="shared" si="425"/>
        <v>8</v>
      </c>
      <c r="O751" s="2">
        <f t="shared" si="426"/>
        <v>1.0009519499999999</v>
      </c>
      <c r="P751" s="13">
        <f t="shared" si="453"/>
        <v>1.00010105</v>
      </c>
      <c r="Q751" s="13">
        <f t="shared" si="447"/>
        <v>1.1318064971831057</v>
      </c>
      <c r="R751" s="2">
        <f t="shared" si="449"/>
        <v>1.13288392</v>
      </c>
      <c r="S751" s="2">
        <f t="shared" si="442"/>
        <v>1.13180649</v>
      </c>
      <c r="T751" s="2">
        <f t="shared" si="427"/>
        <v>341443.23923608998</v>
      </c>
      <c r="U751" s="2">
        <f t="shared" si="428"/>
        <v>2112.266369905964</v>
      </c>
      <c r="V751" s="2">
        <f t="shared" si="429"/>
        <v>37958.871498900175</v>
      </c>
      <c r="W751" s="2">
        <f t="shared" si="430"/>
        <v>341751.01181624614</v>
      </c>
      <c r="X751" s="17">
        <f t="shared" si="431"/>
        <v>0</v>
      </c>
      <c r="Y751" s="2">
        <f t="shared" si="432"/>
        <v>0</v>
      </c>
      <c r="Z751" s="72">
        <f t="shared" si="433"/>
        <v>0</v>
      </c>
      <c r="AA751" s="2">
        <f t="shared" si="434"/>
        <v>0</v>
      </c>
      <c r="AB751" s="12">
        <f t="shared" si="443"/>
        <v>4.6600000000000003E-2</v>
      </c>
      <c r="AC751" s="17">
        <f t="shared" si="435"/>
        <v>8</v>
      </c>
      <c r="AD751" s="17">
        <v>252</v>
      </c>
      <c r="AE751" s="13">
        <f t="shared" si="448"/>
        <v>1.001446976</v>
      </c>
      <c r="AF751" s="2">
        <f t="shared" si="436"/>
        <v>494.06017252999999</v>
      </c>
      <c r="AG751" s="2">
        <f t="shared" si="437"/>
        <v>494.50551207000001</v>
      </c>
      <c r="AH751" s="3">
        <f t="shared" si="438"/>
        <v>0</v>
      </c>
      <c r="AI751" s="4" t="str">
        <f t="shared" si="444"/>
        <v>A+J=</v>
      </c>
      <c r="AJ751" s="11">
        <f t="shared" si="445"/>
        <v>41926</v>
      </c>
      <c r="AK751" s="11"/>
      <c r="AL751" s="4"/>
      <c r="AM751" s="1"/>
      <c r="AN751" s="11"/>
      <c r="AO751" s="1"/>
      <c r="AP751" s="1"/>
      <c r="AQ751" s="3"/>
      <c r="AR751" s="3"/>
      <c r="AS751" s="6"/>
      <c r="AT751" s="1"/>
      <c r="AU751" s="1"/>
      <c r="AV751" s="1"/>
      <c r="AW751" s="1"/>
      <c r="AX751" s="1"/>
      <c r="AY751" s="1"/>
      <c r="AZ751" s="1"/>
      <c r="BA751" s="1"/>
      <c r="BB751" s="1"/>
    </row>
    <row r="752" spans="1:154" x14ac:dyDescent="0.2">
      <c r="A752" s="158">
        <f t="shared" si="439"/>
        <v>41908</v>
      </c>
      <c r="B752" s="2">
        <f t="shared" si="421"/>
        <v>342345.93568656844</v>
      </c>
      <c r="C752" s="2">
        <f t="shared" si="440"/>
        <v>301679.87394744001</v>
      </c>
      <c r="D752" s="2">
        <f>SUM(Y752:Y$1074)</f>
        <v>16025.511110310001</v>
      </c>
      <c r="E752" s="73">
        <f t="shared" si="422"/>
        <v>285654.36283713003</v>
      </c>
      <c r="F752" s="88">
        <f t="shared" si="450"/>
        <v>3958.72</v>
      </c>
      <c r="G752" s="3">
        <f>IF(AND(N752=1,N751&gt;1),VLOOKUP(A751,[1]Plan1!$BK$81:$BM$259,3),G751)</f>
        <v>3968.62</v>
      </c>
      <c r="H752" s="11">
        <f t="shared" si="451"/>
        <v>41836</v>
      </c>
      <c r="I752" s="11">
        <f t="shared" si="452"/>
        <v>41867</v>
      </c>
      <c r="J752" s="12">
        <f t="shared" si="423"/>
        <v>2.5008083420903215E-3</v>
      </c>
      <c r="K752" s="11">
        <f t="shared" si="441"/>
        <v>41926</v>
      </c>
      <c r="L752" s="11">
        <f t="shared" si="424"/>
        <v>41926</v>
      </c>
      <c r="M752" s="1">
        <f t="shared" si="446"/>
        <v>21</v>
      </c>
      <c r="N752" s="1">
        <f t="shared" si="425"/>
        <v>9</v>
      </c>
      <c r="O752" s="2">
        <f t="shared" si="426"/>
        <v>1.00107101</v>
      </c>
      <c r="P752" s="13">
        <f t="shared" si="453"/>
        <v>1.00010105</v>
      </c>
      <c r="Q752" s="13">
        <f t="shared" si="447"/>
        <v>1.1318064971831057</v>
      </c>
      <c r="R752" s="2">
        <f t="shared" si="449"/>
        <v>1.13301867</v>
      </c>
      <c r="S752" s="2">
        <f t="shared" si="442"/>
        <v>1.13180649</v>
      </c>
      <c r="T752" s="2">
        <f t="shared" si="427"/>
        <v>341443.23923608998</v>
      </c>
      <c r="U752" s="2">
        <f t="shared" si="428"/>
        <v>2112.266369905964</v>
      </c>
      <c r="V752" s="2">
        <f t="shared" si="429"/>
        <v>37997.363424292467</v>
      </c>
      <c r="W752" s="2">
        <f t="shared" si="430"/>
        <v>341789.50374163844</v>
      </c>
      <c r="X752" s="17">
        <f t="shared" si="431"/>
        <v>0</v>
      </c>
      <c r="Y752" s="2">
        <f t="shared" si="432"/>
        <v>0</v>
      </c>
      <c r="Z752" s="72">
        <f t="shared" si="433"/>
        <v>0</v>
      </c>
      <c r="AA752" s="2">
        <f t="shared" si="434"/>
        <v>0</v>
      </c>
      <c r="AB752" s="12">
        <f t="shared" si="443"/>
        <v>4.6600000000000003E-2</v>
      </c>
      <c r="AC752" s="17">
        <f t="shared" si="435"/>
        <v>9</v>
      </c>
      <c r="AD752" s="17">
        <v>252</v>
      </c>
      <c r="AE752" s="13">
        <f t="shared" si="448"/>
        <v>1.0016279960000001</v>
      </c>
      <c r="AF752" s="2">
        <f t="shared" si="436"/>
        <v>555.86822770000003</v>
      </c>
      <c r="AG752" s="2">
        <f t="shared" si="437"/>
        <v>556.43194492999999</v>
      </c>
      <c r="AH752" s="3">
        <f t="shared" si="438"/>
        <v>0</v>
      </c>
      <c r="AI752" s="4" t="str">
        <f t="shared" si="444"/>
        <v>A+J=</v>
      </c>
      <c r="AJ752" s="11">
        <f t="shared" si="445"/>
        <v>41926</v>
      </c>
      <c r="AK752" s="11"/>
      <c r="AL752" s="4"/>
      <c r="AM752" s="1"/>
      <c r="AN752" s="11"/>
      <c r="AO752" s="1"/>
      <c r="AP752" s="1"/>
      <c r="AQ752" s="3"/>
      <c r="AR752" s="3"/>
      <c r="AS752" s="6"/>
      <c r="AT752" s="1"/>
      <c r="AU752" s="1"/>
      <c r="AV752" s="1"/>
      <c r="AW752" s="1"/>
      <c r="AX752" s="1"/>
      <c r="AY752" s="1"/>
      <c r="AZ752" s="1"/>
      <c r="BA752" s="1"/>
      <c r="BB752" s="1"/>
    </row>
    <row r="753" spans="1:153" x14ac:dyDescent="0.2">
      <c r="A753" s="158">
        <f t="shared" si="439"/>
        <v>41909</v>
      </c>
      <c r="B753" s="2">
        <f t="shared" si="421"/>
        <v>342446.3817806443</v>
      </c>
      <c r="C753" s="2">
        <f t="shared" si="440"/>
        <v>301679.87394744001</v>
      </c>
      <c r="D753" s="2">
        <f>SUM(Y753:Y$1074)</f>
        <v>16025.511110310001</v>
      </c>
      <c r="E753" s="73">
        <f t="shared" si="422"/>
        <v>285654.36283713003</v>
      </c>
      <c r="F753" s="88">
        <f t="shared" si="450"/>
        <v>3958.72</v>
      </c>
      <c r="G753" s="3">
        <f>IF(AND(N753=1,N752&gt;1),VLOOKUP(A752,[1]Plan1!$BK$81:$BM$259,3),G752)</f>
        <v>3968.62</v>
      </c>
      <c r="H753" s="11">
        <f t="shared" si="451"/>
        <v>41836</v>
      </c>
      <c r="I753" s="11">
        <f t="shared" si="452"/>
        <v>41867</v>
      </c>
      <c r="J753" s="12">
        <f t="shared" si="423"/>
        <v>2.5008083420903215E-3</v>
      </c>
      <c r="K753" s="11">
        <f t="shared" si="441"/>
        <v>41926</v>
      </c>
      <c r="L753" s="11">
        <f t="shared" si="424"/>
        <v>41926</v>
      </c>
      <c r="M753" s="1">
        <f t="shared" si="446"/>
        <v>21</v>
      </c>
      <c r="N753" s="1">
        <f t="shared" si="425"/>
        <v>10</v>
      </c>
      <c r="O753" s="2">
        <f t="shared" si="426"/>
        <v>1.00119008</v>
      </c>
      <c r="P753" s="13">
        <f t="shared" si="453"/>
        <v>1.00010105</v>
      </c>
      <c r="Q753" s="13">
        <f t="shared" si="447"/>
        <v>1.1318064971831057</v>
      </c>
      <c r="R753" s="2">
        <f t="shared" si="449"/>
        <v>1.1331534299999999</v>
      </c>
      <c r="S753" s="2">
        <f t="shared" si="442"/>
        <v>1.13180649</v>
      </c>
      <c r="T753" s="2">
        <f t="shared" si="427"/>
        <v>341443.23923608998</v>
      </c>
      <c r="U753" s="2">
        <f t="shared" si="428"/>
        <v>2112.266369905964</v>
      </c>
      <c r="V753" s="2">
        <f t="shared" si="429"/>
        <v>38035.858206228368</v>
      </c>
      <c r="W753" s="2">
        <f t="shared" si="430"/>
        <v>341827.99852357432</v>
      </c>
      <c r="X753" s="17">
        <f t="shared" si="431"/>
        <v>0</v>
      </c>
      <c r="Y753" s="2">
        <f t="shared" si="432"/>
        <v>0</v>
      </c>
      <c r="Z753" s="72">
        <f t="shared" si="433"/>
        <v>0</v>
      </c>
      <c r="AA753" s="2">
        <f t="shared" si="434"/>
        <v>0</v>
      </c>
      <c r="AB753" s="12">
        <f t="shared" si="443"/>
        <v>4.6600000000000003E-2</v>
      </c>
      <c r="AC753" s="17">
        <f t="shared" si="435"/>
        <v>10</v>
      </c>
      <c r="AD753" s="17">
        <v>252</v>
      </c>
      <c r="AE753" s="13">
        <f t="shared" si="448"/>
        <v>1.0018090479999999</v>
      </c>
      <c r="AF753" s="2">
        <f t="shared" si="436"/>
        <v>617.68720904999998</v>
      </c>
      <c r="AG753" s="2">
        <f t="shared" si="437"/>
        <v>618.38325707000001</v>
      </c>
      <c r="AH753" s="3">
        <f t="shared" si="438"/>
        <v>0</v>
      </c>
      <c r="AI753" s="4" t="str">
        <f t="shared" si="444"/>
        <v>A+J=</v>
      </c>
      <c r="AJ753" s="11">
        <f t="shared" si="445"/>
        <v>41926</v>
      </c>
      <c r="AK753" s="11"/>
      <c r="AL753" s="4"/>
      <c r="AM753" s="1"/>
      <c r="AN753" s="11"/>
      <c r="AO753" s="1"/>
      <c r="AP753" s="1"/>
      <c r="AQ753" s="3"/>
      <c r="AR753" s="3"/>
      <c r="AS753" s="6"/>
      <c r="AT753" s="1"/>
      <c r="AU753" s="1"/>
      <c r="AV753" s="1"/>
      <c r="AW753" s="1"/>
      <c r="AX753" s="1"/>
      <c r="AY753" s="1"/>
      <c r="AZ753" s="1"/>
      <c r="BA753" s="1"/>
      <c r="BB753" s="1"/>
    </row>
    <row r="754" spans="1:153" x14ac:dyDescent="0.2">
      <c r="A754" s="158">
        <f t="shared" si="439"/>
        <v>41910</v>
      </c>
      <c r="B754" s="2">
        <f t="shared" si="421"/>
        <v>342446.3817806443</v>
      </c>
      <c r="C754" s="2">
        <f t="shared" si="440"/>
        <v>301679.87394744001</v>
      </c>
      <c r="D754" s="2">
        <f>SUM(Y754:Y$1074)</f>
        <v>16025.511110310001</v>
      </c>
      <c r="E754" s="73">
        <f t="shared" si="422"/>
        <v>285654.36283713003</v>
      </c>
      <c r="F754" s="88">
        <f t="shared" si="450"/>
        <v>3958.72</v>
      </c>
      <c r="G754" s="3">
        <f>IF(AND(N754=1,N753&gt;1),VLOOKUP(A753,[1]Plan1!$BK$81:$BM$259,3),G753)</f>
        <v>3968.62</v>
      </c>
      <c r="H754" s="11">
        <f t="shared" si="451"/>
        <v>41836</v>
      </c>
      <c r="I754" s="11">
        <f t="shared" si="452"/>
        <v>41867</v>
      </c>
      <c r="J754" s="12">
        <f t="shared" si="423"/>
        <v>2.5008083420903215E-3</v>
      </c>
      <c r="K754" s="11">
        <f t="shared" si="441"/>
        <v>41926</v>
      </c>
      <c r="L754" s="11">
        <f t="shared" si="424"/>
        <v>41926</v>
      </c>
      <c r="M754" s="1">
        <f t="shared" si="446"/>
        <v>21</v>
      </c>
      <c r="N754" s="1">
        <f t="shared" si="425"/>
        <v>10</v>
      </c>
      <c r="O754" s="2">
        <f t="shared" si="426"/>
        <v>1.00119008</v>
      </c>
      <c r="P754" s="13">
        <f t="shared" si="453"/>
        <v>1.00010105</v>
      </c>
      <c r="Q754" s="13">
        <f t="shared" si="447"/>
        <v>1.1318064971831057</v>
      </c>
      <c r="R754" s="2">
        <f t="shared" si="449"/>
        <v>1.1331534299999999</v>
      </c>
      <c r="S754" s="2">
        <f t="shared" si="442"/>
        <v>1.13180649</v>
      </c>
      <c r="T754" s="2">
        <f t="shared" si="427"/>
        <v>341443.23923608998</v>
      </c>
      <c r="U754" s="2">
        <f t="shared" si="428"/>
        <v>2112.266369905964</v>
      </c>
      <c r="V754" s="2">
        <f t="shared" si="429"/>
        <v>38035.858206228368</v>
      </c>
      <c r="W754" s="2">
        <f t="shared" si="430"/>
        <v>341827.99852357432</v>
      </c>
      <c r="X754" s="17">
        <f t="shared" si="431"/>
        <v>0</v>
      </c>
      <c r="Y754" s="2">
        <f t="shared" si="432"/>
        <v>0</v>
      </c>
      <c r="Z754" s="72">
        <f t="shared" si="433"/>
        <v>0</v>
      </c>
      <c r="AA754" s="2">
        <f t="shared" si="434"/>
        <v>0</v>
      </c>
      <c r="AB754" s="12">
        <f t="shared" si="443"/>
        <v>4.6600000000000003E-2</v>
      </c>
      <c r="AC754" s="17">
        <f t="shared" si="435"/>
        <v>10</v>
      </c>
      <c r="AD754" s="17">
        <v>252</v>
      </c>
      <c r="AE754" s="13">
        <f t="shared" si="448"/>
        <v>1.0018090479999999</v>
      </c>
      <c r="AF754" s="2">
        <f t="shared" si="436"/>
        <v>617.68720904999998</v>
      </c>
      <c r="AG754" s="2">
        <f t="shared" si="437"/>
        <v>618.38325707000001</v>
      </c>
      <c r="AH754" s="3">
        <f t="shared" si="438"/>
        <v>0</v>
      </c>
      <c r="AI754" s="4" t="str">
        <f t="shared" si="444"/>
        <v>A+J=</v>
      </c>
      <c r="AJ754" s="11">
        <f t="shared" si="445"/>
        <v>41926</v>
      </c>
      <c r="AK754" s="11"/>
      <c r="AL754" s="4"/>
      <c r="AM754" s="1"/>
      <c r="AN754" s="11"/>
      <c r="AO754" s="1"/>
      <c r="AP754" s="1"/>
      <c r="AQ754" s="3"/>
      <c r="AR754" s="3"/>
      <c r="AS754" s="6"/>
      <c r="AT754" s="1"/>
      <c r="AU754" s="1"/>
      <c r="AV754" s="1"/>
      <c r="AW754" s="1"/>
      <c r="AX754" s="1"/>
      <c r="AY754" s="1"/>
      <c r="AZ754" s="1"/>
      <c r="BA754" s="1"/>
      <c r="BB754" s="1"/>
    </row>
    <row r="755" spans="1:153" x14ac:dyDescent="0.2">
      <c r="A755" s="158">
        <f t="shared" si="439"/>
        <v>41911</v>
      </c>
      <c r="B755" s="2">
        <f t="shared" si="421"/>
        <v>342446.3817806443</v>
      </c>
      <c r="C755" s="2">
        <f t="shared" si="440"/>
        <v>301679.87394744001</v>
      </c>
      <c r="D755" s="2">
        <f>SUM(Y755:Y$1074)</f>
        <v>16025.511110310001</v>
      </c>
      <c r="E755" s="73">
        <f t="shared" si="422"/>
        <v>285654.36283713003</v>
      </c>
      <c r="F755" s="88">
        <f t="shared" si="450"/>
        <v>3958.72</v>
      </c>
      <c r="G755" s="3">
        <f>IF(AND(N755=1,N754&gt;1),VLOOKUP(A754,[1]Plan1!$BK$81:$BM$259,3),G754)</f>
        <v>3968.62</v>
      </c>
      <c r="H755" s="11">
        <f t="shared" si="451"/>
        <v>41836</v>
      </c>
      <c r="I755" s="11">
        <f t="shared" si="452"/>
        <v>41867</v>
      </c>
      <c r="J755" s="12">
        <f t="shared" si="423"/>
        <v>2.5008083420903215E-3</v>
      </c>
      <c r="K755" s="11">
        <f t="shared" si="441"/>
        <v>41926</v>
      </c>
      <c r="L755" s="11">
        <f t="shared" si="424"/>
        <v>41926</v>
      </c>
      <c r="M755" s="1">
        <f t="shared" si="446"/>
        <v>21</v>
      </c>
      <c r="N755" s="1">
        <f t="shared" si="425"/>
        <v>10</v>
      </c>
      <c r="O755" s="2">
        <f t="shared" si="426"/>
        <v>1.00119008</v>
      </c>
      <c r="P755" s="13">
        <f t="shared" si="453"/>
        <v>1.00010105</v>
      </c>
      <c r="Q755" s="13">
        <f t="shared" si="447"/>
        <v>1.1318064971831057</v>
      </c>
      <c r="R755" s="2">
        <f t="shared" si="449"/>
        <v>1.1331534299999999</v>
      </c>
      <c r="S755" s="2">
        <f t="shared" si="442"/>
        <v>1.13180649</v>
      </c>
      <c r="T755" s="2">
        <f t="shared" si="427"/>
        <v>341443.23923608998</v>
      </c>
      <c r="U755" s="2">
        <f t="shared" si="428"/>
        <v>2112.266369905964</v>
      </c>
      <c r="V755" s="2">
        <f t="shared" si="429"/>
        <v>38035.858206228368</v>
      </c>
      <c r="W755" s="2">
        <f t="shared" si="430"/>
        <v>341827.99852357432</v>
      </c>
      <c r="X755" s="17">
        <f t="shared" si="431"/>
        <v>0</v>
      </c>
      <c r="Y755" s="2">
        <f t="shared" si="432"/>
        <v>0</v>
      </c>
      <c r="Z755" s="72">
        <f t="shared" si="433"/>
        <v>0</v>
      </c>
      <c r="AA755" s="2">
        <f t="shared" si="434"/>
        <v>0</v>
      </c>
      <c r="AB755" s="12">
        <f t="shared" si="443"/>
        <v>4.6600000000000003E-2</v>
      </c>
      <c r="AC755" s="17">
        <f t="shared" si="435"/>
        <v>10</v>
      </c>
      <c r="AD755" s="17">
        <v>252</v>
      </c>
      <c r="AE755" s="13">
        <f t="shared" si="448"/>
        <v>1.0018090479999999</v>
      </c>
      <c r="AF755" s="2">
        <f t="shared" si="436"/>
        <v>617.68720904999998</v>
      </c>
      <c r="AG755" s="2">
        <f t="shared" si="437"/>
        <v>618.38325707000001</v>
      </c>
      <c r="AH755" s="3">
        <f t="shared" si="438"/>
        <v>0</v>
      </c>
      <c r="AI755" s="4" t="str">
        <f t="shared" si="444"/>
        <v>A+J=</v>
      </c>
      <c r="AJ755" s="11">
        <f t="shared" si="445"/>
        <v>41926</v>
      </c>
      <c r="AK755" s="11"/>
      <c r="AL755" s="4"/>
      <c r="AM755" s="1"/>
      <c r="AN755" s="11"/>
      <c r="AO755" s="1"/>
      <c r="AP755" s="1"/>
      <c r="AQ755" s="3"/>
      <c r="AR755" s="3"/>
      <c r="AS755" s="6"/>
      <c r="AT755" s="1"/>
      <c r="AU755" s="1"/>
      <c r="AV755" s="1"/>
      <c r="AW755" s="1"/>
      <c r="AX755" s="1"/>
      <c r="AY755" s="1"/>
      <c r="AZ755" s="1"/>
      <c r="BA755" s="1"/>
      <c r="BB755" s="1"/>
    </row>
    <row r="756" spans="1:153" x14ac:dyDescent="0.2">
      <c r="A756" s="158">
        <f t="shared" si="439"/>
        <v>41912</v>
      </c>
      <c r="B756" s="2">
        <f t="shared" si="421"/>
        <v>342546.85847801756</v>
      </c>
      <c r="C756" s="2">
        <f t="shared" si="440"/>
        <v>301679.87394744001</v>
      </c>
      <c r="D756" s="2">
        <f>SUM(Y756:Y$1074)</f>
        <v>16025.511110310001</v>
      </c>
      <c r="E756" s="73">
        <f t="shared" si="422"/>
        <v>285654.36283713003</v>
      </c>
      <c r="F756" s="88">
        <f t="shared" si="450"/>
        <v>3958.72</v>
      </c>
      <c r="G756" s="3">
        <f>IF(AND(N756=1,N755&gt;1),VLOOKUP(A755,[1]Plan1!$BK$81:$BM$259,3),G755)</f>
        <v>3968.62</v>
      </c>
      <c r="H756" s="11">
        <f t="shared" si="451"/>
        <v>41836</v>
      </c>
      <c r="I756" s="11">
        <f t="shared" si="452"/>
        <v>41867</v>
      </c>
      <c r="J756" s="12">
        <f t="shared" si="423"/>
        <v>2.5008083420903215E-3</v>
      </c>
      <c r="K756" s="11">
        <f t="shared" si="441"/>
        <v>41926</v>
      </c>
      <c r="L756" s="11">
        <f t="shared" si="424"/>
        <v>41926</v>
      </c>
      <c r="M756" s="1">
        <f t="shared" si="446"/>
        <v>21</v>
      </c>
      <c r="N756" s="1">
        <f t="shared" si="425"/>
        <v>11</v>
      </c>
      <c r="O756" s="2">
        <f t="shared" si="426"/>
        <v>1.0013091599999999</v>
      </c>
      <c r="P756" s="13">
        <f t="shared" si="453"/>
        <v>1.00010105</v>
      </c>
      <c r="Q756" s="13">
        <f t="shared" si="447"/>
        <v>1.1318064971831057</v>
      </c>
      <c r="R756" s="2">
        <f t="shared" si="449"/>
        <v>1.1332882099999999</v>
      </c>
      <c r="S756" s="2">
        <f t="shared" si="442"/>
        <v>1.13180649</v>
      </c>
      <c r="T756" s="2">
        <f t="shared" si="427"/>
        <v>341443.23923608998</v>
      </c>
      <c r="U756" s="2">
        <f t="shared" si="428"/>
        <v>2112.266369905964</v>
      </c>
      <c r="V756" s="2">
        <f t="shared" si="429"/>
        <v>38074.358701251556</v>
      </c>
      <c r="W756" s="2">
        <f t="shared" si="430"/>
        <v>341866.49901859753</v>
      </c>
      <c r="X756" s="17">
        <f t="shared" si="431"/>
        <v>0</v>
      </c>
      <c r="Y756" s="2">
        <f t="shared" si="432"/>
        <v>0</v>
      </c>
      <c r="Z756" s="72">
        <f t="shared" si="433"/>
        <v>0</v>
      </c>
      <c r="AA756" s="2">
        <f t="shared" si="434"/>
        <v>0</v>
      </c>
      <c r="AB756" s="12">
        <f t="shared" si="443"/>
        <v>4.6600000000000003E-2</v>
      </c>
      <c r="AC756" s="17">
        <f t="shared" si="435"/>
        <v>11</v>
      </c>
      <c r="AD756" s="17">
        <v>252</v>
      </c>
      <c r="AE756" s="13">
        <f t="shared" si="448"/>
        <v>1.001990132</v>
      </c>
      <c r="AF756" s="2">
        <f t="shared" si="436"/>
        <v>679.51711657999999</v>
      </c>
      <c r="AG756" s="2">
        <f t="shared" si="437"/>
        <v>680.35945942000001</v>
      </c>
      <c r="AH756" s="3">
        <f t="shared" si="438"/>
        <v>0</v>
      </c>
      <c r="AI756" s="4" t="str">
        <f t="shared" si="444"/>
        <v>A+J=</v>
      </c>
      <c r="AJ756" s="11">
        <f t="shared" si="445"/>
        <v>41926</v>
      </c>
      <c r="AK756" s="11"/>
      <c r="AL756" s="4"/>
      <c r="AM756" s="1"/>
      <c r="AN756" s="11"/>
      <c r="AO756" s="1"/>
      <c r="AP756" s="1"/>
      <c r="AQ756" s="3"/>
      <c r="AR756" s="3"/>
      <c r="AS756" s="6"/>
      <c r="AT756" s="1"/>
      <c r="AU756" s="1"/>
      <c r="AV756" s="1"/>
      <c r="AW756" s="1"/>
      <c r="AX756" s="1"/>
      <c r="AY756" s="1"/>
      <c r="AZ756" s="1"/>
      <c r="BA756" s="1"/>
      <c r="BB756" s="1"/>
    </row>
    <row r="757" spans="1:153" x14ac:dyDescent="0.2">
      <c r="A757" s="158">
        <f t="shared" si="439"/>
        <v>41913</v>
      </c>
      <c r="B757" s="2">
        <f t="shared" si="421"/>
        <v>342647.36646929802</v>
      </c>
      <c r="C757" s="2">
        <f t="shared" si="440"/>
        <v>301679.87394744001</v>
      </c>
      <c r="D757" s="2">
        <f>SUM(Y757:Y$1074)</f>
        <v>16025.511110310001</v>
      </c>
      <c r="E757" s="73">
        <f t="shared" si="422"/>
        <v>285654.36283713003</v>
      </c>
      <c r="F757" s="88">
        <f t="shared" si="450"/>
        <v>3958.72</v>
      </c>
      <c r="G757" s="3">
        <f>IF(AND(N757=1,N756&gt;1),VLOOKUP(A756,[1]Plan1!$BK$81:$BM$259,3),G756)</f>
        <v>3968.62</v>
      </c>
      <c r="H757" s="11">
        <f t="shared" si="451"/>
        <v>41836</v>
      </c>
      <c r="I757" s="11">
        <f t="shared" si="452"/>
        <v>41867</v>
      </c>
      <c r="J757" s="12">
        <f t="shared" si="423"/>
        <v>2.5008083420903215E-3</v>
      </c>
      <c r="K757" s="11">
        <f t="shared" si="441"/>
        <v>41926</v>
      </c>
      <c r="L757" s="11">
        <f t="shared" si="424"/>
        <v>41926</v>
      </c>
      <c r="M757" s="1">
        <f t="shared" si="446"/>
        <v>21</v>
      </c>
      <c r="N757" s="1">
        <f t="shared" si="425"/>
        <v>12</v>
      </c>
      <c r="O757" s="2">
        <f t="shared" si="426"/>
        <v>1.00142826</v>
      </c>
      <c r="P757" s="13">
        <f t="shared" si="453"/>
        <v>1.00010105</v>
      </c>
      <c r="Q757" s="13">
        <f t="shared" si="447"/>
        <v>1.1318064971831057</v>
      </c>
      <c r="R757" s="2">
        <f t="shared" si="449"/>
        <v>1.13342301</v>
      </c>
      <c r="S757" s="2">
        <f t="shared" si="442"/>
        <v>1.13180649</v>
      </c>
      <c r="T757" s="2">
        <f t="shared" si="427"/>
        <v>341443.23923608998</v>
      </c>
      <c r="U757" s="2">
        <f t="shared" si="428"/>
        <v>2112.266369905964</v>
      </c>
      <c r="V757" s="2">
        <f t="shared" si="429"/>
        <v>38112.864909362033</v>
      </c>
      <c r="W757" s="2">
        <f t="shared" si="430"/>
        <v>341905.00522670802</v>
      </c>
      <c r="X757" s="17">
        <f t="shared" si="431"/>
        <v>0</v>
      </c>
      <c r="Y757" s="2">
        <f t="shared" si="432"/>
        <v>0</v>
      </c>
      <c r="Z757" s="72">
        <f t="shared" si="433"/>
        <v>0</v>
      </c>
      <c r="AA757" s="2">
        <f t="shared" si="434"/>
        <v>0</v>
      </c>
      <c r="AB757" s="12">
        <f t="shared" si="443"/>
        <v>4.6600000000000003E-2</v>
      </c>
      <c r="AC757" s="17">
        <f t="shared" si="435"/>
        <v>12</v>
      </c>
      <c r="AD757" s="17">
        <v>252</v>
      </c>
      <c r="AE757" s="13">
        <f t="shared" si="448"/>
        <v>1.00217125</v>
      </c>
      <c r="AF757" s="2">
        <f t="shared" si="436"/>
        <v>741.35863318999998</v>
      </c>
      <c r="AG757" s="2">
        <f t="shared" si="437"/>
        <v>742.36124258999996</v>
      </c>
      <c r="AH757" s="3">
        <f t="shared" si="438"/>
        <v>0</v>
      </c>
      <c r="AI757" s="4" t="str">
        <f t="shared" si="444"/>
        <v>A+J=</v>
      </c>
      <c r="AJ757" s="11">
        <f t="shared" si="445"/>
        <v>41926</v>
      </c>
      <c r="AK757" s="11"/>
      <c r="AL757" s="4"/>
      <c r="AM757" s="1"/>
      <c r="AN757" s="11"/>
      <c r="AO757" s="1"/>
      <c r="AP757" s="1"/>
      <c r="AQ757" s="3"/>
      <c r="AR757" s="3"/>
      <c r="AS757" s="6"/>
      <c r="AT757" s="1"/>
      <c r="AU757" s="1"/>
      <c r="AV757" s="1"/>
      <c r="AW757" s="1"/>
      <c r="AX757" s="1"/>
      <c r="AY757" s="1"/>
      <c r="AZ757" s="1"/>
      <c r="BA757" s="1"/>
      <c r="BB757" s="1"/>
    </row>
    <row r="758" spans="1:153" x14ac:dyDescent="0.2">
      <c r="A758" s="158">
        <f t="shared" si="439"/>
        <v>41914</v>
      </c>
      <c r="B758" s="2">
        <f t="shared" si="421"/>
        <v>342747.90507763572</v>
      </c>
      <c r="C758" s="2">
        <f t="shared" si="440"/>
        <v>301679.87394744001</v>
      </c>
      <c r="D758" s="2">
        <f>SUM(Y758:Y$1074)</f>
        <v>16025.511110310001</v>
      </c>
      <c r="E758" s="73">
        <f t="shared" si="422"/>
        <v>285654.36283713003</v>
      </c>
      <c r="F758" s="88">
        <f t="shared" si="450"/>
        <v>3958.72</v>
      </c>
      <c r="G758" s="3">
        <f>IF(AND(N758=1,N757&gt;1),VLOOKUP(A757,[1]Plan1!$BK$81:$BM$259,3),G757)</f>
        <v>3968.62</v>
      </c>
      <c r="H758" s="11">
        <f t="shared" si="451"/>
        <v>41836</v>
      </c>
      <c r="I758" s="11">
        <f t="shared" si="452"/>
        <v>41867</v>
      </c>
      <c r="J758" s="12">
        <f t="shared" si="423"/>
        <v>2.5008083420903215E-3</v>
      </c>
      <c r="K758" s="11">
        <f t="shared" si="441"/>
        <v>41926</v>
      </c>
      <c r="L758" s="11">
        <f t="shared" si="424"/>
        <v>41926</v>
      </c>
      <c r="M758" s="1">
        <f t="shared" si="446"/>
        <v>21</v>
      </c>
      <c r="N758" s="1">
        <f t="shared" si="425"/>
        <v>13</v>
      </c>
      <c r="O758" s="2">
        <f t="shared" si="426"/>
        <v>1.0015473800000001</v>
      </c>
      <c r="P758" s="13">
        <f t="shared" si="453"/>
        <v>1.00010105</v>
      </c>
      <c r="Q758" s="13">
        <f t="shared" si="447"/>
        <v>1.1318064971831057</v>
      </c>
      <c r="R758" s="2">
        <f t="shared" si="449"/>
        <v>1.13355783</v>
      </c>
      <c r="S758" s="2">
        <f t="shared" si="442"/>
        <v>1.13180649</v>
      </c>
      <c r="T758" s="2">
        <f t="shared" si="427"/>
        <v>341443.23923608998</v>
      </c>
      <c r="U758" s="2">
        <f t="shared" si="428"/>
        <v>2112.266369905964</v>
      </c>
      <c r="V758" s="2">
        <f t="shared" si="429"/>
        <v>38151.376830559726</v>
      </c>
      <c r="W758" s="2">
        <f t="shared" si="430"/>
        <v>341943.51714790572</v>
      </c>
      <c r="X758" s="17">
        <f t="shared" si="431"/>
        <v>0</v>
      </c>
      <c r="Y758" s="2">
        <f t="shared" si="432"/>
        <v>0</v>
      </c>
      <c r="Z758" s="72">
        <f t="shared" si="433"/>
        <v>0</v>
      </c>
      <c r="AA758" s="2">
        <f t="shared" si="434"/>
        <v>0</v>
      </c>
      <c r="AB758" s="12">
        <f t="shared" si="443"/>
        <v>4.6600000000000003E-2</v>
      </c>
      <c r="AC758" s="17">
        <f t="shared" si="435"/>
        <v>13</v>
      </c>
      <c r="AD758" s="17">
        <v>252</v>
      </c>
      <c r="AE758" s="13">
        <f t="shared" si="448"/>
        <v>1.0023523999999999</v>
      </c>
      <c r="AF758" s="2">
        <f t="shared" si="436"/>
        <v>803.21107597000002</v>
      </c>
      <c r="AG758" s="2">
        <f t="shared" si="437"/>
        <v>804.38792973</v>
      </c>
      <c r="AH758" s="3">
        <f t="shared" si="438"/>
        <v>0</v>
      </c>
      <c r="AI758" s="4" t="str">
        <f t="shared" si="444"/>
        <v>A+J=</v>
      </c>
      <c r="AJ758" s="11">
        <f t="shared" si="445"/>
        <v>41926</v>
      </c>
      <c r="AK758" s="11"/>
      <c r="AL758" s="4"/>
      <c r="AM758" s="1"/>
      <c r="AN758" s="11"/>
      <c r="AO758" s="1"/>
      <c r="AP758" s="1"/>
      <c r="AQ758" s="3"/>
      <c r="AR758" s="3"/>
      <c r="AS758" s="6"/>
      <c r="AT758" s="1"/>
      <c r="AU758" s="1"/>
      <c r="AV758" s="1"/>
      <c r="AW758" s="1"/>
      <c r="AX758" s="1"/>
      <c r="AY758" s="1"/>
      <c r="AZ758" s="1"/>
      <c r="BA758" s="1"/>
      <c r="BB758" s="1"/>
    </row>
    <row r="759" spans="1:153" x14ac:dyDescent="0.2">
      <c r="A759" s="158">
        <f t="shared" si="439"/>
        <v>41915</v>
      </c>
      <c r="B759" s="2">
        <f t="shared" si="421"/>
        <v>342848.47178803699</v>
      </c>
      <c r="C759" s="2">
        <f t="shared" si="440"/>
        <v>301679.87394744001</v>
      </c>
      <c r="D759" s="2">
        <f>SUM(Y759:Y$1074)</f>
        <v>16025.511110310001</v>
      </c>
      <c r="E759" s="73">
        <f t="shared" si="422"/>
        <v>285654.36283713003</v>
      </c>
      <c r="F759" s="88">
        <f t="shared" si="450"/>
        <v>3958.72</v>
      </c>
      <c r="G759" s="3">
        <f>IF(AND(N759=1,N758&gt;1),VLOOKUP(A758,[1]Plan1!$BK$81:$BM$259,3),G758)</f>
        <v>3968.62</v>
      </c>
      <c r="H759" s="11">
        <f t="shared" si="451"/>
        <v>41836</v>
      </c>
      <c r="I759" s="11">
        <f t="shared" si="452"/>
        <v>41867</v>
      </c>
      <c r="J759" s="12">
        <f t="shared" si="423"/>
        <v>2.5008083420903215E-3</v>
      </c>
      <c r="K759" s="11">
        <f t="shared" si="441"/>
        <v>41926</v>
      </c>
      <c r="L759" s="11">
        <f t="shared" si="424"/>
        <v>41926</v>
      </c>
      <c r="M759" s="1">
        <f t="shared" si="446"/>
        <v>21</v>
      </c>
      <c r="N759" s="1">
        <f t="shared" si="425"/>
        <v>14</v>
      </c>
      <c r="O759" s="2">
        <f t="shared" si="426"/>
        <v>1.00166651</v>
      </c>
      <c r="P759" s="13">
        <f t="shared" si="453"/>
        <v>1.00010105</v>
      </c>
      <c r="Q759" s="13">
        <f t="shared" si="447"/>
        <v>1.1318064971831057</v>
      </c>
      <c r="R759" s="2">
        <f t="shared" si="449"/>
        <v>1.1336926599999999</v>
      </c>
      <c r="S759" s="2">
        <f t="shared" si="442"/>
        <v>1.13180649</v>
      </c>
      <c r="T759" s="2">
        <f t="shared" si="427"/>
        <v>341443.23923608998</v>
      </c>
      <c r="U759" s="2">
        <f t="shared" si="428"/>
        <v>2112.266369905964</v>
      </c>
      <c r="V759" s="2">
        <f t="shared" si="429"/>
        <v>38189.891608301034</v>
      </c>
      <c r="W759" s="2">
        <f t="shared" si="430"/>
        <v>341982.031925647</v>
      </c>
      <c r="X759" s="17">
        <f t="shared" si="431"/>
        <v>0</v>
      </c>
      <c r="Y759" s="2">
        <f t="shared" si="432"/>
        <v>0</v>
      </c>
      <c r="Z759" s="72">
        <f t="shared" si="433"/>
        <v>0</v>
      </c>
      <c r="AA759" s="2">
        <f t="shared" si="434"/>
        <v>0</v>
      </c>
      <c r="AB759" s="12">
        <f t="shared" si="443"/>
        <v>4.6600000000000003E-2</v>
      </c>
      <c r="AC759" s="17">
        <f t="shared" si="435"/>
        <v>14</v>
      </c>
      <c r="AD759" s="17">
        <v>252</v>
      </c>
      <c r="AE759" s="13">
        <f t="shared" si="448"/>
        <v>1.002533583</v>
      </c>
      <c r="AF759" s="2">
        <f t="shared" si="436"/>
        <v>865.07478638999999</v>
      </c>
      <c r="AG759" s="2">
        <f t="shared" si="437"/>
        <v>866.43986239000003</v>
      </c>
      <c r="AH759" s="3">
        <f t="shared" si="438"/>
        <v>0</v>
      </c>
      <c r="AI759" s="4" t="str">
        <f t="shared" si="444"/>
        <v>A+J=</v>
      </c>
      <c r="AJ759" s="11">
        <f t="shared" si="445"/>
        <v>41926</v>
      </c>
      <c r="AK759" s="18"/>
      <c r="AL759" s="40"/>
      <c r="AM759" s="38"/>
      <c r="AN759" s="18"/>
      <c r="AO759" s="38"/>
      <c r="AP759" s="38"/>
      <c r="AQ759" s="39"/>
      <c r="AR759" s="39"/>
      <c r="AS759" s="69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38"/>
      <c r="DW759" s="38"/>
      <c r="DX759" s="38"/>
      <c r="DY759" s="38"/>
      <c r="DZ759" s="38"/>
      <c r="EA759" s="38"/>
      <c r="EB759" s="38"/>
      <c r="EC759" s="38"/>
      <c r="ED759" s="38"/>
      <c r="EE759" s="38"/>
      <c r="EF759" s="38"/>
      <c r="EG759" s="38"/>
      <c r="EH759" s="38"/>
    </row>
    <row r="760" spans="1:153" x14ac:dyDescent="0.2">
      <c r="A760" s="158">
        <f t="shared" si="439"/>
        <v>41916</v>
      </c>
      <c r="B760" s="2">
        <f t="shared" si="421"/>
        <v>342949.06626383198</v>
      </c>
      <c r="C760" s="2">
        <f t="shared" si="440"/>
        <v>301679.87394744001</v>
      </c>
      <c r="D760" s="2">
        <f>SUM(Y760:Y$1074)</f>
        <v>16025.511110310001</v>
      </c>
      <c r="E760" s="73">
        <f t="shared" si="422"/>
        <v>285654.36283713003</v>
      </c>
      <c r="F760" s="88">
        <f t="shared" si="450"/>
        <v>3958.72</v>
      </c>
      <c r="G760" s="3">
        <f>IF(AND(N760=1,N759&gt;1),VLOOKUP(A759,[1]Plan1!$BK$81:$BM$259,3),G759)</f>
        <v>3968.62</v>
      </c>
      <c r="H760" s="11">
        <f t="shared" si="451"/>
        <v>41836</v>
      </c>
      <c r="I760" s="11">
        <f t="shared" si="452"/>
        <v>41867</v>
      </c>
      <c r="J760" s="12">
        <f t="shared" si="423"/>
        <v>2.5008083420903215E-3</v>
      </c>
      <c r="K760" s="11">
        <f t="shared" si="441"/>
        <v>41926</v>
      </c>
      <c r="L760" s="11">
        <f t="shared" si="424"/>
        <v>41926</v>
      </c>
      <c r="M760" s="1">
        <f t="shared" si="446"/>
        <v>21</v>
      </c>
      <c r="N760" s="1">
        <f t="shared" si="425"/>
        <v>15</v>
      </c>
      <c r="O760" s="2">
        <f t="shared" si="426"/>
        <v>1.00178565</v>
      </c>
      <c r="P760" s="13">
        <f t="shared" si="453"/>
        <v>1.00010105</v>
      </c>
      <c r="Q760" s="13">
        <f t="shared" si="447"/>
        <v>1.1318064971831057</v>
      </c>
      <c r="R760" s="2">
        <f t="shared" si="449"/>
        <v>1.1338275</v>
      </c>
      <c r="S760" s="2">
        <f t="shared" si="442"/>
        <v>1.13180649</v>
      </c>
      <c r="T760" s="2">
        <f t="shared" si="427"/>
        <v>341443.23923608998</v>
      </c>
      <c r="U760" s="2">
        <f t="shared" si="428"/>
        <v>2112.266369905964</v>
      </c>
      <c r="V760" s="2">
        <f t="shared" si="429"/>
        <v>38228.409242586014</v>
      </c>
      <c r="W760" s="2">
        <f t="shared" si="430"/>
        <v>342020.54955993197</v>
      </c>
      <c r="X760" s="17">
        <f t="shared" si="431"/>
        <v>0</v>
      </c>
      <c r="Y760" s="2">
        <f t="shared" si="432"/>
        <v>0</v>
      </c>
      <c r="Z760" s="72">
        <f t="shared" si="433"/>
        <v>0</v>
      </c>
      <c r="AA760" s="2">
        <f t="shared" si="434"/>
        <v>0</v>
      </c>
      <c r="AB760" s="12">
        <f t="shared" si="443"/>
        <v>4.6600000000000003E-2</v>
      </c>
      <c r="AC760" s="17">
        <f t="shared" si="435"/>
        <v>15</v>
      </c>
      <c r="AD760" s="17">
        <v>252</v>
      </c>
      <c r="AE760" s="13">
        <f t="shared" si="448"/>
        <v>1.002714798</v>
      </c>
      <c r="AF760" s="2">
        <f t="shared" si="436"/>
        <v>926.94942299000002</v>
      </c>
      <c r="AG760" s="2">
        <f t="shared" si="437"/>
        <v>928.51670390000004</v>
      </c>
      <c r="AH760" s="3">
        <f t="shared" si="438"/>
        <v>0</v>
      </c>
      <c r="AI760" s="4" t="str">
        <f t="shared" si="444"/>
        <v>A+J=</v>
      </c>
      <c r="AJ760" s="11">
        <f t="shared" si="445"/>
        <v>41926</v>
      </c>
      <c r="AK760" s="11"/>
      <c r="AL760" s="4"/>
      <c r="AM760" s="1"/>
      <c r="AN760" s="11"/>
      <c r="AO760" s="1"/>
      <c r="AP760" s="1"/>
      <c r="AQ760" s="3"/>
      <c r="AR760" s="3"/>
      <c r="AS760" s="6"/>
      <c r="AT760" s="1"/>
      <c r="AU760" s="1"/>
      <c r="AV760" s="1"/>
      <c r="AW760" s="1"/>
      <c r="AX760" s="1"/>
      <c r="AY760" s="1"/>
      <c r="AZ760" s="1"/>
      <c r="BA760" s="1"/>
      <c r="BB760" s="1"/>
    </row>
    <row r="761" spans="1:153" x14ac:dyDescent="0.2">
      <c r="A761" s="158">
        <f t="shared" si="439"/>
        <v>41917</v>
      </c>
      <c r="B761" s="2">
        <f t="shared" si="421"/>
        <v>342949.06626383198</v>
      </c>
      <c r="C761" s="2">
        <f t="shared" si="440"/>
        <v>301679.87394744001</v>
      </c>
      <c r="D761" s="2">
        <f>SUM(Y761:Y$1074)</f>
        <v>16025.511110310001</v>
      </c>
      <c r="E761" s="73">
        <f t="shared" si="422"/>
        <v>285654.36283713003</v>
      </c>
      <c r="F761" s="88">
        <f t="shared" si="450"/>
        <v>3958.72</v>
      </c>
      <c r="G761" s="3">
        <f>IF(AND(N761=1,N760&gt;1),VLOOKUP(A760,[1]Plan1!$BK$81:$BM$259,3),G760)</f>
        <v>3968.62</v>
      </c>
      <c r="H761" s="11">
        <f t="shared" si="451"/>
        <v>41836</v>
      </c>
      <c r="I761" s="11">
        <f t="shared" si="452"/>
        <v>41867</v>
      </c>
      <c r="J761" s="12">
        <f t="shared" si="423"/>
        <v>2.5008083420903215E-3</v>
      </c>
      <c r="K761" s="11">
        <f t="shared" si="441"/>
        <v>41926</v>
      </c>
      <c r="L761" s="11">
        <f t="shared" si="424"/>
        <v>41926</v>
      </c>
      <c r="M761" s="1">
        <f t="shared" si="446"/>
        <v>21</v>
      </c>
      <c r="N761" s="1">
        <f t="shared" si="425"/>
        <v>15</v>
      </c>
      <c r="O761" s="2">
        <f t="shared" si="426"/>
        <v>1.00178565</v>
      </c>
      <c r="P761" s="13">
        <f t="shared" si="453"/>
        <v>1.00010105</v>
      </c>
      <c r="Q761" s="13">
        <f t="shared" si="447"/>
        <v>1.1318064971831057</v>
      </c>
      <c r="R761" s="2">
        <f t="shared" si="449"/>
        <v>1.1338275</v>
      </c>
      <c r="S761" s="2">
        <f t="shared" si="442"/>
        <v>1.13180649</v>
      </c>
      <c r="T761" s="2">
        <f t="shared" si="427"/>
        <v>341443.23923608998</v>
      </c>
      <c r="U761" s="2">
        <f t="shared" si="428"/>
        <v>2112.266369905964</v>
      </c>
      <c r="V761" s="2">
        <f t="shared" si="429"/>
        <v>38228.409242586014</v>
      </c>
      <c r="W761" s="2">
        <f t="shared" si="430"/>
        <v>342020.54955993197</v>
      </c>
      <c r="X761" s="17">
        <f t="shared" si="431"/>
        <v>0</v>
      </c>
      <c r="Y761" s="2">
        <f t="shared" si="432"/>
        <v>0</v>
      </c>
      <c r="Z761" s="72">
        <f t="shared" si="433"/>
        <v>0</v>
      </c>
      <c r="AA761" s="2">
        <f t="shared" si="434"/>
        <v>0</v>
      </c>
      <c r="AB761" s="12">
        <f t="shared" si="443"/>
        <v>4.6600000000000003E-2</v>
      </c>
      <c r="AC761" s="17">
        <f t="shared" si="435"/>
        <v>15</v>
      </c>
      <c r="AD761" s="17">
        <v>252</v>
      </c>
      <c r="AE761" s="13">
        <f t="shared" si="448"/>
        <v>1.002714798</v>
      </c>
      <c r="AF761" s="2">
        <f t="shared" si="436"/>
        <v>926.94942299000002</v>
      </c>
      <c r="AG761" s="2">
        <f t="shared" si="437"/>
        <v>928.51670390000004</v>
      </c>
      <c r="AH761" s="3">
        <f t="shared" si="438"/>
        <v>0</v>
      </c>
      <c r="AI761" s="4" t="str">
        <f t="shared" si="444"/>
        <v>A+J=</v>
      </c>
      <c r="AJ761" s="11">
        <f t="shared" si="445"/>
        <v>41926</v>
      </c>
      <c r="AK761" s="11"/>
      <c r="AL761" s="4"/>
      <c r="AM761" s="1"/>
      <c r="AN761" s="11"/>
      <c r="AO761" s="1"/>
      <c r="AP761" s="1"/>
      <c r="AQ761" s="3"/>
      <c r="AR761" s="3"/>
      <c r="AS761" s="6"/>
      <c r="AT761" s="1"/>
      <c r="AU761" s="1"/>
      <c r="AV761" s="1"/>
      <c r="AW761" s="1"/>
      <c r="AX761" s="1"/>
      <c r="AY761" s="1"/>
      <c r="AZ761" s="1"/>
      <c r="BA761" s="1"/>
      <c r="BB761" s="1"/>
    </row>
    <row r="762" spans="1:153" x14ac:dyDescent="0.2">
      <c r="A762" s="158">
        <f t="shared" si="439"/>
        <v>41918</v>
      </c>
      <c r="B762" s="2">
        <f t="shared" si="421"/>
        <v>342949.06626383198</v>
      </c>
      <c r="C762" s="2">
        <f t="shared" si="440"/>
        <v>301679.87394744001</v>
      </c>
      <c r="D762" s="2">
        <f>SUM(Y762:Y$1074)</f>
        <v>16025.511110310001</v>
      </c>
      <c r="E762" s="73">
        <f t="shared" si="422"/>
        <v>285654.36283713003</v>
      </c>
      <c r="F762" s="88">
        <f t="shared" si="450"/>
        <v>3958.72</v>
      </c>
      <c r="G762" s="3">
        <f>IF(AND(N762=1,N761&gt;1),VLOOKUP(A761,[1]Plan1!$BK$81:$BM$259,3),G761)</f>
        <v>3968.62</v>
      </c>
      <c r="H762" s="11">
        <f t="shared" si="451"/>
        <v>41836</v>
      </c>
      <c r="I762" s="11">
        <f t="shared" si="452"/>
        <v>41867</v>
      </c>
      <c r="J762" s="12">
        <f t="shared" si="423"/>
        <v>2.5008083420903215E-3</v>
      </c>
      <c r="K762" s="11">
        <f t="shared" si="441"/>
        <v>41926</v>
      </c>
      <c r="L762" s="11">
        <f t="shared" si="424"/>
        <v>41926</v>
      </c>
      <c r="M762" s="1">
        <f t="shared" si="446"/>
        <v>21</v>
      </c>
      <c r="N762" s="1">
        <f t="shared" si="425"/>
        <v>15</v>
      </c>
      <c r="O762" s="2">
        <f t="shared" si="426"/>
        <v>1.00178565</v>
      </c>
      <c r="P762" s="13">
        <f t="shared" si="453"/>
        <v>1.00010105</v>
      </c>
      <c r="Q762" s="13">
        <f t="shared" si="447"/>
        <v>1.1318064971831057</v>
      </c>
      <c r="R762" s="2">
        <f t="shared" si="449"/>
        <v>1.1338275</v>
      </c>
      <c r="S762" s="2">
        <f t="shared" si="442"/>
        <v>1.13180649</v>
      </c>
      <c r="T762" s="2">
        <f t="shared" si="427"/>
        <v>341443.23923608998</v>
      </c>
      <c r="U762" s="2">
        <f t="shared" si="428"/>
        <v>2112.266369905964</v>
      </c>
      <c r="V762" s="2">
        <f t="shared" si="429"/>
        <v>38228.409242586014</v>
      </c>
      <c r="W762" s="2">
        <f t="shared" si="430"/>
        <v>342020.54955993197</v>
      </c>
      <c r="X762" s="17">
        <f t="shared" si="431"/>
        <v>0</v>
      </c>
      <c r="Y762" s="2">
        <f t="shared" si="432"/>
        <v>0</v>
      </c>
      <c r="Z762" s="72">
        <f t="shared" si="433"/>
        <v>0</v>
      </c>
      <c r="AA762" s="2">
        <f t="shared" si="434"/>
        <v>0</v>
      </c>
      <c r="AB762" s="12">
        <f t="shared" si="443"/>
        <v>4.6600000000000003E-2</v>
      </c>
      <c r="AC762" s="17">
        <f t="shared" si="435"/>
        <v>15</v>
      </c>
      <c r="AD762" s="17">
        <v>252</v>
      </c>
      <c r="AE762" s="13">
        <f t="shared" si="448"/>
        <v>1.002714798</v>
      </c>
      <c r="AF762" s="2">
        <f t="shared" si="436"/>
        <v>926.94942299000002</v>
      </c>
      <c r="AG762" s="2">
        <f t="shared" si="437"/>
        <v>928.51670390000004</v>
      </c>
      <c r="AH762" s="3">
        <f t="shared" si="438"/>
        <v>0</v>
      </c>
      <c r="AI762" s="4" t="str">
        <f t="shared" si="444"/>
        <v>A+J=</v>
      </c>
      <c r="AJ762" s="11">
        <f t="shared" si="445"/>
        <v>41926</v>
      </c>
      <c r="AK762" s="11"/>
      <c r="AL762" s="4"/>
      <c r="AM762" s="1"/>
      <c r="AN762" s="11"/>
      <c r="AO762" s="1"/>
      <c r="AP762" s="1"/>
      <c r="AQ762" s="3"/>
      <c r="AR762" s="3"/>
      <c r="AS762" s="6"/>
      <c r="AT762" s="1"/>
      <c r="AU762" s="1"/>
      <c r="AV762" s="1"/>
      <c r="AW762" s="1"/>
      <c r="AX762" s="1"/>
      <c r="AY762" s="1"/>
      <c r="AZ762" s="1"/>
      <c r="BA762" s="1"/>
      <c r="BB762" s="1"/>
    </row>
    <row r="763" spans="1:153" x14ac:dyDescent="0.2">
      <c r="A763" s="158">
        <f t="shared" si="439"/>
        <v>41919</v>
      </c>
      <c r="B763" s="2">
        <f t="shared" si="421"/>
        <v>343049.69492402783</v>
      </c>
      <c r="C763" s="2">
        <f t="shared" si="440"/>
        <v>301679.87394744001</v>
      </c>
      <c r="D763" s="2">
        <f>SUM(Y763:Y$1074)</f>
        <v>16025.511110310001</v>
      </c>
      <c r="E763" s="73">
        <f t="shared" si="422"/>
        <v>285654.36283713003</v>
      </c>
      <c r="F763" s="88">
        <f t="shared" si="450"/>
        <v>3958.72</v>
      </c>
      <c r="G763" s="3">
        <f>IF(AND(N763=1,N762&gt;1),VLOOKUP(A762,[1]Plan1!$BK$81:$BM$259,3),G762)</f>
        <v>3968.62</v>
      </c>
      <c r="H763" s="11">
        <f t="shared" si="451"/>
        <v>41836</v>
      </c>
      <c r="I763" s="11">
        <f t="shared" si="452"/>
        <v>41867</v>
      </c>
      <c r="J763" s="12">
        <f t="shared" si="423"/>
        <v>2.5008083420903215E-3</v>
      </c>
      <c r="K763" s="11">
        <f t="shared" si="441"/>
        <v>41926</v>
      </c>
      <c r="L763" s="11">
        <f t="shared" si="424"/>
        <v>41926</v>
      </c>
      <c r="M763" s="1">
        <f t="shared" si="446"/>
        <v>21</v>
      </c>
      <c r="N763" s="1">
        <f t="shared" si="425"/>
        <v>16</v>
      </c>
      <c r="O763" s="2">
        <f t="shared" si="426"/>
        <v>1.0019048100000001</v>
      </c>
      <c r="P763" s="13">
        <f t="shared" si="453"/>
        <v>1.00010105</v>
      </c>
      <c r="Q763" s="13">
        <f t="shared" si="447"/>
        <v>1.1318064971831057</v>
      </c>
      <c r="R763" s="2">
        <f t="shared" si="449"/>
        <v>1.1339623700000001</v>
      </c>
      <c r="S763" s="2">
        <f t="shared" si="442"/>
        <v>1.13180649</v>
      </c>
      <c r="T763" s="2">
        <f t="shared" si="427"/>
        <v>341443.23923608998</v>
      </c>
      <c r="U763" s="2">
        <f t="shared" si="428"/>
        <v>2112.266369905964</v>
      </c>
      <c r="V763" s="2">
        <f t="shared" si="429"/>
        <v>38266.935446501891</v>
      </c>
      <c r="W763" s="2">
        <f t="shared" si="430"/>
        <v>342059.07576384785</v>
      </c>
      <c r="X763" s="17">
        <f t="shared" si="431"/>
        <v>0</v>
      </c>
      <c r="Y763" s="2">
        <f t="shared" si="432"/>
        <v>0</v>
      </c>
      <c r="Z763" s="72">
        <f t="shared" si="433"/>
        <v>0</v>
      </c>
      <c r="AA763" s="2">
        <f t="shared" si="434"/>
        <v>0</v>
      </c>
      <c r="AB763" s="12">
        <f t="shared" si="443"/>
        <v>4.6600000000000003E-2</v>
      </c>
      <c r="AC763" s="17">
        <f t="shared" si="435"/>
        <v>16</v>
      </c>
      <c r="AD763" s="17">
        <v>252</v>
      </c>
      <c r="AE763" s="13">
        <f t="shared" si="448"/>
        <v>1.0028960469999999</v>
      </c>
      <c r="AF763" s="2">
        <f t="shared" si="436"/>
        <v>988.83566865</v>
      </c>
      <c r="AG763" s="2">
        <f t="shared" si="437"/>
        <v>990.61916017999999</v>
      </c>
      <c r="AH763" s="3">
        <f t="shared" si="438"/>
        <v>0</v>
      </c>
      <c r="AI763" s="4" t="str">
        <f t="shared" si="444"/>
        <v>A+J=</v>
      </c>
      <c r="AJ763" s="11">
        <f t="shared" si="445"/>
        <v>41926</v>
      </c>
      <c r="AK763" s="11"/>
      <c r="AL763" s="4"/>
      <c r="AM763" s="1"/>
      <c r="AN763" s="11"/>
      <c r="AO763" s="1"/>
      <c r="AP763" s="1"/>
      <c r="AQ763" s="3"/>
      <c r="AR763" s="3"/>
      <c r="AS763" s="6"/>
      <c r="AT763" s="1"/>
      <c r="AU763" s="1"/>
      <c r="AV763" s="1"/>
      <c r="AW763" s="1"/>
      <c r="AX763" s="1"/>
      <c r="AY763" s="1"/>
      <c r="AZ763" s="1"/>
      <c r="BA763" s="1"/>
      <c r="BB763" s="1"/>
    </row>
    <row r="764" spans="1:153" x14ac:dyDescent="0.2">
      <c r="A764" s="158">
        <f t="shared" si="439"/>
        <v>41920</v>
      </c>
      <c r="B764" s="2">
        <f t="shared" si="421"/>
        <v>343150.35136235727</v>
      </c>
      <c r="C764" s="2">
        <f t="shared" si="440"/>
        <v>301679.87394744001</v>
      </c>
      <c r="D764" s="2">
        <f>SUM(Y764:Y$1074)</f>
        <v>16025.511110310001</v>
      </c>
      <c r="E764" s="73">
        <f t="shared" si="422"/>
        <v>285654.36283713003</v>
      </c>
      <c r="F764" s="88">
        <f t="shared" si="450"/>
        <v>3958.72</v>
      </c>
      <c r="G764" s="3">
        <f>IF(AND(N764=1,N763&gt;1),VLOOKUP(A763,[1]Plan1!$BK$81:$BM$259,3),G763)</f>
        <v>3968.62</v>
      </c>
      <c r="H764" s="11">
        <f t="shared" si="451"/>
        <v>41836</v>
      </c>
      <c r="I764" s="11">
        <f t="shared" si="452"/>
        <v>41867</v>
      </c>
      <c r="J764" s="12">
        <f t="shared" si="423"/>
        <v>2.5008083420903215E-3</v>
      </c>
      <c r="K764" s="11">
        <f t="shared" si="441"/>
        <v>41926</v>
      </c>
      <c r="L764" s="11">
        <f t="shared" si="424"/>
        <v>41926</v>
      </c>
      <c r="M764" s="1">
        <f t="shared" si="446"/>
        <v>21</v>
      </c>
      <c r="N764" s="1">
        <f t="shared" si="425"/>
        <v>17</v>
      </c>
      <c r="O764" s="2">
        <f t="shared" si="426"/>
        <v>1.0020239799999999</v>
      </c>
      <c r="P764" s="13">
        <f t="shared" si="453"/>
        <v>1.00010105</v>
      </c>
      <c r="Q764" s="13">
        <f t="shared" si="447"/>
        <v>1.1318064971831057</v>
      </c>
      <c r="R764" s="2">
        <f t="shared" si="449"/>
        <v>1.1340972499999999</v>
      </c>
      <c r="S764" s="2">
        <f t="shared" si="442"/>
        <v>1.13180649</v>
      </c>
      <c r="T764" s="2">
        <f t="shared" si="427"/>
        <v>341443.23923608998</v>
      </c>
      <c r="U764" s="2">
        <f t="shared" si="428"/>
        <v>2112.266369905964</v>
      </c>
      <c r="V764" s="2">
        <f t="shared" si="429"/>
        <v>38305.464506961318</v>
      </c>
      <c r="W764" s="2">
        <f t="shared" si="430"/>
        <v>342097.60482430726</v>
      </c>
      <c r="X764" s="17">
        <f t="shared" si="431"/>
        <v>0</v>
      </c>
      <c r="Y764" s="2">
        <f t="shared" si="432"/>
        <v>0</v>
      </c>
      <c r="Z764" s="72">
        <f t="shared" si="433"/>
        <v>0</v>
      </c>
      <c r="AA764" s="2">
        <f t="shared" si="434"/>
        <v>0</v>
      </c>
      <c r="AB764" s="12">
        <f t="shared" si="443"/>
        <v>4.6600000000000003E-2</v>
      </c>
      <c r="AC764" s="17">
        <f t="shared" si="435"/>
        <v>17</v>
      </c>
      <c r="AD764" s="17">
        <v>252</v>
      </c>
      <c r="AE764" s="13">
        <f t="shared" si="448"/>
        <v>1.003077328</v>
      </c>
      <c r="AF764" s="2">
        <f t="shared" si="436"/>
        <v>1050.73284051</v>
      </c>
      <c r="AG764" s="2">
        <f t="shared" si="437"/>
        <v>1052.74653805</v>
      </c>
      <c r="AH764" s="3">
        <f t="shared" si="438"/>
        <v>0</v>
      </c>
      <c r="AI764" s="4" t="str">
        <f t="shared" si="444"/>
        <v>A+J=</v>
      </c>
      <c r="AJ764" s="11">
        <f t="shared" si="445"/>
        <v>41926</v>
      </c>
      <c r="AK764" s="34"/>
      <c r="AL764" s="81"/>
      <c r="AM764" s="36"/>
      <c r="AN764" s="34"/>
      <c r="AO764" s="36"/>
      <c r="AP764" s="36"/>
      <c r="AQ764" s="35"/>
      <c r="AR764" s="35"/>
      <c r="AS764" s="71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  <c r="DB764" s="36"/>
      <c r="DC764" s="36"/>
      <c r="DD764" s="36"/>
      <c r="DE764" s="36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P764" s="36"/>
      <c r="DQ764" s="36"/>
      <c r="DR764" s="36"/>
      <c r="DS764" s="36"/>
      <c r="DT764" s="36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E764" s="36"/>
      <c r="EF764" s="36"/>
      <c r="EG764" s="36"/>
      <c r="EH764" s="36"/>
      <c r="EI764" s="36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  <c r="ET764" s="36"/>
      <c r="EU764" s="36"/>
      <c r="EV764" s="36"/>
      <c r="EW764" s="36"/>
    </row>
    <row r="765" spans="1:153" x14ac:dyDescent="0.2">
      <c r="A765" s="158">
        <f t="shared" si="439"/>
        <v>41921</v>
      </c>
      <c r="B765" s="2">
        <f t="shared" si="421"/>
        <v>343251.0330603568</v>
      </c>
      <c r="C765" s="2">
        <f t="shared" si="440"/>
        <v>301679.87394744001</v>
      </c>
      <c r="D765" s="2">
        <f>SUM(Y765:Y$1074)</f>
        <v>16025.511110310001</v>
      </c>
      <c r="E765" s="73">
        <f t="shared" si="422"/>
        <v>285654.36283713003</v>
      </c>
      <c r="F765" s="88">
        <f t="shared" si="450"/>
        <v>3958.72</v>
      </c>
      <c r="G765" s="3">
        <f>IF(AND(N765=1,N764&gt;1),VLOOKUP(A764,[1]Plan1!$BK$81:$BM$259,3),G764)</f>
        <v>3968.62</v>
      </c>
      <c r="H765" s="11">
        <f t="shared" si="451"/>
        <v>41836</v>
      </c>
      <c r="I765" s="11">
        <f t="shared" si="452"/>
        <v>41867</v>
      </c>
      <c r="J765" s="12">
        <f t="shared" si="423"/>
        <v>2.5008083420903215E-3</v>
      </c>
      <c r="K765" s="11">
        <f t="shared" si="441"/>
        <v>41926</v>
      </c>
      <c r="L765" s="11">
        <f t="shared" si="424"/>
        <v>41926</v>
      </c>
      <c r="M765" s="1">
        <f t="shared" si="446"/>
        <v>21</v>
      </c>
      <c r="N765" s="1">
        <f t="shared" si="425"/>
        <v>18</v>
      </c>
      <c r="O765" s="2">
        <f t="shared" si="426"/>
        <v>1.0021431599999999</v>
      </c>
      <c r="P765" s="13">
        <f t="shared" si="453"/>
        <v>1.00010105</v>
      </c>
      <c r="Q765" s="13">
        <f t="shared" si="447"/>
        <v>1.1318064971831057</v>
      </c>
      <c r="R765" s="2">
        <f t="shared" si="449"/>
        <v>1.13423213</v>
      </c>
      <c r="S765" s="2">
        <f t="shared" si="442"/>
        <v>1.13180649</v>
      </c>
      <c r="T765" s="2">
        <f t="shared" si="427"/>
        <v>341443.23923608998</v>
      </c>
      <c r="U765" s="2">
        <f t="shared" si="428"/>
        <v>2112.266369905964</v>
      </c>
      <c r="V765" s="2">
        <f t="shared" si="429"/>
        <v>38343.99356742081</v>
      </c>
      <c r="W765" s="2">
        <f t="shared" si="430"/>
        <v>342136.13388476678</v>
      </c>
      <c r="X765" s="17">
        <f t="shared" si="431"/>
        <v>0</v>
      </c>
      <c r="Y765" s="2">
        <f t="shared" si="432"/>
        <v>0</v>
      </c>
      <c r="Z765" s="72">
        <f t="shared" si="433"/>
        <v>0</v>
      </c>
      <c r="AA765" s="2">
        <f t="shared" si="434"/>
        <v>0</v>
      </c>
      <c r="AB765" s="12">
        <f t="shared" si="443"/>
        <v>4.6600000000000003E-2</v>
      </c>
      <c r="AC765" s="17">
        <f t="shared" si="435"/>
        <v>18</v>
      </c>
      <c r="AD765" s="17">
        <v>252</v>
      </c>
      <c r="AE765" s="13">
        <f t="shared" si="448"/>
        <v>1.003258642</v>
      </c>
      <c r="AF765" s="2">
        <f t="shared" si="436"/>
        <v>1112.6412799899999</v>
      </c>
      <c r="AG765" s="2">
        <f t="shared" si="437"/>
        <v>1114.8991755899999</v>
      </c>
      <c r="AH765" s="3">
        <f t="shared" si="438"/>
        <v>0</v>
      </c>
      <c r="AI765" s="4" t="str">
        <f t="shared" si="444"/>
        <v>A+J=</v>
      </c>
      <c r="AJ765" s="11">
        <f t="shared" si="445"/>
        <v>41926</v>
      </c>
      <c r="AK765" s="11"/>
      <c r="AL765" s="4"/>
      <c r="AM765" s="1"/>
      <c r="AN765" s="11"/>
      <c r="AO765" s="1"/>
      <c r="AP765" s="1"/>
      <c r="AQ765" s="3"/>
      <c r="AR765" s="3"/>
      <c r="AS765" s="6"/>
      <c r="AT765" s="1"/>
      <c r="AU765" s="1"/>
      <c r="AV765" s="1"/>
      <c r="AW765" s="1"/>
      <c r="AX765" s="1"/>
      <c r="AY765" s="1"/>
      <c r="AZ765" s="1"/>
      <c r="BA765" s="1"/>
      <c r="BB765" s="1"/>
    </row>
    <row r="766" spans="1:153" x14ac:dyDescent="0.2">
      <c r="A766" s="158">
        <f t="shared" si="439"/>
        <v>41922</v>
      </c>
      <c r="B766" s="2">
        <f t="shared" si="421"/>
        <v>343351.75114514079</v>
      </c>
      <c r="C766" s="2">
        <f t="shared" si="440"/>
        <v>301679.87394744001</v>
      </c>
      <c r="D766" s="2">
        <f>SUM(Y766:Y$1074)</f>
        <v>16025.511110310001</v>
      </c>
      <c r="E766" s="73">
        <f t="shared" si="422"/>
        <v>285654.36283713003</v>
      </c>
      <c r="F766" s="88">
        <f t="shared" si="450"/>
        <v>3958.72</v>
      </c>
      <c r="G766" s="3">
        <f>IF(AND(N766=1,N765&gt;1),VLOOKUP(A765,[1]Plan1!$BK$81:$BM$259,3),G765)</f>
        <v>3968.62</v>
      </c>
      <c r="H766" s="11">
        <f t="shared" si="451"/>
        <v>41836</v>
      </c>
      <c r="I766" s="11">
        <f t="shared" si="452"/>
        <v>41867</v>
      </c>
      <c r="J766" s="12">
        <f t="shared" si="423"/>
        <v>2.5008083420903215E-3</v>
      </c>
      <c r="K766" s="11">
        <f t="shared" si="441"/>
        <v>41926</v>
      </c>
      <c r="L766" s="11">
        <f t="shared" si="424"/>
        <v>41926</v>
      </c>
      <c r="M766" s="1">
        <f t="shared" si="446"/>
        <v>21</v>
      </c>
      <c r="N766" s="1">
        <f t="shared" si="425"/>
        <v>19</v>
      </c>
      <c r="O766" s="2">
        <f t="shared" si="426"/>
        <v>1.00226236</v>
      </c>
      <c r="P766" s="13">
        <f t="shared" si="453"/>
        <v>1.00010105</v>
      </c>
      <c r="Q766" s="13">
        <f t="shared" si="447"/>
        <v>1.1318064971831057</v>
      </c>
      <c r="R766" s="2">
        <f t="shared" si="449"/>
        <v>1.13436705</v>
      </c>
      <c r="S766" s="2">
        <f t="shared" si="442"/>
        <v>1.13180649</v>
      </c>
      <c r="T766" s="2">
        <f t="shared" si="427"/>
        <v>341443.23923608998</v>
      </c>
      <c r="U766" s="2">
        <f t="shared" si="428"/>
        <v>2112.266369905964</v>
      </c>
      <c r="V766" s="2">
        <f t="shared" si="429"/>
        <v>38382.534054054806</v>
      </c>
      <c r="W766" s="2">
        <f t="shared" si="430"/>
        <v>342174.67437140079</v>
      </c>
      <c r="X766" s="17">
        <f t="shared" si="431"/>
        <v>0</v>
      </c>
      <c r="Y766" s="2">
        <f t="shared" si="432"/>
        <v>0</v>
      </c>
      <c r="Z766" s="72">
        <f t="shared" si="433"/>
        <v>0</v>
      </c>
      <c r="AA766" s="2">
        <f t="shared" si="434"/>
        <v>0</v>
      </c>
      <c r="AB766" s="12">
        <f t="shared" si="443"/>
        <v>4.6600000000000003E-2</v>
      </c>
      <c r="AC766" s="17">
        <f t="shared" si="435"/>
        <v>19</v>
      </c>
      <c r="AD766" s="17">
        <v>252</v>
      </c>
      <c r="AE766" s="13">
        <f t="shared" si="448"/>
        <v>1.003439988</v>
      </c>
      <c r="AF766" s="2">
        <f t="shared" si="436"/>
        <v>1174.56064565</v>
      </c>
      <c r="AG766" s="2">
        <f t="shared" si="437"/>
        <v>1177.0767737399999</v>
      </c>
      <c r="AH766" s="3">
        <f t="shared" si="438"/>
        <v>0</v>
      </c>
      <c r="AI766" s="4" t="str">
        <f t="shared" si="444"/>
        <v>A+J=</v>
      </c>
      <c r="AJ766" s="11">
        <f t="shared" si="445"/>
        <v>41926</v>
      </c>
      <c r="AK766" s="11"/>
      <c r="AL766" s="4"/>
      <c r="AM766" s="1"/>
      <c r="AN766" s="11"/>
      <c r="AO766" s="1"/>
      <c r="AP766" s="1"/>
      <c r="AQ766" s="3"/>
      <c r="AR766" s="3"/>
      <c r="AS766" s="6"/>
      <c r="AT766" s="1"/>
      <c r="AU766" s="1"/>
      <c r="AV766" s="1"/>
      <c r="AW766" s="1"/>
      <c r="AX766" s="1"/>
      <c r="AY766" s="1"/>
      <c r="AZ766" s="1"/>
      <c r="BA766" s="1"/>
      <c r="BB766" s="1"/>
    </row>
    <row r="767" spans="1:153" x14ac:dyDescent="0.2">
      <c r="A767" s="158">
        <f t="shared" si="439"/>
        <v>41923</v>
      </c>
      <c r="B767" s="2">
        <f t="shared" si="421"/>
        <v>343452.49771037837</v>
      </c>
      <c r="C767" s="2">
        <f t="shared" si="440"/>
        <v>301679.87394744001</v>
      </c>
      <c r="D767" s="2">
        <f>SUM(Y767:Y$1074)</f>
        <v>16025.511110310001</v>
      </c>
      <c r="E767" s="73">
        <f t="shared" si="422"/>
        <v>285654.36283713003</v>
      </c>
      <c r="F767" s="88">
        <f t="shared" si="450"/>
        <v>3958.72</v>
      </c>
      <c r="G767" s="3">
        <f>IF(AND(N767=1,N766&gt;1),VLOOKUP(A766,[1]Plan1!$BK$81:$BM$259,3),G766)</f>
        <v>3968.62</v>
      </c>
      <c r="H767" s="11">
        <f t="shared" si="451"/>
        <v>41836</v>
      </c>
      <c r="I767" s="11">
        <f t="shared" si="452"/>
        <v>41867</v>
      </c>
      <c r="J767" s="12">
        <f t="shared" si="423"/>
        <v>2.5008083420903215E-3</v>
      </c>
      <c r="K767" s="11">
        <f t="shared" si="441"/>
        <v>41926</v>
      </c>
      <c r="L767" s="11">
        <f t="shared" si="424"/>
        <v>41926</v>
      </c>
      <c r="M767" s="1">
        <f t="shared" si="446"/>
        <v>21</v>
      </c>
      <c r="N767" s="1">
        <f t="shared" si="425"/>
        <v>20</v>
      </c>
      <c r="O767" s="2">
        <f t="shared" si="426"/>
        <v>1.00238158</v>
      </c>
      <c r="P767" s="13">
        <f t="shared" si="453"/>
        <v>1.00010105</v>
      </c>
      <c r="Q767" s="13">
        <f t="shared" si="447"/>
        <v>1.1318064971831057</v>
      </c>
      <c r="R767" s="2">
        <f t="shared" si="449"/>
        <v>1.13450198</v>
      </c>
      <c r="S767" s="2">
        <f t="shared" si="442"/>
        <v>1.13180649</v>
      </c>
      <c r="T767" s="2">
        <f t="shared" si="427"/>
        <v>341443.23923608998</v>
      </c>
      <c r="U767" s="2">
        <f t="shared" si="428"/>
        <v>2112.266369905964</v>
      </c>
      <c r="V767" s="2">
        <f t="shared" si="429"/>
        <v>38421.07739723241</v>
      </c>
      <c r="W767" s="2">
        <f t="shared" si="430"/>
        <v>342213.21771457838</v>
      </c>
      <c r="X767" s="17">
        <f t="shared" si="431"/>
        <v>0</v>
      </c>
      <c r="Y767" s="2">
        <f t="shared" si="432"/>
        <v>0</v>
      </c>
      <c r="Z767" s="72">
        <f t="shared" si="433"/>
        <v>0</v>
      </c>
      <c r="AA767" s="2">
        <f t="shared" si="434"/>
        <v>0</v>
      </c>
      <c r="AB767" s="12">
        <f t="shared" si="443"/>
        <v>4.6600000000000003E-2</v>
      </c>
      <c r="AC767" s="17">
        <f t="shared" si="435"/>
        <v>20</v>
      </c>
      <c r="AD767" s="17">
        <v>252</v>
      </c>
      <c r="AE767" s="13">
        <f t="shared" si="448"/>
        <v>1.0036213679999999</v>
      </c>
      <c r="AF767" s="2">
        <f t="shared" si="436"/>
        <v>1236.4916203800001</v>
      </c>
      <c r="AG767" s="2">
        <f t="shared" si="437"/>
        <v>1239.2799958000001</v>
      </c>
      <c r="AH767" s="3">
        <f t="shared" si="438"/>
        <v>0</v>
      </c>
      <c r="AI767" s="4" t="str">
        <f t="shared" si="444"/>
        <v>A+J=</v>
      </c>
      <c r="AJ767" s="11">
        <f t="shared" si="445"/>
        <v>41926</v>
      </c>
      <c r="AK767" s="11"/>
      <c r="AL767" s="4"/>
      <c r="AM767" s="1"/>
      <c r="AN767" s="11"/>
      <c r="AO767" s="1"/>
      <c r="AP767" s="1"/>
      <c r="AQ767" s="3"/>
      <c r="AR767" s="3"/>
      <c r="AS767" s="6"/>
      <c r="AT767" s="1"/>
      <c r="AU767" s="1"/>
      <c r="AV767" s="1"/>
      <c r="AW767" s="1"/>
      <c r="AX767" s="1"/>
      <c r="AY767" s="1"/>
      <c r="AZ767" s="1"/>
      <c r="BA767" s="1"/>
      <c r="BB767" s="1"/>
    </row>
    <row r="768" spans="1:153" x14ac:dyDescent="0.2">
      <c r="A768" s="158">
        <f t="shared" si="439"/>
        <v>41924</v>
      </c>
      <c r="B768" s="2">
        <f t="shared" si="421"/>
        <v>343452.49771037837</v>
      </c>
      <c r="C768" s="2">
        <f t="shared" si="440"/>
        <v>301679.87394744001</v>
      </c>
      <c r="D768" s="2">
        <f>SUM(Y768:Y$1074)</f>
        <v>16025.511110310001</v>
      </c>
      <c r="E768" s="73">
        <f t="shared" si="422"/>
        <v>285654.36283713003</v>
      </c>
      <c r="F768" s="88">
        <f t="shared" si="450"/>
        <v>3958.72</v>
      </c>
      <c r="G768" s="3">
        <f>IF(AND(N768=1,N767&gt;1),VLOOKUP(A767,[1]Plan1!$BK$81:$BM$259,3),G767)</f>
        <v>3968.62</v>
      </c>
      <c r="H768" s="11">
        <f t="shared" si="451"/>
        <v>41836</v>
      </c>
      <c r="I768" s="11">
        <f t="shared" si="452"/>
        <v>41867</v>
      </c>
      <c r="J768" s="12">
        <f t="shared" si="423"/>
        <v>2.5008083420903215E-3</v>
      </c>
      <c r="K768" s="11">
        <f t="shared" si="441"/>
        <v>41926</v>
      </c>
      <c r="L768" s="11">
        <f t="shared" si="424"/>
        <v>41926</v>
      </c>
      <c r="M768" s="1">
        <f t="shared" si="446"/>
        <v>21</v>
      </c>
      <c r="N768" s="1">
        <f t="shared" si="425"/>
        <v>20</v>
      </c>
      <c r="O768" s="2">
        <f t="shared" si="426"/>
        <v>1.00238158</v>
      </c>
      <c r="P768" s="13">
        <f t="shared" si="453"/>
        <v>1.00010105</v>
      </c>
      <c r="Q768" s="13">
        <f t="shared" si="447"/>
        <v>1.1318064971831057</v>
      </c>
      <c r="R768" s="2">
        <f t="shared" si="449"/>
        <v>1.13450198</v>
      </c>
      <c r="S768" s="2">
        <f t="shared" si="442"/>
        <v>1.13180649</v>
      </c>
      <c r="T768" s="2">
        <f t="shared" si="427"/>
        <v>341443.23923608998</v>
      </c>
      <c r="U768" s="2">
        <f t="shared" si="428"/>
        <v>2112.266369905964</v>
      </c>
      <c r="V768" s="2">
        <f t="shared" si="429"/>
        <v>38421.07739723241</v>
      </c>
      <c r="W768" s="2">
        <f t="shared" si="430"/>
        <v>342213.21771457838</v>
      </c>
      <c r="X768" s="17">
        <f t="shared" si="431"/>
        <v>0</v>
      </c>
      <c r="Y768" s="2">
        <f t="shared" si="432"/>
        <v>0</v>
      </c>
      <c r="Z768" s="72">
        <f t="shared" si="433"/>
        <v>0</v>
      </c>
      <c r="AA768" s="2">
        <f t="shared" si="434"/>
        <v>0</v>
      </c>
      <c r="AB768" s="12">
        <f t="shared" si="443"/>
        <v>4.6600000000000003E-2</v>
      </c>
      <c r="AC768" s="17">
        <f t="shared" si="435"/>
        <v>20</v>
      </c>
      <c r="AD768" s="17">
        <v>252</v>
      </c>
      <c r="AE768" s="13">
        <f t="shared" si="448"/>
        <v>1.0036213679999999</v>
      </c>
      <c r="AF768" s="2">
        <f t="shared" si="436"/>
        <v>1236.4916203800001</v>
      </c>
      <c r="AG768" s="2">
        <f t="shared" si="437"/>
        <v>1239.2799958000001</v>
      </c>
      <c r="AH768" s="3">
        <f t="shared" si="438"/>
        <v>0</v>
      </c>
      <c r="AI768" s="4" t="str">
        <f t="shared" si="444"/>
        <v>A+J=</v>
      </c>
      <c r="AJ768" s="11">
        <f t="shared" si="445"/>
        <v>41926</v>
      </c>
      <c r="AK768" s="11"/>
      <c r="AL768" s="4"/>
      <c r="AM768" s="1"/>
      <c r="AN768" s="11"/>
      <c r="AO768" s="1"/>
      <c r="AP768" s="1"/>
      <c r="AQ768" s="3"/>
      <c r="AR768" s="3"/>
      <c r="AS768" s="6"/>
      <c r="AT768" s="1"/>
      <c r="AU768" s="1"/>
      <c r="AV768" s="1"/>
      <c r="AW768" s="1"/>
      <c r="AX768" s="1"/>
      <c r="AY768" s="1"/>
      <c r="AZ768" s="1"/>
      <c r="BA768" s="1"/>
      <c r="BB768" s="1"/>
    </row>
    <row r="769" spans="1:54" x14ac:dyDescent="0.2">
      <c r="A769" s="158">
        <f t="shared" si="439"/>
        <v>41925</v>
      </c>
      <c r="B769" s="2">
        <f t="shared" si="421"/>
        <v>343452.49771037837</v>
      </c>
      <c r="C769" s="2">
        <f t="shared" si="440"/>
        <v>301679.87394744001</v>
      </c>
      <c r="D769" s="2">
        <f>SUM(Y769:Y$1074)</f>
        <v>16025.511110310001</v>
      </c>
      <c r="E769" s="73">
        <f t="shared" si="422"/>
        <v>285654.36283713003</v>
      </c>
      <c r="F769" s="88">
        <f t="shared" si="450"/>
        <v>3958.72</v>
      </c>
      <c r="G769" s="3">
        <f>IF(AND(N769=1,N768&gt;1),VLOOKUP(A768,[1]Plan1!$BK$81:$BM$259,3),G768)</f>
        <v>3968.62</v>
      </c>
      <c r="H769" s="11">
        <f t="shared" si="451"/>
        <v>41836</v>
      </c>
      <c r="I769" s="11">
        <f t="shared" si="452"/>
        <v>41867</v>
      </c>
      <c r="J769" s="12">
        <f t="shared" si="423"/>
        <v>2.5008083420903215E-3</v>
      </c>
      <c r="K769" s="11">
        <f t="shared" si="441"/>
        <v>41926</v>
      </c>
      <c r="L769" s="11">
        <f t="shared" si="424"/>
        <v>41926</v>
      </c>
      <c r="M769" s="1">
        <f t="shared" si="446"/>
        <v>21</v>
      </c>
      <c r="N769" s="1">
        <f t="shared" si="425"/>
        <v>20</v>
      </c>
      <c r="O769" s="2">
        <f t="shared" si="426"/>
        <v>1.00238158</v>
      </c>
      <c r="P769" s="13">
        <f t="shared" si="453"/>
        <v>1.00010105</v>
      </c>
      <c r="Q769" s="13">
        <f t="shared" si="447"/>
        <v>1.1318064971831057</v>
      </c>
      <c r="R769" s="2">
        <f t="shared" si="449"/>
        <v>1.13450198</v>
      </c>
      <c r="S769" s="2">
        <f t="shared" si="442"/>
        <v>1.13180649</v>
      </c>
      <c r="T769" s="2">
        <f t="shared" si="427"/>
        <v>341443.23923608998</v>
      </c>
      <c r="U769" s="2">
        <f t="shared" si="428"/>
        <v>2112.266369905964</v>
      </c>
      <c r="V769" s="2">
        <f t="shared" si="429"/>
        <v>38421.07739723241</v>
      </c>
      <c r="W769" s="2">
        <f t="shared" si="430"/>
        <v>342213.21771457838</v>
      </c>
      <c r="X769" s="17">
        <f t="shared" si="431"/>
        <v>0</v>
      </c>
      <c r="Y769" s="2">
        <f t="shared" si="432"/>
        <v>0</v>
      </c>
      <c r="Z769" s="72">
        <f t="shared" si="433"/>
        <v>0</v>
      </c>
      <c r="AA769" s="2">
        <f t="shared" si="434"/>
        <v>0</v>
      </c>
      <c r="AB769" s="12">
        <f t="shared" si="443"/>
        <v>4.6600000000000003E-2</v>
      </c>
      <c r="AC769" s="17">
        <f t="shared" si="435"/>
        <v>20</v>
      </c>
      <c r="AD769" s="17">
        <v>252</v>
      </c>
      <c r="AE769" s="13">
        <f t="shared" si="448"/>
        <v>1.0036213679999999</v>
      </c>
      <c r="AF769" s="2">
        <f t="shared" si="436"/>
        <v>1236.4916203800001</v>
      </c>
      <c r="AG769" s="2">
        <f t="shared" si="437"/>
        <v>1239.2799958000001</v>
      </c>
      <c r="AH769" s="3">
        <f t="shared" si="438"/>
        <v>0</v>
      </c>
      <c r="AI769" s="4" t="str">
        <f t="shared" si="444"/>
        <v>A+J=</v>
      </c>
      <c r="AJ769" s="11">
        <f t="shared" si="445"/>
        <v>41926</v>
      </c>
      <c r="AK769" s="11"/>
      <c r="AL769" s="4"/>
      <c r="AM769" s="1"/>
      <c r="AN769" s="11"/>
      <c r="AO769" s="1"/>
      <c r="AP769" s="1"/>
      <c r="AQ769" s="3"/>
      <c r="AR769" s="3"/>
      <c r="AS769" s="6"/>
      <c r="AT769" s="1"/>
      <c r="AU769" s="1"/>
      <c r="AV769" s="1"/>
      <c r="AW769" s="1"/>
      <c r="AX769" s="1"/>
      <c r="AY769" s="1"/>
      <c r="AZ769" s="1"/>
      <c r="BA769" s="1"/>
      <c r="BB769" s="1"/>
    </row>
    <row r="770" spans="1:54" x14ac:dyDescent="0.2">
      <c r="A770" s="158">
        <f t="shared" si="439"/>
        <v>41926</v>
      </c>
      <c r="B770" s="2">
        <f t="shared" si="421"/>
        <v>343553.26920966594</v>
      </c>
      <c r="C770" s="2">
        <f t="shared" si="440"/>
        <v>301679.87394744001</v>
      </c>
      <c r="D770" s="2">
        <f>SUM(Y770:Y$1074)</f>
        <v>16025.511110310001</v>
      </c>
      <c r="E770" s="73">
        <f t="shared" si="422"/>
        <v>285654.36283713003</v>
      </c>
      <c r="F770" s="88">
        <f t="shared" si="450"/>
        <v>3958.72</v>
      </c>
      <c r="G770" s="3">
        <f>IF(AND(N770=1,N769&gt;1),VLOOKUP(A769,[1]Plan1!$BK$81:$BM$259,3),G769)</f>
        <v>3968.62</v>
      </c>
      <c r="H770" s="11">
        <f t="shared" si="451"/>
        <v>41836</v>
      </c>
      <c r="I770" s="11">
        <f t="shared" si="452"/>
        <v>41867</v>
      </c>
      <c r="J770" s="12">
        <f t="shared" si="423"/>
        <v>2.5008083420903215E-3</v>
      </c>
      <c r="K770" s="11">
        <f t="shared" si="441"/>
        <v>41957</v>
      </c>
      <c r="L770" s="11">
        <f t="shared" si="424"/>
        <v>41926</v>
      </c>
      <c r="M770" s="1">
        <f t="shared" si="446"/>
        <v>21</v>
      </c>
      <c r="N770" s="1">
        <f t="shared" si="425"/>
        <v>21</v>
      </c>
      <c r="O770" s="2">
        <f t="shared" si="426"/>
        <v>1.0025008</v>
      </c>
      <c r="P770" s="13">
        <f t="shared" si="453"/>
        <v>1.00010105</v>
      </c>
      <c r="Q770" s="13">
        <f t="shared" si="447"/>
        <v>1.1318064971831057</v>
      </c>
      <c r="R770" s="2">
        <f t="shared" si="449"/>
        <v>1.13463691</v>
      </c>
      <c r="S770" s="2">
        <f t="shared" si="442"/>
        <v>1.13180649</v>
      </c>
      <c r="T770" s="2">
        <f t="shared" si="427"/>
        <v>341443.23923608998</v>
      </c>
      <c r="U770" s="2">
        <f t="shared" si="428"/>
        <v>2112.266369905964</v>
      </c>
      <c r="V770" s="2">
        <f t="shared" si="429"/>
        <v>38459.620740410021</v>
      </c>
      <c r="W770" s="2">
        <f t="shared" si="430"/>
        <v>342251.76105775597</v>
      </c>
      <c r="X770" s="17">
        <f t="shared" si="431"/>
        <v>25</v>
      </c>
      <c r="Y770" s="2">
        <f t="shared" si="432"/>
        <v>1429.4225955300001</v>
      </c>
      <c r="Z770" s="72">
        <f t="shared" si="433"/>
        <v>4.7382099999999996E-3</v>
      </c>
      <c r="AA770" s="2">
        <f t="shared" si="434"/>
        <v>1617.8297705800001</v>
      </c>
      <c r="AB770" s="12">
        <f t="shared" si="443"/>
        <v>4.6600000000000003E-2</v>
      </c>
      <c r="AC770" s="17">
        <f t="shared" si="435"/>
        <v>21</v>
      </c>
      <c r="AD770" s="17">
        <v>252</v>
      </c>
      <c r="AE770" s="13">
        <f t="shared" si="448"/>
        <v>1.00380278</v>
      </c>
      <c r="AF770" s="2">
        <f t="shared" si="436"/>
        <v>1298.4335212999999</v>
      </c>
      <c r="AG770" s="2">
        <f t="shared" si="437"/>
        <v>1301.5081519099999</v>
      </c>
      <c r="AH770" s="3">
        <f t="shared" si="438"/>
        <v>2916.26329188</v>
      </c>
      <c r="AI770" s="4" t="str">
        <f t="shared" si="444"/>
        <v>A+J=</v>
      </c>
      <c r="AJ770" s="11">
        <f t="shared" si="445"/>
        <v>41926</v>
      </c>
      <c r="AK770" s="11"/>
      <c r="AL770" s="4"/>
      <c r="AM770" s="1"/>
      <c r="AN770" s="11"/>
      <c r="AO770" s="1"/>
      <c r="AP770" s="1"/>
      <c r="AQ770" s="3"/>
      <c r="AR770" s="3"/>
      <c r="AS770" s="6"/>
      <c r="AT770" s="1"/>
      <c r="AU770" s="1"/>
      <c r="AV770" s="1"/>
      <c r="AW770" s="1"/>
      <c r="AX770" s="1"/>
      <c r="AY770" s="1"/>
      <c r="AZ770" s="1"/>
      <c r="BA770" s="1"/>
      <c r="BB770" s="1"/>
    </row>
    <row r="771" spans="1:54" x14ac:dyDescent="0.2">
      <c r="A771" s="158">
        <f t="shared" si="439"/>
        <v>41927</v>
      </c>
      <c r="B771" s="2">
        <f t="shared" si="421"/>
        <v>340775.62127104931</v>
      </c>
      <c r="C771" s="2">
        <f t="shared" si="440"/>
        <v>300250.45135191001</v>
      </c>
      <c r="D771" s="2">
        <f>SUM(Y771:Y$1074)</f>
        <v>14596.088514780002</v>
      </c>
      <c r="E771" s="73">
        <f t="shared" si="422"/>
        <v>285654.36283713003</v>
      </c>
      <c r="F771" s="88">
        <f t="shared" si="450"/>
        <v>3968.62</v>
      </c>
      <c r="G771" s="3">
        <f>IF(AND(N771=1,N770&gt;1),VLOOKUP(A770,[1]Plan1!$BK$81:$BM$259,3),G770)</f>
        <v>3991.24</v>
      </c>
      <c r="H771" s="11">
        <f t="shared" si="451"/>
        <v>41866</v>
      </c>
      <c r="I771" s="11">
        <f t="shared" si="452"/>
        <v>41897</v>
      </c>
      <c r="J771" s="12">
        <f t="shared" si="423"/>
        <v>5.6997142583568028E-3</v>
      </c>
      <c r="K771" s="11">
        <f t="shared" si="441"/>
        <v>41957</v>
      </c>
      <c r="L771" s="11">
        <f t="shared" si="424"/>
        <v>41957</v>
      </c>
      <c r="M771" s="1">
        <f t="shared" si="446"/>
        <v>23</v>
      </c>
      <c r="N771" s="1">
        <f t="shared" si="425"/>
        <v>1</v>
      </c>
      <c r="O771" s="2">
        <f t="shared" si="426"/>
        <v>1.0002471399999999</v>
      </c>
      <c r="P771" s="13">
        <f t="shared" si="453"/>
        <v>1.0025008</v>
      </c>
      <c r="Q771" s="13">
        <f t="shared" si="447"/>
        <v>1.1346369188712611</v>
      </c>
      <c r="R771" s="2">
        <f t="shared" si="449"/>
        <v>1.1349173299999999</v>
      </c>
      <c r="S771" s="2">
        <f t="shared" si="442"/>
        <v>1.13180649</v>
      </c>
      <c r="T771" s="2">
        <f t="shared" si="427"/>
        <v>339825.40946552</v>
      </c>
      <c r="U771" s="2">
        <f t="shared" si="428"/>
        <v>1923.8591948624651</v>
      </c>
      <c r="V771" s="2">
        <f t="shared" si="429"/>
        <v>38539.723936836795</v>
      </c>
      <c r="W771" s="2">
        <f t="shared" si="430"/>
        <v>340714.03448360931</v>
      </c>
      <c r="X771" s="17">
        <f t="shared" si="431"/>
        <v>0</v>
      </c>
      <c r="Y771" s="2">
        <f t="shared" si="432"/>
        <v>0</v>
      </c>
      <c r="Z771" s="72">
        <f t="shared" si="433"/>
        <v>0</v>
      </c>
      <c r="AA771" s="2">
        <f t="shared" si="434"/>
        <v>0</v>
      </c>
      <c r="AB771" s="12">
        <f t="shared" si="443"/>
        <v>4.6600000000000003E-2</v>
      </c>
      <c r="AC771" s="17">
        <f t="shared" si="435"/>
        <v>1</v>
      </c>
      <c r="AD771" s="17">
        <v>252</v>
      </c>
      <c r="AE771" s="13">
        <f t="shared" si="448"/>
        <v>1.0001807579999999</v>
      </c>
      <c r="AF771" s="2">
        <f t="shared" si="436"/>
        <v>61.426161360000002</v>
      </c>
      <c r="AG771" s="2">
        <f t="shared" si="437"/>
        <v>61.586787440000002</v>
      </c>
      <c r="AH771" s="3">
        <f t="shared" si="438"/>
        <v>0</v>
      </c>
      <c r="AI771" s="4" t="str">
        <f t="shared" si="444"/>
        <v>A+J=</v>
      </c>
      <c r="AJ771" s="11">
        <f t="shared" si="445"/>
        <v>41957</v>
      </c>
      <c r="AK771" s="11"/>
      <c r="AL771" s="4"/>
      <c r="AM771" s="1"/>
      <c r="AN771" s="11"/>
      <c r="AO771" s="1"/>
      <c r="AP771" s="1"/>
      <c r="AQ771" s="3"/>
      <c r="AR771" s="3"/>
      <c r="AS771" s="6"/>
      <c r="AT771" s="1"/>
      <c r="AU771" s="1"/>
      <c r="AV771" s="1"/>
      <c r="AW771" s="1"/>
      <c r="AX771" s="1"/>
      <c r="AY771" s="1"/>
      <c r="AZ771" s="1"/>
      <c r="BA771" s="1"/>
      <c r="BB771" s="1"/>
    </row>
    <row r="772" spans="1:54" x14ac:dyDescent="0.2">
      <c r="A772" s="158">
        <f t="shared" si="439"/>
        <v>41928</v>
      </c>
      <c r="B772" s="2">
        <f t="shared" si="421"/>
        <v>340917.36826437782</v>
      </c>
      <c r="C772" s="2">
        <f t="shared" si="440"/>
        <v>300250.45135191001</v>
      </c>
      <c r="D772" s="2">
        <f>SUM(Y772:Y$1074)</f>
        <v>14596.088514780002</v>
      </c>
      <c r="E772" s="73">
        <f t="shared" si="422"/>
        <v>285654.36283713003</v>
      </c>
      <c r="F772" s="88">
        <f t="shared" si="450"/>
        <v>3968.62</v>
      </c>
      <c r="G772" s="3">
        <f>IF(AND(N772=1,N771&gt;1),VLOOKUP(A771,[1]Plan1!$BK$81:$BM$259,3),G771)</f>
        <v>3991.24</v>
      </c>
      <c r="H772" s="11">
        <f t="shared" si="451"/>
        <v>41866</v>
      </c>
      <c r="I772" s="11">
        <f t="shared" si="452"/>
        <v>41897</v>
      </c>
      <c r="J772" s="12">
        <f t="shared" si="423"/>
        <v>5.6997142583568028E-3</v>
      </c>
      <c r="K772" s="11">
        <f t="shared" si="441"/>
        <v>41957</v>
      </c>
      <c r="L772" s="11">
        <f t="shared" si="424"/>
        <v>41957</v>
      </c>
      <c r="M772" s="1">
        <f t="shared" si="446"/>
        <v>23</v>
      </c>
      <c r="N772" s="1">
        <f t="shared" si="425"/>
        <v>2</v>
      </c>
      <c r="O772" s="2">
        <f t="shared" si="426"/>
        <v>1.0004943399999999</v>
      </c>
      <c r="P772" s="13">
        <f t="shared" si="453"/>
        <v>1.0025008</v>
      </c>
      <c r="Q772" s="13">
        <f t="shared" si="447"/>
        <v>1.1346369188712611</v>
      </c>
      <c r="R772" s="2">
        <f t="shared" si="449"/>
        <v>1.13519781</v>
      </c>
      <c r="S772" s="2">
        <f t="shared" si="442"/>
        <v>1.13180649</v>
      </c>
      <c r="T772" s="2">
        <f t="shared" si="427"/>
        <v>339825.40946552</v>
      </c>
      <c r="U772" s="2">
        <f t="shared" si="428"/>
        <v>1923.8591948624651</v>
      </c>
      <c r="V772" s="2">
        <f t="shared" si="429"/>
        <v>38619.844272525363</v>
      </c>
      <c r="W772" s="2">
        <f t="shared" si="430"/>
        <v>340794.15481929784</v>
      </c>
      <c r="X772" s="17">
        <f t="shared" si="431"/>
        <v>0</v>
      </c>
      <c r="Y772" s="2">
        <f t="shared" si="432"/>
        <v>0</v>
      </c>
      <c r="Z772" s="72">
        <f t="shared" si="433"/>
        <v>0</v>
      </c>
      <c r="AA772" s="2">
        <f t="shared" si="434"/>
        <v>0</v>
      </c>
      <c r="AB772" s="12">
        <f t="shared" si="443"/>
        <v>4.6600000000000003E-2</v>
      </c>
      <c r="AC772" s="17">
        <f t="shared" si="435"/>
        <v>2</v>
      </c>
      <c r="AD772" s="17">
        <v>252</v>
      </c>
      <c r="AE772" s="13">
        <f t="shared" si="448"/>
        <v>1.0003615480000001</v>
      </c>
      <c r="AF772" s="2">
        <f t="shared" si="436"/>
        <v>122.86319714</v>
      </c>
      <c r="AG772" s="2">
        <f t="shared" si="437"/>
        <v>123.21344508</v>
      </c>
      <c r="AH772" s="3">
        <f t="shared" si="438"/>
        <v>0</v>
      </c>
      <c r="AI772" s="4" t="str">
        <f t="shared" si="444"/>
        <v>A+J=</v>
      </c>
      <c r="AJ772" s="11">
        <f t="shared" si="445"/>
        <v>41957</v>
      </c>
      <c r="AK772" s="11"/>
      <c r="AL772" s="4"/>
      <c r="AM772" s="1"/>
      <c r="AN772" s="11"/>
      <c r="AO772" s="1"/>
      <c r="AP772" s="1"/>
      <c r="AQ772" s="3"/>
      <c r="AR772" s="3"/>
      <c r="AS772" s="6"/>
      <c r="AT772" s="1"/>
      <c r="AU772" s="1"/>
      <c r="AV772" s="1"/>
      <c r="AW772" s="1"/>
      <c r="AX772" s="1"/>
      <c r="AY772" s="1"/>
      <c r="AZ772" s="1"/>
      <c r="BA772" s="1"/>
      <c r="BB772" s="1"/>
    </row>
    <row r="773" spans="1:54" x14ac:dyDescent="0.2">
      <c r="A773" s="158">
        <f t="shared" si="439"/>
        <v>41929</v>
      </c>
      <c r="B773" s="2">
        <f t="shared" si="421"/>
        <v>341059.17548312183</v>
      </c>
      <c r="C773" s="2">
        <f t="shared" si="440"/>
        <v>300250.45135191001</v>
      </c>
      <c r="D773" s="2">
        <f>SUM(Y773:Y$1074)</f>
        <v>14596.088514780002</v>
      </c>
      <c r="E773" s="73">
        <f t="shared" si="422"/>
        <v>285654.36283713003</v>
      </c>
      <c r="F773" s="88">
        <f t="shared" si="450"/>
        <v>3968.62</v>
      </c>
      <c r="G773" s="3">
        <f>IF(AND(N773=1,N772&gt;1),VLOOKUP(A772,[1]Plan1!$BK$81:$BM$259,3),G772)</f>
        <v>3991.24</v>
      </c>
      <c r="H773" s="11">
        <f t="shared" si="451"/>
        <v>41866</v>
      </c>
      <c r="I773" s="11">
        <f t="shared" si="452"/>
        <v>41897</v>
      </c>
      <c r="J773" s="12">
        <f t="shared" si="423"/>
        <v>5.6997142583568028E-3</v>
      </c>
      <c r="K773" s="11">
        <f t="shared" si="441"/>
        <v>41957</v>
      </c>
      <c r="L773" s="11">
        <f t="shared" si="424"/>
        <v>41957</v>
      </c>
      <c r="M773" s="1">
        <f t="shared" si="446"/>
        <v>23</v>
      </c>
      <c r="N773" s="1">
        <f t="shared" si="425"/>
        <v>3</v>
      </c>
      <c r="O773" s="2">
        <f t="shared" si="426"/>
        <v>1.0007416</v>
      </c>
      <c r="P773" s="13">
        <f t="shared" si="453"/>
        <v>1.0025008</v>
      </c>
      <c r="Q773" s="13">
        <f t="shared" si="447"/>
        <v>1.1346369188712611</v>
      </c>
      <c r="R773" s="2">
        <f t="shared" si="449"/>
        <v>1.13547836</v>
      </c>
      <c r="S773" s="2">
        <f t="shared" si="442"/>
        <v>1.13180649</v>
      </c>
      <c r="T773" s="2">
        <f t="shared" si="427"/>
        <v>339825.40946552</v>
      </c>
      <c r="U773" s="2">
        <f t="shared" si="428"/>
        <v>1923.8591948624651</v>
      </c>
      <c r="V773" s="2">
        <f t="shared" si="429"/>
        <v>38699.98460401933</v>
      </c>
      <c r="W773" s="2">
        <f t="shared" si="430"/>
        <v>340874.29515079182</v>
      </c>
      <c r="X773" s="17">
        <f t="shared" si="431"/>
        <v>0</v>
      </c>
      <c r="Y773" s="2">
        <f t="shared" si="432"/>
        <v>0</v>
      </c>
      <c r="Z773" s="72">
        <f t="shared" si="433"/>
        <v>0</v>
      </c>
      <c r="AA773" s="2">
        <f t="shared" si="434"/>
        <v>0</v>
      </c>
      <c r="AB773" s="12">
        <f t="shared" si="443"/>
        <v>4.6600000000000003E-2</v>
      </c>
      <c r="AC773" s="17">
        <f t="shared" si="435"/>
        <v>3</v>
      </c>
      <c r="AD773" s="17">
        <v>252</v>
      </c>
      <c r="AE773" s="13">
        <f t="shared" si="448"/>
        <v>1.0005423710000001</v>
      </c>
      <c r="AF773" s="2">
        <f t="shared" si="436"/>
        <v>184.31144714999999</v>
      </c>
      <c r="AG773" s="2">
        <f t="shared" si="437"/>
        <v>184.88033232999999</v>
      </c>
      <c r="AH773" s="3">
        <f t="shared" si="438"/>
        <v>0</v>
      </c>
      <c r="AI773" s="4" t="str">
        <f t="shared" si="444"/>
        <v>A+J=</v>
      </c>
      <c r="AJ773" s="11">
        <f t="shared" si="445"/>
        <v>41957</v>
      </c>
      <c r="AK773" s="11"/>
      <c r="AL773" s="4"/>
      <c r="AM773" s="1"/>
      <c r="AN773" s="11"/>
      <c r="AO773" s="1"/>
      <c r="AP773" s="1"/>
      <c r="AQ773" s="3"/>
      <c r="AR773" s="3"/>
      <c r="AS773" s="6"/>
      <c r="AT773" s="1"/>
      <c r="AU773" s="1"/>
      <c r="AV773" s="1"/>
      <c r="AW773" s="1"/>
      <c r="AX773" s="1"/>
      <c r="AY773" s="1"/>
      <c r="AZ773" s="1"/>
      <c r="BA773" s="1"/>
      <c r="BB773" s="1"/>
    </row>
    <row r="774" spans="1:54" x14ac:dyDescent="0.2">
      <c r="A774" s="158">
        <f t="shared" si="439"/>
        <v>41930</v>
      </c>
      <c r="B774" s="2">
        <f t="shared" si="421"/>
        <v>341201.04294606118</v>
      </c>
      <c r="C774" s="2">
        <f t="shared" si="440"/>
        <v>300250.45135191001</v>
      </c>
      <c r="D774" s="2">
        <f>SUM(Y774:Y$1074)</f>
        <v>14596.088514780002</v>
      </c>
      <c r="E774" s="73">
        <f t="shared" si="422"/>
        <v>285654.36283713003</v>
      </c>
      <c r="F774" s="88">
        <f t="shared" si="450"/>
        <v>3968.62</v>
      </c>
      <c r="G774" s="3">
        <f>IF(AND(N774=1,N773&gt;1),VLOOKUP(A773,[1]Plan1!$BK$81:$BM$259,3),G773)</f>
        <v>3991.24</v>
      </c>
      <c r="H774" s="11">
        <f t="shared" si="451"/>
        <v>41866</v>
      </c>
      <c r="I774" s="11">
        <f t="shared" si="452"/>
        <v>41897</v>
      </c>
      <c r="J774" s="12">
        <f t="shared" si="423"/>
        <v>5.6997142583568028E-3</v>
      </c>
      <c r="K774" s="11">
        <f t="shared" si="441"/>
        <v>41957</v>
      </c>
      <c r="L774" s="11">
        <f t="shared" si="424"/>
        <v>41957</v>
      </c>
      <c r="M774" s="1">
        <f t="shared" si="446"/>
        <v>23</v>
      </c>
      <c r="N774" s="1">
        <f t="shared" si="425"/>
        <v>4</v>
      </c>
      <c r="O774" s="2">
        <f t="shared" si="426"/>
        <v>1.0009889199999999</v>
      </c>
      <c r="P774" s="13">
        <f t="shared" si="453"/>
        <v>1.0025008</v>
      </c>
      <c r="Q774" s="13">
        <f t="shared" si="447"/>
        <v>1.1346369188712611</v>
      </c>
      <c r="R774" s="2">
        <f t="shared" si="449"/>
        <v>1.1357589800000001</v>
      </c>
      <c r="S774" s="2">
        <f t="shared" si="442"/>
        <v>1.13180649</v>
      </c>
      <c r="T774" s="2">
        <f t="shared" si="427"/>
        <v>339825.40946552</v>
      </c>
      <c r="U774" s="2">
        <f t="shared" si="428"/>
        <v>1923.8591948624651</v>
      </c>
      <c r="V774" s="2">
        <f t="shared" si="429"/>
        <v>38780.144931318704</v>
      </c>
      <c r="W774" s="2">
        <f t="shared" si="430"/>
        <v>340954.4554780912</v>
      </c>
      <c r="X774" s="17">
        <f t="shared" si="431"/>
        <v>0</v>
      </c>
      <c r="Y774" s="2">
        <f t="shared" si="432"/>
        <v>0</v>
      </c>
      <c r="Z774" s="72">
        <f t="shared" si="433"/>
        <v>0</v>
      </c>
      <c r="AA774" s="2">
        <f t="shared" si="434"/>
        <v>0</v>
      </c>
      <c r="AB774" s="12">
        <f t="shared" si="443"/>
        <v>4.6600000000000003E-2</v>
      </c>
      <c r="AC774" s="17">
        <f t="shared" si="435"/>
        <v>4</v>
      </c>
      <c r="AD774" s="17">
        <v>252</v>
      </c>
      <c r="AE774" s="13">
        <f t="shared" si="448"/>
        <v>1.0007232269999999</v>
      </c>
      <c r="AF774" s="2">
        <f t="shared" si="436"/>
        <v>245.77091141</v>
      </c>
      <c r="AG774" s="2">
        <f t="shared" si="437"/>
        <v>246.58746797000001</v>
      </c>
      <c r="AH774" s="3">
        <f t="shared" si="438"/>
        <v>0</v>
      </c>
      <c r="AI774" s="4" t="str">
        <f t="shared" si="444"/>
        <v>A+J=</v>
      </c>
      <c r="AJ774" s="11">
        <f t="shared" si="445"/>
        <v>41957</v>
      </c>
      <c r="AK774" s="11"/>
      <c r="AL774" s="4"/>
      <c r="AM774" s="1"/>
      <c r="AN774" s="11"/>
      <c r="AO774" s="1"/>
      <c r="AP774" s="1"/>
      <c r="AQ774" s="3"/>
      <c r="AR774" s="3"/>
      <c r="AS774" s="6"/>
      <c r="AT774" s="1"/>
      <c r="AU774" s="1"/>
      <c r="AV774" s="1"/>
      <c r="AW774" s="1"/>
      <c r="AX774" s="1"/>
      <c r="AY774" s="1"/>
      <c r="AZ774" s="1"/>
      <c r="BA774" s="1"/>
      <c r="BB774" s="1"/>
    </row>
    <row r="775" spans="1:54" x14ac:dyDescent="0.2">
      <c r="A775" s="158">
        <f t="shared" si="439"/>
        <v>41931</v>
      </c>
      <c r="B775" s="2">
        <f t="shared" si="421"/>
        <v>341201.04294606118</v>
      </c>
      <c r="C775" s="2">
        <f t="shared" si="440"/>
        <v>300250.45135191001</v>
      </c>
      <c r="D775" s="2">
        <f>SUM(Y775:Y$1074)</f>
        <v>14596.088514780002</v>
      </c>
      <c r="E775" s="73">
        <f t="shared" si="422"/>
        <v>285654.36283713003</v>
      </c>
      <c r="F775" s="88">
        <f t="shared" si="450"/>
        <v>3968.62</v>
      </c>
      <c r="G775" s="3">
        <f>IF(AND(N775=1,N774&gt;1),VLOOKUP(A774,[1]Plan1!$BK$81:$BM$259,3),G774)</f>
        <v>3991.24</v>
      </c>
      <c r="H775" s="11">
        <f t="shared" si="451"/>
        <v>41866</v>
      </c>
      <c r="I775" s="11">
        <f t="shared" si="452"/>
        <v>41897</v>
      </c>
      <c r="J775" s="12">
        <f t="shared" si="423"/>
        <v>5.6997142583568028E-3</v>
      </c>
      <c r="K775" s="11">
        <f t="shared" si="441"/>
        <v>41957</v>
      </c>
      <c r="L775" s="11">
        <f t="shared" si="424"/>
        <v>41957</v>
      </c>
      <c r="M775" s="1">
        <f t="shared" si="446"/>
        <v>23</v>
      </c>
      <c r="N775" s="1">
        <f t="shared" si="425"/>
        <v>4</v>
      </c>
      <c r="O775" s="2">
        <f t="shared" si="426"/>
        <v>1.0009889199999999</v>
      </c>
      <c r="P775" s="13">
        <f t="shared" si="453"/>
        <v>1.0025008</v>
      </c>
      <c r="Q775" s="13">
        <f t="shared" si="447"/>
        <v>1.1346369188712611</v>
      </c>
      <c r="R775" s="2">
        <f t="shared" si="449"/>
        <v>1.1357589800000001</v>
      </c>
      <c r="S775" s="2">
        <f t="shared" si="442"/>
        <v>1.13180649</v>
      </c>
      <c r="T775" s="2">
        <f t="shared" si="427"/>
        <v>339825.40946552</v>
      </c>
      <c r="U775" s="2">
        <f t="shared" si="428"/>
        <v>1923.8591948624651</v>
      </c>
      <c r="V775" s="2">
        <f t="shared" si="429"/>
        <v>38780.144931318704</v>
      </c>
      <c r="W775" s="2">
        <f t="shared" si="430"/>
        <v>340954.4554780912</v>
      </c>
      <c r="X775" s="17">
        <f t="shared" si="431"/>
        <v>0</v>
      </c>
      <c r="Y775" s="2">
        <f t="shared" si="432"/>
        <v>0</v>
      </c>
      <c r="Z775" s="72">
        <f t="shared" si="433"/>
        <v>0</v>
      </c>
      <c r="AA775" s="2">
        <f t="shared" si="434"/>
        <v>0</v>
      </c>
      <c r="AB775" s="12">
        <f t="shared" si="443"/>
        <v>4.6600000000000003E-2</v>
      </c>
      <c r="AC775" s="17">
        <f t="shared" si="435"/>
        <v>4</v>
      </c>
      <c r="AD775" s="17">
        <v>252</v>
      </c>
      <c r="AE775" s="13">
        <f t="shared" si="448"/>
        <v>1.0007232269999999</v>
      </c>
      <c r="AF775" s="2">
        <f t="shared" si="436"/>
        <v>245.77091141</v>
      </c>
      <c r="AG775" s="2">
        <f t="shared" si="437"/>
        <v>246.58746797000001</v>
      </c>
      <c r="AH775" s="3">
        <f t="shared" si="438"/>
        <v>0</v>
      </c>
      <c r="AI775" s="4" t="str">
        <f t="shared" si="444"/>
        <v>A+J=</v>
      </c>
      <c r="AJ775" s="11">
        <f t="shared" si="445"/>
        <v>41957</v>
      </c>
      <c r="AK775" s="11"/>
      <c r="AL775" s="4"/>
      <c r="AM775" s="1"/>
      <c r="AN775" s="11"/>
      <c r="AO775" s="1"/>
      <c r="AP775" s="1"/>
      <c r="AQ775" s="3"/>
      <c r="AR775" s="3"/>
      <c r="AS775" s="6"/>
      <c r="AT775" s="1"/>
      <c r="AU775" s="1"/>
      <c r="AV775" s="1"/>
      <c r="AW775" s="1"/>
      <c r="AX775" s="1"/>
      <c r="AY775" s="1"/>
      <c r="AZ775" s="1"/>
      <c r="BA775" s="1"/>
      <c r="BB775" s="1"/>
    </row>
    <row r="776" spans="1:54" x14ac:dyDescent="0.2">
      <c r="A776" s="158">
        <f t="shared" si="439"/>
        <v>41932</v>
      </c>
      <c r="B776" s="2">
        <f t="shared" si="421"/>
        <v>341201.04294606118</v>
      </c>
      <c r="C776" s="2">
        <f t="shared" si="440"/>
        <v>300250.45135191001</v>
      </c>
      <c r="D776" s="2">
        <f>SUM(Y776:Y$1074)</f>
        <v>14596.088514780002</v>
      </c>
      <c r="E776" s="73">
        <f t="shared" si="422"/>
        <v>285654.36283713003</v>
      </c>
      <c r="F776" s="88">
        <f t="shared" si="450"/>
        <v>3968.62</v>
      </c>
      <c r="G776" s="3">
        <f>IF(AND(N776=1,N775&gt;1),VLOOKUP(A775,[1]Plan1!$BK$81:$BM$259,3),G775)</f>
        <v>3991.24</v>
      </c>
      <c r="H776" s="11">
        <f t="shared" si="451"/>
        <v>41866</v>
      </c>
      <c r="I776" s="11">
        <f t="shared" si="452"/>
        <v>41897</v>
      </c>
      <c r="J776" s="12">
        <f t="shared" si="423"/>
        <v>5.6997142583568028E-3</v>
      </c>
      <c r="K776" s="11">
        <f t="shared" si="441"/>
        <v>41957</v>
      </c>
      <c r="L776" s="11">
        <f t="shared" si="424"/>
        <v>41957</v>
      </c>
      <c r="M776" s="1">
        <f t="shared" si="446"/>
        <v>23</v>
      </c>
      <c r="N776" s="1">
        <f t="shared" si="425"/>
        <v>4</v>
      </c>
      <c r="O776" s="2">
        <f t="shared" si="426"/>
        <v>1.0009889199999999</v>
      </c>
      <c r="P776" s="13">
        <f t="shared" si="453"/>
        <v>1.0025008</v>
      </c>
      <c r="Q776" s="13">
        <f t="shared" si="447"/>
        <v>1.1346369188712611</v>
      </c>
      <c r="R776" s="2">
        <f t="shared" si="449"/>
        <v>1.1357589800000001</v>
      </c>
      <c r="S776" s="2">
        <f t="shared" si="442"/>
        <v>1.13180649</v>
      </c>
      <c r="T776" s="2">
        <f t="shared" si="427"/>
        <v>339825.40946552</v>
      </c>
      <c r="U776" s="2">
        <f t="shared" si="428"/>
        <v>1923.8591948624651</v>
      </c>
      <c r="V776" s="2">
        <f t="shared" si="429"/>
        <v>38780.144931318704</v>
      </c>
      <c r="W776" s="2">
        <f t="shared" si="430"/>
        <v>340954.4554780912</v>
      </c>
      <c r="X776" s="17">
        <f t="shared" si="431"/>
        <v>0</v>
      </c>
      <c r="Y776" s="2">
        <f t="shared" si="432"/>
        <v>0</v>
      </c>
      <c r="Z776" s="72">
        <f t="shared" si="433"/>
        <v>0</v>
      </c>
      <c r="AA776" s="2">
        <f t="shared" si="434"/>
        <v>0</v>
      </c>
      <c r="AB776" s="12">
        <f t="shared" si="443"/>
        <v>4.6600000000000003E-2</v>
      </c>
      <c r="AC776" s="17">
        <f t="shared" si="435"/>
        <v>4</v>
      </c>
      <c r="AD776" s="17">
        <v>252</v>
      </c>
      <c r="AE776" s="13">
        <f t="shared" si="448"/>
        <v>1.0007232269999999</v>
      </c>
      <c r="AF776" s="2">
        <f t="shared" si="436"/>
        <v>245.77091141</v>
      </c>
      <c r="AG776" s="2">
        <f t="shared" si="437"/>
        <v>246.58746797000001</v>
      </c>
      <c r="AH776" s="3">
        <f t="shared" si="438"/>
        <v>0</v>
      </c>
      <c r="AI776" s="4" t="str">
        <f t="shared" si="444"/>
        <v>A+J=</v>
      </c>
      <c r="AJ776" s="11">
        <f t="shared" si="445"/>
        <v>41957</v>
      </c>
      <c r="AK776" s="11"/>
      <c r="AL776" s="4"/>
      <c r="AM776" s="1"/>
      <c r="AN776" s="11"/>
      <c r="AO776" s="1"/>
      <c r="AP776" s="1"/>
      <c r="AQ776" s="3"/>
      <c r="AR776" s="3"/>
      <c r="AS776" s="6"/>
      <c r="AT776" s="1"/>
      <c r="AU776" s="1"/>
      <c r="AV776" s="1"/>
      <c r="AW776" s="1"/>
      <c r="AX776" s="1"/>
      <c r="AY776" s="1"/>
      <c r="AZ776" s="1"/>
      <c r="BA776" s="1"/>
      <c r="BB776" s="1"/>
    </row>
    <row r="777" spans="1:54" x14ac:dyDescent="0.2">
      <c r="A777" s="158">
        <f t="shared" si="439"/>
        <v>41933</v>
      </c>
      <c r="B777" s="2">
        <f t="shared" si="421"/>
        <v>341342.97319006961</v>
      </c>
      <c r="C777" s="2">
        <f t="shared" si="440"/>
        <v>300250.45135191001</v>
      </c>
      <c r="D777" s="2">
        <f>SUM(Y777:Y$1074)</f>
        <v>14596.088514780002</v>
      </c>
      <c r="E777" s="73">
        <f t="shared" si="422"/>
        <v>285654.36283713003</v>
      </c>
      <c r="F777" s="88">
        <f t="shared" si="450"/>
        <v>3968.62</v>
      </c>
      <c r="G777" s="3">
        <f>IF(AND(N777=1,N776&gt;1),VLOOKUP(A776,[1]Plan1!$BK$81:$BM$259,3),G776)</f>
        <v>3991.24</v>
      </c>
      <c r="H777" s="11">
        <f t="shared" si="451"/>
        <v>41866</v>
      </c>
      <c r="I777" s="11">
        <f t="shared" si="452"/>
        <v>41897</v>
      </c>
      <c r="J777" s="12">
        <f t="shared" si="423"/>
        <v>5.6997142583568028E-3</v>
      </c>
      <c r="K777" s="11">
        <f t="shared" si="441"/>
        <v>41957</v>
      </c>
      <c r="L777" s="11">
        <f t="shared" si="424"/>
        <v>41957</v>
      </c>
      <c r="M777" s="1">
        <f t="shared" si="446"/>
        <v>23</v>
      </c>
      <c r="N777" s="1">
        <f t="shared" si="425"/>
        <v>5</v>
      </c>
      <c r="O777" s="2">
        <f t="shared" si="426"/>
        <v>1.0012363099999999</v>
      </c>
      <c r="P777" s="13">
        <f t="shared" si="453"/>
        <v>1.0025008</v>
      </c>
      <c r="Q777" s="13">
        <f t="shared" si="447"/>
        <v>1.1346369188712611</v>
      </c>
      <c r="R777" s="2">
        <f t="shared" si="449"/>
        <v>1.1360396800000001</v>
      </c>
      <c r="S777" s="2">
        <f t="shared" si="442"/>
        <v>1.13180649</v>
      </c>
      <c r="T777" s="2">
        <f t="shared" si="427"/>
        <v>339825.40946552</v>
      </c>
      <c r="U777" s="2">
        <f t="shared" si="428"/>
        <v>1923.8591948624651</v>
      </c>
      <c r="V777" s="2">
        <f t="shared" si="429"/>
        <v>38860.328110967093</v>
      </c>
      <c r="W777" s="2">
        <f t="shared" si="430"/>
        <v>341034.63865773962</v>
      </c>
      <c r="X777" s="17">
        <f t="shared" si="431"/>
        <v>0</v>
      </c>
      <c r="Y777" s="2">
        <f t="shared" si="432"/>
        <v>0</v>
      </c>
      <c r="Z777" s="72">
        <f t="shared" si="433"/>
        <v>0</v>
      </c>
      <c r="AA777" s="2">
        <f t="shared" si="434"/>
        <v>0</v>
      </c>
      <c r="AB777" s="12">
        <f t="shared" si="443"/>
        <v>4.6600000000000003E-2</v>
      </c>
      <c r="AC777" s="17">
        <f t="shared" si="435"/>
        <v>5</v>
      </c>
      <c r="AD777" s="17">
        <v>252</v>
      </c>
      <c r="AE777" s="13">
        <f t="shared" si="448"/>
        <v>1.000904115</v>
      </c>
      <c r="AF777" s="2">
        <f t="shared" si="436"/>
        <v>307.24125006999998</v>
      </c>
      <c r="AG777" s="2">
        <f t="shared" si="437"/>
        <v>308.33453233</v>
      </c>
      <c r="AH777" s="3">
        <f t="shared" si="438"/>
        <v>0</v>
      </c>
      <c r="AI777" s="4" t="str">
        <f t="shared" si="444"/>
        <v>A+J=</v>
      </c>
      <c r="AJ777" s="11">
        <f t="shared" si="445"/>
        <v>41957</v>
      </c>
      <c r="AK777" s="11"/>
      <c r="AL777" s="4"/>
      <c r="AM777" s="1"/>
      <c r="AN777" s="11"/>
      <c r="AO777" s="1"/>
      <c r="AP777" s="1"/>
      <c r="AQ777" s="3"/>
      <c r="AR777" s="3"/>
      <c r="AS777" s="6"/>
      <c r="AT777" s="1"/>
      <c r="AU777" s="1"/>
      <c r="AV777" s="1"/>
      <c r="AW777" s="1"/>
      <c r="AX777" s="1"/>
      <c r="AY777" s="1"/>
      <c r="AZ777" s="1"/>
      <c r="BA777" s="1"/>
      <c r="BB777" s="1"/>
    </row>
    <row r="778" spans="1:54" x14ac:dyDescent="0.2">
      <c r="A778" s="158">
        <f t="shared" si="439"/>
        <v>41934</v>
      </c>
      <c r="B778" s="2">
        <f t="shared" ref="B778:B841" si="454">(W778+AG778)</f>
        <v>341484.9608570697</v>
      </c>
      <c r="C778" s="2">
        <f t="shared" si="440"/>
        <v>300250.45135191001</v>
      </c>
      <c r="D778" s="2">
        <f>SUM(Y778:Y$1074)</f>
        <v>14596.088514780002</v>
      </c>
      <c r="E778" s="73">
        <f t="shared" ref="E778:E841" si="455">(C778-D778)</f>
        <v>285654.36283713003</v>
      </c>
      <c r="F778" s="88">
        <f t="shared" si="450"/>
        <v>3968.62</v>
      </c>
      <c r="G778" s="3">
        <f>IF(AND(N778=1,N777&gt;1),VLOOKUP(A777,[1]Plan1!$BK$81:$BM$259,3),G777)</f>
        <v>3991.24</v>
      </c>
      <c r="H778" s="11">
        <f t="shared" si="451"/>
        <v>41866</v>
      </c>
      <c r="I778" s="11">
        <f t="shared" si="452"/>
        <v>41897</v>
      </c>
      <c r="J778" s="12">
        <f t="shared" ref="J778:J841" si="456">(G778/F778)-1</f>
        <v>5.6997142583568028E-3</v>
      </c>
      <c r="K778" s="11">
        <f t="shared" si="441"/>
        <v>41957</v>
      </c>
      <c r="L778" s="11">
        <f t="shared" ref="L778:L841" si="457">IF(A778&gt;L777,K778,L777)</f>
        <v>41957</v>
      </c>
      <c r="M778" s="1">
        <f t="shared" si="446"/>
        <v>23</v>
      </c>
      <c r="N778" s="1">
        <f t="shared" ref="N778:N841" si="458">(M778-(NETWORKDAYS(A778,L778,$AN$194:$AN$348)-1))</f>
        <v>6</v>
      </c>
      <c r="O778" s="2">
        <f t="shared" ref="O778:O841" si="459">TRUNC((G778/F778)^TRUNC((N778/M778),9),8)</f>
        <v>1.0014837599999999</v>
      </c>
      <c r="P778" s="13">
        <f t="shared" si="453"/>
        <v>1.0025008</v>
      </c>
      <c r="Q778" s="13">
        <f t="shared" si="447"/>
        <v>1.1346369188712611</v>
      </c>
      <c r="R778" s="2">
        <f t="shared" si="449"/>
        <v>1.13632044</v>
      </c>
      <c r="S778" s="2">
        <f t="shared" si="442"/>
        <v>1.13180649</v>
      </c>
      <c r="T778" s="2">
        <f t="shared" ref="T778:T841" si="460">TRUNC(C778*S778,8)</f>
        <v>339825.40946552</v>
      </c>
      <c r="U778" s="2">
        <f t="shared" ref="U778:U841" si="461">(D778*(S778-1))</f>
        <v>1923.8591948624651</v>
      </c>
      <c r="V778" s="2">
        <f t="shared" ref="V778:V841" si="462">(E778*(R778-1))</f>
        <v>38940.528429877209</v>
      </c>
      <c r="W778" s="2">
        <f t="shared" ref="W778:W841" si="463">(C778+U778+V778)</f>
        <v>341114.83897664968</v>
      </c>
      <c r="X778" s="17">
        <f t="shared" ref="X778:X841" si="464">IF(VLOOKUP(A778,AN$10:AU$190,8)=VLOOKUP(A777,AN$10:AU$190,8),0,VLOOKUP(A778,AN$10:AU$190,8))</f>
        <v>0</v>
      </c>
      <c r="Y778" s="2">
        <f t="shared" ref="Y778:Y841" si="465">IF(X778&gt;0,VLOOKUP(A778,AN$12:AR$190,5),0)</f>
        <v>0</v>
      </c>
      <c r="Z778" s="72">
        <f t="shared" ref="Z778:Z841" si="466">IF(X778&gt;0,VLOOKUP($A778,$AN$10:$AS$190,6),0)</f>
        <v>0</v>
      </c>
      <c r="AA778" s="2">
        <f t="shared" ref="AA778:AA841" si="467">IF(Z778&gt;0,TRUNC(Z778*T778,8),0)</f>
        <v>0</v>
      </c>
      <c r="AB778" s="12">
        <f t="shared" si="443"/>
        <v>4.6600000000000003E-2</v>
      </c>
      <c r="AC778" s="17">
        <f t="shared" ref="AC778:AC841" si="468">N778</f>
        <v>6</v>
      </c>
      <c r="AD778" s="17">
        <v>252</v>
      </c>
      <c r="AE778" s="13">
        <f t="shared" si="448"/>
        <v>1.0010850360000001</v>
      </c>
      <c r="AF778" s="2">
        <f t="shared" ref="AF778:AF841" si="469">TRUNC((T778*(AE778-1)),8)</f>
        <v>368.72280297999998</v>
      </c>
      <c r="AG778" s="2">
        <f t="shared" ref="AG778:AG841" si="470">TRUNC((W778*(AE778-1)),8)</f>
        <v>370.12188042000002</v>
      </c>
      <c r="AH778" s="3">
        <f t="shared" ref="AH778:AH841" si="471">IF(AA778&gt;0,AA778+AF778,0)</f>
        <v>0</v>
      </c>
      <c r="AI778" s="4" t="str">
        <f t="shared" si="444"/>
        <v>A+J=</v>
      </c>
      <c r="AJ778" s="11">
        <f t="shared" si="445"/>
        <v>41957</v>
      </c>
      <c r="AK778" s="11"/>
      <c r="AL778" s="4"/>
      <c r="AM778" s="1"/>
      <c r="AN778" s="11"/>
      <c r="AO778" s="1"/>
      <c r="AP778" s="1"/>
      <c r="AQ778" s="3"/>
      <c r="AR778" s="3"/>
      <c r="AS778" s="6"/>
      <c r="AT778" s="1"/>
      <c r="AU778" s="1"/>
      <c r="AV778" s="1"/>
      <c r="AW778" s="1"/>
      <c r="AX778" s="1"/>
      <c r="AY778" s="1"/>
      <c r="AZ778" s="1"/>
      <c r="BA778" s="1"/>
      <c r="BB778" s="1"/>
    </row>
    <row r="779" spans="1:54" x14ac:dyDescent="0.2">
      <c r="A779" s="158">
        <f t="shared" ref="A779:A842" si="472">(A778+1)</f>
        <v>41935</v>
      </c>
      <c r="B779" s="2">
        <f t="shared" si="454"/>
        <v>341627.00882447534</v>
      </c>
      <c r="C779" s="2">
        <f t="shared" ref="C779:C842" si="473">TRUNC(IF(X778&gt;0,VLOOKUP(A778,$AN$12:$AO$190,2),C778),8)</f>
        <v>300250.45135191001</v>
      </c>
      <c r="D779" s="2">
        <f>SUM(Y779:Y$1074)</f>
        <v>14596.088514780002</v>
      </c>
      <c r="E779" s="73">
        <f t="shared" si="455"/>
        <v>285654.36283713003</v>
      </c>
      <c r="F779" s="88">
        <f t="shared" si="450"/>
        <v>3968.62</v>
      </c>
      <c r="G779" s="3">
        <f>IF(AND(N779=1,N778&gt;1),VLOOKUP(A778,[1]Plan1!$BK$81:$BM$259,3),G778)</f>
        <v>3991.24</v>
      </c>
      <c r="H779" s="11">
        <f t="shared" si="451"/>
        <v>41866</v>
      </c>
      <c r="I779" s="11">
        <f t="shared" si="452"/>
        <v>41897</v>
      </c>
      <c r="J779" s="12">
        <f t="shared" si="456"/>
        <v>5.6997142583568028E-3</v>
      </c>
      <c r="K779" s="11">
        <f t="shared" ref="K779:K842" si="474">IF(DAY(A779)=14,VLOOKUP(A779,AR$194:AW$373,4),K778)</f>
        <v>41957</v>
      </c>
      <c r="L779" s="11">
        <f t="shared" si="457"/>
        <v>41957</v>
      </c>
      <c r="M779" s="1">
        <f t="shared" si="446"/>
        <v>23</v>
      </c>
      <c r="N779" s="1">
        <f t="shared" si="458"/>
        <v>7</v>
      </c>
      <c r="O779" s="2">
        <f t="shared" si="459"/>
        <v>1.0017312599999999</v>
      </c>
      <c r="P779" s="13">
        <f t="shared" si="453"/>
        <v>1.0025008</v>
      </c>
      <c r="Q779" s="13">
        <f t="shared" si="447"/>
        <v>1.1346369188712611</v>
      </c>
      <c r="R779" s="2">
        <f t="shared" si="449"/>
        <v>1.1366012700000001</v>
      </c>
      <c r="S779" s="2">
        <f t="shared" ref="S779:S842" si="475">IF(AND(X779&gt;0,MONTH(A779)=9),R779,S778)</f>
        <v>1.13180649</v>
      </c>
      <c r="T779" s="2">
        <f t="shared" si="460"/>
        <v>339825.40946552</v>
      </c>
      <c r="U779" s="2">
        <f t="shared" si="461"/>
        <v>1923.8591948624651</v>
      </c>
      <c r="V779" s="2">
        <f t="shared" si="462"/>
        <v>39020.748744592798</v>
      </c>
      <c r="W779" s="2">
        <f t="shared" si="463"/>
        <v>341195.05929136532</v>
      </c>
      <c r="X779" s="17">
        <f t="shared" si="464"/>
        <v>0</v>
      </c>
      <c r="Y779" s="2">
        <f t="shared" si="465"/>
        <v>0</v>
      </c>
      <c r="Z779" s="72">
        <f t="shared" si="466"/>
        <v>0</v>
      </c>
      <c r="AA779" s="2">
        <f t="shared" si="467"/>
        <v>0</v>
      </c>
      <c r="AB779" s="12">
        <f t="shared" ref="AB779:AB842" si="476">(AB778)</f>
        <v>4.6600000000000003E-2</v>
      </c>
      <c r="AC779" s="17">
        <f t="shared" si="468"/>
        <v>7</v>
      </c>
      <c r="AD779" s="17">
        <v>252</v>
      </c>
      <c r="AE779" s="13">
        <f t="shared" si="448"/>
        <v>1.0012659900000001</v>
      </c>
      <c r="AF779" s="2">
        <f t="shared" si="469"/>
        <v>430.21557012</v>
      </c>
      <c r="AG779" s="2">
        <f t="shared" si="470"/>
        <v>431.94953311</v>
      </c>
      <c r="AH779" s="3">
        <f t="shared" si="471"/>
        <v>0</v>
      </c>
      <c r="AI779" s="4" t="str">
        <f t="shared" ref="AI779:AI842" si="477">AI778</f>
        <v>A+J=</v>
      </c>
      <c r="AJ779" s="11">
        <f t="shared" ref="AJ779:AJ842" si="478">IF(X778&gt;0,VLOOKUP(A778,$AN$10:$AW$190,9),AJ778)</f>
        <v>41957</v>
      </c>
      <c r="AK779" s="11"/>
      <c r="AL779" s="4"/>
      <c r="AQ779" s="53"/>
      <c r="AR779" s="53"/>
      <c r="AX779" s="1"/>
      <c r="AY779" s="1"/>
      <c r="AZ779" s="1"/>
      <c r="BA779" s="1"/>
      <c r="BB779" s="1"/>
    </row>
    <row r="780" spans="1:54" x14ac:dyDescent="0.2">
      <c r="A780" s="158">
        <f t="shared" si="472"/>
        <v>41936</v>
      </c>
      <c r="B780" s="2">
        <f t="shared" si="454"/>
        <v>341769.11676979618</v>
      </c>
      <c r="C780" s="2">
        <f t="shared" si="473"/>
        <v>300250.45135191001</v>
      </c>
      <c r="D780" s="2">
        <f>SUM(Y780:Y$1074)</f>
        <v>14596.088514780002</v>
      </c>
      <c r="E780" s="73">
        <f t="shared" si="455"/>
        <v>285654.36283713003</v>
      </c>
      <c r="F780" s="88">
        <f t="shared" si="450"/>
        <v>3968.62</v>
      </c>
      <c r="G780" s="3">
        <f>IF(AND(N780=1,N779&gt;1),VLOOKUP(A779,[1]Plan1!$BK$81:$BM$259,3),G779)</f>
        <v>3991.24</v>
      </c>
      <c r="H780" s="11">
        <f t="shared" si="451"/>
        <v>41866</v>
      </c>
      <c r="I780" s="11">
        <f t="shared" si="452"/>
        <v>41897</v>
      </c>
      <c r="J780" s="12">
        <f t="shared" si="456"/>
        <v>5.6997142583568028E-3</v>
      </c>
      <c r="K780" s="11">
        <f t="shared" si="474"/>
        <v>41957</v>
      </c>
      <c r="L780" s="11">
        <f t="shared" si="457"/>
        <v>41957</v>
      </c>
      <c r="M780" s="1">
        <f t="shared" si="446"/>
        <v>23</v>
      </c>
      <c r="N780" s="1">
        <f t="shared" si="458"/>
        <v>8</v>
      </c>
      <c r="O780" s="2">
        <f t="shared" si="459"/>
        <v>1.0019788300000001</v>
      </c>
      <c r="P780" s="13">
        <f t="shared" si="453"/>
        <v>1.0025008</v>
      </c>
      <c r="Q780" s="13">
        <f t="shared" si="447"/>
        <v>1.1346369188712611</v>
      </c>
      <c r="R780" s="2">
        <f t="shared" si="449"/>
        <v>1.13688217</v>
      </c>
      <c r="S780" s="2">
        <f t="shared" si="475"/>
        <v>1.13180649</v>
      </c>
      <c r="T780" s="2">
        <f t="shared" si="460"/>
        <v>339825.40946552</v>
      </c>
      <c r="U780" s="2">
        <f t="shared" si="461"/>
        <v>1923.8591948624651</v>
      </c>
      <c r="V780" s="2">
        <f t="shared" si="462"/>
        <v>39100.989055113721</v>
      </c>
      <c r="W780" s="2">
        <f t="shared" si="463"/>
        <v>341275.29960188619</v>
      </c>
      <c r="X780" s="17">
        <f t="shared" si="464"/>
        <v>0</v>
      </c>
      <c r="Y780" s="2">
        <f t="shared" si="465"/>
        <v>0</v>
      </c>
      <c r="Z780" s="72">
        <f t="shared" si="466"/>
        <v>0</v>
      </c>
      <c r="AA780" s="2">
        <f t="shared" si="467"/>
        <v>0</v>
      </c>
      <c r="AB780" s="12">
        <f t="shared" si="476"/>
        <v>4.6600000000000003E-2</v>
      </c>
      <c r="AC780" s="17">
        <f t="shared" si="468"/>
        <v>8</v>
      </c>
      <c r="AD780" s="17">
        <v>252</v>
      </c>
      <c r="AE780" s="13">
        <f t="shared" si="448"/>
        <v>1.001446976</v>
      </c>
      <c r="AF780" s="2">
        <f t="shared" si="469"/>
        <v>491.71921168</v>
      </c>
      <c r="AG780" s="2">
        <f t="shared" si="470"/>
        <v>493.81716791000002</v>
      </c>
      <c r="AH780" s="3">
        <f t="shared" si="471"/>
        <v>0</v>
      </c>
      <c r="AI780" s="4" t="str">
        <f t="shared" si="477"/>
        <v>A+J=</v>
      </c>
      <c r="AJ780" s="11">
        <f t="shared" si="478"/>
        <v>41957</v>
      </c>
      <c r="AK780" s="11"/>
      <c r="AL780" s="4"/>
      <c r="AQ780" s="53"/>
      <c r="AR780" s="53"/>
      <c r="AX780" s="1"/>
      <c r="AY780" s="1"/>
      <c r="AZ780" s="1"/>
      <c r="BA780" s="1"/>
      <c r="BB780" s="1"/>
    </row>
    <row r="781" spans="1:54" x14ac:dyDescent="0.2">
      <c r="A781" s="158">
        <f t="shared" si="472"/>
        <v>41937</v>
      </c>
      <c r="B781" s="2">
        <f t="shared" si="454"/>
        <v>341911.28539431258</v>
      </c>
      <c r="C781" s="2">
        <f t="shared" si="473"/>
        <v>300250.45135191001</v>
      </c>
      <c r="D781" s="2">
        <f>SUM(Y781:Y$1074)</f>
        <v>14596.088514780002</v>
      </c>
      <c r="E781" s="73">
        <f t="shared" si="455"/>
        <v>285654.36283713003</v>
      </c>
      <c r="F781" s="88">
        <f t="shared" si="450"/>
        <v>3968.62</v>
      </c>
      <c r="G781" s="3">
        <f>IF(AND(N781=1,N780&gt;1),VLOOKUP(A780,[1]Plan1!$BK$81:$BM$259,3),G780)</f>
        <v>3991.24</v>
      </c>
      <c r="H781" s="11">
        <f t="shared" si="451"/>
        <v>41866</v>
      </c>
      <c r="I781" s="11">
        <f t="shared" si="452"/>
        <v>41897</v>
      </c>
      <c r="J781" s="12">
        <f t="shared" si="456"/>
        <v>5.6997142583568028E-3</v>
      </c>
      <c r="K781" s="11">
        <f t="shared" si="474"/>
        <v>41957</v>
      </c>
      <c r="L781" s="11">
        <f t="shared" si="457"/>
        <v>41957</v>
      </c>
      <c r="M781" s="1">
        <f t="shared" si="446"/>
        <v>23</v>
      </c>
      <c r="N781" s="1">
        <f t="shared" si="458"/>
        <v>9</v>
      </c>
      <c r="O781" s="2">
        <f t="shared" si="459"/>
        <v>1.0022264599999999</v>
      </c>
      <c r="P781" s="13">
        <f t="shared" si="453"/>
        <v>1.0025008</v>
      </c>
      <c r="Q781" s="13">
        <f t="shared" si="447"/>
        <v>1.1346369188712611</v>
      </c>
      <c r="R781" s="2">
        <f t="shared" si="449"/>
        <v>1.13716314</v>
      </c>
      <c r="S781" s="2">
        <f t="shared" si="475"/>
        <v>1.13180649</v>
      </c>
      <c r="T781" s="2">
        <f t="shared" si="460"/>
        <v>339825.40946552</v>
      </c>
      <c r="U781" s="2">
        <f t="shared" si="461"/>
        <v>1923.8591948624651</v>
      </c>
      <c r="V781" s="2">
        <f t="shared" si="462"/>
        <v>39181.249361440052</v>
      </c>
      <c r="W781" s="2">
        <f t="shared" si="463"/>
        <v>341355.55990821257</v>
      </c>
      <c r="X781" s="17">
        <f t="shared" si="464"/>
        <v>0</v>
      </c>
      <c r="Y781" s="2">
        <f t="shared" si="465"/>
        <v>0</v>
      </c>
      <c r="Z781" s="72">
        <f t="shared" si="466"/>
        <v>0</v>
      </c>
      <c r="AA781" s="2">
        <f t="shared" si="467"/>
        <v>0</v>
      </c>
      <c r="AB781" s="12">
        <f t="shared" si="476"/>
        <v>4.6600000000000003E-2</v>
      </c>
      <c r="AC781" s="17">
        <f t="shared" si="468"/>
        <v>9</v>
      </c>
      <c r="AD781" s="17">
        <v>252</v>
      </c>
      <c r="AE781" s="13">
        <f t="shared" si="448"/>
        <v>1.0016279960000001</v>
      </c>
      <c r="AF781" s="2">
        <f t="shared" si="469"/>
        <v>553.23440730000004</v>
      </c>
      <c r="AG781" s="2">
        <f t="shared" si="470"/>
        <v>555.72548610000001</v>
      </c>
      <c r="AH781" s="3">
        <f t="shared" si="471"/>
        <v>0</v>
      </c>
      <c r="AI781" s="4" t="str">
        <f t="shared" si="477"/>
        <v>A+J=</v>
      </c>
      <c r="AJ781" s="11">
        <f t="shared" si="478"/>
        <v>41957</v>
      </c>
      <c r="AK781" s="11"/>
      <c r="AL781" s="4"/>
      <c r="AQ781" s="53"/>
      <c r="AR781" s="53"/>
      <c r="AX781" s="1"/>
      <c r="AY781" s="1"/>
      <c r="AZ781" s="1"/>
      <c r="BA781" s="1"/>
      <c r="BB781" s="1"/>
    </row>
    <row r="782" spans="1:54" x14ac:dyDescent="0.2">
      <c r="A782" s="158">
        <f t="shared" si="472"/>
        <v>41938</v>
      </c>
      <c r="B782" s="2">
        <f t="shared" si="454"/>
        <v>341911.28539431258</v>
      </c>
      <c r="C782" s="2">
        <f t="shared" si="473"/>
        <v>300250.45135191001</v>
      </c>
      <c r="D782" s="2">
        <f>SUM(Y782:Y$1074)</f>
        <v>14596.088514780002</v>
      </c>
      <c r="E782" s="73">
        <f t="shared" si="455"/>
        <v>285654.36283713003</v>
      </c>
      <c r="F782" s="88">
        <f t="shared" si="450"/>
        <v>3968.62</v>
      </c>
      <c r="G782" s="3">
        <f>IF(AND(N782=1,N781&gt;1),VLOOKUP(A781,[1]Plan1!$BK$81:$BM$259,3),G781)</f>
        <v>3991.24</v>
      </c>
      <c r="H782" s="11">
        <f t="shared" si="451"/>
        <v>41866</v>
      </c>
      <c r="I782" s="11">
        <f t="shared" si="452"/>
        <v>41897</v>
      </c>
      <c r="J782" s="12">
        <f t="shared" si="456"/>
        <v>5.6997142583568028E-3</v>
      </c>
      <c r="K782" s="11">
        <f t="shared" si="474"/>
        <v>41957</v>
      </c>
      <c r="L782" s="11">
        <f t="shared" si="457"/>
        <v>41957</v>
      </c>
      <c r="M782" s="1">
        <f t="shared" si="446"/>
        <v>23</v>
      </c>
      <c r="N782" s="1">
        <f t="shared" si="458"/>
        <v>9</v>
      </c>
      <c r="O782" s="2">
        <f t="shared" si="459"/>
        <v>1.0022264599999999</v>
      </c>
      <c r="P782" s="13">
        <f t="shared" si="453"/>
        <v>1.0025008</v>
      </c>
      <c r="Q782" s="13">
        <f t="shared" si="447"/>
        <v>1.1346369188712611</v>
      </c>
      <c r="R782" s="2">
        <f t="shared" si="449"/>
        <v>1.13716314</v>
      </c>
      <c r="S782" s="2">
        <f t="shared" si="475"/>
        <v>1.13180649</v>
      </c>
      <c r="T782" s="2">
        <f t="shared" si="460"/>
        <v>339825.40946552</v>
      </c>
      <c r="U782" s="2">
        <f t="shared" si="461"/>
        <v>1923.8591948624651</v>
      </c>
      <c r="V782" s="2">
        <f t="shared" si="462"/>
        <v>39181.249361440052</v>
      </c>
      <c r="W782" s="2">
        <f t="shared" si="463"/>
        <v>341355.55990821257</v>
      </c>
      <c r="X782" s="17">
        <f t="shared" si="464"/>
        <v>0</v>
      </c>
      <c r="Y782" s="2">
        <f t="shared" si="465"/>
        <v>0</v>
      </c>
      <c r="Z782" s="72">
        <f t="shared" si="466"/>
        <v>0</v>
      </c>
      <c r="AA782" s="2">
        <f t="shared" si="467"/>
        <v>0</v>
      </c>
      <c r="AB782" s="12">
        <f t="shared" si="476"/>
        <v>4.6600000000000003E-2</v>
      </c>
      <c r="AC782" s="17">
        <f t="shared" si="468"/>
        <v>9</v>
      </c>
      <c r="AD782" s="17">
        <v>252</v>
      </c>
      <c r="AE782" s="13">
        <f t="shared" si="448"/>
        <v>1.0016279960000001</v>
      </c>
      <c r="AF782" s="2">
        <f t="shared" si="469"/>
        <v>553.23440730000004</v>
      </c>
      <c r="AG782" s="2">
        <f t="shared" si="470"/>
        <v>555.72548610000001</v>
      </c>
      <c r="AH782" s="3">
        <f t="shared" si="471"/>
        <v>0</v>
      </c>
      <c r="AI782" s="4" t="str">
        <f t="shared" si="477"/>
        <v>A+J=</v>
      </c>
      <c r="AJ782" s="11">
        <f t="shared" si="478"/>
        <v>41957</v>
      </c>
      <c r="AK782" s="11"/>
      <c r="AL782" s="4"/>
      <c r="AQ782" s="53"/>
      <c r="AR782" s="53"/>
      <c r="AX782" s="1"/>
      <c r="AY782" s="1"/>
      <c r="AZ782" s="1"/>
      <c r="BA782" s="1"/>
      <c r="BB782" s="1"/>
    </row>
    <row r="783" spans="1:54" x14ac:dyDescent="0.2">
      <c r="A783" s="158">
        <f t="shared" si="472"/>
        <v>41939</v>
      </c>
      <c r="B783" s="2">
        <f t="shared" si="454"/>
        <v>341911.28539431258</v>
      </c>
      <c r="C783" s="2">
        <f t="shared" si="473"/>
        <v>300250.45135191001</v>
      </c>
      <c r="D783" s="2">
        <f>SUM(Y783:Y$1074)</f>
        <v>14596.088514780002</v>
      </c>
      <c r="E783" s="73">
        <f t="shared" si="455"/>
        <v>285654.36283713003</v>
      </c>
      <c r="F783" s="88">
        <f t="shared" si="450"/>
        <v>3968.62</v>
      </c>
      <c r="G783" s="3">
        <f>IF(AND(N783=1,N782&gt;1),VLOOKUP(A782,[1]Plan1!$BK$81:$BM$259,3),G782)</f>
        <v>3991.24</v>
      </c>
      <c r="H783" s="11">
        <f t="shared" si="451"/>
        <v>41866</v>
      </c>
      <c r="I783" s="11">
        <f t="shared" si="452"/>
        <v>41897</v>
      </c>
      <c r="J783" s="12">
        <f t="shared" si="456"/>
        <v>5.6997142583568028E-3</v>
      </c>
      <c r="K783" s="11">
        <f t="shared" si="474"/>
        <v>41957</v>
      </c>
      <c r="L783" s="11">
        <f t="shared" si="457"/>
        <v>41957</v>
      </c>
      <c r="M783" s="1">
        <f t="shared" si="446"/>
        <v>23</v>
      </c>
      <c r="N783" s="1">
        <f t="shared" si="458"/>
        <v>9</v>
      </c>
      <c r="O783" s="2">
        <f t="shared" si="459"/>
        <v>1.0022264599999999</v>
      </c>
      <c r="P783" s="13">
        <f t="shared" si="453"/>
        <v>1.0025008</v>
      </c>
      <c r="Q783" s="13">
        <f t="shared" si="447"/>
        <v>1.1346369188712611</v>
      </c>
      <c r="R783" s="2">
        <f t="shared" si="449"/>
        <v>1.13716314</v>
      </c>
      <c r="S783" s="2">
        <f t="shared" si="475"/>
        <v>1.13180649</v>
      </c>
      <c r="T783" s="2">
        <f t="shared" si="460"/>
        <v>339825.40946552</v>
      </c>
      <c r="U783" s="2">
        <f t="shared" si="461"/>
        <v>1923.8591948624651</v>
      </c>
      <c r="V783" s="2">
        <f t="shared" si="462"/>
        <v>39181.249361440052</v>
      </c>
      <c r="W783" s="2">
        <f t="shared" si="463"/>
        <v>341355.55990821257</v>
      </c>
      <c r="X783" s="17">
        <f t="shared" si="464"/>
        <v>0</v>
      </c>
      <c r="Y783" s="2">
        <f t="shared" si="465"/>
        <v>0</v>
      </c>
      <c r="Z783" s="72">
        <f t="shared" si="466"/>
        <v>0</v>
      </c>
      <c r="AA783" s="2">
        <f t="shared" si="467"/>
        <v>0</v>
      </c>
      <c r="AB783" s="12">
        <f t="shared" si="476"/>
        <v>4.6600000000000003E-2</v>
      </c>
      <c r="AC783" s="17">
        <f t="shared" si="468"/>
        <v>9</v>
      </c>
      <c r="AD783" s="17">
        <v>252</v>
      </c>
      <c r="AE783" s="13">
        <f t="shared" si="448"/>
        <v>1.0016279960000001</v>
      </c>
      <c r="AF783" s="2">
        <f t="shared" si="469"/>
        <v>553.23440730000004</v>
      </c>
      <c r="AG783" s="2">
        <f t="shared" si="470"/>
        <v>555.72548610000001</v>
      </c>
      <c r="AH783" s="3">
        <f t="shared" si="471"/>
        <v>0</v>
      </c>
      <c r="AI783" s="4" t="str">
        <f t="shared" si="477"/>
        <v>A+J=</v>
      </c>
      <c r="AJ783" s="11">
        <f t="shared" si="478"/>
        <v>41957</v>
      </c>
      <c r="AK783" s="11"/>
      <c r="AL783" s="4"/>
      <c r="AQ783" s="53"/>
      <c r="AR783" s="53"/>
      <c r="AX783" s="1"/>
      <c r="AY783" s="1"/>
      <c r="AZ783" s="1"/>
      <c r="BA783" s="1"/>
      <c r="BB783" s="1"/>
    </row>
    <row r="784" spans="1:54" x14ac:dyDescent="0.2">
      <c r="A784" s="158">
        <f t="shared" si="472"/>
        <v>41940</v>
      </c>
      <c r="B784" s="2">
        <f t="shared" si="454"/>
        <v>342053.5140342043</v>
      </c>
      <c r="C784" s="2">
        <f t="shared" si="473"/>
        <v>300250.45135191001</v>
      </c>
      <c r="D784" s="2">
        <f>SUM(Y784:Y$1074)</f>
        <v>14596.088514780002</v>
      </c>
      <c r="E784" s="73">
        <f t="shared" si="455"/>
        <v>285654.36283713003</v>
      </c>
      <c r="F784" s="88">
        <f t="shared" si="450"/>
        <v>3968.62</v>
      </c>
      <c r="G784" s="3">
        <f>IF(AND(N784=1,N783&gt;1),VLOOKUP(A783,[1]Plan1!$BK$81:$BM$259,3),G783)</f>
        <v>3991.24</v>
      </c>
      <c r="H784" s="11">
        <f t="shared" si="451"/>
        <v>41866</v>
      </c>
      <c r="I784" s="11">
        <f t="shared" si="452"/>
        <v>41897</v>
      </c>
      <c r="J784" s="12">
        <f t="shared" si="456"/>
        <v>5.6997142583568028E-3</v>
      </c>
      <c r="K784" s="11">
        <f t="shared" si="474"/>
        <v>41957</v>
      </c>
      <c r="L784" s="11">
        <f t="shared" si="457"/>
        <v>41957</v>
      </c>
      <c r="M784" s="1">
        <f t="shared" si="446"/>
        <v>23</v>
      </c>
      <c r="N784" s="1">
        <f t="shared" si="458"/>
        <v>10</v>
      </c>
      <c r="O784" s="2">
        <f t="shared" si="459"/>
        <v>1.0024741500000001</v>
      </c>
      <c r="P784" s="13">
        <f t="shared" si="453"/>
        <v>1.0025008</v>
      </c>
      <c r="Q784" s="13">
        <f t="shared" si="447"/>
        <v>1.1346369188712611</v>
      </c>
      <c r="R784" s="2">
        <f t="shared" si="449"/>
        <v>1.1374441799999999</v>
      </c>
      <c r="S784" s="2">
        <f t="shared" si="475"/>
        <v>1.13180649</v>
      </c>
      <c r="T784" s="2">
        <f t="shared" si="460"/>
        <v>339825.40946552</v>
      </c>
      <c r="U784" s="2">
        <f t="shared" si="461"/>
        <v>1923.8591948624651</v>
      </c>
      <c r="V784" s="2">
        <f t="shared" si="462"/>
        <v>39261.52966357179</v>
      </c>
      <c r="W784" s="2">
        <f t="shared" si="463"/>
        <v>341435.84021034429</v>
      </c>
      <c r="X784" s="17">
        <f t="shared" si="464"/>
        <v>0</v>
      </c>
      <c r="Y784" s="2">
        <f t="shared" si="465"/>
        <v>0</v>
      </c>
      <c r="Z784" s="72">
        <f t="shared" si="466"/>
        <v>0</v>
      </c>
      <c r="AA784" s="2">
        <f t="shared" si="467"/>
        <v>0</v>
      </c>
      <c r="AB784" s="12">
        <f t="shared" si="476"/>
        <v>4.6600000000000003E-2</v>
      </c>
      <c r="AC784" s="17">
        <f t="shared" si="468"/>
        <v>10</v>
      </c>
      <c r="AD784" s="17">
        <v>252</v>
      </c>
      <c r="AE784" s="13">
        <f t="shared" si="448"/>
        <v>1.0018090479999999</v>
      </c>
      <c r="AF784" s="2">
        <f t="shared" si="469"/>
        <v>614.76047733999997</v>
      </c>
      <c r="AG784" s="2">
        <f t="shared" si="470"/>
        <v>617.67382385999997</v>
      </c>
      <c r="AH784" s="3">
        <f t="shared" si="471"/>
        <v>0</v>
      </c>
      <c r="AI784" s="4" t="str">
        <f t="shared" si="477"/>
        <v>A+J=</v>
      </c>
      <c r="AJ784" s="11">
        <f t="shared" si="478"/>
        <v>41957</v>
      </c>
      <c r="AK784" s="11"/>
      <c r="AL784" s="4"/>
      <c r="AM784" s="1"/>
      <c r="AN784" s="11"/>
      <c r="AO784" s="1"/>
      <c r="AP784" s="1"/>
      <c r="AQ784" s="3"/>
      <c r="AR784" s="3"/>
      <c r="AS784" s="6"/>
      <c r="AT784" s="1"/>
      <c r="AU784" s="1"/>
      <c r="AV784" s="1"/>
      <c r="AW784" s="1"/>
      <c r="AX784" s="1"/>
      <c r="AY784" s="1"/>
      <c r="AZ784" s="1"/>
      <c r="BA784" s="1"/>
      <c r="BB784" s="1"/>
    </row>
    <row r="785" spans="1:153" x14ac:dyDescent="0.2">
      <c r="A785" s="158">
        <f t="shared" si="472"/>
        <v>41941</v>
      </c>
      <c r="B785" s="2">
        <f t="shared" si="454"/>
        <v>342195.79984578775</v>
      </c>
      <c r="C785" s="2">
        <f t="shared" si="473"/>
        <v>300250.45135191001</v>
      </c>
      <c r="D785" s="2">
        <f>SUM(Y785:Y$1074)</f>
        <v>14596.088514780002</v>
      </c>
      <c r="E785" s="73">
        <f t="shared" si="455"/>
        <v>285654.36283713003</v>
      </c>
      <c r="F785" s="88">
        <f t="shared" si="450"/>
        <v>3968.62</v>
      </c>
      <c r="G785" s="3">
        <f>IF(AND(N785=1,N784&gt;1),VLOOKUP(A784,[1]Plan1!$BK$81:$BM$259,3),G784)</f>
        <v>3991.24</v>
      </c>
      <c r="H785" s="11">
        <f t="shared" si="451"/>
        <v>41866</v>
      </c>
      <c r="I785" s="11">
        <f t="shared" si="452"/>
        <v>41897</v>
      </c>
      <c r="J785" s="12">
        <f t="shared" si="456"/>
        <v>5.6997142583568028E-3</v>
      </c>
      <c r="K785" s="11">
        <f t="shared" si="474"/>
        <v>41957</v>
      </c>
      <c r="L785" s="11">
        <f t="shared" si="457"/>
        <v>41957</v>
      </c>
      <c r="M785" s="1">
        <f t="shared" si="446"/>
        <v>23</v>
      </c>
      <c r="N785" s="1">
        <f t="shared" si="458"/>
        <v>11</v>
      </c>
      <c r="O785" s="2">
        <f t="shared" si="459"/>
        <v>1.0027219000000001</v>
      </c>
      <c r="P785" s="13">
        <f t="shared" si="453"/>
        <v>1.0025008</v>
      </c>
      <c r="Q785" s="13">
        <f t="shared" si="447"/>
        <v>1.1346369188712611</v>
      </c>
      <c r="R785" s="2">
        <f t="shared" si="449"/>
        <v>1.1377252799999999</v>
      </c>
      <c r="S785" s="2">
        <f t="shared" si="475"/>
        <v>1.13180649</v>
      </c>
      <c r="T785" s="2">
        <f t="shared" si="460"/>
        <v>339825.40946552</v>
      </c>
      <c r="U785" s="2">
        <f t="shared" si="461"/>
        <v>1923.8591948624651</v>
      </c>
      <c r="V785" s="2">
        <f t="shared" si="462"/>
        <v>39341.827104965312</v>
      </c>
      <c r="W785" s="2">
        <f t="shared" si="463"/>
        <v>341516.13765173778</v>
      </c>
      <c r="X785" s="17">
        <f t="shared" si="464"/>
        <v>0</v>
      </c>
      <c r="Y785" s="2">
        <f t="shared" si="465"/>
        <v>0</v>
      </c>
      <c r="Z785" s="72">
        <f t="shared" si="466"/>
        <v>0</v>
      </c>
      <c r="AA785" s="2">
        <f t="shared" si="467"/>
        <v>0</v>
      </c>
      <c r="AB785" s="12">
        <f t="shared" si="476"/>
        <v>4.6600000000000003E-2</v>
      </c>
      <c r="AC785" s="17">
        <f t="shared" si="468"/>
        <v>11</v>
      </c>
      <c r="AD785" s="17">
        <v>252</v>
      </c>
      <c r="AE785" s="13">
        <f t="shared" si="448"/>
        <v>1.001990132</v>
      </c>
      <c r="AF785" s="2">
        <f t="shared" si="469"/>
        <v>676.29742179000004</v>
      </c>
      <c r="AG785" s="2">
        <f t="shared" si="470"/>
        <v>679.66219405000004</v>
      </c>
      <c r="AH785" s="3">
        <f t="shared" si="471"/>
        <v>0</v>
      </c>
      <c r="AI785" s="4" t="str">
        <f t="shared" si="477"/>
        <v>A+J=</v>
      </c>
      <c r="AJ785" s="11">
        <f t="shared" si="478"/>
        <v>41957</v>
      </c>
      <c r="AK785" s="11"/>
      <c r="AL785" s="4"/>
      <c r="AM785" s="1"/>
      <c r="AN785" s="11"/>
      <c r="AO785" s="1"/>
      <c r="AP785" s="1"/>
      <c r="AQ785" s="3"/>
      <c r="AR785" s="3"/>
      <c r="AS785" s="6"/>
      <c r="AT785" s="1"/>
      <c r="AU785" s="1"/>
      <c r="AV785" s="1"/>
      <c r="AW785" s="1"/>
      <c r="AX785" s="1"/>
      <c r="AY785" s="1"/>
      <c r="AZ785" s="1"/>
      <c r="BA785" s="1"/>
      <c r="BB785" s="1"/>
    </row>
    <row r="786" spans="1:153" x14ac:dyDescent="0.2">
      <c r="A786" s="158">
        <f t="shared" si="472"/>
        <v>41942</v>
      </c>
      <c r="B786" s="2">
        <f t="shared" si="454"/>
        <v>342338.15211753402</v>
      </c>
      <c r="C786" s="2">
        <f t="shared" si="473"/>
        <v>300250.45135191001</v>
      </c>
      <c r="D786" s="2">
        <f>SUM(Y786:Y$1074)</f>
        <v>14596.088514780002</v>
      </c>
      <c r="E786" s="73">
        <f t="shared" si="455"/>
        <v>285654.36283713003</v>
      </c>
      <c r="F786" s="88">
        <f t="shared" si="450"/>
        <v>3968.62</v>
      </c>
      <c r="G786" s="3">
        <f>IF(AND(N786=1,N785&gt;1),VLOOKUP(A785,[1]Plan1!$BK$81:$BM$259,3),G785)</f>
        <v>3991.24</v>
      </c>
      <c r="H786" s="11">
        <f t="shared" si="451"/>
        <v>41866</v>
      </c>
      <c r="I786" s="11">
        <f t="shared" si="452"/>
        <v>41897</v>
      </c>
      <c r="J786" s="12">
        <f t="shared" si="456"/>
        <v>5.6997142583568028E-3</v>
      </c>
      <c r="K786" s="11">
        <f t="shared" si="474"/>
        <v>41957</v>
      </c>
      <c r="L786" s="11">
        <f t="shared" si="457"/>
        <v>41957</v>
      </c>
      <c r="M786" s="1">
        <f t="shared" si="446"/>
        <v>23</v>
      </c>
      <c r="N786" s="1">
        <f t="shared" si="458"/>
        <v>12</v>
      </c>
      <c r="O786" s="2">
        <f t="shared" si="459"/>
        <v>1.0029697200000001</v>
      </c>
      <c r="P786" s="13">
        <f t="shared" si="453"/>
        <v>1.0025008</v>
      </c>
      <c r="Q786" s="13">
        <f t="shared" si="447"/>
        <v>1.1346369188712611</v>
      </c>
      <c r="R786" s="2">
        <f t="shared" si="449"/>
        <v>1.1380064700000001</v>
      </c>
      <c r="S786" s="2">
        <f t="shared" si="475"/>
        <v>1.13180649</v>
      </c>
      <c r="T786" s="2">
        <f t="shared" si="460"/>
        <v>339825.40946552</v>
      </c>
      <c r="U786" s="2">
        <f t="shared" si="461"/>
        <v>1923.8591948624651</v>
      </c>
      <c r="V786" s="2">
        <f t="shared" si="462"/>
        <v>39422.15025525153</v>
      </c>
      <c r="W786" s="2">
        <f t="shared" si="463"/>
        <v>341596.460802024</v>
      </c>
      <c r="X786" s="17">
        <f t="shared" si="464"/>
        <v>0</v>
      </c>
      <c r="Y786" s="2">
        <f t="shared" si="465"/>
        <v>0</v>
      </c>
      <c r="Z786" s="72">
        <f t="shared" si="466"/>
        <v>0</v>
      </c>
      <c r="AA786" s="2">
        <f t="shared" si="467"/>
        <v>0</v>
      </c>
      <c r="AB786" s="12">
        <f t="shared" si="476"/>
        <v>4.6600000000000003E-2</v>
      </c>
      <c r="AC786" s="17">
        <f t="shared" si="468"/>
        <v>12</v>
      </c>
      <c r="AD786" s="17">
        <v>252</v>
      </c>
      <c r="AE786" s="13">
        <f t="shared" si="448"/>
        <v>1.00217125</v>
      </c>
      <c r="AF786" s="2">
        <f t="shared" si="469"/>
        <v>737.84592029999999</v>
      </c>
      <c r="AG786" s="2">
        <f t="shared" si="470"/>
        <v>741.69131550999998</v>
      </c>
      <c r="AH786" s="3">
        <f t="shared" si="471"/>
        <v>0</v>
      </c>
      <c r="AI786" s="4" t="str">
        <f t="shared" si="477"/>
        <v>A+J=</v>
      </c>
      <c r="AJ786" s="11">
        <f t="shared" si="478"/>
        <v>41957</v>
      </c>
      <c r="AK786" s="11"/>
      <c r="AL786" s="4"/>
      <c r="AM786" s="1"/>
      <c r="AN786" s="11"/>
      <c r="AO786" s="1"/>
      <c r="AP786" s="1"/>
      <c r="AQ786" s="3"/>
      <c r="AR786" s="3"/>
      <c r="AS786" s="6"/>
      <c r="AT786" s="1"/>
      <c r="AU786" s="1"/>
      <c r="AV786" s="1"/>
      <c r="AW786" s="1"/>
      <c r="AX786" s="1"/>
      <c r="AY786" s="1"/>
      <c r="AZ786" s="1"/>
      <c r="BA786" s="1"/>
      <c r="BB786" s="1"/>
    </row>
    <row r="787" spans="1:153" x14ac:dyDescent="0.2">
      <c r="A787" s="158">
        <f t="shared" si="472"/>
        <v>41943</v>
      </c>
      <c r="B787" s="2">
        <f t="shared" si="454"/>
        <v>342480.55873518827</v>
      </c>
      <c r="C787" s="2">
        <f t="shared" si="473"/>
        <v>300250.45135191001</v>
      </c>
      <c r="D787" s="2">
        <f>SUM(Y787:Y$1074)</f>
        <v>14596.088514780002</v>
      </c>
      <c r="E787" s="73">
        <f t="shared" si="455"/>
        <v>285654.36283713003</v>
      </c>
      <c r="F787" s="88">
        <f t="shared" si="450"/>
        <v>3968.62</v>
      </c>
      <c r="G787" s="3">
        <f>IF(AND(N787=1,N786&gt;1),VLOOKUP(A786,[1]Plan1!$BK$81:$BM$259,3),G786)</f>
        <v>3991.24</v>
      </c>
      <c r="H787" s="11">
        <f t="shared" si="451"/>
        <v>41866</v>
      </c>
      <c r="I787" s="11">
        <f t="shared" si="452"/>
        <v>41897</v>
      </c>
      <c r="J787" s="12">
        <f t="shared" si="456"/>
        <v>5.6997142583568028E-3</v>
      </c>
      <c r="K787" s="11">
        <f t="shared" si="474"/>
        <v>41957</v>
      </c>
      <c r="L787" s="11">
        <f t="shared" si="457"/>
        <v>41957</v>
      </c>
      <c r="M787" s="1">
        <f t="shared" si="446"/>
        <v>23</v>
      </c>
      <c r="N787" s="1">
        <f t="shared" si="458"/>
        <v>13</v>
      </c>
      <c r="O787" s="2">
        <f t="shared" si="459"/>
        <v>1.00321759</v>
      </c>
      <c r="P787" s="13">
        <f t="shared" si="453"/>
        <v>1.0025008</v>
      </c>
      <c r="Q787" s="13">
        <f t="shared" si="447"/>
        <v>1.1346369188712611</v>
      </c>
      <c r="R787" s="2">
        <f t="shared" si="449"/>
        <v>1.13828771</v>
      </c>
      <c r="S787" s="2">
        <f t="shared" si="475"/>
        <v>1.13180649</v>
      </c>
      <c r="T787" s="2">
        <f t="shared" si="460"/>
        <v>339825.40946552</v>
      </c>
      <c r="U787" s="2">
        <f t="shared" si="461"/>
        <v>1923.8591948624651</v>
      </c>
      <c r="V787" s="2">
        <f t="shared" si="462"/>
        <v>39502.487688255802</v>
      </c>
      <c r="W787" s="2">
        <f t="shared" si="463"/>
        <v>341676.79823502828</v>
      </c>
      <c r="X787" s="17">
        <f t="shared" si="464"/>
        <v>0</v>
      </c>
      <c r="Y787" s="2">
        <f t="shared" si="465"/>
        <v>0</v>
      </c>
      <c r="Z787" s="72">
        <f t="shared" si="466"/>
        <v>0</v>
      </c>
      <c r="AA787" s="2">
        <f t="shared" si="467"/>
        <v>0</v>
      </c>
      <c r="AB787" s="12">
        <f t="shared" si="476"/>
        <v>4.6600000000000003E-2</v>
      </c>
      <c r="AC787" s="17">
        <f t="shared" si="468"/>
        <v>13</v>
      </c>
      <c r="AD787" s="17">
        <v>252</v>
      </c>
      <c r="AE787" s="13">
        <f t="shared" si="448"/>
        <v>1.0023523999999999</v>
      </c>
      <c r="AF787" s="2">
        <f t="shared" si="469"/>
        <v>799.40529321999998</v>
      </c>
      <c r="AG787" s="2">
        <f t="shared" si="470"/>
        <v>803.76050015999999</v>
      </c>
      <c r="AH787" s="3">
        <f t="shared" si="471"/>
        <v>0</v>
      </c>
      <c r="AI787" s="4" t="str">
        <f t="shared" si="477"/>
        <v>A+J=</v>
      </c>
      <c r="AJ787" s="11">
        <f t="shared" si="478"/>
        <v>41957</v>
      </c>
      <c r="AK787" s="11"/>
      <c r="AL787" s="4"/>
      <c r="AM787" s="1"/>
      <c r="AN787" s="11"/>
      <c r="AO787" s="1"/>
      <c r="AP787" s="1"/>
      <c r="AQ787" s="3"/>
      <c r="AR787" s="3"/>
      <c r="AS787" s="6"/>
      <c r="AT787" s="1"/>
      <c r="AU787" s="1"/>
      <c r="AV787" s="1"/>
      <c r="AW787" s="1"/>
      <c r="AX787" s="1"/>
      <c r="AY787" s="1"/>
      <c r="AZ787" s="1"/>
      <c r="BA787" s="1"/>
      <c r="BB787" s="1"/>
    </row>
    <row r="788" spans="1:153" x14ac:dyDescent="0.2">
      <c r="A788" s="158">
        <f t="shared" si="472"/>
        <v>41944</v>
      </c>
      <c r="B788" s="2">
        <f t="shared" si="454"/>
        <v>342623.02864733164</v>
      </c>
      <c r="C788" s="2">
        <f t="shared" si="473"/>
        <v>300250.45135191001</v>
      </c>
      <c r="D788" s="2">
        <f>SUM(Y788:Y$1074)</f>
        <v>14596.088514780002</v>
      </c>
      <c r="E788" s="73">
        <f t="shared" si="455"/>
        <v>285654.36283713003</v>
      </c>
      <c r="F788" s="88">
        <f t="shared" si="450"/>
        <v>3968.62</v>
      </c>
      <c r="G788" s="3">
        <f>IF(AND(N788=1,N787&gt;1),VLOOKUP(A787,[1]Plan1!$BK$81:$BM$259,3),G787)</f>
        <v>3991.24</v>
      </c>
      <c r="H788" s="11">
        <f t="shared" si="451"/>
        <v>41866</v>
      </c>
      <c r="I788" s="11">
        <f t="shared" si="452"/>
        <v>41897</v>
      </c>
      <c r="J788" s="12">
        <f t="shared" si="456"/>
        <v>5.6997142583568028E-3</v>
      </c>
      <c r="K788" s="11">
        <f t="shared" si="474"/>
        <v>41957</v>
      </c>
      <c r="L788" s="11">
        <f t="shared" si="457"/>
        <v>41957</v>
      </c>
      <c r="M788" s="1">
        <f t="shared" si="446"/>
        <v>23</v>
      </c>
      <c r="N788" s="1">
        <f t="shared" si="458"/>
        <v>14</v>
      </c>
      <c r="O788" s="2">
        <f t="shared" si="459"/>
        <v>1.0034655299999999</v>
      </c>
      <c r="P788" s="13">
        <f t="shared" si="453"/>
        <v>1.0025008</v>
      </c>
      <c r="Q788" s="13">
        <f t="shared" si="447"/>
        <v>1.1346369188712611</v>
      </c>
      <c r="R788" s="2">
        <f t="shared" si="449"/>
        <v>1.13856903</v>
      </c>
      <c r="S788" s="2">
        <f t="shared" si="475"/>
        <v>1.13180649</v>
      </c>
      <c r="T788" s="2">
        <f t="shared" si="460"/>
        <v>339825.40946552</v>
      </c>
      <c r="U788" s="2">
        <f t="shared" si="461"/>
        <v>1923.8591948624651</v>
      </c>
      <c r="V788" s="2">
        <f t="shared" si="462"/>
        <v>39582.847973609154</v>
      </c>
      <c r="W788" s="2">
        <f t="shared" si="463"/>
        <v>341757.15852038166</v>
      </c>
      <c r="X788" s="17">
        <f t="shared" si="464"/>
        <v>0</v>
      </c>
      <c r="Y788" s="2">
        <f t="shared" si="465"/>
        <v>0</v>
      </c>
      <c r="Z788" s="72">
        <f t="shared" si="466"/>
        <v>0</v>
      </c>
      <c r="AA788" s="2">
        <f t="shared" si="467"/>
        <v>0</v>
      </c>
      <c r="AB788" s="12">
        <f t="shared" si="476"/>
        <v>4.6600000000000003E-2</v>
      </c>
      <c r="AC788" s="17">
        <f t="shared" si="468"/>
        <v>14</v>
      </c>
      <c r="AD788" s="17">
        <v>252</v>
      </c>
      <c r="AE788" s="13">
        <f t="shared" si="448"/>
        <v>1.002533583</v>
      </c>
      <c r="AF788" s="2">
        <f t="shared" si="469"/>
        <v>860.97588038000004</v>
      </c>
      <c r="AG788" s="2">
        <f t="shared" si="470"/>
        <v>865.87012694999999</v>
      </c>
      <c r="AH788" s="3">
        <f t="shared" si="471"/>
        <v>0</v>
      </c>
      <c r="AI788" s="4" t="str">
        <f t="shared" si="477"/>
        <v>A+J=</v>
      </c>
      <c r="AJ788" s="11">
        <f t="shared" si="478"/>
        <v>41957</v>
      </c>
      <c r="AK788" s="11"/>
      <c r="AL788" s="4"/>
      <c r="AM788" s="1"/>
      <c r="AN788" s="11"/>
      <c r="AO788" s="1"/>
      <c r="AP788" s="1"/>
      <c r="AQ788" s="3"/>
      <c r="AR788" s="3"/>
      <c r="AS788" s="6"/>
      <c r="AT788" s="1"/>
      <c r="AU788" s="1"/>
      <c r="AV788" s="1"/>
      <c r="AW788" s="1"/>
      <c r="AX788" s="1"/>
      <c r="AY788" s="1"/>
      <c r="AZ788" s="1"/>
      <c r="BA788" s="1"/>
      <c r="BB788" s="1"/>
    </row>
    <row r="789" spans="1:153" x14ac:dyDescent="0.2">
      <c r="A789" s="158">
        <f t="shared" si="472"/>
        <v>41945</v>
      </c>
      <c r="B789" s="2">
        <f t="shared" si="454"/>
        <v>342623.02864733164</v>
      </c>
      <c r="C789" s="2">
        <f t="shared" si="473"/>
        <v>300250.45135191001</v>
      </c>
      <c r="D789" s="2">
        <f>SUM(Y789:Y$1074)</f>
        <v>14596.088514780002</v>
      </c>
      <c r="E789" s="73">
        <f t="shared" si="455"/>
        <v>285654.36283713003</v>
      </c>
      <c r="F789" s="88">
        <f t="shared" si="450"/>
        <v>3968.62</v>
      </c>
      <c r="G789" s="3">
        <f>IF(AND(N789=1,N788&gt;1),VLOOKUP(A788,[1]Plan1!$BK$81:$BM$259,3),G788)</f>
        <v>3991.24</v>
      </c>
      <c r="H789" s="11">
        <f t="shared" si="451"/>
        <v>41866</v>
      </c>
      <c r="I789" s="11">
        <f t="shared" si="452"/>
        <v>41897</v>
      </c>
      <c r="J789" s="12">
        <f t="shared" si="456"/>
        <v>5.6997142583568028E-3</v>
      </c>
      <c r="K789" s="11">
        <f t="shared" si="474"/>
        <v>41957</v>
      </c>
      <c r="L789" s="11">
        <f t="shared" si="457"/>
        <v>41957</v>
      </c>
      <c r="M789" s="1">
        <f t="shared" si="446"/>
        <v>23</v>
      </c>
      <c r="N789" s="1">
        <f t="shared" si="458"/>
        <v>14</v>
      </c>
      <c r="O789" s="2">
        <f t="shared" si="459"/>
        <v>1.0034655299999999</v>
      </c>
      <c r="P789" s="13">
        <f t="shared" si="453"/>
        <v>1.0025008</v>
      </c>
      <c r="Q789" s="13">
        <f t="shared" si="447"/>
        <v>1.1346369188712611</v>
      </c>
      <c r="R789" s="2">
        <f t="shared" si="449"/>
        <v>1.13856903</v>
      </c>
      <c r="S789" s="2">
        <f t="shared" si="475"/>
        <v>1.13180649</v>
      </c>
      <c r="T789" s="2">
        <f t="shared" si="460"/>
        <v>339825.40946552</v>
      </c>
      <c r="U789" s="2">
        <f t="shared" si="461"/>
        <v>1923.8591948624651</v>
      </c>
      <c r="V789" s="2">
        <f t="shared" si="462"/>
        <v>39582.847973609154</v>
      </c>
      <c r="W789" s="2">
        <f t="shared" si="463"/>
        <v>341757.15852038166</v>
      </c>
      <c r="X789" s="17">
        <f t="shared" si="464"/>
        <v>0</v>
      </c>
      <c r="Y789" s="2">
        <f t="shared" si="465"/>
        <v>0</v>
      </c>
      <c r="Z789" s="72">
        <f t="shared" si="466"/>
        <v>0</v>
      </c>
      <c r="AA789" s="2">
        <f t="shared" si="467"/>
        <v>0</v>
      </c>
      <c r="AB789" s="12">
        <f t="shared" si="476"/>
        <v>4.6600000000000003E-2</v>
      </c>
      <c r="AC789" s="17">
        <f t="shared" si="468"/>
        <v>14</v>
      </c>
      <c r="AD789" s="17">
        <v>252</v>
      </c>
      <c r="AE789" s="13">
        <f t="shared" si="448"/>
        <v>1.002533583</v>
      </c>
      <c r="AF789" s="2">
        <f t="shared" si="469"/>
        <v>860.97588038000004</v>
      </c>
      <c r="AG789" s="2">
        <f t="shared" si="470"/>
        <v>865.87012694999999</v>
      </c>
      <c r="AH789" s="3">
        <f t="shared" si="471"/>
        <v>0</v>
      </c>
      <c r="AI789" s="4" t="str">
        <f t="shared" si="477"/>
        <v>A+J=</v>
      </c>
      <c r="AJ789" s="11">
        <f t="shared" si="478"/>
        <v>41957</v>
      </c>
      <c r="AK789" s="11"/>
      <c r="AL789" s="4"/>
      <c r="AM789" s="1"/>
      <c r="AN789" s="11"/>
      <c r="AO789" s="1"/>
      <c r="AP789" s="1"/>
      <c r="AQ789" s="3"/>
      <c r="AR789" s="3"/>
      <c r="AS789" s="6"/>
      <c r="AT789" s="1"/>
      <c r="AU789" s="1"/>
      <c r="AV789" s="1"/>
      <c r="AW789" s="1"/>
      <c r="AX789" s="1"/>
      <c r="AY789" s="1"/>
      <c r="AZ789" s="1"/>
      <c r="BA789" s="1"/>
      <c r="BB789" s="1"/>
    </row>
    <row r="790" spans="1:153" x14ac:dyDescent="0.2">
      <c r="A790" s="158">
        <f t="shared" si="472"/>
        <v>41946</v>
      </c>
      <c r="B790" s="2">
        <f t="shared" si="454"/>
        <v>342623.02864733164</v>
      </c>
      <c r="C790" s="2">
        <f t="shared" si="473"/>
        <v>300250.45135191001</v>
      </c>
      <c r="D790" s="2">
        <f>SUM(Y790:Y$1074)</f>
        <v>14596.088514780002</v>
      </c>
      <c r="E790" s="73">
        <f t="shared" si="455"/>
        <v>285654.36283713003</v>
      </c>
      <c r="F790" s="88">
        <f t="shared" si="450"/>
        <v>3968.62</v>
      </c>
      <c r="G790" s="3">
        <f>IF(AND(N790=1,N789&gt;1),VLOOKUP(A789,[1]Plan1!$BK$81:$BM$259,3),G789)</f>
        <v>3991.24</v>
      </c>
      <c r="H790" s="11">
        <f t="shared" si="451"/>
        <v>41866</v>
      </c>
      <c r="I790" s="11">
        <f t="shared" si="452"/>
        <v>41897</v>
      </c>
      <c r="J790" s="12">
        <f t="shared" si="456"/>
        <v>5.6997142583568028E-3</v>
      </c>
      <c r="K790" s="11">
        <f t="shared" si="474"/>
        <v>41957</v>
      </c>
      <c r="L790" s="11">
        <f t="shared" si="457"/>
        <v>41957</v>
      </c>
      <c r="M790" s="1">
        <f t="shared" si="446"/>
        <v>23</v>
      </c>
      <c r="N790" s="1">
        <f t="shared" si="458"/>
        <v>14</v>
      </c>
      <c r="O790" s="2">
        <f t="shared" si="459"/>
        <v>1.0034655299999999</v>
      </c>
      <c r="P790" s="13">
        <f t="shared" si="453"/>
        <v>1.0025008</v>
      </c>
      <c r="Q790" s="13">
        <f t="shared" si="447"/>
        <v>1.1346369188712611</v>
      </c>
      <c r="R790" s="2">
        <f t="shared" si="449"/>
        <v>1.13856903</v>
      </c>
      <c r="S790" s="2">
        <f t="shared" si="475"/>
        <v>1.13180649</v>
      </c>
      <c r="T790" s="2">
        <f t="shared" si="460"/>
        <v>339825.40946552</v>
      </c>
      <c r="U790" s="2">
        <f t="shared" si="461"/>
        <v>1923.8591948624651</v>
      </c>
      <c r="V790" s="2">
        <f t="shared" si="462"/>
        <v>39582.847973609154</v>
      </c>
      <c r="W790" s="2">
        <f t="shared" si="463"/>
        <v>341757.15852038166</v>
      </c>
      <c r="X790" s="17">
        <f t="shared" si="464"/>
        <v>0</v>
      </c>
      <c r="Y790" s="2">
        <f t="shared" si="465"/>
        <v>0</v>
      </c>
      <c r="Z790" s="72">
        <f t="shared" si="466"/>
        <v>0</v>
      </c>
      <c r="AA790" s="2">
        <f t="shared" si="467"/>
        <v>0</v>
      </c>
      <c r="AB790" s="12">
        <f t="shared" si="476"/>
        <v>4.6600000000000003E-2</v>
      </c>
      <c r="AC790" s="17">
        <f t="shared" si="468"/>
        <v>14</v>
      </c>
      <c r="AD790" s="17">
        <v>252</v>
      </c>
      <c r="AE790" s="13">
        <f t="shared" si="448"/>
        <v>1.002533583</v>
      </c>
      <c r="AF790" s="2">
        <f t="shared" si="469"/>
        <v>860.97588038000004</v>
      </c>
      <c r="AG790" s="2">
        <f t="shared" si="470"/>
        <v>865.87012694999999</v>
      </c>
      <c r="AH790" s="3">
        <f t="shared" si="471"/>
        <v>0</v>
      </c>
      <c r="AI790" s="4" t="str">
        <f t="shared" si="477"/>
        <v>A+J=</v>
      </c>
      <c r="AJ790" s="11">
        <f t="shared" si="478"/>
        <v>41957</v>
      </c>
      <c r="AK790" s="15"/>
      <c r="AL790" s="14"/>
      <c r="AM790" s="10"/>
      <c r="AN790" s="15"/>
      <c r="AO790" s="10"/>
      <c r="AP790" s="10"/>
      <c r="AQ790" s="5"/>
      <c r="AR790" s="5"/>
      <c r="AS790" s="16"/>
      <c r="AT790" s="10"/>
      <c r="AU790" s="10"/>
      <c r="AV790" s="10"/>
      <c r="AW790" s="10"/>
      <c r="AX790" s="10"/>
      <c r="AY790" s="10"/>
      <c r="AZ790" s="10"/>
      <c r="BA790" s="10"/>
      <c r="BB790" s="10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  <c r="BZ790" s="42"/>
      <c r="CA790" s="42"/>
      <c r="CB790" s="42"/>
      <c r="CC790" s="42"/>
      <c r="CD790" s="42"/>
      <c r="CE790" s="42"/>
      <c r="CF790" s="42"/>
      <c r="CG790" s="42"/>
      <c r="CH790" s="42"/>
      <c r="CI790" s="42"/>
      <c r="CJ790" s="42"/>
      <c r="CK790" s="42"/>
      <c r="CL790" s="42"/>
      <c r="CM790" s="42"/>
      <c r="CN790" s="42"/>
      <c r="CO790" s="42"/>
      <c r="CP790" s="42"/>
      <c r="CQ790" s="42"/>
      <c r="CR790" s="42"/>
      <c r="CS790" s="42"/>
      <c r="CT790" s="42"/>
      <c r="CU790" s="42"/>
      <c r="CV790" s="42"/>
      <c r="CW790" s="42"/>
      <c r="CX790" s="42"/>
      <c r="CY790" s="42"/>
      <c r="CZ790" s="42"/>
      <c r="DA790" s="42"/>
      <c r="DB790" s="42"/>
      <c r="DC790" s="42"/>
      <c r="DD790" s="42"/>
      <c r="DE790" s="42"/>
      <c r="DF790" s="42"/>
      <c r="DG790" s="42"/>
      <c r="DH790" s="42"/>
      <c r="DI790" s="42"/>
      <c r="DJ790" s="42"/>
      <c r="DK790" s="42"/>
      <c r="DL790" s="42"/>
      <c r="DM790" s="42"/>
      <c r="DN790" s="42"/>
      <c r="DO790" s="42"/>
      <c r="DP790" s="42"/>
      <c r="DQ790" s="42"/>
      <c r="DR790" s="42"/>
      <c r="DS790" s="42"/>
      <c r="DT790" s="42"/>
      <c r="DU790" s="42"/>
      <c r="DV790" s="42"/>
      <c r="DW790" s="42"/>
      <c r="DX790" s="42"/>
      <c r="DY790" s="42"/>
      <c r="DZ790" s="42"/>
      <c r="EA790" s="42"/>
      <c r="EB790" s="42"/>
      <c r="EC790" s="42"/>
      <c r="ED790" s="42"/>
      <c r="EE790" s="42"/>
      <c r="EF790" s="42"/>
      <c r="EG790" s="42"/>
      <c r="EH790" s="42"/>
    </row>
    <row r="791" spans="1:153" x14ac:dyDescent="0.2">
      <c r="A791" s="158">
        <f t="shared" si="472"/>
        <v>41947</v>
      </c>
      <c r="B791" s="2">
        <f t="shared" si="454"/>
        <v>342765.5558038968</v>
      </c>
      <c r="C791" s="2">
        <f t="shared" si="473"/>
        <v>300250.45135191001</v>
      </c>
      <c r="D791" s="2">
        <f>SUM(Y791:Y$1074)</f>
        <v>14596.088514780002</v>
      </c>
      <c r="E791" s="73">
        <f t="shared" si="455"/>
        <v>285654.36283713003</v>
      </c>
      <c r="F791" s="88">
        <f t="shared" si="450"/>
        <v>3968.62</v>
      </c>
      <c r="G791" s="3">
        <f>IF(AND(N791=1,N790&gt;1),VLOOKUP(A790,[1]Plan1!$BK$81:$BM$259,3),G790)</f>
        <v>3991.24</v>
      </c>
      <c r="H791" s="11">
        <f t="shared" si="451"/>
        <v>41866</v>
      </c>
      <c r="I791" s="11">
        <f t="shared" si="452"/>
        <v>41897</v>
      </c>
      <c r="J791" s="12">
        <f t="shared" si="456"/>
        <v>5.6997142583568028E-3</v>
      </c>
      <c r="K791" s="11">
        <f t="shared" si="474"/>
        <v>41957</v>
      </c>
      <c r="L791" s="11">
        <f t="shared" si="457"/>
        <v>41957</v>
      </c>
      <c r="M791" s="1">
        <f t="shared" ref="M791:M854" si="479">IF(L791=L790,M790,NETWORKDAYS(L790,L791,$AN$194:$AN$348)-1)</f>
        <v>23</v>
      </c>
      <c r="N791" s="1">
        <f t="shared" si="458"/>
        <v>15</v>
      </c>
      <c r="O791" s="2">
        <f t="shared" si="459"/>
        <v>1.00371352</v>
      </c>
      <c r="P791" s="13">
        <f t="shared" si="453"/>
        <v>1.0025008</v>
      </c>
      <c r="Q791" s="13">
        <f t="shared" si="447"/>
        <v>1.1346369188712611</v>
      </c>
      <c r="R791" s="2">
        <f t="shared" si="449"/>
        <v>1.1388504100000001</v>
      </c>
      <c r="S791" s="2">
        <f t="shared" si="475"/>
        <v>1.13180649</v>
      </c>
      <c r="T791" s="2">
        <f t="shared" si="460"/>
        <v>339825.40946552</v>
      </c>
      <c r="U791" s="2">
        <f t="shared" si="461"/>
        <v>1923.8591948624651</v>
      </c>
      <c r="V791" s="2">
        <f t="shared" si="462"/>
        <v>39663.225398224291</v>
      </c>
      <c r="W791" s="2">
        <f t="shared" si="463"/>
        <v>341837.53594499681</v>
      </c>
      <c r="X791" s="17">
        <f t="shared" si="464"/>
        <v>0</v>
      </c>
      <c r="Y791" s="2">
        <f t="shared" si="465"/>
        <v>0</v>
      </c>
      <c r="Z791" s="72">
        <f t="shared" si="466"/>
        <v>0</v>
      </c>
      <c r="AA791" s="2">
        <f t="shared" si="467"/>
        <v>0</v>
      </c>
      <c r="AB791" s="12">
        <f t="shared" si="476"/>
        <v>4.6600000000000003E-2</v>
      </c>
      <c r="AC791" s="17">
        <f t="shared" si="468"/>
        <v>15</v>
      </c>
      <c r="AD791" s="17">
        <v>252</v>
      </c>
      <c r="AE791" s="13">
        <f t="shared" si="448"/>
        <v>1.002714798</v>
      </c>
      <c r="AF791" s="2">
        <f t="shared" si="469"/>
        <v>922.55734196000003</v>
      </c>
      <c r="AG791" s="2">
        <f t="shared" si="470"/>
        <v>928.01985890000003</v>
      </c>
      <c r="AH791" s="3">
        <f t="shared" si="471"/>
        <v>0</v>
      </c>
      <c r="AI791" s="4" t="str">
        <f t="shared" si="477"/>
        <v>A+J=</v>
      </c>
      <c r="AJ791" s="11">
        <f t="shared" si="478"/>
        <v>41957</v>
      </c>
      <c r="AK791" s="11"/>
      <c r="AL791" s="4"/>
      <c r="AM791" s="1"/>
      <c r="AN791" s="11"/>
      <c r="AO791" s="1"/>
      <c r="AP791" s="1"/>
      <c r="AQ791" s="3"/>
      <c r="AR791" s="3"/>
      <c r="AS791" s="6"/>
      <c r="AT791" s="1"/>
      <c r="AU791" s="1"/>
      <c r="AV791" s="1"/>
      <c r="AW791" s="1"/>
      <c r="AX791" s="1"/>
      <c r="AY791" s="1"/>
      <c r="AZ791" s="1"/>
      <c r="BA791" s="1"/>
      <c r="BB791" s="1"/>
    </row>
    <row r="792" spans="1:153" x14ac:dyDescent="0.2">
      <c r="A792" s="158">
        <f t="shared" si="472"/>
        <v>41948</v>
      </c>
      <c r="B792" s="2">
        <f t="shared" si="454"/>
        <v>342908.14663540089</v>
      </c>
      <c r="C792" s="2">
        <f t="shared" si="473"/>
        <v>300250.45135191001</v>
      </c>
      <c r="D792" s="2">
        <f>SUM(Y792:Y$1074)</f>
        <v>14596.088514780002</v>
      </c>
      <c r="E792" s="73">
        <f t="shared" si="455"/>
        <v>285654.36283713003</v>
      </c>
      <c r="F792" s="88">
        <f t="shared" si="450"/>
        <v>3968.62</v>
      </c>
      <c r="G792" s="3">
        <f>IF(AND(N792=1,N791&gt;1),VLOOKUP(A791,[1]Plan1!$BK$81:$BM$259,3),G791)</f>
        <v>3991.24</v>
      </c>
      <c r="H792" s="11">
        <f t="shared" si="451"/>
        <v>41866</v>
      </c>
      <c r="I792" s="11">
        <f t="shared" si="452"/>
        <v>41897</v>
      </c>
      <c r="J792" s="12">
        <f t="shared" si="456"/>
        <v>5.6997142583568028E-3</v>
      </c>
      <c r="K792" s="11">
        <f t="shared" si="474"/>
        <v>41957</v>
      </c>
      <c r="L792" s="11">
        <f t="shared" si="457"/>
        <v>41957</v>
      </c>
      <c r="M792" s="1">
        <f t="shared" si="479"/>
        <v>23</v>
      </c>
      <c r="N792" s="1">
        <f t="shared" si="458"/>
        <v>16</v>
      </c>
      <c r="O792" s="2">
        <f t="shared" si="459"/>
        <v>1.0039615799999999</v>
      </c>
      <c r="P792" s="13">
        <f t="shared" si="453"/>
        <v>1.0025008</v>
      </c>
      <c r="Q792" s="13">
        <f t="shared" si="447"/>
        <v>1.1346369188712611</v>
      </c>
      <c r="R792" s="2">
        <f t="shared" si="449"/>
        <v>1.1391318699999999</v>
      </c>
      <c r="S792" s="2">
        <f t="shared" si="475"/>
        <v>1.13180649</v>
      </c>
      <c r="T792" s="2">
        <f t="shared" si="460"/>
        <v>339825.40946552</v>
      </c>
      <c r="U792" s="2">
        <f t="shared" si="461"/>
        <v>1923.8591948624651</v>
      </c>
      <c r="V792" s="2">
        <f t="shared" si="462"/>
        <v>39743.625675188385</v>
      </c>
      <c r="W792" s="2">
        <f t="shared" si="463"/>
        <v>341917.93622196087</v>
      </c>
      <c r="X792" s="17">
        <f t="shared" si="464"/>
        <v>0</v>
      </c>
      <c r="Y792" s="2">
        <f t="shared" si="465"/>
        <v>0</v>
      </c>
      <c r="Z792" s="72">
        <f t="shared" si="466"/>
        <v>0</v>
      </c>
      <c r="AA792" s="2">
        <f t="shared" si="467"/>
        <v>0</v>
      </c>
      <c r="AB792" s="12">
        <f t="shared" si="476"/>
        <v>4.6600000000000003E-2</v>
      </c>
      <c r="AC792" s="17">
        <f t="shared" si="468"/>
        <v>16</v>
      </c>
      <c r="AD792" s="17">
        <v>252</v>
      </c>
      <c r="AE792" s="13">
        <f t="shared" si="448"/>
        <v>1.0028960469999999</v>
      </c>
      <c r="AF792" s="2">
        <f t="shared" si="469"/>
        <v>984.15035760000001</v>
      </c>
      <c r="AG792" s="2">
        <f t="shared" si="470"/>
        <v>990.21041344000002</v>
      </c>
      <c r="AH792" s="3">
        <f t="shared" si="471"/>
        <v>0</v>
      </c>
      <c r="AI792" s="4" t="str">
        <f t="shared" si="477"/>
        <v>A+J=</v>
      </c>
      <c r="AJ792" s="11">
        <f t="shared" si="478"/>
        <v>41957</v>
      </c>
      <c r="AK792" s="11"/>
      <c r="AL792" s="4"/>
      <c r="AM792" s="1"/>
      <c r="AN792" s="11"/>
      <c r="AO792" s="1"/>
      <c r="AP792" s="1"/>
      <c r="AQ792" s="3"/>
      <c r="AR792" s="3"/>
      <c r="AS792" s="6"/>
      <c r="AT792" s="1"/>
      <c r="AU792" s="1"/>
      <c r="AV792" s="1"/>
      <c r="AW792" s="1"/>
      <c r="AX792" s="1"/>
      <c r="AY792" s="1"/>
      <c r="AZ792" s="1"/>
      <c r="BA792" s="1"/>
      <c r="BB792" s="1"/>
    </row>
    <row r="793" spans="1:153" x14ac:dyDescent="0.2">
      <c r="A793" s="158">
        <f t="shared" si="472"/>
        <v>41949</v>
      </c>
      <c r="B793" s="2">
        <f t="shared" si="454"/>
        <v>343050.79474778683</v>
      </c>
      <c r="C793" s="2">
        <f t="shared" si="473"/>
        <v>300250.45135191001</v>
      </c>
      <c r="D793" s="2">
        <f>SUM(Y793:Y$1074)</f>
        <v>14596.088514780002</v>
      </c>
      <c r="E793" s="73">
        <f t="shared" si="455"/>
        <v>285654.36283713003</v>
      </c>
      <c r="F793" s="88">
        <f t="shared" si="450"/>
        <v>3968.62</v>
      </c>
      <c r="G793" s="3">
        <f>IF(AND(N793=1,N792&gt;1),VLOOKUP(A792,[1]Plan1!$BK$81:$BM$259,3),G792)</f>
        <v>3991.24</v>
      </c>
      <c r="H793" s="11">
        <f t="shared" si="451"/>
        <v>41866</v>
      </c>
      <c r="I793" s="11">
        <f t="shared" si="452"/>
        <v>41897</v>
      </c>
      <c r="J793" s="12">
        <f t="shared" si="456"/>
        <v>5.6997142583568028E-3</v>
      </c>
      <c r="K793" s="11">
        <f t="shared" si="474"/>
        <v>41957</v>
      </c>
      <c r="L793" s="11">
        <f t="shared" si="457"/>
        <v>41957</v>
      </c>
      <c r="M793" s="1">
        <f t="shared" si="479"/>
        <v>23</v>
      </c>
      <c r="N793" s="1">
        <f t="shared" si="458"/>
        <v>17</v>
      </c>
      <c r="O793" s="2">
        <f t="shared" si="459"/>
        <v>1.0042097000000001</v>
      </c>
      <c r="P793" s="13">
        <f t="shared" si="453"/>
        <v>1.0025008</v>
      </c>
      <c r="Q793" s="13">
        <f t="shared" si="447"/>
        <v>1.1346369188712611</v>
      </c>
      <c r="R793" s="2">
        <f t="shared" si="449"/>
        <v>1.1394133900000001</v>
      </c>
      <c r="S793" s="2">
        <f t="shared" si="475"/>
        <v>1.13180649</v>
      </c>
      <c r="T793" s="2">
        <f t="shared" si="460"/>
        <v>339825.40946552</v>
      </c>
      <c r="U793" s="2">
        <f t="shared" si="461"/>
        <v>1923.8591948624651</v>
      </c>
      <c r="V793" s="2">
        <f t="shared" si="462"/>
        <v>39824.043091414336</v>
      </c>
      <c r="W793" s="2">
        <f t="shared" si="463"/>
        <v>341998.35363818682</v>
      </c>
      <c r="X793" s="17">
        <f t="shared" si="464"/>
        <v>0</v>
      </c>
      <c r="Y793" s="2">
        <f t="shared" si="465"/>
        <v>0</v>
      </c>
      <c r="Z793" s="72">
        <f t="shared" si="466"/>
        <v>0</v>
      </c>
      <c r="AA793" s="2">
        <f t="shared" si="467"/>
        <v>0</v>
      </c>
      <c r="AB793" s="12">
        <f t="shared" si="476"/>
        <v>4.6600000000000003E-2</v>
      </c>
      <c r="AC793" s="17">
        <f t="shared" si="468"/>
        <v>17</v>
      </c>
      <c r="AD793" s="17">
        <v>252</v>
      </c>
      <c r="AE793" s="13">
        <f t="shared" si="448"/>
        <v>1.003077328</v>
      </c>
      <c r="AF793" s="2">
        <f t="shared" si="469"/>
        <v>1045.75424765</v>
      </c>
      <c r="AG793" s="2">
        <f t="shared" si="470"/>
        <v>1052.4411095999999</v>
      </c>
      <c r="AH793" s="3">
        <f t="shared" si="471"/>
        <v>0</v>
      </c>
      <c r="AI793" s="4" t="str">
        <f t="shared" si="477"/>
        <v>A+J=</v>
      </c>
      <c r="AJ793" s="11">
        <f t="shared" si="478"/>
        <v>41957</v>
      </c>
      <c r="AK793" s="11"/>
      <c r="AL793" s="4"/>
      <c r="AM793" s="1"/>
      <c r="AN793" s="11"/>
      <c r="AO793" s="1"/>
      <c r="AP793" s="1"/>
      <c r="AQ793" s="3"/>
      <c r="AR793" s="3"/>
      <c r="AS793" s="6"/>
      <c r="AT793" s="1"/>
      <c r="AU793" s="1"/>
      <c r="AV793" s="1"/>
      <c r="AW793" s="1"/>
      <c r="AX793" s="1"/>
      <c r="AY793" s="1"/>
      <c r="AZ793" s="1"/>
      <c r="BA793" s="1"/>
      <c r="BB793" s="1"/>
    </row>
    <row r="794" spans="1:153" x14ac:dyDescent="0.2">
      <c r="A794" s="158">
        <f t="shared" si="472"/>
        <v>41950</v>
      </c>
      <c r="B794" s="2">
        <f t="shared" si="454"/>
        <v>343193.50623189175</v>
      </c>
      <c r="C794" s="2">
        <f t="shared" si="473"/>
        <v>300250.45135191001</v>
      </c>
      <c r="D794" s="2">
        <f>SUM(Y794:Y$1074)</f>
        <v>14596.088514780002</v>
      </c>
      <c r="E794" s="73">
        <f t="shared" si="455"/>
        <v>285654.36283713003</v>
      </c>
      <c r="F794" s="88">
        <f t="shared" si="450"/>
        <v>3968.62</v>
      </c>
      <c r="G794" s="3">
        <f>IF(AND(N794=1,N793&gt;1),VLOOKUP(A793,[1]Plan1!$BK$81:$BM$259,3),G793)</f>
        <v>3991.24</v>
      </c>
      <c r="H794" s="11">
        <f t="shared" si="451"/>
        <v>41866</v>
      </c>
      <c r="I794" s="11">
        <f t="shared" si="452"/>
        <v>41897</v>
      </c>
      <c r="J794" s="12">
        <f t="shared" si="456"/>
        <v>5.6997142583568028E-3</v>
      </c>
      <c r="K794" s="11">
        <f t="shared" si="474"/>
        <v>41957</v>
      </c>
      <c r="L794" s="11">
        <f t="shared" si="457"/>
        <v>41957</v>
      </c>
      <c r="M794" s="1">
        <f t="shared" si="479"/>
        <v>23</v>
      </c>
      <c r="N794" s="1">
        <f t="shared" si="458"/>
        <v>18</v>
      </c>
      <c r="O794" s="2">
        <f t="shared" si="459"/>
        <v>1.0044578799999999</v>
      </c>
      <c r="P794" s="13">
        <f t="shared" si="453"/>
        <v>1.0025008</v>
      </c>
      <c r="Q794" s="13">
        <f t="shared" si="447"/>
        <v>1.1346369188712611</v>
      </c>
      <c r="R794" s="2">
        <f t="shared" si="449"/>
        <v>1.13969499</v>
      </c>
      <c r="S794" s="2">
        <f t="shared" si="475"/>
        <v>1.13180649</v>
      </c>
      <c r="T794" s="2">
        <f t="shared" si="460"/>
        <v>339825.40946552</v>
      </c>
      <c r="U794" s="2">
        <f t="shared" si="461"/>
        <v>1923.8591948624651</v>
      </c>
      <c r="V794" s="2">
        <f t="shared" si="462"/>
        <v>39904.483359989237</v>
      </c>
      <c r="W794" s="2">
        <f t="shared" si="463"/>
        <v>342078.79390676174</v>
      </c>
      <c r="X794" s="17">
        <f t="shared" si="464"/>
        <v>0</v>
      </c>
      <c r="Y794" s="2">
        <f t="shared" si="465"/>
        <v>0</v>
      </c>
      <c r="Z794" s="72">
        <f t="shared" si="466"/>
        <v>0</v>
      </c>
      <c r="AA794" s="2">
        <f t="shared" si="467"/>
        <v>0</v>
      </c>
      <c r="AB794" s="12">
        <f t="shared" si="476"/>
        <v>4.6600000000000003E-2</v>
      </c>
      <c r="AC794" s="17">
        <f t="shared" si="468"/>
        <v>18</v>
      </c>
      <c r="AD794" s="17">
        <v>252</v>
      </c>
      <c r="AE794" s="13">
        <f t="shared" si="448"/>
        <v>1.003258642</v>
      </c>
      <c r="AF794" s="2">
        <f t="shared" si="469"/>
        <v>1107.36935195</v>
      </c>
      <c r="AG794" s="2">
        <f t="shared" si="470"/>
        <v>1114.71232513</v>
      </c>
      <c r="AH794" s="3">
        <f t="shared" si="471"/>
        <v>0</v>
      </c>
      <c r="AI794" s="4" t="str">
        <f t="shared" si="477"/>
        <v>A+J=</v>
      </c>
      <c r="AJ794" s="11">
        <f t="shared" si="478"/>
        <v>41957</v>
      </c>
      <c r="AK794" s="18"/>
      <c r="AL794" s="40"/>
      <c r="AM794" s="38"/>
      <c r="AN794" s="18"/>
      <c r="AO794" s="38"/>
      <c r="AP794" s="38"/>
      <c r="AQ794" s="39"/>
      <c r="AR794" s="39"/>
      <c r="AS794" s="69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</row>
    <row r="795" spans="1:153" x14ac:dyDescent="0.2">
      <c r="A795" s="158">
        <f t="shared" si="472"/>
        <v>41951</v>
      </c>
      <c r="B795" s="2">
        <f t="shared" si="454"/>
        <v>343336.2778995721</v>
      </c>
      <c r="C795" s="2">
        <f t="shared" si="473"/>
        <v>300250.45135191001</v>
      </c>
      <c r="D795" s="2">
        <f>SUM(Y795:Y$1074)</f>
        <v>14596.088514780002</v>
      </c>
      <c r="E795" s="73">
        <f t="shared" si="455"/>
        <v>285654.36283713003</v>
      </c>
      <c r="F795" s="88">
        <f t="shared" si="450"/>
        <v>3968.62</v>
      </c>
      <c r="G795" s="3">
        <f>IF(AND(N795=1,N794&gt;1),VLOOKUP(A794,[1]Plan1!$BK$81:$BM$259,3),G794)</f>
        <v>3991.24</v>
      </c>
      <c r="H795" s="11">
        <f t="shared" si="451"/>
        <v>41866</v>
      </c>
      <c r="I795" s="11">
        <f t="shared" si="452"/>
        <v>41897</v>
      </c>
      <c r="J795" s="12">
        <f t="shared" si="456"/>
        <v>5.6997142583568028E-3</v>
      </c>
      <c r="K795" s="11">
        <f t="shared" si="474"/>
        <v>41957</v>
      </c>
      <c r="L795" s="11">
        <f t="shared" si="457"/>
        <v>41957</v>
      </c>
      <c r="M795" s="1">
        <f t="shared" si="479"/>
        <v>23</v>
      </c>
      <c r="N795" s="1">
        <f t="shared" si="458"/>
        <v>19</v>
      </c>
      <c r="O795" s="2">
        <f t="shared" si="459"/>
        <v>1.00470613</v>
      </c>
      <c r="P795" s="13">
        <f t="shared" si="453"/>
        <v>1.0025008</v>
      </c>
      <c r="Q795" s="13">
        <f t="shared" si="447"/>
        <v>1.1346369188712611</v>
      </c>
      <c r="R795" s="2">
        <f t="shared" si="449"/>
        <v>1.1399766600000001</v>
      </c>
      <c r="S795" s="2">
        <f t="shared" si="475"/>
        <v>1.13180649</v>
      </c>
      <c r="T795" s="2">
        <f t="shared" si="460"/>
        <v>339825.40946552</v>
      </c>
      <c r="U795" s="2">
        <f t="shared" si="461"/>
        <v>1923.8591948624651</v>
      </c>
      <c r="V795" s="2">
        <f t="shared" si="462"/>
        <v>39984.943624369611</v>
      </c>
      <c r="W795" s="2">
        <f t="shared" si="463"/>
        <v>342159.25417114212</v>
      </c>
      <c r="X795" s="17">
        <f t="shared" si="464"/>
        <v>0</v>
      </c>
      <c r="Y795" s="2">
        <f t="shared" si="465"/>
        <v>0</v>
      </c>
      <c r="Z795" s="72">
        <f t="shared" si="466"/>
        <v>0</v>
      </c>
      <c r="AA795" s="2">
        <f t="shared" si="467"/>
        <v>0</v>
      </c>
      <c r="AB795" s="12">
        <f t="shared" si="476"/>
        <v>4.6600000000000003E-2</v>
      </c>
      <c r="AC795" s="17">
        <f t="shared" si="468"/>
        <v>19</v>
      </c>
      <c r="AD795" s="17">
        <v>252</v>
      </c>
      <c r="AE795" s="13">
        <f t="shared" si="448"/>
        <v>1.003439988</v>
      </c>
      <c r="AF795" s="2">
        <f t="shared" si="469"/>
        <v>1168.9953306499999</v>
      </c>
      <c r="AG795" s="2">
        <f t="shared" si="470"/>
        <v>1177.0237284299999</v>
      </c>
      <c r="AH795" s="3">
        <f t="shared" si="471"/>
        <v>0</v>
      </c>
      <c r="AI795" s="4" t="str">
        <f t="shared" si="477"/>
        <v>A+J=</v>
      </c>
      <c r="AJ795" s="11">
        <f t="shared" si="478"/>
        <v>41957</v>
      </c>
      <c r="AK795" s="11"/>
      <c r="AL795" s="4"/>
      <c r="AM795" s="1"/>
      <c r="AN795" s="11"/>
      <c r="AO795" s="1"/>
      <c r="AP795" s="1"/>
      <c r="AQ795" s="3"/>
      <c r="AR795" s="3"/>
      <c r="AS795" s="6"/>
      <c r="AT795" s="1"/>
      <c r="AU795" s="1"/>
      <c r="AV795" s="1"/>
      <c r="AW795" s="1"/>
      <c r="AX795" s="1"/>
      <c r="AY795" s="1"/>
      <c r="AZ795" s="1"/>
      <c r="BA795" s="1"/>
      <c r="BB795" s="1"/>
    </row>
    <row r="796" spans="1:153" x14ac:dyDescent="0.2">
      <c r="A796" s="158">
        <f t="shared" si="472"/>
        <v>41952</v>
      </c>
      <c r="B796" s="2">
        <f t="shared" si="454"/>
        <v>343336.2778995721</v>
      </c>
      <c r="C796" s="2">
        <f t="shared" si="473"/>
        <v>300250.45135191001</v>
      </c>
      <c r="D796" s="2">
        <f>SUM(Y796:Y$1074)</f>
        <v>14596.088514780002</v>
      </c>
      <c r="E796" s="73">
        <f t="shared" si="455"/>
        <v>285654.36283713003</v>
      </c>
      <c r="F796" s="88">
        <f t="shared" si="450"/>
        <v>3968.62</v>
      </c>
      <c r="G796" s="3">
        <f>IF(AND(N796=1,N795&gt;1),VLOOKUP(A795,[1]Plan1!$BK$81:$BM$259,3),G795)</f>
        <v>3991.24</v>
      </c>
      <c r="H796" s="11">
        <f t="shared" si="451"/>
        <v>41866</v>
      </c>
      <c r="I796" s="11">
        <f t="shared" si="452"/>
        <v>41897</v>
      </c>
      <c r="J796" s="12">
        <f t="shared" si="456"/>
        <v>5.6997142583568028E-3</v>
      </c>
      <c r="K796" s="11">
        <f t="shared" si="474"/>
        <v>41957</v>
      </c>
      <c r="L796" s="11">
        <f t="shared" si="457"/>
        <v>41957</v>
      </c>
      <c r="M796" s="1">
        <f t="shared" si="479"/>
        <v>23</v>
      </c>
      <c r="N796" s="1">
        <f t="shared" si="458"/>
        <v>19</v>
      </c>
      <c r="O796" s="2">
        <f t="shared" si="459"/>
        <v>1.00470613</v>
      </c>
      <c r="P796" s="13">
        <f t="shared" si="453"/>
        <v>1.0025008</v>
      </c>
      <c r="Q796" s="13">
        <f t="shared" si="447"/>
        <v>1.1346369188712611</v>
      </c>
      <c r="R796" s="2">
        <f t="shared" si="449"/>
        <v>1.1399766600000001</v>
      </c>
      <c r="S796" s="2">
        <f t="shared" si="475"/>
        <v>1.13180649</v>
      </c>
      <c r="T796" s="2">
        <f t="shared" si="460"/>
        <v>339825.40946552</v>
      </c>
      <c r="U796" s="2">
        <f t="shared" si="461"/>
        <v>1923.8591948624651</v>
      </c>
      <c r="V796" s="2">
        <f t="shared" si="462"/>
        <v>39984.943624369611</v>
      </c>
      <c r="W796" s="2">
        <f t="shared" si="463"/>
        <v>342159.25417114212</v>
      </c>
      <c r="X796" s="17">
        <f t="shared" si="464"/>
        <v>0</v>
      </c>
      <c r="Y796" s="2">
        <f t="shared" si="465"/>
        <v>0</v>
      </c>
      <c r="Z796" s="72">
        <f t="shared" si="466"/>
        <v>0</v>
      </c>
      <c r="AA796" s="2">
        <f t="shared" si="467"/>
        <v>0</v>
      </c>
      <c r="AB796" s="12">
        <f t="shared" si="476"/>
        <v>4.6600000000000003E-2</v>
      </c>
      <c r="AC796" s="17">
        <f t="shared" si="468"/>
        <v>19</v>
      </c>
      <c r="AD796" s="17">
        <v>252</v>
      </c>
      <c r="AE796" s="13">
        <f t="shared" si="448"/>
        <v>1.003439988</v>
      </c>
      <c r="AF796" s="2">
        <f t="shared" si="469"/>
        <v>1168.9953306499999</v>
      </c>
      <c r="AG796" s="2">
        <f t="shared" si="470"/>
        <v>1177.0237284299999</v>
      </c>
      <c r="AH796" s="3">
        <f t="shared" si="471"/>
        <v>0</v>
      </c>
      <c r="AI796" s="4" t="str">
        <f t="shared" si="477"/>
        <v>A+J=</v>
      </c>
      <c r="AJ796" s="11">
        <f t="shared" si="478"/>
        <v>41957</v>
      </c>
      <c r="AK796" s="11"/>
      <c r="AL796" s="4"/>
      <c r="AM796" s="1"/>
      <c r="AN796" s="11"/>
      <c r="AO796" s="1"/>
      <c r="AP796" s="1"/>
      <c r="AQ796" s="3"/>
      <c r="AR796" s="3"/>
      <c r="AS796" s="6"/>
      <c r="AT796" s="1"/>
      <c r="AU796" s="1"/>
      <c r="AV796" s="1"/>
      <c r="AW796" s="1"/>
      <c r="AX796" s="1"/>
      <c r="AY796" s="1"/>
      <c r="AZ796" s="1"/>
      <c r="BA796" s="1"/>
      <c r="BB796" s="1"/>
    </row>
    <row r="797" spans="1:153" x14ac:dyDescent="0.2">
      <c r="A797" s="158">
        <f t="shared" si="472"/>
        <v>41953</v>
      </c>
      <c r="B797" s="2">
        <f t="shared" si="454"/>
        <v>343336.2778995721</v>
      </c>
      <c r="C797" s="2">
        <f t="shared" si="473"/>
        <v>300250.45135191001</v>
      </c>
      <c r="D797" s="2">
        <f>SUM(Y797:Y$1074)</f>
        <v>14596.088514780002</v>
      </c>
      <c r="E797" s="73">
        <f t="shared" si="455"/>
        <v>285654.36283713003</v>
      </c>
      <c r="F797" s="88">
        <f t="shared" si="450"/>
        <v>3968.62</v>
      </c>
      <c r="G797" s="3">
        <f>IF(AND(N797=1,N796&gt;1),VLOOKUP(A796,[1]Plan1!$BK$81:$BM$259,3),G796)</f>
        <v>3991.24</v>
      </c>
      <c r="H797" s="11">
        <f t="shared" si="451"/>
        <v>41866</v>
      </c>
      <c r="I797" s="11">
        <f t="shared" si="452"/>
        <v>41897</v>
      </c>
      <c r="J797" s="12">
        <f t="shared" si="456"/>
        <v>5.6997142583568028E-3</v>
      </c>
      <c r="K797" s="11">
        <f t="shared" si="474"/>
        <v>41957</v>
      </c>
      <c r="L797" s="11">
        <f t="shared" si="457"/>
        <v>41957</v>
      </c>
      <c r="M797" s="1">
        <f t="shared" si="479"/>
        <v>23</v>
      </c>
      <c r="N797" s="1">
        <f t="shared" si="458"/>
        <v>19</v>
      </c>
      <c r="O797" s="2">
        <f t="shared" si="459"/>
        <v>1.00470613</v>
      </c>
      <c r="P797" s="13">
        <f t="shared" si="453"/>
        <v>1.0025008</v>
      </c>
      <c r="Q797" s="13">
        <f t="shared" si="447"/>
        <v>1.1346369188712611</v>
      </c>
      <c r="R797" s="2">
        <f t="shared" si="449"/>
        <v>1.1399766600000001</v>
      </c>
      <c r="S797" s="2">
        <f t="shared" si="475"/>
        <v>1.13180649</v>
      </c>
      <c r="T797" s="2">
        <f t="shared" si="460"/>
        <v>339825.40946552</v>
      </c>
      <c r="U797" s="2">
        <f t="shared" si="461"/>
        <v>1923.8591948624651</v>
      </c>
      <c r="V797" s="2">
        <f t="shared" si="462"/>
        <v>39984.943624369611</v>
      </c>
      <c r="W797" s="2">
        <f t="shared" si="463"/>
        <v>342159.25417114212</v>
      </c>
      <c r="X797" s="17">
        <f t="shared" si="464"/>
        <v>0</v>
      </c>
      <c r="Y797" s="2">
        <f t="shared" si="465"/>
        <v>0</v>
      </c>
      <c r="Z797" s="72">
        <f t="shared" si="466"/>
        <v>0</v>
      </c>
      <c r="AA797" s="2">
        <f t="shared" si="467"/>
        <v>0</v>
      </c>
      <c r="AB797" s="12">
        <f t="shared" si="476"/>
        <v>4.6600000000000003E-2</v>
      </c>
      <c r="AC797" s="17">
        <f t="shared" si="468"/>
        <v>19</v>
      </c>
      <c r="AD797" s="17">
        <v>252</v>
      </c>
      <c r="AE797" s="13">
        <f t="shared" si="448"/>
        <v>1.003439988</v>
      </c>
      <c r="AF797" s="2">
        <f t="shared" si="469"/>
        <v>1168.9953306499999</v>
      </c>
      <c r="AG797" s="2">
        <f t="shared" si="470"/>
        <v>1177.0237284299999</v>
      </c>
      <c r="AH797" s="3">
        <f t="shared" si="471"/>
        <v>0</v>
      </c>
      <c r="AI797" s="4" t="str">
        <f t="shared" si="477"/>
        <v>A+J=</v>
      </c>
      <c r="AJ797" s="11">
        <f t="shared" si="478"/>
        <v>41957</v>
      </c>
      <c r="AK797" s="11"/>
      <c r="AL797" s="4"/>
      <c r="AM797" s="1"/>
      <c r="AN797" s="11"/>
      <c r="AO797" s="1"/>
      <c r="AP797" s="1"/>
      <c r="AQ797" s="3"/>
      <c r="AR797" s="3"/>
      <c r="AS797" s="6"/>
      <c r="AT797" s="1"/>
      <c r="AU797" s="1"/>
      <c r="AV797" s="1"/>
      <c r="AW797" s="1"/>
      <c r="AX797" s="1"/>
      <c r="AY797" s="1"/>
      <c r="AZ797" s="1"/>
      <c r="BA797" s="1"/>
      <c r="BB797" s="1"/>
    </row>
    <row r="798" spans="1:153" x14ac:dyDescent="0.2">
      <c r="A798" s="158">
        <f t="shared" si="472"/>
        <v>41954</v>
      </c>
      <c r="B798" s="2">
        <f t="shared" si="454"/>
        <v>343479.10758703423</v>
      </c>
      <c r="C798" s="2">
        <f t="shared" si="473"/>
        <v>300250.45135191001</v>
      </c>
      <c r="D798" s="2">
        <f>SUM(Y798:Y$1074)</f>
        <v>14596.088514780002</v>
      </c>
      <c r="E798" s="73">
        <f t="shared" si="455"/>
        <v>285654.36283713003</v>
      </c>
      <c r="F798" s="88">
        <f t="shared" si="450"/>
        <v>3968.62</v>
      </c>
      <c r="G798" s="3">
        <f>IF(AND(N798=1,N797&gt;1),VLOOKUP(A797,[1]Plan1!$BK$81:$BM$259,3),G797)</f>
        <v>3991.24</v>
      </c>
      <c r="H798" s="11">
        <f t="shared" si="451"/>
        <v>41866</v>
      </c>
      <c r="I798" s="11">
        <f t="shared" si="452"/>
        <v>41897</v>
      </c>
      <c r="J798" s="12">
        <f t="shared" si="456"/>
        <v>5.6997142583568028E-3</v>
      </c>
      <c r="K798" s="11">
        <f t="shared" si="474"/>
        <v>41957</v>
      </c>
      <c r="L798" s="11">
        <f t="shared" si="457"/>
        <v>41957</v>
      </c>
      <c r="M798" s="1">
        <f t="shared" si="479"/>
        <v>23</v>
      </c>
      <c r="N798" s="1">
        <f t="shared" si="458"/>
        <v>20</v>
      </c>
      <c r="O798" s="2">
        <f t="shared" si="459"/>
        <v>1.00495443</v>
      </c>
      <c r="P798" s="13">
        <f t="shared" si="453"/>
        <v>1.0025008</v>
      </c>
      <c r="Q798" s="13">
        <f t="shared" si="447"/>
        <v>1.1346369188712611</v>
      </c>
      <c r="R798" s="2">
        <f t="shared" si="449"/>
        <v>1.1402583900000001</v>
      </c>
      <c r="S798" s="2">
        <f t="shared" si="475"/>
        <v>1.13180649</v>
      </c>
      <c r="T798" s="2">
        <f t="shared" si="460"/>
        <v>339825.40946552</v>
      </c>
      <c r="U798" s="2">
        <f t="shared" si="461"/>
        <v>1923.8591948624651</v>
      </c>
      <c r="V798" s="2">
        <f t="shared" si="462"/>
        <v>40065.421028011711</v>
      </c>
      <c r="W798" s="2">
        <f t="shared" si="463"/>
        <v>342239.73157478421</v>
      </c>
      <c r="X798" s="17">
        <f t="shared" si="464"/>
        <v>0</v>
      </c>
      <c r="Y798" s="2">
        <f t="shared" si="465"/>
        <v>0</v>
      </c>
      <c r="Z798" s="72">
        <f t="shared" si="466"/>
        <v>0</v>
      </c>
      <c r="AA798" s="2">
        <f t="shared" si="467"/>
        <v>0</v>
      </c>
      <c r="AB798" s="12">
        <f t="shared" si="476"/>
        <v>4.6600000000000003E-2</v>
      </c>
      <c r="AC798" s="17">
        <f t="shared" si="468"/>
        <v>20</v>
      </c>
      <c r="AD798" s="17">
        <v>252</v>
      </c>
      <c r="AE798" s="13">
        <f t="shared" si="448"/>
        <v>1.0036213679999999</v>
      </c>
      <c r="AF798" s="2">
        <f t="shared" si="469"/>
        <v>1230.6328634199999</v>
      </c>
      <c r="AG798" s="2">
        <f t="shared" si="470"/>
        <v>1239.37601225</v>
      </c>
      <c r="AH798" s="3">
        <f t="shared" si="471"/>
        <v>0</v>
      </c>
      <c r="AI798" s="4" t="str">
        <f t="shared" si="477"/>
        <v>A+J=</v>
      </c>
      <c r="AJ798" s="11">
        <f t="shared" si="478"/>
        <v>41957</v>
      </c>
      <c r="AK798" s="11"/>
      <c r="AL798" s="4"/>
      <c r="AM798" s="1"/>
      <c r="AN798" s="11"/>
      <c r="AO798" s="1"/>
      <c r="AP798" s="1"/>
      <c r="AQ798" s="3"/>
      <c r="AR798" s="3"/>
      <c r="AS798" s="6"/>
      <c r="AT798" s="1"/>
      <c r="AU798" s="1"/>
      <c r="AV798" s="1"/>
      <c r="AW798" s="1"/>
      <c r="AX798" s="1"/>
      <c r="AY798" s="1"/>
      <c r="AZ798" s="1"/>
      <c r="BA798" s="1"/>
      <c r="BB798" s="1"/>
    </row>
    <row r="799" spans="1:153" x14ac:dyDescent="0.2">
      <c r="A799" s="158">
        <f t="shared" si="472"/>
        <v>41955</v>
      </c>
      <c r="B799" s="2">
        <f t="shared" si="454"/>
        <v>343621.99749456171</v>
      </c>
      <c r="C799" s="2">
        <f t="shared" si="473"/>
        <v>300250.45135191001</v>
      </c>
      <c r="D799" s="2">
        <f>SUM(Y799:Y$1074)</f>
        <v>14596.088514780002</v>
      </c>
      <c r="E799" s="73">
        <f t="shared" si="455"/>
        <v>285654.36283713003</v>
      </c>
      <c r="F799" s="88">
        <f t="shared" si="450"/>
        <v>3968.62</v>
      </c>
      <c r="G799" s="3">
        <f>IF(AND(N799=1,N798&gt;1),VLOOKUP(A798,[1]Plan1!$BK$81:$BM$259,3),G798)</f>
        <v>3991.24</v>
      </c>
      <c r="H799" s="11">
        <f t="shared" si="451"/>
        <v>41866</v>
      </c>
      <c r="I799" s="11">
        <f t="shared" si="452"/>
        <v>41897</v>
      </c>
      <c r="J799" s="12">
        <f t="shared" si="456"/>
        <v>5.6997142583568028E-3</v>
      </c>
      <c r="K799" s="11">
        <f t="shared" si="474"/>
        <v>41957</v>
      </c>
      <c r="L799" s="11">
        <f t="shared" si="457"/>
        <v>41957</v>
      </c>
      <c r="M799" s="1">
        <f t="shared" si="479"/>
        <v>23</v>
      </c>
      <c r="N799" s="1">
        <f t="shared" si="458"/>
        <v>21</v>
      </c>
      <c r="O799" s="2">
        <f t="shared" si="459"/>
        <v>1.00520279</v>
      </c>
      <c r="P799" s="13">
        <f t="shared" si="453"/>
        <v>1.0025008</v>
      </c>
      <c r="Q799" s="13">
        <f t="shared" ref="Q799:Q862" si="480">IF(L799&gt;L798,Q798*P799,Q798)</f>
        <v>1.1346369188712611</v>
      </c>
      <c r="R799" s="2">
        <f t="shared" si="449"/>
        <v>1.1405401900000001</v>
      </c>
      <c r="S799" s="2">
        <f t="shared" si="475"/>
        <v>1.13180649</v>
      </c>
      <c r="T799" s="2">
        <f t="shared" si="460"/>
        <v>339825.40946552</v>
      </c>
      <c r="U799" s="2">
        <f t="shared" si="461"/>
        <v>1923.8591948624651</v>
      </c>
      <c r="V799" s="2">
        <f t="shared" si="462"/>
        <v>40145.918427459212</v>
      </c>
      <c r="W799" s="2">
        <f t="shared" si="463"/>
        <v>342320.22897423169</v>
      </c>
      <c r="X799" s="17">
        <f t="shared" si="464"/>
        <v>0</v>
      </c>
      <c r="Y799" s="2">
        <f t="shared" si="465"/>
        <v>0</v>
      </c>
      <c r="Z799" s="72">
        <f t="shared" si="466"/>
        <v>0</v>
      </c>
      <c r="AA799" s="2">
        <f t="shared" si="467"/>
        <v>0</v>
      </c>
      <c r="AB799" s="12">
        <f t="shared" si="476"/>
        <v>4.6600000000000003E-2</v>
      </c>
      <c r="AC799" s="17">
        <f t="shared" si="468"/>
        <v>21</v>
      </c>
      <c r="AD799" s="17">
        <v>252</v>
      </c>
      <c r="AE799" s="13">
        <f t="shared" ref="AE799:AE862" si="481">ROUND((1+AB799)^TRUNC((AC799/AD799),9),9)</f>
        <v>1.00380278</v>
      </c>
      <c r="AF799" s="2">
        <f t="shared" si="469"/>
        <v>1292.2812706</v>
      </c>
      <c r="AG799" s="2">
        <f t="shared" si="470"/>
        <v>1301.76852033</v>
      </c>
      <c r="AH799" s="3">
        <f t="shared" si="471"/>
        <v>0</v>
      </c>
      <c r="AI799" s="4" t="str">
        <f t="shared" si="477"/>
        <v>A+J=</v>
      </c>
      <c r="AJ799" s="11">
        <f t="shared" si="478"/>
        <v>41957</v>
      </c>
      <c r="AK799" s="11"/>
      <c r="AL799" s="4"/>
      <c r="AM799" s="1"/>
      <c r="AN799" s="11"/>
      <c r="AO799" s="1"/>
      <c r="AP799" s="1"/>
      <c r="AQ799" s="3"/>
      <c r="AR799" s="3"/>
      <c r="AS799" s="6"/>
      <c r="AT799" s="1"/>
      <c r="AU799" s="1"/>
      <c r="AV799" s="1"/>
      <c r="AW799" s="1"/>
      <c r="AX799" s="1"/>
      <c r="AY799" s="1"/>
      <c r="AZ799" s="1"/>
      <c r="BA799" s="1"/>
      <c r="BB799" s="1"/>
    </row>
    <row r="800" spans="1:153" x14ac:dyDescent="0.2">
      <c r="A800" s="158">
        <f t="shared" si="472"/>
        <v>41956</v>
      </c>
      <c r="B800" s="2">
        <f t="shared" si="454"/>
        <v>343764.95085110824</v>
      </c>
      <c r="C800" s="2">
        <f t="shared" si="473"/>
        <v>300250.45135191001</v>
      </c>
      <c r="D800" s="2">
        <f>SUM(Y800:Y$1074)</f>
        <v>14596.088514780002</v>
      </c>
      <c r="E800" s="73">
        <f t="shared" si="455"/>
        <v>285654.36283713003</v>
      </c>
      <c r="F800" s="88">
        <f t="shared" si="450"/>
        <v>3968.62</v>
      </c>
      <c r="G800" s="3">
        <f>IF(AND(N800=1,N799&gt;1),VLOOKUP(A799,[1]Plan1!$BK$81:$BM$259,3),G799)</f>
        <v>3991.24</v>
      </c>
      <c r="H800" s="11">
        <f t="shared" si="451"/>
        <v>41866</v>
      </c>
      <c r="I800" s="11">
        <f t="shared" si="452"/>
        <v>41897</v>
      </c>
      <c r="J800" s="12">
        <f t="shared" si="456"/>
        <v>5.6997142583568028E-3</v>
      </c>
      <c r="K800" s="11">
        <f t="shared" si="474"/>
        <v>41957</v>
      </c>
      <c r="L800" s="11">
        <f t="shared" si="457"/>
        <v>41957</v>
      </c>
      <c r="M800" s="1">
        <f t="shared" si="479"/>
        <v>23</v>
      </c>
      <c r="N800" s="1">
        <f t="shared" si="458"/>
        <v>22</v>
      </c>
      <c r="O800" s="2">
        <f t="shared" si="459"/>
        <v>1.0054512200000001</v>
      </c>
      <c r="P800" s="13">
        <f t="shared" si="453"/>
        <v>1.0025008</v>
      </c>
      <c r="Q800" s="13">
        <f t="shared" si="480"/>
        <v>1.1346369188712611</v>
      </c>
      <c r="R800" s="2">
        <f t="shared" si="449"/>
        <v>1.14082207</v>
      </c>
      <c r="S800" s="2">
        <f t="shared" si="475"/>
        <v>1.13180649</v>
      </c>
      <c r="T800" s="2">
        <f t="shared" si="460"/>
        <v>339825.40946552</v>
      </c>
      <c r="U800" s="2">
        <f t="shared" si="461"/>
        <v>1923.8591948624651</v>
      </c>
      <c r="V800" s="2">
        <f t="shared" si="462"/>
        <v>40226.438679255727</v>
      </c>
      <c r="W800" s="2">
        <f t="shared" si="463"/>
        <v>342400.74922602822</v>
      </c>
      <c r="X800" s="17">
        <f t="shared" si="464"/>
        <v>0</v>
      </c>
      <c r="Y800" s="2">
        <f t="shared" si="465"/>
        <v>0</v>
      </c>
      <c r="Z800" s="72">
        <f t="shared" si="466"/>
        <v>0</v>
      </c>
      <c r="AA800" s="2">
        <f t="shared" si="467"/>
        <v>0</v>
      </c>
      <c r="AB800" s="12">
        <f t="shared" si="476"/>
        <v>4.6600000000000003E-2</v>
      </c>
      <c r="AC800" s="17">
        <f t="shared" si="468"/>
        <v>22</v>
      </c>
      <c r="AD800" s="17">
        <v>252</v>
      </c>
      <c r="AE800" s="13">
        <f t="shared" si="481"/>
        <v>1.003984225</v>
      </c>
      <c r="AF800" s="2">
        <f t="shared" si="469"/>
        <v>1353.9408920200001</v>
      </c>
      <c r="AG800" s="2">
        <f t="shared" si="470"/>
        <v>1364.20162508</v>
      </c>
      <c r="AH800" s="3">
        <f t="shared" si="471"/>
        <v>0</v>
      </c>
      <c r="AI800" s="4" t="str">
        <f t="shared" si="477"/>
        <v>A+J=</v>
      </c>
      <c r="AJ800" s="11">
        <f t="shared" si="478"/>
        <v>41957</v>
      </c>
      <c r="AK800" s="11"/>
      <c r="AL800" s="4"/>
      <c r="AM800" s="1"/>
      <c r="AN800" s="11"/>
      <c r="AO800" s="1"/>
      <c r="AP800" s="1"/>
      <c r="AQ800" s="3"/>
      <c r="AR800" s="3"/>
      <c r="AS800" s="6"/>
      <c r="AT800" s="1"/>
      <c r="AU800" s="1"/>
      <c r="AV800" s="1"/>
      <c r="AW800" s="1"/>
      <c r="AX800" s="1"/>
      <c r="AY800" s="1"/>
      <c r="AZ800" s="1"/>
      <c r="BA800" s="1"/>
      <c r="BB800" s="1"/>
    </row>
    <row r="801" spans="1:54" x14ac:dyDescent="0.2">
      <c r="A801" s="158">
        <f t="shared" si="472"/>
        <v>41957</v>
      </c>
      <c r="B801" s="2">
        <f t="shared" si="454"/>
        <v>343907.96480863012</v>
      </c>
      <c r="C801" s="2">
        <f t="shared" si="473"/>
        <v>300250.45135191001</v>
      </c>
      <c r="D801" s="2">
        <f>SUM(Y801:Y$1074)</f>
        <v>14596.088514780002</v>
      </c>
      <c r="E801" s="73">
        <f t="shared" si="455"/>
        <v>285654.36283713003</v>
      </c>
      <c r="F801" s="88">
        <f t="shared" si="450"/>
        <v>3968.62</v>
      </c>
      <c r="G801" s="3">
        <f>IF(AND(N801=1,N800&gt;1),VLOOKUP(A800,[1]Plan1!$BK$81:$BM$259,3),G800)</f>
        <v>3991.24</v>
      </c>
      <c r="H801" s="11">
        <f t="shared" si="451"/>
        <v>41866</v>
      </c>
      <c r="I801" s="11">
        <f t="shared" si="452"/>
        <v>41897</v>
      </c>
      <c r="J801" s="12">
        <f t="shared" si="456"/>
        <v>5.6997142583568028E-3</v>
      </c>
      <c r="K801" s="11">
        <f t="shared" si="474"/>
        <v>41988</v>
      </c>
      <c r="L801" s="11">
        <f t="shared" si="457"/>
        <v>41957</v>
      </c>
      <c r="M801" s="1">
        <f t="shared" si="479"/>
        <v>23</v>
      </c>
      <c r="N801" s="1">
        <f t="shared" si="458"/>
        <v>23</v>
      </c>
      <c r="O801" s="2">
        <f t="shared" si="459"/>
        <v>1.00569971</v>
      </c>
      <c r="P801" s="13">
        <f t="shared" si="453"/>
        <v>1.0025008</v>
      </c>
      <c r="Q801" s="13">
        <f t="shared" si="480"/>
        <v>1.1346369188712611</v>
      </c>
      <c r="R801" s="2">
        <f t="shared" si="449"/>
        <v>1.14110402</v>
      </c>
      <c r="S801" s="2">
        <f t="shared" si="475"/>
        <v>1.13180649</v>
      </c>
      <c r="T801" s="2">
        <f t="shared" si="460"/>
        <v>339825.40946552</v>
      </c>
      <c r="U801" s="2">
        <f t="shared" si="461"/>
        <v>1923.8591948624651</v>
      </c>
      <c r="V801" s="2">
        <f t="shared" si="462"/>
        <v>40306.97892685765</v>
      </c>
      <c r="W801" s="2">
        <f t="shared" si="463"/>
        <v>342481.28947363014</v>
      </c>
      <c r="X801" s="17">
        <f t="shared" si="464"/>
        <v>26</v>
      </c>
      <c r="Y801" s="2">
        <f t="shared" si="465"/>
        <v>1325.89098064</v>
      </c>
      <c r="Z801" s="72">
        <f t="shared" si="466"/>
        <v>4.4159500000000001E-3</v>
      </c>
      <c r="AA801" s="2">
        <f t="shared" si="467"/>
        <v>1500.6520169200001</v>
      </c>
      <c r="AB801" s="12">
        <f t="shared" si="476"/>
        <v>4.6600000000000003E-2</v>
      </c>
      <c r="AC801" s="17">
        <f t="shared" si="468"/>
        <v>23</v>
      </c>
      <c r="AD801" s="17">
        <v>252</v>
      </c>
      <c r="AE801" s="13">
        <f t="shared" si="481"/>
        <v>1.004165703</v>
      </c>
      <c r="AF801" s="2">
        <f t="shared" si="469"/>
        <v>1415.6117276800001</v>
      </c>
      <c r="AG801" s="2">
        <f t="shared" si="470"/>
        <v>1426.6753349999999</v>
      </c>
      <c r="AH801" s="3">
        <f t="shared" si="471"/>
        <v>2916.2637445999999</v>
      </c>
      <c r="AI801" s="4" t="str">
        <f t="shared" si="477"/>
        <v>A+J=</v>
      </c>
      <c r="AJ801" s="11">
        <f t="shared" si="478"/>
        <v>41957</v>
      </c>
      <c r="AK801" s="11"/>
      <c r="AL801" s="4"/>
      <c r="AM801" s="1"/>
      <c r="AN801" s="11"/>
      <c r="AO801" s="1"/>
      <c r="AP801" s="1"/>
      <c r="AQ801" s="3"/>
      <c r="AR801" s="3"/>
      <c r="AS801" s="6"/>
      <c r="AT801" s="1"/>
      <c r="AU801" s="1"/>
      <c r="AV801" s="1"/>
      <c r="AW801" s="1"/>
      <c r="AX801" s="1"/>
      <c r="AY801" s="1"/>
      <c r="AZ801" s="1"/>
      <c r="BA801" s="1"/>
      <c r="BB801" s="1"/>
    </row>
    <row r="802" spans="1:54" x14ac:dyDescent="0.2">
      <c r="A802" s="158">
        <f t="shared" si="472"/>
        <v>41958</v>
      </c>
      <c r="B802" s="2">
        <f t="shared" si="454"/>
        <v>341107.33054738096</v>
      </c>
      <c r="C802" s="2">
        <f t="shared" si="473"/>
        <v>298924.56037127</v>
      </c>
      <c r="D802" s="2">
        <f>SUM(Y802:Y$1074)</f>
        <v>13270.197534139999</v>
      </c>
      <c r="E802" s="73">
        <f t="shared" si="455"/>
        <v>285654.36283712997</v>
      </c>
      <c r="F802" s="88">
        <f t="shared" si="450"/>
        <v>3991.24</v>
      </c>
      <c r="G802" s="3">
        <f>IF(AND(N802=1,N801&gt;1),VLOOKUP(A801,[1]Plan1!$BK$81:$BM$259,3),G801)</f>
        <v>4008</v>
      </c>
      <c r="H802" s="11">
        <f t="shared" si="451"/>
        <v>41897</v>
      </c>
      <c r="I802" s="11">
        <f t="shared" si="452"/>
        <v>41927</v>
      </c>
      <c r="J802" s="12">
        <f t="shared" si="456"/>
        <v>4.1991962397651683E-3</v>
      </c>
      <c r="K802" s="11">
        <f t="shared" si="474"/>
        <v>41988</v>
      </c>
      <c r="L802" s="11">
        <f t="shared" si="457"/>
        <v>41988</v>
      </c>
      <c r="M802" s="1">
        <f t="shared" si="479"/>
        <v>21</v>
      </c>
      <c r="N802" s="1">
        <f t="shared" si="458"/>
        <v>1</v>
      </c>
      <c r="O802" s="2">
        <f t="shared" si="459"/>
        <v>1.00019956</v>
      </c>
      <c r="P802" s="13">
        <f t="shared" si="453"/>
        <v>1.00569971</v>
      </c>
      <c r="Q802" s="13">
        <f t="shared" si="480"/>
        <v>1.1411040202641207</v>
      </c>
      <c r="R802" s="2">
        <f t="shared" si="449"/>
        <v>1.1413317300000001</v>
      </c>
      <c r="S802" s="2">
        <f t="shared" si="475"/>
        <v>1.13180649</v>
      </c>
      <c r="T802" s="2">
        <f t="shared" si="460"/>
        <v>338324.75744860002</v>
      </c>
      <c r="U802" s="2">
        <f t="shared" si="461"/>
        <v>1749.0981585816485</v>
      </c>
      <c r="V802" s="2">
        <f t="shared" si="462"/>
        <v>40372.025281819318</v>
      </c>
      <c r="W802" s="2">
        <f t="shared" si="463"/>
        <v>341045.68381167098</v>
      </c>
      <c r="X802" s="17">
        <f t="shared" si="464"/>
        <v>0</v>
      </c>
      <c r="Y802" s="2">
        <f t="shared" si="465"/>
        <v>0</v>
      </c>
      <c r="Z802" s="72">
        <f t="shared" si="466"/>
        <v>0</v>
      </c>
      <c r="AA802" s="2">
        <f t="shared" si="467"/>
        <v>0</v>
      </c>
      <c r="AB802" s="12">
        <f t="shared" si="476"/>
        <v>4.6600000000000003E-2</v>
      </c>
      <c r="AC802" s="17">
        <f t="shared" si="468"/>
        <v>1</v>
      </c>
      <c r="AD802" s="17">
        <v>252</v>
      </c>
      <c r="AE802" s="13">
        <f t="shared" si="481"/>
        <v>1.0001807579999999</v>
      </c>
      <c r="AF802" s="2">
        <f t="shared" si="469"/>
        <v>61.154906500000003</v>
      </c>
      <c r="AG802" s="2">
        <f t="shared" si="470"/>
        <v>61.646735710000002</v>
      </c>
      <c r="AH802" s="3">
        <f t="shared" si="471"/>
        <v>0</v>
      </c>
      <c r="AI802" s="4" t="str">
        <f t="shared" si="477"/>
        <v>A+J=</v>
      </c>
      <c r="AJ802" s="11">
        <f t="shared" si="478"/>
        <v>41988</v>
      </c>
      <c r="AK802" s="11"/>
      <c r="AL802" s="4"/>
      <c r="AM802" s="1"/>
      <c r="AN802" s="11"/>
      <c r="AO802" s="1"/>
      <c r="AP802" s="1"/>
      <c r="AQ802" s="3"/>
      <c r="AR802" s="3"/>
      <c r="AS802" s="6"/>
      <c r="AT802" s="1"/>
      <c r="AU802" s="1"/>
      <c r="AV802" s="1"/>
      <c r="AW802" s="1"/>
      <c r="AX802" s="1"/>
      <c r="AY802" s="1"/>
      <c r="AZ802" s="1"/>
      <c r="BA802" s="1"/>
      <c r="BB802" s="1"/>
    </row>
    <row r="803" spans="1:54" x14ac:dyDescent="0.2">
      <c r="A803" s="158">
        <f t="shared" si="472"/>
        <v>41959</v>
      </c>
      <c r="B803" s="2">
        <f t="shared" si="454"/>
        <v>341107.33054738096</v>
      </c>
      <c r="C803" s="2">
        <f t="shared" si="473"/>
        <v>298924.56037127</v>
      </c>
      <c r="D803" s="2">
        <f>SUM(Y803:Y$1074)</f>
        <v>13270.197534139999</v>
      </c>
      <c r="E803" s="73">
        <f t="shared" si="455"/>
        <v>285654.36283712997</v>
      </c>
      <c r="F803" s="88">
        <f t="shared" si="450"/>
        <v>3991.24</v>
      </c>
      <c r="G803" s="3">
        <f>IF(AND(N803=1,N802&gt;1),VLOOKUP(A802,[1]Plan1!$BK$81:$BM$259,3),G802)</f>
        <v>4008</v>
      </c>
      <c r="H803" s="11">
        <f t="shared" si="451"/>
        <v>41897</v>
      </c>
      <c r="I803" s="11">
        <f t="shared" si="452"/>
        <v>41927</v>
      </c>
      <c r="J803" s="12">
        <f t="shared" si="456"/>
        <v>4.1991962397651683E-3</v>
      </c>
      <c r="K803" s="11">
        <f t="shared" si="474"/>
        <v>41988</v>
      </c>
      <c r="L803" s="11">
        <f t="shared" si="457"/>
        <v>41988</v>
      </c>
      <c r="M803" s="1">
        <f t="shared" si="479"/>
        <v>21</v>
      </c>
      <c r="N803" s="1">
        <f t="shared" si="458"/>
        <v>1</v>
      </c>
      <c r="O803" s="2">
        <f t="shared" si="459"/>
        <v>1.00019956</v>
      </c>
      <c r="P803" s="13">
        <f t="shared" si="453"/>
        <v>1.00569971</v>
      </c>
      <c r="Q803" s="13">
        <f t="shared" si="480"/>
        <v>1.1411040202641207</v>
      </c>
      <c r="R803" s="2">
        <f t="shared" si="449"/>
        <v>1.1413317300000001</v>
      </c>
      <c r="S803" s="2">
        <f t="shared" si="475"/>
        <v>1.13180649</v>
      </c>
      <c r="T803" s="2">
        <f t="shared" si="460"/>
        <v>338324.75744860002</v>
      </c>
      <c r="U803" s="2">
        <f t="shared" si="461"/>
        <v>1749.0981585816485</v>
      </c>
      <c r="V803" s="2">
        <f t="shared" si="462"/>
        <v>40372.025281819318</v>
      </c>
      <c r="W803" s="2">
        <f t="shared" si="463"/>
        <v>341045.68381167098</v>
      </c>
      <c r="X803" s="17">
        <f t="shared" si="464"/>
        <v>0</v>
      </c>
      <c r="Y803" s="2">
        <f t="shared" si="465"/>
        <v>0</v>
      </c>
      <c r="Z803" s="72">
        <f t="shared" si="466"/>
        <v>0</v>
      </c>
      <c r="AA803" s="2">
        <f t="shared" si="467"/>
        <v>0</v>
      </c>
      <c r="AB803" s="12">
        <f t="shared" si="476"/>
        <v>4.6600000000000003E-2</v>
      </c>
      <c r="AC803" s="17">
        <f t="shared" si="468"/>
        <v>1</v>
      </c>
      <c r="AD803" s="17">
        <v>252</v>
      </c>
      <c r="AE803" s="13">
        <f t="shared" si="481"/>
        <v>1.0001807579999999</v>
      </c>
      <c r="AF803" s="2">
        <f t="shared" si="469"/>
        <v>61.154906500000003</v>
      </c>
      <c r="AG803" s="2">
        <f t="shared" si="470"/>
        <v>61.646735710000002</v>
      </c>
      <c r="AH803" s="3">
        <f t="shared" si="471"/>
        <v>0</v>
      </c>
      <c r="AI803" s="4" t="str">
        <f t="shared" si="477"/>
        <v>A+J=</v>
      </c>
      <c r="AJ803" s="11">
        <f t="shared" si="478"/>
        <v>41988</v>
      </c>
      <c r="AK803" s="11"/>
      <c r="AL803" s="4"/>
      <c r="AM803" s="1"/>
      <c r="AN803" s="11"/>
      <c r="AO803" s="1"/>
      <c r="AP803" s="1"/>
      <c r="AQ803" s="3"/>
      <c r="AR803" s="3"/>
      <c r="AS803" s="6"/>
      <c r="AT803" s="1"/>
      <c r="AU803" s="1"/>
      <c r="AV803" s="1"/>
      <c r="AW803" s="1"/>
      <c r="AX803" s="1"/>
      <c r="AY803" s="1"/>
      <c r="AZ803" s="1"/>
      <c r="BA803" s="1"/>
      <c r="BB803" s="1"/>
    </row>
    <row r="804" spans="1:54" x14ac:dyDescent="0.2">
      <c r="A804" s="158">
        <f t="shared" si="472"/>
        <v>41960</v>
      </c>
      <c r="B804" s="2">
        <f t="shared" si="454"/>
        <v>341107.33054738096</v>
      </c>
      <c r="C804" s="2">
        <f t="shared" si="473"/>
        <v>298924.56037127</v>
      </c>
      <c r="D804" s="2">
        <f>SUM(Y804:Y$1074)</f>
        <v>13270.197534139999</v>
      </c>
      <c r="E804" s="73">
        <f t="shared" si="455"/>
        <v>285654.36283712997</v>
      </c>
      <c r="F804" s="88">
        <f t="shared" si="450"/>
        <v>3991.24</v>
      </c>
      <c r="G804" s="3">
        <f>IF(AND(N804=1,N803&gt;1),VLOOKUP(A803,[1]Plan1!$BK$81:$BM$259,3),G803)</f>
        <v>4008</v>
      </c>
      <c r="H804" s="11">
        <f t="shared" si="451"/>
        <v>41897</v>
      </c>
      <c r="I804" s="11">
        <f t="shared" si="452"/>
        <v>41927</v>
      </c>
      <c r="J804" s="12">
        <f t="shared" si="456"/>
        <v>4.1991962397651683E-3</v>
      </c>
      <c r="K804" s="11">
        <f t="shared" si="474"/>
        <v>41988</v>
      </c>
      <c r="L804" s="11">
        <f t="shared" si="457"/>
        <v>41988</v>
      </c>
      <c r="M804" s="1">
        <f t="shared" si="479"/>
        <v>21</v>
      </c>
      <c r="N804" s="1">
        <f t="shared" si="458"/>
        <v>1</v>
      </c>
      <c r="O804" s="2">
        <f t="shared" si="459"/>
        <v>1.00019956</v>
      </c>
      <c r="P804" s="13">
        <f t="shared" si="453"/>
        <v>1.00569971</v>
      </c>
      <c r="Q804" s="13">
        <f t="shared" si="480"/>
        <v>1.1411040202641207</v>
      </c>
      <c r="R804" s="2">
        <f t="shared" si="449"/>
        <v>1.1413317300000001</v>
      </c>
      <c r="S804" s="2">
        <f t="shared" si="475"/>
        <v>1.13180649</v>
      </c>
      <c r="T804" s="2">
        <f t="shared" si="460"/>
        <v>338324.75744860002</v>
      </c>
      <c r="U804" s="2">
        <f t="shared" si="461"/>
        <v>1749.0981585816485</v>
      </c>
      <c r="V804" s="2">
        <f t="shared" si="462"/>
        <v>40372.025281819318</v>
      </c>
      <c r="W804" s="2">
        <f t="shared" si="463"/>
        <v>341045.68381167098</v>
      </c>
      <c r="X804" s="17">
        <f t="shared" si="464"/>
        <v>0</v>
      </c>
      <c r="Y804" s="2">
        <f t="shared" si="465"/>
        <v>0</v>
      </c>
      <c r="Z804" s="72">
        <f t="shared" si="466"/>
        <v>0</v>
      </c>
      <c r="AA804" s="2">
        <f t="shared" si="467"/>
        <v>0</v>
      </c>
      <c r="AB804" s="12">
        <f t="shared" si="476"/>
        <v>4.6600000000000003E-2</v>
      </c>
      <c r="AC804" s="17">
        <f t="shared" si="468"/>
        <v>1</v>
      </c>
      <c r="AD804" s="17">
        <v>252</v>
      </c>
      <c r="AE804" s="13">
        <f t="shared" si="481"/>
        <v>1.0001807579999999</v>
      </c>
      <c r="AF804" s="2">
        <f t="shared" si="469"/>
        <v>61.154906500000003</v>
      </c>
      <c r="AG804" s="2">
        <f t="shared" si="470"/>
        <v>61.646735710000002</v>
      </c>
      <c r="AH804" s="3">
        <f t="shared" si="471"/>
        <v>0</v>
      </c>
      <c r="AI804" s="4" t="str">
        <f t="shared" si="477"/>
        <v>A+J=</v>
      </c>
      <c r="AJ804" s="11">
        <f t="shared" si="478"/>
        <v>41988</v>
      </c>
      <c r="AK804" s="11"/>
      <c r="AL804" s="4"/>
      <c r="AM804" s="1"/>
      <c r="AN804" s="11"/>
      <c r="AO804" s="1"/>
      <c r="AP804" s="1"/>
      <c r="AQ804" s="3"/>
      <c r="AR804" s="3"/>
      <c r="AS804" s="6"/>
      <c r="AT804" s="1"/>
      <c r="AU804" s="1"/>
      <c r="AV804" s="1"/>
      <c r="AW804" s="1"/>
      <c r="AX804" s="1"/>
      <c r="AY804" s="1"/>
      <c r="AZ804" s="1"/>
      <c r="BA804" s="1"/>
      <c r="BB804" s="1"/>
    </row>
    <row r="805" spans="1:54" x14ac:dyDescent="0.2">
      <c r="A805" s="158">
        <f t="shared" si="472"/>
        <v>41961</v>
      </c>
      <c r="B805" s="2">
        <f t="shared" si="454"/>
        <v>341234.07521435438</v>
      </c>
      <c r="C805" s="2">
        <f t="shared" si="473"/>
        <v>298924.56037127</v>
      </c>
      <c r="D805" s="2">
        <f>SUM(Y805:Y$1074)</f>
        <v>13270.197534139999</v>
      </c>
      <c r="E805" s="73">
        <f t="shared" si="455"/>
        <v>285654.36283712997</v>
      </c>
      <c r="F805" s="88">
        <f t="shared" si="450"/>
        <v>3991.24</v>
      </c>
      <c r="G805" s="3">
        <f>IF(AND(N805=1,N804&gt;1),VLOOKUP(A804,[1]Plan1!$BK$81:$BM$259,3),G804)</f>
        <v>4008</v>
      </c>
      <c r="H805" s="11">
        <f t="shared" si="451"/>
        <v>41897</v>
      </c>
      <c r="I805" s="11">
        <f t="shared" si="452"/>
        <v>41927</v>
      </c>
      <c r="J805" s="12">
        <f t="shared" si="456"/>
        <v>4.1991962397651683E-3</v>
      </c>
      <c r="K805" s="11">
        <f t="shared" si="474"/>
        <v>41988</v>
      </c>
      <c r="L805" s="11">
        <f t="shared" si="457"/>
        <v>41988</v>
      </c>
      <c r="M805" s="1">
        <f t="shared" si="479"/>
        <v>21</v>
      </c>
      <c r="N805" s="1">
        <f t="shared" si="458"/>
        <v>2</v>
      </c>
      <c r="O805" s="2">
        <f t="shared" si="459"/>
        <v>1.00039916</v>
      </c>
      <c r="P805" s="13">
        <f t="shared" si="453"/>
        <v>1.00569971</v>
      </c>
      <c r="Q805" s="13">
        <f t="shared" si="480"/>
        <v>1.1411040202641207</v>
      </c>
      <c r="R805" s="2">
        <f t="shared" si="449"/>
        <v>1.1415595000000001</v>
      </c>
      <c r="S805" s="2">
        <f t="shared" si="475"/>
        <v>1.13180649</v>
      </c>
      <c r="T805" s="2">
        <f t="shared" si="460"/>
        <v>338324.75744860002</v>
      </c>
      <c r="U805" s="2">
        <f t="shared" si="461"/>
        <v>1749.0981585816485</v>
      </c>
      <c r="V805" s="2">
        <f t="shared" si="462"/>
        <v>40437.088776042714</v>
      </c>
      <c r="W805" s="2">
        <f t="shared" si="463"/>
        <v>341110.74730589439</v>
      </c>
      <c r="X805" s="17">
        <f t="shared" si="464"/>
        <v>0</v>
      </c>
      <c r="Y805" s="2">
        <f t="shared" si="465"/>
        <v>0</v>
      </c>
      <c r="Z805" s="72">
        <f t="shared" si="466"/>
        <v>0</v>
      </c>
      <c r="AA805" s="2">
        <f t="shared" si="467"/>
        <v>0</v>
      </c>
      <c r="AB805" s="12">
        <f t="shared" si="476"/>
        <v>4.6600000000000003E-2</v>
      </c>
      <c r="AC805" s="17">
        <f t="shared" si="468"/>
        <v>2</v>
      </c>
      <c r="AD805" s="17">
        <v>252</v>
      </c>
      <c r="AE805" s="13">
        <f t="shared" si="481"/>
        <v>1.0003615480000001</v>
      </c>
      <c r="AF805" s="2">
        <f t="shared" si="469"/>
        <v>122.3206394</v>
      </c>
      <c r="AG805" s="2">
        <f t="shared" si="470"/>
        <v>123.32790846</v>
      </c>
      <c r="AH805" s="3">
        <f t="shared" si="471"/>
        <v>0</v>
      </c>
      <c r="AI805" s="4" t="str">
        <f t="shared" si="477"/>
        <v>A+J=</v>
      </c>
      <c r="AJ805" s="11">
        <f t="shared" si="478"/>
        <v>41988</v>
      </c>
      <c r="AK805" s="11"/>
      <c r="AL805" s="4"/>
      <c r="AM805" s="1"/>
      <c r="AN805" s="11"/>
      <c r="AO805" s="1"/>
      <c r="AP805" s="1"/>
      <c r="AQ805" s="3"/>
      <c r="AR805" s="3"/>
      <c r="AS805" s="6"/>
      <c r="AT805" s="1"/>
      <c r="AU805" s="1"/>
      <c r="AV805" s="1"/>
      <c r="AW805" s="1"/>
      <c r="AX805" s="1"/>
      <c r="AY805" s="1"/>
      <c r="AZ805" s="1"/>
      <c r="BA805" s="1"/>
      <c r="BB805" s="1"/>
    </row>
    <row r="806" spans="1:54" x14ac:dyDescent="0.2">
      <c r="A806" s="158">
        <f t="shared" si="472"/>
        <v>41962</v>
      </c>
      <c r="B806" s="2">
        <f t="shared" si="454"/>
        <v>341360.86609816225</v>
      </c>
      <c r="C806" s="2">
        <f t="shared" si="473"/>
        <v>298924.56037127</v>
      </c>
      <c r="D806" s="2">
        <f>SUM(Y806:Y$1074)</f>
        <v>13270.197534139999</v>
      </c>
      <c r="E806" s="73">
        <f t="shared" si="455"/>
        <v>285654.36283712997</v>
      </c>
      <c r="F806" s="88">
        <f t="shared" si="450"/>
        <v>3991.24</v>
      </c>
      <c r="G806" s="3">
        <f>IF(AND(N806=1,N805&gt;1),VLOOKUP(A805,[1]Plan1!$BK$81:$BM$259,3),G805)</f>
        <v>4008</v>
      </c>
      <c r="H806" s="11">
        <f t="shared" si="451"/>
        <v>41897</v>
      </c>
      <c r="I806" s="11">
        <f t="shared" si="452"/>
        <v>41927</v>
      </c>
      <c r="J806" s="12">
        <f t="shared" si="456"/>
        <v>4.1991962397651683E-3</v>
      </c>
      <c r="K806" s="11">
        <f t="shared" si="474"/>
        <v>41988</v>
      </c>
      <c r="L806" s="11">
        <f t="shared" si="457"/>
        <v>41988</v>
      </c>
      <c r="M806" s="1">
        <f t="shared" si="479"/>
        <v>21</v>
      </c>
      <c r="N806" s="1">
        <f t="shared" si="458"/>
        <v>3</v>
      </c>
      <c r="O806" s="2">
        <f t="shared" si="459"/>
        <v>1.0005987999999999</v>
      </c>
      <c r="P806" s="13">
        <f t="shared" si="453"/>
        <v>1.00569971</v>
      </c>
      <c r="Q806" s="13">
        <f t="shared" si="480"/>
        <v>1.1411040202641207</v>
      </c>
      <c r="R806" s="2">
        <f t="shared" si="449"/>
        <v>1.14178731</v>
      </c>
      <c r="S806" s="2">
        <f t="shared" si="475"/>
        <v>1.13180649</v>
      </c>
      <c r="T806" s="2">
        <f t="shared" si="460"/>
        <v>338324.75744860002</v>
      </c>
      <c r="U806" s="2">
        <f t="shared" si="461"/>
        <v>1749.0981585816485</v>
      </c>
      <c r="V806" s="2">
        <f t="shared" si="462"/>
        <v>40502.163696440628</v>
      </c>
      <c r="W806" s="2">
        <f t="shared" si="463"/>
        <v>341175.82222629228</v>
      </c>
      <c r="X806" s="17">
        <f t="shared" si="464"/>
        <v>0</v>
      </c>
      <c r="Y806" s="2">
        <f t="shared" si="465"/>
        <v>0</v>
      </c>
      <c r="Z806" s="72">
        <f t="shared" si="466"/>
        <v>0</v>
      </c>
      <c r="AA806" s="2">
        <f t="shared" si="467"/>
        <v>0</v>
      </c>
      <c r="AB806" s="12">
        <f t="shared" si="476"/>
        <v>4.6600000000000003E-2</v>
      </c>
      <c r="AC806" s="17">
        <f t="shared" si="468"/>
        <v>3</v>
      </c>
      <c r="AD806" s="17">
        <v>252</v>
      </c>
      <c r="AE806" s="13">
        <f t="shared" si="481"/>
        <v>1.0005423710000001</v>
      </c>
      <c r="AF806" s="2">
        <f t="shared" si="469"/>
        <v>183.49753702000001</v>
      </c>
      <c r="AG806" s="2">
        <f t="shared" si="470"/>
        <v>185.04387187</v>
      </c>
      <c r="AH806" s="3">
        <f t="shared" si="471"/>
        <v>0</v>
      </c>
      <c r="AI806" s="4" t="str">
        <f t="shared" si="477"/>
        <v>A+J=</v>
      </c>
      <c r="AJ806" s="11">
        <f t="shared" si="478"/>
        <v>41988</v>
      </c>
      <c r="AK806" s="11"/>
      <c r="AL806" s="4"/>
      <c r="AM806" s="1"/>
      <c r="AN806" s="11"/>
      <c r="AO806" s="1"/>
      <c r="AP806" s="1"/>
      <c r="AQ806" s="3"/>
      <c r="AR806" s="3"/>
      <c r="AS806" s="6"/>
      <c r="AT806" s="1"/>
      <c r="AU806" s="1"/>
      <c r="AV806" s="1"/>
      <c r="AW806" s="1"/>
      <c r="AX806" s="1"/>
      <c r="AY806" s="1"/>
      <c r="AZ806" s="1"/>
      <c r="BA806" s="1"/>
      <c r="BB806" s="1"/>
    </row>
    <row r="807" spans="1:54" x14ac:dyDescent="0.2">
      <c r="A807" s="158">
        <f t="shared" si="472"/>
        <v>41963</v>
      </c>
      <c r="B807" s="2">
        <f t="shared" si="454"/>
        <v>341487.708928662</v>
      </c>
      <c r="C807" s="2">
        <f t="shared" si="473"/>
        <v>298924.56037127</v>
      </c>
      <c r="D807" s="2">
        <f>SUM(Y807:Y$1074)</f>
        <v>13270.197534139999</v>
      </c>
      <c r="E807" s="73">
        <f t="shared" si="455"/>
        <v>285654.36283712997</v>
      </c>
      <c r="F807" s="88">
        <f t="shared" si="450"/>
        <v>3991.24</v>
      </c>
      <c r="G807" s="3">
        <f>IF(AND(N807=1,N806&gt;1),VLOOKUP(A806,[1]Plan1!$BK$81:$BM$259,3),G806)</f>
        <v>4008</v>
      </c>
      <c r="H807" s="11">
        <f t="shared" si="451"/>
        <v>41897</v>
      </c>
      <c r="I807" s="11">
        <f t="shared" si="452"/>
        <v>41927</v>
      </c>
      <c r="J807" s="12">
        <f t="shared" si="456"/>
        <v>4.1991962397651683E-3</v>
      </c>
      <c r="K807" s="11">
        <f t="shared" si="474"/>
        <v>41988</v>
      </c>
      <c r="L807" s="11">
        <f t="shared" si="457"/>
        <v>41988</v>
      </c>
      <c r="M807" s="1">
        <f t="shared" si="479"/>
        <v>21</v>
      </c>
      <c r="N807" s="1">
        <f t="shared" si="458"/>
        <v>4</v>
      </c>
      <c r="O807" s="2">
        <f t="shared" si="459"/>
        <v>1.00079849</v>
      </c>
      <c r="P807" s="13">
        <f t="shared" si="453"/>
        <v>1.00569971</v>
      </c>
      <c r="Q807" s="13">
        <f t="shared" si="480"/>
        <v>1.1411040202641207</v>
      </c>
      <c r="R807" s="2">
        <f t="shared" si="449"/>
        <v>1.14201518</v>
      </c>
      <c r="S807" s="2">
        <f t="shared" si="475"/>
        <v>1.13180649</v>
      </c>
      <c r="T807" s="2">
        <f t="shared" si="460"/>
        <v>338324.75744860002</v>
      </c>
      <c r="U807" s="2">
        <f t="shared" si="461"/>
        <v>1749.0981585816485</v>
      </c>
      <c r="V807" s="2">
        <f t="shared" si="462"/>
        <v>40567.255756100327</v>
      </c>
      <c r="W807" s="2">
        <f t="shared" si="463"/>
        <v>341240.91428595199</v>
      </c>
      <c r="X807" s="17">
        <f t="shared" si="464"/>
        <v>0</v>
      </c>
      <c r="Y807" s="2">
        <f t="shared" si="465"/>
        <v>0</v>
      </c>
      <c r="Z807" s="72">
        <f t="shared" si="466"/>
        <v>0</v>
      </c>
      <c r="AA807" s="2">
        <f t="shared" si="467"/>
        <v>0</v>
      </c>
      <c r="AB807" s="12">
        <f t="shared" si="476"/>
        <v>4.6600000000000003E-2</v>
      </c>
      <c r="AC807" s="17">
        <f t="shared" si="468"/>
        <v>4</v>
      </c>
      <c r="AD807" s="17">
        <v>252</v>
      </c>
      <c r="AE807" s="13">
        <f t="shared" si="481"/>
        <v>1.0007232269999999</v>
      </c>
      <c r="AF807" s="2">
        <f t="shared" si="469"/>
        <v>244.68559934999999</v>
      </c>
      <c r="AG807" s="2">
        <f t="shared" si="470"/>
        <v>246.79464271000001</v>
      </c>
      <c r="AH807" s="3">
        <f t="shared" si="471"/>
        <v>0</v>
      </c>
      <c r="AI807" s="4" t="str">
        <f t="shared" si="477"/>
        <v>A+J=</v>
      </c>
      <c r="AJ807" s="11">
        <f t="shared" si="478"/>
        <v>41988</v>
      </c>
      <c r="AK807" s="11"/>
      <c r="AL807" s="4"/>
      <c r="AM807" s="1"/>
      <c r="AN807" s="11"/>
      <c r="AO807" s="1"/>
      <c r="AP807" s="1"/>
      <c r="AQ807" s="3"/>
      <c r="AR807" s="3"/>
      <c r="AS807" s="6"/>
      <c r="AT807" s="1"/>
      <c r="AU807" s="1"/>
      <c r="AV807" s="1"/>
      <c r="AW807" s="1"/>
      <c r="AX807" s="1"/>
      <c r="AY807" s="1"/>
      <c r="AZ807" s="1"/>
      <c r="BA807" s="1"/>
      <c r="BB807" s="1"/>
    </row>
    <row r="808" spans="1:54" x14ac:dyDescent="0.2">
      <c r="A808" s="158">
        <f t="shared" si="472"/>
        <v>41964</v>
      </c>
      <c r="B808" s="2">
        <f t="shared" si="454"/>
        <v>341614.59480291256</v>
      </c>
      <c r="C808" s="2">
        <f t="shared" si="473"/>
        <v>298924.56037127</v>
      </c>
      <c r="D808" s="2">
        <f>SUM(Y808:Y$1074)</f>
        <v>13270.197534139999</v>
      </c>
      <c r="E808" s="73">
        <f t="shared" si="455"/>
        <v>285654.36283712997</v>
      </c>
      <c r="F808" s="88">
        <f t="shared" si="450"/>
        <v>3991.24</v>
      </c>
      <c r="G808" s="3">
        <f>IF(AND(N808=1,N807&gt;1),VLOOKUP(A807,[1]Plan1!$BK$81:$BM$259,3),G807)</f>
        <v>4008</v>
      </c>
      <c r="H808" s="11">
        <f t="shared" si="451"/>
        <v>41897</v>
      </c>
      <c r="I808" s="11">
        <f t="shared" si="452"/>
        <v>41927</v>
      </c>
      <c r="J808" s="12">
        <f t="shared" si="456"/>
        <v>4.1991962397651683E-3</v>
      </c>
      <c r="K808" s="11">
        <f t="shared" si="474"/>
        <v>41988</v>
      </c>
      <c r="L808" s="11">
        <f t="shared" si="457"/>
        <v>41988</v>
      </c>
      <c r="M808" s="1">
        <f t="shared" si="479"/>
        <v>21</v>
      </c>
      <c r="N808" s="1">
        <f t="shared" si="458"/>
        <v>5</v>
      </c>
      <c r="O808" s="2">
        <f t="shared" si="459"/>
        <v>1.0009982100000001</v>
      </c>
      <c r="P808" s="13">
        <f t="shared" si="453"/>
        <v>1.00569971</v>
      </c>
      <c r="Q808" s="13">
        <f t="shared" si="480"/>
        <v>1.1411040202641207</v>
      </c>
      <c r="R808" s="2">
        <f t="shared" si="449"/>
        <v>1.1422430800000001</v>
      </c>
      <c r="S808" s="2">
        <f t="shared" si="475"/>
        <v>1.13180649</v>
      </c>
      <c r="T808" s="2">
        <f t="shared" si="460"/>
        <v>338324.75744860002</v>
      </c>
      <c r="U808" s="2">
        <f t="shared" si="461"/>
        <v>1749.0981585816485</v>
      </c>
      <c r="V808" s="2">
        <f t="shared" si="462"/>
        <v>40632.356385390929</v>
      </c>
      <c r="W808" s="2">
        <f t="shared" si="463"/>
        <v>341306.01491524256</v>
      </c>
      <c r="X808" s="17">
        <f t="shared" si="464"/>
        <v>0</v>
      </c>
      <c r="Y808" s="2">
        <f t="shared" si="465"/>
        <v>0</v>
      </c>
      <c r="Z808" s="72">
        <f t="shared" si="466"/>
        <v>0</v>
      </c>
      <c r="AA808" s="2">
        <f t="shared" si="467"/>
        <v>0</v>
      </c>
      <c r="AB808" s="12">
        <f t="shared" si="476"/>
        <v>4.6600000000000003E-2</v>
      </c>
      <c r="AC808" s="17">
        <f t="shared" si="468"/>
        <v>5</v>
      </c>
      <c r="AD808" s="17">
        <v>252</v>
      </c>
      <c r="AE808" s="13">
        <f t="shared" si="481"/>
        <v>1.000904115</v>
      </c>
      <c r="AF808" s="2">
        <f t="shared" si="469"/>
        <v>305.88448807999998</v>
      </c>
      <c r="AG808" s="2">
        <f t="shared" si="470"/>
        <v>308.57988767000001</v>
      </c>
      <c r="AH808" s="3">
        <f t="shared" si="471"/>
        <v>0</v>
      </c>
      <c r="AI808" s="4" t="str">
        <f t="shared" si="477"/>
        <v>A+J=</v>
      </c>
      <c r="AJ808" s="11">
        <f t="shared" si="478"/>
        <v>41988</v>
      </c>
      <c r="AK808" s="11"/>
      <c r="AL808" s="4"/>
      <c r="AM808" s="1"/>
      <c r="AN808" s="11"/>
      <c r="AO808" s="1"/>
      <c r="AP808" s="1"/>
      <c r="AQ808" s="3"/>
      <c r="AR808" s="3"/>
      <c r="AS808" s="6"/>
      <c r="AT808" s="1"/>
      <c r="AU808" s="1"/>
      <c r="AV808" s="1"/>
      <c r="AW808" s="1"/>
      <c r="AX808" s="1"/>
      <c r="AY808" s="1"/>
      <c r="AZ808" s="1"/>
      <c r="BA808" s="1"/>
      <c r="BB808" s="1"/>
    </row>
    <row r="809" spans="1:54" x14ac:dyDescent="0.2">
      <c r="A809" s="158">
        <f t="shared" si="472"/>
        <v>41965</v>
      </c>
      <c r="B809" s="2">
        <f t="shared" si="454"/>
        <v>341741.5269328276</v>
      </c>
      <c r="C809" s="2">
        <f t="shared" si="473"/>
        <v>298924.56037127</v>
      </c>
      <c r="D809" s="2">
        <f>SUM(Y809:Y$1074)</f>
        <v>13270.197534139999</v>
      </c>
      <c r="E809" s="73">
        <f t="shared" si="455"/>
        <v>285654.36283712997</v>
      </c>
      <c r="F809" s="88">
        <f t="shared" si="450"/>
        <v>3991.24</v>
      </c>
      <c r="G809" s="3">
        <f>IF(AND(N809=1,N808&gt;1),VLOOKUP(A808,[1]Plan1!$BK$81:$BM$259,3),G808)</f>
        <v>4008</v>
      </c>
      <c r="H809" s="11">
        <f t="shared" si="451"/>
        <v>41897</v>
      </c>
      <c r="I809" s="11">
        <f t="shared" si="452"/>
        <v>41927</v>
      </c>
      <c r="J809" s="12">
        <f t="shared" si="456"/>
        <v>4.1991962397651683E-3</v>
      </c>
      <c r="K809" s="11">
        <f t="shared" si="474"/>
        <v>41988</v>
      </c>
      <c r="L809" s="11">
        <f t="shared" si="457"/>
        <v>41988</v>
      </c>
      <c r="M809" s="1">
        <f t="shared" si="479"/>
        <v>21</v>
      </c>
      <c r="N809" s="1">
        <f t="shared" si="458"/>
        <v>6</v>
      </c>
      <c r="O809" s="2">
        <f t="shared" si="459"/>
        <v>1.00119797</v>
      </c>
      <c r="P809" s="13">
        <f t="shared" si="453"/>
        <v>1.00569971</v>
      </c>
      <c r="Q809" s="13">
        <f t="shared" si="480"/>
        <v>1.1411040202641207</v>
      </c>
      <c r="R809" s="2">
        <f t="shared" ref="R809:R872" si="482">TRUNC(TRUNC((O809*Q809),15),8)</f>
        <v>1.1424710199999999</v>
      </c>
      <c r="S809" s="2">
        <f t="shared" si="475"/>
        <v>1.13180649</v>
      </c>
      <c r="T809" s="2">
        <f t="shared" si="460"/>
        <v>338324.75744860002</v>
      </c>
      <c r="U809" s="2">
        <f t="shared" si="461"/>
        <v>1749.0981585816485</v>
      </c>
      <c r="V809" s="2">
        <f t="shared" si="462"/>
        <v>40697.46844085597</v>
      </c>
      <c r="W809" s="2">
        <f t="shared" si="463"/>
        <v>341371.12697070761</v>
      </c>
      <c r="X809" s="17">
        <f t="shared" si="464"/>
        <v>0</v>
      </c>
      <c r="Y809" s="2">
        <f t="shared" si="465"/>
        <v>0</v>
      </c>
      <c r="Z809" s="72">
        <f t="shared" si="466"/>
        <v>0</v>
      </c>
      <c r="AA809" s="2">
        <f t="shared" si="467"/>
        <v>0</v>
      </c>
      <c r="AB809" s="12">
        <f t="shared" si="476"/>
        <v>4.6600000000000003E-2</v>
      </c>
      <c r="AC809" s="17">
        <f t="shared" si="468"/>
        <v>6</v>
      </c>
      <c r="AD809" s="17">
        <v>252</v>
      </c>
      <c r="AE809" s="13">
        <f t="shared" si="481"/>
        <v>1.0010850360000001</v>
      </c>
      <c r="AF809" s="2">
        <f t="shared" si="469"/>
        <v>367.09454152000001</v>
      </c>
      <c r="AG809" s="2">
        <f t="shared" si="470"/>
        <v>370.39996212</v>
      </c>
      <c r="AH809" s="3">
        <f t="shared" si="471"/>
        <v>0</v>
      </c>
      <c r="AI809" s="4" t="str">
        <f t="shared" si="477"/>
        <v>A+J=</v>
      </c>
      <c r="AJ809" s="11">
        <f t="shared" si="478"/>
        <v>41988</v>
      </c>
      <c r="AK809" s="11"/>
      <c r="AL809" s="4"/>
      <c r="AM809" s="1"/>
      <c r="AN809" s="11"/>
      <c r="AO809" s="1"/>
      <c r="AP809" s="1"/>
      <c r="AQ809" s="3"/>
      <c r="AR809" s="3"/>
      <c r="AS809" s="6"/>
      <c r="AT809" s="1"/>
      <c r="AU809" s="1"/>
      <c r="AV809" s="1"/>
      <c r="AW809" s="1"/>
      <c r="AX809" s="1"/>
      <c r="AY809" s="1"/>
      <c r="AZ809" s="1"/>
      <c r="BA809" s="1"/>
      <c r="BB809" s="1"/>
    </row>
    <row r="810" spans="1:54" x14ac:dyDescent="0.2">
      <c r="A810" s="158">
        <f t="shared" si="472"/>
        <v>41966</v>
      </c>
      <c r="B810" s="2">
        <f t="shared" si="454"/>
        <v>341741.5269328276</v>
      </c>
      <c r="C810" s="2">
        <f t="shared" si="473"/>
        <v>298924.56037127</v>
      </c>
      <c r="D810" s="2">
        <f>SUM(Y810:Y$1074)</f>
        <v>13270.197534139999</v>
      </c>
      <c r="E810" s="73">
        <f t="shared" si="455"/>
        <v>285654.36283712997</v>
      </c>
      <c r="F810" s="88">
        <f t="shared" ref="F810:F873" si="483">IF(G810=G809,F809,G809)</f>
        <v>3991.24</v>
      </c>
      <c r="G810" s="3">
        <f>IF(AND(N810=1,N809&gt;1),VLOOKUP(A809,[1]Plan1!$BK$81:$BM$259,3),G809)</f>
        <v>4008</v>
      </c>
      <c r="H810" s="11">
        <f t="shared" ref="H810:H873" si="484">EDATE(I810,-1)</f>
        <v>41897</v>
      </c>
      <c r="I810" s="11">
        <f t="shared" ref="I810:I873" si="485">IF(X809&gt;0,EDATE(A810,-1),+I809)</f>
        <v>41927</v>
      </c>
      <c r="J810" s="12">
        <f t="shared" si="456"/>
        <v>4.1991962397651683E-3</v>
      </c>
      <c r="K810" s="11">
        <f t="shared" si="474"/>
        <v>41988</v>
      </c>
      <c r="L810" s="11">
        <f t="shared" si="457"/>
        <v>41988</v>
      </c>
      <c r="M810" s="1">
        <f t="shared" si="479"/>
        <v>21</v>
      </c>
      <c r="N810" s="1">
        <f t="shared" si="458"/>
        <v>6</v>
      </c>
      <c r="O810" s="2">
        <f t="shared" si="459"/>
        <v>1.00119797</v>
      </c>
      <c r="P810" s="13">
        <f t="shared" ref="P810:P873" si="486">IF(L810&gt;L809,O809,P809)</f>
        <v>1.00569971</v>
      </c>
      <c r="Q810" s="13">
        <f t="shared" si="480"/>
        <v>1.1411040202641207</v>
      </c>
      <c r="R810" s="2">
        <f t="shared" si="482"/>
        <v>1.1424710199999999</v>
      </c>
      <c r="S810" s="2">
        <f t="shared" si="475"/>
        <v>1.13180649</v>
      </c>
      <c r="T810" s="2">
        <f t="shared" si="460"/>
        <v>338324.75744860002</v>
      </c>
      <c r="U810" s="2">
        <f t="shared" si="461"/>
        <v>1749.0981585816485</v>
      </c>
      <c r="V810" s="2">
        <f t="shared" si="462"/>
        <v>40697.46844085597</v>
      </c>
      <c r="W810" s="2">
        <f t="shared" si="463"/>
        <v>341371.12697070761</v>
      </c>
      <c r="X810" s="17">
        <f t="shared" si="464"/>
        <v>0</v>
      </c>
      <c r="Y810" s="2">
        <f t="shared" si="465"/>
        <v>0</v>
      </c>
      <c r="Z810" s="72">
        <f t="shared" si="466"/>
        <v>0</v>
      </c>
      <c r="AA810" s="2">
        <f t="shared" si="467"/>
        <v>0</v>
      </c>
      <c r="AB810" s="12">
        <f t="shared" si="476"/>
        <v>4.6600000000000003E-2</v>
      </c>
      <c r="AC810" s="17">
        <f t="shared" si="468"/>
        <v>6</v>
      </c>
      <c r="AD810" s="17">
        <v>252</v>
      </c>
      <c r="AE810" s="13">
        <f t="shared" si="481"/>
        <v>1.0010850360000001</v>
      </c>
      <c r="AF810" s="2">
        <f t="shared" si="469"/>
        <v>367.09454152000001</v>
      </c>
      <c r="AG810" s="2">
        <f t="shared" si="470"/>
        <v>370.39996212</v>
      </c>
      <c r="AH810" s="3">
        <f t="shared" si="471"/>
        <v>0</v>
      </c>
      <c r="AI810" s="4" t="str">
        <f t="shared" si="477"/>
        <v>A+J=</v>
      </c>
      <c r="AJ810" s="11">
        <f t="shared" si="478"/>
        <v>41988</v>
      </c>
      <c r="AK810" s="11"/>
      <c r="AL810" s="4"/>
      <c r="AM810" s="1"/>
      <c r="AN810" s="11"/>
      <c r="AO810" s="1"/>
      <c r="AP810" s="1"/>
      <c r="AQ810" s="3"/>
      <c r="AR810" s="3"/>
      <c r="AS810" s="6"/>
      <c r="AT810" s="1"/>
      <c r="AU810" s="1"/>
      <c r="AV810" s="1"/>
      <c r="AW810" s="1"/>
      <c r="AX810" s="1"/>
      <c r="AY810" s="1"/>
      <c r="AZ810" s="1"/>
      <c r="BA810" s="1"/>
      <c r="BB810" s="1"/>
    </row>
    <row r="811" spans="1:54" x14ac:dyDescent="0.2">
      <c r="A811" s="158">
        <f t="shared" si="472"/>
        <v>41967</v>
      </c>
      <c r="B811" s="2">
        <f t="shared" si="454"/>
        <v>341741.5269328276</v>
      </c>
      <c r="C811" s="2">
        <f t="shared" si="473"/>
        <v>298924.56037127</v>
      </c>
      <c r="D811" s="2">
        <f>SUM(Y811:Y$1074)</f>
        <v>13270.197534139999</v>
      </c>
      <c r="E811" s="73">
        <f t="shared" si="455"/>
        <v>285654.36283712997</v>
      </c>
      <c r="F811" s="88">
        <f t="shared" si="483"/>
        <v>3991.24</v>
      </c>
      <c r="G811" s="3">
        <f>IF(AND(N811=1,N810&gt;1),VLOOKUP(A810,[1]Plan1!$BK$81:$BM$259,3),G810)</f>
        <v>4008</v>
      </c>
      <c r="H811" s="11">
        <f t="shared" si="484"/>
        <v>41897</v>
      </c>
      <c r="I811" s="11">
        <f t="shared" si="485"/>
        <v>41927</v>
      </c>
      <c r="J811" s="12">
        <f t="shared" si="456"/>
        <v>4.1991962397651683E-3</v>
      </c>
      <c r="K811" s="11">
        <f t="shared" si="474"/>
        <v>41988</v>
      </c>
      <c r="L811" s="11">
        <f t="shared" si="457"/>
        <v>41988</v>
      </c>
      <c r="M811" s="1">
        <f t="shared" si="479"/>
        <v>21</v>
      </c>
      <c r="N811" s="1">
        <f t="shared" si="458"/>
        <v>6</v>
      </c>
      <c r="O811" s="2">
        <f t="shared" si="459"/>
        <v>1.00119797</v>
      </c>
      <c r="P811" s="13">
        <f t="shared" si="486"/>
        <v>1.00569971</v>
      </c>
      <c r="Q811" s="13">
        <f t="shared" si="480"/>
        <v>1.1411040202641207</v>
      </c>
      <c r="R811" s="2">
        <f t="shared" si="482"/>
        <v>1.1424710199999999</v>
      </c>
      <c r="S811" s="2">
        <f t="shared" si="475"/>
        <v>1.13180649</v>
      </c>
      <c r="T811" s="2">
        <f t="shared" si="460"/>
        <v>338324.75744860002</v>
      </c>
      <c r="U811" s="2">
        <f t="shared" si="461"/>
        <v>1749.0981585816485</v>
      </c>
      <c r="V811" s="2">
        <f t="shared" si="462"/>
        <v>40697.46844085597</v>
      </c>
      <c r="W811" s="2">
        <f t="shared" si="463"/>
        <v>341371.12697070761</v>
      </c>
      <c r="X811" s="17">
        <f t="shared" si="464"/>
        <v>0</v>
      </c>
      <c r="Y811" s="2">
        <f t="shared" si="465"/>
        <v>0</v>
      </c>
      <c r="Z811" s="72">
        <f t="shared" si="466"/>
        <v>0</v>
      </c>
      <c r="AA811" s="2">
        <f t="shared" si="467"/>
        <v>0</v>
      </c>
      <c r="AB811" s="12">
        <f t="shared" si="476"/>
        <v>4.6600000000000003E-2</v>
      </c>
      <c r="AC811" s="17">
        <f t="shared" si="468"/>
        <v>6</v>
      </c>
      <c r="AD811" s="17">
        <v>252</v>
      </c>
      <c r="AE811" s="13">
        <f t="shared" si="481"/>
        <v>1.0010850360000001</v>
      </c>
      <c r="AF811" s="2">
        <f t="shared" si="469"/>
        <v>367.09454152000001</v>
      </c>
      <c r="AG811" s="2">
        <f t="shared" si="470"/>
        <v>370.39996212</v>
      </c>
      <c r="AH811" s="3">
        <f t="shared" si="471"/>
        <v>0</v>
      </c>
      <c r="AI811" s="4" t="str">
        <f t="shared" si="477"/>
        <v>A+J=</v>
      </c>
      <c r="AJ811" s="11">
        <f t="shared" si="478"/>
        <v>41988</v>
      </c>
      <c r="AK811" s="11"/>
      <c r="AL811" s="4"/>
      <c r="AM811" s="1"/>
      <c r="AN811" s="11"/>
      <c r="AO811" s="1"/>
      <c r="AP811" s="1"/>
      <c r="AQ811" s="3"/>
      <c r="AR811" s="3"/>
      <c r="AS811" s="6"/>
      <c r="AT811" s="1"/>
      <c r="AU811" s="1"/>
      <c r="AV811" s="1"/>
      <c r="AW811" s="1"/>
      <c r="AX811" s="1"/>
      <c r="AY811" s="1"/>
      <c r="AZ811" s="1"/>
      <c r="BA811" s="1"/>
      <c r="BB811" s="1"/>
    </row>
    <row r="812" spans="1:54" x14ac:dyDescent="0.2">
      <c r="A812" s="158">
        <f t="shared" si="472"/>
        <v>41968</v>
      </c>
      <c r="B812" s="2">
        <f t="shared" si="454"/>
        <v>341868.51105137449</v>
      </c>
      <c r="C812" s="2">
        <f t="shared" si="473"/>
        <v>298924.56037127</v>
      </c>
      <c r="D812" s="2">
        <f>SUM(Y812:Y$1074)</f>
        <v>13270.197534139999</v>
      </c>
      <c r="E812" s="73">
        <f t="shared" si="455"/>
        <v>285654.36283712997</v>
      </c>
      <c r="F812" s="88">
        <f t="shared" si="483"/>
        <v>3991.24</v>
      </c>
      <c r="G812" s="3">
        <f>IF(AND(N812=1,N811&gt;1),VLOOKUP(A811,[1]Plan1!$BK$81:$BM$259,3),G811)</f>
        <v>4008</v>
      </c>
      <c r="H812" s="11">
        <f t="shared" si="484"/>
        <v>41897</v>
      </c>
      <c r="I812" s="11">
        <f t="shared" si="485"/>
        <v>41927</v>
      </c>
      <c r="J812" s="12">
        <f t="shared" si="456"/>
        <v>4.1991962397651683E-3</v>
      </c>
      <c r="K812" s="11">
        <f t="shared" si="474"/>
        <v>41988</v>
      </c>
      <c r="L812" s="11">
        <f t="shared" si="457"/>
        <v>41988</v>
      </c>
      <c r="M812" s="1">
        <f t="shared" si="479"/>
        <v>21</v>
      </c>
      <c r="N812" s="1">
        <f t="shared" si="458"/>
        <v>7</v>
      </c>
      <c r="O812" s="2">
        <f t="shared" si="459"/>
        <v>1.0013977700000001</v>
      </c>
      <c r="P812" s="13">
        <f t="shared" si="486"/>
        <v>1.00569971</v>
      </c>
      <c r="Q812" s="13">
        <f t="shared" si="480"/>
        <v>1.1411040202641207</v>
      </c>
      <c r="R812" s="2">
        <f t="shared" si="482"/>
        <v>1.14269902</v>
      </c>
      <c r="S812" s="2">
        <f t="shared" si="475"/>
        <v>1.13180649</v>
      </c>
      <c r="T812" s="2">
        <f t="shared" si="460"/>
        <v>338324.75744860002</v>
      </c>
      <c r="U812" s="2">
        <f t="shared" si="461"/>
        <v>1749.0981585816485</v>
      </c>
      <c r="V812" s="2">
        <f t="shared" si="462"/>
        <v>40762.597635582868</v>
      </c>
      <c r="W812" s="2">
        <f t="shared" si="463"/>
        <v>341436.25616543449</v>
      </c>
      <c r="X812" s="17">
        <f t="shared" si="464"/>
        <v>0</v>
      </c>
      <c r="Y812" s="2">
        <f t="shared" si="465"/>
        <v>0</v>
      </c>
      <c r="Z812" s="72">
        <f t="shared" si="466"/>
        <v>0</v>
      </c>
      <c r="AA812" s="2">
        <f t="shared" si="467"/>
        <v>0</v>
      </c>
      <c r="AB812" s="12">
        <f t="shared" si="476"/>
        <v>4.6600000000000003E-2</v>
      </c>
      <c r="AC812" s="17">
        <f t="shared" si="468"/>
        <v>7</v>
      </c>
      <c r="AD812" s="17">
        <v>252</v>
      </c>
      <c r="AE812" s="13">
        <f t="shared" si="481"/>
        <v>1.0012659900000001</v>
      </c>
      <c r="AF812" s="2">
        <f t="shared" si="469"/>
        <v>428.31575967999999</v>
      </c>
      <c r="AG812" s="2">
        <f t="shared" si="470"/>
        <v>432.25488594000001</v>
      </c>
      <c r="AH812" s="3">
        <f t="shared" si="471"/>
        <v>0</v>
      </c>
      <c r="AI812" s="4" t="str">
        <f t="shared" si="477"/>
        <v>A+J=</v>
      </c>
      <c r="AJ812" s="11">
        <f t="shared" si="478"/>
        <v>41988</v>
      </c>
      <c r="AK812" s="11"/>
      <c r="AL812" s="4"/>
      <c r="AM812" s="1"/>
      <c r="AN812" s="11"/>
      <c r="AO812" s="1"/>
      <c r="AP812" s="1"/>
      <c r="AQ812" s="3"/>
      <c r="AR812" s="3"/>
      <c r="AS812" s="6"/>
      <c r="AT812" s="1"/>
      <c r="AU812" s="1"/>
      <c r="AV812" s="1"/>
      <c r="AW812" s="1"/>
      <c r="AX812" s="1"/>
      <c r="AY812" s="1"/>
      <c r="AZ812" s="1"/>
      <c r="BA812" s="1"/>
      <c r="BB812" s="1"/>
    </row>
    <row r="813" spans="1:54" x14ac:dyDescent="0.2">
      <c r="A813" s="158">
        <f t="shared" si="472"/>
        <v>41969</v>
      </c>
      <c r="B813" s="2">
        <f t="shared" si="454"/>
        <v>341995.53825077222</v>
      </c>
      <c r="C813" s="2">
        <f t="shared" si="473"/>
        <v>298924.56037127</v>
      </c>
      <c r="D813" s="2">
        <f>SUM(Y813:Y$1074)</f>
        <v>13270.197534139999</v>
      </c>
      <c r="E813" s="73">
        <f t="shared" si="455"/>
        <v>285654.36283712997</v>
      </c>
      <c r="F813" s="88">
        <f t="shared" si="483"/>
        <v>3991.24</v>
      </c>
      <c r="G813" s="3">
        <f>IF(AND(N813=1,N812&gt;1),VLOOKUP(A812,[1]Plan1!$BK$81:$BM$259,3),G812)</f>
        <v>4008</v>
      </c>
      <c r="H813" s="11">
        <f t="shared" si="484"/>
        <v>41897</v>
      </c>
      <c r="I813" s="11">
        <f t="shared" si="485"/>
        <v>41927</v>
      </c>
      <c r="J813" s="12">
        <f t="shared" si="456"/>
        <v>4.1991962397651683E-3</v>
      </c>
      <c r="K813" s="11">
        <f t="shared" si="474"/>
        <v>41988</v>
      </c>
      <c r="L813" s="11">
        <f t="shared" si="457"/>
        <v>41988</v>
      </c>
      <c r="M813" s="1">
        <f t="shared" si="479"/>
        <v>21</v>
      </c>
      <c r="N813" s="1">
        <f t="shared" si="458"/>
        <v>8</v>
      </c>
      <c r="O813" s="2">
        <f t="shared" si="459"/>
        <v>1.0015976099999999</v>
      </c>
      <c r="P813" s="13">
        <f t="shared" si="486"/>
        <v>1.00569971</v>
      </c>
      <c r="Q813" s="13">
        <f t="shared" si="480"/>
        <v>1.1411040202641207</v>
      </c>
      <c r="R813" s="2">
        <f t="shared" si="482"/>
        <v>1.1429270499999999</v>
      </c>
      <c r="S813" s="2">
        <f t="shared" si="475"/>
        <v>1.13180649</v>
      </c>
      <c r="T813" s="2">
        <f t="shared" si="460"/>
        <v>338324.75744860002</v>
      </c>
      <c r="U813" s="2">
        <f t="shared" si="461"/>
        <v>1749.0981585816485</v>
      </c>
      <c r="V813" s="2">
        <f t="shared" si="462"/>
        <v>40827.735399940604</v>
      </c>
      <c r="W813" s="2">
        <f t="shared" si="463"/>
        <v>341501.39392979222</v>
      </c>
      <c r="X813" s="17">
        <f t="shared" si="464"/>
        <v>0</v>
      </c>
      <c r="Y813" s="2">
        <f t="shared" si="465"/>
        <v>0</v>
      </c>
      <c r="Z813" s="72">
        <f t="shared" si="466"/>
        <v>0</v>
      </c>
      <c r="AA813" s="2">
        <f t="shared" si="467"/>
        <v>0</v>
      </c>
      <c r="AB813" s="12">
        <f t="shared" si="476"/>
        <v>4.6600000000000003E-2</v>
      </c>
      <c r="AC813" s="17">
        <f t="shared" si="468"/>
        <v>8</v>
      </c>
      <c r="AD813" s="17">
        <v>252</v>
      </c>
      <c r="AE813" s="13">
        <f t="shared" si="481"/>
        <v>1.001446976</v>
      </c>
      <c r="AF813" s="2">
        <f t="shared" si="469"/>
        <v>489.54780423</v>
      </c>
      <c r="AG813" s="2">
        <f t="shared" si="470"/>
        <v>494.14432097999997</v>
      </c>
      <c r="AH813" s="3">
        <f t="shared" si="471"/>
        <v>0</v>
      </c>
      <c r="AI813" s="4" t="str">
        <f t="shared" si="477"/>
        <v>A+J=</v>
      </c>
      <c r="AJ813" s="11">
        <f t="shared" si="478"/>
        <v>41988</v>
      </c>
      <c r="AK813" s="11"/>
      <c r="AL813" s="4"/>
      <c r="AM813" s="1"/>
      <c r="AN813" s="11"/>
      <c r="AO813" s="1"/>
      <c r="AP813" s="1"/>
      <c r="AQ813" s="3"/>
      <c r="AR813" s="3"/>
      <c r="AS813" s="6"/>
      <c r="AT813" s="1"/>
      <c r="AU813" s="1"/>
      <c r="AV813" s="1"/>
      <c r="AW813" s="1"/>
      <c r="AX813" s="1"/>
      <c r="AY813" s="1"/>
      <c r="AZ813" s="1"/>
      <c r="BA813" s="1"/>
      <c r="BB813" s="1"/>
    </row>
    <row r="814" spans="1:54" x14ac:dyDescent="0.2">
      <c r="A814" s="158">
        <f t="shared" si="472"/>
        <v>41970</v>
      </c>
      <c r="B814" s="2">
        <f t="shared" si="454"/>
        <v>342122.62066983542</v>
      </c>
      <c r="C814" s="2">
        <f t="shared" si="473"/>
        <v>298924.56037127</v>
      </c>
      <c r="D814" s="2">
        <f>SUM(Y814:Y$1074)</f>
        <v>13270.197534139999</v>
      </c>
      <c r="E814" s="73">
        <f t="shared" si="455"/>
        <v>285654.36283712997</v>
      </c>
      <c r="F814" s="88">
        <f t="shared" si="483"/>
        <v>3991.24</v>
      </c>
      <c r="G814" s="3">
        <f>IF(AND(N814=1,N813&gt;1),VLOOKUP(A813,[1]Plan1!$BK$81:$BM$259,3),G813)</f>
        <v>4008</v>
      </c>
      <c r="H814" s="11">
        <f t="shared" si="484"/>
        <v>41897</v>
      </c>
      <c r="I814" s="11">
        <f t="shared" si="485"/>
        <v>41927</v>
      </c>
      <c r="J814" s="12">
        <f t="shared" si="456"/>
        <v>4.1991962397651683E-3</v>
      </c>
      <c r="K814" s="11">
        <f t="shared" si="474"/>
        <v>41988</v>
      </c>
      <c r="L814" s="11">
        <f t="shared" si="457"/>
        <v>41988</v>
      </c>
      <c r="M814" s="1">
        <f t="shared" si="479"/>
        <v>21</v>
      </c>
      <c r="N814" s="1">
        <f t="shared" si="458"/>
        <v>9</v>
      </c>
      <c r="O814" s="2">
        <f t="shared" si="459"/>
        <v>1.0017974999999999</v>
      </c>
      <c r="P814" s="13">
        <f t="shared" si="486"/>
        <v>1.00569971</v>
      </c>
      <c r="Q814" s="13">
        <f t="shared" si="480"/>
        <v>1.1411040202641207</v>
      </c>
      <c r="R814" s="2">
        <f t="shared" si="482"/>
        <v>1.1431551499999999</v>
      </c>
      <c r="S814" s="2">
        <f t="shared" si="475"/>
        <v>1.13180649</v>
      </c>
      <c r="T814" s="2">
        <f t="shared" si="460"/>
        <v>338324.75744860002</v>
      </c>
      <c r="U814" s="2">
        <f t="shared" si="461"/>
        <v>1749.0981585816485</v>
      </c>
      <c r="V814" s="2">
        <f t="shared" si="462"/>
        <v>40892.89316010374</v>
      </c>
      <c r="W814" s="2">
        <f t="shared" si="463"/>
        <v>341566.55168995541</v>
      </c>
      <c r="X814" s="17">
        <f t="shared" si="464"/>
        <v>0</v>
      </c>
      <c r="Y814" s="2">
        <f t="shared" si="465"/>
        <v>0</v>
      </c>
      <c r="Z814" s="72">
        <f t="shared" si="466"/>
        <v>0</v>
      </c>
      <c r="AA814" s="2">
        <f t="shared" si="467"/>
        <v>0</v>
      </c>
      <c r="AB814" s="12">
        <f t="shared" si="476"/>
        <v>4.6600000000000003E-2</v>
      </c>
      <c r="AC814" s="17">
        <f t="shared" si="468"/>
        <v>9</v>
      </c>
      <c r="AD814" s="17">
        <v>252</v>
      </c>
      <c r="AE814" s="13">
        <f t="shared" si="481"/>
        <v>1.0016279960000001</v>
      </c>
      <c r="AF814" s="2">
        <f t="shared" si="469"/>
        <v>550.79135182000005</v>
      </c>
      <c r="AG814" s="2">
        <f t="shared" si="470"/>
        <v>556.06897988000003</v>
      </c>
      <c r="AH814" s="3">
        <f t="shared" si="471"/>
        <v>0</v>
      </c>
      <c r="AI814" s="4" t="str">
        <f t="shared" si="477"/>
        <v>A+J=</v>
      </c>
      <c r="AJ814" s="11">
        <f t="shared" si="478"/>
        <v>41988</v>
      </c>
      <c r="AK814" s="11"/>
      <c r="AL814" s="4"/>
      <c r="AM814" s="1"/>
      <c r="AN814" s="11"/>
      <c r="AO814" s="1"/>
      <c r="AP814" s="1"/>
      <c r="AQ814" s="3"/>
      <c r="AR814" s="3"/>
      <c r="AS814" s="6"/>
      <c r="AT814" s="1"/>
      <c r="AU814" s="1"/>
      <c r="AV814" s="1"/>
      <c r="AW814" s="1"/>
      <c r="AX814" s="1"/>
      <c r="AY814" s="1"/>
      <c r="AZ814" s="1"/>
      <c r="BA814" s="1"/>
      <c r="BB814" s="1"/>
    </row>
    <row r="815" spans="1:54" x14ac:dyDescent="0.2">
      <c r="A815" s="158">
        <f t="shared" si="472"/>
        <v>41971</v>
      </c>
      <c r="B815" s="2">
        <f t="shared" si="454"/>
        <v>342249.7461959694</v>
      </c>
      <c r="C815" s="2">
        <f t="shared" si="473"/>
        <v>298924.56037127</v>
      </c>
      <c r="D815" s="2">
        <f>SUM(Y815:Y$1074)</f>
        <v>13270.197534139999</v>
      </c>
      <c r="E815" s="73">
        <f t="shared" si="455"/>
        <v>285654.36283712997</v>
      </c>
      <c r="F815" s="88">
        <f t="shared" si="483"/>
        <v>3991.24</v>
      </c>
      <c r="G815" s="3">
        <f>IF(AND(N815=1,N814&gt;1),VLOOKUP(A814,[1]Plan1!$BK$81:$BM$259,3),G814)</f>
        <v>4008</v>
      </c>
      <c r="H815" s="11">
        <f t="shared" si="484"/>
        <v>41897</v>
      </c>
      <c r="I815" s="11">
        <f t="shared" si="485"/>
        <v>41927</v>
      </c>
      <c r="J815" s="12">
        <f t="shared" si="456"/>
        <v>4.1991962397651683E-3</v>
      </c>
      <c r="K815" s="11">
        <f t="shared" si="474"/>
        <v>41988</v>
      </c>
      <c r="L815" s="11">
        <f t="shared" si="457"/>
        <v>41988</v>
      </c>
      <c r="M815" s="1">
        <f t="shared" si="479"/>
        <v>21</v>
      </c>
      <c r="N815" s="1">
        <f t="shared" si="458"/>
        <v>10</v>
      </c>
      <c r="O815" s="2">
        <f t="shared" si="459"/>
        <v>1.0019974199999999</v>
      </c>
      <c r="P815" s="13">
        <f t="shared" si="486"/>
        <v>1.00569971</v>
      </c>
      <c r="Q815" s="13">
        <f t="shared" si="480"/>
        <v>1.1411040202641207</v>
      </c>
      <c r="R815" s="2">
        <f t="shared" si="482"/>
        <v>1.1433832799999999</v>
      </c>
      <c r="S815" s="2">
        <f t="shared" si="475"/>
        <v>1.13180649</v>
      </c>
      <c r="T815" s="2">
        <f t="shared" si="460"/>
        <v>338324.75744860002</v>
      </c>
      <c r="U815" s="2">
        <f t="shared" si="461"/>
        <v>1749.0981585816485</v>
      </c>
      <c r="V815" s="2">
        <f t="shared" si="462"/>
        <v>40958.059489897772</v>
      </c>
      <c r="W815" s="2">
        <f t="shared" si="463"/>
        <v>341631.71801974939</v>
      </c>
      <c r="X815" s="17">
        <f t="shared" si="464"/>
        <v>0</v>
      </c>
      <c r="Y815" s="2">
        <f t="shared" si="465"/>
        <v>0</v>
      </c>
      <c r="Z815" s="72">
        <f t="shared" si="466"/>
        <v>0</v>
      </c>
      <c r="AA815" s="2">
        <f t="shared" si="467"/>
        <v>0</v>
      </c>
      <c r="AB815" s="12">
        <f t="shared" si="476"/>
        <v>4.6600000000000003E-2</v>
      </c>
      <c r="AC815" s="17">
        <f t="shared" si="468"/>
        <v>10</v>
      </c>
      <c r="AD815" s="17">
        <v>252</v>
      </c>
      <c r="AE815" s="13">
        <f t="shared" si="481"/>
        <v>1.0018090479999999</v>
      </c>
      <c r="AF815" s="2">
        <f t="shared" si="469"/>
        <v>612.04572581000002</v>
      </c>
      <c r="AG815" s="2">
        <f t="shared" si="470"/>
        <v>618.02817621999998</v>
      </c>
      <c r="AH815" s="3">
        <f t="shared" si="471"/>
        <v>0</v>
      </c>
      <c r="AI815" s="4" t="str">
        <f t="shared" si="477"/>
        <v>A+J=</v>
      </c>
      <c r="AJ815" s="11">
        <f t="shared" si="478"/>
        <v>41988</v>
      </c>
      <c r="AK815" s="11"/>
      <c r="AL815" s="4"/>
      <c r="AM815" s="1"/>
      <c r="AN815" s="11"/>
      <c r="AO815" s="1"/>
      <c r="AP815" s="1"/>
      <c r="AQ815" s="3"/>
      <c r="AR815" s="3"/>
      <c r="AS815" s="6"/>
      <c r="AT815" s="1"/>
      <c r="AU815" s="1"/>
      <c r="AV815" s="1"/>
      <c r="AW815" s="1"/>
      <c r="AX815" s="1"/>
      <c r="AY815" s="1"/>
      <c r="AZ815" s="1"/>
      <c r="BA815" s="1"/>
      <c r="BB815" s="1"/>
    </row>
    <row r="816" spans="1:54" x14ac:dyDescent="0.2">
      <c r="A816" s="158">
        <f t="shared" si="472"/>
        <v>41972</v>
      </c>
      <c r="B816" s="2">
        <f t="shared" si="454"/>
        <v>342376.91770229803</v>
      </c>
      <c r="C816" s="2">
        <f t="shared" si="473"/>
        <v>298924.56037127</v>
      </c>
      <c r="D816" s="2">
        <f>SUM(Y816:Y$1074)</f>
        <v>13270.197534139999</v>
      </c>
      <c r="E816" s="73">
        <f t="shared" si="455"/>
        <v>285654.36283712997</v>
      </c>
      <c r="F816" s="88">
        <f t="shared" si="483"/>
        <v>3991.24</v>
      </c>
      <c r="G816" s="3">
        <f>IF(AND(N816=1,N815&gt;1),VLOOKUP(A815,[1]Plan1!$BK$81:$BM$259,3),G815)</f>
        <v>4008</v>
      </c>
      <c r="H816" s="11">
        <f t="shared" si="484"/>
        <v>41897</v>
      </c>
      <c r="I816" s="11">
        <f t="shared" si="485"/>
        <v>41927</v>
      </c>
      <c r="J816" s="12">
        <f t="shared" si="456"/>
        <v>4.1991962397651683E-3</v>
      </c>
      <c r="K816" s="11">
        <f t="shared" si="474"/>
        <v>41988</v>
      </c>
      <c r="L816" s="11">
        <f t="shared" si="457"/>
        <v>41988</v>
      </c>
      <c r="M816" s="1">
        <f t="shared" si="479"/>
        <v>21</v>
      </c>
      <c r="N816" s="1">
        <f t="shared" si="458"/>
        <v>11</v>
      </c>
      <c r="O816" s="2">
        <f t="shared" si="459"/>
        <v>1.0021973799999999</v>
      </c>
      <c r="P816" s="13">
        <f t="shared" si="486"/>
        <v>1.00569971</v>
      </c>
      <c r="Q816" s="13">
        <f t="shared" si="480"/>
        <v>1.1411040202641207</v>
      </c>
      <c r="R816" s="2">
        <f t="shared" si="482"/>
        <v>1.1436114500000001</v>
      </c>
      <c r="S816" s="2">
        <f t="shared" si="475"/>
        <v>1.13180649</v>
      </c>
      <c r="T816" s="2">
        <f t="shared" si="460"/>
        <v>338324.75744860002</v>
      </c>
      <c r="U816" s="2">
        <f t="shared" si="461"/>
        <v>1749.0981585816485</v>
      </c>
      <c r="V816" s="2">
        <f t="shared" si="462"/>
        <v>41023.237245866374</v>
      </c>
      <c r="W816" s="2">
        <f t="shared" si="463"/>
        <v>341696.89577571803</v>
      </c>
      <c r="X816" s="17">
        <f t="shared" si="464"/>
        <v>0</v>
      </c>
      <c r="Y816" s="2">
        <f t="shared" si="465"/>
        <v>0</v>
      </c>
      <c r="Z816" s="72">
        <f t="shared" si="466"/>
        <v>0</v>
      </c>
      <c r="AA816" s="2">
        <f t="shared" si="467"/>
        <v>0</v>
      </c>
      <c r="AB816" s="12">
        <f t="shared" si="476"/>
        <v>4.6600000000000003E-2</v>
      </c>
      <c r="AC816" s="17">
        <f t="shared" si="468"/>
        <v>11</v>
      </c>
      <c r="AD816" s="17">
        <v>252</v>
      </c>
      <c r="AE816" s="13">
        <f t="shared" si="481"/>
        <v>1.001990132</v>
      </c>
      <c r="AF816" s="2">
        <f t="shared" si="469"/>
        <v>673.31092619000003</v>
      </c>
      <c r="AG816" s="2">
        <f t="shared" si="470"/>
        <v>680.02192658000001</v>
      </c>
      <c r="AH816" s="3">
        <f t="shared" si="471"/>
        <v>0</v>
      </c>
      <c r="AI816" s="4" t="str">
        <f t="shared" si="477"/>
        <v>A+J=</v>
      </c>
      <c r="AJ816" s="11">
        <f t="shared" si="478"/>
        <v>41988</v>
      </c>
      <c r="AK816" s="11"/>
      <c r="AL816" s="4"/>
      <c r="AM816" s="1"/>
      <c r="AN816" s="11"/>
      <c r="AO816" s="1"/>
      <c r="AP816" s="1"/>
      <c r="AQ816" s="3"/>
      <c r="AR816" s="3"/>
      <c r="AS816" s="6"/>
      <c r="AT816" s="1"/>
      <c r="AU816" s="1"/>
      <c r="AV816" s="1"/>
      <c r="AW816" s="1"/>
      <c r="AX816" s="1"/>
      <c r="AY816" s="1"/>
      <c r="AZ816" s="1"/>
      <c r="BA816" s="1"/>
      <c r="BB816" s="1"/>
    </row>
    <row r="817" spans="1:138" x14ac:dyDescent="0.2">
      <c r="A817" s="158">
        <f t="shared" si="472"/>
        <v>41973</v>
      </c>
      <c r="B817" s="2">
        <f t="shared" si="454"/>
        <v>342376.91770229803</v>
      </c>
      <c r="C817" s="2">
        <f t="shared" si="473"/>
        <v>298924.56037127</v>
      </c>
      <c r="D817" s="2">
        <f>SUM(Y817:Y$1074)</f>
        <v>13270.197534139999</v>
      </c>
      <c r="E817" s="73">
        <f t="shared" si="455"/>
        <v>285654.36283712997</v>
      </c>
      <c r="F817" s="88">
        <f t="shared" si="483"/>
        <v>3991.24</v>
      </c>
      <c r="G817" s="3">
        <f>IF(AND(N817=1,N816&gt;1),VLOOKUP(A816,[1]Plan1!$BK$81:$BM$259,3),G816)</f>
        <v>4008</v>
      </c>
      <c r="H817" s="11">
        <f t="shared" si="484"/>
        <v>41897</v>
      </c>
      <c r="I817" s="11">
        <f t="shared" si="485"/>
        <v>41927</v>
      </c>
      <c r="J817" s="12">
        <f t="shared" si="456"/>
        <v>4.1991962397651683E-3</v>
      </c>
      <c r="K817" s="11">
        <f t="shared" si="474"/>
        <v>41988</v>
      </c>
      <c r="L817" s="11">
        <f t="shared" si="457"/>
        <v>41988</v>
      </c>
      <c r="M817" s="1">
        <f t="shared" si="479"/>
        <v>21</v>
      </c>
      <c r="N817" s="1">
        <f t="shared" si="458"/>
        <v>11</v>
      </c>
      <c r="O817" s="2">
        <f t="shared" si="459"/>
        <v>1.0021973799999999</v>
      </c>
      <c r="P817" s="13">
        <f t="shared" si="486"/>
        <v>1.00569971</v>
      </c>
      <c r="Q817" s="13">
        <f t="shared" si="480"/>
        <v>1.1411040202641207</v>
      </c>
      <c r="R817" s="2">
        <f t="shared" si="482"/>
        <v>1.1436114500000001</v>
      </c>
      <c r="S817" s="2">
        <f t="shared" si="475"/>
        <v>1.13180649</v>
      </c>
      <c r="T817" s="2">
        <f t="shared" si="460"/>
        <v>338324.75744860002</v>
      </c>
      <c r="U817" s="2">
        <f t="shared" si="461"/>
        <v>1749.0981585816485</v>
      </c>
      <c r="V817" s="2">
        <f t="shared" si="462"/>
        <v>41023.237245866374</v>
      </c>
      <c r="W817" s="2">
        <f t="shared" si="463"/>
        <v>341696.89577571803</v>
      </c>
      <c r="X817" s="17">
        <f t="shared" si="464"/>
        <v>0</v>
      </c>
      <c r="Y817" s="2">
        <f t="shared" si="465"/>
        <v>0</v>
      </c>
      <c r="Z817" s="72">
        <f t="shared" si="466"/>
        <v>0</v>
      </c>
      <c r="AA817" s="2">
        <f t="shared" si="467"/>
        <v>0</v>
      </c>
      <c r="AB817" s="12">
        <f t="shared" si="476"/>
        <v>4.6600000000000003E-2</v>
      </c>
      <c r="AC817" s="17">
        <f t="shared" si="468"/>
        <v>11</v>
      </c>
      <c r="AD817" s="17">
        <v>252</v>
      </c>
      <c r="AE817" s="13">
        <f t="shared" si="481"/>
        <v>1.001990132</v>
      </c>
      <c r="AF817" s="2">
        <f t="shared" si="469"/>
        <v>673.31092619000003</v>
      </c>
      <c r="AG817" s="2">
        <f t="shared" si="470"/>
        <v>680.02192658000001</v>
      </c>
      <c r="AH817" s="3">
        <f t="shared" si="471"/>
        <v>0</v>
      </c>
      <c r="AI817" s="4" t="str">
        <f t="shared" si="477"/>
        <v>A+J=</v>
      </c>
      <c r="AJ817" s="11">
        <f t="shared" si="478"/>
        <v>41988</v>
      </c>
      <c r="AK817" s="11"/>
      <c r="AL817" s="4"/>
      <c r="AM817" s="1"/>
      <c r="AN817" s="11"/>
      <c r="AO817" s="1"/>
      <c r="AP817" s="1"/>
      <c r="AQ817" s="3"/>
      <c r="AR817" s="3"/>
      <c r="AS817" s="6"/>
      <c r="AT817" s="1"/>
      <c r="AU817" s="1"/>
      <c r="AV817" s="1"/>
      <c r="AW817" s="1"/>
      <c r="AX817" s="1"/>
      <c r="AY817" s="1"/>
      <c r="AZ817" s="1"/>
      <c r="BA817" s="1"/>
      <c r="BB817" s="1"/>
    </row>
    <row r="818" spans="1:138" x14ac:dyDescent="0.2">
      <c r="A818" s="158">
        <f t="shared" si="472"/>
        <v>41974</v>
      </c>
      <c r="B818" s="2">
        <f t="shared" si="454"/>
        <v>342376.91770229803</v>
      </c>
      <c r="C818" s="2">
        <f t="shared" si="473"/>
        <v>298924.56037127</v>
      </c>
      <c r="D818" s="2">
        <f>SUM(Y818:Y$1074)</f>
        <v>13270.197534139999</v>
      </c>
      <c r="E818" s="73">
        <f t="shared" si="455"/>
        <v>285654.36283712997</v>
      </c>
      <c r="F818" s="88">
        <f t="shared" si="483"/>
        <v>3991.24</v>
      </c>
      <c r="G818" s="3">
        <f>IF(AND(N818=1,N817&gt;1),VLOOKUP(A817,[1]Plan1!$BK$81:$BM$259,3),G817)</f>
        <v>4008</v>
      </c>
      <c r="H818" s="11">
        <f t="shared" si="484"/>
        <v>41897</v>
      </c>
      <c r="I818" s="11">
        <f t="shared" si="485"/>
        <v>41927</v>
      </c>
      <c r="J818" s="12">
        <f t="shared" si="456"/>
        <v>4.1991962397651683E-3</v>
      </c>
      <c r="K818" s="11">
        <f t="shared" si="474"/>
        <v>41988</v>
      </c>
      <c r="L818" s="11">
        <f t="shared" si="457"/>
        <v>41988</v>
      </c>
      <c r="M818" s="1">
        <f t="shared" si="479"/>
        <v>21</v>
      </c>
      <c r="N818" s="1">
        <f t="shared" si="458"/>
        <v>11</v>
      </c>
      <c r="O818" s="2">
        <f t="shared" si="459"/>
        <v>1.0021973799999999</v>
      </c>
      <c r="P818" s="13">
        <f t="shared" si="486"/>
        <v>1.00569971</v>
      </c>
      <c r="Q818" s="13">
        <f t="shared" si="480"/>
        <v>1.1411040202641207</v>
      </c>
      <c r="R818" s="2">
        <f t="shared" si="482"/>
        <v>1.1436114500000001</v>
      </c>
      <c r="S818" s="2">
        <f t="shared" si="475"/>
        <v>1.13180649</v>
      </c>
      <c r="T818" s="2">
        <f t="shared" si="460"/>
        <v>338324.75744860002</v>
      </c>
      <c r="U818" s="2">
        <f t="shared" si="461"/>
        <v>1749.0981585816485</v>
      </c>
      <c r="V818" s="2">
        <f t="shared" si="462"/>
        <v>41023.237245866374</v>
      </c>
      <c r="W818" s="2">
        <f t="shared" si="463"/>
        <v>341696.89577571803</v>
      </c>
      <c r="X818" s="17">
        <f t="shared" si="464"/>
        <v>0</v>
      </c>
      <c r="Y818" s="2">
        <f t="shared" si="465"/>
        <v>0</v>
      </c>
      <c r="Z818" s="72">
        <f t="shared" si="466"/>
        <v>0</v>
      </c>
      <c r="AA818" s="2">
        <f t="shared" si="467"/>
        <v>0</v>
      </c>
      <c r="AB818" s="12">
        <f t="shared" si="476"/>
        <v>4.6600000000000003E-2</v>
      </c>
      <c r="AC818" s="17">
        <f t="shared" si="468"/>
        <v>11</v>
      </c>
      <c r="AD818" s="17">
        <v>252</v>
      </c>
      <c r="AE818" s="13">
        <f t="shared" si="481"/>
        <v>1.001990132</v>
      </c>
      <c r="AF818" s="2">
        <f t="shared" si="469"/>
        <v>673.31092619000003</v>
      </c>
      <c r="AG818" s="2">
        <f t="shared" si="470"/>
        <v>680.02192658000001</v>
      </c>
      <c r="AH818" s="3">
        <f t="shared" si="471"/>
        <v>0</v>
      </c>
      <c r="AI818" s="4" t="str">
        <f t="shared" si="477"/>
        <v>A+J=</v>
      </c>
      <c r="AJ818" s="11">
        <f t="shared" si="478"/>
        <v>41988</v>
      </c>
      <c r="AK818" s="11"/>
      <c r="AL818" s="4"/>
      <c r="AM818" s="1"/>
      <c r="AN818" s="11"/>
      <c r="AO818" s="1"/>
      <c r="AP818" s="1"/>
      <c r="AQ818" s="3"/>
      <c r="AR818" s="3"/>
      <c r="AS818" s="6"/>
      <c r="AT818" s="1"/>
      <c r="AU818" s="1"/>
      <c r="AV818" s="1"/>
      <c r="AW818" s="1"/>
      <c r="AX818" s="1"/>
      <c r="AY818" s="1"/>
      <c r="AZ818" s="1"/>
      <c r="BA818" s="1"/>
      <c r="BB818" s="1"/>
    </row>
    <row r="819" spans="1:138" x14ac:dyDescent="0.2">
      <c r="A819" s="158">
        <f t="shared" si="472"/>
        <v>41975</v>
      </c>
      <c r="B819" s="2">
        <f t="shared" si="454"/>
        <v>342504.14161030826</v>
      </c>
      <c r="C819" s="2">
        <f t="shared" si="473"/>
        <v>298924.56037127</v>
      </c>
      <c r="D819" s="2">
        <f>SUM(Y819:Y$1074)</f>
        <v>13270.197534139999</v>
      </c>
      <c r="E819" s="73">
        <f t="shared" si="455"/>
        <v>285654.36283712997</v>
      </c>
      <c r="F819" s="88">
        <f t="shared" si="483"/>
        <v>3991.24</v>
      </c>
      <c r="G819" s="3">
        <f>IF(AND(N819=1,N818&gt;1),VLOOKUP(A818,[1]Plan1!$BK$81:$BM$259,3),G818)</f>
        <v>4008</v>
      </c>
      <c r="H819" s="11">
        <f t="shared" si="484"/>
        <v>41897</v>
      </c>
      <c r="I819" s="11">
        <f t="shared" si="485"/>
        <v>41927</v>
      </c>
      <c r="J819" s="12">
        <f t="shared" si="456"/>
        <v>4.1991962397651683E-3</v>
      </c>
      <c r="K819" s="11">
        <f t="shared" si="474"/>
        <v>41988</v>
      </c>
      <c r="L819" s="11">
        <f t="shared" si="457"/>
        <v>41988</v>
      </c>
      <c r="M819" s="1">
        <f t="shared" si="479"/>
        <v>21</v>
      </c>
      <c r="N819" s="1">
        <f t="shared" si="458"/>
        <v>12</v>
      </c>
      <c r="O819" s="2">
        <f t="shared" si="459"/>
        <v>1.0023973799999999</v>
      </c>
      <c r="P819" s="13">
        <f t="shared" si="486"/>
        <v>1.00569971</v>
      </c>
      <c r="Q819" s="13">
        <f t="shared" si="480"/>
        <v>1.1411040202641207</v>
      </c>
      <c r="R819" s="2">
        <f t="shared" si="482"/>
        <v>1.1438396799999999</v>
      </c>
      <c r="S819" s="2">
        <f t="shared" si="475"/>
        <v>1.13180649</v>
      </c>
      <c r="T819" s="2">
        <f t="shared" si="460"/>
        <v>338324.75744860002</v>
      </c>
      <c r="U819" s="2">
        <f t="shared" si="461"/>
        <v>1749.0981585816485</v>
      </c>
      <c r="V819" s="2">
        <f t="shared" si="462"/>
        <v>41088.432141096644</v>
      </c>
      <c r="W819" s="2">
        <f t="shared" si="463"/>
        <v>341762.09067094827</v>
      </c>
      <c r="X819" s="17">
        <f t="shared" si="464"/>
        <v>0</v>
      </c>
      <c r="Y819" s="2">
        <f t="shared" si="465"/>
        <v>0</v>
      </c>
      <c r="Z819" s="72">
        <f t="shared" si="466"/>
        <v>0</v>
      </c>
      <c r="AA819" s="2">
        <f t="shared" si="467"/>
        <v>0</v>
      </c>
      <c r="AB819" s="12">
        <f t="shared" si="476"/>
        <v>4.6600000000000003E-2</v>
      </c>
      <c r="AC819" s="17">
        <f t="shared" si="468"/>
        <v>12</v>
      </c>
      <c r="AD819" s="17">
        <v>252</v>
      </c>
      <c r="AE819" s="13">
        <f t="shared" si="481"/>
        <v>1.00217125</v>
      </c>
      <c r="AF819" s="2">
        <f t="shared" si="469"/>
        <v>734.58762961000002</v>
      </c>
      <c r="AG819" s="2">
        <f t="shared" si="470"/>
        <v>742.05093936000003</v>
      </c>
      <c r="AH819" s="3">
        <f t="shared" si="471"/>
        <v>0</v>
      </c>
      <c r="AI819" s="4" t="str">
        <f t="shared" si="477"/>
        <v>A+J=</v>
      </c>
      <c r="AJ819" s="11">
        <f t="shared" si="478"/>
        <v>41988</v>
      </c>
      <c r="AK819" s="11"/>
      <c r="AL819" s="4"/>
      <c r="AM819" s="1"/>
      <c r="AN819" s="11"/>
      <c r="AO819" s="1"/>
      <c r="AP819" s="1"/>
      <c r="AQ819" s="3"/>
      <c r="AR819" s="3"/>
      <c r="AS819" s="6"/>
      <c r="AT819" s="1"/>
      <c r="AU819" s="1"/>
      <c r="AV819" s="1"/>
      <c r="AW819" s="1"/>
      <c r="AX819" s="1"/>
      <c r="AY819" s="1"/>
      <c r="AZ819" s="1"/>
      <c r="BA819" s="1"/>
      <c r="BB819" s="1"/>
    </row>
    <row r="820" spans="1:138" x14ac:dyDescent="0.2">
      <c r="A820" s="158">
        <f t="shared" si="472"/>
        <v>41976</v>
      </c>
      <c r="B820" s="2">
        <f t="shared" si="454"/>
        <v>342631.40866252955</v>
      </c>
      <c r="C820" s="2">
        <f t="shared" si="473"/>
        <v>298924.56037127</v>
      </c>
      <c r="D820" s="2">
        <f>SUM(Y820:Y$1074)</f>
        <v>13270.197534139999</v>
      </c>
      <c r="E820" s="73">
        <f t="shared" si="455"/>
        <v>285654.36283712997</v>
      </c>
      <c r="F820" s="88">
        <f t="shared" si="483"/>
        <v>3991.24</v>
      </c>
      <c r="G820" s="3">
        <f>IF(AND(N820=1,N819&gt;1),VLOOKUP(A819,[1]Plan1!$BK$81:$BM$259,3),G819)</f>
        <v>4008</v>
      </c>
      <c r="H820" s="11">
        <f t="shared" si="484"/>
        <v>41897</v>
      </c>
      <c r="I820" s="11">
        <f t="shared" si="485"/>
        <v>41927</v>
      </c>
      <c r="J820" s="12">
        <f t="shared" si="456"/>
        <v>4.1991962397651683E-3</v>
      </c>
      <c r="K820" s="11">
        <f t="shared" si="474"/>
        <v>41988</v>
      </c>
      <c r="L820" s="11">
        <f t="shared" si="457"/>
        <v>41988</v>
      </c>
      <c r="M820" s="1">
        <f t="shared" si="479"/>
        <v>21</v>
      </c>
      <c r="N820" s="1">
        <f t="shared" si="458"/>
        <v>13</v>
      </c>
      <c r="O820" s="2">
        <f t="shared" si="459"/>
        <v>1.0025974200000001</v>
      </c>
      <c r="P820" s="13">
        <f t="shared" si="486"/>
        <v>1.00569971</v>
      </c>
      <c r="Q820" s="13">
        <f t="shared" si="480"/>
        <v>1.1411040202641207</v>
      </c>
      <c r="R820" s="2">
        <f t="shared" si="482"/>
        <v>1.14406794</v>
      </c>
      <c r="S820" s="2">
        <f t="shared" si="475"/>
        <v>1.13180649</v>
      </c>
      <c r="T820" s="2">
        <f t="shared" si="460"/>
        <v>338324.75744860002</v>
      </c>
      <c r="U820" s="2">
        <f t="shared" si="461"/>
        <v>1749.0981585816485</v>
      </c>
      <c r="V820" s="2">
        <f t="shared" si="462"/>
        <v>41153.635605957868</v>
      </c>
      <c r="W820" s="2">
        <f t="shared" si="463"/>
        <v>341827.29413580953</v>
      </c>
      <c r="X820" s="17">
        <f t="shared" si="464"/>
        <v>0</v>
      </c>
      <c r="Y820" s="2">
        <f t="shared" si="465"/>
        <v>0</v>
      </c>
      <c r="Z820" s="72">
        <f t="shared" si="466"/>
        <v>0</v>
      </c>
      <c r="AA820" s="2">
        <f t="shared" si="467"/>
        <v>0</v>
      </c>
      <c r="AB820" s="12">
        <f t="shared" si="476"/>
        <v>4.6600000000000003E-2</v>
      </c>
      <c r="AC820" s="17">
        <f t="shared" si="468"/>
        <v>13</v>
      </c>
      <c r="AD820" s="17">
        <v>252</v>
      </c>
      <c r="AE820" s="13">
        <f t="shared" si="481"/>
        <v>1.0023523999999999</v>
      </c>
      <c r="AF820" s="2">
        <f t="shared" si="469"/>
        <v>795.87515942000005</v>
      </c>
      <c r="AG820" s="2">
        <f t="shared" si="470"/>
        <v>804.11452671999996</v>
      </c>
      <c r="AH820" s="3">
        <f t="shared" si="471"/>
        <v>0</v>
      </c>
      <c r="AI820" s="4" t="str">
        <f t="shared" si="477"/>
        <v>A+J=</v>
      </c>
      <c r="AJ820" s="11">
        <f t="shared" si="478"/>
        <v>41988</v>
      </c>
      <c r="AK820" s="11"/>
      <c r="AL820" s="4"/>
      <c r="AM820" s="1"/>
      <c r="AN820" s="11"/>
      <c r="AO820" s="1"/>
      <c r="AP820" s="1"/>
      <c r="AQ820" s="3"/>
      <c r="AR820" s="3"/>
      <c r="AS820" s="6"/>
      <c r="AT820" s="1"/>
      <c r="AU820" s="1"/>
      <c r="AV820" s="1"/>
      <c r="AW820" s="1"/>
      <c r="AX820" s="1"/>
      <c r="AY820" s="1"/>
      <c r="AZ820" s="1"/>
      <c r="BA820" s="1"/>
      <c r="BB820" s="1"/>
    </row>
    <row r="821" spans="1:138" x14ac:dyDescent="0.2">
      <c r="A821" s="158">
        <f t="shared" si="472"/>
        <v>41977</v>
      </c>
      <c r="B821" s="2">
        <f t="shared" si="454"/>
        <v>342758.72493931884</v>
      </c>
      <c r="C821" s="2">
        <f t="shared" si="473"/>
        <v>298924.56037127</v>
      </c>
      <c r="D821" s="2">
        <f>SUM(Y821:Y$1074)</f>
        <v>13270.197534139999</v>
      </c>
      <c r="E821" s="73">
        <f t="shared" si="455"/>
        <v>285654.36283712997</v>
      </c>
      <c r="F821" s="88">
        <f t="shared" si="483"/>
        <v>3991.24</v>
      </c>
      <c r="G821" s="3">
        <f>IF(AND(N821=1,N820&gt;1),VLOOKUP(A820,[1]Plan1!$BK$81:$BM$259,3),G820)</f>
        <v>4008</v>
      </c>
      <c r="H821" s="11">
        <f t="shared" si="484"/>
        <v>41897</v>
      </c>
      <c r="I821" s="11">
        <f t="shared" si="485"/>
        <v>41927</v>
      </c>
      <c r="J821" s="12">
        <f t="shared" si="456"/>
        <v>4.1991962397651683E-3</v>
      </c>
      <c r="K821" s="11">
        <f t="shared" si="474"/>
        <v>41988</v>
      </c>
      <c r="L821" s="11">
        <f t="shared" si="457"/>
        <v>41988</v>
      </c>
      <c r="M821" s="1">
        <f t="shared" si="479"/>
        <v>21</v>
      </c>
      <c r="N821" s="1">
        <f t="shared" si="458"/>
        <v>14</v>
      </c>
      <c r="O821" s="2">
        <f t="shared" si="459"/>
        <v>1.0027975</v>
      </c>
      <c r="P821" s="13">
        <f t="shared" si="486"/>
        <v>1.00569971</v>
      </c>
      <c r="Q821" s="13">
        <f t="shared" si="480"/>
        <v>1.1411040202641207</v>
      </c>
      <c r="R821" s="2">
        <f t="shared" si="482"/>
        <v>1.14429625</v>
      </c>
      <c r="S821" s="2">
        <f t="shared" si="475"/>
        <v>1.13180649</v>
      </c>
      <c r="T821" s="2">
        <f t="shared" si="460"/>
        <v>338324.75744860002</v>
      </c>
      <c r="U821" s="2">
        <f t="shared" si="461"/>
        <v>1749.0981585816485</v>
      </c>
      <c r="V821" s="2">
        <f t="shared" si="462"/>
        <v>41218.853353537219</v>
      </c>
      <c r="W821" s="2">
        <f t="shared" si="463"/>
        <v>341892.51188338886</v>
      </c>
      <c r="X821" s="17">
        <f t="shared" si="464"/>
        <v>0</v>
      </c>
      <c r="Y821" s="2">
        <f t="shared" si="465"/>
        <v>0</v>
      </c>
      <c r="Z821" s="72">
        <f t="shared" si="466"/>
        <v>0</v>
      </c>
      <c r="AA821" s="2">
        <f t="shared" si="467"/>
        <v>0</v>
      </c>
      <c r="AB821" s="12">
        <f t="shared" si="476"/>
        <v>4.6600000000000003E-2</v>
      </c>
      <c r="AC821" s="17">
        <f t="shared" si="468"/>
        <v>14</v>
      </c>
      <c r="AD821" s="17">
        <v>252</v>
      </c>
      <c r="AE821" s="13">
        <f t="shared" si="481"/>
        <v>1.002533583</v>
      </c>
      <c r="AF821" s="2">
        <f t="shared" si="469"/>
        <v>857.17385394999997</v>
      </c>
      <c r="AG821" s="2">
        <f t="shared" si="470"/>
        <v>866.21305593</v>
      </c>
      <c r="AH821" s="3">
        <f t="shared" si="471"/>
        <v>0</v>
      </c>
      <c r="AI821" s="4" t="str">
        <f t="shared" si="477"/>
        <v>A+J=</v>
      </c>
      <c r="AJ821" s="11">
        <f t="shared" si="478"/>
        <v>41988</v>
      </c>
      <c r="AK821" s="15"/>
      <c r="AL821" s="14"/>
      <c r="AM821" s="10"/>
      <c r="AN821" s="15"/>
      <c r="AO821" s="10"/>
      <c r="AP821" s="10"/>
      <c r="AQ821" s="5"/>
      <c r="AR821" s="5"/>
      <c r="AS821" s="16"/>
      <c r="AT821" s="10"/>
      <c r="AU821" s="10"/>
      <c r="AV821" s="10"/>
      <c r="AW821" s="10"/>
      <c r="AX821" s="10"/>
      <c r="AY821" s="10"/>
      <c r="AZ821" s="10"/>
      <c r="BA821" s="10"/>
      <c r="BB821" s="10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  <c r="CW821" s="42"/>
      <c r="CX821" s="42"/>
      <c r="CY821" s="42"/>
      <c r="CZ821" s="42"/>
      <c r="DA821" s="42"/>
      <c r="DB821" s="42"/>
      <c r="DC821" s="42"/>
      <c r="DD821" s="42"/>
      <c r="DE821" s="42"/>
      <c r="DF821" s="42"/>
      <c r="DG821" s="42"/>
      <c r="DH821" s="42"/>
      <c r="DI821" s="42"/>
      <c r="DJ821" s="42"/>
      <c r="DK821" s="42"/>
      <c r="DL821" s="42"/>
      <c r="DM821" s="42"/>
      <c r="DN821" s="42"/>
      <c r="DO821" s="42"/>
      <c r="DP821" s="42"/>
      <c r="DQ821" s="42"/>
      <c r="DR821" s="42"/>
      <c r="DS821" s="42"/>
      <c r="DT821" s="42"/>
      <c r="DU821" s="42"/>
      <c r="DV821" s="42"/>
      <c r="DW821" s="42"/>
      <c r="DX821" s="42"/>
      <c r="DY821" s="42"/>
      <c r="DZ821" s="42"/>
      <c r="EA821" s="42"/>
      <c r="EB821" s="42"/>
      <c r="EC821" s="42"/>
      <c r="ED821" s="42"/>
      <c r="EE821" s="42"/>
      <c r="EF821" s="42"/>
      <c r="EG821" s="42"/>
      <c r="EH821" s="42"/>
    </row>
    <row r="822" spans="1:138" x14ac:dyDescent="0.2">
      <c r="A822" s="158">
        <f t="shared" si="472"/>
        <v>41978</v>
      </c>
      <c r="B822" s="2">
        <f t="shared" si="454"/>
        <v>342886.09011294629</v>
      </c>
      <c r="C822" s="2">
        <f t="shared" si="473"/>
        <v>298924.56037127</v>
      </c>
      <c r="D822" s="2">
        <f>SUM(Y822:Y$1074)</f>
        <v>13270.197534139999</v>
      </c>
      <c r="E822" s="73">
        <f t="shared" si="455"/>
        <v>285654.36283712997</v>
      </c>
      <c r="F822" s="88">
        <f t="shared" si="483"/>
        <v>3991.24</v>
      </c>
      <c r="G822" s="3">
        <f>IF(AND(N822=1,N821&gt;1),VLOOKUP(A821,[1]Plan1!$BK$81:$BM$259,3),G821)</f>
        <v>4008</v>
      </c>
      <c r="H822" s="11">
        <f t="shared" si="484"/>
        <v>41897</v>
      </c>
      <c r="I822" s="11">
        <f t="shared" si="485"/>
        <v>41927</v>
      </c>
      <c r="J822" s="12">
        <f t="shared" si="456"/>
        <v>4.1991962397651683E-3</v>
      </c>
      <c r="K822" s="11">
        <f t="shared" si="474"/>
        <v>41988</v>
      </c>
      <c r="L822" s="11">
        <f t="shared" si="457"/>
        <v>41988</v>
      </c>
      <c r="M822" s="1">
        <f t="shared" si="479"/>
        <v>21</v>
      </c>
      <c r="N822" s="1">
        <f t="shared" si="458"/>
        <v>15</v>
      </c>
      <c r="O822" s="2">
        <f t="shared" si="459"/>
        <v>1.0029976199999999</v>
      </c>
      <c r="P822" s="13">
        <f t="shared" si="486"/>
        <v>1.00569971</v>
      </c>
      <c r="Q822" s="13">
        <f t="shared" si="480"/>
        <v>1.1411040202641207</v>
      </c>
      <c r="R822" s="2">
        <f t="shared" si="482"/>
        <v>1.1445246099999999</v>
      </c>
      <c r="S822" s="2">
        <f t="shared" si="475"/>
        <v>1.13180649</v>
      </c>
      <c r="T822" s="2">
        <f t="shared" si="460"/>
        <v>338324.75744860002</v>
      </c>
      <c r="U822" s="2">
        <f t="shared" si="461"/>
        <v>1749.0981585816485</v>
      </c>
      <c r="V822" s="2">
        <f t="shared" si="462"/>
        <v>41284.085383834688</v>
      </c>
      <c r="W822" s="2">
        <f t="shared" si="463"/>
        <v>341957.74391368631</v>
      </c>
      <c r="X822" s="17">
        <f t="shared" si="464"/>
        <v>0</v>
      </c>
      <c r="Y822" s="2">
        <f t="shared" si="465"/>
        <v>0</v>
      </c>
      <c r="Z822" s="72">
        <f t="shared" si="466"/>
        <v>0</v>
      </c>
      <c r="AA822" s="2">
        <f t="shared" si="467"/>
        <v>0</v>
      </c>
      <c r="AB822" s="12">
        <f t="shared" si="476"/>
        <v>4.6600000000000003E-2</v>
      </c>
      <c r="AC822" s="17">
        <f t="shared" si="468"/>
        <v>15</v>
      </c>
      <c r="AD822" s="17">
        <v>252</v>
      </c>
      <c r="AE822" s="13">
        <f t="shared" si="481"/>
        <v>1.002714798</v>
      </c>
      <c r="AF822" s="2">
        <f t="shared" si="469"/>
        <v>918.48337487000003</v>
      </c>
      <c r="AG822" s="2">
        <f t="shared" si="470"/>
        <v>928.34619926000005</v>
      </c>
      <c r="AH822" s="3">
        <f t="shared" si="471"/>
        <v>0</v>
      </c>
      <c r="AI822" s="4" t="str">
        <f t="shared" si="477"/>
        <v>A+J=</v>
      </c>
      <c r="AJ822" s="11">
        <f t="shared" si="478"/>
        <v>41988</v>
      </c>
      <c r="AK822" s="11"/>
      <c r="AL822" s="4"/>
      <c r="AM822" s="1"/>
      <c r="AN822" s="11"/>
      <c r="AO822" s="1"/>
      <c r="AP822" s="1"/>
      <c r="AQ822" s="3"/>
      <c r="AR822" s="3"/>
      <c r="AS822" s="6"/>
      <c r="AT822" s="1"/>
      <c r="AU822" s="1"/>
      <c r="AV822" s="1"/>
      <c r="AW822" s="1"/>
      <c r="AX822" s="1"/>
      <c r="AY822" s="1"/>
      <c r="AZ822" s="1"/>
      <c r="BA822" s="1"/>
      <c r="BB822" s="1"/>
    </row>
    <row r="823" spans="1:138" x14ac:dyDescent="0.2">
      <c r="A823" s="158">
        <f t="shared" si="472"/>
        <v>41979</v>
      </c>
      <c r="B823" s="2">
        <f t="shared" si="454"/>
        <v>343013.50774628558</v>
      </c>
      <c r="C823" s="2">
        <f t="shared" si="473"/>
        <v>298924.56037127</v>
      </c>
      <c r="D823" s="2">
        <f>SUM(Y823:Y$1074)</f>
        <v>13270.197534139999</v>
      </c>
      <c r="E823" s="73">
        <f t="shared" si="455"/>
        <v>285654.36283712997</v>
      </c>
      <c r="F823" s="88">
        <f t="shared" si="483"/>
        <v>3991.24</v>
      </c>
      <c r="G823" s="3">
        <f>IF(AND(N823=1,N822&gt;1),VLOOKUP(A822,[1]Plan1!$BK$81:$BM$259,3),G822)</f>
        <v>4008</v>
      </c>
      <c r="H823" s="11">
        <f t="shared" si="484"/>
        <v>41897</v>
      </c>
      <c r="I823" s="11">
        <f t="shared" si="485"/>
        <v>41927</v>
      </c>
      <c r="J823" s="12">
        <f t="shared" si="456"/>
        <v>4.1991962397651683E-3</v>
      </c>
      <c r="K823" s="11">
        <f t="shared" si="474"/>
        <v>41988</v>
      </c>
      <c r="L823" s="11">
        <f t="shared" si="457"/>
        <v>41988</v>
      </c>
      <c r="M823" s="1">
        <f t="shared" si="479"/>
        <v>21</v>
      </c>
      <c r="N823" s="1">
        <f t="shared" si="458"/>
        <v>16</v>
      </c>
      <c r="O823" s="2">
        <f t="shared" si="459"/>
        <v>1.00319779</v>
      </c>
      <c r="P823" s="13">
        <f t="shared" si="486"/>
        <v>1.00569971</v>
      </c>
      <c r="Q823" s="13">
        <f t="shared" si="480"/>
        <v>1.1411040202641207</v>
      </c>
      <c r="R823" s="2">
        <f t="shared" si="482"/>
        <v>1.1447530299999999</v>
      </c>
      <c r="S823" s="2">
        <f t="shared" si="475"/>
        <v>1.13180649</v>
      </c>
      <c r="T823" s="2">
        <f t="shared" si="460"/>
        <v>338324.75744860002</v>
      </c>
      <c r="U823" s="2">
        <f t="shared" si="461"/>
        <v>1749.0981585816485</v>
      </c>
      <c r="V823" s="2">
        <f t="shared" si="462"/>
        <v>41349.334553393943</v>
      </c>
      <c r="W823" s="2">
        <f t="shared" si="463"/>
        <v>342022.99308324559</v>
      </c>
      <c r="X823" s="17">
        <f t="shared" si="464"/>
        <v>0</v>
      </c>
      <c r="Y823" s="2">
        <f t="shared" si="465"/>
        <v>0</v>
      </c>
      <c r="Z823" s="72">
        <f t="shared" si="466"/>
        <v>0</v>
      </c>
      <c r="AA823" s="2">
        <f t="shared" si="467"/>
        <v>0</v>
      </c>
      <c r="AB823" s="12">
        <f t="shared" si="476"/>
        <v>4.6600000000000003E-2</v>
      </c>
      <c r="AC823" s="17">
        <f t="shared" si="468"/>
        <v>16</v>
      </c>
      <c r="AD823" s="17">
        <v>252</v>
      </c>
      <c r="AE823" s="13">
        <f t="shared" si="481"/>
        <v>1.0028960469999999</v>
      </c>
      <c r="AF823" s="2">
        <f t="shared" si="469"/>
        <v>979.80439882999997</v>
      </c>
      <c r="AG823" s="2">
        <f t="shared" si="470"/>
        <v>990.51466303999996</v>
      </c>
      <c r="AH823" s="3">
        <f t="shared" si="471"/>
        <v>0</v>
      </c>
      <c r="AI823" s="4" t="str">
        <f t="shared" si="477"/>
        <v>A+J=</v>
      </c>
      <c r="AJ823" s="11">
        <f t="shared" si="478"/>
        <v>41988</v>
      </c>
      <c r="AK823" s="11"/>
      <c r="AL823" s="4"/>
      <c r="AM823" s="1"/>
      <c r="AN823" s="11"/>
      <c r="AO823" s="1"/>
      <c r="AP823" s="1"/>
      <c r="AQ823" s="3"/>
      <c r="AR823" s="3"/>
      <c r="AS823" s="6"/>
      <c r="AT823" s="1"/>
      <c r="AU823" s="1"/>
      <c r="AV823" s="1"/>
      <c r="AW823" s="1"/>
      <c r="AX823" s="1"/>
      <c r="AY823" s="1"/>
      <c r="AZ823" s="1"/>
      <c r="BA823" s="1"/>
      <c r="BB823" s="1"/>
    </row>
    <row r="824" spans="1:138" x14ac:dyDescent="0.2">
      <c r="A824" s="158">
        <f t="shared" si="472"/>
        <v>41980</v>
      </c>
      <c r="B824" s="2">
        <f t="shared" si="454"/>
        <v>343013.50774628558</v>
      </c>
      <c r="C824" s="2">
        <f t="shared" si="473"/>
        <v>298924.56037127</v>
      </c>
      <c r="D824" s="2">
        <f>SUM(Y824:Y$1074)</f>
        <v>13270.197534139999</v>
      </c>
      <c r="E824" s="73">
        <f t="shared" si="455"/>
        <v>285654.36283712997</v>
      </c>
      <c r="F824" s="88">
        <f t="shared" si="483"/>
        <v>3991.24</v>
      </c>
      <c r="G824" s="3">
        <f>IF(AND(N824=1,N823&gt;1),VLOOKUP(A823,[1]Plan1!$BK$81:$BM$259,3),G823)</f>
        <v>4008</v>
      </c>
      <c r="H824" s="11">
        <f t="shared" si="484"/>
        <v>41897</v>
      </c>
      <c r="I824" s="11">
        <f t="shared" si="485"/>
        <v>41927</v>
      </c>
      <c r="J824" s="12">
        <f t="shared" si="456"/>
        <v>4.1991962397651683E-3</v>
      </c>
      <c r="K824" s="11">
        <f t="shared" si="474"/>
        <v>41988</v>
      </c>
      <c r="L824" s="11">
        <f t="shared" si="457"/>
        <v>41988</v>
      </c>
      <c r="M824" s="1">
        <f t="shared" si="479"/>
        <v>21</v>
      </c>
      <c r="N824" s="1">
        <f t="shared" si="458"/>
        <v>16</v>
      </c>
      <c r="O824" s="2">
        <f t="shared" si="459"/>
        <v>1.00319779</v>
      </c>
      <c r="P824" s="13">
        <f t="shared" si="486"/>
        <v>1.00569971</v>
      </c>
      <c r="Q824" s="13">
        <f t="shared" si="480"/>
        <v>1.1411040202641207</v>
      </c>
      <c r="R824" s="2">
        <f t="shared" si="482"/>
        <v>1.1447530299999999</v>
      </c>
      <c r="S824" s="2">
        <f t="shared" si="475"/>
        <v>1.13180649</v>
      </c>
      <c r="T824" s="2">
        <f t="shared" si="460"/>
        <v>338324.75744860002</v>
      </c>
      <c r="U824" s="2">
        <f t="shared" si="461"/>
        <v>1749.0981585816485</v>
      </c>
      <c r="V824" s="2">
        <f t="shared" si="462"/>
        <v>41349.334553393943</v>
      </c>
      <c r="W824" s="2">
        <f t="shared" si="463"/>
        <v>342022.99308324559</v>
      </c>
      <c r="X824" s="17">
        <f t="shared" si="464"/>
        <v>0</v>
      </c>
      <c r="Y824" s="2">
        <f t="shared" si="465"/>
        <v>0</v>
      </c>
      <c r="Z824" s="72">
        <f t="shared" si="466"/>
        <v>0</v>
      </c>
      <c r="AA824" s="2">
        <f t="shared" si="467"/>
        <v>0</v>
      </c>
      <c r="AB824" s="12">
        <f t="shared" si="476"/>
        <v>4.6600000000000003E-2</v>
      </c>
      <c r="AC824" s="17">
        <f t="shared" si="468"/>
        <v>16</v>
      </c>
      <c r="AD824" s="17">
        <v>252</v>
      </c>
      <c r="AE824" s="13">
        <f t="shared" si="481"/>
        <v>1.0028960469999999</v>
      </c>
      <c r="AF824" s="2">
        <f t="shared" si="469"/>
        <v>979.80439882999997</v>
      </c>
      <c r="AG824" s="2">
        <f t="shared" si="470"/>
        <v>990.51466303999996</v>
      </c>
      <c r="AH824" s="3">
        <f t="shared" si="471"/>
        <v>0</v>
      </c>
      <c r="AI824" s="4" t="str">
        <f t="shared" si="477"/>
        <v>A+J=</v>
      </c>
      <c r="AJ824" s="11">
        <f t="shared" si="478"/>
        <v>41988</v>
      </c>
      <c r="AK824" s="11"/>
      <c r="AL824" s="4"/>
      <c r="AM824" s="1"/>
      <c r="AN824" s="11"/>
      <c r="AO824" s="1"/>
      <c r="AP824" s="1"/>
      <c r="AQ824" s="3"/>
      <c r="AR824" s="3"/>
      <c r="AS824" s="6"/>
      <c r="AT824" s="1"/>
      <c r="AU824" s="1"/>
      <c r="AV824" s="1"/>
      <c r="AW824" s="1"/>
      <c r="AX824" s="1"/>
      <c r="AY824" s="1"/>
      <c r="AZ824" s="1"/>
      <c r="BA824" s="1"/>
      <c r="BB824" s="1"/>
    </row>
    <row r="825" spans="1:138" x14ac:dyDescent="0.2">
      <c r="A825" s="158">
        <f t="shared" si="472"/>
        <v>41981</v>
      </c>
      <c r="B825" s="2">
        <f t="shared" si="454"/>
        <v>343013.50774628558</v>
      </c>
      <c r="C825" s="2">
        <f t="shared" si="473"/>
        <v>298924.56037127</v>
      </c>
      <c r="D825" s="2">
        <f>SUM(Y825:Y$1074)</f>
        <v>13270.197534139999</v>
      </c>
      <c r="E825" s="73">
        <f t="shared" si="455"/>
        <v>285654.36283712997</v>
      </c>
      <c r="F825" s="88">
        <f t="shared" si="483"/>
        <v>3991.24</v>
      </c>
      <c r="G825" s="3">
        <f>IF(AND(N825=1,N824&gt;1),VLOOKUP(A824,[1]Plan1!$BK$81:$BM$259,3),G824)</f>
        <v>4008</v>
      </c>
      <c r="H825" s="11">
        <f t="shared" si="484"/>
        <v>41897</v>
      </c>
      <c r="I825" s="11">
        <f t="shared" si="485"/>
        <v>41927</v>
      </c>
      <c r="J825" s="12">
        <f t="shared" si="456"/>
        <v>4.1991962397651683E-3</v>
      </c>
      <c r="K825" s="11">
        <f t="shared" si="474"/>
        <v>41988</v>
      </c>
      <c r="L825" s="11">
        <f t="shared" si="457"/>
        <v>41988</v>
      </c>
      <c r="M825" s="1">
        <f t="shared" si="479"/>
        <v>21</v>
      </c>
      <c r="N825" s="1">
        <f t="shared" si="458"/>
        <v>16</v>
      </c>
      <c r="O825" s="2">
        <f t="shared" si="459"/>
        <v>1.00319779</v>
      </c>
      <c r="P825" s="13">
        <f t="shared" si="486"/>
        <v>1.00569971</v>
      </c>
      <c r="Q825" s="13">
        <f t="shared" si="480"/>
        <v>1.1411040202641207</v>
      </c>
      <c r="R825" s="2">
        <f t="shared" si="482"/>
        <v>1.1447530299999999</v>
      </c>
      <c r="S825" s="2">
        <f t="shared" si="475"/>
        <v>1.13180649</v>
      </c>
      <c r="T825" s="2">
        <f t="shared" si="460"/>
        <v>338324.75744860002</v>
      </c>
      <c r="U825" s="2">
        <f t="shared" si="461"/>
        <v>1749.0981585816485</v>
      </c>
      <c r="V825" s="2">
        <f t="shared" si="462"/>
        <v>41349.334553393943</v>
      </c>
      <c r="W825" s="2">
        <f t="shared" si="463"/>
        <v>342022.99308324559</v>
      </c>
      <c r="X825" s="17">
        <f t="shared" si="464"/>
        <v>0</v>
      </c>
      <c r="Y825" s="2">
        <f t="shared" si="465"/>
        <v>0</v>
      </c>
      <c r="Z825" s="72">
        <f t="shared" si="466"/>
        <v>0</v>
      </c>
      <c r="AA825" s="2">
        <f t="shared" si="467"/>
        <v>0</v>
      </c>
      <c r="AB825" s="12">
        <f t="shared" si="476"/>
        <v>4.6600000000000003E-2</v>
      </c>
      <c r="AC825" s="17">
        <f t="shared" si="468"/>
        <v>16</v>
      </c>
      <c r="AD825" s="17">
        <v>252</v>
      </c>
      <c r="AE825" s="13">
        <f t="shared" si="481"/>
        <v>1.0028960469999999</v>
      </c>
      <c r="AF825" s="2">
        <f t="shared" si="469"/>
        <v>979.80439882999997</v>
      </c>
      <c r="AG825" s="2">
        <f t="shared" si="470"/>
        <v>990.51466303999996</v>
      </c>
      <c r="AH825" s="3">
        <f t="shared" si="471"/>
        <v>0</v>
      </c>
      <c r="AI825" s="4" t="str">
        <f t="shared" si="477"/>
        <v>A+J=</v>
      </c>
      <c r="AJ825" s="11">
        <f t="shared" si="478"/>
        <v>41988</v>
      </c>
      <c r="AK825" s="11"/>
      <c r="AL825" s="4"/>
      <c r="AM825" s="1"/>
      <c r="AN825" s="11"/>
      <c r="AO825" s="1"/>
      <c r="AP825" s="1"/>
      <c r="AQ825" s="3"/>
      <c r="AR825" s="3"/>
      <c r="AS825" s="6"/>
      <c r="AT825" s="1"/>
      <c r="AU825" s="1"/>
      <c r="AV825" s="1"/>
      <c r="AW825" s="1"/>
      <c r="AX825" s="1"/>
      <c r="AY825" s="1"/>
      <c r="AZ825" s="1"/>
      <c r="BA825" s="1"/>
      <c r="BB825" s="1"/>
    </row>
    <row r="826" spans="1:138" x14ac:dyDescent="0.2">
      <c r="A826" s="158">
        <f t="shared" si="472"/>
        <v>41982</v>
      </c>
      <c r="B826" s="2">
        <f t="shared" si="454"/>
        <v>343140.96857515571</v>
      </c>
      <c r="C826" s="2">
        <f t="shared" si="473"/>
        <v>298924.56037127</v>
      </c>
      <c r="D826" s="2">
        <f>SUM(Y826:Y$1074)</f>
        <v>13270.197534139999</v>
      </c>
      <c r="E826" s="73">
        <f t="shared" si="455"/>
        <v>285654.36283712997</v>
      </c>
      <c r="F826" s="88">
        <f t="shared" si="483"/>
        <v>3991.24</v>
      </c>
      <c r="G826" s="3">
        <f>IF(AND(N826=1,N825&gt;1),VLOOKUP(A825,[1]Plan1!$BK$81:$BM$259,3),G825)</f>
        <v>4008</v>
      </c>
      <c r="H826" s="11">
        <f t="shared" si="484"/>
        <v>41897</v>
      </c>
      <c r="I826" s="11">
        <f t="shared" si="485"/>
        <v>41927</v>
      </c>
      <c r="J826" s="12">
        <f t="shared" si="456"/>
        <v>4.1991962397651683E-3</v>
      </c>
      <c r="K826" s="11">
        <f t="shared" si="474"/>
        <v>41988</v>
      </c>
      <c r="L826" s="11">
        <f t="shared" si="457"/>
        <v>41988</v>
      </c>
      <c r="M826" s="1">
        <f t="shared" si="479"/>
        <v>21</v>
      </c>
      <c r="N826" s="1">
        <f t="shared" si="458"/>
        <v>17</v>
      </c>
      <c r="O826" s="2">
        <f t="shared" si="459"/>
        <v>1.0033979900000001</v>
      </c>
      <c r="P826" s="13">
        <f t="shared" si="486"/>
        <v>1.00569971</v>
      </c>
      <c r="Q826" s="13">
        <f t="shared" si="480"/>
        <v>1.1411040202641207</v>
      </c>
      <c r="R826" s="2">
        <f t="shared" si="482"/>
        <v>1.14498148</v>
      </c>
      <c r="S826" s="2">
        <f t="shared" si="475"/>
        <v>1.13180649</v>
      </c>
      <c r="T826" s="2">
        <f t="shared" si="460"/>
        <v>338324.75744860002</v>
      </c>
      <c r="U826" s="2">
        <f t="shared" si="461"/>
        <v>1749.0981585816485</v>
      </c>
      <c r="V826" s="2">
        <f t="shared" si="462"/>
        <v>41414.592292584101</v>
      </c>
      <c r="W826" s="2">
        <f t="shared" si="463"/>
        <v>342088.25082243572</v>
      </c>
      <c r="X826" s="17">
        <f t="shared" si="464"/>
        <v>0</v>
      </c>
      <c r="Y826" s="2">
        <f t="shared" si="465"/>
        <v>0</v>
      </c>
      <c r="Z826" s="72">
        <f t="shared" si="466"/>
        <v>0</v>
      </c>
      <c r="AA826" s="2">
        <f t="shared" si="467"/>
        <v>0</v>
      </c>
      <c r="AB826" s="12">
        <f t="shared" si="476"/>
        <v>4.6600000000000003E-2</v>
      </c>
      <c r="AC826" s="17">
        <f t="shared" si="468"/>
        <v>17</v>
      </c>
      <c r="AD826" s="17">
        <v>252</v>
      </c>
      <c r="AE826" s="13">
        <f t="shared" si="481"/>
        <v>1.003077328</v>
      </c>
      <c r="AF826" s="2">
        <f t="shared" si="469"/>
        <v>1041.13624918</v>
      </c>
      <c r="AG826" s="2">
        <f t="shared" si="470"/>
        <v>1052.7177527199999</v>
      </c>
      <c r="AH826" s="3">
        <f t="shared" si="471"/>
        <v>0</v>
      </c>
      <c r="AI826" s="4" t="str">
        <f t="shared" si="477"/>
        <v>A+J=</v>
      </c>
      <c r="AJ826" s="11">
        <f t="shared" si="478"/>
        <v>41988</v>
      </c>
      <c r="AK826" s="11"/>
      <c r="AL826" s="4"/>
      <c r="AM826" s="1"/>
      <c r="AN826" s="11"/>
      <c r="AO826" s="1"/>
      <c r="AP826" s="1"/>
      <c r="AQ826" s="3"/>
      <c r="AR826" s="3"/>
      <c r="AS826" s="6"/>
      <c r="AT826" s="1"/>
      <c r="AU826" s="1"/>
      <c r="AV826" s="1"/>
      <c r="AW826" s="1"/>
      <c r="AX826" s="1"/>
      <c r="AY826" s="1"/>
      <c r="AZ826" s="1"/>
      <c r="BA826" s="1"/>
      <c r="BB826" s="1"/>
    </row>
    <row r="827" spans="1:138" x14ac:dyDescent="0.2">
      <c r="A827" s="158">
        <f t="shared" si="472"/>
        <v>41983</v>
      </c>
      <c r="B827" s="2">
        <f t="shared" si="454"/>
        <v>343268.47581848036</v>
      </c>
      <c r="C827" s="2">
        <f t="shared" si="473"/>
        <v>298924.56037127</v>
      </c>
      <c r="D827" s="2">
        <f>SUM(Y827:Y$1074)</f>
        <v>13270.197534139999</v>
      </c>
      <c r="E827" s="73">
        <f t="shared" si="455"/>
        <v>285654.36283712997</v>
      </c>
      <c r="F827" s="88">
        <f t="shared" si="483"/>
        <v>3991.24</v>
      </c>
      <c r="G827" s="3">
        <f>IF(AND(N827=1,N826&gt;1),VLOOKUP(A826,[1]Plan1!$BK$81:$BM$259,3),G826)</f>
        <v>4008</v>
      </c>
      <c r="H827" s="11">
        <f t="shared" si="484"/>
        <v>41897</v>
      </c>
      <c r="I827" s="11">
        <f t="shared" si="485"/>
        <v>41927</v>
      </c>
      <c r="J827" s="12">
        <f t="shared" si="456"/>
        <v>4.1991962397651683E-3</v>
      </c>
      <c r="K827" s="11">
        <f t="shared" si="474"/>
        <v>41988</v>
      </c>
      <c r="L827" s="11">
        <f t="shared" si="457"/>
        <v>41988</v>
      </c>
      <c r="M827" s="1">
        <f t="shared" si="479"/>
        <v>21</v>
      </c>
      <c r="N827" s="1">
        <f t="shared" si="458"/>
        <v>18</v>
      </c>
      <c r="O827" s="2">
        <f t="shared" si="459"/>
        <v>1.0035982299999999</v>
      </c>
      <c r="P827" s="13">
        <f t="shared" si="486"/>
        <v>1.00569971</v>
      </c>
      <c r="Q827" s="13">
        <f t="shared" si="480"/>
        <v>1.1411040202641207</v>
      </c>
      <c r="R827" s="2">
        <f t="shared" si="482"/>
        <v>1.14520997</v>
      </c>
      <c r="S827" s="2">
        <f t="shared" si="475"/>
        <v>1.13180649</v>
      </c>
      <c r="T827" s="2">
        <f t="shared" si="460"/>
        <v>338324.75744860002</v>
      </c>
      <c r="U827" s="2">
        <f t="shared" si="461"/>
        <v>1749.0981585816485</v>
      </c>
      <c r="V827" s="2">
        <f t="shared" si="462"/>
        <v>41479.861457948762</v>
      </c>
      <c r="W827" s="2">
        <f t="shared" si="463"/>
        <v>342153.51998780039</v>
      </c>
      <c r="X827" s="17">
        <f t="shared" si="464"/>
        <v>0</v>
      </c>
      <c r="Y827" s="2">
        <f t="shared" si="465"/>
        <v>0</v>
      </c>
      <c r="Z827" s="72">
        <f t="shared" si="466"/>
        <v>0</v>
      </c>
      <c r="AA827" s="2">
        <f t="shared" si="467"/>
        <v>0</v>
      </c>
      <c r="AB827" s="12">
        <f t="shared" si="476"/>
        <v>4.6600000000000003E-2</v>
      </c>
      <c r="AC827" s="17">
        <f t="shared" si="468"/>
        <v>18</v>
      </c>
      <c r="AD827" s="17">
        <v>252</v>
      </c>
      <c r="AE827" s="13">
        <f t="shared" si="481"/>
        <v>1.003258642</v>
      </c>
      <c r="AF827" s="2">
        <f t="shared" si="469"/>
        <v>1102.47926426</v>
      </c>
      <c r="AG827" s="2">
        <f t="shared" si="470"/>
        <v>1114.95583068</v>
      </c>
      <c r="AH827" s="3">
        <f t="shared" si="471"/>
        <v>0</v>
      </c>
      <c r="AI827" s="4" t="str">
        <f t="shared" si="477"/>
        <v>A+J=</v>
      </c>
      <c r="AJ827" s="11">
        <f t="shared" si="478"/>
        <v>41988</v>
      </c>
      <c r="AK827" s="11"/>
      <c r="AL827" s="4"/>
      <c r="AM827" s="1"/>
      <c r="AN827" s="11"/>
      <c r="AO827" s="1"/>
      <c r="AP827" s="1"/>
      <c r="AQ827" s="3"/>
      <c r="AR827" s="3"/>
      <c r="AS827" s="6"/>
      <c r="AT827" s="1"/>
      <c r="AU827" s="1"/>
      <c r="AV827" s="1"/>
      <c r="AW827" s="1"/>
      <c r="AX827" s="1"/>
      <c r="AY827" s="1"/>
      <c r="AZ827" s="1"/>
      <c r="BA827" s="1"/>
      <c r="BB827" s="1"/>
    </row>
    <row r="828" spans="1:138" x14ac:dyDescent="0.2">
      <c r="A828" s="158">
        <f t="shared" si="472"/>
        <v>41984</v>
      </c>
      <c r="B828" s="2">
        <f t="shared" si="454"/>
        <v>343396.03201307321</v>
      </c>
      <c r="C828" s="2">
        <f t="shared" si="473"/>
        <v>298924.56037127</v>
      </c>
      <c r="D828" s="2">
        <f>SUM(Y828:Y$1074)</f>
        <v>13270.197534139999</v>
      </c>
      <c r="E828" s="73">
        <f t="shared" si="455"/>
        <v>285654.36283712997</v>
      </c>
      <c r="F828" s="88">
        <f t="shared" si="483"/>
        <v>3991.24</v>
      </c>
      <c r="G828" s="3">
        <f>IF(AND(N828=1,N827&gt;1),VLOOKUP(A827,[1]Plan1!$BK$81:$BM$259,3),G827)</f>
        <v>4008</v>
      </c>
      <c r="H828" s="11">
        <f t="shared" si="484"/>
        <v>41897</v>
      </c>
      <c r="I828" s="11">
        <f t="shared" si="485"/>
        <v>41927</v>
      </c>
      <c r="J828" s="12">
        <f t="shared" si="456"/>
        <v>4.1991962397651683E-3</v>
      </c>
      <c r="K828" s="11">
        <f t="shared" si="474"/>
        <v>41988</v>
      </c>
      <c r="L828" s="11">
        <f t="shared" si="457"/>
        <v>41988</v>
      </c>
      <c r="M828" s="1">
        <f t="shared" si="479"/>
        <v>21</v>
      </c>
      <c r="N828" s="1">
        <f t="shared" si="458"/>
        <v>19</v>
      </c>
      <c r="O828" s="2">
        <f t="shared" si="459"/>
        <v>1.00379851</v>
      </c>
      <c r="P828" s="13">
        <f t="shared" si="486"/>
        <v>1.00569971</v>
      </c>
      <c r="Q828" s="13">
        <f t="shared" si="480"/>
        <v>1.1411040202641207</v>
      </c>
      <c r="R828" s="2">
        <f t="shared" si="482"/>
        <v>1.14543851</v>
      </c>
      <c r="S828" s="2">
        <f t="shared" si="475"/>
        <v>1.13180649</v>
      </c>
      <c r="T828" s="2">
        <f t="shared" si="460"/>
        <v>338324.75744860002</v>
      </c>
      <c r="U828" s="2">
        <f t="shared" si="461"/>
        <v>1749.0981585816485</v>
      </c>
      <c r="V828" s="2">
        <f t="shared" si="462"/>
        <v>41545.144906031543</v>
      </c>
      <c r="W828" s="2">
        <f t="shared" si="463"/>
        <v>342218.80343588319</v>
      </c>
      <c r="X828" s="17">
        <f t="shared" si="464"/>
        <v>0</v>
      </c>
      <c r="Y828" s="2">
        <f t="shared" si="465"/>
        <v>0</v>
      </c>
      <c r="Z828" s="72">
        <f t="shared" si="466"/>
        <v>0</v>
      </c>
      <c r="AA828" s="2">
        <f t="shared" si="467"/>
        <v>0</v>
      </c>
      <c r="AB828" s="12">
        <f t="shared" si="476"/>
        <v>4.6600000000000003E-2</v>
      </c>
      <c r="AC828" s="17">
        <f t="shared" si="468"/>
        <v>19</v>
      </c>
      <c r="AD828" s="17">
        <v>252</v>
      </c>
      <c r="AE828" s="13">
        <f t="shared" si="481"/>
        <v>1.003439988</v>
      </c>
      <c r="AF828" s="2">
        <f t="shared" si="469"/>
        <v>1163.83310572</v>
      </c>
      <c r="AG828" s="2">
        <f t="shared" si="470"/>
        <v>1177.2285771899999</v>
      </c>
      <c r="AH828" s="3">
        <f t="shared" si="471"/>
        <v>0</v>
      </c>
      <c r="AI828" s="4" t="str">
        <f t="shared" si="477"/>
        <v>A+J=</v>
      </c>
      <c r="AJ828" s="11">
        <f t="shared" si="478"/>
        <v>41988</v>
      </c>
      <c r="AK828" s="11"/>
      <c r="AL828" s="4"/>
      <c r="AM828" s="1"/>
      <c r="AN828" s="11"/>
      <c r="AO828" s="1"/>
      <c r="AP828" s="1"/>
      <c r="AQ828" s="3"/>
      <c r="AR828" s="3"/>
      <c r="AS828" s="6"/>
      <c r="AT828" s="1"/>
      <c r="AU828" s="1"/>
      <c r="AV828" s="1"/>
      <c r="AW828" s="1"/>
      <c r="AX828" s="1"/>
      <c r="AY828" s="1"/>
      <c r="AZ828" s="1"/>
      <c r="BA828" s="1"/>
      <c r="BB828" s="1"/>
    </row>
    <row r="829" spans="1:138" x14ac:dyDescent="0.2">
      <c r="A829" s="158">
        <f t="shared" si="472"/>
        <v>41985</v>
      </c>
      <c r="B829" s="2">
        <f t="shared" si="454"/>
        <v>343523.63785755419</v>
      </c>
      <c r="C829" s="2">
        <f t="shared" si="473"/>
        <v>298924.56037127</v>
      </c>
      <c r="D829" s="2">
        <f>SUM(Y829:Y$1074)</f>
        <v>13270.197534139999</v>
      </c>
      <c r="E829" s="73">
        <f t="shared" si="455"/>
        <v>285654.36283712997</v>
      </c>
      <c r="F829" s="88">
        <f t="shared" si="483"/>
        <v>3991.24</v>
      </c>
      <c r="G829" s="3">
        <f>IF(AND(N829=1,N828&gt;1),VLOOKUP(A828,[1]Plan1!$BK$81:$BM$259,3),G828)</f>
        <v>4008</v>
      </c>
      <c r="H829" s="11">
        <f t="shared" si="484"/>
        <v>41897</v>
      </c>
      <c r="I829" s="11">
        <f t="shared" si="485"/>
        <v>41927</v>
      </c>
      <c r="J829" s="12">
        <f t="shared" si="456"/>
        <v>4.1991962397651683E-3</v>
      </c>
      <c r="K829" s="11">
        <f t="shared" si="474"/>
        <v>41988</v>
      </c>
      <c r="L829" s="11">
        <f t="shared" si="457"/>
        <v>41988</v>
      </c>
      <c r="M829" s="1">
        <f t="shared" si="479"/>
        <v>21</v>
      </c>
      <c r="N829" s="1">
        <f t="shared" si="458"/>
        <v>20</v>
      </c>
      <c r="O829" s="2">
        <f t="shared" si="459"/>
        <v>1.00399883</v>
      </c>
      <c r="P829" s="13">
        <f t="shared" si="486"/>
        <v>1.00569971</v>
      </c>
      <c r="Q829" s="13">
        <f t="shared" si="480"/>
        <v>1.1411040202641207</v>
      </c>
      <c r="R829" s="2">
        <f t="shared" si="482"/>
        <v>1.1456671</v>
      </c>
      <c r="S829" s="2">
        <f t="shared" si="475"/>
        <v>1.13180649</v>
      </c>
      <c r="T829" s="2">
        <f t="shared" si="460"/>
        <v>338324.75744860002</v>
      </c>
      <c r="U829" s="2">
        <f t="shared" si="461"/>
        <v>1749.0981585816485</v>
      </c>
      <c r="V829" s="2">
        <f t="shared" si="462"/>
        <v>41610.442636832508</v>
      </c>
      <c r="W829" s="2">
        <f t="shared" si="463"/>
        <v>342284.10116668418</v>
      </c>
      <c r="X829" s="17">
        <f t="shared" si="464"/>
        <v>0</v>
      </c>
      <c r="Y829" s="2">
        <f t="shared" si="465"/>
        <v>0</v>
      </c>
      <c r="Z829" s="72">
        <f t="shared" si="466"/>
        <v>0</v>
      </c>
      <c r="AA829" s="2">
        <f t="shared" si="467"/>
        <v>0</v>
      </c>
      <c r="AB829" s="12">
        <f t="shared" si="476"/>
        <v>4.6600000000000003E-2</v>
      </c>
      <c r="AC829" s="17">
        <f t="shared" si="468"/>
        <v>20</v>
      </c>
      <c r="AD829" s="17">
        <v>252</v>
      </c>
      <c r="AE829" s="13">
        <f t="shared" si="481"/>
        <v>1.0036213679999999</v>
      </c>
      <c r="AF829" s="2">
        <f t="shared" si="469"/>
        <v>1225.1984502299999</v>
      </c>
      <c r="AG829" s="2">
        <f t="shared" si="470"/>
        <v>1239.53669087</v>
      </c>
      <c r="AH829" s="3">
        <f t="shared" si="471"/>
        <v>0</v>
      </c>
      <c r="AI829" s="4" t="str">
        <f t="shared" si="477"/>
        <v>A+J=</v>
      </c>
      <c r="AJ829" s="11">
        <f t="shared" si="478"/>
        <v>41988</v>
      </c>
      <c r="AK829" s="11"/>
      <c r="AL829" s="4"/>
      <c r="AM829" s="1"/>
      <c r="AN829" s="11"/>
      <c r="AO829" s="1"/>
      <c r="AP829" s="1"/>
      <c r="AQ829" s="3"/>
      <c r="AR829" s="3"/>
      <c r="AS829" s="6"/>
      <c r="AT829" s="1"/>
      <c r="AU829" s="1"/>
      <c r="AV829" s="1"/>
      <c r="AW829" s="1"/>
      <c r="AX829" s="1"/>
      <c r="AY829" s="1"/>
      <c r="AZ829" s="1"/>
      <c r="BA829" s="1"/>
      <c r="BB829" s="1"/>
    </row>
    <row r="830" spans="1:138" x14ac:dyDescent="0.2">
      <c r="A830" s="158">
        <f t="shared" si="472"/>
        <v>41986</v>
      </c>
      <c r="B830" s="2">
        <f t="shared" si="454"/>
        <v>343651.28981424955</v>
      </c>
      <c r="C830" s="2">
        <f t="shared" si="473"/>
        <v>298924.56037127</v>
      </c>
      <c r="D830" s="2">
        <f>SUM(Y830:Y$1074)</f>
        <v>13270.197534139999</v>
      </c>
      <c r="E830" s="73">
        <f t="shared" si="455"/>
        <v>285654.36283712997</v>
      </c>
      <c r="F830" s="88">
        <f t="shared" si="483"/>
        <v>3991.24</v>
      </c>
      <c r="G830" s="3">
        <f>IF(AND(N830=1,N829&gt;1),VLOOKUP(A829,[1]Plan1!$BK$81:$BM$259,3),G829)</f>
        <v>4008</v>
      </c>
      <c r="H830" s="11">
        <f t="shared" si="484"/>
        <v>41897</v>
      </c>
      <c r="I830" s="11">
        <f t="shared" si="485"/>
        <v>41927</v>
      </c>
      <c r="J830" s="12">
        <f t="shared" si="456"/>
        <v>4.1991962397651683E-3</v>
      </c>
      <c r="K830" s="11">
        <f t="shared" si="474"/>
        <v>41988</v>
      </c>
      <c r="L830" s="11">
        <f t="shared" si="457"/>
        <v>41988</v>
      </c>
      <c r="M830" s="1">
        <f t="shared" si="479"/>
        <v>21</v>
      </c>
      <c r="N830" s="1">
        <f t="shared" si="458"/>
        <v>21</v>
      </c>
      <c r="O830" s="2">
        <f t="shared" si="459"/>
        <v>1.00419919</v>
      </c>
      <c r="P830" s="13">
        <f t="shared" si="486"/>
        <v>1.00569971</v>
      </c>
      <c r="Q830" s="13">
        <f t="shared" si="480"/>
        <v>1.1411040202641207</v>
      </c>
      <c r="R830" s="2">
        <f t="shared" si="482"/>
        <v>1.1458957299999999</v>
      </c>
      <c r="S830" s="2">
        <f t="shared" si="475"/>
        <v>1.13180649</v>
      </c>
      <c r="T830" s="2">
        <f t="shared" si="460"/>
        <v>338324.75744860002</v>
      </c>
      <c r="U830" s="2">
        <f t="shared" si="461"/>
        <v>1749.0981585816485</v>
      </c>
      <c r="V830" s="2">
        <f t="shared" si="462"/>
        <v>41675.751793807918</v>
      </c>
      <c r="W830" s="2">
        <f t="shared" si="463"/>
        <v>342349.41032365954</v>
      </c>
      <c r="X830" s="17">
        <f t="shared" si="464"/>
        <v>0</v>
      </c>
      <c r="Y830" s="2">
        <f t="shared" si="465"/>
        <v>0</v>
      </c>
      <c r="Z830" s="72">
        <f t="shared" si="466"/>
        <v>0</v>
      </c>
      <c r="AA830" s="2">
        <f t="shared" si="467"/>
        <v>0</v>
      </c>
      <c r="AB830" s="12">
        <f t="shared" si="476"/>
        <v>4.6600000000000003E-2</v>
      </c>
      <c r="AC830" s="17">
        <f t="shared" si="468"/>
        <v>21</v>
      </c>
      <c r="AD830" s="17">
        <v>252</v>
      </c>
      <c r="AE830" s="13">
        <f t="shared" si="481"/>
        <v>1.00380278</v>
      </c>
      <c r="AF830" s="2">
        <f t="shared" si="469"/>
        <v>1286.57462113</v>
      </c>
      <c r="AG830" s="2">
        <f t="shared" si="470"/>
        <v>1301.8794905899999</v>
      </c>
      <c r="AH830" s="3">
        <f t="shared" si="471"/>
        <v>0</v>
      </c>
      <c r="AI830" s="4" t="str">
        <f t="shared" si="477"/>
        <v>A+J=</v>
      </c>
      <c r="AJ830" s="11">
        <f t="shared" si="478"/>
        <v>41988</v>
      </c>
      <c r="AK830" s="11"/>
      <c r="AL830" s="4"/>
      <c r="AM830" s="1"/>
      <c r="AN830" s="11"/>
      <c r="AO830" s="1"/>
      <c r="AP830" s="1"/>
      <c r="AQ830" s="3"/>
      <c r="AR830" s="3"/>
      <c r="AS830" s="6"/>
      <c r="AT830" s="1"/>
      <c r="AU830" s="1"/>
      <c r="AV830" s="1"/>
      <c r="AW830" s="1"/>
      <c r="AX830" s="1"/>
      <c r="AY830" s="1"/>
      <c r="AZ830" s="1"/>
      <c r="BA830" s="1"/>
      <c r="BB830" s="1"/>
    </row>
    <row r="831" spans="1:138" x14ac:dyDescent="0.2">
      <c r="A831" s="158">
        <f t="shared" si="472"/>
        <v>41987</v>
      </c>
      <c r="B831" s="2">
        <f t="shared" si="454"/>
        <v>343651.28981424955</v>
      </c>
      <c r="C831" s="2">
        <f t="shared" si="473"/>
        <v>298924.56037127</v>
      </c>
      <c r="D831" s="2">
        <f>SUM(Y831:Y$1074)</f>
        <v>13270.197534139999</v>
      </c>
      <c r="E831" s="73">
        <f t="shared" si="455"/>
        <v>285654.36283712997</v>
      </c>
      <c r="F831" s="88">
        <f t="shared" si="483"/>
        <v>3991.24</v>
      </c>
      <c r="G831" s="3">
        <f>IF(AND(N831=1,N830&gt;1),VLOOKUP(A830,[1]Plan1!$BK$81:$BM$259,3),G830)</f>
        <v>4008</v>
      </c>
      <c r="H831" s="11">
        <f t="shared" si="484"/>
        <v>41897</v>
      </c>
      <c r="I831" s="11">
        <f t="shared" si="485"/>
        <v>41927</v>
      </c>
      <c r="J831" s="12">
        <f t="shared" si="456"/>
        <v>4.1991962397651683E-3</v>
      </c>
      <c r="K831" s="11">
        <f t="shared" si="474"/>
        <v>42018</v>
      </c>
      <c r="L831" s="11">
        <f t="shared" si="457"/>
        <v>41988</v>
      </c>
      <c r="M831" s="1">
        <f t="shared" si="479"/>
        <v>21</v>
      </c>
      <c r="N831" s="1">
        <f t="shared" si="458"/>
        <v>21</v>
      </c>
      <c r="O831" s="2">
        <f t="shared" si="459"/>
        <v>1.00419919</v>
      </c>
      <c r="P831" s="13">
        <f t="shared" si="486"/>
        <v>1.00569971</v>
      </c>
      <c r="Q831" s="13">
        <f t="shared" si="480"/>
        <v>1.1411040202641207</v>
      </c>
      <c r="R831" s="2">
        <f t="shared" si="482"/>
        <v>1.1458957299999999</v>
      </c>
      <c r="S831" s="2">
        <f t="shared" si="475"/>
        <v>1.13180649</v>
      </c>
      <c r="T831" s="2">
        <f t="shared" si="460"/>
        <v>338324.75744860002</v>
      </c>
      <c r="U831" s="2">
        <f t="shared" si="461"/>
        <v>1749.0981585816485</v>
      </c>
      <c r="V831" s="2">
        <f t="shared" si="462"/>
        <v>41675.751793807918</v>
      </c>
      <c r="W831" s="2">
        <f t="shared" si="463"/>
        <v>342349.41032365954</v>
      </c>
      <c r="X831" s="17">
        <f t="shared" si="464"/>
        <v>0</v>
      </c>
      <c r="Y831" s="2">
        <f t="shared" si="465"/>
        <v>0</v>
      </c>
      <c r="Z831" s="72">
        <f t="shared" si="466"/>
        <v>0</v>
      </c>
      <c r="AA831" s="2">
        <f t="shared" si="467"/>
        <v>0</v>
      </c>
      <c r="AB831" s="12">
        <f t="shared" si="476"/>
        <v>4.6600000000000003E-2</v>
      </c>
      <c r="AC831" s="17">
        <f t="shared" si="468"/>
        <v>21</v>
      </c>
      <c r="AD831" s="17">
        <v>252</v>
      </c>
      <c r="AE831" s="13">
        <f t="shared" si="481"/>
        <v>1.00380278</v>
      </c>
      <c r="AF831" s="2">
        <f t="shared" si="469"/>
        <v>1286.57462113</v>
      </c>
      <c r="AG831" s="2">
        <f t="shared" si="470"/>
        <v>1301.8794905899999</v>
      </c>
      <c r="AH831" s="3">
        <f t="shared" si="471"/>
        <v>0</v>
      </c>
      <c r="AI831" s="4" t="str">
        <f t="shared" si="477"/>
        <v>A+J=</v>
      </c>
      <c r="AJ831" s="11">
        <f t="shared" si="478"/>
        <v>41988</v>
      </c>
      <c r="AK831" s="11"/>
      <c r="AL831" s="4"/>
      <c r="AM831" s="1"/>
      <c r="AN831" s="11"/>
      <c r="AO831" s="1"/>
      <c r="AP831" s="1"/>
      <c r="AQ831" s="3"/>
      <c r="AR831" s="3"/>
      <c r="AS831" s="6"/>
      <c r="AT831" s="1"/>
      <c r="AU831" s="1"/>
      <c r="AV831" s="1"/>
      <c r="AW831" s="1"/>
      <c r="AX831" s="1"/>
      <c r="AY831" s="1"/>
      <c r="AZ831" s="1"/>
      <c r="BA831" s="1"/>
      <c r="BB831" s="1"/>
    </row>
    <row r="832" spans="1:138" x14ac:dyDescent="0.2">
      <c r="A832" s="158">
        <f t="shared" si="472"/>
        <v>41988</v>
      </c>
      <c r="B832" s="2">
        <f t="shared" si="454"/>
        <v>343651.28981424955</v>
      </c>
      <c r="C832" s="2">
        <f t="shared" si="473"/>
        <v>298924.56037127</v>
      </c>
      <c r="D832" s="2">
        <f>SUM(Y832:Y$1074)</f>
        <v>13270.197534139999</v>
      </c>
      <c r="E832" s="73">
        <f t="shared" si="455"/>
        <v>285654.36283712997</v>
      </c>
      <c r="F832" s="88">
        <f t="shared" si="483"/>
        <v>3991.24</v>
      </c>
      <c r="G832" s="3">
        <f>IF(AND(N832=1,N831&gt;1),VLOOKUP(A831,[1]Plan1!$BK$81:$BM$259,3),G831)</f>
        <v>4008</v>
      </c>
      <c r="H832" s="11">
        <f t="shared" si="484"/>
        <v>41897</v>
      </c>
      <c r="I832" s="11">
        <f t="shared" si="485"/>
        <v>41927</v>
      </c>
      <c r="J832" s="12">
        <f t="shared" si="456"/>
        <v>4.1991962397651683E-3</v>
      </c>
      <c r="K832" s="11">
        <f t="shared" si="474"/>
        <v>42018</v>
      </c>
      <c r="L832" s="11">
        <f t="shared" si="457"/>
        <v>41988</v>
      </c>
      <c r="M832" s="1">
        <f t="shared" si="479"/>
        <v>21</v>
      </c>
      <c r="N832" s="1">
        <f t="shared" si="458"/>
        <v>21</v>
      </c>
      <c r="O832" s="2">
        <f t="shared" si="459"/>
        <v>1.00419919</v>
      </c>
      <c r="P832" s="13">
        <f t="shared" si="486"/>
        <v>1.00569971</v>
      </c>
      <c r="Q832" s="13">
        <f t="shared" si="480"/>
        <v>1.1411040202641207</v>
      </c>
      <c r="R832" s="2">
        <f t="shared" si="482"/>
        <v>1.1458957299999999</v>
      </c>
      <c r="S832" s="2">
        <f t="shared" si="475"/>
        <v>1.13180649</v>
      </c>
      <c r="T832" s="2">
        <f t="shared" si="460"/>
        <v>338324.75744860002</v>
      </c>
      <c r="U832" s="2">
        <f t="shared" si="461"/>
        <v>1749.0981585816485</v>
      </c>
      <c r="V832" s="2">
        <f t="shared" si="462"/>
        <v>41675.751793807918</v>
      </c>
      <c r="W832" s="2">
        <f t="shared" si="463"/>
        <v>342349.41032365954</v>
      </c>
      <c r="X832" s="17">
        <f t="shared" si="464"/>
        <v>27</v>
      </c>
      <c r="Y832" s="2">
        <f t="shared" si="465"/>
        <v>1439.89868258</v>
      </c>
      <c r="Z832" s="72">
        <f t="shared" si="466"/>
        <v>4.8169299999999996E-3</v>
      </c>
      <c r="AA832" s="2">
        <f t="shared" si="467"/>
        <v>1629.6866738900001</v>
      </c>
      <c r="AB832" s="12">
        <f t="shared" si="476"/>
        <v>4.6600000000000003E-2</v>
      </c>
      <c r="AC832" s="17">
        <f t="shared" si="468"/>
        <v>21</v>
      </c>
      <c r="AD832" s="17">
        <v>252</v>
      </c>
      <c r="AE832" s="13">
        <f t="shared" si="481"/>
        <v>1.00380278</v>
      </c>
      <c r="AF832" s="2">
        <f t="shared" si="469"/>
        <v>1286.57462113</v>
      </c>
      <c r="AG832" s="2">
        <f t="shared" si="470"/>
        <v>1301.8794905899999</v>
      </c>
      <c r="AH832" s="3">
        <f t="shared" si="471"/>
        <v>2916.26129502</v>
      </c>
      <c r="AI832" s="4" t="str">
        <f t="shared" si="477"/>
        <v>A+J=</v>
      </c>
      <c r="AJ832" s="11">
        <f t="shared" si="478"/>
        <v>41988</v>
      </c>
      <c r="AK832" s="11"/>
      <c r="AL832" s="4"/>
      <c r="AM832" s="1"/>
      <c r="AN832" s="11"/>
      <c r="AO832" s="1"/>
      <c r="AP832" s="1"/>
      <c r="AQ832" s="3"/>
      <c r="AR832" s="3"/>
      <c r="AS832" s="6"/>
      <c r="AT832" s="1"/>
      <c r="AU832" s="1"/>
      <c r="AV832" s="1"/>
      <c r="AW832" s="1"/>
      <c r="AX832" s="1"/>
      <c r="AY832" s="1"/>
      <c r="AZ832" s="1"/>
      <c r="BA832" s="1"/>
      <c r="BB832" s="1"/>
    </row>
    <row r="833" spans="1:54" x14ac:dyDescent="0.2">
      <c r="A833" s="158">
        <f t="shared" si="472"/>
        <v>41989</v>
      </c>
      <c r="B833" s="2">
        <f t="shared" si="454"/>
        <v>340864.58904962282</v>
      </c>
      <c r="C833" s="2">
        <f t="shared" si="473"/>
        <v>297484.66168869002</v>
      </c>
      <c r="D833" s="2">
        <f>SUM(Y833:Y$1074)</f>
        <v>11830.298851559999</v>
      </c>
      <c r="E833" s="73">
        <f t="shared" si="455"/>
        <v>285654.36283713003</v>
      </c>
      <c r="F833" s="88">
        <f t="shared" si="483"/>
        <v>4008</v>
      </c>
      <c r="G833" s="3">
        <f>IF(AND(N833=1,N832&gt;1),VLOOKUP(A832,[1]Plan1!$BK$81:$BM$259,3),G832)</f>
        <v>4028.44</v>
      </c>
      <c r="H833" s="11">
        <f t="shared" si="484"/>
        <v>41928</v>
      </c>
      <c r="I833" s="11">
        <f t="shared" si="485"/>
        <v>41959</v>
      </c>
      <c r="J833" s="12">
        <f t="shared" si="456"/>
        <v>5.0998003992015484E-3</v>
      </c>
      <c r="K833" s="11">
        <f t="shared" si="474"/>
        <v>42018</v>
      </c>
      <c r="L833" s="11">
        <f t="shared" si="457"/>
        <v>42018</v>
      </c>
      <c r="M833" s="1">
        <f t="shared" si="479"/>
        <v>20</v>
      </c>
      <c r="N833" s="1">
        <f t="shared" si="458"/>
        <v>1</v>
      </c>
      <c r="O833" s="2">
        <f t="shared" si="459"/>
        <v>1.0002543699999999</v>
      </c>
      <c r="P833" s="13">
        <f t="shared" si="486"/>
        <v>1.00419919</v>
      </c>
      <c r="Q833" s="13">
        <f t="shared" si="480"/>
        <v>1.1458957328549737</v>
      </c>
      <c r="R833" s="2">
        <f t="shared" si="482"/>
        <v>1.1461872099999999</v>
      </c>
      <c r="S833" s="2">
        <f t="shared" si="475"/>
        <v>1.13180649</v>
      </c>
      <c r="T833" s="2">
        <f t="shared" si="460"/>
        <v>336695.07077470998</v>
      </c>
      <c r="U833" s="2">
        <f t="shared" si="461"/>
        <v>1559.3101672751545</v>
      </c>
      <c r="V833" s="2">
        <f t="shared" si="462"/>
        <v>41759.014327487697</v>
      </c>
      <c r="W833" s="2">
        <f t="shared" si="463"/>
        <v>340802.98618345283</v>
      </c>
      <c r="X833" s="17">
        <f t="shared" si="464"/>
        <v>0</v>
      </c>
      <c r="Y833" s="2">
        <f t="shared" si="465"/>
        <v>0</v>
      </c>
      <c r="Z833" s="72">
        <f t="shared" si="466"/>
        <v>0</v>
      </c>
      <c r="AA833" s="2">
        <f t="shared" si="467"/>
        <v>0</v>
      </c>
      <c r="AB833" s="12">
        <f t="shared" si="476"/>
        <v>4.6600000000000003E-2</v>
      </c>
      <c r="AC833" s="17">
        <f t="shared" si="468"/>
        <v>1</v>
      </c>
      <c r="AD833" s="17">
        <v>252</v>
      </c>
      <c r="AE833" s="13">
        <f t="shared" si="481"/>
        <v>1.0001807579999999</v>
      </c>
      <c r="AF833" s="2">
        <f t="shared" si="469"/>
        <v>60.860327599999998</v>
      </c>
      <c r="AG833" s="2">
        <f t="shared" si="470"/>
        <v>61.602866169999999</v>
      </c>
      <c r="AH833" s="3">
        <f t="shared" si="471"/>
        <v>0</v>
      </c>
      <c r="AI833" s="4" t="str">
        <f t="shared" si="477"/>
        <v>A+J=</v>
      </c>
      <c r="AJ833" s="11">
        <f t="shared" si="478"/>
        <v>42018</v>
      </c>
      <c r="AK833" s="11"/>
      <c r="AL833" s="4"/>
      <c r="AM833" s="1"/>
      <c r="AN833" s="11"/>
      <c r="AO833" s="1"/>
      <c r="AP833" s="1"/>
      <c r="AQ833" s="3"/>
      <c r="AR833" s="3"/>
      <c r="AS833" s="6"/>
      <c r="AT833" s="1"/>
      <c r="AU833" s="1"/>
      <c r="AV833" s="1"/>
      <c r="AW833" s="1"/>
      <c r="AX833" s="1"/>
      <c r="AY833" s="1"/>
      <c r="AZ833" s="1"/>
      <c r="BA833" s="1"/>
      <c r="BB833" s="1"/>
    </row>
    <row r="834" spans="1:54" x14ac:dyDescent="0.2">
      <c r="A834" s="158">
        <f t="shared" si="472"/>
        <v>41990</v>
      </c>
      <c r="B834" s="2">
        <f t="shared" si="454"/>
        <v>341009.5183191917</v>
      </c>
      <c r="C834" s="2">
        <f t="shared" si="473"/>
        <v>297484.66168869002</v>
      </c>
      <c r="D834" s="2">
        <f>SUM(Y834:Y$1074)</f>
        <v>11830.298851559999</v>
      </c>
      <c r="E834" s="73">
        <f t="shared" si="455"/>
        <v>285654.36283713003</v>
      </c>
      <c r="F834" s="88">
        <f t="shared" si="483"/>
        <v>4008</v>
      </c>
      <c r="G834" s="3">
        <f>IF(AND(N834=1,N833&gt;1),VLOOKUP(A833,[1]Plan1!$BK$81:$BM$259,3),G833)</f>
        <v>4028.44</v>
      </c>
      <c r="H834" s="11">
        <f t="shared" si="484"/>
        <v>41928</v>
      </c>
      <c r="I834" s="11">
        <f t="shared" si="485"/>
        <v>41959</v>
      </c>
      <c r="J834" s="12">
        <f t="shared" si="456"/>
        <v>5.0998003992015484E-3</v>
      </c>
      <c r="K834" s="11">
        <f t="shared" si="474"/>
        <v>42018</v>
      </c>
      <c r="L834" s="11">
        <f t="shared" si="457"/>
        <v>42018</v>
      </c>
      <c r="M834" s="1">
        <f t="shared" si="479"/>
        <v>20</v>
      </c>
      <c r="N834" s="1">
        <f t="shared" si="458"/>
        <v>2</v>
      </c>
      <c r="O834" s="2">
        <f t="shared" si="459"/>
        <v>1.0005088099999999</v>
      </c>
      <c r="P834" s="13">
        <f t="shared" si="486"/>
        <v>1.00419919</v>
      </c>
      <c r="Q834" s="13">
        <f t="shared" si="480"/>
        <v>1.1458957328549737</v>
      </c>
      <c r="R834" s="2">
        <f t="shared" si="482"/>
        <v>1.1464787700000001</v>
      </c>
      <c r="S834" s="2">
        <f t="shared" si="475"/>
        <v>1.13180649</v>
      </c>
      <c r="T834" s="2">
        <f t="shared" si="460"/>
        <v>336695.07077470998</v>
      </c>
      <c r="U834" s="2">
        <f t="shared" si="461"/>
        <v>1559.3101672751545</v>
      </c>
      <c r="V834" s="2">
        <f t="shared" si="462"/>
        <v>41842.299713516542</v>
      </c>
      <c r="W834" s="2">
        <f t="shared" si="463"/>
        <v>340886.2715694817</v>
      </c>
      <c r="X834" s="17">
        <f t="shared" si="464"/>
        <v>0</v>
      </c>
      <c r="Y834" s="2">
        <f t="shared" si="465"/>
        <v>0</v>
      </c>
      <c r="Z834" s="72">
        <f t="shared" si="466"/>
        <v>0</v>
      </c>
      <c r="AA834" s="2">
        <f t="shared" si="467"/>
        <v>0</v>
      </c>
      <c r="AB834" s="12">
        <f t="shared" si="476"/>
        <v>4.6600000000000003E-2</v>
      </c>
      <c r="AC834" s="17">
        <f t="shared" si="468"/>
        <v>2</v>
      </c>
      <c r="AD834" s="17">
        <v>252</v>
      </c>
      <c r="AE834" s="13">
        <f t="shared" si="481"/>
        <v>1.0003615480000001</v>
      </c>
      <c r="AF834" s="2">
        <f t="shared" si="469"/>
        <v>121.73142944</v>
      </c>
      <c r="AG834" s="2">
        <f t="shared" si="470"/>
        <v>123.24674971</v>
      </c>
      <c r="AH834" s="3">
        <f t="shared" si="471"/>
        <v>0</v>
      </c>
      <c r="AI834" s="4" t="str">
        <f t="shared" si="477"/>
        <v>A+J=</v>
      </c>
      <c r="AJ834" s="11">
        <f t="shared" si="478"/>
        <v>42018</v>
      </c>
      <c r="AK834" s="11"/>
      <c r="AL834" s="4"/>
      <c r="AM834" s="1"/>
      <c r="AN834" s="11"/>
      <c r="AO834" s="1"/>
      <c r="AP834" s="1"/>
      <c r="AQ834" s="3"/>
      <c r="AR834" s="3"/>
      <c r="AS834" s="6"/>
      <c r="AT834" s="1"/>
      <c r="AU834" s="1"/>
      <c r="AV834" s="1"/>
      <c r="AW834" s="1"/>
      <c r="AX834" s="1"/>
      <c r="AY834" s="1"/>
      <c r="AZ834" s="1"/>
      <c r="BA834" s="1"/>
      <c r="BB834" s="1"/>
    </row>
    <row r="835" spans="1:54" x14ac:dyDescent="0.2">
      <c r="A835" s="158">
        <f t="shared" si="472"/>
        <v>41991</v>
      </c>
      <c r="B835" s="2">
        <f t="shared" si="454"/>
        <v>341154.50896173588</v>
      </c>
      <c r="C835" s="2">
        <f t="shared" si="473"/>
        <v>297484.66168869002</v>
      </c>
      <c r="D835" s="2">
        <f>SUM(Y835:Y$1074)</f>
        <v>11830.298851559999</v>
      </c>
      <c r="E835" s="73">
        <f t="shared" si="455"/>
        <v>285654.36283713003</v>
      </c>
      <c r="F835" s="88">
        <f t="shared" si="483"/>
        <v>4008</v>
      </c>
      <c r="G835" s="3">
        <f>IF(AND(N835=1,N834&gt;1),VLOOKUP(A834,[1]Plan1!$BK$81:$BM$259,3),G834)</f>
        <v>4028.44</v>
      </c>
      <c r="H835" s="11">
        <f t="shared" si="484"/>
        <v>41928</v>
      </c>
      <c r="I835" s="11">
        <f t="shared" si="485"/>
        <v>41959</v>
      </c>
      <c r="J835" s="12">
        <f t="shared" si="456"/>
        <v>5.0998003992015484E-3</v>
      </c>
      <c r="K835" s="11">
        <f t="shared" si="474"/>
        <v>42018</v>
      </c>
      <c r="L835" s="11">
        <f t="shared" si="457"/>
        <v>42018</v>
      </c>
      <c r="M835" s="1">
        <f t="shared" si="479"/>
        <v>20</v>
      </c>
      <c r="N835" s="1">
        <f t="shared" si="458"/>
        <v>3</v>
      </c>
      <c r="O835" s="2">
        <f t="shared" si="459"/>
        <v>1.00076331</v>
      </c>
      <c r="P835" s="13">
        <f t="shared" si="486"/>
        <v>1.00419919</v>
      </c>
      <c r="Q835" s="13">
        <f t="shared" si="480"/>
        <v>1.1458957328549737</v>
      </c>
      <c r="R835" s="2">
        <f t="shared" si="482"/>
        <v>1.1467704000000001</v>
      </c>
      <c r="S835" s="2">
        <f t="shared" si="475"/>
        <v>1.13180649</v>
      </c>
      <c r="T835" s="2">
        <f t="shared" si="460"/>
        <v>336695.07077470998</v>
      </c>
      <c r="U835" s="2">
        <f t="shared" si="461"/>
        <v>1559.3101672751545</v>
      </c>
      <c r="V835" s="2">
        <f t="shared" si="462"/>
        <v>41925.605095350729</v>
      </c>
      <c r="W835" s="2">
        <f t="shared" si="463"/>
        <v>340969.57695131586</v>
      </c>
      <c r="X835" s="17">
        <f t="shared" si="464"/>
        <v>0</v>
      </c>
      <c r="Y835" s="2">
        <f t="shared" si="465"/>
        <v>0</v>
      </c>
      <c r="Z835" s="72">
        <f t="shared" si="466"/>
        <v>0</v>
      </c>
      <c r="AA835" s="2">
        <f t="shared" si="467"/>
        <v>0</v>
      </c>
      <c r="AB835" s="12">
        <f t="shared" si="476"/>
        <v>4.6600000000000003E-2</v>
      </c>
      <c r="AC835" s="17">
        <f t="shared" si="468"/>
        <v>3</v>
      </c>
      <c r="AD835" s="17">
        <v>252</v>
      </c>
      <c r="AE835" s="13">
        <f t="shared" si="481"/>
        <v>1.0005423710000001</v>
      </c>
      <c r="AF835" s="2">
        <f t="shared" si="469"/>
        <v>182.61364223000001</v>
      </c>
      <c r="AG835" s="2">
        <f t="shared" si="470"/>
        <v>184.93201042000001</v>
      </c>
      <c r="AH835" s="3">
        <f t="shared" si="471"/>
        <v>0</v>
      </c>
      <c r="AI835" s="4" t="str">
        <f t="shared" si="477"/>
        <v>A+J=</v>
      </c>
      <c r="AJ835" s="11">
        <f t="shared" si="478"/>
        <v>42018</v>
      </c>
      <c r="AK835" s="11"/>
      <c r="AL835" s="4"/>
      <c r="AM835" s="1"/>
      <c r="AN835" s="11"/>
      <c r="AO835" s="1"/>
      <c r="AP835" s="1"/>
      <c r="AQ835" s="3"/>
      <c r="AR835" s="3"/>
      <c r="AS835" s="6"/>
      <c r="AT835" s="1"/>
      <c r="AU835" s="1"/>
      <c r="AV835" s="1"/>
      <c r="AW835" s="1"/>
      <c r="AX835" s="1"/>
      <c r="AY835" s="1"/>
      <c r="AZ835" s="1"/>
      <c r="BA835" s="1"/>
      <c r="BB835" s="1"/>
    </row>
    <row r="836" spans="1:54" x14ac:dyDescent="0.2">
      <c r="A836" s="158">
        <f t="shared" si="472"/>
        <v>41992</v>
      </c>
      <c r="B836" s="2">
        <f t="shared" si="454"/>
        <v>341299.56385494908</v>
      </c>
      <c r="C836" s="2">
        <f t="shared" si="473"/>
        <v>297484.66168869002</v>
      </c>
      <c r="D836" s="2">
        <f>SUM(Y836:Y$1074)</f>
        <v>11830.298851559999</v>
      </c>
      <c r="E836" s="73">
        <f t="shared" si="455"/>
        <v>285654.36283713003</v>
      </c>
      <c r="F836" s="88">
        <f t="shared" si="483"/>
        <v>4008</v>
      </c>
      <c r="G836" s="3">
        <f>IF(AND(N836=1,N835&gt;1),VLOOKUP(A835,[1]Plan1!$BK$81:$BM$259,3),G835)</f>
        <v>4028.44</v>
      </c>
      <c r="H836" s="11">
        <f t="shared" si="484"/>
        <v>41928</v>
      </c>
      <c r="I836" s="11">
        <f t="shared" si="485"/>
        <v>41959</v>
      </c>
      <c r="J836" s="12">
        <f t="shared" si="456"/>
        <v>5.0998003992015484E-3</v>
      </c>
      <c r="K836" s="11">
        <f t="shared" si="474"/>
        <v>42018</v>
      </c>
      <c r="L836" s="11">
        <f t="shared" si="457"/>
        <v>42018</v>
      </c>
      <c r="M836" s="1">
        <f t="shared" si="479"/>
        <v>20</v>
      </c>
      <c r="N836" s="1">
        <f t="shared" si="458"/>
        <v>4</v>
      </c>
      <c r="O836" s="2">
        <f t="shared" si="459"/>
        <v>1.00101788</v>
      </c>
      <c r="P836" s="13">
        <f t="shared" si="486"/>
        <v>1.00419919</v>
      </c>
      <c r="Q836" s="13">
        <f t="shared" si="480"/>
        <v>1.1458957328549737</v>
      </c>
      <c r="R836" s="2">
        <f t="shared" si="482"/>
        <v>1.14706211</v>
      </c>
      <c r="S836" s="2">
        <f t="shared" si="475"/>
        <v>1.13180649</v>
      </c>
      <c r="T836" s="2">
        <f t="shared" si="460"/>
        <v>336695.07077470998</v>
      </c>
      <c r="U836" s="2">
        <f t="shared" si="461"/>
        <v>1559.3101672751545</v>
      </c>
      <c r="V836" s="2">
        <f t="shared" si="462"/>
        <v>42008.933329533938</v>
      </c>
      <c r="W836" s="2">
        <f t="shared" si="463"/>
        <v>341052.90518549911</v>
      </c>
      <c r="X836" s="17">
        <f t="shared" si="464"/>
        <v>0</v>
      </c>
      <c r="Y836" s="2">
        <f t="shared" si="465"/>
        <v>0</v>
      </c>
      <c r="Z836" s="72">
        <f t="shared" si="466"/>
        <v>0</v>
      </c>
      <c r="AA836" s="2">
        <f t="shared" si="467"/>
        <v>0</v>
      </c>
      <c r="AB836" s="12">
        <f t="shared" si="476"/>
        <v>4.6600000000000003E-2</v>
      </c>
      <c r="AC836" s="17">
        <f t="shared" si="468"/>
        <v>4</v>
      </c>
      <c r="AD836" s="17">
        <v>252</v>
      </c>
      <c r="AE836" s="13">
        <f t="shared" si="481"/>
        <v>1.0007232269999999</v>
      </c>
      <c r="AF836" s="2">
        <f t="shared" si="469"/>
        <v>243.50696594999999</v>
      </c>
      <c r="AG836" s="2">
        <f t="shared" si="470"/>
        <v>246.65866944999999</v>
      </c>
      <c r="AH836" s="3">
        <f t="shared" si="471"/>
        <v>0</v>
      </c>
      <c r="AI836" s="4" t="str">
        <f t="shared" si="477"/>
        <v>A+J=</v>
      </c>
      <c r="AJ836" s="11">
        <f t="shared" si="478"/>
        <v>42018</v>
      </c>
      <c r="AK836" s="11"/>
      <c r="AL836" s="4"/>
      <c r="AM836" s="1"/>
      <c r="AN836" s="11"/>
      <c r="AO836" s="1"/>
      <c r="AP836" s="1"/>
      <c r="AQ836" s="3"/>
      <c r="AR836" s="3"/>
      <c r="AS836" s="6"/>
      <c r="AT836" s="1"/>
      <c r="AU836" s="1"/>
      <c r="AV836" s="1"/>
      <c r="AW836" s="1"/>
      <c r="AX836" s="1"/>
      <c r="AY836" s="1"/>
      <c r="AZ836" s="1"/>
      <c r="BA836" s="1"/>
      <c r="BB836" s="1"/>
    </row>
    <row r="837" spans="1:54" x14ac:dyDescent="0.2">
      <c r="A837" s="158">
        <f t="shared" si="472"/>
        <v>41993</v>
      </c>
      <c r="B837" s="2">
        <f t="shared" si="454"/>
        <v>341444.67981923773</v>
      </c>
      <c r="C837" s="2">
        <f t="shared" si="473"/>
        <v>297484.66168869002</v>
      </c>
      <c r="D837" s="2">
        <f>SUM(Y837:Y$1074)</f>
        <v>11830.298851559999</v>
      </c>
      <c r="E837" s="73">
        <f t="shared" si="455"/>
        <v>285654.36283713003</v>
      </c>
      <c r="F837" s="88">
        <f t="shared" si="483"/>
        <v>4008</v>
      </c>
      <c r="G837" s="3">
        <f>IF(AND(N837=1,N836&gt;1),VLOOKUP(A836,[1]Plan1!$BK$81:$BM$259,3),G836)</f>
        <v>4028.44</v>
      </c>
      <c r="H837" s="11">
        <f t="shared" si="484"/>
        <v>41928</v>
      </c>
      <c r="I837" s="11">
        <f t="shared" si="485"/>
        <v>41959</v>
      </c>
      <c r="J837" s="12">
        <f t="shared" si="456"/>
        <v>5.0998003992015484E-3</v>
      </c>
      <c r="K837" s="11">
        <f t="shared" si="474"/>
        <v>42018</v>
      </c>
      <c r="L837" s="11">
        <f t="shared" si="457"/>
        <v>42018</v>
      </c>
      <c r="M837" s="1">
        <f t="shared" si="479"/>
        <v>20</v>
      </c>
      <c r="N837" s="1">
        <f t="shared" si="458"/>
        <v>5</v>
      </c>
      <c r="O837" s="2">
        <f t="shared" si="459"/>
        <v>1.0012725099999999</v>
      </c>
      <c r="P837" s="13">
        <f t="shared" si="486"/>
        <v>1.00419919</v>
      </c>
      <c r="Q837" s="13">
        <f t="shared" si="480"/>
        <v>1.1458957328549737</v>
      </c>
      <c r="R837" s="2">
        <f t="shared" si="482"/>
        <v>1.14735389</v>
      </c>
      <c r="S837" s="2">
        <f t="shared" si="475"/>
        <v>1.13180649</v>
      </c>
      <c r="T837" s="2">
        <f t="shared" si="460"/>
        <v>336695.07077470998</v>
      </c>
      <c r="U837" s="2">
        <f t="shared" si="461"/>
        <v>1559.3101672751545</v>
      </c>
      <c r="V837" s="2">
        <f t="shared" si="462"/>
        <v>42092.28155952254</v>
      </c>
      <c r="W837" s="2">
        <f t="shared" si="463"/>
        <v>341136.25341548771</v>
      </c>
      <c r="X837" s="17">
        <f t="shared" si="464"/>
        <v>0</v>
      </c>
      <c r="Y837" s="2">
        <f t="shared" si="465"/>
        <v>0</v>
      </c>
      <c r="Z837" s="72">
        <f t="shared" si="466"/>
        <v>0</v>
      </c>
      <c r="AA837" s="2">
        <f t="shared" si="467"/>
        <v>0</v>
      </c>
      <c r="AB837" s="12">
        <f t="shared" si="476"/>
        <v>4.6600000000000003E-2</v>
      </c>
      <c r="AC837" s="17">
        <f t="shared" si="468"/>
        <v>5</v>
      </c>
      <c r="AD837" s="17">
        <v>252</v>
      </c>
      <c r="AE837" s="13">
        <f t="shared" si="481"/>
        <v>1.000904115</v>
      </c>
      <c r="AF837" s="2">
        <f t="shared" si="469"/>
        <v>304.41106391</v>
      </c>
      <c r="AG837" s="2">
        <f t="shared" si="470"/>
        <v>308.42640375000002</v>
      </c>
      <c r="AH837" s="3">
        <f t="shared" si="471"/>
        <v>0</v>
      </c>
      <c r="AI837" s="4" t="str">
        <f t="shared" si="477"/>
        <v>A+J=</v>
      </c>
      <c r="AJ837" s="11">
        <f t="shared" si="478"/>
        <v>42018</v>
      </c>
      <c r="AK837" s="11"/>
      <c r="AL837" s="4"/>
      <c r="AM837" s="1"/>
      <c r="AN837" s="11"/>
      <c r="AO837" s="1"/>
      <c r="AP837" s="1"/>
      <c r="AQ837" s="3"/>
      <c r="AR837" s="3"/>
      <c r="AS837" s="6"/>
      <c r="AT837" s="1"/>
      <c r="AU837" s="1"/>
      <c r="AV837" s="1"/>
      <c r="AW837" s="1"/>
      <c r="AX837" s="1"/>
      <c r="AY837" s="1"/>
      <c r="AZ837" s="1"/>
      <c r="BA837" s="1"/>
      <c r="BB837" s="1"/>
    </row>
    <row r="838" spans="1:54" x14ac:dyDescent="0.2">
      <c r="A838" s="158">
        <f t="shared" si="472"/>
        <v>41994</v>
      </c>
      <c r="B838" s="2">
        <f t="shared" si="454"/>
        <v>341444.67981923773</v>
      </c>
      <c r="C838" s="2">
        <f t="shared" si="473"/>
        <v>297484.66168869002</v>
      </c>
      <c r="D838" s="2">
        <f>SUM(Y838:Y$1074)</f>
        <v>11830.298851559999</v>
      </c>
      <c r="E838" s="73">
        <f t="shared" si="455"/>
        <v>285654.36283713003</v>
      </c>
      <c r="F838" s="88">
        <f t="shared" si="483"/>
        <v>4008</v>
      </c>
      <c r="G838" s="3">
        <f>IF(AND(N838=1,N837&gt;1),VLOOKUP(A837,[1]Plan1!$BK$81:$BM$259,3),G837)</f>
        <v>4028.44</v>
      </c>
      <c r="H838" s="11">
        <f t="shared" si="484"/>
        <v>41928</v>
      </c>
      <c r="I838" s="11">
        <f t="shared" si="485"/>
        <v>41959</v>
      </c>
      <c r="J838" s="12">
        <f t="shared" si="456"/>
        <v>5.0998003992015484E-3</v>
      </c>
      <c r="K838" s="11">
        <f t="shared" si="474"/>
        <v>42018</v>
      </c>
      <c r="L838" s="11">
        <f t="shared" si="457"/>
        <v>42018</v>
      </c>
      <c r="M838" s="1">
        <f t="shared" si="479"/>
        <v>20</v>
      </c>
      <c r="N838" s="1">
        <f t="shared" si="458"/>
        <v>5</v>
      </c>
      <c r="O838" s="2">
        <f t="shared" si="459"/>
        <v>1.0012725099999999</v>
      </c>
      <c r="P838" s="13">
        <f t="shared" si="486"/>
        <v>1.00419919</v>
      </c>
      <c r="Q838" s="13">
        <f t="shared" si="480"/>
        <v>1.1458957328549737</v>
      </c>
      <c r="R838" s="2">
        <f t="shared" si="482"/>
        <v>1.14735389</v>
      </c>
      <c r="S838" s="2">
        <f t="shared" si="475"/>
        <v>1.13180649</v>
      </c>
      <c r="T838" s="2">
        <f t="shared" si="460"/>
        <v>336695.07077470998</v>
      </c>
      <c r="U838" s="2">
        <f t="shared" si="461"/>
        <v>1559.3101672751545</v>
      </c>
      <c r="V838" s="2">
        <f t="shared" si="462"/>
        <v>42092.28155952254</v>
      </c>
      <c r="W838" s="2">
        <f t="shared" si="463"/>
        <v>341136.25341548771</v>
      </c>
      <c r="X838" s="17">
        <f t="shared" si="464"/>
        <v>0</v>
      </c>
      <c r="Y838" s="2">
        <f t="shared" si="465"/>
        <v>0</v>
      </c>
      <c r="Z838" s="72">
        <f t="shared" si="466"/>
        <v>0</v>
      </c>
      <c r="AA838" s="2">
        <f t="shared" si="467"/>
        <v>0</v>
      </c>
      <c r="AB838" s="12">
        <f t="shared" si="476"/>
        <v>4.6600000000000003E-2</v>
      </c>
      <c r="AC838" s="17">
        <f t="shared" si="468"/>
        <v>5</v>
      </c>
      <c r="AD838" s="17">
        <v>252</v>
      </c>
      <c r="AE838" s="13">
        <f t="shared" si="481"/>
        <v>1.000904115</v>
      </c>
      <c r="AF838" s="2">
        <f t="shared" si="469"/>
        <v>304.41106391</v>
      </c>
      <c r="AG838" s="2">
        <f t="shared" si="470"/>
        <v>308.42640375000002</v>
      </c>
      <c r="AH838" s="3">
        <f t="shared" si="471"/>
        <v>0</v>
      </c>
      <c r="AI838" s="4" t="str">
        <f t="shared" si="477"/>
        <v>A+J=</v>
      </c>
      <c r="AJ838" s="11">
        <f t="shared" si="478"/>
        <v>42018</v>
      </c>
      <c r="AK838" s="11"/>
      <c r="AL838" s="4"/>
      <c r="AM838" s="1"/>
      <c r="AN838" s="11"/>
      <c r="AO838" s="1"/>
      <c r="AP838" s="1"/>
      <c r="AQ838" s="3"/>
      <c r="AR838" s="3"/>
      <c r="AS838" s="6"/>
      <c r="AT838" s="1"/>
      <c r="AU838" s="1"/>
      <c r="AV838" s="1"/>
      <c r="AW838" s="1"/>
      <c r="AX838" s="1"/>
      <c r="AY838" s="1"/>
      <c r="AZ838" s="1"/>
      <c r="BA838" s="1"/>
      <c r="BB838" s="1"/>
    </row>
    <row r="839" spans="1:54" x14ac:dyDescent="0.2">
      <c r="A839" s="158">
        <f t="shared" si="472"/>
        <v>41995</v>
      </c>
      <c r="B839" s="2">
        <f t="shared" si="454"/>
        <v>341444.67981923773</v>
      </c>
      <c r="C839" s="2">
        <f t="shared" si="473"/>
        <v>297484.66168869002</v>
      </c>
      <c r="D839" s="2">
        <f>SUM(Y839:Y$1074)</f>
        <v>11830.298851559999</v>
      </c>
      <c r="E839" s="73">
        <f t="shared" si="455"/>
        <v>285654.36283713003</v>
      </c>
      <c r="F839" s="88">
        <f t="shared" si="483"/>
        <v>4008</v>
      </c>
      <c r="G839" s="3">
        <f>IF(AND(N839=1,N838&gt;1),VLOOKUP(A838,[1]Plan1!$BK$81:$BM$259,3),G838)</f>
        <v>4028.44</v>
      </c>
      <c r="H839" s="11">
        <f t="shared" si="484"/>
        <v>41928</v>
      </c>
      <c r="I839" s="11">
        <f t="shared" si="485"/>
        <v>41959</v>
      </c>
      <c r="J839" s="12">
        <f t="shared" si="456"/>
        <v>5.0998003992015484E-3</v>
      </c>
      <c r="K839" s="11">
        <f t="shared" si="474"/>
        <v>42018</v>
      </c>
      <c r="L839" s="11">
        <f t="shared" si="457"/>
        <v>42018</v>
      </c>
      <c r="M839" s="1">
        <f t="shared" si="479"/>
        <v>20</v>
      </c>
      <c r="N839" s="1">
        <f t="shared" si="458"/>
        <v>5</v>
      </c>
      <c r="O839" s="2">
        <f t="shared" si="459"/>
        <v>1.0012725099999999</v>
      </c>
      <c r="P839" s="13">
        <f t="shared" si="486"/>
        <v>1.00419919</v>
      </c>
      <c r="Q839" s="13">
        <f t="shared" si="480"/>
        <v>1.1458957328549737</v>
      </c>
      <c r="R839" s="2">
        <f t="shared" si="482"/>
        <v>1.14735389</v>
      </c>
      <c r="S839" s="2">
        <f t="shared" si="475"/>
        <v>1.13180649</v>
      </c>
      <c r="T839" s="2">
        <f t="shared" si="460"/>
        <v>336695.07077470998</v>
      </c>
      <c r="U839" s="2">
        <f t="shared" si="461"/>
        <v>1559.3101672751545</v>
      </c>
      <c r="V839" s="2">
        <f t="shared" si="462"/>
        <v>42092.28155952254</v>
      </c>
      <c r="W839" s="2">
        <f t="shared" si="463"/>
        <v>341136.25341548771</v>
      </c>
      <c r="X839" s="17">
        <f t="shared" si="464"/>
        <v>0</v>
      </c>
      <c r="Y839" s="2">
        <f t="shared" si="465"/>
        <v>0</v>
      </c>
      <c r="Z839" s="72">
        <f t="shared" si="466"/>
        <v>0</v>
      </c>
      <c r="AA839" s="2">
        <f t="shared" si="467"/>
        <v>0</v>
      </c>
      <c r="AB839" s="12">
        <f t="shared" si="476"/>
        <v>4.6600000000000003E-2</v>
      </c>
      <c r="AC839" s="17">
        <f t="shared" si="468"/>
        <v>5</v>
      </c>
      <c r="AD839" s="17">
        <v>252</v>
      </c>
      <c r="AE839" s="13">
        <f t="shared" si="481"/>
        <v>1.000904115</v>
      </c>
      <c r="AF839" s="2">
        <f t="shared" si="469"/>
        <v>304.41106391</v>
      </c>
      <c r="AG839" s="2">
        <f t="shared" si="470"/>
        <v>308.42640375000002</v>
      </c>
      <c r="AH839" s="3">
        <f t="shared" si="471"/>
        <v>0</v>
      </c>
      <c r="AI839" s="4" t="str">
        <f t="shared" si="477"/>
        <v>A+J=</v>
      </c>
      <c r="AJ839" s="11">
        <f t="shared" si="478"/>
        <v>42018</v>
      </c>
      <c r="AK839" s="11"/>
      <c r="AL839" s="4"/>
      <c r="AM839" s="1"/>
      <c r="AN839" s="11"/>
      <c r="AO839" s="1"/>
      <c r="AP839" s="1"/>
      <c r="AQ839" s="3"/>
      <c r="AR839" s="3"/>
      <c r="AS839" s="6"/>
      <c r="AT839" s="1"/>
      <c r="AU839" s="1"/>
      <c r="AV839" s="1"/>
      <c r="AW839" s="1"/>
      <c r="AX839" s="1"/>
      <c r="AY839" s="1"/>
      <c r="AZ839" s="1"/>
      <c r="BA839" s="1"/>
      <c r="BB839" s="1"/>
    </row>
    <row r="840" spans="1:54" x14ac:dyDescent="0.2">
      <c r="A840" s="158">
        <f t="shared" si="472"/>
        <v>41996</v>
      </c>
      <c r="B840" s="2">
        <f t="shared" si="454"/>
        <v>341589.86007430532</v>
      </c>
      <c r="C840" s="2">
        <f t="shared" si="473"/>
        <v>297484.66168869002</v>
      </c>
      <c r="D840" s="2">
        <f>SUM(Y840:Y$1074)</f>
        <v>11830.298851559999</v>
      </c>
      <c r="E840" s="73">
        <f t="shared" si="455"/>
        <v>285654.36283713003</v>
      </c>
      <c r="F840" s="88">
        <f t="shared" si="483"/>
        <v>4008</v>
      </c>
      <c r="G840" s="3">
        <f>IF(AND(N840=1,N839&gt;1),VLOOKUP(A839,[1]Plan1!$BK$81:$BM$259,3),G839)</f>
        <v>4028.44</v>
      </c>
      <c r="H840" s="11">
        <f t="shared" si="484"/>
        <v>41928</v>
      </c>
      <c r="I840" s="11">
        <f t="shared" si="485"/>
        <v>41959</v>
      </c>
      <c r="J840" s="12">
        <f t="shared" si="456"/>
        <v>5.0998003992015484E-3</v>
      </c>
      <c r="K840" s="11">
        <f t="shared" si="474"/>
        <v>42018</v>
      </c>
      <c r="L840" s="11">
        <f t="shared" si="457"/>
        <v>42018</v>
      </c>
      <c r="M840" s="1">
        <f t="shared" si="479"/>
        <v>20</v>
      </c>
      <c r="N840" s="1">
        <f t="shared" si="458"/>
        <v>6</v>
      </c>
      <c r="O840" s="2">
        <f t="shared" si="459"/>
        <v>1.0015272099999999</v>
      </c>
      <c r="P840" s="13">
        <f t="shared" si="486"/>
        <v>1.00419919</v>
      </c>
      <c r="Q840" s="13">
        <f t="shared" si="480"/>
        <v>1.1458957328549737</v>
      </c>
      <c r="R840" s="2">
        <f t="shared" si="482"/>
        <v>1.1476457499999999</v>
      </c>
      <c r="S840" s="2">
        <f t="shared" si="475"/>
        <v>1.13180649</v>
      </c>
      <c r="T840" s="2">
        <f t="shared" si="460"/>
        <v>336695.07077470998</v>
      </c>
      <c r="U840" s="2">
        <f t="shared" si="461"/>
        <v>1559.3101672751545</v>
      </c>
      <c r="V840" s="2">
        <f t="shared" si="462"/>
        <v>42175.652641860164</v>
      </c>
      <c r="W840" s="2">
        <f t="shared" si="463"/>
        <v>341219.62449782534</v>
      </c>
      <c r="X840" s="17">
        <f t="shared" si="464"/>
        <v>0</v>
      </c>
      <c r="Y840" s="2">
        <f t="shared" si="465"/>
        <v>0</v>
      </c>
      <c r="Z840" s="72">
        <f t="shared" si="466"/>
        <v>0</v>
      </c>
      <c r="AA840" s="2">
        <f t="shared" si="467"/>
        <v>0</v>
      </c>
      <c r="AB840" s="12">
        <f t="shared" si="476"/>
        <v>4.6600000000000003E-2</v>
      </c>
      <c r="AC840" s="17">
        <f t="shared" si="468"/>
        <v>6</v>
      </c>
      <c r="AD840" s="17">
        <v>252</v>
      </c>
      <c r="AE840" s="13">
        <f t="shared" si="481"/>
        <v>1.0010850360000001</v>
      </c>
      <c r="AF840" s="2">
        <f t="shared" si="469"/>
        <v>365.32627280999998</v>
      </c>
      <c r="AG840" s="2">
        <f t="shared" si="470"/>
        <v>370.23557648000002</v>
      </c>
      <c r="AH840" s="3">
        <f t="shared" si="471"/>
        <v>0</v>
      </c>
      <c r="AI840" s="4" t="str">
        <f t="shared" si="477"/>
        <v>A+J=</v>
      </c>
      <c r="AJ840" s="11">
        <f t="shared" si="478"/>
        <v>42018</v>
      </c>
      <c r="AK840" s="11"/>
      <c r="AL840" s="4"/>
      <c r="AM840" s="1"/>
      <c r="AN840" s="11"/>
      <c r="AO840" s="1"/>
      <c r="AP840" s="1"/>
      <c r="AQ840" s="3"/>
      <c r="AR840" s="3"/>
      <c r="AS840" s="6"/>
      <c r="AT840" s="1"/>
      <c r="AU840" s="1"/>
      <c r="AV840" s="1"/>
      <c r="AW840" s="1"/>
      <c r="AX840" s="1"/>
      <c r="AY840" s="1"/>
      <c r="AZ840" s="1"/>
      <c r="BA840" s="1"/>
      <c r="BB840" s="1"/>
    </row>
    <row r="841" spans="1:54" x14ac:dyDescent="0.2">
      <c r="A841" s="158">
        <f t="shared" si="472"/>
        <v>41997</v>
      </c>
      <c r="B841" s="2">
        <f t="shared" si="454"/>
        <v>341735.10464081203</v>
      </c>
      <c r="C841" s="2">
        <f t="shared" si="473"/>
        <v>297484.66168869002</v>
      </c>
      <c r="D841" s="2">
        <f>SUM(Y841:Y$1074)</f>
        <v>11830.298851559999</v>
      </c>
      <c r="E841" s="73">
        <f t="shared" si="455"/>
        <v>285654.36283713003</v>
      </c>
      <c r="F841" s="88">
        <f t="shared" si="483"/>
        <v>4008</v>
      </c>
      <c r="G841" s="3">
        <f>IF(AND(N841=1,N840&gt;1),VLOOKUP(A840,[1]Plan1!$BK$81:$BM$259,3),G840)</f>
        <v>4028.44</v>
      </c>
      <c r="H841" s="11">
        <f t="shared" si="484"/>
        <v>41928</v>
      </c>
      <c r="I841" s="11">
        <f t="shared" si="485"/>
        <v>41959</v>
      </c>
      <c r="J841" s="12">
        <f t="shared" si="456"/>
        <v>5.0998003992015484E-3</v>
      </c>
      <c r="K841" s="11">
        <f t="shared" si="474"/>
        <v>42018</v>
      </c>
      <c r="L841" s="11">
        <f t="shared" si="457"/>
        <v>42018</v>
      </c>
      <c r="M841" s="1">
        <f t="shared" si="479"/>
        <v>20</v>
      </c>
      <c r="N841" s="1">
        <f t="shared" si="458"/>
        <v>7</v>
      </c>
      <c r="O841" s="2">
        <f t="shared" si="459"/>
        <v>1.0017819800000001</v>
      </c>
      <c r="P841" s="13">
        <f t="shared" si="486"/>
        <v>1.00419919</v>
      </c>
      <c r="Q841" s="13">
        <f t="shared" si="480"/>
        <v>1.1458957328549737</v>
      </c>
      <c r="R841" s="2">
        <f t="shared" si="482"/>
        <v>1.14793769</v>
      </c>
      <c r="S841" s="2">
        <f t="shared" si="475"/>
        <v>1.13180649</v>
      </c>
      <c r="T841" s="2">
        <f t="shared" si="460"/>
        <v>336695.07077470998</v>
      </c>
      <c r="U841" s="2">
        <f t="shared" si="461"/>
        <v>1559.3101672751545</v>
      </c>
      <c r="V841" s="2">
        <f t="shared" si="462"/>
        <v>42259.046576546869</v>
      </c>
      <c r="W841" s="2">
        <f t="shared" si="463"/>
        <v>341303.01843251201</v>
      </c>
      <c r="X841" s="17">
        <f t="shared" si="464"/>
        <v>0</v>
      </c>
      <c r="Y841" s="2">
        <f t="shared" si="465"/>
        <v>0</v>
      </c>
      <c r="Z841" s="72">
        <f t="shared" si="466"/>
        <v>0</v>
      </c>
      <c r="AA841" s="2">
        <f t="shared" si="467"/>
        <v>0</v>
      </c>
      <c r="AB841" s="12">
        <f t="shared" si="476"/>
        <v>4.6600000000000003E-2</v>
      </c>
      <c r="AC841" s="17">
        <f t="shared" si="468"/>
        <v>7</v>
      </c>
      <c r="AD841" s="17">
        <v>252</v>
      </c>
      <c r="AE841" s="13">
        <f t="shared" si="481"/>
        <v>1.0012659900000001</v>
      </c>
      <c r="AF841" s="2">
        <f t="shared" si="469"/>
        <v>426.25259265</v>
      </c>
      <c r="AG841" s="2">
        <f t="shared" si="470"/>
        <v>432.08620830000001</v>
      </c>
      <c r="AH841" s="3">
        <f t="shared" si="471"/>
        <v>0</v>
      </c>
      <c r="AI841" s="4" t="str">
        <f t="shared" si="477"/>
        <v>A+J=</v>
      </c>
      <c r="AJ841" s="11">
        <f t="shared" si="478"/>
        <v>42018</v>
      </c>
      <c r="AK841" s="11"/>
      <c r="AL841" s="4"/>
      <c r="AM841" s="1"/>
      <c r="AN841" s="11"/>
      <c r="AO841" s="1"/>
      <c r="AP841" s="1"/>
      <c r="AQ841" s="3"/>
      <c r="AR841" s="3"/>
      <c r="AS841" s="6"/>
      <c r="AT841" s="1"/>
      <c r="AU841" s="1"/>
      <c r="AV841" s="1"/>
      <c r="AW841" s="1"/>
      <c r="AX841" s="1"/>
      <c r="AY841" s="1"/>
      <c r="AZ841" s="1"/>
      <c r="BA841" s="1"/>
      <c r="BB841" s="1"/>
    </row>
    <row r="842" spans="1:54" x14ac:dyDescent="0.2">
      <c r="A842" s="158">
        <f t="shared" si="472"/>
        <v>41998</v>
      </c>
      <c r="B842" s="2">
        <f t="shared" ref="B842:B905" si="487">(W842+AG842)</f>
        <v>341880.40747668041</v>
      </c>
      <c r="C842" s="2">
        <f t="shared" si="473"/>
        <v>297484.66168869002</v>
      </c>
      <c r="D842" s="2">
        <f>SUM(Y842:Y$1074)</f>
        <v>11830.298851559999</v>
      </c>
      <c r="E842" s="73">
        <f t="shared" ref="E842:E905" si="488">(C842-D842)</f>
        <v>285654.36283713003</v>
      </c>
      <c r="F842" s="88">
        <f t="shared" si="483"/>
        <v>4008</v>
      </c>
      <c r="G842" s="3">
        <f>IF(AND(N842=1,N841&gt;1),VLOOKUP(A841,[1]Plan1!$BK$81:$BM$259,3),G841)</f>
        <v>4028.44</v>
      </c>
      <c r="H842" s="11">
        <f t="shared" si="484"/>
        <v>41928</v>
      </c>
      <c r="I842" s="11">
        <f t="shared" si="485"/>
        <v>41959</v>
      </c>
      <c r="J842" s="12">
        <f t="shared" ref="J842:J905" si="489">(G842/F842)-1</f>
        <v>5.0998003992015484E-3</v>
      </c>
      <c r="K842" s="11">
        <f t="shared" si="474"/>
        <v>42018</v>
      </c>
      <c r="L842" s="11">
        <f t="shared" ref="L842:L905" si="490">IF(A842&gt;L841,K842,L841)</f>
        <v>42018</v>
      </c>
      <c r="M842" s="1">
        <f t="shared" si="479"/>
        <v>20</v>
      </c>
      <c r="N842" s="1">
        <f t="shared" ref="N842:N905" si="491">(M842-(NETWORKDAYS(A842,L842,$AN$194:$AN$348)-1))</f>
        <v>8</v>
      </c>
      <c r="O842" s="2">
        <f t="shared" ref="O842:O905" si="492">TRUNC((G842/F842)^TRUNC((N842/M842),9),8)</f>
        <v>1.0020367999999999</v>
      </c>
      <c r="P842" s="13">
        <f t="shared" si="486"/>
        <v>1.00419919</v>
      </c>
      <c r="Q842" s="13">
        <f t="shared" si="480"/>
        <v>1.1458957328549737</v>
      </c>
      <c r="R842" s="2">
        <f t="shared" si="482"/>
        <v>1.14822969</v>
      </c>
      <c r="S842" s="2">
        <f t="shared" si="475"/>
        <v>1.13180649</v>
      </c>
      <c r="T842" s="2">
        <f t="shared" ref="T842:T905" si="493">TRUNC(C842*S842,8)</f>
        <v>336695.07077470998</v>
      </c>
      <c r="U842" s="2">
        <f t="shared" ref="U842:U905" si="494">(D842*(S842-1))</f>
        <v>1559.3101672751545</v>
      </c>
      <c r="V842" s="2">
        <f t="shared" ref="V842:V905" si="495">(E842*(R842-1))</f>
        <v>42342.457650495293</v>
      </c>
      <c r="W842" s="2">
        <f t="shared" ref="W842:W905" si="496">(C842+U842+V842)</f>
        <v>341386.42950646044</v>
      </c>
      <c r="X842" s="17">
        <f t="shared" ref="X842:X905" si="497">IF(VLOOKUP(A842,AN$10:AU$190,8)=VLOOKUP(A841,AN$10:AU$190,8),0,VLOOKUP(A842,AN$10:AU$190,8))</f>
        <v>0</v>
      </c>
      <c r="Y842" s="2">
        <f t="shared" ref="Y842:Y905" si="498">IF(X842&gt;0,VLOOKUP(A842,AN$12:AR$190,5),0)</f>
        <v>0</v>
      </c>
      <c r="Z842" s="72">
        <f t="shared" ref="Z842:Z905" si="499">IF(X842&gt;0,VLOOKUP($A842,$AN$10:$AS$190,6),0)</f>
        <v>0</v>
      </c>
      <c r="AA842" s="2">
        <f t="shared" ref="AA842:AA905" si="500">IF(Z842&gt;0,TRUNC(Z842*T842,8),0)</f>
        <v>0</v>
      </c>
      <c r="AB842" s="12">
        <f t="shared" si="476"/>
        <v>4.6600000000000003E-2</v>
      </c>
      <c r="AC842" s="17">
        <f t="shared" ref="AC842:AC905" si="501">N842</f>
        <v>8</v>
      </c>
      <c r="AD842" s="17">
        <v>252</v>
      </c>
      <c r="AE842" s="13">
        <f t="shared" si="481"/>
        <v>1.001446976</v>
      </c>
      <c r="AF842" s="2">
        <f t="shared" ref="AF842:AF905" si="502">TRUNC((T842*(AE842-1)),8)</f>
        <v>487.18968672</v>
      </c>
      <c r="AG842" s="2">
        <f t="shared" ref="AG842:AG905" si="503">TRUNC((W842*(AE842-1)),8)</f>
        <v>493.97797021999997</v>
      </c>
      <c r="AH842" s="3">
        <f t="shared" ref="AH842:AH905" si="504">IF(AA842&gt;0,AA842+AF842,0)</f>
        <v>0</v>
      </c>
      <c r="AI842" s="4" t="str">
        <f t="shared" si="477"/>
        <v>A+J=</v>
      </c>
      <c r="AJ842" s="11">
        <f t="shared" si="478"/>
        <v>42018</v>
      </c>
      <c r="AK842" s="11"/>
      <c r="AL842" s="4"/>
      <c r="AM842" s="1"/>
      <c r="AN842" s="11"/>
      <c r="AO842" s="1"/>
      <c r="AP842" s="1"/>
      <c r="AQ842" s="3"/>
      <c r="AR842" s="3"/>
      <c r="AS842" s="6"/>
      <c r="AT842" s="1"/>
      <c r="AU842" s="1"/>
      <c r="AV842" s="1"/>
      <c r="AW842" s="1"/>
      <c r="AX842" s="1"/>
      <c r="AY842" s="1"/>
      <c r="AZ842" s="1"/>
      <c r="BA842" s="1"/>
      <c r="BB842" s="1"/>
    </row>
    <row r="843" spans="1:54" x14ac:dyDescent="0.2">
      <c r="A843" s="158">
        <f t="shared" ref="A843:A906" si="505">(A842+1)</f>
        <v>41999</v>
      </c>
      <c r="B843" s="2">
        <f t="shared" si="487"/>
        <v>341880.40747668041</v>
      </c>
      <c r="C843" s="2">
        <f t="shared" ref="C843:C906" si="506">TRUNC(IF(X842&gt;0,VLOOKUP(A842,$AN$12:$AO$190,2),C842),8)</f>
        <v>297484.66168869002</v>
      </c>
      <c r="D843" s="2">
        <f>SUM(Y843:Y$1074)</f>
        <v>11830.298851559999</v>
      </c>
      <c r="E843" s="73">
        <f t="shared" si="488"/>
        <v>285654.36283713003</v>
      </c>
      <c r="F843" s="88">
        <f t="shared" si="483"/>
        <v>4008</v>
      </c>
      <c r="G843" s="3">
        <f>IF(AND(N843=1,N842&gt;1),VLOOKUP(A842,[1]Plan1!$BK$81:$BM$259,3),G842)</f>
        <v>4028.44</v>
      </c>
      <c r="H843" s="11">
        <f t="shared" si="484"/>
        <v>41928</v>
      </c>
      <c r="I843" s="11">
        <f t="shared" si="485"/>
        <v>41959</v>
      </c>
      <c r="J843" s="12">
        <f t="shared" si="489"/>
        <v>5.0998003992015484E-3</v>
      </c>
      <c r="K843" s="11">
        <f t="shared" ref="K843:K906" si="507">IF(DAY(A843)=14,VLOOKUP(A843,AR$194:AW$373,4),K842)</f>
        <v>42018</v>
      </c>
      <c r="L843" s="11">
        <f t="shared" si="490"/>
        <v>42018</v>
      </c>
      <c r="M843" s="1">
        <f t="shared" si="479"/>
        <v>20</v>
      </c>
      <c r="N843" s="1">
        <f t="shared" si="491"/>
        <v>8</v>
      </c>
      <c r="O843" s="2">
        <f t="shared" si="492"/>
        <v>1.0020367999999999</v>
      </c>
      <c r="P843" s="13">
        <f t="shared" si="486"/>
        <v>1.00419919</v>
      </c>
      <c r="Q843" s="13">
        <f t="shared" si="480"/>
        <v>1.1458957328549737</v>
      </c>
      <c r="R843" s="2">
        <f t="shared" si="482"/>
        <v>1.14822969</v>
      </c>
      <c r="S843" s="2">
        <f t="shared" ref="S843:S906" si="508">IF(AND(X843&gt;0,MONTH(A843)=9),R843,S842)</f>
        <v>1.13180649</v>
      </c>
      <c r="T843" s="2">
        <f t="shared" si="493"/>
        <v>336695.07077470998</v>
      </c>
      <c r="U843" s="2">
        <f t="shared" si="494"/>
        <v>1559.3101672751545</v>
      </c>
      <c r="V843" s="2">
        <f t="shared" si="495"/>
        <v>42342.457650495293</v>
      </c>
      <c r="W843" s="2">
        <f t="shared" si="496"/>
        <v>341386.42950646044</v>
      </c>
      <c r="X843" s="17">
        <f t="shared" si="497"/>
        <v>0</v>
      </c>
      <c r="Y843" s="2">
        <f t="shared" si="498"/>
        <v>0</v>
      </c>
      <c r="Z843" s="72">
        <f t="shared" si="499"/>
        <v>0</v>
      </c>
      <c r="AA843" s="2">
        <f t="shared" si="500"/>
        <v>0</v>
      </c>
      <c r="AB843" s="12">
        <f t="shared" ref="AB843:AB906" si="509">(AB842)</f>
        <v>4.6600000000000003E-2</v>
      </c>
      <c r="AC843" s="17">
        <f t="shared" si="501"/>
        <v>8</v>
      </c>
      <c r="AD843" s="17">
        <v>252</v>
      </c>
      <c r="AE843" s="13">
        <f t="shared" si="481"/>
        <v>1.001446976</v>
      </c>
      <c r="AF843" s="2">
        <f t="shared" si="502"/>
        <v>487.18968672</v>
      </c>
      <c r="AG843" s="2">
        <f t="shared" si="503"/>
        <v>493.97797021999997</v>
      </c>
      <c r="AH843" s="3">
        <f t="shared" si="504"/>
        <v>0</v>
      </c>
      <c r="AI843" s="4" t="str">
        <f t="shared" ref="AI843:AI906" si="510">AI842</f>
        <v>A+J=</v>
      </c>
      <c r="AJ843" s="11">
        <f t="shared" ref="AJ843:AJ906" si="511">IF(X842&gt;0,VLOOKUP(A842,$AN$10:$AW$190,9),AJ842)</f>
        <v>42018</v>
      </c>
      <c r="AK843" s="11"/>
      <c r="AL843" s="4"/>
      <c r="AM843" s="1"/>
      <c r="AN843" s="11"/>
      <c r="AO843" s="1"/>
      <c r="AP843" s="1"/>
      <c r="AQ843" s="3"/>
      <c r="AR843" s="3"/>
      <c r="AS843" s="6"/>
      <c r="AT843" s="1"/>
      <c r="AU843" s="1"/>
      <c r="AV843" s="1"/>
      <c r="AW843" s="1"/>
      <c r="AX843" s="1"/>
      <c r="AY843" s="1"/>
      <c r="AZ843" s="1"/>
      <c r="BA843" s="1"/>
      <c r="BB843" s="1"/>
    </row>
    <row r="844" spans="1:54" x14ac:dyDescent="0.2">
      <c r="A844" s="158">
        <f t="shared" si="505"/>
        <v>42000</v>
      </c>
      <c r="B844" s="2">
        <f t="shared" si="487"/>
        <v>342025.77786573156</v>
      </c>
      <c r="C844" s="2">
        <f t="shared" si="506"/>
        <v>297484.66168869002</v>
      </c>
      <c r="D844" s="2">
        <f>SUM(Y844:Y$1074)</f>
        <v>11830.298851559999</v>
      </c>
      <c r="E844" s="73">
        <f t="shared" si="488"/>
        <v>285654.36283713003</v>
      </c>
      <c r="F844" s="88">
        <f t="shared" si="483"/>
        <v>4008</v>
      </c>
      <c r="G844" s="3">
        <f>IF(AND(N844=1,N843&gt;1),VLOOKUP(A843,[1]Plan1!$BK$81:$BM$259,3),G843)</f>
        <v>4028.44</v>
      </c>
      <c r="H844" s="11">
        <f t="shared" si="484"/>
        <v>41928</v>
      </c>
      <c r="I844" s="11">
        <f t="shared" si="485"/>
        <v>41959</v>
      </c>
      <c r="J844" s="12">
        <f t="shared" si="489"/>
        <v>5.0998003992015484E-3</v>
      </c>
      <c r="K844" s="11">
        <f t="shared" si="507"/>
        <v>42018</v>
      </c>
      <c r="L844" s="11">
        <f t="shared" si="490"/>
        <v>42018</v>
      </c>
      <c r="M844" s="1">
        <f t="shared" si="479"/>
        <v>20</v>
      </c>
      <c r="N844" s="1">
        <f t="shared" si="491"/>
        <v>9</v>
      </c>
      <c r="O844" s="2">
        <f t="shared" si="492"/>
        <v>1.0022917</v>
      </c>
      <c r="P844" s="13">
        <f t="shared" si="486"/>
        <v>1.00419919</v>
      </c>
      <c r="Q844" s="13">
        <f t="shared" si="480"/>
        <v>1.1458957328549737</v>
      </c>
      <c r="R844" s="2">
        <f t="shared" si="482"/>
        <v>1.14852178</v>
      </c>
      <c r="S844" s="2">
        <f t="shared" si="508"/>
        <v>1.13180649</v>
      </c>
      <c r="T844" s="2">
        <f t="shared" si="493"/>
        <v>336695.07077470998</v>
      </c>
      <c r="U844" s="2">
        <f t="shared" si="494"/>
        <v>1559.3101672751545</v>
      </c>
      <c r="V844" s="2">
        <f t="shared" si="495"/>
        <v>42425.894433336412</v>
      </c>
      <c r="W844" s="2">
        <f t="shared" si="496"/>
        <v>341469.86628930154</v>
      </c>
      <c r="X844" s="17">
        <f t="shared" si="497"/>
        <v>0</v>
      </c>
      <c r="Y844" s="2">
        <f t="shared" si="498"/>
        <v>0</v>
      </c>
      <c r="Z844" s="72">
        <f t="shared" si="499"/>
        <v>0</v>
      </c>
      <c r="AA844" s="2">
        <f t="shared" si="500"/>
        <v>0</v>
      </c>
      <c r="AB844" s="12">
        <f t="shared" si="509"/>
        <v>4.6600000000000003E-2</v>
      </c>
      <c r="AC844" s="17">
        <f t="shared" si="501"/>
        <v>9</v>
      </c>
      <c r="AD844" s="17">
        <v>252</v>
      </c>
      <c r="AE844" s="13">
        <f t="shared" si="481"/>
        <v>1.0016279960000001</v>
      </c>
      <c r="AF844" s="2">
        <f t="shared" si="502"/>
        <v>548.13822844000003</v>
      </c>
      <c r="AG844" s="2">
        <f t="shared" si="503"/>
        <v>555.91157642999997</v>
      </c>
      <c r="AH844" s="3">
        <f t="shared" si="504"/>
        <v>0</v>
      </c>
      <c r="AI844" s="4" t="str">
        <f t="shared" si="510"/>
        <v>A+J=</v>
      </c>
      <c r="AJ844" s="11">
        <f t="shared" si="511"/>
        <v>42018</v>
      </c>
      <c r="AK844" s="11"/>
      <c r="AL844" s="4"/>
      <c r="AM844" s="1"/>
      <c r="AN844" s="11"/>
      <c r="AO844" s="1"/>
      <c r="AP844" s="1"/>
      <c r="AQ844" s="3"/>
      <c r="AR844" s="3"/>
      <c r="AS844" s="6"/>
      <c r="AT844" s="1"/>
      <c r="AU844" s="1"/>
      <c r="AV844" s="1"/>
      <c r="AW844" s="1"/>
      <c r="AX844" s="1"/>
      <c r="AY844" s="1"/>
      <c r="AZ844" s="1"/>
      <c r="BA844" s="1"/>
      <c r="BB844" s="1"/>
    </row>
    <row r="845" spans="1:54" x14ac:dyDescent="0.2">
      <c r="A845" s="158">
        <f t="shared" si="505"/>
        <v>42001</v>
      </c>
      <c r="B845" s="2">
        <f t="shared" si="487"/>
        <v>342025.77786573156</v>
      </c>
      <c r="C845" s="2">
        <f t="shared" si="506"/>
        <v>297484.66168869002</v>
      </c>
      <c r="D845" s="2">
        <f>SUM(Y845:Y$1074)</f>
        <v>11830.298851559999</v>
      </c>
      <c r="E845" s="73">
        <f t="shared" si="488"/>
        <v>285654.36283713003</v>
      </c>
      <c r="F845" s="88">
        <f t="shared" si="483"/>
        <v>4008</v>
      </c>
      <c r="G845" s="3">
        <f>IF(AND(N845=1,N844&gt;1),VLOOKUP(A844,[1]Plan1!$BK$81:$BM$259,3),G844)</f>
        <v>4028.44</v>
      </c>
      <c r="H845" s="11">
        <f t="shared" si="484"/>
        <v>41928</v>
      </c>
      <c r="I845" s="11">
        <f t="shared" si="485"/>
        <v>41959</v>
      </c>
      <c r="J845" s="12">
        <f t="shared" si="489"/>
        <v>5.0998003992015484E-3</v>
      </c>
      <c r="K845" s="11">
        <f t="shared" si="507"/>
        <v>42018</v>
      </c>
      <c r="L845" s="11">
        <f t="shared" si="490"/>
        <v>42018</v>
      </c>
      <c r="M845" s="1">
        <f t="shared" si="479"/>
        <v>20</v>
      </c>
      <c r="N845" s="1">
        <f t="shared" si="491"/>
        <v>9</v>
      </c>
      <c r="O845" s="2">
        <f t="shared" si="492"/>
        <v>1.0022917</v>
      </c>
      <c r="P845" s="13">
        <f t="shared" si="486"/>
        <v>1.00419919</v>
      </c>
      <c r="Q845" s="13">
        <f t="shared" si="480"/>
        <v>1.1458957328549737</v>
      </c>
      <c r="R845" s="2">
        <f t="shared" si="482"/>
        <v>1.14852178</v>
      </c>
      <c r="S845" s="2">
        <f t="shared" si="508"/>
        <v>1.13180649</v>
      </c>
      <c r="T845" s="2">
        <f t="shared" si="493"/>
        <v>336695.07077470998</v>
      </c>
      <c r="U845" s="2">
        <f t="shared" si="494"/>
        <v>1559.3101672751545</v>
      </c>
      <c r="V845" s="2">
        <f t="shared" si="495"/>
        <v>42425.894433336412</v>
      </c>
      <c r="W845" s="2">
        <f t="shared" si="496"/>
        <v>341469.86628930154</v>
      </c>
      <c r="X845" s="17">
        <f t="shared" si="497"/>
        <v>0</v>
      </c>
      <c r="Y845" s="2">
        <f t="shared" si="498"/>
        <v>0</v>
      </c>
      <c r="Z845" s="72">
        <f t="shared" si="499"/>
        <v>0</v>
      </c>
      <c r="AA845" s="2">
        <f t="shared" si="500"/>
        <v>0</v>
      </c>
      <c r="AB845" s="12">
        <f t="shared" si="509"/>
        <v>4.6600000000000003E-2</v>
      </c>
      <c r="AC845" s="17">
        <f t="shared" si="501"/>
        <v>9</v>
      </c>
      <c r="AD845" s="17">
        <v>252</v>
      </c>
      <c r="AE845" s="13">
        <f t="shared" si="481"/>
        <v>1.0016279960000001</v>
      </c>
      <c r="AF845" s="2">
        <f t="shared" si="502"/>
        <v>548.13822844000003</v>
      </c>
      <c r="AG845" s="2">
        <f t="shared" si="503"/>
        <v>555.91157642999997</v>
      </c>
      <c r="AH845" s="3">
        <f t="shared" si="504"/>
        <v>0</v>
      </c>
      <c r="AI845" s="4" t="str">
        <f t="shared" si="510"/>
        <v>A+J=</v>
      </c>
      <c r="AJ845" s="11">
        <f t="shared" si="511"/>
        <v>42018</v>
      </c>
      <c r="AK845" s="11"/>
      <c r="AL845" s="4"/>
      <c r="AM845" s="1"/>
      <c r="AN845" s="11"/>
      <c r="AO845" s="1"/>
      <c r="AP845" s="1"/>
      <c r="AQ845" s="3"/>
      <c r="AR845" s="3"/>
      <c r="AS845" s="6"/>
      <c r="AT845" s="1"/>
      <c r="AU845" s="1"/>
      <c r="AV845" s="1"/>
      <c r="AW845" s="1"/>
      <c r="AX845" s="1"/>
      <c r="AY845" s="1"/>
      <c r="AZ845" s="1"/>
      <c r="BA845" s="1"/>
      <c r="BB845" s="1"/>
    </row>
    <row r="846" spans="1:54" x14ac:dyDescent="0.2">
      <c r="A846" s="158">
        <f t="shared" si="505"/>
        <v>42002</v>
      </c>
      <c r="B846" s="2">
        <f t="shared" si="487"/>
        <v>342025.77786573156</v>
      </c>
      <c r="C846" s="2">
        <f t="shared" si="506"/>
        <v>297484.66168869002</v>
      </c>
      <c r="D846" s="2">
        <f>SUM(Y846:Y$1074)</f>
        <v>11830.298851559999</v>
      </c>
      <c r="E846" s="73">
        <f t="shared" si="488"/>
        <v>285654.36283713003</v>
      </c>
      <c r="F846" s="88">
        <f t="shared" si="483"/>
        <v>4008</v>
      </c>
      <c r="G846" s="3">
        <f>IF(AND(N846=1,N845&gt;1),VLOOKUP(A845,[1]Plan1!$BK$81:$BM$259,3),G845)</f>
        <v>4028.44</v>
      </c>
      <c r="H846" s="11">
        <f t="shared" si="484"/>
        <v>41928</v>
      </c>
      <c r="I846" s="11">
        <f t="shared" si="485"/>
        <v>41959</v>
      </c>
      <c r="J846" s="12">
        <f t="shared" si="489"/>
        <v>5.0998003992015484E-3</v>
      </c>
      <c r="K846" s="11">
        <f t="shared" si="507"/>
        <v>42018</v>
      </c>
      <c r="L846" s="11">
        <f t="shared" si="490"/>
        <v>42018</v>
      </c>
      <c r="M846" s="1">
        <f t="shared" si="479"/>
        <v>20</v>
      </c>
      <c r="N846" s="1">
        <f t="shared" si="491"/>
        <v>9</v>
      </c>
      <c r="O846" s="2">
        <f t="shared" si="492"/>
        <v>1.0022917</v>
      </c>
      <c r="P846" s="13">
        <f t="shared" si="486"/>
        <v>1.00419919</v>
      </c>
      <c r="Q846" s="13">
        <f t="shared" si="480"/>
        <v>1.1458957328549737</v>
      </c>
      <c r="R846" s="2">
        <f t="shared" si="482"/>
        <v>1.14852178</v>
      </c>
      <c r="S846" s="2">
        <f t="shared" si="508"/>
        <v>1.13180649</v>
      </c>
      <c r="T846" s="2">
        <f t="shared" si="493"/>
        <v>336695.07077470998</v>
      </c>
      <c r="U846" s="2">
        <f t="shared" si="494"/>
        <v>1559.3101672751545</v>
      </c>
      <c r="V846" s="2">
        <f t="shared" si="495"/>
        <v>42425.894433336412</v>
      </c>
      <c r="W846" s="2">
        <f t="shared" si="496"/>
        <v>341469.86628930154</v>
      </c>
      <c r="X846" s="17">
        <f t="shared" si="497"/>
        <v>0</v>
      </c>
      <c r="Y846" s="2">
        <f t="shared" si="498"/>
        <v>0</v>
      </c>
      <c r="Z846" s="72">
        <f t="shared" si="499"/>
        <v>0</v>
      </c>
      <c r="AA846" s="2">
        <f t="shared" si="500"/>
        <v>0</v>
      </c>
      <c r="AB846" s="12">
        <f t="shared" si="509"/>
        <v>4.6600000000000003E-2</v>
      </c>
      <c r="AC846" s="17">
        <f t="shared" si="501"/>
        <v>9</v>
      </c>
      <c r="AD846" s="17">
        <v>252</v>
      </c>
      <c r="AE846" s="13">
        <f t="shared" si="481"/>
        <v>1.0016279960000001</v>
      </c>
      <c r="AF846" s="2">
        <f t="shared" si="502"/>
        <v>548.13822844000003</v>
      </c>
      <c r="AG846" s="2">
        <f t="shared" si="503"/>
        <v>555.91157642999997</v>
      </c>
      <c r="AH846" s="3">
        <f t="shared" si="504"/>
        <v>0</v>
      </c>
      <c r="AI846" s="4" t="str">
        <f t="shared" si="510"/>
        <v>A+J=</v>
      </c>
      <c r="AJ846" s="11">
        <f t="shared" si="511"/>
        <v>42018</v>
      </c>
      <c r="AK846" s="11"/>
      <c r="AL846" s="4"/>
      <c r="AM846" s="1"/>
      <c r="AN846" s="11"/>
      <c r="AO846" s="1"/>
      <c r="AP846" s="1"/>
      <c r="AQ846" s="3"/>
      <c r="AR846" s="3"/>
      <c r="AS846" s="6"/>
      <c r="AT846" s="1"/>
      <c r="AU846" s="1"/>
      <c r="AV846" s="1"/>
      <c r="AW846" s="1"/>
      <c r="AX846" s="1"/>
      <c r="AY846" s="1"/>
      <c r="AZ846" s="1"/>
      <c r="BA846" s="1"/>
      <c r="BB846" s="1"/>
    </row>
    <row r="847" spans="1:54" x14ac:dyDescent="0.2">
      <c r="A847" s="158">
        <f t="shared" si="505"/>
        <v>42003</v>
      </c>
      <c r="B847" s="2">
        <f t="shared" si="487"/>
        <v>342171.20370051084</v>
      </c>
      <c r="C847" s="2">
        <f t="shared" si="506"/>
        <v>297484.66168869002</v>
      </c>
      <c r="D847" s="2">
        <f>SUM(Y847:Y$1074)</f>
        <v>11830.298851559999</v>
      </c>
      <c r="E847" s="73">
        <f t="shared" si="488"/>
        <v>285654.36283713003</v>
      </c>
      <c r="F847" s="88">
        <f t="shared" si="483"/>
        <v>4008</v>
      </c>
      <c r="G847" s="3">
        <f>IF(AND(N847=1,N846&gt;1),VLOOKUP(A846,[1]Plan1!$BK$81:$BM$259,3),G846)</f>
        <v>4028.44</v>
      </c>
      <c r="H847" s="11">
        <f t="shared" si="484"/>
        <v>41928</v>
      </c>
      <c r="I847" s="11">
        <f t="shared" si="485"/>
        <v>41959</v>
      </c>
      <c r="J847" s="12">
        <f t="shared" si="489"/>
        <v>5.0998003992015484E-3</v>
      </c>
      <c r="K847" s="11">
        <f t="shared" si="507"/>
        <v>42018</v>
      </c>
      <c r="L847" s="11">
        <f t="shared" si="490"/>
        <v>42018</v>
      </c>
      <c r="M847" s="1">
        <f t="shared" si="479"/>
        <v>20</v>
      </c>
      <c r="N847" s="1">
        <f t="shared" si="491"/>
        <v>10</v>
      </c>
      <c r="O847" s="2">
        <f t="shared" si="492"/>
        <v>1.00254665</v>
      </c>
      <c r="P847" s="13">
        <f t="shared" si="486"/>
        <v>1.00419919</v>
      </c>
      <c r="Q847" s="13">
        <f t="shared" si="480"/>
        <v>1.1458957328549737</v>
      </c>
      <c r="R847" s="2">
        <f t="shared" si="482"/>
        <v>1.14881392</v>
      </c>
      <c r="S847" s="2">
        <f t="shared" si="508"/>
        <v>1.13180649</v>
      </c>
      <c r="T847" s="2">
        <f t="shared" si="493"/>
        <v>336695.07077470998</v>
      </c>
      <c r="U847" s="2">
        <f t="shared" si="494"/>
        <v>1559.3101672751545</v>
      </c>
      <c r="V847" s="2">
        <f t="shared" si="495"/>
        <v>42509.345498895651</v>
      </c>
      <c r="W847" s="2">
        <f t="shared" si="496"/>
        <v>341553.31735486083</v>
      </c>
      <c r="X847" s="17">
        <f t="shared" si="497"/>
        <v>0</v>
      </c>
      <c r="Y847" s="2">
        <f t="shared" si="498"/>
        <v>0</v>
      </c>
      <c r="Z847" s="72">
        <f t="shared" si="499"/>
        <v>0</v>
      </c>
      <c r="AA847" s="2">
        <f t="shared" si="500"/>
        <v>0</v>
      </c>
      <c r="AB847" s="12">
        <f t="shared" si="509"/>
        <v>4.6600000000000003E-2</v>
      </c>
      <c r="AC847" s="17">
        <f t="shared" si="501"/>
        <v>10</v>
      </c>
      <c r="AD847" s="17">
        <v>252</v>
      </c>
      <c r="AE847" s="13">
        <f t="shared" si="481"/>
        <v>1.0018090479999999</v>
      </c>
      <c r="AF847" s="2">
        <f t="shared" si="502"/>
        <v>609.09754439000005</v>
      </c>
      <c r="AG847" s="2">
        <f t="shared" si="503"/>
        <v>617.88634564999995</v>
      </c>
      <c r="AH847" s="3">
        <f t="shared" si="504"/>
        <v>0</v>
      </c>
      <c r="AI847" s="4" t="str">
        <f t="shared" si="510"/>
        <v>A+J=</v>
      </c>
      <c r="AJ847" s="11">
        <f t="shared" si="511"/>
        <v>42018</v>
      </c>
      <c r="AK847" s="11"/>
      <c r="AL847" s="4"/>
      <c r="AM847" s="1"/>
      <c r="AN847" s="11"/>
      <c r="AO847" s="1"/>
      <c r="AP847" s="1"/>
      <c r="AQ847" s="3"/>
      <c r="AR847" s="3"/>
      <c r="AS847" s="6"/>
      <c r="AT847" s="1"/>
      <c r="AU847" s="1"/>
      <c r="AV847" s="1"/>
      <c r="AW847" s="1"/>
      <c r="AX847" s="1"/>
      <c r="AY847" s="1"/>
      <c r="AZ847" s="1"/>
      <c r="BA847" s="1"/>
      <c r="BB847" s="1"/>
    </row>
    <row r="848" spans="1:54" x14ac:dyDescent="0.2">
      <c r="A848" s="158">
        <f t="shared" si="505"/>
        <v>42004</v>
      </c>
      <c r="B848" s="2">
        <f t="shared" si="487"/>
        <v>342316.69644568267</v>
      </c>
      <c r="C848" s="2">
        <f t="shared" si="506"/>
        <v>297484.66168869002</v>
      </c>
      <c r="D848" s="2">
        <f>SUM(Y848:Y$1074)</f>
        <v>11830.298851559999</v>
      </c>
      <c r="E848" s="73">
        <f t="shared" si="488"/>
        <v>285654.36283713003</v>
      </c>
      <c r="F848" s="88">
        <f t="shared" si="483"/>
        <v>4008</v>
      </c>
      <c r="G848" s="3">
        <f>IF(AND(N848=1,N847&gt;1),VLOOKUP(A847,[1]Plan1!$BK$81:$BM$259,3),G847)</f>
        <v>4028.44</v>
      </c>
      <c r="H848" s="11">
        <f t="shared" si="484"/>
        <v>41928</v>
      </c>
      <c r="I848" s="11">
        <f t="shared" si="485"/>
        <v>41959</v>
      </c>
      <c r="J848" s="12">
        <f t="shared" si="489"/>
        <v>5.0998003992015484E-3</v>
      </c>
      <c r="K848" s="11">
        <f t="shared" si="507"/>
        <v>42018</v>
      </c>
      <c r="L848" s="11">
        <f t="shared" si="490"/>
        <v>42018</v>
      </c>
      <c r="M848" s="1">
        <f t="shared" si="479"/>
        <v>20</v>
      </c>
      <c r="N848" s="1">
        <f t="shared" si="491"/>
        <v>11</v>
      </c>
      <c r="O848" s="2">
        <f t="shared" si="492"/>
        <v>1.00280167</v>
      </c>
      <c r="P848" s="13">
        <f t="shared" si="486"/>
        <v>1.00419919</v>
      </c>
      <c r="Q848" s="13">
        <f t="shared" si="480"/>
        <v>1.1458957328549737</v>
      </c>
      <c r="R848" s="2">
        <f t="shared" si="482"/>
        <v>1.1491061499999999</v>
      </c>
      <c r="S848" s="2">
        <f t="shared" si="508"/>
        <v>1.13180649</v>
      </c>
      <c r="T848" s="2">
        <f t="shared" si="493"/>
        <v>336695.07077470998</v>
      </c>
      <c r="U848" s="2">
        <f t="shared" si="494"/>
        <v>1559.3101672751545</v>
      </c>
      <c r="V848" s="2">
        <f t="shared" si="495"/>
        <v>42592.82227334752</v>
      </c>
      <c r="W848" s="2">
        <f t="shared" si="496"/>
        <v>341636.79412931268</v>
      </c>
      <c r="X848" s="17">
        <f t="shared" si="497"/>
        <v>0</v>
      </c>
      <c r="Y848" s="2">
        <f t="shared" si="498"/>
        <v>0</v>
      </c>
      <c r="Z848" s="72">
        <f t="shared" si="499"/>
        <v>0</v>
      </c>
      <c r="AA848" s="2">
        <f t="shared" si="500"/>
        <v>0</v>
      </c>
      <c r="AB848" s="12">
        <f t="shared" si="509"/>
        <v>4.6600000000000003E-2</v>
      </c>
      <c r="AC848" s="17">
        <f t="shared" si="501"/>
        <v>11</v>
      </c>
      <c r="AD848" s="17">
        <v>252</v>
      </c>
      <c r="AE848" s="13">
        <f t="shared" si="481"/>
        <v>1.001990132</v>
      </c>
      <c r="AF848" s="2">
        <f t="shared" si="502"/>
        <v>670.06763459000001</v>
      </c>
      <c r="AG848" s="2">
        <f t="shared" si="503"/>
        <v>679.90231636999999</v>
      </c>
      <c r="AH848" s="3">
        <f t="shared" si="504"/>
        <v>0</v>
      </c>
      <c r="AI848" s="4" t="str">
        <f t="shared" si="510"/>
        <v>A+J=</v>
      </c>
      <c r="AJ848" s="11">
        <f t="shared" si="511"/>
        <v>42018</v>
      </c>
      <c r="AK848" s="11"/>
      <c r="AL848" s="4"/>
      <c r="AM848" s="1"/>
      <c r="AN848" s="11"/>
      <c r="AO848" s="1"/>
      <c r="AP848" s="1"/>
      <c r="AQ848" s="3"/>
      <c r="AR848" s="3"/>
      <c r="AS848" s="6"/>
      <c r="AT848" s="1"/>
      <c r="AU848" s="1"/>
      <c r="AV848" s="1"/>
      <c r="AW848" s="1"/>
      <c r="AX848" s="1"/>
      <c r="AY848" s="1"/>
      <c r="AZ848" s="1"/>
      <c r="BA848" s="1"/>
      <c r="BB848" s="1"/>
    </row>
    <row r="849" spans="1:138" x14ac:dyDescent="0.2">
      <c r="A849" s="158">
        <f t="shared" si="505"/>
        <v>42005</v>
      </c>
      <c r="B849" s="2">
        <f t="shared" si="487"/>
        <v>342462.25394392363</v>
      </c>
      <c r="C849" s="2">
        <f t="shared" si="506"/>
        <v>297484.66168869002</v>
      </c>
      <c r="D849" s="2">
        <f>SUM(Y849:Y$1074)</f>
        <v>11830.298851559999</v>
      </c>
      <c r="E849" s="73">
        <f t="shared" si="488"/>
        <v>285654.36283713003</v>
      </c>
      <c r="F849" s="88">
        <f t="shared" si="483"/>
        <v>4008</v>
      </c>
      <c r="G849" s="3">
        <f>IF(AND(N849=1,N848&gt;1),VLOOKUP(A848,[1]Plan1!$BK$81:$BM$259,3),G848)</f>
        <v>4028.44</v>
      </c>
      <c r="H849" s="11">
        <f t="shared" si="484"/>
        <v>41928</v>
      </c>
      <c r="I849" s="11">
        <f t="shared" si="485"/>
        <v>41959</v>
      </c>
      <c r="J849" s="12">
        <f t="shared" si="489"/>
        <v>5.0998003992015484E-3</v>
      </c>
      <c r="K849" s="11">
        <f t="shared" si="507"/>
        <v>42018</v>
      </c>
      <c r="L849" s="11">
        <f t="shared" si="490"/>
        <v>42018</v>
      </c>
      <c r="M849" s="1">
        <f t="shared" si="479"/>
        <v>20</v>
      </c>
      <c r="N849" s="1">
        <f t="shared" si="491"/>
        <v>12</v>
      </c>
      <c r="O849" s="2">
        <f t="shared" si="492"/>
        <v>1.00305676</v>
      </c>
      <c r="P849" s="13">
        <f t="shared" si="486"/>
        <v>1.00419919</v>
      </c>
      <c r="Q849" s="13">
        <f t="shared" si="480"/>
        <v>1.1458957328549737</v>
      </c>
      <c r="R849" s="2">
        <f t="shared" si="482"/>
        <v>1.14939846</v>
      </c>
      <c r="S849" s="2">
        <f t="shared" si="508"/>
        <v>1.13180649</v>
      </c>
      <c r="T849" s="2">
        <f t="shared" si="493"/>
        <v>336695.07077470998</v>
      </c>
      <c r="U849" s="2">
        <f t="shared" si="494"/>
        <v>1559.3101672751545</v>
      </c>
      <c r="V849" s="2">
        <f t="shared" si="495"/>
        <v>42676.321900148461</v>
      </c>
      <c r="W849" s="2">
        <f t="shared" si="496"/>
        <v>341720.29375611362</v>
      </c>
      <c r="X849" s="17">
        <f t="shared" si="497"/>
        <v>0</v>
      </c>
      <c r="Y849" s="2">
        <f t="shared" si="498"/>
        <v>0</v>
      </c>
      <c r="Z849" s="72">
        <f t="shared" si="499"/>
        <v>0</v>
      </c>
      <c r="AA849" s="2">
        <f t="shared" si="500"/>
        <v>0</v>
      </c>
      <c r="AB849" s="12">
        <f t="shared" si="509"/>
        <v>4.6600000000000003E-2</v>
      </c>
      <c r="AC849" s="17">
        <f t="shared" si="501"/>
        <v>12</v>
      </c>
      <c r="AD849" s="17">
        <v>252</v>
      </c>
      <c r="AE849" s="13">
        <f t="shared" si="481"/>
        <v>1.00217125</v>
      </c>
      <c r="AF849" s="2">
        <f t="shared" si="502"/>
        <v>731.04917240999998</v>
      </c>
      <c r="AG849" s="2">
        <f t="shared" si="503"/>
        <v>741.96018780999998</v>
      </c>
      <c r="AH849" s="3">
        <f t="shared" si="504"/>
        <v>0</v>
      </c>
      <c r="AI849" s="4" t="str">
        <f t="shared" si="510"/>
        <v>A+J=</v>
      </c>
      <c r="AJ849" s="11">
        <f t="shared" si="511"/>
        <v>42018</v>
      </c>
      <c r="AK849" s="11"/>
      <c r="AL849" s="4"/>
      <c r="AM849" s="1"/>
      <c r="AN849" s="11"/>
      <c r="AO849" s="1"/>
      <c r="AP849" s="1"/>
      <c r="AQ849" s="3"/>
      <c r="AR849" s="3"/>
      <c r="AS849" s="6"/>
      <c r="AT849" s="1"/>
      <c r="AU849" s="1"/>
      <c r="AV849" s="1"/>
      <c r="AW849" s="1"/>
      <c r="AX849" s="1"/>
      <c r="AY849" s="1"/>
      <c r="AZ849" s="1"/>
      <c r="BA849" s="1"/>
      <c r="BB849" s="1"/>
    </row>
    <row r="850" spans="1:138" x14ac:dyDescent="0.2">
      <c r="A850" s="158">
        <f t="shared" si="505"/>
        <v>42006</v>
      </c>
      <c r="B850" s="2">
        <f t="shared" si="487"/>
        <v>342462.25394392363</v>
      </c>
      <c r="C850" s="2">
        <f t="shared" si="506"/>
        <v>297484.66168869002</v>
      </c>
      <c r="D850" s="2">
        <f>SUM(Y850:Y$1074)</f>
        <v>11830.298851559999</v>
      </c>
      <c r="E850" s="73">
        <f t="shared" si="488"/>
        <v>285654.36283713003</v>
      </c>
      <c r="F850" s="88">
        <f t="shared" si="483"/>
        <v>4008</v>
      </c>
      <c r="G850" s="3">
        <f>IF(AND(N850=1,N849&gt;1),VLOOKUP(A849,[1]Plan1!$BK$81:$BM$259,3),G849)</f>
        <v>4028.44</v>
      </c>
      <c r="H850" s="11">
        <f t="shared" si="484"/>
        <v>41928</v>
      </c>
      <c r="I850" s="11">
        <f t="shared" si="485"/>
        <v>41959</v>
      </c>
      <c r="J850" s="12">
        <f t="shared" si="489"/>
        <v>5.0998003992015484E-3</v>
      </c>
      <c r="K850" s="11">
        <f t="shared" si="507"/>
        <v>42018</v>
      </c>
      <c r="L850" s="11">
        <f t="shared" si="490"/>
        <v>42018</v>
      </c>
      <c r="M850" s="1">
        <f t="shared" si="479"/>
        <v>20</v>
      </c>
      <c r="N850" s="1">
        <f t="shared" si="491"/>
        <v>12</v>
      </c>
      <c r="O850" s="2">
        <f t="shared" si="492"/>
        <v>1.00305676</v>
      </c>
      <c r="P850" s="13">
        <f t="shared" si="486"/>
        <v>1.00419919</v>
      </c>
      <c r="Q850" s="13">
        <f t="shared" si="480"/>
        <v>1.1458957328549737</v>
      </c>
      <c r="R850" s="2">
        <f t="shared" si="482"/>
        <v>1.14939846</v>
      </c>
      <c r="S850" s="2">
        <f t="shared" si="508"/>
        <v>1.13180649</v>
      </c>
      <c r="T850" s="2">
        <f t="shared" si="493"/>
        <v>336695.07077470998</v>
      </c>
      <c r="U850" s="2">
        <f t="shared" si="494"/>
        <v>1559.3101672751545</v>
      </c>
      <c r="V850" s="2">
        <f t="shared" si="495"/>
        <v>42676.321900148461</v>
      </c>
      <c r="W850" s="2">
        <f t="shared" si="496"/>
        <v>341720.29375611362</v>
      </c>
      <c r="X850" s="17">
        <f t="shared" si="497"/>
        <v>0</v>
      </c>
      <c r="Y850" s="2">
        <f t="shared" si="498"/>
        <v>0</v>
      </c>
      <c r="Z850" s="72">
        <f t="shared" si="499"/>
        <v>0</v>
      </c>
      <c r="AA850" s="2">
        <f t="shared" si="500"/>
        <v>0</v>
      </c>
      <c r="AB850" s="12">
        <f t="shared" si="509"/>
        <v>4.6600000000000003E-2</v>
      </c>
      <c r="AC850" s="17">
        <f t="shared" si="501"/>
        <v>12</v>
      </c>
      <c r="AD850" s="17">
        <v>252</v>
      </c>
      <c r="AE850" s="13">
        <f t="shared" si="481"/>
        <v>1.00217125</v>
      </c>
      <c r="AF850" s="2">
        <f t="shared" si="502"/>
        <v>731.04917240999998</v>
      </c>
      <c r="AG850" s="2">
        <f t="shared" si="503"/>
        <v>741.96018780999998</v>
      </c>
      <c r="AH850" s="3">
        <f t="shared" si="504"/>
        <v>0</v>
      </c>
      <c r="AI850" s="4" t="str">
        <f t="shared" si="510"/>
        <v>A+J=</v>
      </c>
      <c r="AJ850" s="11">
        <f t="shared" si="511"/>
        <v>42018</v>
      </c>
      <c r="AK850" s="11"/>
      <c r="AL850" s="4"/>
      <c r="AM850" s="1"/>
      <c r="AN850" s="11"/>
      <c r="AO850" s="1"/>
      <c r="AP850" s="1"/>
      <c r="AQ850" s="3"/>
      <c r="AR850" s="3"/>
      <c r="AS850" s="6"/>
      <c r="AT850" s="1"/>
      <c r="AU850" s="1"/>
      <c r="AV850" s="1"/>
      <c r="AW850" s="1"/>
      <c r="AX850" s="1"/>
      <c r="AY850" s="1"/>
      <c r="AZ850" s="1"/>
      <c r="BA850" s="1"/>
      <c r="BB850" s="1"/>
    </row>
    <row r="851" spans="1:138" x14ac:dyDescent="0.2">
      <c r="A851" s="158">
        <f t="shared" si="505"/>
        <v>42007</v>
      </c>
      <c r="B851" s="2">
        <f t="shared" si="487"/>
        <v>342607.86980604625</v>
      </c>
      <c r="C851" s="2">
        <f t="shared" si="506"/>
        <v>297484.66168869002</v>
      </c>
      <c r="D851" s="2">
        <f>SUM(Y851:Y$1074)</f>
        <v>11830.298851559999</v>
      </c>
      <c r="E851" s="73">
        <f t="shared" si="488"/>
        <v>285654.36283713003</v>
      </c>
      <c r="F851" s="88">
        <f t="shared" si="483"/>
        <v>4008</v>
      </c>
      <c r="G851" s="3">
        <f>IF(AND(N851=1,N850&gt;1),VLOOKUP(A850,[1]Plan1!$BK$81:$BM$259,3),G850)</f>
        <v>4028.44</v>
      </c>
      <c r="H851" s="11">
        <f t="shared" si="484"/>
        <v>41928</v>
      </c>
      <c r="I851" s="11">
        <f t="shared" si="485"/>
        <v>41959</v>
      </c>
      <c r="J851" s="12">
        <f t="shared" si="489"/>
        <v>5.0998003992015484E-3</v>
      </c>
      <c r="K851" s="11">
        <f t="shared" si="507"/>
        <v>42018</v>
      </c>
      <c r="L851" s="11">
        <f t="shared" si="490"/>
        <v>42018</v>
      </c>
      <c r="M851" s="1">
        <f t="shared" si="479"/>
        <v>20</v>
      </c>
      <c r="N851" s="1">
        <f t="shared" si="491"/>
        <v>13</v>
      </c>
      <c r="O851" s="2">
        <f t="shared" si="492"/>
        <v>1.0033119100000001</v>
      </c>
      <c r="P851" s="13">
        <f t="shared" si="486"/>
        <v>1.00419919</v>
      </c>
      <c r="Q851" s="13">
        <f t="shared" si="480"/>
        <v>1.1458957328549737</v>
      </c>
      <c r="R851" s="2">
        <f t="shared" si="482"/>
        <v>1.1496908299999999</v>
      </c>
      <c r="S851" s="2">
        <f t="shared" si="508"/>
        <v>1.13180649</v>
      </c>
      <c r="T851" s="2">
        <f t="shared" si="493"/>
        <v>336695.07077470998</v>
      </c>
      <c r="U851" s="2">
        <f t="shared" si="494"/>
        <v>1559.3101672751545</v>
      </c>
      <c r="V851" s="2">
        <f t="shared" si="495"/>
        <v>42759.83866621113</v>
      </c>
      <c r="W851" s="2">
        <f t="shared" si="496"/>
        <v>341803.81052217627</v>
      </c>
      <c r="X851" s="17">
        <f t="shared" si="497"/>
        <v>0</v>
      </c>
      <c r="Y851" s="2">
        <f t="shared" si="498"/>
        <v>0</v>
      </c>
      <c r="Z851" s="72">
        <f t="shared" si="499"/>
        <v>0</v>
      </c>
      <c r="AA851" s="2">
        <f t="shared" si="500"/>
        <v>0</v>
      </c>
      <c r="AB851" s="12">
        <f t="shared" si="509"/>
        <v>4.6600000000000003E-2</v>
      </c>
      <c r="AC851" s="17">
        <f t="shared" si="501"/>
        <v>13</v>
      </c>
      <c r="AD851" s="17">
        <v>252</v>
      </c>
      <c r="AE851" s="13">
        <f t="shared" si="481"/>
        <v>1.0023523999999999</v>
      </c>
      <c r="AF851" s="2">
        <f t="shared" si="502"/>
        <v>792.04148449000002</v>
      </c>
      <c r="AG851" s="2">
        <f t="shared" si="503"/>
        <v>804.05928386999994</v>
      </c>
      <c r="AH851" s="3">
        <f t="shared" si="504"/>
        <v>0</v>
      </c>
      <c r="AI851" s="4" t="str">
        <f t="shared" si="510"/>
        <v>A+J=</v>
      </c>
      <c r="AJ851" s="11">
        <f t="shared" si="511"/>
        <v>42018</v>
      </c>
      <c r="AK851" s="11"/>
      <c r="AL851" s="4"/>
      <c r="AM851" s="1"/>
      <c r="AN851" s="11"/>
      <c r="AO851" s="1"/>
      <c r="AP851" s="1"/>
      <c r="AQ851" s="3"/>
      <c r="AR851" s="3"/>
      <c r="AS851" s="6"/>
      <c r="AT851" s="1"/>
      <c r="AU851" s="1"/>
      <c r="AV851" s="1"/>
      <c r="AW851" s="1"/>
      <c r="AX851" s="1"/>
      <c r="AY851" s="1"/>
      <c r="AZ851" s="1"/>
      <c r="BA851" s="1"/>
      <c r="BB851" s="1"/>
    </row>
    <row r="852" spans="1:138" x14ac:dyDescent="0.2">
      <c r="A852" s="158">
        <f t="shared" si="505"/>
        <v>42008</v>
      </c>
      <c r="B852" s="2">
        <f t="shared" si="487"/>
        <v>342607.86980604625</v>
      </c>
      <c r="C852" s="2">
        <f t="shared" si="506"/>
        <v>297484.66168869002</v>
      </c>
      <c r="D852" s="2">
        <f>SUM(Y852:Y$1074)</f>
        <v>11830.298851559999</v>
      </c>
      <c r="E852" s="73">
        <f t="shared" si="488"/>
        <v>285654.36283713003</v>
      </c>
      <c r="F852" s="88">
        <f t="shared" si="483"/>
        <v>4008</v>
      </c>
      <c r="G852" s="3">
        <f>IF(AND(N852=1,N851&gt;1),VLOOKUP(A851,[1]Plan1!$BK$81:$BM$259,3),G851)</f>
        <v>4028.44</v>
      </c>
      <c r="H852" s="11">
        <f t="shared" si="484"/>
        <v>41928</v>
      </c>
      <c r="I852" s="11">
        <f t="shared" si="485"/>
        <v>41959</v>
      </c>
      <c r="J852" s="12">
        <f t="shared" si="489"/>
        <v>5.0998003992015484E-3</v>
      </c>
      <c r="K852" s="11">
        <f t="shared" si="507"/>
        <v>42018</v>
      </c>
      <c r="L852" s="11">
        <f t="shared" si="490"/>
        <v>42018</v>
      </c>
      <c r="M852" s="1">
        <f t="shared" si="479"/>
        <v>20</v>
      </c>
      <c r="N852" s="1">
        <f t="shared" si="491"/>
        <v>13</v>
      </c>
      <c r="O852" s="2">
        <f t="shared" si="492"/>
        <v>1.0033119100000001</v>
      </c>
      <c r="P852" s="13">
        <f t="shared" si="486"/>
        <v>1.00419919</v>
      </c>
      <c r="Q852" s="13">
        <f t="shared" si="480"/>
        <v>1.1458957328549737</v>
      </c>
      <c r="R852" s="2">
        <f t="shared" si="482"/>
        <v>1.1496908299999999</v>
      </c>
      <c r="S852" s="2">
        <f t="shared" si="508"/>
        <v>1.13180649</v>
      </c>
      <c r="T852" s="2">
        <f t="shared" si="493"/>
        <v>336695.07077470998</v>
      </c>
      <c r="U852" s="2">
        <f t="shared" si="494"/>
        <v>1559.3101672751545</v>
      </c>
      <c r="V852" s="2">
        <f t="shared" si="495"/>
        <v>42759.83866621113</v>
      </c>
      <c r="W852" s="2">
        <f t="shared" si="496"/>
        <v>341803.81052217627</v>
      </c>
      <c r="X852" s="17">
        <f t="shared" si="497"/>
        <v>0</v>
      </c>
      <c r="Y852" s="2">
        <f t="shared" si="498"/>
        <v>0</v>
      </c>
      <c r="Z852" s="72">
        <f t="shared" si="499"/>
        <v>0</v>
      </c>
      <c r="AA852" s="2">
        <f t="shared" si="500"/>
        <v>0</v>
      </c>
      <c r="AB852" s="12">
        <f t="shared" si="509"/>
        <v>4.6600000000000003E-2</v>
      </c>
      <c r="AC852" s="17">
        <f t="shared" si="501"/>
        <v>13</v>
      </c>
      <c r="AD852" s="17">
        <v>252</v>
      </c>
      <c r="AE852" s="13">
        <f t="shared" si="481"/>
        <v>1.0023523999999999</v>
      </c>
      <c r="AF852" s="2">
        <f t="shared" si="502"/>
        <v>792.04148449000002</v>
      </c>
      <c r="AG852" s="2">
        <f t="shared" si="503"/>
        <v>804.05928386999994</v>
      </c>
      <c r="AH852" s="3">
        <f t="shared" si="504"/>
        <v>0</v>
      </c>
      <c r="AI852" s="4" t="str">
        <f t="shared" si="510"/>
        <v>A+J=</v>
      </c>
      <c r="AJ852" s="11">
        <f t="shared" si="511"/>
        <v>42018</v>
      </c>
      <c r="AK852" s="15"/>
      <c r="AL852" s="14"/>
      <c r="AM852" s="10"/>
      <c r="AN852" s="15"/>
      <c r="AO852" s="10"/>
      <c r="AP852" s="10"/>
      <c r="AQ852" s="5"/>
      <c r="AR852" s="5"/>
      <c r="AS852" s="16"/>
      <c r="AT852" s="10"/>
      <c r="AU852" s="10"/>
      <c r="AV852" s="10"/>
      <c r="AW852" s="10"/>
      <c r="AX852" s="10"/>
      <c r="AY852" s="10"/>
      <c r="AZ852" s="10"/>
      <c r="BA852" s="10"/>
      <c r="BB852" s="10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  <c r="CX852" s="42"/>
      <c r="CY852" s="42"/>
      <c r="CZ852" s="42"/>
      <c r="DA852" s="42"/>
      <c r="DB852" s="42"/>
      <c r="DC852" s="42"/>
      <c r="DD852" s="42"/>
      <c r="DE852" s="42"/>
      <c r="DF852" s="42"/>
      <c r="DG852" s="42"/>
      <c r="DH852" s="42"/>
      <c r="DI852" s="42"/>
      <c r="DJ852" s="42"/>
      <c r="DK852" s="42"/>
      <c r="DL852" s="42"/>
      <c r="DM852" s="42"/>
      <c r="DN852" s="42"/>
      <c r="DO852" s="42"/>
      <c r="DP852" s="42"/>
      <c r="DQ852" s="42"/>
      <c r="DR852" s="42"/>
      <c r="DS852" s="42"/>
      <c r="DT852" s="42"/>
      <c r="DU852" s="42"/>
      <c r="DV852" s="42"/>
      <c r="DW852" s="42"/>
      <c r="DX852" s="42"/>
      <c r="DY852" s="42"/>
      <c r="DZ852" s="42"/>
      <c r="EA852" s="42"/>
      <c r="EB852" s="42"/>
      <c r="EC852" s="42"/>
      <c r="ED852" s="42"/>
      <c r="EE852" s="42"/>
      <c r="EF852" s="42"/>
      <c r="EG852" s="42"/>
      <c r="EH852" s="42"/>
    </row>
    <row r="853" spans="1:138" x14ac:dyDescent="0.2">
      <c r="A853" s="158">
        <f t="shared" si="505"/>
        <v>42009</v>
      </c>
      <c r="B853" s="2">
        <f t="shared" si="487"/>
        <v>342607.86980604625</v>
      </c>
      <c r="C853" s="2">
        <f t="shared" si="506"/>
        <v>297484.66168869002</v>
      </c>
      <c r="D853" s="2">
        <f>SUM(Y853:Y$1074)</f>
        <v>11830.298851559999</v>
      </c>
      <c r="E853" s="73">
        <f t="shared" si="488"/>
        <v>285654.36283713003</v>
      </c>
      <c r="F853" s="88">
        <f t="shared" si="483"/>
        <v>4008</v>
      </c>
      <c r="G853" s="3">
        <f>IF(AND(N853=1,N852&gt;1),VLOOKUP(A852,[1]Plan1!$BK$81:$BM$259,3),G852)</f>
        <v>4028.44</v>
      </c>
      <c r="H853" s="11">
        <f t="shared" si="484"/>
        <v>41928</v>
      </c>
      <c r="I853" s="11">
        <f t="shared" si="485"/>
        <v>41959</v>
      </c>
      <c r="J853" s="12">
        <f t="shared" si="489"/>
        <v>5.0998003992015484E-3</v>
      </c>
      <c r="K853" s="11">
        <f t="shared" si="507"/>
        <v>42018</v>
      </c>
      <c r="L853" s="11">
        <f t="shared" si="490"/>
        <v>42018</v>
      </c>
      <c r="M853" s="1">
        <f t="shared" si="479"/>
        <v>20</v>
      </c>
      <c r="N853" s="1">
        <f t="shared" si="491"/>
        <v>13</v>
      </c>
      <c r="O853" s="2">
        <f t="shared" si="492"/>
        <v>1.0033119100000001</v>
      </c>
      <c r="P853" s="13">
        <f t="shared" si="486"/>
        <v>1.00419919</v>
      </c>
      <c r="Q853" s="13">
        <f t="shared" si="480"/>
        <v>1.1458957328549737</v>
      </c>
      <c r="R853" s="2">
        <f t="shared" si="482"/>
        <v>1.1496908299999999</v>
      </c>
      <c r="S853" s="2">
        <f t="shared" si="508"/>
        <v>1.13180649</v>
      </c>
      <c r="T853" s="2">
        <f t="shared" si="493"/>
        <v>336695.07077470998</v>
      </c>
      <c r="U853" s="2">
        <f t="shared" si="494"/>
        <v>1559.3101672751545</v>
      </c>
      <c r="V853" s="2">
        <f t="shared" si="495"/>
        <v>42759.83866621113</v>
      </c>
      <c r="W853" s="2">
        <f t="shared" si="496"/>
        <v>341803.81052217627</v>
      </c>
      <c r="X853" s="17">
        <f t="shared" si="497"/>
        <v>0</v>
      </c>
      <c r="Y853" s="2">
        <f t="shared" si="498"/>
        <v>0</v>
      </c>
      <c r="Z853" s="72">
        <f t="shared" si="499"/>
        <v>0</v>
      </c>
      <c r="AA853" s="2">
        <f t="shared" si="500"/>
        <v>0</v>
      </c>
      <c r="AB853" s="12">
        <f t="shared" si="509"/>
        <v>4.6600000000000003E-2</v>
      </c>
      <c r="AC853" s="17">
        <f t="shared" si="501"/>
        <v>13</v>
      </c>
      <c r="AD853" s="17">
        <v>252</v>
      </c>
      <c r="AE853" s="13">
        <f t="shared" si="481"/>
        <v>1.0023523999999999</v>
      </c>
      <c r="AF853" s="2">
        <f t="shared" si="502"/>
        <v>792.04148449000002</v>
      </c>
      <c r="AG853" s="2">
        <f t="shared" si="503"/>
        <v>804.05928386999994</v>
      </c>
      <c r="AH853" s="3">
        <f t="shared" si="504"/>
        <v>0</v>
      </c>
      <c r="AI853" s="4" t="str">
        <f t="shared" si="510"/>
        <v>A+J=</v>
      </c>
      <c r="AJ853" s="11">
        <f t="shared" si="511"/>
        <v>42018</v>
      </c>
      <c r="AK853" s="11"/>
      <c r="AL853" s="4"/>
      <c r="AM853" s="1"/>
      <c r="AN853" s="11"/>
      <c r="AO853" s="1"/>
      <c r="AP853" s="1"/>
      <c r="AQ853" s="3"/>
      <c r="AR853" s="3"/>
      <c r="AS853" s="6"/>
      <c r="AT853" s="1"/>
      <c r="AU853" s="1"/>
      <c r="AV853" s="1"/>
      <c r="AW853" s="1"/>
      <c r="AX853" s="1"/>
      <c r="AY853" s="1"/>
      <c r="AZ853" s="1"/>
      <c r="BA853" s="1"/>
      <c r="BB853" s="1"/>
    </row>
    <row r="854" spans="1:138" x14ac:dyDescent="0.2">
      <c r="A854" s="158">
        <f t="shared" si="505"/>
        <v>42010</v>
      </c>
      <c r="B854" s="2">
        <f t="shared" si="487"/>
        <v>342753.55298259167</v>
      </c>
      <c r="C854" s="2">
        <f t="shared" si="506"/>
        <v>297484.66168869002</v>
      </c>
      <c r="D854" s="2">
        <f>SUM(Y854:Y$1074)</f>
        <v>11830.298851559999</v>
      </c>
      <c r="E854" s="73">
        <f t="shared" si="488"/>
        <v>285654.36283713003</v>
      </c>
      <c r="F854" s="88">
        <f t="shared" si="483"/>
        <v>4008</v>
      </c>
      <c r="G854" s="3">
        <f>IF(AND(N854=1,N853&gt;1),VLOOKUP(A853,[1]Plan1!$BK$81:$BM$259,3),G853)</f>
        <v>4028.44</v>
      </c>
      <c r="H854" s="11">
        <f t="shared" si="484"/>
        <v>41928</v>
      </c>
      <c r="I854" s="11">
        <f t="shared" si="485"/>
        <v>41959</v>
      </c>
      <c r="J854" s="12">
        <f t="shared" si="489"/>
        <v>5.0998003992015484E-3</v>
      </c>
      <c r="K854" s="11">
        <f t="shared" si="507"/>
        <v>42018</v>
      </c>
      <c r="L854" s="11">
        <f t="shared" si="490"/>
        <v>42018</v>
      </c>
      <c r="M854" s="1">
        <f t="shared" si="479"/>
        <v>20</v>
      </c>
      <c r="N854" s="1">
        <f t="shared" si="491"/>
        <v>14</v>
      </c>
      <c r="O854" s="2">
        <f t="shared" si="492"/>
        <v>1.00356713</v>
      </c>
      <c r="P854" s="13">
        <f t="shared" si="486"/>
        <v>1.00419919</v>
      </c>
      <c r="Q854" s="13">
        <f t="shared" si="480"/>
        <v>1.1458957328549737</v>
      </c>
      <c r="R854" s="2">
        <f t="shared" si="482"/>
        <v>1.14998329</v>
      </c>
      <c r="S854" s="2">
        <f t="shared" si="508"/>
        <v>1.13180649</v>
      </c>
      <c r="T854" s="2">
        <f t="shared" si="493"/>
        <v>336695.07077470998</v>
      </c>
      <c r="U854" s="2">
        <f t="shared" si="494"/>
        <v>1559.3101672751545</v>
      </c>
      <c r="V854" s="2">
        <f t="shared" si="495"/>
        <v>42843.381141166494</v>
      </c>
      <c r="W854" s="2">
        <f t="shared" si="496"/>
        <v>341887.35299713165</v>
      </c>
      <c r="X854" s="17">
        <f t="shared" si="497"/>
        <v>0</v>
      </c>
      <c r="Y854" s="2">
        <f t="shared" si="498"/>
        <v>0</v>
      </c>
      <c r="Z854" s="72">
        <f t="shared" si="499"/>
        <v>0</v>
      </c>
      <c r="AA854" s="2">
        <f t="shared" si="500"/>
        <v>0</v>
      </c>
      <c r="AB854" s="12">
        <f t="shared" si="509"/>
        <v>4.6600000000000003E-2</v>
      </c>
      <c r="AC854" s="17">
        <f t="shared" si="501"/>
        <v>14</v>
      </c>
      <c r="AD854" s="17">
        <v>252</v>
      </c>
      <c r="AE854" s="13">
        <f t="shared" si="481"/>
        <v>1.002533583</v>
      </c>
      <c r="AF854" s="2">
        <f t="shared" si="502"/>
        <v>853.04490749000001</v>
      </c>
      <c r="AG854" s="2">
        <f t="shared" si="503"/>
        <v>866.19998545999999</v>
      </c>
      <c r="AH854" s="3">
        <f t="shared" si="504"/>
        <v>0</v>
      </c>
      <c r="AI854" s="4" t="str">
        <f t="shared" si="510"/>
        <v>A+J=</v>
      </c>
      <c r="AJ854" s="11">
        <f t="shared" si="511"/>
        <v>42018</v>
      </c>
      <c r="AK854" s="11"/>
      <c r="AL854" s="4"/>
      <c r="AM854" s="1"/>
      <c r="AN854" s="11"/>
      <c r="AO854" s="1"/>
      <c r="AP854" s="1"/>
      <c r="AQ854" s="3"/>
      <c r="AR854" s="3"/>
      <c r="AS854" s="6"/>
      <c r="AT854" s="1"/>
      <c r="AU854" s="1"/>
      <c r="AV854" s="1"/>
      <c r="AW854" s="1"/>
      <c r="AX854" s="1"/>
      <c r="AY854" s="1"/>
      <c r="AZ854" s="1"/>
      <c r="BA854" s="1"/>
      <c r="BB854" s="1"/>
    </row>
    <row r="855" spans="1:138" x14ac:dyDescent="0.2">
      <c r="A855" s="158">
        <f t="shared" si="505"/>
        <v>42011</v>
      </c>
      <c r="B855" s="2">
        <f t="shared" si="487"/>
        <v>342899.29456095875</v>
      </c>
      <c r="C855" s="2">
        <f t="shared" si="506"/>
        <v>297484.66168869002</v>
      </c>
      <c r="D855" s="2">
        <f>SUM(Y855:Y$1074)</f>
        <v>11830.298851559999</v>
      </c>
      <c r="E855" s="73">
        <f t="shared" si="488"/>
        <v>285654.36283713003</v>
      </c>
      <c r="F855" s="88">
        <f t="shared" si="483"/>
        <v>4008</v>
      </c>
      <c r="G855" s="3">
        <f>IF(AND(N855=1,N854&gt;1),VLOOKUP(A854,[1]Plan1!$BK$81:$BM$259,3),G854)</f>
        <v>4028.44</v>
      </c>
      <c r="H855" s="11">
        <f t="shared" si="484"/>
        <v>41928</v>
      </c>
      <c r="I855" s="11">
        <f t="shared" si="485"/>
        <v>41959</v>
      </c>
      <c r="J855" s="12">
        <f t="shared" si="489"/>
        <v>5.0998003992015484E-3</v>
      </c>
      <c r="K855" s="11">
        <f t="shared" si="507"/>
        <v>42018</v>
      </c>
      <c r="L855" s="11">
        <f t="shared" si="490"/>
        <v>42018</v>
      </c>
      <c r="M855" s="1">
        <f t="shared" ref="M855:M918" si="512">IF(L855=L854,M854,NETWORKDAYS(L854,L855,$AN$194:$AN$348)-1)</f>
        <v>20</v>
      </c>
      <c r="N855" s="1">
        <f t="shared" si="491"/>
        <v>15</v>
      </c>
      <c r="O855" s="2">
        <f t="shared" si="492"/>
        <v>1.0038224099999999</v>
      </c>
      <c r="P855" s="13">
        <f t="shared" si="486"/>
        <v>1.00419919</v>
      </c>
      <c r="Q855" s="13">
        <f t="shared" si="480"/>
        <v>1.1458957328549737</v>
      </c>
      <c r="R855" s="2">
        <f t="shared" si="482"/>
        <v>1.1502758099999999</v>
      </c>
      <c r="S855" s="2">
        <f t="shared" si="508"/>
        <v>1.13180649</v>
      </c>
      <c r="T855" s="2">
        <f t="shared" si="493"/>
        <v>336695.07077470998</v>
      </c>
      <c r="U855" s="2">
        <f t="shared" si="494"/>
        <v>1559.3101672751545</v>
      </c>
      <c r="V855" s="2">
        <f t="shared" si="495"/>
        <v>42926.940755383584</v>
      </c>
      <c r="W855" s="2">
        <f t="shared" si="496"/>
        <v>341970.91261134873</v>
      </c>
      <c r="X855" s="17">
        <f t="shared" si="497"/>
        <v>0</v>
      </c>
      <c r="Y855" s="2">
        <f t="shared" si="498"/>
        <v>0</v>
      </c>
      <c r="Z855" s="72">
        <f t="shared" si="499"/>
        <v>0</v>
      </c>
      <c r="AA855" s="2">
        <f t="shared" si="500"/>
        <v>0</v>
      </c>
      <c r="AB855" s="12">
        <f t="shared" si="509"/>
        <v>4.6600000000000003E-2</v>
      </c>
      <c r="AC855" s="17">
        <f t="shared" si="501"/>
        <v>15</v>
      </c>
      <c r="AD855" s="17">
        <v>252</v>
      </c>
      <c r="AE855" s="13">
        <f t="shared" si="481"/>
        <v>1.002714798</v>
      </c>
      <c r="AF855" s="2">
        <f t="shared" si="502"/>
        <v>914.05910473999995</v>
      </c>
      <c r="AG855" s="2">
        <f t="shared" si="503"/>
        <v>928.38194960999999</v>
      </c>
      <c r="AH855" s="3">
        <f t="shared" si="504"/>
        <v>0</v>
      </c>
      <c r="AI855" s="4" t="str">
        <f t="shared" si="510"/>
        <v>A+J=</v>
      </c>
      <c r="AJ855" s="11">
        <f t="shared" si="511"/>
        <v>42018</v>
      </c>
      <c r="AK855" s="11"/>
      <c r="AL855" s="4"/>
      <c r="AM855" s="1"/>
      <c r="AN855" s="11"/>
      <c r="AO855" s="1"/>
      <c r="AP855" s="1"/>
      <c r="AQ855" s="3"/>
      <c r="AR855" s="3"/>
      <c r="AS855" s="6"/>
      <c r="AT855" s="1"/>
      <c r="AU855" s="1"/>
      <c r="AV855" s="1"/>
      <c r="AW855" s="1"/>
      <c r="AX855" s="1"/>
      <c r="AY855" s="1"/>
      <c r="AZ855" s="1"/>
      <c r="BA855" s="1"/>
      <c r="BB855" s="1"/>
    </row>
    <row r="856" spans="1:138" x14ac:dyDescent="0.2">
      <c r="A856" s="158">
        <f t="shared" si="505"/>
        <v>42012</v>
      </c>
      <c r="B856" s="2">
        <f t="shared" si="487"/>
        <v>343045.10383702855</v>
      </c>
      <c r="C856" s="2">
        <f t="shared" si="506"/>
        <v>297484.66168869002</v>
      </c>
      <c r="D856" s="2">
        <f>SUM(Y856:Y$1074)</f>
        <v>11830.298851559999</v>
      </c>
      <c r="E856" s="73">
        <f t="shared" si="488"/>
        <v>285654.36283713003</v>
      </c>
      <c r="F856" s="88">
        <f t="shared" si="483"/>
        <v>4008</v>
      </c>
      <c r="G856" s="3">
        <f>IF(AND(N856=1,N855&gt;1),VLOOKUP(A855,[1]Plan1!$BK$81:$BM$259,3),G855)</f>
        <v>4028.44</v>
      </c>
      <c r="H856" s="11">
        <f t="shared" si="484"/>
        <v>41928</v>
      </c>
      <c r="I856" s="11">
        <f t="shared" si="485"/>
        <v>41959</v>
      </c>
      <c r="J856" s="12">
        <f t="shared" si="489"/>
        <v>5.0998003992015484E-3</v>
      </c>
      <c r="K856" s="11">
        <f t="shared" si="507"/>
        <v>42018</v>
      </c>
      <c r="L856" s="11">
        <f t="shared" si="490"/>
        <v>42018</v>
      </c>
      <c r="M856" s="1">
        <f t="shared" si="512"/>
        <v>20</v>
      </c>
      <c r="N856" s="1">
        <f t="shared" si="491"/>
        <v>16</v>
      </c>
      <c r="O856" s="2">
        <f t="shared" si="492"/>
        <v>1.0040777599999999</v>
      </c>
      <c r="P856" s="13">
        <f t="shared" si="486"/>
        <v>1.00419919</v>
      </c>
      <c r="Q856" s="13">
        <f t="shared" si="480"/>
        <v>1.1458957328549737</v>
      </c>
      <c r="R856" s="2">
        <f t="shared" si="482"/>
        <v>1.1505684199999999</v>
      </c>
      <c r="S856" s="2">
        <f t="shared" si="508"/>
        <v>1.13180649</v>
      </c>
      <c r="T856" s="2">
        <f t="shared" si="493"/>
        <v>336695.07077470998</v>
      </c>
      <c r="U856" s="2">
        <f t="shared" si="494"/>
        <v>1559.3101672751545</v>
      </c>
      <c r="V856" s="2">
        <f t="shared" si="495"/>
        <v>43010.526078493363</v>
      </c>
      <c r="W856" s="2">
        <f t="shared" si="496"/>
        <v>342054.49793445854</v>
      </c>
      <c r="X856" s="17">
        <f t="shared" si="497"/>
        <v>0</v>
      </c>
      <c r="Y856" s="2">
        <f t="shared" si="498"/>
        <v>0</v>
      </c>
      <c r="Z856" s="72">
        <f t="shared" si="499"/>
        <v>0</v>
      </c>
      <c r="AA856" s="2">
        <f t="shared" si="500"/>
        <v>0</v>
      </c>
      <c r="AB856" s="12">
        <f t="shared" si="509"/>
        <v>4.6600000000000003E-2</v>
      </c>
      <c r="AC856" s="17">
        <f t="shared" si="501"/>
        <v>16</v>
      </c>
      <c r="AD856" s="17">
        <v>252</v>
      </c>
      <c r="AE856" s="13">
        <f t="shared" si="481"/>
        <v>1.0028960469999999</v>
      </c>
      <c r="AF856" s="2">
        <f t="shared" si="502"/>
        <v>975.08474963000003</v>
      </c>
      <c r="AG856" s="2">
        <f t="shared" si="503"/>
        <v>990.60590257000001</v>
      </c>
      <c r="AH856" s="3">
        <f t="shared" si="504"/>
        <v>0</v>
      </c>
      <c r="AI856" s="4" t="str">
        <f t="shared" si="510"/>
        <v>A+J=</v>
      </c>
      <c r="AJ856" s="11">
        <f t="shared" si="511"/>
        <v>42018</v>
      </c>
      <c r="AK856" s="11"/>
      <c r="AL856" s="4"/>
      <c r="AM856" s="1"/>
      <c r="AN856" s="11"/>
      <c r="AO856" s="1"/>
      <c r="AP856" s="1"/>
      <c r="AQ856" s="3"/>
      <c r="AR856" s="3"/>
      <c r="AS856" s="6"/>
      <c r="AT856" s="1"/>
      <c r="AU856" s="1"/>
      <c r="AV856" s="1"/>
      <c r="AW856" s="1"/>
      <c r="AX856" s="1"/>
      <c r="AY856" s="1"/>
      <c r="AZ856" s="1"/>
      <c r="BA856" s="1"/>
      <c r="BB856" s="1"/>
    </row>
    <row r="857" spans="1:138" x14ac:dyDescent="0.2">
      <c r="A857" s="158">
        <f t="shared" si="505"/>
        <v>42013</v>
      </c>
      <c r="B857" s="2">
        <f t="shared" si="487"/>
        <v>343190.97155304009</v>
      </c>
      <c r="C857" s="2">
        <f t="shared" si="506"/>
        <v>297484.66168869002</v>
      </c>
      <c r="D857" s="2">
        <f>SUM(Y857:Y$1074)</f>
        <v>11830.298851559999</v>
      </c>
      <c r="E857" s="73">
        <f t="shared" si="488"/>
        <v>285654.36283713003</v>
      </c>
      <c r="F857" s="88">
        <f t="shared" si="483"/>
        <v>4008</v>
      </c>
      <c r="G857" s="3">
        <f>IF(AND(N857=1,N856&gt;1),VLOOKUP(A856,[1]Plan1!$BK$81:$BM$259,3),G856)</f>
        <v>4028.44</v>
      </c>
      <c r="H857" s="11">
        <f t="shared" si="484"/>
        <v>41928</v>
      </c>
      <c r="I857" s="11">
        <f t="shared" si="485"/>
        <v>41959</v>
      </c>
      <c r="J857" s="12">
        <f t="shared" si="489"/>
        <v>5.0998003992015484E-3</v>
      </c>
      <c r="K857" s="11">
        <f t="shared" si="507"/>
        <v>42018</v>
      </c>
      <c r="L857" s="11">
        <f t="shared" si="490"/>
        <v>42018</v>
      </c>
      <c r="M857" s="1">
        <f t="shared" si="512"/>
        <v>20</v>
      </c>
      <c r="N857" s="1">
        <f t="shared" si="491"/>
        <v>17</v>
      </c>
      <c r="O857" s="2">
        <f t="shared" si="492"/>
        <v>1.00433317</v>
      </c>
      <c r="P857" s="13">
        <f t="shared" si="486"/>
        <v>1.00419919</v>
      </c>
      <c r="Q857" s="13">
        <f t="shared" si="480"/>
        <v>1.1458957328549737</v>
      </c>
      <c r="R857" s="2">
        <f t="shared" si="482"/>
        <v>1.15086109</v>
      </c>
      <c r="S857" s="2">
        <f t="shared" si="508"/>
        <v>1.13180649</v>
      </c>
      <c r="T857" s="2">
        <f t="shared" si="493"/>
        <v>336695.07077470998</v>
      </c>
      <c r="U857" s="2">
        <f t="shared" si="494"/>
        <v>1559.3101672751545</v>
      </c>
      <c r="V857" s="2">
        <f t="shared" si="495"/>
        <v>43094.128540864935</v>
      </c>
      <c r="W857" s="2">
        <f t="shared" si="496"/>
        <v>342138.10039683006</v>
      </c>
      <c r="X857" s="17">
        <f t="shared" si="497"/>
        <v>0</v>
      </c>
      <c r="Y857" s="2">
        <f t="shared" si="498"/>
        <v>0</v>
      </c>
      <c r="Z857" s="72">
        <f t="shared" si="499"/>
        <v>0</v>
      </c>
      <c r="AA857" s="2">
        <f t="shared" si="500"/>
        <v>0</v>
      </c>
      <c r="AB857" s="12">
        <f t="shared" si="509"/>
        <v>4.6600000000000003E-2</v>
      </c>
      <c r="AC857" s="17">
        <f t="shared" si="501"/>
        <v>17</v>
      </c>
      <c r="AD857" s="17">
        <v>252</v>
      </c>
      <c r="AE857" s="13">
        <f t="shared" si="481"/>
        <v>1.003077328</v>
      </c>
      <c r="AF857" s="2">
        <f t="shared" si="502"/>
        <v>1036.1211687499999</v>
      </c>
      <c r="AG857" s="2">
        <f t="shared" si="503"/>
        <v>1052.87115621</v>
      </c>
      <c r="AH857" s="3">
        <f t="shared" si="504"/>
        <v>0</v>
      </c>
      <c r="AI857" s="4" t="str">
        <f t="shared" si="510"/>
        <v>A+J=</v>
      </c>
      <c r="AJ857" s="11">
        <f t="shared" si="511"/>
        <v>42018</v>
      </c>
      <c r="AK857" s="11"/>
      <c r="AL857" s="4"/>
      <c r="AM857" s="1"/>
      <c r="AN857" s="11"/>
      <c r="AO857" s="1"/>
      <c r="AP857" s="1"/>
      <c r="AQ857" s="3"/>
      <c r="AR857" s="3"/>
      <c r="AS857" s="6"/>
      <c r="AT857" s="1"/>
      <c r="AU857" s="1"/>
      <c r="AV857" s="1"/>
      <c r="AW857" s="1"/>
      <c r="AX857" s="1"/>
      <c r="AY857" s="1"/>
      <c r="AZ857" s="1"/>
      <c r="BA857" s="1"/>
      <c r="BB857" s="1"/>
    </row>
    <row r="858" spans="1:138" x14ac:dyDescent="0.2">
      <c r="A858" s="158">
        <f t="shared" si="505"/>
        <v>42014</v>
      </c>
      <c r="B858" s="2">
        <f t="shared" si="487"/>
        <v>343336.90380026068</v>
      </c>
      <c r="C858" s="2">
        <f t="shared" si="506"/>
        <v>297484.66168869002</v>
      </c>
      <c r="D858" s="2">
        <f>SUM(Y858:Y$1074)</f>
        <v>11830.298851559999</v>
      </c>
      <c r="E858" s="73">
        <f t="shared" si="488"/>
        <v>285654.36283713003</v>
      </c>
      <c r="F858" s="88">
        <f t="shared" si="483"/>
        <v>4008</v>
      </c>
      <c r="G858" s="3">
        <f>IF(AND(N858=1,N857&gt;1),VLOOKUP(A857,[1]Plan1!$BK$81:$BM$259,3),G857)</f>
        <v>4028.44</v>
      </c>
      <c r="H858" s="11">
        <f t="shared" si="484"/>
        <v>41928</v>
      </c>
      <c r="I858" s="11">
        <f t="shared" si="485"/>
        <v>41959</v>
      </c>
      <c r="J858" s="12">
        <f t="shared" si="489"/>
        <v>5.0998003992015484E-3</v>
      </c>
      <c r="K858" s="11">
        <f t="shared" si="507"/>
        <v>42018</v>
      </c>
      <c r="L858" s="11">
        <f t="shared" si="490"/>
        <v>42018</v>
      </c>
      <c r="M858" s="1">
        <f t="shared" si="512"/>
        <v>20</v>
      </c>
      <c r="N858" s="1">
        <f t="shared" si="491"/>
        <v>18</v>
      </c>
      <c r="O858" s="2">
        <f t="shared" si="492"/>
        <v>1.0045886500000001</v>
      </c>
      <c r="P858" s="13">
        <f t="shared" si="486"/>
        <v>1.00419919</v>
      </c>
      <c r="Q858" s="13">
        <f t="shared" si="480"/>
        <v>1.1458957328549737</v>
      </c>
      <c r="R858" s="2">
        <f t="shared" si="482"/>
        <v>1.1511538400000001</v>
      </c>
      <c r="S858" s="2">
        <f t="shared" si="508"/>
        <v>1.13180649</v>
      </c>
      <c r="T858" s="2">
        <f t="shared" si="493"/>
        <v>336695.07077470998</v>
      </c>
      <c r="U858" s="2">
        <f t="shared" si="494"/>
        <v>1559.3101672751545</v>
      </c>
      <c r="V858" s="2">
        <f t="shared" si="495"/>
        <v>43177.753855585528</v>
      </c>
      <c r="W858" s="2">
        <f t="shared" si="496"/>
        <v>342221.72571155068</v>
      </c>
      <c r="X858" s="17">
        <f t="shared" si="497"/>
        <v>0</v>
      </c>
      <c r="Y858" s="2">
        <f t="shared" si="498"/>
        <v>0</v>
      </c>
      <c r="Z858" s="72">
        <f t="shared" si="499"/>
        <v>0</v>
      </c>
      <c r="AA858" s="2">
        <f t="shared" si="500"/>
        <v>0</v>
      </c>
      <c r="AB858" s="12">
        <f t="shared" si="509"/>
        <v>4.6600000000000003E-2</v>
      </c>
      <c r="AC858" s="17">
        <f t="shared" si="501"/>
        <v>18</v>
      </c>
      <c r="AD858" s="17">
        <v>252</v>
      </c>
      <c r="AE858" s="13">
        <f t="shared" si="481"/>
        <v>1.003258642</v>
      </c>
      <c r="AF858" s="2">
        <f t="shared" si="502"/>
        <v>1097.16869881</v>
      </c>
      <c r="AG858" s="2">
        <f t="shared" si="503"/>
        <v>1115.1780887100001</v>
      </c>
      <c r="AH858" s="3">
        <f t="shared" si="504"/>
        <v>0</v>
      </c>
      <c r="AI858" s="4" t="str">
        <f t="shared" si="510"/>
        <v>A+J=</v>
      </c>
      <c r="AJ858" s="11">
        <f t="shared" si="511"/>
        <v>42018</v>
      </c>
      <c r="AK858" s="11"/>
      <c r="AL858" s="4"/>
      <c r="AM858" s="1"/>
      <c r="AN858" s="11"/>
      <c r="AO858" s="1"/>
      <c r="AP858" s="1"/>
      <c r="AQ858" s="3"/>
      <c r="AR858" s="3"/>
      <c r="AS858" s="6"/>
      <c r="AT858" s="1"/>
      <c r="AU858" s="1"/>
      <c r="AV858" s="1"/>
      <c r="AW858" s="1"/>
      <c r="AX858" s="1"/>
      <c r="AY858" s="1"/>
      <c r="AZ858" s="1"/>
      <c r="BA858" s="1"/>
      <c r="BB858" s="1"/>
    </row>
    <row r="859" spans="1:138" x14ac:dyDescent="0.2">
      <c r="A859" s="158">
        <f t="shared" si="505"/>
        <v>42015</v>
      </c>
      <c r="B859" s="2">
        <f t="shared" si="487"/>
        <v>343336.90380026068</v>
      </c>
      <c r="C859" s="2">
        <f t="shared" si="506"/>
        <v>297484.66168869002</v>
      </c>
      <c r="D859" s="2">
        <f>SUM(Y859:Y$1074)</f>
        <v>11830.298851559999</v>
      </c>
      <c r="E859" s="73">
        <f t="shared" si="488"/>
        <v>285654.36283713003</v>
      </c>
      <c r="F859" s="88">
        <f t="shared" si="483"/>
        <v>4008</v>
      </c>
      <c r="G859" s="3">
        <f>IF(AND(N859=1,N858&gt;1),VLOOKUP(A858,[1]Plan1!$BK$81:$BM$259,3),G858)</f>
        <v>4028.44</v>
      </c>
      <c r="H859" s="11">
        <f t="shared" si="484"/>
        <v>41928</v>
      </c>
      <c r="I859" s="11">
        <f t="shared" si="485"/>
        <v>41959</v>
      </c>
      <c r="J859" s="12">
        <f t="shared" si="489"/>
        <v>5.0998003992015484E-3</v>
      </c>
      <c r="K859" s="11">
        <f t="shared" si="507"/>
        <v>42018</v>
      </c>
      <c r="L859" s="11">
        <f t="shared" si="490"/>
        <v>42018</v>
      </c>
      <c r="M859" s="1">
        <f t="shared" si="512"/>
        <v>20</v>
      </c>
      <c r="N859" s="1">
        <f t="shared" si="491"/>
        <v>18</v>
      </c>
      <c r="O859" s="2">
        <f t="shared" si="492"/>
        <v>1.0045886500000001</v>
      </c>
      <c r="P859" s="13">
        <f t="shared" si="486"/>
        <v>1.00419919</v>
      </c>
      <c r="Q859" s="13">
        <f t="shared" si="480"/>
        <v>1.1458957328549737</v>
      </c>
      <c r="R859" s="2">
        <f t="shared" si="482"/>
        <v>1.1511538400000001</v>
      </c>
      <c r="S859" s="2">
        <f t="shared" si="508"/>
        <v>1.13180649</v>
      </c>
      <c r="T859" s="2">
        <f t="shared" si="493"/>
        <v>336695.07077470998</v>
      </c>
      <c r="U859" s="2">
        <f t="shared" si="494"/>
        <v>1559.3101672751545</v>
      </c>
      <c r="V859" s="2">
        <f t="shared" si="495"/>
        <v>43177.753855585528</v>
      </c>
      <c r="W859" s="2">
        <f t="shared" si="496"/>
        <v>342221.72571155068</v>
      </c>
      <c r="X859" s="17">
        <f t="shared" si="497"/>
        <v>0</v>
      </c>
      <c r="Y859" s="2">
        <f t="shared" si="498"/>
        <v>0</v>
      </c>
      <c r="Z859" s="72">
        <f t="shared" si="499"/>
        <v>0</v>
      </c>
      <c r="AA859" s="2">
        <f t="shared" si="500"/>
        <v>0</v>
      </c>
      <c r="AB859" s="12">
        <f t="shared" si="509"/>
        <v>4.6600000000000003E-2</v>
      </c>
      <c r="AC859" s="17">
        <f t="shared" si="501"/>
        <v>18</v>
      </c>
      <c r="AD859" s="17">
        <v>252</v>
      </c>
      <c r="AE859" s="13">
        <f t="shared" si="481"/>
        <v>1.003258642</v>
      </c>
      <c r="AF859" s="2">
        <f t="shared" si="502"/>
        <v>1097.16869881</v>
      </c>
      <c r="AG859" s="2">
        <f t="shared" si="503"/>
        <v>1115.1780887100001</v>
      </c>
      <c r="AH859" s="3">
        <f t="shared" si="504"/>
        <v>0</v>
      </c>
      <c r="AI859" s="4" t="str">
        <f t="shared" si="510"/>
        <v>A+J=</v>
      </c>
      <c r="AJ859" s="11">
        <f t="shared" si="511"/>
        <v>42018</v>
      </c>
      <c r="AK859" s="11"/>
      <c r="AL859" s="4"/>
      <c r="AM859" s="1"/>
      <c r="AN859" s="11"/>
      <c r="AO859" s="1"/>
      <c r="AP859" s="1"/>
      <c r="AQ859" s="3"/>
      <c r="AR859" s="3"/>
      <c r="AS859" s="6"/>
      <c r="AT859" s="1"/>
      <c r="AU859" s="1"/>
      <c r="AV859" s="1"/>
      <c r="AW859" s="1"/>
      <c r="AX859" s="1"/>
      <c r="AY859" s="1"/>
      <c r="AZ859" s="1"/>
      <c r="BA859" s="1"/>
      <c r="BB859" s="1"/>
    </row>
    <row r="860" spans="1:138" x14ac:dyDescent="0.2">
      <c r="A860" s="158">
        <f t="shared" si="505"/>
        <v>42016</v>
      </c>
      <c r="B860" s="2">
        <f t="shared" si="487"/>
        <v>343336.90380026068</v>
      </c>
      <c r="C860" s="2">
        <f t="shared" si="506"/>
        <v>297484.66168869002</v>
      </c>
      <c r="D860" s="2">
        <f>SUM(Y860:Y$1074)</f>
        <v>11830.298851559999</v>
      </c>
      <c r="E860" s="73">
        <f t="shared" si="488"/>
        <v>285654.36283713003</v>
      </c>
      <c r="F860" s="88">
        <f t="shared" si="483"/>
        <v>4008</v>
      </c>
      <c r="G860" s="3">
        <f>IF(AND(N860=1,N859&gt;1),VLOOKUP(A859,[1]Plan1!$BK$81:$BM$259,3),G859)</f>
        <v>4028.44</v>
      </c>
      <c r="H860" s="11">
        <f t="shared" si="484"/>
        <v>41928</v>
      </c>
      <c r="I860" s="11">
        <f t="shared" si="485"/>
        <v>41959</v>
      </c>
      <c r="J860" s="12">
        <f t="shared" si="489"/>
        <v>5.0998003992015484E-3</v>
      </c>
      <c r="K860" s="11">
        <f t="shared" si="507"/>
        <v>42018</v>
      </c>
      <c r="L860" s="11">
        <f t="shared" si="490"/>
        <v>42018</v>
      </c>
      <c r="M860" s="1">
        <f t="shared" si="512"/>
        <v>20</v>
      </c>
      <c r="N860" s="1">
        <f t="shared" si="491"/>
        <v>18</v>
      </c>
      <c r="O860" s="2">
        <f t="shared" si="492"/>
        <v>1.0045886500000001</v>
      </c>
      <c r="P860" s="13">
        <f t="shared" si="486"/>
        <v>1.00419919</v>
      </c>
      <c r="Q860" s="13">
        <f t="shared" si="480"/>
        <v>1.1458957328549737</v>
      </c>
      <c r="R860" s="2">
        <f t="shared" si="482"/>
        <v>1.1511538400000001</v>
      </c>
      <c r="S860" s="2">
        <f t="shared" si="508"/>
        <v>1.13180649</v>
      </c>
      <c r="T860" s="2">
        <f t="shared" si="493"/>
        <v>336695.07077470998</v>
      </c>
      <c r="U860" s="2">
        <f t="shared" si="494"/>
        <v>1559.3101672751545</v>
      </c>
      <c r="V860" s="2">
        <f t="shared" si="495"/>
        <v>43177.753855585528</v>
      </c>
      <c r="W860" s="2">
        <f t="shared" si="496"/>
        <v>342221.72571155068</v>
      </c>
      <c r="X860" s="17">
        <f t="shared" si="497"/>
        <v>0</v>
      </c>
      <c r="Y860" s="2">
        <f t="shared" si="498"/>
        <v>0</v>
      </c>
      <c r="Z860" s="72">
        <f t="shared" si="499"/>
        <v>0</v>
      </c>
      <c r="AA860" s="2">
        <f t="shared" si="500"/>
        <v>0</v>
      </c>
      <c r="AB860" s="12">
        <f t="shared" si="509"/>
        <v>4.6600000000000003E-2</v>
      </c>
      <c r="AC860" s="17">
        <f t="shared" si="501"/>
        <v>18</v>
      </c>
      <c r="AD860" s="17">
        <v>252</v>
      </c>
      <c r="AE860" s="13">
        <f t="shared" si="481"/>
        <v>1.003258642</v>
      </c>
      <c r="AF860" s="2">
        <f t="shared" si="502"/>
        <v>1097.16869881</v>
      </c>
      <c r="AG860" s="2">
        <f t="shared" si="503"/>
        <v>1115.1780887100001</v>
      </c>
      <c r="AH860" s="3">
        <f t="shared" si="504"/>
        <v>0</v>
      </c>
      <c r="AI860" s="4" t="str">
        <f t="shared" si="510"/>
        <v>A+J=</v>
      </c>
      <c r="AJ860" s="11">
        <f t="shared" si="511"/>
        <v>42018</v>
      </c>
      <c r="AK860" s="11"/>
      <c r="AL860" s="4"/>
      <c r="AM860" s="1"/>
      <c r="AN860" s="11"/>
      <c r="AO860" s="1"/>
      <c r="AP860" s="1"/>
      <c r="AQ860" s="3"/>
      <c r="AR860" s="3"/>
      <c r="AS860" s="6"/>
      <c r="AT860" s="1"/>
      <c r="AU860" s="1"/>
      <c r="AV860" s="1"/>
      <c r="AW860" s="1"/>
      <c r="AX860" s="1"/>
      <c r="AY860" s="1"/>
      <c r="AZ860" s="1"/>
      <c r="BA860" s="1"/>
      <c r="BB860" s="1"/>
    </row>
    <row r="861" spans="1:138" x14ac:dyDescent="0.2">
      <c r="A861" s="158">
        <f t="shared" si="505"/>
        <v>42017</v>
      </c>
      <c r="B861" s="2">
        <f t="shared" si="487"/>
        <v>343482.8973907266</v>
      </c>
      <c r="C861" s="2">
        <f t="shared" si="506"/>
        <v>297484.66168869002</v>
      </c>
      <c r="D861" s="2">
        <f>SUM(Y861:Y$1074)</f>
        <v>11830.298851559999</v>
      </c>
      <c r="E861" s="73">
        <f t="shared" si="488"/>
        <v>285654.36283713003</v>
      </c>
      <c r="F861" s="88">
        <f t="shared" si="483"/>
        <v>4008</v>
      </c>
      <c r="G861" s="3">
        <f>IF(AND(N861=1,N860&gt;1),VLOOKUP(A860,[1]Plan1!$BK$81:$BM$259,3),G860)</f>
        <v>4028.44</v>
      </c>
      <c r="H861" s="11">
        <f t="shared" si="484"/>
        <v>41928</v>
      </c>
      <c r="I861" s="11">
        <f t="shared" si="485"/>
        <v>41959</v>
      </c>
      <c r="J861" s="12">
        <f t="shared" si="489"/>
        <v>5.0998003992015484E-3</v>
      </c>
      <c r="K861" s="11">
        <f t="shared" si="507"/>
        <v>42018</v>
      </c>
      <c r="L861" s="11">
        <f t="shared" si="490"/>
        <v>42018</v>
      </c>
      <c r="M861" s="1">
        <f t="shared" si="512"/>
        <v>20</v>
      </c>
      <c r="N861" s="1">
        <f t="shared" si="491"/>
        <v>19</v>
      </c>
      <c r="O861" s="2">
        <f t="shared" si="492"/>
        <v>1.00484419</v>
      </c>
      <c r="P861" s="13">
        <f t="shared" si="486"/>
        <v>1.00419919</v>
      </c>
      <c r="Q861" s="13">
        <f t="shared" si="480"/>
        <v>1.1458957328549737</v>
      </c>
      <c r="R861" s="2">
        <f t="shared" si="482"/>
        <v>1.15144666</v>
      </c>
      <c r="S861" s="2">
        <f t="shared" si="508"/>
        <v>1.13180649</v>
      </c>
      <c r="T861" s="2">
        <f t="shared" si="493"/>
        <v>336695.07077470998</v>
      </c>
      <c r="U861" s="2">
        <f t="shared" si="494"/>
        <v>1559.3101672751545</v>
      </c>
      <c r="V861" s="2">
        <f t="shared" si="495"/>
        <v>43261.399166111456</v>
      </c>
      <c r="W861" s="2">
        <f t="shared" si="496"/>
        <v>342305.37102207658</v>
      </c>
      <c r="X861" s="17">
        <f t="shared" si="497"/>
        <v>0</v>
      </c>
      <c r="Y861" s="2">
        <f t="shared" si="498"/>
        <v>0</v>
      </c>
      <c r="Z861" s="72">
        <f t="shared" si="499"/>
        <v>0</v>
      </c>
      <c r="AA861" s="2">
        <f t="shared" si="500"/>
        <v>0</v>
      </c>
      <c r="AB861" s="12">
        <f t="shared" si="509"/>
        <v>4.6600000000000003E-2</v>
      </c>
      <c r="AC861" s="17">
        <f t="shared" si="501"/>
        <v>19</v>
      </c>
      <c r="AD861" s="17">
        <v>252</v>
      </c>
      <c r="AE861" s="13">
        <f t="shared" si="481"/>
        <v>1.003439988</v>
      </c>
      <c r="AF861" s="2">
        <f t="shared" si="502"/>
        <v>1158.2270031200001</v>
      </c>
      <c r="AG861" s="2">
        <f t="shared" si="503"/>
        <v>1177.52636865</v>
      </c>
      <c r="AH861" s="3">
        <f t="shared" si="504"/>
        <v>0</v>
      </c>
      <c r="AI861" s="4" t="str">
        <f t="shared" si="510"/>
        <v>A+J=</v>
      </c>
      <c r="AJ861" s="11">
        <f t="shared" si="511"/>
        <v>42018</v>
      </c>
      <c r="AK861" s="11"/>
      <c r="AL861" s="4"/>
      <c r="AM861" s="1"/>
      <c r="AN861" s="11"/>
      <c r="AO861" s="1"/>
      <c r="AP861" s="1"/>
      <c r="AQ861" s="3"/>
      <c r="AR861" s="3"/>
      <c r="AS861" s="6"/>
      <c r="AT861" s="1"/>
      <c r="AU861" s="1"/>
      <c r="AV861" s="1"/>
      <c r="AW861" s="1"/>
      <c r="AX861" s="1"/>
      <c r="AY861" s="1"/>
      <c r="AZ861" s="1"/>
      <c r="BA861" s="1"/>
      <c r="BB861" s="1"/>
    </row>
    <row r="862" spans="1:138" x14ac:dyDescent="0.2">
      <c r="A862" s="156">
        <f t="shared" si="505"/>
        <v>42018</v>
      </c>
      <c r="B862" s="82">
        <f t="shared" si="487"/>
        <v>343628.95876188524</v>
      </c>
      <c r="C862" s="82">
        <f t="shared" si="506"/>
        <v>297484.66168869002</v>
      </c>
      <c r="D862" s="82">
        <f>SUM(Y862:Y$1074)</f>
        <v>11830.298851559999</v>
      </c>
      <c r="E862" s="83">
        <f t="shared" si="488"/>
        <v>285654.36283713003</v>
      </c>
      <c r="F862" s="89">
        <f t="shared" si="483"/>
        <v>4008</v>
      </c>
      <c r="G862" s="39">
        <f>IF(AND(N862=1,N861&gt;1),VLOOKUP(A861,[1]Plan1!$BK$81:$BM$259,3),G861)</f>
        <v>4028.44</v>
      </c>
      <c r="H862" s="18">
        <f t="shared" si="484"/>
        <v>41928</v>
      </c>
      <c r="I862" s="18">
        <f t="shared" si="485"/>
        <v>41959</v>
      </c>
      <c r="J862" s="84">
        <f t="shared" si="489"/>
        <v>5.0998003992015484E-3</v>
      </c>
      <c r="K862" s="18">
        <f t="shared" si="507"/>
        <v>42053</v>
      </c>
      <c r="L862" s="18">
        <f t="shared" si="490"/>
        <v>42018</v>
      </c>
      <c r="M862" s="38">
        <f t="shared" si="512"/>
        <v>20</v>
      </c>
      <c r="N862" s="38">
        <f t="shared" si="491"/>
        <v>20</v>
      </c>
      <c r="O862" s="82">
        <f t="shared" si="492"/>
        <v>1.0050998</v>
      </c>
      <c r="P862" s="85">
        <f t="shared" si="486"/>
        <v>1.00419919</v>
      </c>
      <c r="Q862" s="85">
        <f t="shared" si="480"/>
        <v>1.1458957328549737</v>
      </c>
      <c r="R862" s="82">
        <f t="shared" si="482"/>
        <v>1.1517395699999999</v>
      </c>
      <c r="S862" s="82">
        <f t="shared" si="508"/>
        <v>1.13180649</v>
      </c>
      <c r="T862" s="82">
        <f t="shared" si="493"/>
        <v>336695.07077470998</v>
      </c>
      <c r="U862" s="82">
        <f t="shared" si="494"/>
        <v>1559.3101672751545</v>
      </c>
      <c r="V862" s="82">
        <f t="shared" si="495"/>
        <v>43345.070185530072</v>
      </c>
      <c r="W862" s="82">
        <f t="shared" si="496"/>
        <v>342389.04204149521</v>
      </c>
      <c r="X862" s="86">
        <f t="shared" si="497"/>
        <v>28</v>
      </c>
      <c r="Y862" s="82">
        <f t="shared" si="498"/>
        <v>1499.34351883</v>
      </c>
      <c r="Z862" s="87">
        <f t="shared" si="499"/>
        <v>5.0400699999999998E-3</v>
      </c>
      <c r="AA862" s="82">
        <f t="shared" si="500"/>
        <v>1696.9667253499999</v>
      </c>
      <c r="AB862" s="84">
        <f t="shared" si="509"/>
        <v>4.6600000000000003E-2</v>
      </c>
      <c r="AC862" s="86">
        <f t="shared" si="501"/>
        <v>20</v>
      </c>
      <c r="AD862" s="86">
        <v>252</v>
      </c>
      <c r="AE862" s="85">
        <f t="shared" si="481"/>
        <v>1.0036213679999999</v>
      </c>
      <c r="AF862" s="82">
        <f t="shared" si="502"/>
        <v>1219.2967550599999</v>
      </c>
      <c r="AG862" s="82">
        <f t="shared" si="503"/>
        <v>1239.9167203899999</v>
      </c>
      <c r="AH862" s="39">
        <f t="shared" si="504"/>
        <v>2916.2634804099998</v>
      </c>
      <c r="AI862" s="40" t="str">
        <f t="shared" si="510"/>
        <v>A+J=</v>
      </c>
      <c r="AJ862" s="18">
        <f t="shared" si="511"/>
        <v>42018</v>
      </c>
      <c r="AK862" s="11"/>
      <c r="AL862" s="4"/>
      <c r="AM862" s="1"/>
      <c r="AN862" s="11"/>
      <c r="AO862" s="1"/>
      <c r="AP862" s="1"/>
      <c r="AQ862" s="3"/>
      <c r="AR862" s="3"/>
      <c r="AS862" s="6"/>
      <c r="AT862" s="1"/>
      <c r="AU862" s="1"/>
      <c r="AV862" s="1"/>
      <c r="AW862" s="1"/>
      <c r="AX862" s="1"/>
      <c r="AY862" s="1"/>
      <c r="AZ862" s="1"/>
      <c r="BA862" s="1"/>
      <c r="BB862" s="1"/>
    </row>
    <row r="863" spans="1:138" x14ac:dyDescent="0.2">
      <c r="A863" s="158">
        <f t="shared" si="505"/>
        <v>42019</v>
      </c>
      <c r="B863" s="2">
        <f t="shared" si="487"/>
        <v>340864.82919483748</v>
      </c>
      <c r="C863" s="2">
        <f t="shared" si="506"/>
        <v>295985.31816985999</v>
      </c>
      <c r="D863" s="2">
        <f>SUM(Y863:Y$1074)</f>
        <v>10330.955332729998</v>
      </c>
      <c r="E863" s="73">
        <f t="shared" si="488"/>
        <v>285654.36283712997</v>
      </c>
      <c r="F863" s="88">
        <f t="shared" si="483"/>
        <v>4028.44</v>
      </c>
      <c r="G863" s="3">
        <f>IF(AND(N863=1,N862&gt;1),VLOOKUP(A862,[1]Plan1!$BK$81:$BM$259,3),G862)</f>
        <v>4059.86</v>
      </c>
      <c r="H863" s="11">
        <f t="shared" si="484"/>
        <v>41958</v>
      </c>
      <c r="I863" s="11">
        <f t="shared" si="485"/>
        <v>41988</v>
      </c>
      <c r="J863" s="12">
        <f t="shared" si="489"/>
        <v>7.7995452333905479E-3</v>
      </c>
      <c r="K863" s="11">
        <f t="shared" si="507"/>
        <v>42053</v>
      </c>
      <c r="L863" s="11">
        <f t="shared" si="490"/>
        <v>42053</v>
      </c>
      <c r="M863" s="1">
        <f t="shared" si="512"/>
        <v>23</v>
      </c>
      <c r="N863" s="1">
        <f t="shared" si="491"/>
        <v>1</v>
      </c>
      <c r="O863" s="2">
        <f t="shared" si="492"/>
        <v>1.00033785</v>
      </c>
      <c r="P863" s="13">
        <f t="shared" si="486"/>
        <v>1.0050998</v>
      </c>
      <c r="Q863" s="13">
        <f t="shared" ref="Q863:Q926" si="513">IF(L863&gt;L862,Q862*P863,Q862)</f>
        <v>1.1517395719133874</v>
      </c>
      <c r="R863" s="2">
        <f t="shared" si="482"/>
        <v>1.1521286799999999</v>
      </c>
      <c r="S863" s="2">
        <f t="shared" si="508"/>
        <v>1.13180649</v>
      </c>
      <c r="T863" s="2">
        <f t="shared" si="493"/>
        <v>334998.10404935997</v>
      </c>
      <c r="U863" s="2">
        <f t="shared" si="494"/>
        <v>1361.6869607539231</v>
      </c>
      <c r="V863" s="2">
        <f t="shared" si="495"/>
        <v>43456.221154653613</v>
      </c>
      <c r="W863" s="2">
        <f t="shared" si="496"/>
        <v>340803.2262852675</v>
      </c>
      <c r="X863" s="17">
        <f t="shared" si="497"/>
        <v>0</v>
      </c>
      <c r="Y863" s="2">
        <f t="shared" si="498"/>
        <v>0</v>
      </c>
      <c r="Z863" s="72">
        <f t="shared" si="499"/>
        <v>0</v>
      </c>
      <c r="AA863" s="2">
        <f t="shared" si="500"/>
        <v>0</v>
      </c>
      <c r="AB863" s="12">
        <f t="shared" si="509"/>
        <v>4.6600000000000003E-2</v>
      </c>
      <c r="AC863" s="17">
        <f t="shared" si="501"/>
        <v>1</v>
      </c>
      <c r="AD863" s="17">
        <v>252</v>
      </c>
      <c r="AE863" s="13">
        <f t="shared" ref="AE863:AE926" si="514">ROUND((1+AB863)^TRUNC((AC863/AD863),9),9)</f>
        <v>1.0001807579999999</v>
      </c>
      <c r="AF863" s="2">
        <f t="shared" si="502"/>
        <v>60.553587290000003</v>
      </c>
      <c r="AG863" s="2">
        <f t="shared" si="503"/>
        <v>61.602909570000001</v>
      </c>
      <c r="AH863" s="3">
        <f t="shared" si="504"/>
        <v>0</v>
      </c>
      <c r="AI863" s="4" t="str">
        <f t="shared" si="510"/>
        <v>A+J=</v>
      </c>
      <c r="AJ863" s="11">
        <f t="shared" si="511"/>
        <v>42053</v>
      </c>
      <c r="AK863" s="11"/>
      <c r="AL863" s="4"/>
      <c r="AM863" s="1"/>
      <c r="AN863" s="11"/>
      <c r="AO863" s="1"/>
      <c r="AP863" s="1"/>
      <c r="AQ863" s="3"/>
      <c r="AR863" s="3"/>
      <c r="AS863" s="6"/>
      <c r="AT863" s="1"/>
      <c r="AU863" s="1"/>
      <c r="AV863" s="1"/>
      <c r="AW863" s="1"/>
      <c r="AX863" s="1"/>
      <c r="AY863" s="1"/>
      <c r="AZ863" s="1"/>
      <c r="BA863" s="1"/>
      <c r="BB863" s="1"/>
    </row>
    <row r="864" spans="1:138" x14ac:dyDescent="0.2">
      <c r="A864" s="158">
        <f t="shared" si="505"/>
        <v>42020</v>
      </c>
      <c r="B864" s="2">
        <f t="shared" si="487"/>
        <v>341037.67131414823</v>
      </c>
      <c r="C864" s="2">
        <f t="shared" si="506"/>
        <v>295985.31816985999</v>
      </c>
      <c r="D864" s="2">
        <f>SUM(Y864:Y$1074)</f>
        <v>10330.955332729998</v>
      </c>
      <c r="E864" s="73">
        <f t="shared" si="488"/>
        <v>285654.36283712997</v>
      </c>
      <c r="F864" s="88">
        <f t="shared" si="483"/>
        <v>4028.44</v>
      </c>
      <c r="G864" s="3">
        <f>IF(AND(N864=1,N863&gt;1),VLOOKUP(A863,[1]Plan1!$BK$81:$BM$259,3),G863)</f>
        <v>4059.86</v>
      </c>
      <c r="H864" s="11">
        <f t="shared" si="484"/>
        <v>41958</v>
      </c>
      <c r="I864" s="11">
        <f t="shared" si="485"/>
        <v>41988</v>
      </c>
      <c r="J864" s="12">
        <f t="shared" si="489"/>
        <v>7.7995452333905479E-3</v>
      </c>
      <c r="K864" s="11">
        <f t="shared" si="507"/>
        <v>42053</v>
      </c>
      <c r="L864" s="11">
        <f t="shared" si="490"/>
        <v>42053</v>
      </c>
      <c r="M864" s="1">
        <f t="shared" si="512"/>
        <v>23</v>
      </c>
      <c r="N864" s="1">
        <f t="shared" si="491"/>
        <v>2</v>
      </c>
      <c r="O864" s="2">
        <f t="shared" si="492"/>
        <v>1.0006758099999999</v>
      </c>
      <c r="P864" s="13">
        <f t="shared" si="486"/>
        <v>1.0050998</v>
      </c>
      <c r="Q864" s="13">
        <f t="shared" si="513"/>
        <v>1.1517395719133874</v>
      </c>
      <c r="R864" s="2">
        <f t="shared" si="482"/>
        <v>1.15251792</v>
      </c>
      <c r="S864" s="2">
        <f t="shared" si="508"/>
        <v>1.13180649</v>
      </c>
      <c r="T864" s="2">
        <f t="shared" si="493"/>
        <v>334998.10404935997</v>
      </c>
      <c r="U864" s="2">
        <f t="shared" si="494"/>
        <v>1361.6869607539231</v>
      </c>
      <c r="V864" s="2">
        <f t="shared" si="495"/>
        <v>43567.409258844353</v>
      </c>
      <c r="W864" s="2">
        <f t="shared" si="496"/>
        <v>340914.41438945825</v>
      </c>
      <c r="X864" s="17">
        <f t="shared" si="497"/>
        <v>0</v>
      </c>
      <c r="Y864" s="2">
        <f t="shared" si="498"/>
        <v>0</v>
      </c>
      <c r="Z864" s="72">
        <f t="shared" si="499"/>
        <v>0</v>
      </c>
      <c r="AA864" s="2">
        <f t="shared" si="500"/>
        <v>0</v>
      </c>
      <c r="AB864" s="12">
        <f t="shared" si="509"/>
        <v>4.6600000000000003E-2</v>
      </c>
      <c r="AC864" s="17">
        <f t="shared" si="501"/>
        <v>2</v>
      </c>
      <c r="AD864" s="17">
        <v>252</v>
      </c>
      <c r="AE864" s="13">
        <f t="shared" si="514"/>
        <v>1.0003615480000001</v>
      </c>
      <c r="AF864" s="2">
        <f t="shared" si="502"/>
        <v>121.11789451999999</v>
      </c>
      <c r="AG864" s="2">
        <f t="shared" si="503"/>
        <v>123.25692469000001</v>
      </c>
      <c r="AH864" s="3">
        <f t="shared" si="504"/>
        <v>0</v>
      </c>
      <c r="AI864" s="4" t="str">
        <f t="shared" si="510"/>
        <v>A+J=</v>
      </c>
      <c r="AJ864" s="11">
        <f t="shared" si="511"/>
        <v>42053</v>
      </c>
      <c r="AK864" s="11"/>
      <c r="AL864" s="4"/>
      <c r="AM864" s="1"/>
      <c r="AN864" s="11"/>
      <c r="AO864" s="1"/>
      <c r="AP864" s="1"/>
      <c r="AQ864" s="3"/>
      <c r="AR864" s="3"/>
      <c r="AS864" s="6"/>
      <c r="AT864" s="1"/>
      <c r="AU864" s="1"/>
      <c r="AV864" s="1"/>
      <c r="AW864" s="1"/>
      <c r="AX864" s="1"/>
      <c r="AY864" s="1"/>
      <c r="AZ864" s="1"/>
      <c r="BA864" s="1"/>
      <c r="BB864" s="1"/>
    </row>
    <row r="865" spans="1:54" x14ac:dyDescent="0.2">
      <c r="A865" s="158">
        <f t="shared" si="505"/>
        <v>42021</v>
      </c>
      <c r="B865" s="2">
        <f t="shared" si="487"/>
        <v>341210.60490399977</v>
      </c>
      <c r="C865" s="2">
        <f t="shared" si="506"/>
        <v>295985.31816985999</v>
      </c>
      <c r="D865" s="2">
        <f>SUM(Y865:Y$1074)</f>
        <v>10330.955332729998</v>
      </c>
      <c r="E865" s="73">
        <f t="shared" si="488"/>
        <v>285654.36283712997</v>
      </c>
      <c r="F865" s="88">
        <f t="shared" si="483"/>
        <v>4028.44</v>
      </c>
      <c r="G865" s="3">
        <f>IF(AND(N865=1,N864&gt;1),VLOOKUP(A864,[1]Plan1!$BK$81:$BM$259,3),G864)</f>
        <v>4059.86</v>
      </c>
      <c r="H865" s="11">
        <f t="shared" si="484"/>
        <v>41958</v>
      </c>
      <c r="I865" s="11">
        <f t="shared" si="485"/>
        <v>41988</v>
      </c>
      <c r="J865" s="12">
        <f t="shared" si="489"/>
        <v>7.7995452333905479E-3</v>
      </c>
      <c r="K865" s="11">
        <f t="shared" si="507"/>
        <v>42053</v>
      </c>
      <c r="L865" s="11">
        <f t="shared" si="490"/>
        <v>42053</v>
      </c>
      <c r="M865" s="1">
        <f t="shared" si="512"/>
        <v>23</v>
      </c>
      <c r="N865" s="1">
        <f t="shared" si="491"/>
        <v>3</v>
      </c>
      <c r="O865" s="2">
        <f t="shared" si="492"/>
        <v>1.0010138900000001</v>
      </c>
      <c r="P865" s="13">
        <f t="shared" si="486"/>
        <v>1.0050998</v>
      </c>
      <c r="Q865" s="13">
        <f t="shared" si="513"/>
        <v>1.1517395719133874</v>
      </c>
      <c r="R865" s="2">
        <f t="shared" si="482"/>
        <v>1.1529073000000001</v>
      </c>
      <c r="S865" s="2">
        <f t="shared" si="508"/>
        <v>1.13180649</v>
      </c>
      <c r="T865" s="2">
        <f t="shared" si="493"/>
        <v>334998.10404935997</v>
      </c>
      <c r="U865" s="2">
        <f t="shared" si="494"/>
        <v>1361.6869607539231</v>
      </c>
      <c r="V865" s="2">
        <f t="shared" si="495"/>
        <v>43678.637354645907</v>
      </c>
      <c r="W865" s="2">
        <f t="shared" si="496"/>
        <v>341025.6424852598</v>
      </c>
      <c r="X865" s="17">
        <f t="shared" si="497"/>
        <v>0</v>
      </c>
      <c r="Y865" s="2">
        <f t="shared" si="498"/>
        <v>0</v>
      </c>
      <c r="Z865" s="72">
        <f t="shared" si="499"/>
        <v>0</v>
      </c>
      <c r="AA865" s="2">
        <f t="shared" si="500"/>
        <v>0</v>
      </c>
      <c r="AB865" s="12">
        <f t="shared" si="509"/>
        <v>4.6600000000000003E-2</v>
      </c>
      <c r="AC865" s="17">
        <f t="shared" si="501"/>
        <v>3</v>
      </c>
      <c r="AD865" s="17">
        <v>252</v>
      </c>
      <c r="AE865" s="13">
        <f t="shared" si="514"/>
        <v>1.0005423710000001</v>
      </c>
      <c r="AF865" s="2">
        <f t="shared" si="502"/>
        <v>181.69325669</v>
      </c>
      <c r="AG865" s="2">
        <f t="shared" si="503"/>
        <v>184.96241874</v>
      </c>
      <c r="AH865" s="3">
        <f t="shared" si="504"/>
        <v>0</v>
      </c>
      <c r="AI865" s="4" t="str">
        <f t="shared" si="510"/>
        <v>A+J=</v>
      </c>
      <c r="AJ865" s="11">
        <f t="shared" si="511"/>
        <v>42053</v>
      </c>
      <c r="AK865" s="11"/>
      <c r="AL865" s="4"/>
      <c r="AM865" s="1"/>
      <c r="AN865" s="11"/>
      <c r="AO865" s="1"/>
      <c r="AP865" s="1"/>
      <c r="AQ865" s="3"/>
      <c r="AR865" s="3"/>
      <c r="AS865" s="6"/>
      <c r="AT865" s="1"/>
      <c r="AU865" s="1"/>
      <c r="AV865" s="1"/>
      <c r="AW865" s="1"/>
      <c r="AX865" s="1"/>
      <c r="AY865" s="1"/>
      <c r="AZ865" s="1"/>
      <c r="BA865" s="1"/>
      <c r="BB865" s="1"/>
    </row>
    <row r="866" spans="1:54" x14ac:dyDescent="0.2">
      <c r="A866" s="158">
        <f t="shared" si="505"/>
        <v>42022</v>
      </c>
      <c r="B866" s="2">
        <f t="shared" si="487"/>
        <v>341210.60490399977</v>
      </c>
      <c r="C866" s="2">
        <f t="shared" si="506"/>
        <v>295985.31816985999</v>
      </c>
      <c r="D866" s="2">
        <f>SUM(Y866:Y$1074)</f>
        <v>10330.955332729998</v>
      </c>
      <c r="E866" s="73">
        <f t="shared" si="488"/>
        <v>285654.36283712997</v>
      </c>
      <c r="F866" s="88">
        <f t="shared" si="483"/>
        <v>4028.44</v>
      </c>
      <c r="G866" s="3">
        <f>IF(AND(N866=1,N865&gt;1),VLOOKUP(A865,[1]Plan1!$BK$81:$BM$259,3),G865)</f>
        <v>4059.86</v>
      </c>
      <c r="H866" s="11">
        <f t="shared" si="484"/>
        <v>41958</v>
      </c>
      <c r="I866" s="11">
        <f t="shared" si="485"/>
        <v>41988</v>
      </c>
      <c r="J866" s="12">
        <f t="shared" si="489"/>
        <v>7.7995452333905479E-3</v>
      </c>
      <c r="K866" s="11">
        <f t="shared" si="507"/>
        <v>42053</v>
      </c>
      <c r="L866" s="11">
        <f t="shared" si="490"/>
        <v>42053</v>
      </c>
      <c r="M866" s="1">
        <f t="shared" si="512"/>
        <v>23</v>
      </c>
      <c r="N866" s="1">
        <f t="shared" si="491"/>
        <v>3</v>
      </c>
      <c r="O866" s="2">
        <f t="shared" si="492"/>
        <v>1.0010138900000001</v>
      </c>
      <c r="P866" s="13">
        <f t="shared" si="486"/>
        <v>1.0050998</v>
      </c>
      <c r="Q866" s="13">
        <f t="shared" si="513"/>
        <v>1.1517395719133874</v>
      </c>
      <c r="R866" s="2">
        <f t="shared" si="482"/>
        <v>1.1529073000000001</v>
      </c>
      <c r="S866" s="2">
        <f t="shared" si="508"/>
        <v>1.13180649</v>
      </c>
      <c r="T866" s="2">
        <f t="shared" si="493"/>
        <v>334998.10404935997</v>
      </c>
      <c r="U866" s="2">
        <f t="shared" si="494"/>
        <v>1361.6869607539231</v>
      </c>
      <c r="V866" s="2">
        <f t="shared" si="495"/>
        <v>43678.637354645907</v>
      </c>
      <c r="W866" s="2">
        <f t="shared" si="496"/>
        <v>341025.6424852598</v>
      </c>
      <c r="X866" s="17">
        <f t="shared" si="497"/>
        <v>0</v>
      </c>
      <c r="Y866" s="2">
        <f t="shared" si="498"/>
        <v>0</v>
      </c>
      <c r="Z866" s="72">
        <f t="shared" si="499"/>
        <v>0</v>
      </c>
      <c r="AA866" s="2">
        <f t="shared" si="500"/>
        <v>0</v>
      </c>
      <c r="AB866" s="12">
        <f t="shared" si="509"/>
        <v>4.6600000000000003E-2</v>
      </c>
      <c r="AC866" s="17">
        <f t="shared" si="501"/>
        <v>3</v>
      </c>
      <c r="AD866" s="17">
        <v>252</v>
      </c>
      <c r="AE866" s="13">
        <f t="shared" si="514"/>
        <v>1.0005423710000001</v>
      </c>
      <c r="AF866" s="2">
        <f t="shared" si="502"/>
        <v>181.69325669</v>
      </c>
      <c r="AG866" s="2">
        <f t="shared" si="503"/>
        <v>184.96241874</v>
      </c>
      <c r="AH866" s="3">
        <f t="shared" si="504"/>
        <v>0</v>
      </c>
      <c r="AI866" s="4" t="str">
        <f t="shared" si="510"/>
        <v>A+J=</v>
      </c>
      <c r="AJ866" s="11">
        <f t="shared" si="511"/>
        <v>42053</v>
      </c>
      <c r="AK866" s="11"/>
      <c r="AL866" s="4"/>
      <c r="AM866" s="1"/>
      <c r="AN866" s="11"/>
      <c r="AO866" s="1"/>
      <c r="AP866" s="1"/>
      <c r="AQ866" s="3"/>
      <c r="AR866" s="3"/>
      <c r="AS866" s="6"/>
      <c r="AT866" s="1"/>
      <c r="AU866" s="1"/>
      <c r="AV866" s="1"/>
      <c r="AW866" s="1"/>
      <c r="AX866" s="1"/>
      <c r="AY866" s="1"/>
      <c r="AZ866" s="1"/>
      <c r="BA866" s="1"/>
      <c r="BB866" s="1"/>
    </row>
    <row r="867" spans="1:54" x14ac:dyDescent="0.2">
      <c r="A867" s="158">
        <f t="shared" si="505"/>
        <v>42023</v>
      </c>
      <c r="B867" s="2">
        <f t="shared" si="487"/>
        <v>341210.60490399977</v>
      </c>
      <c r="C867" s="2">
        <f t="shared" si="506"/>
        <v>295985.31816985999</v>
      </c>
      <c r="D867" s="2">
        <f>SUM(Y867:Y$1074)</f>
        <v>10330.955332729998</v>
      </c>
      <c r="E867" s="73">
        <f t="shared" si="488"/>
        <v>285654.36283712997</v>
      </c>
      <c r="F867" s="88">
        <f t="shared" si="483"/>
        <v>4028.44</v>
      </c>
      <c r="G867" s="3">
        <f>IF(AND(N867=1,N866&gt;1),VLOOKUP(A866,[1]Plan1!$BK$81:$BM$259,3),G866)</f>
        <v>4059.86</v>
      </c>
      <c r="H867" s="11">
        <f t="shared" si="484"/>
        <v>41958</v>
      </c>
      <c r="I867" s="11">
        <f t="shared" si="485"/>
        <v>41988</v>
      </c>
      <c r="J867" s="12">
        <f t="shared" si="489"/>
        <v>7.7995452333905479E-3</v>
      </c>
      <c r="K867" s="11">
        <f t="shared" si="507"/>
        <v>42053</v>
      </c>
      <c r="L867" s="11">
        <f t="shared" si="490"/>
        <v>42053</v>
      </c>
      <c r="M867" s="1">
        <f t="shared" si="512"/>
        <v>23</v>
      </c>
      <c r="N867" s="1">
        <f t="shared" si="491"/>
        <v>3</v>
      </c>
      <c r="O867" s="2">
        <f t="shared" si="492"/>
        <v>1.0010138900000001</v>
      </c>
      <c r="P867" s="13">
        <f t="shared" si="486"/>
        <v>1.0050998</v>
      </c>
      <c r="Q867" s="13">
        <f t="shared" si="513"/>
        <v>1.1517395719133874</v>
      </c>
      <c r="R867" s="2">
        <f t="shared" si="482"/>
        <v>1.1529073000000001</v>
      </c>
      <c r="S867" s="2">
        <f t="shared" si="508"/>
        <v>1.13180649</v>
      </c>
      <c r="T867" s="2">
        <f t="shared" si="493"/>
        <v>334998.10404935997</v>
      </c>
      <c r="U867" s="2">
        <f t="shared" si="494"/>
        <v>1361.6869607539231</v>
      </c>
      <c r="V867" s="2">
        <f t="shared" si="495"/>
        <v>43678.637354645907</v>
      </c>
      <c r="W867" s="2">
        <f t="shared" si="496"/>
        <v>341025.6424852598</v>
      </c>
      <c r="X867" s="17">
        <f t="shared" si="497"/>
        <v>0</v>
      </c>
      <c r="Y867" s="2">
        <f t="shared" si="498"/>
        <v>0</v>
      </c>
      <c r="Z867" s="72">
        <f t="shared" si="499"/>
        <v>0</v>
      </c>
      <c r="AA867" s="2">
        <f t="shared" si="500"/>
        <v>0</v>
      </c>
      <c r="AB867" s="12">
        <f t="shared" si="509"/>
        <v>4.6600000000000003E-2</v>
      </c>
      <c r="AC867" s="17">
        <f t="shared" si="501"/>
        <v>3</v>
      </c>
      <c r="AD867" s="17">
        <v>252</v>
      </c>
      <c r="AE867" s="13">
        <f t="shared" si="514"/>
        <v>1.0005423710000001</v>
      </c>
      <c r="AF867" s="2">
        <f t="shared" si="502"/>
        <v>181.69325669</v>
      </c>
      <c r="AG867" s="2">
        <f t="shared" si="503"/>
        <v>184.96241874</v>
      </c>
      <c r="AH867" s="3">
        <f t="shared" si="504"/>
        <v>0</v>
      </c>
      <c r="AI867" s="4" t="str">
        <f t="shared" si="510"/>
        <v>A+J=</v>
      </c>
      <c r="AJ867" s="11">
        <f t="shared" si="511"/>
        <v>42053</v>
      </c>
      <c r="AK867" s="11"/>
      <c r="AL867" s="4"/>
      <c r="AM867" s="1"/>
      <c r="AN867" s="11"/>
      <c r="AO867" s="1"/>
      <c r="AP867" s="1"/>
      <c r="AQ867" s="3"/>
      <c r="AR867" s="3"/>
      <c r="AS867" s="6"/>
      <c r="AT867" s="1"/>
      <c r="AU867" s="1"/>
      <c r="AV867" s="1"/>
      <c r="AW867" s="1"/>
      <c r="AX867" s="1"/>
      <c r="AY867" s="1"/>
      <c r="AZ867" s="1"/>
      <c r="BA867" s="1"/>
      <c r="BB867" s="1"/>
    </row>
    <row r="868" spans="1:54" x14ac:dyDescent="0.2">
      <c r="A868" s="158">
        <f t="shared" si="505"/>
        <v>42024</v>
      </c>
      <c r="B868" s="2">
        <f t="shared" si="487"/>
        <v>341383.62999709212</v>
      </c>
      <c r="C868" s="2">
        <f t="shared" si="506"/>
        <v>295985.31816985999</v>
      </c>
      <c r="D868" s="2">
        <f>SUM(Y868:Y$1074)</f>
        <v>10330.955332729998</v>
      </c>
      <c r="E868" s="73">
        <f t="shared" si="488"/>
        <v>285654.36283712997</v>
      </c>
      <c r="F868" s="88">
        <f t="shared" si="483"/>
        <v>4028.44</v>
      </c>
      <c r="G868" s="3">
        <f>IF(AND(N868=1,N867&gt;1),VLOOKUP(A867,[1]Plan1!$BK$81:$BM$259,3),G867)</f>
        <v>4059.86</v>
      </c>
      <c r="H868" s="11">
        <f t="shared" si="484"/>
        <v>41958</v>
      </c>
      <c r="I868" s="11">
        <f t="shared" si="485"/>
        <v>41988</v>
      </c>
      <c r="J868" s="12">
        <f t="shared" si="489"/>
        <v>7.7995452333905479E-3</v>
      </c>
      <c r="K868" s="11">
        <f t="shared" si="507"/>
        <v>42053</v>
      </c>
      <c r="L868" s="11">
        <f t="shared" si="490"/>
        <v>42053</v>
      </c>
      <c r="M868" s="1">
        <f t="shared" si="512"/>
        <v>23</v>
      </c>
      <c r="N868" s="1">
        <f t="shared" si="491"/>
        <v>4</v>
      </c>
      <c r="O868" s="2">
        <f t="shared" si="492"/>
        <v>1.0013520899999999</v>
      </c>
      <c r="P868" s="13">
        <f t="shared" si="486"/>
        <v>1.0050998</v>
      </c>
      <c r="Q868" s="13">
        <f t="shared" si="513"/>
        <v>1.1517395719133874</v>
      </c>
      <c r="R868" s="2">
        <f t="shared" si="482"/>
        <v>1.15329682</v>
      </c>
      <c r="S868" s="2">
        <f t="shared" si="508"/>
        <v>1.13180649</v>
      </c>
      <c r="T868" s="2">
        <f t="shared" si="493"/>
        <v>334998.10404935997</v>
      </c>
      <c r="U868" s="2">
        <f t="shared" si="494"/>
        <v>1361.6869607539231</v>
      </c>
      <c r="V868" s="2">
        <f t="shared" si="495"/>
        <v>43789.905442058203</v>
      </c>
      <c r="W868" s="2">
        <f t="shared" si="496"/>
        <v>341136.91057267215</v>
      </c>
      <c r="X868" s="17">
        <f t="shared" si="497"/>
        <v>0</v>
      </c>
      <c r="Y868" s="2">
        <f t="shared" si="498"/>
        <v>0</v>
      </c>
      <c r="Z868" s="72">
        <f t="shared" si="499"/>
        <v>0</v>
      </c>
      <c r="AA868" s="2">
        <f t="shared" si="500"/>
        <v>0</v>
      </c>
      <c r="AB868" s="12">
        <f t="shared" si="509"/>
        <v>4.6600000000000003E-2</v>
      </c>
      <c r="AC868" s="17">
        <f t="shared" si="501"/>
        <v>4</v>
      </c>
      <c r="AD868" s="17">
        <v>252</v>
      </c>
      <c r="AE868" s="13">
        <f t="shared" si="514"/>
        <v>1.0007232269999999</v>
      </c>
      <c r="AF868" s="2">
        <f t="shared" si="502"/>
        <v>242.27967379</v>
      </c>
      <c r="AG868" s="2">
        <f t="shared" si="503"/>
        <v>246.71942442</v>
      </c>
      <c r="AH868" s="3">
        <f t="shared" si="504"/>
        <v>0</v>
      </c>
      <c r="AI868" s="4" t="str">
        <f t="shared" si="510"/>
        <v>A+J=</v>
      </c>
      <c r="AJ868" s="11">
        <f t="shared" si="511"/>
        <v>42053</v>
      </c>
      <c r="AK868" s="11"/>
      <c r="AL868" s="4"/>
      <c r="AM868" s="1"/>
      <c r="AN868" s="11"/>
      <c r="AO868" s="1"/>
      <c r="AP868" s="1"/>
      <c r="AQ868" s="3"/>
      <c r="AR868" s="3"/>
      <c r="AS868" s="6"/>
      <c r="AT868" s="1"/>
      <c r="AU868" s="1"/>
      <c r="AV868" s="1"/>
      <c r="AW868" s="1"/>
      <c r="AX868" s="1"/>
      <c r="AY868" s="1"/>
      <c r="AZ868" s="1"/>
      <c r="BA868" s="1"/>
      <c r="BB868" s="1"/>
    </row>
    <row r="869" spans="1:54" x14ac:dyDescent="0.2">
      <c r="A869" s="158">
        <f t="shared" si="505"/>
        <v>42025</v>
      </c>
      <c r="B869" s="2">
        <f t="shared" si="487"/>
        <v>341556.74342577159</v>
      </c>
      <c r="C869" s="2">
        <f t="shared" si="506"/>
        <v>295985.31816985999</v>
      </c>
      <c r="D869" s="2">
        <f>SUM(Y869:Y$1074)</f>
        <v>10330.955332729998</v>
      </c>
      <c r="E869" s="73">
        <f t="shared" si="488"/>
        <v>285654.36283712997</v>
      </c>
      <c r="F869" s="88">
        <f t="shared" si="483"/>
        <v>4028.44</v>
      </c>
      <c r="G869" s="3">
        <f>IF(AND(N869=1,N868&gt;1),VLOOKUP(A868,[1]Plan1!$BK$81:$BM$259,3),G868)</f>
        <v>4059.86</v>
      </c>
      <c r="H869" s="11">
        <f t="shared" si="484"/>
        <v>41958</v>
      </c>
      <c r="I869" s="11">
        <f t="shared" si="485"/>
        <v>41988</v>
      </c>
      <c r="J869" s="12">
        <f t="shared" si="489"/>
        <v>7.7995452333905479E-3</v>
      </c>
      <c r="K869" s="11">
        <f t="shared" si="507"/>
        <v>42053</v>
      </c>
      <c r="L869" s="11">
        <f t="shared" si="490"/>
        <v>42053</v>
      </c>
      <c r="M869" s="1">
        <f t="shared" si="512"/>
        <v>23</v>
      </c>
      <c r="N869" s="1">
        <f t="shared" si="491"/>
        <v>5</v>
      </c>
      <c r="O869" s="2">
        <f t="shared" si="492"/>
        <v>1.0016904</v>
      </c>
      <c r="P869" s="13">
        <f t="shared" si="486"/>
        <v>1.0050998</v>
      </c>
      <c r="Q869" s="13">
        <f t="shared" si="513"/>
        <v>1.1517395719133874</v>
      </c>
      <c r="R869" s="2">
        <f t="shared" si="482"/>
        <v>1.15368647</v>
      </c>
      <c r="S869" s="2">
        <f t="shared" si="508"/>
        <v>1.13180649</v>
      </c>
      <c r="T869" s="2">
        <f t="shared" si="493"/>
        <v>334998.10404935997</v>
      </c>
      <c r="U869" s="2">
        <f t="shared" si="494"/>
        <v>1361.6869607539231</v>
      </c>
      <c r="V869" s="2">
        <f t="shared" si="495"/>
        <v>43901.210664537699</v>
      </c>
      <c r="W869" s="2">
        <f t="shared" si="496"/>
        <v>341248.2157951516</v>
      </c>
      <c r="X869" s="17">
        <f t="shared" si="497"/>
        <v>0</v>
      </c>
      <c r="Y869" s="2">
        <f t="shared" si="498"/>
        <v>0</v>
      </c>
      <c r="Z869" s="72">
        <f t="shared" si="499"/>
        <v>0</v>
      </c>
      <c r="AA869" s="2">
        <f t="shared" si="500"/>
        <v>0</v>
      </c>
      <c r="AB869" s="12">
        <f t="shared" si="509"/>
        <v>4.6600000000000003E-2</v>
      </c>
      <c r="AC869" s="17">
        <f t="shared" si="501"/>
        <v>5</v>
      </c>
      <c r="AD869" s="17">
        <v>252</v>
      </c>
      <c r="AE869" s="13">
        <f t="shared" si="514"/>
        <v>1.000904115</v>
      </c>
      <c r="AF869" s="2">
        <f t="shared" si="502"/>
        <v>302.87681084000002</v>
      </c>
      <c r="AG869" s="2">
        <f t="shared" si="503"/>
        <v>308.52763062000002</v>
      </c>
      <c r="AH869" s="3">
        <f t="shared" si="504"/>
        <v>0</v>
      </c>
      <c r="AI869" s="4" t="str">
        <f t="shared" si="510"/>
        <v>A+J=</v>
      </c>
      <c r="AJ869" s="11">
        <f t="shared" si="511"/>
        <v>42053</v>
      </c>
      <c r="AK869" s="11"/>
      <c r="AL869" s="4"/>
      <c r="AM869" s="1"/>
      <c r="AN869" s="11"/>
      <c r="AO869" s="1"/>
      <c r="AP869" s="1"/>
      <c r="AQ869" s="3"/>
      <c r="AR869" s="3"/>
      <c r="AS869" s="6"/>
      <c r="AT869" s="1"/>
      <c r="AU869" s="1"/>
      <c r="AV869" s="1"/>
      <c r="AW869" s="1"/>
      <c r="AX869" s="1"/>
      <c r="AY869" s="1"/>
      <c r="AZ869" s="1"/>
      <c r="BA869" s="1"/>
      <c r="BB869" s="1"/>
    </row>
    <row r="870" spans="1:54" x14ac:dyDescent="0.2">
      <c r="A870" s="158">
        <f t="shared" si="505"/>
        <v>42026</v>
      </c>
      <c r="B870" s="2">
        <f t="shared" si="487"/>
        <v>341729.94270259462</v>
      </c>
      <c r="C870" s="2">
        <f t="shared" si="506"/>
        <v>295985.31816985999</v>
      </c>
      <c r="D870" s="2">
        <f>SUM(Y870:Y$1074)</f>
        <v>10330.955332729998</v>
      </c>
      <c r="E870" s="73">
        <f t="shared" si="488"/>
        <v>285654.36283712997</v>
      </c>
      <c r="F870" s="88">
        <f t="shared" si="483"/>
        <v>4028.44</v>
      </c>
      <c r="G870" s="3">
        <f>IF(AND(N870=1,N869&gt;1),VLOOKUP(A869,[1]Plan1!$BK$81:$BM$259,3),G869)</f>
        <v>4059.86</v>
      </c>
      <c r="H870" s="11">
        <f t="shared" si="484"/>
        <v>41958</v>
      </c>
      <c r="I870" s="11">
        <f t="shared" si="485"/>
        <v>41988</v>
      </c>
      <c r="J870" s="12">
        <f t="shared" si="489"/>
        <v>7.7995452333905479E-3</v>
      </c>
      <c r="K870" s="11">
        <f t="shared" si="507"/>
        <v>42053</v>
      </c>
      <c r="L870" s="11">
        <f t="shared" si="490"/>
        <v>42053</v>
      </c>
      <c r="M870" s="1">
        <f t="shared" si="512"/>
        <v>23</v>
      </c>
      <c r="N870" s="1">
        <f t="shared" si="491"/>
        <v>6</v>
      </c>
      <c r="O870" s="2">
        <f t="shared" si="492"/>
        <v>1.00202882</v>
      </c>
      <c r="P870" s="13">
        <f t="shared" si="486"/>
        <v>1.0050998</v>
      </c>
      <c r="Q870" s="13">
        <f t="shared" si="513"/>
        <v>1.1517395719133874</v>
      </c>
      <c r="R870" s="2">
        <f t="shared" si="482"/>
        <v>1.15407624</v>
      </c>
      <c r="S870" s="2">
        <f t="shared" si="508"/>
        <v>1.13180649</v>
      </c>
      <c r="T870" s="2">
        <f t="shared" si="493"/>
        <v>334998.10404935997</v>
      </c>
      <c r="U870" s="2">
        <f t="shared" si="494"/>
        <v>1361.6869607539231</v>
      </c>
      <c r="V870" s="2">
        <f t="shared" si="495"/>
        <v>44012.550165540713</v>
      </c>
      <c r="W870" s="2">
        <f t="shared" si="496"/>
        <v>341359.55529615463</v>
      </c>
      <c r="X870" s="17">
        <f t="shared" si="497"/>
        <v>0</v>
      </c>
      <c r="Y870" s="2">
        <f t="shared" si="498"/>
        <v>0</v>
      </c>
      <c r="Z870" s="72">
        <f t="shared" si="499"/>
        <v>0</v>
      </c>
      <c r="AA870" s="2">
        <f t="shared" si="500"/>
        <v>0</v>
      </c>
      <c r="AB870" s="12">
        <f t="shared" si="509"/>
        <v>4.6600000000000003E-2</v>
      </c>
      <c r="AC870" s="17">
        <f t="shared" si="501"/>
        <v>6</v>
      </c>
      <c r="AD870" s="17">
        <v>252</v>
      </c>
      <c r="AE870" s="13">
        <f t="shared" si="514"/>
        <v>1.0010850360000001</v>
      </c>
      <c r="AF870" s="2">
        <f t="shared" si="502"/>
        <v>363.48500281999998</v>
      </c>
      <c r="AG870" s="2">
        <f t="shared" si="503"/>
        <v>370.38740644000001</v>
      </c>
      <c r="AH870" s="3">
        <f t="shared" si="504"/>
        <v>0</v>
      </c>
      <c r="AI870" s="4" t="str">
        <f t="shared" si="510"/>
        <v>A+J=</v>
      </c>
      <c r="AJ870" s="11">
        <f t="shared" si="511"/>
        <v>42053</v>
      </c>
      <c r="AK870" s="11"/>
      <c r="AL870" s="4"/>
      <c r="AM870" s="1"/>
      <c r="AN870" s="11"/>
      <c r="AO870" s="1"/>
      <c r="AP870" s="1"/>
      <c r="AQ870" s="3"/>
      <c r="AR870" s="3"/>
      <c r="AS870" s="6"/>
      <c r="AT870" s="1"/>
      <c r="AU870" s="1"/>
      <c r="AV870" s="1"/>
      <c r="AW870" s="1"/>
      <c r="AX870" s="1"/>
      <c r="AY870" s="1"/>
      <c r="AZ870" s="1"/>
      <c r="BA870" s="1"/>
      <c r="BB870" s="1"/>
    </row>
    <row r="871" spans="1:54" x14ac:dyDescent="0.2">
      <c r="A871" s="158">
        <f t="shared" si="505"/>
        <v>42027</v>
      </c>
      <c r="B871" s="2">
        <f t="shared" si="487"/>
        <v>341903.23357749847</v>
      </c>
      <c r="C871" s="2">
        <f t="shared" si="506"/>
        <v>295985.31816985999</v>
      </c>
      <c r="D871" s="2">
        <f>SUM(Y871:Y$1074)</f>
        <v>10330.955332729998</v>
      </c>
      <c r="E871" s="73">
        <f t="shared" si="488"/>
        <v>285654.36283712997</v>
      </c>
      <c r="F871" s="88">
        <f t="shared" si="483"/>
        <v>4028.44</v>
      </c>
      <c r="G871" s="3">
        <f>IF(AND(N871=1,N870&gt;1),VLOOKUP(A870,[1]Plan1!$BK$81:$BM$259,3),G870)</f>
        <v>4059.86</v>
      </c>
      <c r="H871" s="11">
        <f t="shared" si="484"/>
        <v>41958</v>
      </c>
      <c r="I871" s="11">
        <f t="shared" si="485"/>
        <v>41988</v>
      </c>
      <c r="J871" s="12">
        <f t="shared" si="489"/>
        <v>7.7995452333905479E-3</v>
      </c>
      <c r="K871" s="11">
        <f t="shared" si="507"/>
        <v>42053</v>
      </c>
      <c r="L871" s="11">
        <f t="shared" si="490"/>
        <v>42053</v>
      </c>
      <c r="M871" s="1">
        <f t="shared" si="512"/>
        <v>23</v>
      </c>
      <c r="N871" s="1">
        <f t="shared" si="491"/>
        <v>7</v>
      </c>
      <c r="O871" s="2">
        <f t="shared" si="492"/>
        <v>1.00236736</v>
      </c>
      <c r="P871" s="13">
        <f t="shared" si="486"/>
        <v>1.0050998</v>
      </c>
      <c r="Q871" s="13">
        <f t="shared" si="513"/>
        <v>1.1517395719133874</v>
      </c>
      <c r="R871" s="2">
        <f t="shared" si="482"/>
        <v>1.15446615</v>
      </c>
      <c r="S871" s="2">
        <f t="shared" si="508"/>
        <v>1.13180649</v>
      </c>
      <c r="T871" s="2">
        <f t="shared" si="493"/>
        <v>334998.10404935997</v>
      </c>
      <c r="U871" s="2">
        <f t="shared" si="494"/>
        <v>1361.6869607539231</v>
      </c>
      <c r="V871" s="2">
        <f t="shared" si="495"/>
        <v>44123.929658154535</v>
      </c>
      <c r="W871" s="2">
        <f t="shared" si="496"/>
        <v>341470.93478876847</v>
      </c>
      <c r="X871" s="17">
        <f t="shared" si="497"/>
        <v>0</v>
      </c>
      <c r="Y871" s="2">
        <f t="shared" si="498"/>
        <v>0</v>
      </c>
      <c r="Z871" s="72">
        <f t="shared" si="499"/>
        <v>0</v>
      </c>
      <c r="AA871" s="2">
        <f t="shared" si="500"/>
        <v>0</v>
      </c>
      <c r="AB871" s="12">
        <f t="shared" si="509"/>
        <v>4.6600000000000003E-2</v>
      </c>
      <c r="AC871" s="17">
        <f t="shared" si="501"/>
        <v>7</v>
      </c>
      <c r="AD871" s="17">
        <v>252</v>
      </c>
      <c r="AE871" s="13">
        <f t="shared" si="514"/>
        <v>1.0012659900000001</v>
      </c>
      <c r="AF871" s="2">
        <f t="shared" si="502"/>
        <v>424.10424974</v>
      </c>
      <c r="AG871" s="2">
        <f t="shared" si="503"/>
        <v>432.29878873000001</v>
      </c>
      <c r="AH871" s="3">
        <f t="shared" si="504"/>
        <v>0</v>
      </c>
      <c r="AI871" s="4" t="str">
        <f t="shared" si="510"/>
        <v>A+J=</v>
      </c>
      <c r="AJ871" s="11">
        <f t="shared" si="511"/>
        <v>42053</v>
      </c>
      <c r="AK871" s="11"/>
      <c r="AL871" s="4"/>
      <c r="AM871" s="1"/>
      <c r="AN871" s="11"/>
      <c r="AO871" s="1"/>
      <c r="AP871" s="1"/>
      <c r="AQ871" s="3"/>
      <c r="AR871" s="3"/>
      <c r="AS871" s="6"/>
      <c r="AT871" s="1"/>
      <c r="AU871" s="1"/>
      <c r="AV871" s="1"/>
      <c r="AW871" s="1"/>
      <c r="AX871" s="1"/>
      <c r="AY871" s="1"/>
      <c r="AZ871" s="1"/>
      <c r="BA871" s="1"/>
      <c r="BB871" s="1"/>
    </row>
    <row r="872" spans="1:54" x14ac:dyDescent="0.2">
      <c r="A872" s="158">
        <f t="shared" si="505"/>
        <v>42028</v>
      </c>
      <c r="B872" s="2">
        <f t="shared" si="487"/>
        <v>342076.61288096948</v>
      </c>
      <c r="C872" s="2">
        <f t="shared" si="506"/>
        <v>295985.31816985999</v>
      </c>
      <c r="D872" s="2">
        <f>SUM(Y872:Y$1074)</f>
        <v>10330.955332729998</v>
      </c>
      <c r="E872" s="73">
        <f t="shared" si="488"/>
        <v>285654.36283712997</v>
      </c>
      <c r="F872" s="88">
        <f t="shared" si="483"/>
        <v>4028.44</v>
      </c>
      <c r="G872" s="3">
        <f>IF(AND(N872=1,N871&gt;1),VLOOKUP(A871,[1]Plan1!$BK$81:$BM$259,3),G871)</f>
        <v>4059.86</v>
      </c>
      <c r="H872" s="11">
        <f t="shared" si="484"/>
        <v>41958</v>
      </c>
      <c r="I872" s="11">
        <f t="shared" si="485"/>
        <v>41988</v>
      </c>
      <c r="J872" s="12">
        <f t="shared" si="489"/>
        <v>7.7995452333905479E-3</v>
      </c>
      <c r="K872" s="11">
        <f t="shared" si="507"/>
        <v>42053</v>
      </c>
      <c r="L872" s="11">
        <f t="shared" si="490"/>
        <v>42053</v>
      </c>
      <c r="M872" s="1">
        <f t="shared" si="512"/>
        <v>23</v>
      </c>
      <c r="N872" s="1">
        <f t="shared" si="491"/>
        <v>8</v>
      </c>
      <c r="O872" s="2">
        <f t="shared" si="492"/>
        <v>1.00270601</v>
      </c>
      <c r="P872" s="13">
        <f t="shared" si="486"/>
        <v>1.0050998</v>
      </c>
      <c r="Q872" s="13">
        <f t="shared" si="513"/>
        <v>1.1517395719133874</v>
      </c>
      <c r="R872" s="2">
        <f t="shared" si="482"/>
        <v>1.1548561900000001</v>
      </c>
      <c r="S872" s="2">
        <f t="shared" si="508"/>
        <v>1.13180649</v>
      </c>
      <c r="T872" s="2">
        <f t="shared" si="493"/>
        <v>334998.10404935997</v>
      </c>
      <c r="U872" s="2">
        <f t="shared" si="494"/>
        <v>1361.6869607539231</v>
      </c>
      <c r="V872" s="2">
        <f t="shared" si="495"/>
        <v>44235.346285835556</v>
      </c>
      <c r="W872" s="2">
        <f t="shared" si="496"/>
        <v>341582.35141644947</v>
      </c>
      <c r="X872" s="17">
        <f t="shared" si="497"/>
        <v>0</v>
      </c>
      <c r="Y872" s="2">
        <f t="shared" si="498"/>
        <v>0</v>
      </c>
      <c r="Z872" s="72">
        <f t="shared" si="499"/>
        <v>0</v>
      </c>
      <c r="AA872" s="2">
        <f t="shared" si="500"/>
        <v>0</v>
      </c>
      <c r="AB872" s="12">
        <f t="shared" si="509"/>
        <v>4.6600000000000003E-2</v>
      </c>
      <c r="AC872" s="17">
        <f t="shared" si="501"/>
        <v>8</v>
      </c>
      <c r="AD872" s="17">
        <v>252</v>
      </c>
      <c r="AE872" s="13">
        <f t="shared" si="514"/>
        <v>1.001446976</v>
      </c>
      <c r="AF872" s="2">
        <f t="shared" si="502"/>
        <v>484.73421660000002</v>
      </c>
      <c r="AG872" s="2">
        <f t="shared" si="503"/>
        <v>494.26146452</v>
      </c>
      <c r="AH872" s="3">
        <f t="shared" si="504"/>
        <v>0</v>
      </c>
      <c r="AI872" s="4" t="str">
        <f t="shared" si="510"/>
        <v>A+J=</v>
      </c>
      <c r="AJ872" s="11">
        <f t="shared" si="511"/>
        <v>42053</v>
      </c>
      <c r="AK872" s="11"/>
      <c r="AL872" s="4"/>
      <c r="AM872" s="1"/>
      <c r="AN872" s="11"/>
      <c r="AO872" s="1"/>
      <c r="AP872" s="1"/>
      <c r="AQ872" s="3"/>
      <c r="AR872" s="3"/>
      <c r="AS872" s="6"/>
      <c r="AT872" s="1"/>
      <c r="AU872" s="1"/>
      <c r="AV872" s="1"/>
      <c r="AW872" s="1"/>
      <c r="AX872" s="1"/>
      <c r="AY872" s="1"/>
      <c r="AZ872" s="1"/>
      <c r="BA872" s="1"/>
      <c r="BB872" s="1"/>
    </row>
    <row r="873" spans="1:54" x14ac:dyDescent="0.2">
      <c r="A873" s="158">
        <f t="shared" si="505"/>
        <v>42029</v>
      </c>
      <c r="B873" s="2">
        <f t="shared" si="487"/>
        <v>342076.61288096948</v>
      </c>
      <c r="C873" s="2">
        <f t="shared" si="506"/>
        <v>295985.31816985999</v>
      </c>
      <c r="D873" s="2">
        <f>SUM(Y873:Y$1074)</f>
        <v>10330.955332729998</v>
      </c>
      <c r="E873" s="73">
        <f t="shared" si="488"/>
        <v>285654.36283712997</v>
      </c>
      <c r="F873" s="88">
        <f t="shared" si="483"/>
        <v>4028.44</v>
      </c>
      <c r="G873" s="3">
        <f>IF(AND(N873=1,N872&gt;1),VLOOKUP(A872,[1]Plan1!$BK$81:$BM$259,3),G872)</f>
        <v>4059.86</v>
      </c>
      <c r="H873" s="11">
        <f t="shared" si="484"/>
        <v>41958</v>
      </c>
      <c r="I873" s="11">
        <f t="shared" si="485"/>
        <v>41988</v>
      </c>
      <c r="J873" s="12">
        <f t="shared" si="489"/>
        <v>7.7995452333905479E-3</v>
      </c>
      <c r="K873" s="11">
        <f t="shared" si="507"/>
        <v>42053</v>
      </c>
      <c r="L873" s="11">
        <f t="shared" si="490"/>
        <v>42053</v>
      </c>
      <c r="M873" s="1">
        <f t="shared" si="512"/>
        <v>23</v>
      </c>
      <c r="N873" s="1">
        <f t="shared" si="491"/>
        <v>8</v>
      </c>
      <c r="O873" s="2">
        <f t="shared" si="492"/>
        <v>1.00270601</v>
      </c>
      <c r="P873" s="13">
        <f t="shared" si="486"/>
        <v>1.0050998</v>
      </c>
      <c r="Q873" s="13">
        <f t="shared" si="513"/>
        <v>1.1517395719133874</v>
      </c>
      <c r="R873" s="2">
        <f t="shared" ref="R873:R936" si="515">TRUNC(TRUNC((O873*Q873),15),8)</f>
        <v>1.1548561900000001</v>
      </c>
      <c r="S873" s="2">
        <f t="shared" si="508"/>
        <v>1.13180649</v>
      </c>
      <c r="T873" s="2">
        <f t="shared" si="493"/>
        <v>334998.10404935997</v>
      </c>
      <c r="U873" s="2">
        <f t="shared" si="494"/>
        <v>1361.6869607539231</v>
      </c>
      <c r="V873" s="2">
        <f t="shared" si="495"/>
        <v>44235.346285835556</v>
      </c>
      <c r="W873" s="2">
        <f t="shared" si="496"/>
        <v>341582.35141644947</v>
      </c>
      <c r="X873" s="17">
        <f t="shared" si="497"/>
        <v>0</v>
      </c>
      <c r="Y873" s="2">
        <f t="shared" si="498"/>
        <v>0</v>
      </c>
      <c r="Z873" s="72">
        <f t="shared" si="499"/>
        <v>0</v>
      </c>
      <c r="AA873" s="2">
        <f t="shared" si="500"/>
        <v>0</v>
      </c>
      <c r="AB873" s="12">
        <f t="shared" si="509"/>
        <v>4.6600000000000003E-2</v>
      </c>
      <c r="AC873" s="17">
        <f t="shared" si="501"/>
        <v>8</v>
      </c>
      <c r="AD873" s="17">
        <v>252</v>
      </c>
      <c r="AE873" s="13">
        <f t="shared" si="514"/>
        <v>1.001446976</v>
      </c>
      <c r="AF873" s="2">
        <f t="shared" si="502"/>
        <v>484.73421660000002</v>
      </c>
      <c r="AG873" s="2">
        <f t="shared" si="503"/>
        <v>494.26146452</v>
      </c>
      <c r="AH873" s="3">
        <f t="shared" si="504"/>
        <v>0</v>
      </c>
      <c r="AI873" s="4" t="str">
        <f t="shared" si="510"/>
        <v>A+J=</v>
      </c>
      <c r="AJ873" s="11">
        <f t="shared" si="511"/>
        <v>42053</v>
      </c>
      <c r="AK873" s="11"/>
      <c r="AL873" s="4"/>
      <c r="AM873" s="1"/>
      <c r="AN873" s="11"/>
      <c r="AO873" s="1"/>
      <c r="AP873" s="1"/>
      <c r="AQ873" s="3"/>
      <c r="AR873" s="3"/>
      <c r="AS873" s="6"/>
      <c r="AT873" s="1"/>
      <c r="AU873" s="1"/>
      <c r="AV873" s="1"/>
      <c r="AW873" s="1"/>
      <c r="AX873" s="1"/>
      <c r="AY873" s="1"/>
      <c r="AZ873" s="1"/>
      <c r="BA873" s="1"/>
      <c r="BB873" s="1"/>
    </row>
    <row r="874" spans="1:54" x14ac:dyDescent="0.2">
      <c r="A874" s="158">
        <f t="shared" si="505"/>
        <v>42030</v>
      </c>
      <c r="B874" s="2">
        <f t="shared" si="487"/>
        <v>342076.61288096948</v>
      </c>
      <c r="C874" s="2">
        <f t="shared" si="506"/>
        <v>295985.31816985999</v>
      </c>
      <c r="D874" s="2">
        <f>SUM(Y874:Y$1074)</f>
        <v>10330.955332729998</v>
      </c>
      <c r="E874" s="73">
        <f t="shared" si="488"/>
        <v>285654.36283712997</v>
      </c>
      <c r="F874" s="88">
        <f t="shared" ref="F874:F937" si="516">IF(G874=G873,F873,G873)</f>
        <v>4028.44</v>
      </c>
      <c r="G874" s="3">
        <f>IF(AND(N874=1,N873&gt;1),VLOOKUP(A873,[1]Plan1!$BK$81:$BM$259,3),G873)</f>
        <v>4059.86</v>
      </c>
      <c r="H874" s="11">
        <f t="shared" ref="H874:H937" si="517">EDATE(I874,-1)</f>
        <v>41958</v>
      </c>
      <c r="I874" s="11">
        <f t="shared" ref="I874:I937" si="518">IF(X873&gt;0,EDATE(A874,-1),+I873)</f>
        <v>41988</v>
      </c>
      <c r="J874" s="12">
        <f t="shared" si="489"/>
        <v>7.7995452333905479E-3</v>
      </c>
      <c r="K874" s="11">
        <f t="shared" si="507"/>
        <v>42053</v>
      </c>
      <c r="L874" s="11">
        <f t="shared" si="490"/>
        <v>42053</v>
      </c>
      <c r="M874" s="1">
        <f t="shared" si="512"/>
        <v>23</v>
      </c>
      <c r="N874" s="1">
        <f t="shared" si="491"/>
        <v>8</v>
      </c>
      <c r="O874" s="2">
        <f t="shared" si="492"/>
        <v>1.00270601</v>
      </c>
      <c r="P874" s="13">
        <f t="shared" ref="P874:P937" si="519">IF(L874&gt;L873,O873,P873)</f>
        <v>1.0050998</v>
      </c>
      <c r="Q874" s="13">
        <f t="shared" si="513"/>
        <v>1.1517395719133874</v>
      </c>
      <c r="R874" s="2">
        <f t="shared" si="515"/>
        <v>1.1548561900000001</v>
      </c>
      <c r="S874" s="2">
        <f t="shared" si="508"/>
        <v>1.13180649</v>
      </c>
      <c r="T874" s="2">
        <f t="shared" si="493"/>
        <v>334998.10404935997</v>
      </c>
      <c r="U874" s="2">
        <f t="shared" si="494"/>
        <v>1361.6869607539231</v>
      </c>
      <c r="V874" s="2">
        <f t="shared" si="495"/>
        <v>44235.346285835556</v>
      </c>
      <c r="W874" s="2">
        <f t="shared" si="496"/>
        <v>341582.35141644947</v>
      </c>
      <c r="X874" s="17">
        <f t="shared" si="497"/>
        <v>0</v>
      </c>
      <c r="Y874" s="2">
        <f t="shared" si="498"/>
        <v>0</v>
      </c>
      <c r="Z874" s="72">
        <f t="shared" si="499"/>
        <v>0</v>
      </c>
      <c r="AA874" s="2">
        <f t="shared" si="500"/>
        <v>0</v>
      </c>
      <c r="AB874" s="12">
        <f t="shared" si="509"/>
        <v>4.6600000000000003E-2</v>
      </c>
      <c r="AC874" s="17">
        <f t="shared" si="501"/>
        <v>8</v>
      </c>
      <c r="AD874" s="17">
        <v>252</v>
      </c>
      <c r="AE874" s="13">
        <f t="shared" si="514"/>
        <v>1.001446976</v>
      </c>
      <c r="AF874" s="2">
        <f t="shared" si="502"/>
        <v>484.73421660000002</v>
      </c>
      <c r="AG874" s="2">
        <f t="shared" si="503"/>
        <v>494.26146452</v>
      </c>
      <c r="AH874" s="3">
        <f t="shared" si="504"/>
        <v>0</v>
      </c>
      <c r="AI874" s="4" t="str">
        <f t="shared" si="510"/>
        <v>A+J=</v>
      </c>
      <c r="AJ874" s="11">
        <f t="shared" si="511"/>
        <v>42053</v>
      </c>
      <c r="AK874" s="11"/>
      <c r="AL874" s="4"/>
      <c r="AM874" s="1"/>
      <c r="AN874" s="11"/>
      <c r="AO874" s="1"/>
      <c r="AP874" s="1"/>
      <c r="AQ874" s="3"/>
      <c r="AR874" s="3"/>
      <c r="AS874" s="6"/>
      <c r="AT874" s="1"/>
      <c r="AU874" s="1"/>
      <c r="AV874" s="1"/>
      <c r="AW874" s="1"/>
      <c r="AX874" s="1"/>
      <c r="AY874" s="1"/>
      <c r="AZ874" s="1"/>
      <c r="BA874" s="1"/>
      <c r="BB874" s="1"/>
    </row>
    <row r="875" spans="1:54" x14ac:dyDescent="0.2">
      <c r="A875" s="158">
        <f t="shared" si="505"/>
        <v>42031</v>
      </c>
      <c r="B875" s="2">
        <f t="shared" si="487"/>
        <v>342250.08132724761</v>
      </c>
      <c r="C875" s="2">
        <f t="shared" si="506"/>
        <v>295985.31816985999</v>
      </c>
      <c r="D875" s="2">
        <f>SUM(Y875:Y$1074)</f>
        <v>10330.955332729998</v>
      </c>
      <c r="E875" s="73">
        <f t="shared" si="488"/>
        <v>285654.36283712997</v>
      </c>
      <c r="F875" s="88">
        <f t="shared" si="516"/>
        <v>4028.44</v>
      </c>
      <c r="G875" s="3">
        <f>IF(AND(N875=1,N874&gt;1),VLOOKUP(A874,[1]Plan1!$BK$81:$BM$259,3),G874)</f>
        <v>4059.86</v>
      </c>
      <c r="H875" s="11">
        <f t="shared" si="517"/>
        <v>41958</v>
      </c>
      <c r="I875" s="11">
        <f t="shared" si="518"/>
        <v>41988</v>
      </c>
      <c r="J875" s="12">
        <f t="shared" si="489"/>
        <v>7.7995452333905479E-3</v>
      </c>
      <c r="K875" s="11">
        <f t="shared" si="507"/>
        <v>42053</v>
      </c>
      <c r="L875" s="11">
        <f t="shared" si="490"/>
        <v>42053</v>
      </c>
      <c r="M875" s="1">
        <f t="shared" si="512"/>
        <v>23</v>
      </c>
      <c r="N875" s="1">
        <f t="shared" si="491"/>
        <v>9</v>
      </c>
      <c r="O875" s="2">
        <f t="shared" si="492"/>
        <v>1.00304478</v>
      </c>
      <c r="P875" s="13">
        <f t="shared" si="519"/>
        <v>1.0050998</v>
      </c>
      <c r="Q875" s="13">
        <f t="shared" si="513"/>
        <v>1.1517395719133874</v>
      </c>
      <c r="R875" s="2">
        <f t="shared" si="515"/>
        <v>1.15524636</v>
      </c>
      <c r="S875" s="2">
        <f t="shared" si="508"/>
        <v>1.13180649</v>
      </c>
      <c r="T875" s="2">
        <f t="shared" si="493"/>
        <v>334998.10404935997</v>
      </c>
      <c r="U875" s="2">
        <f t="shared" si="494"/>
        <v>1361.6869607539231</v>
      </c>
      <c r="V875" s="2">
        <f t="shared" si="495"/>
        <v>44346.800048583711</v>
      </c>
      <c r="W875" s="2">
        <f t="shared" si="496"/>
        <v>341693.80517919763</v>
      </c>
      <c r="X875" s="17">
        <f t="shared" si="497"/>
        <v>0</v>
      </c>
      <c r="Y875" s="2">
        <f t="shared" si="498"/>
        <v>0</v>
      </c>
      <c r="Z875" s="72">
        <f t="shared" si="499"/>
        <v>0</v>
      </c>
      <c r="AA875" s="2">
        <f t="shared" si="500"/>
        <v>0</v>
      </c>
      <c r="AB875" s="12">
        <f t="shared" si="509"/>
        <v>4.6600000000000003E-2</v>
      </c>
      <c r="AC875" s="17">
        <f t="shared" si="501"/>
        <v>9</v>
      </c>
      <c r="AD875" s="17">
        <v>252</v>
      </c>
      <c r="AE875" s="13">
        <f t="shared" si="514"/>
        <v>1.0016279960000001</v>
      </c>
      <c r="AF875" s="2">
        <f t="shared" si="502"/>
        <v>545.37557339</v>
      </c>
      <c r="AG875" s="2">
        <f t="shared" si="503"/>
        <v>556.27614804999996</v>
      </c>
      <c r="AH875" s="3">
        <f t="shared" si="504"/>
        <v>0</v>
      </c>
      <c r="AI875" s="4" t="str">
        <f t="shared" si="510"/>
        <v>A+J=</v>
      </c>
      <c r="AJ875" s="11">
        <f t="shared" si="511"/>
        <v>42053</v>
      </c>
      <c r="AK875" s="11"/>
      <c r="AL875" s="4"/>
      <c r="AM875" s="1"/>
      <c r="AN875" s="11"/>
      <c r="AO875" s="1"/>
      <c r="AP875" s="1"/>
      <c r="AQ875" s="3"/>
      <c r="AR875" s="3"/>
      <c r="AS875" s="6"/>
      <c r="AT875" s="1"/>
      <c r="AU875" s="1"/>
      <c r="AV875" s="1"/>
      <c r="AW875" s="1"/>
      <c r="AX875" s="1"/>
      <c r="AY875" s="1"/>
      <c r="AZ875" s="1"/>
      <c r="BA875" s="1"/>
      <c r="BB875" s="1"/>
    </row>
    <row r="876" spans="1:54" x14ac:dyDescent="0.2">
      <c r="A876" s="158">
        <f t="shared" si="505"/>
        <v>42032</v>
      </c>
      <c r="B876" s="2">
        <f t="shared" si="487"/>
        <v>342423.63826426293</v>
      </c>
      <c r="C876" s="2">
        <f t="shared" si="506"/>
        <v>295985.31816985999</v>
      </c>
      <c r="D876" s="2">
        <f>SUM(Y876:Y$1074)</f>
        <v>10330.955332729998</v>
      </c>
      <c r="E876" s="73">
        <f t="shared" si="488"/>
        <v>285654.36283712997</v>
      </c>
      <c r="F876" s="88">
        <f t="shared" si="516"/>
        <v>4028.44</v>
      </c>
      <c r="G876" s="3">
        <f>IF(AND(N876=1,N875&gt;1),VLOOKUP(A875,[1]Plan1!$BK$81:$BM$259,3),G875)</f>
        <v>4059.86</v>
      </c>
      <c r="H876" s="11">
        <f t="shared" si="517"/>
        <v>41958</v>
      </c>
      <c r="I876" s="11">
        <f t="shared" si="518"/>
        <v>41988</v>
      </c>
      <c r="J876" s="12">
        <f t="shared" si="489"/>
        <v>7.7995452333905479E-3</v>
      </c>
      <c r="K876" s="11">
        <f t="shared" si="507"/>
        <v>42053</v>
      </c>
      <c r="L876" s="11">
        <f t="shared" si="490"/>
        <v>42053</v>
      </c>
      <c r="M876" s="1">
        <f t="shared" si="512"/>
        <v>23</v>
      </c>
      <c r="N876" s="1">
        <f t="shared" si="491"/>
        <v>10</v>
      </c>
      <c r="O876" s="2">
        <f t="shared" si="492"/>
        <v>1.0033836599999999</v>
      </c>
      <c r="P876" s="13">
        <f t="shared" si="519"/>
        <v>1.0050998</v>
      </c>
      <c r="Q876" s="13">
        <f t="shared" si="513"/>
        <v>1.1517395719133874</v>
      </c>
      <c r="R876" s="2">
        <f t="shared" si="515"/>
        <v>1.1556366600000001</v>
      </c>
      <c r="S876" s="2">
        <f t="shared" si="508"/>
        <v>1.13180649</v>
      </c>
      <c r="T876" s="2">
        <f t="shared" si="493"/>
        <v>334998.10404935997</v>
      </c>
      <c r="U876" s="2">
        <f t="shared" si="494"/>
        <v>1361.6869607539231</v>
      </c>
      <c r="V876" s="2">
        <f t="shared" si="495"/>
        <v>44458.290946399058</v>
      </c>
      <c r="W876" s="2">
        <f t="shared" si="496"/>
        <v>341805.29607701296</v>
      </c>
      <c r="X876" s="17">
        <f t="shared" si="497"/>
        <v>0</v>
      </c>
      <c r="Y876" s="2">
        <f t="shared" si="498"/>
        <v>0</v>
      </c>
      <c r="Z876" s="72">
        <f t="shared" si="499"/>
        <v>0</v>
      </c>
      <c r="AA876" s="2">
        <f t="shared" si="500"/>
        <v>0</v>
      </c>
      <c r="AB876" s="12">
        <f t="shared" si="509"/>
        <v>4.6600000000000003E-2</v>
      </c>
      <c r="AC876" s="17">
        <f t="shared" si="501"/>
        <v>10</v>
      </c>
      <c r="AD876" s="17">
        <v>252</v>
      </c>
      <c r="AE876" s="13">
        <f t="shared" si="514"/>
        <v>1.0018090479999999</v>
      </c>
      <c r="AF876" s="2">
        <f t="shared" si="502"/>
        <v>606.02765012999998</v>
      </c>
      <c r="AG876" s="2">
        <f t="shared" si="503"/>
        <v>618.34218725000005</v>
      </c>
      <c r="AH876" s="3">
        <f t="shared" si="504"/>
        <v>0</v>
      </c>
      <c r="AI876" s="4" t="str">
        <f t="shared" si="510"/>
        <v>A+J=</v>
      </c>
      <c r="AJ876" s="11">
        <f t="shared" si="511"/>
        <v>42053</v>
      </c>
      <c r="AK876" s="11"/>
      <c r="AL876" s="4"/>
      <c r="AM876" s="1"/>
      <c r="AN876" s="11"/>
      <c r="AO876" s="1"/>
      <c r="AP876" s="1"/>
      <c r="AQ876" s="3"/>
      <c r="AR876" s="3"/>
      <c r="AS876" s="6"/>
      <c r="AT876" s="1"/>
      <c r="AU876" s="1"/>
      <c r="AV876" s="1"/>
      <c r="AW876" s="1"/>
      <c r="AX876" s="1"/>
      <c r="AY876" s="1"/>
      <c r="AZ876" s="1"/>
      <c r="BA876" s="1"/>
      <c r="BB876" s="1"/>
    </row>
    <row r="877" spans="1:54" x14ac:dyDescent="0.2">
      <c r="A877" s="158">
        <f t="shared" si="505"/>
        <v>42033</v>
      </c>
      <c r="B877" s="2">
        <f t="shared" si="487"/>
        <v>342597.28372288542</v>
      </c>
      <c r="C877" s="2">
        <f t="shared" si="506"/>
        <v>295985.31816985999</v>
      </c>
      <c r="D877" s="2">
        <f>SUM(Y877:Y$1074)</f>
        <v>10330.955332729998</v>
      </c>
      <c r="E877" s="73">
        <f t="shared" si="488"/>
        <v>285654.36283712997</v>
      </c>
      <c r="F877" s="88">
        <f t="shared" si="516"/>
        <v>4028.44</v>
      </c>
      <c r="G877" s="3">
        <f>IF(AND(N877=1,N876&gt;1),VLOOKUP(A876,[1]Plan1!$BK$81:$BM$259,3),G876)</f>
        <v>4059.86</v>
      </c>
      <c r="H877" s="11">
        <f t="shared" si="517"/>
        <v>41958</v>
      </c>
      <c r="I877" s="11">
        <f t="shared" si="518"/>
        <v>41988</v>
      </c>
      <c r="J877" s="12">
        <f t="shared" si="489"/>
        <v>7.7995452333905479E-3</v>
      </c>
      <c r="K877" s="11">
        <f t="shared" si="507"/>
        <v>42053</v>
      </c>
      <c r="L877" s="11">
        <f t="shared" si="490"/>
        <v>42053</v>
      </c>
      <c r="M877" s="1">
        <f t="shared" si="512"/>
        <v>23</v>
      </c>
      <c r="N877" s="1">
        <f t="shared" si="491"/>
        <v>11</v>
      </c>
      <c r="O877" s="2">
        <f t="shared" si="492"/>
        <v>1.00372265</v>
      </c>
      <c r="P877" s="13">
        <f t="shared" si="519"/>
        <v>1.0050998</v>
      </c>
      <c r="Q877" s="13">
        <f t="shared" si="513"/>
        <v>1.1517395719133874</v>
      </c>
      <c r="R877" s="2">
        <f t="shared" si="515"/>
        <v>1.15602709</v>
      </c>
      <c r="S877" s="2">
        <f t="shared" si="508"/>
        <v>1.13180649</v>
      </c>
      <c r="T877" s="2">
        <f t="shared" si="493"/>
        <v>334998.10404935997</v>
      </c>
      <c r="U877" s="2">
        <f t="shared" si="494"/>
        <v>1361.6869607539231</v>
      </c>
      <c r="V877" s="2">
        <f t="shared" si="495"/>
        <v>44569.818979281546</v>
      </c>
      <c r="W877" s="2">
        <f t="shared" si="496"/>
        <v>341916.82410989545</v>
      </c>
      <c r="X877" s="17">
        <f t="shared" si="497"/>
        <v>0</v>
      </c>
      <c r="Y877" s="2">
        <f t="shared" si="498"/>
        <v>0</v>
      </c>
      <c r="Z877" s="72">
        <f t="shared" si="499"/>
        <v>0</v>
      </c>
      <c r="AA877" s="2">
        <f t="shared" si="500"/>
        <v>0</v>
      </c>
      <c r="AB877" s="12">
        <f t="shared" si="509"/>
        <v>4.6600000000000003E-2</v>
      </c>
      <c r="AC877" s="17">
        <f t="shared" si="501"/>
        <v>11</v>
      </c>
      <c r="AD877" s="17">
        <v>252</v>
      </c>
      <c r="AE877" s="13">
        <f t="shared" si="514"/>
        <v>1.001990132</v>
      </c>
      <c r="AF877" s="2">
        <f t="shared" si="502"/>
        <v>666.69044680000002</v>
      </c>
      <c r="AG877" s="2">
        <f t="shared" si="503"/>
        <v>680.45961298999998</v>
      </c>
      <c r="AH877" s="3">
        <f t="shared" si="504"/>
        <v>0</v>
      </c>
      <c r="AI877" s="4" t="str">
        <f t="shared" si="510"/>
        <v>A+J=</v>
      </c>
      <c r="AJ877" s="11">
        <f t="shared" si="511"/>
        <v>42053</v>
      </c>
      <c r="AK877" s="11"/>
      <c r="AL877" s="4"/>
      <c r="AM877" s="1"/>
      <c r="AN877" s="11"/>
      <c r="AO877" s="1"/>
      <c r="AP877" s="1"/>
      <c r="AQ877" s="3"/>
      <c r="AR877" s="3"/>
      <c r="AS877" s="6"/>
      <c r="AT877" s="1"/>
      <c r="AU877" s="1"/>
      <c r="AV877" s="1"/>
      <c r="AW877" s="1"/>
      <c r="AX877" s="1"/>
      <c r="AY877" s="1"/>
      <c r="AZ877" s="1"/>
      <c r="BA877" s="1"/>
      <c r="BB877" s="1"/>
    </row>
    <row r="878" spans="1:54" x14ac:dyDescent="0.2">
      <c r="A878" s="158">
        <f t="shared" si="505"/>
        <v>42034</v>
      </c>
      <c r="B878" s="2">
        <f t="shared" si="487"/>
        <v>342771.02128080872</v>
      </c>
      <c r="C878" s="2">
        <f t="shared" si="506"/>
        <v>295985.31816985999</v>
      </c>
      <c r="D878" s="2">
        <f>SUM(Y878:Y$1074)</f>
        <v>10330.955332729998</v>
      </c>
      <c r="E878" s="73">
        <f t="shared" si="488"/>
        <v>285654.36283712997</v>
      </c>
      <c r="F878" s="88">
        <f t="shared" si="516"/>
        <v>4028.44</v>
      </c>
      <c r="G878" s="3">
        <f>IF(AND(N878=1,N877&gt;1),VLOOKUP(A877,[1]Plan1!$BK$81:$BM$259,3),G877)</f>
        <v>4059.86</v>
      </c>
      <c r="H878" s="11">
        <f t="shared" si="517"/>
        <v>41958</v>
      </c>
      <c r="I878" s="11">
        <f t="shared" si="518"/>
        <v>41988</v>
      </c>
      <c r="J878" s="12">
        <f t="shared" si="489"/>
        <v>7.7995452333905479E-3</v>
      </c>
      <c r="K878" s="11">
        <f t="shared" si="507"/>
        <v>42053</v>
      </c>
      <c r="L878" s="11">
        <f t="shared" si="490"/>
        <v>42053</v>
      </c>
      <c r="M878" s="1">
        <f t="shared" si="512"/>
        <v>23</v>
      </c>
      <c r="N878" s="1">
        <f t="shared" si="491"/>
        <v>12</v>
      </c>
      <c r="O878" s="2">
        <f t="shared" si="492"/>
        <v>1.0040617599999999</v>
      </c>
      <c r="P878" s="13">
        <f t="shared" si="519"/>
        <v>1.0050998</v>
      </c>
      <c r="Q878" s="13">
        <f t="shared" si="513"/>
        <v>1.1517395719133874</v>
      </c>
      <c r="R878" s="2">
        <f t="shared" si="515"/>
        <v>1.15641766</v>
      </c>
      <c r="S878" s="2">
        <f t="shared" si="508"/>
        <v>1.13180649</v>
      </c>
      <c r="T878" s="2">
        <f t="shared" si="493"/>
        <v>334998.10404935997</v>
      </c>
      <c r="U878" s="2">
        <f t="shared" si="494"/>
        <v>1361.6869607539231</v>
      </c>
      <c r="V878" s="2">
        <f t="shared" si="495"/>
        <v>44681.387003774835</v>
      </c>
      <c r="W878" s="2">
        <f t="shared" si="496"/>
        <v>342028.39213438873</v>
      </c>
      <c r="X878" s="17">
        <f t="shared" si="497"/>
        <v>0</v>
      </c>
      <c r="Y878" s="2">
        <f t="shared" si="498"/>
        <v>0</v>
      </c>
      <c r="Z878" s="72">
        <f t="shared" si="499"/>
        <v>0</v>
      </c>
      <c r="AA878" s="2">
        <f t="shared" si="500"/>
        <v>0</v>
      </c>
      <c r="AB878" s="12">
        <f t="shared" si="509"/>
        <v>4.6600000000000003E-2</v>
      </c>
      <c r="AC878" s="17">
        <f t="shared" si="501"/>
        <v>12</v>
      </c>
      <c r="AD878" s="17">
        <v>252</v>
      </c>
      <c r="AE878" s="13">
        <f t="shared" si="514"/>
        <v>1.00217125</v>
      </c>
      <c r="AF878" s="2">
        <f t="shared" si="502"/>
        <v>727.36463341000001</v>
      </c>
      <c r="AG878" s="2">
        <f t="shared" si="503"/>
        <v>742.62914641999998</v>
      </c>
      <c r="AH878" s="3">
        <f t="shared" si="504"/>
        <v>0</v>
      </c>
      <c r="AI878" s="4" t="str">
        <f t="shared" si="510"/>
        <v>A+J=</v>
      </c>
      <c r="AJ878" s="11">
        <f t="shared" si="511"/>
        <v>42053</v>
      </c>
      <c r="AK878" s="11"/>
      <c r="AL878" s="4"/>
      <c r="AM878" s="1"/>
      <c r="AN878" s="11"/>
      <c r="AO878" s="1"/>
      <c r="AP878" s="1"/>
      <c r="AQ878" s="3"/>
      <c r="AR878" s="3"/>
      <c r="AS878" s="6"/>
      <c r="AT878" s="1"/>
      <c r="AU878" s="1"/>
      <c r="AV878" s="1"/>
      <c r="AW878" s="1"/>
      <c r="AX878" s="1"/>
      <c r="AY878" s="1"/>
      <c r="AZ878" s="1"/>
      <c r="BA878" s="1"/>
      <c r="BB878" s="1"/>
    </row>
    <row r="879" spans="1:54" x14ac:dyDescent="0.2">
      <c r="A879" s="158">
        <f t="shared" si="505"/>
        <v>42035</v>
      </c>
      <c r="B879" s="2">
        <f t="shared" si="487"/>
        <v>342944.84742357925</v>
      </c>
      <c r="C879" s="2">
        <f t="shared" si="506"/>
        <v>295985.31816985999</v>
      </c>
      <c r="D879" s="2">
        <f>SUM(Y879:Y$1074)</f>
        <v>10330.955332729998</v>
      </c>
      <c r="E879" s="73">
        <f t="shared" si="488"/>
        <v>285654.36283712997</v>
      </c>
      <c r="F879" s="88">
        <f t="shared" si="516"/>
        <v>4028.44</v>
      </c>
      <c r="G879" s="3">
        <f>IF(AND(N879=1,N878&gt;1),VLOOKUP(A878,[1]Plan1!$BK$81:$BM$259,3),G878)</f>
        <v>4059.86</v>
      </c>
      <c r="H879" s="11">
        <f t="shared" si="517"/>
        <v>41958</v>
      </c>
      <c r="I879" s="11">
        <f t="shared" si="518"/>
        <v>41988</v>
      </c>
      <c r="J879" s="12">
        <f t="shared" si="489"/>
        <v>7.7995452333905479E-3</v>
      </c>
      <c r="K879" s="11">
        <f t="shared" si="507"/>
        <v>42053</v>
      </c>
      <c r="L879" s="11">
        <f t="shared" si="490"/>
        <v>42053</v>
      </c>
      <c r="M879" s="1">
        <f t="shared" si="512"/>
        <v>23</v>
      </c>
      <c r="N879" s="1">
        <f t="shared" si="491"/>
        <v>13</v>
      </c>
      <c r="O879" s="2">
        <f t="shared" si="492"/>
        <v>1.0044009899999999</v>
      </c>
      <c r="P879" s="13">
        <f t="shared" si="519"/>
        <v>1.0050998</v>
      </c>
      <c r="Q879" s="13">
        <f t="shared" si="513"/>
        <v>1.1517395719133874</v>
      </c>
      <c r="R879" s="2">
        <f t="shared" si="515"/>
        <v>1.1568083600000001</v>
      </c>
      <c r="S879" s="2">
        <f t="shared" si="508"/>
        <v>1.13180649</v>
      </c>
      <c r="T879" s="2">
        <f t="shared" si="493"/>
        <v>334998.10404935997</v>
      </c>
      <c r="U879" s="2">
        <f t="shared" si="494"/>
        <v>1361.6869607539231</v>
      </c>
      <c r="V879" s="2">
        <f t="shared" si="495"/>
        <v>44792.992163335322</v>
      </c>
      <c r="W879" s="2">
        <f t="shared" si="496"/>
        <v>342139.99729394924</v>
      </c>
      <c r="X879" s="17">
        <f t="shared" si="497"/>
        <v>0</v>
      </c>
      <c r="Y879" s="2">
        <f t="shared" si="498"/>
        <v>0</v>
      </c>
      <c r="Z879" s="72">
        <f t="shared" si="499"/>
        <v>0</v>
      </c>
      <c r="AA879" s="2">
        <f t="shared" si="500"/>
        <v>0</v>
      </c>
      <c r="AB879" s="12">
        <f t="shared" si="509"/>
        <v>4.6600000000000003E-2</v>
      </c>
      <c r="AC879" s="17">
        <f t="shared" si="501"/>
        <v>13</v>
      </c>
      <c r="AD879" s="17">
        <v>252</v>
      </c>
      <c r="AE879" s="13">
        <f t="shared" si="514"/>
        <v>1.0023523999999999</v>
      </c>
      <c r="AF879" s="2">
        <f t="shared" si="502"/>
        <v>788.04953995999995</v>
      </c>
      <c r="AG879" s="2">
        <f t="shared" si="503"/>
        <v>804.85012962999997</v>
      </c>
      <c r="AH879" s="3">
        <f t="shared" si="504"/>
        <v>0</v>
      </c>
      <c r="AI879" s="4" t="str">
        <f t="shared" si="510"/>
        <v>A+J=</v>
      </c>
      <c r="AJ879" s="11">
        <f t="shared" si="511"/>
        <v>42053</v>
      </c>
      <c r="AK879" s="11"/>
      <c r="AL879" s="4"/>
      <c r="AM879" s="1"/>
      <c r="AN879" s="11"/>
      <c r="AO879" s="1"/>
      <c r="AP879" s="1"/>
      <c r="AQ879" s="3"/>
      <c r="AR879" s="3"/>
      <c r="AS879" s="6"/>
      <c r="AT879" s="1"/>
      <c r="AU879" s="1"/>
      <c r="AV879" s="1"/>
      <c r="AW879" s="1"/>
      <c r="AX879" s="1"/>
      <c r="AY879" s="1"/>
      <c r="AZ879" s="1"/>
      <c r="BA879" s="1"/>
      <c r="BB879" s="1"/>
    </row>
    <row r="880" spans="1:54" x14ac:dyDescent="0.2">
      <c r="A880" s="158">
        <f t="shared" si="505"/>
        <v>42036</v>
      </c>
      <c r="B880" s="2">
        <f t="shared" si="487"/>
        <v>342944.84742357925</v>
      </c>
      <c r="C880" s="2">
        <f t="shared" si="506"/>
        <v>295985.31816985999</v>
      </c>
      <c r="D880" s="2">
        <f>SUM(Y880:Y$1074)</f>
        <v>10330.955332729998</v>
      </c>
      <c r="E880" s="73">
        <f t="shared" si="488"/>
        <v>285654.36283712997</v>
      </c>
      <c r="F880" s="88">
        <f t="shared" si="516"/>
        <v>4028.44</v>
      </c>
      <c r="G880" s="3">
        <f>IF(AND(N880=1,N879&gt;1),VLOOKUP(A879,[1]Plan1!$BK$81:$BM$259,3),G879)</f>
        <v>4059.86</v>
      </c>
      <c r="H880" s="11">
        <f t="shared" si="517"/>
        <v>41958</v>
      </c>
      <c r="I880" s="11">
        <f t="shared" si="518"/>
        <v>41988</v>
      </c>
      <c r="J880" s="12">
        <f t="shared" si="489"/>
        <v>7.7995452333905479E-3</v>
      </c>
      <c r="K880" s="11">
        <f t="shared" si="507"/>
        <v>42053</v>
      </c>
      <c r="L880" s="11">
        <f t="shared" si="490"/>
        <v>42053</v>
      </c>
      <c r="M880" s="1">
        <f t="shared" si="512"/>
        <v>23</v>
      </c>
      <c r="N880" s="1">
        <f t="shared" si="491"/>
        <v>13</v>
      </c>
      <c r="O880" s="2">
        <f t="shared" si="492"/>
        <v>1.0044009899999999</v>
      </c>
      <c r="P880" s="13">
        <f t="shared" si="519"/>
        <v>1.0050998</v>
      </c>
      <c r="Q880" s="13">
        <f t="shared" si="513"/>
        <v>1.1517395719133874</v>
      </c>
      <c r="R880" s="2">
        <f t="shared" si="515"/>
        <v>1.1568083600000001</v>
      </c>
      <c r="S880" s="2">
        <f t="shared" si="508"/>
        <v>1.13180649</v>
      </c>
      <c r="T880" s="2">
        <f t="shared" si="493"/>
        <v>334998.10404935997</v>
      </c>
      <c r="U880" s="2">
        <f t="shared" si="494"/>
        <v>1361.6869607539231</v>
      </c>
      <c r="V880" s="2">
        <f t="shared" si="495"/>
        <v>44792.992163335322</v>
      </c>
      <c r="W880" s="2">
        <f t="shared" si="496"/>
        <v>342139.99729394924</v>
      </c>
      <c r="X880" s="17">
        <f t="shared" si="497"/>
        <v>0</v>
      </c>
      <c r="Y880" s="2">
        <f t="shared" si="498"/>
        <v>0</v>
      </c>
      <c r="Z880" s="72">
        <f t="shared" si="499"/>
        <v>0</v>
      </c>
      <c r="AA880" s="2">
        <f t="shared" si="500"/>
        <v>0</v>
      </c>
      <c r="AB880" s="12">
        <f t="shared" si="509"/>
        <v>4.6600000000000003E-2</v>
      </c>
      <c r="AC880" s="17">
        <f t="shared" si="501"/>
        <v>13</v>
      </c>
      <c r="AD880" s="17">
        <v>252</v>
      </c>
      <c r="AE880" s="13">
        <f t="shared" si="514"/>
        <v>1.0023523999999999</v>
      </c>
      <c r="AF880" s="2">
        <f t="shared" si="502"/>
        <v>788.04953995999995</v>
      </c>
      <c r="AG880" s="2">
        <f t="shared" si="503"/>
        <v>804.85012962999997</v>
      </c>
      <c r="AH880" s="3">
        <f t="shared" si="504"/>
        <v>0</v>
      </c>
      <c r="AI880" s="4" t="str">
        <f t="shared" si="510"/>
        <v>A+J=</v>
      </c>
      <c r="AJ880" s="11">
        <f t="shared" si="511"/>
        <v>42053</v>
      </c>
      <c r="AK880" s="11"/>
      <c r="AL880" s="4"/>
      <c r="AM880" s="1"/>
      <c r="AN880" s="11"/>
      <c r="AO880" s="1"/>
      <c r="AP880" s="1"/>
      <c r="AQ880" s="3"/>
      <c r="AR880" s="3"/>
      <c r="AS880" s="6"/>
      <c r="AT880" s="1"/>
      <c r="AU880" s="1"/>
      <c r="AV880" s="1"/>
      <c r="AW880" s="1"/>
      <c r="AX880" s="1"/>
      <c r="AY880" s="1"/>
      <c r="AZ880" s="1"/>
      <c r="BA880" s="1"/>
      <c r="BB880" s="1"/>
    </row>
    <row r="881" spans="1:138" x14ac:dyDescent="0.2">
      <c r="A881" s="158">
        <f t="shared" si="505"/>
        <v>42037</v>
      </c>
      <c r="B881" s="2">
        <f t="shared" si="487"/>
        <v>342944.84742357925</v>
      </c>
      <c r="C881" s="2">
        <f t="shared" si="506"/>
        <v>295985.31816985999</v>
      </c>
      <c r="D881" s="2">
        <f>SUM(Y881:Y$1074)</f>
        <v>10330.955332729998</v>
      </c>
      <c r="E881" s="73">
        <f t="shared" si="488"/>
        <v>285654.36283712997</v>
      </c>
      <c r="F881" s="88">
        <f t="shared" si="516"/>
        <v>4028.44</v>
      </c>
      <c r="G881" s="3">
        <f>IF(AND(N881=1,N880&gt;1),VLOOKUP(A880,[1]Plan1!$BK$81:$BM$259,3),G880)</f>
        <v>4059.86</v>
      </c>
      <c r="H881" s="11">
        <f t="shared" si="517"/>
        <v>41958</v>
      </c>
      <c r="I881" s="11">
        <f t="shared" si="518"/>
        <v>41988</v>
      </c>
      <c r="J881" s="12">
        <f t="shared" si="489"/>
        <v>7.7995452333905479E-3</v>
      </c>
      <c r="K881" s="11">
        <f t="shared" si="507"/>
        <v>42053</v>
      </c>
      <c r="L881" s="11">
        <f t="shared" si="490"/>
        <v>42053</v>
      </c>
      <c r="M881" s="1">
        <f t="shared" si="512"/>
        <v>23</v>
      </c>
      <c r="N881" s="1">
        <f t="shared" si="491"/>
        <v>13</v>
      </c>
      <c r="O881" s="2">
        <f t="shared" si="492"/>
        <v>1.0044009899999999</v>
      </c>
      <c r="P881" s="13">
        <f t="shared" si="519"/>
        <v>1.0050998</v>
      </c>
      <c r="Q881" s="13">
        <f t="shared" si="513"/>
        <v>1.1517395719133874</v>
      </c>
      <c r="R881" s="2">
        <f t="shared" si="515"/>
        <v>1.1568083600000001</v>
      </c>
      <c r="S881" s="2">
        <f t="shared" si="508"/>
        <v>1.13180649</v>
      </c>
      <c r="T881" s="2">
        <f t="shared" si="493"/>
        <v>334998.10404935997</v>
      </c>
      <c r="U881" s="2">
        <f t="shared" si="494"/>
        <v>1361.6869607539231</v>
      </c>
      <c r="V881" s="2">
        <f t="shared" si="495"/>
        <v>44792.992163335322</v>
      </c>
      <c r="W881" s="2">
        <f t="shared" si="496"/>
        <v>342139.99729394924</v>
      </c>
      <c r="X881" s="17">
        <f t="shared" si="497"/>
        <v>0</v>
      </c>
      <c r="Y881" s="2">
        <f t="shared" si="498"/>
        <v>0</v>
      </c>
      <c r="Z881" s="72">
        <f t="shared" si="499"/>
        <v>0</v>
      </c>
      <c r="AA881" s="2">
        <f t="shared" si="500"/>
        <v>0</v>
      </c>
      <c r="AB881" s="12">
        <f t="shared" si="509"/>
        <v>4.6600000000000003E-2</v>
      </c>
      <c r="AC881" s="17">
        <f t="shared" si="501"/>
        <v>13</v>
      </c>
      <c r="AD881" s="17">
        <v>252</v>
      </c>
      <c r="AE881" s="13">
        <f t="shared" si="514"/>
        <v>1.0023523999999999</v>
      </c>
      <c r="AF881" s="2">
        <f t="shared" si="502"/>
        <v>788.04953995999995</v>
      </c>
      <c r="AG881" s="2">
        <f t="shared" si="503"/>
        <v>804.85012962999997</v>
      </c>
      <c r="AH881" s="3">
        <f t="shared" si="504"/>
        <v>0</v>
      </c>
      <c r="AI881" s="4" t="str">
        <f t="shared" si="510"/>
        <v>A+J=</v>
      </c>
      <c r="AJ881" s="11">
        <f t="shared" si="511"/>
        <v>42053</v>
      </c>
      <c r="AK881" s="11"/>
      <c r="AL881" s="4"/>
      <c r="AM881" s="1"/>
      <c r="AN881" s="11"/>
      <c r="AO881" s="1"/>
      <c r="AP881" s="1"/>
      <c r="AQ881" s="3"/>
      <c r="AR881" s="3"/>
      <c r="AS881" s="6"/>
      <c r="AT881" s="1"/>
      <c r="AU881" s="1"/>
      <c r="AV881" s="1"/>
      <c r="AW881" s="1"/>
      <c r="AX881" s="1"/>
      <c r="AY881" s="1"/>
      <c r="AZ881" s="1"/>
      <c r="BA881" s="1"/>
      <c r="BB881" s="1"/>
    </row>
    <row r="882" spans="1:138" x14ac:dyDescent="0.2">
      <c r="A882" s="158">
        <f t="shared" si="505"/>
        <v>42038</v>
      </c>
      <c r="B882" s="2">
        <f t="shared" si="487"/>
        <v>343118.76252435683</v>
      </c>
      <c r="C882" s="2">
        <f t="shared" si="506"/>
        <v>295985.31816985999</v>
      </c>
      <c r="D882" s="2">
        <f>SUM(Y882:Y$1074)</f>
        <v>10330.955332729998</v>
      </c>
      <c r="E882" s="73">
        <f t="shared" si="488"/>
        <v>285654.36283712997</v>
      </c>
      <c r="F882" s="88">
        <f t="shared" si="516"/>
        <v>4028.44</v>
      </c>
      <c r="G882" s="3">
        <f>IF(AND(N882=1,N881&gt;1),VLOOKUP(A881,[1]Plan1!$BK$81:$BM$259,3),G881)</f>
        <v>4059.86</v>
      </c>
      <c r="H882" s="11">
        <f t="shared" si="517"/>
        <v>41958</v>
      </c>
      <c r="I882" s="11">
        <f t="shared" si="518"/>
        <v>41988</v>
      </c>
      <c r="J882" s="12">
        <f t="shared" si="489"/>
        <v>7.7995452333905479E-3</v>
      </c>
      <c r="K882" s="11">
        <f t="shared" si="507"/>
        <v>42053</v>
      </c>
      <c r="L882" s="11">
        <f t="shared" si="490"/>
        <v>42053</v>
      </c>
      <c r="M882" s="1">
        <f t="shared" si="512"/>
        <v>23</v>
      </c>
      <c r="N882" s="1">
        <f t="shared" si="491"/>
        <v>14</v>
      </c>
      <c r="O882" s="2">
        <f t="shared" si="492"/>
        <v>1.00474033</v>
      </c>
      <c r="P882" s="13">
        <f t="shared" si="519"/>
        <v>1.0050998</v>
      </c>
      <c r="Q882" s="13">
        <f t="shared" si="513"/>
        <v>1.1517395719133874</v>
      </c>
      <c r="R882" s="2">
        <f t="shared" si="515"/>
        <v>1.15719919</v>
      </c>
      <c r="S882" s="2">
        <f t="shared" si="508"/>
        <v>1.13180649</v>
      </c>
      <c r="T882" s="2">
        <f t="shared" si="493"/>
        <v>334998.10404935997</v>
      </c>
      <c r="U882" s="2">
        <f t="shared" si="494"/>
        <v>1361.6869607539231</v>
      </c>
      <c r="V882" s="2">
        <f t="shared" si="495"/>
        <v>44904.634457962944</v>
      </c>
      <c r="W882" s="2">
        <f t="shared" si="496"/>
        <v>342251.63958857686</v>
      </c>
      <c r="X882" s="17">
        <f t="shared" si="497"/>
        <v>0</v>
      </c>
      <c r="Y882" s="2">
        <f t="shared" si="498"/>
        <v>0</v>
      </c>
      <c r="Z882" s="72">
        <f t="shared" si="499"/>
        <v>0</v>
      </c>
      <c r="AA882" s="2">
        <f t="shared" si="500"/>
        <v>0</v>
      </c>
      <c r="AB882" s="12">
        <f t="shared" si="509"/>
        <v>4.6600000000000003E-2</v>
      </c>
      <c r="AC882" s="17">
        <f t="shared" si="501"/>
        <v>14</v>
      </c>
      <c r="AD882" s="17">
        <v>252</v>
      </c>
      <c r="AE882" s="13">
        <f t="shared" si="514"/>
        <v>1.002533583</v>
      </c>
      <c r="AF882" s="2">
        <f t="shared" si="502"/>
        <v>848.74550145000001</v>
      </c>
      <c r="AG882" s="2">
        <f t="shared" si="503"/>
        <v>867.12293578000003</v>
      </c>
      <c r="AH882" s="3">
        <f t="shared" si="504"/>
        <v>0</v>
      </c>
      <c r="AI882" s="4" t="str">
        <f t="shared" si="510"/>
        <v>A+J=</v>
      </c>
      <c r="AJ882" s="11">
        <f t="shared" si="511"/>
        <v>42053</v>
      </c>
      <c r="AK882" s="11"/>
      <c r="AL882" s="4"/>
      <c r="AM882" s="1"/>
      <c r="AN882" s="11"/>
      <c r="AO882" s="1"/>
      <c r="AP882" s="1"/>
      <c r="AQ882" s="3"/>
      <c r="AR882" s="3"/>
      <c r="AS882" s="6"/>
      <c r="AT882" s="1"/>
      <c r="AU882" s="1"/>
      <c r="AV882" s="1"/>
      <c r="AW882" s="1"/>
      <c r="AX882" s="1"/>
      <c r="AY882" s="1"/>
      <c r="AZ882" s="1"/>
      <c r="BA882" s="1"/>
      <c r="BB882" s="1"/>
    </row>
    <row r="883" spans="1:138" x14ac:dyDescent="0.2">
      <c r="A883" s="158">
        <f t="shared" si="505"/>
        <v>42039</v>
      </c>
      <c r="B883" s="2">
        <f t="shared" si="487"/>
        <v>343292.76627201168</v>
      </c>
      <c r="C883" s="2">
        <f t="shared" si="506"/>
        <v>295985.31816985999</v>
      </c>
      <c r="D883" s="2">
        <f>SUM(Y883:Y$1074)</f>
        <v>10330.955332729998</v>
      </c>
      <c r="E883" s="73">
        <f t="shared" si="488"/>
        <v>285654.36283712997</v>
      </c>
      <c r="F883" s="88">
        <f t="shared" si="516"/>
        <v>4028.44</v>
      </c>
      <c r="G883" s="3">
        <f>IF(AND(N883=1,N882&gt;1),VLOOKUP(A882,[1]Plan1!$BK$81:$BM$259,3),G882)</f>
        <v>4059.86</v>
      </c>
      <c r="H883" s="11">
        <f t="shared" si="517"/>
        <v>41958</v>
      </c>
      <c r="I883" s="11">
        <f t="shared" si="518"/>
        <v>41988</v>
      </c>
      <c r="J883" s="12">
        <f t="shared" si="489"/>
        <v>7.7995452333905479E-3</v>
      </c>
      <c r="K883" s="11">
        <f t="shared" si="507"/>
        <v>42053</v>
      </c>
      <c r="L883" s="11">
        <f t="shared" si="490"/>
        <v>42053</v>
      </c>
      <c r="M883" s="1">
        <f t="shared" si="512"/>
        <v>23</v>
      </c>
      <c r="N883" s="1">
        <f t="shared" si="491"/>
        <v>15</v>
      </c>
      <c r="O883" s="2">
        <f t="shared" si="492"/>
        <v>1.00507978</v>
      </c>
      <c r="P883" s="13">
        <f t="shared" si="519"/>
        <v>1.0050998</v>
      </c>
      <c r="Q883" s="13">
        <f t="shared" si="513"/>
        <v>1.1517395719133874</v>
      </c>
      <c r="R883" s="2">
        <f t="shared" si="515"/>
        <v>1.1575901500000001</v>
      </c>
      <c r="S883" s="2">
        <f t="shared" si="508"/>
        <v>1.13180649</v>
      </c>
      <c r="T883" s="2">
        <f t="shared" si="493"/>
        <v>334998.10404935997</v>
      </c>
      <c r="U883" s="2">
        <f t="shared" si="494"/>
        <v>1361.6869607539231</v>
      </c>
      <c r="V883" s="2">
        <f t="shared" si="495"/>
        <v>45016.313887657765</v>
      </c>
      <c r="W883" s="2">
        <f t="shared" si="496"/>
        <v>342363.31901827169</v>
      </c>
      <c r="X883" s="17">
        <f t="shared" si="497"/>
        <v>0</v>
      </c>
      <c r="Y883" s="2">
        <f t="shared" si="498"/>
        <v>0</v>
      </c>
      <c r="Z883" s="72">
        <f t="shared" si="499"/>
        <v>0</v>
      </c>
      <c r="AA883" s="2">
        <f t="shared" si="500"/>
        <v>0</v>
      </c>
      <c r="AB883" s="12">
        <f t="shared" si="509"/>
        <v>4.6600000000000003E-2</v>
      </c>
      <c r="AC883" s="17">
        <f t="shared" si="501"/>
        <v>15</v>
      </c>
      <c r="AD883" s="17">
        <v>252</v>
      </c>
      <c r="AE883" s="13">
        <f t="shared" si="514"/>
        <v>1.002714798</v>
      </c>
      <c r="AF883" s="2">
        <f t="shared" si="502"/>
        <v>909.45218287</v>
      </c>
      <c r="AG883" s="2">
        <f t="shared" si="503"/>
        <v>929.44725373999995</v>
      </c>
      <c r="AH883" s="3">
        <f t="shared" si="504"/>
        <v>0</v>
      </c>
      <c r="AI883" s="4" t="str">
        <f t="shared" si="510"/>
        <v>A+J=</v>
      </c>
      <c r="AJ883" s="11">
        <f t="shared" si="511"/>
        <v>42053</v>
      </c>
      <c r="AK883" s="11"/>
      <c r="AL883" s="4"/>
      <c r="AM883" s="1"/>
      <c r="AN883" s="11"/>
      <c r="AO883" s="1"/>
      <c r="AP883" s="1"/>
      <c r="AQ883" s="3"/>
      <c r="AR883" s="3"/>
      <c r="AS883" s="6"/>
      <c r="AT883" s="1"/>
      <c r="AU883" s="1"/>
      <c r="AV883" s="1"/>
      <c r="AW883" s="1"/>
      <c r="AX883" s="1"/>
      <c r="AY883" s="1"/>
      <c r="AZ883" s="1"/>
      <c r="BA883" s="1"/>
      <c r="BB883" s="1"/>
    </row>
    <row r="884" spans="1:138" x14ac:dyDescent="0.2">
      <c r="A884" s="158">
        <f t="shared" si="505"/>
        <v>42040</v>
      </c>
      <c r="B884" s="2">
        <f t="shared" si="487"/>
        <v>343466.86224721727</v>
      </c>
      <c r="C884" s="2">
        <f t="shared" si="506"/>
        <v>295985.31816985999</v>
      </c>
      <c r="D884" s="2">
        <f>SUM(Y884:Y$1074)</f>
        <v>10330.955332729998</v>
      </c>
      <c r="E884" s="73">
        <f t="shared" si="488"/>
        <v>285654.36283712997</v>
      </c>
      <c r="F884" s="88">
        <f t="shared" si="516"/>
        <v>4028.44</v>
      </c>
      <c r="G884" s="3">
        <f>IF(AND(N884=1,N883&gt;1),VLOOKUP(A883,[1]Plan1!$BK$81:$BM$259,3),G883)</f>
        <v>4059.86</v>
      </c>
      <c r="H884" s="11">
        <f t="shared" si="517"/>
        <v>41958</v>
      </c>
      <c r="I884" s="11">
        <f t="shared" si="518"/>
        <v>41988</v>
      </c>
      <c r="J884" s="12">
        <f t="shared" si="489"/>
        <v>7.7995452333905479E-3</v>
      </c>
      <c r="K884" s="11">
        <f t="shared" si="507"/>
        <v>42053</v>
      </c>
      <c r="L884" s="11">
        <f t="shared" si="490"/>
        <v>42053</v>
      </c>
      <c r="M884" s="1">
        <f t="shared" si="512"/>
        <v>23</v>
      </c>
      <c r="N884" s="1">
        <f t="shared" si="491"/>
        <v>16</v>
      </c>
      <c r="O884" s="2">
        <f t="shared" si="492"/>
        <v>1.0054193499999999</v>
      </c>
      <c r="P884" s="13">
        <f t="shared" si="519"/>
        <v>1.0050998</v>
      </c>
      <c r="Q884" s="13">
        <f t="shared" si="513"/>
        <v>1.1517395719133874</v>
      </c>
      <c r="R884" s="2">
        <f t="shared" si="515"/>
        <v>1.15798125</v>
      </c>
      <c r="S884" s="2">
        <f t="shared" si="508"/>
        <v>1.13180649</v>
      </c>
      <c r="T884" s="2">
        <f t="shared" si="493"/>
        <v>334998.10404935997</v>
      </c>
      <c r="U884" s="2">
        <f t="shared" si="494"/>
        <v>1361.6869607539231</v>
      </c>
      <c r="V884" s="2">
        <f t="shared" si="495"/>
        <v>45128.033308963328</v>
      </c>
      <c r="W884" s="2">
        <f t="shared" si="496"/>
        <v>342475.03843957727</v>
      </c>
      <c r="X884" s="17">
        <f t="shared" si="497"/>
        <v>0</v>
      </c>
      <c r="Y884" s="2">
        <f t="shared" si="498"/>
        <v>0</v>
      </c>
      <c r="Z884" s="72">
        <f t="shared" si="499"/>
        <v>0</v>
      </c>
      <c r="AA884" s="2">
        <f t="shared" si="500"/>
        <v>0</v>
      </c>
      <c r="AB884" s="12">
        <f t="shared" si="509"/>
        <v>4.6600000000000003E-2</v>
      </c>
      <c r="AC884" s="17">
        <f t="shared" si="501"/>
        <v>16</v>
      </c>
      <c r="AD884" s="17">
        <v>252</v>
      </c>
      <c r="AE884" s="13">
        <f t="shared" si="514"/>
        <v>1.0028960469999999</v>
      </c>
      <c r="AF884" s="2">
        <f t="shared" si="502"/>
        <v>970.17025422999995</v>
      </c>
      <c r="AG884" s="2">
        <f t="shared" si="503"/>
        <v>991.82380764000004</v>
      </c>
      <c r="AH884" s="3">
        <f t="shared" si="504"/>
        <v>0</v>
      </c>
      <c r="AI884" s="4" t="str">
        <f t="shared" si="510"/>
        <v>A+J=</v>
      </c>
      <c r="AJ884" s="11">
        <f t="shared" si="511"/>
        <v>42053</v>
      </c>
      <c r="AK884" s="15"/>
      <c r="AL884" s="14"/>
      <c r="AM884" s="10"/>
      <c r="AN884" s="15"/>
      <c r="AO884" s="10"/>
      <c r="AP884" s="10"/>
      <c r="AQ884" s="5"/>
      <c r="AR884" s="5"/>
      <c r="AS884" s="16"/>
      <c r="AT884" s="10"/>
      <c r="AU884" s="10"/>
      <c r="AV884" s="10"/>
      <c r="AW884" s="10"/>
      <c r="AX884" s="10"/>
      <c r="AY884" s="10"/>
      <c r="AZ884" s="10"/>
      <c r="BA884" s="10"/>
      <c r="BB884" s="10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  <c r="CX884" s="42"/>
      <c r="CY884" s="42"/>
      <c r="CZ884" s="42"/>
      <c r="DA884" s="42"/>
      <c r="DB884" s="42"/>
      <c r="DC884" s="42"/>
      <c r="DD884" s="42"/>
      <c r="DE884" s="42"/>
      <c r="DF884" s="42"/>
      <c r="DG884" s="42"/>
      <c r="DH884" s="42"/>
      <c r="DI884" s="42"/>
      <c r="DJ884" s="42"/>
      <c r="DK884" s="42"/>
      <c r="DL884" s="42"/>
      <c r="DM884" s="42"/>
      <c r="DN884" s="42"/>
      <c r="DO884" s="42"/>
      <c r="DP884" s="42"/>
      <c r="DQ884" s="42"/>
      <c r="DR884" s="42"/>
      <c r="DS884" s="42"/>
      <c r="DT884" s="42"/>
      <c r="DU884" s="42"/>
      <c r="DV884" s="42"/>
      <c r="DW884" s="42"/>
      <c r="DX884" s="42"/>
      <c r="DY884" s="42"/>
      <c r="DZ884" s="42"/>
      <c r="EA884" s="42"/>
      <c r="EB884" s="42"/>
      <c r="EC884" s="42"/>
      <c r="ED884" s="42"/>
      <c r="EE884" s="42"/>
      <c r="EF884" s="42"/>
      <c r="EG884" s="42"/>
      <c r="EH884" s="42"/>
    </row>
    <row r="885" spans="1:138" x14ac:dyDescent="0.2">
      <c r="A885" s="158">
        <f t="shared" si="505"/>
        <v>42041</v>
      </c>
      <c r="B885" s="2">
        <f t="shared" si="487"/>
        <v>343641.04406728636</v>
      </c>
      <c r="C885" s="2">
        <f t="shared" si="506"/>
        <v>295985.31816985999</v>
      </c>
      <c r="D885" s="2">
        <f>SUM(Y885:Y$1074)</f>
        <v>10330.955332729998</v>
      </c>
      <c r="E885" s="73">
        <f t="shared" si="488"/>
        <v>285654.36283712997</v>
      </c>
      <c r="F885" s="88">
        <f t="shared" si="516"/>
        <v>4028.44</v>
      </c>
      <c r="G885" s="3">
        <f>IF(AND(N885=1,N884&gt;1),VLOOKUP(A884,[1]Plan1!$BK$81:$BM$259,3),G884)</f>
        <v>4059.86</v>
      </c>
      <c r="H885" s="11">
        <f t="shared" si="517"/>
        <v>41958</v>
      </c>
      <c r="I885" s="11">
        <f t="shared" si="518"/>
        <v>41988</v>
      </c>
      <c r="J885" s="12">
        <f t="shared" si="489"/>
        <v>7.7995452333905479E-3</v>
      </c>
      <c r="K885" s="11">
        <f t="shared" si="507"/>
        <v>42053</v>
      </c>
      <c r="L885" s="11">
        <f t="shared" si="490"/>
        <v>42053</v>
      </c>
      <c r="M885" s="1">
        <f t="shared" si="512"/>
        <v>23</v>
      </c>
      <c r="N885" s="1">
        <f t="shared" si="491"/>
        <v>17</v>
      </c>
      <c r="O885" s="2">
        <f t="shared" si="492"/>
        <v>1.0057590300000001</v>
      </c>
      <c r="P885" s="13">
        <f t="shared" si="519"/>
        <v>1.0050998</v>
      </c>
      <c r="Q885" s="13">
        <f t="shared" si="513"/>
        <v>1.1517395719133874</v>
      </c>
      <c r="R885" s="2">
        <f t="shared" si="515"/>
        <v>1.15837247</v>
      </c>
      <c r="S885" s="2">
        <f t="shared" si="508"/>
        <v>1.13180649</v>
      </c>
      <c r="T885" s="2">
        <f t="shared" si="493"/>
        <v>334998.10404935997</v>
      </c>
      <c r="U885" s="2">
        <f t="shared" si="494"/>
        <v>1361.6869607539231</v>
      </c>
      <c r="V885" s="2">
        <f t="shared" si="495"/>
        <v>45239.787008792475</v>
      </c>
      <c r="W885" s="2">
        <f t="shared" si="496"/>
        <v>342586.79213940637</v>
      </c>
      <c r="X885" s="17">
        <f t="shared" si="497"/>
        <v>0</v>
      </c>
      <c r="Y885" s="2">
        <f t="shared" si="498"/>
        <v>0</v>
      </c>
      <c r="Z885" s="72">
        <f t="shared" si="499"/>
        <v>0</v>
      </c>
      <c r="AA885" s="2">
        <f t="shared" si="500"/>
        <v>0</v>
      </c>
      <c r="AB885" s="12">
        <f t="shared" si="509"/>
        <v>4.6600000000000003E-2</v>
      </c>
      <c r="AC885" s="17">
        <f t="shared" si="501"/>
        <v>17</v>
      </c>
      <c r="AD885" s="17">
        <v>252</v>
      </c>
      <c r="AE885" s="13">
        <f t="shared" si="514"/>
        <v>1.003077328</v>
      </c>
      <c r="AF885" s="2">
        <f t="shared" si="502"/>
        <v>1030.89904553</v>
      </c>
      <c r="AG885" s="2">
        <f t="shared" si="503"/>
        <v>1054.25192788</v>
      </c>
      <c r="AH885" s="3">
        <f t="shared" si="504"/>
        <v>0</v>
      </c>
      <c r="AI885" s="4" t="str">
        <f t="shared" si="510"/>
        <v>A+J=</v>
      </c>
      <c r="AJ885" s="11">
        <f t="shared" si="511"/>
        <v>42053</v>
      </c>
      <c r="AK885" s="11"/>
      <c r="AL885" s="4"/>
      <c r="AM885" s="1"/>
      <c r="AN885" s="11"/>
      <c r="AO885" s="1"/>
      <c r="AP885" s="1"/>
      <c r="AQ885" s="3"/>
      <c r="AR885" s="3"/>
      <c r="AS885" s="6"/>
      <c r="AT885" s="1"/>
      <c r="AU885" s="1"/>
      <c r="AV885" s="1"/>
      <c r="AW885" s="1"/>
      <c r="AX885" s="1"/>
      <c r="AY885" s="1"/>
      <c r="AZ885" s="1"/>
      <c r="BA885" s="1"/>
      <c r="BB885" s="1"/>
    </row>
    <row r="886" spans="1:138" x14ac:dyDescent="0.2">
      <c r="A886" s="158">
        <f t="shared" si="505"/>
        <v>42042</v>
      </c>
      <c r="B886" s="2">
        <f t="shared" si="487"/>
        <v>343815.31783596636</v>
      </c>
      <c r="C886" s="2">
        <f t="shared" si="506"/>
        <v>295985.31816985999</v>
      </c>
      <c r="D886" s="2">
        <f>SUM(Y886:Y$1074)</f>
        <v>10330.955332729998</v>
      </c>
      <c r="E886" s="73">
        <f t="shared" si="488"/>
        <v>285654.36283712997</v>
      </c>
      <c r="F886" s="88">
        <f t="shared" si="516"/>
        <v>4028.44</v>
      </c>
      <c r="G886" s="3">
        <f>IF(AND(N886=1,N885&gt;1),VLOOKUP(A885,[1]Plan1!$BK$81:$BM$259,3),G885)</f>
        <v>4059.86</v>
      </c>
      <c r="H886" s="11">
        <f t="shared" si="517"/>
        <v>41958</v>
      </c>
      <c r="I886" s="11">
        <f t="shared" si="518"/>
        <v>41988</v>
      </c>
      <c r="J886" s="12">
        <f t="shared" si="489"/>
        <v>7.7995452333905479E-3</v>
      </c>
      <c r="K886" s="11">
        <f t="shared" si="507"/>
        <v>42053</v>
      </c>
      <c r="L886" s="11">
        <f t="shared" si="490"/>
        <v>42053</v>
      </c>
      <c r="M886" s="1">
        <f t="shared" si="512"/>
        <v>23</v>
      </c>
      <c r="N886" s="1">
        <f t="shared" si="491"/>
        <v>18</v>
      </c>
      <c r="O886" s="2">
        <f t="shared" si="492"/>
        <v>1.00609883</v>
      </c>
      <c r="P886" s="13">
        <f t="shared" si="519"/>
        <v>1.0050998</v>
      </c>
      <c r="Q886" s="13">
        <f t="shared" si="513"/>
        <v>1.1517395719133874</v>
      </c>
      <c r="R886" s="2">
        <f t="shared" si="515"/>
        <v>1.1587638300000001</v>
      </c>
      <c r="S886" s="2">
        <f t="shared" si="508"/>
        <v>1.13180649</v>
      </c>
      <c r="T886" s="2">
        <f t="shared" si="493"/>
        <v>334998.10404935997</v>
      </c>
      <c r="U886" s="2">
        <f t="shared" si="494"/>
        <v>1361.6869607539231</v>
      </c>
      <c r="V886" s="2">
        <f t="shared" si="495"/>
        <v>45351.580700232436</v>
      </c>
      <c r="W886" s="2">
        <f t="shared" si="496"/>
        <v>342698.58583084634</v>
      </c>
      <c r="X886" s="17">
        <f t="shared" si="497"/>
        <v>0</v>
      </c>
      <c r="Y886" s="2">
        <f t="shared" si="498"/>
        <v>0</v>
      </c>
      <c r="Z886" s="72">
        <f t="shared" si="499"/>
        <v>0</v>
      </c>
      <c r="AA886" s="2">
        <f t="shared" si="500"/>
        <v>0</v>
      </c>
      <c r="AB886" s="12">
        <f t="shared" si="509"/>
        <v>4.6600000000000003E-2</v>
      </c>
      <c r="AC886" s="17">
        <f t="shared" si="501"/>
        <v>18</v>
      </c>
      <c r="AD886" s="17">
        <v>252</v>
      </c>
      <c r="AE886" s="13">
        <f t="shared" si="514"/>
        <v>1.003258642</v>
      </c>
      <c r="AF886" s="2">
        <f t="shared" si="502"/>
        <v>1091.6388917700001</v>
      </c>
      <c r="AG886" s="2">
        <f t="shared" si="503"/>
        <v>1116.7320051199999</v>
      </c>
      <c r="AH886" s="3">
        <f t="shared" si="504"/>
        <v>0</v>
      </c>
      <c r="AI886" s="4" t="str">
        <f t="shared" si="510"/>
        <v>A+J=</v>
      </c>
      <c r="AJ886" s="11">
        <f t="shared" si="511"/>
        <v>42053</v>
      </c>
      <c r="AK886" s="11"/>
      <c r="AL886" s="4"/>
      <c r="AM886" s="1"/>
      <c r="AN886" s="11"/>
      <c r="AO886" s="1"/>
      <c r="AP886" s="1"/>
      <c r="AQ886" s="3"/>
      <c r="AR886" s="3"/>
      <c r="AS886" s="6"/>
      <c r="AT886" s="1"/>
      <c r="AU886" s="1"/>
      <c r="AV886" s="1"/>
      <c r="AW886" s="1"/>
      <c r="AX886" s="1"/>
      <c r="AY886" s="1"/>
      <c r="AZ886" s="1"/>
      <c r="BA886" s="1"/>
      <c r="BB886" s="1"/>
    </row>
    <row r="887" spans="1:138" x14ac:dyDescent="0.2">
      <c r="A887" s="158">
        <f t="shared" si="505"/>
        <v>42043</v>
      </c>
      <c r="B887" s="2">
        <f t="shared" si="487"/>
        <v>343815.31783596636</v>
      </c>
      <c r="C887" s="2">
        <f t="shared" si="506"/>
        <v>295985.31816985999</v>
      </c>
      <c r="D887" s="2">
        <f>SUM(Y887:Y$1074)</f>
        <v>10330.955332729998</v>
      </c>
      <c r="E887" s="73">
        <f t="shared" si="488"/>
        <v>285654.36283712997</v>
      </c>
      <c r="F887" s="88">
        <f t="shared" si="516"/>
        <v>4028.44</v>
      </c>
      <c r="G887" s="3">
        <f>IF(AND(N887=1,N886&gt;1),VLOOKUP(A886,[1]Plan1!$BK$81:$BM$259,3),G886)</f>
        <v>4059.86</v>
      </c>
      <c r="H887" s="11">
        <f t="shared" si="517"/>
        <v>41958</v>
      </c>
      <c r="I887" s="11">
        <f t="shared" si="518"/>
        <v>41988</v>
      </c>
      <c r="J887" s="12">
        <f t="shared" si="489"/>
        <v>7.7995452333905479E-3</v>
      </c>
      <c r="K887" s="11">
        <f t="shared" si="507"/>
        <v>42053</v>
      </c>
      <c r="L887" s="11">
        <f t="shared" si="490"/>
        <v>42053</v>
      </c>
      <c r="M887" s="1">
        <f t="shared" si="512"/>
        <v>23</v>
      </c>
      <c r="N887" s="1">
        <f t="shared" si="491"/>
        <v>18</v>
      </c>
      <c r="O887" s="2">
        <f t="shared" si="492"/>
        <v>1.00609883</v>
      </c>
      <c r="P887" s="13">
        <f t="shared" si="519"/>
        <v>1.0050998</v>
      </c>
      <c r="Q887" s="13">
        <f t="shared" si="513"/>
        <v>1.1517395719133874</v>
      </c>
      <c r="R887" s="2">
        <f t="shared" si="515"/>
        <v>1.1587638300000001</v>
      </c>
      <c r="S887" s="2">
        <f t="shared" si="508"/>
        <v>1.13180649</v>
      </c>
      <c r="T887" s="2">
        <f t="shared" si="493"/>
        <v>334998.10404935997</v>
      </c>
      <c r="U887" s="2">
        <f t="shared" si="494"/>
        <v>1361.6869607539231</v>
      </c>
      <c r="V887" s="2">
        <f t="shared" si="495"/>
        <v>45351.580700232436</v>
      </c>
      <c r="W887" s="2">
        <f t="shared" si="496"/>
        <v>342698.58583084634</v>
      </c>
      <c r="X887" s="17">
        <f t="shared" si="497"/>
        <v>0</v>
      </c>
      <c r="Y887" s="2">
        <f t="shared" si="498"/>
        <v>0</v>
      </c>
      <c r="Z887" s="72">
        <f t="shared" si="499"/>
        <v>0</v>
      </c>
      <c r="AA887" s="2">
        <f t="shared" si="500"/>
        <v>0</v>
      </c>
      <c r="AB887" s="12">
        <f t="shared" si="509"/>
        <v>4.6600000000000003E-2</v>
      </c>
      <c r="AC887" s="17">
        <f t="shared" si="501"/>
        <v>18</v>
      </c>
      <c r="AD887" s="17">
        <v>252</v>
      </c>
      <c r="AE887" s="13">
        <f t="shared" si="514"/>
        <v>1.003258642</v>
      </c>
      <c r="AF887" s="2">
        <f t="shared" si="502"/>
        <v>1091.6388917700001</v>
      </c>
      <c r="AG887" s="2">
        <f t="shared" si="503"/>
        <v>1116.7320051199999</v>
      </c>
      <c r="AH887" s="3">
        <f t="shared" si="504"/>
        <v>0</v>
      </c>
      <c r="AI887" s="4" t="str">
        <f t="shared" si="510"/>
        <v>A+J=</v>
      </c>
      <c r="AJ887" s="11">
        <f t="shared" si="511"/>
        <v>42053</v>
      </c>
      <c r="AK887" s="11"/>
      <c r="AL887" s="4"/>
      <c r="AM887" s="1"/>
      <c r="AN887" s="11"/>
      <c r="AO887" s="1"/>
      <c r="AP887" s="1"/>
      <c r="AQ887" s="3"/>
      <c r="AR887" s="3"/>
      <c r="AS887" s="6"/>
      <c r="AT887" s="1"/>
      <c r="AU887" s="1"/>
      <c r="AV887" s="1"/>
      <c r="AW887" s="1"/>
      <c r="AX887" s="1"/>
      <c r="AY887" s="1"/>
      <c r="AZ887" s="1"/>
      <c r="BA887" s="1"/>
      <c r="BB887" s="1"/>
    </row>
    <row r="888" spans="1:138" x14ac:dyDescent="0.2">
      <c r="A888" s="158">
        <f t="shared" si="505"/>
        <v>42044</v>
      </c>
      <c r="B888" s="2">
        <f t="shared" si="487"/>
        <v>343815.31783596636</v>
      </c>
      <c r="C888" s="2">
        <f t="shared" si="506"/>
        <v>295985.31816985999</v>
      </c>
      <c r="D888" s="2">
        <f>SUM(Y888:Y$1074)</f>
        <v>10330.955332729998</v>
      </c>
      <c r="E888" s="73">
        <f t="shared" si="488"/>
        <v>285654.36283712997</v>
      </c>
      <c r="F888" s="88">
        <f t="shared" si="516"/>
        <v>4028.44</v>
      </c>
      <c r="G888" s="3">
        <f>IF(AND(N888=1,N887&gt;1),VLOOKUP(A887,[1]Plan1!$BK$81:$BM$259,3),G887)</f>
        <v>4059.86</v>
      </c>
      <c r="H888" s="11">
        <f t="shared" si="517"/>
        <v>41958</v>
      </c>
      <c r="I888" s="11">
        <f t="shared" si="518"/>
        <v>41988</v>
      </c>
      <c r="J888" s="12">
        <f t="shared" si="489"/>
        <v>7.7995452333905479E-3</v>
      </c>
      <c r="K888" s="11">
        <f t="shared" si="507"/>
        <v>42053</v>
      </c>
      <c r="L888" s="11">
        <f t="shared" si="490"/>
        <v>42053</v>
      </c>
      <c r="M888" s="1">
        <f t="shared" si="512"/>
        <v>23</v>
      </c>
      <c r="N888" s="1">
        <f t="shared" si="491"/>
        <v>18</v>
      </c>
      <c r="O888" s="2">
        <f t="shared" si="492"/>
        <v>1.00609883</v>
      </c>
      <c r="P888" s="13">
        <f t="shared" si="519"/>
        <v>1.0050998</v>
      </c>
      <c r="Q888" s="13">
        <f t="shared" si="513"/>
        <v>1.1517395719133874</v>
      </c>
      <c r="R888" s="2">
        <f t="shared" si="515"/>
        <v>1.1587638300000001</v>
      </c>
      <c r="S888" s="2">
        <f t="shared" si="508"/>
        <v>1.13180649</v>
      </c>
      <c r="T888" s="2">
        <f t="shared" si="493"/>
        <v>334998.10404935997</v>
      </c>
      <c r="U888" s="2">
        <f t="shared" si="494"/>
        <v>1361.6869607539231</v>
      </c>
      <c r="V888" s="2">
        <f t="shared" si="495"/>
        <v>45351.580700232436</v>
      </c>
      <c r="W888" s="2">
        <f t="shared" si="496"/>
        <v>342698.58583084634</v>
      </c>
      <c r="X888" s="17">
        <f t="shared" si="497"/>
        <v>0</v>
      </c>
      <c r="Y888" s="2">
        <f t="shared" si="498"/>
        <v>0</v>
      </c>
      <c r="Z888" s="72">
        <f t="shared" si="499"/>
        <v>0</v>
      </c>
      <c r="AA888" s="2">
        <f t="shared" si="500"/>
        <v>0</v>
      </c>
      <c r="AB888" s="12">
        <f t="shared" si="509"/>
        <v>4.6600000000000003E-2</v>
      </c>
      <c r="AC888" s="17">
        <f t="shared" si="501"/>
        <v>18</v>
      </c>
      <c r="AD888" s="17">
        <v>252</v>
      </c>
      <c r="AE888" s="13">
        <f t="shared" si="514"/>
        <v>1.003258642</v>
      </c>
      <c r="AF888" s="2">
        <f t="shared" si="502"/>
        <v>1091.6388917700001</v>
      </c>
      <c r="AG888" s="2">
        <f t="shared" si="503"/>
        <v>1116.7320051199999</v>
      </c>
      <c r="AH888" s="3">
        <f t="shared" si="504"/>
        <v>0</v>
      </c>
      <c r="AI888" s="4" t="str">
        <f t="shared" si="510"/>
        <v>A+J=</v>
      </c>
      <c r="AJ888" s="11">
        <f t="shared" si="511"/>
        <v>42053</v>
      </c>
      <c r="AK888" s="11"/>
      <c r="AL888" s="4"/>
      <c r="AM888" s="1"/>
      <c r="AN888" s="11"/>
      <c r="AO888" s="1"/>
      <c r="AP888" s="1"/>
      <c r="AQ888" s="3"/>
      <c r="AR888" s="3"/>
      <c r="AS888" s="6"/>
      <c r="AT888" s="1"/>
      <c r="AU888" s="1"/>
      <c r="AV888" s="1"/>
      <c r="AW888" s="1"/>
      <c r="AX888" s="1"/>
      <c r="AY888" s="1"/>
      <c r="AZ888" s="1"/>
      <c r="BA888" s="1"/>
      <c r="BB888" s="1"/>
    </row>
    <row r="889" spans="1:138" x14ac:dyDescent="0.2">
      <c r="A889" s="158">
        <f t="shared" si="505"/>
        <v>42045</v>
      </c>
      <c r="B889" s="2">
        <f t="shared" si="487"/>
        <v>343989.68037692347</v>
      </c>
      <c r="C889" s="2">
        <f t="shared" si="506"/>
        <v>295985.31816985999</v>
      </c>
      <c r="D889" s="2">
        <f>SUM(Y889:Y$1074)</f>
        <v>10330.955332729998</v>
      </c>
      <c r="E889" s="73">
        <f t="shared" si="488"/>
        <v>285654.36283712997</v>
      </c>
      <c r="F889" s="88">
        <f t="shared" si="516"/>
        <v>4028.44</v>
      </c>
      <c r="G889" s="3">
        <f>IF(AND(N889=1,N888&gt;1),VLOOKUP(A888,[1]Plan1!$BK$81:$BM$259,3),G888)</f>
        <v>4059.86</v>
      </c>
      <c r="H889" s="11">
        <f t="shared" si="517"/>
        <v>41958</v>
      </c>
      <c r="I889" s="11">
        <f t="shared" si="518"/>
        <v>41988</v>
      </c>
      <c r="J889" s="12">
        <f t="shared" si="489"/>
        <v>7.7995452333905479E-3</v>
      </c>
      <c r="K889" s="11">
        <f t="shared" si="507"/>
        <v>42053</v>
      </c>
      <c r="L889" s="11">
        <f t="shared" si="490"/>
        <v>42053</v>
      </c>
      <c r="M889" s="1">
        <f t="shared" si="512"/>
        <v>23</v>
      </c>
      <c r="N889" s="1">
        <f t="shared" si="491"/>
        <v>19</v>
      </c>
      <c r="O889" s="2">
        <f t="shared" si="492"/>
        <v>1.0064387400000001</v>
      </c>
      <c r="P889" s="13">
        <f t="shared" si="519"/>
        <v>1.0050998</v>
      </c>
      <c r="Q889" s="13">
        <f t="shared" si="513"/>
        <v>1.1517395719133874</v>
      </c>
      <c r="R889" s="2">
        <f t="shared" si="515"/>
        <v>1.15915532</v>
      </c>
      <c r="S889" s="2">
        <f t="shared" si="508"/>
        <v>1.13180649</v>
      </c>
      <c r="T889" s="2">
        <f t="shared" si="493"/>
        <v>334998.10404935997</v>
      </c>
      <c r="U889" s="2">
        <f t="shared" si="494"/>
        <v>1361.6869607539231</v>
      </c>
      <c r="V889" s="2">
        <f t="shared" si="495"/>
        <v>45463.411526739525</v>
      </c>
      <c r="W889" s="2">
        <f t="shared" si="496"/>
        <v>342810.41665735346</v>
      </c>
      <c r="X889" s="17">
        <f t="shared" si="497"/>
        <v>0</v>
      </c>
      <c r="Y889" s="2">
        <f t="shared" si="498"/>
        <v>0</v>
      </c>
      <c r="Z889" s="72">
        <f t="shared" si="499"/>
        <v>0</v>
      </c>
      <c r="AA889" s="2">
        <f t="shared" si="500"/>
        <v>0</v>
      </c>
      <c r="AB889" s="12">
        <f t="shared" si="509"/>
        <v>4.6600000000000003E-2</v>
      </c>
      <c r="AC889" s="17">
        <f t="shared" si="501"/>
        <v>19</v>
      </c>
      <c r="AD889" s="17">
        <v>252</v>
      </c>
      <c r="AE889" s="13">
        <f t="shared" si="514"/>
        <v>1.003439988</v>
      </c>
      <c r="AF889" s="2">
        <f t="shared" si="502"/>
        <v>1152.38945795</v>
      </c>
      <c r="AG889" s="2">
        <f t="shared" si="503"/>
        <v>1179.2637195699999</v>
      </c>
      <c r="AH889" s="3">
        <f t="shared" si="504"/>
        <v>0</v>
      </c>
      <c r="AI889" s="4" t="str">
        <f t="shared" si="510"/>
        <v>A+J=</v>
      </c>
      <c r="AJ889" s="11">
        <f t="shared" si="511"/>
        <v>42053</v>
      </c>
      <c r="AK889" s="11"/>
      <c r="AL889" s="4"/>
      <c r="AM889" s="1"/>
      <c r="AN889" s="11"/>
      <c r="AO889" s="1"/>
      <c r="AP889" s="1"/>
      <c r="AQ889" s="3"/>
      <c r="AR889" s="3"/>
      <c r="AS889" s="6"/>
      <c r="AT889" s="1"/>
      <c r="AU889" s="1"/>
      <c r="AV889" s="1"/>
      <c r="AW889" s="1"/>
      <c r="AX889" s="1"/>
      <c r="AY889" s="1"/>
      <c r="AZ889" s="1"/>
      <c r="BA889" s="1"/>
      <c r="BB889" s="1"/>
    </row>
    <row r="890" spans="1:138" x14ac:dyDescent="0.2">
      <c r="A890" s="158">
        <f t="shared" si="505"/>
        <v>42046</v>
      </c>
      <c r="B890" s="2">
        <f t="shared" si="487"/>
        <v>344164.13240692776</v>
      </c>
      <c r="C890" s="2">
        <f t="shared" si="506"/>
        <v>295985.31816985999</v>
      </c>
      <c r="D890" s="2">
        <f>SUM(Y890:Y$1074)</f>
        <v>10330.955332729998</v>
      </c>
      <c r="E890" s="73">
        <f t="shared" si="488"/>
        <v>285654.36283712997</v>
      </c>
      <c r="F890" s="88">
        <f t="shared" si="516"/>
        <v>4028.44</v>
      </c>
      <c r="G890" s="3">
        <f>IF(AND(N890=1,N889&gt;1),VLOOKUP(A889,[1]Plan1!$BK$81:$BM$259,3),G889)</f>
        <v>4059.86</v>
      </c>
      <c r="H890" s="11">
        <f t="shared" si="517"/>
        <v>41958</v>
      </c>
      <c r="I890" s="11">
        <f t="shared" si="518"/>
        <v>41988</v>
      </c>
      <c r="J890" s="12">
        <f t="shared" si="489"/>
        <v>7.7995452333905479E-3</v>
      </c>
      <c r="K890" s="11">
        <f t="shared" si="507"/>
        <v>42053</v>
      </c>
      <c r="L890" s="11">
        <f t="shared" si="490"/>
        <v>42053</v>
      </c>
      <c r="M890" s="1">
        <f t="shared" si="512"/>
        <v>23</v>
      </c>
      <c r="N890" s="1">
        <f t="shared" si="491"/>
        <v>20</v>
      </c>
      <c r="O890" s="2">
        <f t="shared" si="492"/>
        <v>1.0067787699999999</v>
      </c>
      <c r="P890" s="13">
        <f t="shared" si="519"/>
        <v>1.0050998</v>
      </c>
      <c r="Q890" s="13">
        <f t="shared" si="513"/>
        <v>1.1517395719133874</v>
      </c>
      <c r="R890" s="2">
        <f t="shared" si="515"/>
        <v>1.15954694</v>
      </c>
      <c r="S890" s="2">
        <f t="shared" si="508"/>
        <v>1.13180649</v>
      </c>
      <c r="T890" s="2">
        <f t="shared" si="493"/>
        <v>334998.10404935997</v>
      </c>
      <c r="U890" s="2">
        <f t="shared" si="494"/>
        <v>1361.6869607539231</v>
      </c>
      <c r="V890" s="2">
        <f t="shared" si="495"/>
        <v>45575.279488313812</v>
      </c>
      <c r="W890" s="2">
        <f t="shared" si="496"/>
        <v>342922.28461892775</v>
      </c>
      <c r="X890" s="17">
        <f t="shared" si="497"/>
        <v>0</v>
      </c>
      <c r="Y890" s="2">
        <f t="shared" si="498"/>
        <v>0</v>
      </c>
      <c r="Z890" s="72">
        <f t="shared" si="499"/>
        <v>0</v>
      </c>
      <c r="AA890" s="2">
        <f t="shared" si="500"/>
        <v>0</v>
      </c>
      <c r="AB890" s="12">
        <f t="shared" si="509"/>
        <v>4.6600000000000003E-2</v>
      </c>
      <c r="AC890" s="17">
        <f t="shared" si="501"/>
        <v>20</v>
      </c>
      <c r="AD890" s="17">
        <v>252</v>
      </c>
      <c r="AE890" s="13">
        <f t="shared" si="514"/>
        <v>1.0036213679999999</v>
      </c>
      <c r="AF890" s="2">
        <f t="shared" si="502"/>
        <v>1213.15141406</v>
      </c>
      <c r="AG890" s="2">
        <f t="shared" si="503"/>
        <v>1241.847788</v>
      </c>
      <c r="AH890" s="3">
        <f t="shared" si="504"/>
        <v>0</v>
      </c>
      <c r="AI890" s="4" t="str">
        <f t="shared" si="510"/>
        <v>A+J=</v>
      </c>
      <c r="AJ890" s="11">
        <f t="shared" si="511"/>
        <v>42053</v>
      </c>
      <c r="AK890" s="11"/>
      <c r="AL890" s="4"/>
      <c r="AM890" s="1"/>
      <c r="AN890" s="11"/>
      <c r="AO890" s="1"/>
      <c r="AP890" s="1"/>
      <c r="AQ890" s="3"/>
      <c r="AR890" s="3"/>
      <c r="AS890" s="6"/>
      <c r="AT890" s="1"/>
      <c r="AU890" s="1"/>
      <c r="AV890" s="1"/>
      <c r="AW890" s="1"/>
      <c r="AX890" s="1"/>
      <c r="AY890" s="1"/>
      <c r="AZ890" s="1"/>
      <c r="BA890" s="1"/>
      <c r="BB890" s="1"/>
    </row>
    <row r="891" spans="1:138" x14ac:dyDescent="0.2">
      <c r="A891" s="158">
        <f t="shared" si="505"/>
        <v>42047</v>
      </c>
      <c r="B891" s="2">
        <f t="shared" si="487"/>
        <v>344338.67613893282</v>
      </c>
      <c r="C891" s="2">
        <f t="shared" si="506"/>
        <v>295985.31816985999</v>
      </c>
      <c r="D891" s="2">
        <f>SUM(Y891:Y$1074)</f>
        <v>10330.955332729998</v>
      </c>
      <c r="E891" s="73">
        <f t="shared" si="488"/>
        <v>285654.36283712997</v>
      </c>
      <c r="F891" s="88">
        <f t="shared" si="516"/>
        <v>4028.44</v>
      </c>
      <c r="G891" s="3">
        <f>IF(AND(N891=1,N890&gt;1),VLOOKUP(A890,[1]Plan1!$BK$81:$BM$259,3),G890)</f>
        <v>4059.86</v>
      </c>
      <c r="H891" s="11">
        <f t="shared" si="517"/>
        <v>41958</v>
      </c>
      <c r="I891" s="11">
        <f t="shared" si="518"/>
        <v>41988</v>
      </c>
      <c r="J891" s="12">
        <f t="shared" si="489"/>
        <v>7.7995452333905479E-3</v>
      </c>
      <c r="K891" s="11">
        <f t="shared" si="507"/>
        <v>42053</v>
      </c>
      <c r="L891" s="11">
        <f t="shared" si="490"/>
        <v>42053</v>
      </c>
      <c r="M891" s="1">
        <f t="shared" si="512"/>
        <v>23</v>
      </c>
      <c r="N891" s="1">
        <f t="shared" si="491"/>
        <v>21</v>
      </c>
      <c r="O891" s="2">
        <f t="shared" si="492"/>
        <v>1.00711891</v>
      </c>
      <c r="P891" s="13">
        <f t="shared" si="519"/>
        <v>1.0050998</v>
      </c>
      <c r="Q891" s="13">
        <f t="shared" si="513"/>
        <v>1.1517395719133874</v>
      </c>
      <c r="R891" s="2">
        <f t="shared" si="515"/>
        <v>1.1599387000000001</v>
      </c>
      <c r="S891" s="2">
        <f t="shared" si="508"/>
        <v>1.13180649</v>
      </c>
      <c r="T891" s="2">
        <f t="shared" si="493"/>
        <v>334998.10404935997</v>
      </c>
      <c r="U891" s="2">
        <f t="shared" si="494"/>
        <v>1361.6869607539231</v>
      </c>
      <c r="V891" s="2">
        <f t="shared" si="495"/>
        <v>45687.187441498907</v>
      </c>
      <c r="W891" s="2">
        <f t="shared" si="496"/>
        <v>343034.19257211284</v>
      </c>
      <c r="X891" s="17">
        <f t="shared" si="497"/>
        <v>0</v>
      </c>
      <c r="Y891" s="2">
        <f t="shared" si="498"/>
        <v>0</v>
      </c>
      <c r="Z891" s="72">
        <f t="shared" si="499"/>
        <v>0</v>
      </c>
      <c r="AA891" s="2">
        <f t="shared" si="500"/>
        <v>0</v>
      </c>
      <c r="AB891" s="12">
        <f t="shared" si="509"/>
        <v>4.6600000000000003E-2</v>
      </c>
      <c r="AC891" s="17">
        <f t="shared" si="501"/>
        <v>21</v>
      </c>
      <c r="AD891" s="17">
        <v>252</v>
      </c>
      <c r="AE891" s="13">
        <f t="shared" si="514"/>
        <v>1.00380278</v>
      </c>
      <c r="AF891" s="2">
        <f t="shared" si="502"/>
        <v>1273.92409011</v>
      </c>
      <c r="AG891" s="2">
        <f t="shared" si="503"/>
        <v>1304.4835668200001</v>
      </c>
      <c r="AH891" s="3">
        <f t="shared" si="504"/>
        <v>0</v>
      </c>
      <c r="AI891" s="4" t="str">
        <f t="shared" si="510"/>
        <v>A+J=</v>
      </c>
      <c r="AJ891" s="11">
        <f t="shared" si="511"/>
        <v>42053</v>
      </c>
      <c r="AK891" s="11"/>
      <c r="AL891" s="4"/>
      <c r="AM891" s="1"/>
      <c r="AN891" s="11"/>
      <c r="AO891" s="1"/>
      <c r="AP891" s="1"/>
      <c r="AQ891" s="3"/>
      <c r="AR891" s="3"/>
      <c r="AS891" s="6"/>
      <c r="AT891" s="1"/>
      <c r="AU891" s="1"/>
      <c r="AV891" s="1"/>
      <c r="AW891" s="1"/>
      <c r="AX891" s="1"/>
      <c r="AY891" s="1"/>
      <c r="AZ891" s="1"/>
      <c r="BA891" s="1"/>
      <c r="BB891" s="1"/>
    </row>
    <row r="892" spans="1:138" x14ac:dyDescent="0.2">
      <c r="A892" s="158">
        <f t="shared" si="505"/>
        <v>42048</v>
      </c>
      <c r="B892" s="2">
        <f t="shared" si="487"/>
        <v>344513.30908067507</v>
      </c>
      <c r="C892" s="2">
        <f t="shared" si="506"/>
        <v>295985.31816985999</v>
      </c>
      <c r="D892" s="2">
        <f>SUM(Y892:Y$1074)</f>
        <v>10330.955332729998</v>
      </c>
      <c r="E892" s="73">
        <f t="shared" si="488"/>
        <v>285654.36283712997</v>
      </c>
      <c r="F892" s="88">
        <f t="shared" si="516"/>
        <v>4028.44</v>
      </c>
      <c r="G892" s="3">
        <f>IF(AND(N892=1,N891&gt;1),VLOOKUP(A891,[1]Plan1!$BK$81:$BM$259,3),G891)</f>
        <v>4059.86</v>
      </c>
      <c r="H892" s="11">
        <f t="shared" si="517"/>
        <v>41958</v>
      </c>
      <c r="I892" s="11">
        <f t="shared" si="518"/>
        <v>41988</v>
      </c>
      <c r="J892" s="12">
        <f t="shared" si="489"/>
        <v>7.7995452333905479E-3</v>
      </c>
      <c r="K892" s="11">
        <f t="shared" si="507"/>
        <v>42053</v>
      </c>
      <c r="L892" s="11">
        <f t="shared" si="490"/>
        <v>42053</v>
      </c>
      <c r="M892" s="1">
        <f t="shared" si="512"/>
        <v>23</v>
      </c>
      <c r="N892" s="1">
        <f t="shared" si="491"/>
        <v>22</v>
      </c>
      <c r="O892" s="2">
        <f t="shared" si="492"/>
        <v>1.00745917</v>
      </c>
      <c r="P892" s="13">
        <f t="shared" si="519"/>
        <v>1.0050998</v>
      </c>
      <c r="Q892" s="13">
        <f t="shared" si="513"/>
        <v>1.1517395719133874</v>
      </c>
      <c r="R892" s="2">
        <f t="shared" si="515"/>
        <v>1.1603305900000001</v>
      </c>
      <c r="S892" s="2">
        <f t="shared" si="508"/>
        <v>1.13180649</v>
      </c>
      <c r="T892" s="2">
        <f t="shared" si="493"/>
        <v>334998.10404935997</v>
      </c>
      <c r="U892" s="2">
        <f t="shared" si="494"/>
        <v>1361.6869607539231</v>
      </c>
      <c r="V892" s="2">
        <f t="shared" si="495"/>
        <v>45799.132529751136</v>
      </c>
      <c r="W892" s="2">
        <f t="shared" si="496"/>
        <v>343146.13766036509</v>
      </c>
      <c r="X892" s="17">
        <f t="shared" si="497"/>
        <v>0</v>
      </c>
      <c r="Y892" s="2">
        <f t="shared" si="498"/>
        <v>0</v>
      </c>
      <c r="Z892" s="72">
        <f t="shared" si="499"/>
        <v>0</v>
      </c>
      <c r="AA892" s="2">
        <f t="shared" si="500"/>
        <v>0</v>
      </c>
      <c r="AB892" s="12">
        <f t="shared" si="509"/>
        <v>4.6600000000000003E-2</v>
      </c>
      <c r="AC892" s="17">
        <f t="shared" si="501"/>
        <v>22</v>
      </c>
      <c r="AD892" s="17">
        <v>252</v>
      </c>
      <c r="AE892" s="13">
        <f t="shared" si="514"/>
        <v>1.003984225</v>
      </c>
      <c r="AF892" s="2">
        <f t="shared" si="502"/>
        <v>1334.7078211</v>
      </c>
      <c r="AG892" s="2">
        <f t="shared" si="503"/>
        <v>1367.17142031</v>
      </c>
      <c r="AH892" s="3">
        <f t="shared" si="504"/>
        <v>0</v>
      </c>
      <c r="AI892" s="4" t="str">
        <f t="shared" si="510"/>
        <v>A+J=</v>
      </c>
      <c r="AJ892" s="11">
        <f t="shared" si="511"/>
        <v>42053</v>
      </c>
      <c r="AK892" s="11"/>
      <c r="AL892" s="4"/>
      <c r="AM892" s="1"/>
      <c r="AN892" s="11"/>
      <c r="AO892" s="1"/>
      <c r="AP892" s="1"/>
      <c r="AQ892" s="3"/>
      <c r="AR892" s="3"/>
      <c r="AS892" s="6"/>
      <c r="AT892" s="1"/>
      <c r="AU892" s="1"/>
      <c r="AV892" s="1"/>
      <c r="AW892" s="1"/>
      <c r="AX892" s="1"/>
      <c r="AY892" s="1"/>
      <c r="AZ892" s="1"/>
      <c r="BA892" s="1"/>
      <c r="BB892" s="1"/>
    </row>
    <row r="893" spans="1:138" x14ac:dyDescent="0.2">
      <c r="A893" s="158">
        <f t="shared" si="505"/>
        <v>42049</v>
      </c>
      <c r="B893" s="2">
        <f t="shared" si="487"/>
        <v>344688.03126345453</v>
      </c>
      <c r="C893" s="2">
        <f t="shared" si="506"/>
        <v>295985.31816985999</v>
      </c>
      <c r="D893" s="2">
        <f>SUM(Y893:Y$1074)</f>
        <v>10330.955332729998</v>
      </c>
      <c r="E893" s="73">
        <f t="shared" si="488"/>
        <v>285654.36283712997</v>
      </c>
      <c r="F893" s="88">
        <f t="shared" si="516"/>
        <v>4028.44</v>
      </c>
      <c r="G893" s="3">
        <f>IF(AND(N893=1,N892&gt;1),VLOOKUP(A892,[1]Plan1!$BK$81:$BM$259,3),G892)</f>
        <v>4059.86</v>
      </c>
      <c r="H893" s="11">
        <f t="shared" si="517"/>
        <v>41958</v>
      </c>
      <c r="I893" s="11">
        <f t="shared" si="518"/>
        <v>41988</v>
      </c>
      <c r="J893" s="12">
        <f t="shared" si="489"/>
        <v>7.7995452333905479E-3</v>
      </c>
      <c r="K893" s="11">
        <f t="shared" si="507"/>
        <v>42079</v>
      </c>
      <c r="L893" s="11">
        <f t="shared" si="490"/>
        <v>42053</v>
      </c>
      <c r="M893" s="1">
        <f t="shared" si="512"/>
        <v>23</v>
      </c>
      <c r="N893" s="1">
        <f t="shared" si="491"/>
        <v>23</v>
      </c>
      <c r="O893" s="2">
        <f t="shared" si="492"/>
        <v>1.0077995399999999</v>
      </c>
      <c r="P893" s="13">
        <f t="shared" si="519"/>
        <v>1.0050998</v>
      </c>
      <c r="Q893" s="13">
        <f t="shared" si="513"/>
        <v>1.1517395719133874</v>
      </c>
      <c r="R893" s="2">
        <f t="shared" si="515"/>
        <v>1.1607226100000001</v>
      </c>
      <c r="S893" s="2">
        <f t="shared" si="508"/>
        <v>1.13180649</v>
      </c>
      <c r="T893" s="2">
        <f t="shared" si="493"/>
        <v>334998.10404935997</v>
      </c>
      <c r="U893" s="2">
        <f t="shared" si="494"/>
        <v>1361.6869607539231</v>
      </c>
      <c r="V893" s="2">
        <f t="shared" si="495"/>
        <v>45911.114753070564</v>
      </c>
      <c r="W893" s="2">
        <f t="shared" si="496"/>
        <v>343258.1198836845</v>
      </c>
      <c r="X893" s="17">
        <f t="shared" si="497"/>
        <v>0</v>
      </c>
      <c r="Y893" s="2">
        <f t="shared" si="498"/>
        <v>0</v>
      </c>
      <c r="Z893" s="72">
        <f t="shared" si="499"/>
        <v>0</v>
      </c>
      <c r="AA893" s="2">
        <f t="shared" si="500"/>
        <v>0</v>
      </c>
      <c r="AB893" s="12">
        <f t="shared" si="509"/>
        <v>4.6600000000000003E-2</v>
      </c>
      <c r="AC893" s="17">
        <f t="shared" si="501"/>
        <v>23</v>
      </c>
      <c r="AD893" s="17">
        <v>252</v>
      </c>
      <c r="AE893" s="13">
        <f t="shared" si="514"/>
        <v>1.004165703</v>
      </c>
      <c r="AF893" s="2">
        <f t="shared" si="502"/>
        <v>1395.50260703</v>
      </c>
      <c r="AG893" s="2">
        <f t="shared" si="503"/>
        <v>1429.9113797699999</v>
      </c>
      <c r="AH893" s="3">
        <f t="shared" si="504"/>
        <v>0</v>
      </c>
      <c r="AI893" s="4" t="str">
        <f t="shared" si="510"/>
        <v>A+J=</v>
      </c>
      <c r="AJ893" s="11">
        <f t="shared" si="511"/>
        <v>42053</v>
      </c>
      <c r="AK893" s="11"/>
      <c r="AL893" s="4"/>
      <c r="AM893" s="1"/>
      <c r="AN893" s="11"/>
      <c r="AO893" s="1"/>
      <c r="AP893" s="1"/>
      <c r="AQ893" s="3"/>
      <c r="AR893" s="3"/>
      <c r="AS893" s="6"/>
      <c r="AT893" s="1"/>
      <c r="AU893" s="1"/>
      <c r="AV893" s="1"/>
      <c r="AW893" s="1"/>
      <c r="AX893" s="1"/>
      <c r="AY893" s="1"/>
      <c r="AZ893" s="1"/>
      <c r="BA893" s="1"/>
      <c r="BB893" s="1"/>
    </row>
    <row r="894" spans="1:138" x14ac:dyDescent="0.2">
      <c r="A894" s="158">
        <f t="shared" si="505"/>
        <v>42050</v>
      </c>
      <c r="B894" s="2">
        <f t="shared" si="487"/>
        <v>344688.03126345453</v>
      </c>
      <c r="C894" s="2">
        <f t="shared" si="506"/>
        <v>295985.31816985999</v>
      </c>
      <c r="D894" s="2">
        <f>SUM(Y894:Y$1074)</f>
        <v>10330.955332729998</v>
      </c>
      <c r="E894" s="73">
        <f t="shared" si="488"/>
        <v>285654.36283712997</v>
      </c>
      <c r="F894" s="88">
        <f t="shared" si="516"/>
        <v>4028.44</v>
      </c>
      <c r="G894" s="3">
        <f>IF(AND(N894=1,N893&gt;1),VLOOKUP(A893,[1]Plan1!$BK$81:$BM$259,3),G893)</f>
        <v>4059.86</v>
      </c>
      <c r="H894" s="11">
        <f t="shared" si="517"/>
        <v>41958</v>
      </c>
      <c r="I894" s="11">
        <f t="shared" si="518"/>
        <v>41988</v>
      </c>
      <c r="J894" s="12">
        <f t="shared" si="489"/>
        <v>7.7995452333905479E-3</v>
      </c>
      <c r="K894" s="11">
        <f t="shared" si="507"/>
        <v>42079</v>
      </c>
      <c r="L894" s="11">
        <f t="shared" si="490"/>
        <v>42053</v>
      </c>
      <c r="M894" s="1">
        <f t="shared" si="512"/>
        <v>23</v>
      </c>
      <c r="N894" s="1">
        <f t="shared" si="491"/>
        <v>23</v>
      </c>
      <c r="O894" s="2">
        <f t="shared" si="492"/>
        <v>1.0077995399999999</v>
      </c>
      <c r="P894" s="13">
        <f t="shared" si="519"/>
        <v>1.0050998</v>
      </c>
      <c r="Q894" s="13">
        <f t="shared" si="513"/>
        <v>1.1517395719133874</v>
      </c>
      <c r="R894" s="2">
        <f t="shared" si="515"/>
        <v>1.1607226100000001</v>
      </c>
      <c r="S894" s="2">
        <f t="shared" si="508"/>
        <v>1.13180649</v>
      </c>
      <c r="T894" s="2">
        <f t="shared" si="493"/>
        <v>334998.10404935997</v>
      </c>
      <c r="U894" s="2">
        <f t="shared" si="494"/>
        <v>1361.6869607539231</v>
      </c>
      <c r="V894" s="2">
        <f t="shared" si="495"/>
        <v>45911.114753070564</v>
      </c>
      <c r="W894" s="2">
        <f t="shared" si="496"/>
        <v>343258.1198836845</v>
      </c>
      <c r="X894" s="17">
        <f t="shared" si="497"/>
        <v>0</v>
      </c>
      <c r="Y894" s="2">
        <f t="shared" si="498"/>
        <v>0</v>
      </c>
      <c r="Z894" s="72">
        <f t="shared" si="499"/>
        <v>0</v>
      </c>
      <c r="AA894" s="2">
        <f t="shared" si="500"/>
        <v>0</v>
      </c>
      <c r="AB894" s="12">
        <f t="shared" si="509"/>
        <v>4.6600000000000003E-2</v>
      </c>
      <c r="AC894" s="17">
        <f t="shared" si="501"/>
        <v>23</v>
      </c>
      <c r="AD894" s="17">
        <v>252</v>
      </c>
      <c r="AE894" s="13">
        <f t="shared" si="514"/>
        <v>1.004165703</v>
      </c>
      <c r="AF894" s="2">
        <f t="shared" si="502"/>
        <v>1395.50260703</v>
      </c>
      <c r="AG894" s="2">
        <f t="shared" si="503"/>
        <v>1429.9113797699999</v>
      </c>
      <c r="AH894" s="3">
        <f t="shared" si="504"/>
        <v>0</v>
      </c>
      <c r="AI894" s="4" t="str">
        <f t="shared" si="510"/>
        <v>A+J=</v>
      </c>
      <c r="AJ894" s="11">
        <f t="shared" si="511"/>
        <v>42053</v>
      </c>
      <c r="AK894" s="11"/>
      <c r="AL894" s="4"/>
      <c r="AM894" s="1"/>
      <c r="AN894" s="11"/>
      <c r="AO894" s="1"/>
      <c r="AP894" s="1"/>
      <c r="AQ894" s="3"/>
      <c r="AR894" s="3"/>
      <c r="AS894" s="6"/>
      <c r="AT894" s="1"/>
      <c r="AU894" s="1"/>
      <c r="AV894" s="1"/>
      <c r="AW894" s="1"/>
      <c r="AX894" s="1"/>
      <c r="AY894" s="1"/>
      <c r="AZ894" s="1"/>
      <c r="BA894" s="1"/>
      <c r="BB894" s="1"/>
    </row>
    <row r="895" spans="1:138" x14ac:dyDescent="0.2">
      <c r="A895" s="158">
        <f t="shared" si="505"/>
        <v>42051</v>
      </c>
      <c r="B895" s="2">
        <f t="shared" si="487"/>
        <v>344688.03126345453</v>
      </c>
      <c r="C895" s="2">
        <f t="shared" si="506"/>
        <v>295985.31816985999</v>
      </c>
      <c r="D895" s="2">
        <f>SUM(Y895:Y$1074)</f>
        <v>10330.955332729998</v>
      </c>
      <c r="E895" s="73">
        <f t="shared" si="488"/>
        <v>285654.36283712997</v>
      </c>
      <c r="F895" s="88">
        <f t="shared" si="516"/>
        <v>4028.44</v>
      </c>
      <c r="G895" s="3">
        <f>IF(AND(N895=1,N894&gt;1),VLOOKUP(A894,[1]Plan1!$BK$81:$BM$259,3),G894)</f>
        <v>4059.86</v>
      </c>
      <c r="H895" s="11">
        <f t="shared" si="517"/>
        <v>41958</v>
      </c>
      <c r="I895" s="11">
        <f t="shared" si="518"/>
        <v>41988</v>
      </c>
      <c r="J895" s="12">
        <f t="shared" si="489"/>
        <v>7.7995452333905479E-3</v>
      </c>
      <c r="K895" s="11">
        <f t="shared" si="507"/>
        <v>42079</v>
      </c>
      <c r="L895" s="11">
        <f t="shared" si="490"/>
        <v>42053</v>
      </c>
      <c r="M895" s="1">
        <f t="shared" si="512"/>
        <v>23</v>
      </c>
      <c r="N895" s="1">
        <f t="shared" si="491"/>
        <v>23</v>
      </c>
      <c r="O895" s="2">
        <f t="shared" si="492"/>
        <v>1.0077995399999999</v>
      </c>
      <c r="P895" s="13">
        <f t="shared" si="519"/>
        <v>1.0050998</v>
      </c>
      <c r="Q895" s="13">
        <f t="shared" si="513"/>
        <v>1.1517395719133874</v>
      </c>
      <c r="R895" s="2">
        <f t="shared" si="515"/>
        <v>1.1607226100000001</v>
      </c>
      <c r="S895" s="2">
        <f t="shared" si="508"/>
        <v>1.13180649</v>
      </c>
      <c r="T895" s="2">
        <f t="shared" si="493"/>
        <v>334998.10404935997</v>
      </c>
      <c r="U895" s="2">
        <f t="shared" si="494"/>
        <v>1361.6869607539231</v>
      </c>
      <c r="V895" s="2">
        <f t="shared" si="495"/>
        <v>45911.114753070564</v>
      </c>
      <c r="W895" s="2">
        <f t="shared" si="496"/>
        <v>343258.1198836845</v>
      </c>
      <c r="X895" s="17">
        <f t="shared" si="497"/>
        <v>0</v>
      </c>
      <c r="Y895" s="2">
        <f t="shared" si="498"/>
        <v>0</v>
      </c>
      <c r="Z895" s="72">
        <f t="shared" si="499"/>
        <v>0</v>
      </c>
      <c r="AA895" s="2">
        <f t="shared" si="500"/>
        <v>0</v>
      </c>
      <c r="AB895" s="12">
        <f t="shared" si="509"/>
        <v>4.6600000000000003E-2</v>
      </c>
      <c r="AC895" s="17">
        <f t="shared" si="501"/>
        <v>23</v>
      </c>
      <c r="AD895" s="17">
        <v>252</v>
      </c>
      <c r="AE895" s="13">
        <f t="shared" si="514"/>
        <v>1.004165703</v>
      </c>
      <c r="AF895" s="2">
        <f t="shared" si="502"/>
        <v>1395.50260703</v>
      </c>
      <c r="AG895" s="2">
        <f t="shared" si="503"/>
        <v>1429.9113797699999</v>
      </c>
      <c r="AH895" s="3">
        <f t="shared" si="504"/>
        <v>0</v>
      </c>
      <c r="AI895" s="4" t="str">
        <f t="shared" si="510"/>
        <v>A+J=</v>
      </c>
      <c r="AJ895" s="11">
        <f t="shared" si="511"/>
        <v>42053</v>
      </c>
      <c r="AK895" s="11"/>
      <c r="AL895" s="4"/>
      <c r="AM895" s="1"/>
      <c r="AN895" s="11"/>
      <c r="AO895" s="1"/>
      <c r="AP895" s="1"/>
      <c r="AQ895" s="3"/>
      <c r="AR895" s="3"/>
      <c r="AS895" s="6"/>
      <c r="AT895" s="1"/>
      <c r="AU895" s="1"/>
      <c r="AV895" s="1"/>
      <c r="AW895" s="1"/>
      <c r="AX895" s="1"/>
      <c r="AY895" s="1"/>
      <c r="AZ895" s="1"/>
      <c r="BA895" s="1"/>
      <c r="BB895" s="1"/>
    </row>
    <row r="896" spans="1:138" x14ac:dyDescent="0.2">
      <c r="A896" s="158">
        <f t="shared" si="505"/>
        <v>42052</v>
      </c>
      <c r="B896" s="2">
        <f t="shared" si="487"/>
        <v>344688.03126345453</v>
      </c>
      <c r="C896" s="2">
        <f t="shared" si="506"/>
        <v>295985.31816985999</v>
      </c>
      <c r="D896" s="2">
        <f>SUM(Y896:Y$1074)</f>
        <v>10330.955332729998</v>
      </c>
      <c r="E896" s="73">
        <f t="shared" si="488"/>
        <v>285654.36283712997</v>
      </c>
      <c r="F896" s="88">
        <f t="shared" si="516"/>
        <v>4028.44</v>
      </c>
      <c r="G896" s="3">
        <f>IF(AND(N896=1,N895&gt;1),VLOOKUP(A895,[1]Plan1!$BK$81:$BM$259,3),G895)</f>
        <v>4059.86</v>
      </c>
      <c r="H896" s="11">
        <f t="shared" si="517"/>
        <v>41958</v>
      </c>
      <c r="I896" s="11">
        <f t="shared" si="518"/>
        <v>41988</v>
      </c>
      <c r="J896" s="12">
        <f t="shared" si="489"/>
        <v>7.7995452333905479E-3</v>
      </c>
      <c r="K896" s="11">
        <f t="shared" si="507"/>
        <v>42079</v>
      </c>
      <c r="L896" s="11">
        <f t="shared" si="490"/>
        <v>42053</v>
      </c>
      <c r="M896" s="1">
        <f t="shared" si="512"/>
        <v>23</v>
      </c>
      <c r="N896" s="1">
        <f t="shared" si="491"/>
        <v>23</v>
      </c>
      <c r="O896" s="2">
        <f t="shared" si="492"/>
        <v>1.0077995399999999</v>
      </c>
      <c r="P896" s="13">
        <f t="shared" si="519"/>
        <v>1.0050998</v>
      </c>
      <c r="Q896" s="13">
        <f t="shared" si="513"/>
        <v>1.1517395719133874</v>
      </c>
      <c r="R896" s="2">
        <f t="shared" si="515"/>
        <v>1.1607226100000001</v>
      </c>
      <c r="S896" s="2">
        <f t="shared" si="508"/>
        <v>1.13180649</v>
      </c>
      <c r="T896" s="2">
        <f t="shared" si="493"/>
        <v>334998.10404935997</v>
      </c>
      <c r="U896" s="2">
        <f t="shared" si="494"/>
        <v>1361.6869607539231</v>
      </c>
      <c r="V896" s="2">
        <f t="shared" si="495"/>
        <v>45911.114753070564</v>
      </c>
      <c r="W896" s="2">
        <f t="shared" si="496"/>
        <v>343258.1198836845</v>
      </c>
      <c r="X896" s="17">
        <f t="shared" si="497"/>
        <v>0</v>
      </c>
      <c r="Y896" s="2">
        <f t="shared" si="498"/>
        <v>0</v>
      </c>
      <c r="Z896" s="72">
        <f t="shared" si="499"/>
        <v>0</v>
      </c>
      <c r="AA896" s="2">
        <f t="shared" si="500"/>
        <v>0</v>
      </c>
      <c r="AB896" s="12">
        <f t="shared" si="509"/>
        <v>4.6600000000000003E-2</v>
      </c>
      <c r="AC896" s="17">
        <f t="shared" si="501"/>
        <v>23</v>
      </c>
      <c r="AD896" s="17">
        <v>252</v>
      </c>
      <c r="AE896" s="13">
        <f t="shared" si="514"/>
        <v>1.004165703</v>
      </c>
      <c r="AF896" s="2">
        <f t="shared" si="502"/>
        <v>1395.50260703</v>
      </c>
      <c r="AG896" s="2">
        <f t="shared" si="503"/>
        <v>1429.9113797699999</v>
      </c>
      <c r="AH896" s="3">
        <f t="shared" si="504"/>
        <v>0</v>
      </c>
      <c r="AI896" s="4" t="str">
        <f t="shared" si="510"/>
        <v>A+J=</v>
      </c>
      <c r="AJ896" s="11">
        <f t="shared" si="511"/>
        <v>42053</v>
      </c>
      <c r="AK896" s="11"/>
      <c r="AL896" s="4"/>
      <c r="AM896" s="1"/>
      <c r="AN896" s="11"/>
      <c r="AO896" s="1"/>
      <c r="AP896" s="1"/>
      <c r="AQ896" s="3"/>
      <c r="AR896" s="3"/>
      <c r="AS896" s="6"/>
      <c r="AT896" s="1"/>
      <c r="AU896" s="1"/>
      <c r="AV896" s="1"/>
      <c r="AW896" s="1"/>
      <c r="AX896" s="1"/>
      <c r="AY896" s="1"/>
      <c r="AZ896" s="1"/>
      <c r="BA896" s="1"/>
      <c r="BB896" s="1"/>
    </row>
    <row r="897" spans="1:54" x14ac:dyDescent="0.2">
      <c r="A897" s="156">
        <f t="shared" si="505"/>
        <v>42053</v>
      </c>
      <c r="B897" s="82">
        <f t="shared" si="487"/>
        <v>344688.03126345453</v>
      </c>
      <c r="C897" s="82">
        <f t="shared" si="506"/>
        <v>295985.31816985999</v>
      </c>
      <c r="D897" s="82">
        <f>SUM(Y897:Y$1074)</f>
        <v>10330.955332729998</v>
      </c>
      <c r="E897" s="83">
        <f t="shared" si="488"/>
        <v>285654.36283712997</v>
      </c>
      <c r="F897" s="89">
        <f t="shared" si="516"/>
        <v>4028.44</v>
      </c>
      <c r="G897" s="39">
        <f>IF(AND(N897=1,N896&gt;1),VLOOKUP(A896,[1]Plan1!$BK$81:$BM$259,3),G896)</f>
        <v>4059.86</v>
      </c>
      <c r="H897" s="18">
        <f t="shared" si="517"/>
        <v>41958</v>
      </c>
      <c r="I897" s="18">
        <f t="shared" si="518"/>
        <v>41988</v>
      </c>
      <c r="J897" s="84">
        <f t="shared" si="489"/>
        <v>7.7995452333905479E-3</v>
      </c>
      <c r="K897" s="18">
        <f t="shared" si="507"/>
        <v>42079</v>
      </c>
      <c r="L897" s="18">
        <f t="shared" si="490"/>
        <v>42053</v>
      </c>
      <c r="M897" s="38">
        <f t="shared" si="512"/>
        <v>23</v>
      </c>
      <c r="N897" s="38">
        <f t="shared" si="491"/>
        <v>23</v>
      </c>
      <c r="O897" s="82">
        <f t="shared" si="492"/>
        <v>1.0077995399999999</v>
      </c>
      <c r="P897" s="85">
        <f t="shared" si="519"/>
        <v>1.0050998</v>
      </c>
      <c r="Q897" s="85">
        <f t="shared" si="513"/>
        <v>1.1517395719133874</v>
      </c>
      <c r="R897" s="82">
        <f t="shared" si="515"/>
        <v>1.1607226100000001</v>
      </c>
      <c r="S897" s="82">
        <f t="shared" si="508"/>
        <v>1.13180649</v>
      </c>
      <c r="T897" s="82">
        <f t="shared" si="493"/>
        <v>334998.10404935997</v>
      </c>
      <c r="U897" s="82">
        <f t="shared" si="494"/>
        <v>1361.6869607539231</v>
      </c>
      <c r="V897" s="82">
        <f t="shared" si="495"/>
        <v>45911.114753070564</v>
      </c>
      <c r="W897" s="82">
        <f t="shared" si="496"/>
        <v>343258.1198836845</v>
      </c>
      <c r="X897" s="86">
        <f t="shared" si="497"/>
        <v>29</v>
      </c>
      <c r="Y897" s="82">
        <f t="shared" si="498"/>
        <v>1343.65791021</v>
      </c>
      <c r="Z897" s="87">
        <f t="shared" si="499"/>
        <v>4.5396100000000003E-3</v>
      </c>
      <c r="AA897" s="82">
        <f t="shared" si="500"/>
        <v>1520.7607431199999</v>
      </c>
      <c r="AB897" s="84">
        <f t="shared" si="509"/>
        <v>4.6600000000000003E-2</v>
      </c>
      <c r="AC897" s="86">
        <f t="shared" si="501"/>
        <v>23</v>
      </c>
      <c r="AD897" s="86">
        <v>252</v>
      </c>
      <c r="AE897" s="85">
        <f t="shared" si="514"/>
        <v>1.004165703</v>
      </c>
      <c r="AF897" s="82">
        <f t="shared" si="502"/>
        <v>1395.50260703</v>
      </c>
      <c r="AG897" s="82">
        <f t="shared" si="503"/>
        <v>1429.9113797699999</v>
      </c>
      <c r="AH897" s="39">
        <f t="shared" si="504"/>
        <v>2916.26335015</v>
      </c>
      <c r="AI897" s="40" t="str">
        <f t="shared" si="510"/>
        <v>A+J=</v>
      </c>
      <c r="AJ897" s="18">
        <f t="shared" si="511"/>
        <v>42053</v>
      </c>
      <c r="AK897" s="3">
        <f>(B897-AA897-AF897)*78</f>
        <v>26658197.897237755</v>
      </c>
      <c r="AL897" s="4"/>
      <c r="AM897" s="1"/>
      <c r="AN897" s="11"/>
      <c r="AO897" s="1"/>
      <c r="AP897" s="1"/>
      <c r="AQ897" s="3"/>
      <c r="AR897" s="3"/>
      <c r="AS897" s="6"/>
      <c r="AT897" s="1"/>
      <c r="AU897" s="1"/>
      <c r="AV897" s="1"/>
      <c r="AW897" s="1"/>
      <c r="AX897" s="1"/>
      <c r="AY897" s="1"/>
      <c r="AZ897" s="1"/>
      <c r="BA897" s="1"/>
      <c r="BB897" s="1"/>
    </row>
    <row r="898" spans="1:54" x14ac:dyDescent="0.2">
      <c r="A898" s="158">
        <f t="shared" si="505"/>
        <v>42054</v>
      </c>
      <c r="B898" s="2">
        <f t="shared" si="487"/>
        <v>342026.2443133854</v>
      </c>
      <c r="C898" s="2">
        <f t="shared" si="506"/>
        <v>294641.66025964997</v>
      </c>
      <c r="D898" s="2">
        <f>SUM(Y898:Y$1074)</f>
        <v>8987.2974225199996</v>
      </c>
      <c r="E898" s="73">
        <f t="shared" si="488"/>
        <v>285654.36283712997</v>
      </c>
      <c r="F898" s="88">
        <f t="shared" si="516"/>
        <v>4059.86</v>
      </c>
      <c r="G898" s="3">
        <f>IF(AND(N898=1,N897&gt;1),VLOOKUP(A897,[1]Plan1!$BK$81:$BM$259,3),G897)</f>
        <v>4110.2</v>
      </c>
      <c r="H898" s="11">
        <f t="shared" si="517"/>
        <v>41992</v>
      </c>
      <c r="I898" s="11">
        <f t="shared" si="518"/>
        <v>42023</v>
      </c>
      <c r="J898" s="12">
        <f t="shared" si="489"/>
        <v>1.2399442345302436E-2</v>
      </c>
      <c r="K898" s="11">
        <f t="shared" si="507"/>
        <v>42079</v>
      </c>
      <c r="L898" s="11">
        <f t="shared" si="490"/>
        <v>42079</v>
      </c>
      <c r="M898" s="1">
        <f t="shared" si="512"/>
        <v>18</v>
      </c>
      <c r="N898" s="1">
        <f t="shared" si="491"/>
        <v>1</v>
      </c>
      <c r="O898" s="2">
        <f t="shared" si="492"/>
        <v>1.0006848500000001</v>
      </c>
      <c r="P898" s="13">
        <f t="shared" si="519"/>
        <v>1.0077995399999999</v>
      </c>
      <c r="Q898" s="13">
        <f t="shared" si="513"/>
        <v>1.1607226107741087</v>
      </c>
      <c r="R898" s="2">
        <f t="shared" si="515"/>
        <v>1.16151753</v>
      </c>
      <c r="S898" s="2">
        <f t="shared" si="508"/>
        <v>1.13180649</v>
      </c>
      <c r="T898" s="2">
        <f t="shared" si="493"/>
        <v>333477.34330623999</v>
      </c>
      <c r="U898" s="2">
        <f t="shared" si="494"/>
        <v>1184.5841278484081</v>
      </c>
      <c r="V898" s="2">
        <f t="shared" si="495"/>
        <v>46138.187119177033</v>
      </c>
      <c r="W898" s="2">
        <f t="shared" si="496"/>
        <v>341964.43150667538</v>
      </c>
      <c r="X898" s="17">
        <f t="shared" si="497"/>
        <v>0</v>
      </c>
      <c r="Y898" s="2">
        <f t="shared" si="498"/>
        <v>0</v>
      </c>
      <c r="Z898" s="72">
        <f t="shared" si="499"/>
        <v>0</v>
      </c>
      <c r="AA898" s="2">
        <f t="shared" si="500"/>
        <v>0</v>
      </c>
      <c r="AB898" s="12">
        <f t="shared" si="509"/>
        <v>4.6600000000000003E-2</v>
      </c>
      <c r="AC898" s="17">
        <f t="shared" si="501"/>
        <v>1</v>
      </c>
      <c r="AD898" s="17">
        <v>252</v>
      </c>
      <c r="AE898" s="13">
        <f t="shared" si="514"/>
        <v>1.0001807579999999</v>
      </c>
      <c r="AF898" s="2">
        <f t="shared" si="502"/>
        <v>60.278697620000003</v>
      </c>
      <c r="AG898" s="2">
        <f t="shared" si="503"/>
        <v>61.812806709999997</v>
      </c>
      <c r="AH898" s="3">
        <f t="shared" si="504"/>
        <v>0</v>
      </c>
      <c r="AI898" s="4" t="str">
        <f t="shared" si="510"/>
        <v>A+J=</v>
      </c>
      <c r="AJ898" s="11">
        <f t="shared" si="511"/>
        <v>42079</v>
      </c>
      <c r="AK898" s="11"/>
      <c r="AL898" s="4"/>
      <c r="AM898" s="1"/>
      <c r="AN898" s="11"/>
      <c r="AO898" s="1"/>
      <c r="AP898" s="1"/>
      <c r="AQ898" s="3"/>
      <c r="AR898" s="3"/>
      <c r="AS898" s="6"/>
      <c r="AT898" s="1"/>
      <c r="AU898" s="1"/>
      <c r="AV898" s="1"/>
      <c r="AW898" s="1"/>
      <c r="AX898" s="1"/>
      <c r="AY898" s="1"/>
      <c r="AZ898" s="1"/>
      <c r="BA898" s="1"/>
      <c r="BB898" s="1"/>
    </row>
    <row r="899" spans="1:54" x14ac:dyDescent="0.2">
      <c r="A899" s="158">
        <f t="shared" si="505"/>
        <v>42055</v>
      </c>
      <c r="B899" s="2">
        <f t="shared" si="487"/>
        <v>342315.37969332142</v>
      </c>
      <c r="C899" s="2">
        <f t="shared" si="506"/>
        <v>294641.66025964997</v>
      </c>
      <c r="D899" s="2">
        <f>SUM(Y899:Y$1074)</f>
        <v>8987.2974225199996</v>
      </c>
      <c r="E899" s="73">
        <f t="shared" si="488"/>
        <v>285654.36283712997</v>
      </c>
      <c r="F899" s="88">
        <f t="shared" si="516"/>
        <v>4059.86</v>
      </c>
      <c r="G899" s="3">
        <f>IF(AND(N899=1,N898&gt;1),VLOOKUP(A898,[1]Plan1!$BK$81:$BM$259,3),G898)</f>
        <v>4110.2</v>
      </c>
      <c r="H899" s="11">
        <f t="shared" si="517"/>
        <v>41992</v>
      </c>
      <c r="I899" s="11">
        <f t="shared" si="518"/>
        <v>42023</v>
      </c>
      <c r="J899" s="12">
        <f t="shared" si="489"/>
        <v>1.2399442345302436E-2</v>
      </c>
      <c r="K899" s="11">
        <f t="shared" si="507"/>
        <v>42079</v>
      </c>
      <c r="L899" s="11">
        <f t="shared" si="490"/>
        <v>42079</v>
      </c>
      <c r="M899" s="1">
        <f t="shared" si="512"/>
        <v>18</v>
      </c>
      <c r="N899" s="1">
        <f t="shared" si="491"/>
        <v>2</v>
      </c>
      <c r="O899" s="2">
        <f t="shared" si="492"/>
        <v>1.0013701800000001</v>
      </c>
      <c r="P899" s="13">
        <f t="shared" si="519"/>
        <v>1.0077995399999999</v>
      </c>
      <c r="Q899" s="13">
        <f t="shared" si="513"/>
        <v>1.1607226107741087</v>
      </c>
      <c r="R899" s="2">
        <f t="shared" si="515"/>
        <v>1.1623129999999999</v>
      </c>
      <c r="S899" s="2">
        <f t="shared" si="508"/>
        <v>1.13180649</v>
      </c>
      <c r="T899" s="2">
        <f t="shared" si="493"/>
        <v>333477.34330623999</v>
      </c>
      <c r="U899" s="2">
        <f t="shared" si="494"/>
        <v>1184.5841278484081</v>
      </c>
      <c r="V899" s="2">
        <f t="shared" si="495"/>
        <v>46365.416595183058</v>
      </c>
      <c r="W899" s="2">
        <f t="shared" si="496"/>
        <v>342191.66098268144</v>
      </c>
      <c r="X899" s="17">
        <f t="shared" si="497"/>
        <v>0</v>
      </c>
      <c r="Y899" s="2">
        <f t="shared" si="498"/>
        <v>0</v>
      </c>
      <c r="Z899" s="72">
        <f t="shared" si="499"/>
        <v>0</v>
      </c>
      <c r="AA899" s="2">
        <f t="shared" si="500"/>
        <v>0</v>
      </c>
      <c r="AB899" s="12">
        <f t="shared" si="509"/>
        <v>4.6600000000000003E-2</v>
      </c>
      <c r="AC899" s="17">
        <f t="shared" si="501"/>
        <v>2</v>
      </c>
      <c r="AD899" s="17">
        <v>252</v>
      </c>
      <c r="AE899" s="13">
        <f t="shared" si="514"/>
        <v>1.0003615480000001</v>
      </c>
      <c r="AF899" s="2">
        <f t="shared" si="502"/>
        <v>120.56806650999999</v>
      </c>
      <c r="AG899" s="2">
        <f t="shared" si="503"/>
        <v>123.71871064</v>
      </c>
      <c r="AH899" s="3">
        <f t="shared" si="504"/>
        <v>0</v>
      </c>
      <c r="AI899" s="4" t="str">
        <f t="shared" si="510"/>
        <v>A+J=</v>
      </c>
      <c r="AJ899" s="11">
        <f t="shared" si="511"/>
        <v>42079</v>
      </c>
      <c r="AK899" s="11"/>
      <c r="AL899" s="4"/>
      <c r="AM899" s="1"/>
      <c r="AN899" s="11"/>
      <c r="AO899" s="1"/>
      <c r="AP899" s="1"/>
      <c r="AQ899" s="3"/>
      <c r="AR899" s="3"/>
      <c r="AS899" s="6"/>
      <c r="AT899" s="1"/>
      <c r="AU899" s="1"/>
      <c r="AV899" s="1"/>
      <c r="AW899" s="1"/>
      <c r="AX899" s="1"/>
      <c r="AY899" s="1"/>
      <c r="AZ899" s="1"/>
      <c r="BA899" s="1"/>
      <c r="BB899" s="1"/>
    </row>
    <row r="900" spans="1:54" x14ac:dyDescent="0.2">
      <c r="A900" s="158">
        <f t="shared" si="505"/>
        <v>42056</v>
      </c>
      <c r="B900" s="2">
        <f t="shared" si="487"/>
        <v>342604.76572982705</v>
      </c>
      <c r="C900" s="2">
        <f t="shared" si="506"/>
        <v>294641.66025964997</v>
      </c>
      <c r="D900" s="2">
        <f>SUM(Y900:Y$1074)</f>
        <v>8987.2974225199996</v>
      </c>
      <c r="E900" s="73">
        <f t="shared" si="488"/>
        <v>285654.36283712997</v>
      </c>
      <c r="F900" s="88">
        <f t="shared" si="516"/>
        <v>4059.86</v>
      </c>
      <c r="G900" s="3">
        <f>IF(AND(N900=1,N899&gt;1),VLOOKUP(A899,[1]Plan1!$BK$81:$BM$259,3),G899)</f>
        <v>4110.2</v>
      </c>
      <c r="H900" s="11">
        <f t="shared" si="517"/>
        <v>41992</v>
      </c>
      <c r="I900" s="11">
        <f t="shared" si="518"/>
        <v>42023</v>
      </c>
      <c r="J900" s="12">
        <f t="shared" si="489"/>
        <v>1.2399442345302436E-2</v>
      </c>
      <c r="K900" s="11">
        <f t="shared" si="507"/>
        <v>42079</v>
      </c>
      <c r="L900" s="11">
        <f t="shared" si="490"/>
        <v>42079</v>
      </c>
      <c r="M900" s="1">
        <f t="shared" si="512"/>
        <v>18</v>
      </c>
      <c r="N900" s="1">
        <f t="shared" si="491"/>
        <v>3</v>
      </c>
      <c r="O900" s="2">
        <f t="shared" si="492"/>
        <v>1.00205597</v>
      </c>
      <c r="P900" s="13">
        <f t="shared" si="519"/>
        <v>1.0077995399999999</v>
      </c>
      <c r="Q900" s="13">
        <f t="shared" si="513"/>
        <v>1.1607226107741087</v>
      </c>
      <c r="R900" s="2">
        <f t="shared" si="515"/>
        <v>1.16310902</v>
      </c>
      <c r="S900" s="2">
        <f t="shared" si="508"/>
        <v>1.13180649</v>
      </c>
      <c r="T900" s="2">
        <f t="shared" si="493"/>
        <v>333477.34330623999</v>
      </c>
      <c r="U900" s="2">
        <f t="shared" si="494"/>
        <v>1184.5841278484081</v>
      </c>
      <c r="V900" s="2">
        <f t="shared" si="495"/>
        <v>46592.803181088704</v>
      </c>
      <c r="W900" s="2">
        <f t="shared" si="496"/>
        <v>342419.04756858706</v>
      </c>
      <c r="X900" s="17">
        <f t="shared" si="497"/>
        <v>0</v>
      </c>
      <c r="Y900" s="2">
        <f t="shared" si="498"/>
        <v>0</v>
      </c>
      <c r="Z900" s="72">
        <f t="shared" si="499"/>
        <v>0</v>
      </c>
      <c r="AA900" s="2">
        <f t="shared" si="500"/>
        <v>0</v>
      </c>
      <c r="AB900" s="12">
        <f t="shared" si="509"/>
        <v>4.6600000000000003E-2</v>
      </c>
      <c r="AC900" s="17">
        <f t="shared" si="501"/>
        <v>3</v>
      </c>
      <c r="AD900" s="17">
        <v>252</v>
      </c>
      <c r="AE900" s="13">
        <f t="shared" si="514"/>
        <v>1.0005423710000001</v>
      </c>
      <c r="AF900" s="2">
        <f t="shared" si="502"/>
        <v>180.86844016000001</v>
      </c>
      <c r="AG900" s="2">
        <f t="shared" si="503"/>
        <v>185.71816124</v>
      </c>
      <c r="AH900" s="3">
        <f t="shared" si="504"/>
        <v>0</v>
      </c>
      <c r="AI900" s="4" t="str">
        <f t="shared" si="510"/>
        <v>A+J=</v>
      </c>
      <c r="AJ900" s="11">
        <f t="shared" si="511"/>
        <v>42079</v>
      </c>
      <c r="AK900" s="11"/>
      <c r="AL900" s="4"/>
      <c r="AM900" s="1"/>
      <c r="AN900" s="11"/>
      <c r="AO900" s="1"/>
      <c r="AP900" s="1"/>
      <c r="AQ900" s="3"/>
      <c r="AR900" s="3"/>
      <c r="AS900" s="6"/>
      <c r="AT900" s="1"/>
      <c r="AU900" s="1"/>
      <c r="AV900" s="1"/>
      <c r="AW900" s="1"/>
      <c r="AX900" s="1"/>
      <c r="AY900" s="1"/>
      <c r="AZ900" s="1"/>
      <c r="BA900" s="1"/>
      <c r="BB900" s="1"/>
    </row>
    <row r="901" spans="1:54" x14ac:dyDescent="0.2">
      <c r="A901" s="158">
        <f t="shared" si="505"/>
        <v>42057</v>
      </c>
      <c r="B901" s="2">
        <f t="shared" si="487"/>
        <v>342604.76572982705</v>
      </c>
      <c r="C901" s="2">
        <f t="shared" si="506"/>
        <v>294641.66025964997</v>
      </c>
      <c r="D901" s="2">
        <f>SUM(Y901:Y$1074)</f>
        <v>8987.2974225199996</v>
      </c>
      <c r="E901" s="73">
        <f t="shared" si="488"/>
        <v>285654.36283712997</v>
      </c>
      <c r="F901" s="88">
        <f t="shared" si="516"/>
        <v>4059.86</v>
      </c>
      <c r="G901" s="3">
        <f>IF(AND(N901=1,N900&gt;1),VLOOKUP(A900,[1]Plan1!$BK$81:$BM$259,3),G900)</f>
        <v>4110.2</v>
      </c>
      <c r="H901" s="11">
        <f t="shared" si="517"/>
        <v>41992</v>
      </c>
      <c r="I901" s="11">
        <f t="shared" si="518"/>
        <v>42023</v>
      </c>
      <c r="J901" s="12">
        <f t="shared" si="489"/>
        <v>1.2399442345302436E-2</v>
      </c>
      <c r="K901" s="11">
        <f t="shared" si="507"/>
        <v>42079</v>
      </c>
      <c r="L901" s="11">
        <f t="shared" si="490"/>
        <v>42079</v>
      </c>
      <c r="M901" s="1">
        <f t="shared" si="512"/>
        <v>18</v>
      </c>
      <c r="N901" s="1">
        <f t="shared" si="491"/>
        <v>3</v>
      </c>
      <c r="O901" s="2">
        <f t="shared" si="492"/>
        <v>1.00205597</v>
      </c>
      <c r="P901" s="13">
        <f t="shared" si="519"/>
        <v>1.0077995399999999</v>
      </c>
      <c r="Q901" s="13">
        <f t="shared" si="513"/>
        <v>1.1607226107741087</v>
      </c>
      <c r="R901" s="2">
        <f t="shared" si="515"/>
        <v>1.16310902</v>
      </c>
      <c r="S901" s="2">
        <f t="shared" si="508"/>
        <v>1.13180649</v>
      </c>
      <c r="T901" s="2">
        <f t="shared" si="493"/>
        <v>333477.34330623999</v>
      </c>
      <c r="U901" s="2">
        <f t="shared" si="494"/>
        <v>1184.5841278484081</v>
      </c>
      <c r="V901" s="2">
        <f t="shared" si="495"/>
        <v>46592.803181088704</v>
      </c>
      <c r="W901" s="2">
        <f t="shared" si="496"/>
        <v>342419.04756858706</v>
      </c>
      <c r="X901" s="17">
        <f t="shared" si="497"/>
        <v>0</v>
      </c>
      <c r="Y901" s="2">
        <f t="shared" si="498"/>
        <v>0</v>
      </c>
      <c r="Z901" s="72">
        <f t="shared" si="499"/>
        <v>0</v>
      </c>
      <c r="AA901" s="2">
        <f t="shared" si="500"/>
        <v>0</v>
      </c>
      <c r="AB901" s="12">
        <f t="shared" si="509"/>
        <v>4.6600000000000003E-2</v>
      </c>
      <c r="AC901" s="17">
        <f t="shared" si="501"/>
        <v>3</v>
      </c>
      <c r="AD901" s="17">
        <v>252</v>
      </c>
      <c r="AE901" s="13">
        <f t="shared" si="514"/>
        <v>1.0005423710000001</v>
      </c>
      <c r="AF901" s="2">
        <f t="shared" si="502"/>
        <v>180.86844016000001</v>
      </c>
      <c r="AG901" s="2">
        <f t="shared" si="503"/>
        <v>185.71816124</v>
      </c>
      <c r="AH901" s="3">
        <f t="shared" si="504"/>
        <v>0</v>
      </c>
      <c r="AI901" s="4" t="str">
        <f t="shared" si="510"/>
        <v>A+J=</v>
      </c>
      <c r="AJ901" s="11">
        <f t="shared" si="511"/>
        <v>42079</v>
      </c>
      <c r="AK901" s="11"/>
      <c r="AL901" s="4"/>
      <c r="AM901" s="1"/>
      <c r="AN901" s="11"/>
      <c r="AO901" s="1"/>
      <c r="AP901" s="1"/>
      <c r="AQ901" s="3"/>
      <c r="AR901" s="3"/>
      <c r="AS901" s="6"/>
      <c r="AT901" s="1"/>
      <c r="AU901" s="1"/>
      <c r="AV901" s="1"/>
      <c r="AW901" s="1"/>
      <c r="AX901" s="1"/>
      <c r="AY901" s="1"/>
      <c r="AZ901" s="1"/>
      <c r="BA901" s="1"/>
      <c r="BB901" s="1"/>
    </row>
    <row r="902" spans="1:54" x14ac:dyDescent="0.2">
      <c r="A902" s="158">
        <f t="shared" si="505"/>
        <v>42058</v>
      </c>
      <c r="B902" s="2">
        <f t="shared" si="487"/>
        <v>342604.76572982705</v>
      </c>
      <c r="C902" s="2">
        <f t="shared" si="506"/>
        <v>294641.66025964997</v>
      </c>
      <c r="D902" s="2">
        <f>SUM(Y902:Y$1074)</f>
        <v>8987.2974225199996</v>
      </c>
      <c r="E902" s="73">
        <f t="shared" si="488"/>
        <v>285654.36283712997</v>
      </c>
      <c r="F902" s="88">
        <f t="shared" si="516"/>
        <v>4059.86</v>
      </c>
      <c r="G902" s="3">
        <f>IF(AND(N902=1,N901&gt;1),VLOOKUP(A901,[1]Plan1!$BK$81:$BM$259,3),G901)</f>
        <v>4110.2</v>
      </c>
      <c r="H902" s="11">
        <f t="shared" si="517"/>
        <v>41992</v>
      </c>
      <c r="I902" s="11">
        <f t="shared" si="518"/>
        <v>42023</v>
      </c>
      <c r="J902" s="12">
        <f t="shared" si="489"/>
        <v>1.2399442345302436E-2</v>
      </c>
      <c r="K902" s="11">
        <f t="shared" si="507"/>
        <v>42079</v>
      </c>
      <c r="L902" s="11">
        <f t="shared" si="490"/>
        <v>42079</v>
      </c>
      <c r="M902" s="1">
        <f t="shared" si="512"/>
        <v>18</v>
      </c>
      <c r="N902" s="1">
        <f t="shared" si="491"/>
        <v>3</v>
      </c>
      <c r="O902" s="2">
        <f t="shared" si="492"/>
        <v>1.00205597</v>
      </c>
      <c r="P902" s="13">
        <f t="shared" si="519"/>
        <v>1.0077995399999999</v>
      </c>
      <c r="Q902" s="13">
        <f t="shared" si="513"/>
        <v>1.1607226107741087</v>
      </c>
      <c r="R902" s="2">
        <f t="shared" si="515"/>
        <v>1.16310902</v>
      </c>
      <c r="S902" s="2">
        <f t="shared" si="508"/>
        <v>1.13180649</v>
      </c>
      <c r="T902" s="2">
        <f t="shared" si="493"/>
        <v>333477.34330623999</v>
      </c>
      <c r="U902" s="2">
        <f t="shared" si="494"/>
        <v>1184.5841278484081</v>
      </c>
      <c r="V902" s="2">
        <f t="shared" si="495"/>
        <v>46592.803181088704</v>
      </c>
      <c r="W902" s="2">
        <f t="shared" si="496"/>
        <v>342419.04756858706</v>
      </c>
      <c r="X902" s="17">
        <f t="shared" si="497"/>
        <v>0</v>
      </c>
      <c r="Y902" s="2">
        <f t="shared" si="498"/>
        <v>0</v>
      </c>
      <c r="Z902" s="72">
        <f t="shared" si="499"/>
        <v>0</v>
      </c>
      <c r="AA902" s="2">
        <f t="shared" si="500"/>
        <v>0</v>
      </c>
      <c r="AB902" s="12">
        <f t="shared" si="509"/>
        <v>4.6600000000000003E-2</v>
      </c>
      <c r="AC902" s="17">
        <f t="shared" si="501"/>
        <v>3</v>
      </c>
      <c r="AD902" s="17">
        <v>252</v>
      </c>
      <c r="AE902" s="13">
        <f t="shared" si="514"/>
        <v>1.0005423710000001</v>
      </c>
      <c r="AF902" s="2">
        <f t="shared" si="502"/>
        <v>180.86844016000001</v>
      </c>
      <c r="AG902" s="2">
        <f t="shared" si="503"/>
        <v>185.71816124</v>
      </c>
      <c r="AH902" s="3">
        <f t="shared" si="504"/>
        <v>0</v>
      </c>
      <c r="AI902" s="4" t="str">
        <f t="shared" si="510"/>
        <v>A+J=</v>
      </c>
      <c r="AJ902" s="11">
        <f t="shared" si="511"/>
        <v>42079</v>
      </c>
      <c r="AK902" s="11"/>
      <c r="AL902" s="4"/>
      <c r="AM902" s="1"/>
      <c r="AN902" s="11"/>
      <c r="AO902" s="1"/>
      <c r="AP902" s="1"/>
      <c r="AQ902" s="3"/>
      <c r="AR902" s="3"/>
      <c r="AS902" s="6"/>
      <c r="AT902" s="1"/>
      <c r="AU902" s="1"/>
      <c r="AV902" s="1"/>
      <c r="AW902" s="1"/>
      <c r="AX902" s="1"/>
      <c r="AY902" s="1"/>
      <c r="AZ902" s="1"/>
      <c r="BA902" s="1"/>
      <c r="BB902" s="1"/>
    </row>
    <row r="903" spans="1:54" x14ac:dyDescent="0.2">
      <c r="A903" s="158">
        <f t="shared" si="505"/>
        <v>42059</v>
      </c>
      <c r="B903" s="2">
        <f t="shared" si="487"/>
        <v>342894.40253065218</v>
      </c>
      <c r="C903" s="2">
        <f t="shared" si="506"/>
        <v>294641.66025964997</v>
      </c>
      <c r="D903" s="2">
        <f>SUM(Y903:Y$1074)</f>
        <v>8987.2974225199996</v>
      </c>
      <c r="E903" s="73">
        <f t="shared" si="488"/>
        <v>285654.36283712997</v>
      </c>
      <c r="F903" s="88">
        <f t="shared" si="516"/>
        <v>4059.86</v>
      </c>
      <c r="G903" s="3">
        <f>IF(AND(N903=1,N902&gt;1),VLOOKUP(A902,[1]Plan1!$BK$81:$BM$259,3),G902)</f>
        <v>4110.2</v>
      </c>
      <c r="H903" s="11">
        <f t="shared" si="517"/>
        <v>41992</v>
      </c>
      <c r="I903" s="11">
        <f t="shared" si="518"/>
        <v>42023</v>
      </c>
      <c r="J903" s="12">
        <f t="shared" si="489"/>
        <v>1.2399442345302436E-2</v>
      </c>
      <c r="K903" s="11">
        <f t="shared" si="507"/>
        <v>42079</v>
      </c>
      <c r="L903" s="11">
        <f t="shared" si="490"/>
        <v>42079</v>
      </c>
      <c r="M903" s="1">
        <f t="shared" si="512"/>
        <v>18</v>
      </c>
      <c r="N903" s="1">
        <f t="shared" si="491"/>
        <v>4</v>
      </c>
      <c r="O903" s="2">
        <f t="shared" si="492"/>
        <v>1.0027422399999999</v>
      </c>
      <c r="P903" s="13">
        <f t="shared" si="519"/>
        <v>1.0077995399999999</v>
      </c>
      <c r="Q903" s="13">
        <f t="shared" si="513"/>
        <v>1.1607226107741087</v>
      </c>
      <c r="R903" s="2">
        <f t="shared" si="515"/>
        <v>1.1639055899999999</v>
      </c>
      <c r="S903" s="2">
        <f t="shared" si="508"/>
        <v>1.13180649</v>
      </c>
      <c r="T903" s="2">
        <f t="shared" si="493"/>
        <v>333477.34330623999</v>
      </c>
      <c r="U903" s="2">
        <f t="shared" si="494"/>
        <v>1184.5841278484081</v>
      </c>
      <c r="V903" s="2">
        <f t="shared" si="495"/>
        <v>46820.34687689384</v>
      </c>
      <c r="W903" s="2">
        <f t="shared" si="496"/>
        <v>342646.59126439219</v>
      </c>
      <c r="X903" s="17">
        <f t="shared" si="497"/>
        <v>0</v>
      </c>
      <c r="Y903" s="2">
        <f t="shared" si="498"/>
        <v>0</v>
      </c>
      <c r="Z903" s="72">
        <f t="shared" si="499"/>
        <v>0</v>
      </c>
      <c r="AA903" s="2">
        <f t="shared" si="500"/>
        <v>0</v>
      </c>
      <c r="AB903" s="12">
        <f t="shared" si="509"/>
        <v>4.6600000000000003E-2</v>
      </c>
      <c r="AC903" s="17">
        <f t="shared" si="501"/>
        <v>4</v>
      </c>
      <c r="AD903" s="17">
        <v>252</v>
      </c>
      <c r="AE903" s="13">
        <f t="shared" si="514"/>
        <v>1.0007232269999999</v>
      </c>
      <c r="AF903" s="2">
        <f t="shared" si="502"/>
        <v>241.17981856</v>
      </c>
      <c r="AG903" s="2">
        <f t="shared" si="503"/>
        <v>247.81126626</v>
      </c>
      <c r="AH903" s="3">
        <f t="shared" si="504"/>
        <v>0</v>
      </c>
      <c r="AI903" s="4" t="str">
        <f t="shared" si="510"/>
        <v>A+J=</v>
      </c>
      <c r="AJ903" s="11">
        <f t="shared" si="511"/>
        <v>42079</v>
      </c>
      <c r="AK903" s="11"/>
      <c r="AL903" s="4"/>
      <c r="AM903" s="38"/>
      <c r="AN903" s="18"/>
      <c r="AO903" s="38"/>
      <c r="AP903" s="38"/>
      <c r="AQ903" s="39"/>
      <c r="AR903" s="39"/>
      <c r="AS903" s="69"/>
      <c r="AT903" s="38"/>
      <c r="AU903" s="38"/>
      <c r="AV903" s="38"/>
      <c r="AW903" s="38"/>
      <c r="AX903" s="1"/>
      <c r="AY903" s="1"/>
      <c r="AZ903" s="1"/>
      <c r="BA903" s="1"/>
      <c r="BB903" s="1"/>
    </row>
    <row r="904" spans="1:54" x14ac:dyDescent="0.2">
      <c r="A904" s="158">
        <f t="shared" si="505"/>
        <v>42060</v>
      </c>
      <c r="B904" s="2">
        <f t="shared" si="487"/>
        <v>343184.28414240968</v>
      </c>
      <c r="C904" s="2">
        <f t="shared" si="506"/>
        <v>294641.66025964997</v>
      </c>
      <c r="D904" s="2">
        <f>SUM(Y904:Y$1074)</f>
        <v>8987.2974225199996</v>
      </c>
      <c r="E904" s="73">
        <f t="shared" si="488"/>
        <v>285654.36283712997</v>
      </c>
      <c r="F904" s="88">
        <f t="shared" si="516"/>
        <v>4059.86</v>
      </c>
      <c r="G904" s="3">
        <f>IF(AND(N904=1,N903&gt;1),VLOOKUP(A903,[1]Plan1!$BK$81:$BM$259,3),G903)</f>
        <v>4110.2</v>
      </c>
      <c r="H904" s="11">
        <f t="shared" si="517"/>
        <v>41992</v>
      </c>
      <c r="I904" s="11">
        <f t="shared" si="518"/>
        <v>42023</v>
      </c>
      <c r="J904" s="12">
        <f t="shared" si="489"/>
        <v>1.2399442345302436E-2</v>
      </c>
      <c r="K904" s="11">
        <f t="shared" si="507"/>
        <v>42079</v>
      </c>
      <c r="L904" s="11">
        <f t="shared" si="490"/>
        <v>42079</v>
      </c>
      <c r="M904" s="1">
        <f t="shared" si="512"/>
        <v>18</v>
      </c>
      <c r="N904" s="1">
        <f t="shared" si="491"/>
        <v>5</v>
      </c>
      <c r="O904" s="2">
        <f t="shared" si="492"/>
        <v>1.0034289700000001</v>
      </c>
      <c r="P904" s="13">
        <f t="shared" si="519"/>
        <v>1.0077995399999999</v>
      </c>
      <c r="Q904" s="13">
        <f t="shared" si="513"/>
        <v>1.1607226107741087</v>
      </c>
      <c r="R904" s="2">
        <f t="shared" si="515"/>
        <v>1.1647026899999999</v>
      </c>
      <c r="S904" s="2">
        <f t="shared" si="508"/>
        <v>1.13180649</v>
      </c>
      <c r="T904" s="2">
        <f t="shared" si="493"/>
        <v>333477.34330623999</v>
      </c>
      <c r="U904" s="2">
        <f t="shared" si="494"/>
        <v>1184.5841278484081</v>
      </c>
      <c r="V904" s="2">
        <f t="shared" si="495"/>
        <v>47048.041969511316</v>
      </c>
      <c r="W904" s="2">
        <f t="shared" si="496"/>
        <v>342874.28635700967</v>
      </c>
      <c r="X904" s="17">
        <f t="shared" si="497"/>
        <v>0</v>
      </c>
      <c r="Y904" s="2">
        <f t="shared" si="498"/>
        <v>0</v>
      </c>
      <c r="Z904" s="72">
        <f t="shared" si="499"/>
        <v>0</v>
      </c>
      <c r="AA904" s="2">
        <f t="shared" si="500"/>
        <v>0</v>
      </c>
      <c r="AB904" s="12">
        <f t="shared" si="509"/>
        <v>4.6600000000000003E-2</v>
      </c>
      <c r="AC904" s="17">
        <f t="shared" si="501"/>
        <v>5</v>
      </c>
      <c r="AD904" s="17">
        <v>252</v>
      </c>
      <c r="AE904" s="13">
        <f t="shared" si="514"/>
        <v>1.000904115</v>
      </c>
      <c r="AF904" s="2">
        <f t="shared" si="502"/>
        <v>301.50186824000002</v>
      </c>
      <c r="AG904" s="2">
        <f t="shared" si="503"/>
        <v>309.9977854</v>
      </c>
      <c r="AH904" s="3">
        <f t="shared" si="504"/>
        <v>0</v>
      </c>
      <c r="AI904" s="4" t="str">
        <f t="shared" si="510"/>
        <v>A+J=</v>
      </c>
      <c r="AJ904" s="11">
        <f t="shared" si="511"/>
        <v>42079</v>
      </c>
      <c r="AK904" s="11"/>
      <c r="AL904" s="4"/>
      <c r="AM904" s="1"/>
      <c r="AN904" s="11"/>
      <c r="AO904" s="1"/>
      <c r="AP904" s="1"/>
      <c r="AQ904" s="3"/>
      <c r="AR904" s="3"/>
      <c r="AS904" s="6"/>
      <c r="AT904" s="1"/>
      <c r="AU904" s="1"/>
      <c r="AV904" s="1"/>
      <c r="AW904" s="1"/>
      <c r="AX904" s="1"/>
      <c r="AY904" s="1"/>
      <c r="AZ904" s="1"/>
      <c r="BA904" s="1"/>
      <c r="BB904" s="1"/>
    </row>
    <row r="905" spans="1:54" x14ac:dyDescent="0.2">
      <c r="A905" s="158">
        <f t="shared" si="505"/>
        <v>42061</v>
      </c>
      <c r="B905" s="2">
        <f t="shared" si="487"/>
        <v>343474.4195911804</v>
      </c>
      <c r="C905" s="2">
        <f t="shared" si="506"/>
        <v>294641.66025964997</v>
      </c>
      <c r="D905" s="2">
        <f>SUM(Y905:Y$1074)</f>
        <v>8987.2974225199996</v>
      </c>
      <c r="E905" s="73">
        <f t="shared" si="488"/>
        <v>285654.36283712997</v>
      </c>
      <c r="F905" s="88">
        <f t="shared" si="516"/>
        <v>4059.86</v>
      </c>
      <c r="G905" s="3">
        <f>IF(AND(N905=1,N904&gt;1),VLOOKUP(A904,[1]Plan1!$BK$81:$BM$259,3),G904)</f>
        <v>4110.2</v>
      </c>
      <c r="H905" s="11">
        <f t="shared" si="517"/>
        <v>41992</v>
      </c>
      <c r="I905" s="11">
        <f t="shared" si="518"/>
        <v>42023</v>
      </c>
      <c r="J905" s="12">
        <f t="shared" si="489"/>
        <v>1.2399442345302436E-2</v>
      </c>
      <c r="K905" s="11">
        <f t="shared" si="507"/>
        <v>42079</v>
      </c>
      <c r="L905" s="11">
        <f t="shared" si="490"/>
        <v>42079</v>
      </c>
      <c r="M905" s="1">
        <f t="shared" si="512"/>
        <v>18</v>
      </c>
      <c r="N905" s="1">
        <f t="shared" si="491"/>
        <v>6</v>
      </c>
      <c r="O905" s="2">
        <f t="shared" si="492"/>
        <v>1.00411618</v>
      </c>
      <c r="P905" s="13">
        <f t="shared" si="519"/>
        <v>1.0077995399999999</v>
      </c>
      <c r="Q905" s="13">
        <f t="shared" si="513"/>
        <v>1.1607226107741087</v>
      </c>
      <c r="R905" s="2">
        <f t="shared" si="515"/>
        <v>1.1655003500000001</v>
      </c>
      <c r="S905" s="2">
        <f t="shared" si="508"/>
        <v>1.13180649</v>
      </c>
      <c r="T905" s="2">
        <f t="shared" si="493"/>
        <v>333477.34330623999</v>
      </c>
      <c r="U905" s="2">
        <f t="shared" si="494"/>
        <v>1184.5841278484081</v>
      </c>
      <c r="V905" s="2">
        <f t="shared" si="495"/>
        <v>47275.897028572021</v>
      </c>
      <c r="W905" s="2">
        <f t="shared" si="496"/>
        <v>343102.1414160704</v>
      </c>
      <c r="X905" s="17">
        <f t="shared" si="497"/>
        <v>0</v>
      </c>
      <c r="Y905" s="2">
        <f t="shared" si="498"/>
        <v>0</v>
      </c>
      <c r="Z905" s="72">
        <f t="shared" si="499"/>
        <v>0</v>
      </c>
      <c r="AA905" s="2">
        <f t="shared" si="500"/>
        <v>0</v>
      </c>
      <c r="AB905" s="12">
        <f t="shared" si="509"/>
        <v>4.6600000000000003E-2</v>
      </c>
      <c r="AC905" s="17">
        <f t="shared" si="501"/>
        <v>6</v>
      </c>
      <c r="AD905" s="17">
        <v>252</v>
      </c>
      <c r="AE905" s="13">
        <f t="shared" si="514"/>
        <v>1.0010850360000001</v>
      </c>
      <c r="AF905" s="2">
        <f t="shared" si="502"/>
        <v>361.83492267000003</v>
      </c>
      <c r="AG905" s="2">
        <f t="shared" si="503"/>
        <v>372.27817511000001</v>
      </c>
      <c r="AH905" s="3">
        <f t="shared" si="504"/>
        <v>0</v>
      </c>
      <c r="AI905" s="4" t="str">
        <f t="shared" si="510"/>
        <v>A+J=</v>
      </c>
      <c r="AJ905" s="11">
        <f t="shared" si="511"/>
        <v>42079</v>
      </c>
      <c r="AK905" s="11"/>
      <c r="AL905" s="4"/>
      <c r="AM905" s="1"/>
      <c r="AN905" s="11"/>
      <c r="AO905" s="1"/>
      <c r="AP905" s="1"/>
      <c r="AQ905" s="3"/>
      <c r="AR905" s="3"/>
      <c r="AS905" s="6"/>
      <c r="AT905" s="1"/>
      <c r="AU905" s="1"/>
      <c r="AV905" s="1"/>
      <c r="AW905" s="1"/>
      <c r="AX905" s="1"/>
      <c r="AY905" s="1"/>
      <c r="AZ905" s="1"/>
      <c r="BA905" s="1"/>
      <c r="BB905" s="1"/>
    </row>
    <row r="906" spans="1:54" x14ac:dyDescent="0.2">
      <c r="A906" s="158">
        <f t="shared" si="505"/>
        <v>42062</v>
      </c>
      <c r="B906" s="2">
        <f t="shared" ref="B906:B969" si="520">(W906+AG906)</f>
        <v>343764.80040584336</v>
      </c>
      <c r="C906" s="2">
        <f t="shared" si="506"/>
        <v>294641.66025964997</v>
      </c>
      <c r="D906" s="2">
        <f>SUM(Y906:Y$1074)</f>
        <v>8987.2974225199996</v>
      </c>
      <c r="E906" s="73">
        <f t="shared" ref="E906:E969" si="521">(C906-D906)</f>
        <v>285654.36283712997</v>
      </c>
      <c r="F906" s="88">
        <f t="shared" si="516"/>
        <v>4059.86</v>
      </c>
      <c r="G906" s="3">
        <f>IF(AND(N906=1,N905&gt;1),VLOOKUP(A905,[1]Plan1!$BK$81:$BM$259,3),G905)</f>
        <v>4110.2</v>
      </c>
      <c r="H906" s="11">
        <f t="shared" si="517"/>
        <v>41992</v>
      </c>
      <c r="I906" s="11">
        <f t="shared" si="518"/>
        <v>42023</v>
      </c>
      <c r="J906" s="12">
        <f t="shared" ref="J906:J969" si="522">(G906/F906)-1</f>
        <v>1.2399442345302436E-2</v>
      </c>
      <c r="K906" s="11">
        <f t="shared" si="507"/>
        <v>42079</v>
      </c>
      <c r="L906" s="11">
        <f t="shared" ref="L906:L969" si="523">IF(A906&gt;L905,K906,L905)</f>
        <v>42079</v>
      </c>
      <c r="M906" s="1">
        <f t="shared" si="512"/>
        <v>18</v>
      </c>
      <c r="N906" s="1">
        <f t="shared" ref="N906:N969" si="524">(M906-(NETWORKDAYS(A906,L906,$AN$194:$AN$348)-1))</f>
        <v>7</v>
      </c>
      <c r="O906" s="2">
        <f t="shared" ref="O906:O969" si="525">TRUNC((G906/F906)^TRUNC((N906/M906),9),8)</f>
        <v>1.0048038500000001</v>
      </c>
      <c r="P906" s="13">
        <f t="shared" si="519"/>
        <v>1.0077995399999999</v>
      </c>
      <c r="Q906" s="13">
        <f t="shared" si="513"/>
        <v>1.1607226107741087</v>
      </c>
      <c r="R906" s="2">
        <f t="shared" si="515"/>
        <v>1.1662985400000001</v>
      </c>
      <c r="S906" s="2">
        <f t="shared" si="508"/>
        <v>1.13180649</v>
      </c>
      <c r="T906" s="2">
        <f t="shared" ref="T906:T969" si="526">TRUNC(C906*S906,8)</f>
        <v>333477.34330623999</v>
      </c>
      <c r="U906" s="2">
        <f t="shared" ref="U906:U969" si="527">(D906*(S906-1))</f>
        <v>1184.5841278484081</v>
      </c>
      <c r="V906" s="2">
        <f t="shared" ref="V906:V969" si="528">(E906*(R906-1))</f>
        <v>47503.903484445</v>
      </c>
      <c r="W906" s="2">
        <f t="shared" ref="W906:W969" si="529">(C906+U906+V906)</f>
        <v>343330.14787194337</v>
      </c>
      <c r="X906" s="17">
        <f t="shared" ref="X906:X969" si="530">IF(VLOOKUP(A906,AN$10:AU$190,8)=VLOOKUP(A905,AN$10:AU$190,8),0,VLOOKUP(A906,AN$10:AU$190,8))</f>
        <v>0</v>
      </c>
      <c r="Y906" s="2">
        <f t="shared" ref="Y906:Y969" si="531">IF(X906&gt;0,VLOOKUP(A906,AN$12:AR$190,5),0)</f>
        <v>0</v>
      </c>
      <c r="Z906" s="72">
        <f t="shared" ref="Z906:Z969" si="532">IF(X906&gt;0,VLOOKUP($A906,$AN$10:$AS$190,6),0)</f>
        <v>0</v>
      </c>
      <c r="AA906" s="2">
        <f t="shared" ref="AA906:AA969" si="533">IF(Z906&gt;0,TRUNC(Z906*T906,8),0)</f>
        <v>0</v>
      </c>
      <c r="AB906" s="12">
        <f t="shared" si="509"/>
        <v>4.6600000000000003E-2</v>
      </c>
      <c r="AC906" s="17">
        <f t="shared" ref="AC906:AC969" si="534">N906</f>
        <v>7</v>
      </c>
      <c r="AD906" s="17">
        <v>252</v>
      </c>
      <c r="AE906" s="13">
        <f t="shared" si="514"/>
        <v>1.0012659900000001</v>
      </c>
      <c r="AF906" s="2">
        <f t="shared" ref="AF906:AF927" si="535">TRUNC((T906*(AE906-1)),8)</f>
        <v>422.17898185000001</v>
      </c>
      <c r="AG906" s="2">
        <f t="shared" ref="AG906:AG969" si="536">TRUNC((W906*(AE906-1)),8)</f>
        <v>434.65253389999998</v>
      </c>
      <c r="AH906" s="3">
        <f t="shared" ref="AH906:AH969" si="537">IF(AA906&gt;0,AA906+AF906,0)</f>
        <v>0</v>
      </c>
      <c r="AI906" s="4" t="str">
        <f t="shared" si="510"/>
        <v>A+J=</v>
      </c>
      <c r="AJ906" s="11">
        <f t="shared" si="511"/>
        <v>42079</v>
      </c>
      <c r="AK906" s="11"/>
      <c r="AL906" s="4"/>
      <c r="AM906" s="1"/>
      <c r="AN906" s="11"/>
      <c r="AO906" s="1"/>
      <c r="AP906" s="1"/>
      <c r="AQ906" s="3"/>
      <c r="AR906" s="3"/>
      <c r="AS906" s="6"/>
      <c r="AT906" s="1"/>
      <c r="AU906" s="1"/>
      <c r="AV906" s="1"/>
      <c r="AW906" s="1"/>
      <c r="AX906" s="1"/>
      <c r="AY906" s="1"/>
      <c r="AZ906" s="1"/>
      <c r="BA906" s="1"/>
      <c r="BB906" s="1"/>
    </row>
    <row r="907" spans="1:54" x14ac:dyDescent="0.2">
      <c r="A907" s="158">
        <f t="shared" ref="A907:A970" si="538">(A906+1)</f>
        <v>42063</v>
      </c>
      <c r="B907" s="2">
        <f t="shared" si="520"/>
        <v>344055.43492963951</v>
      </c>
      <c r="C907" s="2">
        <f t="shared" ref="C907:C970" si="539">TRUNC(IF(X906&gt;0,VLOOKUP(A906,$AN$12:$AO$190,2),C906),8)</f>
        <v>294641.66025964997</v>
      </c>
      <c r="D907" s="2">
        <f>SUM(Y907:Y$1074)</f>
        <v>8987.2974225199996</v>
      </c>
      <c r="E907" s="73">
        <f t="shared" si="521"/>
        <v>285654.36283712997</v>
      </c>
      <c r="F907" s="88">
        <f t="shared" si="516"/>
        <v>4059.86</v>
      </c>
      <c r="G907" s="3">
        <f>IF(AND(N907=1,N906&gt;1),VLOOKUP(A906,[1]Plan1!$BK$81:$BM$259,3),G906)</f>
        <v>4110.2</v>
      </c>
      <c r="H907" s="11">
        <f t="shared" si="517"/>
        <v>41992</v>
      </c>
      <c r="I907" s="11">
        <f t="shared" si="518"/>
        <v>42023</v>
      </c>
      <c r="J907" s="12">
        <f t="shared" si="522"/>
        <v>1.2399442345302436E-2</v>
      </c>
      <c r="K907" s="11">
        <f t="shared" ref="K907:K970" si="540">IF(DAY(A907)=14,VLOOKUP(A907,AR$194:AW$373,4),K906)</f>
        <v>42079</v>
      </c>
      <c r="L907" s="11">
        <f t="shared" si="523"/>
        <v>42079</v>
      </c>
      <c r="M907" s="1">
        <f t="shared" si="512"/>
        <v>18</v>
      </c>
      <c r="N907" s="1">
        <f t="shared" si="524"/>
        <v>8</v>
      </c>
      <c r="O907" s="2">
        <f t="shared" si="525"/>
        <v>1.0054920000000001</v>
      </c>
      <c r="P907" s="13">
        <f t="shared" si="519"/>
        <v>1.0077995399999999</v>
      </c>
      <c r="Q907" s="13">
        <f t="shared" si="513"/>
        <v>1.1607226107741087</v>
      </c>
      <c r="R907" s="2">
        <f t="shared" si="515"/>
        <v>1.1670972900000001</v>
      </c>
      <c r="S907" s="2">
        <f t="shared" ref="S907:S970" si="541">IF(AND(X907&gt;0,MONTH(A907)=9),R907,S906)</f>
        <v>1.13180649</v>
      </c>
      <c r="T907" s="2">
        <f t="shared" si="526"/>
        <v>333477.34330623999</v>
      </c>
      <c r="U907" s="2">
        <f t="shared" si="527"/>
        <v>1184.5841278484081</v>
      </c>
      <c r="V907" s="2">
        <f t="shared" si="528"/>
        <v>47732.069906761149</v>
      </c>
      <c r="W907" s="2">
        <f t="shared" si="529"/>
        <v>343558.31429425953</v>
      </c>
      <c r="X907" s="17">
        <f t="shared" si="530"/>
        <v>0</v>
      </c>
      <c r="Y907" s="2">
        <f t="shared" si="531"/>
        <v>0</v>
      </c>
      <c r="Z907" s="72">
        <f t="shared" si="532"/>
        <v>0</v>
      </c>
      <c r="AA907" s="2">
        <f t="shared" si="533"/>
        <v>0</v>
      </c>
      <c r="AB907" s="12">
        <f t="shared" ref="AB907:AB970" si="542">(AB906)</f>
        <v>4.6600000000000003E-2</v>
      </c>
      <c r="AC907" s="17">
        <f t="shared" si="534"/>
        <v>8</v>
      </c>
      <c r="AD907" s="17">
        <v>252</v>
      </c>
      <c r="AE907" s="13">
        <f t="shared" si="514"/>
        <v>1.001446976</v>
      </c>
      <c r="AF907" s="2">
        <f t="shared" si="535"/>
        <v>482.53371229999999</v>
      </c>
      <c r="AG907" s="2">
        <f t="shared" si="536"/>
        <v>497.12063538000001</v>
      </c>
      <c r="AH907" s="3">
        <f t="shared" si="537"/>
        <v>0</v>
      </c>
      <c r="AI907" s="4" t="str">
        <f t="shared" ref="AI907:AI928" si="543">AI906</f>
        <v>A+J=</v>
      </c>
      <c r="AJ907" s="11">
        <f t="shared" ref="AJ907:AJ970" si="544">IF(X906&gt;0,VLOOKUP(A906,$AN$10:$AW$190,9),AJ906)</f>
        <v>42079</v>
      </c>
      <c r="AK907" s="11"/>
      <c r="AL907" s="4"/>
      <c r="AM907" s="1"/>
      <c r="AN907" s="11"/>
      <c r="AO907" s="1"/>
      <c r="AP907" s="1"/>
      <c r="AQ907" s="3"/>
      <c r="AR907" s="3"/>
      <c r="AS907" s="6"/>
      <c r="AT907" s="1"/>
      <c r="AU907" s="1"/>
      <c r="AV907" s="1"/>
      <c r="AW907" s="1"/>
      <c r="AX907" s="1"/>
      <c r="AY907" s="1"/>
      <c r="AZ907" s="1"/>
      <c r="BA907" s="1"/>
      <c r="BB907" s="1"/>
    </row>
    <row r="908" spans="1:54" x14ac:dyDescent="0.2">
      <c r="A908" s="158">
        <f t="shared" si="538"/>
        <v>42064</v>
      </c>
      <c r="B908" s="2">
        <f t="shared" si="520"/>
        <v>344055.43492963951</v>
      </c>
      <c r="C908" s="2">
        <f t="shared" si="539"/>
        <v>294641.66025964997</v>
      </c>
      <c r="D908" s="2">
        <f>SUM(Y908:Y$1074)</f>
        <v>8987.2974225199996</v>
      </c>
      <c r="E908" s="73">
        <f t="shared" si="521"/>
        <v>285654.36283712997</v>
      </c>
      <c r="F908" s="88">
        <f t="shared" si="516"/>
        <v>4059.86</v>
      </c>
      <c r="G908" s="3">
        <f>IF(AND(N908=1,N907&gt;1),VLOOKUP(A907,[1]Plan1!$BK$81:$BM$259,3),G907)</f>
        <v>4110.2</v>
      </c>
      <c r="H908" s="11">
        <f t="shared" si="517"/>
        <v>41992</v>
      </c>
      <c r="I908" s="11">
        <f t="shared" si="518"/>
        <v>42023</v>
      </c>
      <c r="J908" s="12">
        <f t="shared" si="522"/>
        <v>1.2399442345302436E-2</v>
      </c>
      <c r="K908" s="11">
        <f t="shared" si="540"/>
        <v>42079</v>
      </c>
      <c r="L908" s="11">
        <f t="shared" si="523"/>
        <v>42079</v>
      </c>
      <c r="M908" s="1">
        <f t="shared" si="512"/>
        <v>18</v>
      </c>
      <c r="N908" s="1">
        <f t="shared" si="524"/>
        <v>8</v>
      </c>
      <c r="O908" s="2">
        <f t="shared" si="525"/>
        <v>1.0054920000000001</v>
      </c>
      <c r="P908" s="13">
        <f t="shared" si="519"/>
        <v>1.0077995399999999</v>
      </c>
      <c r="Q908" s="13">
        <f t="shared" si="513"/>
        <v>1.1607226107741087</v>
      </c>
      <c r="R908" s="2">
        <f t="shared" si="515"/>
        <v>1.1670972900000001</v>
      </c>
      <c r="S908" s="2">
        <f t="shared" si="541"/>
        <v>1.13180649</v>
      </c>
      <c r="T908" s="2">
        <f t="shared" si="526"/>
        <v>333477.34330623999</v>
      </c>
      <c r="U908" s="2">
        <f t="shared" si="527"/>
        <v>1184.5841278484081</v>
      </c>
      <c r="V908" s="2">
        <f t="shared" si="528"/>
        <v>47732.069906761149</v>
      </c>
      <c r="W908" s="2">
        <f t="shared" si="529"/>
        <v>343558.31429425953</v>
      </c>
      <c r="X908" s="17">
        <f t="shared" si="530"/>
        <v>0</v>
      </c>
      <c r="Y908" s="2">
        <f t="shared" si="531"/>
        <v>0</v>
      </c>
      <c r="Z908" s="72">
        <f t="shared" si="532"/>
        <v>0</v>
      </c>
      <c r="AA908" s="2">
        <f t="shared" si="533"/>
        <v>0</v>
      </c>
      <c r="AB908" s="12">
        <f t="shared" si="542"/>
        <v>4.6600000000000003E-2</v>
      </c>
      <c r="AC908" s="17">
        <f t="shared" si="534"/>
        <v>8</v>
      </c>
      <c r="AD908" s="17">
        <v>252</v>
      </c>
      <c r="AE908" s="13">
        <f t="shared" si="514"/>
        <v>1.001446976</v>
      </c>
      <c r="AF908" s="2">
        <f t="shared" si="535"/>
        <v>482.53371229999999</v>
      </c>
      <c r="AG908" s="2">
        <f t="shared" si="536"/>
        <v>497.12063538000001</v>
      </c>
      <c r="AH908" s="3">
        <f t="shared" si="537"/>
        <v>0</v>
      </c>
      <c r="AI908" s="4" t="str">
        <f t="shared" si="543"/>
        <v>A+J=</v>
      </c>
      <c r="AJ908" s="11">
        <f t="shared" si="544"/>
        <v>42079</v>
      </c>
      <c r="AK908" s="11"/>
      <c r="AL908" s="4"/>
      <c r="AM908" s="1"/>
      <c r="AN908" s="11"/>
      <c r="AO908" s="1"/>
      <c r="AP908" s="1"/>
      <c r="AQ908" s="3"/>
      <c r="AR908" s="3"/>
      <c r="AS908" s="6"/>
      <c r="AT908" s="1"/>
      <c r="AU908" s="1"/>
      <c r="AV908" s="1"/>
      <c r="AW908" s="1"/>
      <c r="AX908" s="1"/>
      <c r="AY908" s="1"/>
      <c r="AZ908" s="1"/>
      <c r="BA908" s="1"/>
      <c r="BB908" s="1"/>
    </row>
    <row r="909" spans="1:54" x14ac:dyDescent="0.2">
      <c r="A909" s="158">
        <f t="shared" si="538"/>
        <v>42065</v>
      </c>
      <c r="B909" s="2">
        <f t="shared" si="520"/>
        <v>344055.43492963951</v>
      </c>
      <c r="C909" s="2">
        <f t="shared" si="539"/>
        <v>294641.66025964997</v>
      </c>
      <c r="D909" s="2">
        <f>SUM(Y909:Y$1074)</f>
        <v>8987.2974225199996</v>
      </c>
      <c r="E909" s="73">
        <f t="shared" si="521"/>
        <v>285654.36283712997</v>
      </c>
      <c r="F909" s="88">
        <f t="shared" si="516"/>
        <v>4059.86</v>
      </c>
      <c r="G909" s="3">
        <f>IF(AND(N909=1,N908&gt;1),VLOOKUP(A908,[1]Plan1!$BK$81:$BM$259,3),G908)</f>
        <v>4110.2</v>
      </c>
      <c r="H909" s="11">
        <f t="shared" si="517"/>
        <v>41992</v>
      </c>
      <c r="I909" s="11">
        <f t="shared" si="518"/>
        <v>42023</v>
      </c>
      <c r="J909" s="12">
        <f t="shared" si="522"/>
        <v>1.2399442345302436E-2</v>
      </c>
      <c r="K909" s="11">
        <f t="shared" si="540"/>
        <v>42079</v>
      </c>
      <c r="L909" s="11">
        <f t="shared" si="523"/>
        <v>42079</v>
      </c>
      <c r="M909" s="1">
        <f t="shared" si="512"/>
        <v>18</v>
      </c>
      <c r="N909" s="1">
        <f t="shared" si="524"/>
        <v>8</v>
      </c>
      <c r="O909" s="2">
        <f t="shared" si="525"/>
        <v>1.0054920000000001</v>
      </c>
      <c r="P909" s="13">
        <f t="shared" si="519"/>
        <v>1.0077995399999999</v>
      </c>
      <c r="Q909" s="13">
        <f t="shared" si="513"/>
        <v>1.1607226107741087</v>
      </c>
      <c r="R909" s="2">
        <f t="shared" si="515"/>
        <v>1.1670972900000001</v>
      </c>
      <c r="S909" s="2">
        <f t="shared" si="541"/>
        <v>1.13180649</v>
      </c>
      <c r="T909" s="2">
        <f t="shared" si="526"/>
        <v>333477.34330623999</v>
      </c>
      <c r="U909" s="2">
        <f t="shared" si="527"/>
        <v>1184.5841278484081</v>
      </c>
      <c r="V909" s="2">
        <f t="shared" si="528"/>
        <v>47732.069906761149</v>
      </c>
      <c r="W909" s="2">
        <f t="shared" si="529"/>
        <v>343558.31429425953</v>
      </c>
      <c r="X909" s="17">
        <f t="shared" si="530"/>
        <v>0</v>
      </c>
      <c r="Y909" s="2">
        <f t="shared" si="531"/>
        <v>0</v>
      </c>
      <c r="Z909" s="72">
        <f t="shared" si="532"/>
        <v>0</v>
      </c>
      <c r="AA909" s="2">
        <f t="shared" si="533"/>
        <v>0</v>
      </c>
      <c r="AB909" s="12">
        <f t="shared" si="542"/>
        <v>4.6600000000000003E-2</v>
      </c>
      <c r="AC909" s="17">
        <f t="shared" si="534"/>
        <v>8</v>
      </c>
      <c r="AD909" s="17">
        <v>252</v>
      </c>
      <c r="AE909" s="13">
        <f t="shared" si="514"/>
        <v>1.001446976</v>
      </c>
      <c r="AF909" s="2">
        <f t="shared" si="535"/>
        <v>482.53371229999999</v>
      </c>
      <c r="AG909" s="2">
        <f t="shared" si="536"/>
        <v>497.12063538000001</v>
      </c>
      <c r="AH909" s="3">
        <f t="shared" si="537"/>
        <v>0</v>
      </c>
      <c r="AI909" s="4" t="str">
        <f t="shared" si="543"/>
        <v>A+J=</v>
      </c>
      <c r="AJ909" s="11">
        <f t="shared" si="544"/>
        <v>42079</v>
      </c>
      <c r="AK909" s="11"/>
      <c r="AL909" s="4"/>
      <c r="AQ909" s="53"/>
      <c r="AR909" s="53"/>
      <c r="AX909" s="1"/>
      <c r="AY909" s="1"/>
      <c r="AZ909" s="1"/>
      <c r="BA909" s="1"/>
      <c r="BB909" s="1"/>
    </row>
    <row r="910" spans="1:54" x14ac:dyDescent="0.2">
      <c r="A910" s="158">
        <f t="shared" si="538"/>
        <v>42066</v>
      </c>
      <c r="B910" s="2">
        <f t="shared" si="520"/>
        <v>344346.32109770522</v>
      </c>
      <c r="C910" s="2">
        <f t="shared" si="539"/>
        <v>294641.66025964997</v>
      </c>
      <c r="D910" s="2">
        <f>SUM(Y910:Y$1074)</f>
        <v>8987.2974225199996</v>
      </c>
      <c r="E910" s="73">
        <f t="shared" si="521"/>
        <v>285654.36283712997</v>
      </c>
      <c r="F910" s="88">
        <f t="shared" si="516"/>
        <v>4059.86</v>
      </c>
      <c r="G910" s="3">
        <f>IF(AND(N910=1,N909&gt;1),VLOOKUP(A909,[1]Plan1!$BK$81:$BM$259,3),G909)</f>
        <v>4110.2</v>
      </c>
      <c r="H910" s="11">
        <f t="shared" si="517"/>
        <v>41992</v>
      </c>
      <c r="I910" s="11">
        <f t="shared" si="518"/>
        <v>42023</v>
      </c>
      <c r="J910" s="12">
        <f t="shared" si="522"/>
        <v>1.2399442345302436E-2</v>
      </c>
      <c r="K910" s="11">
        <f t="shared" si="540"/>
        <v>42079</v>
      </c>
      <c r="L910" s="11">
        <f t="shared" si="523"/>
        <v>42079</v>
      </c>
      <c r="M910" s="1">
        <f t="shared" si="512"/>
        <v>18</v>
      </c>
      <c r="N910" s="1">
        <f t="shared" si="524"/>
        <v>9</v>
      </c>
      <c r="O910" s="2">
        <f t="shared" si="525"/>
        <v>1.0061806200000001</v>
      </c>
      <c r="P910" s="13">
        <f t="shared" si="519"/>
        <v>1.0077995399999999</v>
      </c>
      <c r="Q910" s="13">
        <f t="shared" si="513"/>
        <v>1.1607226107741087</v>
      </c>
      <c r="R910" s="2">
        <f t="shared" si="515"/>
        <v>1.16789659</v>
      </c>
      <c r="S910" s="2">
        <f t="shared" si="541"/>
        <v>1.13180649</v>
      </c>
      <c r="T910" s="2">
        <f t="shared" si="526"/>
        <v>333477.34330623999</v>
      </c>
      <c r="U910" s="2">
        <f t="shared" si="527"/>
        <v>1184.5841278484081</v>
      </c>
      <c r="V910" s="2">
        <f t="shared" si="528"/>
        <v>47960.393438976847</v>
      </c>
      <c r="W910" s="2">
        <f t="shared" si="529"/>
        <v>343786.6378264752</v>
      </c>
      <c r="X910" s="17">
        <f t="shared" si="530"/>
        <v>0</v>
      </c>
      <c r="Y910" s="2">
        <f t="shared" si="531"/>
        <v>0</v>
      </c>
      <c r="Z910" s="72">
        <f t="shared" si="532"/>
        <v>0</v>
      </c>
      <c r="AA910" s="2">
        <f t="shared" si="533"/>
        <v>0</v>
      </c>
      <c r="AB910" s="12">
        <f t="shared" si="542"/>
        <v>4.6600000000000003E-2</v>
      </c>
      <c r="AC910" s="17">
        <f t="shared" si="534"/>
        <v>9</v>
      </c>
      <c r="AD910" s="17">
        <v>252</v>
      </c>
      <c r="AE910" s="13">
        <f t="shared" si="514"/>
        <v>1.0016279960000001</v>
      </c>
      <c r="AF910" s="2">
        <f t="shared" si="535"/>
        <v>542.89978098999995</v>
      </c>
      <c r="AG910" s="2">
        <f t="shared" si="536"/>
        <v>559.68327122999995</v>
      </c>
      <c r="AH910" s="3">
        <f t="shared" si="537"/>
        <v>0</v>
      </c>
      <c r="AI910" s="4" t="str">
        <f t="shared" si="543"/>
        <v>A+J=</v>
      </c>
      <c r="AJ910" s="11">
        <f t="shared" si="544"/>
        <v>42079</v>
      </c>
      <c r="AK910" s="11"/>
      <c r="AL910" s="4"/>
      <c r="AQ910" s="53"/>
      <c r="AR910" s="53"/>
      <c r="AX910" s="1"/>
      <c r="AY910" s="1"/>
      <c r="AZ910" s="1"/>
      <c r="BA910" s="1"/>
      <c r="BB910" s="1"/>
    </row>
    <row r="911" spans="1:54" x14ac:dyDescent="0.2">
      <c r="A911" s="158">
        <f t="shared" si="538"/>
        <v>42067</v>
      </c>
      <c r="B911" s="2">
        <f t="shared" si="520"/>
        <v>344637.45546890685</v>
      </c>
      <c r="C911" s="2">
        <f t="shared" si="539"/>
        <v>294641.66025964997</v>
      </c>
      <c r="D911" s="2">
        <f>SUM(Y911:Y$1074)</f>
        <v>8987.2974225199996</v>
      </c>
      <c r="E911" s="73">
        <f t="shared" si="521"/>
        <v>285654.36283712997</v>
      </c>
      <c r="F911" s="88">
        <f t="shared" si="516"/>
        <v>4059.86</v>
      </c>
      <c r="G911" s="3">
        <f>IF(AND(N911=1,N910&gt;1),VLOOKUP(A910,[1]Plan1!$BK$81:$BM$259,3),G910)</f>
        <v>4110.2</v>
      </c>
      <c r="H911" s="11">
        <f t="shared" si="517"/>
        <v>41992</v>
      </c>
      <c r="I911" s="11">
        <f t="shared" si="518"/>
        <v>42023</v>
      </c>
      <c r="J911" s="12">
        <f t="shared" si="522"/>
        <v>1.2399442345302436E-2</v>
      </c>
      <c r="K911" s="11">
        <f t="shared" si="540"/>
        <v>42079</v>
      </c>
      <c r="L911" s="11">
        <f t="shared" si="523"/>
        <v>42079</v>
      </c>
      <c r="M911" s="1">
        <f t="shared" si="512"/>
        <v>18</v>
      </c>
      <c r="N911" s="1">
        <f t="shared" si="524"/>
        <v>10</v>
      </c>
      <c r="O911" s="2">
        <f t="shared" si="525"/>
        <v>1.0068697099999999</v>
      </c>
      <c r="P911" s="13">
        <f t="shared" si="519"/>
        <v>1.0077995399999999</v>
      </c>
      <c r="Q911" s="13">
        <f t="shared" si="513"/>
        <v>1.1607226107741087</v>
      </c>
      <c r="R911" s="2">
        <f t="shared" si="515"/>
        <v>1.16869643</v>
      </c>
      <c r="S911" s="2">
        <f t="shared" si="541"/>
        <v>1.13180649</v>
      </c>
      <c r="T911" s="2">
        <f t="shared" si="526"/>
        <v>333477.34330623999</v>
      </c>
      <c r="U911" s="2">
        <f t="shared" si="527"/>
        <v>1184.5841278484081</v>
      </c>
      <c r="V911" s="2">
        <f t="shared" si="528"/>
        <v>48188.8712245485</v>
      </c>
      <c r="W911" s="2">
        <f t="shared" si="529"/>
        <v>344015.11561204685</v>
      </c>
      <c r="X911" s="17">
        <f t="shared" si="530"/>
        <v>0</v>
      </c>
      <c r="Y911" s="2">
        <f t="shared" si="531"/>
        <v>0</v>
      </c>
      <c r="Z911" s="72">
        <f t="shared" si="532"/>
        <v>0</v>
      </c>
      <c r="AA911" s="2">
        <f t="shared" si="533"/>
        <v>0</v>
      </c>
      <c r="AB911" s="12">
        <f t="shared" si="542"/>
        <v>4.6600000000000003E-2</v>
      </c>
      <c r="AC911" s="17">
        <f t="shared" si="534"/>
        <v>10</v>
      </c>
      <c r="AD911" s="17">
        <v>252</v>
      </c>
      <c r="AE911" s="13">
        <f t="shared" si="514"/>
        <v>1.0018090479999999</v>
      </c>
      <c r="AF911" s="2">
        <f t="shared" si="535"/>
        <v>603.27652094999996</v>
      </c>
      <c r="AG911" s="2">
        <f t="shared" si="536"/>
        <v>622.33985686000005</v>
      </c>
      <c r="AH911" s="3">
        <f t="shared" si="537"/>
        <v>0</v>
      </c>
      <c r="AI911" s="4" t="str">
        <f t="shared" si="543"/>
        <v>A+J=</v>
      </c>
      <c r="AJ911" s="11">
        <f t="shared" si="544"/>
        <v>42079</v>
      </c>
      <c r="AK911" s="11"/>
      <c r="AL911" s="4"/>
      <c r="AQ911" s="53"/>
      <c r="AR911" s="53"/>
      <c r="AX911" s="1"/>
      <c r="AY911" s="1"/>
      <c r="AZ911" s="1"/>
      <c r="BA911" s="1"/>
      <c r="BB911" s="1"/>
    </row>
    <row r="912" spans="1:54" x14ac:dyDescent="0.2">
      <c r="A912" s="158">
        <f t="shared" si="538"/>
        <v>42068</v>
      </c>
      <c r="B912" s="2">
        <f t="shared" si="520"/>
        <v>344928.84101119806</v>
      </c>
      <c r="C912" s="2">
        <f t="shared" si="539"/>
        <v>294641.66025964997</v>
      </c>
      <c r="D912" s="2">
        <f>SUM(Y912:Y$1074)</f>
        <v>8987.2974225199996</v>
      </c>
      <c r="E912" s="73">
        <f t="shared" si="521"/>
        <v>285654.36283712997</v>
      </c>
      <c r="F912" s="88">
        <f t="shared" si="516"/>
        <v>4059.86</v>
      </c>
      <c r="G912" s="3">
        <f>IF(AND(N912=1,N911&gt;1),VLOOKUP(A911,[1]Plan1!$BK$81:$BM$259,3),G911)</f>
        <v>4110.2</v>
      </c>
      <c r="H912" s="11">
        <f t="shared" si="517"/>
        <v>41992</v>
      </c>
      <c r="I912" s="11">
        <f t="shared" si="518"/>
        <v>42023</v>
      </c>
      <c r="J912" s="12">
        <f t="shared" si="522"/>
        <v>1.2399442345302436E-2</v>
      </c>
      <c r="K912" s="11">
        <f t="shared" si="540"/>
        <v>42079</v>
      </c>
      <c r="L912" s="11">
        <f t="shared" si="523"/>
        <v>42079</v>
      </c>
      <c r="M912" s="1">
        <f t="shared" si="512"/>
        <v>18</v>
      </c>
      <c r="N912" s="1">
        <f t="shared" si="524"/>
        <v>11</v>
      </c>
      <c r="O912" s="2">
        <f t="shared" si="525"/>
        <v>1.00755927</v>
      </c>
      <c r="P912" s="13">
        <f t="shared" si="519"/>
        <v>1.0077995399999999</v>
      </c>
      <c r="Q912" s="13">
        <f t="shared" si="513"/>
        <v>1.1607226107741087</v>
      </c>
      <c r="R912" s="2">
        <f t="shared" si="515"/>
        <v>1.16949682</v>
      </c>
      <c r="S912" s="2">
        <f t="shared" si="541"/>
        <v>1.13180649</v>
      </c>
      <c r="T912" s="2">
        <f t="shared" si="526"/>
        <v>333477.34330623999</v>
      </c>
      <c r="U912" s="2">
        <f t="shared" si="527"/>
        <v>1184.5841278484081</v>
      </c>
      <c r="V912" s="2">
        <f t="shared" si="528"/>
        <v>48417.506120019709</v>
      </c>
      <c r="W912" s="2">
        <f t="shared" si="529"/>
        <v>344243.75050751807</v>
      </c>
      <c r="X912" s="17">
        <f t="shared" si="530"/>
        <v>0</v>
      </c>
      <c r="Y912" s="2">
        <f t="shared" si="531"/>
        <v>0</v>
      </c>
      <c r="Z912" s="72">
        <f t="shared" si="532"/>
        <v>0</v>
      </c>
      <c r="AA912" s="2">
        <f t="shared" si="533"/>
        <v>0</v>
      </c>
      <c r="AB912" s="12">
        <f t="shared" si="542"/>
        <v>4.6600000000000003E-2</v>
      </c>
      <c r="AC912" s="17">
        <f t="shared" si="534"/>
        <v>11</v>
      </c>
      <c r="AD912" s="17">
        <v>252</v>
      </c>
      <c r="AE912" s="13">
        <f t="shared" si="514"/>
        <v>1.001990132</v>
      </c>
      <c r="AF912" s="2">
        <f t="shared" si="535"/>
        <v>663.66393217999996</v>
      </c>
      <c r="AG912" s="2">
        <f t="shared" si="536"/>
        <v>685.09050367999998</v>
      </c>
      <c r="AH912" s="3">
        <f t="shared" si="537"/>
        <v>0</v>
      </c>
      <c r="AI912" s="4" t="str">
        <f t="shared" si="543"/>
        <v>A+J=</v>
      </c>
      <c r="AJ912" s="11">
        <f t="shared" si="544"/>
        <v>42079</v>
      </c>
      <c r="AK912" s="11"/>
      <c r="AL912" s="4"/>
      <c r="AQ912" s="53"/>
      <c r="AR912" s="53"/>
      <c r="AX912" s="1"/>
      <c r="AY912" s="1"/>
      <c r="AZ912" s="1"/>
      <c r="BA912" s="1"/>
      <c r="BB912" s="1"/>
    </row>
    <row r="913" spans="1:138" x14ac:dyDescent="0.2">
      <c r="A913" s="158">
        <f t="shared" si="538"/>
        <v>42069</v>
      </c>
      <c r="B913" s="2">
        <f t="shared" si="520"/>
        <v>345220.47565806523</v>
      </c>
      <c r="C913" s="2">
        <f t="shared" si="539"/>
        <v>294641.66025964997</v>
      </c>
      <c r="D913" s="2">
        <f>SUM(Y913:Y$1074)</f>
        <v>8987.2974225199996</v>
      </c>
      <c r="E913" s="73">
        <f t="shared" si="521"/>
        <v>285654.36283712997</v>
      </c>
      <c r="F913" s="88">
        <f t="shared" si="516"/>
        <v>4059.86</v>
      </c>
      <c r="G913" s="3">
        <f>IF(AND(N913=1,N912&gt;1),VLOOKUP(A912,[1]Plan1!$BK$81:$BM$259,3),G912)</f>
        <v>4110.2</v>
      </c>
      <c r="H913" s="11">
        <f t="shared" si="517"/>
        <v>41992</v>
      </c>
      <c r="I913" s="11">
        <f t="shared" si="518"/>
        <v>42023</v>
      </c>
      <c r="J913" s="12">
        <f t="shared" si="522"/>
        <v>1.2399442345302436E-2</v>
      </c>
      <c r="K913" s="11">
        <f t="shared" si="540"/>
        <v>42079</v>
      </c>
      <c r="L913" s="11">
        <f t="shared" si="523"/>
        <v>42079</v>
      </c>
      <c r="M913" s="1">
        <f t="shared" si="512"/>
        <v>18</v>
      </c>
      <c r="N913" s="1">
        <f t="shared" si="524"/>
        <v>12</v>
      </c>
      <c r="O913" s="2">
        <f t="shared" si="525"/>
        <v>1.0082492999999999</v>
      </c>
      <c r="P913" s="13">
        <f t="shared" si="519"/>
        <v>1.0077995399999999</v>
      </c>
      <c r="Q913" s="13">
        <f t="shared" si="513"/>
        <v>1.1607226107741087</v>
      </c>
      <c r="R913" s="2">
        <f t="shared" si="515"/>
        <v>1.17029775</v>
      </c>
      <c r="S913" s="2">
        <f t="shared" si="541"/>
        <v>1.13180649</v>
      </c>
      <c r="T913" s="2">
        <f t="shared" si="526"/>
        <v>333477.34330623999</v>
      </c>
      <c r="U913" s="2">
        <f t="shared" si="527"/>
        <v>1184.5841278484081</v>
      </c>
      <c r="V913" s="2">
        <f t="shared" si="528"/>
        <v>48646.295268846858</v>
      </c>
      <c r="W913" s="2">
        <f t="shared" si="529"/>
        <v>344472.53965634521</v>
      </c>
      <c r="X913" s="17">
        <f t="shared" si="530"/>
        <v>0</v>
      </c>
      <c r="Y913" s="2">
        <f t="shared" si="531"/>
        <v>0</v>
      </c>
      <c r="Z913" s="72">
        <f t="shared" si="532"/>
        <v>0</v>
      </c>
      <c r="AA913" s="2">
        <f t="shared" si="533"/>
        <v>0</v>
      </c>
      <c r="AB913" s="12">
        <f t="shared" si="542"/>
        <v>4.6600000000000003E-2</v>
      </c>
      <c r="AC913" s="17">
        <f t="shared" si="534"/>
        <v>12</v>
      </c>
      <c r="AD913" s="17">
        <v>252</v>
      </c>
      <c r="AE913" s="13">
        <f t="shared" si="514"/>
        <v>1.00217125</v>
      </c>
      <c r="AF913" s="2">
        <f t="shared" si="535"/>
        <v>724.06268164999994</v>
      </c>
      <c r="AG913" s="2">
        <f t="shared" si="536"/>
        <v>747.93600172000004</v>
      </c>
      <c r="AH913" s="3">
        <f t="shared" si="537"/>
        <v>0</v>
      </c>
      <c r="AI913" s="4" t="str">
        <f t="shared" si="543"/>
        <v>A+J=</v>
      </c>
      <c r="AJ913" s="11">
        <f t="shared" si="544"/>
        <v>42079</v>
      </c>
      <c r="AK913" s="11"/>
      <c r="AL913" s="4"/>
      <c r="AQ913" s="53"/>
      <c r="AR913" s="53"/>
      <c r="AX913" s="1"/>
      <c r="AY913" s="1"/>
      <c r="AZ913" s="1"/>
      <c r="BA913" s="1"/>
      <c r="BB913" s="1"/>
    </row>
    <row r="914" spans="1:138" x14ac:dyDescent="0.2">
      <c r="A914" s="158">
        <f t="shared" si="538"/>
        <v>42070</v>
      </c>
      <c r="B914" s="2">
        <f t="shared" si="520"/>
        <v>345512.36741705914</v>
      </c>
      <c r="C914" s="2">
        <f t="shared" si="539"/>
        <v>294641.66025964997</v>
      </c>
      <c r="D914" s="2">
        <f>SUM(Y914:Y$1074)</f>
        <v>8987.2974225199996</v>
      </c>
      <c r="E914" s="73">
        <f t="shared" si="521"/>
        <v>285654.36283712997</v>
      </c>
      <c r="F914" s="88">
        <f t="shared" si="516"/>
        <v>4059.86</v>
      </c>
      <c r="G914" s="3">
        <f>IF(AND(N914=1,N913&gt;1),VLOOKUP(A913,[1]Plan1!$BK$81:$BM$259,3),G913)</f>
        <v>4110.2</v>
      </c>
      <c r="H914" s="11">
        <f t="shared" si="517"/>
        <v>41992</v>
      </c>
      <c r="I914" s="11">
        <f t="shared" si="518"/>
        <v>42023</v>
      </c>
      <c r="J914" s="12">
        <f t="shared" si="522"/>
        <v>1.2399442345302436E-2</v>
      </c>
      <c r="K914" s="11">
        <f t="shared" si="540"/>
        <v>42079</v>
      </c>
      <c r="L914" s="11">
        <f t="shared" si="523"/>
        <v>42079</v>
      </c>
      <c r="M914" s="1">
        <f t="shared" si="512"/>
        <v>18</v>
      </c>
      <c r="N914" s="1">
        <f t="shared" si="524"/>
        <v>13</v>
      </c>
      <c r="O914" s="2">
        <f t="shared" si="525"/>
        <v>1.00893981</v>
      </c>
      <c r="P914" s="13">
        <f t="shared" si="519"/>
        <v>1.0077995399999999</v>
      </c>
      <c r="Q914" s="13">
        <f t="shared" si="513"/>
        <v>1.1607226107741087</v>
      </c>
      <c r="R914" s="2">
        <f t="shared" si="515"/>
        <v>1.1710992499999999</v>
      </c>
      <c r="S914" s="2">
        <f t="shared" si="541"/>
        <v>1.13180649</v>
      </c>
      <c r="T914" s="2">
        <f t="shared" si="526"/>
        <v>333477.34330623999</v>
      </c>
      <c r="U914" s="2">
        <f t="shared" si="527"/>
        <v>1184.5841278484081</v>
      </c>
      <c r="V914" s="2">
        <f t="shared" si="528"/>
        <v>48875.247240660792</v>
      </c>
      <c r="W914" s="2">
        <f t="shared" si="529"/>
        <v>344701.49162815913</v>
      </c>
      <c r="X914" s="17">
        <f t="shared" si="530"/>
        <v>0</v>
      </c>
      <c r="Y914" s="2">
        <f t="shared" si="531"/>
        <v>0</v>
      </c>
      <c r="Z914" s="72">
        <f t="shared" si="532"/>
        <v>0</v>
      </c>
      <c r="AA914" s="2">
        <f t="shared" si="533"/>
        <v>0</v>
      </c>
      <c r="AB914" s="12">
        <f t="shared" si="542"/>
        <v>4.6600000000000003E-2</v>
      </c>
      <c r="AC914" s="17">
        <f t="shared" si="534"/>
        <v>13</v>
      </c>
      <c r="AD914" s="17">
        <v>252</v>
      </c>
      <c r="AE914" s="13">
        <f t="shared" si="514"/>
        <v>1.0023523999999999</v>
      </c>
      <c r="AF914" s="2">
        <f t="shared" si="535"/>
        <v>784.47210239000003</v>
      </c>
      <c r="AG914" s="2">
        <f t="shared" si="536"/>
        <v>810.87578889999998</v>
      </c>
      <c r="AH914" s="3">
        <f t="shared" si="537"/>
        <v>0</v>
      </c>
      <c r="AI914" s="4" t="str">
        <f t="shared" si="543"/>
        <v>A+J=</v>
      </c>
      <c r="AJ914" s="11">
        <f t="shared" si="544"/>
        <v>42079</v>
      </c>
      <c r="AK914" s="15"/>
      <c r="AL914" s="14"/>
      <c r="AM914" s="42"/>
      <c r="AN914" s="42"/>
      <c r="AO914" s="42"/>
      <c r="AP914" s="42"/>
      <c r="AQ914" s="55"/>
      <c r="AR914" s="55"/>
      <c r="AS914" s="42"/>
      <c r="AT914" s="42"/>
      <c r="AU914" s="42"/>
      <c r="AV914" s="42"/>
      <c r="AW914" s="42"/>
      <c r="AX914" s="10"/>
      <c r="AY914" s="10"/>
      <c r="AZ914" s="10"/>
      <c r="BA914" s="10"/>
      <c r="BB914" s="10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V914" s="42"/>
      <c r="BW914" s="42"/>
      <c r="BX914" s="42"/>
      <c r="BY914" s="42"/>
      <c r="BZ914" s="42"/>
      <c r="CA914" s="42"/>
      <c r="CB914" s="42"/>
      <c r="CC914" s="42"/>
      <c r="CD914" s="42"/>
      <c r="CE914" s="42"/>
      <c r="CF914" s="42"/>
      <c r="CG914" s="42"/>
      <c r="CH914" s="42"/>
      <c r="CI914" s="42"/>
      <c r="CJ914" s="42"/>
      <c r="CK914" s="42"/>
      <c r="CL914" s="42"/>
      <c r="CM914" s="42"/>
      <c r="CN914" s="42"/>
      <c r="CO914" s="42"/>
      <c r="CP914" s="42"/>
      <c r="CQ914" s="42"/>
      <c r="CR914" s="42"/>
      <c r="CS914" s="42"/>
      <c r="CT914" s="42"/>
      <c r="CU914" s="42"/>
      <c r="CV914" s="42"/>
      <c r="CW914" s="42"/>
      <c r="CX914" s="42"/>
      <c r="CY914" s="42"/>
      <c r="CZ914" s="42"/>
      <c r="DA914" s="42"/>
      <c r="DB914" s="42"/>
      <c r="DC914" s="42"/>
      <c r="DD914" s="42"/>
      <c r="DE914" s="42"/>
      <c r="DF914" s="42"/>
      <c r="DG914" s="42"/>
      <c r="DH914" s="42"/>
      <c r="DI914" s="42"/>
      <c r="DJ914" s="42"/>
      <c r="DK914" s="42"/>
      <c r="DL914" s="42"/>
      <c r="DM914" s="42"/>
      <c r="DN914" s="42"/>
      <c r="DO914" s="42"/>
      <c r="DP914" s="42"/>
      <c r="DQ914" s="42"/>
      <c r="DR914" s="42"/>
      <c r="DS914" s="42"/>
      <c r="DT914" s="42"/>
      <c r="DU914" s="42"/>
      <c r="DV914" s="42"/>
      <c r="DW914" s="42"/>
      <c r="DX914" s="42"/>
      <c r="DY914" s="42"/>
      <c r="DZ914" s="42"/>
      <c r="EA914" s="42"/>
      <c r="EB914" s="42"/>
      <c r="EC914" s="42"/>
      <c r="ED914" s="42"/>
      <c r="EE914" s="42"/>
      <c r="EF914" s="42"/>
      <c r="EG914" s="42"/>
      <c r="EH914" s="42"/>
    </row>
    <row r="915" spans="1:138" x14ac:dyDescent="0.2">
      <c r="A915" s="158">
        <f t="shared" si="538"/>
        <v>42071</v>
      </c>
      <c r="B915" s="2">
        <f t="shared" si="520"/>
        <v>345512.36741705914</v>
      </c>
      <c r="C915" s="2">
        <f t="shared" si="539"/>
        <v>294641.66025964997</v>
      </c>
      <c r="D915" s="2">
        <f>SUM(Y915:Y$1074)</f>
        <v>8987.2974225199996</v>
      </c>
      <c r="E915" s="73">
        <f t="shared" si="521"/>
        <v>285654.36283712997</v>
      </c>
      <c r="F915" s="88">
        <f t="shared" si="516"/>
        <v>4059.86</v>
      </c>
      <c r="G915" s="3">
        <f>IF(AND(N915=1,N914&gt;1),VLOOKUP(A914,[1]Plan1!$BK$81:$BM$259,3),G914)</f>
        <v>4110.2</v>
      </c>
      <c r="H915" s="11">
        <f t="shared" si="517"/>
        <v>41992</v>
      </c>
      <c r="I915" s="11">
        <f t="shared" si="518"/>
        <v>42023</v>
      </c>
      <c r="J915" s="12">
        <f t="shared" si="522"/>
        <v>1.2399442345302436E-2</v>
      </c>
      <c r="K915" s="11">
        <f t="shared" si="540"/>
        <v>42079</v>
      </c>
      <c r="L915" s="11">
        <f t="shared" si="523"/>
        <v>42079</v>
      </c>
      <c r="M915" s="1">
        <f t="shared" si="512"/>
        <v>18</v>
      </c>
      <c r="N915" s="1">
        <f t="shared" si="524"/>
        <v>13</v>
      </c>
      <c r="O915" s="2">
        <f t="shared" si="525"/>
        <v>1.00893981</v>
      </c>
      <c r="P915" s="13">
        <f t="shared" si="519"/>
        <v>1.0077995399999999</v>
      </c>
      <c r="Q915" s="13">
        <f t="shared" si="513"/>
        <v>1.1607226107741087</v>
      </c>
      <c r="R915" s="2">
        <f t="shared" si="515"/>
        <v>1.1710992499999999</v>
      </c>
      <c r="S915" s="2">
        <f t="shared" si="541"/>
        <v>1.13180649</v>
      </c>
      <c r="T915" s="2">
        <f t="shared" si="526"/>
        <v>333477.34330623999</v>
      </c>
      <c r="U915" s="2">
        <f t="shared" si="527"/>
        <v>1184.5841278484081</v>
      </c>
      <c r="V915" s="2">
        <f t="shared" si="528"/>
        <v>48875.247240660792</v>
      </c>
      <c r="W915" s="2">
        <f t="shared" si="529"/>
        <v>344701.49162815913</v>
      </c>
      <c r="X915" s="17">
        <f t="shared" si="530"/>
        <v>0</v>
      </c>
      <c r="Y915" s="2">
        <f t="shared" si="531"/>
        <v>0</v>
      </c>
      <c r="Z915" s="72">
        <f t="shared" si="532"/>
        <v>0</v>
      </c>
      <c r="AA915" s="2">
        <f t="shared" si="533"/>
        <v>0</v>
      </c>
      <c r="AB915" s="12">
        <f t="shared" si="542"/>
        <v>4.6600000000000003E-2</v>
      </c>
      <c r="AC915" s="17">
        <f t="shared" si="534"/>
        <v>13</v>
      </c>
      <c r="AD915" s="17">
        <v>252</v>
      </c>
      <c r="AE915" s="13">
        <f t="shared" si="514"/>
        <v>1.0023523999999999</v>
      </c>
      <c r="AF915" s="2">
        <f t="shared" si="535"/>
        <v>784.47210239000003</v>
      </c>
      <c r="AG915" s="2">
        <f t="shared" si="536"/>
        <v>810.87578889999998</v>
      </c>
      <c r="AH915" s="3">
        <f t="shared" si="537"/>
        <v>0</v>
      </c>
      <c r="AI915" s="4" t="str">
        <f t="shared" si="543"/>
        <v>A+J=</v>
      </c>
      <c r="AJ915" s="11">
        <f t="shared" si="544"/>
        <v>42079</v>
      </c>
      <c r="AK915" s="11"/>
      <c r="AL915" s="4"/>
      <c r="AQ915" s="53"/>
      <c r="AR915" s="53"/>
      <c r="AX915" s="1"/>
      <c r="AY915" s="1"/>
      <c r="AZ915" s="1"/>
      <c r="BA915" s="1"/>
      <c r="BB915" s="1"/>
    </row>
    <row r="916" spans="1:138" x14ac:dyDescent="0.2">
      <c r="A916" s="158">
        <f t="shared" si="538"/>
        <v>42072</v>
      </c>
      <c r="B916" s="2">
        <f t="shared" si="520"/>
        <v>345512.36741705914</v>
      </c>
      <c r="C916" s="2">
        <f t="shared" si="539"/>
        <v>294641.66025964997</v>
      </c>
      <c r="D916" s="2">
        <f>SUM(Y916:Y$1074)</f>
        <v>8987.2974225199996</v>
      </c>
      <c r="E916" s="73">
        <f t="shared" si="521"/>
        <v>285654.36283712997</v>
      </c>
      <c r="F916" s="88">
        <f t="shared" si="516"/>
        <v>4059.86</v>
      </c>
      <c r="G916" s="3">
        <f>IF(AND(N916=1,N915&gt;1),VLOOKUP(A915,[1]Plan1!$BK$81:$BM$259,3),G915)</f>
        <v>4110.2</v>
      </c>
      <c r="H916" s="11">
        <f t="shared" si="517"/>
        <v>41992</v>
      </c>
      <c r="I916" s="11">
        <f t="shared" si="518"/>
        <v>42023</v>
      </c>
      <c r="J916" s="12">
        <f t="shared" si="522"/>
        <v>1.2399442345302436E-2</v>
      </c>
      <c r="K916" s="11">
        <f t="shared" si="540"/>
        <v>42079</v>
      </c>
      <c r="L916" s="11">
        <f t="shared" si="523"/>
        <v>42079</v>
      </c>
      <c r="M916" s="1">
        <f t="shared" si="512"/>
        <v>18</v>
      </c>
      <c r="N916" s="1">
        <f t="shared" si="524"/>
        <v>13</v>
      </c>
      <c r="O916" s="2">
        <f t="shared" si="525"/>
        <v>1.00893981</v>
      </c>
      <c r="P916" s="13">
        <f t="shared" si="519"/>
        <v>1.0077995399999999</v>
      </c>
      <c r="Q916" s="13">
        <f t="shared" si="513"/>
        <v>1.1607226107741087</v>
      </c>
      <c r="R916" s="2">
        <f t="shared" si="515"/>
        <v>1.1710992499999999</v>
      </c>
      <c r="S916" s="2">
        <f t="shared" si="541"/>
        <v>1.13180649</v>
      </c>
      <c r="T916" s="2">
        <f t="shared" si="526"/>
        <v>333477.34330623999</v>
      </c>
      <c r="U916" s="2">
        <f t="shared" si="527"/>
        <v>1184.5841278484081</v>
      </c>
      <c r="V916" s="2">
        <f t="shared" si="528"/>
        <v>48875.247240660792</v>
      </c>
      <c r="W916" s="2">
        <f t="shared" si="529"/>
        <v>344701.49162815913</v>
      </c>
      <c r="X916" s="17">
        <f t="shared" si="530"/>
        <v>0</v>
      </c>
      <c r="Y916" s="2">
        <f t="shared" si="531"/>
        <v>0</v>
      </c>
      <c r="Z916" s="72">
        <f t="shared" si="532"/>
        <v>0</v>
      </c>
      <c r="AA916" s="2">
        <f t="shared" si="533"/>
        <v>0</v>
      </c>
      <c r="AB916" s="12">
        <f t="shared" si="542"/>
        <v>4.6600000000000003E-2</v>
      </c>
      <c r="AC916" s="17">
        <f t="shared" si="534"/>
        <v>13</v>
      </c>
      <c r="AD916" s="17">
        <v>252</v>
      </c>
      <c r="AE916" s="13">
        <f t="shared" si="514"/>
        <v>1.0023523999999999</v>
      </c>
      <c r="AF916" s="2">
        <f t="shared" si="535"/>
        <v>784.47210239000003</v>
      </c>
      <c r="AG916" s="2">
        <f t="shared" si="536"/>
        <v>810.87578889999998</v>
      </c>
      <c r="AH916" s="3">
        <f t="shared" si="537"/>
        <v>0</v>
      </c>
      <c r="AI916" s="4" t="str">
        <f t="shared" si="543"/>
        <v>A+J=</v>
      </c>
      <c r="AJ916" s="11">
        <f t="shared" si="544"/>
        <v>42079</v>
      </c>
      <c r="AK916" s="11"/>
      <c r="AL916" s="4"/>
      <c r="AQ916" s="53"/>
      <c r="AR916" s="53"/>
      <c r="AX916" s="1"/>
      <c r="AY916" s="1"/>
      <c r="AZ916" s="1"/>
      <c r="BA916" s="1"/>
      <c r="BB916" s="1"/>
    </row>
    <row r="917" spans="1:138" x14ac:dyDescent="0.2">
      <c r="A917" s="158">
        <f t="shared" si="538"/>
        <v>42073</v>
      </c>
      <c r="B917" s="2">
        <f t="shared" si="520"/>
        <v>345804.50528844539</v>
      </c>
      <c r="C917" s="2">
        <f t="shared" si="539"/>
        <v>294641.66025964997</v>
      </c>
      <c r="D917" s="2">
        <f>SUM(Y917:Y$1074)</f>
        <v>8987.2974225199996</v>
      </c>
      <c r="E917" s="73">
        <f t="shared" si="521"/>
        <v>285654.36283712997</v>
      </c>
      <c r="F917" s="88">
        <f t="shared" si="516"/>
        <v>4059.86</v>
      </c>
      <c r="G917" s="3">
        <f>IF(AND(N917=1,N916&gt;1),VLOOKUP(A916,[1]Plan1!$BK$81:$BM$259,3),G916)</f>
        <v>4110.2</v>
      </c>
      <c r="H917" s="11">
        <f t="shared" si="517"/>
        <v>41992</v>
      </c>
      <c r="I917" s="11">
        <f t="shared" si="518"/>
        <v>42023</v>
      </c>
      <c r="J917" s="12">
        <f t="shared" si="522"/>
        <v>1.2399442345302436E-2</v>
      </c>
      <c r="K917" s="11">
        <f t="shared" si="540"/>
        <v>42079</v>
      </c>
      <c r="L917" s="11">
        <f t="shared" si="523"/>
        <v>42079</v>
      </c>
      <c r="M917" s="1">
        <f t="shared" si="512"/>
        <v>18</v>
      </c>
      <c r="N917" s="1">
        <f t="shared" si="524"/>
        <v>14</v>
      </c>
      <c r="O917" s="2">
        <f t="shared" si="525"/>
        <v>1.0096307899999999</v>
      </c>
      <c r="P917" s="13">
        <f t="shared" si="519"/>
        <v>1.0077995399999999</v>
      </c>
      <c r="Q917" s="13">
        <f t="shared" si="513"/>
        <v>1.1607226107741087</v>
      </c>
      <c r="R917" s="2">
        <f t="shared" si="515"/>
        <v>1.1719012799999999</v>
      </c>
      <c r="S917" s="2">
        <f t="shared" si="541"/>
        <v>1.13180649</v>
      </c>
      <c r="T917" s="2">
        <f t="shared" si="526"/>
        <v>333477.34330623999</v>
      </c>
      <c r="U917" s="2">
        <f t="shared" si="527"/>
        <v>1184.5841278484081</v>
      </c>
      <c r="V917" s="2">
        <f t="shared" si="528"/>
        <v>49104.350609287052</v>
      </c>
      <c r="W917" s="2">
        <f t="shared" si="529"/>
        <v>344930.5949967854</v>
      </c>
      <c r="X917" s="17">
        <f t="shared" si="530"/>
        <v>0</v>
      </c>
      <c r="Y917" s="2">
        <f t="shared" si="531"/>
        <v>0</v>
      </c>
      <c r="Z917" s="72">
        <f t="shared" si="532"/>
        <v>0</v>
      </c>
      <c r="AA917" s="2">
        <f t="shared" si="533"/>
        <v>0</v>
      </c>
      <c r="AB917" s="12">
        <f t="shared" si="542"/>
        <v>4.6600000000000003E-2</v>
      </c>
      <c r="AC917" s="17">
        <f t="shared" si="534"/>
        <v>14</v>
      </c>
      <c r="AD917" s="17">
        <v>252</v>
      </c>
      <c r="AE917" s="13">
        <f t="shared" si="514"/>
        <v>1.002533583</v>
      </c>
      <c r="AF917" s="2">
        <f t="shared" si="535"/>
        <v>844.89252787999999</v>
      </c>
      <c r="AG917" s="2">
        <f t="shared" si="536"/>
        <v>873.91029165999998</v>
      </c>
      <c r="AH917" s="3">
        <f t="shared" si="537"/>
        <v>0</v>
      </c>
      <c r="AI917" s="4" t="str">
        <f t="shared" si="543"/>
        <v>A+J=</v>
      </c>
      <c r="AJ917" s="11">
        <f t="shared" si="544"/>
        <v>42079</v>
      </c>
      <c r="AK917" s="11"/>
      <c r="AL917" s="4"/>
      <c r="AQ917" s="53"/>
      <c r="AR917" s="53"/>
      <c r="AX917" s="1"/>
      <c r="AY917" s="1"/>
      <c r="AZ917" s="1"/>
      <c r="BA917" s="1"/>
      <c r="BB917" s="1"/>
    </row>
    <row r="918" spans="1:138" x14ac:dyDescent="0.2">
      <c r="A918" s="158">
        <f t="shared" si="538"/>
        <v>42074</v>
      </c>
      <c r="B918" s="2">
        <f t="shared" si="520"/>
        <v>346096.8947606312</v>
      </c>
      <c r="C918" s="2">
        <f t="shared" si="539"/>
        <v>294641.66025964997</v>
      </c>
      <c r="D918" s="2">
        <f>SUM(Y918:Y$1074)</f>
        <v>8987.2974225199996</v>
      </c>
      <c r="E918" s="73">
        <f t="shared" si="521"/>
        <v>285654.36283712997</v>
      </c>
      <c r="F918" s="88">
        <f t="shared" si="516"/>
        <v>4059.86</v>
      </c>
      <c r="G918" s="3">
        <f>IF(AND(N918=1,N917&gt;1),VLOOKUP(A917,[1]Plan1!$BK$81:$BM$259,3),G917)</f>
        <v>4110.2</v>
      </c>
      <c r="H918" s="11">
        <f t="shared" si="517"/>
        <v>41992</v>
      </c>
      <c r="I918" s="11">
        <f t="shared" si="518"/>
        <v>42023</v>
      </c>
      <c r="J918" s="12">
        <f t="shared" si="522"/>
        <v>1.2399442345302436E-2</v>
      </c>
      <c r="K918" s="11">
        <f t="shared" si="540"/>
        <v>42079</v>
      </c>
      <c r="L918" s="11">
        <f t="shared" si="523"/>
        <v>42079</v>
      </c>
      <c r="M918" s="1">
        <f t="shared" si="512"/>
        <v>18</v>
      </c>
      <c r="N918" s="1">
        <f t="shared" si="524"/>
        <v>15</v>
      </c>
      <c r="O918" s="2">
        <f t="shared" si="525"/>
        <v>1.01032224</v>
      </c>
      <c r="P918" s="13">
        <f t="shared" si="519"/>
        <v>1.0077995399999999</v>
      </c>
      <c r="Q918" s="13">
        <f t="shared" si="513"/>
        <v>1.1607226107741087</v>
      </c>
      <c r="R918" s="2">
        <f t="shared" si="515"/>
        <v>1.1727038599999999</v>
      </c>
      <c r="S918" s="2">
        <f t="shared" si="541"/>
        <v>1.13180649</v>
      </c>
      <c r="T918" s="2">
        <f t="shared" si="526"/>
        <v>333477.34330623999</v>
      </c>
      <c r="U918" s="2">
        <f t="shared" si="527"/>
        <v>1184.5841278484081</v>
      </c>
      <c r="V918" s="2">
        <f t="shared" si="528"/>
        <v>49333.611087812875</v>
      </c>
      <c r="W918" s="2">
        <f t="shared" si="529"/>
        <v>345159.85547531123</v>
      </c>
      <c r="X918" s="17">
        <f t="shared" si="530"/>
        <v>0</v>
      </c>
      <c r="Y918" s="2">
        <f t="shared" si="531"/>
        <v>0</v>
      </c>
      <c r="Z918" s="72">
        <f t="shared" si="532"/>
        <v>0</v>
      </c>
      <c r="AA918" s="2">
        <f t="shared" si="533"/>
        <v>0</v>
      </c>
      <c r="AB918" s="12">
        <f t="shared" si="542"/>
        <v>4.6600000000000003E-2</v>
      </c>
      <c r="AC918" s="17">
        <f t="shared" si="534"/>
        <v>15</v>
      </c>
      <c r="AD918" s="17">
        <v>252</v>
      </c>
      <c r="AE918" s="13">
        <f t="shared" si="514"/>
        <v>1.002714798</v>
      </c>
      <c r="AF918" s="2">
        <f t="shared" si="535"/>
        <v>905.32362465000006</v>
      </c>
      <c r="AG918" s="2">
        <f t="shared" si="536"/>
        <v>937.03928531999998</v>
      </c>
      <c r="AH918" s="3">
        <f t="shared" si="537"/>
        <v>0</v>
      </c>
      <c r="AI918" s="4" t="str">
        <f t="shared" si="543"/>
        <v>A+J=</v>
      </c>
      <c r="AJ918" s="11">
        <f t="shared" si="544"/>
        <v>42079</v>
      </c>
      <c r="AK918" s="11"/>
      <c r="AL918" s="4"/>
      <c r="AQ918" s="53"/>
      <c r="AR918" s="53"/>
      <c r="AX918" s="1"/>
      <c r="AY918" s="1"/>
      <c r="AZ918" s="1"/>
      <c r="BA918" s="1"/>
      <c r="BB918" s="1"/>
    </row>
    <row r="919" spans="1:138" x14ac:dyDescent="0.2">
      <c r="A919" s="158">
        <f t="shared" si="538"/>
        <v>42075</v>
      </c>
      <c r="B919" s="2">
        <f t="shared" si="520"/>
        <v>346389.53663181659</v>
      </c>
      <c r="C919" s="2">
        <f t="shared" si="539"/>
        <v>294641.66025964997</v>
      </c>
      <c r="D919" s="2">
        <f>SUM(Y919:Y$1074)</f>
        <v>8987.2974225199996</v>
      </c>
      <c r="E919" s="73">
        <f t="shared" si="521"/>
        <v>285654.36283712997</v>
      </c>
      <c r="F919" s="88">
        <f t="shared" si="516"/>
        <v>4059.86</v>
      </c>
      <c r="G919" s="3">
        <f>IF(AND(N919=1,N918&gt;1),VLOOKUP(A918,[1]Plan1!$BK$81:$BM$259,3),G918)</f>
        <v>4110.2</v>
      </c>
      <c r="H919" s="11">
        <f t="shared" si="517"/>
        <v>41992</v>
      </c>
      <c r="I919" s="11">
        <f t="shared" si="518"/>
        <v>42023</v>
      </c>
      <c r="J919" s="12">
        <f t="shared" si="522"/>
        <v>1.2399442345302436E-2</v>
      </c>
      <c r="K919" s="11">
        <f t="shared" si="540"/>
        <v>42079</v>
      </c>
      <c r="L919" s="11">
        <f t="shared" si="523"/>
        <v>42079</v>
      </c>
      <c r="M919" s="1">
        <f t="shared" ref="M919:M982" si="545">IF(L919=L918,M918,NETWORKDAYS(L918,L919,$AN$194:$AN$348)-1)</f>
        <v>18</v>
      </c>
      <c r="N919" s="1">
        <f t="shared" si="524"/>
        <v>16</v>
      </c>
      <c r="O919" s="2">
        <f t="shared" si="525"/>
        <v>1.01101416</v>
      </c>
      <c r="P919" s="13">
        <f t="shared" si="519"/>
        <v>1.0077995399999999</v>
      </c>
      <c r="Q919" s="13">
        <f t="shared" si="513"/>
        <v>1.1607226107741087</v>
      </c>
      <c r="R919" s="2">
        <f t="shared" si="515"/>
        <v>1.1735069899999999</v>
      </c>
      <c r="S919" s="2">
        <f t="shared" si="541"/>
        <v>1.13180649</v>
      </c>
      <c r="T919" s="2">
        <f t="shared" si="526"/>
        <v>333477.34330623999</v>
      </c>
      <c r="U919" s="2">
        <f t="shared" si="527"/>
        <v>1184.5841278484081</v>
      </c>
      <c r="V919" s="2">
        <f t="shared" si="528"/>
        <v>49563.02867623826</v>
      </c>
      <c r="W919" s="2">
        <f t="shared" si="529"/>
        <v>345389.27306373662</v>
      </c>
      <c r="X919" s="17">
        <f t="shared" si="530"/>
        <v>0</v>
      </c>
      <c r="Y919" s="2">
        <f t="shared" si="531"/>
        <v>0</v>
      </c>
      <c r="Z919" s="72">
        <f t="shared" si="532"/>
        <v>0</v>
      </c>
      <c r="AA919" s="2">
        <f t="shared" si="533"/>
        <v>0</v>
      </c>
      <c r="AB919" s="12">
        <f t="shared" si="542"/>
        <v>4.6600000000000003E-2</v>
      </c>
      <c r="AC919" s="17">
        <f t="shared" si="534"/>
        <v>16</v>
      </c>
      <c r="AD919" s="17">
        <v>252</v>
      </c>
      <c r="AE919" s="13">
        <f t="shared" si="514"/>
        <v>1.0028960469999999</v>
      </c>
      <c r="AF919" s="2">
        <f t="shared" si="535"/>
        <v>965.76605963999998</v>
      </c>
      <c r="AG919" s="2">
        <f t="shared" si="536"/>
        <v>1000.26356808</v>
      </c>
      <c r="AH919" s="3">
        <f t="shared" si="537"/>
        <v>0</v>
      </c>
      <c r="AI919" s="4" t="str">
        <f t="shared" si="543"/>
        <v>A+J=</v>
      </c>
      <c r="AJ919" s="11">
        <f t="shared" si="544"/>
        <v>42079</v>
      </c>
      <c r="AK919" s="11"/>
      <c r="AL919" s="4"/>
      <c r="AQ919" s="53"/>
      <c r="AR919" s="53"/>
      <c r="AX919" s="1"/>
      <c r="AY919" s="1"/>
      <c r="AZ919" s="1"/>
      <c r="BA919" s="1"/>
      <c r="BB919" s="1"/>
    </row>
    <row r="920" spans="1:138" x14ac:dyDescent="0.2">
      <c r="A920" s="158">
        <f t="shared" si="538"/>
        <v>42076</v>
      </c>
      <c r="B920" s="2">
        <f t="shared" si="520"/>
        <v>346682.43031960155</v>
      </c>
      <c r="C920" s="2">
        <f t="shared" si="539"/>
        <v>294641.66025964997</v>
      </c>
      <c r="D920" s="2">
        <f>SUM(Y920:Y$1074)</f>
        <v>8987.2974225199996</v>
      </c>
      <c r="E920" s="73">
        <f t="shared" si="521"/>
        <v>285654.36283712997</v>
      </c>
      <c r="F920" s="88">
        <f t="shared" si="516"/>
        <v>4059.86</v>
      </c>
      <c r="G920" s="3">
        <f>IF(AND(N920=1,N919&gt;1),VLOOKUP(A919,[1]Plan1!$BK$81:$BM$259,3),G919)</f>
        <v>4110.2</v>
      </c>
      <c r="H920" s="11">
        <f t="shared" si="517"/>
        <v>41992</v>
      </c>
      <c r="I920" s="11">
        <f t="shared" si="518"/>
        <v>42023</v>
      </c>
      <c r="J920" s="12">
        <f t="shared" si="522"/>
        <v>1.2399442345302436E-2</v>
      </c>
      <c r="K920" s="11">
        <f t="shared" si="540"/>
        <v>42079</v>
      </c>
      <c r="L920" s="11">
        <f t="shared" si="523"/>
        <v>42079</v>
      </c>
      <c r="M920" s="1">
        <f t="shared" si="545"/>
        <v>18</v>
      </c>
      <c r="N920" s="1">
        <f t="shared" si="524"/>
        <v>17</v>
      </c>
      <c r="O920" s="2">
        <f t="shared" si="525"/>
        <v>1.0117065599999999</v>
      </c>
      <c r="P920" s="13">
        <f t="shared" si="519"/>
        <v>1.0077995399999999</v>
      </c>
      <c r="Q920" s="13">
        <f t="shared" si="513"/>
        <v>1.1607226107741087</v>
      </c>
      <c r="R920" s="2">
        <f t="shared" si="515"/>
        <v>1.1743106699999999</v>
      </c>
      <c r="S920" s="2">
        <f t="shared" si="541"/>
        <v>1.13180649</v>
      </c>
      <c r="T920" s="2">
        <f t="shared" si="526"/>
        <v>333477.34330623999</v>
      </c>
      <c r="U920" s="2">
        <f t="shared" si="527"/>
        <v>1184.5841278484081</v>
      </c>
      <c r="V920" s="2">
        <f t="shared" si="528"/>
        <v>49792.603374563194</v>
      </c>
      <c r="W920" s="2">
        <f t="shared" si="529"/>
        <v>345618.84776206157</v>
      </c>
      <c r="X920" s="17">
        <f t="shared" si="530"/>
        <v>0</v>
      </c>
      <c r="Y920" s="2">
        <f t="shared" si="531"/>
        <v>0</v>
      </c>
      <c r="Z920" s="72">
        <f t="shared" si="532"/>
        <v>0</v>
      </c>
      <c r="AA920" s="2">
        <f t="shared" si="533"/>
        <v>0</v>
      </c>
      <c r="AB920" s="12">
        <f t="shared" si="542"/>
        <v>4.6600000000000003E-2</v>
      </c>
      <c r="AC920" s="17">
        <f t="shared" si="534"/>
        <v>17</v>
      </c>
      <c r="AD920" s="17">
        <v>252</v>
      </c>
      <c r="AE920" s="13">
        <f t="shared" si="514"/>
        <v>1.003077328</v>
      </c>
      <c r="AF920" s="2">
        <f t="shared" si="535"/>
        <v>1026.21916592</v>
      </c>
      <c r="AG920" s="2">
        <f t="shared" si="536"/>
        <v>1063.5825575399999</v>
      </c>
      <c r="AH920" s="3">
        <f t="shared" si="537"/>
        <v>0</v>
      </c>
      <c r="AI920" s="4" t="str">
        <f t="shared" si="543"/>
        <v>A+J=</v>
      </c>
      <c r="AJ920" s="11">
        <f t="shared" si="544"/>
        <v>42079</v>
      </c>
      <c r="AK920" s="11"/>
      <c r="AL920" s="4"/>
      <c r="AQ920" s="53"/>
      <c r="AR920" s="53"/>
      <c r="AX920" s="1"/>
      <c r="AY920" s="1"/>
      <c r="AZ920" s="1"/>
      <c r="BA920" s="1"/>
      <c r="BB920" s="1"/>
    </row>
    <row r="921" spans="1:138" x14ac:dyDescent="0.2">
      <c r="A921" s="158">
        <f t="shared" si="538"/>
        <v>42077</v>
      </c>
      <c r="B921" s="2">
        <f t="shared" si="520"/>
        <v>346975.58200901333</v>
      </c>
      <c r="C921" s="2">
        <f t="shared" si="539"/>
        <v>294641.66025964997</v>
      </c>
      <c r="D921" s="2">
        <f>SUM(Y921:Y$1074)</f>
        <v>8987.2974225199996</v>
      </c>
      <c r="E921" s="73">
        <f t="shared" si="521"/>
        <v>285654.36283712997</v>
      </c>
      <c r="F921" s="88">
        <f t="shared" si="516"/>
        <v>4059.86</v>
      </c>
      <c r="G921" s="3">
        <f>IF(AND(N921=1,N920&gt;1),VLOOKUP(A920,[1]Plan1!$BK$81:$BM$259,3),G920)</f>
        <v>4110.2</v>
      </c>
      <c r="H921" s="11">
        <f t="shared" si="517"/>
        <v>41992</v>
      </c>
      <c r="I921" s="11">
        <f t="shared" si="518"/>
        <v>42023</v>
      </c>
      <c r="J921" s="12">
        <f t="shared" si="522"/>
        <v>1.2399442345302436E-2</v>
      </c>
      <c r="K921" s="11">
        <f t="shared" si="540"/>
        <v>42108</v>
      </c>
      <c r="L921" s="11">
        <f t="shared" si="523"/>
        <v>42079</v>
      </c>
      <c r="M921" s="1">
        <f t="shared" si="545"/>
        <v>18</v>
      </c>
      <c r="N921" s="1">
        <f t="shared" si="524"/>
        <v>18</v>
      </c>
      <c r="O921" s="2">
        <f t="shared" si="525"/>
        <v>1.01239944</v>
      </c>
      <c r="P921" s="13">
        <f t="shared" si="519"/>
        <v>1.0077995399999999</v>
      </c>
      <c r="Q921" s="13">
        <f t="shared" si="513"/>
        <v>1.1607226107741087</v>
      </c>
      <c r="R921" s="2">
        <f t="shared" si="515"/>
        <v>1.17511492</v>
      </c>
      <c r="S921" s="2">
        <f t="shared" si="541"/>
        <v>1.13180649</v>
      </c>
      <c r="T921" s="2">
        <f t="shared" si="526"/>
        <v>333477.34330623999</v>
      </c>
      <c r="U921" s="2">
        <f t="shared" si="527"/>
        <v>1184.5841278484081</v>
      </c>
      <c r="V921" s="2">
        <f t="shared" si="528"/>
        <v>50022.340895874971</v>
      </c>
      <c r="W921" s="2">
        <f t="shared" si="529"/>
        <v>345848.58528337331</v>
      </c>
      <c r="X921" s="17">
        <f t="shared" si="530"/>
        <v>0</v>
      </c>
      <c r="Y921" s="2">
        <f t="shared" si="531"/>
        <v>0</v>
      </c>
      <c r="Z921" s="72">
        <f t="shared" si="532"/>
        <v>0</v>
      </c>
      <c r="AA921" s="2">
        <f t="shared" si="533"/>
        <v>0</v>
      </c>
      <c r="AB921" s="12">
        <f t="shared" si="542"/>
        <v>4.6600000000000003E-2</v>
      </c>
      <c r="AC921" s="17">
        <f t="shared" si="534"/>
        <v>18</v>
      </c>
      <c r="AD921" s="17">
        <v>252</v>
      </c>
      <c r="AE921" s="13">
        <f t="shared" si="514"/>
        <v>1.003258642</v>
      </c>
      <c r="AF921" s="2">
        <f t="shared" si="535"/>
        <v>1086.68327694</v>
      </c>
      <c r="AG921" s="2">
        <f t="shared" si="536"/>
        <v>1126.99672564</v>
      </c>
      <c r="AH921" s="3">
        <f t="shared" si="537"/>
        <v>0</v>
      </c>
      <c r="AI921" s="4" t="str">
        <f t="shared" si="543"/>
        <v>A+J=</v>
      </c>
      <c r="AJ921" s="11">
        <f t="shared" si="544"/>
        <v>42079</v>
      </c>
      <c r="AK921" s="11"/>
      <c r="AL921" s="4"/>
      <c r="AQ921" s="53"/>
      <c r="AR921" s="53"/>
      <c r="AX921" s="1"/>
      <c r="AY921" s="1"/>
      <c r="AZ921" s="1"/>
      <c r="BA921" s="1"/>
      <c r="BB921" s="1"/>
    </row>
    <row r="922" spans="1:138" x14ac:dyDescent="0.2">
      <c r="A922" s="158">
        <f t="shared" si="538"/>
        <v>42078</v>
      </c>
      <c r="B922" s="2">
        <f t="shared" si="520"/>
        <v>346975.58200901333</v>
      </c>
      <c r="C922" s="2">
        <f t="shared" si="539"/>
        <v>294641.66025964997</v>
      </c>
      <c r="D922" s="2">
        <f>SUM(Y922:Y$1074)</f>
        <v>8987.2974225199996</v>
      </c>
      <c r="E922" s="73">
        <f t="shared" si="521"/>
        <v>285654.36283712997</v>
      </c>
      <c r="F922" s="88">
        <f t="shared" si="516"/>
        <v>4059.86</v>
      </c>
      <c r="G922" s="3">
        <f>IF(AND(N922=1,N921&gt;1),VLOOKUP(A921,[1]Plan1!$BK$81:$BM$259,3),G921)</f>
        <v>4110.2</v>
      </c>
      <c r="H922" s="11">
        <f t="shared" si="517"/>
        <v>41992</v>
      </c>
      <c r="I922" s="11">
        <f t="shared" si="518"/>
        <v>42023</v>
      </c>
      <c r="J922" s="12">
        <f t="shared" si="522"/>
        <v>1.2399442345302436E-2</v>
      </c>
      <c r="K922" s="11">
        <f t="shared" si="540"/>
        <v>42108</v>
      </c>
      <c r="L922" s="11">
        <f t="shared" si="523"/>
        <v>42079</v>
      </c>
      <c r="M922" s="1">
        <f t="shared" si="545"/>
        <v>18</v>
      </c>
      <c r="N922" s="1">
        <f t="shared" si="524"/>
        <v>18</v>
      </c>
      <c r="O922" s="2">
        <f t="shared" si="525"/>
        <v>1.01239944</v>
      </c>
      <c r="P922" s="13">
        <f t="shared" si="519"/>
        <v>1.0077995399999999</v>
      </c>
      <c r="Q922" s="13">
        <f t="shared" si="513"/>
        <v>1.1607226107741087</v>
      </c>
      <c r="R922" s="2">
        <f t="shared" si="515"/>
        <v>1.17511492</v>
      </c>
      <c r="S922" s="2">
        <f t="shared" si="541"/>
        <v>1.13180649</v>
      </c>
      <c r="T922" s="2">
        <f t="shared" si="526"/>
        <v>333477.34330623999</v>
      </c>
      <c r="U922" s="2">
        <f t="shared" si="527"/>
        <v>1184.5841278484081</v>
      </c>
      <c r="V922" s="2">
        <f t="shared" si="528"/>
        <v>50022.340895874971</v>
      </c>
      <c r="W922" s="2">
        <f t="shared" si="529"/>
        <v>345848.58528337331</v>
      </c>
      <c r="X922" s="17">
        <f t="shared" si="530"/>
        <v>0</v>
      </c>
      <c r="Y922" s="2">
        <f t="shared" si="531"/>
        <v>0</v>
      </c>
      <c r="Z922" s="72">
        <f t="shared" si="532"/>
        <v>0</v>
      </c>
      <c r="AA922" s="2">
        <f t="shared" si="533"/>
        <v>0</v>
      </c>
      <c r="AB922" s="12">
        <f t="shared" si="542"/>
        <v>4.6600000000000003E-2</v>
      </c>
      <c r="AC922" s="17">
        <f t="shared" si="534"/>
        <v>18</v>
      </c>
      <c r="AD922" s="17">
        <v>252</v>
      </c>
      <c r="AE922" s="13">
        <f t="shared" si="514"/>
        <v>1.003258642</v>
      </c>
      <c r="AF922" s="2">
        <f t="shared" si="535"/>
        <v>1086.68327694</v>
      </c>
      <c r="AG922" s="2">
        <f t="shared" si="536"/>
        <v>1126.99672564</v>
      </c>
      <c r="AH922" s="3">
        <f t="shared" si="537"/>
        <v>0</v>
      </c>
      <c r="AI922" s="4" t="str">
        <f t="shared" si="543"/>
        <v>A+J=</v>
      </c>
      <c r="AJ922" s="11">
        <f t="shared" si="544"/>
        <v>42079</v>
      </c>
      <c r="AK922" s="11"/>
      <c r="AL922" s="4"/>
      <c r="AQ922" s="53"/>
      <c r="AR922" s="53"/>
      <c r="AX922" s="1"/>
      <c r="AY922" s="1"/>
      <c r="AZ922" s="1"/>
      <c r="BA922" s="1"/>
      <c r="BB922" s="1"/>
    </row>
    <row r="923" spans="1:138" x14ac:dyDescent="0.2">
      <c r="A923" s="158">
        <f t="shared" si="538"/>
        <v>42079</v>
      </c>
      <c r="B923" s="2">
        <f t="shared" si="520"/>
        <v>346975.58200901333</v>
      </c>
      <c r="C923" s="2">
        <f t="shared" si="539"/>
        <v>294641.66025964997</v>
      </c>
      <c r="D923" s="2">
        <f>SUM(Y923:Y$1074)</f>
        <v>8987.2974225199996</v>
      </c>
      <c r="E923" s="73">
        <f t="shared" si="521"/>
        <v>285654.36283712997</v>
      </c>
      <c r="F923" s="88">
        <f t="shared" si="516"/>
        <v>4059.86</v>
      </c>
      <c r="G923" s="3">
        <f>IF(AND(N923=1,N922&gt;1),VLOOKUP(A922,[1]Plan1!$BK$81:$BM$259,3),G922)</f>
        <v>4110.2</v>
      </c>
      <c r="H923" s="11">
        <f t="shared" si="517"/>
        <v>41992</v>
      </c>
      <c r="I923" s="11">
        <f t="shared" si="518"/>
        <v>42023</v>
      </c>
      <c r="J923" s="12">
        <f t="shared" si="522"/>
        <v>1.2399442345302436E-2</v>
      </c>
      <c r="K923" s="11">
        <f t="shared" si="540"/>
        <v>42108</v>
      </c>
      <c r="L923" s="11">
        <f t="shared" si="523"/>
        <v>42079</v>
      </c>
      <c r="M923" s="1">
        <f t="shared" si="545"/>
        <v>18</v>
      </c>
      <c r="N923" s="1">
        <f t="shared" si="524"/>
        <v>18</v>
      </c>
      <c r="O923" s="2">
        <f t="shared" si="525"/>
        <v>1.01239944</v>
      </c>
      <c r="P923" s="13">
        <f t="shared" si="519"/>
        <v>1.0077995399999999</v>
      </c>
      <c r="Q923" s="13">
        <f t="shared" si="513"/>
        <v>1.1607226107741087</v>
      </c>
      <c r="R923" s="2">
        <f t="shared" si="515"/>
        <v>1.17511492</v>
      </c>
      <c r="S923" s="2">
        <f t="shared" si="541"/>
        <v>1.13180649</v>
      </c>
      <c r="T923" s="2">
        <f t="shared" si="526"/>
        <v>333477.34330623999</v>
      </c>
      <c r="U923" s="2">
        <f t="shared" si="527"/>
        <v>1184.5841278484081</v>
      </c>
      <c r="V923" s="2">
        <f t="shared" si="528"/>
        <v>50022.340895874971</v>
      </c>
      <c r="W923" s="2">
        <f t="shared" si="529"/>
        <v>345848.58528337331</v>
      </c>
      <c r="X923" s="17">
        <f t="shared" si="530"/>
        <v>30</v>
      </c>
      <c r="Y923" s="2">
        <f t="shared" si="531"/>
        <v>1616.51316559</v>
      </c>
      <c r="Z923" s="72">
        <f t="shared" si="532"/>
        <v>5.48637E-3</v>
      </c>
      <c r="AA923" s="2">
        <f t="shared" si="533"/>
        <v>1829.58009199</v>
      </c>
      <c r="AB923" s="12">
        <f t="shared" si="542"/>
        <v>4.6600000000000003E-2</v>
      </c>
      <c r="AC923" s="17">
        <f t="shared" si="534"/>
        <v>18</v>
      </c>
      <c r="AD923" s="17">
        <v>252</v>
      </c>
      <c r="AE923" s="13">
        <f t="shared" si="514"/>
        <v>1.003258642</v>
      </c>
      <c r="AF923" s="2">
        <f t="shared" si="535"/>
        <v>1086.68327694</v>
      </c>
      <c r="AG923" s="2">
        <f t="shared" si="536"/>
        <v>1126.99672564</v>
      </c>
      <c r="AH923" s="3">
        <f t="shared" si="537"/>
        <v>2916.2633689300001</v>
      </c>
      <c r="AI923" s="4" t="str">
        <f t="shared" si="543"/>
        <v>A+J=</v>
      </c>
      <c r="AJ923" s="11">
        <f t="shared" si="544"/>
        <v>42079</v>
      </c>
      <c r="AK923" s="11"/>
      <c r="AL923" s="4"/>
      <c r="AQ923" s="53"/>
      <c r="AR923" s="53"/>
      <c r="AX923" s="1"/>
      <c r="AY923" s="1"/>
      <c r="AZ923" s="1"/>
      <c r="BA923" s="1"/>
      <c r="BB923" s="1"/>
    </row>
    <row r="924" spans="1:138" x14ac:dyDescent="0.2">
      <c r="A924" s="158">
        <f t="shared" si="538"/>
        <v>42080</v>
      </c>
      <c r="B924" s="2">
        <f t="shared" si="520"/>
        <v>344284.78918641323</v>
      </c>
      <c r="C924" s="2">
        <f t="shared" si="539"/>
        <v>293025.14709406003</v>
      </c>
      <c r="D924" s="2">
        <f>SUM(Y924:Y$1074)</f>
        <v>7370.7842569300001</v>
      </c>
      <c r="E924" s="73">
        <f t="shared" si="521"/>
        <v>285654.36283713003</v>
      </c>
      <c r="F924" s="88">
        <f t="shared" si="516"/>
        <v>4110.2</v>
      </c>
      <c r="G924" s="3">
        <f>IF(AND(N924=1,N923&gt;1),VLOOKUP(A923,[1]Plan1!$BK$81:$BM$259,3),G923)</f>
        <v>4160.34</v>
      </c>
      <c r="H924" s="11">
        <f t="shared" si="517"/>
        <v>42021</v>
      </c>
      <c r="I924" s="11">
        <f t="shared" si="518"/>
        <v>42052</v>
      </c>
      <c r="J924" s="12">
        <f t="shared" si="522"/>
        <v>1.2198919760595617E-2</v>
      </c>
      <c r="K924" s="11">
        <f t="shared" si="540"/>
        <v>42108</v>
      </c>
      <c r="L924" s="11">
        <f t="shared" si="523"/>
        <v>42108</v>
      </c>
      <c r="M924" s="1">
        <f t="shared" si="545"/>
        <v>20</v>
      </c>
      <c r="N924" s="1">
        <f t="shared" si="524"/>
        <v>1</v>
      </c>
      <c r="O924" s="2">
        <f t="shared" si="525"/>
        <v>1.0006064299999999</v>
      </c>
      <c r="P924" s="13">
        <f t="shared" si="519"/>
        <v>1.01239944</v>
      </c>
      <c r="Q924" s="13">
        <f t="shared" si="513"/>
        <v>1.1751149211430456</v>
      </c>
      <c r="R924" s="2">
        <f t="shared" si="515"/>
        <v>1.17582754</v>
      </c>
      <c r="S924" s="2">
        <f t="shared" si="541"/>
        <v>1.13180649</v>
      </c>
      <c r="T924" s="2">
        <f t="shared" si="526"/>
        <v>331647.76321425999</v>
      </c>
      <c r="U924" s="2">
        <f t="shared" si="527"/>
        <v>971.51720145320144</v>
      </c>
      <c r="V924" s="2">
        <f t="shared" si="528"/>
        <v>50225.903907919994</v>
      </c>
      <c r="W924" s="2">
        <f t="shared" si="529"/>
        <v>344222.56820343324</v>
      </c>
      <c r="X924" s="17">
        <f t="shared" si="530"/>
        <v>0</v>
      </c>
      <c r="Y924" s="2">
        <f t="shared" si="531"/>
        <v>0</v>
      </c>
      <c r="Z924" s="72">
        <f t="shared" si="532"/>
        <v>0</v>
      </c>
      <c r="AA924" s="2">
        <f t="shared" si="533"/>
        <v>0</v>
      </c>
      <c r="AB924" s="12">
        <f t="shared" si="542"/>
        <v>4.6600000000000003E-2</v>
      </c>
      <c r="AC924" s="17">
        <f t="shared" si="534"/>
        <v>1</v>
      </c>
      <c r="AD924" s="17">
        <v>252</v>
      </c>
      <c r="AE924" s="13">
        <f t="shared" si="514"/>
        <v>1.0001807579999999</v>
      </c>
      <c r="AF924" s="2">
        <f t="shared" si="535"/>
        <v>59.947986380000003</v>
      </c>
      <c r="AG924" s="2">
        <f t="shared" si="536"/>
        <v>62.220982980000002</v>
      </c>
      <c r="AH924" s="3">
        <f t="shared" si="537"/>
        <v>0</v>
      </c>
      <c r="AI924" s="4" t="str">
        <f t="shared" si="543"/>
        <v>A+J=</v>
      </c>
      <c r="AJ924" s="11">
        <f t="shared" si="544"/>
        <v>42108</v>
      </c>
      <c r="AK924" s="11"/>
      <c r="AL924" s="4"/>
      <c r="AQ924" s="53"/>
      <c r="AR924" s="53"/>
      <c r="AX924" s="1"/>
      <c r="AY924" s="1"/>
      <c r="AZ924" s="1"/>
      <c r="BA924" s="1"/>
      <c r="BB924" s="1"/>
    </row>
    <row r="925" spans="1:138" x14ac:dyDescent="0.2">
      <c r="A925" s="158">
        <f t="shared" si="538"/>
        <v>42081</v>
      </c>
      <c r="B925" s="2">
        <f t="shared" si="520"/>
        <v>344550.7863853015</v>
      </c>
      <c r="C925" s="2">
        <f t="shared" si="539"/>
        <v>293025.14709406003</v>
      </c>
      <c r="D925" s="2">
        <f>SUM(Y925:Y$1074)</f>
        <v>7370.7842569300001</v>
      </c>
      <c r="E925" s="73">
        <f t="shared" si="521"/>
        <v>285654.36283713003</v>
      </c>
      <c r="F925" s="88">
        <f t="shared" si="516"/>
        <v>4110.2</v>
      </c>
      <c r="G925" s="3">
        <f>IF(AND(N925=1,N924&gt;1),VLOOKUP(A924,[1]Plan1!$BK$81:$BM$259,3),G924)</f>
        <v>4160.34</v>
      </c>
      <c r="H925" s="11">
        <f t="shared" si="517"/>
        <v>42021</v>
      </c>
      <c r="I925" s="11">
        <f t="shared" si="518"/>
        <v>42052</v>
      </c>
      <c r="J925" s="12">
        <f t="shared" si="522"/>
        <v>1.2198919760595617E-2</v>
      </c>
      <c r="K925" s="11">
        <f t="shared" si="540"/>
        <v>42108</v>
      </c>
      <c r="L925" s="11">
        <f t="shared" si="523"/>
        <v>42108</v>
      </c>
      <c r="M925" s="1">
        <f t="shared" si="545"/>
        <v>20</v>
      </c>
      <c r="N925" s="1">
        <f t="shared" si="524"/>
        <v>2</v>
      </c>
      <c r="O925" s="2">
        <f t="shared" si="525"/>
        <v>1.00121324</v>
      </c>
      <c r="P925" s="13">
        <f t="shared" si="519"/>
        <v>1.01239944</v>
      </c>
      <c r="Q925" s="13">
        <f t="shared" si="513"/>
        <v>1.1751149211430456</v>
      </c>
      <c r="R925" s="2">
        <f t="shared" si="515"/>
        <v>1.17654061</v>
      </c>
      <c r="S925" s="2">
        <f t="shared" si="541"/>
        <v>1.13180649</v>
      </c>
      <c r="T925" s="2">
        <f t="shared" si="526"/>
        <v>331647.76321425999</v>
      </c>
      <c r="U925" s="2">
        <f t="shared" si="527"/>
        <v>971.51720145320144</v>
      </c>
      <c r="V925" s="2">
        <f t="shared" si="528"/>
        <v>50429.595464428261</v>
      </c>
      <c r="W925" s="2">
        <f t="shared" si="529"/>
        <v>344426.25975994149</v>
      </c>
      <c r="X925" s="17">
        <f t="shared" si="530"/>
        <v>0</v>
      </c>
      <c r="Y925" s="2">
        <f t="shared" si="531"/>
        <v>0</v>
      </c>
      <c r="Z925" s="72">
        <f t="shared" si="532"/>
        <v>0</v>
      </c>
      <c r="AA925" s="2">
        <f t="shared" si="533"/>
        <v>0</v>
      </c>
      <c r="AB925" s="12">
        <f t="shared" si="542"/>
        <v>4.6600000000000003E-2</v>
      </c>
      <c r="AC925" s="17">
        <f t="shared" si="534"/>
        <v>2</v>
      </c>
      <c r="AD925" s="17">
        <v>252</v>
      </c>
      <c r="AE925" s="13">
        <f t="shared" si="514"/>
        <v>1.0003615480000001</v>
      </c>
      <c r="AF925" s="2">
        <f t="shared" si="535"/>
        <v>119.90658549</v>
      </c>
      <c r="AG925" s="2">
        <f t="shared" si="536"/>
        <v>124.52662536</v>
      </c>
      <c r="AH925" s="3">
        <f t="shared" si="537"/>
        <v>0</v>
      </c>
      <c r="AI925" s="4" t="str">
        <f t="shared" si="543"/>
        <v>A+J=</v>
      </c>
      <c r="AJ925" s="11">
        <f t="shared" si="544"/>
        <v>42108</v>
      </c>
      <c r="AK925" s="11"/>
      <c r="AL925" s="4"/>
      <c r="AQ925" s="53"/>
      <c r="AR925" s="53"/>
      <c r="AX925" s="1"/>
      <c r="AY925" s="1"/>
      <c r="AZ925" s="1"/>
      <c r="BA925" s="1"/>
      <c r="BB925" s="1"/>
    </row>
    <row r="926" spans="1:138" x14ac:dyDescent="0.2">
      <c r="A926" s="158">
        <f t="shared" si="538"/>
        <v>42082</v>
      </c>
      <c r="B926" s="2">
        <f t="shared" si="520"/>
        <v>344816.99436385941</v>
      </c>
      <c r="C926" s="2">
        <f t="shared" si="539"/>
        <v>293025.14709406003</v>
      </c>
      <c r="D926" s="2">
        <f>SUM(Y926:Y$1074)</f>
        <v>7370.7842569300001</v>
      </c>
      <c r="E926" s="73">
        <f t="shared" si="521"/>
        <v>285654.36283713003</v>
      </c>
      <c r="F926" s="88">
        <f t="shared" si="516"/>
        <v>4110.2</v>
      </c>
      <c r="G926" s="3">
        <f>IF(AND(N926=1,N925&gt;1),VLOOKUP(A925,[1]Plan1!$BK$81:$BM$259,3),G925)</f>
        <v>4160.34</v>
      </c>
      <c r="H926" s="11">
        <f t="shared" si="517"/>
        <v>42021</v>
      </c>
      <c r="I926" s="11">
        <f t="shared" si="518"/>
        <v>42052</v>
      </c>
      <c r="J926" s="12">
        <f t="shared" si="522"/>
        <v>1.2198919760595617E-2</v>
      </c>
      <c r="K926" s="11">
        <f t="shared" si="540"/>
        <v>42108</v>
      </c>
      <c r="L926" s="11">
        <f t="shared" si="523"/>
        <v>42108</v>
      </c>
      <c r="M926" s="1">
        <f t="shared" si="545"/>
        <v>20</v>
      </c>
      <c r="N926" s="1">
        <f t="shared" si="524"/>
        <v>3</v>
      </c>
      <c r="O926" s="2">
        <f t="shared" si="525"/>
        <v>1.00182042</v>
      </c>
      <c r="P926" s="13">
        <f t="shared" si="519"/>
        <v>1.01239944</v>
      </c>
      <c r="Q926" s="13">
        <f t="shared" si="513"/>
        <v>1.1751149211430456</v>
      </c>
      <c r="R926" s="2">
        <f t="shared" si="515"/>
        <v>1.17725412</v>
      </c>
      <c r="S926" s="2">
        <f t="shared" si="541"/>
        <v>1.13180649</v>
      </c>
      <c r="T926" s="2">
        <f t="shared" si="526"/>
        <v>331647.76321425999</v>
      </c>
      <c r="U926" s="2">
        <f t="shared" si="527"/>
        <v>971.51720145320144</v>
      </c>
      <c r="V926" s="2">
        <f t="shared" si="528"/>
        <v>50633.412708856173</v>
      </c>
      <c r="W926" s="2">
        <f t="shared" si="529"/>
        <v>344630.07700436941</v>
      </c>
      <c r="X926" s="17">
        <f t="shared" si="530"/>
        <v>0</v>
      </c>
      <c r="Y926" s="2">
        <f t="shared" si="531"/>
        <v>0</v>
      </c>
      <c r="Z926" s="72">
        <f t="shared" si="532"/>
        <v>0</v>
      </c>
      <c r="AA926" s="2">
        <f t="shared" si="533"/>
        <v>0</v>
      </c>
      <c r="AB926" s="12">
        <f t="shared" si="542"/>
        <v>4.6600000000000003E-2</v>
      </c>
      <c r="AC926" s="17">
        <f t="shared" si="534"/>
        <v>3</v>
      </c>
      <c r="AD926" s="17">
        <v>252</v>
      </c>
      <c r="AE926" s="13">
        <f t="shared" si="514"/>
        <v>1.0005423710000001</v>
      </c>
      <c r="AF926" s="2">
        <f t="shared" si="535"/>
        <v>179.87612898</v>
      </c>
      <c r="AG926" s="2">
        <f t="shared" si="536"/>
        <v>186.91735949</v>
      </c>
      <c r="AH926" s="3">
        <f t="shared" si="537"/>
        <v>0</v>
      </c>
      <c r="AI926" s="4" t="str">
        <f t="shared" si="543"/>
        <v>A+J=</v>
      </c>
      <c r="AJ926" s="11">
        <f t="shared" si="544"/>
        <v>42108</v>
      </c>
      <c r="AK926" s="11"/>
      <c r="AL926" s="4"/>
      <c r="AQ926" s="53"/>
      <c r="AR926" s="53"/>
      <c r="AX926" s="1"/>
      <c r="AY926" s="1"/>
      <c r="AZ926" s="1"/>
      <c r="BA926" s="1"/>
      <c r="BB926" s="1"/>
    </row>
    <row r="927" spans="1:138" x14ac:dyDescent="0.2">
      <c r="A927" s="158">
        <f t="shared" si="538"/>
        <v>42083</v>
      </c>
      <c r="B927" s="2">
        <f t="shared" si="520"/>
        <v>345083.40749322972</v>
      </c>
      <c r="C927" s="2">
        <f t="shared" si="539"/>
        <v>293025.14709406003</v>
      </c>
      <c r="D927" s="2">
        <f>SUM(Y927:Y$1074)</f>
        <v>7370.7842569300001</v>
      </c>
      <c r="E927" s="73">
        <f t="shared" si="521"/>
        <v>285654.36283713003</v>
      </c>
      <c r="F927" s="88">
        <f t="shared" si="516"/>
        <v>4110.2</v>
      </c>
      <c r="G927" s="3">
        <f>IF(AND(N927=1,N926&gt;1),VLOOKUP(A926,[1]Plan1!$BK$81:$BM$259,3),G926)</f>
        <v>4160.34</v>
      </c>
      <c r="H927" s="11">
        <f t="shared" si="517"/>
        <v>42021</v>
      </c>
      <c r="I927" s="11">
        <f t="shared" si="518"/>
        <v>42052</v>
      </c>
      <c r="J927" s="12">
        <f t="shared" si="522"/>
        <v>1.2198919760595617E-2</v>
      </c>
      <c r="K927" s="11">
        <f t="shared" si="540"/>
        <v>42108</v>
      </c>
      <c r="L927" s="11">
        <f t="shared" si="523"/>
        <v>42108</v>
      </c>
      <c r="M927" s="1">
        <f t="shared" si="545"/>
        <v>20</v>
      </c>
      <c r="N927" s="1">
        <f t="shared" si="524"/>
        <v>4</v>
      </c>
      <c r="O927" s="2">
        <f t="shared" si="525"/>
        <v>1.0024279599999999</v>
      </c>
      <c r="P927" s="13">
        <f t="shared" si="519"/>
        <v>1.01239944</v>
      </c>
      <c r="Q927" s="13">
        <f t="shared" ref="Q927:Q990" si="546">IF(L927&gt;L926,Q926*P927,Q926)</f>
        <v>1.1751149211430456</v>
      </c>
      <c r="R927" s="2">
        <f t="shared" si="515"/>
        <v>1.17796805</v>
      </c>
      <c r="S927" s="2">
        <f t="shared" si="541"/>
        <v>1.13180649</v>
      </c>
      <c r="T927" s="2">
        <f t="shared" si="526"/>
        <v>331647.76321425999</v>
      </c>
      <c r="U927" s="2">
        <f t="shared" si="527"/>
        <v>971.51720145320144</v>
      </c>
      <c r="V927" s="2">
        <f t="shared" si="528"/>
        <v>50837.349928116513</v>
      </c>
      <c r="W927" s="2">
        <f t="shared" si="529"/>
        <v>344834.01422362973</v>
      </c>
      <c r="X927" s="17">
        <f t="shared" si="530"/>
        <v>0</v>
      </c>
      <c r="Y927" s="2">
        <f t="shared" si="531"/>
        <v>0</v>
      </c>
      <c r="Z927" s="72">
        <f t="shared" si="532"/>
        <v>0</v>
      </c>
      <c r="AA927" s="2">
        <f t="shared" si="533"/>
        <v>0</v>
      </c>
      <c r="AB927" s="12">
        <f t="shared" si="542"/>
        <v>4.6600000000000003E-2</v>
      </c>
      <c r="AC927" s="17">
        <f t="shared" si="534"/>
        <v>4</v>
      </c>
      <c r="AD927" s="17">
        <v>252</v>
      </c>
      <c r="AE927" s="13">
        <f t="shared" ref="AE927:AE990" si="547">ROUND((1+AB927)^TRUNC((AC927/AD927),9),9)</f>
        <v>1.0007232269999999</v>
      </c>
      <c r="AF927" s="2">
        <f t="shared" si="535"/>
        <v>239.85661683999999</v>
      </c>
      <c r="AG927" s="2">
        <f t="shared" si="536"/>
        <v>249.3932696</v>
      </c>
      <c r="AH927" s="3">
        <f t="shared" si="537"/>
        <v>0</v>
      </c>
      <c r="AI927" s="4" t="str">
        <f t="shared" si="543"/>
        <v>A+J=</v>
      </c>
      <c r="AJ927" s="11">
        <f t="shared" si="544"/>
        <v>42108</v>
      </c>
      <c r="AK927" s="11"/>
      <c r="AL927" s="4"/>
      <c r="AQ927" s="53"/>
      <c r="AR927" s="53"/>
      <c r="AX927" s="1"/>
      <c r="AY927" s="1"/>
      <c r="AZ927" s="1"/>
      <c r="BA927" s="1"/>
      <c r="BB927" s="1"/>
    </row>
    <row r="928" spans="1:138" x14ac:dyDescent="0.2">
      <c r="A928" s="158">
        <f t="shared" si="538"/>
        <v>42084</v>
      </c>
      <c r="B928" s="2">
        <f t="shared" si="520"/>
        <v>345350.02837278607</v>
      </c>
      <c r="C928" s="2">
        <f t="shared" si="539"/>
        <v>293025.14709406003</v>
      </c>
      <c r="D928" s="2">
        <f>SUM(Y928:Y$1074)</f>
        <v>7370.7842569300001</v>
      </c>
      <c r="E928" s="73">
        <f t="shared" si="521"/>
        <v>285654.36283713003</v>
      </c>
      <c r="F928" s="88">
        <f t="shared" si="516"/>
        <v>4110.2</v>
      </c>
      <c r="G928" s="3">
        <f>IF(AND(N928=1,N927&gt;1),VLOOKUP(A927,[1]Plan1!$BK$81:$BM$259,3),G927)</f>
        <v>4160.34</v>
      </c>
      <c r="H928" s="11">
        <f t="shared" si="517"/>
        <v>42021</v>
      </c>
      <c r="I928" s="11">
        <f t="shared" si="518"/>
        <v>42052</v>
      </c>
      <c r="J928" s="12">
        <f t="shared" si="522"/>
        <v>1.2198919760595617E-2</v>
      </c>
      <c r="K928" s="11">
        <f t="shared" si="540"/>
        <v>42108</v>
      </c>
      <c r="L928" s="11">
        <f t="shared" si="523"/>
        <v>42108</v>
      </c>
      <c r="M928" s="1">
        <f t="shared" si="545"/>
        <v>20</v>
      </c>
      <c r="N928" s="1">
        <f t="shared" si="524"/>
        <v>5</v>
      </c>
      <c r="O928" s="2">
        <f t="shared" si="525"/>
        <v>1.0030358699999999</v>
      </c>
      <c r="P928" s="13">
        <f t="shared" si="519"/>
        <v>1.01239944</v>
      </c>
      <c r="Q928" s="13">
        <f t="shared" si="546"/>
        <v>1.1751149211430456</v>
      </c>
      <c r="R928" s="2">
        <f t="shared" si="515"/>
        <v>1.17868241</v>
      </c>
      <c r="S928" s="2">
        <f t="shared" si="541"/>
        <v>1.13180649</v>
      </c>
      <c r="T928" s="2">
        <f t="shared" si="526"/>
        <v>331647.76321425999</v>
      </c>
      <c r="U928" s="2">
        <f t="shared" si="527"/>
        <v>971.51720145320144</v>
      </c>
      <c r="V928" s="2">
        <f t="shared" si="528"/>
        <v>51041.409978752818</v>
      </c>
      <c r="W928" s="2">
        <f t="shared" si="529"/>
        <v>345038.07427426608</v>
      </c>
      <c r="X928" s="17">
        <f t="shared" si="530"/>
        <v>0</v>
      </c>
      <c r="Y928" s="2">
        <f t="shared" si="531"/>
        <v>0</v>
      </c>
      <c r="Z928" s="72">
        <f t="shared" si="532"/>
        <v>0</v>
      </c>
      <c r="AA928" s="2">
        <f t="shared" si="533"/>
        <v>0</v>
      </c>
      <c r="AB928" s="12">
        <f t="shared" si="542"/>
        <v>4.6600000000000003E-2</v>
      </c>
      <c r="AC928" s="17">
        <f t="shared" si="534"/>
        <v>5</v>
      </c>
      <c r="AD928" s="17">
        <v>252</v>
      </c>
      <c r="AE928" s="13">
        <f t="shared" si="547"/>
        <v>1.000904115</v>
      </c>
      <c r="AF928" s="2">
        <f>TRUNC((T927*(AE928-1)),8)</f>
        <v>299.84771742999999</v>
      </c>
      <c r="AG928" s="2">
        <f t="shared" si="536"/>
        <v>311.95409852</v>
      </c>
      <c r="AH928" s="3">
        <f t="shared" si="537"/>
        <v>0</v>
      </c>
      <c r="AI928" s="4" t="str">
        <f t="shared" si="543"/>
        <v>A+J=</v>
      </c>
      <c r="AJ928" s="11">
        <f t="shared" si="544"/>
        <v>42108</v>
      </c>
      <c r="AK928" s="18"/>
      <c r="AL928" s="40"/>
      <c r="AQ928" s="53"/>
      <c r="AR928" s="53"/>
      <c r="AX928" s="38"/>
      <c r="AY928" s="38"/>
      <c r="AZ928" s="38"/>
      <c r="BA928" s="38"/>
      <c r="BB928" s="38"/>
    </row>
    <row r="929" spans="1:54" x14ac:dyDescent="0.2">
      <c r="A929" s="158">
        <f t="shared" si="538"/>
        <v>42085</v>
      </c>
      <c r="B929" s="2">
        <f t="shared" si="520"/>
        <v>345350.02837278607</v>
      </c>
      <c r="C929" s="2">
        <f t="shared" si="539"/>
        <v>293025.14709406003</v>
      </c>
      <c r="D929" s="2">
        <f>SUM(Y929:Y$1074)</f>
        <v>7370.7842569300001</v>
      </c>
      <c r="E929" s="73">
        <f t="shared" si="521"/>
        <v>285654.36283713003</v>
      </c>
      <c r="F929" s="88">
        <f t="shared" si="516"/>
        <v>4110.2</v>
      </c>
      <c r="G929" s="3">
        <f>IF(AND(N929=1,N928&gt;1),VLOOKUP(A928,[1]Plan1!$BK$81:$BM$259,3),G928)</f>
        <v>4160.34</v>
      </c>
      <c r="H929" s="11">
        <f t="shared" si="517"/>
        <v>42021</v>
      </c>
      <c r="I929" s="11">
        <f t="shared" si="518"/>
        <v>42052</v>
      </c>
      <c r="J929" s="12">
        <f t="shared" si="522"/>
        <v>1.2198919760595617E-2</v>
      </c>
      <c r="K929" s="11">
        <f t="shared" si="540"/>
        <v>42108</v>
      </c>
      <c r="L929" s="11">
        <f t="shared" si="523"/>
        <v>42108</v>
      </c>
      <c r="M929" s="1">
        <f t="shared" si="545"/>
        <v>20</v>
      </c>
      <c r="N929" s="1">
        <f t="shared" si="524"/>
        <v>5</v>
      </c>
      <c r="O929" s="2">
        <f t="shared" si="525"/>
        <v>1.0030358699999999</v>
      </c>
      <c r="P929" s="13">
        <f t="shared" si="519"/>
        <v>1.01239944</v>
      </c>
      <c r="Q929" s="13">
        <f t="shared" si="546"/>
        <v>1.1751149211430456</v>
      </c>
      <c r="R929" s="2">
        <f t="shared" si="515"/>
        <v>1.17868241</v>
      </c>
      <c r="S929" s="2">
        <f t="shared" si="541"/>
        <v>1.13180649</v>
      </c>
      <c r="T929" s="2">
        <f t="shared" si="526"/>
        <v>331647.76321425999</v>
      </c>
      <c r="U929" s="2">
        <f t="shared" si="527"/>
        <v>971.51720145320144</v>
      </c>
      <c r="V929" s="2">
        <f t="shared" si="528"/>
        <v>51041.409978752818</v>
      </c>
      <c r="W929" s="2">
        <f t="shared" si="529"/>
        <v>345038.07427426608</v>
      </c>
      <c r="X929" s="17">
        <f t="shared" si="530"/>
        <v>0</v>
      </c>
      <c r="Y929" s="2">
        <f t="shared" si="531"/>
        <v>0</v>
      </c>
      <c r="Z929" s="72">
        <f t="shared" si="532"/>
        <v>0</v>
      </c>
      <c r="AA929" s="2">
        <f t="shared" si="533"/>
        <v>0</v>
      </c>
      <c r="AB929" s="12">
        <f t="shared" si="542"/>
        <v>4.6600000000000003E-2</v>
      </c>
      <c r="AC929" s="17">
        <f t="shared" si="534"/>
        <v>5</v>
      </c>
      <c r="AD929" s="17">
        <v>252</v>
      </c>
      <c r="AE929" s="13">
        <f t="shared" si="547"/>
        <v>1.000904115</v>
      </c>
      <c r="AF929" s="2">
        <f t="shared" ref="AF929:AF992" si="548">TRUNC((T929*(AE929-1)),8)</f>
        <v>299.84771742999999</v>
      </c>
      <c r="AG929" s="2">
        <f t="shared" si="536"/>
        <v>311.95409852</v>
      </c>
      <c r="AH929" s="3">
        <f t="shared" si="537"/>
        <v>0</v>
      </c>
      <c r="AI929" s="4" t="s">
        <v>85</v>
      </c>
      <c r="AJ929" s="11">
        <f t="shared" si="544"/>
        <v>42108</v>
      </c>
      <c r="AK929" s="11"/>
      <c r="AL929" s="4"/>
      <c r="AQ929" s="53"/>
      <c r="AR929" s="53"/>
      <c r="AX929" s="1"/>
      <c r="AY929" s="1"/>
      <c r="AZ929" s="1"/>
      <c r="BA929" s="1"/>
      <c r="BB929" s="1"/>
    </row>
    <row r="930" spans="1:54" x14ac:dyDescent="0.2">
      <c r="A930" s="158">
        <f t="shared" si="538"/>
        <v>42086</v>
      </c>
      <c r="B930" s="2">
        <f t="shared" si="520"/>
        <v>345350.02837278607</v>
      </c>
      <c r="C930" s="2">
        <f t="shared" si="539"/>
        <v>293025.14709406003</v>
      </c>
      <c r="D930" s="2">
        <f>SUM(Y930:Y$1074)</f>
        <v>7370.7842569300001</v>
      </c>
      <c r="E930" s="73">
        <f t="shared" si="521"/>
        <v>285654.36283713003</v>
      </c>
      <c r="F930" s="88">
        <f t="shared" si="516"/>
        <v>4110.2</v>
      </c>
      <c r="G930" s="3">
        <f>IF(AND(N930=1,N929&gt;1),VLOOKUP(A929,[1]Plan1!$BK$81:$BM$259,3),G929)</f>
        <v>4160.34</v>
      </c>
      <c r="H930" s="11">
        <f t="shared" si="517"/>
        <v>42021</v>
      </c>
      <c r="I930" s="11">
        <f t="shared" si="518"/>
        <v>42052</v>
      </c>
      <c r="J930" s="12">
        <f t="shared" si="522"/>
        <v>1.2198919760595617E-2</v>
      </c>
      <c r="K930" s="11">
        <f t="shared" si="540"/>
        <v>42108</v>
      </c>
      <c r="L930" s="11">
        <f t="shared" si="523"/>
        <v>42108</v>
      </c>
      <c r="M930" s="1">
        <f t="shared" si="545"/>
        <v>20</v>
      </c>
      <c r="N930" s="1">
        <f t="shared" si="524"/>
        <v>5</v>
      </c>
      <c r="O930" s="2">
        <f t="shared" si="525"/>
        <v>1.0030358699999999</v>
      </c>
      <c r="P930" s="13">
        <f t="shared" si="519"/>
        <v>1.01239944</v>
      </c>
      <c r="Q930" s="13">
        <f t="shared" si="546"/>
        <v>1.1751149211430456</v>
      </c>
      <c r="R930" s="2">
        <f t="shared" si="515"/>
        <v>1.17868241</v>
      </c>
      <c r="S930" s="2">
        <f t="shared" si="541"/>
        <v>1.13180649</v>
      </c>
      <c r="T930" s="2">
        <f t="shared" si="526"/>
        <v>331647.76321425999</v>
      </c>
      <c r="U930" s="2">
        <f t="shared" si="527"/>
        <v>971.51720145320144</v>
      </c>
      <c r="V930" s="2">
        <f t="shared" si="528"/>
        <v>51041.409978752818</v>
      </c>
      <c r="W930" s="2">
        <f t="shared" si="529"/>
        <v>345038.07427426608</v>
      </c>
      <c r="X930" s="17">
        <f t="shared" si="530"/>
        <v>0</v>
      </c>
      <c r="Y930" s="2">
        <f t="shared" si="531"/>
        <v>0</v>
      </c>
      <c r="Z930" s="72">
        <f t="shared" si="532"/>
        <v>0</v>
      </c>
      <c r="AA930" s="2">
        <f t="shared" si="533"/>
        <v>0</v>
      </c>
      <c r="AB930" s="12">
        <f t="shared" si="542"/>
        <v>4.6600000000000003E-2</v>
      </c>
      <c r="AC930" s="17">
        <f t="shared" si="534"/>
        <v>5</v>
      </c>
      <c r="AD930" s="17">
        <v>252</v>
      </c>
      <c r="AE930" s="13">
        <f t="shared" si="547"/>
        <v>1.000904115</v>
      </c>
      <c r="AF930" s="2">
        <f t="shared" si="548"/>
        <v>299.84771742999999</v>
      </c>
      <c r="AG930" s="2">
        <f t="shared" si="536"/>
        <v>311.95409852</v>
      </c>
      <c r="AH930" s="3">
        <f t="shared" si="537"/>
        <v>0</v>
      </c>
      <c r="AI930" s="4" t="str">
        <f t="shared" ref="AI930:AI993" si="549">AI929</f>
        <v>A+J=</v>
      </c>
      <c r="AJ930" s="11">
        <f t="shared" si="544"/>
        <v>42108</v>
      </c>
      <c r="AK930" s="11"/>
      <c r="AL930" s="4"/>
      <c r="AQ930" s="53"/>
      <c r="AR930" s="53"/>
      <c r="AX930" s="1"/>
      <c r="AY930" s="1"/>
      <c r="AZ930" s="1"/>
      <c r="BA930" s="1"/>
      <c r="BB930" s="1"/>
    </row>
    <row r="931" spans="1:54" x14ac:dyDescent="0.2">
      <c r="A931" s="158">
        <f t="shared" si="538"/>
        <v>42087</v>
      </c>
      <c r="B931" s="2">
        <f t="shared" si="520"/>
        <v>345616.86029365211</v>
      </c>
      <c r="C931" s="2">
        <f t="shared" si="539"/>
        <v>293025.14709406003</v>
      </c>
      <c r="D931" s="2">
        <f>SUM(Y931:Y$1074)</f>
        <v>7370.7842569300001</v>
      </c>
      <c r="E931" s="73">
        <f t="shared" si="521"/>
        <v>285654.36283713003</v>
      </c>
      <c r="F931" s="88">
        <f t="shared" si="516"/>
        <v>4110.2</v>
      </c>
      <c r="G931" s="3">
        <f>IF(AND(N931=1,N930&gt;1),VLOOKUP(A930,[1]Plan1!$BK$81:$BM$259,3),G930)</f>
        <v>4160.34</v>
      </c>
      <c r="H931" s="11">
        <f t="shared" si="517"/>
        <v>42021</v>
      </c>
      <c r="I931" s="11">
        <f t="shared" si="518"/>
        <v>42052</v>
      </c>
      <c r="J931" s="12">
        <f t="shared" si="522"/>
        <v>1.2198919760595617E-2</v>
      </c>
      <c r="K931" s="11">
        <f t="shared" si="540"/>
        <v>42108</v>
      </c>
      <c r="L931" s="11">
        <f t="shared" si="523"/>
        <v>42108</v>
      </c>
      <c r="M931" s="1">
        <f t="shared" si="545"/>
        <v>20</v>
      </c>
      <c r="N931" s="1">
        <f t="shared" si="524"/>
        <v>6</v>
      </c>
      <c r="O931" s="2">
        <f t="shared" si="525"/>
        <v>1.00364415</v>
      </c>
      <c r="P931" s="13">
        <f t="shared" si="519"/>
        <v>1.01239944</v>
      </c>
      <c r="Q931" s="13">
        <f t="shared" si="546"/>
        <v>1.1751149211430456</v>
      </c>
      <c r="R931" s="2">
        <f t="shared" si="515"/>
        <v>1.1793972100000001</v>
      </c>
      <c r="S931" s="2">
        <f t="shared" si="541"/>
        <v>1.13180649</v>
      </c>
      <c r="T931" s="2">
        <f t="shared" si="526"/>
        <v>331647.76321425999</v>
      </c>
      <c r="U931" s="2">
        <f t="shared" si="527"/>
        <v>971.51720145320144</v>
      </c>
      <c r="V931" s="2">
        <f t="shared" si="528"/>
        <v>51245.595717308839</v>
      </c>
      <c r="W931" s="2">
        <f t="shared" si="529"/>
        <v>345242.26001282211</v>
      </c>
      <c r="X931" s="17">
        <f t="shared" si="530"/>
        <v>0</v>
      </c>
      <c r="Y931" s="2">
        <f t="shared" si="531"/>
        <v>0</v>
      </c>
      <c r="Z931" s="72">
        <f t="shared" si="532"/>
        <v>0</v>
      </c>
      <c r="AA931" s="2">
        <f t="shared" si="533"/>
        <v>0</v>
      </c>
      <c r="AB931" s="12">
        <f t="shared" si="542"/>
        <v>4.6600000000000003E-2</v>
      </c>
      <c r="AC931" s="17">
        <f t="shared" si="534"/>
        <v>6</v>
      </c>
      <c r="AD931" s="17">
        <v>252</v>
      </c>
      <c r="AE931" s="13">
        <f t="shared" si="547"/>
        <v>1.0010850360000001</v>
      </c>
      <c r="AF931" s="2">
        <f t="shared" si="548"/>
        <v>359.84976239999997</v>
      </c>
      <c r="AG931" s="2">
        <f t="shared" si="536"/>
        <v>374.60028082999997</v>
      </c>
      <c r="AH931" s="3">
        <f t="shared" si="537"/>
        <v>0</v>
      </c>
      <c r="AI931" s="4" t="str">
        <f t="shared" si="549"/>
        <v>A+J=</v>
      </c>
      <c r="AJ931" s="11">
        <f t="shared" si="544"/>
        <v>42108</v>
      </c>
      <c r="AK931" s="11"/>
      <c r="AL931" s="4"/>
      <c r="AQ931" s="53"/>
      <c r="AR931" s="53"/>
      <c r="AX931" s="1"/>
      <c r="AY931" s="1"/>
      <c r="AZ931" s="1"/>
      <c r="BA931" s="1"/>
      <c r="BB931" s="1"/>
    </row>
    <row r="932" spans="1:54" x14ac:dyDescent="0.2">
      <c r="A932" s="158">
        <f t="shared" si="538"/>
        <v>42088</v>
      </c>
      <c r="B932" s="2">
        <f t="shared" si="520"/>
        <v>345883.90048411407</v>
      </c>
      <c r="C932" s="2">
        <f t="shared" si="539"/>
        <v>293025.14709406003</v>
      </c>
      <c r="D932" s="2">
        <f>SUM(Y932:Y$1074)</f>
        <v>7370.7842569300001</v>
      </c>
      <c r="E932" s="73">
        <f t="shared" si="521"/>
        <v>285654.36283713003</v>
      </c>
      <c r="F932" s="88">
        <f t="shared" si="516"/>
        <v>4110.2</v>
      </c>
      <c r="G932" s="3">
        <f>IF(AND(N932=1,N931&gt;1),VLOOKUP(A931,[1]Plan1!$BK$81:$BM$259,3),G931)</f>
        <v>4160.34</v>
      </c>
      <c r="H932" s="11">
        <f t="shared" si="517"/>
        <v>42021</v>
      </c>
      <c r="I932" s="11">
        <f t="shared" si="518"/>
        <v>42052</v>
      </c>
      <c r="J932" s="12">
        <f t="shared" si="522"/>
        <v>1.2198919760595617E-2</v>
      </c>
      <c r="K932" s="11">
        <f t="shared" si="540"/>
        <v>42108</v>
      </c>
      <c r="L932" s="11">
        <f t="shared" si="523"/>
        <v>42108</v>
      </c>
      <c r="M932" s="1">
        <f t="shared" si="545"/>
        <v>20</v>
      </c>
      <c r="N932" s="1">
        <f t="shared" si="524"/>
        <v>7</v>
      </c>
      <c r="O932" s="2">
        <f t="shared" si="525"/>
        <v>1.0042527999999999</v>
      </c>
      <c r="P932" s="13">
        <f t="shared" si="519"/>
        <v>1.01239944</v>
      </c>
      <c r="Q932" s="13">
        <f t="shared" si="546"/>
        <v>1.1751149211430456</v>
      </c>
      <c r="R932" s="2">
        <f t="shared" si="515"/>
        <v>1.18011244</v>
      </c>
      <c r="S932" s="2">
        <f t="shared" si="541"/>
        <v>1.13180649</v>
      </c>
      <c r="T932" s="2">
        <f t="shared" si="526"/>
        <v>331647.76321425999</v>
      </c>
      <c r="U932" s="2">
        <f t="shared" si="527"/>
        <v>971.51720145320144</v>
      </c>
      <c r="V932" s="2">
        <f t="shared" si="528"/>
        <v>51449.904287240824</v>
      </c>
      <c r="W932" s="2">
        <f t="shared" si="529"/>
        <v>345446.56858275406</v>
      </c>
      <c r="X932" s="17">
        <f t="shared" si="530"/>
        <v>0</v>
      </c>
      <c r="Y932" s="2">
        <f t="shared" si="531"/>
        <v>0</v>
      </c>
      <c r="Z932" s="72">
        <f t="shared" si="532"/>
        <v>0</v>
      </c>
      <c r="AA932" s="2">
        <f t="shared" si="533"/>
        <v>0</v>
      </c>
      <c r="AB932" s="12">
        <f t="shared" si="542"/>
        <v>4.6600000000000003E-2</v>
      </c>
      <c r="AC932" s="17">
        <f t="shared" si="534"/>
        <v>7</v>
      </c>
      <c r="AD932" s="17">
        <v>252</v>
      </c>
      <c r="AE932" s="13">
        <f t="shared" si="547"/>
        <v>1.0012659900000001</v>
      </c>
      <c r="AF932" s="2">
        <f t="shared" si="548"/>
        <v>419.86275174999997</v>
      </c>
      <c r="AG932" s="2">
        <f t="shared" si="536"/>
        <v>437.33190136000002</v>
      </c>
      <c r="AH932" s="3">
        <f t="shared" si="537"/>
        <v>0</v>
      </c>
      <c r="AI932" s="4" t="str">
        <f t="shared" si="549"/>
        <v>A+J=</v>
      </c>
      <c r="AJ932" s="11">
        <f t="shared" si="544"/>
        <v>42108</v>
      </c>
      <c r="AK932" s="11"/>
      <c r="AL932" s="4"/>
      <c r="AQ932" s="53"/>
      <c r="AR932" s="53"/>
      <c r="AX932" s="1"/>
      <c r="AY932" s="1"/>
      <c r="AZ932" s="1"/>
      <c r="BA932" s="1"/>
      <c r="BB932" s="1"/>
    </row>
    <row r="933" spans="1:54" x14ac:dyDescent="0.2">
      <c r="A933" s="158">
        <f t="shared" si="538"/>
        <v>42089</v>
      </c>
      <c r="B933" s="2">
        <f t="shared" si="520"/>
        <v>346151.15154608566</v>
      </c>
      <c r="C933" s="2">
        <f t="shared" si="539"/>
        <v>293025.14709406003</v>
      </c>
      <c r="D933" s="2">
        <f>SUM(Y933:Y$1074)</f>
        <v>7370.7842569300001</v>
      </c>
      <c r="E933" s="73">
        <f t="shared" si="521"/>
        <v>285654.36283713003</v>
      </c>
      <c r="F933" s="88">
        <f t="shared" si="516"/>
        <v>4110.2</v>
      </c>
      <c r="G933" s="3">
        <f>IF(AND(N933=1,N932&gt;1),VLOOKUP(A932,[1]Plan1!$BK$81:$BM$259,3),G932)</f>
        <v>4160.34</v>
      </c>
      <c r="H933" s="11">
        <f t="shared" si="517"/>
        <v>42021</v>
      </c>
      <c r="I933" s="11">
        <f t="shared" si="518"/>
        <v>42052</v>
      </c>
      <c r="J933" s="12">
        <f t="shared" si="522"/>
        <v>1.2198919760595617E-2</v>
      </c>
      <c r="K933" s="11">
        <f t="shared" si="540"/>
        <v>42108</v>
      </c>
      <c r="L933" s="11">
        <f t="shared" si="523"/>
        <v>42108</v>
      </c>
      <c r="M933" s="1">
        <f t="shared" si="545"/>
        <v>20</v>
      </c>
      <c r="N933" s="1">
        <f t="shared" si="524"/>
        <v>8</v>
      </c>
      <c r="O933" s="2">
        <f t="shared" si="525"/>
        <v>1.0048618199999999</v>
      </c>
      <c r="P933" s="13">
        <f t="shared" si="519"/>
        <v>1.01239944</v>
      </c>
      <c r="Q933" s="13">
        <f t="shared" si="546"/>
        <v>1.1751149211430456</v>
      </c>
      <c r="R933" s="2">
        <f t="shared" si="515"/>
        <v>1.18082811</v>
      </c>
      <c r="S933" s="2">
        <f t="shared" si="541"/>
        <v>1.13180649</v>
      </c>
      <c r="T933" s="2">
        <f t="shared" si="526"/>
        <v>331647.76321425999</v>
      </c>
      <c r="U933" s="2">
        <f t="shared" si="527"/>
        <v>971.51720145320144</v>
      </c>
      <c r="V933" s="2">
        <f t="shared" si="528"/>
        <v>51654.338545092454</v>
      </c>
      <c r="W933" s="2">
        <f t="shared" si="529"/>
        <v>345651.00284060568</v>
      </c>
      <c r="X933" s="17">
        <f t="shared" si="530"/>
        <v>0</v>
      </c>
      <c r="Y933" s="2">
        <f t="shared" si="531"/>
        <v>0</v>
      </c>
      <c r="Z933" s="72">
        <f t="shared" si="532"/>
        <v>0</v>
      </c>
      <c r="AA933" s="2">
        <f t="shared" si="533"/>
        <v>0</v>
      </c>
      <c r="AB933" s="12">
        <f t="shared" si="542"/>
        <v>4.6600000000000003E-2</v>
      </c>
      <c r="AC933" s="17">
        <f t="shared" si="534"/>
        <v>8</v>
      </c>
      <c r="AD933" s="17">
        <v>252</v>
      </c>
      <c r="AE933" s="13">
        <f t="shared" si="547"/>
        <v>1.001446976</v>
      </c>
      <c r="AF933" s="2">
        <f t="shared" si="548"/>
        <v>479.88635382000001</v>
      </c>
      <c r="AG933" s="2">
        <f t="shared" si="536"/>
        <v>500.14870547999999</v>
      </c>
      <c r="AH933" s="3">
        <f t="shared" si="537"/>
        <v>0</v>
      </c>
      <c r="AI933" s="4" t="str">
        <f t="shared" si="549"/>
        <v>A+J=</v>
      </c>
      <c r="AJ933" s="11">
        <f t="shared" si="544"/>
        <v>42108</v>
      </c>
      <c r="AK933" s="11"/>
      <c r="AL933" s="4"/>
      <c r="AQ933" s="53"/>
      <c r="AR933" s="53"/>
      <c r="AX933" s="1"/>
      <c r="AY933" s="1"/>
      <c r="AZ933" s="1"/>
      <c r="BA933" s="1"/>
      <c r="BB933" s="1"/>
    </row>
    <row r="934" spans="1:54" x14ac:dyDescent="0.2">
      <c r="A934" s="158">
        <f t="shared" si="538"/>
        <v>42090</v>
      </c>
      <c r="B934" s="2">
        <f t="shared" si="520"/>
        <v>346418.61425916699</v>
      </c>
      <c r="C934" s="2">
        <f t="shared" si="539"/>
        <v>293025.14709406003</v>
      </c>
      <c r="D934" s="2">
        <f>SUM(Y934:Y$1074)</f>
        <v>7370.7842569300001</v>
      </c>
      <c r="E934" s="73">
        <f t="shared" si="521"/>
        <v>285654.36283713003</v>
      </c>
      <c r="F934" s="88">
        <f t="shared" si="516"/>
        <v>4110.2</v>
      </c>
      <c r="G934" s="3">
        <f>IF(AND(N934=1,N933&gt;1),VLOOKUP(A933,[1]Plan1!$BK$81:$BM$259,3),G933)</f>
        <v>4160.34</v>
      </c>
      <c r="H934" s="11">
        <f t="shared" si="517"/>
        <v>42021</v>
      </c>
      <c r="I934" s="11">
        <f t="shared" si="518"/>
        <v>42052</v>
      </c>
      <c r="J934" s="12">
        <f t="shared" si="522"/>
        <v>1.2198919760595617E-2</v>
      </c>
      <c r="K934" s="11">
        <f t="shared" si="540"/>
        <v>42108</v>
      </c>
      <c r="L934" s="11">
        <f t="shared" si="523"/>
        <v>42108</v>
      </c>
      <c r="M934" s="1">
        <f t="shared" si="545"/>
        <v>20</v>
      </c>
      <c r="N934" s="1">
        <f t="shared" si="524"/>
        <v>9</v>
      </c>
      <c r="O934" s="2">
        <f t="shared" si="525"/>
        <v>1.0054712100000001</v>
      </c>
      <c r="P934" s="13">
        <f t="shared" si="519"/>
        <v>1.01239944</v>
      </c>
      <c r="Q934" s="13">
        <f t="shared" si="546"/>
        <v>1.1751149211430456</v>
      </c>
      <c r="R934" s="2">
        <f t="shared" si="515"/>
        <v>1.1815442199999999</v>
      </c>
      <c r="S934" s="2">
        <f t="shared" si="541"/>
        <v>1.13180649</v>
      </c>
      <c r="T934" s="2">
        <f t="shared" si="526"/>
        <v>331647.76321425999</v>
      </c>
      <c r="U934" s="2">
        <f t="shared" si="527"/>
        <v>971.51720145320144</v>
      </c>
      <c r="V934" s="2">
        <f t="shared" si="528"/>
        <v>51858.898490863736</v>
      </c>
      <c r="W934" s="2">
        <f t="shared" si="529"/>
        <v>345855.56278637698</v>
      </c>
      <c r="X934" s="17">
        <f t="shared" si="530"/>
        <v>0</v>
      </c>
      <c r="Y934" s="2">
        <f t="shared" si="531"/>
        <v>0</v>
      </c>
      <c r="Z934" s="72">
        <f t="shared" si="532"/>
        <v>0</v>
      </c>
      <c r="AA934" s="2">
        <f t="shared" si="533"/>
        <v>0</v>
      </c>
      <c r="AB934" s="12">
        <f t="shared" si="542"/>
        <v>4.6600000000000003E-2</v>
      </c>
      <c r="AC934" s="17">
        <f t="shared" si="534"/>
        <v>9</v>
      </c>
      <c r="AD934" s="17">
        <v>252</v>
      </c>
      <c r="AE934" s="13">
        <f t="shared" si="547"/>
        <v>1.0016279960000001</v>
      </c>
      <c r="AF934" s="2">
        <f t="shared" si="548"/>
        <v>539.92123191999997</v>
      </c>
      <c r="AG934" s="2">
        <f t="shared" si="536"/>
        <v>563.05147279000005</v>
      </c>
      <c r="AH934" s="3">
        <f t="shared" si="537"/>
        <v>0</v>
      </c>
      <c r="AI934" s="4" t="str">
        <f t="shared" si="549"/>
        <v>A+J=</v>
      </c>
      <c r="AJ934" s="11">
        <f t="shared" si="544"/>
        <v>42108</v>
      </c>
      <c r="AK934" s="11"/>
      <c r="AL934" s="4"/>
      <c r="AQ934" s="53"/>
      <c r="AR934" s="53"/>
      <c r="AX934" s="1"/>
      <c r="AY934" s="1"/>
      <c r="AZ934" s="1"/>
      <c r="BA934" s="1"/>
      <c r="BB934" s="1"/>
    </row>
    <row r="935" spans="1:54" x14ac:dyDescent="0.2">
      <c r="A935" s="158">
        <f t="shared" si="538"/>
        <v>42091</v>
      </c>
      <c r="B935" s="2">
        <f t="shared" si="520"/>
        <v>346686.28229692066</v>
      </c>
      <c r="C935" s="2">
        <f t="shared" si="539"/>
        <v>293025.14709406003</v>
      </c>
      <c r="D935" s="2">
        <f>SUM(Y935:Y$1074)</f>
        <v>7370.7842569300001</v>
      </c>
      <c r="E935" s="73">
        <f t="shared" si="521"/>
        <v>285654.36283713003</v>
      </c>
      <c r="F935" s="88">
        <f t="shared" si="516"/>
        <v>4110.2</v>
      </c>
      <c r="G935" s="3">
        <f>IF(AND(N935=1,N934&gt;1),VLOOKUP(A934,[1]Plan1!$BK$81:$BM$259,3),G934)</f>
        <v>4160.34</v>
      </c>
      <c r="H935" s="11">
        <f t="shared" si="517"/>
        <v>42021</v>
      </c>
      <c r="I935" s="11">
        <f t="shared" si="518"/>
        <v>42052</v>
      </c>
      <c r="J935" s="12">
        <f t="shared" si="522"/>
        <v>1.2198919760595617E-2</v>
      </c>
      <c r="K935" s="11">
        <f t="shared" si="540"/>
        <v>42108</v>
      </c>
      <c r="L935" s="11">
        <f t="shared" si="523"/>
        <v>42108</v>
      </c>
      <c r="M935" s="1">
        <f t="shared" si="545"/>
        <v>20</v>
      </c>
      <c r="N935" s="1">
        <f t="shared" si="524"/>
        <v>10</v>
      </c>
      <c r="O935" s="2">
        <f t="shared" si="525"/>
        <v>1.00608097</v>
      </c>
      <c r="P935" s="13">
        <f t="shared" si="519"/>
        <v>1.01239944</v>
      </c>
      <c r="Q935" s="13">
        <f t="shared" si="546"/>
        <v>1.1751149211430456</v>
      </c>
      <c r="R935" s="2">
        <f t="shared" si="515"/>
        <v>1.18226075</v>
      </c>
      <c r="S935" s="2">
        <f t="shared" si="541"/>
        <v>1.13180649</v>
      </c>
      <c r="T935" s="2">
        <f t="shared" si="526"/>
        <v>331647.76321425999</v>
      </c>
      <c r="U935" s="2">
        <f t="shared" si="527"/>
        <v>971.51720145320144</v>
      </c>
      <c r="V935" s="2">
        <f t="shared" si="528"/>
        <v>52063.578411467439</v>
      </c>
      <c r="W935" s="2">
        <f t="shared" si="529"/>
        <v>346060.24270698067</v>
      </c>
      <c r="X935" s="17">
        <f t="shared" si="530"/>
        <v>0</v>
      </c>
      <c r="Y935" s="2">
        <f t="shared" si="531"/>
        <v>0</v>
      </c>
      <c r="Z935" s="72">
        <f t="shared" si="532"/>
        <v>0</v>
      </c>
      <c r="AA935" s="2">
        <f t="shared" si="533"/>
        <v>0</v>
      </c>
      <c r="AB935" s="12">
        <f t="shared" si="542"/>
        <v>4.6600000000000003E-2</v>
      </c>
      <c r="AC935" s="17">
        <f t="shared" si="534"/>
        <v>10</v>
      </c>
      <c r="AD935" s="17">
        <v>252</v>
      </c>
      <c r="AE935" s="13">
        <f t="shared" si="547"/>
        <v>1.0018090479999999</v>
      </c>
      <c r="AF935" s="2">
        <f t="shared" si="548"/>
        <v>599.96672274000002</v>
      </c>
      <c r="AG935" s="2">
        <f t="shared" si="536"/>
        <v>626.03958994000004</v>
      </c>
      <c r="AH935" s="3">
        <f t="shared" si="537"/>
        <v>0</v>
      </c>
      <c r="AI935" s="4" t="str">
        <f t="shared" si="549"/>
        <v>A+J=</v>
      </c>
      <c r="AJ935" s="11">
        <f t="shared" si="544"/>
        <v>42108</v>
      </c>
      <c r="AK935" s="11"/>
      <c r="AL935" s="4"/>
      <c r="AQ935" s="53"/>
      <c r="AR935" s="53"/>
      <c r="AX935" s="1"/>
      <c r="AY935" s="1"/>
      <c r="AZ935" s="1"/>
      <c r="BA935" s="1"/>
      <c r="BB935" s="1"/>
    </row>
    <row r="936" spans="1:54" x14ac:dyDescent="0.2">
      <c r="A936" s="158">
        <f t="shared" si="538"/>
        <v>42092</v>
      </c>
      <c r="B936" s="2">
        <f t="shared" si="520"/>
        <v>346686.28229692066</v>
      </c>
      <c r="C936" s="2">
        <f t="shared" si="539"/>
        <v>293025.14709406003</v>
      </c>
      <c r="D936" s="2">
        <f>SUM(Y936:Y$1074)</f>
        <v>7370.7842569300001</v>
      </c>
      <c r="E936" s="73">
        <f t="shared" si="521"/>
        <v>285654.36283713003</v>
      </c>
      <c r="F936" s="88">
        <f t="shared" si="516"/>
        <v>4110.2</v>
      </c>
      <c r="G936" s="3">
        <f>IF(AND(N936=1,N935&gt;1),VLOOKUP(A935,[1]Plan1!$BK$81:$BM$259,3),G935)</f>
        <v>4160.34</v>
      </c>
      <c r="H936" s="11">
        <f t="shared" si="517"/>
        <v>42021</v>
      </c>
      <c r="I936" s="11">
        <f t="shared" si="518"/>
        <v>42052</v>
      </c>
      <c r="J936" s="12">
        <f t="shared" si="522"/>
        <v>1.2198919760595617E-2</v>
      </c>
      <c r="K936" s="11">
        <f t="shared" si="540"/>
        <v>42108</v>
      </c>
      <c r="L936" s="11">
        <f t="shared" si="523"/>
        <v>42108</v>
      </c>
      <c r="M936" s="1">
        <f t="shared" si="545"/>
        <v>20</v>
      </c>
      <c r="N936" s="1">
        <f t="shared" si="524"/>
        <v>10</v>
      </c>
      <c r="O936" s="2">
        <f t="shared" si="525"/>
        <v>1.00608097</v>
      </c>
      <c r="P936" s="13">
        <f t="shared" si="519"/>
        <v>1.01239944</v>
      </c>
      <c r="Q936" s="13">
        <f t="shared" si="546"/>
        <v>1.1751149211430456</v>
      </c>
      <c r="R936" s="2">
        <f t="shared" si="515"/>
        <v>1.18226075</v>
      </c>
      <c r="S936" s="2">
        <f t="shared" si="541"/>
        <v>1.13180649</v>
      </c>
      <c r="T936" s="2">
        <f t="shared" si="526"/>
        <v>331647.76321425999</v>
      </c>
      <c r="U936" s="2">
        <f t="shared" si="527"/>
        <v>971.51720145320144</v>
      </c>
      <c r="V936" s="2">
        <f t="shared" si="528"/>
        <v>52063.578411467439</v>
      </c>
      <c r="W936" s="2">
        <f t="shared" si="529"/>
        <v>346060.24270698067</v>
      </c>
      <c r="X936" s="17">
        <f t="shared" si="530"/>
        <v>0</v>
      </c>
      <c r="Y936" s="2">
        <f t="shared" si="531"/>
        <v>0</v>
      </c>
      <c r="Z936" s="72">
        <f t="shared" si="532"/>
        <v>0</v>
      </c>
      <c r="AA936" s="2">
        <f t="shared" si="533"/>
        <v>0</v>
      </c>
      <c r="AB936" s="12">
        <f t="shared" si="542"/>
        <v>4.6600000000000003E-2</v>
      </c>
      <c r="AC936" s="17">
        <f t="shared" si="534"/>
        <v>10</v>
      </c>
      <c r="AD936" s="17">
        <v>252</v>
      </c>
      <c r="AE936" s="13">
        <f t="shared" si="547"/>
        <v>1.0018090479999999</v>
      </c>
      <c r="AF936" s="2">
        <f t="shared" si="548"/>
        <v>599.96672274000002</v>
      </c>
      <c r="AG936" s="2">
        <f t="shared" si="536"/>
        <v>626.03958994000004</v>
      </c>
      <c r="AH936" s="3">
        <f t="shared" si="537"/>
        <v>0</v>
      </c>
      <c r="AI936" s="4" t="str">
        <f t="shared" si="549"/>
        <v>A+J=</v>
      </c>
      <c r="AJ936" s="11">
        <f t="shared" si="544"/>
        <v>42108</v>
      </c>
      <c r="AK936" s="11"/>
      <c r="AL936" s="4"/>
      <c r="AQ936" s="53"/>
      <c r="AR936" s="53"/>
      <c r="AX936" s="1"/>
      <c r="AY936" s="1"/>
      <c r="AZ936" s="1"/>
      <c r="BA936" s="1"/>
      <c r="BB936" s="1"/>
    </row>
    <row r="937" spans="1:54" x14ac:dyDescent="0.2">
      <c r="A937" s="158">
        <f t="shared" si="538"/>
        <v>42093</v>
      </c>
      <c r="B937" s="2">
        <f t="shared" si="520"/>
        <v>346686.28229692066</v>
      </c>
      <c r="C937" s="2">
        <f t="shared" si="539"/>
        <v>293025.14709406003</v>
      </c>
      <c r="D937" s="2">
        <f>SUM(Y937:Y$1074)</f>
        <v>7370.7842569300001</v>
      </c>
      <c r="E937" s="73">
        <f t="shared" si="521"/>
        <v>285654.36283713003</v>
      </c>
      <c r="F937" s="88">
        <f t="shared" si="516"/>
        <v>4110.2</v>
      </c>
      <c r="G937" s="3">
        <f>IF(AND(N937=1,N936&gt;1),VLOOKUP(A936,[1]Plan1!$BK$81:$BM$259,3),G936)</f>
        <v>4160.34</v>
      </c>
      <c r="H937" s="11">
        <f t="shared" si="517"/>
        <v>42021</v>
      </c>
      <c r="I937" s="11">
        <f t="shared" si="518"/>
        <v>42052</v>
      </c>
      <c r="J937" s="12">
        <f t="shared" si="522"/>
        <v>1.2198919760595617E-2</v>
      </c>
      <c r="K937" s="11">
        <f t="shared" si="540"/>
        <v>42108</v>
      </c>
      <c r="L937" s="11">
        <f t="shared" si="523"/>
        <v>42108</v>
      </c>
      <c r="M937" s="1">
        <f t="shared" si="545"/>
        <v>20</v>
      </c>
      <c r="N937" s="1">
        <f t="shared" si="524"/>
        <v>10</v>
      </c>
      <c r="O937" s="2">
        <f t="shared" si="525"/>
        <v>1.00608097</v>
      </c>
      <c r="P937" s="13">
        <f t="shared" si="519"/>
        <v>1.01239944</v>
      </c>
      <c r="Q937" s="13">
        <f t="shared" si="546"/>
        <v>1.1751149211430456</v>
      </c>
      <c r="R937" s="2">
        <f t="shared" ref="R937:R1000" si="550">TRUNC(TRUNC((O937*Q937),15),8)</f>
        <v>1.18226075</v>
      </c>
      <c r="S937" s="2">
        <f t="shared" si="541"/>
        <v>1.13180649</v>
      </c>
      <c r="T937" s="2">
        <f t="shared" si="526"/>
        <v>331647.76321425999</v>
      </c>
      <c r="U937" s="2">
        <f t="shared" si="527"/>
        <v>971.51720145320144</v>
      </c>
      <c r="V937" s="2">
        <f t="shared" si="528"/>
        <v>52063.578411467439</v>
      </c>
      <c r="W937" s="2">
        <f t="shared" si="529"/>
        <v>346060.24270698067</v>
      </c>
      <c r="X937" s="17">
        <f t="shared" si="530"/>
        <v>0</v>
      </c>
      <c r="Y937" s="2">
        <f t="shared" si="531"/>
        <v>0</v>
      </c>
      <c r="Z937" s="72">
        <f t="shared" si="532"/>
        <v>0</v>
      </c>
      <c r="AA937" s="2">
        <f t="shared" si="533"/>
        <v>0</v>
      </c>
      <c r="AB937" s="12">
        <f t="shared" si="542"/>
        <v>4.6600000000000003E-2</v>
      </c>
      <c r="AC937" s="17">
        <f t="shared" si="534"/>
        <v>10</v>
      </c>
      <c r="AD937" s="17">
        <v>252</v>
      </c>
      <c r="AE937" s="13">
        <f t="shared" si="547"/>
        <v>1.0018090479999999</v>
      </c>
      <c r="AF937" s="2">
        <f t="shared" si="548"/>
        <v>599.96672274000002</v>
      </c>
      <c r="AG937" s="2">
        <f t="shared" si="536"/>
        <v>626.03958994000004</v>
      </c>
      <c r="AH937" s="3">
        <f t="shared" si="537"/>
        <v>0</v>
      </c>
      <c r="AI937" s="4" t="str">
        <f t="shared" si="549"/>
        <v>A+J=</v>
      </c>
      <c r="AJ937" s="11">
        <f t="shared" si="544"/>
        <v>42108</v>
      </c>
      <c r="AK937" s="11"/>
      <c r="AL937" s="4"/>
      <c r="AQ937" s="53"/>
      <c r="AR937" s="53"/>
      <c r="AX937" s="1"/>
      <c r="AY937" s="1"/>
      <c r="AZ937" s="1"/>
      <c r="BA937" s="1"/>
      <c r="BB937" s="1"/>
    </row>
    <row r="938" spans="1:54" x14ac:dyDescent="0.2">
      <c r="A938" s="158">
        <f t="shared" si="538"/>
        <v>42094</v>
      </c>
      <c r="B938" s="2">
        <f t="shared" si="520"/>
        <v>346954.16146863403</v>
      </c>
      <c r="C938" s="2">
        <f t="shared" si="539"/>
        <v>293025.14709406003</v>
      </c>
      <c r="D938" s="2">
        <f>SUM(Y938:Y$1074)</f>
        <v>7370.7842569300001</v>
      </c>
      <c r="E938" s="73">
        <f t="shared" si="521"/>
        <v>285654.36283713003</v>
      </c>
      <c r="F938" s="88">
        <f t="shared" ref="F938:F1001" si="551">IF(G938=G937,F937,G937)</f>
        <v>4110.2</v>
      </c>
      <c r="G938" s="3">
        <f>IF(AND(N938=1,N937&gt;1),VLOOKUP(A937,[1]Plan1!$BK$81:$BM$259,3),G937)</f>
        <v>4160.34</v>
      </c>
      <c r="H938" s="11">
        <f t="shared" ref="H938:H1001" si="552">EDATE(I938,-1)</f>
        <v>42021</v>
      </c>
      <c r="I938" s="11">
        <f t="shared" ref="I938:I1001" si="553">IF(X937&gt;0,EDATE(A938,-1),+I937)</f>
        <v>42052</v>
      </c>
      <c r="J938" s="12">
        <f t="shared" si="522"/>
        <v>1.2198919760595617E-2</v>
      </c>
      <c r="K938" s="11">
        <f t="shared" si="540"/>
        <v>42108</v>
      </c>
      <c r="L938" s="11">
        <f t="shared" si="523"/>
        <v>42108</v>
      </c>
      <c r="M938" s="1">
        <f t="shared" si="545"/>
        <v>20</v>
      </c>
      <c r="N938" s="1">
        <f t="shared" si="524"/>
        <v>11</v>
      </c>
      <c r="O938" s="2">
        <f t="shared" si="525"/>
        <v>1.0066910899999999</v>
      </c>
      <c r="P938" s="13">
        <f t="shared" ref="P938:P1001" si="554">IF(L938&gt;L937,O937,P937)</f>
        <v>1.01239944</v>
      </c>
      <c r="Q938" s="13">
        <f t="shared" si="546"/>
        <v>1.1751149211430456</v>
      </c>
      <c r="R938" s="2">
        <f t="shared" si="550"/>
        <v>1.18297772</v>
      </c>
      <c r="S938" s="2">
        <f t="shared" si="541"/>
        <v>1.13180649</v>
      </c>
      <c r="T938" s="2">
        <f t="shared" si="526"/>
        <v>331647.76321425999</v>
      </c>
      <c r="U938" s="2">
        <f t="shared" si="527"/>
        <v>971.51720145320144</v>
      </c>
      <c r="V938" s="2">
        <f t="shared" si="528"/>
        <v>52268.384019990786</v>
      </c>
      <c r="W938" s="2">
        <f t="shared" si="529"/>
        <v>346265.04831550404</v>
      </c>
      <c r="X938" s="17">
        <f t="shared" si="530"/>
        <v>0</v>
      </c>
      <c r="Y938" s="2">
        <f t="shared" si="531"/>
        <v>0</v>
      </c>
      <c r="Z938" s="72">
        <f t="shared" si="532"/>
        <v>0</v>
      </c>
      <c r="AA938" s="2">
        <f t="shared" si="533"/>
        <v>0</v>
      </c>
      <c r="AB938" s="12">
        <f t="shared" si="542"/>
        <v>4.6600000000000003E-2</v>
      </c>
      <c r="AC938" s="17">
        <f t="shared" si="534"/>
        <v>11</v>
      </c>
      <c r="AD938" s="17">
        <v>252</v>
      </c>
      <c r="AE938" s="13">
        <f t="shared" si="547"/>
        <v>1.001990132</v>
      </c>
      <c r="AF938" s="2">
        <f t="shared" si="548"/>
        <v>660.02282630000002</v>
      </c>
      <c r="AG938" s="2">
        <f t="shared" si="536"/>
        <v>689.11315313</v>
      </c>
      <c r="AH938" s="3">
        <f t="shared" si="537"/>
        <v>0</v>
      </c>
      <c r="AI938" s="4" t="str">
        <f t="shared" si="549"/>
        <v>A+J=</v>
      </c>
      <c r="AJ938" s="11">
        <f t="shared" si="544"/>
        <v>42108</v>
      </c>
      <c r="AK938" s="11"/>
      <c r="AL938" s="4"/>
      <c r="AQ938" s="53"/>
      <c r="AR938" s="53"/>
      <c r="AX938" s="1"/>
      <c r="AY938" s="1"/>
      <c r="AZ938" s="1"/>
      <c r="BA938" s="1"/>
      <c r="BB938" s="1"/>
    </row>
    <row r="939" spans="1:54" x14ac:dyDescent="0.2">
      <c r="A939" s="158">
        <f t="shared" si="538"/>
        <v>42095</v>
      </c>
      <c r="B939" s="2">
        <f t="shared" si="520"/>
        <v>347222.2496924334</v>
      </c>
      <c r="C939" s="2">
        <f t="shared" si="539"/>
        <v>293025.14709406003</v>
      </c>
      <c r="D939" s="2">
        <f>SUM(Y939:Y$1074)</f>
        <v>7370.7842569300001</v>
      </c>
      <c r="E939" s="73">
        <f t="shared" si="521"/>
        <v>285654.36283713003</v>
      </c>
      <c r="F939" s="88">
        <f t="shared" si="551"/>
        <v>4110.2</v>
      </c>
      <c r="G939" s="3">
        <f>IF(AND(N939=1,N938&gt;1),VLOOKUP(A938,[1]Plan1!$BK$81:$BM$259,3),G938)</f>
        <v>4160.34</v>
      </c>
      <c r="H939" s="11">
        <f t="shared" si="552"/>
        <v>42021</v>
      </c>
      <c r="I939" s="11">
        <f t="shared" si="553"/>
        <v>42052</v>
      </c>
      <c r="J939" s="12">
        <f t="shared" si="522"/>
        <v>1.2198919760595617E-2</v>
      </c>
      <c r="K939" s="11">
        <f t="shared" si="540"/>
        <v>42108</v>
      </c>
      <c r="L939" s="11">
        <f t="shared" si="523"/>
        <v>42108</v>
      </c>
      <c r="M939" s="1">
        <f t="shared" si="545"/>
        <v>20</v>
      </c>
      <c r="N939" s="1">
        <f t="shared" si="524"/>
        <v>12</v>
      </c>
      <c r="O939" s="2">
        <f t="shared" si="525"/>
        <v>1.00730159</v>
      </c>
      <c r="P939" s="13">
        <f t="shared" si="554"/>
        <v>1.01239944</v>
      </c>
      <c r="Q939" s="13">
        <f t="shared" si="546"/>
        <v>1.1751149211430456</v>
      </c>
      <c r="R939" s="2">
        <f t="shared" si="550"/>
        <v>1.1836951200000001</v>
      </c>
      <c r="S939" s="2">
        <f t="shared" si="541"/>
        <v>1.13180649</v>
      </c>
      <c r="T939" s="2">
        <f t="shared" si="526"/>
        <v>331647.76321425999</v>
      </c>
      <c r="U939" s="2">
        <f t="shared" si="527"/>
        <v>971.51720145320144</v>
      </c>
      <c r="V939" s="2">
        <f t="shared" si="528"/>
        <v>52473.31245989017</v>
      </c>
      <c r="W939" s="2">
        <f t="shared" si="529"/>
        <v>346469.97675540339</v>
      </c>
      <c r="X939" s="17">
        <f t="shared" si="530"/>
        <v>0</v>
      </c>
      <c r="Y939" s="2">
        <f t="shared" si="531"/>
        <v>0</v>
      </c>
      <c r="Z939" s="72">
        <f t="shared" si="532"/>
        <v>0</v>
      </c>
      <c r="AA939" s="2">
        <f t="shared" si="533"/>
        <v>0</v>
      </c>
      <c r="AB939" s="12">
        <f t="shared" si="542"/>
        <v>4.6600000000000003E-2</v>
      </c>
      <c r="AC939" s="17">
        <f t="shared" si="534"/>
        <v>12</v>
      </c>
      <c r="AD939" s="17">
        <v>252</v>
      </c>
      <c r="AE939" s="13">
        <f t="shared" si="547"/>
        <v>1.00217125</v>
      </c>
      <c r="AF939" s="2">
        <f t="shared" si="548"/>
        <v>720.09020586999998</v>
      </c>
      <c r="AG939" s="2">
        <f t="shared" si="536"/>
        <v>752.27293702999998</v>
      </c>
      <c r="AH939" s="3">
        <f t="shared" si="537"/>
        <v>0</v>
      </c>
      <c r="AI939" s="4" t="str">
        <f t="shared" si="549"/>
        <v>A+J=</v>
      </c>
      <c r="AJ939" s="11">
        <f t="shared" si="544"/>
        <v>42108</v>
      </c>
      <c r="AK939" s="11"/>
      <c r="AL939" s="4"/>
      <c r="AQ939" s="53"/>
      <c r="AR939" s="53"/>
      <c r="AX939" s="1"/>
      <c r="AY939" s="1"/>
      <c r="AZ939" s="1"/>
      <c r="BA939" s="1"/>
      <c r="BB939" s="1"/>
    </row>
    <row r="940" spans="1:54" x14ac:dyDescent="0.2">
      <c r="A940" s="158">
        <f t="shared" si="538"/>
        <v>42096</v>
      </c>
      <c r="B940" s="2">
        <f t="shared" si="520"/>
        <v>347490.55208912597</v>
      </c>
      <c r="C940" s="2">
        <f t="shared" si="539"/>
        <v>293025.14709406003</v>
      </c>
      <c r="D940" s="2">
        <f>SUM(Y940:Y$1074)</f>
        <v>7370.7842569300001</v>
      </c>
      <c r="E940" s="73">
        <f t="shared" si="521"/>
        <v>285654.36283713003</v>
      </c>
      <c r="F940" s="88">
        <f t="shared" si="551"/>
        <v>4110.2</v>
      </c>
      <c r="G940" s="3">
        <f>IF(AND(N940=1,N939&gt;1),VLOOKUP(A939,[1]Plan1!$BK$81:$BM$259,3),G939)</f>
        <v>4160.34</v>
      </c>
      <c r="H940" s="11">
        <f t="shared" si="552"/>
        <v>42021</v>
      </c>
      <c r="I940" s="11">
        <f t="shared" si="553"/>
        <v>42052</v>
      </c>
      <c r="J940" s="12">
        <f t="shared" si="522"/>
        <v>1.2198919760595617E-2</v>
      </c>
      <c r="K940" s="11">
        <f t="shared" si="540"/>
        <v>42108</v>
      </c>
      <c r="L940" s="11">
        <f t="shared" si="523"/>
        <v>42108</v>
      </c>
      <c r="M940" s="1">
        <f t="shared" si="545"/>
        <v>20</v>
      </c>
      <c r="N940" s="1">
        <f t="shared" si="524"/>
        <v>13</v>
      </c>
      <c r="O940" s="2">
        <f t="shared" si="525"/>
        <v>1.00791246</v>
      </c>
      <c r="P940" s="13">
        <f t="shared" si="554"/>
        <v>1.01239944</v>
      </c>
      <c r="Q940" s="13">
        <f t="shared" si="546"/>
        <v>1.1751149211430456</v>
      </c>
      <c r="R940" s="2">
        <f t="shared" si="550"/>
        <v>1.1844129699999999</v>
      </c>
      <c r="S940" s="2">
        <f t="shared" si="541"/>
        <v>1.13180649</v>
      </c>
      <c r="T940" s="2">
        <f t="shared" si="526"/>
        <v>331647.76321425999</v>
      </c>
      <c r="U940" s="2">
        <f t="shared" si="527"/>
        <v>971.51720145320144</v>
      </c>
      <c r="V940" s="2">
        <f t="shared" si="528"/>
        <v>52678.369444252749</v>
      </c>
      <c r="W940" s="2">
        <f t="shared" si="529"/>
        <v>346675.03373976599</v>
      </c>
      <c r="X940" s="17">
        <f t="shared" si="530"/>
        <v>0</v>
      </c>
      <c r="Y940" s="2">
        <f t="shared" si="531"/>
        <v>0</v>
      </c>
      <c r="Z940" s="72">
        <f t="shared" si="532"/>
        <v>0</v>
      </c>
      <c r="AA940" s="2">
        <f t="shared" si="533"/>
        <v>0</v>
      </c>
      <c r="AB940" s="12">
        <f t="shared" si="542"/>
        <v>4.6600000000000003E-2</v>
      </c>
      <c r="AC940" s="17">
        <f t="shared" si="534"/>
        <v>13</v>
      </c>
      <c r="AD940" s="17">
        <v>252</v>
      </c>
      <c r="AE940" s="13">
        <f t="shared" si="547"/>
        <v>1.0023523999999999</v>
      </c>
      <c r="AF940" s="2">
        <f t="shared" si="548"/>
        <v>780.16819817999999</v>
      </c>
      <c r="AG940" s="2">
        <f t="shared" si="536"/>
        <v>815.51834936</v>
      </c>
      <c r="AH940" s="3">
        <f t="shared" si="537"/>
        <v>0</v>
      </c>
      <c r="AI940" s="4" t="str">
        <f t="shared" si="549"/>
        <v>A+J=</v>
      </c>
      <c r="AJ940" s="11">
        <f t="shared" si="544"/>
        <v>42108</v>
      </c>
      <c r="AK940" s="11"/>
      <c r="AL940" s="4"/>
      <c r="AQ940" s="53"/>
      <c r="AR940" s="53"/>
      <c r="AX940" s="1"/>
      <c r="AY940" s="1"/>
      <c r="AZ940" s="1"/>
      <c r="BA940" s="1"/>
      <c r="BB940" s="1"/>
    </row>
    <row r="941" spans="1:54" x14ac:dyDescent="0.2">
      <c r="A941" s="158">
        <f t="shared" si="538"/>
        <v>42097</v>
      </c>
      <c r="B941" s="2">
        <f t="shared" si="520"/>
        <v>347759.06050382106</v>
      </c>
      <c r="C941" s="2">
        <f t="shared" si="539"/>
        <v>293025.14709406003</v>
      </c>
      <c r="D941" s="2">
        <f>SUM(Y941:Y$1074)</f>
        <v>7370.7842569300001</v>
      </c>
      <c r="E941" s="73">
        <f t="shared" si="521"/>
        <v>285654.36283713003</v>
      </c>
      <c r="F941" s="88">
        <f t="shared" si="551"/>
        <v>4110.2</v>
      </c>
      <c r="G941" s="3">
        <f>IF(AND(N941=1,N940&gt;1),VLOOKUP(A940,[1]Plan1!$BK$81:$BM$259,3),G940)</f>
        <v>4160.34</v>
      </c>
      <c r="H941" s="11">
        <f t="shared" si="552"/>
        <v>42021</v>
      </c>
      <c r="I941" s="11">
        <f t="shared" si="553"/>
        <v>42052</v>
      </c>
      <c r="J941" s="12">
        <f t="shared" si="522"/>
        <v>1.2198919760595617E-2</v>
      </c>
      <c r="K941" s="11">
        <f t="shared" si="540"/>
        <v>42108</v>
      </c>
      <c r="L941" s="11">
        <f t="shared" si="523"/>
        <v>42108</v>
      </c>
      <c r="M941" s="1">
        <f t="shared" si="545"/>
        <v>20</v>
      </c>
      <c r="N941" s="1">
        <f t="shared" si="524"/>
        <v>14</v>
      </c>
      <c r="O941" s="2">
        <f t="shared" si="525"/>
        <v>1.0085237</v>
      </c>
      <c r="P941" s="13">
        <f t="shared" si="554"/>
        <v>1.01239944</v>
      </c>
      <c r="Q941" s="13">
        <f t="shared" si="546"/>
        <v>1.1751149211430456</v>
      </c>
      <c r="R941" s="2">
        <f t="shared" si="550"/>
        <v>1.18513124</v>
      </c>
      <c r="S941" s="2">
        <f t="shared" si="541"/>
        <v>1.13180649</v>
      </c>
      <c r="T941" s="2">
        <f t="shared" si="526"/>
        <v>331647.76321425999</v>
      </c>
      <c r="U941" s="2">
        <f t="shared" si="527"/>
        <v>971.51720145320144</v>
      </c>
      <c r="V941" s="2">
        <f t="shared" si="528"/>
        <v>52883.546403447806</v>
      </c>
      <c r="W941" s="2">
        <f t="shared" si="529"/>
        <v>346880.21069896105</v>
      </c>
      <c r="X941" s="17">
        <f t="shared" si="530"/>
        <v>0</v>
      </c>
      <c r="Y941" s="2">
        <f t="shared" si="531"/>
        <v>0</v>
      </c>
      <c r="Z941" s="72">
        <f t="shared" si="532"/>
        <v>0</v>
      </c>
      <c r="AA941" s="2">
        <f t="shared" si="533"/>
        <v>0</v>
      </c>
      <c r="AB941" s="12">
        <f t="shared" si="542"/>
        <v>4.6600000000000003E-2</v>
      </c>
      <c r="AC941" s="17">
        <f t="shared" si="534"/>
        <v>14</v>
      </c>
      <c r="AD941" s="17">
        <v>252</v>
      </c>
      <c r="AE941" s="13">
        <f t="shared" si="547"/>
        <v>1.002533583</v>
      </c>
      <c r="AF941" s="2">
        <f t="shared" si="548"/>
        <v>840.25713485999995</v>
      </c>
      <c r="AG941" s="2">
        <f t="shared" si="536"/>
        <v>878.84980485999995</v>
      </c>
      <c r="AH941" s="3">
        <f t="shared" si="537"/>
        <v>0</v>
      </c>
      <c r="AI941" s="4" t="str">
        <f t="shared" si="549"/>
        <v>A+J=</v>
      </c>
      <c r="AJ941" s="11">
        <f t="shared" si="544"/>
        <v>42108</v>
      </c>
      <c r="AK941" s="11"/>
      <c r="AL941" s="4"/>
      <c r="AQ941" s="53"/>
      <c r="AR941" s="53"/>
      <c r="AX941" s="1"/>
      <c r="AY941" s="1"/>
      <c r="AZ941" s="1"/>
      <c r="BA941" s="1"/>
      <c r="BB941" s="1"/>
    </row>
    <row r="942" spans="1:54" x14ac:dyDescent="0.2">
      <c r="A942" s="158">
        <f t="shared" si="538"/>
        <v>42098</v>
      </c>
      <c r="B942" s="2">
        <f t="shared" si="520"/>
        <v>347759.06050382106</v>
      </c>
      <c r="C942" s="2">
        <f t="shared" si="539"/>
        <v>293025.14709406003</v>
      </c>
      <c r="D942" s="2">
        <f>SUM(Y942:Y$1074)</f>
        <v>7370.7842569300001</v>
      </c>
      <c r="E942" s="73">
        <f t="shared" si="521"/>
        <v>285654.36283713003</v>
      </c>
      <c r="F942" s="88">
        <f t="shared" si="551"/>
        <v>4110.2</v>
      </c>
      <c r="G942" s="3">
        <f>IF(AND(N942=1,N941&gt;1),VLOOKUP(A941,[1]Plan1!$BK$81:$BM$259,3),G941)</f>
        <v>4160.34</v>
      </c>
      <c r="H942" s="11">
        <f t="shared" si="552"/>
        <v>42021</v>
      </c>
      <c r="I942" s="11">
        <f t="shared" si="553"/>
        <v>42052</v>
      </c>
      <c r="J942" s="12">
        <f t="shared" si="522"/>
        <v>1.2198919760595617E-2</v>
      </c>
      <c r="K942" s="11">
        <f t="shared" si="540"/>
        <v>42108</v>
      </c>
      <c r="L942" s="11">
        <f t="shared" si="523"/>
        <v>42108</v>
      </c>
      <c r="M942" s="1">
        <f t="shared" si="545"/>
        <v>20</v>
      </c>
      <c r="N942" s="1">
        <f t="shared" si="524"/>
        <v>14</v>
      </c>
      <c r="O942" s="2">
        <f t="shared" si="525"/>
        <v>1.0085237</v>
      </c>
      <c r="P942" s="13">
        <f t="shared" si="554"/>
        <v>1.01239944</v>
      </c>
      <c r="Q942" s="13">
        <f t="shared" si="546"/>
        <v>1.1751149211430456</v>
      </c>
      <c r="R942" s="2">
        <f t="shared" si="550"/>
        <v>1.18513124</v>
      </c>
      <c r="S942" s="2">
        <f t="shared" si="541"/>
        <v>1.13180649</v>
      </c>
      <c r="T942" s="2">
        <f t="shared" si="526"/>
        <v>331647.76321425999</v>
      </c>
      <c r="U942" s="2">
        <f t="shared" si="527"/>
        <v>971.51720145320144</v>
      </c>
      <c r="V942" s="2">
        <f t="shared" si="528"/>
        <v>52883.546403447806</v>
      </c>
      <c r="W942" s="2">
        <f t="shared" si="529"/>
        <v>346880.21069896105</v>
      </c>
      <c r="X942" s="17">
        <f t="shared" si="530"/>
        <v>0</v>
      </c>
      <c r="Y942" s="2">
        <f t="shared" si="531"/>
        <v>0</v>
      </c>
      <c r="Z942" s="72">
        <f t="shared" si="532"/>
        <v>0</v>
      </c>
      <c r="AA942" s="2">
        <f t="shared" si="533"/>
        <v>0</v>
      </c>
      <c r="AB942" s="12">
        <f t="shared" si="542"/>
        <v>4.6600000000000003E-2</v>
      </c>
      <c r="AC942" s="17">
        <f t="shared" si="534"/>
        <v>14</v>
      </c>
      <c r="AD942" s="17">
        <v>252</v>
      </c>
      <c r="AE942" s="13">
        <f t="shared" si="547"/>
        <v>1.002533583</v>
      </c>
      <c r="AF942" s="2">
        <f t="shared" si="548"/>
        <v>840.25713485999995</v>
      </c>
      <c r="AG942" s="2">
        <f t="shared" si="536"/>
        <v>878.84980485999995</v>
      </c>
      <c r="AH942" s="3">
        <f t="shared" si="537"/>
        <v>0</v>
      </c>
      <c r="AI942" s="4" t="str">
        <f t="shared" si="549"/>
        <v>A+J=</v>
      </c>
      <c r="AJ942" s="11">
        <f t="shared" si="544"/>
        <v>42108</v>
      </c>
      <c r="AK942" s="11"/>
      <c r="AL942" s="4"/>
      <c r="AQ942" s="53"/>
      <c r="AR942" s="53"/>
      <c r="AX942" s="1"/>
      <c r="AY942" s="1"/>
      <c r="AZ942" s="1"/>
      <c r="BA942" s="1"/>
      <c r="BB942" s="1"/>
    </row>
    <row r="943" spans="1:54" x14ac:dyDescent="0.2">
      <c r="A943" s="158">
        <f t="shared" si="538"/>
        <v>42099</v>
      </c>
      <c r="B943" s="2">
        <f t="shared" si="520"/>
        <v>347759.06050382106</v>
      </c>
      <c r="C943" s="2">
        <f t="shared" si="539"/>
        <v>293025.14709406003</v>
      </c>
      <c r="D943" s="2">
        <f>SUM(Y943:Y$1074)</f>
        <v>7370.7842569300001</v>
      </c>
      <c r="E943" s="73">
        <f t="shared" si="521"/>
        <v>285654.36283713003</v>
      </c>
      <c r="F943" s="88">
        <f t="shared" si="551"/>
        <v>4110.2</v>
      </c>
      <c r="G943" s="3">
        <f>IF(AND(N943=1,N942&gt;1),VLOOKUP(A942,[1]Plan1!$BK$81:$BM$259,3),G942)</f>
        <v>4160.34</v>
      </c>
      <c r="H943" s="11">
        <f t="shared" si="552"/>
        <v>42021</v>
      </c>
      <c r="I943" s="11">
        <f t="shared" si="553"/>
        <v>42052</v>
      </c>
      <c r="J943" s="12">
        <f t="shared" si="522"/>
        <v>1.2198919760595617E-2</v>
      </c>
      <c r="K943" s="11">
        <f t="shared" si="540"/>
        <v>42108</v>
      </c>
      <c r="L943" s="11">
        <f t="shared" si="523"/>
        <v>42108</v>
      </c>
      <c r="M943" s="1">
        <f t="shared" si="545"/>
        <v>20</v>
      </c>
      <c r="N943" s="1">
        <f t="shared" si="524"/>
        <v>14</v>
      </c>
      <c r="O943" s="2">
        <f t="shared" si="525"/>
        <v>1.0085237</v>
      </c>
      <c r="P943" s="13">
        <f t="shared" si="554"/>
        <v>1.01239944</v>
      </c>
      <c r="Q943" s="13">
        <f t="shared" si="546"/>
        <v>1.1751149211430456</v>
      </c>
      <c r="R943" s="2">
        <f t="shared" si="550"/>
        <v>1.18513124</v>
      </c>
      <c r="S943" s="2">
        <f t="shared" si="541"/>
        <v>1.13180649</v>
      </c>
      <c r="T943" s="2">
        <f t="shared" si="526"/>
        <v>331647.76321425999</v>
      </c>
      <c r="U943" s="2">
        <f t="shared" si="527"/>
        <v>971.51720145320144</v>
      </c>
      <c r="V943" s="2">
        <f t="shared" si="528"/>
        <v>52883.546403447806</v>
      </c>
      <c r="W943" s="2">
        <f t="shared" si="529"/>
        <v>346880.21069896105</v>
      </c>
      <c r="X943" s="17">
        <f t="shared" si="530"/>
        <v>0</v>
      </c>
      <c r="Y943" s="2">
        <f t="shared" si="531"/>
        <v>0</v>
      </c>
      <c r="Z943" s="72">
        <f t="shared" si="532"/>
        <v>0</v>
      </c>
      <c r="AA943" s="2">
        <f t="shared" si="533"/>
        <v>0</v>
      </c>
      <c r="AB943" s="12">
        <f t="shared" si="542"/>
        <v>4.6600000000000003E-2</v>
      </c>
      <c r="AC943" s="17">
        <f t="shared" si="534"/>
        <v>14</v>
      </c>
      <c r="AD943" s="17">
        <v>252</v>
      </c>
      <c r="AE943" s="13">
        <f t="shared" si="547"/>
        <v>1.002533583</v>
      </c>
      <c r="AF943" s="2">
        <f t="shared" si="548"/>
        <v>840.25713485999995</v>
      </c>
      <c r="AG943" s="2">
        <f t="shared" si="536"/>
        <v>878.84980485999995</v>
      </c>
      <c r="AH943" s="3">
        <f t="shared" si="537"/>
        <v>0</v>
      </c>
      <c r="AI943" s="4" t="str">
        <f t="shared" si="549"/>
        <v>A+J=</v>
      </c>
      <c r="AJ943" s="11">
        <f t="shared" si="544"/>
        <v>42108</v>
      </c>
      <c r="AK943" s="11"/>
      <c r="AL943" s="4"/>
      <c r="AQ943" s="53"/>
      <c r="AR943" s="53"/>
      <c r="AX943" s="1"/>
      <c r="AY943" s="1"/>
      <c r="AZ943" s="1"/>
      <c r="BA943" s="1"/>
      <c r="BB943" s="1"/>
    </row>
    <row r="944" spans="1:54" x14ac:dyDescent="0.2">
      <c r="A944" s="158">
        <f t="shared" si="538"/>
        <v>42100</v>
      </c>
      <c r="B944" s="2">
        <f t="shared" si="520"/>
        <v>347759.06050382106</v>
      </c>
      <c r="C944" s="2">
        <f t="shared" si="539"/>
        <v>293025.14709406003</v>
      </c>
      <c r="D944" s="2">
        <f>SUM(Y944:Y$1074)</f>
        <v>7370.7842569300001</v>
      </c>
      <c r="E944" s="73">
        <f t="shared" si="521"/>
        <v>285654.36283713003</v>
      </c>
      <c r="F944" s="88">
        <f t="shared" si="551"/>
        <v>4110.2</v>
      </c>
      <c r="G944" s="3">
        <f>IF(AND(N944=1,N943&gt;1),VLOOKUP(A943,[1]Plan1!$BK$81:$BM$259,3),G943)</f>
        <v>4160.34</v>
      </c>
      <c r="H944" s="11">
        <f t="shared" si="552"/>
        <v>42021</v>
      </c>
      <c r="I944" s="11">
        <f t="shared" si="553"/>
        <v>42052</v>
      </c>
      <c r="J944" s="12">
        <f t="shared" si="522"/>
        <v>1.2198919760595617E-2</v>
      </c>
      <c r="K944" s="11">
        <f t="shared" si="540"/>
        <v>42108</v>
      </c>
      <c r="L944" s="11">
        <f t="shared" si="523"/>
        <v>42108</v>
      </c>
      <c r="M944" s="1">
        <f t="shared" si="545"/>
        <v>20</v>
      </c>
      <c r="N944" s="1">
        <f t="shared" si="524"/>
        <v>14</v>
      </c>
      <c r="O944" s="2">
        <f t="shared" si="525"/>
        <v>1.0085237</v>
      </c>
      <c r="P944" s="13">
        <f t="shared" si="554"/>
        <v>1.01239944</v>
      </c>
      <c r="Q944" s="13">
        <f t="shared" si="546"/>
        <v>1.1751149211430456</v>
      </c>
      <c r="R944" s="2">
        <f t="shared" si="550"/>
        <v>1.18513124</v>
      </c>
      <c r="S944" s="2">
        <f t="shared" si="541"/>
        <v>1.13180649</v>
      </c>
      <c r="T944" s="2">
        <f t="shared" si="526"/>
        <v>331647.76321425999</v>
      </c>
      <c r="U944" s="2">
        <f t="shared" si="527"/>
        <v>971.51720145320144</v>
      </c>
      <c r="V944" s="2">
        <f t="shared" si="528"/>
        <v>52883.546403447806</v>
      </c>
      <c r="W944" s="2">
        <f t="shared" si="529"/>
        <v>346880.21069896105</v>
      </c>
      <c r="X944" s="17">
        <f t="shared" si="530"/>
        <v>0</v>
      </c>
      <c r="Y944" s="2">
        <f t="shared" si="531"/>
        <v>0</v>
      </c>
      <c r="Z944" s="72">
        <f t="shared" si="532"/>
        <v>0</v>
      </c>
      <c r="AA944" s="2">
        <f t="shared" si="533"/>
        <v>0</v>
      </c>
      <c r="AB944" s="12">
        <f t="shared" si="542"/>
        <v>4.6600000000000003E-2</v>
      </c>
      <c r="AC944" s="17">
        <f t="shared" si="534"/>
        <v>14</v>
      </c>
      <c r="AD944" s="17">
        <v>252</v>
      </c>
      <c r="AE944" s="13">
        <f t="shared" si="547"/>
        <v>1.002533583</v>
      </c>
      <c r="AF944" s="2">
        <f t="shared" si="548"/>
        <v>840.25713485999995</v>
      </c>
      <c r="AG944" s="2">
        <f t="shared" si="536"/>
        <v>878.84980485999995</v>
      </c>
      <c r="AH944" s="3">
        <f t="shared" si="537"/>
        <v>0</v>
      </c>
      <c r="AI944" s="4" t="str">
        <f t="shared" si="549"/>
        <v>A+J=</v>
      </c>
      <c r="AJ944" s="11">
        <f t="shared" si="544"/>
        <v>42108</v>
      </c>
      <c r="AK944" s="11"/>
      <c r="AL944" s="4"/>
      <c r="AQ944" s="53"/>
      <c r="AR944" s="53"/>
      <c r="AX944" s="1"/>
      <c r="AY944" s="1"/>
      <c r="AZ944" s="1"/>
      <c r="BA944" s="1"/>
      <c r="BB944" s="1"/>
    </row>
    <row r="945" spans="1:54" x14ac:dyDescent="0.2">
      <c r="A945" s="158">
        <f t="shared" si="538"/>
        <v>42101</v>
      </c>
      <c r="B945" s="2">
        <f t="shared" si="520"/>
        <v>348027.77753923211</v>
      </c>
      <c r="C945" s="2">
        <f t="shared" si="539"/>
        <v>293025.14709406003</v>
      </c>
      <c r="D945" s="2">
        <f>SUM(Y945:Y$1074)</f>
        <v>7370.7842569300001</v>
      </c>
      <c r="E945" s="73">
        <f t="shared" si="521"/>
        <v>285654.36283713003</v>
      </c>
      <c r="F945" s="88">
        <f t="shared" si="551"/>
        <v>4110.2</v>
      </c>
      <c r="G945" s="3">
        <f>IF(AND(N945=1,N944&gt;1),VLOOKUP(A944,[1]Plan1!$BK$81:$BM$259,3),G944)</f>
        <v>4160.34</v>
      </c>
      <c r="H945" s="11">
        <f t="shared" si="552"/>
        <v>42021</v>
      </c>
      <c r="I945" s="11">
        <f t="shared" si="553"/>
        <v>42052</v>
      </c>
      <c r="J945" s="12">
        <f t="shared" si="522"/>
        <v>1.2198919760595617E-2</v>
      </c>
      <c r="K945" s="11">
        <f t="shared" si="540"/>
        <v>42108</v>
      </c>
      <c r="L945" s="11">
        <f t="shared" si="523"/>
        <v>42108</v>
      </c>
      <c r="M945" s="1">
        <f t="shared" si="545"/>
        <v>20</v>
      </c>
      <c r="N945" s="1">
        <f t="shared" si="524"/>
        <v>15</v>
      </c>
      <c r="O945" s="2">
        <f t="shared" si="525"/>
        <v>1.0091353000000001</v>
      </c>
      <c r="P945" s="13">
        <f t="shared" si="554"/>
        <v>1.01239944</v>
      </c>
      <c r="Q945" s="13">
        <f t="shared" si="546"/>
        <v>1.1751149211430456</v>
      </c>
      <c r="R945" s="2">
        <f t="shared" si="550"/>
        <v>1.18584994</v>
      </c>
      <c r="S945" s="2">
        <f t="shared" si="541"/>
        <v>1.13180649</v>
      </c>
      <c r="T945" s="2">
        <f t="shared" si="526"/>
        <v>331647.76321425999</v>
      </c>
      <c r="U945" s="2">
        <f t="shared" si="527"/>
        <v>971.51720145320144</v>
      </c>
      <c r="V945" s="2">
        <f t="shared" si="528"/>
        <v>53088.846194018843</v>
      </c>
      <c r="W945" s="2">
        <f t="shared" si="529"/>
        <v>347085.51048953208</v>
      </c>
      <c r="X945" s="17">
        <f t="shared" si="530"/>
        <v>0</v>
      </c>
      <c r="Y945" s="2">
        <f t="shared" si="531"/>
        <v>0</v>
      </c>
      <c r="Z945" s="72">
        <f t="shared" si="532"/>
        <v>0</v>
      </c>
      <c r="AA945" s="2">
        <f t="shared" si="533"/>
        <v>0</v>
      </c>
      <c r="AB945" s="12">
        <f t="shared" si="542"/>
        <v>4.6600000000000003E-2</v>
      </c>
      <c r="AC945" s="17">
        <f t="shared" si="534"/>
        <v>15</v>
      </c>
      <c r="AD945" s="17">
        <v>252</v>
      </c>
      <c r="AE945" s="13">
        <f t="shared" si="547"/>
        <v>1.002714798</v>
      </c>
      <c r="AF945" s="2">
        <f t="shared" si="548"/>
        <v>900.35668426999996</v>
      </c>
      <c r="AG945" s="2">
        <f t="shared" si="536"/>
        <v>942.26704970000003</v>
      </c>
      <c r="AH945" s="3">
        <f t="shared" si="537"/>
        <v>0</v>
      </c>
      <c r="AI945" s="4" t="str">
        <f t="shared" si="549"/>
        <v>A+J=</v>
      </c>
      <c r="AJ945" s="11">
        <f t="shared" si="544"/>
        <v>42108</v>
      </c>
      <c r="AK945" s="11"/>
      <c r="AL945" s="4"/>
      <c r="AQ945" s="53"/>
      <c r="AR945" s="53"/>
      <c r="AX945" s="1"/>
      <c r="AY945" s="1"/>
      <c r="AZ945" s="1"/>
      <c r="BA945" s="1"/>
      <c r="BB945" s="1"/>
    </row>
    <row r="946" spans="1:54" x14ac:dyDescent="0.2">
      <c r="A946" s="158">
        <f t="shared" si="538"/>
        <v>42102</v>
      </c>
      <c r="B946" s="2">
        <f t="shared" si="520"/>
        <v>348296.70970607642</v>
      </c>
      <c r="C946" s="2">
        <f t="shared" si="539"/>
        <v>293025.14709406003</v>
      </c>
      <c r="D946" s="2">
        <f>SUM(Y946:Y$1074)</f>
        <v>7370.7842569300001</v>
      </c>
      <c r="E946" s="73">
        <f t="shared" si="521"/>
        <v>285654.36283713003</v>
      </c>
      <c r="F946" s="88">
        <f t="shared" si="551"/>
        <v>4110.2</v>
      </c>
      <c r="G946" s="3">
        <f>IF(AND(N946=1,N945&gt;1),VLOOKUP(A945,[1]Plan1!$BK$81:$BM$259,3),G945)</f>
        <v>4160.34</v>
      </c>
      <c r="H946" s="11">
        <f t="shared" si="552"/>
        <v>42021</v>
      </c>
      <c r="I946" s="11">
        <f t="shared" si="553"/>
        <v>42052</v>
      </c>
      <c r="J946" s="12">
        <f t="shared" si="522"/>
        <v>1.2198919760595617E-2</v>
      </c>
      <c r="K946" s="11">
        <f t="shared" si="540"/>
        <v>42108</v>
      </c>
      <c r="L946" s="11">
        <f t="shared" si="523"/>
        <v>42108</v>
      </c>
      <c r="M946" s="1">
        <f t="shared" si="545"/>
        <v>20</v>
      </c>
      <c r="N946" s="1">
        <f t="shared" si="524"/>
        <v>16</v>
      </c>
      <c r="O946" s="2">
        <f t="shared" si="525"/>
        <v>1.00974728</v>
      </c>
      <c r="P946" s="13">
        <f t="shared" si="554"/>
        <v>1.01239944</v>
      </c>
      <c r="Q946" s="13">
        <f t="shared" si="546"/>
        <v>1.1751149211430456</v>
      </c>
      <c r="R946" s="2">
        <f t="shared" si="550"/>
        <v>1.1865690900000001</v>
      </c>
      <c r="S946" s="2">
        <f t="shared" si="541"/>
        <v>1.13180649</v>
      </c>
      <c r="T946" s="2">
        <f t="shared" si="526"/>
        <v>331647.76321425999</v>
      </c>
      <c r="U946" s="2">
        <f t="shared" si="527"/>
        <v>971.51720145320144</v>
      </c>
      <c r="V946" s="2">
        <f t="shared" si="528"/>
        <v>53294.274529053197</v>
      </c>
      <c r="W946" s="2">
        <f t="shared" si="529"/>
        <v>347290.93882456643</v>
      </c>
      <c r="X946" s="17">
        <f t="shared" si="530"/>
        <v>0</v>
      </c>
      <c r="Y946" s="2">
        <f t="shared" si="531"/>
        <v>0</v>
      </c>
      <c r="Z946" s="72">
        <f t="shared" si="532"/>
        <v>0</v>
      </c>
      <c r="AA946" s="2">
        <f t="shared" si="533"/>
        <v>0</v>
      </c>
      <c r="AB946" s="12">
        <f t="shared" si="542"/>
        <v>4.6600000000000003E-2</v>
      </c>
      <c r="AC946" s="17">
        <f t="shared" si="534"/>
        <v>16</v>
      </c>
      <c r="AD946" s="17">
        <v>252</v>
      </c>
      <c r="AE946" s="13">
        <f t="shared" si="547"/>
        <v>1.0028960469999999</v>
      </c>
      <c r="AF946" s="2">
        <f t="shared" si="548"/>
        <v>960.46750970999994</v>
      </c>
      <c r="AG946" s="2">
        <f t="shared" si="536"/>
        <v>1005.77088151</v>
      </c>
      <c r="AH946" s="3">
        <f t="shared" si="537"/>
        <v>0</v>
      </c>
      <c r="AI946" s="4" t="str">
        <f t="shared" si="549"/>
        <v>A+J=</v>
      </c>
      <c r="AJ946" s="11">
        <f t="shared" si="544"/>
        <v>42108</v>
      </c>
      <c r="AK946" s="11"/>
      <c r="AL946" s="4"/>
      <c r="AQ946" s="53"/>
      <c r="AR946" s="53"/>
      <c r="AX946" s="1"/>
      <c r="AY946" s="1"/>
      <c r="AZ946" s="1"/>
      <c r="BA946" s="1"/>
      <c r="BB946" s="1"/>
    </row>
    <row r="947" spans="1:54" x14ac:dyDescent="0.2">
      <c r="A947" s="158">
        <f t="shared" si="538"/>
        <v>42103</v>
      </c>
      <c r="B947" s="2">
        <f t="shared" si="520"/>
        <v>348565.85066952673</v>
      </c>
      <c r="C947" s="2">
        <f t="shared" si="539"/>
        <v>293025.14709406003</v>
      </c>
      <c r="D947" s="2">
        <f>SUM(Y947:Y$1074)</f>
        <v>7370.7842569300001</v>
      </c>
      <c r="E947" s="73">
        <f t="shared" si="521"/>
        <v>285654.36283713003</v>
      </c>
      <c r="F947" s="88">
        <f t="shared" si="551"/>
        <v>4110.2</v>
      </c>
      <c r="G947" s="3">
        <f>IF(AND(N947=1,N946&gt;1),VLOOKUP(A946,[1]Plan1!$BK$81:$BM$259,3),G946)</f>
        <v>4160.34</v>
      </c>
      <c r="H947" s="11">
        <f t="shared" si="552"/>
        <v>42021</v>
      </c>
      <c r="I947" s="11">
        <f t="shared" si="553"/>
        <v>42052</v>
      </c>
      <c r="J947" s="12">
        <f t="shared" si="522"/>
        <v>1.2198919760595617E-2</v>
      </c>
      <c r="K947" s="11">
        <f t="shared" si="540"/>
        <v>42108</v>
      </c>
      <c r="L947" s="11">
        <f t="shared" si="523"/>
        <v>42108</v>
      </c>
      <c r="M947" s="1">
        <f t="shared" si="545"/>
        <v>20</v>
      </c>
      <c r="N947" s="1">
        <f t="shared" si="524"/>
        <v>17</v>
      </c>
      <c r="O947" s="2">
        <f t="shared" si="525"/>
        <v>1.01035963</v>
      </c>
      <c r="P947" s="13">
        <f t="shared" si="554"/>
        <v>1.01239944</v>
      </c>
      <c r="Q947" s="13">
        <f t="shared" si="546"/>
        <v>1.1751149211430456</v>
      </c>
      <c r="R947" s="2">
        <f t="shared" si="550"/>
        <v>1.18728867</v>
      </c>
      <c r="S947" s="2">
        <f t="shared" si="541"/>
        <v>1.13180649</v>
      </c>
      <c r="T947" s="2">
        <f t="shared" si="526"/>
        <v>331647.76321425999</v>
      </c>
      <c r="U947" s="2">
        <f t="shared" si="527"/>
        <v>971.51720145320144</v>
      </c>
      <c r="V947" s="2">
        <f t="shared" si="528"/>
        <v>53499.825695463522</v>
      </c>
      <c r="W947" s="2">
        <f t="shared" si="529"/>
        <v>347496.48999097676</v>
      </c>
      <c r="X947" s="17">
        <f t="shared" si="530"/>
        <v>0</v>
      </c>
      <c r="Y947" s="2">
        <f t="shared" si="531"/>
        <v>0</v>
      </c>
      <c r="Z947" s="72">
        <f t="shared" si="532"/>
        <v>0</v>
      </c>
      <c r="AA947" s="2">
        <f t="shared" si="533"/>
        <v>0</v>
      </c>
      <c r="AB947" s="12">
        <f t="shared" si="542"/>
        <v>4.6600000000000003E-2</v>
      </c>
      <c r="AC947" s="17">
        <f t="shared" si="534"/>
        <v>17</v>
      </c>
      <c r="AD947" s="17">
        <v>252</v>
      </c>
      <c r="AE947" s="13">
        <f t="shared" si="547"/>
        <v>1.003077328</v>
      </c>
      <c r="AF947" s="2">
        <f t="shared" si="548"/>
        <v>1020.58894787</v>
      </c>
      <c r="AG947" s="2">
        <f t="shared" si="536"/>
        <v>1069.3606785500001</v>
      </c>
      <c r="AH947" s="3">
        <f t="shared" si="537"/>
        <v>0</v>
      </c>
      <c r="AI947" s="4" t="str">
        <f t="shared" si="549"/>
        <v>A+J=</v>
      </c>
      <c r="AJ947" s="11">
        <f t="shared" si="544"/>
        <v>42108</v>
      </c>
      <c r="AK947" s="11"/>
      <c r="AL947" s="4"/>
      <c r="AQ947" s="53"/>
      <c r="AR947" s="53"/>
      <c r="AX947" s="1"/>
      <c r="AY947" s="1"/>
      <c r="AZ947" s="1"/>
      <c r="BA947" s="1"/>
      <c r="BB947" s="1"/>
    </row>
    <row r="948" spans="1:54" x14ac:dyDescent="0.2">
      <c r="A948" s="158">
        <f t="shared" si="538"/>
        <v>42104</v>
      </c>
      <c r="B948" s="2">
        <f t="shared" si="520"/>
        <v>348835.20659553033</v>
      </c>
      <c r="C948" s="2">
        <f t="shared" si="539"/>
        <v>293025.14709406003</v>
      </c>
      <c r="D948" s="2">
        <f>SUM(Y948:Y$1074)</f>
        <v>7370.7842569300001</v>
      </c>
      <c r="E948" s="73">
        <f t="shared" si="521"/>
        <v>285654.36283713003</v>
      </c>
      <c r="F948" s="88">
        <f t="shared" si="551"/>
        <v>4110.2</v>
      </c>
      <c r="G948" s="3">
        <f>IF(AND(N948=1,N947&gt;1),VLOOKUP(A947,[1]Plan1!$BK$81:$BM$259,3),G947)</f>
        <v>4160.34</v>
      </c>
      <c r="H948" s="11">
        <f t="shared" si="552"/>
        <v>42021</v>
      </c>
      <c r="I948" s="11">
        <f t="shared" si="553"/>
        <v>42052</v>
      </c>
      <c r="J948" s="12">
        <f t="shared" si="522"/>
        <v>1.2198919760595617E-2</v>
      </c>
      <c r="K948" s="11">
        <f t="shared" si="540"/>
        <v>42108</v>
      </c>
      <c r="L948" s="11">
        <f t="shared" si="523"/>
        <v>42108</v>
      </c>
      <c r="M948" s="1">
        <f t="shared" si="545"/>
        <v>20</v>
      </c>
      <c r="N948" s="1">
        <f t="shared" si="524"/>
        <v>18</v>
      </c>
      <c r="O948" s="2">
        <f t="shared" si="525"/>
        <v>1.01097236</v>
      </c>
      <c r="P948" s="13">
        <f t="shared" si="554"/>
        <v>1.01239944</v>
      </c>
      <c r="Q948" s="13">
        <f t="shared" si="546"/>
        <v>1.1751149211430456</v>
      </c>
      <c r="R948" s="2">
        <f t="shared" si="550"/>
        <v>1.1880086999999999</v>
      </c>
      <c r="S948" s="2">
        <f t="shared" si="541"/>
        <v>1.13180649</v>
      </c>
      <c r="T948" s="2">
        <f t="shared" si="526"/>
        <v>331647.76321425999</v>
      </c>
      <c r="U948" s="2">
        <f t="shared" si="527"/>
        <v>971.51720145320144</v>
      </c>
      <c r="V948" s="2">
        <f t="shared" si="528"/>
        <v>53705.505406337106</v>
      </c>
      <c r="W948" s="2">
        <f t="shared" si="529"/>
        <v>347702.16970185033</v>
      </c>
      <c r="X948" s="17">
        <f t="shared" si="530"/>
        <v>0</v>
      </c>
      <c r="Y948" s="2">
        <f t="shared" si="531"/>
        <v>0</v>
      </c>
      <c r="Z948" s="72">
        <f t="shared" si="532"/>
        <v>0</v>
      </c>
      <c r="AA948" s="2">
        <f t="shared" si="533"/>
        <v>0</v>
      </c>
      <c r="AB948" s="12">
        <f t="shared" si="542"/>
        <v>4.6600000000000003E-2</v>
      </c>
      <c r="AC948" s="17">
        <f t="shared" si="534"/>
        <v>18</v>
      </c>
      <c r="AD948" s="17">
        <v>252</v>
      </c>
      <c r="AE948" s="13">
        <f t="shared" si="547"/>
        <v>1.003258642</v>
      </c>
      <c r="AF948" s="2">
        <f t="shared" si="548"/>
        <v>1080.7213304100001</v>
      </c>
      <c r="AG948" s="2">
        <f t="shared" si="536"/>
        <v>1133.03689368</v>
      </c>
      <c r="AH948" s="3">
        <f t="shared" si="537"/>
        <v>0</v>
      </c>
      <c r="AI948" s="4" t="str">
        <f t="shared" si="549"/>
        <v>A+J=</v>
      </c>
      <c r="AJ948" s="11">
        <f t="shared" si="544"/>
        <v>42108</v>
      </c>
      <c r="AK948" s="11"/>
      <c r="AL948" s="4"/>
      <c r="AQ948" s="53"/>
      <c r="AR948" s="53"/>
      <c r="AX948" s="1"/>
      <c r="AY948" s="1"/>
      <c r="AZ948" s="1"/>
      <c r="BA948" s="1"/>
      <c r="BB948" s="1"/>
    </row>
    <row r="949" spans="1:54" x14ac:dyDescent="0.2">
      <c r="A949" s="158">
        <f t="shared" si="538"/>
        <v>42105</v>
      </c>
      <c r="B949" s="2">
        <f t="shared" si="520"/>
        <v>349104.76862734638</v>
      </c>
      <c r="C949" s="2">
        <f t="shared" si="539"/>
        <v>293025.14709406003</v>
      </c>
      <c r="D949" s="2">
        <f>SUM(Y949:Y$1074)</f>
        <v>7370.7842569300001</v>
      </c>
      <c r="E949" s="73">
        <f t="shared" si="521"/>
        <v>285654.36283713003</v>
      </c>
      <c r="F949" s="88">
        <f t="shared" si="551"/>
        <v>4110.2</v>
      </c>
      <c r="G949" s="3">
        <f>IF(AND(N949=1,N948&gt;1),VLOOKUP(A948,[1]Plan1!$BK$81:$BM$259,3),G948)</f>
        <v>4160.34</v>
      </c>
      <c r="H949" s="11">
        <f t="shared" si="552"/>
        <v>42021</v>
      </c>
      <c r="I949" s="11">
        <f t="shared" si="553"/>
        <v>42052</v>
      </c>
      <c r="J949" s="12">
        <f t="shared" si="522"/>
        <v>1.2198919760595617E-2</v>
      </c>
      <c r="K949" s="11">
        <f t="shared" si="540"/>
        <v>42108</v>
      </c>
      <c r="L949" s="11">
        <f t="shared" si="523"/>
        <v>42108</v>
      </c>
      <c r="M949" s="1">
        <f t="shared" si="545"/>
        <v>20</v>
      </c>
      <c r="N949" s="1">
        <f t="shared" si="524"/>
        <v>19</v>
      </c>
      <c r="O949" s="2">
        <f t="shared" si="525"/>
        <v>1.0115854500000001</v>
      </c>
      <c r="P949" s="13">
        <f t="shared" si="554"/>
        <v>1.01239944</v>
      </c>
      <c r="Q949" s="13">
        <f t="shared" si="546"/>
        <v>1.1751149211430456</v>
      </c>
      <c r="R949" s="2">
        <f t="shared" si="550"/>
        <v>1.1887291499999999</v>
      </c>
      <c r="S949" s="2">
        <f t="shared" si="541"/>
        <v>1.13180649</v>
      </c>
      <c r="T949" s="2">
        <f t="shared" si="526"/>
        <v>331647.76321425999</v>
      </c>
      <c r="U949" s="2">
        <f t="shared" si="527"/>
        <v>971.51720145320144</v>
      </c>
      <c r="V949" s="2">
        <f t="shared" si="528"/>
        <v>53911.305092043112</v>
      </c>
      <c r="W949" s="2">
        <f t="shared" si="529"/>
        <v>347907.96938755637</v>
      </c>
      <c r="X949" s="17">
        <f t="shared" si="530"/>
        <v>0</v>
      </c>
      <c r="Y949" s="2">
        <f t="shared" si="531"/>
        <v>0</v>
      </c>
      <c r="Z949" s="72">
        <f t="shared" si="532"/>
        <v>0</v>
      </c>
      <c r="AA949" s="2">
        <f t="shared" si="533"/>
        <v>0</v>
      </c>
      <c r="AB949" s="12">
        <f t="shared" si="542"/>
        <v>4.6600000000000003E-2</v>
      </c>
      <c r="AC949" s="17">
        <f t="shared" si="534"/>
        <v>19</v>
      </c>
      <c r="AD949" s="17">
        <v>252</v>
      </c>
      <c r="AE949" s="13">
        <f t="shared" si="547"/>
        <v>1.003439988</v>
      </c>
      <c r="AF949" s="2">
        <f t="shared" si="548"/>
        <v>1140.8643256800001</v>
      </c>
      <c r="AG949" s="2">
        <f t="shared" si="536"/>
        <v>1196.79923979</v>
      </c>
      <c r="AH949" s="3">
        <f t="shared" si="537"/>
        <v>0</v>
      </c>
      <c r="AI949" s="4" t="str">
        <f t="shared" si="549"/>
        <v>A+J=</v>
      </c>
      <c r="AJ949" s="11">
        <f t="shared" si="544"/>
        <v>42108</v>
      </c>
      <c r="AK949" s="11"/>
      <c r="AL949" s="4"/>
      <c r="AQ949" s="53"/>
      <c r="AR949" s="53"/>
      <c r="AX949" s="1"/>
      <c r="AY949" s="1"/>
      <c r="AZ949" s="1"/>
      <c r="BA949" s="1"/>
      <c r="BB949" s="1"/>
    </row>
    <row r="950" spans="1:54" x14ac:dyDescent="0.2">
      <c r="A950" s="158">
        <f t="shared" si="538"/>
        <v>42106</v>
      </c>
      <c r="B950" s="2">
        <f t="shared" si="520"/>
        <v>349104.76862734638</v>
      </c>
      <c r="C950" s="2">
        <f t="shared" si="539"/>
        <v>293025.14709406003</v>
      </c>
      <c r="D950" s="2">
        <f>SUM(Y950:Y$1074)</f>
        <v>7370.7842569300001</v>
      </c>
      <c r="E950" s="73">
        <f t="shared" si="521"/>
        <v>285654.36283713003</v>
      </c>
      <c r="F950" s="88">
        <f t="shared" si="551"/>
        <v>4110.2</v>
      </c>
      <c r="G950" s="3">
        <f>IF(AND(N950=1,N949&gt;1),VLOOKUP(A949,[1]Plan1!$BK$81:$BM$259,3),G949)</f>
        <v>4160.34</v>
      </c>
      <c r="H950" s="11">
        <f t="shared" si="552"/>
        <v>42021</v>
      </c>
      <c r="I950" s="11">
        <f t="shared" si="553"/>
        <v>42052</v>
      </c>
      <c r="J950" s="12">
        <f t="shared" si="522"/>
        <v>1.2198919760595617E-2</v>
      </c>
      <c r="K950" s="11">
        <f t="shared" si="540"/>
        <v>42108</v>
      </c>
      <c r="L950" s="11">
        <f t="shared" si="523"/>
        <v>42108</v>
      </c>
      <c r="M950" s="1">
        <f t="shared" si="545"/>
        <v>20</v>
      </c>
      <c r="N950" s="1">
        <f t="shared" si="524"/>
        <v>19</v>
      </c>
      <c r="O950" s="2">
        <f t="shared" si="525"/>
        <v>1.0115854500000001</v>
      </c>
      <c r="P950" s="13">
        <f t="shared" si="554"/>
        <v>1.01239944</v>
      </c>
      <c r="Q950" s="13">
        <f t="shared" si="546"/>
        <v>1.1751149211430456</v>
      </c>
      <c r="R950" s="2">
        <f t="shared" si="550"/>
        <v>1.1887291499999999</v>
      </c>
      <c r="S950" s="2">
        <f t="shared" si="541"/>
        <v>1.13180649</v>
      </c>
      <c r="T950" s="2">
        <f t="shared" si="526"/>
        <v>331647.76321425999</v>
      </c>
      <c r="U950" s="2">
        <f t="shared" si="527"/>
        <v>971.51720145320144</v>
      </c>
      <c r="V950" s="2">
        <f t="shared" si="528"/>
        <v>53911.305092043112</v>
      </c>
      <c r="W950" s="2">
        <f t="shared" si="529"/>
        <v>347907.96938755637</v>
      </c>
      <c r="X950" s="17">
        <f t="shared" si="530"/>
        <v>0</v>
      </c>
      <c r="Y950" s="2">
        <f t="shared" si="531"/>
        <v>0</v>
      </c>
      <c r="Z950" s="72">
        <f t="shared" si="532"/>
        <v>0</v>
      </c>
      <c r="AA950" s="2">
        <f t="shared" si="533"/>
        <v>0</v>
      </c>
      <c r="AB950" s="12">
        <f t="shared" si="542"/>
        <v>4.6600000000000003E-2</v>
      </c>
      <c r="AC950" s="17">
        <f t="shared" si="534"/>
        <v>19</v>
      </c>
      <c r="AD950" s="17">
        <v>252</v>
      </c>
      <c r="AE950" s="13">
        <f t="shared" si="547"/>
        <v>1.003439988</v>
      </c>
      <c r="AF950" s="2">
        <f t="shared" si="548"/>
        <v>1140.8643256800001</v>
      </c>
      <c r="AG950" s="2">
        <f t="shared" si="536"/>
        <v>1196.79923979</v>
      </c>
      <c r="AH950" s="3">
        <f t="shared" si="537"/>
        <v>0</v>
      </c>
      <c r="AI950" s="4" t="str">
        <f t="shared" si="549"/>
        <v>A+J=</v>
      </c>
      <c r="AJ950" s="11">
        <f t="shared" si="544"/>
        <v>42108</v>
      </c>
      <c r="AK950" s="11"/>
      <c r="AL950" s="4"/>
      <c r="AQ950" s="53"/>
      <c r="AR950" s="53"/>
      <c r="AX950" s="1"/>
      <c r="AY950" s="1"/>
      <c r="AZ950" s="1"/>
      <c r="BA950" s="1"/>
      <c r="BB950" s="1"/>
    </row>
    <row r="951" spans="1:54" x14ac:dyDescent="0.2">
      <c r="A951" s="158">
        <f t="shared" si="538"/>
        <v>42107</v>
      </c>
      <c r="B951" s="2">
        <f t="shared" si="520"/>
        <v>349104.76862734638</v>
      </c>
      <c r="C951" s="2">
        <f t="shared" si="539"/>
        <v>293025.14709406003</v>
      </c>
      <c r="D951" s="2">
        <f>SUM(Y951:Y$1074)</f>
        <v>7370.7842569300001</v>
      </c>
      <c r="E951" s="73">
        <f t="shared" si="521"/>
        <v>285654.36283713003</v>
      </c>
      <c r="F951" s="88">
        <f t="shared" si="551"/>
        <v>4110.2</v>
      </c>
      <c r="G951" s="3">
        <f>IF(AND(N951=1,N950&gt;1),VLOOKUP(A950,[1]Plan1!$BK$81:$BM$259,3),G950)</f>
        <v>4160.34</v>
      </c>
      <c r="H951" s="11">
        <f t="shared" si="552"/>
        <v>42021</v>
      </c>
      <c r="I951" s="11">
        <f t="shared" si="553"/>
        <v>42052</v>
      </c>
      <c r="J951" s="12">
        <f t="shared" si="522"/>
        <v>1.2198919760595617E-2</v>
      </c>
      <c r="K951" s="11">
        <f t="shared" si="540"/>
        <v>42108</v>
      </c>
      <c r="L951" s="11">
        <f t="shared" si="523"/>
        <v>42108</v>
      </c>
      <c r="M951" s="1">
        <f t="shared" si="545"/>
        <v>20</v>
      </c>
      <c r="N951" s="1">
        <f t="shared" si="524"/>
        <v>19</v>
      </c>
      <c r="O951" s="2">
        <f t="shared" si="525"/>
        <v>1.0115854500000001</v>
      </c>
      <c r="P951" s="13">
        <f t="shared" si="554"/>
        <v>1.01239944</v>
      </c>
      <c r="Q951" s="13">
        <f t="shared" si="546"/>
        <v>1.1751149211430456</v>
      </c>
      <c r="R951" s="2">
        <f t="shared" si="550"/>
        <v>1.1887291499999999</v>
      </c>
      <c r="S951" s="2">
        <f t="shared" si="541"/>
        <v>1.13180649</v>
      </c>
      <c r="T951" s="2">
        <f t="shared" si="526"/>
        <v>331647.76321425999</v>
      </c>
      <c r="U951" s="2">
        <f t="shared" si="527"/>
        <v>971.51720145320144</v>
      </c>
      <c r="V951" s="2">
        <f t="shared" si="528"/>
        <v>53911.305092043112</v>
      </c>
      <c r="W951" s="2">
        <f t="shared" si="529"/>
        <v>347907.96938755637</v>
      </c>
      <c r="X951" s="17">
        <f t="shared" si="530"/>
        <v>0</v>
      </c>
      <c r="Y951" s="2">
        <f t="shared" si="531"/>
        <v>0</v>
      </c>
      <c r="Z951" s="72">
        <f t="shared" si="532"/>
        <v>0</v>
      </c>
      <c r="AA951" s="2">
        <f t="shared" si="533"/>
        <v>0</v>
      </c>
      <c r="AB951" s="12">
        <f t="shared" si="542"/>
        <v>4.6600000000000003E-2</v>
      </c>
      <c r="AC951" s="17">
        <f t="shared" si="534"/>
        <v>19</v>
      </c>
      <c r="AD951" s="17">
        <v>252</v>
      </c>
      <c r="AE951" s="13">
        <f t="shared" si="547"/>
        <v>1.003439988</v>
      </c>
      <c r="AF951" s="2">
        <f t="shared" si="548"/>
        <v>1140.8643256800001</v>
      </c>
      <c r="AG951" s="2">
        <f t="shared" si="536"/>
        <v>1196.79923979</v>
      </c>
      <c r="AH951" s="3">
        <f t="shared" si="537"/>
        <v>0</v>
      </c>
      <c r="AI951" s="4" t="str">
        <f t="shared" si="549"/>
        <v>A+J=</v>
      </c>
      <c r="AJ951" s="11">
        <f t="shared" si="544"/>
        <v>42108</v>
      </c>
      <c r="AK951" s="11"/>
      <c r="AL951" s="4"/>
      <c r="AQ951" s="53"/>
      <c r="AR951" s="53"/>
      <c r="AX951" s="1"/>
      <c r="AY951" s="1"/>
      <c r="AZ951" s="1"/>
      <c r="BA951" s="1"/>
      <c r="BB951" s="1"/>
    </row>
    <row r="952" spans="1:54" x14ac:dyDescent="0.2">
      <c r="A952" s="158">
        <f t="shared" si="538"/>
        <v>42108</v>
      </c>
      <c r="B952" s="2">
        <f t="shared" si="520"/>
        <v>349374.5432800221</v>
      </c>
      <c r="C952" s="2">
        <f t="shared" si="539"/>
        <v>293025.14709406003</v>
      </c>
      <c r="D952" s="2">
        <f>SUM(Y952:Y$1074)</f>
        <v>7370.7842569300001</v>
      </c>
      <c r="E952" s="73">
        <f t="shared" si="521"/>
        <v>285654.36283713003</v>
      </c>
      <c r="F952" s="88">
        <f t="shared" si="551"/>
        <v>4110.2</v>
      </c>
      <c r="G952" s="3">
        <f>IF(AND(N952=1,N951&gt;1),VLOOKUP(A951,[1]Plan1!$BK$81:$BM$259,3),G951)</f>
        <v>4160.34</v>
      </c>
      <c r="H952" s="11">
        <f t="shared" si="552"/>
        <v>42021</v>
      </c>
      <c r="I952" s="11">
        <f t="shared" si="553"/>
        <v>42052</v>
      </c>
      <c r="J952" s="12">
        <f t="shared" si="522"/>
        <v>1.2198919760595617E-2</v>
      </c>
      <c r="K952" s="11">
        <f t="shared" si="540"/>
        <v>42138</v>
      </c>
      <c r="L952" s="11">
        <f t="shared" si="523"/>
        <v>42108</v>
      </c>
      <c r="M952" s="1">
        <f t="shared" si="545"/>
        <v>20</v>
      </c>
      <c r="N952" s="1">
        <f t="shared" si="524"/>
        <v>20</v>
      </c>
      <c r="O952" s="2">
        <f t="shared" si="525"/>
        <v>1.01219891</v>
      </c>
      <c r="P952" s="13">
        <f t="shared" si="554"/>
        <v>1.01239944</v>
      </c>
      <c r="Q952" s="13">
        <f t="shared" si="546"/>
        <v>1.1751149211430456</v>
      </c>
      <c r="R952" s="2">
        <f t="shared" si="550"/>
        <v>1.1894500400000001</v>
      </c>
      <c r="S952" s="2">
        <f t="shared" si="541"/>
        <v>1.13180649</v>
      </c>
      <c r="T952" s="2">
        <f t="shared" si="526"/>
        <v>331647.76321425999</v>
      </c>
      <c r="U952" s="2">
        <f t="shared" si="527"/>
        <v>971.51720145320144</v>
      </c>
      <c r="V952" s="2">
        <f t="shared" si="528"/>
        <v>54117.230465668828</v>
      </c>
      <c r="W952" s="2">
        <f t="shared" si="529"/>
        <v>348113.89476118208</v>
      </c>
      <c r="X952" s="17">
        <f t="shared" si="530"/>
        <v>31</v>
      </c>
      <c r="Y952" s="2">
        <f t="shared" si="531"/>
        <v>1515.4938279999999</v>
      </c>
      <c r="Z952" s="72">
        <f t="shared" si="532"/>
        <v>5.1718900000000002E-3</v>
      </c>
      <c r="AA952" s="2">
        <f t="shared" si="533"/>
        <v>1715.24575009</v>
      </c>
      <c r="AB952" s="12">
        <f t="shared" si="542"/>
        <v>4.6600000000000003E-2</v>
      </c>
      <c r="AC952" s="17">
        <f t="shared" si="534"/>
        <v>20</v>
      </c>
      <c r="AD952" s="17">
        <v>252</v>
      </c>
      <c r="AE952" s="13">
        <f t="shared" si="547"/>
        <v>1.0036213679999999</v>
      </c>
      <c r="AF952" s="2">
        <f t="shared" si="548"/>
        <v>1201.0185969700001</v>
      </c>
      <c r="AG952" s="2">
        <f t="shared" si="536"/>
        <v>1260.64851884</v>
      </c>
      <c r="AH952" s="3">
        <f t="shared" si="537"/>
        <v>2916.2643470600001</v>
      </c>
      <c r="AI952" s="4" t="str">
        <f t="shared" si="549"/>
        <v>A+J=</v>
      </c>
      <c r="AJ952" s="11">
        <f t="shared" si="544"/>
        <v>42108</v>
      </c>
      <c r="AK952" s="11"/>
      <c r="AL952" s="4"/>
      <c r="AQ952" s="53"/>
      <c r="AR952" s="53"/>
      <c r="AX952" s="1"/>
      <c r="AY952" s="1"/>
      <c r="AZ952" s="1"/>
      <c r="BA952" s="1"/>
      <c r="BB952" s="1"/>
    </row>
    <row r="953" spans="1:54" x14ac:dyDescent="0.2">
      <c r="A953" s="158">
        <f t="shared" si="538"/>
        <v>42109</v>
      </c>
      <c r="B953" s="2">
        <f t="shared" si="520"/>
        <v>346684.16830000858</v>
      </c>
      <c r="C953" s="2">
        <f t="shared" si="539"/>
        <v>291509.65326605999</v>
      </c>
      <c r="D953" s="2">
        <f>SUM(Y953:Y$1074)</f>
        <v>5855.2904289300004</v>
      </c>
      <c r="E953" s="73">
        <f t="shared" si="521"/>
        <v>285654.36283712997</v>
      </c>
      <c r="F953" s="88">
        <f t="shared" si="551"/>
        <v>4160.34</v>
      </c>
      <c r="G953" s="3">
        <f>IF(AND(N953=1,N952&gt;1),VLOOKUP(A952,[1]Plan1!$BK$81:$BM$259,3),G952)</f>
        <v>4215.26</v>
      </c>
      <c r="H953" s="11">
        <f t="shared" si="552"/>
        <v>42050</v>
      </c>
      <c r="I953" s="11">
        <f t="shared" si="553"/>
        <v>42078</v>
      </c>
      <c r="J953" s="12">
        <f t="shared" si="522"/>
        <v>1.3200844161775249E-2</v>
      </c>
      <c r="K953" s="11">
        <f t="shared" si="540"/>
        <v>42138</v>
      </c>
      <c r="L953" s="11">
        <f t="shared" si="523"/>
        <v>42138</v>
      </c>
      <c r="M953" s="1">
        <f t="shared" si="545"/>
        <v>20</v>
      </c>
      <c r="N953" s="1">
        <f t="shared" si="524"/>
        <v>1</v>
      </c>
      <c r="O953" s="2">
        <f t="shared" si="525"/>
        <v>1.00065593</v>
      </c>
      <c r="P953" s="13">
        <f t="shared" si="554"/>
        <v>1.01219891</v>
      </c>
      <c r="Q953" s="13">
        <f t="shared" si="546"/>
        <v>1.1894500423057266</v>
      </c>
      <c r="R953" s="2">
        <f t="shared" si="550"/>
        <v>1.1902302300000001</v>
      </c>
      <c r="S953" s="2">
        <f t="shared" si="541"/>
        <v>1.13180649</v>
      </c>
      <c r="T953" s="2">
        <f t="shared" si="526"/>
        <v>329932.51746417</v>
      </c>
      <c r="U953" s="2">
        <f t="shared" si="527"/>
        <v>771.76527936785783</v>
      </c>
      <c r="V953" s="2">
        <f t="shared" si="528"/>
        <v>54340.095143010702</v>
      </c>
      <c r="W953" s="2">
        <f t="shared" si="529"/>
        <v>346621.51368843857</v>
      </c>
      <c r="X953" s="17">
        <f t="shared" si="530"/>
        <v>0</v>
      </c>
      <c r="Y953" s="2">
        <f t="shared" si="531"/>
        <v>0</v>
      </c>
      <c r="Z953" s="72">
        <f t="shared" si="532"/>
        <v>0</v>
      </c>
      <c r="AA953" s="2">
        <f t="shared" si="533"/>
        <v>0</v>
      </c>
      <c r="AB953" s="12">
        <f t="shared" si="542"/>
        <v>4.6600000000000003E-2</v>
      </c>
      <c r="AC953" s="17">
        <f t="shared" si="534"/>
        <v>1</v>
      </c>
      <c r="AD953" s="17">
        <v>252</v>
      </c>
      <c r="AE953" s="13">
        <f t="shared" si="547"/>
        <v>1.0001807579999999</v>
      </c>
      <c r="AF953" s="2">
        <f t="shared" si="548"/>
        <v>59.637941990000002</v>
      </c>
      <c r="AG953" s="2">
        <f t="shared" si="536"/>
        <v>62.65461157</v>
      </c>
      <c r="AH953" s="3">
        <f t="shared" si="537"/>
        <v>0</v>
      </c>
      <c r="AI953" s="4" t="str">
        <f t="shared" si="549"/>
        <v>A+J=</v>
      </c>
      <c r="AJ953" s="11">
        <f t="shared" si="544"/>
        <v>42138</v>
      </c>
      <c r="AK953" s="11"/>
      <c r="AL953" s="4"/>
      <c r="AQ953" s="53"/>
      <c r="AR953" s="53"/>
      <c r="AX953" s="1"/>
      <c r="AY953" s="1"/>
      <c r="AZ953" s="1"/>
      <c r="BA953" s="1"/>
      <c r="BB953" s="1"/>
    </row>
    <row r="954" spans="1:54" x14ac:dyDescent="0.2">
      <c r="A954" s="158">
        <f t="shared" si="538"/>
        <v>42110</v>
      </c>
      <c r="B954" s="2">
        <f t="shared" si="520"/>
        <v>346969.93070863269</v>
      </c>
      <c r="C954" s="2">
        <f t="shared" si="539"/>
        <v>291509.65326605999</v>
      </c>
      <c r="D954" s="2">
        <f>SUM(Y954:Y$1074)</f>
        <v>5855.2904289300004</v>
      </c>
      <c r="E954" s="73">
        <f t="shared" si="521"/>
        <v>285654.36283712997</v>
      </c>
      <c r="F954" s="88">
        <f t="shared" si="551"/>
        <v>4160.34</v>
      </c>
      <c r="G954" s="3">
        <f>IF(AND(N954=1,N953&gt;1),VLOOKUP(A953,[1]Plan1!$BK$81:$BM$259,3),G953)</f>
        <v>4215.26</v>
      </c>
      <c r="H954" s="11">
        <f t="shared" si="552"/>
        <v>42050</v>
      </c>
      <c r="I954" s="11">
        <f t="shared" si="553"/>
        <v>42078</v>
      </c>
      <c r="J954" s="12">
        <f t="shared" si="522"/>
        <v>1.3200844161775249E-2</v>
      </c>
      <c r="K954" s="11">
        <f t="shared" si="540"/>
        <v>42138</v>
      </c>
      <c r="L954" s="11">
        <f t="shared" si="523"/>
        <v>42138</v>
      </c>
      <c r="M954" s="1">
        <f t="shared" si="545"/>
        <v>20</v>
      </c>
      <c r="N954" s="1">
        <f t="shared" si="524"/>
        <v>2</v>
      </c>
      <c r="O954" s="2">
        <f t="shared" si="525"/>
        <v>1.0013122999999999</v>
      </c>
      <c r="P954" s="13">
        <f t="shared" si="554"/>
        <v>1.01219891</v>
      </c>
      <c r="Q954" s="13">
        <f t="shared" si="546"/>
        <v>1.1894500423057266</v>
      </c>
      <c r="R954" s="2">
        <f t="shared" si="550"/>
        <v>1.1910109499999999</v>
      </c>
      <c r="S954" s="2">
        <f t="shared" si="541"/>
        <v>1.13180649</v>
      </c>
      <c r="T954" s="2">
        <f t="shared" si="526"/>
        <v>329932.51746417</v>
      </c>
      <c r="U954" s="2">
        <f t="shared" si="527"/>
        <v>771.76527936785783</v>
      </c>
      <c r="V954" s="2">
        <f t="shared" si="528"/>
        <v>54563.111217164864</v>
      </c>
      <c r="W954" s="2">
        <f t="shared" si="529"/>
        <v>346844.52976259269</v>
      </c>
      <c r="X954" s="17">
        <f t="shared" si="530"/>
        <v>0</v>
      </c>
      <c r="Y954" s="2">
        <f t="shared" si="531"/>
        <v>0</v>
      </c>
      <c r="Z954" s="72">
        <f t="shared" si="532"/>
        <v>0</v>
      </c>
      <c r="AA954" s="2">
        <f t="shared" si="533"/>
        <v>0</v>
      </c>
      <c r="AB954" s="12">
        <f t="shared" si="542"/>
        <v>4.6600000000000003E-2</v>
      </c>
      <c r="AC954" s="17">
        <f t="shared" si="534"/>
        <v>2</v>
      </c>
      <c r="AD954" s="17">
        <v>252</v>
      </c>
      <c r="AE954" s="13">
        <f t="shared" si="547"/>
        <v>1.0003615480000001</v>
      </c>
      <c r="AF954" s="2">
        <f t="shared" si="548"/>
        <v>119.28644181999999</v>
      </c>
      <c r="AG954" s="2">
        <f t="shared" si="536"/>
        <v>125.40094603999999</v>
      </c>
      <c r="AH954" s="3">
        <f t="shared" si="537"/>
        <v>0</v>
      </c>
      <c r="AI954" s="4" t="str">
        <f t="shared" si="549"/>
        <v>A+J=</v>
      </c>
      <c r="AJ954" s="11">
        <f t="shared" si="544"/>
        <v>42138</v>
      </c>
      <c r="AK954" s="11"/>
      <c r="AL954" s="4"/>
      <c r="AQ954" s="53"/>
      <c r="AR954" s="53"/>
      <c r="AX954" s="1"/>
      <c r="AY954" s="1"/>
      <c r="AZ954" s="1"/>
      <c r="BA954" s="1"/>
      <c r="BB954" s="1"/>
    </row>
    <row r="955" spans="1:54" x14ac:dyDescent="0.2">
      <c r="A955" s="158">
        <f t="shared" si="538"/>
        <v>42111</v>
      </c>
      <c r="B955" s="2">
        <f t="shared" si="520"/>
        <v>347255.93097138201</v>
      </c>
      <c r="C955" s="2">
        <f t="shared" si="539"/>
        <v>291509.65326605999</v>
      </c>
      <c r="D955" s="2">
        <f>SUM(Y955:Y$1074)</f>
        <v>5855.2904289300004</v>
      </c>
      <c r="E955" s="73">
        <f t="shared" si="521"/>
        <v>285654.36283712997</v>
      </c>
      <c r="F955" s="88">
        <f t="shared" si="551"/>
        <v>4160.34</v>
      </c>
      <c r="G955" s="3">
        <f>IF(AND(N955=1,N954&gt;1),VLOOKUP(A954,[1]Plan1!$BK$81:$BM$259,3),G954)</f>
        <v>4215.26</v>
      </c>
      <c r="H955" s="11">
        <f t="shared" si="552"/>
        <v>42050</v>
      </c>
      <c r="I955" s="11">
        <f t="shared" si="553"/>
        <v>42078</v>
      </c>
      <c r="J955" s="12">
        <f t="shared" si="522"/>
        <v>1.3200844161775249E-2</v>
      </c>
      <c r="K955" s="11">
        <f t="shared" si="540"/>
        <v>42138</v>
      </c>
      <c r="L955" s="11">
        <f t="shared" si="523"/>
        <v>42138</v>
      </c>
      <c r="M955" s="1">
        <f t="shared" si="545"/>
        <v>20</v>
      </c>
      <c r="N955" s="1">
        <f t="shared" si="524"/>
        <v>3</v>
      </c>
      <c r="O955" s="2">
        <f t="shared" si="525"/>
        <v>1.0019690999999999</v>
      </c>
      <c r="P955" s="13">
        <f t="shared" si="554"/>
        <v>1.01219891</v>
      </c>
      <c r="Q955" s="13">
        <f t="shared" si="546"/>
        <v>1.1894500423057266</v>
      </c>
      <c r="R955" s="2">
        <f t="shared" si="550"/>
        <v>1.19179218</v>
      </c>
      <c r="S955" s="2">
        <f t="shared" si="541"/>
        <v>1.13180649</v>
      </c>
      <c r="T955" s="2">
        <f t="shared" si="526"/>
        <v>329932.51746417</v>
      </c>
      <c r="U955" s="2">
        <f t="shared" si="527"/>
        <v>771.76527936785783</v>
      </c>
      <c r="V955" s="2">
        <f t="shared" si="528"/>
        <v>54786.272975044136</v>
      </c>
      <c r="W955" s="2">
        <f t="shared" si="529"/>
        <v>347067.691520472</v>
      </c>
      <c r="X955" s="17">
        <f t="shared" si="530"/>
        <v>0</v>
      </c>
      <c r="Y955" s="2">
        <f t="shared" si="531"/>
        <v>0</v>
      </c>
      <c r="Z955" s="72">
        <f t="shared" si="532"/>
        <v>0</v>
      </c>
      <c r="AA955" s="2">
        <f t="shared" si="533"/>
        <v>0</v>
      </c>
      <c r="AB955" s="12">
        <f t="shared" si="542"/>
        <v>4.6600000000000003E-2</v>
      </c>
      <c r="AC955" s="17">
        <f t="shared" si="534"/>
        <v>3</v>
      </c>
      <c r="AD955" s="17">
        <v>252</v>
      </c>
      <c r="AE955" s="13">
        <f t="shared" si="547"/>
        <v>1.0005423710000001</v>
      </c>
      <c r="AF955" s="2">
        <f t="shared" si="548"/>
        <v>178.94582942</v>
      </c>
      <c r="AG955" s="2">
        <f t="shared" si="536"/>
        <v>188.23945090999999</v>
      </c>
      <c r="AH955" s="3">
        <f t="shared" si="537"/>
        <v>0</v>
      </c>
      <c r="AI955" s="4" t="str">
        <f t="shared" si="549"/>
        <v>A+J=</v>
      </c>
      <c r="AJ955" s="11">
        <f t="shared" si="544"/>
        <v>42138</v>
      </c>
      <c r="AK955" s="11"/>
      <c r="AL955" s="4"/>
      <c r="AQ955" s="53"/>
      <c r="AR955" s="53"/>
      <c r="AX955" s="1"/>
      <c r="AY955" s="1"/>
      <c r="AZ955" s="1"/>
      <c r="BA955" s="1"/>
      <c r="BB955" s="1"/>
    </row>
    <row r="956" spans="1:54" x14ac:dyDescent="0.2">
      <c r="A956" s="158">
        <f t="shared" si="538"/>
        <v>42112</v>
      </c>
      <c r="B956" s="2">
        <f t="shared" si="520"/>
        <v>347542.17204798991</v>
      </c>
      <c r="C956" s="2">
        <f t="shared" si="539"/>
        <v>291509.65326605999</v>
      </c>
      <c r="D956" s="2">
        <f>SUM(Y956:Y$1074)</f>
        <v>5855.2904289300004</v>
      </c>
      <c r="E956" s="73">
        <f t="shared" si="521"/>
        <v>285654.36283712997</v>
      </c>
      <c r="F956" s="88">
        <f t="shared" si="551"/>
        <v>4160.34</v>
      </c>
      <c r="G956" s="3">
        <f>IF(AND(N956=1,N955&gt;1),VLOOKUP(A955,[1]Plan1!$BK$81:$BM$259,3),G955)</f>
        <v>4215.26</v>
      </c>
      <c r="H956" s="11">
        <f t="shared" si="552"/>
        <v>42050</v>
      </c>
      <c r="I956" s="11">
        <f t="shared" si="553"/>
        <v>42078</v>
      </c>
      <c r="J956" s="12">
        <f t="shared" si="522"/>
        <v>1.3200844161775249E-2</v>
      </c>
      <c r="K956" s="11">
        <f t="shared" si="540"/>
        <v>42138</v>
      </c>
      <c r="L956" s="11">
        <f t="shared" si="523"/>
        <v>42138</v>
      </c>
      <c r="M956" s="1">
        <f t="shared" si="545"/>
        <v>20</v>
      </c>
      <c r="N956" s="1">
        <f t="shared" si="524"/>
        <v>4</v>
      </c>
      <c r="O956" s="2">
        <f t="shared" si="525"/>
        <v>1.00262633</v>
      </c>
      <c r="P956" s="13">
        <f t="shared" si="554"/>
        <v>1.01219891</v>
      </c>
      <c r="Q956" s="13">
        <f t="shared" si="546"/>
        <v>1.1894500423057266</v>
      </c>
      <c r="R956" s="2">
        <f t="shared" si="550"/>
        <v>1.19257393</v>
      </c>
      <c r="S956" s="2">
        <f t="shared" si="541"/>
        <v>1.13180649</v>
      </c>
      <c r="T956" s="2">
        <f t="shared" si="526"/>
        <v>329932.51746417</v>
      </c>
      <c r="U956" s="2">
        <f t="shared" si="527"/>
        <v>771.76527936785783</v>
      </c>
      <c r="V956" s="2">
        <f t="shared" si="528"/>
        <v>55009.583273192067</v>
      </c>
      <c r="W956" s="2">
        <f t="shared" si="529"/>
        <v>347291.0018186199</v>
      </c>
      <c r="X956" s="17">
        <f t="shared" si="530"/>
        <v>0</v>
      </c>
      <c r="Y956" s="2">
        <f t="shared" si="531"/>
        <v>0</v>
      </c>
      <c r="Z956" s="72">
        <f t="shared" si="532"/>
        <v>0</v>
      </c>
      <c r="AA956" s="2">
        <f t="shared" si="533"/>
        <v>0</v>
      </c>
      <c r="AB956" s="12">
        <f t="shared" si="542"/>
        <v>4.6600000000000003E-2</v>
      </c>
      <c r="AC956" s="17">
        <f t="shared" si="534"/>
        <v>4</v>
      </c>
      <c r="AD956" s="17">
        <v>252</v>
      </c>
      <c r="AE956" s="13">
        <f t="shared" si="547"/>
        <v>1.0007232269999999</v>
      </c>
      <c r="AF956" s="2">
        <f t="shared" si="548"/>
        <v>238.61610479999999</v>
      </c>
      <c r="AG956" s="2">
        <f t="shared" si="536"/>
        <v>251.17022936999999</v>
      </c>
      <c r="AH956" s="3">
        <f t="shared" si="537"/>
        <v>0</v>
      </c>
      <c r="AI956" s="4" t="str">
        <f t="shared" si="549"/>
        <v>A+J=</v>
      </c>
      <c r="AJ956" s="11">
        <f t="shared" si="544"/>
        <v>42138</v>
      </c>
      <c r="AK956" s="11"/>
      <c r="AL956" s="4"/>
      <c r="AQ956" s="53"/>
      <c r="AR956" s="53"/>
      <c r="AX956" s="1"/>
      <c r="AY956" s="1"/>
      <c r="AZ956" s="1"/>
      <c r="BA956" s="1"/>
      <c r="BB956" s="1"/>
    </row>
    <row r="957" spans="1:54" x14ac:dyDescent="0.2">
      <c r="A957" s="158">
        <f t="shared" si="538"/>
        <v>42113</v>
      </c>
      <c r="B957" s="2">
        <f t="shared" si="520"/>
        <v>347542.17204798991</v>
      </c>
      <c r="C957" s="2">
        <f t="shared" si="539"/>
        <v>291509.65326605999</v>
      </c>
      <c r="D957" s="2">
        <f>SUM(Y957:Y$1074)</f>
        <v>5855.2904289300004</v>
      </c>
      <c r="E957" s="73">
        <f t="shared" si="521"/>
        <v>285654.36283712997</v>
      </c>
      <c r="F957" s="88">
        <f t="shared" si="551"/>
        <v>4160.34</v>
      </c>
      <c r="G957" s="3">
        <f>IF(AND(N957=1,N956&gt;1),VLOOKUP(A956,[1]Plan1!$BK$81:$BM$259,3),G956)</f>
        <v>4215.26</v>
      </c>
      <c r="H957" s="11">
        <f t="shared" si="552"/>
        <v>42050</v>
      </c>
      <c r="I957" s="11">
        <f t="shared" si="553"/>
        <v>42078</v>
      </c>
      <c r="J957" s="12">
        <f t="shared" si="522"/>
        <v>1.3200844161775249E-2</v>
      </c>
      <c r="K957" s="11">
        <f t="shared" si="540"/>
        <v>42138</v>
      </c>
      <c r="L957" s="11">
        <f t="shared" si="523"/>
        <v>42138</v>
      </c>
      <c r="M957" s="1">
        <f t="shared" si="545"/>
        <v>20</v>
      </c>
      <c r="N957" s="1">
        <f t="shared" si="524"/>
        <v>4</v>
      </c>
      <c r="O957" s="2">
        <f t="shared" si="525"/>
        <v>1.00262633</v>
      </c>
      <c r="P957" s="13">
        <f t="shared" si="554"/>
        <v>1.01219891</v>
      </c>
      <c r="Q957" s="13">
        <f t="shared" si="546"/>
        <v>1.1894500423057266</v>
      </c>
      <c r="R957" s="2">
        <f t="shared" si="550"/>
        <v>1.19257393</v>
      </c>
      <c r="S957" s="2">
        <f t="shared" si="541"/>
        <v>1.13180649</v>
      </c>
      <c r="T957" s="2">
        <f t="shared" si="526"/>
        <v>329932.51746417</v>
      </c>
      <c r="U957" s="2">
        <f t="shared" si="527"/>
        <v>771.76527936785783</v>
      </c>
      <c r="V957" s="2">
        <f t="shared" si="528"/>
        <v>55009.583273192067</v>
      </c>
      <c r="W957" s="2">
        <f t="shared" si="529"/>
        <v>347291.0018186199</v>
      </c>
      <c r="X957" s="17">
        <f t="shared" si="530"/>
        <v>0</v>
      </c>
      <c r="Y957" s="2">
        <f t="shared" si="531"/>
        <v>0</v>
      </c>
      <c r="Z957" s="72">
        <f t="shared" si="532"/>
        <v>0</v>
      </c>
      <c r="AA957" s="2">
        <f t="shared" si="533"/>
        <v>0</v>
      </c>
      <c r="AB957" s="12">
        <f t="shared" si="542"/>
        <v>4.6600000000000003E-2</v>
      </c>
      <c r="AC957" s="17">
        <f t="shared" si="534"/>
        <v>4</v>
      </c>
      <c r="AD957" s="17">
        <v>252</v>
      </c>
      <c r="AE957" s="13">
        <f t="shared" si="547"/>
        <v>1.0007232269999999</v>
      </c>
      <c r="AF957" s="2">
        <f t="shared" si="548"/>
        <v>238.61610479999999</v>
      </c>
      <c r="AG957" s="2">
        <f t="shared" si="536"/>
        <v>251.17022936999999</v>
      </c>
      <c r="AH957" s="3">
        <f t="shared" si="537"/>
        <v>0</v>
      </c>
      <c r="AI957" s="4" t="str">
        <f t="shared" si="549"/>
        <v>A+J=</v>
      </c>
      <c r="AJ957" s="11">
        <f t="shared" si="544"/>
        <v>42138</v>
      </c>
      <c r="AK957" s="11"/>
      <c r="AL957" s="4"/>
      <c r="AQ957" s="53"/>
      <c r="AR957" s="53"/>
      <c r="AX957" s="1"/>
      <c r="AY957" s="1"/>
      <c r="AZ957" s="1"/>
      <c r="BA957" s="1"/>
      <c r="BB957" s="1"/>
    </row>
    <row r="958" spans="1:54" x14ac:dyDescent="0.2">
      <c r="A958" s="158">
        <f t="shared" si="538"/>
        <v>42114</v>
      </c>
      <c r="B958" s="2">
        <f t="shared" si="520"/>
        <v>347542.17204798991</v>
      </c>
      <c r="C958" s="2">
        <f t="shared" si="539"/>
        <v>291509.65326605999</v>
      </c>
      <c r="D958" s="2">
        <f>SUM(Y958:Y$1074)</f>
        <v>5855.2904289300004</v>
      </c>
      <c r="E958" s="73">
        <f t="shared" si="521"/>
        <v>285654.36283712997</v>
      </c>
      <c r="F958" s="88">
        <f t="shared" si="551"/>
        <v>4160.34</v>
      </c>
      <c r="G958" s="3">
        <f>IF(AND(N958=1,N957&gt;1),VLOOKUP(A957,[1]Plan1!$BK$81:$BM$259,3),G957)</f>
        <v>4215.26</v>
      </c>
      <c r="H958" s="11">
        <f t="shared" si="552"/>
        <v>42050</v>
      </c>
      <c r="I958" s="11">
        <f t="shared" si="553"/>
        <v>42078</v>
      </c>
      <c r="J958" s="12">
        <f t="shared" si="522"/>
        <v>1.3200844161775249E-2</v>
      </c>
      <c r="K958" s="11">
        <f t="shared" si="540"/>
        <v>42138</v>
      </c>
      <c r="L958" s="11">
        <f t="shared" si="523"/>
        <v>42138</v>
      </c>
      <c r="M958" s="1">
        <f t="shared" si="545"/>
        <v>20</v>
      </c>
      <c r="N958" s="1">
        <f t="shared" si="524"/>
        <v>4</v>
      </c>
      <c r="O958" s="2">
        <f t="shared" si="525"/>
        <v>1.00262633</v>
      </c>
      <c r="P958" s="13">
        <f t="shared" si="554"/>
        <v>1.01219891</v>
      </c>
      <c r="Q958" s="13">
        <f t="shared" si="546"/>
        <v>1.1894500423057266</v>
      </c>
      <c r="R958" s="2">
        <f t="shared" si="550"/>
        <v>1.19257393</v>
      </c>
      <c r="S958" s="2">
        <f t="shared" si="541"/>
        <v>1.13180649</v>
      </c>
      <c r="T958" s="2">
        <f t="shared" si="526"/>
        <v>329932.51746417</v>
      </c>
      <c r="U958" s="2">
        <f t="shared" si="527"/>
        <v>771.76527936785783</v>
      </c>
      <c r="V958" s="2">
        <f t="shared" si="528"/>
        <v>55009.583273192067</v>
      </c>
      <c r="W958" s="2">
        <f t="shared" si="529"/>
        <v>347291.0018186199</v>
      </c>
      <c r="X958" s="17">
        <f t="shared" si="530"/>
        <v>0</v>
      </c>
      <c r="Y958" s="2">
        <f t="shared" si="531"/>
        <v>0</v>
      </c>
      <c r="Z958" s="72">
        <f t="shared" si="532"/>
        <v>0</v>
      </c>
      <c r="AA958" s="2">
        <f t="shared" si="533"/>
        <v>0</v>
      </c>
      <c r="AB958" s="12">
        <f t="shared" si="542"/>
        <v>4.6600000000000003E-2</v>
      </c>
      <c r="AC958" s="17">
        <f t="shared" si="534"/>
        <v>4</v>
      </c>
      <c r="AD958" s="17">
        <v>252</v>
      </c>
      <c r="AE958" s="13">
        <f t="shared" si="547"/>
        <v>1.0007232269999999</v>
      </c>
      <c r="AF958" s="2">
        <f t="shared" si="548"/>
        <v>238.61610479999999</v>
      </c>
      <c r="AG958" s="2">
        <f t="shared" si="536"/>
        <v>251.17022936999999</v>
      </c>
      <c r="AH958" s="3">
        <f t="shared" si="537"/>
        <v>0</v>
      </c>
      <c r="AI958" s="4" t="str">
        <f t="shared" si="549"/>
        <v>A+J=</v>
      </c>
      <c r="AJ958" s="11">
        <f t="shared" si="544"/>
        <v>42138</v>
      </c>
      <c r="AK958" s="11"/>
      <c r="AL958" s="4"/>
      <c r="AQ958" s="53"/>
      <c r="AR958" s="53"/>
      <c r="AX958" s="1"/>
      <c r="AY958" s="1"/>
      <c r="AZ958" s="1"/>
      <c r="BA958" s="1"/>
      <c r="BB958" s="1"/>
    </row>
    <row r="959" spans="1:54" x14ac:dyDescent="0.2">
      <c r="A959" s="158">
        <f t="shared" si="538"/>
        <v>42115</v>
      </c>
      <c r="B959" s="2">
        <f t="shared" si="520"/>
        <v>347828.64797537931</v>
      </c>
      <c r="C959" s="2">
        <f t="shared" si="539"/>
        <v>291509.65326605999</v>
      </c>
      <c r="D959" s="2">
        <f>SUM(Y959:Y$1074)</f>
        <v>5855.2904289300004</v>
      </c>
      <c r="E959" s="73">
        <f t="shared" si="521"/>
        <v>285654.36283712997</v>
      </c>
      <c r="F959" s="88">
        <f t="shared" si="551"/>
        <v>4160.34</v>
      </c>
      <c r="G959" s="3">
        <f>IF(AND(N959=1,N958&gt;1),VLOOKUP(A958,[1]Plan1!$BK$81:$BM$259,3),G958)</f>
        <v>4215.26</v>
      </c>
      <c r="H959" s="11">
        <f t="shared" si="552"/>
        <v>42050</v>
      </c>
      <c r="I959" s="11">
        <f t="shared" si="553"/>
        <v>42078</v>
      </c>
      <c r="J959" s="12">
        <f t="shared" si="522"/>
        <v>1.3200844161775249E-2</v>
      </c>
      <c r="K959" s="11">
        <f t="shared" si="540"/>
        <v>42138</v>
      </c>
      <c r="L959" s="11">
        <f t="shared" si="523"/>
        <v>42138</v>
      </c>
      <c r="M959" s="1">
        <f t="shared" si="545"/>
        <v>20</v>
      </c>
      <c r="N959" s="1">
        <f t="shared" si="524"/>
        <v>5</v>
      </c>
      <c r="O959" s="2">
        <f t="shared" si="525"/>
        <v>1.0032839899999999</v>
      </c>
      <c r="P959" s="13">
        <f t="shared" si="554"/>
        <v>1.01219891</v>
      </c>
      <c r="Q959" s="13">
        <f t="shared" si="546"/>
        <v>1.1894500423057266</v>
      </c>
      <c r="R959" s="2">
        <f t="shared" si="550"/>
        <v>1.1933561800000001</v>
      </c>
      <c r="S959" s="2">
        <f t="shared" si="541"/>
        <v>1.13180649</v>
      </c>
      <c r="T959" s="2">
        <f t="shared" si="526"/>
        <v>329932.51746417</v>
      </c>
      <c r="U959" s="2">
        <f t="shared" si="527"/>
        <v>771.76527936785783</v>
      </c>
      <c r="V959" s="2">
        <f t="shared" si="528"/>
        <v>55233.036398521443</v>
      </c>
      <c r="W959" s="2">
        <f t="shared" si="529"/>
        <v>347514.4549439493</v>
      </c>
      <c r="X959" s="17">
        <f t="shared" si="530"/>
        <v>0</v>
      </c>
      <c r="Y959" s="2">
        <f t="shared" si="531"/>
        <v>0</v>
      </c>
      <c r="Z959" s="72">
        <f t="shared" si="532"/>
        <v>0</v>
      </c>
      <c r="AA959" s="2">
        <f t="shared" si="533"/>
        <v>0</v>
      </c>
      <c r="AB959" s="12">
        <f t="shared" si="542"/>
        <v>4.6600000000000003E-2</v>
      </c>
      <c r="AC959" s="17">
        <f t="shared" si="534"/>
        <v>5</v>
      </c>
      <c r="AD959" s="17">
        <v>252</v>
      </c>
      <c r="AE959" s="13">
        <f t="shared" si="547"/>
        <v>1.000904115</v>
      </c>
      <c r="AF959" s="2">
        <f t="shared" si="548"/>
        <v>298.29693802000003</v>
      </c>
      <c r="AG959" s="2">
        <f t="shared" si="536"/>
        <v>314.19303143000002</v>
      </c>
      <c r="AH959" s="3">
        <f t="shared" si="537"/>
        <v>0</v>
      </c>
      <c r="AI959" s="4" t="str">
        <f t="shared" si="549"/>
        <v>A+J=</v>
      </c>
      <c r="AJ959" s="11">
        <f t="shared" si="544"/>
        <v>42138</v>
      </c>
      <c r="AK959" s="11"/>
      <c r="AL959" s="4"/>
      <c r="AQ959" s="53"/>
      <c r="AR959" s="53"/>
      <c r="AX959" s="1"/>
      <c r="AY959" s="1"/>
      <c r="AZ959" s="1"/>
      <c r="BA959" s="1"/>
      <c r="BB959" s="1"/>
    </row>
    <row r="960" spans="1:54" x14ac:dyDescent="0.2">
      <c r="A960" s="158">
        <f t="shared" si="538"/>
        <v>42116</v>
      </c>
      <c r="B960" s="2">
        <f t="shared" si="520"/>
        <v>347828.64797537931</v>
      </c>
      <c r="C960" s="2">
        <f t="shared" si="539"/>
        <v>291509.65326605999</v>
      </c>
      <c r="D960" s="2">
        <f>SUM(Y960:Y$1074)</f>
        <v>5855.2904289300004</v>
      </c>
      <c r="E960" s="73">
        <f t="shared" si="521"/>
        <v>285654.36283712997</v>
      </c>
      <c r="F960" s="88">
        <f t="shared" si="551"/>
        <v>4160.34</v>
      </c>
      <c r="G960" s="3">
        <f>IF(AND(N960=1,N959&gt;1),VLOOKUP(A959,[1]Plan1!$BK$81:$BM$259,3),G959)</f>
        <v>4215.26</v>
      </c>
      <c r="H960" s="11">
        <f t="shared" si="552"/>
        <v>42050</v>
      </c>
      <c r="I960" s="11">
        <f t="shared" si="553"/>
        <v>42078</v>
      </c>
      <c r="J960" s="12">
        <f t="shared" si="522"/>
        <v>1.3200844161775249E-2</v>
      </c>
      <c r="K960" s="11">
        <f t="shared" si="540"/>
        <v>42138</v>
      </c>
      <c r="L960" s="11">
        <f t="shared" si="523"/>
        <v>42138</v>
      </c>
      <c r="M960" s="1">
        <f t="shared" si="545"/>
        <v>20</v>
      </c>
      <c r="N960" s="1">
        <f t="shared" si="524"/>
        <v>5</v>
      </c>
      <c r="O960" s="2">
        <f t="shared" si="525"/>
        <v>1.0032839899999999</v>
      </c>
      <c r="P960" s="13">
        <f t="shared" si="554"/>
        <v>1.01219891</v>
      </c>
      <c r="Q960" s="13">
        <f t="shared" si="546"/>
        <v>1.1894500423057266</v>
      </c>
      <c r="R960" s="2">
        <f t="shared" si="550"/>
        <v>1.1933561800000001</v>
      </c>
      <c r="S960" s="2">
        <f t="shared" si="541"/>
        <v>1.13180649</v>
      </c>
      <c r="T960" s="2">
        <f t="shared" si="526"/>
        <v>329932.51746417</v>
      </c>
      <c r="U960" s="2">
        <f t="shared" si="527"/>
        <v>771.76527936785783</v>
      </c>
      <c r="V960" s="2">
        <f t="shared" si="528"/>
        <v>55233.036398521443</v>
      </c>
      <c r="W960" s="2">
        <f t="shared" si="529"/>
        <v>347514.4549439493</v>
      </c>
      <c r="X960" s="17">
        <f t="shared" si="530"/>
        <v>0</v>
      </c>
      <c r="Y960" s="2">
        <f t="shared" si="531"/>
        <v>0</v>
      </c>
      <c r="Z960" s="72">
        <f t="shared" si="532"/>
        <v>0</v>
      </c>
      <c r="AA960" s="2">
        <f t="shared" si="533"/>
        <v>0</v>
      </c>
      <c r="AB960" s="12">
        <f t="shared" si="542"/>
        <v>4.6600000000000003E-2</v>
      </c>
      <c r="AC960" s="17">
        <f t="shared" si="534"/>
        <v>5</v>
      </c>
      <c r="AD960" s="17">
        <v>252</v>
      </c>
      <c r="AE960" s="13">
        <f t="shared" si="547"/>
        <v>1.000904115</v>
      </c>
      <c r="AF960" s="2">
        <f t="shared" si="548"/>
        <v>298.29693802000003</v>
      </c>
      <c r="AG960" s="2">
        <f t="shared" si="536"/>
        <v>314.19303143000002</v>
      </c>
      <c r="AH960" s="3">
        <f t="shared" si="537"/>
        <v>0</v>
      </c>
      <c r="AI960" s="4" t="str">
        <f t="shared" si="549"/>
        <v>A+J=</v>
      </c>
      <c r="AJ960" s="11">
        <f t="shared" si="544"/>
        <v>42138</v>
      </c>
      <c r="AK960" s="11"/>
      <c r="AL960" s="4"/>
      <c r="AQ960" s="53"/>
      <c r="AR960" s="53"/>
      <c r="AX960" s="1"/>
      <c r="AY960" s="1"/>
      <c r="AZ960" s="1"/>
      <c r="BA960" s="1"/>
      <c r="BB960" s="1"/>
    </row>
    <row r="961" spans="1:54" x14ac:dyDescent="0.2">
      <c r="A961" s="158">
        <f t="shared" si="538"/>
        <v>42117</v>
      </c>
      <c r="B961" s="2">
        <f t="shared" si="520"/>
        <v>348115.36777918093</v>
      </c>
      <c r="C961" s="2">
        <f t="shared" si="539"/>
        <v>291509.65326605999</v>
      </c>
      <c r="D961" s="2">
        <f>SUM(Y961:Y$1074)</f>
        <v>5855.2904289300004</v>
      </c>
      <c r="E961" s="73">
        <f t="shared" si="521"/>
        <v>285654.36283712997</v>
      </c>
      <c r="F961" s="88">
        <f t="shared" si="551"/>
        <v>4160.34</v>
      </c>
      <c r="G961" s="3">
        <f>IF(AND(N961=1,N960&gt;1),VLOOKUP(A960,[1]Plan1!$BK$81:$BM$259,3),G960)</f>
        <v>4215.26</v>
      </c>
      <c r="H961" s="11">
        <f t="shared" si="552"/>
        <v>42050</v>
      </c>
      <c r="I961" s="11">
        <f t="shared" si="553"/>
        <v>42078</v>
      </c>
      <c r="J961" s="12">
        <f t="shared" si="522"/>
        <v>1.3200844161775249E-2</v>
      </c>
      <c r="K961" s="11">
        <f t="shared" si="540"/>
        <v>42138</v>
      </c>
      <c r="L961" s="11">
        <f t="shared" si="523"/>
        <v>42138</v>
      </c>
      <c r="M961" s="1">
        <f t="shared" si="545"/>
        <v>20</v>
      </c>
      <c r="N961" s="1">
        <f t="shared" si="524"/>
        <v>6</v>
      </c>
      <c r="O961" s="2">
        <f t="shared" si="525"/>
        <v>1.00394209</v>
      </c>
      <c r="P961" s="13">
        <f t="shared" si="554"/>
        <v>1.01219891</v>
      </c>
      <c r="Q961" s="13">
        <f t="shared" si="546"/>
        <v>1.1894500423057266</v>
      </c>
      <c r="R961" s="2">
        <f t="shared" si="550"/>
        <v>1.1941389600000001</v>
      </c>
      <c r="S961" s="2">
        <f t="shared" si="541"/>
        <v>1.13180649</v>
      </c>
      <c r="T961" s="2">
        <f t="shared" si="526"/>
        <v>329932.51746417</v>
      </c>
      <c r="U961" s="2">
        <f t="shared" si="527"/>
        <v>771.76527936785783</v>
      </c>
      <c r="V961" s="2">
        <f t="shared" si="528"/>
        <v>55456.640920663085</v>
      </c>
      <c r="W961" s="2">
        <f t="shared" si="529"/>
        <v>347738.05946609093</v>
      </c>
      <c r="X961" s="17">
        <f t="shared" si="530"/>
        <v>0</v>
      </c>
      <c r="Y961" s="2">
        <f t="shared" si="531"/>
        <v>0</v>
      </c>
      <c r="Z961" s="72">
        <f t="shared" si="532"/>
        <v>0</v>
      </c>
      <c r="AA961" s="2">
        <f t="shared" si="533"/>
        <v>0</v>
      </c>
      <c r="AB961" s="12">
        <f t="shared" si="542"/>
        <v>4.6600000000000003E-2</v>
      </c>
      <c r="AC961" s="17">
        <f t="shared" si="534"/>
        <v>6</v>
      </c>
      <c r="AD961" s="17">
        <v>252</v>
      </c>
      <c r="AE961" s="13">
        <f t="shared" si="547"/>
        <v>1.0010850360000001</v>
      </c>
      <c r="AF961" s="2">
        <f t="shared" si="548"/>
        <v>357.98865900999999</v>
      </c>
      <c r="AG961" s="2">
        <f t="shared" si="536"/>
        <v>377.30831309000001</v>
      </c>
      <c r="AH961" s="3">
        <f t="shared" si="537"/>
        <v>0</v>
      </c>
      <c r="AI961" s="4" t="str">
        <f t="shared" si="549"/>
        <v>A+J=</v>
      </c>
      <c r="AJ961" s="11">
        <f t="shared" si="544"/>
        <v>42138</v>
      </c>
      <c r="AK961" s="11"/>
      <c r="AL961" s="4"/>
      <c r="AQ961" s="53"/>
      <c r="AR961" s="53"/>
      <c r="AX961" s="1"/>
      <c r="AY961" s="1"/>
      <c r="AZ961" s="1"/>
      <c r="BA961" s="1"/>
      <c r="BB961" s="1"/>
    </row>
    <row r="962" spans="1:54" x14ac:dyDescent="0.2">
      <c r="A962" s="158">
        <f t="shared" si="538"/>
        <v>42118</v>
      </c>
      <c r="B962" s="2">
        <f t="shared" si="520"/>
        <v>348402.32012306037</v>
      </c>
      <c r="C962" s="2">
        <f t="shared" si="539"/>
        <v>291509.65326605999</v>
      </c>
      <c r="D962" s="2">
        <f>SUM(Y962:Y$1074)</f>
        <v>5855.2904289300004</v>
      </c>
      <c r="E962" s="73">
        <f t="shared" si="521"/>
        <v>285654.36283712997</v>
      </c>
      <c r="F962" s="88">
        <f t="shared" si="551"/>
        <v>4160.34</v>
      </c>
      <c r="G962" s="3">
        <f>IF(AND(N962=1,N961&gt;1),VLOOKUP(A961,[1]Plan1!$BK$81:$BM$259,3),G961)</f>
        <v>4215.26</v>
      </c>
      <c r="H962" s="11">
        <f t="shared" si="552"/>
        <v>42050</v>
      </c>
      <c r="I962" s="11">
        <f t="shared" si="553"/>
        <v>42078</v>
      </c>
      <c r="J962" s="12">
        <f t="shared" si="522"/>
        <v>1.3200844161775249E-2</v>
      </c>
      <c r="K962" s="11">
        <f t="shared" si="540"/>
        <v>42138</v>
      </c>
      <c r="L962" s="11">
        <f t="shared" si="523"/>
        <v>42138</v>
      </c>
      <c r="M962" s="1">
        <f t="shared" si="545"/>
        <v>20</v>
      </c>
      <c r="N962" s="1">
        <f t="shared" si="524"/>
        <v>7</v>
      </c>
      <c r="O962" s="2">
        <f t="shared" si="525"/>
        <v>1.00460061</v>
      </c>
      <c r="P962" s="13">
        <f t="shared" si="554"/>
        <v>1.01219891</v>
      </c>
      <c r="Q962" s="13">
        <f t="shared" si="546"/>
        <v>1.1894500423057266</v>
      </c>
      <c r="R962" s="2">
        <f t="shared" si="550"/>
        <v>1.19492223</v>
      </c>
      <c r="S962" s="2">
        <f t="shared" si="541"/>
        <v>1.13180649</v>
      </c>
      <c r="T962" s="2">
        <f t="shared" si="526"/>
        <v>329932.51746417</v>
      </c>
      <c r="U962" s="2">
        <f t="shared" si="527"/>
        <v>771.76527936785783</v>
      </c>
      <c r="V962" s="2">
        <f t="shared" si="528"/>
        <v>55680.385413442491</v>
      </c>
      <c r="W962" s="2">
        <f t="shared" si="529"/>
        <v>347961.80395887035</v>
      </c>
      <c r="X962" s="17">
        <f t="shared" si="530"/>
        <v>0</v>
      </c>
      <c r="Y962" s="2">
        <f t="shared" si="531"/>
        <v>0</v>
      </c>
      <c r="Z962" s="72">
        <f t="shared" si="532"/>
        <v>0</v>
      </c>
      <c r="AA962" s="2">
        <f t="shared" si="533"/>
        <v>0</v>
      </c>
      <c r="AB962" s="12">
        <f t="shared" si="542"/>
        <v>4.6600000000000003E-2</v>
      </c>
      <c r="AC962" s="17">
        <f t="shared" si="534"/>
        <v>7</v>
      </c>
      <c r="AD962" s="17">
        <v>252</v>
      </c>
      <c r="AE962" s="13">
        <f t="shared" si="547"/>
        <v>1.0012659900000001</v>
      </c>
      <c r="AF962" s="2">
        <f t="shared" si="548"/>
        <v>417.69126777999998</v>
      </c>
      <c r="AG962" s="2">
        <f t="shared" si="536"/>
        <v>440.51616418999998</v>
      </c>
      <c r="AH962" s="3">
        <f t="shared" si="537"/>
        <v>0</v>
      </c>
      <c r="AI962" s="4" t="str">
        <f t="shared" si="549"/>
        <v>A+J=</v>
      </c>
      <c r="AJ962" s="11">
        <f t="shared" si="544"/>
        <v>42138</v>
      </c>
      <c r="AK962" s="11"/>
      <c r="AL962" s="4"/>
      <c r="AQ962" s="53"/>
      <c r="AR962" s="53"/>
      <c r="AX962" s="1"/>
      <c r="AY962" s="1"/>
      <c r="AZ962" s="1"/>
      <c r="BA962" s="1"/>
      <c r="BB962" s="1"/>
    </row>
    <row r="963" spans="1:54" x14ac:dyDescent="0.2">
      <c r="A963" s="158">
        <f t="shared" si="538"/>
        <v>42119</v>
      </c>
      <c r="B963" s="2">
        <f t="shared" si="520"/>
        <v>348689.51619968208</v>
      </c>
      <c r="C963" s="2">
        <f t="shared" si="539"/>
        <v>291509.65326605999</v>
      </c>
      <c r="D963" s="2">
        <f>SUM(Y963:Y$1074)</f>
        <v>5855.2904289300004</v>
      </c>
      <c r="E963" s="73">
        <f t="shared" si="521"/>
        <v>285654.36283712997</v>
      </c>
      <c r="F963" s="88">
        <f t="shared" si="551"/>
        <v>4160.34</v>
      </c>
      <c r="G963" s="3">
        <f>IF(AND(N963=1,N962&gt;1),VLOOKUP(A962,[1]Plan1!$BK$81:$BM$259,3),G962)</f>
        <v>4215.26</v>
      </c>
      <c r="H963" s="11">
        <f t="shared" si="552"/>
        <v>42050</v>
      </c>
      <c r="I963" s="11">
        <f t="shared" si="553"/>
        <v>42078</v>
      </c>
      <c r="J963" s="12">
        <f t="shared" si="522"/>
        <v>1.3200844161775249E-2</v>
      </c>
      <c r="K963" s="11">
        <f t="shared" si="540"/>
        <v>42138</v>
      </c>
      <c r="L963" s="11">
        <f t="shared" si="523"/>
        <v>42138</v>
      </c>
      <c r="M963" s="1">
        <f t="shared" si="545"/>
        <v>20</v>
      </c>
      <c r="N963" s="1">
        <f t="shared" si="524"/>
        <v>8</v>
      </c>
      <c r="O963" s="2">
        <f t="shared" si="525"/>
        <v>1.00525957</v>
      </c>
      <c r="P963" s="13">
        <f t="shared" si="554"/>
        <v>1.01219891</v>
      </c>
      <c r="Q963" s="13">
        <f t="shared" si="546"/>
        <v>1.1894500423057266</v>
      </c>
      <c r="R963" s="2">
        <f t="shared" si="550"/>
        <v>1.19570603</v>
      </c>
      <c r="S963" s="2">
        <f t="shared" si="541"/>
        <v>1.13180649</v>
      </c>
      <c r="T963" s="2">
        <f t="shared" si="526"/>
        <v>329932.51746417</v>
      </c>
      <c r="U963" s="2">
        <f t="shared" si="527"/>
        <v>771.76527936785783</v>
      </c>
      <c r="V963" s="2">
        <f t="shared" si="528"/>
        <v>55904.281303034237</v>
      </c>
      <c r="W963" s="2">
        <f t="shared" si="529"/>
        <v>348185.69984846207</v>
      </c>
      <c r="X963" s="17">
        <f t="shared" si="530"/>
        <v>0</v>
      </c>
      <c r="Y963" s="2">
        <f t="shared" si="531"/>
        <v>0</v>
      </c>
      <c r="Z963" s="72">
        <f t="shared" si="532"/>
        <v>0</v>
      </c>
      <c r="AA963" s="2">
        <f t="shared" si="533"/>
        <v>0</v>
      </c>
      <c r="AB963" s="12">
        <f t="shared" si="542"/>
        <v>4.6600000000000003E-2</v>
      </c>
      <c r="AC963" s="17">
        <f t="shared" si="534"/>
        <v>8</v>
      </c>
      <c r="AD963" s="17">
        <v>252</v>
      </c>
      <c r="AE963" s="13">
        <f t="shared" si="547"/>
        <v>1.001446976</v>
      </c>
      <c r="AF963" s="2">
        <f t="shared" si="548"/>
        <v>477.40443439000001</v>
      </c>
      <c r="AG963" s="2">
        <f t="shared" si="536"/>
        <v>503.81635122</v>
      </c>
      <c r="AH963" s="3">
        <f t="shared" si="537"/>
        <v>0</v>
      </c>
      <c r="AI963" s="4" t="str">
        <f t="shared" si="549"/>
        <v>A+J=</v>
      </c>
      <c r="AJ963" s="11">
        <f t="shared" si="544"/>
        <v>42138</v>
      </c>
      <c r="AK963" s="11"/>
      <c r="AL963" s="4"/>
      <c r="AQ963" s="53"/>
      <c r="AR963" s="53"/>
      <c r="AX963" s="1"/>
      <c r="AY963" s="1"/>
      <c r="AZ963" s="1"/>
      <c r="BA963" s="1"/>
      <c r="BB963" s="1"/>
    </row>
    <row r="964" spans="1:54" x14ac:dyDescent="0.2">
      <c r="A964" s="158">
        <f t="shared" si="538"/>
        <v>42120</v>
      </c>
      <c r="B964" s="2">
        <f t="shared" si="520"/>
        <v>348689.51619968208</v>
      </c>
      <c r="C964" s="2">
        <f t="shared" si="539"/>
        <v>291509.65326605999</v>
      </c>
      <c r="D964" s="2">
        <f>SUM(Y964:Y$1074)</f>
        <v>5855.2904289300004</v>
      </c>
      <c r="E964" s="73">
        <f t="shared" si="521"/>
        <v>285654.36283712997</v>
      </c>
      <c r="F964" s="88">
        <f t="shared" si="551"/>
        <v>4160.34</v>
      </c>
      <c r="G964" s="3">
        <f>IF(AND(N964=1,N963&gt;1),VLOOKUP(A963,[1]Plan1!$BK$81:$BM$259,3),G963)</f>
        <v>4215.26</v>
      </c>
      <c r="H964" s="11">
        <f t="shared" si="552"/>
        <v>42050</v>
      </c>
      <c r="I964" s="11">
        <f t="shared" si="553"/>
        <v>42078</v>
      </c>
      <c r="J964" s="12">
        <f t="shared" si="522"/>
        <v>1.3200844161775249E-2</v>
      </c>
      <c r="K964" s="11">
        <f t="shared" si="540"/>
        <v>42138</v>
      </c>
      <c r="L964" s="11">
        <f t="shared" si="523"/>
        <v>42138</v>
      </c>
      <c r="M964" s="1">
        <f t="shared" si="545"/>
        <v>20</v>
      </c>
      <c r="N964" s="1">
        <f t="shared" si="524"/>
        <v>8</v>
      </c>
      <c r="O964" s="2">
        <f t="shared" si="525"/>
        <v>1.00525957</v>
      </c>
      <c r="P964" s="13">
        <f t="shared" si="554"/>
        <v>1.01219891</v>
      </c>
      <c r="Q964" s="13">
        <f t="shared" si="546"/>
        <v>1.1894500423057266</v>
      </c>
      <c r="R964" s="2">
        <f t="shared" si="550"/>
        <v>1.19570603</v>
      </c>
      <c r="S964" s="2">
        <f t="shared" si="541"/>
        <v>1.13180649</v>
      </c>
      <c r="T964" s="2">
        <f t="shared" si="526"/>
        <v>329932.51746417</v>
      </c>
      <c r="U964" s="2">
        <f t="shared" si="527"/>
        <v>771.76527936785783</v>
      </c>
      <c r="V964" s="2">
        <f t="shared" si="528"/>
        <v>55904.281303034237</v>
      </c>
      <c r="W964" s="2">
        <f t="shared" si="529"/>
        <v>348185.69984846207</v>
      </c>
      <c r="X964" s="17">
        <f t="shared" si="530"/>
        <v>0</v>
      </c>
      <c r="Y964" s="2">
        <f t="shared" si="531"/>
        <v>0</v>
      </c>
      <c r="Z964" s="72">
        <f t="shared" si="532"/>
        <v>0</v>
      </c>
      <c r="AA964" s="2">
        <f t="shared" si="533"/>
        <v>0</v>
      </c>
      <c r="AB964" s="12">
        <f t="shared" si="542"/>
        <v>4.6600000000000003E-2</v>
      </c>
      <c r="AC964" s="17">
        <f t="shared" si="534"/>
        <v>8</v>
      </c>
      <c r="AD964" s="17">
        <v>252</v>
      </c>
      <c r="AE964" s="13">
        <f t="shared" si="547"/>
        <v>1.001446976</v>
      </c>
      <c r="AF964" s="2">
        <f t="shared" si="548"/>
        <v>477.40443439000001</v>
      </c>
      <c r="AG964" s="2">
        <f t="shared" si="536"/>
        <v>503.81635122</v>
      </c>
      <c r="AH964" s="3">
        <f t="shared" si="537"/>
        <v>0</v>
      </c>
      <c r="AI964" s="4" t="str">
        <f t="shared" si="549"/>
        <v>A+J=</v>
      </c>
      <c r="AJ964" s="11">
        <f t="shared" si="544"/>
        <v>42138</v>
      </c>
      <c r="AK964" s="11"/>
      <c r="AL964" s="4"/>
      <c r="AQ964" s="53"/>
      <c r="AR964" s="53"/>
      <c r="AX964" s="1"/>
      <c r="AY964" s="1"/>
      <c r="AZ964" s="1"/>
      <c r="BA964" s="1"/>
      <c r="BB964" s="1"/>
    </row>
    <row r="965" spans="1:54" x14ac:dyDescent="0.2">
      <c r="A965" s="158">
        <f t="shared" si="538"/>
        <v>42121</v>
      </c>
      <c r="B965" s="2">
        <f t="shared" si="520"/>
        <v>348689.51619968208</v>
      </c>
      <c r="C965" s="2">
        <f t="shared" si="539"/>
        <v>291509.65326605999</v>
      </c>
      <c r="D965" s="2">
        <f>SUM(Y965:Y$1074)</f>
        <v>5855.2904289300004</v>
      </c>
      <c r="E965" s="73">
        <f t="shared" si="521"/>
        <v>285654.36283712997</v>
      </c>
      <c r="F965" s="88">
        <f t="shared" si="551"/>
        <v>4160.34</v>
      </c>
      <c r="G965" s="3">
        <f>IF(AND(N965=1,N964&gt;1),VLOOKUP(A964,[1]Plan1!$BK$81:$BM$259,3),G964)</f>
        <v>4215.26</v>
      </c>
      <c r="H965" s="11">
        <f t="shared" si="552"/>
        <v>42050</v>
      </c>
      <c r="I965" s="11">
        <f t="shared" si="553"/>
        <v>42078</v>
      </c>
      <c r="J965" s="12">
        <f t="shared" si="522"/>
        <v>1.3200844161775249E-2</v>
      </c>
      <c r="K965" s="11">
        <f t="shared" si="540"/>
        <v>42138</v>
      </c>
      <c r="L965" s="11">
        <f t="shared" si="523"/>
        <v>42138</v>
      </c>
      <c r="M965" s="1">
        <f t="shared" si="545"/>
        <v>20</v>
      </c>
      <c r="N965" s="1">
        <f t="shared" si="524"/>
        <v>8</v>
      </c>
      <c r="O965" s="2">
        <f t="shared" si="525"/>
        <v>1.00525957</v>
      </c>
      <c r="P965" s="13">
        <f t="shared" si="554"/>
        <v>1.01219891</v>
      </c>
      <c r="Q965" s="13">
        <f t="shared" si="546"/>
        <v>1.1894500423057266</v>
      </c>
      <c r="R965" s="2">
        <f t="shared" si="550"/>
        <v>1.19570603</v>
      </c>
      <c r="S965" s="2">
        <f t="shared" si="541"/>
        <v>1.13180649</v>
      </c>
      <c r="T965" s="2">
        <f t="shared" si="526"/>
        <v>329932.51746417</v>
      </c>
      <c r="U965" s="2">
        <f t="shared" si="527"/>
        <v>771.76527936785783</v>
      </c>
      <c r="V965" s="2">
        <f t="shared" si="528"/>
        <v>55904.281303034237</v>
      </c>
      <c r="W965" s="2">
        <f t="shared" si="529"/>
        <v>348185.69984846207</v>
      </c>
      <c r="X965" s="17">
        <f t="shared" si="530"/>
        <v>0</v>
      </c>
      <c r="Y965" s="2">
        <f t="shared" si="531"/>
        <v>0</v>
      </c>
      <c r="Z965" s="72">
        <f t="shared" si="532"/>
        <v>0</v>
      </c>
      <c r="AA965" s="2">
        <f t="shared" si="533"/>
        <v>0</v>
      </c>
      <c r="AB965" s="12">
        <f t="shared" si="542"/>
        <v>4.6600000000000003E-2</v>
      </c>
      <c r="AC965" s="17">
        <f t="shared" si="534"/>
        <v>8</v>
      </c>
      <c r="AD965" s="17">
        <v>252</v>
      </c>
      <c r="AE965" s="13">
        <f t="shared" si="547"/>
        <v>1.001446976</v>
      </c>
      <c r="AF965" s="2">
        <f t="shared" si="548"/>
        <v>477.40443439000001</v>
      </c>
      <c r="AG965" s="2">
        <f t="shared" si="536"/>
        <v>503.81635122</v>
      </c>
      <c r="AH965" s="3">
        <f t="shared" si="537"/>
        <v>0</v>
      </c>
      <c r="AI965" s="4" t="str">
        <f t="shared" si="549"/>
        <v>A+J=</v>
      </c>
      <c r="AJ965" s="11">
        <f t="shared" si="544"/>
        <v>42138</v>
      </c>
      <c r="AK965" s="11"/>
      <c r="AL965" s="4"/>
      <c r="AQ965" s="53"/>
      <c r="AR965" s="53"/>
      <c r="AX965" s="1"/>
      <c r="AY965" s="1"/>
      <c r="AZ965" s="1"/>
      <c r="BA965" s="1"/>
      <c r="BB965" s="1"/>
    </row>
    <row r="966" spans="1:54" x14ac:dyDescent="0.2">
      <c r="A966" s="158">
        <f t="shared" si="538"/>
        <v>42122</v>
      </c>
      <c r="B966" s="2">
        <f t="shared" si="520"/>
        <v>348976.95108716888</v>
      </c>
      <c r="C966" s="2">
        <f t="shared" si="539"/>
        <v>291509.65326605999</v>
      </c>
      <c r="D966" s="2">
        <f>SUM(Y966:Y$1074)</f>
        <v>5855.2904289300004</v>
      </c>
      <c r="E966" s="73">
        <f t="shared" si="521"/>
        <v>285654.36283712997</v>
      </c>
      <c r="F966" s="88">
        <f t="shared" si="551"/>
        <v>4160.34</v>
      </c>
      <c r="G966" s="3">
        <f>IF(AND(N966=1,N965&gt;1),VLOOKUP(A965,[1]Plan1!$BK$81:$BM$259,3),G965)</f>
        <v>4215.26</v>
      </c>
      <c r="H966" s="11">
        <f t="shared" si="552"/>
        <v>42050</v>
      </c>
      <c r="I966" s="11">
        <f t="shared" si="553"/>
        <v>42078</v>
      </c>
      <c r="J966" s="12">
        <f t="shared" si="522"/>
        <v>1.3200844161775249E-2</v>
      </c>
      <c r="K966" s="11">
        <f t="shared" si="540"/>
        <v>42138</v>
      </c>
      <c r="L966" s="11">
        <f t="shared" si="523"/>
        <v>42138</v>
      </c>
      <c r="M966" s="1">
        <f t="shared" si="545"/>
        <v>20</v>
      </c>
      <c r="N966" s="1">
        <f t="shared" si="524"/>
        <v>9</v>
      </c>
      <c r="O966" s="2">
        <f t="shared" si="525"/>
        <v>1.00591896</v>
      </c>
      <c r="P966" s="13">
        <f t="shared" si="554"/>
        <v>1.01219891</v>
      </c>
      <c r="Q966" s="13">
        <f t="shared" si="546"/>
        <v>1.1894500423057266</v>
      </c>
      <c r="R966" s="2">
        <f t="shared" si="550"/>
        <v>1.19649034</v>
      </c>
      <c r="S966" s="2">
        <f t="shared" si="541"/>
        <v>1.13180649</v>
      </c>
      <c r="T966" s="2">
        <f t="shared" si="526"/>
        <v>329932.51746417</v>
      </c>
      <c r="U966" s="2">
        <f t="shared" si="527"/>
        <v>771.76527936785783</v>
      </c>
      <c r="V966" s="2">
        <f t="shared" si="528"/>
        <v>56128.322876351027</v>
      </c>
      <c r="W966" s="2">
        <f t="shared" si="529"/>
        <v>348409.74142177886</v>
      </c>
      <c r="X966" s="17">
        <f t="shared" si="530"/>
        <v>0</v>
      </c>
      <c r="Y966" s="2">
        <f t="shared" si="531"/>
        <v>0</v>
      </c>
      <c r="Z966" s="72">
        <f t="shared" si="532"/>
        <v>0</v>
      </c>
      <c r="AA966" s="2">
        <f t="shared" si="533"/>
        <v>0</v>
      </c>
      <c r="AB966" s="12">
        <f t="shared" si="542"/>
        <v>4.6600000000000003E-2</v>
      </c>
      <c r="AC966" s="17">
        <f t="shared" si="534"/>
        <v>9</v>
      </c>
      <c r="AD966" s="17">
        <v>252</v>
      </c>
      <c r="AE966" s="13">
        <f t="shared" si="547"/>
        <v>1.0016279960000001</v>
      </c>
      <c r="AF966" s="2">
        <f t="shared" si="548"/>
        <v>537.12881870000001</v>
      </c>
      <c r="AG966" s="2">
        <f t="shared" si="536"/>
        <v>567.20966539000005</v>
      </c>
      <c r="AH966" s="3">
        <f t="shared" si="537"/>
        <v>0</v>
      </c>
      <c r="AI966" s="4" t="str">
        <f t="shared" si="549"/>
        <v>A+J=</v>
      </c>
      <c r="AJ966" s="11">
        <f t="shared" si="544"/>
        <v>42138</v>
      </c>
      <c r="AK966" s="11"/>
      <c r="AL966" s="4"/>
      <c r="AQ966" s="53"/>
      <c r="AR966" s="53"/>
      <c r="AX966" s="1"/>
      <c r="AY966" s="1"/>
      <c r="AZ966" s="1"/>
      <c r="BA966" s="1"/>
      <c r="BB966" s="1"/>
    </row>
    <row r="967" spans="1:54" x14ac:dyDescent="0.2">
      <c r="A967" s="158">
        <f t="shared" si="538"/>
        <v>42123</v>
      </c>
      <c r="B967" s="2">
        <f t="shared" si="520"/>
        <v>349264.62705193437</v>
      </c>
      <c r="C967" s="2">
        <f t="shared" si="539"/>
        <v>291509.65326605999</v>
      </c>
      <c r="D967" s="2">
        <f>SUM(Y967:Y$1074)</f>
        <v>5855.2904289300004</v>
      </c>
      <c r="E967" s="73">
        <f t="shared" si="521"/>
        <v>285654.36283712997</v>
      </c>
      <c r="F967" s="88">
        <f t="shared" si="551"/>
        <v>4160.34</v>
      </c>
      <c r="G967" s="3">
        <f>IF(AND(N967=1,N966&gt;1),VLOOKUP(A966,[1]Plan1!$BK$81:$BM$259,3),G966)</f>
        <v>4215.26</v>
      </c>
      <c r="H967" s="11">
        <f t="shared" si="552"/>
        <v>42050</v>
      </c>
      <c r="I967" s="11">
        <f t="shared" si="553"/>
        <v>42078</v>
      </c>
      <c r="J967" s="12">
        <f t="shared" si="522"/>
        <v>1.3200844161775249E-2</v>
      </c>
      <c r="K967" s="11">
        <f t="shared" si="540"/>
        <v>42138</v>
      </c>
      <c r="L967" s="11">
        <f t="shared" si="523"/>
        <v>42138</v>
      </c>
      <c r="M967" s="1">
        <f t="shared" si="545"/>
        <v>20</v>
      </c>
      <c r="N967" s="1">
        <f t="shared" si="524"/>
        <v>10</v>
      </c>
      <c r="O967" s="2">
        <f t="shared" si="525"/>
        <v>1.0065787799999999</v>
      </c>
      <c r="P967" s="13">
        <f t="shared" si="554"/>
        <v>1.01219891</v>
      </c>
      <c r="Q967" s="13">
        <f t="shared" si="546"/>
        <v>1.1894500423057266</v>
      </c>
      <c r="R967" s="2">
        <f t="shared" si="550"/>
        <v>1.1972751699999999</v>
      </c>
      <c r="S967" s="2">
        <f t="shared" si="541"/>
        <v>1.13180649</v>
      </c>
      <c r="T967" s="2">
        <f t="shared" si="526"/>
        <v>329932.51746417</v>
      </c>
      <c r="U967" s="2">
        <f t="shared" si="527"/>
        <v>771.76527936785783</v>
      </c>
      <c r="V967" s="2">
        <f t="shared" si="528"/>
        <v>56352.512989936484</v>
      </c>
      <c r="W967" s="2">
        <f t="shared" si="529"/>
        <v>348633.93153536436</v>
      </c>
      <c r="X967" s="17">
        <f t="shared" si="530"/>
        <v>0</v>
      </c>
      <c r="Y967" s="2">
        <f t="shared" si="531"/>
        <v>0</v>
      </c>
      <c r="Z967" s="72">
        <f t="shared" si="532"/>
        <v>0</v>
      </c>
      <c r="AA967" s="2">
        <f t="shared" si="533"/>
        <v>0</v>
      </c>
      <c r="AB967" s="12">
        <f t="shared" si="542"/>
        <v>4.6600000000000003E-2</v>
      </c>
      <c r="AC967" s="17">
        <f t="shared" si="534"/>
        <v>10</v>
      </c>
      <c r="AD967" s="17">
        <v>252</v>
      </c>
      <c r="AE967" s="13">
        <f t="shared" si="547"/>
        <v>1.0018090479999999</v>
      </c>
      <c r="AF967" s="2">
        <f t="shared" si="548"/>
        <v>596.86376084999995</v>
      </c>
      <c r="AG967" s="2">
        <f t="shared" si="536"/>
        <v>630.69551657</v>
      </c>
      <c r="AH967" s="3">
        <f t="shared" si="537"/>
        <v>0</v>
      </c>
      <c r="AI967" s="4" t="str">
        <f t="shared" si="549"/>
        <v>A+J=</v>
      </c>
      <c r="AJ967" s="11">
        <f t="shared" si="544"/>
        <v>42138</v>
      </c>
      <c r="AK967" s="11"/>
      <c r="AL967" s="4"/>
      <c r="AQ967" s="53"/>
      <c r="AR967" s="53"/>
      <c r="AX967" s="1"/>
      <c r="AY967" s="1"/>
      <c r="AZ967" s="1"/>
      <c r="BA967" s="1"/>
      <c r="BB967" s="1"/>
    </row>
    <row r="968" spans="1:54" x14ac:dyDescent="0.2">
      <c r="A968" s="158">
        <f t="shared" si="538"/>
        <v>42124</v>
      </c>
      <c r="B968" s="2">
        <f t="shared" si="520"/>
        <v>349552.53847172123</v>
      </c>
      <c r="C968" s="2">
        <f t="shared" si="539"/>
        <v>291509.65326605999</v>
      </c>
      <c r="D968" s="2">
        <f>SUM(Y968:Y$1074)</f>
        <v>5855.2904289300004</v>
      </c>
      <c r="E968" s="73">
        <f t="shared" si="521"/>
        <v>285654.36283712997</v>
      </c>
      <c r="F968" s="88">
        <f t="shared" si="551"/>
        <v>4160.34</v>
      </c>
      <c r="G968" s="3">
        <f>IF(AND(N968=1,N967&gt;1),VLOOKUP(A967,[1]Plan1!$BK$81:$BM$259,3),G967)</f>
        <v>4215.26</v>
      </c>
      <c r="H968" s="11">
        <f t="shared" si="552"/>
        <v>42050</v>
      </c>
      <c r="I968" s="11">
        <f t="shared" si="553"/>
        <v>42078</v>
      </c>
      <c r="J968" s="12">
        <f t="shared" si="522"/>
        <v>1.3200844161775249E-2</v>
      </c>
      <c r="K968" s="11">
        <f t="shared" si="540"/>
        <v>42138</v>
      </c>
      <c r="L968" s="11">
        <f t="shared" si="523"/>
        <v>42138</v>
      </c>
      <c r="M968" s="1">
        <f t="shared" si="545"/>
        <v>20</v>
      </c>
      <c r="N968" s="1">
        <f t="shared" si="524"/>
        <v>11</v>
      </c>
      <c r="O968" s="2">
        <f t="shared" si="525"/>
        <v>1.00723903</v>
      </c>
      <c r="P968" s="13">
        <f t="shared" si="554"/>
        <v>1.01219891</v>
      </c>
      <c r="Q968" s="13">
        <f t="shared" si="546"/>
        <v>1.1894500423057266</v>
      </c>
      <c r="R968" s="2">
        <f t="shared" si="550"/>
        <v>1.1980605</v>
      </c>
      <c r="S968" s="2">
        <f t="shared" si="541"/>
        <v>1.13180649</v>
      </c>
      <c r="T968" s="2">
        <f t="shared" si="526"/>
        <v>329932.51746417</v>
      </c>
      <c r="U968" s="2">
        <f t="shared" si="527"/>
        <v>771.76527936785783</v>
      </c>
      <c r="V968" s="2">
        <f t="shared" si="528"/>
        <v>56576.84593070337</v>
      </c>
      <c r="W968" s="2">
        <f t="shared" si="529"/>
        <v>348858.26447613124</v>
      </c>
      <c r="X968" s="17">
        <f t="shared" si="530"/>
        <v>0</v>
      </c>
      <c r="Y968" s="2">
        <f t="shared" si="531"/>
        <v>0</v>
      </c>
      <c r="Z968" s="72">
        <f t="shared" si="532"/>
        <v>0</v>
      </c>
      <c r="AA968" s="2">
        <f t="shared" si="533"/>
        <v>0</v>
      </c>
      <c r="AB968" s="12">
        <f t="shared" si="542"/>
        <v>4.6600000000000003E-2</v>
      </c>
      <c r="AC968" s="17">
        <f t="shared" si="534"/>
        <v>11</v>
      </c>
      <c r="AD968" s="17">
        <v>252</v>
      </c>
      <c r="AE968" s="13">
        <f t="shared" si="547"/>
        <v>1.001990132</v>
      </c>
      <c r="AF968" s="2">
        <f t="shared" si="548"/>
        <v>656.60926084000005</v>
      </c>
      <c r="AG968" s="2">
        <f t="shared" si="536"/>
        <v>694.27399559000003</v>
      </c>
      <c r="AH968" s="3">
        <f t="shared" si="537"/>
        <v>0</v>
      </c>
      <c r="AI968" s="4" t="str">
        <f t="shared" si="549"/>
        <v>A+J=</v>
      </c>
      <c r="AJ968" s="11">
        <f t="shared" si="544"/>
        <v>42138</v>
      </c>
      <c r="AK968" s="11"/>
      <c r="AL968" s="4"/>
      <c r="AQ968" s="53"/>
      <c r="AR968" s="53"/>
      <c r="AX968" s="1"/>
      <c r="AY968" s="1"/>
      <c r="AZ968" s="1"/>
      <c r="BA968" s="1"/>
      <c r="BB968" s="1"/>
    </row>
    <row r="969" spans="1:54" x14ac:dyDescent="0.2">
      <c r="A969" s="158">
        <f t="shared" si="538"/>
        <v>42125</v>
      </c>
      <c r="B969" s="2">
        <f t="shared" si="520"/>
        <v>349840.69473207049</v>
      </c>
      <c r="C969" s="2">
        <f t="shared" si="539"/>
        <v>291509.65326605999</v>
      </c>
      <c r="D969" s="2">
        <f>SUM(Y969:Y$1074)</f>
        <v>5855.2904289300004</v>
      </c>
      <c r="E969" s="73">
        <f t="shared" si="521"/>
        <v>285654.36283712997</v>
      </c>
      <c r="F969" s="88">
        <f t="shared" si="551"/>
        <v>4160.34</v>
      </c>
      <c r="G969" s="3">
        <f>IF(AND(N969=1,N968&gt;1),VLOOKUP(A968,[1]Plan1!$BK$81:$BM$259,3),G968)</f>
        <v>4215.26</v>
      </c>
      <c r="H969" s="11">
        <f t="shared" si="552"/>
        <v>42050</v>
      </c>
      <c r="I969" s="11">
        <f t="shared" si="553"/>
        <v>42078</v>
      </c>
      <c r="J969" s="12">
        <f t="shared" si="522"/>
        <v>1.3200844161775249E-2</v>
      </c>
      <c r="K969" s="11">
        <f t="shared" si="540"/>
        <v>42138</v>
      </c>
      <c r="L969" s="11">
        <f t="shared" si="523"/>
        <v>42138</v>
      </c>
      <c r="M969" s="1">
        <f t="shared" si="545"/>
        <v>20</v>
      </c>
      <c r="N969" s="1">
        <f t="shared" si="524"/>
        <v>12</v>
      </c>
      <c r="O969" s="2">
        <f t="shared" si="525"/>
        <v>1.0078997199999999</v>
      </c>
      <c r="P969" s="13">
        <f t="shared" si="554"/>
        <v>1.01219891</v>
      </c>
      <c r="Q969" s="13">
        <f t="shared" si="546"/>
        <v>1.1894500423057266</v>
      </c>
      <c r="R969" s="2">
        <f t="shared" si="550"/>
        <v>1.1988463600000001</v>
      </c>
      <c r="S969" s="2">
        <f t="shared" si="541"/>
        <v>1.13180649</v>
      </c>
      <c r="T969" s="2">
        <f t="shared" si="526"/>
        <v>329932.51746417</v>
      </c>
      <c r="U969" s="2">
        <f t="shared" si="527"/>
        <v>771.76527936785783</v>
      </c>
      <c r="V969" s="2">
        <f t="shared" si="528"/>
        <v>56801.330268282596</v>
      </c>
      <c r="W969" s="2">
        <f t="shared" si="529"/>
        <v>349082.74881371047</v>
      </c>
      <c r="X969" s="17">
        <f t="shared" si="530"/>
        <v>0</v>
      </c>
      <c r="Y969" s="2">
        <f t="shared" si="531"/>
        <v>0</v>
      </c>
      <c r="Z969" s="72">
        <f t="shared" si="532"/>
        <v>0</v>
      </c>
      <c r="AA969" s="2">
        <f t="shared" si="533"/>
        <v>0</v>
      </c>
      <c r="AB969" s="12">
        <f t="shared" si="542"/>
        <v>4.6600000000000003E-2</v>
      </c>
      <c r="AC969" s="17">
        <f t="shared" si="534"/>
        <v>12</v>
      </c>
      <c r="AD969" s="17">
        <v>252</v>
      </c>
      <c r="AE969" s="13">
        <f t="shared" si="547"/>
        <v>1.00217125</v>
      </c>
      <c r="AF969" s="2">
        <f t="shared" si="548"/>
        <v>716.36597854000001</v>
      </c>
      <c r="AG969" s="2">
        <f t="shared" si="536"/>
        <v>757.94591835999995</v>
      </c>
      <c r="AH969" s="3">
        <f t="shared" si="537"/>
        <v>0</v>
      </c>
      <c r="AI969" s="4" t="str">
        <f t="shared" si="549"/>
        <v>A+J=</v>
      </c>
      <c r="AJ969" s="11">
        <f t="shared" si="544"/>
        <v>42138</v>
      </c>
      <c r="AK969" s="11"/>
      <c r="AL969" s="4"/>
      <c r="AQ969" s="53"/>
      <c r="AR969" s="53"/>
      <c r="AX969" s="1"/>
      <c r="AY969" s="1"/>
      <c r="AZ969" s="1"/>
      <c r="BA969" s="1"/>
      <c r="BB969" s="1"/>
    </row>
    <row r="970" spans="1:54" x14ac:dyDescent="0.2">
      <c r="A970" s="158">
        <f t="shared" si="538"/>
        <v>42126</v>
      </c>
      <c r="B970" s="2">
        <f t="shared" ref="B970:B1033" si="555">(W970+AG970)</f>
        <v>349840.69473207049</v>
      </c>
      <c r="C970" s="2">
        <f t="shared" si="539"/>
        <v>291509.65326605999</v>
      </c>
      <c r="D970" s="2">
        <f>SUM(Y970:Y$1074)</f>
        <v>5855.2904289300004</v>
      </c>
      <c r="E970" s="73">
        <f t="shared" ref="E970:E1033" si="556">(C970-D970)</f>
        <v>285654.36283712997</v>
      </c>
      <c r="F970" s="88">
        <f t="shared" si="551"/>
        <v>4160.34</v>
      </c>
      <c r="G970" s="3">
        <f>IF(AND(N970=1,N969&gt;1),VLOOKUP(A969,[1]Plan1!$BK$81:$BM$259,3),G969)</f>
        <v>4215.26</v>
      </c>
      <c r="H970" s="11">
        <f t="shared" si="552"/>
        <v>42050</v>
      </c>
      <c r="I970" s="11">
        <f t="shared" si="553"/>
        <v>42078</v>
      </c>
      <c r="J970" s="12">
        <f t="shared" ref="J970:J1033" si="557">(G970/F970)-1</f>
        <v>1.3200844161775249E-2</v>
      </c>
      <c r="K970" s="11">
        <f t="shared" si="540"/>
        <v>42138</v>
      </c>
      <c r="L970" s="11">
        <f t="shared" ref="L970:L1033" si="558">IF(A970&gt;L969,K970,L969)</f>
        <v>42138</v>
      </c>
      <c r="M970" s="1">
        <f t="shared" si="545"/>
        <v>20</v>
      </c>
      <c r="N970" s="1">
        <f t="shared" ref="N970:N1033" si="559">(M970-(NETWORKDAYS(A970,L970,$AN$194:$AN$348)-1))</f>
        <v>12</v>
      </c>
      <c r="O970" s="2">
        <f t="shared" ref="O970:O1033" si="560">TRUNC((G970/F970)^TRUNC((N970/M970),9),8)</f>
        <v>1.0078997199999999</v>
      </c>
      <c r="P970" s="13">
        <f t="shared" si="554"/>
        <v>1.01219891</v>
      </c>
      <c r="Q970" s="13">
        <f t="shared" si="546"/>
        <v>1.1894500423057266</v>
      </c>
      <c r="R970" s="2">
        <f t="shared" si="550"/>
        <v>1.1988463600000001</v>
      </c>
      <c r="S970" s="2">
        <f t="shared" si="541"/>
        <v>1.13180649</v>
      </c>
      <c r="T970" s="2">
        <f t="shared" ref="T970:T1033" si="561">TRUNC(C970*S970,8)</f>
        <v>329932.51746417</v>
      </c>
      <c r="U970" s="2">
        <f t="shared" ref="U970:U1033" si="562">(D970*(S970-1))</f>
        <v>771.76527936785783</v>
      </c>
      <c r="V970" s="2">
        <f t="shared" ref="V970:V1033" si="563">(E970*(R970-1))</f>
        <v>56801.330268282596</v>
      </c>
      <c r="W970" s="2">
        <f t="shared" ref="W970:W1033" si="564">(C970+U970+V970)</f>
        <v>349082.74881371047</v>
      </c>
      <c r="X970" s="17">
        <f t="shared" ref="X970:X1033" si="565">IF(VLOOKUP(A970,AN$10:AU$190,8)=VLOOKUP(A969,AN$10:AU$190,8),0,VLOOKUP(A970,AN$10:AU$190,8))</f>
        <v>0</v>
      </c>
      <c r="Y970" s="2">
        <f t="shared" ref="Y970:Y1033" si="566">IF(X970&gt;0,VLOOKUP(A970,AN$12:AR$190,5),0)</f>
        <v>0</v>
      </c>
      <c r="Z970" s="72">
        <f t="shared" ref="Z970:Z1033" si="567">IF(X970&gt;0,VLOOKUP($A970,$AN$10:$AS$190,6),0)</f>
        <v>0</v>
      </c>
      <c r="AA970" s="2">
        <f t="shared" ref="AA970:AA1033" si="568">IF(Z970&gt;0,TRUNC(Z970*T970,8),0)</f>
        <v>0</v>
      </c>
      <c r="AB970" s="12">
        <f t="shared" si="542"/>
        <v>4.6600000000000003E-2</v>
      </c>
      <c r="AC970" s="17">
        <f t="shared" ref="AC970:AC1033" si="569">N970</f>
        <v>12</v>
      </c>
      <c r="AD970" s="17">
        <v>252</v>
      </c>
      <c r="AE970" s="13">
        <f t="shared" si="547"/>
        <v>1.00217125</v>
      </c>
      <c r="AF970" s="2">
        <f t="shared" si="548"/>
        <v>716.36597854000001</v>
      </c>
      <c r="AG970" s="2">
        <f t="shared" ref="AG970:AG1033" si="570">TRUNC((W970*(AE970-1)),8)</f>
        <v>757.94591835999995</v>
      </c>
      <c r="AH970" s="3">
        <f t="shared" ref="AH970:AH1033" si="571">IF(AA970&gt;0,AA970+AF970,0)</f>
        <v>0</v>
      </c>
      <c r="AI970" s="4" t="str">
        <f t="shared" si="549"/>
        <v>A+J=</v>
      </c>
      <c r="AJ970" s="11">
        <f t="shared" si="544"/>
        <v>42138</v>
      </c>
      <c r="AK970" s="11"/>
      <c r="AL970" s="4"/>
      <c r="AQ970" s="53"/>
      <c r="AR970" s="53"/>
      <c r="AX970" s="1"/>
      <c r="AY970" s="1"/>
      <c r="AZ970" s="1"/>
      <c r="BA970" s="1"/>
      <c r="BB970" s="1"/>
    </row>
    <row r="971" spans="1:54" x14ac:dyDescent="0.2">
      <c r="A971" s="158">
        <f t="shared" ref="A971:A1034" si="572">(A970+1)</f>
        <v>42127</v>
      </c>
      <c r="B971" s="2">
        <f t="shared" si="555"/>
        <v>349840.69473207049</v>
      </c>
      <c r="C971" s="2">
        <f t="shared" ref="C971:C1034" si="573">TRUNC(IF(X970&gt;0,VLOOKUP(A970,$AN$12:$AO$190,2),C970),8)</f>
        <v>291509.65326605999</v>
      </c>
      <c r="D971" s="2">
        <f>SUM(Y971:Y$1074)</f>
        <v>5855.2904289300004</v>
      </c>
      <c r="E971" s="73">
        <f t="shared" si="556"/>
        <v>285654.36283712997</v>
      </c>
      <c r="F971" s="88">
        <f t="shared" si="551"/>
        <v>4160.34</v>
      </c>
      <c r="G971" s="3">
        <f>IF(AND(N971=1,N970&gt;1),VLOOKUP(A970,[1]Plan1!$BK$81:$BM$259,3),G970)</f>
        <v>4215.26</v>
      </c>
      <c r="H971" s="11">
        <f t="shared" si="552"/>
        <v>42050</v>
      </c>
      <c r="I971" s="11">
        <f t="shared" si="553"/>
        <v>42078</v>
      </c>
      <c r="J971" s="12">
        <f t="shared" si="557"/>
        <v>1.3200844161775249E-2</v>
      </c>
      <c r="K971" s="11">
        <f t="shared" ref="K971:K1034" si="574">IF(DAY(A971)=14,VLOOKUP(A971,AR$194:AW$373,4),K970)</f>
        <v>42138</v>
      </c>
      <c r="L971" s="11">
        <f t="shared" si="558"/>
        <v>42138</v>
      </c>
      <c r="M971" s="1">
        <f t="shared" si="545"/>
        <v>20</v>
      </c>
      <c r="N971" s="1">
        <f t="shared" si="559"/>
        <v>12</v>
      </c>
      <c r="O971" s="2">
        <f t="shared" si="560"/>
        <v>1.0078997199999999</v>
      </c>
      <c r="P971" s="13">
        <f t="shared" si="554"/>
        <v>1.01219891</v>
      </c>
      <c r="Q971" s="13">
        <f t="shared" si="546"/>
        <v>1.1894500423057266</v>
      </c>
      <c r="R971" s="2">
        <f t="shared" si="550"/>
        <v>1.1988463600000001</v>
      </c>
      <c r="S971" s="2">
        <f t="shared" ref="S971:S1034" si="575">IF(AND(X971&gt;0,MONTH(A971)=9),R971,S970)</f>
        <v>1.13180649</v>
      </c>
      <c r="T971" s="2">
        <f t="shared" si="561"/>
        <v>329932.51746417</v>
      </c>
      <c r="U971" s="2">
        <f t="shared" si="562"/>
        <v>771.76527936785783</v>
      </c>
      <c r="V971" s="2">
        <f t="shared" si="563"/>
        <v>56801.330268282596</v>
      </c>
      <c r="W971" s="2">
        <f t="shared" si="564"/>
        <v>349082.74881371047</v>
      </c>
      <c r="X971" s="17">
        <f t="shared" si="565"/>
        <v>0</v>
      </c>
      <c r="Y971" s="2">
        <f t="shared" si="566"/>
        <v>0</v>
      </c>
      <c r="Z971" s="72">
        <f t="shared" si="567"/>
        <v>0</v>
      </c>
      <c r="AA971" s="2">
        <f t="shared" si="568"/>
        <v>0</v>
      </c>
      <c r="AB971" s="12">
        <f t="shared" ref="AB971:AB1034" si="576">(AB970)</f>
        <v>4.6600000000000003E-2</v>
      </c>
      <c r="AC971" s="17">
        <f t="shared" si="569"/>
        <v>12</v>
      </c>
      <c r="AD971" s="17">
        <v>252</v>
      </c>
      <c r="AE971" s="13">
        <f t="shared" si="547"/>
        <v>1.00217125</v>
      </c>
      <c r="AF971" s="2">
        <f t="shared" si="548"/>
        <v>716.36597854000001</v>
      </c>
      <c r="AG971" s="2">
        <f t="shared" si="570"/>
        <v>757.94591835999995</v>
      </c>
      <c r="AH971" s="3">
        <f t="shared" si="571"/>
        <v>0</v>
      </c>
      <c r="AI971" s="4" t="str">
        <f t="shared" si="549"/>
        <v>A+J=</v>
      </c>
      <c r="AJ971" s="11">
        <f t="shared" ref="AJ971:AJ1034" si="577">IF(X970&gt;0,VLOOKUP(A970,$AN$10:$AW$190,9),AJ970)</f>
        <v>42138</v>
      </c>
      <c r="AK971" s="11"/>
      <c r="AL971" s="4"/>
      <c r="AQ971" s="53"/>
      <c r="AR971" s="53"/>
      <c r="AX971" s="1"/>
      <c r="AY971" s="1"/>
      <c r="AZ971" s="1"/>
      <c r="BA971" s="1"/>
      <c r="BB971" s="1"/>
    </row>
    <row r="972" spans="1:54" x14ac:dyDescent="0.2">
      <c r="A972" s="158">
        <f t="shared" si="572"/>
        <v>42128</v>
      </c>
      <c r="B972" s="2">
        <f t="shared" si="555"/>
        <v>349840.69473207049</v>
      </c>
      <c r="C972" s="2">
        <f t="shared" si="573"/>
        <v>291509.65326605999</v>
      </c>
      <c r="D972" s="2">
        <f>SUM(Y972:Y$1074)</f>
        <v>5855.2904289300004</v>
      </c>
      <c r="E972" s="73">
        <f t="shared" si="556"/>
        <v>285654.36283712997</v>
      </c>
      <c r="F972" s="88">
        <f t="shared" si="551"/>
        <v>4160.34</v>
      </c>
      <c r="G972" s="3">
        <f>IF(AND(N972=1,N971&gt;1),VLOOKUP(A971,[1]Plan1!$BK$81:$BM$259,3),G971)</f>
        <v>4215.26</v>
      </c>
      <c r="H972" s="11">
        <f t="shared" si="552"/>
        <v>42050</v>
      </c>
      <c r="I972" s="11">
        <f t="shared" si="553"/>
        <v>42078</v>
      </c>
      <c r="J972" s="12">
        <f t="shared" si="557"/>
        <v>1.3200844161775249E-2</v>
      </c>
      <c r="K972" s="11">
        <f t="shared" si="574"/>
        <v>42138</v>
      </c>
      <c r="L972" s="11">
        <f t="shared" si="558"/>
        <v>42138</v>
      </c>
      <c r="M972" s="1">
        <f t="shared" si="545"/>
        <v>20</v>
      </c>
      <c r="N972" s="1">
        <f t="shared" si="559"/>
        <v>12</v>
      </c>
      <c r="O972" s="2">
        <f t="shared" si="560"/>
        <v>1.0078997199999999</v>
      </c>
      <c r="P972" s="13">
        <f t="shared" si="554"/>
        <v>1.01219891</v>
      </c>
      <c r="Q972" s="13">
        <f t="shared" si="546"/>
        <v>1.1894500423057266</v>
      </c>
      <c r="R972" s="2">
        <f t="shared" si="550"/>
        <v>1.1988463600000001</v>
      </c>
      <c r="S972" s="2">
        <f t="shared" si="575"/>
        <v>1.13180649</v>
      </c>
      <c r="T972" s="2">
        <f t="shared" si="561"/>
        <v>329932.51746417</v>
      </c>
      <c r="U972" s="2">
        <f t="shared" si="562"/>
        <v>771.76527936785783</v>
      </c>
      <c r="V972" s="2">
        <f t="shared" si="563"/>
        <v>56801.330268282596</v>
      </c>
      <c r="W972" s="2">
        <f t="shared" si="564"/>
        <v>349082.74881371047</v>
      </c>
      <c r="X972" s="17">
        <f t="shared" si="565"/>
        <v>0</v>
      </c>
      <c r="Y972" s="2">
        <f t="shared" si="566"/>
        <v>0</v>
      </c>
      <c r="Z972" s="72">
        <f t="shared" si="567"/>
        <v>0</v>
      </c>
      <c r="AA972" s="2">
        <f t="shared" si="568"/>
        <v>0</v>
      </c>
      <c r="AB972" s="12">
        <f t="shared" si="576"/>
        <v>4.6600000000000003E-2</v>
      </c>
      <c r="AC972" s="17">
        <f t="shared" si="569"/>
        <v>12</v>
      </c>
      <c r="AD972" s="17">
        <v>252</v>
      </c>
      <c r="AE972" s="13">
        <f t="shared" si="547"/>
        <v>1.00217125</v>
      </c>
      <c r="AF972" s="2">
        <f t="shared" si="548"/>
        <v>716.36597854000001</v>
      </c>
      <c r="AG972" s="2">
        <f t="shared" si="570"/>
        <v>757.94591835999995</v>
      </c>
      <c r="AH972" s="3">
        <f t="shared" si="571"/>
        <v>0</v>
      </c>
      <c r="AI972" s="4" t="str">
        <f t="shared" si="549"/>
        <v>A+J=</v>
      </c>
      <c r="AJ972" s="11">
        <f t="shared" si="577"/>
        <v>42138</v>
      </c>
      <c r="AK972" s="11"/>
      <c r="AL972" s="4"/>
      <c r="AQ972" s="53"/>
      <c r="AR972" s="53"/>
      <c r="AX972" s="1"/>
      <c r="AY972" s="1"/>
      <c r="AZ972" s="1"/>
      <c r="BA972" s="1"/>
      <c r="BB972" s="1"/>
    </row>
    <row r="973" spans="1:54" x14ac:dyDescent="0.2">
      <c r="A973" s="158">
        <f t="shared" si="572"/>
        <v>42129</v>
      </c>
      <c r="B973" s="2">
        <f t="shared" si="555"/>
        <v>350129.08951298468</v>
      </c>
      <c r="C973" s="2">
        <f t="shared" si="573"/>
        <v>291509.65326605999</v>
      </c>
      <c r="D973" s="2">
        <f>SUM(Y973:Y$1074)</f>
        <v>5855.2904289300004</v>
      </c>
      <c r="E973" s="73">
        <f t="shared" si="556"/>
        <v>285654.36283712997</v>
      </c>
      <c r="F973" s="88">
        <f t="shared" si="551"/>
        <v>4160.34</v>
      </c>
      <c r="G973" s="3">
        <f>IF(AND(N973=1,N972&gt;1),VLOOKUP(A972,[1]Plan1!$BK$81:$BM$259,3),G972)</f>
        <v>4215.26</v>
      </c>
      <c r="H973" s="11">
        <f t="shared" si="552"/>
        <v>42050</v>
      </c>
      <c r="I973" s="11">
        <f t="shared" si="553"/>
        <v>42078</v>
      </c>
      <c r="J973" s="12">
        <f t="shared" si="557"/>
        <v>1.3200844161775249E-2</v>
      </c>
      <c r="K973" s="11">
        <f t="shared" si="574"/>
        <v>42138</v>
      </c>
      <c r="L973" s="11">
        <f t="shared" si="558"/>
        <v>42138</v>
      </c>
      <c r="M973" s="1">
        <f t="shared" si="545"/>
        <v>20</v>
      </c>
      <c r="N973" s="1">
        <f t="shared" si="559"/>
        <v>13</v>
      </c>
      <c r="O973" s="2">
        <f t="shared" si="560"/>
        <v>1.0085608399999999</v>
      </c>
      <c r="P973" s="13">
        <f t="shared" si="554"/>
        <v>1.01219891</v>
      </c>
      <c r="Q973" s="13">
        <f t="shared" si="546"/>
        <v>1.1894500423057266</v>
      </c>
      <c r="R973" s="2">
        <f t="shared" si="550"/>
        <v>1.19963273</v>
      </c>
      <c r="S973" s="2">
        <f t="shared" si="575"/>
        <v>1.13180649</v>
      </c>
      <c r="T973" s="2">
        <f t="shared" si="561"/>
        <v>329932.51746417</v>
      </c>
      <c r="U973" s="2">
        <f t="shared" si="562"/>
        <v>771.76527936785783</v>
      </c>
      <c r="V973" s="2">
        <f t="shared" si="563"/>
        <v>57025.960289586808</v>
      </c>
      <c r="W973" s="2">
        <f t="shared" si="564"/>
        <v>349307.37883501465</v>
      </c>
      <c r="X973" s="17">
        <f t="shared" si="565"/>
        <v>0</v>
      </c>
      <c r="Y973" s="2">
        <f t="shared" si="566"/>
        <v>0</v>
      </c>
      <c r="Z973" s="72">
        <f t="shared" si="567"/>
        <v>0</v>
      </c>
      <c r="AA973" s="2">
        <f t="shared" si="568"/>
        <v>0</v>
      </c>
      <c r="AB973" s="12">
        <f t="shared" si="576"/>
        <v>4.6600000000000003E-2</v>
      </c>
      <c r="AC973" s="17">
        <f t="shared" si="569"/>
        <v>13</v>
      </c>
      <c r="AD973" s="17">
        <v>252</v>
      </c>
      <c r="AE973" s="13">
        <f t="shared" si="547"/>
        <v>1.0023523999999999</v>
      </c>
      <c r="AF973" s="2">
        <f t="shared" si="548"/>
        <v>776.13325408000003</v>
      </c>
      <c r="AG973" s="2">
        <f t="shared" si="570"/>
        <v>821.71067797000001</v>
      </c>
      <c r="AH973" s="3">
        <f t="shared" si="571"/>
        <v>0</v>
      </c>
      <c r="AI973" s="4" t="str">
        <f t="shared" si="549"/>
        <v>A+J=</v>
      </c>
      <c r="AJ973" s="11">
        <f t="shared" si="577"/>
        <v>42138</v>
      </c>
      <c r="AK973" s="11"/>
      <c r="AL973" s="4"/>
      <c r="AQ973" s="53"/>
      <c r="AR973" s="53"/>
      <c r="AX973" s="1"/>
      <c r="AY973" s="1"/>
      <c r="AZ973" s="1"/>
      <c r="BA973" s="1"/>
      <c r="BB973" s="1"/>
    </row>
    <row r="974" spans="1:54" x14ac:dyDescent="0.2">
      <c r="A974" s="158">
        <f t="shared" si="572"/>
        <v>42130</v>
      </c>
      <c r="B974" s="2">
        <f t="shared" si="555"/>
        <v>350417.72326473391</v>
      </c>
      <c r="C974" s="2">
        <f t="shared" si="573"/>
        <v>291509.65326605999</v>
      </c>
      <c r="D974" s="2">
        <f>SUM(Y974:Y$1074)</f>
        <v>5855.2904289300004</v>
      </c>
      <c r="E974" s="73">
        <f t="shared" si="556"/>
        <v>285654.36283712997</v>
      </c>
      <c r="F974" s="88">
        <f t="shared" si="551"/>
        <v>4160.34</v>
      </c>
      <c r="G974" s="3">
        <f>IF(AND(N974=1,N973&gt;1),VLOOKUP(A973,[1]Plan1!$BK$81:$BM$259,3),G973)</f>
        <v>4215.26</v>
      </c>
      <c r="H974" s="11">
        <f t="shared" si="552"/>
        <v>42050</v>
      </c>
      <c r="I974" s="11">
        <f t="shared" si="553"/>
        <v>42078</v>
      </c>
      <c r="J974" s="12">
        <f t="shared" si="557"/>
        <v>1.3200844161775249E-2</v>
      </c>
      <c r="K974" s="11">
        <f t="shared" si="574"/>
        <v>42138</v>
      </c>
      <c r="L974" s="11">
        <f t="shared" si="558"/>
        <v>42138</v>
      </c>
      <c r="M974" s="1">
        <f t="shared" si="545"/>
        <v>20</v>
      </c>
      <c r="N974" s="1">
        <f t="shared" si="559"/>
        <v>14</v>
      </c>
      <c r="O974" s="2">
        <f t="shared" si="560"/>
        <v>1.0092223899999999</v>
      </c>
      <c r="P974" s="13">
        <f t="shared" si="554"/>
        <v>1.01219891</v>
      </c>
      <c r="Q974" s="13">
        <f t="shared" si="546"/>
        <v>1.1894500423057266</v>
      </c>
      <c r="R974" s="2">
        <f t="shared" si="550"/>
        <v>1.20041961</v>
      </c>
      <c r="S974" s="2">
        <f t="shared" si="575"/>
        <v>1.13180649</v>
      </c>
      <c r="T974" s="2">
        <f t="shared" si="561"/>
        <v>329932.51746417</v>
      </c>
      <c r="U974" s="2">
        <f t="shared" si="562"/>
        <v>771.76527936785783</v>
      </c>
      <c r="V974" s="2">
        <f t="shared" si="563"/>
        <v>57250.735994616072</v>
      </c>
      <c r="W974" s="2">
        <f t="shared" si="564"/>
        <v>349532.15454004391</v>
      </c>
      <c r="X974" s="17">
        <f t="shared" si="565"/>
        <v>0</v>
      </c>
      <c r="Y974" s="2">
        <f t="shared" si="566"/>
        <v>0</v>
      </c>
      <c r="Z974" s="72">
        <f t="shared" si="567"/>
        <v>0</v>
      </c>
      <c r="AA974" s="2">
        <f t="shared" si="568"/>
        <v>0</v>
      </c>
      <c r="AB974" s="12">
        <f t="shared" si="576"/>
        <v>4.6600000000000003E-2</v>
      </c>
      <c r="AC974" s="17">
        <f t="shared" si="569"/>
        <v>14</v>
      </c>
      <c r="AD974" s="17">
        <v>252</v>
      </c>
      <c r="AE974" s="13">
        <f t="shared" si="547"/>
        <v>1.002533583</v>
      </c>
      <c r="AF974" s="2">
        <f t="shared" si="548"/>
        <v>835.91141739</v>
      </c>
      <c r="AG974" s="2">
        <f t="shared" si="570"/>
        <v>885.56872468999995</v>
      </c>
      <c r="AH974" s="3">
        <f t="shared" si="571"/>
        <v>0</v>
      </c>
      <c r="AI974" s="4" t="str">
        <f t="shared" si="549"/>
        <v>A+J=</v>
      </c>
      <c r="AJ974" s="11">
        <f t="shared" si="577"/>
        <v>42138</v>
      </c>
      <c r="AK974" s="11"/>
      <c r="AL974" s="4"/>
      <c r="AQ974" s="53"/>
      <c r="AR974" s="53"/>
      <c r="AX974" s="1"/>
      <c r="AY974" s="1"/>
      <c r="AZ974" s="1"/>
      <c r="BA974" s="1"/>
      <c r="BB974" s="1"/>
    </row>
    <row r="975" spans="1:54" x14ac:dyDescent="0.2">
      <c r="A975" s="158">
        <f t="shared" si="572"/>
        <v>42131</v>
      </c>
      <c r="B975" s="2">
        <f t="shared" si="555"/>
        <v>350706.59860331193</v>
      </c>
      <c r="C975" s="2">
        <f t="shared" si="573"/>
        <v>291509.65326605999</v>
      </c>
      <c r="D975" s="2">
        <f>SUM(Y975:Y$1074)</f>
        <v>5855.2904289300004</v>
      </c>
      <c r="E975" s="73">
        <f t="shared" si="556"/>
        <v>285654.36283712997</v>
      </c>
      <c r="F975" s="88">
        <f t="shared" si="551"/>
        <v>4160.34</v>
      </c>
      <c r="G975" s="3">
        <f>IF(AND(N975=1,N974&gt;1),VLOOKUP(A974,[1]Plan1!$BK$81:$BM$259,3),G974)</f>
        <v>4215.26</v>
      </c>
      <c r="H975" s="11">
        <f t="shared" si="552"/>
        <v>42050</v>
      </c>
      <c r="I975" s="11">
        <f t="shared" si="553"/>
        <v>42078</v>
      </c>
      <c r="J975" s="12">
        <f t="shared" si="557"/>
        <v>1.3200844161775249E-2</v>
      </c>
      <c r="K975" s="11">
        <f t="shared" si="574"/>
        <v>42138</v>
      </c>
      <c r="L975" s="11">
        <f t="shared" si="558"/>
        <v>42138</v>
      </c>
      <c r="M975" s="1">
        <f t="shared" si="545"/>
        <v>20</v>
      </c>
      <c r="N975" s="1">
        <f t="shared" si="559"/>
        <v>15</v>
      </c>
      <c r="O975" s="2">
        <f t="shared" si="560"/>
        <v>1.0098843799999999</v>
      </c>
      <c r="P975" s="13">
        <f t="shared" si="554"/>
        <v>1.01219891</v>
      </c>
      <c r="Q975" s="13">
        <f t="shared" si="546"/>
        <v>1.1894500423057266</v>
      </c>
      <c r="R975" s="2">
        <f t="shared" si="550"/>
        <v>1.2012070100000001</v>
      </c>
      <c r="S975" s="2">
        <f t="shared" si="575"/>
        <v>1.13180649</v>
      </c>
      <c r="T975" s="2">
        <f t="shared" si="561"/>
        <v>329932.51746417</v>
      </c>
      <c r="U975" s="2">
        <f t="shared" si="562"/>
        <v>771.76527936785783</v>
      </c>
      <c r="V975" s="2">
        <f t="shared" si="563"/>
        <v>57475.660239914061</v>
      </c>
      <c r="W975" s="2">
        <f t="shared" si="564"/>
        <v>349757.07878534193</v>
      </c>
      <c r="X975" s="17">
        <f t="shared" si="565"/>
        <v>0</v>
      </c>
      <c r="Y975" s="2">
        <f t="shared" si="566"/>
        <v>0</v>
      </c>
      <c r="Z975" s="72">
        <f t="shared" si="567"/>
        <v>0</v>
      </c>
      <c r="AA975" s="2">
        <f t="shared" si="568"/>
        <v>0</v>
      </c>
      <c r="AB975" s="12">
        <f t="shared" si="576"/>
        <v>4.6600000000000003E-2</v>
      </c>
      <c r="AC975" s="17">
        <f t="shared" si="569"/>
        <v>15</v>
      </c>
      <c r="AD975" s="17">
        <v>252</v>
      </c>
      <c r="AE975" s="13">
        <f t="shared" si="547"/>
        <v>1.002714798</v>
      </c>
      <c r="AF975" s="2">
        <f t="shared" si="548"/>
        <v>895.70013854000001</v>
      </c>
      <c r="AG975" s="2">
        <f t="shared" si="570"/>
        <v>949.51981796999996</v>
      </c>
      <c r="AH975" s="3">
        <f t="shared" si="571"/>
        <v>0</v>
      </c>
      <c r="AI975" s="4" t="str">
        <f t="shared" si="549"/>
        <v>A+J=</v>
      </c>
      <c r="AJ975" s="11">
        <f t="shared" si="577"/>
        <v>42138</v>
      </c>
      <c r="AK975" s="11"/>
      <c r="AL975" s="4"/>
      <c r="AQ975" s="53"/>
      <c r="AR975" s="53"/>
      <c r="AX975" s="1"/>
      <c r="AY975" s="1"/>
      <c r="AZ975" s="1"/>
      <c r="BA975" s="1"/>
      <c r="BB975" s="1"/>
    </row>
    <row r="976" spans="1:54" x14ac:dyDescent="0.2">
      <c r="A976" s="158">
        <f t="shared" si="572"/>
        <v>42132</v>
      </c>
      <c r="B976" s="2">
        <f t="shared" si="555"/>
        <v>350995.71633101848</v>
      </c>
      <c r="C976" s="2">
        <f t="shared" si="573"/>
        <v>291509.65326605999</v>
      </c>
      <c r="D976" s="2">
        <f>SUM(Y976:Y$1074)</f>
        <v>5855.2904289300004</v>
      </c>
      <c r="E976" s="73">
        <f t="shared" si="556"/>
        <v>285654.36283712997</v>
      </c>
      <c r="F976" s="88">
        <f t="shared" si="551"/>
        <v>4160.34</v>
      </c>
      <c r="G976" s="3">
        <f>IF(AND(N976=1,N975&gt;1),VLOOKUP(A975,[1]Plan1!$BK$81:$BM$259,3),G975)</f>
        <v>4215.26</v>
      </c>
      <c r="H976" s="11">
        <f t="shared" si="552"/>
        <v>42050</v>
      </c>
      <c r="I976" s="11">
        <f t="shared" si="553"/>
        <v>42078</v>
      </c>
      <c r="J976" s="12">
        <f t="shared" si="557"/>
        <v>1.3200844161775249E-2</v>
      </c>
      <c r="K976" s="11">
        <f t="shared" si="574"/>
        <v>42138</v>
      </c>
      <c r="L976" s="11">
        <f t="shared" si="558"/>
        <v>42138</v>
      </c>
      <c r="M976" s="1">
        <f t="shared" si="545"/>
        <v>20</v>
      </c>
      <c r="N976" s="1">
        <f t="shared" si="559"/>
        <v>16</v>
      </c>
      <c r="O976" s="2">
        <f t="shared" si="560"/>
        <v>1.0105468</v>
      </c>
      <c r="P976" s="13">
        <f t="shared" si="554"/>
        <v>1.01219891</v>
      </c>
      <c r="Q976" s="13">
        <f t="shared" si="546"/>
        <v>1.1894500423057266</v>
      </c>
      <c r="R976" s="2">
        <f t="shared" si="550"/>
        <v>1.2019949299999999</v>
      </c>
      <c r="S976" s="2">
        <f t="shared" si="575"/>
        <v>1.13180649</v>
      </c>
      <c r="T976" s="2">
        <f t="shared" si="561"/>
        <v>329932.51746417</v>
      </c>
      <c r="U976" s="2">
        <f t="shared" si="562"/>
        <v>771.76527936785783</v>
      </c>
      <c r="V976" s="2">
        <f t="shared" si="563"/>
        <v>57700.733025480644</v>
      </c>
      <c r="W976" s="2">
        <f t="shared" si="564"/>
        <v>349982.15157090849</v>
      </c>
      <c r="X976" s="17">
        <f t="shared" si="565"/>
        <v>0</v>
      </c>
      <c r="Y976" s="2">
        <f t="shared" si="566"/>
        <v>0</v>
      </c>
      <c r="Z976" s="72">
        <f t="shared" si="567"/>
        <v>0</v>
      </c>
      <c r="AA976" s="2">
        <f t="shared" si="568"/>
        <v>0</v>
      </c>
      <c r="AB976" s="12">
        <f t="shared" si="576"/>
        <v>4.6600000000000003E-2</v>
      </c>
      <c r="AC976" s="17">
        <f t="shared" si="569"/>
        <v>16</v>
      </c>
      <c r="AD976" s="17">
        <v>252</v>
      </c>
      <c r="AE976" s="13">
        <f t="shared" si="547"/>
        <v>1.0028960469999999</v>
      </c>
      <c r="AF976" s="2">
        <f t="shared" si="548"/>
        <v>955.50007740000001</v>
      </c>
      <c r="AG976" s="2">
        <f t="shared" si="570"/>
        <v>1013.56476011</v>
      </c>
      <c r="AH976" s="3">
        <f t="shared" si="571"/>
        <v>0</v>
      </c>
      <c r="AI976" s="4" t="str">
        <f t="shared" si="549"/>
        <v>A+J=</v>
      </c>
      <c r="AJ976" s="11">
        <f t="shared" si="577"/>
        <v>42138</v>
      </c>
      <c r="AK976" s="11"/>
      <c r="AL976" s="4"/>
      <c r="AQ976" s="53"/>
      <c r="AR976" s="53"/>
      <c r="AX976" s="1"/>
      <c r="AY976" s="1"/>
      <c r="AZ976" s="1"/>
      <c r="BA976" s="1"/>
      <c r="BB976" s="1"/>
    </row>
    <row r="977" spans="1:54" x14ac:dyDescent="0.2">
      <c r="A977" s="158">
        <f t="shared" si="572"/>
        <v>42133</v>
      </c>
      <c r="B977" s="2">
        <f t="shared" si="555"/>
        <v>351285.07585116383</v>
      </c>
      <c r="C977" s="2">
        <f t="shared" si="573"/>
        <v>291509.65326605999</v>
      </c>
      <c r="D977" s="2">
        <f>SUM(Y977:Y$1074)</f>
        <v>5855.2904289300004</v>
      </c>
      <c r="E977" s="73">
        <f t="shared" si="556"/>
        <v>285654.36283712997</v>
      </c>
      <c r="F977" s="88">
        <f t="shared" si="551"/>
        <v>4160.34</v>
      </c>
      <c r="G977" s="3">
        <f>IF(AND(N977=1,N976&gt;1),VLOOKUP(A976,[1]Plan1!$BK$81:$BM$259,3),G976)</f>
        <v>4215.26</v>
      </c>
      <c r="H977" s="11">
        <f t="shared" si="552"/>
        <v>42050</v>
      </c>
      <c r="I977" s="11">
        <f t="shared" si="553"/>
        <v>42078</v>
      </c>
      <c r="J977" s="12">
        <f t="shared" si="557"/>
        <v>1.3200844161775249E-2</v>
      </c>
      <c r="K977" s="11">
        <f t="shared" si="574"/>
        <v>42138</v>
      </c>
      <c r="L977" s="11">
        <f t="shared" si="558"/>
        <v>42138</v>
      </c>
      <c r="M977" s="1">
        <f t="shared" si="545"/>
        <v>20</v>
      </c>
      <c r="N977" s="1">
        <f t="shared" si="559"/>
        <v>17</v>
      </c>
      <c r="O977" s="2">
        <f t="shared" si="560"/>
        <v>1.01120966</v>
      </c>
      <c r="P977" s="13">
        <f t="shared" si="554"/>
        <v>1.01219891</v>
      </c>
      <c r="Q977" s="13">
        <f t="shared" si="546"/>
        <v>1.1894500423057266</v>
      </c>
      <c r="R977" s="2">
        <f t="shared" si="550"/>
        <v>1.2027833699999999</v>
      </c>
      <c r="S977" s="2">
        <f t="shared" si="575"/>
        <v>1.13180649</v>
      </c>
      <c r="T977" s="2">
        <f t="shared" si="561"/>
        <v>329932.51746417</v>
      </c>
      <c r="U977" s="2">
        <f t="shared" si="562"/>
        <v>771.76527936785783</v>
      </c>
      <c r="V977" s="2">
        <f t="shared" si="563"/>
        <v>57925.954351315951</v>
      </c>
      <c r="W977" s="2">
        <f t="shared" si="564"/>
        <v>350207.37289674382</v>
      </c>
      <c r="X977" s="17">
        <f t="shared" si="565"/>
        <v>0</v>
      </c>
      <c r="Y977" s="2">
        <f t="shared" si="566"/>
        <v>0</v>
      </c>
      <c r="Z977" s="72">
        <f t="shared" si="567"/>
        <v>0</v>
      </c>
      <c r="AA977" s="2">
        <f t="shared" si="568"/>
        <v>0</v>
      </c>
      <c r="AB977" s="12">
        <f t="shared" si="576"/>
        <v>4.6600000000000003E-2</v>
      </c>
      <c r="AC977" s="17">
        <f t="shared" si="569"/>
        <v>17</v>
      </c>
      <c r="AD977" s="17">
        <v>252</v>
      </c>
      <c r="AE977" s="13">
        <f t="shared" si="547"/>
        <v>1.003077328</v>
      </c>
      <c r="AF977" s="2">
        <f t="shared" si="548"/>
        <v>1015.3105741000001</v>
      </c>
      <c r="AG977" s="2">
        <f t="shared" si="570"/>
        <v>1077.70295442</v>
      </c>
      <c r="AH977" s="3">
        <f t="shared" si="571"/>
        <v>0</v>
      </c>
      <c r="AI977" s="4" t="str">
        <f t="shared" si="549"/>
        <v>A+J=</v>
      </c>
      <c r="AJ977" s="11">
        <f t="shared" si="577"/>
        <v>42138</v>
      </c>
      <c r="AK977" s="11"/>
      <c r="AL977" s="4"/>
      <c r="AQ977" s="53"/>
      <c r="AR977" s="53"/>
      <c r="AX977" s="1"/>
      <c r="AY977" s="1"/>
      <c r="AZ977" s="1"/>
      <c r="BA977" s="1"/>
      <c r="BB977" s="1"/>
    </row>
    <row r="978" spans="1:54" x14ac:dyDescent="0.2">
      <c r="A978" s="158">
        <f t="shared" si="572"/>
        <v>42134</v>
      </c>
      <c r="B978" s="2">
        <f t="shared" si="555"/>
        <v>351285.07585116383</v>
      </c>
      <c r="C978" s="2">
        <f t="shared" si="573"/>
        <v>291509.65326605999</v>
      </c>
      <c r="D978" s="2">
        <f>SUM(Y978:Y$1074)</f>
        <v>5855.2904289300004</v>
      </c>
      <c r="E978" s="73">
        <f t="shared" si="556"/>
        <v>285654.36283712997</v>
      </c>
      <c r="F978" s="88">
        <f t="shared" si="551"/>
        <v>4160.34</v>
      </c>
      <c r="G978" s="3">
        <f>IF(AND(N978=1,N977&gt;1),VLOOKUP(A977,[1]Plan1!$BK$81:$BM$259,3),G977)</f>
        <v>4215.26</v>
      </c>
      <c r="H978" s="11">
        <f t="shared" si="552"/>
        <v>42050</v>
      </c>
      <c r="I978" s="11">
        <f t="shared" si="553"/>
        <v>42078</v>
      </c>
      <c r="J978" s="12">
        <f t="shared" si="557"/>
        <v>1.3200844161775249E-2</v>
      </c>
      <c r="K978" s="11">
        <f t="shared" si="574"/>
        <v>42138</v>
      </c>
      <c r="L978" s="11">
        <f t="shared" si="558"/>
        <v>42138</v>
      </c>
      <c r="M978" s="1">
        <f t="shared" si="545"/>
        <v>20</v>
      </c>
      <c r="N978" s="1">
        <f t="shared" si="559"/>
        <v>17</v>
      </c>
      <c r="O978" s="2">
        <f t="shared" si="560"/>
        <v>1.01120966</v>
      </c>
      <c r="P978" s="13">
        <f t="shared" si="554"/>
        <v>1.01219891</v>
      </c>
      <c r="Q978" s="13">
        <f t="shared" si="546"/>
        <v>1.1894500423057266</v>
      </c>
      <c r="R978" s="2">
        <f t="shared" si="550"/>
        <v>1.2027833699999999</v>
      </c>
      <c r="S978" s="2">
        <f t="shared" si="575"/>
        <v>1.13180649</v>
      </c>
      <c r="T978" s="2">
        <f t="shared" si="561"/>
        <v>329932.51746417</v>
      </c>
      <c r="U978" s="2">
        <f t="shared" si="562"/>
        <v>771.76527936785783</v>
      </c>
      <c r="V978" s="2">
        <f t="shared" si="563"/>
        <v>57925.954351315951</v>
      </c>
      <c r="W978" s="2">
        <f t="shared" si="564"/>
        <v>350207.37289674382</v>
      </c>
      <c r="X978" s="17">
        <f t="shared" si="565"/>
        <v>0</v>
      </c>
      <c r="Y978" s="2">
        <f t="shared" si="566"/>
        <v>0</v>
      </c>
      <c r="Z978" s="72">
        <f t="shared" si="567"/>
        <v>0</v>
      </c>
      <c r="AA978" s="2">
        <f t="shared" si="568"/>
        <v>0</v>
      </c>
      <c r="AB978" s="12">
        <f t="shared" si="576"/>
        <v>4.6600000000000003E-2</v>
      </c>
      <c r="AC978" s="17">
        <f t="shared" si="569"/>
        <v>17</v>
      </c>
      <c r="AD978" s="17">
        <v>252</v>
      </c>
      <c r="AE978" s="13">
        <f t="shared" si="547"/>
        <v>1.003077328</v>
      </c>
      <c r="AF978" s="2">
        <f t="shared" si="548"/>
        <v>1015.3105741000001</v>
      </c>
      <c r="AG978" s="2">
        <f t="shared" si="570"/>
        <v>1077.70295442</v>
      </c>
      <c r="AH978" s="3">
        <f t="shared" si="571"/>
        <v>0</v>
      </c>
      <c r="AI978" s="4" t="str">
        <f t="shared" si="549"/>
        <v>A+J=</v>
      </c>
      <c r="AJ978" s="11">
        <f t="shared" si="577"/>
        <v>42138</v>
      </c>
      <c r="AK978" s="11"/>
      <c r="AL978" s="4"/>
      <c r="AQ978" s="53"/>
      <c r="AR978" s="53"/>
      <c r="AX978" s="1"/>
      <c r="AY978" s="1"/>
      <c r="AZ978" s="1"/>
      <c r="BA978" s="1"/>
      <c r="BB978" s="1"/>
    </row>
    <row r="979" spans="1:54" x14ac:dyDescent="0.2">
      <c r="A979" s="158">
        <f t="shared" si="572"/>
        <v>42135</v>
      </c>
      <c r="B979" s="2">
        <f t="shared" si="555"/>
        <v>351285.07585116383</v>
      </c>
      <c r="C979" s="2">
        <f t="shared" si="573"/>
        <v>291509.65326605999</v>
      </c>
      <c r="D979" s="2">
        <f>SUM(Y979:Y$1074)</f>
        <v>5855.2904289300004</v>
      </c>
      <c r="E979" s="73">
        <f t="shared" si="556"/>
        <v>285654.36283712997</v>
      </c>
      <c r="F979" s="88">
        <f t="shared" si="551"/>
        <v>4160.34</v>
      </c>
      <c r="G979" s="3">
        <f>IF(AND(N979=1,N978&gt;1),VLOOKUP(A978,[1]Plan1!$BK$81:$BM$259,3),G978)</f>
        <v>4215.26</v>
      </c>
      <c r="H979" s="11">
        <f t="shared" si="552"/>
        <v>42050</v>
      </c>
      <c r="I979" s="11">
        <f t="shared" si="553"/>
        <v>42078</v>
      </c>
      <c r="J979" s="12">
        <f t="shared" si="557"/>
        <v>1.3200844161775249E-2</v>
      </c>
      <c r="K979" s="11">
        <f t="shared" si="574"/>
        <v>42138</v>
      </c>
      <c r="L979" s="11">
        <f t="shared" si="558"/>
        <v>42138</v>
      </c>
      <c r="M979" s="1">
        <f t="shared" si="545"/>
        <v>20</v>
      </c>
      <c r="N979" s="1">
        <f t="shared" si="559"/>
        <v>17</v>
      </c>
      <c r="O979" s="2">
        <f t="shared" si="560"/>
        <v>1.01120966</v>
      </c>
      <c r="P979" s="13">
        <f t="shared" si="554"/>
        <v>1.01219891</v>
      </c>
      <c r="Q979" s="13">
        <f t="shared" si="546"/>
        <v>1.1894500423057266</v>
      </c>
      <c r="R979" s="2">
        <f t="shared" si="550"/>
        <v>1.2027833699999999</v>
      </c>
      <c r="S979" s="2">
        <f t="shared" si="575"/>
        <v>1.13180649</v>
      </c>
      <c r="T979" s="2">
        <f t="shared" si="561"/>
        <v>329932.51746417</v>
      </c>
      <c r="U979" s="2">
        <f t="shared" si="562"/>
        <v>771.76527936785783</v>
      </c>
      <c r="V979" s="2">
        <f t="shared" si="563"/>
        <v>57925.954351315951</v>
      </c>
      <c r="W979" s="2">
        <f t="shared" si="564"/>
        <v>350207.37289674382</v>
      </c>
      <c r="X979" s="17">
        <f t="shared" si="565"/>
        <v>0</v>
      </c>
      <c r="Y979" s="2">
        <f t="shared" si="566"/>
        <v>0</v>
      </c>
      <c r="Z979" s="72">
        <f t="shared" si="567"/>
        <v>0</v>
      </c>
      <c r="AA979" s="2">
        <f t="shared" si="568"/>
        <v>0</v>
      </c>
      <c r="AB979" s="12">
        <f t="shared" si="576"/>
        <v>4.6600000000000003E-2</v>
      </c>
      <c r="AC979" s="17">
        <f t="shared" si="569"/>
        <v>17</v>
      </c>
      <c r="AD979" s="17">
        <v>252</v>
      </c>
      <c r="AE979" s="13">
        <f t="shared" si="547"/>
        <v>1.003077328</v>
      </c>
      <c r="AF979" s="2">
        <f t="shared" si="548"/>
        <v>1015.3105741000001</v>
      </c>
      <c r="AG979" s="2">
        <f t="shared" si="570"/>
        <v>1077.70295442</v>
      </c>
      <c r="AH979" s="3">
        <f t="shared" si="571"/>
        <v>0</v>
      </c>
      <c r="AI979" s="4" t="str">
        <f t="shared" si="549"/>
        <v>A+J=</v>
      </c>
      <c r="AJ979" s="11">
        <f t="shared" si="577"/>
        <v>42138</v>
      </c>
      <c r="AK979" s="11"/>
      <c r="AL979" s="4"/>
      <c r="AQ979" s="53"/>
      <c r="AR979" s="53"/>
      <c r="AX979" s="1"/>
      <c r="AY979" s="1"/>
      <c r="AZ979" s="1"/>
      <c r="BA979" s="1"/>
      <c r="BB979" s="1"/>
    </row>
    <row r="980" spans="1:54" x14ac:dyDescent="0.2">
      <c r="A980" s="158">
        <f t="shared" si="572"/>
        <v>42136</v>
      </c>
      <c r="B980" s="2">
        <f t="shared" si="555"/>
        <v>351574.67475073418</v>
      </c>
      <c r="C980" s="2">
        <f t="shared" si="573"/>
        <v>291509.65326605999</v>
      </c>
      <c r="D980" s="2">
        <f>SUM(Y980:Y$1074)</f>
        <v>5855.2904289300004</v>
      </c>
      <c r="E980" s="73">
        <f t="shared" si="556"/>
        <v>285654.36283712997</v>
      </c>
      <c r="F980" s="88">
        <f t="shared" si="551"/>
        <v>4160.34</v>
      </c>
      <c r="G980" s="3">
        <f>IF(AND(N980=1,N979&gt;1),VLOOKUP(A979,[1]Plan1!$BK$81:$BM$259,3),G979)</f>
        <v>4215.26</v>
      </c>
      <c r="H980" s="11">
        <f t="shared" si="552"/>
        <v>42050</v>
      </c>
      <c r="I980" s="11">
        <f t="shared" si="553"/>
        <v>42078</v>
      </c>
      <c r="J980" s="12">
        <f t="shared" si="557"/>
        <v>1.3200844161775249E-2</v>
      </c>
      <c r="K980" s="11">
        <f t="shared" si="574"/>
        <v>42138</v>
      </c>
      <c r="L980" s="11">
        <f t="shared" si="558"/>
        <v>42138</v>
      </c>
      <c r="M980" s="1">
        <f t="shared" si="545"/>
        <v>20</v>
      </c>
      <c r="N980" s="1">
        <f t="shared" si="559"/>
        <v>18</v>
      </c>
      <c r="O980" s="2">
        <f t="shared" si="560"/>
        <v>1.0118729500000001</v>
      </c>
      <c r="P980" s="13">
        <f t="shared" si="554"/>
        <v>1.01219891</v>
      </c>
      <c r="Q980" s="13">
        <f t="shared" si="546"/>
        <v>1.1894500423057266</v>
      </c>
      <c r="R980" s="2">
        <f t="shared" si="550"/>
        <v>1.2035723199999999</v>
      </c>
      <c r="S980" s="2">
        <f t="shared" si="575"/>
        <v>1.13180649</v>
      </c>
      <c r="T980" s="2">
        <f t="shared" si="561"/>
        <v>329932.51746417</v>
      </c>
      <c r="U980" s="2">
        <f t="shared" si="562"/>
        <v>771.76527936785783</v>
      </c>
      <c r="V980" s="2">
        <f t="shared" si="563"/>
        <v>58151.321360876304</v>
      </c>
      <c r="W980" s="2">
        <f t="shared" si="564"/>
        <v>350432.73990630417</v>
      </c>
      <c r="X980" s="17">
        <f t="shared" si="565"/>
        <v>0</v>
      </c>
      <c r="Y980" s="2">
        <f t="shared" si="566"/>
        <v>0</v>
      </c>
      <c r="Z980" s="72">
        <f t="shared" si="567"/>
        <v>0</v>
      </c>
      <c r="AA980" s="2">
        <f t="shared" si="568"/>
        <v>0</v>
      </c>
      <c r="AB980" s="12">
        <f t="shared" si="576"/>
        <v>4.6600000000000003E-2</v>
      </c>
      <c r="AC980" s="17">
        <f t="shared" si="569"/>
        <v>18</v>
      </c>
      <c r="AD980" s="17">
        <v>252</v>
      </c>
      <c r="AE980" s="13">
        <f t="shared" si="547"/>
        <v>1.003258642</v>
      </c>
      <c r="AF980" s="2">
        <f t="shared" si="548"/>
        <v>1075.1319585700001</v>
      </c>
      <c r="AG980" s="2">
        <f t="shared" si="570"/>
        <v>1141.9348444300001</v>
      </c>
      <c r="AH980" s="3">
        <f t="shared" si="571"/>
        <v>0</v>
      </c>
      <c r="AI980" s="4" t="str">
        <f t="shared" si="549"/>
        <v>A+J=</v>
      </c>
      <c r="AJ980" s="11">
        <f t="shared" si="577"/>
        <v>42138</v>
      </c>
      <c r="AK980" s="11"/>
      <c r="AL980" s="4"/>
      <c r="AQ980" s="53"/>
      <c r="AR980" s="53"/>
      <c r="AX980" s="1"/>
      <c r="AY980" s="1"/>
      <c r="AZ980" s="1"/>
      <c r="BA980" s="1"/>
      <c r="BB980" s="1"/>
    </row>
    <row r="981" spans="1:54" x14ac:dyDescent="0.2">
      <c r="A981" s="158">
        <f t="shared" si="572"/>
        <v>42137</v>
      </c>
      <c r="B981" s="2">
        <f t="shared" si="555"/>
        <v>351864.51564700319</v>
      </c>
      <c r="C981" s="2">
        <f t="shared" si="573"/>
        <v>291509.65326605999</v>
      </c>
      <c r="D981" s="2">
        <f>SUM(Y981:Y$1074)</f>
        <v>5855.2904289300004</v>
      </c>
      <c r="E981" s="73">
        <f t="shared" si="556"/>
        <v>285654.36283712997</v>
      </c>
      <c r="F981" s="88">
        <f t="shared" si="551"/>
        <v>4160.34</v>
      </c>
      <c r="G981" s="3">
        <f>IF(AND(N981=1,N980&gt;1),VLOOKUP(A980,[1]Plan1!$BK$81:$BM$259,3),G980)</f>
        <v>4215.26</v>
      </c>
      <c r="H981" s="11">
        <f t="shared" si="552"/>
        <v>42050</v>
      </c>
      <c r="I981" s="11">
        <f t="shared" si="553"/>
        <v>42078</v>
      </c>
      <c r="J981" s="12">
        <f t="shared" si="557"/>
        <v>1.3200844161775249E-2</v>
      </c>
      <c r="K981" s="11">
        <f t="shared" si="574"/>
        <v>42138</v>
      </c>
      <c r="L981" s="11">
        <f t="shared" si="558"/>
        <v>42138</v>
      </c>
      <c r="M981" s="1">
        <f t="shared" si="545"/>
        <v>20</v>
      </c>
      <c r="N981" s="1">
        <f t="shared" si="559"/>
        <v>19</v>
      </c>
      <c r="O981" s="2">
        <f t="shared" si="560"/>
        <v>1.01253668</v>
      </c>
      <c r="P981" s="13">
        <f t="shared" si="554"/>
        <v>1.01219891</v>
      </c>
      <c r="Q981" s="13">
        <f t="shared" si="546"/>
        <v>1.1894500423057266</v>
      </c>
      <c r="R981" s="2">
        <f t="shared" si="550"/>
        <v>1.2043617900000001</v>
      </c>
      <c r="S981" s="2">
        <f t="shared" si="575"/>
        <v>1.13180649</v>
      </c>
      <c r="T981" s="2">
        <f t="shared" si="561"/>
        <v>329932.51746417</v>
      </c>
      <c r="U981" s="2">
        <f t="shared" si="562"/>
        <v>771.76527936785783</v>
      </c>
      <c r="V981" s="2">
        <f t="shared" si="563"/>
        <v>58376.836910705388</v>
      </c>
      <c r="W981" s="2">
        <f t="shared" si="564"/>
        <v>350658.25545613322</v>
      </c>
      <c r="X981" s="17">
        <f t="shared" si="565"/>
        <v>0</v>
      </c>
      <c r="Y981" s="2">
        <f t="shared" si="566"/>
        <v>0</v>
      </c>
      <c r="Z981" s="72">
        <f t="shared" si="567"/>
        <v>0</v>
      </c>
      <c r="AA981" s="2">
        <f t="shared" si="568"/>
        <v>0</v>
      </c>
      <c r="AB981" s="12">
        <f t="shared" si="576"/>
        <v>4.6600000000000003E-2</v>
      </c>
      <c r="AC981" s="17">
        <f t="shared" si="569"/>
        <v>19</v>
      </c>
      <c r="AD981" s="17">
        <v>252</v>
      </c>
      <c r="AE981" s="13">
        <f t="shared" si="547"/>
        <v>1.003439988</v>
      </c>
      <c r="AF981" s="2">
        <f t="shared" si="548"/>
        <v>1134.96390088</v>
      </c>
      <c r="AG981" s="2">
        <f t="shared" si="570"/>
        <v>1206.2601908700001</v>
      </c>
      <c r="AH981" s="3">
        <f t="shared" si="571"/>
        <v>0</v>
      </c>
      <c r="AI981" s="4" t="str">
        <f t="shared" si="549"/>
        <v>A+J=</v>
      </c>
      <c r="AJ981" s="11">
        <f t="shared" si="577"/>
        <v>42138</v>
      </c>
      <c r="AK981" s="11"/>
      <c r="AL981" s="4"/>
      <c r="AQ981" s="53"/>
      <c r="AR981" s="53"/>
      <c r="AX981" s="1"/>
      <c r="AY981" s="1"/>
      <c r="AZ981" s="1"/>
      <c r="BA981" s="1"/>
      <c r="BB981" s="1"/>
    </row>
    <row r="982" spans="1:54" x14ac:dyDescent="0.2">
      <c r="A982" s="158">
        <f t="shared" si="572"/>
        <v>42138</v>
      </c>
      <c r="B982" s="2">
        <f t="shared" si="555"/>
        <v>352154.59934418096</v>
      </c>
      <c r="C982" s="2">
        <f t="shared" si="573"/>
        <v>291509.65326605999</v>
      </c>
      <c r="D982" s="2">
        <f>SUM(Y982:Y$1074)</f>
        <v>5855.2904289300004</v>
      </c>
      <c r="E982" s="73">
        <f t="shared" si="556"/>
        <v>285654.36283712997</v>
      </c>
      <c r="F982" s="88">
        <f t="shared" si="551"/>
        <v>4160.34</v>
      </c>
      <c r="G982" s="3">
        <f>IF(AND(N982=1,N981&gt;1),VLOOKUP(A981,[1]Plan1!$BK$81:$BM$259,3),G981)</f>
        <v>4215.26</v>
      </c>
      <c r="H982" s="11">
        <f t="shared" si="552"/>
        <v>42050</v>
      </c>
      <c r="I982" s="11">
        <f t="shared" si="553"/>
        <v>42078</v>
      </c>
      <c r="J982" s="12">
        <f t="shared" si="557"/>
        <v>1.3200844161775249E-2</v>
      </c>
      <c r="K982" s="11">
        <f t="shared" si="574"/>
        <v>42170</v>
      </c>
      <c r="L982" s="11">
        <f t="shared" si="558"/>
        <v>42138</v>
      </c>
      <c r="M982" s="1">
        <f t="shared" si="545"/>
        <v>20</v>
      </c>
      <c r="N982" s="1">
        <f t="shared" si="559"/>
        <v>20</v>
      </c>
      <c r="O982" s="2">
        <f t="shared" si="560"/>
        <v>1.0132008400000001</v>
      </c>
      <c r="P982" s="13">
        <f t="shared" si="554"/>
        <v>1.01219891</v>
      </c>
      <c r="Q982" s="13">
        <f t="shared" si="546"/>
        <v>1.1894500423057266</v>
      </c>
      <c r="R982" s="2">
        <f t="shared" si="550"/>
        <v>1.20515178</v>
      </c>
      <c r="S982" s="2">
        <f t="shared" si="575"/>
        <v>1.13180649</v>
      </c>
      <c r="T982" s="2">
        <f t="shared" si="561"/>
        <v>329932.51746417</v>
      </c>
      <c r="U982" s="2">
        <f t="shared" si="562"/>
        <v>771.76527936785783</v>
      </c>
      <c r="V982" s="2">
        <f t="shared" si="563"/>
        <v>58602.501000803066</v>
      </c>
      <c r="W982" s="2">
        <f t="shared" si="564"/>
        <v>350883.91954623093</v>
      </c>
      <c r="X982" s="17">
        <f t="shared" si="565"/>
        <v>32</v>
      </c>
      <c r="Y982" s="2">
        <f t="shared" si="566"/>
        <v>1520.9807668799999</v>
      </c>
      <c r="Z982" s="72">
        <f t="shared" si="567"/>
        <v>5.2176000000000002E-3</v>
      </c>
      <c r="AA982" s="2">
        <f t="shared" si="568"/>
        <v>1721.4559031199999</v>
      </c>
      <c r="AB982" s="12">
        <f t="shared" si="576"/>
        <v>4.6600000000000003E-2</v>
      </c>
      <c r="AC982" s="17">
        <f t="shared" si="569"/>
        <v>20</v>
      </c>
      <c r="AD982" s="17">
        <v>252</v>
      </c>
      <c r="AE982" s="13">
        <f t="shared" si="547"/>
        <v>1.0036213679999999</v>
      </c>
      <c r="AF982" s="2">
        <f t="shared" si="548"/>
        <v>1194.8070608999999</v>
      </c>
      <c r="AG982" s="2">
        <f t="shared" si="570"/>
        <v>1270.67979795</v>
      </c>
      <c r="AH982" s="3">
        <f t="shared" si="571"/>
        <v>2916.2629640199998</v>
      </c>
      <c r="AI982" s="4" t="str">
        <f t="shared" si="549"/>
        <v>A+J=</v>
      </c>
      <c r="AJ982" s="11">
        <f t="shared" si="577"/>
        <v>42138</v>
      </c>
      <c r="AK982" s="11"/>
      <c r="AL982" s="4"/>
      <c r="AQ982" s="53"/>
      <c r="AR982" s="53"/>
      <c r="AX982" s="1"/>
      <c r="AY982" s="1"/>
      <c r="AZ982" s="1"/>
      <c r="BA982" s="1"/>
      <c r="BB982" s="1"/>
    </row>
    <row r="983" spans="1:54" x14ac:dyDescent="0.2">
      <c r="A983" s="158">
        <f t="shared" si="572"/>
        <v>42139</v>
      </c>
      <c r="B983" s="2">
        <f t="shared" si="555"/>
        <v>349341.60275714914</v>
      </c>
      <c r="C983" s="2">
        <f t="shared" si="573"/>
        <v>289988.67249918001</v>
      </c>
      <c r="D983" s="2">
        <f>SUM(Y983:Y$1074)</f>
        <v>4334.30966205</v>
      </c>
      <c r="E983" s="73">
        <f t="shared" si="556"/>
        <v>285654.36283713003</v>
      </c>
      <c r="F983" s="88">
        <f t="shared" si="551"/>
        <v>4215.26</v>
      </c>
      <c r="G983" s="3">
        <f>IF(AND(N983=1,N982&gt;1),VLOOKUP(A982,[1]Plan1!$BK$81:$BM$259,3),G982)</f>
        <v>4245.1899999999996</v>
      </c>
      <c r="H983" s="11">
        <f t="shared" si="552"/>
        <v>42078</v>
      </c>
      <c r="I983" s="11">
        <f t="shared" si="553"/>
        <v>42109</v>
      </c>
      <c r="J983" s="12">
        <f t="shared" si="557"/>
        <v>7.1003923838623972E-3</v>
      </c>
      <c r="K983" s="11">
        <f t="shared" si="574"/>
        <v>42170</v>
      </c>
      <c r="L983" s="11">
        <f t="shared" si="558"/>
        <v>42170</v>
      </c>
      <c r="M983" s="1">
        <f t="shared" ref="M983:M1046" si="578">IF(L983=L982,M982,NETWORKDAYS(L982,L983,$AN$194:$AN$348)-1)</f>
        <v>21</v>
      </c>
      <c r="N983" s="1">
        <f t="shared" si="559"/>
        <v>1</v>
      </c>
      <c r="O983" s="2">
        <f t="shared" si="560"/>
        <v>1.00033697</v>
      </c>
      <c r="P983" s="13">
        <f t="shared" si="554"/>
        <v>1.0132008400000001</v>
      </c>
      <c r="Q983" s="13">
        <f t="shared" si="546"/>
        <v>1.2051517820021977</v>
      </c>
      <c r="R983" s="2">
        <f t="shared" si="550"/>
        <v>1.20555788</v>
      </c>
      <c r="S983" s="2">
        <f t="shared" si="575"/>
        <v>1.13180649</v>
      </c>
      <c r="T983" s="2">
        <f t="shared" si="561"/>
        <v>328211.06156105001</v>
      </c>
      <c r="U983" s="2">
        <f t="shared" si="562"/>
        <v>571.29014312789673</v>
      </c>
      <c r="V983" s="2">
        <f t="shared" si="563"/>
        <v>58718.505237551224</v>
      </c>
      <c r="W983" s="2">
        <f t="shared" si="564"/>
        <v>349278.46787985915</v>
      </c>
      <c r="X983" s="17">
        <f t="shared" si="565"/>
        <v>0</v>
      </c>
      <c r="Y983" s="2">
        <f t="shared" si="566"/>
        <v>0</v>
      </c>
      <c r="Z983" s="72">
        <f t="shared" si="567"/>
        <v>0</v>
      </c>
      <c r="AA983" s="2">
        <f t="shared" si="568"/>
        <v>0</v>
      </c>
      <c r="AB983" s="12">
        <f t="shared" si="576"/>
        <v>4.6600000000000003E-2</v>
      </c>
      <c r="AC983" s="17">
        <f t="shared" si="569"/>
        <v>1</v>
      </c>
      <c r="AD983" s="17">
        <v>252</v>
      </c>
      <c r="AE983" s="13">
        <f t="shared" si="547"/>
        <v>1.0001807579999999</v>
      </c>
      <c r="AF983" s="2">
        <f t="shared" si="548"/>
        <v>59.326775060000003</v>
      </c>
      <c r="AG983" s="2">
        <f t="shared" si="570"/>
        <v>63.134877289999999</v>
      </c>
      <c r="AH983" s="3">
        <f t="shared" si="571"/>
        <v>0</v>
      </c>
      <c r="AI983" s="4" t="str">
        <f t="shared" si="549"/>
        <v>A+J=</v>
      </c>
      <c r="AJ983" s="11">
        <f t="shared" si="577"/>
        <v>42170</v>
      </c>
      <c r="AK983" s="11"/>
      <c r="AL983" s="4"/>
      <c r="AQ983" s="53"/>
      <c r="AR983" s="53"/>
      <c r="AX983" s="1"/>
      <c r="AY983" s="1"/>
      <c r="AZ983" s="1"/>
      <c r="BA983" s="1"/>
      <c r="BB983" s="1"/>
    </row>
    <row r="984" spans="1:54" x14ac:dyDescent="0.2">
      <c r="A984" s="158">
        <f t="shared" si="572"/>
        <v>42140</v>
      </c>
      <c r="B984" s="2">
        <f t="shared" si="555"/>
        <v>349520.8349952781</v>
      </c>
      <c r="C984" s="2">
        <f t="shared" si="573"/>
        <v>289988.67249918001</v>
      </c>
      <c r="D984" s="2">
        <f>SUM(Y984:Y$1074)</f>
        <v>4334.30966205</v>
      </c>
      <c r="E984" s="73">
        <f t="shared" si="556"/>
        <v>285654.36283713003</v>
      </c>
      <c r="F984" s="88">
        <f t="shared" si="551"/>
        <v>4215.26</v>
      </c>
      <c r="G984" s="3">
        <f>IF(AND(N984=1,N983&gt;1),VLOOKUP(A983,[1]Plan1!$BK$81:$BM$259,3),G983)</f>
        <v>4245.1899999999996</v>
      </c>
      <c r="H984" s="11">
        <f t="shared" si="552"/>
        <v>42078</v>
      </c>
      <c r="I984" s="11">
        <f t="shared" si="553"/>
        <v>42109</v>
      </c>
      <c r="J984" s="12">
        <f t="shared" si="557"/>
        <v>7.1003923838623972E-3</v>
      </c>
      <c r="K984" s="11">
        <f t="shared" si="574"/>
        <v>42170</v>
      </c>
      <c r="L984" s="11">
        <f t="shared" si="558"/>
        <v>42170</v>
      </c>
      <c r="M984" s="1">
        <f t="shared" si="578"/>
        <v>21</v>
      </c>
      <c r="N984" s="1">
        <f t="shared" si="559"/>
        <v>2</v>
      </c>
      <c r="O984" s="2">
        <f t="shared" si="560"/>
        <v>1.0006740599999999</v>
      </c>
      <c r="P984" s="13">
        <f t="shared" si="554"/>
        <v>1.0132008400000001</v>
      </c>
      <c r="Q984" s="13">
        <f t="shared" si="546"/>
        <v>1.2051517820021977</v>
      </c>
      <c r="R984" s="2">
        <f t="shared" si="550"/>
        <v>1.20596412</v>
      </c>
      <c r="S984" s="2">
        <f t="shared" si="575"/>
        <v>1.13180649</v>
      </c>
      <c r="T984" s="2">
        <f t="shared" si="561"/>
        <v>328211.06156105001</v>
      </c>
      <c r="U984" s="2">
        <f t="shared" si="562"/>
        <v>571.29014312789673</v>
      </c>
      <c r="V984" s="2">
        <f t="shared" si="563"/>
        <v>58834.549465910182</v>
      </c>
      <c r="W984" s="2">
        <f t="shared" si="564"/>
        <v>349394.5121082181</v>
      </c>
      <c r="X984" s="17">
        <f t="shared" si="565"/>
        <v>0</v>
      </c>
      <c r="Y984" s="2">
        <f t="shared" si="566"/>
        <v>0</v>
      </c>
      <c r="Z984" s="72">
        <f t="shared" si="567"/>
        <v>0</v>
      </c>
      <c r="AA984" s="2">
        <f t="shared" si="568"/>
        <v>0</v>
      </c>
      <c r="AB984" s="12">
        <f t="shared" si="576"/>
        <v>4.6600000000000003E-2</v>
      </c>
      <c r="AC984" s="17">
        <f t="shared" si="569"/>
        <v>2</v>
      </c>
      <c r="AD984" s="17">
        <v>252</v>
      </c>
      <c r="AE984" s="13">
        <f t="shared" si="547"/>
        <v>1.0003615480000001</v>
      </c>
      <c r="AF984" s="2">
        <f t="shared" si="548"/>
        <v>118.66405288</v>
      </c>
      <c r="AG984" s="2">
        <f t="shared" si="570"/>
        <v>126.32288706</v>
      </c>
      <c r="AH984" s="3">
        <f t="shared" si="571"/>
        <v>0</v>
      </c>
      <c r="AI984" s="4" t="str">
        <f t="shared" si="549"/>
        <v>A+J=</v>
      </c>
      <c r="AJ984" s="11">
        <f t="shared" si="577"/>
        <v>42170</v>
      </c>
      <c r="AK984" s="11"/>
      <c r="AL984" s="4"/>
      <c r="AQ984" s="53"/>
      <c r="AR984" s="53"/>
      <c r="AX984" s="1"/>
      <c r="AY984" s="1"/>
      <c r="AZ984" s="1"/>
      <c r="BA984" s="1"/>
      <c r="BB984" s="1"/>
    </row>
    <row r="985" spans="1:54" x14ac:dyDescent="0.2">
      <c r="A985" s="158">
        <f t="shared" si="572"/>
        <v>42141</v>
      </c>
      <c r="B985" s="2">
        <f t="shared" si="555"/>
        <v>349520.8349952781</v>
      </c>
      <c r="C985" s="2">
        <f t="shared" si="573"/>
        <v>289988.67249918001</v>
      </c>
      <c r="D985" s="2">
        <f>SUM(Y985:Y$1074)</f>
        <v>4334.30966205</v>
      </c>
      <c r="E985" s="73">
        <f t="shared" si="556"/>
        <v>285654.36283713003</v>
      </c>
      <c r="F985" s="88">
        <f t="shared" si="551"/>
        <v>4215.26</v>
      </c>
      <c r="G985" s="3">
        <f>IF(AND(N985=1,N984&gt;1),VLOOKUP(A984,[1]Plan1!$BK$81:$BM$259,3),G984)</f>
        <v>4245.1899999999996</v>
      </c>
      <c r="H985" s="11">
        <f t="shared" si="552"/>
        <v>42078</v>
      </c>
      <c r="I985" s="11">
        <f t="shared" si="553"/>
        <v>42109</v>
      </c>
      <c r="J985" s="12">
        <f t="shared" si="557"/>
        <v>7.1003923838623972E-3</v>
      </c>
      <c r="K985" s="11">
        <f t="shared" si="574"/>
        <v>42170</v>
      </c>
      <c r="L985" s="11">
        <f t="shared" si="558"/>
        <v>42170</v>
      </c>
      <c r="M985" s="1">
        <f t="shared" si="578"/>
        <v>21</v>
      </c>
      <c r="N985" s="1">
        <f t="shared" si="559"/>
        <v>2</v>
      </c>
      <c r="O985" s="2">
        <f t="shared" si="560"/>
        <v>1.0006740599999999</v>
      </c>
      <c r="P985" s="13">
        <f t="shared" si="554"/>
        <v>1.0132008400000001</v>
      </c>
      <c r="Q985" s="13">
        <f t="shared" si="546"/>
        <v>1.2051517820021977</v>
      </c>
      <c r="R985" s="2">
        <f t="shared" si="550"/>
        <v>1.20596412</v>
      </c>
      <c r="S985" s="2">
        <f t="shared" si="575"/>
        <v>1.13180649</v>
      </c>
      <c r="T985" s="2">
        <f t="shared" si="561"/>
        <v>328211.06156105001</v>
      </c>
      <c r="U985" s="2">
        <f t="shared" si="562"/>
        <v>571.29014312789673</v>
      </c>
      <c r="V985" s="2">
        <f t="shared" si="563"/>
        <v>58834.549465910182</v>
      </c>
      <c r="W985" s="2">
        <f t="shared" si="564"/>
        <v>349394.5121082181</v>
      </c>
      <c r="X985" s="17">
        <f t="shared" si="565"/>
        <v>0</v>
      </c>
      <c r="Y985" s="2">
        <f t="shared" si="566"/>
        <v>0</v>
      </c>
      <c r="Z985" s="72">
        <f t="shared" si="567"/>
        <v>0</v>
      </c>
      <c r="AA985" s="2">
        <f t="shared" si="568"/>
        <v>0</v>
      </c>
      <c r="AB985" s="12">
        <f t="shared" si="576"/>
        <v>4.6600000000000003E-2</v>
      </c>
      <c r="AC985" s="17">
        <f t="shared" si="569"/>
        <v>2</v>
      </c>
      <c r="AD985" s="17">
        <v>252</v>
      </c>
      <c r="AE985" s="13">
        <f t="shared" si="547"/>
        <v>1.0003615480000001</v>
      </c>
      <c r="AF985" s="2">
        <f t="shared" si="548"/>
        <v>118.66405288</v>
      </c>
      <c r="AG985" s="2">
        <f t="shared" si="570"/>
        <v>126.32288706</v>
      </c>
      <c r="AH985" s="3">
        <f t="shared" si="571"/>
        <v>0</v>
      </c>
      <c r="AI985" s="4" t="str">
        <f t="shared" si="549"/>
        <v>A+J=</v>
      </c>
      <c r="AJ985" s="11">
        <f t="shared" si="577"/>
        <v>42170</v>
      </c>
      <c r="AK985" s="11"/>
      <c r="AL985" s="4"/>
      <c r="AQ985" s="53"/>
      <c r="AR985" s="53"/>
      <c r="AX985" s="1"/>
      <c r="AY985" s="1"/>
      <c r="AZ985" s="1"/>
      <c r="BA985" s="1"/>
      <c r="BB985" s="1"/>
    </row>
    <row r="986" spans="1:54" x14ac:dyDescent="0.2">
      <c r="A986" s="158">
        <f t="shared" si="572"/>
        <v>42142</v>
      </c>
      <c r="B986" s="2">
        <f t="shared" si="555"/>
        <v>349520.8349952781</v>
      </c>
      <c r="C986" s="2">
        <f t="shared" si="573"/>
        <v>289988.67249918001</v>
      </c>
      <c r="D986" s="2">
        <f>SUM(Y986:Y$1074)</f>
        <v>4334.30966205</v>
      </c>
      <c r="E986" s="73">
        <f t="shared" si="556"/>
        <v>285654.36283713003</v>
      </c>
      <c r="F986" s="88">
        <f t="shared" si="551"/>
        <v>4215.26</v>
      </c>
      <c r="G986" s="3">
        <f>IF(AND(N986=1,N985&gt;1),VLOOKUP(A985,[1]Plan1!$BK$81:$BM$259,3),G985)</f>
        <v>4245.1899999999996</v>
      </c>
      <c r="H986" s="11">
        <f t="shared" si="552"/>
        <v>42078</v>
      </c>
      <c r="I986" s="11">
        <f t="shared" si="553"/>
        <v>42109</v>
      </c>
      <c r="J986" s="12">
        <f t="shared" si="557"/>
        <v>7.1003923838623972E-3</v>
      </c>
      <c r="K986" s="11">
        <f t="shared" si="574"/>
        <v>42170</v>
      </c>
      <c r="L986" s="11">
        <f t="shared" si="558"/>
        <v>42170</v>
      </c>
      <c r="M986" s="1">
        <f t="shared" si="578"/>
        <v>21</v>
      </c>
      <c r="N986" s="1">
        <f t="shared" si="559"/>
        <v>2</v>
      </c>
      <c r="O986" s="2">
        <f t="shared" si="560"/>
        <v>1.0006740599999999</v>
      </c>
      <c r="P986" s="13">
        <f t="shared" si="554"/>
        <v>1.0132008400000001</v>
      </c>
      <c r="Q986" s="13">
        <f t="shared" si="546"/>
        <v>1.2051517820021977</v>
      </c>
      <c r="R986" s="2">
        <f t="shared" si="550"/>
        <v>1.20596412</v>
      </c>
      <c r="S986" s="2">
        <f t="shared" si="575"/>
        <v>1.13180649</v>
      </c>
      <c r="T986" s="2">
        <f t="shared" si="561"/>
        <v>328211.06156105001</v>
      </c>
      <c r="U986" s="2">
        <f t="shared" si="562"/>
        <v>571.29014312789673</v>
      </c>
      <c r="V986" s="2">
        <f t="shared" si="563"/>
        <v>58834.549465910182</v>
      </c>
      <c r="W986" s="2">
        <f t="shared" si="564"/>
        <v>349394.5121082181</v>
      </c>
      <c r="X986" s="17">
        <f t="shared" si="565"/>
        <v>0</v>
      </c>
      <c r="Y986" s="2">
        <f t="shared" si="566"/>
        <v>0</v>
      </c>
      <c r="Z986" s="72">
        <f t="shared" si="567"/>
        <v>0</v>
      </c>
      <c r="AA986" s="2">
        <f t="shared" si="568"/>
        <v>0</v>
      </c>
      <c r="AB986" s="12">
        <f t="shared" si="576"/>
        <v>4.6600000000000003E-2</v>
      </c>
      <c r="AC986" s="17">
        <f t="shared" si="569"/>
        <v>2</v>
      </c>
      <c r="AD986" s="17">
        <v>252</v>
      </c>
      <c r="AE986" s="13">
        <f t="shared" si="547"/>
        <v>1.0003615480000001</v>
      </c>
      <c r="AF986" s="2">
        <f t="shared" si="548"/>
        <v>118.66405288</v>
      </c>
      <c r="AG986" s="2">
        <f t="shared" si="570"/>
        <v>126.32288706</v>
      </c>
      <c r="AH986" s="3">
        <f t="shared" si="571"/>
        <v>0</v>
      </c>
      <c r="AI986" s="4" t="str">
        <f t="shared" si="549"/>
        <v>A+J=</v>
      </c>
      <c r="AJ986" s="11">
        <f t="shared" si="577"/>
        <v>42170</v>
      </c>
      <c r="AK986" s="11"/>
      <c r="AL986" s="4"/>
      <c r="AQ986" s="53"/>
      <c r="AR986" s="53"/>
      <c r="AX986" s="1"/>
      <c r="AY986" s="1"/>
      <c r="AZ986" s="1"/>
      <c r="BA986" s="1"/>
      <c r="BB986" s="1"/>
    </row>
    <row r="987" spans="1:54" x14ac:dyDescent="0.2">
      <c r="A987" s="158">
        <f t="shared" si="572"/>
        <v>42143</v>
      </c>
      <c r="B987" s="2">
        <f t="shared" si="555"/>
        <v>349700.16073982784</v>
      </c>
      <c r="C987" s="2">
        <f t="shared" si="573"/>
        <v>289988.67249918001</v>
      </c>
      <c r="D987" s="2">
        <f>SUM(Y987:Y$1074)</f>
        <v>4334.30966205</v>
      </c>
      <c r="E987" s="73">
        <f t="shared" si="556"/>
        <v>285654.36283713003</v>
      </c>
      <c r="F987" s="88">
        <f t="shared" si="551"/>
        <v>4215.26</v>
      </c>
      <c r="G987" s="3">
        <f>IF(AND(N987=1,N986&gt;1),VLOOKUP(A986,[1]Plan1!$BK$81:$BM$259,3),G986)</f>
        <v>4245.1899999999996</v>
      </c>
      <c r="H987" s="11">
        <f t="shared" si="552"/>
        <v>42078</v>
      </c>
      <c r="I987" s="11">
        <f t="shared" si="553"/>
        <v>42109</v>
      </c>
      <c r="J987" s="12">
        <f t="shared" si="557"/>
        <v>7.1003923838623972E-3</v>
      </c>
      <c r="K987" s="11">
        <f t="shared" si="574"/>
        <v>42170</v>
      </c>
      <c r="L987" s="11">
        <f t="shared" si="558"/>
        <v>42170</v>
      </c>
      <c r="M987" s="1">
        <f t="shared" si="578"/>
        <v>21</v>
      </c>
      <c r="N987" s="1">
        <f t="shared" si="559"/>
        <v>3</v>
      </c>
      <c r="O987" s="2">
        <f t="shared" si="560"/>
        <v>1.0010112600000001</v>
      </c>
      <c r="P987" s="13">
        <f t="shared" si="554"/>
        <v>1.0132008400000001</v>
      </c>
      <c r="Q987" s="13">
        <f t="shared" si="546"/>
        <v>1.2051517820021977</v>
      </c>
      <c r="R987" s="2">
        <f t="shared" si="550"/>
        <v>1.2063705</v>
      </c>
      <c r="S987" s="2">
        <f t="shared" si="575"/>
        <v>1.13180649</v>
      </c>
      <c r="T987" s="2">
        <f t="shared" si="561"/>
        <v>328211.06156105001</v>
      </c>
      <c r="U987" s="2">
        <f t="shared" si="562"/>
        <v>571.29014312789673</v>
      </c>
      <c r="V987" s="2">
        <f t="shared" si="563"/>
        <v>58950.633685879948</v>
      </c>
      <c r="W987" s="2">
        <f t="shared" si="564"/>
        <v>349510.59632818785</v>
      </c>
      <c r="X987" s="17">
        <f t="shared" si="565"/>
        <v>0</v>
      </c>
      <c r="Y987" s="2">
        <f t="shared" si="566"/>
        <v>0</v>
      </c>
      <c r="Z987" s="72">
        <f t="shared" si="567"/>
        <v>0</v>
      </c>
      <c r="AA987" s="2">
        <f t="shared" si="568"/>
        <v>0</v>
      </c>
      <c r="AB987" s="12">
        <f t="shared" si="576"/>
        <v>4.6600000000000003E-2</v>
      </c>
      <c r="AC987" s="17">
        <f t="shared" si="569"/>
        <v>3</v>
      </c>
      <c r="AD987" s="17">
        <v>252</v>
      </c>
      <c r="AE987" s="13">
        <f t="shared" si="547"/>
        <v>1.0005423710000001</v>
      </c>
      <c r="AF987" s="2">
        <f t="shared" si="548"/>
        <v>178.01216166</v>
      </c>
      <c r="AG987" s="2">
        <f t="shared" si="570"/>
        <v>189.56441164</v>
      </c>
      <c r="AH987" s="3">
        <f t="shared" si="571"/>
        <v>0</v>
      </c>
      <c r="AI987" s="4" t="str">
        <f t="shared" si="549"/>
        <v>A+J=</v>
      </c>
      <c r="AJ987" s="11">
        <f t="shared" si="577"/>
        <v>42170</v>
      </c>
      <c r="AK987" s="11"/>
      <c r="AL987" s="4"/>
      <c r="AQ987" s="53"/>
      <c r="AR987" s="53"/>
      <c r="AX987" s="1"/>
      <c r="AY987" s="1"/>
      <c r="AZ987" s="1"/>
      <c r="BA987" s="1"/>
      <c r="BB987" s="1"/>
    </row>
    <row r="988" spans="1:54" x14ac:dyDescent="0.2">
      <c r="A988" s="158">
        <f t="shared" si="572"/>
        <v>42144</v>
      </c>
      <c r="B988" s="2">
        <f t="shared" si="555"/>
        <v>349879.58002397849</v>
      </c>
      <c r="C988" s="2">
        <f t="shared" si="573"/>
        <v>289988.67249918001</v>
      </c>
      <c r="D988" s="2">
        <f>SUM(Y988:Y$1074)</f>
        <v>4334.30966205</v>
      </c>
      <c r="E988" s="73">
        <f t="shared" si="556"/>
        <v>285654.36283713003</v>
      </c>
      <c r="F988" s="88">
        <f t="shared" si="551"/>
        <v>4215.26</v>
      </c>
      <c r="G988" s="3">
        <f>IF(AND(N988=1,N987&gt;1),VLOOKUP(A987,[1]Plan1!$BK$81:$BM$259,3),G987)</f>
        <v>4245.1899999999996</v>
      </c>
      <c r="H988" s="11">
        <f t="shared" si="552"/>
        <v>42078</v>
      </c>
      <c r="I988" s="11">
        <f t="shared" si="553"/>
        <v>42109</v>
      </c>
      <c r="J988" s="12">
        <f t="shared" si="557"/>
        <v>7.1003923838623972E-3</v>
      </c>
      <c r="K988" s="11">
        <f t="shared" si="574"/>
        <v>42170</v>
      </c>
      <c r="L988" s="11">
        <f t="shared" si="558"/>
        <v>42170</v>
      </c>
      <c r="M988" s="1">
        <f t="shared" si="578"/>
        <v>21</v>
      </c>
      <c r="N988" s="1">
        <f t="shared" si="559"/>
        <v>4</v>
      </c>
      <c r="O988" s="2">
        <f t="shared" si="560"/>
        <v>1.0013485799999999</v>
      </c>
      <c r="P988" s="13">
        <f t="shared" si="554"/>
        <v>1.0132008400000001</v>
      </c>
      <c r="Q988" s="13">
        <f t="shared" si="546"/>
        <v>1.2051517820021977</v>
      </c>
      <c r="R988" s="2">
        <f t="shared" si="550"/>
        <v>1.2067770200000001</v>
      </c>
      <c r="S988" s="2">
        <f t="shared" si="575"/>
        <v>1.13180649</v>
      </c>
      <c r="T988" s="2">
        <f t="shared" si="561"/>
        <v>328211.06156105001</v>
      </c>
      <c r="U988" s="2">
        <f t="shared" si="562"/>
        <v>571.29014312789673</v>
      </c>
      <c r="V988" s="2">
        <f t="shared" si="563"/>
        <v>59066.75789746052</v>
      </c>
      <c r="W988" s="2">
        <f t="shared" si="564"/>
        <v>349626.72053976846</v>
      </c>
      <c r="X988" s="17">
        <f t="shared" si="565"/>
        <v>0</v>
      </c>
      <c r="Y988" s="2">
        <f t="shared" si="566"/>
        <v>0</v>
      </c>
      <c r="Z988" s="72">
        <f t="shared" si="567"/>
        <v>0</v>
      </c>
      <c r="AA988" s="2">
        <f t="shared" si="568"/>
        <v>0</v>
      </c>
      <c r="AB988" s="12">
        <f t="shared" si="576"/>
        <v>4.6600000000000003E-2</v>
      </c>
      <c r="AC988" s="17">
        <f t="shared" si="569"/>
        <v>4</v>
      </c>
      <c r="AD988" s="17">
        <v>252</v>
      </c>
      <c r="AE988" s="13">
        <f t="shared" si="547"/>
        <v>1.0007232269999999</v>
      </c>
      <c r="AF988" s="2">
        <f t="shared" si="548"/>
        <v>237.37110140999999</v>
      </c>
      <c r="AG988" s="2">
        <f t="shared" si="570"/>
        <v>252.85948421000001</v>
      </c>
      <c r="AH988" s="3">
        <f t="shared" si="571"/>
        <v>0</v>
      </c>
      <c r="AI988" s="4" t="str">
        <f t="shared" si="549"/>
        <v>A+J=</v>
      </c>
      <c r="AJ988" s="11">
        <f t="shared" si="577"/>
        <v>42170</v>
      </c>
      <c r="AK988" s="11"/>
      <c r="AL988" s="4"/>
      <c r="AQ988" s="53"/>
      <c r="AR988" s="53"/>
      <c r="AX988" s="1"/>
      <c r="AY988" s="1"/>
      <c r="AZ988" s="1"/>
      <c r="BA988" s="1"/>
      <c r="BB988" s="1"/>
    </row>
    <row r="989" spans="1:54" x14ac:dyDescent="0.2">
      <c r="A989" s="158">
        <f t="shared" si="572"/>
        <v>42145</v>
      </c>
      <c r="B989" s="2">
        <f t="shared" si="555"/>
        <v>350059.0896720661</v>
      </c>
      <c r="C989" s="2">
        <f t="shared" si="573"/>
        <v>289988.67249918001</v>
      </c>
      <c r="D989" s="2">
        <f>SUM(Y989:Y$1074)</f>
        <v>4334.30966205</v>
      </c>
      <c r="E989" s="73">
        <f t="shared" si="556"/>
        <v>285654.36283713003</v>
      </c>
      <c r="F989" s="88">
        <f t="shared" si="551"/>
        <v>4215.26</v>
      </c>
      <c r="G989" s="3">
        <f>IF(AND(N989=1,N988&gt;1),VLOOKUP(A988,[1]Plan1!$BK$81:$BM$259,3),G988)</f>
        <v>4245.1899999999996</v>
      </c>
      <c r="H989" s="11">
        <f t="shared" si="552"/>
        <v>42078</v>
      </c>
      <c r="I989" s="11">
        <f t="shared" si="553"/>
        <v>42109</v>
      </c>
      <c r="J989" s="12">
        <f t="shared" si="557"/>
        <v>7.1003923838623972E-3</v>
      </c>
      <c r="K989" s="11">
        <f t="shared" si="574"/>
        <v>42170</v>
      </c>
      <c r="L989" s="11">
        <f t="shared" si="558"/>
        <v>42170</v>
      </c>
      <c r="M989" s="1">
        <f t="shared" si="578"/>
        <v>21</v>
      </c>
      <c r="N989" s="1">
        <f t="shared" si="559"/>
        <v>5</v>
      </c>
      <c r="O989" s="2">
        <f t="shared" si="560"/>
        <v>1.00168601</v>
      </c>
      <c r="P989" s="13">
        <f t="shared" si="554"/>
        <v>1.0132008400000001</v>
      </c>
      <c r="Q989" s="13">
        <f t="shared" si="546"/>
        <v>1.2051517820021977</v>
      </c>
      <c r="R989" s="2">
        <f t="shared" si="550"/>
        <v>1.20718367</v>
      </c>
      <c r="S989" s="2">
        <f t="shared" si="575"/>
        <v>1.13180649</v>
      </c>
      <c r="T989" s="2">
        <f t="shared" si="561"/>
        <v>328211.06156105001</v>
      </c>
      <c r="U989" s="2">
        <f t="shared" si="562"/>
        <v>571.29014312789673</v>
      </c>
      <c r="V989" s="2">
        <f t="shared" si="563"/>
        <v>59182.919244108227</v>
      </c>
      <c r="W989" s="2">
        <f t="shared" si="564"/>
        <v>349742.88188641611</v>
      </c>
      <c r="X989" s="17">
        <f t="shared" si="565"/>
        <v>0</v>
      </c>
      <c r="Y989" s="2">
        <f t="shared" si="566"/>
        <v>0</v>
      </c>
      <c r="Z989" s="72">
        <f t="shared" si="567"/>
        <v>0</v>
      </c>
      <c r="AA989" s="2">
        <f t="shared" si="568"/>
        <v>0</v>
      </c>
      <c r="AB989" s="12">
        <f t="shared" si="576"/>
        <v>4.6600000000000003E-2</v>
      </c>
      <c r="AC989" s="17">
        <f t="shared" si="569"/>
        <v>5</v>
      </c>
      <c r="AD989" s="17">
        <v>252</v>
      </c>
      <c r="AE989" s="13">
        <f t="shared" si="547"/>
        <v>1.000904115</v>
      </c>
      <c r="AF989" s="2">
        <f t="shared" si="548"/>
        <v>296.74054391999999</v>
      </c>
      <c r="AG989" s="2">
        <f t="shared" si="570"/>
        <v>316.20778565000001</v>
      </c>
      <c r="AH989" s="3">
        <f t="shared" si="571"/>
        <v>0</v>
      </c>
      <c r="AI989" s="4" t="str">
        <f t="shared" si="549"/>
        <v>A+J=</v>
      </c>
      <c r="AJ989" s="11">
        <f t="shared" si="577"/>
        <v>42170</v>
      </c>
      <c r="AK989" s="11"/>
      <c r="AL989" s="4"/>
      <c r="AQ989" s="53"/>
      <c r="AR989" s="53"/>
      <c r="AX989" s="1"/>
      <c r="AY989" s="1"/>
      <c r="AZ989" s="1"/>
      <c r="BA989" s="1"/>
      <c r="BB989" s="1"/>
    </row>
    <row r="990" spans="1:54" x14ac:dyDescent="0.2">
      <c r="A990" s="158">
        <f t="shared" si="572"/>
        <v>42146</v>
      </c>
      <c r="B990" s="2">
        <f t="shared" si="555"/>
        <v>350238.69292489468</v>
      </c>
      <c r="C990" s="2">
        <f t="shared" si="573"/>
        <v>289988.67249918001</v>
      </c>
      <c r="D990" s="2">
        <f>SUM(Y990:Y$1074)</f>
        <v>4334.30966205</v>
      </c>
      <c r="E990" s="73">
        <f t="shared" si="556"/>
        <v>285654.36283713003</v>
      </c>
      <c r="F990" s="88">
        <f t="shared" si="551"/>
        <v>4215.26</v>
      </c>
      <c r="G990" s="3">
        <f>IF(AND(N990=1,N989&gt;1),VLOOKUP(A989,[1]Plan1!$BK$81:$BM$259,3),G989)</f>
        <v>4245.1899999999996</v>
      </c>
      <c r="H990" s="11">
        <f t="shared" si="552"/>
        <v>42078</v>
      </c>
      <c r="I990" s="11">
        <f t="shared" si="553"/>
        <v>42109</v>
      </c>
      <c r="J990" s="12">
        <f t="shared" si="557"/>
        <v>7.1003923838623972E-3</v>
      </c>
      <c r="K990" s="11">
        <f t="shared" si="574"/>
        <v>42170</v>
      </c>
      <c r="L990" s="11">
        <f t="shared" si="558"/>
        <v>42170</v>
      </c>
      <c r="M990" s="1">
        <f t="shared" si="578"/>
        <v>21</v>
      </c>
      <c r="N990" s="1">
        <f t="shared" si="559"/>
        <v>6</v>
      </c>
      <c r="O990" s="2">
        <f t="shared" si="560"/>
        <v>1.0020235500000001</v>
      </c>
      <c r="P990" s="13">
        <f t="shared" si="554"/>
        <v>1.0132008400000001</v>
      </c>
      <c r="Q990" s="13">
        <f t="shared" si="546"/>
        <v>1.2051517820021977</v>
      </c>
      <c r="R990" s="2">
        <f t="shared" si="550"/>
        <v>1.20759046</v>
      </c>
      <c r="S990" s="2">
        <f t="shared" si="575"/>
        <v>1.13180649</v>
      </c>
      <c r="T990" s="2">
        <f t="shared" si="561"/>
        <v>328211.06156105001</v>
      </c>
      <c r="U990" s="2">
        <f t="shared" si="562"/>
        <v>571.29014312789673</v>
      </c>
      <c r="V990" s="2">
        <f t="shared" si="563"/>
        <v>59299.120582366741</v>
      </c>
      <c r="W990" s="2">
        <f t="shared" si="564"/>
        <v>349859.08322467469</v>
      </c>
      <c r="X990" s="17">
        <f t="shared" si="565"/>
        <v>0</v>
      </c>
      <c r="Y990" s="2">
        <f t="shared" si="566"/>
        <v>0</v>
      </c>
      <c r="Z990" s="72">
        <f t="shared" si="567"/>
        <v>0</v>
      </c>
      <c r="AA990" s="2">
        <f t="shared" si="568"/>
        <v>0</v>
      </c>
      <c r="AB990" s="12">
        <f t="shared" si="576"/>
        <v>4.6600000000000003E-2</v>
      </c>
      <c r="AC990" s="17">
        <f t="shared" si="569"/>
        <v>6</v>
      </c>
      <c r="AD990" s="17">
        <v>252</v>
      </c>
      <c r="AE990" s="13">
        <f t="shared" si="547"/>
        <v>1.0010850360000001</v>
      </c>
      <c r="AF990" s="2">
        <f t="shared" si="548"/>
        <v>356.12081739000001</v>
      </c>
      <c r="AG990" s="2">
        <f t="shared" si="570"/>
        <v>379.60970021999998</v>
      </c>
      <c r="AH990" s="3">
        <f t="shared" si="571"/>
        <v>0</v>
      </c>
      <c r="AI990" s="4" t="str">
        <f t="shared" si="549"/>
        <v>A+J=</v>
      </c>
      <c r="AJ990" s="11">
        <f t="shared" si="577"/>
        <v>42170</v>
      </c>
      <c r="AK990" s="11"/>
      <c r="AL990" s="4"/>
      <c r="AQ990" s="53"/>
      <c r="AR990" s="53"/>
      <c r="AX990" s="1"/>
      <c r="AY990" s="1"/>
      <c r="AZ990" s="1"/>
      <c r="BA990" s="1"/>
      <c r="BB990" s="1"/>
    </row>
    <row r="991" spans="1:54" x14ac:dyDescent="0.2">
      <c r="A991" s="158">
        <f t="shared" si="572"/>
        <v>42147</v>
      </c>
      <c r="B991" s="2">
        <f t="shared" si="555"/>
        <v>350418.38981567399</v>
      </c>
      <c r="C991" s="2">
        <f t="shared" si="573"/>
        <v>289988.67249918001</v>
      </c>
      <c r="D991" s="2">
        <f>SUM(Y991:Y$1074)</f>
        <v>4334.30966205</v>
      </c>
      <c r="E991" s="73">
        <f t="shared" si="556"/>
        <v>285654.36283713003</v>
      </c>
      <c r="F991" s="88">
        <f t="shared" si="551"/>
        <v>4215.26</v>
      </c>
      <c r="G991" s="3">
        <f>IF(AND(N991=1,N990&gt;1),VLOOKUP(A990,[1]Plan1!$BK$81:$BM$259,3),G990)</f>
        <v>4245.1899999999996</v>
      </c>
      <c r="H991" s="11">
        <f t="shared" si="552"/>
        <v>42078</v>
      </c>
      <c r="I991" s="11">
        <f t="shared" si="553"/>
        <v>42109</v>
      </c>
      <c r="J991" s="12">
        <f t="shared" si="557"/>
        <v>7.1003923838623972E-3</v>
      </c>
      <c r="K991" s="11">
        <f t="shared" si="574"/>
        <v>42170</v>
      </c>
      <c r="L991" s="11">
        <f t="shared" si="558"/>
        <v>42170</v>
      </c>
      <c r="M991" s="1">
        <f t="shared" si="578"/>
        <v>21</v>
      </c>
      <c r="N991" s="1">
        <f t="shared" si="559"/>
        <v>7</v>
      </c>
      <c r="O991" s="2">
        <f t="shared" si="560"/>
        <v>1.0023612099999999</v>
      </c>
      <c r="P991" s="13">
        <f t="shared" si="554"/>
        <v>1.0132008400000001</v>
      </c>
      <c r="Q991" s="13">
        <f t="shared" ref="Q991:Q1054" si="579">IF(L991&gt;L990,Q990*P991,Q990)</f>
        <v>1.2051517820021977</v>
      </c>
      <c r="R991" s="2">
        <f t="shared" si="550"/>
        <v>1.2079973900000001</v>
      </c>
      <c r="S991" s="2">
        <f t="shared" si="575"/>
        <v>1.13180649</v>
      </c>
      <c r="T991" s="2">
        <f t="shared" si="561"/>
        <v>328211.06156105001</v>
      </c>
      <c r="U991" s="2">
        <f t="shared" si="562"/>
        <v>571.29014312789673</v>
      </c>
      <c r="V991" s="2">
        <f t="shared" si="563"/>
        <v>59415.361912236061</v>
      </c>
      <c r="W991" s="2">
        <f t="shared" si="564"/>
        <v>349975.324554544</v>
      </c>
      <c r="X991" s="17">
        <f t="shared" si="565"/>
        <v>0</v>
      </c>
      <c r="Y991" s="2">
        <f t="shared" si="566"/>
        <v>0</v>
      </c>
      <c r="Z991" s="72">
        <f t="shared" si="567"/>
        <v>0</v>
      </c>
      <c r="AA991" s="2">
        <f t="shared" si="568"/>
        <v>0</v>
      </c>
      <c r="AB991" s="12">
        <f t="shared" si="576"/>
        <v>4.6600000000000003E-2</v>
      </c>
      <c r="AC991" s="17">
        <f t="shared" si="569"/>
        <v>7</v>
      </c>
      <c r="AD991" s="17">
        <v>252</v>
      </c>
      <c r="AE991" s="13">
        <f t="shared" ref="AE991:AE1054" si="580">ROUND((1+AB991)^TRUNC((AC991/AD991),9),9)</f>
        <v>1.0012659900000001</v>
      </c>
      <c r="AF991" s="2">
        <f t="shared" si="548"/>
        <v>415.51192182</v>
      </c>
      <c r="AG991" s="2">
        <f t="shared" si="570"/>
        <v>443.06526113000001</v>
      </c>
      <c r="AH991" s="3">
        <f t="shared" si="571"/>
        <v>0</v>
      </c>
      <c r="AI991" s="4" t="str">
        <f t="shared" si="549"/>
        <v>A+J=</v>
      </c>
      <c r="AJ991" s="11">
        <f t="shared" si="577"/>
        <v>42170</v>
      </c>
      <c r="AK991" s="11"/>
      <c r="AL991" s="4"/>
      <c r="AQ991" s="53"/>
      <c r="AR991" s="53"/>
      <c r="AX991" s="1"/>
      <c r="AY991" s="1"/>
      <c r="AZ991" s="1"/>
      <c r="BA991" s="1"/>
      <c r="BB991" s="1"/>
    </row>
    <row r="992" spans="1:54" x14ac:dyDescent="0.2">
      <c r="A992" s="158">
        <f t="shared" si="572"/>
        <v>42148</v>
      </c>
      <c r="B992" s="2">
        <f t="shared" si="555"/>
        <v>350418.38981567399</v>
      </c>
      <c r="C992" s="2">
        <f t="shared" si="573"/>
        <v>289988.67249918001</v>
      </c>
      <c r="D992" s="2">
        <f>SUM(Y992:Y$1074)</f>
        <v>4334.30966205</v>
      </c>
      <c r="E992" s="73">
        <f t="shared" si="556"/>
        <v>285654.36283713003</v>
      </c>
      <c r="F992" s="88">
        <f t="shared" si="551"/>
        <v>4215.26</v>
      </c>
      <c r="G992" s="3">
        <f>IF(AND(N992=1,N991&gt;1),VLOOKUP(A991,[1]Plan1!$BK$81:$BM$259,3),G991)</f>
        <v>4245.1899999999996</v>
      </c>
      <c r="H992" s="11">
        <f t="shared" si="552"/>
        <v>42078</v>
      </c>
      <c r="I992" s="11">
        <f t="shared" si="553"/>
        <v>42109</v>
      </c>
      <c r="J992" s="12">
        <f t="shared" si="557"/>
        <v>7.1003923838623972E-3</v>
      </c>
      <c r="K992" s="11">
        <f t="shared" si="574"/>
        <v>42170</v>
      </c>
      <c r="L992" s="11">
        <f t="shared" si="558"/>
        <v>42170</v>
      </c>
      <c r="M992" s="1">
        <f t="shared" si="578"/>
        <v>21</v>
      </c>
      <c r="N992" s="1">
        <f t="shared" si="559"/>
        <v>7</v>
      </c>
      <c r="O992" s="2">
        <f t="shared" si="560"/>
        <v>1.0023612099999999</v>
      </c>
      <c r="P992" s="13">
        <f t="shared" si="554"/>
        <v>1.0132008400000001</v>
      </c>
      <c r="Q992" s="13">
        <f t="shared" si="579"/>
        <v>1.2051517820021977</v>
      </c>
      <c r="R992" s="2">
        <f t="shared" si="550"/>
        <v>1.2079973900000001</v>
      </c>
      <c r="S992" s="2">
        <f t="shared" si="575"/>
        <v>1.13180649</v>
      </c>
      <c r="T992" s="2">
        <f t="shared" si="561"/>
        <v>328211.06156105001</v>
      </c>
      <c r="U992" s="2">
        <f t="shared" si="562"/>
        <v>571.29014312789673</v>
      </c>
      <c r="V992" s="2">
        <f t="shared" si="563"/>
        <v>59415.361912236061</v>
      </c>
      <c r="W992" s="2">
        <f t="shared" si="564"/>
        <v>349975.324554544</v>
      </c>
      <c r="X992" s="17">
        <f t="shared" si="565"/>
        <v>0</v>
      </c>
      <c r="Y992" s="2">
        <f t="shared" si="566"/>
        <v>0</v>
      </c>
      <c r="Z992" s="72">
        <f t="shared" si="567"/>
        <v>0</v>
      </c>
      <c r="AA992" s="2">
        <f t="shared" si="568"/>
        <v>0</v>
      </c>
      <c r="AB992" s="12">
        <f t="shared" si="576"/>
        <v>4.6600000000000003E-2</v>
      </c>
      <c r="AC992" s="17">
        <f t="shared" si="569"/>
        <v>7</v>
      </c>
      <c r="AD992" s="17">
        <v>252</v>
      </c>
      <c r="AE992" s="13">
        <f t="shared" si="580"/>
        <v>1.0012659900000001</v>
      </c>
      <c r="AF992" s="2">
        <f t="shared" si="548"/>
        <v>415.51192182</v>
      </c>
      <c r="AG992" s="2">
        <f t="shared" si="570"/>
        <v>443.06526113000001</v>
      </c>
      <c r="AH992" s="3">
        <f t="shared" si="571"/>
        <v>0</v>
      </c>
      <c r="AI992" s="4" t="str">
        <f t="shared" si="549"/>
        <v>A+J=</v>
      </c>
      <c r="AJ992" s="11">
        <f t="shared" si="577"/>
        <v>42170</v>
      </c>
      <c r="AK992" s="11"/>
      <c r="AL992" s="4"/>
      <c r="AQ992" s="53"/>
      <c r="AR992" s="53"/>
      <c r="AX992" s="1"/>
      <c r="AY992" s="1"/>
      <c r="AZ992" s="1"/>
      <c r="BA992" s="1"/>
      <c r="BB992" s="1"/>
    </row>
    <row r="993" spans="1:54" x14ac:dyDescent="0.2">
      <c r="A993" s="158">
        <f t="shared" si="572"/>
        <v>42149</v>
      </c>
      <c r="B993" s="2">
        <f t="shared" si="555"/>
        <v>350418.38981567399</v>
      </c>
      <c r="C993" s="2">
        <f t="shared" si="573"/>
        <v>289988.67249918001</v>
      </c>
      <c r="D993" s="2">
        <f>SUM(Y993:Y$1074)</f>
        <v>4334.30966205</v>
      </c>
      <c r="E993" s="73">
        <f t="shared" si="556"/>
        <v>285654.36283713003</v>
      </c>
      <c r="F993" s="88">
        <f t="shared" si="551"/>
        <v>4215.26</v>
      </c>
      <c r="G993" s="3">
        <f>IF(AND(N993=1,N992&gt;1),VLOOKUP(A992,[1]Plan1!$BK$81:$BM$259,3),G992)</f>
        <v>4245.1899999999996</v>
      </c>
      <c r="H993" s="11">
        <f t="shared" si="552"/>
        <v>42078</v>
      </c>
      <c r="I993" s="11">
        <f t="shared" si="553"/>
        <v>42109</v>
      </c>
      <c r="J993" s="12">
        <f t="shared" si="557"/>
        <v>7.1003923838623972E-3</v>
      </c>
      <c r="K993" s="11">
        <f t="shared" si="574"/>
        <v>42170</v>
      </c>
      <c r="L993" s="11">
        <f t="shared" si="558"/>
        <v>42170</v>
      </c>
      <c r="M993" s="1">
        <f t="shared" si="578"/>
        <v>21</v>
      </c>
      <c r="N993" s="1">
        <f t="shared" si="559"/>
        <v>7</v>
      </c>
      <c r="O993" s="2">
        <f t="shared" si="560"/>
        <v>1.0023612099999999</v>
      </c>
      <c r="P993" s="13">
        <f t="shared" si="554"/>
        <v>1.0132008400000001</v>
      </c>
      <c r="Q993" s="13">
        <f t="shared" si="579"/>
        <v>1.2051517820021977</v>
      </c>
      <c r="R993" s="2">
        <f t="shared" si="550"/>
        <v>1.2079973900000001</v>
      </c>
      <c r="S993" s="2">
        <f t="shared" si="575"/>
        <v>1.13180649</v>
      </c>
      <c r="T993" s="2">
        <f t="shared" si="561"/>
        <v>328211.06156105001</v>
      </c>
      <c r="U993" s="2">
        <f t="shared" si="562"/>
        <v>571.29014312789673</v>
      </c>
      <c r="V993" s="2">
        <f t="shared" si="563"/>
        <v>59415.361912236061</v>
      </c>
      <c r="W993" s="2">
        <f t="shared" si="564"/>
        <v>349975.324554544</v>
      </c>
      <c r="X993" s="17">
        <f t="shared" si="565"/>
        <v>0</v>
      </c>
      <c r="Y993" s="2">
        <f t="shared" si="566"/>
        <v>0</v>
      </c>
      <c r="Z993" s="72">
        <f t="shared" si="567"/>
        <v>0</v>
      </c>
      <c r="AA993" s="2">
        <f t="shared" si="568"/>
        <v>0</v>
      </c>
      <c r="AB993" s="12">
        <f t="shared" si="576"/>
        <v>4.6600000000000003E-2</v>
      </c>
      <c r="AC993" s="17">
        <f t="shared" si="569"/>
        <v>7</v>
      </c>
      <c r="AD993" s="17">
        <v>252</v>
      </c>
      <c r="AE993" s="13">
        <f t="shared" si="580"/>
        <v>1.0012659900000001</v>
      </c>
      <c r="AF993" s="2">
        <f t="shared" ref="AF993:AF1056" si="581">TRUNC((T993*(AE993-1)),8)</f>
        <v>415.51192182</v>
      </c>
      <c r="AG993" s="2">
        <f t="shared" si="570"/>
        <v>443.06526113000001</v>
      </c>
      <c r="AH993" s="3">
        <f t="shared" si="571"/>
        <v>0</v>
      </c>
      <c r="AI993" s="4" t="str">
        <f t="shared" si="549"/>
        <v>A+J=</v>
      </c>
      <c r="AJ993" s="11">
        <f t="shared" si="577"/>
        <v>42170</v>
      </c>
      <c r="AK993" s="11"/>
      <c r="AL993" s="4"/>
      <c r="AQ993" s="53"/>
      <c r="AR993" s="53"/>
      <c r="AX993" s="1"/>
      <c r="AY993" s="1"/>
      <c r="AZ993" s="1"/>
      <c r="BA993" s="1"/>
      <c r="BB993" s="1"/>
    </row>
    <row r="994" spans="1:54" x14ac:dyDescent="0.2">
      <c r="A994" s="158">
        <f t="shared" si="572"/>
        <v>42150</v>
      </c>
      <c r="B994" s="2">
        <f t="shared" si="555"/>
        <v>350598.18002752407</v>
      </c>
      <c r="C994" s="2">
        <f t="shared" si="573"/>
        <v>289988.67249918001</v>
      </c>
      <c r="D994" s="2">
        <f>SUM(Y994:Y$1074)</f>
        <v>4334.30966205</v>
      </c>
      <c r="E994" s="73">
        <f t="shared" si="556"/>
        <v>285654.36283713003</v>
      </c>
      <c r="F994" s="88">
        <f t="shared" si="551"/>
        <v>4215.26</v>
      </c>
      <c r="G994" s="3">
        <f>IF(AND(N994=1,N993&gt;1),VLOOKUP(A993,[1]Plan1!$BK$81:$BM$259,3),G993)</f>
        <v>4245.1899999999996</v>
      </c>
      <c r="H994" s="11">
        <f t="shared" si="552"/>
        <v>42078</v>
      </c>
      <c r="I994" s="11">
        <f t="shared" si="553"/>
        <v>42109</v>
      </c>
      <c r="J994" s="12">
        <f t="shared" si="557"/>
        <v>7.1003923838623972E-3</v>
      </c>
      <c r="K994" s="11">
        <f t="shared" si="574"/>
        <v>42170</v>
      </c>
      <c r="L994" s="11">
        <f t="shared" si="558"/>
        <v>42170</v>
      </c>
      <c r="M994" s="1">
        <f t="shared" si="578"/>
        <v>21</v>
      </c>
      <c r="N994" s="1">
        <f t="shared" si="559"/>
        <v>8</v>
      </c>
      <c r="O994" s="2">
        <f t="shared" si="560"/>
        <v>1.0026989799999999</v>
      </c>
      <c r="P994" s="13">
        <f t="shared" si="554"/>
        <v>1.0132008400000001</v>
      </c>
      <c r="Q994" s="13">
        <f t="shared" si="579"/>
        <v>1.2051517820021977</v>
      </c>
      <c r="R994" s="2">
        <f t="shared" si="550"/>
        <v>1.2084044599999999</v>
      </c>
      <c r="S994" s="2">
        <f t="shared" si="575"/>
        <v>1.13180649</v>
      </c>
      <c r="T994" s="2">
        <f t="shared" si="561"/>
        <v>328211.06156105001</v>
      </c>
      <c r="U994" s="2">
        <f t="shared" si="562"/>
        <v>571.29014312789673</v>
      </c>
      <c r="V994" s="2">
        <f t="shared" si="563"/>
        <v>59531.643233716124</v>
      </c>
      <c r="W994" s="2">
        <f t="shared" si="564"/>
        <v>350091.60587602406</v>
      </c>
      <c r="X994" s="17">
        <f t="shared" si="565"/>
        <v>0</v>
      </c>
      <c r="Y994" s="2">
        <f t="shared" si="566"/>
        <v>0</v>
      </c>
      <c r="Z994" s="72">
        <f t="shared" si="567"/>
        <v>0</v>
      </c>
      <c r="AA994" s="2">
        <f t="shared" si="568"/>
        <v>0</v>
      </c>
      <c r="AB994" s="12">
        <f t="shared" si="576"/>
        <v>4.6600000000000003E-2</v>
      </c>
      <c r="AC994" s="17">
        <f t="shared" si="569"/>
        <v>8</v>
      </c>
      <c r="AD994" s="17">
        <v>252</v>
      </c>
      <c r="AE994" s="13">
        <f t="shared" si="580"/>
        <v>1.001446976</v>
      </c>
      <c r="AF994" s="2">
        <f t="shared" si="581"/>
        <v>474.91352900999999</v>
      </c>
      <c r="AG994" s="2">
        <f t="shared" si="570"/>
        <v>506.57415150000003</v>
      </c>
      <c r="AH994" s="3">
        <f t="shared" si="571"/>
        <v>0</v>
      </c>
      <c r="AI994" s="4" t="str">
        <f t="shared" ref="AI994:AI1057" si="582">AI993</f>
        <v>A+J=</v>
      </c>
      <c r="AJ994" s="11">
        <f t="shared" si="577"/>
        <v>42170</v>
      </c>
      <c r="AK994" s="11"/>
      <c r="AL994" s="4"/>
      <c r="AQ994" s="53"/>
      <c r="AR994" s="53"/>
      <c r="AX994" s="1"/>
      <c r="AY994" s="1"/>
      <c r="AZ994" s="1"/>
      <c r="BA994" s="1"/>
      <c r="BB994" s="1"/>
    </row>
    <row r="995" spans="1:54" x14ac:dyDescent="0.2">
      <c r="A995" s="158">
        <f t="shared" si="572"/>
        <v>42151</v>
      </c>
      <c r="B995" s="2">
        <f t="shared" si="555"/>
        <v>350778.06429374497</v>
      </c>
      <c r="C995" s="2">
        <f t="shared" si="573"/>
        <v>289988.67249918001</v>
      </c>
      <c r="D995" s="2">
        <f>SUM(Y995:Y$1074)</f>
        <v>4334.30966205</v>
      </c>
      <c r="E995" s="73">
        <f t="shared" si="556"/>
        <v>285654.36283713003</v>
      </c>
      <c r="F995" s="88">
        <f t="shared" si="551"/>
        <v>4215.26</v>
      </c>
      <c r="G995" s="3">
        <f>IF(AND(N995=1,N994&gt;1),VLOOKUP(A994,[1]Plan1!$BK$81:$BM$259,3),G994)</f>
        <v>4245.1899999999996</v>
      </c>
      <c r="H995" s="11">
        <f t="shared" si="552"/>
        <v>42078</v>
      </c>
      <c r="I995" s="11">
        <f t="shared" si="553"/>
        <v>42109</v>
      </c>
      <c r="J995" s="12">
        <f t="shared" si="557"/>
        <v>7.1003923838623972E-3</v>
      </c>
      <c r="K995" s="11">
        <f t="shared" si="574"/>
        <v>42170</v>
      </c>
      <c r="L995" s="11">
        <f t="shared" si="558"/>
        <v>42170</v>
      </c>
      <c r="M995" s="1">
        <f t="shared" si="578"/>
        <v>21</v>
      </c>
      <c r="N995" s="1">
        <f t="shared" si="559"/>
        <v>9</v>
      </c>
      <c r="O995" s="2">
        <f t="shared" si="560"/>
        <v>1.0030368700000001</v>
      </c>
      <c r="P995" s="13">
        <f t="shared" si="554"/>
        <v>1.0132008400000001</v>
      </c>
      <c r="Q995" s="13">
        <f t="shared" si="579"/>
        <v>1.2051517820021977</v>
      </c>
      <c r="R995" s="2">
        <f t="shared" si="550"/>
        <v>1.20881167</v>
      </c>
      <c r="S995" s="2">
        <f t="shared" si="575"/>
        <v>1.13180649</v>
      </c>
      <c r="T995" s="2">
        <f t="shared" si="561"/>
        <v>328211.06156105001</v>
      </c>
      <c r="U995" s="2">
        <f t="shared" si="562"/>
        <v>571.29014312789673</v>
      </c>
      <c r="V995" s="2">
        <f t="shared" si="563"/>
        <v>59647.964546807059</v>
      </c>
      <c r="W995" s="2">
        <f t="shared" si="564"/>
        <v>350207.92718911497</v>
      </c>
      <c r="X995" s="17">
        <f t="shared" si="565"/>
        <v>0</v>
      </c>
      <c r="Y995" s="2">
        <f t="shared" si="566"/>
        <v>0</v>
      </c>
      <c r="Z995" s="72">
        <f t="shared" si="567"/>
        <v>0</v>
      </c>
      <c r="AA995" s="2">
        <f t="shared" si="568"/>
        <v>0</v>
      </c>
      <c r="AB995" s="12">
        <f t="shared" si="576"/>
        <v>4.6600000000000003E-2</v>
      </c>
      <c r="AC995" s="17">
        <f t="shared" si="569"/>
        <v>9</v>
      </c>
      <c r="AD995" s="17">
        <v>252</v>
      </c>
      <c r="AE995" s="13">
        <f t="shared" si="580"/>
        <v>1.0016279960000001</v>
      </c>
      <c r="AF995" s="2">
        <f t="shared" si="581"/>
        <v>534.32629537000003</v>
      </c>
      <c r="AG995" s="2">
        <f t="shared" si="570"/>
        <v>570.13710462999995</v>
      </c>
      <c r="AH995" s="3">
        <f t="shared" si="571"/>
        <v>0</v>
      </c>
      <c r="AI995" s="4" t="str">
        <f t="shared" si="582"/>
        <v>A+J=</v>
      </c>
      <c r="AJ995" s="11">
        <f t="shared" si="577"/>
        <v>42170</v>
      </c>
      <c r="AK995" s="11"/>
      <c r="AL995" s="4"/>
      <c r="AQ995" s="53"/>
      <c r="AR995" s="53"/>
      <c r="AX995" s="1"/>
      <c r="AY995" s="1"/>
      <c r="AZ995" s="1"/>
      <c r="BA995" s="1"/>
      <c r="BB995" s="1"/>
    </row>
    <row r="996" spans="1:54" x14ac:dyDescent="0.2">
      <c r="A996" s="158">
        <f t="shared" si="572"/>
        <v>42152</v>
      </c>
      <c r="B996" s="2">
        <f t="shared" si="555"/>
        <v>350958.03908555303</v>
      </c>
      <c r="C996" s="2">
        <f t="shared" si="573"/>
        <v>289988.67249918001</v>
      </c>
      <c r="D996" s="2">
        <f>SUM(Y996:Y$1074)</f>
        <v>4334.30966205</v>
      </c>
      <c r="E996" s="73">
        <f t="shared" si="556"/>
        <v>285654.36283713003</v>
      </c>
      <c r="F996" s="88">
        <f t="shared" si="551"/>
        <v>4215.26</v>
      </c>
      <c r="G996" s="3">
        <f>IF(AND(N996=1,N995&gt;1),VLOOKUP(A995,[1]Plan1!$BK$81:$BM$259,3),G995)</f>
        <v>4245.1899999999996</v>
      </c>
      <c r="H996" s="11">
        <f t="shared" si="552"/>
        <v>42078</v>
      </c>
      <c r="I996" s="11">
        <f t="shared" si="553"/>
        <v>42109</v>
      </c>
      <c r="J996" s="12">
        <f t="shared" si="557"/>
        <v>7.1003923838623972E-3</v>
      </c>
      <c r="K996" s="11">
        <f t="shared" si="574"/>
        <v>42170</v>
      </c>
      <c r="L996" s="11">
        <f t="shared" si="558"/>
        <v>42170</v>
      </c>
      <c r="M996" s="1">
        <f t="shared" si="578"/>
        <v>21</v>
      </c>
      <c r="N996" s="1">
        <f t="shared" si="559"/>
        <v>10</v>
      </c>
      <c r="O996" s="2">
        <f t="shared" si="560"/>
        <v>1.00337487</v>
      </c>
      <c r="P996" s="13">
        <f t="shared" si="554"/>
        <v>1.0132008400000001</v>
      </c>
      <c r="Q996" s="13">
        <f t="shared" si="579"/>
        <v>1.2051517820021977</v>
      </c>
      <c r="R996" s="2">
        <f t="shared" si="550"/>
        <v>1.20921901</v>
      </c>
      <c r="S996" s="2">
        <f t="shared" si="575"/>
        <v>1.13180649</v>
      </c>
      <c r="T996" s="2">
        <f t="shared" si="561"/>
        <v>328211.06156105001</v>
      </c>
      <c r="U996" s="2">
        <f t="shared" si="562"/>
        <v>571.29014312789673</v>
      </c>
      <c r="V996" s="2">
        <f t="shared" si="563"/>
        <v>59764.322994965129</v>
      </c>
      <c r="W996" s="2">
        <f t="shared" si="564"/>
        <v>350324.28563727305</v>
      </c>
      <c r="X996" s="17">
        <f t="shared" si="565"/>
        <v>0</v>
      </c>
      <c r="Y996" s="2">
        <f t="shared" si="566"/>
        <v>0</v>
      </c>
      <c r="Z996" s="72">
        <f t="shared" si="567"/>
        <v>0</v>
      </c>
      <c r="AA996" s="2">
        <f t="shared" si="568"/>
        <v>0</v>
      </c>
      <c r="AB996" s="12">
        <f t="shared" si="576"/>
        <v>4.6600000000000003E-2</v>
      </c>
      <c r="AC996" s="17">
        <f t="shared" si="569"/>
        <v>10</v>
      </c>
      <c r="AD996" s="17">
        <v>252</v>
      </c>
      <c r="AE996" s="13">
        <f t="shared" si="580"/>
        <v>1.0018090479999999</v>
      </c>
      <c r="AF996" s="2">
        <f t="shared" si="581"/>
        <v>593.74956449000001</v>
      </c>
      <c r="AG996" s="2">
        <f t="shared" si="570"/>
        <v>633.75344828000004</v>
      </c>
      <c r="AH996" s="3">
        <f t="shared" si="571"/>
        <v>0</v>
      </c>
      <c r="AI996" s="4" t="str">
        <f t="shared" si="582"/>
        <v>A+J=</v>
      </c>
      <c r="AJ996" s="11">
        <f t="shared" si="577"/>
        <v>42170</v>
      </c>
      <c r="AK996" s="11"/>
      <c r="AL996" s="4"/>
      <c r="AQ996" s="53"/>
      <c r="AR996" s="53"/>
      <c r="AX996" s="1"/>
      <c r="AY996" s="1"/>
      <c r="AZ996" s="1"/>
      <c r="BA996" s="1"/>
      <c r="BB996" s="1"/>
    </row>
    <row r="997" spans="1:54" x14ac:dyDescent="0.2">
      <c r="A997" s="158">
        <f t="shared" si="572"/>
        <v>42153</v>
      </c>
      <c r="B997" s="2">
        <f t="shared" si="555"/>
        <v>351138.10443428828</v>
      </c>
      <c r="C997" s="2">
        <f t="shared" si="573"/>
        <v>289988.67249918001</v>
      </c>
      <c r="D997" s="2">
        <f>SUM(Y997:Y$1074)</f>
        <v>4334.30966205</v>
      </c>
      <c r="E997" s="73">
        <f t="shared" si="556"/>
        <v>285654.36283713003</v>
      </c>
      <c r="F997" s="88">
        <f t="shared" si="551"/>
        <v>4215.26</v>
      </c>
      <c r="G997" s="3">
        <f>IF(AND(N997=1,N996&gt;1),VLOOKUP(A996,[1]Plan1!$BK$81:$BM$259,3),G996)</f>
        <v>4245.1899999999996</v>
      </c>
      <c r="H997" s="11">
        <f t="shared" si="552"/>
        <v>42078</v>
      </c>
      <c r="I997" s="11">
        <f t="shared" si="553"/>
        <v>42109</v>
      </c>
      <c r="J997" s="12">
        <f t="shared" si="557"/>
        <v>7.1003923838623972E-3</v>
      </c>
      <c r="K997" s="11">
        <f t="shared" si="574"/>
        <v>42170</v>
      </c>
      <c r="L997" s="11">
        <f t="shared" si="558"/>
        <v>42170</v>
      </c>
      <c r="M997" s="1">
        <f t="shared" si="578"/>
        <v>21</v>
      </c>
      <c r="N997" s="1">
        <f t="shared" si="559"/>
        <v>11</v>
      </c>
      <c r="O997" s="2">
        <f t="shared" si="560"/>
        <v>1.00371298</v>
      </c>
      <c r="P997" s="13">
        <f t="shared" si="554"/>
        <v>1.0132008400000001</v>
      </c>
      <c r="Q997" s="13">
        <f t="shared" si="579"/>
        <v>1.2051517820021977</v>
      </c>
      <c r="R997" s="2">
        <f t="shared" si="550"/>
        <v>1.2096264800000001</v>
      </c>
      <c r="S997" s="2">
        <f t="shared" si="575"/>
        <v>1.13180649</v>
      </c>
      <c r="T997" s="2">
        <f t="shared" si="561"/>
        <v>328211.06156105001</v>
      </c>
      <c r="U997" s="2">
        <f t="shared" si="562"/>
        <v>571.29014312789673</v>
      </c>
      <c r="V997" s="2">
        <f t="shared" si="563"/>
        <v>59880.718578190397</v>
      </c>
      <c r="W997" s="2">
        <f t="shared" si="564"/>
        <v>350440.68122049829</v>
      </c>
      <c r="X997" s="17">
        <f t="shared" si="565"/>
        <v>0</v>
      </c>
      <c r="Y997" s="2">
        <f t="shared" si="566"/>
        <v>0</v>
      </c>
      <c r="Z997" s="72">
        <f t="shared" si="567"/>
        <v>0</v>
      </c>
      <c r="AA997" s="2">
        <f t="shared" si="568"/>
        <v>0</v>
      </c>
      <c r="AB997" s="12">
        <f t="shared" si="576"/>
        <v>4.6600000000000003E-2</v>
      </c>
      <c r="AC997" s="17">
        <f t="shared" si="569"/>
        <v>11</v>
      </c>
      <c r="AD997" s="17">
        <v>252</v>
      </c>
      <c r="AE997" s="13">
        <f t="shared" si="580"/>
        <v>1.001990132</v>
      </c>
      <c r="AF997" s="2">
        <f t="shared" si="581"/>
        <v>653.18333636</v>
      </c>
      <c r="AG997" s="2">
        <f t="shared" si="570"/>
        <v>697.42321378999998</v>
      </c>
      <c r="AH997" s="3">
        <f t="shared" si="571"/>
        <v>0</v>
      </c>
      <c r="AI997" s="4" t="str">
        <f t="shared" si="582"/>
        <v>A+J=</v>
      </c>
      <c r="AJ997" s="11">
        <f t="shared" si="577"/>
        <v>42170</v>
      </c>
      <c r="AK997" s="11"/>
      <c r="AL997" s="4"/>
      <c r="AQ997" s="53"/>
      <c r="AR997" s="53"/>
      <c r="AX997" s="1"/>
      <c r="AY997" s="1"/>
      <c r="AZ997" s="1"/>
      <c r="BA997" s="1"/>
      <c r="BB997" s="1"/>
    </row>
    <row r="998" spans="1:54" x14ac:dyDescent="0.2">
      <c r="A998" s="158">
        <f t="shared" si="572"/>
        <v>42154</v>
      </c>
      <c r="B998" s="2">
        <f t="shared" si="555"/>
        <v>351318.26679791795</v>
      </c>
      <c r="C998" s="2">
        <f t="shared" si="573"/>
        <v>289988.67249918001</v>
      </c>
      <c r="D998" s="2">
        <f>SUM(Y998:Y$1074)</f>
        <v>4334.30966205</v>
      </c>
      <c r="E998" s="73">
        <f t="shared" si="556"/>
        <v>285654.36283713003</v>
      </c>
      <c r="F998" s="88">
        <f t="shared" si="551"/>
        <v>4215.26</v>
      </c>
      <c r="G998" s="3">
        <f>IF(AND(N998=1,N997&gt;1),VLOOKUP(A997,[1]Plan1!$BK$81:$BM$259,3),G997)</f>
        <v>4245.1899999999996</v>
      </c>
      <c r="H998" s="11">
        <f t="shared" si="552"/>
        <v>42078</v>
      </c>
      <c r="I998" s="11">
        <f t="shared" si="553"/>
        <v>42109</v>
      </c>
      <c r="J998" s="12">
        <f t="shared" si="557"/>
        <v>7.1003923838623972E-3</v>
      </c>
      <c r="K998" s="11">
        <f t="shared" si="574"/>
        <v>42170</v>
      </c>
      <c r="L998" s="11">
        <f t="shared" si="558"/>
        <v>42170</v>
      </c>
      <c r="M998" s="1">
        <f t="shared" si="578"/>
        <v>21</v>
      </c>
      <c r="N998" s="1">
        <f t="shared" si="559"/>
        <v>12</v>
      </c>
      <c r="O998" s="2">
        <f t="shared" si="560"/>
        <v>1.0040512100000001</v>
      </c>
      <c r="P998" s="13">
        <f t="shared" si="554"/>
        <v>1.0132008400000001</v>
      </c>
      <c r="Q998" s="13">
        <f t="shared" si="579"/>
        <v>1.2051517820021977</v>
      </c>
      <c r="R998" s="2">
        <f t="shared" si="550"/>
        <v>1.2100340999999999</v>
      </c>
      <c r="S998" s="2">
        <f t="shared" si="575"/>
        <v>1.13180649</v>
      </c>
      <c r="T998" s="2">
        <f t="shared" si="561"/>
        <v>328211.06156105001</v>
      </c>
      <c r="U998" s="2">
        <f t="shared" si="562"/>
        <v>571.29014312789673</v>
      </c>
      <c r="V998" s="2">
        <f t="shared" si="563"/>
        <v>59997.157009570023</v>
      </c>
      <c r="W998" s="2">
        <f t="shared" si="564"/>
        <v>350557.11965187796</v>
      </c>
      <c r="X998" s="17">
        <f t="shared" si="565"/>
        <v>0</v>
      </c>
      <c r="Y998" s="2">
        <f t="shared" si="566"/>
        <v>0</v>
      </c>
      <c r="Z998" s="72">
        <f t="shared" si="567"/>
        <v>0</v>
      </c>
      <c r="AA998" s="2">
        <f t="shared" si="568"/>
        <v>0</v>
      </c>
      <c r="AB998" s="12">
        <f t="shared" si="576"/>
        <v>4.6600000000000003E-2</v>
      </c>
      <c r="AC998" s="17">
        <f t="shared" si="569"/>
        <v>12</v>
      </c>
      <c r="AD998" s="17">
        <v>252</v>
      </c>
      <c r="AE998" s="13">
        <f t="shared" si="580"/>
        <v>1.00217125</v>
      </c>
      <c r="AF998" s="2">
        <f t="shared" si="581"/>
        <v>712.62826741000003</v>
      </c>
      <c r="AG998" s="2">
        <f t="shared" si="570"/>
        <v>761.14714604000005</v>
      </c>
      <c r="AH998" s="3">
        <f t="shared" si="571"/>
        <v>0</v>
      </c>
      <c r="AI998" s="4" t="str">
        <f t="shared" si="582"/>
        <v>A+J=</v>
      </c>
      <c r="AJ998" s="11">
        <f t="shared" si="577"/>
        <v>42170</v>
      </c>
      <c r="AK998" s="11"/>
      <c r="AL998" s="4"/>
      <c r="AQ998" s="53"/>
      <c r="AR998" s="53"/>
      <c r="AX998" s="1"/>
      <c r="AY998" s="1"/>
      <c r="AZ998" s="1"/>
      <c r="BA998" s="1"/>
      <c r="BB998" s="1"/>
    </row>
    <row r="999" spans="1:54" x14ac:dyDescent="0.2">
      <c r="A999" s="158">
        <f t="shared" si="572"/>
        <v>42155</v>
      </c>
      <c r="B999" s="2">
        <f t="shared" si="555"/>
        <v>351318.26679791795</v>
      </c>
      <c r="C999" s="2">
        <f t="shared" si="573"/>
        <v>289988.67249918001</v>
      </c>
      <c r="D999" s="2">
        <f>SUM(Y999:Y$1074)</f>
        <v>4334.30966205</v>
      </c>
      <c r="E999" s="73">
        <f t="shared" si="556"/>
        <v>285654.36283713003</v>
      </c>
      <c r="F999" s="88">
        <f t="shared" si="551"/>
        <v>4215.26</v>
      </c>
      <c r="G999" s="3">
        <f>IF(AND(N999=1,N998&gt;1),VLOOKUP(A998,[1]Plan1!$BK$81:$BM$259,3),G998)</f>
        <v>4245.1899999999996</v>
      </c>
      <c r="H999" s="11">
        <f t="shared" si="552"/>
        <v>42078</v>
      </c>
      <c r="I999" s="11">
        <f t="shared" si="553"/>
        <v>42109</v>
      </c>
      <c r="J999" s="12">
        <f t="shared" si="557"/>
        <v>7.1003923838623972E-3</v>
      </c>
      <c r="K999" s="11">
        <f t="shared" si="574"/>
        <v>42170</v>
      </c>
      <c r="L999" s="11">
        <f t="shared" si="558"/>
        <v>42170</v>
      </c>
      <c r="M999" s="1">
        <f t="shared" si="578"/>
        <v>21</v>
      </c>
      <c r="N999" s="1">
        <f t="shared" si="559"/>
        <v>12</v>
      </c>
      <c r="O999" s="2">
        <f t="shared" si="560"/>
        <v>1.0040512100000001</v>
      </c>
      <c r="P999" s="13">
        <f t="shared" si="554"/>
        <v>1.0132008400000001</v>
      </c>
      <c r="Q999" s="13">
        <f t="shared" si="579"/>
        <v>1.2051517820021977</v>
      </c>
      <c r="R999" s="2">
        <f t="shared" si="550"/>
        <v>1.2100340999999999</v>
      </c>
      <c r="S999" s="2">
        <f t="shared" si="575"/>
        <v>1.13180649</v>
      </c>
      <c r="T999" s="2">
        <f t="shared" si="561"/>
        <v>328211.06156105001</v>
      </c>
      <c r="U999" s="2">
        <f t="shared" si="562"/>
        <v>571.29014312789673</v>
      </c>
      <c r="V999" s="2">
        <f t="shared" si="563"/>
        <v>59997.157009570023</v>
      </c>
      <c r="W999" s="2">
        <f t="shared" si="564"/>
        <v>350557.11965187796</v>
      </c>
      <c r="X999" s="17">
        <f t="shared" si="565"/>
        <v>0</v>
      </c>
      <c r="Y999" s="2">
        <f t="shared" si="566"/>
        <v>0</v>
      </c>
      <c r="Z999" s="72">
        <f t="shared" si="567"/>
        <v>0</v>
      </c>
      <c r="AA999" s="2">
        <f t="shared" si="568"/>
        <v>0</v>
      </c>
      <c r="AB999" s="12">
        <f t="shared" si="576"/>
        <v>4.6600000000000003E-2</v>
      </c>
      <c r="AC999" s="17">
        <f t="shared" si="569"/>
        <v>12</v>
      </c>
      <c r="AD999" s="17">
        <v>252</v>
      </c>
      <c r="AE999" s="13">
        <f t="shared" si="580"/>
        <v>1.00217125</v>
      </c>
      <c r="AF999" s="2">
        <f t="shared" si="581"/>
        <v>712.62826741000003</v>
      </c>
      <c r="AG999" s="2">
        <f t="shared" si="570"/>
        <v>761.14714604000005</v>
      </c>
      <c r="AH999" s="3">
        <f t="shared" si="571"/>
        <v>0</v>
      </c>
      <c r="AI999" s="4" t="str">
        <f t="shared" si="582"/>
        <v>A+J=</v>
      </c>
      <c r="AJ999" s="11">
        <f t="shared" si="577"/>
        <v>42170</v>
      </c>
      <c r="AK999" s="11"/>
      <c r="AL999" s="4"/>
      <c r="AQ999" s="53"/>
      <c r="AR999" s="53"/>
      <c r="AX999" s="1"/>
      <c r="AY999" s="1"/>
      <c r="AZ999" s="1"/>
      <c r="BA999" s="1"/>
      <c r="BB999" s="1"/>
    </row>
    <row r="1000" spans="1:54" x14ac:dyDescent="0.2">
      <c r="A1000" s="158">
        <f t="shared" si="572"/>
        <v>42156</v>
      </c>
      <c r="B1000" s="2">
        <f t="shared" si="555"/>
        <v>351318.26679791795</v>
      </c>
      <c r="C1000" s="2">
        <f t="shared" si="573"/>
        <v>289988.67249918001</v>
      </c>
      <c r="D1000" s="2">
        <f>SUM(Y1000:Y$1074)</f>
        <v>4334.30966205</v>
      </c>
      <c r="E1000" s="73">
        <f t="shared" si="556"/>
        <v>285654.36283713003</v>
      </c>
      <c r="F1000" s="88">
        <f t="shared" si="551"/>
        <v>4215.26</v>
      </c>
      <c r="G1000" s="3">
        <f>IF(AND(N1000=1,N999&gt;1),VLOOKUP(A999,[1]Plan1!$BK$81:$BM$259,3),G999)</f>
        <v>4245.1899999999996</v>
      </c>
      <c r="H1000" s="11">
        <f t="shared" si="552"/>
        <v>42078</v>
      </c>
      <c r="I1000" s="11">
        <f t="shared" si="553"/>
        <v>42109</v>
      </c>
      <c r="J1000" s="12">
        <f t="shared" si="557"/>
        <v>7.1003923838623972E-3</v>
      </c>
      <c r="K1000" s="11">
        <f t="shared" si="574"/>
        <v>42170</v>
      </c>
      <c r="L1000" s="11">
        <f t="shared" si="558"/>
        <v>42170</v>
      </c>
      <c r="M1000" s="1">
        <f t="shared" si="578"/>
        <v>21</v>
      </c>
      <c r="N1000" s="1">
        <f t="shared" si="559"/>
        <v>12</v>
      </c>
      <c r="O1000" s="2">
        <f t="shared" si="560"/>
        <v>1.0040512100000001</v>
      </c>
      <c r="P1000" s="13">
        <f t="shared" si="554"/>
        <v>1.0132008400000001</v>
      </c>
      <c r="Q1000" s="13">
        <f t="shared" si="579"/>
        <v>1.2051517820021977</v>
      </c>
      <c r="R1000" s="2">
        <f t="shared" si="550"/>
        <v>1.2100340999999999</v>
      </c>
      <c r="S1000" s="2">
        <f t="shared" si="575"/>
        <v>1.13180649</v>
      </c>
      <c r="T1000" s="2">
        <f t="shared" si="561"/>
        <v>328211.06156105001</v>
      </c>
      <c r="U1000" s="2">
        <f t="shared" si="562"/>
        <v>571.29014312789673</v>
      </c>
      <c r="V1000" s="2">
        <f t="shared" si="563"/>
        <v>59997.157009570023</v>
      </c>
      <c r="W1000" s="2">
        <f t="shared" si="564"/>
        <v>350557.11965187796</v>
      </c>
      <c r="X1000" s="17">
        <f t="shared" si="565"/>
        <v>0</v>
      </c>
      <c r="Y1000" s="2">
        <f t="shared" si="566"/>
        <v>0</v>
      </c>
      <c r="Z1000" s="72">
        <f t="shared" si="567"/>
        <v>0</v>
      </c>
      <c r="AA1000" s="2">
        <f t="shared" si="568"/>
        <v>0</v>
      </c>
      <c r="AB1000" s="12">
        <f t="shared" si="576"/>
        <v>4.6600000000000003E-2</v>
      </c>
      <c r="AC1000" s="17">
        <f t="shared" si="569"/>
        <v>12</v>
      </c>
      <c r="AD1000" s="17">
        <v>252</v>
      </c>
      <c r="AE1000" s="13">
        <f t="shared" si="580"/>
        <v>1.00217125</v>
      </c>
      <c r="AF1000" s="2">
        <f t="shared" si="581"/>
        <v>712.62826741000003</v>
      </c>
      <c r="AG1000" s="2">
        <f t="shared" si="570"/>
        <v>761.14714604000005</v>
      </c>
      <c r="AH1000" s="3">
        <f t="shared" si="571"/>
        <v>0</v>
      </c>
      <c r="AI1000" s="4" t="str">
        <f t="shared" si="582"/>
        <v>A+J=</v>
      </c>
      <c r="AJ1000" s="11">
        <f t="shared" si="577"/>
        <v>42170</v>
      </c>
      <c r="AK1000" s="11"/>
      <c r="AL1000" s="4"/>
      <c r="AQ1000" s="53"/>
      <c r="AR1000" s="53"/>
      <c r="AX1000" s="1"/>
      <c r="AY1000" s="1"/>
      <c r="AZ1000" s="1"/>
      <c r="BA1000" s="1"/>
      <c r="BB1000" s="1"/>
    </row>
    <row r="1001" spans="1:54" x14ac:dyDescent="0.2">
      <c r="A1001" s="158">
        <f t="shared" si="572"/>
        <v>42157</v>
      </c>
      <c r="B1001" s="2">
        <f t="shared" si="555"/>
        <v>351498.51978371479</v>
      </c>
      <c r="C1001" s="2">
        <f t="shared" si="573"/>
        <v>289988.67249918001</v>
      </c>
      <c r="D1001" s="2">
        <f>SUM(Y1001:Y$1074)</f>
        <v>4334.30966205</v>
      </c>
      <c r="E1001" s="73">
        <f t="shared" si="556"/>
        <v>285654.36283713003</v>
      </c>
      <c r="F1001" s="88">
        <f t="shared" si="551"/>
        <v>4215.26</v>
      </c>
      <c r="G1001" s="3">
        <f>IF(AND(N1001=1,N1000&gt;1),VLOOKUP(A1000,[1]Plan1!$BK$81:$BM$259,3),G1000)</f>
        <v>4245.1899999999996</v>
      </c>
      <c r="H1001" s="11">
        <f t="shared" si="552"/>
        <v>42078</v>
      </c>
      <c r="I1001" s="11">
        <f t="shared" si="553"/>
        <v>42109</v>
      </c>
      <c r="J1001" s="12">
        <f t="shared" si="557"/>
        <v>7.1003923838623972E-3</v>
      </c>
      <c r="K1001" s="11">
        <f t="shared" si="574"/>
        <v>42170</v>
      </c>
      <c r="L1001" s="11">
        <f t="shared" si="558"/>
        <v>42170</v>
      </c>
      <c r="M1001" s="1">
        <f t="shared" si="578"/>
        <v>21</v>
      </c>
      <c r="N1001" s="1">
        <f t="shared" si="559"/>
        <v>13</v>
      </c>
      <c r="O1001" s="2">
        <f t="shared" si="560"/>
        <v>1.00438955</v>
      </c>
      <c r="P1001" s="13">
        <f t="shared" si="554"/>
        <v>1.0132008400000001</v>
      </c>
      <c r="Q1001" s="13">
        <f t="shared" si="579"/>
        <v>1.2051517820021977</v>
      </c>
      <c r="R1001" s="2">
        <f t="shared" ref="R1001:R1064" si="583">TRUNC(TRUNC((O1001*Q1001),15),8)</f>
        <v>1.21044185</v>
      </c>
      <c r="S1001" s="2">
        <f t="shared" si="575"/>
        <v>1.13180649</v>
      </c>
      <c r="T1001" s="2">
        <f t="shared" si="561"/>
        <v>328211.06156105001</v>
      </c>
      <c r="U1001" s="2">
        <f t="shared" si="562"/>
        <v>571.29014312789673</v>
      </c>
      <c r="V1001" s="2">
        <f t="shared" si="563"/>
        <v>60113.632576016906</v>
      </c>
      <c r="W1001" s="2">
        <f t="shared" si="564"/>
        <v>350673.5952183248</v>
      </c>
      <c r="X1001" s="17">
        <f t="shared" si="565"/>
        <v>0</v>
      </c>
      <c r="Y1001" s="2">
        <f t="shared" si="566"/>
        <v>0</v>
      </c>
      <c r="Z1001" s="72">
        <f t="shared" si="567"/>
        <v>0</v>
      </c>
      <c r="AA1001" s="2">
        <f t="shared" si="568"/>
        <v>0</v>
      </c>
      <c r="AB1001" s="12">
        <f t="shared" si="576"/>
        <v>4.6600000000000003E-2</v>
      </c>
      <c r="AC1001" s="17">
        <f t="shared" si="569"/>
        <v>13</v>
      </c>
      <c r="AD1001" s="17">
        <v>252</v>
      </c>
      <c r="AE1001" s="13">
        <f t="shared" si="580"/>
        <v>1.0023523999999999</v>
      </c>
      <c r="AF1001" s="2">
        <f t="shared" si="581"/>
        <v>772.08370120999996</v>
      </c>
      <c r="AG1001" s="2">
        <f t="shared" si="570"/>
        <v>824.92456539</v>
      </c>
      <c r="AH1001" s="3">
        <f t="shared" si="571"/>
        <v>0</v>
      </c>
      <c r="AI1001" s="4" t="str">
        <f t="shared" si="582"/>
        <v>A+J=</v>
      </c>
      <c r="AJ1001" s="11">
        <f t="shared" si="577"/>
        <v>42170</v>
      </c>
      <c r="AK1001" s="11"/>
      <c r="AL1001" s="4"/>
      <c r="AQ1001" s="53"/>
      <c r="AR1001" s="53"/>
      <c r="AX1001" s="1"/>
      <c r="AY1001" s="1"/>
      <c r="AZ1001" s="1"/>
      <c r="BA1001" s="1"/>
      <c r="BB1001" s="1"/>
    </row>
    <row r="1002" spans="1:54" x14ac:dyDescent="0.2">
      <c r="A1002" s="158">
        <f t="shared" si="572"/>
        <v>42158</v>
      </c>
      <c r="B1002" s="2">
        <f t="shared" si="555"/>
        <v>351678.86950138607</v>
      </c>
      <c r="C1002" s="2">
        <f t="shared" si="573"/>
        <v>289988.67249918001</v>
      </c>
      <c r="D1002" s="2">
        <f>SUM(Y1002:Y$1074)</f>
        <v>4334.30966205</v>
      </c>
      <c r="E1002" s="73">
        <f t="shared" si="556"/>
        <v>285654.36283713003</v>
      </c>
      <c r="F1002" s="88">
        <f t="shared" ref="F1002:F1065" si="584">IF(G1002=G1001,F1001,G1001)</f>
        <v>4215.26</v>
      </c>
      <c r="G1002" s="3">
        <f>IF(AND(N1002=1,N1001&gt;1),VLOOKUP(A1001,[1]Plan1!$BK$81:$BM$259,3),G1001)</f>
        <v>4245.1899999999996</v>
      </c>
      <c r="H1002" s="11">
        <f t="shared" ref="H1002:H1065" si="585">EDATE(I1002,-1)</f>
        <v>42078</v>
      </c>
      <c r="I1002" s="11">
        <f t="shared" ref="I1002:I1065" si="586">IF(X1001&gt;0,EDATE(A1002,-1),+I1001)</f>
        <v>42109</v>
      </c>
      <c r="J1002" s="12">
        <f t="shared" si="557"/>
        <v>7.1003923838623972E-3</v>
      </c>
      <c r="K1002" s="11">
        <f t="shared" si="574"/>
        <v>42170</v>
      </c>
      <c r="L1002" s="11">
        <f t="shared" si="558"/>
        <v>42170</v>
      </c>
      <c r="M1002" s="1">
        <f t="shared" si="578"/>
        <v>21</v>
      </c>
      <c r="N1002" s="1">
        <f t="shared" si="559"/>
        <v>14</v>
      </c>
      <c r="O1002" s="2">
        <f t="shared" si="560"/>
        <v>1.00472801</v>
      </c>
      <c r="P1002" s="13">
        <f t="shared" ref="P1002:P1065" si="587">IF(L1002&gt;L1001,O1001,P1001)</f>
        <v>1.0132008400000001</v>
      </c>
      <c r="Q1002" s="13">
        <f t="shared" si="579"/>
        <v>1.2051517820021977</v>
      </c>
      <c r="R1002" s="2">
        <f t="shared" si="583"/>
        <v>1.2108497499999999</v>
      </c>
      <c r="S1002" s="2">
        <f t="shared" si="575"/>
        <v>1.13180649</v>
      </c>
      <c r="T1002" s="2">
        <f t="shared" si="561"/>
        <v>328211.06156105001</v>
      </c>
      <c r="U1002" s="2">
        <f t="shared" si="562"/>
        <v>571.29014312789673</v>
      </c>
      <c r="V1002" s="2">
        <f t="shared" si="563"/>
        <v>60230.150990618145</v>
      </c>
      <c r="W1002" s="2">
        <f t="shared" si="564"/>
        <v>350790.11363292608</v>
      </c>
      <c r="X1002" s="17">
        <f t="shared" si="565"/>
        <v>0</v>
      </c>
      <c r="Y1002" s="2">
        <f t="shared" si="566"/>
        <v>0</v>
      </c>
      <c r="Z1002" s="72">
        <f t="shared" si="567"/>
        <v>0</v>
      </c>
      <c r="AA1002" s="2">
        <f t="shared" si="568"/>
        <v>0</v>
      </c>
      <c r="AB1002" s="12">
        <f t="shared" si="576"/>
        <v>4.6600000000000003E-2</v>
      </c>
      <c r="AC1002" s="17">
        <f t="shared" si="569"/>
        <v>14</v>
      </c>
      <c r="AD1002" s="17">
        <v>252</v>
      </c>
      <c r="AE1002" s="13">
        <f t="shared" si="580"/>
        <v>1.002533583</v>
      </c>
      <c r="AF1002" s="2">
        <f t="shared" si="581"/>
        <v>831.54996598000002</v>
      </c>
      <c r="AG1002" s="2">
        <f t="shared" si="570"/>
        <v>888.75586845999999</v>
      </c>
      <c r="AH1002" s="3">
        <f t="shared" si="571"/>
        <v>0</v>
      </c>
      <c r="AI1002" s="4" t="str">
        <f t="shared" si="582"/>
        <v>A+J=</v>
      </c>
      <c r="AJ1002" s="11">
        <f t="shared" si="577"/>
        <v>42170</v>
      </c>
      <c r="AK1002" s="11"/>
      <c r="AL1002" s="4"/>
      <c r="AQ1002" s="53"/>
      <c r="AR1002" s="53"/>
      <c r="AX1002" s="1"/>
      <c r="AY1002" s="1"/>
      <c r="AZ1002" s="1"/>
      <c r="BA1002" s="1"/>
      <c r="BB1002" s="1"/>
    </row>
    <row r="1003" spans="1:54" x14ac:dyDescent="0.2">
      <c r="A1003" s="158">
        <f t="shared" si="572"/>
        <v>42159</v>
      </c>
      <c r="B1003" s="2">
        <f t="shared" si="555"/>
        <v>351859.30417767726</v>
      </c>
      <c r="C1003" s="2">
        <f t="shared" si="573"/>
        <v>289988.67249918001</v>
      </c>
      <c r="D1003" s="2">
        <f>SUM(Y1003:Y$1074)</f>
        <v>4334.30966205</v>
      </c>
      <c r="E1003" s="73">
        <f t="shared" si="556"/>
        <v>285654.36283713003</v>
      </c>
      <c r="F1003" s="88">
        <f t="shared" si="584"/>
        <v>4215.26</v>
      </c>
      <c r="G1003" s="3">
        <f>IF(AND(N1003=1,N1002&gt;1),VLOOKUP(A1002,[1]Plan1!$BK$81:$BM$259,3),G1002)</f>
        <v>4245.1899999999996</v>
      </c>
      <c r="H1003" s="11">
        <f t="shared" si="585"/>
        <v>42078</v>
      </c>
      <c r="I1003" s="11">
        <f t="shared" si="586"/>
        <v>42109</v>
      </c>
      <c r="J1003" s="12">
        <f t="shared" si="557"/>
        <v>7.1003923838623972E-3</v>
      </c>
      <c r="K1003" s="11">
        <f t="shared" si="574"/>
        <v>42170</v>
      </c>
      <c r="L1003" s="11">
        <f t="shared" si="558"/>
        <v>42170</v>
      </c>
      <c r="M1003" s="1">
        <f t="shared" si="578"/>
        <v>21</v>
      </c>
      <c r="N1003" s="1">
        <f t="shared" si="559"/>
        <v>15</v>
      </c>
      <c r="O1003" s="2">
        <f t="shared" si="560"/>
        <v>1.0050665700000001</v>
      </c>
      <c r="P1003" s="13">
        <f t="shared" si="587"/>
        <v>1.0132008400000001</v>
      </c>
      <c r="Q1003" s="13">
        <f t="shared" si="579"/>
        <v>1.2051517820021977</v>
      </c>
      <c r="R1003" s="2">
        <f t="shared" si="583"/>
        <v>1.2112577600000001</v>
      </c>
      <c r="S1003" s="2">
        <f t="shared" si="575"/>
        <v>1.13180649</v>
      </c>
      <c r="T1003" s="2">
        <f t="shared" si="561"/>
        <v>328211.06156105001</v>
      </c>
      <c r="U1003" s="2">
        <f t="shared" si="562"/>
        <v>571.29014312789673</v>
      </c>
      <c r="V1003" s="2">
        <f t="shared" si="563"/>
        <v>60346.700827199355</v>
      </c>
      <c r="W1003" s="2">
        <f t="shared" si="564"/>
        <v>350906.66346950724</v>
      </c>
      <c r="X1003" s="17">
        <f t="shared" si="565"/>
        <v>0</v>
      </c>
      <c r="Y1003" s="2">
        <f t="shared" si="566"/>
        <v>0</v>
      </c>
      <c r="Z1003" s="72">
        <f t="shared" si="567"/>
        <v>0</v>
      </c>
      <c r="AA1003" s="2">
        <f t="shared" si="568"/>
        <v>0</v>
      </c>
      <c r="AB1003" s="12">
        <f t="shared" si="576"/>
        <v>4.6600000000000003E-2</v>
      </c>
      <c r="AC1003" s="17">
        <f t="shared" si="569"/>
        <v>15</v>
      </c>
      <c r="AD1003" s="17">
        <v>252</v>
      </c>
      <c r="AE1003" s="13">
        <f t="shared" si="580"/>
        <v>1.002714798</v>
      </c>
      <c r="AF1003" s="2">
        <f t="shared" si="581"/>
        <v>891.02673349999998</v>
      </c>
      <c r="AG1003" s="2">
        <f t="shared" si="570"/>
        <v>952.64070817000004</v>
      </c>
      <c r="AH1003" s="3">
        <f t="shared" si="571"/>
        <v>0</v>
      </c>
      <c r="AI1003" s="4" t="str">
        <f t="shared" si="582"/>
        <v>A+J=</v>
      </c>
      <c r="AJ1003" s="11">
        <f t="shared" si="577"/>
        <v>42170</v>
      </c>
      <c r="AK1003" s="11"/>
      <c r="AL1003" s="4"/>
      <c r="AQ1003" s="53"/>
      <c r="AR1003" s="53"/>
      <c r="AX1003" s="1"/>
      <c r="AY1003" s="1"/>
      <c r="AZ1003" s="1"/>
      <c r="BA1003" s="1"/>
      <c r="BB1003" s="1"/>
    </row>
    <row r="1004" spans="1:54" x14ac:dyDescent="0.2">
      <c r="A1004" s="158">
        <f t="shared" si="572"/>
        <v>42160</v>
      </c>
      <c r="B1004" s="2">
        <f t="shared" si="555"/>
        <v>351859.30417767726</v>
      </c>
      <c r="C1004" s="2">
        <f t="shared" si="573"/>
        <v>289988.67249918001</v>
      </c>
      <c r="D1004" s="2">
        <f>SUM(Y1004:Y$1074)</f>
        <v>4334.30966205</v>
      </c>
      <c r="E1004" s="73">
        <f t="shared" si="556"/>
        <v>285654.36283713003</v>
      </c>
      <c r="F1004" s="88">
        <f t="shared" si="584"/>
        <v>4215.26</v>
      </c>
      <c r="G1004" s="3">
        <f>IF(AND(N1004=1,N1003&gt;1),VLOOKUP(A1003,[1]Plan1!$BK$81:$BM$259,3),G1003)</f>
        <v>4245.1899999999996</v>
      </c>
      <c r="H1004" s="11">
        <f t="shared" si="585"/>
        <v>42078</v>
      </c>
      <c r="I1004" s="11">
        <f t="shared" si="586"/>
        <v>42109</v>
      </c>
      <c r="J1004" s="12">
        <f t="shared" si="557"/>
        <v>7.1003923838623972E-3</v>
      </c>
      <c r="K1004" s="11">
        <f t="shared" si="574"/>
        <v>42170</v>
      </c>
      <c r="L1004" s="11">
        <f t="shared" si="558"/>
        <v>42170</v>
      </c>
      <c r="M1004" s="1">
        <f t="shared" si="578"/>
        <v>21</v>
      </c>
      <c r="N1004" s="1">
        <f t="shared" si="559"/>
        <v>15</v>
      </c>
      <c r="O1004" s="2">
        <f t="shared" si="560"/>
        <v>1.0050665700000001</v>
      </c>
      <c r="P1004" s="13">
        <f t="shared" si="587"/>
        <v>1.0132008400000001</v>
      </c>
      <c r="Q1004" s="13">
        <f t="shared" si="579"/>
        <v>1.2051517820021977</v>
      </c>
      <c r="R1004" s="2">
        <f t="shared" si="583"/>
        <v>1.2112577600000001</v>
      </c>
      <c r="S1004" s="2">
        <f t="shared" si="575"/>
        <v>1.13180649</v>
      </c>
      <c r="T1004" s="2">
        <f t="shared" si="561"/>
        <v>328211.06156105001</v>
      </c>
      <c r="U1004" s="2">
        <f t="shared" si="562"/>
        <v>571.29014312789673</v>
      </c>
      <c r="V1004" s="2">
        <f t="shared" si="563"/>
        <v>60346.700827199355</v>
      </c>
      <c r="W1004" s="2">
        <f t="shared" si="564"/>
        <v>350906.66346950724</v>
      </c>
      <c r="X1004" s="17">
        <f t="shared" si="565"/>
        <v>0</v>
      </c>
      <c r="Y1004" s="2">
        <f t="shared" si="566"/>
        <v>0</v>
      </c>
      <c r="Z1004" s="72">
        <f t="shared" si="567"/>
        <v>0</v>
      </c>
      <c r="AA1004" s="2">
        <f t="shared" si="568"/>
        <v>0</v>
      </c>
      <c r="AB1004" s="12">
        <f t="shared" si="576"/>
        <v>4.6600000000000003E-2</v>
      </c>
      <c r="AC1004" s="17">
        <f t="shared" si="569"/>
        <v>15</v>
      </c>
      <c r="AD1004" s="17">
        <v>252</v>
      </c>
      <c r="AE1004" s="13">
        <f t="shared" si="580"/>
        <v>1.002714798</v>
      </c>
      <c r="AF1004" s="2">
        <f t="shared" si="581"/>
        <v>891.02673349999998</v>
      </c>
      <c r="AG1004" s="2">
        <f t="shared" si="570"/>
        <v>952.64070817000004</v>
      </c>
      <c r="AH1004" s="3">
        <f t="shared" si="571"/>
        <v>0</v>
      </c>
      <c r="AI1004" s="4" t="str">
        <f t="shared" si="582"/>
        <v>A+J=</v>
      </c>
      <c r="AJ1004" s="11">
        <f t="shared" si="577"/>
        <v>42170</v>
      </c>
      <c r="AK1004" s="11"/>
      <c r="AL1004" s="4"/>
      <c r="AQ1004" s="53"/>
      <c r="AR1004" s="53"/>
      <c r="AX1004" s="1"/>
      <c r="AY1004" s="1"/>
      <c r="AZ1004" s="1"/>
      <c r="BA1004" s="1"/>
      <c r="BB1004" s="1"/>
    </row>
    <row r="1005" spans="1:54" x14ac:dyDescent="0.2">
      <c r="A1005" s="158">
        <f t="shared" si="572"/>
        <v>42161</v>
      </c>
      <c r="B1005" s="2">
        <f t="shared" si="555"/>
        <v>352039.8417317901</v>
      </c>
      <c r="C1005" s="2">
        <f t="shared" si="573"/>
        <v>289988.67249918001</v>
      </c>
      <c r="D1005" s="2">
        <f>SUM(Y1005:Y$1074)</f>
        <v>4334.30966205</v>
      </c>
      <c r="E1005" s="73">
        <f t="shared" si="556"/>
        <v>285654.36283713003</v>
      </c>
      <c r="F1005" s="88">
        <f t="shared" si="584"/>
        <v>4215.26</v>
      </c>
      <c r="G1005" s="3">
        <f>IF(AND(N1005=1,N1004&gt;1),VLOOKUP(A1004,[1]Plan1!$BK$81:$BM$259,3),G1004)</f>
        <v>4245.1899999999996</v>
      </c>
      <c r="H1005" s="11">
        <f t="shared" si="585"/>
        <v>42078</v>
      </c>
      <c r="I1005" s="11">
        <f t="shared" si="586"/>
        <v>42109</v>
      </c>
      <c r="J1005" s="12">
        <f t="shared" si="557"/>
        <v>7.1003923838623972E-3</v>
      </c>
      <c r="K1005" s="11">
        <f t="shared" si="574"/>
        <v>42170</v>
      </c>
      <c r="L1005" s="11">
        <f t="shared" si="558"/>
        <v>42170</v>
      </c>
      <c r="M1005" s="1">
        <f t="shared" si="578"/>
        <v>21</v>
      </c>
      <c r="N1005" s="1">
        <f t="shared" si="559"/>
        <v>16</v>
      </c>
      <c r="O1005" s="2">
        <f t="shared" si="560"/>
        <v>1.0054052600000001</v>
      </c>
      <c r="P1005" s="13">
        <f t="shared" si="587"/>
        <v>1.0132008400000001</v>
      </c>
      <c r="Q1005" s="13">
        <f t="shared" si="579"/>
        <v>1.2051517820021977</v>
      </c>
      <c r="R1005" s="2">
        <f t="shared" si="583"/>
        <v>1.2116659400000001</v>
      </c>
      <c r="S1005" s="2">
        <f t="shared" si="575"/>
        <v>1.13180649</v>
      </c>
      <c r="T1005" s="2">
        <f t="shared" si="561"/>
        <v>328211.06156105001</v>
      </c>
      <c r="U1005" s="2">
        <f t="shared" si="562"/>
        <v>571.29014312789673</v>
      </c>
      <c r="V1005" s="2">
        <f t="shared" si="563"/>
        <v>60463.299225022209</v>
      </c>
      <c r="W1005" s="2">
        <f t="shared" si="564"/>
        <v>351023.26186733012</v>
      </c>
      <c r="X1005" s="17">
        <f t="shared" si="565"/>
        <v>0</v>
      </c>
      <c r="Y1005" s="2">
        <f t="shared" si="566"/>
        <v>0</v>
      </c>
      <c r="Z1005" s="72">
        <f t="shared" si="567"/>
        <v>0</v>
      </c>
      <c r="AA1005" s="2">
        <f t="shared" si="568"/>
        <v>0</v>
      </c>
      <c r="AB1005" s="12">
        <f t="shared" si="576"/>
        <v>4.6600000000000003E-2</v>
      </c>
      <c r="AC1005" s="17">
        <f t="shared" si="569"/>
        <v>16</v>
      </c>
      <c r="AD1005" s="17">
        <v>252</v>
      </c>
      <c r="AE1005" s="13">
        <f t="shared" si="580"/>
        <v>1.0028960469999999</v>
      </c>
      <c r="AF1005" s="2">
        <f t="shared" si="581"/>
        <v>950.51466019999998</v>
      </c>
      <c r="AG1005" s="2">
        <f t="shared" si="570"/>
        <v>1016.57986446</v>
      </c>
      <c r="AH1005" s="3">
        <f t="shared" si="571"/>
        <v>0</v>
      </c>
      <c r="AI1005" s="4" t="str">
        <f t="shared" si="582"/>
        <v>A+J=</v>
      </c>
      <c r="AJ1005" s="11">
        <f t="shared" si="577"/>
        <v>42170</v>
      </c>
      <c r="AK1005" s="11"/>
      <c r="AL1005" s="4"/>
      <c r="AQ1005" s="53"/>
      <c r="AR1005" s="53"/>
      <c r="AX1005" s="1"/>
      <c r="AY1005" s="1"/>
      <c r="AZ1005" s="1"/>
      <c r="BA1005" s="1"/>
      <c r="BB1005" s="1"/>
    </row>
    <row r="1006" spans="1:54" x14ac:dyDescent="0.2">
      <c r="A1006" s="158">
        <f t="shared" si="572"/>
        <v>42162</v>
      </c>
      <c r="B1006" s="2">
        <f t="shared" si="555"/>
        <v>352039.8417317901</v>
      </c>
      <c r="C1006" s="2">
        <f t="shared" si="573"/>
        <v>289988.67249918001</v>
      </c>
      <c r="D1006" s="2">
        <f>SUM(Y1006:Y$1074)</f>
        <v>4334.30966205</v>
      </c>
      <c r="E1006" s="73">
        <f t="shared" si="556"/>
        <v>285654.36283713003</v>
      </c>
      <c r="F1006" s="88">
        <f t="shared" si="584"/>
        <v>4215.26</v>
      </c>
      <c r="G1006" s="3">
        <f>IF(AND(N1006=1,N1005&gt;1),VLOOKUP(A1005,[1]Plan1!$BK$81:$BM$259,3),G1005)</f>
        <v>4245.1899999999996</v>
      </c>
      <c r="H1006" s="11">
        <f t="shared" si="585"/>
        <v>42078</v>
      </c>
      <c r="I1006" s="11">
        <f t="shared" si="586"/>
        <v>42109</v>
      </c>
      <c r="J1006" s="12">
        <f t="shared" si="557"/>
        <v>7.1003923838623972E-3</v>
      </c>
      <c r="K1006" s="11">
        <f t="shared" si="574"/>
        <v>42170</v>
      </c>
      <c r="L1006" s="11">
        <f t="shared" si="558"/>
        <v>42170</v>
      </c>
      <c r="M1006" s="1">
        <f t="shared" si="578"/>
        <v>21</v>
      </c>
      <c r="N1006" s="1">
        <f t="shared" si="559"/>
        <v>16</v>
      </c>
      <c r="O1006" s="2">
        <f t="shared" si="560"/>
        <v>1.0054052600000001</v>
      </c>
      <c r="P1006" s="13">
        <f t="shared" si="587"/>
        <v>1.0132008400000001</v>
      </c>
      <c r="Q1006" s="13">
        <f t="shared" si="579"/>
        <v>1.2051517820021977</v>
      </c>
      <c r="R1006" s="2">
        <f t="shared" si="583"/>
        <v>1.2116659400000001</v>
      </c>
      <c r="S1006" s="2">
        <f t="shared" si="575"/>
        <v>1.13180649</v>
      </c>
      <c r="T1006" s="2">
        <f t="shared" si="561"/>
        <v>328211.06156105001</v>
      </c>
      <c r="U1006" s="2">
        <f t="shared" si="562"/>
        <v>571.29014312789673</v>
      </c>
      <c r="V1006" s="2">
        <f t="shared" si="563"/>
        <v>60463.299225022209</v>
      </c>
      <c r="W1006" s="2">
        <f t="shared" si="564"/>
        <v>351023.26186733012</v>
      </c>
      <c r="X1006" s="17">
        <f t="shared" si="565"/>
        <v>0</v>
      </c>
      <c r="Y1006" s="2">
        <f t="shared" si="566"/>
        <v>0</v>
      </c>
      <c r="Z1006" s="72">
        <f t="shared" si="567"/>
        <v>0</v>
      </c>
      <c r="AA1006" s="2">
        <f t="shared" si="568"/>
        <v>0</v>
      </c>
      <c r="AB1006" s="12">
        <f t="shared" si="576"/>
        <v>4.6600000000000003E-2</v>
      </c>
      <c r="AC1006" s="17">
        <f t="shared" si="569"/>
        <v>16</v>
      </c>
      <c r="AD1006" s="17">
        <v>252</v>
      </c>
      <c r="AE1006" s="13">
        <f t="shared" si="580"/>
        <v>1.0028960469999999</v>
      </c>
      <c r="AF1006" s="2">
        <f t="shared" si="581"/>
        <v>950.51466019999998</v>
      </c>
      <c r="AG1006" s="2">
        <f t="shared" si="570"/>
        <v>1016.57986446</v>
      </c>
      <c r="AH1006" s="3">
        <f t="shared" si="571"/>
        <v>0</v>
      </c>
      <c r="AI1006" s="4" t="str">
        <f t="shared" si="582"/>
        <v>A+J=</v>
      </c>
      <c r="AJ1006" s="11">
        <f t="shared" si="577"/>
        <v>42170</v>
      </c>
      <c r="AK1006" s="11"/>
      <c r="AL1006" s="4"/>
      <c r="AQ1006" s="53"/>
      <c r="AR1006" s="53"/>
      <c r="AX1006" s="1"/>
      <c r="AY1006" s="1"/>
      <c r="AZ1006" s="1"/>
      <c r="BA1006" s="1"/>
      <c r="BB1006" s="1"/>
    </row>
    <row r="1007" spans="1:54" x14ac:dyDescent="0.2">
      <c r="A1007" s="158">
        <f t="shared" si="572"/>
        <v>42163</v>
      </c>
      <c r="B1007" s="2">
        <f t="shared" si="555"/>
        <v>352039.8417317901</v>
      </c>
      <c r="C1007" s="2">
        <f t="shared" si="573"/>
        <v>289988.67249918001</v>
      </c>
      <c r="D1007" s="2">
        <f>SUM(Y1007:Y$1074)</f>
        <v>4334.30966205</v>
      </c>
      <c r="E1007" s="73">
        <f t="shared" si="556"/>
        <v>285654.36283713003</v>
      </c>
      <c r="F1007" s="88">
        <f t="shared" si="584"/>
        <v>4215.26</v>
      </c>
      <c r="G1007" s="3">
        <f>IF(AND(N1007=1,N1006&gt;1),VLOOKUP(A1006,[1]Plan1!$BK$81:$BM$259,3),G1006)</f>
        <v>4245.1899999999996</v>
      </c>
      <c r="H1007" s="11">
        <f t="shared" si="585"/>
        <v>42078</v>
      </c>
      <c r="I1007" s="11">
        <f t="shared" si="586"/>
        <v>42109</v>
      </c>
      <c r="J1007" s="12">
        <f t="shared" si="557"/>
        <v>7.1003923838623972E-3</v>
      </c>
      <c r="K1007" s="11">
        <f t="shared" si="574"/>
        <v>42170</v>
      </c>
      <c r="L1007" s="11">
        <f t="shared" si="558"/>
        <v>42170</v>
      </c>
      <c r="M1007" s="1">
        <f t="shared" si="578"/>
        <v>21</v>
      </c>
      <c r="N1007" s="1">
        <f t="shared" si="559"/>
        <v>16</v>
      </c>
      <c r="O1007" s="2">
        <f t="shared" si="560"/>
        <v>1.0054052600000001</v>
      </c>
      <c r="P1007" s="13">
        <f t="shared" si="587"/>
        <v>1.0132008400000001</v>
      </c>
      <c r="Q1007" s="13">
        <f t="shared" si="579"/>
        <v>1.2051517820021977</v>
      </c>
      <c r="R1007" s="2">
        <f t="shared" si="583"/>
        <v>1.2116659400000001</v>
      </c>
      <c r="S1007" s="2">
        <f t="shared" si="575"/>
        <v>1.13180649</v>
      </c>
      <c r="T1007" s="2">
        <f t="shared" si="561"/>
        <v>328211.06156105001</v>
      </c>
      <c r="U1007" s="2">
        <f t="shared" si="562"/>
        <v>571.29014312789673</v>
      </c>
      <c r="V1007" s="2">
        <f t="shared" si="563"/>
        <v>60463.299225022209</v>
      </c>
      <c r="W1007" s="2">
        <f t="shared" si="564"/>
        <v>351023.26186733012</v>
      </c>
      <c r="X1007" s="17">
        <f t="shared" si="565"/>
        <v>0</v>
      </c>
      <c r="Y1007" s="2">
        <f t="shared" si="566"/>
        <v>0</v>
      </c>
      <c r="Z1007" s="72">
        <f t="shared" si="567"/>
        <v>0</v>
      </c>
      <c r="AA1007" s="2">
        <f t="shared" si="568"/>
        <v>0</v>
      </c>
      <c r="AB1007" s="12">
        <f t="shared" si="576"/>
        <v>4.6600000000000003E-2</v>
      </c>
      <c r="AC1007" s="17">
        <f t="shared" si="569"/>
        <v>16</v>
      </c>
      <c r="AD1007" s="17">
        <v>252</v>
      </c>
      <c r="AE1007" s="13">
        <f t="shared" si="580"/>
        <v>1.0028960469999999</v>
      </c>
      <c r="AF1007" s="2">
        <f t="shared" si="581"/>
        <v>950.51466019999998</v>
      </c>
      <c r="AG1007" s="2">
        <f t="shared" si="570"/>
        <v>1016.57986446</v>
      </c>
      <c r="AH1007" s="3">
        <f t="shared" si="571"/>
        <v>0</v>
      </c>
      <c r="AI1007" s="4" t="str">
        <f t="shared" si="582"/>
        <v>A+J=</v>
      </c>
      <c r="AJ1007" s="11">
        <f t="shared" si="577"/>
        <v>42170</v>
      </c>
      <c r="AK1007" s="11"/>
      <c r="AL1007" s="4"/>
      <c r="AQ1007" s="53"/>
      <c r="AR1007" s="53"/>
      <c r="AX1007" s="1"/>
      <c r="AY1007" s="1"/>
      <c r="AZ1007" s="1"/>
      <c r="BA1007" s="1"/>
      <c r="BB1007" s="1"/>
    </row>
    <row r="1008" spans="1:54" x14ac:dyDescent="0.2">
      <c r="A1008" s="158">
        <f t="shared" si="572"/>
        <v>42164</v>
      </c>
      <c r="B1008" s="2">
        <f t="shared" si="555"/>
        <v>352220.46717306651</v>
      </c>
      <c r="C1008" s="2">
        <f t="shared" si="573"/>
        <v>289988.67249918001</v>
      </c>
      <c r="D1008" s="2">
        <f>SUM(Y1008:Y$1074)</f>
        <v>4334.30966205</v>
      </c>
      <c r="E1008" s="73">
        <f t="shared" si="556"/>
        <v>285654.36283713003</v>
      </c>
      <c r="F1008" s="88">
        <f t="shared" si="584"/>
        <v>4215.26</v>
      </c>
      <c r="G1008" s="3">
        <f>IF(AND(N1008=1,N1007&gt;1),VLOOKUP(A1007,[1]Plan1!$BK$81:$BM$259,3),G1007)</f>
        <v>4245.1899999999996</v>
      </c>
      <c r="H1008" s="11">
        <f t="shared" si="585"/>
        <v>42078</v>
      </c>
      <c r="I1008" s="11">
        <f t="shared" si="586"/>
        <v>42109</v>
      </c>
      <c r="J1008" s="12">
        <f t="shared" si="557"/>
        <v>7.1003923838623972E-3</v>
      </c>
      <c r="K1008" s="11">
        <f t="shared" si="574"/>
        <v>42170</v>
      </c>
      <c r="L1008" s="11">
        <f t="shared" si="558"/>
        <v>42170</v>
      </c>
      <c r="M1008" s="1">
        <f t="shared" si="578"/>
        <v>21</v>
      </c>
      <c r="N1008" s="1">
        <f t="shared" si="559"/>
        <v>17</v>
      </c>
      <c r="O1008" s="2">
        <f t="shared" si="560"/>
        <v>1.0057440600000001</v>
      </c>
      <c r="P1008" s="13">
        <f t="shared" si="587"/>
        <v>1.0132008400000001</v>
      </c>
      <c r="Q1008" s="13">
        <f t="shared" si="579"/>
        <v>1.2051517820021977</v>
      </c>
      <c r="R1008" s="2">
        <f t="shared" si="583"/>
        <v>1.21207424</v>
      </c>
      <c r="S1008" s="2">
        <f t="shared" si="575"/>
        <v>1.13180649</v>
      </c>
      <c r="T1008" s="2">
        <f t="shared" si="561"/>
        <v>328211.06156105001</v>
      </c>
      <c r="U1008" s="2">
        <f t="shared" si="562"/>
        <v>571.29014312789673</v>
      </c>
      <c r="V1008" s="2">
        <f t="shared" si="563"/>
        <v>60579.931901368589</v>
      </c>
      <c r="W1008" s="2">
        <f t="shared" si="564"/>
        <v>351139.89454367652</v>
      </c>
      <c r="X1008" s="17">
        <f t="shared" si="565"/>
        <v>0</v>
      </c>
      <c r="Y1008" s="2">
        <f t="shared" si="566"/>
        <v>0</v>
      </c>
      <c r="Z1008" s="72">
        <f t="shared" si="567"/>
        <v>0</v>
      </c>
      <c r="AA1008" s="2">
        <f t="shared" si="568"/>
        <v>0</v>
      </c>
      <c r="AB1008" s="12">
        <f t="shared" si="576"/>
        <v>4.6600000000000003E-2</v>
      </c>
      <c r="AC1008" s="17">
        <f t="shared" si="569"/>
        <v>17</v>
      </c>
      <c r="AD1008" s="17">
        <v>252</v>
      </c>
      <c r="AE1008" s="13">
        <f t="shared" si="580"/>
        <v>1.003077328</v>
      </c>
      <c r="AF1008" s="2">
        <f t="shared" si="581"/>
        <v>1010.01308965</v>
      </c>
      <c r="AG1008" s="2">
        <f t="shared" si="570"/>
        <v>1080.57262939</v>
      </c>
      <c r="AH1008" s="3">
        <f t="shared" si="571"/>
        <v>0</v>
      </c>
      <c r="AI1008" s="4" t="str">
        <f t="shared" si="582"/>
        <v>A+J=</v>
      </c>
      <c r="AJ1008" s="11">
        <f t="shared" si="577"/>
        <v>42170</v>
      </c>
      <c r="AK1008" s="11"/>
      <c r="AL1008" s="4"/>
      <c r="AQ1008" s="53"/>
      <c r="AR1008" s="53"/>
      <c r="AX1008" s="1"/>
      <c r="AY1008" s="1"/>
      <c r="AZ1008" s="1"/>
      <c r="BA1008" s="1"/>
      <c r="BB1008" s="1"/>
    </row>
    <row r="1009" spans="1:54" x14ac:dyDescent="0.2">
      <c r="A1009" s="158">
        <f t="shared" si="572"/>
        <v>42165</v>
      </c>
      <c r="B1009" s="2">
        <f t="shared" si="555"/>
        <v>352401.18661432364</v>
      </c>
      <c r="C1009" s="2">
        <f t="shared" si="573"/>
        <v>289988.67249918001</v>
      </c>
      <c r="D1009" s="2">
        <f>SUM(Y1009:Y$1074)</f>
        <v>4334.30966205</v>
      </c>
      <c r="E1009" s="73">
        <f t="shared" si="556"/>
        <v>285654.36283713003</v>
      </c>
      <c r="F1009" s="88">
        <f t="shared" si="584"/>
        <v>4215.26</v>
      </c>
      <c r="G1009" s="3">
        <f>IF(AND(N1009=1,N1008&gt;1),VLOOKUP(A1008,[1]Plan1!$BK$81:$BM$259,3),G1008)</f>
        <v>4245.1899999999996</v>
      </c>
      <c r="H1009" s="11">
        <f t="shared" si="585"/>
        <v>42078</v>
      </c>
      <c r="I1009" s="11">
        <f t="shared" si="586"/>
        <v>42109</v>
      </c>
      <c r="J1009" s="12">
        <f t="shared" si="557"/>
        <v>7.1003923838623972E-3</v>
      </c>
      <c r="K1009" s="11">
        <f t="shared" si="574"/>
        <v>42170</v>
      </c>
      <c r="L1009" s="11">
        <f t="shared" si="558"/>
        <v>42170</v>
      </c>
      <c r="M1009" s="1">
        <f t="shared" si="578"/>
        <v>21</v>
      </c>
      <c r="N1009" s="1">
        <f t="shared" si="559"/>
        <v>18</v>
      </c>
      <c r="O1009" s="2">
        <f t="shared" si="560"/>
        <v>1.00608297</v>
      </c>
      <c r="P1009" s="13">
        <f t="shared" si="587"/>
        <v>1.0132008400000001</v>
      </c>
      <c r="Q1009" s="13">
        <f t="shared" si="579"/>
        <v>1.2051517820021977</v>
      </c>
      <c r="R1009" s="2">
        <f t="shared" si="583"/>
        <v>1.2124826799999999</v>
      </c>
      <c r="S1009" s="2">
        <f t="shared" si="575"/>
        <v>1.13180649</v>
      </c>
      <c r="T1009" s="2">
        <f t="shared" si="561"/>
        <v>328211.06156105001</v>
      </c>
      <c r="U1009" s="2">
        <f t="shared" si="562"/>
        <v>571.29014312789673</v>
      </c>
      <c r="V1009" s="2">
        <f t="shared" si="563"/>
        <v>60696.604569325769</v>
      </c>
      <c r="W1009" s="2">
        <f t="shared" si="564"/>
        <v>351256.56721163366</v>
      </c>
      <c r="X1009" s="17">
        <f t="shared" si="565"/>
        <v>0</v>
      </c>
      <c r="Y1009" s="2">
        <f t="shared" si="566"/>
        <v>0</v>
      </c>
      <c r="Z1009" s="72">
        <f t="shared" si="567"/>
        <v>0</v>
      </c>
      <c r="AA1009" s="2">
        <f t="shared" si="568"/>
        <v>0</v>
      </c>
      <c r="AB1009" s="12">
        <f t="shared" si="576"/>
        <v>4.6600000000000003E-2</v>
      </c>
      <c r="AC1009" s="17">
        <f t="shared" si="569"/>
        <v>18</v>
      </c>
      <c r="AD1009" s="17">
        <v>252</v>
      </c>
      <c r="AE1009" s="13">
        <f t="shared" si="580"/>
        <v>1.003258642</v>
      </c>
      <c r="AF1009" s="2">
        <f t="shared" si="581"/>
        <v>1069.52235006</v>
      </c>
      <c r="AG1009" s="2">
        <f t="shared" si="570"/>
        <v>1144.61940269</v>
      </c>
      <c r="AH1009" s="3">
        <f t="shared" si="571"/>
        <v>0</v>
      </c>
      <c r="AI1009" s="4" t="str">
        <f t="shared" si="582"/>
        <v>A+J=</v>
      </c>
      <c r="AJ1009" s="11">
        <f t="shared" si="577"/>
        <v>42170</v>
      </c>
      <c r="AK1009" s="11"/>
      <c r="AL1009" s="4"/>
      <c r="AQ1009" s="53"/>
      <c r="AR1009" s="53"/>
      <c r="AX1009" s="1"/>
      <c r="AY1009" s="1"/>
      <c r="AZ1009" s="1"/>
      <c r="BA1009" s="1"/>
      <c r="BB1009" s="1"/>
    </row>
    <row r="1010" spans="1:54" x14ac:dyDescent="0.2">
      <c r="A1010" s="158">
        <f t="shared" si="572"/>
        <v>42166</v>
      </c>
      <c r="B1010" s="2">
        <f t="shared" si="555"/>
        <v>352581.99687110807</v>
      </c>
      <c r="C1010" s="2">
        <f t="shared" si="573"/>
        <v>289988.67249918001</v>
      </c>
      <c r="D1010" s="2">
        <f>SUM(Y1010:Y$1074)</f>
        <v>4334.30966205</v>
      </c>
      <c r="E1010" s="73">
        <f t="shared" si="556"/>
        <v>285654.36283713003</v>
      </c>
      <c r="F1010" s="88">
        <f t="shared" si="584"/>
        <v>4215.26</v>
      </c>
      <c r="G1010" s="3">
        <f>IF(AND(N1010=1,N1009&gt;1),VLOOKUP(A1009,[1]Plan1!$BK$81:$BM$259,3),G1009)</f>
        <v>4245.1899999999996</v>
      </c>
      <c r="H1010" s="11">
        <f t="shared" si="585"/>
        <v>42078</v>
      </c>
      <c r="I1010" s="11">
        <f t="shared" si="586"/>
        <v>42109</v>
      </c>
      <c r="J1010" s="12">
        <f t="shared" si="557"/>
        <v>7.1003923838623972E-3</v>
      </c>
      <c r="K1010" s="11">
        <f t="shared" si="574"/>
        <v>42170</v>
      </c>
      <c r="L1010" s="11">
        <f t="shared" si="558"/>
        <v>42170</v>
      </c>
      <c r="M1010" s="1">
        <f t="shared" si="578"/>
        <v>21</v>
      </c>
      <c r="N1010" s="1">
        <f t="shared" si="559"/>
        <v>19</v>
      </c>
      <c r="O1010" s="2">
        <f t="shared" si="560"/>
        <v>1.00642199</v>
      </c>
      <c r="P1010" s="13">
        <f t="shared" si="587"/>
        <v>1.0132008400000001</v>
      </c>
      <c r="Q1010" s="13">
        <f t="shared" si="579"/>
        <v>1.2051517820021977</v>
      </c>
      <c r="R1010" s="2">
        <f t="shared" si="583"/>
        <v>1.21289125</v>
      </c>
      <c r="S1010" s="2">
        <f t="shared" si="575"/>
        <v>1.13180649</v>
      </c>
      <c r="T1010" s="2">
        <f t="shared" si="561"/>
        <v>328211.06156105001</v>
      </c>
      <c r="U1010" s="2">
        <f t="shared" si="562"/>
        <v>571.29014312789673</v>
      </c>
      <c r="V1010" s="2">
        <f t="shared" si="563"/>
        <v>60813.314372350149</v>
      </c>
      <c r="W1010" s="2">
        <f t="shared" si="564"/>
        <v>351373.27701465809</v>
      </c>
      <c r="X1010" s="17">
        <f t="shared" si="565"/>
        <v>0</v>
      </c>
      <c r="Y1010" s="2">
        <f t="shared" si="566"/>
        <v>0</v>
      </c>
      <c r="Z1010" s="72">
        <f t="shared" si="567"/>
        <v>0</v>
      </c>
      <c r="AA1010" s="2">
        <f t="shared" si="568"/>
        <v>0</v>
      </c>
      <c r="AB1010" s="12">
        <f t="shared" si="576"/>
        <v>4.6600000000000003E-2</v>
      </c>
      <c r="AC1010" s="17">
        <f t="shared" si="569"/>
        <v>19</v>
      </c>
      <c r="AD1010" s="17">
        <v>252</v>
      </c>
      <c r="AE1010" s="13">
        <f t="shared" si="580"/>
        <v>1.003439988</v>
      </c>
      <c r="AF1010" s="2">
        <f t="shared" si="581"/>
        <v>1129.04211323</v>
      </c>
      <c r="AG1010" s="2">
        <f t="shared" si="570"/>
        <v>1208.71985645</v>
      </c>
      <c r="AH1010" s="3">
        <f t="shared" si="571"/>
        <v>0</v>
      </c>
      <c r="AI1010" s="4" t="str">
        <f t="shared" si="582"/>
        <v>A+J=</v>
      </c>
      <c r="AJ1010" s="11">
        <f t="shared" si="577"/>
        <v>42170</v>
      </c>
      <c r="AK1010" s="11"/>
      <c r="AL1010" s="4"/>
      <c r="AQ1010" s="53"/>
      <c r="AR1010" s="53"/>
      <c r="AX1010" s="1"/>
      <c r="AY1010" s="1"/>
      <c r="AZ1010" s="1"/>
      <c r="BA1010" s="1"/>
      <c r="BB1010" s="1"/>
    </row>
    <row r="1011" spans="1:54" x14ac:dyDescent="0.2">
      <c r="A1011" s="158">
        <f t="shared" si="572"/>
        <v>42167</v>
      </c>
      <c r="B1011" s="2">
        <f t="shared" si="555"/>
        <v>352762.90154469328</v>
      </c>
      <c r="C1011" s="2">
        <f t="shared" si="573"/>
        <v>289988.67249918001</v>
      </c>
      <c r="D1011" s="2">
        <f>SUM(Y1011:Y$1074)</f>
        <v>4334.30966205</v>
      </c>
      <c r="E1011" s="73">
        <f t="shared" si="556"/>
        <v>285654.36283713003</v>
      </c>
      <c r="F1011" s="88">
        <f t="shared" si="584"/>
        <v>4215.26</v>
      </c>
      <c r="G1011" s="3">
        <f>IF(AND(N1011=1,N1010&gt;1),VLOOKUP(A1010,[1]Plan1!$BK$81:$BM$259,3),G1010)</f>
        <v>4245.1899999999996</v>
      </c>
      <c r="H1011" s="11">
        <f t="shared" si="585"/>
        <v>42078</v>
      </c>
      <c r="I1011" s="11">
        <f t="shared" si="586"/>
        <v>42109</v>
      </c>
      <c r="J1011" s="12">
        <f t="shared" si="557"/>
        <v>7.1003923838623972E-3</v>
      </c>
      <c r="K1011" s="11">
        <f t="shared" si="574"/>
        <v>42170</v>
      </c>
      <c r="L1011" s="11">
        <f t="shared" si="558"/>
        <v>42170</v>
      </c>
      <c r="M1011" s="1">
        <f t="shared" si="578"/>
        <v>21</v>
      </c>
      <c r="N1011" s="1">
        <f t="shared" si="559"/>
        <v>20</v>
      </c>
      <c r="O1011" s="2">
        <f t="shared" si="560"/>
        <v>1.0067611299999999</v>
      </c>
      <c r="P1011" s="13">
        <f t="shared" si="587"/>
        <v>1.0132008400000001</v>
      </c>
      <c r="Q1011" s="13">
        <f t="shared" si="579"/>
        <v>1.2051517820021977</v>
      </c>
      <c r="R1011" s="2">
        <f t="shared" si="583"/>
        <v>1.2132999600000001</v>
      </c>
      <c r="S1011" s="2">
        <f t="shared" si="575"/>
        <v>1.13180649</v>
      </c>
      <c r="T1011" s="2">
        <f t="shared" si="561"/>
        <v>328211.06156105001</v>
      </c>
      <c r="U1011" s="2">
        <f t="shared" si="562"/>
        <v>571.29014312789673</v>
      </c>
      <c r="V1011" s="2">
        <f t="shared" si="563"/>
        <v>60930.064166985343</v>
      </c>
      <c r="W1011" s="2">
        <f t="shared" si="564"/>
        <v>351490.02680929325</v>
      </c>
      <c r="X1011" s="17">
        <f t="shared" si="565"/>
        <v>0</v>
      </c>
      <c r="Y1011" s="2">
        <f t="shared" si="566"/>
        <v>0</v>
      </c>
      <c r="Z1011" s="72">
        <f t="shared" si="567"/>
        <v>0</v>
      </c>
      <c r="AA1011" s="2">
        <f t="shared" si="568"/>
        <v>0</v>
      </c>
      <c r="AB1011" s="12">
        <f t="shared" si="576"/>
        <v>4.6600000000000003E-2</v>
      </c>
      <c r="AC1011" s="17">
        <f t="shared" si="569"/>
        <v>20</v>
      </c>
      <c r="AD1011" s="17">
        <v>252</v>
      </c>
      <c r="AE1011" s="13">
        <f t="shared" si="580"/>
        <v>1.0036213679999999</v>
      </c>
      <c r="AF1011" s="2">
        <f t="shared" si="581"/>
        <v>1188.5730355799999</v>
      </c>
      <c r="AG1011" s="2">
        <f t="shared" si="570"/>
        <v>1272.8747354</v>
      </c>
      <c r="AH1011" s="3">
        <f t="shared" si="571"/>
        <v>0</v>
      </c>
      <c r="AI1011" s="4" t="str">
        <f t="shared" si="582"/>
        <v>A+J=</v>
      </c>
      <c r="AJ1011" s="11">
        <f t="shared" si="577"/>
        <v>42170</v>
      </c>
      <c r="AK1011" s="11"/>
      <c r="AL1011" s="4"/>
      <c r="AQ1011" s="53"/>
      <c r="AR1011" s="53"/>
      <c r="AX1011" s="1"/>
      <c r="AY1011" s="1"/>
      <c r="AZ1011" s="1"/>
      <c r="BA1011" s="1"/>
      <c r="BB1011" s="1"/>
    </row>
    <row r="1012" spans="1:54" x14ac:dyDescent="0.2">
      <c r="A1012" s="158">
        <f t="shared" si="572"/>
        <v>42168</v>
      </c>
      <c r="B1012" s="2">
        <f t="shared" si="555"/>
        <v>352943.90283295279</v>
      </c>
      <c r="C1012" s="2">
        <f t="shared" si="573"/>
        <v>289988.67249918001</v>
      </c>
      <c r="D1012" s="2">
        <f>SUM(Y1012:Y$1074)</f>
        <v>4334.30966205</v>
      </c>
      <c r="E1012" s="73">
        <f t="shared" si="556"/>
        <v>285654.36283713003</v>
      </c>
      <c r="F1012" s="88">
        <f t="shared" si="584"/>
        <v>4215.26</v>
      </c>
      <c r="G1012" s="3">
        <f>IF(AND(N1012=1,N1011&gt;1),VLOOKUP(A1011,[1]Plan1!$BK$81:$BM$259,3),G1011)</f>
        <v>4245.1899999999996</v>
      </c>
      <c r="H1012" s="11">
        <f t="shared" si="585"/>
        <v>42078</v>
      </c>
      <c r="I1012" s="11">
        <f t="shared" si="586"/>
        <v>42109</v>
      </c>
      <c r="J1012" s="12">
        <f t="shared" si="557"/>
        <v>7.1003923838623972E-3</v>
      </c>
      <c r="K1012" s="11">
        <f t="shared" si="574"/>
        <v>42170</v>
      </c>
      <c r="L1012" s="11">
        <f t="shared" si="558"/>
        <v>42170</v>
      </c>
      <c r="M1012" s="1">
        <f t="shared" si="578"/>
        <v>21</v>
      </c>
      <c r="N1012" s="1">
        <f t="shared" si="559"/>
        <v>21</v>
      </c>
      <c r="O1012" s="2">
        <f t="shared" si="560"/>
        <v>1.00710039</v>
      </c>
      <c r="P1012" s="13">
        <f t="shared" si="587"/>
        <v>1.0132008400000001</v>
      </c>
      <c r="Q1012" s="13">
        <f t="shared" si="579"/>
        <v>1.2051517820021977</v>
      </c>
      <c r="R1012" s="2">
        <f t="shared" si="583"/>
        <v>1.2137088199999999</v>
      </c>
      <c r="S1012" s="2">
        <f t="shared" si="575"/>
        <v>1.13180649</v>
      </c>
      <c r="T1012" s="2">
        <f t="shared" si="561"/>
        <v>328211.06156105001</v>
      </c>
      <c r="U1012" s="2">
        <f t="shared" si="562"/>
        <v>571.29014312789673</v>
      </c>
      <c r="V1012" s="2">
        <f t="shared" si="563"/>
        <v>61046.856809774887</v>
      </c>
      <c r="W1012" s="2">
        <f t="shared" si="564"/>
        <v>351606.8194520828</v>
      </c>
      <c r="X1012" s="17">
        <f t="shared" si="565"/>
        <v>0</v>
      </c>
      <c r="Y1012" s="2">
        <f t="shared" si="566"/>
        <v>0</v>
      </c>
      <c r="Z1012" s="72">
        <f t="shared" si="567"/>
        <v>0</v>
      </c>
      <c r="AA1012" s="2">
        <f t="shared" si="568"/>
        <v>0</v>
      </c>
      <c r="AB1012" s="12">
        <f t="shared" si="576"/>
        <v>4.6600000000000003E-2</v>
      </c>
      <c r="AC1012" s="17">
        <f t="shared" si="569"/>
        <v>21</v>
      </c>
      <c r="AD1012" s="17">
        <v>252</v>
      </c>
      <c r="AE1012" s="13">
        <f t="shared" si="580"/>
        <v>1.00380278</v>
      </c>
      <c r="AF1012" s="2">
        <f t="shared" si="581"/>
        <v>1248.1144606800001</v>
      </c>
      <c r="AG1012" s="2">
        <f t="shared" si="570"/>
        <v>1337.0833808699999</v>
      </c>
      <c r="AH1012" s="3">
        <f t="shared" si="571"/>
        <v>0</v>
      </c>
      <c r="AI1012" s="4" t="str">
        <f t="shared" si="582"/>
        <v>A+J=</v>
      </c>
      <c r="AJ1012" s="11">
        <f t="shared" si="577"/>
        <v>42170</v>
      </c>
      <c r="AK1012" s="11"/>
      <c r="AL1012" s="4"/>
      <c r="AQ1012" s="53"/>
      <c r="AR1012" s="53"/>
      <c r="AX1012" s="1"/>
      <c r="AY1012" s="1"/>
      <c r="AZ1012" s="1"/>
      <c r="BA1012" s="1"/>
      <c r="BB1012" s="1"/>
    </row>
    <row r="1013" spans="1:54" x14ac:dyDescent="0.2">
      <c r="A1013" s="158">
        <f t="shared" si="572"/>
        <v>42169</v>
      </c>
      <c r="B1013" s="2">
        <f t="shared" si="555"/>
        <v>352943.90283295279</v>
      </c>
      <c r="C1013" s="2">
        <f t="shared" si="573"/>
        <v>289988.67249918001</v>
      </c>
      <c r="D1013" s="2">
        <f>SUM(Y1013:Y$1074)</f>
        <v>4334.30966205</v>
      </c>
      <c r="E1013" s="73">
        <f t="shared" si="556"/>
        <v>285654.36283713003</v>
      </c>
      <c r="F1013" s="88">
        <f t="shared" si="584"/>
        <v>4215.26</v>
      </c>
      <c r="G1013" s="3">
        <f>IF(AND(N1013=1,N1012&gt;1),VLOOKUP(A1012,[1]Plan1!$BK$81:$BM$259,3),G1012)</f>
        <v>4245.1899999999996</v>
      </c>
      <c r="H1013" s="11">
        <f t="shared" si="585"/>
        <v>42078</v>
      </c>
      <c r="I1013" s="11">
        <f t="shared" si="586"/>
        <v>42109</v>
      </c>
      <c r="J1013" s="12">
        <f t="shared" si="557"/>
        <v>7.1003923838623972E-3</v>
      </c>
      <c r="K1013" s="11">
        <f t="shared" si="574"/>
        <v>42199</v>
      </c>
      <c r="L1013" s="11">
        <f t="shared" si="558"/>
        <v>42170</v>
      </c>
      <c r="M1013" s="1">
        <f t="shared" si="578"/>
        <v>21</v>
      </c>
      <c r="N1013" s="1">
        <f t="shared" si="559"/>
        <v>21</v>
      </c>
      <c r="O1013" s="2">
        <f t="shared" si="560"/>
        <v>1.00710039</v>
      </c>
      <c r="P1013" s="13">
        <f t="shared" si="587"/>
        <v>1.0132008400000001</v>
      </c>
      <c r="Q1013" s="13">
        <f t="shared" si="579"/>
        <v>1.2051517820021977</v>
      </c>
      <c r="R1013" s="2">
        <f t="shared" si="583"/>
        <v>1.2137088199999999</v>
      </c>
      <c r="S1013" s="2">
        <f t="shared" si="575"/>
        <v>1.13180649</v>
      </c>
      <c r="T1013" s="2">
        <f t="shared" si="561"/>
        <v>328211.06156105001</v>
      </c>
      <c r="U1013" s="2">
        <f t="shared" si="562"/>
        <v>571.29014312789673</v>
      </c>
      <c r="V1013" s="2">
        <f t="shared" si="563"/>
        <v>61046.856809774887</v>
      </c>
      <c r="W1013" s="2">
        <f t="shared" si="564"/>
        <v>351606.8194520828</v>
      </c>
      <c r="X1013" s="17">
        <f t="shared" si="565"/>
        <v>0</v>
      </c>
      <c r="Y1013" s="2">
        <f t="shared" si="566"/>
        <v>0</v>
      </c>
      <c r="Z1013" s="72">
        <f t="shared" si="567"/>
        <v>0</v>
      </c>
      <c r="AA1013" s="2">
        <f t="shared" si="568"/>
        <v>0</v>
      </c>
      <c r="AB1013" s="12">
        <f t="shared" si="576"/>
        <v>4.6600000000000003E-2</v>
      </c>
      <c r="AC1013" s="17">
        <f t="shared" si="569"/>
        <v>21</v>
      </c>
      <c r="AD1013" s="17">
        <v>252</v>
      </c>
      <c r="AE1013" s="13">
        <f t="shared" si="580"/>
        <v>1.00380278</v>
      </c>
      <c r="AF1013" s="2">
        <f t="shared" si="581"/>
        <v>1248.1144606800001</v>
      </c>
      <c r="AG1013" s="2">
        <f t="shared" si="570"/>
        <v>1337.0833808699999</v>
      </c>
      <c r="AH1013" s="3">
        <f t="shared" si="571"/>
        <v>0</v>
      </c>
      <c r="AI1013" s="4" t="str">
        <f t="shared" si="582"/>
        <v>A+J=</v>
      </c>
      <c r="AJ1013" s="11">
        <f t="shared" si="577"/>
        <v>42170</v>
      </c>
      <c r="AK1013" s="11"/>
      <c r="AL1013" s="4"/>
      <c r="AQ1013" s="53"/>
      <c r="AR1013" s="53"/>
      <c r="AX1013" s="1"/>
      <c r="AY1013" s="1"/>
      <c r="AZ1013" s="1"/>
      <c r="BA1013" s="1"/>
      <c r="BB1013" s="1"/>
    </row>
    <row r="1014" spans="1:54" x14ac:dyDescent="0.2">
      <c r="A1014" s="158">
        <f t="shared" si="572"/>
        <v>42170</v>
      </c>
      <c r="B1014" s="2">
        <f t="shared" si="555"/>
        <v>352943.90283295279</v>
      </c>
      <c r="C1014" s="2">
        <f t="shared" si="573"/>
        <v>289988.67249918001</v>
      </c>
      <c r="D1014" s="2">
        <f>SUM(Y1014:Y$1074)</f>
        <v>4334.30966205</v>
      </c>
      <c r="E1014" s="73">
        <f t="shared" si="556"/>
        <v>285654.36283713003</v>
      </c>
      <c r="F1014" s="88">
        <f t="shared" si="584"/>
        <v>4215.26</v>
      </c>
      <c r="G1014" s="3">
        <f>IF(AND(N1014=1,N1013&gt;1),VLOOKUP(A1013,[1]Plan1!$BK$81:$BM$259,3),G1013)</f>
        <v>4245.1899999999996</v>
      </c>
      <c r="H1014" s="11">
        <f t="shared" si="585"/>
        <v>42078</v>
      </c>
      <c r="I1014" s="11">
        <f t="shared" si="586"/>
        <v>42109</v>
      </c>
      <c r="J1014" s="12">
        <f t="shared" si="557"/>
        <v>7.1003923838623972E-3</v>
      </c>
      <c r="K1014" s="11">
        <f t="shared" si="574"/>
        <v>42199</v>
      </c>
      <c r="L1014" s="11">
        <f t="shared" si="558"/>
        <v>42170</v>
      </c>
      <c r="M1014" s="1">
        <f t="shared" si="578"/>
        <v>21</v>
      </c>
      <c r="N1014" s="1">
        <f t="shared" si="559"/>
        <v>21</v>
      </c>
      <c r="O1014" s="2">
        <f t="shared" si="560"/>
        <v>1.00710039</v>
      </c>
      <c r="P1014" s="13">
        <f t="shared" si="587"/>
        <v>1.0132008400000001</v>
      </c>
      <c r="Q1014" s="13">
        <f t="shared" si="579"/>
        <v>1.2051517820021977</v>
      </c>
      <c r="R1014" s="2">
        <f t="shared" si="583"/>
        <v>1.2137088199999999</v>
      </c>
      <c r="S1014" s="2">
        <f t="shared" si="575"/>
        <v>1.13180649</v>
      </c>
      <c r="T1014" s="2">
        <f t="shared" si="561"/>
        <v>328211.06156105001</v>
      </c>
      <c r="U1014" s="2">
        <f t="shared" si="562"/>
        <v>571.29014312789673</v>
      </c>
      <c r="V1014" s="2">
        <f t="shared" si="563"/>
        <v>61046.856809774887</v>
      </c>
      <c r="W1014" s="2">
        <f t="shared" si="564"/>
        <v>351606.8194520828</v>
      </c>
      <c r="X1014" s="17">
        <f t="shared" si="565"/>
        <v>33</v>
      </c>
      <c r="Y1014" s="2">
        <f t="shared" si="566"/>
        <v>1473.8819274099999</v>
      </c>
      <c r="Z1014" s="72">
        <f t="shared" si="567"/>
        <v>5.0825499999999999E-3</v>
      </c>
      <c r="AA1014" s="2">
        <f t="shared" si="568"/>
        <v>1668.14913093</v>
      </c>
      <c r="AB1014" s="12">
        <f t="shared" si="576"/>
        <v>4.6600000000000003E-2</v>
      </c>
      <c r="AC1014" s="17">
        <f t="shared" si="569"/>
        <v>21</v>
      </c>
      <c r="AD1014" s="17">
        <v>252</v>
      </c>
      <c r="AE1014" s="13">
        <f t="shared" si="580"/>
        <v>1.00380278</v>
      </c>
      <c r="AF1014" s="2">
        <f t="shared" si="581"/>
        <v>1248.1144606800001</v>
      </c>
      <c r="AG1014" s="2">
        <f t="shared" si="570"/>
        <v>1337.0833808699999</v>
      </c>
      <c r="AH1014" s="3">
        <f t="shared" si="571"/>
        <v>2916.2635916099998</v>
      </c>
      <c r="AI1014" s="4" t="str">
        <f t="shared" si="582"/>
        <v>A+J=</v>
      </c>
      <c r="AJ1014" s="11">
        <f t="shared" si="577"/>
        <v>42170</v>
      </c>
      <c r="AK1014" s="11"/>
      <c r="AL1014" s="4"/>
      <c r="AQ1014" s="53"/>
      <c r="AR1014" s="53"/>
      <c r="AX1014" s="1"/>
      <c r="AY1014" s="1"/>
      <c r="AZ1014" s="1"/>
      <c r="BA1014" s="1"/>
      <c r="BB1014" s="1"/>
    </row>
    <row r="1015" spans="1:54" x14ac:dyDescent="0.2">
      <c r="A1015" s="158">
        <f t="shared" si="572"/>
        <v>42171</v>
      </c>
      <c r="B1015" s="2">
        <f t="shared" si="555"/>
        <v>350123.67243187228</v>
      </c>
      <c r="C1015" s="2">
        <f t="shared" si="573"/>
        <v>288514.79057176999</v>
      </c>
      <c r="D1015" s="2">
        <f>SUM(Y1015:Y$1074)</f>
        <v>2860.4277346399999</v>
      </c>
      <c r="E1015" s="73">
        <f t="shared" si="556"/>
        <v>285654.36283712997</v>
      </c>
      <c r="F1015" s="88">
        <f t="shared" si="584"/>
        <v>4245.1899999999996</v>
      </c>
      <c r="G1015" s="3">
        <f>IF(AND(N1015=1,N1014&gt;1),VLOOKUP(A1014,[1]Plan1!$BK$81:$BM$259,3),G1014)</f>
        <v>4276.6000000000004</v>
      </c>
      <c r="H1015" s="11">
        <f t="shared" si="585"/>
        <v>42110</v>
      </c>
      <c r="I1015" s="11">
        <f t="shared" si="586"/>
        <v>42140</v>
      </c>
      <c r="J1015" s="12">
        <f t="shared" si="557"/>
        <v>7.3989621194812116E-3</v>
      </c>
      <c r="K1015" s="11">
        <f t="shared" si="574"/>
        <v>42199</v>
      </c>
      <c r="L1015" s="11">
        <f t="shared" si="558"/>
        <v>42199</v>
      </c>
      <c r="M1015" s="1">
        <f t="shared" si="578"/>
        <v>21</v>
      </c>
      <c r="N1015" s="1">
        <f t="shared" si="559"/>
        <v>1</v>
      </c>
      <c r="O1015" s="2">
        <f t="shared" si="560"/>
        <v>1.0003510900000001</v>
      </c>
      <c r="P1015" s="13">
        <f t="shared" si="587"/>
        <v>1.00710039</v>
      </c>
      <c r="Q1015" s="13">
        <f t="shared" si="579"/>
        <v>1.2137088296636083</v>
      </c>
      <c r="R1015" s="2">
        <f t="shared" si="583"/>
        <v>1.21413495</v>
      </c>
      <c r="S1015" s="2">
        <f t="shared" si="575"/>
        <v>1.13180649</v>
      </c>
      <c r="T1015" s="2">
        <f t="shared" si="561"/>
        <v>326542.91243011999</v>
      </c>
      <c r="U1015" s="2">
        <f t="shared" si="562"/>
        <v>377.02293960154981</v>
      </c>
      <c r="V1015" s="2">
        <f t="shared" si="563"/>
        <v>61168.582703410699</v>
      </c>
      <c r="W1015" s="2">
        <f t="shared" si="564"/>
        <v>350060.39621478226</v>
      </c>
      <c r="X1015" s="17">
        <f t="shared" si="565"/>
        <v>0</v>
      </c>
      <c r="Y1015" s="2">
        <f t="shared" si="566"/>
        <v>0</v>
      </c>
      <c r="Z1015" s="72">
        <f t="shared" si="567"/>
        <v>0</v>
      </c>
      <c r="AA1015" s="2">
        <f t="shared" si="568"/>
        <v>0</v>
      </c>
      <c r="AB1015" s="12">
        <f t="shared" si="576"/>
        <v>4.6600000000000003E-2</v>
      </c>
      <c r="AC1015" s="17">
        <f t="shared" si="569"/>
        <v>1</v>
      </c>
      <c r="AD1015" s="17">
        <v>252</v>
      </c>
      <c r="AE1015" s="13">
        <f t="shared" si="580"/>
        <v>1.0001807579999999</v>
      </c>
      <c r="AF1015" s="2">
        <f t="shared" si="581"/>
        <v>59.025243760000002</v>
      </c>
      <c r="AG1015" s="2">
        <f t="shared" si="570"/>
        <v>63.276217090000003</v>
      </c>
      <c r="AH1015" s="3">
        <f t="shared" si="571"/>
        <v>0</v>
      </c>
      <c r="AI1015" s="4" t="str">
        <f t="shared" si="582"/>
        <v>A+J=</v>
      </c>
      <c r="AJ1015" s="11">
        <f t="shared" si="577"/>
        <v>42199</v>
      </c>
      <c r="AK1015" s="11"/>
      <c r="AL1015" s="4"/>
      <c r="AQ1015" s="53"/>
      <c r="AR1015" s="53"/>
      <c r="AX1015" s="1"/>
      <c r="AY1015" s="1"/>
      <c r="AZ1015" s="1"/>
      <c r="BA1015" s="1"/>
      <c r="BB1015" s="1"/>
    </row>
    <row r="1016" spans="1:54" x14ac:dyDescent="0.2">
      <c r="A1016" s="158">
        <f t="shared" si="572"/>
        <v>42172</v>
      </c>
      <c r="B1016" s="2">
        <f t="shared" si="555"/>
        <v>350308.76976036886</v>
      </c>
      <c r="C1016" s="2">
        <f t="shared" si="573"/>
        <v>288514.79057176999</v>
      </c>
      <c r="D1016" s="2">
        <f>SUM(Y1016:Y$1074)</f>
        <v>2860.4277346399999</v>
      </c>
      <c r="E1016" s="73">
        <f t="shared" si="556"/>
        <v>285654.36283712997</v>
      </c>
      <c r="F1016" s="88">
        <f t="shared" si="584"/>
        <v>4245.1899999999996</v>
      </c>
      <c r="G1016" s="3">
        <f>IF(AND(N1016=1,N1015&gt;1),VLOOKUP(A1015,[1]Plan1!$BK$81:$BM$259,3),G1015)</f>
        <v>4276.6000000000004</v>
      </c>
      <c r="H1016" s="11">
        <f t="shared" si="585"/>
        <v>42110</v>
      </c>
      <c r="I1016" s="11">
        <f t="shared" si="586"/>
        <v>42140</v>
      </c>
      <c r="J1016" s="12">
        <f t="shared" si="557"/>
        <v>7.3989621194812116E-3</v>
      </c>
      <c r="K1016" s="11">
        <f t="shared" si="574"/>
        <v>42199</v>
      </c>
      <c r="L1016" s="11">
        <f t="shared" si="558"/>
        <v>42199</v>
      </c>
      <c r="M1016" s="1">
        <f t="shared" si="578"/>
        <v>21</v>
      </c>
      <c r="N1016" s="1">
        <f t="shared" si="559"/>
        <v>2</v>
      </c>
      <c r="O1016" s="2">
        <f t="shared" si="560"/>
        <v>1.0007023100000001</v>
      </c>
      <c r="P1016" s="13">
        <f t="shared" si="587"/>
        <v>1.00710039</v>
      </c>
      <c r="Q1016" s="13">
        <f t="shared" si="579"/>
        <v>1.2137088296636083</v>
      </c>
      <c r="R1016" s="2">
        <f t="shared" si="583"/>
        <v>1.21456122</v>
      </c>
      <c r="S1016" s="2">
        <f t="shared" si="575"/>
        <v>1.13180649</v>
      </c>
      <c r="T1016" s="2">
        <f t="shared" si="561"/>
        <v>326542.91243011999</v>
      </c>
      <c r="U1016" s="2">
        <f t="shared" si="562"/>
        <v>377.02293960154981</v>
      </c>
      <c r="V1016" s="2">
        <f t="shared" si="563"/>
        <v>61290.348588657267</v>
      </c>
      <c r="W1016" s="2">
        <f t="shared" si="564"/>
        <v>350182.16210002883</v>
      </c>
      <c r="X1016" s="17">
        <f t="shared" si="565"/>
        <v>0</v>
      </c>
      <c r="Y1016" s="2">
        <f t="shared" si="566"/>
        <v>0</v>
      </c>
      <c r="Z1016" s="72">
        <f t="shared" si="567"/>
        <v>0</v>
      </c>
      <c r="AA1016" s="2">
        <f t="shared" si="568"/>
        <v>0</v>
      </c>
      <c r="AB1016" s="12">
        <f t="shared" si="576"/>
        <v>4.6600000000000003E-2</v>
      </c>
      <c r="AC1016" s="17">
        <f t="shared" si="569"/>
        <v>2</v>
      </c>
      <c r="AD1016" s="17">
        <v>252</v>
      </c>
      <c r="AE1016" s="13">
        <f t="shared" si="580"/>
        <v>1.0003615480000001</v>
      </c>
      <c r="AF1016" s="2">
        <f t="shared" si="581"/>
        <v>118.0609369</v>
      </c>
      <c r="AG1016" s="2">
        <f t="shared" si="570"/>
        <v>126.60766034</v>
      </c>
      <c r="AH1016" s="3">
        <f t="shared" si="571"/>
        <v>0</v>
      </c>
      <c r="AI1016" s="4" t="str">
        <f t="shared" si="582"/>
        <v>A+J=</v>
      </c>
      <c r="AJ1016" s="11">
        <f t="shared" si="577"/>
        <v>42199</v>
      </c>
      <c r="AK1016" s="11"/>
      <c r="AL1016" s="4"/>
      <c r="AQ1016" s="53"/>
      <c r="AR1016" s="53"/>
      <c r="AX1016" s="1"/>
      <c r="AY1016" s="1"/>
      <c r="AZ1016" s="1"/>
      <c r="BA1016" s="1"/>
      <c r="BB1016" s="1"/>
    </row>
    <row r="1017" spans="1:54" x14ac:dyDescent="0.2">
      <c r="A1017" s="158">
        <f t="shared" si="572"/>
        <v>42173</v>
      </c>
      <c r="B1017" s="2">
        <f t="shared" si="555"/>
        <v>350493.96840648347</v>
      </c>
      <c r="C1017" s="2">
        <f t="shared" si="573"/>
        <v>288514.79057176999</v>
      </c>
      <c r="D1017" s="2">
        <f>SUM(Y1017:Y$1074)</f>
        <v>2860.4277346399999</v>
      </c>
      <c r="E1017" s="73">
        <f t="shared" si="556"/>
        <v>285654.36283712997</v>
      </c>
      <c r="F1017" s="88">
        <f t="shared" si="584"/>
        <v>4245.1899999999996</v>
      </c>
      <c r="G1017" s="3">
        <f>IF(AND(N1017=1,N1016&gt;1),VLOOKUP(A1016,[1]Plan1!$BK$81:$BM$259,3),G1016)</f>
        <v>4276.6000000000004</v>
      </c>
      <c r="H1017" s="11">
        <f t="shared" si="585"/>
        <v>42110</v>
      </c>
      <c r="I1017" s="11">
        <f t="shared" si="586"/>
        <v>42140</v>
      </c>
      <c r="J1017" s="12">
        <f t="shared" si="557"/>
        <v>7.3989621194812116E-3</v>
      </c>
      <c r="K1017" s="11">
        <f t="shared" si="574"/>
        <v>42199</v>
      </c>
      <c r="L1017" s="11">
        <f t="shared" si="558"/>
        <v>42199</v>
      </c>
      <c r="M1017" s="1">
        <f t="shared" si="578"/>
        <v>21</v>
      </c>
      <c r="N1017" s="1">
        <f t="shared" si="559"/>
        <v>3</v>
      </c>
      <c r="O1017" s="2">
        <f t="shared" si="560"/>
        <v>1.00105365</v>
      </c>
      <c r="P1017" s="13">
        <f t="shared" si="587"/>
        <v>1.00710039</v>
      </c>
      <c r="Q1017" s="13">
        <f t="shared" si="579"/>
        <v>1.2137088296636083</v>
      </c>
      <c r="R1017" s="2">
        <f t="shared" si="583"/>
        <v>1.2149876500000001</v>
      </c>
      <c r="S1017" s="2">
        <f t="shared" si="575"/>
        <v>1.13180649</v>
      </c>
      <c r="T1017" s="2">
        <f t="shared" si="561"/>
        <v>326542.91243011999</v>
      </c>
      <c r="U1017" s="2">
        <f t="shared" si="562"/>
        <v>377.02293960154981</v>
      </c>
      <c r="V1017" s="2">
        <f t="shared" si="563"/>
        <v>61412.160178601931</v>
      </c>
      <c r="W1017" s="2">
        <f t="shared" si="564"/>
        <v>350303.97368997347</v>
      </c>
      <c r="X1017" s="17">
        <f t="shared" si="565"/>
        <v>0</v>
      </c>
      <c r="Y1017" s="2">
        <f t="shared" si="566"/>
        <v>0</v>
      </c>
      <c r="Z1017" s="72">
        <f t="shared" si="567"/>
        <v>0</v>
      </c>
      <c r="AA1017" s="2">
        <f t="shared" si="568"/>
        <v>0</v>
      </c>
      <c r="AB1017" s="12">
        <f t="shared" si="576"/>
        <v>4.6600000000000003E-2</v>
      </c>
      <c r="AC1017" s="17">
        <f t="shared" si="569"/>
        <v>3</v>
      </c>
      <c r="AD1017" s="17">
        <v>252</v>
      </c>
      <c r="AE1017" s="13">
        <f t="shared" si="580"/>
        <v>1.0005423710000001</v>
      </c>
      <c r="AF1017" s="2">
        <f t="shared" si="581"/>
        <v>177.10740594999999</v>
      </c>
      <c r="AG1017" s="2">
        <f t="shared" si="570"/>
        <v>189.99471650999999</v>
      </c>
      <c r="AH1017" s="3">
        <f t="shared" si="571"/>
        <v>0</v>
      </c>
      <c r="AI1017" s="4" t="str">
        <f t="shared" si="582"/>
        <v>A+J=</v>
      </c>
      <c r="AJ1017" s="11">
        <f t="shared" si="577"/>
        <v>42199</v>
      </c>
      <c r="AK1017" s="11"/>
      <c r="AL1017" s="4"/>
      <c r="AQ1017" s="53"/>
      <c r="AR1017" s="53"/>
      <c r="AX1017" s="1"/>
      <c r="AY1017" s="1"/>
      <c r="AZ1017" s="1"/>
      <c r="BA1017" s="1"/>
      <c r="BB1017" s="1"/>
    </row>
    <row r="1018" spans="1:54" x14ac:dyDescent="0.2">
      <c r="A1018" s="158">
        <f t="shared" si="572"/>
        <v>42174</v>
      </c>
      <c r="B1018" s="2">
        <f t="shared" si="555"/>
        <v>350679.26554846251</v>
      </c>
      <c r="C1018" s="2">
        <f t="shared" si="573"/>
        <v>288514.79057176999</v>
      </c>
      <c r="D1018" s="2">
        <f>SUM(Y1018:Y$1074)</f>
        <v>2860.4277346399999</v>
      </c>
      <c r="E1018" s="73">
        <f t="shared" si="556"/>
        <v>285654.36283712997</v>
      </c>
      <c r="F1018" s="88">
        <f t="shared" si="584"/>
        <v>4245.1899999999996</v>
      </c>
      <c r="G1018" s="3">
        <f>IF(AND(N1018=1,N1017&gt;1),VLOOKUP(A1017,[1]Plan1!$BK$81:$BM$259,3),G1017)</f>
        <v>4276.6000000000004</v>
      </c>
      <c r="H1018" s="11">
        <f t="shared" si="585"/>
        <v>42110</v>
      </c>
      <c r="I1018" s="11">
        <f t="shared" si="586"/>
        <v>42140</v>
      </c>
      <c r="J1018" s="12">
        <f t="shared" si="557"/>
        <v>7.3989621194812116E-3</v>
      </c>
      <c r="K1018" s="11">
        <f t="shared" si="574"/>
        <v>42199</v>
      </c>
      <c r="L1018" s="11">
        <f t="shared" si="558"/>
        <v>42199</v>
      </c>
      <c r="M1018" s="1">
        <f t="shared" si="578"/>
        <v>21</v>
      </c>
      <c r="N1018" s="1">
        <f t="shared" si="559"/>
        <v>4</v>
      </c>
      <c r="O1018" s="2">
        <f t="shared" si="560"/>
        <v>1.00140512</v>
      </c>
      <c r="P1018" s="13">
        <f t="shared" si="587"/>
        <v>1.00710039</v>
      </c>
      <c r="Q1018" s="13">
        <f t="shared" si="579"/>
        <v>1.2137088296636083</v>
      </c>
      <c r="R1018" s="2">
        <f t="shared" si="583"/>
        <v>1.2154142299999999</v>
      </c>
      <c r="S1018" s="2">
        <f t="shared" si="575"/>
        <v>1.13180649</v>
      </c>
      <c r="T1018" s="2">
        <f t="shared" si="561"/>
        <v>326542.91243011999</v>
      </c>
      <c r="U1018" s="2">
        <f t="shared" si="562"/>
        <v>377.02293960154981</v>
      </c>
      <c r="V1018" s="2">
        <f t="shared" si="563"/>
        <v>61534.014616700944</v>
      </c>
      <c r="W1018" s="2">
        <f t="shared" si="564"/>
        <v>350425.82812807249</v>
      </c>
      <c r="X1018" s="17">
        <f t="shared" si="565"/>
        <v>0</v>
      </c>
      <c r="Y1018" s="2">
        <f t="shared" si="566"/>
        <v>0</v>
      </c>
      <c r="Z1018" s="72">
        <f t="shared" si="567"/>
        <v>0</v>
      </c>
      <c r="AA1018" s="2">
        <f t="shared" si="568"/>
        <v>0</v>
      </c>
      <c r="AB1018" s="12">
        <f t="shared" si="576"/>
        <v>4.6600000000000003E-2</v>
      </c>
      <c r="AC1018" s="17">
        <f t="shared" si="569"/>
        <v>4</v>
      </c>
      <c r="AD1018" s="17">
        <v>252</v>
      </c>
      <c r="AE1018" s="13">
        <f t="shared" si="580"/>
        <v>1.0007232269999999</v>
      </c>
      <c r="AF1018" s="2">
        <f t="shared" si="581"/>
        <v>236.16465092000001</v>
      </c>
      <c r="AG1018" s="2">
        <f t="shared" si="570"/>
        <v>253.43742039</v>
      </c>
      <c r="AH1018" s="3">
        <f t="shared" si="571"/>
        <v>0</v>
      </c>
      <c r="AI1018" s="4" t="str">
        <f t="shared" si="582"/>
        <v>A+J=</v>
      </c>
      <c r="AJ1018" s="11">
        <f t="shared" si="577"/>
        <v>42199</v>
      </c>
      <c r="AK1018" s="11"/>
      <c r="AL1018" s="4"/>
      <c r="AQ1018" s="53"/>
      <c r="AR1018" s="53"/>
      <c r="AX1018" s="1"/>
      <c r="AY1018" s="1"/>
      <c r="AZ1018" s="1"/>
      <c r="BA1018" s="1"/>
      <c r="BB1018" s="1"/>
    </row>
    <row r="1019" spans="1:54" x14ac:dyDescent="0.2">
      <c r="A1019" s="158">
        <f t="shared" si="572"/>
        <v>42175</v>
      </c>
      <c r="B1019" s="2">
        <f t="shared" si="555"/>
        <v>350864.660871086</v>
      </c>
      <c r="C1019" s="2">
        <f t="shared" si="573"/>
        <v>288514.79057176999</v>
      </c>
      <c r="D1019" s="2">
        <f>SUM(Y1019:Y$1074)</f>
        <v>2860.4277346399999</v>
      </c>
      <c r="E1019" s="73">
        <f t="shared" si="556"/>
        <v>285654.36283712997</v>
      </c>
      <c r="F1019" s="88">
        <f t="shared" si="584"/>
        <v>4245.1899999999996</v>
      </c>
      <c r="G1019" s="3">
        <f>IF(AND(N1019=1,N1018&gt;1),VLOOKUP(A1018,[1]Plan1!$BK$81:$BM$259,3),G1018)</f>
        <v>4276.6000000000004</v>
      </c>
      <c r="H1019" s="11">
        <f t="shared" si="585"/>
        <v>42110</v>
      </c>
      <c r="I1019" s="11">
        <f t="shared" si="586"/>
        <v>42140</v>
      </c>
      <c r="J1019" s="12">
        <f t="shared" si="557"/>
        <v>7.3989621194812116E-3</v>
      </c>
      <c r="K1019" s="11">
        <f t="shared" si="574"/>
        <v>42199</v>
      </c>
      <c r="L1019" s="11">
        <f t="shared" si="558"/>
        <v>42199</v>
      </c>
      <c r="M1019" s="1">
        <f t="shared" si="578"/>
        <v>21</v>
      </c>
      <c r="N1019" s="1">
        <f t="shared" si="559"/>
        <v>5</v>
      </c>
      <c r="O1019" s="2">
        <f t="shared" si="560"/>
        <v>1.00175671</v>
      </c>
      <c r="P1019" s="13">
        <f t="shared" si="587"/>
        <v>1.00710039</v>
      </c>
      <c r="Q1019" s="13">
        <f t="shared" si="579"/>
        <v>1.2137088296636083</v>
      </c>
      <c r="R1019" s="2">
        <f t="shared" si="583"/>
        <v>1.21584096</v>
      </c>
      <c r="S1019" s="2">
        <f t="shared" si="575"/>
        <v>1.13180649</v>
      </c>
      <c r="T1019" s="2">
        <f t="shared" si="561"/>
        <v>326542.91243011999</v>
      </c>
      <c r="U1019" s="2">
        <f t="shared" si="562"/>
        <v>377.02293960154981</v>
      </c>
      <c r="V1019" s="2">
        <f t="shared" si="563"/>
        <v>61655.911902954445</v>
      </c>
      <c r="W1019" s="2">
        <f t="shared" si="564"/>
        <v>350547.72541432601</v>
      </c>
      <c r="X1019" s="17">
        <f t="shared" si="565"/>
        <v>0</v>
      </c>
      <c r="Y1019" s="2">
        <f t="shared" si="566"/>
        <v>0</v>
      </c>
      <c r="Z1019" s="72">
        <f t="shared" si="567"/>
        <v>0</v>
      </c>
      <c r="AA1019" s="2">
        <f t="shared" si="568"/>
        <v>0</v>
      </c>
      <c r="AB1019" s="12">
        <f t="shared" si="576"/>
        <v>4.6600000000000003E-2</v>
      </c>
      <c r="AC1019" s="17">
        <f t="shared" si="569"/>
        <v>5</v>
      </c>
      <c r="AD1019" s="17">
        <v>252</v>
      </c>
      <c r="AE1019" s="13">
        <f t="shared" si="580"/>
        <v>1.000904115</v>
      </c>
      <c r="AF1019" s="2">
        <f t="shared" si="581"/>
        <v>295.23234527</v>
      </c>
      <c r="AG1019" s="2">
        <f t="shared" si="570"/>
        <v>316.93545676000002</v>
      </c>
      <c r="AH1019" s="3">
        <f t="shared" si="571"/>
        <v>0</v>
      </c>
      <c r="AI1019" s="4" t="str">
        <f t="shared" si="582"/>
        <v>A+J=</v>
      </c>
      <c r="AJ1019" s="11">
        <f t="shared" si="577"/>
        <v>42199</v>
      </c>
      <c r="AK1019" s="11"/>
      <c r="AL1019" s="4"/>
      <c r="AQ1019" s="53"/>
      <c r="AR1019" s="53"/>
      <c r="AX1019" s="1"/>
      <c r="AY1019" s="1"/>
      <c r="AZ1019" s="1"/>
      <c r="BA1019" s="1"/>
      <c r="BB1019" s="1"/>
    </row>
    <row r="1020" spans="1:54" x14ac:dyDescent="0.2">
      <c r="A1020" s="158">
        <f t="shared" si="572"/>
        <v>42176</v>
      </c>
      <c r="B1020" s="2">
        <f t="shared" si="555"/>
        <v>350864.660871086</v>
      </c>
      <c r="C1020" s="2">
        <f t="shared" si="573"/>
        <v>288514.79057176999</v>
      </c>
      <c r="D1020" s="2">
        <f>SUM(Y1020:Y$1074)</f>
        <v>2860.4277346399999</v>
      </c>
      <c r="E1020" s="73">
        <f t="shared" si="556"/>
        <v>285654.36283712997</v>
      </c>
      <c r="F1020" s="88">
        <f t="shared" si="584"/>
        <v>4245.1899999999996</v>
      </c>
      <c r="G1020" s="3">
        <f>IF(AND(N1020=1,N1019&gt;1),VLOOKUP(A1019,[1]Plan1!$BK$81:$BM$259,3),G1019)</f>
        <v>4276.6000000000004</v>
      </c>
      <c r="H1020" s="11">
        <f t="shared" si="585"/>
        <v>42110</v>
      </c>
      <c r="I1020" s="11">
        <f t="shared" si="586"/>
        <v>42140</v>
      </c>
      <c r="J1020" s="12">
        <f t="shared" si="557"/>
        <v>7.3989621194812116E-3</v>
      </c>
      <c r="K1020" s="11">
        <f t="shared" si="574"/>
        <v>42199</v>
      </c>
      <c r="L1020" s="11">
        <f t="shared" si="558"/>
        <v>42199</v>
      </c>
      <c r="M1020" s="1">
        <f t="shared" si="578"/>
        <v>21</v>
      </c>
      <c r="N1020" s="1">
        <f t="shared" si="559"/>
        <v>5</v>
      </c>
      <c r="O1020" s="2">
        <f t="shared" si="560"/>
        <v>1.00175671</v>
      </c>
      <c r="P1020" s="13">
        <f t="shared" si="587"/>
        <v>1.00710039</v>
      </c>
      <c r="Q1020" s="13">
        <f t="shared" si="579"/>
        <v>1.2137088296636083</v>
      </c>
      <c r="R1020" s="2">
        <f t="shared" si="583"/>
        <v>1.21584096</v>
      </c>
      <c r="S1020" s="2">
        <f t="shared" si="575"/>
        <v>1.13180649</v>
      </c>
      <c r="T1020" s="2">
        <f t="shared" si="561"/>
        <v>326542.91243011999</v>
      </c>
      <c r="U1020" s="2">
        <f t="shared" si="562"/>
        <v>377.02293960154981</v>
      </c>
      <c r="V1020" s="2">
        <f t="shared" si="563"/>
        <v>61655.911902954445</v>
      </c>
      <c r="W1020" s="2">
        <f t="shared" si="564"/>
        <v>350547.72541432601</v>
      </c>
      <c r="X1020" s="17">
        <f t="shared" si="565"/>
        <v>0</v>
      </c>
      <c r="Y1020" s="2">
        <f t="shared" si="566"/>
        <v>0</v>
      </c>
      <c r="Z1020" s="72">
        <f t="shared" si="567"/>
        <v>0</v>
      </c>
      <c r="AA1020" s="2">
        <f t="shared" si="568"/>
        <v>0</v>
      </c>
      <c r="AB1020" s="12">
        <f t="shared" si="576"/>
        <v>4.6600000000000003E-2</v>
      </c>
      <c r="AC1020" s="17">
        <f t="shared" si="569"/>
        <v>5</v>
      </c>
      <c r="AD1020" s="17">
        <v>252</v>
      </c>
      <c r="AE1020" s="13">
        <f t="shared" si="580"/>
        <v>1.000904115</v>
      </c>
      <c r="AF1020" s="2">
        <f t="shared" si="581"/>
        <v>295.23234527</v>
      </c>
      <c r="AG1020" s="2">
        <f t="shared" si="570"/>
        <v>316.93545676000002</v>
      </c>
      <c r="AH1020" s="3">
        <f t="shared" si="571"/>
        <v>0</v>
      </c>
      <c r="AI1020" s="4" t="str">
        <f t="shared" si="582"/>
        <v>A+J=</v>
      </c>
      <c r="AJ1020" s="11">
        <f t="shared" si="577"/>
        <v>42199</v>
      </c>
      <c r="AK1020" s="11"/>
      <c r="AL1020" s="4"/>
      <c r="AQ1020" s="53"/>
      <c r="AR1020" s="53"/>
      <c r="AX1020" s="1"/>
      <c r="AY1020" s="1"/>
      <c r="AZ1020" s="1"/>
      <c r="BA1020" s="1"/>
      <c r="BB1020" s="1"/>
    </row>
    <row r="1021" spans="1:54" x14ac:dyDescent="0.2">
      <c r="A1021" s="158">
        <f t="shared" si="572"/>
        <v>42177</v>
      </c>
      <c r="B1021" s="2">
        <f t="shared" si="555"/>
        <v>350864.660871086</v>
      </c>
      <c r="C1021" s="2">
        <f t="shared" si="573"/>
        <v>288514.79057176999</v>
      </c>
      <c r="D1021" s="2">
        <f>SUM(Y1021:Y$1074)</f>
        <v>2860.4277346399999</v>
      </c>
      <c r="E1021" s="73">
        <f t="shared" si="556"/>
        <v>285654.36283712997</v>
      </c>
      <c r="F1021" s="88">
        <f t="shared" si="584"/>
        <v>4245.1899999999996</v>
      </c>
      <c r="G1021" s="3">
        <f>IF(AND(N1021=1,N1020&gt;1),VLOOKUP(A1020,[1]Plan1!$BK$81:$BM$259,3),G1020)</f>
        <v>4276.6000000000004</v>
      </c>
      <c r="H1021" s="11">
        <f t="shared" si="585"/>
        <v>42110</v>
      </c>
      <c r="I1021" s="11">
        <f t="shared" si="586"/>
        <v>42140</v>
      </c>
      <c r="J1021" s="12">
        <f t="shared" si="557"/>
        <v>7.3989621194812116E-3</v>
      </c>
      <c r="K1021" s="11">
        <f t="shared" si="574"/>
        <v>42199</v>
      </c>
      <c r="L1021" s="11">
        <f t="shared" si="558"/>
        <v>42199</v>
      </c>
      <c r="M1021" s="1">
        <f t="shared" si="578"/>
        <v>21</v>
      </c>
      <c r="N1021" s="1">
        <f t="shared" si="559"/>
        <v>5</v>
      </c>
      <c r="O1021" s="2">
        <f t="shared" si="560"/>
        <v>1.00175671</v>
      </c>
      <c r="P1021" s="13">
        <f t="shared" si="587"/>
        <v>1.00710039</v>
      </c>
      <c r="Q1021" s="13">
        <f t="shared" si="579"/>
        <v>1.2137088296636083</v>
      </c>
      <c r="R1021" s="2">
        <f t="shared" si="583"/>
        <v>1.21584096</v>
      </c>
      <c r="S1021" s="2">
        <f t="shared" si="575"/>
        <v>1.13180649</v>
      </c>
      <c r="T1021" s="2">
        <f t="shared" si="561"/>
        <v>326542.91243011999</v>
      </c>
      <c r="U1021" s="2">
        <f t="shared" si="562"/>
        <v>377.02293960154981</v>
      </c>
      <c r="V1021" s="2">
        <f t="shared" si="563"/>
        <v>61655.911902954445</v>
      </c>
      <c r="W1021" s="2">
        <f t="shared" si="564"/>
        <v>350547.72541432601</v>
      </c>
      <c r="X1021" s="17">
        <f t="shared" si="565"/>
        <v>0</v>
      </c>
      <c r="Y1021" s="2">
        <f t="shared" si="566"/>
        <v>0</v>
      </c>
      <c r="Z1021" s="72">
        <f t="shared" si="567"/>
        <v>0</v>
      </c>
      <c r="AA1021" s="2">
        <f t="shared" si="568"/>
        <v>0</v>
      </c>
      <c r="AB1021" s="12">
        <f t="shared" si="576"/>
        <v>4.6600000000000003E-2</v>
      </c>
      <c r="AC1021" s="17">
        <f t="shared" si="569"/>
        <v>5</v>
      </c>
      <c r="AD1021" s="17">
        <v>252</v>
      </c>
      <c r="AE1021" s="13">
        <f t="shared" si="580"/>
        <v>1.000904115</v>
      </c>
      <c r="AF1021" s="2">
        <f t="shared" si="581"/>
        <v>295.23234527</v>
      </c>
      <c r="AG1021" s="2">
        <f t="shared" si="570"/>
        <v>316.93545676000002</v>
      </c>
      <c r="AH1021" s="3">
        <f t="shared" si="571"/>
        <v>0</v>
      </c>
      <c r="AI1021" s="4" t="str">
        <f t="shared" si="582"/>
        <v>A+J=</v>
      </c>
      <c r="AJ1021" s="11">
        <f t="shared" si="577"/>
        <v>42199</v>
      </c>
      <c r="AK1021" s="11"/>
      <c r="AL1021" s="4"/>
      <c r="AQ1021" s="53"/>
      <c r="AR1021" s="53"/>
      <c r="AX1021" s="1"/>
      <c r="AY1021" s="1"/>
      <c r="AZ1021" s="1"/>
      <c r="BA1021" s="1"/>
      <c r="BB1021" s="1"/>
    </row>
    <row r="1022" spans="1:54" x14ac:dyDescent="0.2">
      <c r="A1022" s="158">
        <f t="shared" si="572"/>
        <v>42178</v>
      </c>
      <c r="B1022" s="2">
        <f t="shared" si="555"/>
        <v>351050.1519003103</v>
      </c>
      <c r="C1022" s="2">
        <f t="shared" si="573"/>
        <v>288514.79057176999</v>
      </c>
      <c r="D1022" s="2">
        <f>SUM(Y1022:Y$1074)</f>
        <v>2860.4277346399999</v>
      </c>
      <c r="E1022" s="73">
        <f t="shared" si="556"/>
        <v>285654.36283712997</v>
      </c>
      <c r="F1022" s="88">
        <f t="shared" si="584"/>
        <v>4245.1899999999996</v>
      </c>
      <c r="G1022" s="3">
        <f>IF(AND(N1022=1,N1021&gt;1),VLOOKUP(A1021,[1]Plan1!$BK$81:$BM$259,3),G1021)</f>
        <v>4276.6000000000004</v>
      </c>
      <c r="H1022" s="11">
        <f t="shared" si="585"/>
        <v>42110</v>
      </c>
      <c r="I1022" s="11">
        <f t="shared" si="586"/>
        <v>42140</v>
      </c>
      <c r="J1022" s="12">
        <f t="shared" si="557"/>
        <v>7.3989621194812116E-3</v>
      </c>
      <c r="K1022" s="11">
        <f t="shared" si="574"/>
        <v>42199</v>
      </c>
      <c r="L1022" s="11">
        <f t="shared" si="558"/>
        <v>42199</v>
      </c>
      <c r="M1022" s="1">
        <f t="shared" si="578"/>
        <v>21</v>
      </c>
      <c r="N1022" s="1">
        <f t="shared" si="559"/>
        <v>6</v>
      </c>
      <c r="O1022" s="2">
        <f t="shared" si="560"/>
        <v>1.0021084200000001</v>
      </c>
      <c r="P1022" s="13">
        <f t="shared" si="587"/>
        <v>1.00710039</v>
      </c>
      <c r="Q1022" s="13">
        <f t="shared" si="579"/>
        <v>1.2137088296636083</v>
      </c>
      <c r="R1022" s="2">
        <f t="shared" si="583"/>
        <v>1.21626783</v>
      </c>
      <c r="S1022" s="2">
        <f t="shared" si="575"/>
        <v>1.13180649</v>
      </c>
      <c r="T1022" s="2">
        <f t="shared" si="561"/>
        <v>326542.91243011999</v>
      </c>
      <c r="U1022" s="2">
        <f t="shared" si="562"/>
        <v>377.02293960154981</v>
      </c>
      <c r="V1022" s="2">
        <f t="shared" si="563"/>
        <v>61777.849180818754</v>
      </c>
      <c r="W1022" s="2">
        <f t="shared" si="564"/>
        <v>350669.66269219032</v>
      </c>
      <c r="X1022" s="17">
        <f t="shared" si="565"/>
        <v>0</v>
      </c>
      <c r="Y1022" s="2">
        <f t="shared" si="566"/>
        <v>0</v>
      </c>
      <c r="Z1022" s="72">
        <f t="shared" si="567"/>
        <v>0</v>
      </c>
      <c r="AA1022" s="2">
        <f t="shared" si="568"/>
        <v>0</v>
      </c>
      <c r="AB1022" s="12">
        <f t="shared" si="576"/>
        <v>4.6600000000000003E-2</v>
      </c>
      <c r="AC1022" s="17">
        <f t="shared" si="569"/>
        <v>6</v>
      </c>
      <c r="AD1022" s="17">
        <v>252</v>
      </c>
      <c r="AE1022" s="13">
        <f t="shared" si="580"/>
        <v>1.0010850360000001</v>
      </c>
      <c r="AF1022" s="2">
        <f t="shared" si="581"/>
        <v>354.31081553000001</v>
      </c>
      <c r="AG1022" s="2">
        <f t="shared" si="570"/>
        <v>380.48920812</v>
      </c>
      <c r="AH1022" s="3">
        <f t="shared" si="571"/>
        <v>0</v>
      </c>
      <c r="AI1022" s="4" t="str">
        <f t="shared" si="582"/>
        <v>A+J=</v>
      </c>
      <c r="AJ1022" s="11">
        <f t="shared" si="577"/>
        <v>42199</v>
      </c>
      <c r="AK1022" s="11"/>
      <c r="AL1022" s="4"/>
      <c r="AQ1022" s="53"/>
      <c r="AR1022" s="53"/>
      <c r="AX1022" s="1"/>
      <c r="AY1022" s="1"/>
      <c r="AZ1022" s="1"/>
      <c r="BA1022" s="1"/>
      <c r="BB1022" s="1"/>
    </row>
    <row r="1023" spans="1:54" x14ac:dyDescent="0.2">
      <c r="A1023" s="158">
        <f t="shared" si="572"/>
        <v>42179</v>
      </c>
      <c r="B1023" s="2">
        <f t="shared" si="555"/>
        <v>351235.74439025263</v>
      </c>
      <c r="C1023" s="2">
        <f t="shared" si="573"/>
        <v>288514.79057176999</v>
      </c>
      <c r="D1023" s="2">
        <f>SUM(Y1023:Y$1074)</f>
        <v>2860.4277346399999</v>
      </c>
      <c r="E1023" s="73">
        <f t="shared" si="556"/>
        <v>285654.36283712997</v>
      </c>
      <c r="F1023" s="88">
        <f t="shared" si="584"/>
        <v>4245.1899999999996</v>
      </c>
      <c r="G1023" s="3">
        <f>IF(AND(N1023=1,N1022&gt;1),VLOOKUP(A1022,[1]Plan1!$BK$81:$BM$259,3),G1022)</f>
        <v>4276.6000000000004</v>
      </c>
      <c r="H1023" s="11">
        <f t="shared" si="585"/>
        <v>42110</v>
      </c>
      <c r="I1023" s="11">
        <f t="shared" si="586"/>
        <v>42140</v>
      </c>
      <c r="J1023" s="12">
        <f t="shared" si="557"/>
        <v>7.3989621194812116E-3</v>
      </c>
      <c r="K1023" s="11">
        <f t="shared" si="574"/>
        <v>42199</v>
      </c>
      <c r="L1023" s="11">
        <f t="shared" si="558"/>
        <v>42199</v>
      </c>
      <c r="M1023" s="1">
        <f t="shared" si="578"/>
        <v>21</v>
      </c>
      <c r="N1023" s="1">
        <f t="shared" si="559"/>
        <v>7</v>
      </c>
      <c r="O1023" s="2">
        <f t="shared" si="560"/>
        <v>1.0024602600000001</v>
      </c>
      <c r="P1023" s="13">
        <f t="shared" si="587"/>
        <v>1.00710039</v>
      </c>
      <c r="Q1023" s="13">
        <f t="shared" si="579"/>
        <v>1.2137088296636083</v>
      </c>
      <c r="R1023" s="2">
        <f t="shared" si="583"/>
        <v>1.21669486</v>
      </c>
      <c r="S1023" s="2">
        <f t="shared" si="575"/>
        <v>1.13180649</v>
      </c>
      <c r="T1023" s="2">
        <f t="shared" si="561"/>
        <v>326542.91243011999</v>
      </c>
      <c r="U1023" s="2">
        <f t="shared" si="562"/>
        <v>377.02293960154981</v>
      </c>
      <c r="V1023" s="2">
        <f t="shared" si="563"/>
        <v>61899.832163381092</v>
      </c>
      <c r="W1023" s="2">
        <f t="shared" si="564"/>
        <v>350791.64567475265</v>
      </c>
      <c r="X1023" s="17">
        <f t="shared" si="565"/>
        <v>0</v>
      </c>
      <c r="Y1023" s="2">
        <f t="shared" si="566"/>
        <v>0</v>
      </c>
      <c r="Z1023" s="72">
        <f t="shared" si="567"/>
        <v>0</v>
      </c>
      <c r="AA1023" s="2">
        <f t="shared" si="568"/>
        <v>0</v>
      </c>
      <c r="AB1023" s="12">
        <f t="shared" si="576"/>
        <v>4.6600000000000003E-2</v>
      </c>
      <c r="AC1023" s="17">
        <f t="shared" si="569"/>
        <v>7</v>
      </c>
      <c r="AD1023" s="17">
        <v>252</v>
      </c>
      <c r="AE1023" s="13">
        <f t="shared" si="580"/>
        <v>1.0012659900000001</v>
      </c>
      <c r="AF1023" s="2">
        <f t="shared" si="581"/>
        <v>413.40006169999998</v>
      </c>
      <c r="AG1023" s="2">
        <f t="shared" si="570"/>
        <v>444.09871550000003</v>
      </c>
      <c r="AH1023" s="3">
        <f t="shared" si="571"/>
        <v>0</v>
      </c>
      <c r="AI1023" s="4" t="str">
        <f t="shared" si="582"/>
        <v>A+J=</v>
      </c>
      <c r="AJ1023" s="11">
        <f t="shared" si="577"/>
        <v>42199</v>
      </c>
      <c r="AK1023" s="11"/>
      <c r="AL1023" s="4"/>
      <c r="AQ1023" s="53"/>
      <c r="AR1023" s="53"/>
      <c r="AX1023" s="1"/>
      <c r="AY1023" s="1"/>
      <c r="AZ1023" s="1"/>
      <c r="BA1023" s="1"/>
      <c r="BB1023" s="1"/>
    </row>
    <row r="1024" spans="1:54" x14ac:dyDescent="0.2">
      <c r="A1024" s="158">
        <f t="shared" si="572"/>
        <v>42180</v>
      </c>
      <c r="B1024" s="2">
        <f t="shared" si="555"/>
        <v>351421.43516620941</v>
      </c>
      <c r="C1024" s="2">
        <f t="shared" si="573"/>
        <v>288514.79057176999</v>
      </c>
      <c r="D1024" s="2">
        <f>SUM(Y1024:Y$1074)</f>
        <v>2860.4277346399999</v>
      </c>
      <c r="E1024" s="73">
        <f t="shared" si="556"/>
        <v>285654.36283712997</v>
      </c>
      <c r="F1024" s="88">
        <f t="shared" si="584"/>
        <v>4245.1899999999996</v>
      </c>
      <c r="G1024" s="3">
        <f>IF(AND(N1024=1,N1023&gt;1),VLOOKUP(A1023,[1]Plan1!$BK$81:$BM$259,3),G1023)</f>
        <v>4276.6000000000004</v>
      </c>
      <c r="H1024" s="11">
        <f t="shared" si="585"/>
        <v>42110</v>
      </c>
      <c r="I1024" s="11">
        <f t="shared" si="586"/>
        <v>42140</v>
      </c>
      <c r="J1024" s="12">
        <f t="shared" si="557"/>
        <v>7.3989621194812116E-3</v>
      </c>
      <c r="K1024" s="11">
        <f t="shared" si="574"/>
        <v>42199</v>
      </c>
      <c r="L1024" s="11">
        <f t="shared" si="558"/>
        <v>42199</v>
      </c>
      <c r="M1024" s="1">
        <f t="shared" si="578"/>
        <v>21</v>
      </c>
      <c r="N1024" s="1">
        <f t="shared" si="559"/>
        <v>8</v>
      </c>
      <c r="O1024" s="2">
        <f t="shared" si="560"/>
        <v>1.00281222</v>
      </c>
      <c r="P1024" s="13">
        <f t="shared" si="587"/>
        <v>1.00710039</v>
      </c>
      <c r="Q1024" s="13">
        <f t="shared" si="579"/>
        <v>1.2137088296636083</v>
      </c>
      <c r="R1024" s="2">
        <f t="shared" si="583"/>
        <v>1.21712204</v>
      </c>
      <c r="S1024" s="2">
        <f t="shared" si="575"/>
        <v>1.13180649</v>
      </c>
      <c r="T1024" s="2">
        <f t="shared" si="561"/>
        <v>326542.91243011999</v>
      </c>
      <c r="U1024" s="2">
        <f t="shared" si="562"/>
        <v>377.02293960154981</v>
      </c>
      <c r="V1024" s="2">
        <f t="shared" si="563"/>
        <v>62021.857994097852</v>
      </c>
      <c r="W1024" s="2">
        <f t="shared" si="564"/>
        <v>350913.67150546942</v>
      </c>
      <c r="X1024" s="17">
        <f t="shared" si="565"/>
        <v>0</v>
      </c>
      <c r="Y1024" s="2">
        <f t="shared" si="566"/>
        <v>0</v>
      </c>
      <c r="Z1024" s="72">
        <f t="shared" si="567"/>
        <v>0</v>
      </c>
      <c r="AA1024" s="2">
        <f t="shared" si="568"/>
        <v>0</v>
      </c>
      <c r="AB1024" s="12">
        <f t="shared" si="576"/>
        <v>4.6600000000000003E-2</v>
      </c>
      <c r="AC1024" s="17">
        <f t="shared" si="569"/>
        <v>8</v>
      </c>
      <c r="AD1024" s="17">
        <v>252</v>
      </c>
      <c r="AE1024" s="13">
        <f t="shared" si="580"/>
        <v>1.001446976</v>
      </c>
      <c r="AF1024" s="2">
        <f t="shared" si="581"/>
        <v>472.49975725000002</v>
      </c>
      <c r="AG1024" s="2">
        <f t="shared" si="570"/>
        <v>507.76366073999998</v>
      </c>
      <c r="AH1024" s="3">
        <f t="shared" si="571"/>
        <v>0</v>
      </c>
      <c r="AI1024" s="4" t="str">
        <f t="shared" si="582"/>
        <v>A+J=</v>
      </c>
      <c r="AJ1024" s="11">
        <f t="shared" si="577"/>
        <v>42199</v>
      </c>
      <c r="AK1024" s="11"/>
      <c r="AL1024" s="4"/>
      <c r="AQ1024" s="53"/>
      <c r="AR1024" s="53"/>
      <c r="AX1024" s="1"/>
      <c r="AY1024" s="1"/>
      <c r="AZ1024" s="1"/>
      <c r="BA1024" s="1"/>
      <c r="BB1024" s="1"/>
    </row>
    <row r="1025" spans="1:54" x14ac:dyDescent="0.2">
      <c r="A1025" s="158">
        <f t="shared" si="572"/>
        <v>42181</v>
      </c>
      <c r="B1025" s="2">
        <f t="shared" si="555"/>
        <v>351607.22210401698</v>
      </c>
      <c r="C1025" s="2">
        <f t="shared" si="573"/>
        <v>288514.79057176999</v>
      </c>
      <c r="D1025" s="2">
        <f>SUM(Y1025:Y$1074)</f>
        <v>2860.4277346399999</v>
      </c>
      <c r="E1025" s="73">
        <f t="shared" si="556"/>
        <v>285654.36283712997</v>
      </c>
      <c r="F1025" s="88">
        <f t="shared" si="584"/>
        <v>4245.1899999999996</v>
      </c>
      <c r="G1025" s="3">
        <f>IF(AND(N1025=1,N1024&gt;1),VLOOKUP(A1024,[1]Plan1!$BK$81:$BM$259,3),G1024)</f>
        <v>4276.6000000000004</v>
      </c>
      <c r="H1025" s="11">
        <f t="shared" si="585"/>
        <v>42110</v>
      </c>
      <c r="I1025" s="11">
        <f t="shared" si="586"/>
        <v>42140</v>
      </c>
      <c r="J1025" s="12">
        <f t="shared" si="557"/>
        <v>7.3989621194812116E-3</v>
      </c>
      <c r="K1025" s="11">
        <f t="shared" si="574"/>
        <v>42199</v>
      </c>
      <c r="L1025" s="11">
        <f t="shared" si="558"/>
        <v>42199</v>
      </c>
      <c r="M1025" s="1">
        <f t="shared" si="578"/>
        <v>21</v>
      </c>
      <c r="N1025" s="1">
        <f t="shared" si="559"/>
        <v>9</v>
      </c>
      <c r="O1025" s="2">
        <f t="shared" si="560"/>
        <v>1.0031642999999999</v>
      </c>
      <c r="P1025" s="13">
        <f t="shared" si="587"/>
        <v>1.00710039</v>
      </c>
      <c r="Q1025" s="13">
        <f t="shared" si="579"/>
        <v>1.2137088296636083</v>
      </c>
      <c r="R1025" s="2">
        <f t="shared" si="583"/>
        <v>1.21754936</v>
      </c>
      <c r="S1025" s="2">
        <f t="shared" si="575"/>
        <v>1.13180649</v>
      </c>
      <c r="T1025" s="2">
        <f t="shared" si="561"/>
        <v>326542.91243011999</v>
      </c>
      <c r="U1025" s="2">
        <f t="shared" si="562"/>
        <v>377.02293960154981</v>
      </c>
      <c r="V1025" s="2">
        <f t="shared" si="563"/>
        <v>62143.923816425413</v>
      </c>
      <c r="W1025" s="2">
        <f t="shared" si="564"/>
        <v>351035.73732779699</v>
      </c>
      <c r="X1025" s="17">
        <f t="shared" si="565"/>
        <v>0</v>
      </c>
      <c r="Y1025" s="2">
        <f t="shared" si="566"/>
        <v>0</v>
      </c>
      <c r="Z1025" s="72">
        <f t="shared" si="567"/>
        <v>0</v>
      </c>
      <c r="AA1025" s="2">
        <f t="shared" si="568"/>
        <v>0</v>
      </c>
      <c r="AB1025" s="12">
        <f t="shared" si="576"/>
        <v>4.6600000000000003E-2</v>
      </c>
      <c r="AC1025" s="17">
        <f t="shared" si="569"/>
        <v>9</v>
      </c>
      <c r="AD1025" s="17">
        <v>252</v>
      </c>
      <c r="AE1025" s="13">
        <f t="shared" si="580"/>
        <v>1.0016279960000001</v>
      </c>
      <c r="AF1025" s="2">
        <f t="shared" si="581"/>
        <v>531.61055525999996</v>
      </c>
      <c r="AG1025" s="2">
        <f t="shared" si="570"/>
        <v>571.48477621999996</v>
      </c>
      <c r="AH1025" s="3">
        <f t="shared" si="571"/>
        <v>0</v>
      </c>
      <c r="AI1025" s="4" t="str">
        <f t="shared" si="582"/>
        <v>A+J=</v>
      </c>
      <c r="AJ1025" s="11">
        <f t="shared" si="577"/>
        <v>42199</v>
      </c>
      <c r="AK1025" s="11"/>
      <c r="AL1025" s="4"/>
      <c r="AQ1025" s="53"/>
      <c r="AR1025" s="53"/>
      <c r="AX1025" s="1"/>
      <c r="AY1025" s="1"/>
      <c r="AZ1025" s="1"/>
      <c r="BA1025" s="1"/>
      <c r="BB1025" s="1"/>
    </row>
    <row r="1026" spans="1:54" x14ac:dyDescent="0.2">
      <c r="A1026" s="158">
        <f t="shared" si="572"/>
        <v>42182</v>
      </c>
      <c r="B1026" s="2">
        <f t="shared" si="555"/>
        <v>351793.11025897256</v>
      </c>
      <c r="C1026" s="2">
        <f t="shared" si="573"/>
        <v>288514.79057176999</v>
      </c>
      <c r="D1026" s="2">
        <f>SUM(Y1026:Y$1074)</f>
        <v>2860.4277346399999</v>
      </c>
      <c r="E1026" s="73">
        <f t="shared" si="556"/>
        <v>285654.36283712997</v>
      </c>
      <c r="F1026" s="88">
        <f t="shared" si="584"/>
        <v>4245.1899999999996</v>
      </c>
      <c r="G1026" s="3">
        <f>IF(AND(N1026=1,N1025&gt;1),VLOOKUP(A1025,[1]Plan1!$BK$81:$BM$259,3),G1025)</f>
        <v>4276.6000000000004</v>
      </c>
      <c r="H1026" s="11">
        <f t="shared" si="585"/>
        <v>42110</v>
      </c>
      <c r="I1026" s="11">
        <f t="shared" si="586"/>
        <v>42140</v>
      </c>
      <c r="J1026" s="12">
        <f t="shared" si="557"/>
        <v>7.3989621194812116E-3</v>
      </c>
      <c r="K1026" s="11">
        <f t="shared" si="574"/>
        <v>42199</v>
      </c>
      <c r="L1026" s="11">
        <f t="shared" si="558"/>
        <v>42199</v>
      </c>
      <c r="M1026" s="1">
        <f t="shared" si="578"/>
        <v>21</v>
      </c>
      <c r="N1026" s="1">
        <f t="shared" si="559"/>
        <v>10</v>
      </c>
      <c r="O1026" s="2">
        <f t="shared" si="560"/>
        <v>1.0035165100000001</v>
      </c>
      <c r="P1026" s="13">
        <f t="shared" si="587"/>
        <v>1.00710039</v>
      </c>
      <c r="Q1026" s="13">
        <f t="shared" si="579"/>
        <v>1.2137088296636083</v>
      </c>
      <c r="R1026" s="2">
        <f t="shared" si="583"/>
        <v>1.2179768399999999</v>
      </c>
      <c r="S1026" s="2">
        <f t="shared" si="575"/>
        <v>1.13180649</v>
      </c>
      <c r="T1026" s="2">
        <f t="shared" si="561"/>
        <v>326542.91243011999</v>
      </c>
      <c r="U1026" s="2">
        <f t="shared" si="562"/>
        <v>377.02293960154981</v>
      </c>
      <c r="V1026" s="2">
        <f t="shared" si="563"/>
        <v>62266.035343451011</v>
      </c>
      <c r="W1026" s="2">
        <f t="shared" si="564"/>
        <v>351157.84885482257</v>
      </c>
      <c r="X1026" s="17">
        <f t="shared" si="565"/>
        <v>0</v>
      </c>
      <c r="Y1026" s="2">
        <f t="shared" si="566"/>
        <v>0</v>
      </c>
      <c r="Z1026" s="72">
        <f t="shared" si="567"/>
        <v>0</v>
      </c>
      <c r="AA1026" s="2">
        <f t="shared" si="568"/>
        <v>0</v>
      </c>
      <c r="AB1026" s="12">
        <f t="shared" si="576"/>
        <v>4.6600000000000003E-2</v>
      </c>
      <c r="AC1026" s="17">
        <f t="shared" si="569"/>
        <v>10</v>
      </c>
      <c r="AD1026" s="17">
        <v>252</v>
      </c>
      <c r="AE1026" s="13">
        <f t="shared" si="580"/>
        <v>1.0018090479999999</v>
      </c>
      <c r="AF1026" s="2">
        <f t="shared" si="581"/>
        <v>590.73180263999996</v>
      </c>
      <c r="AG1026" s="2">
        <f t="shared" si="570"/>
        <v>635.26140414999998</v>
      </c>
      <c r="AH1026" s="3">
        <f t="shared" si="571"/>
        <v>0</v>
      </c>
      <c r="AI1026" s="4" t="str">
        <f t="shared" si="582"/>
        <v>A+J=</v>
      </c>
      <c r="AJ1026" s="11">
        <f t="shared" si="577"/>
        <v>42199</v>
      </c>
      <c r="AK1026" s="11"/>
      <c r="AL1026" s="4"/>
      <c r="AQ1026" s="53"/>
      <c r="AR1026" s="53"/>
      <c r="AX1026" s="1"/>
      <c r="AY1026" s="1"/>
      <c r="AZ1026" s="1"/>
      <c r="BA1026" s="1"/>
      <c r="BB1026" s="1"/>
    </row>
    <row r="1027" spans="1:54" x14ac:dyDescent="0.2">
      <c r="A1027" s="158">
        <f t="shared" si="572"/>
        <v>42183</v>
      </c>
      <c r="B1027" s="2">
        <f t="shared" si="555"/>
        <v>351793.11025897256</v>
      </c>
      <c r="C1027" s="2">
        <f t="shared" si="573"/>
        <v>288514.79057176999</v>
      </c>
      <c r="D1027" s="2">
        <f>SUM(Y1027:Y$1074)</f>
        <v>2860.4277346399999</v>
      </c>
      <c r="E1027" s="73">
        <f t="shared" si="556"/>
        <v>285654.36283712997</v>
      </c>
      <c r="F1027" s="88">
        <f t="shared" si="584"/>
        <v>4245.1899999999996</v>
      </c>
      <c r="G1027" s="3">
        <f>IF(AND(N1027=1,N1026&gt;1),VLOOKUP(A1026,[1]Plan1!$BK$81:$BM$259,3),G1026)</f>
        <v>4276.6000000000004</v>
      </c>
      <c r="H1027" s="11">
        <f t="shared" si="585"/>
        <v>42110</v>
      </c>
      <c r="I1027" s="11">
        <f t="shared" si="586"/>
        <v>42140</v>
      </c>
      <c r="J1027" s="12">
        <f t="shared" si="557"/>
        <v>7.3989621194812116E-3</v>
      </c>
      <c r="K1027" s="11">
        <f t="shared" si="574"/>
        <v>42199</v>
      </c>
      <c r="L1027" s="11">
        <f t="shared" si="558"/>
        <v>42199</v>
      </c>
      <c r="M1027" s="1">
        <f t="shared" si="578"/>
        <v>21</v>
      </c>
      <c r="N1027" s="1">
        <f t="shared" si="559"/>
        <v>10</v>
      </c>
      <c r="O1027" s="2">
        <f t="shared" si="560"/>
        <v>1.0035165100000001</v>
      </c>
      <c r="P1027" s="13">
        <f t="shared" si="587"/>
        <v>1.00710039</v>
      </c>
      <c r="Q1027" s="13">
        <f t="shared" si="579"/>
        <v>1.2137088296636083</v>
      </c>
      <c r="R1027" s="2">
        <f t="shared" si="583"/>
        <v>1.2179768399999999</v>
      </c>
      <c r="S1027" s="2">
        <f t="shared" si="575"/>
        <v>1.13180649</v>
      </c>
      <c r="T1027" s="2">
        <f t="shared" si="561"/>
        <v>326542.91243011999</v>
      </c>
      <c r="U1027" s="2">
        <f t="shared" si="562"/>
        <v>377.02293960154981</v>
      </c>
      <c r="V1027" s="2">
        <f t="shared" si="563"/>
        <v>62266.035343451011</v>
      </c>
      <c r="W1027" s="2">
        <f t="shared" si="564"/>
        <v>351157.84885482257</v>
      </c>
      <c r="X1027" s="17">
        <f t="shared" si="565"/>
        <v>0</v>
      </c>
      <c r="Y1027" s="2">
        <f t="shared" si="566"/>
        <v>0</v>
      </c>
      <c r="Z1027" s="72">
        <f t="shared" si="567"/>
        <v>0</v>
      </c>
      <c r="AA1027" s="2">
        <f t="shared" si="568"/>
        <v>0</v>
      </c>
      <c r="AB1027" s="12">
        <f t="shared" si="576"/>
        <v>4.6600000000000003E-2</v>
      </c>
      <c r="AC1027" s="17">
        <f t="shared" si="569"/>
        <v>10</v>
      </c>
      <c r="AD1027" s="17">
        <v>252</v>
      </c>
      <c r="AE1027" s="13">
        <f t="shared" si="580"/>
        <v>1.0018090479999999</v>
      </c>
      <c r="AF1027" s="2">
        <f t="shared" si="581"/>
        <v>590.73180263999996</v>
      </c>
      <c r="AG1027" s="2">
        <f t="shared" si="570"/>
        <v>635.26140414999998</v>
      </c>
      <c r="AH1027" s="3">
        <f t="shared" si="571"/>
        <v>0</v>
      </c>
      <c r="AI1027" s="4" t="str">
        <f t="shared" si="582"/>
        <v>A+J=</v>
      </c>
      <c r="AJ1027" s="11">
        <f t="shared" si="577"/>
        <v>42199</v>
      </c>
      <c r="AK1027" s="11"/>
      <c r="AL1027" s="4"/>
      <c r="AQ1027" s="53"/>
      <c r="AR1027" s="53"/>
      <c r="AX1027" s="1"/>
      <c r="AY1027" s="1"/>
      <c r="AZ1027" s="1"/>
      <c r="BA1027" s="1"/>
      <c r="BB1027" s="1"/>
    </row>
    <row r="1028" spans="1:54" x14ac:dyDescent="0.2">
      <c r="A1028" s="158">
        <f t="shared" si="572"/>
        <v>42184</v>
      </c>
      <c r="B1028" s="2">
        <f t="shared" si="555"/>
        <v>351793.11025897256</v>
      </c>
      <c r="C1028" s="2">
        <f t="shared" si="573"/>
        <v>288514.79057176999</v>
      </c>
      <c r="D1028" s="2">
        <f>SUM(Y1028:Y$1074)</f>
        <v>2860.4277346399999</v>
      </c>
      <c r="E1028" s="73">
        <f t="shared" si="556"/>
        <v>285654.36283712997</v>
      </c>
      <c r="F1028" s="88">
        <f t="shared" si="584"/>
        <v>4245.1899999999996</v>
      </c>
      <c r="G1028" s="3">
        <f>IF(AND(N1028=1,N1027&gt;1),VLOOKUP(A1027,[1]Plan1!$BK$81:$BM$259,3),G1027)</f>
        <v>4276.6000000000004</v>
      </c>
      <c r="H1028" s="11">
        <f t="shared" si="585"/>
        <v>42110</v>
      </c>
      <c r="I1028" s="11">
        <f t="shared" si="586"/>
        <v>42140</v>
      </c>
      <c r="J1028" s="12">
        <f t="shared" si="557"/>
        <v>7.3989621194812116E-3</v>
      </c>
      <c r="K1028" s="11">
        <f t="shared" si="574"/>
        <v>42199</v>
      </c>
      <c r="L1028" s="11">
        <f t="shared" si="558"/>
        <v>42199</v>
      </c>
      <c r="M1028" s="1">
        <f t="shared" si="578"/>
        <v>21</v>
      </c>
      <c r="N1028" s="1">
        <f t="shared" si="559"/>
        <v>10</v>
      </c>
      <c r="O1028" s="2">
        <f t="shared" si="560"/>
        <v>1.0035165100000001</v>
      </c>
      <c r="P1028" s="13">
        <f t="shared" si="587"/>
        <v>1.00710039</v>
      </c>
      <c r="Q1028" s="13">
        <f t="shared" si="579"/>
        <v>1.2137088296636083</v>
      </c>
      <c r="R1028" s="2">
        <f t="shared" si="583"/>
        <v>1.2179768399999999</v>
      </c>
      <c r="S1028" s="2">
        <f t="shared" si="575"/>
        <v>1.13180649</v>
      </c>
      <c r="T1028" s="2">
        <f t="shared" si="561"/>
        <v>326542.91243011999</v>
      </c>
      <c r="U1028" s="2">
        <f t="shared" si="562"/>
        <v>377.02293960154981</v>
      </c>
      <c r="V1028" s="2">
        <f t="shared" si="563"/>
        <v>62266.035343451011</v>
      </c>
      <c r="W1028" s="2">
        <f t="shared" si="564"/>
        <v>351157.84885482257</v>
      </c>
      <c r="X1028" s="17">
        <f t="shared" si="565"/>
        <v>0</v>
      </c>
      <c r="Y1028" s="2">
        <f t="shared" si="566"/>
        <v>0</v>
      </c>
      <c r="Z1028" s="72">
        <f t="shared" si="567"/>
        <v>0</v>
      </c>
      <c r="AA1028" s="2">
        <f t="shared" si="568"/>
        <v>0</v>
      </c>
      <c r="AB1028" s="12">
        <f t="shared" si="576"/>
        <v>4.6600000000000003E-2</v>
      </c>
      <c r="AC1028" s="17">
        <f t="shared" si="569"/>
        <v>10</v>
      </c>
      <c r="AD1028" s="17">
        <v>252</v>
      </c>
      <c r="AE1028" s="13">
        <f t="shared" si="580"/>
        <v>1.0018090479999999</v>
      </c>
      <c r="AF1028" s="2">
        <f t="shared" si="581"/>
        <v>590.73180263999996</v>
      </c>
      <c r="AG1028" s="2">
        <f t="shared" si="570"/>
        <v>635.26140414999998</v>
      </c>
      <c r="AH1028" s="3">
        <f t="shared" si="571"/>
        <v>0</v>
      </c>
      <c r="AI1028" s="4" t="str">
        <f t="shared" si="582"/>
        <v>A+J=</v>
      </c>
      <c r="AJ1028" s="11">
        <f t="shared" si="577"/>
        <v>42199</v>
      </c>
      <c r="AK1028" s="11"/>
      <c r="AL1028" s="4"/>
      <c r="AQ1028" s="53"/>
      <c r="AR1028" s="53"/>
      <c r="AX1028" s="1"/>
      <c r="AY1028" s="1"/>
      <c r="AZ1028" s="1"/>
      <c r="BA1028" s="1"/>
      <c r="BB1028" s="1"/>
    </row>
    <row r="1029" spans="1:54" x14ac:dyDescent="0.2">
      <c r="A1029" s="158">
        <f t="shared" si="572"/>
        <v>42185</v>
      </c>
      <c r="B1029" s="2">
        <f t="shared" si="555"/>
        <v>351979.09680538264</v>
      </c>
      <c r="C1029" s="2">
        <f t="shared" si="573"/>
        <v>288514.79057176999</v>
      </c>
      <c r="D1029" s="2">
        <f>SUM(Y1029:Y$1074)</f>
        <v>2860.4277346399999</v>
      </c>
      <c r="E1029" s="73">
        <f t="shared" si="556"/>
        <v>285654.36283712997</v>
      </c>
      <c r="F1029" s="88">
        <f t="shared" si="584"/>
        <v>4245.1899999999996</v>
      </c>
      <c r="G1029" s="3">
        <f>IF(AND(N1029=1,N1028&gt;1),VLOOKUP(A1028,[1]Plan1!$BK$81:$BM$259,3),G1028)</f>
        <v>4276.6000000000004</v>
      </c>
      <c r="H1029" s="11">
        <f t="shared" si="585"/>
        <v>42110</v>
      </c>
      <c r="I1029" s="11">
        <f t="shared" si="586"/>
        <v>42140</v>
      </c>
      <c r="J1029" s="12">
        <f t="shared" si="557"/>
        <v>7.3989621194812116E-3</v>
      </c>
      <c r="K1029" s="11">
        <f t="shared" si="574"/>
        <v>42199</v>
      </c>
      <c r="L1029" s="11">
        <f t="shared" si="558"/>
        <v>42199</v>
      </c>
      <c r="M1029" s="1">
        <f t="shared" si="578"/>
        <v>21</v>
      </c>
      <c r="N1029" s="1">
        <f t="shared" si="559"/>
        <v>11</v>
      </c>
      <c r="O1029" s="2">
        <f t="shared" si="560"/>
        <v>1.00386884</v>
      </c>
      <c r="P1029" s="13">
        <f t="shared" si="587"/>
        <v>1.00710039</v>
      </c>
      <c r="Q1029" s="13">
        <f t="shared" si="579"/>
        <v>1.2137088296636083</v>
      </c>
      <c r="R1029" s="2">
        <f t="shared" si="583"/>
        <v>1.2184044700000001</v>
      </c>
      <c r="S1029" s="2">
        <f t="shared" si="575"/>
        <v>1.13180649</v>
      </c>
      <c r="T1029" s="2">
        <f t="shared" si="561"/>
        <v>326542.91243011999</v>
      </c>
      <c r="U1029" s="2">
        <f t="shared" si="562"/>
        <v>377.02293960154981</v>
      </c>
      <c r="V1029" s="2">
        <f t="shared" si="563"/>
        <v>62388.189718631089</v>
      </c>
      <c r="W1029" s="2">
        <f t="shared" si="564"/>
        <v>351280.00323000265</v>
      </c>
      <c r="X1029" s="17">
        <f t="shared" si="565"/>
        <v>0</v>
      </c>
      <c r="Y1029" s="2">
        <f t="shared" si="566"/>
        <v>0</v>
      </c>
      <c r="Z1029" s="72">
        <f t="shared" si="567"/>
        <v>0</v>
      </c>
      <c r="AA1029" s="2">
        <f t="shared" si="568"/>
        <v>0</v>
      </c>
      <c r="AB1029" s="12">
        <f t="shared" si="576"/>
        <v>4.6600000000000003E-2</v>
      </c>
      <c r="AC1029" s="17">
        <f t="shared" si="569"/>
        <v>11</v>
      </c>
      <c r="AD1029" s="17">
        <v>252</v>
      </c>
      <c r="AE1029" s="13">
        <f t="shared" si="580"/>
        <v>1.001990132</v>
      </c>
      <c r="AF1029" s="2">
        <f t="shared" si="581"/>
        <v>649.86349940000002</v>
      </c>
      <c r="AG1029" s="2">
        <f t="shared" si="570"/>
        <v>699.09357537999995</v>
      </c>
      <c r="AH1029" s="3">
        <f t="shared" si="571"/>
        <v>0</v>
      </c>
      <c r="AI1029" s="4" t="str">
        <f t="shared" si="582"/>
        <v>A+J=</v>
      </c>
      <c r="AJ1029" s="11">
        <f t="shared" si="577"/>
        <v>42199</v>
      </c>
      <c r="AK1029" s="11"/>
      <c r="AL1029" s="4"/>
      <c r="AQ1029" s="53"/>
      <c r="AR1029" s="53"/>
      <c r="AX1029" s="1"/>
      <c r="AY1029" s="1"/>
      <c r="AZ1029" s="1"/>
      <c r="BA1029" s="1"/>
      <c r="BB1029" s="1"/>
    </row>
    <row r="1030" spans="1:54" x14ac:dyDescent="0.2">
      <c r="A1030" s="158">
        <f t="shared" si="572"/>
        <v>42186</v>
      </c>
      <c r="B1030" s="2">
        <f t="shared" si="555"/>
        <v>352165.17961832345</v>
      </c>
      <c r="C1030" s="2">
        <f t="shared" si="573"/>
        <v>288514.79057176999</v>
      </c>
      <c r="D1030" s="2">
        <f>SUM(Y1030:Y$1074)</f>
        <v>2860.4277346399999</v>
      </c>
      <c r="E1030" s="73">
        <f t="shared" si="556"/>
        <v>285654.36283712997</v>
      </c>
      <c r="F1030" s="88">
        <f t="shared" si="584"/>
        <v>4245.1899999999996</v>
      </c>
      <c r="G1030" s="3">
        <f>IF(AND(N1030=1,N1029&gt;1),VLOOKUP(A1029,[1]Plan1!$BK$81:$BM$259,3),G1029)</f>
        <v>4276.6000000000004</v>
      </c>
      <c r="H1030" s="11">
        <f t="shared" si="585"/>
        <v>42110</v>
      </c>
      <c r="I1030" s="11">
        <f t="shared" si="586"/>
        <v>42140</v>
      </c>
      <c r="J1030" s="12">
        <f t="shared" si="557"/>
        <v>7.3989621194812116E-3</v>
      </c>
      <c r="K1030" s="11">
        <f t="shared" si="574"/>
        <v>42199</v>
      </c>
      <c r="L1030" s="11">
        <f t="shared" si="558"/>
        <v>42199</v>
      </c>
      <c r="M1030" s="1">
        <f t="shared" si="578"/>
        <v>21</v>
      </c>
      <c r="N1030" s="1">
        <f t="shared" si="559"/>
        <v>12</v>
      </c>
      <c r="O1030" s="2">
        <f t="shared" si="560"/>
        <v>1.00422129</v>
      </c>
      <c r="P1030" s="13">
        <f t="shared" si="587"/>
        <v>1.00710039</v>
      </c>
      <c r="Q1030" s="13">
        <f t="shared" si="579"/>
        <v>1.2137088296636083</v>
      </c>
      <c r="R1030" s="2">
        <f t="shared" si="583"/>
        <v>1.21883224</v>
      </c>
      <c r="S1030" s="2">
        <f t="shared" si="575"/>
        <v>1.13180649</v>
      </c>
      <c r="T1030" s="2">
        <f t="shared" si="561"/>
        <v>326542.91243011999</v>
      </c>
      <c r="U1030" s="2">
        <f t="shared" si="562"/>
        <v>377.02293960154981</v>
      </c>
      <c r="V1030" s="2">
        <f t="shared" si="563"/>
        <v>62510.384085421909</v>
      </c>
      <c r="W1030" s="2">
        <f t="shared" si="564"/>
        <v>351402.19759679347</v>
      </c>
      <c r="X1030" s="17">
        <f t="shared" si="565"/>
        <v>0</v>
      </c>
      <c r="Y1030" s="2">
        <f t="shared" si="566"/>
        <v>0</v>
      </c>
      <c r="Z1030" s="72">
        <f t="shared" si="567"/>
        <v>0</v>
      </c>
      <c r="AA1030" s="2">
        <f t="shared" si="568"/>
        <v>0</v>
      </c>
      <c r="AB1030" s="12">
        <f t="shared" si="576"/>
        <v>4.6600000000000003E-2</v>
      </c>
      <c r="AC1030" s="17">
        <f t="shared" si="569"/>
        <v>12</v>
      </c>
      <c r="AD1030" s="17">
        <v>252</v>
      </c>
      <c r="AE1030" s="13">
        <f t="shared" si="580"/>
        <v>1.00217125</v>
      </c>
      <c r="AF1030" s="2">
        <f t="shared" si="581"/>
        <v>709.00629861000004</v>
      </c>
      <c r="AG1030" s="2">
        <f t="shared" si="570"/>
        <v>762.98202153</v>
      </c>
      <c r="AH1030" s="3">
        <f t="shared" si="571"/>
        <v>0</v>
      </c>
      <c r="AI1030" s="4" t="str">
        <f t="shared" si="582"/>
        <v>A+J=</v>
      </c>
      <c r="AJ1030" s="11">
        <f t="shared" si="577"/>
        <v>42199</v>
      </c>
      <c r="AK1030" s="11"/>
      <c r="AL1030" s="4"/>
      <c r="AQ1030" s="53"/>
      <c r="AR1030" s="53"/>
      <c r="AX1030" s="1"/>
      <c r="AY1030" s="1"/>
      <c r="AZ1030" s="1"/>
      <c r="BA1030" s="1"/>
      <c r="BB1030" s="1"/>
    </row>
    <row r="1031" spans="1:54" x14ac:dyDescent="0.2">
      <c r="A1031" s="158">
        <f t="shared" si="572"/>
        <v>42187</v>
      </c>
      <c r="B1031" s="2">
        <f t="shared" si="555"/>
        <v>352351.36375545239</v>
      </c>
      <c r="C1031" s="2">
        <f t="shared" si="573"/>
        <v>288514.79057176999</v>
      </c>
      <c r="D1031" s="2">
        <f>SUM(Y1031:Y$1074)</f>
        <v>2860.4277346399999</v>
      </c>
      <c r="E1031" s="73">
        <f t="shared" si="556"/>
        <v>285654.36283712997</v>
      </c>
      <c r="F1031" s="88">
        <f t="shared" si="584"/>
        <v>4245.1899999999996</v>
      </c>
      <c r="G1031" s="3">
        <f>IF(AND(N1031=1,N1030&gt;1),VLOOKUP(A1030,[1]Plan1!$BK$81:$BM$259,3),G1030)</f>
        <v>4276.6000000000004</v>
      </c>
      <c r="H1031" s="11">
        <f t="shared" si="585"/>
        <v>42110</v>
      </c>
      <c r="I1031" s="11">
        <f t="shared" si="586"/>
        <v>42140</v>
      </c>
      <c r="J1031" s="12">
        <f t="shared" si="557"/>
        <v>7.3989621194812116E-3</v>
      </c>
      <c r="K1031" s="11">
        <f t="shared" si="574"/>
        <v>42199</v>
      </c>
      <c r="L1031" s="11">
        <f t="shared" si="558"/>
        <v>42199</v>
      </c>
      <c r="M1031" s="1">
        <f t="shared" si="578"/>
        <v>21</v>
      </c>
      <c r="N1031" s="1">
        <f t="shared" si="559"/>
        <v>13</v>
      </c>
      <c r="O1031" s="2">
        <f t="shared" si="560"/>
        <v>1.00457387</v>
      </c>
      <c r="P1031" s="13">
        <f t="shared" si="587"/>
        <v>1.00710039</v>
      </c>
      <c r="Q1031" s="13">
        <f t="shared" si="579"/>
        <v>1.2137088296636083</v>
      </c>
      <c r="R1031" s="2">
        <f t="shared" si="583"/>
        <v>1.2192601700000001</v>
      </c>
      <c r="S1031" s="2">
        <f t="shared" si="575"/>
        <v>1.13180649</v>
      </c>
      <c r="T1031" s="2">
        <f t="shared" si="561"/>
        <v>326542.91243011999</v>
      </c>
      <c r="U1031" s="2">
        <f t="shared" si="562"/>
        <v>377.02293960154981</v>
      </c>
      <c r="V1031" s="2">
        <f t="shared" si="563"/>
        <v>62632.624156910824</v>
      </c>
      <c r="W1031" s="2">
        <f t="shared" si="564"/>
        <v>351524.43766828236</v>
      </c>
      <c r="X1031" s="17">
        <f t="shared" si="565"/>
        <v>0</v>
      </c>
      <c r="Y1031" s="2">
        <f t="shared" si="566"/>
        <v>0</v>
      </c>
      <c r="Z1031" s="72">
        <f t="shared" si="567"/>
        <v>0</v>
      </c>
      <c r="AA1031" s="2">
        <f t="shared" si="568"/>
        <v>0</v>
      </c>
      <c r="AB1031" s="12">
        <f t="shared" si="576"/>
        <v>4.6600000000000003E-2</v>
      </c>
      <c r="AC1031" s="17">
        <f t="shared" si="569"/>
        <v>13</v>
      </c>
      <c r="AD1031" s="17">
        <v>252</v>
      </c>
      <c r="AE1031" s="13">
        <f t="shared" si="580"/>
        <v>1.0023523999999999</v>
      </c>
      <c r="AF1031" s="2">
        <f t="shared" si="581"/>
        <v>768.15954720000002</v>
      </c>
      <c r="AG1031" s="2">
        <f t="shared" si="570"/>
        <v>826.92608716999996</v>
      </c>
      <c r="AH1031" s="3">
        <f t="shared" si="571"/>
        <v>0</v>
      </c>
      <c r="AI1031" s="4" t="str">
        <f t="shared" si="582"/>
        <v>A+J=</v>
      </c>
      <c r="AJ1031" s="11">
        <f t="shared" si="577"/>
        <v>42199</v>
      </c>
      <c r="AK1031" s="11"/>
      <c r="AL1031" s="4"/>
      <c r="AQ1031" s="53"/>
      <c r="AR1031" s="53"/>
      <c r="AX1031" s="1"/>
      <c r="AY1031" s="1"/>
      <c r="AZ1031" s="1"/>
      <c r="BA1031" s="1"/>
      <c r="BB1031" s="1"/>
    </row>
    <row r="1032" spans="1:54" x14ac:dyDescent="0.2">
      <c r="A1032" s="158">
        <f t="shared" si="572"/>
        <v>42188</v>
      </c>
      <c r="B1032" s="2">
        <f t="shared" si="555"/>
        <v>352537.64674120565</v>
      </c>
      <c r="C1032" s="2">
        <f t="shared" si="573"/>
        <v>288514.79057176999</v>
      </c>
      <c r="D1032" s="2">
        <f>SUM(Y1032:Y$1074)</f>
        <v>2860.4277346399999</v>
      </c>
      <c r="E1032" s="73">
        <f t="shared" si="556"/>
        <v>285654.36283712997</v>
      </c>
      <c r="F1032" s="88">
        <f t="shared" si="584"/>
        <v>4245.1899999999996</v>
      </c>
      <c r="G1032" s="3">
        <f>IF(AND(N1032=1,N1031&gt;1),VLOOKUP(A1031,[1]Plan1!$BK$81:$BM$259,3),G1031)</f>
        <v>4276.6000000000004</v>
      </c>
      <c r="H1032" s="11">
        <f t="shared" si="585"/>
        <v>42110</v>
      </c>
      <c r="I1032" s="11">
        <f t="shared" si="586"/>
        <v>42140</v>
      </c>
      <c r="J1032" s="12">
        <f t="shared" si="557"/>
        <v>7.3989621194812116E-3</v>
      </c>
      <c r="K1032" s="11">
        <f t="shared" si="574"/>
        <v>42199</v>
      </c>
      <c r="L1032" s="11">
        <f t="shared" si="558"/>
        <v>42199</v>
      </c>
      <c r="M1032" s="1">
        <f t="shared" si="578"/>
        <v>21</v>
      </c>
      <c r="N1032" s="1">
        <f t="shared" si="559"/>
        <v>14</v>
      </c>
      <c r="O1032" s="2">
        <f t="shared" si="560"/>
        <v>1.0049265700000001</v>
      </c>
      <c r="P1032" s="13">
        <f t="shared" si="587"/>
        <v>1.00710039</v>
      </c>
      <c r="Q1032" s="13">
        <f t="shared" si="579"/>
        <v>1.2137088296636083</v>
      </c>
      <c r="R1032" s="2">
        <f t="shared" si="583"/>
        <v>1.2196882499999999</v>
      </c>
      <c r="S1032" s="2">
        <f t="shared" si="575"/>
        <v>1.13180649</v>
      </c>
      <c r="T1032" s="2">
        <f t="shared" si="561"/>
        <v>326542.91243011999</v>
      </c>
      <c r="U1032" s="2">
        <f t="shared" si="562"/>
        <v>377.02293960154981</v>
      </c>
      <c r="V1032" s="2">
        <f t="shared" si="563"/>
        <v>62754.907076554096</v>
      </c>
      <c r="W1032" s="2">
        <f t="shared" si="564"/>
        <v>351646.72058792564</v>
      </c>
      <c r="X1032" s="17">
        <f t="shared" si="565"/>
        <v>0</v>
      </c>
      <c r="Y1032" s="2">
        <f t="shared" si="566"/>
        <v>0</v>
      </c>
      <c r="Z1032" s="72">
        <f t="shared" si="567"/>
        <v>0</v>
      </c>
      <c r="AA1032" s="2">
        <f t="shared" si="568"/>
        <v>0</v>
      </c>
      <c r="AB1032" s="12">
        <f t="shared" si="576"/>
        <v>4.6600000000000003E-2</v>
      </c>
      <c r="AC1032" s="17">
        <f t="shared" si="569"/>
        <v>14</v>
      </c>
      <c r="AD1032" s="17">
        <v>252</v>
      </c>
      <c r="AE1032" s="13">
        <f t="shared" si="580"/>
        <v>1.002533583</v>
      </c>
      <c r="AF1032" s="2">
        <f t="shared" si="581"/>
        <v>827.3235717</v>
      </c>
      <c r="AG1032" s="2">
        <f t="shared" si="570"/>
        <v>890.92615327999999</v>
      </c>
      <c r="AH1032" s="3">
        <f t="shared" si="571"/>
        <v>0</v>
      </c>
      <c r="AI1032" s="4" t="str">
        <f t="shared" si="582"/>
        <v>A+J=</v>
      </c>
      <c r="AJ1032" s="11">
        <f t="shared" si="577"/>
        <v>42199</v>
      </c>
      <c r="AK1032" s="11"/>
      <c r="AL1032" s="4"/>
      <c r="AQ1032" s="53"/>
      <c r="AR1032" s="53"/>
      <c r="AX1032" s="1"/>
      <c r="AY1032" s="1"/>
      <c r="AZ1032" s="1"/>
      <c r="BA1032" s="1"/>
      <c r="BB1032" s="1"/>
    </row>
    <row r="1033" spans="1:54" x14ac:dyDescent="0.2">
      <c r="A1033" s="158">
        <f t="shared" si="572"/>
        <v>42189</v>
      </c>
      <c r="B1033" s="2">
        <f t="shared" si="555"/>
        <v>352724.02825922339</v>
      </c>
      <c r="C1033" s="2">
        <f t="shared" si="573"/>
        <v>288514.79057176999</v>
      </c>
      <c r="D1033" s="2">
        <f>SUM(Y1033:Y$1074)</f>
        <v>2860.4277346399999</v>
      </c>
      <c r="E1033" s="73">
        <f t="shared" si="556"/>
        <v>285654.36283712997</v>
      </c>
      <c r="F1033" s="88">
        <f t="shared" si="584"/>
        <v>4245.1899999999996</v>
      </c>
      <c r="G1033" s="3">
        <f>IF(AND(N1033=1,N1032&gt;1),VLOOKUP(A1032,[1]Plan1!$BK$81:$BM$259,3),G1032)</f>
        <v>4276.6000000000004</v>
      </c>
      <c r="H1033" s="11">
        <f t="shared" si="585"/>
        <v>42110</v>
      </c>
      <c r="I1033" s="11">
        <f t="shared" si="586"/>
        <v>42140</v>
      </c>
      <c r="J1033" s="12">
        <f t="shared" si="557"/>
        <v>7.3989621194812116E-3</v>
      </c>
      <c r="K1033" s="11">
        <f t="shared" si="574"/>
        <v>42199</v>
      </c>
      <c r="L1033" s="11">
        <f t="shared" si="558"/>
        <v>42199</v>
      </c>
      <c r="M1033" s="1">
        <f t="shared" si="578"/>
        <v>21</v>
      </c>
      <c r="N1033" s="1">
        <f t="shared" si="559"/>
        <v>15</v>
      </c>
      <c r="O1033" s="2">
        <f t="shared" si="560"/>
        <v>1.0052794</v>
      </c>
      <c r="P1033" s="13">
        <f t="shared" si="587"/>
        <v>1.00710039</v>
      </c>
      <c r="Q1033" s="13">
        <f t="shared" si="579"/>
        <v>1.2137088296636083</v>
      </c>
      <c r="R1033" s="2">
        <f t="shared" si="583"/>
        <v>1.2201164799999999</v>
      </c>
      <c r="S1033" s="2">
        <f t="shared" si="575"/>
        <v>1.13180649</v>
      </c>
      <c r="T1033" s="2">
        <f t="shared" si="561"/>
        <v>326542.91243011999</v>
      </c>
      <c r="U1033" s="2">
        <f t="shared" si="562"/>
        <v>377.02293960154981</v>
      </c>
      <c r="V1033" s="2">
        <f t="shared" si="563"/>
        <v>62877.232844351849</v>
      </c>
      <c r="W1033" s="2">
        <f t="shared" si="564"/>
        <v>351769.0463557234</v>
      </c>
      <c r="X1033" s="17">
        <f t="shared" si="565"/>
        <v>0</v>
      </c>
      <c r="Y1033" s="2">
        <f t="shared" si="566"/>
        <v>0</v>
      </c>
      <c r="Z1033" s="72">
        <f t="shared" si="567"/>
        <v>0</v>
      </c>
      <c r="AA1033" s="2">
        <f t="shared" si="568"/>
        <v>0</v>
      </c>
      <c r="AB1033" s="12">
        <f t="shared" si="576"/>
        <v>4.6600000000000003E-2</v>
      </c>
      <c r="AC1033" s="17">
        <f t="shared" si="569"/>
        <v>15</v>
      </c>
      <c r="AD1033" s="17">
        <v>252</v>
      </c>
      <c r="AE1033" s="13">
        <f t="shared" si="580"/>
        <v>1.002714798</v>
      </c>
      <c r="AF1033" s="2">
        <f t="shared" si="581"/>
        <v>886.49804557000004</v>
      </c>
      <c r="AG1033" s="2">
        <f t="shared" si="570"/>
        <v>954.98190350000004</v>
      </c>
      <c r="AH1033" s="3">
        <f t="shared" si="571"/>
        <v>0</v>
      </c>
      <c r="AI1033" s="4" t="str">
        <f t="shared" si="582"/>
        <v>A+J=</v>
      </c>
      <c r="AJ1033" s="11">
        <f t="shared" si="577"/>
        <v>42199</v>
      </c>
      <c r="AK1033" s="11"/>
      <c r="AL1033" s="4"/>
      <c r="AQ1033" s="53"/>
      <c r="AR1033" s="53"/>
      <c r="AX1033" s="1"/>
      <c r="AY1033" s="1"/>
      <c r="AZ1033" s="1"/>
      <c r="BA1033" s="1"/>
      <c r="BB1033" s="1"/>
    </row>
    <row r="1034" spans="1:54" x14ac:dyDescent="0.2">
      <c r="A1034" s="158">
        <f t="shared" si="572"/>
        <v>42190</v>
      </c>
      <c r="B1034" s="2">
        <f t="shared" ref="B1034:B1097" si="588">(W1034+AG1034)</f>
        <v>352724.02825922339</v>
      </c>
      <c r="C1034" s="2">
        <f t="shared" si="573"/>
        <v>288514.79057176999</v>
      </c>
      <c r="D1034" s="2">
        <f>SUM(Y1034:Y$1074)</f>
        <v>2860.4277346399999</v>
      </c>
      <c r="E1034" s="73">
        <f t="shared" ref="E1034:E1097" si="589">(C1034-D1034)</f>
        <v>285654.36283712997</v>
      </c>
      <c r="F1034" s="88">
        <f t="shared" si="584"/>
        <v>4245.1899999999996</v>
      </c>
      <c r="G1034" s="3">
        <f>IF(AND(N1034=1,N1033&gt;1),VLOOKUP(A1033,[1]Plan1!$BK$81:$BM$259,3),G1033)</f>
        <v>4276.6000000000004</v>
      </c>
      <c r="H1034" s="11">
        <f t="shared" si="585"/>
        <v>42110</v>
      </c>
      <c r="I1034" s="11">
        <f t="shared" si="586"/>
        <v>42140</v>
      </c>
      <c r="J1034" s="12">
        <f t="shared" ref="J1034:J1097" si="590">(G1034/F1034)-1</f>
        <v>7.3989621194812116E-3</v>
      </c>
      <c r="K1034" s="11">
        <f t="shared" si="574"/>
        <v>42199</v>
      </c>
      <c r="L1034" s="11">
        <f t="shared" ref="L1034:L1097" si="591">IF(A1034&gt;L1033,K1034,L1033)</f>
        <v>42199</v>
      </c>
      <c r="M1034" s="1">
        <f t="shared" si="578"/>
        <v>21</v>
      </c>
      <c r="N1034" s="1">
        <f t="shared" ref="N1034:N1097" si="592">(M1034-(NETWORKDAYS(A1034,L1034,$AN$194:$AN$348)-1))</f>
        <v>15</v>
      </c>
      <c r="O1034" s="2">
        <f t="shared" ref="O1034:O1097" si="593">TRUNC((G1034/F1034)^TRUNC((N1034/M1034),9),8)</f>
        <v>1.0052794</v>
      </c>
      <c r="P1034" s="13">
        <f t="shared" si="587"/>
        <v>1.00710039</v>
      </c>
      <c r="Q1034" s="13">
        <f t="shared" si="579"/>
        <v>1.2137088296636083</v>
      </c>
      <c r="R1034" s="2">
        <f t="shared" si="583"/>
        <v>1.2201164799999999</v>
      </c>
      <c r="S1034" s="2">
        <f t="shared" si="575"/>
        <v>1.13180649</v>
      </c>
      <c r="T1034" s="2">
        <f t="shared" ref="T1034:T1097" si="594">TRUNC(C1034*S1034,8)</f>
        <v>326542.91243011999</v>
      </c>
      <c r="U1034" s="2">
        <f t="shared" ref="U1034:U1097" si="595">(D1034*(S1034-1))</f>
        <v>377.02293960154981</v>
      </c>
      <c r="V1034" s="2">
        <f t="shared" ref="V1034:V1097" si="596">(E1034*(R1034-1))</f>
        <v>62877.232844351849</v>
      </c>
      <c r="W1034" s="2">
        <f t="shared" ref="W1034:W1097" si="597">(C1034+U1034+V1034)</f>
        <v>351769.0463557234</v>
      </c>
      <c r="X1034" s="17">
        <f t="shared" ref="X1034:X1097" si="598">IF(VLOOKUP(A1034,AN$10:AU$190,8)=VLOOKUP(A1033,AN$10:AU$190,8),0,VLOOKUP(A1034,AN$10:AU$190,8))</f>
        <v>0</v>
      </c>
      <c r="Y1034" s="2">
        <f t="shared" ref="Y1034:Y1097" si="599">IF(X1034&gt;0,VLOOKUP(A1034,AN$12:AR$190,5),0)</f>
        <v>0</v>
      </c>
      <c r="Z1034" s="72">
        <f t="shared" ref="Z1034:Z1097" si="600">IF(X1034&gt;0,VLOOKUP($A1034,$AN$10:$AS$190,6),0)</f>
        <v>0</v>
      </c>
      <c r="AA1034" s="2">
        <f t="shared" ref="AA1034:AA1097" si="601">IF(Z1034&gt;0,TRUNC(Z1034*T1034,8),0)</f>
        <v>0</v>
      </c>
      <c r="AB1034" s="12">
        <f t="shared" si="576"/>
        <v>4.6600000000000003E-2</v>
      </c>
      <c r="AC1034" s="17">
        <f t="shared" ref="AC1034:AC1097" si="602">N1034</f>
        <v>15</v>
      </c>
      <c r="AD1034" s="17">
        <v>252</v>
      </c>
      <c r="AE1034" s="13">
        <f t="shared" si="580"/>
        <v>1.002714798</v>
      </c>
      <c r="AF1034" s="2">
        <f t="shared" si="581"/>
        <v>886.49804557000004</v>
      </c>
      <c r="AG1034" s="2">
        <f t="shared" ref="AG1034:AG1097" si="603">TRUNC((W1034*(AE1034-1)),8)</f>
        <v>954.98190350000004</v>
      </c>
      <c r="AH1034" s="3">
        <f t="shared" ref="AH1034:AH1097" si="604">IF(AA1034&gt;0,AA1034+AF1034,0)</f>
        <v>0</v>
      </c>
      <c r="AI1034" s="4" t="str">
        <f t="shared" si="582"/>
        <v>A+J=</v>
      </c>
      <c r="AJ1034" s="11">
        <f t="shared" si="577"/>
        <v>42199</v>
      </c>
      <c r="AK1034" s="11"/>
      <c r="AL1034" s="4"/>
      <c r="AQ1034" s="53"/>
      <c r="AR1034" s="53"/>
      <c r="AX1034" s="1"/>
      <c r="AY1034" s="1"/>
      <c r="AZ1034" s="1"/>
      <c r="BA1034" s="1"/>
      <c r="BB1034" s="1"/>
    </row>
    <row r="1035" spans="1:54" x14ac:dyDescent="0.2">
      <c r="A1035" s="158">
        <f t="shared" ref="A1035:A1098" si="605">(A1034+1)</f>
        <v>42191</v>
      </c>
      <c r="B1035" s="2">
        <f t="shared" si="588"/>
        <v>352724.02825922339</v>
      </c>
      <c r="C1035" s="2">
        <f t="shared" ref="C1035:C1098" si="606">TRUNC(IF(X1034&gt;0,VLOOKUP(A1034,$AN$12:$AO$190,2),C1034),8)</f>
        <v>288514.79057176999</v>
      </c>
      <c r="D1035" s="2">
        <f>SUM(Y1035:Y$1074)</f>
        <v>2860.4277346399999</v>
      </c>
      <c r="E1035" s="73">
        <f t="shared" si="589"/>
        <v>285654.36283712997</v>
      </c>
      <c r="F1035" s="88">
        <f t="shared" si="584"/>
        <v>4245.1899999999996</v>
      </c>
      <c r="G1035" s="3">
        <f>IF(AND(N1035=1,N1034&gt;1),VLOOKUP(A1034,[1]Plan1!$BK$81:$BM$259,3),G1034)</f>
        <v>4276.6000000000004</v>
      </c>
      <c r="H1035" s="11">
        <f t="shared" si="585"/>
        <v>42110</v>
      </c>
      <c r="I1035" s="11">
        <f t="shared" si="586"/>
        <v>42140</v>
      </c>
      <c r="J1035" s="12">
        <f t="shared" si="590"/>
        <v>7.3989621194812116E-3</v>
      </c>
      <c r="K1035" s="11">
        <f t="shared" ref="K1035:K1098" si="607">IF(DAY(A1035)=14,VLOOKUP(A1035,AR$194:AW$373,4),K1034)</f>
        <v>42199</v>
      </c>
      <c r="L1035" s="11">
        <f t="shared" si="591"/>
        <v>42199</v>
      </c>
      <c r="M1035" s="1">
        <f t="shared" si="578"/>
        <v>21</v>
      </c>
      <c r="N1035" s="1">
        <f t="shared" si="592"/>
        <v>15</v>
      </c>
      <c r="O1035" s="2">
        <f t="shared" si="593"/>
        <v>1.0052794</v>
      </c>
      <c r="P1035" s="13">
        <f t="shared" si="587"/>
        <v>1.00710039</v>
      </c>
      <c r="Q1035" s="13">
        <f t="shared" si="579"/>
        <v>1.2137088296636083</v>
      </c>
      <c r="R1035" s="2">
        <f t="shared" si="583"/>
        <v>1.2201164799999999</v>
      </c>
      <c r="S1035" s="2">
        <f t="shared" ref="S1035:S1098" si="608">IF(AND(X1035&gt;0,MONTH(A1035)=9),R1035,S1034)</f>
        <v>1.13180649</v>
      </c>
      <c r="T1035" s="2">
        <f t="shared" si="594"/>
        <v>326542.91243011999</v>
      </c>
      <c r="U1035" s="2">
        <f t="shared" si="595"/>
        <v>377.02293960154981</v>
      </c>
      <c r="V1035" s="2">
        <f t="shared" si="596"/>
        <v>62877.232844351849</v>
      </c>
      <c r="W1035" s="2">
        <f t="shared" si="597"/>
        <v>351769.0463557234</v>
      </c>
      <c r="X1035" s="17">
        <f t="shared" si="598"/>
        <v>0</v>
      </c>
      <c r="Y1035" s="2">
        <f t="shared" si="599"/>
        <v>0</v>
      </c>
      <c r="Z1035" s="72">
        <f t="shared" si="600"/>
        <v>0</v>
      </c>
      <c r="AA1035" s="2">
        <f t="shared" si="601"/>
        <v>0</v>
      </c>
      <c r="AB1035" s="12">
        <f t="shared" ref="AB1035:AB1098" si="609">(AB1034)</f>
        <v>4.6600000000000003E-2</v>
      </c>
      <c r="AC1035" s="17">
        <f t="shared" si="602"/>
        <v>15</v>
      </c>
      <c r="AD1035" s="17">
        <v>252</v>
      </c>
      <c r="AE1035" s="13">
        <f t="shared" si="580"/>
        <v>1.002714798</v>
      </c>
      <c r="AF1035" s="2">
        <f t="shared" si="581"/>
        <v>886.49804557000004</v>
      </c>
      <c r="AG1035" s="2">
        <f t="shared" si="603"/>
        <v>954.98190350000004</v>
      </c>
      <c r="AH1035" s="3">
        <f t="shared" si="604"/>
        <v>0</v>
      </c>
      <c r="AI1035" s="4" t="str">
        <f t="shared" si="582"/>
        <v>A+J=</v>
      </c>
      <c r="AJ1035" s="11">
        <f t="shared" ref="AJ1035:AJ1098" si="610">IF(X1034&gt;0,VLOOKUP(A1034,$AN$10:$AW$190,9),AJ1034)</f>
        <v>42199</v>
      </c>
      <c r="AK1035" s="11"/>
      <c r="AL1035" s="4"/>
      <c r="AQ1035" s="53"/>
      <c r="AR1035" s="53"/>
      <c r="AX1035" s="1"/>
      <c r="AY1035" s="1"/>
      <c r="AZ1035" s="1"/>
      <c r="BA1035" s="1"/>
      <c r="BB1035" s="1"/>
    </row>
    <row r="1036" spans="1:54" x14ac:dyDescent="0.2">
      <c r="A1036" s="158">
        <f t="shared" si="605"/>
        <v>42192</v>
      </c>
      <c r="B1036" s="2">
        <f t="shared" si="588"/>
        <v>352910.50904832553</v>
      </c>
      <c r="C1036" s="2">
        <f t="shared" si="606"/>
        <v>288514.79057176999</v>
      </c>
      <c r="D1036" s="2">
        <f>SUM(Y1036:Y$1074)</f>
        <v>2860.4277346399999</v>
      </c>
      <c r="E1036" s="73">
        <f t="shared" si="589"/>
        <v>285654.36283712997</v>
      </c>
      <c r="F1036" s="88">
        <f t="shared" si="584"/>
        <v>4245.1899999999996</v>
      </c>
      <c r="G1036" s="3">
        <f>IF(AND(N1036=1,N1035&gt;1),VLOOKUP(A1035,[1]Plan1!$BK$81:$BM$259,3),G1035)</f>
        <v>4276.6000000000004</v>
      </c>
      <c r="H1036" s="11">
        <f t="shared" si="585"/>
        <v>42110</v>
      </c>
      <c r="I1036" s="11">
        <f t="shared" si="586"/>
        <v>42140</v>
      </c>
      <c r="J1036" s="12">
        <f t="shared" si="590"/>
        <v>7.3989621194812116E-3</v>
      </c>
      <c r="K1036" s="11">
        <f t="shared" si="607"/>
        <v>42199</v>
      </c>
      <c r="L1036" s="11">
        <f t="shared" si="591"/>
        <v>42199</v>
      </c>
      <c r="M1036" s="1">
        <f t="shared" si="578"/>
        <v>21</v>
      </c>
      <c r="N1036" s="1">
        <f t="shared" si="592"/>
        <v>16</v>
      </c>
      <c r="O1036" s="2">
        <f t="shared" si="593"/>
        <v>1.00563235</v>
      </c>
      <c r="P1036" s="13">
        <f t="shared" si="587"/>
        <v>1.00710039</v>
      </c>
      <c r="Q1036" s="13">
        <f t="shared" si="579"/>
        <v>1.2137088296636083</v>
      </c>
      <c r="R1036" s="2">
        <f t="shared" si="583"/>
        <v>1.22054486</v>
      </c>
      <c r="S1036" s="2">
        <f t="shared" si="608"/>
        <v>1.13180649</v>
      </c>
      <c r="T1036" s="2">
        <f t="shared" si="594"/>
        <v>326542.91243011999</v>
      </c>
      <c r="U1036" s="2">
        <f t="shared" si="595"/>
        <v>377.02293960154981</v>
      </c>
      <c r="V1036" s="2">
        <f t="shared" si="596"/>
        <v>62999.601460304017</v>
      </c>
      <c r="W1036" s="2">
        <f t="shared" si="597"/>
        <v>351891.41497167555</v>
      </c>
      <c r="X1036" s="17">
        <f t="shared" si="598"/>
        <v>0</v>
      </c>
      <c r="Y1036" s="2">
        <f t="shared" si="599"/>
        <v>0</v>
      </c>
      <c r="Z1036" s="72">
        <f t="shared" si="600"/>
        <v>0</v>
      </c>
      <c r="AA1036" s="2">
        <f t="shared" si="601"/>
        <v>0</v>
      </c>
      <c r="AB1036" s="12">
        <f t="shared" si="609"/>
        <v>4.6600000000000003E-2</v>
      </c>
      <c r="AC1036" s="17">
        <f t="shared" si="602"/>
        <v>16</v>
      </c>
      <c r="AD1036" s="17">
        <v>252</v>
      </c>
      <c r="AE1036" s="13">
        <f t="shared" si="580"/>
        <v>1.0028960469999999</v>
      </c>
      <c r="AF1036" s="2">
        <f t="shared" si="581"/>
        <v>945.68362191000006</v>
      </c>
      <c r="AG1036" s="2">
        <f t="shared" si="603"/>
        <v>1019.09407665</v>
      </c>
      <c r="AH1036" s="3">
        <f t="shared" si="604"/>
        <v>0</v>
      </c>
      <c r="AI1036" s="4" t="str">
        <f t="shared" si="582"/>
        <v>A+J=</v>
      </c>
      <c r="AJ1036" s="11">
        <f t="shared" si="610"/>
        <v>42199</v>
      </c>
      <c r="AK1036" s="11"/>
      <c r="AL1036" s="4"/>
      <c r="AQ1036" s="53"/>
      <c r="AR1036" s="53"/>
      <c r="AX1036" s="1"/>
      <c r="AY1036" s="1"/>
      <c r="AZ1036" s="1"/>
      <c r="BA1036" s="1"/>
      <c r="BB1036" s="1"/>
    </row>
    <row r="1037" spans="1:54" x14ac:dyDescent="0.2">
      <c r="A1037" s="158">
        <f t="shared" si="605"/>
        <v>42193</v>
      </c>
      <c r="B1037" s="2">
        <f t="shared" si="588"/>
        <v>353097.08557491854</v>
      </c>
      <c r="C1037" s="2">
        <f t="shared" si="606"/>
        <v>288514.79057176999</v>
      </c>
      <c r="D1037" s="2">
        <f>SUM(Y1037:Y$1074)</f>
        <v>2860.4277346399999</v>
      </c>
      <c r="E1037" s="73">
        <f t="shared" si="589"/>
        <v>285654.36283712997</v>
      </c>
      <c r="F1037" s="88">
        <f t="shared" si="584"/>
        <v>4245.1899999999996</v>
      </c>
      <c r="G1037" s="3">
        <f>IF(AND(N1037=1,N1036&gt;1),VLOOKUP(A1036,[1]Plan1!$BK$81:$BM$259,3),G1036)</f>
        <v>4276.6000000000004</v>
      </c>
      <c r="H1037" s="11">
        <f t="shared" si="585"/>
        <v>42110</v>
      </c>
      <c r="I1037" s="11">
        <f t="shared" si="586"/>
        <v>42140</v>
      </c>
      <c r="J1037" s="12">
        <f t="shared" si="590"/>
        <v>7.3989621194812116E-3</v>
      </c>
      <c r="K1037" s="11">
        <f t="shared" si="607"/>
        <v>42199</v>
      </c>
      <c r="L1037" s="11">
        <f t="shared" si="591"/>
        <v>42199</v>
      </c>
      <c r="M1037" s="1">
        <f t="shared" si="578"/>
        <v>21</v>
      </c>
      <c r="N1037" s="1">
        <f t="shared" si="592"/>
        <v>17</v>
      </c>
      <c r="O1037" s="2">
        <f t="shared" si="593"/>
        <v>1.00598542</v>
      </c>
      <c r="P1037" s="13">
        <f t="shared" si="587"/>
        <v>1.00710039</v>
      </c>
      <c r="Q1037" s="13">
        <f t="shared" si="579"/>
        <v>1.2137088296636083</v>
      </c>
      <c r="R1037" s="2">
        <f t="shared" si="583"/>
        <v>1.22097338</v>
      </c>
      <c r="S1037" s="2">
        <f t="shared" si="608"/>
        <v>1.13180649</v>
      </c>
      <c r="T1037" s="2">
        <f t="shared" si="594"/>
        <v>326542.91243011999</v>
      </c>
      <c r="U1037" s="2">
        <f t="shared" si="595"/>
        <v>377.02293960154981</v>
      </c>
      <c r="V1037" s="2">
        <f t="shared" si="596"/>
        <v>63122.010067866999</v>
      </c>
      <c r="W1037" s="2">
        <f t="shared" si="597"/>
        <v>352013.82357923855</v>
      </c>
      <c r="X1037" s="17">
        <f t="shared" si="598"/>
        <v>0</v>
      </c>
      <c r="Y1037" s="2">
        <f t="shared" si="599"/>
        <v>0</v>
      </c>
      <c r="Z1037" s="72">
        <f t="shared" si="600"/>
        <v>0</v>
      </c>
      <c r="AA1037" s="2">
        <f t="shared" si="601"/>
        <v>0</v>
      </c>
      <c r="AB1037" s="12">
        <f t="shared" si="609"/>
        <v>4.6600000000000003E-2</v>
      </c>
      <c r="AC1037" s="17">
        <f t="shared" si="602"/>
        <v>17</v>
      </c>
      <c r="AD1037" s="17">
        <v>252</v>
      </c>
      <c r="AE1037" s="13">
        <f t="shared" si="580"/>
        <v>1.003077328</v>
      </c>
      <c r="AF1037" s="2">
        <f t="shared" si="581"/>
        <v>1004.87964762</v>
      </c>
      <c r="AG1037" s="2">
        <f t="shared" si="603"/>
        <v>1083.2619956799999</v>
      </c>
      <c r="AH1037" s="3">
        <f t="shared" si="604"/>
        <v>0</v>
      </c>
      <c r="AI1037" s="4" t="str">
        <f t="shared" si="582"/>
        <v>A+J=</v>
      </c>
      <c r="AJ1037" s="11">
        <f t="shared" si="610"/>
        <v>42199</v>
      </c>
      <c r="AK1037" s="11"/>
      <c r="AL1037" s="4"/>
      <c r="AQ1037" s="53"/>
      <c r="AR1037" s="53"/>
      <c r="AX1037" s="1"/>
      <c r="AY1037" s="1"/>
      <c r="AZ1037" s="1"/>
      <c r="BA1037" s="1"/>
      <c r="BB1037" s="1"/>
    </row>
    <row r="1038" spans="1:54" x14ac:dyDescent="0.2">
      <c r="A1038" s="158">
        <f t="shared" si="605"/>
        <v>42194</v>
      </c>
      <c r="B1038" s="2">
        <f t="shared" si="588"/>
        <v>353283.76395635959</v>
      </c>
      <c r="C1038" s="2">
        <f t="shared" si="606"/>
        <v>288514.79057176999</v>
      </c>
      <c r="D1038" s="2">
        <f>SUM(Y1038:Y$1074)</f>
        <v>2860.4277346399999</v>
      </c>
      <c r="E1038" s="73">
        <f t="shared" si="589"/>
        <v>285654.36283712997</v>
      </c>
      <c r="F1038" s="88">
        <f t="shared" si="584"/>
        <v>4245.1899999999996</v>
      </c>
      <c r="G1038" s="3">
        <f>IF(AND(N1038=1,N1037&gt;1),VLOOKUP(A1037,[1]Plan1!$BK$81:$BM$259,3),G1037)</f>
        <v>4276.6000000000004</v>
      </c>
      <c r="H1038" s="11">
        <f t="shared" si="585"/>
        <v>42110</v>
      </c>
      <c r="I1038" s="11">
        <f t="shared" si="586"/>
        <v>42140</v>
      </c>
      <c r="J1038" s="12">
        <f t="shared" si="590"/>
        <v>7.3989621194812116E-3</v>
      </c>
      <c r="K1038" s="11">
        <f t="shared" si="607"/>
        <v>42199</v>
      </c>
      <c r="L1038" s="11">
        <f t="shared" si="591"/>
        <v>42199</v>
      </c>
      <c r="M1038" s="1">
        <f t="shared" si="578"/>
        <v>21</v>
      </c>
      <c r="N1038" s="1">
        <f t="shared" si="592"/>
        <v>18</v>
      </c>
      <c r="O1038" s="2">
        <f t="shared" si="593"/>
        <v>1.00633862</v>
      </c>
      <c r="P1038" s="13">
        <f t="shared" si="587"/>
        <v>1.00710039</v>
      </c>
      <c r="Q1038" s="13">
        <f t="shared" si="579"/>
        <v>1.2137088296636083</v>
      </c>
      <c r="R1038" s="2">
        <f t="shared" si="583"/>
        <v>1.22140206</v>
      </c>
      <c r="S1038" s="2">
        <f t="shared" si="608"/>
        <v>1.13180649</v>
      </c>
      <c r="T1038" s="2">
        <f t="shared" si="594"/>
        <v>326542.91243011999</v>
      </c>
      <c r="U1038" s="2">
        <f t="shared" si="595"/>
        <v>377.02293960154981</v>
      </c>
      <c r="V1038" s="2">
        <f t="shared" si="596"/>
        <v>63244.464380128011</v>
      </c>
      <c r="W1038" s="2">
        <f t="shared" si="597"/>
        <v>352136.27789149957</v>
      </c>
      <c r="X1038" s="17">
        <f t="shared" si="598"/>
        <v>0</v>
      </c>
      <c r="Y1038" s="2">
        <f t="shared" si="599"/>
        <v>0</v>
      </c>
      <c r="Z1038" s="72">
        <f t="shared" si="600"/>
        <v>0</v>
      </c>
      <c r="AA1038" s="2">
        <f t="shared" si="601"/>
        <v>0</v>
      </c>
      <c r="AB1038" s="12">
        <f t="shared" si="609"/>
        <v>4.6600000000000003E-2</v>
      </c>
      <c r="AC1038" s="17">
        <f t="shared" si="602"/>
        <v>18</v>
      </c>
      <c r="AD1038" s="17">
        <v>252</v>
      </c>
      <c r="AE1038" s="13">
        <f t="shared" si="580"/>
        <v>1.003258642</v>
      </c>
      <c r="AF1038" s="2">
        <f t="shared" si="581"/>
        <v>1064.0864492400001</v>
      </c>
      <c r="AG1038" s="2">
        <f t="shared" si="603"/>
        <v>1147.4860648599999</v>
      </c>
      <c r="AH1038" s="3">
        <f t="shared" si="604"/>
        <v>0</v>
      </c>
      <c r="AI1038" s="4" t="str">
        <f t="shared" si="582"/>
        <v>A+J=</v>
      </c>
      <c r="AJ1038" s="11">
        <f t="shared" si="610"/>
        <v>42199</v>
      </c>
      <c r="AK1038" s="11"/>
      <c r="AL1038" s="4"/>
      <c r="AQ1038" s="53"/>
      <c r="AR1038" s="53"/>
      <c r="AX1038" s="1"/>
      <c r="AY1038" s="1"/>
      <c r="AZ1038" s="1"/>
      <c r="BA1038" s="1"/>
      <c r="BB1038" s="1"/>
    </row>
    <row r="1039" spans="1:54" x14ac:dyDescent="0.2">
      <c r="A1039" s="158">
        <f t="shared" si="605"/>
        <v>42195</v>
      </c>
      <c r="B1039" s="2">
        <f t="shared" si="588"/>
        <v>353470.54101098498</v>
      </c>
      <c r="C1039" s="2">
        <f t="shared" si="606"/>
        <v>288514.79057176999</v>
      </c>
      <c r="D1039" s="2">
        <f>SUM(Y1039:Y$1074)</f>
        <v>2860.4277346399999</v>
      </c>
      <c r="E1039" s="73">
        <f t="shared" si="589"/>
        <v>285654.36283712997</v>
      </c>
      <c r="F1039" s="88">
        <f t="shared" si="584"/>
        <v>4245.1899999999996</v>
      </c>
      <c r="G1039" s="3">
        <f>IF(AND(N1039=1,N1038&gt;1),VLOOKUP(A1038,[1]Plan1!$BK$81:$BM$259,3),G1038)</f>
        <v>4276.6000000000004</v>
      </c>
      <c r="H1039" s="11">
        <f t="shared" si="585"/>
        <v>42110</v>
      </c>
      <c r="I1039" s="11">
        <f t="shared" si="586"/>
        <v>42140</v>
      </c>
      <c r="J1039" s="12">
        <f t="shared" si="590"/>
        <v>7.3989621194812116E-3</v>
      </c>
      <c r="K1039" s="11">
        <f t="shared" si="607"/>
        <v>42199</v>
      </c>
      <c r="L1039" s="11">
        <f t="shared" si="591"/>
        <v>42199</v>
      </c>
      <c r="M1039" s="1">
        <f t="shared" si="578"/>
        <v>21</v>
      </c>
      <c r="N1039" s="1">
        <f t="shared" si="592"/>
        <v>19</v>
      </c>
      <c r="O1039" s="2">
        <f t="shared" si="593"/>
        <v>1.0066919400000001</v>
      </c>
      <c r="P1039" s="13">
        <f t="shared" si="587"/>
        <v>1.00710039</v>
      </c>
      <c r="Q1039" s="13">
        <f t="shared" si="579"/>
        <v>1.2137088296636083</v>
      </c>
      <c r="R1039" s="2">
        <f t="shared" si="583"/>
        <v>1.2218308899999999</v>
      </c>
      <c r="S1039" s="2">
        <f t="shared" si="608"/>
        <v>1.13180649</v>
      </c>
      <c r="T1039" s="2">
        <f t="shared" si="594"/>
        <v>326542.91243011999</v>
      </c>
      <c r="U1039" s="2">
        <f t="shared" si="595"/>
        <v>377.02293960154981</v>
      </c>
      <c r="V1039" s="2">
        <f t="shared" si="596"/>
        <v>63366.961540543438</v>
      </c>
      <c r="W1039" s="2">
        <f t="shared" si="597"/>
        <v>352258.77505191497</v>
      </c>
      <c r="X1039" s="17">
        <f t="shared" si="598"/>
        <v>0</v>
      </c>
      <c r="Y1039" s="2">
        <f t="shared" si="599"/>
        <v>0</v>
      </c>
      <c r="Z1039" s="72">
        <f t="shared" si="600"/>
        <v>0</v>
      </c>
      <c r="AA1039" s="2">
        <f t="shared" si="601"/>
        <v>0</v>
      </c>
      <c r="AB1039" s="12">
        <f t="shared" si="609"/>
        <v>4.6600000000000003E-2</v>
      </c>
      <c r="AC1039" s="17">
        <f t="shared" si="602"/>
        <v>19</v>
      </c>
      <c r="AD1039" s="17">
        <v>252</v>
      </c>
      <c r="AE1039" s="13">
        <f t="shared" si="580"/>
        <v>1.003439988</v>
      </c>
      <c r="AF1039" s="2">
        <f t="shared" si="581"/>
        <v>1123.3037002399999</v>
      </c>
      <c r="AG1039" s="2">
        <f t="shared" si="603"/>
        <v>1211.76595907</v>
      </c>
      <c r="AH1039" s="3">
        <f t="shared" si="604"/>
        <v>0</v>
      </c>
      <c r="AI1039" s="4" t="str">
        <f t="shared" si="582"/>
        <v>A+J=</v>
      </c>
      <c r="AJ1039" s="11">
        <f t="shared" si="610"/>
        <v>42199</v>
      </c>
      <c r="AK1039" s="11"/>
      <c r="AL1039" s="4"/>
      <c r="AQ1039" s="53"/>
      <c r="AR1039" s="53"/>
      <c r="AX1039" s="1"/>
      <c r="AY1039" s="1"/>
      <c r="AZ1039" s="1"/>
      <c r="BA1039" s="1"/>
      <c r="BB1039" s="1"/>
    </row>
    <row r="1040" spans="1:54" x14ac:dyDescent="0.2">
      <c r="A1040" s="158">
        <f t="shared" si="605"/>
        <v>42196</v>
      </c>
      <c r="B1040" s="2">
        <f t="shared" si="588"/>
        <v>353657.42034552852</v>
      </c>
      <c r="C1040" s="2">
        <f t="shared" si="606"/>
        <v>288514.79057176999</v>
      </c>
      <c r="D1040" s="2">
        <f>SUM(Y1040:Y$1074)</f>
        <v>2860.4277346399999</v>
      </c>
      <c r="E1040" s="73">
        <f t="shared" si="589"/>
        <v>285654.36283712997</v>
      </c>
      <c r="F1040" s="88">
        <f t="shared" si="584"/>
        <v>4245.1899999999996</v>
      </c>
      <c r="G1040" s="3">
        <f>IF(AND(N1040=1,N1039&gt;1),VLOOKUP(A1039,[1]Plan1!$BK$81:$BM$259,3),G1039)</f>
        <v>4276.6000000000004</v>
      </c>
      <c r="H1040" s="11">
        <f t="shared" si="585"/>
        <v>42110</v>
      </c>
      <c r="I1040" s="11">
        <f t="shared" si="586"/>
        <v>42140</v>
      </c>
      <c r="J1040" s="12">
        <f t="shared" si="590"/>
        <v>7.3989621194812116E-3</v>
      </c>
      <c r="K1040" s="11">
        <f t="shared" si="607"/>
        <v>42199</v>
      </c>
      <c r="L1040" s="11">
        <f t="shared" si="591"/>
        <v>42199</v>
      </c>
      <c r="M1040" s="1">
        <f t="shared" si="578"/>
        <v>21</v>
      </c>
      <c r="N1040" s="1">
        <f t="shared" si="592"/>
        <v>20</v>
      </c>
      <c r="O1040" s="2">
        <f t="shared" si="593"/>
        <v>1.00704539</v>
      </c>
      <c r="P1040" s="13">
        <f t="shared" si="587"/>
        <v>1.00710039</v>
      </c>
      <c r="Q1040" s="13">
        <f t="shared" si="579"/>
        <v>1.2137088296636083</v>
      </c>
      <c r="R1040" s="2">
        <f t="shared" si="583"/>
        <v>1.22225988</v>
      </c>
      <c r="S1040" s="2">
        <f t="shared" si="608"/>
        <v>1.13180649</v>
      </c>
      <c r="T1040" s="2">
        <f t="shared" si="594"/>
        <v>326542.91243011999</v>
      </c>
      <c r="U1040" s="2">
        <f t="shared" si="595"/>
        <v>377.02293960154981</v>
      </c>
      <c r="V1040" s="2">
        <f t="shared" si="596"/>
        <v>63489.50440565696</v>
      </c>
      <c r="W1040" s="2">
        <f t="shared" si="597"/>
        <v>352381.3179170285</v>
      </c>
      <c r="X1040" s="17">
        <f t="shared" si="598"/>
        <v>0</v>
      </c>
      <c r="Y1040" s="2">
        <f t="shared" si="599"/>
        <v>0</v>
      </c>
      <c r="Z1040" s="72">
        <f t="shared" si="600"/>
        <v>0</v>
      </c>
      <c r="AA1040" s="2">
        <f t="shared" si="601"/>
        <v>0</v>
      </c>
      <c r="AB1040" s="12">
        <f t="shared" si="609"/>
        <v>4.6600000000000003E-2</v>
      </c>
      <c r="AC1040" s="17">
        <f t="shared" si="602"/>
        <v>20</v>
      </c>
      <c r="AD1040" s="17">
        <v>252</v>
      </c>
      <c r="AE1040" s="13">
        <f t="shared" si="580"/>
        <v>1.0036213679999999</v>
      </c>
      <c r="AF1040" s="2">
        <f t="shared" si="581"/>
        <v>1182.5320537</v>
      </c>
      <c r="AG1040" s="2">
        <f t="shared" si="603"/>
        <v>1276.1024285000001</v>
      </c>
      <c r="AH1040" s="3">
        <f t="shared" si="604"/>
        <v>0</v>
      </c>
      <c r="AI1040" s="4" t="str">
        <f t="shared" si="582"/>
        <v>A+J=</v>
      </c>
      <c r="AJ1040" s="11">
        <f t="shared" si="610"/>
        <v>42199</v>
      </c>
      <c r="AK1040" s="11"/>
      <c r="AL1040" s="4"/>
      <c r="AQ1040" s="53"/>
      <c r="AR1040" s="53"/>
      <c r="AX1040" s="1"/>
      <c r="AY1040" s="1"/>
      <c r="AZ1040" s="1"/>
      <c r="BA1040" s="1"/>
      <c r="BB1040" s="1"/>
    </row>
    <row r="1041" spans="1:54" x14ac:dyDescent="0.2">
      <c r="A1041" s="158">
        <f t="shared" si="605"/>
        <v>42197</v>
      </c>
      <c r="B1041" s="2">
        <f t="shared" si="588"/>
        <v>353657.42034552852</v>
      </c>
      <c r="C1041" s="2">
        <f t="shared" si="606"/>
        <v>288514.79057176999</v>
      </c>
      <c r="D1041" s="2">
        <f>SUM(Y1041:Y$1074)</f>
        <v>2860.4277346399999</v>
      </c>
      <c r="E1041" s="73">
        <f t="shared" si="589"/>
        <v>285654.36283712997</v>
      </c>
      <c r="F1041" s="88">
        <f t="shared" si="584"/>
        <v>4245.1899999999996</v>
      </c>
      <c r="G1041" s="3">
        <f>IF(AND(N1041=1,N1040&gt;1),VLOOKUP(A1040,[1]Plan1!$BK$81:$BM$259,3),G1040)</f>
        <v>4276.6000000000004</v>
      </c>
      <c r="H1041" s="11">
        <f t="shared" si="585"/>
        <v>42110</v>
      </c>
      <c r="I1041" s="11">
        <f t="shared" si="586"/>
        <v>42140</v>
      </c>
      <c r="J1041" s="12">
        <f t="shared" si="590"/>
        <v>7.3989621194812116E-3</v>
      </c>
      <c r="K1041" s="11">
        <f t="shared" si="607"/>
        <v>42199</v>
      </c>
      <c r="L1041" s="11">
        <f t="shared" si="591"/>
        <v>42199</v>
      </c>
      <c r="M1041" s="1">
        <f t="shared" si="578"/>
        <v>21</v>
      </c>
      <c r="N1041" s="1">
        <f t="shared" si="592"/>
        <v>20</v>
      </c>
      <c r="O1041" s="2">
        <f t="shared" si="593"/>
        <v>1.00704539</v>
      </c>
      <c r="P1041" s="13">
        <f t="shared" si="587"/>
        <v>1.00710039</v>
      </c>
      <c r="Q1041" s="13">
        <f t="shared" si="579"/>
        <v>1.2137088296636083</v>
      </c>
      <c r="R1041" s="2">
        <f t="shared" si="583"/>
        <v>1.22225988</v>
      </c>
      <c r="S1041" s="2">
        <f t="shared" si="608"/>
        <v>1.13180649</v>
      </c>
      <c r="T1041" s="2">
        <f t="shared" si="594"/>
        <v>326542.91243011999</v>
      </c>
      <c r="U1041" s="2">
        <f t="shared" si="595"/>
        <v>377.02293960154981</v>
      </c>
      <c r="V1041" s="2">
        <f t="shared" si="596"/>
        <v>63489.50440565696</v>
      </c>
      <c r="W1041" s="2">
        <f t="shared" si="597"/>
        <v>352381.3179170285</v>
      </c>
      <c r="X1041" s="17">
        <f t="shared" si="598"/>
        <v>0</v>
      </c>
      <c r="Y1041" s="2">
        <f t="shared" si="599"/>
        <v>0</v>
      </c>
      <c r="Z1041" s="72">
        <f t="shared" si="600"/>
        <v>0</v>
      </c>
      <c r="AA1041" s="2">
        <f t="shared" si="601"/>
        <v>0</v>
      </c>
      <c r="AB1041" s="12">
        <f t="shared" si="609"/>
        <v>4.6600000000000003E-2</v>
      </c>
      <c r="AC1041" s="17">
        <f t="shared" si="602"/>
        <v>20</v>
      </c>
      <c r="AD1041" s="17">
        <v>252</v>
      </c>
      <c r="AE1041" s="13">
        <f t="shared" si="580"/>
        <v>1.0036213679999999</v>
      </c>
      <c r="AF1041" s="2">
        <f t="shared" si="581"/>
        <v>1182.5320537</v>
      </c>
      <c r="AG1041" s="2">
        <f t="shared" si="603"/>
        <v>1276.1024285000001</v>
      </c>
      <c r="AH1041" s="3">
        <f t="shared" si="604"/>
        <v>0</v>
      </c>
      <c r="AI1041" s="4" t="str">
        <f t="shared" si="582"/>
        <v>A+J=</v>
      </c>
      <c r="AJ1041" s="11">
        <f t="shared" si="610"/>
        <v>42199</v>
      </c>
      <c r="AK1041" s="11"/>
      <c r="AL1041" s="4"/>
      <c r="AQ1041" s="53"/>
      <c r="AR1041" s="53"/>
      <c r="AX1041" s="1"/>
      <c r="AY1041" s="1"/>
      <c r="AZ1041" s="1"/>
      <c r="BA1041" s="1"/>
      <c r="BB1041" s="1"/>
    </row>
    <row r="1042" spans="1:54" x14ac:dyDescent="0.2">
      <c r="A1042" s="158">
        <f t="shared" si="605"/>
        <v>42198</v>
      </c>
      <c r="B1042" s="2">
        <f t="shared" si="588"/>
        <v>353657.42034552852</v>
      </c>
      <c r="C1042" s="2">
        <f t="shared" si="606"/>
        <v>288514.79057176999</v>
      </c>
      <c r="D1042" s="2">
        <f>SUM(Y1042:Y$1074)</f>
        <v>2860.4277346399999</v>
      </c>
      <c r="E1042" s="73">
        <f t="shared" si="589"/>
        <v>285654.36283712997</v>
      </c>
      <c r="F1042" s="88">
        <f t="shared" si="584"/>
        <v>4245.1899999999996</v>
      </c>
      <c r="G1042" s="3">
        <f>IF(AND(N1042=1,N1041&gt;1),VLOOKUP(A1041,[1]Plan1!$BK$81:$BM$259,3),G1041)</f>
        <v>4276.6000000000004</v>
      </c>
      <c r="H1042" s="11">
        <f t="shared" si="585"/>
        <v>42110</v>
      </c>
      <c r="I1042" s="11">
        <f t="shared" si="586"/>
        <v>42140</v>
      </c>
      <c r="J1042" s="12">
        <f t="shared" si="590"/>
        <v>7.3989621194812116E-3</v>
      </c>
      <c r="K1042" s="11">
        <f t="shared" si="607"/>
        <v>42199</v>
      </c>
      <c r="L1042" s="11">
        <f t="shared" si="591"/>
        <v>42199</v>
      </c>
      <c r="M1042" s="1">
        <f t="shared" si="578"/>
        <v>21</v>
      </c>
      <c r="N1042" s="1">
        <f t="shared" si="592"/>
        <v>20</v>
      </c>
      <c r="O1042" s="2">
        <f t="shared" si="593"/>
        <v>1.00704539</v>
      </c>
      <c r="P1042" s="13">
        <f t="shared" si="587"/>
        <v>1.00710039</v>
      </c>
      <c r="Q1042" s="13">
        <f t="shared" si="579"/>
        <v>1.2137088296636083</v>
      </c>
      <c r="R1042" s="2">
        <f t="shared" si="583"/>
        <v>1.22225988</v>
      </c>
      <c r="S1042" s="2">
        <f t="shared" si="608"/>
        <v>1.13180649</v>
      </c>
      <c r="T1042" s="2">
        <f t="shared" si="594"/>
        <v>326542.91243011999</v>
      </c>
      <c r="U1042" s="2">
        <f t="shared" si="595"/>
        <v>377.02293960154981</v>
      </c>
      <c r="V1042" s="2">
        <f t="shared" si="596"/>
        <v>63489.50440565696</v>
      </c>
      <c r="W1042" s="2">
        <f t="shared" si="597"/>
        <v>352381.3179170285</v>
      </c>
      <c r="X1042" s="17">
        <f t="shared" si="598"/>
        <v>0</v>
      </c>
      <c r="Y1042" s="2">
        <f t="shared" si="599"/>
        <v>0</v>
      </c>
      <c r="Z1042" s="72">
        <f t="shared" si="600"/>
        <v>0</v>
      </c>
      <c r="AA1042" s="2">
        <f t="shared" si="601"/>
        <v>0</v>
      </c>
      <c r="AB1042" s="12">
        <f t="shared" si="609"/>
        <v>4.6600000000000003E-2</v>
      </c>
      <c r="AC1042" s="17">
        <f t="shared" si="602"/>
        <v>20</v>
      </c>
      <c r="AD1042" s="17">
        <v>252</v>
      </c>
      <c r="AE1042" s="13">
        <f t="shared" si="580"/>
        <v>1.0036213679999999</v>
      </c>
      <c r="AF1042" s="2">
        <f t="shared" si="581"/>
        <v>1182.5320537</v>
      </c>
      <c r="AG1042" s="2">
        <f t="shared" si="603"/>
        <v>1276.1024285000001</v>
      </c>
      <c r="AH1042" s="3">
        <f t="shared" si="604"/>
        <v>0</v>
      </c>
      <c r="AI1042" s="4" t="str">
        <f t="shared" si="582"/>
        <v>A+J=</v>
      </c>
      <c r="AJ1042" s="11">
        <f t="shared" si="610"/>
        <v>42199</v>
      </c>
      <c r="AK1042" s="11"/>
      <c r="AL1042" s="4"/>
      <c r="AQ1042" s="53"/>
      <c r="AR1042" s="53"/>
      <c r="AX1042" s="1"/>
      <c r="AY1042" s="1"/>
      <c r="AZ1042" s="1"/>
      <c r="BA1042" s="1"/>
      <c r="BB1042" s="1"/>
    </row>
    <row r="1043" spans="1:54" x14ac:dyDescent="0.2">
      <c r="A1043" s="158">
        <f t="shared" si="605"/>
        <v>42199</v>
      </c>
      <c r="B1043" s="2">
        <f t="shared" si="588"/>
        <v>353844.39555753284</v>
      </c>
      <c r="C1043" s="2">
        <f t="shared" si="606"/>
        <v>288514.79057176999</v>
      </c>
      <c r="D1043" s="2">
        <f>SUM(Y1043:Y$1074)</f>
        <v>2860.4277346399999</v>
      </c>
      <c r="E1043" s="73">
        <f t="shared" si="589"/>
        <v>285654.36283712997</v>
      </c>
      <c r="F1043" s="88">
        <f t="shared" si="584"/>
        <v>4245.1899999999996</v>
      </c>
      <c r="G1043" s="3">
        <f>IF(AND(N1043=1,N1042&gt;1),VLOOKUP(A1042,[1]Plan1!$BK$81:$BM$259,3),G1042)</f>
        <v>4276.6000000000004</v>
      </c>
      <c r="H1043" s="11">
        <f t="shared" si="585"/>
        <v>42110</v>
      </c>
      <c r="I1043" s="11">
        <f t="shared" si="586"/>
        <v>42140</v>
      </c>
      <c r="J1043" s="12">
        <f t="shared" si="590"/>
        <v>7.3989621194812116E-3</v>
      </c>
      <c r="K1043" s="11">
        <f t="shared" si="607"/>
        <v>42230</v>
      </c>
      <c r="L1043" s="11">
        <f t="shared" si="591"/>
        <v>42199</v>
      </c>
      <c r="M1043" s="1">
        <f t="shared" si="578"/>
        <v>21</v>
      </c>
      <c r="N1043" s="1">
        <f t="shared" si="592"/>
        <v>21</v>
      </c>
      <c r="O1043" s="2">
        <f t="shared" si="593"/>
        <v>1.00739896</v>
      </c>
      <c r="P1043" s="13">
        <f t="shared" si="587"/>
        <v>1.00710039</v>
      </c>
      <c r="Q1043" s="13">
        <f t="shared" si="579"/>
        <v>1.2137088296636083</v>
      </c>
      <c r="R1043" s="2">
        <f t="shared" si="583"/>
        <v>1.2226890100000001</v>
      </c>
      <c r="S1043" s="2">
        <f t="shared" si="608"/>
        <v>1.13180649</v>
      </c>
      <c r="T1043" s="2">
        <f t="shared" si="594"/>
        <v>326542.91243011999</v>
      </c>
      <c r="U1043" s="2">
        <f t="shared" si="595"/>
        <v>377.02293960154981</v>
      </c>
      <c r="V1043" s="2">
        <f t="shared" si="596"/>
        <v>63612.087262381283</v>
      </c>
      <c r="W1043" s="2">
        <f t="shared" si="597"/>
        <v>352503.90077375283</v>
      </c>
      <c r="X1043" s="17">
        <f t="shared" si="598"/>
        <v>34</v>
      </c>
      <c r="Y1043" s="2">
        <f t="shared" si="599"/>
        <v>1479.4865351599999</v>
      </c>
      <c r="Z1043" s="72">
        <f t="shared" si="600"/>
        <v>5.1279400000000001E-3</v>
      </c>
      <c r="AA1043" s="2">
        <f t="shared" si="601"/>
        <v>1674.49246236</v>
      </c>
      <c r="AB1043" s="12">
        <f t="shared" si="609"/>
        <v>4.6600000000000003E-2</v>
      </c>
      <c r="AC1043" s="17">
        <f t="shared" si="602"/>
        <v>21</v>
      </c>
      <c r="AD1043" s="17">
        <v>252</v>
      </c>
      <c r="AE1043" s="13">
        <f t="shared" si="580"/>
        <v>1.00380278</v>
      </c>
      <c r="AF1043" s="2">
        <f t="shared" si="581"/>
        <v>1241.7708565299999</v>
      </c>
      <c r="AG1043" s="2">
        <f t="shared" si="603"/>
        <v>1340.49478378</v>
      </c>
      <c r="AH1043" s="3">
        <f t="shared" si="604"/>
        <v>2916.2633188899999</v>
      </c>
      <c r="AI1043" s="4" t="str">
        <f t="shared" si="582"/>
        <v>A+J=</v>
      </c>
      <c r="AJ1043" s="11">
        <f t="shared" si="610"/>
        <v>42199</v>
      </c>
      <c r="AK1043" s="11"/>
      <c r="AL1043" s="4"/>
      <c r="AQ1043" s="53"/>
      <c r="AR1043" s="53"/>
      <c r="AX1043" s="1"/>
      <c r="AY1043" s="1"/>
      <c r="AZ1043" s="1"/>
      <c r="BA1043" s="1"/>
      <c r="BB1043" s="1"/>
    </row>
    <row r="1044" spans="1:54" x14ac:dyDescent="0.2">
      <c r="A1044" s="158">
        <f t="shared" si="605"/>
        <v>42200</v>
      </c>
      <c r="B1044" s="2">
        <f t="shared" si="588"/>
        <v>351012.37435101671</v>
      </c>
      <c r="C1044" s="2">
        <f t="shared" si="606"/>
        <v>287035.30403661</v>
      </c>
      <c r="D1044" s="2">
        <f>SUM(Y1044:Y$1074)</f>
        <v>1380.94119948</v>
      </c>
      <c r="E1044" s="73">
        <f t="shared" si="589"/>
        <v>285654.36283713003</v>
      </c>
      <c r="F1044" s="88">
        <f t="shared" si="584"/>
        <v>4276.6000000000004</v>
      </c>
      <c r="G1044" s="3">
        <f>IF(AND(N1044=1,N1043&gt;1),VLOOKUP(A1043,[1]Plan1!$BK$81:$BM$259,3),G1043)</f>
        <v>4310.3900000000003</v>
      </c>
      <c r="H1044" s="11">
        <f t="shared" si="585"/>
        <v>42139</v>
      </c>
      <c r="I1044" s="11">
        <f t="shared" si="586"/>
        <v>42170</v>
      </c>
      <c r="J1044" s="12">
        <f t="shared" si="590"/>
        <v>7.9011364167795861E-3</v>
      </c>
      <c r="K1044" s="11">
        <f t="shared" si="607"/>
        <v>42230</v>
      </c>
      <c r="L1044" s="11">
        <f t="shared" si="591"/>
        <v>42230</v>
      </c>
      <c r="M1044" s="1">
        <f t="shared" si="578"/>
        <v>23</v>
      </c>
      <c r="N1044" s="1">
        <f t="shared" si="592"/>
        <v>1</v>
      </c>
      <c r="O1044" s="2">
        <f t="shared" si="593"/>
        <v>1.00034223</v>
      </c>
      <c r="P1044" s="13">
        <f t="shared" si="587"/>
        <v>1.00739896</v>
      </c>
      <c r="Q1044" s="13">
        <f t="shared" si="579"/>
        <v>1.222689012745936</v>
      </c>
      <c r="R1044" s="2">
        <f t="shared" si="583"/>
        <v>1.2231074500000001</v>
      </c>
      <c r="S1044" s="2">
        <f t="shared" si="608"/>
        <v>1.13180649</v>
      </c>
      <c r="T1044" s="2">
        <f t="shared" si="594"/>
        <v>324868.41996774997</v>
      </c>
      <c r="U1044" s="2">
        <f t="shared" si="595"/>
        <v>182.01701239984862</v>
      </c>
      <c r="V1044" s="2">
        <f t="shared" si="596"/>
        <v>63731.616473966875</v>
      </c>
      <c r="W1044" s="2">
        <f t="shared" si="597"/>
        <v>350948.93752297672</v>
      </c>
      <c r="X1044" s="17">
        <f t="shared" si="598"/>
        <v>0</v>
      </c>
      <c r="Y1044" s="2">
        <f t="shared" si="599"/>
        <v>0</v>
      </c>
      <c r="Z1044" s="72">
        <f t="shared" si="600"/>
        <v>0</v>
      </c>
      <c r="AA1044" s="2">
        <f t="shared" si="601"/>
        <v>0</v>
      </c>
      <c r="AB1044" s="12">
        <f t="shared" si="609"/>
        <v>4.6600000000000003E-2</v>
      </c>
      <c r="AC1044" s="17">
        <f t="shared" si="602"/>
        <v>1</v>
      </c>
      <c r="AD1044" s="17">
        <v>252</v>
      </c>
      <c r="AE1044" s="13">
        <f t="shared" si="580"/>
        <v>1.0001807579999999</v>
      </c>
      <c r="AF1044" s="2">
        <f t="shared" si="581"/>
        <v>58.722565850000002</v>
      </c>
      <c r="AG1044" s="2">
        <f t="shared" si="603"/>
        <v>63.436828040000002</v>
      </c>
      <c r="AH1044" s="3">
        <f t="shared" si="604"/>
        <v>0</v>
      </c>
      <c r="AI1044" s="4" t="str">
        <f t="shared" si="582"/>
        <v>A+J=</v>
      </c>
      <c r="AJ1044" s="11">
        <f t="shared" si="610"/>
        <v>42230</v>
      </c>
      <c r="AK1044" s="11"/>
      <c r="AL1044" s="4"/>
      <c r="AQ1044" s="53"/>
      <c r="AR1044" s="53"/>
      <c r="AX1044" s="1"/>
      <c r="AY1044" s="1"/>
      <c r="AZ1044" s="1"/>
      <c r="BA1044" s="1"/>
      <c r="BB1044" s="1"/>
    </row>
    <row r="1045" spans="1:54" x14ac:dyDescent="0.2">
      <c r="A1045" s="158">
        <f t="shared" si="605"/>
        <v>42201</v>
      </c>
      <c r="B1045" s="2">
        <f t="shared" si="588"/>
        <v>351195.43770021672</v>
      </c>
      <c r="C1045" s="2">
        <f t="shared" si="606"/>
        <v>287035.30403661</v>
      </c>
      <c r="D1045" s="2">
        <f>SUM(Y1045:Y$1074)</f>
        <v>1380.94119948</v>
      </c>
      <c r="E1045" s="73">
        <f t="shared" si="589"/>
        <v>285654.36283713003</v>
      </c>
      <c r="F1045" s="88">
        <f t="shared" si="584"/>
        <v>4276.6000000000004</v>
      </c>
      <c r="G1045" s="3">
        <f>IF(AND(N1045=1,N1044&gt;1),VLOOKUP(A1044,[1]Plan1!$BK$81:$BM$259,3),G1044)</f>
        <v>4310.3900000000003</v>
      </c>
      <c r="H1045" s="11">
        <f t="shared" si="585"/>
        <v>42139</v>
      </c>
      <c r="I1045" s="11">
        <f t="shared" si="586"/>
        <v>42170</v>
      </c>
      <c r="J1045" s="12">
        <f t="shared" si="590"/>
        <v>7.9011364167795861E-3</v>
      </c>
      <c r="K1045" s="11">
        <f t="shared" si="607"/>
        <v>42230</v>
      </c>
      <c r="L1045" s="11">
        <f t="shared" si="591"/>
        <v>42230</v>
      </c>
      <c r="M1045" s="1">
        <f t="shared" si="578"/>
        <v>23</v>
      </c>
      <c r="N1045" s="1">
        <f t="shared" si="592"/>
        <v>2</v>
      </c>
      <c r="O1045" s="2">
        <f t="shared" si="593"/>
        <v>1.0006845799999999</v>
      </c>
      <c r="P1045" s="13">
        <f t="shared" si="587"/>
        <v>1.00739896</v>
      </c>
      <c r="Q1045" s="13">
        <f t="shared" si="579"/>
        <v>1.222689012745936</v>
      </c>
      <c r="R1045" s="2">
        <f t="shared" si="583"/>
        <v>1.2235260400000001</v>
      </c>
      <c r="S1045" s="2">
        <f t="shared" si="608"/>
        <v>1.13180649</v>
      </c>
      <c r="T1045" s="2">
        <f t="shared" si="594"/>
        <v>324868.41996774997</v>
      </c>
      <c r="U1045" s="2">
        <f t="shared" si="595"/>
        <v>182.01701239984862</v>
      </c>
      <c r="V1045" s="2">
        <f t="shared" si="596"/>
        <v>63851.188533706867</v>
      </c>
      <c r="W1045" s="2">
        <f t="shared" si="597"/>
        <v>351068.50958271674</v>
      </c>
      <c r="X1045" s="17">
        <f t="shared" si="598"/>
        <v>0</v>
      </c>
      <c r="Y1045" s="2">
        <f t="shared" si="599"/>
        <v>0</v>
      </c>
      <c r="Z1045" s="72">
        <f t="shared" si="600"/>
        <v>0</v>
      </c>
      <c r="AA1045" s="2">
        <f t="shared" si="601"/>
        <v>0</v>
      </c>
      <c r="AB1045" s="12">
        <f t="shared" si="609"/>
        <v>4.6600000000000003E-2</v>
      </c>
      <c r="AC1045" s="17">
        <f t="shared" si="602"/>
        <v>2</v>
      </c>
      <c r="AD1045" s="17">
        <v>252</v>
      </c>
      <c r="AE1045" s="13">
        <f t="shared" si="580"/>
        <v>1.0003615480000001</v>
      </c>
      <c r="AF1045" s="2">
        <f t="shared" si="581"/>
        <v>117.4555275</v>
      </c>
      <c r="AG1045" s="2">
        <f t="shared" si="603"/>
        <v>126.9281175</v>
      </c>
      <c r="AH1045" s="3">
        <f t="shared" si="604"/>
        <v>0</v>
      </c>
      <c r="AI1045" s="4" t="str">
        <f t="shared" si="582"/>
        <v>A+J=</v>
      </c>
      <c r="AJ1045" s="11">
        <f t="shared" si="610"/>
        <v>42230</v>
      </c>
      <c r="AK1045" s="11"/>
      <c r="AL1045" s="4"/>
      <c r="AQ1045" s="53"/>
      <c r="AR1045" s="53"/>
      <c r="AX1045" s="1"/>
      <c r="AY1045" s="1"/>
      <c r="AZ1045" s="1"/>
      <c r="BA1045" s="1"/>
      <c r="BB1045" s="1"/>
    </row>
    <row r="1046" spans="1:54" x14ac:dyDescent="0.2">
      <c r="A1046" s="158">
        <f t="shared" si="605"/>
        <v>42202</v>
      </c>
      <c r="B1046" s="2">
        <f t="shared" si="588"/>
        <v>351378.59874487115</v>
      </c>
      <c r="C1046" s="2">
        <f t="shared" si="606"/>
        <v>287035.30403661</v>
      </c>
      <c r="D1046" s="2">
        <f>SUM(Y1046:Y$1074)</f>
        <v>1380.94119948</v>
      </c>
      <c r="E1046" s="73">
        <f t="shared" si="589"/>
        <v>285654.36283713003</v>
      </c>
      <c r="F1046" s="88">
        <f t="shared" si="584"/>
        <v>4276.6000000000004</v>
      </c>
      <c r="G1046" s="3">
        <f>IF(AND(N1046=1,N1045&gt;1),VLOOKUP(A1045,[1]Plan1!$BK$81:$BM$259,3),G1045)</f>
        <v>4310.3900000000003</v>
      </c>
      <c r="H1046" s="11">
        <f t="shared" si="585"/>
        <v>42139</v>
      </c>
      <c r="I1046" s="11">
        <f t="shared" si="586"/>
        <v>42170</v>
      </c>
      <c r="J1046" s="12">
        <f t="shared" si="590"/>
        <v>7.9011364167795861E-3</v>
      </c>
      <c r="K1046" s="11">
        <f t="shared" si="607"/>
        <v>42230</v>
      </c>
      <c r="L1046" s="11">
        <f t="shared" si="591"/>
        <v>42230</v>
      </c>
      <c r="M1046" s="1">
        <f t="shared" si="578"/>
        <v>23</v>
      </c>
      <c r="N1046" s="1">
        <f t="shared" si="592"/>
        <v>3</v>
      </c>
      <c r="O1046" s="2">
        <f t="shared" si="593"/>
        <v>1.00102706</v>
      </c>
      <c r="P1046" s="13">
        <f t="shared" si="587"/>
        <v>1.00739896</v>
      </c>
      <c r="Q1046" s="13">
        <f t="shared" si="579"/>
        <v>1.222689012745936</v>
      </c>
      <c r="R1046" s="2">
        <f t="shared" si="583"/>
        <v>1.2239447800000001</v>
      </c>
      <c r="S1046" s="2">
        <f t="shared" si="608"/>
        <v>1.13180649</v>
      </c>
      <c r="T1046" s="2">
        <f t="shared" si="594"/>
        <v>324868.41996774997</v>
      </c>
      <c r="U1046" s="2">
        <f t="shared" si="595"/>
        <v>182.01701239984862</v>
      </c>
      <c r="V1046" s="2">
        <f t="shared" si="596"/>
        <v>63970.803441601282</v>
      </c>
      <c r="W1046" s="2">
        <f t="shared" si="597"/>
        <v>351188.12449061114</v>
      </c>
      <c r="X1046" s="17">
        <f t="shared" si="598"/>
        <v>0</v>
      </c>
      <c r="Y1046" s="2">
        <f t="shared" si="599"/>
        <v>0</v>
      </c>
      <c r="Z1046" s="72">
        <f t="shared" si="600"/>
        <v>0</v>
      </c>
      <c r="AA1046" s="2">
        <f t="shared" si="601"/>
        <v>0</v>
      </c>
      <c r="AB1046" s="12">
        <f t="shared" si="609"/>
        <v>4.6600000000000003E-2</v>
      </c>
      <c r="AC1046" s="17">
        <f t="shared" si="602"/>
        <v>3</v>
      </c>
      <c r="AD1046" s="17">
        <v>252</v>
      </c>
      <c r="AE1046" s="13">
        <f t="shared" si="580"/>
        <v>1.0005423710000001</v>
      </c>
      <c r="AF1046" s="2">
        <f t="shared" si="581"/>
        <v>176.19920980000001</v>
      </c>
      <c r="AG1046" s="2">
        <f t="shared" si="603"/>
        <v>190.47425426000001</v>
      </c>
      <c r="AH1046" s="3">
        <f t="shared" si="604"/>
        <v>0</v>
      </c>
      <c r="AI1046" s="4" t="str">
        <f t="shared" si="582"/>
        <v>A+J=</v>
      </c>
      <c r="AJ1046" s="11">
        <f t="shared" si="610"/>
        <v>42230</v>
      </c>
      <c r="AK1046" s="11"/>
      <c r="AL1046" s="4"/>
      <c r="AQ1046" s="53"/>
      <c r="AR1046" s="53"/>
      <c r="AX1046" s="1"/>
      <c r="AY1046" s="1"/>
      <c r="AZ1046" s="1"/>
      <c r="BA1046" s="1"/>
      <c r="BB1046" s="1"/>
    </row>
    <row r="1047" spans="1:54" x14ac:dyDescent="0.2">
      <c r="A1047" s="158">
        <f t="shared" si="605"/>
        <v>42203</v>
      </c>
      <c r="B1047" s="2">
        <f t="shared" si="588"/>
        <v>351561.85180286271</v>
      </c>
      <c r="C1047" s="2">
        <f t="shared" si="606"/>
        <v>287035.30403661</v>
      </c>
      <c r="D1047" s="2">
        <f>SUM(Y1047:Y$1074)</f>
        <v>1380.94119948</v>
      </c>
      <c r="E1047" s="73">
        <f t="shared" si="589"/>
        <v>285654.36283713003</v>
      </c>
      <c r="F1047" s="88">
        <f t="shared" si="584"/>
        <v>4276.6000000000004</v>
      </c>
      <c r="G1047" s="3">
        <f>IF(AND(N1047=1,N1046&gt;1),VLOOKUP(A1046,[1]Plan1!$BK$81:$BM$259,3),G1046)</f>
        <v>4310.3900000000003</v>
      </c>
      <c r="H1047" s="11">
        <f t="shared" si="585"/>
        <v>42139</v>
      </c>
      <c r="I1047" s="11">
        <f t="shared" si="586"/>
        <v>42170</v>
      </c>
      <c r="J1047" s="12">
        <f t="shared" si="590"/>
        <v>7.9011364167795861E-3</v>
      </c>
      <c r="K1047" s="11">
        <f t="shared" si="607"/>
        <v>42230</v>
      </c>
      <c r="L1047" s="11">
        <f t="shared" si="591"/>
        <v>42230</v>
      </c>
      <c r="M1047" s="1">
        <f t="shared" ref="M1047:M1110" si="611">IF(L1047=L1046,M1046,NETWORKDAYS(L1046,L1047,$AN$194:$AN$348)-1)</f>
        <v>23</v>
      </c>
      <c r="N1047" s="1">
        <f t="shared" si="592"/>
        <v>4</v>
      </c>
      <c r="O1047" s="2">
        <f t="shared" si="593"/>
        <v>1.0013696400000001</v>
      </c>
      <c r="P1047" s="13">
        <f t="shared" si="587"/>
        <v>1.00739896</v>
      </c>
      <c r="Q1047" s="13">
        <f t="shared" si="579"/>
        <v>1.222689012745936</v>
      </c>
      <c r="R1047" s="2">
        <f t="shared" si="583"/>
        <v>1.2243636499999999</v>
      </c>
      <c r="S1047" s="2">
        <f t="shared" si="608"/>
        <v>1.13180649</v>
      </c>
      <c r="T1047" s="2">
        <f t="shared" si="594"/>
        <v>324868.41996774997</v>
      </c>
      <c r="U1047" s="2">
        <f t="shared" si="595"/>
        <v>182.01701239984862</v>
      </c>
      <c r="V1047" s="2">
        <f t="shared" si="596"/>
        <v>64090.455484562823</v>
      </c>
      <c r="W1047" s="2">
        <f t="shared" si="597"/>
        <v>351307.7765335727</v>
      </c>
      <c r="X1047" s="17">
        <f t="shared" si="598"/>
        <v>0</v>
      </c>
      <c r="Y1047" s="2">
        <f t="shared" si="599"/>
        <v>0</v>
      </c>
      <c r="Z1047" s="72">
        <f t="shared" si="600"/>
        <v>0</v>
      </c>
      <c r="AA1047" s="2">
        <f t="shared" si="601"/>
        <v>0</v>
      </c>
      <c r="AB1047" s="12">
        <f t="shared" si="609"/>
        <v>4.6600000000000003E-2</v>
      </c>
      <c r="AC1047" s="17">
        <f t="shared" si="602"/>
        <v>4</v>
      </c>
      <c r="AD1047" s="17">
        <v>252</v>
      </c>
      <c r="AE1047" s="13">
        <f t="shared" si="580"/>
        <v>1.0007232269999999</v>
      </c>
      <c r="AF1047" s="2">
        <f t="shared" si="581"/>
        <v>234.95361276</v>
      </c>
      <c r="AG1047" s="2">
        <f t="shared" si="603"/>
        <v>254.07526928999999</v>
      </c>
      <c r="AH1047" s="3">
        <f t="shared" si="604"/>
        <v>0</v>
      </c>
      <c r="AI1047" s="4" t="str">
        <f t="shared" si="582"/>
        <v>A+J=</v>
      </c>
      <c r="AJ1047" s="11">
        <f t="shared" si="610"/>
        <v>42230</v>
      </c>
      <c r="AK1047" s="11"/>
      <c r="AL1047" s="4"/>
      <c r="AQ1047" s="53"/>
      <c r="AR1047" s="53"/>
      <c r="AX1047" s="1"/>
      <c r="AY1047" s="1"/>
      <c r="AZ1047" s="1"/>
      <c r="BA1047" s="1"/>
      <c r="BB1047" s="1"/>
    </row>
    <row r="1048" spans="1:54" x14ac:dyDescent="0.2">
      <c r="A1048" s="158">
        <f t="shared" si="605"/>
        <v>42204</v>
      </c>
      <c r="B1048" s="2">
        <f t="shared" si="588"/>
        <v>351561.85180286271</v>
      </c>
      <c r="C1048" s="2">
        <f t="shared" si="606"/>
        <v>287035.30403661</v>
      </c>
      <c r="D1048" s="2">
        <f>SUM(Y1048:Y$1074)</f>
        <v>1380.94119948</v>
      </c>
      <c r="E1048" s="73">
        <f t="shared" si="589"/>
        <v>285654.36283713003</v>
      </c>
      <c r="F1048" s="88">
        <f t="shared" si="584"/>
        <v>4276.6000000000004</v>
      </c>
      <c r="G1048" s="3">
        <f>IF(AND(N1048=1,N1047&gt;1),VLOOKUP(A1047,[1]Plan1!$BK$81:$BM$259,3),G1047)</f>
        <v>4310.3900000000003</v>
      </c>
      <c r="H1048" s="11">
        <f t="shared" si="585"/>
        <v>42139</v>
      </c>
      <c r="I1048" s="11">
        <f t="shared" si="586"/>
        <v>42170</v>
      </c>
      <c r="J1048" s="12">
        <f t="shared" si="590"/>
        <v>7.9011364167795861E-3</v>
      </c>
      <c r="K1048" s="11">
        <f t="shared" si="607"/>
        <v>42230</v>
      </c>
      <c r="L1048" s="11">
        <f t="shared" si="591"/>
        <v>42230</v>
      </c>
      <c r="M1048" s="1">
        <f t="shared" si="611"/>
        <v>23</v>
      </c>
      <c r="N1048" s="1">
        <f t="shared" si="592"/>
        <v>4</v>
      </c>
      <c r="O1048" s="2">
        <f t="shared" si="593"/>
        <v>1.0013696400000001</v>
      </c>
      <c r="P1048" s="13">
        <f t="shared" si="587"/>
        <v>1.00739896</v>
      </c>
      <c r="Q1048" s="13">
        <f t="shared" si="579"/>
        <v>1.222689012745936</v>
      </c>
      <c r="R1048" s="2">
        <f t="shared" si="583"/>
        <v>1.2243636499999999</v>
      </c>
      <c r="S1048" s="2">
        <f t="shared" si="608"/>
        <v>1.13180649</v>
      </c>
      <c r="T1048" s="2">
        <f t="shared" si="594"/>
        <v>324868.41996774997</v>
      </c>
      <c r="U1048" s="2">
        <f t="shared" si="595"/>
        <v>182.01701239984862</v>
      </c>
      <c r="V1048" s="2">
        <f t="shared" si="596"/>
        <v>64090.455484562823</v>
      </c>
      <c r="W1048" s="2">
        <f t="shared" si="597"/>
        <v>351307.7765335727</v>
      </c>
      <c r="X1048" s="17">
        <f t="shared" si="598"/>
        <v>0</v>
      </c>
      <c r="Y1048" s="2">
        <f t="shared" si="599"/>
        <v>0</v>
      </c>
      <c r="Z1048" s="72">
        <f t="shared" si="600"/>
        <v>0</v>
      </c>
      <c r="AA1048" s="2">
        <f t="shared" si="601"/>
        <v>0</v>
      </c>
      <c r="AB1048" s="12">
        <f t="shared" si="609"/>
        <v>4.6600000000000003E-2</v>
      </c>
      <c r="AC1048" s="17">
        <f t="shared" si="602"/>
        <v>4</v>
      </c>
      <c r="AD1048" s="17">
        <v>252</v>
      </c>
      <c r="AE1048" s="13">
        <f t="shared" si="580"/>
        <v>1.0007232269999999</v>
      </c>
      <c r="AF1048" s="2">
        <f t="shared" si="581"/>
        <v>234.95361276</v>
      </c>
      <c r="AG1048" s="2">
        <f t="shared" si="603"/>
        <v>254.07526928999999</v>
      </c>
      <c r="AH1048" s="3">
        <f t="shared" si="604"/>
        <v>0</v>
      </c>
      <c r="AI1048" s="4" t="str">
        <f t="shared" si="582"/>
        <v>A+J=</v>
      </c>
      <c r="AJ1048" s="11">
        <f t="shared" si="610"/>
        <v>42230</v>
      </c>
      <c r="AK1048" s="11"/>
      <c r="AL1048" s="4"/>
      <c r="AQ1048" s="53"/>
      <c r="AR1048" s="53"/>
      <c r="AX1048" s="1"/>
      <c r="AY1048" s="1"/>
      <c r="AZ1048" s="1"/>
      <c r="BA1048" s="1"/>
      <c r="BB1048" s="1"/>
    </row>
    <row r="1049" spans="1:54" x14ac:dyDescent="0.2">
      <c r="A1049" s="158">
        <f t="shared" si="605"/>
        <v>42205</v>
      </c>
      <c r="B1049" s="2">
        <f t="shared" si="588"/>
        <v>351561.85180286271</v>
      </c>
      <c r="C1049" s="2">
        <f t="shared" si="606"/>
        <v>287035.30403661</v>
      </c>
      <c r="D1049" s="2">
        <f>SUM(Y1049:Y$1074)</f>
        <v>1380.94119948</v>
      </c>
      <c r="E1049" s="73">
        <f t="shared" si="589"/>
        <v>285654.36283713003</v>
      </c>
      <c r="F1049" s="88">
        <f t="shared" si="584"/>
        <v>4276.6000000000004</v>
      </c>
      <c r="G1049" s="3">
        <f>IF(AND(N1049=1,N1048&gt;1),VLOOKUP(A1048,[1]Plan1!$BK$81:$BM$259,3),G1048)</f>
        <v>4310.3900000000003</v>
      </c>
      <c r="H1049" s="11">
        <f t="shared" si="585"/>
        <v>42139</v>
      </c>
      <c r="I1049" s="11">
        <f t="shared" si="586"/>
        <v>42170</v>
      </c>
      <c r="J1049" s="12">
        <f t="shared" si="590"/>
        <v>7.9011364167795861E-3</v>
      </c>
      <c r="K1049" s="11">
        <f t="shared" si="607"/>
        <v>42230</v>
      </c>
      <c r="L1049" s="11">
        <f t="shared" si="591"/>
        <v>42230</v>
      </c>
      <c r="M1049" s="1">
        <f t="shared" si="611"/>
        <v>23</v>
      </c>
      <c r="N1049" s="1">
        <f t="shared" si="592"/>
        <v>4</v>
      </c>
      <c r="O1049" s="2">
        <f t="shared" si="593"/>
        <v>1.0013696400000001</v>
      </c>
      <c r="P1049" s="13">
        <f t="shared" si="587"/>
        <v>1.00739896</v>
      </c>
      <c r="Q1049" s="13">
        <f t="shared" si="579"/>
        <v>1.222689012745936</v>
      </c>
      <c r="R1049" s="2">
        <f t="shared" si="583"/>
        <v>1.2243636499999999</v>
      </c>
      <c r="S1049" s="2">
        <f t="shared" si="608"/>
        <v>1.13180649</v>
      </c>
      <c r="T1049" s="2">
        <f t="shared" si="594"/>
        <v>324868.41996774997</v>
      </c>
      <c r="U1049" s="2">
        <f t="shared" si="595"/>
        <v>182.01701239984862</v>
      </c>
      <c r="V1049" s="2">
        <f t="shared" si="596"/>
        <v>64090.455484562823</v>
      </c>
      <c r="W1049" s="2">
        <f t="shared" si="597"/>
        <v>351307.7765335727</v>
      </c>
      <c r="X1049" s="17">
        <f t="shared" si="598"/>
        <v>0</v>
      </c>
      <c r="Y1049" s="2">
        <f t="shared" si="599"/>
        <v>0</v>
      </c>
      <c r="Z1049" s="72">
        <f t="shared" si="600"/>
        <v>0</v>
      </c>
      <c r="AA1049" s="2">
        <f t="shared" si="601"/>
        <v>0</v>
      </c>
      <c r="AB1049" s="12">
        <f t="shared" si="609"/>
        <v>4.6600000000000003E-2</v>
      </c>
      <c r="AC1049" s="17">
        <f t="shared" si="602"/>
        <v>4</v>
      </c>
      <c r="AD1049" s="17">
        <v>252</v>
      </c>
      <c r="AE1049" s="13">
        <f t="shared" si="580"/>
        <v>1.0007232269999999</v>
      </c>
      <c r="AF1049" s="2">
        <f t="shared" si="581"/>
        <v>234.95361276</v>
      </c>
      <c r="AG1049" s="2">
        <f t="shared" si="603"/>
        <v>254.07526928999999</v>
      </c>
      <c r="AH1049" s="3">
        <f t="shared" si="604"/>
        <v>0</v>
      </c>
      <c r="AI1049" s="4" t="str">
        <f t="shared" si="582"/>
        <v>A+J=</v>
      </c>
      <c r="AJ1049" s="11">
        <f t="shared" si="610"/>
        <v>42230</v>
      </c>
      <c r="AK1049" s="11"/>
      <c r="AL1049" s="4"/>
      <c r="AQ1049" s="53"/>
      <c r="AR1049" s="53"/>
      <c r="AX1049" s="1"/>
      <c r="AY1049" s="1"/>
      <c r="AZ1049" s="1"/>
      <c r="BA1049" s="1"/>
      <c r="BB1049" s="1"/>
    </row>
    <row r="1050" spans="1:54" x14ac:dyDescent="0.2">
      <c r="A1050" s="158">
        <f t="shared" si="605"/>
        <v>42206</v>
      </c>
      <c r="B1050" s="2">
        <f t="shared" si="588"/>
        <v>351745.20513213234</v>
      </c>
      <c r="C1050" s="2">
        <f t="shared" si="606"/>
        <v>287035.30403661</v>
      </c>
      <c r="D1050" s="2">
        <f>SUM(Y1050:Y$1074)</f>
        <v>1380.94119948</v>
      </c>
      <c r="E1050" s="73">
        <f t="shared" si="589"/>
        <v>285654.36283713003</v>
      </c>
      <c r="F1050" s="88">
        <f t="shared" si="584"/>
        <v>4276.6000000000004</v>
      </c>
      <c r="G1050" s="3">
        <f>IF(AND(N1050=1,N1049&gt;1),VLOOKUP(A1049,[1]Plan1!$BK$81:$BM$259,3),G1049)</f>
        <v>4310.3900000000003</v>
      </c>
      <c r="H1050" s="11">
        <f t="shared" si="585"/>
        <v>42139</v>
      </c>
      <c r="I1050" s="11">
        <f t="shared" si="586"/>
        <v>42170</v>
      </c>
      <c r="J1050" s="12">
        <f t="shared" si="590"/>
        <v>7.9011364167795861E-3</v>
      </c>
      <c r="K1050" s="11">
        <f t="shared" si="607"/>
        <v>42230</v>
      </c>
      <c r="L1050" s="11">
        <f t="shared" si="591"/>
        <v>42230</v>
      </c>
      <c r="M1050" s="1">
        <f t="shared" si="611"/>
        <v>23</v>
      </c>
      <c r="N1050" s="1">
        <f t="shared" si="592"/>
        <v>5</v>
      </c>
      <c r="O1050" s="2">
        <f t="shared" si="593"/>
        <v>1.00171235</v>
      </c>
      <c r="P1050" s="13">
        <f t="shared" si="587"/>
        <v>1.00739896</v>
      </c>
      <c r="Q1050" s="13">
        <f t="shared" si="579"/>
        <v>1.222689012745936</v>
      </c>
      <c r="R1050" s="2">
        <f t="shared" si="583"/>
        <v>1.2247826799999999</v>
      </c>
      <c r="S1050" s="2">
        <f t="shared" si="608"/>
        <v>1.13180649</v>
      </c>
      <c r="T1050" s="2">
        <f t="shared" si="594"/>
        <v>324868.41996774997</v>
      </c>
      <c r="U1050" s="2">
        <f t="shared" si="595"/>
        <v>182.01701239984862</v>
      </c>
      <c r="V1050" s="2">
        <f t="shared" si="596"/>
        <v>64210.153232222467</v>
      </c>
      <c r="W1050" s="2">
        <f t="shared" si="597"/>
        <v>351427.47428123234</v>
      </c>
      <c r="X1050" s="17">
        <f t="shared" si="598"/>
        <v>0</v>
      </c>
      <c r="Y1050" s="2">
        <f t="shared" si="599"/>
        <v>0</v>
      </c>
      <c r="Z1050" s="72">
        <f t="shared" si="600"/>
        <v>0</v>
      </c>
      <c r="AA1050" s="2">
        <f t="shared" si="601"/>
        <v>0</v>
      </c>
      <c r="AB1050" s="12">
        <f t="shared" si="609"/>
        <v>4.6600000000000003E-2</v>
      </c>
      <c r="AC1050" s="17">
        <f t="shared" si="602"/>
        <v>5</v>
      </c>
      <c r="AD1050" s="17">
        <v>252</v>
      </c>
      <c r="AE1050" s="13">
        <f t="shared" si="580"/>
        <v>1.000904115</v>
      </c>
      <c r="AF1050" s="2">
        <f t="shared" si="581"/>
        <v>293.71841151000001</v>
      </c>
      <c r="AG1050" s="2">
        <f t="shared" si="603"/>
        <v>317.73085090000001</v>
      </c>
      <c r="AH1050" s="3">
        <f t="shared" si="604"/>
        <v>0</v>
      </c>
      <c r="AI1050" s="4" t="str">
        <f t="shared" si="582"/>
        <v>A+J=</v>
      </c>
      <c r="AJ1050" s="11">
        <f t="shared" si="610"/>
        <v>42230</v>
      </c>
      <c r="AK1050" s="11"/>
      <c r="AL1050" s="4"/>
      <c r="AQ1050" s="53"/>
      <c r="AR1050" s="53"/>
      <c r="AX1050" s="1"/>
      <c r="AY1050" s="1"/>
      <c r="AZ1050" s="1"/>
      <c r="BA1050" s="1"/>
      <c r="BB1050" s="1"/>
    </row>
    <row r="1051" spans="1:54" x14ac:dyDescent="0.2">
      <c r="A1051" s="158">
        <f t="shared" si="605"/>
        <v>42207</v>
      </c>
      <c r="B1051" s="2">
        <f t="shared" si="588"/>
        <v>351928.65054159914</v>
      </c>
      <c r="C1051" s="2">
        <f t="shared" si="606"/>
        <v>287035.30403661</v>
      </c>
      <c r="D1051" s="2">
        <f>SUM(Y1051:Y$1074)</f>
        <v>1380.94119948</v>
      </c>
      <c r="E1051" s="73">
        <f t="shared" si="589"/>
        <v>285654.36283713003</v>
      </c>
      <c r="F1051" s="88">
        <f t="shared" si="584"/>
        <v>4276.6000000000004</v>
      </c>
      <c r="G1051" s="3">
        <f>IF(AND(N1051=1,N1050&gt;1),VLOOKUP(A1050,[1]Plan1!$BK$81:$BM$259,3),G1050)</f>
        <v>4310.3900000000003</v>
      </c>
      <c r="H1051" s="11">
        <f t="shared" si="585"/>
        <v>42139</v>
      </c>
      <c r="I1051" s="11">
        <f t="shared" si="586"/>
        <v>42170</v>
      </c>
      <c r="J1051" s="12">
        <f t="shared" si="590"/>
        <v>7.9011364167795861E-3</v>
      </c>
      <c r="K1051" s="11">
        <f t="shared" si="607"/>
        <v>42230</v>
      </c>
      <c r="L1051" s="11">
        <f t="shared" si="591"/>
        <v>42230</v>
      </c>
      <c r="M1051" s="1">
        <f t="shared" si="611"/>
        <v>23</v>
      </c>
      <c r="N1051" s="1">
        <f t="shared" si="592"/>
        <v>6</v>
      </c>
      <c r="O1051" s="2">
        <f t="shared" si="593"/>
        <v>1.00205517</v>
      </c>
      <c r="P1051" s="13">
        <f t="shared" si="587"/>
        <v>1.00739896</v>
      </c>
      <c r="Q1051" s="13">
        <f t="shared" si="579"/>
        <v>1.222689012745936</v>
      </c>
      <c r="R1051" s="2">
        <f t="shared" si="583"/>
        <v>1.22520184</v>
      </c>
      <c r="S1051" s="2">
        <f t="shared" si="608"/>
        <v>1.13180649</v>
      </c>
      <c r="T1051" s="2">
        <f t="shared" si="594"/>
        <v>324868.41996774997</v>
      </c>
      <c r="U1051" s="2">
        <f t="shared" si="595"/>
        <v>182.01701239984862</v>
      </c>
      <c r="V1051" s="2">
        <f t="shared" si="596"/>
        <v>64329.888114949295</v>
      </c>
      <c r="W1051" s="2">
        <f t="shared" si="597"/>
        <v>351547.20916395914</v>
      </c>
      <c r="X1051" s="17">
        <f t="shared" si="598"/>
        <v>0</v>
      </c>
      <c r="Y1051" s="2">
        <f t="shared" si="599"/>
        <v>0</v>
      </c>
      <c r="Z1051" s="72">
        <f t="shared" si="600"/>
        <v>0</v>
      </c>
      <c r="AA1051" s="2">
        <f t="shared" si="601"/>
        <v>0</v>
      </c>
      <c r="AB1051" s="12">
        <f t="shared" si="609"/>
        <v>4.6600000000000003E-2</v>
      </c>
      <c r="AC1051" s="17">
        <f t="shared" si="602"/>
        <v>6</v>
      </c>
      <c r="AD1051" s="17">
        <v>252</v>
      </c>
      <c r="AE1051" s="13">
        <f t="shared" si="580"/>
        <v>1.0010850360000001</v>
      </c>
      <c r="AF1051" s="2">
        <f t="shared" si="581"/>
        <v>352.49393092000003</v>
      </c>
      <c r="AG1051" s="2">
        <f t="shared" si="603"/>
        <v>381.44137763999998</v>
      </c>
      <c r="AH1051" s="3">
        <f t="shared" si="604"/>
        <v>0</v>
      </c>
      <c r="AI1051" s="4" t="str">
        <f t="shared" si="582"/>
        <v>A+J=</v>
      </c>
      <c r="AJ1051" s="11">
        <f t="shared" si="610"/>
        <v>42230</v>
      </c>
      <c r="AK1051" s="11"/>
      <c r="AL1051" s="4"/>
      <c r="AQ1051" s="53"/>
      <c r="AR1051" s="53"/>
      <c r="AX1051" s="1"/>
      <c r="AY1051" s="1"/>
      <c r="AZ1051" s="1"/>
      <c r="BA1051" s="1"/>
      <c r="BB1051" s="1"/>
    </row>
    <row r="1052" spans="1:54" x14ac:dyDescent="0.2">
      <c r="A1052" s="158">
        <f t="shared" si="605"/>
        <v>42208</v>
      </c>
      <c r="B1052" s="2">
        <f t="shared" si="588"/>
        <v>352112.19378357043</v>
      </c>
      <c r="C1052" s="2">
        <f t="shared" si="606"/>
        <v>287035.30403661</v>
      </c>
      <c r="D1052" s="2">
        <f>SUM(Y1052:Y$1074)</f>
        <v>1380.94119948</v>
      </c>
      <c r="E1052" s="73">
        <f t="shared" si="589"/>
        <v>285654.36283713003</v>
      </c>
      <c r="F1052" s="88">
        <f t="shared" si="584"/>
        <v>4276.6000000000004</v>
      </c>
      <c r="G1052" s="3">
        <f>IF(AND(N1052=1,N1051&gt;1),VLOOKUP(A1051,[1]Plan1!$BK$81:$BM$259,3),G1051)</f>
        <v>4310.3900000000003</v>
      </c>
      <c r="H1052" s="11">
        <f t="shared" si="585"/>
        <v>42139</v>
      </c>
      <c r="I1052" s="11">
        <f t="shared" si="586"/>
        <v>42170</v>
      </c>
      <c r="J1052" s="12">
        <f t="shared" si="590"/>
        <v>7.9011364167795861E-3</v>
      </c>
      <c r="K1052" s="11">
        <f t="shared" si="607"/>
        <v>42230</v>
      </c>
      <c r="L1052" s="11">
        <f t="shared" si="591"/>
        <v>42230</v>
      </c>
      <c r="M1052" s="1">
        <f t="shared" si="611"/>
        <v>23</v>
      </c>
      <c r="N1052" s="1">
        <f t="shared" si="592"/>
        <v>7</v>
      </c>
      <c r="O1052" s="2">
        <f t="shared" si="593"/>
        <v>1.0023981099999999</v>
      </c>
      <c r="P1052" s="13">
        <f t="shared" si="587"/>
        <v>1.00739896</v>
      </c>
      <c r="Q1052" s="13">
        <f t="shared" si="579"/>
        <v>1.222689012745936</v>
      </c>
      <c r="R1052" s="2">
        <f t="shared" si="583"/>
        <v>1.22562115</v>
      </c>
      <c r="S1052" s="2">
        <f t="shared" si="608"/>
        <v>1.13180649</v>
      </c>
      <c r="T1052" s="2">
        <f t="shared" si="594"/>
        <v>324868.41996774997</v>
      </c>
      <c r="U1052" s="2">
        <f t="shared" si="595"/>
        <v>182.01701239984862</v>
      </c>
      <c r="V1052" s="2">
        <f t="shared" si="596"/>
        <v>64449.665845830554</v>
      </c>
      <c r="W1052" s="2">
        <f t="shared" si="597"/>
        <v>351666.98689484043</v>
      </c>
      <c r="X1052" s="17">
        <f t="shared" si="598"/>
        <v>0</v>
      </c>
      <c r="Y1052" s="2">
        <f t="shared" si="599"/>
        <v>0</v>
      </c>
      <c r="Z1052" s="72">
        <f t="shared" si="600"/>
        <v>0</v>
      </c>
      <c r="AA1052" s="2">
        <f t="shared" si="601"/>
        <v>0</v>
      </c>
      <c r="AB1052" s="12">
        <f t="shared" si="609"/>
        <v>4.6600000000000003E-2</v>
      </c>
      <c r="AC1052" s="17">
        <f t="shared" si="602"/>
        <v>7</v>
      </c>
      <c r="AD1052" s="17">
        <v>252</v>
      </c>
      <c r="AE1052" s="13">
        <f t="shared" si="580"/>
        <v>1.0012659900000001</v>
      </c>
      <c r="AF1052" s="2">
        <f t="shared" si="581"/>
        <v>411.28017098999999</v>
      </c>
      <c r="AG1052" s="2">
        <f t="shared" si="603"/>
        <v>445.20688873</v>
      </c>
      <c r="AH1052" s="3">
        <f t="shared" si="604"/>
        <v>0</v>
      </c>
      <c r="AI1052" s="4" t="str">
        <f t="shared" si="582"/>
        <v>A+J=</v>
      </c>
      <c r="AJ1052" s="11">
        <f t="shared" si="610"/>
        <v>42230</v>
      </c>
      <c r="AK1052" s="11"/>
      <c r="AL1052" s="4"/>
      <c r="AQ1052" s="53"/>
      <c r="AR1052" s="53"/>
      <c r="AX1052" s="1"/>
      <c r="AY1052" s="1"/>
      <c r="AZ1052" s="1"/>
      <c r="BA1052" s="1"/>
      <c r="BB1052" s="1"/>
    </row>
    <row r="1053" spans="1:54" x14ac:dyDescent="0.2">
      <c r="A1053" s="158">
        <f t="shared" si="605"/>
        <v>42209</v>
      </c>
      <c r="B1053" s="2">
        <f t="shared" si="588"/>
        <v>352295.83454140613</v>
      </c>
      <c r="C1053" s="2">
        <f t="shared" si="606"/>
        <v>287035.30403661</v>
      </c>
      <c r="D1053" s="2">
        <f>SUM(Y1053:Y$1074)</f>
        <v>1380.94119948</v>
      </c>
      <c r="E1053" s="73">
        <f t="shared" si="589"/>
        <v>285654.36283713003</v>
      </c>
      <c r="F1053" s="88">
        <f t="shared" si="584"/>
        <v>4276.6000000000004</v>
      </c>
      <c r="G1053" s="3">
        <f>IF(AND(N1053=1,N1052&gt;1),VLOOKUP(A1052,[1]Plan1!$BK$81:$BM$259,3),G1052)</f>
        <v>4310.3900000000003</v>
      </c>
      <c r="H1053" s="11">
        <f t="shared" si="585"/>
        <v>42139</v>
      </c>
      <c r="I1053" s="11">
        <f t="shared" si="586"/>
        <v>42170</v>
      </c>
      <c r="J1053" s="12">
        <f t="shared" si="590"/>
        <v>7.9011364167795861E-3</v>
      </c>
      <c r="K1053" s="11">
        <f t="shared" si="607"/>
        <v>42230</v>
      </c>
      <c r="L1053" s="11">
        <f t="shared" si="591"/>
        <v>42230</v>
      </c>
      <c r="M1053" s="1">
        <f t="shared" si="611"/>
        <v>23</v>
      </c>
      <c r="N1053" s="1">
        <f t="shared" si="592"/>
        <v>8</v>
      </c>
      <c r="O1053" s="2">
        <f t="shared" si="593"/>
        <v>1.00274117</v>
      </c>
      <c r="P1053" s="13">
        <f t="shared" si="587"/>
        <v>1.00739896</v>
      </c>
      <c r="Q1053" s="13">
        <f t="shared" si="579"/>
        <v>1.222689012745936</v>
      </c>
      <c r="R1053" s="2">
        <f t="shared" si="583"/>
        <v>1.2260406100000001</v>
      </c>
      <c r="S1053" s="2">
        <f t="shared" si="608"/>
        <v>1.13180649</v>
      </c>
      <c r="T1053" s="2">
        <f t="shared" si="594"/>
        <v>324868.41996774997</v>
      </c>
      <c r="U1053" s="2">
        <f t="shared" si="595"/>
        <v>182.01701239984862</v>
      </c>
      <c r="V1053" s="2">
        <f t="shared" si="596"/>
        <v>64569.486424866227</v>
      </c>
      <c r="W1053" s="2">
        <f t="shared" si="597"/>
        <v>351786.80747387611</v>
      </c>
      <c r="X1053" s="17">
        <f t="shared" si="598"/>
        <v>0</v>
      </c>
      <c r="Y1053" s="2">
        <f t="shared" si="599"/>
        <v>0</v>
      </c>
      <c r="Z1053" s="72">
        <f t="shared" si="600"/>
        <v>0</v>
      </c>
      <c r="AA1053" s="2">
        <f t="shared" si="601"/>
        <v>0</v>
      </c>
      <c r="AB1053" s="12">
        <f t="shared" si="609"/>
        <v>4.6600000000000003E-2</v>
      </c>
      <c r="AC1053" s="17">
        <f t="shared" si="602"/>
        <v>8</v>
      </c>
      <c r="AD1053" s="17">
        <v>252</v>
      </c>
      <c r="AE1053" s="13">
        <f t="shared" si="580"/>
        <v>1.001446976</v>
      </c>
      <c r="AF1053" s="2">
        <f t="shared" si="581"/>
        <v>470.07680685000003</v>
      </c>
      <c r="AG1053" s="2">
        <f t="shared" si="603"/>
        <v>509.02706753000001</v>
      </c>
      <c r="AH1053" s="3">
        <f t="shared" si="604"/>
        <v>0</v>
      </c>
      <c r="AI1053" s="4" t="str">
        <f t="shared" si="582"/>
        <v>A+J=</v>
      </c>
      <c r="AJ1053" s="11">
        <f t="shared" si="610"/>
        <v>42230</v>
      </c>
      <c r="AK1053" s="11"/>
      <c r="AL1053" s="4"/>
      <c r="AQ1053" s="53"/>
      <c r="AR1053" s="53"/>
      <c r="AX1053" s="1"/>
      <c r="AY1053" s="1"/>
      <c r="AZ1053" s="1"/>
      <c r="BA1053" s="1"/>
      <c r="BB1053" s="1"/>
    </row>
    <row r="1054" spans="1:54" x14ac:dyDescent="0.2">
      <c r="A1054" s="158">
        <f t="shared" si="605"/>
        <v>42210</v>
      </c>
      <c r="B1054" s="2">
        <f t="shared" si="588"/>
        <v>352479.56783126888</v>
      </c>
      <c r="C1054" s="2">
        <f t="shared" si="606"/>
        <v>287035.30403661</v>
      </c>
      <c r="D1054" s="2">
        <f>SUM(Y1054:Y$1074)</f>
        <v>1380.94119948</v>
      </c>
      <c r="E1054" s="73">
        <f t="shared" si="589"/>
        <v>285654.36283713003</v>
      </c>
      <c r="F1054" s="88">
        <f t="shared" si="584"/>
        <v>4276.6000000000004</v>
      </c>
      <c r="G1054" s="3">
        <f>IF(AND(N1054=1,N1053&gt;1),VLOOKUP(A1053,[1]Plan1!$BK$81:$BM$259,3),G1053)</f>
        <v>4310.3900000000003</v>
      </c>
      <c r="H1054" s="11">
        <f t="shared" si="585"/>
        <v>42139</v>
      </c>
      <c r="I1054" s="11">
        <f t="shared" si="586"/>
        <v>42170</v>
      </c>
      <c r="J1054" s="12">
        <f t="shared" si="590"/>
        <v>7.9011364167795861E-3</v>
      </c>
      <c r="K1054" s="11">
        <f t="shared" si="607"/>
        <v>42230</v>
      </c>
      <c r="L1054" s="11">
        <f t="shared" si="591"/>
        <v>42230</v>
      </c>
      <c r="M1054" s="1">
        <f t="shared" si="611"/>
        <v>23</v>
      </c>
      <c r="N1054" s="1">
        <f t="shared" si="592"/>
        <v>9</v>
      </c>
      <c r="O1054" s="2">
        <f t="shared" si="593"/>
        <v>1.00308434</v>
      </c>
      <c r="P1054" s="13">
        <f t="shared" si="587"/>
        <v>1.00739896</v>
      </c>
      <c r="Q1054" s="13">
        <f t="shared" si="579"/>
        <v>1.222689012745936</v>
      </c>
      <c r="R1054" s="2">
        <f t="shared" si="583"/>
        <v>1.2264602</v>
      </c>
      <c r="S1054" s="2">
        <f t="shared" si="608"/>
        <v>1.13180649</v>
      </c>
      <c r="T1054" s="2">
        <f t="shared" si="594"/>
        <v>324868.41996774997</v>
      </c>
      <c r="U1054" s="2">
        <f t="shared" si="595"/>
        <v>182.01701239984862</v>
      </c>
      <c r="V1054" s="2">
        <f t="shared" si="596"/>
        <v>64689.344138969034</v>
      </c>
      <c r="W1054" s="2">
        <f t="shared" si="597"/>
        <v>351906.66518797888</v>
      </c>
      <c r="X1054" s="17">
        <f t="shared" si="598"/>
        <v>0</v>
      </c>
      <c r="Y1054" s="2">
        <f t="shared" si="599"/>
        <v>0</v>
      </c>
      <c r="Z1054" s="72">
        <f t="shared" si="600"/>
        <v>0</v>
      </c>
      <c r="AA1054" s="2">
        <f t="shared" si="601"/>
        <v>0</v>
      </c>
      <c r="AB1054" s="12">
        <f t="shared" si="609"/>
        <v>4.6600000000000003E-2</v>
      </c>
      <c r="AC1054" s="17">
        <f t="shared" si="602"/>
        <v>9</v>
      </c>
      <c r="AD1054" s="17">
        <v>252</v>
      </c>
      <c r="AE1054" s="13">
        <f t="shared" si="580"/>
        <v>1.0016279960000001</v>
      </c>
      <c r="AF1054" s="2">
        <f t="shared" si="581"/>
        <v>528.88448822999999</v>
      </c>
      <c r="AG1054" s="2">
        <f t="shared" si="603"/>
        <v>572.90264329000001</v>
      </c>
      <c r="AH1054" s="3">
        <f t="shared" si="604"/>
        <v>0</v>
      </c>
      <c r="AI1054" s="4" t="str">
        <f t="shared" si="582"/>
        <v>A+J=</v>
      </c>
      <c r="AJ1054" s="11">
        <f t="shared" si="610"/>
        <v>42230</v>
      </c>
      <c r="AK1054" s="11"/>
      <c r="AL1054" s="4"/>
      <c r="AQ1054" s="53"/>
      <c r="AR1054" s="53"/>
      <c r="AX1054" s="1"/>
      <c r="AY1054" s="1"/>
      <c r="AZ1054" s="1"/>
      <c r="BA1054" s="1"/>
      <c r="BB1054" s="1"/>
    </row>
    <row r="1055" spans="1:54" x14ac:dyDescent="0.2">
      <c r="A1055" s="158">
        <f t="shared" si="605"/>
        <v>42211</v>
      </c>
      <c r="B1055" s="2">
        <f t="shared" si="588"/>
        <v>352479.56783126888</v>
      </c>
      <c r="C1055" s="2">
        <f t="shared" si="606"/>
        <v>287035.30403661</v>
      </c>
      <c r="D1055" s="2">
        <f>SUM(Y1055:Y$1074)</f>
        <v>1380.94119948</v>
      </c>
      <c r="E1055" s="73">
        <f t="shared" si="589"/>
        <v>285654.36283713003</v>
      </c>
      <c r="F1055" s="88">
        <f t="shared" si="584"/>
        <v>4276.6000000000004</v>
      </c>
      <c r="G1055" s="3">
        <f>IF(AND(N1055=1,N1054&gt;1),VLOOKUP(A1054,[1]Plan1!$BK$81:$BM$259,3),G1054)</f>
        <v>4310.3900000000003</v>
      </c>
      <c r="H1055" s="11">
        <f t="shared" si="585"/>
        <v>42139</v>
      </c>
      <c r="I1055" s="11">
        <f t="shared" si="586"/>
        <v>42170</v>
      </c>
      <c r="J1055" s="12">
        <f t="shared" si="590"/>
        <v>7.9011364167795861E-3</v>
      </c>
      <c r="K1055" s="11">
        <f t="shared" si="607"/>
        <v>42230</v>
      </c>
      <c r="L1055" s="11">
        <f t="shared" si="591"/>
        <v>42230</v>
      </c>
      <c r="M1055" s="1">
        <f t="shared" si="611"/>
        <v>23</v>
      </c>
      <c r="N1055" s="1">
        <f t="shared" si="592"/>
        <v>9</v>
      </c>
      <c r="O1055" s="2">
        <f t="shared" si="593"/>
        <v>1.00308434</v>
      </c>
      <c r="P1055" s="13">
        <f t="shared" si="587"/>
        <v>1.00739896</v>
      </c>
      <c r="Q1055" s="13">
        <f t="shared" ref="Q1055:Q1118" si="612">IF(L1055&gt;L1054,Q1054*P1055,Q1054)</f>
        <v>1.222689012745936</v>
      </c>
      <c r="R1055" s="2">
        <f t="shared" si="583"/>
        <v>1.2264602</v>
      </c>
      <c r="S1055" s="2">
        <f t="shared" si="608"/>
        <v>1.13180649</v>
      </c>
      <c r="T1055" s="2">
        <f t="shared" si="594"/>
        <v>324868.41996774997</v>
      </c>
      <c r="U1055" s="2">
        <f t="shared" si="595"/>
        <v>182.01701239984862</v>
      </c>
      <c r="V1055" s="2">
        <f t="shared" si="596"/>
        <v>64689.344138969034</v>
      </c>
      <c r="W1055" s="2">
        <f t="shared" si="597"/>
        <v>351906.66518797888</v>
      </c>
      <c r="X1055" s="17">
        <f t="shared" si="598"/>
        <v>0</v>
      </c>
      <c r="Y1055" s="2">
        <f t="shared" si="599"/>
        <v>0</v>
      </c>
      <c r="Z1055" s="72">
        <f t="shared" si="600"/>
        <v>0</v>
      </c>
      <c r="AA1055" s="2">
        <f t="shared" si="601"/>
        <v>0</v>
      </c>
      <c r="AB1055" s="12">
        <f t="shared" si="609"/>
        <v>4.6600000000000003E-2</v>
      </c>
      <c r="AC1055" s="17">
        <f t="shared" si="602"/>
        <v>9</v>
      </c>
      <c r="AD1055" s="17">
        <v>252</v>
      </c>
      <c r="AE1055" s="13">
        <f t="shared" ref="AE1055:AE1118" si="613">ROUND((1+AB1055)^TRUNC((AC1055/AD1055),9),9)</f>
        <v>1.0016279960000001</v>
      </c>
      <c r="AF1055" s="2">
        <f t="shared" si="581"/>
        <v>528.88448822999999</v>
      </c>
      <c r="AG1055" s="2">
        <f t="shared" si="603"/>
        <v>572.90264329000001</v>
      </c>
      <c r="AH1055" s="3">
        <f t="shared" si="604"/>
        <v>0</v>
      </c>
      <c r="AI1055" s="4" t="str">
        <f t="shared" si="582"/>
        <v>A+J=</v>
      </c>
      <c r="AJ1055" s="11">
        <f t="shared" si="610"/>
        <v>42230</v>
      </c>
      <c r="AK1055" s="11"/>
      <c r="AL1055" s="4"/>
      <c r="AQ1055" s="53"/>
      <c r="AR1055" s="53"/>
      <c r="AX1055" s="1"/>
      <c r="AY1055" s="1"/>
      <c r="AZ1055" s="1"/>
      <c r="BA1055" s="1"/>
      <c r="BB1055" s="1"/>
    </row>
    <row r="1056" spans="1:54" x14ac:dyDescent="0.2">
      <c r="A1056" s="158">
        <f t="shared" si="605"/>
        <v>42212</v>
      </c>
      <c r="B1056" s="2">
        <f t="shared" si="588"/>
        <v>352479.56783126888</v>
      </c>
      <c r="C1056" s="2">
        <f t="shared" si="606"/>
        <v>287035.30403661</v>
      </c>
      <c r="D1056" s="2">
        <f>SUM(Y1056:Y$1074)</f>
        <v>1380.94119948</v>
      </c>
      <c r="E1056" s="73">
        <f t="shared" si="589"/>
        <v>285654.36283713003</v>
      </c>
      <c r="F1056" s="88">
        <f t="shared" si="584"/>
        <v>4276.6000000000004</v>
      </c>
      <c r="G1056" s="3">
        <f>IF(AND(N1056=1,N1055&gt;1),VLOOKUP(A1055,[1]Plan1!$BK$81:$BM$259,3),G1055)</f>
        <v>4310.3900000000003</v>
      </c>
      <c r="H1056" s="11">
        <f t="shared" si="585"/>
        <v>42139</v>
      </c>
      <c r="I1056" s="11">
        <f t="shared" si="586"/>
        <v>42170</v>
      </c>
      <c r="J1056" s="12">
        <f t="shared" si="590"/>
        <v>7.9011364167795861E-3</v>
      </c>
      <c r="K1056" s="11">
        <f t="shared" si="607"/>
        <v>42230</v>
      </c>
      <c r="L1056" s="11">
        <f t="shared" si="591"/>
        <v>42230</v>
      </c>
      <c r="M1056" s="1">
        <f t="shared" si="611"/>
        <v>23</v>
      </c>
      <c r="N1056" s="1">
        <f t="shared" si="592"/>
        <v>9</v>
      </c>
      <c r="O1056" s="2">
        <f t="shared" si="593"/>
        <v>1.00308434</v>
      </c>
      <c r="P1056" s="13">
        <f t="shared" si="587"/>
        <v>1.00739896</v>
      </c>
      <c r="Q1056" s="13">
        <f t="shared" si="612"/>
        <v>1.222689012745936</v>
      </c>
      <c r="R1056" s="2">
        <f t="shared" si="583"/>
        <v>1.2264602</v>
      </c>
      <c r="S1056" s="2">
        <f t="shared" si="608"/>
        <v>1.13180649</v>
      </c>
      <c r="T1056" s="2">
        <f t="shared" si="594"/>
        <v>324868.41996774997</v>
      </c>
      <c r="U1056" s="2">
        <f t="shared" si="595"/>
        <v>182.01701239984862</v>
      </c>
      <c r="V1056" s="2">
        <f t="shared" si="596"/>
        <v>64689.344138969034</v>
      </c>
      <c r="W1056" s="2">
        <f t="shared" si="597"/>
        <v>351906.66518797888</v>
      </c>
      <c r="X1056" s="17">
        <f t="shared" si="598"/>
        <v>0</v>
      </c>
      <c r="Y1056" s="2">
        <f t="shared" si="599"/>
        <v>0</v>
      </c>
      <c r="Z1056" s="72">
        <f t="shared" si="600"/>
        <v>0</v>
      </c>
      <c r="AA1056" s="2">
        <f t="shared" si="601"/>
        <v>0</v>
      </c>
      <c r="AB1056" s="12">
        <f t="shared" si="609"/>
        <v>4.6600000000000003E-2</v>
      </c>
      <c r="AC1056" s="17">
        <f t="shared" si="602"/>
        <v>9</v>
      </c>
      <c r="AD1056" s="17">
        <v>252</v>
      </c>
      <c r="AE1056" s="13">
        <f t="shared" si="613"/>
        <v>1.0016279960000001</v>
      </c>
      <c r="AF1056" s="2">
        <f t="shared" si="581"/>
        <v>528.88448822999999</v>
      </c>
      <c r="AG1056" s="2">
        <f t="shared" si="603"/>
        <v>572.90264329000001</v>
      </c>
      <c r="AH1056" s="3">
        <f t="shared" si="604"/>
        <v>0</v>
      </c>
      <c r="AI1056" s="4" t="str">
        <f t="shared" si="582"/>
        <v>A+J=</v>
      </c>
      <c r="AJ1056" s="11">
        <f t="shared" si="610"/>
        <v>42230</v>
      </c>
      <c r="AK1056" s="11"/>
      <c r="AL1056" s="4"/>
      <c r="AQ1056" s="53"/>
      <c r="AR1056" s="53"/>
      <c r="AX1056" s="1"/>
      <c r="AY1056" s="1"/>
      <c r="AZ1056" s="1"/>
      <c r="BA1056" s="1"/>
      <c r="BB1056" s="1"/>
    </row>
    <row r="1057" spans="1:54" x14ac:dyDescent="0.2">
      <c r="A1057" s="158">
        <f t="shared" si="605"/>
        <v>42213</v>
      </c>
      <c r="B1057" s="2">
        <f t="shared" si="588"/>
        <v>352663.39584323252</v>
      </c>
      <c r="C1057" s="2">
        <f t="shared" si="606"/>
        <v>287035.30403661</v>
      </c>
      <c r="D1057" s="2">
        <f>SUM(Y1057:Y$1074)</f>
        <v>1380.94119948</v>
      </c>
      <c r="E1057" s="73">
        <f t="shared" si="589"/>
        <v>285654.36283713003</v>
      </c>
      <c r="F1057" s="88">
        <f t="shared" si="584"/>
        <v>4276.6000000000004</v>
      </c>
      <c r="G1057" s="3">
        <f>IF(AND(N1057=1,N1056&gt;1),VLOOKUP(A1056,[1]Plan1!$BK$81:$BM$259,3),G1056)</f>
        <v>4310.3900000000003</v>
      </c>
      <c r="H1057" s="11">
        <f t="shared" si="585"/>
        <v>42139</v>
      </c>
      <c r="I1057" s="11">
        <f t="shared" si="586"/>
        <v>42170</v>
      </c>
      <c r="J1057" s="12">
        <f t="shared" si="590"/>
        <v>7.9011364167795861E-3</v>
      </c>
      <c r="K1057" s="11">
        <f t="shared" si="607"/>
        <v>42230</v>
      </c>
      <c r="L1057" s="11">
        <f t="shared" si="591"/>
        <v>42230</v>
      </c>
      <c r="M1057" s="1">
        <f t="shared" si="611"/>
        <v>23</v>
      </c>
      <c r="N1057" s="1">
        <f t="shared" si="592"/>
        <v>10</v>
      </c>
      <c r="O1057" s="2">
        <f t="shared" si="593"/>
        <v>1.00342763</v>
      </c>
      <c r="P1057" s="13">
        <f t="shared" si="587"/>
        <v>1.00739896</v>
      </c>
      <c r="Q1057" s="13">
        <f t="shared" si="612"/>
        <v>1.222689012745936</v>
      </c>
      <c r="R1057" s="2">
        <f t="shared" si="583"/>
        <v>1.22687993</v>
      </c>
      <c r="S1057" s="2">
        <f t="shared" si="608"/>
        <v>1.13180649</v>
      </c>
      <c r="T1057" s="2">
        <f t="shared" si="594"/>
        <v>324868.41996774997</v>
      </c>
      <c r="U1057" s="2">
        <f t="shared" si="595"/>
        <v>182.01701239984862</v>
      </c>
      <c r="V1057" s="2">
        <f t="shared" si="596"/>
        <v>64809.241844682649</v>
      </c>
      <c r="W1057" s="2">
        <f t="shared" si="597"/>
        <v>352026.56289369252</v>
      </c>
      <c r="X1057" s="17">
        <f t="shared" si="598"/>
        <v>0</v>
      </c>
      <c r="Y1057" s="2">
        <f t="shared" si="599"/>
        <v>0</v>
      </c>
      <c r="Z1057" s="72">
        <f t="shared" si="600"/>
        <v>0</v>
      </c>
      <c r="AA1057" s="2">
        <f t="shared" si="601"/>
        <v>0</v>
      </c>
      <c r="AB1057" s="12">
        <f t="shared" si="609"/>
        <v>4.6600000000000003E-2</v>
      </c>
      <c r="AC1057" s="17">
        <f t="shared" si="602"/>
        <v>10</v>
      </c>
      <c r="AD1057" s="17">
        <v>252</v>
      </c>
      <c r="AE1057" s="13">
        <f t="shared" si="613"/>
        <v>1.0018090479999999</v>
      </c>
      <c r="AF1057" s="2">
        <f t="shared" ref="AF1057:AF1120" si="614">TRUNC((T1057*(AE1057-1)),8)</f>
        <v>587.70256540000003</v>
      </c>
      <c r="AG1057" s="2">
        <f t="shared" si="603"/>
        <v>636.83294953999996</v>
      </c>
      <c r="AH1057" s="3">
        <f t="shared" si="604"/>
        <v>0</v>
      </c>
      <c r="AI1057" s="4" t="str">
        <f t="shared" si="582"/>
        <v>A+J=</v>
      </c>
      <c r="AJ1057" s="11">
        <f t="shared" si="610"/>
        <v>42230</v>
      </c>
      <c r="AK1057" s="11"/>
      <c r="AL1057" s="4"/>
      <c r="AQ1057" s="53"/>
      <c r="AR1057" s="53"/>
      <c r="AX1057" s="1"/>
      <c r="AY1057" s="1"/>
      <c r="AZ1057" s="1"/>
      <c r="BA1057" s="1"/>
      <c r="BB1057" s="1"/>
    </row>
    <row r="1058" spans="1:54" x14ac:dyDescent="0.2">
      <c r="A1058" s="158">
        <f t="shared" si="605"/>
        <v>42214</v>
      </c>
      <c r="B1058" s="2">
        <f t="shared" si="588"/>
        <v>352847.32433498424</v>
      </c>
      <c r="C1058" s="2">
        <f t="shared" si="606"/>
        <v>287035.30403661</v>
      </c>
      <c r="D1058" s="2">
        <f>SUM(Y1058:Y$1074)</f>
        <v>1380.94119948</v>
      </c>
      <c r="E1058" s="73">
        <f t="shared" si="589"/>
        <v>285654.36283713003</v>
      </c>
      <c r="F1058" s="88">
        <f t="shared" si="584"/>
        <v>4276.6000000000004</v>
      </c>
      <c r="G1058" s="3">
        <f>IF(AND(N1058=1,N1057&gt;1),VLOOKUP(A1057,[1]Plan1!$BK$81:$BM$259,3),G1057)</f>
        <v>4310.3900000000003</v>
      </c>
      <c r="H1058" s="11">
        <f t="shared" si="585"/>
        <v>42139</v>
      </c>
      <c r="I1058" s="11">
        <f t="shared" si="586"/>
        <v>42170</v>
      </c>
      <c r="J1058" s="12">
        <f t="shared" si="590"/>
        <v>7.9011364167795861E-3</v>
      </c>
      <c r="K1058" s="11">
        <f t="shared" si="607"/>
        <v>42230</v>
      </c>
      <c r="L1058" s="11">
        <f t="shared" si="591"/>
        <v>42230</v>
      </c>
      <c r="M1058" s="1">
        <f t="shared" si="611"/>
        <v>23</v>
      </c>
      <c r="N1058" s="1">
        <f t="shared" si="592"/>
        <v>11</v>
      </c>
      <c r="O1058" s="2">
        <f t="shared" si="593"/>
        <v>1.0037710399999999</v>
      </c>
      <c r="P1058" s="13">
        <f t="shared" si="587"/>
        <v>1.00739896</v>
      </c>
      <c r="Q1058" s="13">
        <f t="shared" si="612"/>
        <v>1.222689012745936</v>
      </c>
      <c r="R1058" s="2">
        <f t="shared" si="583"/>
        <v>1.22729982</v>
      </c>
      <c r="S1058" s="2">
        <f t="shared" si="608"/>
        <v>1.13180649</v>
      </c>
      <c r="T1058" s="2">
        <f t="shared" si="594"/>
        <v>324868.41996774997</v>
      </c>
      <c r="U1058" s="2">
        <f t="shared" si="595"/>
        <v>182.01701239984862</v>
      </c>
      <c r="V1058" s="2">
        <f t="shared" si="596"/>
        <v>64929.185255094359</v>
      </c>
      <c r="W1058" s="2">
        <f t="shared" si="597"/>
        <v>352146.50630410423</v>
      </c>
      <c r="X1058" s="17">
        <f t="shared" si="598"/>
        <v>0</v>
      </c>
      <c r="Y1058" s="2">
        <f t="shared" si="599"/>
        <v>0</v>
      </c>
      <c r="Z1058" s="72">
        <f t="shared" si="600"/>
        <v>0</v>
      </c>
      <c r="AA1058" s="2">
        <f t="shared" si="601"/>
        <v>0</v>
      </c>
      <c r="AB1058" s="12">
        <f t="shared" si="609"/>
        <v>4.6600000000000003E-2</v>
      </c>
      <c r="AC1058" s="17">
        <f t="shared" si="602"/>
        <v>11</v>
      </c>
      <c r="AD1058" s="17">
        <v>252</v>
      </c>
      <c r="AE1058" s="13">
        <f t="shared" si="613"/>
        <v>1.001990132</v>
      </c>
      <c r="AF1058" s="2">
        <f t="shared" si="614"/>
        <v>646.53103836000003</v>
      </c>
      <c r="AG1058" s="2">
        <f t="shared" si="603"/>
        <v>700.81803088000004</v>
      </c>
      <c r="AH1058" s="3">
        <f t="shared" si="604"/>
        <v>0</v>
      </c>
      <c r="AI1058" s="4" t="str">
        <f t="shared" ref="AI1058:AI1121" si="615">AI1057</f>
        <v>A+J=</v>
      </c>
      <c r="AJ1058" s="11">
        <f t="shared" si="610"/>
        <v>42230</v>
      </c>
      <c r="AK1058" s="11"/>
      <c r="AL1058" s="4"/>
      <c r="AQ1058" s="53"/>
      <c r="AR1058" s="53"/>
      <c r="AX1058" s="1"/>
      <c r="AY1058" s="1"/>
      <c r="AZ1058" s="1"/>
      <c r="BA1058" s="1"/>
      <c r="BB1058" s="1"/>
    </row>
    <row r="1059" spans="1:54" x14ac:dyDescent="0.2">
      <c r="A1059" s="158">
        <f t="shared" si="605"/>
        <v>42215</v>
      </c>
      <c r="B1059" s="2">
        <f t="shared" si="588"/>
        <v>353031.34832189669</v>
      </c>
      <c r="C1059" s="2">
        <f t="shared" si="606"/>
        <v>287035.30403661</v>
      </c>
      <c r="D1059" s="2">
        <f>SUM(Y1059:Y$1074)</f>
        <v>1380.94119948</v>
      </c>
      <c r="E1059" s="73">
        <f t="shared" si="589"/>
        <v>285654.36283713003</v>
      </c>
      <c r="F1059" s="88">
        <f t="shared" si="584"/>
        <v>4276.6000000000004</v>
      </c>
      <c r="G1059" s="3">
        <f>IF(AND(N1059=1,N1058&gt;1),VLOOKUP(A1058,[1]Plan1!$BK$81:$BM$259,3),G1058)</f>
        <v>4310.3900000000003</v>
      </c>
      <c r="H1059" s="11">
        <f t="shared" si="585"/>
        <v>42139</v>
      </c>
      <c r="I1059" s="11">
        <f t="shared" si="586"/>
        <v>42170</v>
      </c>
      <c r="J1059" s="12">
        <f t="shared" si="590"/>
        <v>7.9011364167795861E-3</v>
      </c>
      <c r="K1059" s="11">
        <f t="shared" si="607"/>
        <v>42230</v>
      </c>
      <c r="L1059" s="11">
        <f t="shared" si="591"/>
        <v>42230</v>
      </c>
      <c r="M1059" s="1">
        <f t="shared" si="611"/>
        <v>23</v>
      </c>
      <c r="N1059" s="1">
        <f t="shared" si="592"/>
        <v>12</v>
      </c>
      <c r="O1059" s="2">
        <f t="shared" si="593"/>
        <v>1.00411457</v>
      </c>
      <c r="P1059" s="13">
        <f t="shared" si="587"/>
        <v>1.00739896</v>
      </c>
      <c r="Q1059" s="13">
        <f t="shared" si="612"/>
        <v>1.222689012745936</v>
      </c>
      <c r="R1059" s="2">
        <f t="shared" si="583"/>
        <v>1.2277198499999999</v>
      </c>
      <c r="S1059" s="2">
        <f t="shared" si="608"/>
        <v>1.13180649</v>
      </c>
      <c r="T1059" s="2">
        <f t="shared" si="594"/>
        <v>324868.41996774997</v>
      </c>
      <c r="U1059" s="2">
        <f t="shared" si="595"/>
        <v>182.01701239984862</v>
      </c>
      <c r="V1059" s="2">
        <f t="shared" si="596"/>
        <v>65049.16865711681</v>
      </c>
      <c r="W1059" s="2">
        <f t="shared" si="597"/>
        <v>352266.48970612668</v>
      </c>
      <c r="X1059" s="17">
        <f t="shared" si="598"/>
        <v>0</v>
      </c>
      <c r="Y1059" s="2">
        <f t="shared" si="599"/>
        <v>0</v>
      </c>
      <c r="Z1059" s="72">
        <f t="shared" si="600"/>
        <v>0</v>
      </c>
      <c r="AA1059" s="2">
        <f t="shared" si="601"/>
        <v>0</v>
      </c>
      <c r="AB1059" s="12">
        <f t="shared" si="609"/>
        <v>4.6600000000000003E-2</v>
      </c>
      <c r="AC1059" s="17">
        <f t="shared" si="602"/>
        <v>12</v>
      </c>
      <c r="AD1059" s="17">
        <v>252</v>
      </c>
      <c r="AE1059" s="13">
        <f t="shared" si="613"/>
        <v>1.00217125</v>
      </c>
      <c r="AF1059" s="2">
        <f t="shared" si="614"/>
        <v>705.37055684999996</v>
      </c>
      <c r="AG1059" s="2">
        <f t="shared" si="603"/>
        <v>764.85861577000003</v>
      </c>
      <c r="AH1059" s="3">
        <f t="shared" si="604"/>
        <v>0</v>
      </c>
      <c r="AI1059" s="4" t="str">
        <f t="shared" si="615"/>
        <v>A+J=</v>
      </c>
      <c r="AJ1059" s="11">
        <f t="shared" si="610"/>
        <v>42230</v>
      </c>
      <c r="AK1059" s="11"/>
      <c r="AL1059" s="4"/>
      <c r="AQ1059" s="53"/>
      <c r="AR1059" s="53"/>
      <c r="AX1059" s="1"/>
      <c r="AY1059" s="1"/>
      <c r="AZ1059" s="1"/>
      <c r="BA1059" s="1"/>
      <c r="BB1059" s="1"/>
    </row>
    <row r="1060" spans="1:54" x14ac:dyDescent="0.2">
      <c r="A1060" s="158">
        <f t="shared" si="605"/>
        <v>42216</v>
      </c>
      <c r="B1060" s="2">
        <f t="shared" si="588"/>
        <v>353215.46426990628</v>
      </c>
      <c r="C1060" s="2">
        <f t="shared" si="606"/>
        <v>287035.30403661</v>
      </c>
      <c r="D1060" s="2">
        <f>SUM(Y1060:Y$1074)</f>
        <v>1380.94119948</v>
      </c>
      <c r="E1060" s="73">
        <f t="shared" si="589"/>
        <v>285654.36283713003</v>
      </c>
      <c r="F1060" s="88">
        <f t="shared" si="584"/>
        <v>4276.6000000000004</v>
      </c>
      <c r="G1060" s="3">
        <f>IF(AND(N1060=1,N1059&gt;1),VLOOKUP(A1059,[1]Plan1!$BK$81:$BM$259,3),G1059)</f>
        <v>4310.3900000000003</v>
      </c>
      <c r="H1060" s="11">
        <f t="shared" si="585"/>
        <v>42139</v>
      </c>
      <c r="I1060" s="11">
        <f t="shared" si="586"/>
        <v>42170</v>
      </c>
      <c r="J1060" s="12">
        <f t="shared" si="590"/>
        <v>7.9011364167795861E-3</v>
      </c>
      <c r="K1060" s="11">
        <f t="shared" si="607"/>
        <v>42230</v>
      </c>
      <c r="L1060" s="11">
        <f t="shared" si="591"/>
        <v>42230</v>
      </c>
      <c r="M1060" s="1">
        <f t="shared" si="611"/>
        <v>23</v>
      </c>
      <c r="N1060" s="1">
        <f t="shared" si="592"/>
        <v>13</v>
      </c>
      <c r="O1060" s="2">
        <f t="shared" si="593"/>
        <v>1.0044582099999999</v>
      </c>
      <c r="P1060" s="13">
        <f t="shared" si="587"/>
        <v>1.00739896</v>
      </c>
      <c r="Q1060" s="13">
        <f t="shared" si="612"/>
        <v>1.222689012745936</v>
      </c>
      <c r="R1060" s="2">
        <f t="shared" si="583"/>
        <v>1.2281400099999999</v>
      </c>
      <c r="S1060" s="2">
        <f t="shared" si="608"/>
        <v>1.13180649</v>
      </c>
      <c r="T1060" s="2">
        <f t="shared" si="594"/>
        <v>324868.41996774997</v>
      </c>
      <c r="U1060" s="2">
        <f t="shared" si="595"/>
        <v>182.01701239984862</v>
      </c>
      <c r="V1060" s="2">
        <f t="shared" si="596"/>
        <v>65169.189194206461</v>
      </c>
      <c r="W1060" s="2">
        <f t="shared" si="597"/>
        <v>352386.5102432163</v>
      </c>
      <c r="X1060" s="17">
        <f t="shared" si="598"/>
        <v>0</v>
      </c>
      <c r="Y1060" s="2">
        <f t="shared" si="599"/>
        <v>0</v>
      </c>
      <c r="Z1060" s="72">
        <f t="shared" si="600"/>
        <v>0</v>
      </c>
      <c r="AA1060" s="2">
        <f t="shared" si="601"/>
        <v>0</v>
      </c>
      <c r="AB1060" s="12">
        <f t="shared" si="609"/>
        <v>4.6600000000000003E-2</v>
      </c>
      <c r="AC1060" s="17">
        <f t="shared" si="602"/>
        <v>13</v>
      </c>
      <c r="AD1060" s="17">
        <v>252</v>
      </c>
      <c r="AE1060" s="13">
        <f t="shared" si="613"/>
        <v>1.0023523999999999</v>
      </c>
      <c r="AF1060" s="2">
        <f t="shared" si="614"/>
        <v>764.22047112999996</v>
      </c>
      <c r="AG1060" s="2">
        <f t="shared" si="603"/>
        <v>828.95402668999998</v>
      </c>
      <c r="AH1060" s="3">
        <f t="shared" si="604"/>
        <v>0</v>
      </c>
      <c r="AI1060" s="4" t="str">
        <f t="shared" si="615"/>
        <v>A+J=</v>
      </c>
      <c r="AJ1060" s="11">
        <f t="shared" si="610"/>
        <v>42230</v>
      </c>
      <c r="AK1060" s="11"/>
      <c r="AL1060" s="4"/>
      <c r="AQ1060" s="53"/>
      <c r="AR1060" s="53"/>
      <c r="AX1060" s="1"/>
      <c r="AY1060" s="1"/>
      <c r="AZ1060" s="1"/>
      <c r="BA1060" s="1"/>
      <c r="BB1060" s="1"/>
    </row>
    <row r="1061" spans="1:54" x14ac:dyDescent="0.2">
      <c r="A1061" s="158">
        <f t="shared" si="605"/>
        <v>42217</v>
      </c>
      <c r="B1061" s="2">
        <f t="shared" si="588"/>
        <v>353399.67829079041</v>
      </c>
      <c r="C1061" s="2">
        <f t="shared" si="606"/>
        <v>287035.30403661</v>
      </c>
      <c r="D1061" s="2">
        <f>SUM(Y1061:Y$1074)</f>
        <v>1380.94119948</v>
      </c>
      <c r="E1061" s="73">
        <f t="shared" si="589"/>
        <v>285654.36283713003</v>
      </c>
      <c r="F1061" s="88">
        <f t="shared" si="584"/>
        <v>4276.6000000000004</v>
      </c>
      <c r="G1061" s="3">
        <f>IF(AND(N1061=1,N1060&gt;1),VLOOKUP(A1060,[1]Plan1!$BK$81:$BM$259,3),G1060)</f>
        <v>4310.3900000000003</v>
      </c>
      <c r="H1061" s="11">
        <f t="shared" si="585"/>
        <v>42139</v>
      </c>
      <c r="I1061" s="11">
        <f t="shared" si="586"/>
        <v>42170</v>
      </c>
      <c r="J1061" s="12">
        <f t="shared" si="590"/>
        <v>7.9011364167795861E-3</v>
      </c>
      <c r="K1061" s="11">
        <f t="shared" si="607"/>
        <v>42230</v>
      </c>
      <c r="L1061" s="11">
        <f t="shared" si="591"/>
        <v>42230</v>
      </c>
      <c r="M1061" s="1">
        <f t="shared" si="611"/>
        <v>23</v>
      </c>
      <c r="N1061" s="1">
        <f t="shared" si="592"/>
        <v>14</v>
      </c>
      <c r="O1061" s="2">
        <f t="shared" si="593"/>
        <v>1.0048019699999999</v>
      </c>
      <c r="P1061" s="13">
        <f t="shared" si="587"/>
        <v>1.00739896</v>
      </c>
      <c r="Q1061" s="13">
        <f t="shared" si="612"/>
        <v>1.222689012745936</v>
      </c>
      <c r="R1061" s="2">
        <f t="shared" si="583"/>
        <v>1.2285603199999999</v>
      </c>
      <c r="S1061" s="2">
        <f t="shared" si="608"/>
        <v>1.13180649</v>
      </c>
      <c r="T1061" s="2">
        <f t="shared" si="594"/>
        <v>324868.41996774997</v>
      </c>
      <c r="U1061" s="2">
        <f t="shared" si="595"/>
        <v>182.01701239984862</v>
      </c>
      <c r="V1061" s="2">
        <f t="shared" si="596"/>
        <v>65289.252579450527</v>
      </c>
      <c r="W1061" s="2">
        <f t="shared" si="597"/>
        <v>352506.57362846041</v>
      </c>
      <c r="X1061" s="17">
        <f t="shared" si="598"/>
        <v>0</v>
      </c>
      <c r="Y1061" s="2">
        <f t="shared" si="599"/>
        <v>0</v>
      </c>
      <c r="Z1061" s="72">
        <f t="shared" si="600"/>
        <v>0</v>
      </c>
      <c r="AA1061" s="2">
        <f t="shared" si="601"/>
        <v>0</v>
      </c>
      <c r="AB1061" s="12">
        <f t="shared" si="609"/>
        <v>4.6600000000000003E-2</v>
      </c>
      <c r="AC1061" s="17">
        <f t="shared" si="602"/>
        <v>14</v>
      </c>
      <c r="AD1061" s="17">
        <v>252</v>
      </c>
      <c r="AE1061" s="13">
        <f t="shared" si="613"/>
        <v>1.002533583</v>
      </c>
      <c r="AF1061" s="2">
        <f t="shared" si="614"/>
        <v>823.08110606000002</v>
      </c>
      <c r="AG1061" s="2">
        <f t="shared" si="603"/>
        <v>893.10466233</v>
      </c>
      <c r="AH1061" s="3">
        <f t="shared" si="604"/>
        <v>0</v>
      </c>
      <c r="AI1061" s="4" t="str">
        <f t="shared" si="615"/>
        <v>A+J=</v>
      </c>
      <c r="AJ1061" s="11">
        <f t="shared" si="610"/>
        <v>42230</v>
      </c>
      <c r="AK1061" s="11"/>
      <c r="AL1061" s="4"/>
      <c r="AQ1061" s="53"/>
      <c r="AR1061" s="53"/>
      <c r="AX1061" s="1"/>
      <c r="AY1061" s="1"/>
      <c r="AZ1061" s="1"/>
      <c r="BA1061" s="1"/>
      <c r="BB1061" s="1"/>
    </row>
    <row r="1062" spans="1:54" x14ac:dyDescent="0.2">
      <c r="A1062" s="158">
        <f t="shared" si="605"/>
        <v>42218</v>
      </c>
      <c r="B1062" s="2">
        <f t="shared" si="588"/>
        <v>353399.67829079041</v>
      </c>
      <c r="C1062" s="2">
        <f t="shared" si="606"/>
        <v>287035.30403661</v>
      </c>
      <c r="D1062" s="2">
        <f>SUM(Y1062:Y$1074)</f>
        <v>1380.94119948</v>
      </c>
      <c r="E1062" s="73">
        <f t="shared" si="589"/>
        <v>285654.36283713003</v>
      </c>
      <c r="F1062" s="88">
        <f t="shared" si="584"/>
        <v>4276.6000000000004</v>
      </c>
      <c r="G1062" s="3">
        <f>IF(AND(N1062=1,N1061&gt;1),VLOOKUP(A1061,[1]Plan1!$BK$81:$BM$259,3),G1061)</f>
        <v>4310.3900000000003</v>
      </c>
      <c r="H1062" s="11">
        <f t="shared" si="585"/>
        <v>42139</v>
      </c>
      <c r="I1062" s="11">
        <f t="shared" si="586"/>
        <v>42170</v>
      </c>
      <c r="J1062" s="12">
        <f t="shared" si="590"/>
        <v>7.9011364167795861E-3</v>
      </c>
      <c r="K1062" s="11">
        <f t="shared" si="607"/>
        <v>42230</v>
      </c>
      <c r="L1062" s="11">
        <f t="shared" si="591"/>
        <v>42230</v>
      </c>
      <c r="M1062" s="1">
        <f t="shared" si="611"/>
        <v>23</v>
      </c>
      <c r="N1062" s="1">
        <f t="shared" si="592"/>
        <v>14</v>
      </c>
      <c r="O1062" s="2">
        <f t="shared" si="593"/>
        <v>1.0048019699999999</v>
      </c>
      <c r="P1062" s="13">
        <f t="shared" si="587"/>
        <v>1.00739896</v>
      </c>
      <c r="Q1062" s="13">
        <f t="shared" si="612"/>
        <v>1.222689012745936</v>
      </c>
      <c r="R1062" s="2">
        <f t="shared" si="583"/>
        <v>1.2285603199999999</v>
      </c>
      <c r="S1062" s="2">
        <f t="shared" si="608"/>
        <v>1.13180649</v>
      </c>
      <c r="T1062" s="2">
        <f t="shared" si="594"/>
        <v>324868.41996774997</v>
      </c>
      <c r="U1062" s="2">
        <f t="shared" si="595"/>
        <v>182.01701239984862</v>
      </c>
      <c r="V1062" s="2">
        <f t="shared" si="596"/>
        <v>65289.252579450527</v>
      </c>
      <c r="W1062" s="2">
        <f t="shared" si="597"/>
        <v>352506.57362846041</v>
      </c>
      <c r="X1062" s="17">
        <f t="shared" si="598"/>
        <v>0</v>
      </c>
      <c r="Y1062" s="2">
        <f t="shared" si="599"/>
        <v>0</v>
      </c>
      <c r="Z1062" s="72">
        <f t="shared" si="600"/>
        <v>0</v>
      </c>
      <c r="AA1062" s="2">
        <f t="shared" si="601"/>
        <v>0</v>
      </c>
      <c r="AB1062" s="12">
        <f t="shared" si="609"/>
        <v>4.6600000000000003E-2</v>
      </c>
      <c r="AC1062" s="17">
        <f t="shared" si="602"/>
        <v>14</v>
      </c>
      <c r="AD1062" s="17">
        <v>252</v>
      </c>
      <c r="AE1062" s="13">
        <f t="shared" si="613"/>
        <v>1.002533583</v>
      </c>
      <c r="AF1062" s="2">
        <f t="shared" si="614"/>
        <v>823.08110606000002</v>
      </c>
      <c r="AG1062" s="2">
        <f t="shared" si="603"/>
        <v>893.10466233</v>
      </c>
      <c r="AH1062" s="3">
        <f t="shared" si="604"/>
        <v>0</v>
      </c>
      <c r="AI1062" s="4" t="str">
        <f t="shared" si="615"/>
        <v>A+J=</v>
      </c>
      <c r="AJ1062" s="11">
        <f t="shared" si="610"/>
        <v>42230</v>
      </c>
      <c r="AK1062" s="11"/>
      <c r="AL1062" s="4"/>
      <c r="AQ1062" s="53"/>
      <c r="AR1062" s="53"/>
      <c r="AX1062" s="1"/>
      <c r="AY1062" s="1"/>
      <c r="AZ1062" s="1"/>
      <c r="BA1062" s="1"/>
      <c r="BB1062" s="1"/>
    </row>
    <row r="1063" spans="1:54" x14ac:dyDescent="0.2">
      <c r="A1063" s="158">
        <f t="shared" si="605"/>
        <v>42219</v>
      </c>
      <c r="B1063" s="2">
        <f t="shared" si="588"/>
        <v>353399.67829079041</v>
      </c>
      <c r="C1063" s="2">
        <f t="shared" si="606"/>
        <v>287035.30403661</v>
      </c>
      <c r="D1063" s="2">
        <f>SUM(Y1063:Y$1074)</f>
        <v>1380.94119948</v>
      </c>
      <c r="E1063" s="73">
        <f t="shared" si="589"/>
        <v>285654.36283713003</v>
      </c>
      <c r="F1063" s="88">
        <f t="shared" si="584"/>
        <v>4276.6000000000004</v>
      </c>
      <c r="G1063" s="3">
        <f>IF(AND(N1063=1,N1062&gt;1),VLOOKUP(A1062,[1]Plan1!$BK$81:$BM$259,3),G1062)</f>
        <v>4310.3900000000003</v>
      </c>
      <c r="H1063" s="11">
        <f t="shared" si="585"/>
        <v>42139</v>
      </c>
      <c r="I1063" s="11">
        <f t="shared" si="586"/>
        <v>42170</v>
      </c>
      <c r="J1063" s="12">
        <f t="shared" si="590"/>
        <v>7.9011364167795861E-3</v>
      </c>
      <c r="K1063" s="11">
        <f t="shared" si="607"/>
        <v>42230</v>
      </c>
      <c r="L1063" s="11">
        <f t="shared" si="591"/>
        <v>42230</v>
      </c>
      <c r="M1063" s="1">
        <f t="shared" si="611"/>
        <v>23</v>
      </c>
      <c r="N1063" s="1">
        <f t="shared" si="592"/>
        <v>14</v>
      </c>
      <c r="O1063" s="2">
        <f t="shared" si="593"/>
        <v>1.0048019699999999</v>
      </c>
      <c r="P1063" s="13">
        <f t="shared" si="587"/>
        <v>1.00739896</v>
      </c>
      <c r="Q1063" s="13">
        <f t="shared" si="612"/>
        <v>1.222689012745936</v>
      </c>
      <c r="R1063" s="2">
        <f t="shared" si="583"/>
        <v>1.2285603199999999</v>
      </c>
      <c r="S1063" s="2">
        <f t="shared" si="608"/>
        <v>1.13180649</v>
      </c>
      <c r="T1063" s="2">
        <f t="shared" si="594"/>
        <v>324868.41996774997</v>
      </c>
      <c r="U1063" s="2">
        <f t="shared" si="595"/>
        <v>182.01701239984862</v>
      </c>
      <c r="V1063" s="2">
        <f t="shared" si="596"/>
        <v>65289.252579450527</v>
      </c>
      <c r="W1063" s="2">
        <f t="shared" si="597"/>
        <v>352506.57362846041</v>
      </c>
      <c r="X1063" s="17">
        <f t="shared" si="598"/>
        <v>0</v>
      </c>
      <c r="Y1063" s="2">
        <f t="shared" si="599"/>
        <v>0</v>
      </c>
      <c r="Z1063" s="72">
        <f t="shared" si="600"/>
        <v>0</v>
      </c>
      <c r="AA1063" s="2">
        <f t="shared" si="601"/>
        <v>0</v>
      </c>
      <c r="AB1063" s="12">
        <f t="shared" si="609"/>
        <v>4.6600000000000003E-2</v>
      </c>
      <c r="AC1063" s="17">
        <f t="shared" si="602"/>
        <v>14</v>
      </c>
      <c r="AD1063" s="17">
        <v>252</v>
      </c>
      <c r="AE1063" s="13">
        <f t="shared" si="613"/>
        <v>1.002533583</v>
      </c>
      <c r="AF1063" s="2">
        <f t="shared" si="614"/>
        <v>823.08110606000002</v>
      </c>
      <c r="AG1063" s="2">
        <f t="shared" si="603"/>
        <v>893.10466233</v>
      </c>
      <c r="AH1063" s="3">
        <f t="shared" si="604"/>
        <v>0</v>
      </c>
      <c r="AI1063" s="4" t="str">
        <f t="shared" si="615"/>
        <v>A+J=</v>
      </c>
      <c r="AJ1063" s="11">
        <f t="shared" si="610"/>
        <v>42230</v>
      </c>
      <c r="AK1063" s="11"/>
      <c r="AL1063" s="4"/>
      <c r="AQ1063" s="53"/>
      <c r="AR1063" s="53"/>
      <c r="AX1063" s="1"/>
      <c r="AY1063" s="1"/>
      <c r="AZ1063" s="1"/>
      <c r="BA1063" s="1"/>
      <c r="BB1063" s="1"/>
    </row>
    <row r="1064" spans="1:54" x14ac:dyDescent="0.2">
      <c r="A1064" s="158">
        <f t="shared" si="605"/>
        <v>42220</v>
      </c>
      <c r="B1064" s="2">
        <f t="shared" si="588"/>
        <v>353583.99006708898</v>
      </c>
      <c r="C1064" s="2">
        <f t="shared" si="606"/>
        <v>287035.30403661</v>
      </c>
      <c r="D1064" s="2">
        <f>SUM(Y1064:Y$1074)</f>
        <v>1380.94119948</v>
      </c>
      <c r="E1064" s="73">
        <f t="shared" si="589"/>
        <v>285654.36283713003</v>
      </c>
      <c r="F1064" s="88">
        <f t="shared" si="584"/>
        <v>4276.6000000000004</v>
      </c>
      <c r="G1064" s="3">
        <f>IF(AND(N1064=1,N1063&gt;1),VLOOKUP(A1063,[1]Plan1!$BK$81:$BM$259,3),G1063)</f>
        <v>4310.3900000000003</v>
      </c>
      <c r="H1064" s="11">
        <f t="shared" si="585"/>
        <v>42139</v>
      </c>
      <c r="I1064" s="11">
        <f t="shared" si="586"/>
        <v>42170</v>
      </c>
      <c r="J1064" s="12">
        <f t="shared" si="590"/>
        <v>7.9011364167795861E-3</v>
      </c>
      <c r="K1064" s="11">
        <f t="shared" si="607"/>
        <v>42230</v>
      </c>
      <c r="L1064" s="11">
        <f t="shared" si="591"/>
        <v>42230</v>
      </c>
      <c r="M1064" s="1">
        <f t="shared" si="611"/>
        <v>23</v>
      </c>
      <c r="N1064" s="1">
        <f t="shared" si="592"/>
        <v>15</v>
      </c>
      <c r="O1064" s="2">
        <f t="shared" si="593"/>
        <v>1.0051458499999999</v>
      </c>
      <c r="P1064" s="13">
        <f t="shared" si="587"/>
        <v>1.00739896</v>
      </c>
      <c r="Q1064" s="13">
        <f t="shared" si="612"/>
        <v>1.222689012745936</v>
      </c>
      <c r="R1064" s="2">
        <f t="shared" si="583"/>
        <v>1.2289807800000001</v>
      </c>
      <c r="S1064" s="2">
        <f t="shared" si="608"/>
        <v>1.13180649</v>
      </c>
      <c r="T1064" s="2">
        <f t="shared" si="594"/>
        <v>324868.41996774997</v>
      </c>
      <c r="U1064" s="2">
        <f t="shared" si="595"/>
        <v>182.01701239984862</v>
      </c>
      <c r="V1064" s="2">
        <f t="shared" si="596"/>
        <v>65409.358812849074</v>
      </c>
      <c r="W1064" s="2">
        <f t="shared" si="597"/>
        <v>352626.67986185895</v>
      </c>
      <c r="X1064" s="17">
        <f t="shared" si="598"/>
        <v>0</v>
      </c>
      <c r="Y1064" s="2">
        <f t="shared" si="599"/>
        <v>0</v>
      </c>
      <c r="Z1064" s="72">
        <f t="shared" si="600"/>
        <v>0</v>
      </c>
      <c r="AA1064" s="2">
        <f t="shared" si="601"/>
        <v>0</v>
      </c>
      <c r="AB1064" s="12">
        <f t="shared" si="609"/>
        <v>4.6600000000000003E-2</v>
      </c>
      <c r="AC1064" s="17">
        <f t="shared" si="602"/>
        <v>15</v>
      </c>
      <c r="AD1064" s="17">
        <v>252</v>
      </c>
      <c r="AE1064" s="13">
        <f t="shared" si="613"/>
        <v>1.002714798</v>
      </c>
      <c r="AF1064" s="2">
        <f t="shared" si="614"/>
        <v>881.95213679000005</v>
      </c>
      <c r="AG1064" s="2">
        <f t="shared" si="603"/>
        <v>957.31020522999995</v>
      </c>
      <c r="AH1064" s="3">
        <f t="shared" si="604"/>
        <v>0</v>
      </c>
      <c r="AI1064" s="4" t="str">
        <f t="shared" si="615"/>
        <v>A+J=</v>
      </c>
      <c r="AJ1064" s="11">
        <f t="shared" si="610"/>
        <v>42230</v>
      </c>
      <c r="AK1064" s="11"/>
      <c r="AL1064" s="4"/>
      <c r="AQ1064" s="53"/>
      <c r="AR1064" s="53"/>
      <c r="AX1064" s="1"/>
      <c r="AY1064" s="1"/>
      <c r="AZ1064" s="1"/>
      <c r="BA1064" s="1"/>
      <c r="BB1064" s="1"/>
    </row>
    <row r="1065" spans="1:54" x14ac:dyDescent="0.2">
      <c r="A1065" s="158">
        <f t="shared" si="605"/>
        <v>42221</v>
      </c>
      <c r="B1065" s="2">
        <f t="shared" si="588"/>
        <v>353768.40033913183</v>
      </c>
      <c r="C1065" s="2">
        <f t="shared" si="606"/>
        <v>287035.30403661</v>
      </c>
      <c r="D1065" s="2">
        <f>SUM(Y1065:Y$1074)</f>
        <v>1380.94119948</v>
      </c>
      <c r="E1065" s="73">
        <f t="shared" si="589"/>
        <v>285654.36283713003</v>
      </c>
      <c r="F1065" s="88">
        <f t="shared" si="584"/>
        <v>4276.6000000000004</v>
      </c>
      <c r="G1065" s="3">
        <f>IF(AND(N1065=1,N1064&gt;1),VLOOKUP(A1064,[1]Plan1!$BK$81:$BM$259,3),G1064)</f>
        <v>4310.3900000000003</v>
      </c>
      <c r="H1065" s="11">
        <f t="shared" si="585"/>
        <v>42139</v>
      </c>
      <c r="I1065" s="11">
        <f t="shared" si="586"/>
        <v>42170</v>
      </c>
      <c r="J1065" s="12">
        <f t="shared" si="590"/>
        <v>7.9011364167795861E-3</v>
      </c>
      <c r="K1065" s="11">
        <f t="shared" si="607"/>
        <v>42230</v>
      </c>
      <c r="L1065" s="11">
        <f t="shared" si="591"/>
        <v>42230</v>
      </c>
      <c r="M1065" s="1">
        <f t="shared" si="611"/>
        <v>23</v>
      </c>
      <c r="N1065" s="1">
        <f t="shared" si="592"/>
        <v>16</v>
      </c>
      <c r="O1065" s="2">
        <f t="shared" si="593"/>
        <v>1.00548985</v>
      </c>
      <c r="P1065" s="13">
        <f t="shared" si="587"/>
        <v>1.00739896</v>
      </c>
      <c r="Q1065" s="13">
        <f t="shared" si="612"/>
        <v>1.222689012745936</v>
      </c>
      <c r="R1065" s="2">
        <f t="shared" ref="R1065:R1128" si="616">TRUNC(TRUNC((O1065*Q1065),15),8)</f>
        <v>1.22940139</v>
      </c>
      <c r="S1065" s="2">
        <f t="shared" si="608"/>
        <v>1.13180649</v>
      </c>
      <c r="T1065" s="2">
        <f t="shared" si="594"/>
        <v>324868.41996774997</v>
      </c>
      <c r="U1065" s="2">
        <f t="shared" si="595"/>
        <v>182.01701239984862</v>
      </c>
      <c r="V1065" s="2">
        <f t="shared" si="596"/>
        <v>65529.507894401984</v>
      </c>
      <c r="W1065" s="2">
        <f t="shared" si="597"/>
        <v>352746.82894341182</v>
      </c>
      <c r="X1065" s="17">
        <f t="shared" si="598"/>
        <v>0</v>
      </c>
      <c r="Y1065" s="2">
        <f t="shared" si="599"/>
        <v>0</v>
      </c>
      <c r="Z1065" s="72">
        <f t="shared" si="600"/>
        <v>0</v>
      </c>
      <c r="AA1065" s="2">
        <f t="shared" si="601"/>
        <v>0</v>
      </c>
      <c r="AB1065" s="12">
        <f t="shared" si="609"/>
        <v>4.6600000000000003E-2</v>
      </c>
      <c r="AC1065" s="17">
        <f t="shared" si="602"/>
        <v>16</v>
      </c>
      <c r="AD1065" s="17">
        <v>252</v>
      </c>
      <c r="AE1065" s="13">
        <f t="shared" si="613"/>
        <v>1.0028960469999999</v>
      </c>
      <c r="AF1065" s="2">
        <f t="shared" si="614"/>
        <v>940.83421304000001</v>
      </c>
      <c r="AG1065" s="2">
        <f t="shared" si="603"/>
        <v>1021.5713957200001</v>
      </c>
      <c r="AH1065" s="3">
        <f t="shared" si="604"/>
        <v>0</v>
      </c>
      <c r="AI1065" s="4" t="str">
        <f t="shared" si="615"/>
        <v>A+J=</v>
      </c>
      <c r="AJ1065" s="11">
        <f t="shared" si="610"/>
        <v>42230</v>
      </c>
      <c r="AK1065" s="11"/>
      <c r="AL1065" s="4"/>
      <c r="AQ1065" s="53"/>
      <c r="AR1065" s="53"/>
      <c r="AX1065" s="1"/>
      <c r="AY1065" s="1"/>
      <c r="AZ1065" s="1"/>
      <c r="BA1065" s="1"/>
      <c r="BB1065" s="1"/>
    </row>
    <row r="1066" spans="1:54" x14ac:dyDescent="0.2">
      <c r="A1066" s="158">
        <f t="shared" si="605"/>
        <v>42222</v>
      </c>
      <c r="B1066" s="2">
        <f t="shared" si="588"/>
        <v>353952.90557138552</v>
      </c>
      <c r="C1066" s="2">
        <f t="shared" si="606"/>
        <v>287035.30403661</v>
      </c>
      <c r="D1066" s="2">
        <f>SUM(Y1066:Y$1074)</f>
        <v>1380.94119948</v>
      </c>
      <c r="E1066" s="73">
        <f t="shared" si="589"/>
        <v>285654.36283713003</v>
      </c>
      <c r="F1066" s="88">
        <f t="shared" ref="F1066:F1129" si="617">IF(G1066=G1065,F1065,G1065)</f>
        <v>4276.6000000000004</v>
      </c>
      <c r="G1066" s="3">
        <f>IF(AND(N1066=1,N1065&gt;1),VLOOKUP(A1065,[1]Plan1!$BK$81:$BM$259,3),G1065)</f>
        <v>4310.3900000000003</v>
      </c>
      <c r="H1066" s="11">
        <f t="shared" ref="H1066:H1129" si="618">EDATE(I1066,-1)</f>
        <v>42139</v>
      </c>
      <c r="I1066" s="11">
        <f t="shared" ref="I1066:I1129" si="619">IF(X1065&gt;0,EDATE(A1066,-1),+I1065)</f>
        <v>42170</v>
      </c>
      <c r="J1066" s="12">
        <f t="shared" si="590"/>
        <v>7.9011364167795861E-3</v>
      </c>
      <c r="K1066" s="11">
        <f t="shared" si="607"/>
        <v>42230</v>
      </c>
      <c r="L1066" s="11">
        <f t="shared" si="591"/>
        <v>42230</v>
      </c>
      <c r="M1066" s="1">
        <f t="shared" si="611"/>
        <v>23</v>
      </c>
      <c r="N1066" s="1">
        <f t="shared" si="592"/>
        <v>17</v>
      </c>
      <c r="O1066" s="2">
        <f t="shared" si="593"/>
        <v>1.0058339700000001</v>
      </c>
      <c r="P1066" s="13">
        <f t="shared" ref="P1066:P1129" si="620">IF(L1066&gt;L1065,O1065,P1065)</f>
        <v>1.00739896</v>
      </c>
      <c r="Q1066" s="13">
        <f t="shared" si="612"/>
        <v>1.222689012745936</v>
      </c>
      <c r="R1066" s="2">
        <f t="shared" si="616"/>
        <v>1.22982214</v>
      </c>
      <c r="S1066" s="2">
        <f t="shared" si="608"/>
        <v>1.13180649</v>
      </c>
      <c r="T1066" s="2">
        <f t="shared" si="594"/>
        <v>324868.41996774997</v>
      </c>
      <c r="U1066" s="2">
        <f t="shared" si="595"/>
        <v>182.01701239984862</v>
      </c>
      <c r="V1066" s="2">
        <f t="shared" si="596"/>
        <v>65649.696967565702</v>
      </c>
      <c r="W1066" s="2">
        <f t="shared" si="597"/>
        <v>352867.01801657554</v>
      </c>
      <c r="X1066" s="17">
        <f t="shared" si="598"/>
        <v>0</v>
      </c>
      <c r="Y1066" s="2">
        <f t="shared" si="599"/>
        <v>0</v>
      </c>
      <c r="Z1066" s="72">
        <f t="shared" si="600"/>
        <v>0</v>
      </c>
      <c r="AA1066" s="2">
        <f t="shared" si="601"/>
        <v>0</v>
      </c>
      <c r="AB1066" s="12">
        <f t="shared" si="609"/>
        <v>4.6600000000000003E-2</v>
      </c>
      <c r="AC1066" s="17">
        <f t="shared" si="602"/>
        <v>17</v>
      </c>
      <c r="AD1066" s="17">
        <v>252</v>
      </c>
      <c r="AE1066" s="13">
        <f t="shared" si="613"/>
        <v>1.003077328</v>
      </c>
      <c r="AF1066" s="2">
        <f t="shared" si="614"/>
        <v>999.72668508000004</v>
      </c>
      <c r="AG1066" s="2">
        <f t="shared" si="603"/>
        <v>1085.88755481</v>
      </c>
      <c r="AH1066" s="3">
        <f t="shared" si="604"/>
        <v>0</v>
      </c>
      <c r="AI1066" s="4" t="str">
        <f t="shared" si="615"/>
        <v>A+J=</v>
      </c>
      <c r="AJ1066" s="11">
        <f t="shared" si="610"/>
        <v>42230</v>
      </c>
      <c r="AK1066" s="11"/>
      <c r="AL1066" s="4"/>
      <c r="AQ1066" s="53"/>
      <c r="AR1066" s="53"/>
      <c r="AX1066" s="1"/>
      <c r="AY1066" s="1"/>
      <c r="AZ1066" s="1"/>
      <c r="BA1066" s="1"/>
      <c r="BB1066" s="1"/>
    </row>
    <row r="1067" spans="1:54" x14ac:dyDescent="0.2">
      <c r="A1067" s="158">
        <f t="shared" si="605"/>
        <v>42223</v>
      </c>
      <c r="B1067" s="2">
        <f t="shared" si="588"/>
        <v>354137.50615015009</v>
      </c>
      <c r="C1067" s="2">
        <f t="shared" si="606"/>
        <v>287035.30403661</v>
      </c>
      <c r="D1067" s="2">
        <f>SUM(Y1067:Y$1074)</f>
        <v>1380.94119948</v>
      </c>
      <c r="E1067" s="73">
        <f t="shared" si="589"/>
        <v>285654.36283713003</v>
      </c>
      <c r="F1067" s="88">
        <f t="shared" si="617"/>
        <v>4276.6000000000004</v>
      </c>
      <c r="G1067" s="3">
        <f>IF(AND(N1067=1,N1066&gt;1),VLOOKUP(A1066,[1]Plan1!$BK$81:$BM$259,3),G1066)</f>
        <v>4310.3900000000003</v>
      </c>
      <c r="H1067" s="11">
        <f t="shared" si="618"/>
        <v>42139</v>
      </c>
      <c r="I1067" s="11">
        <f t="shared" si="619"/>
        <v>42170</v>
      </c>
      <c r="J1067" s="12">
        <f t="shared" si="590"/>
        <v>7.9011364167795861E-3</v>
      </c>
      <c r="K1067" s="11">
        <f t="shared" si="607"/>
        <v>42230</v>
      </c>
      <c r="L1067" s="11">
        <f t="shared" si="591"/>
        <v>42230</v>
      </c>
      <c r="M1067" s="1">
        <f t="shared" si="611"/>
        <v>23</v>
      </c>
      <c r="N1067" s="1">
        <f t="shared" si="592"/>
        <v>18</v>
      </c>
      <c r="O1067" s="2">
        <f t="shared" si="593"/>
        <v>1.0061781999999999</v>
      </c>
      <c r="P1067" s="13">
        <f t="shared" si="620"/>
        <v>1.00739896</v>
      </c>
      <c r="Q1067" s="13">
        <f t="shared" si="612"/>
        <v>1.222689012745936</v>
      </c>
      <c r="R1067" s="2">
        <f t="shared" si="616"/>
        <v>1.23024303</v>
      </c>
      <c r="S1067" s="2">
        <f t="shared" si="608"/>
        <v>1.13180649</v>
      </c>
      <c r="T1067" s="2">
        <f t="shared" si="594"/>
        <v>324868.41996774997</v>
      </c>
      <c r="U1067" s="2">
        <f t="shared" si="595"/>
        <v>182.01701239984862</v>
      </c>
      <c r="V1067" s="2">
        <f t="shared" si="596"/>
        <v>65769.926032340212</v>
      </c>
      <c r="W1067" s="2">
        <f t="shared" si="597"/>
        <v>352987.24708135007</v>
      </c>
      <c r="X1067" s="17">
        <f t="shared" si="598"/>
        <v>0</v>
      </c>
      <c r="Y1067" s="2">
        <f t="shared" si="599"/>
        <v>0</v>
      </c>
      <c r="Z1067" s="72">
        <f t="shared" si="600"/>
        <v>0</v>
      </c>
      <c r="AA1067" s="2">
        <f t="shared" si="601"/>
        <v>0</v>
      </c>
      <c r="AB1067" s="12">
        <f t="shared" si="609"/>
        <v>4.6600000000000003E-2</v>
      </c>
      <c r="AC1067" s="17">
        <f t="shared" si="602"/>
        <v>18</v>
      </c>
      <c r="AD1067" s="17">
        <v>252</v>
      </c>
      <c r="AE1067" s="13">
        <f t="shared" si="613"/>
        <v>1.003258642</v>
      </c>
      <c r="AF1067" s="2">
        <f t="shared" si="614"/>
        <v>1058.62987778</v>
      </c>
      <c r="AG1067" s="2">
        <f t="shared" si="603"/>
        <v>1150.2590688</v>
      </c>
      <c r="AH1067" s="3">
        <f t="shared" si="604"/>
        <v>0</v>
      </c>
      <c r="AI1067" s="4" t="str">
        <f t="shared" si="615"/>
        <v>A+J=</v>
      </c>
      <c r="AJ1067" s="11">
        <f t="shared" si="610"/>
        <v>42230</v>
      </c>
      <c r="AK1067" s="11"/>
      <c r="AL1067" s="4"/>
      <c r="AQ1067" s="53"/>
      <c r="AR1067" s="53"/>
      <c r="AX1067" s="1"/>
      <c r="AY1067" s="1"/>
      <c r="AZ1067" s="1"/>
      <c r="BA1067" s="1"/>
      <c r="BB1067" s="1"/>
    </row>
    <row r="1068" spans="1:54" x14ac:dyDescent="0.2">
      <c r="A1068" s="158">
        <f t="shared" si="605"/>
        <v>42224</v>
      </c>
      <c r="B1068" s="2">
        <f t="shared" si="588"/>
        <v>354322.20175595541</v>
      </c>
      <c r="C1068" s="2">
        <f t="shared" si="606"/>
        <v>287035.30403661</v>
      </c>
      <c r="D1068" s="2">
        <f>SUM(Y1068:Y$1074)</f>
        <v>1380.94119948</v>
      </c>
      <c r="E1068" s="73">
        <f t="shared" si="589"/>
        <v>285654.36283713003</v>
      </c>
      <c r="F1068" s="88">
        <f t="shared" si="617"/>
        <v>4276.6000000000004</v>
      </c>
      <c r="G1068" s="3">
        <f>IF(AND(N1068=1,N1067&gt;1),VLOOKUP(A1067,[1]Plan1!$BK$81:$BM$259,3),G1067)</f>
        <v>4310.3900000000003</v>
      </c>
      <c r="H1068" s="11">
        <f t="shared" si="618"/>
        <v>42139</v>
      </c>
      <c r="I1068" s="11">
        <f t="shared" si="619"/>
        <v>42170</v>
      </c>
      <c r="J1068" s="12">
        <f t="shared" si="590"/>
        <v>7.9011364167795861E-3</v>
      </c>
      <c r="K1068" s="11">
        <f t="shared" si="607"/>
        <v>42230</v>
      </c>
      <c r="L1068" s="11">
        <f t="shared" si="591"/>
        <v>42230</v>
      </c>
      <c r="M1068" s="1">
        <f t="shared" si="611"/>
        <v>23</v>
      </c>
      <c r="N1068" s="1">
        <f t="shared" si="592"/>
        <v>19</v>
      </c>
      <c r="O1068" s="2">
        <f t="shared" si="593"/>
        <v>1.0065225499999999</v>
      </c>
      <c r="P1068" s="13">
        <f t="shared" si="620"/>
        <v>1.00739896</v>
      </c>
      <c r="Q1068" s="13">
        <f t="shared" si="612"/>
        <v>1.222689012745936</v>
      </c>
      <c r="R1068" s="2">
        <f t="shared" si="616"/>
        <v>1.2306640600000001</v>
      </c>
      <c r="S1068" s="2">
        <f t="shared" si="608"/>
        <v>1.13180649</v>
      </c>
      <c r="T1068" s="2">
        <f t="shared" si="594"/>
        <v>324868.41996774997</v>
      </c>
      <c r="U1068" s="2">
        <f t="shared" si="595"/>
        <v>182.01701239984862</v>
      </c>
      <c r="V1068" s="2">
        <f t="shared" si="596"/>
        <v>65890.195088725552</v>
      </c>
      <c r="W1068" s="2">
        <f t="shared" si="597"/>
        <v>353107.51613773539</v>
      </c>
      <c r="X1068" s="17">
        <f t="shared" si="598"/>
        <v>0</v>
      </c>
      <c r="Y1068" s="2">
        <f t="shared" si="599"/>
        <v>0</v>
      </c>
      <c r="Z1068" s="72">
        <f t="shared" si="600"/>
        <v>0</v>
      </c>
      <c r="AA1068" s="2">
        <f t="shared" si="601"/>
        <v>0</v>
      </c>
      <c r="AB1068" s="12">
        <f t="shared" si="609"/>
        <v>4.6600000000000003E-2</v>
      </c>
      <c r="AC1068" s="17">
        <f t="shared" si="602"/>
        <v>19</v>
      </c>
      <c r="AD1068" s="17">
        <v>252</v>
      </c>
      <c r="AE1068" s="13">
        <f t="shared" si="613"/>
        <v>1.003439988</v>
      </c>
      <c r="AF1068" s="2">
        <f t="shared" si="614"/>
        <v>1117.5434662600001</v>
      </c>
      <c r="AG1068" s="2">
        <f t="shared" si="603"/>
        <v>1214.6856182199999</v>
      </c>
      <c r="AH1068" s="3">
        <f t="shared" si="604"/>
        <v>0</v>
      </c>
      <c r="AI1068" s="4" t="str">
        <f t="shared" si="615"/>
        <v>A+J=</v>
      </c>
      <c r="AJ1068" s="11">
        <f t="shared" si="610"/>
        <v>42230</v>
      </c>
      <c r="AK1068" s="11"/>
      <c r="AL1068" s="4"/>
      <c r="AQ1068" s="53"/>
      <c r="AR1068" s="53"/>
      <c r="AX1068" s="1"/>
      <c r="AY1068" s="1"/>
      <c r="AZ1068" s="1"/>
      <c r="BA1068" s="1"/>
      <c r="BB1068" s="1"/>
    </row>
    <row r="1069" spans="1:54" x14ac:dyDescent="0.2">
      <c r="A1069" s="158">
        <f t="shared" si="605"/>
        <v>42225</v>
      </c>
      <c r="B1069" s="2">
        <f t="shared" si="588"/>
        <v>354322.20175595541</v>
      </c>
      <c r="C1069" s="2">
        <f t="shared" si="606"/>
        <v>287035.30403661</v>
      </c>
      <c r="D1069" s="2">
        <f>SUM(Y1069:Y$1074)</f>
        <v>1380.94119948</v>
      </c>
      <c r="E1069" s="73">
        <f t="shared" si="589"/>
        <v>285654.36283713003</v>
      </c>
      <c r="F1069" s="88">
        <f t="shared" si="617"/>
        <v>4276.6000000000004</v>
      </c>
      <c r="G1069" s="3">
        <f>IF(AND(N1069=1,N1068&gt;1),VLOOKUP(A1068,[1]Plan1!$BK$81:$BM$259,3),G1068)</f>
        <v>4310.3900000000003</v>
      </c>
      <c r="H1069" s="11">
        <f t="shared" si="618"/>
        <v>42139</v>
      </c>
      <c r="I1069" s="11">
        <f t="shared" si="619"/>
        <v>42170</v>
      </c>
      <c r="J1069" s="12">
        <f t="shared" si="590"/>
        <v>7.9011364167795861E-3</v>
      </c>
      <c r="K1069" s="11">
        <f t="shared" si="607"/>
        <v>42230</v>
      </c>
      <c r="L1069" s="11">
        <f t="shared" si="591"/>
        <v>42230</v>
      </c>
      <c r="M1069" s="1">
        <f t="shared" si="611"/>
        <v>23</v>
      </c>
      <c r="N1069" s="1">
        <f t="shared" si="592"/>
        <v>19</v>
      </c>
      <c r="O1069" s="2">
        <f t="shared" si="593"/>
        <v>1.0065225499999999</v>
      </c>
      <c r="P1069" s="13">
        <f t="shared" si="620"/>
        <v>1.00739896</v>
      </c>
      <c r="Q1069" s="13">
        <f t="shared" si="612"/>
        <v>1.222689012745936</v>
      </c>
      <c r="R1069" s="2">
        <f t="shared" si="616"/>
        <v>1.2306640600000001</v>
      </c>
      <c r="S1069" s="2">
        <f t="shared" si="608"/>
        <v>1.13180649</v>
      </c>
      <c r="T1069" s="2">
        <f t="shared" si="594"/>
        <v>324868.41996774997</v>
      </c>
      <c r="U1069" s="2">
        <f t="shared" si="595"/>
        <v>182.01701239984862</v>
      </c>
      <c r="V1069" s="2">
        <f t="shared" si="596"/>
        <v>65890.195088725552</v>
      </c>
      <c r="W1069" s="2">
        <f t="shared" si="597"/>
        <v>353107.51613773539</v>
      </c>
      <c r="X1069" s="17">
        <f t="shared" si="598"/>
        <v>0</v>
      </c>
      <c r="Y1069" s="2">
        <f t="shared" si="599"/>
        <v>0</v>
      </c>
      <c r="Z1069" s="72">
        <f t="shared" si="600"/>
        <v>0</v>
      </c>
      <c r="AA1069" s="2">
        <f t="shared" si="601"/>
        <v>0</v>
      </c>
      <c r="AB1069" s="12">
        <f t="shared" si="609"/>
        <v>4.6600000000000003E-2</v>
      </c>
      <c r="AC1069" s="17">
        <f t="shared" si="602"/>
        <v>19</v>
      </c>
      <c r="AD1069" s="17">
        <v>252</v>
      </c>
      <c r="AE1069" s="13">
        <f t="shared" si="613"/>
        <v>1.003439988</v>
      </c>
      <c r="AF1069" s="2">
        <f t="shared" si="614"/>
        <v>1117.5434662600001</v>
      </c>
      <c r="AG1069" s="2">
        <f t="shared" si="603"/>
        <v>1214.6856182199999</v>
      </c>
      <c r="AH1069" s="3">
        <f t="shared" si="604"/>
        <v>0</v>
      </c>
      <c r="AI1069" s="4" t="str">
        <f t="shared" si="615"/>
        <v>A+J=</v>
      </c>
      <c r="AJ1069" s="11">
        <f t="shared" si="610"/>
        <v>42230</v>
      </c>
      <c r="AK1069" s="11"/>
      <c r="AL1069" s="4"/>
      <c r="AQ1069" s="53"/>
      <c r="AR1069" s="53"/>
      <c r="AX1069" s="1"/>
      <c r="AY1069" s="1"/>
      <c r="AZ1069" s="1"/>
      <c r="BA1069" s="1"/>
      <c r="BB1069" s="1"/>
    </row>
    <row r="1070" spans="1:54" x14ac:dyDescent="0.2">
      <c r="A1070" s="158">
        <f t="shared" si="605"/>
        <v>42226</v>
      </c>
      <c r="B1070" s="2">
        <f t="shared" si="588"/>
        <v>354322.20175595541</v>
      </c>
      <c r="C1070" s="2">
        <f t="shared" si="606"/>
        <v>287035.30403661</v>
      </c>
      <c r="D1070" s="2">
        <f>SUM(Y1070:Y$1074)</f>
        <v>1380.94119948</v>
      </c>
      <c r="E1070" s="73">
        <f t="shared" si="589"/>
        <v>285654.36283713003</v>
      </c>
      <c r="F1070" s="88">
        <f t="shared" si="617"/>
        <v>4276.6000000000004</v>
      </c>
      <c r="G1070" s="3">
        <f>IF(AND(N1070=1,N1069&gt;1),VLOOKUP(A1069,[1]Plan1!$BK$81:$BM$259,3),G1069)</f>
        <v>4310.3900000000003</v>
      </c>
      <c r="H1070" s="11">
        <f t="shared" si="618"/>
        <v>42139</v>
      </c>
      <c r="I1070" s="11">
        <f t="shared" si="619"/>
        <v>42170</v>
      </c>
      <c r="J1070" s="12">
        <f t="shared" si="590"/>
        <v>7.9011364167795861E-3</v>
      </c>
      <c r="K1070" s="11">
        <f t="shared" si="607"/>
        <v>42230</v>
      </c>
      <c r="L1070" s="11">
        <f t="shared" si="591"/>
        <v>42230</v>
      </c>
      <c r="M1070" s="1">
        <f t="shared" si="611"/>
        <v>23</v>
      </c>
      <c r="N1070" s="1">
        <f t="shared" si="592"/>
        <v>19</v>
      </c>
      <c r="O1070" s="2">
        <f t="shared" si="593"/>
        <v>1.0065225499999999</v>
      </c>
      <c r="P1070" s="13">
        <f t="shared" si="620"/>
        <v>1.00739896</v>
      </c>
      <c r="Q1070" s="13">
        <f t="shared" si="612"/>
        <v>1.222689012745936</v>
      </c>
      <c r="R1070" s="2">
        <f t="shared" si="616"/>
        <v>1.2306640600000001</v>
      </c>
      <c r="S1070" s="2">
        <f t="shared" si="608"/>
        <v>1.13180649</v>
      </c>
      <c r="T1070" s="2">
        <f t="shared" si="594"/>
        <v>324868.41996774997</v>
      </c>
      <c r="U1070" s="2">
        <f t="shared" si="595"/>
        <v>182.01701239984862</v>
      </c>
      <c r="V1070" s="2">
        <f t="shared" si="596"/>
        <v>65890.195088725552</v>
      </c>
      <c r="W1070" s="2">
        <f t="shared" si="597"/>
        <v>353107.51613773539</v>
      </c>
      <c r="X1070" s="17">
        <f t="shared" si="598"/>
        <v>0</v>
      </c>
      <c r="Y1070" s="2">
        <f t="shared" si="599"/>
        <v>0</v>
      </c>
      <c r="Z1070" s="72">
        <f t="shared" si="600"/>
        <v>0</v>
      </c>
      <c r="AA1070" s="2">
        <f t="shared" si="601"/>
        <v>0</v>
      </c>
      <c r="AB1070" s="12">
        <f t="shared" si="609"/>
        <v>4.6600000000000003E-2</v>
      </c>
      <c r="AC1070" s="17">
        <f t="shared" si="602"/>
        <v>19</v>
      </c>
      <c r="AD1070" s="17">
        <v>252</v>
      </c>
      <c r="AE1070" s="13">
        <f t="shared" si="613"/>
        <v>1.003439988</v>
      </c>
      <c r="AF1070" s="2">
        <f t="shared" si="614"/>
        <v>1117.5434662600001</v>
      </c>
      <c r="AG1070" s="2">
        <f t="shared" si="603"/>
        <v>1214.6856182199999</v>
      </c>
      <c r="AH1070" s="3">
        <f t="shared" si="604"/>
        <v>0</v>
      </c>
      <c r="AI1070" s="4" t="str">
        <f t="shared" si="615"/>
        <v>A+J=</v>
      </c>
      <c r="AJ1070" s="11">
        <f t="shared" si="610"/>
        <v>42230</v>
      </c>
      <c r="AK1070" s="11"/>
      <c r="AL1070" s="4"/>
      <c r="AQ1070" s="53"/>
      <c r="AR1070" s="53"/>
      <c r="AX1070" s="1"/>
      <c r="AY1070" s="1"/>
      <c r="AZ1070" s="1"/>
      <c r="BA1070" s="1"/>
      <c r="BB1070" s="1"/>
    </row>
    <row r="1071" spans="1:54" x14ac:dyDescent="0.2">
      <c r="A1071" s="158">
        <f t="shared" si="605"/>
        <v>42227</v>
      </c>
      <c r="B1071" s="2">
        <f t="shared" si="588"/>
        <v>354506.99599545513</v>
      </c>
      <c r="C1071" s="2">
        <f t="shared" si="606"/>
        <v>287035.30403661</v>
      </c>
      <c r="D1071" s="2">
        <f>SUM(Y1071:Y$1074)</f>
        <v>1380.94119948</v>
      </c>
      <c r="E1071" s="73">
        <f t="shared" si="589"/>
        <v>285654.36283713003</v>
      </c>
      <c r="F1071" s="88">
        <f t="shared" si="617"/>
        <v>4276.6000000000004</v>
      </c>
      <c r="G1071" s="3">
        <f>IF(AND(N1071=1,N1070&gt;1),VLOOKUP(A1070,[1]Plan1!$BK$81:$BM$259,3),G1070)</f>
        <v>4310.3900000000003</v>
      </c>
      <c r="H1071" s="11">
        <f t="shared" si="618"/>
        <v>42139</v>
      </c>
      <c r="I1071" s="11">
        <f t="shared" si="619"/>
        <v>42170</v>
      </c>
      <c r="J1071" s="12">
        <f t="shared" si="590"/>
        <v>7.9011364167795861E-3</v>
      </c>
      <c r="K1071" s="11">
        <f t="shared" si="607"/>
        <v>42230</v>
      </c>
      <c r="L1071" s="11">
        <f t="shared" si="591"/>
        <v>42230</v>
      </c>
      <c r="M1071" s="1">
        <f t="shared" si="611"/>
        <v>23</v>
      </c>
      <c r="N1071" s="1">
        <f t="shared" si="592"/>
        <v>20</v>
      </c>
      <c r="O1071" s="2">
        <f t="shared" si="593"/>
        <v>1.0068670200000001</v>
      </c>
      <c r="P1071" s="13">
        <f t="shared" si="620"/>
        <v>1.00739896</v>
      </c>
      <c r="Q1071" s="13">
        <f t="shared" si="612"/>
        <v>1.222689012745936</v>
      </c>
      <c r="R1071" s="2">
        <f t="shared" si="616"/>
        <v>1.2310852400000001</v>
      </c>
      <c r="S1071" s="2">
        <f t="shared" si="608"/>
        <v>1.13180649</v>
      </c>
      <c r="T1071" s="2">
        <f t="shared" si="594"/>
        <v>324868.41996774997</v>
      </c>
      <c r="U1071" s="2">
        <f t="shared" si="595"/>
        <v>182.01701239984862</v>
      </c>
      <c r="V1071" s="2">
        <f t="shared" si="596"/>
        <v>66010.506993265299</v>
      </c>
      <c r="W1071" s="2">
        <f t="shared" si="597"/>
        <v>353227.82804227516</v>
      </c>
      <c r="X1071" s="17">
        <f t="shared" si="598"/>
        <v>0</v>
      </c>
      <c r="Y1071" s="2">
        <f t="shared" si="599"/>
        <v>0</v>
      </c>
      <c r="Z1071" s="72">
        <f t="shared" si="600"/>
        <v>0</v>
      </c>
      <c r="AA1071" s="2">
        <f t="shared" si="601"/>
        <v>0</v>
      </c>
      <c r="AB1071" s="12">
        <f t="shared" si="609"/>
        <v>4.6600000000000003E-2</v>
      </c>
      <c r="AC1071" s="17">
        <f t="shared" si="602"/>
        <v>20</v>
      </c>
      <c r="AD1071" s="17">
        <v>252</v>
      </c>
      <c r="AE1071" s="13">
        <f t="shared" si="613"/>
        <v>1.0036213679999999</v>
      </c>
      <c r="AF1071" s="2">
        <f t="shared" si="614"/>
        <v>1176.46810028</v>
      </c>
      <c r="AG1071" s="2">
        <f t="shared" si="603"/>
        <v>1279.16795318</v>
      </c>
      <c r="AH1071" s="3">
        <f t="shared" si="604"/>
        <v>0</v>
      </c>
      <c r="AI1071" s="4" t="str">
        <f t="shared" si="615"/>
        <v>A+J=</v>
      </c>
      <c r="AJ1071" s="11">
        <f t="shared" si="610"/>
        <v>42230</v>
      </c>
      <c r="AK1071" s="11"/>
      <c r="AL1071" s="4"/>
      <c r="AQ1071" s="53"/>
      <c r="AR1071" s="53"/>
      <c r="AX1071" s="1"/>
      <c r="AY1071" s="1"/>
      <c r="AZ1071" s="1"/>
      <c r="BA1071" s="1"/>
      <c r="BB1071" s="1"/>
    </row>
    <row r="1072" spans="1:54" x14ac:dyDescent="0.2">
      <c r="A1072" s="158">
        <f t="shared" si="605"/>
        <v>42228</v>
      </c>
      <c r="B1072" s="2">
        <f t="shared" si="588"/>
        <v>354691.88246272202</v>
      </c>
      <c r="C1072" s="2">
        <f t="shared" si="606"/>
        <v>287035.30403661</v>
      </c>
      <c r="D1072" s="2">
        <f>SUM(Y1072:Y$1074)</f>
        <v>1380.94119948</v>
      </c>
      <c r="E1072" s="73">
        <f t="shared" si="589"/>
        <v>285654.36283713003</v>
      </c>
      <c r="F1072" s="88">
        <f t="shared" si="617"/>
        <v>4276.6000000000004</v>
      </c>
      <c r="G1072" s="3">
        <f>IF(AND(N1072=1,N1071&gt;1),VLOOKUP(A1071,[1]Plan1!$BK$81:$BM$259,3),G1071)</f>
        <v>4310.3900000000003</v>
      </c>
      <c r="H1072" s="11">
        <f t="shared" si="618"/>
        <v>42139</v>
      </c>
      <c r="I1072" s="11">
        <f t="shared" si="619"/>
        <v>42170</v>
      </c>
      <c r="J1072" s="12">
        <f t="shared" si="590"/>
        <v>7.9011364167795861E-3</v>
      </c>
      <c r="K1072" s="11">
        <f t="shared" si="607"/>
        <v>42230</v>
      </c>
      <c r="L1072" s="11">
        <f t="shared" si="591"/>
        <v>42230</v>
      </c>
      <c r="M1072" s="1">
        <f t="shared" si="611"/>
        <v>23</v>
      </c>
      <c r="N1072" s="1">
        <f t="shared" si="592"/>
        <v>21</v>
      </c>
      <c r="O1072" s="2">
        <f t="shared" si="593"/>
        <v>1.0072116</v>
      </c>
      <c r="P1072" s="13">
        <f t="shared" si="620"/>
        <v>1.00739896</v>
      </c>
      <c r="Q1072" s="13">
        <f t="shared" si="612"/>
        <v>1.222689012745936</v>
      </c>
      <c r="R1072" s="2">
        <f t="shared" si="616"/>
        <v>1.23150655</v>
      </c>
      <c r="S1072" s="2">
        <f t="shared" si="608"/>
        <v>1.13180649</v>
      </c>
      <c r="T1072" s="2">
        <f t="shared" si="594"/>
        <v>324868.41996774997</v>
      </c>
      <c r="U1072" s="2">
        <f t="shared" si="595"/>
        <v>182.01701239984862</v>
      </c>
      <c r="V1072" s="2">
        <f t="shared" si="596"/>
        <v>66130.85603287218</v>
      </c>
      <c r="W1072" s="2">
        <f t="shared" si="597"/>
        <v>353348.17708188202</v>
      </c>
      <c r="X1072" s="17">
        <f t="shared" si="598"/>
        <v>0</v>
      </c>
      <c r="Y1072" s="2">
        <f t="shared" si="599"/>
        <v>0</v>
      </c>
      <c r="Z1072" s="72">
        <f t="shared" si="600"/>
        <v>0</v>
      </c>
      <c r="AA1072" s="2">
        <f t="shared" si="601"/>
        <v>0</v>
      </c>
      <c r="AB1072" s="12">
        <f t="shared" si="609"/>
        <v>4.6600000000000003E-2</v>
      </c>
      <c r="AC1072" s="17">
        <f t="shared" si="602"/>
        <v>21</v>
      </c>
      <c r="AD1072" s="17">
        <v>252</v>
      </c>
      <c r="AE1072" s="13">
        <f t="shared" si="613"/>
        <v>1.00380278</v>
      </c>
      <c r="AF1072" s="2">
        <f t="shared" si="614"/>
        <v>1235.40313008</v>
      </c>
      <c r="AG1072" s="2">
        <f t="shared" si="603"/>
        <v>1343.7053808400001</v>
      </c>
      <c r="AH1072" s="3">
        <f t="shared" si="604"/>
        <v>0</v>
      </c>
      <c r="AI1072" s="4" t="str">
        <f t="shared" si="615"/>
        <v>A+J=</v>
      </c>
      <c r="AJ1072" s="11">
        <f t="shared" si="610"/>
        <v>42230</v>
      </c>
      <c r="AK1072" s="11"/>
      <c r="AL1072" s="4"/>
      <c r="AQ1072" s="53"/>
      <c r="AR1072" s="53"/>
      <c r="AX1072" s="1"/>
      <c r="AY1072" s="1"/>
      <c r="AZ1072" s="1"/>
      <c r="BA1072" s="1"/>
      <c r="BB1072" s="1"/>
    </row>
    <row r="1073" spans="1:154" x14ac:dyDescent="0.2">
      <c r="A1073" s="158">
        <f t="shared" si="605"/>
        <v>42229</v>
      </c>
      <c r="B1073" s="2">
        <f t="shared" si="588"/>
        <v>354876.870146767</v>
      </c>
      <c r="C1073" s="2">
        <f t="shared" si="606"/>
        <v>287035.30403661</v>
      </c>
      <c r="D1073" s="2">
        <f>SUM(Y1073:Y$1074)</f>
        <v>1380.94119948</v>
      </c>
      <c r="E1073" s="73">
        <f t="shared" si="589"/>
        <v>285654.36283713003</v>
      </c>
      <c r="F1073" s="88">
        <f t="shared" si="617"/>
        <v>4276.6000000000004</v>
      </c>
      <c r="G1073" s="3">
        <f>IF(AND(N1073=1,N1072&gt;1),VLOOKUP(A1072,[1]Plan1!$BK$81:$BM$259,3),G1072)</f>
        <v>4310.3900000000003</v>
      </c>
      <c r="H1073" s="11">
        <f t="shared" si="618"/>
        <v>42139</v>
      </c>
      <c r="I1073" s="11">
        <f t="shared" si="619"/>
        <v>42170</v>
      </c>
      <c r="J1073" s="12">
        <f t="shared" si="590"/>
        <v>7.9011364167795861E-3</v>
      </c>
      <c r="K1073" s="11">
        <f t="shared" si="607"/>
        <v>42230</v>
      </c>
      <c r="L1073" s="11">
        <f t="shared" si="591"/>
        <v>42230</v>
      </c>
      <c r="M1073" s="1">
        <f t="shared" si="611"/>
        <v>23</v>
      </c>
      <c r="N1073" s="1">
        <f t="shared" si="592"/>
        <v>22</v>
      </c>
      <c r="O1073" s="2">
        <f t="shared" si="593"/>
        <v>1.00755631</v>
      </c>
      <c r="P1073" s="13">
        <f t="shared" si="620"/>
        <v>1.00739896</v>
      </c>
      <c r="Q1073" s="13">
        <f t="shared" si="612"/>
        <v>1.222689012745936</v>
      </c>
      <c r="R1073" s="2">
        <f t="shared" si="616"/>
        <v>1.23192802</v>
      </c>
      <c r="S1073" s="2">
        <f t="shared" si="608"/>
        <v>1.13180649</v>
      </c>
      <c r="T1073" s="2">
        <f t="shared" si="594"/>
        <v>324868.41996774997</v>
      </c>
      <c r="U1073" s="2">
        <f t="shared" si="595"/>
        <v>182.01701239984862</v>
      </c>
      <c r="V1073" s="2">
        <f t="shared" si="596"/>
        <v>66251.250777177149</v>
      </c>
      <c r="W1073" s="2">
        <f t="shared" si="597"/>
        <v>353468.57182618702</v>
      </c>
      <c r="X1073" s="17">
        <f t="shared" si="598"/>
        <v>0</v>
      </c>
      <c r="Y1073" s="2">
        <f t="shared" si="599"/>
        <v>0</v>
      </c>
      <c r="Z1073" s="72">
        <f t="shared" si="600"/>
        <v>0</v>
      </c>
      <c r="AA1073" s="2">
        <f t="shared" si="601"/>
        <v>0</v>
      </c>
      <c r="AB1073" s="12">
        <f t="shared" si="609"/>
        <v>4.6600000000000003E-2</v>
      </c>
      <c r="AC1073" s="17">
        <f t="shared" si="602"/>
        <v>22</v>
      </c>
      <c r="AD1073" s="17">
        <v>252</v>
      </c>
      <c r="AE1073" s="13">
        <f t="shared" si="613"/>
        <v>1.003984225</v>
      </c>
      <c r="AF1073" s="2">
        <f t="shared" si="614"/>
        <v>1294.34888054</v>
      </c>
      <c r="AG1073" s="2">
        <f t="shared" si="603"/>
        <v>1408.2983205800001</v>
      </c>
      <c r="AH1073" s="3">
        <f t="shared" si="604"/>
        <v>0</v>
      </c>
      <c r="AI1073" s="4" t="str">
        <f t="shared" si="615"/>
        <v>A+J=</v>
      </c>
      <c r="AJ1073" s="11">
        <f t="shared" si="610"/>
        <v>42230</v>
      </c>
      <c r="AK1073" s="11"/>
      <c r="AL1073" s="4"/>
      <c r="AQ1073" s="53"/>
      <c r="AR1073" s="53"/>
      <c r="AX1073" s="1"/>
      <c r="AY1073" s="1"/>
      <c r="AZ1073" s="1"/>
      <c r="BA1073" s="1"/>
      <c r="BB1073" s="1"/>
    </row>
    <row r="1074" spans="1:154" x14ac:dyDescent="0.2">
      <c r="A1074" s="157">
        <f t="shared" si="605"/>
        <v>42230</v>
      </c>
      <c r="B1074" s="90">
        <f t="shared" si="588"/>
        <v>355061.9533475028</v>
      </c>
      <c r="C1074" s="90">
        <f t="shared" si="606"/>
        <v>287035.30403661</v>
      </c>
      <c r="D1074" s="90">
        <f>SUM(Y1074:Y$1074)</f>
        <v>1380.94119948</v>
      </c>
      <c r="E1074" s="91">
        <f t="shared" si="589"/>
        <v>285654.36283713003</v>
      </c>
      <c r="F1074" s="92">
        <f t="shared" si="617"/>
        <v>4276.6000000000004</v>
      </c>
      <c r="G1074" s="3">
        <f>IF(AND(N1074=1,N1073&gt;1),VLOOKUP(A1073,[1]Plan1!$BK$81:$BM$259,3),G1073)</f>
        <v>4310.3900000000003</v>
      </c>
      <c r="H1074" s="62">
        <f t="shared" si="618"/>
        <v>42139</v>
      </c>
      <c r="I1074" s="62">
        <f t="shared" si="619"/>
        <v>42170</v>
      </c>
      <c r="J1074" s="74">
        <f t="shared" si="590"/>
        <v>7.9011364167795861E-3</v>
      </c>
      <c r="K1074" s="62">
        <f t="shared" si="607"/>
        <v>42261</v>
      </c>
      <c r="L1074" s="62">
        <f t="shared" si="591"/>
        <v>42230</v>
      </c>
      <c r="M1074" s="63">
        <f t="shared" si="611"/>
        <v>23</v>
      </c>
      <c r="N1074" s="63">
        <f t="shared" si="592"/>
        <v>23</v>
      </c>
      <c r="O1074" s="90">
        <f t="shared" si="593"/>
        <v>1.00790113</v>
      </c>
      <c r="P1074" s="93">
        <f t="shared" si="620"/>
        <v>1.00739896</v>
      </c>
      <c r="Q1074" s="93">
        <f t="shared" si="612"/>
        <v>1.222689012745936</v>
      </c>
      <c r="R1074" s="90">
        <f t="shared" si="616"/>
        <v>1.2323496300000001</v>
      </c>
      <c r="S1074" s="2">
        <f t="shared" si="608"/>
        <v>1.13180649</v>
      </c>
      <c r="T1074" s="90">
        <f t="shared" si="594"/>
        <v>324868.41996774997</v>
      </c>
      <c r="U1074" s="90">
        <f t="shared" si="595"/>
        <v>182.01701239984862</v>
      </c>
      <c r="V1074" s="90">
        <f t="shared" si="596"/>
        <v>66371.685513092933</v>
      </c>
      <c r="W1074" s="90">
        <f t="shared" si="597"/>
        <v>353589.00656210282</v>
      </c>
      <c r="X1074" s="94">
        <f t="shared" si="598"/>
        <v>35</v>
      </c>
      <c r="Y1074" s="90">
        <f t="shared" si="599"/>
        <v>1380.94119948</v>
      </c>
      <c r="Z1074" s="95">
        <f t="shared" si="600"/>
        <v>4.8110499999999999E-3</v>
      </c>
      <c r="AA1074" s="90">
        <f t="shared" si="601"/>
        <v>1562.9582118799999</v>
      </c>
      <c r="AB1074" s="74">
        <f t="shared" si="609"/>
        <v>4.6600000000000003E-2</v>
      </c>
      <c r="AC1074" s="94">
        <f t="shared" si="602"/>
        <v>23</v>
      </c>
      <c r="AD1074" s="94">
        <v>252</v>
      </c>
      <c r="AE1074" s="93">
        <f t="shared" si="613"/>
        <v>1.004165703</v>
      </c>
      <c r="AF1074" s="90">
        <f t="shared" si="614"/>
        <v>1353.30535166</v>
      </c>
      <c r="AG1074" s="90">
        <f t="shared" si="603"/>
        <v>1472.9467854</v>
      </c>
      <c r="AH1074" s="64">
        <f t="shared" si="604"/>
        <v>2916.2635635400002</v>
      </c>
      <c r="AI1074" s="65" t="str">
        <f t="shared" si="615"/>
        <v>A+J=</v>
      </c>
      <c r="AJ1074" s="62">
        <f t="shared" si="610"/>
        <v>42230</v>
      </c>
      <c r="AK1074" s="62"/>
      <c r="AL1074" s="65"/>
      <c r="AM1074" s="63"/>
      <c r="AN1074" s="63"/>
      <c r="AO1074" s="63"/>
      <c r="AP1074" s="63"/>
      <c r="AQ1074" s="64"/>
      <c r="AR1074" s="64"/>
      <c r="AS1074" s="63"/>
      <c r="AT1074" s="63"/>
      <c r="AU1074" s="63"/>
      <c r="AV1074" s="63"/>
      <c r="AW1074" s="63"/>
      <c r="AX1074" s="63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63"/>
      <c r="BI1074" s="63"/>
      <c r="BJ1074" s="63"/>
      <c r="BK1074" s="63"/>
      <c r="BL1074" s="63"/>
      <c r="BM1074" s="63"/>
      <c r="BN1074" s="63"/>
      <c r="BO1074" s="63"/>
      <c r="BP1074" s="63"/>
      <c r="BQ1074" s="63"/>
      <c r="BR1074" s="63"/>
      <c r="BS1074" s="63"/>
      <c r="BT1074" s="63"/>
      <c r="BU1074" s="63"/>
      <c r="BV1074" s="63"/>
      <c r="BW1074" s="63"/>
      <c r="BX1074" s="63"/>
      <c r="BY1074" s="63"/>
      <c r="BZ1074" s="63"/>
      <c r="CA1074" s="63"/>
      <c r="CB1074" s="63"/>
      <c r="CC1074" s="63"/>
      <c r="CD1074" s="63"/>
      <c r="CE1074" s="63"/>
      <c r="CF1074" s="63"/>
      <c r="CG1074" s="63"/>
      <c r="CH1074" s="63"/>
      <c r="CI1074" s="63"/>
      <c r="CJ1074" s="63"/>
      <c r="CK1074" s="63"/>
      <c r="CL1074" s="63"/>
      <c r="CM1074" s="63"/>
      <c r="CN1074" s="63"/>
      <c r="CO1074" s="63"/>
      <c r="CP1074" s="63"/>
      <c r="CQ1074" s="63"/>
      <c r="CR1074" s="63"/>
      <c r="CS1074" s="63"/>
      <c r="CT1074" s="63"/>
      <c r="CU1074" s="63"/>
      <c r="CV1074" s="63"/>
      <c r="CW1074" s="63"/>
      <c r="CX1074" s="63"/>
      <c r="CY1074" s="63"/>
      <c r="CZ1074" s="63"/>
      <c r="DA1074" s="63"/>
      <c r="DB1074" s="63"/>
      <c r="DC1074" s="63"/>
      <c r="DD1074" s="63"/>
      <c r="DE1074" s="63"/>
      <c r="DF1074" s="63"/>
      <c r="DG1074" s="63"/>
      <c r="DH1074" s="63"/>
      <c r="DI1074" s="63"/>
      <c r="DJ1074" s="63"/>
      <c r="DK1074" s="63"/>
      <c r="DL1074" s="63"/>
      <c r="DM1074" s="63"/>
      <c r="DN1074" s="63"/>
      <c r="DO1074" s="63"/>
      <c r="DP1074" s="63"/>
      <c r="DQ1074" s="63"/>
      <c r="DR1074" s="63"/>
      <c r="DS1074" s="63"/>
      <c r="DT1074" s="63"/>
      <c r="DU1074" s="63"/>
      <c r="DV1074" s="63"/>
      <c r="DW1074" s="63"/>
      <c r="DX1074" s="63"/>
      <c r="DY1074" s="63"/>
      <c r="DZ1074" s="63"/>
      <c r="EA1074" s="63"/>
      <c r="EB1074" s="63"/>
      <c r="EC1074" s="63"/>
      <c r="ED1074" s="63"/>
      <c r="EE1074" s="63"/>
      <c r="EF1074" s="63"/>
      <c r="EG1074" s="63"/>
      <c r="EH1074" s="63"/>
      <c r="EI1074" s="63"/>
      <c r="EJ1074" s="63"/>
      <c r="EK1074" s="63"/>
      <c r="EL1074" s="63"/>
      <c r="EM1074" s="63"/>
      <c r="EN1074" s="63"/>
      <c r="EO1074" s="63"/>
      <c r="EP1074" s="63"/>
      <c r="EQ1074" s="63"/>
      <c r="ER1074" s="63"/>
      <c r="ES1074" s="63"/>
      <c r="ET1074" s="63"/>
      <c r="EU1074" s="63"/>
      <c r="EV1074" s="63"/>
      <c r="EW1074" s="63"/>
      <c r="EX1074" s="63"/>
    </row>
    <row r="1075" spans="1:154" x14ac:dyDescent="0.2">
      <c r="A1075" s="158">
        <f t="shared" si="605"/>
        <v>42231</v>
      </c>
      <c r="B1075" s="2">
        <f t="shared" si="588"/>
        <v>352198.48814661574</v>
      </c>
      <c r="C1075" s="2">
        <f t="shared" si="606"/>
        <v>285654.36283712997</v>
      </c>
      <c r="D1075" s="2">
        <v>0</v>
      </c>
      <c r="E1075" s="73">
        <f t="shared" si="589"/>
        <v>285654.36283712997</v>
      </c>
      <c r="F1075" s="88">
        <f t="shared" si="617"/>
        <v>4310.3900000000003</v>
      </c>
      <c r="G1075" s="3">
        <f>IF(AND(N1075=1,N1074&gt;1),VLOOKUP(A1074,[1]Plan1!$BK$81:$BM$259,3),G1074)</f>
        <v>4337.1099999999997</v>
      </c>
      <c r="H1075" s="11">
        <f t="shared" si="618"/>
        <v>42170</v>
      </c>
      <c r="I1075" s="11">
        <f t="shared" si="619"/>
        <v>42200</v>
      </c>
      <c r="J1075" s="12">
        <f t="shared" si="590"/>
        <v>6.1989750347415384E-3</v>
      </c>
      <c r="K1075" s="11">
        <f t="shared" si="607"/>
        <v>42261</v>
      </c>
      <c r="L1075" s="11">
        <f t="shared" si="591"/>
        <v>42261</v>
      </c>
      <c r="M1075" s="1">
        <f t="shared" si="611"/>
        <v>20</v>
      </c>
      <c r="N1075" s="1">
        <f t="shared" si="592"/>
        <v>1</v>
      </c>
      <c r="O1075" s="2">
        <f t="shared" si="593"/>
        <v>1.0003090299999999</v>
      </c>
      <c r="P1075" s="13">
        <f t="shared" si="620"/>
        <v>1.00790113</v>
      </c>
      <c r="Q1075" s="13">
        <f t="shared" si="612"/>
        <v>1.2323496375852134</v>
      </c>
      <c r="R1075" s="2">
        <f t="shared" si="616"/>
        <v>1.2327304699999999</v>
      </c>
      <c r="S1075" s="2">
        <f t="shared" si="608"/>
        <v>1.13180649</v>
      </c>
      <c r="T1075" s="2">
        <f t="shared" si="594"/>
        <v>323305.46175587003</v>
      </c>
      <c r="U1075" s="2">
        <f t="shared" si="595"/>
        <v>0</v>
      </c>
      <c r="V1075" s="2">
        <f t="shared" si="596"/>
        <v>66480.474120635772</v>
      </c>
      <c r="W1075" s="2">
        <f t="shared" si="597"/>
        <v>352134.83695776574</v>
      </c>
      <c r="X1075" s="17">
        <f t="shared" si="598"/>
        <v>0</v>
      </c>
      <c r="Y1075" s="2">
        <f t="shared" si="599"/>
        <v>0</v>
      </c>
      <c r="Z1075" s="72">
        <f t="shared" si="600"/>
        <v>0</v>
      </c>
      <c r="AA1075" s="2">
        <f t="shared" si="601"/>
        <v>0</v>
      </c>
      <c r="AB1075" s="12">
        <f t="shared" si="609"/>
        <v>4.6600000000000003E-2</v>
      </c>
      <c r="AC1075" s="17">
        <f t="shared" si="602"/>
        <v>1</v>
      </c>
      <c r="AD1075" s="17">
        <v>252</v>
      </c>
      <c r="AE1075" s="13">
        <f t="shared" si="613"/>
        <v>1.0001807579999999</v>
      </c>
      <c r="AF1075" s="2">
        <f t="shared" si="614"/>
        <v>58.440048650000001</v>
      </c>
      <c r="AG1075" s="2">
        <f t="shared" si="603"/>
        <v>63.651188849999997</v>
      </c>
      <c r="AH1075" s="3">
        <f t="shared" si="604"/>
        <v>0</v>
      </c>
      <c r="AI1075" s="4" t="str">
        <f t="shared" si="615"/>
        <v>A+J=</v>
      </c>
      <c r="AJ1075" s="11">
        <f t="shared" si="610"/>
        <v>42261</v>
      </c>
      <c r="AK1075" s="11"/>
      <c r="AL1075" s="4"/>
      <c r="AQ1075" s="53"/>
      <c r="AR1075" s="53"/>
      <c r="AX1075" s="1"/>
      <c r="AY1075" s="1"/>
      <c r="AZ1075" s="1"/>
      <c r="BA1075" s="1"/>
      <c r="BB1075" s="1"/>
    </row>
    <row r="1076" spans="1:154" x14ac:dyDescent="0.2">
      <c r="A1076" s="158">
        <f t="shared" si="605"/>
        <v>42232</v>
      </c>
      <c r="B1076" s="2">
        <f t="shared" si="588"/>
        <v>352198.48814661574</v>
      </c>
      <c r="C1076" s="2">
        <f t="shared" si="606"/>
        <v>285654.36283712997</v>
      </c>
      <c r="D1076" s="2">
        <v>0</v>
      </c>
      <c r="E1076" s="73">
        <f t="shared" si="589"/>
        <v>285654.36283712997</v>
      </c>
      <c r="F1076" s="88">
        <f t="shared" si="617"/>
        <v>4310.3900000000003</v>
      </c>
      <c r="G1076" s="3">
        <f>IF(AND(N1076=1,N1075&gt;1),VLOOKUP(A1075,[1]Plan1!$BK$81:$BM$259,3),G1075)</f>
        <v>4337.1099999999997</v>
      </c>
      <c r="H1076" s="11">
        <f t="shared" si="618"/>
        <v>42170</v>
      </c>
      <c r="I1076" s="11">
        <f t="shared" si="619"/>
        <v>42200</v>
      </c>
      <c r="J1076" s="12">
        <f t="shared" si="590"/>
        <v>6.1989750347415384E-3</v>
      </c>
      <c r="K1076" s="11">
        <f t="shared" si="607"/>
        <v>42261</v>
      </c>
      <c r="L1076" s="11">
        <f t="shared" si="591"/>
        <v>42261</v>
      </c>
      <c r="M1076" s="1">
        <f t="shared" si="611"/>
        <v>20</v>
      </c>
      <c r="N1076" s="1">
        <f t="shared" si="592"/>
        <v>1</v>
      </c>
      <c r="O1076" s="2">
        <f t="shared" si="593"/>
        <v>1.0003090299999999</v>
      </c>
      <c r="P1076" s="13">
        <f t="shared" si="620"/>
        <v>1.00790113</v>
      </c>
      <c r="Q1076" s="13">
        <f t="shared" si="612"/>
        <v>1.2323496375852134</v>
      </c>
      <c r="R1076" s="2">
        <f t="shared" si="616"/>
        <v>1.2327304699999999</v>
      </c>
      <c r="S1076" s="2">
        <f t="shared" si="608"/>
        <v>1.13180649</v>
      </c>
      <c r="T1076" s="2">
        <f t="shared" si="594"/>
        <v>323305.46175587003</v>
      </c>
      <c r="U1076" s="2">
        <f t="shared" si="595"/>
        <v>0</v>
      </c>
      <c r="V1076" s="2">
        <f t="shared" si="596"/>
        <v>66480.474120635772</v>
      </c>
      <c r="W1076" s="2">
        <f t="shared" si="597"/>
        <v>352134.83695776574</v>
      </c>
      <c r="X1076" s="17">
        <f t="shared" si="598"/>
        <v>0</v>
      </c>
      <c r="Y1076" s="2">
        <f t="shared" si="599"/>
        <v>0</v>
      </c>
      <c r="Z1076" s="72">
        <f t="shared" si="600"/>
        <v>0</v>
      </c>
      <c r="AA1076" s="2">
        <f t="shared" si="601"/>
        <v>0</v>
      </c>
      <c r="AB1076" s="12">
        <f t="shared" si="609"/>
        <v>4.6600000000000003E-2</v>
      </c>
      <c r="AC1076" s="17">
        <f t="shared" si="602"/>
        <v>1</v>
      </c>
      <c r="AD1076" s="17">
        <v>252</v>
      </c>
      <c r="AE1076" s="13">
        <f t="shared" si="613"/>
        <v>1.0001807579999999</v>
      </c>
      <c r="AF1076" s="2">
        <f t="shared" si="614"/>
        <v>58.440048650000001</v>
      </c>
      <c r="AG1076" s="2">
        <f t="shared" si="603"/>
        <v>63.651188849999997</v>
      </c>
      <c r="AH1076" s="3">
        <f t="shared" si="604"/>
        <v>0</v>
      </c>
      <c r="AI1076" s="4" t="str">
        <f t="shared" si="615"/>
        <v>A+J=</v>
      </c>
      <c r="AJ1076" s="11">
        <f t="shared" si="610"/>
        <v>42261</v>
      </c>
      <c r="AK1076" s="11"/>
      <c r="AL1076" s="4"/>
      <c r="AQ1076" s="53"/>
      <c r="AR1076" s="53"/>
      <c r="AX1076" s="1"/>
      <c r="AY1076" s="1"/>
      <c r="AZ1076" s="1"/>
      <c r="BA1076" s="1"/>
      <c r="BB1076" s="1"/>
    </row>
    <row r="1077" spans="1:154" x14ac:dyDescent="0.2">
      <c r="A1077" s="158">
        <f t="shared" si="605"/>
        <v>42233</v>
      </c>
      <c r="B1077" s="2">
        <f t="shared" si="588"/>
        <v>352198.48814661574</v>
      </c>
      <c r="C1077" s="2">
        <f t="shared" si="606"/>
        <v>285654.36283712997</v>
      </c>
      <c r="D1077" s="2">
        <v>0</v>
      </c>
      <c r="E1077" s="73">
        <f t="shared" si="589"/>
        <v>285654.36283712997</v>
      </c>
      <c r="F1077" s="88">
        <f t="shared" si="617"/>
        <v>4310.3900000000003</v>
      </c>
      <c r="G1077" s="3">
        <f>IF(AND(N1077=1,N1076&gt;1),VLOOKUP(A1076,[1]Plan1!$BK$81:$BM$259,3),G1076)</f>
        <v>4337.1099999999997</v>
      </c>
      <c r="H1077" s="11">
        <f t="shared" si="618"/>
        <v>42170</v>
      </c>
      <c r="I1077" s="11">
        <f t="shared" si="619"/>
        <v>42200</v>
      </c>
      <c r="J1077" s="12">
        <f t="shared" si="590"/>
        <v>6.1989750347415384E-3</v>
      </c>
      <c r="K1077" s="11">
        <f t="shared" si="607"/>
        <v>42261</v>
      </c>
      <c r="L1077" s="11">
        <f t="shared" si="591"/>
        <v>42261</v>
      </c>
      <c r="M1077" s="1">
        <f t="shared" si="611"/>
        <v>20</v>
      </c>
      <c r="N1077" s="1">
        <f t="shared" si="592"/>
        <v>1</v>
      </c>
      <c r="O1077" s="2">
        <f t="shared" si="593"/>
        <v>1.0003090299999999</v>
      </c>
      <c r="P1077" s="13">
        <f t="shared" si="620"/>
        <v>1.00790113</v>
      </c>
      <c r="Q1077" s="13">
        <f t="shared" si="612"/>
        <v>1.2323496375852134</v>
      </c>
      <c r="R1077" s="2">
        <f t="shared" si="616"/>
        <v>1.2327304699999999</v>
      </c>
      <c r="S1077" s="2">
        <f t="shared" si="608"/>
        <v>1.13180649</v>
      </c>
      <c r="T1077" s="2">
        <f t="shared" si="594"/>
        <v>323305.46175587003</v>
      </c>
      <c r="U1077" s="2">
        <f t="shared" si="595"/>
        <v>0</v>
      </c>
      <c r="V1077" s="2">
        <f t="shared" si="596"/>
        <v>66480.474120635772</v>
      </c>
      <c r="W1077" s="2">
        <f t="shared" si="597"/>
        <v>352134.83695776574</v>
      </c>
      <c r="X1077" s="17">
        <f t="shared" si="598"/>
        <v>0</v>
      </c>
      <c r="Y1077" s="2">
        <f t="shared" si="599"/>
        <v>0</v>
      </c>
      <c r="Z1077" s="72">
        <f t="shared" si="600"/>
        <v>0</v>
      </c>
      <c r="AA1077" s="2">
        <f t="shared" si="601"/>
        <v>0</v>
      </c>
      <c r="AB1077" s="12">
        <f t="shared" si="609"/>
        <v>4.6600000000000003E-2</v>
      </c>
      <c r="AC1077" s="17">
        <f t="shared" si="602"/>
        <v>1</v>
      </c>
      <c r="AD1077" s="17">
        <v>252</v>
      </c>
      <c r="AE1077" s="13">
        <f t="shared" si="613"/>
        <v>1.0001807579999999</v>
      </c>
      <c r="AF1077" s="2">
        <f t="shared" si="614"/>
        <v>58.440048650000001</v>
      </c>
      <c r="AG1077" s="2">
        <f t="shared" si="603"/>
        <v>63.651188849999997</v>
      </c>
      <c r="AH1077" s="3">
        <f t="shared" si="604"/>
        <v>0</v>
      </c>
      <c r="AI1077" s="4" t="str">
        <f t="shared" si="615"/>
        <v>A+J=</v>
      </c>
      <c r="AJ1077" s="11">
        <f t="shared" si="610"/>
        <v>42261</v>
      </c>
      <c r="AK1077" s="11"/>
      <c r="AL1077" s="4"/>
      <c r="AQ1077" s="53"/>
      <c r="AR1077" s="53"/>
      <c r="AX1077" s="1"/>
      <c r="AY1077" s="1"/>
      <c r="AZ1077" s="1"/>
      <c r="BA1077" s="1"/>
      <c r="BB1077" s="1"/>
    </row>
    <row r="1078" spans="1:154" x14ac:dyDescent="0.2">
      <c r="A1078" s="158">
        <f t="shared" si="605"/>
        <v>42234</v>
      </c>
      <c r="B1078" s="2">
        <f t="shared" si="588"/>
        <v>352371.01283455215</v>
      </c>
      <c r="C1078" s="2">
        <f t="shared" si="606"/>
        <v>285654.36283712997</v>
      </c>
      <c r="D1078" s="2">
        <v>0</v>
      </c>
      <c r="E1078" s="73">
        <f t="shared" si="589"/>
        <v>285654.36283712997</v>
      </c>
      <c r="F1078" s="88">
        <f t="shared" si="617"/>
        <v>4310.3900000000003</v>
      </c>
      <c r="G1078" s="3">
        <f>IF(AND(N1078=1,N1077&gt;1),VLOOKUP(A1077,[1]Plan1!$BK$81:$BM$259,3),G1077)</f>
        <v>4337.1099999999997</v>
      </c>
      <c r="H1078" s="11">
        <f t="shared" si="618"/>
        <v>42170</v>
      </c>
      <c r="I1078" s="11">
        <f t="shared" si="619"/>
        <v>42200</v>
      </c>
      <c r="J1078" s="12">
        <f t="shared" si="590"/>
        <v>6.1989750347415384E-3</v>
      </c>
      <c r="K1078" s="11">
        <f t="shared" si="607"/>
        <v>42261</v>
      </c>
      <c r="L1078" s="11">
        <f t="shared" si="591"/>
        <v>42261</v>
      </c>
      <c r="M1078" s="1">
        <f t="shared" si="611"/>
        <v>20</v>
      </c>
      <c r="N1078" s="1">
        <f t="shared" si="592"/>
        <v>2</v>
      </c>
      <c r="O1078" s="2">
        <f t="shared" si="593"/>
        <v>1.0006181700000001</v>
      </c>
      <c r="P1078" s="13">
        <f t="shared" si="620"/>
        <v>1.00790113</v>
      </c>
      <c r="Q1078" s="13">
        <f t="shared" si="612"/>
        <v>1.2323496375852134</v>
      </c>
      <c r="R1078" s="2">
        <f t="shared" si="616"/>
        <v>1.2331114299999999</v>
      </c>
      <c r="S1078" s="2">
        <f t="shared" si="608"/>
        <v>1.13180649</v>
      </c>
      <c r="T1078" s="2">
        <f t="shared" si="594"/>
        <v>323305.46175587003</v>
      </c>
      <c r="U1078" s="2">
        <f t="shared" si="595"/>
        <v>0</v>
      </c>
      <c r="V1078" s="2">
        <f t="shared" si="596"/>
        <v>66589.297006702196</v>
      </c>
      <c r="W1078" s="2">
        <f t="shared" si="597"/>
        <v>352243.65984383214</v>
      </c>
      <c r="X1078" s="17">
        <f t="shared" si="598"/>
        <v>0</v>
      </c>
      <c r="Y1078" s="2">
        <f t="shared" si="599"/>
        <v>0</v>
      </c>
      <c r="Z1078" s="72">
        <f t="shared" si="600"/>
        <v>0</v>
      </c>
      <c r="AA1078" s="2">
        <f t="shared" si="601"/>
        <v>0</v>
      </c>
      <c r="AB1078" s="12">
        <f t="shared" si="609"/>
        <v>4.6600000000000003E-2</v>
      </c>
      <c r="AC1078" s="17">
        <f t="shared" si="602"/>
        <v>2</v>
      </c>
      <c r="AD1078" s="17">
        <v>252</v>
      </c>
      <c r="AE1078" s="13">
        <f t="shared" si="613"/>
        <v>1.0003615480000001</v>
      </c>
      <c r="AF1078" s="2">
        <f t="shared" si="614"/>
        <v>116.89044308</v>
      </c>
      <c r="AG1078" s="2">
        <f t="shared" si="603"/>
        <v>127.35299071999999</v>
      </c>
      <c r="AH1078" s="3">
        <f t="shared" si="604"/>
        <v>0</v>
      </c>
      <c r="AI1078" s="4" t="str">
        <f t="shared" si="615"/>
        <v>A+J=</v>
      </c>
      <c r="AJ1078" s="11">
        <f t="shared" si="610"/>
        <v>42261</v>
      </c>
      <c r="AK1078" s="11"/>
      <c r="AL1078" s="4"/>
      <c r="AQ1078" s="53"/>
      <c r="AR1078" s="53"/>
      <c r="AX1078" s="1"/>
      <c r="AY1078" s="1"/>
      <c r="AZ1078" s="1"/>
      <c r="BA1078" s="1"/>
      <c r="BB1078" s="1"/>
    </row>
    <row r="1079" spans="1:154" x14ac:dyDescent="0.2">
      <c r="A1079" s="158">
        <f t="shared" si="605"/>
        <v>42235</v>
      </c>
      <c r="B1079" s="2">
        <f t="shared" si="588"/>
        <v>352543.62279542215</v>
      </c>
      <c r="C1079" s="2">
        <f t="shared" si="606"/>
        <v>285654.36283712997</v>
      </c>
      <c r="D1079" s="2">
        <v>0</v>
      </c>
      <c r="E1079" s="73">
        <f t="shared" si="589"/>
        <v>285654.36283712997</v>
      </c>
      <c r="F1079" s="88">
        <f t="shared" si="617"/>
        <v>4310.3900000000003</v>
      </c>
      <c r="G1079" s="3">
        <f>IF(AND(N1079=1,N1078&gt;1),VLOOKUP(A1078,[1]Plan1!$BK$81:$BM$259,3),G1078)</f>
        <v>4337.1099999999997</v>
      </c>
      <c r="H1079" s="11">
        <f t="shared" si="618"/>
        <v>42170</v>
      </c>
      <c r="I1079" s="11">
        <f t="shared" si="619"/>
        <v>42200</v>
      </c>
      <c r="J1079" s="12">
        <f t="shared" si="590"/>
        <v>6.1989750347415384E-3</v>
      </c>
      <c r="K1079" s="11">
        <f t="shared" si="607"/>
        <v>42261</v>
      </c>
      <c r="L1079" s="11">
        <f t="shared" si="591"/>
        <v>42261</v>
      </c>
      <c r="M1079" s="1">
        <f t="shared" si="611"/>
        <v>20</v>
      </c>
      <c r="N1079" s="1">
        <f t="shared" si="592"/>
        <v>3</v>
      </c>
      <c r="O1079" s="2">
        <f t="shared" si="593"/>
        <v>1.0009273999999999</v>
      </c>
      <c r="P1079" s="13">
        <f t="shared" si="620"/>
        <v>1.00790113</v>
      </c>
      <c r="Q1079" s="13">
        <f t="shared" si="612"/>
        <v>1.2323496375852134</v>
      </c>
      <c r="R1079" s="2">
        <f t="shared" si="616"/>
        <v>1.23349251</v>
      </c>
      <c r="S1079" s="2">
        <f t="shared" si="608"/>
        <v>1.13180649</v>
      </c>
      <c r="T1079" s="2">
        <f t="shared" si="594"/>
        <v>323305.46175587003</v>
      </c>
      <c r="U1079" s="2">
        <f t="shared" si="595"/>
        <v>0</v>
      </c>
      <c r="V1079" s="2">
        <f t="shared" si="596"/>
        <v>66698.154171292204</v>
      </c>
      <c r="W1079" s="2">
        <f t="shared" si="597"/>
        <v>352352.51700842218</v>
      </c>
      <c r="X1079" s="17">
        <f t="shared" si="598"/>
        <v>0</v>
      </c>
      <c r="Y1079" s="2">
        <f t="shared" si="599"/>
        <v>0</v>
      </c>
      <c r="Z1079" s="72">
        <f t="shared" si="600"/>
        <v>0</v>
      </c>
      <c r="AA1079" s="2">
        <f t="shared" si="601"/>
        <v>0</v>
      </c>
      <c r="AB1079" s="12">
        <f t="shared" si="609"/>
        <v>4.6600000000000003E-2</v>
      </c>
      <c r="AC1079" s="17">
        <f t="shared" si="602"/>
        <v>3</v>
      </c>
      <c r="AD1079" s="17">
        <v>252</v>
      </c>
      <c r="AE1079" s="13">
        <f t="shared" si="613"/>
        <v>1.0005423710000001</v>
      </c>
      <c r="AF1079" s="2">
        <f t="shared" si="614"/>
        <v>175.35150659000001</v>
      </c>
      <c r="AG1079" s="2">
        <f t="shared" si="603"/>
        <v>191.10578699999999</v>
      </c>
      <c r="AH1079" s="3">
        <f t="shared" si="604"/>
        <v>0</v>
      </c>
      <c r="AI1079" s="4" t="str">
        <f t="shared" si="615"/>
        <v>A+J=</v>
      </c>
      <c r="AJ1079" s="11">
        <f t="shared" si="610"/>
        <v>42261</v>
      </c>
      <c r="AK1079" s="11"/>
      <c r="AL1079" s="4"/>
      <c r="AQ1079" s="53"/>
      <c r="AR1079" s="53"/>
      <c r="AX1079" s="1"/>
      <c r="AY1079" s="1"/>
      <c r="AZ1079" s="1"/>
      <c r="BA1079" s="1"/>
      <c r="BB1079" s="1"/>
    </row>
    <row r="1080" spans="1:154" x14ac:dyDescent="0.2">
      <c r="A1080" s="158">
        <f t="shared" si="605"/>
        <v>42236</v>
      </c>
      <c r="B1080" s="2">
        <f t="shared" si="588"/>
        <v>352716.3209171893</v>
      </c>
      <c r="C1080" s="2">
        <f t="shared" si="606"/>
        <v>285654.36283712997</v>
      </c>
      <c r="D1080" s="2">
        <v>0</v>
      </c>
      <c r="E1080" s="73">
        <f t="shared" si="589"/>
        <v>285654.36283712997</v>
      </c>
      <c r="F1080" s="88">
        <f t="shared" si="617"/>
        <v>4310.3900000000003</v>
      </c>
      <c r="G1080" s="3">
        <f>IF(AND(N1080=1,N1079&gt;1),VLOOKUP(A1079,[1]Plan1!$BK$81:$BM$259,3),G1079)</f>
        <v>4337.1099999999997</v>
      </c>
      <c r="H1080" s="11">
        <f t="shared" si="618"/>
        <v>42170</v>
      </c>
      <c r="I1080" s="11">
        <f t="shared" si="619"/>
        <v>42200</v>
      </c>
      <c r="J1080" s="12">
        <f t="shared" si="590"/>
        <v>6.1989750347415384E-3</v>
      </c>
      <c r="K1080" s="11">
        <f t="shared" si="607"/>
        <v>42261</v>
      </c>
      <c r="L1080" s="11">
        <f t="shared" si="591"/>
        <v>42261</v>
      </c>
      <c r="M1080" s="1">
        <f t="shared" si="611"/>
        <v>20</v>
      </c>
      <c r="N1080" s="1">
        <f t="shared" si="592"/>
        <v>4</v>
      </c>
      <c r="O1080" s="2">
        <f t="shared" si="593"/>
        <v>1.00123673</v>
      </c>
      <c r="P1080" s="13">
        <f t="shared" si="620"/>
        <v>1.00790113</v>
      </c>
      <c r="Q1080" s="13">
        <f t="shared" si="612"/>
        <v>1.2323496375852134</v>
      </c>
      <c r="R1080" s="2">
        <f t="shared" si="616"/>
        <v>1.2338737200000001</v>
      </c>
      <c r="S1080" s="2">
        <f t="shared" si="608"/>
        <v>1.13180649</v>
      </c>
      <c r="T1080" s="2">
        <f t="shared" si="594"/>
        <v>323305.46175587003</v>
      </c>
      <c r="U1080" s="2">
        <f t="shared" si="595"/>
        <v>0</v>
      </c>
      <c r="V1080" s="2">
        <f t="shared" si="596"/>
        <v>66807.048470949361</v>
      </c>
      <c r="W1080" s="2">
        <f t="shared" si="597"/>
        <v>352461.41130807932</v>
      </c>
      <c r="X1080" s="17">
        <f t="shared" si="598"/>
        <v>0</v>
      </c>
      <c r="Y1080" s="2">
        <f t="shared" si="599"/>
        <v>0</v>
      </c>
      <c r="Z1080" s="72">
        <f t="shared" si="600"/>
        <v>0</v>
      </c>
      <c r="AA1080" s="2">
        <f t="shared" si="601"/>
        <v>0</v>
      </c>
      <c r="AB1080" s="12">
        <f t="shared" si="609"/>
        <v>4.6600000000000003E-2</v>
      </c>
      <c r="AC1080" s="17">
        <f t="shared" si="602"/>
        <v>4</v>
      </c>
      <c r="AD1080" s="17">
        <v>252</v>
      </c>
      <c r="AE1080" s="13">
        <f t="shared" si="613"/>
        <v>1.0007232269999999</v>
      </c>
      <c r="AF1080" s="2">
        <f t="shared" si="614"/>
        <v>233.82323918</v>
      </c>
      <c r="AG1080" s="2">
        <f t="shared" si="603"/>
        <v>254.90960910999999</v>
      </c>
      <c r="AH1080" s="3">
        <f t="shared" si="604"/>
        <v>0</v>
      </c>
      <c r="AI1080" s="4" t="str">
        <f t="shared" si="615"/>
        <v>A+J=</v>
      </c>
      <c r="AJ1080" s="11">
        <f t="shared" si="610"/>
        <v>42261</v>
      </c>
      <c r="AK1080" s="11"/>
      <c r="AL1080" s="4"/>
      <c r="AQ1080" s="53"/>
      <c r="AR1080" s="53"/>
      <c r="AX1080" s="1"/>
      <c r="AY1080" s="1"/>
      <c r="AZ1080" s="1"/>
      <c r="BA1080" s="1"/>
      <c r="BB1080" s="1"/>
    </row>
    <row r="1081" spans="1:154" x14ac:dyDescent="0.2">
      <c r="A1081" s="158">
        <f t="shared" si="605"/>
        <v>42237</v>
      </c>
      <c r="B1081" s="2">
        <f t="shared" si="588"/>
        <v>352889.0983008527</v>
      </c>
      <c r="C1081" s="2">
        <f t="shared" si="606"/>
        <v>285654.36283712997</v>
      </c>
      <c r="D1081" s="2">
        <v>0</v>
      </c>
      <c r="E1081" s="73">
        <f t="shared" si="589"/>
        <v>285654.36283712997</v>
      </c>
      <c r="F1081" s="88">
        <f t="shared" si="617"/>
        <v>4310.3900000000003</v>
      </c>
      <c r="G1081" s="3">
        <f>IF(AND(N1081=1,N1080&gt;1),VLOOKUP(A1080,[1]Plan1!$BK$81:$BM$259,3),G1080)</f>
        <v>4337.1099999999997</v>
      </c>
      <c r="H1081" s="11">
        <f t="shared" si="618"/>
        <v>42170</v>
      </c>
      <c r="I1081" s="11">
        <f t="shared" si="619"/>
        <v>42200</v>
      </c>
      <c r="J1081" s="12">
        <f t="shared" si="590"/>
        <v>6.1989750347415384E-3</v>
      </c>
      <c r="K1081" s="11">
        <f t="shared" si="607"/>
        <v>42261</v>
      </c>
      <c r="L1081" s="11">
        <f t="shared" si="591"/>
        <v>42261</v>
      </c>
      <c r="M1081" s="1">
        <f t="shared" si="611"/>
        <v>20</v>
      </c>
      <c r="N1081" s="1">
        <f t="shared" si="592"/>
        <v>5</v>
      </c>
      <c r="O1081" s="2">
        <f t="shared" si="593"/>
        <v>1.00154615</v>
      </c>
      <c r="P1081" s="13">
        <f t="shared" si="620"/>
        <v>1.00790113</v>
      </c>
      <c r="Q1081" s="13">
        <f t="shared" si="612"/>
        <v>1.2323496375852134</v>
      </c>
      <c r="R1081" s="2">
        <f t="shared" si="616"/>
        <v>1.2342550299999999</v>
      </c>
      <c r="S1081" s="2">
        <f t="shared" si="608"/>
        <v>1.13180649</v>
      </c>
      <c r="T1081" s="2">
        <f t="shared" si="594"/>
        <v>323305.46175587003</v>
      </c>
      <c r="U1081" s="2">
        <f t="shared" si="595"/>
        <v>0</v>
      </c>
      <c r="V1081" s="2">
        <f t="shared" si="596"/>
        <v>66915.971336042741</v>
      </c>
      <c r="W1081" s="2">
        <f t="shared" si="597"/>
        <v>352570.33417317271</v>
      </c>
      <c r="X1081" s="17">
        <f t="shared" si="598"/>
        <v>0</v>
      </c>
      <c r="Y1081" s="2">
        <f t="shared" si="599"/>
        <v>0</v>
      </c>
      <c r="Z1081" s="72">
        <f t="shared" si="600"/>
        <v>0</v>
      </c>
      <c r="AA1081" s="2">
        <f t="shared" si="601"/>
        <v>0</v>
      </c>
      <c r="AB1081" s="12">
        <f t="shared" si="609"/>
        <v>4.6600000000000003E-2</v>
      </c>
      <c r="AC1081" s="17">
        <f t="shared" si="602"/>
        <v>5</v>
      </c>
      <c r="AD1081" s="17">
        <v>252</v>
      </c>
      <c r="AE1081" s="13">
        <f t="shared" si="613"/>
        <v>1.000904115</v>
      </c>
      <c r="AF1081" s="2">
        <f t="shared" si="614"/>
        <v>292.30531754999998</v>
      </c>
      <c r="AG1081" s="2">
        <f t="shared" si="603"/>
        <v>318.76412768</v>
      </c>
      <c r="AH1081" s="3">
        <f t="shared" si="604"/>
        <v>0</v>
      </c>
      <c r="AI1081" s="4" t="str">
        <f t="shared" si="615"/>
        <v>A+J=</v>
      </c>
      <c r="AJ1081" s="11">
        <f t="shared" si="610"/>
        <v>42261</v>
      </c>
      <c r="AK1081" s="11"/>
      <c r="AL1081" s="4"/>
      <c r="AQ1081" s="53"/>
      <c r="AR1081" s="53"/>
      <c r="AX1081" s="1"/>
      <c r="AY1081" s="1"/>
      <c r="AZ1081" s="1"/>
      <c r="BA1081" s="1"/>
      <c r="BB1081" s="1"/>
    </row>
    <row r="1082" spans="1:154" x14ac:dyDescent="0.2">
      <c r="A1082" s="158">
        <f t="shared" si="605"/>
        <v>42238</v>
      </c>
      <c r="B1082" s="2">
        <f t="shared" si="588"/>
        <v>353061.96390396333</v>
      </c>
      <c r="C1082" s="2">
        <f t="shared" si="606"/>
        <v>285654.36283712997</v>
      </c>
      <c r="D1082" s="2">
        <v>0</v>
      </c>
      <c r="E1082" s="73">
        <f t="shared" si="589"/>
        <v>285654.36283712997</v>
      </c>
      <c r="F1082" s="88">
        <f t="shared" si="617"/>
        <v>4310.3900000000003</v>
      </c>
      <c r="G1082" s="3">
        <f>IF(AND(N1082=1,N1081&gt;1),VLOOKUP(A1081,[1]Plan1!$BK$81:$BM$259,3),G1081)</f>
        <v>4337.1099999999997</v>
      </c>
      <c r="H1082" s="11">
        <f t="shared" si="618"/>
        <v>42170</v>
      </c>
      <c r="I1082" s="11">
        <f t="shared" si="619"/>
        <v>42200</v>
      </c>
      <c r="J1082" s="12">
        <f t="shared" si="590"/>
        <v>6.1989750347415384E-3</v>
      </c>
      <c r="K1082" s="11">
        <f t="shared" si="607"/>
        <v>42261</v>
      </c>
      <c r="L1082" s="11">
        <f t="shared" si="591"/>
        <v>42261</v>
      </c>
      <c r="M1082" s="1">
        <f t="shared" si="611"/>
        <v>20</v>
      </c>
      <c r="N1082" s="1">
        <f t="shared" si="592"/>
        <v>6</v>
      </c>
      <c r="O1082" s="2">
        <f t="shared" si="593"/>
        <v>1.0018556700000001</v>
      </c>
      <c r="P1082" s="13">
        <f t="shared" si="620"/>
        <v>1.00790113</v>
      </c>
      <c r="Q1082" s="13">
        <f t="shared" si="612"/>
        <v>1.2323496375852134</v>
      </c>
      <c r="R1082" s="2">
        <f t="shared" si="616"/>
        <v>1.2346364700000001</v>
      </c>
      <c r="S1082" s="2">
        <f t="shared" si="608"/>
        <v>1.13180649</v>
      </c>
      <c r="T1082" s="2">
        <f t="shared" si="594"/>
        <v>323305.46175587003</v>
      </c>
      <c r="U1082" s="2">
        <f t="shared" si="595"/>
        <v>0</v>
      </c>
      <c r="V1082" s="2">
        <f t="shared" si="596"/>
        <v>67024.931336203386</v>
      </c>
      <c r="W1082" s="2">
        <f t="shared" si="597"/>
        <v>352679.29417333333</v>
      </c>
      <c r="X1082" s="17">
        <f t="shared" si="598"/>
        <v>0</v>
      </c>
      <c r="Y1082" s="2">
        <f t="shared" si="599"/>
        <v>0</v>
      </c>
      <c r="Z1082" s="72">
        <f t="shared" si="600"/>
        <v>0</v>
      </c>
      <c r="AA1082" s="2">
        <f t="shared" si="601"/>
        <v>0</v>
      </c>
      <c r="AB1082" s="12">
        <f t="shared" si="609"/>
        <v>4.6600000000000003E-2</v>
      </c>
      <c r="AC1082" s="17">
        <f t="shared" si="602"/>
        <v>6</v>
      </c>
      <c r="AD1082" s="17">
        <v>252</v>
      </c>
      <c r="AE1082" s="13">
        <f t="shared" si="613"/>
        <v>1.0010850360000001</v>
      </c>
      <c r="AF1082" s="2">
        <f t="shared" si="614"/>
        <v>350.79806500000001</v>
      </c>
      <c r="AG1082" s="2">
        <f t="shared" si="603"/>
        <v>382.66973063</v>
      </c>
      <c r="AH1082" s="3">
        <f t="shared" si="604"/>
        <v>0</v>
      </c>
      <c r="AI1082" s="4" t="str">
        <f t="shared" si="615"/>
        <v>A+J=</v>
      </c>
      <c r="AJ1082" s="11">
        <f t="shared" si="610"/>
        <v>42261</v>
      </c>
      <c r="AK1082" s="11"/>
      <c r="AL1082" s="4"/>
      <c r="AQ1082" s="53"/>
      <c r="AR1082" s="53"/>
      <c r="AX1082" s="1"/>
      <c r="AY1082" s="1"/>
      <c r="AZ1082" s="1"/>
      <c r="BA1082" s="1"/>
      <c r="BB1082" s="1"/>
    </row>
    <row r="1083" spans="1:154" x14ac:dyDescent="0.2">
      <c r="A1083" s="158">
        <f t="shared" si="605"/>
        <v>42239</v>
      </c>
      <c r="B1083" s="2">
        <f t="shared" si="588"/>
        <v>353061.96390396333</v>
      </c>
      <c r="C1083" s="2">
        <f t="shared" si="606"/>
        <v>285654.36283712997</v>
      </c>
      <c r="D1083" s="2">
        <v>0</v>
      </c>
      <c r="E1083" s="73">
        <f t="shared" si="589"/>
        <v>285654.36283712997</v>
      </c>
      <c r="F1083" s="88">
        <f t="shared" si="617"/>
        <v>4310.3900000000003</v>
      </c>
      <c r="G1083" s="3">
        <f>IF(AND(N1083=1,N1082&gt;1),VLOOKUP(A1082,[1]Plan1!$BK$81:$BM$259,3),G1082)</f>
        <v>4337.1099999999997</v>
      </c>
      <c r="H1083" s="11">
        <f t="shared" si="618"/>
        <v>42170</v>
      </c>
      <c r="I1083" s="11">
        <f t="shared" si="619"/>
        <v>42200</v>
      </c>
      <c r="J1083" s="12">
        <f t="shared" si="590"/>
        <v>6.1989750347415384E-3</v>
      </c>
      <c r="K1083" s="11">
        <f t="shared" si="607"/>
        <v>42261</v>
      </c>
      <c r="L1083" s="11">
        <f t="shared" si="591"/>
        <v>42261</v>
      </c>
      <c r="M1083" s="1">
        <f t="shared" si="611"/>
        <v>20</v>
      </c>
      <c r="N1083" s="1">
        <f t="shared" si="592"/>
        <v>6</v>
      </c>
      <c r="O1083" s="2">
        <f t="shared" si="593"/>
        <v>1.0018556700000001</v>
      </c>
      <c r="P1083" s="13">
        <f t="shared" si="620"/>
        <v>1.00790113</v>
      </c>
      <c r="Q1083" s="13">
        <f t="shared" si="612"/>
        <v>1.2323496375852134</v>
      </c>
      <c r="R1083" s="2">
        <f t="shared" si="616"/>
        <v>1.2346364700000001</v>
      </c>
      <c r="S1083" s="2">
        <f t="shared" si="608"/>
        <v>1.13180649</v>
      </c>
      <c r="T1083" s="2">
        <f t="shared" si="594"/>
        <v>323305.46175587003</v>
      </c>
      <c r="U1083" s="2">
        <f t="shared" si="595"/>
        <v>0</v>
      </c>
      <c r="V1083" s="2">
        <f t="shared" si="596"/>
        <v>67024.931336203386</v>
      </c>
      <c r="W1083" s="2">
        <f t="shared" si="597"/>
        <v>352679.29417333333</v>
      </c>
      <c r="X1083" s="17">
        <f t="shared" si="598"/>
        <v>0</v>
      </c>
      <c r="Y1083" s="2">
        <f t="shared" si="599"/>
        <v>0</v>
      </c>
      <c r="Z1083" s="72">
        <f t="shared" si="600"/>
        <v>0</v>
      </c>
      <c r="AA1083" s="2">
        <f t="shared" si="601"/>
        <v>0</v>
      </c>
      <c r="AB1083" s="12">
        <f t="shared" si="609"/>
        <v>4.6600000000000003E-2</v>
      </c>
      <c r="AC1083" s="17">
        <f t="shared" si="602"/>
        <v>6</v>
      </c>
      <c r="AD1083" s="17">
        <v>252</v>
      </c>
      <c r="AE1083" s="13">
        <f t="shared" si="613"/>
        <v>1.0010850360000001</v>
      </c>
      <c r="AF1083" s="2">
        <f t="shared" si="614"/>
        <v>350.79806500000001</v>
      </c>
      <c r="AG1083" s="2">
        <f t="shared" si="603"/>
        <v>382.66973063</v>
      </c>
      <c r="AH1083" s="3">
        <f t="shared" si="604"/>
        <v>0</v>
      </c>
      <c r="AI1083" s="4" t="str">
        <f t="shared" si="615"/>
        <v>A+J=</v>
      </c>
      <c r="AJ1083" s="11">
        <f t="shared" si="610"/>
        <v>42261</v>
      </c>
      <c r="AK1083" s="11"/>
      <c r="AL1083" s="4"/>
      <c r="AQ1083" s="53"/>
      <c r="AR1083" s="53"/>
      <c r="AX1083" s="1"/>
      <c r="AY1083" s="1"/>
      <c r="AZ1083" s="1"/>
      <c r="BA1083" s="1"/>
      <c r="BB1083" s="1"/>
    </row>
    <row r="1084" spans="1:154" x14ac:dyDescent="0.2">
      <c r="A1084" s="158">
        <f t="shared" si="605"/>
        <v>42240</v>
      </c>
      <c r="B1084" s="2">
        <f t="shared" si="588"/>
        <v>353061.96390396333</v>
      </c>
      <c r="C1084" s="2">
        <f t="shared" si="606"/>
        <v>285654.36283712997</v>
      </c>
      <c r="D1084" s="2">
        <v>0</v>
      </c>
      <c r="E1084" s="73">
        <f t="shared" si="589"/>
        <v>285654.36283712997</v>
      </c>
      <c r="F1084" s="88">
        <f t="shared" si="617"/>
        <v>4310.3900000000003</v>
      </c>
      <c r="G1084" s="3">
        <f>IF(AND(N1084=1,N1083&gt;1),VLOOKUP(A1083,[1]Plan1!$BK$81:$BM$259,3),G1083)</f>
        <v>4337.1099999999997</v>
      </c>
      <c r="H1084" s="11">
        <f t="shared" si="618"/>
        <v>42170</v>
      </c>
      <c r="I1084" s="11">
        <f t="shared" si="619"/>
        <v>42200</v>
      </c>
      <c r="J1084" s="12">
        <f t="shared" si="590"/>
        <v>6.1989750347415384E-3</v>
      </c>
      <c r="K1084" s="11">
        <f t="shared" si="607"/>
        <v>42261</v>
      </c>
      <c r="L1084" s="11">
        <f t="shared" si="591"/>
        <v>42261</v>
      </c>
      <c r="M1084" s="1">
        <f t="shared" si="611"/>
        <v>20</v>
      </c>
      <c r="N1084" s="1">
        <f t="shared" si="592"/>
        <v>6</v>
      </c>
      <c r="O1084" s="2">
        <f t="shared" si="593"/>
        <v>1.0018556700000001</v>
      </c>
      <c r="P1084" s="13">
        <f t="shared" si="620"/>
        <v>1.00790113</v>
      </c>
      <c r="Q1084" s="13">
        <f t="shared" si="612"/>
        <v>1.2323496375852134</v>
      </c>
      <c r="R1084" s="2">
        <f t="shared" si="616"/>
        <v>1.2346364700000001</v>
      </c>
      <c r="S1084" s="2">
        <f t="shared" si="608"/>
        <v>1.13180649</v>
      </c>
      <c r="T1084" s="2">
        <f t="shared" si="594"/>
        <v>323305.46175587003</v>
      </c>
      <c r="U1084" s="2">
        <f t="shared" si="595"/>
        <v>0</v>
      </c>
      <c r="V1084" s="2">
        <f t="shared" si="596"/>
        <v>67024.931336203386</v>
      </c>
      <c r="W1084" s="2">
        <f t="shared" si="597"/>
        <v>352679.29417333333</v>
      </c>
      <c r="X1084" s="17">
        <f t="shared" si="598"/>
        <v>0</v>
      </c>
      <c r="Y1084" s="2">
        <f t="shared" si="599"/>
        <v>0</v>
      </c>
      <c r="Z1084" s="72">
        <f t="shared" si="600"/>
        <v>0</v>
      </c>
      <c r="AA1084" s="2">
        <f t="shared" si="601"/>
        <v>0</v>
      </c>
      <c r="AB1084" s="12">
        <f t="shared" si="609"/>
        <v>4.6600000000000003E-2</v>
      </c>
      <c r="AC1084" s="17">
        <f t="shared" si="602"/>
        <v>6</v>
      </c>
      <c r="AD1084" s="17">
        <v>252</v>
      </c>
      <c r="AE1084" s="13">
        <f t="shared" si="613"/>
        <v>1.0010850360000001</v>
      </c>
      <c r="AF1084" s="2">
        <f t="shared" si="614"/>
        <v>350.79806500000001</v>
      </c>
      <c r="AG1084" s="2">
        <f t="shared" si="603"/>
        <v>382.66973063</v>
      </c>
      <c r="AH1084" s="3">
        <f t="shared" si="604"/>
        <v>0</v>
      </c>
      <c r="AI1084" s="4" t="str">
        <f t="shared" si="615"/>
        <v>A+J=</v>
      </c>
      <c r="AJ1084" s="11">
        <f t="shared" si="610"/>
        <v>42261</v>
      </c>
      <c r="AK1084" s="11"/>
      <c r="AL1084" s="4"/>
      <c r="AQ1084" s="53"/>
      <c r="AR1084" s="53"/>
      <c r="AX1084" s="1"/>
      <c r="AY1084" s="1"/>
      <c r="AZ1084" s="1"/>
      <c r="BA1084" s="1"/>
      <c r="BB1084" s="1"/>
    </row>
    <row r="1085" spans="1:154" x14ac:dyDescent="0.2">
      <c r="A1085" s="158">
        <f t="shared" si="605"/>
        <v>42241</v>
      </c>
      <c r="B1085" s="2">
        <f t="shared" si="588"/>
        <v>353234.90917699027</v>
      </c>
      <c r="C1085" s="2">
        <f t="shared" si="606"/>
        <v>285654.36283712997</v>
      </c>
      <c r="D1085" s="2">
        <v>0</v>
      </c>
      <c r="E1085" s="73">
        <f t="shared" si="589"/>
        <v>285654.36283712997</v>
      </c>
      <c r="F1085" s="88">
        <f t="shared" si="617"/>
        <v>4310.3900000000003</v>
      </c>
      <c r="G1085" s="3">
        <f>IF(AND(N1085=1,N1084&gt;1),VLOOKUP(A1084,[1]Plan1!$BK$81:$BM$259,3),G1084)</f>
        <v>4337.1099999999997</v>
      </c>
      <c r="H1085" s="11">
        <f t="shared" si="618"/>
        <v>42170</v>
      </c>
      <c r="I1085" s="11">
        <f t="shared" si="619"/>
        <v>42200</v>
      </c>
      <c r="J1085" s="12">
        <f t="shared" si="590"/>
        <v>6.1989750347415384E-3</v>
      </c>
      <c r="K1085" s="11">
        <f t="shared" si="607"/>
        <v>42261</v>
      </c>
      <c r="L1085" s="11">
        <f t="shared" si="591"/>
        <v>42261</v>
      </c>
      <c r="M1085" s="1">
        <f t="shared" si="611"/>
        <v>20</v>
      </c>
      <c r="N1085" s="1">
        <f t="shared" si="592"/>
        <v>7</v>
      </c>
      <c r="O1085" s="2">
        <f t="shared" si="593"/>
        <v>1.00216528</v>
      </c>
      <c r="P1085" s="13">
        <f t="shared" si="620"/>
        <v>1.00790113</v>
      </c>
      <c r="Q1085" s="13">
        <f t="shared" si="612"/>
        <v>1.2323496375852134</v>
      </c>
      <c r="R1085" s="2">
        <f t="shared" si="616"/>
        <v>1.2350180100000001</v>
      </c>
      <c r="S1085" s="2">
        <f t="shared" si="608"/>
        <v>1.13180649</v>
      </c>
      <c r="T1085" s="2">
        <f t="shared" si="594"/>
        <v>323305.46175587003</v>
      </c>
      <c r="U1085" s="2">
        <f t="shared" si="595"/>
        <v>0</v>
      </c>
      <c r="V1085" s="2">
        <f t="shared" si="596"/>
        <v>67133.919901800269</v>
      </c>
      <c r="W1085" s="2">
        <f t="shared" si="597"/>
        <v>352788.28273893025</v>
      </c>
      <c r="X1085" s="17">
        <f t="shared" si="598"/>
        <v>0</v>
      </c>
      <c r="Y1085" s="2">
        <f t="shared" si="599"/>
        <v>0</v>
      </c>
      <c r="Z1085" s="72">
        <f t="shared" si="600"/>
        <v>0</v>
      </c>
      <c r="AA1085" s="2">
        <f t="shared" si="601"/>
        <v>0</v>
      </c>
      <c r="AB1085" s="12">
        <f t="shared" si="609"/>
        <v>4.6600000000000003E-2</v>
      </c>
      <c r="AC1085" s="17">
        <f t="shared" si="602"/>
        <v>7</v>
      </c>
      <c r="AD1085" s="17">
        <v>252</v>
      </c>
      <c r="AE1085" s="13">
        <f t="shared" si="613"/>
        <v>1.0012659900000001</v>
      </c>
      <c r="AF1085" s="2">
        <f t="shared" si="614"/>
        <v>409.30148151999998</v>
      </c>
      <c r="AG1085" s="2">
        <f t="shared" si="603"/>
        <v>446.62643806</v>
      </c>
      <c r="AH1085" s="3">
        <f t="shared" si="604"/>
        <v>0</v>
      </c>
      <c r="AI1085" s="4" t="str">
        <f t="shared" si="615"/>
        <v>A+J=</v>
      </c>
      <c r="AJ1085" s="11">
        <f t="shared" si="610"/>
        <v>42261</v>
      </c>
      <c r="AK1085" s="11"/>
      <c r="AL1085" s="4"/>
      <c r="AQ1085" s="53"/>
      <c r="AR1085" s="53"/>
      <c r="AX1085" s="1"/>
      <c r="AY1085" s="1"/>
      <c r="AZ1085" s="1"/>
      <c r="BA1085" s="1"/>
      <c r="BB1085" s="1"/>
    </row>
    <row r="1086" spans="1:154" x14ac:dyDescent="0.2">
      <c r="A1086" s="158">
        <f t="shared" si="605"/>
        <v>42242</v>
      </c>
      <c r="B1086" s="2">
        <f t="shared" si="588"/>
        <v>353407.94523604785</v>
      </c>
      <c r="C1086" s="2">
        <f t="shared" si="606"/>
        <v>285654.36283712997</v>
      </c>
      <c r="D1086" s="2">
        <v>0</v>
      </c>
      <c r="E1086" s="73">
        <f t="shared" si="589"/>
        <v>285654.36283712997</v>
      </c>
      <c r="F1086" s="88">
        <f t="shared" si="617"/>
        <v>4310.3900000000003</v>
      </c>
      <c r="G1086" s="3">
        <f>IF(AND(N1086=1,N1085&gt;1),VLOOKUP(A1085,[1]Plan1!$BK$81:$BM$259,3),G1085)</f>
        <v>4337.1099999999997</v>
      </c>
      <c r="H1086" s="11">
        <f t="shared" si="618"/>
        <v>42170</v>
      </c>
      <c r="I1086" s="11">
        <f t="shared" si="619"/>
        <v>42200</v>
      </c>
      <c r="J1086" s="12">
        <f t="shared" si="590"/>
        <v>6.1989750347415384E-3</v>
      </c>
      <c r="K1086" s="11">
        <f t="shared" si="607"/>
        <v>42261</v>
      </c>
      <c r="L1086" s="11">
        <f t="shared" si="591"/>
        <v>42261</v>
      </c>
      <c r="M1086" s="1">
        <f t="shared" si="611"/>
        <v>20</v>
      </c>
      <c r="N1086" s="1">
        <f t="shared" si="592"/>
        <v>8</v>
      </c>
      <c r="O1086" s="2">
        <f t="shared" si="593"/>
        <v>1.0024749900000001</v>
      </c>
      <c r="P1086" s="13">
        <f t="shared" si="620"/>
        <v>1.00790113</v>
      </c>
      <c r="Q1086" s="13">
        <f t="shared" si="612"/>
        <v>1.2323496375852134</v>
      </c>
      <c r="R1086" s="2">
        <f t="shared" si="616"/>
        <v>1.2353996899999999</v>
      </c>
      <c r="S1086" s="2">
        <f t="shared" si="608"/>
        <v>1.13180649</v>
      </c>
      <c r="T1086" s="2">
        <f t="shared" si="594"/>
        <v>323305.46175587003</v>
      </c>
      <c r="U1086" s="2">
        <f t="shared" si="595"/>
        <v>0</v>
      </c>
      <c r="V1086" s="2">
        <f t="shared" si="596"/>
        <v>67242.948459007894</v>
      </c>
      <c r="W1086" s="2">
        <f t="shared" si="597"/>
        <v>352897.31129613786</v>
      </c>
      <c r="X1086" s="17">
        <f t="shared" si="598"/>
        <v>0</v>
      </c>
      <c r="Y1086" s="2">
        <f t="shared" si="599"/>
        <v>0</v>
      </c>
      <c r="Z1086" s="72">
        <f t="shared" si="600"/>
        <v>0</v>
      </c>
      <c r="AA1086" s="2">
        <f t="shared" si="601"/>
        <v>0</v>
      </c>
      <c r="AB1086" s="12">
        <f t="shared" si="609"/>
        <v>4.6600000000000003E-2</v>
      </c>
      <c r="AC1086" s="17">
        <f t="shared" si="602"/>
        <v>8</v>
      </c>
      <c r="AD1086" s="17">
        <v>252</v>
      </c>
      <c r="AE1086" s="13">
        <f t="shared" si="613"/>
        <v>1.001446976</v>
      </c>
      <c r="AF1086" s="2">
        <f t="shared" si="614"/>
        <v>467.81524381999998</v>
      </c>
      <c r="AG1086" s="2">
        <f t="shared" si="603"/>
        <v>510.63393990999998</v>
      </c>
      <c r="AH1086" s="3">
        <f t="shared" si="604"/>
        <v>0</v>
      </c>
      <c r="AI1086" s="4" t="str">
        <f t="shared" si="615"/>
        <v>A+J=</v>
      </c>
      <c r="AJ1086" s="11">
        <f t="shared" si="610"/>
        <v>42261</v>
      </c>
      <c r="AK1086" s="11"/>
      <c r="AL1086" s="4"/>
      <c r="AQ1086" s="53"/>
      <c r="AR1086" s="53"/>
      <c r="AX1086" s="1"/>
      <c r="AY1086" s="1"/>
      <c r="AZ1086" s="1"/>
      <c r="BA1086" s="1"/>
      <c r="BB1086" s="1"/>
    </row>
    <row r="1087" spans="1:154" x14ac:dyDescent="0.2">
      <c r="A1087" s="158">
        <f t="shared" si="605"/>
        <v>42243</v>
      </c>
      <c r="B1087" s="2">
        <f t="shared" si="588"/>
        <v>353581.06137454184</v>
      </c>
      <c r="C1087" s="2">
        <f t="shared" si="606"/>
        <v>285654.36283712997</v>
      </c>
      <c r="D1087" s="2">
        <v>0</v>
      </c>
      <c r="E1087" s="73">
        <f t="shared" si="589"/>
        <v>285654.36283712997</v>
      </c>
      <c r="F1087" s="88">
        <f t="shared" si="617"/>
        <v>4310.3900000000003</v>
      </c>
      <c r="G1087" s="3">
        <f>IF(AND(N1087=1,N1086&gt;1),VLOOKUP(A1086,[1]Plan1!$BK$81:$BM$259,3),G1086)</f>
        <v>4337.1099999999997</v>
      </c>
      <c r="H1087" s="11">
        <f t="shared" si="618"/>
        <v>42170</v>
      </c>
      <c r="I1087" s="11">
        <f t="shared" si="619"/>
        <v>42200</v>
      </c>
      <c r="J1087" s="12">
        <f t="shared" si="590"/>
        <v>6.1989750347415384E-3</v>
      </c>
      <c r="K1087" s="11">
        <f t="shared" si="607"/>
        <v>42261</v>
      </c>
      <c r="L1087" s="11">
        <f t="shared" si="591"/>
        <v>42261</v>
      </c>
      <c r="M1087" s="1">
        <f t="shared" si="611"/>
        <v>20</v>
      </c>
      <c r="N1087" s="1">
        <f t="shared" si="592"/>
        <v>9</v>
      </c>
      <c r="O1087" s="2">
        <f t="shared" si="593"/>
        <v>1.00278479</v>
      </c>
      <c r="P1087" s="13">
        <f t="shared" si="620"/>
        <v>1.00790113</v>
      </c>
      <c r="Q1087" s="13">
        <f t="shared" si="612"/>
        <v>1.2323496375852134</v>
      </c>
      <c r="R1087" s="2">
        <f t="shared" si="616"/>
        <v>1.23578147</v>
      </c>
      <c r="S1087" s="2">
        <f t="shared" si="608"/>
        <v>1.13180649</v>
      </c>
      <c r="T1087" s="2">
        <f t="shared" si="594"/>
        <v>323305.46175587003</v>
      </c>
      <c r="U1087" s="2">
        <f t="shared" si="595"/>
        <v>0</v>
      </c>
      <c r="V1087" s="2">
        <f t="shared" si="596"/>
        <v>67352.005581651887</v>
      </c>
      <c r="W1087" s="2">
        <f t="shared" si="597"/>
        <v>353006.36841878184</v>
      </c>
      <c r="X1087" s="17">
        <f t="shared" si="598"/>
        <v>0</v>
      </c>
      <c r="Y1087" s="2">
        <f t="shared" si="599"/>
        <v>0</v>
      </c>
      <c r="Z1087" s="72">
        <f t="shared" si="600"/>
        <v>0</v>
      </c>
      <c r="AA1087" s="2">
        <f t="shared" si="601"/>
        <v>0</v>
      </c>
      <c r="AB1087" s="12">
        <f t="shared" si="609"/>
        <v>4.6600000000000003E-2</v>
      </c>
      <c r="AC1087" s="17">
        <f t="shared" si="602"/>
        <v>9</v>
      </c>
      <c r="AD1087" s="17">
        <v>252</v>
      </c>
      <c r="AE1087" s="13">
        <f t="shared" si="613"/>
        <v>1.0016279960000001</v>
      </c>
      <c r="AF1087" s="2">
        <f t="shared" si="614"/>
        <v>526.33999850999999</v>
      </c>
      <c r="AG1087" s="2">
        <f t="shared" si="603"/>
        <v>574.69295576000002</v>
      </c>
      <c r="AH1087" s="3">
        <f t="shared" si="604"/>
        <v>0</v>
      </c>
      <c r="AI1087" s="4" t="str">
        <f t="shared" si="615"/>
        <v>A+J=</v>
      </c>
      <c r="AJ1087" s="11">
        <f t="shared" si="610"/>
        <v>42261</v>
      </c>
      <c r="AK1087" s="11"/>
      <c r="AL1087" s="4"/>
      <c r="AQ1087" s="53"/>
      <c r="AR1087" s="53"/>
      <c r="AX1087" s="1"/>
      <c r="AY1087" s="1"/>
      <c r="AZ1087" s="1"/>
      <c r="BA1087" s="1"/>
      <c r="BB1087" s="1"/>
    </row>
    <row r="1088" spans="1:154" x14ac:dyDescent="0.2">
      <c r="A1088" s="158">
        <f t="shared" si="605"/>
        <v>42244</v>
      </c>
      <c r="B1088" s="2">
        <f t="shared" si="588"/>
        <v>353754.26263629936</v>
      </c>
      <c r="C1088" s="2">
        <f t="shared" si="606"/>
        <v>285654.36283712997</v>
      </c>
      <c r="D1088" s="2">
        <v>0</v>
      </c>
      <c r="E1088" s="73">
        <f t="shared" si="589"/>
        <v>285654.36283712997</v>
      </c>
      <c r="F1088" s="88">
        <f t="shared" si="617"/>
        <v>4310.3900000000003</v>
      </c>
      <c r="G1088" s="3">
        <f>IF(AND(N1088=1,N1087&gt;1),VLOOKUP(A1087,[1]Plan1!$BK$81:$BM$259,3),G1087)</f>
        <v>4337.1099999999997</v>
      </c>
      <c r="H1088" s="11">
        <f t="shared" si="618"/>
        <v>42170</v>
      </c>
      <c r="I1088" s="11">
        <f t="shared" si="619"/>
        <v>42200</v>
      </c>
      <c r="J1088" s="12">
        <f t="shared" si="590"/>
        <v>6.1989750347415384E-3</v>
      </c>
      <c r="K1088" s="11">
        <f t="shared" si="607"/>
        <v>42261</v>
      </c>
      <c r="L1088" s="11">
        <f t="shared" si="591"/>
        <v>42261</v>
      </c>
      <c r="M1088" s="1">
        <f t="shared" si="611"/>
        <v>20</v>
      </c>
      <c r="N1088" s="1">
        <f t="shared" si="592"/>
        <v>10</v>
      </c>
      <c r="O1088" s="2">
        <f t="shared" si="593"/>
        <v>1.00309469</v>
      </c>
      <c r="P1088" s="13">
        <f t="shared" si="620"/>
        <v>1.00790113</v>
      </c>
      <c r="Q1088" s="13">
        <f t="shared" si="612"/>
        <v>1.2323496375852134</v>
      </c>
      <c r="R1088" s="2">
        <f t="shared" si="616"/>
        <v>1.2361633700000001</v>
      </c>
      <c r="S1088" s="2">
        <f t="shared" si="608"/>
        <v>1.13180649</v>
      </c>
      <c r="T1088" s="2">
        <f t="shared" si="594"/>
        <v>323305.46175587003</v>
      </c>
      <c r="U1088" s="2">
        <f t="shared" si="595"/>
        <v>0</v>
      </c>
      <c r="V1088" s="2">
        <f t="shared" si="596"/>
        <v>67461.096982819407</v>
      </c>
      <c r="W1088" s="2">
        <f t="shared" si="597"/>
        <v>353115.45981994935</v>
      </c>
      <c r="X1088" s="17">
        <f t="shared" si="598"/>
        <v>0</v>
      </c>
      <c r="Y1088" s="2">
        <f t="shared" si="599"/>
        <v>0</v>
      </c>
      <c r="Z1088" s="72">
        <f t="shared" si="600"/>
        <v>0</v>
      </c>
      <c r="AA1088" s="2">
        <f t="shared" si="601"/>
        <v>0</v>
      </c>
      <c r="AB1088" s="12">
        <f t="shared" si="609"/>
        <v>4.6600000000000003E-2</v>
      </c>
      <c r="AC1088" s="17">
        <f t="shared" si="602"/>
        <v>10</v>
      </c>
      <c r="AD1088" s="17">
        <v>252</v>
      </c>
      <c r="AE1088" s="13">
        <f t="shared" si="613"/>
        <v>1.0018090479999999</v>
      </c>
      <c r="AF1088" s="2">
        <f t="shared" si="614"/>
        <v>584.87509896999995</v>
      </c>
      <c r="AG1088" s="2">
        <f t="shared" si="603"/>
        <v>638.80281634999994</v>
      </c>
      <c r="AH1088" s="3">
        <f t="shared" si="604"/>
        <v>0</v>
      </c>
      <c r="AI1088" s="4" t="str">
        <f t="shared" si="615"/>
        <v>A+J=</v>
      </c>
      <c r="AJ1088" s="11">
        <f t="shared" si="610"/>
        <v>42261</v>
      </c>
      <c r="AK1088" s="11"/>
      <c r="AL1088" s="4"/>
      <c r="AQ1088" s="53"/>
      <c r="AR1088" s="53"/>
      <c r="AX1088" s="1"/>
      <c r="AY1088" s="1"/>
      <c r="AZ1088" s="1"/>
      <c r="BA1088" s="1"/>
      <c r="BB1088" s="1"/>
    </row>
    <row r="1089" spans="1:54" x14ac:dyDescent="0.2">
      <c r="A1089" s="158">
        <f t="shared" si="605"/>
        <v>42245</v>
      </c>
      <c r="B1089" s="2">
        <f t="shared" si="588"/>
        <v>353927.55191265402</v>
      </c>
      <c r="C1089" s="2">
        <f t="shared" si="606"/>
        <v>285654.36283712997</v>
      </c>
      <c r="D1089" s="2">
        <v>0</v>
      </c>
      <c r="E1089" s="73">
        <f t="shared" si="589"/>
        <v>285654.36283712997</v>
      </c>
      <c r="F1089" s="88">
        <f t="shared" si="617"/>
        <v>4310.3900000000003</v>
      </c>
      <c r="G1089" s="3">
        <f>IF(AND(N1089=1,N1088&gt;1),VLOOKUP(A1088,[1]Plan1!$BK$81:$BM$259,3),G1088)</f>
        <v>4337.1099999999997</v>
      </c>
      <c r="H1089" s="11">
        <f t="shared" si="618"/>
        <v>42170</v>
      </c>
      <c r="I1089" s="11">
        <f t="shared" si="619"/>
        <v>42200</v>
      </c>
      <c r="J1089" s="12">
        <f t="shared" si="590"/>
        <v>6.1989750347415384E-3</v>
      </c>
      <c r="K1089" s="11">
        <f t="shared" si="607"/>
        <v>42261</v>
      </c>
      <c r="L1089" s="11">
        <f t="shared" si="591"/>
        <v>42261</v>
      </c>
      <c r="M1089" s="1">
        <f t="shared" si="611"/>
        <v>20</v>
      </c>
      <c r="N1089" s="1">
        <f t="shared" si="592"/>
        <v>11</v>
      </c>
      <c r="O1089" s="2">
        <f t="shared" si="593"/>
        <v>1.00340469</v>
      </c>
      <c r="P1089" s="13">
        <f t="shared" si="620"/>
        <v>1.00790113</v>
      </c>
      <c r="Q1089" s="13">
        <f t="shared" si="612"/>
        <v>1.2323496375852134</v>
      </c>
      <c r="R1089" s="2">
        <f t="shared" si="616"/>
        <v>1.2365454</v>
      </c>
      <c r="S1089" s="2">
        <f t="shared" si="608"/>
        <v>1.13180649</v>
      </c>
      <c r="T1089" s="2">
        <f t="shared" si="594"/>
        <v>323305.46175587003</v>
      </c>
      <c r="U1089" s="2">
        <f t="shared" si="595"/>
        <v>0</v>
      </c>
      <c r="V1089" s="2">
        <f t="shared" si="596"/>
        <v>67570.225519054045</v>
      </c>
      <c r="W1089" s="2">
        <f t="shared" si="597"/>
        <v>353224.58835618402</v>
      </c>
      <c r="X1089" s="17">
        <f t="shared" si="598"/>
        <v>0</v>
      </c>
      <c r="Y1089" s="2">
        <f t="shared" si="599"/>
        <v>0</v>
      </c>
      <c r="Z1089" s="72">
        <f t="shared" si="600"/>
        <v>0</v>
      </c>
      <c r="AA1089" s="2">
        <f t="shared" si="601"/>
        <v>0</v>
      </c>
      <c r="AB1089" s="12">
        <f t="shared" si="609"/>
        <v>4.6600000000000003E-2</v>
      </c>
      <c r="AC1089" s="17">
        <f t="shared" si="602"/>
        <v>11</v>
      </c>
      <c r="AD1089" s="17">
        <v>252</v>
      </c>
      <c r="AE1089" s="13">
        <f t="shared" si="613"/>
        <v>1.001990132</v>
      </c>
      <c r="AF1089" s="2">
        <f t="shared" si="614"/>
        <v>643.42054521</v>
      </c>
      <c r="AG1089" s="2">
        <f t="shared" si="603"/>
        <v>702.96355646999996</v>
      </c>
      <c r="AH1089" s="3">
        <f t="shared" si="604"/>
        <v>0</v>
      </c>
      <c r="AI1089" s="4" t="str">
        <f t="shared" si="615"/>
        <v>A+J=</v>
      </c>
      <c r="AJ1089" s="11">
        <f t="shared" si="610"/>
        <v>42261</v>
      </c>
      <c r="AK1089" s="11"/>
      <c r="AL1089" s="4"/>
      <c r="AQ1089" s="53"/>
      <c r="AR1089" s="53"/>
      <c r="AX1089" s="1"/>
      <c r="AY1089" s="1"/>
      <c r="AZ1089" s="1"/>
      <c r="BA1089" s="1"/>
      <c r="BB1089" s="1"/>
    </row>
    <row r="1090" spans="1:54" x14ac:dyDescent="0.2">
      <c r="A1090" s="158">
        <f t="shared" si="605"/>
        <v>42246</v>
      </c>
      <c r="B1090" s="2">
        <f t="shared" si="588"/>
        <v>353927.55191265402</v>
      </c>
      <c r="C1090" s="2">
        <f t="shared" si="606"/>
        <v>285654.36283712997</v>
      </c>
      <c r="D1090" s="2">
        <v>0</v>
      </c>
      <c r="E1090" s="73">
        <f t="shared" si="589"/>
        <v>285654.36283712997</v>
      </c>
      <c r="F1090" s="88">
        <f t="shared" si="617"/>
        <v>4310.3900000000003</v>
      </c>
      <c r="G1090" s="3">
        <f>IF(AND(N1090=1,N1089&gt;1),VLOOKUP(A1089,[1]Plan1!$BK$81:$BM$259,3),G1089)</f>
        <v>4337.1099999999997</v>
      </c>
      <c r="H1090" s="11">
        <f t="shared" si="618"/>
        <v>42170</v>
      </c>
      <c r="I1090" s="11">
        <f t="shared" si="619"/>
        <v>42200</v>
      </c>
      <c r="J1090" s="12">
        <f t="shared" si="590"/>
        <v>6.1989750347415384E-3</v>
      </c>
      <c r="K1090" s="11">
        <f t="shared" si="607"/>
        <v>42261</v>
      </c>
      <c r="L1090" s="11">
        <f t="shared" si="591"/>
        <v>42261</v>
      </c>
      <c r="M1090" s="1">
        <f t="shared" si="611"/>
        <v>20</v>
      </c>
      <c r="N1090" s="1">
        <f t="shared" si="592"/>
        <v>11</v>
      </c>
      <c r="O1090" s="2">
        <f t="shared" si="593"/>
        <v>1.00340469</v>
      </c>
      <c r="P1090" s="13">
        <f t="shared" si="620"/>
        <v>1.00790113</v>
      </c>
      <c r="Q1090" s="13">
        <f t="shared" si="612"/>
        <v>1.2323496375852134</v>
      </c>
      <c r="R1090" s="2">
        <f t="shared" si="616"/>
        <v>1.2365454</v>
      </c>
      <c r="S1090" s="2">
        <f t="shared" si="608"/>
        <v>1.13180649</v>
      </c>
      <c r="T1090" s="2">
        <f t="shared" si="594"/>
        <v>323305.46175587003</v>
      </c>
      <c r="U1090" s="2">
        <f t="shared" si="595"/>
        <v>0</v>
      </c>
      <c r="V1090" s="2">
        <f t="shared" si="596"/>
        <v>67570.225519054045</v>
      </c>
      <c r="W1090" s="2">
        <f t="shared" si="597"/>
        <v>353224.58835618402</v>
      </c>
      <c r="X1090" s="17">
        <f t="shared" si="598"/>
        <v>0</v>
      </c>
      <c r="Y1090" s="2">
        <f t="shared" si="599"/>
        <v>0</v>
      </c>
      <c r="Z1090" s="72">
        <f t="shared" si="600"/>
        <v>0</v>
      </c>
      <c r="AA1090" s="2">
        <f t="shared" si="601"/>
        <v>0</v>
      </c>
      <c r="AB1090" s="12">
        <f t="shared" si="609"/>
        <v>4.6600000000000003E-2</v>
      </c>
      <c r="AC1090" s="17">
        <f t="shared" si="602"/>
        <v>11</v>
      </c>
      <c r="AD1090" s="17">
        <v>252</v>
      </c>
      <c r="AE1090" s="13">
        <f t="shared" si="613"/>
        <v>1.001990132</v>
      </c>
      <c r="AF1090" s="2">
        <f t="shared" si="614"/>
        <v>643.42054521</v>
      </c>
      <c r="AG1090" s="2">
        <f t="shared" si="603"/>
        <v>702.96355646999996</v>
      </c>
      <c r="AH1090" s="3">
        <f t="shared" si="604"/>
        <v>0</v>
      </c>
      <c r="AI1090" s="4" t="str">
        <f t="shared" si="615"/>
        <v>A+J=</v>
      </c>
      <c r="AJ1090" s="11">
        <f t="shared" si="610"/>
        <v>42261</v>
      </c>
      <c r="AK1090" s="11"/>
      <c r="AL1090" s="4"/>
      <c r="AQ1090" s="53"/>
      <c r="AR1090" s="53"/>
      <c r="AX1090" s="1"/>
      <c r="AY1090" s="1"/>
      <c r="AZ1090" s="1"/>
      <c r="BA1090" s="1"/>
      <c r="BB1090" s="1"/>
    </row>
    <row r="1091" spans="1:54" x14ac:dyDescent="0.2">
      <c r="A1091" s="158">
        <f t="shared" si="605"/>
        <v>42247</v>
      </c>
      <c r="B1091" s="2">
        <f t="shared" si="588"/>
        <v>353927.55191265402</v>
      </c>
      <c r="C1091" s="2">
        <f t="shared" si="606"/>
        <v>285654.36283712997</v>
      </c>
      <c r="D1091" s="2">
        <v>0</v>
      </c>
      <c r="E1091" s="73">
        <f t="shared" si="589"/>
        <v>285654.36283712997</v>
      </c>
      <c r="F1091" s="88">
        <f t="shared" si="617"/>
        <v>4310.3900000000003</v>
      </c>
      <c r="G1091" s="3">
        <f>IF(AND(N1091=1,N1090&gt;1),VLOOKUP(A1090,[1]Plan1!$BK$81:$BM$259,3),G1090)</f>
        <v>4337.1099999999997</v>
      </c>
      <c r="H1091" s="11">
        <f t="shared" si="618"/>
        <v>42170</v>
      </c>
      <c r="I1091" s="11">
        <f t="shared" si="619"/>
        <v>42200</v>
      </c>
      <c r="J1091" s="12">
        <f t="shared" si="590"/>
        <v>6.1989750347415384E-3</v>
      </c>
      <c r="K1091" s="11">
        <f t="shared" si="607"/>
        <v>42261</v>
      </c>
      <c r="L1091" s="11">
        <f t="shared" si="591"/>
        <v>42261</v>
      </c>
      <c r="M1091" s="1">
        <f t="shared" si="611"/>
        <v>20</v>
      </c>
      <c r="N1091" s="1">
        <f t="shared" si="592"/>
        <v>11</v>
      </c>
      <c r="O1091" s="2">
        <f t="shared" si="593"/>
        <v>1.00340469</v>
      </c>
      <c r="P1091" s="13">
        <f t="shared" si="620"/>
        <v>1.00790113</v>
      </c>
      <c r="Q1091" s="13">
        <f t="shared" si="612"/>
        <v>1.2323496375852134</v>
      </c>
      <c r="R1091" s="2">
        <f t="shared" si="616"/>
        <v>1.2365454</v>
      </c>
      <c r="S1091" s="2">
        <f t="shared" si="608"/>
        <v>1.13180649</v>
      </c>
      <c r="T1091" s="2">
        <f t="shared" si="594"/>
        <v>323305.46175587003</v>
      </c>
      <c r="U1091" s="2">
        <f t="shared" si="595"/>
        <v>0</v>
      </c>
      <c r="V1091" s="2">
        <f t="shared" si="596"/>
        <v>67570.225519054045</v>
      </c>
      <c r="W1091" s="2">
        <f t="shared" si="597"/>
        <v>353224.58835618402</v>
      </c>
      <c r="X1091" s="17">
        <f t="shared" si="598"/>
        <v>0</v>
      </c>
      <c r="Y1091" s="2">
        <f t="shared" si="599"/>
        <v>0</v>
      </c>
      <c r="Z1091" s="72">
        <f t="shared" si="600"/>
        <v>0</v>
      </c>
      <c r="AA1091" s="2">
        <f t="shared" si="601"/>
        <v>0</v>
      </c>
      <c r="AB1091" s="12">
        <f t="shared" si="609"/>
        <v>4.6600000000000003E-2</v>
      </c>
      <c r="AC1091" s="17">
        <f t="shared" si="602"/>
        <v>11</v>
      </c>
      <c r="AD1091" s="17">
        <v>252</v>
      </c>
      <c r="AE1091" s="13">
        <f t="shared" si="613"/>
        <v>1.001990132</v>
      </c>
      <c r="AF1091" s="2">
        <f t="shared" si="614"/>
        <v>643.42054521</v>
      </c>
      <c r="AG1091" s="2">
        <f t="shared" si="603"/>
        <v>702.96355646999996</v>
      </c>
      <c r="AH1091" s="3">
        <f t="shared" si="604"/>
        <v>0</v>
      </c>
      <c r="AI1091" s="4" t="str">
        <f t="shared" si="615"/>
        <v>A+J=</v>
      </c>
      <c r="AJ1091" s="11">
        <f t="shared" si="610"/>
        <v>42261</v>
      </c>
      <c r="AK1091" s="11"/>
      <c r="AL1091" s="4"/>
      <c r="AQ1091" s="53"/>
      <c r="AR1091" s="53"/>
      <c r="AX1091" s="1"/>
      <c r="AY1091" s="1"/>
      <c r="AZ1091" s="1"/>
      <c r="BA1091" s="1"/>
      <c r="BB1091" s="1"/>
    </row>
    <row r="1092" spans="1:54" x14ac:dyDescent="0.2">
      <c r="A1092" s="158">
        <f t="shared" si="605"/>
        <v>42248</v>
      </c>
      <c r="B1092" s="2">
        <f t="shared" si="588"/>
        <v>354100.92421541858</v>
      </c>
      <c r="C1092" s="2">
        <f t="shared" si="606"/>
        <v>285654.36283712997</v>
      </c>
      <c r="D1092" s="2">
        <v>0</v>
      </c>
      <c r="E1092" s="73">
        <f t="shared" si="589"/>
        <v>285654.36283712997</v>
      </c>
      <c r="F1092" s="88">
        <f t="shared" si="617"/>
        <v>4310.3900000000003</v>
      </c>
      <c r="G1092" s="3">
        <f>IF(AND(N1092=1,N1091&gt;1),VLOOKUP(A1091,[1]Plan1!$BK$81:$BM$259,3),G1091)</f>
        <v>4337.1099999999997</v>
      </c>
      <c r="H1092" s="11">
        <f t="shared" si="618"/>
        <v>42170</v>
      </c>
      <c r="I1092" s="11">
        <f t="shared" si="619"/>
        <v>42200</v>
      </c>
      <c r="J1092" s="12">
        <f t="shared" si="590"/>
        <v>6.1989750347415384E-3</v>
      </c>
      <c r="K1092" s="11">
        <f t="shared" si="607"/>
        <v>42261</v>
      </c>
      <c r="L1092" s="11">
        <f t="shared" si="591"/>
        <v>42261</v>
      </c>
      <c r="M1092" s="1">
        <f t="shared" si="611"/>
        <v>20</v>
      </c>
      <c r="N1092" s="1">
        <f t="shared" si="592"/>
        <v>12</v>
      </c>
      <c r="O1092" s="2">
        <f t="shared" si="593"/>
        <v>1.0037147799999999</v>
      </c>
      <c r="P1092" s="13">
        <f t="shared" si="620"/>
        <v>1.00790113</v>
      </c>
      <c r="Q1092" s="13">
        <f t="shared" si="612"/>
        <v>1.2323496375852134</v>
      </c>
      <c r="R1092" s="2">
        <f t="shared" si="616"/>
        <v>1.2369275399999999</v>
      </c>
      <c r="S1092" s="2">
        <f t="shared" si="608"/>
        <v>1.13180649</v>
      </c>
      <c r="T1092" s="2">
        <f t="shared" si="594"/>
        <v>323305.46175587003</v>
      </c>
      <c r="U1092" s="2">
        <f t="shared" si="595"/>
        <v>0</v>
      </c>
      <c r="V1092" s="2">
        <f t="shared" si="596"/>
        <v>67679.385477268603</v>
      </c>
      <c r="W1092" s="2">
        <f t="shared" si="597"/>
        <v>353333.74831439857</v>
      </c>
      <c r="X1092" s="17">
        <f t="shared" si="598"/>
        <v>0</v>
      </c>
      <c r="Y1092" s="2">
        <f t="shared" si="599"/>
        <v>0</v>
      </c>
      <c r="Z1092" s="72">
        <f t="shared" si="600"/>
        <v>0</v>
      </c>
      <c r="AA1092" s="2">
        <f t="shared" si="601"/>
        <v>0</v>
      </c>
      <c r="AB1092" s="12">
        <f t="shared" si="609"/>
        <v>4.6600000000000003E-2</v>
      </c>
      <c r="AC1092" s="17">
        <f t="shared" si="602"/>
        <v>12</v>
      </c>
      <c r="AD1092" s="17">
        <v>252</v>
      </c>
      <c r="AE1092" s="13">
        <f t="shared" si="613"/>
        <v>1.00217125</v>
      </c>
      <c r="AF1092" s="2">
        <f t="shared" si="614"/>
        <v>701.97698382999999</v>
      </c>
      <c r="AG1092" s="2">
        <f t="shared" si="603"/>
        <v>767.17590101999997</v>
      </c>
      <c r="AH1092" s="3">
        <f t="shared" si="604"/>
        <v>0</v>
      </c>
      <c r="AI1092" s="4" t="str">
        <f t="shared" si="615"/>
        <v>A+J=</v>
      </c>
      <c r="AJ1092" s="11">
        <f t="shared" si="610"/>
        <v>42261</v>
      </c>
      <c r="AK1092" s="11"/>
      <c r="AL1092" s="4"/>
      <c r="AQ1092" s="53"/>
      <c r="AR1092" s="53"/>
      <c r="AX1092" s="1"/>
      <c r="AY1092" s="1"/>
      <c r="AZ1092" s="1"/>
      <c r="BA1092" s="1"/>
      <c r="BB1092" s="1"/>
    </row>
    <row r="1093" spans="1:54" x14ac:dyDescent="0.2">
      <c r="A1093" s="158">
        <f t="shared" si="605"/>
        <v>42249</v>
      </c>
      <c r="B1093" s="2">
        <f t="shared" si="588"/>
        <v>354274.38172918669</v>
      </c>
      <c r="C1093" s="2">
        <f t="shared" si="606"/>
        <v>285654.36283712997</v>
      </c>
      <c r="D1093" s="2">
        <v>0</v>
      </c>
      <c r="E1093" s="73">
        <f t="shared" si="589"/>
        <v>285654.36283712997</v>
      </c>
      <c r="F1093" s="88">
        <f t="shared" si="617"/>
        <v>4310.3900000000003</v>
      </c>
      <c r="G1093" s="3">
        <f>IF(AND(N1093=1,N1092&gt;1),VLOOKUP(A1092,[1]Plan1!$BK$81:$BM$259,3),G1092)</f>
        <v>4337.1099999999997</v>
      </c>
      <c r="H1093" s="11">
        <f t="shared" si="618"/>
        <v>42170</v>
      </c>
      <c r="I1093" s="11">
        <f t="shared" si="619"/>
        <v>42200</v>
      </c>
      <c r="J1093" s="12">
        <f t="shared" si="590"/>
        <v>6.1989750347415384E-3</v>
      </c>
      <c r="K1093" s="11">
        <f t="shared" si="607"/>
        <v>42261</v>
      </c>
      <c r="L1093" s="11">
        <f t="shared" si="591"/>
        <v>42261</v>
      </c>
      <c r="M1093" s="1">
        <f t="shared" si="611"/>
        <v>20</v>
      </c>
      <c r="N1093" s="1">
        <f t="shared" si="592"/>
        <v>13</v>
      </c>
      <c r="O1093" s="2">
        <f t="shared" si="593"/>
        <v>1.0040249699999999</v>
      </c>
      <c r="P1093" s="13">
        <f t="shared" si="620"/>
        <v>1.00790113</v>
      </c>
      <c r="Q1093" s="13">
        <f t="shared" si="612"/>
        <v>1.2323496375852134</v>
      </c>
      <c r="R1093" s="2">
        <f t="shared" si="616"/>
        <v>1.2373098</v>
      </c>
      <c r="S1093" s="2">
        <f t="shared" si="608"/>
        <v>1.13180649</v>
      </c>
      <c r="T1093" s="2">
        <f t="shared" si="594"/>
        <v>323305.46175587003</v>
      </c>
      <c r="U1093" s="2">
        <f t="shared" si="595"/>
        <v>0</v>
      </c>
      <c r="V1093" s="2">
        <f t="shared" si="596"/>
        <v>67788.579714006744</v>
      </c>
      <c r="W1093" s="2">
        <f t="shared" si="597"/>
        <v>353442.94255113672</v>
      </c>
      <c r="X1093" s="17">
        <f t="shared" si="598"/>
        <v>0</v>
      </c>
      <c r="Y1093" s="2">
        <f t="shared" si="599"/>
        <v>0</v>
      </c>
      <c r="Z1093" s="72">
        <f t="shared" si="600"/>
        <v>0</v>
      </c>
      <c r="AA1093" s="2">
        <f t="shared" si="601"/>
        <v>0</v>
      </c>
      <c r="AB1093" s="12">
        <f t="shared" si="609"/>
        <v>4.6600000000000003E-2</v>
      </c>
      <c r="AC1093" s="17">
        <f t="shared" si="602"/>
        <v>13</v>
      </c>
      <c r="AD1093" s="17">
        <v>252</v>
      </c>
      <c r="AE1093" s="13">
        <f t="shared" si="613"/>
        <v>1.0023523999999999</v>
      </c>
      <c r="AF1093" s="2">
        <f t="shared" si="614"/>
        <v>760.54376822999996</v>
      </c>
      <c r="AG1093" s="2">
        <f t="shared" si="603"/>
        <v>831.43917805000001</v>
      </c>
      <c r="AH1093" s="3">
        <f t="shared" si="604"/>
        <v>0</v>
      </c>
      <c r="AI1093" s="4" t="str">
        <f t="shared" si="615"/>
        <v>A+J=</v>
      </c>
      <c r="AJ1093" s="11">
        <f t="shared" si="610"/>
        <v>42261</v>
      </c>
      <c r="AK1093" s="11"/>
      <c r="AL1093" s="4"/>
      <c r="AQ1093" s="53"/>
      <c r="AR1093" s="53"/>
      <c r="AX1093" s="1"/>
      <c r="AY1093" s="1"/>
      <c r="AZ1093" s="1"/>
      <c r="BA1093" s="1"/>
      <c r="BB1093" s="1"/>
    </row>
    <row r="1094" spans="1:54" x14ac:dyDescent="0.2">
      <c r="A1094" s="158">
        <f t="shared" si="605"/>
        <v>42250</v>
      </c>
      <c r="B1094" s="2">
        <f t="shared" si="588"/>
        <v>354447.92483661836</v>
      </c>
      <c r="C1094" s="2">
        <f t="shared" si="606"/>
        <v>285654.36283712997</v>
      </c>
      <c r="D1094" s="2">
        <v>0</v>
      </c>
      <c r="E1094" s="73">
        <f t="shared" si="589"/>
        <v>285654.36283712997</v>
      </c>
      <c r="F1094" s="88">
        <f t="shared" si="617"/>
        <v>4310.3900000000003</v>
      </c>
      <c r="G1094" s="3">
        <f>IF(AND(N1094=1,N1093&gt;1),VLOOKUP(A1093,[1]Plan1!$BK$81:$BM$259,3),G1093)</f>
        <v>4337.1099999999997</v>
      </c>
      <c r="H1094" s="11">
        <f t="shared" si="618"/>
        <v>42170</v>
      </c>
      <c r="I1094" s="11">
        <f t="shared" si="619"/>
        <v>42200</v>
      </c>
      <c r="J1094" s="12">
        <f t="shared" si="590"/>
        <v>6.1989750347415384E-3</v>
      </c>
      <c r="K1094" s="11">
        <f t="shared" si="607"/>
        <v>42261</v>
      </c>
      <c r="L1094" s="11">
        <f t="shared" si="591"/>
        <v>42261</v>
      </c>
      <c r="M1094" s="1">
        <f t="shared" si="611"/>
        <v>20</v>
      </c>
      <c r="N1094" s="1">
        <f t="shared" si="592"/>
        <v>14</v>
      </c>
      <c r="O1094" s="2">
        <f t="shared" si="593"/>
        <v>1.00433525</v>
      </c>
      <c r="P1094" s="13">
        <f t="shared" si="620"/>
        <v>1.00790113</v>
      </c>
      <c r="Q1094" s="13">
        <f t="shared" si="612"/>
        <v>1.2323496375852134</v>
      </c>
      <c r="R1094" s="2">
        <f t="shared" si="616"/>
        <v>1.23769218</v>
      </c>
      <c r="S1094" s="2">
        <f t="shared" si="608"/>
        <v>1.13180649</v>
      </c>
      <c r="T1094" s="2">
        <f t="shared" si="594"/>
        <v>323305.46175587003</v>
      </c>
      <c r="U1094" s="2">
        <f t="shared" si="595"/>
        <v>0</v>
      </c>
      <c r="V1094" s="2">
        <f t="shared" si="596"/>
        <v>67897.808229268412</v>
      </c>
      <c r="W1094" s="2">
        <f t="shared" si="597"/>
        <v>353552.17106639838</v>
      </c>
      <c r="X1094" s="17">
        <f t="shared" si="598"/>
        <v>0</v>
      </c>
      <c r="Y1094" s="2">
        <f t="shared" si="599"/>
        <v>0</v>
      </c>
      <c r="Z1094" s="72">
        <f t="shared" si="600"/>
        <v>0</v>
      </c>
      <c r="AA1094" s="2">
        <f t="shared" si="601"/>
        <v>0</v>
      </c>
      <c r="AB1094" s="12">
        <f t="shared" si="609"/>
        <v>4.6600000000000003E-2</v>
      </c>
      <c r="AC1094" s="17">
        <f t="shared" si="602"/>
        <v>14</v>
      </c>
      <c r="AD1094" s="17">
        <v>252</v>
      </c>
      <c r="AE1094" s="13">
        <f t="shared" si="613"/>
        <v>1.002533583</v>
      </c>
      <c r="AF1094" s="2">
        <f t="shared" si="614"/>
        <v>819.12122170999999</v>
      </c>
      <c r="AG1094" s="2">
        <f t="shared" si="603"/>
        <v>895.75377021999998</v>
      </c>
      <c r="AH1094" s="3">
        <f t="shared" si="604"/>
        <v>0</v>
      </c>
      <c r="AI1094" s="4" t="str">
        <f t="shared" si="615"/>
        <v>A+J=</v>
      </c>
      <c r="AJ1094" s="11">
        <f t="shared" si="610"/>
        <v>42261</v>
      </c>
      <c r="AK1094" s="11"/>
      <c r="AL1094" s="4"/>
      <c r="AQ1094" s="53"/>
      <c r="AR1094" s="53"/>
      <c r="AX1094" s="1"/>
      <c r="AY1094" s="1"/>
      <c r="AZ1094" s="1"/>
      <c r="BA1094" s="1"/>
      <c r="BB1094" s="1"/>
    </row>
    <row r="1095" spans="1:54" x14ac:dyDescent="0.2">
      <c r="A1095" s="158">
        <f t="shared" si="605"/>
        <v>42251</v>
      </c>
      <c r="B1095" s="2">
        <f t="shared" si="588"/>
        <v>354621.55034919991</v>
      </c>
      <c r="C1095" s="2">
        <f t="shared" si="606"/>
        <v>285654.36283712997</v>
      </c>
      <c r="D1095" s="2">
        <v>0</v>
      </c>
      <c r="E1095" s="73">
        <f t="shared" si="589"/>
        <v>285654.36283712997</v>
      </c>
      <c r="F1095" s="88">
        <f t="shared" si="617"/>
        <v>4310.3900000000003</v>
      </c>
      <c r="G1095" s="3">
        <f>IF(AND(N1095=1,N1094&gt;1),VLOOKUP(A1094,[1]Plan1!$BK$81:$BM$259,3),G1094)</f>
        <v>4337.1099999999997</v>
      </c>
      <c r="H1095" s="11">
        <f t="shared" si="618"/>
        <v>42170</v>
      </c>
      <c r="I1095" s="11">
        <f t="shared" si="619"/>
        <v>42200</v>
      </c>
      <c r="J1095" s="12">
        <f t="shared" si="590"/>
        <v>6.1989750347415384E-3</v>
      </c>
      <c r="K1095" s="11">
        <f t="shared" si="607"/>
        <v>42261</v>
      </c>
      <c r="L1095" s="11">
        <f t="shared" si="591"/>
        <v>42261</v>
      </c>
      <c r="M1095" s="1">
        <f t="shared" si="611"/>
        <v>20</v>
      </c>
      <c r="N1095" s="1">
        <f t="shared" si="592"/>
        <v>15</v>
      </c>
      <c r="O1095" s="2">
        <f t="shared" si="593"/>
        <v>1.00464563</v>
      </c>
      <c r="P1095" s="13">
        <f t="shared" si="620"/>
        <v>1.00790113</v>
      </c>
      <c r="Q1095" s="13">
        <f t="shared" si="612"/>
        <v>1.2323496375852134</v>
      </c>
      <c r="R1095" s="2">
        <f t="shared" si="616"/>
        <v>1.23807467</v>
      </c>
      <c r="S1095" s="2">
        <f t="shared" si="608"/>
        <v>1.13180649</v>
      </c>
      <c r="T1095" s="2">
        <f t="shared" si="594"/>
        <v>323305.46175587003</v>
      </c>
      <c r="U1095" s="2">
        <f t="shared" si="595"/>
        <v>0</v>
      </c>
      <c r="V1095" s="2">
        <f t="shared" si="596"/>
        <v>68007.068166509998</v>
      </c>
      <c r="W1095" s="2">
        <f t="shared" si="597"/>
        <v>353661.43100363994</v>
      </c>
      <c r="X1095" s="17">
        <f t="shared" si="598"/>
        <v>0</v>
      </c>
      <c r="Y1095" s="2">
        <f t="shared" si="599"/>
        <v>0</v>
      </c>
      <c r="Z1095" s="72">
        <f t="shared" si="600"/>
        <v>0</v>
      </c>
      <c r="AA1095" s="2">
        <f t="shared" si="601"/>
        <v>0</v>
      </c>
      <c r="AB1095" s="12">
        <f t="shared" si="609"/>
        <v>4.6600000000000003E-2</v>
      </c>
      <c r="AC1095" s="17">
        <f t="shared" si="602"/>
        <v>15</v>
      </c>
      <c r="AD1095" s="17">
        <v>252</v>
      </c>
      <c r="AE1095" s="13">
        <f t="shared" si="613"/>
        <v>1.002714798</v>
      </c>
      <c r="AF1095" s="2">
        <f t="shared" si="614"/>
        <v>877.70902095999998</v>
      </c>
      <c r="AG1095" s="2">
        <f t="shared" si="603"/>
        <v>960.11934556000006</v>
      </c>
      <c r="AH1095" s="3">
        <f t="shared" si="604"/>
        <v>0</v>
      </c>
      <c r="AI1095" s="4" t="str">
        <f t="shared" si="615"/>
        <v>A+J=</v>
      </c>
      <c r="AJ1095" s="11">
        <f t="shared" si="610"/>
        <v>42261</v>
      </c>
      <c r="AK1095" s="11"/>
      <c r="AL1095" s="4"/>
      <c r="AQ1095" s="53"/>
      <c r="AR1095" s="53"/>
      <c r="AX1095" s="1"/>
      <c r="AY1095" s="1"/>
      <c r="AZ1095" s="1"/>
      <c r="BA1095" s="1"/>
      <c r="BB1095" s="1"/>
    </row>
    <row r="1096" spans="1:54" x14ac:dyDescent="0.2">
      <c r="A1096" s="158">
        <f t="shared" si="605"/>
        <v>42252</v>
      </c>
      <c r="B1096" s="2">
        <f t="shared" si="588"/>
        <v>354795.26473167865</v>
      </c>
      <c r="C1096" s="2">
        <f t="shared" si="606"/>
        <v>285654.36283712997</v>
      </c>
      <c r="D1096" s="2">
        <v>0</v>
      </c>
      <c r="E1096" s="73">
        <f t="shared" si="589"/>
        <v>285654.36283712997</v>
      </c>
      <c r="F1096" s="88">
        <f t="shared" si="617"/>
        <v>4310.3900000000003</v>
      </c>
      <c r="G1096" s="3">
        <f>IF(AND(N1096=1,N1095&gt;1),VLOOKUP(A1095,[1]Plan1!$BK$81:$BM$259,3),G1095)</f>
        <v>4337.1099999999997</v>
      </c>
      <c r="H1096" s="11">
        <f t="shared" si="618"/>
        <v>42170</v>
      </c>
      <c r="I1096" s="11">
        <f t="shared" si="619"/>
        <v>42200</v>
      </c>
      <c r="J1096" s="12">
        <f t="shared" si="590"/>
        <v>6.1989750347415384E-3</v>
      </c>
      <c r="K1096" s="11">
        <f t="shared" si="607"/>
        <v>42261</v>
      </c>
      <c r="L1096" s="11">
        <f t="shared" si="591"/>
        <v>42261</v>
      </c>
      <c r="M1096" s="1">
        <f t="shared" si="611"/>
        <v>20</v>
      </c>
      <c r="N1096" s="1">
        <f t="shared" si="592"/>
        <v>16</v>
      </c>
      <c r="O1096" s="2">
        <f t="shared" si="593"/>
        <v>1.00495611</v>
      </c>
      <c r="P1096" s="13">
        <f t="shared" si="620"/>
        <v>1.00790113</v>
      </c>
      <c r="Q1096" s="13">
        <f t="shared" si="612"/>
        <v>1.2323496375852134</v>
      </c>
      <c r="R1096" s="2">
        <f t="shared" si="616"/>
        <v>1.2384572899999999</v>
      </c>
      <c r="S1096" s="2">
        <f t="shared" si="608"/>
        <v>1.13180649</v>
      </c>
      <c r="T1096" s="2">
        <f t="shared" si="594"/>
        <v>323305.46175587003</v>
      </c>
      <c r="U1096" s="2">
        <f t="shared" si="595"/>
        <v>0</v>
      </c>
      <c r="V1096" s="2">
        <f t="shared" si="596"/>
        <v>68116.365238818704</v>
      </c>
      <c r="W1096" s="2">
        <f t="shared" si="597"/>
        <v>353770.72807594866</v>
      </c>
      <c r="X1096" s="17">
        <f t="shared" si="598"/>
        <v>0</v>
      </c>
      <c r="Y1096" s="2">
        <f t="shared" si="599"/>
        <v>0</v>
      </c>
      <c r="Z1096" s="72">
        <f t="shared" si="600"/>
        <v>0</v>
      </c>
      <c r="AA1096" s="2">
        <f t="shared" si="601"/>
        <v>0</v>
      </c>
      <c r="AB1096" s="12">
        <f t="shared" si="609"/>
        <v>4.6600000000000003E-2</v>
      </c>
      <c r="AC1096" s="17">
        <f t="shared" si="602"/>
        <v>16</v>
      </c>
      <c r="AD1096" s="17">
        <v>252</v>
      </c>
      <c r="AE1096" s="13">
        <f t="shared" si="613"/>
        <v>1.0028960469999999</v>
      </c>
      <c r="AF1096" s="2">
        <f t="shared" si="614"/>
        <v>936.30781260000003</v>
      </c>
      <c r="AG1096" s="2">
        <f t="shared" si="603"/>
        <v>1024.5366557299999</v>
      </c>
      <c r="AH1096" s="3">
        <f t="shared" si="604"/>
        <v>0</v>
      </c>
      <c r="AI1096" s="4" t="str">
        <f t="shared" si="615"/>
        <v>A+J=</v>
      </c>
      <c r="AJ1096" s="11">
        <f t="shared" si="610"/>
        <v>42261</v>
      </c>
      <c r="AK1096" s="11"/>
      <c r="AL1096" s="4"/>
      <c r="AQ1096" s="53"/>
      <c r="AR1096" s="53"/>
      <c r="AX1096" s="1"/>
      <c r="AY1096" s="1"/>
      <c r="AZ1096" s="1"/>
      <c r="BA1096" s="1"/>
      <c r="BB1096" s="1"/>
    </row>
    <row r="1097" spans="1:54" x14ac:dyDescent="0.2">
      <c r="A1097" s="158">
        <f t="shared" si="605"/>
        <v>42253</v>
      </c>
      <c r="B1097" s="2">
        <f t="shared" si="588"/>
        <v>354795.26473167865</v>
      </c>
      <c r="C1097" s="2">
        <f t="shared" si="606"/>
        <v>285654.36283712997</v>
      </c>
      <c r="D1097" s="2">
        <v>0</v>
      </c>
      <c r="E1097" s="73">
        <f t="shared" si="589"/>
        <v>285654.36283712997</v>
      </c>
      <c r="F1097" s="88">
        <f t="shared" si="617"/>
        <v>4310.3900000000003</v>
      </c>
      <c r="G1097" s="3">
        <f>IF(AND(N1097=1,N1096&gt;1),VLOOKUP(A1096,[1]Plan1!$BK$81:$BM$259,3),G1096)</f>
        <v>4337.1099999999997</v>
      </c>
      <c r="H1097" s="11">
        <f t="shared" si="618"/>
        <v>42170</v>
      </c>
      <c r="I1097" s="11">
        <f t="shared" si="619"/>
        <v>42200</v>
      </c>
      <c r="J1097" s="12">
        <f t="shared" si="590"/>
        <v>6.1989750347415384E-3</v>
      </c>
      <c r="K1097" s="11">
        <f t="shared" si="607"/>
        <v>42261</v>
      </c>
      <c r="L1097" s="11">
        <f t="shared" si="591"/>
        <v>42261</v>
      </c>
      <c r="M1097" s="1">
        <f t="shared" si="611"/>
        <v>20</v>
      </c>
      <c r="N1097" s="1">
        <f t="shared" si="592"/>
        <v>16</v>
      </c>
      <c r="O1097" s="2">
        <f t="shared" si="593"/>
        <v>1.00495611</v>
      </c>
      <c r="P1097" s="13">
        <f t="shared" si="620"/>
        <v>1.00790113</v>
      </c>
      <c r="Q1097" s="13">
        <f t="shared" si="612"/>
        <v>1.2323496375852134</v>
      </c>
      <c r="R1097" s="2">
        <f t="shared" si="616"/>
        <v>1.2384572899999999</v>
      </c>
      <c r="S1097" s="2">
        <f t="shared" si="608"/>
        <v>1.13180649</v>
      </c>
      <c r="T1097" s="2">
        <f t="shared" si="594"/>
        <v>323305.46175587003</v>
      </c>
      <c r="U1097" s="2">
        <f t="shared" si="595"/>
        <v>0</v>
      </c>
      <c r="V1097" s="2">
        <f t="shared" si="596"/>
        <v>68116.365238818704</v>
      </c>
      <c r="W1097" s="2">
        <f t="shared" si="597"/>
        <v>353770.72807594866</v>
      </c>
      <c r="X1097" s="17">
        <f t="shared" si="598"/>
        <v>0</v>
      </c>
      <c r="Y1097" s="2">
        <f t="shared" si="599"/>
        <v>0</v>
      </c>
      <c r="Z1097" s="72">
        <f t="shared" si="600"/>
        <v>0</v>
      </c>
      <c r="AA1097" s="2">
        <f t="shared" si="601"/>
        <v>0</v>
      </c>
      <c r="AB1097" s="12">
        <f t="shared" si="609"/>
        <v>4.6600000000000003E-2</v>
      </c>
      <c r="AC1097" s="17">
        <f t="shared" si="602"/>
        <v>16</v>
      </c>
      <c r="AD1097" s="17">
        <v>252</v>
      </c>
      <c r="AE1097" s="13">
        <f t="shared" si="613"/>
        <v>1.0028960469999999</v>
      </c>
      <c r="AF1097" s="2">
        <f t="shared" si="614"/>
        <v>936.30781260000003</v>
      </c>
      <c r="AG1097" s="2">
        <f t="shared" si="603"/>
        <v>1024.5366557299999</v>
      </c>
      <c r="AH1097" s="3">
        <f t="shared" si="604"/>
        <v>0</v>
      </c>
      <c r="AI1097" s="4" t="str">
        <f t="shared" si="615"/>
        <v>A+J=</v>
      </c>
      <c r="AJ1097" s="11">
        <f t="shared" si="610"/>
        <v>42261</v>
      </c>
      <c r="AK1097" s="11"/>
      <c r="AL1097" s="4"/>
      <c r="AQ1097" s="53"/>
      <c r="AR1097" s="53"/>
      <c r="AX1097" s="1"/>
      <c r="AY1097" s="1"/>
      <c r="AZ1097" s="1"/>
      <c r="BA1097" s="1"/>
      <c r="BB1097" s="1"/>
    </row>
    <row r="1098" spans="1:54" x14ac:dyDescent="0.2">
      <c r="A1098" s="158">
        <f t="shared" si="605"/>
        <v>42254</v>
      </c>
      <c r="B1098" s="2">
        <f t="shared" ref="B1098:B1161" si="621">(W1098+AG1098)</f>
        <v>354795.26473167865</v>
      </c>
      <c r="C1098" s="2">
        <f t="shared" si="606"/>
        <v>285654.36283712997</v>
      </c>
      <c r="D1098" s="2">
        <v>0</v>
      </c>
      <c r="E1098" s="73">
        <f t="shared" ref="E1098:E1161" si="622">(C1098-D1098)</f>
        <v>285654.36283712997</v>
      </c>
      <c r="F1098" s="88">
        <f t="shared" si="617"/>
        <v>4310.3900000000003</v>
      </c>
      <c r="G1098" s="3">
        <f>IF(AND(N1098=1,N1097&gt;1),VLOOKUP(A1097,[1]Plan1!$BK$81:$BM$259,3),G1097)</f>
        <v>4337.1099999999997</v>
      </c>
      <c r="H1098" s="11">
        <f t="shared" si="618"/>
        <v>42170</v>
      </c>
      <c r="I1098" s="11">
        <f t="shared" si="619"/>
        <v>42200</v>
      </c>
      <c r="J1098" s="12">
        <f t="shared" ref="J1098:J1161" si="623">(G1098/F1098)-1</f>
        <v>6.1989750347415384E-3</v>
      </c>
      <c r="K1098" s="11">
        <f t="shared" si="607"/>
        <v>42261</v>
      </c>
      <c r="L1098" s="11">
        <f t="shared" ref="L1098:L1161" si="624">IF(A1098&gt;L1097,K1098,L1097)</f>
        <v>42261</v>
      </c>
      <c r="M1098" s="1">
        <f t="shared" si="611"/>
        <v>20</v>
      </c>
      <c r="N1098" s="1">
        <f t="shared" ref="N1098:N1161" si="625">(M1098-(NETWORKDAYS(A1098,L1098,$AN$194:$AN$348)-1))</f>
        <v>16</v>
      </c>
      <c r="O1098" s="2">
        <f t="shared" ref="O1098:O1161" si="626">TRUNC((G1098/F1098)^TRUNC((N1098/M1098),9),8)</f>
        <v>1.00495611</v>
      </c>
      <c r="P1098" s="13">
        <f t="shared" si="620"/>
        <v>1.00790113</v>
      </c>
      <c r="Q1098" s="13">
        <f t="shared" si="612"/>
        <v>1.2323496375852134</v>
      </c>
      <c r="R1098" s="2">
        <f t="shared" si="616"/>
        <v>1.2384572899999999</v>
      </c>
      <c r="S1098" s="2">
        <f t="shared" si="608"/>
        <v>1.13180649</v>
      </c>
      <c r="T1098" s="2">
        <f t="shared" ref="T1098:T1161" si="627">TRUNC(C1098*S1098,8)</f>
        <v>323305.46175587003</v>
      </c>
      <c r="U1098" s="2">
        <f t="shared" ref="U1098:U1161" si="628">(D1098*(S1098-1))</f>
        <v>0</v>
      </c>
      <c r="V1098" s="2">
        <f t="shared" ref="V1098:V1161" si="629">(E1098*(R1098-1))</f>
        <v>68116.365238818704</v>
      </c>
      <c r="W1098" s="2">
        <f t="shared" ref="W1098:W1161" si="630">(C1098+U1098+V1098)</f>
        <v>353770.72807594866</v>
      </c>
      <c r="X1098" s="17">
        <f t="shared" ref="X1098:X1161" si="631">IF(VLOOKUP(A1098,AN$10:AU$190,8)=VLOOKUP(A1097,AN$10:AU$190,8),0,VLOOKUP(A1098,AN$10:AU$190,8))</f>
        <v>0</v>
      </c>
      <c r="Y1098" s="2">
        <f t="shared" ref="Y1098:Y1161" si="632">IF(X1098&gt;0,VLOOKUP(A1098,AN$12:AR$190,5),0)</f>
        <v>0</v>
      </c>
      <c r="Z1098" s="72">
        <f t="shared" ref="Z1098:Z1161" si="633">IF(X1098&gt;0,VLOOKUP($A1098,$AN$10:$AS$190,6),0)</f>
        <v>0</v>
      </c>
      <c r="AA1098" s="2">
        <f t="shared" ref="AA1098:AA1161" si="634">IF(Z1098&gt;0,TRUNC(Z1098*T1098,8),0)</f>
        <v>0</v>
      </c>
      <c r="AB1098" s="12">
        <f t="shared" si="609"/>
        <v>4.6600000000000003E-2</v>
      </c>
      <c r="AC1098" s="17">
        <f t="shared" ref="AC1098:AC1161" si="635">N1098</f>
        <v>16</v>
      </c>
      <c r="AD1098" s="17">
        <v>252</v>
      </c>
      <c r="AE1098" s="13">
        <f t="shared" si="613"/>
        <v>1.0028960469999999</v>
      </c>
      <c r="AF1098" s="2">
        <f t="shared" si="614"/>
        <v>936.30781260000003</v>
      </c>
      <c r="AG1098" s="2">
        <f t="shared" ref="AG1098:AG1161" si="636">TRUNC((W1098*(AE1098-1)),8)</f>
        <v>1024.5366557299999</v>
      </c>
      <c r="AH1098" s="3">
        <f t="shared" ref="AH1098:AH1161" si="637">IF(AA1098&gt;0,AA1098+AF1098,0)</f>
        <v>0</v>
      </c>
      <c r="AI1098" s="4" t="str">
        <f t="shared" si="615"/>
        <v>A+J=</v>
      </c>
      <c r="AJ1098" s="11">
        <f t="shared" si="610"/>
        <v>42261</v>
      </c>
      <c r="AK1098" s="11"/>
      <c r="AL1098" s="4"/>
      <c r="AQ1098" s="53"/>
      <c r="AR1098" s="53"/>
      <c r="AX1098" s="1"/>
      <c r="AY1098" s="1"/>
      <c r="AZ1098" s="1"/>
      <c r="BA1098" s="1"/>
      <c r="BB1098" s="1"/>
    </row>
    <row r="1099" spans="1:54" x14ac:dyDescent="0.2">
      <c r="A1099" s="158">
        <f t="shared" ref="A1099:A1162" si="638">(A1098+1)</f>
        <v>42255</v>
      </c>
      <c r="B1099" s="2">
        <f t="shared" si="621"/>
        <v>354795.26473167865</v>
      </c>
      <c r="C1099" s="2">
        <f t="shared" ref="C1099:C1162" si="639">TRUNC(IF(X1098&gt;0,VLOOKUP(A1098,$AN$12:$AO$190,2),C1098),8)</f>
        <v>285654.36283712997</v>
      </c>
      <c r="D1099" s="2">
        <v>0</v>
      </c>
      <c r="E1099" s="73">
        <f t="shared" si="622"/>
        <v>285654.36283712997</v>
      </c>
      <c r="F1099" s="88">
        <f t="shared" si="617"/>
        <v>4310.3900000000003</v>
      </c>
      <c r="G1099" s="3">
        <f>IF(AND(N1099=1,N1098&gt;1),VLOOKUP(A1098,[1]Plan1!$BK$81:$BM$259,3),G1098)</f>
        <v>4337.1099999999997</v>
      </c>
      <c r="H1099" s="11">
        <f t="shared" si="618"/>
        <v>42170</v>
      </c>
      <c r="I1099" s="11">
        <f t="shared" si="619"/>
        <v>42200</v>
      </c>
      <c r="J1099" s="12">
        <f t="shared" si="623"/>
        <v>6.1989750347415384E-3</v>
      </c>
      <c r="K1099" s="11">
        <f t="shared" ref="K1099:K1162" si="640">IF(DAY(A1099)=14,VLOOKUP(A1099,AR$194:AW$373,4),K1098)</f>
        <v>42261</v>
      </c>
      <c r="L1099" s="11">
        <f t="shared" si="624"/>
        <v>42261</v>
      </c>
      <c r="M1099" s="1">
        <f t="shared" si="611"/>
        <v>20</v>
      </c>
      <c r="N1099" s="1">
        <f t="shared" si="625"/>
        <v>16</v>
      </c>
      <c r="O1099" s="2">
        <f t="shared" si="626"/>
        <v>1.00495611</v>
      </c>
      <c r="P1099" s="13">
        <f t="shared" si="620"/>
        <v>1.00790113</v>
      </c>
      <c r="Q1099" s="13">
        <f t="shared" si="612"/>
        <v>1.2323496375852134</v>
      </c>
      <c r="R1099" s="2">
        <f t="shared" si="616"/>
        <v>1.2384572899999999</v>
      </c>
      <c r="S1099" s="2">
        <f t="shared" ref="S1099:S1162" si="641">IF(AND(X1099&gt;0,MONTH(A1099)=9),R1099,S1098)</f>
        <v>1.13180649</v>
      </c>
      <c r="T1099" s="2">
        <f t="shared" si="627"/>
        <v>323305.46175587003</v>
      </c>
      <c r="U1099" s="2">
        <f t="shared" si="628"/>
        <v>0</v>
      </c>
      <c r="V1099" s="2">
        <f t="shared" si="629"/>
        <v>68116.365238818704</v>
      </c>
      <c r="W1099" s="2">
        <f t="shared" si="630"/>
        <v>353770.72807594866</v>
      </c>
      <c r="X1099" s="17">
        <f t="shared" si="631"/>
        <v>0</v>
      </c>
      <c r="Y1099" s="2">
        <f t="shared" si="632"/>
        <v>0</v>
      </c>
      <c r="Z1099" s="72">
        <f t="shared" si="633"/>
        <v>0</v>
      </c>
      <c r="AA1099" s="2">
        <f t="shared" si="634"/>
        <v>0</v>
      </c>
      <c r="AB1099" s="12">
        <f t="shared" ref="AB1099:AB1162" si="642">(AB1098)</f>
        <v>4.6600000000000003E-2</v>
      </c>
      <c r="AC1099" s="17">
        <f t="shared" si="635"/>
        <v>16</v>
      </c>
      <c r="AD1099" s="17">
        <v>252</v>
      </c>
      <c r="AE1099" s="13">
        <f t="shared" si="613"/>
        <v>1.0028960469999999</v>
      </c>
      <c r="AF1099" s="2">
        <f t="shared" si="614"/>
        <v>936.30781260000003</v>
      </c>
      <c r="AG1099" s="2">
        <f t="shared" si="636"/>
        <v>1024.5366557299999</v>
      </c>
      <c r="AH1099" s="3">
        <f t="shared" si="637"/>
        <v>0</v>
      </c>
      <c r="AI1099" s="4" t="str">
        <f t="shared" si="615"/>
        <v>A+J=</v>
      </c>
      <c r="AJ1099" s="11">
        <f t="shared" ref="AJ1099:AJ1162" si="643">IF(X1098&gt;0,VLOOKUP(A1098,$AN$10:$AW$190,9),AJ1098)</f>
        <v>42261</v>
      </c>
      <c r="AK1099" s="11"/>
      <c r="AL1099" s="4"/>
      <c r="AQ1099" s="53"/>
      <c r="AR1099" s="53"/>
      <c r="AX1099" s="1"/>
      <c r="AY1099" s="1"/>
      <c r="AZ1099" s="1"/>
      <c r="BA1099" s="1"/>
      <c r="BB1099" s="1"/>
    </row>
    <row r="1100" spans="1:54" x14ac:dyDescent="0.2">
      <c r="A1100" s="158">
        <f t="shared" si="638"/>
        <v>42256</v>
      </c>
      <c r="B1100" s="2">
        <f t="shared" si="621"/>
        <v>354969.06157695741</v>
      </c>
      <c r="C1100" s="2">
        <f t="shared" si="639"/>
        <v>285654.36283712997</v>
      </c>
      <c r="D1100" s="2">
        <v>0</v>
      </c>
      <c r="E1100" s="73">
        <f t="shared" si="622"/>
        <v>285654.36283712997</v>
      </c>
      <c r="F1100" s="88">
        <f t="shared" si="617"/>
        <v>4310.3900000000003</v>
      </c>
      <c r="G1100" s="3">
        <f>IF(AND(N1100=1,N1099&gt;1),VLOOKUP(A1099,[1]Plan1!$BK$81:$BM$259,3),G1099)</f>
        <v>4337.1099999999997</v>
      </c>
      <c r="H1100" s="11">
        <f t="shared" si="618"/>
        <v>42170</v>
      </c>
      <c r="I1100" s="11">
        <f t="shared" si="619"/>
        <v>42200</v>
      </c>
      <c r="J1100" s="12">
        <f t="shared" si="623"/>
        <v>6.1989750347415384E-3</v>
      </c>
      <c r="K1100" s="11">
        <f t="shared" si="640"/>
        <v>42261</v>
      </c>
      <c r="L1100" s="11">
        <f t="shared" si="624"/>
        <v>42261</v>
      </c>
      <c r="M1100" s="1">
        <f t="shared" si="611"/>
        <v>20</v>
      </c>
      <c r="N1100" s="1">
        <f t="shared" si="625"/>
        <v>17</v>
      </c>
      <c r="O1100" s="2">
        <f t="shared" si="626"/>
        <v>1.0052666800000001</v>
      </c>
      <c r="P1100" s="13">
        <f t="shared" si="620"/>
        <v>1.00790113</v>
      </c>
      <c r="Q1100" s="13">
        <f t="shared" si="612"/>
        <v>1.2323496375852134</v>
      </c>
      <c r="R1100" s="2">
        <f t="shared" si="616"/>
        <v>1.23884002</v>
      </c>
      <c r="S1100" s="2">
        <f t="shared" si="641"/>
        <v>1.13180649</v>
      </c>
      <c r="T1100" s="2">
        <f t="shared" si="627"/>
        <v>323305.46175587003</v>
      </c>
      <c r="U1100" s="2">
        <f t="shared" si="628"/>
        <v>0</v>
      </c>
      <c r="V1100" s="2">
        <f t="shared" si="629"/>
        <v>68225.693733107386</v>
      </c>
      <c r="W1100" s="2">
        <f t="shared" si="630"/>
        <v>353880.05657023739</v>
      </c>
      <c r="X1100" s="17">
        <f t="shared" si="631"/>
        <v>0</v>
      </c>
      <c r="Y1100" s="2">
        <f t="shared" si="632"/>
        <v>0</v>
      </c>
      <c r="Z1100" s="72">
        <f t="shared" si="633"/>
        <v>0</v>
      </c>
      <c r="AA1100" s="2">
        <f t="shared" si="634"/>
        <v>0</v>
      </c>
      <c r="AB1100" s="12">
        <f t="shared" si="642"/>
        <v>4.6600000000000003E-2</v>
      </c>
      <c r="AC1100" s="17">
        <f t="shared" si="635"/>
        <v>17</v>
      </c>
      <c r="AD1100" s="17">
        <v>252</v>
      </c>
      <c r="AE1100" s="13">
        <f t="shared" si="613"/>
        <v>1.003077328</v>
      </c>
      <c r="AF1100" s="2">
        <f t="shared" si="614"/>
        <v>994.91695001000005</v>
      </c>
      <c r="AG1100" s="2">
        <f t="shared" si="636"/>
        <v>1089.00500672</v>
      </c>
      <c r="AH1100" s="3">
        <f t="shared" si="637"/>
        <v>0</v>
      </c>
      <c r="AI1100" s="4" t="str">
        <f t="shared" si="615"/>
        <v>A+J=</v>
      </c>
      <c r="AJ1100" s="11">
        <f t="shared" si="643"/>
        <v>42261</v>
      </c>
      <c r="AK1100" s="11"/>
      <c r="AL1100" s="4"/>
      <c r="AQ1100" s="53"/>
      <c r="AR1100" s="53"/>
      <c r="AX1100" s="1"/>
      <c r="AY1100" s="1"/>
      <c r="AZ1100" s="1"/>
      <c r="BA1100" s="1"/>
      <c r="BB1100" s="1"/>
    </row>
    <row r="1101" spans="1:54" x14ac:dyDescent="0.2">
      <c r="A1101" s="158">
        <f t="shared" si="638"/>
        <v>42257</v>
      </c>
      <c r="B1101" s="2">
        <f t="shared" si="621"/>
        <v>355142.94699832314</v>
      </c>
      <c r="C1101" s="2">
        <f t="shared" si="639"/>
        <v>285654.36283712997</v>
      </c>
      <c r="D1101" s="2">
        <v>0</v>
      </c>
      <c r="E1101" s="73">
        <f t="shared" si="622"/>
        <v>285654.36283712997</v>
      </c>
      <c r="F1101" s="88">
        <f t="shared" si="617"/>
        <v>4310.3900000000003</v>
      </c>
      <c r="G1101" s="3">
        <f>IF(AND(N1101=1,N1100&gt;1),VLOOKUP(A1100,[1]Plan1!$BK$81:$BM$259,3),G1100)</f>
        <v>4337.1099999999997</v>
      </c>
      <c r="H1101" s="11">
        <f t="shared" si="618"/>
        <v>42170</v>
      </c>
      <c r="I1101" s="11">
        <f t="shared" si="619"/>
        <v>42200</v>
      </c>
      <c r="J1101" s="12">
        <f t="shared" si="623"/>
        <v>6.1989750347415384E-3</v>
      </c>
      <c r="K1101" s="11">
        <f t="shared" si="640"/>
        <v>42261</v>
      </c>
      <c r="L1101" s="11">
        <f t="shared" si="624"/>
        <v>42261</v>
      </c>
      <c r="M1101" s="1">
        <f t="shared" si="611"/>
        <v>20</v>
      </c>
      <c r="N1101" s="1">
        <f t="shared" si="625"/>
        <v>18</v>
      </c>
      <c r="O1101" s="2">
        <f t="shared" si="626"/>
        <v>1.00557735</v>
      </c>
      <c r="P1101" s="13">
        <f t="shared" si="620"/>
        <v>1.00790113</v>
      </c>
      <c r="Q1101" s="13">
        <f t="shared" si="612"/>
        <v>1.2323496375852134</v>
      </c>
      <c r="R1101" s="2">
        <f t="shared" si="616"/>
        <v>1.23922288</v>
      </c>
      <c r="S1101" s="2">
        <f t="shared" si="641"/>
        <v>1.13180649</v>
      </c>
      <c r="T1101" s="2">
        <f t="shared" si="627"/>
        <v>323305.46175587003</v>
      </c>
      <c r="U1101" s="2">
        <f t="shared" si="628"/>
        <v>0</v>
      </c>
      <c r="V1101" s="2">
        <f t="shared" si="629"/>
        <v>68335.059362463217</v>
      </c>
      <c r="W1101" s="2">
        <f t="shared" si="630"/>
        <v>353989.42219959316</v>
      </c>
      <c r="X1101" s="17">
        <f t="shared" si="631"/>
        <v>0</v>
      </c>
      <c r="Y1101" s="2">
        <f t="shared" si="632"/>
        <v>0</v>
      </c>
      <c r="Z1101" s="72">
        <f t="shared" si="633"/>
        <v>0</v>
      </c>
      <c r="AA1101" s="2">
        <f t="shared" si="634"/>
        <v>0</v>
      </c>
      <c r="AB1101" s="12">
        <f t="shared" si="642"/>
        <v>4.6600000000000003E-2</v>
      </c>
      <c r="AC1101" s="17">
        <f t="shared" si="635"/>
        <v>18</v>
      </c>
      <c r="AD1101" s="17">
        <v>252</v>
      </c>
      <c r="AE1101" s="13">
        <f t="shared" si="613"/>
        <v>1.003258642</v>
      </c>
      <c r="AF1101" s="2">
        <f t="shared" si="614"/>
        <v>1053.5367564999999</v>
      </c>
      <c r="AG1101" s="2">
        <f t="shared" si="636"/>
        <v>1153.5247987299999</v>
      </c>
      <c r="AH1101" s="3">
        <f t="shared" si="637"/>
        <v>0</v>
      </c>
      <c r="AI1101" s="4" t="str">
        <f t="shared" si="615"/>
        <v>A+J=</v>
      </c>
      <c r="AJ1101" s="11">
        <f t="shared" si="643"/>
        <v>42261</v>
      </c>
      <c r="AK1101" s="11"/>
      <c r="AL1101" s="4"/>
      <c r="AQ1101" s="53"/>
      <c r="AR1101" s="53"/>
      <c r="AX1101" s="1"/>
      <c r="AY1101" s="1"/>
      <c r="AZ1101" s="1"/>
      <c r="BA1101" s="1"/>
      <c r="BB1101" s="1"/>
    </row>
    <row r="1102" spans="1:54" x14ac:dyDescent="0.2">
      <c r="A1102" s="158">
        <f t="shared" si="638"/>
        <v>42258</v>
      </c>
      <c r="B1102" s="2">
        <f t="shared" si="621"/>
        <v>355316.91207359527</v>
      </c>
      <c r="C1102" s="2">
        <f t="shared" si="639"/>
        <v>285654.36283712997</v>
      </c>
      <c r="D1102" s="2">
        <v>0</v>
      </c>
      <c r="E1102" s="73">
        <f t="shared" si="622"/>
        <v>285654.36283712997</v>
      </c>
      <c r="F1102" s="88">
        <f t="shared" si="617"/>
        <v>4310.3900000000003</v>
      </c>
      <c r="G1102" s="3">
        <f>IF(AND(N1102=1,N1101&gt;1),VLOOKUP(A1101,[1]Plan1!$BK$81:$BM$259,3),G1101)</f>
        <v>4337.1099999999997</v>
      </c>
      <c r="H1102" s="11">
        <f t="shared" si="618"/>
        <v>42170</v>
      </c>
      <c r="I1102" s="11">
        <f t="shared" si="619"/>
        <v>42200</v>
      </c>
      <c r="J1102" s="12">
        <f t="shared" si="623"/>
        <v>6.1989750347415384E-3</v>
      </c>
      <c r="K1102" s="11">
        <f t="shared" si="640"/>
        <v>42261</v>
      </c>
      <c r="L1102" s="11">
        <f t="shared" si="624"/>
        <v>42261</v>
      </c>
      <c r="M1102" s="1">
        <f t="shared" si="611"/>
        <v>20</v>
      </c>
      <c r="N1102" s="1">
        <f t="shared" si="625"/>
        <v>19</v>
      </c>
      <c r="O1102" s="2">
        <f t="shared" si="626"/>
        <v>1.0058881099999999</v>
      </c>
      <c r="P1102" s="13">
        <f t="shared" si="620"/>
        <v>1.00790113</v>
      </c>
      <c r="Q1102" s="13">
        <f t="shared" si="612"/>
        <v>1.2323496375852134</v>
      </c>
      <c r="R1102" s="2">
        <f t="shared" si="616"/>
        <v>1.2396058400000001</v>
      </c>
      <c r="S1102" s="2">
        <f t="shared" si="641"/>
        <v>1.13180649</v>
      </c>
      <c r="T1102" s="2">
        <f t="shared" si="627"/>
        <v>323305.46175587003</v>
      </c>
      <c r="U1102" s="2">
        <f t="shared" si="628"/>
        <v>0</v>
      </c>
      <c r="V1102" s="2">
        <f t="shared" si="629"/>
        <v>68444.453557255329</v>
      </c>
      <c r="W1102" s="2">
        <f t="shared" si="630"/>
        <v>354098.8163943853</v>
      </c>
      <c r="X1102" s="17">
        <f t="shared" si="631"/>
        <v>0</v>
      </c>
      <c r="Y1102" s="2">
        <f t="shared" si="632"/>
        <v>0</v>
      </c>
      <c r="Z1102" s="72">
        <f t="shared" si="633"/>
        <v>0</v>
      </c>
      <c r="AA1102" s="2">
        <f t="shared" si="634"/>
        <v>0</v>
      </c>
      <c r="AB1102" s="12">
        <f t="shared" si="642"/>
        <v>4.6600000000000003E-2</v>
      </c>
      <c r="AC1102" s="17">
        <f t="shared" si="635"/>
        <v>19</v>
      </c>
      <c r="AD1102" s="17">
        <v>252</v>
      </c>
      <c r="AE1102" s="13">
        <f t="shared" si="613"/>
        <v>1.003439988</v>
      </c>
      <c r="AF1102" s="2">
        <f t="shared" si="614"/>
        <v>1112.16690877</v>
      </c>
      <c r="AG1102" s="2">
        <f t="shared" si="636"/>
        <v>1218.0956792100001</v>
      </c>
      <c r="AH1102" s="3">
        <f t="shared" si="637"/>
        <v>0</v>
      </c>
      <c r="AI1102" s="4" t="str">
        <f t="shared" si="615"/>
        <v>A+J=</v>
      </c>
      <c r="AJ1102" s="11">
        <f t="shared" si="643"/>
        <v>42261</v>
      </c>
      <c r="AK1102" s="11"/>
      <c r="AL1102" s="4"/>
      <c r="AQ1102" s="53"/>
      <c r="AR1102" s="53"/>
      <c r="AX1102" s="1"/>
      <c r="AY1102" s="1"/>
      <c r="AZ1102" s="1"/>
      <c r="BA1102" s="1"/>
      <c r="BB1102" s="1"/>
    </row>
    <row r="1103" spans="1:54" x14ac:dyDescent="0.2">
      <c r="A1103" s="158">
        <f t="shared" si="638"/>
        <v>42259</v>
      </c>
      <c r="B1103" s="2">
        <f t="shared" si="621"/>
        <v>355490.96613788453</v>
      </c>
      <c r="C1103" s="2">
        <f t="shared" si="639"/>
        <v>285654.36283712997</v>
      </c>
      <c r="D1103" s="2">
        <v>0</v>
      </c>
      <c r="E1103" s="73">
        <f t="shared" si="622"/>
        <v>285654.36283712997</v>
      </c>
      <c r="F1103" s="88">
        <f t="shared" si="617"/>
        <v>4310.3900000000003</v>
      </c>
      <c r="G1103" s="3">
        <f>IF(AND(N1103=1,N1102&gt;1),VLOOKUP(A1102,[1]Plan1!$BK$81:$BM$259,3),G1102)</f>
        <v>4337.1099999999997</v>
      </c>
      <c r="H1103" s="11">
        <f t="shared" si="618"/>
        <v>42170</v>
      </c>
      <c r="I1103" s="11">
        <f t="shared" si="619"/>
        <v>42200</v>
      </c>
      <c r="J1103" s="12">
        <f t="shared" si="623"/>
        <v>6.1989750347415384E-3</v>
      </c>
      <c r="K1103" s="11">
        <f t="shared" si="640"/>
        <v>42261</v>
      </c>
      <c r="L1103" s="11">
        <f t="shared" si="624"/>
        <v>42261</v>
      </c>
      <c r="M1103" s="1">
        <f t="shared" si="611"/>
        <v>20</v>
      </c>
      <c r="N1103" s="1">
        <f t="shared" si="625"/>
        <v>20</v>
      </c>
      <c r="O1103" s="2">
        <f t="shared" si="626"/>
        <v>1.00619897</v>
      </c>
      <c r="P1103" s="13">
        <f t="shared" si="620"/>
        <v>1.00790113</v>
      </c>
      <c r="Q1103" s="13">
        <f t="shared" si="612"/>
        <v>1.2323496375852134</v>
      </c>
      <c r="R1103" s="2">
        <f t="shared" si="616"/>
        <v>1.23998893</v>
      </c>
      <c r="S1103" s="2">
        <f t="shared" si="641"/>
        <v>1.13180649</v>
      </c>
      <c r="T1103" s="2">
        <f t="shared" si="627"/>
        <v>323305.46175587003</v>
      </c>
      <c r="U1103" s="2">
        <f t="shared" si="628"/>
        <v>0</v>
      </c>
      <c r="V1103" s="2">
        <f t="shared" si="629"/>
        <v>68553.884887114589</v>
      </c>
      <c r="W1103" s="2">
        <f t="shared" si="630"/>
        <v>354208.24772424455</v>
      </c>
      <c r="X1103" s="17">
        <f t="shared" si="631"/>
        <v>0</v>
      </c>
      <c r="Y1103" s="2">
        <f t="shared" si="632"/>
        <v>0</v>
      </c>
      <c r="Z1103" s="72">
        <f t="shared" si="633"/>
        <v>0</v>
      </c>
      <c r="AA1103" s="2">
        <f t="shared" si="634"/>
        <v>0</v>
      </c>
      <c r="AB1103" s="12">
        <f t="shared" si="642"/>
        <v>4.6600000000000003E-2</v>
      </c>
      <c r="AC1103" s="17">
        <f t="shared" si="635"/>
        <v>20</v>
      </c>
      <c r="AD1103" s="17">
        <v>252</v>
      </c>
      <c r="AE1103" s="13">
        <f t="shared" si="613"/>
        <v>1.0036213679999999</v>
      </c>
      <c r="AF1103" s="2">
        <f t="shared" si="614"/>
        <v>1170.8080534200001</v>
      </c>
      <c r="AG1103" s="2">
        <f t="shared" si="636"/>
        <v>1282.7184136400001</v>
      </c>
      <c r="AH1103" s="3">
        <f t="shared" si="637"/>
        <v>0</v>
      </c>
      <c r="AI1103" s="4" t="str">
        <f t="shared" si="615"/>
        <v>A+J=</v>
      </c>
      <c r="AJ1103" s="11">
        <f t="shared" si="643"/>
        <v>42261</v>
      </c>
      <c r="AK1103" s="11"/>
      <c r="AL1103" s="4"/>
      <c r="AQ1103" s="53"/>
      <c r="AR1103" s="53"/>
      <c r="AX1103" s="1"/>
      <c r="AY1103" s="1"/>
      <c r="AZ1103" s="1"/>
      <c r="BA1103" s="1"/>
      <c r="BB1103" s="1"/>
    </row>
    <row r="1104" spans="1:54" x14ac:dyDescent="0.2">
      <c r="A1104" s="158">
        <f t="shared" si="638"/>
        <v>42260</v>
      </c>
      <c r="B1104" s="2">
        <f t="shared" si="621"/>
        <v>355490.96613788453</v>
      </c>
      <c r="C1104" s="2">
        <f t="shared" si="639"/>
        <v>285654.36283712997</v>
      </c>
      <c r="D1104" s="2">
        <v>0</v>
      </c>
      <c r="E1104" s="73">
        <f t="shared" si="622"/>
        <v>285654.36283712997</v>
      </c>
      <c r="F1104" s="88">
        <f t="shared" si="617"/>
        <v>4310.3900000000003</v>
      </c>
      <c r="G1104" s="3">
        <f>IF(AND(N1104=1,N1103&gt;1),VLOOKUP(A1103,[1]Plan1!$BK$81:$BM$259,3),G1103)</f>
        <v>4337.1099999999997</v>
      </c>
      <c r="H1104" s="11">
        <f t="shared" si="618"/>
        <v>42170</v>
      </c>
      <c r="I1104" s="11">
        <f t="shared" si="619"/>
        <v>42200</v>
      </c>
      <c r="J1104" s="12">
        <f t="shared" si="623"/>
        <v>6.1989750347415384E-3</v>
      </c>
      <c r="K1104" s="11">
        <f t="shared" si="640"/>
        <v>42261</v>
      </c>
      <c r="L1104" s="11">
        <f t="shared" si="624"/>
        <v>42261</v>
      </c>
      <c r="M1104" s="1">
        <f t="shared" si="611"/>
        <v>20</v>
      </c>
      <c r="N1104" s="1">
        <f t="shared" si="625"/>
        <v>20</v>
      </c>
      <c r="O1104" s="2">
        <f t="shared" si="626"/>
        <v>1.00619897</v>
      </c>
      <c r="P1104" s="13">
        <f t="shared" si="620"/>
        <v>1.00790113</v>
      </c>
      <c r="Q1104" s="13">
        <f t="shared" si="612"/>
        <v>1.2323496375852134</v>
      </c>
      <c r="R1104" s="2">
        <f t="shared" si="616"/>
        <v>1.23998893</v>
      </c>
      <c r="S1104" s="2">
        <f t="shared" si="641"/>
        <v>1.13180649</v>
      </c>
      <c r="T1104" s="2">
        <f t="shared" si="627"/>
        <v>323305.46175587003</v>
      </c>
      <c r="U1104" s="2">
        <f t="shared" si="628"/>
        <v>0</v>
      </c>
      <c r="V1104" s="2">
        <f t="shared" si="629"/>
        <v>68553.884887114589</v>
      </c>
      <c r="W1104" s="2">
        <f t="shared" si="630"/>
        <v>354208.24772424455</v>
      </c>
      <c r="X1104" s="17">
        <f t="shared" si="631"/>
        <v>0</v>
      </c>
      <c r="Y1104" s="2">
        <f t="shared" si="632"/>
        <v>0</v>
      </c>
      <c r="Z1104" s="72">
        <f t="shared" si="633"/>
        <v>0</v>
      </c>
      <c r="AA1104" s="2">
        <f t="shared" si="634"/>
        <v>0</v>
      </c>
      <c r="AB1104" s="12">
        <f t="shared" si="642"/>
        <v>4.6600000000000003E-2</v>
      </c>
      <c r="AC1104" s="17">
        <f t="shared" si="635"/>
        <v>20</v>
      </c>
      <c r="AD1104" s="17">
        <v>252</v>
      </c>
      <c r="AE1104" s="13">
        <f t="shared" si="613"/>
        <v>1.0036213679999999</v>
      </c>
      <c r="AF1104" s="2">
        <f t="shared" si="614"/>
        <v>1170.8080534200001</v>
      </c>
      <c r="AG1104" s="2">
        <f t="shared" si="636"/>
        <v>1282.7184136400001</v>
      </c>
      <c r="AH1104" s="3">
        <f t="shared" si="637"/>
        <v>0</v>
      </c>
      <c r="AI1104" s="4" t="str">
        <f t="shared" si="615"/>
        <v>A+J=</v>
      </c>
      <c r="AJ1104" s="11">
        <f t="shared" si="643"/>
        <v>42261</v>
      </c>
      <c r="AK1104" s="11"/>
      <c r="AL1104" s="40"/>
      <c r="AQ1104" s="53"/>
      <c r="AR1104" s="53"/>
      <c r="AX1104" s="38"/>
      <c r="AY1104" s="38"/>
      <c r="AZ1104" s="38"/>
      <c r="BA1104" s="38"/>
      <c r="BB1104" s="38"/>
    </row>
    <row r="1105" spans="1:154" x14ac:dyDescent="0.2">
      <c r="A1105" s="156">
        <f t="shared" si="638"/>
        <v>42261</v>
      </c>
      <c r="B1105" s="82">
        <f t="shared" si="621"/>
        <v>355490.96613788453</v>
      </c>
      <c r="C1105" s="82">
        <f t="shared" si="639"/>
        <v>285654.36283712997</v>
      </c>
      <c r="D1105" s="82">
        <v>0</v>
      </c>
      <c r="E1105" s="83">
        <f t="shared" si="622"/>
        <v>285654.36283712997</v>
      </c>
      <c r="F1105" s="89">
        <f t="shared" si="617"/>
        <v>4310.3900000000003</v>
      </c>
      <c r="G1105" s="3">
        <f>IF(AND(N1105=1,N1104&gt;1),VLOOKUP(A1104,[1]Plan1!$BK$81:$BM$259,3),G1104)</f>
        <v>4337.1099999999997</v>
      </c>
      <c r="H1105" s="18">
        <f t="shared" si="618"/>
        <v>42170</v>
      </c>
      <c r="I1105" s="18">
        <f t="shared" si="619"/>
        <v>42200</v>
      </c>
      <c r="J1105" s="84">
        <f t="shared" si="623"/>
        <v>6.1989750347415384E-3</v>
      </c>
      <c r="K1105" s="18">
        <f t="shared" si="640"/>
        <v>42291</v>
      </c>
      <c r="L1105" s="18">
        <f t="shared" si="624"/>
        <v>42261</v>
      </c>
      <c r="M1105" s="38">
        <f t="shared" si="611"/>
        <v>20</v>
      </c>
      <c r="N1105" s="38">
        <f t="shared" si="625"/>
        <v>20</v>
      </c>
      <c r="O1105" s="82">
        <f t="shared" si="626"/>
        <v>1.00619897</v>
      </c>
      <c r="P1105" s="85">
        <f t="shared" si="620"/>
        <v>1.00790113</v>
      </c>
      <c r="Q1105" s="85">
        <f t="shared" si="612"/>
        <v>1.2323496375852134</v>
      </c>
      <c r="R1105" s="82">
        <f t="shared" si="616"/>
        <v>1.23998893</v>
      </c>
      <c r="S1105" s="2">
        <f t="shared" si="641"/>
        <v>1.23998893</v>
      </c>
      <c r="T1105" s="82">
        <f t="shared" si="627"/>
        <v>354208.24772424001</v>
      </c>
      <c r="U1105" s="82">
        <f t="shared" si="628"/>
        <v>0</v>
      </c>
      <c r="V1105" s="82">
        <f t="shared" si="629"/>
        <v>68553.884887114589</v>
      </c>
      <c r="W1105" s="82">
        <f t="shared" si="630"/>
        <v>354208.24772424455</v>
      </c>
      <c r="X1105" s="86">
        <f t="shared" si="631"/>
        <v>36</v>
      </c>
      <c r="Y1105" s="82">
        <f t="shared" si="632"/>
        <v>1542.18506099</v>
      </c>
      <c r="Z1105" s="87">
        <f t="shared" si="633"/>
        <v>5.3987799999999997E-3</v>
      </c>
      <c r="AA1105" s="82">
        <f t="shared" si="634"/>
        <v>1912.29240364</v>
      </c>
      <c r="AB1105" s="84">
        <f t="shared" si="642"/>
        <v>4.6600000000000003E-2</v>
      </c>
      <c r="AC1105" s="86">
        <f t="shared" si="635"/>
        <v>20</v>
      </c>
      <c r="AD1105" s="86">
        <v>252</v>
      </c>
      <c r="AE1105" s="85">
        <f t="shared" si="613"/>
        <v>1.0036213679999999</v>
      </c>
      <c r="AF1105" s="82">
        <f t="shared" si="614"/>
        <v>1282.7184136400001</v>
      </c>
      <c r="AG1105" s="82">
        <f t="shared" si="636"/>
        <v>1282.7184136400001</v>
      </c>
      <c r="AH1105" s="39">
        <f t="shared" si="637"/>
        <v>3195.0108172800001</v>
      </c>
      <c r="AI1105" s="40" t="str">
        <f t="shared" si="615"/>
        <v>A+J=</v>
      </c>
      <c r="AJ1105" s="18">
        <f t="shared" si="643"/>
        <v>42261</v>
      </c>
      <c r="AK1105" s="18"/>
      <c r="AL1105" s="40"/>
      <c r="AM1105" s="38"/>
      <c r="AN1105" s="38"/>
      <c r="AO1105" s="38"/>
      <c r="AP1105" s="38"/>
      <c r="AQ1105" s="39"/>
      <c r="AR1105" s="39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38"/>
      <c r="BD1105" s="38"/>
      <c r="BE1105" s="38"/>
      <c r="BF1105" s="38"/>
      <c r="BG1105" s="38"/>
      <c r="BH1105" s="38"/>
      <c r="BI1105" s="38"/>
      <c r="BJ1105" s="38"/>
      <c r="BK1105" s="38"/>
      <c r="BL1105" s="38"/>
      <c r="BM1105" s="38"/>
      <c r="BN1105" s="38"/>
      <c r="BO1105" s="38"/>
      <c r="BP1105" s="38"/>
      <c r="BQ1105" s="38"/>
      <c r="BR1105" s="38"/>
      <c r="BS1105" s="38"/>
      <c r="BT1105" s="38"/>
      <c r="BU1105" s="38"/>
      <c r="BV1105" s="38"/>
      <c r="BW1105" s="38"/>
      <c r="BX1105" s="38"/>
      <c r="BY1105" s="38"/>
      <c r="BZ1105" s="38"/>
      <c r="CA1105" s="38"/>
      <c r="CB1105" s="38"/>
      <c r="CC1105" s="38"/>
      <c r="CD1105" s="38"/>
      <c r="CE1105" s="38"/>
      <c r="CF1105" s="38"/>
      <c r="CG1105" s="38"/>
      <c r="CH1105" s="38"/>
      <c r="CI1105" s="38"/>
      <c r="CJ1105" s="38"/>
      <c r="CK1105" s="38"/>
      <c r="CL1105" s="38"/>
      <c r="CM1105" s="38"/>
      <c r="CN1105" s="38"/>
      <c r="CO1105" s="38"/>
      <c r="CP1105" s="38"/>
      <c r="CQ1105" s="38"/>
      <c r="CR1105" s="38"/>
      <c r="CS1105" s="38"/>
      <c r="CT1105" s="38"/>
      <c r="CU1105" s="38"/>
      <c r="CV1105" s="38"/>
      <c r="CW1105" s="38"/>
      <c r="CX1105" s="38"/>
      <c r="CY1105" s="38"/>
      <c r="CZ1105" s="38"/>
      <c r="DA1105" s="38"/>
      <c r="DB1105" s="38"/>
      <c r="DC1105" s="38"/>
      <c r="DD1105" s="38"/>
      <c r="DE1105" s="38"/>
      <c r="DF1105" s="38"/>
      <c r="DG1105" s="38"/>
      <c r="DH1105" s="38"/>
      <c r="DI1105" s="38"/>
      <c r="DJ1105" s="38"/>
      <c r="DK1105" s="38"/>
      <c r="DL1105" s="38"/>
      <c r="DM1105" s="38"/>
      <c r="DN1105" s="38"/>
      <c r="DO1105" s="38"/>
      <c r="DP1105" s="38"/>
      <c r="DQ1105" s="38"/>
      <c r="DR1105" s="38"/>
      <c r="DS1105" s="38"/>
      <c r="DT1105" s="38"/>
      <c r="DU1105" s="38"/>
      <c r="DV1105" s="38"/>
      <c r="DW1105" s="38"/>
      <c r="DX1105" s="38"/>
      <c r="DY1105" s="38"/>
      <c r="DZ1105" s="38"/>
      <c r="EA1105" s="38"/>
      <c r="EB1105" s="38"/>
      <c r="EC1105" s="38"/>
      <c r="ED1105" s="38"/>
      <c r="EE1105" s="38"/>
      <c r="EF1105" s="38"/>
      <c r="EG1105" s="38"/>
      <c r="EH1105" s="38"/>
      <c r="EI1105" s="38"/>
      <c r="EJ1105" s="38"/>
      <c r="EK1105" s="38"/>
      <c r="EL1105" s="38"/>
      <c r="EM1105" s="38"/>
      <c r="EN1105" s="38"/>
      <c r="EO1105" s="38"/>
      <c r="EP1105" s="38"/>
      <c r="EQ1105" s="38"/>
      <c r="ER1105" s="38"/>
      <c r="ES1105" s="38"/>
      <c r="ET1105" s="38"/>
      <c r="EU1105" s="38"/>
      <c r="EV1105" s="38"/>
      <c r="EW1105" s="38"/>
      <c r="EX1105" s="38"/>
    </row>
    <row r="1106" spans="1:154" x14ac:dyDescent="0.2">
      <c r="A1106" s="158">
        <f t="shared" si="638"/>
        <v>42262</v>
      </c>
      <c r="B1106" s="2">
        <f t="shared" si="621"/>
        <v>352394.32579420012</v>
      </c>
      <c r="C1106" s="2">
        <f t="shared" si="639"/>
        <v>284112.17777613999</v>
      </c>
      <c r="D1106" s="2">
        <f>SUM(Y1106:Y$1441)</f>
        <v>16778.34153048</v>
      </c>
      <c r="E1106" s="73">
        <f t="shared" si="622"/>
        <v>267333.83624565997</v>
      </c>
      <c r="F1106" s="88">
        <f t="shared" si="617"/>
        <v>4337.1099999999997</v>
      </c>
      <c r="G1106" s="3">
        <f>IF(AND(N1106=1,N1105&gt;1),VLOOKUP(A1105,[1]Plan1!$BK$81:$BM$259,3),G1105)</f>
        <v>4346.6499999999996</v>
      </c>
      <c r="H1106" s="11">
        <f t="shared" si="618"/>
        <v>42200</v>
      </c>
      <c r="I1106" s="11">
        <f t="shared" si="619"/>
        <v>42231</v>
      </c>
      <c r="J1106" s="12">
        <f t="shared" si="623"/>
        <v>2.1996214068815689E-3</v>
      </c>
      <c r="K1106" s="11">
        <f t="shared" si="640"/>
        <v>42291</v>
      </c>
      <c r="L1106" s="11">
        <f t="shared" si="624"/>
        <v>42291</v>
      </c>
      <c r="M1106" s="1">
        <f t="shared" si="611"/>
        <v>21</v>
      </c>
      <c r="N1106" s="1">
        <f t="shared" si="625"/>
        <v>1</v>
      </c>
      <c r="O1106" s="2">
        <f t="shared" si="626"/>
        <v>1.00010463</v>
      </c>
      <c r="P1106" s="13">
        <f t="shared" si="620"/>
        <v>1.00619897</v>
      </c>
      <c r="Q1106" s="13">
        <f t="shared" si="612"/>
        <v>1.2399889360181151</v>
      </c>
      <c r="R1106" s="2">
        <f t="shared" si="616"/>
        <v>1.24011867</v>
      </c>
      <c r="S1106" s="2">
        <f t="shared" si="641"/>
        <v>1.23998893</v>
      </c>
      <c r="T1106" s="2">
        <f t="shared" si="627"/>
        <v>352295.95532060001</v>
      </c>
      <c r="U1106" s="2">
        <f t="shared" si="628"/>
        <v>4026.6162310744576</v>
      </c>
      <c r="V1106" s="2">
        <f t="shared" si="629"/>
        <v>64191.845205305661</v>
      </c>
      <c r="W1106" s="2">
        <f t="shared" si="630"/>
        <v>352330.63921252009</v>
      </c>
      <c r="X1106" s="17">
        <f t="shared" si="631"/>
        <v>0</v>
      </c>
      <c r="Y1106" s="2">
        <f t="shared" si="632"/>
        <v>0</v>
      </c>
      <c r="Z1106" s="72">
        <f t="shared" si="633"/>
        <v>0</v>
      </c>
      <c r="AA1106" s="2">
        <f t="shared" si="634"/>
        <v>0</v>
      </c>
      <c r="AB1106" s="12">
        <f t="shared" si="642"/>
        <v>4.6600000000000003E-2</v>
      </c>
      <c r="AC1106" s="17">
        <f t="shared" si="635"/>
        <v>1</v>
      </c>
      <c r="AD1106" s="17">
        <v>252</v>
      </c>
      <c r="AE1106" s="13">
        <f t="shared" si="613"/>
        <v>1.0001807579999999</v>
      </c>
      <c r="AF1106" s="2">
        <f t="shared" si="614"/>
        <v>63.680312290000003</v>
      </c>
      <c r="AG1106" s="2">
        <f t="shared" si="636"/>
        <v>63.686581680000003</v>
      </c>
      <c r="AH1106" s="3">
        <f t="shared" si="637"/>
        <v>0</v>
      </c>
      <c r="AI1106" s="4" t="str">
        <f t="shared" si="615"/>
        <v>A+J=</v>
      </c>
      <c r="AJ1106" s="11">
        <f t="shared" si="643"/>
        <v>42291</v>
      </c>
      <c r="AK1106" s="11"/>
      <c r="AL1106" s="40"/>
      <c r="AQ1106" s="53"/>
      <c r="AR1106" s="53"/>
      <c r="AX1106" s="38"/>
      <c r="AY1106" s="38"/>
      <c r="AZ1106" s="38"/>
      <c r="BA1106" s="38"/>
      <c r="BB1106" s="38"/>
    </row>
    <row r="1107" spans="1:154" x14ac:dyDescent="0.2">
      <c r="A1107" s="158">
        <f t="shared" si="638"/>
        <v>42263</v>
      </c>
      <c r="B1107" s="2">
        <f t="shared" si="621"/>
        <v>352492.72275657294</v>
      </c>
      <c r="C1107" s="2">
        <f t="shared" si="639"/>
        <v>284112.17777613999</v>
      </c>
      <c r="D1107" s="2">
        <f>SUM(Y1107:Y$1441)</f>
        <v>16778.34153048</v>
      </c>
      <c r="E1107" s="73">
        <f t="shared" si="622"/>
        <v>267333.83624565997</v>
      </c>
      <c r="F1107" s="88">
        <f t="shared" si="617"/>
        <v>4337.1099999999997</v>
      </c>
      <c r="G1107" s="3">
        <f>IF(AND(N1107=1,N1106&gt;1),VLOOKUP(A1106,[1]Plan1!$BK$81:$BM$259,3),G1106)</f>
        <v>4346.6499999999996</v>
      </c>
      <c r="H1107" s="11">
        <f t="shared" si="618"/>
        <v>42200</v>
      </c>
      <c r="I1107" s="11">
        <f t="shared" si="619"/>
        <v>42231</v>
      </c>
      <c r="J1107" s="12">
        <f t="shared" si="623"/>
        <v>2.1996214068815689E-3</v>
      </c>
      <c r="K1107" s="11">
        <f t="shared" si="640"/>
        <v>42291</v>
      </c>
      <c r="L1107" s="11">
        <f t="shared" si="624"/>
        <v>42291</v>
      </c>
      <c r="M1107" s="1">
        <f t="shared" si="611"/>
        <v>21</v>
      </c>
      <c r="N1107" s="1">
        <f t="shared" si="625"/>
        <v>2</v>
      </c>
      <c r="O1107" s="2">
        <f t="shared" si="626"/>
        <v>1.00020927</v>
      </c>
      <c r="P1107" s="13">
        <f t="shared" si="620"/>
        <v>1.00619897</v>
      </c>
      <c r="Q1107" s="13">
        <f t="shared" si="612"/>
        <v>1.2399889360181151</v>
      </c>
      <c r="R1107" s="2">
        <f t="shared" si="616"/>
        <v>1.2402484199999999</v>
      </c>
      <c r="S1107" s="2">
        <f t="shared" si="641"/>
        <v>1.23998893</v>
      </c>
      <c r="T1107" s="2">
        <f t="shared" si="627"/>
        <v>352295.95532060001</v>
      </c>
      <c r="U1107" s="2">
        <f t="shared" si="628"/>
        <v>4026.6162310744576</v>
      </c>
      <c r="V1107" s="2">
        <f t="shared" si="629"/>
        <v>64226.531770558518</v>
      </c>
      <c r="W1107" s="2">
        <f t="shared" si="630"/>
        <v>352365.32577777293</v>
      </c>
      <c r="X1107" s="17">
        <f t="shared" si="631"/>
        <v>0</v>
      </c>
      <c r="Y1107" s="2">
        <f t="shared" si="632"/>
        <v>0</v>
      </c>
      <c r="Z1107" s="72">
        <f t="shared" si="633"/>
        <v>0</v>
      </c>
      <c r="AA1107" s="2">
        <f t="shared" si="634"/>
        <v>0</v>
      </c>
      <c r="AB1107" s="12">
        <f t="shared" si="642"/>
        <v>4.6600000000000003E-2</v>
      </c>
      <c r="AC1107" s="17">
        <f t="shared" si="635"/>
        <v>2</v>
      </c>
      <c r="AD1107" s="17">
        <v>252</v>
      </c>
      <c r="AE1107" s="13">
        <f t="shared" si="613"/>
        <v>1.0003615480000001</v>
      </c>
      <c r="AF1107" s="2">
        <f t="shared" si="614"/>
        <v>127.37189805</v>
      </c>
      <c r="AG1107" s="2">
        <f t="shared" si="636"/>
        <v>127.3969788</v>
      </c>
      <c r="AH1107" s="3">
        <f t="shared" si="637"/>
        <v>0</v>
      </c>
      <c r="AI1107" s="4" t="str">
        <f t="shared" si="615"/>
        <v>A+J=</v>
      </c>
      <c r="AJ1107" s="11">
        <f t="shared" si="643"/>
        <v>42291</v>
      </c>
      <c r="AK1107" s="11"/>
      <c r="AL1107" s="40"/>
      <c r="AQ1107" s="53"/>
      <c r="AR1107" s="53"/>
      <c r="AX1107" s="38"/>
      <c r="AY1107" s="38"/>
      <c r="AZ1107" s="38"/>
      <c r="BA1107" s="38"/>
      <c r="BB1107" s="38"/>
    </row>
    <row r="1108" spans="1:154" x14ac:dyDescent="0.2">
      <c r="A1108" s="158">
        <f t="shared" si="638"/>
        <v>42264</v>
      </c>
      <c r="B1108" s="2">
        <f t="shared" si="621"/>
        <v>352591.15191448096</v>
      </c>
      <c r="C1108" s="2">
        <f t="shared" si="639"/>
        <v>284112.17777613999</v>
      </c>
      <c r="D1108" s="2">
        <f>SUM(Y1108:Y$1441)</f>
        <v>16778.34153048</v>
      </c>
      <c r="E1108" s="73">
        <f t="shared" si="622"/>
        <v>267333.83624565997</v>
      </c>
      <c r="F1108" s="88">
        <f t="shared" si="617"/>
        <v>4337.1099999999997</v>
      </c>
      <c r="G1108" s="3">
        <f>IF(AND(N1108=1,N1107&gt;1),VLOOKUP(A1107,[1]Plan1!$BK$81:$BM$259,3),G1107)</f>
        <v>4346.6499999999996</v>
      </c>
      <c r="H1108" s="11">
        <f t="shared" si="618"/>
        <v>42200</v>
      </c>
      <c r="I1108" s="11">
        <f t="shared" si="619"/>
        <v>42231</v>
      </c>
      <c r="J1108" s="12">
        <f t="shared" si="623"/>
        <v>2.1996214068815689E-3</v>
      </c>
      <c r="K1108" s="11">
        <f t="shared" si="640"/>
        <v>42291</v>
      </c>
      <c r="L1108" s="11">
        <f t="shared" si="624"/>
        <v>42291</v>
      </c>
      <c r="M1108" s="1">
        <f t="shared" si="611"/>
        <v>21</v>
      </c>
      <c r="N1108" s="1">
        <f t="shared" si="625"/>
        <v>3</v>
      </c>
      <c r="O1108" s="2">
        <f t="shared" si="626"/>
        <v>1.0003139299999999</v>
      </c>
      <c r="P1108" s="13">
        <f t="shared" si="620"/>
        <v>1.00619897</v>
      </c>
      <c r="Q1108" s="13">
        <f t="shared" si="612"/>
        <v>1.2399889360181151</v>
      </c>
      <c r="R1108" s="2">
        <f t="shared" si="616"/>
        <v>1.2403782000000001</v>
      </c>
      <c r="S1108" s="2">
        <f t="shared" si="641"/>
        <v>1.23998893</v>
      </c>
      <c r="T1108" s="2">
        <f t="shared" si="627"/>
        <v>352295.95532060001</v>
      </c>
      <c r="U1108" s="2">
        <f t="shared" si="628"/>
        <v>4026.6162310744576</v>
      </c>
      <c r="V1108" s="2">
        <f t="shared" si="629"/>
        <v>64261.226355826526</v>
      </c>
      <c r="W1108" s="2">
        <f t="shared" si="630"/>
        <v>352400.02036304097</v>
      </c>
      <c r="X1108" s="17">
        <f t="shared" si="631"/>
        <v>0</v>
      </c>
      <c r="Y1108" s="2">
        <f t="shared" si="632"/>
        <v>0</v>
      </c>
      <c r="Z1108" s="72">
        <f t="shared" si="633"/>
        <v>0</v>
      </c>
      <c r="AA1108" s="2">
        <f t="shared" si="634"/>
        <v>0</v>
      </c>
      <c r="AB1108" s="12">
        <f t="shared" si="642"/>
        <v>4.6600000000000003E-2</v>
      </c>
      <c r="AC1108" s="17">
        <f t="shared" si="635"/>
        <v>3</v>
      </c>
      <c r="AD1108" s="17">
        <v>252</v>
      </c>
      <c r="AE1108" s="13">
        <f t="shared" si="613"/>
        <v>1.0005423710000001</v>
      </c>
      <c r="AF1108" s="2">
        <f t="shared" si="614"/>
        <v>191.07510958</v>
      </c>
      <c r="AG1108" s="2">
        <f t="shared" si="636"/>
        <v>191.13155144000001</v>
      </c>
      <c r="AH1108" s="3">
        <f t="shared" si="637"/>
        <v>0</v>
      </c>
      <c r="AI1108" s="4" t="str">
        <f t="shared" si="615"/>
        <v>A+J=</v>
      </c>
      <c r="AJ1108" s="11">
        <f t="shared" si="643"/>
        <v>42291</v>
      </c>
      <c r="AK1108" s="11"/>
      <c r="AL1108" s="4"/>
      <c r="AQ1108" s="53"/>
      <c r="AR1108" s="53"/>
      <c r="AX1108" s="1"/>
      <c r="AY1108" s="1"/>
      <c r="AZ1108" s="1"/>
      <c r="BA1108" s="1"/>
      <c r="BB1108" s="1"/>
    </row>
    <row r="1109" spans="1:154" x14ac:dyDescent="0.2">
      <c r="A1109" s="158">
        <f t="shared" si="638"/>
        <v>42265</v>
      </c>
      <c r="B1109" s="2">
        <f t="shared" si="621"/>
        <v>352689.60792516725</v>
      </c>
      <c r="C1109" s="2">
        <f t="shared" si="639"/>
        <v>284112.17777613999</v>
      </c>
      <c r="D1109" s="2">
        <f>SUM(Y1109:Y$1441)</f>
        <v>16778.34153048</v>
      </c>
      <c r="E1109" s="73">
        <f t="shared" si="622"/>
        <v>267333.83624565997</v>
      </c>
      <c r="F1109" s="88">
        <f t="shared" si="617"/>
        <v>4337.1099999999997</v>
      </c>
      <c r="G1109" s="3">
        <f>IF(AND(N1109=1,N1108&gt;1),VLOOKUP(A1108,[1]Plan1!$BK$81:$BM$259,3),G1108)</f>
        <v>4346.6499999999996</v>
      </c>
      <c r="H1109" s="11">
        <f t="shared" si="618"/>
        <v>42200</v>
      </c>
      <c r="I1109" s="11">
        <f t="shared" si="619"/>
        <v>42231</v>
      </c>
      <c r="J1109" s="12">
        <f t="shared" si="623"/>
        <v>2.1996214068815689E-3</v>
      </c>
      <c r="K1109" s="11">
        <f t="shared" si="640"/>
        <v>42291</v>
      </c>
      <c r="L1109" s="11">
        <f t="shared" si="624"/>
        <v>42291</v>
      </c>
      <c r="M1109" s="1">
        <f t="shared" si="611"/>
        <v>21</v>
      </c>
      <c r="N1109" s="1">
        <f t="shared" si="625"/>
        <v>4</v>
      </c>
      <c r="O1109" s="2">
        <f t="shared" si="626"/>
        <v>1.0004185999999999</v>
      </c>
      <c r="P1109" s="13">
        <f t="shared" si="620"/>
        <v>1.00619897</v>
      </c>
      <c r="Q1109" s="13">
        <f t="shared" si="612"/>
        <v>1.2399889360181151</v>
      </c>
      <c r="R1109" s="2">
        <f t="shared" si="616"/>
        <v>1.24050799</v>
      </c>
      <c r="S1109" s="2">
        <f t="shared" si="641"/>
        <v>1.23998893</v>
      </c>
      <c r="T1109" s="2">
        <f t="shared" si="627"/>
        <v>352295.95532060001</v>
      </c>
      <c r="U1109" s="2">
        <f t="shared" si="628"/>
        <v>4026.6162310744576</v>
      </c>
      <c r="V1109" s="2">
        <f t="shared" si="629"/>
        <v>64295.923614432824</v>
      </c>
      <c r="W1109" s="2">
        <f t="shared" si="630"/>
        <v>352434.71762164723</v>
      </c>
      <c r="X1109" s="17">
        <f t="shared" si="631"/>
        <v>0</v>
      </c>
      <c r="Y1109" s="2">
        <f t="shared" si="632"/>
        <v>0</v>
      </c>
      <c r="Z1109" s="72">
        <f t="shared" si="633"/>
        <v>0</v>
      </c>
      <c r="AA1109" s="2">
        <f t="shared" si="634"/>
        <v>0</v>
      </c>
      <c r="AB1109" s="12">
        <f t="shared" si="642"/>
        <v>4.6600000000000003E-2</v>
      </c>
      <c r="AC1109" s="17">
        <f t="shared" si="635"/>
        <v>4</v>
      </c>
      <c r="AD1109" s="17">
        <v>252</v>
      </c>
      <c r="AE1109" s="13">
        <f t="shared" si="613"/>
        <v>1.0007232269999999</v>
      </c>
      <c r="AF1109" s="2">
        <f t="shared" si="614"/>
        <v>254.78994686999999</v>
      </c>
      <c r="AG1109" s="2">
        <f t="shared" si="636"/>
        <v>254.89030352</v>
      </c>
      <c r="AH1109" s="3">
        <f t="shared" si="637"/>
        <v>0</v>
      </c>
      <c r="AI1109" s="4" t="str">
        <f t="shared" si="615"/>
        <v>A+J=</v>
      </c>
      <c r="AJ1109" s="11">
        <f t="shared" si="643"/>
        <v>42291</v>
      </c>
      <c r="AK1109" s="11"/>
      <c r="AL1109" s="4"/>
      <c r="AQ1109" s="53"/>
      <c r="AR1109" s="53"/>
      <c r="AX1109" s="1"/>
      <c r="AY1109" s="1"/>
      <c r="AZ1109" s="1"/>
      <c r="BA1109" s="1"/>
      <c r="BB1109" s="1"/>
    </row>
    <row r="1110" spans="1:154" x14ac:dyDescent="0.2">
      <c r="A1110" s="158">
        <f t="shared" si="638"/>
        <v>42266</v>
      </c>
      <c r="B1110" s="2">
        <f t="shared" si="621"/>
        <v>352788.09044104198</v>
      </c>
      <c r="C1110" s="2">
        <f t="shared" si="639"/>
        <v>284112.17777613999</v>
      </c>
      <c r="D1110" s="2">
        <f>SUM(Y1110:Y$1441)</f>
        <v>16778.34153048</v>
      </c>
      <c r="E1110" s="73">
        <f t="shared" si="622"/>
        <v>267333.83624565997</v>
      </c>
      <c r="F1110" s="88">
        <f t="shared" si="617"/>
        <v>4337.1099999999997</v>
      </c>
      <c r="G1110" s="3">
        <f>IF(AND(N1110=1,N1109&gt;1),VLOOKUP(A1109,[1]Plan1!$BK$81:$BM$259,3),G1109)</f>
        <v>4346.6499999999996</v>
      </c>
      <c r="H1110" s="11">
        <f t="shared" si="618"/>
        <v>42200</v>
      </c>
      <c r="I1110" s="11">
        <f t="shared" si="619"/>
        <v>42231</v>
      </c>
      <c r="J1110" s="12">
        <f t="shared" si="623"/>
        <v>2.1996214068815689E-3</v>
      </c>
      <c r="K1110" s="11">
        <f t="shared" si="640"/>
        <v>42291</v>
      </c>
      <c r="L1110" s="11">
        <f t="shared" si="624"/>
        <v>42291</v>
      </c>
      <c r="M1110" s="1">
        <f t="shared" si="611"/>
        <v>21</v>
      </c>
      <c r="N1110" s="1">
        <f t="shared" si="625"/>
        <v>5</v>
      </c>
      <c r="O1110" s="2">
        <f t="shared" si="626"/>
        <v>1.0005232799999999</v>
      </c>
      <c r="P1110" s="13">
        <f t="shared" si="620"/>
        <v>1.00619897</v>
      </c>
      <c r="Q1110" s="13">
        <f t="shared" si="612"/>
        <v>1.2399889360181151</v>
      </c>
      <c r="R1110" s="2">
        <f t="shared" si="616"/>
        <v>1.2406377900000001</v>
      </c>
      <c r="S1110" s="2">
        <f t="shared" si="641"/>
        <v>1.23998893</v>
      </c>
      <c r="T1110" s="2">
        <f t="shared" si="627"/>
        <v>352295.95532060001</v>
      </c>
      <c r="U1110" s="2">
        <f t="shared" si="628"/>
        <v>4026.6162310744576</v>
      </c>
      <c r="V1110" s="2">
        <f t="shared" si="629"/>
        <v>64330.62354637753</v>
      </c>
      <c r="W1110" s="2">
        <f t="shared" si="630"/>
        <v>352469.41755359195</v>
      </c>
      <c r="X1110" s="17">
        <f t="shared" si="631"/>
        <v>0</v>
      </c>
      <c r="Y1110" s="2">
        <f t="shared" si="632"/>
        <v>0</v>
      </c>
      <c r="Z1110" s="72">
        <f t="shared" si="633"/>
        <v>0</v>
      </c>
      <c r="AA1110" s="2">
        <f t="shared" si="634"/>
        <v>0</v>
      </c>
      <c r="AB1110" s="12">
        <f t="shared" si="642"/>
        <v>4.6600000000000003E-2</v>
      </c>
      <c r="AC1110" s="17">
        <f t="shared" si="635"/>
        <v>5</v>
      </c>
      <c r="AD1110" s="17">
        <v>252</v>
      </c>
      <c r="AE1110" s="13">
        <f t="shared" si="613"/>
        <v>1.000904115</v>
      </c>
      <c r="AF1110" s="2">
        <f t="shared" si="614"/>
        <v>318.51605763999999</v>
      </c>
      <c r="AG1110" s="2">
        <f t="shared" si="636"/>
        <v>318.67288745000002</v>
      </c>
      <c r="AH1110" s="3">
        <f t="shared" si="637"/>
        <v>0</v>
      </c>
      <c r="AI1110" s="4" t="str">
        <f t="shared" si="615"/>
        <v>A+J=</v>
      </c>
      <c r="AJ1110" s="11">
        <f t="shared" si="643"/>
        <v>42291</v>
      </c>
      <c r="AK1110" s="11"/>
      <c r="AL1110" s="4"/>
      <c r="AQ1110" s="53"/>
      <c r="AR1110" s="53"/>
      <c r="AX1110" s="1"/>
      <c r="AY1110" s="1"/>
      <c r="AZ1110" s="1"/>
      <c r="BA1110" s="1"/>
      <c r="BB1110" s="1"/>
    </row>
    <row r="1111" spans="1:154" x14ac:dyDescent="0.2">
      <c r="A1111" s="158">
        <f t="shared" si="638"/>
        <v>42267</v>
      </c>
      <c r="B1111" s="2">
        <f t="shared" si="621"/>
        <v>352788.09044104198</v>
      </c>
      <c r="C1111" s="2">
        <f t="shared" si="639"/>
        <v>284112.17777613999</v>
      </c>
      <c r="D1111" s="2">
        <f>SUM(Y1111:Y$1441)</f>
        <v>16778.34153048</v>
      </c>
      <c r="E1111" s="73">
        <f t="shared" si="622"/>
        <v>267333.83624565997</v>
      </c>
      <c r="F1111" s="88">
        <f t="shared" si="617"/>
        <v>4337.1099999999997</v>
      </c>
      <c r="G1111" s="3">
        <f>IF(AND(N1111=1,N1110&gt;1),VLOOKUP(A1110,[1]Plan1!$BK$81:$BM$259,3),G1110)</f>
        <v>4346.6499999999996</v>
      </c>
      <c r="H1111" s="11">
        <f t="shared" si="618"/>
        <v>42200</v>
      </c>
      <c r="I1111" s="11">
        <f t="shared" si="619"/>
        <v>42231</v>
      </c>
      <c r="J1111" s="12">
        <f t="shared" si="623"/>
        <v>2.1996214068815689E-3</v>
      </c>
      <c r="K1111" s="11">
        <f t="shared" si="640"/>
        <v>42291</v>
      </c>
      <c r="L1111" s="11">
        <f t="shared" si="624"/>
        <v>42291</v>
      </c>
      <c r="M1111" s="1">
        <f t="shared" ref="M1111:M1174" si="644">IF(L1111=L1110,M1110,NETWORKDAYS(L1110,L1111,$AN$194:$AN$348)-1)</f>
        <v>21</v>
      </c>
      <c r="N1111" s="1">
        <f t="shared" si="625"/>
        <v>5</v>
      </c>
      <c r="O1111" s="2">
        <f t="shared" si="626"/>
        <v>1.0005232799999999</v>
      </c>
      <c r="P1111" s="13">
        <f t="shared" si="620"/>
        <v>1.00619897</v>
      </c>
      <c r="Q1111" s="13">
        <f t="shared" si="612"/>
        <v>1.2399889360181151</v>
      </c>
      <c r="R1111" s="2">
        <f t="shared" si="616"/>
        <v>1.2406377900000001</v>
      </c>
      <c r="S1111" s="2">
        <f t="shared" si="641"/>
        <v>1.23998893</v>
      </c>
      <c r="T1111" s="2">
        <f t="shared" si="627"/>
        <v>352295.95532060001</v>
      </c>
      <c r="U1111" s="2">
        <f t="shared" si="628"/>
        <v>4026.6162310744576</v>
      </c>
      <c r="V1111" s="2">
        <f t="shared" si="629"/>
        <v>64330.62354637753</v>
      </c>
      <c r="W1111" s="2">
        <f t="shared" si="630"/>
        <v>352469.41755359195</v>
      </c>
      <c r="X1111" s="17">
        <f t="shared" si="631"/>
        <v>0</v>
      </c>
      <c r="Y1111" s="2">
        <f t="shared" si="632"/>
        <v>0</v>
      </c>
      <c r="Z1111" s="72">
        <f t="shared" si="633"/>
        <v>0</v>
      </c>
      <c r="AA1111" s="2">
        <f t="shared" si="634"/>
        <v>0</v>
      </c>
      <c r="AB1111" s="12">
        <f t="shared" si="642"/>
        <v>4.6600000000000003E-2</v>
      </c>
      <c r="AC1111" s="17">
        <f t="shared" si="635"/>
        <v>5</v>
      </c>
      <c r="AD1111" s="17">
        <v>252</v>
      </c>
      <c r="AE1111" s="13">
        <f t="shared" si="613"/>
        <v>1.000904115</v>
      </c>
      <c r="AF1111" s="2">
        <f t="shared" si="614"/>
        <v>318.51605763999999</v>
      </c>
      <c r="AG1111" s="2">
        <f t="shared" si="636"/>
        <v>318.67288745000002</v>
      </c>
      <c r="AH1111" s="3">
        <f t="shared" si="637"/>
        <v>0</v>
      </c>
      <c r="AI1111" s="4" t="str">
        <f t="shared" si="615"/>
        <v>A+J=</v>
      </c>
      <c r="AJ1111" s="11">
        <f t="shared" si="643"/>
        <v>42291</v>
      </c>
      <c r="AK1111" s="11"/>
      <c r="AL1111" s="4"/>
      <c r="AQ1111" s="53"/>
      <c r="AR1111" s="53"/>
      <c r="AX1111" s="1"/>
      <c r="AY1111" s="1"/>
      <c r="AZ1111" s="1"/>
      <c r="BA1111" s="1"/>
      <c r="BB1111" s="1"/>
    </row>
    <row r="1112" spans="1:154" x14ac:dyDescent="0.2">
      <c r="A1112" s="158">
        <f t="shared" si="638"/>
        <v>42268</v>
      </c>
      <c r="B1112" s="2">
        <f t="shared" si="621"/>
        <v>352788.09044104198</v>
      </c>
      <c r="C1112" s="2">
        <f t="shared" si="639"/>
        <v>284112.17777613999</v>
      </c>
      <c r="D1112" s="2">
        <f>SUM(Y1112:Y$1441)</f>
        <v>16778.34153048</v>
      </c>
      <c r="E1112" s="73">
        <f t="shared" si="622"/>
        <v>267333.83624565997</v>
      </c>
      <c r="F1112" s="88">
        <f t="shared" si="617"/>
        <v>4337.1099999999997</v>
      </c>
      <c r="G1112" s="3">
        <f>IF(AND(N1112=1,N1111&gt;1),VLOOKUP(A1111,[1]Plan1!$BK$81:$BM$259,3),G1111)</f>
        <v>4346.6499999999996</v>
      </c>
      <c r="H1112" s="11">
        <f t="shared" si="618"/>
        <v>42200</v>
      </c>
      <c r="I1112" s="11">
        <f t="shared" si="619"/>
        <v>42231</v>
      </c>
      <c r="J1112" s="12">
        <f t="shared" si="623"/>
        <v>2.1996214068815689E-3</v>
      </c>
      <c r="K1112" s="11">
        <f t="shared" si="640"/>
        <v>42291</v>
      </c>
      <c r="L1112" s="11">
        <f t="shared" si="624"/>
        <v>42291</v>
      </c>
      <c r="M1112" s="1">
        <f t="shared" si="644"/>
        <v>21</v>
      </c>
      <c r="N1112" s="1">
        <f t="shared" si="625"/>
        <v>5</v>
      </c>
      <c r="O1112" s="2">
        <f t="shared" si="626"/>
        <v>1.0005232799999999</v>
      </c>
      <c r="P1112" s="13">
        <f t="shared" si="620"/>
        <v>1.00619897</v>
      </c>
      <c r="Q1112" s="13">
        <f t="shared" si="612"/>
        <v>1.2399889360181151</v>
      </c>
      <c r="R1112" s="2">
        <f t="shared" si="616"/>
        <v>1.2406377900000001</v>
      </c>
      <c r="S1112" s="2">
        <f t="shared" si="641"/>
        <v>1.23998893</v>
      </c>
      <c r="T1112" s="2">
        <f t="shared" si="627"/>
        <v>352295.95532060001</v>
      </c>
      <c r="U1112" s="2">
        <f t="shared" si="628"/>
        <v>4026.6162310744576</v>
      </c>
      <c r="V1112" s="2">
        <f t="shared" si="629"/>
        <v>64330.62354637753</v>
      </c>
      <c r="W1112" s="2">
        <f t="shared" si="630"/>
        <v>352469.41755359195</v>
      </c>
      <c r="X1112" s="17">
        <f t="shared" si="631"/>
        <v>0</v>
      </c>
      <c r="Y1112" s="2">
        <f t="shared" si="632"/>
        <v>0</v>
      </c>
      <c r="Z1112" s="72">
        <f t="shared" si="633"/>
        <v>0</v>
      </c>
      <c r="AA1112" s="2">
        <f t="shared" si="634"/>
        <v>0</v>
      </c>
      <c r="AB1112" s="12">
        <f t="shared" si="642"/>
        <v>4.6600000000000003E-2</v>
      </c>
      <c r="AC1112" s="17">
        <f t="shared" si="635"/>
        <v>5</v>
      </c>
      <c r="AD1112" s="17">
        <v>252</v>
      </c>
      <c r="AE1112" s="13">
        <f t="shared" si="613"/>
        <v>1.000904115</v>
      </c>
      <c r="AF1112" s="2">
        <f t="shared" si="614"/>
        <v>318.51605763999999</v>
      </c>
      <c r="AG1112" s="2">
        <f t="shared" si="636"/>
        <v>318.67288745000002</v>
      </c>
      <c r="AH1112" s="3">
        <f t="shared" si="637"/>
        <v>0</v>
      </c>
      <c r="AI1112" s="4" t="str">
        <f t="shared" si="615"/>
        <v>A+J=</v>
      </c>
      <c r="AJ1112" s="11">
        <f t="shared" si="643"/>
        <v>42291</v>
      </c>
      <c r="AK1112" s="11"/>
      <c r="AL1112" s="4"/>
      <c r="AQ1112" s="53"/>
      <c r="AR1112" s="53"/>
      <c r="AX1112" s="1"/>
      <c r="AY1112" s="1"/>
      <c r="AZ1112" s="1"/>
      <c r="BA1112" s="1"/>
      <c r="BB1112" s="1"/>
    </row>
    <row r="1113" spans="1:154" x14ac:dyDescent="0.2">
      <c r="A1113" s="158">
        <f t="shared" si="638"/>
        <v>42269</v>
      </c>
      <c r="B1113" s="2">
        <f t="shared" si="621"/>
        <v>352886.60249563336</v>
      </c>
      <c r="C1113" s="2">
        <f t="shared" si="639"/>
        <v>284112.17777613999</v>
      </c>
      <c r="D1113" s="2">
        <f>SUM(Y1113:Y$1441)</f>
        <v>16778.34153048</v>
      </c>
      <c r="E1113" s="73">
        <f t="shared" si="622"/>
        <v>267333.83624565997</v>
      </c>
      <c r="F1113" s="88">
        <f t="shared" si="617"/>
        <v>4337.1099999999997</v>
      </c>
      <c r="G1113" s="3">
        <f>IF(AND(N1113=1,N1112&gt;1),VLOOKUP(A1112,[1]Plan1!$BK$81:$BM$259,3),G1112)</f>
        <v>4346.6499999999996</v>
      </c>
      <c r="H1113" s="11">
        <f t="shared" si="618"/>
        <v>42200</v>
      </c>
      <c r="I1113" s="11">
        <f t="shared" si="619"/>
        <v>42231</v>
      </c>
      <c r="J1113" s="12">
        <f t="shared" si="623"/>
        <v>2.1996214068815689E-3</v>
      </c>
      <c r="K1113" s="11">
        <f t="shared" si="640"/>
        <v>42291</v>
      </c>
      <c r="L1113" s="11">
        <f t="shared" si="624"/>
        <v>42291</v>
      </c>
      <c r="M1113" s="1">
        <f t="shared" si="644"/>
        <v>21</v>
      </c>
      <c r="N1113" s="1">
        <f t="shared" si="625"/>
        <v>6</v>
      </c>
      <c r="O1113" s="2">
        <f t="shared" si="626"/>
        <v>1.00062797</v>
      </c>
      <c r="P1113" s="13">
        <f t="shared" si="620"/>
        <v>1.00619897</v>
      </c>
      <c r="Q1113" s="13">
        <f t="shared" si="612"/>
        <v>1.2399889360181151</v>
      </c>
      <c r="R1113" s="2">
        <f t="shared" si="616"/>
        <v>1.24076761</v>
      </c>
      <c r="S1113" s="2">
        <f t="shared" si="641"/>
        <v>1.23998893</v>
      </c>
      <c r="T1113" s="2">
        <f t="shared" si="627"/>
        <v>352295.95532060001</v>
      </c>
      <c r="U1113" s="2">
        <f t="shared" si="628"/>
        <v>4026.6162310744576</v>
      </c>
      <c r="V1113" s="2">
        <f t="shared" si="629"/>
        <v>64365.328824998927</v>
      </c>
      <c r="W1113" s="2">
        <f t="shared" si="630"/>
        <v>352504.12283221335</v>
      </c>
      <c r="X1113" s="17">
        <f t="shared" si="631"/>
        <v>0</v>
      </c>
      <c r="Y1113" s="2">
        <f t="shared" si="632"/>
        <v>0</v>
      </c>
      <c r="Z1113" s="72">
        <f t="shared" si="633"/>
        <v>0</v>
      </c>
      <c r="AA1113" s="2">
        <f t="shared" si="634"/>
        <v>0</v>
      </c>
      <c r="AB1113" s="12">
        <f t="shared" si="642"/>
        <v>4.6600000000000003E-2</v>
      </c>
      <c r="AC1113" s="17">
        <f t="shared" si="635"/>
        <v>6</v>
      </c>
      <c r="AD1113" s="17">
        <v>252</v>
      </c>
      <c r="AE1113" s="13">
        <f t="shared" si="613"/>
        <v>1.0010850360000001</v>
      </c>
      <c r="AF1113" s="2">
        <f t="shared" si="614"/>
        <v>382.25379416999999</v>
      </c>
      <c r="AG1113" s="2">
        <f t="shared" si="636"/>
        <v>382.47966342000001</v>
      </c>
      <c r="AH1113" s="3">
        <f t="shared" si="637"/>
        <v>0</v>
      </c>
      <c r="AI1113" s="4" t="str">
        <f t="shared" si="615"/>
        <v>A+J=</v>
      </c>
      <c r="AJ1113" s="11">
        <f t="shared" si="643"/>
        <v>42291</v>
      </c>
      <c r="AK1113" s="11"/>
      <c r="AL1113" s="4"/>
      <c r="AQ1113" s="53"/>
      <c r="AR1113" s="53"/>
      <c r="AX1113" s="1"/>
      <c r="AY1113" s="1"/>
      <c r="AZ1113" s="1"/>
      <c r="BA1113" s="1"/>
      <c r="BB1113" s="1"/>
    </row>
    <row r="1114" spans="1:154" x14ac:dyDescent="0.2">
      <c r="A1114" s="158">
        <f t="shared" si="638"/>
        <v>42270</v>
      </c>
      <c r="B1114" s="2">
        <f t="shared" si="621"/>
        <v>352985.13874183473</v>
      </c>
      <c r="C1114" s="2">
        <f t="shared" si="639"/>
        <v>284112.17777613999</v>
      </c>
      <c r="D1114" s="2">
        <f>SUM(Y1114:Y$1441)</f>
        <v>16778.34153048</v>
      </c>
      <c r="E1114" s="73">
        <f t="shared" si="622"/>
        <v>267333.83624565997</v>
      </c>
      <c r="F1114" s="88">
        <f t="shared" si="617"/>
        <v>4337.1099999999997</v>
      </c>
      <c r="G1114" s="3">
        <f>IF(AND(N1114=1,N1113&gt;1),VLOOKUP(A1113,[1]Plan1!$BK$81:$BM$259,3),G1113)</f>
        <v>4346.6499999999996</v>
      </c>
      <c r="H1114" s="11">
        <f t="shared" si="618"/>
        <v>42200</v>
      </c>
      <c r="I1114" s="11">
        <f t="shared" si="619"/>
        <v>42231</v>
      </c>
      <c r="J1114" s="12">
        <f t="shared" si="623"/>
        <v>2.1996214068815689E-3</v>
      </c>
      <c r="K1114" s="11">
        <f t="shared" si="640"/>
        <v>42291</v>
      </c>
      <c r="L1114" s="11">
        <f t="shared" si="624"/>
        <v>42291</v>
      </c>
      <c r="M1114" s="1">
        <f t="shared" si="644"/>
        <v>21</v>
      </c>
      <c r="N1114" s="1">
        <f t="shared" si="625"/>
        <v>7</v>
      </c>
      <c r="O1114" s="2">
        <f t="shared" si="626"/>
        <v>1.0007326700000001</v>
      </c>
      <c r="P1114" s="13">
        <f t="shared" si="620"/>
        <v>1.00619897</v>
      </c>
      <c r="Q1114" s="13">
        <f t="shared" si="612"/>
        <v>1.2399889360181151</v>
      </c>
      <c r="R1114" s="2">
        <f t="shared" si="616"/>
        <v>1.24089743</v>
      </c>
      <c r="S1114" s="2">
        <f t="shared" si="641"/>
        <v>1.23998893</v>
      </c>
      <c r="T1114" s="2">
        <f t="shared" si="627"/>
        <v>352295.95532060001</v>
      </c>
      <c r="U1114" s="2">
        <f t="shared" si="628"/>
        <v>4026.6162310744576</v>
      </c>
      <c r="V1114" s="2">
        <f t="shared" si="629"/>
        <v>64400.034103620324</v>
      </c>
      <c r="W1114" s="2">
        <f t="shared" si="630"/>
        <v>352538.82811083476</v>
      </c>
      <c r="X1114" s="17">
        <f t="shared" si="631"/>
        <v>0</v>
      </c>
      <c r="Y1114" s="2">
        <f t="shared" si="632"/>
        <v>0</v>
      </c>
      <c r="Z1114" s="72">
        <f t="shared" si="633"/>
        <v>0</v>
      </c>
      <c r="AA1114" s="2">
        <f t="shared" si="634"/>
        <v>0</v>
      </c>
      <c r="AB1114" s="12">
        <f t="shared" si="642"/>
        <v>4.6600000000000003E-2</v>
      </c>
      <c r="AC1114" s="17">
        <f t="shared" si="635"/>
        <v>7</v>
      </c>
      <c r="AD1114" s="17">
        <v>252</v>
      </c>
      <c r="AE1114" s="13">
        <f t="shared" si="613"/>
        <v>1.0012659900000001</v>
      </c>
      <c r="AF1114" s="2">
        <f t="shared" si="614"/>
        <v>446.00315647000002</v>
      </c>
      <c r="AG1114" s="2">
        <f t="shared" si="636"/>
        <v>446.310631</v>
      </c>
      <c r="AH1114" s="3">
        <f t="shared" si="637"/>
        <v>0</v>
      </c>
      <c r="AI1114" s="4" t="str">
        <f t="shared" si="615"/>
        <v>A+J=</v>
      </c>
      <c r="AJ1114" s="11">
        <f t="shared" si="643"/>
        <v>42291</v>
      </c>
      <c r="AK1114" s="11"/>
      <c r="AL1114" s="4"/>
      <c r="AQ1114" s="53"/>
      <c r="AR1114" s="53"/>
      <c r="AX1114" s="1"/>
      <c r="AY1114" s="1"/>
      <c r="AZ1114" s="1"/>
      <c r="BA1114" s="1"/>
      <c r="BB1114" s="1"/>
    </row>
    <row r="1115" spans="1:154" x14ac:dyDescent="0.2">
      <c r="A1115" s="158">
        <f t="shared" si="638"/>
        <v>42271</v>
      </c>
      <c r="B1115" s="2">
        <f t="shared" si="621"/>
        <v>353083.7041849129</v>
      </c>
      <c r="C1115" s="2">
        <f t="shared" si="639"/>
        <v>284112.17777613999</v>
      </c>
      <c r="D1115" s="2">
        <f>SUM(Y1115:Y$1441)</f>
        <v>16778.34153048</v>
      </c>
      <c r="E1115" s="73">
        <f t="shared" si="622"/>
        <v>267333.83624565997</v>
      </c>
      <c r="F1115" s="88">
        <f t="shared" si="617"/>
        <v>4337.1099999999997</v>
      </c>
      <c r="G1115" s="3">
        <f>IF(AND(N1115=1,N1114&gt;1),VLOOKUP(A1114,[1]Plan1!$BK$81:$BM$259,3),G1114)</f>
        <v>4346.6499999999996</v>
      </c>
      <c r="H1115" s="11">
        <f t="shared" si="618"/>
        <v>42200</v>
      </c>
      <c r="I1115" s="11">
        <f t="shared" si="619"/>
        <v>42231</v>
      </c>
      <c r="J1115" s="12">
        <f t="shared" si="623"/>
        <v>2.1996214068815689E-3</v>
      </c>
      <c r="K1115" s="11">
        <f t="shared" si="640"/>
        <v>42291</v>
      </c>
      <c r="L1115" s="11">
        <f t="shared" si="624"/>
        <v>42291</v>
      </c>
      <c r="M1115" s="1">
        <f t="shared" si="644"/>
        <v>21</v>
      </c>
      <c r="N1115" s="1">
        <f t="shared" si="625"/>
        <v>8</v>
      </c>
      <c r="O1115" s="2">
        <f t="shared" si="626"/>
        <v>1.0008373800000001</v>
      </c>
      <c r="P1115" s="13">
        <f t="shared" si="620"/>
        <v>1.00619897</v>
      </c>
      <c r="Q1115" s="13">
        <f t="shared" si="612"/>
        <v>1.2399889360181151</v>
      </c>
      <c r="R1115" s="2">
        <f t="shared" si="616"/>
        <v>1.24102727</v>
      </c>
      <c r="S1115" s="2">
        <f t="shared" si="641"/>
        <v>1.23998893</v>
      </c>
      <c r="T1115" s="2">
        <f t="shared" si="627"/>
        <v>352295.95532060001</v>
      </c>
      <c r="U1115" s="2">
        <f t="shared" si="628"/>
        <v>4026.6162310744576</v>
      </c>
      <c r="V1115" s="2">
        <f t="shared" si="629"/>
        <v>64434.744728918478</v>
      </c>
      <c r="W1115" s="2">
        <f t="shared" si="630"/>
        <v>352573.5387361329</v>
      </c>
      <c r="X1115" s="17">
        <f t="shared" si="631"/>
        <v>0</v>
      </c>
      <c r="Y1115" s="2">
        <f t="shared" si="632"/>
        <v>0</v>
      </c>
      <c r="Z1115" s="72">
        <f t="shared" si="633"/>
        <v>0</v>
      </c>
      <c r="AA1115" s="2">
        <f t="shared" si="634"/>
        <v>0</v>
      </c>
      <c r="AB1115" s="12">
        <f t="shared" si="642"/>
        <v>4.6600000000000003E-2</v>
      </c>
      <c r="AC1115" s="17">
        <f t="shared" si="635"/>
        <v>8</v>
      </c>
      <c r="AD1115" s="17">
        <v>252</v>
      </c>
      <c r="AE1115" s="13">
        <f t="shared" si="613"/>
        <v>1.001446976</v>
      </c>
      <c r="AF1115" s="2">
        <f t="shared" si="614"/>
        <v>509.76379223999999</v>
      </c>
      <c r="AG1115" s="2">
        <f t="shared" si="636"/>
        <v>510.16544878000002</v>
      </c>
      <c r="AH1115" s="3">
        <f t="shared" si="637"/>
        <v>0</v>
      </c>
      <c r="AI1115" s="4" t="str">
        <f t="shared" si="615"/>
        <v>A+J=</v>
      </c>
      <c r="AJ1115" s="11">
        <f t="shared" si="643"/>
        <v>42291</v>
      </c>
      <c r="AK1115" s="11"/>
      <c r="AL1115" s="4"/>
      <c r="AQ1115" s="53"/>
      <c r="AR1115" s="53"/>
      <c r="AX1115" s="1"/>
      <c r="AY1115" s="1"/>
      <c r="AZ1115" s="1"/>
      <c r="BA1115" s="1"/>
      <c r="BB1115" s="1"/>
    </row>
    <row r="1116" spans="1:154" x14ac:dyDescent="0.2">
      <c r="A1116" s="158">
        <f t="shared" si="638"/>
        <v>42272</v>
      </c>
      <c r="B1116" s="2">
        <f t="shared" si="621"/>
        <v>353182.2968586394</v>
      </c>
      <c r="C1116" s="2">
        <f t="shared" si="639"/>
        <v>284112.17777613999</v>
      </c>
      <c r="D1116" s="2">
        <f>SUM(Y1116:Y$1441)</f>
        <v>16778.34153048</v>
      </c>
      <c r="E1116" s="73">
        <f t="shared" si="622"/>
        <v>267333.83624565997</v>
      </c>
      <c r="F1116" s="88">
        <f t="shared" si="617"/>
        <v>4337.1099999999997</v>
      </c>
      <c r="G1116" s="3">
        <f>IF(AND(N1116=1,N1115&gt;1),VLOOKUP(A1115,[1]Plan1!$BK$81:$BM$259,3),G1115)</f>
        <v>4346.6499999999996</v>
      </c>
      <c r="H1116" s="11">
        <f t="shared" si="618"/>
        <v>42200</v>
      </c>
      <c r="I1116" s="11">
        <f t="shared" si="619"/>
        <v>42231</v>
      </c>
      <c r="J1116" s="12">
        <f t="shared" si="623"/>
        <v>2.1996214068815689E-3</v>
      </c>
      <c r="K1116" s="11">
        <f t="shared" si="640"/>
        <v>42291</v>
      </c>
      <c r="L1116" s="11">
        <f t="shared" si="624"/>
        <v>42291</v>
      </c>
      <c r="M1116" s="1">
        <f t="shared" si="644"/>
        <v>21</v>
      </c>
      <c r="N1116" s="1">
        <f t="shared" si="625"/>
        <v>9</v>
      </c>
      <c r="O1116" s="2">
        <f t="shared" si="626"/>
        <v>1.0009421000000001</v>
      </c>
      <c r="P1116" s="13">
        <f t="shared" si="620"/>
        <v>1.00619897</v>
      </c>
      <c r="Q1116" s="13">
        <f t="shared" si="612"/>
        <v>1.2399889360181151</v>
      </c>
      <c r="R1116" s="2">
        <f t="shared" si="616"/>
        <v>1.24115712</v>
      </c>
      <c r="S1116" s="2">
        <f t="shared" si="641"/>
        <v>1.23998893</v>
      </c>
      <c r="T1116" s="2">
        <f t="shared" si="627"/>
        <v>352295.95532060001</v>
      </c>
      <c r="U1116" s="2">
        <f t="shared" si="628"/>
        <v>4026.6162310744576</v>
      </c>
      <c r="V1116" s="2">
        <f t="shared" si="629"/>
        <v>64469.458027554974</v>
      </c>
      <c r="W1116" s="2">
        <f t="shared" si="630"/>
        <v>352608.25203476939</v>
      </c>
      <c r="X1116" s="17">
        <f t="shared" si="631"/>
        <v>0</v>
      </c>
      <c r="Y1116" s="2">
        <f t="shared" si="632"/>
        <v>0</v>
      </c>
      <c r="Z1116" s="72">
        <f t="shared" si="633"/>
        <v>0</v>
      </c>
      <c r="AA1116" s="2">
        <f t="shared" si="634"/>
        <v>0</v>
      </c>
      <c r="AB1116" s="12">
        <f t="shared" si="642"/>
        <v>4.6600000000000003E-2</v>
      </c>
      <c r="AC1116" s="17">
        <f t="shared" si="635"/>
        <v>9</v>
      </c>
      <c r="AD1116" s="17">
        <v>252</v>
      </c>
      <c r="AE1116" s="13">
        <f t="shared" si="613"/>
        <v>1.0016279960000001</v>
      </c>
      <c r="AF1116" s="2">
        <f t="shared" si="614"/>
        <v>573.53640607</v>
      </c>
      <c r="AG1116" s="2">
        <f t="shared" si="636"/>
        <v>574.04482386999996</v>
      </c>
      <c r="AH1116" s="3">
        <f t="shared" si="637"/>
        <v>0</v>
      </c>
      <c r="AI1116" s="4" t="str">
        <f t="shared" si="615"/>
        <v>A+J=</v>
      </c>
      <c r="AJ1116" s="11">
        <f t="shared" si="643"/>
        <v>42291</v>
      </c>
      <c r="AK1116" s="11"/>
      <c r="AL1116" s="4"/>
      <c r="AQ1116" s="53"/>
      <c r="AR1116" s="53"/>
      <c r="AX1116" s="1"/>
      <c r="AY1116" s="1"/>
      <c r="AZ1116" s="1"/>
      <c r="BA1116" s="1"/>
      <c r="BB1116" s="1"/>
    </row>
    <row r="1117" spans="1:154" x14ac:dyDescent="0.2">
      <c r="A1117" s="158">
        <f t="shared" si="638"/>
        <v>42273</v>
      </c>
      <c r="B1117" s="2">
        <f t="shared" si="621"/>
        <v>353280.91874090262</v>
      </c>
      <c r="C1117" s="2">
        <f t="shared" si="639"/>
        <v>284112.17777613999</v>
      </c>
      <c r="D1117" s="2">
        <f>SUM(Y1117:Y$1441)</f>
        <v>16778.34153048</v>
      </c>
      <c r="E1117" s="73">
        <f t="shared" si="622"/>
        <v>267333.83624565997</v>
      </c>
      <c r="F1117" s="88">
        <f t="shared" si="617"/>
        <v>4337.1099999999997</v>
      </c>
      <c r="G1117" s="3">
        <f>IF(AND(N1117=1,N1116&gt;1),VLOOKUP(A1116,[1]Plan1!$BK$81:$BM$259,3),G1116)</f>
        <v>4346.6499999999996</v>
      </c>
      <c r="H1117" s="11">
        <f t="shared" si="618"/>
        <v>42200</v>
      </c>
      <c r="I1117" s="11">
        <f t="shared" si="619"/>
        <v>42231</v>
      </c>
      <c r="J1117" s="12">
        <f t="shared" si="623"/>
        <v>2.1996214068815689E-3</v>
      </c>
      <c r="K1117" s="11">
        <f t="shared" si="640"/>
        <v>42291</v>
      </c>
      <c r="L1117" s="11">
        <f t="shared" si="624"/>
        <v>42291</v>
      </c>
      <c r="M1117" s="1">
        <f t="shared" si="644"/>
        <v>21</v>
      </c>
      <c r="N1117" s="1">
        <f t="shared" si="625"/>
        <v>10</v>
      </c>
      <c r="O1117" s="2">
        <f t="shared" si="626"/>
        <v>1.0010468299999999</v>
      </c>
      <c r="P1117" s="13">
        <f t="shared" si="620"/>
        <v>1.00619897</v>
      </c>
      <c r="Q1117" s="13">
        <f t="shared" si="612"/>
        <v>1.2399889360181151</v>
      </c>
      <c r="R1117" s="2">
        <f t="shared" si="616"/>
        <v>1.2412869900000001</v>
      </c>
      <c r="S1117" s="2">
        <f t="shared" si="641"/>
        <v>1.23998893</v>
      </c>
      <c r="T1117" s="2">
        <f t="shared" si="627"/>
        <v>352295.95532060001</v>
      </c>
      <c r="U1117" s="2">
        <f t="shared" si="628"/>
        <v>4026.6162310744576</v>
      </c>
      <c r="V1117" s="2">
        <f t="shared" si="629"/>
        <v>64504.17667286822</v>
      </c>
      <c r="W1117" s="2">
        <f t="shared" si="630"/>
        <v>352642.97068008262</v>
      </c>
      <c r="X1117" s="17">
        <f t="shared" si="631"/>
        <v>0</v>
      </c>
      <c r="Y1117" s="2">
        <f t="shared" si="632"/>
        <v>0</v>
      </c>
      <c r="Z1117" s="72">
        <f t="shared" si="633"/>
        <v>0</v>
      </c>
      <c r="AA1117" s="2">
        <f t="shared" si="634"/>
        <v>0</v>
      </c>
      <c r="AB1117" s="12">
        <f t="shared" si="642"/>
        <v>4.6600000000000003E-2</v>
      </c>
      <c r="AC1117" s="17">
        <f t="shared" si="635"/>
        <v>10</v>
      </c>
      <c r="AD1117" s="17">
        <v>252</v>
      </c>
      <c r="AE1117" s="13">
        <f t="shared" si="613"/>
        <v>1.0018090479999999</v>
      </c>
      <c r="AF1117" s="2">
        <f t="shared" si="614"/>
        <v>637.32029337999995</v>
      </c>
      <c r="AG1117" s="2">
        <f t="shared" si="636"/>
        <v>637.94806082000002</v>
      </c>
      <c r="AH1117" s="3">
        <f t="shared" si="637"/>
        <v>0</v>
      </c>
      <c r="AI1117" s="4" t="str">
        <f t="shared" si="615"/>
        <v>A+J=</v>
      </c>
      <c r="AJ1117" s="11">
        <f t="shared" si="643"/>
        <v>42291</v>
      </c>
      <c r="AK1117" s="11"/>
      <c r="AL1117" s="4"/>
      <c r="AQ1117" s="53"/>
      <c r="AR1117" s="53"/>
      <c r="AX1117" s="1"/>
      <c r="AY1117" s="1"/>
      <c r="AZ1117" s="1"/>
      <c r="BA1117" s="1"/>
      <c r="BB1117" s="1"/>
    </row>
    <row r="1118" spans="1:154" x14ac:dyDescent="0.2">
      <c r="A1118" s="158">
        <f t="shared" si="638"/>
        <v>42274</v>
      </c>
      <c r="B1118" s="2">
        <f t="shared" si="621"/>
        <v>353280.91874090262</v>
      </c>
      <c r="C1118" s="2">
        <f t="shared" si="639"/>
        <v>284112.17777613999</v>
      </c>
      <c r="D1118" s="2">
        <f>SUM(Y1118:Y$1441)</f>
        <v>16778.34153048</v>
      </c>
      <c r="E1118" s="73">
        <f t="shared" si="622"/>
        <v>267333.83624565997</v>
      </c>
      <c r="F1118" s="88">
        <f t="shared" si="617"/>
        <v>4337.1099999999997</v>
      </c>
      <c r="G1118" s="3">
        <f>IF(AND(N1118=1,N1117&gt;1),VLOOKUP(A1117,[1]Plan1!$BK$81:$BM$259,3),G1117)</f>
        <v>4346.6499999999996</v>
      </c>
      <c r="H1118" s="11">
        <f t="shared" si="618"/>
        <v>42200</v>
      </c>
      <c r="I1118" s="11">
        <f t="shared" si="619"/>
        <v>42231</v>
      </c>
      <c r="J1118" s="12">
        <f t="shared" si="623"/>
        <v>2.1996214068815689E-3</v>
      </c>
      <c r="K1118" s="11">
        <f t="shared" si="640"/>
        <v>42291</v>
      </c>
      <c r="L1118" s="11">
        <f t="shared" si="624"/>
        <v>42291</v>
      </c>
      <c r="M1118" s="1">
        <f t="shared" si="644"/>
        <v>21</v>
      </c>
      <c r="N1118" s="1">
        <f t="shared" si="625"/>
        <v>10</v>
      </c>
      <c r="O1118" s="2">
        <f t="shared" si="626"/>
        <v>1.0010468299999999</v>
      </c>
      <c r="P1118" s="13">
        <f t="shared" si="620"/>
        <v>1.00619897</v>
      </c>
      <c r="Q1118" s="13">
        <f t="shared" si="612"/>
        <v>1.2399889360181151</v>
      </c>
      <c r="R1118" s="2">
        <f t="shared" si="616"/>
        <v>1.2412869900000001</v>
      </c>
      <c r="S1118" s="2">
        <f t="shared" si="641"/>
        <v>1.23998893</v>
      </c>
      <c r="T1118" s="2">
        <f t="shared" si="627"/>
        <v>352295.95532060001</v>
      </c>
      <c r="U1118" s="2">
        <f t="shared" si="628"/>
        <v>4026.6162310744576</v>
      </c>
      <c r="V1118" s="2">
        <f t="shared" si="629"/>
        <v>64504.17667286822</v>
      </c>
      <c r="W1118" s="2">
        <f t="shared" si="630"/>
        <v>352642.97068008262</v>
      </c>
      <c r="X1118" s="17">
        <f t="shared" si="631"/>
        <v>0</v>
      </c>
      <c r="Y1118" s="2">
        <f t="shared" si="632"/>
        <v>0</v>
      </c>
      <c r="Z1118" s="72">
        <f t="shared" si="633"/>
        <v>0</v>
      </c>
      <c r="AA1118" s="2">
        <f t="shared" si="634"/>
        <v>0</v>
      </c>
      <c r="AB1118" s="12">
        <f t="shared" si="642"/>
        <v>4.6600000000000003E-2</v>
      </c>
      <c r="AC1118" s="17">
        <f t="shared" si="635"/>
        <v>10</v>
      </c>
      <c r="AD1118" s="17">
        <v>252</v>
      </c>
      <c r="AE1118" s="13">
        <f t="shared" si="613"/>
        <v>1.0018090479999999</v>
      </c>
      <c r="AF1118" s="2">
        <f t="shared" si="614"/>
        <v>637.32029337999995</v>
      </c>
      <c r="AG1118" s="2">
        <f t="shared" si="636"/>
        <v>637.94806082000002</v>
      </c>
      <c r="AH1118" s="3">
        <f t="shared" si="637"/>
        <v>0</v>
      </c>
      <c r="AI1118" s="4" t="str">
        <f t="shared" si="615"/>
        <v>A+J=</v>
      </c>
      <c r="AJ1118" s="11">
        <f t="shared" si="643"/>
        <v>42291</v>
      </c>
      <c r="AK1118" s="11"/>
      <c r="AL1118" s="4"/>
      <c r="AQ1118" s="53"/>
      <c r="AR1118" s="53"/>
      <c r="AX1118" s="1"/>
      <c r="AY1118" s="1"/>
      <c r="AZ1118" s="1"/>
      <c r="BA1118" s="1"/>
      <c r="BB1118" s="1"/>
    </row>
    <row r="1119" spans="1:154" x14ac:dyDescent="0.2">
      <c r="A1119" s="158">
        <f t="shared" si="638"/>
        <v>42275</v>
      </c>
      <c r="B1119" s="2">
        <f t="shared" si="621"/>
        <v>353280.91874090262</v>
      </c>
      <c r="C1119" s="2">
        <f t="shared" si="639"/>
        <v>284112.17777613999</v>
      </c>
      <c r="D1119" s="2">
        <f>SUM(Y1119:Y$1441)</f>
        <v>16778.34153048</v>
      </c>
      <c r="E1119" s="73">
        <f t="shared" si="622"/>
        <v>267333.83624565997</v>
      </c>
      <c r="F1119" s="88">
        <f t="shared" si="617"/>
        <v>4337.1099999999997</v>
      </c>
      <c r="G1119" s="3">
        <f>IF(AND(N1119=1,N1118&gt;1),VLOOKUP(A1118,[1]Plan1!$BK$81:$BM$259,3),G1118)</f>
        <v>4346.6499999999996</v>
      </c>
      <c r="H1119" s="11">
        <f t="shared" si="618"/>
        <v>42200</v>
      </c>
      <c r="I1119" s="11">
        <f t="shared" si="619"/>
        <v>42231</v>
      </c>
      <c r="J1119" s="12">
        <f t="shared" si="623"/>
        <v>2.1996214068815689E-3</v>
      </c>
      <c r="K1119" s="11">
        <f t="shared" si="640"/>
        <v>42291</v>
      </c>
      <c r="L1119" s="11">
        <f t="shared" si="624"/>
        <v>42291</v>
      </c>
      <c r="M1119" s="1">
        <f t="shared" si="644"/>
        <v>21</v>
      </c>
      <c r="N1119" s="1">
        <f t="shared" si="625"/>
        <v>10</v>
      </c>
      <c r="O1119" s="2">
        <f t="shared" si="626"/>
        <v>1.0010468299999999</v>
      </c>
      <c r="P1119" s="13">
        <f t="shared" si="620"/>
        <v>1.00619897</v>
      </c>
      <c r="Q1119" s="13">
        <f t="shared" ref="Q1119:Q1182" si="645">IF(L1119&gt;L1118,Q1118*P1119,Q1118)</f>
        <v>1.2399889360181151</v>
      </c>
      <c r="R1119" s="2">
        <f t="shared" si="616"/>
        <v>1.2412869900000001</v>
      </c>
      <c r="S1119" s="2">
        <f t="shared" si="641"/>
        <v>1.23998893</v>
      </c>
      <c r="T1119" s="2">
        <f t="shared" si="627"/>
        <v>352295.95532060001</v>
      </c>
      <c r="U1119" s="2">
        <f t="shared" si="628"/>
        <v>4026.6162310744576</v>
      </c>
      <c r="V1119" s="2">
        <f t="shared" si="629"/>
        <v>64504.17667286822</v>
      </c>
      <c r="W1119" s="2">
        <f t="shared" si="630"/>
        <v>352642.97068008262</v>
      </c>
      <c r="X1119" s="17">
        <f t="shared" si="631"/>
        <v>0</v>
      </c>
      <c r="Y1119" s="2">
        <f t="shared" si="632"/>
        <v>0</v>
      </c>
      <c r="Z1119" s="72">
        <f t="shared" si="633"/>
        <v>0</v>
      </c>
      <c r="AA1119" s="2">
        <f t="shared" si="634"/>
        <v>0</v>
      </c>
      <c r="AB1119" s="12">
        <f t="shared" si="642"/>
        <v>4.6600000000000003E-2</v>
      </c>
      <c r="AC1119" s="17">
        <f t="shared" si="635"/>
        <v>10</v>
      </c>
      <c r="AD1119" s="17">
        <v>252</v>
      </c>
      <c r="AE1119" s="13">
        <f t="shared" ref="AE1119:AE1182" si="646">ROUND((1+AB1119)^TRUNC((AC1119/AD1119),9),9)</f>
        <v>1.0018090479999999</v>
      </c>
      <c r="AF1119" s="2">
        <f t="shared" si="614"/>
        <v>637.32029337999995</v>
      </c>
      <c r="AG1119" s="2">
        <f t="shared" si="636"/>
        <v>637.94806082000002</v>
      </c>
      <c r="AH1119" s="3">
        <f t="shared" si="637"/>
        <v>0</v>
      </c>
      <c r="AI1119" s="4" t="str">
        <f t="shared" si="615"/>
        <v>A+J=</v>
      </c>
      <c r="AJ1119" s="11">
        <f t="shared" si="643"/>
        <v>42291</v>
      </c>
      <c r="AK1119" s="11"/>
      <c r="AL1119" s="4"/>
      <c r="AQ1119" s="53"/>
      <c r="AR1119" s="53"/>
      <c r="AX1119" s="1"/>
      <c r="AY1119" s="1"/>
      <c r="AZ1119" s="1"/>
      <c r="BA1119" s="1"/>
      <c r="BB1119" s="1"/>
    </row>
    <row r="1120" spans="1:154" x14ac:dyDescent="0.2">
      <c r="A1120" s="158">
        <f t="shared" si="638"/>
        <v>42276</v>
      </c>
      <c r="B1120" s="2">
        <f t="shared" si="621"/>
        <v>353379.56715926417</v>
      </c>
      <c r="C1120" s="2">
        <f t="shared" si="639"/>
        <v>284112.17777613999</v>
      </c>
      <c r="D1120" s="2">
        <f>SUM(Y1120:Y$1441)</f>
        <v>16778.34153048</v>
      </c>
      <c r="E1120" s="73">
        <f t="shared" si="622"/>
        <v>267333.83624565997</v>
      </c>
      <c r="F1120" s="88">
        <f t="shared" si="617"/>
        <v>4337.1099999999997</v>
      </c>
      <c r="G1120" s="3">
        <f>IF(AND(N1120=1,N1119&gt;1),VLOOKUP(A1119,[1]Plan1!$BK$81:$BM$259,3),G1119)</f>
        <v>4346.6499999999996</v>
      </c>
      <c r="H1120" s="11">
        <f t="shared" si="618"/>
        <v>42200</v>
      </c>
      <c r="I1120" s="11">
        <f t="shared" si="619"/>
        <v>42231</v>
      </c>
      <c r="J1120" s="12">
        <f t="shared" si="623"/>
        <v>2.1996214068815689E-3</v>
      </c>
      <c r="K1120" s="11">
        <f t="shared" si="640"/>
        <v>42291</v>
      </c>
      <c r="L1120" s="11">
        <f t="shared" si="624"/>
        <v>42291</v>
      </c>
      <c r="M1120" s="1">
        <f t="shared" si="644"/>
        <v>21</v>
      </c>
      <c r="N1120" s="1">
        <f t="shared" si="625"/>
        <v>11</v>
      </c>
      <c r="O1120" s="2">
        <f t="shared" si="626"/>
        <v>1.00115157</v>
      </c>
      <c r="P1120" s="13">
        <f t="shared" si="620"/>
        <v>1.00619897</v>
      </c>
      <c r="Q1120" s="13">
        <f t="shared" si="645"/>
        <v>1.2399889360181151</v>
      </c>
      <c r="R1120" s="2">
        <f t="shared" si="616"/>
        <v>1.2414168699999999</v>
      </c>
      <c r="S1120" s="2">
        <f t="shared" si="641"/>
        <v>1.23998893</v>
      </c>
      <c r="T1120" s="2">
        <f t="shared" si="627"/>
        <v>352295.95532060001</v>
      </c>
      <c r="U1120" s="2">
        <f t="shared" si="628"/>
        <v>4026.6162310744576</v>
      </c>
      <c r="V1120" s="2">
        <f t="shared" si="629"/>
        <v>64538.897991519756</v>
      </c>
      <c r="W1120" s="2">
        <f t="shared" si="630"/>
        <v>352677.6919987342</v>
      </c>
      <c r="X1120" s="17">
        <f t="shared" si="631"/>
        <v>0</v>
      </c>
      <c r="Y1120" s="2">
        <f t="shared" si="632"/>
        <v>0</v>
      </c>
      <c r="Z1120" s="72">
        <f t="shared" si="633"/>
        <v>0</v>
      </c>
      <c r="AA1120" s="2">
        <f t="shared" si="634"/>
        <v>0</v>
      </c>
      <c r="AB1120" s="12">
        <f t="shared" si="642"/>
        <v>4.6600000000000003E-2</v>
      </c>
      <c r="AC1120" s="17">
        <f t="shared" si="635"/>
        <v>11</v>
      </c>
      <c r="AD1120" s="17">
        <v>252</v>
      </c>
      <c r="AE1120" s="13">
        <f t="shared" si="646"/>
        <v>1.001990132</v>
      </c>
      <c r="AF1120" s="2">
        <f t="shared" si="614"/>
        <v>701.11545415000001</v>
      </c>
      <c r="AG1120" s="2">
        <f t="shared" si="636"/>
        <v>701.87516053000002</v>
      </c>
      <c r="AH1120" s="3">
        <f t="shared" si="637"/>
        <v>0</v>
      </c>
      <c r="AI1120" s="4" t="str">
        <f t="shared" si="615"/>
        <v>A+J=</v>
      </c>
      <c r="AJ1120" s="11">
        <f t="shared" si="643"/>
        <v>42291</v>
      </c>
      <c r="AK1120" s="11"/>
      <c r="AL1120" s="4"/>
      <c r="AQ1120" s="53"/>
      <c r="AR1120" s="53"/>
      <c r="AX1120" s="1"/>
      <c r="AY1120" s="1"/>
      <c r="AZ1120" s="1"/>
      <c r="BA1120" s="1"/>
      <c r="BB1120" s="1"/>
    </row>
    <row r="1121" spans="1:153" x14ac:dyDescent="0.2">
      <c r="A1121" s="158">
        <f t="shared" si="638"/>
        <v>42277</v>
      </c>
      <c r="B1121" s="2">
        <f t="shared" si="621"/>
        <v>353478.24550308252</v>
      </c>
      <c r="C1121" s="2">
        <f t="shared" si="639"/>
        <v>284112.17777613999</v>
      </c>
      <c r="D1121" s="2">
        <f>SUM(Y1121:Y$1441)</f>
        <v>16778.34153048</v>
      </c>
      <c r="E1121" s="73">
        <f t="shared" si="622"/>
        <v>267333.83624565997</v>
      </c>
      <c r="F1121" s="88">
        <f t="shared" si="617"/>
        <v>4337.1099999999997</v>
      </c>
      <c r="G1121" s="3">
        <f>IF(AND(N1121=1,N1120&gt;1),VLOOKUP(A1120,[1]Plan1!$BK$81:$BM$259,3),G1120)</f>
        <v>4346.6499999999996</v>
      </c>
      <c r="H1121" s="11">
        <f t="shared" si="618"/>
        <v>42200</v>
      </c>
      <c r="I1121" s="11">
        <f t="shared" si="619"/>
        <v>42231</v>
      </c>
      <c r="J1121" s="12">
        <f t="shared" si="623"/>
        <v>2.1996214068815689E-3</v>
      </c>
      <c r="K1121" s="11">
        <f t="shared" si="640"/>
        <v>42291</v>
      </c>
      <c r="L1121" s="11">
        <f t="shared" si="624"/>
        <v>42291</v>
      </c>
      <c r="M1121" s="1">
        <f t="shared" si="644"/>
        <v>21</v>
      </c>
      <c r="N1121" s="1">
        <f t="shared" si="625"/>
        <v>12</v>
      </c>
      <c r="O1121" s="2">
        <f t="shared" si="626"/>
        <v>1.0012563299999999</v>
      </c>
      <c r="P1121" s="13">
        <f t="shared" si="620"/>
        <v>1.00619897</v>
      </c>
      <c r="Q1121" s="13">
        <f t="shared" si="645"/>
        <v>1.2399889360181151</v>
      </c>
      <c r="R1121" s="2">
        <f t="shared" si="616"/>
        <v>1.24154677</v>
      </c>
      <c r="S1121" s="2">
        <f t="shared" si="641"/>
        <v>1.23998893</v>
      </c>
      <c r="T1121" s="2">
        <f t="shared" si="627"/>
        <v>352295.95532060001</v>
      </c>
      <c r="U1121" s="2">
        <f t="shared" si="628"/>
        <v>4026.6162310744576</v>
      </c>
      <c r="V1121" s="2">
        <f t="shared" si="629"/>
        <v>64573.6246568481</v>
      </c>
      <c r="W1121" s="2">
        <f t="shared" si="630"/>
        <v>352712.41866406251</v>
      </c>
      <c r="X1121" s="17">
        <f t="shared" si="631"/>
        <v>0</v>
      </c>
      <c r="Y1121" s="2">
        <f t="shared" si="632"/>
        <v>0</v>
      </c>
      <c r="Z1121" s="72">
        <f t="shared" si="633"/>
        <v>0</v>
      </c>
      <c r="AA1121" s="2">
        <f t="shared" si="634"/>
        <v>0</v>
      </c>
      <c r="AB1121" s="12">
        <f t="shared" si="642"/>
        <v>4.6600000000000003E-2</v>
      </c>
      <c r="AC1121" s="17">
        <f t="shared" si="635"/>
        <v>12</v>
      </c>
      <c r="AD1121" s="17">
        <v>252</v>
      </c>
      <c r="AE1121" s="13">
        <f t="shared" si="646"/>
        <v>1.00217125</v>
      </c>
      <c r="AF1121" s="2">
        <f t="shared" ref="AF1121:AF1184" si="647">TRUNC((T1121*(AE1121-1)),8)</f>
        <v>764.92259297999999</v>
      </c>
      <c r="AG1121" s="2">
        <f t="shared" si="636"/>
        <v>765.82683901999997</v>
      </c>
      <c r="AH1121" s="3">
        <f t="shared" si="637"/>
        <v>0</v>
      </c>
      <c r="AI1121" s="4" t="str">
        <f t="shared" si="615"/>
        <v>A+J=</v>
      </c>
      <c r="AJ1121" s="11">
        <f t="shared" si="643"/>
        <v>42291</v>
      </c>
      <c r="AK1121" s="11"/>
      <c r="AL1121" s="4"/>
      <c r="AQ1121" s="53"/>
      <c r="AR1121" s="53"/>
      <c r="AX1121" s="1"/>
      <c r="AY1121" s="1"/>
      <c r="AZ1121" s="1"/>
      <c r="BA1121" s="1"/>
      <c r="BB1121" s="1"/>
    </row>
    <row r="1122" spans="1:153" x14ac:dyDescent="0.2">
      <c r="A1122" s="158">
        <f t="shared" si="638"/>
        <v>42278</v>
      </c>
      <c r="B1122" s="2">
        <f t="shared" si="621"/>
        <v>353576.95039368921</v>
      </c>
      <c r="C1122" s="2">
        <f t="shared" si="639"/>
        <v>284112.17777613999</v>
      </c>
      <c r="D1122" s="2">
        <f>SUM(Y1122:Y$1441)</f>
        <v>16778.34153048</v>
      </c>
      <c r="E1122" s="73">
        <f t="shared" si="622"/>
        <v>267333.83624565997</v>
      </c>
      <c r="F1122" s="88">
        <f t="shared" si="617"/>
        <v>4337.1099999999997</v>
      </c>
      <c r="G1122" s="3">
        <f>IF(AND(N1122=1,N1121&gt;1),VLOOKUP(A1121,[1]Plan1!$BK$81:$BM$259,3),G1121)</f>
        <v>4346.6499999999996</v>
      </c>
      <c r="H1122" s="11">
        <f t="shared" si="618"/>
        <v>42200</v>
      </c>
      <c r="I1122" s="11">
        <f t="shared" si="619"/>
        <v>42231</v>
      </c>
      <c r="J1122" s="12">
        <f t="shared" si="623"/>
        <v>2.1996214068815689E-3</v>
      </c>
      <c r="K1122" s="11">
        <f t="shared" si="640"/>
        <v>42291</v>
      </c>
      <c r="L1122" s="11">
        <f t="shared" si="624"/>
        <v>42291</v>
      </c>
      <c r="M1122" s="1">
        <f t="shared" si="644"/>
        <v>21</v>
      </c>
      <c r="N1122" s="1">
        <f t="shared" si="625"/>
        <v>13</v>
      </c>
      <c r="O1122" s="2">
        <f t="shared" si="626"/>
        <v>1.0013611</v>
      </c>
      <c r="P1122" s="13">
        <f t="shared" si="620"/>
        <v>1.00619897</v>
      </c>
      <c r="Q1122" s="13">
        <f t="shared" si="645"/>
        <v>1.2399889360181151</v>
      </c>
      <c r="R1122" s="2">
        <f t="shared" si="616"/>
        <v>1.2416766800000001</v>
      </c>
      <c r="S1122" s="2">
        <f t="shared" si="641"/>
        <v>1.23998893</v>
      </c>
      <c r="T1122" s="2">
        <f t="shared" si="627"/>
        <v>352295.95532060001</v>
      </c>
      <c r="U1122" s="2">
        <f t="shared" si="628"/>
        <v>4026.6162310744576</v>
      </c>
      <c r="V1122" s="2">
        <f t="shared" si="629"/>
        <v>64608.353995514793</v>
      </c>
      <c r="W1122" s="2">
        <f t="shared" si="630"/>
        <v>352747.14800272923</v>
      </c>
      <c r="X1122" s="17">
        <f t="shared" si="631"/>
        <v>0</v>
      </c>
      <c r="Y1122" s="2">
        <f t="shared" si="632"/>
        <v>0</v>
      </c>
      <c r="Z1122" s="72">
        <f t="shared" si="633"/>
        <v>0</v>
      </c>
      <c r="AA1122" s="2">
        <f t="shared" si="634"/>
        <v>0</v>
      </c>
      <c r="AB1122" s="12">
        <f t="shared" si="642"/>
        <v>4.6600000000000003E-2</v>
      </c>
      <c r="AC1122" s="17">
        <f t="shared" si="635"/>
        <v>13</v>
      </c>
      <c r="AD1122" s="17">
        <v>252</v>
      </c>
      <c r="AE1122" s="13">
        <f t="shared" si="646"/>
        <v>1.0023523999999999</v>
      </c>
      <c r="AF1122" s="2">
        <f t="shared" si="647"/>
        <v>828.74100528999998</v>
      </c>
      <c r="AG1122" s="2">
        <f t="shared" si="636"/>
        <v>829.80239096000003</v>
      </c>
      <c r="AH1122" s="3">
        <f t="shared" si="637"/>
        <v>0</v>
      </c>
      <c r="AI1122" s="4" t="str">
        <f t="shared" ref="AI1122:AI1185" si="648">AI1121</f>
        <v>A+J=</v>
      </c>
      <c r="AJ1122" s="11">
        <f t="shared" si="643"/>
        <v>42291</v>
      </c>
      <c r="AK1122" s="11"/>
      <c r="AL1122" s="4"/>
      <c r="AQ1122" s="53"/>
      <c r="AR1122" s="53"/>
      <c r="AX1122" s="1"/>
      <c r="AY1122" s="1"/>
      <c r="AZ1122" s="1"/>
      <c r="BA1122" s="1"/>
      <c r="BB1122" s="1"/>
    </row>
    <row r="1123" spans="1:153" x14ac:dyDescent="0.2">
      <c r="A1123" s="158">
        <f t="shared" si="638"/>
        <v>42279</v>
      </c>
      <c r="B1123" s="2">
        <f t="shared" si="621"/>
        <v>353675.67950853583</v>
      </c>
      <c r="C1123" s="2">
        <f t="shared" si="639"/>
        <v>284112.17777613999</v>
      </c>
      <c r="D1123" s="2">
        <f>SUM(Y1123:Y$1441)</f>
        <v>16778.34153048</v>
      </c>
      <c r="E1123" s="73">
        <f t="shared" si="622"/>
        <v>267333.83624565997</v>
      </c>
      <c r="F1123" s="88">
        <f t="shared" si="617"/>
        <v>4337.1099999999997</v>
      </c>
      <c r="G1123" s="3">
        <f>IF(AND(N1123=1,N1122&gt;1),VLOOKUP(A1122,[1]Plan1!$BK$81:$BM$259,3),G1122)</f>
        <v>4346.6499999999996</v>
      </c>
      <c r="H1123" s="11">
        <f t="shared" si="618"/>
        <v>42200</v>
      </c>
      <c r="I1123" s="11">
        <f t="shared" si="619"/>
        <v>42231</v>
      </c>
      <c r="J1123" s="12">
        <f t="shared" si="623"/>
        <v>2.1996214068815689E-3</v>
      </c>
      <c r="K1123" s="11">
        <f t="shared" si="640"/>
        <v>42291</v>
      </c>
      <c r="L1123" s="11">
        <f t="shared" si="624"/>
        <v>42291</v>
      </c>
      <c r="M1123" s="1">
        <f t="shared" si="644"/>
        <v>21</v>
      </c>
      <c r="N1123" s="1">
        <f t="shared" si="625"/>
        <v>14</v>
      </c>
      <c r="O1123" s="2">
        <f t="shared" si="626"/>
        <v>1.0014658700000001</v>
      </c>
      <c r="P1123" s="13">
        <f t="shared" si="620"/>
        <v>1.00619897</v>
      </c>
      <c r="Q1123" s="13">
        <f t="shared" si="645"/>
        <v>1.2399889360181151</v>
      </c>
      <c r="R1123" s="2">
        <f t="shared" si="616"/>
        <v>1.2418065899999999</v>
      </c>
      <c r="S1123" s="2">
        <f t="shared" si="641"/>
        <v>1.23998893</v>
      </c>
      <c r="T1123" s="2">
        <f t="shared" si="627"/>
        <v>352295.95532060001</v>
      </c>
      <c r="U1123" s="2">
        <f t="shared" si="628"/>
        <v>4026.6162310744576</v>
      </c>
      <c r="V1123" s="2">
        <f t="shared" si="629"/>
        <v>64643.083334181421</v>
      </c>
      <c r="W1123" s="2">
        <f t="shared" si="630"/>
        <v>352781.87734139583</v>
      </c>
      <c r="X1123" s="17">
        <f t="shared" si="631"/>
        <v>0</v>
      </c>
      <c r="Y1123" s="2">
        <f t="shared" si="632"/>
        <v>0</v>
      </c>
      <c r="Z1123" s="72">
        <f t="shared" si="633"/>
        <v>0</v>
      </c>
      <c r="AA1123" s="2">
        <f t="shared" si="634"/>
        <v>0</v>
      </c>
      <c r="AB1123" s="12">
        <f t="shared" si="642"/>
        <v>4.6600000000000003E-2</v>
      </c>
      <c r="AC1123" s="17">
        <f t="shared" si="635"/>
        <v>14</v>
      </c>
      <c r="AD1123" s="17">
        <v>252</v>
      </c>
      <c r="AE1123" s="13">
        <f t="shared" si="646"/>
        <v>1.002533583</v>
      </c>
      <c r="AF1123" s="2">
        <f t="shared" si="647"/>
        <v>892.57104335999998</v>
      </c>
      <c r="AG1123" s="2">
        <f t="shared" si="636"/>
        <v>893.80216714000005</v>
      </c>
      <c r="AH1123" s="3">
        <f t="shared" si="637"/>
        <v>0</v>
      </c>
      <c r="AI1123" s="4" t="str">
        <f t="shared" si="648"/>
        <v>A+J=</v>
      </c>
      <c r="AJ1123" s="11">
        <f t="shared" si="643"/>
        <v>42291</v>
      </c>
      <c r="AK1123" s="11"/>
      <c r="AL1123" s="4"/>
      <c r="AQ1123" s="53"/>
      <c r="AR1123" s="53"/>
      <c r="AX1123" s="1"/>
      <c r="AY1123" s="1"/>
      <c r="AZ1123" s="1"/>
      <c r="BA1123" s="1"/>
      <c r="BB1123" s="1"/>
    </row>
    <row r="1124" spans="1:153" x14ac:dyDescent="0.2">
      <c r="A1124" s="158">
        <f t="shared" si="638"/>
        <v>42280</v>
      </c>
      <c r="B1124" s="2">
        <f t="shared" si="621"/>
        <v>353774.44054002763</v>
      </c>
      <c r="C1124" s="2">
        <f t="shared" si="639"/>
        <v>284112.17777613999</v>
      </c>
      <c r="D1124" s="2">
        <f>SUM(Y1124:Y$1441)</f>
        <v>16778.34153048</v>
      </c>
      <c r="E1124" s="73">
        <f t="shared" si="622"/>
        <v>267333.83624565997</v>
      </c>
      <c r="F1124" s="88">
        <f t="shared" si="617"/>
        <v>4337.1099999999997</v>
      </c>
      <c r="G1124" s="3">
        <f>IF(AND(N1124=1,N1123&gt;1),VLOOKUP(A1123,[1]Plan1!$BK$81:$BM$259,3),G1123)</f>
        <v>4346.6499999999996</v>
      </c>
      <c r="H1124" s="11">
        <f t="shared" si="618"/>
        <v>42200</v>
      </c>
      <c r="I1124" s="11">
        <f t="shared" si="619"/>
        <v>42231</v>
      </c>
      <c r="J1124" s="12">
        <f t="shared" si="623"/>
        <v>2.1996214068815689E-3</v>
      </c>
      <c r="K1124" s="11">
        <f t="shared" si="640"/>
        <v>42291</v>
      </c>
      <c r="L1124" s="11">
        <f t="shared" si="624"/>
        <v>42291</v>
      </c>
      <c r="M1124" s="1">
        <f t="shared" si="644"/>
        <v>21</v>
      </c>
      <c r="N1124" s="1">
        <f t="shared" si="625"/>
        <v>15</v>
      </c>
      <c r="O1124" s="2">
        <f t="shared" si="626"/>
        <v>1.0015706600000001</v>
      </c>
      <c r="P1124" s="13">
        <f t="shared" si="620"/>
        <v>1.00619897</v>
      </c>
      <c r="Q1124" s="13">
        <f t="shared" si="645"/>
        <v>1.2399889360181151</v>
      </c>
      <c r="R1124" s="2">
        <f t="shared" si="616"/>
        <v>1.24193653</v>
      </c>
      <c r="S1124" s="2">
        <f t="shared" si="641"/>
        <v>1.23998893</v>
      </c>
      <c r="T1124" s="2">
        <f t="shared" si="627"/>
        <v>352295.95532060001</v>
      </c>
      <c r="U1124" s="2">
        <f t="shared" si="628"/>
        <v>4026.6162310744576</v>
      </c>
      <c r="V1124" s="2">
        <f t="shared" si="629"/>
        <v>64677.820692863213</v>
      </c>
      <c r="W1124" s="2">
        <f t="shared" si="630"/>
        <v>352816.61470007763</v>
      </c>
      <c r="X1124" s="17">
        <f t="shared" si="631"/>
        <v>0</v>
      </c>
      <c r="Y1124" s="2">
        <f t="shared" si="632"/>
        <v>0</v>
      </c>
      <c r="Z1124" s="72">
        <f t="shared" si="633"/>
        <v>0</v>
      </c>
      <c r="AA1124" s="2">
        <f t="shared" si="634"/>
        <v>0</v>
      </c>
      <c r="AB1124" s="12">
        <f t="shared" si="642"/>
        <v>4.6600000000000003E-2</v>
      </c>
      <c r="AC1124" s="17">
        <f t="shared" si="635"/>
        <v>15</v>
      </c>
      <c r="AD1124" s="17">
        <v>252</v>
      </c>
      <c r="AE1124" s="13">
        <f t="shared" si="646"/>
        <v>1.002714798</v>
      </c>
      <c r="AF1124" s="2">
        <f t="shared" si="647"/>
        <v>956.41235490999998</v>
      </c>
      <c r="AG1124" s="2">
        <f t="shared" si="636"/>
        <v>957.82583995000005</v>
      </c>
      <c r="AH1124" s="3">
        <f t="shared" si="637"/>
        <v>0</v>
      </c>
      <c r="AI1124" s="4" t="str">
        <f t="shared" si="648"/>
        <v>A+J=</v>
      </c>
      <c r="AJ1124" s="11">
        <f t="shared" si="643"/>
        <v>42291</v>
      </c>
      <c r="AK1124" s="18"/>
      <c r="AL1124" s="40"/>
      <c r="AM1124" s="38"/>
      <c r="AN1124" s="38"/>
      <c r="AO1124" s="38"/>
      <c r="AP1124" s="38"/>
      <c r="AQ1124" s="39"/>
      <c r="AR1124" s="39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  <c r="BF1124" s="38"/>
      <c r="BG1124" s="38"/>
      <c r="BH1124" s="38"/>
      <c r="BI1124" s="38"/>
      <c r="BJ1124" s="38"/>
      <c r="BK1124" s="38"/>
      <c r="BL1124" s="38"/>
      <c r="BM1124" s="38"/>
      <c r="BN1124" s="38"/>
      <c r="BO1124" s="38"/>
      <c r="BP1124" s="38"/>
      <c r="BQ1124" s="38"/>
      <c r="BR1124" s="38"/>
      <c r="BS1124" s="38"/>
      <c r="BT1124" s="38"/>
      <c r="BU1124" s="38"/>
      <c r="BV1124" s="38"/>
      <c r="BW1124" s="38"/>
      <c r="BX1124" s="38"/>
      <c r="BY1124" s="38"/>
      <c r="BZ1124" s="38"/>
      <c r="CA1124" s="38"/>
      <c r="CB1124" s="38"/>
      <c r="CC1124" s="38"/>
      <c r="CD1124" s="38"/>
      <c r="CE1124" s="38"/>
      <c r="CF1124" s="38"/>
      <c r="CG1124" s="38"/>
      <c r="CH1124" s="38"/>
      <c r="CI1124" s="38"/>
      <c r="CJ1124" s="38"/>
      <c r="CK1124" s="38"/>
      <c r="CL1124" s="38"/>
      <c r="CM1124" s="38"/>
      <c r="CN1124" s="38"/>
      <c r="CO1124" s="38"/>
      <c r="CP1124" s="38"/>
      <c r="CQ1124" s="38"/>
      <c r="CR1124" s="38"/>
      <c r="CS1124" s="38"/>
      <c r="CT1124" s="38"/>
      <c r="CU1124" s="38"/>
      <c r="CV1124" s="38"/>
      <c r="CW1124" s="38"/>
      <c r="CX1124" s="38"/>
      <c r="CY1124" s="38"/>
      <c r="CZ1124" s="38"/>
      <c r="DA1124" s="38"/>
      <c r="DB1124" s="38"/>
      <c r="DC1124" s="38"/>
      <c r="DD1124" s="38"/>
      <c r="DE1124" s="38"/>
      <c r="DF1124" s="38"/>
      <c r="DG1124" s="38"/>
      <c r="DH1124" s="38"/>
      <c r="DI1124" s="38"/>
      <c r="DJ1124" s="38"/>
      <c r="DK1124" s="38"/>
      <c r="DL1124" s="38"/>
      <c r="DM1124" s="38"/>
      <c r="DN1124" s="38"/>
      <c r="DO1124" s="38"/>
      <c r="DP1124" s="38"/>
      <c r="DQ1124" s="38"/>
      <c r="DR1124" s="38"/>
      <c r="DS1124" s="38"/>
      <c r="DT1124" s="38"/>
      <c r="DU1124" s="38"/>
      <c r="DV1124" s="38"/>
      <c r="DW1124" s="38"/>
      <c r="DX1124" s="38"/>
      <c r="DY1124" s="38"/>
      <c r="DZ1124" s="38"/>
      <c r="EA1124" s="38"/>
      <c r="EB1124" s="38"/>
      <c r="EC1124" s="38"/>
      <c r="ED1124" s="38"/>
      <c r="EE1124" s="38"/>
      <c r="EF1124" s="38"/>
      <c r="EG1124" s="38"/>
      <c r="EH1124" s="38"/>
    </row>
    <row r="1125" spans="1:153" x14ac:dyDescent="0.2">
      <c r="A1125" s="158">
        <f t="shared" si="638"/>
        <v>42281</v>
      </c>
      <c r="B1125" s="2">
        <f t="shared" si="621"/>
        <v>353774.44054002763</v>
      </c>
      <c r="C1125" s="2">
        <f t="shared" si="639"/>
        <v>284112.17777613999</v>
      </c>
      <c r="D1125" s="2">
        <f>SUM(Y1125:Y$1441)</f>
        <v>16778.34153048</v>
      </c>
      <c r="E1125" s="73">
        <f t="shared" si="622"/>
        <v>267333.83624565997</v>
      </c>
      <c r="F1125" s="88">
        <f t="shared" si="617"/>
        <v>4337.1099999999997</v>
      </c>
      <c r="G1125" s="3">
        <f>IF(AND(N1125=1,N1124&gt;1),VLOOKUP(A1124,[1]Plan1!$BK$81:$BM$259,3),G1124)</f>
        <v>4346.6499999999996</v>
      </c>
      <c r="H1125" s="11">
        <f t="shared" si="618"/>
        <v>42200</v>
      </c>
      <c r="I1125" s="11">
        <f t="shared" si="619"/>
        <v>42231</v>
      </c>
      <c r="J1125" s="12">
        <f t="shared" si="623"/>
        <v>2.1996214068815689E-3</v>
      </c>
      <c r="K1125" s="11">
        <f t="shared" si="640"/>
        <v>42291</v>
      </c>
      <c r="L1125" s="11">
        <f t="shared" si="624"/>
        <v>42291</v>
      </c>
      <c r="M1125" s="1">
        <f t="shared" si="644"/>
        <v>21</v>
      </c>
      <c r="N1125" s="1">
        <f t="shared" si="625"/>
        <v>15</v>
      </c>
      <c r="O1125" s="2">
        <f t="shared" si="626"/>
        <v>1.0015706600000001</v>
      </c>
      <c r="P1125" s="13">
        <f t="shared" si="620"/>
        <v>1.00619897</v>
      </c>
      <c r="Q1125" s="13">
        <f t="shared" si="645"/>
        <v>1.2399889360181151</v>
      </c>
      <c r="R1125" s="2">
        <f t="shared" si="616"/>
        <v>1.24193653</v>
      </c>
      <c r="S1125" s="2">
        <f t="shared" si="641"/>
        <v>1.23998893</v>
      </c>
      <c r="T1125" s="2">
        <f t="shared" si="627"/>
        <v>352295.95532060001</v>
      </c>
      <c r="U1125" s="2">
        <f t="shared" si="628"/>
        <v>4026.6162310744576</v>
      </c>
      <c r="V1125" s="2">
        <f t="shared" si="629"/>
        <v>64677.820692863213</v>
      </c>
      <c r="W1125" s="2">
        <f t="shared" si="630"/>
        <v>352816.61470007763</v>
      </c>
      <c r="X1125" s="17">
        <f t="shared" si="631"/>
        <v>0</v>
      </c>
      <c r="Y1125" s="2">
        <f t="shared" si="632"/>
        <v>0</v>
      </c>
      <c r="Z1125" s="72">
        <f t="shared" si="633"/>
        <v>0</v>
      </c>
      <c r="AA1125" s="2">
        <f t="shared" si="634"/>
        <v>0</v>
      </c>
      <c r="AB1125" s="12">
        <f t="shared" si="642"/>
        <v>4.6600000000000003E-2</v>
      </c>
      <c r="AC1125" s="17">
        <f t="shared" si="635"/>
        <v>15</v>
      </c>
      <c r="AD1125" s="17">
        <v>252</v>
      </c>
      <c r="AE1125" s="13">
        <f t="shared" si="646"/>
        <v>1.002714798</v>
      </c>
      <c r="AF1125" s="2">
        <f t="shared" si="647"/>
        <v>956.41235490999998</v>
      </c>
      <c r="AG1125" s="2">
        <f t="shared" si="636"/>
        <v>957.82583995000005</v>
      </c>
      <c r="AH1125" s="3">
        <f t="shared" si="637"/>
        <v>0</v>
      </c>
      <c r="AI1125" s="4" t="str">
        <f t="shared" si="648"/>
        <v>A+J=</v>
      </c>
      <c r="AJ1125" s="11">
        <f t="shared" si="643"/>
        <v>42291</v>
      </c>
      <c r="AK1125" s="11"/>
      <c r="AL1125" s="4"/>
      <c r="AQ1125" s="53"/>
      <c r="AR1125" s="53"/>
      <c r="AX1125" s="1"/>
      <c r="AY1125" s="1"/>
      <c r="AZ1125" s="1"/>
      <c r="BA1125" s="1"/>
      <c r="BB1125" s="1"/>
    </row>
    <row r="1126" spans="1:153" x14ac:dyDescent="0.2">
      <c r="A1126" s="158">
        <f t="shared" si="638"/>
        <v>42282</v>
      </c>
      <c r="B1126" s="2">
        <f t="shared" si="621"/>
        <v>353774.44054002763</v>
      </c>
      <c r="C1126" s="2">
        <f t="shared" si="639"/>
        <v>284112.17777613999</v>
      </c>
      <c r="D1126" s="2">
        <f>SUM(Y1126:Y$1441)</f>
        <v>16778.34153048</v>
      </c>
      <c r="E1126" s="73">
        <f t="shared" si="622"/>
        <v>267333.83624565997</v>
      </c>
      <c r="F1126" s="88">
        <f t="shared" si="617"/>
        <v>4337.1099999999997</v>
      </c>
      <c r="G1126" s="3">
        <f>IF(AND(N1126=1,N1125&gt;1),VLOOKUP(A1125,[1]Plan1!$BK$81:$BM$259,3),G1125)</f>
        <v>4346.6499999999996</v>
      </c>
      <c r="H1126" s="11">
        <f t="shared" si="618"/>
        <v>42200</v>
      </c>
      <c r="I1126" s="11">
        <f t="shared" si="619"/>
        <v>42231</v>
      </c>
      <c r="J1126" s="12">
        <f t="shared" si="623"/>
        <v>2.1996214068815689E-3</v>
      </c>
      <c r="K1126" s="11">
        <f t="shared" si="640"/>
        <v>42291</v>
      </c>
      <c r="L1126" s="11">
        <f t="shared" si="624"/>
        <v>42291</v>
      </c>
      <c r="M1126" s="1">
        <f t="shared" si="644"/>
        <v>21</v>
      </c>
      <c r="N1126" s="1">
        <f t="shared" si="625"/>
        <v>15</v>
      </c>
      <c r="O1126" s="2">
        <f t="shared" si="626"/>
        <v>1.0015706600000001</v>
      </c>
      <c r="P1126" s="13">
        <f t="shared" si="620"/>
        <v>1.00619897</v>
      </c>
      <c r="Q1126" s="13">
        <f t="shared" si="645"/>
        <v>1.2399889360181151</v>
      </c>
      <c r="R1126" s="2">
        <f t="shared" si="616"/>
        <v>1.24193653</v>
      </c>
      <c r="S1126" s="2">
        <f t="shared" si="641"/>
        <v>1.23998893</v>
      </c>
      <c r="T1126" s="2">
        <f t="shared" si="627"/>
        <v>352295.95532060001</v>
      </c>
      <c r="U1126" s="2">
        <f t="shared" si="628"/>
        <v>4026.6162310744576</v>
      </c>
      <c r="V1126" s="2">
        <f t="shared" si="629"/>
        <v>64677.820692863213</v>
      </c>
      <c r="W1126" s="2">
        <f t="shared" si="630"/>
        <v>352816.61470007763</v>
      </c>
      <c r="X1126" s="17">
        <f t="shared" si="631"/>
        <v>0</v>
      </c>
      <c r="Y1126" s="2">
        <f t="shared" si="632"/>
        <v>0</v>
      </c>
      <c r="Z1126" s="72">
        <f t="shared" si="633"/>
        <v>0</v>
      </c>
      <c r="AA1126" s="2">
        <f t="shared" si="634"/>
        <v>0</v>
      </c>
      <c r="AB1126" s="12">
        <f t="shared" si="642"/>
        <v>4.6600000000000003E-2</v>
      </c>
      <c r="AC1126" s="17">
        <f t="shared" si="635"/>
        <v>15</v>
      </c>
      <c r="AD1126" s="17">
        <v>252</v>
      </c>
      <c r="AE1126" s="13">
        <f t="shared" si="646"/>
        <v>1.002714798</v>
      </c>
      <c r="AF1126" s="2">
        <f t="shared" si="647"/>
        <v>956.41235490999998</v>
      </c>
      <c r="AG1126" s="2">
        <f t="shared" si="636"/>
        <v>957.82583995000005</v>
      </c>
      <c r="AH1126" s="3">
        <f t="shared" si="637"/>
        <v>0</v>
      </c>
      <c r="AI1126" s="4" t="str">
        <f t="shared" si="648"/>
        <v>A+J=</v>
      </c>
      <c r="AJ1126" s="11">
        <f t="shared" si="643"/>
        <v>42291</v>
      </c>
      <c r="AK1126" s="11"/>
      <c r="AL1126" s="4"/>
      <c r="AQ1126" s="53"/>
      <c r="AR1126" s="53"/>
      <c r="AX1126" s="1"/>
      <c r="AY1126" s="1"/>
      <c r="AZ1126" s="1"/>
      <c r="BA1126" s="1"/>
      <c r="BB1126" s="1"/>
    </row>
    <row r="1127" spans="1:153" x14ac:dyDescent="0.2">
      <c r="A1127" s="158">
        <f t="shared" si="638"/>
        <v>42283</v>
      </c>
      <c r="B1127" s="2">
        <f t="shared" si="621"/>
        <v>353873.22883940779</v>
      </c>
      <c r="C1127" s="2">
        <f t="shared" si="639"/>
        <v>284112.17777613999</v>
      </c>
      <c r="D1127" s="2">
        <f>SUM(Y1127:Y$1441)</f>
        <v>16778.34153048</v>
      </c>
      <c r="E1127" s="73">
        <f t="shared" si="622"/>
        <v>267333.83624565997</v>
      </c>
      <c r="F1127" s="88">
        <f t="shared" si="617"/>
        <v>4337.1099999999997</v>
      </c>
      <c r="G1127" s="3">
        <f>IF(AND(N1127=1,N1126&gt;1),VLOOKUP(A1126,[1]Plan1!$BK$81:$BM$259,3),G1126)</f>
        <v>4346.6499999999996</v>
      </c>
      <c r="H1127" s="11">
        <f t="shared" si="618"/>
        <v>42200</v>
      </c>
      <c r="I1127" s="11">
        <f t="shared" si="619"/>
        <v>42231</v>
      </c>
      <c r="J1127" s="12">
        <f t="shared" si="623"/>
        <v>2.1996214068815689E-3</v>
      </c>
      <c r="K1127" s="11">
        <f t="shared" si="640"/>
        <v>42291</v>
      </c>
      <c r="L1127" s="11">
        <f t="shared" si="624"/>
        <v>42291</v>
      </c>
      <c r="M1127" s="1">
        <f t="shared" si="644"/>
        <v>21</v>
      </c>
      <c r="N1127" s="1">
        <f t="shared" si="625"/>
        <v>16</v>
      </c>
      <c r="O1127" s="2">
        <f t="shared" si="626"/>
        <v>1.00167546</v>
      </c>
      <c r="P1127" s="13">
        <f t="shared" si="620"/>
        <v>1.00619897</v>
      </c>
      <c r="Q1127" s="13">
        <f t="shared" si="645"/>
        <v>1.2399889360181151</v>
      </c>
      <c r="R1127" s="2">
        <f t="shared" si="616"/>
        <v>1.2420664800000001</v>
      </c>
      <c r="S1127" s="2">
        <f t="shared" si="641"/>
        <v>1.23998893</v>
      </c>
      <c r="T1127" s="2">
        <f t="shared" si="627"/>
        <v>352295.95532060001</v>
      </c>
      <c r="U1127" s="2">
        <f t="shared" si="628"/>
        <v>4026.6162310744576</v>
      </c>
      <c r="V1127" s="2">
        <f t="shared" si="629"/>
        <v>64712.560724883348</v>
      </c>
      <c r="W1127" s="2">
        <f t="shared" si="630"/>
        <v>352851.35473209777</v>
      </c>
      <c r="X1127" s="17">
        <f t="shared" si="631"/>
        <v>0</v>
      </c>
      <c r="Y1127" s="2">
        <f t="shared" si="632"/>
        <v>0</v>
      </c>
      <c r="Z1127" s="72">
        <f t="shared" si="633"/>
        <v>0</v>
      </c>
      <c r="AA1127" s="2">
        <f t="shared" si="634"/>
        <v>0</v>
      </c>
      <c r="AB1127" s="12">
        <f t="shared" si="642"/>
        <v>4.6600000000000003E-2</v>
      </c>
      <c r="AC1127" s="17">
        <f t="shared" si="635"/>
        <v>16</v>
      </c>
      <c r="AD1127" s="17">
        <v>252</v>
      </c>
      <c r="AE1127" s="13">
        <f t="shared" si="646"/>
        <v>1.0028960469999999</v>
      </c>
      <c r="AF1127" s="2">
        <f t="shared" si="647"/>
        <v>1020.26564451</v>
      </c>
      <c r="AG1127" s="2">
        <f t="shared" si="636"/>
        <v>1021.87410731</v>
      </c>
      <c r="AH1127" s="3">
        <f t="shared" si="637"/>
        <v>0</v>
      </c>
      <c r="AI1127" s="4" t="str">
        <f t="shared" si="648"/>
        <v>A+J=</v>
      </c>
      <c r="AJ1127" s="11">
        <f t="shared" si="643"/>
        <v>42291</v>
      </c>
      <c r="AK1127" s="11"/>
      <c r="AL1127" s="4"/>
      <c r="AQ1127" s="53"/>
      <c r="AR1127" s="53"/>
      <c r="AX1127" s="1"/>
      <c r="AY1127" s="1"/>
      <c r="AZ1127" s="1"/>
      <c r="BA1127" s="1"/>
      <c r="BB1127" s="1"/>
    </row>
    <row r="1128" spans="1:153" x14ac:dyDescent="0.2">
      <c r="A1128" s="158">
        <f t="shared" si="638"/>
        <v>42284</v>
      </c>
      <c r="B1128" s="2">
        <f t="shared" si="621"/>
        <v>353972.04638747458</v>
      </c>
      <c r="C1128" s="2">
        <f t="shared" si="639"/>
        <v>284112.17777613999</v>
      </c>
      <c r="D1128" s="2">
        <f>SUM(Y1128:Y$1441)</f>
        <v>16778.34153048</v>
      </c>
      <c r="E1128" s="73">
        <f t="shared" si="622"/>
        <v>267333.83624565997</v>
      </c>
      <c r="F1128" s="88">
        <f t="shared" si="617"/>
        <v>4337.1099999999997</v>
      </c>
      <c r="G1128" s="3">
        <f>IF(AND(N1128=1,N1127&gt;1),VLOOKUP(A1127,[1]Plan1!$BK$81:$BM$259,3),G1127)</f>
        <v>4346.6499999999996</v>
      </c>
      <c r="H1128" s="11">
        <f t="shared" si="618"/>
        <v>42200</v>
      </c>
      <c r="I1128" s="11">
        <f t="shared" si="619"/>
        <v>42231</v>
      </c>
      <c r="J1128" s="12">
        <f t="shared" si="623"/>
        <v>2.1996214068815689E-3</v>
      </c>
      <c r="K1128" s="11">
        <f t="shared" si="640"/>
        <v>42291</v>
      </c>
      <c r="L1128" s="11">
        <f t="shared" si="624"/>
        <v>42291</v>
      </c>
      <c r="M1128" s="1">
        <f t="shared" si="644"/>
        <v>21</v>
      </c>
      <c r="N1128" s="1">
        <f t="shared" si="625"/>
        <v>17</v>
      </c>
      <c r="O1128" s="2">
        <f t="shared" si="626"/>
        <v>1.00178027</v>
      </c>
      <c r="P1128" s="13">
        <f t="shared" si="620"/>
        <v>1.00619897</v>
      </c>
      <c r="Q1128" s="13">
        <f t="shared" si="645"/>
        <v>1.2399889360181151</v>
      </c>
      <c r="R1128" s="2">
        <f t="shared" si="616"/>
        <v>1.24219645</v>
      </c>
      <c r="S1128" s="2">
        <f t="shared" si="641"/>
        <v>1.23998893</v>
      </c>
      <c r="T1128" s="2">
        <f t="shared" si="627"/>
        <v>352295.95532060001</v>
      </c>
      <c r="U1128" s="2">
        <f t="shared" si="628"/>
        <v>4026.6162310744576</v>
      </c>
      <c r="V1128" s="2">
        <f t="shared" si="629"/>
        <v>64747.306103580173</v>
      </c>
      <c r="W1128" s="2">
        <f t="shared" si="630"/>
        <v>352886.10011079459</v>
      </c>
      <c r="X1128" s="17">
        <f t="shared" si="631"/>
        <v>0</v>
      </c>
      <c r="Y1128" s="2">
        <f t="shared" si="632"/>
        <v>0</v>
      </c>
      <c r="Z1128" s="72">
        <f t="shared" si="633"/>
        <v>0</v>
      </c>
      <c r="AA1128" s="2">
        <f t="shared" si="634"/>
        <v>0</v>
      </c>
      <c r="AB1128" s="12">
        <f t="shared" si="642"/>
        <v>4.6600000000000003E-2</v>
      </c>
      <c r="AC1128" s="17">
        <f t="shared" si="635"/>
        <v>17</v>
      </c>
      <c r="AD1128" s="17">
        <v>252</v>
      </c>
      <c r="AE1128" s="13">
        <f t="shared" si="646"/>
        <v>1.003077328</v>
      </c>
      <c r="AF1128" s="2">
        <f t="shared" si="647"/>
        <v>1084.1302075900001</v>
      </c>
      <c r="AG1128" s="2">
        <f t="shared" si="636"/>
        <v>1085.94627668</v>
      </c>
      <c r="AH1128" s="3">
        <f t="shared" si="637"/>
        <v>0</v>
      </c>
      <c r="AI1128" s="4" t="str">
        <f t="shared" si="648"/>
        <v>A+J=</v>
      </c>
      <c r="AJ1128" s="11">
        <f t="shared" si="643"/>
        <v>42291</v>
      </c>
      <c r="AK1128" s="11"/>
      <c r="AL1128" s="4"/>
      <c r="AQ1128" s="53"/>
      <c r="AR1128" s="53"/>
      <c r="AX1128" s="1"/>
      <c r="AY1128" s="1"/>
      <c r="AZ1128" s="1"/>
      <c r="BA1128" s="1"/>
      <c r="BB1128" s="1"/>
    </row>
    <row r="1129" spans="1:153" x14ac:dyDescent="0.2">
      <c r="A1129" s="158">
        <f t="shared" si="638"/>
        <v>42285</v>
      </c>
      <c r="B1129" s="2">
        <f t="shared" si="621"/>
        <v>354070.88817927142</v>
      </c>
      <c r="C1129" s="2">
        <f t="shared" si="639"/>
        <v>284112.17777613999</v>
      </c>
      <c r="D1129" s="2">
        <f>SUM(Y1129:Y$1441)</f>
        <v>16778.34153048</v>
      </c>
      <c r="E1129" s="73">
        <f t="shared" si="622"/>
        <v>267333.83624565997</v>
      </c>
      <c r="F1129" s="88">
        <f t="shared" si="617"/>
        <v>4337.1099999999997</v>
      </c>
      <c r="G1129" s="3">
        <f>IF(AND(N1129=1,N1128&gt;1),VLOOKUP(A1128,[1]Plan1!$BK$81:$BM$259,3),G1128)</f>
        <v>4346.6499999999996</v>
      </c>
      <c r="H1129" s="11">
        <f t="shared" si="618"/>
        <v>42200</v>
      </c>
      <c r="I1129" s="11">
        <f t="shared" si="619"/>
        <v>42231</v>
      </c>
      <c r="J1129" s="12">
        <f t="shared" si="623"/>
        <v>2.1996214068815689E-3</v>
      </c>
      <c r="K1129" s="11">
        <f t="shared" si="640"/>
        <v>42291</v>
      </c>
      <c r="L1129" s="11">
        <f t="shared" si="624"/>
        <v>42291</v>
      </c>
      <c r="M1129" s="1">
        <f t="shared" si="644"/>
        <v>21</v>
      </c>
      <c r="N1129" s="1">
        <f t="shared" si="625"/>
        <v>18</v>
      </c>
      <c r="O1129" s="2">
        <f t="shared" si="626"/>
        <v>1.00188509</v>
      </c>
      <c r="P1129" s="13">
        <f t="shared" si="620"/>
        <v>1.00619897</v>
      </c>
      <c r="Q1129" s="13">
        <f t="shared" si="645"/>
        <v>1.2399889360181151</v>
      </c>
      <c r="R1129" s="2">
        <f t="shared" ref="R1129:R1192" si="649">TRUNC(TRUNC((O1129*Q1129),15),8)</f>
        <v>1.2423264199999999</v>
      </c>
      <c r="S1129" s="2">
        <f t="shared" si="641"/>
        <v>1.23998893</v>
      </c>
      <c r="T1129" s="2">
        <f t="shared" si="627"/>
        <v>352295.95532060001</v>
      </c>
      <c r="U1129" s="2">
        <f t="shared" si="628"/>
        <v>4026.6162310744576</v>
      </c>
      <c r="V1129" s="2">
        <f t="shared" si="629"/>
        <v>64782.051482277006</v>
      </c>
      <c r="W1129" s="2">
        <f t="shared" si="630"/>
        <v>352920.84548949142</v>
      </c>
      <c r="X1129" s="17">
        <f t="shared" si="631"/>
        <v>0</v>
      </c>
      <c r="Y1129" s="2">
        <f t="shared" si="632"/>
        <v>0</v>
      </c>
      <c r="Z1129" s="72">
        <f t="shared" si="633"/>
        <v>0</v>
      </c>
      <c r="AA1129" s="2">
        <f t="shared" si="634"/>
        <v>0</v>
      </c>
      <c r="AB1129" s="12">
        <f t="shared" si="642"/>
        <v>4.6600000000000003E-2</v>
      </c>
      <c r="AC1129" s="17">
        <f t="shared" si="635"/>
        <v>18</v>
      </c>
      <c r="AD1129" s="17">
        <v>252</v>
      </c>
      <c r="AE1129" s="13">
        <f t="shared" si="646"/>
        <v>1.003258642</v>
      </c>
      <c r="AF1129" s="2">
        <f t="shared" si="647"/>
        <v>1148.00639643</v>
      </c>
      <c r="AG1129" s="2">
        <f t="shared" si="636"/>
        <v>1150.04268978</v>
      </c>
      <c r="AH1129" s="3">
        <f t="shared" si="637"/>
        <v>0</v>
      </c>
      <c r="AI1129" s="4" t="str">
        <f t="shared" si="648"/>
        <v>A+J=</v>
      </c>
      <c r="AJ1129" s="11">
        <f t="shared" si="643"/>
        <v>42291</v>
      </c>
      <c r="AK1129" s="34"/>
      <c r="AL1129" s="81"/>
      <c r="AM1129" s="36"/>
      <c r="AN1129" s="36"/>
      <c r="AO1129" s="36"/>
      <c r="AP1129" s="36"/>
      <c r="AQ1129" s="35"/>
      <c r="AR1129" s="35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  <c r="BC1129" s="36"/>
      <c r="BD1129" s="36"/>
      <c r="BE1129" s="36"/>
      <c r="BF1129" s="36"/>
      <c r="BG1129" s="36"/>
      <c r="BH1129" s="36"/>
      <c r="BI1129" s="36"/>
      <c r="BJ1129" s="36"/>
      <c r="BK1129" s="36"/>
      <c r="BL1129" s="36"/>
      <c r="BM1129" s="36"/>
      <c r="BN1129" s="36"/>
      <c r="BO1129" s="36"/>
      <c r="BP1129" s="36"/>
      <c r="BQ1129" s="36"/>
      <c r="BR1129" s="36"/>
      <c r="BS1129" s="36"/>
      <c r="BT1129" s="36"/>
      <c r="BU1129" s="36"/>
      <c r="BV1129" s="36"/>
      <c r="BW1129" s="36"/>
      <c r="BX1129" s="36"/>
      <c r="BY1129" s="36"/>
      <c r="BZ1129" s="36"/>
      <c r="CA1129" s="36"/>
      <c r="CB1129" s="36"/>
      <c r="CC1129" s="36"/>
      <c r="CD1129" s="36"/>
      <c r="CE1129" s="36"/>
      <c r="CF1129" s="36"/>
      <c r="CG1129" s="36"/>
      <c r="CH1129" s="36"/>
      <c r="CI1129" s="36"/>
      <c r="CJ1129" s="36"/>
      <c r="CK1129" s="36"/>
      <c r="CL1129" s="36"/>
      <c r="CM1129" s="36"/>
      <c r="CN1129" s="36"/>
      <c r="CO1129" s="36"/>
      <c r="CP1129" s="36"/>
      <c r="CQ1129" s="36"/>
      <c r="CR1129" s="36"/>
      <c r="CS1129" s="36"/>
      <c r="CT1129" s="36"/>
      <c r="CU1129" s="36"/>
      <c r="CV1129" s="36"/>
      <c r="CW1129" s="36"/>
      <c r="CX1129" s="36"/>
      <c r="CY1129" s="36"/>
      <c r="CZ1129" s="36"/>
      <c r="DA1129" s="36"/>
      <c r="DB1129" s="36"/>
      <c r="DC1129" s="36"/>
      <c r="DD1129" s="36"/>
      <c r="DE1129" s="36"/>
      <c r="DF1129" s="36"/>
      <c r="DG1129" s="36"/>
      <c r="DH1129" s="36"/>
      <c r="DI1129" s="36"/>
      <c r="DJ1129" s="36"/>
      <c r="DK1129" s="36"/>
      <c r="DL1129" s="36"/>
      <c r="DM1129" s="36"/>
      <c r="DN1129" s="36"/>
      <c r="DO1129" s="36"/>
      <c r="DP1129" s="36"/>
      <c r="DQ1129" s="36"/>
      <c r="DR1129" s="36"/>
      <c r="DS1129" s="36"/>
      <c r="DT1129" s="36"/>
      <c r="DU1129" s="36"/>
      <c r="DV1129" s="36"/>
      <c r="DW1129" s="36"/>
      <c r="DX1129" s="36"/>
      <c r="DY1129" s="36"/>
      <c r="DZ1129" s="36"/>
      <c r="EA1129" s="36"/>
      <c r="EB1129" s="36"/>
      <c r="EC1129" s="36"/>
      <c r="ED1129" s="36"/>
      <c r="EE1129" s="36"/>
      <c r="EF1129" s="36"/>
      <c r="EG1129" s="36"/>
      <c r="EH1129" s="36"/>
      <c r="EI1129" s="36"/>
      <c r="EJ1129" s="36"/>
      <c r="EK1129" s="36"/>
      <c r="EL1129" s="36"/>
      <c r="EM1129" s="36"/>
      <c r="EN1129" s="36"/>
      <c r="EO1129" s="36"/>
      <c r="EP1129" s="36"/>
      <c r="EQ1129" s="36"/>
      <c r="ER1129" s="36"/>
      <c r="ES1129" s="36"/>
      <c r="ET1129" s="36"/>
      <c r="EU1129" s="36"/>
      <c r="EV1129" s="36"/>
      <c r="EW1129" s="36"/>
    </row>
    <row r="1130" spans="1:153" x14ac:dyDescent="0.2">
      <c r="A1130" s="158">
        <f t="shared" si="638"/>
        <v>42286</v>
      </c>
      <c r="B1130" s="2">
        <f t="shared" si="621"/>
        <v>354169.759230375</v>
      </c>
      <c r="C1130" s="2">
        <f t="shared" si="639"/>
        <v>284112.17777613999</v>
      </c>
      <c r="D1130" s="2">
        <f>SUM(Y1130:Y$1441)</f>
        <v>16778.34153048</v>
      </c>
      <c r="E1130" s="73">
        <f t="shared" si="622"/>
        <v>267333.83624565997</v>
      </c>
      <c r="F1130" s="88">
        <f t="shared" ref="F1130:F1193" si="650">IF(G1130=G1129,F1129,G1129)</f>
        <v>4337.1099999999997</v>
      </c>
      <c r="G1130" s="3">
        <f>IF(AND(N1130=1,N1129&gt;1),VLOOKUP(A1129,[1]Plan1!$BK$81:$BM$259,3),G1129)</f>
        <v>4346.6499999999996</v>
      </c>
      <c r="H1130" s="11">
        <f t="shared" ref="H1130:H1193" si="651">EDATE(I1130,-1)</f>
        <v>42200</v>
      </c>
      <c r="I1130" s="11">
        <f t="shared" ref="I1130:I1193" si="652">IF(X1129&gt;0,EDATE(A1130,-1),+I1129)</f>
        <v>42231</v>
      </c>
      <c r="J1130" s="12">
        <f t="shared" si="623"/>
        <v>2.1996214068815689E-3</v>
      </c>
      <c r="K1130" s="11">
        <f t="shared" si="640"/>
        <v>42291</v>
      </c>
      <c r="L1130" s="11">
        <f t="shared" si="624"/>
        <v>42291</v>
      </c>
      <c r="M1130" s="1">
        <f t="shared" si="644"/>
        <v>21</v>
      </c>
      <c r="N1130" s="1">
        <f t="shared" si="625"/>
        <v>19</v>
      </c>
      <c r="O1130" s="2">
        <f t="shared" si="626"/>
        <v>1.00198992</v>
      </c>
      <c r="P1130" s="13">
        <f t="shared" ref="P1130:P1193" si="653">IF(L1130&gt;L1129,O1129,P1129)</f>
        <v>1.00619897</v>
      </c>
      <c r="Q1130" s="13">
        <f t="shared" si="645"/>
        <v>1.2399889360181151</v>
      </c>
      <c r="R1130" s="2">
        <f t="shared" si="649"/>
        <v>1.24245641</v>
      </c>
      <c r="S1130" s="2">
        <f t="shared" si="641"/>
        <v>1.23998893</v>
      </c>
      <c r="T1130" s="2">
        <f t="shared" si="627"/>
        <v>352295.95532060001</v>
      </c>
      <c r="U1130" s="2">
        <f t="shared" si="628"/>
        <v>4026.6162310744576</v>
      </c>
      <c r="V1130" s="2">
        <f t="shared" si="629"/>
        <v>64816.80220765058</v>
      </c>
      <c r="W1130" s="2">
        <f t="shared" si="630"/>
        <v>352955.59621486499</v>
      </c>
      <c r="X1130" s="17">
        <f t="shared" si="631"/>
        <v>0</v>
      </c>
      <c r="Y1130" s="2">
        <f t="shared" si="632"/>
        <v>0</v>
      </c>
      <c r="Z1130" s="72">
        <f t="shared" si="633"/>
        <v>0</v>
      </c>
      <c r="AA1130" s="2">
        <f t="shared" si="634"/>
        <v>0</v>
      </c>
      <c r="AB1130" s="12">
        <f t="shared" si="642"/>
        <v>4.6600000000000003E-2</v>
      </c>
      <c r="AC1130" s="17">
        <f t="shared" si="635"/>
        <v>19</v>
      </c>
      <c r="AD1130" s="17">
        <v>252</v>
      </c>
      <c r="AE1130" s="13">
        <f t="shared" si="646"/>
        <v>1.003439988</v>
      </c>
      <c r="AF1130" s="2">
        <f t="shared" si="647"/>
        <v>1211.8938587499999</v>
      </c>
      <c r="AG1130" s="2">
        <f t="shared" si="636"/>
        <v>1214.1630155099999</v>
      </c>
      <c r="AH1130" s="3">
        <f t="shared" si="637"/>
        <v>0</v>
      </c>
      <c r="AI1130" s="4" t="str">
        <f t="shared" si="648"/>
        <v>A+J=</v>
      </c>
      <c r="AJ1130" s="11">
        <f t="shared" si="643"/>
        <v>42291</v>
      </c>
      <c r="AK1130" s="11"/>
      <c r="AL1130" s="4"/>
      <c r="AQ1130" s="53"/>
      <c r="AR1130" s="53"/>
      <c r="AX1130" s="1"/>
      <c r="AY1130" s="1"/>
      <c r="AZ1130" s="1"/>
      <c r="BA1130" s="1"/>
      <c r="BB1130" s="1"/>
    </row>
    <row r="1131" spans="1:153" x14ac:dyDescent="0.2">
      <c r="A1131" s="158">
        <f t="shared" si="638"/>
        <v>42287</v>
      </c>
      <c r="B1131" s="2">
        <f t="shared" si="621"/>
        <v>354268.65756996698</v>
      </c>
      <c r="C1131" s="2">
        <f t="shared" si="639"/>
        <v>284112.17777613999</v>
      </c>
      <c r="D1131" s="2">
        <f>SUM(Y1131:Y$1441)</f>
        <v>16778.34153048</v>
      </c>
      <c r="E1131" s="73">
        <f t="shared" si="622"/>
        <v>267333.83624565997</v>
      </c>
      <c r="F1131" s="88">
        <f t="shared" si="650"/>
        <v>4337.1099999999997</v>
      </c>
      <c r="G1131" s="3">
        <f>IF(AND(N1131=1,N1130&gt;1),VLOOKUP(A1130,[1]Plan1!$BK$81:$BM$259,3),G1130)</f>
        <v>4346.6499999999996</v>
      </c>
      <c r="H1131" s="11">
        <f t="shared" si="651"/>
        <v>42200</v>
      </c>
      <c r="I1131" s="11">
        <f t="shared" si="652"/>
        <v>42231</v>
      </c>
      <c r="J1131" s="12">
        <f t="shared" si="623"/>
        <v>2.1996214068815689E-3</v>
      </c>
      <c r="K1131" s="11">
        <f t="shared" si="640"/>
        <v>42291</v>
      </c>
      <c r="L1131" s="11">
        <f t="shared" si="624"/>
        <v>42291</v>
      </c>
      <c r="M1131" s="1">
        <f t="shared" si="644"/>
        <v>21</v>
      </c>
      <c r="N1131" s="1">
        <f t="shared" si="625"/>
        <v>20</v>
      </c>
      <c r="O1131" s="2">
        <f t="shared" si="626"/>
        <v>1.0020947600000001</v>
      </c>
      <c r="P1131" s="13">
        <f t="shared" si="653"/>
        <v>1.00619897</v>
      </c>
      <c r="Q1131" s="13">
        <f t="shared" si="645"/>
        <v>1.2399889360181151</v>
      </c>
      <c r="R1131" s="2">
        <f t="shared" si="649"/>
        <v>1.2425864099999999</v>
      </c>
      <c r="S1131" s="2">
        <f t="shared" si="641"/>
        <v>1.23998893</v>
      </c>
      <c r="T1131" s="2">
        <f t="shared" si="627"/>
        <v>352295.95532060001</v>
      </c>
      <c r="U1131" s="2">
        <f t="shared" si="628"/>
        <v>4026.6162310744576</v>
      </c>
      <c r="V1131" s="2">
        <f t="shared" si="629"/>
        <v>64851.555606362512</v>
      </c>
      <c r="W1131" s="2">
        <f t="shared" si="630"/>
        <v>352990.34961357695</v>
      </c>
      <c r="X1131" s="17">
        <f t="shared" si="631"/>
        <v>0</v>
      </c>
      <c r="Y1131" s="2">
        <f t="shared" si="632"/>
        <v>0</v>
      </c>
      <c r="Z1131" s="72">
        <f t="shared" si="633"/>
        <v>0</v>
      </c>
      <c r="AA1131" s="2">
        <f t="shared" si="634"/>
        <v>0</v>
      </c>
      <c r="AB1131" s="12">
        <f t="shared" si="642"/>
        <v>4.6600000000000003E-2</v>
      </c>
      <c r="AC1131" s="17">
        <f t="shared" si="635"/>
        <v>20</v>
      </c>
      <c r="AD1131" s="17">
        <v>252</v>
      </c>
      <c r="AE1131" s="13">
        <f t="shared" si="646"/>
        <v>1.0036213679999999</v>
      </c>
      <c r="AF1131" s="2">
        <f t="shared" si="647"/>
        <v>1275.79329912</v>
      </c>
      <c r="AG1131" s="2">
        <f t="shared" si="636"/>
        <v>1278.3079563900001</v>
      </c>
      <c r="AH1131" s="3">
        <f t="shared" si="637"/>
        <v>0</v>
      </c>
      <c r="AI1131" s="4" t="str">
        <f t="shared" si="648"/>
        <v>A+J=</v>
      </c>
      <c r="AJ1131" s="11">
        <f t="shared" si="643"/>
        <v>42291</v>
      </c>
      <c r="AK1131" s="11"/>
      <c r="AL1131" s="4"/>
      <c r="AQ1131" s="53"/>
      <c r="AR1131" s="53"/>
      <c r="AX1131" s="1"/>
      <c r="AY1131" s="1"/>
      <c r="AZ1131" s="1"/>
      <c r="BA1131" s="1"/>
      <c r="BB1131" s="1"/>
    </row>
    <row r="1132" spans="1:153" x14ac:dyDescent="0.2">
      <c r="A1132" s="158">
        <f t="shared" si="638"/>
        <v>42288</v>
      </c>
      <c r="B1132" s="2">
        <f t="shared" si="621"/>
        <v>354268.65756996698</v>
      </c>
      <c r="C1132" s="2">
        <f t="shared" si="639"/>
        <v>284112.17777613999</v>
      </c>
      <c r="D1132" s="2">
        <f>SUM(Y1132:Y$1441)</f>
        <v>16778.34153048</v>
      </c>
      <c r="E1132" s="73">
        <f t="shared" si="622"/>
        <v>267333.83624565997</v>
      </c>
      <c r="F1132" s="88">
        <f t="shared" si="650"/>
        <v>4337.1099999999997</v>
      </c>
      <c r="G1132" s="3">
        <f>IF(AND(N1132=1,N1131&gt;1),VLOOKUP(A1131,[1]Plan1!$BK$81:$BM$259,3),G1131)</f>
        <v>4346.6499999999996</v>
      </c>
      <c r="H1132" s="11">
        <f t="shared" si="651"/>
        <v>42200</v>
      </c>
      <c r="I1132" s="11">
        <f t="shared" si="652"/>
        <v>42231</v>
      </c>
      <c r="J1132" s="12">
        <f t="shared" si="623"/>
        <v>2.1996214068815689E-3</v>
      </c>
      <c r="K1132" s="11">
        <f t="shared" si="640"/>
        <v>42291</v>
      </c>
      <c r="L1132" s="11">
        <f t="shared" si="624"/>
        <v>42291</v>
      </c>
      <c r="M1132" s="1">
        <f t="shared" si="644"/>
        <v>21</v>
      </c>
      <c r="N1132" s="1">
        <f t="shared" si="625"/>
        <v>20</v>
      </c>
      <c r="O1132" s="2">
        <f t="shared" si="626"/>
        <v>1.0020947600000001</v>
      </c>
      <c r="P1132" s="13">
        <f t="shared" si="653"/>
        <v>1.00619897</v>
      </c>
      <c r="Q1132" s="13">
        <f t="shared" si="645"/>
        <v>1.2399889360181151</v>
      </c>
      <c r="R1132" s="2">
        <f t="shared" si="649"/>
        <v>1.2425864099999999</v>
      </c>
      <c r="S1132" s="2">
        <f t="shared" si="641"/>
        <v>1.23998893</v>
      </c>
      <c r="T1132" s="2">
        <f t="shared" si="627"/>
        <v>352295.95532060001</v>
      </c>
      <c r="U1132" s="2">
        <f t="shared" si="628"/>
        <v>4026.6162310744576</v>
      </c>
      <c r="V1132" s="2">
        <f t="shared" si="629"/>
        <v>64851.555606362512</v>
      </c>
      <c r="W1132" s="2">
        <f t="shared" si="630"/>
        <v>352990.34961357695</v>
      </c>
      <c r="X1132" s="17">
        <f t="shared" si="631"/>
        <v>0</v>
      </c>
      <c r="Y1132" s="2">
        <f t="shared" si="632"/>
        <v>0</v>
      </c>
      <c r="Z1132" s="72">
        <f t="shared" si="633"/>
        <v>0</v>
      </c>
      <c r="AA1132" s="2">
        <f t="shared" si="634"/>
        <v>0</v>
      </c>
      <c r="AB1132" s="12">
        <f t="shared" si="642"/>
        <v>4.6600000000000003E-2</v>
      </c>
      <c r="AC1132" s="17">
        <f t="shared" si="635"/>
        <v>20</v>
      </c>
      <c r="AD1132" s="17">
        <v>252</v>
      </c>
      <c r="AE1132" s="13">
        <f t="shared" si="646"/>
        <v>1.0036213679999999</v>
      </c>
      <c r="AF1132" s="2">
        <f t="shared" si="647"/>
        <v>1275.79329912</v>
      </c>
      <c r="AG1132" s="2">
        <f t="shared" si="636"/>
        <v>1278.3079563900001</v>
      </c>
      <c r="AH1132" s="3">
        <f t="shared" si="637"/>
        <v>0</v>
      </c>
      <c r="AI1132" s="4" t="str">
        <f t="shared" si="648"/>
        <v>A+J=</v>
      </c>
      <c r="AJ1132" s="11">
        <f t="shared" si="643"/>
        <v>42291</v>
      </c>
      <c r="AK1132" s="11"/>
      <c r="AL1132" s="4"/>
      <c r="AQ1132" s="53"/>
      <c r="AR1132" s="53"/>
      <c r="AX1132" s="1"/>
      <c r="AY1132" s="1"/>
      <c r="AZ1132" s="1"/>
      <c r="BA1132" s="1"/>
      <c r="BB1132" s="1"/>
    </row>
    <row r="1133" spans="1:153" x14ac:dyDescent="0.2">
      <c r="A1133" s="158">
        <f t="shared" si="638"/>
        <v>42289</v>
      </c>
      <c r="B1133" s="2">
        <f t="shared" si="621"/>
        <v>354268.65756996698</v>
      </c>
      <c r="C1133" s="2">
        <f t="shared" si="639"/>
        <v>284112.17777613999</v>
      </c>
      <c r="D1133" s="2">
        <f>SUM(Y1133:Y$1441)</f>
        <v>16778.34153048</v>
      </c>
      <c r="E1133" s="73">
        <f t="shared" si="622"/>
        <v>267333.83624565997</v>
      </c>
      <c r="F1133" s="88">
        <f t="shared" si="650"/>
        <v>4337.1099999999997</v>
      </c>
      <c r="G1133" s="3">
        <f>IF(AND(N1133=1,N1132&gt;1),VLOOKUP(A1132,[1]Plan1!$BK$81:$BM$259,3),G1132)</f>
        <v>4346.6499999999996</v>
      </c>
      <c r="H1133" s="11">
        <f t="shared" si="651"/>
        <v>42200</v>
      </c>
      <c r="I1133" s="11">
        <f t="shared" si="652"/>
        <v>42231</v>
      </c>
      <c r="J1133" s="12">
        <f t="shared" si="623"/>
        <v>2.1996214068815689E-3</v>
      </c>
      <c r="K1133" s="11">
        <f t="shared" si="640"/>
        <v>42291</v>
      </c>
      <c r="L1133" s="11">
        <f t="shared" si="624"/>
        <v>42291</v>
      </c>
      <c r="M1133" s="1">
        <f t="shared" si="644"/>
        <v>21</v>
      </c>
      <c r="N1133" s="1">
        <f t="shared" si="625"/>
        <v>20</v>
      </c>
      <c r="O1133" s="2">
        <f t="shared" si="626"/>
        <v>1.0020947600000001</v>
      </c>
      <c r="P1133" s="13">
        <f t="shared" si="653"/>
        <v>1.00619897</v>
      </c>
      <c r="Q1133" s="13">
        <f t="shared" si="645"/>
        <v>1.2399889360181151</v>
      </c>
      <c r="R1133" s="2">
        <f t="shared" si="649"/>
        <v>1.2425864099999999</v>
      </c>
      <c r="S1133" s="2">
        <f t="shared" si="641"/>
        <v>1.23998893</v>
      </c>
      <c r="T1133" s="2">
        <f t="shared" si="627"/>
        <v>352295.95532060001</v>
      </c>
      <c r="U1133" s="2">
        <f t="shared" si="628"/>
        <v>4026.6162310744576</v>
      </c>
      <c r="V1133" s="2">
        <f t="shared" si="629"/>
        <v>64851.555606362512</v>
      </c>
      <c r="W1133" s="2">
        <f t="shared" si="630"/>
        <v>352990.34961357695</v>
      </c>
      <c r="X1133" s="17">
        <f t="shared" si="631"/>
        <v>0</v>
      </c>
      <c r="Y1133" s="2">
        <f t="shared" si="632"/>
        <v>0</v>
      </c>
      <c r="Z1133" s="72">
        <f t="shared" si="633"/>
        <v>0</v>
      </c>
      <c r="AA1133" s="2">
        <f t="shared" si="634"/>
        <v>0</v>
      </c>
      <c r="AB1133" s="12">
        <f t="shared" si="642"/>
        <v>4.6600000000000003E-2</v>
      </c>
      <c r="AC1133" s="17">
        <f t="shared" si="635"/>
        <v>20</v>
      </c>
      <c r="AD1133" s="17">
        <v>252</v>
      </c>
      <c r="AE1133" s="13">
        <f t="shared" si="646"/>
        <v>1.0036213679999999</v>
      </c>
      <c r="AF1133" s="2">
        <f t="shared" si="647"/>
        <v>1275.79329912</v>
      </c>
      <c r="AG1133" s="2">
        <f t="shared" si="636"/>
        <v>1278.3079563900001</v>
      </c>
      <c r="AH1133" s="3">
        <f t="shared" si="637"/>
        <v>0</v>
      </c>
      <c r="AI1133" s="4" t="str">
        <f t="shared" si="648"/>
        <v>A+J=</v>
      </c>
      <c r="AJ1133" s="11">
        <f t="shared" si="643"/>
        <v>42291</v>
      </c>
      <c r="AK1133" s="11"/>
      <c r="AL1133" s="4"/>
      <c r="AQ1133" s="53"/>
      <c r="AR1133" s="53"/>
      <c r="AX1133" s="1"/>
      <c r="AY1133" s="1"/>
      <c r="AZ1133" s="1"/>
      <c r="BA1133" s="1"/>
      <c r="BB1133" s="1"/>
    </row>
    <row r="1134" spans="1:153" x14ac:dyDescent="0.2">
      <c r="A1134" s="158">
        <f t="shared" si="638"/>
        <v>42290</v>
      </c>
      <c r="B1134" s="2">
        <f t="shared" si="621"/>
        <v>354268.65756996698</v>
      </c>
      <c r="C1134" s="2">
        <f t="shared" si="639"/>
        <v>284112.17777613999</v>
      </c>
      <c r="D1134" s="2">
        <f>SUM(Y1134:Y$1441)</f>
        <v>16778.34153048</v>
      </c>
      <c r="E1134" s="73">
        <f t="shared" si="622"/>
        <v>267333.83624565997</v>
      </c>
      <c r="F1134" s="88">
        <f t="shared" si="650"/>
        <v>4337.1099999999997</v>
      </c>
      <c r="G1134" s="3">
        <f>IF(AND(N1134=1,N1133&gt;1),VLOOKUP(A1133,[1]Plan1!$BK$81:$BM$259,3),G1133)</f>
        <v>4346.6499999999996</v>
      </c>
      <c r="H1134" s="11">
        <f t="shared" si="651"/>
        <v>42200</v>
      </c>
      <c r="I1134" s="11">
        <f t="shared" si="652"/>
        <v>42231</v>
      </c>
      <c r="J1134" s="12">
        <f t="shared" si="623"/>
        <v>2.1996214068815689E-3</v>
      </c>
      <c r="K1134" s="11">
        <f t="shared" si="640"/>
        <v>42291</v>
      </c>
      <c r="L1134" s="11">
        <f t="shared" si="624"/>
        <v>42291</v>
      </c>
      <c r="M1134" s="1">
        <f t="shared" si="644"/>
        <v>21</v>
      </c>
      <c r="N1134" s="1">
        <f t="shared" si="625"/>
        <v>20</v>
      </c>
      <c r="O1134" s="2">
        <f t="shared" si="626"/>
        <v>1.0020947600000001</v>
      </c>
      <c r="P1134" s="13">
        <f t="shared" si="653"/>
        <v>1.00619897</v>
      </c>
      <c r="Q1134" s="13">
        <f t="shared" si="645"/>
        <v>1.2399889360181151</v>
      </c>
      <c r="R1134" s="2">
        <f t="shared" si="649"/>
        <v>1.2425864099999999</v>
      </c>
      <c r="S1134" s="2">
        <f t="shared" si="641"/>
        <v>1.23998893</v>
      </c>
      <c r="T1134" s="2">
        <f t="shared" si="627"/>
        <v>352295.95532060001</v>
      </c>
      <c r="U1134" s="2">
        <f t="shared" si="628"/>
        <v>4026.6162310744576</v>
      </c>
      <c r="V1134" s="2">
        <f t="shared" si="629"/>
        <v>64851.555606362512</v>
      </c>
      <c r="W1134" s="2">
        <f t="shared" si="630"/>
        <v>352990.34961357695</v>
      </c>
      <c r="X1134" s="17">
        <f t="shared" si="631"/>
        <v>0</v>
      </c>
      <c r="Y1134" s="2">
        <f t="shared" si="632"/>
        <v>0</v>
      </c>
      <c r="Z1134" s="72">
        <f t="shared" si="633"/>
        <v>0</v>
      </c>
      <c r="AA1134" s="2">
        <f t="shared" si="634"/>
        <v>0</v>
      </c>
      <c r="AB1134" s="12">
        <f t="shared" si="642"/>
        <v>4.6600000000000003E-2</v>
      </c>
      <c r="AC1134" s="17">
        <f t="shared" si="635"/>
        <v>20</v>
      </c>
      <c r="AD1134" s="17">
        <v>252</v>
      </c>
      <c r="AE1134" s="13">
        <f t="shared" si="646"/>
        <v>1.0036213679999999</v>
      </c>
      <c r="AF1134" s="2">
        <f t="shared" si="647"/>
        <v>1275.79329912</v>
      </c>
      <c r="AG1134" s="2">
        <f t="shared" si="636"/>
        <v>1278.3079563900001</v>
      </c>
      <c r="AH1134" s="3">
        <f t="shared" si="637"/>
        <v>0</v>
      </c>
      <c r="AI1134" s="4" t="str">
        <f t="shared" si="648"/>
        <v>A+J=</v>
      </c>
      <c r="AJ1134" s="11">
        <f t="shared" si="643"/>
        <v>42291</v>
      </c>
      <c r="AK1134" s="11"/>
      <c r="AL1134" s="4"/>
      <c r="AQ1134" s="53"/>
      <c r="AR1134" s="53"/>
      <c r="AX1134" s="1"/>
      <c r="AY1134" s="1"/>
      <c r="AZ1134" s="1"/>
      <c r="BA1134" s="1"/>
      <c r="BB1134" s="1"/>
    </row>
    <row r="1135" spans="1:153" x14ac:dyDescent="0.2">
      <c r="A1135" s="158">
        <f t="shared" si="638"/>
        <v>42291</v>
      </c>
      <c r="B1135" s="2">
        <f t="shared" si="621"/>
        <v>354367.58786403394</v>
      </c>
      <c r="C1135" s="2">
        <f t="shared" si="639"/>
        <v>284112.17777613999</v>
      </c>
      <c r="D1135" s="2">
        <f>SUM(Y1135:Y$1441)</f>
        <v>16778.34153048</v>
      </c>
      <c r="E1135" s="73">
        <f t="shared" si="622"/>
        <v>267333.83624565997</v>
      </c>
      <c r="F1135" s="88">
        <f t="shared" si="650"/>
        <v>4337.1099999999997</v>
      </c>
      <c r="G1135" s="3">
        <f>IF(AND(N1135=1,N1134&gt;1),VLOOKUP(A1134,[1]Plan1!$BK$81:$BM$259,3),G1134)</f>
        <v>4346.6499999999996</v>
      </c>
      <c r="H1135" s="11">
        <f t="shared" si="651"/>
        <v>42200</v>
      </c>
      <c r="I1135" s="11">
        <f t="shared" si="652"/>
        <v>42231</v>
      </c>
      <c r="J1135" s="12">
        <f t="shared" si="623"/>
        <v>2.1996214068815689E-3</v>
      </c>
      <c r="K1135" s="11">
        <f t="shared" si="640"/>
        <v>42324</v>
      </c>
      <c r="L1135" s="11">
        <f t="shared" si="624"/>
        <v>42291</v>
      </c>
      <c r="M1135" s="1">
        <f t="shared" si="644"/>
        <v>21</v>
      </c>
      <c r="N1135" s="1">
        <f t="shared" si="625"/>
        <v>21</v>
      </c>
      <c r="O1135" s="2">
        <f t="shared" si="626"/>
        <v>1.0021996200000001</v>
      </c>
      <c r="P1135" s="13">
        <f t="shared" si="653"/>
        <v>1.00619897</v>
      </c>
      <c r="Q1135" s="13">
        <f t="shared" si="645"/>
        <v>1.2399889360181151</v>
      </c>
      <c r="R1135" s="2">
        <f t="shared" si="649"/>
        <v>1.2427164399999999</v>
      </c>
      <c r="S1135" s="2">
        <f t="shared" si="641"/>
        <v>1.23998893</v>
      </c>
      <c r="T1135" s="2">
        <f t="shared" si="627"/>
        <v>352295.95532060001</v>
      </c>
      <c r="U1135" s="2">
        <f t="shared" si="628"/>
        <v>4026.6162310744576</v>
      </c>
      <c r="V1135" s="2">
        <f t="shared" si="629"/>
        <v>64886.317025089535</v>
      </c>
      <c r="W1135" s="2">
        <f t="shared" si="630"/>
        <v>353025.11103230395</v>
      </c>
      <c r="X1135" s="17">
        <f t="shared" si="631"/>
        <v>37</v>
      </c>
      <c r="Y1135" s="2">
        <f t="shared" si="632"/>
        <v>1496.22848518</v>
      </c>
      <c r="Z1135" s="72">
        <f t="shared" si="633"/>
        <v>5.2663299999999996E-3</v>
      </c>
      <c r="AA1135" s="2">
        <f t="shared" si="634"/>
        <v>1855.30675838</v>
      </c>
      <c r="AB1135" s="12">
        <f t="shared" si="642"/>
        <v>4.6600000000000003E-2</v>
      </c>
      <c r="AC1135" s="17">
        <f t="shared" si="635"/>
        <v>21</v>
      </c>
      <c r="AD1135" s="17">
        <v>252</v>
      </c>
      <c r="AE1135" s="13">
        <f t="shared" si="646"/>
        <v>1.00380278</v>
      </c>
      <c r="AF1135" s="2">
        <f t="shared" si="647"/>
        <v>1339.7040129699999</v>
      </c>
      <c r="AG1135" s="2">
        <f t="shared" si="636"/>
        <v>1342.47683173</v>
      </c>
      <c r="AH1135" s="3">
        <f t="shared" si="637"/>
        <v>3195.0107713500001</v>
      </c>
      <c r="AI1135" s="4" t="str">
        <f t="shared" si="648"/>
        <v>A+J=</v>
      </c>
      <c r="AJ1135" s="11">
        <f t="shared" si="643"/>
        <v>42291</v>
      </c>
      <c r="AK1135" s="11"/>
      <c r="AL1135" s="4"/>
      <c r="AQ1135" s="53"/>
      <c r="AR1135" s="53"/>
      <c r="AX1135" s="1"/>
      <c r="AY1135" s="1"/>
      <c r="AZ1135" s="1"/>
      <c r="BA1135" s="1"/>
      <c r="BB1135" s="1"/>
    </row>
    <row r="1136" spans="1:153" x14ac:dyDescent="0.2">
      <c r="A1136" s="158">
        <f t="shared" si="638"/>
        <v>42292</v>
      </c>
      <c r="B1136" s="2">
        <f t="shared" si="621"/>
        <v>351314.62135198445</v>
      </c>
      <c r="C1136" s="2">
        <f t="shared" si="639"/>
        <v>282615.94929095998</v>
      </c>
      <c r="D1136" s="2">
        <f>SUM(Y1136:Y$1441)</f>
        <v>15282.113045299999</v>
      </c>
      <c r="E1136" s="73">
        <f t="shared" si="622"/>
        <v>267333.83624565997</v>
      </c>
      <c r="F1136" s="88">
        <f t="shared" si="650"/>
        <v>4346.6499999999996</v>
      </c>
      <c r="G1136" s="3">
        <f>IF(AND(N1136=1,N1135&gt;1),VLOOKUP(A1135,[1]Plan1!$BK$81:$BM$259,3),G1135)</f>
        <v>4370.12</v>
      </c>
      <c r="H1136" s="11">
        <f t="shared" si="651"/>
        <v>42231</v>
      </c>
      <c r="I1136" s="11">
        <f t="shared" si="652"/>
        <v>42262</v>
      </c>
      <c r="J1136" s="12">
        <f t="shared" si="623"/>
        <v>5.3995605811372194E-3</v>
      </c>
      <c r="K1136" s="11">
        <f t="shared" si="640"/>
        <v>42324</v>
      </c>
      <c r="L1136" s="11">
        <f t="shared" si="624"/>
        <v>42324</v>
      </c>
      <c r="M1136" s="1">
        <f t="shared" si="644"/>
        <v>22</v>
      </c>
      <c r="N1136" s="1">
        <f t="shared" si="625"/>
        <v>1</v>
      </c>
      <c r="O1136" s="2">
        <f t="shared" si="626"/>
        <v>1.0002447999999999</v>
      </c>
      <c r="P1136" s="13">
        <f t="shared" si="653"/>
        <v>1.0021996200000001</v>
      </c>
      <c r="Q1136" s="13">
        <f t="shared" si="645"/>
        <v>1.2427164404815594</v>
      </c>
      <c r="R1136" s="2">
        <f t="shared" si="649"/>
        <v>1.2430206500000001</v>
      </c>
      <c r="S1136" s="2">
        <f t="shared" si="641"/>
        <v>1.23998893</v>
      </c>
      <c r="T1136" s="2">
        <f t="shared" si="627"/>
        <v>350440.64856223</v>
      </c>
      <c r="U1136" s="2">
        <f t="shared" si="628"/>
        <v>3667.5379578805882</v>
      </c>
      <c r="V1136" s="2">
        <f t="shared" si="629"/>
        <v>64967.642651413866</v>
      </c>
      <c r="W1136" s="2">
        <f t="shared" si="630"/>
        <v>351251.12990025443</v>
      </c>
      <c r="X1136" s="17">
        <f t="shared" si="631"/>
        <v>0</v>
      </c>
      <c r="Y1136" s="2">
        <f t="shared" si="632"/>
        <v>0</v>
      </c>
      <c r="Z1136" s="72">
        <f t="shared" si="633"/>
        <v>0</v>
      </c>
      <c r="AA1136" s="2">
        <f t="shared" si="634"/>
        <v>0</v>
      </c>
      <c r="AB1136" s="12">
        <f t="shared" si="642"/>
        <v>4.6600000000000003E-2</v>
      </c>
      <c r="AC1136" s="17">
        <f t="shared" si="635"/>
        <v>1</v>
      </c>
      <c r="AD1136" s="17">
        <v>252</v>
      </c>
      <c r="AE1136" s="13">
        <f t="shared" si="646"/>
        <v>1.0001807579999999</v>
      </c>
      <c r="AF1136" s="2">
        <f t="shared" si="647"/>
        <v>63.344950750000002</v>
      </c>
      <c r="AG1136" s="2">
        <f t="shared" si="636"/>
        <v>63.491451730000001</v>
      </c>
      <c r="AH1136" s="3">
        <f t="shared" si="637"/>
        <v>0</v>
      </c>
      <c r="AI1136" s="4" t="str">
        <f t="shared" si="648"/>
        <v>A+J=</v>
      </c>
      <c r="AJ1136" s="11">
        <f t="shared" si="643"/>
        <v>42324</v>
      </c>
      <c r="AK1136" s="11"/>
      <c r="AL1136" s="4"/>
      <c r="AQ1136" s="53"/>
      <c r="AR1136" s="53"/>
      <c r="AX1136" s="1"/>
      <c r="AY1136" s="1"/>
      <c r="AZ1136" s="1"/>
      <c r="BA1136" s="1"/>
      <c r="BB1136" s="1"/>
    </row>
    <row r="1137" spans="1:54" x14ac:dyDescent="0.2">
      <c r="A1137" s="158">
        <f t="shared" si="638"/>
        <v>42293</v>
      </c>
      <c r="B1137" s="2">
        <f t="shared" si="621"/>
        <v>351459.50046764559</v>
      </c>
      <c r="C1137" s="2">
        <f t="shared" si="639"/>
        <v>282615.94929095998</v>
      </c>
      <c r="D1137" s="2">
        <f>SUM(Y1137:Y$1441)</f>
        <v>15282.113045299999</v>
      </c>
      <c r="E1137" s="73">
        <f t="shared" si="622"/>
        <v>267333.83624565997</v>
      </c>
      <c r="F1137" s="88">
        <f t="shared" si="650"/>
        <v>4346.6499999999996</v>
      </c>
      <c r="G1137" s="3">
        <f>IF(AND(N1137=1,N1136&gt;1),VLOOKUP(A1136,[1]Plan1!$BK$81:$BM$259,3),G1136)</f>
        <v>4370.12</v>
      </c>
      <c r="H1137" s="11">
        <f t="shared" si="651"/>
        <v>42231</v>
      </c>
      <c r="I1137" s="11">
        <f t="shared" si="652"/>
        <v>42262</v>
      </c>
      <c r="J1137" s="12">
        <f t="shared" si="623"/>
        <v>5.3995605811372194E-3</v>
      </c>
      <c r="K1137" s="11">
        <f t="shared" si="640"/>
        <v>42324</v>
      </c>
      <c r="L1137" s="11">
        <f t="shared" si="624"/>
        <v>42324</v>
      </c>
      <c r="M1137" s="1">
        <f t="shared" si="644"/>
        <v>22</v>
      </c>
      <c r="N1137" s="1">
        <f t="shared" si="625"/>
        <v>2</v>
      </c>
      <c r="O1137" s="2">
        <f t="shared" si="626"/>
        <v>1.0004896599999999</v>
      </c>
      <c r="P1137" s="13">
        <f t="shared" si="653"/>
        <v>1.0021996200000001</v>
      </c>
      <c r="Q1137" s="13">
        <f t="shared" si="645"/>
        <v>1.2427164404815594</v>
      </c>
      <c r="R1137" s="2">
        <f t="shared" si="649"/>
        <v>1.2433249399999999</v>
      </c>
      <c r="S1137" s="2">
        <f t="shared" si="641"/>
        <v>1.23998893</v>
      </c>
      <c r="T1137" s="2">
        <f t="shared" si="627"/>
        <v>350440.64856223</v>
      </c>
      <c r="U1137" s="2">
        <f t="shared" si="628"/>
        <v>3667.5379578805882</v>
      </c>
      <c r="V1137" s="2">
        <f t="shared" si="629"/>
        <v>65048.98966444502</v>
      </c>
      <c r="W1137" s="2">
        <f t="shared" si="630"/>
        <v>351332.47691328556</v>
      </c>
      <c r="X1137" s="17">
        <f t="shared" si="631"/>
        <v>0</v>
      </c>
      <c r="Y1137" s="2">
        <f t="shared" si="632"/>
        <v>0</v>
      </c>
      <c r="Z1137" s="72">
        <f t="shared" si="633"/>
        <v>0</v>
      </c>
      <c r="AA1137" s="2">
        <f t="shared" si="634"/>
        <v>0</v>
      </c>
      <c r="AB1137" s="12">
        <f t="shared" si="642"/>
        <v>4.6600000000000003E-2</v>
      </c>
      <c r="AC1137" s="17">
        <f t="shared" si="635"/>
        <v>2</v>
      </c>
      <c r="AD1137" s="17">
        <v>252</v>
      </c>
      <c r="AE1137" s="13">
        <f t="shared" si="646"/>
        <v>1.0003615480000001</v>
      </c>
      <c r="AF1137" s="2">
        <f t="shared" si="647"/>
        <v>126.70111559999999</v>
      </c>
      <c r="AG1137" s="2">
        <f t="shared" si="636"/>
        <v>127.02355436000001</v>
      </c>
      <c r="AH1137" s="3">
        <f t="shared" si="637"/>
        <v>0</v>
      </c>
      <c r="AI1137" s="4" t="str">
        <f t="shared" si="648"/>
        <v>A+J=</v>
      </c>
      <c r="AJ1137" s="11">
        <f t="shared" si="643"/>
        <v>42324</v>
      </c>
      <c r="AK1137" s="11"/>
      <c r="AL1137" s="4"/>
      <c r="AQ1137" s="53"/>
      <c r="AR1137" s="53"/>
      <c r="AX1137" s="1"/>
      <c r="AY1137" s="1"/>
      <c r="AZ1137" s="1"/>
      <c r="BA1137" s="1"/>
      <c r="BB1137" s="1"/>
    </row>
    <row r="1138" spans="1:54" x14ac:dyDescent="0.2">
      <c r="A1138" s="158">
        <f t="shared" si="638"/>
        <v>42294</v>
      </c>
      <c r="B1138" s="2">
        <f t="shared" si="621"/>
        <v>351604.44466650207</v>
      </c>
      <c r="C1138" s="2">
        <f t="shared" si="639"/>
        <v>282615.94929095998</v>
      </c>
      <c r="D1138" s="2">
        <f>SUM(Y1138:Y$1441)</f>
        <v>15282.113045299999</v>
      </c>
      <c r="E1138" s="73">
        <f t="shared" si="622"/>
        <v>267333.83624565997</v>
      </c>
      <c r="F1138" s="88">
        <f t="shared" si="650"/>
        <v>4346.6499999999996</v>
      </c>
      <c r="G1138" s="3">
        <f>IF(AND(N1138=1,N1137&gt;1),VLOOKUP(A1137,[1]Plan1!$BK$81:$BM$259,3),G1137)</f>
        <v>4370.12</v>
      </c>
      <c r="H1138" s="11">
        <f t="shared" si="651"/>
        <v>42231</v>
      </c>
      <c r="I1138" s="11">
        <f t="shared" si="652"/>
        <v>42262</v>
      </c>
      <c r="J1138" s="12">
        <f t="shared" si="623"/>
        <v>5.3995605811372194E-3</v>
      </c>
      <c r="K1138" s="11">
        <f t="shared" si="640"/>
        <v>42324</v>
      </c>
      <c r="L1138" s="11">
        <f t="shared" si="624"/>
        <v>42324</v>
      </c>
      <c r="M1138" s="1">
        <f t="shared" si="644"/>
        <v>22</v>
      </c>
      <c r="N1138" s="1">
        <f t="shared" si="625"/>
        <v>3</v>
      </c>
      <c r="O1138" s="2">
        <f t="shared" si="626"/>
        <v>1.00073459</v>
      </c>
      <c r="P1138" s="13">
        <f t="shared" si="653"/>
        <v>1.0021996200000001</v>
      </c>
      <c r="Q1138" s="13">
        <f t="shared" si="645"/>
        <v>1.2427164404815594</v>
      </c>
      <c r="R1138" s="2">
        <f t="shared" si="649"/>
        <v>1.2436293199999999</v>
      </c>
      <c r="S1138" s="2">
        <f t="shared" si="641"/>
        <v>1.23998893</v>
      </c>
      <c r="T1138" s="2">
        <f t="shared" si="627"/>
        <v>350440.64856223</v>
      </c>
      <c r="U1138" s="2">
        <f t="shared" si="628"/>
        <v>3667.5379578805882</v>
      </c>
      <c r="V1138" s="2">
        <f t="shared" si="629"/>
        <v>65130.360737521471</v>
      </c>
      <c r="W1138" s="2">
        <f t="shared" si="630"/>
        <v>351413.84798636206</v>
      </c>
      <c r="X1138" s="17">
        <f t="shared" si="631"/>
        <v>0</v>
      </c>
      <c r="Y1138" s="2">
        <f t="shared" si="632"/>
        <v>0</v>
      </c>
      <c r="Z1138" s="72">
        <f t="shared" si="633"/>
        <v>0</v>
      </c>
      <c r="AA1138" s="2">
        <f t="shared" si="634"/>
        <v>0</v>
      </c>
      <c r="AB1138" s="12">
        <f t="shared" si="642"/>
        <v>4.6600000000000003E-2</v>
      </c>
      <c r="AC1138" s="17">
        <f t="shared" si="635"/>
        <v>3</v>
      </c>
      <c r="AD1138" s="17">
        <v>252</v>
      </c>
      <c r="AE1138" s="13">
        <f t="shared" si="646"/>
        <v>1.0005423710000001</v>
      </c>
      <c r="AF1138" s="2">
        <f t="shared" si="647"/>
        <v>190.06884500000001</v>
      </c>
      <c r="AG1138" s="2">
        <f t="shared" si="636"/>
        <v>190.59668013999999</v>
      </c>
      <c r="AH1138" s="3">
        <f t="shared" si="637"/>
        <v>0</v>
      </c>
      <c r="AI1138" s="4" t="str">
        <f t="shared" si="648"/>
        <v>A+J=</v>
      </c>
      <c r="AJ1138" s="11">
        <f t="shared" si="643"/>
        <v>42324</v>
      </c>
      <c r="AK1138" s="11"/>
      <c r="AL1138" s="4"/>
      <c r="AQ1138" s="53"/>
      <c r="AR1138" s="53"/>
      <c r="AX1138" s="1"/>
      <c r="AY1138" s="1"/>
      <c r="AZ1138" s="1"/>
      <c r="BA1138" s="1"/>
      <c r="BB1138" s="1"/>
    </row>
    <row r="1139" spans="1:54" x14ac:dyDescent="0.2">
      <c r="A1139" s="158">
        <f t="shared" si="638"/>
        <v>42295</v>
      </c>
      <c r="B1139" s="2">
        <f t="shared" si="621"/>
        <v>351604.44466650207</v>
      </c>
      <c r="C1139" s="2">
        <f t="shared" si="639"/>
        <v>282615.94929095998</v>
      </c>
      <c r="D1139" s="2">
        <f>SUM(Y1139:Y$1441)</f>
        <v>15282.113045299999</v>
      </c>
      <c r="E1139" s="73">
        <f t="shared" si="622"/>
        <v>267333.83624565997</v>
      </c>
      <c r="F1139" s="88">
        <f t="shared" si="650"/>
        <v>4346.6499999999996</v>
      </c>
      <c r="G1139" s="3">
        <f>IF(AND(N1139=1,N1138&gt;1),VLOOKUP(A1138,[1]Plan1!$BK$81:$BM$259,3),G1138)</f>
        <v>4370.12</v>
      </c>
      <c r="H1139" s="11">
        <f t="shared" si="651"/>
        <v>42231</v>
      </c>
      <c r="I1139" s="11">
        <f t="shared" si="652"/>
        <v>42262</v>
      </c>
      <c r="J1139" s="12">
        <f t="shared" si="623"/>
        <v>5.3995605811372194E-3</v>
      </c>
      <c r="K1139" s="11">
        <f t="shared" si="640"/>
        <v>42324</v>
      </c>
      <c r="L1139" s="11">
        <f t="shared" si="624"/>
        <v>42324</v>
      </c>
      <c r="M1139" s="1">
        <f t="shared" si="644"/>
        <v>22</v>
      </c>
      <c r="N1139" s="1">
        <f t="shared" si="625"/>
        <v>3</v>
      </c>
      <c r="O1139" s="2">
        <f t="shared" si="626"/>
        <v>1.00073459</v>
      </c>
      <c r="P1139" s="13">
        <f t="shared" si="653"/>
        <v>1.0021996200000001</v>
      </c>
      <c r="Q1139" s="13">
        <f t="shared" si="645"/>
        <v>1.2427164404815594</v>
      </c>
      <c r="R1139" s="2">
        <f t="shared" si="649"/>
        <v>1.2436293199999999</v>
      </c>
      <c r="S1139" s="2">
        <f t="shared" si="641"/>
        <v>1.23998893</v>
      </c>
      <c r="T1139" s="2">
        <f t="shared" si="627"/>
        <v>350440.64856223</v>
      </c>
      <c r="U1139" s="2">
        <f t="shared" si="628"/>
        <v>3667.5379578805882</v>
      </c>
      <c r="V1139" s="2">
        <f t="shared" si="629"/>
        <v>65130.360737521471</v>
      </c>
      <c r="W1139" s="2">
        <f t="shared" si="630"/>
        <v>351413.84798636206</v>
      </c>
      <c r="X1139" s="17">
        <f t="shared" si="631"/>
        <v>0</v>
      </c>
      <c r="Y1139" s="2">
        <f t="shared" si="632"/>
        <v>0</v>
      </c>
      <c r="Z1139" s="72">
        <f t="shared" si="633"/>
        <v>0</v>
      </c>
      <c r="AA1139" s="2">
        <f t="shared" si="634"/>
        <v>0</v>
      </c>
      <c r="AB1139" s="12">
        <f t="shared" si="642"/>
        <v>4.6600000000000003E-2</v>
      </c>
      <c r="AC1139" s="17">
        <f t="shared" si="635"/>
        <v>3</v>
      </c>
      <c r="AD1139" s="17">
        <v>252</v>
      </c>
      <c r="AE1139" s="13">
        <f t="shared" si="646"/>
        <v>1.0005423710000001</v>
      </c>
      <c r="AF1139" s="2">
        <f t="shared" si="647"/>
        <v>190.06884500000001</v>
      </c>
      <c r="AG1139" s="2">
        <f t="shared" si="636"/>
        <v>190.59668013999999</v>
      </c>
      <c r="AH1139" s="3">
        <f t="shared" si="637"/>
        <v>0</v>
      </c>
      <c r="AI1139" s="4" t="str">
        <f t="shared" si="648"/>
        <v>A+J=</v>
      </c>
      <c r="AJ1139" s="11">
        <f t="shared" si="643"/>
        <v>42324</v>
      </c>
      <c r="AK1139" s="11"/>
      <c r="AL1139" s="4"/>
      <c r="AQ1139" s="53"/>
      <c r="AR1139" s="53"/>
      <c r="AX1139" s="1"/>
      <c r="AY1139" s="1"/>
      <c r="AZ1139" s="1"/>
      <c r="BA1139" s="1"/>
      <c r="BB1139" s="1"/>
    </row>
    <row r="1140" spans="1:54" x14ac:dyDescent="0.2">
      <c r="A1140" s="158">
        <f t="shared" si="638"/>
        <v>42296</v>
      </c>
      <c r="B1140" s="2">
        <f t="shared" si="621"/>
        <v>351604.44466650207</v>
      </c>
      <c r="C1140" s="2">
        <f t="shared" si="639"/>
        <v>282615.94929095998</v>
      </c>
      <c r="D1140" s="2">
        <f>SUM(Y1140:Y$1441)</f>
        <v>15282.113045299999</v>
      </c>
      <c r="E1140" s="73">
        <f t="shared" si="622"/>
        <v>267333.83624565997</v>
      </c>
      <c r="F1140" s="88">
        <f t="shared" si="650"/>
        <v>4346.6499999999996</v>
      </c>
      <c r="G1140" s="3">
        <f>IF(AND(N1140=1,N1139&gt;1),VLOOKUP(A1139,[1]Plan1!$BK$81:$BM$259,3),G1139)</f>
        <v>4370.12</v>
      </c>
      <c r="H1140" s="11">
        <f t="shared" si="651"/>
        <v>42231</v>
      </c>
      <c r="I1140" s="11">
        <f t="shared" si="652"/>
        <v>42262</v>
      </c>
      <c r="J1140" s="12">
        <f t="shared" si="623"/>
        <v>5.3995605811372194E-3</v>
      </c>
      <c r="K1140" s="11">
        <f t="shared" si="640"/>
        <v>42324</v>
      </c>
      <c r="L1140" s="11">
        <f t="shared" si="624"/>
        <v>42324</v>
      </c>
      <c r="M1140" s="1">
        <f t="shared" si="644"/>
        <v>22</v>
      </c>
      <c r="N1140" s="1">
        <f t="shared" si="625"/>
        <v>3</v>
      </c>
      <c r="O1140" s="2">
        <f t="shared" si="626"/>
        <v>1.00073459</v>
      </c>
      <c r="P1140" s="13">
        <f t="shared" si="653"/>
        <v>1.0021996200000001</v>
      </c>
      <c r="Q1140" s="13">
        <f t="shared" si="645"/>
        <v>1.2427164404815594</v>
      </c>
      <c r="R1140" s="2">
        <f t="shared" si="649"/>
        <v>1.2436293199999999</v>
      </c>
      <c r="S1140" s="2">
        <f t="shared" si="641"/>
        <v>1.23998893</v>
      </c>
      <c r="T1140" s="2">
        <f t="shared" si="627"/>
        <v>350440.64856223</v>
      </c>
      <c r="U1140" s="2">
        <f t="shared" si="628"/>
        <v>3667.5379578805882</v>
      </c>
      <c r="V1140" s="2">
        <f t="shared" si="629"/>
        <v>65130.360737521471</v>
      </c>
      <c r="W1140" s="2">
        <f t="shared" si="630"/>
        <v>351413.84798636206</v>
      </c>
      <c r="X1140" s="17">
        <f t="shared" si="631"/>
        <v>0</v>
      </c>
      <c r="Y1140" s="2">
        <f t="shared" si="632"/>
        <v>0</v>
      </c>
      <c r="Z1140" s="72">
        <f t="shared" si="633"/>
        <v>0</v>
      </c>
      <c r="AA1140" s="2">
        <f t="shared" si="634"/>
        <v>0</v>
      </c>
      <c r="AB1140" s="12">
        <f t="shared" si="642"/>
        <v>4.6600000000000003E-2</v>
      </c>
      <c r="AC1140" s="17">
        <f t="shared" si="635"/>
        <v>3</v>
      </c>
      <c r="AD1140" s="17">
        <v>252</v>
      </c>
      <c r="AE1140" s="13">
        <f t="shared" si="646"/>
        <v>1.0005423710000001</v>
      </c>
      <c r="AF1140" s="2">
        <f t="shared" si="647"/>
        <v>190.06884500000001</v>
      </c>
      <c r="AG1140" s="2">
        <f t="shared" si="636"/>
        <v>190.59668013999999</v>
      </c>
      <c r="AH1140" s="3">
        <f t="shared" si="637"/>
        <v>0</v>
      </c>
      <c r="AI1140" s="4" t="str">
        <f t="shared" si="648"/>
        <v>A+J=</v>
      </c>
      <c r="AJ1140" s="11">
        <f t="shared" si="643"/>
        <v>42324</v>
      </c>
      <c r="AK1140" s="11"/>
      <c r="AL1140" s="4"/>
      <c r="AQ1140" s="53"/>
      <c r="AR1140" s="53"/>
      <c r="AX1140" s="1"/>
      <c r="AY1140" s="1"/>
      <c r="AZ1140" s="1"/>
      <c r="BA1140" s="1"/>
      <c r="BB1140" s="1"/>
    </row>
    <row r="1141" spans="1:54" x14ac:dyDescent="0.2">
      <c r="A1141" s="158">
        <f t="shared" si="638"/>
        <v>42297</v>
      </c>
      <c r="B1141" s="2">
        <f t="shared" si="621"/>
        <v>351749.44594385865</v>
      </c>
      <c r="C1141" s="2">
        <f t="shared" si="639"/>
        <v>282615.94929095998</v>
      </c>
      <c r="D1141" s="2">
        <f>SUM(Y1141:Y$1441)</f>
        <v>15282.113045299999</v>
      </c>
      <c r="E1141" s="73">
        <f t="shared" si="622"/>
        <v>267333.83624565997</v>
      </c>
      <c r="F1141" s="88">
        <f t="shared" si="650"/>
        <v>4346.6499999999996</v>
      </c>
      <c r="G1141" s="3">
        <f>IF(AND(N1141=1,N1140&gt;1),VLOOKUP(A1140,[1]Plan1!$BK$81:$BM$259,3),G1140)</f>
        <v>4370.12</v>
      </c>
      <c r="H1141" s="11">
        <f t="shared" si="651"/>
        <v>42231</v>
      </c>
      <c r="I1141" s="11">
        <f t="shared" si="652"/>
        <v>42262</v>
      </c>
      <c r="J1141" s="12">
        <f t="shared" si="623"/>
        <v>5.3995605811372194E-3</v>
      </c>
      <c r="K1141" s="11">
        <f t="shared" si="640"/>
        <v>42324</v>
      </c>
      <c r="L1141" s="11">
        <f t="shared" si="624"/>
        <v>42324</v>
      </c>
      <c r="M1141" s="1">
        <f t="shared" si="644"/>
        <v>22</v>
      </c>
      <c r="N1141" s="1">
        <f t="shared" si="625"/>
        <v>4</v>
      </c>
      <c r="O1141" s="2">
        <f t="shared" si="626"/>
        <v>1.0009795699999999</v>
      </c>
      <c r="P1141" s="13">
        <f t="shared" si="653"/>
        <v>1.0021996200000001</v>
      </c>
      <c r="Q1141" s="13">
        <f t="shared" si="645"/>
        <v>1.2427164404815594</v>
      </c>
      <c r="R1141" s="2">
        <f t="shared" si="649"/>
        <v>1.24393376</v>
      </c>
      <c r="S1141" s="2">
        <f t="shared" si="641"/>
        <v>1.23998893</v>
      </c>
      <c r="T1141" s="2">
        <f t="shared" si="627"/>
        <v>350440.64856223</v>
      </c>
      <c r="U1141" s="2">
        <f t="shared" si="628"/>
        <v>3667.5379578805882</v>
      </c>
      <c r="V1141" s="2">
        <f t="shared" si="629"/>
        <v>65211.747850628119</v>
      </c>
      <c r="W1141" s="2">
        <f t="shared" si="630"/>
        <v>351495.23509946867</v>
      </c>
      <c r="X1141" s="17">
        <f t="shared" si="631"/>
        <v>0</v>
      </c>
      <c r="Y1141" s="2">
        <f t="shared" si="632"/>
        <v>0</v>
      </c>
      <c r="Z1141" s="72">
        <f t="shared" si="633"/>
        <v>0</v>
      </c>
      <c r="AA1141" s="2">
        <f t="shared" si="634"/>
        <v>0</v>
      </c>
      <c r="AB1141" s="12">
        <f t="shared" si="642"/>
        <v>4.6600000000000003E-2</v>
      </c>
      <c r="AC1141" s="17">
        <f t="shared" si="635"/>
        <v>4</v>
      </c>
      <c r="AD1141" s="17">
        <v>252</v>
      </c>
      <c r="AE1141" s="13">
        <f t="shared" si="646"/>
        <v>1.0007232269999999</v>
      </c>
      <c r="AF1141" s="2">
        <f t="shared" si="647"/>
        <v>253.44813893</v>
      </c>
      <c r="AG1141" s="2">
        <f t="shared" si="636"/>
        <v>254.21084439000001</v>
      </c>
      <c r="AH1141" s="3">
        <f t="shared" si="637"/>
        <v>0</v>
      </c>
      <c r="AI1141" s="4" t="str">
        <f t="shared" si="648"/>
        <v>A+J=</v>
      </c>
      <c r="AJ1141" s="11">
        <f t="shared" si="643"/>
        <v>42324</v>
      </c>
      <c r="AK1141" s="11"/>
      <c r="AL1141" s="4"/>
      <c r="AQ1141" s="53"/>
      <c r="AR1141" s="53"/>
      <c r="AX1141" s="1"/>
      <c r="AY1141" s="1"/>
      <c r="AZ1141" s="1"/>
      <c r="BA1141" s="1"/>
      <c r="BB1141" s="1"/>
    </row>
    <row r="1142" spans="1:54" x14ac:dyDescent="0.2">
      <c r="A1142" s="158">
        <f t="shared" si="638"/>
        <v>42298</v>
      </c>
      <c r="B1142" s="2">
        <f t="shared" si="621"/>
        <v>351894.51199216058</v>
      </c>
      <c r="C1142" s="2">
        <f t="shared" si="639"/>
        <v>282615.94929095998</v>
      </c>
      <c r="D1142" s="2">
        <f>SUM(Y1142:Y$1441)</f>
        <v>15282.113045299999</v>
      </c>
      <c r="E1142" s="73">
        <f t="shared" si="622"/>
        <v>267333.83624565997</v>
      </c>
      <c r="F1142" s="88">
        <f t="shared" si="650"/>
        <v>4346.6499999999996</v>
      </c>
      <c r="G1142" s="3">
        <f>IF(AND(N1142=1,N1141&gt;1),VLOOKUP(A1141,[1]Plan1!$BK$81:$BM$259,3),G1141)</f>
        <v>4370.12</v>
      </c>
      <c r="H1142" s="11">
        <f t="shared" si="651"/>
        <v>42231</v>
      </c>
      <c r="I1142" s="11">
        <f t="shared" si="652"/>
        <v>42262</v>
      </c>
      <c r="J1142" s="12">
        <f t="shared" si="623"/>
        <v>5.3995605811372194E-3</v>
      </c>
      <c r="K1142" s="11">
        <f t="shared" si="640"/>
        <v>42324</v>
      </c>
      <c r="L1142" s="11">
        <f t="shared" si="624"/>
        <v>42324</v>
      </c>
      <c r="M1142" s="1">
        <f t="shared" si="644"/>
        <v>22</v>
      </c>
      <c r="N1142" s="1">
        <f t="shared" si="625"/>
        <v>5</v>
      </c>
      <c r="O1142" s="2">
        <f t="shared" si="626"/>
        <v>1.0012246199999999</v>
      </c>
      <c r="P1142" s="13">
        <f t="shared" si="653"/>
        <v>1.0021996200000001</v>
      </c>
      <c r="Q1142" s="13">
        <f t="shared" si="645"/>
        <v>1.2427164404815594</v>
      </c>
      <c r="R1142" s="2">
        <f t="shared" si="649"/>
        <v>1.24423829</v>
      </c>
      <c r="S1142" s="2">
        <f t="shared" si="641"/>
        <v>1.23998893</v>
      </c>
      <c r="T1142" s="2">
        <f t="shared" si="627"/>
        <v>350440.64856223</v>
      </c>
      <c r="U1142" s="2">
        <f t="shared" si="628"/>
        <v>3667.5379578805882</v>
      </c>
      <c r="V1142" s="2">
        <f t="shared" si="629"/>
        <v>65293.159023780005</v>
      </c>
      <c r="W1142" s="2">
        <f t="shared" si="630"/>
        <v>351576.64627262059</v>
      </c>
      <c r="X1142" s="17">
        <f t="shared" si="631"/>
        <v>0</v>
      </c>
      <c r="Y1142" s="2">
        <f t="shared" si="632"/>
        <v>0</v>
      </c>
      <c r="Z1142" s="72">
        <f t="shared" si="633"/>
        <v>0</v>
      </c>
      <c r="AA1142" s="2">
        <f t="shared" si="634"/>
        <v>0</v>
      </c>
      <c r="AB1142" s="12">
        <f t="shared" si="642"/>
        <v>4.6600000000000003E-2</v>
      </c>
      <c r="AC1142" s="17">
        <f t="shared" si="635"/>
        <v>5</v>
      </c>
      <c r="AD1142" s="17">
        <v>252</v>
      </c>
      <c r="AE1142" s="13">
        <f t="shared" si="646"/>
        <v>1.000904115</v>
      </c>
      <c r="AF1142" s="2">
        <f t="shared" si="647"/>
        <v>316.83864697000001</v>
      </c>
      <c r="AG1142" s="2">
        <f t="shared" si="636"/>
        <v>317.86571953999999</v>
      </c>
      <c r="AH1142" s="3">
        <f t="shared" si="637"/>
        <v>0</v>
      </c>
      <c r="AI1142" s="4" t="str">
        <f t="shared" si="648"/>
        <v>A+J=</v>
      </c>
      <c r="AJ1142" s="11">
        <f t="shared" si="643"/>
        <v>42324</v>
      </c>
      <c r="AK1142" s="11"/>
      <c r="AL1142" s="4"/>
      <c r="AQ1142" s="53"/>
      <c r="AR1142" s="53"/>
      <c r="AX1142" s="1"/>
      <c r="AY1142" s="1"/>
      <c r="AZ1142" s="1"/>
      <c r="BA1142" s="1"/>
      <c r="BB1142" s="1"/>
    </row>
    <row r="1143" spans="1:54" x14ac:dyDescent="0.2">
      <c r="A1143" s="158">
        <f t="shared" si="638"/>
        <v>42299</v>
      </c>
      <c r="B1143" s="2">
        <f t="shared" si="621"/>
        <v>352039.63515522261</v>
      </c>
      <c r="C1143" s="2">
        <f t="shared" si="639"/>
        <v>282615.94929095998</v>
      </c>
      <c r="D1143" s="2">
        <f>SUM(Y1143:Y$1441)</f>
        <v>15282.113045299999</v>
      </c>
      <c r="E1143" s="73">
        <f t="shared" si="622"/>
        <v>267333.83624565997</v>
      </c>
      <c r="F1143" s="88">
        <f t="shared" si="650"/>
        <v>4346.6499999999996</v>
      </c>
      <c r="G1143" s="3">
        <f>IF(AND(N1143=1,N1142&gt;1),VLOOKUP(A1142,[1]Plan1!$BK$81:$BM$259,3),G1142)</f>
        <v>4370.12</v>
      </c>
      <c r="H1143" s="11">
        <f t="shared" si="651"/>
        <v>42231</v>
      </c>
      <c r="I1143" s="11">
        <f t="shared" si="652"/>
        <v>42262</v>
      </c>
      <c r="J1143" s="12">
        <f t="shared" si="623"/>
        <v>5.3995605811372194E-3</v>
      </c>
      <c r="K1143" s="11">
        <f t="shared" si="640"/>
        <v>42324</v>
      </c>
      <c r="L1143" s="11">
        <f t="shared" si="624"/>
        <v>42324</v>
      </c>
      <c r="M1143" s="1">
        <f t="shared" si="644"/>
        <v>22</v>
      </c>
      <c r="N1143" s="1">
        <f t="shared" si="625"/>
        <v>6</v>
      </c>
      <c r="O1143" s="2">
        <f t="shared" si="626"/>
        <v>1.00146972</v>
      </c>
      <c r="P1143" s="13">
        <f t="shared" si="653"/>
        <v>1.0021996200000001</v>
      </c>
      <c r="Q1143" s="13">
        <f t="shared" si="645"/>
        <v>1.2427164404815594</v>
      </c>
      <c r="R1143" s="2">
        <f t="shared" si="649"/>
        <v>1.24454288</v>
      </c>
      <c r="S1143" s="2">
        <f t="shared" si="641"/>
        <v>1.23998893</v>
      </c>
      <c r="T1143" s="2">
        <f t="shared" si="627"/>
        <v>350440.64856223</v>
      </c>
      <c r="U1143" s="2">
        <f t="shared" si="628"/>
        <v>3667.5379578805882</v>
      </c>
      <c r="V1143" s="2">
        <f t="shared" si="629"/>
        <v>65374.586236962081</v>
      </c>
      <c r="W1143" s="2">
        <f t="shared" si="630"/>
        <v>351658.07348580263</v>
      </c>
      <c r="X1143" s="17">
        <f t="shared" si="631"/>
        <v>0</v>
      </c>
      <c r="Y1143" s="2">
        <f t="shared" si="632"/>
        <v>0</v>
      </c>
      <c r="Z1143" s="72">
        <f t="shared" si="633"/>
        <v>0</v>
      </c>
      <c r="AA1143" s="2">
        <f t="shared" si="634"/>
        <v>0</v>
      </c>
      <c r="AB1143" s="12">
        <f t="shared" si="642"/>
        <v>4.6600000000000003E-2</v>
      </c>
      <c r="AC1143" s="17">
        <f t="shared" si="635"/>
        <v>6</v>
      </c>
      <c r="AD1143" s="17">
        <v>252</v>
      </c>
      <c r="AE1143" s="13">
        <f t="shared" si="646"/>
        <v>1.0010850360000001</v>
      </c>
      <c r="AF1143" s="2">
        <f t="shared" si="647"/>
        <v>380.24071954999999</v>
      </c>
      <c r="AG1143" s="2">
        <f t="shared" si="636"/>
        <v>381.56166941999999</v>
      </c>
      <c r="AH1143" s="3">
        <f t="shared" si="637"/>
        <v>0</v>
      </c>
      <c r="AI1143" s="4" t="str">
        <f t="shared" si="648"/>
        <v>A+J=</v>
      </c>
      <c r="AJ1143" s="11">
        <f t="shared" si="643"/>
        <v>42324</v>
      </c>
      <c r="AK1143" s="11"/>
      <c r="AL1143" s="4"/>
      <c r="AQ1143" s="53"/>
      <c r="AR1143" s="53"/>
      <c r="AX1143" s="1"/>
      <c r="AY1143" s="1"/>
      <c r="AZ1143" s="1"/>
      <c r="BA1143" s="1"/>
      <c r="BB1143" s="1"/>
    </row>
    <row r="1144" spans="1:54" x14ac:dyDescent="0.2">
      <c r="A1144" s="158">
        <f t="shared" si="638"/>
        <v>42300</v>
      </c>
      <c r="B1144" s="2">
        <f t="shared" si="621"/>
        <v>352184.82080325164</v>
      </c>
      <c r="C1144" s="2">
        <f t="shared" si="639"/>
        <v>282615.94929095998</v>
      </c>
      <c r="D1144" s="2">
        <f>SUM(Y1144:Y$1441)</f>
        <v>15282.113045299999</v>
      </c>
      <c r="E1144" s="73">
        <f t="shared" si="622"/>
        <v>267333.83624565997</v>
      </c>
      <c r="F1144" s="88">
        <f t="shared" si="650"/>
        <v>4346.6499999999996</v>
      </c>
      <c r="G1144" s="3">
        <f>IF(AND(N1144=1,N1143&gt;1),VLOOKUP(A1143,[1]Plan1!$BK$81:$BM$259,3),G1143)</f>
        <v>4370.12</v>
      </c>
      <c r="H1144" s="11">
        <f t="shared" si="651"/>
        <v>42231</v>
      </c>
      <c r="I1144" s="11">
        <f t="shared" si="652"/>
        <v>42262</v>
      </c>
      <c r="J1144" s="12">
        <f t="shared" si="623"/>
        <v>5.3995605811372194E-3</v>
      </c>
      <c r="K1144" s="11">
        <f t="shared" si="640"/>
        <v>42324</v>
      </c>
      <c r="L1144" s="11">
        <f t="shared" si="624"/>
        <v>42324</v>
      </c>
      <c r="M1144" s="1">
        <f t="shared" si="644"/>
        <v>22</v>
      </c>
      <c r="N1144" s="1">
        <f t="shared" si="625"/>
        <v>7</v>
      </c>
      <c r="O1144" s="2">
        <f t="shared" si="626"/>
        <v>1.00171488</v>
      </c>
      <c r="P1144" s="13">
        <f t="shared" si="653"/>
        <v>1.0021996200000001</v>
      </c>
      <c r="Q1144" s="13">
        <f t="shared" si="645"/>
        <v>1.2427164404815594</v>
      </c>
      <c r="R1144" s="2">
        <f t="shared" si="649"/>
        <v>1.24484755</v>
      </c>
      <c r="S1144" s="2">
        <f t="shared" si="641"/>
        <v>1.23998893</v>
      </c>
      <c r="T1144" s="2">
        <f t="shared" si="627"/>
        <v>350440.64856223</v>
      </c>
      <c r="U1144" s="2">
        <f t="shared" si="628"/>
        <v>3667.5379578805882</v>
      </c>
      <c r="V1144" s="2">
        <f t="shared" si="629"/>
        <v>65456.034836851046</v>
      </c>
      <c r="W1144" s="2">
        <f t="shared" si="630"/>
        <v>351739.52208569163</v>
      </c>
      <c r="X1144" s="17">
        <f t="shared" si="631"/>
        <v>0</v>
      </c>
      <c r="Y1144" s="2">
        <f t="shared" si="632"/>
        <v>0</v>
      </c>
      <c r="Z1144" s="72">
        <f t="shared" si="633"/>
        <v>0</v>
      </c>
      <c r="AA1144" s="2">
        <f t="shared" si="634"/>
        <v>0</v>
      </c>
      <c r="AB1144" s="12">
        <f t="shared" si="642"/>
        <v>4.6600000000000003E-2</v>
      </c>
      <c r="AC1144" s="17">
        <f t="shared" si="635"/>
        <v>7</v>
      </c>
      <c r="AD1144" s="17">
        <v>252</v>
      </c>
      <c r="AE1144" s="13">
        <f t="shared" si="646"/>
        <v>1.0012659900000001</v>
      </c>
      <c r="AF1144" s="2">
        <f t="shared" si="647"/>
        <v>443.65435667000003</v>
      </c>
      <c r="AG1144" s="2">
        <f t="shared" si="636"/>
        <v>445.29871756</v>
      </c>
      <c r="AH1144" s="3">
        <f t="shared" si="637"/>
        <v>0</v>
      </c>
      <c r="AI1144" s="4" t="str">
        <f t="shared" si="648"/>
        <v>A+J=</v>
      </c>
      <c r="AJ1144" s="11">
        <f t="shared" si="643"/>
        <v>42324</v>
      </c>
      <c r="AK1144" s="11"/>
      <c r="AL1144" s="4"/>
      <c r="AQ1144" s="53"/>
      <c r="AR1144" s="53"/>
      <c r="AX1144" s="1"/>
      <c r="AY1144" s="1"/>
      <c r="AZ1144" s="1"/>
      <c r="BA1144" s="1"/>
      <c r="BB1144" s="1"/>
    </row>
    <row r="1145" spans="1:54" x14ac:dyDescent="0.2">
      <c r="A1145" s="158">
        <f t="shared" si="638"/>
        <v>42301</v>
      </c>
      <c r="B1145" s="2">
        <f t="shared" si="621"/>
        <v>352330.06860410748</v>
      </c>
      <c r="C1145" s="2">
        <f t="shared" si="639"/>
        <v>282615.94929095998</v>
      </c>
      <c r="D1145" s="2">
        <f>SUM(Y1145:Y$1441)</f>
        <v>15282.113045299999</v>
      </c>
      <c r="E1145" s="73">
        <f t="shared" si="622"/>
        <v>267333.83624565997</v>
      </c>
      <c r="F1145" s="88">
        <f t="shared" si="650"/>
        <v>4346.6499999999996</v>
      </c>
      <c r="G1145" s="3">
        <f>IF(AND(N1145=1,N1144&gt;1),VLOOKUP(A1144,[1]Plan1!$BK$81:$BM$259,3),G1144)</f>
        <v>4370.12</v>
      </c>
      <c r="H1145" s="11">
        <f t="shared" si="651"/>
        <v>42231</v>
      </c>
      <c r="I1145" s="11">
        <f t="shared" si="652"/>
        <v>42262</v>
      </c>
      <c r="J1145" s="12">
        <f t="shared" si="623"/>
        <v>5.3995605811372194E-3</v>
      </c>
      <c r="K1145" s="11">
        <f t="shared" si="640"/>
        <v>42324</v>
      </c>
      <c r="L1145" s="11">
        <f t="shared" si="624"/>
        <v>42324</v>
      </c>
      <c r="M1145" s="1">
        <f t="shared" si="644"/>
        <v>22</v>
      </c>
      <c r="N1145" s="1">
        <f t="shared" si="625"/>
        <v>8</v>
      </c>
      <c r="O1145" s="2">
        <f t="shared" si="626"/>
        <v>1.00196011</v>
      </c>
      <c r="P1145" s="13">
        <f t="shared" si="653"/>
        <v>1.0021996200000001</v>
      </c>
      <c r="Q1145" s="13">
        <f t="shared" si="645"/>
        <v>1.2427164404815594</v>
      </c>
      <c r="R1145" s="2">
        <f t="shared" si="649"/>
        <v>1.2451523</v>
      </c>
      <c r="S1145" s="2">
        <f t="shared" si="641"/>
        <v>1.23998893</v>
      </c>
      <c r="T1145" s="2">
        <f t="shared" si="627"/>
        <v>350440.64856223</v>
      </c>
      <c r="U1145" s="2">
        <f t="shared" si="628"/>
        <v>3667.5379578805882</v>
      </c>
      <c r="V1145" s="2">
        <f t="shared" si="629"/>
        <v>65537.5048234469</v>
      </c>
      <c r="W1145" s="2">
        <f t="shared" si="630"/>
        <v>351820.99207228748</v>
      </c>
      <c r="X1145" s="17">
        <f t="shared" si="631"/>
        <v>0</v>
      </c>
      <c r="Y1145" s="2">
        <f t="shared" si="632"/>
        <v>0</v>
      </c>
      <c r="Z1145" s="72">
        <f t="shared" si="633"/>
        <v>0</v>
      </c>
      <c r="AA1145" s="2">
        <f t="shared" si="634"/>
        <v>0</v>
      </c>
      <c r="AB1145" s="12">
        <f t="shared" si="642"/>
        <v>4.6600000000000003E-2</v>
      </c>
      <c r="AC1145" s="17">
        <f t="shared" si="635"/>
        <v>8</v>
      </c>
      <c r="AD1145" s="17">
        <v>252</v>
      </c>
      <c r="AE1145" s="13">
        <f t="shared" si="646"/>
        <v>1.001446976</v>
      </c>
      <c r="AF1145" s="2">
        <f t="shared" si="647"/>
        <v>507.07920789000002</v>
      </c>
      <c r="AG1145" s="2">
        <f t="shared" si="636"/>
        <v>509.07653182000001</v>
      </c>
      <c r="AH1145" s="3">
        <f t="shared" si="637"/>
        <v>0</v>
      </c>
      <c r="AI1145" s="4" t="str">
        <f t="shared" si="648"/>
        <v>A+J=</v>
      </c>
      <c r="AJ1145" s="11">
        <f t="shared" si="643"/>
        <v>42324</v>
      </c>
      <c r="AK1145" s="11"/>
      <c r="AL1145" s="4"/>
      <c r="AQ1145" s="53"/>
      <c r="AR1145" s="53"/>
      <c r="AX1145" s="1"/>
      <c r="AY1145" s="1"/>
      <c r="AZ1145" s="1"/>
      <c r="BA1145" s="1"/>
      <c r="BB1145" s="1"/>
    </row>
    <row r="1146" spans="1:54" x14ac:dyDescent="0.2">
      <c r="A1146" s="158">
        <f t="shared" si="638"/>
        <v>42302</v>
      </c>
      <c r="B1146" s="2">
        <f t="shared" si="621"/>
        <v>352330.06860410748</v>
      </c>
      <c r="C1146" s="2">
        <f t="shared" si="639"/>
        <v>282615.94929095998</v>
      </c>
      <c r="D1146" s="2">
        <f>SUM(Y1146:Y$1441)</f>
        <v>15282.113045299999</v>
      </c>
      <c r="E1146" s="73">
        <f t="shared" si="622"/>
        <v>267333.83624565997</v>
      </c>
      <c r="F1146" s="88">
        <f t="shared" si="650"/>
        <v>4346.6499999999996</v>
      </c>
      <c r="G1146" s="3">
        <f>IF(AND(N1146=1,N1145&gt;1),VLOOKUP(A1145,[1]Plan1!$BK$81:$BM$259,3),G1145)</f>
        <v>4370.12</v>
      </c>
      <c r="H1146" s="11">
        <f t="shared" si="651"/>
        <v>42231</v>
      </c>
      <c r="I1146" s="11">
        <f t="shared" si="652"/>
        <v>42262</v>
      </c>
      <c r="J1146" s="12">
        <f t="shared" si="623"/>
        <v>5.3995605811372194E-3</v>
      </c>
      <c r="K1146" s="11">
        <f t="shared" si="640"/>
        <v>42324</v>
      </c>
      <c r="L1146" s="11">
        <f t="shared" si="624"/>
        <v>42324</v>
      </c>
      <c r="M1146" s="1">
        <f t="shared" si="644"/>
        <v>22</v>
      </c>
      <c r="N1146" s="1">
        <f t="shared" si="625"/>
        <v>8</v>
      </c>
      <c r="O1146" s="2">
        <f t="shared" si="626"/>
        <v>1.00196011</v>
      </c>
      <c r="P1146" s="13">
        <f t="shared" si="653"/>
        <v>1.0021996200000001</v>
      </c>
      <c r="Q1146" s="13">
        <f t="shared" si="645"/>
        <v>1.2427164404815594</v>
      </c>
      <c r="R1146" s="2">
        <f t="shared" si="649"/>
        <v>1.2451523</v>
      </c>
      <c r="S1146" s="2">
        <f t="shared" si="641"/>
        <v>1.23998893</v>
      </c>
      <c r="T1146" s="2">
        <f t="shared" si="627"/>
        <v>350440.64856223</v>
      </c>
      <c r="U1146" s="2">
        <f t="shared" si="628"/>
        <v>3667.5379578805882</v>
      </c>
      <c r="V1146" s="2">
        <f t="shared" si="629"/>
        <v>65537.5048234469</v>
      </c>
      <c r="W1146" s="2">
        <f t="shared" si="630"/>
        <v>351820.99207228748</v>
      </c>
      <c r="X1146" s="17">
        <f t="shared" si="631"/>
        <v>0</v>
      </c>
      <c r="Y1146" s="2">
        <f t="shared" si="632"/>
        <v>0</v>
      </c>
      <c r="Z1146" s="72">
        <f t="shared" si="633"/>
        <v>0</v>
      </c>
      <c r="AA1146" s="2">
        <f t="shared" si="634"/>
        <v>0</v>
      </c>
      <c r="AB1146" s="12">
        <f t="shared" si="642"/>
        <v>4.6600000000000003E-2</v>
      </c>
      <c r="AC1146" s="17">
        <f t="shared" si="635"/>
        <v>8</v>
      </c>
      <c r="AD1146" s="17">
        <v>252</v>
      </c>
      <c r="AE1146" s="13">
        <f t="shared" si="646"/>
        <v>1.001446976</v>
      </c>
      <c r="AF1146" s="2">
        <f t="shared" si="647"/>
        <v>507.07920789000002</v>
      </c>
      <c r="AG1146" s="2">
        <f t="shared" si="636"/>
        <v>509.07653182000001</v>
      </c>
      <c r="AH1146" s="3">
        <f t="shared" si="637"/>
        <v>0</v>
      </c>
      <c r="AI1146" s="4" t="str">
        <f t="shared" si="648"/>
        <v>A+J=</v>
      </c>
      <c r="AJ1146" s="11">
        <f t="shared" si="643"/>
        <v>42324</v>
      </c>
      <c r="AK1146" s="11"/>
      <c r="AL1146" s="4"/>
      <c r="AQ1146" s="53"/>
      <c r="AR1146" s="53"/>
      <c r="AX1146" s="1"/>
      <c r="AY1146" s="1"/>
      <c r="AZ1146" s="1"/>
      <c r="BA1146" s="1"/>
      <c r="BB1146" s="1"/>
    </row>
    <row r="1147" spans="1:54" x14ac:dyDescent="0.2">
      <c r="A1147" s="158">
        <f t="shared" si="638"/>
        <v>42303</v>
      </c>
      <c r="B1147" s="2">
        <f t="shared" si="621"/>
        <v>352330.06860410748</v>
      </c>
      <c r="C1147" s="2">
        <f t="shared" si="639"/>
        <v>282615.94929095998</v>
      </c>
      <c r="D1147" s="2">
        <f>SUM(Y1147:Y$1441)</f>
        <v>15282.113045299999</v>
      </c>
      <c r="E1147" s="73">
        <f t="shared" si="622"/>
        <v>267333.83624565997</v>
      </c>
      <c r="F1147" s="88">
        <f t="shared" si="650"/>
        <v>4346.6499999999996</v>
      </c>
      <c r="G1147" s="3">
        <f>IF(AND(N1147=1,N1146&gt;1),VLOOKUP(A1146,[1]Plan1!$BK$81:$BM$259,3),G1146)</f>
        <v>4370.12</v>
      </c>
      <c r="H1147" s="11">
        <f t="shared" si="651"/>
        <v>42231</v>
      </c>
      <c r="I1147" s="11">
        <f t="shared" si="652"/>
        <v>42262</v>
      </c>
      <c r="J1147" s="12">
        <f t="shared" si="623"/>
        <v>5.3995605811372194E-3</v>
      </c>
      <c r="K1147" s="11">
        <f t="shared" si="640"/>
        <v>42324</v>
      </c>
      <c r="L1147" s="11">
        <f t="shared" si="624"/>
        <v>42324</v>
      </c>
      <c r="M1147" s="1">
        <f t="shared" si="644"/>
        <v>22</v>
      </c>
      <c r="N1147" s="1">
        <f t="shared" si="625"/>
        <v>8</v>
      </c>
      <c r="O1147" s="2">
        <f t="shared" si="626"/>
        <v>1.00196011</v>
      </c>
      <c r="P1147" s="13">
        <f t="shared" si="653"/>
        <v>1.0021996200000001</v>
      </c>
      <c r="Q1147" s="13">
        <f t="shared" si="645"/>
        <v>1.2427164404815594</v>
      </c>
      <c r="R1147" s="2">
        <f t="shared" si="649"/>
        <v>1.2451523</v>
      </c>
      <c r="S1147" s="2">
        <f t="shared" si="641"/>
        <v>1.23998893</v>
      </c>
      <c r="T1147" s="2">
        <f t="shared" si="627"/>
        <v>350440.64856223</v>
      </c>
      <c r="U1147" s="2">
        <f t="shared" si="628"/>
        <v>3667.5379578805882</v>
      </c>
      <c r="V1147" s="2">
        <f t="shared" si="629"/>
        <v>65537.5048234469</v>
      </c>
      <c r="W1147" s="2">
        <f t="shared" si="630"/>
        <v>351820.99207228748</v>
      </c>
      <c r="X1147" s="17">
        <f t="shared" si="631"/>
        <v>0</v>
      </c>
      <c r="Y1147" s="2">
        <f t="shared" si="632"/>
        <v>0</v>
      </c>
      <c r="Z1147" s="72">
        <f t="shared" si="633"/>
        <v>0</v>
      </c>
      <c r="AA1147" s="2">
        <f t="shared" si="634"/>
        <v>0</v>
      </c>
      <c r="AB1147" s="12">
        <f t="shared" si="642"/>
        <v>4.6600000000000003E-2</v>
      </c>
      <c r="AC1147" s="17">
        <f t="shared" si="635"/>
        <v>8</v>
      </c>
      <c r="AD1147" s="17">
        <v>252</v>
      </c>
      <c r="AE1147" s="13">
        <f t="shared" si="646"/>
        <v>1.001446976</v>
      </c>
      <c r="AF1147" s="2">
        <f t="shared" si="647"/>
        <v>507.07920789000002</v>
      </c>
      <c r="AG1147" s="2">
        <f t="shared" si="636"/>
        <v>509.07653182000001</v>
      </c>
      <c r="AH1147" s="3">
        <f t="shared" si="637"/>
        <v>0</v>
      </c>
      <c r="AI1147" s="4" t="str">
        <f t="shared" si="648"/>
        <v>A+J=</v>
      </c>
      <c r="AJ1147" s="11">
        <f t="shared" si="643"/>
        <v>42324</v>
      </c>
      <c r="AK1147" s="11"/>
      <c r="AL1147" s="4"/>
      <c r="AQ1147" s="53"/>
      <c r="AR1147" s="53"/>
      <c r="AX1147" s="1"/>
      <c r="AY1147" s="1"/>
      <c r="AZ1147" s="1"/>
      <c r="BA1147" s="1"/>
      <c r="BB1147" s="1"/>
    </row>
    <row r="1148" spans="1:54" x14ac:dyDescent="0.2">
      <c r="A1148" s="158">
        <f t="shared" si="638"/>
        <v>42304</v>
      </c>
      <c r="B1148" s="2">
        <f t="shared" si="621"/>
        <v>352475.37392564351</v>
      </c>
      <c r="C1148" s="2">
        <f t="shared" si="639"/>
        <v>282615.94929095998</v>
      </c>
      <c r="D1148" s="2">
        <f>SUM(Y1148:Y$1441)</f>
        <v>15282.113045299999</v>
      </c>
      <c r="E1148" s="73">
        <f t="shared" si="622"/>
        <v>267333.83624565997</v>
      </c>
      <c r="F1148" s="88">
        <f t="shared" si="650"/>
        <v>4346.6499999999996</v>
      </c>
      <c r="G1148" s="3">
        <f>IF(AND(N1148=1,N1147&gt;1),VLOOKUP(A1147,[1]Plan1!$BK$81:$BM$259,3),G1147)</f>
        <v>4370.12</v>
      </c>
      <c r="H1148" s="11">
        <f t="shared" si="651"/>
        <v>42231</v>
      </c>
      <c r="I1148" s="11">
        <f t="shared" si="652"/>
        <v>42262</v>
      </c>
      <c r="J1148" s="12">
        <f t="shared" si="623"/>
        <v>5.3995605811372194E-3</v>
      </c>
      <c r="K1148" s="11">
        <f t="shared" si="640"/>
        <v>42324</v>
      </c>
      <c r="L1148" s="11">
        <f t="shared" si="624"/>
        <v>42324</v>
      </c>
      <c r="M1148" s="1">
        <f t="shared" si="644"/>
        <v>22</v>
      </c>
      <c r="N1148" s="1">
        <f t="shared" si="625"/>
        <v>9</v>
      </c>
      <c r="O1148" s="2">
        <f t="shared" si="626"/>
        <v>1.0022053900000001</v>
      </c>
      <c r="P1148" s="13">
        <f t="shared" si="653"/>
        <v>1.0021996200000001</v>
      </c>
      <c r="Q1148" s="13">
        <f t="shared" si="645"/>
        <v>1.2427164404815594</v>
      </c>
      <c r="R1148" s="2">
        <f t="shared" si="649"/>
        <v>1.24545711</v>
      </c>
      <c r="S1148" s="2">
        <f t="shared" si="641"/>
        <v>1.23998893</v>
      </c>
      <c r="T1148" s="2">
        <f t="shared" si="627"/>
        <v>350440.64856223</v>
      </c>
      <c r="U1148" s="2">
        <f t="shared" si="628"/>
        <v>3667.5379578805882</v>
      </c>
      <c r="V1148" s="2">
        <f t="shared" si="629"/>
        <v>65618.990850072951</v>
      </c>
      <c r="W1148" s="2">
        <f t="shared" si="630"/>
        <v>351902.4780989135</v>
      </c>
      <c r="X1148" s="17">
        <f t="shared" si="631"/>
        <v>0</v>
      </c>
      <c r="Y1148" s="2">
        <f t="shared" si="632"/>
        <v>0</v>
      </c>
      <c r="Z1148" s="72">
        <f t="shared" si="633"/>
        <v>0</v>
      </c>
      <c r="AA1148" s="2">
        <f t="shared" si="634"/>
        <v>0</v>
      </c>
      <c r="AB1148" s="12">
        <f t="shared" si="642"/>
        <v>4.6600000000000003E-2</v>
      </c>
      <c r="AC1148" s="17">
        <f t="shared" si="635"/>
        <v>9</v>
      </c>
      <c r="AD1148" s="17">
        <v>252</v>
      </c>
      <c r="AE1148" s="13">
        <f t="shared" si="646"/>
        <v>1.0016279960000001</v>
      </c>
      <c r="AF1148" s="2">
        <f t="shared" si="647"/>
        <v>570.51597408999999</v>
      </c>
      <c r="AG1148" s="2">
        <f t="shared" si="636"/>
        <v>572.89582672999995</v>
      </c>
      <c r="AH1148" s="3">
        <f t="shared" si="637"/>
        <v>0</v>
      </c>
      <c r="AI1148" s="4" t="str">
        <f t="shared" si="648"/>
        <v>A+J=</v>
      </c>
      <c r="AJ1148" s="11">
        <f t="shared" si="643"/>
        <v>42324</v>
      </c>
      <c r="AK1148" s="11"/>
      <c r="AL1148" s="4"/>
      <c r="AQ1148" s="53"/>
      <c r="AR1148" s="53"/>
      <c r="AX1148" s="1"/>
      <c r="AY1148" s="1"/>
      <c r="AZ1148" s="1"/>
      <c r="BA1148" s="1"/>
      <c r="BB1148" s="1"/>
    </row>
    <row r="1149" spans="1:54" x14ac:dyDescent="0.2">
      <c r="A1149" s="158">
        <f t="shared" si="638"/>
        <v>42305</v>
      </c>
      <c r="B1149" s="2">
        <f t="shared" si="621"/>
        <v>352620.74411543476</v>
      </c>
      <c r="C1149" s="2">
        <f t="shared" si="639"/>
        <v>282615.94929095998</v>
      </c>
      <c r="D1149" s="2">
        <f>SUM(Y1149:Y$1441)</f>
        <v>15282.113045299999</v>
      </c>
      <c r="E1149" s="73">
        <f t="shared" si="622"/>
        <v>267333.83624565997</v>
      </c>
      <c r="F1149" s="88">
        <f t="shared" si="650"/>
        <v>4346.6499999999996</v>
      </c>
      <c r="G1149" s="3">
        <f>IF(AND(N1149=1,N1148&gt;1),VLOOKUP(A1148,[1]Plan1!$BK$81:$BM$259,3),G1148)</f>
        <v>4370.12</v>
      </c>
      <c r="H1149" s="11">
        <f t="shared" si="651"/>
        <v>42231</v>
      </c>
      <c r="I1149" s="11">
        <f t="shared" si="652"/>
        <v>42262</v>
      </c>
      <c r="J1149" s="12">
        <f t="shared" si="623"/>
        <v>5.3995605811372194E-3</v>
      </c>
      <c r="K1149" s="11">
        <f t="shared" si="640"/>
        <v>42324</v>
      </c>
      <c r="L1149" s="11">
        <f t="shared" si="624"/>
        <v>42324</v>
      </c>
      <c r="M1149" s="1">
        <f t="shared" si="644"/>
        <v>22</v>
      </c>
      <c r="N1149" s="1">
        <f t="shared" si="625"/>
        <v>10</v>
      </c>
      <c r="O1149" s="2">
        <f t="shared" si="626"/>
        <v>1.00245074</v>
      </c>
      <c r="P1149" s="13">
        <f t="shared" si="653"/>
        <v>1.0021996200000001</v>
      </c>
      <c r="Q1149" s="13">
        <f t="shared" si="645"/>
        <v>1.2427164404815594</v>
      </c>
      <c r="R1149" s="2">
        <f t="shared" si="649"/>
        <v>1.24576201</v>
      </c>
      <c r="S1149" s="2">
        <f t="shared" si="641"/>
        <v>1.23998893</v>
      </c>
      <c r="T1149" s="2">
        <f t="shared" si="627"/>
        <v>350440.64856223</v>
      </c>
      <c r="U1149" s="2">
        <f t="shared" si="628"/>
        <v>3667.5379578805882</v>
      </c>
      <c r="V1149" s="2">
        <f t="shared" si="629"/>
        <v>65700.50093674424</v>
      </c>
      <c r="W1149" s="2">
        <f t="shared" si="630"/>
        <v>351983.98818558478</v>
      </c>
      <c r="X1149" s="17">
        <f t="shared" si="631"/>
        <v>0</v>
      </c>
      <c r="Y1149" s="2">
        <f t="shared" si="632"/>
        <v>0</v>
      </c>
      <c r="Z1149" s="72">
        <f t="shared" si="633"/>
        <v>0</v>
      </c>
      <c r="AA1149" s="2">
        <f t="shared" si="634"/>
        <v>0</v>
      </c>
      <c r="AB1149" s="12">
        <f t="shared" si="642"/>
        <v>4.6600000000000003E-2</v>
      </c>
      <c r="AC1149" s="17">
        <f t="shared" si="635"/>
        <v>10</v>
      </c>
      <c r="AD1149" s="17">
        <v>252</v>
      </c>
      <c r="AE1149" s="13">
        <f t="shared" si="646"/>
        <v>1.0018090479999999</v>
      </c>
      <c r="AF1149" s="2">
        <f t="shared" si="647"/>
        <v>633.96395440000003</v>
      </c>
      <c r="AG1149" s="2">
        <f t="shared" si="636"/>
        <v>636.75592985000003</v>
      </c>
      <c r="AH1149" s="3">
        <f t="shared" si="637"/>
        <v>0</v>
      </c>
      <c r="AI1149" s="4" t="str">
        <f t="shared" si="648"/>
        <v>A+J=</v>
      </c>
      <c r="AJ1149" s="11">
        <f t="shared" si="643"/>
        <v>42324</v>
      </c>
      <c r="AK1149" s="11"/>
      <c r="AL1149" s="4"/>
      <c r="AQ1149" s="53"/>
      <c r="AR1149" s="53"/>
      <c r="AX1149" s="1"/>
      <c r="AY1149" s="1"/>
      <c r="AZ1149" s="1"/>
      <c r="BA1149" s="1"/>
      <c r="BB1149" s="1"/>
    </row>
    <row r="1150" spans="1:54" x14ac:dyDescent="0.2">
      <c r="A1150" s="158">
        <f t="shared" si="638"/>
        <v>42306</v>
      </c>
      <c r="B1150" s="2">
        <f t="shared" si="621"/>
        <v>352766.1711584063</v>
      </c>
      <c r="C1150" s="2">
        <f t="shared" si="639"/>
        <v>282615.94929095998</v>
      </c>
      <c r="D1150" s="2">
        <f>SUM(Y1150:Y$1441)</f>
        <v>15282.113045299999</v>
      </c>
      <c r="E1150" s="73">
        <f t="shared" si="622"/>
        <v>267333.83624565997</v>
      </c>
      <c r="F1150" s="88">
        <f t="shared" si="650"/>
        <v>4346.6499999999996</v>
      </c>
      <c r="G1150" s="3">
        <f>IF(AND(N1150=1,N1149&gt;1),VLOOKUP(A1149,[1]Plan1!$BK$81:$BM$259,3),G1149)</f>
        <v>4370.12</v>
      </c>
      <c r="H1150" s="11">
        <f t="shared" si="651"/>
        <v>42231</v>
      </c>
      <c r="I1150" s="11">
        <f t="shared" si="652"/>
        <v>42262</v>
      </c>
      <c r="J1150" s="12">
        <f t="shared" si="623"/>
        <v>5.3995605811372194E-3</v>
      </c>
      <c r="K1150" s="11">
        <f t="shared" si="640"/>
        <v>42324</v>
      </c>
      <c r="L1150" s="11">
        <f t="shared" si="624"/>
        <v>42324</v>
      </c>
      <c r="M1150" s="1">
        <f t="shared" si="644"/>
        <v>22</v>
      </c>
      <c r="N1150" s="1">
        <f t="shared" si="625"/>
        <v>11</v>
      </c>
      <c r="O1150" s="2">
        <f t="shared" si="626"/>
        <v>1.0026961400000001</v>
      </c>
      <c r="P1150" s="13">
        <f t="shared" si="653"/>
        <v>1.0021996200000001</v>
      </c>
      <c r="Q1150" s="13">
        <f t="shared" si="645"/>
        <v>1.2427164404815594</v>
      </c>
      <c r="R1150" s="2">
        <f t="shared" si="649"/>
        <v>1.24606697</v>
      </c>
      <c r="S1150" s="2">
        <f t="shared" si="641"/>
        <v>1.23998893</v>
      </c>
      <c r="T1150" s="2">
        <f t="shared" si="627"/>
        <v>350440.64856223</v>
      </c>
      <c r="U1150" s="2">
        <f t="shared" si="628"/>
        <v>3667.5379578805882</v>
      </c>
      <c r="V1150" s="2">
        <f t="shared" si="629"/>
        <v>65782.027063445727</v>
      </c>
      <c r="W1150" s="2">
        <f t="shared" si="630"/>
        <v>352065.51431228628</v>
      </c>
      <c r="X1150" s="17">
        <f t="shared" si="631"/>
        <v>0</v>
      </c>
      <c r="Y1150" s="2">
        <f t="shared" si="632"/>
        <v>0</v>
      </c>
      <c r="Z1150" s="72">
        <f t="shared" si="633"/>
        <v>0</v>
      </c>
      <c r="AA1150" s="2">
        <f t="shared" si="634"/>
        <v>0</v>
      </c>
      <c r="AB1150" s="12">
        <f t="shared" si="642"/>
        <v>4.6600000000000003E-2</v>
      </c>
      <c r="AC1150" s="17">
        <f t="shared" si="635"/>
        <v>11</v>
      </c>
      <c r="AD1150" s="17">
        <v>252</v>
      </c>
      <c r="AE1150" s="13">
        <f t="shared" si="646"/>
        <v>1.001990132</v>
      </c>
      <c r="AF1150" s="2">
        <f t="shared" si="647"/>
        <v>697.42314880000004</v>
      </c>
      <c r="AG1150" s="2">
        <f t="shared" si="636"/>
        <v>700.65684611999995</v>
      </c>
      <c r="AH1150" s="3">
        <f t="shared" si="637"/>
        <v>0</v>
      </c>
      <c r="AI1150" s="4" t="str">
        <f t="shared" si="648"/>
        <v>A+J=</v>
      </c>
      <c r="AJ1150" s="11">
        <f t="shared" si="643"/>
        <v>42324</v>
      </c>
      <c r="AK1150" s="11"/>
      <c r="AL1150" s="4"/>
      <c r="AQ1150" s="53"/>
      <c r="AR1150" s="53"/>
      <c r="AX1150" s="1"/>
      <c r="AY1150" s="1"/>
      <c r="AZ1150" s="1"/>
      <c r="BA1150" s="1"/>
      <c r="BB1150" s="1"/>
    </row>
    <row r="1151" spans="1:54" x14ac:dyDescent="0.2">
      <c r="A1151" s="158">
        <f t="shared" si="638"/>
        <v>42307</v>
      </c>
      <c r="B1151" s="2">
        <f t="shared" si="621"/>
        <v>352911.66381282301</v>
      </c>
      <c r="C1151" s="2">
        <f t="shared" si="639"/>
        <v>282615.94929095998</v>
      </c>
      <c r="D1151" s="2">
        <f>SUM(Y1151:Y$1441)</f>
        <v>15282.113045299999</v>
      </c>
      <c r="E1151" s="73">
        <f t="shared" si="622"/>
        <v>267333.83624565997</v>
      </c>
      <c r="F1151" s="88">
        <f t="shared" si="650"/>
        <v>4346.6499999999996</v>
      </c>
      <c r="G1151" s="3">
        <f>IF(AND(N1151=1,N1150&gt;1),VLOOKUP(A1150,[1]Plan1!$BK$81:$BM$259,3),G1150)</f>
        <v>4370.12</v>
      </c>
      <c r="H1151" s="11">
        <f t="shared" si="651"/>
        <v>42231</v>
      </c>
      <c r="I1151" s="11">
        <f t="shared" si="652"/>
        <v>42262</v>
      </c>
      <c r="J1151" s="12">
        <f t="shared" si="623"/>
        <v>5.3995605811372194E-3</v>
      </c>
      <c r="K1151" s="11">
        <f t="shared" si="640"/>
        <v>42324</v>
      </c>
      <c r="L1151" s="11">
        <f t="shared" si="624"/>
        <v>42324</v>
      </c>
      <c r="M1151" s="1">
        <f t="shared" si="644"/>
        <v>22</v>
      </c>
      <c r="N1151" s="1">
        <f t="shared" si="625"/>
        <v>12</v>
      </c>
      <c r="O1151" s="2">
        <f t="shared" si="626"/>
        <v>1.0029416099999999</v>
      </c>
      <c r="P1151" s="13">
        <f t="shared" si="653"/>
        <v>1.0021996200000001</v>
      </c>
      <c r="Q1151" s="13">
        <f t="shared" si="645"/>
        <v>1.2427164404815594</v>
      </c>
      <c r="R1151" s="2">
        <f t="shared" si="649"/>
        <v>1.2463720199999999</v>
      </c>
      <c r="S1151" s="2">
        <f t="shared" si="641"/>
        <v>1.23998893</v>
      </c>
      <c r="T1151" s="2">
        <f t="shared" si="627"/>
        <v>350440.64856223</v>
      </c>
      <c r="U1151" s="2">
        <f t="shared" si="628"/>
        <v>3667.5379578805882</v>
      </c>
      <c r="V1151" s="2">
        <f t="shared" si="629"/>
        <v>65863.577250192437</v>
      </c>
      <c r="W1151" s="2">
        <f t="shared" si="630"/>
        <v>352147.06449903303</v>
      </c>
      <c r="X1151" s="17">
        <f t="shared" si="631"/>
        <v>0</v>
      </c>
      <c r="Y1151" s="2">
        <f t="shared" si="632"/>
        <v>0</v>
      </c>
      <c r="Z1151" s="72">
        <f t="shared" si="633"/>
        <v>0</v>
      </c>
      <c r="AA1151" s="2">
        <f t="shared" si="634"/>
        <v>0</v>
      </c>
      <c r="AB1151" s="12">
        <f t="shared" si="642"/>
        <v>4.6600000000000003E-2</v>
      </c>
      <c r="AC1151" s="17">
        <f t="shared" si="635"/>
        <v>12</v>
      </c>
      <c r="AD1151" s="17">
        <v>252</v>
      </c>
      <c r="AE1151" s="13">
        <f t="shared" si="646"/>
        <v>1.00217125</v>
      </c>
      <c r="AF1151" s="2">
        <f t="shared" si="647"/>
        <v>760.89425818999996</v>
      </c>
      <c r="AG1151" s="2">
        <f t="shared" si="636"/>
        <v>764.59931379</v>
      </c>
      <c r="AH1151" s="3">
        <f t="shared" si="637"/>
        <v>0</v>
      </c>
      <c r="AI1151" s="4" t="str">
        <f t="shared" si="648"/>
        <v>A+J=</v>
      </c>
      <c r="AJ1151" s="11">
        <f t="shared" si="643"/>
        <v>42324</v>
      </c>
      <c r="AK1151" s="11"/>
      <c r="AL1151" s="4"/>
      <c r="AQ1151" s="53"/>
      <c r="AR1151" s="53"/>
      <c r="AX1151" s="1"/>
      <c r="AY1151" s="1"/>
      <c r="AZ1151" s="1"/>
      <c r="BA1151" s="1"/>
      <c r="BB1151" s="1"/>
    </row>
    <row r="1152" spans="1:54" x14ac:dyDescent="0.2">
      <c r="A1152" s="158">
        <f t="shared" si="638"/>
        <v>42308</v>
      </c>
      <c r="B1152" s="2">
        <f t="shared" si="621"/>
        <v>353057.21335671993</v>
      </c>
      <c r="C1152" s="2">
        <f t="shared" si="639"/>
        <v>282615.94929095998</v>
      </c>
      <c r="D1152" s="2">
        <f>SUM(Y1152:Y$1441)</f>
        <v>15282.113045299999</v>
      </c>
      <c r="E1152" s="73">
        <f t="shared" si="622"/>
        <v>267333.83624565997</v>
      </c>
      <c r="F1152" s="88">
        <f t="shared" si="650"/>
        <v>4346.6499999999996</v>
      </c>
      <c r="G1152" s="3">
        <f>IF(AND(N1152=1,N1151&gt;1),VLOOKUP(A1151,[1]Plan1!$BK$81:$BM$259,3),G1151)</f>
        <v>4370.12</v>
      </c>
      <c r="H1152" s="11">
        <f t="shared" si="651"/>
        <v>42231</v>
      </c>
      <c r="I1152" s="11">
        <f t="shared" si="652"/>
        <v>42262</v>
      </c>
      <c r="J1152" s="12">
        <f t="shared" si="623"/>
        <v>5.3995605811372194E-3</v>
      </c>
      <c r="K1152" s="11">
        <f t="shared" si="640"/>
        <v>42324</v>
      </c>
      <c r="L1152" s="11">
        <f t="shared" si="624"/>
        <v>42324</v>
      </c>
      <c r="M1152" s="1">
        <f t="shared" si="644"/>
        <v>22</v>
      </c>
      <c r="N1152" s="1">
        <f t="shared" si="625"/>
        <v>13</v>
      </c>
      <c r="O1152" s="2">
        <f t="shared" si="626"/>
        <v>1.0031871299999999</v>
      </c>
      <c r="P1152" s="13">
        <f t="shared" si="653"/>
        <v>1.0021996200000001</v>
      </c>
      <c r="Q1152" s="13">
        <f t="shared" si="645"/>
        <v>1.2427164404815594</v>
      </c>
      <c r="R1152" s="2">
        <f t="shared" si="649"/>
        <v>1.2466771299999999</v>
      </c>
      <c r="S1152" s="2">
        <f t="shared" si="641"/>
        <v>1.23998893</v>
      </c>
      <c r="T1152" s="2">
        <f t="shared" si="627"/>
        <v>350440.64856223</v>
      </c>
      <c r="U1152" s="2">
        <f t="shared" si="628"/>
        <v>3667.5379578805882</v>
      </c>
      <c r="V1152" s="2">
        <f t="shared" si="629"/>
        <v>65945.143476969359</v>
      </c>
      <c r="W1152" s="2">
        <f t="shared" si="630"/>
        <v>352228.63072580996</v>
      </c>
      <c r="X1152" s="17">
        <f t="shared" si="631"/>
        <v>0</v>
      </c>
      <c r="Y1152" s="2">
        <f t="shared" si="632"/>
        <v>0</v>
      </c>
      <c r="Z1152" s="72">
        <f t="shared" si="633"/>
        <v>0</v>
      </c>
      <c r="AA1152" s="2">
        <f t="shared" si="634"/>
        <v>0</v>
      </c>
      <c r="AB1152" s="12">
        <f t="shared" si="642"/>
        <v>4.6600000000000003E-2</v>
      </c>
      <c r="AC1152" s="17">
        <f t="shared" si="635"/>
        <v>13</v>
      </c>
      <c r="AD1152" s="17">
        <v>252</v>
      </c>
      <c r="AE1152" s="13">
        <f t="shared" si="646"/>
        <v>1.0023523999999999</v>
      </c>
      <c r="AF1152" s="2">
        <f t="shared" si="647"/>
        <v>824.37658166999995</v>
      </c>
      <c r="AG1152" s="2">
        <f t="shared" si="636"/>
        <v>828.58263091000003</v>
      </c>
      <c r="AH1152" s="3">
        <f t="shared" si="637"/>
        <v>0</v>
      </c>
      <c r="AI1152" s="4" t="str">
        <f t="shared" si="648"/>
        <v>A+J=</v>
      </c>
      <c r="AJ1152" s="11">
        <f t="shared" si="643"/>
        <v>42324</v>
      </c>
      <c r="AK1152" s="11"/>
      <c r="AL1152" s="4"/>
      <c r="AQ1152" s="53"/>
      <c r="AR1152" s="53"/>
      <c r="AX1152" s="1"/>
      <c r="AY1152" s="1"/>
      <c r="AZ1152" s="1"/>
      <c r="BA1152" s="1"/>
      <c r="BB1152" s="1"/>
    </row>
    <row r="1153" spans="1:153" x14ac:dyDescent="0.2">
      <c r="A1153" s="158">
        <f t="shared" si="638"/>
        <v>42309</v>
      </c>
      <c r="B1153" s="2">
        <f t="shared" si="621"/>
        <v>353057.21335671993</v>
      </c>
      <c r="C1153" s="2">
        <f t="shared" si="639"/>
        <v>282615.94929095998</v>
      </c>
      <c r="D1153" s="2">
        <f>SUM(Y1153:Y$1441)</f>
        <v>15282.113045299999</v>
      </c>
      <c r="E1153" s="73">
        <f t="shared" si="622"/>
        <v>267333.83624565997</v>
      </c>
      <c r="F1153" s="88">
        <f t="shared" si="650"/>
        <v>4346.6499999999996</v>
      </c>
      <c r="G1153" s="3">
        <f>IF(AND(N1153=1,N1152&gt;1),VLOOKUP(A1152,[1]Plan1!$BK$81:$BM$259,3),G1152)</f>
        <v>4370.12</v>
      </c>
      <c r="H1153" s="11">
        <f t="shared" si="651"/>
        <v>42231</v>
      </c>
      <c r="I1153" s="11">
        <f t="shared" si="652"/>
        <v>42262</v>
      </c>
      <c r="J1153" s="12">
        <f t="shared" si="623"/>
        <v>5.3995605811372194E-3</v>
      </c>
      <c r="K1153" s="11">
        <f t="shared" si="640"/>
        <v>42324</v>
      </c>
      <c r="L1153" s="11">
        <f t="shared" si="624"/>
        <v>42324</v>
      </c>
      <c r="M1153" s="1">
        <f t="shared" si="644"/>
        <v>22</v>
      </c>
      <c r="N1153" s="1">
        <f t="shared" si="625"/>
        <v>13</v>
      </c>
      <c r="O1153" s="2">
        <f t="shared" si="626"/>
        <v>1.0031871299999999</v>
      </c>
      <c r="P1153" s="13">
        <f t="shared" si="653"/>
        <v>1.0021996200000001</v>
      </c>
      <c r="Q1153" s="13">
        <f t="shared" si="645"/>
        <v>1.2427164404815594</v>
      </c>
      <c r="R1153" s="2">
        <f t="shared" si="649"/>
        <v>1.2466771299999999</v>
      </c>
      <c r="S1153" s="2">
        <f t="shared" si="641"/>
        <v>1.23998893</v>
      </c>
      <c r="T1153" s="2">
        <f t="shared" si="627"/>
        <v>350440.64856223</v>
      </c>
      <c r="U1153" s="2">
        <f t="shared" si="628"/>
        <v>3667.5379578805882</v>
      </c>
      <c r="V1153" s="2">
        <f t="shared" si="629"/>
        <v>65945.143476969359</v>
      </c>
      <c r="W1153" s="2">
        <f t="shared" si="630"/>
        <v>352228.63072580996</v>
      </c>
      <c r="X1153" s="17">
        <f t="shared" si="631"/>
        <v>0</v>
      </c>
      <c r="Y1153" s="2">
        <f t="shared" si="632"/>
        <v>0</v>
      </c>
      <c r="Z1153" s="72">
        <f t="shared" si="633"/>
        <v>0</v>
      </c>
      <c r="AA1153" s="2">
        <f t="shared" si="634"/>
        <v>0</v>
      </c>
      <c r="AB1153" s="12">
        <f t="shared" si="642"/>
        <v>4.6600000000000003E-2</v>
      </c>
      <c r="AC1153" s="17">
        <f t="shared" si="635"/>
        <v>13</v>
      </c>
      <c r="AD1153" s="17">
        <v>252</v>
      </c>
      <c r="AE1153" s="13">
        <f t="shared" si="646"/>
        <v>1.0023523999999999</v>
      </c>
      <c r="AF1153" s="2">
        <f t="shared" si="647"/>
        <v>824.37658166999995</v>
      </c>
      <c r="AG1153" s="2">
        <f t="shared" si="636"/>
        <v>828.58263091000003</v>
      </c>
      <c r="AH1153" s="3">
        <f t="shared" si="637"/>
        <v>0</v>
      </c>
      <c r="AI1153" s="4" t="str">
        <f t="shared" si="648"/>
        <v>A+J=</v>
      </c>
      <c r="AJ1153" s="11">
        <f t="shared" si="643"/>
        <v>42324</v>
      </c>
      <c r="AK1153" s="11"/>
      <c r="AL1153" s="4"/>
      <c r="AQ1153" s="53"/>
      <c r="AR1153" s="53"/>
      <c r="AX1153" s="1"/>
      <c r="AY1153" s="1"/>
      <c r="AZ1153" s="1"/>
      <c r="BA1153" s="1"/>
      <c r="BB1153" s="1"/>
    </row>
    <row r="1154" spans="1:153" x14ac:dyDescent="0.2">
      <c r="A1154" s="158">
        <f t="shared" si="638"/>
        <v>42310</v>
      </c>
      <c r="B1154" s="2">
        <f t="shared" si="621"/>
        <v>353057.21335671993</v>
      </c>
      <c r="C1154" s="2">
        <f t="shared" si="639"/>
        <v>282615.94929095998</v>
      </c>
      <c r="D1154" s="2">
        <f>SUM(Y1154:Y$1441)</f>
        <v>15282.113045299999</v>
      </c>
      <c r="E1154" s="73">
        <f t="shared" si="622"/>
        <v>267333.83624565997</v>
      </c>
      <c r="F1154" s="88">
        <f t="shared" si="650"/>
        <v>4346.6499999999996</v>
      </c>
      <c r="G1154" s="3">
        <f>IF(AND(N1154=1,N1153&gt;1),VLOOKUP(A1153,[1]Plan1!$BK$81:$BM$259,3),G1153)</f>
        <v>4370.12</v>
      </c>
      <c r="H1154" s="11">
        <f t="shared" si="651"/>
        <v>42231</v>
      </c>
      <c r="I1154" s="11">
        <f t="shared" si="652"/>
        <v>42262</v>
      </c>
      <c r="J1154" s="12">
        <f t="shared" si="623"/>
        <v>5.3995605811372194E-3</v>
      </c>
      <c r="K1154" s="11">
        <f t="shared" si="640"/>
        <v>42324</v>
      </c>
      <c r="L1154" s="11">
        <f t="shared" si="624"/>
        <v>42324</v>
      </c>
      <c r="M1154" s="1">
        <f t="shared" si="644"/>
        <v>22</v>
      </c>
      <c r="N1154" s="1">
        <f t="shared" si="625"/>
        <v>13</v>
      </c>
      <c r="O1154" s="2">
        <f t="shared" si="626"/>
        <v>1.0031871299999999</v>
      </c>
      <c r="P1154" s="13">
        <f t="shared" si="653"/>
        <v>1.0021996200000001</v>
      </c>
      <c r="Q1154" s="13">
        <f t="shared" si="645"/>
        <v>1.2427164404815594</v>
      </c>
      <c r="R1154" s="2">
        <f t="shared" si="649"/>
        <v>1.2466771299999999</v>
      </c>
      <c r="S1154" s="2">
        <f t="shared" si="641"/>
        <v>1.23998893</v>
      </c>
      <c r="T1154" s="2">
        <f t="shared" si="627"/>
        <v>350440.64856223</v>
      </c>
      <c r="U1154" s="2">
        <f t="shared" si="628"/>
        <v>3667.5379578805882</v>
      </c>
      <c r="V1154" s="2">
        <f t="shared" si="629"/>
        <v>65945.143476969359</v>
      </c>
      <c r="W1154" s="2">
        <f t="shared" si="630"/>
        <v>352228.63072580996</v>
      </c>
      <c r="X1154" s="17">
        <f t="shared" si="631"/>
        <v>0</v>
      </c>
      <c r="Y1154" s="2">
        <f t="shared" si="632"/>
        <v>0</v>
      </c>
      <c r="Z1154" s="72">
        <f t="shared" si="633"/>
        <v>0</v>
      </c>
      <c r="AA1154" s="2">
        <f t="shared" si="634"/>
        <v>0</v>
      </c>
      <c r="AB1154" s="12">
        <f t="shared" si="642"/>
        <v>4.6600000000000003E-2</v>
      </c>
      <c r="AC1154" s="17">
        <f t="shared" si="635"/>
        <v>13</v>
      </c>
      <c r="AD1154" s="17">
        <v>252</v>
      </c>
      <c r="AE1154" s="13">
        <f t="shared" si="646"/>
        <v>1.0023523999999999</v>
      </c>
      <c r="AF1154" s="2">
        <f t="shared" si="647"/>
        <v>824.37658166999995</v>
      </c>
      <c r="AG1154" s="2">
        <f t="shared" si="636"/>
        <v>828.58263091000003</v>
      </c>
      <c r="AH1154" s="3">
        <f t="shared" si="637"/>
        <v>0</v>
      </c>
      <c r="AI1154" s="4" t="str">
        <f t="shared" si="648"/>
        <v>A+J=</v>
      </c>
      <c r="AJ1154" s="11">
        <f t="shared" si="643"/>
        <v>42324</v>
      </c>
      <c r="AK1154" s="11"/>
      <c r="AL1154" s="4"/>
      <c r="AQ1154" s="53"/>
      <c r="AR1154" s="53"/>
      <c r="AX1154" s="1"/>
      <c r="AY1154" s="1"/>
      <c r="AZ1154" s="1"/>
      <c r="BA1154" s="1"/>
      <c r="BB1154" s="1"/>
    </row>
    <row r="1155" spans="1:153" x14ac:dyDescent="0.2">
      <c r="A1155" s="158">
        <f t="shared" si="638"/>
        <v>42311</v>
      </c>
      <c r="B1155" s="2">
        <f t="shared" si="621"/>
        <v>353057.21335671993</v>
      </c>
      <c r="C1155" s="2">
        <f t="shared" si="639"/>
        <v>282615.94929095998</v>
      </c>
      <c r="D1155" s="2">
        <f>SUM(Y1155:Y$1441)</f>
        <v>15282.113045299999</v>
      </c>
      <c r="E1155" s="73">
        <f t="shared" si="622"/>
        <v>267333.83624565997</v>
      </c>
      <c r="F1155" s="88">
        <f t="shared" si="650"/>
        <v>4346.6499999999996</v>
      </c>
      <c r="G1155" s="3">
        <f>IF(AND(N1155=1,N1154&gt;1),VLOOKUP(A1154,[1]Plan1!$BK$81:$BM$259,3),G1154)</f>
        <v>4370.12</v>
      </c>
      <c r="H1155" s="11">
        <f t="shared" si="651"/>
        <v>42231</v>
      </c>
      <c r="I1155" s="11">
        <f t="shared" si="652"/>
        <v>42262</v>
      </c>
      <c r="J1155" s="12">
        <f t="shared" si="623"/>
        <v>5.3995605811372194E-3</v>
      </c>
      <c r="K1155" s="11">
        <f t="shared" si="640"/>
        <v>42324</v>
      </c>
      <c r="L1155" s="11">
        <f t="shared" si="624"/>
        <v>42324</v>
      </c>
      <c r="M1155" s="1">
        <f t="shared" si="644"/>
        <v>22</v>
      </c>
      <c r="N1155" s="1">
        <f t="shared" si="625"/>
        <v>13</v>
      </c>
      <c r="O1155" s="2">
        <f t="shared" si="626"/>
        <v>1.0031871299999999</v>
      </c>
      <c r="P1155" s="13">
        <f t="shared" si="653"/>
        <v>1.0021996200000001</v>
      </c>
      <c r="Q1155" s="13">
        <f t="shared" si="645"/>
        <v>1.2427164404815594</v>
      </c>
      <c r="R1155" s="2">
        <f t="shared" si="649"/>
        <v>1.2466771299999999</v>
      </c>
      <c r="S1155" s="2">
        <f t="shared" si="641"/>
        <v>1.23998893</v>
      </c>
      <c r="T1155" s="2">
        <f t="shared" si="627"/>
        <v>350440.64856223</v>
      </c>
      <c r="U1155" s="2">
        <f t="shared" si="628"/>
        <v>3667.5379578805882</v>
      </c>
      <c r="V1155" s="2">
        <f t="shared" si="629"/>
        <v>65945.143476969359</v>
      </c>
      <c r="W1155" s="2">
        <f t="shared" si="630"/>
        <v>352228.63072580996</v>
      </c>
      <c r="X1155" s="17">
        <f t="shared" si="631"/>
        <v>0</v>
      </c>
      <c r="Y1155" s="2">
        <f t="shared" si="632"/>
        <v>0</v>
      </c>
      <c r="Z1155" s="72">
        <f t="shared" si="633"/>
        <v>0</v>
      </c>
      <c r="AA1155" s="2">
        <f t="shared" si="634"/>
        <v>0</v>
      </c>
      <c r="AB1155" s="12">
        <f t="shared" si="642"/>
        <v>4.6600000000000003E-2</v>
      </c>
      <c r="AC1155" s="17">
        <f t="shared" si="635"/>
        <v>13</v>
      </c>
      <c r="AD1155" s="17">
        <v>252</v>
      </c>
      <c r="AE1155" s="13">
        <f t="shared" si="646"/>
        <v>1.0023523999999999</v>
      </c>
      <c r="AF1155" s="2">
        <f t="shared" si="647"/>
        <v>824.37658166999995</v>
      </c>
      <c r="AG1155" s="2">
        <f t="shared" si="636"/>
        <v>828.58263091000003</v>
      </c>
      <c r="AH1155" s="3">
        <f t="shared" si="637"/>
        <v>0</v>
      </c>
      <c r="AI1155" s="4" t="str">
        <f t="shared" si="648"/>
        <v>A+J=</v>
      </c>
      <c r="AJ1155" s="11">
        <f t="shared" si="643"/>
        <v>42324</v>
      </c>
      <c r="AK1155" s="11"/>
      <c r="AL1155" s="4"/>
      <c r="AQ1155" s="53"/>
      <c r="AR1155" s="53"/>
      <c r="AX1155" s="1"/>
      <c r="AY1155" s="1"/>
      <c r="AZ1155" s="1"/>
      <c r="BA1155" s="1"/>
      <c r="BB1155" s="1"/>
    </row>
    <row r="1156" spans="1:153" x14ac:dyDescent="0.2">
      <c r="A1156" s="158">
        <f t="shared" si="638"/>
        <v>42312</v>
      </c>
      <c r="B1156" s="2">
        <f t="shared" si="621"/>
        <v>353202.82551920379</v>
      </c>
      <c r="C1156" s="2">
        <f t="shared" si="639"/>
        <v>282615.94929095998</v>
      </c>
      <c r="D1156" s="2">
        <f>SUM(Y1156:Y$1441)</f>
        <v>15282.113045299999</v>
      </c>
      <c r="E1156" s="73">
        <f t="shared" si="622"/>
        <v>267333.83624565997</v>
      </c>
      <c r="F1156" s="88">
        <f t="shared" si="650"/>
        <v>4346.6499999999996</v>
      </c>
      <c r="G1156" s="3">
        <f>IF(AND(N1156=1,N1155&gt;1),VLOOKUP(A1155,[1]Plan1!$BK$81:$BM$259,3),G1155)</f>
        <v>4370.12</v>
      </c>
      <c r="H1156" s="11">
        <f t="shared" si="651"/>
        <v>42231</v>
      </c>
      <c r="I1156" s="11">
        <f t="shared" si="652"/>
        <v>42262</v>
      </c>
      <c r="J1156" s="12">
        <f t="shared" si="623"/>
        <v>5.3995605811372194E-3</v>
      </c>
      <c r="K1156" s="11">
        <f t="shared" si="640"/>
        <v>42324</v>
      </c>
      <c r="L1156" s="11">
        <f t="shared" si="624"/>
        <v>42324</v>
      </c>
      <c r="M1156" s="1">
        <f t="shared" si="644"/>
        <v>22</v>
      </c>
      <c r="N1156" s="1">
        <f t="shared" si="625"/>
        <v>14</v>
      </c>
      <c r="O1156" s="2">
        <f t="shared" si="626"/>
        <v>1.00343271</v>
      </c>
      <c r="P1156" s="13">
        <f t="shared" si="653"/>
        <v>1.0021996200000001</v>
      </c>
      <c r="Q1156" s="13">
        <f t="shared" si="645"/>
        <v>1.2427164404815594</v>
      </c>
      <c r="R1156" s="2">
        <f t="shared" si="649"/>
        <v>1.2469823200000001</v>
      </c>
      <c r="S1156" s="2">
        <f t="shared" si="641"/>
        <v>1.23998893</v>
      </c>
      <c r="T1156" s="2">
        <f t="shared" si="627"/>
        <v>350440.64856223</v>
      </c>
      <c r="U1156" s="2">
        <f t="shared" si="628"/>
        <v>3667.5379578805882</v>
      </c>
      <c r="V1156" s="2">
        <f t="shared" si="629"/>
        <v>66026.731090453221</v>
      </c>
      <c r="W1156" s="2">
        <f t="shared" si="630"/>
        <v>352310.21833929379</v>
      </c>
      <c r="X1156" s="17">
        <f t="shared" si="631"/>
        <v>0</v>
      </c>
      <c r="Y1156" s="2">
        <f t="shared" si="632"/>
        <v>0</v>
      </c>
      <c r="Z1156" s="72">
        <f t="shared" si="633"/>
        <v>0</v>
      </c>
      <c r="AA1156" s="2">
        <f t="shared" si="634"/>
        <v>0</v>
      </c>
      <c r="AB1156" s="12">
        <f t="shared" si="642"/>
        <v>4.6600000000000003E-2</v>
      </c>
      <c r="AC1156" s="17">
        <f t="shared" si="635"/>
        <v>14</v>
      </c>
      <c r="AD1156" s="17">
        <v>252</v>
      </c>
      <c r="AE1156" s="13">
        <f t="shared" si="646"/>
        <v>1.002533583</v>
      </c>
      <c r="AF1156" s="2">
        <f t="shared" si="647"/>
        <v>887.87046969999994</v>
      </c>
      <c r="AG1156" s="2">
        <f t="shared" si="636"/>
        <v>892.60717991000001</v>
      </c>
      <c r="AH1156" s="3">
        <f t="shared" si="637"/>
        <v>0</v>
      </c>
      <c r="AI1156" s="4" t="str">
        <f t="shared" si="648"/>
        <v>A+J=</v>
      </c>
      <c r="AJ1156" s="11">
        <f t="shared" si="643"/>
        <v>42324</v>
      </c>
      <c r="AK1156" s="11"/>
      <c r="AL1156" s="4"/>
      <c r="AQ1156" s="53"/>
      <c r="AR1156" s="53"/>
      <c r="AX1156" s="1"/>
      <c r="AY1156" s="1"/>
      <c r="AZ1156" s="1"/>
      <c r="BA1156" s="1"/>
      <c r="BB1156" s="1"/>
    </row>
    <row r="1157" spans="1:153" x14ac:dyDescent="0.2">
      <c r="A1157" s="158">
        <f t="shared" si="638"/>
        <v>42313</v>
      </c>
      <c r="B1157" s="2">
        <f t="shared" si="621"/>
        <v>353348.49996755447</v>
      </c>
      <c r="C1157" s="2">
        <f t="shared" si="639"/>
        <v>282615.94929095998</v>
      </c>
      <c r="D1157" s="2">
        <f>SUM(Y1157:Y$1441)</f>
        <v>15282.113045299999</v>
      </c>
      <c r="E1157" s="73">
        <f t="shared" si="622"/>
        <v>267333.83624565997</v>
      </c>
      <c r="F1157" s="88">
        <f t="shared" si="650"/>
        <v>4346.6499999999996</v>
      </c>
      <c r="G1157" s="3">
        <f>IF(AND(N1157=1,N1156&gt;1),VLOOKUP(A1156,[1]Plan1!$BK$81:$BM$259,3),G1156)</f>
        <v>4370.12</v>
      </c>
      <c r="H1157" s="11">
        <f t="shared" si="651"/>
        <v>42231</v>
      </c>
      <c r="I1157" s="11">
        <f t="shared" si="652"/>
        <v>42262</v>
      </c>
      <c r="J1157" s="12">
        <f t="shared" si="623"/>
        <v>5.3995605811372194E-3</v>
      </c>
      <c r="K1157" s="11">
        <f t="shared" si="640"/>
        <v>42324</v>
      </c>
      <c r="L1157" s="11">
        <f t="shared" si="624"/>
        <v>42324</v>
      </c>
      <c r="M1157" s="1">
        <f t="shared" si="644"/>
        <v>22</v>
      </c>
      <c r="N1157" s="1">
        <f t="shared" si="625"/>
        <v>15</v>
      </c>
      <c r="O1157" s="2">
        <f t="shared" si="626"/>
        <v>1.0036783600000001</v>
      </c>
      <c r="P1157" s="13">
        <f t="shared" si="653"/>
        <v>1.0021996200000001</v>
      </c>
      <c r="Q1157" s="13">
        <f t="shared" si="645"/>
        <v>1.2427164404815594</v>
      </c>
      <c r="R1157" s="2">
        <f t="shared" si="649"/>
        <v>1.24728759</v>
      </c>
      <c r="S1157" s="2">
        <f t="shared" si="641"/>
        <v>1.23998893</v>
      </c>
      <c r="T1157" s="2">
        <f t="shared" si="627"/>
        <v>350440.64856223</v>
      </c>
      <c r="U1157" s="2">
        <f t="shared" si="628"/>
        <v>3667.5379578805882</v>
      </c>
      <c r="V1157" s="2">
        <f t="shared" si="629"/>
        <v>66108.340090643906</v>
      </c>
      <c r="W1157" s="2">
        <f t="shared" si="630"/>
        <v>352391.82733948447</v>
      </c>
      <c r="X1157" s="17">
        <f t="shared" si="631"/>
        <v>0</v>
      </c>
      <c r="Y1157" s="2">
        <f t="shared" si="632"/>
        <v>0</v>
      </c>
      <c r="Z1157" s="72">
        <f t="shared" si="633"/>
        <v>0</v>
      </c>
      <c r="AA1157" s="2">
        <f t="shared" si="634"/>
        <v>0</v>
      </c>
      <c r="AB1157" s="12">
        <f t="shared" si="642"/>
        <v>4.6600000000000003E-2</v>
      </c>
      <c r="AC1157" s="17">
        <f t="shared" si="635"/>
        <v>15</v>
      </c>
      <c r="AD1157" s="17">
        <v>252</v>
      </c>
      <c r="AE1157" s="13">
        <f t="shared" si="646"/>
        <v>1.002714798</v>
      </c>
      <c r="AF1157" s="2">
        <f t="shared" si="647"/>
        <v>951.37557183000001</v>
      </c>
      <c r="AG1157" s="2">
        <f t="shared" si="636"/>
        <v>956.67262806999997</v>
      </c>
      <c r="AH1157" s="3">
        <f t="shared" si="637"/>
        <v>0</v>
      </c>
      <c r="AI1157" s="4" t="str">
        <f t="shared" si="648"/>
        <v>A+J=</v>
      </c>
      <c r="AJ1157" s="11">
        <f t="shared" si="643"/>
        <v>42324</v>
      </c>
      <c r="AK1157" s="11"/>
      <c r="AL1157" s="4"/>
      <c r="AQ1157" s="53"/>
      <c r="AR1157" s="53"/>
      <c r="AX1157" s="1"/>
      <c r="AY1157" s="1"/>
      <c r="AZ1157" s="1"/>
      <c r="BA1157" s="1"/>
      <c r="BB1157" s="1"/>
    </row>
    <row r="1158" spans="1:153" x14ac:dyDescent="0.2">
      <c r="A1158" s="158">
        <f t="shared" si="638"/>
        <v>42314</v>
      </c>
      <c r="B1158" s="2">
        <f t="shared" si="621"/>
        <v>353494.23474512366</v>
      </c>
      <c r="C1158" s="2">
        <f t="shared" si="639"/>
        <v>282615.94929095998</v>
      </c>
      <c r="D1158" s="2">
        <f>SUM(Y1158:Y$1441)</f>
        <v>15282.113045299999</v>
      </c>
      <c r="E1158" s="73">
        <f t="shared" si="622"/>
        <v>267333.83624565997</v>
      </c>
      <c r="F1158" s="88">
        <f t="shared" si="650"/>
        <v>4346.6499999999996</v>
      </c>
      <c r="G1158" s="3">
        <f>IF(AND(N1158=1,N1157&gt;1),VLOOKUP(A1157,[1]Plan1!$BK$81:$BM$259,3),G1157)</f>
        <v>4370.12</v>
      </c>
      <c r="H1158" s="11">
        <f t="shared" si="651"/>
        <v>42231</v>
      </c>
      <c r="I1158" s="11">
        <f t="shared" si="652"/>
        <v>42262</v>
      </c>
      <c r="J1158" s="12">
        <f t="shared" si="623"/>
        <v>5.3995605811372194E-3</v>
      </c>
      <c r="K1158" s="11">
        <f t="shared" si="640"/>
        <v>42324</v>
      </c>
      <c r="L1158" s="11">
        <f t="shared" si="624"/>
        <v>42324</v>
      </c>
      <c r="M1158" s="1">
        <f t="shared" si="644"/>
        <v>22</v>
      </c>
      <c r="N1158" s="1">
        <f t="shared" si="625"/>
        <v>16</v>
      </c>
      <c r="O1158" s="2">
        <f t="shared" si="626"/>
        <v>1.0039240599999999</v>
      </c>
      <c r="P1158" s="13">
        <f t="shared" si="653"/>
        <v>1.0021996200000001</v>
      </c>
      <c r="Q1158" s="13">
        <f t="shared" si="645"/>
        <v>1.2427164404815594</v>
      </c>
      <c r="R1158" s="2">
        <f t="shared" si="649"/>
        <v>1.2475929299999999</v>
      </c>
      <c r="S1158" s="2">
        <f t="shared" si="641"/>
        <v>1.23998893</v>
      </c>
      <c r="T1158" s="2">
        <f t="shared" si="627"/>
        <v>350440.64856223</v>
      </c>
      <c r="U1158" s="2">
        <f t="shared" si="628"/>
        <v>3667.5379578805882</v>
      </c>
      <c r="V1158" s="2">
        <f t="shared" si="629"/>
        <v>66189.96780420313</v>
      </c>
      <c r="W1158" s="2">
        <f t="shared" si="630"/>
        <v>352473.45505304367</v>
      </c>
      <c r="X1158" s="17">
        <f t="shared" si="631"/>
        <v>0</v>
      </c>
      <c r="Y1158" s="2">
        <f t="shared" si="632"/>
        <v>0</v>
      </c>
      <c r="Z1158" s="72">
        <f t="shared" si="633"/>
        <v>0</v>
      </c>
      <c r="AA1158" s="2">
        <f t="shared" si="634"/>
        <v>0</v>
      </c>
      <c r="AB1158" s="12">
        <f t="shared" si="642"/>
        <v>4.6600000000000003E-2</v>
      </c>
      <c r="AC1158" s="17">
        <f t="shared" si="635"/>
        <v>16</v>
      </c>
      <c r="AD1158" s="17">
        <v>252</v>
      </c>
      <c r="AE1158" s="13">
        <f t="shared" si="646"/>
        <v>1.0028960469999999</v>
      </c>
      <c r="AF1158" s="2">
        <f t="shared" si="647"/>
        <v>1014.89258894</v>
      </c>
      <c r="AG1158" s="2">
        <f t="shared" si="636"/>
        <v>1020.77969208</v>
      </c>
      <c r="AH1158" s="3">
        <f t="shared" si="637"/>
        <v>0</v>
      </c>
      <c r="AI1158" s="4" t="str">
        <f t="shared" si="648"/>
        <v>A+J=</v>
      </c>
      <c r="AJ1158" s="11">
        <f t="shared" si="643"/>
        <v>42324</v>
      </c>
      <c r="AK1158" s="11"/>
      <c r="AL1158" s="4"/>
      <c r="AQ1158" s="53"/>
      <c r="AR1158" s="53"/>
      <c r="AX1158" s="1"/>
      <c r="AY1158" s="1"/>
      <c r="AZ1158" s="1"/>
      <c r="BA1158" s="1"/>
      <c r="BB1158" s="1"/>
    </row>
    <row r="1159" spans="1:153" x14ac:dyDescent="0.2">
      <c r="A1159" s="158">
        <f t="shared" si="638"/>
        <v>42315</v>
      </c>
      <c r="B1159" s="2">
        <f t="shared" si="621"/>
        <v>353640.0318468599</v>
      </c>
      <c r="C1159" s="2">
        <f t="shared" si="639"/>
        <v>282615.94929095998</v>
      </c>
      <c r="D1159" s="2">
        <f>SUM(Y1159:Y$1441)</f>
        <v>15282.113045299999</v>
      </c>
      <c r="E1159" s="73">
        <f t="shared" si="622"/>
        <v>267333.83624565997</v>
      </c>
      <c r="F1159" s="88">
        <f t="shared" si="650"/>
        <v>4346.6499999999996</v>
      </c>
      <c r="G1159" s="3">
        <f>IF(AND(N1159=1,N1158&gt;1),VLOOKUP(A1158,[1]Plan1!$BK$81:$BM$259,3),G1158)</f>
        <v>4370.12</v>
      </c>
      <c r="H1159" s="11">
        <f t="shared" si="651"/>
        <v>42231</v>
      </c>
      <c r="I1159" s="11">
        <f t="shared" si="652"/>
        <v>42262</v>
      </c>
      <c r="J1159" s="12">
        <f t="shared" si="623"/>
        <v>5.3995605811372194E-3</v>
      </c>
      <c r="K1159" s="11">
        <f t="shared" si="640"/>
        <v>42324</v>
      </c>
      <c r="L1159" s="11">
        <f t="shared" si="624"/>
        <v>42324</v>
      </c>
      <c r="M1159" s="1">
        <f t="shared" si="644"/>
        <v>22</v>
      </c>
      <c r="N1159" s="1">
        <f t="shared" si="625"/>
        <v>17</v>
      </c>
      <c r="O1159" s="2">
        <f t="shared" si="626"/>
        <v>1.0041698299999999</v>
      </c>
      <c r="P1159" s="13">
        <f t="shared" si="653"/>
        <v>1.0021996200000001</v>
      </c>
      <c r="Q1159" s="13">
        <f t="shared" si="645"/>
        <v>1.2427164404815594</v>
      </c>
      <c r="R1159" s="2">
        <f t="shared" si="649"/>
        <v>1.24789835</v>
      </c>
      <c r="S1159" s="2">
        <f t="shared" si="641"/>
        <v>1.23998893</v>
      </c>
      <c r="T1159" s="2">
        <f t="shared" si="627"/>
        <v>350440.64856223</v>
      </c>
      <c r="U1159" s="2">
        <f t="shared" si="628"/>
        <v>3667.5379578805882</v>
      </c>
      <c r="V1159" s="2">
        <f t="shared" si="629"/>
        <v>66271.616904469309</v>
      </c>
      <c r="W1159" s="2">
        <f t="shared" si="630"/>
        <v>352555.10415330989</v>
      </c>
      <c r="X1159" s="17">
        <f t="shared" si="631"/>
        <v>0</v>
      </c>
      <c r="Y1159" s="2">
        <f t="shared" si="632"/>
        <v>0</v>
      </c>
      <c r="Z1159" s="72">
        <f t="shared" si="633"/>
        <v>0</v>
      </c>
      <c r="AA1159" s="2">
        <f t="shared" si="634"/>
        <v>0</v>
      </c>
      <c r="AB1159" s="12">
        <f t="shared" si="642"/>
        <v>4.6600000000000003E-2</v>
      </c>
      <c r="AC1159" s="17">
        <f t="shared" si="635"/>
        <v>17</v>
      </c>
      <c r="AD1159" s="17">
        <v>252</v>
      </c>
      <c r="AE1159" s="13">
        <f t="shared" si="646"/>
        <v>1.003077328</v>
      </c>
      <c r="AF1159" s="2">
        <f t="shared" si="647"/>
        <v>1078.4208201500001</v>
      </c>
      <c r="AG1159" s="2">
        <f t="shared" si="636"/>
        <v>1084.92769355</v>
      </c>
      <c r="AH1159" s="3">
        <f t="shared" si="637"/>
        <v>0</v>
      </c>
      <c r="AI1159" s="4" t="str">
        <f t="shared" si="648"/>
        <v>A+J=</v>
      </c>
      <c r="AJ1159" s="11">
        <f t="shared" si="643"/>
        <v>42324</v>
      </c>
      <c r="AK1159" s="18"/>
      <c r="AL1159" s="40"/>
      <c r="AM1159" s="38"/>
      <c r="AN1159" s="38"/>
      <c r="AO1159" s="38"/>
      <c r="AP1159" s="38"/>
      <c r="AQ1159" s="39"/>
      <c r="AR1159" s="39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</row>
    <row r="1160" spans="1:153" x14ac:dyDescent="0.2">
      <c r="A1160" s="158">
        <f t="shared" si="638"/>
        <v>42316</v>
      </c>
      <c r="B1160" s="2">
        <f t="shared" si="621"/>
        <v>353640.0318468599</v>
      </c>
      <c r="C1160" s="2">
        <f t="shared" si="639"/>
        <v>282615.94929095998</v>
      </c>
      <c r="D1160" s="2">
        <f>SUM(Y1160:Y$1441)</f>
        <v>15282.113045299999</v>
      </c>
      <c r="E1160" s="73">
        <f t="shared" si="622"/>
        <v>267333.83624565997</v>
      </c>
      <c r="F1160" s="88">
        <f t="shared" si="650"/>
        <v>4346.6499999999996</v>
      </c>
      <c r="G1160" s="3">
        <f>IF(AND(N1160=1,N1159&gt;1),VLOOKUP(A1159,[1]Plan1!$BK$81:$BM$259,3),G1159)</f>
        <v>4370.12</v>
      </c>
      <c r="H1160" s="11">
        <f t="shared" si="651"/>
        <v>42231</v>
      </c>
      <c r="I1160" s="11">
        <f t="shared" si="652"/>
        <v>42262</v>
      </c>
      <c r="J1160" s="12">
        <f t="shared" si="623"/>
        <v>5.3995605811372194E-3</v>
      </c>
      <c r="K1160" s="11">
        <f t="shared" si="640"/>
        <v>42324</v>
      </c>
      <c r="L1160" s="11">
        <f t="shared" si="624"/>
        <v>42324</v>
      </c>
      <c r="M1160" s="1">
        <f t="shared" si="644"/>
        <v>22</v>
      </c>
      <c r="N1160" s="1">
        <f t="shared" si="625"/>
        <v>17</v>
      </c>
      <c r="O1160" s="2">
        <f t="shared" si="626"/>
        <v>1.0041698299999999</v>
      </c>
      <c r="P1160" s="13">
        <f t="shared" si="653"/>
        <v>1.0021996200000001</v>
      </c>
      <c r="Q1160" s="13">
        <f t="shared" si="645"/>
        <v>1.2427164404815594</v>
      </c>
      <c r="R1160" s="2">
        <f t="shared" si="649"/>
        <v>1.24789835</v>
      </c>
      <c r="S1160" s="2">
        <f t="shared" si="641"/>
        <v>1.23998893</v>
      </c>
      <c r="T1160" s="2">
        <f t="shared" si="627"/>
        <v>350440.64856223</v>
      </c>
      <c r="U1160" s="2">
        <f t="shared" si="628"/>
        <v>3667.5379578805882</v>
      </c>
      <c r="V1160" s="2">
        <f t="shared" si="629"/>
        <v>66271.616904469309</v>
      </c>
      <c r="W1160" s="2">
        <f t="shared" si="630"/>
        <v>352555.10415330989</v>
      </c>
      <c r="X1160" s="17">
        <f t="shared" si="631"/>
        <v>0</v>
      </c>
      <c r="Y1160" s="2">
        <f t="shared" si="632"/>
        <v>0</v>
      </c>
      <c r="Z1160" s="72">
        <f t="shared" si="633"/>
        <v>0</v>
      </c>
      <c r="AA1160" s="2">
        <f t="shared" si="634"/>
        <v>0</v>
      </c>
      <c r="AB1160" s="12">
        <f t="shared" si="642"/>
        <v>4.6600000000000003E-2</v>
      </c>
      <c r="AC1160" s="17">
        <f t="shared" si="635"/>
        <v>17</v>
      </c>
      <c r="AD1160" s="17">
        <v>252</v>
      </c>
      <c r="AE1160" s="13">
        <f t="shared" si="646"/>
        <v>1.003077328</v>
      </c>
      <c r="AF1160" s="2">
        <f t="shared" si="647"/>
        <v>1078.4208201500001</v>
      </c>
      <c r="AG1160" s="2">
        <f t="shared" si="636"/>
        <v>1084.92769355</v>
      </c>
      <c r="AH1160" s="3">
        <f t="shared" si="637"/>
        <v>0</v>
      </c>
      <c r="AI1160" s="4" t="str">
        <f t="shared" si="648"/>
        <v>A+J=</v>
      </c>
      <c r="AJ1160" s="11">
        <f t="shared" si="643"/>
        <v>42324</v>
      </c>
      <c r="AK1160" s="11"/>
      <c r="AL1160" s="4"/>
      <c r="AQ1160" s="53"/>
      <c r="AR1160" s="53"/>
      <c r="AX1160" s="1"/>
      <c r="AY1160" s="1"/>
      <c r="AZ1160" s="1"/>
      <c r="BA1160" s="1"/>
      <c r="BB1160" s="1"/>
    </row>
    <row r="1161" spans="1:153" x14ac:dyDescent="0.2">
      <c r="A1161" s="158">
        <f t="shared" si="638"/>
        <v>42317</v>
      </c>
      <c r="B1161" s="2">
        <f t="shared" si="621"/>
        <v>353640.0318468599</v>
      </c>
      <c r="C1161" s="2">
        <f t="shared" si="639"/>
        <v>282615.94929095998</v>
      </c>
      <c r="D1161" s="2">
        <f>SUM(Y1161:Y$1441)</f>
        <v>15282.113045299999</v>
      </c>
      <c r="E1161" s="73">
        <f t="shared" si="622"/>
        <v>267333.83624565997</v>
      </c>
      <c r="F1161" s="88">
        <f t="shared" si="650"/>
        <v>4346.6499999999996</v>
      </c>
      <c r="G1161" s="3">
        <f>IF(AND(N1161=1,N1160&gt;1),VLOOKUP(A1160,[1]Plan1!$BK$81:$BM$259,3),G1160)</f>
        <v>4370.12</v>
      </c>
      <c r="H1161" s="11">
        <f t="shared" si="651"/>
        <v>42231</v>
      </c>
      <c r="I1161" s="11">
        <f t="shared" si="652"/>
        <v>42262</v>
      </c>
      <c r="J1161" s="12">
        <f t="shared" si="623"/>
        <v>5.3995605811372194E-3</v>
      </c>
      <c r="K1161" s="11">
        <f t="shared" si="640"/>
        <v>42324</v>
      </c>
      <c r="L1161" s="11">
        <f t="shared" si="624"/>
        <v>42324</v>
      </c>
      <c r="M1161" s="1">
        <f t="shared" si="644"/>
        <v>22</v>
      </c>
      <c r="N1161" s="1">
        <f t="shared" si="625"/>
        <v>17</v>
      </c>
      <c r="O1161" s="2">
        <f t="shared" si="626"/>
        <v>1.0041698299999999</v>
      </c>
      <c r="P1161" s="13">
        <f t="shared" si="653"/>
        <v>1.0021996200000001</v>
      </c>
      <c r="Q1161" s="13">
        <f t="shared" si="645"/>
        <v>1.2427164404815594</v>
      </c>
      <c r="R1161" s="2">
        <f t="shared" si="649"/>
        <v>1.24789835</v>
      </c>
      <c r="S1161" s="2">
        <f t="shared" si="641"/>
        <v>1.23998893</v>
      </c>
      <c r="T1161" s="2">
        <f t="shared" si="627"/>
        <v>350440.64856223</v>
      </c>
      <c r="U1161" s="2">
        <f t="shared" si="628"/>
        <v>3667.5379578805882</v>
      </c>
      <c r="V1161" s="2">
        <f t="shared" si="629"/>
        <v>66271.616904469309</v>
      </c>
      <c r="W1161" s="2">
        <f t="shared" si="630"/>
        <v>352555.10415330989</v>
      </c>
      <c r="X1161" s="17">
        <f t="shared" si="631"/>
        <v>0</v>
      </c>
      <c r="Y1161" s="2">
        <f t="shared" si="632"/>
        <v>0</v>
      </c>
      <c r="Z1161" s="72">
        <f t="shared" si="633"/>
        <v>0</v>
      </c>
      <c r="AA1161" s="2">
        <f t="shared" si="634"/>
        <v>0</v>
      </c>
      <c r="AB1161" s="12">
        <f t="shared" si="642"/>
        <v>4.6600000000000003E-2</v>
      </c>
      <c r="AC1161" s="17">
        <f t="shared" si="635"/>
        <v>17</v>
      </c>
      <c r="AD1161" s="17">
        <v>252</v>
      </c>
      <c r="AE1161" s="13">
        <f t="shared" si="646"/>
        <v>1.003077328</v>
      </c>
      <c r="AF1161" s="2">
        <f t="shared" si="647"/>
        <v>1078.4208201500001</v>
      </c>
      <c r="AG1161" s="2">
        <f t="shared" si="636"/>
        <v>1084.92769355</v>
      </c>
      <c r="AH1161" s="3">
        <f t="shared" si="637"/>
        <v>0</v>
      </c>
      <c r="AI1161" s="4" t="str">
        <f t="shared" si="648"/>
        <v>A+J=</v>
      </c>
      <c r="AJ1161" s="11">
        <f t="shared" si="643"/>
        <v>42324</v>
      </c>
      <c r="AK1161" s="11"/>
      <c r="AL1161" s="4"/>
      <c r="AQ1161" s="53"/>
      <c r="AR1161" s="53"/>
      <c r="AX1161" s="1"/>
      <c r="AY1161" s="1"/>
      <c r="AZ1161" s="1"/>
      <c r="BA1161" s="1"/>
      <c r="BB1161" s="1"/>
    </row>
    <row r="1162" spans="1:153" x14ac:dyDescent="0.2">
      <c r="A1162" s="158">
        <f t="shared" si="638"/>
        <v>42318</v>
      </c>
      <c r="B1162" s="2">
        <f t="shared" ref="B1162:B1225" si="654">(W1162+AG1162)</f>
        <v>353785.88896281458</v>
      </c>
      <c r="C1162" s="2">
        <f t="shared" si="639"/>
        <v>282615.94929095998</v>
      </c>
      <c r="D1162" s="2">
        <f>SUM(Y1162:Y$1441)</f>
        <v>15282.113045299999</v>
      </c>
      <c r="E1162" s="73">
        <f t="shared" ref="E1162:E1225" si="655">(C1162-D1162)</f>
        <v>267333.83624565997</v>
      </c>
      <c r="F1162" s="88">
        <f t="shared" si="650"/>
        <v>4346.6499999999996</v>
      </c>
      <c r="G1162" s="3">
        <f>IF(AND(N1162=1,N1161&gt;1),VLOOKUP(A1161,[1]Plan1!$BK$81:$BM$259,3),G1161)</f>
        <v>4370.12</v>
      </c>
      <c r="H1162" s="11">
        <f t="shared" si="651"/>
        <v>42231</v>
      </c>
      <c r="I1162" s="11">
        <f t="shared" si="652"/>
        <v>42262</v>
      </c>
      <c r="J1162" s="12">
        <f t="shared" ref="J1162:J1225" si="656">(G1162/F1162)-1</f>
        <v>5.3995605811372194E-3</v>
      </c>
      <c r="K1162" s="11">
        <f t="shared" si="640"/>
        <v>42324</v>
      </c>
      <c r="L1162" s="11">
        <f t="shared" ref="L1162:L1225" si="657">IF(A1162&gt;L1161,K1162,L1161)</f>
        <v>42324</v>
      </c>
      <c r="M1162" s="1">
        <f t="shared" si="644"/>
        <v>22</v>
      </c>
      <c r="N1162" s="1">
        <f t="shared" ref="N1162:N1225" si="658">(M1162-(NETWORKDAYS(A1162,L1162,$AN$194:$AN$348)-1))</f>
        <v>18</v>
      </c>
      <c r="O1162" s="2">
        <f t="shared" ref="O1162:O1225" si="659">TRUNC((G1162/F1162)^TRUNC((N1162/M1162),9),8)</f>
        <v>1.0044156500000001</v>
      </c>
      <c r="P1162" s="13">
        <f t="shared" si="653"/>
        <v>1.0021996200000001</v>
      </c>
      <c r="Q1162" s="13">
        <f t="shared" si="645"/>
        <v>1.2427164404815594</v>
      </c>
      <c r="R1162" s="2">
        <f t="shared" si="649"/>
        <v>1.24820384</v>
      </c>
      <c r="S1162" s="2">
        <f t="shared" si="641"/>
        <v>1.23998893</v>
      </c>
      <c r="T1162" s="2">
        <f t="shared" ref="T1162:T1225" si="660">TRUNC(C1162*S1162,8)</f>
        <v>350440.64856223</v>
      </c>
      <c r="U1162" s="2">
        <f t="shared" ref="U1162:U1225" si="661">(D1162*(S1162-1))</f>
        <v>3667.5379578805882</v>
      </c>
      <c r="V1162" s="2">
        <f t="shared" ref="V1162:V1225" si="662">(E1162*(R1162-1))</f>
        <v>66353.284718103969</v>
      </c>
      <c r="W1162" s="2">
        <f t="shared" ref="W1162:W1225" si="663">(C1162+U1162+V1162)</f>
        <v>352636.77196694457</v>
      </c>
      <c r="X1162" s="17">
        <f t="shared" ref="X1162:X1225" si="664">IF(VLOOKUP(A1162,AN$10:AU$190,8)=VLOOKUP(A1161,AN$10:AU$190,8),0,VLOOKUP(A1162,AN$10:AU$190,8))</f>
        <v>0</v>
      </c>
      <c r="Y1162" s="2">
        <f t="shared" ref="Y1162:Y1225" si="665">IF(X1162&gt;0,VLOOKUP(A1162,AN$12:AR$190,5),0)</f>
        <v>0</v>
      </c>
      <c r="Z1162" s="72">
        <f t="shared" ref="Z1162:Z1225" si="666">IF(X1162&gt;0,VLOOKUP($A1162,$AN$10:$AS$190,6),0)</f>
        <v>0</v>
      </c>
      <c r="AA1162" s="2">
        <f t="shared" ref="AA1162:AA1225" si="667">IF(Z1162&gt;0,TRUNC(Z1162*T1162,8),0)</f>
        <v>0</v>
      </c>
      <c r="AB1162" s="12">
        <f t="shared" si="642"/>
        <v>4.6600000000000003E-2</v>
      </c>
      <c r="AC1162" s="17">
        <f t="shared" ref="AC1162:AC1225" si="668">N1162</f>
        <v>18</v>
      </c>
      <c r="AD1162" s="17">
        <v>252</v>
      </c>
      <c r="AE1162" s="13">
        <f t="shared" si="646"/>
        <v>1.003258642</v>
      </c>
      <c r="AF1162" s="2">
        <f t="shared" si="647"/>
        <v>1141.9606159099999</v>
      </c>
      <c r="AG1162" s="2">
        <f t="shared" ref="AG1162:AG1225" si="669">TRUNC((W1162*(AE1162-1)),8)</f>
        <v>1149.11699587</v>
      </c>
      <c r="AH1162" s="3">
        <f t="shared" ref="AH1162:AH1225" si="670">IF(AA1162&gt;0,AA1162+AF1162,0)</f>
        <v>0</v>
      </c>
      <c r="AI1162" s="4" t="str">
        <f t="shared" si="648"/>
        <v>A+J=</v>
      </c>
      <c r="AJ1162" s="11">
        <f t="shared" si="643"/>
        <v>42324</v>
      </c>
      <c r="AK1162" s="11"/>
      <c r="AL1162" s="4"/>
      <c r="AQ1162" s="53"/>
      <c r="AR1162" s="53"/>
      <c r="AX1162" s="1"/>
      <c r="AY1162" s="1"/>
      <c r="AZ1162" s="1"/>
      <c r="BA1162" s="1"/>
      <c r="BB1162" s="1"/>
    </row>
    <row r="1163" spans="1:153" x14ac:dyDescent="0.2">
      <c r="A1163" s="158">
        <f t="shared" ref="A1163:A1226" si="671">(A1162+1)</f>
        <v>42319</v>
      </c>
      <c r="B1163" s="2">
        <f t="shared" si="654"/>
        <v>353931.80844107614</v>
      </c>
      <c r="C1163" s="2">
        <f t="shared" ref="C1163:C1226" si="672">TRUNC(IF(X1162&gt;0,VLOOKUP(A1162,$AN$12:$AO$190,2),C1162),8)</f>
        <v>282615.94929095998</v>
      </c>
      <c r="D1163" s="2">
        <f>SUM(Y1163:Y$1441)</f>
        <v>15282.113045299999</v>
      </c>
      <c r="E1163" s="73">
        <f t="shared" si="655"/>
        <v>267333.83624565997</v>
      </c>
      <c r="F1163" s="88">
        <f t="shared" si="650"/>
        <v>4346.6499999999996</v>
      </c>
      <c r="G1163" s="3">
        <f>IF(AND(N1163=1,N1162&gt;1),VLOOKUP(A1162,[1]Plan1!$BK$81:$BM$259,3),G1162)</f>
        <v>4370.12</v>
      </c>
      <c r="H1163" s="11">
        <f t="shared" si="651"/>
        <v>42231</v>
      </c>
      <c r="I1163" s="11">
        <f t="shared" si="652"/>
        <v>42262</v>
      </c>
      <c r="J1163" s="12">
        <f t="shared" si="656"/>
        <v>5.3995605811372194E-3</v>
      </c>
      <c r="K1163" s="11">
        <f t="shared" ref="K1163:K1226" si="673">IF(DAY(A1163)=14,VLOOKUP(A1163,AR$194:AW$373,4),K1162)</f>
        <v>42324</v>
      </c>
      <c r="L1163" s="11">
        <f t="shared" si="657"/>
        <v>42324</v>
      </c>
      <c r="M1163" s="1">
        <f t="shared" si="644"/>
        <v>22</v>
      </c>
      <c r="N1163" s="1">
        <f t="shared" si="658"/>
        <v>19</v>
      </c>
      <c r="O1163" s="2">
        <f t="shared" si="659"/>
        <v>1.0046615400000001</v>
      </c>
      <c r="P1163" s="13">
        <f t="shared" si="653"/>
        <v>1.0021996200000001</v>
      </c>
      <c r="Q1163" s="13">
        <f t="shared" si="645"/>
        <v>1.2427164404815594</v>
      </c>
      <c r="R1163" s="2">
        <f t="shared" si="649"/>
        <v>1.24850941</v>
      </c>
      <c r="S1163" s="2">
        <f t="shared" ref="S1163:S1226" si="674">IF(AND(X1163&gt;0,MONTH(A1163)=9),R1163,S1162)</f>
        <v>1.23998893</v>
      </c>
      <c r="T1163" s="2">
        <f t="shared" si="660"/>
        <v>350440.64856223</v>
      </c>
      <c r="U1163" s="2">
        <f t="shared" si="661"/>
        <v>3667.5379578805882</v>
      </c>
      <c r="V1163" s="2">
        <f t="shared" si="662"/>
        <v>66434.973918445583</v>
      </c>
      <c r="W1163" s="2">
        <f t="shared" si="663"/>
        <v>352718.46116728615</v>
      </c>
      <c r="X1163" s="17">
        <f t="shared" si="664"/>
        <v>0</v>
      </c>
      <c r="Y1163" s="2">
        <f t="shared" si="665"/>
        <v>0</v>
      </c>
      <c r="Z1163" s="72">
        <f t="shared" si="666"/>
        <v>0</v>
      </c>
      <c r="AA1163" s="2">
        <f t="shared" si="667"/>
        <v>0</v>
      </c>
      <c r="AB1163" s="12">
        <f t="shared" ref="AB1163:AB1226" si="675">(AB1162)</f>
        <v>4.6600000000000003E-2</v>
      </c>
      <c r="AC1163" s="17">
        <f t="shared" si="668"/>
        <v>19</v>
      </c>
      <c r="AD1163" s="17">
        <v>252</v>
      </c>
      <c r="AE1163" s="13">
        <f t="shared" si="646"/>
        <v>1.003439988</v>
      </c>
      <c r="AF1163" s="2">
        <f t="shared" si="647"/>
        <v>1205.51162576</v>
      </c>
      <c r="AG1163" s="2">
        <f t="shared" si="669"/>
        <v>1213.3472737899999</v>
      </c>
      <c r="AH1163" s="3">
        <f t="shared" si="670"/>
        <v>0</v>
      </c>
      <c r="AI1163" s="4" t="str">
        <f t="shared" si="648"/>
        <v>A+J=</v>
      </c>
      <c r="AJ1163" s="11">
        <f t="shared" ref="AJ1163:AJ1226" si="676">IF(X1162&gt;0,VLOOKUP(A1162,$AN$10:$AW$190,9),AJ1162)</f>
        <v>42324</v>
      </c>
      <c r="AK1163" s="11"/>
      <c r="AL1163" s="4"/>
      <c r="AQ1163" s="53"/>
      <c r="AR1163" s="53"/>
      <c r="AX1163" s="1"/>
      <c r="AY1163" s="1"/>
      <c r="AZ1163" s="1"/>
      <c r="BA1163" s="1"/>
      <c r="BB1163" s="1"/>
    </row>
    <row r="1164" spans="1:153" x14ac:dyDescent="0.2">
      <c r="A1164" s="158">
        <f t="shared" si="671"/>
        <v>42320</v>
      </c>
      <c r="B1164" s="2">
        <f t="shared" si="654"/>
        <v>354077.7856406779</v>
      </c>
      <c r="C1164" s="2">
        <f t="shared" si="672"/>
        <v>282615.94929095998</v>
      </c>
      <c r="D1164" s="2">
        <f>SUM(Y1164:Y$1441)</f>
        <v>15282.113045299999</v>
      </c>
      <c r="E1164" s="73">
        <f t="shared" si="655"/>
        <v>267333.83624565997</v>
      </c>
      <c r="F1164" s="88">
        <f t="shared" si="650"/>
        <v>4346.6499999999996</v>
      </c>
      <c r="G1164" s="3">
        <f>IF(AND(N1164=1,N1163&gt;1),VLOOKUP(A1163,[1]Plan1!$BK$81:$BM$259,3),G1163)</f>
        <v>4370.12</v>
      </c>
      <c r="H1164" s="11">
        <f t="shared" si="651"/>
        <v>42231</v>
      </c>
      <c r="I1164" s="11">
        <f t="shared" si="652"/>
        <v>42262</v>
      </c>
      <c r="J1164" s="12">
        <f t="shared" si="656"/>
        <v>5.3995605811372194E-3</v>
      </c>
      <c r="K1164" s="11">
        <f t="shared" si="673"/>
        <v>42324</v>
      </c>
      <c r="L1164" s="11">
        <f t="shared" si="657"/>
        <v>42324</v>
      </c>
      <c r="M1164" s="1">
        <f t="shared" si="644"/>
        <v>22</v>
      </c>
      <c r="N1164" s="1">
        <f t="shared" si="658"/>
        <v>20</v>
      </c>
      <c r="O1164" s="2">
        <f t="shared" si="659"/>
        <v>1.00490748</v>
      </c>
      <c r="P1164" s="13">
        <f t="shared" si="653"/>
        <v>1.0021996200000001</v>
      </c>
      <c r="Q1164" s="13">
        <f t="shared" si="645"/>
        <v>1.2427164404815594</v>
      </c>
      <c r="R1164" s="2">
        <f t="shared" si="649"/>
        <v>1.24881504</v>
      </c>
      <c r="S1164" s="2">
        <f t="shared" si="674"/>
        <v>1.23998893</v>
      </c>
      <c r="T1164" s="2">
        <f t="shared" si="660"/>
        <v>350440.64856223</v>
      </c>
      <c r="U1164" s="2">
        <f t="shared" si="661"/>
        <v>3667.5379578805882</v>
      </c>
      <c r="V1164" s="2">
        <f t="shared" si="662"/>
        <v>66516.679158817336</v>
      </c>
      <c r="W1164" s="2">
        <f t="shared" si="663"/>
        <v>352800.1664076579</v>
      </c>
      <c r="X1164" s="17">
        <f t="shared" si="664"/>
        <v>0</v>
      </c>
      <c r="Y1164" s="2">
        <f t="shared" si="665"/>
        <v>0</v>
      </c>
      <c r="Z1164" s="72">
        <f t="shared" si="666"/>
        <v>0</v>
      </c>
      <c r="AA1164" s="2">
        <f t="shared" si="667"/>
        <v>0</v>
      </c>
      <c r="AB1164" s="12">
        <f t="shared" si="675"/>
        <v>4.6600000000000003E-2</v>
      </c>
      <c r="AC1164" s="17">
        <f t="shared" si="668"/>
        <v>20</v>
      </c>
      <c r="AD1164" s="17">
        <v>252</v>
      </c>
      <c r="AE1164" s="13">
        <f t="shared" si="646"/>
        <v>1.0036213679999999</v>
      </c>
      <c r="AF1164" s="2">
        <f t="shared" si="647"/>
        <v>1269.0745506000001</v>
      </c>
      <c r="AG1164" s="2">
        <f t="shared" si="669"/>
        <v>1277.6192330199999</v>
      </c>
      <c r="AH1164" s="3">
        <f t="shared" si="670"/>
        <v>0</v>
      </c>
      <c r="AI1164" s="4" t="str">
        <f t="shared" si="648"/>
        <v>A+J=</v>
      </c>
      <c r="AJ1164" s="11">
        <f t="shared" si="676"/>
        <v>42324</v>
      </c>
      <c r="AK1164" s="11"/>
      <c r="AL1164" s="4"/>
      <c r="AQ1164" s="53"/>
      <c r="AR1164" s="53"/>
      <c r="AX1164" s="1"/>
      <c r="AY1164" s="1"/>
      <c r="AZ1164" s="1"/>
      <c r="BA1164" s="1"/>
      <c r="BB1164" s="1"/>
    </row>
    <row r="1165" spans="1:153" x14ac:dyDescent="0.2">
      <c r="A1165" s="158">
        <f t="shared" si="671"/>
        <v>42321</v>
      </c>
      <c r="B1165" s="2">
        <f t="shared" si="654"/>
        <v>354223.8279234349</v>
      </c>
      <c r="C1165" s="2">
        <f t="shared" si="672"/>
        <v>282615.94929095998</v>
      </c>
      <c r="D1165" s="2">
        <f>SUM(Y1165:Y$1441)</f>
        <v>15282.113045299999</v>
      </c>
      <c r="E1165" s="73">
        <f t="shared" si="655"/>
        <v>267333.83624565997</v>
      </c>
      <c r="F1165" s="88">
        <f t="shared" si="650"/>
        <v>4346.6499999999996</v>
      </c>
      <c r="G1165" s="3">
        <f>IF(AND(N1165=1,N1164&gt;1),VLOOKUP(A1164,[1]Plan1!$BK$81:$BM$259,3),G1164)</f>
        <v>4370.12</v>
      </c>
      <c r="H1165" s="11">
        <f t="shared" si="651"/>
        <v>42231</v>
      </c>
      <c r="I1165" s="11">
        <f t="shared" si="652"/>
        <v>42262</v>
      </c>
      <c r="J1165" s="12">
        <f t="shared" si="656"/>
        <v>5.3995605811372194E-3</v>
      </c>
      <c r="K1165" s="11">
        <f t="shared" si="673"/>
        <v>42324</v>
      </c>
      <c r="L1165" s="11">
        <f t="shared" si="657"/>
        <v>42324</v>
      </c>
      <c r="M1165" s="1">
        <f t="shared" si="644"/>
        <v>22</v>
      </c>
      <c r="N1165" s="1">
        <f t="shared" si="658"/>
        <v>21</v>
      </c>
      <c r="O1165" s="2">
        <f t="shared" si="659"/>
        <v>1.0051534900000001</v>
      </c>
      <c r="P1165" s="13">
        <f t="shared" si="653"/>
        <v>1.0021996200000001</v>
      </c>
      <c r="Q1165" s="13">
        <f t="shared" si="645"/>
        <v>1.2427164404815594</v>
      </c>
      <c r="R1165" s="2">
        <f t="shared" si="649"/>
        <v>1.2491207600000001</v>
      </c>
      <c r="S1165" s="2">
        <f t="shared" si="674"/>
        <v>1.23998893</v>
      </c>
      <c r="T1165" s="2">
        <f t="shared" si="660"/>
        <v>350440.64856223</v>
      </c>
      <c r="U1165" s="2">
        <f t="shared" si="661"/>
        <v>3667.5379578805882</v>
      </c>
      <c r="V1165" s="2">
        <f t="shared" si="662"/>
        <v>66598.408459234372</v>
      </c>
      <c r="W1165" s="2">
        <f t="shared" si="663"/>
        <v>352881.89570807491</v>
      </c>
      <c r="X1165" s="17">
        <f t="shared" si="664"/>
        <v>0</v>
      </c>
      <c r="Y1165" s="2">
        <f t="shared" si="665"/>
        <v>0</v>
      </c>
      <c r="Z1165" s="72">
        <f t="shared" si="666"/>
        <v>0</v>
      </c>
      <c r="AA1165" s="2">
        <f t="shared" si="667"/>
        <v>0</v>
      </c>
      <c r="AB1165" s="12">
        <f t="shared" si="675"/>
        <v>4.6600000000000003E-2</v>
      </c>
      <c r="AC1165" s="17">
        <f t="shared" si="668"/>
        <v>21</v>
      </c>
      <c r="AD1165" s="17">
        <v>252</v>
      </c>
      <c r="AE1165" s="13">
        <f t="shared" si="646"/>
        <v>1.00380278</v>
      </c>
      <c r="AF1165" s="2">
        <f t="shared" si="647"/>
        <v>1332.64868953</v>
      </c>
      <c r="AG1165" s="2">
        <f t="shared" si="669"/>
        <v>1341.9322153600001</v>
      </c>
      <c r="AH1165" s="3">
        <f t="shared" si="670"/>
        <v>0</v>
      </c>
      <c r="AI1165" s="4" t="str">
        <f t="shared" si="648"/>
        <v>A+J=</v>
      </c>
      <c r="AJ1165" s="11">
        <f t="shared" si="676"/>
        <v>42324</v>
      </c>
      <c r="AK1165" s="11"/>
      <c r="AL1165" s="4"/>
      <c r="AQ1165" s="53"/>
      <c r="AR1165" s="53"/>
      <c r="AX1165" s="1"/>
      <c r="AY1165" s="1"/>
      <c r="AZ1165" s="1"/>
      <c r="BA1165" s="1"/>
      <c r="BB1165" s="1"/>
    </row>
    <row r="1166" spans="1:153" x14ac:dyDescent="0.2">
      <c r="A1166" s="158">
        <f t="shared" si="671"/>
        <v>42322</v>
      </c>
      <c r="B1166" s="2">
        <f t="shared" si="654"/>
        <v>354369.93297924887</v>
      </c>
      <c r="C1166" s="2">
        <f t="shared" si="672"/>
        <v>282615.94929095998</v>
      </c>
      <c r="D1166" s="2">
        <f>SUM(Y1166:Y$1441)</f>
        <v>15282.113045299999</v>
      </c>
      <c r="E1166" s="73">
        <f t="shared" si="655"/>
        <v>267333.83624565997</v>
      </c>
      <c r="F1166" s="88">
        <f t="shared" si="650"/>
        <v>4346.6499999999996</v>
      </c>
      <c r="G1166" s="3">
        <f>IF(AND(N1166=1,N1165&gt;1),VLOOKUP(A1165,[1]Plan1!$BK$81:$BM$259,3),G1165)</f>
        <v>4370.12</v>
      </c>
      <c r="H1166" s="11">
        <f t="shared" si="651"/>
        <v>42231</v>
      </c>
      <c r="I1166" s="11">
        <f t="shared" si="652"/>
        <v>42262</v>
      </c>
      <c r="J1166" s="12">
        <f t="shared" si="656"/>
        <v>5.3995605811372194E-3</v>
      </c>
      <c r="K1166" s="11">
        <f t="shared" si="673"/>
        <v>42352</v>
      </c>
      <c r="L1166" s="11">
        <f t="shared" si="657"/>
        <v>42324</v>
      </c>
      <c r="M1166" s="1">
        <f t="shared" si="644"/>
        <v>22</v>
      </c>
      <c r="N1166" s="1">
        <f t="shared" si="658"/>
        <v>22</v>
      </c>
      <c r="O1166" s="2">
        <f t="shared" si="659"/>
        <v>1.0053995600000001</v>
      </c>
      <c r="P1166" s="13">
        <f t="shared" si="653"/>
        <v>1.0021996200000001</v>
      </c>
      <c r="Q1166" s="13">
        <f t="shared" si="645"/>
        <v>1.2427164404815594</v>
      </c>
      <c r="R1166" s="2">
        <f t="shared" si="649"/>
        <v>1.2494265600000001</v>
      </c>
      <c r="S1166" s="2">
        <f t="shared" si="674"/>
        <v>1.23998893</v>
      </c>
      <c r="T1166" s="2">
        <f t="shared" si="660"/>
        <v>350440.64856223</v>
      </c>
      <c r="U1166" s="2">
        <f t="shared" si="661"/>
        <v>3667.5379578805882</v>
      </c>
      <c r="V1166" s="2">
        <f t="shared" si="662"/>
        <v>66680.159146358303</v>
      </c>
      <c r="W1166" s="2">
        <f t="shared" si="663"/>
        <v>352963.64639519888</v>
      </c>
      <c r="X1166" s="17">
        <f t="shared" si="664"/>
        <v>0</v>
      </c>
      <c r="Y1166" s="2">
        <f t="shared" si="665"/>
        <v>0</v>
      </c>
      <c r="Z1166" s="72">
        <f t="shared" si="666"/>
        <v>0</v>
      </c>
      <c r="AA1166" s="2">
        <f t="shared" si="667"/>
        <v>0</v>
      </c>
      <c r="AB1166" s="12">
        <f t="shared" si="675"/>
        <v>4.6600000000000003E-2</v>
      </c>
      <c r="AC1166" s="17">
        <f t="shared" si="668"/>
        <v>22</v>
      </c>
      <c r="AD1166" s="17">
        <v>252</v>
      </c>
      <c r="AE1166" s="13">
        <f t="shared" si="646"/>
        <v>1.003984225</v>
      </c>
      <c r="AF1166" s="2">
        <f t="shared" si="647"/>
        <v>1396.2343930100001</v>
      </c>
      <c r="AG1166" s="2">
        <f t="shared" si="669"/>
        <v>1406.2865840500001</v>
      </c>
      <c r="AH1166" s="3">
        <f t="shared" si="670"/>
        <v>0</v>
      </c>
      <c r="AI1166" s="4" t="str">
        <f t="shared" si="648"/>
        <v>A+J=</v>
      </c>
      <c r="AJ1166" s="11">
        <f t="shared" si="676"/>
        <v>42324</v>
      </c>
      <c r="AK1166" s="11"/>
      <c r="AL1166" s="4"/>
      <c r="AQ1166" s="53"/>
      <c r="AR1166" s="53"/>
      <c r="AX1166" s="1"/>
      <c r="AY1166" s="1"/>
      <c r="AZ1166" s="1"/>
      <c r="BA1166" s="1"/>
      <c r="BB1166" s="1"/>
    </row>
    <row r="1167" spans="1:153" x14ac:dyDescent="0.2">
      <c r="A1167" s="158">
        <f t="shared" si="671"/>
        <v>42323</v>
      </c>
      <c r="B1167" s="2">
        <f t="shared" si="654"/>
        <v>354369.93297924887</v>
      </c>
      <c r="C1167" s="2">
        <f t="shared" si="672"/>
        <v>282615.94929095998</v>
      </c>
      <c r="D1167" s="2">
        <f>SUM(Y1167:Y$1441)</f>
        <v>15282.113045299999</v>
      </c>
      <c r="E1167" s="73">
        <f t="shared" si="655"/>
        <v>267333.83624565997</v>
      </c>
      <c r="F1167" s="88">
        <f t="shared" si="650"/>
        <v>4346.6499999999996</v>
      </c>
      <c r="G1167" s="3">
        <f>IF(AND(N1167=1,N1166&gt;1),VLOOKUP(A1166,[1]Plan1!$BK$81:$BM$259,3),G1166)</f>
        <v>4370.12</v>
      </c>
      <c r="H1167" s="11">
        <f t="shared" si="651"/>
        <v>42231</v>
      </c>
      <c r="I1167" s="11">
        <f t="shared" si="652"/>
        <v>42262</v>
      </c>
      <c r="J1167" s="12">
        <f t="shared" si="656"/>
        <v>5.3995605811372194E-3</v>
      </c>
      <c r="K1167" s="11">
        <f t="shared" si="673"/>
        <v>42352</v>
      </c>
      <c r="L1167" s="11">
        <f t="shared" si="657"/>
        <v>42324</v>
      </c>
      <c r="M1167" s="1">
        <f t="shared" si="644"/>
        <v>22</v>
      </c>
      <c r="N1167" s="1">
        <f t="shared" si="658"/>
        <v>22</v>
      </c>
      <c r="O1167" s="2">
        <f t="shared" si="659"/>
        <v>1.0053995600000001</v>
      </c>
      <c r="P1167" s="13">
        <f t="shared" si="653"/>
        <v>1.0021996200000001</v>
      </c>
      <c r="Q1167" s="13">
        <f t="shared" si="645"/>
        <v>1.2427164404815594</v>
      </c>
      <c r="R1167" s="2">
        <f t="shared" si="649"/>
        <v>1.2494265600000001</v>
      </c>
      <c r="S1167" s="2">
        <f t="shared" si="674"/>
        <v>1.23998893</v>
      </c>
      <c r="T1167" s="2">
        <f t="shared" si="660"/>
        <v>350440.64856223</v>
      </c>
      <c r="U1167" s="2">
        <f t="shared" si="661"/>
        <v>3667.5379578805882</v>
      </c>
      <c r="V1167" s="2">
        <f t="shared" si="662"/>
        <v>66680.159146358303</v>
      </c>
      <c r="W1167" s="2">
        <f t="shared" si="663"/>
        <v>352963.64639519888</v>
      </c>
      <c r="X1167" s="17">
        <f t="shared" si="664"/>
        <v>0</v>
      </c>
      <c r="Y1167" s="2">
        <f t="shared" si="665"/>
        <v>0</v>
      </c>
      <c r="Z1167" s="72">
        <f t="shared" si="666"/>
        <v>0</v>
      </c>
      <c r="AA1167" s="2">
        <f t="shared" si="667"/>
        <v>0</v>
      </c>
      <c r="AB1167" s="12">
        <f t="shared" si="675"/>
        <v>4.6600000000000003E-2</v>
      </c>
      <c r="AC1167" s="17">
        <f t="shared" si="668"/>
        <v>22</v>
      </c>
      <c r="AD1167" s="17">
        <v>252</v>
      </c>
      <c r="AE1167" s="13">
        <f t="shared" si="646"/>
        <v>1.003984225</v>
      </c>
      <c r="AF1167" s="2">
        <f t="shared" si="647"/>
        <v>1396.2343930100001</v>
      </c>
      <c r="AG1167" s="2">
        <f t="shared" si="669"/>
        <v>1406.2865840500001</v>
      </c>
      <c r="AH1167" s="3">
        <f t="shared" si="670"/>
        <v>0</v>
      </c>
      <c r="AI1167" s="4" t="str">
        <f t="shared" si="648"/>
        <v>A+J=</v>
      </c>
      <c r="AJ1167" s="11">
        <f t="shared" si="676"/>
        <v>42324</v>
      </c>
      <c r="AK1167" s="11"/>
      <c r="AL1167" s="4"/>
      <c r="AQ1167" s="53"/>
      <c r="AR1167" s="53"/>
      <c r="AX1167" s="1"/>
      <c r="AY1167" s="1"/>
      <c r="AZ1167" s="1"/>
      <c r="BA1167" s="1"/>
      <c r="BB1167" s="1"/>
    </row>
    <row r="1168" spans="1:153" x14ac:dyDescent="0.2">
      <c r="A1168" s="158">
        <f t="shared" si="671"/>
        <v>42324</v>
      </c>
      <c r="B1168" s="2">
        <f t="shared" si="654"/>
        <v>354369.93297924887</v>
      </c>
      <c r="C1168" s="2">
        <f t="shared" si="672"/>
        <v>282615.94929095998</v>
      </c>
      <c r="D1168" s="2">
        <f>SUM(Y1168:Y$1441)</f>
        <v>15282.113045299999</v>
      </c>
      <c r="E1168" s="73">
        <f t="shared" si="655"/>
        <v>267333.83624565997</v>
      </c>
      <c r="F1168" s="88">
        <f t="shared" si="650"/>
        <v>4346.6499999999996</v>
      </c>
      <c r="G1168" s="3">
        <f>IF(AND(N1168=1,N1167&gt;1),VLOOKUP(A1167,[1]Plan1!$BK$81:$BM$259,3),G1167)</f>
        <v>4370.12</v>
      </c>
      <c r="H1168" s="11">
        <f t="shared" si="651"/>
        <v>42231</v>
      </c>
      <c r="I1168" s="11">
        <f t="shared" si="652"/>
        <v>42262</v>
      </c>
      <c r="J1168" s="12">
        <f t="shared" si="656"/>
        <v>5.3995605811372194E-3</v>
      </c>
      <c r="K1168" s="11">
        <f t="shared" si="673"/>
        <v>42352</v>
      </c>
      <c r="L1168" s="11">
        <f t="shared" si="657"/>
        <v>42324</v>
      </c>
      <c r="M1168" s="1">
        <f t="shared" si="644"/>
        <v>22</v>
      </c>
      <c r="N1168" s="1">
        <f t="shared" si="658"/>
        <v>22</v>
      </c>
      <c r="O1168" s="2">
        <f t="shared" si="659"/>
        <v>1.0053995600000001</v>
      </c>
      <c r="P1168" s="13">
        <f t="shared" si="653"/>
        <v>1.0021996200000001</v>
      </c>
      <c r="Q1168" s="13">
        <f t="shared" si="645"/>
        <v>1.2427164404815594</v>
      </c>
      <c r="R1168" s="2">
        <f t="shared" si="649"/>
        <v>1.2494265600000001</v>
      </c>
      <c r="S1168" s="2">
        <f t="shared" si="674"/>
        <v>1.23998893</v>
      </c>
      <c r="T1168" s="2">
        <f t="shared" si="660"/>
        <v>350440.64856223</v>
      </c>
      <c r="U1168" s="2">
        <f t="shared" si="661"/>
        <v>3667.5379578805882</v>
      </c>
      <c r="V1168" s="2">
        <f t="shared" si="662"/>
        <v>66680.159146358303</v>
      </c>
      <c r="W1168" s="2">
        <f t="shared" si="663"/>
        <v>352963.64639519888</v>
      </c>
      <c r="X1168" s="17">
        <f t="shared" si="664"/>
        <v>38</v>
      </c>
      <c r="Y1168" s="2">
        <f t="shared" si="665"/>
        <v>1450.63940611</v>
      </c>
      <c r="Z1168" s="72">
        <f t="shared" si="666"/>
        <v>5.1329000000000001E-3</v>
      </c>
      <c r="AA1168" s="2">
        <f t="shared" si="667"/>
        <v>1798.776805</v>
      </c>
      <c r="AB1168" s="12">
        <f t="shared" si="675"/>
        <v>4.6600000000000003E-2</v>
      </c>
      <c r="AC1168" s="17">
        <f t="shared" si="668"/>
        <v>22</v>
      </c>
      <c r="AD1168" s="17">
        <v>252</v>
      </c>
      <c r="AE1168" s="13">
        <f t="shared" si="646"/>
        <v>1.003984225</v>
      </c>
      <c r="AF1168" s="2">
        <f t="shared" si="647"/>
        <v>1396.2343930100001</v>
      </c>
      <c r="AG1168" s="2">
        <f t="shared" si="669"/>
        <v>1406.2865840500001</v>
      </c>
      <c r="AH1168" s="3">
        <f t="shared" si="670"/>
        <v>3195.01119801</v>
      </c>
      <c r="AI1168" s="4" t="str">
        <f t="shared" si="648"/>
        <v>A+J=</v>
      </c>
      <c r="AJ1168" s="11">
        <f t="shared" si="676"/>
        <v>42324</v>
      </c>
      <c r="AK1168" s="11"/>
      <c r="AL1168" s="4"/>
      <c r="AQ1168" s="53"/>
      <c r="AR1168" s="53"/>
      <c r="AX1168" s="1"/>
      <c r="AY1168" s="1"/>
      <c r="AZ1168" s="1"/>
      <c r="BA1168" s="1"/>
      <c r="BB1168" s="1"/>
    </row>
    <row r="1169" spans="1:54" x14ac:dyDescent="0.2">
      <c r="A1169" s="158">
        <f t="shared" si="671"/>
        <v>42325</v>
      </c>
      <c r="B1169" s="2">
        <f t="shared" si="654"/>
        <v>351364.76382720319</v>
      </c>
      <c r="C1169" s="2">
        <f t="shared" si="672"/>
        <v>281165.30988484999</v>
      </c>
      <c r="D1169" s="2">
        <f>SUM(Y1169:Y$1441)</f>
        <v>13831.473639189999</v>
      </c>
      <c r="E1169" s="73">
        <f t="shared" si="655"/>
        <v>267333.83624565997</v>
      </c>
      <c r="F1169" s="88">
        <f t="shared" si="650"/>
        <v>4370.12</v>
      </c>
      <c r="G1169" s="3">
        <f>IF(AND(N1169=1,N1168&gt;1),VLOOKUP(A1168,[1]Plan1!$BK$81:$BM$259,3),G1168)</f>
        <v>4405.95</v>
      </c>
      <c r="H1169" s="11">
        <f t="shared" si="651"/>
        <v>42264</v>
      </c>
      <c r="I1169" s="11">
        <f t="shared" si="652"/>
        <v>42294</v>
      </c>
      <c r="J1169" s="12">
        <f t="shared" si="656"/>
        <v>8.1988595278847942E-3</v>
      </c>
      <c r="K1169" s="11">
        <f t="shared" si="673"/>
        <v>42352</v>
      </c>
      <c r="L1169" s="11">
        <f t="shared" si="657"/>
        <v>42352</v>
      </c>
      <c r="M1169" s="1">
        <f t="shared" si="644"/>
        <v>20</v>
      </c>
      <c r="N1169" s="1">
        <f t="shared" si="658"/>
        <v>1</v>
      </c>
      <c r="O1169" s="2">
        <f t="shared" si="659"/>
        <v>1.0004083500000001</v>
      </c>
      <c r="P1169" s="13">
        <f t="shared" si="653"/>
        <v>1.0053995600000001</v>
      </c>
      <c r="Q1169" s="13">
        <f t="shared" si="645"/>
        <v>1.2494265624649261</v>
      </c>
      <c r="R1169" s="2">
        <f t="shared" si="649"/>
        <v>1.24993676</v>
      </c>
      <c r="S1169" s="2">
        <f t="shared" si="674"/>
        <v>1.23998893</v>
      </c>
      <c r="T1169" s="2">
        <f t="shared" si="660"/>
        <v>348641.87175723002</v>
      </c>
      <c r="U1169" s="2">
        <f t="shared" si="661"/>
        <v>3319.4005589924136</v>
      </c>
      <c r="V1169" s="2">
        <f t="shared" si="662"/>
        <v>66816.552869610809</v>
      </c>
      <c r="W1169" s="2">
        <f t="shared" si="663"/>
        <v>351301.26331345318</v>
      </c>
      <c r="X1169" s="17">
        <f t="shared" si="664"/>
        <v>0</v>
      </c>
      <c r="Y1169" s="2">
        <f t="shared" si="665"/>
        <v>0</v>
      </c>
      <c r="Z1169" s="72">
        <f t="shared" si="666"/>
        <v>0</v>
      </c>
      <c r="AA1169" s="2">
        <f t="shared" si="667"/>
        <v>0</v>
      </c>
      <c r="AB1169" s="12">
        <f t="shared" si="675"/>
        <v>4.6600000000000003E-2</v>
      </c>
      <c r="AC1169" s="17">
        <f t="shared" si="668"/>
        <v>1</v>
      </c>
      <c r="AD1169" s="17">
        <v>252</v>
      </c>
      <c r="AE1169" s="13">
        <f t="shared" si="646"/>
        <v>1.0001807579999999</v>
      </c>
      <c r="AF1169" s="2">
        <f t="shared" si="647"/>
        <v>63.019807450000002</v>
      </c>
      <c r="AG1169" s="2">
        <f t="shared" si="669"/>
        <v>63.500513750000003</v>
      </c>
      <c r="AH1169" s="3">
        <f t="shared" si="670"/>
        <v>0</v>
      </c>
      <c r="AI1169" s="4" t="str">
        <f t="shared" si="648"/>
        <v>A+J=</v>
      </c>
      <c r="AJ1169" s="11">
        <f t="shared" si="676"/>
        <v>42352</v>
      </c>
      <c r="AK1169" s="11"/>
      <c r="AL1169" s="4"/>
      <c r="AQ1169" s="53"/>
      <c r="AR1169" s="53"/>
      <c r="AX1169" s="1"/>
      <c r="AY1169" s="1"/>
      <c r="AZ1169" s="1"/>
      <c r="BA1169" s="1"/>
      <c r="BB1169" s="1"/>
    </row>
    <row r="1170" spans="1:54" x14ac:dyDescent="0.2">
      <c r="A1170" s="158">
        <f t="shared" si="671"/>
        <v>42326</v>
      </c>
      <c r="B1170" s="2">
        <f t="shared" si="654"/>
        <v>351564.77745343978</v>
      </c>
      <c r="C1170" s="2">
        <f t="shared" si="672"/>
        <v>281165.30988484999</v>
      </c>
      <c r="D1170" s="2">
        <f>SUM(Y1170:Y$1441)</f>
        <v>13831.473639189999</v>
      </c>
      <c r="E1170" s="73">
        <f t="shared" si="655"/>
        <v>267333.83624565997</v>
      </c>
      <c r="F1170" s="88">
        <f t="shared" si="650"/>
        <v>4370.12</v>
      </c>
      <c r="G1170" s="3">
        <f>IF(AND(N1170=1,N1169&gt;1),VLOOKUP(A1169,[1]Plan1!$BK$81:$BM$259,3),G1169)</f>
        <v>4405.95</v>
      </c>
      <c r="H1170" s="11">
        <f t="shared" si="651"/>
        <v>42264</v>
      </c>
      <c r="I1170" s="11">
        <f t="shared" si="652"/>
        <v>42294</v>
      </c>
      <c r="J1170" s="12">
        <f t="shared" si="656"/>
        <v>8.1988595278847942E-3</v>
      </c>
      <c r="K1170" s="11">
        <f t="shared" si="673"/>
        <v>42352</v>
      </c>
      <c r="L1170" s="11">
        <f t="shared" si="657"/>
        <v>42352</v>
      </c>
      <c r="M1170" s="1">
        <f t="shared" si="644"/>
        <v>20</v>
      </c>
      <c r="N1170" s="1">
        <f t="shared" si="658"/>
        <v>2</v>
      </c>
      <c r="O1170" s="2">
        <f t="shared" si="659"/>
        <v>1.00081687</v>
      </c>
      <c r="P1170" s="13">
        <f t="shared" si="653"/>
        <v>1.0053995600000001</v>
      </c>
      <c r="Q1170" s="13">
        <f t="shared" si="645"/>
        <v>1.2494265624649261</v>
      </c>
      <c r="R1170" s="2">
        <f t="shared" si="649"/>
        <v>1.2504471800000001</v>
      </c>
      <c r="S1170" s="2">
        <f t="shared" si="674"/>
        <v>1.23998893</v>
      </c>
      <c r="T1170" s="2">
        <f t="shared" si="660"/>
        <v>348641.87175723002</v>
      </c>
      <c r="U1170" s="2">
        <f t="shared" si="661"/>
        <v>3319.4005589924136</v>
      </c>
      <c r="V1170" s="2">
        <f t="shared" si="662"/>
        <v>66953.005406307348</v>
      </c>
      <c r="W1170" s="2">
        <f t="shared" si="663"/>
        <v>351437.71585014975</v>
      </c>
      <c r="X1170" s="17">
        <f t="shared" si="664"/>
        <v>0</v>
      </c>
      <c r="Y1170" s="2">
        <f t="shared" si="665"/>
        <v>0</v>
      </c>
      <c r="Z1170" s="72">
        <f t="shared" si="666"/>
        <v>0</v>
      </c>
      <c r="AA1170" s="2">
        <f t="shared" si="667"/>
        <v>0</v>
      </c>
      <c r="AB1170" s="12">
        <f t="shared" si="675"/>
        <v>4.6600000000000003E-2</v>
      </c>
      <c r="AC1170" s="17">
        <f t="shared" si="668"/>
        <v>2</v>
      </c>
      <c r="AD1170" s="17">
        <v>252</v>
      </c>
      <c r="AE1170" s="13">
        <f t="shared" si="646"/>
        <v>1.0003615480000001</v>
      </c>
      <c r="AF1170" s="2">
        <f t="shared" si="647"/>
        <v>126.05077145</v>
      </c>
      <c r="AG1170" s="2">
        <f t="shared" si="669"/>
        <v>127.06160328999999</v>
      </c>
      <c r="AH1170" s="3">
        <f t="shared" si="670"/>
        <v>0</v>
      </c>
      <c r="AI1170" s="4" t="str">
        <f t="shared" si="648"/>
        <v>A+J=</v>
      </c>
      <c r="AJ1170" s="11">
        <f t="shared" si="676"/>
        <v>42352</v>
      </c>
      <c r="AK1170" s="11"/>
      <c r="AL1170" s="4"/>
      <c r="AQ1170" s="53"/>
      <c r="AR1170" s="53"/>
      <c r="AX1170" s="1"/>
      <c r="AY1170" s="1"/>
      <c r="AZ1170" s="1"/>
      <c r="BA1170" s="1"/>
      <c r="BB1170" s="1"/>
    </row>
    <row r="1171" spans="1:54" x14ac:dyDescent="0.2">
      <c r="A1171" s="158">
        <f t="shared" si="671"/>
        <v>42327</v>
      </c>
      <c r="B1171" s="2">
        <f t="shared" si="654"/>
        <v>351764.90551589342</v>
      </c>
      <c r="C1171" s="2">
        <f t="shared" si="672"/>
        <v>281165.30988484999</v>
      </c>
      <c r="D1171" s="2">
        <f>SUM(Y1171:Y$1441)</f>
        <v>13831.473639189999</v>
      </c>
      <c r="E1171" s="73">
        <f t="shared" si="655"/>
        <v>267333.83624565997</v>
      </c>
      <c r="F1171" s="88">
        <f t="shared" si="650"/>
        <v>4370.12</v>
      </c>
      <c r="G1171" s="3">
        <f>IF(AND(N1171=1,N1170&gt;1),VLOOKUP(A1170,[1]Plan1!$BK$81:$BM$259,3),G1170)</f>
        <v>4405.95</v>
      </c>
      <c r="H1171" s="11">
        <f t="shared" si="651"/>
        <v>42264</v>
      </c>
      <c r="I1171" s="11">
        <f t="shared" si="652"/>
        <v>42294</v>
      </c>
      <c r="J1171" s="12">
        <f t="shared" si="656"/>
        <v>8.1988595278847942E-3</v>
      </c>
      <c r="K1171" s="11">
        <f t="shared" si="673"/>
        <v>42352</v>
      </c>
      <c r="L1171" s="11">
        <f t="shared" si="657"/>
        <v>42352</v>
      </c>
      <c r="M1171" s="1">
        <f t="shared" si="644"/>
        <v>20</v>
      </c>
      <c r="N1171" s="1">
        <f t="shared" si="658"/>
        <v>3</v>
      </c>
      <c r="O1171" s="2">
        <f t="shared" si="659"/>
        <v>1.00122556</v>
      </c>
      <c r="P1171" s="13">
        <f t="shared" si="653"/>
        <v>1.0053995600000001</v>
      </c>
      <c r="Q1171" s="13">
        <f t="shared" si="645"/>
        <v>1.2494265624649261</v>
      </c>
      <c r="R1171" s="2">
        <f t="shared" si="649"/>
        <v>1.2509577999999999</v>
      </c>
      <c r="S1171" s="2">
        <f t="shared" si="674"/>
        <v>1.23998893</v>
      </c>
      <c r="T1171" s="2">
        <f t="shared" si="660"/>
        <v>348641.87175723002</v>
      </c>
      <c r="U1171" s="2">
        <f t="shared" si="661"/>
        <v>3319.4005589924136</v>
      </c>
      <c r="V1171" s="2">
        <f t="shared" si="662"/>
        <v>67089.511409771061</v>
      </c>
      <c r="W1171" s="2">
        <f t="shared" si="663"/>
        <v>351574.22185361345</v>
      </c>
      <c r="X1171" s="17">
        <f t="shared" si="664"/>
        <v>0</v>
      </c>
      <c r="Y1171" s="2">
        <f t="shared" si="665"/>
        <v>0</v>
      </c>
      <c r="Z1171" s="72">
        <f t="shared" si="666"/>
        <v>0</v>
      </c>
      <c r="AA1171" s="2">
        <f t="shared" si="667"/>
        <v>0</v>
      </c>
      <c r="AB1171" s="12">
        <f t="shared" si="675"/>
        <v>4.6600000000000003E-2</v>
      </c>
      <c r="AC1171" s="17">
        <f t="shared" si="668"/>
        <v>3</v>
      </c>
      <c r="AD1171" s="17">
        <v>252</v>
      </c>
      <c r="AE1171" s="13">
        <f t="shared" si="646"/>
        <v>1.0005423710000001</v>
      </c>
      <c r="AF1171" s="2">
        <f t="shared" si="647"/>
        <v>189.09324061999999</v>
      </c>
      <c r="AG1171" s="2">
        <f t="shared" si="669"/>
        <v>190.68366227999999</v>
      </c>
      <c r="AH1171" s="3">
        <f t="shared" si="670"/>
        <v>0</v>
      </c>
      <c r="AI1171" s="4" t="str">
        <f t="shared" si="648"/>
        <v>A+J=</v>
      </c>
      <c r="AJ1171" s="11">
        <f t="shared" si="676"/>
        <v>42352</v>
      </c>
      <c r="AK1171" s="11"/>
      <c r="AL1171" s="4"/>
      <c r="AQ1171" s="53"/>
      <c r="AR1171" s="53"/>
      <c r="AX1171" s="1"/>
      <c r="AY1171" s="1"/>
      <c r="AZ1171" s="1"/>
      <c r="BA1171" s="1"/>
      <c r="BB1171" s="1"/>
    </row>
    <row r="1172" spans="1:54" x14ac:dyDescent="0.2">
      <c r="A1172" s="158">
        <f t="shared" si="671"/>
        <v>42328</v>
      </c>
      <c r="B1172" s="2">
        <f t="shared" si="654"/>
        <v>351965.1560828996</v>
      </c>
      <c r="C1172" s="2">
        <f t="shared" si="672"/>
        <v>281165.30988484999</v>
      </c>
      <c r="D1172" s="2">
        <f>SUM(Y1172:Y$1441)</f>
        <v>13831.473639189999</v>
      </c>
      <c r="E1172" s="73">
        <f t="shared" si="655"/>
        <v>267333.83624565997</v>
      </c>
      <c r="F1172" s="88">
        <f t="shared" si="650"/>
        <v>4370.12</v>
      </c>
      <c r="G1172" s="3">
        <f>IF(AND(N1172=1,N1171&gt;1),VLOOKUP(A1171,[1]Plan1!$BK$81:$BM$259,3),G1171)</f>
        <v>4405.95</v>
      </c>
      <c r="H1172" s="11">
        <f t="shared" si="651"/>
        <v>42264</v>
      </c>
      <c r="I1172" s="11">
        <f t="shared" si="652"/>
        <v>42294</v>
      </c>
      <c r="J1172" s="12">
        <f t="shared" si="656"/>
        <v>8.1988595278847942E-3</v>
      </c>
      <c r="K1172" s="11">
        <f t="shared" si="673"/>
        <v>42352</v>
      </c>
      <c r="L1172" s="11">
        <f t="shared" si="657"/>
        <v>42352</v>
      </c>
      <c r="M1172" s="1">
        <f t="shared" si="644"/>
        <v>20</v>
      </c>
      <c r="N1172" s="1">
        <f t="shared" si="658"/>
        <v>4</v>
      </c>
      <c r="O1172" s="2">
        <f t="shared" si="659"/>
        <v>1.00163442</v>
      </c>
      <c r="P1172" s="13">
        <f t="shared" si="653"/>
        <v>1.0053995600000001</v>
      </c>
      <c r="Q1172" s="13">
        <f t="shared" si="645"/>
        <v>1.2494265624649261</v>
      </c>
      <c r="R1172" s="2">
        <f t="shared" si="649"/>
        <v>1.2514686500000001</v>
      </c>
      <c r="S1172" s="2">
        <f t="shared" si="674"/>
        <v>1.23998893</v>
      </c>
      <c r="T1172" s="2">
        <f t="shared" si="660"/>
        <v>348641.87175723002</v>
      </c>
      <c r="U1172" s="2">
        <f t="shared" si="661"/>
        <v>3319.4005589924136</v>
      </c>
      <c r="V1172" s="2">
        <f t="shared" si="662"/>
        <v>67226.078900017194</v>
      </c>
      <c r="W1172" s="2">
        <f t="shared" si="663"/>
        <v>351710.78934385959</v>
      </c>
      <c r="X1172" s="17">
        <f t="shared" si="664"/>
        <v>0</v>
      </c>
      <c r="Y1172" s="2">
        <f t="shared" si="665"/>
        <v>0</v>
      </c>
      <c r="Z1172" s="72">
        <f t="shared" si="666"/>
        <v>0</v>
      </c>
      <c r="AA1172" s="2">
        <f t="shared" si="667"/>
        <v>0</v>
      </c>
      <c r="AB1172" s="12">
        <f t="shared" si="675"/>
        <v>4.6600000000000003E-2</v>
      </c>
      <c r="AC1172" s="17">
        <f t="shared" si="668"/>
        <v>4</v>
      </c>
      <c r="AD1172" s="17">
        <v>252</v>
      </c>
      <c r="AE1172" s="13">
        <f t="shared" si="646"/>
        <v>1.0007232269999999</v>
      </c>
      <c r="AF1172" s="2">
        <f t="shared" si="647"/>
        <v>252.14721498</v>
      </c>
      <c r="AG1172" s="2">
        <f t="shared" si="669"/>
        <v>254.36673904</v>
      </c>
      <c r="AH1172" s="3">
        <f t="shared" si="670"/>
        <v>0</v>
      </c>
      <c r="AI1172" s="4" t="str">
        <f t="shared" si="648"/>
        <v>A+J=</v>
      </c>
      <c r="AJ1172" s="11">
        <f t="shared" si="676"/>
        <v>42352</v>
      </c>
      <c r="AK1172" s="11"/>
      <c r="AL1172" s="4"/>
      <c r="AQ1172" s="53"/>
      <c r="AR1172" s="53"/>
      <c r="AX1172" s="1"/>
      <c r="AY1172" s="1"/>
      <c r="AZ1172" s="1"/>
      <c r="BA1172" s="1"/>
      <c r="BB1172" s="1"/>
    </row>
    <row r="1173" spans="1:54" x14ac:dyDescent="0.2">
      <c r="A1173" s="158">
        <f t="shared" si="671"/>
        <v>42329</v>
      </c>
      <c r="B1173" s="2">
        <f t="shared" si="654"/>
        <v>352165.51814647461</v>
      </c>
      <c r="C1173" s="2">
        <f t="shared" si="672"/>
        <v>281165.30988484999</v>
      </c>
      <c r="D1173" s="2">
        <f>SUM(Y1173:Y$1441)</f>
        <v>13831.473639189999</v>
      </c>
      <c r="E1173" s="73">
        <f t="shared" si="655"/>
        <v>267333.83624565997</v>
      </c>
      <c r="F1173" s="88">
        <f t="shared" si="650"/>
        <v>4370.12</v>
      </c>
      <c r="G1173" s="3">
        <f>IF(AND(N1173=1,N1172&gt;1),VLOOKUP(A1172,[1]Plan1!$BK$81:$BM$259,3),G1172)</f>
        <v>4405.95</v>
      </c>
      <c r="H1173" s="11">
        <f t="shared" si="651"/>
        <v>42264</v>
      </c>
      <c r="I1173" s="11">
        <f t="shared" si="652"/>
        <v>42294</v>
      </c>
      <c r="J1173" s="12">
        <f t="shared" si="656"/>
        <v>8.1988595278847942E-3</v>
      </c>
      <c r="K1173" s="11">
        <f t="shared" si="673"/>
        <v>42352</v>
      </c>
      <c r="L1173" s="11">
        <f t="shared" si="657"/>
        <v>42352</v>
      </c>
      <c r="M1173" s="1">
        <f t="shared" si="644"/>
        <v>20</v>
      </c>
      <c r="N1173" s="1">
        <f t="shared" si="658"/>
        <v>5</v>
      </c>
      <c r="O1173" s="2">
        <f t="shared" si="659"/>
        <v>1.00204344</v>
      </c>
      <c r="P1173" s="13">
        <f t="shared" si="653"/>
        <v>1.0053995600000001</v>
      </c>
      <c r="Q1173" s="13">
        <f t="shared" si="645"/>
        <v>1.2494265624649261</v>
      </c>
      <c r="R1173" s="2">
        <f t="shared" si="649"/>
        <v>1.25197969</v>
      </c>
      <c r="S1173" s="2">
        <f t="shared" si="674"/>
        <v>1.23998893</v>
      </c>
      <c r="T1173" s="2">
        <f t="shared" si="660"/>
        <v>348641.87175723002</v>
      </c>
      <c r="U1173" s="2">
        <f t="shared" si="661"/>
        <v>3319.4005589924136</v>
      </c>
      <c r="V1173" s="2">
        <f t="shared" si="662"/>
        <v>67362.697183692158</v>
      </c>
      <c r="W1173" s="2">
        <f t="shared" si="663"/>
        <v>351847.40762753459</v>
      </c>
      <c r="X1173" s="17">
        <f t="shared" si="664"/>
        <v>0</v>
      </c>
      <c r="Y1173" s="2">
        <f t="shared" si="665"/>
        <v>0</v>
      </c>
      <c r="Z1173" s="72">
        <f t="shared" si="666"/>
        <v>0</v>
      </c>
      <c r="AA1173" s="2">
        <f t="shared" si="667"/>
        <v>0</v>
      </c>
      <c r="AB1173" s="12">
        <f t="shared" si="675"/>
        <v>4.6600000000000003E-2</v>
      </c>
      <c r="AC1173" s="17">
        <f t="shared" si="668"/>
        <v>5</v>
      </c>
      <c r="AD1173" s="17">
        <v>252</v>
      </c>
      <c r="AE1173" s="13">
        <f t="shared" si="646"/>
        <v>1.000904115</v>
      </c>
      <c r="AF1173" s="2">
        <f t="shared" si="647"/>
        <v>315.21234587999999</v>
      </c>
      <c r="AG1173" s="2">
        <f t="shared" si="669"/>
        <v>318.11051894000002</v>
      </c>
      <c r="AH1173" s="3">
        <f t="shared" si="670"/>
        <v>0</v>
      </c>
      <c r="AI1173" s="4" t="str">
        <f t="shared" si="648"/>
        <v>A+J=</v>
      </c>
      <c r="AJ1173" s="11">
        <f t="shared" si="676"/>
        <v>42352</v>
      </c>
      <c r="AK1173" s="11"/>
      <c r="AL1173" s="4"/>
      <c r="AQ1173" s="53"/>
      <c r="AR1173" s="53"/>
      <c r="AX1173" s="1"/>
      <c r="AY1173" s="1"/>
      <c r="AZ1173" s="1"/>
      <c r="BA1173" s="1"/>
      <c r="BB1173" s="1"/>
    </row>
    <row r="1174" spans="1:54" x14ac:dyDescent="0.2">
      <c r="A1174" s="158">
        <f t="shared" si="671"/>
        <v>42330</v>
      </c>
      <c r="B1174" s="2">
        <f t="shared" si="654"/>
        <v>352165.51814647461</v>
      </c>
      <c r="C1174" s="2">
        <f t="shared" si="672"/>
        <v>281165.30988484999</v>
      </c>
      <c r="D1174" s="2">
        <f>SUM(Y1174:Y$1441)</f>
        <v>13831.473639189999</v>
      </c>
      <c r="E1174" s="73">
        <f t="shared" si="655"/>
        <v>267333.83624565997</v>
      </c>
      <c r="F1174" s="88">
        <f t="shared" si="650"/>
        <v>4370.12</v>
      </c>
      <c r="G1174" s="3">
        <f>IF(AND(N1174=1,N1173&gt;1),VLOOKUP(A1173,[1]Plan1!$BK$81:$BM$259,3),G1173)</f>
        <v>4405.95</v>
      </c>
      <c r="H1174" s="11">
        <f t="shared" si="651"/>
        <v>42264</v>
      </c>
      <c r="I1174" s="11">
        <f t="shared" si="652"/>
        <v>42294</v>
      </c>
      <c r="J1174" s="12">
        <f t="shared" si="656"/>
        <v>8.1988595278847942E-3</v>
      </c>
      <c r="K1174" s="11">
        <f t="shared" si="673"/>
        <v>42352</v>
      </c>
      <c r="L1174" s="11">
        <f t="shared" si="657"/>
        <v>42352</v>
      </c>
      <c r="M1174" s="1">
        <f t="shared" si="644"/>
        <v>20</v>
      </c>
      <c r="N1174" s="1">
        <f t="shared" si="658"/>
        <v>5</v>
      </c>
      <c r="O1174" s="2">
        <f t="shared" si="659"/>
        <v>1.00204344</v>
      </c>
      <c r="P1174" s="13">
        <f t="shared" si="653"/>
        <v>1.0053995600000001</v>
      </c>
      <c r="Q1174" s="13">
        <f t="shared" si="645"/>
        <v>1.2494265624649261</v>
      </c>
      <c r="R1174" s="2">
        <f t="shared" si="649"/>
        <v>1.25197969</v>
      </c>
      <c r="S1174" s="2">
        <f t="shared" si="674"/>
        <v>1.23998893</v>
      </c>
      <c r="T1174" s="2">
        <f t="shared" si="660"/>
        <v>348641.87175723002</v>
      </c>
      <c r="U1174" s="2">
        <f t="shared" si="661"/>
        <v>3319.4005589924136</v>
      </c>
      <c r="V1174" s="2">
        <f t="shared" si="662"/>
        <v>67362.697183692158</v>
      </c>
      <c r="W1174" s="2">
        <f t="shared" si="663"/>
        <v>351847.40762753459</v>
      </c>
      <c r="X1174" s="17">
        <f t="shared" si="664"/>
        <v>0</v>
      </c>
      <c r="Y1174" s="2">
        <f t="shared" si="665"/>
        <v>0</v>
      </c>
      <c r="Z1174" s="72">
        <f t="shared" si="666"/>
        <v>0</v>
      </c>
      <c r="AA1174" s="2">
        <f t="shared" si="667"/>
        <v>0</v>
      </c>
      <c r="AB1174" s="12">
        <f t="shared" si="675"/>
        <v>4.6600000000000003E-2</v>
      </c>
      <c r="AC1174" s="17">
        <f t="shared" si="668"/>
        <v>5</v>
      </c>
      <c r="AD1174" s="17">
        <v>252</v>
      </c>
      <c r="AE1174" s="13">
        <f t="shared" si="646"/>
        <v>1.000904115</v>
      </c>
      <c r="AF1174" s="2">
        <f t="shared" si="647"/>
        <v>315.21234587999999</v>
      </c>
      <c r="AG1174" s="2">
        <f t="shared" si="669"/>
        <v>318.11051894000002</v>
      </c>
      <c r="AH1174" s="3">
        <f t="shared" si="670"/>
        <v>0</v>
      </c>
      <c r="AI1174" s="4" t="str">
        <f t="shared" si="648"/>
        <v>A+J=</v>
      </c>
      <c r="AJ1174" s="11">
        <f t="shared" si="676"/>
        <v>42352</v>
      </c>
      <c r="AK1174" s="11"/>
      <c r="AL1174" s="4"/>
      <c r="AQ1174" s="53"/>
      <c r="AR1174" s="53"/>
      <c r="AX1174" s="1"/>
      <c r="AY1174" s="1"/>
      <c r="AZ1174" s="1"/>
      <c r="BA1174" s="1"/>
      <c r="BB1174" s="1"/>
    </row>
    <row r="1175" spans="1:54" x14ac:dyDescent="0.2">
      <c r="A1175" s="158">
        <f t="shared" si="671"/>
        <v>42331</v>
      </c>
      <c r="B1175" s="2">
        <f t="shared" si="654"/>
        <v>352165.51814647461</v>
      </c>
      <c r="C1175" s="2">
        <f t="shared" si="672"/>
        <v>281165.30988484999</v>
      </c>
      <c r="D1175" s="2">
        <f>SUM(Y1175:Y$1441)</f>
        <v>13831.473639189999</v>
      </c>
      <c r="E1175" s="73">
        <f t="shared" si="655"/>
        <v>267333.83624565997</v>
      </c>
      <c r="F1175" s="88">
        <f t="shared" si="650"/>
        <v>4370.12</v>
      </c>
      <c r="G1175" s="3">
        <f>IF(AND(N1175=1,N1174&gt;1),VLOOKUP(A1174,[1]Plan1!$BK$81:$BM$259,3),G1174)</f>
        <v>4405.95</v>
      </c>
      <c r="H1175" s="11">
        <f t="shared" si="651"/>
        <v>42264</v>
      </c>
      <c r="I1175" s="11">
        <f t="shared" si="652"/>
        <v>42294</v>
      </c>
      <c r="J1175" s="12">
        <f t="shared" si="656"/>
        <v>8.1988595278847942E-3</v>
      </c>
      <c r="K1175" s="11">
        <f t="shared" si="673"/>
        <v>42352</v>
      </c>
      <c r="L1175" s="11">
        <f t="shared" si="657"/>
        <v>42352</v>
      </c>
      <c r="M1175" s="1">
        <f t="shared" ref="M1175:M1238" si="677">IF(L1175=L1174,M1174,NETWORKDAYS(L1174,L1175,$AN$194:$AN$348)-1)</f>
        <v>20</v>
      </c>
      <c r="N1175" s="1">
        <f t="shared" si="658"/>
        <v>5</v>
      </c>
      <c r="O1175" s="2">
        <f t="shared" si="659"/>
        <v>1.00204344</v>
      </c>
      <c r="P1175" s="13">
        <f t="shared" si="653"/>
        <v>1.0053995600000001</v>
      </c>
      <c r="Q1175" s="13">
        <f t="shared" si="645"/>
        <v>1.2494265624649261</v>
      </c>
      <c r="R1175" s="2">
        <f t="shared" si="649"/>
        <v>1.25197969</v>
      </c>
      <c r="S1175" s="2">
        <f t="shared" si="674"/>
        <v>1.23998893</v>
      </c>
      <c r="T1175" s="2">
        <f t="shared" si="660"/>
        <v>348641.87175723002</v>
      </c>
      <c r="U1175" s="2">
        <f t="shared" si="661"/>
        <v>3319.4005589924136</v>
      </c>
      <c r="V1175" s="2">
        <f t="shared" si="662"/>
        <v>67362.697183692158</v>
      </c>
      <c r="W1175" s="2">
        <f t="shared" si="663"/>
        <v>351847.40762753459</v>
      </c>
      <c r="X1175" s="17">
        <f t="shared" si="664"/>
        <v>0</v>
      </c>
      <c r="Y1175" s="2">
        <f t="shared" si="665"/>
        <v>0</v>
      </c>
      <c r="Z1175" s="72">
        <f t="shared" si="666"/>
        <v>0</v>
      </c>
      <c r="AA1175" s="2">
        <f t="shared" si="667"/>
        <v>0</v>
      </c>
      <c r="AB1175" s="12">
        <f t="shared" si="675"/>
        <v>4.6600000000000003E-2</v>
      </c>
      <c r="AC1175" s="17">
        <f t="shared" si="668"/>
        <v>5</v>
      </c>
      <c r="AD1175" s="17">
        <v>252</v>
      </c>
      <c r="AE1175" s="13">
        <f t="shared" si="646"/>
        <v>1.000904115</v>
      </c>
      <c r="AF1175" s="2">
        <f t="shared" si="647"/>
        <v>315.21234587999999</v>
      </c>
      <c r="AG1175" s="2">
        <f t="shared" si="669"/>
        <v>318.11051894000002</v>
      </c>
      <c r="AH1175" s="3">
        <f t="shared" si="670"/>
        <v>0</v>
      </c>
      <c r="AI1175" s="4" t="str">
        <f t="shared" si="648"/>
        <v>A+J=</v>
      </c>
      <c r="AJ1175" s="11">
        <f t="shared" si="676"/>
        <v>42352</v>
      </c>
      <c r="AK1175" s="11"/>
      <c r="AL1175" s="4"/>
      <c r="AQ1175" s="53"/>
      <c r="AR1175" s="53"/>
      <c r="AX1175" s="1"/>
      <c r="AY1175" s="1"/>
      <c r="AZ1175" s="1"/>
      <c r="BA1175" s="1"/>
      <c r="BB1175" s="1"/>
    </row>
    <row r="1176" spans="1:54" x14ac:dyDescent="0.2">
      <c r="A1176" s="158">
        <f t="shared" si="671"/>
        <v>42332</v>
      </c>
      <c r="B1176" s="2">
        <f t="shared" si="654"/>
        <v>352365.99745176511</v>
      </c>
      <c r="C1176" s="2">
        <f t="shared" si="672"/>
        <v>281165.30988484999</v>
      </c>
      <c r="D1176" s="2">
        <f>SUM(Y1176:Y$1441)</f>
        <v>13831.473639189999</v>
      </c>
      <c r="E1176" s="73">
        <f t="shared" si="655"/>
        <v>267333.83624565997</v>
      </c>
      <c r="F1176" s="88">
        <f t="shared" si="650"/>
        <v>4370.12</v>
      </c>
      <c r="G1176" s="3">
        <f>IF(AND(N1176=1,N1175&gt;1),VLOOKUP(A1175,[1]Plan1!$BK$81:$BM$259,3),G1175)</f>
        <v>4405.95</v>
      </c>
      <c r="H1176" s="11">
        <f t="shared" si="651"/>
        <v>42264</v>
      </c>
      <c r="I1176" s="11">
        <f t="shared" si="652"/>
        <v>42294</v>
      </c>
      <c r="J1176" s="12">
        <f t="shared" si="656"/>
        <v>8.1988595278847942E-3</v>
      </c>
      <c r="K1176" s="11">
        <f t="shared" si="673"/>
        <v>42352</v>
      </c>
      <c r="L1176" s="11">
        <f t="shared" si="657"/>
        <v>42352</v>
      </c>
      <c r="M1176" s="1">
        <f t="shared" si="677"/>
        <v>20</v>
      </c>
      <c r="N1176" s="1">
        <f t="shared" si="658"/>
        <v>6</v>
      </c>
      <c r="O1176" s="2">
        <f t="shared" si="659"/>
        <v>1.0024526300000001</v>
      </c>
      <c r="P1176" s="13">
        <f t="shared" si="653"/>
        <v>1.0053995600000001</v>
      </c>
      <c r="Q1176" s="13">
        <f t="shared" si="645"/>
        <v>1.2494265624649261</v>
      </c>
      <c r="R1176" s="2">
        <f t="shared" si="649"/>
        <v>1.2524909399999999</v>
      </c>
      <c r="S1176" s="2">
        <f t="shared" si="674"/>
        <v>1.23998893</v>
      </c>
      <c r="T1176" s="2">
        <f t="shared" si="660"/>
        <v>348641.87175723002</v>
      </c>
      <c r="U1176" s="2">
        <f t="shared" si="661"/>
        <v>3319.4005589924136</v>
      </c>
      <c r="V1176" s="2">
        <f t="shared" si="662"/>
        <v>67499.371607472742</v>
      </c>
      <c r="W1176" s="2">
        <f t="shared" si="663"/>
        <v>351984.08205131511</v>
      </c>
      <c r="X1176" s="17">
        <f t="shared" si="664"/>
        <v>0</v>
      </c>
      <c r="Y1176" s="2">
        <f t="shared" si="665"/>
        <v>0</v>
      </c>
      <c r="Z1176" s="72">
        <f t="shared" si="666"/>
        <v>0</v>
      </c>
      <c r="AA1176" s="2">
        <f t="shared" si="667"/>
        <v>0</v>
      </c>
      <c r="AB1176" s="12">
        <f t="shared" si="675"/>
        <v>4.6600000000000003E-2</v>
      </c>
      <c r="AC1176" s="17">
        <f t="shared" si="668"/>
        <v>6</v>
      </c>
      <c r="AD1176" s="17">
        <v>252</v>
      </c>
      <c r="AE1176" s="13">
        <f t="shared" si="646"/>
        <v>1.0010850360000001</v>
      </c>
      <c r="AF1176" s="2">
        <f t="shared" si="647"/>
        <v>378.28898196</v>
      </c>
      <c r="AG1176" s="2">
        <f t="shared" si="669"/>
        <v>381.91540044999999</v>
      </c>
      <c r="AH1176" s="3">
        <f t="shared" si="670"/>
        <v>0</v>
      </c>
      <c r="AI1176" s="4" t="str">
        <f t="shared" si="648"/>
        <v>A+J=</v>
      </c>
      <c r="AJ1176" s="11">
        <f t="shared" si="676"/>
        <v>42352</v>
      </c>
      <c r="AK1176" s="11"/>
      <c r="AL1176" s="4"/>
      <c r="AQ1176" s="53"/>
      <c r="AR1176" s="53"/>
      <c r="AX1176" s="1"/>
      <c r="AY1176" s="1"/>
      <c r="AZ1176" s="1"/>
      <c r="BA1176" s="1"/>
      <c r="BB1176" s="1"/>
    </row>
    <row r="1177" spans="1:54" x14ac:dyDescent="0.2">
      <c r="A1177" s="158">
        <f t="shared" si="671"/>
        <v>42333</v>
      </c>
      <c r="B1177" s="2">
        <f t="shared" si="654"/>
        <v>352566.59136603301</v>
      </c>
      <c r="C1177" s="2">
        <f t="shared" si="672"/>
        <v>281165.30988484999</v>
      </c>
      <c r="D1177" s="2">
        <f>SUM(Y1177:Y$1441)</f>
        <v>13831.473639189999</v>
      </c>
      <c r="E1177" s="73">
        <f t="shared" si="655"/>
        <v>267333.83624565997</v>
      </c>
      <c r="F1177" s="88">
        <f t="shared" si="650"/>
        <v>4370.12</v>
      </c>
      <c r="G1177" s="3">
        <f>IF(AND(N1177=1,N1176&gt;1),VLOOKUP(A1176,[1]Plan1!$BK$81:$BM$259,3),G1176)</f>
        <v>4405.95</v>
      </c>
      <c r="H1177" s="11">
        <f t="shared" si="651"/>
        <v>42264</v>
      </c>
      <c r="I1177" s="11">
        <f t="shared" si="652"/>
        <v>42294</v>
      </c>
      <c r="J1177" s="12">
        <f t="shared" si="656"/>
        <v>8.1988595278847942E-3</v>
      </c>
      <c r="K1177" s="11">
        <f t="shared" si="673"/>
        <v>42352</v>
      </c>
      <c r="L1177" s="11">
        <f t="shared" si="657"/>
        <v>42352</v>
      </c>
      <c r="M1177" s="1">
        <f t="shared" si="677"/>
        <v>20</v>
      </c>
      <c r="N1177" s="1">
        <f t="shared" si="658"/>
        <v>7</v>
      </c>
      <c r="O1177" s="2">
        <f t="shared" si="659"/>
        <v>1.00286198</v>
      </c>
      <c r="P1177" s="13">
        <f t="shared" si="653"/>
        <v>1.0053995600000001</v>
      </c>
      <c r="Q1177" s="13">
        <f t="shared" si="645"/>
        <v>1.2494265624649261</v>
      </c>
      <c r="R1177" s="2">
        <f t="shared" si="649"/>
        <v>1.25300239</v>
      </c>
      <c r="S1177" s="2">
        <f t="shared" si="674"/>
        <v>1.23998893</v>
      </c>
      <c r="T1177" s="2">
        <f t="shared" si="660"/>
        <v>348641.87175723002</v>
      </c>
      <c r="U1177" s="2">
        <f t="shared" si="661"/>
        <v>3319.4005589924136</v>
      </c>
      <c r="V1177" s="2">
        <f t="shared" si="662"/>
        <v>67636.099498020601</v>
      </c>
      <c r="W1177" s="2">
        <f t="shared" si="663"/>
        <v>352120.809941863</v>
      </c>
      <c r="X1177" s="17">
        <f t="shared" si="664"/>
        <v>0</v>
      </c>
      <c r="Y1177" s="2">
        <f t="shared" si="665"/>
        <v>0</v>
      </c>
      <c r="Z1177" s="72">
        <f t="shared" si="666"/>
        <v>0</v>
      </c>
      <c r="AA1177" s="2">
        <f t="shared" si="667"/>
        <v>0</v>
      </c>
      <c r="AB1177" s="12">
        <f t="shared" si="675"/>
        <v>4.6600000000000003E-2</v>
      </c>
      <c r="AC1177" s="17">
        <f t="shared" si="668"/>
        <v>7</v>
      </c>
      <c r="AD1177" s="17">
        <v>252</v>
      </c>
      <c r="AE1177" s="13">
        <f t="shared" si="646"/>
        <v>1.0012659900000001</v>
      </c>
      <c r="AF1177" s="2">
        <f t="shared" si="647"/>
        <v>441.37712321999999</v>
      </c>
      <c r="AG1177" s="2">
        <f t="shared" si="669"/>
        <v>445.78142416999998</v>
      </c>
      <c r="AH1177" s="3">
        <f t="shared" si="670"/>
        <v>0</v>
      </c>
      <c r="AI1177" s="4" t="str">
        <f t="shared" si="648"/>
        <v>A+J=</v>
      </c>
      <c r="AJ1177" s="11">
        <f t="shared" si="676"/>
        <v>42352</v>
      </c>
      <c r="AK1177" s="11"/>
      <c r="AL1177" s="4"/>
      <c r="AQ1177" s="53"/>
      <c r="AR1177" s="53"/>
      <c r="AX1177" s="1"/>
      <c r="AY1177" s="1"/>
      <c r="AZ1177" s="1"/>
      <c r="BA1177" s="1"/>
      <c r="BB1177" s="1"/>
    </row>
    <row r="1178" spans="1:54" x14ac:dyDescent="0.2">
      <c r="A1178" s="158">
        <f t="shared" si="671"/>
        <v>42334</v>
      </c>
      <c r="B1178" s="2">
        <f t="shared" si="654"/>
        <v>352767.30761122314</v>
      </c>
      <c r="C1178" s="2">
        <f t="shared" si="672"/>
        <v>281165.30988484999</v>
      </c>
      <c r="D1178" s="2">
        <f>SUM(Y1178:Y$1441)</f>
        <v>13831.473639189999</v>
      </c>
      <c r="E1178" s="73">
        <f t="shared" si="655"/>
        <v>267333.83624565997</v>
      </c>
      <c r="F1178" s="88">
        <f t="shared" si="650"/>
        <v>4370.12</v>
      </c>
      <c r="G1178" s="3">
        <f>IF(AND(N1178=1,N1177&gt;1),VLOOKUP(A1177,[1]Plan1!$BK$81:$BM$259,3),G1177)</f>
        <v>4405.95</v>
      </c>
      <c r="H1178" s="11">
        <f t="shared" si="651"/>
        <v>42264</v>
      </c>
      <c r="I1178" s="11">
        <f t="shared" si="652"/>
        <v>42294</v>
      </c>
      <c r="J1178" s="12">
        <f t="shared" si="656"/>
        <v>8.1988595278847942E-3</v>
      </c>
      <c r="K1178" s="11">
        <f t="shared" si="673"/>
        <v>42352</v>
      </c>
      <c r="L1178" s="11">
        <f t="shared" si="657"/>
        <v>42352</v>
      </c>
      <c r="M1178" s="1">
        <f t="shared" si="677"/>
        <v>20</v>
      </c>
      <c r="N1178" s="1">
        <f t="shared" si="658"/>
        <v>8</v>
      </c>
      <c r="O1178" s="2">
        <f t="shared" si="659"/>
        <v>1.00327151</v>
      </c>
      <c r="P1178" s="13">
        <f t="shared" si="653"/>
        <v>1.0053995600000001</v>
      </c>
      <c r="Q1178" s="13">
        <f t="shared" si="645"/>
        <v>1.2494265624649261</v>
      </c>
      <c r="R1178" s="2">
        <f t="shared" si="649"/>
        <v>1.25351407</v>
      </c>
      <c r="S1178" s="2">
        <f t="shared" si="674"/>
        <v>1.23998893</v>
      </c>
      <c r="T1178" s="2">
        <f t="shared" si="660"/>
        <v>348641.87175723002</v>
      </c>
      <c r="U1178" s="2">
        <f t="shared" si="661"/>
        <v>3319.4005589924136</v>
      </c>
      <c r="V1178" s="2">
        <f t="shared" si="662"/>
        <v>67772.888875350793</v>
      </c>
      <c r="W1178" s="2">
        <f t="shared" si="663"/>
        <v>352257.59931919316</v>
      </c>
      <c r="X1178" s="17">
        <f t="shared" si="664"/>
        <v>0</v>
      </c>
      <c r="Y1178" s="2">
        <f t="shared" si="665"/>
        <v>0</v>
      </c>
      <c r="Z1178" s="72">
        <f t="shared" si="666"/>
        <v>0</v>
      </c>
      <c r="AA1178" s="2">
        <f t="shared" si="667"/>
        <v>0</v>
      </c>
      <c r="AB1178" s="12">
        <f t="shared" si="675"/>
        <v>4.6600000000000003E-2</v>
      </c>
      <c r="AC1178" s="17">
        <f t="shared" si="668"/>
        <v>8</v>
      </c>
      <c r="AD1178" s="17">
        <v>252</v>
      </c>
      <c r="AE1178" s="13">
        <f t="shared" si="646"/>
        <v>1.001446976</v>
      </c>
      <c r="AF1178" s="2">
        <f t="shared" si="647"/>
        <v>504.47642101999998</v>
      </c>
      <c r="AG1178" s="2">
        <f t="shared" si="669"/>
        <v>509.70829203</v>
      </c>
      <c r="AH1178" s="3">
        <f t="shared" si="670"/>
        <v>0</v>
      </c>
      <c r="AI1178" s="4" t="str">
        <f t="shared" si="648"/>
        <v>A+J=</v>
      </c>
      <c r="AJ1178" s="11">
        <f t="shared" si="676"/>
        <v>42352</v>
      </c>
      <c r="AK1178" s="11"/>
      <c r="AL1178" s="4"/>
      <c r="AQ1178" s="53"/>
      <c r="AR1178" s="53"/>
      <c r="AX1178" s="1"/>
      <c r="AY1178" s="1"/>
      <c r="AZ1178" s="1"/>
      <c r="BA1178" s="1"/>
      <c r="BB1178" s="1"/>
    </row>
    <row r="1179" spans="1:54" x14ac:dyDescent="0.2">
      <c r="A1179" s="158">
        <f t="shared" si="671"/>
        <v>42335</v>
      </c>
      <c r="B1179" s="2">
        <f t="shared" si="654"/>
        <v>352968.13890555059</v>
      </c>
      <c r="C1179" s="2">
        <f t="shared" si="672"/>
        <v>281165.30988484999</v>
      </c>
      <c r="D1179" s="2">
        <f>SUM(Y1179:Y$1441)</f>
        <v>13831.473639189999</v>
      </c>
      <c r="E1179" s="73">
        <f t="shared" si="655"/>
        <v>267333.83624565997</v>
      </c>
      <c r="F1179" s="88">
        <f t="shared" si="650"/>
        <v>4370.12</v>
      </c>
      <c r="G1179" s="3">
        <f>IF(AND(N1179=1,N1178&gt;1),VLOOKUP(A1178,[1]Plan1!$BK$81:$BM$259,3),G1178)</f>
        <v>4405.95</v>
      </c>
      <c r="H1179" s="11">
        <f t="shared" si="651"/>
        <v>42264</v>
      </c>
      <c r="I1179" s="11">
        <f t="shared" si="652"/>
        <v>42294</v>
      </c>
      <c r="J1179" s="12">
        <f t="shared" si="656"/>
        <v>8.1988595278847942E-3</v>
      </c>
      <c r="K1179" s="11">
        <f t="shared" si="673"/>
        <v>42352</v>
      </c>
      <c r="L1179" s="11">
        <f t="shared" si="657"/>
        <v>42352</v>
      </c>
      <c r="M1179" s="1">
        <f t="shared" si="677"/>
        <v>20</v>
      </c>
      <c r="N1179" s="1">
        <f t="shared" si="658"/>
        <v>9</v>
      </c>
      <c r="O1179" s="2">
        <f t="shared" si="659"/>
        <v>1.0036811999999999</v>
      </c>
      <c r="P1179" s="13">
        <f t="shared" si="653"/>
        <v>1.0053995600000001</v>
      </c>
      <c r="Q1179" s="13">
        <f t="shared" si="645"/>
        <v>1.2494265624649261</v>
      </c>
      <c r="R1179" s="2">
        <f t="shared" si="649"/>
        <v>1.2540259499999999</v>
      </c>
      <c r="S1179" s="2">
        <f t="shared" si="674"/>
        <v>1.23998893</v>
      </c>
      <c r="T1179" s="2">
        <f t="shared" si="660"/>
        <v>348641.87175723002</v>
      </c>
      <c r="U1179" s="2">
        <f t="shared" si="661"/>
        <v>3319.4005589924136</v>
      </c>
      <c r="V1179" s="2">
        <f t="shared" si="662"/>
        <v>67909.731719448188</v>
      </c>
      <c r="W1179" s="2">
        <f t="shared" si="663"/>
        <v>352394.44216329057</v>
      </c>
      <c r="X1179" s="17">
        <f t="shared" si="664"/>
        <v>0</v>
      </c>
      <c r="Y1179" s="2">
        <f t="shared" si="665"/>
        <v>0</v>
      </c>
      <c r="Z1179" s="72">
        <f t="shared" si="666"/>
        <v>0</v>
      </c>
      <c r="AA1179" s="2">
        <f t="shared" si="667"/>
        <v>0</v>
      </c>
      <c r="AB1179" s="12">
        <f t="shared" si="675"/>
        <v>4.6600000000000003E-2</v>
      </c>
      <c r="AC1179" s="17">
        <f t="shared" si="668"/>
        <v>9</v>
      </c>
      <c r="AD1179" s="17">
        <v>252</v>
      </c>
      <c r="AE1179" s="13">
        <f t="shared" si="646"/>
        <v>1.0016279960000001</v>
      </c>
      <c r="AF1179" s="2">
        <f t="shared" si="647"/>
        <v>567.58757264999997</v>
      </c>
      <c r="AG1179" s="2">
        <f t="shared" si="669"/>
        <v>573.69674225999995</v>
      </c>
      <c r="AH1179" s="3">
        <f t="shared" si="670"/>
        <v>0</v>
      </c>
      <c r="AI1179" s="4" t="str">
        <f t="shared" si="648"/>
        <v>A+J=</v>
      </c>
      <c r="AJ1179" s="11">
        <f t="shared" si="676"/>
        <v>42352</v>
      </c>
      <c r="AK1179" s="11"/>
      <c r="AL1179" s="4"/>
      <c r="AQ1179" s="53"/>
      <c r="AR1179" s="53"/>
      <c r="AX1179" s="1"/>
      <c r="AY1179" s="1"/>
      <c r="AZ1179" s="1"/>
      <c r="BA1179" s="1"/>
      <c r="BB1179" s="1"/>
    </row>
    <row r="1180" spans="1:54" x14ac:dyDescent="0.2">
      <c r="A1180" s="158">
        <f t="shared" si="671"/>
        <v>42336</v>
      </c>
      <c r="B1180" s="2">
        <f t="shared" si="654"/>
        <v>353169.08726513362</v>
      </c>
      <c r="C1180" s="2">
        <f t="shared" si="672"/>
        <v>281165.30988484999</v>
      </c>
      <c r="D1180" s="2">
        <f>SUM(Y1180:Y$1441)</f>
        <v>13831.473639189999</v>
      </c>
      <c r="E1180" s="73">
        <f t="shared" si="655"/>
        <v>267333.83624565997</v>
      </c>
      <c r="F1180" s="88">
        <f t="shared" si="650"/>
        <v>4370.12</v>
      </c>
      <c r="G1180" s="3">
        <f>IF(AND(N1180=1,N1179&gt;1),VLOOKUP(A1179,[1]Plan1!$BK$81:$BM$259,3),G1179)</f>
        <v>4405.95</v>
      </c>
      <c r="H1180" s="11">
        <f t="shared" si="651"/>
        <v>42264</v>
      </c>
      <c r="I1180" s="11">
        <f t="shared" si="652"/>
        <v>42294</v>
      </c>
      <c r="J1180" s="12">
        <f t="shared" si="656"/>
        <v>8.1988595278847942E-3</v>
      </c>
      <c r="K1180" s="11">
        <f t="shared" si="673"/>
        <v>42352</v>
      </c>
      <c r="L1180" s="11">
        <f t="shared" si="657"/>
        <v>42352</v>
      </c>
      <c r="M1180" s="1">
        <f t="shared" si="677"/>
        <v>20</v>
      </c>
      <c r="N1180" s="1">
        <f t="shared" si="658"/>
        <v>10</v>
      </c>
      <c r="O1180" s="2">
        <f t="shared" si="659"/>
        <v>1.0040910599999999</v>
      </c>
      <c r="P1180" s="13">
        <f t="shared" si="653"/>
        <v>1.0053995600000001</v>
      </c>
      <c r="Q1180" s="13">
        <f t="shared" si="645"/>
        <v>1.2494265624649261</v>
      </c>
      <c r="R1180" s="2">
        <f t="shared" si="649"/>
        <v>1.2545380399999999</v>
      </c>
      <c r="S1180" s="2">
        <f t="shared" si="674"/>
        <v>1.23998893</v>
      </c>
      <c r="T1180" s="2">
        <f t="shared" si="660"/>
        <v>348641.87175723002</v>
      </c>
      <c r="U1180" s="2">
        <f t="shared" si="661"/>
        <v>3319.4005589924136</v>
      </c>
      <c r="V1180" s="2">
        <f t="shared" si="662"/>
        <v>68046.63070365123</v>
      </c>
      <c r="W1180" s="2">
        <f t="shared" si="663"/>
        <v>352531.34114749363</v>
      </c>
      <c r="X1180" s="17">
        <f t="shared" si="664"/>
        <v>0</v>
      </c>
      <c r="Y1180" s="2">
        <f t="shared" si="665"/>
        <v>0</v>
      </c>
      <c r="Z1180" s="72">
        <f t="shared" si="666"/>
        <v>0</v>
      </c>
      <c r="AA1180" s="2">
        <f t="shared" si="667"/>
        <v>0</v>
      </c>
      <c r="AB1180" s="12">
        <f t="shared" si="675"/>
        <v>4.6600000000000003E-2</v>
      </c>
      <c r="AC1180" s="17">
        <f t="shared" si="668"/>
        <v>10</v>
      </c>
      <c r="AD1180" s="17">
        <v>252</v>
      </c>
      <c r="AE1180" s="13">
        <f t="shared" si="646"/>
        <v>1.0018090479999999</v>
      </c>
      <c r="AF1180" s="2">
        <f t="shared" si="647"/>
        <v>630.70988080999996</v>
      </c>
      <c r="AG1180" s="2">
        <f t="shared" si="669"/>
        <v>637.74611763999997</v>
      </c>
      <c r="AH1180" s="3">
        <f t="shared" si="670"/>
        <v>0</v>
      </c>
      <c r="AI1180" s="4" t="str">
        <f t="shared" si="648"/>
        <v>A+J=</v>
      </c>
      <c r="AJ1180" s="11">
        <f t="shared" si="676"/>
        <v>42352</v>
      </c>
      <c r="AK1180" s="11"/>
      <c r="AL1180" s="4"/>
      <c r="AQ1180" s="53"/>
      <c r="AR1180" s="53"/>
      <c r="AX1180" s="1"/>
      <c r="AY1180" s="1"/>
      <c r="AZ1180" s="1"/>
      <c r="BA1180" s="1"/>
      <c r="BB1180" s="1"/>
    </row>
    <row r="1181" spans="1:54" x14ac:dyDescent="0.2">
      <c r="A1181" s="158">
        <f t="shared" si="671"/>
        <v>42337</v>
      </c>
      <c r="B1181" s="2">
        <f t="shared" si="654"/>
        <v>353169.08726513362</v>
      </c>
      <c r="C1181" s="2">
        <f t="shared" si="672"/>
        <v>281165.30988484999</v>
      </c>
      <c r="D1181" s="2">
        <f>SUM(Y1181:Y$1441)</f>
        <v>13831.473639189999</v>
      </c>
      <c r="E1181" s="73">
        <f t="shared" si="655"/>
        <v>267333.83624565997</v>
      </c>
      <c r="F1181" s="88">
        <f t="shared" si="650"/>
        <v>4370.12</v>
      </c>
      <c r="G1181" s="3">
        <f>IF(AND(N1181=1,N1180&gt;1),VLOOKUP(A1180,[1]Plan1!$BK$81:$BM$259,3),G1180)</f>
        <v>4405.95</v>
      </c>
      <c r="H1181" s="11">
        <f t="shared" si="651"/>
        <v>42264</v>
      </c>
      <c r="I1181" s="11">
        <f t="shared" si="652"/>
        <v>42294</v>
      </c>
      <c r="J1181" s="12">
        <f t="shared" si="656"/>
        <v>8.1988595278847942E-3</v>
      </c>
      <c r="K1181" s="11">
        <f t="shared" si="673"/>
        <v>42352</v>
      </c>
      <c r="L1181" s="11">
        <f t="shared" si="657"/>
        <v>42352</v>
      </c>
      <c r="M1181" s="1">
        <f t="shared" si="677"/>
        <v>20</v>
      </c>
      <c r="N1181" s="1">
        <f t="shared" si="658"/>
        <v>10</v>
      </c>
      <c r="O1181" s="2">
        <f t="shared" si="659"/>
        <v>1.0040910599999999</v>
      </c>
      <c r="P1181" s="13">
        <f t="shared" si="653"/>
        <v>1.0053995600000001</v>
      </c>
      <c r="Q1181" s="13">
        <f t="shared" si="645"/>
        <v>1.2494265624649261</v>
      </c>
      <c r="R1181" s="2">
        <f t="shared" si="649"/>
        <v>1.2545380399999999</v>
      </c>
      <c r="S1181" s="2">
        <f t="shared" si="674"/>
        <v>1.23998893</v>
      </c>
      <c r="T1181" s="2">
        <f t="shared" si="660"/>
        <v>348641.87175723002</v>
      </c>
      <c r="U1181" s="2">
        <f t="shared" si="661"/>
        <v>3319.4005589924136</v>
      </c>
      <c r="V1181" s="2">
        <f t="shared" si="662"/>
        <v>68046.63070365123</v>
      </c>
      <c r="W1181" s="2">
        <f t="shared" si="663"/>
        <v>352531.34114749363</v>
      </c>
      <c r="X1181" s="17">
        <f t="shared" si="664"/>
        <v>0</v>
      </c>
      <c r="Y1181" s="2">
        <f t="shared" si="665"/>
        <v>0</v>
      </c>
      <c r="Z1181" s="72">
        <f t="shared" si="666"/>
        <v>0</v>
      </c>
      <c r="AA1181" s="2">
        <f t="shared" si="667"/>
        <v>0</v>
      </c>
      <c r="AB1181" s="12">
        <f t="shared" si="675"/>
        <v>4.6600000000000003E-2</v>
      </c>
      <c r="AC1181" s="17">
        <f t="shared" si="668"/>
        <v>10</v>
      </c>
      <c r="AD1181" s="17">
        <v>252</v>
      </c>
      <c r="AE1181" s="13">
        <f t="shared" si="646"/>
        <v>1.0018090479999999</v>
      </c>
      <c r="AF1181" s="2">
        <f t="shared" si="647"/>
        <v>630.70988080999996</v>
      </c>
      <c r="AG1181" s="2">
        <f t="shared" si="669"/>
        <v>637.74611763999997</v>
      </c>
      <c r="AH1181" s="3">
        <f t="shared" si="670"/>
        <v>0</v>
      </c>
      <c r="AI1181" s="4" t="str">
        <f t="shared" si="648"/>
        <v>A+J=</v>
      </c>
      <c r="AJ1181" s="11">
        <f t="shared" si="676"/>
        <v>42352</v>
      </c>
      <c r="AK1181" s="11"/>
      <c r="AL1181" s="4"/>
      <c r="AQ1181" s="53"/>
      <c r="AR1181" s="53"/>
      <c r="AX1181" s="1"/>
      <c r="AY1181" s="1"/>
      <c r="AZ1181" s="1"/>
      <c r="BA1181" s="1"/>
      <c r="BB1181" s="1"/>
    </row>
    <row r="1182" spans="1:54" x14ac:dyDescent="0.2">
      <c r="A1182" s="158">
        <f t="shared" si="671"/>
        <v>42338</v>
      </c>
      <c r="B1182" s="2">
        <f t="shared" si="654"/>
        <v>353169.08726513362</v>
      </c>
      <c r="C1182" s="2">
        <f t="shared" si="672"/>
        <v>281165.30988484999</v>
      </c>
      <c r="D1182" s="2">
        <f>SUM(Y1182:Y$1441)</f>
        <v>13831.473639189999</v>
      </c>
      <c r="E1182" s="73">
        <f t="shared" si="655"/>
        <v>267333.83624565997</v>
      </c>
      <c r="F1182" s="88">
        <f t="shared" si="650"/>
        <v>4370.12</v>
      </c>
      <c r="G1182" s="3">
        <f>IF(AND(N1182=1,N1181&gt;1),VLOOKUP(A1181,[1]Plan1!$BK$81:$BM$259,3),G1181)</f>
        <v>4405.95</v>
      </c>
      <c r="H1182" s="11">
        <f t="shared" si="651"/>
        <v>42264</v>
      </c>
      <c r="I1182" s="11">
        <f t="shared" si="652"/>
        <v>42294</v>
      </c>
      <c r="J1182" s="12">
        <f t="shared" si="656"/>
        <v>8.1988595278847942E-3</v>
      </c>
      <c r="K1182" s="11">
        <f t="shared" si="673"/>
        <v>42352</v>
      </c>
      <c r="L1182" s="11">
        <f t="shared" si="657"/>
        <v>42352</v>
      </c>
      <c r="M1182" s="1">
        <f t="shared" si="677"/>
        <v>20</v>
      </c>
      <c r="N1182" s="1">
        <f t="shared" si="658"/>
        <v>10</v>
      </c>
      <c r="O1182" s="2">
        <f t="shared" si="659"/>
        <v>1.0040910599999999</v>
      </c>
      <c r="P1182" s="13">
        <f t="shared" si="653"/>
        <v>1.0053995600000001</v>
      </c>
      <c r="Q1182" s="13">
        <f t="shared" si="645"/>
        <v>1.2494265624649261</v>
      </c>
      <c r="R1182" s="2">
        <f t="shared" si="649"/>
        <v>1.2545380399999999</v>
      </c>
      <c r="S1182" s="2">
        <f t="shared" si="674"/>
        <v>1.23998893</v>
      </c>
      <c r="T1182" s="2">
        <f t="shared" si="660"/>
        <v>348641.87175723002</v>
      </c>
      <c r="U1182" s="2">
        <f t="shared" si="661"/>
        <v>3319.4005589924136</v>
      </c>
      <c r="V1182" s="2">
        <f t="shared" si="662"/>
        <v>68046.63070365123</v>
      </c>
      <c r="W1182" s="2">
        <f t="shared" si="663"/>
        <v>352531.34114749363</v>
      </c>
      <c r="X1182" s="17">
        <f t="shared" si="664"/>
        <v>0</v>
      </c>
      <c r="Y1182" s="2">
        <f t="shared" si="665"/>
        <v>0</v>
      </c>
      <c r="Z1182" s="72">
        <f t="shared" si="666"/>
        <v>0</v>
      </c>
      <c r="AA1182" s="2">
        <f t="shared" si="667"/>
        <v>0</v>
      </c>
      <c r="AB1182" s="12">
        <f t="shared" si="675"/>
        <v>4.6600000000000003E-2</v>
      </c>
      <c r="AC1182" s="17">
        <f t="shared" si="668"/>
        <v>10</v>
      </c>
      <c r="AD1182" s="17">
        <v>252</v>
      </c>
      <c r="AE1182" s="13">
        <f t="shared" si="646"/>
        <v>1.0018090479999999</v>
      </c>
      <c r="AF1182" s="2">
        <f t="shared" si="647"/>
        <v>630.70988080999996</v>
      </c>
      <c r="AG1182" s="2">
        <f t="shared" si="669"/>
        <v>637.74611763999997</v>
      </c>
      <c r="AH1182" s="3">
        <f t="shared" si="670"/>
        <v>0</v>
      </c>
      <c r="AI1182" s="4" t="str">
        <f t="shared" si="648"/>
        <v>A+J=</v>
      </c>
      <c r="AJ1182" s="11">
        <f t="shared" si="676"/>
        <v>42352</v>
      </c>
      <c r="AK1182" s="11"/>
      <c r="AL1182" s="4"/>
      <c r="AQ1182" s="53"/>
      <c r="AR1182" s="53"/>
      <c r="AX1182" s="1"/>
      <c r="AY1182" s="1"/>
      <c r="AZ1182" s="1"/>
      <c r="BA1182" s="1"/>
      <c r="BB1182" s="1"/>
    </row>
    <row r="1183" spans="1:54" x14ac:dyDescent="0.2">
      <c r="A1183" s="158">
        <f t="shared" si="671"/>
        <v>42339</v>
      </c>
      <c r="B1183" s="2">
        <f t="shared" si="654"/>
        <v>353370.15005493391</v>
      </c>
      <c r="C1183" s="2">
        <f t="shared" si="672"/>
        <v>281165.30988484999</v>
      </c>
      <c r="D1183" s="2">
        <f>SUM(Y1183:Y$1441)</f>
        <v>13831.473639189999</v>
      </c>
      <c r="E1183" s="73">
        <f t="shared" si="655"/>
        <v>267333.83624565997</v>
      </c>
      <c r="F1183" s="88">
        <f t="shared" si="650"/>
        <v>4370.12</v>
      </c>
      <c r="G1183" s="3">
        <f>IF(AND(N1183=1,N1182&gt;1),VLOOKUP(A1182,[1]Plan1!$BK$81:$BM$259,3),G1182)</f>
        <v>4405.95</v>
      </c>
      <c r="H1183" s="11">
        <f t="shared" si="651"/>
        <v>42264</v>
      </c>
      <c r="I1183" s="11">
        <f t="shared" si="652"/>
        <v>42294</v>
      </c>
      <c r="J1183" s="12">
        <f t="shared" si="656"/>
        <v>8.1988595278847942E-3</v>
      </c>
      <c r="K1183" s="11">
        <f t="shared" si="673"/>
        <v>42352</v>
      </c>
      <c r="L1183" s="11">
        <f t="shared" si="657"/>
        <v>42352</v>
      </c>
      <c r="M1183" s="1">
        <f t="shared" si="677"/>
        <v>20</v>
      </c>
      <c r="N1183" s="1">
        <f t="shared" si="658"/>
        <v>11</v>
      </c>
      <c r="O1183" s="2">
        <f t="shared" si="659"/>
        <v>1.00450108</v>
      </c>
      <c r="P1183" s="13">
        <f t="shared" si="653"/>
        <v>1.0053995600000001</v>
      </c>
      <c r="Q1183" s="13">
        <f t="shared" ref="Q1183:Q1246" si="678">IF(L1183&gt;L1182,Q1182*P1183,Q1182)</f>
        <v>1.2494265624649261</v>
      </c>
      <c r="R1183" s="2">
        <f t="shared" si="649"/>
        <v>1.25505033</v>
      </c>
      <c r="S1183" s="2">
        <f t="shared" si="674"/>
        <v>1.23998893</v>
      </c>
      <c r="T1183" s="2">
        <f t="shared" si="660"/>
        <v>348641.87175723002</v>
      </c>
      <c r="U1183" s="2">
        <f t="shared" si="661"/>
        <v>3319.4005589924136</v>
      </c>
      <c r="V1183" s="2">
        <f t="shared" si="662"/>
        <v>68183.583154621534</v>
      </c>
      <c r="W1183" s="2">
        <f t="shared" si="663"/>
        <v>352668.29359846393</v>
      </c>
      <c r="X1183" s="17">
        <f t="shared" si="664"/>
        <v>0</v>
      </c>
      <c r="Y1183" s="2">
        <f t="shared" si="665"/>
        <v>0</v>
      </c>
      <c r="Z1183" s="72">
        <f t="shared" si="666"/>
        <v>0</v>
      </c>
      <c r="AA1183" s="2">
        <f t="shared" si="667"/>
        <v>0</v>
      </c>
      <c r="AB1183" s="12">
        <f t="shared" si="675"/>
        <v>4.6600000000000003E-2</v>
      </c>
      <c r="AC1183" s="17">
        <f t="shared" si="668"/>
        <v>11</v>
      </c>
      <c r="AD1183" s="17">
        <v>252</v>
      </c>
      <c r="AE1183" s="13">
        <f t="shared" ref="AE1183:AE1246" si="679">ROUND((1+AB1183)^TRUNC((AC1183/AD1183),9),9)</f>
        <v>1.001990132</v>
      </c>
      <c r="AF1183" s="2">
        <f t="shared" si="647"/>
        <v>693.84334551999996</v>
      </c>
      <c r="AG1183" s="2">
        <f t="shared" si="669"/>
        <v>701.85645647000001</v>
      </c>
      <c r="AH1183" s="3">
        <f t="shared" si="670"/>
        <v>0</v>
      </c>
      <c r="AI1183" s="4" t="str">
        <f t="shared" si="648"/>
        <v>A+J=</v>
      </c>
      <c r="AJ1183" s="11">
        <f t="shared" si="676"/>
        <v>42352</v>
      </c>
      <c r="AK1183" s="11"/>
      <c r="AL1183" s="4"/>
      <c r="AQ1183" s="53"/>
      <c r="AR1183" s="53"/>
      <c r="AX1183" s="1"/>
      <c r="AY1183" s="1"/>
      <c r="AZ1183" s="1"/>
      <c r="BA1183" s="1"/>
      <c r="BB1183" s="1"/>
    </row>
    <row r="1184" spans="1:54" x14ac:dyDescent="0.2">
      <c r="A1184" s="158">
        <f t="shared" si="671"/>
        <v>42340</v>
      </c>
      <c r="B1184" s="2">
        <f t="shared" si="654"/>
        <v>353571.33070190984</v>
      </c>
      <c r="C1184" s="2">
        <f t="shared" si="672"/>
        <v>281165.30988484999</v>
      </c>
      <c r="D1184" s="2">
        <f>SUM(Y1184:Y$1441)</f>
        <v>13831.473639189999</v>
      </c>
      <c r="E1184" s="73">
        <f t="shared" si="655"/>
        <v>267333.83624565997</v>
      </c>
      <c r="F1184" s="88">
        <f t="shared" si="650"/>
        <v>4370.12</v>
      </c>
      <c r="G1184" s="3">
        <f>IF(AND(N1184=1,N1183&gt;1),VLOOKUP(A1183,[1]Plan1!$BK$81:$BM$259,3),G1183)</f>
        <v>4405.95</v>
      </c>
      <c r="H1184" s="11">
        <f t="shared" si="651"/>
        <v>42264</v>
      </c>
      <c r="I1184" s="11">
        <f t="shared" si="652"/>
        <v>42294</v>
      </c>
      <c r="J1184" s="12">
        <f t="shared" si="656"/>
        <v>8.1988595278847942E-3</v>
      </c>
      <c r="K1184" s="11">
        <f t="shared" si="673"/>
        <v>42352</v>
      </c>
      <c r="L1184" s="11">
        <f t="shared" si="657"/>
        <v>42352</v>
      </c>
      <c r="M1184" s="1">
        <f t="shared" si="677"/>
        <v>20</v>
      </c>
      <c r="N1184" s="1">
        <f t="shared" si="658"/>
        <v>12</v>
      </c>
      <c r="O1184" s="2">
        <f t="shared" si="659"/>
        <v>1.00491127</v>
      </c>
      <c r="P1184" s="13">
        <f t="shared" si="653"/>
        <v>1.0053995600000001</v>
      </c>
      <c r="Q1184" s="13">
        <f t="shared" si="678"/>
        <v>1.2494265624649261</v>
      </c>
      <c r="R1184" s="2">
        <f t="shared" si="649"/>
        <v>1.2555628299999999</v>
      </c>
      <c r="S1184" s="2">
        <f t="shared" si="674"/>
        <v>1.23998893</v>
      </c>
      <c r="T1184" s="2">
        <f t="shared" si="660"/>
        <v>348641.87175723002</v>
      </c>
      <c r="U1184" s="2">
        <f t="shared" si="661"/>
        <v>3319.4005589924136</v>
      </c>
      <c r="V1184" s="2">
        <f t="shared" si="662"/>
        <v>68320.591745697413</v>
      </c>
      <c r="W1184" s="2">
        <f t="shared" si="663"/>
        <v>352805.30218953983</v>
      </c>
      <c r="X1184" s="17">
        <f t="shared" si="664"/>
        <v>0</v>
      </c>
      <c r="Y1184" s="2">
        <f t="shared" si="665"/>
        <v>0</v>
      </c>
      <c r="Z1184" s="72">
        <f t="shared" si="666"/>
        <v>0</v>
      </c>
      <c r="AA1184" s="2">
        <f t="shared" si="667"/>
        <v>0</v>
      </c>
      <c r="AB1184" s="12">
        <f t="shared" si="675"/>
        <v>4.6600000000000003E-2</v>
      </c>
      <c r="AC1184" s="17">
        <f t="shared" si="668"/>
        <v>12</v>
      </c>
      <c r="AD1184" s="17">
        <v>252</v>
      </c>
      <c r="AE1184" s="13">
        <f t="shared" si="679"/>
        <v>1.00217125</v>
      </c>
      <c r="AF1184" s="2">
        <f t="shared" si="647"/>
        <v>756.98866405000001</v>
      </c>
      <c r="AG1184" s="2">
        <f t="shared" si="669"/>
        <v>766.02851237000004</v>
      </c>
      <c r="AH1184" s="3">
        <f t="shared" si="670"/>
        <v>0</v>
      </c>
      <c r="AI1184" s="4" t="str">
        <f t="shared" si="648"/>
        <v>A+J=</v>
      </c>
      <c r="AJ1184" s="11">
        <f t="shared" si="676"/>
        <v>42352</v>
      </c>
      <c r="AK1184" s="11"/>
      <c r="AL1184" s="4"/>
      <c r="AQ1184" s="53"/>
      <c r="AR1184" s="53"/>
      <c r="AX1184" s="1"/>
      <c r="AY1184" s="1"/>
      <c r="AZ1184" s="1"/>
      <c r="BA1184" s="1"/>
      <c r="BB1184" s="1"/>
    </row>
    <row r="1185" spans="1:54" x14ac:dyDescent="0.2">
      <c r="A1185" s="158">
        <f t="shared" si="671"/>
        <v>42341</v>
      </c>
      <c r="B1185" s="2">
        <f t="shared" si="654"/>
        <v>353772.63390391803</v>
      </c>
      <c r="C1185" s="2">
        <f t="shared" si="672"/>
        <v>281165.30988484999</v>
      </c>
      <c r="D1185" s="2">
        <f>SUM(Y1185:Y$1441)</f>
        <v>13831.473639189999</v>
      </c>
      <c r="E1185" s="73">
        <f t="shared" si="655"/>
        <v>267333.83624565997</v>
      </c>
      <c r="F1185" s="88">
        <f t="shared" si="650"/>
        <v>4370.12</v>
      </c>
      <c r="G1185" s="3">
        <f>IF(AND(N1185=1,N1184&gt;1),VLOOKUP(A1184,[1]Plan1!$BK$81:$BM$259,3),G1184)</f>
        <v>4405.95</v>
      </c>
      <c r="H1185" s="11">
        <f t="shared" si="651"/>
        <v>42264</v>
      </c>
      <c r="I1185" s="11">
        <f t="shared" si="652"/>
        <v>42294</v>
      </c>
      <c r="J1185" s="12">
        <f t="shared" si="656"/>
        <v>8.1988595278847942E-3</v>
      </c>
      <c r="K1185" s="11">
        <f t="shared" si="673"/>
        <v>42352</v>
      </c>
      <c r="L1185" s="11">
        <f t="shared" si="657"/>
        <v>42352</v>
      </c>
      <c r="M1185" s="1">
        <f t="shared" si="677"/>
        <v>20</v>
      </c>
      <c r="N1185" s="1">
        <f t="shared" si="658"/>
        <v>13</v>
      </c>
      <c r="O1185" s="2">
        <f t="shared" si="659"/>
        <v>1.00532164</v>
      </c>
      <c r="P1185" s="13">
        <f t="shared" si="653"/>
        <v>1.0053995600000001</v>
      </c>
      <c r="Q1185" s="13">
        <f t="shared" si="678"/>
        <v>1.2494265624649261</v>
      </c>
      <c r="R1185" s="2">
        <f t="shared" si="649"/>
        <v>1.25607556</v>
      </c>
      <c r="S1185" s="2">
        <f t="shared" si="674"/>
        <v>1.23998893</v>
      </c>
      <c r="T1185" s="2">
        <f t="shared" si="660"/>
        <v>348641.87175723002</v>
      </c>
      <c r="U1185" s="2">
        <f t="shared" si="661"/>
        <v>3319.4005589924136</v>
      </c>
      <c r="V1185" s="2">
        <f t="shared" si="662"/>
        <v>68457.661823555667</v>
      </c>
      <c r="W1185" s="2">
        <f t="shared" si="663"/>
        <v>352942.37226739805</v>
      </c>
      <c r="X1185" s="17">
        <f t="shared" si="664"/>
        <v>0</v>
      </c>
      <c r="Y1185" s="2">
        <f t="shared" si="665"/>
        <v>0</v>
      </c>
      <c r="Z1185" s="72">
        <f t="shared" si="666"/>
        <v>0</v>
      </c>
      <c r="AA1185" s="2">
        <f t="shared" si="667"/>
        <v>0</v>
      </c>
      <c r="AB1185" s="12">
        <f t="shared" si="675"/>
        <v>4.6600000000000003E-2</v>
      </c>
      <c r="AC1185" s="17">
        <f t="shared" si="668"/>
        <v>13</v>
      </c>
      <c r="AD1185" s="17">
        <v>252</v>
      </c>
      <c r="AE1185" s="13">
        <f t="shared" si="679"/>
        <v>1.0023523999999999</v>
      </c>
      <c r="AF1185" s="2">
        <f t="shared" ref="AF1185:AF1248" si="680">TRUNC((T1185*(AE1185-1)),8)</f>
        <v>820.14513911999995</v>
      </c>
      <c r="AG1185" s="2">
        <f t="shared" si="669"/>
        <v>830.26163652000002</v>
      </c>
      <c r="AH1185" s="3">
        <f t="shared" si="670"/>
        <v>0</v>
      </c>
      <c r="AI1185" s="4" t="str">
        <f t="shared" si="648"/>
        <v>A+J=</v>
      </c>
      <c r="AJ1185" s="11">
        <f t="shared" si="676"/>
        <v>42352</v>
      </c>
      <c r="AK1185" s="11"/>
      <c r="AL1185" s="4"/>
      <c r="AQ1185" s="53"/>
      <c r="AR1185" s="53"/>
      <c r="AX1185" s="1"/>
      <c r="AY1185" s="1"/>
      <c r="AZ1185" s="1"/>
      <c r="BA1185" s="1"/>
      <c r="BB1185" s="1"/>
    </row>
    <row r="1186" spans="1:54" x14ac:dyDescent="0.2">
      <c r="A1186" s="158">
        <f t="shared" si="671"/>
        <v>42342</v>
      </c>
      <c r="B1186" s="2">
        <f t="shared" si="654"/>
        <v>353974.04666003684</v>
      </c>
      <c r="C1186" s="2">
        <f t="shared" si="672"/>
        <v>281165.30988484999</v>
      </c>
      <c r="D1186" s="2">
        <f>SUM(Y1186:Y$1441)</f>
        <v>13831.473639189999</v>
      </c>
      <c r="E1186" s="73">
        <f t="shared" si="655"/>
        <v>267333.83624565997</v>
      </c>
      <c r="F1186" s="88">
        <f t="shared" si="650"/>
        <v>4370.12</v>
      </c>
      <c r="G1186" s="3">
        <f>IF(AND(N1186=1,N1185&gt;1),VLOOKUP(A1185,[1]Plan1!$BK$81:$BM$259,3),G1185)</f>
        <v>4405.95</v>
      </c>
      <c r="H1186" s="11">
        <f t="shared" si="651"/>
        <v>42264</v>
      </c>
      <c r="I1186" s="11">
        <f t="shared" si="652"/>
        <v>42294</v>
      </c>
      <c r="J1186" s="12">
        <f t="shared" si="656"/>
        <v>8.1988595278847942E-3</v>
      </c>
      <c r="K1186" s="11">
        <f t="shared" si="673"/>
        <v>42352</v>
      </c>
      <c r="L1186" s="11">
        <f t="shared" si="657"/>
        <v>42352</v>
      </c>
      <c r="M1186" s="1">
        <f t="shared" si="677"/>
        <v>20</v>
      </c>
      <c r="N1186" s="1">
        <f t="shared" si="658"/>
        <v>14</v>
      </c>
      <c r="O1186" s="2">
        <f t="shared" si="659"/>
        <v>1.00573216</v>
      </c>
      <c r="P1186" s="13">
        <f t="shared" si="653"/>
        <v>1.0053995600000001</v>
      </c>
      <c r="Q1186" s="13">
        <f t="shared" si="678"/>
        <v>1.2494265624649261</v>
      </c>
      <c r="R1186" s="2">
        <f t="shared" si="649"/>
        <v>1.2565884700000001</v>
      </c>
      <c r="S1186" s="2">
        <f t="shared" si="674"/>
        <v>1.23998893</v>
      </c>
      <c r="T1186" s="2">
        <f t="shared" si="660"/>
        <v>348641.87175723002</v>
      </c>
      <c r="U1186" s="2">
        <f t="shared" si="661"/>
        <v>3319.4005589924136</v>
      </c>
      <c r="V1186" s="2">
        <f t="shared" si="662"/>
        <v>68594.780021504455</v>
      </c>
      <c r="W1186" s="2">
        <f t="shared" si="663"/>
        <v>353079.49046534684</v>
      </c>
      <c r="X1186" s="17">
        <f t="shared" si="664"/>
        <v>0</v>
      </c>
      <c r="Y1186" s="2">
        <f t="shared" si="665"/>
        <v>0</v>
      </c>
      <c r="Z1186" s="72">
        <f t="shared" si="666"/>
        <v>0</v>
      </c>
      <c r="AA1186" s="2">
        <f t="shared" si="667"/>
        <v>0</v>
      </c>
      <c r="AB1186" s="12">
        <f t="shared" si="675"/>
        <v>4.6600000000000003E-2</v>
      </c>
      <c r="AC1186" s="17">
        <f t="shared" si="668"/>
        <v>14</v>
      </c>
      <c r="AD1186" s="17">
        <v>252</v>
      </c>
      <c r="AE1186" s="13">
        <f t="shared" si="679"/>
        <v>1.002533583</v>
      </c>
      <c r="AF1186" s="2">
        <f t="shared" si="680"/>
        <v>883.31311936999998</v>
      </c>
      <c r="AG1186" s="2">
        <f t="shared" si="669"/>
        <v>894.55619468999998</v>
      </c>
      <c r="AH1186" s="3">
        <f t="shared" si="670"/>
        <v>0</v>
      </c>
      <c r="AI1186" s="4" t="str">
        <f t="shared" ref="AI1186:AI1249" si="681">AI1185</f>
        <v>A+J=</v>
      </c>
      <c r="AJ1186" s="11">
        <f t="shared" si="676"/>
        <v>42352</v>
      </c>
      <c r="AK1186" s="11"/>
      <c r="AL1186" s="4"/>
      <c r="AQ1186" s="53"/>
      <c r="AR1186" s="53"/>
      <c r="AX1186" s="1"/>
      <c r="AY1186" s="1"/>
      <c r="AZ1186" s="1"/>
      <c r="BA1186" s="1"/>
      <c r="BB1186" s="1"/>
    </row>
    <row r="1187" spans="1:54" x14ac:dyDescent="0.2">
      <c r="A1187" s="158">
        <f t="shared" si="671"/>
        <v>42343</v>
      </c>
      <c r="B1187" s="2">
        <f t="shared" si="654"/>
        <v>354175.58205976797</v>
      </c>
      <c r="C1187" s="2">
        <f t="shared" si="672"/>
        <v>281165.30988484999</v>
      </c>
      <c r="D1187" s="2">
        <f>SUM(Y1187:Y$1441)</f>
        <v>13831.473639189999</v>
      </c>
      <c r="E1187" s="73">
        <f t="shared" si="655"/>
        <v>267333.83624565997</v>
      </c>
      <c r="F1187" s="88">
        <f t="shared" si="650"/>
        <v>4370.12</v>
      </c>
      <c r="G1187" s="3">
        <f>IF(AND(N1187=1,N1186&gt;1),VLOOKUP(A1186,[1]Plan1!$BK$81:$BM$259,3),G1186)</f>
        <v>4405.95</v>
      </c>
      <c r="H1187" s="11">
        <f t="shared" si="651"/>
        <v>42264</v>
      </c>
      <c r="I1187" s="11">
        <f t="shared" si="652"/>
        <v>42294</v>
      </c>
      <c r="J1187" s="12">
        <f t="shared" si="656"/>
        <v>8.1988595278847942E-3</v>
      </c>
      <c r="K1187" s="11">
        <f t="shared" si="673"/>
        <v>42352</v>
      </c>
      <c r="L1187" s="11">
        <f t="shared" si="657"/>
        <v>42352</v>
      </c>
      <c r="M1187" s="1">
        <f t="shared" si="677"/>
        <v>20</v>
      </c>
      <c r="N1187" s="1">
        <f t="shared" si="658"/>
        <v>15</v>
      </c>
      <c r="O1187" s="2">
        <f t="shared" si="659"/>
        <v>1.00614286</v>
      </c>
      <c r="P1187" s="13">
        <f t="shared" si="653"/>
        <v>1.0053995600000001</v>
      </c>
      <c r="Q1187" s="13">
        <f t="shared" si="678"/>
        <v>1.2494265624649261</v>
      </c>
      <c r="R1187" s="2">
        <f t="shared" si="649"/>
        <v>1.2571016100000001</v>
      </c>
      <c r="S1187" s="2">
        <f t="shared" si="674"/>
        <v>1.23998893</v>
      </c>
      <c r="T1187" s="2">
        <f t="shared" si="660"/>
        <v>348641.87175723002</v>
      </c>
      <c r="U1187" s="2">
        <f t="shared" si="661"/>
        <v>3319.4005589924136</v>
      </c>
      <c r="V1187" s="2">
        <f t="shared" si="662"/>
        <v>68731.959706235561</v>
      </c>
      <c r="W1187" s="2">
        <f t="shared" si="663"/>
        <v>353216.67015007796</v>
      </c>
      <c r="X1187" s="17">
        <f t="shared" si="664"/>
        <v>0</v>
      </c>
      <c r="Y1187" s="2">
        <f t="shared" si="665"/>
        <v>0</v>
      </c>
      <c r="Z1187" s="72">
        <f t="shared" si="666"/>
        <v>0</v>
      </c>
      <c r="AA1187" s="2">
        <f t="shared" si="667"/>
        <v>0</v>
      </c>
      <c r="AB1187" s="12">
        <f t="shared" si="675"/>
        <v>4.6600000000000003E-2</v>
      </c>
      <c r="AC1187" s="17">
        <f t="shared" si="668"/>
        <v>15</v>
      </c>
      <c r="AD1187" s="17">
        <v>252</v>
      </c>
      <c r="AE1187" s="13">
        <f t="shared" si="679"/>
        <v>1.002714798</v>
      </c>
      <c r="AF1187" s="2">
        <f t="shared" si="680"/>
        <v>946.49225616000001</v>
      </c>
      <c r="AG1187" s="2">
        <f t="shared" si="669"/>
        <v>958.91190969000002</v>
      </c>
      <c r="AH1187" s="3">
        <f t="shared" si="670"/>
        <v>0</v>
      </c>
      <c r="AI1187" s="4" t="str">
        <f t="shared" si="681"/>
        <v>A+J=</v>
      </c>
      <c r="AJ1187" s="11">
        <f t="shared" si="676"/>
        <v>42352</v>
      </c>
      <c r="AK1187" s="11"/>
      <c r="AL1187" s="4"/>
      <c r="AQ1187" s="53"/>
      <c r="AR1187" s="53"/>
      <c r="AX1187" s="1"/>
      <c r="AY1187" s="1"/>
      <c r="AZ1187" s="1"/>
      <c r="BA1187" s="1"/>
      <c r="BB1187" s="1"/>
    </row>
    <row r="1188" spans="1:54" x14ac:dyDescent="0.2">
      <c r="A1188" s="158">
        <f t="shared" si="671"/>
        <v>42344</v>
      </c>
      <c r="B1188" s="2">
        <f t="shared" si="654"/>
        <v>354175.58205976797</v>
      </c>
      <c r="C1188" s="2">
        <f t="shared" si="672"/>
        <v>281165.30988484999</v>
      </c>
      <c r="D1188" s="2">
        <f>SUM(Y1188:Y$1441)</f>
        <v>13831.473639189999</v>
      </c>
      <c r="E1188" s="73">
        <f t="shared" si="655"/>
        <v>267333.83624565997</v>
      </c>
      <c r="F1188" s="88">
        <f t="shared" si="650"/>
        <v>4370.12</v>
      </c>
      <c r="G1188" s="3">
        <f>IF(AND(N1188=1,N1187&gt;1),VLOOKUP(A1187,[1]Plan1!$BK$81:$BM$259,3),G1187)</f>
        <v>4405.95</v>
      </c>
      <c r="H1188" s="11">
        <f t="shared" si="651"/>
        <v>42264</v>
      </c>
      <c r="I1188" s="11">
        <f t="shared" si="652"/>
        <v>42294</v>
      </c>
      <c r="J1188" s="12">
        <f t="shared" si="656"/>
        <v>8.1988595278847942E-3</v>
      </c>
      <c r="K1188" s="11">
        <f t="shared" si="673"/>
        <v>42352</v>
      </c>
      <c r="L1188" s="11">
        <f t="shared" si="657"/>
        <v>42352</v>
      </c>
      <c r="M1188" s="1">
        <f t="shared" si="677"/>
        <v>20</v>
      </c>
      <c r="N1188" s="1">
        <f t="shared" si="658"/>
        <v>15</v>
      </c>
      <c r="O1188" s="2">
        <f t="shared" si="659"/>
        <v>1.00614286</v>
      </c>
      <c r="P1188" s="13">
        <f t="shared" si="653"/>
        <v>1.0053995600000001</v>
      </c>
      <c r="Q1188" s="13">
        <f t="shared" si="678"/>
        <v>1.2494265624649261</v>
      </c>
      <c r="R1188" s="2">
        <f t="shared" si="649"/>
        <v>1.2571016100000001</v>
      </c>
      <c r="S1188" s="2">
        <f t="shared" si="674"/>
        <v>1.23998893</v>
      </c>
      <c r="T1188" s="2">
        <f t="shared" si="660"/>
        <v>348641.87175723002</v>
      </c>
      <c r="U1188" s="2">
        <f t="shared" si="661"/>
        <v>3319.4005589924136</v>
      </c>
      <c r="V1188" s="2">
        <f t="shared" si="662"/>
        <v>68731.959706235561</v>
      </c>
      <c r="W1188" s="2">
        <f t="shared" si="663"/>
        <v>353216.67015007796</v>
      </c>
      <c r="X1188" s="17">
        <f t="shared" si="664"/>
        <v>0</v>
      </c>
      <c r="Y1188" s="2">
        <f t="shared" si="665"/>
        <v>0</v>
      </c>
      <c r="Z1188" s="72">
        <f t="shared" si="666"/>
        <v>0</v>
      </c>
      <c r="AA1188" s="2">
        <f t="shared" si="667"/>
        <v>0</v>
      </c>
      <c r="AB1188" s="12">
        <f t="shared" si="675"/>
        <v>4.6600000000000003E-2</v>
      </c>
      <c r="AC1188" s="17">
        <f t="shared" si="668"/>
        <v>15</v>
      </c>
      <c r="AD1188" s="17">
        <v>252</v>
      </c>
      <c r="AE1188" s="13">
        <f t="shared" si="679"/>
        <v>1.002714798</v>
      </c>
      <c r="AF1188" s="2">
        <f t="shared" si="680"/>
        <v>946.49225616000001</v>
      </c>
      <c r="AG1188" s="2">
        <f t="shared" si="669"/>
        <v>958.91190969000002</v>
      </c>
      <c r="AH1188" s="3">
        <f t="shared" si="670"/>
        <v>0</v>
      </c>
      <c r="AI1188" s="4" t="str">
        <f t="shared" si="681"/>
        <v>A+J=</v>
      </c>
      <c r="AJ1188" s="11">
        <f t="shared" si="676"/>
        <v>42352</v>
      </c>
      <c r="AK1188" s="11"/>
      <c r="AL1188" s="4"/>
      <c r="AQ1188" s="53"/>
      <c r="AR1188" s="53"/>
      <c r="AX1188" s="1"/>
      <c r="AY1188" s="1"/>
      <c r="AZ1188" s="1"/>
      <c r="BA1188" s="1"/>
      <c r="BB1188" s="1"/>
    </row>
    <row r="1189" spans="1:54" x14ac:dyDescent="0.2">
      <c r="A1189" s="158">
        <f t="shared" si="671"/>
        <v>42345</v>
      </c>
      <c r="B1189" s="2">
        <f t="shared" si="654"/>
        <v>354175.58205976797</v>
      </c>
      <c r="C1189" s="2">
        <f t="shared" si="672"/>
        <v>281165.30988484999</v>
      </c>
      <c r="D1189" s="2">
        <f>SUM(Y1189:Y$1441)</f>
        <v>13831.473639189999</v>
      </c>
      <c r="E1189" s="73">
        <f t="shared" si="655"/>
        <v>267333.83624565997</v>
      </c>
      <c r="F1189" s="88">
        <f t="shared" si="650"/>
        <v>4370.12</v>
      </c>
      <c r="G1189" s="3">
        <f>IF(AND(N1189=1,N1188&gt;1),VLOOKUP(A1188,[1]Plan1!$BK$81:$BM$259,3),G1188)</f>
        <v>4405.95</v>
      </c>
      <c r="H1189" s="11">
        <f t="shared" si="651"/>
        <v>42264</v>
      </c>
      <c r="I1189" s="11">
        <f t="shared" si="652"/>
        <v>42294</v>
      </c>
      <c r="J1189" s="12">
        <f t="shared" si="656"/>
        <v>8.1988595278847942E-3</v>
      </c>
      <c r="K1189" s="11">
        <f t="shared" si="673"/>
        <v>42352</v>
      </c>
      <c r="L1189" s="11">
        <f t="shared" si="657"/>
        <v>42352</v>
      </c>
      <c r="M1189" s="1">
        <f t="shared" si="677"/>
        <v>20</v>
      </c>
      <c r="N1189" s="1">
        <f t="shared" si="658"/>
        <v>15</v>
      </c>
      <c r="O1189" s="2">
        <f t="shared" si="659"/>
        <v>1.00614286</v>
      </c>
      <c r="P1189" s="13">
        <f t="shared" si="653"/>
        <v>1.0053995600000001</v>
      </c>
      <c r="Q1189" s="13">
        <f t="shared" si="678"/>
        <v>1.2494265624649261</v>
      </c>
      <c r="R1189" s="2">
        <f t="shared" si="649"/>
        <v>1.2571016100000001</v>
      </c>
      <c r="S1189" s="2">
        <f t="shared" si="674"/>
        <v>1.23998893</v>
      </c>
      <c r="T1189" s="2">
        <f t="shared" si="660"/>
        <v>348641.87175723002</v>
      </c>
      <c r="U1189" s="2">
        <f t="shared" si="661"/>
        <v>3319.4005589924136</v>
      </c>
      <c r="V1189" s="2">
        <f t="shared" si="662"/>
        <v>68731.959706235561</v>
      </c>
      <c r="W1189" s="2">
        <f t="shared" si="663"/>
        <v>353216.67015007796</v>
      </c>
      <c r="X1189" s="17">
        <f t="shared" si="664"/>
        <v>0</v>
      </c>
      <c r="Y1189" s="2">
        <f t="shared" si="665"/>
        <v>0</v>
      </c>
      <c r="Z1189" s="72">
        <f t="shared" si="666"/>
        <v>0</v>
      </c>
      <c r="AA1189" s="2">
        <f t="shared" si="667"/>
        <v>0</v>
      </c>
      <c r="AB1189" s="12">
        <f t="shared" si="675"/>
        <v>4.6600000000000003E-2</v>
      </c>
      <c r="AC1189" s="17">
        <f t="shared" si="668"/>
        <v>15</v>
      </c>
      <c r="AD1189" s="17">
        <v>252</v>
      </c>
      <c r="AE1189" s="13">
        <f t="shared" si="679"/>
        <v>1.002714798</v>
      </c>
      <c r="AF1189" s="2">
        <f t="shared" si="680"/>
        <v>946.49225616000001</v>
      </c>
      <c r="AG1189" s="2">
        <f t="shared" si="669"/>
        <v>958.91190969000002</v>
      </c>
      <c r="AH1189" s="3">
        <f t="shared" si="670"/>
        <v>0</v>
      </c>
      <c r="AI1189" s="4" t="str">
        <f t="shared" si="681"/>
        <v>A+J=</v>
      </c>
      <c r="AJ1189" s="11">
        <f t="shared" si="676"/>
        <v>42352</v>
      </c>
      <c r="AK1189" s="11"/>
      <c r="AL1189" s="4"/>
      <c r="AQ1189" s="53"/>
      <c r="AR1189" s="53"/>
      <c r="AX1189" s="1"/>
      <c r="AY1189" s="1"/>
      <c r="AZ1189" s="1"/>
      <c r="BA1189" s="1"/>
      <c r="BB1189" s="1"/>
    </row>
    <row r="1190" spans="1:54" x14ac:dyDescent="0.2">
      <c r="A1190" s="158">
        <f t="shared" si="671"/>
        <v>42346</v>
      </c>
      <c r="B1190" s="2">
        <f t="shared" si="654"/>
        <v>354377.23281316628</v>
      </c>
      <c r="C1190" s="2">
        <f t="shared" si="672"/>
        <v>281165.30988484999</v>
      </c>
      <c r="D1190" s="2">
        <f>SUM(Y1190:Y$1441)</f>
        <v>13831.473639189999</v>
      </c>
      <c r="E1190" s="73">
        <f t="shared" si="655"/>
        <v>267333.83624565997</v>
      </c>
      <c r="F1190" s="88">
        <f t="shared" si="650"/>
        <v>4370.12</v>
      </c>
      <c r="G1190" s="3">
        <f>IF(AND(N1190=1,N1189&gt;1),VLOOKUP(A1189,[1]Plan1!$BK$81:$BM$259,3),G1189)</f>
        <v>4405.95</v>
      </c>
      <c r="H1190" s="11">
        <f t="shared" si="651"/>
        <v>42264</v>
      </c>
      <c r="I1190" s="11">
        <f t="shared" si="652"/>
        <v>42294</v>
      </c>
      <c r="J1190" s="12">
        <f t="shared" si="656"/>
        <v>8.1988595278847942E-3</v>
      </c>
      <c r="K1190" s="11">
        <f t="shared" si="673"/>
        <v>42352</v>
      </c>
      <c r="L1190" s="11">
        <f t="shared" si="657"/>
        <v>42352</v>
      </c>
      <c r="M1190" s="1">
        <f t="shared" si="677"/>
        <v>20</v>
      </c>
      <c r="N1190" s="1">
        <f t="shared" si="658"/>
        <v>16</v>
      </c>
      <c r="O1190" s="2">
        <f t="shared" si="659"/>
        <v>1.0065537200000001</v>
      </c>
      <c r="P1190" s="13">
        <f t="shared" si="653"/>
        <v>1.0053995600000001</v>
      </c>
      <c r="Q1190" s="13">
        <f t="shared" si="678"/>
        <v>1.2494265624649261</v>
      </c>
      <c r="R1190" s="2">
        <f t="shared" si="649"/>
        <v>1.25761495</v>
      </c>
      <c r="S1190" s="2">
        <f t="shared" si="674"/>
        <v>1.23998893</v>
      </c>
      <c r="T1190" s="2">
        <f t="shared" si="660"/>
        <v>348641.87175723002</v>
      </c>
      <c r="U1190" s="2">
        <f t="shared" si="661"/>
        <v>3319.4005589924136</v>
      </c>
      <c r="V1190" s="2">
        <f t="shared" si="662"/>
        <v>68869.192857733884</v>
      </c>
      <c r="W1190" s="2">
        <f t="shared" si="663"/>
        <v>353353.90330157627</v>
      </c>
      <c r="X1190" s="17">
        <f t="shared" si="664"/>
        <v>0</v>
      </c>
      <c r="Y1190" s="2">
        <f t="shared" si="665"/>
        <v>0</v>
      </c>
      <c r="Z1190" s="72">
        <f t="shared" si="666"/>
        <v>0</v>
      </c>
      <c r="AA1190" s="2">
        <f t="shared" si="667"/>
        <v>0</v>
      </c>
      <c r="AB1190" s="12">
        <f t="shared" si="675"/>
        <v>4.6600000000000003E-2</v>
      </c>
      <c r="AC1190" s="17">
        <f t="shared" si="668"/>
        <v>16</v>
      </c>
      <c r="AD1190" s="17">
        <v>252</v>
      </c>
      <c r="AE1190" s="13">
        <f t="shared" si="679"/>
        <v>1.0028960469999999</v>
      </c>
      <c r="AF1190" s="2">
        <f t="shared" si="680"/>
        <v>1009.68324677</v>
      </c>
      <c r="AG1190" s="2">
        <f t="shared" si="669"/>
        <v>1023.32951159</v>
      </c>
      <c r="AH1190" s="3">
        <f t="shared" si="670"/>
        <v>0</v>
      </c>
      <c r="AI1190" s="4" t="str">
        <f t="shared" si="681"/>
        <v>A+J=</v>
      </c>
      <c r="AJ1190" s="11">
        <f t="shared" si="676"/>
        <v>42352</v>
      </c>
      <c r="AK1190" s="11"/>
      <c r="AL1190" s="4"/>
      <c r="AQ1190" s="53"/>
      <c r="AR1190" s="53"/>
      <c r="AX1190" s="1"/>
      <c r="AY1190" s="1"/>
      <c r="AZ1190" s="1"/>
      <c r="BA1190" s="1"/>
      <c r="BB1190" s="1"/>
    </row>
    <row r="1191" spans="1:54" x14ac:dyDescent="0.2">
      <c r="A1191" s="158">
        <f t="shared" si="671"/>
        <v>42347</v>
      </c>
      <c r="B1191" s="2">
        <f t="shared" si="654"/>
        <v>354579.00093790021</v>
      </c>
      <c r="C1191" s="2">
        <f t="shared" si="672"/>
        <v>281165.30988484999</v>
      </c>
      <c r="D1191" s="2">
        <f>SUM(Y1191:Y$1441)</f>
        <v>13831.473639189999</v>
      </c>
      <c r="E1191" s="73">
        <f t="shared" si="655"/>
        <v>267333.83624565997</v>
      </c>
      <c r="F1191" s="88">
        <f t="shared" si="650"/>
        <v>4370.12</v>
      </c>
      <c r="G1191" s="3">
        <f>IF(AND(N1191=1,N1190&gt;1),VLOOKUP(A1190,[1]Plan1!$BK$81:$BM$259,3),G1190)</f>
        <v>4405.95</v>
      </c>
      <c r="H1191" s="11">
        <f t="shared" si="651"/>
        <v>42264</v>
      </c>
      <c r="I1191" s="11">
        <f t="shared" si="652"/>
        <v>42294</v>
      </c>
      <c r="J1191" s="12">
        <f t="shared" si="656"/>
        <v>8.1988595278847942E-3</v>
      </c>
      <c r="K1191" s="11">
        <f t="shared" si="673"/>
        <v>42352</v>
      </c>
      <c r="L1191" s="11">
        <f t="shared" si="657"/>
        <v>42352</v>
      </c>
      <c r="M1191" s="1">
        <f t="shared" si="677"/>
        <v>20</v>
      </c>
      <c r="N1191" s="1">
        <f t="shared" si="658"/>
        <v>17</v>
      </c>
      <c r="O1191" s="2">
        <f t="shared" si="659"/>
        <v>1.0069647500000001</v>
      </c>
      <c r="P1191" s="13">
        <f t="shared" si="653"/>
        <v>1.0053995600000001</v>
      </c>
      <c r="Q1191" s="13">
        <f t="shared" si="678"/>
        <v>1.2494265624649261</v>
      </c>
      <c r="R1191" s="2">
        <f t="shared" si="649"/>
        <v>1.2581285</v>
      </c>
      <c r="S1191" s="2">
        <f t="shared" si="674"/>
        <v>1.23998893</v>
      </c>
      <c r="T1191" s="2">
        <f t="shared" si="660"/>
        <v>348641.87175723002</v>
      </c>
      <c r="U1191" s="2">
        <f t="shared" si="661"/>
        <v>3319.4005589924136</v>
      </c>
      <c r="V1191" s="2">
        <f t="shared" si="662"/>
        <v>69006.48214933784</v>
      </c>
      <c r="W1191" s="2">
        <f t="shared" si="663"/>
        <v>353491.19259318023</v>
      </c>
      <c r="X1191" s="17">
        <f t="shared" si="664"/>
        <v>0</v>
      </c>
      <c r="Y1191" s="2">
        <f t="shared" si="665"/>
        <v>0</v>
      </c>
      <c r="Z1191" s="72">
        <f t="shared" si="666"/>
        <v>0</v>
      </c>
      <c r="AA1191" s="2">
        <f t="shared" si="667"/>
        <v>0</v>
      </c>
      <c r="AB1191" s="12">
        <f t="shared" si="675"/>
        <v>4.6600000000000003E-2</v>
      </c>
      <c r="AC1191" s="17">
        <f t="shared" si="668"/>
        <v>17</v>
      </c>
      <c r="AD1191" s="17">
        <v>252</v>
      </c>
      <c r="AE1191" s="13">
        <f t="shared" si="679"/>
        <v>1.003077328</v>
      </c>
      <c r="AF1191" s="2">
        <f t="shared" si="680"/>
        <v>1072.88539393</v>
      </c>
      <c r="AG1191" s="2">
        <f t="shared" si="669"/>
        <v>1087.8083447199999</v>
      </c>
      <c r="AH1191" s="3">
        <f t="shared" si="670"/>
        <v>0</v>
      </c>
      <c r="AI1191" s="4" t="str">
        <f t="shared" si="681"/>
        <v>A+J=</v>
      </c>
      <c r="AJ1191" s="11">
        <f t="shared" si="676"/>
        <v>42352</v>
      </c>
      <c r="AK1191" s="11"/>
      <c r="AL1191" s="4"/>
      <c r="AQ1191" s="53"/>
      <c r="AR1191" s="53"/>
      <c r="AX1191" s="1"/>
      <c r="AY1191" s="1"/>
      <c r="AZ1191" s="1"/>
      <c r="BA1191" s="1"/>
      <c r="BB1191" s="1"/>
    </row>
    <row r="1192" spans="1:54" x14ac:dyDescent="0.2">
      <c r="A1192" s="158">
        <f t="shared" si="671"/>
        <v>42348</v>
      </c>
      <c r="B1192" s="2">
        <f t="shared" si="654"/>
        <v>354780.88951333816</v>
      </c>
      <c r="C1192" s="2">
        <f t="shared" si="672"/>
        <v>281165.30988484999</v>
      </c>
      <c r="D1192" s="2">
        <f>SUM(Y1192:Y$1441)</f>
        <v>13831.473639189999</v>
      </c>
      <c r="E1192" s="73">
        <f t="shared" si="655"/>
        <v>267333.83624565997</v>
      </c>
      <c r="F1192" s="88">
        <f t="shared" si="650"/>
        <v>4370.12</v>
      </c>
      <c r="G1192" s="3">
        <f>IF(AND(N1192=1,N1191&gt;1),VLOOKUP(A1191,[1]Plan1!$BK$81:$BM$259,3),G1191)</f>
        <v>4405.95</v>
      </c>
      <c r="H1192" s="11">
        <f t="shared" si="651"/>
        <v>42264</v>
      </c>
      <c r="I1192" s="11">
        <f t="shared" si="652"/>
        <v>42294</v>
      </c>
      <c r="J1192" s="12">
        <f t="shared" si="656"/>
        <v>8.1988595278847942E-3</v>
      </c>
      <c r="K1192" s="11">
        <f t="shared" si="673"/>
        <v>42352</v>
      </c>
      <c r="L1192" s="11">
        <f t="shared" si="657"/>
        <v>42352</v>
      </c>
      <c r="M1192" s="1">
        <f t="shared" si="677"/>
        <v>20</v>
      </c>
      <c r="N1192" s="1">
        <f t="shared" si="658"/>
        <v>18</v>
      </c>
      <c r="O1192" s="2">
        <f t="shared" si="659"/>
        <v>1.0073759499999999</v>
      </c>
      <c r="P1192" s="13">
        <f t="shared" si="653"/>
        <v>1.0053995600000001</v>
      </c>
      <c r="Q1192" s="13">
        <f t="shared" si="678"/>
        <v>1.2494265624649261</v>
      </c>
      <c r="R1192" s="2">
        <f t="shared" si="649"/>
        <v>1.25864227</v>
      </c>
      <c r="S1192" s="2">
        <f t="shared" si="674"/>
        <v>1.23998893</v>
      </c>
      <c r="T1192" s="2">
        <f t="shared" si="660"/>
        <v>348641.87175723002</v>
      </c>
      <c r="U1192" s="2">
        <f t="shared" si="661"/>
        <v>3319.4005589924136</v>
      </c>
      <c r="V1192" s="2">
        <f t="shared" si="662"/>
        <v>69143.830254385757</v>
      </c>
      <c r="W1192" s="2">
        <f t="shared" si="663"/>
        <v>353628.54069822817</v>
      </c>
      <c r="X1192" s="17">
        <f t="shared" si="664"/>
        <v>0</v>
      </c>
      <c r="Y1192" s="2">
        <f t="shared" si="665"/>
        <v>0</v>
      </c>
      <c r="Z1192" s="72">
        <f t="shared" si="666"/>
        <v>0</v>
      </c>
      <c r="AA1192" s="2">
        <f t="shared" si="667"/>
        <v>0</v>
      </c>
      <c r="AB1192" s="12">
        <f t="shared" si="675"/>
        <v>4.6600000000000003E-2</v>
      </c>
      <c r="AC1192" s="17">
        <f t="shared" si="668"/>
        <v>18</v>
      </c>
      <c r="AD1192" s="17">
        <v>252</v>
      </c>
      <c r="AE1192" s="13">
        <f t="shared" si="679"/>
        <v>1.003258642</v>
      </c>
      <c r="AF1192" s="2">
        <f t="shared" si="680"/>
        <v>1136.09904626</v>
      </c>
      <c r="AG1192" s="2">
        <f t="shared" si="669"/>
        <v>1152.34881511</v>
      </c>
      <c r="AH1192" s="3">
        <f t="shared" si="670"/>
        <v>0</v>
      </c>
      <c r="AI1192" s="4" t="str">
        <f t="shared" si="681"/>
        <v>A+J=</v>
      </c>
      <c r="AJ1192" s="11">
        <f t="shared" si="676"/>
        <v>42352</v>
      </c>
      <c r="AK1192" s="11"/>
      <c r="AL1192" s="4"/>
      <c r="AQ1192" s="53"/>
      <c r="AR1192" s="53"/>
      <c r="AX1192" s="1"/>
      <c r="AY1192" s="1"/>
      <c r="AZ1192" s="1"/>
      <c r="BA1192" s="1"/>
      <c r="BB1192" s="1"/>
    </row>
    <row r="1193" spans="1:54" x14ac:dyDescent="0.2">
      <c r="A1193" s="158">
        <f t="shared" si="671"/>
        <v>42349</v>
      </c>
      <c r="B1193" s="2">
        <f t="shared" si="654"/>
        <v>354982.89286625339</v>
      </c>
      <c r="C1193" s="2">
        <f t="shared" si="672"/>
        <v>281165.30988484999</v>
      </c>
      <c r="D1193" s="2">
        <f>SUM(Y1193:Y$1441)</f>
        <v>13831.473639189999</v>
      </c>
      <c r="E1193" s="73">
        <f t="shared" si="655"/>
        <v>267333.83624565997</v>
      </c>
      <c r="F1193" s="88">
        <f t="shared" si="650"/>
        <v>4370.12</v>
      </c>
      <c r="G1193" s="3">
        <f>IF(AND(N1193=1,N1192&gt;1),VLOOKUP(A1192,[1]Plan1!$BK$81:$BM$259,3),G1192)</f>
        <v>4405.95</v>
      </c>
      <c r="H1193" s="11">
        <f t="shared" si="651"/>
        <v>42264</v>
      </c>
      <c r="I1193" s="11">
        <f t="shared" si="652"/>
        <v>42294</v>
      </c>
      <c r="J1193" s="12">
        <f t="shared" si="656"/>
        <v>8.1988595278847942E-3</v>
      </c>
      <c r="K1193" s="11">
        <f t="shared" si="673"/>
        <v>42352</v>
      </c>
      <c r="L1193" s="11">
        <f t="shared" si="657"/>
        <v>42352</v>
      </c>
      <c r="M1193" s="1">
        <f t="shared" si="677"/>
        <v>20</v>
      </c>
      <c r="N1193" s="1">
        <f t="shared" si="658"/>
        <v>19</v>
      </c>
      <c r="O1193" s="2">
        <f t="shared" si="659"/>
        <v>1.00778732</v>
      </c>
      <c r="P1193" s="13">
        <f t="shared" si="653"/>
        <v>1.0053995600000001</v>
      </c>
      <c r="Q1193" s="13">
        <f t="shared" si="678"/>
        <v>1.2494265624649261</v>
      </c>
      <c r="R1193" s="2">
        <f t="shared" ref="R1193:R1256" si="682">TRUNC(TRUNC((O1193*Q1193),15),8)</f>
        <v>1.25915624</v>
      </c>
      <c r="S1193" s="2">
        <f t="shared" si="674"/>
        <v>1.23998893</v>
      </c>
      <c r="T1193" s="2">
        <f t="shared" si="660"/>
        <v>348641.87175723002</v>
      </c>
      <c r="U1193" s="2">
        <f t="shared" si="661"/>
        <v>3319.4005589924136</v>
      </c>
      <c r="V1193" s="2">
        <f t="shared" si="662"/>
        <v>69281.231826200965</v>
      </c>
      <c r="W1193" s="2">
        <f t="shared" si="663"/>
        <v>353765.94227004336</v>
      </c>
      <c r="X1193" s="17">
        <f t="shared" si="664"/>
        <v>0</v>
      </c>
      <c r="Y1193" s="2">
        <f t="shared" si="665"/>
        <v>0</v>
      </c>
      <c r="Z1193" s="72">
        <f t="shared" si="666"/>
        <v>0</v>
      </c>
      <c r="AA1193" s="2">
        <f t="shared" si="667"/>
        <v>0</v>
      </c>
      <c r="AB1193" s="12">
        <f t="shared" si="675"/>
        <v>4.6600000000000003E-2</v>
      </c>
      <c r="AC1193" s="17">
        <f t="shared" si="668"/>
        <v>19</v>
      </c>
      <c r="AD1193" s="17">
        <v>252</v>
      </c>
      <c r="AE1193" s="13">
        <f t="shared" si="679"/>
        <v>1.003439988</v>
      </c>
      <c r="AF1193" s="2">
        <f t="shared" si="680"/>
        <v>1199.32385514</v>
      </c>
      <c r="AG1193" s="2">
        <f t="shared" si="669"/>
        <v>1216.95059621</v>
      </c>
      <c r="AH1193" s="3">
        <f t="shared" si="670"/>
        <v>0</v>
      </c>
      <c r="AI1193" s="4" t="str">
        <f t="shared" si="681"/>
        <v>A+J=</v>
      </c>
      <c r="AJ1193" s="11">
        <f t="shared" si="676"/>
        <v>42352</v>
      </c>
      <c r="AK1193" s="11"/>
      <c r="AL1193" s="4"/>
      <c r="AQ1193" s="53"/>
      <c r="AR1193" s="53"/>
      <c r="AX1193" s="1"/>
      <c r="AY1193" s="1"/>
      <c r="AZ1193" s="1"/>
      <c r="BA1193" s="1"/>
      <c r="BB1193" s="1"/>
    </row>
    <row r="1194" spans="1:54" x14ac:dyDescent="0.2">
      <c r="A1194" s="158">
        <f t="shared" si="671"/>
        <v>42350</v>
      </c>
      <c r="B1194" s="2">
        <f t="shared" si="654"/>
        <v>355185.01442974416</v>
      </c>
      <c r="C1194" s="2">
        <f t="shared" si="672"/>
        <v>281165.30988484999</v>
      </c>
      <c r="D1194" s="2">
        <f>SUM(Y1194:Y$1441)</f>
        <v>13831.473639189999</v>
      </c>
      <c r="E1194" s="73">
        <f t="shared" si="655"/>
        <v>267333.83624565997</v>
      </c>
      <c r="F1194" s="88">
        <f t="shared" ref="F1194:F1257" si="683">IF(G1194=G1193,F1193,G1193)</f>
        <v>4370.12</v>
      </c>
      <c r="G1194" s="3">
        <f>IF(AND(N1194=1,N1193&gt;1),VLOOKUP(A1193,[1]Plan1!$BK$81:$BM$259,3),G1193)</f>
        <v>4405.95</v>
      </c>
      <c r="H1194" s="11">
        <f t="shared" ref="H1194:H1257" si="684">EDATE(I1194,-1)</f>
        <v>42264</v>
      </c>
      <c r="I1194" s="11">
        <f t="shared" ref="I1194:I1257" si="685">IF(X1193&gt;0,EDATE(A1194,-1),+I1193)</f>
        <v>42294</v>
      </c>
      <c r="J1194" s="12">
        <f t="shared" si="656"/>
        <v>8.1988595278847942E-3</v>
      </c>
      <c r="K1194" s="11">
        <f t="shared" si="673"/>
        <v>42352</v>
      </c>
      <c r="L1194" s="11">
        <f t="shared" si="657"/>
        <v>42352</v>
      </c>
      <c r="M1194" s="1">
        <f t="shared" si="677"/>
        <v>20</v>
      </c>
      <c r="N1194" s="1">
        <f t="shared" si="658"/>
        <v>20</v>
      </c>
      <c r="O1194" s="2">
        <f t="shared" si="659"/>
        <v>1.0081988500000001</v>
      </c>
      <c r="P1194" s="13">
        <f t="shared" ref="P1194:P1257" si="686">IF(L1194&gt;L1193,O1193,P1193)</f>
        <v>1.0053995600000001</v>
      </c>
      <c r="Q1194" s="13">
        <f t="shared" si="678"/>
        <v>1.2494265624649261</v>
      </c>
      <c r="R1194" s="2">
        <f t="shared" si="682"/>
        <v>1.25967042</v>
      </c>
      <c r="S1194" s="2">
        <f t="shared" si="674"/>
        <v>1.23998893</v>
      </c>
      <c r="T1194" s="2">
        <f t="shared" si="660"/>
        <v>348641.87175723002</v>
      </c>
      <c r="U1194" s="2">
        <f t="shared" si="661"/>
        <v>3319.4005589924136</v>
      </c>
      <c r="V1194" s="2">
        <f t="shared" si="662"/>
        <v>69418.689538121733</v>
      </c>
      <c r="W1194" s="2">
        <f t="shared" si="663"/>
        <v>353903.39998196415</v>
      </c>
      <c r="X1194" s="17">
        <f t="shared" si="664"/>
        <v>0</v>
      </c>
      <c r="Y1194" s="2">
        <f t="shared" si="665"/>
        <v>0</v>
      </c>
      <c r="Z1194" s="72">
        <f t="shared" si="666"/>
        <v>0</v>
      </c>
      <c r="AA1194" s="2">
        <f t="shared" si="667"/>
        <v>0</v>
      </c>
      <c r="AB1194" s="12">
        <f t="shared" si="675"/>
        <v>4.6600000000000003E-2</v>
      </c>
      <c r="AC1194" s="17">
        <f t="shared" si="668"/>
        <v>20</v>
      </c>
      <c r="AD1194" s="17">
        <v>252</v>
      </c>
      <c r="AE1194" s="13">
        <f t="shared" si="679"/>
        <v>1.0036213679999999</v>
      </c>
      <c r="AF1194" s="2">
        <f t="shared" si="680"/>
        <v>1262.5605178400001</v>
      </c>
      <c r="AG1194" s="2">
        <f t="shared" si="669"/>
        <v>1281.6144477800001</v>
      </c>
      <c r="AH1194" s="3">
        <f t="shared" si="670"/>
        <v>0</v>
      </c>
      <c r="AI1194" s="4" t="str">
        <f t="shared" si="681"/>
        <v>A+J=</v>
      </c>
      <c r="AJ1194" s="11">
        <f t="shared" si="676"/>
        <v>42352</v>
      </c>
      <c r="AK1194" s="11"/>
      <c r="AL1194" s="4"/>
      <c r="AQ1194" s="53"/>
      <c r="AR1194" s="53"/>
      <c r="AX1194" s="1"/>
      <c r="AY1194" s="1"/>
      <c r="AZ1194" s="1"/>
      <c r="BA1194" s="1"/>
      <c r="BB1194" s="1"/>
    </row>
    <row r="1195" spans="1:54" x14ac:dyDescent="0.2">
      <c r="A1195" s="158">
        <f t="shared" si="671"/>
        <v>42351</v>
      </c>
      <c r="B1195" s="2">
        <f t="shared" si="654"/>
        <v>355185.01442974416</v>
      </c>
      <c r="C1195" s="2">
        <f t="shared" si="672"/>
        <v>281165.30988484999</v>
      </c>
      <c r="D1195" s="2">
        <f>SUM(Y1195:Y$1441)</f>
        <v>13831.473639189999</v>
      </c>
      <c r="E1195" s="73">
        <f t="shared" si="655"/>
        <v>267333.83624565997</v>
      </c>
      <c r="F1195" s="88">
        <f t="shared" si="683"/>
        <v>4370.12</v>
      </c>
      <c r="G1195" s="3">
        <f>IF(AND(N1195=1,N1194&gt;1),VLOOKUP(A1194,[1]Plan1!$BK$81:$BM$259,3),G1194)</f>
        <v>4405.95</v>
      </c>
      <c r="H1195" s="11">
        <f t="shared" si="684"/>
        <v>42264</v>
      </c>
      <c r="I1195" s="11">
        <f t="shared" si="685"/>
        <v>42294</v>
      </c>
      <c r="J1195" s="12">
        <f t="shared" si="656"/>
        <v>8.1988595278847942E-3</v>
      </c>
      <c r="K1195" s="11">
        <f t="shared" si="673"/>
        <v>42352</v>
      </c>
      <c r="L1195" s="11">
        <f t="shared" si="657"/>
        <v>42352</v>
      </c>
      <c r="M1195" s="1">
        <f t="shared" si="677"/>
        <v>20</v>
      </c>
      <c r="N1195" s="1">
        <f t="shared" si="658"/>
        <v>20</v>
      </c>
      <c r="O1195" s="2">
        <f t="shared" si="659"/>
        <v>1.0081988500000001</v>
      </c>
      <c r="P1195" s="13">
        <f t="shared" si="686"/>
        <v>1.0053995600000001</v>
      </c>
      <c r="Q1195" s="13">
        <f t="shared" si="678"/>
        <v>1.2494265624649261</v>
      </c>
      <c r="R1195" s="2">
        <f t="shared" si="682"/>
        <v>1.25967042</v>
      </c>
      <c r="S1195" s="2">
        <f t="shared" si="674"/>
        <v>1.23998893</v>
      </c>
      <c r="T1195" s="2">
        <f t="shared" si="660"/>
        <v>348641.87175723002</v>
      </c>
      <c r="U1195" s="2">
        <f t="shared" si="661"/>
        <v>3319.4005589924136</v>
      </c>
      <c r="V1195" s="2">
        <f t="shared" si="662"/>
        <v>69418.689538121733</v>
      </c>
      <c r="W1195" s="2">
        <f t="shared" si="663"/>
        <v>353903.39998196415</v>
      </c>
      <c r="X1195" s="17">
        <f t="shared" si="664"/>
        <v>0</v>
      </c>
      <c r="Y1195" s="2">
        <f t="shared" si="665"/>
        <v>0</v>
      </c>
      <c r="Z1195" s="72">
        <f t="shared" si="666"/>
        <v>0</v>
      </c>
      <c r="AA1195" s="2">
        <f t="shared" si="667"/>
        <v>0</v>
      </c>
      <c r="AB1195" s="12">
        <f t="shared" si="675"/>
        <v>4.6600000000000003E-2</v>
      </c>
      <c r="AC1195" s="17">
        <f t="shared" si="668"/>
        <v>20</v>
      </c>
      <c r="AD1195" s="17">
        <v>252</v>
      </c>
      <c r="AE1195" s="13">
        <f t="shared" si="679"/>
        <v>1.0036213679999999</v>
      </c>
      <c r="AF1195" s="2">
        <f t="shared" si="680"/>
        <v>1262.5605178400001</v>
      </c>
      <c r="AG1195" s="2">
        <f t="shared" si="669"/>
        <v>1281.6144477800001</v>
      </c>
      <c r="AH1195" s="3">
        <f t="shared" si="670"/>
        <v>0</v>
      </c>
      <c r="AI1195" s="4" t="str">
        <f t="shared" si="681"/>
        <v>A+J=</v>
      </c>
      <c r="AJ1195" s="11">
        <f t="shared" si="676"/>
        <v>42352</v>
      </c>
      <c r="AK1195" s="11"/>
      <c r="AL1195" s="4"/>
      <c r="AQ1195" s="53"/>
      <c r="AR1195" s="53"/>
      <c r="AX1195" s="1"/>
      <c r="AY1195" s="1"/>
      <c r="AZ1195" s="1"/>
      <c r="BA1195" s="1"/>
      <c r="BB1195" s="1"/>
    </row>
    <row r="1196" spans="1:54" x14ac:dyDescent="0.2">
      <c r="A1196" s="158">
        <f t="shared" si="671"/>
        <v>42352</v>
      </c>
      <c r="B1196" s="2">
        <f t="shared" si="654"/>
        <v>355185.01442974416</v>
      </c>
      <c r="C1196" s="2">
        <f t="shared" si="672"/>
        <v>281165.30988484999</v>
      </c>
      <c r="D1196" s="2">
        <f>SUM(Y1196:Y$1441)</f>
        <v>13831.473639189999</v>
      </c>
      <c r="E1196" s="73">
        <f t="shared" si="655"/>
        <v>267333.83624565997</v>
      </c>
      <c r="F1196" s="88">
        <f t="shared" si="683"/>
        <v>4370.12</v>
      </c>
      <c r="G1196" s="3">
        <f>IF(AND(N1196=1,N1195&gt;1),VLOOKUP(A1195,[1]Plan1!$BK$81:$BM$259,3),G1195)</f>
        <v>4405.95</v>
      </c>
      <c r="H1196" s="11">
        <f t="shared" si="684"/>
        <v>42264</v>
      </c>
      <c r="I1196" s="11">
        <f t="shared" si="685"/>
        <v>42294</v>
      </c>
      <c r="J1196" s="12">
        <f t="shared" si="656"/>
        <v>8.1988595278847942E-3</v>
      </c>
      <c r="K1196" s="11">
        <f t="shared" si="673"/>
        <v>42383</v>
      </c>
      <c r="L1196" s="11">
        <f t="shared" si="657"/>
        <v>42352</v>
      </c>
      <c r="M1196" s="1">
        <f t="shared" si="677"/>
        <v>20</v>
      </c>
      <c r="N1196" s="1">
        <f t="shared" si="658"/>
        <v>20</v>
      </c>
      <c r="O1196" s="2">
        <f t="shared" si="659"/>
        <v>1.0081988500000001</v>
      </c>
      <c r="P1196" s="13">
        <f t="shared" si="686"/>
        <v>1.0053995600000001</v>
      </c>
      <c r="Q1196" s="13">
        <f t="shared" si="678"/>
        <v>1.2494265624649261</v>
      </c>
      <c r="R1196" s="2">
        <f t="shared" si="682"/>
        <v>1.25967042</v>
      </c>
      <c r="S1196" s="2">
        <f t="shared" si="674"/>
        <v>1.23998893</v>
      </c>
      <c r="T1196" s="2">
        <f t="shared" si="660"/>
        <v>348641.87175723002</v>
      </c>
      <c r="U1196" s="2">
        <f t="shared" si="661"/>
        <v>3319.4005589924136</v>
      </c>
      <c r="V1196" s="2">
        <f t="shared" si="662"/>
        <v>69418.689538121733</v>
      </c>
      <c r="W1196" s="2">
        <f t="shared" si="663"/>
        <v>353903.39998196415</v>
      </c>
      <c r="X1196" s="17">
        <f t="shared" si="664"/>
        <v>39</v>
      </c>
      <c r="Y1196" s="2">
        <f t="shared" si="665"/>
        <v>1558.4402679699999</v>
      </c>
      <c r="Z1196" s="72">
        <f t="shared" si="666"/>
        <v>5.5427899999999997E-3</v>
      </c>
      <c r="AA1196" s="2">
        <f t="shared" si="667"/>
        <v>1932.4486803499999</v>
      </c>
      <c r="AB1196" s="12">
        <f t="shared" si="675"/>
        <v>4.6600000000000003E-2</v>
      </c>
      <c r="AC1196" s="17">
        <f t="shared" si="668"/>
        <v>20</v>
      </c>
      <c r="AD1196" s="17">
        <v>252</v>
      </c>
      <c r="AE1196" s="13">
        <f t="shared" si="679"/>
        <v>1.0036213679999999</v>
      </c>
      <c r="AF1196" s="2">
        <f t="shared" si="680"/>
        <v>1262.5605178400001</v>
      </c>
      <c r="AG1196" s="2">
        <f t="shared" si="669"/>
        <v>1281.6144477800001</v>
      </c>
      <c r="AH1196" s="3">
        <f t="shared" si="670"/>
        <v>3195.00919819</v>
      </c>
      <c r="AI1196" s="4" t="str">
        <f t="shared" si="681"/>
        <v>A+J=</v>
      </c>
      <c r="AJ1196" s="11">
        <f t="shared" si="676"/>
        <v>42352</v>
      </c>
      <c r="AK1196" s="11"/>
      <c r="AL1196" s="4"/>
      <c r="AQ1196" s="53"/>
      <c r="AR1196" s="53"/>
      <c r="AX1196" s="1"/>
      <c r="AY1196" s="1"/>
      <c r="AZ1196" s="1"/>
      <c r="BA1196" s="1"/>
      <c r="BB1196" s="1"/>
    </row>
    <row r="1197" spans="1:54" x14ac:dyDescent="0.2">
      <c r="A1197" s="158">
        <f t="shared" si="671"/>
        <v>42353</v>
      </c>
      <c r="B1197" s="2">
        <f t="shared" si="654"/>
        <v>352195.78826576116</v>
      </c>
      <c r="C1197" s="2">
        <f t="shared" si="672"/>
        <v>279606.86961688002</v>
      </c>
      <c r="D1197" s="2">
        <f>SUM(Y1197:Y$1441)</f>
        <v>12273.033371219999</v>
      </c>
      <c r="E1197" s="73">
        <f t="shared" si="655"/>
        <v>267333.83624566003</v>
      </c>
      <c r="F1197" s="88">
        <f t="shared" si="683"/>
        <v>4405.95</v>
      </c>
      <c r="G1197" s="3">
        <f>IF(AND(N1197=1,N1196&gt;1),VLOOKUP(A1196,[1]Plan1!$BK$81:$BM$259,3),G1196)</f>
        <v>4450.45</v>
      </c>
      <c r="H1197" s="11">
        <f t="shared" si="684"/>
        <v>42292</v>
      </c>
      <c r="I1197" s="11">
        <f t="shared" si="685"/>
        <v>42323</v>
      </c>
      <c r="J1197" s="12">
        <f t="shared" si="656"/>
        <v>1.009997843824828E-2</v>
      </c>
      <c r="K1197" s="11">
        <f t="shared" si="673"/>
        <v>42383</v>
      </c>
      <c r="L1197" s="11">
        <f t="shared" si="657"/>
        <v>42383</v>
      </c>
      <c r="M1197" s="1">
        <f t="shared" si="677"/>
        <v>21</v>
      </c>
      <c r="N1197" s="1">
        <f t="shared" si="658"/>
        <v>1</v>
      </c>
      <c r="O1197" s="2">
        <f t="shared" si="659"/>
        <v>1.00047865</v>
      </c>
      <c r="P1197" s="13">
        <f t="shared" si="686"/>
        <v>1.0081988500000001</v>
      </c>
      <c r="Q1197" s="13">
        <f t="shared" si="678"/>
        <v>1.2596704234365919</v>
      </c>
      <c r="R1197" s="2">
        <f t="shared" si="682"/>
        <v>1.26027336</v>
      </c>
      <c r="S1197" s="2">
        <f t="shared" si="674"/>
        <v>1.23998893</v>
      </c>
      <c r="T1197" s="2">
        <f t="shared" si="660"/>
        <v>346709.42307687999</v>
      </c>
      <c r="U1197" s="2">
        <f t="shared" si="661"/>
        <v>2945.3921466133802</v>
      </c>
      <c r="V1197" s="2">
        <f t="shared" si="662"/>
        <v>69579.87580134772</v>
      </c>
      <c r="W1197" s="2">
        <f t="shared" si="663"/>
        <v>352132.13756484113</v>
      </c>
      <c r="X1197" s="17">
        <f t="shared" si="664"/>
        <v>0</v>
      </c>
      <c r="Y1197" s="2">
        <f t="shared" si="665"/>
        <v>0</v>
      </c>
      <c r="Z1197" s="72">
        <f t="shared" si="666"/>
        <v>0</v>
      </c>
      <c r="AA1197" s="2">
        <f t="shared" si="667"/>
        <v>0</v>
      </c>
      <c r="AB1197" s="12">
        <f t="shared" si="675"/>
        <v>4.6600000000000003E-2</v>
      </c>
      <c r="AC1197" s="17">
        <f t="shared" si="668"/>
        <v>1</v>
      </c>
      <c r="AD1197" s="17">
        <v>252</v>
      </c>
      <c r="AE1197" s="13">
        <f t="shared" si="679"/>
        <v>1.0001807579999999</v>
      </c>
      <c r="AF1197" s="2">
        <f t="shared" si="680"/>
        <v>62.670501889999997</v>
      </c>
      <c r="AG1197" s="2">
        <f t="shared" si="669"/>
        <v>63.650700919999998</v>
      </c>
      <c r="AH1197" s="3">
        <f t="shared" si="670"/>
        <v>0</v>
      </c>
      <c r="AI1197" s="4" t="str">
        <f t="shared" si="681"/>
        <v>A+J=</v>
      </c>
      <c r="AJ1197" s="11">
        <f t="shared" si="676"/>
        <v>42383</v>
      </c>
      <c r="AK1197" s="11"/>
      <c r="AL1197" s="4"/>
      <c r="AQ1197" s="53"/>
      <c r="AR1197" s="53"/>
      <c r="AX1197" s="1"/>
      <c r="AY1197" s="1"/>
      <c r="AZ1197" s="1"/>
      <c r="BA1197" s="1"/>
      <c r="BB1197" s="1"/>
    </row>
    <row r="1198" spans="1:54" x14ac:dyDescent="0.2">
      <c r="A1198" s="158">
        <f t="shared" si="671"/>
        <v>42354</v>
      </c>
      <c r="B1198" s="2">
        <f t="shared" si="654"/>
        <v>352420.7723295496</v>
      </c>
      <c r="C1198" s="2">
        <f t="shared" si="672"/>
        <v>279606.86961688002</v>
      </c>
      <c r="D1198" s="2">
        <f>SUM(Y1198:Y$1441)</f>
        <v>12273.033371219999</v>
      </c>
      <c r="E1198" s="73">
        <f t="shared" si="655"/>
        <v>267333.83624566003</v>
      </c>
      <c r="F1198" s="88">
        <f t="shared" si="683"/>
        <v>4405.95</v>
      </c>
      <c r="G1198" s="3">
        <f>IF(AND(N1198=1,N1197&gt;1),VLOOKUP(A1197,[1]Plan1!$BK$81:$BM$259,3),G1197)</f>
        <v>4450.45</v>
      </c>
      <c r="H1198" s="11">
        <f t="shared" si="684"/>
        <v>42292</v>
      </c>
      <c r="I1198" s="11">
        <f t="shared" si="685"/>
        <v>42323</v>
      </c>
      <c r="J1198" s="12">
        <f t="shared" si="656"/>
        <v>1.009997843824828E-2</v>
      </c>
      <c r="K1198" s="11">
        <f t="shared" si="673"/>
        <v>42383</v>
      </c>
      <c r="L1198" s="11">
        <f t="shared" si="657"/>
        <v>42383</v>
      </c>
      <c r="M1198" s="1">
        <f t="shared" si="677"/>
        <v>21</v>
      </c>
      <c r="N1198" s="1">
        <f t="shared" si="658"/>
        <v>2</v>
      </c>
      <c r="O1198" s="2">
        <f t="shared" si="659"/>
        <v>1.00095753</v>
      </c>
      <c r="P1198" s="13">
        <f t="shared" si="686"/>
        <v>1.0081988500000001</v>
      </c>
      <c r="Q1198" s="13">
        <f t="shared" si="678"/>
        <v>1.2596704234365919</v>
      </c>
      <c r="R1198" s="2">
        <f t="shared" si="682"/>
        <v>1.2608765900000001</v>
      </c>
      <c r="S1198" s="2">
        <f t="shared" si="674"/>
        <v>1.23998893</v>
      </c>
      <c r="T1198" s="2">
        <f t="shared" si="660"/>
        <v>346709.42307687999</v>
      </c>
      <c r="U1198" s="2">
        <f t="shared" si="661"/>
        <v>2945.3921466133802</v>
      </c>
      <c r="V1198" s="2">
        <f t="shared" si="662"/>
        <v>69741.139591386207</v>
      </c>
      <c r="W1198" s="2">
        <f t="shared" si="663"/>
        <v>352293.40135487961</v>
      </c>
      <c r="X1198" s="17">
        <f t="shared" si="664"/>
        <v>0</v>
      </c>
      <c r="Y1198" s="2">
        <f t="shared" si="665"/>
        <v>0</v>
      </c>
      <c r="Z1198" s="72">
        <f t="shared" si="666"/>
        <v>0</v>
      </c>
      <c r="AA1198" s="2">
        <f t="shared" si="667"/>
        <v>0</v>
      </c>
      <c r="AB1198" s="12">
        <f t="shared" si="675"/>
        <v>4.6600000000000003E-2</v>
      </c>
      <c r="AC1198" s="17">
        <f t="shared" si="668"/>
        <v>2</v>
      </c>
      <c r="AD1198" s="17">
        <v>252</v>
      </c>
      <c r="AE1198" s="13">
        <f t="shared" si="679"/>
        <v>1.0003615480000001</v>
      </c>
      <c r="AF1198" s="2">
        <f t="shared" si="680"/>
        <v>125.35209849</v>
      </c>
      <c r="AG1198" s="2">
        <f t="shared" si="669"/>
        <v>127.37097467</v>
      </c>
      <c r="AH1198" s="3">
        <f t="shared" si="670"/>
        <v>0</v>
      </c>
      <c r="AI1198" s="4" t="str">
        <f t="shared" si="681"/>
        <v>A+J=</v>
      </c>
      <c r="AJ1198" s="11">
        <f t="shared" si="676"/>
        <v>42383</v>
      </c>
      <c r="AK1198" s="11"/>
      <c r="AL1198" s="4"/>
      <c r="AQ1198" s="53"/>
      <c r="AR1198" s="53"/>
      <c r="AX1198" s="1"/>
      <c r="AY1198" s="1"/>
      <c r="AZ1198" s="1"/>
      <c r="BA1198" s="1"/>
      <c r="BB1198" s="1"/>
    </row>
    <row r="1199" spans="1:54" x14ac:dyDescent="0.2">
      <c r="A1199" s="158">
        <f t="shared" si="671"/>
        <v>42355</v>
      </c>
      <c r="B1199" s="2">
        <f t="shared" si="654"/>
        <v>352645.90390296059</v>
      </c>
      <c r="C1199" s="2">
        <f t="shared" si="672"/>
        <v>279606.86961688002</v>
      </c>
      <c r="D1199" s="2">
        <f>SUM(Y1199:Y$1441)</f>
        <v>12273.033371219999</v>
      </c>
      <c r="E1199" s="73">
        <f t="shared" si="655"/>
        <v>267333.83624566003</v>
      </c>
      <c r="F1199" s="88">
        <f t="shared" si="683"/>
        <v>4405.95</v>
      </c>
      <c r="G1199" s="3">
        <f>IF(AND(N1199=1,N1198&gt;1),VLOOKUP(A1198,[1]Plan1!$BK$81:$BM$259,3),G1198)</f>
        <v>4450.45</v>
      </c>
      <c r="H1199" s="11">
        <f t="shared" si="684"/>
        <v>42292</v>
      </c>
      <c r="I1199" s="11">
        <f t="shared" si="685"/>
        <v>42323</v>
      </c>
      <c r="J1199" s="12">
        <f t="shared" si="656"/>
        <v>1.009997843824828E-2</v>
      </c>
      <c r="K1199" s="11">
        <f t="shared" si="673"/>
        <v>42383</v>
      </c>
      <c r="L1199" s="11">
        <f t="shared" si="657"/>
        <v>42383</v>
      </c>
      <c r="M1199" s="1">
        <f t="shared" si="677"/>
        <v>21</v>
      </c>
      <c r="N1199" s="1">
        <f t="shared" si="658"/>
        <v>3</v>
      </c>
      <c r="O1199" s="2">
        <f t="shared" si="659"/>
        <v>1.0014366400000001</v>
      </c>
      <c r="P1199" s="13">
        <f t="shared" si="686"/>
        <v>1.0081988500000001</v>
      </c>
      <c r="Q1199" s="13">
        <f t="shared" si="678"/>
        <v>1.2596704234365919</v>
      </c>
      <c r="R1199" s="2">
        <f t="shared" si="682"/>
        <v>1.2614801099999999</v>
      </c>
      <c r="S1199" s="2">
        <f t="shared" si="674"/>
        <v>1.23998893</v>
      </c>
      <c r="T1199" s="2">
        <f t="shared" si="660"/>
        <v>346709.42307687999</v>
      </c>
      <c r="U1199" s="2">
        <f t="shared" si="661"/>
        <v>2945.3921466133802</v>
      </c>
      <c r="V1199" s="2">
        <f t="shared" si="662"/>
        <v>69902.48090823715</v>
      </c>
      <c r="W1199" s="2">
        <f t="shared" si="663"/>
        <v>352454.74267173058</v>
      </c>
      <c r="X1199" s="17">
        <f t="shared" si="664"/>
        <v>0</v>
      </c>
      <c r="Y1199" s="2">
        <f t="shared" si="665"/>
        <v>0</v>
      </c>
      <c r="Z1199" s="72">
        <f t="shared" si="666"/>
        <v>0</v>
      </c>
      <c r="AA1199" s="2">
        <f t="shared" si="667"/>
        <v>0</v>
      </c>
      <c r="AB1199" s="12">
        <f t="shared" si="675"/>
        <v>4.6600000000000003E-2</v>
      </c>
      <c r="AC1199" s="17">
        <f t="shared" si="668"/>
        <v>3</v>
      </c>
      <c r="AD1199" s="17">
        <v>252</v>
      </c>
      <c r="AE1199" s="13">
        <f t="shared" si="679"/>
        <v>1.0005423710000001</v>
      </c>
      <c r="AF1199" s="2">
        <f t="shared" si="680"/>
        <v>188.04513650000001</v>
      </c>
      <c r="AG1199" s="2">
        <f t="shared" si="669"/>
        <v>191.16123123</v>
      </c>
      <c r="AH1199" s="3">
        <f t="shared" si="670"/>
        <v>0</v>
      </c>
      <c r="AI1199" s="4" t="str">
        <f t="shared" si="681"/>
        <v>A+J=</v>
      </c>
      <c r="AJ1199" s="11">
        <f t="shared" si="676"/>
        <v>42383</v>
      </c>
      <c r="AK1199" s="11"/>
      <c r="AL1199" s="4"/>
      <c r="AQ1199" s="53"/>
      <c r="AR1199" s="53"/>
      <c r="AX1199" s="1"/>
      <c r="AY1199" s="1"/>
      <c r="AZ1199" s="1"/>
      <c r="BA1199" s="1"/>
      <c r="BB1199" s="1"/>
    </row>
    <row r="1200" spans="1:54" x14ac:dyDescent="0.2">
      <c r="A1200" s="158">
        <f t="shared" si="671"/>
        <v>42356</v>
      </c>
      <c r="B1200" s="2">
        <f t="shared" si="654"/>
        <v>352871.18304403411</v>
      </c>
      <c r="C1200" s="2">
        <f t="shared" si="672"/>
        <v>279606.86961688002</v>
      </c>
      <c r="D1200" s="2">
        <f>SUM(Y1200:Y$1441)</f>
        <v>12273.033371219999</v>
      </c>
      <c r="E1200" s="73">
        <f t="shared" si="655"/>
        <v>267333.83624566003</v>
      </c>
      <c r="F1200" s="88">
        <f t="shared" si="683"/>
        <v>4405.95</v>
      </c>
      <c r="G1200" s="3">
        <f>IF(AND(N1200=1,N1199&gt;1),VLOOKUP(A1199,[1]Plan1!$BK$81:$BM$259,3),G1199)</f>
        <v>4450.45</v>
      </c>
      <c r="H1200" s="11">
        <f t="shared" si="684"/>
        <v>42292</v>
      </c>
      <c r="I1200" s="11">
        <f t="shared" si="685"/>
        <v>42323</v>
      </c>
      <c r="J1200" s="12">
        <f t="shared" si="656"/>
        <v>1.009997843824828E-2</v>
      </c>
      <c r="K1200" s="11">
        <f t="shared" si="673"/>
        <v>42383</v>
      </c>
      <c r="L1200" s="11">
        <f t="shared" si="657"/>
        <v>42383</v>
      </c>
      <c r="M1200" s="1">
        <f t="shared" si="677"/>
        <v>21</v>
      </c>
      <c r="N1200" s="1">
        <f t="shared" si="658"/>
        <v>4</v>
      </c>
      <c r="O1200" s="2">
        <f t="shared" si="659"/>
        <v>1.0019159799999999</v>
      </c>
      <c r="P1200" s="13">
        <f t="shared" si="686"/>
        <v>1.0081988500000001</v>
      </c>
      <c r="Q1200" s="13">
        <f t="shared" si="678"/>
        <v>1.2596704234365919</v>
      </c>
      <c r="R1200" s="2">
        <f t="shared" si="682"/>
        <v>1.26208392</v>
      </c>
      <c r="S1200" s="2">
        <f t="shared" si="674"/>
        <v>1.23998893</v>
      </c>
      <c r="T1200" s="2">
        <f t="shared" si="660"/>
        <v>346709.42307687999</v>
      </c>
      <c r="U1200" s="2">
        <f t="shared" si="661"/>
        <v>2945.3921466133802</v>
      </c>
      <c r="V1200" s="2">
        <f t="shared" si="662"/>
        <v>70063.899751900666</v>
      </c>
      <c r="W1200" s="2">
        <f t="shared" si="663"/>
        <v>352616.16151539411</v>
      </c>
      <c r="X1200" s="17">
        <f t="shared" si="664"/>
        <v>0</v>
      </c>
      <c r="Y1200" s="2">
        <f t="shared" si="665"/>
        <v>0</v>
      </c>
      <c r="Z1200" s="72">
        <f t="shared" si="666"/>
        <v>0</v>
      </c>
      <c r="AA1200" s="2">
        <f t="shared" si="667"/>
        <v>0</v>
      </c>
      <c r="AB1200" s="12">
        <f t="shared" si="675"/>
        <v>4.6600000000000003E-2</v>
      </c>
      <c r="AC1200" s="17">
        <f t="shared" si="668"/>
        <v>4</v>
      </c>
      <c r="AD1200" s="17">
        <v>252</v>
      </c>
      <c r="AE1200" s="13">
        <f t="shared" si="679"/>
        <v>1.0007232269999999</v>
      </c>
      <c r="AF1200" s="2">
        <f t="shared" si="680"/>
        <v>250.74961592</v>
      </c>
      <c r="AG1200" s="2">
        <f t="shared" si="669"/>
        <v>255.02152864000001</v>
      </c>
      <c r="AH1200" s="3">
        <f t="shared" si="670"/>
        <v>0</v>
      </c>
      <c r="AI1200" s="4" t="str">
        <f t="shared" si="681"/>
        <v>A+J=</v>
      </c>
      <c r="AJ1200" s="11">
        <f t="shared" si="676"/>
        <v>42383</v>
      </c>
      <c r="AK1200" s="11"/>
      <c r="AL1200" s="4"/>
      <c r="AQ1200" s="53"/>
      <c r="AR1200" s="53"/>
      <c r="AX1200" s="1"/>
      <c r="AY1200" s="1"/>
      <c r="AZ1200" s="1"/>
      <c r="BA1200" s="1"/>
      <c r="BB1200" s="1"/>
    </row>
    <row r="1201" spans="1:54" x14ac:dyDescent="0.2">
      <c r="A1201" s="158">
        <f t="shared" si="671"/>
        <v>42357</v>
      </c>
      <c r="B1201" s="2">
        <f t="shared" si="654"/>
        <v>353096.60945802007</v>
      </c>
      <c r="C1201" s="2">
        <f t="shared" si="672"/>
        <v>279606.86961688002</v>
      </c>
      <c r="D1201" s="2">
        <f>SUM(Y1201:Y$1441)</f>
        <v>12273.033371219999</v>
      </c>
      <c r="E1201" s="73">
        <f t="shared" si="655"/>
        <v>267333.83624566003</v>
      </c>
      <c r="F1201" s="88">
        <f t="shared" si="683"/>
        <v>4405.95</v>
      </c>
      <c r="G1201" s="3">
        <f>IF(AND(N1201=1,N1200&gt;1),VLOOKUP(A1200,[1]Plan1!$BK$81:$BM$259,3),G1200)</f>
        <v>4450.45</v>
      </c>
      <c r="H1201" s="11">
        <f t="shared" si="684"/>
        <v>42292</v>
      </c>
      <c r="I1201" s="11">
        <f t="shared" si="685"/>
        <v>42323</v>
      </c>
      <c r="J1201" s="12">
        <f t="shared" si="656"/>
        <v>1.009997843824828E-2</v>
      </c>
      <c r="K1201" s="11">
        <f t="shared" si="673"/>
        <v>42383</v>
      </c>
      <c r="L1201" s="11">
        <f t="shared" si="657"/>
        <v>42383</v>
      </c>
      <c r="M1201" s="1">
        <f t="shared" si="677"/>
        <v>21</v>
      </c>
      <c r="N1201" s="1">
        <f t="shared" si="658"/>
        <v>5</v>
      </c>
      <c r="O1201" s="2">
        <f t="shared" si="659"/>
        <v>1.0023955499999999</v>
      </c>
      <c r="P1201" s="13">
        <f t="shared" si="686"/>
        <v>1.0081988500000001</v>
      </c>
      <c r="Q1201" s="13">
        <f t="shared" si="678"/>
        <v>1.2596704234365919</v>
      </c>
      <c r="R1201" s="2">
        <f t="shared" si="682"/>
        <v>1.2626880199999999</v>
      </c>
      <c r="S1201" s="2">
        <f t="shared" si="674"/>
        <v>1.23998893</v>
      </c>
      <c r="T1201" s="2">
        <f t="shared" si="660"/>
        <v>346709.42307687999</v>
      </c>
      <c r="U1201" s="2">
        <f t="shared" si="661"/>
        <v>2945.3921466133802</v>
      </c>
      <c r="V1201" s="2">
        <f t="shared" si="662"/>
        <v>70225.396122376638</v>
      </c>
      <c r="W1201" s="2">
        <f t="shared" si="663"/>
        <v>352777.65788587008</v>
      </c>
      <c r="X1201" s="17">
        <f t="shared" si="664"/>
        <v>0</v>
      </c>
      <c r="Y1201" s="2">
        <f t="shared" si="665"/>
        <v>0</v>
      </c>
      <c r="Z1201" s="72">
        <f t="shared" si="666"/>
        <v>0</v>
      </c>
      <c r="AA1201" s="2">
        <f t="shared" si="667"/>
        <v>0</v>
      </c>
      <c r="AB1201" s="12">
        <f t="shared" si="675"/>
        <v>4.6600000000000003E-2</v>
      </c>
      <c r="AC1201" s="17">
        <f t="shared" si="668"/>
        <v>5</v>
      </c>
      <c r="AD1201" s="17">
        <v>252</v>
      </c>
      <c r="AE1201" s="13">
        <f t="shared" si="679"/>
        <v>1.000904115</v>
      </c>
      <c r="AF1201" s="2">
        <f t="shared" si="680"/>
        <v>313.46519003999998</v>
      </c>
      <c r="AG1201" s="2">
        <f t="shared" si="669"/>
        <v>318.95157215</v>
      </c>
      <c r="AH1201" s="3">
        <f t="shared" si="670"/>
        <v>0</v>
      </c>
      <c r="AI1201" s="4" t="str">
        <f t="shared" si="681"/>
        <v>A+J=</v>
      </c>
      <c r="AJ1201" s="11">
        <f t="shared" si="676"/>
        <v>42383</v>
      </c>
      <c r="AK1201" s="11"/>
      <c r="AL1201" s="4"/>
      <c r="AQ1201" s="53"/>
      <c r="AR1201" s="53"/>
      <c r="AX1201" s="1"/>
      <c r="AY1201" s="1"/>
      <c r="AZ1201" s="1"/>
      <c r="BA1201" s="1"/>
      <c r="BB1201" s="1"/>
    </row>
    <row r="1202" spans="1:54" x14ac:dyDescent="0.2">
      <c r="A1202" s="158">
        <f t="shared" si="671"/>
        <v>42358</v>
      </c>
      <c r="B1202" s="2">
        <f t="shared" si="654"/>
        <v>353096.60945802007</v>
      </c>
      <c r="C1202" s="2">
        <f t="shared" si="672"/>
        <v>279606.86961688002</v>
      </c>
      <c r="D1202" s="2">
        <f>SUM(Y1202:Y$1441)</f>
        <v>12273.033371219999</v>
      </c>
      <c r="E1202" s="73">
        <f t="shared" si="655"/>
        <v>267333.83624566003</v>
      </c>
      <c r="F1202" s="88">
        <f t="shared" si="683"/>
        <v>4405.95</v>
      </c>
      <c r="G1202" s="3">
        <f>IF(AND(N1202=1,N1201&gt;1),VLOOKUP(A1201,[1]Plan1!$BK$81:$BM$259,3),G1201)</f>
        <v>4450.45</v>
      </c>
      <c r="H1202" s="11">
        <f t="shared" si="684"/>
        <v>42292</v>
      </c>
      <c r="I1202" s="11">
        <f t="shared" si="685"/>
        <v>42323</v>
      </c>
      <c r="J1202" s="12">
        <f t="shared" si="656"/>
        <v>1.009997843824828E-2</v>
      </c>
      <c r="K1202" s="11">
        <f t="shared" si="673"/>
        <v>42383</v>
      </c>
      <c r="L1202" s="11">
        <f t="shared" si="657"/>
        <v>42383</v>
      </c>
      <c r="M1202" s="1">
        <f t="shared" si="677"/>
        <v>21</v>
      </c>
      <c r="N1202" s="1">
        <f t="shared" si="658"/>
        <v>5</v>
      </c>
      <c r="O1202" s="2">
        <f t="shared" si="659"/>
        <v>1.0023955499999999</v>
      </c>
      <c r="P1202" s="13">
        <f t="shared" si="686"/>
        <v>1.0081988500000001</v>
      </c>
      <c r="Q1202" s="13">
        <f t="shared" si="678"/>
        <v>1.2596704234365919</v>
      </c>
      <c r="R1202" s="2">
        <f t="shared" si="682"/>
        <v>1.2626880199999999</v>
      </c>
      <c r="S1202" s="2">
        <f t="shared" si="674"/>
        <v>1.23998893</v>
      </c>
      <c r="T1202" s="2">
        <f t="shared" si="660"/>
        <v>346709.42307687999</v>
      </c>
      <c r="U1202" s="2">
        <f t="shared" si="661"/>
        <v>2945.3921466133802</v>
      </c>
      <c r="V1202" s="2">
        <f t="shared" si="662"/>
        <v>70225.396122376638</v>
      </c>
      <c r="W1202" s="2">
        <f t="shared" si="663"/>
        <v>352777.65788587008</v>
      </c>
      <c r="X1202" s="17">
        <f t="shared" si="664"/>
        <v>0</v>
      </c>
      <c r="Y1202" s="2">
        <f t="shared" si="665"/>
        <v>0</v>
      </c>
      <c r="Z1202" s="72">
        <f t="shared" si="666"/>
        <v>0</v>
      </c>
      <c r="AA1202" s="2">
        <f t="shared" si="667"/>
        <v>0</v>
      </c>
      <c r="AB1202" s="12">
        <f t="shared" si="675"/>
        <v>4.6600000000000003E-2</v>
      </c>
      <c r="AC1202" s="17">
        <f t="shared" si="668"/>
        <v>5</v>
      </c>
      <c r="AD1202" s="17">
        <v>252</v>
      </c>
      <c r="AE1202" s="13">
        <f t="shared" si="679"/>
        <v>1.000904115</v>
      </c>
      <c r="AF1202" s="2">
        <f t="shared" si="680"/>
        <v>313.46519003999998</v>
      </c>
      <c r="AG1202" s="2">
        <f t="shared" si="669"/>
        <v>318.95157215</v>
      </c>
      <c r="AH1202" s="3">
        <f t="shared" si="670"/>
        <v>0</v>
      </c>
      <c r="AI1202" s="4" t="str">
        <f t="shared" si="681"/>
        <v>A+J=</v>
      </c>
      <c r="AJ1202" s="11">
        <f t="shared" si="676"/>
        <v>42383</v>
      </c>
      <c r="AK1202" s="11"/>
      <c r="AL1202" s="4"/>
      <c r="AQ1202" s="53"/>
      <c r="AR1202" s="53"/>
      <c r="AX1202" s="1"/>
      <c r="AY1202" s="1"/>
      <c r="AZ1202" s="1"/>
      <c r="BA1202" s="1"/>
      <c r="BB1202" s="1"/>
    </row>
    <row r="1203" spans="1:54" x14ac:dyDescent="0.2">
      <c r="A1203" s="158">
        <f t="shared" si="671"/>
        <v>42359</v>
      </c>
      <c r="B1203" s="2">
        <f t="shared" si="654"/>
        <v>353096.60945802007</v>
      </c>
      <c r="C1203" s="2">
        <f t="shared" si="672"/>
        <v>279606.86961688002</v>
      </c>
      <c r="D1203" s="2">
        <f>SUM(Y1203:Y$1441)</f>
        <v>12273.033371219999</v>
      </c>
      <c r="E1203" s="73">
        <f t="shared" si="655"/>
        <v>267333.83624566003</v>
      </c>
      <c r="F1203" s="88">
        <f t="shared" si="683"/>
        <v>4405.95</v>
      </c>
      <c r="G1203" s="3">
        <f>IF(AND(N1203=1,N1202&gt;1),VLOOKUP(A1202,[1]Plan1!$BK$81:$BM$259,3),G1202)</f>
        <v>4450.45</v>
      </c>
      <c r="H1203" s="11">
        <f t="shared" si="684"/>
        <v>42292</v>
      </c>
      <c r="I1203" s="11">
        <f t="shared" si="685"/>
        <v>42323</v>
      </c>
      <c r="J1203" s="12">
        <f t="shared" si="656"/>
        <v>1.009997843824828E-2</v>
      </c>
      <c r="K1203" s="11">
        <f t="shared" si="673"/>
        <v>42383</v>
      </c>
      <c r="L1203" s="11">
        <f t="shared" si="657"/>
        <v>42383</v>
      </c>
      <c r="M1203" s="1">
        <f t="shared" si="677"/>
        <v>21</v>
      </c>
      <c r="N1203" s="1">
        <f t="shared" si="658"/>
        <v>5</v>
      </c>
      <c r="O1203" s="2">
        <f t="shared" si="659"/>
        <v>1.0023955499999999</v>
      </c>
      <c r="P1203" s="13">
        <f t="shared" si="686"/>
        <v>1.0081988500000001</v>
      </c>
      <c r="Q1203" s="13">
        <f t="shared" si="678"/>
        <v>1.2596704234365919</v>
      </c>
      <c r="R1203" s="2">
        <f t="shared" si="682"/>
        <v>1.2626880199999999</v>
      </c>
      <c r="S1203" s="2">
        <f t="shared" si="674"/>
        <v>1.23998893</v>
      </c>
      <c r="T1203" s="2">
        <f t="shared" si="660"/>
        <v>346709.42307687999</v>
      </c>
      <c r="U1203" s="2">
        <f t="shared" si="661"/>
        <v>2945.3921466133802</v>
      </c>
      <c r="V1203" s="2">
        <f t="shared" si="662"/>
        <v>70225.396122376638</v>
      </c>
      <c r="W1203" s="2">
        <f t="shared" si="663"/>
        <v>352777.65788587008</v>
      </c>
      <c r="X1203" s="17">
        <f t="shared" si="664"/>
        <v>0</v>
      </c>
      <c r="Y1203" s="2">
        <f t="shared" si="665"/>
        <v>0</v>
      </c>
      <c r="Z1203" s="72">
        <f t="shared" si="666"/>
        <v>0</v>
      </c>
      <c r="AA1203" s="2">
        <f t="shared" si="667"/>
        <v>0</v>
      </c>
      <c r="AB1203" s="12">
        <f t="shared" si="675"/>
        <v>4.6600000000000003E-2</v>
      </c>
      <c r="AC1203" s="17">
        <f t="shared" si="668"/>
        <v>5</v>
      </c>
      <c r="AD1203" s="17">
        <v>252</v>
      </c>
      <c r="AE1203" s="13">
        <f t="shared" si="679"/>
        <v>1.000904115</v>
      </c>
      <c r="AF1203" s="2">
        <f t="shared" si="680"/>
        <v>313.46519003999998</v>
      </c>
      <c r="AG1203" s="2">
        <f t="shared" si="669"/>
        <v>318.95157215</v>
      </c>
      <c r="AH1203" s="3">
        <f t="shared" si="670"/>
        <v>0</v>
      </c>
      <c r="AI1203" s="4" t="str">
        <f t="shared" si="681"/>
        <v>A+J=</v>
      </c>
      <c r="AJ1203" s="11">
        <f t="shared" si="676"/>
        <v>42383</v>
      </c>
      <c r="AK1203" s="11"/>
      <c r="AL1203" s="4"/>
      <c r="AQ1203" s="53"/>
      <c r="AR1203" s="53"/>
      <c r="AX1203" s="1"/>
      <c r="AY1203" s="1"/>
      <c r="AZ1203" s="1"/>
      <c r="BA1203" s="1"/>
      <c r="BB1203" s="1"/>
    </row>
    <row r="1204" spans="1:54" x14ac:dyDescent="0.2">
      <c r="A1204" s="158">
        <f t="shared" si="671"/>
        <v>42360</v>
      </c>
      <c r="B1204" s="2">
        <f t="shared" si="654"/>
        <v>353322.1835554486</v>
      </c>
      <c r="C1204" s="2">
        <f t="shared" si="672"/>
        <v>279606.86961688002</v>
      </c>
      <c r="D1204" s="2">
        <f>SUM(Y1204:Y$1441)</f>
        <v>12273.033371219999</v>
      </c>
      <c r="E1204" s="73">
        <f t="shared" si="655"/>
        <v>267333.83624566003</v>
      </c>
      <c r="F1204" s="88">
        <f t="shared" si="683"/>
        <v>4405.95</v>
      </c>
      <c r="G1204" s="3">
        <f>IF(AND(N1204=1,N1203&gt;1),VLOOKUP(A1203,[1]Plan1!$BK$81:$BM$259,3),G1203)</f>
        <v>4450.45</v>
      </c>
      <c r="H1204" s="11">
        <f t="shared" si="684"/>
        <v>42292</v>
      </c>
      <c r="I1204" s="11">
        <f t="shared" si="685"/>
        <v>42323</v>
      </c>
      <c r="J1204" s="12">
        <f t="shared" si="656"/>
        <v>1.009997843824828E-2</v>
      </c>
      <c r="K1204" s="11">
        <f t="shared" si="673"/>
        <v>42383</v>
      </c>
      <c r="L1204" s="11">
        <f t="shared" si="657"/>
        <v>42383</v>
      </c>
      <c r="M1204" s="1">
        <f t="shared" si="677"/>
        <v>21</v>
      </c>
      <c r="N1204" s="1">
        <f t="shared" si="658"/>
        <v>6</v>
      </c>
      <c r="O1204" s="2">
        <f t="shared" si="659"/>
        <v>1.0028753500000001</v>
      </c>
      <c r="P1204" s="13">
        <f t="shared" si="686"/>
        <v>1.0081988500000001</v>
      </c>
      <c r="Q1204" s="13">
        <f t="shared" si="678"/>
        <v>1.2596704234365919</v>
      </c>
      <c r="R1204" s="2">
        <f t="shared" si="682"/>
        <v>1.26329241</v>
      </c>
      <c r="S1204" s="2">
        <f t="shared" si="674"/>
        <v>1.23998893</v>
      </c>
      <c r="T1204" s="2">
        <f t="shared" si="660"/>
        <v>346709.42307687999</v>
      </c>
      <c r="U1204" s="2">
        <f t="shared" si="661"/>
        <v>2945.3921466133802</v>
      </c>
      <c r="V1204" s="2">
        <f t="shared" si="662"/>
        <v>70386.970019665183</v>
      </c>
      <c r="W1204" s="2">
        <f t="shared" si="663"/>
        <v>352939.23178315861</v>
      </c>
      <c r="X1204" s="17">
        <f t="shared" si="664"/>
        <v>0</v>
      </c>
      <c r="Y1204" s="2">
        <f t="shared" si="665"/>
        <v>0</v>
      </c>
      <c r="Z1204" s="72">
        <f t="shared" si="666"/>
        <v>0</v>
      </c>
      <c r="AA1204" s="2">
        <f t="shared" si="667"/>
        <v>0</v>
      </c>
      <c r="AB1204" s="12">
        <f t="shared" si="675"/>
        <v>4.6600000000000003E-2</v>
      </c>
      <c r="AC1204" s="17">
        <f t="shared" si="668"/>
        <v>6</v>
      </c>
      <c r="AD1204" s="17">
        <v>252</v>
      </c>
      <c r="AE1204" s="13">
        <f t="shared" si="679"/>
        <v>1.0010850360000001</v>
      </c>
      <c r="AF1204" s="2">
        <f t="shared" si="680"/>
        <v>376.19220557</v>
      </c>
      <c r="AG1204" s="2">
        <f t="shared" si="669"/>
        <v>382.95177229000001</v>
      </c>
      <c r="AH1204" s="3">
        <f t="shared" si="670"/>
        <v>0</v>
      </c>
      <c r="AI1204" s="4" t="str">
        <f t="shared" si="681"/>
        <v>A+J=</v>
      </c>
      <c r="AJ1204" s="11">
        <f t="shared" si="676"/>
        <v>42383</v>
      </c>
      <c r="AK1204" s="11"/>
      <c r="AL1204" s="4"/>
      <c r="AQ1204" s="53"/>
      <c r="AR1204" s="53"/>
      <c r="AX1204" s="1"/>
      <c r="AY1204" s="1"/>
      <c r="AZ1204" s="1"/>
      <c r="BA1204" s="1"/>
      <c r="BB1204" s="1"/>
    </row>
    <row r="1205" spans="1:54" x14ac:dyDescent="0.2">
      <c r="A1205" s="158">
        <f t="shared" si="671"/>
        <v>42361</v>
      </c>
      <c r="B1205" s="2">
        <f t="shared" si="654"/>
        <v>353547.90539438959</v>
      </c>
      <c r="C1205" s="2">
        <f t="shared" si="672"/>
        <v>279606.86961688002</v>
      </c>
      <c r="D1205" s="2">
        <f>SUM(Y1205:Y$1441)</f>
        <v>12273.033371219999</v>
      </c>
      <c r="E1205" s="73">
        <f t="shared" si="655"/>
        <v>267333.83624566003</v>
      </c>
      <c r="F1205" s="88">
        <f t="shared" si="683"/>
        <v>4405.95</v>
      </c>
      <c r="G1205" s="3">
        <f>IF(AND(N1205=1,N1204&gt;1),VLOOKUP(A1204,[1]Plan1!$BK$81:$BM$259,3),G1204)</f>
        <v>4450.45</v>
      </c>
      <c r="H1205" s="11">
        <f t="shared" si="684"/>
        <v>42292</v>
      </c>
      <c r="I1205" s="11">
        <f t="shared" si="685"/>
        <v>42323</v>
      </c>
      <c r="J1205" s="12">
        <f t="shared" si="656"/>
        <v>1.009997843824828E-2</v>
      </c>
      <c r="K1205" s="11">
        <f t="shared" si="673"/>
        <v>42383</v>
      </c>
      <c r="L1205" s="11">
        <f t="shared" si="657"/>
        <v>42383</v>
      </c>
      <c r="M1205" s="1">
        <f t="shared" si="677"/>
        <v>21</v>
      </c>
      <c r="N1205" s="1">
        <f t="shared" si="658"/>
        <v>7</v>
      </c>
      <c r="O1205" s="2">
        <f t="shared" si="659"/>
        <v>1.0033553799999999</v>
      </c>
      <c r="P1205" s="13">
        <f t="shared" si="686"/>
        <v>1.0081988500000001</v>
      </c>
      <c r="Q1205" s="13">
        <f t="shared" si="678"/>
        <v>1.2596704234365919</v>
      </c>
      <c r="R1205" s="2">
        <f t="shared" si="682"/>
        <v>1.2638970899999999</v>
      </c>
      <c r="S1205" s="2">
        <f t="shared" si="674"/>
        <v>1.23998893</v>
      </c>
      <c r="T1205" s="2">
        <f t="shared" si="660"/>
        <v>346709.42307687999</v>
      </c>
      <c r="U1205" s="2">
        <f t="shared" si="661"/>
        <v>2945.3921466133802</v>
      </c>
      <c r="V1205" s="2">
        <f t="shared" si="662"/>
        <v>70548.621443766198</v>
      </c>
      <c r="W1205" s="2">
        <f t="shared" si="663"/>
        <v>353100.88320725958</v>
      </c>
      <c r="X1205" s="17">
        <f t="shared" si="664"/>
        <v>0</v>
      </c>
      <c r="Y1205" s="2">
        <f t="shared" si="665"/>
        <v>0</v>
      </c>
      <c r="Z1205" s="72">
        <f t="shared" si="666"/>
        <v>0</v>
      </c>
      <c r="AA1205" s="2">
        <f t="shared" si="667"/>
        <v>0</v>
      </c>
      <c r="AB1205" s="12">
        <f t="shared" si="675"/>
        <v>4.6600000000000003E-2</v>
      </c>
      <c r="AC1205" s="17">
        <f t="shared" si="668"/>
        <v>7</v>
      </c>
      <c r="AD1205" s="17">
        <v>252</v>
      </c>
      <c r="AE1205" s="13">
        <f t="shared" si="679"/>
        <v>1.0012659900000001</v>
      </c>
      <c r="AF1205" s="2">
        <f t="shared" si="680"/>
        <v>438.93066252</v>
      </c>
      <c r="AG1205" s="2">
        <f t="shared" si="669"/>
        <v>447.02218713000002</v>
      </c>
      <c r="AH1205" s="3">
        <f t="shared" si="670"/>
        <v>0</v>
      </c>
      <c r="AI1205" s="4" t="str">
        <f t="shared" si="681"/>
        <v>A+J=</v>
      </c>
      <c r="AJ1205" s="11">
        <f t="shared" si="676"/>
        <v>42383</v>
      </c>
      <c r="AK1205" s="11"/>
      <c r="AL1205" s="4"/>
      <c r="AQ1205" s="53"/>
      <c r="AR1205" s="53"/>
      <c r="AX1205" s="1"/>
      <c r="AY1205" s="1"/>
      <c r="AZ1205" s="1"/>
      <c r="BA1205" s="1"/>
      <c r="BB1205" s="1"/>
    </row>
    <row r="1206" spans="1:54" x14ac:dyDescent="0.2">
      <c r="A1206" s="158">
        <f t="shared" si="671"/>
        <v>42362</v>
      </c>
      <c r="B1206" s="2">
        <f t="shared" si="654"/>
        <v>353773.77467966318</v>
      </c>
      <c r="C1206" s="2">
        <f t="shared" si="672"/>
        <v>279606.86961688002</v>
      </c>
      <c r="D1206" s="2">
        <f>SUM(Y1206:Y$1441)</f>
        <v>12273.033371219999</v>
      </c>
      <c r="E1206" s="73">
        <f t="shared" si="655"/>
        <v>267333.83624566003</v>
      </c>
      <c r="F1206" s="88">
        <f t="shared" si="683"/>
        <v>4405.95</v>
      </c>
      <c r="G1206" s="3">
        <f>IF(AND(N1206=1,N1205&gt;1),VLOOKUP(A1205,[1]Plan1!$BK$81:$BM$259,3),G1205)</f>
        <v>4450.45</v>
      </c>
      <c r="H1206" s="11">
        <f t="shared" si="684"/>
        <v>42292</v>
      </c>
      <c r="I1206" s="11">
        <f t="shared" si="685"/>
        <v>42323</v>
      </c>
      <c r="J1206" s="12">
        <f t="shared" si="656"/>
        <v>1.009997843824828E-2</v>
      </c>
      <c r="K1206" s="11">
        <f t="shared" si="673"/>
        <v>42383</v>
      </c>
      <c r="L1206" s="11">
        <f t="shared" si="657"/>
        <v>42383</v>
      </c>
      <c r="M1206" s="1">
        <f t="shared" si="677"/>
        <v>21</v>
      </c>
      <c r="N1206" s="1">
        <f t="shared" si="658"/>
        <v>8</v>
      </c>
      <c r="O1206" s="2">
        <f t="shared" si="659"/>
        <v>1.0038356399999999</v>
      </c>
      <c r="P1206" s="13">
        <f t="shared" si="686"/>
        <v>1.0081988500000001</v>
      </c>
      <c r="Q1206" s="13">
        <f t="shared" si="678"/>
        <v>1.2596704234365919</v>
      </c>
      <c r="R1206" s="2">
        <f t="shared" si="682"/>
        <v>1.2645020600000001</v>
      </c>
      <c r="S1206" s="2">
        <f t="shared" si="674"/>
        <v>1.23998893</v>
      </c>
      <c r="T1206" s="2">
        <f t="shared" si="660"/>
        <v>346709.42307687999</v>
      </c>
      <c r="U1206" s="2">
        <f t="shared" si="661"/>
        <v>2945.3921466133802</v>
      </c>
      <c r="V1206" s="2">
        <f t="shared" si="662"/>
        <v>70710.350394679772</v>
      </c>
      <c r="W1206" s="2">
        <f t="shared" si="663"/>
        <v>353262.61215817317</v>
      </c>
      <c r="X1206" s="17">
        <f t="shared" si="664"/>
        <v>0</v>
      </c>
      <c r="Y1206" s="2">
        <f t="shared" si="665"/>
        <v>0</v>
      </c>
      <c r="Z1206" s="72">
        <f t="shared" si="666"/>
        <v>0</v>
      </c>
      <c r="AA1206" s="2">
        <f t="shared" si="667"/>
        <v>0</v>
      </c>
      <c r="AB1206" s="12">
        <f t="shared" si="675"/>
        <v>4.6600000000000003E-2</v>
      </c>
      <c r="AC1206" s="17">
        <f t="shared" si="668"/>
        <v>8</v>
      </c>
      <c r="AD1206" s="17">
        <v>252</v>
      </c>
      <c r="AE1206" s="13">
        <f t="shared" si="679"/>
        <v>1.001446976</v>
      </c>
      <c r="AF1206" s="2">
        <f t="shared" si="680"/>
        <v>501.68021415999999</v>
      </c>
      <c r="AG1206" s="2">
        <f t="shared" si="669"/>
        <v>511.16252149000002</v>
      </c>
      <c r="AH1206" s="3">
        <f t="shared" si="670"/>
        <v>0</v>
      </c>
      <c r="AI1206" s="4" t="str">
        <f t="shared" si="681"/>
        <v>A+J=</v>
      </c>
      <c r="AJ1206" s="11">
        <f t="shared" si="676"/>
        <v>42383</v>
      </c>
      <c r="AK1206" s="11"/>
      <c r="AL1206" s="4"/>
      <c r="AQ1206" s="53"/>
      <c r="AR1206" s="53"/>
      <c r="AX1206" s="1"/>
      <c r="AY1206" s="1"/>
      <c r="AZ1206" s="1"/>
      <c r="BA1206" s="1"/>
      <c r="BB1206" s="1"/>
    </row>
    <row r="1207" spans="1:54" x14ac:dyDescent="0.2">
      <c r="A1207" s="158">
        <f t="shared" si="671"/>
        <v>42363</v>
      </c>
      <c r="B1207" s="2">
        <f t="shared" si="654"/>
        <v>353999.79217573919</v>
      </c>
      <c r="C1207" s="2">
        <f t="shared" si="672"/>
        <v>279606.86961688002</v>
      </c>
      <c r="D1207" s="2">
        <f>SUM(Y1207:Y$1441)</f>
        <v>12273.033371219999</v>
      </c>
      <c r="E1207" s="73">
        <f t="shared" si="655"/>
        <v>267333.83624566003</v>
      </c>
      <c r="F1207" s="88">
        <f t="shared" si="683"/>
        <v>4405.95</v>
      </c>
      <c r="G1207" s="3">
        <f>IF(AND(N1207=1,N1206&gt;1),VLOOKUP(A1206,[1]Plan1!$BK$81:$BM$259,3),G1206)</f>
        <v>4450.45</v>
      </c>
      <c r="H1207" s="11">
        <f t="shared" si="684"/>
        <v>42292</v>
      </c>
      <c r="I1207" s="11">
        <f t="shared" si="685"/>
        <v>42323</v>
      </c>
      <c r="J1207" s="12">
        <f t="shared" si="656"/>
        <v>1.009997843824828E-2</v>
      </c>
      <c r="K1207" s="11">
        <f t="shared" si="673"/>
        <v>42383</v>
      </c>
      <c r="L1207" s="11">
        <f t="shared" si="657"/>
        <v>42383</v>
      </c>
      <c r="M1207" s="1">
        <f t="shared" si="677"/>
        <v>21</v>
      </c>
      <c r="N1207" s="1">
        <f t="shared" si="658"/>
        <v>9</v>
      </c>
      <c r="O1207" s="2">
        <f t="shared" si="659"/>
        <v>1.0043161300000001</v>
      </c>
      <c r="P1207" s="13">
        <f t="shared" si="686"/>
        <v>1.0081988500000001</v>
      </c>
      <c r="Q1207" s="13">
        <f t="shared" si="678"/>
        <v>1.2596704234365919</v>
      </c>
      <c r="R1207" s="2">
        <f t="shared" si="682"/>
        <v>1.26510732</v>
      </c>
      <c r="S1207" s="2">
        <f t="shared" si="674"/>
        <v>1.23998893</v>
      </c>
      <c r="T1207" s="2">
        <f t="shared" si="660"/>
        <v>346709.42307687999</v>
      </c>
      <c r="U1207" s="2">
        <f t="shared" si="661"/>
        <v>2945.3921466133802</v>
      </c>
      <c r="V1207" s="2">
        <f t="shared" si="662"/>
        <v>70872.156872405802</v>
      </c>
      <c r="W1207" s="2">
        <f t="shared" si="663"/>
        <v>353424.4186358992</v>
      </c>
      <c r="X1207" s="17">
        <f t="shared" si="664"/>
        <v>0</v>
      </c>
      <c r="Y1207" s="2">
        <f t="shared" si="665"/>
        <v>0</v>
      </c>
      <c r="Z1207" s="72">
        <f t="shared" si="666"/>
        <v>0</v>
      </c>
      <c r="AA1207" s="2">
        <f t="shared" si="667"/>
        <v>0</v>
      </c>
      <c r="AB1207" s="12">
        <f t="shared" si="675"/>
        <v>4.6600000000000003E-2</v>
      </c>
      <c r="AC1207" s="17">
        <f t="shared" si="668"/>
        <v>9</v>
      </c>
      <c r="AD1207" s="17">
        <v>252</v>
      </c>
      <c r="AE1207" s="13">
        <f t="shared" si="679"/>
        <v>1.0016279960000001</v>
      </c>
      <c r="AF1207" s="2">
        <f t="shared" si="680"/>
        <v>564.44155393000005</v>
      </c>
      <c r="AG1207" s="2">
        <f t="shared" si="669"/>
        <v>575.37353984000003</v>
      </c>
      <c r="AH1207" s="3">
        <f t="shared" si="670"/>
        <v>0</v>
      </c>
      <c r="AI1207" s="4" t="str">
        <f t="shared" si="681"/>
        <v>A+J=</v>
      </c>
      <c r="AJ1207" s="11">
        <f t="shared" si="676"/>
        <v>42383</v>
      </c>
      <c r="AK1207" s="11"/>
      <c r="AL1207" s="4"/>
      <c r="AQ1207" s="53"/>
      <c r="AR1207" s="53"/>
      <c r="AX1207" s="1"/>
      <c r="AY1207" s="1"/>
      <c r="AZ1207" s="1"/>
      <c r="BA1207" s="1"/>
      <c r="BB1207" s="1"/>
    </row>
    <row r="1208" spans="1:54" x14ac:dyDescent="0.2">
      <c r="A1208" s="158">
        <f t="shared" si="671"/>
        <v>42364</v>
      </c>
      <c r="B1208" s="2">
        <f t="shared" si="654"/>
        <v>353999.79217573919</v>
      </c>
      <c r="C1208" s="2">
        <f t="shared" si="672"/>
        <v>279606.86961688002</v>
      </c>
      <c r="D1208" s="2">
        <f>SUM(Y1208:Y$1441)</f>
        <v>12273.033371219999</v>
      </c>
      <c r="E1208" s="73">
        <f t="shared" si="655"/>
        <v>267333.83624566003</v>
      </c>
      <c r="F1208" s="88">
        <f t="shared" si="683"/>
        <v>4405.95</v>
      </c>
      <c r="G1208" s="3">
        <f>IF(AND(N1208=1,N1207&gt;1),VLOOKUP(A1207,[1]Plan1!$BK$81:$BM$259,3),G1207)</f>
        <v>4450.45</v>
      </c>
      <c r="H1208" s="11">
        <f t="shared" si="684"/>
        <v>42292</v>
      </c>
      <c r="I1208" s="11">
        <f t="shared" si="685"/>
        <v>42323</v>
      </c>
      <c r="J1208" s="12">
        <f t="shared" si="656"/>
        <v>1.009997843824828E-2</v>
      </c>
      <c r="K1208" s="11">
        <f t="shared" si="673"/>
        <v>42383</v>
      </c>
      <c r="L1208" s="11">
        <f t="shared" si="657"/>
        <v>42383</v>
      </c>
      <c r="M1208" s="1">
        <f t="shared" si="677"/>
        <v>21</v>
      </c>
      <c r="N1208" s="1">
        <f t="shared" si="658"/>
        <v>9</v>
      </c>
      <c r="O1208" s="2">
        <f t="shared" si="659"/>
        <v>1.0043161300000001</v>
      </c>
      <c r="P1208" s="13">
        <f t="shared" si="686"/>
        <v>1.0081988500000001</v>
      </c>
      <c r="Q1208" s="13">
        <f t="shared" si="678"/>
        <v>1.2596704234365919</v>
      </c>
      <c r="R1208" s="2">
        <f t="shared" si="682"/>
        <v>1.26510732</v>
      </c>
      <c r="S1208" s="2">
        <f t="shared" si="674"/>
        <v>1.23998893</v>
      </c>
      <c r="T1208" s="2">
        <f t="shared" si="660"/>
        <v>346709.42307687999</v>
      </c>
      <c r="U1208" s="2">
        <f t="shared" si="661"/>
        <v>2945.3921466133802</v>
      </c>
      <c r="V1208" s="2">
        <f t="shared" si="662"/>
        <v>70872.156872405802</v>
      </c>
      <c r="W1208" s="2">
        <f t="shared" si="663"/>
        <v>353424.4186358992</v>
      </c>
      <c r="X1208" s="17">
        <f t="shared" si="664"/>
        <v>0</v>
      </c>
      <c r="Y1208" s="2">
        <f t="shared" si="665"/>
        <v>0</v>
      </c>
      <c r="Z1208" s="72">
        <f t="shared" si="666"/>
        <v>0</v>
      </c>
      <c r="AA1208" s="2">
        <f t="shared" si="667"/>
        <v>0</v>
      </c>
      <c r="AB1208" s="12">
        <f t="shared" si="675"/>
        <v>4.6600000000000003E-2</v>
      </c>
      <c r="AC1208" s="17">
        <f t="shared" si="668"/>
        <v>9</v>
      </c>
      <c r="AD1208" s="17">
        <v>252</v>
      </c>
      <c r="AE1208" s="13">
        <f t="shared" si="679"/>
        <v>1.0016279960000001</v>
      </c>
      <c r="AF1208" s="2">
        <f t="shared" si="680"/>
        <v>564.44155393000005</v>
      </c>
      <c r="AG1208" s="2">
        <f t="shared" si="669"/>
        <v>575.37353984000003</v>
      </c>
      <c r="AH1208" s="3">
        <f t="shared" si="670"/>
        <v>0</v>
      </c>
      <c r="AI1208" s="4" t="str">
        <f t="shared" si="681"/>
        <v>A+J=</v>
      </c>
      <c r="AJ1208" s="11">
        <f t="shared" si="676"/>
        <v>42383</v>
      </c>
      <c r="AK1208" s="11"/>
      <c r="AL1208" s="4"/>
      <c r="AQ1208" s="53"/>
      <c r="AR1208" s="53"/>
      <c r="AX1208" s="1"/>
      <c r="AY1208" s="1"/>
      <c r="AZ1208" s="1"/>
      <c r="BA1208" s="1"/>
      <c r="BB1208" s="1"/>
    </row>
    <row r="1209" spans="1:54" x14ac:dyDescent="0.2">
      <c r="A1209" s="158">
        <f t="shared" si="671"/>
        <v>42365</v>
      </c>
      <c r="B1209" s="2">
        <f t="shared" si="654"/>
        <v>353999.79217573919</v>
      </c>
      <c r="C1209" s="2">
        <f t="shared" si="672"/>
        <v>279606.86961688002</v>
      </c>
      <c r="D1209" s="2">
        <f>SUM(Y1209:Y$1441)</f>
        <v>12273.033371219999</v>
      </c>
      <c r="E1209" s="73">
        <f t="shared" si="655"/>
        <v>267333.83624566003</v>
      </c>
      <c r="F1209" s="88">
        <f t="shared" si="683"/>
        <v>4405.95</v>
      </c>
      <c r="G1209" s="3">
        <f>IF(AND(N1209=1,N1208&gt;1),VLOOKUP(A1208,[1]Plan1!$BK$81:$BM$259,3),G1208)</f>
        <v>4450.45</v>
      </c>
      <c r="H1209" s="11">
        <f t="shared" si="684"/>
        <v>42292</v>
      </c>
      <c r="I1209" s="11">
        <f t="shared" si="685"/>
        <v>42323</v>
      </c>
      <c r="J1209" s="12">
        <f t="shared" si="656"/>
        <v>1.009997843824828E-2</v>
      </c>
      <c r="K1209" s="11">
        <f t="shared" si="673"/>
        <v>42383</v>
      </c>
      <c r="L1209" s="11">
        <f t="shared" si="657"/>
        <v>42383</v>
      </c>
      <c r="M1209" s="1">
        <f t="shared" si="677"/>
        <v>21</v>
      </c>
      <c r="N1209" s="1">
        <f t="shared" si="658"/>
        <v>9</v>
      </c>
      <c r="O1209" s="2">
        <f t="shared" si="659"/>
        <v>1.0043161300000001</v>
      </c>
      <c r="P1209" s="13">
        <f t="shared" si="686"/>
        <v>1.0081988500000001</v>
      </c>
      <c r="Q1209" s="13">
        <f t="shared" si="678"/>
        <v>1.2596704234365919</v>
      </c>
      <c r="R1209" s="2">
        <f t="shared" si="682"/>
        <v>1.26510732</v>
      </c>
      <c r="S1209" s="2">
        <f t="shared" si="674"/>
        <v>1.23998893</v>
      </c>
      <c r="T1209" s="2">
        <f t="shared" si="660"/>
        <v>346709.42307687999</v>
      </c>
      <c r="U1209" s="2">
        <f t="shared" si="661"/>
        <v>2945.3921466133802</v>
      </c>
      <c r="V1209" s="2">
        <f t="shared" si="662"/>
        <v>70872.156872405802</v>
      </c>
      <c r="W1209" s="2">
        <f t="shared" si="663"/>
        <v>353424.4186358992</v>
      </c>
      <c r="X1209" s="17">
        <f t="shared" si="664"/>
        <v>0</v>
      </c>
      <c r="Y1209" s="2">
        <f t="shared" si="665"/>
        <v>0</v>
      </c>
      <c r="Z1209" s="72">
        <f t="shared" si="666"/>
        <v>0</v>
      </c>
      <c r="AA1209" s="2">
        <f t="shared" si="667"/>
        <v>0</v>
      </c>
      <c r="AB1209" s="12">
        <f t="shared" si="675"/>
        <v>4.6600000000000003E-2</v>
      </c>
      <c r="AC1209" s="17">
        <f t="shared" si="668"/>
        <v>9</v>
      </c>
      <c r="AD1209" s="17">
        <v>252</v>
      </c>
      <c r="AE1209" s="13">
        <f t="shared" si="679"/>
        <v>1.0016279960000001</v>
      </c>
      <c r="AF1209" s="2">
        <f t="shared" si="680"/>
        <v>564.44155393000005</v>
      </c>
      <c r="AG1209" s="2">
        <f t="shared" si="669"/>
        <v>575.37353984000003</v>
      </c>
      <c r="AH1209" s="3">
        <f t="shared" si="670"/>
        <v>0</v>
      </c>
      <c r="AI1209" s="4" t="str">
        <f t="shared" si="681"/>
        <v>A+J=</v>
      </c>
      <c r="AJ1209" s="11">
        <f t="shared" si="676"/>
        <v>42383</v>
      </c>
      <c r="AK1209" s="11"/>
      <c r="AL1209" s="4"/>
      <c r="AQ1209" s="53"/>
      <c r="AR1209" s="53"/>
      <c r="AX1209" s="1"/>
      <c r="AY1209" s="1"/>
      <c r="AZ1209" s="1"/>
      <c r="BA1209" s="1"/>
      <c r="BB1209" s="1"/>
    </row>
    <row r="1210" spans="1:54" x14ac:dyDescent="0.2">
      <c r="A1210" s="158">
        <f t="shared" si="671"/>
        <v>42366</v>
      </c>
      <c r="B1210" s="2">
        <f t="shared" si="654"/>
        <v>353999.79217573919</v>
      </c>
      <c r="C1210" s="2">
        <f t="shared" si="672"/>
        <v>279606.86961688002</v>
      </c>
      <c r="D1210" s="2">
        <f>SUM(Y1210:Y$1441)</f>
        <v>12273.033371219999</v>
      </c>
      <c r="E1210" s="73">
        <f t="shared" si="655"/>
        <v>267333.83624566003</v>
      </c>
      <c r="F1210" s="88">
        <f t="shared" si="683"/>
        <v>4405.95</v>
      </c>
      <c r="G1210" s="3">
        <f>IF(AND(N1210=1,N1209&gt;1),VLOOKUP(A1209,[1]Plan1!$BK$81:$BM$259,3),G1209)</f>
        <v>4450.45</v>
      </c>
      <c r="H1210" s="11">
        <f t="shared" si="684"/>
        <v>42292</v>
      </c>
      <c r="I1210" s="11">
        <f t="shared" si="685"/>
        <v>42323</v>
      </c>
      <c r="J1210" s="12">
        <f t="shared" si="656"/>
        <v>1.009997843824828E-2</v>
      </c>
      <c r="K1210" s="11">
        <f t="shared" si="673"/>
        <v>42383</v>
      </c>
      <c r="L1210" s="11">
        <f t="shared" si="657"/>
        <v>42383</v>
      </c>
      <c r="M1210" s="1">
        <f t="shared" si="677"/>
        <v>21</v>
      </c>
      <c r="N1210" s="1">
        <f t="shared" si="658"/>
        <v>9</v>
      </c>
      <c r="O1210" s="2">
        <f t="shared" si="659"/>
        <v>1.0043161300000001</v>
      </c>
      <c r="P1210" s="13">
        <f t="shared" si="686"/>
        <v>1.0081988500000001</v>
      </c>
      <c r="Q1210" s="13">
        <f t="shared" si="678"/>
        <v>1.2596704234365919</v>
      </c>
      <c r="R1210" s="2">
        <f t="shared" si="682"/>
        <v>1.26510732</v>
      </c>
      <c r="S1210" s="2">
        <f t="shared" si="674"/>
        <v>1.23998893</v>
      </c>
      <c r="T1210" s="2">
        <f t="shared" si="660"/>
        <v>346709.42307687999</v>
      </c>
      <c r="U1210" s="2">
        <f t="shared" si="661"/>
        <v>2945.3921466133802</v>
      </c>
      <c r="V1210" s="2">
        <f t="shared" si="662"/>
        <v>70872.156872405802</v>
      </c>
      <c r="W1210" s="2">
        <f t="shared" si="663"/>
        <v>353424.4186358992</v>
      </c>
      <c r="X1210" s="17">
        <f t="shared" si="664"/>
        <v>0</v>
      </c>
      <c r="Y1210" s="2">
        <f t="shared" si="665"/>
        <v>0</v>
      </c>
      <c r="Z1210" s="72">
        <f t="shared" si="666"/>
        <v>0</v>
      </c>
      <c r="AA1210" s="2">
        <f t="shared" si="667"/>
        <v>0</v>
      </c>
      <c r="AB1210" s="12">
        <f t="shared" si="675"/>
        <v>4.6600000000000003E-2</v>
      </c>
      <c r="AC1210" s="17">
        <f t="shared" si="668"/>
        <v>9</v>
      </c>
      <c r="AD1210" s="17">
        <v>252</v>
      </c>
      <c r="AE1210" s="13">
        <f t="shared" si="679"/>
        <v>1.0016279960000001</v>
      </c>
      <c r="AF1210" s="2">
        <f t="shared" si="680"/>
        <v>564.44155393000005</v>
      </c>
      <c r="AG1210" s="2">
        <f t="shared" si="669"/>
        <v>575.37353984000003</v>
      </c>
      <c r="AH1210" s="3">
        <f t="shared" si="670"/>
        <v>0</v>
      </c>
      <c r="AI1210" s="4" t="str">
        <f t="shared" si="681"/>
        <v>A+J=</v>
      </c>
      <c r="AJ1210" s="11">
        <f t="shared" si="676"/>
        <v>42383</v>
      </c>
      <c r="AK1210" s="11"/>
      <c r="AL1210" s="4"/>
      <c r="AQ1210" s="53"/>
      <c r="AR1210" s="53"/>
      <c r="AX1210" s="1"/>
      <c r="AY1210" s="1"/>
      <c r="AZ1210" s="1"/>
      <c r="BA1210" s="1"/>
      <c r="BB1210" s="1"/>
    </row>
    <row r="1211" spans="1:54" x14ac:dyDescent="0.2">
      <c r="A1211" s="158">
        <f t="shared" si="671"/>
        <v>42367</v>
      </c>
      <c r="B1211" s="2">
        <f t="shared" si="654"/>
        <v>354225.9572340477</v>
      </c>
      <c r="C1211" s="2">
        <f t="shared" si="672"/>
        <v>279606.86961688002</v>
      </c>
      <c r="D1211" s="2">
        <f>SUM(Y1211:Y$1441)</f>
        <v>12273.033371219999</v>
      </c>
      <c r="E1211" s="73">
        <f t="shared" si="655"/>
        <v>267333.83624566003</v>
      </c>
      <c r="F1211" s="88">
        <f t="shared" si="683"/>
        <v>4405.95</v>
      </c>
      <c r="G1211" s="3">
        <f>IF(AND(N1211=1,N1210&gt;1),VLOOKUP(A1210,[1]Plan1!$BK$81:$BM$259,3),G1210)</f>
        <v>4450.45</v>
      </c>
      <c r="H1211" s="11">
        <f t="shared" si="684"/>
        <v>42292</v>
      </c>
      <c r="I1211" s="11">
        <f t="shared" si="685"/>
        <v>42323</v>
      </c>
      <c r="J1211" s="12">
        <f t="shared" si="656"/>
        <v>1.009997843824828E-2</v>
      </c>
      <c r="K1211" s="11">
        <f t="shared" si="673"/>
        <v>42383</v>
      </c>
      <c r="L1211" s="11">
        <f t="shared" si="657"/>
        <v>42383</v>
      </c>
      <c r="M1211" s="1">
        <f t="shared" si="677"/>
        <v>21</v>
      </c>
      <c r="N1211" s="1">
        <f t="shared" si="658"/>
        <v>10</v>
      </c>
      <c r="O1211" s="2">
        <f t="shared" si="659"/>
        <v>1.00479685</v>
      </c>
      <c r="P1211" s="13">
        <f t="shared" si="686"/>
        <v>1.0081988500000001</v>
      </c>
      <c r="Q1211" s="13">
        <f t="shared" si="678"/>
        <v>1.2596704234365919</v>
      </c>
      <c r="R1211" s="2">
        <f t="shared" si="682"/>
        <v>1.26571287</v>
      </c>
      <c r="S1211" s="2">
        <f t="shared" si="674"/>
        <v>1.23998893</v>
      </c>
      <c r="T1211" s="2">
        <f t="shared" si="660"/>
        <v>346709.42307687999</v>
      </c>
      <c r="U1211" s="2">
        <f t="shared" si="661"/>
        <v>2945.3921466133802</v>
      </c>
      <c r="V1211" s="2">
        <f t="shared" si="662"/>
        <v>71034.040876944346</v>
      </c>
      <c r="W1211" s="2">
        <f t="shared" si="663"/>
        <v>353586.30264043773</v>
      </c>
      <c r="X1211" s="17">
        <f t="shared" si="664"/>
        <v>0</v>
      </c>
      <c r="Y1211" s="2">
        <f t="shared" si="665"/>
        <v>0</v>
      </c>
      <c r="Z1211" s="72">
        <f t="shared" si="666"/>
        <v>0</v>
      </c>
      <c r="AA1211" s="2">
        <f t="shared" si="667"/>
        <v>0</v>
      </c>
      <c r="AB1211" s="12">
        <f t="shared" si="675"/>
        <v>4.6600000000000003E-2</v>
      </c>
      <c r="AC1211" s="17">
        <f t="shared" si="668"/>
        <v>10</v>
      </c>
      <c r="AD1211" s="17">
        <v>252</v>
      </c>
      <c r="AE1211" s="13">
        <f t="shared" si="679"/>
        <v>1.0018090479999999</v>
      </c>
      <c r="AF1211" s="2">
        <f t="shared" si="680"/>
        <v>627.21398839000005</v>
      </c>
      <c r="AG1211" s="2">
        <f t="shared" si="669"/>
        <v>639.65459361000001</v>
      </c>
      <c r="AH1211" s="3">
        <f t="shared" si="670"/>
        <v>0</v>
      </c>
      <c r="AI1211" s="4" t="str">
        <f t="shared" si="681"/>
        <v>A+J=</v>
      </c>
      <c r="AJ1211" s="11">
        <f t="shared" si="676"/>
        <v>42383</v>
      </c>
      <c r="AK1211" s="11"/>
      <c r="AL1211" s="4"/>
      <c r="AQ1211" s="53"/>
      <c r="AR1211" s="53"/>
      <c r="AX1211" s="1"/>
      <c r="AY1211" s="1"/>
      <c r="AZ1211" s="1"/>
      <c r="BA1211" s="1"/>
      <c r="BB1211" s="1"/>
    </row>
    <row r="1212" spans="1:54" x14ac:dyDescent="0.2">
      <c r="A1212" s="158">
        <f t="shared" si="671"/>
        <v>42368</v>
      </c>
      <c r="B1212" s="2">
        <f t="shared" si="654"/>
        <v>354452.26991225884</v>
      </c>
      <c r="C1212" s="2">
        <f t="shared" si="672"/>
        <v>279606.86961688002</v>
      </c>
      <c r="D1212" s="2">
        <f>SUM(Y1212:Y$1441)</f>
        <v>12273.033371219999</v>
      </c>
      <c r="E1212" s="73">
        <f t="shared" si="655"/>
        <v>267333.83624566003</v>
      </c>
      <c r="F1212" s="88">
        <f t="shared" si="683"/>
        <v>4405.95</v>
      </c>
      <c r="G1212" s="3">
        <f>IF(AND(N1212=1,N1211&gt;1),VLOOKUP(A1211,[1]Plan1!$BK$81:$BM$259,3),G1211)</f>
        <v>4450.45</v>
      </c>
      <c r="H1212" s="11">
        <f t="shared" si="684"/>
        <v>42292</v>
      </c>
      <c r="I1212" s="11">
        <f t="shared" si="685"/>
        <v>42323</v>
      </c>
      <c r="J1212" s="12">
        <f t="shared" si="656"/>
        <v>1.009997843824828E-2</v>
      </c>
      <c r="K1212" s="11">
        <f t="shared" si="673"/>
        <v>42383</v>
      </c>
      <c r="L1212" s="11">
        <f t="shared" si="657"/>
        <v>42383</v>
      </c>
      <c r="M1212" s="1">
        <f t="shared" si="677"/>
        <v>21</v>
      </c>
      <c r="N1212" s="1">
        <f t="shared" si="658"/>
        <v>11</v>
      </c>
      <c r="O1212" s="2">
        <f t="shared" si="659"/>
        <v>1.0052778</v>
      </c>
      <c r="P1212" s="13">
        <f t="shared" si="686"/>
        <v>1.0081988500000001</v>
      </c>
      <c r="Q1212" s="13">
        <f t="shared" si="678"/>
        <v>1.2596704234365919</v>
      </c>
      <c r="R1212" s="2">
        <f t="shared" si="682"/>
        <v>1.26631871</v>
      </c>
      <c r="S1212" s="2">
        <f t="shared" si="674"/>
        <v>1.23998893</v>
      </c>
      <c r="T1212" s="2">
        <f t="shared" si="660"/>
        <v>346709.42307687999</v>
      </c>
      <c r="U1212" s="2">
        <f t="shared" si="661"/>
        <v>2945.3921466133802</v>
      </c>
      <c r="V1212" s="2">
        <f t="shared" si="662"/>
        <v>71196.002408295404</v>
      </c>
      <c r="W1212" s="2">
        <f t="shared" si="663"/>
        <v>353748.26417178882</v>
      </c>
      <c r="X1212" s="17">
        <f t="shared" si="664"/>
        <v>0</v>
      </c>
      <c r="Y1212" s="2">
        <f t="shared" si="665"/>
        <v>0</v>
      </c>
      <c r="Z1212" s="72">
        <f t="shared" si="666"/>
        <v>0</v>
      </c>
      <c r="AA1212" s="2">
        <f t="shared" si="667"/>
        <v>0</v>
      </c>
      <c r="AB1212" s="12">
        <f t="shared" si="675"/>
        <v>4.6600000000000003E-2</v>
      </c>
      <c r="AC1212" s="17">
        <f t="shared" si="668"/>
        <v>11</v>
      </c>
      <c r="AD1212" s="17">
        <v>252</v>
      </c>
      <c r="AE1212" s="13">
        <f t="shared" si="679"/>
        <v>1.001990132</v>
      </c>
      <c r="AF1212" s="2">
        <f t="shared" si="680"/>
        <v>689.99751756000001</v>
      </c>
      <c r="AG1212" s="2">
        <f t="shared" si="669"/>
        <v>704.00574046999998</v>
      </c>
      <c r="AH1212" s="3">
        <f t="shared" si="670"/>
        <v>0</v>
      </c>
      <c r="AI1212" s="4" t="str">
        <f t="shared" si="681"/>
        <v>A+J=</v>
      </c>
      <c r="AJ1212" s="11">
        <f t="shared" si="676"/>
        <v>42383</v>
      </c>
      <c r="AK1212" s="11"/>
      <c r="AL1212" s="4"/>
      <c r="AQ1212" s="53"/>
      <c r="AR1212" s="53"/>
      <c r="AX1212" s="1"/>
      <c r="AY1212" s="1"/>
      <c r="AZ1212" s="1"/>
      <c r="BA1212" s="1"/>
      <c r="BB1212" s="1"/>
    </row>
    <row r="1213" spans="1:54" x14ac:dyDescent="0.2">
      <c r="A1213" s="158">
        <f t="shared" si="671"/>
        <v>42369</v>
      </c>
      <c r="B1213" s="2">
        <f t="shared" si="654"/>
        <v>354678.73097583238</v>
      </c>
      <c r="C1213" s="2">
        <f t="shared" si="672"/>
        <v>279606.86961688002</v>
      </c>
      <c r="D1213" s="2">
        <f>SUM(Y1213:Y$1441)</f>
        <v>12273.033371219999</v>
      </c>
      <c r="E1213" s="73">
        <f t="shared" si="655"/>
        <v>267333.83624566003</v>
      </c>
      <c r="F1213" s="88">
        <f t="shared" si="683"/>
        <v>4405.95</v>
      </c>
      <c r="G1213" s="3">
        <f>IF(AND(N1213=1,N1212&gt;1),VLOOKUP(A1212,[1]Plan1!$BK$81:$BM$259,3),G1212)</f>
        <v>4450.45</v>
      </c>
      <c r="H1213" s="11">
        <f t="shared" si="684"/>
        <v>42292</v>
      </c>
      <c r="I1213" s="11">
        <f t="shared" si="685"/>
        <v>42323</v>
      </c>
      <c r="J1213" s="12">
        <f t="shared" si="656"/>
        <v>1.009997843824828E-2</v>
      </c>
      <c r="K1213" s="11">
        <f t="shared" si="673"/>
        <v>42383</v>
      </c>
      <c r="L1213" s="11">
        <f t="shared" si="657"/>
        <v>42383</v>
      </c>
      <c r="M1213" s="1">
        <f t="shared" si="677"/>
        <v>21</v>
      </c>
      <c r="N1213" s="1">
        <f t="shared" si="658"/>
        <v>12</v>
      </c>
      <c r="O1213" s="2">
        <f t="shared" si="659"/>
        <v>1.00575898</v>
      </c>
      <c r="P1213" s="13">
        <f t="shared" si="686"/>
        <v>1.0081988500000001</v>
      </c>
      <c r="Q1213" s="13">
        <f t="shared" si="678"/>
        <v>1.2596704234365919</v>
      </c>
      <c r="R1213" s="2">
        <f t="shared" si="682"/>
        <v>1.2669248399999999</v>
      </c>
      <c r="S1213" s="2">
        <f t="shared" si="674"/>
        <v>1.23998893</v>
      </c>
      <c r="T1213" s="2">
        <f t="shared" si="660"/>
        <v>346709.42307687999</v>
      </c>
      <c r="U1213" s="2">
        <f t="shared" si="661"/>
        <v>2945.3921466133802</v>
      </c>
      <c r="V1213" s="2">
        <f t="shared" si="662"/>
        <v>71358.041466458992</v>
      </c>
      <c r="W1213" s="2">
        <f t="shared" si="663"/>
        <v>353910.30322995241</v>
      </c>
      <c r="X1213" s="17">
        <f t="shared" si="664"/>
        <v>0</v>
      </c>
      <c r="Y1213" s="2">
        <f t="shared" si="665"/>
        <v>0</v>
      </c>
      <c r="Z1213" s="72">
        <f t="shared" si="666"/>
        <v>0</v>
      </c>
      <c r="AA1213" s="2">
        <f t="shared" si="667"/>
        <v>0</v>
      </c>
      <c r="AB1213" s="12">
        <f t="shared" si="675"/>
        <v>4.6600000000000003E-2</v>
      </c>
      <c r="AC1213" s="17">
        <f t="shared" si="668"/>
        <v>12</v>
      </c>
      <c r="AD1213" s="17">
        <v>252</v>
      </c>
      <c r="AE1213" s="13">
        <f t="shared" si="679"/>
        <v>1.00217125</v>
      </c>
      <c r="AF1213" s="2">
        <f t="shared" si="680"/>
        <v>752.79283484999996</v>
      </c>
      <c r="AG1213" s="2">
        <f t="shared" si="669"/>
        <v>768.42774587999997</v>
      </c>
      <c r="AH1213" s="3">
        <f t="shared" si="670"/>
        <v>0</v>
      </c>
      <c r="AI1213" s="4" t="str">
        <f t="shared" si="681"/>
        <v>A+J=</v>
      </c>
      <c r="AJ1213" s="11">
        <f t="shared" si="676"/>
        <v>42383</v>
      </c>
      <c r="AK1213" s="11"/>
      <c r="AL1213" s="4"/>
      <c r="AQ1213" s="53"/>
      <c r="AR1213" s="53"/>
      <c r="AX1213" s="1"/>
      <c r="AY1213" s="1"/>
      <c r="AZ1213" s="1"/>
      <c r="BA1213" s="1"/>
      <c r="BB1213" s="1"/>
    </row>
    <row r="1214" spans="1:54" x14ac:dyDescent="0.2">
      <c r="A1214" s="158">
        <f t="shared" si="671"/>
        <v>42370</v>
      </c>
      <c r="B1214" s="2">
        <f t="shared" si="654"/>
        <v>354905.33709567017</v>
      </c>
      <c r="C1214" s="2">
        <f t="shared" si="672"/>
        <v>279606.86961688002</v>
      </c>
      <c r="D1214" s="2">
        <f>SUM(Y1214:Y$1441)</f>
        <v>12273.033371219999</v>
      </c>
      <c r="E1214" s="73">
        <f t="shared" si="655"/>
        <v>267333.83624566003</v>
      </c>
      <c r="F1214" s="88">
        <f t="shared" si="683"/>
        <v>4405.95</v>
      </c>
      <c r="G1214" s="3">
        <f>IF(AND(N1214=1,N1213&gt;1),VLOOKUP(A1213,[1]Plan1!$BK$81:$BM$259,3),G1213)</f>
        <v>4450.45</v>
      </c>
      <c r="H1214" s="11">
        <f t="shared" si="684"/>
        <v>42292</v>
      </c>
      <c r="I1214" s="11">
        <f t="shared" si="685"/>
        <v>42323</v>
      </c>
      <c r="J1214" s="12">
        <f t="shared" si="656"/>
        <v>1.009997843824828E-2</v>
      </c>
      <c r="K1214" s="11">
        <f t="shared" si="673"/>
        <v>42383</v>
      </c>
      <c r="L1214" s="11">
        <f t="shared" si="657"/>
        <v>42383</v>
      </c>
      <c r="M1214" s="1">
        <f t="shared" si="677"/>
        <v>21</v>
      </c>
      <c r="N1214" s="1">
        <f t="shared" si="658"/>
        <v>13</v>
      </c>
      <c r="O1214" s="2">
        <f t="shared" si="659"/>
        <v>1.0062403900000001</v>
      </c>
      <c r="P1214" s="13">
        <f t="shared" si="686"/>
        <v>1.0081988500000001</v>
      </c>
      <c r="Q1214" s="13">
        <f t="shared" si="678"/>
        <v>1.2596704234365919</v>
      </c>
      <c r="R1214" s="2">
        <f t="shared" si="682"/>
        <v>1.26753125</v>
      </c>
      <c r="S1214" s="2">
        <f t="shared" si="674"/>
        <v>1.23998893</v>
      </c>
      <c r="T1214" s="2">
        <f t="shared" si="660"/>
        <v>346709.42307687999</v>
      </c>
      <c r="U1214" s="2">
        <f t="shared" si="661"/>
        <v>2945.3921466133802</v>
      </c>
      <c r="V1214" s="2">
        <f t="shared" si="662"/>
        <v>71520.155378096737</v>
      </c>
      <c r="W1214" s="2">
        <f t="shared" si="663"/>
        <v>354072.41714159015</v>
      </c>
      <c r="X1214" s="17">
        <f t="shared" si="664"/>
        <v>0</v>
      </c>
      <c r="Y1214" s="2">
        <f t="shared" si="665"/>
        <v>0</v>
      </c>
      <c r="Z1214" s="72">
        <f t="shared" si="666"/>
        <v>0</v>
      </c>
      <c r="AA1214" s="2">
        <f t="shared" si="667"/>
        <v>0</v>
      </c>
      <c r="AB1214" s="12">
        <f t="shared" si="675"/>
        <v>4.6600000000000003E-2</v>
      </c>
      <c r="AC1214" s="17">
        <f t="shared" si="668"/>
        <v>13</v>
      </c>
      <c r="AD1214" s="17">
        <v>252</v>
      </c>
      <c r="AE1214" s="13">
        <f t="shared" si="679"/>
        <v>1.0023523999999999</v>
      </c>
      <c r="AF1214" s="2">
        <f t="shared" si="680"/>
        <v>815.59924683999998</v>
      </c>
      <c r="AG1214" s="2">
        <f t="shared" si="669"/>
        <v>832.91995408000002</v>
      </c>
      <c r="AH1214" s="3">
        <f t="shared" si="670"/>
        <v>0</v>
      </c>
      <c r="AI1214" s="4" t="str">
        <f t="shared" si="681"/>
        <v>A+J=</v>
      </c>
      <c r="AJ1214" s="11">
        <f t="shared" si="676"/>
        <v>42383</v>
      </c>
      <c r="AK1214" s="11"/>
      <c r="AL1214" s="4"/>
      <c r="AQ1214" s="53"/>
      <c r="AR1214" s="53"/>
      <c r="AX1214" s="1"/>
      <c r="AY1214" s="1"/>
      <c r="AZ1214" s="1"/>
      <c r="BA1214" s="1"/>
      <c r="BB1214" s="1"/>
    </row>
    <row r="1215" spans="1:54" x14ac:dyDescent="0.2">
      <c r="A1215" s="158">
        <f t="shared" si="671"/>
        <v>42371</v>
      </c>
      <c r="B1215" s="2">
        <f t="shared" si="654"/>
        <v>354905.33709567017</v>
      </c>
      <c r="C1215" s="2">
        <f t="shared" si="672"/>
        <v>279606.86961688002</v>
      </c>
      <c r="D1215" s="2">
        <f>SUM(Y1215:Y$1441)</f>
        <v>12273.033371219999</v>
      </c>
      <c r="E1215" s="73">
        <f t="shared" si="655"/>
        <v>267333.83624566003</v>
      </c>
      <c r="F1215" s="88">
        <f t="shared" si="683"/>
        <v>4405.95</v>
      </c>
      <c r="G1215" s="3">
        <f>IF(AND(N1215=1,N1214&gt;1),VLOOKUP(A1214,[1]Plan1!$BK$81:$BM$259,3),G1214)</f>
        <v>4450.45</v>
      </c>
      <c r="H1215" s="11">
        <f t="shared" si="684"/>
        <v>42292</v>
      </c>
      <c r="I1215" s="11">
        <f t="shared" si="685"/>
        <v>42323</v>
      </c>
      <c r="J1215" s="12">
        <f t="shared" si="656"/>
        <v>1.009997843824828E-2</v>
      </c>
      <c r="K1215" s="11">
        <f t="shared" si="673"/>
        <v>42383</v>
      </c>
      <c r="L1215" s="11">
        <f t="shared" si="657"/>
        <v>42383</v>
      </c>
      <c r="M1215" s="1">
        <f t="shared" si="677"/>
        <v>21</v>
      </c>
      <c r="N1215" s="1">
        <f t="shared" si="658"/>
        <v>13</v>
      </c>
      <c r="O1215" s="2">
        <f t="shared" si="659"/>
        <v>1.0062403900000001</v>
      </c>
      <c r="P1215" s="13">
        <f t="shared" si="686"/>
        <v>1.0081988500000001</v>
      </c>
      <c r="Q1215" s="13">
        <f t="shared" si="678"/>
        <v>1.2596704234365919</v>
      </c>
      <c r="R1215" s="2">
        <f t="shared" si="682"/>
        <v>1.26753125</v>
      </c>
      <c r="S1215" s="2">
        <f t="shared" si="674"/>
        <v>1.23998893</v>
      </c>
      <c r="T1215" s="2">
        <f t="shared" si="660"/>
        <v>346709.42307687999</v>
      </c>
      <c r="U1215" s="2">
        <f t="shared" si="661"/>
        <v>2945.3921466133802</v>
      </c>
      <c r="V1215" s="2">
        <f t="shared" si="662"/>
        <v>71520.155378096737</v>
      </c>
      <c r="W1215" s="2">
        <f t="shared" si="663"/>
        <v>354072.41714159015</v>
      </c>
      <c r="X1215" s="17">
        <f t="shared" si="664"/>
        <v>0</v>
      </c>
      <c r="Y1215" s="2">
        <f t="shared" si="665"/>
        <v>0</v>
      </c>
      <c r="Z1215" s="72">
        <f t="shared" si="666"/>
        <v>0</v>
      </c>
      <c r="AA1215" s="2">
        <f t="shared" si="667"/>
        <v>0</v>
      </c>
      <c r="AB1215" s="12">
        <f t="shared" si="675"/>
        <v>4.6600000000000003E-2</v>
      </c>
      <c r="AC1215" s="17">
        <f t="shared" si="668"/>
        <v>13</v>
      </c>
      <c r="AD1215" s="17">
        <v>252</v>
      </c>
      <c r="AE1215" s="13">
        <f t="shared" si="679"/>
        <v>1.0023523999999999</v>
      </c>
      <c r="AF1215" s="2">
        <f t="shared" si="680"/>
        <v>815.59924683999998</v>
      </c>
      <c r="AG1215" s="2">
        <f t="shared" si="669"/>
        <v>832.91995408000002</v>
      </c>
      <c r="AH1215" s="3">
        <f t="shared" si="670"/>
        <v>0</v>
      </c>
      <c r="AI1215" s="4" t="str">
        <f t="shared" si="681"/>
        <v>A+J=</v>
      </c>
      <c r="AJ1215" s="11">
        <f t="shared" si="676"/>
        <v>42383</v>
      </c>
      <c r="AK1215" s="11"/>
      <c r="AL1215" s="4"/>
      <c r="AQ1215" s="53"/>
      <c r="AR1215" s="53"/>
      <c r="AX1215" s="1"/>
      <c r="AY1215" s="1"/>
      <c r="AZ1215" s="1"/>
      <c r="BA1215" s="1"/>
      <c r="BB1215" s="1"/>
    </row>
    <row r="1216" spans="1:54" x14ac:dyDescent="0.2">
      <c r="A1216" s="158">
        <f t="shared" si="671"/>
        <v>42372</v>
      </c>
      <c r="B1216" s="2">
        <f t="shared" si="654"/>
        <v>354905.33709567017</v>
      </c>
      <c r="C1216" s="2">
        <f t="shared" si="672"/>
        <v>279606.86961688002</v>
      </c>
      <c r="D1216" s="2">
        <f>SUM(Y1216:Y$1441)</f>
        <v>12273.033371219999</v>
      </c>
      <c r="E1216" s="73">
        <f t="shared" si="655"/>
        <v>267333.83624566003</v>
      </c>
      <c r="F1216" s="88">
        <f t="shared" si="683"/>
        <v>4405.95</v>
      </c>
      <c r="G1216" s="3">
        <f>IF(AND(N1216=1,N1215&gt;1),VLOOKUP(A1215,[1]Plan1!$BK$81:$BM$259,3),G1215)</f>
        <v>4450.45</v>
      </c>
      <c r="H1216" s="11">
        <f t="shared" si="684"/>
        <v>42292</v>
      </c>
      <c r="I1216" s="11">
        <f t="shared" si="685"/>
        <v>42323</v>
      </c>
      <c r="J1216" s="12">
        <f t="shared" si="656"/>
        <v>1.009997843824828E-2</v>
      </c>
      <c r="K1216" s="11">
        <f t="shared" si="673"/>
        <v>42383</v>
      </c>
      <c r="L1216" s="11">
        <f t="shared" si="657"/>
        <v>42383</v>
      </c>
      <c r="M1216" s="1">
        <f t="shared" si="677"/>
        <v>21</v>
      </c>
      <c r="N1216" s="1">
        <f t="shared" si="658"/>
        <v>13</v>
      </c>
      <c r="O1216" s="2">
        <f t="shared" si="659"/>
        <v>1.0062403900000001</v>
      </c>
      <c r="P1216" s="13">
        <f t="shared" si="686"/>
        <v>1.0081988500000001</v>
      </c>
      <c r="Q1216" s="13">
        <f t="shared" si="678"/>
        <v>1.2596704234365919</v>
      </c>
      <c r="R1216" s="2">
        <f t="shared" si="682"/>
        <v>1.26753125</v>
      </c>
      <c r="S1216" s="2">
        <f t="shared" si="674"/>
        <v>1.23998893</v>
      </c>
      <c r="T1216" s="2">
        <f t="shared" si="660"/>
        <v>346709.42307687999</v>
      </c>
      <c r="U1216" s="2">
        <f t="shared" si="661"/>
        <v>2945.3921466133802</v>
      </c>
      <c r="V1216" s="2">
        <f t="shared" si="662"/>
        <v>71520.155378096737</v>
      </c>
      <c r="W1216" s="2">
        <f t="shared" si="663"/>
        <v>354072.41714159015</v>
      </c>
      <c r="X1216" s="17">
        <f t="shared" si="664"/>
        <v>0</v>
      </c>
      <c r="Y1216" s="2">
        <f t="shared" si="665"/>
        <v>0</v>
      </c>
      <c r="Z1216" s="72">
        <f t="shared" si="666"/>
        <v>0</v>
      </c>
      <c r="AA1216" s="2">
        <f t="shared" si="667"/>
        <v>0</v>
      </c>
      <c r="AB1216" s="12">
        <f t="shared" si="675"/>
        <v>4.6600000000000003E-2</v>
      </c>
      <c r="AC1216" s="17">
        <f t="shared" si="668"/>
        <v>13</v>
      </c>
      <c r="AD1216" s="17">
        <v>252</v>
      </c>
      <c r="AE1216" s="13">
        <f t="shared" si="679"/>
        <v>1.0023523999999999</v>
      </c>
      <c r="AF1216" s="2">
        <f t="shared" si="680"/>
        <v>815.59924683999998</v>
      </c>
      <c r="AG1216" s="2">
        <f t="shared" si="669"/>
        <v>832.91995408000002</v>
      </c>
      <c r="AH1216" s="3">
        <f t="shared" si="670"/>
        <v>0</v>
      </c>
      <c r="AI1216" s="4" t="str">
        <f t="shared" si="681"/>
        <v>A+J=</v>
      </c>
      <c r="AJ1216" s="11">
        <f t="shared" si="676"/>
        <v>42383</v>
      </c>
      <c r="AK1216" s="11"/>
      <c r="AL1216" s="4"/>
      <c r="AQ1216" s="53"/>
      <c r="AR1216" s="53"/>
      <c r="AX1216" s="1"/>
      <c r="AY1216" s="1"/>
      <c r="AZ1216" s="1"/>
      <c r="BA1216" s="1"/>
      <c r="BB1216" s="1"/>
    </row>
    <row r="1217" spans="1:54" x14ac:dyDescent="0.2">
      <c r="A1217" s="158">
        <f t="shared" si="671"/>
        <v>42373</v>
      </c>
      <c r="B1217" s="2">
        <f t="shared" si="654"/>
        <v>354905.33709567017</v>
      </c>
      <c r="C1217" s="2">
        <f t="shared" si="672"/>
        <v>279606.86961688002</v>
      </c>
      <c r="D1217" s="2">
        <f>SUM(Y1217:Y$1441)</f>
        <v>12273.033371219999</v>
      </c>
      <c r="E1217" s="73">
        <f t="shared" si="655"/>
        <v>267333.83624566003</v>
      </c>
      <c r="F1217" s="88">
        <f t="shared" si="683"/>
        <v>4405.95</v>
      </c>
      <c r="G1217" s="3">
        <f>IF(AND(N1217=1,N1216&gt;1),VLOOKUP(A1216,[1]Plan1!$BK$81:$BM$259,3),G1216)</f>
        <v>4450.45</v>
      </c>
      <c r="H1217" s="11">
        <f t="shared" si="684"/>
        <v>42292</v>
      </c>
      <c r="I1217" s="11">
        <f t="shared" si="685"/>
        <v>42323</v>
      </c>
      <c r="J1217" s="12">
        <f t="shared" si="656"/>
        <v>1.009997843824828E-2</v>
      </c>
      <c r="K1217" s="11">
        <f t="shared" si="673"/>
        <v>42383</v>
      </c>
      <c r="L1217" s="11">
        <f t="shared" si="657"/>
        <v>42383</v>
      </c>
      <c r="M1217" s="1">
        <f t="shared" si="677"/>
        <v>21</v>
      </c>
      <c r="N1217" s="1">
        <f t="shared" si="658"/>
        <v>13</v>
      </c>
      <c r="O1217" s="2">
        <f t="shared" si="659"/>
        <v>1.0062403900000001</v>
      </c>
      <c r="P1217" s="13">
        <f t="shared" si="686"/>
        <v>1.0081988500000001</v>
      </c>
      <c r="Q1217" s="13">
        <f t="shared" si="678"/>
        <v>1.2596704234365919</v>
      </c>
      <c r="R1217" s="2">
        <f t="shared" si="682"/>
        <v>1.26753125</v>
      </c>
      <c r="S1217" s="2">
        <f t="shared" si="674"/>
        <v>1.23998893</v>
      </c>
      <c r="T1217" s="2">
        <f t="shared" si="660"/>
        <v>346709.42307687999</v>
      </c>
      <c r="U1217" s="2">
        <f t="shared" si="661"/>
        <v>2945.3921466133802</v>
      </c>
      <c r="V1217" s="2">
        <f t="shared" si="662"/>
        <v>71520.155378096737</v>
      </c>
      <c r="W1217" s="2">
        <f t="shared" si="663"/>
        <v>354072.41714159015</v>
      </c>
      <c r="X1217" s="17">
        <f t="shared" si="664"/>
        <v>0</v>
      </c>
      <c r="Y1217" s="2">
        <f t="shared" si="665"/>
        <v>0</v>
      </c>
      <c r="Z1217" s="72">
        <f t="shared" si="666"/>
        <v>0</v>
      </c>
      <c r="AA1217" s="2">
        <f t="shared" si="667"/>
        <v>0</v>
      </c>
      <c r="AB1217" s="12">
        <f t="shared" si="675"/>
        <v>4.6600000000000003E-2</v>
      </c>
      <c r="AC1217" s="17">
        <f t="shared" si="668"/>
        <v>13</v>
      </c>
      <c r="AD1217" s="17">
        <v>252</v>
      </c>
      <c r="AE1217" s="13">
        <f t="shared" si="679"/>
        <v>1.0023523999999999</v>
      </c>
      <c r="AF1217" s="2">
        <f t="shared" si="680"/>
        <v>815.59924683999998</v>
      </c>
      <c r="AG1217" s="2">
        <f t="shared" si="669"/>
        <v>832.91995408000002</v>
      </c>
      <c r="AH1217" s="3">
        <f t="shared" si="670"/>
        <v>0</v>
      </c>
      <c r="AI1217" s="4" t="str">
        <f t="shared" si="681"/>
        <v>A+J=</v>
      </c>
      <c r="AJ1217" s="11">
        <f t="shared" si="676"/>
        <v>42383</v>
      </c>
      <c r="AK1217" s="11"/>
      <c r="AL1217" s="4"/>
      <c r="AQ1217" s="53"/>
      <c r="AR1217" s="53"/>
      <c r="AX1217" s="1"/>
      <c r="AY1217" s="1"/>
      <c r="AZ1217" s="1"/>
      <c r="BA1217" s="1"/>
      <c r="BB1217" s="1"/>
    </row>
    <row r="1218" spans="1:54" x14ac:dyDescent="0.2">
      <c r="A1218" s="158">
        <f t="shared" si="671"/>
        <v>42374</v>
      </c>
      <c r="B1218" s="2">
        <f t="shared" si="654"/>
        <v>355132.09404245875</v>
      </c>
      <c r="C1218" s="2">
        <f t="shared" si="672"/>
        <v>279606.86961688002</v>
      </c>
      <c r="D1218" s="2">
        <f>SUM(Y1218:Y$1441)</f>
        <v>12273.033371219999</v>
      </c>
      <c r="E1218" s="73">
        <f t="shared" si="655"/>
        <v>267333.83624566003</v>
      </c>
      <c r="F1218" s="88">
        <f t="shared" si="683"/>
        <v>4405.95</v>
      </c>
      <c r="G1218" s="3">
        <f>IF(AND(N1218=1,N1217&gt;1),VLOOKUP(A1217,[1]Plan1!$BK$81:$BM$259,3),G1217)</f>
        <v>4450.45</v>
      </c>
      <c r="H1218" s="11">
        <f t="shared" si="684"/>
        <v>42292</v>
      </c>
      <c r="I1218" s="11">
        <f t="shared" si="685"/>
        <v>42323</v>
      </c>
      <c r="J1218" s="12">
        <f t="shared" si="656"/>
        <v>1.009997843824828E-2</v>
      </c>
      <c r="K1218" s="11">
        <f t="shared" si="673"/>
        <v>42383</v>
      </c>
      <c r="L1218" s="11">
        <f t="shared" si="657"/>
        <v>42383</v>
      </c>
      <c r="M1218" s="1">
        <f t="shared" si="677"/>
        <v>21</v>
      </c>
      <c r="N1218" s="1">
        <f t="shared" si="658"/>
        <v>14</v>
      </c>
      <c r="O1218" s="2">
        <f t="shared" si="659"/>
        <v>1.0067220299999999</v>
      </c>
      <c r="P1218" s="13">
        <f t="shared" si="686"/>
        <v>1.0081988500000001</v>
      </c>
      <c r="Q1218" s="13">
        <f t="shared" si="678"/>
        <v>1.2596704234365919</v>
      </c>
      <c r="R1218" s="2">
        <f t="shared" si="682"/>
        <v>1.26813796</v>
      </c>
      <c r="S1218" s="2">
        <f t="shared" si="674"/>
        <v>1.23998893</v>
      </c>
      <c r="T1218" s="2">
        <f t="shared" si="660"/>
        <v>346709.42307687999</v>
      </c>
      <c r="U1218" s="2">
        <f t="shared" si="661"/>
        <v>2945.3921466133802</v>
      </c>
      <c r="V1218" s="2">
        <f t="shared" si="662"/>
        <v>71682.349489885339</v>
      </c>
      <c r="W1218" s="2">
        <f t="shared" si="663"/>
        <v>354234.61125337874</v>
      </c>
      <c r="X1218" s="17">
        <f t="shared" si="664"/>
        <v>0</v>
      </c>
      <c r="Y1218" s="2">
        <f t="shared" si="665"/>
        <v>0</v>
      </c>
      <c r="Z1218" s="72">
        <f t="shared" si="666"/>
        <v>0</v>
      </c>
      <c r="AA1218" s="2">
        <f t="shared" si="667"/>
        <v>0</v>
      </c>
      <c r="AB1218" s="12">
        <f t="shared" si="675"/>
        <v>4.6600000000000003E-2</v>
      </c>
      <c r="AC1218" s="17">
        <f t="shared" si="668"/>
        <v>14</v>
      </c>
      <c r="AD1218" s="17">
        <v>252</v>
      </c>
      <c r="AE1218" s="13">
        <f t="shared" si="679"/>
        <v>1.002533583</v>
      </c>
      <c r="AF1218" s="2">
        <f t="shared" si="680"/>
        <v>878.41710023999997</v>
      </c>
      <c r="AG1218" s="2">
        <f t="shared" si="669"/>
        <v>897.48278907999998</v>
      </c>
      <c r="AH1218" s="3">
        <f t="shared" si="670"/>
        <v>0</v>
      </c>
      <c r="AI1218" s="4" t="str">
        <f t="shared" si="681"/>
        <v>A+J=</v>
      </c>
      <c r="AJ1218" s="11">
        <f t="shared" si="676"/>
        <v>42383</v>
      </c>
      <c r="AK1218" s="11"/>
      <c r="AL1218" s="4"/>
      <c r="AQ1218" s="53"/>
      <c r="AR1218" s="53"/>
      <c r="AX1218" s="1"/>
      <c r="AY1218" s="1"/>
      <c r="AZ1218" s="1"/>
      <c r="BA1218" s="1"/>
      <c r="BB1218" s="1"/>
    </row>
    <row r="1219" spans="1:54" x14ac:dyDescent="0.2">
      <c r="A1219" s="158">
        <f t="shared" si="671"/>
        <v>42375</v>
      </c>
      <c r="B1219" s="2">
        <f t="shared" si="654"/>
        <v>355358.99884085986</v>
      </c>
      <c r="C1219" s="2">
        <f t="shared" si="672"/>
        <v>279606.86961688002</v>
      </c>
      <c r="D1219" s="2">
        <f>SUM(Y1219:Y$1441)</f>
        <v>12273.033371219999</v>
      </c>
      <c r="E1219" s="73">
        <f t="shared" si="655"/>
        <v>267333.83624566003</v>
      </c>
      <c r="F1219" s="88">
        <f t="shared" si="683"/>
        <v>4405.95</v>
      </c>
      <c r="G1219" s="3">
        <f>IF(AND(N1219=1,N1218&gt;1),VLOOKUP(A1218,[1]Plan1!$BK$81:$BM$259,3),G1218)</f>
        <v>4450.45</v>
      </c>
      <c r="H1219" s="11">
        <f t="shared" si="684"/>
        <v>42292</v>
      </c>
      <c r="I1219" s="11">
        <f t="shared" si="685"/>
        <v>42323</v>
      </c>
      <c r="J1219" s="12">
        <f t="shared" si="656"/>
        <v>1.009997843824828E-2</v>
      </c>
      <c r="K1219" s="11">
        <f t="shared" si="673"/>
        <v>42383</v>
      </c>
      <c r="L1219" s="11">
        <f t="shared" si="657"/>
        <v>42383</v>
      </c>
      <c r="M1219" s="1">
        <f t="shared" si="677"/>
        <v>21</v>
      </c>
      <c r="N1219" s="1">
        <f t="shared" si="658"/>
        <v>15</v>
      </c>
      <c r="O1219" s="2">
        <f t="shared" si="659"/>
        <v>1.0072038999999999</v>
      </c>
      <c r="P1219" s="13">
        <f t="shared" si="686"/>
        <v>1.0081988500000001</v>
      </c>
      <c r="Q1219" s="13">
        <f t="shared" si="678"/>
        <v>1.2596704234365919</v>
      </c>
      <c r="R1219" s="2">
        <f t="shared" si="682"/>
        <v>1.26874496</v>
      </c>
      <c r="S1219" s="2">
        <f t="shared" si="674"/>
        <v>1.23998893</v>
      </c>
      <c r="T1219" s="2">
        <f t="shared" si="660"/>
        <v>346709.42307687999</v>
      </c>
      <c r="U1219" s="2">
        <f t="shared" si="661"/>
        <v>2945.3921466133802</v>
      </c>
      <c r="V1219" s="2">
        <f t="shared" si="662"/>
        <v>71844.621128486469</v>
      </c>
      <c r="W1219" s="2">
        <f t="shared" si="663"/>
        <v>354396.88289197988</v>
      </c>
      <c r="X1219" s="17">
        <f t="shared" si="664"/>
        <v>0</v>
      </c>
      <c r="Y1219" s="2">
        <f t="shared" si="665"/>
        <v>0</v>
      </c>
      <c r="Z1219" s="72">
        <f t="shared" si="666"/>
        <v>0</v>
      </c>
      <c r="AA1219" s="2">
        <f t="shared" si="667"/>
        <v>0</v>
      </c>
      <c r="AB1219" s="12">
        <f t="shared" si="675"/>
        <v>4.6600000000000003E-2</v>
      </c>
      <c r="AC1219" s="17">
        <f t="shared" si="668"/>
        <v>15</v>
      </c>
      <c r="AD1219" s="17">
        <v>252</v>
      </c>
      <c r="AE1219" s="13">
        <f t="shared" si="679"/>
        <v>1.002714798</v>
      </c>
      <c r="AF1219" s="2">
        <f t="shared" si="680"/>
        <v>941.24604835000002</v>
      </c>
      <c r="AG1219" s="2">
        <f t="shared" si="669"/>
        <v>962.11594888000002</v>
      </c>
      <c r="AH1219" s="3">
        <f t="shared" si="670"/>
        <v>0</v>
      </c>
      <c r="AI1219" s="4" t="str">
        <f t="shared" si="681"/>
        <v>A+J=</v>
      </c>
      <c r="AJ1219" s="11">
        <f t="shared" si="676"/>
        <v>42383</v>
      </c>
      <c r="AK1219" s="11"/>
      <c r="AL1219" s="4"/>
      <c r="AQ1219" s="53"/>
      <c r="AR1219" s="53"/>
      <c r="AX1219" s="1"/>
      <c r="AY1219" s="1"/>
      <c r="AZ1219" s="1"/>
      <c r="BA1219" s="1"/>
      <c r="BB1219" s="1"/>
    </row>
    <row r="1220" spans="1:54" x14ac:dyDescent="0.2">
      <c r="A1220" s="158">
        <f t="shared" si="671"/>
        <v>42376</v>
      </c>
      <c r="B1220" s="2">
        <f t="shared" si="654"/>
        <v>355586.05225771351</v>
      </c>
      <c r="C1220" s="2">
        <f t="shared" si="672"/>
        <v>279606.86961688002</v>
      </c>
      <c r="D1220" s="2">
        <f>SUM(Y1220:Y$1441)</f>
        <v>12273.033371219999</v>
      </c>
      <c r="E1220" s="73">
        <f t="shared" si="655"/>
        <v>267333.83624566003</v>
      </c>
      <c r="F1220" s="88">
        <f t="shared" si="683"/>
        <v>4405.95</v>
      </c>
      <c r="G1220" s="3">
        <f>IF(AND(N1220=1,N1219&gt;1),VLOOKUP(A1219,[1]Plan1!$BK$81:$BM$259,3),G1219)</f>
        <v>4450.45</v>
      </c>
      <c r="H1220" s="11">
        <f t="shared" si="684"/>
        <v>42292</v>
      </c>
      <c r="I1220" s="11">
        <f t="shared" si="685"/>
        <v>42323</v>
      </c>
      <c r="J1220" s="12">
        <f t="shared" si="656"/>
        <v>1.009997843824828E-2</v>
      </c>
      <c r="K1220" s="11">
        <f t="shared" si="673"/>
        <v>42383</v>
      </c>
      <c r="L1220" s="11">
        <f t="shared" si="657"/>
        <v>42383</v>
      </c>
      <c r="M1220" s="1">
        <f t="shared" si="677"/>
        <v>21</v>
      </c>
      <c r="N1220" s="1">
        <f t="shared" si="658"/>
        <v>16</v>
      </c>
      <c r="O1220" s="2">
        <f t="shared" si="659"/>
        <v>1.0076860000000001</v>
      </c>
      <c r="P1220" s="13">
        <f t="shared" si="686"/>
        <v>1.0081988500000001</v>
      </c>
      <c r="Q1220" s="13">
        <f t="shared" si="678"/>
        <v>1.2596704234365919</v>
      </c>
      <c r="R1220" s="2">
        <f t="shared" si="682"/>
        <v>1.2693522500000001</v>
      </c>
      <c r="S1220" s="2">
        <f t="shared" si="674"/>
        <v>1.23998893</v>
      </c>
      <c r="T1220" s="2">
        <f t="shared" si="660"/>
        <v>346709.42307687999</v>
      </c>
      <c r="U1220" s="2">
        <f t="shared" si="661"/>
        <v>2945.3921466133802</v>
      </c>
      <c r="V1220" s="2">
        <f t="shared" si="662"/>
        <v>72006.9702939001</v>
      </c>
      <c r="W1220" s="2">
        <f t="shared" si="663"/>
        <v>354559.23205739353</v>
      </c>
      <c r="X1220" s="17">
        <f t="shared" si="664"/>
        <v>0</v>
      </c>
      <c r="Y1220" s="2">
        <f t="shared" si="665"/>
        <v>0</v>
      </c>
      <c r="Z1220" s="72">
        <f t="shared" si="666"/>
        <v>0</v>
      </c>
      <c r="AA1220" s="2">
        <f t="shared" si="667"/>
        <v>0</v>
      </c>
      <c r="AB1220" s="12">
        <f t="shared" si="675"/>
        <v>4.6600000000000003E-2</v>
      </c>
      <c r="AC1220" s="17">
        <f t="shared" si="668"/>
        <v>16</v>
      </c>
      <c r="AD1220" s="17">
        <v>252</v>
      </c>
      <c r="AE1220" s="13">
        <f t="shared" si="679"/>
        <v>1.0028960469999999</v>
      </c>
      <c r="AF1220" s="2">
        <f t="shared" si="680"/>
        <v>1004.08678457</v>
      </c>
      <c r="AG1220" s="2">
        <f t="shared" si="669"/>
        <v>1026.8202003199999</v>
      </c>
      <c r="AH1220" s="3">
        <f t="shared" si="670"/>
        <v>0</v>
      </c>
      <c r="AI1220" s="4" t="str">
        <f t="shared" si="681"/>
        <v>A+J=</v>
      </c>
      <c r="AJ1220" s="11">
        <f t="shared" si="676"/>
        <v>42383</v>
      </c>
      <c r="AK1220" s="11"/>
      <c r="AL1220" s="4"/>
      <c r="AQ1220" s="53"/>
      <c r="AR1220" s="53"/>
      <c r="AX1220" s="1"/>
      <c r="AY1220" s="1"/>
      <c r="AZ1220" s="1"/>
      <c r="BA1220" s="1"/>
      <c r="BB1220" s="1"/>
    </row>
    <row r="1221" spans="1:54" x14ac:dyDescent="0.2">
      <c r="A1221" s="158">
        <f t="shared" si="671"/>
        <v>42377</v>
      </c>
      <c r="B1221" s="2">
        <f t="shared" si="654"/>
        <v>355813.25096072129</v>
      </c>
      <c r="C1221" s="2">
        <f t="shared" si="672"/>
        <v>279606.86961688002</v>
      </c>
      <c r="D1221" s="2">
        <f>SUM(Y1221:Y$1441)</f>
        <v>12273.033371219999</v>
      </c>
      <c r="E1221" s="73">
        <f t="shared" si="655"/>
        <v>267333.83624566003</v>
      </c>
      <c r="F1221" s="88">
        <f t="shared" si="683"/>
        <v>4405.95</v>
      </c>
      <c r="G1221" s="3">
        <f>IF(AND(N1221=1,N1220&gt;1),VLOOKUP(A1220,[1]Plan1!$BK$81:$BM$259,3),G1220)</f>
        <v>4450.45</v>
      </c>
      <c r="H1221" s="11">
        <f t="shared" si="684"/>
        <v>42292</v>
      </c>
      <c r="I1221" s="11">
        <f t="shared" si="685"/>
        <v>42323</v>
      </c>
      <c r="J1221" s="12">
        <f t="shared" si="656"/>
        <v>1.009997843824828E-2</v>
      </c>
      <c r="K1221" s="11">
        <f t="shared" si="673"/>
        <v>42383</v>
      </c>
      <c r="L1221" s="11">
        <f t="shared" si="657"/>
        <v>42383</v>
      </c>
      <c r="M1221" s="1">
        <f t="shared" si="677"/>
        <v>21</v>
      </c>
      <c r="N1221" s="1">
        <f t="shared" si="658"/>
        <v>17</v>
      </c>
      <c r="O1221" s="2">
        <f t="shared" si="659"/>
        <v>1.0081683299999999</v>
      </c>
      <c r="P1221" s="13">
        <f t="shared" si="686"/>
        <v>1.0081988500000001</v>
      </c>
      <c r="Q1221" s="13">
        <f t="shared" si="678"/>
        <v>1.2596704234365919</v>
      </c>
      <c r="R1221" s="2">
        <f t="shared" si="682"/>
        <v>1.26995982</v>
      </c>
      <c r="S1221" s="2">
        <f t="shared" si="674"/>
        <v>1.23998893</v>
      </c>
      <c r="T1221" s="2">
        <f t="shared" si="660"/>
        <v>346709.42307687999</v>
      </c>
      <c r="U1221" s="2">
        <f t="shared" si="661"/>
        <v>2945.3921466133802</v>
      </c>
      <c r="V1221" s="2">
        <f t="shared" si="662"/>
        <v>72169.394312787845</v>
      </c>
      <c r="W1221" s="2">
        <f t="shared" si="663"/>
        <v>354721.65607628127</v>
      </c>
      <c r="X1221" s="17">
        <f t="shared" si="664"/>
        <v>0</v>
      </c>
      <c r="Y1221" s="2">
        <f t="shared" si="665"/>
        <v>0</v>
      </c>
      <c r="Z1221" s="72">
        <f t="shared" si="666"/>
        <v>0</v>
      </c>
      <c r="AA1221" s="2">
        <f t="shared" si="667"/>
        <v>0</v>
      </c>
      <c r="AB1221" s="12">
        <f t="shared" si="675"/>
        <v>4.6600000000000003E-2</v>
      </c>
      <c r="AC1221" s="17">
        <f t="shared" si="668"/>
        <v>17</v>
      </c>
      <c r="AD1221" s="17">
        <v>252</v>
      </c>
      <c r="AE1221" s="13">
        <f t="shared" si="679"/>
        <v>1.003077328</v>
      </c>
      <c r="AF1221" s="2">
        <f t="shared" si="680"/>
        <v>1066.9386154900001</v>
      </c>
      <c r="AG1221" s="2">
        <f t="shared" si="669"/>
        <v>1091.59488444</v>
      </c>
      <c r="AH1221" s="3">
        <f t="shared" si="670"/>
        <v>0</v>
      </c>
      <c r="AI1221" s="4" t="str">
        <f t="shared" si="681"/>
        <v>A+J=</v>
      </c>
      <c r="AJ1221" s="11">
        <f t="shared" si="676"/>
        <v>42383</v>
      </c>
      <c r="AK1221" s="11"/>
      <c r="AL1221" s="4"/>
      <c r="AQ1221" s="53"/>
      <c r="AR1221" s="53"/>
      <c r="AX1221" s="1"/>
      <c r="AY1221" s="1"/>
      <c r="AZ1221" s="1"/>
      <c r="BA1221" s="1"/>
      <c r="BB1221" s="1"/>
    </row>
    <row r="1222" spans="1:54" x14ac:dyDescent="0.2">
      <c r="A1222" s="158">
        <f t="shared" si="671"/>
        <v>42378</v>
      </c>
      <c r="B1222" s="2">
        <f t="shared" si="654"/>
        <v>356040.60340723826</v>
      </c>
      <c r="C1222" s="2">
        <f t="shared" si="672"/>
        <v>279606.86961688002</v>
      </c>
      <c r="D1222" s="2">
        <f>SUM(Y1222:Y$1441)</f>
        <v>12273.033371219999</v>
      </c>
      <c r="E1222" s="73">
        <f t="shared" si="655"/>
        <v>267333.83624566003</v>
      </c>
      <c r="F1222" s="88">
        <f t="shared" si="683"/>
        <v>4405.95</v>
      </c>
      <c r="G1222" s="3">
        <f>IF(AND(N1222=1,N1221&gt;1),VLOOKUP(A1221,[1]Plan1!$BK$81:$BM$259,3),G1221)</f>
        <v>4450.45</v>
      </c>
      <c r="H1222" s="11">
        <f t="shared" si="684"/>
        <v>42292</v>
      </c>
      <c r="I1222" s="11">
        <f t="shared" si="685"/>
        <v>42323</v>
      </c>
      <c r="J1222" s="12">
        <f t="shared" si="656"/>
        <v>1.009997843824828E-2</v>
      </c>
      <c r="K1222" s="11">
        <f t="shared" si="673"/>
        <v>42383</v>
      </c>
      <c r="L1222" s="11">
        <f t="shared" si="657"/>
        <v>42383</v>
      </c>
      <c r="M1222" s="1">
        <f t="shared" si="677"/>
        <v>21</v>
      </c>
      <c r="N1222" s="1">
        <f t="shared" si="658"/>
        <v>18</v>
      </c>
      <c r="O1222" s="2">
        <f t="shared" si="659"/>
        <v>1.0086508999999999</v>
      </c>
      <c r="P1222" s="13">
        <f t="shared" si="686"/>
        <v>1.0081988500000001</v>
      </c>
      <c r="Q1222" s="13">
        <f t="shared" si="678"/>
        <v>1.2596704234365919</v>
      </c>
      <c r="R1222" s="2">
        <f t="shared" si="682"/>
        <v>1.2705677</v>
      </c>
      <c r="S1222" s="2">
        <f t="shared" si="674"/>
        <v>1.23998893</v>
      </c>
      <c r="T1222" s="2">
        <f t="shared" si="660"/>
        <v>346709.42307687999</v>
      </c>
      <c r="U1222" s="2">
        <f t="shared" si="661"/>
        <v>2945.3921466133802</v>
      </c>
      <c r="V1222" s="2">
        <f t="shared" si="662"/>
        <v>72331.901205164861</v>
      </c>
      <c r="W1222" s="2">
        <f t="shared" si="663"/>
        <v>354884.16296865826</v>
      </c>
      <c r="X1222" s="17">
        <f t="shared" si="664"/>
        <v>0</v>
      </c>
      <c r="Y1222" s="2">
        <f t="shared" si="665"/>
        <v>0</v>
      </c>
      <c r="Z1222" s="72">
        <f t="shared" si="666"/>
        <v>0</v>
      </c>
      <c r="AA1222" s="2">
        <f t="shared" si="667"/>
        <v>0</v>
      </c>
      <c r="AB1222" s="12">
        <f t="shared" si="675"/>
        <v>4.6600000000000003E-2</v>
      </c>
      <c r="AC1222" s="17">
        <f t="shared" si="668"/>
        <v>18</v>
      </c>
      <c r="AD1222" s="17">
        <v>252</v>
      </c>
      <c r="AE1222" s="13">
        <f t="shared" si="679"/>
        <v>1.003258642</v>
      </c>
      <c r="AF1222" s="2">
        <f t="shared" si="680"/>
        <v>1129.8018878299999</v>
      </c>
      <c r="AG1222" s="2">
        <f t="shared" si="669"/>
        <v>1156.4404385800001</v>
      </c>
      <c r="AH1222" s="3">
        <f t="shared" si="670"/>
        <v>0</v>
      </c>
      <c r="AI1222" s="4" t="str">
        <f t="shared" si="681"/>
        <v>A+J=</v>
      </c>
      <c r="AJ1222" s="11">
        <f t="shared" si="676"/>
        <v>42383</v>
      </c>
      <c r="AK1222" s="11"/>
      <c r="AL1222" s="4"/>
      <c r="AQ1222" s="53"/>
      <c r="AR1222" s="53"/>
      <c r="AX1222" s="1"/>
      <c r="AY1222" s="1"/>
      <c r="AZ1222" s="1"/>
      <c r="BA1222" s="1"/>
      <c r="BB1222" s="1"/>
    </row>
    <row r="1223" spans="1:54" x14ac:dyDescent="0.2">
      <c r="A1223" s="158">
        <f t="shared" si="671"/>
        <v>42379</v>
      </c>
      <c r="B1223" s="2">
        <f t="shared" si="654"/>
        <v>356040.60340723826</v>
      </c>
      <c r="C1223" s="2">
        <f t="shared" si="672"/>
        <v>279606.86961688002</v>
      </c>
      <c r="D1223" s="2">
        <f>SUM(Y1223:Y$1441)</f>
        <v>12273.033371219999</v>
      </c>
      <c r="E1223" s="73">
        <f t="shared" si="655"/>
        <v>267333.83624566003</v>
      </c>
      <c r="F1223" s="88">
        <f t="shared" si="683"/>
        <v>4405.95</v>
      </c>
      <c r="G1223" s="3">
        <f>IF(AND(N1223=1,N1222&gt;1),VLOOKUP(A1222,[1]Plan1!$BK$81:$BM$259,3),G1222)</f>
        <v>4450.45</v>
      </c>
      <c r="H1223" s="11">
        <f t="shared" si="684"/>
        <v>42292</v>
      </c>
      <c r="I1223" s="11">
        <f t="shared" si="685"/>
        <v>42323</v>
      </c>
      <c r="J1223" s="12">
        <f t="shared" si="656"/>
        <v>1.009997843824828E-2</v>
      </c>
      <c r="K1223" s="11">
        <f t="shared" si="673"/>
        <v>42383</v>
      </c>
      <c r="L1223" s="11">
        <f t="shared" si="657"/>
        <v>42383</v>
      </c>
      <c r="M1223" s="1">
        <f t="shared" si="677"/>
        <v>21</v>
      </c>
      <c r="N1223" s="1">
        <f t="shared" si="658"/>
        <v>18</v>
      </c>
      <c r="O1223" s="2">
        <f t="shared" si="659"/>
        <v>1.0086508999999999</v>
      </c>
      <c r="P1223" s="13">
        <f t="shared" si="686"/>
        <v>1.0081988500000001</v>
      </c>
      <c r="Q1223" s="13">
        <f t="shared" si="678"/>
        <v>1.2596704234365919</v>
      </c>
      <c r="R1223" s="2">
        <f t="shared" si="682"/>
        <v>1.2705677</v>
      </c>
      <c r="S1223" s="2">
        <f t="shared" si="674"/>
        <v>1.23998893</v>
      </c>
      <c r="T1223" s="2">
        <f t="shared" si="660"/>
        <v>346709.42307687999</v>
      </c>
      <c r="U1223" s="2">
        <f t="shared" si="661"/>
        <v>2945.3921466133802</v>
      </c>
      <c r="V1223" s="2">
        <f t="shared" si="662"/>
        <v>72331.901205164861</v>
      </c>
      <c r="W1223" s="2">
        <f t="shared" si="663"/>
        <v>354884.16296865826</v>
      </c>
      <c r="X1223" s="17">
        <f t="shared" si="664"/>
        <v>0</v>
      </c>
      <c r="Y1223" s="2">
        <f t="shared" si="665"/>
        <v>0</v>
      </c>
      <c r="Z1223" s="72">
        <f t="shared" si="666"/>
        <v>0</v>
      </c>
      <c r="AA1223" s="2">
        <f t="shared" si="667"/>
        <v>0</v>
      </c>
      <c r="AB1223" s="12">
        <f t="shared" si="675"/>
        <v>4.6600000000000003E-2</v>
      </c>
      <c r="AC1223" s="17">
        <f t="shared" si="668"/>
        <v>18</v>
      </c>
      <c r="AD1223" s="17">
        <v>252</v>
      </c>
      <c r="AE1223" s="13">
        <f t="shared" si="679"/>
        <v>1.003258642</v>
      </c>
      <c r="AF1223" s="2">
        <f t="shared" si="680"/>
        <v>1129.8018878299999</v>
      </c>
      <c r="AG1223" s="2">
        <f t="shared" si="669"/>
        <v>1156.4404385800001</v>
      </c>
      <c r="AH1223" s="3">
        <f t="shared" si="670"/>
        <v>0</v>
      </c>
      <c r="AI1223" s="4" t="str">
        <f t="shared" si="681"/>
        <v>A+J=</v>
      </c>
      <c r="AJ1223" s="11">
        <f t="shared" si="676"/>
        <v>42383</v>
      </c>
      <c r="AK1223" s="11"/>
      <c r="AL1223" s="4"/>
      <c r="AQ1223" s="53"/>
      <c r="AR1223" s="53"/>
      <c r="AX1223" s="1"/>
      <c r="AY1223" s="1"/>
      <c r="AZ1223" s="1"/>
      <c r="BA1223" s="1"/>
      <c r="BB1223" s="1"/>
    </row>
    <row r="1224" spans="1:54" x14ac:dyDescent="0.2">
      <c r="A1224" s="158">
        <f t="shared" si="671"/>
        <v>42380</v>
      </c>
      <c r="B1224" s="2">
        <f t="shared" si="654"/>
        <v>356040.60340723826</v>
      </c>
      <c r="C1224" s="2">
        <f t="shared" si="672"/>
        <v>279606.86961688002</v>
      </c>
      <c r="D1224" s="2">
        <f>SUM(Y1224:Y$1441)</f>
        <v>12273.033371219999</v>
      </c>
      <c r="E1224" s="73">
        <f t="shared" si="655"/>
        <v>267333.83624566003</v>
      </c>
      <c r="F1224" s="88">
        <f t="shared" si="683"/>
        <v>4405.95</v>
      </c>
      <c r="G1224" s="3">
        <f>IF(AND(N1224=1,N1223&gt;1),VLOOKUP(A1223,[1]Plan1!$BK$81:$BM$259,3),G1223)</f>
        <v>4450.45</v>
      </c>
      <c r="H1224" s="11">
        <f t="shared" si="684"/>
        <v>42292</v>
      </c>
      <c r="I1224" s="11">
        <f t="shared" si="685"/>
        <v>42323</v>
      </c>
      <c r="J1224" s="12">
        <f t="shared" si="656"/>
        <v>1.009997843824828E-2</v>
      </c>
      <c r="K1224" s="11">
        <f t="shared" si="673"/>
        <v>42383</v>
      </c>
      <c r="L1224" s="11">
        <f t="shared" si="657"/>
        <v>42383</v>
      </c>
      <c r="M1224" s="1">
        <f t="shared" si="677"/>
        <v>21</v>
      </c>
      <c r="N1224" s="1">
        <f t="shared" si="658"/>
        <v>18</v>
      </c>
      <c r="O1224" s="2">
        <f t="shared" si="659"/>
        <v>1.0086508999999999</v>
      </c>
      <c r="P1224" s="13">
        <f t="shared" si="686"/>
        <v>1.0081988500000001</v>
      </c>
      <c r="Q1224" s="13">
        <f t="shared" si="678"/>
        <v>1.2596704234365919</v>
      </c>
      <c r="R1224" s="2">
        <f t="shared" si="682"/>
        <v>1.2705677</v>
      </c>
      <c r="S1224" s="2">
        <f t="shared" si="674"/>
        <v>1.23998893</v>
      </c>
      <c r="T1224" s="2">
        <f t="shared" si="660"/>
        <v>346709.42307687999</v>
      </c>
      <c r="U1224" s="2">
        <f t="shared" si="661"/>
        <v>2945.3921466133802</v>
      </c>
      <c r="V1224" s="2">
        <f t="shared" si="662"/>
        <v>72331.901205164861</v>
      </c>
      <c r="W1224" s="2">
        <f t="shared" si="663"/>
        <v>354884.16296865826</v>
      </c>
      <c r="X1224" s="17">
        <f t="shared" si="664"/>
        <v>0</v>
      </c>
      <c r="Y1224" s="2">
        <f t="shared" si="665"/>
        <v>0</v>
      </c>
      <c r="Z1224" s="72">
        <f t="shared" si="666"/>
        <v>0</v>
      </c>
      <c r="AA1224" s="2">
        <f t="shared" si="667"/>
        <v>0</v>
      </c>
      <c r="AB1224" s="12">
        <f t="shared" si="675"/>
        <v>4.6600000000000003E-2</v>
      </c>
      <c r="AC1224" s="17">
        <f t="shared" si="668"/>
        <v>18</v>
      </c>
      <c r="AD1224" s="17">
        <v>252</v>
      </c>
      <c r="AE1224" s="13">
        <f t="shared" si="679"/>
        <v>1.003258642</v>
      </c>
      <c r="AF1224" s="2">
        <f t="shared" si="680"/>
        <v>1129.8018878299999</v>
      </c>
      <c r="AG1224" s="2">
        <f t="shared" si="669"/>
        <v>1156.4404385800001</v>
      </c>
      <c r="AH1224" s="3">
        <f t="shared" si="670"/>
        <v>0</v>
      </c>
      <c r="AI1224" s="4" t="str">
        <f t="shared" si="681"/>
        <v>A+J=</v>
      </c>
      <c r="AJ1224" s="11">
        <f t="shared" si="676"/>
        <v>42383</v>
      </c>
      <c r="AK1224" s="11"/>
      <c r="AL1224" s="4"/>
      <c r="AQ1224" s="53"/>
      <c r="AR1224" s="53"/>
      <c r="AX1224" s="1"/>
      <c r="AY1224" s="1"/>
      <c r="AZ1224" s="1"/>
      <c r="BA1224" s="1"/>
      <c r="BB1224" s="1"/>
    </row>
    <row r="1225" spans="1:54" x14ac:dyDescent="0.2">
      <c r="A1225" s="158">
        <f t="shared" si="671"/>
        <v>42381</v>
      </c>
      <c r="B1225" s="2">
        <f t="shared" si="654"/>
        <v>356268.10125575948</v>
      </c>
      <c r="C1225" s="2">
        <f t="shared" si="672"/>
        <v>279606.86961688002</v>
      </c>
      <c r="D1225" s="2">
        <f>SUM(Y1225:Y$1441)</f>
        <v>12273.033371219999</v>
      </c>
      <c r="E1225" s="73">
        <f t="shared" si="655"/>
        <v>267333.83624566003</v>
      </c>
      <c r="F1225" s="88">
        <f t="shared" si="683"/>
        <v>4405.95</v>
      </c>
      <c r="G1225" s="3">
        <f>IF(AND(N1225=1,N1224&gt;1),VLOOKUP(A1224,[1]Plan1!$BK$81:$BM$259,3),G1224)</f>
        <v>4450.45</v>
      </c>
      <c r="H1225" s="11">
        <f t="shared" si="684"/>
        <v>42292</v>
      </c>
      <c r="I1225" s="11">
        <f t="shared" si="685"/>
        <v>42323</v>
      </c>
      <c r="J1225" s="12">
        <f t="shared" si="656"/>
        <v>1.009997843824828E-2</v>
      </c>
      <c r="K1225" s="11">
        <f t="shared" si="673"/>
        <v>42383</v>
      </c>
      <c r="L1225" s="11">
        <f t="shared" si="657"/>
        <v>42383</v>
      </c>
      <c r="M1225" s="1">
        <f t="shared" si="677"/>
        <v>21</v>
      </c>
      <c r="N1225" s="1">
        <f t="shared" si="658"/>
        <v>19</v>
      </c>
      <c r="O1225" s="2">
        <f t="shared" si="659"/>
        <v>1.0091336900000001</v>
      </c>
      <c r="P1225" s="13">
        <f t="shared" si="686"/>
        <v>1.0081988500000001</v>
      </c>
      <c r="Q1225" s="13">
        <f t="shared" si="678"/>
        <v>1.2596704234365919</v>
      </c>
      <c r="R1225" s="2">
        <f t="shared" si="682"/>
        <v>1.27117586</v>
      </c>
      <c r="S1225" s="2">
        <f t="shared" si="674"/>
        <v>1.23998893</v>
      </c>
      <c r="T1225" s="2">
        <f t="shared" si="660"/>
        <v>346709.42307687999</v>
      </c>
      <c r="U1225" s="2">
        <f t="shared" si="661"/>
        <v>2945.3921466133802</v>
      </c>
      <c r="V1225" s="2">
        <f t="shared" si="662"/>
        <v>72494.482951016049</v>
      </c>
      <c r="W1225" s="2">
        <f t="shared" si="663"/>
        <v>355046.74471450946</v>
      </c>
      <c r="X1225" s="17">
        <f t="shared" si="664"/>
        <v>0</v>
      </c>
      <c r="Y1225" s="2">
        <f t="shared" si="665"/>
        <v>0</v>
      </c>
      <c r="Z1225" s="72">
        <f t="shared" si="666"/>
        <v>0</v>
      </c>
      <c r="AA1225" s="2">
        <f t="shared" si="667"/>
        <v>0</v>
      </c>
      <c r="AB1225" s="12">
        <f t="shared" si="675"/>
        <v>4.6600000000000003E-2</v>
      </c>
      <c r="AC1225" s="17">
        <f t="shared" si="668"/>
        <v>19</v>
      </c>
      <c r="AD1225" s="17">
        <v>252</v>
      </c>
      <c r="AE1225" s="13">
        <f t="shared" si="679"/>
        <v>1.003439988</v>
      </c>
      <c r="AF1225" s="2">
        <f t="shared" si="680"/>
        <v>1192.6762548700001</v>
      </c>
      <c r="AG1225" s="2">
        <f t="shared" si="669"/>
        <v>1221.35654125</v>
      </c>
      <c r="AH1225" s="3">
        <f t="shared" si="670"/>
        <v>0</v>
      </c>
      <c r="AI1225" s="4" t="str">
        <f t="shared" si="681"/>
        <v>A+J=</v>
      </c>
      <c r="AJ1225" s="11">
        <f t="shared" si="676"/>
        <v>42383</v>
      </c>
      <c r="AK1225" s="11"/>
      <c r="AL1225" s="4"/>
      <c r="AQ1225" s="53"/>
      <c r="AR1225" s="53"/>
      <c r="AX1225" s="1"/>
      <c r="AY1225" s="1"/>
      <c r="AZ1225" s="1"/>
      <c r="BA1225" s="1"/>
      <c r="BB1225" s="1"/>
    </row>
    <row r="1226" spans="1:54" x14ac:dyDescent="0.2">
      <c r="A1226" s="158">
        <f t="shared" si="671"/>
        <v>42382</v>
      </c>
      <c r="B1226" s="2">
        <f t="shared" ref="B1226:B1289" si="687">(W1226+AG1226)</f>
        <v>356495.75063908153</v>
      </c>
      <c r="C1226" s="2">
        <f t="shared" si="672"/>
        <v>279606.86961688002</v>
      </c>
      <c r="D1226" s="2">
        <f>SUM(Y1226:Y$1441)</f>
        <v>12273.033371219999</v>
      </c>
      <c r="E1226" s="73">
        <f t="shared" ref="E1226:E1289" si="688">(C1226-D1226)</f>
        <v>267333.83624566003</v>
      </c>
      <c r="F1226" s="88">
        <f t="shared" si="683"/>
        <v>4405.95</v>
      </c>
      <c r="G1226" s="3">
        <f>IF(AND(N1226=1,N1225&gt;1),VLOOKUP(A1225,[1]Plan1!$BK$81:$BM$259,3),G1225)</f>
        <v>4450.45</v>
      </c>
      <c r="H1226" s="11">
        <f t="shared" si="684"/>
        <v>42292</v>
      </c>
      <c r="I1226" s="11">
        <f t="shared" si="685"/>
        <v>42323</v>
      </c>
      <c r="J1226" s="12">
        <f t="shared" ref="J1226:J1289" si="689">(G1226/F1226)-1</f>
        <v>1.009997843824828E-2</v>
      </c>
      <c r="K1226" s="11">
        <f t="shared" si="673"/>
        <v>42383</v>
      </c>
      <c r="L1226" s="11">
        <f t="shared" ref="L1226:L1289" si="690">IF(A1226&gt;L1225,K1226,L1225)</f>
        <v>42383</v>
      </c>
      <c r="M1226" s="1">
        <f t="shared" si="677"/>
        <v>21</v>
      </c>
      <c r="N1226" s="1">
        <f t="shared" ref="N1226:N1289" si="691">(M1226-(NETWORKDAYS(A1226,L1226,$AN$194:$AN$348)-1))</f>
        <v>20</v>
      </c>
      <c r="O1226" s="2">
        <f t="shared" ref="O1226:O1289" si="692">TRUNC((G1226/F1226)^TRUNC((N1226/M1226),9),8)</f>
        <v>1.0096167199999999</v>
      </c>
      <c r="P1226" s="13">
        <f t="shared" si="686"/>
        <v>1.0081988500000001</v>
      </c>
      <c r="Q1226" s="13">
        <f t="shared" si="678"/>
        <v>1.2596704234365919</v>
      </c>
      <c r="R1226" s="2">
        <f t="shared" si="682"/>
        <v>1.2717843200000001</v>
      </c>
      <c r="S1226" s="2">
        <f t="shared" si="674"/>
        <v>1.23998893</v>
      </c>
      <c r="T1226" s="2">
        <f t="shared" ref="T1226:T1289" si="693">TRUNC(C1226*S1226,8)</f>
        <v>346709.42307687999</v>
      </c>
      <c r="U1226" s="2">
        <f t="shared" ref="U1226:U1289" si="694">(D1226*(S1226-1))</f>
        <v>2945.3921466133802</v>
      </c>
      <c r="V1226" s="2">
        <f t="shared" ref="V1226:V1289" si="695">(E1226*(R1226-1))</f>
        <v>72657.144897018079</v>
      </c>
      <c r="W1226" s="2">
        <f t="shared" ref="W1226:W1289" si="696">(C1226+U1226+V1226)</f>
        <v>355209.40666051151</v>
      </c>
      <c r="X1226" s="17">
        <f t="shared" ref="X1226:X1289" si="697">IF(VLOOKUP(A1226,AN$10:AU$190,8)=VLOOKUP(A1225,AN$10:AU$190,8),0,VLOOKUP(A1226,AN$10:AU$190,8))</f>
        <v>0</v>
      </c>
      <c r="Y1226" s="2">
        <f t="shared" ref="Y1226:Y1289" si="698">IF(X1226&gt;0,VLOOKUP(A1226,AN$12:AR$190,5),0)</f>
        <v>0</v>
      </c>
      <c r="Z1226" s="72">
        <f t="shared" ref="Z1226:Z1289" si="699">IF(X1226&gt;0,VLOOKUP($A1226,$AN$10:$AS$190,6),0)</f>
        <v>0</v>
      </c>
      <c r="AA1226" s="2">
        <f t="shared" ref="AA1226:AA1289" si="700">IF(Z1226&gt;0,TRUNC(Z1226*T1226,8),0)</f>
        <v>0</v>
      </c>
      <c r="AB1226" s="12">
        <f t="shared" si="675"/>
        <v>4.6600000000000003E-2</v>
      </c>
      <c r="AC1226" s="17">
        <f t="shared" ref="AC1226:AC1289" si="701">N1226</f>
        <v>20</v>
      </c>
      <c r="AD1226" s="17">
        <v>252</v>
      </c>
      <c r="AE1226" s="13">
        <f t="shared" si="679"/>
        <v>1.0036213679999999</v>
      </c>
      <c r="AF1226" s="2">
        <f t="shared" si="680"/>
        <v>1255.56241002</v>
      </c>
      <c r="AG1226" s="2">
        <f t="shared" ref="AG1226:AG1289" si="702">TRUNC((W1226*(AE1226-1)),8)</f>
        <v>1286.34397857</v>
      </c>
      <c r="AH1226" s="3">
        <f t="shared" ref="AH1226:AH1289" si="703">IF(AA1226&gt;0,AA1226+AF1226,0)</f>
        <v>0</v>
      </c>
      <c r="AI1226" s="4" t="str">
        <f t="shared" si="681"/>
        <v>A+J=</v>
      </c>
      <c r="AJ1226" s="11">
        <f t="shared" si="676"/>
        <v>42383</v>
      </c>
      <c r="AK1226" s="11"/>
      <c r="AL1226" s="4"/>
      <c r="AQ1226" s="53"/>
      <c r="AR1226" s="53"/>
      <c r="AX1226" s="1"/>
      <c r="AY1226" s="1"/>
      <c r="AZ1226" s="1"/>
      <c r="BA1226" s="1"/>
      <c r="BB1226" s="1"/>
    </row>
    <row r="1227" spans="1:54" x14ac:dyDescent="0.2">
      <c r="A1227" s="158">
        <f t="shared" ref="A1227:A1290" si="704">(A1226+1)</f>
        <v>42383</v>
      </c>
      <c r="B1227" s="2">
        <f t="shared" si="687"/>
        <v>356723.54285618931</v>
      </c>
      <c r="C1227" s="2">
        <f t="shared" ref="C1227:C1290" si="705">TRUNC(IF(X1226&gt;0,VLOOKUP(A1226,$AN$12:$AO$190,2),C1226),8)</f>
        <v>279606.86961688002</v>
      </c>
      <c r="D1227" s="2">
        <f>SUM(Y1227:Y$1441)</f>
        <v>12273.033371219999</v>
      </c>
      <c r="E1227" s="73">
        <f t="shared" si="688"/>
        <v>267333.83624566003</v>
      </c>
      <c r="F1227" s="88">
        <f t="shared" si="683"/>
        <v>4405.95</v>
      </c>
      <c r="G1227" s="3">
        <f>IF(AND(N1227=1,N1226&gt;1),VLOOKUP(A1226,[1]Plan1!$BK$81:$BM$259,3),G1226)</f>
        <v>4450.45</v>
      </c>
      <c r="H1227" s="11">
        <f t="shared" si="684"/>
        <v>42292</v>
      </c>
      <c r="I1227" s="11">
        <f t="shared" si="685"/>
        <v>42323</v>
      </c>
      <c r="J1227" s="12">
        <f t="shared" si="689"/>
        <v>1.009997843824828E-2</v>
      </c>
      <c r="K1227" s="11">
        <f t="shared" ref="K1227:K1290" si="706">IF(DAY(A1227)=14,VLOOKUP(A1227,AR$194:AW$373,4),K1226)</f>
        <v>42415</v>
      </c>
      <c r="L1227" s="11">
        <f t="shared" si="690"/>
        <v>42383</v>
      </c>
      <c r="M1227" s="1">
        <f t="shared" si="677"/>
        <v>21</v>
      </c>
      <c r="N1227" s="1">
        <f t="shared" si="691"/>
        <v>21</v>
      </c>
      <c r="O1227" s="2">
        <f t="shared" si="692"/>
        <v>1.01009997</v>
      </c>
      <c r="P1227" s="13">
        <f t="shared" si="686"/>
        <v>1.0081988500000001</v>
      </c>
      <c r="Q1227" s="13">
        <f t="shared" si="678"/>
        <v>1.2596704234365919</v>
      </c>
      <c r="R1227" s="2">
        <f t="shared" si="682"/>
        <v>1.27239305</v>
      </c>
      <c r="S1227" s="2">
        <f t="shared" ref="S1227:S1290" si="707">IF(AND(X1227&gt;0,MONTH(A1227)=9),R1227,S1226)</f>
        <v>1.23998893</v>
      </c>
      <c r="T1227" s="2">
        <f t="shared" si="693"/>
        <v>346709.42307687999</v>
      </c>
      <c r="U1227" s="2">
        <f t="shared" si="694"/>
        <v>2945.3921466133802</v>
      </c>
      <c r="V1227" s="2">
        <f t="shared" si="695"/>
        <v>72819.879023155896</v>
      </c>
      <c r="W1227" s="2">
        <f t="shared" si="696"/>
        <v>355372.14078664931</v>
      </c>
      <c r="X1227" s="17">
        <f t="shared" si="697"/>
        <v>40</v>
      </c>
      <c r="Y1227" s="2">
        <f t="shared" si="698"/>
        <v>1513.36099752</v>
      </c>
      <c r="Z1227" s="72">
        <f t="shared" si="699"/>
        <v>5.41246E-3</v>
      </c>
      <c r="AA1227" s="2">
        <f t="shared" si="700"/>
        <v>1876.55088402</v>
      </c>
      <c r="AB1227" s="12">
        <f t="shared" ref="AB1227:AB1290" si="708">(AB1226)</f>
        <v>4.6600000000000003E-2</v>
      </c>
      <c r="AC1227" s="17">
        <f t="shared" si="701"/>
        <v>21</v>
      </c>
      <c r="AD1227" s="17">
        <v>252</v>
      </c>
      <c r="AE1227" s="13">
        <f t="shared" si="679"/>
        <v>1.00380278</v>
      </c>
      <c r="AF1227" s="2">
        <f t="shared" si="680"/>
        <v>1318.4596598799999</v>
      </c>
      <c r="AG1227" s="2">
        <f t="shared" si="702"/>
        <v>1351.40206954</v>
      </c>
      <c r="AH1227" s="3">
        <f t="shared" si="703"/>
        <v>3195.0105438999999</v>
      </c>
      <c r="AI1227" s="4" t="str">
        <f t="shared" si="681"/>
        <v>A+J=</v>
      </c>
      <c r="AJ1227" s="11">
        <f t="shared" ref="AJ1227:AJ1290" si="709">IF(X1226&gt;0,VLOOKUP(A1226,$AN$10:$AW$190,9),AJ1226)</f>
        <v>42383</v>
      </c>
      <c r="AK1227" s="11"/>
      <c r="AL1227" s="4"/>
      <c r="AQ1227" s="53"/>
      <c r="AR1227" s="53"/>
      <c r="AX1227" s="1"/>
      <c r="AY1227" s="1"/>
      <c r="AZ1227" s="1"/>
      <c r="BA1227" s="1"/>
      <c r="BB1227" s="1"/>
    </row>
    <row r="1228" spans="1:54" x14ac:dyDescent="0.2">
      <c r="A1228" s="158">
        <f t="shared" si="704"/>
        <v>42384</v>
      </c>
      <c r="B1228" s="2">
        <f t="shared" si="687"/>
        <v>353722.03134673281</v>
      </c>
      <c r="C1228" s="2">
        <f t="shared" si="705"/>
        <v>278093.50861935999</v>
      </c>
      <c r="D1228" s="2">
        <f>SUM(Y1228:Y$1441)</f>
        <v>10759.672373699999</v>
      </c>
      <c r="E1228" s="73">
        <f t="shared" si="688"/>
        <v>267333.83624565997</v>
      </c>
      <c r="F1228" s="88">
        <f t="shared" si="683"/>
        <v>4450.45</v>
      </c>
      <c r="G1228" s="3">
        <f>IF(AND(N1228=1,N1227&gt;1),VLOOKUP(A1227,[1]Plan1!$BK$81:$BM$259,3),G1227)</f>
        <v>4493.17</v>
      </c>
      <c r="H1228" s="11">
        <f t="shared" si="684"/>
        <v>42323</v>
      </c>
      <c r="I1228" s="11">
        <f t="shared" si="685"/>
        <v>42353</v>
      </c>
      <c r="J1228" s="12">
        <f t="shared" si="689"/>
        <v>9.5990293116428038E-3</v>
      </c>
      <c r="K1228" s="11">
        <f t="shared" si="706"/>
        <v>42415</v>
      </c>
      <c r="L1228" s="11">
        <f t="shared" si="690"/>
        <v>42415</v>
      </c>
      <c r="M1228" s="1">
        <f t="shared" si="677"/>
        <v>20</v>
      </c>
      <c r="N1228" s="1">
        <f t="shared" si="691"/>
        <v>1</v>
      </c>
      <c r="O1228" s="2">
        <f t="shared" si="692"/>
        <v>1.00047777</v>
      </c>
      <c r="P1228" s="13">
        <f t="shared" si="686"/>
        <v>1.01009997</v>
      </c>
      <c r="Q1228" s="13">
        <f t="shared" si="678"/>
        <v>1.2723930569231887</v>
      </c>
      <c r="R1228" s="2">
        <f t="shared" si="682"/>
        <v>1.2730009600000001</v>
      </c>
      <c r="S1228" s="2">
        <f t="shared" si="707"/>
        <v>1.23998893</v>
      </c>
      <c r="T1228" s="2">
        <f t="shared" si="693"/>
        <v>344832.87219286</v>
      </c>
      <c r="U1228" s="2">
        <f t="shared" si="694"/>
        <v>2582.2022601148228</v>
      </c>
      <c r="V1228" s="2">
        <f t="shared" si="695"/>
        <v>72982.393935547982</v>
      </c>
      <c r="W1228" s="2">
        <f t="shared" si="696"/>
        <v>353658.10481502279</v>
      </c>
      <c r="X1228" s="17">
        <f t="shared" si="697"/>
        <v>0</v>
      </c>
      <c r="Y1228" s="2">
        <f t="shared" si="698"/>
        <v>0</v>
      </c>
      <c r="Z1228" s="72">
        <f t="shared" si="699"/>
        <v>0</v>
      </c>
      <c r="AA1228" s="2">
        <f t="shared" si="700"/>
        <v>0</v>
      </c>
      <c r="AB1228" s="12">
        <f t="shared" si="708"/>
        <v>4.6600000000000003E-2</v>
      </c>
      <c r="AC1228" s="17">
        <f t="shared" si="701"/>
        <v>1</v>
      </c>
      <c r="AD1228" s="17">
        <v>252</v>
      </c>
      <c r="AE1228" s="13">
        <f t="shared" si="679"/>
        <v>1.0001807579999999</v>
      </c>
      <c r="AF1228" s="2">
        <f t="shared" si="680"/>
        <v>62.331300310000003</v>
      </c>
      <c r="AG1228" s="2">
        <f t="shared" si="702"/>
        <v>63.926531709999999</v>
      </c>
      <c r="AH1228" s="3">
        <f t="shared" si="703"/>
        <v>0</v>
      </c>
      <c r="AI1228" s="4" t="str">
        <f t="shared" si="681"/>
        <v>A+J=</v>
      </c>
      <c r="AJ1228" s="11">
        <f t="shared" si="709"/>
        <v>42415</v>
      </c>
      <c r="AK1228" s="11"/>
      <c r="AL1228" s="4"/>
      <c r="AQ1228" s="53"/>
      <c r="AR1228" s="53"/>
      <c r="AX1228" s="1"/>
      <c r="AY1228" s="1"/>
      <c r="AZ1228" s="1"/>
      <c r="BA1228" s="1"/>
      <c r="BB1228" s="1"/>
    </row>
    <row r="1229" spans="1:54" x14ac:dyDescent="0.2">
      <c r="A1229" s="158">
        <f t="shared" si="704"/>
        <v>42385</v>
      </c>
      <c r="B1229" s="2">
        <f t="shared" si="687"/>
        <v>353948.62576828414</v>
      </c>
      <c r="C1229" s="2">
        <f t="shared" si="705"/>
        <v>278093.50861935999</v>
      </c>
      <c r="D1229" s="2">
        <f>SUM(Y1229:Y$1441)</f>
        <v>10759.672373699999</v>
      </c>
      <c r="E1229" s="73">
        <f t="shared" si="688"/>
        <v>267333.83624565997</v>
      </c>
      <c r="F1229" s="88">
        <f t="shared" si="683"/>
        <v>4450.45</v>
      </c>
      <c r="G1229" s="3">
        <f>IF(AND(N1229=1,N1228&gt;1),VLOOKUP(A1228,[1]Plan1!$BK$81:$BM$259,3),G1228)</f>
        <v>4493.17</v>
      </c>
      <c r="H1229" s="11">
        <f t="shared" si="684"/>
        <v>42323</v>
      </c>
      <c r="I1229" s="11">
        <f t="shared" si="685"/>
        <v>42353</v>
      </c>
      <c r="J1229" s="12">
        <f t="shared" si="689"/>
        <v>9.5990293116428038E-3</v>
      </c>
      <c r="K1229" s="11">
        <f t="shared" si="706"/>
        <v>42415</v>
      </c>
      <c r="L1229" s="11">
        <f t="shared" si="690"/>
        <v>42415</v>
      </c>
      <c r="M1229" s="1">
        <f t="shared" si="677"/>
        <v>20</v>
      </c>
      <c r="N1229" s="1">
        <f t="shared" si="691"/>
        <v>2</v>
      </c>
      <c r="O1229" s="2">
        <f t="shared" si="692"/>
        <v>1.00095578</v>
      </c>
      <c r="P1229" s="13">
        <f t="shared" si="686"/>
        <v>1.01009997</v>
      </c>
      <c r="Q1229" s="13">
        <f t="shared" si="678"/>
        <v>1.2723930569231887</v>
      </c>
      <c r="R1229" s="2">
        <f t="shared" si="682"/>
        <v>1.27360918</v>
      </c>
      <c r="S1229" s="2">
        <f t="shared" si="707"/>
        <v>1.23998893</v>
      </c>
      <c r="T1229" s="2">
        <f t="shared" si="693"/>
        <v>344832.87219286</v>
      </c>
      <c r="U1229" s="2">
        <f t="shared" si="694"/>
        <v>2582.2022601148228</v>
      </c>
      <c r="V1229" s="2">
        <f t="shared" si="695"/>
        <v>73144.991721429309</v>
      </c>
      <c r="W1229" s="2">
        <f t="shared" si="696"/>
        <v>353820.70260090416</v>
      </c>
      <c r="X1229" s="17">
        <f t="shared" si="697"/>
        <v>0</v>
      </c>
      <c r="Y1229" s="2">
        <f t="shared" si="698"/>
        <v>0</v>
      </c>
      <c r="Z1229" s="72">
        <f t="shared" si="699"/>
        <v>0</v>
      </c>
      <c r="AA1229" s="2">
        <f t="shared" si="700"/>
        <v>0</v>
      </c>
      <c r="AB1229" s="12">
        <f t="shared" si="708"/>
        <v>4.6600000000000003E-2</v>
      </c>
      <c r="AC1229" s="17">
        <f t="shared" si="701"/>
        <v>2</v>
      </c>
      <c r="AD1229" s="17">
        <v>252</v>
      </c>
      <c r="AE1229" s="13">
        <f t="shared" si="679"/>
        <v>1.0003615480000001</v>
      </c>
      <c r="AF1229" s="2">
        <f t="shared" si="680"/>
        <v>124.67363527000001</v>
      </c>
      <c r="AG1229" s="2">
        <f t="shared" si="702"/>
        <v>127.92316738</v>
      </c>
      <c r="AH1229" s="3">
        <f t="shared" si="703"/>
        <v>0</v>
      </c>
      <c r="AI1229" s="4" t="str">
        <f t="shared" si="681"/>
        <v>A+J=</v>
      </c>
      <c r="AJ1229" s="11">
        <f t="shared" si="709"/>
        <v>42415</v>
      </c>
      <c r="AK1229" s="11"/>
      <c r="AL1229" s="4"/>
      <c r="AQ1229" s="53"/>
      <c r="AR1229" s="53"/>
      <c r="AX1229" s="1"/>
      <c r="AY1229" s="1"/>
      <c r="AZ1229" s="1"/>
      <c r="BA1229" s="1"/>
      <c r="BB1229" s="1"/>
    </row>
    <row r="1230" spans="1:54" x14ac:dyDescent="0.2">
      <c r="A1230" s="158">
        <f t="shared" si="704"/>
        <v>42386</v>
      </c>
      <c r="B1230" s="2">
        <f t="shared" si="687"/>
        <v>353948.62576828414</v>
      </c>
      <c r="C1230" s="2">
        <f t="shared" si="705"/>
        <v>278093.50861935999</v>
      </c>
      <c r="D1230" s="2">
        <f>SUM(Y1230:Y$1441)</f>
        <v>10759.672373699999</v>
      </c>
      <c r="E1230" s="73">
        <f t="shared" si="688"/>
        <v>267333.83624565997</v>
      </c>
      <c r="F1230" s="88">
        <f t="shared" si="683"/>
        <v>4450.45</v>
      </c>
      <c r="G1230" s="3">
        <f>IF(AND(N1230=1,N1229&gt;1),VLOOKUP(A1229,[1]Plan1!$BK$81:$BM$259,3),G1229)</f>
        <v>4493.17</v>
      </c>
      <c r="H1230" s="11">
        <f t="shared" si="684"/>
        <v>42323</v>
      </c>
      <c r="I1230" s="11">
        <f t="shared" si="685"/>
        <v>42353</v>
      </c>
      <c r="J1230" s="12">
        <f t="shared" si="689"/>
        <v>9.5990293116428038E-3</v>
      </c>
      <c r="K1230" s="11">
        <f t="shared" si="706"/>
        <v>42415</v>
      </c>
      <c r="L1230" s="11">
        <f t="shared" si="690"/>
        <v>42415</v>
      </c>
      <c r="M1230" s="1">
        <f t="shared" si="677"/>
        <v>20</v>
      </c>
      <c r="N1230" s="1">
        <f t="shared" si="691"/>
        <v>2</v>
      </c>
      <c r="O1230" s="2">
        <f t="shared" si="692"/>
        <v>1.00095578</v>
      </c>
      <c r="P1230" s="13">
        <f t="shared" si="686"/>
        <v>1.01009997</v>
      </c>
      <c r="Q1230" s="13">
        <f t="shared" si="678"/>
        <v>1.2723930569231887</v>
      </c>
      <c r="R1230" s="2">
        <f t="shared" si="682"/>
        <v>1.27360918</v>
      </c>
      <c r="S1230" s="2">
        <f t="shared" si="707"/>
        <v>1.23998893</v>
      </c>
      <c r="T1230" s="2">
        <f t="shared" si="693"/>
        <v>344832.87219286</v>
      </c>
      <c r="U1230" s="2">
        <f t="shared" si="694"/>
        <v>2582.2022601148228</v>
      </c>
      <c r="V1230" s="2">
        <f t="shared" si="695"/>
        <v>73144.991721429309</v>
      </c>
      <c r="W1230" s="2">
        <f t="shared" si="696"/>
        <v>353820.70260090416</v>
      </c>
      <c r="X1230" s="17">
        <f t="shared" si="697"/>
        <v>0</v>
      </c>
      <c r="Y1230" s="2">
        <f t="shared" si="698"/>
        <v>0</v>
      </c>
      <c r="Z1230" s="72">
        <f t="shared" si="699"/>
        <v>0</v>
      </c>
      <c r="AA1230" s="2">
        <f t="shared" si="700"/>
        <v>0</v>
      </c>
      <c r="AB1230" s="12">
        <f t="shared" si="708"/>
        <v>4.6600000000000003E-2</v>
      </c>
      <c r="AC1230" s="17">
        <f t="shared" si="701"/>
        <v>2</v>
      </c>
      <c r="AD1230" s="17">
        <v>252</v>
      </c>
      <c r="AE1230" s="13">
        <f t="shared" si="679"/>
        <v>1.0003615480000001</v>
      </c>
      <c r="AF1230" s="2">
        <f t="shared" si="680"/>
        <v>124.67363527000001</v>
      </c>
      <c r="AG1230" s="2">
        <f t="shared" si="702"/>
        <v>127.92316738</v>
      </c>
      <c r="AH1230" s="3">
        <f t="shared" si="703"/>
        <v>0</v>
      </c>
      <c r="AI1230" s="4" t="str">
        <f t="shared" si="681"/>
        <v>A+J=</v>
      </c>
      <c r="AJ1230" s="11">
        <f t="shared" si="709"/>
        <v>42415</v>
      </c>
      <c r="AK1230" s="11"/>
      <c r="AL1230" s="4"/>
      <c r="AQ1230" s="53"/>
      <c r="AR1230" s="53"/>
      <c r="AX1230" s="1"/>
      <c r="AY1230" s="1"/>
      <c r="AZ1230" s="1"/>
      <c r="BA1230" s="1"/>
      <c r="BB1230" s="1"/>
    </row>
    <row r="1231" spans="1:54" x14ac:dyDescent="0.2">
      <c r="A1231" s="158">
        <f t="shared" si="704"/>
        <v>42387</v>
      </c>
      <c r="B1231" s="2">
        <f t="shared" si="687"/>
        <v>353948.62576828414</v>
      </c>
      <c r="C1231" s="2">
        <f t="shared" si="705"/>
        <v>278093.50861935999</v>
      </c>
      <c r="D1231" s="2">
        <f>SUM(Y1231:Y$1441)</f>
        <v>10759.672373699999</v>
      </c>
      <c r="E1231" s="73">
        <f t="shared" si="688"/>
        <v>267333.83624565997</v>
      </c>
      <c r="F1231" s="88">
        <f t="shared" si="683"/>
        <v>4450.45</v>
      </c>
      <c r="G1231" s="3">
        <f>IF(AND(N1231=1,N1230&gt;1),VLOOKUP(A1230,[1]Plan1!$BK$81:$BM$259,3),G1230)</f>
        <v>4493.17</v>
      </c>
      <c r="H1231" s="11">
        <f t="shared" si="684"/>
        <v>42323</v>
      </c>
      <c r="I1231" s="11">
        <f t="shared" si="685"/>
        <v>42353</v>
      </c>
      <c r="J1231" s="12">
        <f t="shared" si="689"/>
        <v>9.5990293116428038E-3</v>
      </c>
      <c r="K1231" s="11">
        <f t="shared" si="706"/>
        <v>42415</v>
      </c>
      <c r="L1231" s="11">
        <f t="shared" si="690"/>
        <v>42415</v>
      </c>
      <c r="M1231" s="1">
        <f t="shared" si="677"/>
        <v>20</v>
      </c>
      <c r="N1231" s="1">
        <f t="shared" si="691"/>
        <v>2</v>
      </c>
      <c r="O1231" s="2">
        <f t="shared" si="692"/>
        <v>1.00095578</v>
      </c>
      <c r="P1231" s="13">
        <f t="shared" si="686"/>
        <v>1.01009997</v>
      </c>
      <c r="Q1231" s="13">
        <f t="shared" si="678"/>
        <v>1.2723930569231887</v>
      </c>
      <c r="R1231" s="2">
        <f t="shared" si="682"/>
        <v>1.27360918</v>
      </c>
      <c r="S1231" s="2">
        <f t="shared" si="707"/>
        <v>1.23998893</v>
      </c>
      <c r="T1231" s="2">
        <f t="shared" si="693"/>
        <v>344832.87219286</v>
      </c>
      <c r="U1231" s="2">
        <f t="shared" si="694"/>
        <v>2582.2022601148228</v>
      </c>
      <c r="V1231" s="2">
        <f t="shared" si="695"/>
        <v>73144.991721429309</v>
      </c>
      <c r="W1231" s="2">
        <f t="shared" si="696"/>
        <v>353820.70260090416</v>
      </c>
      <c r="X1231" s="17">
        <f t="shared" si="697"/>
        <v>0</v>
      </c>
      <c r="Y1231" s="2">
        <f t="shared" si="698"/>
        <v>0</v>
      </c>
      <c r="Z1231" s="72">
        <f t="shared" si="699"/>
        <v>0</v>
      </c>
      <c r="AA1231" s="2">
        <f t="shared" si="700"/>
        <v>0</v>
      </c>
      <c r="AB1231" s="12">
        <f t="shared" si="708"/>
        <v>4.6600000000000003E-2</v>
      </c>
      <c r="AC1231" s="17">
        <f t="shared" si="701"/>
        <v>2</v>
      </c>
      <c r="AD1231" s="17">
        <v>252</v>
      </c>
      <c r="AE1231" s="13">
        <f t="shared" si="679"/>
        <v>1.0003615480000001</v>
      </c>
      <c r="AF1231" s="2">
        <f t="shared" si="680"/>
        <v>124.67363527000001</v>
      </c>
      <c r="AG1231" s="2">
        <f t="shared" si="702"/>
        <v>127.92316738</v>
      </c>
      <c r="AH1231" s="3">
        <f t="shared" si="703"/>
        <v>0</v>
      </c>
      <c r="AI1231" s="4" t="str">
        <f t="shared" si="681"/>
        <v>A+J=</v>
      </c>
      <c r="AJ1231" s="11">
        <f t="shared" si="709"/>
        <v>42415</v>
      </c>
      <c r="AK1231" s="11"/>
      <c r="AL1231" s="4"/>
      <c r="AQ1231" s="53"/>
      <c r="AR1231" s="53"/>
      <c r="AX1231" s="1"/>
      <c r="AY1231" s="1"/>
      <c r="AZ1231" s="1"/>
      <c r="BA1231" s="1"/>
      <c r="BB1231" s="1"/>
    </row>
    <row r="1232" spans="1:54" x14ac:dyDescent="0.2">
      <c r="A1232" s="158">
        <f t="shared" si="704"/>
        <v>42388</v>
      </c>
      <c r="B1232" s="2">
        <f t="shared" si="687"/>
        <v>354175.3655574696</v>
      </c>
      <c r="C1232" s="2">
        <f t="shared" si="705"/>
        <v>278093.50861935999</v>
      </c>
      <c r="D1232" s="2">
        <f>SUM(Y1232:Y$1441)</f>
        <v>10759.672373699999</v>
      </c>
      <c r="E1232" s="73">
        <f t="shared" si="688"/>
        <v>267333.83624565997</v>
      </c>
      <c r="F1232" s="88">
        <f t="shared" si="683"/>
        <v>4450.45</v>
      </c>
      <c r="G1232" s="3">
        <f>IF(AND(N1232=1,N1231&gt;1),VLOOKUP(A1231,[1]Plan1!$BK$81:$BM$259,3),G1231)</f>
        <v>4493.17</v>
      </c>
      <c r="H1232" s="11">
        <f t="shared" si="684"/>
        <v>42323</v>
      </c>
      <c r="I1232" s="11">
        <f t="shared" si="685"/>
        <v>42353</v>
      </c>
      <c r="J1232" s="12">
        <f t="shared" si="689"/>
        <v>9.5990293116428038E-3</v>
      </c>
      <c r="K1232" s="11">
        <f t="shared" si="706"/>
        <v>42415</v>
      </c>
      <c r="L1232" s="11">
        <f t="shared" si="690"/>
        <v>42415</v>
      </c>
      <c r="M1232" s="1">
        <f t="shared" si="677"/>
        <v>20</v>
      </c>
      <c r="N1232" s="1">
        <f t="shared" si="691"/>
        <v>3</v>
      </c>
      <c r="O1232" s="2">
        <f t="shared" si="692"/>
        <v>1.0014340100000001</v>
      </c>
      <c r="P1232" s="13">
        <f t="shared" si="686"/>
        <v>1.01009997</v>
      </c>
      <c r="Q1232" s="13">
        <f t="shared" si="678"/>
        <v>1.2723930569231887</v>
      </c>
      <c r="R1232" s="2">
        <f t="shared" si="682"/>
        <v>1.27421768</v>
      </c>
      <c r="S1232" s="2">
        <f t="shared" si="707"/>
        <v>1.23998893</v>
      </c>
      <c r="T1232" s="2">
        <f t="shared" si="693"/>
        <v>344832.87219286</v>
      </c>
      <c r="U1232" s="2">
        <f t="shared" si="694"/>
        <v>2582.2022601148228</v>
      </c>
      <c r="V1232" s="2">
        <f t="shared" si="695"/>
        <v>73307.664360784795</v>
      </c>
      <c r="W1232" s="2">
        <f t="shared" si="696"/>
        <v>353983.37524025963</v>
      </c>
      <c r="X1232" s="17">
        <f t="shared" si="697"/>
        <v>0</v>
      </c>
      <c r="Y1232" s="2">
        <f t="shared" si="698"/>
        <v>0</v>
      </c>
      <c r="Z1232" s="72">
        <f t="shared" si="699"/>
        <v>0</v>
      </c>
      <c r="AA1232" s="2">
        <f t="shared" si="700"/>
        <v>0</v>
      </c>
      <c r="AB1232" s="12">
        <f t="shared" si="708"/>
        <v>4.6600000000000003E-2</v>
      </c>
      <c r="AC1232" s="17">
        <f t="shared" si="701"/>
        <v>3</v>
      </c>
      <c r="AD1232" s="17">
        <v>252</v>
      </c>
      <c r="AE1232" s="13">
        <f t="shared" si="679"/>
        <v>1.0005423710000001</v>
      </c>
      <c r="AF1232" s="2">
        <f t="shared" si="680"/>
        <v>187.02734971999999</v>
      </c>
      <c r="AG1232" s="2">
        <f t="shared" si="702"/>
        <v>191.99031721</v>
      </c>
      <c r="AH1232" s="3">
        <f t="shared" si="703"/>
        <v>0</v>
      </c>
      <c r="AI1232" s="4" t="str">
        <f t="shared" si="681"/>
        <v>A+J=</v>
      </c>
      <c r="AJ1232" s="11">
        <f t="shared" si="709"/>
        <v>42415</v>
      </c>
      <c r="AK1232" s="11"/>
      <c r="AL1232" s="4"/>
      <c r="AQ1232" s="53"/>
      <c r="AR1232" s="53"/>
      <c r="AX1232" s="1"/>
      <c r="AY1232" s="1"/>
      <c r="AZ1232" s="1"/>
      <c r="BA1232" s="1"/>
      <c r="BB1232" s="1"/>
    </row>
    <row r="1233" spans="1:54" x14ac:dyDescent="0.2">
      <c r="A1233" s="158">
        <f t="shared" si="704"/>
        <v>42389</v>
      </c>
      <c r="B1233" s="2">
        <f t="shared" si="687"/>
        <v>354402.25344625761</v>
      </c>
      <c r="C1233" s="2">
        <f t="shared" si="705"/>
        <v>278093.50861935999</v>
      </c>
      <c r="D1233" s="2">
        <f>SUM(Y1233:Y$1441)</f>
        <v>10759.672373699999</v>
      </c>
      <c r="E1233" s="73">
        <f t="shared" si="688"/>
        <v>267333.83624565997</v>
      </c>
      <c r="F1233" s="88">
        <f t="shared" si="683"/>
        <v>4450.45</v>
      </c>
      <c r="G1233" s="3">
        <f>IF(AND(N1233=1,N1232&gt;1),VLOOKUP(A1232,[1]Plan1!$BK$81:$BM$259,3),G1232)</f>
        <v>4493.17</v>
      </c>
      <c r="H1233" s="11">
        <f t="shared" si="684"/>
        <v>42323</v>
      </c>
      <c r="I1233" s="11">
        <f t="shared" si="685"/>
        <v>42353</v>
      </c>
      <c r="J1233" s="12">
        <f t="shared" si="689"/>
        <v>9.5990293116428038E-3</v>
      </c>
      <c r="K1233" s="11">
        <f t="shared" si="706"/>
        <v>42415</v>
      </c>
      <c r="L1233" s="11">
        <f t="shared" si="690"/>
        <v>42415</v>
      </c>
      <c r="M1233" s="1">
        <f t="shared" si="677"/>
        <v>20</v>
      </c>
      <c r="N1233" s="1">
        <f t="shared" si="691"/>
        <v>4</v>
      </c>
      <c r="O1233" s="2">
        <f t="shared" si="692"/>
        <v>1.0019124699999999</v>
      </c>
      <c r="P1233" s="13">
        <f t="shared" si="686"/>
        <v>1.01009997</v>
      </c>
      <c r="Q1233" s="13">
        <f t="shared" si="678"/>
        <v>1.2723930569231887</v>
      </c>
      <c r="R1233" s="2">
        <f t="shared" si="682"/>
        <v>1.27482647</v>
      </c>
      <c r="S1233" s="2">
        <f t="shared" si="707"/>
        <v>1.23998893</v>
      </c>
      <c r="T1233" s="2">
        <f t="shared" si="693"/>
        <v>344832.87219286</v>
      </c>
      <c r="U1233" s="2">
        <f t="shared" si="694"/>
        <v>2582.2022601148228</v>
      </c>
      <c r="V1233" s="2">
        <f t="shared" si="695"/>
        <v>73470.414526952794</v>
      </c>
      <c r="W1233" s="2">
        <f t="shared" si="696"/>
        <v>354146.1254064276</v>
      </c>
      <c r="X1233" s="17">
        <f t="shared" si="697"/>
        <v>0</v>
      </c>
      <c r="Y1233" s="2">
        <f t="shared" si="698"/>
        <v>0</v>
      </c>
      <c r="Z1233" s="72">
        <f t="shared" si="699"/>
        <v>0</v>
      </c>
      <c r="AA1233" s="2">
        <f t="shared" si="700"/>
        <v>0</v>
      </c>
      <c r="AB1233" s="12">
        <f t="shared" si="708"/>
        <v>4.6600000000000003E-2</v>
      </c>
      <c r="AC1233" s="17">
        <f t="shared" si="701"/>
        <v>4</v>
      </c>
      <c r="AD1233" s="17">
        <v>252</v>
      </c>
      <c r="AE1233" s="13">
        <f t="shared" si="679"/>
        <v>1.0007232269999999</v>
      </c>
      <c r="AF1233" s="2">
        <f t="shared" si="680"/>
        <v>249.39244364999999</v>
      </c>
      <c r="AG1233" s="2">
        <f t="shared" si="702"/>
        <v>256.12803982999998</v>
      </c>
      <c r="AH1233" s="3">
        <f t="shared" si="703"/>
        <v>0</v>
      </c>
      <c r="AI1233" s="4" t="str">
        <f t="shared" si="681"/>
        <v>A+J=</v>
      </c>
      <c r="AJ1233" s="11">
        <f t="shared" si="709"/>
        <v>42415</v>
      </c>
      <c r="AK1233" s="11"/>
      <c r="AL1233" s="4"/>
      <c r="AQ1233" s="53"/>
      <c r="AR1233" s="53"/>
      <c r="AX1233" s="1"/>
      <c r="AY1233" s="1"/>
      <c r="AZ1233" s="1"/>
      <c r="BA1233" s="1"/>
      <c r="BB1233" s="1"/>
    </row>
    <row r="1234" spans="1:54" x14ac:dyDescent="0.2">
      <c r="A1234" s="158">
        <f t="shared" si="704"/>
        <v>42390</v>
      </c>
      <c r="B1234" s="2">
        <f t="shared" si="687"/>
        <v>354629.28913853812</v>
      </c>
      <c r="C1234" s="2">
        <f t="shared" si="705"/>
        <v>278093.50861935999</v>
      </c>
      <c r="D1234" s="2">
        <f>SUM(Y1234:Y$1441)</f>
        <v>10759.672373699999</v>
      </c>
      <c r="E1234" s="73">
        <f t="shared" si="688"/>
        <v>267333.83624565997</v>
      </c>
      <c r="F1234" s="88">
        <f t="shared" si="683"/>
        <v>4450.45</v>
      </c>
      <c r="G1234" s="3">
        <f>IF(AND(N1234=1,N1233&gt;1),VLOOKUP(A1233,[1]Plan1!$BK$81:$BM$259,3),G1233)</f>
        <v>4493.17</v>
      </c>
      <c r="H1234" s="11">
        <f t="shared" si="684"/>
        <v>42323</v>
      </c>
      <c r="I1234" s="11">
        <f t="shared" si="685"/>
        <v>42353</v>
      </c>
      <c r="J1234" s="12">
        <f t="shared" si="689"/>
        <v>9.5990293116428038E-3</v>
      </c>
      <c r="K1234" s="11">
        <f t="shared" si="706"/>
        <v>42415</v>
      </c>
      <c r="L1234" s="11">
        <f t="shared" si="690"/>
        <v>42415</v>
      </c>
      <c r="M1234" s="1">
        <f t="shared" si="677"/>
        <v>20</v>
      </c>
      <c r="N1234" s="1">
        <f t="shared" si="691"/>
        <v>5</v>
      </c>
      <c r="O1234" s="2">
        <f t="shared" si="692"/>
        <v>1.0023911599999999</v>
      </c>
      <c r="P1234" s="13">
        <f t="shared" si="686"/>
        <v>1.01009997</v>
      </c>
      <c r="Q1234" s="13">
        <f t="shared" si="678"/>
        <v>1.2723930569231887</v>
      </c>
      <c r="R1234" s="2">
        <f t="shared" si="682"/>
        <v>1.2754355500000001</v>
      </c>
      <c r="S1234" s="2">
        <f t="shared" si="707"/>
        <v>1.23998893</v>
      </c>
      <c r="T1234" s="2">
        <f t="shared" si="693"/>
        <v>344832.87219286</v>
      </c>
      <c r="U1234" s="2">
        <f t="shared" si="694"/>
        <v>2582.2022601148228</v>
      </c>
      <c r="V1234" s="2">
        <f t="shared" si="695"/>
        <v>73633.242219933309</v>
      </c>
      <c r="W1234" s="2">
        <f t="shared" si="696"/>
        <v>354308.95309940813</v>
      </c>
      <c r="X1234" s="17">
        <f t="shared" si="697"/>
        <v>0</v>
      </c>
      <c r="Y1234" s="2">
        <f t="shared" si="698"/>
        <v>0</v>
      </c>
      <c r="Z1234" s="72">
        <f t="shared" si="699"/>
        <v>0</v>
      </c>
      <c r="AA1234" s="2">
        <f t="shared" si="700"/>
        <v>0</v>
      </c>
      <c r="AB1234" s="12">
        <f t="shared" si="708"/>
        <v>4.6600000000000003E-2</v>
      </c>
      <c r="AC1234" s="17">
        <f t="shared" si="701"/>
        <v>5</v>
      </c>
      <c r="AD1234" s="17">
        <v>252</v>
      </c>
      <c r="AE1234" s="13">
        <f t="shared" si="679"/>
        <v>1.000904115</v>
      </c>
      <c r="AF1234" s="2">
        <f t="shared" si="680"/>
        <v>311.76857224000003</v>
      </c>
      <c r="AG1234" s="2">
        <f t="shared" si="702"/>
        <v>320.33603913000002</v>
      </c>
      <c r="AH1234" s="3">
        <f t="shared" si="703"/>
        <v>0</v>
      </c>
      <c r="AI1234" s="4" t="str">
        <f t="shared" si="681"/>
        <v>A+J=</v>
      </c>
      <c r="AJ1234" s="11">
        <f t="shared" si="709"/>
        <v>42415</v>
      </c>
      <c r="AK1234" s="11"/>
      <c r="AL1234" s="4"/>
      <c r="AQ1234" s="53"/>
      <c r="AR1234" s="53"/>
      <c r="AX1234" s="1"/>
      <c r="AY1234" s="1"/>
      <c r="AZ1234" s="1"/>
      <c r="BA1234" s="1"/>
      <c r="BB1234" s="1"/>
    </row>
    <row r="1235" spans="1:54" x14ac:dyDescent="0.2">
      <c r="A1235" s="158">
        <f t="shared" si="704"/>
        <v>42391</v>
      </c>
      <c r="B1235" s="2">
        <f t="shared" si="687"/>
        <v>354856.47304646112</v>
      </c>
      <c r="C1235" s="2">
        <f t="shared" si="705"/>
        <v>278093.50861935999</v>
      </c>
      <c r="D1235" s="2">
        <f>SUM(Y1235:Y$1441)</f>
        <v>10759.672373699999</v>
      </c>
      <c r="E1235" s="73">
        <f t="shared" si="688"/>
        <v>267333.83624565997</v>
      </c>
      <c r="F1235" s="88">
        <f t="shared" si="683"/>
        <v>4450.45</v>
      </c>
      <c r="G1235" s="3">
        <f>IF(AND(N1235=1,N1234&gt;1),VLOOKUP(A1234,[1]Plan1!$BK$81:$BM$259,3),G1234)</f>
        <v>4493.17</v>
      </c>
      <c r="H1235" s="11">
        <f t="shared" si="684"/>
        <v>42323</v>
      </c>
      <c r="I1235" s="11">
        <f t="shared" si="685"/>
        <v>42353</v>
      </c>
      <c r="J1235" s="12">
        <f t="shared" si="689"/>
        <v>9.5990293116428038E-3</v>
      </c>
      <c r="K1235" s="11">
        <f t="shared" si="706"/>
        <v>42415</v>
      </c>
      <c r="L1235" s="11">
        <f t="shared" si="690"/>
        <v>42415</v>
      </c>
      <c r="M1235" s="1">
        <f t="shared" si="677"/>
        <v>20</v>
      </c>
      <c r="N1235" s="1">
        <f t="shared" si="691"/>
        <v>6</v>
      </c>
      <c r="O1235" s="2">
        <f t="shared" si="692"/>
        <v>1.0028700800000001</v>
      </c>
      <c r="P1235" s="13">
        <f t="shared" si="686"/>
        <v>1.01009997</v>
      </c>
      <c r="Q1235" s="13">
        <f t="shared" si="678"/>
        <v>1.2723930569231887</v>
      </c>
      <c r="R1235" s="2">
        <f t="shared" si="682"/>
        <v>1.2760449199999999</v>
      </c>
      <c r="S1235" s="2">
        <f t="shared" si="707"/>
        <v>1.23998893</v>
      </c>
      <c r="T1235" s="2">
        <f t="shared" si="693"/>
        <v>344832.87219286</v>
      </c>
      <c r="U1235" s="2">
        <f t="shared" si="694"/>
        <v>2582.2022601148228</v>
      </c>
      <c r="V1235" s="2">
        <f t="shared" si="695"/>
        <v>73796.147439726279</v>
      </c>
      <c r="W1235" s="2">
        <f t="shared" si="696"/>
        <v>354471.8583192011</v>
      </c>
      <c r="X1235" s="17">
        <f t="shared" si="697"/>
        <v>0</v>
      </c>
      <c r="Y1235" s="2">
        <f t="shared" si="698"/>
        <v>0</v>
      </c>
      <c r="Z1235" s="72">
        <f t="shared" si="699"/>
        <v>0</v>
      </c>
      <c r="AA1235" s="2">
        <f t="shared" si="700"/>
        <v>0</v>
      </c>
      <c r="AB1235" s="12">
        <f t="shared" si="708"/>
        <v>4.6600000000000003E-2</v>
      </c>
      <c r="AC1235" s="17">
        <f t="shared" si="701"/>
        <v>6</v>
      </c>
      <c r="AD1235" s="17">
        <v>252</v>
      </c>
      <c r="AE1235" s="13">
        <f t="shared" si="679"/>
        <v>1.0010850360000001</v>
      </c>
      <c r="AF1235" s="2">
        <f t="shared" si="680"/>
        <v>374.15608030999999</v>
      </c>
      <c r="AG1235" s="2">
        <f t="shared" si="702"/>
        <v>384.61472726</v>
      </c>
      <c r="AH1235" s="3">
        <f t="shared" si="703"/>
        <v>0</v>
      </c>
      <c r="AI1235" s="4" t="str">
        <f t="shared" si="681"/>
        <v>A+J=</v>
      </c>
      <c r="AJ1235" s="11">
        <f t="shared" si="709"/>
        <v>42415</v>
      </c>
      <c r="AK1235" s="11"/>
      <c r="AL1235" s="4"/>
      <c r="AQ1235" s="53"/>
      <c r="AR1235" s="53"/>
      <c r="AX1235" s="1"/>
      <c r="AY1235" s="1"/>
      <c r="AZ1235" s="1"/>
      <c r="BA1235" s="1"/>
      <c r="BB1235" s="1"/>
    </row>
    <row r="1236" spans="1:54" x14ac:dyDescent="0.2">
      <c r="A1236" s="158">
        <f t="shared" si="704"/>
        <v>42392</v>
      </c>
      <c r="B1236" s="2">
        <f t="shared" si="687"/>
        <v>355083.80790496495</v>
      </c>
      <c r="C1236" s="2">
        <f t="shared" si="705"/>
        <v>278093.50861935999</v>
      </c>
      <c r="D1236" s="2">
        <f>SUM(Y1236:Y$1441)</f>
        <v>10759.672373699999</v>
      </c>
      <c r="E1236" s="73">
        <f t="shared" si="688"/>
        <v>267333.83624565997</v>
      </c>
      <c r="F1236" s="88">
        <f t="shared" si="683"/>
        <v>4450.45</v>
      </c>
      <c r="G1236" s="3">
        <f>IF(AND(N1236=1,N1235&gt;1),VLOOKUP(A1235,[1]Plan1!$BK$81:$BM$259,3),G1235)</f>
        <v>4493.17</v>
      </c>
      <c r="H1236" s="11">
        <f t="shared" si="684"/>
        <v>42323</v>
      </c>
      <c r="I1236" s="11">
        <f t="shared" si="685"/>
        <v>42353</v>
      </c>
      <c r="J1236" s="12">
        <f t="shared" si="689"/>
        <v>9.5990293116428038E-3</v>
      </c>
      <c r="K1236" s="11">
        <f t="shared" si="706"/>
        <v>42415</v>
      </c>
      <c r="L1236" s="11">
        <f t="shared" si="690"/>
        <v>42415</v>
      </c>
      <c r="M1236" s="1">
        <f t="shared" si="677"/>
        <v>20</v>
      </c>
      <c r="N1236" s="1">
        <f t="shared" si="691"/>
        <v>7</v>
      </c>
      <c r="O1236" s="2">
        <f t="shared" si="692"/>
        <v>1.00334923</v>
      </c>
      <c r="P1236" s="13">
        <f t="shared" si="686"/>
        <v>1.01009997</v>
      </c>
      <c r="Q1236" s="13">
        <f t="shared" si="678"/>
        <v>1.2723930569231887</v>
      </c>
      <c r="R1236" s="2">
        <f t="shared" si="682"/>
        <v>1.2766545899999999</v>
      </c>
      <c r="S1236" s="2">
        <f t="shared" si="707"/>
        <v>1.23998893</v>
      </c>
      <c r="T1236" s="2">
        <f t="shared" si="693"/>
        <v>344832.87219286</v>
      </c>
      <c r="U1236" s="2">
        <f t="shared" si="694"/>
        <v>2582.2022601148228</v>
      </c>
      <c r="V1236" s="2">
        <f t="shared" si="695"/>
        <v>73959.132859670179</v>
      </c>
      <c r="W1236" s="2">
        <f t="shared" si="696"/>
        <v>354634.84373914497</v>
      </c>
      <c r="X1236" s="17">
        <f t="shared" si="697"/>
        <v>0</v>
      </c>
      <c r="Y1236" s="2">
        <f t="shared" si="698"/>
        <v>0</v>
      </c>
      <c r="Z1236" s="72">
        <f t="shared" si="699"/>
        <v>0</v>
      </c>
      <c r="AA1236" s="2">
        <f t="shared" si="700"/>
        <v>0</v>
      </c>
      <c r="AB1236" s="12">
        <f t="shared" si="708"/>
        <v>4.6600000000000003E-2</v>
      </c>
      <c r="AC1236" s="17">
        <f t="shared" si="701"/>
        <v>7</v>
      </c>
      <c r="AD1236" s="17">
        <v>252</v>
      </c>
      <c r="AE1236" s="13">
        <f t="shared" si="679"/>
        <v>1.0012659900000001</v>
      </c>
      <c r="AF1236" s="2">
        <f t="shared" si="680"/>
        <v>436.55496785999998</v>
      </c>
      <c r="AG1236" s="2">
        <f t="shared" si="702"/>
        <v>448.96416582000001</v>
      </c>
      <c r="AH1236" s="3">
        <f t="shared" si="703"/>
        <v>0</v>
      </c>
      <c r="AI1236" s="4" t="str">
        <f t="shared" si="681"/>
        <v>A+J=</v>
      </c>
      <c r="AJ1236" s="11">
        <f t="shared" si="709"/>
        <v>42415</v>
      </c>
      <c r="AK1236" s="11"/>
      <c r="AL1236" s="4"/>
      <c r="AQ1236" s="53"/>
      <c r="AR1236" s="53"/>
      <c r="AX1236" s="1"/>
      <c r="AY1236" s="1"/>
      <c r="AZ1236" s="1"/>
      <c r="BA1236" s="1"/>
      <c r="BB1236" s="1"/>
    </row>
    <row r="1237" spans="1:54" x14ac:dyDescent="0.2">
      <c r="A1237" s="158">
        <f t="shared" si="704"/>
        <v>42393</v>
      </c>
      <c r="B1237" s="2">
        <f t="shared" si="687"/>
        <v>355083.80790496495</v>
      </c>
      <c r="C1237" s="2">
        <f t="shared" si="705"/>
        <v>278093.50861935999</v>
      </c>
      <c r="D1237" s="2">
        <f>SUM(Y1237:Y$1441)</f>
        <v>10759.672373699999</v>
      </c>
      <c r="E1237" s="73">
        <f t="shared" si="688"/>
        <v>267333.83624565997</v>
      </c>
      <c r="F1237" s="88">
        <f t="shared" si="683"/>
        <v>4450.45</v>
      </c>
      <c r="G1237" s="3">
        <f>IF(AND(N1237=1,N1236&gt;1),VLOOKUP(A1236,[1]Plan1!$BK$81:$BM$259,3),G1236)</f>
        <v>4493.17</v>
      </c>
      <c r="H1237" s="11">
        <f t="shared" si="684"/>
        <v>42323</v>
      </c>
      <c r="I1237" s="11">
        <f t="shared" si="685"/>
        <v>42353</v>
      </c>
      <c r="J1237" s="12">
        <f t="shared" si="689"/>
        <v>9.5990293116428038E-3</v>
      </c>
      <c r="K1237" s="11">
        <f t="shared" si="706"/>
        <v>42415</v>
      </c>
      <c r="L1237" s="11">
        <f t="shared" si="690"/>
        <v>42415</v>
      </c>
      <c r="M1237" s="1">
        <f t="shared" si="677"/>
        <v>20</v>
      </c>
      <c r="N1237" s="1">
        <f t="shared" si="691"/>
        <v>7</v>
      </c>
      <c r="O1237" s="2">
        <f t="shared" si="692"/>
        <v>1.00334923</v>
      </c>
      <c r="P1237" s="13">
        <f t="shared" si="686"/>
        <v>1.01009997</v>
      </c>
      <c r="Q1237" s="13">
        <f t="shared" si="678"/>
        <v>1.2723930569231887</v>
      </c>
      <c r="R1237" s="2">
        <f t="shared" si="682"/>
        <v>1.2766545899999999</v>
      </c>
      <c r="S1237" s="2">
        <f t="shared" si="707"/>
        <v>1.23998893</v>
      </c>
      <c r="T1237" s="2">
        <f t="shared" si="693"/>
        <v>344832.87219286</v>
      </c>
      <c r="U1237" s="2">
        <f t="shared" si="694"/>
        <v>2582.2022601148228</v>
      </c>
      <c r="V1237" s="2">
        <f t="shared" si="695"/>
        <v>73959.132859670179</v>
      </c>
      <c r="W1237" s="2">
        <f t="shared" si="696"/>
        <v>354634.84373914497</v>
      </c>
      <c r="X1237" s="17">
        <f t="shared" si="697"/>
        <v>0</v>
      </c>
      <c r="Y1237" s="2">
        <f t="shared" si="698"/>
        <v>0</v>
      </c>
      <c r="Z1237" s="72">
        <f t="shared" si="699"/>
        <v>0</v>
      </c>
      <c r="AA1237" s="2">
        <f t="shared" si="700"/>
        <v>0</v>
      </c>
      <c r="AB1237" s="12">
        <f t="shared" si="708"/>
        <v>4.6600000000000003E-2</v>
      </c>
      <c r="AC1237" s="17">
        <f t="shared" si="701"/>
        <v>7</v>
      </c>
      <c r="AD1237" s="17">
        <v>252</v>
      </c>
      <c r="AE1237" s="13">
        <f t="shared" si="679"/>
        <v>1.0012659900000001</v>
      </c>
      <c r="AF1237" s="2">
        <f t="shared" si="680"/>
        <v>436.55496785999998</v>
      </c>
      <c r="AG1237" s="2">
        <f t="shared" si="702"/>
        <v>448.96416582000001</v>
      </c>
      <c r="AH1237" s="3">
        <f t="shared" si="703"/>
        <v>0</v>
      </c>
      <c r="AI1237" s="4" t="str">
        <f t="shared" si="681"/>
        <v>A+J=</v>
      </c>
      <c r="AJ1237" s="11">
        <f t="shared" si="709"/>
        <v>42415</v>
      </c>
      <c r="AK1237" s="11"/>
      <c r="AL1237" s="4"/>
      <c r="AQ1237" s="53"/>
      <c r="AR1237" s="53"/>
      <c r="AX1237" s="1"/>
      <c r="AY1237" s="1"/>
      <c r="AZ1237" s="1"/>
      <c r="BA1237" s="1"/>
      <c r="BB1237" s="1"/>
    </row>
    <row r="1238" spans="1:54" x14ac:dyDescent="0.2">
      <c r="A1238" s="158">
        <f t="shared" si="704"/>
        <v>42394</v>
      </c>
      <c r="B1238" s="2">
        <f t="shared" si="687"/>
        <v>355083.80790496495</v>
      </c>
      <c r="C1238" s="2">
        <f t="shared" si="705"/>
        <v>278093.50861935999</v>
      </c>
      <c r="D1238" s="2">
        <f>SUM(Y1238:Y$1441)</f>
        <v>10759.672373699999</v>
      </c>
      <c r="E1238" s="73">
        <f t="shared" si="688"/>
        <v>267333.83624565997</v>
      </c>
      <c r="F1238" s="88">
        <f t="shared" si="683"/>
        <v>4450.45</v>
      </c>
      <c r="G1238" s="3">
        <f>IF(AND(N1238=1,N1237&gt;1),VLOOKUP(A1237,[1]Plan1!$BK$81:$BM$259,3),G1237)</f>
        <v>4493.17</v>
      </c>
      <c r="H1238" s="11">
        <f t="shared" si="684"/>
        <v>42323</v>
      </c>
      <c r="I1238" s="11">
        <f t="shared" si="685"/>
        <v>42353</v>
      </c>
      <c r="J1238" s="12">
        <f t="shared" si="689"/>
        <v>9.5990293116428038E-3</v>
      </c>
      <c r="K1238" s="11">
        <f t="shared" si="706"/>
        <v>42415</v>
      </c>
      <c r="L1238" s="11">
        <f t="shared" si="690"/>
        <v>42415</v>
      </c>
      <c r="M1238" s="1">
        <f t="shared" si="677"/>
        <v>20</v>
      </c>
      <c r="N1238" s="1">
        <f t="shared" si="691"/>
        <v>7</v>
      </c>
      <c r="O1238" s="2">
        <f t="shared" si="692"/>
        <v>1.00334923</v>
      </c>
      <c r="P1238" s="13">
        <f t="shared" si="686"/>
        <v>1.01009997</v>
      </c>
      <c r="Q1238" s="13">
        <f t="shared" si="678"/>
        <v>1.2723930569231887</v>
      </c>
      <c r="R1238" s="2">
        <f t="shared" si="682"/>
        <v>1.2766545899999999</v>
      </c>
      <c r="S1238" s="2">
        <f t="shared" si="707"/>
        <v>1.23998893</v>
      </c>
      <c r="T1238" s="2">
        <f t="shared" si="693"/>
        <v>344832.87219286</v>
      </c>
      <c r="U1238" s="2">
        <f t="shared" si="694"/>
        <v>2582.2022601148228</v>
      </c>
      <c r="V1238" s="2">
        <f t="shared" si="695"/>
        <v>73959.132859670179</v>
      </c>
      <c r="W1238" s="2">
        <f t="shared" si="696"/>
        <v>354634.84373914497</v>
      </c>
      <c r="X1238" s="17">
        <f t="shared" si="697"/>
        <v>0</v>
      </c>
      <c r="Y1238" s="2">
        <f t="shared" si="698"/>
        <v>0</v>
      </c>
      <c r="Z1238" s="72">
        <f t="shared" si="699"/>
        <v>0</v>
      </c>
      <c r="AA1238" s="2">
        <f t="shared" si="700"/>
        <v>0</v>
      </c>
      <c r="AB1238" s="12">
        <f t="shared" si="708"/>
        <v>4.6600000000000003E-2</v>
      </c>
      <c r="AC1238" s="17">
        <f t="shared" si="701"/>
        <v>7</v>
      </c>
      <c r="AD1238" s="17">
        <v>252</v>
      </c>
      <c r="AE1238" s="13">
        <f t="shared" si="679"/>
        <v>1.0012659900000001</v>
      </c>
      <c r="AF1238" s="2">
        <f t="shared" si="680"/>
        <v>436.55496785999998</v>
      </c>
      <c r="AG1238" s="2">
        <f t="shared" si="702"/>
        <v>448.96416582000001</v>
      </c>
      <c r="AH1238" s="3">
        <f t="shared" si="703"/>
        <v>0</v>
      </c>
      <c r="AI1238" s="4" t="str">
        <f t="shared" si="681"/>
        <v>A+J=</v>
      </c>
      <c r="AJ1238" s="11">
        <f t="shared" si="709"/>
        <v>42415</v>
      </c>
      <c r="AK1238" s="11"/>
      <c r="AL1238" s="4"/>
      <c r="AQ1238" s="53"/>
      <c r="AR1238" s="53"/>
      <c r="AX1238" s="1"/>
      <c r="AY1238" s="1"/>
      <c r="AZ1238" s="1"/>
      <c r="BA1238" s="1"/>
      <c r="BB1238" s="1"/>
    </row>
    <row r="1239" spans="1:54" x14ac:dyDescent="0.2">
      <c r="A1239" s="158">
        <f t="shared" si="704"/>
        <v>42395</v>
      </c>
      <c r="B1239" s="2">
        <f t="shared" si="687"/>
        <v>355311.2907417214</v>
      </c>
      <c r="C1239" s="2">
        <f t="shared" si="705"/>
        <v>278093.50861935999</v>
      </c>
      <c r="D1239" s="2">
        <f>SUM(Y1239:Y$1441)</f>
        <v>10759.672373699999</v>
      </c>
      <c r="E1239" s="73">
        <f t="shared" si="688"/>
        <v>267333.83624565997</v>
      </c>
      <c r="F1239" s="88">
        <f t="shared" si="683"/>
        <v>4450.45</v>
      </c>
      <c r="G1239" s="3">
        <f>IF(AND(N1239=1,N1238&gt;1),VLOOKUP(A1238,[1]Plan1!$BK$81:$BM$259,3),G1238)</f>
        <v>4493.17</v>
      </c>
      <c r="H1239" s="11">
        <f t="shared" si="684"/>
        <v>42323</v>
      </c>
      <c r="I1239" s="11">
        <f t="shared" si="685"/>
        <v>42353</v>
      </c>
      <c r="J1239" s="12">
        <f t="shared" si="689"/>
        <v>9.5990293116428038E-3</v>
      </c>
      <c r="K1239" s="11">
        <f t="shared" si="706"/>
        <v>42415</v>
      </c>
      <c r="L1239" s="11">
        <f t="shared" si="690"/>
        <v>42415</v>
      </c>
      <c r="M1239" s="1">
        <f t="shared" ref="M1239:M1302" si="710">IF(L1239=L1238,M1238,NETWORKDAYS(L1238,L1239,$AN$194:$AN$348)-1)</f>
        <v>20</v>
      </c>
      <c r="N1239" s="1">
        <f t="shared" si="691"/>
        <v>8</v>
      </c>
      <c r="O1239" s="2">
        <f t="shared" si="692"/>
        <v>1.00382861</v>
      </c>
      <c r="P1239" s="13">
        <f t="shared" si="686"/>
        <v>1.01009997</v>
      </c>
      <c r="Q1239" s="13">
        <f t="shared" si="678"/>
        <v>1.2723930569231887</v>
      </c>
      <c r="R1239" s="2">
        <f t="shared" si="682"/>
        <v>1.2772645499999999</v>
      </c>
      <c r="S1239" s="2">
        <f t="shared" si="707"/>
        <v>1.23998893</v>
      </c>
      <c r="T1239" s="2">
        <f t="shared" si="693"/>
        <v>344832.87219286</v>
      </c>
      <c r="U1239" s="2">
        <f t="shared" si="694"/>
        <v>2582.2022601148228</v>
      </c>
      <c r="V1239" s="2">
        <f t="shared" si="695"/>
        <v>74122.195806426593</v>
      </c>
      <c r="W1239" s="2">
        <f t="shared" si="696"/>
        <v>354797.9066859014</v>
      </c>
      <c r="X1239" s="17">
        <f t="shared" si="697"/>
        <v>0</v>
      </c>
      <c r="Y1239" s="2">
        <f t="shared" si="698"/>
        <v>0</v>
      </c>
      <c r="Z1239" s="72">
        <f t="shared" si="699"/>
        <v>0</v>
      </c>
      <c r="AA1239" s="2">
        <f t="shared" si="700"/>
        <v>0</v>
      </c>
      <c r="AB1239" s="12">
        <f t="shared" si="708"/>
        <v>4.6600000000000003E-2</v>
      </c>
      <c r="AC1239" s="17">
        <f t="shared" si="701"/>
        <v>8</v>
      </c>
      <c r="AD1239" s="17">
        <v>252</v>
      </c>
      <c r="AE1239" s="13">
        <f t="shared" si="679"/>
        <v>1.001446976</v>
      </c>
      <c r="AF1239" s="2">
        <f t="shared" si="680"/>
        <v>498.96489007000002</v>
      </c>
      <c r="AG1239" s="2">
        <f t="shared" si="702"/>
        <v>513.38405581999996</v>
      </c>
      <c r="AH1239" s="3">
        <f t="shared" si="703"/>
        <v>0</v>
      </c>
      <c r="AI1239" s="4" t="str">
        <f t="shared" si="681"/>
        <v>A+J=</v>
      </c>
      <c r="AJ1239" s="11">
        <f t="shared" si="709"/>
        <v>42415</v>
      </c>
      <c r="AK1239" s="11"/>
      <c r="AL1239" s="4"/>
      <c r="AQ1239" s="53"/>
      <c r="AR1239" s="53"/>
      <c r="AX1239" s="1"/>
      <c r="AY1239" s="1"/>
      <c r="AZ1239" s="1"/>
      <c r="BA1239" s="1"/>
      <c r="BB1239" s="1"/>
    </row>
    <row r="1240" spans="1:54" x14ac:dyDescent="0.2">
      <c r="A1240" s="158">
        <f t="shared" si="704"/>
        <v>42396</v>
      </c>
      <c r="B1240" s="2">
        <f t="shared" si="687"/>
        <v>355538.91964670201</v>
      </c>
      <c r="C1240" s="2">
        <f t="shared" si="705"/>
        <v>278093.50861935999</v>
      </c>
      <c r="D1240" s="2">
        <f>SUM(Y1240:Y$1441)</f>
        <v>10759.672373699999</v>
      </c>
      <c r="E1240" s="73">
        <f t="shared" si="688"/>
        <v>267333.83624565997</v>
      </c>
      <c r="F1240" s="88">
        <f t="shared" si="683"/>
        <v>4450.45</v>
      </c>
      <c r="G1240" s="3">
        <f>IF(AND(N1240=1,N1239&gt;1),VLOOKUP(A1239,[1]Plan1!$BK$81:$BM$259,3),G1239)</f>
        <v>4493.17</v>
      </c>
      <c r="H1240" s="11">
        <f t="shared" si="684"/>
        <v>42323</v>
      </c>
      <c r="I1240" s="11">
        <f t="shared" si="685"/>
        <v>42353</v>
      </c>
      <c r="J1240" s="12">
        <f t="shared" si="689"/>
        <v>9.5990293116428038E-3</v>
      </c>
      <c r="K1240" s="11">
        <f t="shared" si="706"/>
        <v>42415</v>
      </c>
      <c r="L1240" s="11">
        <f t="shared" si="690"/>
        <v>42415</v>
      </c>
      <c r="M1240" s="1">
        <f t="shared" si="710"/>
        <v>20</v>
      </c>
      <c r="N1240" s="1">
        <f t="shared" si="691"/>
        <v>9</v>
      </c>
      <c r="O1240" s="2">
        <f t="shared" si="692"/>
        <v>1.00430821</v>
      </c>
      <c r="P1240" s="13">
        <f t="shared" si="686"/>
        <v>1.01009997</v>
      </c>
      <c r="Q1240" s="13">
        <f t="shared" si="678"/>
        <v>1.2723930569231887</v>
      </c>
      <c r="R1240" s="2">
        <f t="shared" si="682"/>
        <v>1.27787479</v>
      </c>
      <c r="S1240" s="2">
        <f t="shared" si="707"/>
        <v>1.23998893</v>
      </c>
      <c r="T1240" s="2">
        <f t="shared" si="693"/>
        <v>344832.87219286</v>
      </c>
      <c r="U1240" s="2">
        <f t="shared" si="694"/>
        <v>2582.2022601148228</v>
      </c>
      <c r="V1240" s="2">
        <f t="shared" si="695"/>
        <v>74285.333606657165</v>
      </c>
      <c r="W1240" s="2">
        <f t="shared" si="696"/>
        <v>354961.04448613198</v>
      </c>
      <c r="X1240" s="17">
        <f t="shared" si="697"/>
        <v>0</v>
      </c>
      <c r="Y1240" s="2">
        <f t="shared" si="698"/>
        <v>0</v>
      </c>
      <c r="Z1240" s="72">
        <f t="shared" si="699"/>
        <v>0</v>
      </c>
      <c r="AA1240" s="2">
        <f t="shared" si="700"/>
        <v>0</v>
      </c>
      <c r="AB1240" s="12">
        <f t="shared" si="708"/>
        <v>4.6600000000000003E-2</v>
      </c>
      <c r="AC1240" s="17">
        <f t="shared" si="701"/>
        <v>9</v>
      </c>
      <c r="AD1240" s="17">
        <v>252</v>
      </c>
      <c r="AE1240" s="13">
        <f t="shared" si="679"/>
        <v>1.0016279960000001</v>
      </c>
      <c r="AF1240" s="2">
        <f t="shared" si="680"/>
        <v>561.38653658999999</v>
      </c>
      <c r="AG1240" s="2">
        <f t="shared" si="702"/>
        <v>577.87516057000005</v>
      </c>
      <c r="AH1240" s="3">
        <f t="shared" si="703"/>
        <v>0</v>
      </c>
      <c r="AI1240" s="4" t="str">
        <f t="shared" si="681"/>
        <v>A+J=</v>
      </c>
      <c r="AJ1240" s="11">
        <f t="shared" si="709"/>
        <v>42415</v>
      </c>
      <c r="AK1240" s="11"/>
      <c r="AL1240" s="4"/>
      <c r="AQ1240" s="53"/>
      <c r="AR1240" s="53"/>
      <c r="AX1240" s="1"/>
      <c r="AY1240" s="1"/>
      <c r="AZ1240" s="1"/>
      <c r="BA1240" s="1"/>
      <c r="BB1240" s="1"/>
    </row>
    <row r="1241" spans="1:54" x14ac:dyDescent="0.2">
      <c r="A1241" s="158">
        <f t="shared" si="704"/>
        <v>42397</v>
      </c>
      <c r="B1241" s="2">
        <f t="shared" si="687"/>
        <v>355766.69932331343</v>
      </c>
      <c r="C1241" s="2">
        <f t="shared" si="705"/>
        <v>278093.50861935999</v>
      </c>
      <c r="D1241" s="2">
        <f>SUM(Y1241:Y$1441)</f>
        <v>10759.672373699999</v>
      </c>
      <c r="E1241" s="73">
        <f t="shared" si="688"/>
        <v>267333.83624565997</v>
      </c>
      <c r="F1241" s="88">
        <f t="shared" si="683"/>
        <v>4450.45</v>
      </c>
      <c r="G1241" s="3">
        <f>IF(AND(N1241=1,N1240&gt;1),VLOOKUP(A1240,[1]Plan1!$BK$81:$BM$259,3),G1240)</f>
        <v>4493.17</v>
      </c>
      <c r="H1241" s="11">
        <f t="shared" si="684"/>
        <v>42323</v>
      </c>
      <c r="I1241" s="11">
        <f t="shared" si="685"/>
        <v>42353</v>
      </c>
      <c r="J1241" s="12">
        <f t="shared" si="689"/>
        <v>9.5990293116428038E-3</v>
      </c>
      <c r="K1241" s="11">
        <f t="shared" si="706"/>
        <v>42415</v>
      </c>
      <c r="L1241" s="11">
        <f t="shared" si="690"/>
        <v>42415</v>
      </c>
      <c r="M1241" s="1">
        <f t="shared" si="710"/>
        <v>20</v>
      </c>
      <c r="N1241" s="1">
        <f t="shared" si="691"/>
        <v>10</v>
      </c>
      <c r="O1241" s="2">
        <f t="shared" si="692"/>
        <v>1.0047880499999999</v>
      </c>
      <c r="P1241" s="13">
        <f t="shared" si="686"/>
        <v>1.01009997</v>
      </c>
      <c r="Q1241" s="13">
        <f t="shared" si="678"/>
        <v>1.2723930569231887</v>
      </c>
      <c r="R1241" s="2">
        <f t="shared" si="682"/>
        <v>1.2784853300000001</v>
      </c>
      <c r="S1241" s="2">
        <f t="shared" si="707"/>
        <v>1.23998893</v>
      </c>
      <c r="T1241" s="2">
        <f t="shared" si="693"/>
        <v>344832.87219286</v>
      </c>
      <c r="U1241" s="2">
        <f t="shared" si="694"/>
        <v>2582.2022601148228</v>
      </c>
      <c r="V1241" s="2">
        <f t="shared" si="695"/>
        <v>74448.551607038607</v>
      </c>
      <c r="W1241" s="2">
        <f t="shared" si="696"/>
        <v>355124.26248651341</v>
      </c>
      <c r="X1241" s="17">
        <f t="shared" si="697"/>
        <v>0</v>
      </c>
      <c r="Y1241" s="2">
        <f t="shared" si="698"/>
        <v>0</v>
      </c>
      <c r="Z1241" s="72">
        <f t="shared" si="699"/>
        <v>0</v>
      </c>
      <c r="AA1241" s="2">
        <f t="shared" si="700"/>
        <v>0</v>
      </c>
      <c r="AB1241" s="12">
        <f t="shared" si="708"/>
        <v>4.6600000000000003E-2</v>
      </c>
      <c r="AC1241" s="17">
        <f t="shared" si="701"/>
        <v>10</v>
      </c>
      <c r="AD1241" s="17">
        <v>252</v>
      </c>
      <c r="AE1241" s="13">
        <f t="shared" si="679"/>
        <v>1.0018090479999999</v>
      </c>
      <c r="AF1241" s="2">
        <f t="shared" si="680"/>
        <v>623.81921777000002</v>
      </c>
      <c r="AG1241" s="2">
        <f t="shared" si="702"/>
        <v>642.43683680000004</v>
      </c>
      <c r="AH1241" s="3">
        <f t="shared" si="703"/>
        <v>0</v>
      </c>
      <c r="AI1241" s="4" t="str">
        <f t="shared" si="681"/>
        <v>A+J=</v>
      </c>
      <c r="AJ1241" s="11">
        <f t="shared" si="709"/>
        <v>42415</v>
      </c>
      <c r="AK1241" s="11"/>
      <c r="AL1241" s="4"/>
      <c r="AQ1241" s="53"/>
      <c r="AR1241" s="53"/>
      <c r="AX1241" s="1"/>
      <c r="AY1241" s="1"/>
      <c r="AZ1241" s="1"/>
      <c r="BA1241" s="1"/>
      <c r="BB1241" s="1"/>
    </row>
    <row r="1242" spans="1:54" x14ac:dyDescent="0.2">
      <c r="A1242" s="158">
        <f t="shared" si="704"/>
        <v>42398</v>
      </c>
      <c r="B1242" s="2">
        <f t="shared" si="687"/>
        <v>355994.62715210731</v>
      </c>
      <c r="C1242" s="2">
        <f t="shared" si="705"/>
        <v>278093.50861935999</v>
      </c>
      <c r="D1242" s="2">
        <f>SUM(Y1242:Y$1441)</f>
        <v>10759.672373699999</v>
      </c>
      <c r="E1242" s="73">
        <f t="shared" si="688"/>
        <v>267333.83624565997</v>
      </c>
      <c r="F1242" s="88">
        <f t="shared" si="683"/>
        <v>4450.45</v>
      </c>
      <c r="G1242" s="3">
        <f>IF(AND(N1242=1,N1241&gt;1),VLOOKUP(A1241,[1]Plan1!$BK$81:$BM$259,3),G1241)</f>
        <v>4493.17</v>
      </c>
      <c r="H1242" s="11">
        <f t="shared" si="684"/>
        <v>42323</v>
      </c>
      <c r="I1242" s="11">
        <f t="shared" si="685"/>
        <v>42353</v>
      </c>
      <c r="J1242" s="12">
        <f t="shared" si="689"/>
        <v>9.5990293116428038E-3</v>
      </c>
      <c r="K1242" s="11">
        <f t="shared" si="706"/>
        <v>42415</v>
      </c>
      <c r="L1242" s="11">
        <f t="shared" si="690"/>
        <v>42415</v>
      </c>
      <c r="M1242" s="1">
        <f t="shared" si="710"/>
        <v>20</v>
      </c>
      <c r="N1242" s="1">
        <f t="shared" si="691"/>
        <v>11</v>
      </c>
      <c r="O1242" s="2">
        <f t="shared" si="692"/>
        <v>1.00526811</v>
      </c>
      <c r="P1242" s="13">
        <f t="shared" si="686"/>
        <v>1.01009997</v>
      </c>
      <c r="Q1242" s="13">
        <f t="shared" si="678"/>
        <v>1.2723930569231887</v>
      </c>
      <c r="R1242" s="2">
        <f t="shared" si="682"/>
        <v>1.2790961599999999</v>
      </c>
      <c r="S1242" s="2">
        <f t="shared" si="707"/>
        <v>1.23998893</v>
      </c>
      <c r="T1242" s="2">
        <f t="shared" si="693"/>
        <v>344832.87219286</v>
      </c>
      <c r="U1242" s="2">
        <f t="shared" si="694"/>
        <v>2582.2022601148228</v>
      </c>
      <c r="V1242" s="2">
        <f t="shared" si="695"/>
        <v>74611.847134232492</v>
      </c>
      <c r="W1242" s="2">
        <f t="shared" si="696"/>
        <v>355287.55801370728</v>
      </c>
      <c r="X1242" s="17">
        <f t="shared" si="697"/>
        <v>0</v>
      </c>
      <c r="Y1242" s="2">
        <f t="shared" si="698"/>
        <v>0</v>
      </c>
      <c r="Z1242" s="72">
        <f t="shared" si="699"/>
        <v>0</v>
      </c>
      <c r="AA1242" s="2">
        <f t="shared" si="700"/>
        <v>0</v>
      </c>
      <c r="AB1242" s="12">
        <f t="shared" si="708"/>
        <v>4.6600000000000003E-2</v>
      </c>
      <c r="AC1242" s="17">
        <f t="shared" si="701"/>
        <v>11</v>
      </c>
      <c r="AD1242" s="17">
        <v>252</v>
      </c>
      <c r="AE1242" s="13">
        <f t="shared" si="679"/>
        <v>1.001990132</v>
      </c>
      <c r="AF1242" s="2">
        <f t="shared" si="680"/>
        <v>686.2629336</v>
      </c>
      <c r="AG1242" s="2">
        <f t="shared" si="702"/>
        <v>707.06913840000004</v>
      </c>
      <c r="AH1242" s="3">
        <f t="shared" si="703"/>
        <v>0</v>
      </c>
      <c r="AI1242" s="4" t="str">
        <f t="shared" si="681"/>
        <v>A+J=</v>
      </c>
      <c r="AJ1242" s="11">
        <f t="shared" si="709"/>
        <v>42415</v>
      </c>
      <c r="AK1242" s="11"/>
      <c r="AL1242" s="4"/>
      <c r="AQ1242" s="53"/>
      <c r="AR1242" s="53"/>
      <c r="AX1242" s="1"/>
      <c r="AY1242" s="1"/>
      <c r="AZ1242" s="1"/>
      <c r="BA1242" s="1"/>
      <c r="BB1242" s="1"/>
    </row>
    <row r="1243" spans="1:54" x14ac:dyDescent="0.2">
      <c r="A1243" s="158">
        <f t="shared" si="704"/>
        <v>42399</v>
      </c>
      <c r="B1243" s="2">
        <f t="shared" si="687"/>
        <v>356222.70390179375</v>
      </c>
      <c r="C1243" s="2">
        <f t="shared" si="705"/>
        <v>278093.50861935999</v>
      </c>
      <c r="D1243" s="2">
        <f>SUM(Y1243:Y$1441)</f>
        <v>10759.672373699999</v>
      </c>
      <c r="E1243" s="73">
        <f t="shared" si="688"/>
        <v>267333.83624565997</v>
      </c>
      <c r="F1243" s="88">
        <f t="shared" si="683"/>
        <v>4450.45</v>
      </c>
      <c r="G1243" s="3">
        <f>IF(AND(N1243=1,N1242&gt;1),VLOOKUP(A1242,[1]Plan1!$BK$81:$BM$259,3),G1242)</f>
        <v>4493.17</v>
      </c>
      <c r="H1243" s="11">
        <f t="shared" si="684"/>
        <v>42323</v>
      </c>
      <c r="I1243" s="11">
        <f t="shared" si="685"/>
        <v>42353</v>
      </c>
      <c r="J1243" s="12">
        <f t="shared" si="689"/>
        <v>9.5990293116428038E-3</v>
      </c>
      <c r="K1243" s="11">
        <f t="shared" si="706"/>
        <v>42415</v>
      </c>
      <c r="L1243" s="11">
        <f t="shared" si="690"/>
        <v>42415</v>
      </c>
      <c r="M1243" s="1">
        <f t="shared" si="710"/>
        <v>20</v>
      </c>
      <c r="N1243" s="1">
        <f t="shared" si="691"/>
        <v>12</v>
      </c>
      <c r="O1243" s="2">
        <f t="shared" si="692"/>
        <v>1.0057484000000001</v>
      </c>
      <c r="P1243" s="13">
        <f t="shared" si="686"/>
        <v>1.01009997</v>
      </c>
      <c r="Q1243" s="13">
        <f t="shared" si="678"/>
        <v>1.2723930569231887</v>
      </c>
      <c r="R1243" s="2">
        <f t="shared" si="682"/>
        <v>1.27970728</v>
      </c>
      <c r="S1243" s="2">
        <f t="shared" si="707"/>
        <v>1.23998893</v>
      </c>
      <c r="T1243" s="2">
        <f t="shared" si="693"/>
        <v>344832.87219286</v>
      </c>
      <c r="U1243" s="2">
        <f t="shared" si="694"/>
        <v>2582.2022601148228</v>
      </c>
      <c r="V1243" s="2">
        <f t="shared" si="695"/>
        <v>74775.220188238964</v>
      </c>
      <c r="W1243" s="2">
        <f t="shared" si="696"/>
        <v>355450.93106771377</v>
      </c>
      <c r="X1243" s="17">
        <f t="shared" si="697"/>
        <v>0</v>
      </c>
      <c r="Y1243" s="2">
        <f t="shared" si="698"/>
        <v>0</v>
      </c>
      <c r="Z1243" s="72">
        <f t="shared" si="699"/>
        <v>0</v>
      </c>
      <c r="AA1243" s="2">
        <f t="shared" si="700"/>
        <v>0</v>
      </c>
      <c r="AB1243" s="12">
        <f t="shared" si="708"/>
        <v>4.6600000000000003E-2</v>
      </c>
      <c r="AC1243" s="17">
        <f t="shared" si="701"/>
        <v>12</v>
      </c>
      <c r="AD1243" s="17">
        <v>252</v>
      </c>
      <c r="AE1243" s="13">
        <f t="shared" si="679"/>
        <v>1.00217125</v>
      </c>
      <c r="AF1243" s="2">
        <f t="shared" si="680"/>
        <v>748.71837373999995</v>
      </c>
      <c r="AG1243" s="2">
        <f t="shared" si="702"/>
        <v>771.77283408000005</v>
      </c>
      <c r="AH1243" s="3">
        <f t="shared" si="703"/>
        <v>0</v>
      </c>
      <c r="AI1243" s="4" t="str">
        <f t="shared" si="681"/>
        <v>A+J=</v>
      </c>
      <c r="AJ1243" s="11">
        <f t="shared" si="709"/>
        <v>42415</v>
      </c>
      <c r="AK1243" s="11"/>
      <c r="AL1243" s="4"/>
      <c r="AQ1243" s="53"/>
      <c r="AR1243" s="53"/>
      <c r="AX1243" s="1"/>
      <c r="AY1243" s="1"/>
      <c r="AZ1243" s="1"/>
      <c r="BA1243" s="1"/>
      <c r="BB1243" s="1"/>
    </row>
    <row r="1244" spans="1:54" x14ac:dyDescent="0.2">
      <c r="A1244" s="158">
        <f t="shared" si="704"/>
        <v>42400</v>
      </c>
      <c r="B1244" s="2">
        <f t="shared" si="687"/>
        <v>356222.70390179375</v>
      </c>
      <c r="C1244" s="2">
        <f t="shared" si="705"/>
        <v>278093.50861935999</v>
      </c>
      <c r="D1244" s="2">
        <f>SUM(Y1244:Y$1441)</f>
        <v>10759.672373699999</v>
      </c>
      <c r="E1244" s="73">
        <f t="shared" si="688"/>
        <v>267333.83624565997</v>
      </c>
      <c r="F1244" s="88">
        <f t="shared" si="683"/>
        <v>4450.45</v>
      </c>
      <c r="G1244" s="3">
        <f>IF(AND(N1244=1,N1243&gt;1),VLOOKUP(A1243,[1]Plan1!$BK$81:$BM$259,3),G1243)</f>
        <v>4493.17</v>
      </c>
      <c r="H1244" s="11">
        <f t="shared" si="684"/>
        <v>42323</v>
      </c>
      <c r="I1244" s="11">
        <f t="shared" si="685"/>
        <v>42353</v>
      </c>
      <c r="J1244" s="12">
        <f t="shared" si="689"/>
        <v>9.5990293116428038E-3</v>
      </c>
      <c r="K1244" s="11">
        <f t="shared" si="706"/>
        <v>42415</v>
      </c>
      <c r="L1244" s="11">
        <f t="shared" si="690"/>
        <v>42415</v>
      </c>
      <c r="M1244" s="1">
        <f t="shared" si="710"/>
        <v>20</v>
      </c>
      <c r="N1244" s="1">
        <f t="shared" si="691"/>
        <v>12</v>
      </c>
      <c r="O1244" s="2">
        <f t="shared" si="692"/>
        <v>1.0057484000000001</v>
      </c>
      <c r="P1244" s="13">
        <f t="shared" si="686"/>
        <v>1.01009997</v>
      </c>
      <c r="Q1244" s="13">
        <f t="shared" si="678"/>
        <v>1.2723930569231887</v>
      </c>
      <c r="R1244" s="2">
        <f t="shared" si="682"/>
        <v>1.27970728</v>
      </c>
      <c r="S1244" s="2">
        <f t="shared" si="707"/>
        <v>1.23998893</v>
      </c>
      <c r="T1244" s="2">
        <f t="shared" si="693"/>
        <v>344832.87219286</v>
      </c>
      <c r="U1244" s="2">
        <f t="shared" si="694"/>
        <v>2582.2022601148228</v>
      </c>
      <c r="V1244" s="2">
        <f t="shared" si="695"/>
        <v>74775.220188238964</v>
      </c>
      <c r="W1244" s="2">
        <f t="shared" si="696"/>
        <v>355450.93106771377</v>
      </c>
      <c r="X1244" s="17">
        <f t="shared" si="697"/>
        <v>0</v>
      </c>
      <c r="Y1244" s="2">
        <f t="shared" si="698"/>
        <v>0</v>
      </c>
      <c r="Z1244" s="72">
        <f t="shared" si="699"/>
        <v>0</v>
      </c>
      <c r="AA1244" s="2">
        <f t="shared" si="700"/>
        <v>0</v>
      </c>
      <c r="AB1244" s="12">
        <f t="shared" si="708"/>
        <v>4.6600000000000003E-2</v>
      </c>
      <c r="AC1244" s="17">
        <f t="shared" si="701"/>
        <v>12</v>
      </c>
      <c r="AD1244" s="17">
        <v>252</v>
      </c>
      <c r="AE1244" s="13">
        <f t="shared" si="679"/>
        <v>1.00217125</v>
      </c>
      <c r="AF1244" s="2">
        <f t="shared" si="680"/>
        <v>748.71837373999995</v>
      </c>
      <c r="AG1244" s="2">
        <f t="shared" si="702"/>
        <v>771.77283408000005</v>
      </c>
      <c r="AH1244" s="3">
        <f t="shared" si="703"/>
        <v>0</v>
      </c>
      <c r="AI1244" s="4" t="str">
        <f t="shared" si="681"/>
        <v>A+J=</v>
      </c>
      <c r="AJ1244" s="11">
        <f t="shared" si="709"/>
        <v>42415</v>
      </c>
      <c r="AK1244" s="11"/>
      <c r="AL1244" s="4"/>
      <c r="AQ1244" s="53"/>
      <c r="AR1244" s="53"/>
      <c r="AX1244" s="1"/>
      <c r="AY1244" s="1"/>
      <c r="AZ1244" s="1"/>
      <c r="BA1244" s="1"/>
      <c r="BB1244" s="1"/>
    </row>
    <row r="1245" spans="1:54" x14ac:dyDescent="0.2">
      <c r="A1245" s="158">
        <f t="shared" si="704"/>
        <v>42401</v>
      </c>
      <c r="B1245" s="2">
        <f t="shared" si="687"/>
        <v>356222.70390179375</v>
      </c>
      <c r="C1245" s="2">
        <f t="shared" si="705"/>
        <v>278093.50861935999</v>
      </c>
      <c r="D1245" s="2">
        <f>SUM(Y1245:Y$1441)</f>
        <v>10759.672373699999</v>
      </c>
      <c r="E1245" s="73">
        <f t="shared" si="688"/>
        <v>267333.83624565997</v>
      </c>
      <c r="F1245" s="88">
        <f t="shared" si="683"/>
        <v>4450.45</v>
      </c>
      <c r="G1245" s="3">
        <f>IF(AND(N1245=1,N1244&gt;1),VLOOKUP(A1244,[1]Plan1!$BK$81:$BM$259,3),G1244)</f>
        <v>4493.17</v>
      </c>
      <c r="H1245" s="11">
        <f t="shared" si="684"/>
        <v>42323</v>
      </c>
      <c r="I1245" s="11">
        <f t="shared" si="685"/>
        <v>42353</v>
      </c>
      <c r="J1245" s="12">
        <f t="shared" si="689"/>
        <v>9.5990293116428038E-3</v>
      </c>
      <c r="K1245" s="11">
        <f t="shared" si="706"/>
        <v>42415</v>
      </c>
      <c r="L1245" s="11">
        <f t="shared" si="690"/>
        <v>42415</v>
      </c>
      <c r="M1245" s="1">
        <f t="shared" si="710"/>
        <v>20</v>
      </c>
      <c r="N1245" s="1">
        <f t="shared" si="691"/>
        <v>12</v>
      </c>
      <c r="O1245" s="2">
        <f t="shared" si="692"/>
        <v>1.0057484000000001</v>
      </c>
      <c r="P1245" s="13">
        <f t="shared" si="686"/>
        <v>1.01009997</v>
      </c>
      <c r="Q1245" s="13">
        <f t="shared" si="678"/>
        <v>1.2723930569231887</v>
      </c>
      <c r="R1245" s="2">
        <f t="shared" si="682"/>
        <v>1.27970728</v>
      </c>
      <c r="S1245" s="2">
        <f t="shared" si="707"/>
        <v>1.23998893</v>
      </c>
      <c r="T1245" s="2">
        <f t="shared" si="693"/>
        <v>344832.87219286</v>
      </c>
      <c r="U1245" s="2">
        <f t="shared" si="694"/>
        <v>2582.2022601148228</v>
      </c>
      <c r="V1245" s="2">
        <f t="shared" si="695"/>
        <v>74775.220188238964</v>
      </c>
      <c r="W1245" s="2">
        <f t="shared" si="696"/>
        <v>355450.93106771377</v>
      </c>
      <c r="X1245" s="17">
        <f t="shared" si="697"/>
        <v>0</v>
      </c>
      <c r="Y1245" s="2">
        <f t="shared" si="698"/>
        <v>0</v>
      </c>
      <c r="Z1245" s="72">
        <f t="shared" si="699"/>
        <v>0</v>
      </c>
      <c r="AA1245" s="2">
        <f t="shared" si="700"/>
        <v>0</v>
      </c>
      <c r="AB1245" s="12">
        <f t="shared" si="708"/>
        <v>4.6600000000000003E-2</v>
      </c>
      <c r="AC1245" s="17">
        <f t="shared" si="701"/>
        <v>12</v>
      </c>
      <c r="AD1245" s="17">
        <v>252</v>
      </c>
      <c r="AE1245" s="13">
        <f t="shared" si="679"/>
        <v>1.00217125</v>
      </c>
      <c r="AF1245" s="2">
        <f t="shared" si="680"/>
        <v>748.71837373999995</v>
      </c>
      <c r="AG1245" s="2">
        <f t="shared" si="702"/>
        <v>771.77283408000005</v>
      </c>
      <c r="AH1245" s="3">
        <f t="shared" si="703"/>
        <v>0</v>
      </c>
      <c r="AI1245" s="4" t="str">
        <f t="shared" si="681"/>
        <v>A+J=</v>
      </c>
      <c r="AJ1245" s="11">
        <f t="shared" si="709"/>
        <v>42415</v>
      </c>
      <c r="AK1245" s="11"/>
      <c r="AL1245" s="4"/>
      <c r="AQ1245" s="53"/>
      <c r="AR1245" s="53"/>
      <c r="AX1245" s="1"/>
      <c r="AY1245" s="1"/>
      <c r="AZ1245" s="1"/>
      <c r="BA1245" s="1"/>
      <c r="BB1245" s="1"/>
    </row>
    <row r="1246" spans="1:54" x14ac:dyDescent="0.2">
      <c r="A1246" s="158">
        <f t="shared" si="704"/>
        <v>42402</v>
      </c>
      <c r="B1246" s="2">
        <f t="shared" si="687"/>
        <v>356450.9315995411</v>
      </c>
      <c r="C1246" s="2">
        <f t="shared" si="705"/>
        <v>278093.50861935999</v>
      </c>
      <c r="D1246" s="2">
        <f>SUM(Y1246:Y$1441)</f>
        <v>10759.672373699999</v>
      </c>
      <c r="E1246" s="73">
        <f t="shared" si="688"/>
        <v>267333.83624565997</v>
      </c>
      <c r="F1246" s="88">
        <f t="shared" si="683"/>
        <v>4450.45</v>
      </c>
      <c r="G1246" s="3">
        <f>IF(AND(N1246=1,N1245&gt;1),VLOOKUP(A1245,[1]Plan1!$BK$81:$BM$259,3),G1245)</f>
        <v>4493.17</v>
      </c>
      <c r="H1246" s="11">
        <f t="shared" si="684"/>
        <v>42323</v>
      </c>
      <c r="I1246" s="11">
        <f t="shared" si="685"/>
        <v>42353</v>
      </c>
      <c r="J1246" s="12">
        <f t="shared" si="689"/>
        <v>9.5990293116428038E-3</v>
      </c>
      <c r="K1246" s="11">
        <f t="shared" si="706"/>
        <v>42415</v>
      </c>
      <c r="L1246" s="11">
        <f t="shared" si="690"/>
        <v>42415</v>
      </c>
      <c r="M1246" s="1">
        <f t="shared" si="710"/>
        <v>20</v>
      </c>
      <c r="N1246" s="1">
        <f t="shared" si="691"/>
        <v>13</v>
      </c>
      <c r="O1246" s="2">
        <f t="shared" si="692"/>
        <v>1.00622893</v>
      </c>
      <c r="P1246" s="13">
        <f t="shared" si="686"/>
        <v>1.01009997</v>
      </c>
      <c r="Q1246" s="13">
        <f t="shared" si="678"/>
        <v>1.2723930569231887</v>
      </c>
      <c r="R1246" s="2">
        <f t="shared" si="682"/>
        <v>1.2803187</v>
      </c>
      <c r="S1246" s="2">
        <f t="shared" si="707"/>
        <v>1.23998893</v>
      </c>
      <c r="T1246" s="2">
        <f t="shared" si="693"/>
        <v>344832.87219286</v>
      </c>
      <c r="U1246" s="2">
        <f t="shared" si="694"/>
        <v>2582.2022601148228</v>
      </c>
      <c r="V1246" s="2">
        <f t="shared" si="695"/>
        <v>74938.673442396292</v>
      </c>
      <c r="W1246" s="2">
        <f t="shared" si="696"/>
        <v>355614.3843218711</v>
      </c>
      <c r="X1246" s="17">
        <f t="shared" si="697"/>
        <v>0</v>
      </c>
      <c r="Y1246" s="2">
        <f t="shared" si="698"/>
        <v>0</v>
      </c>
      <c r="Z1246" s="72">
        <f t="shared" si="699"/>
        <v>0</v>
      </c>
      <c r="AA1246" s="2">
        <f t="shared" si="700"/>
        <v>0</v>
      </c>
      <c r="AB1246" s="12">
        <f t="shared" si="708"/>
        <v>4.6600000000000003E-2</v>
      </c>
      <c r="AC1246" s="17">
        <f t="shared" si="701"/>
        <v>13</v>
      </c>
      <c r="AD1246" s="17">
        <v>252</v>
      </c>
      <c r="AE1246" s="13">
        <f t="shared" si="679"/>
        <v>1.0023523999999999</v>
      </c>
      <c r="AF1246" s="2">
        <f t="shared" si="680"/>
        <v>811.18484853999996</v>
      </c>
      <c r="AG1246" s="2">
        <f t="shared" si="702"/>
        <v>836.54727766999997</v>
      </c>
      <c r="AH1246" s="3">
        <f t="shared" si="703"/>
        <v>0</v>
      </c>
      <c r="AI1246" s="4" t="str">
        <f t="shared" si="681"/>
        <v>A+J=</v>
      </c>
      <c r="AJ1246" s="11">
        <f t="shared" si="709"/>
        <v>42415</v>
      </c>
      <c r="AK1246" s="11"/>
      <c r="AL1246" s="4"/>
      <c r="AQ1246" s="53"/>
      <c r="AR1246" s="53"/>
      <c r="AX1246" s="1"/>
      <c r="AY1246" s="1"/>
      <c r="AZ1246" s="1"/>
      <c r="BA1246" s="1"/>
      <c r="BB1246" s="1"/>
    </row>
    <row r="1247" spans="1:54" x14ac:dyDescent="0.2">
      <c r="A1247" s="158">
        <f t="shared" si="704"/>
        <v>42403</v>
      </c>
      <c r="B1247" s="2">
        <f t="shared" si="687"/>
        <v>356679.30530020257</v>
      </c>
      <c r="C1247" s="2">
        <f t="shared" si="705"/>
        <v>278093.50861935999</v>
      </c>
      <c r="D1247" s="2">
        <f>SUM(Y1247:Y$1441)</f>
        <v>10759.672373699999</v>
      </c>
      <c r="E1247" s="73">
        <f t="shared" si="688"/>
        <v>267333.83624565997</v>
      </c>
      <c r="F1247" s="88">
        <f t="shared" si="683"/>
        <v>4450.45</v>
      </c>
      <c r="G1247" s="3">
        <f>IF(AND(N1247=1,N1246&gt;1),VLOOKUP(A1246,[1]Plan1!$BK$81:$BM$259,3),G1246)</f>
        <v>4493.17</v>
      </c>
      <c r="H1247" s="11">
        <f t="shared" si="684"/>
        <v>42323</v>
      </c>
      <c r="I1247" s="11">
        <f t="shared" si="685"/>
        <v>42353</v>
      </c>
      <c r="J1247" s="12">
        <f t="shared" si="689"/>
        <v>9.5990293116428038E-3</v>
      </c>
      <c r="K1247" s="11">
        <f t="shared" si="706"/>
        <v>42415</v>
      </c>
      <c r="L1247" s="11">
        <f t="shared" si="690"/>
        <v>42415</v>
      </c>
      <c r="M1247" s="1">
        <f t="shared" si="710"/>
        <v>20</v>
      </c>
      <c r="N1247" s="1">
        <f t="shared" si="691"/>
        <v>14</v>
      </c>
      <c r="O1247" s="2">
        <f t="shared" si="692"/>
        <v>1.0067096799999999</v>
      </c>
      <c r="P1247" s="13">
        <f t="shared" si="686"/>
        <v>1.01009997</v>
      </c>
      <c r="Q1247" s="13">
        <f t="shared" ref="Q1247:Q1310" si="711">IF(L1247&gt;L1246,Q1246*P1247,Q1246)</f>
        <v>1.2723930569231887</v>
      </c>
      <c r="R1247" s="2">
        <f t="shared" si="682"/>
        <v>1.2809303999999999</v>
      </c>
      <c r="S1247" s="2">
        <f t="shared" si="707"/>
        <v>1.23998893</v>
      </c>
      <c r="T1247" s="2">
        <f t="shared" si="693"/>
        <v>344832.87219286</v>
      </c>
      <c r="U1247" s="2">
        <f t="shared" si="694"/>
        <v>2582.2022601148228</v>
      </c>
      <c r="V1247" s="2">
        <f t="shared" si="695"/>
        <v>75102.201550027734</v>
      </c>
      <c r="W1247" s="2">
        <f t="shared" si="696"/>
        <v>355777.91242950258</v>
      </c>
      <c r="X1247" s="17">
        <f t="shared" si="697"/>
        <v>0</v>
      </c>
      <c r="Y1247" s="2">
        <f t="shared" si="698"/>
        <v>0</v>
      </c>
      <c r="Z1247" s="72">
        <f t="shared" si="699"/>
        <v>0</v>
      </c>
      <c r="AA1247" s="2">
        <f t="shared" si="700"/>
        <v>0</v>
      </c>
      <c r="AB1247" s="12">
        <f t="shared" si="708"/>
        <v>4.6600000000000003E-2</v>
      </c>
      <c r="AC1247" s="17">
        <f t="shared" si="701"/>
        <v>14</v>
      </c>
      <c r="AD1247" s="17">
        <v>252</v>
      </c>
      <c r="AE1247" s="13">
        <f t="shared" ref="AE1247:AE1310" si="712">ROUND((1+AB1247)^TRUNC((AC1247/AD1247),9),9)</f>
        <v>1.002533583</v>
      </c>
      <c r="AF1247" s="2">
        <f t="shared" si="680"/>
        <v>873.66270282000005</v>
      </c>
      <c r="AG1247" s="2">
        <f t="shared" si="702"/>
        <v>901.3928707</v>
      </c>
      <c r="AH1247" s="3">
        <f t="shared" si="703"/>
        <v>0</v>
      </c>
      <c r="AI1247" s="4" t="str">
        <f t="shared" si="681"/>
        <v>A+J=</v>
      </c>
      <c r="AJ1247" s="11">
        <f t="shared" si="709"/>
        <v>42415</v>
      </c>
      <c r="AK1247" s="11"/>
      <c r="AL1247" s="4"/>
      <c r="AQ1247" s="53"/>
      <c r="AR1247" s="53"/>
      <c r="AX1247" s="1"/>
      <c r="AY1247" s="1"/>
      <c r="AZ1247" s="1"/>
      <c r="BA1247" s="1"/>
      <c r="BB1247" s="1"/>
    </row>
    <row r="1248" spans="1:54" x14ac:dyDescent="0.2">
      <c r="A1248" s="158">
        <f t="shared" si="704"/>
        <v>42404</v>
      </c>
      <c r="B1248" s="2">
        <f t="shared" si="687"/>
        <v>356907.83006589493</v>
      </c>
      <c r="C1248" s="2">
        <f t="shared" si="705"/>
        <v>278093.50861935999</v>
      </c>
      <c r="D1248" s="2">
        <f>SUM(Y1248:Y$1441)</f>
        <v>10759.672373699999</v>
      </c>
      <c r="E1248" s="73">
        <f t="shared" si="688"/>
        <v>267333.83624565997</v>
      </c>
      <c r="F1248" s="88">
        <f t="shared" si="683"/>
        <v>4450.45</v>
      </c>
      <c r="G1248" s="3">
        <f>IF(AND(N1248=1,N1247&gt;1),VLOOKUP(A1247,[1]Plan1!$BK$81:$BM$259,3),G1247)</f>
        <v>4493.17</v>
      </c>
      <c r="H1248" s="11">
        <f t="shared" si="684"/>
        <v>42323</v>
      </c>
      <c r="I1248" s="11">
        <f t="shared" si="685"/>
        <v>42353</v>
      </c>
      <c r="J1248" s="12">
        <f t="shared" si="689"/>
        <v>9.5990293116428038E-3</v>
      </c>
      <c r="K1248" s="11">
        <f t="shared" si="706"/>
        <v>42415</v>
      </c>
      <c r="L1248" s="11">
        <f t="shared" si="690"/>
        <v>42415</v>
      </c>
      <c r="M1248" s="1">
        <f t="shared" si="710"/>
        <v>20</v>
      </c>
      <c r="N1248" s="1">
        <f t="shared" si="691"/>
        <v>15</v>
      </c>
      <c r="O1248" s="2">
        <f t="shared" si="692"/>
        <v>1.00719066</v>
      </c>
      <c r="P1248" s="13">
        <f t="shared" si="686"/>
        <v>1.01009997</v>
      </c>
      <c r="Q1248" s="13">
        <f t="shared" si="711"/>
        <v>1.2723930569231887</v>
      </c>
      <c r="R1248" s="2">
        <f t="shared" si="682"/>
        <v>1.2815424</v>
      </c>
      <c r="S1248" s="2">
        <f t="shared" si="707"/>
        <v>1.23998893</v>
      </c>
      <c r="T1248" s="2">
        <f t="shared" si="693"/>
        <v>344832.87219286</v>
      </c>
      <c r="U1248" s="2">
        <f t="shared" si="694"/>
        <v>2582.2022601148228</v>
      </c>
      <c r="V1248" s="2">
        <f t="shared" si="695"/>
        <v>75265.809857810091</v>
      </c>
      <c r="W1248" s="2">
        <f t="shared" si="696"/>
        <v>355941.52073728491</v>
      </c>
      <c r="X1248" s="17">
        <f t="shared" si="697"/>
        <v>0</v>
      </c>
      <c r="Y1248" s="2">
        <f t="shared" si="698"/>
        <v>0</v>
      </c>
      <c r="Z1248" s="72">
        <f t="shared" si="699"/>
        <v>0</v>
      </c>
      <c r="AA1248" s="2">
        <f t="shared" si="700"/>
        <v>0</v>
      </c>
      <c r="AB1248" s="12">
        <f t="shared" si="708"/>
        <v>4.6600000000000003E-2</v>
      </c>
      <c r="AC1248" s="17">
        <f t="shared" si="701"/>
        <v>15</v>
      </c>
      <c r="AD1248" s="17">
        <v>252</v>
      </c>
      <c r="AE1248" s="13">
        <f t="shared" si="712"/>
        <v>1.002714798</v>
      </c>
      <c r="AF1248" s="2">
        <f t="shared" si="680"/>
        <v>936.15159175999997</v>
      </c>
      <c r="AG1248" s="2">
        <f t="shared" si="702"/>
        <v>966.30932860999997</v>
      </c>
      <c r="AH1248" s="3">
        <f t="shared" si="703"/>
        <v>0</v>
      </c>
      <c r="AI1248" s="4" t="str">
        <f t="shared" si="681"/>
        <v>A+J=</v>
      </c>
      <c r="AJ1248" s="11">
        <f t="shared" si="709"/>
        <v>42415</v>
      </c>
      <c r="AK1248" s="11"/>
      <c r="AL1248" s="4"/>
      <c r="AQ1248" s="53"/>
      <c r="AR1248" s="53"/>
      <c r="AX1248" s="1"/>
      <c r="AY1248" s="1"/>
      <c r="AZ1248" s="1"/>
      <c r="BA1248" s="1"/>
      <c r="BB1248" s="1"/>
    </row>
    <row r="1249" spans="1:54" x14ac:dyDescent="0.2">
      <c r="A1249" s="158">
        <f t="shared" si="704"/>
        <v>42405</v>
      </c>
      <c r="B1249" s="2">
        <f t="shared" si="687"/>
        <v>357136.50666812813</v>
      </c>
      <c r="C1249" s="2">
        <f t="shared" si="705"/>
        <v>278093.50861935999</v>
      </c>
      <c r="D1249" s="2">
        <f>SUM(Y1249:Y$1441)</f>
        <v>10759.672373699999</v>
      </c>
      <c r="E1249" s="73">
        <f t="shared" si="688"/>
        <v>267333.83624565997</v>
      </c>
      <c r="F1249" s="88">
        <f t="shared" si="683"/>
        <v>4450.45</v>
      </c>
      <c r="G1249" s="3">
        <f>IF(AND(N1249=1,N1248&gt;1),VLOOKUP(A1248,[1]Plan1!$BK$81:$BM$259,3),G1248)</f>
        <v>4493.17</v>
      </c>
      <c r="H1249" s="11">
        <f t="shared" si="684"/>
        <v>42323</v>
      </c>
      <c r="I1249" s="11">
        <f t="shared" si="685"/>
        <v>42353</v>
      </c>
      <c r="J1249" s="12">
        <f t="shared" si="689"/>
        <v>9.5990293116428038E-3</v>
      </c>
      <c r="K1249" s="11">
        <f t="shared" si="706"/>
        <v>42415</v>
      </c>
      <c r="L1249" s="11">
        <f t="shared" si="690"/>
        <v>42415</v>
      </c>
      <c r="M1249" s="1">
        <f t="shared" si="710"/>
        <v>20</v>
      </c>
      <c r="N1249" s="1">
        <f t="shared" si="691"/>
        <v>16</v>
      </c>
      <c r="O1249" s="2">
        <f t="shared" si="692"/>
        <v>1.00767188</v>
      </c>
      <c r="P1249" s="13">
        <f t="shared" si="686"/>
        <v>1.01009997</v>
      </c>
      <c r="Q1249" s="13">
        <f t="shared" si="711"/>
        <v>1.2723930569231887</v>
      </c>
      <c r="R1249" s="2">
        <f t="shared" si="682"/>
        <v>1.2821547</v>
      </c>
      <c r="S1249" s="2">
        <f t="shared" si="707"/>
        <v>1.23998893</v>
      </c>
      <c r="T1249" s="2">
        <f t="shared" si="693"/>
        <v>344832.87219286</v>
      </c>
      <c r="U1249" s="2">
        <f t="shared" si="694"/>
        <v>2582.2022601148228</v>
      </c>
      <c r="V1249" s="2">
        <f t="shared" si="695"/>
        <v>75429.498365743304</v>
      </c>
      <c r="W1249" s="2">
        <f t="shared" si="696"/>
        <v>356105.20924521814</v>
      </c>
      <c r="X1249" s="17">
        <f t="shared" si="697"/>
        <v>0</v>
      </c>
      <c r="Y1249" s="2">
        <f t="shared" si="698"/>
        <v>0</v>
      </c>
      <c r="Z1249" s="72">
        <f t="shared" si="699"/>
        <v>0</v>
      </c>
      <c r="AA1249" s="2">
        <f t="shared" si="700"/>
        <v>0</v>
      </c>
      <c r="AB1249" s="12">
        <f t="shared" si="708"/>
        <v>4.6600000000000003E-2</v>
      </c>
      <c r="AC1249" s="17">
        <f t="shared" si="701"/>
        <v>16</v>
      </c>
      <c r="AD1249" s="17">
        <v>252</v>
      </c>
      <c r="AE1249" s="13">
        <f t="shared" si="712"/>
        <v>1.0028960469999999</v>
      </c>
      <c r="AF1249" s="2">
        <f t="shared" ref="AF1249:AF1293" si="713">TRUNC((T1249*(AE1249-1)),8)</f>
        <v>998.65220500999999</v>
      </c>
      <c r="AG1249" s="2">
        <f t="shared" si="702"/>
        <v>1031.29742291</v>
      </c>
      <c r="AH1249" s="3">
        <f t="shared" si="703"/>
        <v>0</v>
      </c>
      <c r="AI1249" s="4" t="str">
        <f t="shared" si="681"/>
        <v>A+J=</v>
      </c>
      <c r="AJ1249" s="11">
        <f t="shared" si="709"/>
        <v>42415</v>
      </c>
      <c r="AK1249" s="11"/>
      <c r="AL1249" s="4"/>
      <c r="AQ1249" s="53"/>
      <c r="AR1249" s="53"/>
      <c r="AX1249" s="1"/>
      <c r="AY1249" s="1"/>
      <c r="AZ1249" s="1"/>
      <c r="BA1249" s="1"/>
      <c r="BB1249" s="1"/>
    </row>
    <row r="1250" spans="1:54" x14ac:dyDescent="0.2">
      <c r="A1250" s="158">
        <f t="shared" si="704"/>
        <v>42406</v>
      </c>
      <c r="B1250" s="2">
        <f t="shared" si="687"/>
        <v>357365.3290915555</v>
      </c>
      <c r="C1250" s="2">
        <f t="shared" si="705"/>
        <v>278093.50861935999</v>
      </c>
      <c r="D1250" s="2">
        <f>SUM(Y1250:Y$1441)</f>
        <v>10759.672373699999</v>
      </c>
      <c r="E1250" s="73">
        <f t="shared" si="688"/>
        <v>267333.83624565997</v>
      </c>
      <c r="F1250" s="88">
        <f t="shared" si="683"/>
        <v>4450.45</v>
      </c>
      <c r="G1250" s="3">
        <f>IF(AND(N1250=1,N1249&gt;1),VLOOKUP(A1249,[1]Plan1!$BK$81:$BM$259,3),G1249)</f>
        <v>4493.17</v>
      </c>
      <c r="H1250" s="11">
        <f t="shared" si="684"/>
        <v>42323</v>
      </c>
      <c r="I1250" s="11">
        <f t="shared" si="685"/>
        <v>42353</v>
      </c>
      <c r="J1250" s="12">
        <f t="shared" si="689"/>
        <v>9.5990293116428038E-3</v>
      </c>
      <c r="K1250" s="11">
        <f t="shared" si="706"/>
        <v>42415</v>
      </c>
      <c r="L1250" s="11">
        <f t="shared" si="690"/>
        <v>42415</v>
      </c>
      <c r="M1250" s="1">
        <f t="shared" si="710"/>
        <v>20</v>
      </c>
      <c r="N1250" s="1">
        <f t="shared" si="691"/>
        <v>17</v>
      </c>
      <c r="O1250" s="2">
        <f t="shared" si="692"/>
        <v>1.0081533199999999</v>
      </c>
      <c r="P1250" s="13">
        <f t="shared" si="686"/>
        <v>1.01009997</v>
      </c>
      <c r="Q1250" s="13">
        <f t="shared" si="711"/>
        <v>1.2723930569231887</v>
      </c>
      <c r="R1250" s="2">
        <f t="shared" si="682"/>
        <v>1.2827672800000001</v>
      </c>
      <c r="S1250" s="2">
        <f t="shared" si="707"/>
        <v>1.23998893</v>
      </c>
      <c r="T1250" s="2">
        <f t="shared" si="693"/>
        <v>344832.87219286</v>
      </c>
      <c r="U1250" s="2">
        <f t="shared" si="694"/>
        <v>2582.2022601148228</v>
      </c>
      <c r="V1250" s="2">
        <f t="shared" si="695"/>
        <v>75593.261727150704</v>
      </c>
      <c r="W1250" s="2">
        <f t="shared" si="696"/>
        <v>356268.97260662552</v>
      </c>
      <c r="X1250" s="17">
        <f t="shared" si="697"/>
        <v>0</v>
      </c>
      <c r="Y1250" s="2">
        <f t="shared" si="698"/>
        <v>0</v>
      </c>
      <c r="Z1250" s="72">
        <f t="shared" si="699"/>
        <v>0</v>
      </c>
      <c r="AA1250" s="2">
        <f t="shared" si="700"/>
        <v>0</v>
      </c>
      <c r="AB1250" s="12">
        <f t="shared" si="708"/>
        <v>4.6600000000000003E-2</v>
      </c>
      <c r="AC1250" s="17">
        <f t="shared" si="701"/>
        <v>17</v>
      </c>
      <c r="AD1250" s="17">
        <v>252</v>
      </c>
      <c r="AE1250" s="13">
        <f t="shared" si="712"/>
        <v>1.003077328</v>
      </c>
      <c r="AF1250" s="2">
        <f t="shared" si="713"/>
        <v>1061.1638529100001</v>
      </c>
      <c r="AG1250" s="2">
        <f t="shared" si="702"/>
        <v>1096.3564849300001</v>
      </c>
      <c r="AH1250" s="3">
        <f t="shared" si="703"/>
        <v>0</v>
      </c>
      <c r="AI1250" s="4" t="str">
        <f t="shared" ref="AI1250:AI1313" si="714">AI1249</f>
        <v>A+J=</v>
      </c>
      <c r="AJ1250" s="11">
        <f t="shared" si="709"/>
        <v>42415</v>
      </c>
      <c r="AK1250" s="11"/>
      <c r="AL1250" s="4"/>
      <c r="AQ1250" s="53"/>
      <c r="AR1250" s="53"/>
      <c r="AX1250" s="1"/>
      <c r="AY1250" s="1"/>
      <c r="AZ1250" s="1"/>
      <c r="BA1250" s="1"/>
      <c r="BB1250" s="1"/>
    </row>
    <row r="1251" spans="1:54" x14ac:dyDescent="0.2">
      <c r="A1251" s="158">
        <f t="shared" si="704"/>
        <v>42407</v>
      </c>
      <c r="B1251" s="2">
        <f t="shared" si="687"/>
        <v>357365.3290915555</v>
      </c>
      <c r="C1251" s="2">
        <f t="shared" si="705"/>
        <v>278093.50861935999</v>
      </c>
      <c r="D1251" s="2">
        <f>SUM(Y1251:Y$1441)</f>
        <v>10759.672373699999</v>
      </c>
      <c r="E1251" s="73">
        <f t="shared" si="688"/>
        <v>267333.83624565997</v>
      </c>
      <c r="F1251" s="88">
        <f t="shared" si="683"/>
        <v>4450.45</v>
      </c>
      <c r="G1251" s="3">
        <f>IF(AND(N1251=1,N1250&gt;1),VLOOKUP(A1250,[1]Plan1!$BK$81:$BM$259,3),G1250)</f>
        <v>4493.17</v>
      </c>
      <c r="H1251" s="11">
        <f t="shared" si="684"/>
        <v>42323</v>
      </c>
      <c r="I1251" s="11">
        <f t="shared" si="685"/>
        <v>42353</v>
      </c>
      <c r="J1251" s="12">
        <f t="shared" si="689"/>
        <v>9.5990293116428038E-3</v>
      </c>
      <c r="K1251" s="11">
        <f t="shared" si="706"/>
        <v>42415</v>
      </c>
      <c r="L1251" s="11">
        <f t="shared" si="690"/>
        <v>42415</v>
      </c>
      <c r="M1251" s="1">
        <f t="shared" si="710"/>
        <v>20</v>
      </c>
      <c r="N1251" s="1">
        <f t="shared" si="691"/>
        <v>17</v>
      </c>
      <c r="O1251" s="2">
        <f t="shared" si="692"/>
        <v>1.0081533199999999</v>
      </c>
      <c r="P1251" s="13">
        <f t="shared" si="686"/>
        <v>1.01009997</v>
      </c>
      <c r="Q1251" s="13">
        <f t="shared" si="711"/>
        <v>1.2723930569231887</v>
      </c>
      <c r="R1251" s="2">
        <f t="shared" si="682"/>
        <v>1.2827672800000001</v>
      </c>
      <c r="S1251" s="2">
        <f t="shared" si="707"/>
        <v>1.23998893</v>
      </c>
      <c r="T1251" s="2">
        <f t="shared" si="693"/>
        <v>344832.87219286</v>
      </c>
      <c r="U1251" s="2">
        <f t="shared" si="694"/>
        <v>2582.2022601148228</v>
      </c>
      <c r="V1251" s="2">
        <f t="shared" si="695"/>
        <v>75593.261727150704</v>
      </c>
      <c r="W1251" s="2">
        <f t="shared" si="696"/>
        <v>356268.97260662552</v>
      </c>
      <c r="X1251" s="17">
        <f t="shared" si="697"/>
        <v>0</v>
      </c>
      <c r="Y1251" s="2">
        <f t="shared" si="698"/>
        <v>0</v>
      </c>
      <c r="Z1251" s="72">
        <f t="shared" si="699"/>
        <v>0</v>
      </c>
      <c r="AA1251" s="2">
        <f t="shared" si="700"/>
        <v>0</v>
      </c>
      <c r="AB1251" s="12">
        <f t="shared" si="708"/>
        <v>4.6600000000000003E-2</v>
      </c>
      <c r="AC1251" s="17">
        <f t="shared" si="701"/>
        <v>17</v>
      </c>
      <c r="AD1251" s="17">
        <v>252</v>
      </c>
      <c r="AE1251" s="13">
        <f t="shared" si="712"/>
        <v>1.003077328</v>
      </c>
      <c r="AF1251" s="2">
        <f t="shared" si="713"/>
        <v>1061.1638529100001</v>
      </c>
      <c r="AG1251" s="2">
        <f t="shared" si="702"/>
        <v>1096.3564849300001</v>
      </c>
      <c r="AH1251" s="3">
        <f t="shared" si="703"/>
        <v>0</v>
      </c>
      <c r="AI1251" s="4" t="str">
        <f t="shared" si="714"/>
        <v>A+J=</v>
      </c>
      <c r="AJ1251" s="11">
        <f t="shared" si="709"/>
        <v>42415</v>
      </c>
      <c r="AK1251" s="11"/>
      <c r="AL1251" s="4"/>
      <c r="AQ1251" s="53"/>
      <c r="AR1251" s="53"/>
      <c r="AX1251" s="1"/>
      <c r="AY1251" s="1"/>
      <c r="AZ1251" s="1"/>
      <c r="BA1251" s="1"/>
      <c r="BB1251" s="1"/>
    </row>
    <row r="1252" spans="1:54" x14ac:dyDescent="0.2">
      <c r="A1252" s="158">
        <f t="shared" si="704"/>
        <v>42408</v>
      </c>
      <c r="B1252" s="2">
        <f t="shared" si="687"/>
        <v>357365.3290915555</v>
      </c>
      <c r="C1252" s="2">
        <f t="shared" si="705"/>
        <v>278093.50861935999</v>
      </c>
      <c r="D1252" s="2">
        <f>SUM(Y1252:Y$1441)</f>
        <v>10759.672373699999</v>
      </c>
      <c r="E1252" s="73">
        <f t="shared" si="688"/>
        <v>267333.83624565997</v>
      </c>
      <c r="F1252" s="88">
        <f t="shared" si="683"/>
        <v>4450.45</v>
      </c>
      <c r="G1252" s="3">
        <f>IF(AND(N1252=1,N1251&gt;1),VLOOKUP(A1251,[1]Plan1!$BK$81:$BM$259,3),G1251)</f>
        <v>4493.17</v>
      </c>
      <c r="H1252" s="11">
        <f t="shared" si="684"/>
        <v>42323</v>
      </c>
      <c r="I1252" s="11">
        <f t="shared" si="685"/>
        <v>42353</v>
      </c>
      <c r="J1252" s="12">
        <f t="shared" si="689"/>
        <v>9.5990293116428038E-3</v>
      </c>
      <c r="K1252" s="11">
        <f t="shared" si="706"/>
        <v>42415</v>
      </c>
      <c r="L1252" s="11">
        <f t="shared" si="690"/>
        <v>42415</v>
      </c>
      <c r="M1252" s="1">
        <f t="shared" si="710"/>
        <v>20</v>
      </c>
      <c r="N1252" s="1">
        <f t="shared" si="691"/>
        <v>17</v>
      </c>
      <c r="O1252" s="2">
        <f t="shared" si="692"/>
        <v>1.0081533199999999</v>
      </c>
      <c r="P1252" s="13">
        <f t="shared" si="686"/>
        <v>1.01009997</v>
      </c>
      <c r="Q1252" s="13">
        <f t="shared" si="711"/>
        <v>1.2723930569231887</v>
      </c>
      <c r="R1252" s="2">
        <f t="shared" si="682"/>
        <v>1.2827672800000001</v>
      </c>
      <c r="S1252" s="2">
        <f t="shared" si="707"/>
        <v>1.23998893</v>
      </c>
      <c r="T1252" s="2">
        <f t="shared" si="693"/>
        <v>344832.87219286</v>
      </c>
      <c r="U1252" s="2">
        <f t="shared" si="694"/>
        <v>2582.2022601148228</v>
      </c>
      <c r="V1252" s="2">
        <f t="shared" si="695"/>
        <v>75593.261727150704</v>
      </c>
      <c r="W1252" s="2">
        <f t="shared" si="696"/>
        <v>356268.97260662552</v>
      </c>
      <c r="X1252" s="17">
        <f t="shared" si="697"/>
        <v>0</v>
      </c>
      <c r="Y1252" s="2">
        <f t="shared" si="698"/>
        <v>0</v>
      </c>
      <c r="Z1252" s="72">
        <f t="shared" si="699"/>
        <v>0</v>
      </c>
      <c r="AA1252" s="2">
        <f t="shared" si="700"/>
        <v>0</v>
      </c>
      <c r="AB1252" s="12">
        <f t="shared" si="708"/>
        <v>4.6600000000000003E-2</v>
      </c>
      <c r="AC1252" s="17">
        <f t="shared" si="701"/>
        <v>17</v>
      </c>
      <c r="AD1252" s="17">
        <v>252</v>
      </c>
      <c r="AE1252" s="13">
        <f t="shared" si="712"/>
        <v>1.003077328</v>
      </c>
      <c r="AF1252" s="2">
        <f t="shared" si="713"/>
        <v>1061.1638529100001</v>
      </c>
      <c r="AG1252" s="2">
        <f t="shared" si="702"/>
        <v>1096.3564849300001</v>
      </c>
      <c r="AH1252" s="3">
        <f t="shared" si="703"/>
        <v>0</v>
      </c>
      <c r="AI1252" s="4" t="str">
        <f t="shared" si="714"/>
        <v>A+J=</v>
      </c>
      <c r="AJ1252" s="11">
        <f t="shared" si="709"/>
        <v>42415</v>
      </c>
      <c r="AK1252" s="11"/>
      <c r="AL1252" s="4"/>
      <c r="AQ1252" s="53"/>
      <c r="AR1252" s="53"/>
      <c r="AX1252" s="1"/>
      <c r="AY1252" s="1"/>
      <c r="AZ1252" s="1"/>
      <c r="BA1252" s="1"/>
      <c r="BB1252" s="1"/>
    </row>
    <row r="1253" spans="1:54" x14ac:dyDescent="0.2">
      <c r="A1253" s="158">
        <f t="shared" si="704"/>
        <v>42409</v>
      </c>
      <c r="B1253" s="2">
        <f t="shared" si="687"/>
        <v>357365.3290915555</v>
      </c>
      <c r="C1253" s="2">
        <f t="shared" si="705"/>
        <v>278093.50861935999</v>
      </c>
      <c r="D1253" s="2">
        <f>SUM(Y1253:Y$1441)</f>
        <v>10759.672373699999</v>
      </c>
      <c r="E1253" s="73">
        <f t="shared" si="688"/>
        <v>267333.83624565997</v>
      </c>
      <c r="F1253" s="88">
        <f t="shared" si="683"/>
        <v>4450.45</v>
      </c>
      <c r="G1253" s="3">
        <f>IF(AND(N1253=1,N1252&gt;1),VLOOKUP(A1252,[1]Plan1!$BK$81:$BM$259,3),G1252)</f>
        <v>4493.17</v>
      </c>
      <c r="H1253" s="11">
        <f t="shared" si="684"/>
        <v>42323</v>
      </c>
      <c r="I1253" s="11">
        <f t="shared" si="685"/>
        <v>42353</v>
      </c>
      <c r="J1253" s="12">
        <f t="shared" si="689"/>
        <v>9.5990293116428038E-3</v>
      </c>
      <c r="K1253" s="11">
        <f t="shared" si="706"/>
        <v>42415</v>
      </c>
      <c r="L1253" s="11">
        <f t="shared" si="690"/>
        <v>42415</v>
      </c>
      <c r="M1253" s="1">
        <f t="shared" si="710"/>
        <v>20</v>
      </c>
      <c r="N1253" s="1">
        <f t="shared" si="691"/>
        <v>17</v>
      </c>
      <c r="O1253" s="2">
        <f t="shared" si="692"/>
        <v>1.0081533199999999</v>
      </c>
      <c r="P1253" s="13">
        <f t="shared" si="686"/>
        <v>1.01009997</v>
      </c>
      <c r="Q1253" s="13">
        <f t="shared" si="711"/>
        <v>1.2723930569231887</v>
      </c>
      <c r="R1253" s="2">
        <f t="shared" si="682"/>
        <v>1.2827672800000001</v>
      </c>
      <c r="S1253" s="2">
        <f t="shared" si="707"/>
        <v>1.23998893</v>
      </c>
      <c r="T1253" s="2">
        <f t="shared" si="693"/>
        <v>344832.87219286</v>
      </c>
      <c r="U1253" s="2">
        <f t="shared" si="694"/>
        <v>2582.2022601148228</v>
      </c>
      <c r="V1253" s="2">
        <f t="shared" si="695"/>
        <v>75593.261727150704</v>
      </c>
      <c r="W1253" s="2">
        <f t="shared" si="696"/>
        <v>356268.97260662552</v>
      </c>
      <c r="X1253" s="17">
        <f t="shared" si="697"/>
        <v>0</v>
      </c>
      <c r="Y1253" s="2">
        <f t="shared" si="698"/>
        <v>0</v>
      </c>
      <c r="Z1253" s="72">
        <f t="shared" si="699"/>
        <v>0</v>
      </c>
      <c r="AA1253" s="2">
        <f t="shared" si="700"/>
        <v>0</v>
      </c>
      <c r="AB1253" s="12">
        <f t="shared" si="708"/>
        <v>4.6600000000000003E-2</v>
      </c>
      <c r="AC1253" s="17">
        <f t="shared" si="701"/>
        <v>17</v>
      </c>
      <c r="AD1253" s="17">
        <v>252</v>
      </c>
      <c r="AE1253" s="13">
        <f t="shared" si="712"/>
        <v>1.003077328</v>
      </c>
      <c r="AF1253" s="2">
        <f t="shared" si="713"/>
        <v>1061.1638529100001</v>
      </c>
      <c r="AG1253" s="2">
        <f t="shared" si="702"/>
        <v>1096.3564849300001</v>
      </c>
      <c r="AH1253" s="3">
        <f t="shared" si="703"/>
        <v>0</v>
      </c>
      <c r="AI1253" s="4" t="str">
        <f t="shared" si="714"/>
        <v>A+J=</v>
      </c>
      <c r="AJ1253" s="11">
        <f t="shared" si="709"/>
        <v>42415</v>
      </c>
      <c r="AK1253" s="11"/>
      <c r="AL1253" s="4"/>
      <c r="AQ1253" s="53"/>
      <c r="AR1253" s="53"/>
      <c r="AX1253" s="1"/>
      <c r="AY1253" s="1"/>
      <c r="AZ1253" s="1"/>
      <c r="BA1253" s="1"/>
      <c r="BB1253" s="1"/>
    </row>
    <row r="1254" spans="1:54" x14ac:dyDescent="0.2">
      <c r="A1254" s="158">
        <f t="shared" si="704"/>
        <v>42410</v>
      </c>
      <c r="B1254" s="2">
        <f t="shared" si="687"/>
        <v>357365.3290915555</v>
      </c>
      <c r="C1254" s="2">
        <f t="shared" si="705"/>
        <v>278093.50861935999</v>
      </c>
      <c r="D1254" s="2">
        <f>SUM(Y1254:Y$1441)</f>
        <v>10759.672373699999</v>
      </c>
      <c r="E1254" s="73">
        <f t="shared" si="688"/>
        <v>267333.83624565997</v>
      </c>
      <c r="F1254" s="88">
        <f t="shared" si="683"/>
        <v>4450.45</v>
      </c>
      <c r="G1254" s="3">
        <f>IF(AND(N1254=1,N1253&gt;1),VLOOKUP(A1253,[1]Plan1!$BK$81:$BM$259,3),G1253)</f>
        <v>4493.17</v>
      </c>
      <c r="H1254" s="11">
        <f t="shared" si="684"/>
        <v>42323</v>
      </c>
      <c r="I1254" s="11">
        <f t="shared" si="685"/>
        <v>42353</v>
      </c>
      <c r="J1254" s="12">
        <f t="shared" si="689"/>
        <v>9.5990293116428038E-3</v>
      </c>
      <c r="K1254" s="11">
        <f t="shared" si="706"/>
        <v>42415</v>
      </c>
      <c r="L1254" s="11">
        <f t="shared" si="690"/>
        <v>42415</v>
      </c>
      <c r="M1254" s="1">
        <f t="shared" si="710"/>
        <v>20</v>
      </c>
      <c r="N1254" s="1">
        <f t="shared" si="691"/>
        <v>17</v>
      </c>
      <c r="O1254" s="2">
        <f t="shared" si="692"/>
        <v>1.0081533199999999</v>
      </c>
      <c r="P1254" s="13">
        <f t="shared" si="686"/>
        <v>1.01009997</v>
      </c>
      <c r="Q1254" s="13">
        <f t="shared" si="711"/>
        <v>1.2723930569231887</v>
      </c>
      <c r="R1254" s="2">
        <f t="shared" si="682"/>
        <v>1.2827672800000001</v>
      </c>
      <c r="S1254" s="2">
        <f t="shared" si="707"/>
        <v>1.23998893</v>
      </c>
      <c r="T1254" s="2">
        <f t="shared" si="693"/>
        <v>344832.87219286</v>
      </c>
      <c r="U1254" s="2">
        <f t="shared" si="694"/>
        <v>2582.2022601148228</v>
      </c>
      <c r="V1254" s="2">
        <f t="shared" si="695"/>
        <v>75593.261727150704</v>
      </c>
      <c r="W1254" s="2">
        <f t="shared" si="696"/>
        <v>356268.97260662552</v>
      </c>
      <c r="X1254" s="17">
        <f t="shared" si="697"/>
        <v>0</v>
      </c>
      <c r="Y1254" s="2">
        <f t="shared" si="698"/>
        <v>0</v>
      </c>
      <c r="Z1254" s="72">
        <f t="shared" si="699"/>
        <v>0</v>
      </c>
      <c r="AA1254" s="2">
        <f t="shared" si="700"/>
        <v>0</v>
      </c>
      <c r="AB1254" s="12">
        <f t="shared" si="708"/>
        <v>4.6600000000000003E-2</v>
      </c>
      <c r="AC1254" s="17">
        <f t="shared" si="701"/>
        <v>17</v>
      </c>
      <c r="AD1254" s="17">
        <v>252</v>
      </c>
      <c r="AE1254" s="13">
        <f t="shared" si="712"/>
        <v>1.003077328</v>
      </c>
      <c r="AF1254" s="2">
        <f t="shared" si="713"/>
        <v>1061.1638529100001</v>
      </c>
      <c r="AG1254" s="2">
        <f t="shared" si="702"/>
        <v>1096.3564849300001</v>
      </c>
      <c r="AH1254" s="3">
        <f t="shared" si="703"/>
        <v>0</v>
      </c>
      <c r="AI1254" s="4" t="str">
        <f t="shared" si="714"/>
        <v>A+J=</v>
      </c>
      <c r="AJ1254" s="11">
        <f t="shared" si="709"/>
        <v>42415</v>
      </c>
      <c r="AK1254" s="11"/>
      <c r="AL1254" s="4"/>
      <c r="AQ1254" s="53"/>
      <c r="AR1254" s="53"/>
      <c r="AX1254" s="1"/>
      <c r="AY1254" s="1"/>
      <c r="AZ1254" s="1"/>
      <c r="BA1254" s="1"/>
      <c r="BB1254" s="1"/>
    </row>
    <row r="1255" spans="1:54" x14ac:dyDescent="0.2">
      <c r="A1255" s="158">
        <f t="shared" si="704"/>
        <v>42411</v>
      </c>
      <c r="B1255" s="2">
        <f t="shared" si="687"/>
        <v>357594.30043107533</v>
      </c>
      <c r="C1255" s="2">
        <f t="shared" si="705"/>
        <v>278093.50861935999</v>
      </c>
      <c r="D1255" s="2">
        <f>SUM(Y1255:Y$1441)</f>
        <v>10759.672373699999</v>
      </c>
      <c r="E1255" s="73">
        <f t="shared" si="688"/>
        <v>267333.83624565997</v>
      </c>
      <c r="F1255" s="88">
        <f t="shared" si="683"/>
        <v>4450.45</v>
      </c>
      <c r="G1255" s="3">
        <f>IF(AND(N1255=1,N1254&gt;1),VLOOKUP(A1254,[1]Plan1!$BK$81:$BM$259,3),G1254)</f>
        <v>4493.17</v>
      </c>
      <c r="H1255" s="11">
        <f t="shared" si="684"/>
        <v>42323</v>
      </c>
      <c r="I1255" s="11">
        <f t="shared" si="685"/>
        <v>42353</v>
      </c>
      <c r="J1255" s="12">
        <f t="shared" si="689"/>
        <v>9.5990293116428038E-3</v>
      </c>
      <c r="K1255" s="11">
        <f t="shared" si="706"/>
        <v>42415</v>
      </c>
      <c r="L1255" s="11">
        <f t="shared" si="690"/>
        <v>42415</v>
      </c>
      <c r="M1255" s="1">
        <f t="shared" si="710"/>
        <v>20</v>
      </c>
      <c r="N1255" s="1">
        <f t="shared" si="691"/>
        <v>18</v>
      </c>
      <c r="O1255" s="2">
        <f t="shared" si="692"/>
        <v>1.00863499</v>
      </c>
      <c r="P1255" s="13">
        <f t="shared" si="686"/>
        <v>1.01009997</v>
      </c>
      <c r="Q1255" s="13">
        <f t="shared" si="711"/>
        <v>1.2723930569231887</v>
      </c>
      <c r="R1255" s="2">
        <f t="shared" si="682"/>
        <v>1.2833801499999999</v>
      </c>
      <c r="S1255" s="2">
        <f t="shared" si="707"/>
        <v>1.23998893</v>
      </c>
      <c r="T1255" s="2">
        <f t="shared" si="693"/>
        <v>344832.87219286</v>
      </c>
      <c r="U1255" s="2">
        <f t="shared" si="694"/>
        <v>2582.2022601148228</v>
      </c>
      <c r="V1255" s="2">
        <f t="shared" si="695"/>
        <v>75757.102615370546</v>
      </c>
      <c r="W1255" s="2">
        <f t="shared" si="696"/>
        <v>356432.81349484535</v>
      </c>
      <c r="X1255" s="17">
        <f t="shared" si="697"/>
        <v>0</v>
      </c>
      <c r="Y1255" s="2">
        <f t="shared" si="698"/>
        <v>0</v>
      </c>
      <c r="Z1255" s="72">
        <f t="shared" si="699"/>
        <v>0</v>
      </c>
      <c r="AA1255" s="2">
        <f t="shared" si="700"/>
        <v>0</v>
      </c>
      <c r="AB1255" s="12">
        <f t="shared" si="708"/>
        <v>4.6600000000000003E-2</v>
      </c>
      <c r="AC1255" s="17">
        <f t="shared" si="701"/>
        <v>18</v>
      </c>
      <c r="AD1255" s="17">
        <v>252</v>
      </c>
      <c r="AE1255" s="13">
        <f t="shared" si="712"/>
        <v>1.003258642</v>
      </c>
      <c r="AF1255" s="2">
        <f t="shared" si="713"/>
        <v>1123.6868803</v>
      </c>
      <c r="AG1255" s="2">
        <f t="shared" si="702"/>
        <v>1161.4869362300001</v>
      </c>
      <c r="AH1255" s="3">
        <f t="shared" si="703"/>
        <v>0</v>
      </c>
      <c r="AI1255" s="4" t="str">
        <f t="shared" si="714"/>
        <v>A+J=</v>
      </c>
      <c r="AJ1255" s="11">
        <f t="shared" si="709"/>
        <v>42415</v>
      </c>
      <c r="AK1255" s="11"/>
      <c r="AL1255" s="4"/>
      <c r="AQ1255" s="53"/>
      <c r="AR1255" s="53"/>
      <c r="AX1255" s="1"/>
      <c r="AY1255" s="1"/>
      <c r="AZ1255" s="1"/>
      <c r="BA1255" s="1"/>
      <c r="BB1255" s="1"/>
    </row>
    <row r="1256" spans="1:54" x14ac:dyDescent="0.2">
      <c r="A1256" s="158">
        <f t="shared" si="704"/>
        <v>42412</v>
      </c>
      <c r="B1256" s="2">
        <f t="shared" si="687"/>
        <v>357823.42307101615</v>
      </c>
      <c r="C1256" s="2">
        <f t="shared" si="705"/>
        <v>278093.50861935999</v>
      </c>
      <c r="D1256" s="2">
        <f>SUM(Y1256:Y$1441)</f>
        <v>10759.672373699999</v>
      </c>
      <c r="E1256" s="73">
        <f t="shared" si="688"/>
        <v>267333.83624565997</v>
      </c>
      <c r="F1256" s="88">
        <f t="shared" si="683"/>
        <v>4450.45</v>
      </c>
      <c r="G1256" s="3">
        <f>IF(AND(N1256=1,N1255&gt;1),VLOOKUP(A1255,[1]Plan1!$BK$81:$BM$259,3),G1255)</f>
        <v>4493.17</v>
      </c>
      <c r="H1256" s="11">
        <f t="shared" si="684"/>
        <v>42323</v>
      </c>
      <c r="I1256" s="11">
        <f t="shared" si="685"/>
        <v>42353</v>
      </c>
      <c r="J1256" s="12">
        <f t="shared" si="689"/>
        <v>9.5990293116428038E-3</v>
      </c>
      <c r="K1256" s="11">
        <f t="shared" si="706"/>
        <v>42415</v>
      </c>
      <c r="L1256" s="11">
        <f t="shared" si="690"/>
        <v>42415</v>
      </c>
      <c r="M1256" s="1">
        <f t="shared" si="710"/>
        <v>20</v>
      </c>
      <c r="N1256" s="1">
        <f t="shared" si="691"/>
        <v>19</v>
      </c>
      <c r="O1256" s="2">
        <f t="shared" si="692"/>
        <v>1.00911689</v>
      </c>
      <c r="P1256" s="13">
        <f t="shared" si="686"/>
        <v>1.01009997</v>
      </c>
      <c r="Q1256" s="13">
        <f t="shared" si="711"/>
        <v>1.2723930569231887</v>
      </c>
      <c r="R1256" s="2">
        <f t="shared" si="682"/>
        <v>1.28399332</v>
      </c>
      <c r="S1256" s="2">
        <f t="shared" si="707"/>
        <v>1.23998893</v>
      </c>
      <c r="T1256" s="2">
        <f t="shared" si="693"/>
        <v>344832.87219286</v>
      </c>
      <c r="U1256" s="2">
        <f t="shared" si="694"/>
        <v>2582.2022601148228</v>
      </c>
      <c r="V1256" s="2">
        <f t="shared" si="695"/>
        <v>75921.023703741303</v>
      </c>
      <c r="W1256" s="2">
        <f t="shared" si="696"/>
        <v>356596.73458321614</v>
      </c>
      <c r="X1256" s="17">
        <f t="shared" si="697"/>
        <v>0</v>
      </c>
      <c r="Y1256" s="2">
        <f t="shared" si="698"/>
        <v>0</v>
      </c>
      <c r="Z1256" s="72">
        <f t="shared" si="699"/>
        <v>0</v>
      </c>
      <c r="AA1256" s="2">
        <f t="shared" si="700"/>
        <v>0</v>
      </c>
      <c r="AB1256" s="12">
        <f t="shared" si="708"/>
        <v>4.6600000000000003E-2</v>
      </c>
      <c r="AC1256" s="17">
        <f t="shared" si="701"/>
        <v>19</v>
      </c>
      <c r="AD1256" s="17">
        <v>252</v>
      </c>
      <c r="AE1256" s="13">
        <f t="shared" si="712"/>
        <v>1.003439988</v>
      </c>
      <c r="AF1256" s="2">
        <f t="shared" si="713"/>
        <v>1186.22094234</v>
      </c>
      <c r="AG1256" s="2">
        <f t="shared" si="702"/>
        <v>1226.6884878000001</v>
      </c>
      <c r="AH1256" s="3">
        <f t="shared" si="703"/>
        <v>0</v>
      </c>
      <c r="AI1256" s="4" t="str">
        <f t="shared" si="714"/>
        <v>A+J=</v>
      </c>
      <c r="AJ1256" s="11">
        <f t="shared" si="709"/>
        <v>42415</v>
      </c>
      <c r="AK1256" s="11"/>
      <c r="AL1256" s="4"/>
      <c r="AQ1256" s="53"/>
      <c r="AR1256" s="53"/>
      <c r="AX1256" s="1"/>
      <c r="AY1256" s="1"/>
      <c r="AZ1256" s="1"/>
      <c r="BA1256" s="1"/>
      <c r="BB1256" s="1"/>
    </row>
    <row r="1257" spans="1:54" x14ac:dyDescent="0.2">
      <c r="A1257" s="158">
        <f t="shared" si="704"/>
        <v>42413</v>
      </c>
      <c r="B1257" s="2">
        <f t="shared" si="687"/>
        <v>358052.69510125945</v>
      </c>
      <c r="C1257" s="2">
        <f t="shared" si="705"/>
        <v>278093.50861935999</v>
      </c>
      <c r="D1257" s="2">
        <f>SUM(Y1257:Y$1441)</f>
        <v>10759.672373699999</v>
      </c>
      <c r="E1257" s="73">
        <f t="shared" si="688"/>
        <v>267333.83624565997</v>
      </c>
      <c r="F1257" s="88">
        <f t="shared" si="683"/>
        <v>4450.45</v>
      </c>
      <c r="G1257" s="3">
        <f>IF(AND(N1257=1,N1256&gt;1),VLOOKUP(A1256,[1]Plan1!$BK$81:$BM$259,3),G1256)</f>
        <v>4493.17</v>
      </c>
      <c r="H1257" s="11">
        <f t="shared" si="684"/>
        <v>42323</v>
      </c>
      <c r="I1257" s="11">
        <f t="shared" si="685"/>
        <v>42353</v>
      </c>
      <c r="J1257" s="12">
        <f t="shared" si="689"/>
        <v>9.5990293116428038E-3</v>
      </c>
      <c r="K1257" s="11">
        <f t="shared" si="706"/>
        <v>42415</v>
      </c>
      <c r="L1257" s="11">
        <f t="shared" si="690"/>
        <v>42415</v>
      </c>
      <c r="M1257" s="1">
        <f t="shared" si="710"/>
        <v>20</v>
      </c>
      <c r="N1257" s="1">
        <f t="shared" si="691"/>
        <v>20</v>
      </c>
      <c r="O1257" s="2">
        <f t="shared" si="692"/>
        <v>1.00959902</v>
      </c>
      <c r="P1257" s="13">
        <f t="shared" si="686"/>
        <v>1.01009997</v>
      </c>
      <c r="Q1257" s="13">
        <f t="shared" si="711"/>
        <v>1.2723930569231887</v>
      </c>
      <c r="R1257" s="2">
        <f t="shared" ref="R1257:R1320" si="715">TRUNC(TRUNC((O1257*Q1257),15),8)</f>
        <v>1.2846067800000001</v>
      </c>
      <c r="S1257" s="2">
        <f t="shared" si="707"/>
        <v>1.23998893</v>
      </c>
      <c r="T1257" s="2">
        <f t="shared" si="693"/>
        <v>344832.87219286</v>
      </c>
      <c r="U1257" s="2">
        <f t="shared" si="694"/>
        <v>2582.2022601148228</v>
      </c>
      <c r="V1257" s="2">
        <f t="shared" si="695"/>
        <v>76085.022318924588</v>
      </c>
      <c r="W1257" s="2">
        <f t="shared" si="696"/>
        <v>356760.73319839942</v>
      </c>
      <c r="X1257" s="17">
        <f t="shared" si="697"/>
        <v>0</v>
      </c>
      <c r="Y1257" s="2">
        <f t="shared" si="698"/>
        <v>0</v>
      </c>
      <c r="Z1257" s="72">
        <f t="shared" si="699"/>
        <v>0</v>
      </c>
      <c r="AA1257" s="2">
        <f t="shared" si="700"/>
        <v>0</v>
      </c>
      <c r="AB1257" s="12">
        <f t="shared" si="708"/>
        <v>4.6600000000000003E-2</v>
      </c>
      <c r="AC1257" s="17">
        <f t="shared" si="701"/>
        <v>20</v>
      </c>
      <c r="AD1257" s="17">
        <v>252</v>
      </c>
      <c r="AE1257" s="13">
        <f t="shared" si="712"/>
        <v>1.0036213679999999</v>
      </c>
      <c r="AF1257" s="2">
        <f t="shared" si="713"/>
        <v>1248.7667286999999</v>
      </c>
      <c r="AG1257" s="2">
        <f t="shared" si="702"/>
        <v>1291.96190286</v>
      </c>
      <c r="AH1257" s="3">
        <f t="shared" si="703"/>
        <v>0</v>
      </c>
      <c r="AI1257" s="4" t="str">
        <f t="shared" si="714"/>
        <v>A+J=</v>
      </c>
      <c r="AJ1257" s="11">
        <f t="shared" si="709"/>
        <v>42415</v>
      </c>
      <c r="AK1257" s="11"/>
      <c r="AL1257" s="4"/>
      <c r="AQ1257" s="53"/>
      <c r="AR1257" s="53"/>
      <c r="AX1257" s="1"/>
      <c r="AY1257" s="1"/>
      <c r="AZ1257" s="1"/>
      <c r="BA1257" s="1"/>
      <c r="BB1257" s="1"/>
    </row>
    <row r="1258" spans="1:54" x14ac:dyDescent="0.2">
      <c r="A1258" s="158">
        <f t="shared" si="704"/>
        <v>42414</v>
      </c>
      <c r="B1258" s="2">
        <f t="shared" si="687"/>
        <v>358052.69510125945</v>
      </c>
      <c r="C1258" s="2">
        <f t="shared" si="705"/>
        <v>278093.50861935999</v>
      </c>
      <c r="D1258" s="2">
        <f>SUM(Y1258:Y$1441)</f>
        <v>10759.672373699999</v>
      </c>
      <c r="E1258" s="73">
        <f t="shared" si="688"/>
        <v>267333.83624565997</v>
      </c>
      <c r="F1258" s="88">
        <f t="shared" ref="F1258:F1321" si="716">IF(G1258=G1257,F1257,G1257)</f>
        <v>4450.45</v>
      </c>
      <c r="G1258" s="3">
        <f>IF(AND(N1258=1,N1257&gt;1),VLOOKUP(A1257,[1]Plan1!$BK$81:$BM$259,3),G1257)</f>
        <v>4493.17</v>
      </c>
      <c r="H1258" s="11">
        <f t="shared" ref="H1258:H1321" si="717">EDATE(I1258,-1)</f>
        <v>42323</v>
      </c>
      <c r="I1258" s="11">
        <f t="shared" ref="I1258:I1321" si="718">IF(X1257&gt;0,EDATE(A1258,-1),+I1257)</f>
        <v>42353</v>
      </c>
      <c r="J1258" s="12">
        <f t="shared" si="689"/>
        <v>9.5990293116428038E-3</v>
      </c>
      <c r="K1258" s="11">
        <f t="shared" si="706"/>
        <v>42443</v>
      </c>
      <c r="L1258" s="11">
        <f t="shared" si="690"/>
        <v>42415</v>
      </c>
      <c r="M1258" s="1">
        <f t="shared" si="710"/>
        <v>20</v>
      </c>
      <c r="N1258" s="1">
        <f t="shared" si="691"/>
        <v>20</v>
      </c>
      <c r="O1258" s="2">
        <f t="shared" si="692"/>
        <v>1.00959902</v>
      </c>
      <c r="P1258" s="13">
        <f t="shared" ref="P1258:P1321" si="719">IF(L1258&gt;L1257,O1257,P1257)</f>
        <v>1.01009997</v>
      </c>
      <c r="Q1258" s="13">
        <f t="shared" si="711"/>
        <v>1.2723930569231887</v>
      </c>
      <c r="R1258" s="2">
        <f t="shared" si="715"/>
        <v>1.2846067800000001</v>
      </c>
      <c r="S1258" s="2">
        <f t="shared" si="707"/>
        <v>1.23998893</v>
      </c>
      <c r="T1258" s="2">
        <f t="shared" si="693"/>
        <v>344832.87219286</v>
      </c>
      <c r="U1258" s="2">
        <f t="shared" si="694"/>
        <v>2582.2022601148228</v>
      </c>
      <c r="V1258" s="2">
        <f t="shared" si="695"/>
        <v>76085.022318924588</v>
      </c>
      <c r="W1258" s="2">
        <f t="shared" si="696"/>
        <v>356760.73319839942</v>
      </c>
      <c r="X1258" s="17">
        <f t="shared" si="697"/>
        <v>0</v>
      </c>
      <c r="Y1258" s="2">
        <f t="shared" si="698"/>
        <v>0</v>
      </c>
      <c r="Z1258" s="72">
        <f t="shared" si="699"/>
        <v>0</v>
      </c>
      <c r="AA1258" s="2">
        <f t="shared" si="700"/>
        <v>0</v>
      </c>
      <c r="AB1258" s="12">
        <f t="shared" si="708"/>
        <v>4.6600000000000003E-2</v>
      </c>
      <c r="AC1258" s="17">
        <f t="shared" si="701"/>
        <v>20</v>
      </c>
      <c r="AD1258" s="17">
        <v>252</v>
      </c>
      <c r="AE1258" s="13">
        <f t="shared" si="712"/>
        <v>1.0036213679999999</v>
      </c>
      <c r="AF1258" s="2">
        <f t="shared" si="713"/>
        <v>1248.7667286999999</v>
      </c>
      <c r="AG1258" s="2">
        <f t="shared" si="702"/>
        <v>1291.96190286</v>
      </c>
      <c r="AH1258" s="3">
        <f t="shared" si="703"/>
        <v>0</v>
      </c>
      <c r="AI1258" s="4" t="str">
        <f t="shared" si="714"/>
        <v>A+J=</v>
      </c>
      <c r="AJ1258" s="11">
        <f t="shared" si="709"/>
        <v>42415</v>
      </c>
      <c r="AK1258" s="11"/>
      <c r="AL1258" s="4"/>
      <c r="AQ1258" s="53"/>
      <c r="AR1258" s="53"/>
      <c r="AX1258" s="1"/>
      <c r="AY1258" s="1"/>
      <c r="AZ1258" s="1"/>
      <c r="BA1258" s="1"/>
      <c r="BB1258" s="1"/>
    </row>
    <row r="1259" spans="1:54" x14ac:dyDescent="0.2">
      <c r="A1259" s="158">
        <f t="shared" si="704"/>
        <v>42415</v>
      </c>
      <c r="B1259" s="2">
        <f t="shared" si="687"/>
        <v>358052.69510125945</v>
      </c>
      <c r="C1259" s="2">
        <f t="shared" si="705"/>
        <v>278093.50861935999</v>
      </c>
      <c r="D1259" s="2">
        <f>SUM(Y1259:Y$1441)</f>
        <v>10759.672373699999</v>
      </c>
      <c r="E1259" s="73">
        <f t="shared" si="688"/>
        <v>267333.83624565997</v>
      </c>
      <c r="F1259" s="88">
        <f t="shared" si="716"/>
        <v>4450.45</v>
      </c>
      <c r="G1259" s="3">
        <f>IF(AND(N1259=1,N1258&gt;1),VLOOKUP(A1258,[1]Plan1!$BK$81:$BM$259,3),G1258)</f>
        <v>4493.17</v>
      </c>
      <c r="H1259" s="11">
        <f t="shared" si="717"/>
        <v>42323</v>
      </c>
      <c r="I1259" s="11">
        <f t="shared" si="718"/>
        <v>42353</v>
      </c>
      <c r="J1259" s="12">
        <f t="shared" si="689"/>
        <v>9.5990293116428038E-3</v>
      </c>
      <c r="K1259" s="11">
        <f t="shared" si="706"/>
        <v>42443</v>
      </c>
      <c r="L1259" s="11">
        <f t="shared" si="690"/>
        <v>42415</v>
      </c>
      <c r="M1259" s="1">
        <f t="shared" si="710"/>
        <v>20</v>
      </c>
      <c r="N1259" s="1">
        <f t="shared" si="691"/>
        <v>20</v>
      </c>
      <c r="O1259" s="2">
        <f t="shared" si="692"/>
        <v>1.00959902</v>
      </c>
      <c r="P1259" s="13">
        <f t="shared" si="719"/>
        <v>1.01009997</v>
      </c>
      <c r="Q1259" s="13">
        <f t="shared" si="711"/>
        <v>1.2723930569231887</v>
      </c>
      <c r="R1259" s="2">
        <f t="shared" si="715"/>
        <v>1.2846067800000001</v>
      </c>
      <c r="S1259" s="2">
        <f t="shared" si="707"/>
        <v>1.23998893</v>
      </c>
      <c r="T1259" s="2">
        <f t="shared" si="693"/>
        <v>344832.87219286</v>
      </c>
      <c r="U1259" s="2">
        <f t="shared" si="694"/>
        <v>2582.2022601148228</v>
      </c>
      <c r="V1259" s="2">
        <f t="shared" si="695"/>
        <v>76085.022318924588</v>
      </c>
      <c r="W1259" s="2">
        <f t="shared" si="696"/>
        <v>356760.73319839942</v>
      </c>
      <c r="X1259" s="17">
        <f t="shared" si="697"/>
        <v>41</v>
      </c>
      <c r="Y1259" s="2">
        <f t="shared" si="698"/>
        <v>1569.56532451</v>
      </c>
      <c r="Z1259" s="72">
        <f t="shared" si="699"/>
        <v>5.6440199999999996E-3</v>
      </c>
      <c r="AA1259" s="2">
        <f t="shared" si="700"/>
        <v>1946.24362731</v>
      </c>
      <c r="AB1259" s="12">
        <f t="shared" si="708"/>
        <v>4.6600000000000003E-2</v>
      </c>
      <c r="AC1259" s="17">
        <f t="shared" si="701"/>
        <v>20</v>
      </c>
      <c r="AD1259" s="17">
        <v>252</v>
      </c>
      <c r="AE1259" s="13">
        <f t="shared" si="712"/>
        <v>1.0036213679999999</v>
      </c>
      <c r="AF1259" s="2">
        <f t="shared" si="713"/>
        <v>1248.7667286999999</v>
      </c>
      <c r="AG1259" s="2">
        <f t="shared" si="702"/>
        <v>1291.96190286</v>
      </c>
      <c r="AH1259" s="3">
        <f t="shared" si="703"/>
        <v>3195.0103560099997</v>
      </c>
      <c r="AI1259" s="4" t="str">
        <f t="shared" si="714"/>
        <v>A+J=</v>
      </c>
      <c r="AJ1259" s="11">
        <f t="shared" si="709"/>
        <v>42415</v>
      </c>
      <c r="AK1259" s="11"/>
      <c r="AL1259" s="4"/>
      <c r="AQ1259" s="53"/>
      <c r="AR1259" s="53"/>
      <c r="AX1259" s="1"/>
      <c r="AY1259" s="1"/>
      <c r="AZ1259" s="1"/>
      <c r="BA1259" s="1"/>
      <c r="BB1259" s="1"/>
    </row>
    <row r="1260" spans="1:54" x14ac:dyDescent="0.2">
      <c r="A1260" s="158">
        <f t="shared" si="704"/>
        <v>42416</v>
      </c>
      <c r="B1260" s="2">
        <f t="shared" si="687"/>
        <v>355095.41590927471</v>
      </c>
      <c r="C1260" s="2">
        <f t="shared" si="705"/>
        <v>276523.94329485</v>
      </c>
      <c r="D1260" s="2">
        <f>SUM(Y1260:Y$1441)</f>
        <v>9190.1070491900009</v>
      </c>
      <c r="E1260" s="73">
        <f t="shared" si="688"/>
        <v>267333.83624566003</v>
      </c>
      <c r="F1260" s="88">
        <f t="shared" si="716"/>
        <v>4493.17</v>
      </c>
      <c r="G1260" s="3">
        <f>IF(AND(N1260=1,N1259&gt;1),VLOOKUP(A1259,[1]Plan1!$BK$81:$BM$259,3),G1259)</f>
        <v>4550.2299999999996</v>
      </c>
      <c r="H1260" s="11">
        <f t="shared" si="717"/>
        <v>42354</v>
      </c>
      <c r="I1260" s="11">
        <f t="shared" si="718"/>
        <v>42385</v>
      </c>
      <c r="J1260" s="12">
        <f t="shared" si="689"/>
        <v>1.2699274676898353E-2</v>
      </c>
      <c r="K1260" s="11">
        <f t="shared" si="706"/>
        <v>42443</v>
      </c>
      <c r="L1260" s="11">
        <f t="shared" si="690"/>
        <v>42443</v>
      </c>
      <c r="M1260" s="1">
        <f t="shared" si="710"/>
        <v>20</v>
      </c>
      <c r="N1260" s="1">
        <f t="shared" si="691"/>
        <v>1</v>
      </c>
      <c r="O1260" s="2">
        <f t="shared" si="692"/>
        <v>1.00063116</v>
      </c>
      <c r="P1260" s="13">
        <f t="shared" si="719"/>
        <v>1.00959902</v>
      </c>
      <c r="Q1260" s="13">
        <f t="shared" si="711"/>
        <v>1.2846067833244557</v>
      </c>
      <c r="R1260" s="2">
        <f t="shared" si="715"/>
        <v>1.2854175699999999</v>
      </c>
      <c r="S1260" s="2">
        <f t="shared" si="707"/>
        <v>1.23998893</v>
      </c>
      <c r="T1260" s="2">
        <f t="shared" si="693"/>
        <v>342886.62856555998</v>
      </c>
      <c r="U1260" s="2">
        <f t="shared" si="694"/>
        <v>2205.5239573205654</v>
      </c>
      <c r="V1260" s="2">
        <f t="shared" si="695"/>
        <v>76301.77392001418</v>
      </c>
      <c r="W1260" s="2">
        <f t="shared" si="696"/>
        <v>355031.2411721847</v>
      </c>
      <c r="X1260" s="17">
        <f t="shared" si="697"/>
        <v>0</v>
      </c>
      <c r="Y1260" s="2">
        <f t="shared" si="698"/>
        <v>0</v>
      </c>
      <c r="Z1260" s="72">
        <f t="shared" si="699"/>
        <v>0</v>
      </c>
      <c r="AA1260" s="2">
        <f t="shared" si="700"/>
        <v>0</v>
      </c>
      <c r="AB1260" s="12">
        <f t="shared" si="708"/>
        <v>4.6600000000000003E-2</v>
      </c>
      <c r="AC1260" s="17">
        <f t="shared" si="701"/>
        <v>1</v>
      </c>
      <c r="AD1260" s="17">
        <v>252</v>
      </c>
      <c r="AE1260" s="13">
        <f t="shared" si="712"/>
        <v>1.0001807579999999</v>
      </c>
      <c r="AF1260" s="2">
        <f t="shared" si="713"/>
        <v>61.979501200000001</v>
      </c>
      <c r="AG1260" s="2">
        <f t="shared" si="702"/>
        <v>64.174737089999994</v>
      </c>
      <c r="AH1260" s="3">
        <f t="shared" si="703"/>
        <v>0</v>
      </c>
      <c r="AI1260" s="4" t="str">
        <f t="shared" si="714"/>
        <v>A+J=</v>
      </c>
      <c r="AJ1260" s="11">
        <f t="shared" si="709"/>
        <v>42443</v>
      </c>
      <c r="AK1260" s="11"/>
      <c r="AL1260" s="4"/>
      <c r="AQ1260" s="53"/>
      <c r="AR1260" s="53"/>
      <c r="AX1260" s="1"/>
      <c r="AY1260" s="1"/>
      <c r="AZ1260" s="1"/>
      <c r="BA1260" s="1"/>
      <c r="BB1260" s="1"/>
    </row>
    <row r="1261" spans="1:54" x14ac:dyDescent="0.2">
      <c r="A1261" s="158">
        <f t="shared" si="704"/>
        <v>42417</v>
      </c>
      <c r="B1261" s="2">
        <f t="shared" si="687"/>
        <v>355376.57103841921</v>
      </c>
      <c r="C1261" s="2">
        <f t="shared" si="705"/>
        <v>276523.94329485</v>
      </c>
      <c r="D1261" s="2">
        <f>SUM(Y1261:Y$1441)</f>
        <v>9190.1070491900009</v>
      </c>
      <c r="E1261" s="73">
        <f t="shared" si="688"/>
        <v>267333.83624566003</v>
      </c>
      <c r="F1261" s="88">
        <f t="shared" si="716"/>
        <v>4493.17</v>
      </c>
      <c r="G1261" s="3">
        <f>IF(AND(N1261=1,N1260&gt;1),VLOOKUP(A1260,[1]Plan1!$BK$81:$BM$259,3),G1260)</f>
        <v>4550.2299999999996</v>
      </c>
      <c r="H1261" s="11">
        <f t="shared" si="717"/>
        <v>42354</v>
      </c>
      <c r="I1261" s="11">
        <f t="shared" si="718"/>
        <v>42385</v>
      </c>
      <c r="J1261" s="12">
        <f t="shared" si="689"/>
        <v>1.2699274676898353E-2</v>
      </c>
      <c r="K1261" s="11">
        <f t="shared" si="706"/>
        <v>42443</v>
      </c>
      <c r="L1261" s="11">
        <f t="shared" si="690"/>
        <v>42443</v>
      </c>
      <c r="M1261" s="1">
        <f t="shared" si="710"/>
        <v>20</v>
      </c>
      <c r="N1261" s="1">
        <f t="shared" si="691"/>
        <v>2</v>
      </c>
      <c r="O1261" s="2">
        <f t="shared" si="692"/>
        <v>1.0012627199999999</v>
      </c>
      <c r="P1261" s="13">
        <f t="shared" si="719"/>
        <v>1.00959902</v>
      </c>
      <c r="Q1261" s="13">
        <f t="shared" si="711"/>
        <v>1.2846067833244557</v>
      </c>
      <c r="R1261" s="2">
        <f t="shared" si="715"/>
        <v>1.2862288799999999</v>
      </c>
      <c r="S1261" s="2">
        <f t="shared" si="707"/>
        <v>1.23998893</v>
      </c>
      <c r="T1261" s="2">
        <f t="shared" si="693"/>
        <v>342886.62856555998</v>
      </c>
      <c r="U1261" s="2">
        <f t="shared" si="694"/>
        <v>2205.5239573205654</v>
      </c>
      <c r="V1261" s="2">
        <f t="shared" si="695"/>
        <v>76518.664534698648</v>
      </c>
      <c r="W1261" s="2">
        <f t="shared" si="696"/>
        <v>355248.1317868692</v>
      </c>
      <c r="X1261" s="17">
        <f t="shared" si="697"/>
        <v>0</v>
      </c>
      <c r="Y1261" s="2">
        <f t="shared" si="698"/>
        <v>0</v>
      </c>
      <c r="Z1261" s="72">
        <f t="shared" si="699"/>
        <v>0</v>
      </c>
      <c r="AA1261" s="2">
        <f t="shared" si="700"/>
        <v>0</v>
      </c>
      <c r="AB1261" s="12">
        <f t="shared" si="708"/>
        <v>4.6600000000000003E-2</v>
      </c>
      <c r="AC1261" s="17">
        <f t="shared" si="701"/>
        <v>2</v>
      </c>
      <c r="AD1261" s="17">
        <v>252</v>
      </c>
      <c r="AE1261" s="13">
        <f t="shared" si="712"/>
        <v>1.0003615480000001</v>
      </c>
      <c r="AF1261" s="2">
        <f t="shared" si="713"/>
        <v>123.96997478</v>
      </c>
      <c r="AG1261" s="2">
        <f t="shared" si="702"/>
        <v>128.43925154999999</v>
      </c>
      <c r="AH1261" s="3">
        <f t="shared" si="703"/>
        <v>0</v>
      </c>
      <c r="AI1261" s="4" t="str">
        <f t="shared" si="714"/>
        <v>A+J=</v>
      </c>
      <c r="AJ1261" s="11">
        <f t="shared" si="709"/>
        <v>42443</v>
      </c>
      <c r="AK1261" s="11"/>
      <c r="AL1261" s="4"/>
      <c r="AQ1261" s="53"/>
      <c r="AR1261" s="53"/>
      <c r="AX1261" s="1"/>
      <c r="AY1261" s="1"/>
      <c r="AZ1261" s="1"/>
      <c r="BA1261" s="1"/>
      <c r="BB1261" s="1"/>
    </row>
    <row r="1262" spans="1:54" x14ac:dyDescent="0.2">
      <c r="A1262" s="158">
        <f t="shared" si="704"/>
        <v>42418</v>
      </c>
      <c r="B1262" s="2">
        <f t="shared" si="687"/>
        <v>355657.95273542014</v>
      </c>
      <c r="C1262" s="2">
        <f t="shared" si="705"/>
        <v>276523.94329485</v>
      </c>
      <c r="D1262" s="2">
        <f>SUM(Y1262:Y$1441)</f>
        <v>9190.1070491900009</v>
      </c>
      <c r="E1262" s="73">
        <f t="shared" si="688"/>
        <v>267333.83624566003</v>
      </c>
      <c r="F1262" s="88">
        <f t="shared" si="716"/>
        <v>4493.17</v>
      </c>
      <c r="G1262" s="3">
        <f>IF(AND(N1262=1,N1261&gt;1),VLOOKUP(A1261,[1]Plan1!$BK$81:$BM$259,3),G1261)</f>
        <v>4550.2299999999996</v>
      </c>
      <c r="H1262" s="11">
        <f t="shared" si="717"/>
        <v>42354</v>
      </c>
      <c r="I1262" s="11">
        <f t="shared" si="718"/>
        <v>42385</v>
      </c>
      <c r="J1262" s="12">
        <f t="shared" si="689"/>
        <v>1.2699274676898353E-2</v>
      </c>
      <c r="K1262" s="11">
        <f t="shared" si="706"/>
        <v>42443</v>
      </c>
      <c r="L1262" s="11">
        <f t="shared" si="690"/>
        <v>42443</v>
      </c>
      <c r="M1262" s="1">
        <f t="shared" si="710"/>
        <v>20</v>
      </c>
      <c r="N1262" s="1">
        <f t="shared" si="691"/>
        <v>3</v>
      </c>
      <c r="O1262" s="2">
        <f t="shared" si="692"/>
        <v>1.0018946799999999</v>
      </c>
      <c r="P1262" s="13">
        <f t="shared" si="719"/>
        <v>1.00959902</v>
      </c>
      <c r="Q1262" s="13">
        <f t="shared" si="711"/>
        <v>1.2846067833244557</v>
      </c>
      <c r="R1262" s="2">
        <f t="shared" si="715"/>
        <v>1.2870406999999999</v>
      </c>
      <c r="S1262" s="2">
        <f t="shared" si="707"/>
        <v>1.23998893</v>
      </c>
      <c r="T1262" s="2">
        <f t="shared" si="693"/>
        <v>342886.62856555998</v>
      </c>
      <c r="U1262" s="2">
        <f t="shared" si="694"/>
        <v>2205.5239573205654</v>
      </c>
      <c r="V1262" s="2">
        <f t="shared" si="695"/>
        <v>76735.691489639605</v>
      </c>
      <c r="W1262" s="2">
        <f t="shared" si="696"/>
        <v>355465.15874181013</v>
      </c>
      <c r="X1262" s="17">
        <f t="shared" si="697"/>
        <v>0</v>
      </c>
      <c r="Y1262" s="2">
        <f t="shared" si="698"/>
        <v>0</v>
      </c>
      <c r="Z1262" s="72">
        <f t="shared" si="699"/>
        <v>0</v>
      </c>
      <c r="AA1262" s="2">
        <f t="shared" si="700"/>
        <v>0</v>
      </c>
      <c r="AB1262" s="12">
        <f t="shared" si="708"/>
        <v>4.6600000000000003E-2</v>
      </c>
      <c r="AC1262" s="17">
        <f t="shared" si="701"/>
        <v>3</v>
      </c>
      <c r="AD1262" s="17">
        <v>252</v>
      </c>
      <c r="AE1262" s="13">
        <f t="shared" si="712"/>
        <v>1.0005423710000001</v>
      </c>
      <c r="AF1262" s="2">
        <f t="shared" si="713"/>
        <v>185.97176361999999</v>
      </c>
      <c r="AG1262" s="2">
        <f t="shared" si="702"/>
        <v>192.79399361</v>
      </c>
      <c r="AH1262" s="3">
        <f t="shared" si="703"/>
        <v>0</v>
      </c>
      <c r="AI1262" s="4" t="str">
        <f t="shared" si="714"/>
        <v>A+J=</v>
      </c>
      <c r="AJ1262" s="11">
        <f t="shared" si="709"/>
        <v>42443</v>
      </c>
      <c r="AK1262" s="11"/>
      <c r="AL1262" s="4"/>
      <c r="AQ1262" s="53"/>
      <c r="AR1262" s="53"/>
      <c r="AX1262" s="1"/>
      <c r="AY1262" s="1"/>
      <c r="AZ1262" s="1"/>
      <c r="BA1262" s="1"/>
      <c r="BB1262" s="1"/>
    </row>
    <row r="1263" spans="1:54" x14ac:dyDescent="0.2">
      <c r="A1263" s="158">
        <f t="shared" si="704"/>
        <v>42419</v>
      </c>
      <c r="B1263" s="2">
        <f t="shared" si="687"/>
        <v>355939.56377099594</v>
      </c>
      <c r="C1263" s="2">
        <f t="shared" si="705"/>
        <v>276523.94329485</v>
      </c>
      <c r="D1263" s="2">
        <f>SUM(Y1263:Y$1441)</f>
        <v>9190.1070491900009</v>
      </c>
      <c r="E1263" s="73">
        <f t="shared" si="688"/>
        <v>267333.83624566003</v>
      </c>
      <c r="F1263" s="88">
        <f t="shared" si="716"/>
        <v>4493.17</v>
      </c>
      <c r="G1263" s="3">
        <f>IF(AND(N1263=1,N1262&gt;1),VLOOKUP(A1262,[1]Plan1!$BK$81:$BM$259,3),G1262)</f>
        <v>4550.2299999999996</v>
      </c>
      <c r="H1263" s="11">
        <f t="shared" si="717"/>
        <v>42354</v>
      </c>
      <c r="I1263" s="11">
        <f t="shared" si="718"/>
        <v>42385</v>
      </c>
      <c r="J1263" s="12">
        <f t="shared" si="689"/>
        <v>1.2699274676898353E-2</v>
      </c>
      <c r="K1263" s="11">
        <f t="shared" si="706"/>
        <v>42443</v>
      </c>
      <c r="L1263" s="11">
        <f t="shared" si="690"/>
        <v>42443</v>
      </c>
      <c r="M1263" s="1">
        <f t="shared" si="710"/>
        <v>20</v>
      </c>
      <c r="N1263" s="1">
        <f t="shared" si="691"/>
        <v>4</v>
      </c>
      <c r="O1263" s="2">
        <f t="shared" si="692"/>
        <v>1.0025270500000001</v>
      </c>
      <c r="P1263" s="13">
        <f t="shared" si="719"/>
        <v>1.00959902</v>
      </c>
      <c r="Q1263" s="13">
        <f t="shared" si="711"/>
        <v>1.2846067833244557</v>
      </c>
      <c r="R1263" s="2">
        <f t="shared" si="715"/>
        <v>1.2878530399999999</v>
      </c>
      <c r="S1263" s="2">
        <f t="shared" si="707"/>
        <v>1.23998893</v>
      </c>
      <c r="T1263" s="2">
        <f t="shared" si="693"/>
        <v>342886.62856555998</v>
      </c>
      <c r="U1263" s="2">
        <f t="shared" si="694"/>
        <v>2205.5239573205654</v>
      </c>
      <c r="V1263" s="2">
        <f t="shared" si="695"/>
        <v>76952.857458175393</v>
      </c>
      <c r="W1263" s="2">
        <f t="shared" si="696"/>
        <v>355682.32471034594</v>
      </c>
      <c r="X1263" s="17">
        <f t="shared" si="697"/>
        <v>0</v>
      </c>
      <c r="Y1263" s="2">
        <f t="shared" si="698"/>
        <v>0</v>
      </c>
      <c r="Z1263" s="72">
        <f t="shared" si="699"/>
        <v>0</v>
      </c>
      <c r="AA1263" s="2">
        <f t="shared" si="700"/>
        <v>0</v>
      </c>
      <c r="AB1263" s="12">
        <f t="shared" si="708"/>
        <v>4.6600000000000003E-2</v>
      </c>
      <c r="AC1263" s="17">
        <f t="shared" si="701"/>
        <v>4</v>
      </c>
      <c r="AD1263" s="17">
        <v>252</v>
      </c>
      <c r="AE1263" s="13">
        <f t="shared" si="712"/>
        <v>1.0007232269999999</v>
      </c>
      <c r="AF1263" s="2">
        <f t="shared" si="713"/>
        <v>247.98486771</v>
      </c>
      <c r="AG1263" s="2">
        <f t="shared" si="702"/>
        <v>257.23906065</v>
      </c>
      <c r="AH1263" s="3">
        <f t="shared" si="703"/>
        <v>0</v>
      </c>
      <c r="AI1263" s="4" t="str">
        <f t="shared" si="714"/>
        <v>A+J=</v>
      </c>
      <c r="AJ1263" s="11">
        <f t="shared" si="709"/>
        <v>42443</v>
      </c>
      <c r="AK1263" s="11"/>
      <c r="AL1263" s="4"/>
      <c r="AQ1263" s="53"/>
      <c r="AR1263" s="53"/>
      <c r="AX1263" s="1"/>
      <c r="AY1263" s="1"/>
      <c r="AZ1263" s="1"/>
      <c r="BA1263" s="1"/>
      <c r="BB1263" s="1"/>
    </row>
    <row r="1264" spans="1:54" x14ac:dyDescent="0.2">
      <c r="A1264" s="158">
        <f t="shared" si="704"/>
        <v>42420</v>
      </c>
      <c r="B1264" s="2">
        <f t="shared" si="687"/>
        <v>356221.40121041832</v>
      </c>
      <c r="C1264" s="2">
        <f t="shared" si="705"/>
        <v>276523.94329485</v>
      </c>
      <c r="D1264" s="2">
        <f>SUM(Y1264:Y$1441)</f>
        <v>9190.1070491900009</v>
      </c>
      <c r="E1264" s="73">
        <f t="shared" si="688"/>
        <v>267333.83624566003</v>
      </c>
      <c r="F1264" s="88">
        <f t="shared" si="716"/>
        <v>4493.17</v>
      </c>
      <c r="G1264" s="3">
        <f>IF(AND(N1264=1,N1263&gt;1),VLOOKUP(A1263,[1]Plan1!$BK$81:$BM$259,3),G1263)</f>
        <v>4550.2299999999996</v>
      </c>
      <c r="H1264" s="11">
        <f t="shared" si="717"/>
        <v>42354</v>
      </c>
      <c r="I1264" s="11">
        <f t="shared" si="718"/>
        <v>42385</v>
      </c>
      <c r="J1264" s="12">
        <f t="shared" si="689"/>
        <v>1.2699274676898353E-2</v>
      </c>
      <c r="K1264" s="11">
        <f t="shared" si="706"/>
        <v>42443</v>
      </c>
      <c r="L1264" s="11">
        <f t="shared" si="690"/>
        <v>42443</v>
      </c>
      <c r="M1264" s="1">
        <f t="shared" si="710"/>
        <v>20</v>
      </c>
      <c r="N1264" s="1">
        <f t="shared" si="691"/>
        <v>5</v>
      </c>
      <c r="O1264" s="2">
        <f t="shared" si="692"/>
        <v>1.0031598100000001</v>
      </c>
      <c r="P1264" s="13">
        <f t="shared" si="719"/>
        <v>1.00959902</v>
      </c>
      <c r="Q1264" s="13">
        <f t="shared" si="711"/>
        <v>1.2846067833244557</v>
      </c>
      <c r="R1264" s="2">
        <f t="shared" si="715"/>
        <v>1.2886658900000001</v>
      </c>
      <c r="S1264" s="2">
        <f t="shared" si="707"/>
        <v>1.23998893</v>
      </c>
      <c r="T1264" s="2">
        <f t="shared" si="693"/>
        <v>342886.62856555998</v>
      </c>
      <c r="U1264" s="2">
        <f t="shared" si="694"/>
        <v>2205.5239573205654</v>
      </c>
      <c r="V1264" s="2">
        <f t="shared" si="695"/>
        <v>77170.159766967729</v>
      </c>
      <c r="W1264" s="2">
        <f t="shared" si="696"/>
        <v>355899.62701913831</v>
      </c>
      <c r="X1264" s="17">
        <f t="shared" si="697"/>
        <v>0</v>
      </c>
      <c r="Y1264" s="2">
        <f t="shared" si="698"/>
        <v>0</v>
      </c>
      <c r="Z1264" s="72">
        <f t="shared" si="699"/>
        <v>0</v>
      </c>
      <c r="AA1264" s="2">
        <f t="shared" si="700"/>
        <v>0</v>
      </c>
      <c r="AB1264" s="12">
        <f t="shared" si="708"/>
        <v>4.6600000000000003E-2</v>
      </c>
      <c r="AC1264" s="17">
        <f t="shared" si="701"/>
        <v>5</v>
      </c>
      <c r="AD1264" s="17">
        <v>252</v>
      </c>
      <c r="AE1264" s="13">
        <f t="shared" si="712"/>
        <v>1.000904115</v>
      </c>
      <c r="AF1264" s="2">
        <f t="shared" si="713"/>
        <v>310.00894418000001</v>
      </c>
      <c r="AG1264" s="2">
        <f t="shared" si="702"/>
        <v>321.77419128000003</v>
      </c>
      <c r="AH1264" s="3">
        <f t="shared" si="703"/>
        <v>0</v>
      </c>
      <c r="AI1264" s="4" t="str">
        <f t="shared" si="714"/>
        <v>A+J=</v>
      </c>
      <c r="AJ1264" s="11">
        <f t="shared" si="709"/>
        <v>42443</v>
      </c>
      <c r="AK1264" s="11"/>
      <c r="AL1264" s="4"/>
      <c r="AQ1264" s="53"/>
      <c r="AR1264" s="53"/>
      <c r="AX1264" s="1"/>
      <c r="AY1264" s="1"/>
      <c r="AZ1264" s="1"/>
      <c r="BA1264" s="1"/>
      <c r="BB1264" s="1"/>
    </row>
    <row r="1265" spans="1:54" x14ac:dyDescent="0.2">
      <c r="A1265" s="158">
        <f t="shared" si="704"/>
        <v>42421</v>
      </c>
      <c r="B1265" s="2">
        <f t="shared" si="687"/>
        <v>356221.40121041832</v>
      </c>
      <c r="C1265" s="2">
        <f t="shared" si="705"/>
        <v>276523.94329485</v>
      </c>
      <c r="D1265" s="2">
        <f>SUM(Y1265:Y$1441)</f>
        <v>9190.1070491900009</v>
      </c>
      <c r="E1265" s="73">
        <f t="shared" si="688"/>
        <v>267333.83624566003</v>
      </c>
      <c r="F1265" s="88">
        <f t="shared" si="716"/>
        <v>4493.17</v>
      </c>
      <c r="G1265" s="3">
        <f>IF(AND(N1265=1,N1264&gt;1),VLOOKUP(A1264,[1]Plan1!$BK$81:$BM$259,3),G1264)</f>
        <v>4550.2299999999996</v>
      </c>
      <c r="H1265" s="11">
        <f t="shared" si="717"/>
        <v>42354</v>
      </c>
      <c r="I1265" s="11">
        <f t="shared" si="718"/>
        <v>42385</v>
      </c>
      <c r="J1265" s="12">
        <f t="shared" si="689"/>
        <v>1.2699274676898353E-2</v>
      </c>
      <c r="K1265" s="11">
        <f t="shared" si="706"/>
        <v>42443</v>
      </c>
      <c r="L1265" s="11">
        <f t="shared" si="690"/>
        <v>42443</v>
      </c>
      <c r="M1265" s="1">
        <f t="shared" si="710"/>
        <v>20</v>
      </c>
      <c r="N1265" s="1">
        <f t="shared" si="691"/>
        <v>5</v>
      </c>
      <c r="O1265" s="2">
        <f t="shared" si="692"/>
        <v>1.0031598100000001</v>
      </c>
      <c r="P1265" s="13">
        <f t="shared" si="719"/>
        <v>1.00959902</v>
      </c>
      <c r="Q1265" s="13">
        <f t="shared" si="711"/>
        <v>1.2846067833244557</v>
      </c>
      <c r="R1265" s="2">
        <f t="shared" si="715"/>
        <v>1.2886658900000001</v>
      </c>
      <c r="S1265" s="2">
        <f t="shared" si="707"/>
        <v>1.23998893</v>
      </c>
      <c r="T1265" s="2">
        <f t="shared" si="693"/>
        <v>342886.62856555998</v>
      </c>
      <c r="U1265" s="2">
        <f t="shared" si="694"/>
        <v>2205.5239573205654</v>
      </c>
      <c r="V1265" s="2">
        <f t="shared" si="695"/>
        <v>77170.159766967729</v>
      </c>
      <c r="W1265" s="2">
        <f t="shared" si="696"/>
        <v>355899.62701913831</v>
      </c>
      <c r="X1265" s="17">
        <f t="shared" si="697"/>
        <v>0</v>
      </c>
      <c r="Y1265" s="2">
        <f t="shared" si="698"/>
        <v>0</v>
      </c>
      <c r="Z1265" s="72">
        <f t="shared" si="699"/>
        <v>0</v>
      </c>
      <c r="AA1265" s="2">
        <f t="shared" si="700"/>
        <v>0</v>
      </c>
      <c r="AB1265" s="12">
        <f t="shared" si="708"/>
        <v>4.6600000000000003E-2</v>
      </c>
      <c r="AC1265" s="17">
        <f t="shared" si="701"/>
        <v>5</v>
      </c>
      <c r="AD1265" s="17">
        <v>252</v>
      </c>
      <c r="AE1265" s="13">
        <f t="shared" si="712"/>
        <v>1.000904115</v>
      </c>
      <c r="AF1265" s="2">
        <f t="shared" si="713"/>
        <v>310.00894418000001</v>
      </c>
      <c r="AG1265" s="2">
        <f t="shared" si="702"/>
        <v>321.77419128000003</v>
      </c>
      <c r="AH1265" s="3">
        <f t="shared" si="703"/>
        <v>0</v>
      </c>
      <c r="AI1265" s="4" t="str">
        <f t="shared" si="714"/>
        <v>A+J=</v>
      </c>
      <c r="AJ1265" s="11">
        <f t="shared" si="709"/>
        <v>42443</v>
      </c>
      <c r="AK1265" s="11"/>
      <c r="AL1265" s="4"/>
      <c r="AQ1265" s="53"/>
      <c r="AR1265" s="53"/>
      <c r="AX1265" s="1"/>
      <c r="AY1265" s="1"/>
      <c r="AZ1265" s="1"/>
      <c r="BA1265" s="1"/>
      <c r="BB1265" s="1"/>
    </row>
    <row r="1266" spans="1:54" x14ac:dyDescent="0.2">
      <c r="A1266" s="158">
        <f t="shared" si="704"/>
        <v>42422</v>
      </c>
      <c r="B1266" s="2">
        <f t="shared" si="687"/>
        <v>356221.40121041832</v>
      </c>
      <c r="C1266" s="2">
        <f t="shared" si="705"/>
        <v>276523.94329485</v>
      </c>
      <c r="D1266" s="2">
        <f>SUM(Y1266:Y$1441)</f>
        <v>9190.1070491900009</v>
      </c>
      <c r="E1266" s="73">
        <f t="shared" si="688"/>
        <v>267333.83624566003</v>
      </c>
      <c r="F1266" s="88">
        <f t="shared" si="716"/>
        <v>4493.17</v>
      </c>
      <c r="G1266" s="3">
        <f>IF(AND(N1266=1,N1265&gt;1),VLOOKUP(A1265,[1]Plan1!$BK$81:$BM$259,3),G1265)</f>
        <v>4550.2299999999996</v>
      </c>
      <c r="H1266" s="11">
        <f t="shared" si="717"/>
        <v>42354</v>
      </c>
      <c r="I1266" s="11">
        <f t="shared" si="718"/>
        <v>42385</v>
      </c>
      <c r="J1266" s="12">
        <f t="shared" si="689"/>
        <v>1.2699274676898353E-2</v>
      </c>
      <c r="K1266" s="11">
        <f t="shared" si="706"/>
        <v>42443</v>
      </c>
      <c r="L1266" s="11">
        <f t="shared" si="690"/>
        <v>42443</v>
      </c>
      <c r="M1266" s="1">
        <f t="shared" si="710"/>
        <v>20</v>
      </c>
      <c r="N1266" s="1">
        <f t="shared" si="691"/>
        <v>5</v>
      </c>
      <c r="O1266" s="2">
        <f t="shared" si="692"/>
        <v>1.0031598100000001</v>
      </c>
      <c r="P1266" s="13">
        <f t="shared" si="719"/>
        <v>1.00959902</v>
      </c>
      <c r="Q1266" s="13">
        <f t="shared" si="711"/>
        <v>1.2846067833244557</v>
      </c>
      <c r="R1266" s="2">
        <f t="shared" si="715"/>
        <v>1.2886658900000001</v>
      </c>
      <c r="S1266" s="2">
        <f t="shared" si="707"/>
        <v>1.23998893</v>
      </c>
      <c r="T1266" s="2">
        <f t="shared" si="693"/>
        <v>342886.62856555998</v>
      </c>
      <c r="U1266" s="2">
        <f t="shared" si="694"/>
        <v>2205.5239573205654</v>
      </c>
      <c r="V1266" s="2">
        <f t="shared" si="695"/>
        <v>77170.159766967729</v>
      </c>
      <c r="W1266" s="2">
        <f t="shared" si="696"/>
        <v>355899.62701913831</v>
      </c>
      <c r="X1266" s="17">
        <f t="shared" si="697"/>
        <v>0</v>
      </c>
      <c r="Y1266" s="2">
        <f t="shared" si="698"/>
        <v>0</v>
      </c>
      <c r="Z1266" s="72">
        <f t="shared" si="699"/>
        <v>0</v>
      </c>
      <c r="AA1266" s="2">
        <f t="shared" si="700"/>
        <v>0</v>
      </c>
      <c r="AB1266" s="12">
        <f t="shared" si="708"/>
        <v>4.6600000000000003E-2</v>
      </c>
      <c r="AC1266" s="17">
        <f t="shared" si="701"/>
        <v>5</v>
      </c>
      <c r="AD1266" s="17">
        <v>252</v>
      </c>
      <c r="AE1266" s="13">
        <f t="shared" si="712"/>
        <v>1.000904115</v>
      </c>
      <c r="AF1266" s="2">
        <f t="shared" si="713"/>
        <v>310.00894418000001</v>
      </c>
      <c r="AG1266" s="2">
        <f t="shared" si="702"/>
        <v>321.77419128000003</v>
      </c>
      <c r="AH1266" s="3">
        <f t="shared" si="703"/>
        <v>0</v>
      </c>
      <c r="AI1266" s="4" t="str">
        <f t="shared" si="714"/>
        <v>A+J=</v>
      </c>
      <c r="AJ1266" s="11">
        <f t="shared" si="709"/>
        <v>42443</v>
      </c>
      <c r="AK1266" s="11"/>
      <c r="AL1266" s="4"/>
      <c r="AQ1266" s="53"/>
      <c r="AR1266" s="53"/>
      <c r="AX1266" s="1"/>
      <c r="AY1266" s="1"/>
      <c r="AZ1266" s="1"/>
      <c r="BA1266" s="1"/>
      <c r="BB1266" s="1"/>
    </row>
    <row r="1267" spans="1:54" x14ac:dyDescent="0.2">
      <c r="A1267" s="158">
        <f t="shared" si="704"/>
        <v>42423</v>
      </c>
      <c r="B1267" s="2">
        <f t="shared" si="687"/>
        <v>356503.46282840864</v>
      </c>
      <c r="C1267" s="2">
        <f t="shared" si="705"/>
        <v>276523.94329485</v>
      </c>
      <c r="D1267" s="2">
        <f>SUM(Y1267:Y$1441)</f>
        <v>9190.1070491900009</v>
      </c>
      <c r="E1267" s="73">
        <f t="shared" si="688"/>
        <v>267333.83624566003</v>
      </c>
      <c r="F1267" s="88">
        <f t="shared" si="716"/>
        <v>4493.17</v>
      </c>
      <c r="G1267" s="3">
        <f>IF(AND(N1267=1,N1266&gt;1),VLOOKUP(A1266,[1]Plan1!$BK$81:$BM$259,3),G1266)</f>
        <v>4550.2299999999996</v>
      </c>
      <c r="H1267" s="11">
        <f t="shared" si="717"/>
        <v>42354</v>
      </c>
      <c r="I1267" s="11">
        <f t="shared" si="718"/>
        <v>42385</v>
      </c>
      <c r="J1267" s="12">
        <f t="shared" si="689"/>
        <v>1.2699274676898353E-2</v>
      </c>
      <c r="K1267" s="11">
        <f t="shared" si="706"/>
        <v>42443</v>
      </c>
      <c r="L1267" s="11">
        <f t="shared" si="690"/>
        <v>42443</v>
      </c>
      <c r="M1267" s="1">
        <f t="shared" si="710"/>
        <v>20</v>
      </c>
      <c r="N1267" s="1">
        <f t="shared" si="691"/>
        <v>6</v>
      </c>
      <c r="O1267" s="2">
        <f t="shared" si="692"/>
        <v>1.00379296</v>
      </c>
      <c r="P1267" s="13">
        <f t="shared" si="719"/>
        <v>1.00959902</v>
      </c>
      <c r="Q1267" s="13">
        <f t="shared" si="711"/>
        <v>1.2846067833244557</v>
      </c>
      <c r="R1267" s="2">
        <f t="shared" si="715"/>
        <v>1.2894792399999999</v>
      </c>
      <c r="S1267" s="2">
        <f t="shared" si="707"/>
        <v>1.23998893</v>
      </c>
      <c r="T1267" s="2">
        <f t="shared" si="693"/>
        <v>342886.62856555998</v>
      </c>
      <c r="U1267" s="2">
        <f t="shared" si="694"/>
        <v>2205.5239573205654</v>
      </c>
      <c r="V1267" s="2">
        <f t="shared" si="695"/>
        <v>77387.595742678095</v>
      </c>
      <c r="W1267" s="2">
        <f t="shared" si="696"/>
        <v>356117.06299484865</v>
      </c>
      <c r="X1267" s="17">
        <f t="shared" si="697"/>
        <v>0</v>
      </c>
      <c r="Y1267" s="2">
        <f t="shared" si="698"/>
        <v>0</v>
      </c>
      <c r="Z1267" s="72">
        <f t="shared" si="699"/>
        <v>0</v>
      </c>
      <c r="AA1267" s="2">
        <f t="shared" si="700"/>
        <v>0</v>
      </c>
      <c r="AB1267" s="12">
        <f t="shared" si="708"/>
        <v>4.6600000000000003E-2</v>
      </c>
      <c r="AC1267" s="17">
        <f t="shared" si="701"/>
        <v>6</v>
      </c>
      <c r="AD1267" s="17">
        <v>252</v>
      </c>
      <c r="AE1267" s="13">
        <f t="shared" si="712"/>
        <v>1.0010850360000001</v>
      </c>
      <c r="AF1267" s="2">
        <f t="shared" si="713"/>
        <v>372.04433590999997</v>
      </c>
      <c r="AG1267" s="2">
        <f t="shared" si="702"/>
        <v>386.39983355999999</v>
      </c>
      <c r="AH1267" s="3">
        <f t="shared" si="703"/>
        <v>0</v>
      </c>
      <c r="AI1267" s="4" t="str">
        <f t="shared" si="714"/>
        <v>A+J=</v>
      </c>
      <c r="AJ1267" s="11">
        <f t="shared" si="709"/>
        <v>42443</v>
      </c>
      <c r="AK1267" s="11"/>
      <c r="AL1267" s="4"/>
      <c r="AQ1267" s="53"/>
      <c r="AR1267" s="53"/>
      <c r="AX1267" s="1"/>
      <c r="AY1267" s="1"/>
      <c r="AZ1267" s="1"/>
      <c r="BA1267" s="1"/>
      <c r="BB1267" s="1"/>
    </row>
    <row r="1268" spans="1:54" x14ac:dyDescent="0.2">
      <c r="A1268" s="158">
        <f t="shared" si="704"/>
        <v>42424</v>
      </c>
      <c r="B1268" s="2">
        <f t="shared" si="687"/>
        <v>356785.75674921233</v>
      </c>
      <c r="C1268" s="2">
        <f t="shared" si="705"/>
        <v>276523.94329485</v>
      </c>
      <c r="D1268" s="2">
        <f>SUM(Y1268:Y$1441)</f>
        <v>9190.1070491900009</v>
      </c>
      <c r="E1268" s="73">
        <f t="shared" si="688"/>
        <v>267333.83624566003</v>
      </c>
      <c r="F1268" s="88">
        <f t="shared" si="716"/>
        <v>4493.17</v>
      </c>
      <c r="G1268" s="3">
        <f>IF(AND(N1268=1,N1267&gt;1),VLOOKUP(A1267,[1]Plan1!$BK$81:$BM$259,3),G1267)</f>
        <v>4550.2299999999996</v>
      </c>
      <c r="H1268" s="11">
        <f t="shared" si="717"/>
        <v>42354</v>
      </c>
      <c r="I1268" s="11">
        <f t="shared" si="718"/>
        <v>42385</v>
      </c>
      <c r="J1268" s="12">
        <f t="shared" si="689"/>
        <v>1.2699274676898353E-2</v>
      </c>
      <c r="K1268" s="11">
        <f t="shared" si="706"/>
        <v>42443</v>
      </c>
      <c r="L1268" s="11">
        <f t="shared" si="690"/>
        <v>42443</v>
      </c>
      <c r="M1268" s="1">
        <f t="shared" si="710"/>
        <v>20</v>
      </c>
      <c r="N1268" s="1">
        <f t="shared" si="691"/>
        <v>7</v>
      </c>
      <c r="O1268" s="2">
        <f t="shared" si="692"/>
        <v>1.00442652</v>
      </c>
      <c r="P1268" s="13">
        <f t="shared" si="719"/>
        <v>1.00959902</v>
      </c>
      <c r="Q1268" s="13">
        <f t="shared" si="711"/>
        <v>1.2846067833244557</v>
      </c>
      <c r="R1268" s="2">
        <f t="shared" si="715"/>
        <v>1.2902931200000001</v>
      </c>
      <c r="S1268" s="2">
        <f t="shared" si="707"/>
        <v>1.23998893</v>
      </c>
      <c r="T1268" s="2">
        <f t="shared" si="693"/>
        <v>342886.62856555998</v>
      </c>
      <c r="U1268" s="2">
        <f t="shared" si="694"/>
        <v>2205.5239573205654</v>
      </c>
      <c r="V1268" s="2">
        <f t="shared" si="695"/>
        <v>77605.173405321751</v>
      </c>
      <c r="W1268" s="2">
        <f t="shared" si="696"/>
        <v>356334.64065749233</v>
      </c>
      <c r="X1268" s="17">
        <f t="shared" si="697"/>
        <v>0</v>
      </c>
      <c r="Y1268" s="2">
        <f t="shared" si="698"/>
        <v>0</v>
      </c>
      <c r="Z1268" s="72">
        <f t="shared" si="699"/>
        <v>0</v>
      </c>
      <c r="AA1268" s="2">
        <f t="shared" si="700"/>
        <v>0</v>
      </c>
      <c r="AB1268" s="12">
        <f t="shared" si="708"/>
        <v>4.6600000000000003E-2</v>
      </c>
      <c r="AC1268" s="17">
        <f t="shared" si="701"/>
        <v>7</v>
      </c>
      <c r="AD1268" s="17">
        <v>252</v>
      </c>
      <c r="AE1268" s="13">
        <f t="shared" si="712"/>
        <v>1.0012659900000001</v>
      </c>
      <c r="AF1268" s="2">
        <f t="shared" si="713"/>
        <v>434.09104288999998</v>
      </c>
      <c r="AG1268" s="2">
        <f t="shared" si="702"/>
        <v>451.11609171999999</v>
      </c>
      <c r="AH1268" s="3">
        <f t="shared" si="703"/>
        <v>0</v>
      </c>
      <c r="AI1268" s="4" t="str">
        <f t="shared" si="714"/>
        <v>A+J=</v>
      </c>
      <c r="AJ1268" s="11">
        <f t="shared" si="709"/>
        <v>42443</v>
      </c>
      <c r="AK1268" s="11"/>
      <c r="AL1268" s="4"/>
      <c r="AQ1268" s="53"/>
      <c r="AR1268" s="53"/>
      <c r="AX1268" s="1"/>
      <c r="AY1268" s="1"/>
      <c r="AZ1268" s="1"/>
      <c r="BA1268" s="1"/>
      <c r="BB1268" s="1"/>
    </row>
    <row r="1269" spans="1:54" x14ac:dyDescent="0.2">
      <c r="A1269" s="158">
        <f t="shared" si="704"/>
        <v>42425</v>
      </c>
      <c r="B1269" s="2">
        <f t="shared" si="687"/>
        <v>357068.27736032236</v>
      </c>
      <c r="C1269" s="2">
        <f t="shared" si="705"/>
        <v>276523.94329485</v>
      </c>
      <c r="D1269" s="2">
        <f>SUM(Y1269:Y$1441)</f>
        <v>9190.1070491900009</v>
      </c>
      <c r="E1269" s="73">
        <f t="shared" si="688"/>
        <v>267333.83624566003</v>
      </c>
      <c r="F1269" s="88">
        <f t="shared" si="716"/>
        <v>4493.17</v>
      </c>
      <c r="G1269" s="3">
        <f>IF(AND(N1269=1,N1268&gt;1),VLOOKUP(A1268,[1]Plan1!$BK$81:$BM$259,3),G1268)</f>
        <v>4550.2299999999996</v>
      </c>
      <c r="H1269" s="11">
        <f t="shared" si="717"/>
        <v>42354</v>
      </c>
      <c r="I1269" s="11">
        <f t="shared" si="718"/>
        <v>42385</v>
      </c>
      <c r="J1269" s="12">
        <f t="shared" si="689"/>
        <v>1.2699274676898353E-2</v>
      </c>
      <c r="K1269" s="11">
        <f t="shared" si="706"/>
        <v>42443</v>
      </c>
      <c r="L1269" s="11">
        <f t="shared" si="690"/>
        <v>42443</v>
      </c>
      <c r="M1269" s="1">
        <f t="shared" si="710"/>
        <v>20</v>
      </c>
      <c r="N1269" s="1">
        <f t="shared" si="691"/>
        <v>8</v>
      </c>
      <c r="O1269" s="2">
        <f t="shared" si="692"/>
        <v>1.00506048</v>
      </c>
      <c r="P1269" s="13">
        <f t="shared" si="719"/>
        <v>1.00959902</v>
      </c>
      <c r="Q1269" s="13">
        <f t="shared" si="711"/>
        <v>1.2846067833244557</v>
      </c>
      <c r="R1269" s="2">
        <f t="shared" si="715"/>
        <v>1.29110751</v>
      </c>
      <c r="S1269" s="2">
        <f t="shared" si="707"/>
        <v>1.23998893</v>
      </c>
      <c r="T1269" s="2">
        <f t="shared" si="693"/>
        <v>342886.62856555998</v>
      </c>
      <c r="U1269" s="2">
        <f t="shared" si="694"/>
        <v>2205.5239573205654</v>
      </c>
      <c r="V1269" s="2">
        <f t="shared" si="695"/>
        <v>77822.887408221839</v>
      </c>
      <c r="W1269" s="2">
        <f t="shared" si="696"/>
        <v>356552.35466039239</v>
      </c>
      <c r="X1269" s="17">
        <f t="shared" si="697"/>
        <v>0</v>
      </c>
      <c r="Y1269" s="2">
        <f t="shared" si="698"/>
        <v>0</v>
      </c>
      <c r="Z1269" s="72">
        <f t="shared" si="699"/>
        <v>0</v>
      </c>
      <c r="AA1269" s="2">
        <f t="shared" si="700"/>
        <v>0</v>
      </c>
      <c r="AB1269" s="12">
        <f t="shared" si="708"/>
        <v>4.6600000000000003E-2</v>
      </c>
      <c r="AC1269" s="17">
        <f t="shared" si="701"/>
        <v>8</v>
      </c>
      <c r="AD1269" s="17">
        <v>252</v>
      </c>
      <c r="AE1269" s="13">
        <f t="shared" si="712"/>
        <v>1.001446976</v>
      </c>
      <c r="AF1269" s="2">
        <f t="shared" si="713"/>
        <v>496.14872224999999</v>
      </c>
      <c r="AG1269" s="2">
        <f t="shared" si="702"/>
        <v>515.92269993000002</v>
      </c>
      <c r="AH1269" s="3">
        <f t="shared" si="703"/>
        <v>0</v>
      </c>
      <c r="AI1269" s="4" t="str">
        <f t="shared" si="714"/>
        <v>A+J=</v>
      </c>
      <c r="AJ1269" s="11">
        <f t="shared" si="709"/>
        <v>42443</v>
      </c>
      <c r="AK1269" s="11"/>
      <c r="AL1269" s="4"/>
      <c r="AQ1269" s="53"/>
      <c r="AR1269" s="53"/>
      <c r="AX1269" s="1"/>
      <c r="AY1269" s="1"/>
      <c r="AZ1269" s="1"/>
      <c r="BA1269" s="1"/>
      <c r="BB1269" s="1"/>
    </row>
    <row r="1270" spans="1:54" x14ac:dyDescent="0.2">
      <c r="A1270" s="158">
        <f t="shared" si="704"/>
        <v>42426</v>
      </c>
      <c r="B1270" s="2">
        <f t="shared" si="687"/>
        <v>357351.02547020902</v>
      </c>
      <c r="C1270" s="2">
        <f t="shared" si="705"/>
        <v>276523.94329485</v>
      </c>
      <c r="D1270" s="2">
        <f>SUM(Y1270:Y$1441)</f>
        <v>9190.1070491900009</v>
      </c>
      <c r="E1270" s="73">
        <f t="shared" si="688"/>
        <v>267333.83624566003</v>
      </c>
      <c r="F1270" s="88">
        <f t="shared" si="716"/>
        <v>4493.17</v>
      </c>
      <c r="G1270" s="3">
        <f>IF(AND(N1270=1,N1269&gt;1),VLOOKUP(A1269,[1]Plan1!$BK$81:$BM$259,3),G1269)</f>
        <v>4550.2299999999996</v>
      </c>
      <c r="H1270" s="11">
        <f t="shared" si="717"/>
        <v>42354</v>
      </c>
      <c r="I1270" s="11">
        <f t="shared" si="718"/>
        <v>42385</v>
      </c>
      <c r="J1270" s="12">
        <f t="shared" si="689"/>
        <v>1.2699274676898353E-2</v>
      </c>
      <c r="K1270" s="11">
        <f t="shared" si="706"/>
        <v>42443</v>
      </c>
      <c r="L1270" s="11">
        <f t="shared" si="690"/>
        <v>42443</v>
      </c>
      <c r="M1270" s="1">
        <f t="shared" si="710"/>
        <v>20</v>
      </c>
      <c r="N1270" s="1">
        <f t="shared" si="691"/>
        <v>9</v>
      </c>
      <c r="O1270" s="2">
        <f t="shared" si="692"/>
        <v>1.0056948400000001</v>
      </c>
      <c r="P1270" s="13">
        <f t="shared" si="719"/>
        <v>1.00959902</v>
      </c>
      <c r="Q1270" s="13">
        <f t="shared" si="711"/>
        <v>1.2846067833244557</v>
      </c>
      <c r="R1270" s="2">
        <f t="shared" si="715"/>
        <v>1.29192241</v>
      </c>
      <c r="S1270" s="2">
        <f t="shared" si="707"/>
        <v>1.23998893</v>
      </c>
      <c r="T1270" s="2">
        <f t="shared" si="693"/>
        <v>342886.62856555998</v>
      </c>
      <c r="U1270" s="2">
        <f t="shared" si="694"/>
        <v>2205.5239573205654</v>
      </c>
      <c r="V1270" s="2">
        <f t="shared" si="695"/>
        <v>78040.737751378416</v>
      </c>
      <c r="W1270" s="2">
        <f t="shared" si="696"/>
        <v>356770.205003549</v>
      </c>
      <c r="X1270" s="17">
        <f t="shared" si="697"/>
        <v>0</v>
      </c>
      <c r="Y1270" s="2">
        <f t="shared" si="698"/>
        <v>0</v>
      </c>
      <c r="Z1270" s="72">
        <f t="shared" si="699"/>
        <v>0</v>
      </c>
      <c r="AA1270" s="2">
        <f t="shared" si="700"/>
        <v>0</v>
      </c>
      <c r="AB1270" s="12">
        <f t="shared" si="708"/>
        <v>4.6600000000000003E-2</v>
      </c>
      <c r="AC1270" s="17">
        <f t="shared" si="701"/>
        <v>9</v>
      </c>
      <c r="AD1270" s="17">
        <v>252</v>
      </c>
      <c r="AE1270" s="13">
        <f t="shared" si="712"/>
        <v>1.0016279960000001</v>
      </c>
      <c r="AF1270" s="2">
        <f t="shared" si="713"/>
        <v>558.21805974999995</v>
      </c>
      <c r="AG1270" s="2">
        <f t="shared" si="702"/>
        <v>580.82046665999997</v>
      </c>
      <c r="AH1270" s="3">
        <f t="shared" si="703"/>
        <v>0</v>
      </c>
      <c r="AI1270" s="4" t="str">
        <f t="shared" si="714"/>
        <v>A+J=</v>
      </c>
      <c r="AJ1270" s="11">
        <f t="shared" si="709"/>
        <v>42443</v>
      </c>
      <c r="AK1270" s="11"/>
      <c r="AL1270" s="4"/>
      <c r="AQ1270" s="53"/>
      <c r="AR1270" s="53"/>
      <c r="AX1270" s="1"/>
      <c r="AY1270" s="1"/>
      <c r="AZ1270" s="1"/>
      <c r="BA1270" s="1"/>
      <c r="BB1270" s="1"/>
    </row>
    <row r="1271" spans="1:54" x14ac:dyDescent="0.2">
      <c r="A1271" s="158">
        <f t="shared" si="704"/>
        <v>42427</v>
      </c>
      <c r="B1271" s="2">
        <f t="shared" si="687"/>
        <v>357634.00313933042</v>
      </c>
      <c r="C1271" s="2">
        <f t="shared" si="705"/>
        <v>276523.94329485</v>
      </c>
      <c r="D1271" s="2">
        <f>SUM(Y1271:Y$1441)</f>
        <v>9190.1070491900009</v>
      </c>
      <c r="E1271" s="73">
        <f t="shared" si="688"/>
        <v>267333.83624566003</v>
      </c>
      <c r="F1271" s="88">
        <f t="shared" si="716"/>
        <v>4493.17</v>
      </c>
      <c r="G1271" s="3">
        <f>IF(AND(N1271=1,N1270&gt;1),VLOOKUP(A1270,[1]Plan1!$BK$81:$BM$259,3),G1270)</f>
        <v>4550.2299999999996</v>
      </c>
      <c r="H1271" s="11">
        <f t="shared" si="717"/>
        <v>42354</v>
      </c>
      <c r="I1271" s="11">
        <f t="shared" si="718"/>
        <v>42385</v>
      </c>
      <c r="J1271" s="12">
        <f t="shared" si="689"/>
        <v>1.2699274676898353E-2</v>
      </c>
      <c r="K1271" s="11">
        <f t="shared" si="706"/>
        <v>42443</v>
      </c>
      <c r="L1271" s="11">
        <f t="shared" si="690"/>
        <v>42443</v>
      </c>
      <c r="M1271" s="1">
        <f t="shared" si="710"/>
        <v>20</v>
      </c>
      <c r="N1271" s="1">
        <f t="shared" si="691"/>
        <v>10</v>
      </c>
      <c r="O1271" s="2">
        <f t="shared" si="692"/>
        <v>1.0063295999999999</v>
      </c>
      <c r="P1271" s="13">
        <f t="shared" si="719"/>
        <v>1.00959902</v>
      </c>
      <c r="Q1271" s="13">
        <f t="shared" si="711"/>
        <v>1.2846067833244557</v>
      </c>
      <c r="R1271" s="2">
        <f t="shared" si="715"/>
        <v>1.2927378300000001</v>
      </c>
      <c r="S1271" s="2">
        <f t="shared" si="707"/>
        <v>1.23998893</v>
      </c>
      <c r="T1271" s="2">
        <f t="shared" si="693"/>
        <v>342886.62856555998</v>
      </c>
      <c r="U1271" s="2">
        <f t="shared" si="694"/>
        <v>2205.5239573205654</v>
      </c>
      <c r="V1271" s="2">
        <f t="shared" si="695"/>
        <v>78258.727108129882</v>
      </c>
      <c r="W1271" s="2">
        <f t="shared" si="696"/>
        <v>356988.19436030043</v>
      </c>
      <c r="X1271" s="17">
        <f t="shared" si="697"/>
        <v>0</v>
      </c>
      <c r="Y1271" s="2">
        <f t="shared" si="698"/>
        <v>0</v>
      </c>
      <c r="Z1271" s="72">
        <f t="shared" si="699"/>
        <v>0</v>
      </c>
      <c r="AA1271" s="2">
        <f t="shared" si="700"/>
        <v>0</v>
      </c>
      <c r="AB1271" s="12">
        <f t="shared" si="708"/>
        <v>4.6600000000000003E-2</v>
      </c>
      <c r="AC1271" s="17">
        <f t="shared" si="701"/>
        <v>10</v>
      </c>
      <c r="AD1271" s="17">
        <v>252</v>
      </c>
      <c r="AE1271" s="13">
        <f t="shared" si="712"/>
        <v>1.0018090479999999</v>
      </c>
      <c r="AF1271" s="2">
        <f t="shared" si="713"/>
        <v>620.29836963000002</v>
      </c>
      <c r="AG1271" s="2">
        <f t="shared" si="702"/>
        <v>645.80877902999998</v>
      </c>
      <c r="AH1271" s="3">
        <f t="shared" si="703"/>
        <v>0</v>
      </c>
      <c r="AI1271" s="4" t="str">
        <f t="shared" si="714"/>
        <v>A+J=</v>
      </c>
      <c r="AJ1271" s="11">
        <f t="shared" si="709"/>
        <v>42443</v>
      </c>
      <c r="AK1271" s="11"/>
      <c r="AL1271" s="4"/>
      <c r="AQ1271" s="53"/>
      <c r="AR1271" s="53"/>
      <c r="AX1271" s="1"/>
      <c r="AY1271" s="1"/>
      <c r="AZ1271" s="1"/>
      <c r="BA1271" s="1"/>
      <c r="BB1271" s="1"/>
    </row>
    <row r="1272" spans="1:54" x14ac:dyDescent="0.2">
      <c r="A1272" s="158">
        <f t="shared" si="704"/>
        <v>42428</v>
      </c>
      <c r="B1272" s="2">
        <f t="shared" si="687"/>
        <v>357634.00313933042</v>
      </c>
      <c r="C1272" s="2">
        <f t="shared" si="705"/>
        <v>276523.94329485</v>
      </c>
      <c r="D1272" s="2">
        <f>SUM(Y1272:Y$1441)</f>
        <v>9190.1070491900009</v>
      </c>
      <c r="E1272" s="73">
        <f t="shared" si="688"/>
        <v>267333.83624566003</v>
      </c>
      <c r="F1272" s="88">
        <f t="shared" si="716"/>
        <v>4493.17</v>
      </c>
      <c r="G1272" s="3">
        <f>IF(AND(N1272=1,N1271&gt;1),VLOOKUP(A1271,[1]Plan1!$BK$81:$BM$259,3),G1271)</f>
        <v>4550.2299999999996</v>
      </c>
      <c r="H1272" s="11">
        <f t="shared" si="717"/>
        <v>42354</v>
      </c>
      <c r="I1272" s="11">
        <f t="shared" si="718"/>
        <v>42385</v>
      </c>
      <c r="J1272" s="12">
        <f t="shared" si="689"/>
        <v>1.2699274676898353E-2</v>
      </c>
      <c r="K1272" s="11">
        <f t="shared" si="706"/>
        <v>42443</v>
      </c>
      <c r="L1272" s="11">
        <f t="shared" si="690"/>
        <v>42443</v>
      </c>
      <c r="M1272" s="1">
        <f t="shared" si="710"/>
        <v>20</v>
      </c>
      <c r="N1272" s="1">
        <f t="shared" si="691"/>
        <v>10</v>
      </c>
      <c r="O1272" s="2">
        <f t="shared" si="692"/>
        <v>1.0063295999999999</v>
      </c>
      <c r="P1272" s="13">
        <f t="shared" si="719"/>
        <v>1.00959902</v>
      </c>
      <c r="Q1272" s="13">
        <f t="shared" si="711"/>
        <v>1.2846067833244557</v>
      </c>
      <c r="R1272" s="2">
        <f t="shared" si="715"/>
        <v>1.2927378300000001</v>
      </c>
      <c r="S1272" s="2">
        <f t="shared" si="707"/>
        <v>1.23998893</v>
      </c>
      <c r="T1272" s="2">
        <f t="shared" si="693"/>
        <v>342886.62856555998</v>
      </c>
      <c r="U1272" s="2">
        <f t="shared" si="694"/>
        <v>2205.5239573205654</v>
      </c>
      <c r="V1272" s="2">
        <f t="shared" si="695"/>
        <v>78258.727108129882</v>
      </c>
      <c r="W1272" s="2">
        <f t="shared" si="696"/>
        <v>356988.19436030043</v>
      </c>
      <c r="X1272" s="17">
        <f t="shared" si="697"/>
        <v>0</v>
      </c>
      <c r="Y1272" s="2">
        <f t="shared" si="698"/>
        <v>0</v>
      </c>
      <c r="Z1272" s="72">
        <f t="shared" si="699"/>
        <v>0</v>
      </c>
      <c r="AA1272" s="2">
        <f t="shared" si="700"/>
        <v>0</v>
      </c>
      <c r="AB1272" s="12">
        <f t="shared" si="708"/>
        <v>4.6600000000000003E-2</v>
      </c>
      <c r="AC1272" s="17">
        <f t="shared" si="701"/>
        <v>10</v>
      </c>
      <c r="AD1272" s="17">
        <v>252</v>
      </c>
      <c r="AE1272" s="13">
        <f t="shared" si="712"/>
        <v>1.0018090479999999</v>
      </c>
      <c r="AF1272" s="2">
        <f t="shared" si="713"/>
        <v>620.29836963000002</v>
      </c>
      <c r="AG1272" s="2">
        <f t="shared" si="702"/>
        <v>645.80877902999998</v>
      </c>
      <c r="AH1272" s="3">
        <f t="shared" si="703"/>
        <v>0</v>
      </c>
      <c r="AI1272" s="4" t="str">
        <f t="shared" si="714"/>
        <v>A+J=</v>
      </c>
      <c r="AJ1272" s="11">
        <f t="shared" si="709"/>
        <v>42443</v>
      </c>
      <c r="AK1272" s="11"/>
      <c r="AL1272" s="4"/>
      <c r="AQ1272" s="53"/>
      <c r="AR1272" s="53"/>
      <c r="AX1272" s="1"/>
      <c r="AY1272" s="1"/>
      <c r="AZ1272" s="1"/>
      <c r="BA1272" s="1"/>
      <c r="BB1272" s="1"/>
    </row>
    <row r="1273" spans="1:54" x14ac:dyDescent="0.2">
      <c r="A1273" s="158">
        <f t="shared" si="704"/>
        <v>42429</v>
      </c>
      <c r="B1273" s="2">
        <f t="shared" si="687"/>
        <v>357634.00313933042</v>
      </c>
      <c r="C1273" s="2">
        <f t="shared" si="705"/>
        <v>276523.94329485</v>
      </c>
      <c r="D1273" s="2">
        <f>SUM(Y1273:Y$1441)</f>
        <v>9190.1070491900009</v>
      </c>
      <c r="E1273" s="73">
        <f t="shared" si="688"/>
        <v>267333.83624566003</v>
      </c>
      <c r="F1273" s="88">
        <f t="shared" si="716"/>
        <v>4493.17</v>
      </c>
      <c r="G1273" s="3">
        <f>IF(AND(N1273=1,N1272&gt;1),VLOOKUP(A1272,[1]Plan1!$BK$81:$BM$259,3),G1272)</f>
        <v>4550.2299999999996</v>
      </c>
      <c r="H1273" s="11">
        <f t="shared" si="717"/>
        <v>42354</v>
      </c>
      <c r="I1273" s="11">
        <f t="shared" si="718"/>
        <v>42385</v>
      </c>
      <c r="J1273" s="12">
        <f t="shared" si="689"/>
        <v>1.2699274676898353E-2</v>
      </c>
      <c r="K1273" s="11">
        <f t="shared" si="706"/>
        <v>42443</v>
      </c>
      <c r="L1273" s="11">
        <f t="shared" si="690"/>
        <v>42443</v>
      </c>
      <c r="M1273" s="1">
        <f t="shared" si="710"/>
        <v>20</v>
      </c>
      <c r="N1273" s="1">
        <f t="shared" si="691"/>
        <v>10</v>
      </c>
      <c r="O1273" s="2">
        <f t="shared" si="692"/>
        <v>1.0063295999999999</v>
      </c>
      <c r="P1273" s="13">
        <f t="shared" si="719"/>
        <v>1.00959902</v>
      </c>
      <c r="Q1273" s="13">
        <f t="shared" si="711"/>
        <v>1.2846067833244557</v>
      </c>
      <c r="R1273" s="2">
        <f t="shared" si="715"/>
        <v>1.2927378300000001</v>
      </c>
      <c r="S1273" s="2">
        <f t="shared" si="707"/>
        <v>1.23998893</v>
      </c>
      <c r="T1273" s="2">
        <f t="shared" si="693"/>
        <v>342886.62856555998</v>
      </c>
      <c r="U1273" s="2">
        <f t="shared" si="694"/>
        <v>2205.5239573205654</v>
      </c>
      <c r="V1273" s="2">
        <f t="shared" si="695"/>
        <v>78258.727108129882</v>
      </c>
      <c r="W1273" s="2">
        <f t="shared" si="696"/>
        <v>356988.19436030043</v>
      </c>
      <c r="X1273" s="17">
        <f t="shared" si="697"/>
        <v>0</v>
      </c>
      <c r="Y1273" s="2">
        <f t="shared" si="698"/>
        <v>0</v>
      </c>
      <c r="Z1273" s="72">
        <f t="shared" si="699"/>
        <v>0</v>
      </c>
      <c r="AA1273" s="2">
        <f t="shared" si="700"/>
        <v>0</v>
      </c>
      <c r="AB1273" s="12">
        <f t="shared" si="708"/>
        <v>4.6600000000000003E-2</v>
      </c>
      <c r="AC1273" s="17">
        <f t="shared" si="701"/>
        <v>10</v>
      </c>
      <c r="AD1273" s="17">
        <v>252</v>
      </c>
      <c r="AE1273" s="13">
        <f t="shared" si="712"/>
        <v>1.0018090479999999</v>
      </c>
      <c r="AF1273" s="2">
        <f t="shared" si="713"/>
        <v>620.29836963000002</v>
      </c>
      <c r="AG1273" s="2">
        <f t="shared" si="702"/>
        <v>645.80877902999998</v>
      </c>
      <c r="AH1273" s="3">
        <f t="shared" si="703"/>
        <v>0</v>
      </c>
      <c r="AI1273" s="4" t="str">
        <f t="shared" si="714"/>
        <v>A+J=</v>
      </c>
      <c r="AJ1273" s="11">
        <f t="shared" si="709"/>
        <v>42443</v>
      </c>
      <c r="AK1273" s="11"/>
      <c r="AL1273" s="4"/>
      <c r="AQ1273" s="53"/>
      <c r="AR1273" s="53"/>
      <c r="AX1273" s="1"/>
      <c r="AY1273" s="1"/>
      <c r="AZ1273" s="1"/>
      <c r="BA1273" s="1"/>
      <c r="BB1273" s="1"/>
    </row>
    <row r="1274" spans="1:54" x14ac:dyDescent="0.2">
      <c r="A1274" s="158">
        <f t="shared" si="704"/>
        <v>42430</v>
      </c>
      <c r="B1274" s="2">
        <f t="shared" si="687"/>
        <v>357917.20778544829</v>
      </c>
      <c r="C1274" s="2">
        <f t="shared" si="705"/>
        <v>276523.94329485</v>
      </c>
      <c r="D1274" s="2">
        <f>SUM(Y1274:Y$1441)</f>
        <v>9190.1070491900009</v>
      </c>
      <c r="E1274" s="73">
        <f t="shared" si="688"/>
        <v>267333.83624566003</v>
      </c>
      <c r="F1274" s="88">
        <f t="shared" si="716"/>
        <v>4493.17</v>
      </c>
      <c r="G1274" s="3">
        <f>IF(AND(N1274=1,N1273&gt;1),VLOOKUP(A1273,[1]Plan1!$BK$81:$BM$259,3),G1273)</f>
        <v>4550.2299999999996</v>
      </c>
      <c r="H1274" s="11">
        <f t="shared" si="717"/>
        <v>42354</v>
      </c>
      <c r="I1274" s="11">
        <f t="shared" si="718"/>
        <v>42385</v>
      </c>
      <c r="J1274" s="12">
        <f t="shared" si="689"/>
        <v>1.2699274676898353E-2</v>
      </c>
      <c r="K1274" s="11">
        <f t="shared" si="706"/>
        <v>42443</v>
      </c>
      <c r="L1274" s="11">
        <f t="shared" si="690"/>
        <v>42443</v>
      </c>
      <c r="M1274" s="1">
        <f t="shared" si="710"/>
        <v>20</v>
      </c>
      <c r="N1274" s="1">
        <f t="shared" si="691"/>
        <v>11</v>
      </c>
      <c r="O1274" s="2">
        <f t="shared" si="692"/>
        <v>1.00696476</v>
      </c>
      <c r="P1274" s="13">
        <f t="shared" si="719"/>
        <v>1.00959902</v>
      </c>
      <c r="Q1274" s="13">
        <f t="shared" si="711"/>
        <v>1.2846067833244557</v>
      </c>
      <c r="R1274" s="2">
        <f t="shared" si="715"/>
        <v>1.29355376</v>
      </c>
      <c r="S1274" s="2">
        <f t="shared" si="707"/>
        <v>1.23998893</v>
      </c>
      <c r="T1274" s="2">
        <f t="shared" si="693"/>
        <v>342886.62856555998</v>
      </c>
      <c r="U1274" s="2">
        <f t="shared" si="694"/>
        <v>2205.5239573205654</v>
      </c>
      <c r="V1274" s="2">
        <f t="shared" si="695"/>
        <v>78476.85280513778</v>
      </c>
      <c r="W1274" s="2">
        <f t="shared" si="696"/>
        <v>357206.3200573083</v>
      </c>
      <c r="X1274" s="17">
        <f t="shared" si="697"/>
        <v>0</v>
      </c>
      <c r="Y1274" s="2">
        <f t="shared" si="698"/>
        <v>0</v>
      </c>
      <c r="Z1274" s="72">
        <f t="shared" si="699"/>
        <v>0</v>
      </c>
      <c r="AA1274" s="2">
        <f t="shared" si="700"/>
        <v>0</v>
      </c>
      <c r="AB1274" s="12">
        <f t="shared" si="708"/>
        <v>4.6600000000000003E-2</v>
      </c>
      <c r="AC1274" s="17">
        <f t="shared" si="701"/>
        <v>11</v>
      </c>
      <c r="AD1274" s="17">
        <v>252</v>
      </c>
      <c r="AE1274" s="13">
        <f t="shared" si="712"/>
        <v>1.001990132</v>
      </c>
      <c r="AF1274" s="2">
        <f t="shared" si="713"/>
        <v>682.38965187999997</v>
      </c>
      <c r="AG1274" s="2">
        <f t="shared" si="702"/>
        <v>710.88772814000004</v>
      </c>
      <c r="AH1274" s="3">
        <f t="shared" si="703"/>
        <v>0</v>
      </c>
      <c r="AI1274" s="4" t="str">
        <f t="shared" si="714"/>
        <v>A+J=</v>
      </c>
      <c r="AJ1274" s="11">
        <f t="shared" si="709"/>
        <v>42443</v>
      </c>
      <c r="AK1274" s="11"/>
      <c r="AL1274" s="4"/>
      <c r="AQ1274" s="53"/>
      <c r="AR1274" s="53"/>
      <c r="AX1274" s="1"/>
      <c r="AY1274" s="1"/>
      <c r="AZ1274" s="1"/>
      <c r="BA1274" s="1"/>
      <c r="BB1274" s="1"/>
    </row>
    <row r="1275" spans="1:54" x14ac:dyDescent="0.2">
      <c r="A1275" s="158">
        <f t="shared" si="704"/>
        <v>42431</v>
      </c>
      <c r="B1275" s="2">
        <f t="shared" si="687"/>
        <v>358200.64021844271</v>
      </c>
      <c r="C1275" s="2">
        <f t="shared" si="705"/>
        <v>276523.94329485</v>
      </c>
      <c r="D1275" s="2">
        <f>SUM(Y1275:Y$1441)</f>
        <v>9190.1070491900009</v>
      </c>
      <c r="E1275" s="73">
        <f t="shared" si="688"/>
        <v>267333.83624566003</v>
      </c>
      <c r="F1275" s="88">
        <f t="shared" si="716"/>
        <v>4493.17</v>
      </c>
      <c r="G1275" s="3">
        <f>IF(AND(N1275=1,N1274&gt;1),VLOOKUP(A1274,[1]Plan1!$BK$81:$BM$259,3),G1274)</f>
        <v>4550.2299999999996</v>
      </c>
      <c r="H1275" s="11">
        <f t="shared" si="717"/>
        <v>42354</v>
      </c>
      <c r="I1275" s="11">
        <f t="shared" si="718"/>
        <v>42385</v>
      </c>
      <c r="J1275" s="12">
        <f t="shared" si="689"/>
        <v>1.2699274676898353E-2</v>
      </c>
      <c r="K1275" s="11">
        <f t="shared" si="706"/>
        <v>42443</v>
      </c>
      <c r="L1275" s="11">
        <f t="shared" si="690"/>
        <v>42443</v>
      </c>
      <c r="M1275" s="1">
        <f t="shared" si="710"/>
        <v>20</v>
      </c>
      <c r="N1275" s="1">
        <f t="shared" si="691"/>
        <v>12</v>
      </c>
      <c r="O1275" s="2">
        <f t="shared" si="692"/>
        <v>1.0076003200000001</v>
      </c>
      <c r="P1275" s="13">
        <f t="shared" si="719"/>
        <v>1.00959902</v>
      </c>
      <c r="Q1275" s="13">
        <f t="shared" si="711"/>
        <v>1.2846067833244557</v>
      </c>
      <c r="R1275" s="2">
        <f t="shared" si="715"/>
        <v>1.2943701999999999</v>
      </c>
      <c r="S1275" s="2">
        <f t="shared" si="707"/>
        <v>1.23998893</v>
      </c>
      <c r="T1275" s="2">
        <f t="shared" si="693"/>
        <v>342886.62856555998</v>
      </c>
      <c r="U1275" s="2">
        <f t="shared" si="694"/>
        <v>2205.5239573205654</v>
      </c>
      <c r="V1275" s="2">
        <f t="shared" si="695"/>
        <v>78695.114842402167</v>
      </c>
      <c r="W1275" s="2">
        <f t="shared" si="696"/>
        <v>357424.58209457272</v>
      </c>
      <c r="X1275" s="17">
        <f t="shared" si="697"/>
        <v>0</v>
      </c>
      <c r="Y1275" s="2">
        <f t="shared" si="698"/>
        <v>0</v>
      </c>
      <c r="Z1275" s="72">
        <f t="shared" si="699"/>
        <v>0</v>
      </c>
      <c r="AA1275" s="2">
        <f t="shared" si="700"/>
        <v>0</v>
      </c>
      <c r="AB1275" s="12">
        <f t="shared" si="708"/>
        <v>4.6600000000000003E-2</v>
      </c>
      <c r="AC1275" s="17">
        <f t="shared" si="701"/>
        <v>12</v>
      </c>
      <c r="AD1275" s="17">
        <v>252</v>
      </c>
      <c r="AE1275" s="13">
        <f t="shared" si="712"/>
        <v>1.00217125</v>
      </c>
      <c r="AF1275" s="2">
        <f t="shared" si="713"/>
        <v>744.49259227000005</v>
      </c>
      <c r="AG1275" s="2">
        <f t="shared" si="702"/>
        <v>776.05812387000003</v>
      </c>
      <c r="AH1275" s="3">
        <f t="shared" si="703"/>
        <v>0</v>
      </c>
      <c r="AI1275" s="4" t="str">
        <f t="shared" si="714"/>
        <v>A+J=</v>
      </c>
      <c r="AJ1275" s="11">
        <f t="shared" si="709"/>
        <v>42443</v>
      </c>
      <c r="AK1275" s="11"/>
      <c r="AL1275" s="4"/>
      <c r="AQ1275" s="53"/>
      <c r="AR1275" s="53"/>
      <c r="AX1275" s="1"/>
      <c r="AY1275" s="1"/>
      <c r="AZ1275" s="1"/>
      <c r="BA1275" s="1"/>
      <c r="BB1275" s="1"/>
    </row>
    <row r="1276" spans="1:54" x14ac:dyDescent="0.2">
      <c r="A1276" s="158">
        <f t="shared" si="704"/>
        <v>42432</v>
      </c>
      <c r="B1276" s="2">
        <f t="shared" si="687"/>
        <v>358484.30249898194</v>
      </c>
      <c r="C1276" s="2">
        <f t="shared" si="705"/>
        <v>276523.94329485</v>
      </c>
      <c r="D1276" s="2">
        <f>SUM(Y1276:Y$1441)</f>
        <v>9190.1070491900009</v>
      </c>
      <c r="E1276" s="73">
        <f t="shared" si="688"/>
        <v>267333.83624566003</v>
      </c>
      <c r="F1276" s="88">
        <f t="shared" si="716"/>
        <v>4493.17</v>
      </c>
      <c r="G1276" s="3">
        <f>IF(AND(N1276=1,N1275&gt;1),VLOOKUP(A1275,[1]Plan1!$BK$81:$BM$259,3),G1275)</f>
        <v>4550.2299999999996</v>
      </c>
      <c r="H1276" s="11">
        <f t="shared" si="717"/>
        <v>42354</v>
      </c>
      <c r="I1276" s="11">
        <f t="shared" si="718"/>
        <v>42385</v>
      </c>
      <c r="J1276" s="12">
        <f t="shared" si="689"/>
        <v>1.2699274676898353E-2</v>
      </c>
      <c r="K1276" s="11">
        <f t="shared" si="706"/>
        <v>42443</v>
      </c>
      <c r="L1276" s="11">
        <f t="shared" si="690"/>
        <v>42443</v>
      </c>
      <c r="M1276" s="1">
        <f t="shared" si="710"/>
        <v>20</v>
      </c>
      <c r="N1276" s="1">
        <f t="shared" si="691"/>
        <v>13</v>
      </c>
      <c r="O1276" s="2">
        <f t="shared" si="692"/>
        <v>1.00823628</v>
      </c>
      <c r="P1276" s="13">
        <f t="shared" si="719"/>
        <v>1.00959902</v>
      </c>
      <c r="Q1276" s="13">
        <f t="shared" si="711"/>
        <v>1.2846067833244557</v>
      </c>
      <c r="R1276" s="2">
        <f t="shared" si="715"/>
        <v>1.29518716</v>
      </c>
      <c r="S1276" s="2">
        <f t="shared" si="707"/>
        <v>1.23998893</v>
      </c>
      <c r="T1276" s="2">
        <f t="shared" si="693"/>
        <v>342886.62856555998</v>
      </c>
      <c r="U1276" s="2">
        <f t="shared" si="694"/>
        <v>2205.5239573205654</v>
      </c>
      <c r="V1276" s="2">
        <f t="shared" si="695"/>
        <v>78913.515893261443</v>
      </c>
      <c r="W1276" s="2">
        <f t="shared" si="696"/>
        <v>357642.98314543196</v>
      </c>
      <c r="X1276" s="17">
        <f t="shared" si="697"/>
        <v>0</v>
      </c>
      <c r="Y1276" s="2">
        <f t="shared" si="698"/>
        <v>0</v>
      </c>
      <c r="Z1276" s="72">
        <f t="shared" si="699"/>
        <v>0</v>
      </c>
      <c r="AA1276" s="2">
        <f t="shared" si="700"/>
        <v>0</v>
      </c>
      <c r="AB1276" s="12">
        <f t="shared" si="708"/>
        <v>4.6600000000000003E-2</v>
      </c>
      <c r="AC1276" s="17">
        <f t="shared" si="701"/>
        <v>13</v>
      </c>
      <c r="AD1276" s="17">
        <v>252</v>
      </c>
      <c r="AE1276" s="13">
        <f t="shared" si="712"/>
        <v>1.0023523999999999</v>
      </c>
      <c r="AF1276" s="2">
        <f t="shared" si="713"/>
        <v>806.60650502999999</v>
      </c>
      <c r="AG1276" s="2">
        <f t="shared" si="702"/>
        <v>841.31935354999996</v>
      </c>
      <c r="AH1276" s="3">
        <f t="shared" si="703"/>
        <v>0</v>
      </c>
      <c r="AI1276" s="4" t="str">
        <f t="shared" si="714"/>
        <v>A+J=</v>
      </c>
      <c r="AJ1276" s="11">
        <f t="shared" si="709"/>
        <v>42443</v>
      </c>
      <c r="AK1276" s="11"/>
      <c r="AL1276" s="4"/>
      <c r="AQ1276" s="53"/>
      <c r="AR1276" s="53"/>
      <c r="AX1276" s="1"/>
      <c r="AY1276" s="1"/>
      <c r="AZ1276" s="1"/>
      <c r="BA1276" s="1"/>
      <c r="BB1276" s="1"/>
    </row>
    <row r="1277" spans="1:54" x14ac:dyDescent="0.2">
      <c r="A1277" s="158">
        <f t="shared" si="704"/>
        <v>42433</v>
      </c>
      <c r="B1277" s="2">
        <f t="shared" si="687"/>
        <v>358768.19508143608</v>
      </c>
      <c r="C1277" s="2">
        <f t="shared" si="705"/>
        <v>276523.94329485</v>
      </c>
      <c r="D1277" s="2">
        <f>SUM(Y1277:Y$1441)</f>
        <v>9190.1070491900009</v>
      </c>
      <c r="E1277" s="73">
        <f t="shared" si="688"/>
        <v>267333.83624566003</v>
      </c>
      <c r="F1277" s="88">
        <f t="shared" si="716"/>
        <v>4493.17</v>
      </c>
      <c r="G1277" s="3">
        <f>IF(AND(N1277=1,N1276&gt;1),VLOOKUP(A1276,[1]Plan1!$BK$81:$BM$259,3),G1276)</f>
        <v>4550.2299999999996</v>
      </c>
      <c r="H1277" s="11">
        <f t="shared" si="717"/>
        <v>42354</v>
      </c>
      <c r="I1277" s="11">
        <f t="shared" si="718"/>
        <v>42385</v>
      </c>
      <c r="J1277" s="12">
        <f t="shared" si="689"/>
        <v>1.2699274676898353E-2</v>
      </c>
      <c r="K1277" s="11">
        <f t="shared" si="706"/>
        <v>42443</v>
      </c>
      <c r="L1277" s="11">
        <f t="shared" si="690"/>
        <v>42443</v>
      </c>
      <c r="M1277" s="1">
        <f t="shared" si="710"/>
        <v>20</v>
      </c>
      <c r="N1277" s="1">
        <f t="shared" si="691"/>
        <v>14</v>
      </c>
      <c r="O1277" s="2">
        <f t="shared" si="692"/>
        <v>1.00887265</v>
      </c>
      <c r="P1277" s="13">
        <f t="shared" si="719"/>
        <v>1.00959902</v>
      </c>
      <c r="Q1277" s="13">
        <f t="shared" si="711"/>
        <v>1.2846067833244557</v>
      </c>
      <c r="R1277" s="2">
        <f t="shared" si="715"/>
        <v>1.29600464</v>
      </c>
      <c r="S1277" s="2">
        <f t="shared" si="707"/>
        <v>1.23998893</v>
      </c>
      <c r="T1277" s="2">
        <f t="shared" si="693"/>
        <v>342886.62856555998</v>
      </c>
      <c r="U1277" s="2">
        <f t="shared" si="694"/>
        <v>2205.5239573205654</v>
      </c>
      <c r="V1277" s="2">
        <f t="shared" si="695"/>
        <v>79132.055957715565</v>
      </c>
      <c r="W1277" s="2">
        <f t="shared" si="696"/>
        <v>357861.5232098861</v>
      </c>
      <c r="X1277" s="17">
        <f t="shared" si="697"/>
        <v>0</v>
      </c>
      <c r="Y1277" s="2">
        <f t="shared" si="698"/>
        <v>0</v>
      </c>
      <c r="Z1277" s="72">
        <f t="shared" si="699"/>
        <v>0</v>
      </c>
      <c r="AA1277" s="2">
        <f t="shared" si="700"/>
        <v>0</v>
      </c>
      <c r="AB1277" s="12">
        <f t="shared" si="708"/>
        <v>4.6600000000000003E-2</v>
      </c>
      <c r="AC1277" s="17">
        <f t="shared" si="701"/>
        <v>14</v>
      </c>
      <c r="AD1277" s="17">
        <v>252</v>
      </c>
      <c r="AE1277" s="13">
        <f t="shared" si="712"/>
        <v>1.002533583</v>
      </c>
      <c r="AF1277" s="2">
        <f t="shared" si="713"/>
        <v>868.73173306000001</v>
      </c>
      <c r="AG1277" s="2">
        <f t="shared" si="702"/>
        <v>906.67187154999999</v>
      </c>
      <c r="AH1277" s="3">
        <f t="shared" si="703"/>
        <v>0</v>
      </c>
      <c r="AI1277" s="4" t="str">
        <f t="shared" si="714"/>
        <v>A+J=</v>
      </c>
      <c r="AJ1277" s="11">
        <f t="shared" si="709"/>
        <v>42443</v>
      </c>
      <c r="AK1277" s="11"/>
      <c r="AL1277" s="4"/>
      <c r="AQ1277" s="53"/>
      <c r="AR1277" s="53"/>
      <c r="AX1277" s="1"/>
      <c r="AY1277" s="1"/>
      <c r="AZ1277" s="1"/>
      <c r="BA1277" s="1"/>
      <c r="BB1277" s="1"/>
    </row>
    <row r="1278" spans="1:54" x14ac:dyDescent="0.2">
      <c r="A1278" s="158">
        <f t="shared" si="704"/>
        <v>42434</v>
      </c>
      <c r="B1278" s="2">
        <f t="shared" si="687"/>
        <v>359052.31502434675</v>
      </c>
      <c r="C1278" s="2">
        <f t="shared" si="705"/>
        <v>276523.94329485</v>
      </c>
      <c r="D1278" s="2">
        <f>SUM(Y1278:Y$1441)</f>
        <v>9190.1070491900009</v>
      </c>
      <c r="E1278" s="73">
        <f t="shared" si="688"/>
        <v>267333.83624566003</v>
      </c>
      <c r="F1278" s="88">
        <f t="shared" si="716"/>
        <v>4493.17</v>
      </c>
      <c r="G1278" s="3">
        <f>IF(AND(N1278=1,N1277&gt;1),VLOOKUP(A1277,[1]Plan1!$BK$81:$BM$259,3),G1277)</f>
        <v>4550.2299999999996</v>
      </c>
      <c r="H1278" s="11">
        <f t="shared" si="717"/>
        <v>42354</v>
      </c>
      <c r="I1278" s="11">
        <f t="shared" si="718"/>
        <v>42385</v>
      </c>
      <c r="J1278" s="12">
        <f t="shared" si="689"/>
        <v>1.2699274676898353E-2</v>
      </c>
      <c r="K1278" s="11">
        <f t="shared" si="706"/>
        <v>42443</v>
      </c>
      <c r="L1278" s="11">
        <f t="shared" si="690"/>
        <v>42443</v>
      </c>
      <c r="M1278" s="1">
        <f t="shared" si="710"/>
        <v>20</v>
      </c>
      <c r="N1278" s="1">
        <f t="shared" si="691"/>
        <v>15</v>
      </c>
      <c r="O1278" s="2">
        <f t="shared" si="692"/>
        <v>1.0095094099999999</v>
      </c>
      <c r="P1278" s="13">
        <f t="shared" si="719"/>
        <v>1.00959902</v>
      </c>
      <c r="Q1278" s="13">
        <f t="shared" si="711"/>
        <v>1.2846067833244557</v>
      </c>
      <c r="R1278" s="2">
        <f t="shared" si="715"/>
        <v>1.2968226300000001</v>
      </c>
      <c r="S1278" s="2">
        <f t="shared" si="707"/>
        <v>1.23998893</v>
      </c>
      <c r="T1278" s="2">
        <f t="shared" si="693"/>
        <v>342886.62856555998</v>
      </c>
      <c r="U1278" s="2">
        <f t="shared" si="694"/>
        <v>2205.5239573205654</v>
      </c>
      <c r="V1278" s="2">
        <f t="shared" si="695"/>
        <v>79350.732362426163</v>
      </c>
      <c r="W1278" s="2">
        <f t="shared" si="696"/>
        <v>358080.19961459673</v>
      </c>
      <c r="X1278" s="17">
        <f t="shared" si="697"/>
        <v>0</v>
      </c>
      <c r="Y1278" s="2">
        <f t="shared" si="698"/>
        <v>0</v>
      </c>
      <c r="Z1278" s="72">
        <f t="shared" si="699"/>
        <v>0</v>
      </c>
      <c r="AA1278" s="2">
        <f t="shared" si="700"/>
        <v>0</v>
      </c>
      <c r="AB1278" s="12">
        <f t="shared" si="708"/>
        <v>4.6600000000000003E-2</v>
      </c>
      <c r="AC1278" s="17">
        <f t="shared" si="701"/>
        <v>15</v>
      </c>
      <c r="AD1278" s="17">
        <v>252</v>
      </c>
      <c r="AE1278" s="13">
        <f t="shared" si="712"/>
        <v>1.002714798</v>
      </c>
      <c r="AF1278" s="2">
        <f t="shared" si="713"/>
        <v>930.86793345000001</v>
      </c>
      <c r="AG1278" s="2">
        <f t="shared" si="702"/>
        <v>972.11540975000003</v>
      </c>
      <c r="AH1278" s="3">
        <f t="shared" si="703"/>
        <v>0</v>
      </c>
      <c r="AI1278" s="4" t="str">
        <f t="shared" si="714"/>
        <v>A+J=</v>
      </c>
      <c r="AJ1278" s="11">
        <f t="shared" si="709"/>
        <v>42443</v>
      </c>
      <c r="AK1278" s="11"/>
      <c r="AL1278" s="4"/>
      <c r="AQ1278" s="53"/>
      <c r="AR1278" s="53"/>
      <c r="AX1278" s="1"/>
      <c r="AY1278" s="1"/>
      <c r="AZ1278" s="1"/>
      <c r="BA1278" s="1"/>
      <c r="BB1278" s="1"/>
    </row>
    <row r="1279" spans="1:54" x14ac:dyDescent="0.2">
      <c r="A1279" s="158">
        <f t="shared" si="704"/>
        <v>42435</v>
      </c>
      <c r="B1279" s="2">
        <f t="shared" si="687"/>
        <v>359052.31502434675</v>
      </c>
      <c r="C1279" s="2">
        <f t="shared" si="705"/>
        <v>276523.94329485</v>
      </c>
      <c r="D1279" s="2">
        <f>SUM(Y1279:Y$1441)</f>
        <v>9190.1070491900009</v>
      </c>
      <c r="E1279" s="73">
        <f t="shared" si="688"/>
        <v>267333.83624566003</v>
      </c>
      <c r="F1279" s="88">
        <f t="shared" si="716"/>
        <v>4493.17</v>
      </c>
      <c r="G1279" s="3">
        <f>IF(AND(N1279=1,N1278&gt;1),VLOOKUP(A1278,[1]Plan1!$BK$81:$BM$259,3),G1278)</f>
        <v>4550.2299999999996</v>
      </c>
      <c r="H1279" s="11">
        <f t="shared" si="717"/>
        <v>42354</v>
      </c>
      <c r="I1279" s="11">
        <f t="shared" si="718"/>
        <v>42385</v>
      </c>
      <c r="J1279" s="12">
        <f t="shared" si="689"/>
        <v>1.2699274676898353E-2</v>
      </c>
      <c r="K1279" s="11">
        <f t="shared" si="706"/>
        <v>42443</v>
      </c>
      <c r="L1279" s="11">
        <f t="shared" si="690"/>
        <v>42443</v>
      </c>
      <c r="M1279" s="1">
        <f t="shared" si="710"/>
        <v>20</v>
      </c>
      <c r="N1279" s="1">
        <f t="shared" si="691"/>
        <v>15</v>
      </c>
      <c r="O1279" s="2">
        <f t="shared" si="692"/>
        <v>1.0095094099999999</v>
      </c>
      <c r="P1279" s="13">
        <f t="shared" si="719"/>
        <v>1.00959902</v>
      </c>
      <c r="Q1279" s="13">
        <f t="shared" si="711"/>
        <v>1.2846067833244557</v>
      </c>
      <c r="R1279" s="2">
        <f t="shared" si="715"/>
        <v>1.2968226300000001</v>
      </c>
      <c r="S1279" s="2">
        <f t="shared" si="707"/>
        <v>1.23998893</v>
      </c>
      <c r="T1279" s="2">
        <f t="shared" si="693"/>
        <v>342886.62856555998</v>
      </c>
      <c r="U1279" s="2">
        <f t="shared" si="694"/>
        <v>2205.5239573205654</v>
      </c>
      <c r="V1279" s="2">
        <f t="shared" si="695"/>
        <v>79350.732362426163</v>
      </c>
      <c r="W1279" s="2">
        <f t="shared" si="696"/>
        <v>358080.19961459673</v>
      </c>
      <c r="X1279" s="17">
        <f t="shared" si="697"/>
        <v>0</v>
      </c>
      <c r="Y1279" s="2">
        <f t="shared" si="698"/>
        <v>0</v>
      </c>
      <c r="Z1279" s="72">
        <f t="shared" si="699"/>
        <v>0</v>
      </c>
      <c r="AA1279" s="2">
        <f t="shared" si="700"/>
        <v>0</v>
      </c>
      <c r="AB1279" s="12">
        <f t="shared" si="708"/>
        <v>4.6600000000000003E-2</v>
      </c>
      <c r="AC1279" s="17">
        <f t="shared" si="701"/>
        <v>15</v>
      </c>
      <c r="AD1279" s="17">
        <v>252</v>
      </c>
      <c r="AE1279" s="13">
        <f t="shared" si="712"/>
        <v>1.002714798</v>
      </c>
      <c r="AF1279" s="2">
        <f t="shared" si="713"/>
        <v>930.86793345000001</v>
      </c>
      <c r="AG1279" s="2">
        <f t="shared" si="702"/>
        <v>972.11540975000003</v>
      </c>
      <c r="AH1279" s="3">
        <f t="shared" si="703"/>
        <v>0</v>
      </c>
      <c r="AI1279" s="4" t="str">
        <f t="shared" si="714"/>
        <v>A+J=</v>
      </c>
      <c r="AJ1279" s="11">
        <f t="shared" si="709"/>
        <v>42443</v>
      </c>
      <c r="AK1279" s="11"/>
      <c r="AL1279" s="4"/>
      <c r="AQ1279" s="53"/>
      <c r="AR1279" s="53"/>
      <c r="AX1279" s="1"/>
      <c r="AY1279" s="1"/>
      <c r="AZ1279" s="1"/>
      <c r="BA1279" s="1"/>
      <c r="BB1279" s="1"/>
    </row>
    <row r="1280" spans="1:54" x14ac:dyDescent="0.2">
      <c r="A1280" s="158">
        <f t="shared" si="704"/>
        <v>42436</v>
      </c>
      <c r="B1280" s="2">
        <f t="shared" si="687"/>
        <v>359052.31502434675</v>
      </c>
      <c r="C1280" s="2">
        <f t="shared" si="705"/>
        <v>276523.94329485</v>
      </c>
      <c r="D1280" s="2">
        <f>SUM(Y1280:Y$1441)</f>
        <v>9190.1070491900009</v>
      </c>
      <c r="E1280" s="73">
        <f t="shared" si="688"/>
        <v>267333.83624566003</v>
      </c>
      <c r="F1280" s="88">
        <f t="shared" si="716"/>
        <v>4493.17</v>
      </c>
      <c r="G1280" s="3">
        <f>IF(AND(N1280=1,N1279&gt;1),VLOOKUP(A1279,[1]Plan1!$BK$81:$BM$259,3),G1279)</f>
        <v>4550.2299999999996</v>
      </c>
      <c r="H1280" s="11">
        <f t="shared" si="717"/>
        <v>42354</v>
      </c>
      <c r="I1280" s="11">
        <f t="shared" si="718"/>
        <v>42385</v>
      </c>
      <c r="J1280" s="12">
        <f t="shared" si="689"/>
        <v>1.2699274676898353E-2</v>
      </c>
      <c r="K1280" s="11">
        <f t="shared" si="706"/>
        <v>42443</v>
      </c>
      <c r="L1280" s="11">
        <f t="shared" si="690"/>
        <v>42443</v>
      </c>
      <c r="M1280" s="1">
        <f t="shared" si="710"/>
        <v>20</v>
      </c>
      <c r="N1280" s="1">
        <f t="shared" si="691"/>
        <v>15</v>
      </c>
      <c r="O1280" s="2">
        <f t="shared" si="692"/>
        <v>1.0095094099999999</v>
      </c>
      <c r="P1280" s="13">
        <f t="shared" si="719"/>
        <v>1.00959902</v>
      </c>
      <c r="Q1280" s="13">
        <f t="shared" si="711"/>
        <v>1.2846067833244557</v>
      </c>
      <c r="R1280" s="2">
        <f t="shared" si="715"/>
        <v>1.2968226300000001</v>
      </c>
      <c r="S1280" s="2">
        <f t="shared" si="707"/>
        <v>1.23998893</v>
      </c>
      <c r="T1280" s="2">
        <f t="shared" si="693"/>
        <v>342886.62856555998</v>
      </c>
      <c r="U1280" s="2">
        <f t="shared" si="694"/>
        <v>2205.5239573205654</v>
      </c>
      <c r="V1280" s="2">
        <f t="shared" si="695"/>
        <v>79350.732362426163</v>
      </c>
      <c r="W1280" s="2">
        <f t="shared" si="696"/>
        <v>358080.19961459673</v>
      </c>
      <c r="X1280" s="17">
        <f t="shared" si="697"/>
        <v>0</v>
      </c>
      <c r="Y1280" s="2">
        <f t="shared" si="698"/>
        <v>0</v>
      </c>
      <c r="Z1280" s="72">
        <f t="shared" si="699"/>
        <v>0</v>
      </c>
      <c r="AA1280" s="2">
        <f t="shared" si="700"/>
        <v>0</v>
      </c>
      <c r="AB1280" s="12">
        <f t="shared" si="708"/>
        <v>4.6600000000000003E-2</v>
      </c>
      <c r="AC1280" s="17">
        <f t="shared" si="701"/>
        <v>15</v>
      </c>
      <c r="AD1280" s="17">
        <v>252</v>
      </c>
      <c r="AE1280" s="13">
        <f t="shared" si="712"/>
        <v>1.002714798</v>
      </c>
      <c r="AF1280" s="2">
        <f t="shared" si="713"/>
        <v>930.86793345000001</v>
      </c>
      <c r="AG1280" s="2">
        <f t="shared" si="702"/>
        <v>972.11540975000003</v>
      </c>
      <c r="AH1280" s="3">
        <f t="shared" si="703"/>
        <v>0</v>
      </c>
      <c r="AI1280" s="4" t="str">
        <f t="shared" si="714"/>
        <v>A+J=</v>
      </c>
      <c r="AJ1280" s="11">
        <f t="shared" si="709"/>
        <v>42443</v>
      </c>
      <c r="AK1280" s="11"/>
      <c r="AL1280" s="4"/>
      <c r="AQ1280" s="53"/>
      <c r="AR1280" s="53"/>
      <c r="AX1280" s="1"/>
      <c r="AY1280" s="1"/>
      <c r="AZ1280" s="1"/>
      <c r="BA1280" s="1"/>
      <c r="BB1280" s="1"/>
    </row>
    <row r="1281" spans="1:54" x14ac:dyDescent="0.2">
      <c r="A1281" s="158">
        <f t="shared" si="704"/>
        <v>42437</v>
      </c>
      <c r="B1281" s="2">
        <f t="shared" si="687"/>
        <v>359336.66582048213</v>
      </c>
      <c r="C1281" s="2">
        <f t="shared" si="705"/>
        <v>276523.94329485</v>
      </c>
      <c r="D1281" s="2">
        <f>SUM(Y1281:Y$1441)</f>
        <v>9190.1070491900009</v>
      </c>
      <c r="E1281" s="73">
        <f t="shared" si="688"/>
        <v>267333.83624566003</v>
      </c>
      <c r="F1281" s="88">
        <f t="shared" si="716"/>
        <v>4493.17</v>
      </c>
      <c r="G1281" s="3">
        <f>IF(AND(N1281=1,N1280&gt;1),VLOOKUP(A1280,[1]Plan1!$BK$81:$BM$259,3),G1280)</f>
        <v>4550.2299999999996</v>
      </c>
      <c r="H1281" s="11">
        <f t="shared" si="717"/>
        <v>42354</v>
      </c>
      <c r="I1281" s="11">
        <f t="shared" si="718"/>
        <v>42385</v>
      </c>
      <c r="J1281" s="12">
        <f t="shared" si="689"/>
        <v>1.2699274676898353E-2</v>
      </c>
      <c r="K1281" s="11">
        <f t="shared" si="706"/>
        <v>42443</v>
      </c>
      <c r="L1281" s="11">
        <f t="shared" si="690"/>
        <v>42443</v>
      </c>
      <c r="M1281" s="1">
        <f t="shared" si="710"/>
        <v>20</v>
      </c>
      <c r="N1281" s="1">
        <f t="shared" si="691"/>
        <v>16</v>
      </c>
      <c r="O1281" s="2">
        <f t="shared" si="692"/>
        <v>1.01014658</v>
      </c>
      <c r="P1281" s="13">
        <f t="shared" si="719"/>
        <v>1.00959902</v>
      </c>
      <c r="Q1281" s="13">
        <f t="shared" si="711"/>
        <v>1.2846067833244557</v>
      </c>
      <c r="R1281" s="2">
        <f t="shared" si="715"/>
        <v>1.2976411400000001</v>
      </c>
      <c r="S1281" s="2">
        <f t="shared" si="707"/>
        <v>1.23998893</v>
      </c>
      <c r="T1281" s="2">
        <f t="shared" si="693"/>
        <v>342886.62856555998</v>
      </c>
      <c r="U1281" s="2">
        <f t="shared" si="694"/>
        <v>2205.5239573205654</v>
      </c>
      <c r="V1281" s="2">
        <f t="shared" si="695"/>
        <v>79569.547780731591</v>
      </c>
      <c r="W1281" s="2">
        <f t="shared" si="696"/>
        <v>358299.01503290213</v>
      </c>
      <c r="X1281" s="17">
        <f t="shared" si="697"/>
        <v>0</v>
      </c>
      <c r="Y1281" s="2">
        <f t="shared" si="698"/>
        <v>0</v>
      </c>
      <c r="Z1281" s="72">
        <f t="shared" si="699"/>
        <v>0</v>
      </c>
      <c r="AA1281" s="2">
        <f t="shared" si="700"/>
        <v>0</v>
      </c>
      <c r="AB1281" s="12">
        <f t="shared" si="708"/>
        <v>4.6600000000000003E-2</v>
      </c>
      <c r="AC1281" s="17">
        <f t="shared" si="701"/>
        <v>16</v>
      </c>
      <c r="AD1281" s="17">
        <v>252</v>
      </c>
      <c r="AE1281" s="13">
        <f t="shared" si="712"/>
        <v>1.0028960469999999</v>
      </c>
      <c r="AF1281" s="2">
        <f t="shared" si="713"/>
        <v>993.01579199000003</v>
      </c>
      <c r="AG1281" s="2">
        <f t="shared" si="702"/>
        <v>1037.65078758</v>
      </c>
      <c r="AH1281" s="3">
        <f t="shared" si="703"/>
        <v>0</v>
      </c>
      <c r="AI1281" s="4" t="str">
        <f t="shared" si="714"/>
        <v>A+J=</v>
      </c>
      <c r="AJ1281" s="11">
        <f t="shared" si="709"/>
        <v>42443</v>
      </c>
      <c r="AK1281" s="11"/>
      <c r="AL1281" s="4"/>
      <c r="AQ1281" s="53"/>
      <c r="AR1281" s="53"/>
      <c r="AX1281" s="1"/>
      <c r="AY1281" s="1"/>
      <c r="AZ1281" s="1"/>
      <c r="BA1281" s="1"/>
      <c r="BB1281" s="1"/>
    </row>
    <row r="1282" spans="1:54" x14ac:dyDescent="0.2">
      <c r="A1282" s="158">
        <f t="shared" si="704"/>
        <v>42438</v>
      </c>
      <c r="B1282" s="2">
        <f t="shared" si="687"/>
        <v>359621.24685073242</v>
      </c>
      <c r="C1282" s="2">
        <f t="shared" si="705"/>
        <v>276523.94329485</v>
      </c>
      <c r="D1282" s="2">
        <f>SUM(Y1282:Y$1441)</f>
        <v>9190.1070491900009</v>
      </c>
      <c r="E1282" s="73">
        <f t="shared" si="688"/>
        <v>267333.83624566003</v>
      </c>
      <c r="F1282" s="88">
        <f t="shared" si="716"/>
        <v>4493.17</v>
      </c>
      <c r="G1282" s="3">
        <f>IF(AND(N1282=1,N1281&gt;1),VLOOKUP(A1281,[1]Plan1!$BK$81:$BM$259,3),G1281)</f>
        <v>4550.2299999999996</v>
      </c>
      <c r="H1282" s="11">
        <f t="shared" si="717"/>
        <v>42354</v>
      </c>
      <c r="I1282" s="11">
        <f t="shared" si="718"/>
        <v>42385</v>
      </c>
      <c r="J1282" s="12">
        <f t="shared" si="689"/>
        <v>1.2699274676898353E-2</v>
      </c>
      <c r="K1282" s="11">
        <f t="shared" si="706"/>
        <v>42443</v>
      </c>
      <c r="L1282" s="11">
        <f t="shared" si="690"/>
        <v>42443</v>
      </c>
      <c r="M1282" s="1">
        <f t="shared" si="710"/>
        <v>20</v>
      </c>
      <c r="N1282" s="1">
        <f t="shared" si="691"/>
        <v>17</v>
      </c>
      <c r="O1282" s="2">
        <f t="shared" si="692"/>
        <v>1.0107841500000001</v>
      </c>
      <c r="P1282" s="13">
        <f t="shared" si="719"/>
        <v>1.00959902</v>
      </c>
      <c r="Q1282" s="13">
        <f t="shared" si="711"/>
        <v>1.2846067833244557</v>
      </c>
      <c r="R1282" s="2">
        <f t="shared" si="715"/>
        <v>1.29846017</v>
      </c>
      <c r="S1282" s="2">
        <f t="shared" si="707"/>
        <v>1.23998893</v>
      </c>
      <c r="T1282" s="2">
        <f t="shared" si="693"/>
        <v>342886.62856555998</v>
      </c>
      <c r="U1282" s="2">
        <f t="shared" si="694"/>
        <v>2205.5239573205654</v>
      </c>
      <c r="V1282" s="2">
        <f t="shared" si="695"/>
        <v>79788.502212631865</v>
      </c>
      <c r="W1282" s="2">
        <f t="shared" si="696"/>
        <v>358517.96946480242</v>
      </c>
      <c r="X1282" s="17">
        <f t="shared" si="697"/>
        <v>0</v>
      </c>
      <c r="Y1282" s="2">
        <f t="shared" si="698"/>
        <v>0</v>
      </c>
      <c r="Z1282" s="72">
        <f t="shared" si="699"/>
        <v>0</v>
      </c>
      <c r="AA1282" s="2">
        <f t="shared" si="700"/>
        <v>0</v>
      </c>
      <c r="AB1282" s="12">
        <f t="shared" si="708"/>
        <v>4.6600000000000003E-2</v>
      </c>
      <c r="AC1282" s="17">
        <f t="shared" si="701"/>
        <v>17</v>
      </c>
      <c r="AD1282" s="17">
        <v>252</v>
      </c>
      <c r="AE1282" s="13">
        <f t="shared" si="712"/>
        <v>1.003077328</v>
      </c>
      <c r="AF1282" s="2">
        <f t="shared" si="713"/>
        <v>1055.1746229099999</v>
      </c>
      <c r="AG1282" s="2">
        <f t="shared" si="702"/>
        <v>1103.27738593</v>
      </c>
      <c r="AH1282" s="3">
        <f t="shared" si="703"/>
        <v>0</v>
      </c>
      <c r="AI1282" s="4" t="str">
        <f t="shared" si="714"/>
        <v>A+J=</v>
      </c>
      <c r="AJ1282" s="11">
        <f t="shared" si="709"/>
        <v>42443</v>
      </c>
      <c r="AK1282" s="11"/>
      <c r="AL1282" s="4"/>
      <c r="AQ1282" s="53"/>
      <c r="AR1282" s="53"/>
      <c r="AX1282" s="1"/>
      <c r="AY1282" s="1"/>
      <c r="AZ1282" s="1"/>
      <c r="BA1282" s="1"/>
      <c r="BB1282" s="1"/>
    </row>
    <row r="1283" spans="1:54" x14ac:dyDescent="0.2">
      <c r="A1283" s="158">
        <f t="shared" si="704"/>
        <v>42439</v>
      </c>
      <c r="B1283" s="2">
        <f t="shared" si="687"/>
        <v>359906.05588839913</v>
      </c>
      <c r="C1283" s="2">
        <f t="shared" si="705"/>
        <v>276523.94329485</v>
      </c>
      <c r="D1283" s="2">
        <f>SUM(Y1283:Y$1441)</f>
        <v>9190.1070491900009</v>
      </c>
      <c r="E1283" s="73">
        <f t="shared" si="688"/>
        <v>267333.83624566003</v>
      </c>
      <c r="F1283" s="88">
        <f t="shared" si="716"/>
        <v>4493.17</v>
      </c>
      <c r="G1283" s="3">
        <f>IF(AND(N1283=1,N1282&gt;1),VLOOKUP(A1282,[1]Plan1!$BK$81:$BM$259,3),G1282)</f>
        <v>4550.2299999999996</v>
      </c>
      <c r="H1283" s="11">
        <f t="shared" si="717"/>
        <v>42354</v>
      </c>
      <c r="I1283" s="11">
        <f t="shared" si="718"/>
        <v>42385</v>
      </c>
      <c r="J1283" s="12">
        <f t="shared" si="689"/>
        <v>1.2699274676898353E-2</v>
      </c>
      <c r="K1283" s="11">
        <f t="shared" si="706"/>
        <v>42443</v>
      </c>
      <c r="L1283" s="11">
        <f t="shared" si="690"/>
        <v>42443</v>
      </c>
      <c r="M1283" s="1">
        <f t="shared" si="710"/>
        <v>20</v>
      </c>
      <c r="N1283" s="1">
        <f t="shared" si="691"/>
        <v>18</v>
      </c>
      <c r="O1283" s="2">
        <f t="shared" si="692"/>
        <v>1.01142212</v>
      </c>
      <c r="P1283" s="13">
        <f t="shared" si="719"/>
        <v>1.00959902</v>
      </c>
      <c r="Q1283" s="13">
        <f t="shared" si="711"/>
        <v>1.2846067833244557</v>
      </c>
      <c r="R1283" s="2">
        <f t="shared" si="715"/>
        <v>1.29927971</v>
      </c>
      <c r="S1283" s="2">
        <f t="shared" si="707"/>
        <v>1.23998893</v>
      </c>
      <c r="T1283" s="2">
        <f t="shared" si="693"/>
        <v>342886.62856555998</v>
      </c>
      <c r="U1283" s="2">
        <f t="shared" si="694"/>
        <v>2205.5239573205654</v>
      </c>
      <c r="V1283" s="2">
        <f t="shared" si="695"/>
        <v>80007.592984788615</v>
      </c>
      <c r="W1283" s="2">
        <f t="shared" si="696"/>
        <v>358737.06023695914</v>
      </c>
      <c r="X1283" s="17">
        <f t="shared" si="697"/>
        <v>0</v>
      </c>
      <c r="Y1283" s="2">
        <f t="shared" si="698"/>
        <v>0</v>
      </c>
      <c r="Z1283" s="72">
        <f t="shared" si="699"/>
        <v>0</v>
      </c>
      <c r="AA1283" s="2">
        <f t="shared" si="700"/>
        <v>0</v>
      </c>
      <c r="AB1283" s="12">
        <f t="shared" si="708"/>
        <v>4.6600000000000003E-2</v>
      </c>
      <c r="AC1283" s="17">
        <f t="shared" si="701"/>
        <v>18</v>
      </c>
      <c r="AD1283" s="17">
        <v>252</v>
      </c>
      <c r="AE1283" s="13">
        <f t="shared" si="712"/>
        <v>1.003258642</v>
      </c>
      <c r="AF1283" s="2">
        <f t="shared" si="713"/>
        <v>1117.3447690800001</v>
      </c>
      <c r="AG1283" s="2">
        <f t="shared" si="702"/>
        <v>1168.9956514400001</v>
      </c>
      <c r="AH1283" s="3">
        <f t="shared" si="703"/>
        <v>0</v>
      </c>
      <c r="AI1283" s="4" t="str">
        <f t="shared" si="714"/>
        <v>A+J=</v>
      </c>
      <c r="AJ1283" s="11">
        <f t="shared" si="709"/>
        <v>42443</v>
      </c>
      <c r="AK1283" s="11"/>
      <c r="AL1283" s="4"/>
      <c r="AQ1283" s="53"/>
      <c r="AR1283" s="53"/>
      <c r="AX1283" s="1"/>
      <c r="AY1283" s="1"/>
      <c r="AZ1283" s="1"/>
      <c r="BA1283" s="1"/>
      <c r="BB1283" s="1"/>
    </row>
    <row r="1284" spans="1:54" x14ac:dyDescent="0.2">
      <c r="A1284" s="158">
        <f t="shared" si="704"/>
        <v>42440</v>
      </c>
      <c r="B1284" s="2">
        <f t="shared" si="687"/>
        <v>360191.09535291081</v>
      </c>
      <c r="C1284" s="2">
        <f t="shared" si="705"/>
        <v>276523.94329485</v>
      </c>
      <c r="D1284" s="2">
        <f>SUM(Y1284:Y$1441)</f>
        <v>9190.1070491900009</v>
      </c>
      <c r="E1284" s="73">
        <f t="shared" si="688"/>
        <v>267333.83624566003</v>
      </c>
      <c r="F1284" s="88">
        <f t="shared" si="716"/>
        <v>4493.17</v>
      </c>
      <c r="G1284" s="3">
        <f>IF(AND(N1284=1,N1283&gt;1),VLOOKUP(A1283,[1]Plan1!$BK$81:$BM$259,3),G1283)</f>
        <v>4550.2299999999996</v>
      </c>
      <c r="H1284" s="11">
        <f t="shared" si="717"/>
        <v>42354</v>
      </c>
      <c r="I1284" s="11">
        <f t="shared" si="718"/>
        <v>42385</v>
      </c>
      <c r="J1284" s="12">
        <f t="shared" si="689"/>
        <v>1.2699274676898353E-2</v>
      </c>
      <c r="K1284" s="11">
        <f t="shared" si="706"/>
        <v>42443</v>
      </c>
      <c r="L1284" s="11">
        <f t="shared" si="690"/>
        <v>42443</v>
      </c>
      <c r="M1284" s="1">
        <f t="shared" si="710"/>
        <v>20</v>
      </c>
      <c r="N1284" s="1">
        <f t="shared" si="691"/>
        <v>19</v>
      </c>
      <c r="O1284" s="2">
        <f t="shared" si="692"/>
        <v>1.0120604900000001</v>
      </c>
      <c r="P1284" s="13">
        <f t="shared" si="719"/>
        <v>1.00959902</v>
      </c>
      <c r="Q1284" s="13">
        <f t="shared" si="711"/>
        <v>1.2846067833244557</v>
      </c>
      <c r="R1284" s="2">
        <f t="shared" si="715"/>
        <v>1.3000997700000001</v>
      </c>
      <c r="S1284" s="2">
        <f t="shared" si="707"/>
        <v>1.23998893</v>
      </c>
      <c r="T1284" s="2">
        <f t="shared" si="693"/>
        <v>342886.62856555998</v>
      </c>
      <c r="U1284" s="2">
        <f t="shared" si="694"/>
        <v>2205.5239573205654</v>
      </c>
      <c r="V1284" s="2">
        <f t="shared" si="695"/>
        <v>80226.822770540268</v>
      </c>
      <c r="W1284" s="2">
        <f t="shared" si="696"/>
        <v>358956.2900227108</v>
      </c>
      <c r="X1284" s="17">
        <f t="shared" si="697"/>
        <v>0</v>
      </c>
      <c r="Y1284" s="2">
        <f t="shared" si="698"/>
        <v>0</v>
      </c>
      <c r="Z1284" s="72">
        <f t="shared" si="699"/>
        <v>0</v>
      </c>
      <c r="AA1284" s="2">
        <f t="shared" si="700"/>
        <v>0</v>
      </c>
      <c r="AB1284" s="12">
        <f t="shared" si="708"/>
        <v>4.6600000000000003E-2</v>
      </c>
      <c r="AC1284" s="17">
        <f t="shared" si="701"/>
        <v>19</v>
      </c>
      <c r="AD1284" s="17">
        <v>252</v>
      </c>
      <c r="AE1284" s="13">
        <f t="shared" si="712"/>
        <v>1.003439988</v>
      </c>
      <c r="AF1284" s="2">
        <f t="shared" si="713"/>
        <v>1179.52588762</v>
      </c>
      <c r="AG1284" s="2">
        <f t="shared" si="702"/>
        <v>1234.8053302000001</v>
      </c>
      <c r="AH1284" s="3">
        <f t="shared" si="703"/>
        <v>0</v>
      </c>
      <c r="AI1284" s="4" t="str">
        <f t="shared" si="714"/>
        <v>A+J=</v>
      </c>
      <c r="AJ1284" s="11">
        <f t="shared" si="709"/>
        <v>42443</v>
      </c>
      <c r="AK1284" s="11"/>
      <c r="AL1284" s="4"/>
      <c r="AQ1284" s="53"/>
      <c r="AR1284" s="53"/>
      <c r="AX1284" s="1"/>
      <c r="AY1284" s="1"/>
      <c r="AZ1284" s="1"/>
      <c r="BA1284" s="1"/>
      <c r="BB1284" s="1"/>
    </row>
    <row r="1285" spans="1:54" x14ac:dyDescent="0.2">
      <c r="A1285" s="158">
        <f t="shared" si="704"/>
        <v>42441</v>
      </c>
      <c r="B1285" s="2">
        <f t="shared" si="687"/>
        <v>360476.36605928722</v>
      </c>
      <c r="C1285" s="2">
        <f t="shared" si="705"/>
        <v>276523.94329485</v>
      </c>
      <c r="D1285" s="2">
        <f>SUM(Y1285:Y$1441)</f>
        <v>9190.1070491900009</v>
      </c>
      <c r="E1285" s="73">
        <f t="shared" si="688"/>
        <v>267333.83624566003</v>
      </c>
      <c r="F1285" s="88">
        <f t="shared" si="716"/>
        <v>4493.17</v>
      </c>
      <c r="G1285" s="3">
        <f>IF(AND(N1285=1,N1284&gt;1),VLOOKUP(A1284,[1]Plan1!$BK$81:$BM$259,3),G1284)</f>
        <v>4550.2299999999996</v>
      </c>
      <c r="H1285" s="11">
        <f t="shared" si="717"/>
        <v>42354</v>
      </c>
      <c r="I1285" s="11">
        <f t="shared" si="718"/>
        <v>42385</v>
      </c>
      <c r="J1285" s="12">
        <f t="shared" si="689"/>
        <v>1.2699274676898353E-2</v>
      </c>
      <c r="K1285" s="11">
        <f t="shared" si="706"/>
        <v>42443</v>
      </c>
      <c r="L1285" s="11">
        <f t="shared" si="690"/>
        <v>42443</v>
      </c>
      <c r="M1285" s="1">
        <f t="shared" si="710"/>
        <v>20</v>
      </c>
      <c r="N1285" s="1">
        <f t="shared" si="691"/>
        <v>20</v>
      </c>
      <c r="O1285" s="2">
        <f t="shared" si="692"/>
        <v>1.0126992699999999</v>
      </c>
      <c r="P1285" s="13">
        <f t="shared" si="719"/>
        <v>1.00959902</v>
      </c>
      <c r="Q1285" s="13">
        <f t="shared" si="711"/>
        <v>1.2846067833244557</v>
      </c>
      <c r="R1285" s="2">
        <f t="shared" si="715"/>
        <v>1.3009203499999999</v>
      </c>
      <c r="S1285" s="2">
        <f t="shared" si="707"/>
        <v>1.23998893</v>
      </c>
      <c r="T1285" s="2">
        <f t="shared" si="693"/>
        <v>342886.62856555998</v>
      </c>
      <c r="U1285" s="2">
        <f t="shared" si="694"/>
        <v>2205.5239573205654</v>
      </c>
      <c r="V1285" s="2">
        <f t="shared" si="695"/>
        <v>80446.191569886694</v>
      </c>
      <c r="W1285" s="2">
        <f t="shared" si="696"/>
        <v>359175.65882205724</v>
      </c>
      <c r="X1285" s="17">
        <f t="shared" si="697"/>
        <v>0</v>
      </c>
      <c r="Y1285" s="2">
        <f t="shared" si="698"/>
        <v>0</v>
      </c>
      <c r="Z1285" s="72">
        <f t="shared" si="699"/>
        <v>0</v>
      </c>
      <c r="AA1285" s="2">
        <f t="shared" si="700"/>
        <v>0</v>
      </c>
      <c r="AB1285" s="12">
        <f t="shared" si="708"/>
        <v>4.6600000000000003E-2</v>
      </c>
      <c r="AC1285" s="17">
        <f t="shared" si="701"/>
        <v>20</v>
      </c>
      <c r="AD1285" s="17">
        <v>252</v>
      </c>
      <c r="AE1285" s="13">
        <f t="shared" si="712"/>
        <v>1.0036213679999999</v>
      </c>
      <c r="AF1285" s="2">
        <f t="shared" si="713"/>
        <v>1241.7186643099999</v>
      </c>
      <c r="AG1285" s="2">
        <f t="shared" si="702"/>
        <v>1300.7072372299999</v>
      </c>
      <c r="AH1285" s="3">
        <f t="shared" si="703"/>
        <v>0</v>
      </c>
      <c r="AI1285" s="4" t="str">
        <f t="shared" si="714"/>
        <v>A+J=</v>
      </c>
      <c r="AJ1285" s="11">
        <f t="shared" si="709"/>
        <v>42443</v>
      </c>
      <c r="AK1285" s="11"/>
      <c r="AL1285" s="4"/>
      <c r="AQ1285" s="53"/>
      <c r="AR1285" s="53"/>
      <c r="AX1285" s="1"/>
      <c r="AY1285" s="1"/>
      <c r="AZ1285" s="1"/>
      <c r="BA1285" s="1"/>
      <c r="BB1285" s="1"/>
    </row>
    <row r="1286" spans="1:54" x14ac:dyDescent="0.2">
      <c r="A1286" s="158">
        <f t="shared" si="704"/>
        <v>42442</v>
      </c>
      <c r="B1286" s="2">
        <f t="shared" si="687"/>
        <v>360476.36605928722</v>
      </c>
      <c r="C1286" s="2">
        <f t="shared" si="705"/>
        <v>276523.94329485</v>
      </c>
      <c r="D1286" s="2">
        <f>SUM(Y1286:Y$1441)</f>
        <v>9190.1070491900009</v>
      </c>
      <c r="E1286" s="73">
        <f t="shared" si="688"/>
        <v>267333.83624566003</v>
      </c>
      <c r="F1286" s="88">
        <f t="shared" si="716"/>
        <v>4493.17</v>
      </c>
      <c r="G1286" s="3">
        <f>IF(AND(N1286=1,N1285&gt;1),VLOOKUP(A1285,[1]Plan1!$BK$81:$BM$259,3),G1285)</f>
        <v>4550.2299999999996</v>
      </c>
      <c r="H1286" s="11">
        <f t="shared" si="717"/>
        <v>42354</v>
      </c>
      <c r="I1286" s="11">
        <f t="shared" si="718"/>
        <v>42385</v>
      </c>
      <c r="J1286" s="12">
        <f t="shared" si="689"/>
        <v>1.2699274676898353E-2</v>
      </c>
      <c r="K1286" s="11">
        <f t="shared" si="706"/>
        <v>42443</v>
      </c>
      <c r="L1286" s="11">
        <f t="shared" si="690"/>
        <v>42443</v>
      </c>
      <c r="M1286" s="1">
        <f t="shared" si="710"/>
        <v>20</v>
      </c>
      <c r="N1286" s="1">
        <f t="shared" si="691"/>
        <v>20</v>
      </c>
      <c r="O1286" s="2">
        <f t="shared" si="692"/>
        <v>1.0126992699999999</v>
      </c>
      <c r="P1286" s="13">
        <f t="shared" si="719"/>
        <v>1.00959902</v>
      </c>
      <c r="Q1286" s="13">
        <f t="shared" si="711"/>
        <v>1.2846067833244557</v>
      </c>
      <c r="R1286" s="2">
        <f t="shared" si="715"/>
        <v>1.3009203499999999</v>
      </c>
      <c r="S1286" s="2">
        <f t="shared" si="707"/>
        <v>1.23998893</v>
      </c>
      <c r="T1286" s="2">
        <f t="shared" si="693"/>
        <v>342886.62856555998</v>
      </c>
      <c r="U1286" s="2">
        <f t="shared" si="694"/>
        <v>2205.5239573205654</v>
      </c>
      <c r="V1286" s="2">
        <f t="shared" si="695"/>
        <v>80446.191569886694</v>
      </c>
      <c r="W1286" s="2">
        <f t="shared" si="696"/>
        <v>359175.65882205724</v>
      </c>
      <c r="X1286" s="17">
        <f t="shared" si="697"/>
        <v>0</v>
      </c>
      <c r="Y1286" s="2">
        <f t="shared" si="698"/>
        <v>0</v>
      </c>
      <c r="Z1286" s="72">
        <f t="shared" si="699"/>
        <v>0</v>
      </c>
      <c r="AA1286" s="2">
        <f t="shared" si="700"/>
        <v>0</v>
      </c>
      <c r="AB1286" s="12">
        <f t="shared" si="708"/>
        <v>4.6600000000000003E-2</v>
      </c>
      <c r="AC1286" s="17">
        <f t="shared" si="701"/>
        <v>20</v>
      </c>
      <c r="AD1286" s="17">
        <v>252</v>
      </c>
      <c r="AE1286" s="13">
        <f t="shared" si="712"/>
        <v>1.0036213679999999</v>
      </c>
      <c r="AF1286" s="2">
        <f t="shared" si="713"/>
        <v>1241.7186643099999</v>
      </c>
      <c r="AG1286" s="2">
        <f t="shared" si="702"/>
        <v>1300.7072372299999</v>
      </c>
      <c r="AH1286" s="3">
        <f t="shared" si="703"/>
        <v>0</v>
      </c>
      <c r="AI1286" s="4" t="str">
        <f t="shared" si="714"/>
        <v>A+J=</v>
      </c>
      <c r="AJ1286" s="11">
        <f t="shared" si="709"/>
        <v>42443</v>
      </c>
      <c r="AK1286" s="11"/>
      <c r="AL1286" s="4"/>
      <c r="AQ1286" s="53"/>
      <c r="AR1286" s="53"/>
      <c r="AX1286" s="1"/>
      <c r="AY1286" s="1"/>
      <c r="AZ1286" s="1"/>
      <c r="BA1286" s="1"/>
      <c r="BB1286" s="1"/>
    </row>
    <row r="1287" spans="1:54" x14ac:dyDescent="0.2">
      <c r="A1287" s="156">
        <f t="shared" si="704"/>
        <v>42443</v>
      </c>
      <c r="B1287" s="82">
        <f t="shared" si="687"/>
        <v>360476.36605928722</v>
      </c>
      <c r="C1287" s="82">
        <f t="shared" si="705"/>
        <v>276523.94329485</v>
      </c>
      <c r="D1287" s="82">
        <f>SUM(Y1287:Y$1441)</f>
        <v>9190.1070491900009</v>
      </c>
      <c r="E1287" s="83">
        <f t="shared" si="688"/>
        <v>267333.83624566003</v>
      </c>
      <c r="F1287" s="89">
        <f t="shared" si="716"/>
        <v>4493.17</v>
      </c>
      <c r="G1287" s="39">
        <f>IF(AND(N1287=1,N1286&gt;1),VLOOKUP(A1286,[1]Plan1!$BK$81:$BM$259,3),G1286)</f>
        <v>4550.2299999999996</v>
      </c>
      <c r="H1287" s="18">
        <f t="shared" si="717"/>
        <v>42354</v>
      </c>
      <c r="I1287" s="18">
        <f t="shared" si="718"/>
        <v>42385</v>
      </c>
      <c r="J1287" s="84">
        <f t="shared" si="689"/>
        <v>1.2699274676898353E-2</v>
      </c>
      <c r="K1287" s="18">
        <f t="shared" si="706"/>
        <v>42474</v>
      </c>
      <c r="L1287" s="18">
        <f t="shared" si="690"/>
        <v>42443</v>
      </c>
      <c r="M1287" s="38">
        <f t="shared" si="710"/>
        <v>20</v>
      </c>
      <c r="N1287" s="38">
        <f t="shared" si="691"/>
        <v>20</v>
      </c>
      <c r="O1287" s="82">
        <f t="shared" si="692"/>
        <v>1.0126992699999999</v>
      </c>
      <c r="P1287" s="85">
        <f t="shared" si="719"/>
        <v>1.00959902</v>
      </c>
      <c r="Q1287" s="85">
        <f t="shared" si="711"/>
        <v>1.2846067833244557</v>
      </c>
      <c r="R1287" s="82">
        <f t="shared" si="715"/>
        <v>1.3009203499999999</v>
      </c>
      <c r="S1287" s="82">
        <f t="shared" si="707"/>
        <v>1.23998893</v>
      </c>
      <c r="T1287" s="82">
        <f t="shared" si="693"/>
        <v>342886.62856555998</v>
      </c>
      <c r="U1287" s="82">
        <f t="shared" si="694"/>
        <v>2205.5239573205654</v>
      </c>
      <c r="V1287" s="82">
        <f t="shared" si="695"/>
        <v>80446.191569886694</v>
      </c>
      <c r="W1287" s="82">
        <f t="shared" si="696"/>
        <v>359175.65882205724</v>
      </c>
      <c r="X1287" s="86">
        <f t="shared" si="697"/>
        <v>42</v>
      </c>
      <c r="Y1287" s="82">
        <f t="shared" si="698"/>
        <v>1575.24906061</v>
      </c>
      <c r="Z1287" s="87">
        <f t="shared" si="699"/>
        <v>5.6966100000000004E-3</v>
      </c>
      <c r="AA1287" s="82">
        <f t="shared" si="700"/>
        <v>1953.29139715</v>
      </c>
      <c r="AB1287" s="84">
        <f t="shared" si="708"/>
        <v>4.6600000000000003E-2</v>
      </c>
      <c r="AC1287" s="86">
        <f t="shared" si="701"/>
        <v>20</v>
      </c>
      <c r="AD1287" s="86">
        <v>252</v>
      </c>
      <c r="AE1287" s="85">
        <f t="shared" si="712"/>
        <v>1.0036213679999999</v>
      </c>
      <c r="AF1287" s="82">
        <f t="shared" si="713"/>
        <v>1241.7186643099999</v>
      </c>
      <c r="AG1287" s="82">
        <f t="shared" si="702"/>
        <v>1300.7072372299999</v>
      </c>
      <c r="AH1287" s="39">
        <f t="shared" si="703"/>
        <v>3195.0100614599996</v>
      </c>
      <c r="AI1287" s="40" t="str">
        <f t="shared" si="714"/>
        <v>A+J=</v>
      </c>
      <c r="AJ1287" s="18">
        <f t="shared" si="709"/>
        <v>42443</v>
      </c>
      <c r="AK1287" s="11"/>
      <c r="AL1287" s="4"/>
      <c r="AQ1287" s="53"/>
      <c r="AR1287" s="53"/>
      <c r="AX1287" s="1"/>
      <c r="AY1287" s="1"/>
      <c r="AZ1287" s="1"/>
      <c r="BA1287" s="1"/>
      <c r="BB1287" s="1"/>
    </row>
    <row r="1288" spans="1:54" x14ac:dyDescent="0.2">
      <c r="A1288" s="158">
        <f t="shared" si="704"/>
        <v>42444</v>
      </c>
      <c r="B1288" s="2">
        <f t="shared" si="687"/>
        <v>357428.62135781616</v>
      </c>
      <c r="C1288" s="2">
        <f t="shared" si="705"/>
        <v>274948.69423423999</v>
      </c>
      <c r="D1288" s="2">
        <f>SUM(Y1288:Y$1441)</f>
        <v>7614.8579885800009</v>
      </c>
      <c r="E1288" s="73">
        <f t="shared" si="688"/>
        <v>267333.83624565997</v>
      </c>
      <c r="F1288" s="88">
        <f t="shared" si="716"/>
        <v>4550.2299999999996</v>
      </c>
      <c r="G1288" s="3">
        <f>IF(AND(N1288=1,N1287&gt;1),VLOOKUP(A1287,[1]Plan1!$BK$81:$BM$259,3),G1287)</f>
        <v>4591.18</v>
      </c>
      <c r="H1288" s="11">
        <f t="shared" si="717"/>
        <v>42384</v>
      </c>
      <c r="I1288" s="11">
        <f t="shared" si="718"/>
        <v>42415</v>
      </c>
      <c r="J1288" s="12">
        <f t="shared" si="689"/>
        <v>8.9995450779412067E-3</v>
      </c>
      <c r="K1288" s="11">
        <f t="shared" si="706"/>
        <v>42474</v>
      </c>
      <c r="L1288" s="11">
        <f t="shared" si="690"/>
        <v>42474</v>
      </c>
      <c r="M1288" s="1">
        <f t="shared" si="710"/>
        <v>22</v>
      </c>
      <c r="N1288" s="1">
        <f t="shared" si="691"/>
        <v>1</v>
      </c>
      <c r="O1288" s="2">
        <f t="shared" si="692"/>
        <v>1.0004073200000001</v>
      </c>
      <c r="P1288" s="13">
        <f t="shared" si="719"/>
        <v>1.0126992699999999</v>
      </c>
      <c r="Q1288" s="13">
        <f t="shared" si="711"/>
        <v>1.3009203517097243</v>
      </c>
      <c r="R1288" s="2">
        <f t="shared" si="715"/>
        <v>1.3014502400000001</v>
      </c>
      <c r="S1288" s="2">
        <f t="shared" si="707"/>
        <v>1.23998893</v>
      </c>
      <c r="T1288" s="2">
        <f t="shared" si="693"/>
        <v>340933.33716841001</v>
      </c>
      <c r="U1288" s="2">
        <f t="shared" si="694"/>
        <v>1827.4816207812667</v>
      </c>
      <c r="V1288" s="2">
        <f t="shared" si="695"/>
        <v>80587.849096374921</v>
      </c>
      <c r="W1288" s="2">
        <f t="shared" si="696"/>
        <v>357364.02495139616</v>
      </c>
      <c r="X1288" s="17">
        <f t="shared" si="697"/>
        <v>0</v>
      </c>
      <c r="Y1288" s="2">
        <f t="shared" si="698"/>
        <v>0</v>
      </c>
      <c r="Z1288" s="72">
        <f t="shared" si="699"/>
        <v>0</v>
      </c>
      <c r="AA1288" s="2">
        <f t="shared" si="700"/>
        <v>0</v>
      </c>
      <c r="AB1288" s="12">
        <f t="shared" si="708"/>
        <v>4.6600000000000003E-2</v>
      </c>
      <c r="AC1288" s="17">
        <f t="shared" si="701"/>
        <v>1</v>
      </c>
      <c r="AD1288" s="17">
        <v>252</v>
      </c>
      <c r="AE1288" s="13">
        <f t="shared" si="712"/>
        <v>1.0001807579999999</v>
      </c>
      <c r="AF1288" s="2">
        <f t="shared" si="713"/>
        <v>61.626428150000002</v>
      </c>
      <c r="AG1288" s="2">
        <f t="shared" si="702"/>
        <v>64.596406419999994</v>
      </c>
      <c r="AH1288" s="3">
        <f t="shared" si="703"/>
        <v>0</v>
      </c>
      <c r="AI1288" s="4" t="str">
        <f t="shared" si="714"/>
        <v>A+J=</v>
      </c>
      <c r="AJ1288" s="11">
        <f t="shared" si="709"/>
        <v>42474</v>
      </c>
      <c r="AK1288" s="11"/>
      <c r="AL1288" s="4"/>
      <c r="AQ1288" s="53"/>
      <c r="AR1288" s="53"/>
      <c r="AX1288" s="1"/>
      <c r="AY1288" s="1"/>
      <c r="AZ1288" s="1"/>
      <c r="BA1288" s="1"/>
      <c r="BB1288" s="1"/>
    </row>
    <row r="1289" spans="1:54" x14ac:dyDescent="0.2">
      <c r="A1289" s="158">
        <f t="shared" si="704"/>
        <v>42445</v>
      </c>
      <c r="B1289" s="2">
        <f t="shared" si="687"/>
        <v>357634.99677707831</v>
      </c>
      <c r="C1289" s="2">
        <f t="shared" si="705"/>
        <v>274948.69423423999</v>
      </c>
      <c r="D1289" s="2">
        <f>SUM(Y1289:Y$1441)</f>
        <v>7614.8579885800009</v>
      </c>
      <c r="E1289" s="73">
        <f t="shared" si="688"/>
        <v>267333.83624565997</v>
      </c>
      <c r="F1289" s="88">
        <f t="shared" si="716"/>
        <v>4550.2299999999996</v>
      </c>
      <c r="G1289" s="3">
        <f>IF(AND(N1289=1,N1288&gt;1),VLOOKUP(A1288,[1]Plan1!$BK$81:$BM$259,3),G1288)</f>
        <v>4591.18</v>
      </c>
      <c r="H1289" s="11">
        <f t="shared" si="717"/>
        <v>42384</v>
      </c>
      <c r="I1289" s="11">
        <f t="shared" si="718"/>
        <v>42415</v>
      </c>
      <c r="J1289" s="12">
        <f t="shared" si="689"/>
        <v>8.9995450779412067E-3</v>
      </c>
      <c r="K1289" s="11">
        <f t="shared" si="706"/>
        <v>42474</v>
      </c>
      <c r="L1289" s="11">
        <f t="shared" si="690"/>
        <v>42474</v>
      </c>
      <c r="M1289" s="1">
        <f t="shared" si="710"/>
        <v>22</v>
      </c>
      <c r="N1289" s="1">
        <f t="shared" si="691"/>
        <v>2</v>
      </c>
      <c r="O1289" s="2">
        <f t="shared" si="692"/>
        <v>1.0008148100000001</v>
      </c>
      <c r="P1289" s="13">
        <f t="shared" si="719"/>
        <v>1.0126992699999999</v>
      </c>
      <c r="Q1289" s="13">
        <f t="shared" si="711"/>
        <v>1.3009203517097243</v>
      </c>
      <c r="R1289" s="2">
        <f t="shared" si="715"/>
        <v>1.30198035</v>
      </c>
      <c r="S1289" s="2">
        <f t="shared" si="707"/>
        <v>1.23998893</v>
      </c>
      <c r="T1289" s="2">
        <f t="shared" si="693"/>
        <v>340933.33716841001</v>
      </c>
      <c r="U1289" s="2">
        <f t="shared" si="694"/>
        <v>1827.4816207812667</v>
      </c>
      <c r="V1289" s="2">
        <f t="shared" si="695"/>
        <v>80729.565436307093</v>
      </c>
      <c r="W1289" s="2">
        <f t="shared" si="696"/>
        <v>357505.74129132833</v>
      </c>
      <c r="X1289" s="17">
        <f t="shared" si="697"/>
        <v>0</v>
      </c>
      <c r="Y1289" s="2">
        <f t="shared" si="698"/>
        <v>0</v>
      </c>
      <c r="Z1289" s="72">
        <f t="shared" si="699"/>
        <v>0</v>
      </c>
      <c r="AA1289" s="2">
        <f t="shared" si="700"/>
        <v>0</v>
      </c>
      <c r="AB1289" s="12">
        <f t="shared" si="708"/>
        <v>4.6600000000000003E-2</v>
      </c>
      <c r="AC1289" s="17">
        <f t="shared" si="701"/>
        <v>2</v>
      </c>
      <c r="AD1289" s="17">
        <v>252</v>
      </c>
      <c r="AE1289" s="13">
        <f t="shared" si="712"/>
        <v>1.0003615480000001</v>
      </c>
      <c r="AF1289" s="2">
        <f t="shared" si="713"/>
        <v>123.26376618</v>
      </c>
      <c r="AG1289" s="2">
        <f t="shared" si="702"/>
        <v>129.25548574999999</v>
      </c>
      <c r="AH1289" s="3">
        <f t="shared" si="703"/>
        <v>0</v>
      </c>
      <c r="AI1289" s="4" t="str">
        <f t="shared" si="714"/>
        <v>A+J=</v>
      </c>
      <c r="AJ1289" s="11">
        <f t="shared" si="709"/>
        <v>42474</v>
      </c>
      <c r="AK1289" s="11"/>
      <c r="AL1289" s="4"/>
      <c r="AQ1289" s="53"/>
      <c r="AR1289" s="53"/>
      <c r="AX1289" s="1"/>
      <c r="AY1289" s="1"/>
      <c r="AZ1289" s="1"/>
      <c r="BA1289" s="1"/>
      <c r="BB1289" s="1"/>
    </row>
    <row r="1290" spans="1:54" x14ac:dyDescent="0.2">
      <c r="A1290" s="158">
        <f t="shared" si="704"/>
        <v>42446</v>
      </c>
      <c r="B1290" s="2">
        <f t="shared" ref="B1290:B1353" si="720">(W1290+AG1290)</f>
        <v>357841.49141105608</v>
      </c>
      <c r="C1290" s="2">
        <f t="shared" si="705"/>
        <v>274948.69423423999</v>
      </c>
      <c r="D1290" s="2">
        <f>SUM(Y1290:Y$1441)</f>
        <v>7614.8579885800009</v>
      </c>
      <c r="E1290" s="73">
        <f t="shared" ref="E1290:E1353" si="721">(C1290-D1290)</f>
        <v>267333.83624565997</v>
      </c>
      <c r="F1290" s="88">
        <f t="shared" si="716"/>
        <v>4550.2299999999996</v>
      </c>
      <c r="G1290" s="3">
        <f>IF(AND(N1290=1,N1289&gt;1),VLOOKUP(A1289,[1]Plan1!$BK$81:$BM$259,3),G1289)</f>
        <v>4591.18</v>
      </c>
      <c r="H1290" s="11">
        <f t="shared" si="717"/>
        <v>42384</v>
      </c>
      <c r="I1290" s="11">
        <f t="shared" si="718"/>
        <v>42415</v>
      </c>
      <c r="J1290" s="12">
        <f t="shared" ref="J1290:J1353" si="722">(G1290/F1290)-1</f>
        <v>8.9995450779412067E-3</v>
      </c>
      <c r="K1290" s="11">
        <f t="shared" si="706"/>
        <v>42474</v>
      </c>
      <c r="L1290" s="11">
        <f t="shared" ref="L1290:L1353" si="723">IF(A1290&gt;L1289,K1290,L1289)</f>
        <v>42474</v>
      </c>
      <c r="M1290" s="1">
        <f t="shared" si="710"/>
        <v>22</v>
      </c>
      <c r="N1290" s="1">
        <f t="shared" ref="N1290:N1353" si="724">(M1290-(NETWORKDAYS(A1290,L1290,$AN$194:$AN$348)-1))</f>
        <v>3</v>
      </c>
      <c r="O1290" s="2">
        <f t="shared" ref="O1290:O1353" si="725">TRUNC((G1290/F1290)^TRUNC((N1290/M1290),9),8)</f>
        <v>1.0012224599999999</v>
      </c>
      <c r="P1290" s="13">
        <f t="shared" si="719"/>
        <v>1.0126992699999999</v>
      </c>
      <c r="Q1290" s="13">
        <f t="shared" si="711"/>
        <v>1.3009203517097243</v>
      </c>
      <c r="R1290" s="2">
        <f t="shared" si="715"/>
        <v>1.30251067</v>
      </c>
      <c r="S1290" s="2">
        <f t="shared" si="707"/>
        <v>1.23998893</v>
      </c>
      <c r="T1290" s="2">
        <f t="shared" ref="T1290:T1353" si="726">TRUNC(C1290*S1290,8)</f>
        <v>340933.33716841001</v>
      </c>
      <c r="U1290" s="2">
        <f t="shared" ref="U1290:U1353" si="727">(D1290*(S1290-1))</f>
        <v>1827.4816207812667</v>
      </c>
      <c r="V1290" s="2">
        <f t="shared" ref="V1290:V1353" si="728">(E1290*(R1290-1))</f>
        <v>80871.337916344884</v>
      </c>
      <c r="W1290" s="2">
        <f t="shared" ref="W1290:W1353" si="729">(C1290+U1290+V1290)</f>
        <v>357647.5137713661</v>
      </c>
      <c r="X1290" s="17">
        <f t="shared" ref="X1290:X1353" si="730">IF(VLOOKUP(A1290,AN$10:AU$190,8)=VLOOKUP(A1289,AN$10:AU$190,8),0,VLOOKUP(A1290,AN$10:AU$190,8))</f>
        <v>0</v>
      </c>
      <c r="Y1290" s="2">
        <f t="shared" ref="Y1290:Y1353" si="731">IF(X1290&gt;0,VLOOKUP(A1290,AN$12:AR$190,5),0)</f>
        <v>0</v>
      </c>
      <c r="Z1290" s="72">
        <f t="shared" ref="Z1290:Z1353" si="732">IF(X1290&gt;0,VLOOKUP($A1290,$AN$10:$AS$190,6),0)</f>
        <v>0</v>
      </c>
      <c r="AA1290" s="2">
        <f t="shared" ref="AA1290:AA1293" si="733">IF(Z1290&gt;0,TRUNC(Z1290*T1290,8),0)</f>
        <v>0</v>
      </c>
      <c r="AB1290" s="12">
        <f t="shared" si="708"/>
        <v>4.6600000000000003E-2</v>
      </c>
      <c r="AC1290" s="17">
        <f t="shared" ref="AC1290:AC1353" si="734">N1290</f>
        <v>3</v>
      </c>
      <c r="AD1290" s="17">
        <v>252</v>
      </c>
      <c r="AE1290" s="13">
        <f t="shared" si="712"/>
        <v>1.0005423710000001</v>
      </c>
      <c r="AF1290" s="2">
        <f t="shared" si="713"/>
        <v>184.91235501</v>
      </c>
      <c r="AG1290" s="2">
        <f t="shared" ref="AG1290:AG1353" si="735">TRUNC((W1290*(AE1290-1)),8)</f>
        <v>193.97763968999999</v>
      </c>
      <c r="AH1290" s="3">
        <f t="shared" ref="AH1290:AH1353" si="736">IF(AA1290&gt;0,AA1290+AF1290,0)</f>
        <v>0</v>
      </c>
      <c r="AI1290" s="4" t="str">
        <f t="shared" si="714"/>
        <v>A+J=</v>
      </c>
      <c r="AJ1290" s="11">
        <f t="shared" si="709"/>
        <v>42474</v>
      </c>
      <c r="AK1290" s="11"/>
      <c r="AL1290" s="4"/>
      <c r="AQ1290" s="53"/>
      <c r="AR1290" s="53"/>
      <c r="AX1290" s="1"/>
      <c r="AY1290" s="1"/>
      <c r="AZ1290" s="1"/>
      <c r="BA1290" s="1"/>
      <c r="BB1290" s="1"/>
    </row>
    <row r="1291" spans="1:54" x14ac:dyDescent="0.2">
      <c r="A1291" s="158">
        <f t="shared" ref="A1291:A1354" si="737">(A1290+1)</f>
        <v>42447</v>
      </c>
      <c r="B1291" s="2">
        <f t="shared" si="720"/>
        <v>358048.10797950783</v>
      </c>
      <c r="C1291" s="2">
        <f t="shared" ref="C1291:C1354" si="738">TRUNC(IF(X1290&gt;0,VLOOKUP(A1290,$AN$12:$AO$190,2),C1290),8)</f>
        <v>274948.69423423999</v>
      </c>
      <c r="D1291" s="2">
        <f>SUM(Y1291:Y$1441)</f>
        <v>7614.8579885800009</v>
      </c>
      <c r="E1291" s="73">
        <f t="shared" si="721"/>
        <v>267333.83624565997</v>
      </c>
      <c r="F1291" s="88">
        <f t="shared" si="716"/>
        <v>4550.2299999999996</v>
      </c>
      <c r="G1291" s="3">
        <f>IF(AND(N1291=1,N1290&gt;1),VLOOKUP(A1290,[1]Plan1!$BK$81:$BM$259,3),G1290)</f>
        <v>4591.18</v>
      </c>
      <c r="H1291" s="11">
        <f t="shared" si="717"/>
        <v>42384</v>
      </c>
      <c r="I1291" s="11">
        <f t="shared" si="718"/>
        <v>42415</v>
      </c>
      <c r="J1291" s="12">
        <f t="shared" si="722"/>
        <v>8.9995450779412067E-3</v>
      </c>
      <c r="K1291" s="11">
        <f t="shared" ref="K1291:K1354" si="739">IF(DAY(A1291)=14,VLOOKUP(A1291,AR$194:AW$373,4),K1290)</f>
        <v>42474</v>
      </c>
      <c r="L1291" s="11">
        <f t="shared" si="723"/>
        <v>42474</v>
      </c>
      <c r="M1291" s="1">
        <f t="shared" si="710"/>
        <v>22</v>
      </c>
      <c r="N1291" s="1">
        <f t="shared" si="724"/>
        <v>4</v>
      </c>
      <c r="O1291" s="2">
        <f t="shared" si="725"/>
        <v>1.0016302800000001</v>
      </c>
      <c r="P1291" s="13">
        <f t="shared" si="719"/>
        <v>1.0126992699999999</v>
      </c>
      <c r="Q1291" s="13">
        <f t="shared" si="711"/>
        <v>1.3009203517097243</v>
      </c>
      <c r="R1291" s="2">
        <f t="shared" si="715"/>
        <v>1.3030412099999999</v>
      </c>
      <c r="S1291" s="2">
        <f t="shared" ref="S1291:S1354" si="740">IF(AND(X1291&gt;0,MONTH(A1291)=9),R1291,S1290)</f>
        <v>1.23998893</v>
      </c>
      <c r="T1291" s="2">
        <f t="shared" si="726"/>
        <v>340933.33716841001</v>
      </c>
      <c r="U1291" s="2">
        <f t="shared" si="727"/>
        <v>1827.4816207812667</v>
      </c>
      <c r="V1291" s="2">
        <f t="shared" si="728"/>
        <v>81013.169209826636</v>
      </c>
      <c r="W1291" s="2">
        <f t="shared" si="729"/>
        <v>357789.34506484785</v>
      </c>
      <c r="X1291" s="17">
        <f t="shared" si="730"/>
        <v>0</v>
      </c>
      <c r="Y1291" s="2">
        <f t="shared" si="731"/>
        <v>0</v>
      </c>
      <c r="Z1291" s="72">
        <f t="shared" si="732"/>
        <v>0</v>
      </c>
      <c r="AA1291" s="2">
        <f t="shared" si="733"/>
        <v>0</v>
      </c>
      <c r="AB1291" s="12">
        <f t="shared" ref="AB1291:AB1354" si="741">(AB1290)</f>
        <v>4.6600000000000003E-2</v>
      </c>
      <c r="AC1291" s="17">
        <f t="shared" si="734"/>
        <v>4</v>
      </c>
      <c r="AD1291" s="17">
        <v>252</v>
      </c>
      <c r="AE1291" s="13">
        <f t="shared" si="712"/>
        <v>1.0007232269999999</v>
      </c>
      <c r="AF1291" s="2">
        <f t="shared" si="713"/>
        <v>246.57219463999999</v>
      </c>
      <c r="AG1291" s="2">
        <f t="shared" si="735"/>
        <v>258.76291465999998</v>
      </c>
      <c r="AH1291" s="3">
        <f t="shared" si="736"/>
        <v>0</v>
      </c>
      <c r="AI1291" s="4" t="str">
        <f t="shared" si="714"/>
        <v>A+J=</v>
      </c>
      <c r="AJ1291" s="11">
        <f t="shared" ref="AJ1291:AJ1354" si="742">IF(X1290&gt;0,VLOOKUP(A1290,$AN$10:$AW$190,9),AJ1290)</f>
        <v>42474</v>
      </c>
      <c r="AK1291" s="11"/>
      <c r="AL1291" s="4"/>
      <c r="AQ1291" s="53"/>
      <c r="AR1291" s="53"/>
      <c r="AX1291" s="1"/>
      <c r="AY1291" s="1"/>
      <c r="AZ1291" s="1"/>
      <c r="BA1291" s="1"/>
      <c r="BB1291" s="1"/>
    </row>
    <row r="1292" spans="1:54" x14ac:dyDescent="0.2">
      <c r="A1292" s="158">
        <f t="shared" si="737"/>
        <v>42448</v>
      </c>
      <c r="B1292" s="2">
        <f t="shared" si="720"/>
        <v>358254.84617045359</v>
      </c>
      <c r="C1292" s="2">
        <f t="shared" si="738"/>
        <v>274948.69423423999</v>
      </c>
      <c r="D1292" s="2">
        <f>SUM(Y1292:Y$1441)</f>
        <v>7614.8579885800009</v>
      </c>
      <c r="E1292" s="73">
        <f t="shared" si="721"/>
        <v>267333.83624565997</v>
      </c>
      <c r="F1292" s="88">
        <f t="shared" si="716"/>
        <v>4550.2299999999996</v>
      </c>
      <c r="G1292" s="3">
        <f>IF(AND(N1292=1,N1291&gt;1),VLOOKUP(A1291,[1]Plan1!$BK$81:$BM$259,3),G1291)</f>
        <v>4591.18</v>
      </c>
      <c r="H1292" s="11">
        <f t="shared" si="717"/>
        <v>42384</v>
      </c>
      <c r="I1292" s="11">
        <f t="shared" si="718"/>
        <v>42415</v>
      </c>
      <c r="J1292" s="12">
        <f t="shared" si="722"/>
        <v>8.9995450779412067E-3</v>
      </c>
      <c r="K1292" s="11">
        <f t="shared" si="739"/>
        <v>42474</v>
      </c>
      <c r="L1292" s="11">
        <f t="shared" si="723"/>
        <v>42474</v>
      </c>
      <c r="M1292" s="1">
        <f t="shared" si="710"/>
        <v>22</v>
      </c>
      <c r="N1292" s="1">
        <f t="shared" si="724"/>
        <v>5</v>
      </c>
      <c r="O1292" s="2">
        <f t="shared" si="725"/>
        <v>1.0020382699999999</v>
      </c>
      <c r="P1292" s="13">
        <f t="shared" si="719"/>
        <v>1.0126992699999999</v>
      </c>
      <c r="Q1292" s="13">
        <f t="shared" si="711"/>
        <v>1.3009203517097243</v>
      </c>
      <c r="R1292" s="2">
        <f t="shared" si="715"/>
        <v>1.3035719699999999</v>
      </c>
      <c r="S1292" s="2">
        <f t="shared" si="740"/>
        <v>1.23998893</v>
      </c>
      <c r="T1292" s="2">
        <f t="shared" si="726"/>
        <v>340933.33716841001</v>
      </c>
      <c r="U1292" s="2">
        <f t="shared" si="727"/>
        <v>1827.4816207812667</v>
      </c>
      <c r="V1292" s="2">
        <f t="shared" si="728"/>
        <v>81155.059316752377</v>
      </c>
      <c r="W1292" s="2">
        <f t="shared" si="729"/>
        <v>357931.23517177359</v>
      </c>
      <c r="X1292" s="17">
        <f t="shared" si="730"/>
        <v>0</v>
      </c>
      <c r="Y1292" s="2">
        <f t="shared" si="731"/>
        <v>0</v>
      </c>
      <c r="Z1292" s="72">
        <f t="shared" si="732"/>
        <v>0</v>
      </c>
      <c r="AA1292" s="2">
        <f t="shared" si="733"/>
        <v>0</v>
      </c>
      <c r="AB1292" s="12">
        <f t="shared" si="741"/>
        <v>4.6600000000000003E-2</v>
      </c>
      <c r="AC1292" s="17">
        <f t="shared" si="734"/>
        <v>5</v>
      </c>
      <c r="AD1292" s="17">
        <v>252</v>
      </c>
      <c r="AE1292" s="13">
        <f t="shared" si="712"/>
        <v>1.000904115</v>
      </c>
      <c r="AF1292" s="2">
        <f t="shared" si="713"/>
        <v>308.24294413000001</v>
      </c>
      <c r="AG1292" s="2">
        <f t="shared" si="735"/>
        <v>323.61099868000002</v>
      </c>
      <c r="AH1292" s="3">
        <f t="shared" si="736"/>
        <v>0</v>
      </c>
      <c r="AI1292" s="4" t="str">
        <f t="shared" si="714"/>
        <v>A+J=</v>
      </c>
      <c r="AJ1292" s="11">
        <f t="shared" si="742"/>
        <v>42474</v>
      </c>
      <c r="AK1292" s="11"/>
      <c r="AL1292" s="4"/>
      <c r="AQ1292" s="53"/>
      <c r="AR1292" s="53"/>
      <c r="AX1292" s="1"/>
      <c r="AY1292" s="1"/>
      <c r="AZ1292" s="1"/>
      <c r="BA1292" s="1"/>
      <c r="BB1292" s="1"/>
    </row>
    <row r="1293" spans="1:54" x14ac:dyDescent="0.2">
      <c r="A1293" s="158">
        <f t="shared" si="737"/>
        <v>42449</v>
      </c>
      <c r="B1293" s="2">
        <f t="shared" si="720"/>
        <v>358254.84617045359</v>
      </c>
      <c r="C1293" s="2">
        <f t="shared" si="738"/>
        <v>274948.69423423999</v>
      </c>
      <c r="D1293" s="2">
        <f>SUM(Y1293:Y$1441)</f>
        <v>7614.8579885800009</v>
      </c>
      <c r="E1293" s="73">
        <f t="shared" si="721"/>
        <v>267333.83624565997</v>
      </c>
      <c r="F1293" s="88">
        <f t="shared" si="716"/>
        <v>4550.2299999999996</v>
      </c>
      <c r="G1293" s="3">
        <f>IF(AND(N1293=1,N1292&gt;1),VLOOKUP(A1292,[1]Plan1!$BK$81:$BM$259,3),G1292)</f>
        <v>4591.18</v>
      </c>
      <c r="H1293" s="11">
        <f t="shared" si="717"/>
        <v>42384</v>
      </c>
      <c r="I1293" s="11">
        <f t="shared" si="718"/>
        <v>42415</v>
      </c>
      <c r="J1293" s="12">
        <f t="shared" si="722"/>
        <v>8.9995450779412067E-3</v>
      </c>
      <c r="K1293" s="11">
        <f t="shared" si="739"/>
        <v>42474</v>
      </c>
      <c r="L1293" s="11">
        <f t="shared" si="723"/>
        <v>42474</v>
      </c>
      <c r="M1293" s="1">
        <f t="shared" si="710"/>
        <v>22</v>
      </c>
      <c r="N1293" s="1">
        <f t="shared" si="724"/>
        <v>5</v>
      </c>
      <c r="O1293" s="2">
        <f t="shared" si="725"/>
        <v>1.0020382699999999</v>
      </c>
      <c r="P1293" s="13">
        <f t="shared" si="719"/>
        <v>1.0126992699999999</v>
      </c>
      <c r="Q1293" s="13">
        <f t="shared" si="711"/>
        <v>1.3009203517097243</v>
      </c>
      <c r="R1293" s="2">
        <f t="shared" si="715"/>
        <v>1.3035719699999999</v>
      </c>
      <c r="S1293" s="2">
        <f t="shared" si="740"/>
        <v>1.23998893</v>
      </c>
      <c r="T1293" s="2">
        <f t="shared" si="726"/>
        <v>340933.33716841001</v>
      </c>
      <c r="U1293" s="2">
        <f t="shared" si="727"/>
        <v>1827.4816207812667</v>
      </c>
      <c r="V1293" s="2">
        <f t="shared" si="728"/>
        <v>81155.059316752377</v>
      </c>
      <c r="W1293" s="2">
        <f t="shared" si="729"/>
        <v>357931.23517177359</v>
      </c>
      <c r="X1293" s="17">
        <f t="shared" si="730"/>
        <v>0</v>
      </c>
      <c r="Y1293" s="2">
        <f t="shared" si="731"/>
        <v>0</v>
      </c>
      <c r="Z1293" s="72">
        <f t="shared" si="732"/>
        <v>0</v>
      </c>
      <c r="AA1293" s="2">
        <f t="shared" si="733"/>
        <v>0</v>
      </c>
      <c r="AB1293" s="12">
        <f t="shared" si="741"/>
        <v>4.6600000000000003E-2</v>
      </c>
      <c r="AC1293" s="17">
        <f t="shared" si="734"/>
        <v>5</v>
      </c>
      <c r="AD1293" s="17">
        <v>252</v>
      </c>
      <c r="AE1293" s="13">
        <f t="shared" si="712"/>
        <v>1.000904115</v>
      </c>
      <c r="AF1293" s="2">
        <f t="shared" si="713"/>
        <v>308.24294413000001</v>
      </c>
      <c r="AG1293" s="2">
        <f t="shared" si="735"/>
        <v>323.61099868000002</v>
      </c>
      <c r="AH1293" s="3">
        <f t="shared" si="736"/>
        <v>0</v>
      </c>
      <c r="AI1293" s="4" t="str">
        <f t="shared" si="714"/>
        <v>A+J=</v>
      </c>
      <c r="AJ1293" s="11">
        <f t="shared" si="742"/>
        <v>42474</v>
      </c>
      <c r="AK1293" s="11"/>
      <c r="AL1293" s="4"/>
      <c r="AQ1293" s="53"/>
      <c r="AR1293" s="53"/>
      <c r="AX1293" s="1"/>
      <c r="AY1293" s="1"/>
      <c r="AZ1293" s="1"/>
      <c r="BA1293" s="1"/>
      <c r="BB1293" s="1"/>
    </row>
    <row r="1294" spans="1:54" x14ac:dyDescent="0.2">
      <c r="A1294" s="158">
        <f t="shared" si="737"/>
        <v>42450</v>
      </c>
      <c r="B1294" s="2">
        <f t="shared" si="720"/>
        <v>358254.84617045359</v>
      </c>
      <c r="C1294" s="2">
        <f t="shared" si="738"/>
        <v>274948.69423423999</v>
      </c>
      <c r="D1294" s="2">
        <f>SUM(Y1294:Y$1441)</f>
        <v>7614.8579885800009</v>
      </c>
      <c r="E1294" s="73">
        <f t="shared" si="721"/>
        <v>267333.83624565997</v>
      </c>
      <c r="F1294" s="88">
        <f t="shared" si="716"/>
        <v>4550.2299999999996</v>
      </c>
      <c r="G1294" s="3">
        <f>IF(AND(N1294=1,N1293&gt;1),VLOOKUP(A1293,[1]Plan1!$BK$81:$BM$259,3),G1293)</f>
        <v>4591.18</v>
      </c>
      <c r="H1294" s="11">
        <f t="shared" si="717"/>
        <v>42384</v>
      </c>
      <c r="I1294" s="11">
        <f t="shared" si="718"/>
        <v>42415</v>
      </c>
      <c r="J1294" s="12">
        <f t="shared" si="722"/>
        <v>8.9995450779412067E-3</v>
      </c>
      <c r="K1294" s="11">
        <f t="shared" si="739"/>
        <v>42474</v>
      </c>
      <c r="L1294" s="11">
        <f t="shared" si="723"/>
        <v>42474</v>
      </c>
      <c r="M1294" s="1">
        <f t="shared" si="710"/>
        <v>22</v>
      </c>
      <c r="N1294" s="1">
        <f t="shared" si="724"/>
        <v>5</v>
      </c>
      <c r="O1294" s="2">
        <f t="shared" si="725"/>
        <v>1.0020382699999999</v>
      </c>
      <c r="P1294" s="13">
        <f t="shared" si="719"/>
        <v>1.0126992699999999</v>
      </c>
      <c r="Q1294" s="13">
        <f t="shared" si="711"/>
        <v>1.3009203517097243</v>
      </c>
      <c r="R1294" s="2">
        <f t="shared" si="715"/>
        <v>1.3035719699999999</v>
      </c>
      <c r="S1294" s="2">
        <f t="shared" si="740"/>
        <v>1.23998893</v>
      </c>
      <c r="T1294" s="2">
        <f t="shared" si="726"/>
        <v>340933.33716841001</v>
      </c>
      <c r="U1294" s="2">
        <f t="shared" si="727"/>
        <v>1827.4816207812667</v>
      </c>
      <c r="V1294" s="2">
        <f t="shared" si="728"/>
        <v>81155.059316752377</v>
      </c>
      <c r="W1294" s="2">
        <f t="shared" si="729"/>
        <v>357931.23517177359</v>
      </c>
      <c r="X1294" s="17">
        <f t="shared" si="730"/>
        <v>0</v>
      </c>
      <c r="Y1294" s="2">
        <f t="shared" si="731"/>
        <v>0</v>
      </c>
      <c r="Z1294" s="72">
        <f t="shared" si="732"/>
        <v>0</v>
      </c>
      <c r="AA1294" s="2">
        <f>IF(Z1294&gt;0,TRUNC(Z1294*T1293,8),0)</f>
        <v>0</v>
      </c>
      <c r="AB1294" s="12">
        <f t="shared" si="741"/>
        <v>4.6600000000000003E-2</v>
      </c>
      <c r="AC1294" s="17">
        <f t="shared" si="734"/>
        <v>5</v>
      </c>
      <c r="AD1294" s="17">
        <v>252</v>
      </c>
      <c r="AE1294" s="13">
        <f t="shared" si="712"/>
        <v>1.000904115</v>
      </c>
      <c r="AF1294" s="2">
        <f>TRUNC((T1293*(AE1294-1)),8)</f>
        <v>308.24294413000001</v>
      </c>
      <c r="AG1294" s="2">
        <f t="shared" si="735"/>
        <v>323.61099868000002</v>
      </c>
      <c r="AH1294" s="3">
        <f t="shared" si="736"/>
        <v>0</v>
      </c>
      <c r="AI1294" s="4" t="str">
        <f t="shared" si="714"/>
        <v>A+J=</v>
      </c>
      <c r="AJ1294" s="11">
        <f t="shared" si="742"/>
        <v>42474</v>
      </c>
      <c r="AK1294" s="18"/>
      <c r="AL1294" s="40"/>
      <c r="AQ1294" s="53"/>
      <c r="AR1294" s="53"/>
      <c r="AX1294" s="38"/>
      <c r="AY1294" s="38"/>
      <c r="AZ1294" s="38"/>
      <c r="BA1294" s="38"/>
      <c r="BB1294" s="38"/>
    </row>
    <row r="1295" spans="1:54" x14ac:dyDescent="0.2">
      <c r="A1295" s="158">
        <f t="shared" si="737"/>
        <v>42451</v>
      </c>
      <c r="B1295" s="2">
        <f t="shared" si="720"/>
        <v>358461.70906375174</v>
      </c>
      <c r="C1295" s="2">
        <f t="shared" si="738"/>
        <v>274948.69423423999</v>
      </c>
      <c r="D1295" s="2">
        <f>SUM(Y1295:Y$1441)</f>
        <v>7614.8579885800009</v>
      </c>
      <c r="E1295" s="73">
        <f t="shared" si="721"/>
        <v>267333.83624565997</v>
      </c>
      <c r="F1295" s="88">
        <f t="shared" si="716"/>
        <v>4550.2299999999996</v>
      </c>
      <c r="G1295" s="3">
        <f>IF(AND(N1295=1,N1294&gt;1),VLOOKUP(A1294,[1]Plan1!$BK$81:$BM$259,3),G1294)</f>
        <v>4591.18</v>
      </c>
      <c r="H1295" s="11">
        <f t="shared" si="717"/>
        <v>42384</v>
      </c>
      <c r="I1295" s="11">
        <f t="shared" si="718"/>
        <v>42415</v>
      </c>
      <c r="J1295" s="12">
        <f t="shared" si="722"/>
        <v>8.9995450779412067E-3</v>
      </c>
      <c r="K1295" s="11">
        <f t="shared" si="739"/>
        <v>42474</v>
      </c>
      <c r="L1295" s="11">
        <f t="shared" si="723"/>
        <v>42474</v>
      </c>
      <c r="M1295" s="1">
        <f t="shared" si="710"/>
        <v>22</v>
      </c>
      <c r="N1295" s="1">
        <f t="shared" si="724"/>
        <v>6</v>
      </c>
      <c r="O1295" s="2">
        <f t="shared" si="725"/>
        <v>1.00244643</v>
      </c>
      <c r="P1295" s="13">
        <f t="shared" si="719"/>
        <v>1.0126992699999999</v>
      </c>
      <c r="Q1295" s="13">
        <f t="shared" si="711"/>
        <v>1.3009203517097243</v>
      </c>
      <c r="R1295" s="2">
        <f t="shared" si="715"/>
        <v>1.30410296</v>
      </c>
      <c r="S1295" s="2">
        <f t="shared" si="740"/>
        <v>1.23998893</v>
      </c>
      <c r="T1295" s="2">
        <f t="shared" si="726"/>
        <v>340933.33716841001</v>
      </c>
      <c r="U1295" s="2">
        <f t="shared" si="727"/>
        <v>1827.4816207812667</v>
      </c>
      <c r="V1295" s="2">
        <f t="shared" si="728"/>
        <v>81297.010910460493</v>
      </c>
      <c r="W1295" s="2">
        <f t="shared" si="729"/>
        <v>358073.18676548172</v>
      </c>
      <c r="X1295" s="17">
        <f t="shared" si="730"/>
        <v>0</v>
      </c>
      <c r="Y1295" s="2">
        <f t="shared" si="731"/>
        <v>0</v>
      </c>
      <c r="Z1295" s="72">
        <f t="shared" si="732"/>
        <v>0</v>
      </c>
      <c r="AA1295" s="2">
        <f t="shared" ref="AA1295:AA1358" si="743">IF(Z1295&gt;0,TRUNC(Z1295*T1295,8),0)</f>
        <v>0</v>
      </c>
      <c r="AB1295" s="12">
        <f t="shared" si="741"/>
        <v>4.6600000000000003E-2</v>
      </c>
      <c r="AC1295" s="17">
        <f t="shared" si="734"/>
        <v>6</v>
      </c>
      <c r="AD1295" s="17">
        <v>252</v>
      </c>
      <c r="AE1295" s="13">
        <f t="shared" si="712"/>
        <v>1.0010850360000001</v>
      </c>
      <c r="AF1295" s="2">
        <f t="shared" ref="AF1295:AF1358" si="744">TRUNC((T1295*(AE1295-1)),8)</f>
        <v>369.92494441999997</v>
      </c>
      <c r="AG1295" s="2">
        <f t="shared" si="735"/>
        <v>388.52229827000002</v>
      </c>
      <c r="AH1295" s="3">
        <f t="shared" si="736"/>
        <v>0</v>
      </c>
      <c r="AI1295" s="4" t="str">
        <f t="shared" si="714"/>
        <v>A+J=</v>
      </c>
      <c r="AJ1295" s="11">
        <f t="shared" si="742"/>
        <v>42474</v>
      </c>
      <c r="AK1295" s="11"/>
      <c r="AL1295" s="4"/>
      <c r="AQ1295" s="53"/>
      <c r="AR1295" s="53"/>
      <c r="AX1295" s="1"/>
      <c r="AY1295" s="1"/>
      <c r="AZ1295" s="1"/>
      <c r="BA1295" s="1"/>
      <c r="BB1295" s="1"/>
    </row>
    <row r="1296" spans="1:54" x14ac:dyDescent="0.2">
      <c r="A1296" s="158">
        <f t="shared" si="737"/>
        <v>42452</v>
      </c>
      <c r="B1296" s="2">
        <f t="shared" si="720"/>
        <v>358668.68867664703</v>
      </c>
      <c r="C1296" s="2">
        <f t="shared" si="738"/>
        <v>274948.69423423999</v>
      </c>
      <c r="D1296" s="2">
        <f>SUM(Y1296:Y$1441)</f>
        <v>7614.8579885800009</v>
      </c>
      <c r="E1296" s="73">
        <f t="shared" si="721"/>
        <v>267333.83624565997</v>
      </c>
      <c r="F1296" s="88">
        <f t="shared" si="716"/>
        <v>4550.2299999999996</v>
      </c>
      <c r="G1296" s="3">
        <f>IF(AND(N1296=1,N1295&gt;1),VLOOKUP(A1295,[1]Plan1!$BK$81:$BM$259,3),G1295)</f>
        <v>4591.18</v>
      </c>
      <c r="H1296" s="11">
        <f t="shared" si="717"/>
        <v>42384</v>
      </c>
      <c r="I1296" s="11">
        <f t="shared" si="718"/>
        <v>42415</v>
      </c>
      <c r="J1296" s="12">
        <f t="shared" si="722"/>
        <v>8.9995450779412067E-3</v>
      </c>
      <c r="K1296" s="11">
        <f t="shared" si="739"/>
        <v>42474</v>
      </c>
      <c r="L1296" s="11">
        <f t="shared" si="723"/>
        <v>42474</v>
      </c>
      <c r="M1296" s="1">
        <f t="shared" si="710"/>
        <v>22</v>
      </c>
      <c r="N1296" s="1">
        <f t="shared" si="724"/>
        <v>7</v>
      </c>
      <c r="O1296" s="2">
        <f t="shared" si="725"/>
        <v>1.00285475</v>
      </c>
      <c r="P1296" s="13">
        <f t="shared" si="719"/>
        <v>1.0126992699999999</v>
      </c>
      <c r="Q1296" s="13">
        <f t="shared" si="711"/>
        <v>1.3009203517097243</v>
      </c>
      <c r="R1296" s="2">
        <f t="shared" si="715"/>
        <v>1.30463415</v>
      </c>
      <c r="S1296" s="2">
        <f t="shared" si="740"/>
        <v>1.23998893</v>
      </c>
      <c r="T1296" s="2">
        <f t="shared" si="726"/>
        <v>340933.33716841001</v>
      </c>
      <c r="U1296" s="2">
        <f t="shared" si="727"/>
        <v>1827.4816207812667</v>
      </c>
      <c r="V1296" s="2">
        <f t="shared" si="728"/>
        <v>81439.015970935827</v>
      </c>
      <c r="W1296" s="2">
        <f t="shared" si="729"/>
        <v>358215.19182595704</v>
      </c>
      <c r="X1296" s="17">
        <f t="shared" si="730"/>
        <v>0</v>
      </c>
      <c r="Y1296" s="2">
        <f t="shared" si="731"/>
        <v>0</v>
      </c>
      <c r="Z1296" s="72">
        <f t="shared" si="732"/>
        <v>0</v>
      </c>
      <c r="AA1296" s="2">
        <f t="shared" si="743"/>
        <v>0</v>
      </c>
      <c r="AB1296" s="12">
        <f t="shared" si="741"/>
        <v>4.6600000000000003E-2</v>
      </c>
      <c r="AC1296" s="17">
        <f t="shared" si="734"/>
        <v>7</v>
      </c>
      <c r="AD1296" s="17">
        <v>252</v>
      </c>
      <c r="AE1296" s="13">
        <f t="shared" si="712"/>
        <v>1.0012659900000001</v>
      </c>
      <c r="AF1296" s="2">
        <f t="shared" si="744"/>
        <v>431.61819551999997</v>
      </c>
      <c r="AG1296" s="2">
        <f t="shared" si="735"/>
        <v>453.49685068999997</v>
      </c>
      <c r="AH1296" s="3">
        <f t="shared" si="736"/>
        <v>0</v>
      </c>
      <c r="AI1296" s="4" t="str">
        <f t="shared" si="714"/>
        <v>A+J=</v>
      </c>
      <c r="AJ1296" s="11">
        <f t="shared" si="742"/>
        <v>42474</v>
      </c>
      <c r="AK1296" s="11"/>
      <c r="AL1296" s="4"/>
      <c r="AQ1296" s="53"/>
      <c r="AR1296" s="53"/>
      <c r="AX1296" s="1"/>
      <c r="AY1296" s="1"/>
      <c r="AZ1296" s="1"/>
      <c r="BA1296" s="1"/>
      <c r="BB1296" s="1"/>
    </row>
    <row r="1297" spans="1:54" x14ac:dyDescent="0.2">
      <c r="A1297" s="158">
        <f t="shared" si="737"/>
        <v>42453</v>
      </c>
      <c r="B1297" s="2">
        <f t="shared" si="720"/>
        <v>358875.78737108794</v>
      </c>
      <c r="C1297" s="2">
        <f t="shared" si="738"/>
        <v>274948.69423423999</v>
      </c>
      <c r="D1297" s="2">
        <f>SUM(Y1297:Y$1441)</f>
        <v>7614.8579885800009</v>
      </c>
      <c r="E1297" s="73">
        <f t="shared" si="721"/>
        <v>267333.83624565997</v>
      </c>
      <c r="F1297" s="88">
        <f t="shared" si="716"/>
        <v>4550.2299999999996</v>
      </c>
      <c r="G1297" s="3">
        <f>IF(AND(N1297=1,N1296&gt;1),VLOOKUP(A1296,[1]Plan1!$BK$81:$BM$259,3),G1296)</f>
        <v>4591.18</v>
      </c>
      <c r="H1297" s="11">
        <f t="shared" si="717"/>
        <v>42384</v>
      </c>
      <c r="I1297" s="11">
        <f t="shared" si="718"/>
        <v>42415</v>
      </c>
      <c r="J1297" s="12">
        <f t="shared" si="722"/>
        <v>8.9995450779412067E-3</v>
      </c>
      <c r="K1297" s="11">
        <f t="shared" si="739"/>
        <v>42474</v>
      </c>
      <c r="L1297" s="11">
        <f t="shared" si="723"/>
        <v>42474</v>
      </c>
      <c r="M1297" s="1">
        <f t="shared" si="710"/>
        <v>22</v>
      </c>
      <c r="N1297" s="1">
        <f t="shared" si="724"/>
        <v>8</v>
      </c>
      <c r="O1297" s="2">
        <f t="shared" si="725"/>
        <v>1.00326323</v>
      </c>
      <c r="P1297" s="13">
        <f t="shared" si="719"/>
        <v>1.0126992699999999</v>
      </c>
      <c r="Q1297" s="13">
        <f t="shared" si="711"/>
        <v>1.3009203517097243</v>
      </c>
      <c r="R1297" s="2">
        <f t="shared" si="715"/>
        <v>1.3051655499999999</v>
      </c>
      <c r="S1297" s="2">
        <f t="shared" si="740"/>
        <v>1.23998893</v>
      </c>
      <c r="T1297" s="2">
        <f t="shared" si="726"/>
        <v>340933.33716841001</v>
      </c>
      <c r="U1297" s="2">
        <f t="shared" si="727"/>
        <v>1827.4816207812667</v>
      </c>
      <c r="V1297" s="2">
        <f t="shared" si="728"/>
        <v>81581.077171516736</v>
      </c>
      <c r="W1297" s="2">
        <f t="shared" si="729"/>
        <v>358357.25302653795</v>
      </c>
      <c r="X1297" s="17">
        <f t="shared" si="730"/>
        <v>0</v>
      </c>
      <c r="Y1297" s="2">
        <f t="shared" si="731"/>
        <v>0</v>
      </c>
      <c r="Z1297" s="72">
        <f t="shared" si="732"/>
        <v>0</v>
      </c>
      <c r="AA1297" s="2">
        <f t="shared" si="743"/>
        <v>0</v>
      </c>
      <c r="AB1297" s="12">
        <f t="shared" si="741"/>
        <v>4.6600000000000003E-2</v>
      </c>
      <c r="AC1297" s="17">
        <f t="shared" si="734"/>
        <v>8</v>
      </c>
      <c r="AD1297" s="17">
        <v>252</v>
      </c>
      <c r="AE1297" s="13">
        <f t="shared" si="712"/>
        <v>1.001446976</v>
      </c>
      <c r="AF1297" s="2">
        <f t="shared" si="744"/>
        <v>493.32235648</v>
      </c>
      <c r="AG1297" s="2">
        <f t="shared" si="735"/>
        <v>518.53434455000001</v>
      </c>
      <c r="AH1297" s="3">
        <f t="shared" si="736"/>
        <v>0</v>
      </c>
      <c r="AI1297" s="4" t="str">
        <f t="shared" si="714"/>
        <v>A+J=</v>
      </c>
      <c r="AJ1297" s="11">
        <f t="shared" si="742"/>
        <v>42474</v>
      </c>
      <c r="AK1297" s="11"/>
      <c r="AL1297" s="4"/>
      <c r="AQ1297" s="53"/>
      <c r="AR1297" s="53"/>
      <c r="AX1297" s="1"/>
      <c r="AY1297" s="1"/>
      <c r="AZ1297" s="1"/>
      <c r="BA1297" s="1"/>
      <c r="BB1297" s="1"/>
    </row>
    <row r="1298" spans="1:54" x14ac:dyDescent="0.2">
      <c r="A1298" s="158">
        <f t="shared" si="737"/>
        <v>42454</v>
      </c>
      <c r="B1298" s="2">
        <f t="shared" si="720"/>
        <v>359083.00858587289</v>
      </c>
      <c r="C1298" s="2">
        <f t="shared" si="738"/>
        <v>274948.69423423999</v>
      </c>
      <c r="D1298" s="2">
        <f>SUM(Y1298:Y$1441)</f>
        <v>7614.8579885800009</v>
      </c>
      <c r="E1298" s="73">
        <f t="shared" si="721"/>
        <v>267333.83624565997</v>
      </c>
      <c r="F1298" s="88">
        <f t="shared" si="716"/>
        <v>4550.2299999999996</v>
      </c>
      <c r="G1298" s="3">
        <f>IF(AND(N1298=1,N1297&gt;1),VLOOKUP(A1297,[1]Plan1!$BK$81:$BM$259,3),G1297)</f>
        <v>4591.18</v>
      </c>
      <c r="H1298" s="11">
        <f t="shared" si="717"/>
        <v>42384</v>
      </c>
      <c r="I1298" s="11">
        <f t="shared" si="718"/>
        <v>42415</v>
      </c>
      <c r="J1298" s="12">
        <f t="shared" si="722"/>
        <v>8.9995450779412067E-3</v>
      </c>
      <c r="K1298" s="11">
        <f t="shared" si="739"/>
        <v>42474</v>
      </c>
      <c r="L1298" s="11">
        <f t="shared" si="723"/>
        <v>42474</v>
      </c>
      <c r="M1298" s="1">
        <f t="shared" si="710"/>
        <v>22</v>
      </c>
      <c r="N1298" s="1">
        <f t="shared" si="724"/>
        <v>9</v>
      </c>
      <c r="O1298" s="2">
        <f t="shared" si="725"/>
        <v>1.00367188</v>
      </c>
      <c r="P1298" s="13">
        <f t="shared" si="719"/>
        <v>1.0126992699999999</v>
      </c>
      <c r="Q1298" s="13">
        <f t="shared" si="711"/>
        <v>1.3009203517097243</v>
      </c>
      <c r="R1298" s="2">
        <f t="shared" si="715"/>
        <v>1.30569717</v>
      </c>
      <c r="S1298" s="2">
        <f t="shared" si="740"/>
        <v>1.23998893</v>
      </c>
      <c r="T1298" s="2">
        <f t="shared" si="726"/>
        <v>340933.33716841001</v>
      </c>
      <c r="U1298" s="2">
        <f t="shared" si="727"/>
        <v>1827.4816207812667</v>
      </c>
      <c r="V1298" s="2">
        <f t="shared" si="728"/>
        <v>81723.197185541663</v>
      </c>
      <c r="W1298" s="2">
        <f t="shared" si="729"/>
        <v>358499.3730405629</v>
      </c>
      <c r="X1298" s="17">
        <f t="shared" si="730"/>
        <v>0</v>
      </c>
      <c r="Y1298" s="2">
        <f t="shared" si="731"/>
        <v>0</v>
      </c>
      <c r="Z1298" s="72">
        <f t="shared" si="732"/>
        <v>0</v>
      </c>
      <c r="AA1298" s="2">
        <f t="shared" si="743"/>
        <v>0</v>
      </c>
      <c r="AB1298" s="12">
        <f t="shared" si="741"/>
        <v>4.6600000000000003E-2</v>
      </c>
      <c r="AC1298" s="17">
        <f t="shared" si="734"/>
        <v>9</v>
      </c>
      <c r="AD1298" s="17">
        <v>252</v>
      </c>
      <c r="AE1298" s="13">
        <f t="shared" si="712"/>
        <v>1.0016279960000001</v>
      </c>
      <c r="AF1298" s="2">
        <f t="shared" si="744"/>
        <v>555.03810916999998</v>
      </c>
      <c r="AG1298" s="2">
        <f t="shared" si="735"/>
        <v>583.63554531</v>
      </c>
      <c r="AH1298" s="3">
        <f t="shared" si="736"/>
        <v>0</v>
      </c>
      <c r="AI1298" s="4" t="str">
        <f t="shared" si="714"/>
        <v>A+J=</v>
      </c>
      <c r="AJ1298" s="11">
        <f t="shared" si="742"/>
        <v>42474</v>
      </c>
      <c r="AK1298" s="11"/>
      <c r="AL1298" s="4"/>
      <c r="AQ1298" s="53"/>
      <c r="AR1298" s="53"/>
      <c r="AX1298" s="1"/>
      <c r="AY1298" s="1"/>
      <c r="AZ1298" s="1"/>
      <c r="BA1298" s="1"/>
      <c r="BB1298" s="1"/>
    </row>
    <row r="1299" spans="1:54" x14ac:dyDescent="0.2">
      <c r="A1299" s="158">
        <f t="shared" si="737"/>
        <v>42455</v>
      </c>
      <c r="B1299" s="2">
        <f t="shared" si="720"/>
        <v>359083.00858587289</v>
      </c>
      <c r="C1299" s="2">
        <f t="shared" si="738"/>
        <v>274948.69423423999</v>
      </c>
      <c r="D1299" s="2">
        <f>SUM(Y1299:Y$1441)</f>
        <v>7614.8579885800009</v>
      </c>
      <c r="E1299" s="73">
        <f t="shared" si="721"/>
        <v>267333.83624565997</v>
      </c>
      <c r="F1299" s="88">
        <f t="shared" si="716"/>
        <v>4550.2299999999996</v>
      </c>
      <c r="G1299" s="3">
        <f>IF(AND(N1299=1,N1298&gt;1),VLOOKUP(A1298,[1]Plan1!$BK$81:$BM$259,3),G1298)</f>
        <v>4591.18</v>
      </c>
      <c r="H1299" s="11">
        <f t="shared" si="717"/>
        <v>42384</v>
      </c>
      <c r="I1299" s="11">
        <f t="shared" si="718"/>
        <v>42415</v>
      </c>
      <c r="J1299" s="12">
        <f t="shared" si="722"/>
        <v>8.9995450779412067E-3</v>
      </c>
      <c r="K1299" s="11">
        <f t="shared" si="739"/>
        <v>42474</v>
      </c>
      <c r="L1299" s="11">
        <f t="shared" si="723"/>
        <v>42474</v>
      </c>
      <c r="M1299" s="1">
        <f t="shared" si="710"/>
        <v>22</v>
      </c>
      <c r="N1299" s="1">
        <f t="shared" si="724"/>
        <v>9</v>
      </c>
      <c r="O1299" s="2">
        <f t="shared" si="725"/>
        <v>1.00367188</v>
      </c>
      <c r="P1299" s="13">
        <f t="shared" si="719"/>
        <v>1.0126992699999999</v>
      </c>
      <c r="Q1299" s="13">
        <f t="shared" si="711"/>
        <v>1.3009203517097243</v>
      </c>
      <c r="R1299" s="2">
        <f t="shared" si="715"/>
        <v>1.30569717</v>
      </c>
      <c r="S1299" s="2">
        <f t="shared" si="740"/>
        <v>1.23998893</v>
      </c>
      <c r="T1299" s="2">
        <f t="shared" si="726"/>
        <v>340933.33716841001</v>
      </c>
      <c r="U1299" s="2">
        <f t="shared" si="727"/>
        <v>1827.4816207812667</v>
      </c>
      <c r="V1299" s="2">
        <f t="shared" si="728"/>
        <v>81723.197185541663</v>
      </c>
      <c r="W1299" s="2">
        <f t="shared" si="729"/>
        <v>358499.3730405629</v>
      </c>
      <c r="X1299" s="17">
        <f t="shared" si="730"/>
        <v>0</v>
      </c>
      <c r="Y1299" s="2">
        <f t="shared" si="731"/>
        <v>0</v>
      </c>
      <c r="Z1299" s="72">
        <f t="shared" si="732"/>
        <v>0</v>
      </c>
      <c r="AA1299" s="2">
        <f t="shared" si="743"/>
        <v>0</v>
      </c>
      <c r="AB1299" s="12">
        <f t="shared" si="741"/>
        <v>4.6600000000000003E-2</v>
      </c>
      <c r="AC1299" s="17">
        <f t="shared" si="734"/>
        <v>9</v>
      </c>
      <c r="AD1299" s="17">
        <v>252</v>
      </c>
      <c r="AE1299" s="13">
        <f t="shared" si="712"/>
        <v>1.0016279960000001</v>
      </c>
      <c r="AF1299" s="2">
        <f t="shared" si="744"/>
        <v>555.03810916999998</v>
      </c>
      <c r="AG1299" s="2">
        <f t="shared" si="735"/>
        <v>583.63554531</v>
      </c>
      <c r="AH1299" s="3">
        <f t="shared" si="736"/>
        <v>0</v>
      </c>
      <c r="AI1299" s="4" t="str">
        <f t="shared" si="714"/>
        <v>A+J=</v>
      </c>
      <c r="AJ1299" s="11">
        <f t="shared" si="742"/>
        <v>42474</v>
      </c>
      <c r="AK1299" s="11"/>
      <c r="AL1299" s="4"/>
      <c r="AQ1299" s="53"/>
      <c r="AR1299" s="53"/>
      <c r="AX1299" s="1"/>
      <c r="AY1299" s="1"/>
      <c r="AZ1299" s="1"/>
      <c r="BA1299" s="1"/>
      <c r="BB1299" s="1"/>
    </row>
    <row r="1300" spans="1:54" x14ac:dyDescent="0.2">
      <c r="A1300" s="158">
        <f t="shared" si="737"/>
        <v>42456</v>
      </c>
      <c r="B1300" s="2">
        <f t="shared" si="720"/>
        <v>359083.00858587289</v>
      </c>
      <c r="C1300" s="2">
        <f t="shared" si="738"/>
        <v>274948.69423423999</v>
      </c>
      <c r="D1300" s="2">
        <f>SUM(Y1300:Y$1441)</f>
        <v>7614.8579885800009</v>
      </c>
      <c r="E1300" s="73">
        <f t="shared" si="721"/>
        <v>267333.83624565997</v>
      </c>
      <c r="F1300" s="88">
        <f t="shared" si="716"/>
        <v>4550.2299999999996</v>
      </c>
      <c r="G1300" s="3">
        <f>IF(AND(N1300=1,N1299&gt;1),VLOOKUP(A1299,[1]Plan1!$BK$81:$BM$259,3),G1299)</f>
        <v>4591.18</v>
      </c>
      <c r="H1300" s="11">
        <f t="shared" si="717"/>
        <v>42384</v>
      </c>
      <c r="I1300" s="11">
        <f t="shared" si="718"/>
        <v>42415</v>
      </c>
      <c r="J1300" s="12">
        <f t="shared" si="722"/>
        <v>8.9995450779412067E-3</v>
      </c>
      <c r="K1300" s="11">
        <f t="shared" si="739"/>
        <v>42474</v>
      </c>
      <c r="L1300" s="11">
        <f t="shared" si="723"/>
        <v>42474</v>
      </c>
      <c r="M1300" s="1">
        <f t="shared" si="710"/>
        <v>22</v>
      </c>
      <c r="N1300" s="1">
        <f t="shared" si="724"/>
        <v>9</v>
      </c>
      <c r="O1300" s="2">
        <f t="shared" si="725"/>
        <v>1.00367188</v>
      </c>
      <c r="P1300" s="13">
        <f t="shared" si="719"/>
        <v>1.0126992699999999</v>
      </c>
      <c r="Q1300" s="13">
        <f t="shared" si="711"/>
        <v>1.3009203517097243</v>
      </c>
      <c r="R1300" s="2">
        <f t="shared" si="715"/>
        <v>1.30569717</v>
      </c>
      <c r="S1300" s="2">
        <f t="shared" si="740"/>
        <v>1.23998893</v>
      </c>
      <c r="T1300" s="2">
        <f t="shared" si="726"/>
        <v>340933.33716841001</v>
      </c>
      <c r="U1300" s="2">
        <f t="shared" si="727"/>
        <v>1827.4816207812667</v>
      </c>
      <c r="V1300" s="2">
        <f t="shared" si="728"/>
        <v>81723.197185541663</v>
      </c>
      <c r="W1300" s="2">
        <f t="shared" si="729"/>
        <v>358499.3730405629</v>
      </c>
      <c r="X1300" s="17">
        <f t="shared" si="730"/>
        <v>0</v>
      </c>
      <c r="Y1300" s="2">
        <f t="shared" si="731"/>
        <v>0</v>
      </c>
      <c r="Z1300" s="72">
        <f t="shared" si="732"/>
        <v>0</v>
      </c>
      <c r="AA1300" s="2">
        <f t="shared" si="743"/>
        <v>0</v>
      </c>
      <c r="AB1300" s="12">
        <f t="shared" si="741"/>
        <v>4.6600000000000003E-2</v>
      </c>
      <c r="AC1300" s="17">
        <f t="shared" si="734"/>
        <v>9</v>
      </c>
      <c r="AD1300" s="17">
        <v>252</v>
      </c>
      <c r="AE1300" s="13">
        <f t="shared" si="712"/>
        <v>1.0016279960000001</v>
      </c>
      <c r="AF1300" s="2">
        <f t="shared" si="744"/>
        <v>555.03810916999998</v>
      </c>
      <c r="AG1300" s="2">
        <f t="shared" si="735"/>
        <v>583.63554531</v>
      </c>
      <c r="AH1300" s="3">
        <f t="shared" si="736"/>
        <v>0</v>
      </c>
      <c r="AI1300" s="4" t="str">
        <f t="shared" si="714"/>
        <v>A+J=</v>
      </c>
      <c r="AJ1300" s="11">
        <f t="shared" si="742"/>
        <v>42474</v>
      </c>
      <c r="AK1300" s="11"/>
      <c r="AL1300" s="4"/>
      <c r="AM1300" s="1"/>
      <c r="AN1300" s="11"/>
      <c r="AO1300" s="1"/>
      <c r="AP1300" s="1"/>
      <c r="AQ1300" s="3"/>
      <c r="AR1300" s="3"/>
      <c r="AS1300" s="6"/>
      <c r="AT1300" s="1"/>
      <c r="AU1300" s="1"/>
      <c r="AV1300" s="1"/>
      <c r="AW1300" s="1"/>
      <c r="AX1300" s="1"/>
      <c r="AY1300" s="1"/>
      <c r="AZ1300" s="1"/>
      <c r="BA1300" s="1"/>
      <c r="BB1300" s="1"/>
    </row>
    <row r="1301" spans="1:54" x14ac:dyDescent="0.2">
      <c r="A1301" s="158">
        <f t="shared" si="737"/>
        <v>42457</v>
      </c>
      <c r="B1301" s="2">
        <f t="shared" si="720"/>
        <v>359083.00858587289</v>
      </c>
      <c r="C1301" s="2">
        <f t="shared" si="738"/>
        <v>274948.69423423999</v>
      </c>
      <c r="D1301" s="2">
        <f>SUM(Y1301:Y$1441)</f>
        <v>7614.8579885800009</v>
      </c>
      <c r="E1301" s="73">
        <f t="shared" si="721"/>
        <v>267333.83624565997</v>
      </c>
      <c r="F1301" s="88">
        <f t="shared" si="716"/>
        <v>4550.2299999999996</v>
      </c>
      <c r="G1301" s="3">
        <f>IF(AND(N1301=1,N1300&gt;1),VLOOKUP(A1300,[1]Plan1!$BK$81:$BM$259,3),G1300)</f>
        <v>4591.18</v>
      </c>
      <c r="H1301" s="11">
        <f t="shared" si="717"/>
        <v>42384</v>
      </c>
      <c r="I1301" s="11">
        <f t="shared" si="718"/>
        <v>42415</v>
      </c>
      <c r="J1301" s="12">
        <f t="shared" si="722"/>
        <v>8.9995450779412067E-3</v>
      </c>
      <c r="K1301" s="11">
        <f t="shared" si="739"/>
        <v>42474</v>
      </c>
      <c r="L1301" s="11">
        <f t="shared" si="723"/>
        <v>42474</v>
      </c>
      <c r="M1301" s="1">
        <f t="shared" si="710"/>
        <v>22</v>
      </c>
      <c r="N1301" s="1">
        <f t="shared" si="724"/>
        <v>9</v>
      </c>
      <c r="O1301" s="2">
        <f t="shared" si="725"/>
        <v>1.00367188</v>
      </c>
      <c r="P1301" s="13">
        <f t="shared" si="719"/>
        <v>1.0126992699999999</v>
      </c>
      <c r="Q1301" s="13">
        <f t="shared" si="711"/>
        <v>1.3009203517097243</v>
      </c>
      <c r="R1301" s="2">
        <f t="shared" si="715"/>
        <v>1.30569717</v>
      </c>
      <c r="S1301" s="2">
        <f t="shared" si="740"/>
        <v>1.23998893</v>
      </c>
      <c r="T1301" s="2">
        <f t="shared" si="726"/>
        <v>340933.33716841001</v>
      </c>
      <c r="U1301" s="2">
        <f t="shared" si="727"/>
        <v>1827.4816207812667</v>
      </c>
      <c r="V1301" s="2">
        <f t="shared" si="728"/>
        <v>81723.197185541663</v>
      </c>
      <c r="W1301" s="2">
        <f t="shared" si="729"/>
        <v>358499.3730405629</v>
      </c>
      <c r="X1301" s="17">
        <f t="shared" si="730"/>
        <v>0</v>
      </c>
      <c r="Y1301" s="2">
        <f t="shared" si="731"/>
        <v>0</v>
      </c>
      <c r="Z1301" s="72">
        <f t="shared" si="732"/>
        <v>0</v>
      </c>
      <c r="AA1301" s="2">
        <f t="shared" si="743"/>
        <v>0</v>
      </c>
      <c r="AB1301" s="12">
        <f t="shared" si="741"/>
        <v>4.6600000000000003E-2</v>
      </c>
      <c r="AC1301" s="17">
        <f t="shared" si="734"/>
        <v>9</v>
      </c>
      <c r="AD1301" s="17">
        <v>252</v>
      </c>
      <c r="AE1301" s="13">
        <f t="shared" si="712"/>
        <v>1.0016279960000001</v>
      </c>
      <c r="AF1301" s="2">
        <f t="shared" si="744"/>
        <v>555.03810916999998</v>
      </c>
      <c r="AG1301" s="2">
        <f t="shared" si="735"/>
        <v>583.63554531</v>
      </c>
      <c r="AH1301" s="3">
        <f t="shared" si="736"/>
        <v>0</v>
      </c>
      <c r="AI1301" s="4" t="str">
        <f t="shared" si="714"/>
        <v>A+J=</v>
      </c>
      <c r="AJ1301" s="11">
        <f t="shared" si="742"/>
        <v>42474</v>
      </c>
      <c r="AK1301" s="11"/>
      <c r="AL1301" s="4"/>
      <c r="AM1301" s="1"/>
      <c r="AN1301" s="11"/>
      <c r="AO1301" s="1"/>
      <c r="AP1301" s="1"/>
      <c r="AQ1301" s="3"/>
      <c r="AR1301" s="3"/>
      <c r="AS1301" s="6"/>
      <c r="AT1301" s="1"/>
      <c r="AU1301" s="1"/>
      <c r="AV1301" s="1"/>
      <c r="AW1301" s="1"/>
      <c r="AX1301" s="1"/>
      <c r="AY1301" s="1"/>
      <c r="AZ1301" s="1"/>
      <c r="BA1301" s="1"/>
      <c r="BB1301" s="1"/>
    </row>
    <row r="1302" spans="1:54" x14ac:dyDescent="0.2">
      <c r="A1302" s="158">
        <f t="shared" si="737"/>
        <v>42458</v>
      </c>
      <c r="B1302" s="2">
        <f t="shared" si="720"/>
        <v>359290.35165015177</v>
      </c>
      <c r="C1302" s="2">
        <f t="shared" si="738"/>
        <v>274948.69423423999</v>
      </c>
      <c r="D1302" s="2">
        <f>SUM(Y1302:Y$1441)</f>
        <v>7614.8579885800009</v>
      </c>
      <c r="E1302" s="73">
        <f t="shared" si="721"/>
        <v>267333.83624565997</v>
      </c>
      <c r="F1302" s="88">
        <f t="shared" si="716"/>
        <v>4550.2299999999996</v>
      </c>
      <c r="G1302" s="3">
        <f>IF(AND(N1302=1,N1301&gt;1),VLOOKUP(A1301,[1]Plan1!$BK$81:$BM$259,3),G1301)</f>
        <v>4591.18</v>
      </c>
      <c r="H1302" s="11">
        <f t="shared" si="717"/>
        <v>42384</v>
      </c>
      <c r="I1302" s="11">
        <f t="shared" si="718"/>
        <v>42415</v>
      </c>
      <c r="J1302" s="12">
        <f t="shared" si="722"/>
        <v>8.9995450779412067E-3</v>
      </c>
      <c r="K1302" s="11">
        <f t="shared" si="739"/>
        <v>42474</v>
      </c>
      <c r="L1302" s="11">
        <f t="shared" si="723"/>
        <v>42474</v>
      </c>
      <c r="M1302" s="1">
        <f t="shared" si="710"/>
        <v>22</v>
      </c>
      <c r="N1302" s="1">
        <f t="shared" si="724"/>
        <v>10</v>
      </c>
      <c r="O1302" s="2">
        <f t="shared" si="725"/>
        <v>1.0040807</v>
      </c>
      <c r="P1302" s="13">
        <f t="shared" si="719"/>
        <v>1.0126992699999999</v>
      </c>
      <c r="Q1302" s="13">
        <f t="shared" si="711"/>
        <v>1.3009203517097243</v>
      </c>
      <c r="R1302" s="2">
        <f t="shared" si="715"/>
        <v>1.30622901</v>
      </c>
      <c r="S1302" s="2">
        <f t="shared" si="740"/>
        <v>1.23998893</v>
      </c>
      <c r="T1302" s="2">
        <f t="shared" si="726"/>
        <v>340933.33716841001</v>
      </c>
      <c r="U1302" s="2">
        <f t="shared" si="727"/>
        <v>1827.4816207812667</v>
      </c>
      <c r="V1302" s="2">
        <f t="shared" si="728"/>
        <v>81865.37601301058</v>
      </c>
      <c r="W1302" s="2">
        <f t="shared" si="729"/>
        <v>358641.55186803179</v>
      </c>
      <c r="X1302" s="17">
        <f t="shared" si="730"/>
        <v>0</v>
      </c>
      <c r="Y1302" s="2">
        <f t="shared" si="731"/>
        <v>0</v>
      </c>
      <c r="Z1302" s="72">
        <f t="shared" si="732"/>
        <v>0</v>
      </c>
      <c r="AA1302" s="2">
        <f t="shared" si="743"/>
        <v>0</v>
      </c>
      <c r="AB1302" s="12">
        <f t="shared" si="741"/>
        <v>4.6600000000000003E-2</v>
      </c>
      <c r="AC1302" s="17">
        <f t="shared" si="734"/>
        <v>10</v>
      </c>
      <c r="AD1302" s="17">
        <v>252</v>
      </c>
      <c r="AE1302" s="13">
        <f t="shared" si="712"/>
        <v>1.0018090479999999</v>
      </c>
      <c r="AF1302" s="2">
        <f t="shared" si="744"/>
        <v>616.76477173000001</v>
      </c>
      <c r="AG1302" s="2">
        <f t="shared" si="735"/>
        <v>648.79978212000003</v>
      </c>
      <c r="AH1302" s="3">
        <f t="shared" si="736"/>
        <v>0</v>
      </c>
      <c r="AI1302" s="4" t="str">
        <f t="shared" si="714"/>
        <v>A+J=</v>
      </c>
      <c r="AJ1302" s="11">
        <f t="shared" si="742"/>
        <v>42474</v>
      </c>
      <c r="AK1302" s="11"/>
      <c r="AL1302" s="4"/>
      <c r="AM1302" s="1"/>
      <c r="AN1302" s="11"/>
      <c r="AO1302" s="1"/>
      <c r="AP1302" s="1"/>
      <c r="AQ1302" s="3"/>
      <c r="AR1302" s="3"/>
      <c r="AS1302" s="6"/>
      <c r="AT1302" s="1"/>
      <c r="AU1302" s="1"/>
      <c r="AV1302" s="1"/>
      <c r="AW1302" s="1"/>
      <c r="AX1302" s="1"/>
      <c r="AY1302" s="1"/>
      <c r="AZ1302" s="1"/>
      <c r="BA1302" s="1"/>
      <c r="BB1302" s="1"/>
    </row>
    <row r="1303" spans="1:54" x14ac:dyDescent="0.2">
      <c r="A1303" s="158">
        <f t="shared" si="737"/>
        <v>42459</v>
      </c>
      <c r="B1303" s="2">
        <f t="shared" si="720"/>
        <v>359497.819288183</v>
      </c>
      <c r="C1303" s="2">
        <f t="shared" si="738"/>
        <v>274948.69423423999</v>
      </c>
      <c r="D1303" s="2">
        <f>SUM(Y1303:Y$1441)</f>
        <v>7614.8579885800009</v>
      </c>
      <c r="E1303" s="73">
        <f t="shared" si="721"/>
        <v>267333.83624565997</v>
      </c>
      <c r="F1303" s="88">
        <f t="shared" si="716"/>
        <v>4550.2299999999996</v>
      </c>
      <c r="G1303" s="3">
        <f>IF(AND(N1303=1,N1302&gt;1),VLOOKUP(A1302,[1]Plan1!$BK$81:$BM$259,3),G1302)</f>
        <v>4591.18</v>
      </c>
      <c r="H1303" s="11">
        <f t="shared" si="717"/>
        <v>42384</v>
      </c>
      <c r="I1303" s="11">
        <f t="shared" si="718"/>
        <v>42415</v>
      </c>
      <c r="J1303" s="12">
        <f t="shared" si="722"/>
        <v>8.9995450779412067E-3</v>
      </c>
      <c r="K1303" s="11">
        <f t="shared" si="739"/>
        <v>42474</v>
      </c>
      <c r="L1303" s="11">
        <f t="shared" si="723"/>
        <v>42474</v>
      </c>
      <c r="M1303" s="1">
        <f t="shared" ref="M1303:M1366" si="745">IF(L1303=L1302,M1302,NETWORKDAYS(L1302,L1303,$AN$194:$AN$348)-1)</f>
        <v>22</v>
      </c>
      <c r="N1303" s="1">
        <f t="shared" si="724"/>
        <v>11</v>
      </c>
      <c r="O1303" s="2">
        <f t="shared" si="725"/>
        <v>1.00448969</v>
      </c>
      <c r="P1303" s="13">
        <f t="shared" si="719"/>
        <v>1.0126992699999999</v>
      </c>
      <c r="Q1303" s="13">
        <f t="shared" si="711"/>
        <v>1.3009203517097243</v>
      </c>
      <c r="R1303" s="2">
        <f t="shared" si="715"/>
        <v>1.30676108</v>
      </c>
      <c r="S1303" s="2">
        <f t="shared" si="740"/>
        <v>1.23998893</v>
      </c>
      <c r="T1303" s="2">
        <f t="shared" si="726"/>
        <v>340933.33716841001</v>
      </c>
      <c r="U1303" s="2">
        <f t="shared" si="727"/>
        <v>1827.4816207812667</v>
      </c>
      <c r="V1303" s="2">
        <f t="shared" si="728"/>
        <v>82007.6163272618</v>
      </c>
      <c r="W1303" s="2">
        <f t="shared" si="729"/>
        <v>358783.79218228301</v>
      </c>
      <c r="X1303" s="17">
        <f t="shared" si="730"/>
        <v>0</v>
      </c>
      <c r="Y1303" s="2">
        <f t="shared" si="731"/>
        <v>0</v>
      </c>
      <c r="Z1303" s="72">
        <f t="shared" si="732"/>
        <v>0</v>
      </c>
      <c r="AA1303" s="2">
        <f t="shared" si="743"/>
        <v>0</v>
      </c>
      <c r="AB1303" s="12">
        <f t="shared" si="741"/>
        <v>4.6600000000000003E-2</v>
      </c>
      <c r="AC1303" s="17">
        <f t="shared" si="734"/>
        <v>11</v>
      </c>
      <c r="AD1303" s="17">
        <v>252</v>
      </c>
      <c r="AE1303" s="13">
        <f t="shared" si="712"/>
        <v>1.001990132</v>
      </c>
      <c r="AF1303" s="2">
        <f t="shared" si="744"/>
        <v>678.50234416000001</v>
      </c>
      <c r="AG1303" s="2">
        <f t="shared" si="735"/>
        <v>714.02710590000004</v>
      </c>
      <c r="AH1303" s="3">
        <f t="shared" si="736"/>
        <v>0</v>
      </c>
      <c r="AI1303" s="4" t="str">
        <f t="shared" si="714"/>
        <v>A+J=</v>
      </c>
      <c r="AJ1303" s="11">
        <f t="shared" si="742"/>
        <v>42474</v>
      </c>
      <c r="AK1303" s="11"/>
      <c r="AL1303" s="4"/>
      <c r="AM1303" s="1"/>
      <c r="AN1303" s="11"/>
      <c r="AO1303" s="1"/>
      <c r="AP1303" s="1"/>
      <c r="AQ1303" s="3"/>
      <c r="AR1303" s="3"/>
      <c r="AS1303" s="6"/>
      <c r="AT1303" s="1"/>
      <c r="AU1303" s="1"/>
      <c r="AV1303" s="1"/>
      <c r="AW1303" s="1"/>
      <c r="AX1303" s="1"/>
      <c r="AY1303" s="1"/>
      <c r="AZ1303" s="1"/>
      <c r="BA1303" s="1"/>
      <c r="BB1303" s="1"/>
    </row>
    <row r="1304" spans="1:54" x14ac:dyDescent="0.2">
      <c r="A1304" s="158">
        <f t="shared" si="737"/>
        <v>42460</v>
      </c>
      <c r="B1304" s="2">
        <f t="shared" si="720"/>
        <v>359705.40422744147</v>
      </c>
      <c r="C1304" s="2">
        <f t="shared" si="738"/>
        <v>274948.69423423999</v>
      </c>
      <c r="D1304" s="2">
        <f>SUM(Y1304:Y$1441)</f>
        <v>7614.8579885800009</v>
      </c>
      <c r="E1304" s="73">
        <f t="shared" si="721"/>
        <v>267333.83624565997</v>
      </c>
      <c r="F1304" s="88">
        <f t="shared" si="716"/>
        <v>4550.2299999999996</v>
      </c>
      <c r="G1304" s="3">
        <f>IF(AND(N1304=1,N1303&gt;1),VLOOKUP(A1303,[1]Plan1!$BK$81:$BM$259,3),G1303)</f>
        <v>4591.18</v>
      </c>
      <c r="H1304" s="11">
        <f t="shared" si="717"/>
        <v>42384</v>
      </c>
      <c r="I1304" s="11">
        <f t="shared" si="718"/>
        <v>42415</v>
      </c>
      <c r="J1304" s="12">
        <f t="shared" si="722"/>
        <v>8.9995450779412067E-3</v>
      </c>
      <c r="K1304" s="11">
        <f t="shared" si="739"/>
        <v>42474</v>
      </c>
      <c r="L1304" s="11">
        <f t="shared" si="723"/>
        <v>42474</v>
      </c>
      <c r="M1304" s="1">
        <f t="shared" si="745"/>
        <v>22</v>
      </c>
      <c r="N1304" s="1">
        <f t="shared" si="724"/>
        <v>12</v>
      </c>
      <c r="O1304" s="2">
        <f t="shared" si="725"/>
        <v>1.0048988400000001</v>
      </c>
      <c r="P1304" s="13">
        <f t="shared" si="719"/>
        <v>1.0126992699999999</v>
      </c>
      <c r="Q1304" s="13">
        <f t="shared" si="711"/>
        <v>1.3009203517097243</v>
      </c>
      <c r="R1304" s="2">
        <f t="shared" si="715"/>
        <v>1.3072933499999999</v>
      </c>
      <c r="S1304" s="2">
        <f t="shared" si="740"/>
        <v>1.23998893</v>
      </c>
      <c r="T1304" s="2">
        <f t="shared" si="726"/>
        <v>340933.33716841001</v>
      </c>
      <c r="U1304" s="2">
        <f t="shared" si="727"/>
        <v>1827.4816207812667</v>
      </c>
      <c r="V1304" s="2">
        <f t="shared" si="728"/>
        <v>82149.910108280252</v>
      </c>
      <c r="W1304" s="2">
        <f t="shared" si="729"/>
        <v>358926.08596330148</v>
      </c>
      <c r="X1304" s="17">
        <f t="shared" si="730"/>
        <v>0</v>
      </c>
      <c r="Y1304" s="2">
        <f t="shared" si="731"/>
        <v>0</v>
      </c>
      <c r="Z1304" s="72">
        <f t="shared" si="732"/>
        <v>0</v>
      </c>
      <c r="AA1304" s="2">
        <f t="shared" si="743"/>
        <v>0</v>
      </c>
      <c r="AB1304" s="12">
        <f t="shared" si="741"/>
        <v>4.6600000000000003E-2</v>
      </c>
      <c r="AC1304" s="17">
        <f t="shared" si="734"/>
        <v>12</v>
      </c>
      <c r="AD1304" s="17">
        <v>252</v>
      </c>
      <c r="AE1304" s="13">
        <f t="shared" si="712"/>
        <v>1.00217125</v>
      </c>
      <c r="AF1304" s="2">
        <f t="shared" si="744"/>
        <v>740.25150831999997</v>
      </c>
      <c r="AG1304" s="2">
        <f t="shared" si="735"/>
        <v>779.31826414</v>
      </c>
      <c r="AH1304" s="3">
        <f t="shared" si="736"/>
        <v>0</v>
      </c>
      <c r="AI1304" s="4" t="str">
        <f t="shared" si="714"/>
        <v>A+J=</v>
      </c>
      <c r="AJ1304" s="11">
        <f t="shared" si="742"/>
        <v>42474</v>
      </c>
      <c r="AK1304" s="11"/>
      <c r="AL1304" s="4"/>
      <c r="AM1304" s="1"/>
      <c r="AN1304" s="11"/>
      <c r="AO1304" s="1"/>
      <c r="AP1304" s="1"/>
      <c r="AQ1304" s="3"/>
      <c r="AR1304" s="3"/>
      <c r="AS1304" s="6"/>
      <c r="AT1304" s="1"/>
      <c r="AU1304" s="1"/>
      <c r="AV1304" s="1"/>
      <c r="AW1304" s="1"/>
      <c r="AX1304" s="1"/>
      <c r="AY1304" s="1"/>
      <c r="AZ1304" s="1"/>
      <c r="BA1304" s="1"/>
      <c r="BB1304" s="1"/>
    </row>
    <row r="1305" spans="1:54" x14ac:dyDescent="0.2">
      <c r="A1305" s="158">
        <f t="shared" si="737"/>
        <v>42461</v>
      </c>
      <c r="B1305" s="2">
        <f t="shared" si="720"/>
        <v>359913.11115262395</v>
      </c>
      <c r="C1305" s="2">
        <f t="shared" si="738"/>
        <v>274948.69423423999</v>
      </c>
      <c r="D1305" s="2">
        <f>SUM(Y1305:Y$1441)</f>
        <v>7614.8579885800009</v>
      </c>
      <c r="E1305" s="73">
        <f t="shared" si="721"/>
        <v>267333.83624565997</v>
      </c>
      <c r="F1305" s="88">
        <f t="shared" si="716"/>
        <v>4550.2299999999996</v>
      </c>
      <c r="G1305" s="3">
        <f>IF(AND(N1305=1,N1304&gt;1),VLOOKUP(A1304,[1]Plan1!$BK$81:$BM$259,3),G1304)</f>
        <v>4591.18</v>
      </c>
      <c r="H1305" s="11">
        <f t="shared" si="717"/>
        <v>42384</v>
      </c>
      <c r="I1305" s="11">
        <f t="shared" si="718"/>
        <v>42415</v>
      </c>
      <c r="J1305" s="12">
        <f t="shared" si="722"/>
        <v>8.9995450779412067E-3</v>
      </c>
      <c r="K1305" s="11">
        <f t="shared" si="739"/>
        <v>42474</v>
      </c>
      <c r="L1305" s="11">
        <f t="shared" si="723"/>
        <v>42474</v>
      </c>
      <c r="M1305" s="1">
        <f t="shared" si="745"/>
        <v>22</v>
      </c>
      <c r="N1305" s="1">
        <f t="shared" si="724"/>
        <v>13</v>
      </c>
      <c r="O1305" s="2">
        <f t="shared" si="725"/>
        <v>1.00530816</v>
      </c>
      <c r="P1305" s="13">
        <f t="shared" si="719"/>
        <v>1.0126992699999999</v>
      </c>
      <c r="Q1305" s="13">
        <f t="shared" si="711"/>
        <v>1.3009203517097243</v>
      </c>
      <c r="R1305" s="2">
        <f t="shared" si="715"/>
        <v>1.30782584</v>
      </c>
      <c r="S1305" s="2">
        <f t="shared" si="740"/>
        <v>1.23998893</v>
      </c>
      <c r="T1305" s="2">
        <f t="shared" si="726"/>
        <v>340933.33716841001</v>
      </c>
      <c r="U1305" s="2">
        <f t="shared" si="727"/>
        <v>1827.4816207812667</v>
      </c>
      <c r="V1305" s="2">
        <f t="shared" si="728"/>
        <v>82292.262702742737</v>
      </c>
      <c r="W1305" s="2">
        <f t="shared" si="729"/>
        <v>359068.43855776393</v>
      </c>
      <c r="X1305" s="17">
        <f t="shared" si="730"/>
        <v>0</v>
      </c>
      <c r="Y1305" s="2">
        <f t="shared" si="731"/>
        <v>0</v>
      </c>
      <c r="Z1305" s="72">
        <f t="shared" si="732"/>
        <v>0</v>
      </c>
      <c r="AA1305" s="2">
        <f t="shared" si="743"/>
        <v>0</v>
      </c>
      <c r="AB1305" s="12">
        <f t="shared" si="741"/>
        <v>4.6600000000000003E-2</v>
      </c>
      <c r="AC1305" s="17">
        <f t="shared" si="734"/>
        <v>13</v>
      </c>
      <c r="AD1305" s="17">
        <v>252</v>
      </c>
      <c r="AE1305" s="13">
        <f t="shared" si="712"/>
        <v>1.0023523999999999</v>
      </c>
      <c r="AF1305" s="2">
        <f t="shared" si="744"/>
        <v>802.01158235000003</v>
      </c>
      <c r="AG1305" s="2">
        <f t="shared" si="735"/>
        <v>844.67259486</v>
      </c>
      <c r="AH1305" s="3">
        <f t="shared" si="736"/>
        <v>0</v>
      </c>
      <c r="AI1305" s="4" t="str">
        <f t="shared" si="714"/>
        <v>A+J=</v>
      </c>
      <c r="AJ1305" s="11">
        <f t="shared" si="742"/>
        <v>42474</v>
      </c>
      <c r="AK1305" s="11"/>
      <c r="AL1305" s="4"/>
      <c r="AM1305" s="1"/>
      <c r="AN1305" s="11"/>
      <c r="AO1305" s="1"/>
      <c r="AP1305" s="1"/>
      <c r="AQ1305" s="3"/>
      <c r="AR1305" s="3"/>
      <c r="AS1305" s="6"/>
      <c r="AT1305" s="1"/>
      <c r="AU1305" s="1"/>
      <c r="AV1305" s="1"/>
      <c r="AW1305" s="1"/>
      <c r="AX1305" s="1"/>
      <c r="AY1305" s="1"/>
      <c r="AZ1305" s="1"/>
      <c r="BA1305" s="1"/>
      <c r="BB1305" s="1"/>
    </row>
    <row r="1306" spans="1:54" x14ac:dyDescent="0.2">
      <c r="A1306" s="158">
        <f t="shared" si="737"/>
        <v>42462</v>
      </c>
      <c r="B1306" s="2">
        <f t="shared" si="720"/>
        <v>360120.94046855037</v>
      </c>
      <c r="C1306" s="2">
        <f t="shared" si="738"/>
        <v>274948.69423423999</v>
      </c>
      <c r="D1306" s="2">
        <f>SUM(Y1306:Y$1441)</f>
        <v>7614.8579885800009</v>
      </c>
      <c r="E1306" s="73">
        <f t="shared" si="721"/>
        <v>267333.83624565997</v>
      </c>
      <c r="F1306" s="88">
        <f t="shared" si="716"/>
        <v>4550.2299999999996</v>
      </c>
      <c r="G1306" s="3">
        <f>IF(AND(N1306=1,N1305&gt;1),VLOOKUP(A1305,[1]Plan1!$BK$81:$BM$259,3),G1305)</f>
        <v>4591.18</v>
      </c>
      <c r="H1306" s="11">
        <f t="shared" si="717"/>
        <v>42384</v>
      </c>
      <c r="I1306" s="11">
        <f t="shared" si="718"/>
        <v>42415</v>
      </c>
      <c r="J1306" s="12">
        <f t="shared" si="722"/>
        <v>8.9995450779412067E-3</v>
      </c>
      <c r="K1306" s="11">
        <f t="shared" si="739"/>
        <v>42474</v>
      </c>
      <c r="L1306" s="11">
        <f t="shared" si="723"/>
        <v>42474</v>
      </c>
      <c r="M1306" s="1">
        <f t="shared" si="745"/>
        <v>22</v>
      </c>
      <c r="N1306" s="1">
        <f t="shared" si="724"/>
        <v>14</v>
      </c>
      <c r="O1306" s="2">
        <f t="shared" si="725"/>
        <v>1.00571765</v>
      </c>
      <c r="P1306" s="13">
        <f t="shared" si="719"/>
        <v>1.0126992699999999</v>
      </c>
      <c r="Q1306" s="13">
        <f t="shared" si="711"/>
        <v>1.3009203517097243</v>
      </c>
      <c r="R1306" s="2">
        <f t="shared" si="715"/>
        <v>1.3083585499999999</v>
      </c>
      <c r="S1306" s="2">
        <f t="shared" si="740"/>
        <v>1.23998893</v>
      </c>
      <c r="T1306" s="2">
        <f t="shared" si="726"/>
        <v>340933.33716841001</v>
      </c>
      <c r="U1306" s="2">
        <f t="shared" si="727"/>
        <v>1827.4816207812667</v>
      </c>
      <c r="V1306" s="2">
        <f t="shared" si="728"/>
        <v>82434.674110649124</v>
      </c>
      <c r="W1306" s="2">
        <f t="shared" si="729"/>
        <v>359210.84996567038</v>
      </c>
      <c r="X1306" s="17">
        <f t="shared" si="730"/>
        <v>0</v>
      </c>
      <c r="Y1306" s="2">
        <f t="shared" si="731"/>
        <v>0</v>
      </c>
      <c r="Z1306" s="72">
        <f t="shared" si="732"/>
        <v>0</v>
      </c>
      <c r="AA1306" s="2">
        <f t="shared" si="743"/>
        <v>0</v>
      </c>
      <c r="AB1306" s="12">
        <f t="shared" si="741"/>
        <v>4.6600000000000003E-2</v>
      </c>
      <c r="AC1306" s="17">
        <f t="shared" si="734"/>
        <v>14</v>
      </c>
      <c r="AD1306" s="17">
        <v>252</v>
      </c>
      <c r="AE1306" s="13">
        <f t="shared" si="712"/>
        <v>1.002533583</v>
      </c>
      <c r="AF1306" s="2">
        <f t="shared" si="744"/>
        <v>863.78290718000005</v>
      </c>
      <c r="AG1306" s="2">
        <f t="shared" si="735"/>
        <v>910.09050288000003</v>
      </c>
      <c r="AH1306" s="3">
        <f t="shared" si="736"/>
        <v>0</v>
      </c>
      <c r="AI1306" s="4" t="str">
        <f t="shared" si="714"/>
        <v>A+J=</v>
      </c>
      <c r="AJ1306" s="11">
        <f t="shared" si="742"/>
        <v>42474</v>
      </c>
      <c r="AK1306" s="11"/>
      <c r="AL1306" s="4"/>
      <c r="AM1306" s="1"/>
      <c r="AN1306" s="11"/>
      <c r="AO1306" s="1"/>
      <c r="AP1306" s="1"/>
      <c r="AQ1306" s="3"/>
      <c r="AR1306" s="3"/>
      <c r="AS1306" s="6"/>
      <c r="AT1306" s="1"/>
      <c r="AU1306" s="1"/>
      <c r="AV1306" s="1"/>
      <c r="AW1306" s="1"/>
      <c r="AX1306" s="1"/>
      <c r="AY1306" s="1"/>
      <c r="AZ1306" s="1"/>
      <c r="BA1306" s="1"/>
      <c r="BB1306" s="1"/>
    </row>
    <row r="1307" spans="1:54" x14ac:dyDescent="0.2">
      <c r="A1307" s="158">
        <f t="shared" si="737"/>
        <v>42463</v>
      </c>
      <c r="B1307" s="2">
        <f t="shared" si="720"/>
        <v>360120.94046855037</v>
      </c>
      <c r="C1307" s="2">
        <f t="shared" si="738"/>
        <v>274948.69423423999</v>
      </c>
      <c r="D1307" s="2">
        <f>SUM(Y1307:Y$1441)</f>
        <v>7614.8579885800009</v>
      </c>
      <c r="E1307" s="73">
        <f t="shared" si="721"/>
        <v>267333.83624565997</v>
      </c>
      <c r="F1307" s="88">
        <f t="shared" si="716"/>
        <v>4550.2299999999996</v>
      </c>
      <c r="G1307" s="3">
        <f>IF(AND(N1307=1,N1306&gt;1),VLOOKUP(A1306,[1]Plan1!$BK$81:$BM$259,3),G1306)</f>
        <v>4591.18</v>
      </c>
      <c r="H1307" s="11">
        <f t="shared" si="717"/>
        <v>42384</v>
      </c>
      <c r="I1307" s="11">
        <f t="shared" si="718"/>
        <v>42415</v>
      </c>
      <c r="J1307" s="12">
        <f t="shared" si="722"/>
        <v>8.9995450779412067E-3</v>
      </c>
      <c r="K1307" s="11">
        <f t="shared" si="739"/>
        <v>42474</v>
      </c>
      <c r="L1307" s="11">
        <f t="shared" si="723"/>
        <v>42474</v>
      </c>
      <c r="M1307" s="1">
        <f t="shared" si="745"/>
        <v>22</v>
      </c>
      <c r="N1307" s="1">
        <f t="shared" si="724"/>
        <v>14</v>
      </c>
      <c r="O1307" s="2">
        <f t="shared" si="725"/>
        <v>1.00571765</v>
      </c>
      <c r="P1307" s="13">
        <f t="shared" si="719"/>
        <v>1.0126992699999999</v>
      </c>
      <c r="Q1307" s="13">
        <f t="shared" si="711"/>
        <v>1.3009203517097243</v>
      </c>
      <c r="R1307" s="2">
        <f t="shared" si="715"/>
        <v>1.3083585499999999</v>
      </c>
      <c r="S1307" s="2">
        <f t="shared" si="740"/>
        <v>1.23998893</v>
      </c>
      <c r="T1307" s="2">
        <f t="shared" si="726"/>
        <v>340933.33716841001</v>
      </c>
      <c r="U1307" s="2">
        <f t="shared" si="727"/>
        <v>1827.4816207812667</v>
      </c>
      <c r="V1307" s="2">
        <f t="shared" si="728"/>
        <v>82434.674110649124</v>
      </c>
      <c r="W1307" s="2">
        <f t="shared" si="729"/>
        <v>359210.84996567038</v>
      </c>
      <c r="X1307" s="17">
        <f t="shared" si="730"/>
        <v>0</v>
      </c>
      <c r="Y1307" s="2">
        <f t="shared" si="731"/>
        <v>0</v>
      </c>
      <c r="Z1307" s="72">
        <f t="shared" si="732"/>
        <v>0</v>
      </c>
      <c r="AA1307" s="2">
        <f t="shared" si="743"/>
        <v>0</v>
      </c>
      <c r="AB1307" s="12">
        <f t="shared" si="741"/>
        <v>4.6600000000000003E-2</v>
      </c>
      <c r="AC1307" s="17">
        <f t="shared" si="734"/>
        <v>14</v>
      </c>
      <c r="AD1307" s="17">
        <v>252</v>
      </c>
      <c r="AE1307" s="13">
        <f t="shared" si="712"/>
        <v>1.002533583</v>
      </c>
      <c r="AF1307" s="2">
        <f t="shared" si="744"/>
        <v>863.78290718000005</v>
      </c>
      <c r="AG1307" s="2">
        <f t="shared" si="735"/>
        <v>910.09050288000003</v>
      </c>
      <c r="AH1307" s="3">
        <f t="shared" si="736"/>
        <v>0</v>
      </c>
      <c r="AI1307" s="4" t="str">
        <f t="shared" si="714"/>
        <v>A+J=</v>
      </c>
      <c r="AJ1307" s="11">
        <f t="shared" si="742"/>
        <v>42474</v>
      </c>
      <c r="AK1307" s="11"/>
      <c r="AL1307" s="4"/>
      <c r="AM1307" s="1"/>
      <c r="AN1307" s="11"/>
      <c r="AO1307" s="1"/>
      <c r="AP1307" s="1"/>
      <c r="AQ1307" s="3"/>
      <c r="AR1307" s="3"/>
      <c r="AS1307" s="6"/>
      <c r="AT1307" s="1"/>
      <c r="AU1307" s="1"/>
      <c r="AV1307" s="1"/>
      <c r="AW1307" s="1"/>
      <c r="AX1307" s="1"/>
      <c r="AY1307" s="1"/>
      <c r="AZ1307" s="1"/>
      <c r="BA1307" s="1"/>
      <c r="BB1307" s="1"/>
    </row>
    <row r="1308" spans="1:54" x14ac:dyDescent="0.2">
      <c r="A1308" s="158">
        <f t="shared" si="737"/>
        <v>42464</v>
      </c>
      <c r="B1308" s="2">
        <f t="shared" si="720"/>
        <v>360120.94046855037</v>
      </c>
      <c r="C1308" s="2">
        <f t="shared" si="738"/>
        <v>274948.69423423999</v>
      </c>
      <c r="D1308" s="2">
        <f>SUM(Y1308:Y$1441)</f>
        <v>7614.8579885800009</v>
      </c>
      <c r="E1308" s="73">
        <f t="shared" si="721"/>
        <v>267333.83624565997</v>
      </c>
      <c r="F1308" s="88">
        <f t="shared" si="716"/>
        <v>4550.2299999999996</v>
      </c>
      <c r="G1308" s="3">
        <f>IF(AND(N1308=1,N1307&gt;1),VLOOKUP(A1307,[1]Plan1!$BK$81:$BM$259,3),G1307)</f>
        <v>4591.18</v>
      </c>
      <c r="H1308" s="11">
        <f t="shared" si="717"/>
        <v>42384</v>
      </c>
      <c r="I1308" s="11">
        <f t="shared" si="718"/>
        <v>42415</v>
      </c>
      <c r="J1308" s="12">
        <f t="shared" si="722"/>
        <v>8.9995450779412067E-3</v>
      </c>
      <c r="K1308" s="11">
        <f t="shared" si="739"/>
        <v>42474</v>
      </c>
      <c r="L1308" s="11">
        <f t="shared" si="723"/>
        <v>42474</v>
      </c>
      <c r="M1308" s="1">
        <f t="shared" si="745"/>
        <v>22</v>
      </c>
      <c r="N1308" s="1">
        <f t="shared" si="724"/>
        <v>14</v>
      </c>
      <c r="O1308" s="2">
        <f t="shared" si="725"/>
        <v>1.00571765</v>
      </c>
      <c r="P1308" s="13">
        <f t="shared" si="719"/>
        <v>1.0126992699999999</v>
      </c>
      <c r="Q1308" s="13">
        <f t="shared" si="711"/>
        <v>1.3009203517097243</v>
      </c>
      <c r="R1308" s="2">
        <f t="shared" si="715"/>
        <v>1.3083585499999999</v>
      </c>
      <c r="S1308" s="2">
        <f t="shared" si="740"/>
        <v>1.23998893</v>
      </c>
      <c r="T1308" s="2">
        <f t="shared" si="726"/>
        <v>340933.33716841001</v>
      </c>
      <c r="U1308" s="2">
        <f t="shared" si="727"/>
        <v>1827.4816207812667</v>
      </c>
      <c r="V1308" s="2">
        <f t="shared" si="728"/>
        <v>82434.674110649124</v>
      </c>
      <c r="W1308" s="2">
        <f t="shared" si="729"/>
        <v>359210.84996567038</v>
      </c>
      <c r="X1308" s="17">
        <f t="shared" si="730"/>
        <v>0</v>
      </c>
      <c r="Y1308" s="2">
        <f t="shared" si="731"/>
        <v>0</v>
      </c>
      <c r="Z1308" s="72">
        <f t="shared" si="732"/>
        <v>0</v>
      </c>
      <c r="AA1308" s="2">
        <f t="shared" si="743"/>
        <v>0</v>
      </c>
      <c r="AB1308" s="12">
        <f t="shared" si="741"/>
        <v>4.6600000000000003E-2</v>
      </c>
      <c r="AC1308" s="17">
        <f t="shared" si="734"/>
        <v>14</v>
      </c>
      <c r="AD1308" s="17">
        <v>252</v>
      </c>
      <c r="AE1308" s="13">
        <f t="shared" si="712"/>
        <v>1.002533583</v>
      </c>
      <c r="AF1308" s="2">
        <f t="shared" si="744"/>
        <v>863.78290718000005</v>
      </c>
      <c r="AG1308" s="2">
        <f t="shared" si="735"/>
        <v>910.09050288000003</v>
      </c>
      <c r="AH1308" s="3">
        <f t="shared" si="736"/>
        <v>0</v>
      </c>
      <c r="AI1308" s="4" t="str">
        <f t="shared" si="714"/>
        <v>A+J=</v>
      </c>
      <c r="AJ1308" s="11">
        <f t="shared" si="742"/>
        <v>42474</v>
      </c>
      <c r="AK1308" s="11"/>
      <c r="AL1308" s="4"/>
      <c r="AM1308" s="1"/>
      <c r="AN1308" s="11"/>
      <c r="AO1308" s="1"/>
      <c r="AP1308" s="1"/>
      <c r="AQ1308" s="3"/>
      <c r="AR1308" s="3"/>
      <c r="AS1308" s="6"/>
      <c r="AT1308" s="1"/>
      <c r="AU1308" s="1"/>
      <c r="AV1308" s="1"/>
      <c r="AW1308" s="1"/>
      <c r="AX1308" s="1"/>
      <c r="AY1308" s="1"/>
      <c r="AZ1308" s="1"/>
      <c r="BA1308" s="1"/>
      <c r="BB1308" s="1"/>
    </row>
    <row r="1309" spans="1:54" x14ac:dyDescent="0.2">
      <c r="A1309" s="158">
        <f t="shared" si="737"/>
        <v>42465</v>
      </c>
      <c r="B1309" s="2">
        <f t="shared" si="720"/>
        <v>360328.89186195075</v>
      </c>
      <c r="C1309" s="2">
        <f t="shared" si="738"/>
        <v>274948.69423423999</v>
      </c>
      <c r="D1309" s="2">
        <f>SUM(Y1309:Y$1441)</f>
        <v>7614.8579885800009</v>
      </c>
      <c r="E1309" s="73">
        <f t="shared" si="721"/>
        <v>267333.83624565997</v>
      </c>
      <c r="F1309" s="88">
        <f t="shared" si="716"/>
        <v>4550.2299999999996</v>
      </c>
      <c r="G1309" s="3">
        <f>IF(AND(N1309=1,N1308&gt;1),VLOOKUP(A1308,[1]Plan1!$BK$81:$BM$259,3),G1308)</f>
        <v>4591.18</v>
      </c>
      <c r="H1309" s="11">
        <f t="shared" si="717"/>
        <v>42384</v>
      </c>
      <c r="I1309" s="11">
        <f t="shared" si="718"/>
        <v>42415</v>
      </c>
      <c r="J1309" s="12">
        <f t="shared" si="722"/>
        <v>8.9995450779412067E-3</v>
      </c>
      <c r="K1309" s="11">
        <f t="shared" si="739"/>
        <v>42474</v>
      </c>
      <c r="L1309" s="11">
        <f t="shared" si="723"/>
        <v>42474</v>
      </c>
      <c r="M1309" s="1">
        <f t="shared" si="745"/>
        <v>22</v>
      </c>
      <c r="N1309" s="1">
        <f t="shared" si="724"/>
        <v>15</v>
      </c>
      <c r="O1309" s="2">
        <f t="shared" si="725"/>
        <v>1.0061272999999999</v>
      </c>
      <c r="P1309" s="13">
        <f t="shared" si="719"/>
        <v>1.0126992699999999</v>
      </c>
      <c r="Q1309" s="13">
        <f t="shared" si="711"/>
        <v>1.3009203517097243</v>
      </c>
      <c r="R1309" s="2">
        <f t="shared" si="715"/>
        <v>1.30889148</v>
      </c>
      <c r="S1309" s="2">
        <f t="shared" si="740"/>
        <v>1.23998893</v>
      </c>
      <c r="T1309" s="2">
        <f t="shared" si="726"/>
        <v>340933.33716841001</v>
      </c>
      <c r="U1309" s="2">
        <f t="shared" si="727"/>
        <v>1827.4816207812667</v>
      </c>
      <c r="V1309" s="2">
        <f t="shared" si="728"/>
        <v>82577.144331999545</v>
      </c>
      <c r="W1309" s="2">
        <f t="shared" si="729"/>
        <v>359353.32018702076</v>
      </c>
      <c r="X1309" s="17">
        <f t="shared" si="730"/>
        <v>0</v>
      </c>
      <c r="Y1309" s="2">
        <f t="shared" si="731"/>
        <v>0</v>
      </c>
      <c r="Z1309" s="72">
        <f t="shared" si="732"/>
        <v>0</v>
      </c>
      <c r="AA1309" s="2">
        <f t="shared" si="743"/>
        <v>0</v>
      </c>
      <c r="AB1309" s="12">
        <f t="shared" si="741"/>
        <v>4.6600000000000003E-2</v>
      </c>
      <c r="AC1309" s="17">
        <f t="shared" si="734"/>
        <v>15</v>
      </c>
      <c r="AD1309" s="17">
        <v>252</v>
      </c>
      <c r="AE1309" s="13">
        <f t="shared" si="712"/>
        <v>1.002714798</v>
      </c>
      <c r="AF1309" s="2">
        <f t="shared" si="744"/>
        <v>925.56514187000005</v>
      </c>
      <c r="AG1309" s="2">
        <f t="shared" si="735"/>
        <v>975.57167492999997</v>
      </c>
      <c r="AH1309" s="3">
        <f t="shared" si="736"/>
        <v>0</v>
      </c>
      <c r="AI1309" s="4" t="str">
        <f t="shared" si="714"/>
        <v>A+J=</v>
      </c>
      <c r="AJ1309" s="11">
        <f t="shared" si="742"/>
        <v>42474</v>
      </c>
      <c r="AK1309" s="11"/>
      <c r="AL1309" s="4"/>
      <c r="AM1309" s="1"/>
      <c r="AN1309" s="11"/>
      <c r="AO1309" s="1"/>
      <c r="AP1309" s="1"/>
      <c r="AQ1309" s="3"/>
      <c r="AR1309" s="3"/>
      <c r="AS1309" s="6"/>
      <c r="AT1309" s="1"/>
      <c r="AU1309" s="1"/>
      <c r="AV1309" s="1"/>
      <c r="AW1309" s="1"/>
      <c r="AX1309" s="1"/>
      <c r="AY1309" s="1"/>
      <c r="AZ1309" s="1"/>
      <c r="BA1309" s="1"/>
      <c r="BB1309" s="1"/>
    </row>
    <row r="1310" spans="1:54" x14ac:dyDescent="0.2">
      <c r="A1310" s="158">
        <f t="shared" si="737"/>
        <v>42466</v>
      </c>
      <c r="B1310" s="2">
        <f t="shared" si="720"/>
        <v>360536.96341637679</v>
      </c>
      <c r="C1310" s="2">
        <f t="shared" si="738"/>
        <v>274948.69423423999</v>
      </c>
      <c r="D1310" s="2">
        <f>SUM(Y1310:Y$1441)</f>
        <v>7614.8579885800009</v>
      </c>
      <c r="E1310" s="73">
        <f t="shared" si="721"/>
        <v>267333.83624565997</v>
      </c>
      <c r="F1310" s="88">
        <f t="shared" si="716"/>
        <v>4550.2299999999996</v>
      </c>
      <c r="G1310" s="3">
        <f>IF(AND(N1310=1,N1309&gt;1),VLOOKUP(A1309,[1]Plan1!$BK$81:$BM$259,3),G1309)</f>
        <v>4591.18</v>
      </c>
      <c r="H1310" s="11">
        <f t="shared" si="717"/>
        <v>42384</v>
      </c>
      <c r="I1310" s="11">
        <f t="shared" si="718"/>
        <v>42415</v>
      </c>
      <c r="J1310" s="12">
        <f t="shared" si="722"/>
        <v>8.9995450779412067E-3</v>
      </c>
      <c r="K1310" s="11">
        <f t="shared" si="739"/>
        <v>42474</v>
      </c>
      <c r="L1310" s="11">
        <f t="shared" si="723"/>
        <v>42474</v>
      </c>
      <c r="M1310" s="1">
        <f t="shared" si="745"/>
        <v>22</v>
      </c>
      <c r="N1310" s="1">
        <f t="shared" si="724"/>
        <v>16</v>
      </c>
      <c r="O1310" s="2">
        <f t="shared" si="725"/>
        <v>1.00653712</v>
      </c>
      <c r="P1310" s="13">
        <f t="shared" si="719"/>
        <v>1.0126992699999999</v>
      </c>
      <c r="Q1310" s="13">
        <f t="shared" si="711"/>
        <v>1.3009203517097243</v>
      </c>
      <c r="R1310" s="2">
        <f t="shared" si="715"/>
        <v>1.3094246199999999</v>
      </c>
      <c r="S1310" s="2">
        <f t="shared" si="740"/>
        <v>1.23998893</v>
      </c>
      <c r="T1310" s="2">
        <f t="shared" si="726"/>
        <v>340933.33716841001</v>
      </c>
      <c r="U1310" s="2">
        <f t="shared" si="727"/>
        <v>1827.4816207812667</v>
      </c>
      <c r="V1310" s="2">
        <f t="shared" si="728"/>
        <v>82719.67069345554</v>
      </c>
      <c r="W1310" s="2">
        <f t="shared" si="729"/>
        <v>359495.84654847678</v>
      </c>
      <c r="X1310" s="17">
        <f t="shared" si="730"/>
        <v>0</v>
      </c>
      <c r="Y1310" s="2">
        <f t="shared" si="731"/>
        <v>0</v>
      </c>
      <c r="Z1310" s="72">
        <f t="shared" si="732"/>
        <v>0</v>
      </c>
      <c r="AA1310" s="2">
        <f t="shared" si="743"/>
        <v>0</v>
      </c>
      <c r="AB1310" s="12">
        <f t="shared" si="741"/>
        <v>4.6600000000000003E-2</v>
      </c>
      <c r="AC1310" s="17">
        <f t="shared" si="734"/>
        <v>16</v>
      </c>
      <c r="AD1310" s="17">
        <v>252</v>
      </c>
      <c r="AE1310" s="13">
        <f t="shared" si="712"/>
        <v>1.0028960469999999</v>
      </c>
      <c r="AF1310" s="2">
        <f t="shared" si="744"/>
        <v>987.35896830000002</v>
      </c>
      <c r="AG1310" s="2">
        <f t="shared" si="735"/>
        <v>1041.1168679</v>
      </c>
      <c r="AH1310" s="3">
        <f t="shared" si="736"/>
        <v>0</v>
      </c>
      <c r="AI1310" s="4" t="str">
        <f t="shared" si="714"/>
        <v>A+J=</v>
      </c>
      <c r="AJ1310" s="11">
        <f t="shared" si="742"/>
        <v>42474</v>
      </c>
      <c r="AK1310" s="11"/>
      <c r="AL1310" s="4"/>
      <c r="AM1310" s="1"/>
      <c r="AN1310" s="11"/>
      <c r="AO1310" s="1"/>
      <c r="AP1310" s="1"/>
      <c r="AQ1310" s="3"/>
      <c r="AR1310" s="3"/>
      <c r="AS1310" s="6"/>
      <c r="AT1310" s="1"/>
      <c r="AU1310" s="1"/>
      <c r="AV1310" s="1"/>
      <c r="AW1310" s="1"/>
      <c r="AX1310" s="1"/>
      <c r="AY1310" s="1"/>
      <c r="AZ1310" s="1"/>
      <c r="BA1310" s="1"/>
      <c r="BB1310" s="1"/>
    </row>
    <row r="1311" spans="1:54" x14ac:dyDescent="0.2">
      <c r="A1311" s="158">
        <f t="shared" si="737"/>
        <v>42467</v>
      </c>
      <c r="B1311" s="2">
        <f t="shared" si="720"/>
        <v>360745.15445762838</v>
      </c>
      <c r="C1311" s="2">
        <f t="shared" si="738"/>
        <v>274948.69423423999</v>
      </c>
      <c r="D1311" s="2">
        <f>SUM(Y1311:Y$1441)</f>
        <v>7614.8579885800009</v>
      </c>
      <c r="E1311" s="73">
        <f t="shared" si="721"/>
        <v>267333.83624565997</v>
      </c>
      <c r="F1311" s="88">
        <f t="shared" si="716"/>
        <v>4550.2299999999996</v>
      </c>
      <c r="G1311" s="3">
        <f>IF(AND(N1311=1,N1310&gt;1),VLOOKUP(A1310,[1]Plan1!$BK$81:$BM$259,3),G1310)</f>
        <v>4591.18</v>
      </c>
      <c r="H1311" s="11">
        <f t="shared" si="717"/>
        <v>42384</v>
      </c>
      <c r="I1311" s="11">
        <f t="shared" si="718"/>
        <v>42415</v>
      </c>
      <c r="J1311" s="12">
        <f t="shared" si="722"/>
        <v>8.9995450779412067E-3</v>
      </c>
      <c r="K1311" s="11">
        <f t="shared" si="739"/>
        <v>42474</v>
      </c>
      <c r="L1311" s="11">
        <f t="shared" si="723"/>
        <v>42474</v>
      </c>
      <c r="M1311" s="1">
        <f t="shared" si="745"/>
        <v>22</v>
      </c>
      <c r="N1311" s="1">
        <f t="shared" si="724"/>
        <v>17</v>
      </c>
      <c r="O1311" s="2">
        <f t="shared" si="725"/>
        <v>1.0069471000000001</v>
      </c>
      <c r="P1311" s="13">
        <f t="shared" si="719"/>
        <v>1.0126992699999999</v>
      </c>
      <c r="Q1311" s="13">
        <f t="shared" ref="Q1311:Q1374" si="746">IF(L1311&gt;L1310,Q1310*P1311,Q1310)</f>
        <v>1.3009203517097243</v>
      </c>
      <c r="R1311" s="2">
        <f t="shared" si="715"/>
        <v>1.3099579699999999</v>
      </c>
      <c r="S1311" s="2">
        <f t="shared" si="740"/>
        <v>1.23998893</v>
      </c>
      <c r="T1311" s="2">
        <f t="shared" si="726"/>
        <v>340933.33716841001</v>
      </c>
      <c r="U1311" s="2">
        <f t="shared" si="727"/>
        <v>1827.4816207812667</v>
      </c>
      <c r="V1311" s="2">
        <f t="shared" si="728"/>
        <v>82862.253195017169</v>
      </c>
      <c r="W1311" s="2">
        <f t="shared" si="729"/>
        <v>359638.42905003839</v>
      </c>
      <c r="X1311" s="17">
        <f t="shared" si="730"/>
        <v>0</v>
      </c>
      <c r="Y1311" s="2">
        <f t="shared" si="731"/>
        <v>0</v>
      </c>
      <c r="Z1311" s="72">
        <f t="shared" si="732"/>
        <v>0</v>
      </c>
      <c r="AA1311" s="2">
        <f t="shared" si="743"/>
        <v>0</v>
      </c>
      <c r="AB1311" s="12">
        <f t="shared" si="741"/>
        <v>4.6600000000000003E-2</v>
      </c>
      <c r="AC1311" s="17">
        <f t="shared" si="734"/>
        <v>17</v>
      </c>
      <c r="AD1311" s="17">
        <v>252</v>
      </c>
      <c r="AE1311" s="13">
        <f t="shared" ref="AE1311:AE1374" si="747">ROUND((1+AB1311)^TRUNC((AC1311/AD1311),9),9)</f>
        <v>1.003077328</v>
      </c>
      <c r="AF1311" s="2">
        <f t="shared" si="744"/>
        <v>1049.1637046000001</v>
      </c>
      <c r="AG1311" s="2">
        <f t="shared" si="735"/>
        <v>1106.72540759</v>
      </c>
      <c r="AH1311" s="3">
        <f t="shared" si="736"/>
        <v>0</v>
      </c>
      <c r="AI1311" s="4" t="str">
        <f t="shared" si="714"/>
        <v>A+J=</v>
      </c>
      <c r="AJ1311" s="11">
        <f t="shared" si="742"/>
        <v>42474</v>
      </c>
      <c r="AK1311" s="11"/>
      <c r="AL1311" s="4"/>
      <c r="AM1311" s="1"/>
      <c r="AN1311" s="11"/>
      <c r="AO1311" s="1"/>
      <c r="AP1311" s="1"/>
      <c r="AQ1311" s="3"/>
      <c r="AR1311" s="3"/>
      <c r="AS1311" s="6"/>
      <c r="AT1311" s="1"/>
      <c r="AU1311" s="1"/>
      <c r="AV1311" s="1"/>
      <c r="AW1311" s="1"/>
      <c r="AX1311" s="1"/>
      <c r="AY1311" s="1"/>
      <c r="AZ1311" s="1"/>
      <c r="BA1311" s="1"/>
      <c r="BB1311" s="1"/>
    </row>
    <row r="1312" spans="1:54" x14ac:dyDescent="0.2">
      <c r="A1312" s="158">
        <f t="shared" si="737"/>
        <v>42468</v>
      </c>
      <c r="B1312" s="2">
        <f t="shared" si="720"/>
        <v>360953.47343583073</v>
      </c>
      <c r="C1312" s="2">
        <f t="shared" si="738"/>
        <v>274948.69423423999</v>
      </c>
      <c r="D1312" s="2">
        <f>SUM(Y1312:Y$1441)</f>
        <v>7614.8579885800009</v>
      </c>
      <c r="E1312" s="73">
        <f t="shared" si="721"/>
        <v>267333.83624565997</v>
      </c>
      <c r="F1312" s="88">
        <f t="shared" si="716"/>
        <v>4550.2299999999996</v>
      </c>
      <c r="G1312" s="3">
        <f>IF(AND(N1312=1,N1311&gt;1),VLOOKUP(A1311,[1]Plan1!$BK$81:$BM$259,3),G1311)</f>
        <v>4591.18</v>
      </c>
      <c r="H1312" s="11">
        <f t="shared" si="717"/>
        <v>42384</v>
      </c>
      <c r="I1312" s="11">
        <f t="shared" si="718"/>
        <v>42415</v>
      </c>
      <c r="J1312" s="12">
        <f t="shared" si="722"/>
        <v>8.9995450779412067E-3</v>
      </c>
      <c r="K1312" s="11">
        <f t="shared" si="739"/>
        <v>42474</v>
      </c>
      <c r="L1312" s="11">
        <f t="shared" si="723"/>
        <v>42474</v>
      </c>
      <c r="M1312" s="1">
        <f t="shared" si="745"/>
        <v>22</v>
      </c>
      <c r="N1312" s="1">
        <f t="shared" si="724"/>
        <v>18</v>
      </c>
      <c r="O1312" s="2">
        <f t="shared" si="725"/>
        <v>1.00735726</v>
      </c>
      <c r="P1312" s="13">
        <f t="shared" si="719"/>
        <v>1.0126992699999999</v>
      </c>
      <c r="Q1312" s="13">
        <f t="shared" si="746"/>
        <v>1.3009203517097243</v>
      </c>
      <c r="R1312" s="2">
        <f t="shared" si="715"/>
        <v>1.31049156</v>
      </c>
      <c r="S1312" s="2">
        <f t="shared" si="740"/>
        <v>1.23998893</v>
      </c>
      <c r="T1312" s="2">
        <f t="shared" si="726"/>
        <v>340933.33716841001</v>
      </c>
      <c r="U1312" s="2">
        <f t="shared" si="727"/>
        <v>1827.4816207812667</v>
      </c>
      <c r="V1312" s="2">
        <f t="shared" si="728"/>
        <v>83004.899856699514</v>
      </c>
      <c r="W1312" s="2">
        <f t="shared" si="729"/>
        <v>359781.07571172074</v>
      </c>
      <c r="X1312" s="17">
        <f t="shared" si="730"/>
        <v>0</v>
      </c>
      <c r="Y1312" s="2">
        <f t="shared" si="731"/>
        <v>0</v>
      </c>
      <c r="Z1312" s="72">
        <f t="shared" si="732"/>
        <v>0</v>
      </c>
      <c r="AA1312" s="2">
        <f t="shared" si="743"/>
        <v>0</v>
      </c>
      <c r="AB1312" s="12">
        <f t="shared" si="741"/>
        <v>4.6600000000000003E-2</v>
      </c>
      <c r="AC1312" s="17">
        <f t="shared" si="734"/>
        <v>18</v>
      </c>
      <c r="AD1312" s="17">
        <v>252</v>
      </c>
      <c r="AE1312" s="13">
        <f t="shared" si="747"/>
        <v>1.003258642</v>
      </c>
      <c r="AF1312" s="2">
        <f t="shared" si="744"/>
        <v>1110.97969169</v>
      </c>
      <c r="AG1312" s="2">
        <f t="shared" si="735"/>
        <v>1172.3977241099999</v>
      </c>
      <c r="AH1312" s="3">
        <f t="shared" si="736"/>
        <v>0</v>
      </c>
      <c r="AI1312" s="4" t="str">
        <f t="shared" si="714"/>
        <v>A+J=</v>
      </c>
      <c r="AJ1312" s="11">
        <f t="shared" si="742"/>
        <v>42474</v>
      </c>
      <c r="AK1312" s="11"/>
      <c r="AL1312" s="4"/>
      <c r="AM1312" s="1"/>
      <c r="AN1312" s="11"/>
      <c r="AO1312" s="1"/>
      <c r="AP1312" s="1"/>
      <c r="AQ1312" s="3"/>
      <c r="AR1312" s="3"/>
      <c r="AS1312" s="6"/>
      <c r="AT1312" s="1"/>
      <c r="AU1312" s="1"/>
      <c r="AV1312" s="1"/>
      <c r="AW1312" s="1"/>
      <c r="AX1312" s="1"/>
      <c r="AY1312" s="1"/>
      <c r="AZ1312" s="1"/>
      <c r="BA1312" s="1"/>
      <c r="BB1312" s="1"/>
    </row>
    <row r="1313" spans="1:54" x14ac:dyDescent="0.2">
      <c r="A1313" s="158">
        <f t="shared" si="737"/>
        <v>42469</v>
      </c>
      <c r="B1313" s="2">
        <f t="shared" si="720"/>
        <v>361161.90930997033</v>
      </c>
      <c r="C1313" s="2">
        <f t="shared" si="738"/>
        <v>274948.69423423999</v>
      </c>
      <c r="D1313" s="2">
        <f>SUM(Y1313:Y$1441)</f>
        <v>7614.8579885800009</v>
      </c>
      <c r="E1313" s="73">
        <f t="shared" si="721"/>
        <v>267333.83624565997</v>
      </c>
      <c r="F1313" s="88">
        <f t="shared" si="716"/>
        <v>4550.2299999999996</v>
      </c>
      <c r="G1313" s="3">
        <f>IF(AND(N1313=1,N1312&gt;1),VLOOKUP(A1312,[1]Plan1!$BK$81:$BM$259,3),G1312)</f>
        <v>4591.18</v>
      </c>
      <c r="H1313" s="11">
        <f t="shared" si="717"/>
        <v>42384</v>
      </c>
      <c r="I1313" s="11">
        <f t="shared" si="718"/>
        <v>42415</v>
      </c>
      <c r="J1313" s="12">
        <f t="shared" si="722"/>
        <v>8.9995450779412067E-3</v>
      </c>
      <c r="K1313" s="11">
        <f t="shared" si="739"/>
        <v>42474</v>
      </c>
      <c r="L1313" s="11">
        <f t="shared" si="723"/>
        <v>42474</v>
      </c>
      <c r="M1313" s="1">
        <f t="shared" si="745"/>
        <v>22</v>
      </c>
      <c r="N1313" s="1">
        <f t="shared" si="724"/>
        <v>19</v>
      </c>
      <c r="O1313" s="2">
        <f t="shared" si="725"/>
        <v>1.0077675800000001</v>
      </c>
      <c r="P1313" s="13">
        <f t="shared" si="719"/>
        <v>1.0126992699999999</v>
      </c>
      <c r="Q1313" s="13">
        <f t="shared" si="746"/>
        <v>1.3009203517097243</v>
      </c>
      <c r="R1313" s="2">
        <f t="shared" si="715"/>
        <v>1.31102535</v>
      </c>
      <c r="S1313" s="2">
        <f t="shared" si="740"/>
        <v>1.23998893</v>
      </c>
      <c r="T1313" s="2">
        <f t="shared" si="726"/>
        <v>340933.33716841001</v>
      </c>
      <c r="U1313" s="2">
        <f t="shared" si="727"/>
        <v>1827.4816207812667</v>
      </c>
      <c r="V1313" s="2">
        <f t="shared" si="728"/>
        <v>83147.599985149078</v>
      </c>
      <c r="W1313" s="2">
        <f t="shared" si="729"/>
        <v>359923.77584017033</v>
      </c>
      <c r="X1313" s="17">
        <f t="shared" si="730"/>
        <v>0</v>
      </c>
      <c r="Y1313" s="2">
        <f t="shared" si="731"/>
        <v>0</v>
      </c>
      <c r="Z1313" s="72">
        <f t="shared" si="732"/>
        <v>0</v>
      </c>
      <c r="AA1313" s="2">
        <f t="shared" si="743"/>
        <v>0</v>
      </c>
      <c r="AB1313" s="12">
        <f t="shared" si="741"/>
        <v>4.6600000000000003E-2</v>
      </c>
      <c r="AC1313" s="17">
        <f t="shared" si="734"/>
        <v>19</v>
      </c>
      <c r="AD1313" s="17">
        <v>252</v>
      </c>
      <c r="AE1313" s="13">
        <f t="shared" si="747"/>
        <v>1.003439988</v>
      </c>
      <c r="AF1313" s="2">
        <f t="shared" si="744"/>
        <v>1172.8065886500001</v>
      </c>
      <c r="AG1313" s="2">
        <f t="shared" si="735"/>
        <v>1238.1334698000001</v>
      </c>
      <c r="AH1313" s="3">
        <f t="shared" si="736"/>
        <v>0</v>
      </c>
      <c r="AI1313" s="4" t="str">
        <f t="shared" si="714"/>
        <v>A+J=</v>
      </c>
      <c r="AJ1313" s="11">
        <f t="shared" si="742"/>
        <v>42474</v>
      </c>
      <c r="AK1313" s="11"/>
      <c r="AL1313" s="4"/>
      <c r="AM1313" s="1"/>
      <c r="AN1313" s="11"/>
      <c r="AO1313" s="1"/>
      <c r="AP1313" s="1"/>
      <c r="AQ1313" s="3"/>
      <c r="AR1313" s="3"/>
      <c r="AS1313" s="6"/>
      <c r="AT1313" s="1"/>
      <c r="AU1313" s="1"/>
      <c r="AV1313" s="1"/>
      <c r="AW1313" s="1"/>
      <c r="AX1313" s="1"/>
      <c r="AY1313" s="1"/>
      <c r="AZ1313" s="1"/>
      <c r="BA1313" s="1"/>
      <c r="BB1313" s="1"/>
    </row>
    <row r="1314" spans="1:54" x14ac:dyDescent="0.2">
      <c r="A1314" s="158">
        <f t="shared" si="737"/>
        <v>42470</v>
      </c>
      <c r="B1314" s="2">
        <f t="shared" si="720"/>
        <v>361161.90930997033</v>
      </c>
      <c r="C1314" s="2">
        <f t="shared" si="738"/>
        <v>274948.69423423999</v>
      </c>
      <c r="D1314" s="2">
        <f>SUM(Y1314:Y$1441)</f>
        <v>7614.8579885800009</v>
      </c>
      <c r="E1314" s="73">
        <f t="shared" si="721"/>
        <v>267333.83624565997</v>
      </c>
      <c r="F1314" s="88">
        <f t="shared" si="716"/>
        <v>4550.2299999999996</v>
      </c>
      <c r="G1314" s="3">
        <f>IF(AND(N1314=1,N1313&gt;1),VLOOKUP(A1313,[1]Plan1!$BK$81:$BM$259,3),G1313)</f>
        <v>4591.18</v>
      </c>
      <c r="H1314" s="11">
        <f t="shared" si="717"/>
        <v>42384</v>
      </c>
      <c r="I1314" s="11">
        <f t="shared" si="718"/>
        <v>42415</v>
      </c>
      <c r="J1314" s="12">
        <f t="shared" si="722"/>
        <v>8.9995450779412067E-3</v>
      </c>
      <c r="K1314" s="11">
        <f t="shared" si="739"/>
        <v>42474</v>
      </c>
      <c r="L1314" s="11">
        <f t="shared" si="723"/>
        <v>42474</v>
      </c>
      <c r="M1314" s="1">
        <f t="shared" si="745"/>
        <v>22</v>
      </c>
      <c r="N1314" s="1">
        <f t="shared" si="724"/>
        <v>19</v>
      </c>
      <c r="O1314" s="2">
        <f t="shared" si="725"/>
        <v>1.0077675800000001</v>
      </c>
      <c r="P1314" s="13">
        <f t="shared" si="719"/>
        <v>1.0126992699999999</v>
      </c>
      <c r="Q1314" s="13">
        <f t="shared" si="746"/>
        <v>1.3009203517097243</v>
      </c>
      <c r="R1314" s="2">
        <f t="shared" si="715"/>
        <v>1.31102535</v>
      </c>
      <c r="S1314" s="2">
        <f t="shared" si="740"/>
        <v>1.23998893</v>
      </c>
      <c r="T1314" s="2">
        <f t="shared" si="726"/>
        <v>340933.33716841001</v>
      </c>
      <c r="U1314" s="2">
        <f t="shared" si="727"/>
        <v>1827.4816207812667</v>
      </c>
      <c r="V1314" s="2">
        <f t="shared" si="728"/>
        <v>83147.599985149078</v>
      </c>
      <c r="W1314" s="2">
        <f t="shared" si="729"/>
        <v>359923.77584017033</v>
      </c>
      <c r="X1314" s="17">
        <f t="shared" si="730"/>
        <v>0</v>
      </c>
      <c r="Y1314" s="2">
        <f t="shared" si="731"/>
        <v>0</v>
      </c>
      <c r="Z1314" s="72">
        <f t="shared" si="732"/>
        <v>0</v>
      </c>
      <c r="AA1314" s="2">
        <f t="shared" si="743"/>
        <v>0</v>
      </c>
      <c r="AB1314" s="12">
        <f t="shared" si="741"/>
        <v>4.6600000000000003E-2</v>
      </c>
      <c r="AC1314" s="17">
        <f t="shared" si="734"/>
        <v>19</v>
      </c>
      <c r="AD1314" s="17">
        <v>252</v>
      </c>
      <c r="AE1314" s="13">
        <f t="shared" si="747"/>
        <v>1.003439988</v>
      </c>
      <c r="AF1314" s="2">
        <f t="shared" si="744"/>
        <v>1172.8065886500001</v>
      </c>
      <c r="AG1314" s="2">
        <f t="shared" si="735"/>
        <v>1238.1334698000001</v>
      </c>
      <c r="AH1314" s="3">
        <f t="shared" si="736"/>
        <v>0</v>
      </c>
      <c r="AI1314" s="4" t="str">
        <f t="shared" ref="AI1314:AI1377" si="748">AI1313</f>
        <v>A+J=</v>
      </c>
      <c r="AJ1314" s="11">
        <f t="shared" si="742"/>
        <v>42474</v>
      </c>
      <c r="AK1314" s="11"/>
      <c r="AL1314" s="4"/>
      <c r="AM1314" s="1"/>
      <c r="AN1314" s="11"/>
      <c r="AO1314" s="1"/>
      <c r="AP1314" s="1"/>
      <c r="AQ1314" s="3"/>
      <c r="AR1314" s="3"/>
      <c r="AS1314" s="6"/>
      <c r="AT1314" s="1"/>
      <c r="AU1314" s="1"/>
      <c r="AV1314" s="1"/>
      <c r="AW1314" s="1"/>
      <c r="AX1314" s="1"/>
      <c r="AY1314" s="1"/>
      <c r="AZ1314" s="1"/>
      <c r="BA1314" s="1"/>
      <c r="BB1314" s="1"/>
    </row>
    <row r="1315" spans="1:54" x14ac:dyDescent="0.2">
      <c r="A1315" s="158">
        <f t="shared" si="737"/>
        <v>42471</v>
      </c>
      <c r="B1315" s="2">
        <f t="shared" si="720"/>
        <v>361161.90930997033</v>
      </c>
      <c r="C1315" s="2">
        <f t="shared" si="738"/>
        <v>274948.69423423999</v>
      </c>
      <c r="D1315" s="2">
        <f>SUM(Y1315:Y$1441)</f>
        <v>7614.8579885800009</v>
      </c>
      <c r="E1315" s="73">
        <f t="shared" si="721"/>
        <v>267333.83624565997</v>
      </c>
      <c r="F1315" s="88">
        <f t="shared" si="716"/>
        <v>4550.2299999999996</v>
      </c>
      <c r="G1315" s="3">
        <f>IF(AND(N1315=1,N1314&gt;1),VLOOKUP(A1314,[1]Plan1!$BK$81:$BM$259,3),G1314)</f>
        <v>4591.18</v>
      </c>
      <c r="H1315" s="11">
        <f t="shared" si="717"/>
        <v>42384</v>
      </c>
      <c r="I1315" s="11">
        <f t="shared" si="718"/>
        <v>42415</v>
      </c>
      <c r="J1315" s="12">
        <f t="shared" si="722"/>
        <v>8.9995450779412067E-3</v>
      </c>
      <c r="K1315" s="11">
        <f t="shared" si="739"/>
        <v>42474</v>
      </c>
      <c r="L1315" s="11">
        <f t="shared" si="723"/>
        <v>42474</v>
      </c>
      <c r="M1315" s="1">
        <f t="shared" si="745"/>
        <v>22</v>
      </c>
      <c r="N1315" s="1">
        <f t="shared" si="724"/>
        <v>19</v>
      </c>
      <c r="O1315" s="2">
        <f t="shared" si="725"/>
        <v>1.0077675800000001</v>
      </c>
      <c r="P1315" s="13">
        <f t="shared" si="719"/>
        <v>1.0126992699999999</v>
      </c>
      <c r="Q1315" s="13">
        <f t="shared" si="746"/>
        <v>1.3009203517097243</v>
      </c>
      <c r="R1315" s="2">
        <f t="shared" si="715"/>
        <v>1.31102535</v>
      </c>
      <c r="S1315" s="2">
        <f t="shared" si="740"/>
        <v>1.23998893</v>
      </c>
      <c r="T1315" s="2">
        <f t="shared" si="726"/>
        <v>340933.33716841001</v>
      </c>
      <c r="U1315" s="2">
        <f t="shared" si="727"/>
        <v>1827.4816207812667</v>
      </c>
      <c r="V1315" s="2">
        <f t="shared" si="728"/>
        <v>83147.599985149078</v>
      </c>
      <c r="W1315" s="2">
        <f t="shared" si="729"/>
        <v>359923.77584017033</v>
      </c>
      <c r="X1315" s="17">
        <f t="shared" si="730"/>
        <v>0</v>
      </c>
      <c r="Y1315" s="2">
        <f t="shared" si="731"/>
        <v>0</v>
      </c>
      <c r="Z1315" s="72">
        <f t="shared" si="732"/>
        <v>0</v>
      </c>
      <c r="AA1315" s="2">
        <f t="shared" si="743"/>
        <v>0</v>
      </c>
      <c r="AB1315" s="12">
        <f t="shared" si="741"/>
        <v>4.6600000000000003E-2</v>
      </c>
      <c r="AC1315" s="17">
        <f t="shared" si="734"/>
        <v>19</v>
      </c>
      <c r="AD1315" s="17">
        <v>252</v>
      </c>
      <c r="AE1315" s="13">
        <f t="shared" si="747"/>
        <v>1.003439988</v>
      </c>
      <c r="AF1315" s="2">
        <f t="shared" si="744"/>
        <v>1172.8065886500001</v>
      </c>
      <c r="AG1315" s="2">
        <f t="shared" si="735"/>
        <v>1238.1334698000001</v>
      </c>
      <c r="AH1315" s="3">
        <f t="shared" si="736"/>
        <v>0</v>
      </c>
      <c r="AI1315" s="4" t="str">
        <f t="shared" si="748"/>
        <v>A+J=</v>
      </c>
      <c r="AJ1315" s="11">
        <f t="shared" si="742"/>
        <v>42474</v>
      </c>
      <c r="AK1315" s="11"/>
      <c r="AL1315" s="4"/>
      <c r="AM1315" s="1"/>
      <c r="AN1315" s="11"/>
      <c r="AO1315" s="1"/>
      <c r="AP1315" s="1"/>
      <c r="AQ1315" s="3"/>
      <c r="AR1315" s="3"/>
      <c r="AS1315" s="6"/>
      <c r="AT1315" s="1"/>
      <c r="AU1315" s="1"/>
      <c r="AV1315" s="1"/>
      <c r="AW1315" s="1"/>
      <c r="AX1315" s="1"/>
      <c r="AY1315" s="1"/>
      <c r="AZ1315" s="1"/>
      <c r="BA1315" s="1"/>
      <c r="BB1315" s="1"/>
    </row>
    <row r="1316" spans="1:54" x14ac:dyDescent="0.2">
      <c r="A1316" s="158">
        <f t="shared" si="737"/>
        <v>42472</v>
      </c>
      <c r="B1316" s="2">
        <f t="shared" si="720"/>
        <v>361370.4655259655</v>
      </c>
      <c r="C1316" s="2">
        <f t="shared" si="738"/>
        <v>274948.69423423999</v>
      </c>
      <c r="D1316" s="2">
        <f>SUM(Y1316:Y$1441)</f>
        <v>7614.8579885800009</v>
      </c>
      <c r="E1316" s="73">
        <f t="shared" si="721"/>
        <v>267333.83624565997</v>
      </c>
      <c r="F1316" s="88">
        <f t="shared" si="716"/>
        <v>4550.2299999999996</v>
      </c>
      <c r="G1316" s="3">
        <f>IF(AND(N1316=1,N1315&gt;1),VLOOKUP(A1315,[1]Plan1!$BK$81:$BM$259,3),G1315)</f>
        <v>4591.18</v>
      </c>
      <c r="H1316" s="11">
        <f t="shared" si="717"/>
        <v>42384</v>
      </c>
      <c r="I1316" s="11">
        <f t="shared" si="718"/>
        <v>42415</v>
      </c>
      <c r="J1316" s="12">
        <f t="shared" si="722"/>
        <v>8.9995450779412067E-3</v>
      </c>
      <c r="K1316" s="11">
        <f t="shared" si="739"/>
        <v>42474</v>
      </c>
      <c r="L1316" s="11">
        <f t="shared" si="723"/>
        <v>42474</v>
      </c>
      <c r="M1316" s="1">
        <f t="shared" si="745"/>
        <v>22</v>
      </c>
      <c r="N1316" s="1">
        <f t="shared" si="724"/>
        <v>20</v>
      </c>
      <c r="O1316" s="2">
        <f t="shared" si="725"/>
        <v>1.0081780600000001</v>
      </c>
      <c r="P1316" s="13">
        <f t="shared" si="719"/>
        <v>1.0126992699999999</v>
      </c>
      <c r="Q1316" s="13">
        <f t="shared" si="746"/>
        <v>1.3009203517097243</v>
      </c>
      <c r="R1316" s="2">
        <f t="shared" si="715"/>
        <v>1.31155935</v>
      </c>
      <c r="S1316" s="2">
        <f t="shared" si="740"/>
        <v>1.23998893</v>
      </c>
      <c r="T1316" s="2">
        <f t="shared" si="726"/>
        <v>340933.33716841001</v>
      </c>
      <c r="U1316" s="2">
        <f t="shared" si="727"/>
        <v>1827.4816207812667</v>
      </c>
      <c r="V1316" s="2">
        <f t="shared" si="728"/>
        <v>83290.35625370426</v>
      </c>
      <c r="W1316" s="2">
        <f t="shared" si="729"/>
        <v>360066.53210872551</v>
      </c>
      <c r="X1316" s="17">
        <f t="shared" si="730"/>
        <v>0</v>
      </c>
      <c r="Y1316" s="2">
        <f t="shared" si="731"/>
        <v>0</v>
      </c>
      <c r="Z1316" s="72">
        <f t="shared" si="732"/>
        <v>0</v>
      </c>
      <c r="AA1316" s="2">
        <f t="shared" si="743"/>
        <v>0</v>
      </c>
      <c r="AB1316" s="12">
        <f t="shared" si="741"/>
        <v>4.6600000000000003E-2</v>
      </c>
      <c r="AC1316" s="17">
        <f t="shared" si="734"/>
        <v>20</v>
      </c>
      <c r="AD1316" s="17">
        <v>252</v>
      </c>
      <c r="AE1316" s="13">
        <f t="shared" si="747"/>
        <v>1.0036213679999999</v>
      </c>
      <c r="AF1316" s="2">
        <f t="shared" si="744"/>
        <v>1234.6450773500001</v>
      </c>
      <c r="AG1316" s="2">
        <f t="shared" si="735"/>
        <v>1303.9334172399999</v>
      </c>
      <c r="AH1316" s="3">
        <f t="shared" si="736"/>
        <v>0</v>
      </c>
      <c r="AI1316" s="4" t="str">
        <f t="shared" si="748"/>
        <v>A+J=</v>
      </c>
      <c r="AJ1316" s="11">
        <f t="shared" si="742"/>
        <v>42474</v>
      </c>
      <c r="AK1316" s="11"/>
      <c r="AL1316" s="4"/>
      <c r="AM1316" s="1"/>
      <c r="AN1316" s="11"/>
      <c r="AO1316" s="1"/>
      <c r="AP1316" s="1"/>
      <c r="AQ1316" s="3"/>
      <c r="AR1316" s="3"/>
      <c r="AS1316" s="6"/>
      <c r="AT1316" s="1"/>
      <c r="AU1316" s="1"/>
      <c r="AV1316" s="1"/>
      <c r="AW1316" s="1"/>
      <c r="AX1316" s="1"/>
      <c r="AY1316" s="1"/>
      <c r="AZ1316" s="1"/>
      <c r="BA1316" s="1"/>
      <c r="BB1316" s="1"/>
    </row>
    <row r="1317" spans="1:54" x14ac:dyDescent="0.2">
      <c r="A1317" s="158">
        <f t="shared" si="737"/>
        <v>42473</v>
      </c>
      <c r="B1317" s="2">
        <f t="shared" si="720"/>
        <v>361579.14945904136</v>
      </c>
      <c r="C1317" s="2">
        <f t="shared" si="738"/>
        <v>274948.69423423999</v>
      </c>
      <c r="D1317" s="2">
        <f>SUM(Y1317:Y$1441)</f>
        <v>7614.8579885800009</v>
      </c>
      <c r="E1317" s="73">
        <f t="shared" si="721"/>
        <v>267333.83624565997</v>
      </c>
      <c r="F1317" s="88">
        <f t="shared" si="716"/>
        <v>4550.2299999999996</v>
      </c>
      <c r="G1317" s="3">
        <f>IF(AND(N1317=1,N1316&gt;1),VLOOKUP(A1316,[1]Plan1!$BK$81:$BM$259,3),G1316)</f>
        <v>4591.18</v>
      </c>
      <c r="H1317" s="11">
        <f t="shared" si="717"/>
        <v>42384</v>
      </c>
      <c r="I1317" s="11">
        <f t="shared" si="718"/>
        <v>42415</v>
      </c>
      <c r="J1317" s="12">
        <f t="shared" si="722"/>
        <v>8.9995450779412067E-3</v>
      </c>
      <c r="K1317" s="11">
        <f t="shared" si="739"/>
        <v>42474</v>
      </c>
      <c r="L1317" s="11">
        <f t="shared" si="723"/>
        <v>42474</v>
      </c>
      <c r="M1317" s="1">
        <f t="shared" si="745"/>
        <v>22</v>
      </c>
      <c r="N1317" s="1">
        <f t="shared" si="724"/>
        <v>21</v>
      </c>
      <c r="O1317" s="2">
        <f t="shared" si="725"/>
        <v>1.0085887200000001</v>
      </c>
      <c r="P1317" s="13">
        <f t="shared" si="719"/>
        <v>1.0126992699999999</v>
      </c>
      <c r="Q1317" s="13">
        <f t="shared" si="746"/>
        <v>1.3009203517097243</v>
      </c>
      <c r="R1317" s="2">
        <f t="shared" si="715"/>
        <v>1.3120935899999999</v>
      </c>
      <c r="S1317" s="2">
        <f t="shared" si="740"/>
        <v>1.23998893</v>
      </c>
      <c r="T1317" s="2">
        <f t="shared" si="726"/>
        <v>340933.33716841001</v>
      </c>
      <c r="U1317" s="2">
        <f t="shared" si="727"/>
        <v>1827.4816207812667</v>
      </c>
      <c r="V1317" s="2">
        <f t="shared" si="728"/>
        <v>83433.176682380115</v>
      </c>
      <c r="W1317" s="2">
        <f t="shared" si="729"/>
        <v>360209.35253740137</v>
      </c>
      <c r="X1317" s="17">
        <f t="shared" si="730"/>
        <v>0</v>
      </c>
      <c r="Y1317" s="2">
        <f t="shared" si="731"/>
        <v>0</v>
      </c>
      <c r="Z1317" s="72">
        <f t="shared" si="732"/>
        <v>0</v>
      </c>
      <c r="AA1317" s="2">
        <f t="shared" si="743"/>
        <v>0</v>
      </c>
      <c r="AB1317" s="12">
        <f t="shared" si="741"/>
        <v>4.6600000000000003E-2</v>
      </c>
      <c r="AC1317" s="17">
        <f t="shared" si="734"/>
        <v>21</v>
      </c>
      <c r="AD1317" s="17">
        <v>252</v>
      </c>
      <c r="AE1317" s="13">
        <f t="shared" si="747"/>
        <v>1.00380278</v>
      </c>
      <c r="AF1317" s="2">
        <f t="shared" si="744"/>
        <v>1296.4944759099999</v>
      </c>
      <c r="AG1317" s="2">
        <f t="shared" si="735"/>
        <v>1369.7969216399999</v>
      </c>
      <c r="AH1317" s="3">
        <f t="shared" si="736"/>
        <v>0</v>
      </c>
      <c r="AI1317" s="4" t="str">
        <f t="shared" si="748"/>
        <v>A+J=</v>
      </c>
      <c r="AJ1317" s="11">
        <f t="shared" si="742"/>
        <v>42474</v>
      </c>
      <c r="AK1317" s="11"/>
      <c r="AL1317" s="4"/>
      <c r="AM1317" s="1"/>
      <c r="AN1317" s="11"/>
      <c r="AO1317" s="1"/>
      <c r="AP1317" s="1"/>
      <c r="AQ1317" s="3"/>
      <c r="AR1317" s="3"/>
      <c r="AS1317" s="6"/>
      <c r="AT1317" s="1"/>
      <c r="AU1317" s="1"/>
      <c r="AV1317" s="1"/>
      <c r="AW1317" s="1"/>
      <c r="AX1317" s="1"/>
      <c r="AY1317" s="1"/>
      <c r="AZ1317" s="1"/>
      <c r="BA1317" s="1"/>
      <c r="BB1317" s="1"/>
    </row>
    <row r="1318" spans="1:54" x14ac:dyDescent="0.2">
      <c r="A1318" s="158">
        <f t="shared" si="737"/>
        <v>42474</v>
      </c>
      <c r="B1318" s="2">
        <f t="shared" si="720"/>
        <v>361787.9507821945</v>
      </c>
      <c r="C1318" s="2">
        <f t="shared" si="738"/>
        <v>274948.69423423999</v>
      </c>
      <c r="D1318" s="2">
        <f>SUM(Y1318:Y$1441)</f>
        <v>7614.8579885800009</v>
      </c>
      <c r="E1318" s="73">
        <f t="shared" si="721"/>
        <v>267333.83624565997</v>
      </c>
      <c r="F1318" s="88">
        <f t="shared" si="716"/>
        <v>4550.2299999999996</v>
      </c>
      <c r="G1318" s="3">
        <f>IF(AND(N1318=1,N1317&gt;1),VLOOKUP(A1317,[1]Plan1!$BK$81:$BM$259,3),G1317)</f>
        <v>4591.18</v>
      </c>
      <c r="H1318" s="11">
        <f t="shared" si="717"/>
        <v>42384</v>
      </c>
      <c r="I1318" s="11">
        <f t="shared" si="718"/>
        <v>42415</v>
      </c>
      <c r="J1318" s="12">
        <f t="shared" si="722"/>
        <v>8.9995450779412067E-3</v>
      </c>
      <c r="K1318" s="11">
        <f t="shared" si="739"/>
        <v>42506</v>
      </c>
      <c r="L1318" s="11">
        <f t="shared" si="723"/>
        <v>42474</v>
      </c>
      <c r="M1318" s="1">
        <f t="shared" si="745"/>
        <v>22</v>
      </c>
      <c r="N1318" s="1">
        <f t="shared" si="724"/>
        <v>22</v>
      </c>
      <c r="O1318" s="2">
        <f t="shared" si="725"/>
        <v>1.00899954</v>
      </c>
      <c r="P1318" s="13">
        <f t="shared" si="719"/>
        <v>1.0126992699999999</v>
      </c>
      <c r="Q1318" s="13">
        <f t="shared" si="746"/>
        <v>1.3009203517097243</v>
      </c>
      <c r="R1318" s="2">
        <f t="shared" si="715"/>
        <v>1.3126280299999999</v>
      </c>
      <c r="S1318" s="2">
        <f t="shared" si="740"/>
        <v>1.23998893</v>
      </c>
      <c r="T1318" s="2">
        <f t="shared" si="726"/>
        <v>340933.33716841001</v>
      </c>
      <c r="U1318" s="2">
        <f t="shared" si="727"/>
        <v>1827.4816207812667</v>
      </c>
      <c r="V1318" s="2">
        <f t="shared" si="728"/>
        <v>83576.050577823262</v>
      </c>
      <c r="W1318" s="2">
        <f t="shared" si="729"/>
        <v>360352.22643284447</v>
      </c>
      <c r="X1318" s="17">
        <f t="shared" si="730"/>
        <v>43</v>
      </c>
      <c r="Y1318" s="2">
        <f t="shared" si="731"/>
        <v>1481.18710865</v>
      </c>
      <c r="Z1318" s="72">
        <f t="shared" si="732"/>
        <v>5.3871400000000003E-3</v>
      </c>
      <c r="AA1318" s="2">
        <f t="shared" si="743"/>
        <v>1836.6556179900001</v>
      </c>
      <c r="AB1318" s="12">
        <f t="shared" si="741"/>
        <v>4.6600000000000003E-2</v>
      </c>
      <c r="AC1318" s="17">
        <f t="shared" si="734"/>
        <v>22</v>
      </c>
      <c r="AD1318" s="17">
        <v>252</v>
      </c>
      <c r="AE1318" s="13">
        <f t="shared" si="747"/>
        <v>1.003984225</v>
      </c>
      <c r="AF1318" s="2">
        <f t="shared" si="744"/>
        <v>1358.3551252699999</v>
      </c>
      <c r="AG1318" s="2">
        <f t="shared" si="735"/>
        <v>1435.72434935</v>
      </c>
      <c r="AH1318" s="3">
        <f t="shared" si="736"/>
        <v>3195.0107432599998</v>
      </c>
      <c r="AI1318" s="4" t="str">
        <f t="shared" si="748"/>
        <v>A+J=</v>
      </c>
      <c r="AJ1318" s="11">
        <f t="shared" si="742"/>
        <v>42474</v>
      </c>
      <c r="AK1318" s="11"/>
      <c r="AL1318" s="4"/>
      <c r="AM1318" s="1"/>
      <c r="AN1318" s="11"/>
      <c r="AO1318" s="1"/>
      <c r="AP1318" s="1"/>
      <c r="AQ1318" s="3"/>
      <c r="AR1318" s="3"/>
      <c r="AS1318" s="6"/>
      <c r="AT1318" s="1"/>
      <c r="AU1318" s="1"/>
      <c r="AV1318" s="1"/>
      <c r="AW1318" s="1"/>
      <c r="AX1318" s="1"/>
      <c r="AY1318" s="1"/>
      <c r="AZ1318" s="1"/>
      <c r="BA1318" s="1"/>
      <c r="BB1318" s="1"/>
    </row>
    <row r="1319" spans="1:54" x14ac:dyDescent="0.2">
      <c r="A1319" s="158">
        <f t="shared" si="737"/>
        <v>42475</v>
      </c>
      <c r="B1319" s="2">
        <f t="shared" si="720"/>
        <v>358652.08726744098</v>
      </c>
      <c r="C1319" s="2">
        <f t="shared" si="738"/>
        <v>273467.50712559</v>
      </c>
      <c r="D1319" s="2">
        <f>SUM(Y1319:Y$1441)</f>
        <v>6133.6708799300004</v>
      </c>
      <c r="E1319" s="73">
        <f t="shared" si="721"/>
        <v>267333.83624565997</v>
      </c>
      <c r="F1319" s="88">
        <f t="shared" si="716"/>
        <v>4591.18</v>
      </c>
      <c r="G1319" s="3">
        <f>IF(AND(N1319=1,N1318&gt;1),VLOOKUP(A1318,[1]Plan1!$BK$81:$BM$259,3),G1318)</f>
        <v>4610.92</v>
      </c>
      <c r="H1319" s="11">
        <f t="shared" si="717"/>
        <v>42415</v>
      </c>
      <c r="I1319" s="11">
        <f t="shared" si="718"/>
        <v>42444</v>
      </c>
      <c r="J1319" s="12">
        <f t="shared" si="722"/>
        <v>4.2995482642806948E-3</v>
      </c>
      <c r="K1319" s="11">
        <f t="shared" si="739"/>
        <v>42506</v>
      </c>
      <c r="L1319" s="11">
        <f t="shared" si="723"/>
        <v>42506</v>
      </c>
      <c r="M1319" s="1">
        <f t="shared" si="745"/>
        <v>21</v>
      </c>
      <c r="N1319" s="1">
        <f t="shared" si="724"/>
        <v>1</v>
      </c>
      <c r="O1319" s="2">
        <f t="shared" si="725"/>
        <v>1.0002043199999999</v>
      </c>
      <c r="P1319" s="13">
        <f t="shared" si="719"/>
        <v>1.00899954</v>
      </c>
      <c r="Q1319" s="13">
        <f t="shared" si="746"/>
        <v>1.31262803645175</v>
      </c>
      <c r="R1319" s="2">
        <f t="shared" si="715"/>
        <v>1.31289623</v>
      </c>
      <c r="S1319" s="2">
        <f t="shared" si="740"/>
        <v>1.23998893</v>
      </c>
      <c r="T1319" s="2">
        <f t="shared" si="726"/>
        <v>339096.68155042001</v>
      </c>
      <c r="U1319" s="2">
        <f t="shared" si="727"/>
        <v>1472.0131114465592</v>
      </c>
      <c r="V1319" s="2">
        <f t="shared" si="728"/>
        <v>83647.749512704351</v>
      </c>
      <c r="W1319" s="2">
        <f t="shared" si="729"/>
        <v>358587.26974974095</v>
      </c>
      <c r="X1319" s="17">
        <f t="shared" si="730"/>
        <v>0</v>
      </c>
      <c r="Y1319" s="2">
        <f t="shared" si="731"/>
        <v>0</v>
      </c>
      <c r="Z1319" s="72">
        <f t="shared" si="732"/>
        <v>0</v>
      </c>
      <c r="AA1319" s="2">
        <f t="shared" si="743"/>
        <v>0</v>
      </c>
      <c r="AB1319" s="12">
        <f t="shared" si="741"/>
        <v>4.6600000000000003E-2</v>
      </c>
      <c r="AC1319" s="17">
        <f t="shared" si="734"/>
        <v>1</v>
      </c>
      <c r="AD1319" s="17">
        <v>252</v>
      </c>
      <c r="AE1319" s="13">
        <f t="shared" si="747"/>
        <v>1.0001807579999999</v>
      </c>
      <c r="AF1319" s="2">
        <f t="shared" si="744"/>
        <v>61.294437960000003</v>
      </c>
      <c r="AG1319" s="2">
        <f t="shared" si="735"/>
        <v>64.817517699999996</v>
      </c>
      <c r="AH1319" s="3">
        <f t="shared" si="736"/>
        <v>0</v>
      </c>
      <c r="AI1319" s="4" t="str">
        <f t="shared" si="748"/>
        <v>A+J=</v>
      </c>
      <c r="AJ1319" s="11">
        <f t="shared" si="742"/>
        <v>42506</v>
      </c>
      <c r="AK1319" s="11"/>
      <c r="AL1319" s="4"/>
      <c r="AM1319" s="1"/>
      <c r="AN1319" s="11"/>
      <c r="AO1319" s="1"/>
      <c r="AP1319" s="1"/>
      <c r="AQ1319" s="3"/>
      <c r="AR1319" s="3"/>
      <c r="AS1319" s="6"/>
      <c r="AT1319" s="1"/>
      <c r="AU1319" s="1"/>
      <c r="AV1319" s="1"/>
      <c r="AW1319" s="1"/>
      <c r="AX1319" s="1"/>
      <c r="AY1319" s="1"/>
      <c r="AZ1319" s="1"/>
      <c r="BA1319" s="1"/>
      <c r="BB1319" s="1"/>
    </row>
    <row r="1320" spans="1:54" x14ac:dyDescent="0.2">
      <c r="A1320" s="158">
        <f t="shared" si="737"/>
        <v>42476</v>
      </c>
      <c r="B1320" s="2">
        <f t="shared" si="720"/>
        <v>358788.65448895388</v>
      </c>
      <c r="C1320" s="2">
        <f t="shared" si="738"/>
        <v>273467.50712559</v>
      </c>
      <c r="D1320" s="2">
        <f>SUM(Y1320:Y$1441)</f>
        <v>6133.6708799300004</v>
      </c>
      <c r="E1320" s="73">
        <f t="shared" si="721"/>
        <v>267333.83624565997</v>
      </c>
      <c r="F1320" s="88">
        <f t="shared" si="716"/>
        <v>4591.18</v>
      </c>
      <c r="G1320" s="3">
        <f>IF(AND(N1320=1,N1319&gt;1),VLOOKUP(A1319,[1]Plan1!$BK$81:$BM$259,3),G1319)</f>
        <v>4610.92</v>
      </c>
      <c r="H1320" s="11">
        <f t="shared" si="717"/>
        <v>42415</v>
      </c>
      <c r="I1320" s="11">
        <f t="shared" si="718"/>
        <v>42444</v>
      </c>
      <c r="J1320" s="12">
        <f t="shared" si="722"/>
        <v>4.2995482642806948E-3</v>
      </c>
      <c r="K1320" s="11">
        <f t="shared" si="739"/>
        <v>42506</v>
      </c>
      <c r="L1320" s="11">
        <f t="shared" si="723"/>
        <v>42506</v>
      </c>
      <c r="M1320" s="1">
        <f t="shared" si="745"/>
        <v>21</v>
      </c>
      <c r="N1320" s="1">
        <f t="shared" si="724"/>
        <v>2</v>
      </c>
      <c r="O1320" s="2">
        <f t="shared" si="725"/>
        <v>1.0004086800000001</v>
      </c>
      <c r="P1320" s="13">
        <f t="shared" si="719"/>
        <v>1.00899954</v>
      </c>
      <c r="Q1320" s="13">
        <f t="shared" si="746"/>
        <v>1.31262803645175</v>
      </c>
      <c r="R1320" s="2">
        <f t="shared" si="715"/>
        <v>1.31316448</v>
      </c>
      <c r="S1320" s="2">
        <f t="shared" si="740"/>
        <v>1.23998893</v>
      </c>
      <c r="T1320" s="2">
        <f t="shared" si="726"/>
        <v>339096.68155042001</v>
      </c>
      <c r="U1320" s="2">
        <f t="shared" si="727"/>
        <v>1472.0131114465592</v>
      </c>
      <c r="V1320" s="2">
        <f t="shared" si="728"/>
        <v>83719.461814277252</v>
      </c>
      <c r="W1320" s="2">
        <f t="shared" si="729"/>
        <v>358658.98205131385</v>
      </c>
      <c r="X1320" s="17">
        <f t="shared" si="730"/>
        <v>0</v>
      </c>
      <c r="Y1320" s="2">
        <f t="shared" si="731"/>
        <v>0</v>
      </c>
      <c r="Z1320" s="72">
        <f t="shared" si="732"/>
        <v>0</v>
      </c>
      <c r="AA1320" s="2">
        <f t="shared" si="743"/>
        <v>0</v>
      </c>
      <c r="AB1320" s="12">
        <f t="shared" si="741"/>
        <v>4.6600000000000003E-2</v>
      </c>
      <c r="AC1320" s="17">
        <f t="shared" si="734"/>
        <v>2</v>
      </c>
      <c r="AD1320" s="17">
        <v>252</v>
      </c>
      <c r="AE1320" s="13">
        <f t="shared" si="747"/>
        <v>1.0003615480000001</v>
      </c>
      <c r="AF1320" s="2">
        <f t="shared" si="744"/>
        <v>122.59972702</v>
      </c>
      <c r="AG1320" s="2">
        <f t="shared" si="735"/>
        <v>129.67243764</v>
      </c>
      <c r="AH1320" s="3">
        <f t="shared" si="736"/>
        <v>0</v>
      </c>
      <c r="AI1320" s="4" t="str">
        <f t="shared" si="748"/>
        <v>A+J=</v>
      </c>
      <c r="AJ1320" s="11">
        <f t="shared" si="742"/>
        <v>42506</v>
      </c>
      <c r="AK1320" s="11"/>
      <c r="AL1320" s="4"/>
      <c r="AM1320" s="1"/>
      <c r="AN1320" s="11"/>
      <c r="AO1320" s="1"/>
      <c r="AP1320" s="1"/>
      <c r="AQ1320" s="3"/>
      <c r="AR1320" s="3"/>
      <c r="AS1320" s="6"/>
      <c r="AT1320" s="1"/>
      <c r="AU1320" s="1"/>
      <c r="AV1320" s="1"/>
      <c r="AW1320" s="1"/>
      <c r="AX1320" s="1"/>
      <c r="AY1320" s="1"/>
      <c r="AZ1320" s="1"/>
      <c r="BA1320" s="1"/>
      <c r="BB1320" s="1"/>
    </row>
    <row r="1321" spans="1:54" x14ac:dyDescent="0.2">
      <c r="A1321" s="158">
        <f t="shared" si="737"/>
        <v>42477</v>
      </c>
      <c r="B1321" s="2">
        <f t="shared" si="720"/>
        <v>358788.65448895388</v>
      </c>
      <c r="C1321" s="2">
        <f t="shared" si="738"/>
        <v>273467.50712559</v>
      </c>
      <c r="D1321" s="2">
        <f>SUM(Y1321:Y$1441)</f>
        <v>6133.6708799300004</v>
      </c>
      <c r="E1321" s="73">
        <f t="shared" si="721"/>
        <v>267333.83624565997</v>
      </c>
      <c r="F1321" s="88">
        <f t="shared" si="716"/>
        <v>4591.18</v>
      </c>
      <c r="G1321" s="3">
        <f>IF(AND(N1321=1,N1320&gt;1),VLOOKUP(A1320,[1]Plan1!$BK$81:$BM$259,3),G1320)</f>
        <v>4610.92</v>
      </c>
      <c r="H1321" s="11">
        <f t="shared" si="717"/>
        <v>42415</v>
      </c>
      <c r="I1321" s="11">
        <f t="shared" si="718"/>
        <v>42444</v>
      </c>
      <c r="J1321" s="12">
        <f t="shared" si="722"/>
        <v>4.2995482642806948E-3</v>
      </c>
      <c r="K1321" s="11">
        <f t="shared" si="739"/>
        <v>42506</v>
      </c>
      <c r="L1321" s="11">
        <f t="shared" si="723"/>
        <v>42506</v>
      </c>
      <c r="M1321" s="1">
        <f t="shared" si="745"/>
        <v>21</v>
      </c>
      <c r="N1321" s="1">
        <f t="shared" si="724"/>
        <v>2</v>
      </c>
      <c r="O1321" s="2">
        <f t="shared" si="725"/>
        <v>1.0004086800000001</v>
      </c>
      <c r="P1321" s="13">
        <f t="shared" si="719"/>
        <v>1.00899954</v>
      </c>
      <c r="Q1321" s="13">
        <f t="shared" si="746"/>
        <v>1.31262803645175</v>
      </c>
      <c r="R1321" s="2">
        <f t="shared" ref="R1321:R1384" si="749">TRUNC(TRUNC((O1321*Q1321),15),8)</f>
        <v>1.31316448</v>
      </c>
      <c r="S1321" s="2">
        <f t="shared" si="740"/>
        <v>1.23998893</v>
      </c>
      <c r="T1321" s="2">
        <f t="shared" si="726"/>
        <v>339096.68155042001</v>
      </c>
      <c r="U1321" s="2">
        <f t="shared" si="727"/>
        <v>1472.0131114465592</v>
      </c>
      <c r="V1321" s="2">
        <f t="shared" si="728"/>
        <v>83719.461814277252</v>
      </c>
      <c r="W1321" s="2">
        <f t="shared" si="729"/>
        <v>358658.98205131385</v>
      </c>
      <c r="X1321" s="17">
        <f t="shared" si="730"/>
        <v>0</v>
      </c>
      <c r="Y1321" s="2">
        <f t="shared" si="731"/>
        <v>0</v>
      </c>
      <c r="Z1321" s="72">
        <f t="shared" si="732"/>
        <v>0</v>
      </c>
      <c r="AA1321" s="2">
        <f t="shared" si="743"/>
        <v>0</v>
      </c>
      <c r="AB1321" s="12">
        <f t="shared" si="741"/>
        <v>4.6600000000000003E-2</v>
      </c>
      <c r="AC1321" s="17">
        <f t="shared" si="734"/>
        <v>2</v>
      </c>
      <c r="AD1321" s="17">
        <v>252</v>
      </c>
      <c r="AE1321" s="13">
        <f t="shared" si="747"/>
        <v>1.0003615480000001</v>
      </c>
      <c r="AF1321" s="2">
        <f t="shared" si="744"/>
        <v>122.59972702</v>
      </c>
      <c r="AG1321" s="2">
        <f t="shared" si="735"/>
        <v>129.67243764</v>
      </c>
      <c r="AH1321" s="3">
        <f t="shared" si="736"/>
        <v>0</v>
      </c>
      <c r="AI1321" s="4" t="str">
        <f t="shared" si="748"/>
        <v>A+J=</v>
      </c>
      <c r="AJ1321" s="11">
        <f t="shared" si="742"/>
        <v>42506</v>
      </c>
      <c r="AK1321" s="11"/>
      <c r="AL1321" s="4"/>
      <c r="AM1321" s="1"/>
      <c r="AN1321" s="11"/>
      <c r="AO1321" s="1"/>
      <c r="AP1321" s="1"/>
      <c r="AQ1321" s="3"/>
      <c r="AR1321" s="3"/>
      <c r="AS1321" s="6"/>
      <c r="AT1321" s="1"/>
      <c r="AU1321" s="1"/>
      <c r="AV1321" s="1"/>
      <c r="AW1321" s="1"/>
      <c r="AX1321" s="1"/>
      <c r="AY1321" s="1"/>
      <c r="AZ1321" s="1"/>
      <c r="BA1321" s="1"/>
      <c r="BB1321" s="1"/>
    </row>
    <row r="1322" spans="1:54" x14ac:dyDescent="0.2">
      <c r="A1322" s="158">
        <f t="shared" si="737"/>
        <v>42478</v>
      </c>
      <c r="B1322" s="2">
        <f t="shared" si="720"/>
        <v>358788.65448895388</v>
      </c>
      <c r="C1322" s="2">
        <f t="shared" si="738"/>
        <v>273467.50712559</v>
      </c>
      <c r="D1322" s="2">
        <f>SUM(Y1322:Y$1441)</f>
        <v>6133.6708799300004</v>
      </c>
      <c r="E1322" s="73">
        <f t="shared" si="721"/>
        <v>267333.83624565997</v>
      </c>
      <c r="F1322" s="88">
        <f t="shared" ref="F1322:F1385" si="750">IF(G1322=G1321,F1321,G1321)</f>
        <v>4591.18</v>
      </c>
      <c r="G1322" s="3">
        <f>IF(AND(N1322=1,N1321&gt;1),VLOOKUP(A1321,[1]Plan1!$BK$81:$BM$259,3),G1321)</f>
        <v>4610.92</v>
      </c>
      <c r="H1322" s="11">
        <f t="shared" ref="H1322:H1385" si="751">EDATE(I1322,-1)</f>
        <v>42415</v>
      </c>
      <c r="I1322" s="11">
        <f t="shared" ref="I1322:I1385" si="752">IF(X1321&gt;0,EDATE(A1322,-1),+I1321)</f>
        <v>42444</v>
      </c>
      <c r="J1322" s="12">
        <f t="shared" si="722"/>
        <v>4.2995482642806948E-3</v>
      </c>
      <c r="K1322" s="11">
        <f t="shared" si="739"/>
        <v>42506</v>
      </c>
      <c r="L1322" s="11">
        <f t="shared" si="723"/>
        <v>42506</v>
      </c>
      <c r="M1322" s="1">
        <f t="shared" si="745"/>
        <v>21</v>
      </c>
      <c r="N1322" s="1">
        <f t="shared" si="724"/>
        <v>2</v>
      </c>
      <c r="O1322" s="2">
        <f t="shared" si="725"/>
        <v>1.0004086800000001</v>
      </c>
      <c r="P1322" s="13">
        <f t="shared" ref="P1322:P1385" si="753">IF(L1322&gt;L1321,O1321,P1321)</f>
        <v>1.00899954</v>
      </c>
      <c r="Q1322" s="13">
        <f t="shared" si="746"/>
        <v>1.31262803645175</v>
      </c>
      <c r="R1322" s="2">
        <f t="shared" si="749"/>
        <v>1.31316448</v>
      </c>
      <c r="S1322" s="2">
        <f t="shared" si="740"/>
        <v>1.23998893</v>
      </c>
      <c r="T1322" s="2">
        <f t="shared" si="726"/>
        <v>339096.68155042001</v>
      </c>
      <c r="U1322" s="2">
        <f t="shared" si="727"/>
        <v>1472.0131114465592</v>
      </c>
      <c r="V1322" s="2">
        <f t="shared" si="728"/>
        <v>83719.461814277252</v>
      </c>
      <c r="W1322" s="2">
        <f t="shared" si="729"/>
        <v>358658.98205131385</v>
      </c>
      <c r="X1322" s="17">
        <f t="shared" si="730"/>
        <v>0</v>
      </c>
      <c r="Y1322" s="2">
        <f t="shared" si="731"/>
        <v>0</v>
      </c>
      <c r="Z1322" s="72">
        <f t="shared" si="732"/>
        <v>0</v>
      </c>
      <c r="AA1322" s="2">
        <f t="shared" si="743"/>
        <v>0</v>
      </c>
      <c r="AB1322" s="12">
        <f t="shared" si="741"/>
        <v>4.6600000000000003E-2</v>
      </c>
      <c r="AC1322" s="17">
        <f t="shared" si="734"/>
        <v>2</v>
      </c>
      <c r="AD1322" s="17">
        <v>252</v>
      </c>
      <c r="AE1322" s="13">
        <f t="shared" si="747"/>
        <v>1.0003615480000001</v>
      </c>
      <c r="AF1322" s="2">
        <f t="shared" si="744"/>
        <v>122.59972702</v>
      </c>
      <c r="AG1322" s="2">
        <f t="shared" si="735"/>
        <v>129.67243764</v>
      </c>
      <c r="AH1322" s="3">
        <f t="shared" si="736"/>
        <v>0</v>
      </c>
      <c r="AI1322" s="4" t="str">
        <f t="shared" si="748"/>
        <v>A+J=</v>
      </c>
      <c r="AJ1322" s="11">
        <f t="shared" si="742"/>
        <v>42506</v>
      </c>
      <c r="AK1322" s="11"/>
      <c r="AL1322" s="4"/>
      <c r="AM1322" s="1"/>
      <c r="AN1322" s="11"/>
      <c r="AO1322" s="1"/>
      <c r="AP1322" s="1"/>
      <c r="AQ1322" s="3"/>
      <c r="AR1322" s="3"/>
      <c r="AS1322" s="6"/>
      <c r="AT1322" s="1"/>
      <c r="AU1322" s="1"/>
      <c r="AV1322" s="1"/>
      <c r="AW1322" s="1"/>
      <c r="AX1322" s="1"/>
      <c r="AY1322" s="1"/>
      <c r="AZ1322" s="1"/>
      <c r="BA1322" s="1"/>
      <c r="BB1322" s="1"/>
    </row>
    <row r="1323" spans="1:54" x14ac:dyDescent="0.2">
      <c r="A1323" s="158">
        <f t="shared" si="737"/>
        <v>42479</v>
      </c>
      <c r="B1323" s="2">
        <f t="shared" si="720"/>
        <v>358925.27552703692</v>
      </c>
      <c r="C1323" s="2">
        <f t="shared" si="738"/>
        <v>273467.50712559</v>
      </c>
      <c r="D1323" s="2">
        <f>SUM(Y1323:Y$1441)</f>
        <v>6133.6708799300004</v>
      </c>
      <c r="E1323" s="73">
        <f t="shared" si="721"/>
        <v>267333.83624565997</v>
      </c>
      <c r="F1323" s="88">
        <f t="shared" si="750"/>
        <v>4591.18</v>
      </c>
      <c r="G1323" s="3">
        <f>IF(AND(N1323=1,N1322&gt;1),VLOOKUP(A1322,[1]Plan1!$BK$81:$BM$259,3),G1322)</f>
        <v>4610.92</v>
      </c>
      <c r="H1323" s="11">
        <f t="shared" si="751"/>
        <v>42415</v>
      </c>
      <c r="I1323" s="11">
        <f t="shared" si="752"/>
        <v>42444</v>
      </c>
      <c r="J1323" s="12">
        <f t="shared" si="722"/>
        <v>4.2995482642806948E-3</v>
      </c>
      <c r="K1323" s="11">
        <f t="shared" si="739"/>
        <v>42506</v>
      </c>
      <c r="L1323" s="11">
        <f t="shared" si="723"/>
        <v>42506</v>
      </c>
      <c r="M1323" s="1">
        <f t="shared" si="745"/>
        <v>21</v>
      </c>
      <c r="N1323" s="1">
        <f t="shared" si="724"/>
        <v>3</v>
      </c>
      <c r="O1323" s="2">
        <f t="shared" si="725"/>
        <v>1.0006130900000001</v>
      </c>
      <c r="P1323" s="13">
        <f t="shared" si="753"/>
        <v>1.00899954</v>
      </c>
      <c r="Q1323" s="13">
        <f t="shared" si="746"/>
        <v>1.31262803645175</v>
      </c>
      <c r="R1323" s="2">
        <f t="shared" si="749"/>
        <v>1.31343279</v>
      </c>
      <c r="S1323" s="2">
        <f t="shared" si="740"/>
        <v>1.23998893</v>
      </c>
      <c r="T1323" s="2">
        <f t="shared" si="726"/>
        <v>339096.68155042001</v>
      </c>
      <c r="U1323" s="2">
        <f t="shared" si="727"/>
        <v>1472.0131114465592</v>
      </c>
      <c r="V1323" s="2">
        <f t="shared" si="728"/>
        <v>83791.190155880337</v>
      </c>
      <c r="W1323" s="2">
        <f t="shared" si="729"/>
        <v>358730.71039291692</v>
      </c>
      <c r="X1323" s="17">
        <f t="shared" si="730"/>
        <v>0</v>
      </c>
      <c r="Y1323" s="2">
        <f t="shared" si="731"/>
        <v>0</v>
      </c>
      <c r="Z1323" s="72">
        <f t="shared" si="732"/>
        <v>0</v>
      </c>
      <c r="AA1323" s="2">
        <f t="shared" si="743"/>
        <v>0</v>
      </c>
      <c r="AB1323" s="12">
        <f t="shared" si="741"/>
        <v>4.6600000000000003E-2</v>
      </c>
      <c r="AC1323" s="17">
        <f t="shared" si="734"/>
        <v>3</v>
      </c>
      <c r="AD1323" s="17">
        <v>252</v>
      </c>
      <c r="AE1323" s="13">
        <f t="shared" si="747"/>
        <v>1.0005423710000001</v>
      </c>
      <c r="AF1323" s="2">
        <f t="shared" si="744"/>
        <v>183.91620626</v>
      </c>
      <c r="AG1323" s="2">
        <f t="shared" si="735"/>
        <v>194.56513412000001</v>
      </c>
      <c r="AH1323" s="3">
        <f t="shared" si="736"/>
        <v>0</v>
      </c>
      <c r="AI1323" s="4" t="str">
        <f t="shared" si="748"/>
        <v>A+J=</v>
      </c>
      <c r="AJ1323" s="11">
        <f t="shared" si="742"/>
        <v>42506</v>
      </c>
      <c r="AK1323" s="11"/>
      <c r="AL1323" s="4"/>
      <c r="AM1323" s="1"/>
      <c r="AN1323" s="11"/>
      <c r="AO1323" s="1"/>
      <c r="AP1323" s="1"/>
      <c r="AQ1323" s="3"/>
      <c r="AR1323" s="3"/>
      <c r="AS1323" s="6"/>
      <c r="AT1323" s="1"/>
      <c r="AU1323" s="1"/>
      <c r="AV1323" s="1"/>
      <c r="AW1323" s="1"/>
      <c r="AX1323" s="1"/>
      <c r="AY1323" s="1"/>
      <c r="AZ1323" s="1"/>
      <c r="BA1323" s="1"/>
      <c r="BB1323" s="1"/>
    </row>
    <row r="1324" spans="1:54" x14ac:dyDescent="0.2">
      <c r="A1324" s="158">
        <f t="shared" si="737"/>
        <v>42480</v>
      </c>
      <c r="B1324" s="2">
        <f t="shared" si="720"/>
        <v>359061.95039750019</v>
      </c>
      <c r="C1324" s="2">
        <f t="shared" si="738"/>
        <v>273467.50712559</v>
      </c>
      <c r="D1324" s="2">
        <f>SUM(Y1324:Y$1441)</f>
        <v>6133.6708799300004</v>
      </c>
      <c r="E1324" s="73">
        <f t="shared" si="721"/>
        <v>267333.83624565997</v>
      </c>
      <c r="F1324" s="88">
        <f t="shared" si="750"/>
        <v>4591.18</v>
      </c>
      <c r="G1324" s="3">
        <f>IF(AND(N1324=1,N1323&gt;1),VLOOKUP(A1323,[1]Plan1!$BK$81:$BM$259,3),G1323)</f>
        <v>4610.92</v>
      </c>
      <c r="H1324" s="11">
        <f t="shared" si="751"/>
        <v>42415</v>
      </c>
      <c r="I1324" s="11">
        <f t="shared" si="752"/>
        <v>42444</v>
      </c>
      <c r="J1324" s="12">
        <f t="shared" si="722"/>
        <v>4.2995482642806948E-3</v>
      </c>
      <c r="K1324" s="11">
        <f t="shared" si="739"/>
        <v>42506</v>
      </c>
      <c r="L1324" s="11">
        <f t="shared" si="723"/>
        <v>42506</v>
      </c>
      <c r="M1324" s="1">
        <f t="shared" si="745"/>
        <v>21</v>
      </c>
      <c r="N1324" s="1">
        <f t="shared" si="724"/>
        <v>4</v>
      </c>
      <c r="O1324" s="2">
        <f t="shared" si="725"/>
        <v>1.0008175399999999</v>
      </c>
      <c r="P1324" s="13">
        <f t="shared" si="753"/>
        <v>1.00899954</v>
      </c>
      <c r="Q1324" s="13">
        <f t="shared" si="746"/>
        <v>1.31262803645175</v>
      </c>
      <c r="R1324" s="2">
        <f t="shared" si="749"/>
        <v>1.3137011599999999</v>
      </c>
      <c r="S1324" s="2">
        <f t="shared" si="740"/>
        <v>1.23998893</v>
      </c>
      <c r="T1324" s="2">
        <f t="shared" si="726"/>
        <v>339096.68155042001</v>
      </c>
      <c r="U1324" s="2">
        <f t="shared" si="727"/>
        <v>1472.0131114465592</v>
      </c>
      <c r="V1324" s="2">
        <f t="shared" si="728"/>
        <v>83862.93453751356</v>
      </c>
      <c r="W1324" s="2">
        <f t="shared" si="729"/>
        <v>358802.45477455016</v>
      </c>
      <c r="X1324" s="17">
        <f t="shared" si="730"/>
        <v>0</v>
      </c>
      <c r="Y1324" s="2">
        <f t="shared" si="731"/>
        <v>0</v>
      </c>
      <c r="Z1324" s="72">
        <f t="shared" si="732"/>
        <v>0</v>
      </c>
      <c r="AA1324" s="2">
        <f t="shared" si="743"/>
        <v>0</v>
      </c>
      <c r="AB1324" s="12">
        <f t="shared" si="741"/>
        <v>4.6600000000000003E-2</v>
      </c>
      <c r="AC1324" s="17">
        <f t="shared" si="734"/>
        <v>4</v>
      </c>
      <c r="AD1324" s="17">
        <v>252</v>
      </c>
      <c r="AE1324" s="13">
        <f t="shared" si="747"/>
        <v>1.0007232269999999</v>
      </c>
      <c r="AF1324" s="2">
        <f t="shared" si="744"/>
        <v>245.24387569999999</v>
      </c>
      <c r="AG1324" s="2">
        <f t="shared" si="735"/>
        <v>259.49562294999998</v>
      </c>
      <c r="AH1324" s="3">
        <f t="shared" si="736"/>
        <v>0</v>
      </c>
      <c r="AI1324" s="4" t="str">
        <f t="shared" si="748"/>
        <v>A+J=</v>
      </c>
      <c r="AJ1324" s="11">
        <f t="shared" si="742"/>
        <v>42506</v>
      </c>
      <c r="AK1324" s="11"/>
      <c r="AL1324" s="4"/>
      <c r="AM1324" s="1"/>
      <c r="AN1324" s="11"/>
      <c r="AO1324" s="1"/>
      <c r="AP1324" s="1"/>
      <c r="AQ1324" s="3"/>
      <c r="AR1324" s="3"/>
      <c r="AS1324" s="6"/>
      <c r="AT1324" s="1"/>
      <c r="AU1324" s="1"/>
      <c r="AV1324" s="1"/>
      <c r="AW1324" s="1"/>
      <c r="AX1324" s="1"/>
      <c r="AY1324" s="1"/>
      <c r="AZ1324" s="1"/>
      <c r="BA1324" s="1"/>
      <c r="BB1324" s="1"/>
    </row>
    <row r="1325" spans="1:54" x14ac:dyDescent="0.2">
      <c r="A1325" s="158">
        <f t="shared" si="737"/>
        <v>42481</v>
      </c>
      <c r="B1325" s="2">
        <f t="shared" si="720"/>
        <v>359198.67073001846</v>
      </c>
      <c r="C1325" s="2">
        <f t="shared" si="738"/>
        <v>273467.50712559</v>
      </c>
      <c r="D1325" s="2">
        <f>SUM(Y1325:Y$1441)</f>
        <v>6133.6708799300004</v>
      </c>
      <c r="E1325" s="73">
        <f t="shared" si="721"/>
        <v>267333.83624565997</v>
      </c>
      <c r="F1325" s="88">
        <f t="shared" si="750"/>
        <v>4591.18</v>
      </c>
      <c r="G1325" s="3">
        <f>IF(AND(N1325=1,N1324&gt;1),VLOOKUP(A1324,[1]Plan1!$BK$81:$BM$259,3),G1324)</f>
        <v>4610.92</v>
      </c>
      <c r="H1325" s="11">
        <f t="shared" si="751"/>
        <v>42415</v>
      </c>
      <c r="I1325" s="11">
        <f t="shared" si="752"/>
        <v>42444</v>
      </c>
      <c r="J1325" s="12">
        <f t="shared" si="722"/>
        <v>4.2995482642806948E-3</v>
      </c>
      <c r="K1325" s="11">
        <f t="shared" si="739"/>
        <v>42506</v>
      </c>
      <c r="L1325" s="11">
        <f t="shared" si="723"/>
        <v>42506</v>
      </c>
      <c r="M1325" s="1">
        <f t="shared" si="745"/>
        <v>21</v>
      </c>
      <c r="N1325" s="1">
        <f t="shared" si="724"/>
        <v>5</v>
      </c>
      <c r="O1325" s="2">
        <f t="shared" si="725"/>
        <v>1.00102202</v>
      </c>
      <c r="P1325" s="13">
        <f t="shared" si="753"/>
        <v>1.00899954</v>
      </c>
      <c r="Q1325" s="13">
        <f t="shared" si="746"/>
        <v>1.31262803645175</v>
      </c>
      <c r="R1325" s="2">
        <f t="shared" si="749"/>
        <v>1.3139695600000001</v>
      </c>
      <c r="S1325" s="2">
        <f t="shared" si="740"/>
        <v>1.23998893</v>
      </c>
      <c r="T1325" s="2">
        <f t="shared" si="726"/>
        <v>339096.68155042001</v>
      </c>
      <c r="U1325" s="2">
        <f t="shared" si="727"/>
        <v>1472.0131114465592</v>
      </c>
      <c r="V1325" s="2">
        <f t="shared" si="728"/>
        <v>83934.68693916194</v>
      </c>
      <c r="W1325" s="2">
        <f t="shared" si="729"/>
        <v>358874.20717619848</v>
      </c>
      <c r="X1325" s="17">
        <f t="shared" si="730"/>
        <v>0</v>
      </c>
      <c r="Y1325" s="2">
        <f t="shared" si="731"/>
        <v>0</v>
      </c>
      <c r="Z1325" s="72">
        <f t="shared" si="732"/>
        <v>0</v>
      </c>
      <c r="AA1325" s="2">
        <f t="shared" si="743"/>
        <v>0</v>
      </c>
      <c r="AB1325" s="12">
        <f t="shared" si="741"/>
        <v>4.6600000000000003E-2</v>
      </c>
      <c r="AC1325" s="17">
        <f t="shared" si="734"/>
        <v>5</v>
      </c>
      <c r="AD1325" s="17">
        <v>252</v>
      </c>
      <c r="AE1325" s="13">
        <f t="shared" si="747"/>
        <v>1.000904115</v>
      </c>
      <c r="AF1325" s="2">
        <f t="shared" si="744"/>
        <v>306.58239622999997</v>
      </c>
      <c r="AG1325" s="2">
        <f t="shared" si="735"/>
        <v>324.46355382000002</v>
      </c>
      <c r="AH1325" s="3">
        <f t="shared" si="736"/>
        <v>0</v>
      </c>
      <c r="AI1325" s="4" t="str">
        <f t="shared" si="748"/>
        <v>A+J=</v>
      </c>
      <c r="AJ1325" s="11">
        <f t="shared" si="742"/>
        <v>42506</v>
      </c>
      <c r="AK1325" s="11"/>
      <c r="AL1325" s="4"/>
      <c r="AM1325" s="1"/>
      <c r="AN1325" s="11"/>
      <c r="AO1325" s="1"/>
      <c r="AP1325" s="1"/>
      <c r="AQ1325" s="3"/>
      <c r="AR1325" s="3"/>
      <c r="AS1325" s="6"/>
      <c r="AT1325" s="1"/>
      <c r="AU1325" s="1"/>
      <c r="AV1325" s="1"/>
      <c r="AW1325" s="1"/>
      <c r="AX1325" s="1"/>
      <c r="AY1325" s="1"/>
      <c r="AZ1325" s="1"/>
      <c r="BA1325" s="1"/>
      <c r="BB1325" s="1"/>
    </row>
    <row r="1326" spans="1:54" x14ac:dyDescent="0.2">
      <c r="A1326" s="158">
        <f t="shared" si="737"/>
        <v>42482</v>
      </c>
      <c r="B1326" s="2">
        <f t="shared" si="720"/>
        <v>359198.67073001846</v>
      </c>
      <c r="C1326" s="2">
        <f t="shared" si="738"/>
        <v>273467.50712559</v>
      </c>
      <c r="D1326" s="2">
        <f>SUM(Y1326:Y$1441)</f>
        <v>6133.6708799300004</v>
      </c>
      <c r="E1326" s="73">
        <f t="shared" si="721"/>
        <v>267333.83624565997</v>
      </c>
      <c r="F1326" s="88">
        <f t="shared" si="750"/>
        <v>4591.18</v>
      </c>
      <c r="G1326" s="3">
        <f>IF(AND(N1326=1,N1325&gt;1),VLOOKUP(A1325,[1]Plan1!$BK$81:$BM$259,3),G1325)</f>
        <v>4610.92</v>
      </c>
      <c r="H1326" s="11">
        <f t="shared" si="751"/>
        <v>42415</v>
      </c>
      <c r="I1326" s="11">
        <f t="shared" si="752"/>
        <v>42444</v>
      </c>
      <c r="J1326" s="12">
        <f t="shared" si="722"/>
        <v>4.2995482642806948E-3</v>
      </c>
      <c r="K1326" s="11">
        <f t="shared" si="739"/>
        <v>42506</v>
      </c>
      <c r="L1326" s="11">
        <f t="shared" si="723"/>
        <v>42506</v>
      </c>
      <c r="M1326" s="1">
        <f t="shared" si="745"/>
        <v>21</v>
      </c>
      <c r="N1326" s="1">
        <f t="shared" si="724"/>
        <v>5</v>
      </c>
      <c r="O1326" s="2">
        <f t="shared" si="725"/>
        <v>1.00102202</v>
      </c>
      <c r="P1326" s="13">
        <f t="shared" si="753"/>
        <v>1.00899954</v>
      </c>
      <c r="Q1326" s="13">
        <f t="shared" si="746"/>
        <v>1.31262803645175</v>
      </c>
      <c r="R1326" s="2">
        <f t="shared" si="749"/>
        <v>1.3139695600000001</v>
      </c>
      <c r="S1326" s="2">
        <f t="shared" si="740"/>
        <v>1.23998893</v>
      </c>
      <c r="T1326" s="2">
        <f t="shared" si="726"/>
        <v>339096.68155042001</v>
      </c>
      <c r="U1326" s="2">
        <f t="shared" si="727"/>
        <v>1472.0131114465592</v>
      </c>
      <c r="V1326" s="2">
        <f t="shared" si="728"/>
        <v>83934.68693916194</v>
      </c>
      <c r="W1326" s="2">
        <f t="shared" si="729"/>
        <v>358874.20717619848</v>
      </c>
      <c r="X1326" s="17">
        <f t="shared" si="730"/>
        <v>0</v>
      </c>
      <c r="Y1326" s="2">
        <f t="shared" si="731"/>
        <v>0</v>
      </c>
      <c r="Z1326" s="72">
        <f t="shared" si="732"/>
        <v>0</v>
      </c>
      <c r="AA1326" s="2">
        <f t="shared" si="743"/>
        <v>0</v>
      </c>
      <c r="AB1326" s="12">
        <f t="shared" si="741"/>
        <v>4.6600000000000003E-2</v>
      </c>
      <c r="AC1326" s="17">
        <f t="shared" si="734"/>
        <v>5</v>
      </c>
      <c r="AD1326" s="17">
        <v>252</v>
      </c>
      <c r="AE1326" s="13">
        <f t="shared" si="747"/>
        <v>1.000904115</v>
      </c>
      <c r="AF1326" s="2">
        <f t="shared" si="744"/>
        <v>306.58239622999997</v>
      </c>
      <c r="AG1326" s="2">
        <f t="shared" si="735"/>
        <v>324.46355382000002</v>
      </c>
      <c r="AH1326" s="3">
        <f t="shared" si="736"/>
        <v>0</v>
      </c>
      <c r="AI1326" s="4" t="str">
        <f t="shared" si="748"/>
        <v>A+J=</v>
      </c>
      <c r="AJ1326" s="11">
        <f t="shared" si="742"/>
        <v>42506</v>
      </c>
      <c r="AK1326" s="11"/>
      <c r="AL1326" s="4"/>
      <c r="AM1326" s="1"/>
      <c r="AN1326" s="11"/>
      <c r="AO1326" s="1"/>
      <c r="AP1326" s="1"/>
      <c r="AQ1326" s="3"/>
      <c r="AR1326" s="3"/>
      <c r="AS1326" s="6"/>
      <c r="AT1326" s="1"/>
      <c r="AU1326" s="1"/>
      <c r="AV1326" s="1"/>
      <c r="AW1326" s="1"/>
      <c r="AX1326" s="1"/>
      <c r="AY1326" s="1"/>
      <c r="AZ1326" s="1"/>
      <c r="BA1326" s="1"/>
      <c r="BB1326" s="1"/>
    </row>
    <row r="1327" spans="1:54" x14ac:dyDescent="0.2">
      <c r="A1327" s="158">
        <f t="shared" si="737"/>
        <v>42483</v>
      </c>
      <c r="B1327" s="2">
        <f t="shared" si="720"/>
        <v>359335.45295219205</v>
      </c>
      <c r="C1327" s="2">
        <f t="shared" si="738"/>
        <v>273467.50712559</v>
      </c>
      <c r="D1327" s="2">
        <f>SUM(Y1327:Y$1441)</f>
        <v>6133.6708799300004</v>
      </c>
      <c r="E1327" s="73">
        <f t="shared" si="721"/>
        <v>267333.83624565997</v>
      </c>
      <c r="F1327" s="88">
        <f t="shared" si="750"/>
        <v>4591.18</v>
      </c>
      <c r="G1327" s="3">
        <f>IF(AND(N1327=1,N1326&gt;1),VLOOKUP(A1326,[1]Plan1!$BK$81:$BM$259,3),G1326)</f>
        <v>4610.92</v>
      </c>
      <c r="H1327" s="11">
        <f t="shared" si="751"/>
        <v>42415</v>
      </c>
      <c r="I1327" s="11">
        <f t="shared" si="752"/>
        <v>42444</v>
      </c>
      <c r="J1327" s="12">
        <f t="shared" si="722"/>
        <v>4.2995482642806948E-3</v>
      </c>
      <c r="K1327" s="11">
        <f t="shared" si="739"/>
        <v>42506</v>
      </c>
      <c r="L1327" s="11">
        <f t="shared" si="723"/>
        <v>42506</v>
      </c>
      <c r="M1327" s="1">
        <f t="shared" si="745"/>
        <v>21</v>
      </c>
      <c r="N1327" s="1">
        <f t="shared" si="724"/>
        <v>6</v>
      </c>
      <c r="O1327" s="2">
        <f t="shared" si="725"/>
        <v>1.0012265600000001</v>
      </c>
      <c r="P1327" s="13">
        <f t="shared" si="753"/>
        <v>1.00899954</v>
      </c>
      <c r="Q1327" s="13">
        <f t="shared" si="746"/>
        <v>1.31262803645175</v>
      </c>
      <c r="R1327" s="2">
        <f t="shared" si="749"/>
        <v>1.3142380499999999</v>
      </c>
      <c r="S1327" s="2">
        <f t="shared" si="740"/>
        <v>1.23998893</v>
      </c>
      <c r="T1327" s="2">
        <f t="shared" si="726"/>
        <v>339096.68155042001</v>
      </c>
      <c r="U1327" s="2">
        <f t="shared" si="727"/>
        <v>1472.0131114465592</v>
      </c>
      <c r="V1327" s="2">
        <f t="shared" si="728"/>
        <v>84006.4634008555</v>
      </c>
      <c r="W1327" s="2">
        <f t="shared" si="729"/>
        <v>358945.98363789206</v>
      </c>
      <c r="X1327" s="17">
        <f t="shared" si="730"/>
        <v>0</v>
      </c>
      <c r="Y1327" s="2">
        <f t="shared" si="731"/>
        <v>0</v>
      </c>
      <c r="Z1327" s="72">
        <f t="shared" si="732"/>
        <v>0</v>
      </c>
      <c r="AA1327" s="2">
        <f t="shared" si="743"/>
        <v>0</v>
      </c>
      <c r="AB1327" s="12">
        <f t="shared" si="741"/>
        <v>4.6600000000000003E-2</v>
      </c>
      <c r="AC1327" s="17">
        <f t="shared" si="734"/>
        <v>6</v>
      </c>
      <c r="AD1327" s="17">
        <v>252</v>
      </c>
      <c r="AE1327" s="13">
        <f t="shared" si="747"/>
        <v>1.0010850360000001</v>
      </c>
      <c r="AF1327" s="2">
        <f t="shared" si="744"/>
        <v>367.93210696</v>
      </c>
      <c r="AG1327" s="2">
        <f t="shared" si="735"/>
        <v>389.46931430000001</v>
      </c>
      <c r="AH1327" s="3">
        <f t="shared" si="736"/>
        <v>0</v>
      </c>
      <c r="AI1327" s="4" t="str">
        <f t="shared" si="748"/>
        <v>A+J=</v>
      </c>
      <c r="AJ1327" s="11">
        <f t="shared" si="742"/>
        <v>42506</v>
      </c>
      <c r="AK1327" s="11"/>
      <c r="AL1327" s="4"/>
      <c r="AM1327" s="1"/>
      <c r="AN1327" s="11"/>
      <c r="AO1327" s="1"/>
      <c r="AP1327" s="1"/>
      <c r="AQ1327" s="3"/>
      <c r="AR1327" s="3"/>
      <c r="AS1327" s="6"/>
      <c r="AT1327" s="1"/>
      <c r="AU1327" s="1"/>
      <c r="AV1327" s="1"/>
      <c r="AW1327" s="1"/>
      <c r="AX1327" s="1"/>
      <c r="AY1327" s="1"/>
      <c r="AZ1327" s="1"/>
      <c r="BA1327" s="1"/>
      <c r="BB1327" s="1"/>
    </row>
    <row r="1328" spans="1:54" x14ac:dyDescent="0.2">
      <c r="A1328" s="158">
        <f t="shared" si="737"/>
        <v>42484</v>
      </c>
      <c r="B1328" s="2">
        <f t="shared" si="720"/>
        <v>359335.45295219205</v>
      </c>
      <c r="C1328" s="2">
        <f t="shared" si="738"/>
        <v>273467.50712559</v>
      </c>
      <c r="D1328" s="2">
        <f>SUM(Y1328:Y$1441)</f>
        <v>6133.6708799300004</v>
      </c>
      <c r="E1328" s="73">
        <f t="shared" si="721"/>
        <v>267333.83624565997</v>
      </c>
      <c r="F1328" s="88">
        <f t="shared" si="750"/>
        <v>4591.18</v>
      </c>
      <c r="G1328" s="3">
        <f>IF(AND(N1328=1,N1327&gt;1),VLOOKUP(A1327,[1]Plan1!$BK$81:$BM$259,3),G1327)</f>
        <v>4610.92</v>
      </c>
      <c r="H1328" s="11">
        <f t="shared" si="751"/>
        <v>42415</v>
      </c>
      <c r="I1328" s="11">
        <f t="shared" si="752"/>
        <v>42444</v>
      </c>
      <c r="J1328" s="12">
        <f t="shared" si="722"/>
        <v>4.2995482642806948E-3</v>
      </c>
      <c r="K1328" s="11">
        <f t="shared" si="739"/>
        <v>42506</v>
      </c>
      <c r="L1328" s="11">
        <f t="shared" si="723"/>
        <v>42506</v>
      </c>
      <c r="M1328" s="1">
        <f t="shared" si="745"/>
        <v>21</v>
      </c>
      <c r="N1328" s="1">
        <f t="shared" si="724"/>
        <v>6</v>
      </c>
      <c r="O1328" s="2">
        <f t="shared" si="725"/>
        <v>1.0012265600000001</v>
      </c>
      <c r="P1328" s="13">
        <f t="shared" si="753"/>
        <v>1.00899954</v>
      </c>
      <c r="Q1328" s="13">
        <f t="shared" si="746"/>
        <v>1.31262803645175</v>
      </c>
      <c r="R1328" s="2">
        <f t="shared" si="749"/>
        <v>1.3142380499999999</v>
      </c>
      <c r="S1328" s="2">
        <f t="shared" si="740"/>
        <v>1.23998893</v>
      </c>
      <c r="T1328" s="2">
        <f t="shared" si="726"/>
        <v>339096.68155042001</v>
      </c>
      <c r="U1328" s="2">
        <f t="shared" si="727"/>
        <v>1472.0131114465592</v>
      </c>
      <c r="V1328" s="2">
        <f t="shared" si="728"/>
        <v>84006.4634008555</v>
      </c>
      <c r="W1328" s="2">
        <f t="shared" si="729"/>
        <v>358945.98363789206</v>
      </c>
      <c r="X1328" s="17">
        <f t="shared" si="730"/>
        <v>0</v>
      </c>
      <c r="Y1328" s="2">
        <f t="shared" si="731"/>
        <v>0</v>
      </c>
      <c r="Z1328" s="72">
        <f t="shared" si="732"/>
        <v>0</v>
      </c>
      <c r="AA1328" s="2">
        <f t="shared" si="743"/>
        <v>0</v>
      </c>
      <c r="AB1328" s="12">
        <f t="shared" si="741"/>
        <v>4.6600000000000003E-2</v>
      </c>
      <c r="AC1328" s="17">
        <f t="shared" si="734"/>
        <v>6</v>
      </c>
      <c r="AD1328" s="17">
        <v>252</v>
      </c>
      <c r="AE1328" s="13">
        <f t="shared" si="747"/>
        <v>1.0010850360000001</v>
      </c>
      <c r="AF1328" s="2">
        <f t="shared" si="744"/>
        <v>367.93210696</v>
      </c>
      <c r="AG1328" s="2">
        <f t="shared" si="735"/>
        <v>389.46931430000001</v>
      </c>
      <c r="AH1328" s="3">
        <f t="shared" si="736"/>
        <v>0</v>
      </c>
      <c r="AI1328" s="4" t="str">
        <f t="shared" si="748"/>
        <v>A+J=</v>
      </c>
      <c r="AJ1328" s="11">
        <f t="shared" si="742"/>
        <v>42506</v>
      </c>
      <c r="AK1328" s="11"/>
      <c r="AL1328" s="4"/>
      <c r="AM1328" s="1"/>
      <c r="AN1328" s="11"/>
      <c r="AO1328" s="1"/>
      <c r="AP1328" s="1"/>
      <c r="AQ1328" s="3"/>
      <c r="AR1328" s="3"/>
      <c r="AS1328" s="6"/>
      <c r="AT1328" s="1"/>
      <c r="AU1328" s="1"/>
      <c r="AV1328" s="1"/>
      <c r="AW1328" s="1"/>
      <c r="AX1328" s="1"/>
      <c r="AY1328" s="1"/>
      <c r="AZ1328" s="1"/>
      <c r="BA1328" s="1"/>
      <c r="BB1328" s="1"/>
    </row>
    <row r="1329" spans="1:54" x14ac:dyDescent="0.2">
      <c r="A1329" s="158">
        <f t="shared" si="737"/>
        <v>42485</v>
      </c>
      <c r="B1329" s="2">
        <f t="shared" si="720"/>
        <v>359335.45295219205</v>
      </c>
      <c r="C1329" s="2">
        <f t="shared" si="738"/>
        <v>273467.50712559</v>
      </c>
      <c r="D1329" s="2">
        <f>SUM(Y1329:Y$1441)</f>
        <v>6133.6708799300004</v>
      </c>
      <c r="E1329" s="73">
        <f t="shared" si="721"/>
        <v>267333.83624565997</v>
      </c>
      <c r="F1329" s="88">
        <f t="shared" si="750"/>
        <v>4591.18</v>
      </c>
      <c r="G1329" s="3">
        <f>IF(AND(N1329=1,N1328&gt;1),VLOOKUP(A1328,[1]Plan1!$BK$81:$BM$259,3),G1328)</f>
        <v>4610.92</v>
      </c>
      <c r="H1329" s="11">
        <f t="shared" si="751"/>
        <v>42415</v>
      </c>
      <c r="I1329" s="11">
        <f t="shared" si="752"/>
        <v>42444</v>
      </c>
      <c r="J1329" s="12">
        <f t="shared" si="722"/>
        <v>4.2995482642806948E-3</v>
      </c>
      <c r="K1329" s="11">
        <f t="shared" si="739"/>
        <v>42506</v>
      </c>
      <c r="L1329" s="11">
        <f t="shared" si="723"/>
        <v>42506</v>
      </c>
      <c r="M1329" s="1">
        <f t="shared" si="745"/>
        <v>21</v>
      </c>
      <c r="N1329" s="1">
        <f t="shared" si="724"/>
        <v>6</v>
      </c>
      <c r="O1329" s="2">
        <f t="shared" si="725"/>
        <v>1.0012265600000001</v>
      </c>
      <c r="P1329" s="13">
        <f t="shared" si="753"/>
        <v>1.00899954</v>
      </c>
      <c r="Q1329" s="13">
        <f t="shared" si="746"/>
        <v>1.31262803645175</v>
      </c>
      <c r="R1329" s="2">
        <f t="shared" si="749"/>
        <v>1.3142380499999999</v>
      </c>
      <c r="S1329" s="2">
        <f t="shared" si="740"/>
        <v>1.23998893</v>
      </c>
      <c r="T1329" s="2">
        <f t="shared" si="726"/>
        <v>339096.68155042001</v>
      </c>
      <c r="U1329" s="2">
        <f t="shared" si="727"/>
        <v>1472.0131114465592</v>
      </c>
      <c r="V1329" s="2">
        <f t="shared" si="728"/>
        <v>84006.4634008555</v>
      </c>
      <c r="W1329" s="2">
        <f t="shared" si="729"/>
        <v>358945.98363789206</v>
      </c>
      <c r="X1329" s="17">
        <f t="shared" si="730"/>
        <v>0</v>
      </c>
      <c r="Y1329" s="2">
        <f t="shared" si="731"/>
        <v>0</v>
      </c>
      <c r="Z1329" s="72">
        <f t="shared" si="732"/>
        <v>0</v>
      </c>
      <c r="AA1329" s="2">
        <f t="shared" si="743"/>
        <v>0</v>
      </c>
      <c r="AB1329" s="12">
        <f t="shared" si="741"/>
        <v>4.6600000000000003E-2</v>
      </c>
      <c r="AC1329" s="17">
        <f t="shared" si="734"/>
        <v>6</v>
      </c>
      <c r="AD1329" s="17">
        <v>252</v>
      </c>
      <c r="AE1329" s="13">
        <f t="shared" si="747"/>
        <v>1.0010850360000001</v>
      </c>
      <c r="AF1329" s="2">
        <f t="shared" si="744"/>
        <v>367.93210696</v>
      </c>
      <c r="AG1329" s="2">
        <f t="shared" si="735"/>
        <v>389.46931430000001</v>
      </c>
      <c r="AH1329" s="3">
        <f t="shared" si="736"/>
        <v>0</v>
      </c>
      <c r="AI1329" s="4" t="str">
        <f t="shared" si="748"/>
        <v>A+J=</v>
      </c>
      <c r="AJ1329" s="11">
        <f t="shared" si="742"/>
        <v>42506</v>
      </c>
      <c r="AK1329" s="11"/>
      <c r="AL1329" s="4"/>
      <c r="AM1329" s="1"/>
      <c r="AN1329" s="11"/>
      <c r="AO1329" s="1"/>
      <c r="AP1329" s="1"/>
      <c r="AQ1329" s="3"/>
      <c r="AR1329" s="3"/>
      <c r="AS1329" s="6"/>
      <c r="AT1329" s="1"/>
      <c r="AU1329" s="1"/>
      <c r="AV1329" s="1"/>
      <c r="AW1329" s="1"/>
      <c r="AX1329" s="1"/>
      <c r="AY1329" s="1"/>
      <c r="AZ1329" s="1"/>
      <c r="BA1329" s="1"/>
      <c r="BB1329" s="1"/>
    </row>
    <row r="1330" spans="1:54" x14ac:dyDescent="0.2">
      <c r="A1330" s="158">
        <f t="shared" si="737"/>
        <v>42486</v>
      </c>
      <c r="B1330" s="2">
        <f t="shared" si="720"/>
        <v>359472.28102386079</v>
      </c>
      <c r="C1330" s="2">
        <f t="shared" si="738"/>
        <v>273467.50712559</v>
      </c>
      <c r="D1330" s="2">
        <f>SUM(Y1330:Y$1441)</f>
        <v>6133.6708799300004</v>
      </c>
      <c r="E1330" s="73">
        <f t="shared" si="721"/>
        <v>267333.83624565997</v>
      </c>
      <c r="F1330" s="88">
        <f t="shared" si="750"/>
        <v>4591.18</v>
      </c>
      <c r="G1330" s="3">
        <f>IF(AND(N1330=1,N1329&gt;1),VLOOKUP(A1329,[1]Plan1!$BK$81:$BM$259,3),G1329)</f>
        <v>4610.92</v>
      </c>
      <c r="H1330" s="11">
        <f t="shared" si="751"/>
        <v>42415</v>
      </c>
      <c r="I1330" s="11">
        <f t="shared" si="752"/>
        <v>42444</v>
      </c>
      <c r="J1330" s="12">
        <f t="shared" si="722"/>
        <v>4.2995482642806948E-3</v>
      </c>
      <c r="K1330" s="11">
        <f t="shared" si="739"/>
        <v>42506</v>
      </c>
      <c r="L1330" s="11">
        <f t="shared" si="723"/>
        <v>42506</v>
      </c>
      <c r="M1330" s="1">
        <f t="shared" si="745"/>
        <v>21</v>
      </c>
      <c r="N1330" s="1">
        <f t="shared" si="724"/>
        <v>7</v>
      </c>
      <c r="O1330" s="2">
        <f t="shared" si="725"/>
        <v>1.0014311300000001</v>
      </c>
      <c r="P1330" s="13">
        <f t="shared" si="753"/>
        <v>1.00899954</v>
      </c>
      <c r="Q1330" s="13">
        <f t="shared" si="746"/>
        <v>1.31262803645175</v>
      </c>
      <c r="R1330" s="2">
        <f t="shared" si="749"/>
        <v>1.31450657</v>
      </c>
      <c r="S1330" s="2">
        <f t="shared" si="740"/>
        <v>1.23998893</v>
      </c>
      <c r="T1330" s="2">
        <f t="shared" si="726"/>
        <v>339096.68155042001</v>
      </c>
      <c r="U1330" s="2">
        <f t="shared" si="727"/>
        <v>1472.0131114465592</v>
      </c>
      <c r="V1330" s="2">
        <f t="shared" si="728"/>
        <v>84078.247882564203</v>
      </c>
      <c r="W1330" s="2">
        <f t="shared" si="729"/>
        <v>359017.76811960078</v>
      </c>
      <c r="X1330" s="17">
        <f t="shared" si="730"/>
        <v>0</v>
      </c>
      <c r="Y1330" s="2">
        <f t="shared" si="731"/>
        <v>0</v>
      </c>
      <c r="Z1330" s="72">
        <f t="shared" si="732"/>
        <v>0</v>
      </c>
      <c r="AA1330" s="2">
        <f t="shared" si="743"/>
        <v>0</v>
      </c>
      <c r="AB1330" s="12">
        <f t="shared" si="741"/>
        <v>4.6600000000000003E-2</v>
      </c>
      <c r="AC1330" s="17">
        <f t="shared" si="734"/>
        <v>7</v>
      </c>
      <c r="AD1330" s="17">
        <v>252</v>
      </c>
      <c r="AE1330" s="13">
        <f t="shared" si="747"/>
        <v>1.0012659900000001</v>
      </c>
      <c r="AF1330" s="2">
        <f t="shared" si="744"/>
        <v>429.29300787</v>
      </c>
      <c r="AG1330" s="2">
        <f t="shared" si="735"/>
        <v>454.51290426000003</v>
      </c>
      <c r="AH1330" s="3">
        <f t="shared" si="736"/>
        <v>0</v>
      </c>
      <c r="AI1330" s="4" t="str">
        <f t="shared" si="748"/>
        <v>A+J=</v>
      </c>
      <c r="AJ1330" s="11">
        <f t="shared" si="742"/>
        <v>42506</v>
      </c>
      <c r="AK1330" s="11"/>
      <c r="AL1330" s="4"/>
      <c r="AM1330" s="1"/>
      <c r="AN1330" s="11"/>
      <c r="AO1330" s="1"/>
      <c r="AP1330" s="1"/>
      <c r="AQ1330" s="3"/>
      <c r="AR1330" s="3"/>
      <c r="AS1330" s="6"/>
      <c r="AT1330" s="1"/>
      <c r="AU1330" s="1"/>
      <c r="AV1330" s="1"/>
      <c r="AW1330" s="1"/>
      <c r="AX1330" s="1"/>
      <c r="AY1330" s="1"/>
      <c r="AZ1330" s="1"/>
      <c r="BA1330" s="1"/>
      <c r="BB1330" s="1"/>
    </row>
    <row r="1331" spans="1:54" x14ac:dyDescent="0.2">
      <c r="A1331" s="158">
        <f t="shared" si="737"/>
        <v>42487</v>
      </c>
      <c r="B1331" s="2">
        <f t="shared" si="720"/>
        <v>359609.16262900969</v>
      </c>
      <c r="C1331" s="2">
        <f t="shared" si="738"/>
        <v>273467.50712559</v>
      </c>
      <c r="D1331" s="2">
        <f>SUM(Y1331:Y$1441)</f>
        <v>6133.6708799300004</v>
      </c>
      <c r="E1331" s="73">
        <f t="shared" si="721"/>
        <v>267333.83624565997</v>
      </c>
      <c r="F1331" s="88">
        <f t="shared" si="750"/>
        <v>4591.18</v>
      </c>
      <c r="G1331" s="3">
        <f>IF(AND(N1331=1,N1330&gt;1),VLOOKUP(A1330,[1]Plan1!$BK$81:$BM$259,3),G1330)</f>
        <v>4610.92</v>
      </c>
      <c r="H1331" s="11">
        <f t="shared" si="751"/>
        <v>42415</v>
      </c>
      <c r="I1331" s="11">
        <f t="shared" si="752"/>
        <v>42444</v>
      </c>
      <c r="J1331" s="12">
        <f t="shared" si="722"/>
        <v>4.2995482642806948E-3</v>
      </c>
      <c r="K1331" s="11">
        <f t="shared" si="739"/>
        <v>42506</v>
      </c>
      <c r="L1331" s="11">
        <f t="shared" si="723"/>
        <v>42506</v>
      </c>
      <c r="M1331" s="1">
        <f t="shared" si="745"/>
        <v>21</v>
      </c>
      <c r="N1331" s="1">
        <f t="shared" si="724"/>
        <v>8</v>
      </c>
      <c r="O1331" s="2">
        <f t="shared" si="725"/>
        <v>1.00163574</v>
      </c>
      <c r="P1331" s="13">
        <f t="shared" si="753"/>
        <v>1.00899954</v>
      </c>
      <c r="Q1331" s="13">
        <f t="shared" si="746"/>
        <v>1.31262803645175</v>
      </c>
      <c r="R1331" s="2">
        <f t="shared" si="749"/>
        <v>1.31477515</v>
      </c>
      <c r="S1331" s="2">
        <f t="shared" si="740"/>
        <v>1.23998893</v>
      </c>
      <c r="T1331" s="2">
        <f t="shared" si="726"/>
        <v>339096.68155042001</v>
      </c>
      <c r="U1331" s="2">
        <f t="shared" si="727"/>
        <v>1472.0131114465592</v>
      </c>
      <c r="V1331" s="2">
        <f t="shared" si="728"/>
        <v>84150.048404303059</v>
      </c>
      <c r="W1331" s="2">
        <f t="shared" si="729"/>
        <v>359089.56864133966</v>
      </c>
      <c r="X1331" s="17">
        <f t="shared" si="730"/>
        <v>0</v>
      </c>
      <c r="Y1331" s="2">
        <f t="shared" si="731"/>
        <v>0</v>
      </c>
      <c r="Z1331" s="72">
        <f t="shared" si="732"/>
        <v>0</v>
      </c>
      <c r="AA1331" s="2">
        <f t="shared" si="743"/>
        <v>0</v>
      </c>
      <c r="AB1331" s="12">
        <f t="shared" si="741"/>
        <v>4.6600000000000003E-2</v>
      </c>
      <c r="AC1331" s="17">
        <f t="shared" si="734"/>
        <v>8</v>
      </c>
      <c r="AD1331" s="17">
        <v>252</v>
      </c>
      <c r="AE1331" s="13">
        <f t="shared" si="747"/>
        <v>1.001446976</v>
      </c>
      <c r="AF1331" s="2">
        <f t="shared" si="744"/>
        <v>490.66475988000002</v>
      </c>
      <c r="AG1331" s="2">
        <f t="shared" si="735"/>
        <v>519.59398767000005</v>
      </c>
      <c r="AH1331" s="3">
        <f t="shared" si="736"/>
        <v>0</v>
      </c>
      <c r="AI1331" s="4" t="str">
        <f t="shared" si="748"/>
        <v>A+J=</v>
      </c>
      <c r="AJ1331" s="11">
        <f t="shared" si="742"/>
        <v>42506</v>
      </c>
      <c r="AK1331" s="11"/>
      <c r="AL1331" s="4"/>
      <c r="AM1331" s="1"/>
      <c r="AN1331" s="11"/>
      <c r="AO1331" s="1"/>
      <c r="AP1331" s="1"/>
      <c r="AQ1331" s="3"/>
      <c r="AR1331" s="3"/>
      <c r="AS1331" s="6"/>
      <c r="AT1331" s="1"/>
      <c r="AU1331" s="1"/>
      <c r="AV1331" s="1"/>
      <c r="AW1331" s="1"/>
      <c r="AX1331" s="1"/>
      <c r="AY1331" s="1"/>
      <c r="AZ1331" s="1"/>
      <c r="BA1331" s="1"/>
      <c r="BB1331" s="1"/>
    </row>
    <row r="1332" spans="1:54" x14ac:dyDescent="0.2">
      <c r="A1332" s="158">
        <f t="shared" si="737"/>
        <v>42488</v>
      </c>
      <c r="B1332" s="2">
        <f t="shared" si="720"/>
        <v>359746.09850156866</v>
      </c>
      <c r="C1332" s="2">
        <f t="shared" si="738"/>
        <v>273467.50712559</v>
      </c>
      <c r="D1332" s="2">
        <f>SUM(Y1332:Y$1441)</f>
        <v>6133.6708799300004</v>
      </c>
      <c r="E1332" s="73">
        <f t="shared" si="721"/>
        <v>267333.83624565997</v>
      </c>
      <c r="F1332" s="88">
        <f t="shared" si="750"/>
        <v>4591.18</v>
      </c>
      <c r="G1332" s="3">
        <f>IF(AND(N1332=1,N1331&gt;1),VLOOKUP(A1331,[1]Plan1!$BK$81:$BM$259,3),G1331)</f>
        <v>4610.92</v>
      </c>
      <c r="H1332" s="11">
        <f t="shared" si="751"/>
        <v>42415</v>
      </c>
      <c r="I1332" s="11">
        <f t="shared" si="752"/>
        <v>42444</v>
      </c>
      <c r="J1332" s="12">
        <f t="shared" si="722"/>
        <v>4.2995482642806948E-3</v>
      </c>
      <c r="K1332" s="11">
        <f t="shared" si="739"/>
        <v>42506</v>
      </c>
      <c r="L1332" s="11">
        <f t="shared" si="723"/>
        <v>42506</v>
      </c>
      <c r="M1332" s="1">
        <f t="shared" si="745"/>
        <v>21</v>
      </c>
      <c r="N1332" s="1">
        <f t="shared" si="724"/>
        <v>9</v>
      </c>
      <c r="O1332" s="2">
        <f t="shared" si="725"/>
        <v>1.0018404000000001</v>
      </c>
      <c r="P1332" s="13">
        <f t="shared" si="753"/>
        <v>1.00899954</v>
      </c>
      <c r="Q1332" s="13">
        <f t="shared" si="746"/>
        <v>1.31262803645175</v>
      </c>
      <c r="R1332" s="2">
        <f t="shared" si="749"/>
        <v>1.31504379</v>
      </c>
      <c r="S1332" s="2">
        <f t="shared" si="740"/>
        <v>1.23998893</v>
      </c>
      <c r="T1332" s="2">
        <f t="shared" si="726"/>
        <v>339096.68155042001</v>
      </c>
      <c r="U1332" s="2">
        <f t="shared" si="727"/>
        <v>1472.0131114465592</v>
      </c>
      <c r="V1332" s="2">
        <f t="shared" si="728"/>
        <v>84221.864966072098</v>
      </c>
      <c r="W1332" s="2">
        <f t="shared" si="729"/>
        <v>359161.38520310866</v>
      </c>
      <c r="X1332" s="17">
        <f t="shared" si="730"/>
        <v>0</v>
      </c>
      <c r="Y1332" s="2">
        <f t="shared" si="731"/>
        <v>0</v>
      </c>
      <c r="Z1332" s="72">
        <f t="shared" si="732"/>
        <v>0</v>
      </c>
      <c r="AA1332" s="2">
        <f t="shared" si="743"/>
        <v>0</v>
      </c>
      <c r="AB1332" s="12">
        <f t="shared" si="741"/>
        <v>4.6600000000000003E-2</v>
      </c>
      <c r="AC1332" s="17">
        <f t="shared" si="734"/>
        <v>9</v>
      </c>
      <c r="AD1332" s="17">
        <v>252</v>
      </c>
      <c r="AE1332" s="13">
        <f t="shared" si="747"/>
        <v>1.0016279960000001</v>
      </c>
      <c r="AF1332" s="2">
        <f t="shared" si="744"/>
        <v>552.04804117000003</v>
      </c>
      <c r="AG1332" s="2">
        <f t="shared" si="735"/>
        <v>584.71329846000003</v>
      </c>
      <c r="AH1332" s="3">
        <f t="shared" si="736"/>
        <v>0</v>
      </c>
      <c r="AI1332" s="4" t="str">
        <f t="shared" si="748"/>
        <v>A+J=</v>
      </c>
      <c r="AJ1332" s="11">
        <f t="shared" si="742"/>
        <v>42506</v>
      </c>
      <c r="AK1332" s="11"/>
      <c r="AL1332" s="4"/>
      <c r="AM1332" s="1"/>
      <c r="AN1332" s="11"/>
      <c r="AO1332" s="1"/>
      <c r="AP1332" s="1"/>
      <c r="AQ1332" s="3"/>
      <c r="AR1332" s="3"/>
      <c r="AS1332" s="6"/>
      <c r="AT1332" s="1"/>
      <c r="AU1332" s="1"/>
      <c r="AV1332" s="1"/>
      <c r="AW1332" s="1"/>
      <c r="AX1332" s="1"/>
      <c r="AY1332" s="1"/>
      <c r="AZ1332" s="1"/>
      <c r="BA1332" s="1"/>
      <c r="BB1332" s="1"/>
    </row>
    <row r="1333" spans="1:54" x14ac:dyDescent="0.2">
      <c r="A1333" s="158">
        <f t="shared" si="737"/>
        <v>42489</v>
      </c>
      <c r="B1333" s="2">
        <f t="shared" si="720"/>
        <v>359883.08793910785</v>
      </c>
      <c r="C1333" s="2">
        <f t="shared" si="738"/>
        <v>273467.50712559</v>
      </c>
      <c r="D1333" s="2">
        <f>SUM(Y1333:Y$1441)</f>
        <v>6133.6708799300004</v>
      </c>
      <c r="E1333" s="73">
        <f t="shared" si="721"/>
        <v>267333.83624565997</v>
      </c>
      <c r="F1333" s="88">
        <f t="shared" si="750"/>
        <v>4591.18</v>
      </c>
      <c r="G1333" s="3">
        <f>IF(AND(N1333=1,N1332&gt;1),VLOOKUP(A1332,[1]Plan1!$BK$81:$BM$259,3),G1332)</f>
        <v>4610.92</v>
      </c>
      <c r="H1333" s="11">
        <f t="shared" si="751"/>
        <v>42415</v>
      </c>
      <c r="I1333" s="11">
        <f t="shared" si="752"/>
        <v>42444</v>
      </c>
      <c r="J1333" s="12">
        <f t="shared" si="722"/>
        <v>4.2995482642806948E-3</v>
      </c>
      <c r="K1333" s="11">
        <f t="shared" si="739"/>
        <v>42506</v>
      </c>
      <c r="L1333" s="11">
        <f t="shared" si="723"/>
        <v>42506</v>
      </c>
      <c r="M1333" s="1">
        <f t="shared" si="745"/>
        <v>21</v>
      </c>
      <c r="N1333" s="1">
        <f t="shared" si="724"/>
        <v>10</v>
      </c>
      <c r="O1333" s="2">
        <f t="shared" si="725"/>
        <v>1.0020450999999999</v>
      </c>
      <c r="P1333" s="13">
        <f t="shared" si="753"/>
        <v>1.00899954</v>
      </c>
      <c r="Q1333" s="13">
        <f t="shared" si="746"/>
        <v>1.31262803645175</v>
      </c>
      <c r="R1333" s="2">
        <f t="shared" si="749"/>
        <v>1.3153124899999999</v>
      </c>
      <c r="S1333" s="2">
        <f t="shared" si="740"/>
        <v>1.23998893</v>
      </c>
      <c r="T1333" s="2">
        <f t="shared" si="726"/>
        <v>339096.68155042001</v>
      </c>
      <c r="U1333" s="2">
        <f t="shared" si="727"/>
        <v>1472.0131114465592</v>
      </c>
      <c r="V1333" s="2">
        <f t="shared" si="728"/>
        <v>84293.697567871277</v>
      </c>
      <c r="W1333" s="2">
        <f t="shared" si="729"/>
        <v>359233.21780490782</v>
      </c>
      <c r="X1333" s="17">
        <f t="shared" si="730"/>
        <v>0</v>
      </c>
      <c r="Y1333" s="2">
        <f t="shared" si="731"/>
        <v>0</v>
      </c>
      <c r="Z1333" s="72">
        <f t="shared" si="732"/>
        <v>0</v>
      </c>
      <c r="AA1333" s="2">
        <f t="shared" si="743"/>
        <v>0</v>
      </c>
      <c r="AB1333" s="12">
        <f t="shared" si="741"/>
        <v>4.6600000000000003E-2</v>
      </c>
      <c r="AC1333" s="17">
        <f t="shared" si="734"/>
        <v>10</v>
      </c>
      <c r="AD1333" s="17">
        <v>252</v>
      </c>
      <c r="AE1333" s="13">
        <f t="shared" si="747"/>
        <v>1.0018090479999999</v>
      </c>
      <c r="AF1333" s="2">
        <f t="shared" si="744"/>
        <v>613.44217356000001</v>
      </c>
      <c r="AG1333" s="2">
        <f t="shared" si="735"/>
        <v>649.87013420000005</v>
      </c>
      <c r="AH1333" s="3">
        <f t="shared" si="736"/>
        <v>0</v>
      </c>
      <c r="AI1333" s="4" t="str">
        <f t="shared" si="748"/>
        <v>A+J=</v>
      </c>
      <c r="AJ1333" s="11">
        <f t="shared" si="742"/>
        <v>42506</v>
      </c>
      <c r="AK1333" s="11"/>
      <c r="AL1333" s="4"/>
      <c r="AM1333" s="1"/>
      <c r="AN1333" s="11"/>
      <c r="AO1333" s="1"/>
      <c r="AP1333" s="1"/>
      <c r="AQ1333" s="3"/>
      <c r="AR1333" s="3"/>
      <c r="AS1333" s="6"/>
      <c r="AT1333" s="1"/>
      <c r="AU1333" s="1"/>
      <c r="AV1333" s="1"/>
      <c r="AW1333" s="1"/>
      <c r="AX1333" s="1"/>
      <c r="AY1333" s="1"/>
      <c r="AZ1333" s="1"/>
      <c r="BA1333" s="1"/>
      <c r="BB1333" s="1"/>
    </row>
    <row r="1334" spans="1:54" x14ac:dyDescent="0.2">
      <c r="A1334" s="158">
        <f t="shared" si="737"/>
        <v>42490</v>
      </c>
      <c r="B1334" s="2">
        <f t="shared" si="720"/>
        <v>360020.12559991051</v>
      </c>
      <c r="C1334" s="2">
        <f t="shared" si="738"/>
        <v>273467.50712559</v>
      </c>
      <c r="D1334" s="2">
        <f>SUM(Y1334:Y$1441)</f>
        <v>6133.6708799300004</v>
      </c>
      <c r="E1334" s="73">
        <f t="shared" si="721"/>
        <v>267333.83624565997</v>
      </c>
      <c r="F1334" s="88">
        <f t="shared" si="750"/>
        <v>4591.18</v>
      </c>
      <c r="G1334" s="3">
        <f>IF(AND(N1334=1,N1333&gt;1),VLOOKUP(A1333,[1]Plan1!$BK$81:$BM$259,3),G1333)</f>
        <v>4610.92</v>
      </c>
      <c r="H1334" s="11">
        <f t="shared" si="751"/>
        <v>42415</v>
      </c>
      <c r="I1334" s="11">
        <f t="shared" si="752"/>
        <v>42444</v>
      </c>
      <c r="J1334" s="12">
        <f t="shared" si="722"/>
        <v>4.2995482642806948E-3</v>
      </c>
      <c r="K1334" s="11">
        <f t="shared" si="739"/>
        <v>42506</v>
      </c>
      <c r="L1334" s="11">
        <f t="shared" si="723"/>
        <v>42506</v>
      </c>
      <c r="M1334" s="1">
        <f t="shared" si="745"/>
        <v>21</v>
      </c>
      <c r="N1334" s="1">
        <f t="shared" si="724"/>
        <v>11</v>
      </c>
      <c r="O1334" s="2">
        <f t="shared" si="725"/>
        <v>1.0022498399999999</v>
      </c>
      <c r="P1334" s="13">
        <f t="shared" si="753"/>
        <v>1.00899954</v>
      </c>
      <c r="Q1334" s="13">
        <f t="shared" si="746"/>
        <v>1.31262803645175</v>
      </c>
      <c r="R1334" s="2">
        <f t="shared" si="749"/>
        <v>1.31558123</v>
      </c>
      <c r="S1334" s="2">
        <f t="shared" si="740"/>
        <v>1.23998893</v>
      </c>
      <c r="T1334" s="2">
        <f t="shared" si="726"/>
        <v>339096.68155042001</v>
      </c>
      <c r="U1334" s="2">
        <f t="shared" si="727"/>
        <v>1472.0131114465592</v>
      </c>
      <c r="V1334" s="2">
        <f t="shared" si="728"/>
        <v>84365.540863023969</v>
      </c>
      <c r="W1334" s="2">
        <f t="shared" si="729"/>
        <v>359305.06110006053</v>
      </c>
      <c r="X1334" s="17">
        <f t="shared" si="730"/>
        <v>0</v>
      </c>
      <c r="Y1334" s="2">
        <f t="shared" si="731"/>
        <v>0</v>
      </c>
      <c r="Z1334" s="72">
        <f t="shared" si="732"/>
        <v>0</v>
      </c>
      <c r="AA1334" s="2">
        <f t="shared" si="743"/>
        <v>0</v>
      </c>
      <c r="AB1334" s="12">
        <f t="shared" si="741"/>
        <v>4.6600000000000003E-2</v>
      </c>
      <c r="AC1334" s="17">
        <f t="shared" si="734"/>
        <v>11</v>
      </c>
      <c r="AD1334" s="17">
        <v>252</v>
      </c>
      <c r="AE1334" s="13">
        <f t="shared" si="747"/>
        <v>1.001990132</v>
      </c>
      <c r="AF1334" s="2">
        <f t="shared" si="744"/>
        <v>674.84715703999996</v>
      </c>
      <c r="AG1334" s="2">
        <f t="shared" si="735"/>
        <v>715.06449984999995</v>
      </c>
      <c r="AH1334" s="3">
        <f t="shared" si="736"/>
        <v>0</v>
      </c>
      <c r="AI1334" s="4" t="str">
        <f t="shared" si="748"/>
        <v>A+J=</v>
      </c>
      <c r="AJ1334" s="11">
        <f t="shared" si="742"/>
        <v>42506</v>
      </c>
      <c r="AK1334" s="11"/>
      <c r="AL1334" s="4"/>
      <c r="AM1334" s="1"/>
      <c r="AN1334" s="11"/>
      <c r="AO1334" s="1"/>
      <c r="AP1334" s="1"/>
      <c r="AQ1334" s="3"/>
      <c r="AR1334" s="3"/>
      <c r="AS1334" s="6"/>
      <c r="AT1334" s="1"/>
      <c r="AU1334" s="1"/>
      <c r="AV1334" s="1"/>
      <c r="AW1334" s="1"/>
      <c r="AX1334" s="1"/>
      <c r="AY1334" s="1"/>
      <c r="AZ1334" s="1"/>
      <c r="BA1334" s="1"/>
      <c r="BB1334" s="1"/>
    </row>
    <row r="1335" spans="1:54" x14ac:dyDescent="0.2">
      <c r="A1335" s="158">
        <f t="shared" si="737"/>
        <v>42491</v>
      </c>
      <c r="B1335" s="2">
        <f t="shared" si="720"/>
        <v>360020.12559991051</v>
      </c>
      <c r="C1335" s="2">
        <f t="shared" si="738"/>
        <v>273467.50712559</v>
      </c>
      <c r="D1335" s="2">
        <f>SUM(Y1335:Y$1441)</f>
        <v>6133.6708799300004</v>
      </c>
      <c r="E1335" s="73">
        <f t="shared" si="721"/>
        <v>267333.83624565997</v>
      </c>
      <c r="F1335" s="88">
        <f t="shared" si="750"/>
        <v>4591.18</v>
      </c>
      <c r="G1335" s="3">
        <f>IF(AND(N1335=1,N1334&gt;1),VLOOKUP(A1334,[1]Plan1!$BK$81:$BM$259,3),G1334)</f>
        <v>4610.92</v>
      </c>
      <c r="H1335" s="11">
        <f t="shared" si="751"/>
        <v>42415</v>
      </c>
      <c r="I1335" s="11">
        <f t="shared" si="752"/>
        <v>42444</v>
      </c>
      <c r="J1335" s="12">
        <f t="shared" si="722"/>
        <v>4.2995482642806948E-3</v>
      </c>
      <c r="K1335" s="11">
        <f t="shared" si="739"/>
        <v>42506</v>
      </c>
      <c r="L1335" s="11">
        <f t="shared" si="723"/>
        <v>42506</v>
      </c>
      <c r="M1335" s="1">
        <f t="shared" si="745"/>
        <v>21</v>
      </c>
      <c r="N1335" s="1">
        <f t="shared" si="724"/>
        <v>11</v>
      </c>
      <c r="O1335" s="2">
        <f t="shared" si="725"/>
        <v>1.0022498399999999</v>
      </c>
      <c r="P1335" s="13">
        <f t="shared" si="753"/>
        <v>1.00899954</v>
      </c>
      <c r="Q1335" s="13">
        <f t="shared" si="746"/>
        <v>1.31262803645175</v>
      </c>
      <c r="R1335" s="2">
        <f t="shared" si="749"/>
        <v>1.31558123</v>
      </c>
      <c r="S1335" s="2">
        <f t="shared" si="740"/>
        <v>1.23998893</v>
      </c>
      <c r="T1335" s="2">
        <f t="shared" si="726"/>
        <v>339096.68155042001</v>
      </c>
      <c r="U1335" s="2">
        <f t="shared" si="727"/>
        <v>1472.0131114465592</v>
      </c>
      <c r="V1335" s="2">
        <f t="shared" si="728"/>
        <v>84365.540863023969</v>
      </c>
      <c r="W1335" s="2">
        <f t="shared" si="729"/>
        <v>359305.06110006053</v>
      </c>
      <c r="X1335" s="17">
        <f t="shared" si="730"/>
        <v>0</v>
      </c>
      <c r="Y1335" s="2">
        <f t="shared" si="731"/>
        <v>0</v>
      </c>
      <c r="Z1335" s="72">
        <f t="shared" si="732"/>
        <v>0</v>
      </c>
      <c r="AA1335" s="2">
        <f t="shared" si="743"/>
        <v>0</v>
      </c>
      <c r="AB1335" s="12">
        <f t="shared" si="741"/>
        <v>4.6600000000000003E-2</v>
      </c>
      <c r="AC1335" s="17">
        <f t="shared" si="734"/>
        <v>11</v>
      </c>
      <c r="AD1335" s="17">
        <v>252</v>
      </c>
      <c r="AE1335" s="13">
        <f t="shared" si="747"/>
        <v>1.001990132</v>
      </c>
      <c r="AF1335" s="2">
        <f t="shared" si="744"/>
        <v>674.84715703999996</v>
      </c>
      <c r="AG1335" s="2">
        <f t="shared" si="735"/>
        <v>715.06449984999995</v>
      </c>
      <c r="AH1335" s="3">
        <f t="shared" si="736"/>
        <v>0</v>
      </c>
      <c r="AI1335" s="4" t="str">
        <f t="shared" si="748"/>
        <v>A+J=</v>
      </c>
      <c r="AJ1335" s="11">
        <f t="shared" si="742"/>
        <v>42506</v>
      </c>
      <c r="AK1335" s="11"/>
      <c r="AL1335" s="4"/>
      <c r="AM1335" s="1"/>
      <c r="AN1335" s="11"/>
      <c r="AO1335" s="1"/>
      <c r="AP1335" s="1"/>
      <c r="AQ1335" s="3"/>
      <c r="AR1335" s="3"/>
      <c r="AS1335" s="6"/>
      <c r="AT1335" s="1"/>
      <c r="AU1335" s="1"/>
      <c r="AV1335" s="1"/>
      <c r="AW1335" s="1"/>
      <c r="AX1335" s="1"/>
      <c r="AY1335" s="1"/>
      <c r="AZ1335" s="1"/>
      <c r="BA1335" s="1"/>
      <c r="BB1335" s="1"/>
    </row>
    <row r="1336" spans="1:54" x14ac:dyDescent="0.2">
      <c r="A1336" s="158">
        <f t="shared" si="737"/>
        <v>42492</v>
      </c>
      <c r="B1336" s="2">
        <f t="shared" si="720"/>
        <v>360020.12559991051</v>
      </c>
      <c r="C1336" s="2">
        <f t="shared" si="738"/>
        <v>273467.50712559</v>
      </c>
      <c r="D1336" s="2">
        <f>SUM(Y1336:Y$1441)</f>
        <v>6133.6708799300004</v>
      </c>
      <c r="E1336" s="73">
        <f t="shared" si="721"/>
        <v>267333.83624565997</v>
      </c>
      <c r="F1336" s="88">
        <f t="shared" si="750"/>
        <v>4591.18</v>
      </c>
      <c r="G1336" s="3">
        <f>IF(AND(N1336=1,N1335&gt;1),VLOOKUP(A1335,[1]Plan1!$BK$81:$BM$259,3),G1335)</f>
        <v>4610.92</v>
      </c>
      <c r="H1336" s="11">
        <f t="shared" si="751"/>
        <v>42415</v>
      </c>
      <c r="I1336" s="11">
        <f t="shared" si="752"/>
        <v>42444</v>
      </c>
      <c r="J1336" s="12">
        <f t="shared" si="722"/>
        <v>4.2995482642806948E-3</v>
      </c>
      <c r="K1336" s="11">
        <f t="shared" si="739"/>
        <v>42506</v>
      </c>
      <c r="L1336" s="11">
        <f t="shared" si="723"/>
        <v>42506</v>
      </c>
      <c r="M1336" s="1">
        <f t="shared" si="745"/>
        <v>21</v>
      </c>
      <c r="N1336" s="1">
        <f t="shared" si="724"/>
        <v>11</v>
      </c>
      <c r="O1336" s="2">
        <f t="shared" si="725"/>
        <v>1.0022498399999999</v>
      </c>
      <c r="P1336" s="13">
        <f t="shared" si="753"/>
        <v>1.00899954</v>
      </c>
      <c r="Q1336" s="13">
        <f t="shared" si="746"/>
        <v>1.31262803645175</v>
      </c>
      <c r="R1336" s="2">
        <f t="shared" si="749"/>
        <v>1.31558123</v>
      </c>
      <c r="S1336" s="2">
        <f t="shared" si="740"/>
        <v>1.23998893</v>
      </c>
      <c r="T1336" s="2">
        <f t="shared" si="726"/>
        <v>339096.68155042001</v>
      </c>
      <c r="U1336" s="2">
        <f t="shared" si="727"/>
        <v>1472.0131114465592</v>
      </c>
      <c r="V1336" s="2">
        <f t="shared" si="728"/>
        <v>84365.540863023969</v>
      </c>
      <c r="W1336" s="2">
        <f t="shared" si="729"/>
        <v>359305.06110006053</v>
      </c>
      <c r="X1336" s="17">
        <f t="shared" si="730"/>
        <v>0</v>
      </c>
      <c r="Y1336" s="2">
        <f t="shared" si="731"/>
        <v>0</v>
      </c>
      <c r="Z1336" s="72">
        <f t="shared" si="732"/>
        <v>0</v>
      </c>
      <c r="AA1336" s="2">
        <f t="shared" si="743"/>
        <v>0</v>
      </c>
      <c r="AB1336" s="12">
        <f t="shared" si="741"/>
        <v>4.6600000000000003E-2</v>
      </c>
      <c r="AC1336" s="17">
        <f t="shared" si="734"/>
        <v>11</v>
      </c>
      <c r="AD1336" s="17">
        <v>252</v>
      </c>
      <c r="AE1336" s="13">
        <f t="shared" si="747"/>
        <v>1.001990132</v>
      </c>
      <c r="AF1336" s="2">
        <f t="shared" si="744"/>
        <v>674.84715703999996</v>
      </c>
      <c r="AG1336" s="2">
        <f t="shared" si="735"/>
        <v>715.06449984999995</v>
      </c>
      <c r="AH1336" s="3">
        <f t="shared" si="736"/>
        <v>0</v>
      </c>
      <c r="AI1336" s="4" t="str">
        <f t="shared" si="748"/>
        <v>A+J=</v>
      </c>
      <c r="AJ1336" s="11">
        <f t="shared" si="742"/>
        <v>42506</v>
      </c>
      <c r="AK1336" s="11"/>
      <c r="AL1336" s="4"/>
      <c r="AM1336" s="1"/>
      <c r="AN1336" s="11"/>
      <c r="AO1336" s="1"/>
      <c r="AP1336" s="1"/>
      <c r="AQ1336" s="3"/>
      <c r="AR1336" s="3"/>
      <c r="AS1336" s="6"/>
      <c r="AT1336" s="1"/>
      <c r="AU1336" s="1"/>
      <c r="AV1336" s="1"/>
      <c r="AW1336" s="1"/>
      <c r="AX1336" s="1"/>
      <c r="AY1336" s="1"/>
      <c r="AZ1336" s="1"/>
      <c r="BA1336" s="1"/>
      <c r="BB1336" s="1"/>
    </row>
    <row r="1337" spans="1:54" x14ac:dyDescent="0.2">
      <c r="A1337" s="158">
        <f t="shared" si="737"/>
        <v>42493</v>
      </c>
      <c r="B1337" s="2">
        <f t="shared" si="720"/>
        <v>360157.21757373336</v>
      </c>
      <c r="C1337" s="2">
        <f t="shared" si="738"/>
        <v>273467.50712559</v>
      </c>
      <c r="D1337" s="2">
        <f>SUM(Y1337:Y$1441)</f>
        <v>6133.6708799300004</v>
      </c>
      <c r="E1337" s="73">
        <f t="shared" si="721"/>
        <v>267333.83624565997</v>
      </c>
      <c r="F1337" s="88">
        <f t="shared" si="750"/>
        <v>4591.18</v>
      </c>
      <c r="G1337" s="3">
        <f>IF(AND(N1337=1,N1336&gt;1),VLOOKUP(A1336,[1]Plan1!$BK$81:$BM$259,3),G1336)</f>
        <v>4610.92</v>
      </c>
      <c r="H1337" s="11">
        <f t="shared" si="751"/>
        <v>42415</v>
      </c>
      <c r="I1337" s="11">
        <f t="shared" si="752"/>
        <v>42444</v>
      </c>
      <c r="J1337" s="12">
        <f t="shared" si="722"/>
        <v>4.2995482642806948E-3</v>
      </c>
      <c r="K1337" s="11">
        <f t="shared" si="739"/>
        <v>42506</v>
      </c>
      <c r="L1337" s="11">
        <f t="shared" si="723"/>
        <v>42506</v>
      </c>
      <c r="M1337" s="1">
        <f t="shared" si="745"/>
        <v>21</v>
      </c>
      <c r="N1337" s="1">
        <f t="shared" si="724"/>
        <v>12</v>
      </c>
      <c r="O1337" s="2">
        <f t="shared" si="725"/>
        <v>1.00245462</v>
      </c>
      <c r="P1337" s="13">
        <f t="shared" si="753"/>
        <v>1.00899954</v>
      </c>
      <c r="Q1337" s="13">
        <f t="shared" si="746"/>
        <v>1.31262803645175</v>
      </c>
      <c r="R1337" s="2">
        <f t="shared" si="749"/>
        <v>1.31585003</v>
      </c>
      <c r="S1337" s="2">
        <f t="shared" si="740"/>
        <v>1.23998893</v>
      </c>
      <c r="T1337" s="2">
        <f t="shared" si="726"/>
        <v>339096.68155042001</v>
      </c>
      <c r="U1337" s="2">
        <f t="shared" si="727"/>
        <v>1472.0131114465592</v>
      </c>
      <c r="V1337" s="2">
        <f t="shared" si="728"/>
        <v>84437.400198206786</v>
      </c>
      <c r="W1337" s="2">
        <f t="shared" si="729"/>
        <v>359376.92043524334</v>
      </c>
      <c r="X1337" s="17">
        <f t="shared" si="730"/>
        <v>0</v>
      </c>
      <c r="Y1337" s="2">
        <f t="shared" si="731"/>
        <v>0</v>
      </c>
      <c r="Z1337" s="72">
        <f t="shared" si="732"/>
        <v>0</v>
      </c>
      <c r="AA1337" s="2">
        <f t="shared" si="743"/>
        <v>0</v>
      </c>
      <c r="AB1337" s="12">
        <f t="shared" si="741"/>
        <v>4.6600000000000003E-2</v>
      </c>
      <c r="AC1337" s="17">
        <f t="shared" si="734"/>
        <v>12</v>
      </c>
      <c r="AD1337" s="17">
        <v>252</v>
      </c>
      <c r="AE1337" s="13">
        <f t="shared" si="747"/>
        <v>1.00217125</v>
      </c>
      <c r="AF1337" s="2">
        <f t="shared" si="744"/>
        <v>736.26366981000001</v>
      </c>
      <c r="AG1337" s="2">
        <f t="shared" si="735"/>
        <v>780.29713848999995</v>
      </c>
      <c r="AH1337" s="3">
        <f t="shared" si="736"/>
        <v>0</v>
      </c>
      <c r="AI1337" s="4" t="str">
        <f t="shared" si="748"/>
        <v>A+J=</v>
      </c>
      <c r="AJ1337" s="11">
        <f t="shared" si="742"/>
        <v>42506</v>
      </c>
      <c r="AK1337" s="11"/>
      <c r="AL1337" s="4"/>
      <c r="AM1337" s="1"/>
      <c r="AN1337" s="11"/>
      <c r="AO1337" s="1"/>
      <c r="AP1337" s="1"/>
      <c r="AQ1337" s="3"/>
      <c r="AR1337" s="3"/>
      <c r="AS1337" s="6"/>
      <c r="AT1337" s="1"/>
      <c r="AU1337" s="1"/>
      <c r="AV1337" s="1"/>
      <c r="AW1337" s="1"/>
      <c r="AX1337" s="1"/>
      <c r="AY1337" s="1"/>
      <c r="AZ1337" s="1"/>
      <c r="BA1337" s="1"/>
      <c r="BB1337" s="1"/>
    </row>
    <row r="1338" spans="1:54" x14ac:dyDescent="0.2">
      <c r="A1338" s="158">
        <f t="shared" si="737"/>
        <v>42494</v>
      </c>
      <c r="B1338" s="2">
        <f t="shared" si="720"/>
        <v>360294.36315771641</v>
      </c>
      <c r="C1338" s="2">
        <f t="shared" si="738"/>
        <v>273467.50712559</v>
      </c>
      <c r="D1338" s="2">
        <f>SUM(Y1338:Y$1441)</f>
        <v>6133.6708799300004</v>
      </c>
      <c r="E1338" s="73">
        <f t="shared" si="721"/>
        <v>267333.83624565997</v>
      </c>
      <c r="F1338" s="88">
        <f t="shared" si="750"/>
        <v>4591.18</v>
      </c>
      <c r="G1338" s="3">
        <f>IF(AND(N1338=1,N1337&gt;1),VLOOKUP(A1337,[1]Plan1!$BK$81:$BM$259,3),G1337)</f>
        <v>4610.92</v>
      </c>
      <c r="H1338" s="11">
        <f t="shared" si="751"/>
        <v>42415</v>
      </c>
      <c r="I1338" s="11">
        <f t="shared" si="752"/>
        <v>42444</v>
      </c>
      <c r="J1338" s="12">
        <f t="shared" si="722"/>
        <v>4.2995482642806948E-3</v>
      </c>
      <c r="K1338" s="11">
        <f t="shared" si="739"/>
        <v>42506</v>
      </c>
      <c r="L1338" s="11">
        <f t="shared" si="723"/>
        <v>42506</v>
      </c>
      <c r="M1338" s="1">
        <f t="shared" si="745"/>
        <v>21</v>
      </c>
      <c r="N1338" s="1">
        <f t="shared" si="724"/>
        <v>13</v>
      </c>
      <c r="O1338" s="2">
        <f t="shared" si="725"/>
        <v>1.00265944</v>
      </c>
      <c r="P1338" s="13">
        <f t="shared" si="753"/>
        <v>1.00899954</v>
      </c>
      <c r="Q1338" s="13">
        <f t="shared" si="746"/>
        <v>1.31262803645175</v>
      </c>
      <c r="R1338" s="2">
        <f t="shared" si="749"/>
        <v>1.31611889</v>
      </c>
      <c r="S1338" s="2">
        <f t="shared" si="740"/>
        <v>1.23998893</v>
      </c>
      <c r="T1338" s="2">
        <f t="shared" si="726"/>
        <v>339096.68155042001</v>
      </c>
      <c r="U1338" s="2">
        <f t="shared" si="727"/>
        <v>1472.0131114465592</v>
      </c>
      <c r="V1338" s="2">
        <f t="shared" si="728"/>
        <v>84509.275573419814</v>
      </c>
      <c r="W1338" s="2">
        <f t="shared" si="729"/>
        <v>359448.79581045639</v>
      </c>
      <c r="X1338" s="17">
        <f t="shared" si="730"/>
        <v>0</v>
      </c>
      <c r="Y1338" s="2">
        <f t="shared" si="731"/>
        <v>0</v>
      </c>
      <c r="Z1338" s="72">
        <f t="shared" si="732"/>
        <v>0</v>
      </c>
      <c r="AA1338" s="2">
        <f t="shared" si="743"/>
        <v>0</v>
      </c>
      <c r="AB1338" s="12">
        <f t="shared" si="741"/>
        <v>4.6600000000000003E-2</v>
      </c>
      <c r="AC1338" s="17">
        <f t="shared" si="734"/>
        <v>13</v>
      </c>
      <c r="AD1338" s="17">
        <v>252</v>
      </c>
      <c r="AE1338" s="13">
        <f t="shared" si="747"/>
        <v>1.0023523999999999</v>
      </c>
      <c r="AF1338" s="2">
        <f t="shared" si="744"/>
        <v>797.69103367000002</v>
      </c>
      <c r="AG1338" s="2">
        <f t="shared" si="735"/>
        <v>845.56734726000002</v>
      </c>
      <c r="AH1338" s="3">
        <f t="shared" si="736"/>
        <v>0</v>
      </c>
      <c r="AI1338" s="4" t="str">
        <f t="shared" si="748"/>
        <v>A+J=</v>
      </c>
      <c r="AJ1338" s="11">
        <f t="shared" si="742"/>
        <v>42506</v>
      </c>
      <c r="AK1338" s="11"/>
      <c r="AL1338" s="4"/>
      <c r="AM1338" s="1"/>
      <c r="AN1338" s="11"/>
      <c r="AO1338" s="1"/>
      <c r="AP1338" s="1"/>
      <c r="AQ1338" s="3"/>
      <c r="AR1338" s="3"/>
      <c r="AS1338" s="6"/>
      <c r="AT1338" s="1"/>
      <c r="AU1338" s="1"/>
      <c r="AV1338" s="1"/>
      <c r="AW1338" s="1"/>
      <c r="AX1338" s="1"/>
      <c r="AY1338" s="1"/>
      <c r="AZ1338" s="1"/>
      <c r="BA1338" s="1"/>
      <c r="BB1338" s="1"/>
    </row>
    <row r="1339" spans="1:54" x14ac:dyDescent="0.2">
      <c r="A1339" s="158">
        <f t="shared" si="737"/>
        <v>42495</v>
      </c>
      <c r="B1339" s="2">
        <f t="shared" si="720"/>
        <v>360431.56272699952</v>
      </c>
      <c r="C1339" s="2">
        <f t="shared" si="738"/>
        <v>273467.50712559</v>
      </c>
      <c r="D1339" s="2">
        <f>SUM(Y1339:Y$1441)</f>
        <v>6133.6708799300004</v>
      </c>
      <c r="E1339" s="73">
        <f t="shared" si="721"/>
        <v>267333.83624565997</v>
      </c>
      <c r="F1339" s="88">
        <f t="shared" si="750"/>
        <v>4591.18</v>
      </c>
      <c r="G1339" s="3">
        <f>IF(AND(N1339=1,N1338&gt;1),VLOOKUP(A1338,[1]Plan1!$BK$81:$BM$259,3),G1338)</f>
        <v>4610.92</v>
      </c>
      <c r="H1339" s="11">
        <f t="shared" si="751"/>
        <v>42415</v>
      </c>
      <c r="I1339" s="11">
        <f t="shared" si="752"/>
        <v>42444</v>
      </c>
      <c r="J1339" s="12">
        <f t="shared" si="722"/>
        <v>4.2995482642806948E-3</v>
      </c>
      <c r="K1339" s="11">
        <f t="shared" si="739"/>
        <v>42506</v>
      </c>
      <c r="L1339" s="11">
        <f t="shared" si="723"/>
        <v>42506</v>
      </c>
      <c r="M1339" s="1">
        <f t="shared" si="745"/>
        <v>21</v>
      </c>
      <c r="N1339" s="1">
        <f t="shared" si="724"/>
        <v>14</v>
      </c>
      <c r="O1339" s="2">
        <f t="shared" si="725"/>
        <v>1.0028643100000001</v>
      </c>
      <c r="P1339" s="13">
        <f t="shared" si="753"/>
        <v>1.00899954</v>
      </c>
      <c r="Q1339" s="13">
        <f t="shared" si="746"/>
        <v>1.31262803645175</v>
      </c>
      <c r="R1339" s="2">
        <f t="shared" si="749"/>
        <v>1.3163878099999999</v>
      </c>
      <c r="S1339" s="2">
        <f t="shared" si="740"/>
        <v>1.23998893</v>
      </c>
      <c r="T1339" s="2">
        <f t="shared" si="726"/>
        <v>339096.68155042001</v>
      </c>
      <c r="U1339" s="2">
        <f t="shared" si="727"/>
        <v>1472.0131114465592</v>
      </c>
      <c r="V1339" s="2">
        <f t="shared" si="728"/>
        <v>84581.166988662968</v>
      </c>
      <c r="W1339" s="2">
        <f t="shared" si="729"/>
        <v>359520.68722569954</v>
      </c>
      <c r="X1339" s="17">
        <f t="shared" si="730"/>
        <v>0</v>
      </c>
      <c r="Y1339" s="2">
        <f t="shared" si="731"/>
        <v>0</v>
      </c>
      <c r="Z1339" s="72">
        <f t="shared" si="732"/>
        <v>0</v>
      </c>
      <c r="AA1339" s="2">
        <f t="shared" si="743"/>
        <v>0</v>
      </c>
      <c r="AB1339" s="12">
        <f t="shared" si="741"/>
        <v>4.6600000000000003E-2</v>
      </c>
      <c r="AC1339" s="17">
        <f t="shared" si="734"/>
        <v>14</v>
      </c>
      <c r="AD1339" s="17">
        <v>252</v>
      </c>
      <c r="AE1339" s="13">
        <f t="shared" si="747"/>
        <v>1.002533583</v>
      </c>
      <c r="AF1339" s="2">
        <f t="shared" si="744"/>
        <v>859.12958773000003</v>
      </c>
      <c r="AG1339" s="2">
        <f t="shared" si="735"/>
        <v>910.8755013</v>
      </c>
      <c r="AH1339" s="3">
        <f t="shared" si="736"/>
        <v>0</v>
      </c>
      <c r="AI1339" s="4" t="str">
        <f t="shared" si="748"/>
        <v>A+J=</v>
      </c>
      <c r="AJ1339" s="11">
        <f t="shared" si="742"/>
        <v>42506</v>
      </c>
      <c r="AK1339" s="11"/>
      <c r="AL1339" s="4"/>
      <c r="AM1339" s="1"/>
      <c r="AN1339" s="11"/>
      <c r="AO1339" s="1"/>
      <c r="AP1339" s="1"/>
      <c r="AQ1339" s="3"/>
      <c r="AR1339" s="3"/>
      <c r="AS1339" s="6"/>
      <c r="AT1339" s="1"/>
      <c r="AU1339" s="1"/>
      <c r="AV1339" s="1"/>
      <c r="AW1339" s="1"/>
      <c r="AX1339" s="1"/>
      <c r="AY1339" s="1"/>
      <c r="AZ1339" s="1"/>
      <c r="BA1339" s="1"/>
      <c r="BB1339" s="1"/>
    </row>
    <row r="1340" spans="1:54" x14ac:dyDescent="0.2">
      <c r="A1340" s="158">
        <f t="shared" si="737"/>
        <v>42496</v>
      </c>
      <c r="B1340" s="2">
        <f t="shared" si="720"/>
        <v>360568.81325722451</v>
      </c>
      <c r="C1340" s="2">
        <f t="shared" si="738"/>
        <v>273467.50712559</v>
      </c>
      <c r="D1340" s="2">
        <f>SUM(Y1340:Y$1441)</f>
        <v>6133.6708799300004</v>
      </c>
      <c r="E1340" s="73">
        <f t="shared" si="721"/>
        <v>267333.83624565997</v>
      </c>
      <c r="F1340" s="88">
        <f t="shared" si="750"/>
        <v>4591.18</v>
      </c>
      <c r="G1340" s="3">
        <f>IF(AND(N1340=1,N1339&gt;1),VLOOKUP(A1339,[1]Plan1!$BK$81:$BM$259,3),G1339)</f>
        <v>4610.92</v>
      </c>
      <c r="H1340" s="11">
        <f t="shared" si="751"/>
        <v>42415</v>
      </c>
      <c r="I1340" s="11">
        <f t="shared" si="752"/>
        <v>42444</v>
      </c>
      <c r="J1340" s="12">
        <f t="shared" si="722"/>
        <v>4.2995482642806948E-3</v>
      </c>
      <c r="K1340" s="11">
        <f t="shared" si="739"/>
        <v>42506</v>
      </c>
      <c r="L1340" s="11">
        <f t="shared" si="723"/>
        <v>42506</v>
      </c>
      <c r="M1340" s="1">
        <f t="shared" si="745"/>
        <v>21</v>
      </c>
      <c r="N1340" s="1">
        <f t="shared" si="724"/>
        <v>15</v>
      </c>
      <c r="O1340" s="2">
        <f t="shared" si="725"/>
        <v>1.00306922</v>
      </c>
      <c r="P1340" s="13">
        <f t="shared" si="753"/>
        <v>1.00899954</v>
      </c>
      <c r="Q1340" s="13">
        <f t="shared" si="746"/>
        <v>1.31262803645175</v>
      </c>
      <c r="R1340" s="2">
        <f t="shared" si="749"/>
        <v>1.31665678</v>
      </c>
      <c r="S1340" s="2">
        <f t="shared" si="740"/>
        <v>1.23998893</v>
      </c>
      <c r="T1340" s="2">
        <f t="shared" si="726"/>
        <v>339096.68155042001</v>
      </c>
      <c r="U1340" s="2">
        <f t="shared" si="727"/>
        <v>1472.0131114465592</v>
      </c>
      <c r="V1340" s="2">
        <f t="shared" si="728"/>
        <v>84653.071770597962</v>
      </c>
      <c r="W1340" s="2">
        <f t="shared" si="729"/>
        <v>359592.59200763452</v>
      </c>
      <c r="X1340" s="17">
        <f t="shared" si="730"/>
        <v>0</v>
      </c>
      <c r="Y1340" s="2">
        <f t="shared" si="731"/>
        <v>0</v>
      </c>
      <c r="Z1340" s="72">
        <f t="shared" si="732"/>
        <v>0</v>
      </c>
      <c r="AA1340" s="2">
        <f t="shared" si="743"/>
        <v>0</v>
      </c>
      <c r="AB1340" s="12">
        <f t="shared" si="741"/>
        <v>4.6600000000000003E-2</v>
      </c>
      <c r="AC1340" s="17">
        <f t="shared" si="734"/>
        <v>15</v>
      </c>
      <c r="AD1340" s="17">
        <v>252</v>
      </c>
      <c r="AE1340" s="13">
        <f t="shared" si="747"/>
        <v>1.002714798</v>
      </c>
      <c r="AF1340" s="2">
        <f t="shared" si="744"/>
        <v>920.57899286999998</v>
      </c>
      <c r="AG1340" s="2">
        <f t="shared" si="735"/>
        <v>976.22124958999996</v>
      </c>
      <c r="AH1340" s="3">
        <f t="shared" si="736"/>
        <v>0</v>
      </c>
      <c r="AI1340" s="4" t="str">
        <f t="shared" si="748"/>
        <v>A+J=</v>
      </c>
      <c r="AJ1340" s="11">
        <f t="shared" si="742"/>
        <v>42506</v>
      </c>
      <c r="AK1340" s="11"/>
      <c r="AL1340" s="4"/>
      <c r="AM1340" s="1"/>
      <c r="AN1340" s="11"/>
      <c r="AO1340" s="1"/>
      <c r="AP1340" s="1"/>
      <c r="AQ1340" s="3"/>
      <c r="AR1340" s="3"/>
      <c r="AS1340" s="6"/>
      <c r="AT1340" s="1"/>
      <c r="AU1340" s="1"/>
      <c r="AV1340" s="1"/>
      <c r="AW1340" s="1"/>
      <c r="AX1340" s="1"/>
      <c r="AY1340" s="1"/>
      <c r="AZ1340" s="1"/>
      <c r="BA1340" s="1"/>
      <c r="BB1340" s="1"/>
    </row>
    <row r="1341" spans="1:54" x14ac:dyDescent="0.2">
      <c r="A1341" s="158">
        <f t="shared" si="737"/>
        <v>42497</v>
      </c>
      <c r="B1341" s="2">
        <f t="shared" si="720"/>
        <v>360706.11548190133</v>
      </c>
      <c r="C1341" s="2">
        <f t="shared" si="738"/>
        <v>273467.50712559</v>
      </c>
      <c r="D1341" s="2">
        <f>SUM(Y1341:Y$1441)</f>
        <v>6133.6708799300004</v>
      </c>
      <c r="E1341" s="73">
        <f t="shared" si="721"/>
        <v>267333.83624565997</v>
      </c>
      <c r="F1341" s="88">
        <f t="shared" si="750"/>
        <v>4591.18</v>
      </c>
      <c r="G1341" s="3">
        <f>IF(AND(N1341=1,N1340&gt;1),VLOOKUP(A1340,[1]Plan1!$BK$81:$BM$259,3),G1340)</f>
        <v>4610.92</v>
      </c>
      <c r="H1341" s="11">
        <f t="shared" si="751"/>
        <v>42415</v>
      </c>
      <c r="I1341" s="11">
        <f t="shared" si="752"/>
        <v>42444</v>
      </c>
      <c r="J1341" s="12">
        <f t="shared" si="722"/>
        <v>4.2995482642806948E-3</v>
      </c>
      <c r="K1341" s="11">
        <f t="shared" si="739"/>
        <v>42506</v>
      </c>
      <c r="L1341" s="11">
        <f t="shared" si="723"/>
        <v>42506</v>
      </c>
      <c r="M1341" s="1">
        <f t="shared" si="745"/>
        <v>21</v>
      </c>
      <c r="N1341" s="1">
        <f t="shared" si="724"/>
        <v>16</v>
      </c>
      <c r="O1341" s="2">
        <f t="shared" si="725"/>
        <v>1.0032741700000001</v>
      </c>
      <c r="P1341" s="13">
        <f t="shared" si="753"/>
        <v>1.00899954</v>
      </c>
      <c r="Q1341" s="13">
        <f t="shared" si="746"/>
        <v>1.31262803645175</v>
      </c>
      <c r="R1341" s="2">
        <f t="shared" si="749"/>
        <v>1.3169257999999999</v>
      </c>
      <c r="S1341" s="2">
        <f t="shared" si="740"/>
        <v>1.23998893</v>
      </c>
      <c r="T1341" s="2">
        <f t="shared" si="726"/>
        <v>339096.68155042001</v>
      </c>
      <c r="U1341" s="2">
        <f t="shared" si="727"/>
        <v>1472.0131114465592</v>
      </c>
      <c r="V1341" s="2">
        <f t="shared" si="728"/>
        <v>84724.989919224769</v>
      </c>
      <c r="W1341" s="2">
        <f t="shared" si="729"/>
        <v>359664.51015626133</v>
      </c>
      <c r="X1341" s="17">
        <f t="shared" si="730"/>
        <v>0</v>
      </c>
      <c r="Y1341" s="2">
        <f t="shared" si="731"/>
        <v>0</v>
      </c>
      <c r="Z1341" s="72">
        <f t="shared" si="732"/>
        <v>0</v>
      </c>
      <c r="AA1341" s="2">
        <f t="shared" si="743"/>
        <v>0</v>
      </c>
      <c r="AB1341" s="12">
        <f t="shared" si="741"/>
        <v>4.6600000000000003E-2</v>
      </c>
      <c r="AC1341" s="17">
        <f t="shared" si="734"/>
        <v>16</v>
      </c>
      <c r="AD1341" s="17">
        <v>252</v>
      </c>
      <c r="AE1341" s="13">
        <f t="shared" si="747"/>
        <v>1.0028960469999999</v>
      </c>
      <c r="AF1341" s="2">
        <f t="shared" si="744"/>
        <v>982.03992731000005</v>
      </c>
      <c r="AG1341" s="2">
        <f t="shared" si="735"/>
        <v>1041.60532564</v>
      </c>
      <c r="AH1341" s="3">
        <f t="shared" si="736"/>
        <v>0</v>
      </c>
      <c r="AI1341" s="4" t="str">
        <f t="shared" si="748"/>
        <v>A+J=</v>
      </c>
      <c r="AJ1341" s="11">
        <f t="shared" si="742"/>
        <v>42506</v>
      </c>
      <c r="AK1341" s="11"/>
      <c r="AL1341" s="4"/>
      <c r="AM1341" s="1"/>
      <c r="AN1341" s="11"/>
      <c r="AO1341" s="1"/>
      <c r="AP1341" s="1"/>
      <c r="AQ1341" s="3"/>
      <c r="AR1341" s="3"/>
      <c r="AS1341" s="6"/>
      <c r="AT1341" s="1"/>
      <c r="AU1341" s="1"/>
      <c r="AV1341" s="1"/>
      <c r="AW1341" s="1"/>
      <c r="AX1341" s="1"/>
      <c r="AY1341" s="1"/>
      <c r="AZ1341" s="1"/>
      <c r="BA1341" s="1"/>
      <c r="BB1341" s="1"/>
    </row>
    <row r="1342" spans="1:54" x14ac:dyDescent="0.2">
      <c r="A1342" s="158">
        <f t="shared" si="737"/>
        <v>42498</v>
      </c>
      <c r="B1342" s="2">
        <f t="shared" si="720"/>
        <v>360706.11548190133</v>
      </c>
      <c r="C1342" s="2">
        <f t="shared" si="738"/>
        <v>273467.50712559</v>
      </c>
      <c r="D1342" s="2">
        <f>SUM(Y1342:Y$1441)</f>
        <v>6133.6708799300004</v>
      </c>
      <c r="E1342" s="73">
        <f t="shared" si="721"/>
        <v>267333.83624565997</v>
      </c>
      <c r="F1342" s="88">
        <f t="shared" si="750"/>
        <v>4591.18</v>
      </c>
      <c r="G1342" s="3">
        <f>IF(AND(N1342=1,N1341&gt;1),VLOOKUP(A1341,[1]Plan1!$BK$81:$BM$259,3),G1341)</f>
        <v>4610.92</v>
      </c>
      <c r="H1342" s="11">
        <f t="shared" si="751"/>
        <v>42415</v>
      </c>
      <c r="I1342" s="11">
        <f t="shared" si="752"/>
        <v>42444</v>
      </c>
      <c r="J1342" s="12">
        <f t="shared" si="722"/>
        <v>4.2995482642806948E-3</v>
      </c>
      <c r="K1342" s="11">
        <f t="shared" si="739"/>
        <v>42506</v>
      </c>
      <c r="L1342" s="11">
        <f t="shared" si="723"/>
        <v>42506</v>
      </c>
      <c r="M1342" s="1">
        <f t="shared" si="745"/>
        <v>21</v>
      </c>
      <c r="N1342" s="1">
        <f t="shared" si="724"/>
        <v>16</v>
      </c>
      <c r="O1342" s="2">
        <f t="shared" si="725"/>
        <v>1.0032741700000001</v>
      </c>
      <c r="P1342" s="13">
        <f t="shared" si="753"/>
        <v>1.00899954</v>
      </c>
      <c r="Q1342" s="13">
        <f t="shared" si="746"/>
        <v>1.31262803645175</v>
      </c>
      <c r="R1342" s="2">
        <f t="shared" si="749"/>
        <v>1.3169257999999999</v>
      </c>
      <c r="S1342" s="2">
        <f t="shared" si="740"/>
        <v>1.23998893</v>
      </c>
      <c r="T1342" s="2">
        <f t="shared" si="726"/>
        <v>339096.68155042001</v>
      </c>
      <c r="U1342" s="2">
        <f t="shared" si="727"/>
        <v>1472.0131114465592</v>
      </c>
      <c r="V1342" s="2">
        <f t="shared" si="728"/>
        <v>84724.989919224769</v>
      </c>
      <c r="W1342" s="2">
        <f t="shared" si="729"/>
        <v>359664.51015626133</v>
      </c>
      <c r="X1342" s="17">
        <f t="shared" si="730"/>
        <v>0</v>
      </c>
      <c r="Y1342" s="2">
        <f t="shared" si="731"/>
        <v>0</v>
      </c>
      <c r="Z1342" s="72">
        <f t="shared" si="732"/>
        <v>0</v>
      </c>
      <c r="AA1342" s="2">
        <f t="shared" si="743"/>
        <v>0</v>
      </c>
      <c r="AB1342" s="12">
        <f t="shared" si="741"/>
        <v>4.6600000000000003E-2</v>
      </c>
      <c r="AC1342" s="17">
        <f t="shared" si="734"/>
        <v>16</v>
      </c>
      <c r="AD1342" s="17">
        <v>252</v>
      </c>
      <c r="AE1342" s="13">
        <f t="shared" si="747"/>
        <v>1.0028960469999999</v>
      </c>
      <c r="AF1342" s="2">
        <f t="shared" si="744"/>
        <v>982.03992731000005</v>
      </c>
      <c r="AG1342" s="2">
        <f t="shared" si="735"/>
        <v>1041.60532564</v>
      </c>
      <c r="AH1342" s="3">
        <f t="shared" si="736"/>
        <v>0</v>
      </c>
      <c r="AI1342" s="4" t="str">
        <f t="shared" si="748"/>
        <v>A+J=</v>
      </c>
      <c r="AJ1342" s="11">
        <f t="shared" si="742"/>
        <v>42506</v>
      </c>
      <c r="AK1342" s="11"/>
      <c r="AL1342" s="4"/>
      <c r="AM1342" s="1"/>
      <c r="AN1342" s="11"/>
      <c r="AO1342" s="1"/>
      <c r="AP1342" s="1"/>
      <c r="AQ1342" s="3"/>
      <c r="AR1342" s="3"/>
      <c r="AS1342" s="6"/>
      <c r="AT1342" s="1"/>
      <c r="AU1342" s="1"/>
      <c r="AV1342" s="1"/>
      <c r="AW1342" s="1"/>
      <c r="AX1342" s="1"/>
      <c r="AY1342" s="1"/>
      <c r="AZ1342" s="1"/>
      <c r="BA1342" s="1"/>
      <c r="BB1342" s="1"/>
    </row>
    <row r="1343" spans="1:54" x14ac:dyDescent="0.2">
      <c r="A1343" s="158">
        <f t="shared" si="737"/>
        <v>42499</v>
      </c>
      <c r="B1343" s="2">
        <f t="shared" si="720"/>
        <v>360706.11548190133</v>
      </c>
      <c r="C1343" s="2">
        <f t="shared" si="738"/>
        <v>273467.50712559</v>
      </c>
      <c r="D1343" s="2">
        <f>SUM(Y1343:Y$1441)</f>
        <v>6133.6708799300004</v>
      </c>
      <c r="E1343" s="73">
        <f t="shared" si="721"/>
        <v>267333.83624565997</v>
      </c>
      <c r="F1343" s="88">
        <f t="shared" si="750"/>
        <v>4591.18</v>
      </c>
      <c r="G1343" s="3">
        <f>IF(AND(N1343=1,N1342&gt;1),VLOOKUP(A1342,[1]Plan1!$BK$81:$BM$259,3),G1342)</f>
        <v>4610.92</v>
      </c>
      <c r="H1343" s="11">
        <f t="shared" si="751"/>
        <v>42415</v>
      </c>
      <c r="I1343" s="11">
        <f t="shared" si="752"/>
        <v>42444</v>
      </c>
      <c r="J1343" s="12">
        <f t="shared" si="722"/>
        <v>4.2995482642806948E-3</v>
      </c>
      <c r="K1343" s="11">
        <f t="shared" si="739"/>
        <v>42506</v>
      </c>
      <c r="L1343" s="11">
        <f t="shared" si="723"/>
        <v>42506</v>
      </c>
      <c r="M1343" s="1">
        <f t="shared" si="745"/>
        <v>21</v>
      </c>
      <c r="N1343" s="1">
        <f t="shared" si="724"/>
        <v>16</v>
      </c>
      <c r="O1343" s="2">
        <f t="shared" si="725"/>
        <v>1.0032741700000001</v>
      </c>
      <c r="P1343" s="13">
        <f t="shared" si="753"/>
        <v>1.00899954</v>
      </c>
      <c r="Q1343" s="13">
        <f t="shared" si="746"/>
        <v>1.31262803645175</v>
      </c>
      <c r="R1343" s="2">
        <f t="shared" si="749"/>
        <v>1.3169257999999999</v>
      </c>
      <c r="S1343" s="2">
        <f t="shared" si="740"/>
        <v>1.23998893</v>
      </c>
      <c r="T1343" s="2">
        <f t="shared" si="726"/>
        <v>339096.68155042001</v>
      </c>
      <c r="U1343" s="2">
        <f t="shared" si="727"/>
        <v>1472.0131114465592</v>
      </c>
      <c r="V1343" s="2">
        <f t="shared" si="728"/>
        <v>84724.989919224769</v>
      </c>
      <c r="W1343" s="2">
        <f t="shared" si="729"/>
        <v>359664.51015626133</v>
      </c>
      <c r="X1343" s="17">
        <f t="shared" si="730"/>
        <v>0</v>
      </c>
      <c r="Y1343" s="2">
        <f t="shared" si="731"/>
        <v>0</v>
      </c>
      <c r="Z1343" s="72">
        <f t="shared" si="732"/>
        <v>0</v>
      </c>
      <c r="AA1343" s="2">
        <f t="shared" si="743"/>
        <v>0</v>
      </c>
      <c r="AB1343" s="12">
        <f t="shared" si="741"/>
        <v>4.6600000000000003E-2</v>
      </c>
      <c r="AC1343" s="17">
        <f t="shared" si="734"/>
        <v>16</v>
      </c>
      <c r="AD1343" s="17">
        <v>252</v>
      </c>
      <c r="AE1343" s="13">
        <f t="shared" si="747"/>
        <v>1.0028960469999999</v>
      </c>
      <c r="AF1343" s="2">
        <f t="shared" si="744"/>
        <v>982.03992731000005</v>
      </c>
      <c r="AG1343" s="2">
        <f t="shared" si="735"/>
        <v>1041.60532564</v>
      </c>
      <c r="AH1343" s="3">
        <f t="shared" si="736"/>
        <v>0</v>
      </c>
      <c r="AI1343" s="4" t="str">
        <f t="shared" si="748"/>
        <v>A+J=</v>
      </c>
      <c r="AJ1343" s="11">
        <f t="shared" si="742"/>
        <v>42506</v>
      </c>
      <c r="AK1343" s="11"/>
      <c r="AL1343" s="4"/>
      <c r="AM1343" s="1"/>
      <c r="AN1343" s="11"/>
      <c r="AO1343" s="1"/>
      <c r="AP1343" s="1"/>
      <c r="AQ1343" s="3"/>
      <c r="AR1343" s="3"/>
      <c r="AS1343" s="6"/>
      <c r="AT1343" s="1"/>
      <c r="AU1343" s="1"/>
      <c r="AV1343" s="1"/>
      <c r="AW1343" s="1"/>
      <c r="AX1343" s="1"/>
      <c r="AY1343" s="1"/>
      <c r="AZ1343" s="1"/>
      <c r="BA1343" s="1"/>
      <c r="BB1343" s="1"/>
    </row>
    <row r="1344" spans="1:54" x14ac:dyDescent="0.2">
      <c r="A1344" s="158">
        <f t="shared" si="737"/>
        <v>42500</v>
      </c>
      <c r="B1344" s="2">
        <f t="shared" si="720"/>
        <v>360843.46869614994</v>
      </c>
      <c r="C1344" s="2">
        <f t="shared" si="738"/>
        <v>273467.50712559</v>
      </c>
      <c r="D1344" s="2">
        <f>SUM(Y1344:Y$1441)</f>
        <v>6133.6708799300004</v>
      </c>
      <c r="E1344" s="73">
        <f t="shared" si="721"/>
        <v>267333.83624565997</v>
      </c>
      <c r="F1344" s="88">
        <f t="shared" si="750"/>
        <v>4591.18</v>
      </c>
      <c r="G1344" s="3">
        <f>IF(AND(N1344=1,N1343&gt;1),VLOOKUP(A1343,[1]Plan1!$BK$81:$BM$259,3),G1343)</f>
        <v>4610.92</v>
      </c>
      <c r="H1344" s="11">
        <f t="shared" si="751"/>
        <v>42415</v>
      </c>
      <c r="I1344" s="11">
        <f t="shared" si="752"/>
        <v>42444</v>
      </c>
      <c r="J1344" s="12">
        <f t="shared" si="722"/>
        <v>4.2995482642806948E-3</v>
      </c>
      <c r="K1344" s="11">
        <f t="shared" si="739"/>
        <v>42506</v>
      </c>
      <c r="L1344" s="11">
        <f t="shared" si="723"/>
        <v>42506</v>
      </c>
      <c r="M1344" s="1">
        <f t="shared" si="745"/>
        <v>21</v>
      </c>
      <c r="N1344" s="1">
        <f t="shared" si="724"/>
        <v>17</v>
      </c>
      <c r="O1344" s="2">
        <f t="shared" si="725"/>
        <v>1.0034791599999999</v>
      </c>
      <c r="P1344" s="13">
        <f t="shared" si="753"/>
        <v>1.00899954</v>
      </c>
      <c r="Q1344" s="13">
        <f t="shared" si="746"/>
        <v>1.31262803645175</v>
      </c>
      <c r="R1344" s="2">
        <f t="shared" si="749"/>
        <v>1.31719487</v>
      </c>
      <c r="S1344" s="2">
        <f t="shared" si="740"/>
        <v>1.23998893</v>
      </c>
      <c r="T1344" s="2">
        <f t="shared" si="726"/>
        <v>339096.68155042001</v>
      </c>
      <c r="U1344" s="2">
        <f t="shared" si="727"/>
        <v>1472.0131114465592</v>
      </c>
      <c r="V1344" s="2">
        <f t="shared" si="728"/>
        <v>84796.921434543401</v>
      </c>
      <c r="W1344" s="2">
        <f t="shared" si="729"/>
        <v>359736.44167157996</v>
      </c>
      <c r="X1344" s="17">
        <f t="shared" si="730"/>
        <v>0</v>
      </c>
      <c r="Y1344" s="2">
        <f t="shared" si="731"/>
        <v>0</v>
      </c>
      <c r="Z1344" s="72">
        <f t="shared" si="732"/>
        <v>0</v>
      </c>
      <c r="AA1344" s="2">
        <f t="shared" si="743"/>
        <v>0</v>
      </c>
      <c r="AB1344" s="12">
        <f t="shared" si="741"/>
        <v>4.6600000000000003E-2</v>
      </c>
      <c r="AC1344" s="17">
        <f t="shared" si="734"/>
        <v>17</v>
      </c>
      <c r="AD1344" s="17">
        <v>252</v>
      </c>
      <c r="AE1344" s="13">
        <f t="shared" si="747"/>
        <v>1.003077328</v>
      </c>
      <c r="AF1344" s="2">
        <f t="shared" si="744"/>
        <v>1043.51171284</v>
      </c>
      <c r="AG1344" s="2">
        <f t="shared" si="735"/>
        <v>1107.0270245700001</v>
      </c>
      <c r="AH1344" s="3">
        <f t="shared" si="736"/>
        <v>0</v>
      </c>
      <c r="AI1344" s="4" t="str">
        <f t="shared" si="748"/>
        <v>A+J=</v>
      </c>
      <c r="AJ1344" s="11">
        <f t="shared" si="742"/>
        <v>42506</v>
      </c>
      <c r="AK1344" s="11"/>
      <c r="AL1344" s="4"/>
      <c r="AM1344" s="1"/>
      <c r="AN1344" s="11"/>
      <c r="AO1344" s="1"/>
      <c r="AP1344" s="1"/>
      <c r="AQ1344" s="3"/>
      <c r="AR1344" s="3"/>
      <c r="AS1344" s="6"/>
      <c r="AT1344" s="1"/>
      <c r="AU1344" s="1"/>
      <c r="AV1344" s="1"/>
      <c r="AW1344" s="1"/>
      <c r="AX1344" s="1"/>
      <c r="AY1344" s="1"/>
      <c r="AZ1344" s="1"/>
      <c r="BA1344" s="1"/>
      <c r="BB1344" s="1"/>
    </row>
    <row r="1345" spans="1:54" x14ac:dyDescent="0.2">
      <c r="A1345" s="158">
        <f t="shared" si="737"/>
        <v>42501</v>
      </c>
      <c r="B1345" s="2">
        <f t="shared" si="720"/>
        <v>360980.87595600873</v>
      </c>
      <c r="C1345" s="2">
        <f t="shared" si="738"/>
        <v>273467.50712559</v>
      </c>
      <c r="D1345" s="2">
        <f>SUM(Y1345:Y$1441)</f>
        <v>6133.6708799300004</v>
      </c>
      <c r="E1345" s="73">
        <f t="shared" si="721"/>
        <v>267333.83624565997</v>
      </c>
      <c r="F1345" s="88">
        <f t="shared" si="750"/>
        <v>4591.18</v>
      </c>
      <c r="G1345" s="3">
        <f>IF(AND(N1345=1,N1344&gt;1),VLOOKUP(A1344,[1]Plan1!$BK$81:$BM$259,3),G1344)</f>
        <v>4610.92</v>
      </c>
      <c r="H1345" s="11">
        <f t="shared" si="751"/>
        <v>42415</v>
      </c>
      <c r="I1345" s="11">
        <f t="shared" si="752"/>
        <v>42444</v>
      </c>
      <c r="J1345" s="12">
        <f t="shared" si="722"/>
        <v>4.2995482642806948E-3</v>
      </c>
      <c r="K1345" s="11">
        <f t="shared" si="739"/>
        <v>42506</v>
      </c>
      <c r="L1345" s="11">
        <f t="shared" si="723"/>
        <v>42506</v>
      </c>
      <c r="M1345" s="1">
        <f t="shared" si="745"/>
        <v>21</v>
      </c>
      <c r="N1345" s="1">
        <f t="shared" si="724"/>
        <v>18</v>
      </c>
      <c r="O1345" s="2">
        <f t="shared" si="725"/>
        <v>1.00368419</v>
      </c>
      <c r="P1345" s="13">
        <f t="shared" si="753"/>
        <v>1.00899954</v>
      </c>
      <c r="Q1345" s="13">
        <f t="shared" si="746"/>
        <v>1.31262803645175</v>
      </c>
      <c r="R1345" s="2">
        <f t="shared" si="749"/>
        <v>1.317464</v>
      </c>
      <c r="S1345" s="2">
        <f t="shared" si="740"/>
        <v>1.23998893</v>
      </c>
      <c r="T1345" s="2">
        <f t="shared" si="726"/>
        <v>339096.68155042001</v>
      </c>
      <c r="U1345" s="2">
        <f t="shared" si="727"/>
        <v>1472.0131114465592</v>
      </c>
      <c r="V1345" s="2">
        <f t="shared" si="728"/>
        <v>84868.868989892188</v>
      </c>
      <c r="W1345" s="2">
        <f t="shared" si="729"/>
        <v>359808.38922692876</v>
      </c>
      <c r="X1345" s="17">
        <f t="shared" si="730"/>
        <v>0</v>
      </c>
      <c r="Y1345" s="2">
        <f t="shared" si="731"/>
        <v>0</v>
      </c>
      <c r="Z1345" s="72">
        <f t="shared" si="732"/>
        <v>0</v>
      </c>
      <c r="AA1345" s="2">
        <f t="shared" si="743"/>
        <v>0</v>
      </c>
      <c r="AB1345" s="12">
        <f t="shared" si="741"/>
        <v>4.6600000000000003E-2</v>
      </c>
      <c r="AC1345" s="17">
        <f t="shared" si="734"/>
        <v>18</v>
      </c>
      <c r="AD1345" s="17">
        <v>252</v>
      </c>
      <c r="AE1345" s="13">
        <f t="shared" si="747"/>
        <v>1.003258642</v>
      </c>
      <c r="AF1345" s="2">
        <f t="shared" si="744"/>
        <v>1104.99468856</v>
      </c>
      <c r="AG1345" s="2">
        <f t="shared" si="735"/>
        <v>1172.48672908</v>
      </c>
      <c r="AH1345" s="3">
        <f t="shared" si="736"/>
        <v>0</v>
      </c>
      <c r="AI1345" s="4" t="str">
        <f t="shared" si="748"/>
        <v>A+J=</v>
      </c>
      <c r="AJ1345" s="11">
        <f t="shared" si="742"/>
        <v>42506</v>
      </c>
      <c r="AK1345" s="11"/>
      <c r="AL1345" s="4"/>
      <c r="AM1345" s="1"/>
      <c r="AN1345" s="11"/>
      <c r="AO1345" s="1"/>
      <c r="AP1345" s="1"/>
      <c r="AQ1345" s="3"/>
      <c r="AR1345" s="3"/>
      <c r="AS1345" s="6"/>
      <c r="AT1345" s="1"/>
      <c r="AU1345" s="1"/>
      <c r="AV1345" s="1"/>
      <c r="AW1345" s="1"/>
      <c r="AX1345" s="1"/>
      <c r="AY1345" s="1"/>
      <c r="AZ1345" s="1"/>
      <c r="BA1345" s="1"/>
      <c r="BB1345" s="1"/>
    </row>
    <row r="1346" spans="1:54" x14ac:dyDescent="0.2">
      <c r="A1346" s="158">
        <f t="shared" si="737"/>
        <v>42502</v>
      </c>
      <c r="B1346" s="2">
        <f t="shared" si="720"/>
        <v>361118.33959998609</v>
      </c>
      <c r="C1346" s="2">
        <f t="shared" si="738"/>
        <v>273467.50712559</v>
      </c>
      <c r="D1346" s="2">
        <f>SUM(Y1346:Y$1441)</f>
        <v>6133.6708799300004</v>
      </c>
      <c r="E1346" s="73">
        <f t="shared" si="721"/>
        <v>267333.83624565997</v>
      </c>
      <c r="F1346" s="88">
        <f t="shared" si="750"/>
        <v>4591.18</v>
      </c>
      <c r="G1346" s="3">
        <f>IF(AND(N1346=1,N1345&gt;1),VLOOKUP(A1345,[1]Plan1!$BK$81:$BM$259,3),G1345)</f>
        <v>4610.92</v>
      </c>
      <c r="H1346" s="11">
        <f t="shared" si="751"/>
        <v>42415</v>
      </c>
      <c r="I1346" s="11">
        <f t="shared" si="752"/>
        <v>42444</v>
      </c>
      <c r="J1346" s="12">
        <f t="shared" si="722"/>
        <v>4.2995482642806948E-3</v>
      </c>
      <c r="K1346" s="11">
        <f t="shared" si="739"/>
        <v>42506</v>
      </c>
      <c r="L1346" s="11">
        <f t="shared" si="723"/>
        <v>42506</v>
      </c>
      <c r="M1346" s="1">
        <f t="shared" si="745"/>
        <v>21</v>
      </c>
      <c r="N1346" s="1">
        <f t="shared" si="724"/>
        <v>19</v>
      </c>
      <c r="O1346" s="2">
        <f t="shared" si="725"/>
        <v>1.0038892699999999</v>
      </c>
      <c r="P1346" s="13">
        <f t="shared" si="753"/>
        <v>1.00899954</v>
      </c>
      <c r="Q1346" s="13">
        <f t="shared" si="746"/>
        <v>1.31262803645175</v>
      </c>
      <c r="R1346" s="2">
        <f t="shared" si="749"/>
        <v>1.3177331999999999</v>
      </c>
      <c r="S1346" s="2">
        <f t="shared" si="740"/>
        <v>1.23998893</v>
      </c>
      <c r="T1346" s="2">
        <f t="shared" si="726"/>
        <v>339096.68155042001</v>
      </c>
      <c r="U1346" s="2">
        <f t="shared" si="727"/>
        <v>1472.0131114465592</v>
      </c>
      <c r="V1346" s="2">
        <f t="shared" si="728"/>
        <v>84940.835258609513</v>
      </c>
      <c r="W1346" s="2">
        <f t="shared" si="729"/>
        <v>359880.35549564607</v>
      </c>
      <c r="X1346" s="17">
        <f t="shared" si="730"/>
        <v>0</v>
      </c>
      <c r="Y1346" s="2">
        <f t="shared" si="731"/>
        <v>0</v>
      </c>
      <c r="Z1346" s="72">
        <f t="shared" si="732"/>
        <v>0</v>
      </c>
      <c r="AA1346" s="2">
        <f t="shared" si="743"/>
        <v>0</v>
      </c>
      <c r="AB1346" s="12">
        <f t="shared" si="741"/>
        <v>4.6600000000000003E-2</v>
      </c>
      <c r="AC1346" s="17">
        <f t="shared" si="734"/>
        <v>19</v>
      </c>
      <c r="AD1346" s="17">
        <v>252</v>
      </c>
      <c r="AE1346" s="13">
        <f t="shared" si="747"/>
        <v>1.003439988</v>
      </c>
      <c r="AF1346" s="2">
        <f t="shared" si="744"/>
        <v>1166.48851537</v>
      </c>
      <c r="AG1346" s="2">
        <f t="shared" si="735"/>
        <v>1237.9841043399999</v>
      </c>
      <c r="AH1346" s="3">
        <f t="shared" si="736"/>
        <v>0</v>
      </c>
      <c r="AI1346" s="4" t="str">
        <f t="shared" si="748"/>
        <v>A+J=</v>
      </c>
      <c r="AJ1346" s="11">
        <f t="shared" si="742"/>
        <v>42506</v>
      </c>
      <c r="AK1346" s="11"/>
      <c r="AL1346" s="4"/>
      <c r="AM1346" s="1"/>
      <c r="AN1346" s="11"/>
      <c r="AO1346" s="1"/>
      <c r="AP1346" s="1"/>
      <c r="AQ1346" s="3"/>
      <c r="AR1346" s="3"/>
      <c r="AS1346" s="6"/>
      <c r="AT1346" s="1"/>
      <c r="AU1346" s="1"/>
      <c r="AV1346" s="1"/>
      <c r="AW1346" s="1"/>
      <c r="AX1346" s="1"/>
      <c r="AY1346" s="1"/>
      <c r="AZ1346" s="1"/>
      <c r="BA1346" s="1"/>
      <c r="BB1346" s="1"/>
    </row>
    <row r="1347" spans="1:54" x14ac:dyDescent="0.2">
      <c r="A1347" s="158">
        <f t="shared" si="737"/>
        <v>42503</v>
      </c>
      <c r="B1347" s="2">
        <f t="shared" si="720"/>
        <v>361255.8496329785</v>
      </c>
      <c r="C1347" s="2">
        <f t="shared" si="738"/>
        <v>273467.50712559</v>
      </c>
      <c r="D1347" s="2">
        <f>SUM(Y1347:Y$1441)</f>
        <v>6133.6708799300004</v>
      </c>
      <c r="E1347" s="73">
        <f t="shared" si="721"/>
        <v>267333.83624565997</v>
      </c>
      <c r="F1347" s="88">
        <f t="shared" si="750"/>
        <v>4591.18</v>
      </c>
      <c r="G1347" s="3">
        <f>IF(AND(N1347=1,N1346&gt;1),VLOOKUP(A1346,[1]Plan1!$BK$81:$BM$259,3),G1346)</f>
        <v>4610.92</v>
      </c>
      <c r="H1347" s="11">
        <f t="shared" si="751"/>
        <v>42415</v>
      </c>
      <c r="I1347" s="11">
        <f t="shared" si="752"/>
        <v>42444</v>
      </c>
      <c r="J1347" s="12">
        <f t="shared" si="722"/>
        <v>4.2995482642806948E-3</v>
      </c>
      <c r="K1347" s="11">
        <f t="shared" si="739"/>
        <v>42506</v>
      </c>
      <c r="L1347" s="11">
        <f t="shared" si="723"/>
        <v>42506</v>
      </c>
      <c r="M1347" s="1">
        <f t="shared" si="745"/>
        <v>21</v>
      </c>
      <c r="N1347" s="1">
        <f t="shared" si="724"/>
        <v>20</v>
      </c>
      <c r="O1347" s="2">
        <f t="shared" si="725"/>
        <v>1.00409438</v>
      </c>
      <c r="P1347" s="13">
        <f t="shared" si="753"/>
        <v>1.00899954</v>
      </c>
      <c r="Q1347" s="13">
        <f t="shared" si="746"/>
        <v>1.31262803645175</v>
      </c>
      <c r="R1347" s="2">
        <f t="shared" si="749"/>
        <v>1.3180024299999999</v>
      </c>
      <c r="S1347" s="2">
        <f t="shared" si="740"/>
        <v>1.23998893</v>
      </c>
      <c r="T1347" s="2">
        <f t="shared" si="726"/>
        <v>339096.68155042001</v>
      </c>
      <c r="U1347" s="2">
        <f t="shared" si="727"/>
        <v>1472.0131114465592</v>
      </c>
      <c r="V1347" s="2">
        <f t="shared" si="728"/>
        <v>85012.809547341938</v>
      </c>
      <c r="W1347" s="2">
        <f t="shared" si="729"/>
        <v>359952.32978437853</v>
      </c>
      <c r="X1347" s="17">
        <f t="shared" si="730"/>
        <v>0</v>
      </c>
      <c r="Y1347" s="2">
        <f t="shared" si="731"/>
        <v>0</v>
      </c>
      <c r="Z1347" s="72">
        <f t="shared" si="732"/>
        <v>0</v>
      </c>
      <c r="AA1347" s="2">
        <f t="shared" si="743"/>
        <v>0</v>
      </c>
      <c r="AB1347" s="12">
        <f t="shared" si="741"/>
        <v>4.6600000000000003E-2</v>
      </c>
      <c r="AC1347" s="17">
        <f t="shared" si="734"/>
        <v>20</v>
      </c>
      <c r="AD1347" s="17">
        <v>252</v>
      </c>
      <c r="AE1347" s="13">
        <f t="shared" si="747"/>
        <v>1.0036213679999999</v>
      </c>
      <c r="AF1347" s="2">
        <f t="shared" si="744"/>
        <v>1227.9938714699999</v>
      </c>
      <c r="AG1347" s="2">
        <f t="shared" si="735"/>
        <v>1303.5198485999999</v>
      </c>
      <c r="AH1347" s="3">
        <f t="shared" si="736"/>
        <v>0</v>
      </c>
      <c r="AI1347" s="4" t="str">
        <f t="shared" si="748"/>
        <v>A+J=</v>
      </c>
      <c r="AJ1347" s="11">
        <f t="shared" si="742"/>
        <v>42506</v>
      </c>
      <c r="AK1347" s="11"/>
      <c r="AL1347" s="4"/>
      <c r="AM1347" s="1"/>
      <c r="AN1347" s="11"/>
      <c r="AO1347" s="1"/>
      <c r="AP1347" s="1"/>
      <c r="AQ1347" s="3"/>
      <c r="AR1347" s="3"/>
      <c r="AS1347" s="6"/>
      <c r="AT1347" s="1"/>
      <c r="AU1347" s="1"/>
      <c r="AV1347" s="1"/>
      <c r="AW1347" s="1"/>
      <c r="AX1347" s="1"/>
      <c r="AY1347" s="1"/>
      <c r="AZ1347" s="1"/>
      <c r="BA1347" s="1"/>
      <c r="BB1347" s="1"/>
    </row>
    <row r="1348" spans="1:54" x14ac:dyDescent="0.2">
      <c r="A1348" s="158">
        <f t="shared" si="737"/>
        <v>42504</v>
      </c>
      <c r="B1348" s="2">
        <f t="shared" si="720"/>
        <v>361393.41608067951</v>
      </c>
      <c r="C1348" s="2">
        <f t="shared" si="738"/>
        <v>273467.50712559</v>
      </c>
      <c r="D1348" s="2">
        <f>SUM(Y1348:Y$1441)</f>
        <v>6133.6708799300004</v>
      </c>
      <c r="E1348" s="73">
        <f t="shared" si="721"/>
        <v>267333.83624565997</v>
      </c>
      <c r="F1348" s="88">
        <f t="shared" si="750"/>
        <v>4591.18</v>
      </c>
      <c r="G1348" s="3">
        <f>IF(AND(N1348=1,N1347&gt;1),VLOOKUP(A1347,[1]Plan1!$BK$81:$BM$259,3),G1347)</f>
        <v>4610.92</v>
      </c>
      <c r="H1348" s="11">
        <f t="shared" si="751"/>
        <v>42415</v>
      </c>
      <c r="I1348" s="11">
        <f t="shared" si="752"/>
        <v>42444</v>
      </c>
      <c r="J1348" s="12">
        <f t="shared" si="722"/>
        <v>4.2995482642806948E-3</v>
      </c>
      <c r="K1348" s="11">
        <f t="shared" si="739"/>
        <v>42535</v>
      </c>
      <c r="L1348" s="11">
        <f t="shared" si="723"/>
        <v>42506</v>
      </c>
      <c r="M1348" s="1">
        <f t="shared" si="745"/>
        <v>21</v>
      </c>
      <c r="N1348" s="1">
        <f t="shared" si="724"/>
        <v>21</v>
      </c>
      <c r="O1348" s="2">
        <f t="shared" si="725"/>
        <v>1.0042995400000001</v>
      </c>
      <c r="P1348" s="13">
        <f t="shared" si="753"/>
        <v>1.00899954</v>
      </c>
      <c r="Q1348" s="13">
        <f t="shared" si="746"/>
        <v>1.31262803645175</v>
      </c>
      <c r="R1348" s="2">
        <f t="shared" si="749"/>
        <v>1.31827173</v>
      </c>
      <c r="S1348" s="2">
        <f t="shared" si="740"/>
        <v>1.23998893</v>
      </c>
      <c r="T1348" s="2">
        <f t="shared" si="726"/>
        <v>339096.68155042001</v>
      </c>
      <c r="U1348" s="2">
        <f t="shared" si="727"/>
        <v>1472.0131114465592</v>
      </c>
      <c r="V1348" s="2">
        <f t="shared" si="728"/>
        <v>85084.802549442902</v>
      </c>
      <c r="W1348" s="2">
        <f t="shared" si="729"/>
        <v>360024.32278647949</v>
      </c>
      <c r="X1348" s="17">
        <f t="shared" si="730"/>
        <v>0</v>
      </c>
      <c r="Y1348" s="2">
        <f t="shared" si="731"/>
        <v>0</v>
      </c>
      <c r="Z1348" s="72">
        <f t="shared" si="732"/>
        <v>0</v>
      </c>
      <c r="AA1348" s="2">
        <f t="shared" si="743"/>
        <v>0</v>
      </c>
      <c r="AB1348" s="12">
        <f t="shared" si="741"/>
        <v>4.6600000000000003E-2</v>
      </c>
      <c r="AC1348" s="17">
        <f t="shared" si="734"/>
        <v>21</v>
      </c>
      <c r="AD1348" s="17">
        <v>252</v>
      </c>
      <c r="AE1348" s="13">
        <f t="shared" si="747"/>
        <v>1.00380278</v>
      </c>
      <c r="AF1348" s="2">
        <f t="shared" si="744"/>
        <v>1289.5100786600001</v>
      </c>
      <c r="AG1348" s="2">
        <f t="shared" si="735"/>
        <v>1369.0932941999999</v>
      </c>
      <c r="AH1348" s="3">
        <f t="shared" si="736"/>
        <v>0</v>
      </c>
      <c r="AI1348" s="4" t="str">
        <f t="shared" si="748"/>
        <v>A+J=</v>
      </c>
      <c r="AJ1348" s="11">
        <f t="shared" si="742"/>
        <v>42506</v>
      </c>
      <c r="AK1348" s="11"/>
      <c r="AL1348" s="4"/>
      <c r="AM1348" s="1"/>
      <c r="AN1348" s="11"/>
      <c r="AO1348" s="1"/>
      <c r="AP1348" s="1"/>
      <c r="AQ1348" s="3"/>
      <c r="AR1348" s="3"/>
      <c r="AS1348" s="6"/>
      <c r="AT1348" s="1"/>
      <c r="AU1348" s="1"/>
      <c r="AV1348" s="1"/>
      <c r="AW1348" s="1"/>
      <c r="AX1348" s="1"/>
      <c r="AY1348" s="1"/>
      <c r="AZ1348" s="1"/>
      <c r="BA1348" s="1"/>
      <c r="BB1348" s="1"/>
    </row>
    <row r="1349" spans="1:54" x14ac:dyDescent="0.2">
      <c r="A1349" s="158">
        <f t="shared" si="737"/>
        <v>42505</v>
      </c>
      <c r="B1349" s="2">
        <f t="shared" si="720"/>
        <v>361393.41608067951</v>
      </c>
      <c r="C1349" s="2">
        <f t="shared" si="738"/>
        <v>273467.50712559</v>
      </c>
      <c r="D1349" s="2">
        <f>SUM(Y1349:Y$1441)</f>
        <v>6133.6708799300004</v>
      </c>
      <c r="E1349" s="73">
        <f t="shared" si="721"/>
        <v>267333.83624565997</v>
      </c>
      <c r="F1349" s="88">
        <f t="shared" si="750"/>
        <v>4591.18</v>
      </c>
      <c r="G1349" s="3">
        <f>IF(AND(N1349=1,N1348&gt;1),VLOOKUP(A1348,[1]Plan1!$BK$81:$BM$259,3),G1348)</f>
        <v>4610.92</v>
      </c>
      <c r="H1349" s="11">
        <f t="shared" si="751"/>
        <v>42415</v>
      </c>
      <c r="I1349" s="11">
        <f t="shared" si="752"/>
        <v>42444</v>
      </c>
      <c r="J1349" s="12">
        <f t="shared" si="722"/>
        <v>4.2995482642806948E-3</v>
      </c>
      <c r="K1349" s="11">
        <f t="shared" si="739"/>
        <v>42535</v>
      </c>
      <c r="L1349" s="11">
        <f t="shared" si="723"/>
        <v>42506</v>
      </c>
      <c r="M1349" s="1">
        <f t="shared" si="745"/>
        <v>21</v>
      </c>
      <c r="N1349" s="1">
        <f t="shared" si="724"/>
        <v>21</v>
      </c>
      <c r="O1349" s="2">
        <f t="shared" si="725"/>
        <v>1.0042995400000001</v>
      </c>
      <c r="P1349" s="13">
        <f t="shared" si="753"/>
        <v>1.00899954</v>
      </c>
      <c r="Q1349" s="13">
        <f t="shared" si="746"/>
        <v>1.31262803645175</v>
      </c>
      <c r="R1349" s="2">
        <f t="shared" si="749"/>
        <v>1.31827173</v>
      </c>
      <c r="S1349" s="2">
        <f t="shared" si="740"/>
        <v>1.23998893</v>
      </c>
      <c r="T1349" s="2">
        <f t="shared" si="726"/>
        <v>339096.68155042001</v>
      </c>
      <c r="U1349" s="2">
        <f t="shared" si="727"/>
        <v>1472.0131114465592</v>
      </c>
      <c r="V1349" s="2">
        <f t="shared" si="728"/>
        <v>85084.802549442902</v>
      </c>
      <c r="W1349" s="2">
        <f t="shared" si="729"/>
        <v>360024.32278647949</v>
      </c>
      <c r="X1349" s="17">
        <f t="shared" si="730"/>
        <v>0</v>
      </c>
      <c r="Y1349" s="2">
        <f t="shared" si="731"/>
        <v>0</v>
      </c>
      <c r="Z1349" s="72">
        <f t="shared" si="732"/>
        <v>0</v>
      </c>
      <c r="AA1349" s="2">
        <f t="shared" si="743"/>
        <v>0</v>
      </c>
      <c r="AB1349" s="12">
        <f t="shared" si="741"/>
        <v>4.6600000000000003E-2</v>
      </c>
      <c r="AC1349" s="17">
        <f t="shared" si="734"/>
        <v>21</v>
      </c>
      <c r="AD1349" s="17">
        <v>252</v>
      </c>
      <c r="AE1349" s="13">
        <f t="shared" si="747"/>
        <v>1.00380278</v>
      </c>
      <c r="AF1349" s="2">
        <f t="shared" si="744"/>
        <v>1289.5100786600001</v>
      </c>
      <c r="AG1349" s="2">
        <f t="shared" si="735"/>
        <v>1369.0932941999999</v>
      </c>
      <c r="AH1349" s="3">
        <f t="shared" si="736"/>
        <v>0</v>
      </c>
      <c r="AI1349" s="4" t="str">
        <f t="shared" si="748"/>
        <v>A+J=</v>
      </c>
      <c r="AJ1349" s="11">
        <f t="shared" si="742"/>
        <v>42506</v>
      </c>
      <c r="AK1349" s="11"/>
      <c r="AL1349" s="4"/>
      <c r="AM1349" s="1"/>
      <c r="AN1349" s="11"/>
      <c r="AO1349" s="1"/>
      <c r="AP1349" s="1"/>
      <c r="AQ1349" s="3"/>
      <c r="AR1349" s="3"/>
      <c r="AS1349" s="6"/>
      <c r="AT1349" s="1"/>
      <c r="AU1349" s="1"/>
      <c r="AV1349" s="1"/>
      <c r="AW1349" s="1"/>
      <c r="AX1349" s="1"/>
      <c r="AY1349" s="1"/>
      <c r="AZ1349" s="1"/>
      <c r="BA1349" s="1"/>
      <c r="BB1349" s="1"/>
    </row>
    <row r="1350" spans="1:54" x14ac:dyDescent="0.2">
      <c r="A1350" s="158">
        <f t="shared" si="737"/>
        <v>42506</v>
      </c>
      <c r="B1350" s="2">
        <f t="shared" si="720"/>
        <v>361393.41608067951</v>
      </c>
      <c r="C1350" s="2">
        <f t="shared" si="738"/>
        <v>273467.50712559</v>
      </c>
      <c r="D1350" s="2">
        <f>SUM(Y1350:Y$1441)</f>
        <v>6133.6708799300004</v>
      </c>
      <c r="E1350" s="73">
        <f t="shared" si="721"/>
        <v>267333.83624565997</v>
      </c>
      <c r="F1350" s="88">
        <f t="shared" si="750"/>
        <v>4591.18</v>
      </c>
      <c r="G1350" s="3">
        <f>IF(AND(N1350=1,N1349&gt;1),VLOOKUP(A1349,[1]Plan1!$BK$81:$BM$259,3),G1349)</f>
        <v>4610.92</v>
      </c>
      <c r="H1350" s="11">
        <f t="shared" si="751"/>
        <v>42415</v>
      </c>
      <c r="I1350" s="11">
        <f t="shared" si="752"/>
        <v>42444</v>
      </c>
      <c r="J1350" s="12">
        <f t="shared" si="722"/>
        <v>4.2995482642806948E-3</v>
      </c>
      <c r="K1350" s="11">
        <f t="shared" si="739"/>
        <v>42535</v>
      </c>
      <c r="L1350" s="11">
        <f t="shared" si="723"/>
        <v>42506</v>
      </c>
      <c r="M1350" s="1">
        <f t="shared" si="745"/>
        <v>21</v>
      </c>
      <c r="N1350" s="1">
        <f t="shared" si="724"/>
        <v>21</v>
      </c>
      <c r="O1350" s="2">
        <f t="shared" si="725"/>
        <v>1.0042995400000001</v>
      </c>
      <c r="P1350" s="13">
        <f t="shared" si="753"/>
        <v>1.00899954</v>
      </c>
      <c r="Q1350" s="13">
        <f t="shared" si="746"/>
        <v>1.31262803645175</v>
      </c>
      <c r="R1350" s="2">
        <f t="shared" si="749"/>
        <v>1.31827173</v>
      </c>
      <c r="S1350" s="2">
        <f t="shared" si="740"/>
        <v>1.23998893</v>
      </c>
      <c r="T1350" s="2">
        <f t="shared" si="726"/>
        <v>339096.68155042001</v>
      </c>
      <c r="U1350" s="2">
        <f t="shared" si="727"/>
        <v>1472.0131114465592</v>
      </c>
      <c r="V1350" s="2">
        <f t="shared" si="728"/>
        <v>85084.802549442902</v>
      </c>
      <c r="W1350" s="2">
        <f t="shared" si="729"/>
        <v>360024.32278647949</v>
      </c>
      <c r="X1350" s="17">
        <f t="shared" si="730"/>
        <v>44</v>
      </c>
      <c r="Y1350" s="2">
        <f t="shared" si="731"/>
        <v>1536.7069014900001</v>
      </c>
      <c r="Z1350" s="72">
        <f t="shared" si="732"/>
        <v>5.6193399999999996E-3</v>
      </c>
      <c r="AA1350" s="2">
        <f t="shared" si="743"/>
        <v>1905.4995465</v>
      </c>
      <c r="AB1350" s="12">
        <f t="shared" si="741"/>
        <v>4.6600000000000003E-2</v>
      </c>
      <c r="AC1350" s="17">
        <f t="shared" si="734"/>
        <v>21</v>
      </c>
      <c r="AD1350" s="17">
        <v>252</v>
      </c>
      <c r="AE1350" s="13">
        <f t="shared" si="747"/>
        <v>1.00380278</v>
      </c>
      <c r="AF1350" s="2">
        <f t="shared" si="744"/>
        <v>1289.5100786600001</v>
      </c>
      <c r="AG1350" s="2">
        <f t="shared" si="735"/>
        <v>1369.0932941999999</v>
      </c>
      <c r="AH1350" s="3">
        <f t="shared" si="736"/>
        <v>3195.0096251599998</v>
      </c>
      <c r="AI1350" s="4" t="str">
        <f t="shared" si="748"/>
        <v>A+J=</v>
      </c>
      <c r="AJ1350" s="11">
        <f t="shared" si="742"/>
        <v>42506</v>
      </c>
      <c r="AK1350" s="11"/>
      <c r="AL1350" s="4"/>
      <c r="AM1350" s="1"/>
      <c r="AN1350" s="11"/>
      <c r="AO1350" s="1"/>
      <c r="AP1350" s="1"/>
      <c r="AQ1350" s="3"/>
      <c r="AR1350" s="3"/>
      <c r="AS1350" s="6"/>
      <c r="AT1350" s="1"/>
      <c r="AU1350" s="1"/>
      <c r="AV1350" s="1"/>
      <c r="AW1350" s="1"/>
      <c r="AX1350" s="1"/>
      <c r="AY1350" s="1"/>
      <c r="AZ1350" s="1"/>
      <c r="BA1350" s="1"/>
      <c r="BB1350" s="1"/>
    </row>
    <row r="1351" spans="1:54" x14ac:dyDescent="0.2">
      <c r="A1351" s="158">
        <f t="shared" si="737"/>
        <v>42507</v>
      </c>
      <c r="B1351" s="2">
        <f t="shared" si="720"/>
        <v>358290.76295885997</v>
      </c>
      <c r="C1351" s="2">
        <f t="shared" si="738"/>
        <v>271930.80022410001</v>
      </c>
      <c r="D1351" s="2">
        <f>SUM(Y1351:Y$1441)</f>
        <v>4596.9639784399997</v>
      </c>
      <c r="E1351" s="73">
        <f t="shared" si="721"/>
        <v>267333.83624566003</v>
      </c>
      <c r="F1351" s="88">
        <f t="shared" si="750"/>
        <v>4610.92</v>
      </c>
      <c r="G1351" s="3">
        <f>IF(AND(N1351=1,N1350&gt;1),VLOOKUP(A1350,[1]Plan1!$BK$81:$BM$259,3),G1350)</f>
        <v>4639.05</v>
      </c>
      <c r="H1351" s="11">
        <f t="shared" si="751"/>
        <v>42446</v>
      </c>
      <c r="I1351" s="11">
        <f t="shared" si="752"/>
        <v>42477</v>
      </c>
      <c r="J1351" s="12">
        <f t="shared" si="722"/>
        <v>6.1007347774413301E-3</v>
      </c>
      <c r="K1351" s="11">
        <f t="shared" si="739"/>
        <v>42535</v>
      </c>
      <c r="L1351" s="11">
        <f t="shared" si="723"/>
        <v>42535</v>
      </c>
      <c r="M1351" s="1">
        <f t="shared" si="745"/>
        <v>20</v>
      </c>
      <c r="N1351" s="1">
        <f t="shared" si="724"/>
        <v>1</v>
      </c>
      <c r="O1351" s="2">
        <f t="shared" si="725"/>
        <v>1.0003041500000001</v>
      </c>
      <c r="P1351" s="13">
        <f t="shared" si="753"/>
        <v>1.0042995400000001</v>
      </c>
      <c r="Q1351" s="13">
        <f t="shared" si="746"/>
        <v>1.3182717331995959</v>
      </c>
      <c r="R1351" s="2">
        <f t="shared" si="749"/>
        <v>1.3186726799999999</v>
      </c>
      <c r="S1351" s="2">
        <f t="shared" si="740"/>
        <v>1.23998893</v>
      </c>
      <c r="T1351" s="2">
        <f t="shared" si="726"/>
        <v>337191.18200392002</v>
      </c>
      <c r="U1351" s="2">
        <f t="shared" si="727"/>
        <v>1103.2204664343585</v>
      </c>
      <c r="V1351" s="2">
        <f t="shared" si="728"/>
        <v>85191.990051085595</v>
      </c>
      <c r="W1351" s="2">
        <f t="shared" si="729"/>
        <v>358226.01074161998</v>
      </c>
      <c r="X1351" s="17">
        <f t="shared" si="730"/>
        <v>0</v>
      </c>
      <c r="Y1351" s="2">
        <f t="shared" si="731"/>
        <v>0</v>
      </c>
      <c r="Z1351" s="72">
        <f t="shared" si="732"/>
        <v>0</v>
      </c>
      <c r="AA1351" s="2">
        <f t="shared" si="743"/>
        <v>0</v>
      </c>
      <c r="AB1351" s="12">
        <f t="shared" si="741"/>
        <v>4.6600000000000003E-2</v>
      </c>
      <c r="AC1351" s="17">
        <f t="shared" si="734"/>
        <v>1</v>
      </c>
      <c r="AD1351" s="17">
        <v>252</v>
      </c>
      <c r="AE1351" s="13">
        <f t="shared" si="747"/>
        <v>1.0001807579999999</v>
      </c>
      <c r="AF1351" s="2">
        <f t="shared" si="744"/>
        <v>60.950003670000001</v>
      </c>
      <c r="AG1351" s="2">
        <f t="shared" si="735"/>
        <v>64.752217239999993</v>
      </c>
      <c r="AH1351" s="3">
        <f t="shared" si="736"/>
        <v>0</v>
      </c>
      <c r="AI1351" s="4" t="str">
        <f t="shared" si="748"/>
        <v>A+J=</v>
      </c>
      <c r="AJ1351" s="11">
        <f t="shared" si="742"/>
        <v>42535</v>
      </c>
      <c r="AK1351" s="11"/>
      <c r="AL1351" s="4"/>
      <c r="AM1351" s="1"/>
      <c r="AN1351" s="11"/>
      <c r="AO1351" s="1"/>
      <c r="AP1351" s="1"/>
      <c r="AQ1351" s="3"/>
      <c r="AR1351" s="3"/>
      <c r="AS1351" s="6"/>
      <c r="AT1351" s="1"/>
      <c r="AU1351" s="1"/>
      <c r="AV1351" s="1"/>
      <c r="AW1351" s="1"/>
      <c r="AX1351" s="1"/>
      <c r="AY1351" s="1"/>
      <c r="AZ1351" s="1"/>
      <c r="BA1351" s="1"/>
      <c r="BB1351" s="1"/>
    </row>
    <row r="1352" spans="1:54" x14ac:dyDescent="0.2">
      <c r="A1352" s="158">
        <f t="shared" si="737"/>
        <v>42508</v>
      </c>
      <c r="B1352" s="2">
        <f t="shared" si="720"/>
        <v>358462.78766038141</v>
      </c>
      <c r="C1352" s="2">
        <f t="shared" si="738"/>
        <v>271930.80022410001</v>
      </c>
      <c r="D1352" s="2">
        <f>SUM(Y1352:Y$1441)</f>
        <v>4596.9639784399997</v>
      </c>
      <c r="E1352" s="73">
        <f t="shared" si="721"/>
        <v>267333.83624566003</v>
      </c>
      <c r="F1352" s="88">
        <f t="shared" si="750"/>
        <v>4610.92</v>
      </c>
      <c r="G1352" s="3">
        <f>IF(AND(N1352=1,N1351&gt;1),VLOOKUP(A1351,[1]Plan1!$BK$81:$BM$259,3),G1351)</f>
        <v>4639.05</v>
      </c>
      <c r="H1352" s="11">
        <f t="shared" si="751"/>
        <v>42446</v>
      </c>
      <c r="I1352" s="11">
        <f t="shared" si="752"/>
        <v>42477</v>
      </c>
      <c r="J1352" s="12">
        <f t="shared" si="722"/>
        <v>6.1007347774413301E-3</v>
      </c>
      <c r="K1352" s="11">
        <f t="shared" si="739"/>
        <v>42535</v>
      </c>
      <c r="L1352" s="11">
        <f t="shared" si="723"/>
        <v>42535</v>
      </c>
      <c r="M1352" s="1">
        <f t="shared" si="745"/>
        <v>20</v>
      </c>
      <c r="N1352" s="1">
        <f t="shared" si="724"/>
        <v>2</v>
      </c>
      <c r="O1352" s="2">
        <f t="shared" si="725"/>
        <v>1.0006084</v>
      </c>
      <c r="P1352" s="13">
        <f t="shared" si="753"/>
        <v>1.0042995400000001</v>
      </c>
      <c r="Q1352" s="13">
        <f t="shared" si="746"/>
        <v>1.3182717331995959</v>
      </c>
      <c r="R1352" s="2">
        <f t="shared" si="749"/>
        <v>1.31907376</v>
      </c>
      <c r="S1352" s="2">
        <f t="shared" si="740"/>
        <v>1.23998893</v>
      </c>
      <c r="T1352" s="2">
        <f t="shared" si="726"/>
        <v>337191.18200392002</v>
      </c>
      <c r="U1352" s="2">
        <f t="shared" si="727"/>
        <v>1103.2204664343585</v>
      </c>
      <c r="V1352" s="2">
        <f t="shared" si="728"/>
        <v>85299.212306127025</v>
      </c>
      <c r="W1352" s="2">
        <f t="shared" si="729"/>
        <v>358333.23299666139</v>
      </c>
      <c r="X1352" s="17">
        <f t="shared" si="730"/>
        <v>0</v>
      </c>
      <c r="Y1352" s="2">
        <f t="shared" si="731"/>
        <v>0</v>
      </c>
      <c r="Z1352" s="72">
        <f t="shared" si="732"/>
        <v>0</v>
      </c>
      <c r="AA1352" s="2">
        <f t="shared" si="743"/>
        <v>0</v>
      </c>
      <c r="AB1352" s="12">
        <f t="shared" si="741"/>
        <v>4.6600000000000003E-2</v>
      </c>
      <c r="AC1352" s="17">
        <f t="shared" si="734"/>
        <v>2</v>
      </c>
      <c r="AD1352" s="17">
        <v>252</v>
      </c>
      <c r="AE1352" s="13">
        <f t="shared" si="747"/>
        <v>1.0003615480000001</v>
      </c>
      <c r="AF1352" s="2">
        <f t="shared" si="744"/>
        <v>121.91079747000001</v>
      </c>
      <c r="AG1352" s="2">
        <f t="shared" si="735"/>
        <v>129.55466372000001</v>
      </c>
      <c r="AH1352" s="3">
        <f t="shared" si="736"/>
        <v>0</v>
      </c>
      <c r="AI1352" s="4" t="str">
        <f t="shared" si="748"/>
        <v>A+J=</v>
      </c>
      <c r="AJ1352" s="11">
        <f t="shared" si="742"/>
        <v>42535</v>
      </c>
      <c r="AK1352" s="11"/>
      <c r="AL1352" s="4"/>
      <c r="AM1352" s="1"/>
      <c r="AN1352" s="11"/>
      <c r="AO1352" s="1"/>
      <c r="AP1352" s="1"/>
      <c r="AQ1352" s="3"/>
      <c r="AR1352" s="3"/>
      <c r="AS1352" s="6"/>
      <c r="AT1352" s="1"/>
      <c r="AU1352" s="1"/>
      <c r="AV1352" s="1"/>
      <c r="AW1352" s="1"/>
      <c r="AX1352" s="1"/>
      <c r="AY1352" s="1"/>
      <c r="AZ1352" s="1"/>
      <c r="BA1352" s="1"/>
      <c r="BB1352" s="1"/>
    </row>
    <row r="1353" spans="1:54" x14ac:dyDescent="0.2">
      <c r="A1353" s="158">
        <f t="shared" si="737"/>
        <v>42509</v>
      </c>
      <c r="B1353" s="2">
        <f t="shared" si="720"/>
        <v>358634.89773210156</v>
      </c>
      <c r="C1353" s="2">
        <f t="shared" si="738"/>
        <v>271930.80022410001</v>
      </c>
      <c r="D1353" s="2">
        <f>SUM(Y1353:Y$1441)</f>
        <v>4596.9639784399997</v>
      </c>
      <c r="E1353" s="73">
        <f t="shared" si="721"/>
        <v>267333.83624566003</v>
      </c>
      <c r="F1353" s="88">
        <f t="shared" si="750"/>
        <v>4610.92</v>
      </c>
      <c r="G1353" s="3">
        <f>IF(AND(N1353=1,N1352&gt;1),VLOOKUP(A1352,[1]Plan1!$BK$81:$BM$259,3),G1352)</f>
        <v>4639.05</v>
      </c>
      <c r="H1353" s="11">
        <f t="shared" si="751"/>
        <v>42446</v>
      </c>
      <c r="I1353" s="11">
        <f t="shared" si="752"/>
        <v>42477</v>
      </c>
      <c r="J1353" s="12">
        <f t="shared" si="722"/>
        <v>6.1007347774413301E-3</v>
      </c>
      <c r="K1353" s="11">
        <f t="shared" si="739"/>
        <v>42535</v>
      </c>
      <c r="L1353" s="11">
        <f t="shared" si="723"/>
        <v>42535</v>
      </c>
      <c r="M1353" s="1">
        <f t="shared" si="745"/>
        <v>20</v>
      </c>
      <c r="N1353" s="1">
        <f t="shared" si="724"/>
        <v>3</v>
      </c>
      <c r="O1353" s="2">
        <f t="shared" si="725"/>
        <v>1.00091274</v>
      </c>
      <c r="P1353" s="13">
        <f t="shared" si="753"/>
        <v>1.0042995400000001</v>
      </c>
      <c r="Q1353" s="13">
        <f t="shared" si="746"/>
        <v>1.3182717331995959</v>
      </c>
      <c r="R1353" s="2">
        <f t="shared" si="749"/>
        <v>1.3194749699999999</v>
      </c>
      <c r="S1353" s="2">
        <f t="shared" si="740"/>
        <v>1.23998893</v>
      </c>
      <c r="T1353" s="2">
        <f t="shared" si="726"/>
        <v>337191.18200392002</v>
      </c>
      <c r="U1353" s="2">
        <f t="shared" si="727"/>
        <v>1103.2204664343585</v>
      </c>
      <c r="V1353" s="2">
        <f t="shared" si="728"/>
        <v>85406.469314567134</v>
      </c>
      <c r="W1353" s="2">
        <f t="shared" si="729"/>
        <v>358440.49000510154</v>
      </c>
      <c r="X1353" s="17">
        <f t="shared" si="730"/>
        <v>0</v>
      </c>
      <c r="Y1353" s="2">
        <f t="shared" si="731"/>
        <v>0</v>
      </c>
      <c r="Z1353" s="72">
        <f t="shared" si="732"/>
        <v>0</v>
      </c>
      <c r="AA1353" s="2">
        <f t="shared" si="743"/>
        <v>0</v>
      </c>
      <c r="AB1353" s="12">
        <f t="shared" si="741"/>
        <v>4.6600000000000003E-2</v>
      </c>
      <c r="AC1353" s="17">
        <f t="shared" si="734"/>
        <v>3</v>
      </c>
      <c r="AD1353" s="17">
        <v>252</v>
      </c>
      <c r="AE1353" s="13">
        <f t="shared" si="747"/>
        <v>1.0005423710000001</v>
      </c>
      <c r="AF1353" s="2">
        <f t="shared" si="744"/>
        <v>182.88271857000001</v>
      </c>
      <c r="AG1353" s="2">
        <f t="shared" si="735"/>
        <v>194.40772699999999</v>
      </c>
      <c r="AH1353" s="3">
        <f t="shared" si="736"/>
        <v>0</v>
      </c>
      <c r="AI1353" s="4" t="str">
        <f t="shared" si="748"/>
        <v>A+J=</v>
      </c>
      <c r="AJ1353" s="11">
        <f t="shared" si="742"/>
        <v>42535</v>
      </c>
      <c r="AK1353" s="11"/>
      <c r="AL1353" s="4"/>
      <c r="AM1353" s="1"/>
      <c r="AN1353" s="11"/>
      <c r="AO1353" s="1"/>
      <c r="AP1353" s="1"/>
      <c r="AQ1353" s="3"/>
      <c r="AR1353" s="3"/>
      <c r="AS1353" s="6"/>
      <c r="AT1353" s="1"/>
      <c r="AU1353" s="1"/>
      <c r="AV1353" s="1"/>
      <c r="AW1353" s="1"/>
      <c r="AX1353" s="1"/>
      <c r="AY1353" s="1"/>
      <c r="AZ1353" s="1"/>
      <c r="BA1353" s="1"/>
      <c r="BB1353" s="1"/>
    </row>
    <row r="1354" spans="1:54" x14ac:dyDescent="0.2">
      <c r="A1354" s="158">
        <f t="shared" si="737"/>
        <v>42510</v>
      </c>
      <c r="B1354" s="2">
        <f t="shared" ref="B1354:B1417" si="754">(W1354+AG1354)</f>
        <v>358807.09052823199</v>
      </c>
      <c r="C1354" s="2">
        <f t="shared" si="738"/>
        <v>271930.80022410001</v>
      </c>
      <c r="D1354" s="2">
        <f>SUM(Y1354:Y$1441)</f>
        <v>4596.9639784399997</v>
      </c>
      <c r="E1354" s="73">
        <f t="shared" ref="E1354:E1417" si="755">(C1354-D1354)</f>
        <v>267333.83624566003</v>
      </c>
      <c r="F1354" s="88">
        <f t="shared" si="750"/>
        <v>4610.92</v>
      </c>
      <c r="G1354" s="3">
        <f>IF(AND(N1354=1,N1353&gt;1),VLOOKUP(A1353,[1]Plan1!$BK$81:$BM$259,3),G1353)</f>
        <v>4639.05</v>
      </c>
      <c r="H1354" s="11">
        <f t="shared" si="751"/>
        <v>42446</v>
      </c>
      <c r="I1354" s="11">
        <f t="shared" si="752"/>
        <v>42477</v>
      </c>
      <c r="J1354" s="12">
        <f t="shared" ref="J1354:J1417" si="756">(G1354/F1354)-1</f>
        <v>6.1007347774413301E-3</v>
      </c>
      <c r="K1354" s="11">
        <f t="shared" si="739"/>
        <v>42535</v>
      </c>
      <c r="L1354" s="11">
        <f t="shared" ref="L1354:L1417" si="757">IF(A1354&gt;L1353,K1354,L1353)</f>
        <v>42535</v>
      </c>
      <c r="M1354" s="1">
        <f t="shared" si="745"/>
        <v>20</v>
      </c>
      <c r="N1354" s="1">
        <f t="shared" ref="N1354:N1417" si="758">(M1354-(NETWORKDAYS(A1354,L1354,$AN$194:$AN$348)-1))</f>
        <v>4</v>
      </c>
      <c r="O1354" s="2">
        <f t="shared" ref="O1354:O1417" si="759">TRUNC((G1354/F1354)^TRUNC((N1354/M1354),9),8)</f>
        <v>1.00121718</v>
      </c>
      <c r="P1354" s="13">
        <f t="shared" si="753"/>
        <v>1.0042995400000001</v>
      </c>
      <c r="Q1354" s="13">
        <f t="shared" si="746"/>
        <v>1.3182717331995959</v>
      </c>
      <c r="R1354" s="2">
        <f t="shared" si="749"/>
        <v>1.3198763</v>
      </c>
      <c r="S1354" s="2">
        <f t="shared" si="740"/>
        <v>1.23998893</v>
      </c>
      <c r="T1354" s="2">
        <f t="shared" ref="T1354:T1417" si="760">TRUNC(C1354*S1354,8)</f>
        <v>337191.18200392002</v>
      </c>
      <c r="U1354" s="2">
        <f t="shared" ref="U1354:U1417" si="761">(D1354*(S1354-1))</f>
        <v>1103.2204664343585</v>
      </c>
      <c r="V1354" s="2">
        <f t="shared" ref="V1354:V1417" si="762">(E1354*(R1354-1))</f>
        <v>85513.758403067623</v>
      </c>
      <c r="W1354" s="2">
        <f t="shared" ref="W1354:W1417" si="763">(C1354+U1354+V1354)</f>
        <v>358547.77909360197</v>
      </c>
      <c r="X1354" s="17">
        <f t="shared" ref="X1354:X1417" si="764">IF(VLOOKUP(A1354,AN$10:AU$190,8)=VLOOKUP(A1353,AN$10:AU$190,8),0,VLOOKUP(A1354,AN$10:AU$190,8))</f>
        <v>0</v>
      </c>
      <c r="Y1354" s="2">
        <f t="shared" ref="Y1354:Y1417" si="765">IF(X1354&gt;0,VLOOKUP(A1354,AN$12:AR$190,5),0)</f>
        <v>0</v>
      </c>
      <c r="Z1354" s="72">
        <f t="shared" ref="Z1354:Z1417" si="766">IF(X1354&gt;0,VLOOKUP($A1354,$AN$10:$AS$190,6),0)</f>
        <v>0</v>
      </c>
      <c r="AA1354" s="2">
        <f t="shared" si="743"/>
        <v>0</v>
      </c>
      <c r="AB1354" s="12">
        <f t="shared" si="741"/>
        <v>4.6600000000000003E-2</v>
      </c>
      <c r="AC1354" s="17">
        <f t="shared" ref="AC1354:AC1417" si="767">N1354</f>
        <v>4</v>
      </c>
      <c r="AD1354" s="17">
        <v>252</v>
      </c>
      <c r="AE1354" s="13">
        <f t="shared" si="747"/>
        <v>1.0007232269999999</v>
      </c>
      <c r="AF1354" s="2">
        <f t="shared" si="744"/>
        <v>243.86576697999999</v>
      </c>
      <c r="AG1354" s="2">
        <f t="shared" ref="AG1354:AG1417" si="768">TRUNC((W1354*(AE1354-1)),8)</f>
        <v>259.31143463000001</v>
      </c>
      <c r="AH1354" s="3">
        <f t="shared" ref="AH1354:AH1417" si="769">IF(AA1354&gt;0,AA1354+AF1354,0)</f>
        <v>0</v>
      </c>
      <c r="AI1354" s="4" t="str">
        <f t="shared" si="748"/>
        <v>A+J=</v>
      </c>
      <c r="AJ1354" s="11">
        <f t="shared" si="742"/>
        <v>42535</v>
      </c>
      <c r="AK1354" s="11"/>
      <c r="AL1354" s="4"/>
      <c r="AM1354" s="1"/>
      <c r="AN1354" s="11"/>
      <c r="AO1354" s="1"/>
      <c r="AP1354" s="1"/>
      <c r="AQ1354" s="3"/>
      <c r="AR1354" s="3"/>
      <c r="AS1354" s="6"/>
      <c r="AT1354" s="1"/>
      <c r="AU1354" s="1"/>
      <c r="AV1354" s="1"/>
      <c r="AW1354" s="1"/>
      <c r="AX1354" s="1"/>
      <c r="AY1354" s="1"/>
      <c r="AZ1354" s="1"/>
      <c r="BA1354" s="1"/>
      <c r="BB1354" s="1"/>
    </row>
    <row r="1355" spans="1:54" x14ac:dyDescent="0.2">
      <c r="A1355" s="158">
        <f t="shared" ref="A1355:A1418" si="770">(A1354+1)</f>
        <v>42511</v>
      </c>
      <c r="B1355" s="2">
        <f t="shared" si="754"/>
        <v>358979.36304237443</v>
      </c>
      <c r="C1355" s="2">
        <f t="shared" ref="C1355:C1418" si="771">TRUNC(IF(X1354&gt;0,VLOOKUP(A1354,$AN$12:$AO$190,2),C1354),8)</f>
        <v>271930.80022410001</v>
      </c>
      <c r="D1355" s="2">
        <f>SUM(Y1355:Y$1441)</f>
        <v>4596.9639784399997</v>
      </c>
      <c r="E1355" s="73">
        <f t="shared" si="755"/>
        <v>267333.83624566003</v>
      </c>
      <c r="F1355" s="88">
        <f t="shared" si="750"/>
        <v>4610.92</v>
      </c>
      <c r="G1355" s="3">
        <f>IF(AND(N1355=1,N1354&gt;1),VLOOKUP(A1354,[1]Plan1!$BK$81:$BM$259,3),G1354)</f>
        <v>4639.05</v>
      </c>
      <c r="H1355" s="11">
        <f t="shared" si="751"/>
        <v>42446</v>
      </c>
      <c r="I1355" s="11">
        <f t="shared" si="752"/>
        <v>42477</v>
      </c>
      <c r="J1355" s="12">
        <f t="shared" si="756"/>
        <v>6.1007347774413301E-3</v>
      </c>
      <c r="K1355" s="11">
        <f t="shared" ref="K1355:K1418" si="772">IF(DAY(A1355)=14,VLOOKUP(A1355,AR$194:AW$373,4),K1354)</f>
        <v>42535</v>
      </c>
      <c r="L1355" s="11">
        <f t="shared" si="757"/>
        <v>42535</v>
      </c>
      <c r="M1355" s="1">
        <f t="shared" si="745"/>
        <v>20</v>
      </c>
      <c r="N1355" s="1">
        <f t="shared" si="758"/>
        <v>5</v>
      </c>
      <c r="O1355" s="2">
        <f t="shared" si="759"/>
        <v>1.0015217000000001</v>
      </c>
      <c r="P1355" s="13">
        <f t="shared" si="753"/>
        <v>1.0042995400000001</v>
      </c>
      <c r="Q1355" s="13">
        <f t="shared" si="746"/>
        <v>1.3182717331995959</v>
      </c>
      <c r="R1355" s="2">
        <f t="shared" si="749"/>
        <v>1.3202777400000001</v>
      </c>
      <c r="S1355" s="2">
        <f t="shared" ref="S1355:S1418" si="773">IF(AND(X1355&gt;0,MONTH(A1355)=9),R1355,S1354)</f>
        <v>1.23998893</v>
      </c>
      <c r="T1355" s="2">
        <f t="shared" si="760"/>
        <v>337191.18200392002</v>
      </c>
      <c r="U1355" s="2">
        <f t="shared" si="761"/>
        <v>1103.2204664343585</v>
      </c>
      <c r="V1355" s="2">
        <f t="shared" si="762"/>
        <v>85621.076898290106</v>
      </c>
      <c r="W1355" s="2">
        <f t="shared" si="763"/>
        <v>358655.09758882446</v>
      </c>
      <c r="X1355" s="17">
        <f t="shared" si="764"/>
        <v>0</v>
      </c>
      <c r="Y1355" s="2">
        <f t="shared" si="765"/>
        <v>0</v>
      </c>
      <c r="Z1355" s="72">
        <f t="shared" si="766"/>
        <v>0</v>
      </c>
      <c r="AA1355" s="2">
        <f t="shared" si="743"/>
        <v>0</v>
      </c>
      <c r="AB1355" s="12">
        <f t="shared" ref="AB1355:AB1418" si="774">(AB1354)</f>
        <v>4.6600000000000003E-2</v>
      </c>
      <c r="AC1355" s="17">
        <f t="shared" si="767"/>
        <v>5</v>
      </c>
      <c r="AD1355" s="17">
        <v>252</v>
      </c>
      <c r="AE1355" s="13">
        <f t="shared" si="747"/>
        <v>1.000904115</v>
      </c>
      <c r="AF1355" s="2">
        <f t="shared" si="744"/>
        <v>304.85960550999999</v>
      </c>
      <c r="AG1355" s="2">
        <f t="shared" si="768"/>
        <v>324.26545355000002</v>
      </c>
      <c r="AH1355" s="3">
        <f t="shared" si="769"/>
        <v>0</v>
      </c>
      <c r="AI1355" s="4" t="str">
        <f t="shared" si="748"/>
        <v>A+J=</v>
      </c>
      <c r="AJ1355" s="11">
        <f t="shared" ref="AJ1355:AJ1418" si="775">IF(X1354&gt;0,VLOOKUP(A1354,$AN$10:$AW$190,9),AJ1354)</f>
        <v>42535</v>
      </c>
      <c r="AK1355" s="11"/>
      <c r="AL1355" s="4"/>
      <c r="AM1355" s="1"/>
      <c r="AN1355" s="11"/>
      <c r="AO1355" s="1"/>
      <c r="AP1355" s="1"/>
      <c r="AQ1355" s="3"/>
      <c r="AR1355" s="3"/>
      <c r="AS1355" s="6"/>
      <c r="AT1355" s="1"/>
      <c r="AU1355" s="1"/>
      <c r="AV1355" s="1"/>
      <c r="AW1355" s="1"/>
      <c r="AX1355" s="1"/>
      <c r="AY1355" s="1"/>
      <c r="AZ1355" s="1"/>
      <c r="BA1355" s="1"/>
      <c r="BB1355" s="1"/>
    </row>
    <row r="1356" spans="1:54" x14ac:dyDescent="0.2">
      <c r="A1356" s="158">
        <f t="shared" si="770"/>
        <v>42512</v>
      </c>
      <c r="B1356" s="2">
        <f t="shared" si="754"/>
        <v>358979.36304237443</v>
      </c>
      <c r="C1356" s="2">
        <f t="shared" si="771"/>
        <v>271930.80022410001</v>
      </c>
      <c r="D1356" s="2">
        <f>SUM(Y1356:Y$1441)</f>
        <v>4596.9639784399997</v>
      </c>
      <c r="E1356" s="73">
        <f t="shared" si="755"/>
        <v>267333.83624566003</v>
      </c>
      <c r="F1356" s="88">
        <f t="shared" si="750"/>
        <v>4610.92</v>
      </c>
      <c r="G1356" s="3">
        <f>IF(AND(N1356=1,N1355&gt;1),VLOOKUP(A1355,[1]Plan1!$BK$81:$BM$259,3),G1355)</f>
        <v>4639.05</v>
      </c>
      <c r="H1356" s="11">
        <f t="shared" si="751"/>
        <v>42446</v>
      </c>
      <c r="I1356" s="11">
        <f t="shared" si="752"/>
        <v>42477</v>
      </c>
      <c r="J1356" s="12">
        <f t="shared" si="756"/>
        <v>6.1007347774413301E-3</v>
      </c>
      <c r="K1356" s="11">
        <f t="shared" si="772"/>
        <v>42535</v>
      </c>
      <c r="L1356" s="11">
        <f t="shared" si="757"/>
        <v>42535</v>
      </c>
      <c r="M1356" s="1">
        <f t="shared" si="745"/>
        <v>20</v>
      </c>
      <c r="N1356" s="1">
        <f t="shared" si="758"/>
        <v>5</v>
      </c>
      <c r="O1356" s="2">
        <f t="shared" si="759"/>
        <v>1.0015217000000001</v>
      </c>
      <c r="P1356" s="13">
        <f t="shared" si="753"/>
        <v>1.0042995400000001</v>
      </c>
      <c r="Q1356" s="13">
        <f t="shared" si="746"/>
        <v>1.3182717331995959</v>
      </c>
      <c r="R1356" s="2">
        <f t="shared" si="749"/>
        <v>1.3202777400000001</v>
      </c>
      <c r="S1356" s="2">
        <f t="shared" si="773"/>
        <v>1.23998893</v>
      </c>
      <c r="T1356" s="2">
        <f t="shared" si="760"/>
        <v>337191.18200392002</v>
      </c>
      <c r="U1356" s="2">
        <f t="shared" si="761"/>
        <v>1103.2204664343585</v>
      </c>
      <c r="V1356" s="2">
        <f t="shared" si="762"/>
        <v>85621.076898290106</v>
      </c>
      <c r="W1356" s="2">
        <f t="shared" si="763"/>
        <v>358655.09758882446</v>
      </c>
      <c r="X1356" s="17">
        <f t="shared" si="764"/>
        <v>0</v>
      </c>
      <c r="Y1356" s="2">
        <f t="shared" si="765"/>
        <v>0</v>
      </c>
      <c r="Z1356" s="72">
        <f t="shared" si="766"/>
        <v>0</v>
      </c>
      <c r="AA1356" s="2">
        <f t="shared" si="743"/>
        <v>0</v>
      </c>
      <c r="AB1356" s="12">
        <f t="shared" si="774"/>
        <v>4.6600000000000003E-2</v>
      </c>
      <c r="AC1356" s="17">
        <f t="shared" si="767"/>
        <v>5</v>
      </c>
      <c r="AD1356" s="17">
        <v>252</v>
      </c>
      <c r="AE1356" s="13">
        <f t="shared" si="747"/>
        <v>1.000904115</v>
      </c>
      <c r="AF1356" s="2">
        <f t="shared" si="744"/>
        <v>304.85960550999999</v>
      </c>
      <c r="AG1356" s="2">
        <f t="shared" si="768"/>
        <v>324.26545355000002</v>
      </c>
      <c r="AH1356" s="3">
        <f t="shared" si="769"/>
        <v>0</v>
      </c>
      <c r="AI1356" s="4" t="str">
        <f t="shared" si="748"/>
        <v>A+J=</v>
      </c>
      <c r="AJ1356" s="11">
        <f t="shared" si="775"/>
        <v>42535</v>
      </c>
      <c r="AK1356" s="11"/>
      <c r="AL1356" s="4"/>
      <c r="AM1356" s="1"/>
      <c r="AN1356" s="11"/>
      <c r="AO1356" s="1"/>
      <c r="AP1356" s="1"/>
      <c r="AQ1356" s="3"/>
      <c r="AR1356" s="3"/>
      <c r="AS1356" s="6"/>
      <c r="AT1356" s="1"/>
      <c r="AU1356" s="1"/>
      <c r="AV1356" s="1"/>
      <c r="AW1356" s="1"/>
      <c r="AX1356" s="1"/>
      <c r="AY1356" s="1"/>
      <c r="AZ1356" s="1"/>
      <c r="BA1356" s="1"/>
      <c r="BB1356" s="1"/>
    </row>
    <row r="1357" spans="1:54" x14ac:dyDescent="0.2">
      <c r="A1357" s="158">
        <f t="shared" si="770"/>
        <v>42513</v>
      </c>
      <c r="B1357" s="2">
        <f t="shared" si="754"/>
        <v>358979.36304237443</v>
      </c>
      <c r="C1357" s="2">
        <f t="shared" si="771"/>
        <v>271930.80022410001</v>
      </c>
      <c r="D1357" s="2">
        <f>SUM(Y1357:Y$1441)</f>
        <v>4596.9639784399997</v>
      </c>
      <c r="E1357" s="73">
        <f t="shared" si="755"/>
        <v>267333.83624566003</v>
      </c>
      <c r="F1357" s="88">
        <f t="shared" si="750"/>
        <v>4610.92</v>
      </c>
      <c r="G1357" s="3">
        <f>IF(AND(N1357=1,N1356&gt;1),VLOOKUP(A1356,[1]Plan1!$BK$81:$BM$259,3),G1356)</f>
        <v>4639.05</v>
      </c>
      <c r="H1357" s="11">
        <f t="shared" si="751"/>
        <v>42446</v>
      </c>
      <c r="I1357" s="11">
        <f t="shared" si="752"/>
        <v>42477</v>
      </c>
      <c r="J1357" s="12">
        <f t="shared" si="756"/>
        <v>6.1007347774413301E-3</v>
      </c>
      <c r="K1357" s="11">
        <f t="shared" si="772"/>
        <v>42535</v>
      </c>
      <c r="L1357" s="11">
        <f t="shared" si="757"/>
        <v>42535</v>
      </c>
      <c r="M1357" s="1">
        <f t="shared" si="745"/>
        <v>20</v>
      </c>
      <c r="N1357" s="1">
        <f t="shared" si="758"/>
        <v>5</v>
      </c>
      <c r="O1357" s="2">
        <f t="shared" si="759"/>
        <v>1.0015217000000001</v>
      </c>
      <c r="P1357" s="13">
        <f t="shared" si="753"/>
        <v>1.0042995400000001</v>
      </c>
      <c r="Q1357" s="13">
        <f t="shared" si="746"/>
        <v>1.3182717331995959</v>
      </c>
      <c r="R1357" s="2">
        <f t="shared" si="749"/>
        <v>1.3202777400000001</v>
      </c>
      <c r="S1357" s="2">
        <f t="shared" si="773"/>
        <v>1.23998893</v>
      </c>
      <c r="T1357" s="2">
        <f t="shared" si="760"/>
        <v>337191.18200392002</v>
      </c>
      <c r="U1357" s="2">
        <f t="shared" si="761"/>
        <v>1103.2204664343585</v>
      </c>
      <c r="V1357" s="2">
        <f t="shared" si="762"/>
        <v>85621.076898290106</v>
      </c>
      <c r="W1357" s="2">
        <f t="shared" si="763"/>
        <v>358655.09758882446</v>
      </c>
      <c r="X1357" s="17">
        <f t="shared" si="764"/>
        <v>0</v>
      </c>
      <c r="Y1357" s="2">
        <f t="shared" si="765"/>
        <v>0</v>
      </c>
      <c r="Z1357" s="72">
        <f t="shared" si="766"/>
        <v>0</v>
      </c>
      <c r="AA1357" s="2">
        <f t="shared" si="743"/>
        <v>0</v>
      </c>
      <c r="AB1357" s="12">
        <f t="shared" si="774"/>
        <v>4.6600000000000003E-2</v>
      </c>
      <c r="AC1357" s="17">
        <f t="shared" si="767"/>
        <v>5</v>
      </c>
      <c r="AD1357" s="17">
        <v>252</v>
      </c>
      <c r="AE1357" s="13">
        <f t="shared" si="747"/>
        <v>1.000904115</v>
      </c>
      <c r="AF1357" s="2">
        <f t="shared" si="744"/>
        <v>304.85960550999999</v>
      </c>
      <c r="AG1357" s="2">
        <f t="shared" si="768"/>
        <v>324.26545355000002</v>
      </c>
      <c r="AH1357" s="3">
        <f t="shared" si="769"/>
        <v>0</v>
      </c>
      <c r="AI1357" s="4" t="str">
        <f t="shared" si="748"/>
        <v>A+J=</v>
      </c>
      <c r="AJ1357" s="11">
        <f t="shared" si="775"/>
        <v>42535</v>
      </c>
      <c r="AK1357" s="11"/>
      <c r="AL1357" s="4"/>
      <c r="AM1357" s="1"/>
      <c r="AN1357" s="11"/>
      <c r="AO1357" s="1"/>
      <c r="AP1357" s="1"/>
      <c r="AQ1357" s="3"/>
      <c r="AR1357" s="3"/>
      <c r="AS1357" s="6"/>
      <c r="AT1357" s="1"/>
      <c r="AU1357" s="1"/>
      <c r="AV1357" s="1"/>
      <c r="AW1357" s="1"/>
      <c r="AX1357" s="1"/>
      <c r="AY1357" s="1"/>
      <c r="AZ1357" s="1"/>
      <c r="BA1357" s="1"/>
      <c r="BB1357" s="1"/>
    </row>
    <row r="1358" spans="1:54" x14ac:dyDescent="0.2">
      <c r="A1358" s="158">
        <f t="shared" si="770"/>
        <v>42514</v>
      </c>
      <c r="B1358" s="2">
        <f t="shared" si="754"/>
        <v>359151.72101204569</v>
      </c>
      <c r="C1358" s="2">
        <f t="shared" si="771"/>
        <v>271930.80022410001</v>
      </c>
      <c r="D1358" s="2">
        <f>SUM(Y1358:Y$1441)</f>
        <v>4596.9639784399997</v>
      </c>
      <c r="E1358" s="73">
        <f t="shared" si="755"/>
        <v>267333.83624566003</v>
      </c>
      <c r="F1358" s="88">
        <f t="shared" si="750"/>
        <v>4610.92</v>
      </c>
      <c r="G1358" s="3">
        <f>IF(AND(N1358=1,N1357&gt;1),VLOOKUP(A1357,[1]Plan1!$BK$81:$BM$259,3),G1357)</f>
        <v>4639.05</v>
      </c>
      <c r="H1358" s="11">
        <f t="shared" si="751"/>
        <v>42446</v>
      </c>
      <c r="I1358" s="11">
        <f t="shared" si="752"/>
        <v>42477</v>
      </c>
      <c r="J1358" s="12">
        <f t="shared" si="756"/>
        <v>6.1007347774413301E-3</v>
      </c>
      <c r="K1358" s="11">
        <f t="shared" si="772"/>
        <v>42535</v>
      </c>
      <c r="L1358" s="11">
        <f t="shared" si="757"/>
        <v>42535</v>
      </c>
      <c r="M1358" s="1">
        <f t="shared" si="745"/>
        <v>20</v>
      </c>
      <c r="N1358" s="1">
        <f t="shared" si="758"/>
        <v>6</v>
      </c>
      <c r="O1358" s="2">
        <f t="shared" si="759"/>
        <v>1.0018263199999999</v>
      </c>
      <c r="P1358" s="13">
        <f t="shared" si="753"/>
        <v>1.0042995400000001</v>
      </c>
      <c r="Q1358" s="13">
        <f t="shared" si="746"/>
        <v>1.3182717331995959</v>
      </c>
      <c r="R1358" s="2">
        <f t="shared" si="749"/>
        <v>1.3206793100000001</v>
      </c>
      <c r="S1358" s="2">
        <f t="shared" si="773"/>
        <v>1.23998893</v>
      </c>
      <c r="T1358" s="2">
        <f t="shared" si="760"/>
        <v>337191.18200392002</v>
      </c>
      <c r="U1358" s="2">
        <f t="shared" si="761"/>
        <v>1103.2204664343585</v>
      </c>
      <c r="V1358" s="2">
        <f t="shared" si="762"/>
        <v>85728.430146911269</v>
      </c>
      <c r="W1358" s="2">
        <f t="shared" si="763"/>
        <v>358762.45083744568</v>
      </c>
      <c r="X1358" s="17">
        <f t="shared" si="764"/>
        <v>0</v>
      </c>
      <c r="Y1358" s="2">
        <f t="shared" si="765"/>
        <v>0</v>
      </c>
      <c r="Z1358" s="72">
        <f t="shared" si="766"/>
        <v>0</v>
      </c>
      <c r="AA1358" s="2">
        <f t="shared" si="743"/>
        <v>0</v>
      </c>
      <c r="AB1358" s="12">
        <f t="shared" si="774"/>
        <v>4.6600000000000003E-2</v>
      </c>
      <c r="AC1358" s="17">
        <f t="shared" si="767"/>
        <v>6</v>
      </c>
      <c r="AD1358" s="17">
        <v>252</v>
      </c>
      <c r="AE1358" s="13">
        <f t="shared" si="747"/>
        <v>1.0010850360000001</v>
      </c>
      <c r="AF1358" s="2">
        <f t="shared" si="744"/>
        <v>365.86457135000001</v>
      </c>
      <c r="AG1358" s="2">
        <f t="shared" si="768"/>
        <v>389.27017460000002</v>
      </c>
      <c r="AH1358" s="3">
        <f t="shared" si="769"/>
        <v>0</v>
      </c>
      <c r="AI1358" s="4" t="str">
        <f t="shared" si="748"/>
        <v>A+J=</v>
      </c>
      <c r="AJ1358" s="11">
        <f t="shared" si="775"/>
        <v>42535</v>
      </c>
      <c r="AK1358" s="11"/>
      <c r="AL1358" s="4"/>
      <c r="AM1358" s="1"/>
      <c r="AN1358" s="11"/>
      <c r="AO1358" s="1"/>
      <c r="AP1358" s="1"/>
      <c r="AQ1358" s="3"/>
      <c r="AR1358" s="3"/>
      <c r="AS1358" s="6"/>
      <c r="AT1358" s="1"/>
      <c r="AU1358" s="1"/>
      <c r="AV1358" s="1"/>
      <c r="AW1358" s="1"/>
      <c r="AX1358" s="1"/>
      <c r="AY1358" s="1"/>
      <c r="AZ1358" s="1"/>
      <c r="BA1358" s="1"/>
      <c r="BB1358" s="1"/>
    </row>
    <row r="1359" spans="1:54" x14ac:dyDescent="0.2">
      <c r="A1359" s="158">
        <f t="shared" si="770"/>
        <v>42515</v>
      </c>
      <c r="B1359" s="2">
        <f t="shared" si="754"/>
        <v>359324.16179000714</v>
      </c>
      <c r="C1359" s="2">
        <f t="shared" si="771"/>
        <v>271930.80022410001</v>
      </c>
      <c r="D1359" s="2">
        <f>SUM(Y1359:Y$1441)</f>
        <v>4596.9639784399997</v>
      </c>
      <c r="E1359" s="73">
        <f t="shared" si="755"/>
        <v>267333.83624566003</v>
      </c>
      <c r="F1359" s="88">
        <f t="shared" si="750"/>
        <v>4610.92</v>
      </c>
      <c r="G1359" s="3">
        <f>IF(AND(N1359=1,N1358&gt;1),VLOOKUP(A1358,[1]Plan1!$BK$81:$BM$259,3),G1358)</f>
        <v>4639.05</v>
      </c>
      <c r="H1359" s="11">
        <f t="shared" si="751"/>
        <v>42446</v>
      </c>
      <c r="I1359" s="11">
        <f t="shared" si="752"/>
        <v>42477</v>
      </c>
      <c r="J1359" s="12">
        <f t="shared" si="756"/>
        <v>6.1007347774413301E-3</v>
      </c>
      <c r="K1359" s="11">
        <f t="shared" si="772"/>
        <v>42535</v>
      </c>
      <c r="L1359" s="11">
        <f t="shared" si="757"/>
        <v>42535</v>
      </c>
      <c r="M1359" s="1">
        <f t="shared" si="745"/>
        <v>20</v>
      </c>
      <c r="N1359" s="1">
        <f t="shared" si="758"/>
        <v>7</v>
      </c>
      <c r="O1359" s="2">
        <f t="shared" si="759"/>
        <v>1.0021310299999999</v>
      </c>
      <c r="P1359" s="13">
        <f t="shared" si="753"/>
        <v>1.0042995400000001</v>
      </c>
      <c r="Q1359" s="13">
        <f t="shared" si="746"/>
        <v>1.3182717331995959</v>
      </c>
      <c r="R1359" s="2">
        <f t="shared" si="749"/>
        <v>1.3210809999999999</v>
      </c>
      <c r="S1359" s="2">
        <f t="shared" si="773"/>
        <v>1.23998893</v>
      </c>
      <c r="T1359" s="2">
        <f t="shared" si="760"/>
        <v>337191.18200392002</v>
      </c>
      <c r="U1359" s="2">
        <f t="shared" si="761"/>
        <v>1103.2204664343585</v>
      </c>
      <c r="V1359" s="2">
        <f t="shared" si="762"/>
        <v>85835.815475592754</v>
      </c>
      <c r="W1359" s="2">
        <f t="shared" si="763"/>
        <v>358869.83616612712</v>
      </c>
      <c r="X1359" s="17">
        <f t="shared" si="764"/>
        <v>0</v>
      </c>
      <c r="Y1359" s="2">
        <f t="shared" si="765"/>
        <v>0</v>
      </c>
      <c r="Z1359" s="72">
        <f t="shared" si="766"/>
        <v>0</v>
      </c>
      <c r="AA1359" s="2">
        <f t="shared" ref="AA1359:AA1422" si="776">IF(Z1359&gt;0,TRUNC(Z1359*T1359,8),0)</f>
        <v>0</v>
      </c>
      <c r="AB1359" s="12">
        <f t="shared" si="774"/>
        <v>4.6600000000000003E-2</v>
      </c>
      <c r="AC1359" s="17">
        <f t="shared" si="767"/>
        <v>7</v>
      </c>
      <c r="AD1359" s="17">
        <v>252</v>
      </c>
      <c r="AE1359" s="13">
        <f t="shared" si="747"/>
        <v>1.0012659900000001</v>
      </c>
      <c r="AF1359" s="2">
        <f t="shared" ref="AF1359:AF1422" si="777">TRUNC((T1359*(AE1359-1)),8)</f>
        <v>426.88066450000002</v>
      </c>
      <c r="AG1359" s="2">
        <f t="shared" si="768"/>
        <v>454.32562388000002</v>
      </c>
      <c r="AH1359" s="3">
        <f t="shared" si="769"/>
        <v>0</v>
      </c>
      <c r="AI1359" s="4" t="str">
        <f t="shared" si="748"/>
        <v>A+J=</v>
      </c>
      <c r="AJ1359" s="11">
        <f t="shared" si="775"/>
        <v>42535</v>
      </c>
      <c r="AK1359" s="11"/>
      <c r="AL1359" s="4"/>
      <c r="AM1359" s="1"/>
      <c r="AN1359" s="11"/>
      <c r="AO1359" s="1"/>
      <c r="AP1359" s="1"/>
      <c r="AQ1359" s="3"/>
      <c r="AR1359" s="3"/>
      <c r="AS1359" s="6"/>
      <c r="AT1359" s="1"/>
      <c r="AU1359" s="1"/>
      <c r="AV1359" s="1"/>
      <c r="AW1359" s="1"/>
      <c r="AX1359" s="1"/>
      <c r="AY1359" s="1"/>
      <c r="AZ1359" s="1"/>
      <c r="BA1359" s="1"/>
      <c r="BB1359" s="1"/>
    </row>
    <row r="1360" spans="1:54" x14ac:dyDescent="0.2">
      <c r="A1360" s="158">
        <f t="shared" si="770"/>
        <v>42516</v>
      </c>
      <c r="B1360" s="2">
        <f t="shared" si="754"/>
        <v>359496.69039974577</v>
      </c>
      <c r="C1360" s="2">
        <f t="shared" si="771"/>
        <v>271930.80022410001</v>
      </c>
      <c r="D1360" s="2">
        <f>SUM(Y1360:Y$1441)</f>
        <v>4596.9639784399997</v>
      </c>
      <c r="E1360" s="73">
        <f t="shared" si="755"/>
        <v>267333.83624566003</v>
      </c>
      <c r="F1360" s="88">
        <f t="shared" si="750"/>
        <v>4610.92</v>
      </c>
      <c r="G1360" s="3">
        <f>IF(AND(N1360=1,N1359&gt;1),VLOOKUP(A1359,[1]Plan1!$BK$81:$BM$259,3),G1359)</f>
        <v>4639.05</v>
      </c>
      <c r="H1360" s="11">
        <f t="shared" si="751"/>
        <v>42446</v>
      </c>
      <c r="I1360" s="11">
        <f t="shared" si="752"/>
        <v>42477</v>
      </c>
      <c r="J1360" s="12">
        <f t="shared" si="756"/>
        <v>6.1007347774413301E-3</v>
      </c>
      <c r="K1360" s="11">
        <f t="shared" si="772"/>
        <v>42535</v>
      </c>
      <c r="L1360" s="11">
        <f t="shared" si="757"/>
        <v>42535</v>
      </c>
      <c r="M1360" s="1">
        <f t="shared" si="745"/>
        <v>20</v>
      </c>
      <c r="N1360" s="1">
        <f t="shared" si="758"/>
        <v>8</v>
      </c>
      <c r="O1360" s="2">
        <f t="shared" si="759"/>
        <v>1.00243584</v>
      </c>
      <c r="P1360" s="13">
        <f t="shared" si="753"/>
        <v>1.0042995400000001</v>
      </c>
      <c r="Q1360" s="13">
        <f t="shared" si="746"/>
        <v>1.3182717331995959</v>
      </c>
      <c r="R1360" s="2">
        <f t="shared" si="749"/>
        <v>1.3214828300000001</v>
      </c>
      <c r="S1360" s="2">
        <f t="shared" si="773"/>
        <v>1.23998893</v>
      </c>
      <c r="T1360" s="2">
        <f t="shared" si="760"/>
        <v>337191.18200392002</v>
      </c>
      <c r="U1360" s="2">
        <f t="shared" si="761"/>
        <v>1103.2204664343585</v>
      </c>
      <c r="V1360" s="2">
        <f t="shared" si="762"/>
        <v>85943.23823101139</v>
      </c>
      <c r="W1360" s="2">
        <f t="shared" si="763"/>
        <v>358977.25892154576</v>
      </c>
      <c r="X1360" s="17">
        <f t="shared" si="764"/>
        <v>0</v>
      </c>
      <c r="Y1360" s="2">
        <f t="shared" si="765"/>
        <v>0</v>
      </c>
      <c r="Z1360" s="72">
        <f t="shared" si="766"/>
        <v>0</v>
      </c>
      <c r="AA1360" s="2">
        <f t="shared" si="776"/>
        <v>0</v>
      </c>
      <c r="AB1360" s="12">
        <f t="shared" si="774"/>
        <v>4.6600000000000003E-2</v>
      </c>
      <c r="AC1360" s="17">
        <f t="shared" si="767"/>
        <v>8</v>
      </c>
      <c r="AD1360" s="17">
        <v>252</v>
      </c>
      <c r="AE1360" s="13">
        <f t="shared" si="747"/>
        <v>1.001446976</v>
      </c>
      <c r="AF1360" s="2">
        <f t="shared" si="777"/>
        <v>487.90754777000001</v>
      </c>
      <c r="AG1360" s="2">
        <f t="shared" si="768"/>
        <v>519.43147820000002</v>
      </c>
      <c r="AH1360" s="3">
        <f t="shared" si="769"/>
        <v>0</v>
      </c>
      <c r="AI1360" s="4" t="str">
        <f t="shared" si="748"/>
        <v>A+J=</v>
      </c>
      <c r="AJ1360" s="11">
        <f t="shared" si="775"/>
        <v>42535</v>
      </c>
      <c r="AK1360" s="11"/>
      <c r="AL1360" s="4"/>
      <c r="AM1360" s="1"/>
      <c r="AN1360" s="11"/>
      <c r="AO1360" s="1"/>
      <c r="AP1360" s="1"/>
      <c r="AQ1360" s="3"/>
      <c r="AR1360" s="3"/>
      <c r="AS1360" s="6"/>
      <c r="AT1360" s="1"/>
      <c r="AU1360" s="1"/>
      <c r="AV1360" s="1"/>
      <c r="AW1360" s="1"/>
      <c r="AX1360" s="1"/>
      <c r="AY1360" s="1"/>
      <c r="AZ1360" s="1"/>
      <c r="BA1360" s="1"/>
      <c r="BB1360" s="1"/>
    </row>
    <row r="1361" spans="1:54" x14ac:dyDescent="0.2">
      <c r="A1361" s="158">
        <f t="shared" si="770"/>
        <v>42517</v>
      </c>
      <c r="B1361" s="2">
        <f t="shared" si="754"/>
        <v>359496.69039974577</v>
      </c>
      <c r="C1361" s="2">
        <f t="shared" si="771"/>
        <v>271930.80022410001</v>
      </c>
      <c r="D1361" s="2">
        <f>SUM(Y1361:Y$1441)</f>
        <v>4596.9639784399997</v>
      </c>
      <c r="E1361" s="73">
        <f t="shared" si="755"/>
        <v>267333.83624566003</v>
      </c>
      <c r="F1361" s="88">
        <f t="shared" si="750"/>
        <v>4610.92</v>
      </c>
      <c r="G1361" s="3">
        <f>IF(AND(N1361=1,N1360&gt;1),VLOOKUP(A1360,[1]Plan1!$BK$81:$BM$259,3),G1360)</f>
        <v>4639.05</v>
      </c>
      <c r="H1361" s="11">
        <f t="shared" si="751"/>
        <v>42446</v>
      </c>
      <c r="I1361" s="11">
        <f t="shared" si="752"/>
        <v>42477</v>
      </c>
      <c r="J1361" s="12">
        <f t="shared" si="756"/>
        <v>6.1007347774413301E-3</v>
      </c>
      <c r="K1361" s="11">
        <f t="shared" si="772"/>
        <v>42535</v>
      </c>
      <c r="L1361" s="11">
        <f t="shared" si="757"/>
        <v>42535</v>
      </c>
      <c r="M1361" s="1">
        <f t="shared" si="745"/>
        <v>20</v>
      </c>
      <c r="N1361" s="1">
        <f t="shared" si="758"/>
        <v>8</v>
      </c>
      <c r="O1361" s="2">
        <f t="shared" si="759"/>
        <v>1.00243584</v>
      </c>
      <c r="P1361" s="13">
        <f t="shared" si="753"/>
        <v>1.0042995400000001</v>
      </c>
      <c r="Q1361" s="13">
        <f t="shared" si="746"/>
        <v>1.3182717331995959</v>
      </c>
      <c r="R1361" s="2">
        <f t="shared" si="749"/>
        <v>1.3214828300000001</v>
      </c>
      <c r="S1361" s="2">
        <f t="shared" si="773"/>
        <v>1.23998893</v>
      </c>
      <c r="T1361" s="2">
        <f t="shared" si="760"/>
        <v>337191.18200392002</v>
      </c>
      <c r="U1361" s="2">
        <f t="shared" si="761"/>
        <v>1103.2204664343585</v>
      </c>
      <c r="V1361" s="2">
        <f t="shared" si="762"/>
        <v>85943.23823101139</v>
      </c>
      <c r="W1361" s="2">
        <f t="shared" si="763"/>
        <v>358977.25892154576</v>
      </c>
      <c r="X1361" s="17">
        <f t="shared" si="764"/>
        <v>0</v>
      </c>
      <c r="Y1361" s="2">
        <f t="shared" si="765"/>
        <v>0</v>
      </c>
      <c r="Z1361" s="72">
        <f t="shared" si="766"/>
        <v>0</v>
      </c>
      <c r="AA1361" s="2">
        <f t="shared" si="776"/>
        <v>0</v>
      </c>
      <c r="AB1361" s="12">
        <f t="shared" si="774"/>
        <v>4.6600000000000003E-2</v>
      </c>
      <c r="AC1361" s="17">
        <f t="shared" si="767"/>
        <v>8</v>
      </c>
      <c r="AD1361" s="17">
        <v>252</v>
      </c>
      <c r="AE1361" s="13">
        <f t="shared" si="747"/>
        <v>1.001446976</v>
      </c>
      <c r="AF1361" s="2">
        <f t="shared" si="777"/>
        <v>487.90754777000001</v>
      </c>
      <c r="AG1361" s="2">
        <f t="shared" si="768"/>
        <v>519.43147820000002</v>
      </c>
      <c r="AH1361" s="3">
        <f t="shared" si="769"/>
        <v>0</v>
      </c>
      <c r="AI1361" s="4" t="str">
        <f t="shared" si="748"/>
        <v>A+J=</v>
      </c>
      <c r="AJ1361" s="11">
        <f t="shared" si="775"/>
        <v>42535</v>
      </c>
      <c r="AK1361" s="11"/>
      <c r="AL1361" s="4"/>
      <c r="AM1361" s="1"/>
      <c r="AN1361" s="11"/>
      <c r="AO1361" s="1"/>
      <c r="AP1361" s="1"/>
      <c r="AQ1361" s="3"/>
      <c r="AR1361" s="3"/>
      <c r="AS1361" s="6"/>
      <c r="AT1361" s="1"/>
      <c r="AU1361" s="1"/>
      <c r="AV1361" s="1"/>
      <c r="AW1361" s="1"/>
      <c r="AX1361" s="1"/>
      <c r="AY1361" s="1"/>
      <c r="AZ1361" s="1"/>
      <c r="BA1361" s="1"/>
      <c r="BB1361" s="1"/>
    </row>
    <row r="1362" spans="1:54" x14ac:dyDescent="0.2">
      <c r="A1362" s="158">
        <f t="shared" si="770"/>
        <v>42518</v>
      </c>
      <c r="B1362" s="2">
        <f t="shared" si="754"/>
        <v>359669.296879298</v>
      </c>
      <c r="C1362" s="2">
        <f t="shared" si="771"/>
        <v>271930.80022410001</v>
      </c>
      <c r="D1362" s="2">
        <f>SUM(Y1362:Y$1441)</f>
        <v>4596.9639784399997</v>
      </c>
      <c r="E1362" s="73">
        <f t="shared" si="755"/>
        <v>267333.83624566003</v>
      </c>
      <c r="F1362" s="88">
        <f t="shared" si="750"/>
        <v>4610.92</v>
      </c>
      <c r="G1362" s="3">
        <f>IF(AND(N1362=1,N1361&gt;1),VLOOKUP(A1361,[1]Plan1!$BK$81:$BM$259,3),G1361)</f>
        <v>4639.05</v>
      </c>
      <c r="H1362" s="11">
        <f t="shared" si="751"/>
        <v>42446</v>
      </c>
      <c r="I1362" s="11">
        <f t="shared" si="752"/>
        <v>42477</v>
      </c>
      <c r="J1362" s="12">
        <f t="shared" si="756"/>
        <v>6.1007347774413301E-3</v>
      </c>
      <c r="K1362" s="11">
        <f t="shared" si="772"/>
        <v>42535</v>
      </c>
      <c r="L1362" s="11">
        <f t="shared" si="757"/>
        <v>42535</v>
      </c>
      <c r="M1362" s="1">
        <f t="shared" si="745"/>
        <v>20</v>
      </c>
      <c r="N1362" s="1">
        <f t="shared" si="758"/>
        <v>9</v>
      </c>
      <c r="O1362" s="2">
        <f t="shared" si="759"/>
        <v>1.00274073</v>
      </c>
      <c r="P1362" s="13">
        <f t="shared" si="753"/>
        <v>1.0042995400000001</v>
      </c>
      <c r="Q1362" s="13">
        <f t="shared" si="746"/>
        <v>1.3182717331995959</v>
      </c>
      <c r="R1362" s="2">
        <f t="shared" si="749"/>
        <v>1.3218847600000001</v>
      </c>
      <c r="S1362" s="2">
        <f t="shared" si="773"/>
        <v>1.23998893</v>
      </c>
      <c r="T1362" s="2">
        <f t="shared" si="760"/>
        <v>337191.18200392002</v>
      </c>
      <c r="U1362" s="2">
        <f t="shared" si="761"/>
        <v>1103.2204664343585</v>
      </c>
      <c r="V1362" s="2">
        <f t="shared" si="762"/>
        <v>86050.687719813606</v>
      </c>
      <c r="W1362" s="2">
        <f t="shared" si="763"/>
        <v>359084.70841034799</v>
      </c>
      <c r="X1362" s="17">
        <f t="shared" si="764"/>
        <v>0</v>
      </c>
      <c r="Y1362" s="2">
        <f t="shared" si="765"/>
        <v>0</v>
      </c>
      <c r="Z1362" s="72">
        <f t="shared" si="766"/>
        <v>0</v>
      </c>
      <c r="AA1362" s="2">
        <f t="shared" si="776"/>
        <v>0</v>
      </c>
      <c r="AB1362" s="12">
        <f t="shared" si="774"/>
        <v>4.6600000000000003E-2</v>
      </c>
      <c r="AC1362" s="17">
        <f t="shared" si="767"/>
        <v>9</v>
      </c>
      <c r="AD1362" s="17">
        <v>252</v>
      </c>
      <c r="AE1362" s="13">
        <f t="shared" si="747"/>
        <v>1.0016279960000001</v>
      </c>
      <c r="AF1362" s="2">
        <f t="shared" si="777"/>
        <v>548.94589553000003</v>
      </c>
      <c r="AG1362" s="2">
        <f t="shared" si="768"/>
        <v>584.58846894999999</v>
      </c>
      <c r="AH1362" s="3">
        <f t="shared" si="769"/>
        <v>0</v>
      </c>
      <c r="AI1362" s="4" t="str">
        <f t="shared" si="748"/>
        <v>A+J=</v>
      </c>
      <c r="AJ1362" s="11">
        <f t="shared" si="775"/>
        <v>42535</v>
      </c>
      <c r="AK1362" s="11"/>
      <c r="AL1362" s="4"/>
      <c r="AM1362" s="1"/>
      <c r="AN1362" s="11"/>
      <c r="AO1362" s="1"/>
      <c r="AP1362" s="1"/>
      <c r="AQ1362" s="3"/>
      <c r="AR1362" s="3"/>
      <c r="AS1362" s="6"/>
      <c r="AT1362" s="1"/>
      <c r="AU1362" s="1"/>
      <c r="AV1362" s="1"/>
      <c r="AW1362" s="1"/>
      <c r="AX1362" s="1"/>
      <c r="AY1362" s="1"/>
      <c r="AZ1362" s="1"/>
      <c r="BA1362" s="1"/>
      <c r="BB1362" s="1"/>
    </row>
    <row r="1363" spans="1:54" x14ac:dyDescent="0.2">
      <c r="A1363" s="158">
        <f t="shared" si="770"/>
        <v>42519</v>
      </c>
      <c r="B1363" s="2">
        <f t="shared" si="754"/>
        <v>359669.296879298</v>
      </c>
      <c r="C1363" s="2">
        <f t="shared" si="771"/>
        <v>271930.80022410001</v>
      </c>
      <c r="D1363" s="2">
        <f>SUM(Y1363:Y$1441)</f>
        <v>4596.9639784399997</v>
      </c>
      <c r="E1363" s="73">
        <f t="shared" si="755"/>
        <v>267333.83624566003</v>
      </c>
      <c r="F1363" s="88">
        <f t="shared" si="750"/>
        <v>4610.92</v>
      </c>
      <c r="G1363" s="3">
        <f>IF(AND(N1363=1,N1362&gt;1),VLOOKUP(A1362,[1]Plan1!$BK$81:$BM$259,3),G1362)</f>
        <v>4639.05</v>
      </c>
      <c r="H1363" s="11">
        <f t="shared" si="751"/>
        <v>42446</v>
      </c>
      <c r="I1363" s="11">
        <f t="shared" si="752"/>
        <v>42477</v>
      </c>
      <c r="J1363" s="12">
        <f t="shared" si="756"/>
        <v>6.1007347774413301E-3</v>
      </c>
      <c r="K1363" s="11">
        <f t="shared" si="772"/>
        <v>42535</v>
      </c>
      <c r="L1363" s="11">
        <f t="shared" si="757"/>
        <v>42535</v>
      </c>
      <c r="M1363" s="1">
        <f t="shared" si="745"/>
        <v>20</v>
      </c>
      <c r="N1363" s="1">
        <f t="shared" si="758"/>
        <v>9</v>
      </c>
      <c r="O1363" s="2">
        <f t="shared" si="759"/>
        <v>1.00274073</v>
      </c>
      <c r="P1363" s="13">
        <f t="shared" si="753"/>
        <v>1.0042995400000001</v>
      </c>
      <c r="Q1363" s="13">
        <f t="shared" si="746"/>
        <v>1.3182717331995959</v>
      </c>
      <c r="R1363" s="2">
        <f t="shared" si="749"/>
        <v>1.3218847600000001</v>
      </c>
      <c r="S1363" s="2">
        <f t="shared" si="773"/>
        <v>1.23998893</v>
      </c>
      <c r="T1363" s="2">
        <f t="shared" si="760"/>
        <v>337191.18200392002</v>
      </c>
      <c r="U1363" s="2">
        <f t="shared" si="761"/>
        <v>1103.2204664343585</v>
      </c>
      <c r="V1363" s="2">
        <f t="shared" si="762"/>
        <v>86050.687719813606</v>
      </c>
      <c r="W1363" s="2">
        <f t="shared" si="763"/>
        <v>359084.70841034799</v>
      </c>
      <c r="X1363" s="17">
        <f t="shared" si="764"/>
        <v>0</v>
      </c>
      <c r="Y1363" s="2">
        <f t="shared" si="765"/>
        <v>0</v>
      </c>
      <c r="Z1363" s="72">
        <f t="shared" si="766"/>
        <v>0</v>
      </c>
      <c r="AA1363" s="2">
        <f t="shared" si="776"/>
        <v>0</v>
      </c>
      <c r="AB1363" s="12">
        <f t="shared" si="774"/>
        <v>4.6600000000000003E-2</v>
      </c>
      <c r="AC1363" s="17">
        <f t="shared" si="767"/>
        <v>9</v>
      </c>
      <c r="AD1363" s="17">
        <v>252</v>
      </c>
      <c r="AE1363" s="13">
        <f t="shared" si="747"/>
        <v>1.0016279960000001</v>
      </c>
      <c r="AF1363" s="2">
        <f t="shared" si="777"/>
        <v>548.94589553000003</v>
      </c>
      <c r="AG1363" s="2">
        <f t="shared" si="768"/>
        <v>584.58846894999999</v>
      </c>
      <c r="AH1363" s="3">
        <f t="shared" si="769"/>
        <v>0</v>
      </c>
      <c r="AI1363" s="4" t="str">
        <f t="shared" si="748"/>
        <v>A+J=</v>
      </c>
      <c r="AJ1363" s="11">
        <f t="shared" si="775"/>
        <v>42535</v>
      </c>
      <c r="AK1363" s="11"/>
      <c r="AL1363" s="4"/>
      <c r="AM1363" s="1"/>
      <c r="AN1363" s="11"/>
      <c r="AO1363" s="1"/>
      <c r="AP1363" s="1"/>
      <c r="AQ1363" s="3"/>
      <c r="AR1363" s="3"/>
      <c r="AS1363" s="6"/>
      <c r="AT1363" s="1"/>
      <c r="AU1363" s="1"/>
      <c r="AV1363" s="1"/>
      <c r="AW1363" s="1"/>
      <c r="AX1363" s="1"/>
      <c r="AY1363" s="1"/>
      <c r="AZ1363" s="1"/>
      <c r="BA1363" s="1"/>
      <c r="BB1363" s="1"/>
    </row>
    <row r="1364" spans="1:54" x14ac:dyDescent="0.2">
      <c r="A1364" s="158">
        <f t="shared" si="770"/>
        <v>42520</v>
      </c>
      <c r="B1364" s="2">
        <f t="shared" si="754"/>
        <v>359669.296879298</v>
      </c>
      <c r="C1364" s="2">
        <f t="shared" si="771"/>
        <v>271930.80022410001</v>
      </c>
      <c r="D1364" s="2">
        <f>SUM(Y1364:Y$1441)</f>
        <v>4596.9639784399997</v>
      </c>
      <c r="E1364" s="73">
        <f t="shared" si="755"/>
        <v>267333.83624566003</v>
      </c>
      <c r="F1364" s="88">
        <f t="shared" si="750"/>
        <v>4610.92</v>
      </c>
      <c r="G1364" s="3">
        <f>IF(AND(N1364=1,N1363&gt;1),VLOOKUP(A1363,[1]Plan1!$BK$81:$BM$259,3),G1363)</f>
        <v>4639.05</v>
      </c>
      <c r="H1364" s="11">
        <f t="shared" si="751"/>
        <v>42446</v>
      </c>
      <c r="I1364" s="11">
        <f t="shared" si="752"/>
        <v>42477</v>
      </c>
      <c r="J1364" s="12">
        <f t="shared" si="756"/>
        <v>6.1007347774413301E-3</v>
      </c>
      <c r="K1364" s="11">
        <f t="shared" si="772"/>
        <v>42535</v>
      </c>
      <c r="L1364" s="11">
        <f t="shared" si="757"/>
        <v>42535</v>
      </c>
      <c r="M1364" s="1">
        <f t="shared" si="745"/>
        <v>20</v>
      </c>
      <c r="N1364" s="1">
        <f t="shared" si="758"/>
        <v>9</v>
      </c>
      <c r="O1364" s="2">
        <f t="shared" si="759"/>
        <v>1.00274073</v>
      </c>
      <c r="P1364" s="13">
        <f t="shared" si="753"/>
        <v>1.0042995400000001</v>
      </c>
      <c r="Q1364" s="13">
        <f t="shared" si="746"/>
        <v>1.3182717331995959</v>
      </c>
      <c r="R1364" s="2">
        <f t="shared" si="749"/>
        <v>1.3218847600000001</v>
      </c>
      <c r="S1364" s="2">
        <f t="shared" si="773"/>
        <v>1.23998893</v>
      </c>
      <c r="T1364" s="2">
        <f t="shared" si="760"/>
        <v>337191.18200392002</v>
      </c>
      <c r="U1364" s="2">
        <f t="shared" si="761"/>
        <v>1103.2204664343585</v>
      </c>
      <c r="V1364" s="2">
        <f t="shared" si="762"/>
        <v>86050.687719813606</v>
      </c>
      <c r="W1364" s="2">
        <f t="shared" si="763"/>
        <v>359084.70841034799</v>
      </c>
      <c r="X1364" s="17">
        <f t="shared" si="764"/>
        <v>0</v>
      </c>
      <c r="Y1364" s="2">
        <f t="shared" si="765"/>
        <v>0</v>
      </c>
      <c r="Z1364" s="72">
        <f t="shared" si="766"/>
        <v>0</v>
      </c>
      <c r="AA1364" s="2">
        <f t="shared" si="776"/>
        <v>0</v>
      </c>
      <c r="AB1364" s="12">
        <f t="shared" si="774"/>
        <v>4.6600000000000003E-2</v>
      </c>
      <c r="AC1364" s="17">
        <f t="shared" si="767"/>
        <v>9</v>
      </c>
      <c r="AD1364" s="17">
        <v>252</v>
      </c>
      <c r="AE1364" s="13">
        <f t="shared" si="747"/>
        <v>1.0016279960000001</v>
      </c>
      <c r="AF1364" s="2">
        <f t="shared" si="777"/>
        <v>548.94589553000003</v>
      </c>
      <c r="AG1364" s="2">
        <f t="shared" si="768"/>
        <v>584.58846894999999</v>
      </c>
      <c r="AH1364" s="3">
        <f t="shared" si="769"/>
        <v>0</v>
      </c>
      <c r="AI1364" s="4" t="str">
        <f t="shared" si="748"/>
        <v>A+J=</v>
      </c>
      <c r="AJ1364" s="11">
        <f t="shared" si="775"/>
        <v>42535</v>
      </c>
      <c r="AK1364" s="11"/>
      <c r="AL1364" s="4"/>
      <c r="AM1364" s="1"/>
      <c r="AN1364" s="11"/>
      <c r="AO1364" s="1"/>
      <c r="AP1364" s="1"/>
      <c r="AQ1364" s="3"/>
      <c r="AR1364" s="3"/>
      <c r="AS1364" s="6"/>
      <c r="AT1364" s="1"/>
      <c r="AU1364" s="1"/>
      <c r="AV1364" s="1"/>
      <c r="AW1364" s="1"/>
      <c r="AX1364" s="1"/>
      <c r="AY1364" s="1"/>
      <c r="AZ1364" s="1"/>
      <c r="BA1364" s="1"/>
      <c r="BB1364" s="1"/>
    </row>
    <row r="1365" spans="1:54" x14ac:dyDescent="0.2">
      <c r="A1365" s="158">
        <f t="shared" si="770"/>
        <v>42521</v>
      </c>
      <c r="B1365" s="2">
        <f t="shared" si="754"/>
        <v>359841.98589210055</v>
      </c>
      <c r="C1365" s="2">
        <f t="shared" si="771"/>
        <v>271930.80022410001</v>
      </c>
      <c r="D1365" s="2">
        <f>SUM(Y1365:Y$1441)</f>
        <v>4596.9639784399997</v>
      </c>
      <c r="E1365" s="73">
        <f t="shared" si="755"/>
        <v>267333.83624566003</v>
      </c>
      <c r="F1365" s="88">
        <f t="shared" si="750"/>
        <v>4610.92</v>
      </c>
      <c r="G1365" s="3">
        <f>IF(AND(N1365=1,N1364&gt;1),VLOOKUP(A1364,[1]Plan1!$BK$81:$BM$259,3),G1364)</f>
        <v>4639.05</v>
      </c>
      <c r="H1365" s="11">
        <f t="shared" si="751"/>
        <v>42446</v>
      </c>
      <c r="I1365" s="11">
        <f t="shared" si="752"/>
        <v>42477</v>
      </c>
      <c r="J1365" s="12">
        <f t="shared" si="756"/>
        <v>6.1007347774413301E-3</v>
      </c>
      <c r="K1365" s="11">
        <f t="shared" si="772"/>
        <v>42535</v>
      </c>
      <c r="L1365" s="11">
        <f t="shared" si="757"/>
        <v>42535</v>
      </c>
      <c r="M1365" s="1">
        <f t="shared" si="745"/>
        <v>20</v>
      </c>
      <c r="N1365" s="1">
        <f t="shared" si="758"/>
        <v>10</v>
      </c>
      <c r="O1365" s="2">
        <f t="shared" si="759"/>
        <v>1.00304572</v>
      </c>
      <c r="P1365" s="13">
        <f t="shared" si="753"/>
        <v>1.0042995400000001</v>
      </c>
      <c r="Q1365" s="13">
        <f t="shared" si="746"/>
        <v>1.3182717331995959</v>
      </c>
      <c r="R1365" s="2">
        <f t="shared" si="749"/>
        <v>1.32228681</v>
      </c>
      <c r="S1365" s="2">
        <f t="shared" si="773"/>
        <v>1.23998893</v>
      </c>
      <c r="T1365" s="2">
        <f t="shared" si="760"/>
        <v>337191.18200392002</v>
      </c>
      <c r="U1365" s="2">
        <f t="shared" si="761"/>
        <v>1103.2204664343585</v>
      </c>
      <c r="V1365" s="2">
        <f t="shared" si="762"/>
        <v>86158.169288676159</v>
      </c>
      <c r="W1365" s="2">
        <f t="shared" si="763"/>
        <v>359192.18997921055</v>
      </c>
      <c r="X1365" s="17">
        <f t="shared" si="764"/>
        <v>0</v>
      </c>
      <c r="Y1365" s="2">
        <f t="shared" si="765"/>
        <v>0</v>
      </c>
      <c r="Z1365" s="72">
        <f t="shared" si="766"/>
        <v>0</v>
      </c>
      <c r="AA1365" s="2">
        <f t="shared" si="776"/>
        <v>0</v>
      </c>
      <c r="AB1365" s="12">
        <f t="shared" si="774"/>
        <v>4.6600000000000003E-2</v>
      </c>
      <c r="AC1365" s="17">
        <f t="shared" si="767"/>
        <v>10</v>
      </c>
      <c r="AD1365" s="17">
        <v>252</v>
      </c>
      <c r="AE1365" s="13">
        <f t="shared" si="747"/>
        <v>1.0018090479999999</v>
      </c>
      <c r="AF1365" s="2">
        <f t="shared" si="777"/>
        <v>609.99503342000003</v>
      </c>
      <c r="AG1365" s="2">
        <f t="shared" si="768"/>
        <v>649.79591288999995</v>
      </c>
      <c r="AH1365" s="3">
        <f t="shared" si="769"/>
        <v>0</v>
      </c>
      <c r="AI1365" s="4" t="str">
        <f t="shared" si="748"/>
        <v>A+J=</v>
      </c>
      <c r="AJ1365" s="11">
        <f t="shared" si="775"/>
        <v>42535</v>
      </c>
      <c r="AK1365" s="11"/>
      <c r="AL1365" s="4"/>
      <c r="AM1365" s="1"/>
      <c r="AN1365" s="11"/>
      <c r="AO1365" s="1"/>
      <c r="AP1365" s="1"/>
      <c r="AQ1365" s="3"/>
      <c r="AR1365" s="3"/>
      <c r="AS1365" s="6"/>
      <c r="AT1365" s="1"/>
      <c r="AU1365" s="1"/>
      <c r="AV1365" s="1"/>
      <c r="AW1365" s="1"/>
      <c r="AX1365" s="1"/>
      <c r="AY1365" s="1"/>
      <c r="AZ1365" s="1"/>
      <c r="BA1365" s="1"/>
      <c r="BB1365" s="1"/>
    </row>
    <row r="1366" spans="1:54" x14ac:dyDescent="0.2">
      <c r="A1366" s="158">
        <f t="shared" si="770"/>
        <v>42522</v>
      </c>
      <c r="B1366" s="2">
        <f t="shared" si="754"/>
        <v>360014.76550188847</v>
      </c>
      <c r="C1366" s="2">
        <f t="shared" si="771"/>
        <v>271930.80022410001</v>
      </c>
      <c r="D1366" s="2">
        <f>SUM(Y1366:Y$1441)</f>
        <v>4596.9639784399997</v>
      </c>
      <c r="E1366" s="73">
        <f t="shared" si="755"/>
        <v>267333.83624566003</v>
      </c>
      <c r="F1366" s="88">
        <f t="shared" si="750"/>
        <v>4610.92</v>
      </c>
      <c r="G1366" s="3">
        <f>IF(AND(N1366=1,N1365&gt;1),VLOOKUP(A1365,[1]Plan1!$BK$81:$BM$259,3),G1365)</f>
        <v>4639.05</v>
      </c>
      <c r="H1366" s="11">
        <f t="shared" si="751"/>
        <v>42446</v>
      </c>
      <c r="I1366" s="11">
        <f t="shared" si="752"/>
        <v>42477</v>
      </c>
      <c r="J1366" s="12">
        <f t="shared" si="756"/>
        <v>6.1007347774413301E-3</v>
      </c>
      <c r="K1366" s="11">
        <f t="shared" si="772"/>
        <v>42535</v>
      </c>
      <c r="L1366" s="11">
        <f t="shared" si="757"/>
        <v>42535</v>
      </c>
      <c r="M1366" s="1">
        <f t="shared" si="745"/>
        <v>20</v>
      </c>
      <c r="N1366" s="1">
        <f t="shared" si="758"/>
        <v>11</v>
      </c>
      <c r="O1366" s="2">
        <f t="shared" si="759"/>
        <v>1.0033508099999999</v>
      </c>
      <c r="P1366" s="13">
        <f t="shared" si="753"/>
        <v>1.0042995400000001</v>
      </c>
      <c r="Q1366" s="13">
        <f t="shared" si="746"/>
        <v>1.3182717331995959</v>
      </c>
      <c r="R1366" s="2">
        <f t="shared" si="749"/>
        <v>1.3226890099999999</v>
      </c>
      <c r="S1366" s="2">
        <f t="shared" si="773"/>
        <v>1.23998893</v>
      </c>
      <c r="T1366" s="2">
        <f t="shared" si="760"/>
        <v>337191.18200392002</v>
      </c>
      <c r="U1366" s="2">
        <f t="shared" si="761"/>
        <v>1103.2204664343585</v>
      </c>
      <c r="V1366" s="2">
        <f t="shared" si="762"/>
        <v>86265.690957614133</v>
      </c>
      <c r="W1366" s="2">
        <f t="shared" si="763"/>
        <v>359299.71164814848</v>
      </c>
      <c r="X1366" s="17">
        <f t="shared" si="764"/>
        <v>0</v>
      </c>
      <c r="Y1366" s="2">
        <f t="shared" si="765"/>
        <v>0</v>
      </c>
      <c r="Z1366" s="72">
        <f t="shared" si="766"/>
        <v>0</v>
      </c>
      <c r="AA1366" s="2">
        <f t="shared" si="776"/>
        <v>0</v>
      </c>
      <c r="AB1366" s="12">
        <f t="shared" si="774"/>
        <v>4.6600000000000003E-2</v>
      </c>
      <c r="AC1366" s="17">
        <f t="shared" si="767"/>
        <v>11</v>
      </c>
      <c r="AD1366" s="17">
        <v>252</v>
      </c>
      <c r="AE1366" s="13">
        <f t="shared" si="747"/>
        <v>1.001990132</v>
      </c>
      <c r="AF1366" s="2">
        <f t="shared" si="777"/>
        <v>671.05496142000004</v>
      </c>
      <c r="AG1366" s="2">
        <f t="shared" si="768"/>
        <v>715.05385374000002</v>
      </c>
      <c r="AH1366" s="3">
        <f t="shared" si="769"/>
        <v>0</v>
      </c>
      <c r="AI1366" s="4" t="str">
        <f t="shared" si="748"/>
        <v>A+J=</v>
      </c>
      <c r="AJ1366" s="11">
        <f t="shared" si="775"/>
        <v>42535</v>
      </c>
      <c r="AK1366" s="11"/>
      <c r="AL1366" s="4"/>
      <c r="AM1366" s="1"/>
      <c r="AN1366" s="11"/>
      <c r="AO1366" s="1"/>
      <c r="AP1366" s="1"/>
      <c r="AQ1366" s="3"/>
      <c r="AR1366" s="3"/>
      <c r="AS1366" s="6"/>
      <c r="AT1366" s="1"/>
      <c r="AU1366" s="1"/>
      <c r="AV1366" s="1"/>
      <c r="AW1366" s="1"/>
      <c r="AX1366" s="1"/>
      <c r="AY1366" s="1"/>
      <c r="AZ1366" s="1"/>
      <c r="BA1366" s="1"/>
      <c r="BB1366" s="1"/>
    </row>
    <row r="1367" spans="1:54" x14ac:dyDescent="0.2">
      <c r="A1367" s="158">
        <f t="shared" si="770"/>
        <v>42523</v>
      </c>
      <c r="B1367" s="2">
        <f t="shared" si="754"/>
        <v>360187.62038471177</v>
      </c>
      <c r="C1367" s="2">
        <f t="shared" si="771"/>
        <v>271930.80022410001</v>
      </c>
      <c r="D1367" s="2">
        <f>SUM(Y1367:Y$1441)</f>
        <v>4596.9639784399997</v>
      </c>
      <c r="E1367" s="73">
        <f t="shared" si="755"/>
        <v>267333.83624566003</v>
      </c>
      <c r="F1367" s="88">
        <f t="shared" si="750"/>
        <v>4610.92</v>
      </c>
      <c r="G1367" s="3">
        <f>IF(AND(N1367=1,N1366&gt;1),VLOOKUP(A1366,[1]Plan1!$BK$81:$BM$259,3),G1366)</f>
        <v>4639.05</v>
      </c>
      <c r="H1367" s="11">
        <f t="shared" si="751"/>
        <v>42446</v>
      </c>
      <c r="I1367" s="11">
        <f t="shared" si="752"/>
        <v>42477</v>
      </c>
      <c r="J1367" s="12">
        <f t="shared" si="756"/>
        <v>6.1007347774413301E-3</v>
      </c>
      <c r="K1367" s="11">
        <f t="shared" si="772"/>
        <v>42535</v>
      </c>
      <c r="L1367" s="11">
        <f t="shared" si="757"/>
        <v>42535</v>
      </c>
      <c r="M1367" s="1">
        <f t="shared" ref="M1367:M1430" si="778">IF(L1367=L1366,M1366,NETWORKDAYS(L1366,L1367,$AN$194:$AN$348)-1)</f>
        <v>20</v>
      </c>
      <c r="N1367" s="1">
        <f t="shared" si="758"/>
        <v>12</v>
      </c>
      <c r="O1367" s="2">
        <f t="shared" si="759"/>
        <v>1.00365598</v>
      </c>
      <c r="P1367" s="13">
        <f t="shared" si="753"/>
        <v>1.0042995400000001</v>
      </c>
      <c r="Q1367" s="13">
        <f t="shared" si="746"/>
        <v>1.3182717331995959</v>
      </c>
      <c r="R1367" s="2">
        <f t="shared" si="749"/>
        <v>1.3230913</v>
      </c>
      <c r="S1367" s="2">
        <f t="shared" si="773"/>
        <v>1.23998893</v>
      </c>
      <c r="T1367" s="2">
        <f t="shared" si="760"/>
        <v>337191.18200392002</v>
      </c>
      <c r="U1367" s="2">
        <f t="shared" si="761"/>
        <v>1103.2204664343585</v>
      </c>
      <c r="V1367" s="2">
        <f t="shared" si="762"/>
        <v>86373.236686597404</v>
      </c>
      <c r="W1367" s="2">
        <f t="shared" si="763"/>
        <v>359407.25737713178</v>
      </c>
      <c r="X1367" s="17">
        <f t="shared" si="764"/>
        <v>0</v>
      </c>
      <c r="Y1367" s="2">
        <f t="shared" si="765"/>
        <v>0</v>
      </c>
      <c r="Z1367" s="72">
        <f t="shared" si="766"/>
        <v>0</v>
      </c>
      <c r="AA1367" s="2">
        <f t="shared" si="776"/>
        <v>0</v>
      </c>
      <c r="AB1367" s="12">
        <f t="shared" si="774"/>
        <v>4.6600000000000003E-2</v>
      </c>
      <c r="AC1367" s="17">
        <f t="shared" si="767"/>
        <v>12</v>
      </c>
      <c r="AD1367" s="17">
        <v>252</v>
      </c>
      <c r="AE1367" s="13">
        <f t="shared" si="747"/>
        <v>1.00217125</v>
      </c>
      <c r="AF1367" s="2">
        <f t="shared" si="777"/>
        <v>732.12635392000004</v>
      </c>
      <c r="AG1367" s="2">
        <f t="shared" si="768"/>
        <v>780.36300758000004</v>
      </c>
      <c r="AH1367" s="3">
        <f t="shared" si="769"/>
        <v>0</v>
      </c>
      <c r="AI1367" s="4" t="str">
        <f t="shared" si="748"/>
        <v>A+J=</v>
      </c>
      <c r="AJ1367" s="11">
        <f t="shared" si="775"/>
        <v>42535</v>
      </c>
      <c r="AK1367" s="11"/>
      <c r="AL1367" s="4"/>
      <c r="AM1367" s="1"/>
      <c r="AN1367" s="11"/>
      <c r="AO1367" s="1"/>
      <c r="AP1367" s="1"/>
      <c r="AQ1367" s="3"/>
      <c r="AR1367" s="3"/>
      <c r="AS1367" s="6"/>
      <c r="AT1367" s="1"/>
      <c r="AU1367" s="1"/>
      <c r="AV1367" s="1"/>
      <c r="AW1367" s="1"/>
      <c r="AX1367" s="1"/>
      <c r="AY1367" s="1"/>
      <c r="AZ1367" s="1"/>
      <c r="BA1367" s="1"/>
      <c r="BB1367" s="1"/>
    </row>
    <row r="1368" spans="1:54" x14ac:dyDescent="0.2">
      <c r="A1368" s="158">
        <f t="shared" si="770"/>
        <v>42524</v>
      </c>
      <c r="B1368" s="2">
        <f t="shared" si="754"/>
        <v>360360.56324371218</v>
      </c>
      <c r="C1368" s="2">
        <f t="shared" si="771"/>
        <v>271930.80022410001</v>
      </c>
      <c r="D1368" s="2">
        <f>SUM(Y1368:Y$1441)</f>
        <v>4596.9639784399997</v>
      </c>
      <c r="E1368" s="73">
        <f t="shared" si="755"/>
        <v>267333.83624566003</v>
      </c>
      <c r="F1368" s="88">
        <f t="shared" si="750"/>
        <v>4610.92</v>
      </c>
      <c r="G1368" s="3">
        <f>IF(AND(N1368=1,N1367&gt;1),VLOOKUP(A1367,[1]Plan1!$BK$81:$BM$259,3),G1367)</f>
        <v>4639.05</v>
      </c>
      <c r="H1368" s="11">
        <f t="shared" si="751"/>
        <v>42446</v>
      </c>
      <c r="I1368" s="11">
        <f t="shared" si="752"/>
        <v>42477</v>
      </c>
      <c r="J1368" s="12">
        <f t="shared" si="756"/>
        <v>6.1007347774413301E-3</v>
      </c>
      <c r="K1368" s="11">
        <f t="shared" si="772"/>
        <v>42535</v>
      </c>
      <c r="L1368" s="11">
        <f t="shared" si="757"/>
        <v>42535</v>
      </c>
      <c r="M1368" s="1">
        <f t="shared" si="778"/>
        <v>20</v>
      </c>
      <c r="N1368" s="1">
        <f t="shared" si="758"/>
        <v>13</v>
      </c>
      <c r="O1368" s="2">
        <f t="shared" si="759"/>
        <v>1.0039612499999999</v>
      </c>
      <c r="P1368" s="13">
        <f t="shared" si="753"/>
        <v>1.0042995400000001</v>
      </c>
      <c r="Q1368" s="13">
        <f t="shared" si="746"/>
        <v>1.3182717331995959</v>
      </c>
      <c r="R1368" s="2">
        <f t="shared" si="749"/>
        <v>1.32349373</v>
      </c>
      <c r="S1368" s="2">
        <f t="shared" si="773"/>
        <v>1.23998893</v>
      </c>
      <c r="T1368" s="2">
        <f t="shared" si="760"/>
        <v>337191.18200392002</v>
      </c>
      <c r="U1368" s="2">
        <f t="shared" si="761"/>
        <v>1103.2204664343585</v>
      </c>
      <c r="V1368" s="2">
        <f t="shared" si="762"/>
        <v>86480.819842317767</v>
      </c>
      <c r="W1368" s="2">
        <f t="shared" si="763"/>
        <v>359514.84053285216</v>
      </c>
      <c r="X1368" s="17">
        <f t="shared" si="764"/>
        <v>0</v>
      </c>
      <c r="Y1368" s="2">
        <f t="shared" si="765"/>
        <v>0</v>
      </c>
      <c r="Z1368" s="72">
        <f t="shared" si="766"/>
        <v>0</v>
      </c>
      <c r="AA1368" s="2">
        <f t="shared" si="776"/>
        <v>0</v>
      </c>
      <c r="AB1368" s="12">
        <f t="shared" si="774"/>
        <v>4.6600000000000003E-2</v>
      </c>
      <c r="AC1368" s="17">
        <f t="shared" si="767"/>
        <v>13</v>
      </c>
      <c r="AD1368" s="17">
        <v>252</v>
      </c>
      <c r="AE1368" s="13">
        <f t="shared" si="747"/>
        <v>1.0023523999999999</v>
      </c>
      <c r="AF1368" s="2">
        <f t="shared" si="777"/>
        <v>793.20853653999995</v>
      </c>
      <c r="AG1368" s="2">
        <f t="shared" si="768"/>
        <v>845.72271086000001</v>
      </c>
      <c r="AH1368" s="3">
        <f t="shared" si="769"/>
        <v>0</v>
      </c>
      <c r="AI1368" s="4" t="str">
        <f t="shared" si="748"/>
        <v>A+J=</v>
      </c>
      <c r="AJ1368" s="11">
        <f t="shared" si="775"/>
        <v>42535</v>
      </c>
      <c r="AK1368" s="11"/>
      <c r="AL1368" s="4"/>
      <c r="AM1368" s="1"/>
      <c r="AN1368" s="11"/>
      <c r="AO1368" s="1"/>
      <c r="AP1368" s="1"/>
      <c r="AQ1368" s="3"/>
      <c r="AR1368" s="3"/>
      <c r="AS1368" s="6"/>
      <c r="AT1368" s="1"/>
      <c r="AU1368" s="1"/>
      <c r="AV1368" s="1"/>
      <c r="AW1368" s="1"/>
      <c r="AX1368" s="1"/>
      <c r="AY1368" s="1"/>
      <c r="AZ1368" s="1"/>
      <c r="BA1368" s="1"/>
      <c r="BB1368" s="1"/>
    </row>
    <row r="1369" spans="1:54" x14ac:dyDescent="0.2">
      <c r="A1369" s="158">
        <f t="shared" si="770"/>
        <v>42525</v>
      </c>
      <c r="B1369" s="2">
        <f t="shared" si="754"/>
        <v>360533.58910898282</v>
      </c>
      <c r="C1369" s="2">
        <f t="shared" si="771"/>
        <v>271930.80022410001</v>
      </c>
      <c r="D1369" s="2">
        <f>SUM(Y1369:Y$1441)</f>
        <v>4596.9639784399997</v>
      </c>
      <c r="E1369" s="73">
        <f t="shared" si="755"/>
        <v>267333.83624566003</v>
      </c>
      <c r="F1369" s="88">
        <f t="shared" si="750"/>
        <v>4610.92</v>
      </c>
      <c r="G1369" s="3">
        <f>IF(AND(N1369=1,N1368&gt;1),VLOOKUP(A1368,[1]Plan1!$BK$81:$BM$259,3),G1368)</f>
        <v>4639.05</v>
      </c>
      <c r="H1369" s="11">
        <f t="shared" si="751"/>
        <v>42446</v>
      </c>
      <c r="I1369" s="11">
        <f t="shared" si="752"/>
        <v>42477</v>
      </c>
      <c r="J1369" s="12">
        <f t="shared" si="756"/>
        <v>6.1007347774413301E-3</v>
      </c>
      <c r="K1369" s="11">
        <f t="shared" si="772"/>
        <v>42535</v>
      </c>
      <c r="L1369" s="11">
        <f t="shared" si="757"/>
        <v>42535</v>
      </c>
      <c r="M1369" s="1">
        <f t="shared" si="778"/>
        <v>20</v>
      </c>
      <c r="N1369" s="1">
        <f t="shared" si="758"/>
        <v>14</v>
      </c>
      <c r="O1369" s="2">
        <f t="shared" si="759"/>
        <v>1.0042666099999999</v>
      </c>
      <c r="P1369" s="13">
        <f t="shared" si="753"/>
        <v>1.0042995400000001</v>
      </c>
      <c r="Q1369" s="13">
        <f t="shared" si="746"/>
        <v>1.3182717331995959</v>
      </c>
      <c r="R1369" s="2">
        <f t="shared" si="749"/>
        <v>1.32389628</v>
      </c>
      <c r="S1369" s="2">
        <f t="shared" si="773"/>
        <v>1.23998893</v>
      </c>
      <c r="T1369" s="2">
        <f t="shared" si="760"/>
        <v>337191.18200392002</v>
      </c>
      <c r="U1369" s="2">
        <f t="shared" si="761"/>
        <v>1103.2204664343585</v>
      </c>
      <c r="V1369" s="2">
        <f t="shared" si="762"/>
        <v>86588.435078098453</v>
      </c>
      <c r="W1369" s="2">
        <f t="shared" si="763"/>
        <v>359622.45576863282</v>
      </c>
      <c r="X1369" s="17">
        <f t="shared" si="764"/>
        <v>0</v>
      </c>
      <c r="Y1369" s="2">
        <f t="shared" si="765"/>
        <v>0</v>
      </c>
      <c r="Z1369" s="72">
        <f t="shared" si="766"/>
        <v>0</v>
      </c>
      <c r="AA1369" s="2">
        <f t="shared" si="776"/>
        <v>0</v>
      </c>
      <c r="AB1369" s="12">
        <f t="shared" si="774"/>
        <v>4.6600000000000003E-2</v>
      </c>
      <c r="AC1369" s="17">
        <f t="shared" si="767"/>
        <v>14</v>
      </c>
      <c r="AD1369" s="17">
        <v>252</v>
      </c>
      <c r="AE1369" s="13">
        <f t="shared" si="747"/>
        <v>1.002533583</v>
      </c>
      <c r="AF1369" s="2">
        <f t="shared" si="777"/>
        <v>854.30184646999999</v>
      </c>
      <c r="AG1369" s="2">
        <f t="shared" si="768"/>
        <v>911.13334035000003</v>
      </c>
      <c r="AH1369" s="3">
        <f t="shared" si="769"/>
        <v>0</v>
      </c>
      <c r="AI1369" s="4" t="str">
        <f t="shared" si="748"/>
        <v>A+J=</v>
      </c>
      <c r="AJ1369" s="11">
        <f t="shared" si="775"/>
        <v>42535</v>
      </c>
      <c r="AK1369" s="11"/>
      <c r="AL1369" s="4"/>
      <c r="AM1369" s="1"/>
      <c r="AN1369" s="11"/>
      <c r="AO1369" s="1"/>
      <c r="AP1369" s="1"/>
      <c r="AQ1369" s="3"/>
      <c r="AR1369" s="3"/>
      <c r="AS1369" s="6"/>
      <c r="AT1369" s="1"/>
      <c r="AU1369" s="1"/>
      <c r="AV1369" s="1"/>
      <c r="AW1369" s="1"/>
      <c r="AX1369" s="1"/>
      <c r="AY1369" s="1"/>
      <c r="AZ1369" s="1"/>
      <c r="BA1369" s="1"/>
      <c r="BB1369" s="1"/>
    </row>
    <row r="1370" spans="1:54" x14ac:dyDescent="0.2">
      <c r="A1370" s="158">
        <f t="shared" si="770"/>
        <v>42526</v>
      </c>
      <c r="B1370" s="2">
        <f t="shared" si="754"/>
        <v>360533.58910898282</v>
      </c>
      <c r="C1370" s="2">
        <f t="shared" si="771"/>
        <v>271930.80022410001</v>
      </c>
      <c r="D1370" s="2">
        <f>SUM(Y1370:Y$1441)</f>
        <v>4596.9639784399997</v>
      </c>
      <c r="E1370" s="73">
        <f t="shared" si="755"/>
        <v>267333.83624566003</v>
      </c>
      <c r="F1370" s="88">
        <f t="shared" si="750"/>
        <v>4610.92</v>
      </c>
      <c r="G1370" s="3">
        <f>IF(AND(N1370=1,N1369&gt;1),VLOOKUP(A1369,[1]Plan1!$BK$81:$BM$259,3),G1369)</f>
        <v>4639.05</v>
      </c>
      <c r="H1370" s="11">
        <f t="shared" si="751"/>
        <v>42446</v>
      </c>
      <c r="I1370" s="11">
        <f t="shared" si="752"/>
        <v>42477</v>
      </c>
      <c r="J1370" s="12">
        <f t="shared" si="756"/>
        <v>6.1007347774413301E-3</v>
      </c>
      <c r="K1370" s="11">
        <f t="shared" si="772"/>
        <v>42535</v>
      </c>
      <c r="L1370" s="11">
        <f t="shared" si="757"/>
        <v>42535</v>
      </c>
      <c r="M1370" s="1">
        <f t="shared" si="778"/>
        <v>20</v>
      </c>
      <c r="N1370" s="1">
        <f t="shared" si="758"/>
        <v>14</v>
      </c>
      <c r="O1370" s="2">
        <f t="shared" si="759"/>
        <v>1.0042666099999999</v>
      </c>
      <c r="P1370" s="13">
        <f t="shared" si="753"/>
        <v>1.0042995400000001</v>
      </c>
      <c r="Q1370" s="13">
        <f t="shared" si="746"/>
        <v>1.3182717331995959</v>
      </c>
      <c r="R1370" s="2">
        <f t="shared" si="749"/>
        <v>1.32389628</v>
      </c>
      <c r="S1370" s="2">
        <f t="shared" si="773"/>
        <v>1.23998893</v>
      </c>
      <c r="T1370" s="2">
        <f t="shared" si="760"/>
        <v>337191.18200392002</v>
      </c>
      <c r="U1370" s="2">
        <f t="shared" si="761"/>
        <v>1103.2204664343585</v>
      </c>
      <c r="V1370" s="2">
        <f t="shared" si="762"/>
        <v>86588.435078098453</v>
      </c>
      <c r="W1370" s="2">
        <f t="shared" si="763"/>
        <v>359622.45576863282</v>
      </c>
      <c r="X1370" s="17">
        <f t="shared" si="764"/>
        <v>0</v>
      </c>
      <c r="Y1370" s="2">
        <f t="shared" si="765"/>
        <v>0</v>
      </c>
      <c r="Z1370" s="72">
        <f t="shared" si="766"/>
        <v>0</v>
      </c>
      <c r="AA1370" s="2">
        <f t="shared" si="776"/>
        <v>0</v>
      </c>
      <c r="AB1370" s="12">
        <f t="shared" si="774"/>
        <v>4.6600000000000003E-2</v>
      </c>
      <c r="AC1370" s="17">
        <f t="shared" si="767"/>
        <v>14</v>
      </c>
      <c r="AD1370" s="17">
        <v>252</v>
      </c>
      <c r="AE1370" s="13">
        <f t="shared" si="747"/>
        <v>1.002533583</v>
      </c>
      <c r="AF1370" s="2">
        <f t="shared" si="777"/>
        <v>854.30184646999999</v>
      </c>
      <c r="AG1370" s="2">
        <f t="shared" si="768"/>
        <v>911.13334035000003</v>
      </c>
      <c r="AH1370" s="3">
        <f t="shared" si="769"/>
        <v>0</v>
      </c>
      <c r="AI1370" s="4" t="str">
        <f t="shared" si="748"/>
        <v>A+J=</v>
      </c>
      <c r="AJ1370" s="11">
        <f t="shared" si="775"/>
        <v>42535</v>
      </c>
      <c r="AK1370" s="11"/>
      <c r="AL1370" s="4"/>
      <c r="AM1370" s="1"/>
      <c r="AN1370" s="11"/>
      <c r="AO1370" s="1"/>
      <c r="AP1370" s="1"/>
      <c r="AQ1370" s="3"/>
      <c r="AR1370" s="3"/>
      <c r="AS1370" s="6"/>
      <c r="AT1370" s="1"/>
      <c r="AU1370" s="1"/>
      <c r="AV1370" s="1"/>
      <c r="AW1370" s="1"/>
      <c r="AX1370" s="1"/>
      <c r="AY1370" s="1"/>
      <c r="AZ1370" s="1"/>
      <c r="BA1370" s="1"/>
      <c r="BB1370" s="1"/>
    </row>
    <row r="1371" spans="1:54" x14ac:dyDescent="0.2">
      <c r="A1371" s="158">
        <f t="shared" si="770"/>
        <v>42527</v>
      </c>
      <c r="B1371" s="2">
        <f t="shared" si="754"/>
        <v>360533.58910898282</v>
      </c>
      <c r="C1371" s="2">
        <f t="shared" si="771"/>
        <v>271930.80022410001</v>
      </c>
      <c r="D1371" s="2">
        <f>SUM(Y1371:Y$1441)</f>
        <v>4596.9639784399997</v>
      </c>
      <c r="E1371" s="73">
        <f t="shared" si="755"/>
        <v>267333.83624566003</v>
      </c>
      <c r="F1371" s="88">
        <f t="shared" si="750"/>
        <v>4610.92</v>
      </c>
      <c r="G1371" s="3">
        <f>IF(AND(N1371=1,N1370&gt;1),VLOOKUP(A1370,[1]Plan1!$BK$81:$BM$259,3),G1370)</f>
        <v>4639.05</v>
      </c>
      <c r="H1371" s="11">
        <f t="shared" si="751"/>
        <v>42446</v>
      </c>
      <c r="I1371" s="11">
        <f t="shared" si="752"/>
        <v>42477</v>
      </c>
      <c r="J1371" s="12">
        <f t="shared" si="756"/>
        <v>6.1007347774413301E-3</v>
      </c>
      <c r="K1371" s="11">
        <f t="shared" si="772"/>
        <v>42535</v>
      </c>
      <c r="L1371" s="11">
        <f t="shared" si="757"/>
        <v>42535</v>
      </c>
      <c r="M1371" s="1">
        <f t="shared" si="778"/>
        <v>20</v>
      </c>
      <c r="N1371" s="1">
        <f t="shared" si="758"/>
        <v>14</v>
      </c>
      <c r="O1371" s="2">
        <f t="shared" si="759"/>
        <v>1.0042666099999999</v>
      </c>
      <c r="P1371" s="13">
        <f t="shared" si="753"/>
        <v>1.0042995400000001</v>
      </c>
      <c r="Q1371" s="13">
        <f t="shared" si="746"/>
        <v>1.3182717331995959</v>
      </c>
      <c r="R1371" s="2">
        <f t="shared" si="749"/>
        <v>1.32389628</v>
      </c>
      <c r="S1371" s="2">
        <f t="shared" si="773"/>
        <v>1.23998893</v>
      </c>
      <c r="T1371" s="2">
        <f t="shared" si="760"/>
        <v>337191.18200392002</v>
      </c>
      <c r="U1371" s="2">
        <f t="shared" si="761"/>
        <v>1103.2204664343585</v>
      </c>
      <c r="V1371" s="2">
        <f t="shared" si="762"/>
        <v>86588.435078098453</v>
      </c>
      <c r="W1371" s="2">
        <f t="shared" si="763"/>
        <v>359622.45576863282</v>
      </c>
      <c r="X1371" s="17">
        <f t="shared" si="764"/>
        <v>0</v>
      </c>
      <c r="Y1371" s="2">
        <f t="shared" si="765"/>
        <v>0</v>
      </c>
      <c r="Z1371" s="72">
        <f t="shared" si="766"/>
        <v>0</v>
      </c>
      <c r="AA1371" s="2">
        <f t="shared" si="776"/>
        <v>0</v>
      </c>
      <c r="AB1371" s="12">
        <f t="shared" si="774"/>
        <v>4.6600000000000003E-2</v>
      </c>
      <c r="AC1371" s="17">
        <f t="shared" si="767"/>
        <v>14</v>
      </c>
      <c r="AD1371" s="17">
        <v>252</v>
      </c>
      <c r="AE1371" s="13">
        <f t="shared" si="747"/>
        <v>1.002533583</v>
      </c>
      <c r="AF1371" s="2">
        <f t="shared" si="777"/>
        <v>854.30184646999999</v>
      </c>
      <c r="AG1371" s="2">
        <f t="shared" si="768"/>
        <v>911.13334035000003</v>
      </c>
      <c r="AH1371" s="3">
        <f t="shared" si="769"/>
        <v>0</v>
      </c>
      <c r="AI1371" s="4" t="str">
        <f t="shared" si="748"/>
        <v>A+J=</v>
      </c>
      <c r="AJ1371" s="11">
        <f t="shared" si="775"/>
        <v>42535</v>
      </c>
      <c r="AK1371" s="11"/>
      <c r="AL1371" s="4"/>
      <c r="AM1371" s="1"/>
      <c r="AN1371" s="11"/>
      <c r="AO1371" s="1"/>
      <c r="AP1371" s="1"/>
      <c r="AQ1371" s="3"/>
      <c r="AR1371" s="3"/>
      <c r="AS1371" s="6"/>
      <c r="AT1371" s="1"/>
      <c r="AU1371" s="1"/>
      <c r="AV1371" s="1"/>
      <c r="AW1371" s="1"/>
      <c r="AX1371" s="1"/>
      <c r="AY1371" s="1"/>
      <c r="AZ1371" s="1"/>
      <c r="BA1371" s="1"/>
      <c r="BB1371" s="1"/>
    </row>
    <row r="1372" spans="1:54" x14ac:dyDescent="0.2">
      <c r="A1372" s="158">
        <f t="shared" si="770"/>
        <v>42528</v>
      </c>
      <c r="B1372" s="2">
        <f t="shared" si="754"/>
        <v>360706.70032946224</v>
      </c>
      <c r="C1372" s="2">
        <f t="shared" si="771"/>
        <v>271930.80022410001</v>
      </c>
      <c r="D1372" s="2">
        <f>SUM(Y1372:Y$1441)</f>
        <v>4596.9639784399997</v>
      </c>
      <c r="E1372" s="73">
        <f t="shared" si="755"/>
        <v>267333.83624566003</v>
      </c>
      <c r="F1372" s="88">
        <f t="shared" si="750"/>
        <v>4610.92</v>
      </c>
      <c r="G1372" s="3">
        <f>IF(AND(N1372=1,N1371&gt;1),VLOOKUP(A1371,[1]Plan1!$BK$81:$BM$259,3),G1371)</f>
        <v>4639.05</v>
      </c>
      <c r="H1372" s="11">
        <f t="shared" si="751"/>
        <v>42446</v>
      </c>
      <c r="I1372" s="11">
        <f t="shared" si="752"/>
        <v>42477</v>
      </c>
      <c r="J1372" s="12">
        <f t="shared" si="756"/>
        <v>6.1007347774413301E-3</v>
      </c>
      <c r="K1372" s="11">
        <f t="shared" si="772"/>
        <v>42535</v>
      </c>
      <c r="L1372" s="11">
        <f t="shared" si="757"/>
        <v>42535</v>
      </c>
      <c r="M1372" s="1">
        <f t="shared" si="778"/>
        <v>20</v>
      </c>
      <c r="N1372" s="1">
        <f t="shared" si="758"/>
        <v>15</v>
      </c>
      <c r="O1372" s="2">
        <f t="shared" si="759"/>
        <v>1.00457207</v>
      </c>
      <c r="P1372" s="13">
        <f t="shared" si="753"/>
        <v>1.0042995400000001</v>
      </c>
      <c r="Q1372" s="13">
        <f t="shared" si="746"/>
        <v>1.3182717331995959</v>
      </c>
      <c r="R1372" s="2">
        <f t="shared" si="749"/>
        <v>1.3242989599999999</v>
      </c>
      <c r="S1372" s="2">
        <f t="shared" si="773"/>
        <v>1.23998893</v>
      </c>
      <c r="T1372" s="2">
        <f t="shared" si="760"/>
        <v>337191.18200392002</v>
      </c>
      <c r="U1372" s="2">
        <f t="shared" si="761"/>
        <v>1103.2204664343585</v>
      </c>
      <c r="V1372" s="2">
        <f t="shared" si="762"/>
        <v>86696.085067277832</v>
      </c>
      <c r="W1372" s="2">
        <f t="shared" si="763"/>
        <v>359730.10575781221</v>
      </c>
      <c r="X1372" s="17">
        <f t="shared" si="764"/>
        <v>0</v>
      </c>
      <c r="Y1372" s="2">
        <f t="shared" si="765"/>
        <v>0</v>
      </c>
      <c r="Z1372" s="72">
        <f t="shared" si="766"/>
        <v>0</v>
      </c>
      <c r="AA1372" s="2">
        <f t="shared" si="776"/>
        <v>0</v>
      </c>
      <c r="AB1372" s="12">
        <f t="shared" si="774"/>
        <v>4.6600000000000003E-2</v>
      </c>
      <c r="AC1372" s="17">
        <f t="shared" si="767"/>
        <v>15</v>
      </c>
      <c r="AD1372" s="17">
        <v>252</v>
      </c>
      <c r="AE1372" s="13">
        <f t="shared" si="747"/>
        <v>1.002714798</v>
      </c>
      <c r="AF1372" s="2">
        <f t="shared" si="777"/>
        <v>915.40594652000004</v>
      </c>
      <c r="AG1372" s="2">
        <f t="shared" si="768"/>
        <v>976.59457165000003</v>
      </c>
      <c r="AH1372" s="3">
        <f t="shared" si="769"/>
        <v>0</v>
      </c>
      <c r="AI1372" s="4" t="str">
        <f t="shared" si="748"/>
        <v>A+J=</v>
      </c>
      <c r="AJ1372" s="11">
        <f t="shared" si="775"/>
        <v>42535</v>
      </c>
      <c r="AK1372" s="11"/>
      <c r="AL1372" s="4"/>
      <c r="AM1372" s="1"/>
      <c r="AN1372" s="11"/>
      <c r="AO1372" s="1"/>
      <c r="AP1372" s="1"/>
      <c r="AQ1372" s="3"/>
      <c r="AR1372" s="3"/>
      <c r="AS1372" s="6"/>
      <c r="AT1372" s="1"/>
      <c r="AU1372" s="1"/>
      <c r="AV1372" s="1"/>
      <c r="AW1372" s="1"/>
      <c r="AX1372" s="1"/>
      <c r="AY1372" s="1"/>
      <c r="AZ1372" s="1"/>
      <c r="BA1372" s="1"/>
      <c r="BB1372" s="1"/>
    </row>
    <row r="1373" spans="1:54" x14ac:dyDescent="0.2">
      <c r="A1373" s="158">
        <f t="shared" si="770"/>
        <v>42529</v>
      </c>
      <c r="B1373" s="2">
        <f t="shared" si="754"/>
        <v>360879.88961080526</v>
      </c>
      <c r="C1373" s="2">
        <f t="shared" si="771"/>
        <v>271930.80022410001</v>
      </c>
      <c r="D1373" s="2">
        <f>SUM(Y1373:Y$1441)</f>
        <v>4596.9639784399997</v>
      </c>
      <c r="E1373" s="73">
        <f t="shared" si="755"/>
        <v>267333.83624566003</v>
      </c>
      <c r="F1373" s="88">
        <f t="shared" si="750"/>
        <v>4610.92</v>
      </c>
      <c r="G1373" s="3">
        <f>IF(AND(N1373=1,N1372&gt;1),VLOOKUP(A1372,[1]Plan1!$BK$81:$BM$259,3),G1372)</f>
        <v>4639.05</v>
      </c>
      <c r="H1373" s="11">
        <f t="shared" si="751"/>
        <v>42446</v>
      </c>
      <c r="I1373" s="11">
        <f t="shared" si="752"/>
        <v>42477</v>
      </c>
      <c r="J1373" s="12">
        <f t="shared" si="756"/>
        <v>6.1007347774413301E-3</v>
      </c>
      <c r="K1373" s="11">
        <f t="shared" si="772"/>
        <v>42535</v>
      </c>
      <c r="L1373" s="11">
        <f t="shared" si="757"/>
        <v>42535</v>
      </c>
      <c r="M1373" s="1">
        <f t="shared" si="778"/>
        <v>20</v>
      </c>
      <c r="N1373" s="1">
        <f t="shared" si="758"/>
        <v>16</v>
      </c>
      <c r="O1373" s="2">
        <f t="shared" si="759"/>
        <v>1.0048776100000001</v>
      </c>
      <c r="P1373" s="13">
        <f t="shared" si="753"/>
        <v>1.0042995400000001</v>
      </c>
      <c r="Q1373" s="13">
        <f t="shared" si="746"/>
        <v>1.3182717331995959</v>
      </c>
      <c r="R1373" s="2">
        <f t="shared" si="749"/>
        <v>1.3247017400000001</v>
      </c>
      <c r="S1373" s="2">
        <f t="shared" si="773"/>
        <v>1.23998893</v>
      </c>
      <c r="T1373" s="2">
        <f t="shared" si="760"/>
        <v>337191.18200392002</v>
      </c>
      <c r="U1373" s="2">
        <f t="shared" si="761"/>
        <v>1103.2204664343585</v>
      </c>
      <c r="V1373" s="2">
        <f t="shared" si="762"/>
        <v>86803.761789840893</v>
      </c>
      <c r="W1373" s="2">
        <f t="shared" si="763"/>
        <v>359837.78248037526</v>
      </c>
      <c r="X1373" s="17">
        <f t="shared" si="764"/>
        <v>0</v>
      </c>
      <c r="Y1373" s="2">
        <f t="shared" si="765"/>
        <v>0</v>
      </c>
      <c r="Z1373" s="72">
        <f t="shared" si="766"/>
        <v>0</v>
      </c>
      <c r="AA1373" s="2">
        <f t="shared" si="776"/>
        <v>0</v>
      </c>
      <c r="AB1373" s="12">
        <f t="shared" si="774"/>
        <v>4.6600000000000003E-2</v>
      </c>
      <c r="AC1373" s="17">
        <f t="shared" si="767"/>
        <v>16</v>
      </c>
      <c r="AD1373" s="17">
        <v>252</v>
      </c>
      <c r="AE1373" s="13">
        <f t="shared" si="747"/>
        <v>1.0028960469999999</v>
      </c>
      <c r="AF1373" s="2">
        <f t="shared" si="777"/>
        <v>976.52151105999997</v>
      </c>
      <c r="AG1373" s="2">
        <f t="shared" si="768"/>
        <v>1042.1071304300001</v>
      </c>
      <c r="AH1373" s="3">
        <f t="shared" si="769"/>
        <v>0</v>
      </c>
      <c r="AI1373" s="4" t="str">
        <f t="shared" si="748"/>
        <v>A+J=</v>
      </c>
      <c r="AJ1373" s="11">
        <f t="shared" si="775"/>
        <v>42535</v>
      </c>
      <c r="AK1373" s="11"/>
      <c r="AL1373" s="4"/>
      <c r="AM1373" s="1"/>
      <c r="AN1373" s="11"/>
      <c r="AO1373" s="1"/>
      <c r="AP1373" s="1"/>
      <c r="AQ1373" s="3"/>
      <c r="AR1373" s="3"/>
      <c r="AS1373" s="6"/>
      <c r="AT1373" s="1"/>
      <c r="AU1373" s="1"/>
      <c r="AV1373" s="1"/>
      <c r="AW1373" s="1"/>
      <c r="AX1373" s="1"/>
      <c r="AY1373" s="1"/>
      <c r="AZ1373" s="1"/>
      <c r="BA1373" s="1"/>
      <c r="BB1373" s="1"/>
    </row>
    <row r="1374" spans="1:54" x14ac:dyDescent="0.2">
      <c r="A1374" s="158">
        <f t="shared" si="770"/>
        <v>42530</v>
      </c>
      <c r="B1374" s="2">
        <f t="shared" si="754"/>
        <v>361053.1669849254</v>
      </c>
      <c r="C1374" s="2">
        <f t="shared" si="771"/>
        <v>271930.80022410001</v>
      </c>
      <c r="D1374" s="2">
        <f>SUM(Y1374:Y$1441)</f>
        <v>4596.9639784399997</v>
      </c>
      <c r="E1374" s="73">
        <f t="shared" si="755"/>
        <v>267333.83624566003</v>
      </c>
      <c r="F1374" s="88">
        <f t="shared" si="750"/>
        <v>4610.92</v>
      </c>
      <c r="G1374" s="3">
        <f>IF(AND(N1374=1,N1373&gt;1),VLOOKUP(A1373,[1]Plan1!$BK$81:$BM$259,3),G1373)</f>
        <v>4639.05</v>
      </c>
      <c r="H1374" s="11">
        <f t="shared" si="751"/>
        <v>42446</v>
      </c>
      <c r="I1374" s="11">
        <f t="shared" si="752"/>
        <v>42477</v>
      </c>
      <c r="J1374" s="12">
        <f t="shared" si="756"/>
        <v>6.1007347774413301E-3</v>
      </c>
      <c r="K1374" s="11">
        <f t="shared" si="772"/>
        <v>42535</v>
      </c>
      <c r="L1374" s="11">
        <f t="shared" si="757"/>
        <v>42535</v>
      </c>
      <c r="M1374" s="1">
        <f t="shared" si="778"/>
        <v>20</v>
      </c>
      <c r="N1374" s="1">
        <f t="shared" si="758"/>
        <v>17</v>
      </c>
      <c r="O1374" s="2">
        <f t="shared" si="759"/>
        <v>1.00518325</v>
      </c>
      <c r="P1374" s="13">
        <f t="shared" si="753"/>
        <v>1.0042995400000001</v>
      </c>
      <c r="Q1374" s="13">
        <f t="shared" si="746"/>
        <v>1.3182717331995959</v>
      </c>
      <c r="R1374" s="2">
        <f t="shared" si="749"/>
        <v>1.32510466</v>
      </c>
      <c r="S1374" s="2">
        <f t="shared" si="773"/>
        <v>1.23998893</v>
      </c>
      <c r="T1374" s="2">
        <f t="shared" si="760"/>
        <v>337191.18200392002</v>
      </c>
      <c r="U1374" s="2">
        <f t="shared" si="761"/>
        <v>1103.2204664343585</v>
      </c>
      <c r="V1374" s="2">
        <f t="shared" si="762"/>
        <v>86911.47593914099</v>
      </c>
      <c r="W1374" s="2">
        <f t="shared" si="763"/>
        <v>359945.49662967538</v>
      </c>
      <c r="X1374" s="17">
        <f t="shared" si="764"/>
        <v>0</v>
      </c>
      <c r="Y1374" s="2">
        <f t="shared" si="765"/>
        <v>0</v>
      </c>
      <c r="Z1374" s="72">
        <f t="shared" si="766"/>
        <v>0</v>
      </c>
      <c r="AA1374" s="2">
        <f t="shared" si="776"/>
        <v>0</v>
      </c>
      <c r="AB1374" s="12">
        <f t="shared" si="774"/>
        <v>4.6600000000000003E-2</v>
      </c>
      <c r="AC1374" s="17">
        <f t="shared" si="767"/>
        <v>17</v>
      </c>
      <c r="AD1374" s="17">
        <v>252</v>
      </c>
      <c r="AE1374" s="13">
        <f t="shared" si="747"/>
        <v>1.003077328</v>
      </c>
      <c r="AF1374" s="2">
        <f t="shared" si="777"/>
        <v>1037.6478657299999</v>
      </c>
      <c r="AG1374" s="2">
        <f t="shared" si="768"/>
        <v>1107.6703552500001</v>
      </c>
      <c r="AH1374" s="3">
        <f t="shared" si="769"/>
        <v>0</v>
      </c>
      <c r="AI1374" s="4" t="str">
        <f t="shared" si="748"/>
        <v>A+J=</v>
      </c>
      <c r="AJ1374" s="11">
        <f t="shared" si="775"/>
        <v>42535</v>
      </c>
      <c r="AK1374" s="11"/>
      <c r="AL1374" s="4"/>
      <c r="AM1374" s="1"/>
      <c r="AN1374" s="11"/>
      <c r="AO1374" s="1"/>
      <c r="AP1374" s="1"/>
      <c r="AQ1374" s="3"/>
      <c r="AR1374" s="3"/>
      <c r="AS1374" s="6"/>
      <c r="AT1374" s="1"/>
      <c r="AU1374" s="1"/>
      <c r="AV1374" s="1"/>
      <c r="AW1374" s="1"/>
      <c r="AX1374" s="1"/>
      <c r="AY1374" s="1"/>
      <c r="AZ1374" s="1"/>
      <c r="BA1374" s="1"/>
      <c r="BB1374" s="1"/>
    </row>
    <row r="1375" spans="1:54" x14ac:dyDescent="0.2">
      <c r="A1375" s="158">
        <f t="shared" si="770"/>
        <v>42531</v>
      </c>
      <c r="B1375" s="2">
        <f t="shared" si="754"/>
        <v>361226.53016049415</v>
      </c>
      <c r="C1375" s="2">
        <f t="shared" si="771"/>
        <v>271930.80022410001</v>
      </c>
      <c r="D1375" s="2">
        <f>SUM(Y1375:Y$1441)</f>
        <v>4596.9639784399997</v>
      </c>
      <c r="E1375" s="73">
        <f t="shared" si="755"/>
        <v>267333.83624566003</v>
      </c>
      <c r="F1375" s="88">
        <f t="shared" si="750"/>
        <v>4610.92</v>
      </c>
      <c r="G1375" s="3">
        <f>IF(AND(N1375=1,N1374&gt;1),VLOOKUP(A1374,[1]Plan1!$BK$81:$BM$259,3),G1374)</f>
        <v>4639.05</v>
      </c>
      <c r="H1375" s="11">
        <f t="shared" si="751"/>
        <v>42446</v>
      </c>
      <c r="I1375" s="11">
        <f t="shared" si="752"/>
        <v>42477</v>
      </c>
      <c r="J1375" s="12">
        <f t="shared" si="756"/>
        <v>6.1007347774413301E-3</v>
      </c>
      <c r="K1375" s="11">
        <f t="shared" si="772"/>
        <v>42535</v>
      </c>
      <c r="L1375" s="11">
        <f t="shared" si="757"/>
        <v>42535</v>
      </c>
      <c r="M1375" s="1">
        <f t="shared" si="778"/>
        <v>20</v>
      </c>
      <c r="N1375" s="1">
        <f t="shared" si="758"/>
        <v>18</v>
      </c>
      <c r="O1375" s="2">
        <f t="shared" si="759"/>
        <v>1.0054889899999999</v>
      </c>
      <c r="P1375" s="13">
        <f t="shared" si="753"/>
        <v>1.0042995400000001</v>
      </c>
      <c r="Q1375" s="13">
        <f t="shared" ref="Q1375:Q1438" si="779">IF(L1375&gt;L1374,Q1374*P1375,Q1374)</f>
        <v>1.3182717331995959</v>
      </c>
      <c r="R1375" s="2">
        <f t="shared" si="749"/>
        <v>1.3255077099999999</v>
      </c>
      <c r="S1375" s="2">
        <f t="shared" si="773"/>
        <v>1.23998893</v>
      </c>
      <c r="T1375" s="2">
        <f t="shared" si="760"/>
        <v>337191.18200392002</v>
      </c>
      <c r="U1375" s="2">
        <f t="shared" si="761"/>
        <v>1103.2204664343585</v>
      </c>
      <c r="V1375" s="2">
        <f t="shared" si="762"/>
        <v>87019.224841839765</v>
      </c>
      <c r="W1375" s="2">
        <f t="shared" si="763"/>
        <v>360053.24553237413</v>
      </c>
      <c r="X1375" s="17">
        <f t="shared" si="764"/>
        <v>0</v>
      </c>
      <c r="Y1375" s="2">
        <f t="shared" si="765"/>
        <v>0</v>
      </c>
      <c r="Z1375" s="72">
        <f t="shared" si="766"/>
        <v>0</v>
      </c>
      <c r="AA1375" s="2">
        <f t="shared" si="776"/>
        <v>0</v>
      </c>
      <c r="AB1375" s="12">
        <f t="shared" si="774"/>
        <v>4.6600000000000003E-2</v>
      </c>
      <c r="AC1375" s="17">
        <f t="shared" si="767"/>
        <v>18</v>
      </c>
      <c r="AD1375" s="17">
        <v>252</v>
      </c>
      <c r="AE1375" s="13">
        <f t="shared" ref="AE1375:AE1438" si="780">ROUND((1+AB1375)^TRUNC((AC1375/AD1375),9),9)</f>
        <v>1.003258642</v>
      </c>
      <c r="AF1375" s="2">
        <f t="shared" si="777"/>
        <v>1098.7853477000001</v>
      </c>
      <c r="AG1375" s="2">
        <f t="shared" si="768"/>
        <v>1173.28462812</v>
      </c>
      <c r="AH1375" s="3">
        <f t="shared" si="769"/>
        <v>0</v>
      </c>
      <c r="AI1375" s="4" t="str">
        <f t="shared" si="748"/>
        <v>A+J=</v>
      </c>
      <c r="AJ1375" s="11">
        <f t="shared" si="775"/>
        <v>42535</v>
      </c>
      <c r="AK1375" s="11"/>
      <c r="AL1375" s="4"/>
      <c r="AM1375" s="1"/>
      <c r="AN1375" s="11"/>
      <c r="AO1375" s="1"/>
      <c r="AP1375" s="1"/>
      <c r="AQ1375" s="3"/>
      <c r="AR1375" s="3"/>
      <c r="AS1375" s="6"/>
      <c r="AT1375" s="1"/>
      <c r="AU1375" s="1"/>
      <c r="AV1375" s="1"/>
      <c r="AW1375" s="1"/>
      <c r="AX1375" s="1"/>
      <c r="AY1375" s="1"/>
      <c r="AZ1375" s="1"/>
      <c r="BA1375" s="1"/>
      <c r="BB1375" s="1"/>
    </row>
    <row r="1376" spans="1:54" x14ac:dyDescent="0.2">
      <c r="A1376" s="158">
        <f t="shared" si="770"/>
        <v>42532</v>
      </c>
      <c r="B1376" s="2">
        <f t="shared" si="754"/>
        <v>361399.97075933666</v>
      </c>
      <c r="C1376" s="2">
        <f t="shared" si="771"/>
        <v>271930.80022410001</v>
      </c>
      <c r="D1376" s="2">
        <f>SUM(Y1376:Y$1441)</f>
        <v>4596.9639784399997</v>
      </c>
      <c r="E1376" s="73">
        <f t="shared" si="755"/>
        <v>267333.83624566003</v>
      </c>
      <c r="F1376" s="88">
        <f t="shared" si="750"/>
        <v>4610.92</v>
      </c>
      <c r="G1376" s="3">
        <f>IF(AND(N1376=1,N1375&gt;1),VLOOKUP(A1375,[1]Plan1!$BK$81:$BM$259,3),G1375)</f>
        <v>4639.05</v>
      </c>
      <c r="H1376" s="11">
        <f t="shared" si="751"/>
        <v>42446</v>
      </c>
      <c r="I1376" s="11">
        <f t="shared" si="752"/>
        <v>42477</v>
      </c>
      <c r="J1376" s="12">
        <f t="shared" si="756"/>
        <v>6.1007347774413301E-3</v>
      </c>
      <c r="K1376" s="11">
        <f t="shared" si="772"/>
        <v>42535</v>
      </c>
      <c r="L1376" s="11">
        <f t="shared" si="757"/>
        <v>42535</v>
      </c>
      <c r="M1376" s="1">
        <f t="shared" si="778"/>
        <v>20</v>
      </c>
      <c r="N1376" s="1">
        <f t="shared" si="758"/>
        <v>19</v>
      </c>
      <c r="O1376" s="2">
        <f t="shared" si="759"/>
        <v>1.00579481</v>
      </c>
      <c r="P1376" s="13">
        <f t="shared" si="753"/>
        <v>1.0042995400000001</v>
      </c>
      <c r="Q1376" s="13">
        <f t="shared" si="779"/>
        <v>1.3182717331995959</v>
      </c>
      <c r="R1376" s="2">
        <f t="shared" si="749"/>
        <v>1.32591086</v>
      </c>
      <c r="S1376" s="2">
        <f t="shared" si="773"/>
        <v>1.23998893</v>
      </c>
      <c r="T1376" s="2">
        <f t="shared" si="760"/>
        <v>337191.18200392002</v>
      </c>
      <c r="U1376" s="2">
        <f t="shared" si="761"/>
        <v>1103.2204664343585</v>
      </c>
      <c r="V1376" s="2">
        <f t="shared" si="762"/>
        <v>87127.000477922236</v>
      </c>
      <c r="W1376" s="2">
        <f t="shared" si="763"/>
        <v>360161.02116845665</v>
      </c>
      <c r="X1376" s="17">
        <f t="shared" si="764"/>
        <v>0</v>
      </c>
      <c r="Y1376" s="2">
        <f t="shared" si="765"/>
        <v>0</v>
      </c>
      <c r="Z1376" s="72">
        <f t="shared" si="766"/>
        <v>0</v>
      </c>
      <c r="AA1376" s="2">
        <f t="shared" si="776"/>
        <v>0</v>
      </c>
      <c r="AB1376" s="12">
        <f t="shared" si="774"/>
        <v>4.6600000000000003E-2</v>
      </c>
      <c r="AC1376" s="17">
        <f t="shared" si="767"/>
        <v>19</v>
      </c>
      <c r="AD1376" s="17">
        <v>252</v>
      </c>
      <c r="AE1376" s="13">
        <f t="shared" si="780"/>
        <v>1.003439988</v>
      </c>
      <c r="AF1376" s="2">
        <f t="shared" si="777"/>
        <v>1159.93361979</v>
      </c>
      <c r="AG1376" s="2">
        <f t="shared" si="768"/>
        <v>1238.94959088</v>
      </c>
      <c r="AH1376" s="3">
        <f t="shared" si="769"/>
        <v>0</v>
      </c>
      <c r="AI1376" s="4" t="str">
        <f t="shared" si="748"/>
        <v>A+J=</v>
      </c>
      <c r="AJ1376" s="11">
        <f t="shared" si="775"/>
        <v>42535</v>
      </c>
      <c r="AK1376" s="11"/>
      <c r="AL1376" s="4"/>
      <c r="AM1376" s="1"/>
      <c r="AN1376" s="11"/>
      <c r="AO1376" s="1"/>
      <c r="AP1376" s="1"/>
      <c r="AQ1376" s="3"/>
      <c r="AR1376" s="3"/>
      <c r="AS1376" s="6"/>
      <c r="AT1376" s="1"/>
      <c r="AU1376" s="1"/>
      <c r="AV1376" s="1"/>
      <c r="AW1376" s="1"/>
      <c r="AX1376" s="1"/>
      <c r="AY1376" s="1"/>
      <c r="AZ1376" s="1"/>
      <c r="BA1376" s="1"/>
      <c r="BB1376" s="1"/>
    </row>
    <row r="1377" spans="1:54" x14ac:dyDescent="0.2">
      <c r="A1377" s="158">
        <f t="shared" si="770"/>
        <v>42533</v>
      </c>
      <c r="B1377" s="2">
        <f t="shared" si="754"/>
        <v>361399.97075933666</v>
      </c>
      <c r="C1377" s="2">
        <f t="shared" si="771"/>
        <v>271930.80022410001</v>
      </c>
      <c r="D1377" s="2">
        <f>SUM(Y1377:Y$1441)</f>
        <v>4596.9639784399997</v>
      </c>
      <c r="E1377" s="73">
        <f t="shared" si="755"/>
        <v>267333.83624566003</v>
      </c>
      <c r="F1377" s="88">
        <f t="shared" si="750"/>
        <v>4610.92</v>
      </c>
      <c r="G1377" s="3">
        <f>IF(AND(N1377=1,N1376&gt;1),VLOOKUP(A1376,[1]Plan1!$BK$81:$BM$259,3),G1376)</f>
        <v>4639.05</v>
      </c>
      <c r="H1377" s="11">
        <f t="shared" si="751"/>
        <v>42446</v>
      </c>
      <c r="I1377" s="11">
        <f t="shared" si="752"/>
        <v>42477</v>
      </c>
      <c r="J1377" s="12">
        <f t="shared" si="756"/>
        <v>6.1007347774413301E-3</v>
      </c>
      <c r="K1377" s="11">
        <f t="shared" si="772"/>
        <v>42535</v>
      </c>
      <c r="L1377" s="11">
        <f t="shared" si="757"/>
        <v>42535</v>
      </c>
      <c r="M1377" s="1">
        <f t="shared" si="778"/>
        <v>20</v>
      </c>
      <c r="N1377" s="1">
        <f t="shared" si="758"/>
        <v>19</v>
      </c>
      <c r="O1377" s="2">
        <f t="shared" si="759"/>
        <v>1.00579481</v>
      </c>
      <c r="P1377" s="13">
        <f t="shared" si="753"/>
        <v>1.0042995400000001</v>
      </c>
      <c r="Q1377" s="13">
        <f t="shared" si="779"/>
        <v>1.3182717331995959</v>
      </c>
      <c r="R1377" s="2">
        <f t="shared" si="749"/>
        <v>1.32591086</v>
      </c>
      <c r="S1377" s="2">
        <f t="shared" si="773"/>
        <v>1.23998893</v>
      </c>
      <c r="T1377" s="2">
        <f t="shared" si="760"/>
        <v>337191.18200392002</v>
      </c>
      <c r="U1377" s="2">
        <f t="shared" si="761"/>
        <v>1103.2204664343585</v>
      </c>
      <c r="V1377" s="2">
        <f t="shared" si="762"/>
        <v>87127.000477922236</v>
      </c>
      <c r="W1377" s="2">
        <f t="shared" si="763"/>
        <v>360161.02116845665</v>
      </c>
      <c r="X1377" s="17">
        <f t="shared" si="764"/>
        <v>0</v>
      </c>
      <c r="Y1377" s="2">
        <f t="shared" si="765"/>
        <v>0</v>
      </c>
      <c r="Z1377" s="72">
        <f t="shared" si="766"/>
        <v>0</v>
      </c>
      <c r="AA1377" s="2">
        <f t="shared" si="776"/>
        <v>0</v>
      </c>
      <c r="AB1377" s="12">
        <f t="shared" si="774"/>
        <v>4.6600000000000003E-2</v>
      </c>
      <c r="AC1377" s="17">
        <f t="shared" si="767"/>
        <v>19</v>
      </c>
      <c r="AD1377" s="17">
        <v>252</v>
      </c>
      <c r="AE1377" s="13">
        <f t="shared" si="780"/>
        <v>1.003439988</v>
      </c>
      <c r="AF1377" s="2">
        <f t="shared" si="777"/>
        <v>1159.93361979</v>
      </c>
      <c r="AG1377" s="2">
        <f t="shared" si="768"/>
        <v>1238.94959088</v>
      </c>
      <c r="AH1377" s="3">
        <f t="shared" si="769"/>
        <v>0</v>
      </c>
      <c r="AI1377" s="4" t="str">
        <f t="shared" si="748"/>
        <v>A+J=</v>
      </c>
      <c r="AJ1377" s="11">
        <f t="shared" si="775"/>
        <v>42535</v>
      </c>
      <c r="AK1377" s="11"/>
      <c r="AL1377" s="4"/>
      <c r="AM1377" s="1"/>
      <c r="AN1377" s="11"/>
      <c r="AO1377" s="1"/>
      <c r="AP1377" s="1"/>
      <c r="AQ1377" s="3"/>
      <c r="AR1377" s="3"/>
      <c r="AS1377" s="6"/>
      <c r="AT1377" s="1"/>
      <c r="AU1377" s="1"/>
      <c r="AV1377" s="1"/>
      <c r="AW1377" s="1"/>
      <c r="AX1377" s="1"/>
      <c r="AY1377" s="1"/>
      <c r="AZ1377" s="1"/>
      <c r="BA1377" s="1"/>
      <c r="BB1377" s="1"/>
    </row>
    <row r="1378" spans="1:54" x14ac:dyDescent="0.2">
      <c r="A1378" s="158">
        <f t="shared" si="770"/>
        <v>42534</v>
      </c>
      <c r="B1378" s="2">
        <f t="shared" si="754"/>
        <v>361399.97075933666</v>
      </c>
      <c r="C1378" s="2">
        <f t="shared" si="771"/>
        <v>271930.80022410001</v>
      </c>
      <c r="D1378" s="2">
        <f>SUM(Y1378:Y$1441)</f>
        <v>4596.9639784399997</v>
      </c>
      <c r="E1378" s="73">
        <f t="shared" si="755"/>
        <v>267333.83624566003</v>
      </c>
      <c r="F1378" s="88">
        <f t="shared" si="750"/>
        <v>4610.92</v>
      </c>
      <c r="G1378" s="3">
        <f>IF(AND(N1378=1,N1377&gt;1),VLOOKUP(A1377,[1]Plan1!$BK$81:$BM$259,3),G1377)</f>
        <v>4639.05</v>
      </c>
      <c r="H1378" s="11">
        <f t="shared" si="751"/>
        <v>42446</v>
      </c>
      <c r="I1378" s="11">
        <f t="shared" si="752"/>
        <v>42477</v>
      </c>
      <c r="J1378" s="12">
        <f t="shared" si="756"/>
        <v>6.1007347774413301E-3</v>
      </c>
      <c r="K1378" s="11">
        <f t="shared" si="772"/>
        <v>42535</v>
      </c>
      <c r="L1378" s="11">
        <f t="shared" si="757"/>
        <v>42535</v>
      </c>
      <c r="M1378" s="1">
        <f t="shared" si="778"/>
        <v>20</v>
      </c>
      <c r="N1378" s="1">
        <f t="shared" si="758"/>
        <v>19</v>
      </c>
      <c r="O1378" s="2">
        <f t="shared" si="759"/>
        <v>1.00579481</v>
      </c>
      <c r="P1378" s="13">
        <f t="shared" si="753"/>
        <v>1.0042995400000001</v>
      </c>
      <c r="Q1378" s="13">
        <f t="shared" si="779"/>
        <v>1.3182717331995959</v>
      </c>
      <c r="R1378" s="2">
        <f t="shared" si="749"/>
        <v>1.32591086</v>
      </c>
      <c r="S1378" s="2">
        <f t="shared" si="773"/>
        <v>1.23998893</v>
      </c>
      <c r="T1378" s="2">
        <f t="shared" si="760"/>
        <v>337191.18200392002</v>
      </c>
      <c r="U1378" s="2">
        <f t="shared" si="761"/>
        <v>1103.2204664343585</v>
      </c>
      <c r="V1378" s="2">
        <f t="shared" si="762"/>
        <v>87127.000477922236</v>
      </c>
      <c r="W1378" s="2">
        <f t="shared" si="763"/>
        <v>360161.02116845665</v>
      </c>
      <c r="X1378" s="17">
        <f t="shared" si="764"/>
        <v>0</v>
      </c>
      <c r="Y1378" s="2">
        <f t="shared" si="765"/>
        <v>0</v>
      </c>
      <c r="Z1378" s="72">
        <f t="shared" si="766"/>
        <v>0</v>
      </c>
      <c r="AA1378" s="2">
        <f t="shared" si="776"/>
        <v>0</v>
      </c>
      <c r="AB1378" s="12">
        <f t="shared" si="774"/>
        <v>4.6600000000000003E-2</v>
      </c>
      <c r="AC1378" s="17">
        <f t="shared" si="767"/>
        <v>19</v>
      </c>
      <c r="AD1378" s="17">
        <v>252</v>
      </c>
      <c r="AE1378" s="13">
        <f t="shared" si="780"/>
        <v>1.003439988</v>
      </c>
      <c r="AF1378" s="2">
        <f t="shared" si="777"/>
        <v>1159.93361979</v>
      </c>
      <c r="AG1378" s="2">
        <f t="shared" si="768"/>
        <v>1238.94959088</v>
      </c>
      <c r="AH1378" s="3">
        <f t="shared" si="769"/>
        <v>0</v>
      </c>
      <c r="AI1378" s="4" t="str">
        <f t="shared" ref="AI1378:AI1441" si="781">AI1377</f>
        <v>A+J=</v>
      </c>
      <c r="AJ1378" s="11">
        <f t="shared" si="775"/>
        <v>42535</v>
      </c>
      <c r="AK1378" s="11"/>
      <c r="AL1378" s="4"/>
      <c r="AM1378" s="1"/>
      <c r="AN1378" s="11"/>
      <c r="AO1378" s="1"/>
      <c r="AP1378" s="1"/>
      <c r="AQ1378" s="3"/>
      <c r="AR1378" s="3"/>
      <c r="AS1378" s="6"/>
      <c r="AT1378" s="1"/>
      <c r="AU1378" s="1"/>
      <c r="AV1378" s="1"/>
      <c r="AW1378" s="1"/>
      <c r="AX1378" s="1"/>
      <c r="AY1378" s="1"/>
      <c r="AZ1378" s="1"/>
      <c r="BA1378" s="1"/>
      <c r="BB1378" s="1"/>
    </row>
    <row r="1379" spans="1:54" x14ac:dyDescent="0.2">
      <c r="A1379" s="158">
        <f t="shared" si="770"/>
        <v>42535</v>
      </c>
      <c r="B1379" s="2">
        <f t="shared" si="754"/>
        <v>361573.5002589561</v>
      </c>
      <c r="C1379" s="2">
        <f t="shared" si="771"/>
        <v>271930.80022410001</v>
      </c>
      <c r="D1379" s="2">
        <f>SUM(Y1379:Y$1441)</f>
        <v>4596.9639784399997</v>
      </c>
      <c r="E1379" s="73">
        <f t="shared" si="755"/>
        <v>267333.83624566003</v>
      </c>
      <c r="F1379" s="88">
        <f t="shared" si="750"/>
        <v>4610.92</v>
      </c>
      <c r="G1379" s="3">
        <f>IF(AND(N1379=1,N1378&gt;1),VLOOKUP(A1378,[1]Plan1!$BK$81:$BM$259,3),G1378)</f>
        <v>4639.05</v>
      </c>
      <c r="H1379" s="11">
        <f t="shared" si="751"/>
        <v>42446</v>
      </c>
      <c r="I1379" s="11">
        <f t="shared" si="752"/>
        <v>42477</v>
      </c>
      <c r="J1379" s="12">
        <f t="shared" si="756"/>
        <v>6.1007347774413301E-3</v>
      </c>
      <c r="K1379" s="11">
        <f t="shared" si="772"/>
        <v>42565</v>
      </c>
      <c r="L1379" s="11">
        <f t="shared" si="757"/>
        <v>42535</v>
      </c>
      <c r="M1379" s="1">
        <f t="shared" si="778"/>
        <v>20</v>
      </c>
      <c r="N1379" s="1">
        <f t="shared" si="758"/>
        <v>20</v>
      </c>
      <c r="O1379" s="2">
        <f t="shared" si="759"/>
        <v>1.00610073</v>
      </c>
      <c r="P1379" s="13">
        <f t="shared" si="753"/>
        <v>1.0042995400000001</v>
      </c>
      <c r="Q1379" s="13">
        <f t="shared" si="779"/>
        <v>1.3182717331995959</v>
      </c>
      <c r="R1379" s="2">
        <f t="shared" si="749"/>
        <v>1.32631415</v>
      </c>
      <c r="S1379" s="2">
        <f t="shared" si="773"/>
        <v>1.23998893</v>
      </c>
      <c r="T1379" s="2">
        <f t="shared" si="760"/>
        <v>337191.18200392002</v>
      </c>
      <c r="U1379" s="2">
        <f t="shared" si="761"/>
        <v>1103.2204664343585</v>
      </c>
      <c r="V1379" s="2">
        <f t="shared" si="762"/>
        <v>87234.813540741729</v>
      </c>
      <c r="W1379" s="2">
        <f t="shared" si="763"/>
        <v>360268.83423127612</v>
      </c>
      <c r="X1379" s="17">
        <f t="shared" si="764"/>
        <v>45</v>
      </c>
      <c r="Y1379" s="2">
        <f t="shared" si="765"/>
        <v>1591.8829045099999</v>
      </c>
      <c r="Z1379" s="72">
        <f t="shared" si="766"/>
        <v>5.8539999999999998E-3</v>
      </c>
      <c r="AA1379" s="2">
        <f t="shared" si="776"/>
        <v>1973.91717945</v>
      </c>
      <c r="AB1379" s="12">
        <f t="shared" si="774"/>
        <v>4.6600000000000003E-2</v>
      </c>
      <c r="AC1379" s="17">
        <f t="shared" si="767"/>
        <v>20</v>
      </c>
      <c r="AD1379" s="17">
        <v>252</v>
      </c>
      <c r="AE1379" s="13">
        <f t="shared" si="780"/>
        <v>1.0036213679999999</v>
      </c>
      <c r="AF1379" s="2">
        <f t="shared" si="777"/>
        <v>1221.0933563900001</v>
      </c>
      <c r="AG1379" s="2">
        <f t="shared" si="768"/>
        <v>1304.6660276800001</v>
      </c>
      <c r="AH1379" s="3">
        <f t="shared" si="769"/>
        <v>3195.0105358400001</v>
      </c>
      <c r="AI1379" s="4" t="str">
        <f t="shared" si="781"/>
        <v>A+J=</v>
      </c>
      <c r="AJ1379" s="11">
        <f t="shared" si="775"/>
        <v>42535</v>
      </c>
      <c r="AK1379" s="11"/>
      <c r="AL1379" s="4"/>
      <c r="AM1379" s="1"/>
      <c r="AN1379" s="11"/>
      <c r="AO1379" s="1"/>
      <c r="AP1379" s="1"/>
      <c r="AQ1379" s="3"/>
      <c r="AR1379" s="3"/>
      <c r="AS1379" s="6"/>
      <c r="AT1379" s="1"/>
      <c r="AU1379" s="1"/>
      <c r="AV1379" s="1"/>
      <c r="AW1379" s="1"/>
      <c r="AX1379" s="1"/>
      <c r="AY1379" s="1"/>
      <c r="AZ1379" s="1"/>
      <c r="BA1379" s="1"/>
      <c r="BB1379" s="1"/>
    </row>
    <row r="1380" spans="1:54" x14ac:dyDescent="0.2">
      <c r="A1380" s="158">
        <f t="shared" si="770"/>
        <v>42536</v>
      </c>
      <c r="B1380" s="2">
        <f t="shared" si="754"/>
        <v>358484.93154916994</v>
      </c>
      <c r="C1380" s="2">
        <f t="shared" si="771"/>
        <v>270338.91731958999</v>
      </c>
      <c r="D1380" s="2">
        <f>SUM(Y1380:Y$1441)</f>
        <v>3005.08107393</v>
      </c>
      <c r="E1380" s="73">
        <f t="shared" si="755"/>
        <v>267333.83624565997</v>
      </c>
      <c r="F1380" s="88">
        <f t="shared" si="750"/>
        <v>4639.05</v>
      </c>
      <c r="G1380" s="3">
        <f>IF(AND(N1380=1,N1379&gt;1),VLOOKUP(A1379,[1]Plan1!$BK$81:$BM$259,3),G1379)</f>
        <v>4675.2299999999996</v>
      </c>
      <c r="H1380" s="11">
        <f t="shared" si="751"/>
        <v>42475</v>
      </c>
      <c r="I1380" s="11">
        <f t="shared" si="752"/>
        <v>42505</v>
      </c>
      <c r="J1380" s="12">
        <f t="shared" si="756"/>
        <v>7.7990105732852477E-3</v>
      </c>
      <c r="K1380" s="11">
        <f t="shared" si="772"/>
        <v>42565</v>
      </c>
      <c r="L1380" s="11">
        <f t="shared" si="757"/>
        <v>42565</v>
      </c>
      <c r="M1380" s="1">
        <f t="shared" si="778"/>
        <v>22</v>
      </c>
      <c r="N1380" s="1">
        <f t="shared" si="758"/>
        <v>1</v>
      </c>
      <c r="O1380" s="2">
        <f t="shared" si="759"/>
        <v>1.0003531800000001</v>
      </c>
      <c r="P1380" s="13">
        <f t="shared" si="753"/>
        <v>1.00610073</v>
      </c>
      <c r="Q1380" s="13">
        <f t="shared" si="779"/>
        <v>1.3263141531104787</v>
      </c>
      <c r="R1380" s="2">
        <f t="shared" si="749"/>
        <v>1.3267825799999999</v>
      </c>
      <c r="S1380" s="2">
        <f t="shared" si="773"/>
        <v>1.23998893</v>
      </c>
      <c r="T1380" s="2">
        <f t="shared" si="760"/>
        <v>335217.26482446998</v>
      </c>
      <c r="U1380" s="2">
        <f t="shared" si="761"/>
        <v>721.18619149571157</v>
      </c>
      <c r="V1380" s="2">
        <f t="shared" si="762"/>
        <v>87360.040729654254</v>
      </c>
      <c r="W1380" s="2">
        <f t="shared" si="763"/>
        <v>358420.14424073993</v>
      </c>
      <c r="X1380" s="17">
        <f t="shared" si="764"/>
        <v>0</v>
      </c>
      <c r="Y1380" s="2">
        <f t="shared" si="765"/>
        <v>0</v>
      </c>
      <c r="Z1380" s="72">
        <f t="shared" si="766"/>
        <v>0</v>
      </c>
      <c r="AA1380" s="2">
        <f t="shared" si="776"/>
        <v>0</v>
      </c>
      <c r="AB1380" s="12">
        <f t="shared" si="774"/>
        <v>4.6600000000000003E-2</v>
      </c>
      <c r="AC1380" s="17">
        <f t="shared" si="767"/>
        <v>1</v>
      </c>
      <c r="AD1380" s="17">
        <v>252</v>
      </c>
      <c r="AE1380" s="13">
        <f t="shared" si="780"/>
        <v>1.0001807579999999</v>
      </c>
      <c r="AF1380" s="2">
        <f t="shared" si="777"/>
        <v>60.593202349999999</v>
      </c>
      <c r="AG1380" s="2">
        <f t="shared" si="768"/>
        <v>64.787308429999996</v>
      </c>
      <c r="AH1380" s="3">
        <f t="shared" si="769"/>
        <v>0</v>
      </c>
      <c r="AI1380" s="4" t="str">
        <f t="shared" si="781"/>
        <v>A+J=</v>
      </c>
      <c r="AJ1380" s="11">
        <f t="shared" si="775"/>
        <v>42565</v>
      </c>
      <c r="AK1380" s="11"/>
      <c r="AL1380" s="4"/>
      <c r="AM1380" s="1"/>
      <c r="AN1380" s="11"/>
      <c r="AO1380" s="1"/>
      <c r="AP1380" s="1"/>
      <c r="AQ1380" s="3"/>
      <c r="AR1380" s="3"/>
      <c r="AS1380" s="6"/>
      <c r="AT1380" s="1"/>
      <c r="AU1380" s="1"/>
      <c r="AV1380" s="1"/>
      <c r="AW1380" s="1"/>
      <c r="AX1380" s="1"/>
      <c r="AY1380" s="1"/>
      <c r="AZ1380" s="1"/>
      <c r="BA1380" s="1"/>
      <c r="BB1380" s="1"/>
    </row>
    <row r="1381" spans="1:54" x14ac:dyDescent="0.2">
      <c r="A1381" s="158">
        <f t="shared" si="770"/>
        <v>42537</v>
      </c>
      <c r="B1381" s="2">
        <f t="shared" si="754"/>
        <v>358675.04825478466</v>
      </c>
      <c r="C1381" s="2">
        <f t="shared" si="771"/>
        <v>270338.91731958999</v>
      </c>
      <c r="D1381" s="2">
        <f>SUM(Y1381:Y$1441)</f>
        <v>3005.08107393</v>
      </c>
      <c r="E1381" s="73">
        <f t="shared" si="755"/>
        <v>267333.83624565997</v>
      </c>
      <c r="F1381" s="88">
        <f t="shared" si="750"/>
        <v>4639.05</v>
      </c>
      <c r="G1381" s="3">
        <f>IF(AND(N1381=1,N1380&gt;1),VLOOKUP(A1380,[1]Plan1!$BK$81:$BM$259,3),G1380)</f>
        <v>4675.2299999999996</v>
      </c>
      <c r="H1381" s="11">
        <f t="shared" si="751"/>
        <v>42475</v>
      </c>
      <c r="I1381" s="11">
        <f t="shared" si="752"/>
        <v>42505</v>
      </c>
      <c r="J1381" s="12">
        <f t="shared" si="756"/>
        <v>7.7990105732852477E-3</v>
      </c>
      <c r="K1381" s="11">
        <f t="shared" si="772"/>
        <v>42565</v>
      </c>
      <c r="L1381" s="11">
        <f t="shared" si="757"/>
        <v>42565</v>
      </c>
      <c r="M1381" s="1">
        <f t="shared" si="778"/>
        <v>22</v>
      </c>
      <c r="N1381" s="1">
        <f t="shared" si="758"/>
        <v>2</v>
      </c>
      <c r="O1381" s="2">
        <f t="shared" si="759"/>
        <v>1.00070649</v>
      </c>
      <c r="P1381" s="13">
        <f t="shared" si="753"/>
        <v>1.00610073</v>
      </c>
      <c r="Q1381" s="13">
        <f t="shared" si="779"/>
        <v>1.3263141531104787</v>
      </c>
      <c r="R1381" s="2">
        <f t="shared" si="749"/>
        <v>1.32725118</v>
      </c>
      <c r="S1381" s="2">
        <f t="shared" si="773"/>
        <v>1.23998893</v>
      </c>
      <c r="T1381" s="2">
        <f t="shared" si="760"/>
        <v>335217.26482446998</v>
      </c>
      <c r="U1381" s="2">
        <f t="shared" si="761"/>
        <v>721.18619149571157</v>
      </c>
      <c r="V1381" s="2">
        <f t="shared" si="762"/>
        <v>87485.313365318987</v>
      </c>
      <c r="W1381" s="2">
        <f t="shared" si="763"/>
        <v>358545.41687640466</v>
      </c>
      <c r="X1381" s="17">
        <f t="shared" si="764"/>
        <v>0</v>
      </c>
      <c r="Y1381" s="2">
        <f t="shared" si="765"/>
        <v>0</v>
      </c>
      <c r="Z1381" s="72">
        <f t="shared" si="766"/>
        <v>0</v>
      </c>
      <c r="AA1381" s="2">
        <f t="shared" si="776"/>
        <v>0</v>
      </c>
      <c r="AB1381" s="12">
        <f t="shared" si="774"/>
        <v>4.6600000000000003E-2</v>
      </c>
      <c r="AC1381" s="17">
        <f t="shared" si="767"/>
        <v>2</v>
      </c>
      <c r="AD1381" s="17">
        <v>252</v>
      </c>
      <c r="AE1381" s="13">
        <f t="shared" si="780"/>
        <v>1.0003615480000001</v>
      </c>
      <c r="AF1381" s="2">
        <f t="shared" si="777"/>
        <v>121.19713166</v>
      </c>
      <c r="AG1381" s="2">
        <f t="shared" si="768"/>
        <v>129.63137838</v>
      </c>
      <c r="AH1381" s="3">
        <f t="shared" si="769"/>
        <v>0</v>
      </c>
      <c r="AI1381" s="4" t="str">
        <f t="shared" si="781"/>
        <v>A+J=</v>
      </c>
      <c r="AJ1381" s="11">
        <f t="shared" si="775"/>
        <v>42565</v>
      </c>
      <c r="AK1381" s="11"/>
      <c r="AL1381" s="4"/>
      <c r="AM1381" s="1"/>
      <c r="AN1381" s="11"/>
      <c r="AO1381" s="1"/>
      <c r="AP1381" s="1"/>
      <c r="AQ1381" s="3"/>
      <c r="AR1381" s="3"/>
      <c r="AS1381" s="6"/>
      <c r="AT1381" s="1"/>
      <c r="AU1381" s="1"/>
      <c r="AV1381" s="1"/>
      <c r="AW1381" s="1"/>
      <c r="AX1381" s="1"/>
      <c r="AY1381" s="1"/>
      <c r="AZ1381" s="1"/>
      <c r="BA1381" s="1"/>
      <c r="BB1381" s="1"/>
    </row>
    <row r="1382" spans="1:54" x14ac:dyDescent="0.2">
      <c r="A1382" s="158">
        <f t="shared" si="770"/>
        <v>42538</v>
      </c>
      <c r="B1382" s="2">
        <f t="shared" si="754"/>
        <v>358865.26756401156</v>
      </c>
      <c r="C1382" s="2">
        <f t="shared" si="771"/>
        <v>270338.91731958999</v>
      </c>
      <c r="D1382" s="2">
        <f>SUM(Y1382:Y$1441)</f>
        <v>3005.08107393</v>
      </c>
      <c r="E1382" s="73">
        <f t="shared" si="755"/>
        <v>267333.83624565997</v>
      </c>
      <c r="F1382" s="88">
        <f t="shared" si="750"/>
        <v>4639.05</v>
      </c>
      <c r="G1382" s="3">
        <f>IF(AND(N1382=1,N1381&gt;1),VLOOKUP(A1381,[1]Plan1!$BK$81:$BM$259,3),G1381)</f>
        <v>4675.2299999999996</v>
      </c>
      <c r="H1382" s="11">
        <f t="shared" si="751"/>
        <v>42475</v>
      </c>
      <c r="I1382" s="11">
        <f t="shared" si="752"/>
        <v>42505</v>
      </c>
      <c r="J1382" s="12">
        <f t="shared" si="756"/>
        <v>7.7990105732852477E-3</v>
      </c>
      <c r="K1382" s="11">
        <f t="shared" si="772"/>
        <v>42565</v>
      </c>
      <c r="L1382" s="11">
        <f t="shared" si="757"/>
        <v>42565</v>
      </c>
      <c r="M1382" s="1">
        <f t="shared" si="778"/>
        <v>22</v>
      </c>
      <c r="N1382" s="1">
        <f t="shared" si="758"/>
        <v>3</v>
      </c>
      <c r="O1382" s="2">
        <f t="shared" si="759"/>
        <v>1.00105993</v>
      </c>
      <c r="P1382" s="13">
        <f t="shared" si="753"/>
        <v>1.00610073</v>
      </c>
      <c r="Q1382" s="13">
        <f t="shared" si="779"/>
        <v>1.3263141531104787</v>
      </c>
      <c r="R1382" s="2">
        <f t="shared" si="749"/>
        <v>1.3277199500000001</v>
      </c>
      <c r="S1382" s="2">
        <f t="shared" si="773"/>
        <v>1.23998893</v>
      </c>
      <c r="T1382" s="2">
        <f t="shared" si="760"/>
        <v>335217.26482446998</v>
      </c>
      <c r="U1382" s="2">
        <f t="shared" si="761"/>
        <v>721.18619149571157</v>
      </c>
      <c r="V1382" s="2">
        <f t="shared" si="762"/>
        <v>87610.631447735897</v>
      </c>
      <c r="W1382" s="2">
        <f t="shared" si="763"/>
        <v>358670.73495882156</v>
      </c>
      <c r="X1382" s="17">
        <f t="shared" si="764"/>
        <v>0</v>
      </c>
      <c r="Y1382" s="2">
        <f t="shared" si="765"/>
        <v>0</v>
      </c>
      <c r="Z1382" s="72">
        <f t="shared" si="766"/>
        <v>0</v>
      </c>
      <c r="AA1382" s="2">
        <f t="shared" si="776"/>
        <v>0</v>
      </c>
      <c r="AB1382" s="12">
        <f t="shared" si="774"/>
        <v>4.6600000000000003E-2</v>
      </c>
      <c r="AC1382" s="17">
        <f t="shared" si="767"/>
        <v>3</v>
      </c>
      <c r="AD1382" s="17">
        <v>252</v>
      </c>
      <c r="AE1382" s="13">
        <f t="shared" si="780"/>
        <v>1.0005423710000001</v>
      </c>
      <c r="AF1382" s="2">
        <f t="shared" si="777"/>
        <v>181.81212314000001</v>
      </c>
      <c r="AG1382" s="2">
        <f t="shared" si="768"/>
        <v>194.53260519</v>
      </c>
      <c r="AH1382" s="3">
        <f t="shared" si="769"/>
        <v>0</v>
      </c>
      <c r="AI1382" s="4" t="str">
        <f t="shared" si="781"/>
        <v>A+J=</v>
      </c>
      <c r="AJ1382" s="11">
        <f t="shared" si="775"/>
        <v>42565</v>
      </c>
      <c r="AK1382" s="11"/>
      <c r="AL1382" s="4"/>
      <c r="AM1382" s="1"/>
      <c r="AN1382" s="11"/>
      <c r="AO1382" s="1"/>
      <c r="AP1382" s="1"/>
      <c r="AQ1382" s="3"/>
      <c r="AR1382" s="3"/>
      <c r="AS1382" s="6"/>
      <c r="AT1382" s="1"/>
      <c r="AU1382" s="1"/>
      <c r="AV1382" s="1"/>
      <c r="AW1382" s="1"/>
      <c r="AX1382" s="1"/>
      <c r="AY1382" s="1"/>
      <c r="AZ1382" s="1"/>
      <c r="BA1382" s="1"/>
      <c r="BB1382" s="1"/>
    </row>
    <row r="1383" spans="1:54" x14ac:dyDescent="0.2">
      <c r="A1383" s="158">
        <f t="shared" si="770"/>
        <v>42539</v>
      </c>
      <c r="B1383" s="2">
        <f t="shared" si="754"/>
        <v>359055.58683863224</v>
      </c>
      <c r="C1383" s="2">
        <f t="shared" si="771"/>
        <v>270338.91731958999</v>
      </c>
      <c r="D1383" s="2">
        <f>SUM(Y1383:Y$1441)</f>
        <v>3005.08107393</v>
      </c>
      <c r="E1383" s="73">
        <f t="shared" si="755"/>
        <v>267333.83624565997</v>
      </c>
      <c r="F1383" s="88">
        <f t="shared" si="750"/>
        <v>4639.05</v>
      </c>
      <c r="G1383" s="3">
        <f>IF(AND(N1383=1,N1382&gt;1),VLOOKUP(A1382,[1]Plan1!$BK$81:$BM$259,3),G1382)</f>
        <v>4675.2299999999996</v>
      </c>
      <c r="H1383" s="11">
        <f t="shared" si="751"/>
        <v>42475</v>
      </c>
      <c r="I1383" s="11">
        <f t="shared" si="752"/>
        <v>42505</v>
      </c>
      <c r="J1383" s="12">
        <f t="shared" si="756"/>
        <v>7.7990105732852477E-3</v>
      </c>
      <c r="K1383" s="11">
        <f t="shared" si="772"/>
        <v>42565</v>
      </c>
      <c r="L1383" s="11">
        <f t="shared" si="757"/>
        <v>42565</v>
      </c>
      <c r="M1383" s="1">
        <f t="shared" si="778"/>
        <v>22</v>
      </c>
      <c r="N1383" s="1">
        <f t="shared" si="758"/>
        <v>4</v>
      </c>
      <c r="O1383" s="2">
        <f t="shared" si="759"/>
        <v>1.00141349</v>
      </c>
      <c r="P1383" s="13">
        <f t="shared" si="753"/>
        <v>1.00610073</v>
      </c>
      <c r="Q1383" s="13">
        <f t="shared" si="779"/>
        <v>1.3263141531104787</v>
      </c>
      <c r="R1383" s="2">
        <f t="shared" si="749"/>
        <v>1.3281888799999999</v>
      </c>
      <c r="S1383" s="2">
        <f t="shared" si="773"/>
        <v>1.23998893</v>
      </c>
      <c r="T1383" s="2">
        <f t="shared" si="760"/>
        <v>335217.26482446998</v>
      </c>
      <c r="U1383" s="2">
        <f t="shared" si="761"/>
        <v>721.18619149571157</v>
      </c>
      <c r="V1383" s="2">
        <f t="shared" si="762"/>
        <v>87735.992303566527</v>
      </c>
      <c r="W1383" s="2">
        <f t="shared" si="763"/>
        <v>358796.09581465222</v>
      </c>
      <c r="X1383" s="17">
        <f t="shared" si="764"/>
        <v>0</v>
      </c>
      <c r="Y1383" s="2">
        <f t="shared" si="765"/>
        <v>0</v>
      </c>
      <c r="Z1383" s="72">
        <f t="shared" si="766"/>
        <v>0</v>
      </c>
      <c r="AA1383" s="2">
        <f t="shared" si="776"/>
        <v>0</v>
      </c>
      <c r="AB1383" s="12">
        <f t="shared" si="774"/>
        <v>4.6600000000000003E-2</v>
      </c>
      <c r="AC1383" s="17">
        <f t="shared" si="767"/>
        <v>4</v>
      </c>
      <c r="AD1383" s="17">
        <v>252</v>
      </c>
      <c r="AE1383" s="13">
        <f t="shared" si="780"/>
        <v>1.0007232269999999</v>
      </c>
      <c r="AF1383" s="2">
        <f t="shared" si="777"/>
        <v>242.43817677999999</v>
      </c>
      <c r="AG1383" s="2">
        <f t="shared" si="768"/>
        <v>259.49102398000002</v>
      </c>
      <c r="AH1383" s="3">
        <f t="shared" si="769"/>
        <v>0</v>
      </c>
      <c r="AI1383" s="4" t="str">
        <f t="shared" si="781"/>
        <v>A+J=</v>
      </c>
      <c r="AJ1383" s="11">
        <f t="shared" si="775"/>
        <v>42565</v>
      </c>
      <c r="AK1383" s="11"/>
      <c r="AL1383" s="4"/>
      <c r="AM1383" s="1"/>
      <c r="AN1383" s="11"/>
      <c r="AO1383" s="1"/>
      <c r="AP1383" s="1"/>
      <c r="AQ1383" s="3"/>
      <c r="AR1383" s="3"/>
      <c r="AS1383" s="6"/>
      <c r="AT1383" s="1"/>
      <c r="AU1383" s="1"/>
      <c r="AV1383" s="1"/>
      <c r="AW1383" s="1"/>
      <c r="AX1383" s="1"/>
      <c r="AY1383" s="1"/>
      <c r="AZ1383" s="1"/>
      <c r="BA1383" s="1"/>
      <c r="BB1383" s="1"/>
    </row>
    <row r="1384" spans="1:54" x14ac:dyDescent="0.2">
      <c r="A1384" s="158">
        <f t="shared" si="770"/>
        <v>42540</v>
      </c>
      <c r="B1384" s="2">
        <f t="shared" si="754"/>
        <v>359055.58683863224</v>
      </c>
      <c r="C1384" s="2">
        <f t="shared" si="771"/>
        <v>270338.91731958999</v>
      </c>
      <c r="D1384" s="2">
        <f>SUM(Y1384:Y$1441)</f>
        <v>3005.08107393</v>
      </c>
      <c r="E1384" s="73">
        <f t="shared" si="755"/>
        <v>267333.83624565997</v>
      </c>
      <c r="F1384" s="88">
        <f t="shared" si="750"/>
        <v>4639.05</v>
      </c>
      <c r="G1384" s="3">
        <f>IF(AND(N1384=1,N1383&gt;1),VLOOKUP(A1383,[1]Plan1!$BK$81:$BM$259,3),G1383)</f>
        <v>4675.2299999999996</v>
      </c>
      <c r="H1384" s="11">
        <f t="shared" si="751"/>
        <v>42475</v>
      </c>
      <c r="I1384" s="11">
        <f t="shared" si="752"/>
        <v>42505</v>
      </c>
      <c r="J1384" s="12">
        <f t="shared" si="756"/>
        <v>7.7990105732852477E-3</v>
      </c>
      <c r="K1384" s="11">
        <f t="shared" si="772"/>
        <v>42565</v>
      </c>
      <c r="L1384" s="11">
        <f t="shared" si="757"/>
        <v>42565</v>
      </c>
      <c r="M1384" s="1">
        <f t="shared" si="778"/>
        <v>22</v>
      </c>
      <c r="N1384" s="1">
        <f t="shared" si="758"/>
        <v>4</v>
      </c>
      <c r="O1384" s="2">
        <f t="shared" si="759"/>
        <v>1.00141349</v>
      </c>
      <c r="P1384" s="13">
        <f t="shared" si="753"/>
        <v>1.00610073</v>
      </c>
      <c r="Q1384" s="13">
        <f t="shared" si="779"/>
        <v>1.3263141531104787</v>
      </c>
      <c r="R1384" s="2">
        <f t="shared" si="749"/>
        <v>1.3281888799999999</v>
      </c>
      <c r="S1384" s="2">
        <f t="shared" si="773"/>
        <v>1.23998893</v>
      </c>
      <c r="T1384" s="2">
        <f t="shared" si="760"/>
        <v>335217.26482446998</v>
      </c>
      <c r="U1384" s="2">
        <f t="shared" si="761"/>
        <v>721.18619149571157</v>
      </c>
      <c r="V1384" s="2">
        <f t="shared" si="762"/>
        <v>87735.992303566527</v>
      </c>
      <c r="W1384" s="2">
        <f t="shared" si="763"/>
        <v>358796.09581465222</v>
      </c>
      <c r="X1384" s="17">
        <f t="shared" si="764"/>
        <v>0</v>
      </c>
      <c r="Y1384" s="2">
        <f t="shared" si="765"/>
        <v>0</v>
      </c>
      <c r="Z1384" s="72">
        <f t="shared" si="766"/>
        <v>0</v>
      </c>
      <c r="AA1384" s="2">
        <f t="shared" si="776"/>
        <v>0</v>
      </c>
      <c r="AB1384" s="12">
        <f t="shared" si="774"/>
        <v>4.6600000000000003E-2</v>
      </c>
      <c r="AC1384" s="17">
        <f t="shared" si="767"/>
        <v>4</v>
      </c>
      <c r="AD1384" s="17">
        <v>252</v>
      </c>
      <c r="AE1384" s="13">
        <f t="shared" si="780"/>
        <v>1.0007232269999999</v>
      </c>
      <c r="AF1384" s="2">
        <f t="shared" si="777"/>
        <v>242.43817677999999</v>
      </c>
      <c r="AG1384" s="2">
        <f t="shared" si="768"/>
        <v>259.49102398000002</v>
      </c>
      <c r="AH1384" s="3">
        <f t="shared" si="769"/>
        <v>0</v>
      </c>
      <c r="AI1384" s="4" t="str">
        <f t="shared" si="781"/>
        <v>A+J=</v>
      </c>
      <c r="AJ1384" s="11">
        <f t="shared" si="775"/>
        <v>42565</v>
      </c>
      <c r="AK1384" s="11"/>
      <c r="AL1384" s="4"/>
      <c r="AM1384" s="1"/>
      <c r="AN1384" s="11"/>
      <c r="AO1384" s="1"/>
      <c r="AP1384" s="1"/>
      <c r="AQ1384" s="3"/>
      <c r="AR1384" s="3"/>
      <c r="AS1384" s="6"/>
      <c r="AT1384" s="1"/>
      <c r="AU1384" s="1"/>
      <c r="AV1384" s="1"/>
      <c r="AW1384" s="1"/>
      <c r="AX1384" s="1"/>
      <c r="AY1384" s="1"/>
      <c r="AZ1384" s="1"/>
      <c r="BA1384" s="1"/>
      <c r="BB1384" s="1"/>
    </row>
    <row r="1385" spans="1:54" x14ac:dyDescent="0.2">
      <c r="A1385" s="158">
        <f t="shared" si="770"/>
        <v>42541</v>
      </c>
      <c r="B1385" s="2">
        <f t="shared" si="754"/>
        <v>359055.58683863224</v>
      </c>
      <c r="C1385" s="2">
        <f t="shared" si="771"/>
        <v>270338.91731958999</v>
      </c>
      <c r="D1385" s="2">
        <f>SUM(Y1385:Y$1441)</f>
        <v>3005.08107393</v>
      </c>
      <c r="E1385" s="73">
        <f t="shared" si="755"/>
        <v>267333.83624565997</v>
      </c>
      <c r="F1385" s="88">
        <f t="shared" si="750"/>
        <v>4639.05</v>
      </c>
      <c r="G1385" s="3">
        <f>IF(AND(N1385=1,N1384&gt;1),VLOOKUP(A1384,[1]Plan1!$BK$81:$BM$259,3),G1384)</f>
        <v>4675.2299999999996</v>
      </c>
      <c r="H1385" s="11">
        <f t="shared" si="751"/>
        <v>42475</v>
      </c>
      <c r="I1385" s="11">
        <f t="shared" si="752"/>
        <v>42505</v>
      </c>
      <c r="J1385" s="12">
        <f t="shared" si="756"/>
        <v>7.7990105732852477E-3</v>
      </c>
      <c r="K1385" s="11">
        <f t="shared" si="772"/>
        <v>42565</v>
      </c>
      <c r="L1385" s="11">
        <f t="shared" si="757"/>
        <v>42565</v>
      </c>
      <c r="M1385" s="1">
        <f t="shared" si="778"/>
        <v>22</v>
      </c>
      <c r="N1385" s="1">
        <f t="shared" si="758"/>
        <v>4</v>
      </c>
      <c r="O1385" s="2">
        <f t="shared" si="759"/>
        <v>1.00141349</v>
      </c>
      <c r="P1385" s="13">
        <f t="shared" si="753"/>
        <v>1.00610073</v>
      </c>
      <c r="Q1385" s="13">
        <f t="shared" si="779"/>
        <v>1.3263141531104787</v>
      </c>
      <c r="R1385" s="2">
        <f t="shared" ref="R1385:R1448" si="782">TRUNC(TRUNC((O1385*Q1385),15),8)</f>
        <v>1.3281888799999999</v>
      </c>
      <c r="S1385" s="2">
        <f t="shared" si="773"/>
        <v>1.23998893</v>
      </c>
      <c r="T1385" s="2">
        <f t="shared" si="760"/>
        <v>335217.26482446998</v>
      </c>
      <c r="U1385" s="2">
        <f t="shared" si="761"/>
        <v>721.18619149571157</v>
      </c>
      <c r="V1385" s="2">
        <f t="shared" si="762"/>
        <v>87735.992303566527</v>
      </c>
      <c r="W1385" s="2">
        <f t="shared" si="763"/>
        <v>358796.09581465222</v>
      </c>
      <c r="X1385" s="17">
        <f t="shared" si="764"/>
        <v>0</v>
      </c>
      <c r="Y1385" s="2">
        <f t="shared" si="765"/>
        <v>0</v>
      </c>
      <c r="Z1385" s="72">
        <f t="shared" si="766"/>
        <v>0</v>
      </c>
      <c r="AA1385" s="2">
        <f t="shared" si="776"/>
        <v>0</v>
      </c>
      <c r="AB1385" s="12">
        <f t="shared" si="774"/>
        <v>4.6600000000000003E-2</v>
      </c>
      <c r="AC1385" s="17">
        <f t="shared" si="767"/>
        <v>4</v>
      </c>
      <c r="AD1385" s="17">
        <v>252</v>
      </c>
      <c r="AE1385" s="13">
        <f t="shared" si="780"/>
        <v>1.0007232269999999</v>
      </c>
      <c r="AF1385" s="2">
        <f t="shared" si="777"/>
        <v>242.43817677999999</v>
      </c>
      <c r="AG1385" s="2">
        <f t="shared" si="768"/>
        <v>259.49102398000002</v>
      </c>
      <c r="AH1385" s="3">
        <f t="shared" si="769"/>
        <v>0</v>
      </c>
      <c r="AI1385" s="4" t="str">
        <f t="shared" si="781"/>
        <v>A+J=</v>
      </c>
      <c r="AJ1385" s="11">
        <f t="shared" si="775"/>
        <v>42565</v>
      </c>
      <c r="AK1385" s="11"/>
      <c r="AL1385" s="4"/>
      <c r="AM1385" s="1"/>
      <c r="AN1385" s="11"/>
      <c r="AO1385" s="1"/>
      <c r="AP1385" s="1"/>
      <c r="AQ1385" s="3"/>
      <c r="AR1385" s="3"/>
      <c r="AS1385" s="6"/>
      <c r="AT1385" s="1"/>
      <c r="AU1385" s="1"/>
      <c r="AV1385" s="1"/>
      <c r="AW1385" s="1"/>
      <c r="AX1385" s="1"/>
      <c r="AY1385" s="1"/>
      <c r="AZ1385" s="1"/>
      <c r="BA1385" s="1"/>
      <c r="BB1385" s="1"/>
    </row>
    <row r="1386" spans="1:54" x14ac:dyDescent="0.2">
      <c r="A1386" s="158">
        <f t="shared" si="770"/>
        <v>42542</v>
      </c>
      <c r="B1386" s="2">
        <f t="shared" si="754"/>
        <v>359246.00843111507</v>
      </c>
      <c r="C1386" s="2">
        <f t="shared" si="771"/>
        <v>270338.91731958999</v>
      </c>
      <c r="D1386" s="2">
        <f>SUM(Y1386:Y$1441)</f>
        <v>3005.08107393</v>
      </c>
      <c r="E1386" s="73">
        <f t="shared" si="755"/>
        <v>267333.83624565997</v>
      </c>
      <c r="F1386" s="88">
        <f t="shared" ref="F1386:F1449" si="783">IF(G1386=G1385,F1385,G1385)</f>
        <v>4639.05</v>
      </c>
      <c r="G1386" s="3">
        <f>IF(AND(N1386=1,N1385&gt;1),VLOOKUP(A1385,[1]Plan1!$BK$81:$BM$259,3),G1385)</f>
        <v>4675.2299999999996</v>
      </c>
      <c r="H1386" s="11">
        <f t="shared" ref="H1386:H1449" si="784">EDATE(I1386,-1)</f>
        <v>42475</v>
      </c>
      <c r="I1386" s="11">
        <f t="shared" ref="I1386:I1449" si="785">IF(X1385&gt;0,EDATE(A1386,-1),+I1385)</f>
        <v>42505</v>
      </c>
      <c r="J1386" s="12">
        <f t="shared" si="756"/>
        <v>7.7990105732852477E-3</v>
      </c>
      <c r="K1386" s="11">
        <f t="shared" si="772"/>
        <v>42565</v>
      </c>
      <c r="L1386" s="11">
        <f t="shared" si="757"/>
        <v>42565</v>
      </c>
      <c r="M1386" s="1">
        <f t="shared" si="778"/>
        <v>22</v>
      </c>
      <c r="N1386" s="1">
        <f t="shared" si="758"/>
        <v>5</v>
      </c>
      <c r="O1386" s="2">
        <f t="shared" si="759"/>
        <v>1.0017671800000001</v>
      </c>
      <c r="P1386" s="13">
        <f t="shared" ref="P1386:P1449" si="786">IF(L1386&gt;L1385,O1385,P1385)</f>
        <v>1.00610073</v>
      </c>
      <c r="Q1386" s="13">
        <f t="shared" si="779"/>
        <v>1.3263141531104787</v>
      </c>
      <c r="R1386" s="2">
        <f t="shared" si="782"/>
        <v>1.32865798</v>
      </c>
      <c r="S1386" s="2">
        <f t="shared" si="773"/>
        <v>1.23998893</v>
      </c>
      <c r="T1386" s="2">
        <f t="shared" si="760"/>
        <v>335217.26482446998</v>
      </c>
      <c r="U1386" s="2">
        <f t="shared" si="761"/>
        <v>721.18619149571157</v>
      </c>
      <c r="V1386" s="2">
        <f t="shared" si="762"/>
        <v>87861.398606149392</v>
      </c>
      <c r="W1386" s="2">
        <f t="shared" si="763"/>
        <v>358921.5021172351</v>
      </c>
      <c r="X1386" s="17">
        <f t="shared" si="764"/>
        <v>0</v>
      </c>
      <c r="Y1386" s="2">
        <f t="shared" si="765"/>
        <v>0</v>
      </c>
      <c r="Z1386" s="72">
        <f t="shared" si="766"/>
        <v>0</v>
      </c>
      <c r="AA1386" s="2">
        <f t="shared" si="776"/>
        <v>0</v>
      </c>
      <c r="AB1386" s="12">
        <f t="shared" si="774"/>
        <v>4.6600000000000003E-2</v>
      </c>
      <c r="AC1386" s="17">
        <f t="shared" si="767"/>
        <v>5</v>
      </c>
      <c r="AD1386" s="17">
        <v>252</v>
      </c>
      <c r="AE1386" s="13">
        <f t="shared" si="780"/>
        <v>1.000904115</v>
      </c>
      <c r="AF1386" s="2">
        <f t="shared" si="777"/>
        <v>303.07495738</v>
      </c>
      <c r="AG1386" s="2">
        <f t="shared" si="768"/>
        <v>324.50631387999999</v>
      </c>
      <c r="AH1386" s="3">
        <f t="shared" si="769"/>
        <v>0</v>
      </c>
      <c r="AI1386" s="4" t="str">
        <f t="shared" si="781"/>
        <v>A+J=</v>
      </c>
      <c r="AJ1386" s="11">
        <f t="shared" si="775"/>
        <v>42565</v>
      </c>
      <c r="AK1386" s="11"/>
      <c r="AL1386" s="4"/>
      <c r="AM1386" s="1"/>
      <c r="AN1386" s="11"/>
      <c r="AO1386" s="1"/>
      <c r="AP1386" s="1"/>
      <c r="AQ1386" s="3"/>
      <c r="AR1386" s="3"/>
      <c r="AS1386" s="6"/>
      <c r="AT1386" s="1"/>
      <c r="AU1386" s="1"/>
      <c r="AV1386" s="1"/>
      <c r="AW1386" s="1"/>
      <c r="AX1386" s="1"/>
      <c r="AY1386" s="1"/>
      <c r="AZ1386" s="1"/>
      <c r="BA1386" s="1"/>
      <c r="BB1386" s="1"/>
    </row>
    <row r="1387" spans="1:54" x14ac:dyDescent="0.2">
      <c r="A1387" s="158">
        <f t="shared" si="770"/>
        <v>42543</v>
      </c>
      <c r="B1387" s="2">
        <f t="shared" si="754"/>
        <v>359436.53273720009</v>
      </c>
      <c r="C1387" s="2">
        <f t="shared" si="771"/>
        <v>270338.91731958999</v>
      </c>
      <c r="D1387" s="2">
        <f>SUM(Y1387:Y$1441)</f>
        <v>3005.08107393</v>
      </c>
      <c r="E1387" s="73">
        <f t="shared" si="755"/>
        <v>267333.83624565997</v>
      </c>
      <c r="F1387" s="88">
        <f t="shared" si="783"/>
        <v>4639.05</v>
      </c>
      <c r="G1387" s="3">
        <f>IF(AND(N1387=1,N1386&gt;1),VLOOKUP(A1386,[1]Plan1!$BK$81:$BM$259,3),G1386)</f>
        <v>4675.2299999999996</v>
      </c>
      <c r="H1387" s="11">
        <f t="shared" si="784"/>
        <v>42475</v>
      </c>
      <c r="I1387" s="11">
        <f t="shared" si="785"/>
        <v>42505</v>
      </c>
      <c r="J1387" s="12">
        <f t="shared" si="756"/>
        <v>7.7990105732852477E-3</v>
      </c>
      <c r="K1387" s="11">
        <f t="shared" si="772"/>
        <v>42565</v>
      </c>
      <c r="L1387" s="11">
        <f t="shared" si="757"/>
        <v>42565</v>
      </c>
      <c r="M1387" s="1">
        <f t="shared" si="778"/>
        <v>22</v>
      </c>
      <c r="N1387" s="1">
        <f t="shared" si="758"/>
        <v>6</v>
      </c>
      <c r="O1387" s="2">
        <f t="shared" si="759"/>
        <v>1.0021209900000001</v>
      </c>
      <c r="P1387" s="13">
        <f t="shared" si="786"/>
        <v>1.00610073</v>
      </c>
      <c r="Q1387" s="13">
        <f t="shared" si="779"/>
        <v>1.3263141531104787</v>
      </c>
      <c r="R1387" s="2">
        <f t="shared" si="782"/>
        <v>1.32912725</v>
      </c>
      <c r="S1387" s="2">
        <f t="shared" si="773"/>
        <v>1.23998893</v>
      </c>
      <c r="T1387" s="2">
        <f t="shared" si="760"/>
        <v>335217.26482446998</v>
      </c>
      <c r="U1387" s="2">
        <f t="shared" si="761"/>
        <v>721.18619149571157</v>
      </c>
      <c r="V1387" s="2">
        <f t="shared" si="762"/>
        <v>87986.850355484392</v>
      </c>
      <c r="W1387" s="2">
        <f t="shared" si="763"/>
        <v>359046.95386657008</v>
      </c>
      <c r="X1387" s="17">
        <f t="shared" si="764"/>
        <v>0</v>
      </c>
      <c r="Y1387" s="2">
        <f t="shared" si="765"/>
        <v>0</v>
      </c>
      <c r="Z1387" s="72">
        <f t="shared" si="766"/>
        <v>0</v>
      </c>
      <c r="AA1387" s="2">
        <f t="shared" si="776"/>
        <v>0</v>
      </c>
      <c r="AB1387" s="12">
        <f t="shared" si="774"/>
        <v>4.6600000000000003E-2</v>
      </c>
      <c r="AC1387" s="17">
        <f t="shared" si="767"/>
        <v>6</v>
      </c>
      <c r="AD1387" s="17">
        <v>252</v>
      </c>
      <c r="AE1387" s="13">
        <f t="shared" si="780"/>
        <v>1.0010850360000001</v>
      </c>
      <c r="AF1387" s="2">
        <f t="shared" si="777"/>
        <v>363.72280015000001</v>
      </c>
      <c r="AG1387" s="2">
        <f t="shared" si="768"/>
        <v>389.57887062999998</v>
      </c>
      <c r="AH1387" s="3">
        <f t="shared" si="769"/>
        <v>0</v>
      </c>
      <c r="AI1387" s="4" t="str">
        <f t="shared" si="781"/>
        <v>A+J=</v>
      </c>
      <c r="AJ1387" s="11">
        <f t="shared" si="775"/>
        <v>42565</v>
      </c>
      <c r="AK1387" s="11"/>
      <c r="AL1387" s="4"/>
      <c r="AM1387" s="1"/>
      <c r="AN1387" s="11"/>
      <c r="AO1387" s="1"/>
      <c r="AP1387" s="1"/>
      <c r="AQ1387" s="3"/>
      <c r="AR1387" s="3"/>
      <c r="AS1387" s="6"/>
      <c r="AT1387" s="1"/>
      <c r="AU1387" s="1"/>
      <c r="AV1387" s="1"/>
      <c r="AW1387" s="1"/>
      <c r="AX1387" s="1"/>
      <c r="AY1387" s="1"/>
      <c r="AZ1387" s="1"/>
      <c r="BA1387" s="1"/>
      <c r="BB1387" s="1"/>
    </row>
    <row r="1388" spans="1:54" x14ac:dyDescent="0.2">
      <c r="A1388" s="158">
        <f t="shared" si="770"/>
        <v>42544</v>
      </c>
      <c r="B1388" s="2">
        <f t="shared" si="754"/>
        <v>359627.15711724886</v>
      </c>
      <c r="C1388" s="2">
        <f t="shared" si="771"/>
        <v>270338.91731958999</v>
      </c>
      <c r="D1388" s="2">
        <f>SUM(Y1388:Y$1441)</f>
        <v>3005.08107393</v>
      </c>
      <c r="E1388" s="73">
        <f t="shared" si="755"/>
        <v>267333.83624565997</v>
      </c>
      <c r="F1388" s="88">
        <f t="shared" si="783"/>
        <v>4639.05</v>
      </c>
      <c r="G1388" s="3">
        <f>IF(AND(N1388=1,N1387&gt;1),VLOOKUP(A1387,[1]Plan1!$BK$81:$BM$259,3),G1387)</f>
        <v>4675.2299999999996</v>
      </c>
      <c r="H1388" s="11">
        <f t="shared" si="784"/>
        <v>42475</v>
      </c>
      <c r="I1388" s="11">
        <f t="shared" si="785"/>
        <v>42505</v>
      </c>
      <c r="J1388" s="12">
        <f t="shared" si="756"/>
        <v>7.7990105732852477E-3</v>
      </c>
      <c r="K1388" s="11">
        <f t="shared" si="772"/>
        <v>42565</v>
      </c>
      <c r="L1388" s="11">
        <f t="shared" si="757"/>
        <v>42565</v>
      </c>
      <c r="M1388" s="1">
        <f t="shared" si="778"/>
        <v>22</v>
      </c>
      <c r="N1388" s="1">
        <f t="shared" si="758"/>
        <v>7</v>
      </c>
      <c r="O1388" s="2">
        <f t="shared" si="759"/>
        <v>1.00247493</v>
      </c>
      <c r="P1388" s="13">
        <f t="shared" si="786"/>
        <v>1.00610073</v>
      </c>
      <c r="Q1388" s="13">
        <f t="shared" si="779"/>
        <v>1.3263141531104787</v>
      </c>
      <c r="R1388" s="2">
        <f t="shared" si="782"/>
        <v>1.3295966800000001</v>
      </c>
      <c r="S1388" s="2">
        <f t="shared" si="773"/>
        <v>1.23998893</v>
      </c>
      <c r="T1388" s="2">
        <f t="shared" si="760"/>
        <v>335217.26482446998</v>
      </c>
      <c r="U1388" s="2">
        <f t="shared" si="761"/>
        <v>721.18619149571157</v>
      </c>
      <c r="V1388" s="2">
        <f t="shared" si="762"/>
        <v>88112.344878233213</v>
      </c>
      <c r="W1388" s="2">
        <f t="shared" si="763"/>
        <v>359172.44838931889</v>
      </c>
      <c r="X1388" s="17">
        <f t="shared" si="764"/>
        <v>0</v>
      </c>
      <c r="Y1388" s="2">
        <f t="shared" si="765"/>
        <v>0</v>
      </c>
      <c r="Z1388" s="72">
        <f t="shared" si="766"/>
        <v>0</v>
      </c>
      <c r="AA1388" s="2">
        <f t="shared" si="776"/>
        <v>0</v>
      </c>
      <c r="AB1388" s="12">
        <f t="shared" si="774"/>
        <v>4.6600000000000003E-2</v>
      </c>
      <c r="AC1388" s="17">
        <f t="shared" si="767"/>
        <v>7</v>
      </c>
      <c r="AD1388" s="17">
        <v>252</v>
      </c>
      <c r="AE1388" s="13">
        <f t="shared" si="780"/>
        <v>1.0012659900000001</v>
      </c>
      <c r="AF1388" s="2">
        <f t="shared" si="777"/>
        <v>424.38170509000003</v>
      </c>
      <c r="AG1388" s="2">
        <f t="shared" si="768"/>
        <v>454.70872793000001</v>
      </c>
      <c r="AH1388" s="3">
        <f t="shared" si="769"/>
        <v>0</v>
      </c>
      <c r="AI1388" s="4" t="str">
        <f t="shared" si="781"/>
        <v>A+J=</v>
      </c>
      <c r="AJ1388" s="11">
        <f t="shared" si="775"/>
        <v>42565</v>
      </c>
      <c r="AK1388" s="11"/>
      <c r="AL1388" s="4"/>
      <c r="AM1388" s="1"/>
      <c r="AN1388" s="11"/>
      <c r="AO1388" s="1"/>
      <c r="AP1388" s="1"/>
      <c r="AQ1388" s="3"/>
      <c r="AR1388" s="3"/>
      <c r="AS1388" s="6"/>
      <c r="AT1388" s="1"/>
      <c r="AU1388" s="1"/>
      <c r="AV1388" s="1"/>
      <c r="AW1388" s="1"/>
      <c r="AX1388" s="1"/>
      <c r="AY1388" s="1"/>
      <c r="AZ1388" s="1"/>
      <c r="BA1388" s="1"/>
      <c r="BB1388" s="1"/>
    </row>
    <row r="1389" spans="1:54" x14ac:dyDescent="0.2">
      <c r="A1389" s="158">
        <f t="shared" si="770"/>
        <v>42545</v>
      </c>
      <c r="B1389" s="2">
        <f t="shared" si="754"/>
        <v>359817.88392481988</v>
      </c>
      <c r="C1389" s="2">
        <f t="shared" si="771"/>
        <v>270338.91731958999</v>
      </c>
      <c r="D1389" s="2">
        <f>SUM(Y1389:Y$1441)</f>
        <v>3005.08107393</v>
      </c>
      <c r="E1389" s="73">
        <f t="shared" si="755"/>
        <v>267333.83624565997</v>
      </c>
      <c r="F1389" s="88">
        <f t="shared" si="783"/>
        <v>4639.05</v>
      </c>
      <c r="G1389" s="3">
        <f>IF(AND(N1389=1,N1388&gt;1),VLOOKUP(A1388,[1]Plan1!$BK$81:$BM$259,3),G1388)</f>
        <v>4675.2299999999996</v>
      </c>
      <c r="H1389" s="11">
        <f t="shared" si="784"/>
        <v>42475</v>
      </c>
      <c r="I1389" s="11">
        <f t="shared" si="785"/>
        <v>42505</v>
      </c>
      <c r="J1389" s="12">
        <f t="shared" si="756"/>
        <v>7.7990105732852477E-3</v>
      </c>
      <c r="K1389" s="11">
        <f t="shared" si="772"/>
        <v>42565</v>
      </c>
      <c r="L1389" s="11">
        <f t="shared" si="757"/>
        <v>42565</v>
      </c>
      <c r="M1389" s="1">
        <f t="shared" si="778"/>
        <v>22</v>
      </c>
      <c r="N1389" s="1">
        <f t="shared" si="758"/>
        <v>8</v>
      </c>
      <c r="O1389" s="2">
        <f t="shared" si="759"/>
        <v>1.00282899</v>
      </c>
      <c r="P1389" s="13">
        <f t="shared" si="786"/>
        <v>1.00610073</v>
      </c>
      <c r="Q1389" s="13">
        <f t="shared" si="779"/>
        <v>1.3263141531104787</v>
      </c>
      <c r="R1389" s="2">
        <f t="shared" si="782"/>
        <v>1.33006628</v>
      </c>
      <c r="S1389" s="2">
        <f t="shared" si="773"/>
        <v>1.23998893</v>
      </c>
      <c r="T1389" s="2">
        <f t="shared" si="760"/>
        <v>335217.26482446998</v>
      </c>
      <c r="U1389" s="2">
        <f t="shared" si="761"/>
        <v>721.18619149571157</v>
      </c>
      <c r="V1389" s="2">
        <f t="shared" si="762"/>
        <v>88237.884847734167</v>
      </c>
      <c r="W1389" s="2">
        <f t="shared" si="763"/>
        <v>359297.98835881986</v>
      </c>
      <c r="X1389" s="17">
        <f t="shared" si="764"/>
        <v>0</v>
      </c>
      <c r="Y1389" s="2">
        <f t="shared" si="765"/>
        <v>0</v>
      </c>
      <c r="Z1389" s="72">
        <f t="shared" si="766"/>
        <v>0</v>
      </c>
      <c r="AA1389" s="2">
        <f t="shared" si="776"/>
        <v>0</v>
      </c>
      <c r="AB1389" s="12">
        <f t="shared" si="774"/>
        <v>4.6600000000000003E-2</v>
      </c>
      <c r="AC1389" s="17">
        <f t="shared" si="767"/>
        <v>8</v>
      </c>
      <c r="AD1389" s="17">
        <v>252</v>
      </c>
      <c r="AE1389" s="13">
        <f t="shared" si="780"/>
        <v>1.001446976</v>
      </c>
      <c r="AF1389" s="2">
        <f t="shared" si="777"/>
        <v>485.05133697999997</v>
      </c>
      <c r="AG1389" s="2">
        <f t="shared" si="768"/>
        <v>519.89556600000003</v>
      </c>
      <c r="AH1389" s="3">
        <f t="shared" si="769"/>
        <v>0</v>
      </c>
      <c r="AI1389" s="4" t="str">
        <f t="shared" si="781"/>
        <v>A+J=</v>
      </c>
      <c r="AJ1389" s="11">
        <f t="shared" si="775"/>
        <v>42565</v>
      </c>
      <c r="AK1389" s="11"/>
      <c r="AL1389" s="4"/>
      <c r="AM1389" s="1"/>
      <c r="AN1389" s="11"/>
      <c r="AO1389" s="1"/>
      <c r="AP1389" s="1"/>
      <c r="AQ1389" s="3"/>
      <c r="AR1389" s="3"/>
      <c r="AS1389" s="6"/>
      <c r="AT1389" s="1"/>
      <c r="AU1389" s="1"/>
      <c r="AV1389" s="1"/>
      <c r="AW1389" s="1"/>
      <c r="AX1389" s="1"/>
      <c r="AY1389" s="1"/>
      <c r="AZ1389" s="1"/>
      <c r="BA1389" s="1"/>
      <c r="BB1389" s="1"/>
    </row>
    <row r="1390" spans="1:54" x14ac:dyDescent="0.2">
      <c r="A1390" s="158">
        <f t="shared" si="770"/>
        <v>42546</v>
      </c>
      <c r="B1390" s="2">
        <f t="shared" si="754"/>
        <v>360008.71123778459</v>
      </c>
      <c r="C1390" s="2">
        <f t="shared" si="771"/>
        <v>270338.91731958999</v>
      </c>
      <c r="D1390" s="2">
        <f>SUM(Y1390:Y$1441)</f>
        <v>3005.08107393</v>
      </c>
      <c r="E1390" s="73">
        <f t="shared" si="755"/>
        <v>267333.83624565997</v>
      </c>
      <c r="F1390" s="88">
        <f t="shared" si="783"/>
        <v>4639.05</v>
      </c>
      <c r="G1390" s="3">
        <f>IF(AND(N1390=1,N1389&gt;1),VLOOKUP(A1389,[1]Plan1!$BK$81:$BM$259,3),G1389)</f>
        <v>4675.2299999999996</v>
      </c>
      <c r="H1390" s="11">
        <f t="shared" si="784"/>
        <v>42475</v>
      </c>
      <c r="I1390" s="11">
        <f t="shared" si="785"/>
        <v>42505</v>
      </c>
      <c r="J1390" s="12">
        <f t="shared" si="756"/>
        <v>7.7990105732852477E-3</v>
      </c>
      <c r="K1390" s="11">
        <f t="shared" si="772"/>
        <v>42565</v>
      </c>
      <c r="L1390" s="11">
        <f t="shared" si="757"/>
        <v>42565</v>
      </c>
      <c r="M1390" s="1">
        <f t="shared" si="778"/>
        <v>22</v>
      </c>
      <c r="N1390" s="1">
        <f t="shared" si="758"/>
        <v>9</v>
      </c>
      <c r="O1390" s="2">
        <f t="shared" si="759"/>
        <v>1.00318318</v>
      </c>
      <c r="P1390" s="13">
        <f t="shared" si="786"/>
        <v>1.00610073</v>
      </c>
      <c r="Q1390" s="13">
        <f t="shared" si="779"/>
        <v>1.3263141531104787</v>
      </c>
      <c r="R1390" s="2">
        <f t="shared" si="782"/>
        <v>1.3305360399999999</v>
      </c>
      <c r="S1390" s="2">
        <f t="shared" si="773"/>
        <v>1.23998893</v>
      </c>
      <c r="T1390" s="2">
        <f t="shared" si="760"/>
        <v>335217.26482446998</v>
      </c>
      <c r="U1390" s="2">
        <f t="shared" si="761"/>
        <v>721.18619149571157</v>
      </c>
      <c r="V1390" s="2">
        <f t="shared" si="762"/>
        <v>88363.467590648899</v>
      </c>
      <c r="W1390" s="2">
        <f t="shared" si="763"/>
        <v>359423.57110173459</v>
      </c>
      <c r="X1390" s="17">
        <f t="shared" si="764"/>
        <v>0</v>
      </c>
      <c r="Y1390" s="2">
        <f t="shared" si="765"/>
        <v>0</v>
      </c>
      <c r="Z1390" s="72">
        <f t="shared" si="766"/>
        <v>0</v>
      </c>
      <c r="AA1390" s="2">
        <f t="shared" si="776"/>
        <v>0</v>
      </c>
      <c r="AB1390" s="12">
        <f t="shared" si="774"/>
        <v>4.6600000000000003E-2</v>
      </c>
      <c r="AC1390" s="17">
        <f t="shared" si="767"/>
        <v>9</v>
      </c>
      <c r="AD1390" s="17">
        <v>252</v>
      </c>
      <c r="AE1390" s="13">
        <f t="shared" si="780"/>
        <v>1.0016279960000001</v>
      </c>
      <c r="AF1390" s="2">
        <f t="shared" si="777"/>
        <v>545.73236626000005</v>
      </c>
      <c r="AG1390" s="2">
        <f t="shared" si="768"/>
        <v>585.14013605000002</v>
      </c>
      <c r="AH1390" s="3">
        <f t="shared" si="769"/>
        <v>0</v>
      </c>
      <c r="AI1390" s="4" t="str">
        <f t="shared" si="781"/>
        <v>A+J=</v>
      </c>
      <c r="AJ1390" s="11">
        <f t="shared" si="775"/>
        <v>42565</v>
      </c>
      <c r="AK1390" s="11"/>
      <c r="AL1390" s="4"/>
      <c r="AM1390" s="1"/>
      <c r="AN1390" s="11"/>
      <c r="AO1390" s="1"/>
      <c r="AP1390" s="1"/>
      <c r="AQ1390" s="3"/>
      <c r="AR1390" s="3"/>
      <c r="AS1390" s="6"/>
      <c r="AT1390" s="1"/>
      <c r="AU1390" s="1"/>
      <c r="AV1390" s="1"/>
      <c r="AW1390" s="1"/>
      <c r="AX1390" s="1"/>
      <c r="AY1390" s="1"/>
      <c r="AZ1390" s="1"/>
      <c r="BA1390" s="1"/>
      <c r="BB1390" s="1"/>
    </row>
    <row r="1391" spans="1:54" x14ac:dyDescent="0.2">
      <c r="A1391" s="158">
        <f t="shared" si="770"/>
        <v>42547</v>
      </c>
      <c r="B1391" s="2">
        <f t="shared" si="754"/>
        <v>360008.71123778459</v>
      </c>
      <c r="C1391" s="2">
        <f t="shared" si="771"/>
        <v>270338.91731958999</v>
      </c>
      <c r="D1391" s="2">
        <f>SUM(Y1391:Y$1441)</f>
        <v>3005.08107393</v>
      </c>
      <c r="E1391" s="73">
        <f t="shared" si="755"/>
        <v>267333.83624565997</v>
      </c>
      <c r="F1391" s="88">
        <f t="shared" si="783"/>
        <v>4639.05</v>
      </c>
      <c r="G1391" s="3">
        <f>IF(AND(N1391=1,N1390&gt;1),VLOOKUP(A1390,[1]Plan1!$BK$81:$BM$259,3),G1390)</f>
        <v>4675.2299999999996</v>
      </c>
      <c r="H1391" s="11">
        <f t="shared" si="784"/>
        <v>42475</v>
      </c>
      <c r="I1391" s="11">
        <f t="shared" si="785"/>
        <v>42505</v>
      </c>
      <c r="J1391" s="12">
        <f t="shared" si="756"/>
        <v>7.7990105732852477E-3</v>
      </c>
      <c r="K1391" s="11">
        <f t="shared" si="772"/>
        <v>42565</v>
      </c>
      <c r="L1391" s="11">
        <f t="shared" si="757"/>
        <v>42565</v>
      </c>
      <c r="M1391" s="1">
        <f t="shared" si="778"/>
        <v>22</v>
      </c>
      <c r="N1391" s="1">
        <f t="shared" si="758"/>
        <v>9</v>
      </c>
      <c r="O1391" s="2">
        <f t="shared" si="759"/>
        <v>1.00318318</v>
      </c>
      <c r="P1391" s="13">
        <f t="shared" si="786"/>
        <v>1.00610073</v>
      </c>
      <c r="Q1391" s="13">
        <f t="shared" si="779"/>
        <v>1.3263141531104787</v>
      </c>
      <c r="R1391" s="2">
        <f t="shared" si="782"/>
        <v>1.3305360399999999</v>
      </c>
      <c r="S1391" s="2">
        <f t="shared" si="773"/>
        <v>1.23998893</v>
      </c>
      <c r="T1391" s="2">
        <f t="shared" si="760"/>
        <v>335217.26482446998</v>
      </c>
      <c r="U1391" s="2">
        <f t="shared" si="761"/>
        <v>721.18619149571157</v>
      </c>
      <c r="V1391" s="2">
        <f t="shared" si="762"/>
        <v>88363.467590648899</v>
      </c>
      <c r="W1391" s="2">
        <f t="shared" si="763"/>
        <v>359423.57110173459</v>
      </c>
      <c r="X1391" s="17">
        <f t="shared" si="764"/>
        <v>0</v>
      </c>
      <c r="Y1391" s="2">
        <f t="shared" si="765"/>
        <v>0</v>
      </c>
      <c r="Z1391" s="72">
        <f t="shared" si="766"/>
        <v>0</v>
      </c>
      <c r="AA1391" s="2">
        <f t="shared" si="776"/>
        <v>0</v>
      </c>
      <c r="AB1391" s="12">
        <f t="shared" si="774"/>
        <v>4.6600000000000003E-2</v>
      </c>
      <c r="AC1391" s="17">
        <f t="shared" si="767"/>
        <v>9</v>
      </c>
      <c r="AD1391" s="17">
        <v>252</v>
      </c>
      <c r="AE1391" s="13">
        <f t="shared" si="780"/>
        <v>1.0016279960000001</v>
      </c>
      <c r="AF1391" s="2">
        <f t="shared" si="777"/>
        <v>545.73236626000005</v>
      </c>
      <c r="AG1391" s="2">
        <f t="shared" si="768"/>
        <v>585.14013605000002</v>
      </c>
      <c r="AH1391" s="3">
        <f t="shared" si="769"/>
        <v>0</v>
      </c>
      <c r="AI1391" s="4" t="str">
        <f t="shared" si="781"/>
        <v>A+J=</v>
      </c>
      <c r="AJ1391" s="11">
        <f t="shared" si="775"/>
        <v>42565</v>
      </c>
      <c r="AK1391" s="11"/>
      <c r="AL1391" s="4"/>
      <c r="AM1391" s="1"/>
      <c r="AN1391" s="11"/>
      <c r="AO1391" s="1"/>
      <c r="AP1391" s="1"/>
      <c r="AQ1391" s="3"/>
      <c r="AR1391" s="3"/>
      <c r="AS1391" s="6"/>
      <c r="AT1391" s="1"/>
      <c r="AU1391" s="1"/>
      <c r="AV1391" s="1"/>
      <c r="AW1391" s="1"/>
      <c r="AX1391" s="1"/>
      <c r="AY1391" s="1"/>
      <c r="AZ1391" s="1"/>
      <c r="BA1391" s="1"/>
      <c r="BB1391" s="1"/>
    </row>
    <row r="1392" spans="1:54" x14ac:dyDescent="0.2">
      <c r="A1392" s="158">
        <f t="shared" si="770"/>
        <v>42548</v>
      </c>
      <c r="B1392" s="2">
        <f t="shared" si="754"/>
        <v>360008.71123778459</v>
      </c>
      <c r="C1392" s="2">
        <f t="shared" si="771"/>
        <v>270338.91731958999</v>
      </c>
      <c r="D1392" s="2">
        <f>SUM(Y1392:Y$1441)</f>
        <v>3005.08107393</v>
      </c>
      <c r="E1392" s="73">
        <f t="shared" si="755"/>
        <v>267333.83624565997</v>
      </c>
      <c r="F1392" s="88">
        <f t="shared" si="783"/>
        <v>4639.05</v>
      </c>
      <c r="G1392" s="3">
        <f>IF(AND(N1392=1,N1391&gt;1),VLOOKUP(A1391,[1]Plan1!$BK$81:$BM$259,3),G1391)</f>
        <v>4675.2299999999996</v>
      </c>
      <c r="H1392" s="11">
        <f t="shared" si="784"/>
        <v>42475</v>
      </c>
      <c r="I1392" s="11">
        <f t="shared" si="785"/>
        <v>42505</v>
      </c>
      <c r="J1392" s="12">
        <f t="shared" si="756"/>
        <v>7.7990105732852477E-3</v>
      </c>
      <c r="K1392" s="11">
        <f t="shared" si="772"/>
        <v>42565</v>
      </c>
      <c r="L1392" s="11">
        <f t="shared" si="757"/>
        <v>42565</v>
      </c>
      <c r="M1392" s="1">
        <f t="shared" si="778"/>
        <v>22</v>
      </c>
      <c r="N1392" s="1">
        <f t="shared" si="758"/>
        <v>9</v>
      </c>
      <c r="O1392" s="2">
        <f t="shared" si="759"/>
        <v>1.00318318</v>
      </c>
      <c r="P1392" s="13">
        <f t="shared" si="786"/>
        <v>1.00610073</v>
      </c>
      <c r="Q1392" s="13">
        <f t="shared" si="779"/>
        <v>1.3263141531104787</v>
      </c>
      <c r="R1392" s="2">
        <f t="shared" si="782"/>
        <v>1.3305360399999999</v>
      </c>
      <c r="S1392" s="2">
        <f t="shared" si="773"/>
        <v>1.23998893</v>
      </c>
      <c r="T1392" s="2">
        <f t="shared" si="760"/>
        <v>335217.26482446998</v>
      </c>
      <c r="U1392" s="2">
        <f t="shared" si="761"/>
        <v>721.18619149571157</v>
      </c>
      <c r="V1392" s="2">
        <f t="shared" si="762"/>
        <v>88363.467590648899</v>
      </c>
      <c r="W1392" s="2">
        <f t="shared" si="763"/>
        <v>359423.57110173459</v>
      </c>
      <c r="X1392" s="17">
        <f t="shared" si="764"/>
        <v>0</v>
      </c>
      <c r="Y1392" s="2">
        <f t="shared" si="765"/>
        <v>0</v>
      </c>
      <c r="Z1392" s="72">
        <f t="shared" si="766"/>
        <v>0</v>
      </c>
      <c r="AA1392" s="2">
        <f t="shared" si="776"/>
        <v>0</v>
      </c>
      <c r="AB1392" s="12">
        <f t="shared" si="774"/>
        <v>4.6600000000000003E-2</v>
      </c>
      <c r="AC1392" s="17">
        <f t="shared" si="767"/>
        <v>9</v>
      </c>
      <c r="AD1392" s="17">
        <v>252</v>
      </c>
      <c r="AE1392" s="13">
        <f t="shared" si="780"/>
        <v>1.0016279960000001</v>
      </c>
      <c r="AF1392" s="2">
        <f t="shared" si="777"/>
        <v>545.73236626000005</v>
      </c>
      <c r="AG1392" s="2">
        <f t="shared" si="768"/>
        <v>585.14013605000002</v>
      </c>
      <c r="AH1392" s="3">
        <f t="shared" si="769"/>
        <v>0</v>
      </c>
      <c r="AI1392" s="4" t="str">
        <f t="shared" si="781"/>
        <v>A+J=</v>
      </c>
      <c r="AJ1392" s="11">
        <f t="shared" si="775"/>
        <v>42565</v>
      </c>
      <c r="AK1392" s="11"/>
      <c r="AL1392" s="4"/>
      <c r="AM1392" s="1"/>
      <c r="AN1392" s="11"/>
      <c r="AO1392" s="1"/>
      <c r="AP1392" s="1"/>
      <c r="AQ1392" s="3"/>
      <c r="AR1392" s="3"/>
      <c r="AS1392" s="6"/>
      <c r="AT1392" s="1"/>
      <c r="AU1392" s="1"/>
      <c r="AV1392" s="1"/>
      <c r="AW1392" s="1"/>
      <c r="AX1392" s="1"/>
      <c r="AY1392" s="1"/>
      <c r="AZ1392" s="1"/>
      <c r="BA1392" s="1"/>
      <c r="BB1392" s="1"/>
    </row>
    <row r="1393" spans="1:54" x14ac:dyDescent="0.2">
      <c r="A1393" s="158">
        <f t="shared" si="770"/>
        <v>42549</v>
      </c>
      <c r="B1393" s="2">
        <f t="shared" si="754"/>
        <v>360199.64105127152</v>
      </c>
      <c r="C1393" s="2">
        <f t="shared" si="771"/>
        <v>270338.91731958999</v>
      </c>
      <c r="D1393" s="2">
        <f>SUM(Y1393:Y$1441)</f>
        <v>3005.08107393</v>
      </c>
      <c r="E1393" s="73">
        <f t="shared" si="755"/>
        <v>267333.83624565997</v>
      </c>
      <c r="F1393" s="88">
        <f t="shared" si="783"/>
        <v>4639.05</v>
      </c>
      <c r="G1393" s="3">
        <f>IF(AND(N1393=1,N1392&gt;1),VLOOKUP(A1392,[1]Plan1!$BK$81:$BM$259,3),G1392)</f>
        <v>4675.2299999999996</v>
      </c>
      <c r="H1393" s="11">
        <f t="shared" si="784"/>
        <v>42475</v>
      </c>
      <c r="I1393" s="11">
        <f t="shared" si="785"/>
        <v>42505</v>
      </c>
      <c r="J1393" s="12">
        <f t="shared" si="756"/>
        <v>7.7990105732852477E-3</v>
      </c>
      <c r="K1393" s="11">
        <f t="shared" si="772"/>
        <v>42565</v>
      </c>
      <c r="L1393" s="11">
        <f t="shared" si="757"/>
        <v>42565</v>
      </c>
      <c r="M1393" s="1">
        <f t="shared" si="778"/>
        <v>22</v>
      </c>
      <c r="N1393" s="1">
        <f t="shared" si="758"/>
        <v>10</v>
      </c>
      <c r="O1393" s="2">
        <f t="shared" si="759"/>
        <v>1.00353749</v>
      </c>
      <c r="P1393" s="13">
        <f t="shared" si="786"/>
        <v>1.00610073</v>
      </c>
      <c r="Q1393" s="13">
        <f t="shared" si="779"/>
        <v>1.3263141531104787</v>
      </c>
      <c r="R1393" s="2">
        <f t="shared" si="782"/>
        <v>1.3310059700000001</v>
      </c>
      <c r="S1393" s="2">
        <f t="shared" si="773"/>
        <v>1.23998893</v>
      </c>
      <c r="T1393" s="2">
        <f t="shared" si="760"/>
        <v>335217.26482446998</v>
      </c>
      <c r="U1393" s="2">
        <f t="shared" si="761"/>
        <v>721.18619149571157</v>
      </c>
      <c r="V1393" s="2">
        <f t="shared" si="762"/>
        <v>88489.095780315867</v>
      </c>
      <c r="W1393" s="2">
        <f t="shared" si="763"/>
        <v>359549.19929140154</v>
      </c>
      <c r="X1393" s="17">
        <f t="shared" si="764"/>
        <v>0</v>
      </c>
      <c r="Y1393" s="2">
        <f t="shared" si="765"/>
        <v>0</v>
      </c>
      <c r="Z1393" s="72">
        <f t="shared" si="766"/>
        <v>0</v>
      </c>
      <c r="AA1393" s="2">
        <f t="shared" si="776"/>
        <v>0</v>
      </c>
      <c r="AB1393" s="12">
        <f t="shared" si="774"/>
        <v>4.6600000000000003E-2</v>
      </c>
      <c r="AC1393" s="17">
        <f t="shared" si="767"/>
        <v>10</v>
      </c>
      <c r="AD1393" s="17">
        <v>252</v>
      </c>
      <c r="AE1393" s="13">
        <f t="shared" si="780"/>
        <v>1.0018090479999999</v>
      </c>
      <c r="AF1393" s="2">
        <f t="shared" si="777"/>
        <v>606.42412248999995</v>
      </c>
      <c r="AG1393" s="2">
        <f t="shared" si="768"/>
        <v>650.44175987000006</v>
      </c>
      <c r="AH1393" s="3">
        <f t="shared" si="769"/>
        <v>0</v>
      </c>
      <c r="AI1393" s="4" t="str">
        <f t="shared" si="781"/>
        <v>A+J=</v>
      </c>
      <c r="AJ1393" s="11">
        <f t="shared" si="775"/>
        <v>42565</v>
      </c>
      <c r="AK1393" s="11"/>
      <c r="AL1393" s="4"/>
      <c r="AM1393" s="1"/>
      <c r="AN1393" s="11"/>
      <c r="AO1393" s="1"/>
      <c r="AP1393" s="1"/>
      <c r="AQ1393" s="3"/>
      <c r="AR1393" s="3"/>
      <c r="AS1393" s="6"/>
      <c r="AT1393" s="1"/>
      <c r="AU1393" s="1"/>
      <c r="AV1393" s="1"/>
      <c r="AW1393" s="1"/>
      <c r="AX1393" s="1"/>
      <c r="AY1393" s="1"/>
      <c r="AZ1393" s="1"/>
      <c r="BA1393" s="1"/>
      <c r="BB1393" s="1"/>
    </row>
    <row r="1394" spans="1:54" x14ac:dyDescent="0.2">
      <c r="A1394" s="158">
        <f t="shared" si="770"/>
        <v>42550</v>
      </c>
      <c r="B1394" s="2">
        <f t="shared" si="754"/>
        <v>360390.67340202053</v>
      </c>
      <c r="C1394" s="2">
        <f t="shared" si="771"/>
        <v>270338.91731958999</v>
      </c>
      <c r="D1394" s="2">
        <f>SUM(Y1394:Y$1441)</f>
        <v>3005.08107393</v>
      </c>
      <c r="E1394" s="73">
        <f t="shared" si="755"/>
        <v>267333.83624565997</v>
      </c>
      <c r="F1394" s="88">
        <f t="shared" si="783"/>
        <v>4639.05</v>
      </c>
      <c r="G1394" s="3">
        <f>IF(AND(N1394=1,N1393&gt;1),VLOOKUP(A1393,[1]Plan1!$BK$81:$BM$259,3),G1393)</f>
        <v>4675.2299999999996</v>
      </c>
      <c r="H1394" s="11">
        <f t="shared" si="784"/>
        <v>42475</v>
      </c>
      <c r="I1394" s="11">
        <f t="shared" si="785"/>
        <v>42505</v>
      </c>
      <c r="J1394" s="12">
        <f t="shared" si="756"/>
        <v>7.7990105732852477E-3</v>
      </c>
      <c r="K1394" s="11">
        <f t="shared" si="772"/>
        <v>42565</v>
      </c>
      <c r="L1394" s="11">
        <f t="shared" si="757"/>
        <v>42565</v>
      </c>
      <c r="M1394" s="1">
        <f t="shared" si="778"/>
        <v>22</v>
      </c>
      <c r="N1394" s="1">
        <f t="shared" si="758"/>
        <v>11</v>
      </c>
      <c r="O1394" s="2">
        <f t="shared" si="759"/>
        <v>1.00389193</v>
      </c>
      <c r="P1394" s="13">
        <f t="shared" si="786"/>
        <v>1.00610073</v>
      </c>
      <c r="Q1394" s="13">
        <f t="shared" si="779"/>
        <v>1.3263141531104787</v>
      </c>
      <c r="R1394" s="2">
        <f t="shared" si="782"/>
        <v>1.3314760699999999</v>
      </c>
      <c r="S1394" s="2">
        <f t="shared" si="773"/>
        <v>1.23998893</v>
      </c>
      <c r="T1394" s="2">
        <f t="shared" si="760"/>
        <v>335217.26482446998</v>
      </c>
      <c r="U1394" s="2">
        <f t="shared" si="761"/>
        <v>721.18619149571157</v>
      </c>
      <c r="V1394" s="2">
        <f t="shared" si="762"/>
        <v>88614.769416734896</v>
      </c>
      <c r="W1394" s="2">
        <f t="shared" si="763"/>
        <v>359674.87292782054</v>
      </c>
      <c r="X1394" s="17">
        <f t="shared" si="764"/>
        <v>0</v>
      </c>
      <c r="Y1394" s="2">
        <f t="shared" si="765"/>
        <v>0</v>
      </c>
      <c r="Z1394" s="72">
        <f t="shared" si="766"/>
        <v>0</v>
      </c>
      <c r="AA1394" s="2">
        <f t="shared" si="776"/>
        <v>0</v>
      </c>
      <c r="AB1394" s="12">
        <f t="shared" si="774"/>
        <v>4.6600000000000003E-2</v>
      </c>
      <c r="AC1394" s="17">
        <f t="shared" si="767"/>
        <v>11</v>
      </c>
      <c r="AD1394" s="17">
        <v>252</v>
      </c>
      <c r="AE1394" s="13">
        <f t="shared" si="780"/>
        <v>1.001990132</v>
      </c>
      <c r="AF1394" s="2">
        <f t="shared" si="777"/>
        <v>667.12660567</v>
      </c>
      <c r="AG1394" s="2">
        <f t="shared" si="768"/>
        <v>715.80047420000005</v>
      </c>
      <c r="AH1394" s="3">
        <f t="shared" si="769"/>
        <v>0</v>
      </c>
      <c r="AI1394" s="4" t="str">
        <f t="shared" si="781"/>
        <v>A+J=</v>
      </c>
      <c r="AJ1394" s="11">
        <f t="shared" si="775"/>
        <v>42565</v>
      </c>
      <c r="AK1394" s="11"/>
      <c r="AL1394" s="4"/>
      <c r="AM1394" s="1"/>
      <c r="AN1394" s="11"/>
      <c r="AO1394" s="1"/>
      <c r="AP1394" s="1"/>
      <c r="AQ1394" s="3"/>
      <c r="AR1394" s="3"/>
      <c r="AS1394" s="6"/>
      <c r="AT1394" s="1"/>
      <c r="AU1394" s="1"/>
      <c r="AV1394" s="1"/>
      <c r="AW1394" s="1"/>
      <c r="AX1394" s="1"/>
      <c r="AY1394" s="1"/>
      <c r="AZ1394" s="1"/>
      <c r="BA1394" s="1"/>
      <c r="BB1394" s="1"/>
    </row>
    <row r="1395" spans="1:54" x14ac:dyDescent="0.2">
      <c r="A1395" s="158">
        <f t="shared" si="770"/>
        <v>42551</v>
      </c>
      <c r="B1395" s="2">
        <f t="shared" si="754"/>
        <v>360581.80636724347</v>
      </c>
      <c r="C1395" s="2">
        <f t="shared" si="771"/>
        <v>270338.91731958999</v>
      </c>
      <c r="D1395" s="2">
        <f>SUM(Y1395:Y$1441)</f>
        <v>3005.08107393</v>
      </c>
      <c r="E1395" s="73">
        <f t="shared" si="755"/>
        <v>267333.83624565997</v>
      </c>
      <c r="F1395" s="88">
        <f t="shared" si="783"/>
        <v>4639.05</v>
      </c>
      <c r="G1395" s="3">
        <f>IF(AND(N1395=1,N1394&gt;1),VLOOKUP(A1394,[1]Plan1!$BK$81:$BM$259,3),G1394)</f>
        <v>4675.2299999999996</v>
      </c>
      <c r="H1395" s="11">
        <f t="shared" si="784"/>
        <v>42475</v>
      </c>
      <c r="I1395" s="11">
        <f t="shared" si="785"/>
        <v>42505</v>
      </c>
      <c r="J1395" s="12">
        <f t="shared" si="756"/>
        <v>7.7990105732852477E-3</v>
      </c>
      <c r="K1395" s="11">
        <f t="shared" si="772"/>
        <v>42565</v>
      </c>
      <c r="L1395" s="11">
        <f t="shared" si="757"/>
        <v>42565</v>
      </c>
      <c r="M1395" s="1">
        <f t="shared" si="778"/>
        <v>22</v>
      </c>
      <c r="N1395" s="1">
        <f t="shared" si="758"/>
        <v>12</v>
      </c>
      <c r="O1395" s="2">
        <f t="shared" si="759"/>
        <v>1.0042464900000001</v>
      </c>
      <c r="P1395" s="13">
        <f t="shared" si="786"/>
        <v>1.00610073</v>
      </c>
      <c r="Q1395" s="13">
        <f t="shared" si="779"/>
        <v>1.3263141531104787</v>
      </c>
      <c r="R1395" s="2">
        <f t="shared" si="782"/>
        <v>1.3319463300000001</v>
      </c>
      <c r="S1395" s="2">
        <f t="shared" si="773"/>
        <v>1.23998893</v>
      </c>
      <c r="T1395" s="2">
        <f t="shared" si="760"/>
        <v>335217.26482446998</v>
      </c>
      <c r="U1395" s="2">
        <f t="shared" si="761"/>
        <v>721.18619149571157</v>
      </c>
      <c r="V1395" s="2">
        <f t="shared" si="762"/>
        <v>88740.485826567819</v>
      </c>
      <c r="W1395" s="2">
        <f t="shared" si="763"/>
        <v>359800.58933765348</v>
      </c>
      <c r="X1395" s="17">
        <f t="shared" si="764"/>
        <v>0</v>
      </c>
      <c r="Y1395" s="2">
        <f t="shared" si="765"/>
        <v>0</v>
      </c>
      <c r="Z1395" s="72">
        <f t="shared" si="766"/>
        <v>0</v>
      </c>
      <c r="AA1395" s="2">
        <f t="shared" si="776"/>
        <v>0</v>
      </c>
      <c r="AB1395" s="12">
        <f t="shared" si="774"/>
        <v>4.6600000000000003E-2</v>
      </c>
      <c r="AC1395" s="17">
        <f t="shared" si="767"/>
        <v>12</v>
      </c>
      <c r="AD1395" s="17">
        <v>252</v>
      </c>
      <c r="AE1395" s="13">
        <f t="shared" si="780"/>
        <v>1.00217125</v>
      </c>
      <c r="AF1395" s="2">
        <f t="shared" si="777"/>
        <v>727.84048625000003</v>
      </c>
      <c r="AG1395" s="2">
        <f t="shared" si="768"/>
        <v>781.21702959000004</v>
      </c>
      <c r="AH1395" s="3">
        <f t="shared" si="769"/>
        <v>0</v>
      </c>
      <c r="AI1395" s="4" t="str">
        <f t="shared" si="781"/>
        <v>A+J=</v>
      </c>
      <c r="AJ1395" s="11">
        <f t="shared" si="775"/>
        <v>42565</v>
      </c>
      <c r="AK1395" s="11"/>
      <c r="AL1395" s="4"/>
      <c r="AM1395" s="1"/>
      <c r="AN1395" s="11"/>
      <c r="AO1395" s="1"/>
      <c r="AP1395" s="1"/>
      <c r="AQ1395" s="3"/>
      <c r="AR1395" s="3"/>
      <c r="AS1395" s="6"/>
      <c r="AT1395" s="1"/>
      <c r="AU1395" s="1"/>
      <c r="AV1395" s="1"/>
      <c r="AW1395" s="1"/>
      <c r="AX1395" s="1"/>
      <c r="AY1395" s="1"/>
      <c r="AZ1395" s="1"/>
      <c r="BA1395" s="1"/>
      <c r="BB1395" s="1"/>
    </row>
    <row r="1396" spans="1:54" x14ac:dyDescent="0.2">
      <c r="A1396" s="158">
        <f t="shared" si="770"/>
        <v>42552</v>
      </c>
      <c r="B1396" s="2">
        <f t="shared" si="754"/>
        <v>360773.04194277851</v>
      </c>
      <c r="C1396" s="2">
        <f t="shared" si="771"/>
        <v>270338.91731958999</v>
      </c>
      <c r="D1396" s="2">
        <f>SUM(Y1396:Y$1441)</f>
        <v>3005.08107393</v>
      </c>
      <c r="E1396" s="73">
        <f t="shared" si="755"/>
        <v>267333.83624565997</v>
      </c>
      <c r="F1396" s="88">
        <f t="shared" si="783"/>
        <v>4639.05</v>
      </c>
      <c r="G1396" s="3">
        <f>IF(AND(N1396=1,N1395&gt;1),VLOOKUP(A1395,[1]Plan1!$BK$81:$BM$259,3),G1395)</f>
        <v>4675.2299999999996</v>
      </c>
      <c r="H1396" s="11">
        <f t="shared" si="784"/>
        <v>42475</v>
      </c>
      <c r="I1396" s="11">
        <f t="shared" si="785"/>
        <v>42505</v>
      </c>
      <c r="J1396" s="12">
        <f t="shared" si="756"/>
        <v>7.7990105732852477E-3</v>
      </c>
      <c r="K1396" s="11">
        <f t="shared" si="772"/>
        <v>42565</v>
      </c>
      <c r="L1396" s="11">
        <f t="shared" si="757"/>
        <v>42565</v>
      </c>
      <c r="M1396" s="1">
        <f t="shared" si="778"/>
        <v>22</v>
      </c>
      <c r="N1396" s="1">
        <f t="shared" si="758"/>
        <v>13</v>
      </c>
      <c r="O1396" s="2">
        <f t="shared" si="759"/>
        <v>1.0046011800000001</v>
      </c>
      <c r="P1396" s="13">
        <f t="shared" si="786"/>
        <v>1.00610073</v>
      </c>
      <c r="Q1396" s="13">
        <f t="shared" si="779"/>
        <v>1.3263141531104787</v>
      </c>
      <c r="R1396" s="2">
        <f t="shared" si="782"/>
        <v>1.3324167600000001</v>
      </c>
      <c r="S1396" s="2">
        <f t="shared" si="773"/>
        <v>1.23998893</v>
      </c>
      <c r="T1396" s="2">
        <f t="shared" si="760"/>
        <v>335217.26482446998</v>
      </c>
      <c r="U1396" s="2">
        <f t="shared" si="761"/>
        <v>721.18619149571157</v>
      </c>
      <c r="V1396" s="2">
        <f t="shared" si="762"/>
        <v>88866.247683152877</v>
      </c>
      <c r="W1396" s="2">
        <f t="shared" si="763"/>
        <v>359926.35119423852</v>
      </c>
      <c r="X1396" s="17">
        <f t="shared" si="764"/>
        <v>0</v>
      </c>
      <c r="Y1396" s="2">
        <f t="shared" si="765"/>
        <v>0</v>
      </c>
      <c r="Z1396" s="72">
        <f t="shared" si="766"/>
        <v>0</v>
      </c>
      <c r="AA1396" s="2">
        <f t="shared" si="776"/>
        <v>0</v>
      </c>
      <c r="AB1396" s="12">
        <f t="shared" si="774"/>
        <v>4.6600000000000003E-2</v>
      </c>
      <c r="AC1396" s="17">
        <f t="shared" si="767"/>
        <v>13</v>
      </c>
      <c r="AD1396" s="17">
        <v>252</v>
      </c>
      <c r="AE1396" s="13">
        <f t="shared" si="780"/>
        <v>1.0023523999999999</v>
      </c>
      <c r="AF1396" s="2">
        <f t="shared" si="777"/>
        <v>788.56509376999998</v>
      </c>
      <c r="AG1396" s="2">
        <f t="shared" si="768"/>
        <v>846.69074853999996</v>
      </c>
      <c r="AH1396" s="3">
        <f t="shared" si="769"/>
        <v>0</v>
      </c>
      <c r="AI1396" s="4" t="str">
        <f t="shared" si="781"/>
        <v>A+J=</v>
      </c>
      <c r="AJ1396" s="11">
        <f t="shared" si="775"/>
        <v>42565</v>
      </c>
      <c r="AK1396" s="11"/>
      <c r="AL1396" s="4"/>
      <c r="AM1396" s="1"/>
      <c r="AN1396" s="11"/>
      <c r="AO1396" s="1"/>
      <c r="AP1396" s="1"/>
      <c r="AQ1396" s="3"/>
      <c r="AR1396" s="3"/>
      <c r="AS1396" s="6"/>
      <c r="AT1396" s="1"/>
      <c r="AU1396" s="1"/>
      <c r="AV1396" s="1"/>
      <c r="AW1396" s="1"/>
      <c r="AX1396" s="1"/>
      <c r="AY1396" s="1"/>
      <c r="AZ1396" s="1"/>
      <c r="BA1396" s="1"/>
      <c r="BB1396" s="1"/>
    </row>
    <row r="1397" spans="1:54" x14ac:dyDescent="0.2">
      <c r="A1397" s="158">
        <f t="shared" si="770"/>
        <v>42553</v>
      </c>
      <c r="B1397" s="2">
        <f t="shared" si="754"/>
        <v>360964.37784533738</v>
      </c>
      <c r="C1397" s="2">
        <f t="shared" si="771"/>
        <v>270338.91731958999</v>
      </c>
      <c r="D1397" s="2">
        <f>SUM(Y1397:Y$1441)</f>
        <v>3005.08107393</v>
      </c>
      <c r="E1397" s="73">
        <f t="shared" si="755"/>
        <v>267333.83624565997</v>
      </c>
      <c r="F1397" s="88">
        <f t="shared" si="783"/>
        <v>4639.05</v>
      </c>
      <c r="G1397" s="3">
        <f>IF(AND(N1397=1,N1396&gt;1),VLOOKUP(A1396,[1]Plan1!$BK$81:$BM$259,3),G1396)</f>
        <v>4675.2299999999996</v>
      </c>
      <c r="H1397" s="11">
        <f t="shared" si="784"/>
        <v>42475</v>
      </c>
      <c r="I1397" s="11">
        <f t="shared" si="785"/>
        <v>42505</v>
      </c>
      <c r="J1397" s="12">
        <f t="shared" si="756"/>
        <v>7.7990105732852477E-3</v>
      </c>
      <c r="K1397" s="11">
        <f t="shared" si="772"/>
        <v>42565</v>
      </c>
      <c r="L1397" s="11">
        <f t="shared" si="757"/>
        <v>42565</v>
      </c>
      <c r="M1397" s="1">
        <f t="shared" si="778"/>
        <v>22</v>
      </c>
      <c r="N1397" s="1">
        <f t="shared" si="758"/>
        <v>14</v>
      </c>
      <c r="O1397" s="2">
        <f t="shared" si="759"/>
        <v>1.00495599</v>
      </c>
      <c r="P1397" s="13">
        <f t="shared" si="786"/>
        <v>1.00610073</v>
      </c>
      <c r="Q1397" s="13">
        <f t="shared" si="779"/>
        <v>1.3263141531104787</v>
      </c>
      <c r="R1397" s="2">
        <f t="shared" si="782"/>
        <v>1.33288735</v>
      </c>
      <c r="S1397" s="2">
        <f t="shared" si="773"/>
        <v>1.23998893</v>
      </c>
      <c r="T1397" s="2">
        <f t="shared" si="760"/>
        <v>335217.26482446998</v>
      </c>
      <c r="U1397" s="2">
        <f t="shared" si="761"/>
        <v>721.18619149571157</v>
      </c>
      <c r="V1397" s="2">
        <f t="shared" si="762"/>
        <v>88992.052313151711</v>
      </c>
      <c r="W1397" s="2">
        <f t="shared" si="763"/>
        <v>360052.15582423739</v>
      </c>
      <c r="X1397" s="17">
        <f t="shared" si="764"/>
        <v>0</v>
      </c>
      <c r="Y1397" s="2">
        <f t="shared" si="765"/>
        <v>0</v>
      </c>
      <c r="Z1397" s="72">
        <f t="shared" si="766"/>
        <v>0</v>
      </c>
      <c r="AA1397" s="2">
        <f t="shared" si="776"/>
        <v>0</v>
      </c>
      <c r="AB1397" s="12">
        <f t="shared" si="774"/>
        <v>4.6600000000000003E-2</v>
      </c>
      <c r="AC1397" s="17">
        <f t="shared" si="767"/>
        <v>14</v>
      </c>
      <c r="AD1397" s="17">
        <v>252</v>
      </c>
      <c r="AE1397" s="13">
        <f t="shared" si="780"/>
        <v>1.002533583</v>
      </c>
      <c r="AF1397" s="2">
        <f t="shared" si="777"/>
        <v>849.30076345999998</v>
      </c>
      <c r="AG1397" s="2">
        <f t="shared" si="768"/>
        <v>912.22202110000001</v>
      </c>
      <c r="AH1397" s="3">
        <f t="shared" si="769"/>
        <v>0</v>
      </c>
      <c r="AI1397" s="4" t="str">
        <f t="shared" si="781"/>
        <v>A+J=</v>
      </c>
      <c r="AJ1397" s="11">
        <f t="shared" si="775"/>
        <v>42565</v>
      </c>
      <c r="AK1397" s="11"/>
      <c r="AL1397" s="4"/>
      <c r="AM1397" s="1"/>
      <c r="AN1397" s="11"/>
      <c r="AO1397" s="1"/>
      <c r="AP1397" s="1"/>
      <c r="AQ1397" s="3"/>
      <c r="AR1397" s="3"/>
      <c r="AS1397" s="6"/>
      <c r="AT1397" s="1"/>
      <c r="AU1397" s="1"/>
      <c r="AV1397" s="1"/>
      <c r="AW1397" s="1"/>
      <c r="AX1397" s="1"/>
      <c r="AY1397" s="1"/>
      <c r="AZ1397" s="1"/>
      <c r="BA1397" s="1"/>
      <c r="BB1397" s="1"/>
    </row>
    <row r="1398" spans="1:54" x14ac:dyDescent="0.2">
      <c r="A1398" s="158">
        <f t="shared" si="770"/>
        <v>42554</v>
      </c>
      <c r="B1398" s="2">
        <f t="shared" si="754"/>
        <v>360964.37784533738</v>
      </c>
      <c r="C1398" s="2">
        <f t="shared" si="771"/>
        <v>270338.91731958999</v>
      </c>
      <c r="D1398" s="2">
        <f>SUM(Y1398:Y$1441)</f>
        <v>3005.08107393</v>
      </c>
      <c r="E1398" s="73">
        <f t="shared" si="755"/>
        <v>267333.83624565997</v>
      </c>
      <c r="F1398" s="88">
        <f t="shared" si="783"/>
        <v>4639.05</v>
      </c>
      <c r="G1398" s="3">
        <f>IF(AND(N1398=1,N1397&gt;1),VLOOKUP(A1397,[1]Plan1!$BK$81:$BM$259,3),G1397)</f>
        <v>4675.2299999999996</v>
      </c>
      <c r="H1398" s="11">
        <f t="shared" si="784"/>
        <v>42475</v>
      </c>
      <c r="I1398" s="11">
        <f t="shared" si="785"/>
        <v>42505</v>
      </c>
      <c r="J1398" s="12">
        <f t="shared" si="756"/>
        <v>7.7990105732852477E-3</v>
      </c>
      <c r="K1398" s="11">
        <f t="shared" si="772"/>
        <v>42565</v>
      </c>
      <c r="L1398" s="11">
        <f t="shared" si="757"/>
        <v>42565</v>
      </c>
      <c r="M1398" s="1">
        <f t="shared" si="778"/>
        <v>22</v>
      </c>
      <c r="N1398" s="1">
        <f t="shared" si="758"/>
        <v>14</v>
      </c>
      <c r="O1398" s="2">
        <f t="shared" si="759"/>
        <v>1.00495599</v>
      </c>
      <c r="P1398" s="13">
        <f t="shared" si="786"/>
        <v>1.00610073</v>
      </c>
      <c r="Q1398" s="13">
        <f t="shared" si="779"/>
        <v>1.3263141531104787</v>
      </c>
      <c r="R1398" s="2">
        <f t="shared" si="782"/>
        <v>1.33288735</v>
      </c>
      <c r="S1398" s="2">
        <f t="shared" si="773"/>
        <v>1.23998893</v>
      </c>
      <c r="T1398" s="2">
        <f t="shared" si="760"/>
        <v>335217.26482446998</v>
      </c>
      <c r="U1398" s="2">
        <f t="shared" si="761"/>
        <v>721.18619149571157</v>
      </c>
      <c r="V1398" s="2">
        <f t="shared" si="762"/>
        <v>88992.052313151711</v>
      </c>
      <c r="W1398" s="2">
        <f t="shared" si="763"/>
        <v>360052.15582423739</v>
      </c>
      <c r="X1398" s="17">
        <f t="shared" si="764"/>
        <v>0</v>
      </c>
      <c r="Y1398" s="2">
        <f t="shared" si="765"/>
        <v>0</v>
      </c>
      <c r="Z1398" s="72">
        <f t="shared" si="766"/>
        <v>0</v>
      </c>
      <c r="AA1398" s="2">
        <f t="shared" si="776"/>
        <v>0</v>
      </c>
      <c r="AB1398" s="12">
        <f t="shared" si="774"/>
        <v>4.6600000000000003E-2</v>
      </c>
      <c r="AC1398" s="17">
        <f t="shared" si="767"/>
        <v>14</v>
      </c>
      <c r="AD1398" s="17">
        <v>252</v>
      </c>
      <c r="AE1398" s="13">
        <f t="shared" si="780"/>
        <v>1.002533583</v>
      </c>
      <c r="AF1398" s="2">
        <f t="shared" si="777"/>
        <v>849.30076345999998</v>
      </c>
      <c r="AG1398" s="2">
        <f t="shared" si="768"/>
        <v>912.22202110000001</v>
      </c>
      <c r="AH1398" s="3">
        <f t="shared" si="769"/>
        <v>0</v>
      </c>
      <c r="AI1398" s="4" t="str">
        <f t="shared" si="781"/>
        <v>A+J=</v>
      </c>
      <c r="AJ1398" s="11">
        <f t="shared" si="775"/>
        <v>42565</v>
      </c>
      <c r="AK1398" s="11"/>
      <c r="AL1398" s="4"/>
      <c r="AM1398" s="1"/>
      <c r="AN1398" s="11"/>
      <c r="AO1398" s="1"/>
      <c r="AP1398" s="1"/>
      <c r="AQ1398" s="3"/>
      <c r="AR1398" s="3"/>
      <c r="AS1398" s="6"/>
      <c r="AT1398" s="1"/>
      <c r="AU1398" s="1"/>
      <c r="AV1398" s="1"/>
      <c r="AW1398" s="1"/>
      <c r="AX1398" s="1"/>
      <c r="AY1398" s="1"/>
      <c r="AZ1398" s="1"/>
      <c r="BA1398" s="1"/>
      <c r="BB1398" s="1"/>
    </row>
    <row r="1399" spans="1:54" x14ac:dyDescent="0.2">
      <c r="A1399" s="158">
        <f t="shared" si="770"/>
        <v>42555</v>
      </c>
      <c r="B1399" s="2">
        <f t="shared" si="754"/>
        <v>360964.37784533738</v>
      </c>
      <c r="C1399" s="2">
        <f t="shared" si="771"/>
        <v>270338.91731958999</v>
      </c>
      <c r="D1399" s="2">
        <f>SUM(Y1399:Y$1441)</f>
        <v>3005.08107393</v>
      </c>
      <c r="E1399" s="73">
        <f t="shared" si="755"/>
        <v>267333.83624565997</v>
      </c>
      <c r="F1399" s="88">
        <f t="shared" si="783"/>
        <v>4639.05</v>
      </c>
      <c r="G1399" s="3">
        <f>IF(AND(N1399=1,N1398&gt;1),VLOOKUP(A1398,[1]Plan1!$BK$81:$BM$259,3),G1398)</f>
        <v>4675.2299999999996</v>
      </c>
      <c r="H1399" s="11">
        <f t="shared" si="784"/>
        <v>42475</v>
      </c>
      <c r="I1399" s="11">
        <f t="shared" si="785"/>
        <v>42505</v>
      </c>
      <c r="J1399" s="12">
        <f t="shared" si="756"/>
        <v>7.7990105732852477E-3</v>
      </c>
      <c r="K1399" s="11">
        <f t="shared" si="772"/>
        <v>42565</v>
      </c>
      <c r="L1399" s="11">
        <f t="shared" si="757"/>
        <v>42565</v>
      </c>
      <c r="M1399" s="1">
        <f t="shared" si="778"/>
        <v>22</v>
      </c>
      <c r="N1399" s="1">
        <f t="shared" si="758"/>
        <v>14</v>
      </c>
      <c r="O1399" s="2">
        <f t="shared" si="759"/>
        <v>1.00495599</v>
      </c>
      <c r="P1399" s="13">
        <f t="shared" si="786"/>
        <v>1.00610073</v>
      </c>
      <c r="Q1399" s="13">
        <f t="shared" si="779"/>
        <v>1.3263141531104787</v>
      </c>
      <c r="R1399" s="2">
        <f t="shared" si="782"/>
        <v>1.33288735</v>
      </c>
      <c r="S1399" s="2">
        <f t="shared" si="773"/>
        <v>1.23998893</v>
      </c>
      <c r="T1399" s="2">
        <f t="shared" si="760"/>
        <v>335217.26482446998</v>
      </c>
      <c r="U1399" s="2">
        <f t="shared" si="761"/>
        <v>721.18619149571157</v>
      </c>
      <c r="V1399" s="2">
        <f t="shared" si="762"/>
        <v>88992.052313151711</v>
      </c>
      <c r="W1399" s="2">
        <f t="shared" si="763"/>
        <v>360052.15582423739</v>
      </c>
      <c r="X1399" s="17">
        <f t="shared" si="764"/>
        <v>0</v>
      </c>
      <c r="Y1399" s="2">
        <f t="shared" si="765"/>
        <v>0</v>
      </c>
      <c r="Z1399" s="72">
        <f t="shared" si="766"/>
        <v>0</v>
      </c>
      <c r="AA1399" s="2">
        <f t="shared" si="776"/>
        <v>0</v>
      </c>
      <c r="AB1399" s="12">
        <f t="shared" si="774"/>
        <v>4.6600000000000003E-2</v>
      </c>
      <c r="AC1399" s="17">
        <f t="shared" si="767"/>
        <v>14</v>
      </c>
      <c r="AD1399" s="17">
        <v>252</v>
      </c>
      <c r="AE1399" s="13">
        <f t="shared" si="780"/>
        <v>1.002533583</v>
      </c>
      <c r="AF1399" s="2">
        <f t="shared" si="777"/>
        <v>849.30076345999998</v>
      </c>
      <c r="AG1399" s="2">
        <f t="shared" si="768"/>
        <v>912.22202110000001</v>
      </c>
      <c r="AH1399" s="3">
        <f t="shared" si="769"/>
        <v>0</v>
      </c>
      <c r="AI1399" s="4" t="str">
        <f t="shared" si="781"/>
        <v>A+J=</v>
      </c>
      <c r="AJ1399" s="11">
        <f t="shared" si="775"/>
        <v>42565</v>
      </c>
      <c r="AK1399" s="11"/>
      <c r="AL1399" s="4"/>
      <c r="AM1399" s="1"/>
      <c r="AN1399" s="11"/>
      <c r="AO1399" s="1"/>
      <c r="AP1399" s="1"/>
      <c r="AQ1399" s="3"/>
      <c r="AR1399" s="3"/>
      <c r="AS1399" s="6"/>
      <c r="AT1399" s="1"/>
      <c r="AU1399" s="1"/>
      <c r="AV1399" s="1"/>
      <c r="AW1399" s="1"/>
      <c r="AX1399" s="1"/>
      <c r="AY1399" s="1"/>
      <c r="AZ1399" s="1"/>
      <c r="BA1399" s="1"/>
      <c r="BB1399" s="1"/>
    </row>
    <row r="1400" spans="1:54" x14ac:dyDescent="0.2">
      <c r="A1400" s="158">
        <f t="shared" si="770"/>
        <v>42556</v>
      </c>
      <c r="B1400" s="2">
        <f t="shared" si="754"/>
        <v>361155.81643104833</v>
      </c>
      <c r="C1400" s="2">
        <f t="shared" si="771"/>
        <v>270338.91731958999</v>
      </c>
      <c r="D1400" s="2">
        <f>SUM(Y1400:Y$1441)</f>
        <v>3005.08107393</v>
      </c>
      <c r="E1400" s="73">
        <f t="shared" si="755"/>
        <v>267333.83624565997</v>
      </c>
      <c r="F1400" s="88">
        <f t="shared" si="783"/>
        <v>4639.05</v>
      </c>
      <c r="G1400" s="3">
        <f>IF(AND(N1400=1,N1399&gt;1),VLOOKUP(A1399,[1]Plan1!$BK$81:$BM$259,3),G1399)</f>
        <v>4675.2299999999996</v>
      </c>
      <c r="H1400" s="11">
        <f t="shared" si="784"/>
        <v>42475</v>
      </c>
      <c r="I1400" s="11">
        <f t="shared" si="785"/>
        <v>42505</v>
      </c>
      <c r="J1400" s="12">
        <f t="shared" si="756"/>
        <v>7.7990105732852477E-3</v>
      </c>
      <c r="K1400" s="11">
        <f t="shared" si="772"/>
        <v>42565</v>
      </c>
      <c r="L1400" s="11">
        <f t="shared" si="757"/>
        <v>42565</v>
      </c>
      <c r="M1400" s="1">
        <f t="shared" si="778"/>
        <v>22</v>
      </c>
      <c r="N1400" s="1">
        <f t="shared" si="758"/>
        <v>15</v>
      </c>
      <c r="O1400" s="2">
        <f t="shared" si="759"/>
        <v>1.00531093</v>
      </c>
      <c r="P1400" s="13">
        <f t="shared" si="786"/>
        <v>1.00610073</v>
      </c>
      <c r="Q1400" s="13">
        <f t="shared" si="779"/>
        <v>1.3263141531104787</v>
      </c>
      <c r="R1400" s="2">
        <f t="shared" si="782"/>
        <v>1.33335811</v>
      </c>
      <c r="S1400" s="2">
        <f t="shared" si="773"/>
        <v>1.23998893</v>
      </c>
      <c r="T1400" s="2">
        <f t="shared" si="760"/>
        <v>335217.26482446998</v>
      </c>
      <c r="U1400" s="2">
        <f t="shared" si="761"/>
        <v>721.18619149571157</v>
      </c>
      <c r="V1400" s="2">
        <f t="shared" si="762"/>
        <v>89117.902389902709</v>
      </c>
      <c r="W1400" s="2">
        <f t="shared" si="763"/>
        <v>360178.00590098836</v>
      </c>
      <c r="X1400" s="17">
        <f t="shared" si="764"/>
        <v>0</v>
      </c>
      <c r="Y1400" s="2">
        <f t="shared" si="765"/>
        <v>0</v>
      </c>
      <c r="Z1400" s="72">
        <f t="shared" si="766"/>
        <v>0</v>
      </c>
      <c r="AA1400" s="2">
        <f t="shared" si="776"/>
        <v>0</v>
      </c>
      <c r="AB1400" s="12">
        <f t="shared" si="774"/>
        <v>4.6600000000000003E-2</v>
      </c>
      <c r="AC1400" s="17">
        <f t="shared" si="767"/>
        <v>15</v>
      </c>
      <c r="AD1400" s="17">
        <v>252</v>
      </c>
      <c r="AE1400" s="13">
        <f t="shared" si="780"/>
        <v>1.002714798</v>
      </c>
      <c r="AF1400" s="2">
        <f t="shared" si="777"/>
        <v>910.04716011000005</v>
      </c>
      <c r="AG1400" s="2">
        <f t="shared" si="768"/>
        <v>977.81053006000002</v>
      </c>
      <c r="AH1400" s="3">
        <f t="shared" si="769"/>
        <v>0</v>
      </c>
      <c r="AI1400" s="4" t="str">
        <f t="shared" si="781"/>
        <v>A+J=</v>
      </c>
      <c r="AJ1400" s="11">
        <f t="shared" si="775"/>
        <v>42565</v>
      </c>
      <c r="AK1400" s="11"/>
      <c r="AL1400" s="4"/>
      <c r="AM1400" s="1"/>
      <c r="AN1400" s="11"/>
      <c r="AO1400" s="1"/>
      <c r="AP1400" s="1"/>
      <c r="AQ1400" s="3"/>
      <c r="AR1400" s="3"/>
      <c r="AS1400" s="6"/>
      <c r="AT1400" s="1"/>
      <c r="AU1400" s="1"/>
      <c r="AV1400" s="1"/>
      <c r="AW1400" s="1"/>
      <c r="AX1400" s="1"/>
      <c r="AY1400" s="1"/>
      <c r="AZ1400" s="1"/>
      <c r="BA1400" s="1"/>
      <c r="BB1400" s="1"/>
    </row>
    <row r="1401" spans="1:54" x14ac:dyDescent="0.2">
      <c r="A1401" s="158">
        <f t="shared" si="770"/>
        <v>42557</v>
      </c>
      <c r="B1401" s="2">
        <f t="shared" si="754"/>
        <v>361347.35577621317</v>
      </c>
      <c r="C1401" s="2">
        <f t="shared" si="771"/>
        <v>270338.91731958999</v>
      </c>
      <c r="D1401" s="2">
        <f>SUM(Y1401:Y$1441)</f>
        <v>3005.08107393</v>
      </c>
      <c r="E1401" s="73">
        <f t="shared" si="755"/>
        <v>267333.83624565997</v>
      </c>
      <c r="F1401" s="88">
        <f t="shared" si="783"/>
        <v>4639.05</v>
      </c>
      <c r="G1401" s="3">
        <f>IF(AND(N1401=1,N1400&gt;1),VLOOKUP(A1400,[1]Plan1!$BK$81:$BM$259,3),G1400)</f>
        <v>4675.2299999999996</v>
      </c>
      <c r="H1401" s="11">
        <f t="shared" si="784"/>
        <v>42475</v>
      </c>
      <c r="I1401" s="11">
        <f t="shared" si="785"/>
        <v>42505</v>
      </c>
      <c r="J1401" s="12">
        <f t="shared" si="756"/>
        <v>7.7990105732852477E-3</v>
      </c>
      <c r="K1401" s="11">
        <f t="shared" si="772"/>
        <v>42565</v>
      </c>
      <c r="L1401" s="11">
        <f t="shared" si="757"/>
        <v>42565</v>
      </c>
      <c r="M1401" s="1">
        <f t="shared" si="778"/>
        <v>22</v>
      </c>
      <c r="N1401" s="1">
        <f t="shared" si="758"/>
        <v>16</v>
      </c>
      <c r="O1401" s="2">
        <f t="shared" si="759"/>
        <v>1.00566599</v>
      </c>
      <c r="P1401" s="13">
        <f t="shared" si="786"/>
        <v>1.00610073</v>
      </c>
      <c r="Q1401" s="13">
        <f t="shared" si="779"/>
        <v>1.3263141531104787</v>
      </c>
      <c r="R1401" s="2">
        <f t="shared" si="782"/>
        <v>1.33382903</v>
      </c>
      <c r="S1401" s="2">
        <f t="shared" si="773"/>
        <v>1.23998893</v>
      </c>
      <c r="T1401" s="2">
        <f t="shared" si="760"/>
        <v>335217.26482446998</v>
      </c>
      <c r="U1401" s="2">
        <f t="shared" si="761"/>
        <v>721.18619149571157</v>
      </c>
      <c r="V1401" s="2">
        <f t="shared" si="762"/>
        <v>89243.795240067499</v>
      </c>
      <c r="W1401" s="2">
        <f t="shared" si="763"/>
        <v>360303.89875115314</v>
      </c>
      <c r="X1401" s="17">
        <f t="shared" si="764"/>
        <v>0</v>
      </c>
      <c r="Y1401" s="2">
        <f t="shared" si="765"/>
        <v>0</v>
      </c>
      <c r="Z1401" s="72">
        <f t="shared" si="766"/>
        <v>0</v>
      </c>
      <c r="AA1401" s="2">
        <f t="shared" si="776"/>
        <v>0</v>
      </c>
      <c r="AB1401" s="12">
        <f t="shared" si="774"/>
        <v>4.6600000000000003E-2</v>
      </c>
      <c r="AC1401" s="17">
        <f t="shared" si="767"/>
        <v>16</v>
      </c>
      <c r="AD1401" s="17">
        <v>252</v>
      </c>
      <c r="AE1401" s="13">
        <f t="shared" si="780"/>
        <v>1.0028960469999999</v>
      </c>
      <c r="AF1401" s="2">
        <f t="shared" si="777"/>
        <v>970.80495413999995</v>
      </c>
      <c r="AG1401" s="2">
        <f t="shared" si="768"/>
        <v>1043.45702506</v>
      </c>
      <c r="AH1401" s="3">
        <f t="shared" si="769"/>
        <v>0</v>
      </c>
      <c r="AI1401" s="4" t="str">
        <f t="shared" si="781"/>
        <v>A+J=</v>
      </c>
      <c r="AJ1401" s="11">
        <f t="shared" si="775"/>
        <v>42565</v>
      </c>
      <c r="AK1401" s="11"/>
      <c r="AL1401" s="4"/>
      <c r="AM1401" s="1"/>
      <c r="AN1401" s="11"/>
      <c r="AO1401" s="1"/>
      <c r="AP1401" s="1"/>
      <c r="AQ1401" s="3"/>
      <c r="AR1401" s="3"/>
      <c r="AS1401" s="6"/>
      <c r="AT1401" s="1"/>
      <c r="AU1401" s="1"/>
      <c r="AV1401" s="1"/>
      <c r="AW1401" s="1"/>
      <c r="AX1401" s="1"/>
      <c r="AY1401" s="1"/>
      <c r="AZ1401" s="1"/>
      <c r="BA1401" s="1"/>
      <c r="BB1401" s="1"/>
    </row>
    <row r="1402" spans="1:54" x14ac:dyDescent="0.2">
      <c r="A1402" s="158">
        <f t="shared" si="770"/>
        <v>42558</v>
      </c>
      <c r="B1402" s="2">
        <f t="shared" si="754"/>
        <v>361538.99787765014</v>
      </c>
      <c r="C1402" s="2">
        <f t="shared" si="771"/>
        <v>270338.91731958999</v>
      </c>
      <c r="D1402" s="2">
        <f>SUM(Y1402:Y$1441)</f>
        <v>3005.08107393</v>
      </c>
      <c r="E1402" s="73">
        <f t="shared" si="755"/>
        <v>267333.83624565997</v>
      </c>
      <c r="F1402" s="88">
        <f t="shared" si="783"/>
        <v>4639.05</v>
      </c>
      <c r="G1402" s="3">
        <f>IF(AND(N1402=1,N1401&gt;1),VLOOKUP(A1401,[1]Plan1!$BK$81:$BM$259,3),G1401)</f>
        <v>4675.2299999999996</v>
      </c>
      <c r="H1402" s="11">
        <f t="shared" si="784"/>
        <v>42475</v>
      </c>
      <c r="I1402" s="11">
        <f t="shared" si="785"/>
        <v>42505</v>
      </c>
      <c r="J1402" s="12">
        <f t="shared" si="756"/>
        <v>7.7990105732852477E-3</v>
      </c>
      <c r="K1402" s="11">
        <f t="shared" si="772"/>
        <v>42565</v>
      </c>
      <c r="L1402" s="11">
        <f t="shared" si="757"/>
        <v>42565</v>
      </c>
      <c r="M1402" s="1">
        <f t="shared" si="778"/>
        <v>22</v>
      </c>
      <c r="N1402" s="1">
        <f t="shared" si="758"/>
        <v>17</v>
      </c>
      <c r="O1402" s="2">
        <f t="shared" si="759"/>
        <v>1.0060211800000001</v>
      </c>
      <c r="P1402" s="13">
        <f t="shared" si="786"/>
        <v>1.00610073</v>
      </c>
      <c r="Q1402" s="13">
        <f t="shared" si="779"/>
        <v>1.3263141531104787</v>
      </c>
      <c r="R1402" s="2">
        <f t="shared" si="782"/>
        <v>1.33430012</v>
      </c>
      <c r="S1402" s="2">
        <f t="shared" si="773"/>
        <v>1.23998893</v>
      </c>
      <c r="T1402" s="2">
        <f t="shared" si="760"/>
        <v>335217.26482446998</v>
      </c>
      <c r="U1402" s="2">
        <f t="shared" si="761"/>
        <v>721.18619149571157</v>
      </c>
      <c r="V1402" s="2">
        <f t="shared" si="762"/>
        <v>89369.733536984466</v>
      </c>
      <c r="W1402" s="2">
        <f t="shared" si="763"/>
        <v>360429.83704807016</v>
      </c>
      <c r="X1402" s="17">
        <f t="shared" si="764"/>
        <v>0</v>
      </c>
      <c r="Y1402" s="2">
        <f t="shared" si="765"/>
        <v>0</v>
      </c>
      <c r="Z1402" s="72">
        <f t="shared" si="766"/>
        <v>0</v>
      </c>
      <c r="AA1402" s="2">
        <f t="shared" si="776"/>
        <v>0</v>
      </c>
      <c r="AB1402" s="12">
        <f t="shared" si="774"/>
        <v>4.6600000000000003E-2</v>
      </c>
      <c r="AC1402" s="17">
        <f t="shared" si="767"/>
        <v>17</v>
      </c>
      <c r="AD1402" s="17">
        <v>252</v>
      </c>
      <c r="AE1402" s="13">
        <f t="shared" si="780"/>
        <v>1.003077328</v>
      </c>
      <c r="AF1402" s="2">
        <f t="shared" si="777"/>
        <v>1031.57347512</v>
      </c>
      <c r="AG1402" s="2">
        <f t="shared" si="768"/>
        <v>1109.1608295799999</v>
      </c>
      <c r="AH1402" s="3">
        <f t="shared" si="769"/>
        <v>0</v>
      </c>
      <c r="AI1402" s="4" t="str">
        <f t="shared" si="781"/>
        <v>A+J=</v>
      </c>
      <c r="AJ1402" s="11">
        <f t="shared" si="775"/>
        <v>42565</v>
      </c>
      <c r="AK1402" s="11"/>
      <c r="AL1402" s="4"/>
      <c r="AM1402" s="1"/>
      <c r="AN1402" s="11"/>
      <c r="AO1402" s="1"/>
      <c r="AP1402" s="1"/>
      <c r="AQ1402" s="3"/>
      <c r="AR1402" s="3"/>
      <c r="AS1402" s="6"/>
      <c r="AT1402" s="1"/>
      <c r="AU1402" s="1"/>
      <c r="AV1402" s="1"/>
      <c r="AW1402" s="1"/>
      <c r="AX1402" s="1"/>
      <c r="AY1402" s="1"/>
      <c r="AZ1402" s="1"/>
      <c r="BA1402" s="1"/>
      <c r="BB1402" s="1"/>
    </row>
    <row r="1403" spans="1:54" x14ac:dyDescent="0.2">
      <c r="A1403" s="158">
        <f t="shared" si="770"/>
        <v>42559</v>
      </c>
      <c r="B1403" s="2">
        <f t="shared" si="754"/>
        <v>361730.74313270929</v>
      </c>
      <c r="C1403" s="2">
        <f t="shared" si="771"/>
        <v>270338.91731958999</v>
      </c>
      <c r="D1403" s="2">
        <f>SUM(Y1403:Y$1441)</f>
        <v>3005.08107393</v>
      </c>
      <c r="E1403" s="73">
        <f t="shared" si="755"/>
        <v>267333.83624565997</v>
      </c>
      <c r="F1403" s="88">
        <f t="shared" si="783"/>
        <v>4639.05</v>
      </c>
      <c r="G1403" s="3">
        <f>IF(AND(N1403=1,N1402&gt;1),VLOOKUP(A1402,[1]Plan1!$BK$81:$BM$259,3),G1402)</f>
        <v>4675.2299999999996</v>
      </c>
      <c r="H1403" s="11">
        <f t="shared" si="784"/>
        <v>42475</v>
      </c>
      <c r="I1403" s="11">
        <f t="shared" si="785"/>
        <v>42505</v>
      </c>
      <c r="J1403" s="12">
        <f t="shared" si="756"/>
        <v>7.7990105732852477E-3</v>
      </c>
      <c r="K1403" s="11">
        <f t="shared" si="772"/>
        <v>42565</v>
      </c>
      <c r="L1403" s="11">
        <f t="shared" si="757"/>
        <v>42565</v>
      </c>
      <c r="M1403" s="1">
        <f t="shared" si="778"/>
        <v>22</v>
      </c>
      <c r="N1403" s="1">
        <f t="shared" si="758"/>
        <v>18</v>
      </c>
      <c r="O1403" s="2">
        <f t="shared" si="759"/>
        <v>1.0063764900000001</v>
      </c>
      <c r="P1403" s="13">
        <f t="shared" si="786"/>
        <v>1.00610073</v>
      </c>
      <c r="Q1403" s="13">
        <f t="shared" si="779"/>
        <v>1.3263141531104787</v>
      </c>
      <c r="R1403" s="2">
        <f t="shared" si="782"/>
        <v>1.3347713800000001</v>
      </c>
      <c r="S1403" s="2">
        <f t="shared" si="773"/>
        <v>1.23998893</v>
      </c>
      <c r="T1403" s="2">
        <f t="shared" si="760"/>
        <v>335217.26482446998</v>
      </c>
      <c r="U1403" s="2">
        <f t="shared" si="761"/>
        <v>721.18619149571157</v>
      </c>
      <c r="V1403" s="2">
        <f t="shared" si="762"/>
        <v>89495.717280653625</v>
      </c>
      <c r="W1403" s="2">
        <f t="shared" si="763"/>
        <v>360555.82079173927</v>
      </c>
      <c r="X1403" s="17">
        <f t="shared" si="764"/>
        <v>0</v>
      </c>
      <c r="Y1403" s="2">
        <f t="shared" si="765"/>
        <v>0</v>
      </c>
      <c r="Z1403" s="72">
        <f t="shared" si="766"/>
        <v>0</v>
      </c>
      <c r="AA1403" s="2">
        <f t="shared" si="776"/>
        <v>0</v>
      </c>
      <c r="AB1403" s="12">
        <f t="shared" si="774"/>
        <v>4.6600000000000003E-2</v>
      </c>
      <c r="AC1403" s="17">
        <f t="shared" si="767"/>
        <v>18</v>
      </c>
      <c r="AD1403" s="17">
        <v>252</v>
      </c>
      <c r="AE1403" s="13">
        <f t="shared" si="780"/>
        <v>1.003258642</v>
      </c>
      <c r="AF1403" s="2">
        <f t="shared" si="777"/>
        <v>1092.3530582799999</v>
      </c>
      <c r="AG1403" s="2">
        <f t="shared" si="768"/>
        <v>1174.9223409700001</v>
      </c>
      <c r="AH1403" s="3">
        <f t="shared" si="769"/>
        <v>0</v>
      </c>
      <c r="AI1403" s="4" t="str">
        <f t="shared" si="781"/>
        <v>A+J=</v>
      </c>
      <c r="AJ1403" s="11">
        <f t="shared" si="775"/>
        <v>42565</v>
      </c>
      <c r="AK1403" s="11"/>
      <c r="AL1403" s="4"/>
      <c r="AM1403" s="1"/>
      <c r="AN1403" s="11"/>
      <c r="AO1403" s="1"/>
      <c r="AP1403" s="1"/>
      <c r="AQ1403" s="3"/>
      <c r="AR1403" s="3"/>
      <c r="AS1403" s="6"/>
      <c r="AT1403" s="1"/>
      <c r="AU1403" s="1"/>
      <c r="AV1403" s="1"/>
      <c r="AW1403" s="1"/>
      <c r="AX1403" s="1"/>
      <c r="AY1403" s="1"/>
      <c r="AZ1403" s="1"/>
      <c r="BA1403" s="1"/>
      <c r="BB1403" s="1"/>
    </row>
    <row r="1404" spans="1:54" x14ac:dyDescent="0.2">
      <c r="A1404" s="158">
        <f t="shared" si="770"/>
        <v>42560</v>
      </c>
      <c r="B1404" s="2">
        <f t="shared" si="754"/>
        <v>361922.58853538224</v>
      </c>
      <c r="C1404" s="2">
        <f t="shared" si="771"/>
        <v>270338.91731958999</v>
      </c>
      <c r="D1404" s="2">
        <f>SUM(Y1404:Y$1441)</f>
        <v>3005.08107393</v>
      </c>
      <c r="E1404" s="73">
        <f t="shared" si="755"/>
        <v>267333.83624565997</v>
      </c>
      <c r="F1404" s="88">
        <f t="shared" si="783"/>
        <v>4639.05</v>
      </c>
      <c r="G1404" s="3">
        <f>IF(AND(N1404=1,N1403&gt;1),VLOOKUP(A1403,[1]Plan1!$BK$81:$BM$259,3),G1403)</f>
        <v>4675.2299999999996</v>
      </c>
      <c r="H1404" s="11">
        <f t="shared" si="784"/>
        <v>42475</v>
      </c>
      <c r="I1404" s="11">
        <f t="shared" si="785"/>
        <v>42505</v>
      </c>
      <c r="J1404" s="12">
        <f t="shared" si="756"/>
        <v>7.7990105732852477E-3</v>
      </c>
      <c r="K1404" s="11">
        <f t="shared" si="772"/>
        <v>42565</v>
      </c>
      <c r="L1404" s="11">
        <f t="shared" si="757"/>
        <v>42565</v>
      </c>
      <c r="M1404" s="1">
        <f t="shared" si="778"/>
        <v>22</v>
      </c>
      <c r="N1404" s="1">
        <f t="shared" si="758"/>
        <v>19</v>
      </c>
      <c r="O1404" s="2">
        <f t="shared" si="759"/>
        <v>1.0067319299999999</v>
      </c>
      <c r="P1404" s="13">
        <f t="shared" si="786"/>
        <v>1.00610073</v>
      </c>
      <c r="Q1404" s="13">
        <f t="shared" si="779"/>
        <v>1.3263141531104787</v>
      </c>
      <c r="R1404" s="2">
        <f t="shared" si="782"/>
        <v>1.3352428000000001</v>
      </c>
      <c r="S1404" s="2">
        <f t="shared" si="773"/>
        <v>1.23998893</v>
      </c>
      <c r="T1404" s="2">
        <f t="shared" si="760"/>
        <v>335217.26482446998</v>
      </c>
      <c r="U1404" s="2">
        <f t="shared" si="761"/>
        <v>721.18619149571157</v>
      </c>
      <c r="V1404" s="2">
        <f t="shared" si="762"/>
        <v>89621.743797736548</v>
      </c>
      <c r="W1404" s="2">
        <f t="shared" si="763"/>
        <v>360681.84730882221</v>
      </c>
      <c r="X1404" s="17">
        <f t="shared" si="764"/>
        <v>0</v>
      </c>
      <c r="Y1404" s="2">
        <f t="shared" si="765"/>
        <v>0</v>
      </c>
      <c r="Z1404" s="72">
        <f t="shared" si="766"/>
        <v>0</v>
      </c>
      <c r="AA1404" s="2">
        <f t="shared" si="776"/>
        <v>0</v>
      </c>
      <c r="AB1404" s="12">
        <f t="shared" si="774"/>
        <v>4.6600000000000003E-2</v>
      </c>
      <c r="AC1404" s="17">
        <f t="shared" si="767"/>
        <v>19</v>
      </c>
      <c r="AD1404" s="17">
        <v>252</v>
      </c>
      <c r="AE1404" s="13">
        <f t="shared" si="780"/>
        <v>1.003439988</v>
      </c>
      <c r="AF1404" s="2">
        <f t="shared" si="777"/>
        <v>1153.1433683800001</v>
      </c>
      <c r="AG1404" s="2">
        <f t="shared" si="768"/>
        <v>1240.7412265600001</v>
      </c>
      <c r="AH1404" s="3">
        <f t="shared" si="769"/>
        <v>0</v>
      </c>
      <c r="AI1404" s="4" t="str">
        <f t="shared" si="781"/>
        <v>A+J=</v>
      </c>
      <c r="AJ1404" s="11">
        <f t="shared" si="775"/>
        <v>42565</v>
      </c>
      <c r="AK1404" s="11"/>
      <c r="AL1404" s="4"/>
      <c r="AM1404" s="1"/>
      <c r="AN1404" s="11"/>
      <c r="AO1404" s="1"/>
      <c r="AP1404" s="1"/>
      <c r="AQ1404" s="3"/>
      <c r="AR1404" s="3"/>
      <c r="AS1404" s="6"/>
      <c r="AT1404" s="1"/>
      <c r="AU1404" s="1"/>
      <c r="AV1404" s="1"/>
      <c r="AW1404" s="1"/>
      <c r="AX1404" s="1"/>
      <c r="AY1404" s="1"/>
      <c r="AZ1404" s="1"/>
      <c r="BA1404" s="1"/>
      <c r="BB1404" s="1"/>
    </row>
    <row r="1405" spans="1:54" x14ac:dyDescent="0.2">
      <c r="A1405" s="158">
        <f t="shared" si="770"/>
        <v>42561</v>
      </c>
      <c r="B1405" s="2">
        <f t="shared" si="754"/>
        <v>361922.58853538224</v>
      </c>
      <c r="C1405" s="2">
        <f t="shared" si="771"/>
        <v>270338.91731958999</v>
      </c>
      <c r="D1405" s="2">
        <f>SUM(Y1405:Y$1441)</f>
        <v>3005.08107393</v>
      </c>
      <c r="E1405" s="73">
        <f t="shared" si="755"/>
        <v>267333.83624565997</v>
      </c>
      <c r="F1405" s="88">
        <f t="shared" si="783"/>
        <v>4639.05</v>
      </c>
      <c r="G1405" s="3">
        <f>IF(AND(N1405=1,N1404&gt;1),VLOOKUP(A1404,[1]Plan1!$BK$81:$BM$259,3),G1404)</f>
        <v>4675.2299999999996</v>
      </c>
      <c r="H1405" s="11">
        <f t="shared" si="784"/>
        <v>42475</v>
      </c>
      <c r="I1405" s="11">
        <f t="shared" si="785"/>
        <v>42505</v>
      </c>
      <c r="J1405" s="12">
        <f t="shared" si="756"/>
        <v>7.7990105732852477E-3</v>
      </c>
      <c r="K1405" s="11">
        <f t="shared" si="772"/>
        <v>42565</v>
      </c>
      <c r="L1405" s="11">
        <f t="shared" si="757"/>
        <v>42565</v>
      </c>
      <c r="M1405" s="1">
        <f t="shared" si="778"/>
        <v>22</v>
      </c>
      <c r="N1405" s="1">
        <f t="shared" si="758"/>
        <v>19</v>
      </c>
      <c r="O1405" s="2">
        <f t="shared" si="759"/>
        <v>1.0067319299999999</v>
      </c>
      <c r="P1405" s="13">
        <f t="shared" si="786"/>
        <v>1.00610073</v>
      </c>
      <c r="Q1405" s="13">
        <f t="shared" si="779"/>
        <v>1.3263141531104787</v>
      </c>
      <c r="R1405" s="2">
        <f t="shared" si="782"/>
        <v>1.3352428000000001</v>
      </c>
      <c r="S1405" s="2">
        <f t="shared" si="773"/>
        <v>1.23998893</v>
      </c>
      <c r="T1405" s="2">
        <f t="shared" si="760"/>
        <v>335217.26482446998</v>
      </c>
      <c r="U1405" s="2">
        <f t="shared" si="761"/>
        <v>721.18619149571157</v>
      </c>
      <c r="V1405" s="2">
        <f t="shared" si="762"/>
        <v>89621.743797736548</v>
      </c>
      <c r="W1405" s="2">
        <f t="shared" si="763"/>
        <v>360681.84730882221</v>
      </c>
      <c r="X1405" s="17">
        <f t="shared" si="764"/>
        <v>0</v>
      </c>
      <c r="Y1405" s="2">
        <f t="shared" si="765"/>
        <v>0</v>
      </c>
      <c r="Z1405" s="72">
        <f t="shared" si="766"/>
        <v>0</v>
      </c>
      <c r="AA1405" s="2">
        <f t="shared" si="776"/>
        <v>0</v>
      </c>
      <c r="AB1405" s="12">
        <f t="shared" si="774"/>
        <v>4.6600000000000003E-2</v>
      </c>
      <c r="AC1405" s="17">
        <f t="shared" si="767"/>
        <v>19</v>
      </c>
      <c r="AD1405" s="17">
        <v>252</v>
      </c>
      <c r="AE1405" s="13">
        <f t="shared" si="780"/>
        <v>1.003439988</v>
      </c>
      <c r="AF1405" s="2">
        <f t="shared" si="777"/>
        <v>1153.1433683800001</v>
      </c>
      <c r="AG1405" s="2">
        <f t="shared" si="768"/>
        <v>1240.7412265600001</v>
      </c>
      <c r="AH1405" s="3">
        <f t="shared" si="769"/>
        <v>0</v>
      </c>
      <c r="AI1405" s="4" t="str">
        <f t="shared" si="781"/>
        <v>A+J=</v>
      </c>
      <c r="AJ1405" s="11">
        <f t="shared" si="775"/>
        <v>42565</v>
      </c>
      <c r="AK1405" s="11"/>
      <c r="AL1405" s="4"/>
      <c r="AM1405" s="1"/>
      <c r="AN1405" s="11"/>
      <c r="AO1405" s="1"/>
      <c r="AP1405" s="1"/>
      <c r="AQ1405" s="3"/>
      <c r="AR1405" s="3"/>
      <c r="AS1405" s="6"/>
      <c r="AT1405" s="1"/>
      <c r="AU1405" s="1"/>
      <c r="AV1405" s="1"/>
      <c r="AW1405" s="1"/>
      <c r="AX1405" s="1"/>
      <c r="AY1405" s="1"/>
      <c r="AZ1405" s="1"/>
      <c r="BA1405" s="1"/>
      <c r="BB1405" s="1"/>
    </row>
    <row r="1406" spans="1:54" x14ac:dyDescent="0.2">
      <c r="A1406" s="158">
        <f t="shared" si="770"/>
        <v>42562</v>
      </c>
      <c r="B1406" s="2">
        <f t="shared" si="754"/>
        <v>361922.58853538224</v>
      </c>
      <c r="C1406" s="2">
        <f t="shared" si="771"/>
        <v>270338.91731958999</v>
      </c>
      <c r="D1406" s="2">
        <f>SUM(Y1406:Y$1441)</f>
        <v>3005.08107393</v>
      </c>
      <c r="E1406" s="73">
        <f t="shared" si="755"/>
        <v>267333.83624565997</v>
      </c>
      <c r="F1406" s="88">
        <f t="shared" si="783"/>
        <v>4639.05</v>
      </c>
      <c r="G1406" s="3">
        <f>IF(AND(N1406=1,N1405&gt;1),VLOOKUP(A1405,[1]Plan1!$BK$81:$BM$259,3),G1405)</f>
        <v>4675.2299999999996</v>
      </c>
      <c r="H1406" s="11">
        <f t="shared" si="784"/>
        <v>42475</v>
      </c>
      <c r="I1406" s="11">
        <f t="shared" si="785"/>
        <v>42505</v>
      </c>
      <c r="J1406" s="12">
        <f t="shared" si="756"/>
        <v>7.7990105732852477E-3</v>
      </c>
      <c r="K1406" s="11">
        <f t="shared" si="772"/>
        <v>42565</v>
      </c>
      <c r="L1406" s="11">
        <f t="shared" si="757"/>
        <v>42565</v>
      </c>
      <c r="M1406" s="1">
        <f t="shared" si="778"/>
        <v>22</v>
      </c>
      <c r="N1406" s="1">
        <f t="shared" si="758"/>
        <v>19</v>
      </c>
      <c r="O1406" s="2">
        <f t="shared" si="759"/>
        <v>1.0067319299999999</v>
      </c>
      <c r="P1406" s="13">
        <f t="shared" si="786"/>
        <v>1.00610073</v>
      </c>
      <c r="Q1406" s="13">
        <f t="shared" si="779"/>
        <v>1.3263141531104787</v>
      </c>
      <c r="R1406" s="2">
        <f t="shared" si="782"/>
        <v>1.3352428000000001</v>
      </c>
      <c r="S1406" s="2">
        <f t="shared" si="773"/>
        <v>1.23998893</v>
      </c>
      <c r="T1406" s="2">
        <f t="shared" si="760"/>
        <v>335217.26482446998</v>
      </c>
      <c r="U1406" s="2">
        <f t="shared" si="761"/>
        <v>721.18619149571157</v>
      </c>
      <c r="V1406" s="2">
        <f t="shared" si="762"/>
        <v>89621.743797736548</v>
      </c>
      <c r="W1406" s="2">
        <f t="shared" si="763"/>
        <v>360681.84730882221</v>
      </c>
      <c r="X1406" s="17">
        <f t="shared" si="764"/>
        <v>0</v>
      </c>
      <c r="Y1406" s="2">
        <f t="shared" si="765"/>
        <v>0</v>
      </c>
      <c r="Z1406" s="72">
        <f t="shared" si="766"/>
        <v>0</v>
      </c>
      <c r="AA1406" s="2">
        <f t="shared" si="776"/>
        <v>0</v>
      </c>
      <c r="AB1406" s="12">
        <f t="shared" si="774"/>
        <v>4.6600000000000003E-2</v>
      </c>
      <c r="AC1406" s="17">
        <f t="shared" si="767"/>
        <v>19</v>
      </c>
      <c r="AD1406" s="17">
        <v>252</v>
      </c>
      <c r="AE1406" s="13">
        <f t="shared" si="780"/>
        <v>1.003439988</v>
      </c>
      <c r="AF1406" s="2">
        <f t="shared" si="777"/>
        <v>1153.1433683800001</v>
      </c>
      <c r="AG1406" s="2">
        <f t="shared" si="768"/>
        <v>1240.7412265600001</v>
      </c>
      <c r="AH1406" s="3">
        <f t="shared" si="769"/>
        <v>0</v>
      </c>
      <c r="AI1406" s="4" t="str">
        <f t="shared" si="781"/>
        <v>A+J=</v>
      </c>
      <c r="AJ1406" s="11">
        <f t="shared" si="775"/>
        <v>42565</v>
      </c>
      <c r="AK1406" s="11"/>
      <c r="AL1406" s="4"/>
      <c r="AM1406" s="1"/>
      <c r="AN1406" s="11"/>
      <c r="AO1406" s="1"/>
      <c r="AP1406" s="1"/>
      <c r="AQ1406" s="3"/>
      <c r="AR1406" s="3"/>
      <c r="AS1406" s="6"/>
      <c r="AT1406" s="1"/>
      <c r="AU1406" s="1"/>
      <c r="AV1406" s="1"/>
      <c r="AW1406" s="1"/>
      <c r="AX1406" s="1"/>
      <c r="AY1406" s="1"/>
      <c r="AZ1406" s="1"/>
      <c r="BA1406" s="1"/>
      <c r="BB1406" s="1"/>
    </row>
    <row r="1407" spans="1:54" x14ac:dyDescent="0.2">
      <c r="A1407" s="158">
        <f t="shared" si="770"/>
        <v>42563</v>
      </c>
      <c r="B1407" s="2">
        <f t="shared" si="754"/>
        <v>362114.54020867567</v>
      </c>
      <c r="C1407" s="2">
        <f t="shared" si="771"/>
        <v>270338.91731958999</v>
      </c>
      <c r="D1407" s="2">
        <f>SUM(Y1407:Y$1441)</f>
        <v>3005.08107393</v>
      </c>
      <c r="E1407" s="73">
        <f t="shared" si="755"/>
        <v>267333.83624565997</v>
      </c>
      <c r="F1407" s="88">
        <f t="shared" si="783"/>
        <v>4639.05</v>
      </c>
      <c r="G1407" s="3">
        <f>IF(AND(N1407=1,N1406&gt;1),VLOOKUP(A1406,[1]Plan1!$BK$81:$BM$259,3),G1406)</f>
        <v>4675.2299999999996</v>
      </c>
      <c r="H1407" s="11">
        <f t="shared" si="784"/>
        <v>42475</v>
      </c>
      <c r="I1407" s="11">
        <f t="shared" si="785"/>
        <v>42505</v>
      </c>
      <c r="J1407" s="12">
        <f t="shared" si="756"/>
        <v>7.7990105732852477E-3</v>
      </c>
      <c r="K1407" s="11">
        <f t="shared" si="772"/>
        <v>42565</v>
      </c>
      <c r="L1407" s="11">
        <f t="shared" si="757"/>
        <v>42565</v>
      </c>
      <c r="M1407" s="1">
        <f t="shared" si="778"/>
        <v>22</v>
      </c>
      <c r="N1407" s="1">
        <f t="shared" si="758"/>
        <v>20</v>
      </c>
      <c r="O1407" s="2">
        <f t="shared" si="759"/>
        <v>1.0070874999999999</v>
      </c>
      <c r="P1407" s="13">
        <f t="shared" si="786"/>
        <v>1.00610073</v>
      </c>
      <c r="Q1407" s="13">
        <f t="shared" si="779"/>
        <v>1.3263141531104787</v>
      </c>
      <c r="R1407" s="2">
        <f t="shared" si="782"/>
        <v>1.3357144000000001</v>
      </c>
      <c r="S1407" s="2">
        <f t="shared" si="773"/>
        <v>1.23998893</v>
      </c>
      <c r="T1407" s="2">
        <f t="shared" si="760"/>
        <v>335217.26482446998</v>
      </c>
      <c r="U1407" s="2">
        <f t="shared" si="761"/>
        <v>721.18619149571157</v>
      </c>
      <c r="V1407" s="2">
        <f t="shared" si="762"/>
        <v>89747.818434910005</v>
      </c>
      <c r="W1407" s="2">
        <f t="shared" si="763"/>
        <v>360807.92194599565</v>
      </c>
      <c r="X1407" s="17">
        <f t="shared" si="764"/>
        <v>0</v>
      </c>
      <c r="Y1407" s="2">
        <f t="shared" si="765"/>
        <v>0</v>
      </c>
      <c r="Z1407" s="72">
        <f t="shared" si="766"/>
        <v>0</v>
      </c>
      <c r="AA1407" s="2">
        <f t="shared" si="776"/>
        <v>0</v>
      </c>
      <c r="AB1407" s="12">
        <f t="shared" si="774"/>
        <v>4.6600000000000003E-2</v>
      </c>
      <c r="AC1407" s="17">
        <f t="shared" si="767"/>
        <v>20</v>
      </c>
      <c r="AD1407" s="17">
        <v>252</v>
      </c>
      <c r="AE1407" s="13">
        <f t="shared" si="780"/>
        <v>1.0036213679999999</v>
      </c>
      <c r="AF1407" s="2">
        <f t="shared" si="777"/>
        <v>1213.9450758800001</v>
      </c>
      <c r="AG1407" s="2">
        <f t="shared" si="768"/>
        <v>1306.61826268</v>
      </c>
      <c r="AH1407" s="3">
        <f t="shared" si="769"/>
        <v>0</v>
      </c>
      <c r="AI1407" s="4" t="str">
        <f t="shared" si="781"/>
        <v>A+J=</v>
      </c>
      <c r="AJ1407" s="11">
        <f t="shared" si="775"/>
        <v>42565</v>
      </c>
      <c r="AK1407" s="11"/>
      <c r="AL1407" s="4"/>
      <c r="AM1407" s="1"/>
      <c r="AN1407" s="11"/>
      <c r="AO1407" s="1"/>
      <c r="AP1407" s="1"/>
      <c r="AQ1407" s="3"/>
      <c r="AR1407" s="3"/>
      <c r="AS1407" s="6"/>
      <c r="AT1407" s="1"/>
      <c r="AU1407" s="1"/>
      <c r="AV1407" s="1"/>
      <c r="AW1407" s="1"/>
      <c r="AX1407" s="1"/>
      <c r="AY1407" s="1"/>
      <c r="AZ1407" s="1"/>
      <c r="BA1407" s="1"/>
      <c r="BB1407" s="1"/>
    </row>
    <row r="1408" spans="1:54" x14ac:dyDescent="0.2">
      <c r="A1408" s="158">
        <f t="shared" si="770"/>
        <v>42564</v>
      </c>
      <c r="B1408" s="2">
        <f t="shared" si="754"/>
        <v>362306.59210276289</v>
      </c>
      <c r="C1408" s="2">
        <f t="shared" si="771"/>
        <v>270338.91731958999</v>
      </c>
      <c r="D1408" s="2">
        <f>SUM(Y1408:Y$1441)</f>
        <v>3005.08107393</v>
      </c>
      <c r="E1408" s="73">
        <f t="shared" si="755"/>
        <v>267333.83624565997</v>
      </c>
      <c r="F1408" s="88">
        <f t="shared" si="783"/>
        <v>4639.05</v>
      </c>
      <c r="G1408" s="3">
        <f>IF(AND(N1408=1,N1407&gt;1),VLOOKUP(A1407,[1]Plan1!$BK$81:$BM$259,3),G1407)</f>
        <v>4675.2299999999996</v>
      </c>
      <c r="H1408" s="11">
        <f t="shared" si="784"/>
        <v>42475</v>
      </c>
      <c r="I1408" s="11">
        <f t="shared" si="785"/>
        <v>42505</v>
      </c>
      <c r="J1408" s="12">
        <f t="shared" si="756"/>
        <v>7.7990105732852477E-3</v>
      </c>
      <c r="K1408" s="11">
        <f t="shared" si="772"/>
        <v>42565</v>
      </c>
      <c r="L1408" s="11">
        <f t="shared" si="757"/>
        <v>42565</v>
      </c>
      <c r="M1408" s="1">
        <f t="shared" si="778"/>
        <v>22</v>
      </c>
      <c r="N1408" s="1">
        <f t="shared" si="758"/>
        <v>21</v>
      </c>
      <c r="O1408" s="2">
        <f t="shared" si="759"/>
        <v>1.00744319</v>
      </c>
      <c r="P1408" s="13">
        <f t="shared" si="786"/>
        <v>1.00610073</v>
      </c>
      <c r="Q1408" s="13">
        <f t="shared" si="779"/>
        <v>1.3263141531104787</v>
      </c>
      <c r="R1408" s="2">
        <f t="shared" si="782"/>
        <v>1.33618616</v>
      </c>
      <c r="S1408" s="2">
        <f t="shared" si="773"/>
        <v>1.23998893</v>
      </c>
      <c r="T1408" s="2">
        <f t="shared" si="760"/>
        <v>335217.26482446998</v>
      </c>
      <c r="U1408" s="2">
        <f t="shared" si="761"/>
        <v>721.18619149571157</v>
      </c>
      <c r="V1408" s="2">
        <f t="shared" si="762"/>
        <v>89873.935845497239</v>
      </c>
      <c r="W1408" s="2">
        <f t="shared" si="763"/>
        <v>360934.03935658291</v>
      </c>
      <c r="X1408" s="17">
        <f t="shared" si="764"/>
        <v>0</v>
      </c>
      <c r="Y1408" s="2">
        <f t="shared" si="765"/>
        <v>0</v>
      </c>
      <c r="Z1408" s="72">
        <f t="shared" si="766"/>
        <v>0</v>
      </c>
      <c r="AA1408" s="2">
        <f t="shared" si="776"/>
        <v>0</v>
      </c>
      <c r="AB1408" s="12">
        <f t="shared" si="774"/>
        <v>4.6600000000000003E-2</v>
      </c>
      <c r="AC1408" s="17">
        <f t="shared" si="767"/>
        <v>21</v>
      </c>
      <c r="AD1408" s="17">
        <v>252</v>
      </c>
      <c r="AE1408" s="13">
        <f t="shared" si="780"/>
        <v>1.00380278</v>
      </c>
      <c r="AF1408" s="2">
        <f t="shared" si="777"/>
        <v>1274.7575103199999</v>
      </c>
      <c r="AG1408" s="2">
        <f t="shared" si="768"/>
        <v>1372.55274618</v>
      </c>
      <c r="AH1408" s="3">
        <f t="shared" si="769"/>
        <v>0</v>
      </c>
      <c r="AI1408" s="4" t="str">
        <f t="shared" si="781"/>
        <v>A+J=</v>
      </c>
      <c r="AJ1408" s="11">
        <f t="shared" si="775"/>
        <v>42565</v>
      </c>
      <c r="AK1408" s="11"/>
      <c r="AL1408" s="4"/>
      <c r="AM1408" s="1"/>
      <c r="AN1408" s="11"/>
      <c r="AO1408" s="1"/>
      <c r="AP1408" s="1"/>
      <c r="AQ1408" s="3"/>
      <c r="AR1408" s="3"/>
      <c r="AS1408" s="6"/>
      <c r="AT1408" s="1"/>
      <c r="AU1408" s="1"/>
      <c r="AV1408" s="1"/>
      <c r="AW1408" s="1"/>
      <c r="AX1408" s="1"/>
      <c r="AY1408" s="1"/>
      <c r="AZ1408" s="1"/>
      <c r="BA1408" s="1"/>
      <c r="BB1408" s="1"/>
    </row>
    <row r="1409" spans="1:54" x14ac:dyDescent="0.2">
      <c r="A1409" s="158">
        <f t="shared" si="770"/>
        <v>42565</v>
      </c>
      <c r="B1409" s="2">
        <f t="shared" si="754"/>
        <v>362498.74729808234</v>
      </c>
      <c r="C1409" s="2">
        <f t="shared" si="771"/>
        <v>270338.91731958999</v>
      </c>
      <c r="D1409" s="2">
        <f>SUM(Y1409:Y$1441)</f>
        <v>3005.08107393</v>
      </c>
      <c r="E1409" s="73">
        <f t="shared" si="755"/>
        <v>267333.83624565997</v>
      </c>
      <c r="F1409" s="88">
        <f t="shared" si="783"/>
        <v>4639.05</v>
      </c>
      <c r="G1409" s="3">
        <f>IF(AND(N1409=1,N1408&gt;1),VLOOKUP(A1408,[1]Plan1!$BK$81:$BM$259,3),G1408)</f>
        <v>4675.2299999999996</v>
      </c>
      <c r="H1409" s="11">
        <f t="shared" si="784"/>
        <v>42475</v>
      </c>
      <c r="I1409" s="11">
        <f t="shared" si="785"/>
        <v>42505</v>
      </c>
      <c r="J1409" s="12">
        <f t="shared" si="756"/>
        <v>7.7990105732852477E-3</v>
      </c>
      <c r="K1409" s="11">
        <f t="shared" si="772"/>
        <v>42597</v>
      </c>
      <c r="L1409" s="11">
        <f t="shared" si="757"/>
        <v>42565</v>
      </c>
      <c r="M1409" s="1">
        <f t="shared" si="778"/>
        <v>22</v>
      </c>
      <c r="N1409" s="1">
        <f t="shared" si="758"/>
        <v>22</v>
      </c>
      <c r="O1409" s="2">
        <f t="shared" si="759"/>
        <v>1.0077990100000001</v>
      </c>
      <c r="P1409" s="13">
        <f t="shared" si="786"/>
        <v>1.00610073</v>
      </c>
      <c r="Q1409" s="13">
        <f t="shared" si="779"/>
        <v>1.3263141531104787</v>
      </c>
      <c r="R1409" s="2">
        <f t="shared" si="782"/>
        <v>1.33665809</v>
      </c>
      <c r="S1409" s="2">
        <f t="shared" si="773"/>
        <v>1.23998893</v>
      </c>
      <c r="T1409" s="2">
        <f t="shared" si="760"/>
        <v>335217.26482446998</v>
      </c>
      <c r="U1409" s="2">
        <f t="shared" si="761"/>
        <v>721.18619149571157</v>
      </c>
      <c r="V1409" s="2">
        <f t="shared" si="762"/>
        <v>90000.098702836665</v>
      </c>
      <c r="W1409" s="2">
        <f t="shared" si="763"/>
        <v>361060.20221392234</v>
      </c>
      <c r="X1409" s="17">
        <f t="shared" si="764"/>
        <v>46</v>
      </c>
      <c r="Y1409" s="2">
        <f t="shared" si="765"/>
        <v>1499.5537540299999</v>
      </c>
      <c r="Z1409" s="72">
        <f t="shared" si="766"/>
        <v>5.5469400000000002E-3</v>
      </c>
      <c r="AA1409" s="2">
        <f t="shared" si="776"/>
        <v>1859.43005494</v>
      </c>
      <c r="AB1409" s="12">
        <f t="shared" si="774"/>
        <v>4.6600000000000003E-2</v>
      </c>
      <c r="AC1409" s="17">
        <f t="shared" si="767"/>
        <v>22</v>
      </c>
      <c r="AD1409" s="17">
        <v>252</v>
      </c>
      <c r="AE1409" s="13">
        <f t="shared" si="780"/>
        <v>1.003984225</v>
      </c>
      <c r="AF1409" s="2">
        <f t="shared" si="777"/>
        <v>1335.58100694</v>
      </c>
      <c r="AG1409" s="2">
        <f t="shared" si="768"/>
        <v>1438.54508416</v>
      </c>
      <c r="AH1409" s="3">
        <f t="shared" si="769"/>
        <v>3195.0110618799999</v>
      </c>
      <c r="AI1409" s="4" t="str">
        <f t="shared" si="781"/>
        <v>A+J=</v>
      </c>
      <c r="AJ1409" s="11">
        <f t="shared" si="775"/>
        <v>42565</v>
      </c>
      <c r="AK1409" s="11"/>
      <c r="AL1409" s="4"/>
      <c r="AM1409" s="1"/>
      <c r="AN1409" s="11"/>
      <c r="AO1409" s="1"/>
      <c r="AP1409" s="1"/>
      <c r="AQ1409" s="3"/>
      <c r="AR1409" s="3"/>
      <c r="AS1409" s="6"/>
      <c r="AT1409" s="1"/>
      <c r="AU1409" s="1"/>
      <c r="AV1409" s="1"/>
      <c r="AW1409" s="1"/>
      <c r="AX1409" s="1"/>
      <c r="AY1409" s="1"/>
      <c r="AZ1409" s="1"/>
      <c r="BA1409" s="1"/>
      <c r="BB1409" s="1"/>
    </row>
    <row r="1410" spans="1:54" x14ac:dyDescent="0.2">
      <c r="A1410" s="158">
        <f t="shared" si="770"/>
        <v>42566</v>
      </c>
      <c r="B1410" s="2">
        <f t="shared" si="754"/>
        <v>359322.44976158004</v>
      </c>
      <c r="C1410" s="2">
        <f t="shared" si="771"/>
        <v>268839.36356556002</v>
      </c>
      <c r="D1410" s="2">
        <f>SUM(Y1410:Y$1441)</f>
        <v>1505.5273199000001</v>
      </c>
      <c r="E1410" s="73">
        <f t="shared" si="755"/>
        <v>267333.83624566003</v>
      </c>
      <c r="F1410" s="88">
        <f t="shared" si="783"/>
        <v>4675.2299999999996</v>
      </c>
      <c r="G1410" s="3">
        <f>IF(AND(N1410=1,N1409&gt;1),VLOOKUP(A1409,[1]Plan1!$BK$81:$BM$259,3),G1409)</f>
        <v>4691.59</v>
      </c>
      <c r="H1410" s="11">
        <f t="shared" si="784"/>
        <v>42505</v>
      </c>
      <c r="I1410" s="11">
        <f t="shared" si="785"/>
        <v>42536</v>
      </c>
      <c r="J1410" s="12">
        <f t="shared" si="756"/>
        <v>3.4992930829071955E-3</v>
      </c>
      <c r="K1410" s="11">
        <f t="shared" si="772"/>
        <v>42597</v>
      </c>
      <c r="L1410" s="11">
        <f t="shared" si="757"/>
        <v>42597</v>
      </c>
      <c r="M1410" s="1">
        <f t="shared" si="778"/>
        <v>22</v>
      </c>
      <c r="N1410" s="1">
        <f t="shared" si="758"/>
        <v>1</v>
      </c>
      <c r="O1410" s="2">
        <f t="shared" si="759"/>
        <v>1.00015879</v>
      </c>
      <c r="P1410" s="13">
        <f t="shared" si="786"/>
        <v>1.0077990100000001</v>
      </c>
      <c r="Q1410" s="13">
        <f t="shared" si="779"/>
        <v>1.3366580904537289</v>
      </c>
      <c r="R1410" s="2">
        <f t="shared" si="782"/>
        <v>1.33687033</v>
      </c>
      <c r="S1410" s="2">
        <f t="shared" si="773"/>
        <v>1.23998893</v>
      </c>
      <c r="T1410" s="2">
        <f t="shared" si="760"/>
        <v>333357.83476954</v>
      </c>
      <c r="U1410" s="2">
        <f t="shared" si="761"/>
        <v>361.30989058856869</v>
      </c>
      <c r="V1410" s="2">
        <f t="shared" si="762"/>
        <v>90056.837636241456</v>
      </c>
      <c r="W1410" s="2">
        <f t="shared" si="763"/>
        <v>359257.51109239005</v>
      </c>
      <c r="X1410" s="17">
        <f t="shared" si="764"/>
        <v>0</v>
      </c>
      <c r="Y1410" s="2">
        <f t="shared" si="765"/>
        <v>0</v>
      </c>
      <c r="Z1410" s="72">
        <f t="shared" si="766"/>
        <v>0</v>
      </c>
      <c r="AA1410" s="2">
        <f t="shared" si="776"/>
        <v>0</v>
      </c>
      <c r="AB1410" s="12">
        <f t="shared" si="774"/>
        <v>4.6600000000000003E-2</v>
      </c>
      <c r="AC1410" s="17">
        <f t="shared" si="767"/>
        <v>1</v>
      </c>
      <c r="AD1410" s="17">
        <v>252</v>
      </c>
      <c r="AE1410" s="13">
        <f t="shared" si="780"/>
        <v>1.0001807579999999</v>
      </c>
      <c r="AF1410" s="2">
        <f t="shared" si="777"/>
        <v>60.257095489999998</v>
      </c>
      <c r="AG1410" s="2">
        <f t="shared" si="768"/>
        <v>64.938669189999999</v>
      </c>
      <c r="AH1410" s="3">
        <f t="shared" si="769"/>
        <v>0</v>
      </c>
      <c r="AI1410" s="4" t="str">
        <f t="shared" si="781"/>
        <v>A+J=</v>
      </c>
      <c r="AJ1410" s="11">
        <f t="shared" si="775"/>
        <v>42597</v>
      </c>
      <c r="AK1410" s="11"/>
      <c r="AL1410" s="4"/>
      <c r="AM1410" s="1"/>
      <c r="AN1410" s="11"/>
      <c r="AO1410" s="1"/>
      <c r="AP1410" s="1"/>
      <c r="AQ1410" s="3"/>
      <c r="AR1410" s="3"/>
      <c r="AS1410" s="6"/>
      <c r="AT1410" s="1"/>
      <c r="AU1410" s="1"/>
      <c r="AV1410" s="1"/>
      <c r="AW1410" s="1"/>
      <c r="AX1410" s="1"/>
      <c r="AY1410" s="1"/>
      <c r="AZ1410" s="1"/>
      <c r="BA1410" s="1"/>
      <c r="BB1410" s="1"/>
    </row>
    <row r="1411" spans="1:54" x14ac:dyDescent="0.2">
      <c r="A1411" s="158">
        <f t="shared" si="770"/>
        <v>42567</v>
      </c>
      <c r="B1411" s="2">
        <f t="shared" si="754"/>
        <v>359444.17274578667</v>
      </c>
      <c r="C1411" s="2">
        <f t="shared" si="771"/>
        <v>268839.36356556002</v>
      </c>
      <c r="D1411" s="2">
        <f>SUM(Y1411:Y$1441)</f>
        <v>1505.5273199000001</v>
      </c>
      <c r="E1411" s="73">
        <f t="shared" si="755"/>
        <v>267333.83624566003</v>
      </c>
      <c r="F1411" s="88">
        <f t="shared" si="783"/>
        <v>4675.2299999999996</v>
      </c>
      <c r="G1411" s="3">
        <f>IF(AND(N1411=1,N1410&gt;1),VLOOKUP(A1410,[1]Plan1!$BK$81:$BM$259,3),G1410)</f>
        <v>4691.59</v>
      </c>
      <c r="H1411" s="11">
        <f t="shared" si="784"/>
        <v>42505</v>
      </c>
      <c r="I1411" s="11">
        <f t="shared" si="785"/>
        <v>42536</v>
      </c>
      <c r="J1411" s="12">
        <f t="shared" si="756"/>
        <v>3.4992930829071955E-3</v>
      </c>
      <c r="K1411" s="11">
        <f t="shared" si="772"/>
        <v>42597</v>
      </c>
      <c r="L1411" s="11">
        <f t="shared" si="757"/>
        <v>42597</v>
      </c>
      <c r="M1411" s="1">
        <f t="shared" si="778"/>
        <v>22</v>
      </c>
      <c r="N1411" s="1">
        <f t="shared" si="758"/>
        <v>2</v>
      </c>
      <c r="O1411" s="2">
        <f t="shared" si="759"/>
        <v>1.00031761</v>
      </c>
      <c r="P1411" s="13">
        <f t="shared" si="786"/>
        <v>1.0077990100000001</v>
      </c>
      <c r="Q1411" s="13">
        <f t="shared" si="779"/>
        <v>1.3366580904537289</v>
      </c>
      <c r="R1411" s="2">
        <f t="shared" si="782"/>
        <v>1.3370826200000001</v>
      </c>
      <c r="S1411" s="2">
        <f t="shared" si="773"/>
        <v>1.23998893</v>
      </c>
      <c r="T1411" s="2">
        <f t="shared" si="760"/>
        <v>333357.83476954</v>
      </c>
      <c r="U1411" s="2">
        <f t="shared" si="761"/>
        <v>361.30989058856869</v>
      </c>
      <c r="V1411" s="2">
        <f t="shared" si="762"/>
        <v>90113.589936338074</v>
      </c>
      <c r="W1411" s="2">
        <f t="shared" si="763"/>
        <v>359314.26339248667</v>
      </c>
      <c r="X1411" s="17">
        <f t="shared" si="764"/>
        <v>0</v>
      </c>
      <c r="Y1411" s="2">
        <f t="shared" si="765"/>
        <v>0</v>
      </c>
      <c r="Z1411" s="72">
        <f t="shared" si="766"/>
        <v>0</v>
      </c>
      <c r="AA1411" s="2">
        <f t="shared" si="776"/>
        <v>0</v>
      </c>
      <c r="AB1411" s="12">
        <f t="shared" si="774"/>
        <v>4.6600000000000003E-2</v>
      </c>
      <c r="AC1411" s="17">
        <f t="shared" si="767"/>
        <v>2</v>
      </c>
      <c r="AD1411" s="17">
        <v>252</v>
      </c>
      <c r="AE1411" s="13">
        <f t="shared" si="780"/>
        <v>1.0003615480000001</v>
      </c>
      <c r="AF1411" s="2">
        <f t="shared" si="777"/>
        <v>120.52485844</v>
      </c>
      <c r="AG1411" s="2">
        <f t="shared" si="768"/>
        <v>129.90935329999999</v>
      </c>
      <c r="AH1411" s="3">
        <f t="shared" si="769"/>
        <v>0</v>
      </c>
      <c r="AI1411" s="4" t="str">
        <f t="shared" si="781"/>
        <v>A+J=</v>
      </c>
      <c r="AJ1411" s="11">
        <f t="shared" si="775"/>
        <v>42597</v>
      </c>
      <c r="AK1411" s="11"/>
      <c r="AL1411" s="4"/>
      <c r="AM1411" s="1"/>
      <c r="AN1411" s="11"/>
      <c r="AO1411" s="1"/>
      <c r="AP1411" s="1"/>
      <c r="AQ1411" s="3"/>
      <c r="AR1411" s="3"/>
      <c r="AS1411" s="6"/>
      <c r="AT1411" s="1"/>
      <c r="AU1411" s="1"/>
      <c r="AV1411" s="1"/>
      <c r="AW1411" s="1"/>
      <c r="AX1411" s="1"/>
      <c r="AY1411" s="1"/>
      <c r="AZ1411" s="1"/>
      <c r="BA1411" s="1"/>
      <c r="BB1411" s="1"/>
    </row>
    <row r="1412" spans="1:54" x14ac:dyDescent="0.2">
      <c r="A1412" s="158">
        <f t="shared" si="770"/>
        <v>42568</v>
      </c>
      <c r="B1412" s="2">
        <f t="shared" si="754"/>
        <v>359444.17274578667</v>
      </c>
      <c r="C1412" s="2">
        <f t="shared" si="771"/>
        <v>268839.36356556002</v>
      </c>
      <c r="D1412" s="2">
        <f>SUM(Y1412:Y$1441)</f>
        <v>1505.5273199000001</v>
      </c>
      <c r="E1412" s="73">
        <f t="shared" si="755"/>
        <v>267333.83624566003</v>
      </c>
      <c r="F1412" s="88">
        <f t="shared" si="783"/>
        <v>4675.2299999999996</v>
      </c>
      <c r="G1412" s="3">
        <f>IF(AND(N1412=1,N1411&gt;1),VLOOKUP(A1411,[1]Plan1!$BK$81:$BM$259,3),G1411)</f>
        <v>4691.59</v>
      </c>
      <c r="H1412" s="11">
        <f t="shared" si="784"/>
        <v>42505</v>
      </c>
      <c r="I1412" s="11">
        <f t="shared" si="785"/>
        <v>42536</v>
      </c>
      <c r="J1412" s="12">
        <f t="shared" si="756"/>
        <v>3.4992930829071955E-3</v>
      </c>
      <c r="K1412" s="11">
        <f t="shared" si="772"/>
        <v>42597</v>
      </c>
      <c r="L1412" s="11">
        <f t="shared" si="757"/>
        <v>42597</v>
      </c>
      <c r="M1412" s="1">
        <f t="shared" si="778"/>
        <v>22</v>
      </c>
      <c r="N1412" s="1">
        <f t="shared" si="758"/>
        <v>2</v>
      </c>
      <c r="O1412" s="2">
        <f t="shared" si="759"/>
        <v>1.00031761</v>
      </c>
      <c r="P1412" s="13">
        <f t="shared" si="786"/>
        <v>1.0077990100000001</v>
      </c>
      <c r="Q1412" s="13">
        <f t="shared" si="779"/>
        <v>1.3366580904537289</v>
      </c>
      <c r="R1412" s="2">
        <f t="shared" si="782"/>
        <v>1.3370826200000001</v>
      </c>
      <c r="S1412" s="2">
        <f t="shared" si="773"/>
        <v>1.23998893</v>
      </c>
      <c r="T1412" s="2">
        <f t="shared" si="760"/>
        <v>333357.83476954</v>
      </c>
      <c r="U1412" s="2">
        <f t="shared" si="761"/>
        <v>361.30989058856869</v>
      </c>
      <c r="V1412" s="2">
        <f t="shared" si="762"/>
        <v>90113.589936338074</v>
      </c>
      <c r="W1412" s="2">
        <f t="shared" si="763"/>
        <v>359314.26339248667</v>
      </c>
      <c r="X1412" s="17">
        <f t="shared" si="764"/>
        <v>0</v>
      </c>
      <c r="Y1412" s="2">
        <f t="shared" si="765"/>
        <v>0</v>
      </c>
      <c r="Z1412" s="72">
        <f t="shared" si="766"/>
        <v>0</v>
      </c>
      <c r="AA1412" s="2">
        <f t="shared" si="776"/>
        <v>0</v>
      </c>
      <c r="AB1412" s="12">
        <f t="shared" si="774"/>
        <v>4.6600000000000003E-2</v>
      </c>
      <c r="AC1412" s="17">
        <f t="shared" si="767"/>
        <v>2</v>
      </c>
      <c r="AD1412" s="17">
        <v>252</v>
      </c>
      <c r="AE1412" s="13">
        <f t="shared" si="780"/>
        <v>1.0003615480000001</v>
      </c>
      <c r="AF1412" s="2">
        <f t="shared" si="777"/>
        <v>120.52485844</v>
      </c>
      <c r="AG1412" s="2">
        <f t="shared" si="768"/>
        <v>129.90935329999999</v>
      </c>
      <c r="AH1412" s="3">
        <f t="shared" si="769"/>
        <v>0</v>
      </c>
      <c r="AI1412" s="4" t="str">
        <f t="shared" si="781"/>
        <v>A+J=</v>
      </c>
      <c r="AJ1412" s="11">
        <f t="shared" si="775"/>
        <v>42597</v>
      </c>
      <c r="AK1412" s="11"/>
      <c r="AL1412" s="4"/>
      <c r="AM1412" s="1"/>
      <c r="AN1412" s="11"/>
      <c r="AO1412" s="1"/>
      <c r="AP1412" s="1"/>
      <c r="AQ1412" s="3"/>
      <c r="AR1412" s="3"/>
      <c r="AS1412" s="6"/>
      <c r="AT1412" s="1"/>
      <c r="AU1412" s="1"/>
      <c r="AV1412" s="1"/>
      <c r="AW1412" s="1"/>
      <c r="AX1412" s="1"/>
      <c r="AY1412" s="1"/>
      <c r="AZ1412" s="1"/>
      <c r="BA1412" s="1"/>
      <c r="BB1412" s="1"/>
    </row>
    <row r="1413" spans="1:54" x14ac:dyDescent="0.2">
      <c r="A1413" s="158">
        <f t="shared" si="770"/>
        <v>42569</v>
      </c>
      <c r="B1413" s="2">
        <f t="shared" si="754"/>
        <v>359444.17274578667</v>
      </c>
      <c r="C1413" s="2">
        <f t="shared" si="771"/>
        <v>268839.36356556002</v>
      </c>
      <c r="D1413" s="2">
        <f>SUM(Y1413:Y$1441)</f>
        <v>1505.5273199000001</v>
      </c>
      <c r="E1413" s="73">
        <f t="shared" si="755"/>
        <v>267333.83624566003</v>
      </c>
      <c r="F1413" s="88">
        <f t="shared" si="783"/>
        <v>4675.2299999999996</v>
      </c>
      <c r="G1413" s="3">
        <f>IF(AND(N1413=1,N1412&gt;1),VLOOKUP(A1412,[1]Plan1!$BK$81:$BM$259,3),G1412)</f>
        <v>4691.59</v>
      </c>
      <c r="H1413" s="11">
        <f t="shared" si="784"/>
        <v>42505</v>
      </c>
      <c r="I1413" s="11">
        <f t="shared" si="785"/>
        <v>42536</v>
      </c>
      <c r="J1413" s="12">
        <f t="shared" si="756"/>
        <v>3.4992930829071955E-3</v>
      </c>
      <c r="K1413" s="11">
        <f t="shared" si="772"/>
        <v>42597</v>
      </c>
      <c r="L1413" s="11">
        <f t="shared" si="757"/>
        <v>42597</v>
      </c>
      <c r="M1413" s="1">
        <f t="shared" si="778"/>
        <v>22</v>
      </c>
      <c r="N1413" s="1">
        <f t="shared" si="758"/>
        <v>2</v>
      </c>
      <c r="O1413" s="2">
        <f t="shared" si="759"/>
        <v>1.00031761</v>
      </c>
      <c r="P1413" s="13">
        <f t="shared" si="786"/>
        <v>1.0077990100000001</v>
      </c>
      <c r="Q1413" s="13">
        <f t="shared" si="779"/>
        <v>1.3366580904537289</v>
      </c>
      <c r="R1413" s="2">
        <f t="shared" si="782"/>
        <v>1.3370826200000001</v>
      </c>
      <c r="S1413" s="2">
        <f t="shared" si="773"/>
        <v>1.23998893</v>
      </c>
      <c r="T1413" s="2">
        <f t="shared" si="760"/>
        <v>333357.83476954</v>
      </c>
      <c r="U1413" s="2">
        <f t="shared" si="761"/>
        <v>361.30989058856869</v>
      </c>
      <c r="V1413" s="2">
        <f t="shared" si="762"/>
        <v>90113.589936338074</v>
      </c>
      <c r="W1413" s="2">
        <f t="shared" si="763"/>
        <v>359314.26339248667</v>
      </c>
      <c r="X1413" s="17">
        <f t="shared" si="764"/>
        <v>0</v>
      </c>
      <c r="Y1413" s="2">
        <f t="shared" si="765"/>
        <v>0</v>
      </c>
      <c r="Z1413" s="72">
        <f t="shared" si="766"/>
        <v>0</v>
      </c>
      <c r="AA1413" s="2">
        <f t="shared" si="776"/>
        <v>0</v>
      </c>
      <c r="AB1413" s="12">
        <f t="shared" si="774"/>
        <v>4.6600000000000003E-2</v>
      </c>
      <c r="AC1413" s="17">
        <f t="shared" si="767"/>
        <v>2</v>
      </c>
      <c r="AD1413" s="17">
        <v>252</v>
      </c>
      <c r="AE1413" s="13">
        <f t="shared" si="780"/>
        <v>1.0003615480000001</v>
      </c>
      <c r="AF1413" s="2">
        <f t="shared" si="777"/>
        <v>120.52485844</v>
      </c>
      <c r="AG1413" s="2">
        <f t="shared" si="768"/>
        <v>129.90935329999999</v>
      </c>
      <c r="AH1413" s="3">
        <f t="shared" si="769"/>
        <v>0</v>
      </c>
      <c r="AI1413" s="4" t="str">
        <f t="shared" si="781"/>
        <v>A+J=</v>
      </c>
      <c r="AJ1413" s="11">
        <f t="shared" si="775"/>
        <v>42597</v>
      </c>
      <c r="AK1413" s="11"/>
      <c r="AL1413" s="4"/>
      <c r="AM1413" s="1"/>
      <c r="AN1413" s="11"/>
      <c r="AO1413" s="1"/>
      <c r="AP1413" s="1"/>
      <c r="AQ1413" s="3"/>
      <c r="AR1413" s="3"/>
      <c r="AS1413" s="6"/>
      <c r="AT1413" s="1"/>
      <c r="AU1413" s="1"/>
      <c r="AV1413" s="1"/>
      <c r="AW1413" s="1"/>
      <c r="AX1413" s="1"/>
      <c r="AY1413" s="1"/>
      <c r="AZ1413" s="1"/>
      <c r="BA1413" s="1"/>
      <c r="BB1413" s="1"/>
    </row>
    <row r="1414" spans="1:54" x14ac:dyDescent="0.2">
      <c r="A1414" s="158">
        <f t="shared" si="770"/>
        <v>42570</v>
      </c>
      <c r="B1414" s="2">
        <f t="shared" si="754"/>
        <v>359565.93613409833</v>
      </c>
      <c r="C1414" s="2">
        <f t="shared" si="771"/>
        <v>268839.36356556002</v>
      </c>
      <c r="D1414" s="2">
        <f>SUM(Y1414:Y$1441)</f>
        <v>1505.5273199000001</v>
      </c>
      <c r="E1414" s="73">
        <f t="shared" si="755"/>
        <v>267333.83624566003</v>
      </c>
      <c r="F1414" s="88">
        <f t="shared" si="783"/>
        <v>4675.2299999999996</v>
      </c>
      <c r="G1414" s="3">
        <f>IF(AND(N1414=1,N1413&gt;1),VLOOKUP(A1413,[1]Plan1!$BK$81:$BM$259,3),G1413)</f>
        <v>4691.59</v>
      </c>
      <c r="H1414" s="11">
        <f t="shared" si="784"/>
        <v>42505</v>
      </c>
      <c r="I1414" s="11">
        <f t="shared" si="785"/>
        <v>42536</v>
      </c>
      <c r="J1414" s="12">
        <f t="shared" si="756"/>
        <v>3.4992930829071955E-3</v>
      </c>
      <c r="K1414" s="11">
        <f t="shared" si="772"/>
        <v>42597</v>
      </c>
      <c r="L1414" s="11">
        <f t="shared" si="757"/>
        <v>42597</v>
      </c>
      <c r="M1414" s="1">
        <f t="shared" si="778"/>
        <v>22</v>
      </c>
      <c r="N1414" s="1">
        <f t="shared" si="758"/>
        <v>3</v>
      </c>
      <c r="O1414" s="2">
        <f t="shared" si="759"/>
        <v>1.0004764500000001</v>
      </c>
      <c r="P1414" s="13">
        <f t="shared" si="786"/>
        <v>1.0077990100000001</v>
      </c>
      <c r="Q1414" s="13">
        <f t="shared" si="779"/>
        <v>1.3366580904537289</v>
      </c>
      <c r="R1414" s="2">
        <f t="shared" si="782"/>
        <v>1.33729494</v>
      </c>
      <c r="S1414" s="2">
        <f t="shared" si="773"/>
        <v>1.23998893</v>
      </c>
      <c r="T1414" s="2">
        <f t="shared" si="760"/>
        <v>333357.83476954</v>
      </c>
      <c r="U1414" s="2">
        <f t="shared" si="761"/>
        <v>361.30989058856869</v>
      </c>
      <c r="V1414" s="2">
        <f t="shared" si="762"/>
        <v>90170.350256449732</v>
      </c>
      <c r="W1414" s="2">
        <f t="shared" si="763"/>
        <v>359371.02371259831</v>
      </c>
      <c r="X1414" s="17">
        <f t="shared" si="764"/>
        <v>0</v>
      </c>
      <c r="Y1414" s="2">
        <f t="shared" si="765"/>
        <v>0</v>
      </c>
      <c r="Z1414" s="72">
        <f t="shared" si="766"/>
        <v>0</v>
      </c>
      <c r="AA1414" s="2">
        <f t="shared" si="776"/>
        <v>0</v>
      </c>
      <c r="AB1414" s="12">
        <f t="shared" si="774"/>
        <v>4.6600000000000003E-2</v>
      </c>
      <c r="AC1414" s="17">
        <f t="shared" si="767"/>
        <v>3</v>
      </c>
      <c r="AD1414" s="17">
        <v>252</v>
      </c>
      <c r="AE1414" s="13">
        <f t="shared" si="780"/>
        <v>1.0005423710000001</v>
      </c>
      <c r="AF1414" s="2">
        <f t="shared" si="777"/>
        <v>180.80362220000001</v>
      </c>
      <c r="AG1414" s="2">
        <f t="shared" si="768"/>
        <v>194.91242149999999</v>
      </c>
      <c r="AH1414" s="3">
        <f t="shared" si="769"/>
        <v>0</v>
      </c>
      <c r="AI1414" s="4" t="str">
        <f t="shared" si="781"/>
        <v>A+J=</v>
      </c>
      <c r="AJ1414" s="11">
        <f t="shared" si="775"/>
        <v>42597</v>
      </c>
      <c r="AK1414" s="11"/>
      <c r="AL1414" s="4"/>
      <c r="AM1414" s="1"/>
      <c r="AN1414" s="11"/>
      <c r="AO1414" s="1"/>
      <c r="AP1414" s="1"/>
      <c r="AQ1414" s="3"/>
      <c r="AR1414" s="3"/>
      <c r="AS1414" s="6"/>
      <c r="AT1414" s="1"/>
      <c r="AU1414" s="1"/>
      <c r="AV1414" s="1"/>
      <c r="AW1414" s="1"/>
      <c r="AX1414" s="1"/>
      <c r="AY1414" s="1"/>
      <c r="AZ1414" s="1"/>
      <c r="BA1414" s="1"/>
      <c r="BB1414" s="1"/>
    </row>
    <row r="1415" spans="1:54" x14ac:dyDescent="0.2">
      <c r="A1415" s="158">
        <f t="shared" si="770"/>
        <v>42571</v>
      </c>
      <c r="B1415" s="2">
        <f t="shared" si="754"/>
        <v>359687.73993648507</v>
      </c>
      <c r="C1415" s="2">
        <f t="shared" si="771"/>
        <v>268839.36356556002</v>
      </c>
      <c r="D1415" s="2">
        <f>SUM(Y1415:Y$1441)</f>
        <v>1505.5273199000001</v>
      </c>
      <c r="E1415" s="73">
        <f t="shared" si="755"/>
        <v>267333.83624566003</v>
      </c>
      <c r="F1415" s="88">
        <f t="shared" si="783"/>
        <v>4675.2299999999996</v>
      </c>
      <c r="G1415" s="3">
        <f>IF(AND(N1415=1,N1414&gt;1),VLOOKUP(A1414,[1]Plan1!$BK$81:$BM$259,3),G1414)</f>
        <v>4691.59</v>
      </c>
      <c r="H1415" s="11">
        <f t="shared" si="784"/>
        <v>42505</v>
      </c>
      <c r="I1415" s="11">
        <f t="shared" si="785"/>
        <v>42536</v>
      </c>
      <c r="J1415" s="12">
        <f t="shared" si="756"/>
        <v>3.4992930829071955E-3</v>
      </c>
      <c r="K1415" s="11">
        <f t="shared" si="772"/>
        <v>42597</v>
      </c>
      <c r="L1415" s="11">
        <f t="shared" si="757"/>
        <v>42597</v>
      </c>
      <c r="M1415" s="1">
        <f t="shared" si="778"/>
        <v>22</v>
      </c>
      <c r="N1415" s="1">
        <f t="shared" si="758"/>
        <v>4</v>
      </c>
      <c r="O1415" s="2">
        <f t="shared" si="759"/>
        <v>1.00063532</v>
      </c>
      <c r="P1415" s="13">
        <f t="shared" si="786"/>
        <v>1.0077990100000001</v>
      </c>
      <c r="Q1415" s="13">
        <f t="shared" si="779"/>
        <v>1.3366580904537289</v>
      </c>
      <c r="R1415" s="2">
        <f t="shared" si="782"/>
        <v>1.33750729</v>
      </c>
      <c r="S1415" s="2">
        <f t="shared" si="773"/>
        <v>1.23998893</v>
      </c>
      <c r="T1415" s="2">
        <f t="shared" si="760"/>
        <v>333357.83476954</v>
      </c>
      <c r="U1415" s="2">
        <f t="shared" si="761"/>
        <v>361.30989058856869</v>
      </c>
      <c r="V1415" s="2">
        <f t="shared" si="762"/>
        <v>90227.118596576489</v>
      </c>
      <c r="W1415" s="2">
        <f t="shared" si="763"/>
        <v>359427.7920527251</v>
      </c>
      <c r="X1415" s="17">
        <f t="shared" si="764"/>
        <v>0</v>
      </c>
      <c r="Y1415" s="2">
        <f t="shared" si="765"/>
        <v>0</v>
      </c>
      <c r="Z1415" s="72">
        <f t="shared" si="766"/>
        <v>0</v>
      </c>
      <c r="AA1415" s="2">
        <f t="shared" si="776"/>
        <v>0</v>
      </c>
      <c r="AB1415" s="12">
        <f t="shared" si="774"/>
        <v>4.6600000000000003E-2</v>
      </c>
      <c r="AC1415" s="17">
        <f t="shared" si="767"/>
        <v>4</v>
      </c>
      <c r="AD1415" s="17">
        <v>252</v>
      </c>
      <c r="AE1415" s="13">
        <f t="shared" si="780"/>
        <v>1.0007232269999999</v>
      </c>
      <c r="AF1415" s="2">
        <f t="shared" si="777"/>
        <v>241.09338675999999</v>
      </c>
      <c r="AG1415" s="2">
        <f t="shared" si="768"/>
        <v>259.94788376000002</v>
      </c>
      <c r="AH1415" s="3">
        <f t="shared" si="769"/>
        <v>0</v>
      </c>
      <c r="AI1415" s="4" t="str">
        <f t="shared" si="781"/>
        <v>A+J=</v>
      </c>
      <c r="AJ1415" s="11">
        <f t="shared" si="775"/>
        <v>42597</v>
      </c>
      <c r="AK1415" s="11"/>
      <c r="AL1415" s="4"/>
      <c r="AM1415" s="1"/>
      <c r="AN1415" s="11"/>
      <c r="AO1415" s="1"/>
      <c r="AP1415" s="1"/>
      <c r="AQ1415" s="3"/>
      <c r="AR1415" s="3"/>
      <c r="AS1415" s="6"/>
      <c r="AT1415" s="1"/>
      <c r="AU1415" s="1"/>
      <c r="AV1415" s="1"/>
      <c r="AW1415" s="1"/>
      <c r="AX1415" s="1"/>
      <c r="AY1415" s="1"/>
      <c r="AZ1415" s="1"/>
      <c r="BA1415" s="1"/>
      <c r="BB1415" s="1"/>
    </row>
    <row r="1416" spans="1:54" x14ac:dyDescent="0.2">
      <c r="A1416" s="158">
        <f t="shared" si="770"/>
        <v>42572</v>
      </c>
      <c r="B1416" s="2">
        <f t="shared" si="754"/>
        <v>359809.58915494365</v>
      </c>
      <c r="C1416" s="2">
        <f t="shared" si="771"/>
        <v>268839.36356556002</v>
      </c>
      <c r="D1416" s="2">
        <f>SUM(Y1416:Y$1441)</f>
        <v>1505.5273199000001</v>
      </c>
      <c r="E1416" s="73">
        <f t="shared" si="755"/>
        <v>267333.83624566003</v>
      </c>
      <c r="F1416" s="88">
        <f t="shared" si="783"/>
        <v>4675.2299999999996</v>
      </c>
      <c r="G1416" s="3">
        <f>IF(AND(N1416=1,N1415&gt;1),VLOOKUP(A1415,[1]Plan1!$BK$81:$BM$259,3),G1415)</f>
        <v>4691.59</v>
      </c>
      <c r="H1416" s="11">
        <f t="shared" si="784"/>
        <v>42505</v>
      </c>
      <c r="I1416" s="11">
        <f t="shared" si="785"/>
        <v>42536</v>
      </c>
      <c r="J1416" s="12">
        <f t="shared" si="756"/>
        <v>3.4992930829071955E-3</v>
      </c>
      <c r="K1416" s="11">
        <f t="shared" si="772"/>
        <v>42597</v>
      </c>
      <c r="L1416" s="11">
        <f t="shared" si="757"/>
        <v>42597</v>
      </c>
      <c r="M1416" s="1">
        <f t="shared" si="778"/>
        <v>22</v>
      </c>
      <c r="N1416" s="1">
        <f t="shared" si="758"/>
        <v>5</v>
      </c>
      <c r="O1416" s="2">
        <f t="shared" si="759"/>
        <v>1.00079422</v>
      </c>
      <c r="P1416" s="13">
        <f t="shared" si="786"/>
        <v>1.0077990100000001</v>
      </c>
      <c r="Q1416" s="13">
        <f t="shared" si="779"/>
        <v>1.3366580904537289</v>
      </c>
      <c r="R1416" s="2">
        <f t="shared" si="782"/>
        <v>1.3377196899999999</v>
      </c>
      <c r="S1416" s="2">
        <f t="shared" si="773"/>
        <v>1.23998893</v>
      </c>
      <c r="T1416" s="2">
        <f t="shared" si="760"/>
        <v>333357.83476954</v>
      </c>
      <c r="U1416" s="2">
        <f t="shared" si="761"/>
        <v>361.30989058856869</v>
      </c>
      <c r="V1416" s="2">
        <f t="shared" si="762"/>
        <v>90283.900303395043</v>
      </c>
      <c r="W1416" s="2">
        <f t="shared" si="763"/>
        <v>359484.57375954365</v>
      </c>
      <c r="X1416" s="17">
        <f t="shared" si="764"/>
        <v>0</v>
      </c>
      <c r="Y1416" s="2">
        <f t="shared" si="765"/>
        <v>0</v>
      </c>
      <c r="Z1416" s="72">
        <f t="shared" si="766"/>
        <v>0</v>
      </c>
      <c r="AA1416" s="2">
        <f t="shared" si="776"/>
        <v>0</v>
      </c>
      <c r="AB1416" s="12">
        <f t="shared" si="774"/>
        <v>4.6600000000000003E-2</v>
      </c>
      <c r="AC1416" s="17">
        <f t="shared" si="767"/>
        <v>5</v>
      </c>
      <c r="AD1416" s="17">
        <v>252</v>
      </c>
      <c r="AE1416" s="13">
        <f t="shared" si="780"/>
        <v>1.000904115</v>
      </c>
      <c r="AF1416" s="2">
        <f t="shared" si="777"/>
        <v>301.39381878</v>
      </c>
      <c r="AG1416" s="2">
        <f t="shared" si="768"/>
        <v>325.01539539999999</v>
      </c>
      <c r="AH1416" s="3">
        <f t="shared" si="769"/>
        <v>0</v>
      </c>
      <c r="AI1416" s="4" t="str">
        <f t="shared" si="781"/>
        <v>A+J=</v>
      </c>
      <c r="AJ1416" s="11">
        <f t="shared" si="775"/>
        <v>42597</v>
      </c>
      <c r="AK1416" s="11"/>
      <c r="AL1416" s="4"/>
      <c r="AM1416" s="1"/>
      <c r="AN1416" s="11"/>
      <c r="AO1416" s="1"/>
      <c r="AP1416" s="1"/>
      <c r="AQ1416" s="3"/>
      <c r="AR1416" s="3"/>
      <c r="AS1416" s="6"/>
      <c r="AT1416" s="1"/>
      <c r="AU1416" s="1"/>
      <c r="AV1416" s="1"/>
      <c r="AW1416" s="1"/>
      <c r="AX1416" s="1"/>
      <c r="AY1416" s="1"/>
      <c r="AZ1416" s="1"/>
      <c r="BA1416" s="1"/>
      <c r="BB1416" s="1"/>
    </row>
    <row r="1417" spans="1:54" x14ac:dyDescent="0.2">
      <c r="A1417" s="158">
        <f t="shared" si="770"/>
        <v>42573</v>
      </c>
      <c r="B1417" s="2">
        <f t="shared" si="754"/>
        <v>359931.47613300895</v>
      </c>
      <c r="C1417" s="2">
        <f t="shared" si="771"/>
        <v>268839.36356556002</v>
      </c>
      <c r="D1417" s="2">
        <f>SUM(Y1417:Y$1441)</f>
        <v>1505.5273199000001</v>
      </c>
      <c r="E1417" s="73">
        <f t="shared" si="755"/>
        <v>267333.83624566003</v>
      </c>
      <c r="F1417" s="88">
        <f t="shared" si="783"/>
        <v>4675.2299999999996</v>
      </c>
      <c r="G1417" s="3">
        <f>IF(AND(N1417=1,N1416&gt;1),VLOOKUP(A1416,[1]Plan1!$BK$81:$BM$259,3),G1416)</f>
        <v>4691.59</v>
      </c>
      <c r="H1417" s="11">
        <f t="shared" si="784"/>
        <v>42505</v>
      </c>
      <c r="I1417" s="11">
        <f t="shared" si="785"/>
        <v>42536</v>
      </c>
      <c r="J1417" s="12">
        <f t="shared" si="756"/>
        <v>3.4992930829071955E-3</v>
      </c>
      <c r="K1417" s="11">
        <f t="shared" si="772"/>
        <v>42597</v>
      </c>
      <c r="L1417" s="11">
        <f t="shared" si="757"/>
        <v>42597</v>
      </c>
      <c r="M1417" s="1">
        <f t="shared" si="778"/>
        <v>22</v>
      </c>
      <c r="N1417" s="1">
        <f t="shared" si="758"/>
        <v>6</v>
      </c>
      <c r="O1417" s="2">
        <f t="shared" si="759"/>
        <v>1.00095314</v>
      </c>
      <c r="P1417" s="13">
        <f t="shared" si="786"/>
        <v>1.0077990100000001</v>
      </c>
      <c r="Q1417" s="13">
        <f t="shared" si="779"/>
        <v>1.3366580904537289</v>
      </c>
      <c r="R1417" s="2">
        <f t="shared" si="782"/>
        <v>1.3379321099999999</v>
      </c>
      <c r="S1417" s="2">
        <f t="shared" si="773"/>
        <v>1.23998893</v>
      </c>
      <c r="T1417" s="2">
        <f t="shared" si="760"/>
        <v>333357.83476954</v>
      </c>
      <c r="U1417" s="2">
        <f t="shared" si="761"/>
        <v>361.30989058856869</v>
      </c>
      <c r="V1417" s="2">
        <f t="shared" si="762"/>
        <v>90340.687356890339</v>
      </c>
      <c r="W1417" s="2">
        <f t="shared" si="763"/>
        <v>359541.36081303895</v>
      </c>
      <c r="X1417" s="17">
        <f t="shared" si="764"/>
        <v>0</v>
      </c>
      <c r="Y1417" s="2">
        <f t="shared" si="765"/>
        <v>0</v>
      </c>
      <c r="Z1417" s="72">
        <f t="shared" si="766"/>
        <v>0</v>
      </c>
      <c r="AA1417" s="2">
        <f t="shared" si="776"/>
        <v>0</v>
      </c>
      <c r="AB1417" s="12">
        <f t="shared" si="774"/>
        <v>4.6600000000000003E-2</v>
      </c>
      <c r="AC1417" s="17">
        <f t="shared" si="767"/>
        <v>6</v>
      </c>
      <c r="AD1417" s="17">
        <v>252</v>
      </c>
      <c r="AE1417" s="13">
        <f t="shared" si="780"/>
        <v>1.0010850360000001</v>
      </c>
      <c r="AF1417" s="2">
        <f t="shared" si="777"/>
        <v>361.7052516</v>
      </c>
      <c r="AG1417" s="2">
        <f t="shared" si="768"/>
        <v>390.11531996999997</v>
      </c>
      <c r="AH1417" s="3">
        <f t="shared" si="769"/>
        <v>0</v>
      </c>
      <c r="AI1417" s="4" t="str">
        <f t="shared" si="781"/>
        <v>A+J=</v>
      </c>
      <c r="AJ1417" s="11">
        <f t="shared" si="775"/>
        <v>42597</v>
      </c>
      <c r="AK1417" s="11"/>
      <c r="AL1417" s="4"/>
      <c r="AM1417" s="1"/>
      <c r="AN1417" s="11"/>
      <c r="AO1417" s="1"/>
      <c r="AP1417" s="1"/>
      <c r="AQ1417" s="3"/>
      <c r="AR1417" s="3"/>
      <c r="AS1417" s="6"/>
      <c r="AT1417" s="1"/>
      <c r="AU1417" s="1"/>
      <c r="AV1417" s="1"/>
      <c r="AW1417" s="1"/>
      <c r="AX1417" s="1"/>
      <c r="AY1417" s="1"/>
      <c r="AZ1417" s="1"/>
      <c r="BA1417" s="1"/>
      <c r="BB1417" s="1"/>
    </row>
    <row r="1418" spans="1:54" x14ac:dyDescent="0.2">
      <c r="A1418" s="158">
        <f t="shared" si="770"/>
        <v>42574</v>
      </c>
      <c r="B1418" s="2">
        <f t="shared" ref="B1418:B1481" si="787">(W1418+AG1418)</f>
        <v>360053.4035559193</v>
      </c>
      <c r="C1418" s="2">
        <f t="shared" si="771"/>
        <v>268839.36356556002</v>
      </c>
      <c r="D1418" s="2">
        <f>SUM(Y1418:Y$1441)</f>
        <v>1505.5273199000001</v>
      </c>
      <c r="E1418" s="73">
        <f t="shared" ref="E1418:E1481" si="788">(C1418-D1418)</f>
        <v>267333.83624566003</v>
      </c>
      <c r="F1418" s="88">
        <f t="shared" si="783"/>
        <v>4675.2299999999996</v>
      </c>
      <c r="G1418" s="3">
        <f>IF(AND(N1418=1,N1417&gt;1),VLOOKUP(A1417,[1]Plan1!$BK$81:$BM$259,3),G1417)</f>
        <v>4691.59</v>
      </c>
      <c r="H1418" s="11">
        <f t="shared" si="784"/>
        <v>42505</v>
      </c>
      <c r="I1418" s="11">
        <f t="shared" si="785"/>
        <v>42536</v>
      </c>
      <c r="J1418" s="12">
        <f t="shared" ref="J1418:J1481" si="789">(G1418/F1418)-1</f>
        <v>3.4992930829071955E-3</v>
      </c>
      <c r="K1418" s="11">
        <f t="shared" si="772"/>
        <v>42597</v>
      </c>
      <c r="L1418" s="11">
        <f t="shared" ref="L1418:L1481" si="790">IF(A1418&gt;L1417,K1418,L1417)</f>
        <v>42597</v>
      </c>
      <c r="M1418" s="1">
        <f t="shared" si="778"/>
        <v>22</v>
      </c>
      <c r="N1418" s="1">
        <f t="shared" ref="N1418:N1481" si="791">(M1418-(NETWORKDAYS(A1418,L1418,$AN$194:$AN$348)-1))</f>
        <v>7</v>
      </c>
      <c r="O1418" s="2">
        <f t="shared" ref="O1418:O1481" si="792">TRUNC((G1418/F1418)^TRUNC((N1418/M1418),9),8)</f>
        <v>1.00111208</v>
      </c>
      <c r="P1418" s="13">
        <f t="shared" si="786"/>
        <v>1.0077990100000001</v>
      </c>
      <c r="Q1418" s="13">
        <f t="shared" si="779"/>
        <v>1.3366580904537289</v>
      </c>
      <c r="R1418" s="2">
        <f t="shared" si="782"/>
        <v>1.3381445599999999</v>
      </c>
      <c r="S1418" s="2">
        <f t="shared" si="773"/>
        <v>1.23998893</v>
      </c>
      <c r="T1418" s="2">
        <f t="shared" ref="T1418:T1481" si="793">TRUNC(C1418*S1418,8)</f>
        <v>333357.83476954</v>
      </c>
      <c r="U1418" s="2">
        <f t="shared" ref="U1418:U1481" si="794">(D1418*(S1418-1))</f>
        <v>361.30989058856869</v>
      </c>
      <c r="V1418" s="2">
        <f t="shared" ref="V1418:V1481" si="795">(E1418*(R1418-1))</f>
        <v>90397.482430400749</v>
      </c>
      <c r="W1418" s="2">
        <f t="shared" ref="W1418:W1481" si="796">(C1418+U1418+V1418)</f>
        <v>359598.15588654933</v>
      </c>
      <c r="X1418" s="17">
        <f t="shared" ref="X1418:X1481" si="797">IF(VLOOKUP(A1418,AN$10:AU$190,8)=VLOOKUP(A1417,AN$10:AU$190,8),0,VLOOKUP(A1418,AN$10:AU$190,8))</f>
        <v>0</v>
      </c>
      <c r="Y1418" s="2">
        <f t="shared" ref="Y1418:Y1481" si="798">IF(X1418&gt;0,VLOOKUP(A1418,AN$12:AR$190,5),0)</f>
        <v>0</v>
      </c>
      <c r="Z1418" s="72">
        <f t="shared" ref="Z1418:Z1481" si="799">IF(X1418&gt;0,VLOOKUP($A1418,$AN$10:$AS$190,6),0)</f>
        <v>0</v>
      </c>
      <c r="AA1418" s="2">
        <f t="shared" si="776"/>
        <v>0</v>
      </c>
      <c r="AB1418" s="12">
        <f t="shared" si="774"/>
        <v>4.6600000000000003E-2</v>
      </c>
      <c r="AC1418" s="17">
        <f t="shared" ref="AC1418:AC1481" si="800">N1418</f>
        <v>7</v>
      </c>
      <c r="AD1418" s="17">
        <v>252</v>
      </c>
      <c r="AE1418" s="13">
        <f t="shared" si="780"/>
        <v>1.0012659900000001</v>
      </c>
      <c r="AF1418" s="2">
        <f t="shared" si="777"/>
        <v>422.02768522999997</v>
      </c>
      <c r="AG1418" s="2">
        <f t="shared" ref="AG1418:AG1481" si="801">TRUNC((W1418*(AE1418-1)),8)</f>
        <v>455.24766936999998</v>
      </c>
      <c r="AH1418" s="3">
        <f t="shared" ref="AH1418:AH1481" si="802">IF(AA1418&gt;0,AA1418+AF1418,0)</f>
        <v>0</v>
      </c>
      <c r="AI1418" s="4" t="str">
        <f t="shared" si="781"/>
        <v>A+J=</v>
      </c>
      <c r="AJ1418" s="11">
        <f t="shared" si="775"/>
        <v>42597</v>
      </c>
      <c r="AK1418" s="11"/>
      <c r="AL1418" s="4"/>
      <c r="AM1418" s="1"/>
      <c r="AN1418" s="11"/>
      <c r="AO1418" s="1"/>
      <c r="AP1418" s="1"/>
      <c r="AQ1418" s="3"/>
      <c r="AR1418" s="3"/>
      <c r="AS1418" s="6"/>
      <c r="AT1418" s="1"/>
      <c r="AU1418" s="1"/>
      <c r="AV1418" s="1"/>
      <c r="AW1418" s="1"/>
      <c r="AX1418" s="1"/>
      <c r="AY1418" s="1"/>
      <c r="AZ1418" s="1"/>
      <c r="BA1418" s="1"/>
      <c r="BB1418" s="1"/>
    </row>
    <row r="1419" spans="1:54" x14ac:dyDescent="0.2">
      <c r="A1419" s="158">
        <f t="shared" ref="A1419:A1482" si="803">(A1418+1)</f>
        <v>42575</v>
      </c>
      <c r="B1419" s="2">
        <f t="shared" si="787"/>
        <v>360053.4035559193</v>
      </c>
      <c r="C1419" s="2">
        <f t="shared" ref="C1419:C1482" si="804">TRUNC(IF(X1418&gt;0,VLOOKUP(A1418,$AN$12:$AO$190,2),C1418),8)</f>
        <v>268839.36356556002</v>
      </c>
      <c r="D1419" s="2">
        <f>SUM(Y1419:Y$1441)</f>
        <v>1505.5273199000001</v>
      </c>
      <c r="E1419" s="73">
        <f t="shared" si="788"/>
        <v>267333.83624566003</v>
      </c>
      <c r="F1419" s="88">
        <f t="shared" si="783"/>
        <v>4675.2299999999996</v>
      </c>
      <c r="G1419" s="3">
        <f>IF(AND(N1419=1,N1418&gt;1),VLOOKUP(A1418,[1]Plan1!$BK$81:$BM$259,3),G1418)</f>
        <v>4691.59</v>
      </c>
      <c r="H1419" s="11">
        <f t="shared" si="784"/>
        <v>42505</v>
      </c>
      <c r="I1419" s="11">
        <f t="shared" si="785"/>
        <v>42536</v>
      </c>
      <c r="J1419" s="12">
        <f t="shared" si="789"/>
        <v>3.4992930829071955E-3</v>
      </c>
      <c r="K1419" s="11">
        <f t="shared" ref="K1419:K1482" si="805">IF(DAY(A1419)=14,VLOOKUP(A1419,AR$194:AW$373,4),K1418)</f>
        <v>42597</v>
      </c>
      <c r="L1419" s="11">
        <f t="shared" si="790"/>
        <v>42597</v>
      </c>
      <c r="M1419" s="1">
        <f t="shared" si="778"/>
        <v>22</v>
      </c>
      <c r="N1419" s="1">
        <f t="shared" si="791"/>
        <v>7</v>
      </c>
      <c r="O1419" s="2">
        <f t="shared" si="792"/>
        <v>1.00111208</v>
      </c>
      <c r="P1419" s="13">
        <f t="shared" si="786"/>
        <v>1.0077990100000001</v>
      </c>
      <c r="Q1419" s="13">
        <f t="shared" si="779"/>
        <v>1.3366580904537289</v>
      </c>
      <c r="R1419" s="2">
        <f t="shared" si="782"/>
        <v>1.3381445599999999</v>
      </c>
      <c r="S1419" s="2">
        <f t="shared" ref="S1419:S1482" si="806">IF(AND(X1419&gt;0,MONTH(A1419)=9),R1419,S1418)</f>
        <v>1.23998893</v>
      </c>
      <c r="T1419" s="2">
        <f t="shared" si="793"/>
        <v>333357.83476954</v>
      </c>
      <c r="U1419" s="2">
        <f t="shared" si="794"/>
        <v>361.30989058856869</v>
      </c>
      <c r="V1419" s="2">
        <f t="shared" si="795"/>
        <v>90397.482430400749</v>
      </c>
      <c r="W1419" s="2">
        <f t="shared" si="796"/>
        <v>359598.15588654933</v>
      </c>
      <c r="X1419" s="17">
        <f t="shared" si="797"/>
        <v>0</v>
      </c>
      <c r="Y1419" s="2">
        <f t="shared" si="798"/>
        <v>0</v>
      </c>
      <c r="Z1419" s="72">
        <f t="shared" si="799"/>
        <v>0</v>
      </c>
      <c r="AA1419" s="2">
        <f t="shared" si="776"/>
        <v>0</v>
      </c>
      <c r="AB1419" s="12">
        <f t="shared" ref="AB1419:AB1482" si="807">(AB1418)</f>
        <v>4.6600000000000003E-2</v>
      </c>
      <c r="AC1419" s="17">
        <f t="shared" si="800"/>
        <v>7</v>
      </c>
      <c r="AD1419" s="17">
        <v>252</v>
      </c>
      <c r="AE1419" s="13">
        <f t="shared" si="780"/>
        <v>1.0012659900000001</v>
      </c>
      <c r="AF1419" s="2">
        <f t="shared" si="777"/>
        <v>422.02768522999997</v>
      </c>
      <c r="AG1419" s="2">
        <f t="shared" si="801"/>
        <v>455.24766936999998</v>
      </c>
      <c r="AH1419" s="3">
        <f t="shared" si="802"/>
        <v>0</v>
      </c>
      <c r="AI1419" s="4" t="str">
        <f t="shared" si="781"/>
        <v>A+J=</v>
      </c>
      <c r="AJ1419" s="11">
        <f t="shared" ref="AJ1419:AJ1482" si="808">IF(X1418&gt;0,VLOOKUP(A1418,$AN$10:$AW$190,9),AJ1418)</f>
        <v>42597</v>
      </c>
      <c r="AK1419" s="11"/>
      <c r="AL1419" s="4"/>
      <c r="AM1419" s="1"/>
      <c r="AN1419" s="11"/>
      <c r="AO1419" s="1"/>
      <c r="AP1419" s="1"/>
      <c r="AQ1419" s="3"/>
      <c r="AR1419" s="3"/>
      <c r="AS1419" s="6"/>
      <c r="AT1419" s="1"/>
      <c r="AU1419" s="1"/>
      <c r="AV1419" s="1"/>
      <c r="AW1419" s="1"/>
      <c r="AX1419" s="1"/>
      <c r="AY1419" s="1"/>
      <c r="AZ1419" s="1"/>
      <c r="BA1419" s="1"/>
      <c r="BB1419" s="1"/>
    </row>
    <row r="1420" spans="1:54" x14ac:dyDescent="0.2">
      <c r="A1420" s="158">
        <f t="shared" si="803"/>
        <v>42576</v>
      </c>
      <c r="B1420" s="2">
        <f t="shared" si="787"/>
        <v>360053.4035559193</v>
      </c>
      <c r="C1420" s="2">
        <f t="shared" si="804"/>
        <v>268839.36356556002</v>
      </c>
      <c r="D1420" s="2">
        <f>SUM(Y1420:Y$1441)</f>
        <v>1505.5273199000001</v>
      </c>
      <c r="E1420" s="73">
        <f t="shared" si="788"/>
        <v>267333.83624566003</v>
      </c>
      <c r="F1420" s="88">
        <f t="shared" si="783"/>
        <v>4675.2299999999996</v>
      </c>
      <c r="G1420" s="3">
        <f>IF(AND(N1420=1,N1419&gt;1),VLOOKUP(A1419,[1]Plan1!$BK$81:$BM$259,3),G1419)</f>
        <v>4691.59</v>
      </c>
      <c r="H1420" s="11">
        <f t="shared" si="784"/>
        <v>42505</v>
      </c>
      <c r="I1420" s="11">
        <f t="shared" si="785"/>
        <v>42536</v>
      </c>
      <c r="J1420" s="12">
        <f t="shared" si="789"/>
        <v>3.4992930829071955E-3</v>
      </c>
      <c r="K1420" s="11">
        <f t="shared" si="805"/>
        <v>42597</v>
      </c>
      <c r="L1420" s="11">
        <f t="shared" si="790"/>
        <v>42597</v>
      </c>
      <c r="M1420" s="1">
        <f t="shared" si="778"/>
        <v>22</v>
      </c>
      <c r="N1420" s="1">
        <f t="shared" si="791"/>
        <v>7</v>
      </c>
      <c r="O1420" s="2">
        <f t="shared" si="792"/>
        <v>1.00111208</v>
      </c>
      <c r="P1420" s="13">
        <f t="shared" si="786"/>
        <v>1.0077990100000001</v>
      </c>
      <c r="Q1420" s="13">
        <f t="shared" si="779"/>
        <v>1.3366580904537289</v>
      </c>
      <c r="R1420" s="2">
        <f t="shared" si="782"/>
        <v>1.3381445599999999</v>
      </c>
      <c r="S1420" s="2">
        <f t="shared" si="806"/>
        <v>1.23998893</v>
      </c>
      <c r="T1420" s="2">
        <f t="shared" si="793"/>
        <v>333357.83476954</v>
      </c>
      <c r="U1420" s="2">
        <f t="shared" si="794"/>
        <v>361.30989058856869</v>
      </c>
      <c r="V1420" s="2">
        <f t="shared" si="795"/>
        <v>90397.482430400749</v>
      </c>
      <c r="W1420" s="2">
        <f t="shared" si="796"/>
        <v>359598.15588654933</v>
      </c>
      <c r="X1420" s="17">
        <f t="shared" si="797"/>
        <v>0</v>
      </c>
      <c r="Y1420" s="2">
        <f t="shared" si="798"/>
        <v>0</v>
      </c>
      <c r="Z1420" s="72">
        <f t="shared" si="799"/>
        <v>0</v>
      </c>
      <c r="AA1420" s="2">
        <f t="shared" si="776"/>
        <v>0</v>
      </c>
      <c r="AB1420" s="12">
        <f t="shared" si="807"/>
        <v>4.6600000000000003E-2</v>
      </c>
      <c r="AC1420" s="17">
        <f t="shared" si="800"/>
        <v>7</v>
      </c>
      <c r="AD1420" s="17">
        <v>252</v>
      </c>
      <c r="AE1420" s="13">
        <f t="shared" si="780"/>
        <v>1.0012659900000001</v>
      </c>
      <c r="AF1420" s="2">
        <f t="shared" si="777"/>
        <v>422.02768522999997</v>
      </c>
      <c r="AG1420" s="2">
        <f t="shared" si="801"/>
        <v>455.24766936999998</v>
      </c>
      <c r="AH1420" s="3">
        <f t="shared" si="802"/>
        <v>0</v>
      </c>
      <c r="AI1420" s="4" t="str">
        <f t="shared" si="781"/>
        <v>A+J=</v>
      </c>
      <c r="AJ1420" s="11">
        <f t="shared" si="808"/>
        <v>42597</v>
      </c>
      <c r="AK1420" s="11"/>
      <c r="AL1420" s="4"/>
      <c r="AM1420" s="1"/>
      <c r="AN1420" s="11"/>
      <c r="AO1420" s="1"/>
      <c r="AP1420" s="1"/>
      <c r="AQ1420" s="3"/>
      <c r="AR1420" s="3"/>
      <c r="AS1420" s="6"/>
      <c r="AT1420" s="1"/>
      <c r="AU1420" s="1"/>
      <c r="AV1420" s="1"/>
      <c r="AW1420" s="1"/>
      <c r="AX1420" s="1"/>
      <c r="AY1420" s="1"/>
      <c r="AZ1420" s="1"/>
      <c r="BA1420" s="1"/>
      <c r="BB1420" s="1"/>
    </row>
    <row r="1421" spans="1:54" x14ac:dyDescent="0.2">
      <c r="A1421" s="158">
        <f t="shared" si="803"/>
        <v>42577</v>
      </c>
      <c r="B1421" s="2">
        <f t="shared" si="787"/>
        <v>360175.37107399484</v>
      </c>
      <c r="C1421" s="2">
        <f t="shared" si="804"/>
        <v>268839.36356556002</v>
      </c>
      <c r="D1421" s="2">
        <f>SUM(Y1421:Y$1441)</f>
        <v>1505.5273199000001</v>
      </c>
      <c r="E1421" s="73">
        <f t="shared" si="788"/>
        <v>267333.83624566003</v>
      </c>
      <c r="F1421" s="88">
        <f t="shared" si="783"/>
        <v>4675.2299999999996</v>
      </c>
      <c r="G1421" s="3">
        <f>IF(AND(N1421=1,N1420&gt;1),VLOOKUP(A1420,[1]Plan1!$BK$81:$BM$259,3),G1420)</f>
        <v>4691.59</v>
      </c>
      <c r="H1421" s="11">
        <f t="shared" si="784"/>
        <v>42505</v>
      </c>
      <c r="I1421" s="11">
        <f t="shared" si="785"/>
        <v>42536</v>
      </c>
      <c r="J1421" s="12">
        <f t="shared" si="789"/>
        <v>3.4992930829071955E-3</v>
      </c>
      <c r="K1421" s="11">
        <f t="shared" si="805"/>
        <v>42597</v>
      </c>
      <c r="L1421" s="11">
        <f t="shared" si="790"/>
        <v>42597</v>
      </c>
      <c r="M1421" s="1">
        <f t="shared" si="778"/>
        <v>22</v>
      </c>
      <c r="N1421" s="1">
        <f t="shared" si="791"/>
        <v>8</v>
      </c>
      <c r="O1421" s="2">
        <f t="shared" si="792"/>
        <v>1.0012710499999999</v>
      </c>
      <c r="P1421" s="13">
        <f t="shared" si="786"/>
        <v>1.0077990100000001</v>
      </c>
      <c r="Q1421" s="13">
        <f t="shared" si="779"/>
        <v>1.3366580904537289</v>
      </c>
      <c r="R1421" s="2">
        <f t="shared" si="782"/>
        <v>1.33835704</v>
      </c>
      <c r="S1421" s="2">
        <f t="shared" si="806"/>
        <v>1.23998893</v>
      </c>
      <c r="T1421" s="2">
        <f t="shared" si="793"/>
        <v>333357.83476954</v>
      </c>
      <c r="U1421" s="2">
        <f t="shared" si="794"/>
        <v>361.30989058856869</v>
      </c>
      <c r="V1421" s="2">
        <f t="shared" si="795"/>
        <v>90454.285523926243</v>
      </c>
      <c r="W1421" s="2">
        <f t="shared" si="796"/>
        <v>359654.95898007485</v>
      </c>
      <c r="X1421" s="17">
        <f t="shared" si="797"/>
        <v>0</v>
      </c>
      <c r="Y1421" s="2">
        <f t="shared" si="798"/>
        <v>0</v>
      </c>
      <c r="Z1421" s="72">
        <f t="shared" si="799"/>
        <v>0</v>
      </c>
      <c r="AA1421" s="2">
        <f t="shared" si="776"/>
        <v>0</v>
      </c>
      <c r="AB1421" s="12">
        <f t="shared" si="807"/>
        <v>4.6600000000000003E-2</v>
      </c>
      <c r="AC1421" s="17">
        <f t="shared" si="800"/>
        <v>8</v>
      </c>
      <c r="AD1421" s="17">
        <v>252</v>
      </c>
      <c r="AE1421" s="13">
        <f t="shared" si="780"/>
        <v>1.001446976</v>
      </c>
      <c r="AF1421" s="2">
        <f t="shared" si="777"/>
        <v>482.36078631999999</v>
      </c>
      <c r="AG1421" s="2">
        <f t="shared" si="801"/>
        <v>520.41209391999996</v>
      </c>
      <c r="AH1421" s="3">
        <f t="shared" si="802"/>
        <v>0</v>
      </c>
      <c r="AI1421" s="4" t="str">
        <f t="shared" si="781"/>
        <v>A+J=</v>
      </c>
      <c r="AJ1421" s="11">
        <f t="shared" si="808"/>
        <v>42597</v>
      </c>
      <c r="AK1421" s="11"/>
      <c r="AL1421" s="4"/>
      <c r="AM1421" s="1"/>
      <c r="AN1421" s="11"/>
      <c r="AO1421" s="1"/>
      <c r="AP1421" s="1"/>
      <c r="AQ1421" s="3"/>
      <c r="AR1421" s="3"/>
      <c r="AS1421" s="6"/>
      <c r="AT1421" s="1"/>
      <c r="AU1421" s="1"/>
      <c r="AV1421" s="1"/>
      <c r="AW1421" s="1"/>
      <c r="AX1421" s="1"/>
      <c r="AY1421" s="1"/>
      <c r="AZ1421" s="1"/>
      <c r="BA1421" s="1"/>
      <c r="BB1421" s="1"/>
    </row>
    <row r="1422" spans="1:54" x14ac:dyDescent="0.2">
      <c r="A1422" s="158">
        <f t="shared" si="803"/>
        <v>42578</v>
      </c>
      <c r="B1422" s="2">
        <f t="shared" si="787"/>
        <v>360297.38477185211</v>
      </c>
      <c r="C1422" s="2">
        <f t="shared" si="804"/>
        <v>268839.36356556002</v>
      </c>
      <c r="D1422" s="2">
        <f>SUM(Y1422:Y$1441)</f>
        <v>1505.5273199000001</v>
      </c>
      <c r="E1422" s="73">
        <f t="shared" si="788"/>
        <v>267333.83624566003</v>
      </c>
      <c r="F1422" s="88">
        <f t="shared" si="783"/>
        <v>4675.2299999999996</v>
      </c>
      <c r="G1422" s="3">
        <f>IF(AND(N1422=1,N1421&gt;1),VLOOKUP(A1421,[1]Plan1!$BK$81:$BM$259,3),G1421)</f>
        <v>4691.59</v>
      </c>
      <c r="H1422" s="11">
        <f t="shared" si="784"/>
        <v>42505</v>
      </c>
      <c r="I1422" s="11">
        <f t="shared" si="785"/>
        <v>42536</v>
      </c>
      <c r="J1422" s="12">
        <f t="shared" si="789"/>
        <v>3.4992930829071955E-3</v>
      </c>
      <c r="K1422" s="11">
        <f t="shared" si="805"/>
        <v>42597</v>
      </c>
      <c r="L1422" s="11">
        <f t="shared" si="790"/>
        <v>42597</v>
      </c>
      <c r="M1422" s="1">
        <f t="shared" si="778"/>
        <v>22</v>
      </c>
      <c r="N1422" s="1">
        <f t="shared" si="791"/>
        <v>9</v>
      </c>
      <c r="O1422" s="2">
        <f t="shared" si="792"/>
        <v>1.00143005</v>
      </c>
      <c r="P1422" s="13">
        <f t="shared" si="786"/>
        <v>1.0077990100000001</v>
      </c>
      <c r="Q1422" s="13">
        <f t="shared" si="779"/>
        <v>1.3366580904537289</v>
      </c>
      <c r="R1422" s="2">
        <f t="shared" si="782"/>
        <v>1.33856957</v>
      </c>
      <c r="S1422" s="2">
        <f t="shared" si="806"/>
        <v>1.23998893</v>
      </c>
      <c r="T1422" s="2">
        <f t="shared" si="793"/>
        <v>333357.83476954</v>
      </c>
      <c r="U1422" s="2">
        <f t="shared" si="794"/>
        <v>361.30989058856869</v>
      </c>
      <c r="V1422" s="2">
        <f t="shared" si="795"/>
        <v>90511.101984143534</v>
      </c>
      <c r="W1422" s="2">
        <f t="shared" si="796"/>
        <v>359711.77544029214</v>
      </c>
      <c r="X1422" s="17">
        <f t="shared" si="797"/>
        <v>0</v>
      </c>
      <c r="Y1422" s="2">
        <f t="shared" si="798"/>
        <v>0</v>
      </c>
      <c r="Z1422" s="72">
        <f t="shared" si="799"/>
        <v>0</v>
      </c>
      <c r="AA1422" s="2">
        <f t="shared" si="776"/>
        <v>0</v>
      </c>
      <c r="AB1422" s="12">
        <f t="shared" si="807"/>
        <v>4.6600000000000003E-2</v>
      </c>
      <c r="AC1422" s="17">
        <f t="shared" si="800"/>
        <v>9</v>
      </c>
      <c r="AD1422" s="17">
        <v>252</v>
      </c>
      <c r="AE1422" s="13">
        <f t="shared" si="780"/>
        <v>1.0016279960000001</v>
      </c>
      <c r="AF1422" s="2">
        <f t="shared" si="777"/>
        <v>542.70522157000005</v>
      </c>
      <c r="AG1422" s="2">
        <f t="shared" si="801"/>
        <v>585.60933155999999</v>
      </c>
      <c r="AH1422" s="3">
        <f t="shared" si="802"/>
        <v>0</v>
      </c>
      <c r="AI1422" s="4" t="str">
        <f t="shared" si="781"/>
        <v>A+J=</v>
      </c>
      <c r="AJ1422" s="11">
        <f t="shared" si="808"/>
        <v>42597</v>
      </c>
      <c r="AK1422" s="11"/>
      <c r="AL1422" s="4"/>
      <c r="AM1422" s="1"/>
      <c r="AN1422" s="11"/>
      <c r="AO1422" s="1"/>
      <c r="AP1422" s="1"/>
      <c r="AQ1422" s="3"/>
      <c r="AR1422" s="3"/>
      <c r="AS1422" s="6"/>
      <c r="AT1422" s="1"/>
      <c r="AU1422" s="1"/>
      <c r="AV1422" s="1"/>
      <c r="AW1422" s="1"/>
      <c r="AX1422" s="1"/>
      <c r="AY1422" s="1"/>
      <c r="AZ1422" s="1"/>
      <c r="BA1422" s="1"/>
      <c r="BB1422" s="1"/>
    </row>
    <row r="1423" spans="1:54" x14ac:dyDescent="0.2">
      <c r="A1423" s="158">
        <f t="shared" si="803"/>
        <v>42579</v>
      </c>
      <c r="B1423" s="2">
        <f t="shared" si="787"/>
        <v>360419.4385866645</v>
      </c>
      <c r="C1423" s="2">
        <f t="shared" si="804"/>
        <v>268839.36356556002</v>
      </c>
      <c r="D1423" s="2">
        <f>SUM(Y1423:Y$1441)</f>
        <v>1505.5273199000001</v>
      </c>
      <c r="E1423" s="73">
        <f t="shared" si="788"/>
        <v>267333.83624566003</v>
      </c>
      <c r="F1423" s="88">
        <f t="shared" si="783"/>
        <v>4675.2299999999996</v>
      </c>
      <c r="G1423" s="3">
        <f>IF(AND(N1423=1,N1422&gt;1),VLOOKUP(A1422,[1]Plan1!$BK$81:$BM$259,3),G1422)</f>
        <v>4691.59</v>
      </c>
      <c r="H1423" s="11">
        <f t="shared" si="784"/>
        <v>42505</v>
      </c>
      <c r="I1423" s="11">
        <f t="shared" si="785"/>
        <v>42536</v>
      </c>
      <c r="J1423" s="12">
        <f t="shared" si="789"/>
        <v>3.4992930829071955E-3</v>
      </c>
      <c r="K1423" s="11">
        <f t="shared" si="805"/>
        <v>42597</v>
      </c>
      <c r="L1423" s="11">
        <f t="shared" si="790"/>
        <v>42597</v>
      </c>
      <c r="M1423" s="1">
        <f t="shared" si="778"/>
        <v>22</v>
      </c>
      <c r="N1423" s="1">
        <f t="shared" si="791"/>
        <v>10</v>
      </c>
      <c r="O1423" s="2">
        <f t="shared" si="792"/>
        <v>1.0015890700000001</v>
      </c>
      <c r="P1423" s="13">
        <f t="shared" si="786"/>
        <v>1.0077990100000001</v>
      </c>
      <c r="Q1423" s="13">
        <f t="shared" si="779"/>
        <v>1.3366580904537289</v>
      </c>
      <c r="R1423" s="2">
        <f t="shared" si="782"/>
        <v>1.33878213</v>
      </c>
      <c r="S1423" s="2">
        <f t="shared" si="806"/>
        <v>1.23998893</v>
      </c>
      <c r="T1423" s="2">
        <f t="shared" si="793"/>
        <v>333357.83476954</v>
      </c>
      <c r="U1423" s="2">
        <f t="shared" si="794"/>
        <v>361.30989058856869</v>
      </c>
      <c r="V1423" s="2">
        <f t="shared" si="795"/>
        <v>90567.926464375909</v>
      </c>
      <c r="W1423" s="2">
        <f t="shared" si="796"/>
        <v>359768.59992052452</v>
      </c>
      <c r="X1423" s="17">
        <f t="shared" si="797"/>
        <v>0</v>
      </c>
      <c r="Y1423" s="2">
        <f t="shared" si="798"/>
        <v>0</v>
      </c>
      <c r="Z1423" s="72">
        <f t="shared" si="799"/>
        <v>0</v>
      </c>
      <c r="AA1423" s="2">
        <f t="shared" ref="AA1423:AA1486" si="809">IF(Z1423&gt;0,TRUNC(Z1423*T1423,8),0)</f>
        <v>0</v>
      </c>
      <c r="AB1423" s="12">
        <f t="shared" si="807"/>
        <v>4.6600000000000003E-2</v>
      </c>
      <c r="AC1423" s="17">
        <f t="shared" si="800"/>
        <v>10</v>
      </c>
      <c r="AD1423" s="17">
        <v>252</v>
      </c>
      <c r="AE1423" s="13">
        <f t="shared" si="780"/>
        <v>1.0018090479999999</v>
      </c>
      <c r="AF1423" s="2">
        <f t="shared" ref="AF1423:AF1486" si="810">TRUNC((T1423*(AE1423-1)),8)</f>
        <v>603.06032427000002</v>
      </c>
      <c r="AG1423" s="2">
        <f t="shared" si="801"/>
        <v>650.83866613999999</v>
      </c>
      <c r="AH1423" s="3">
        <f t="shared" si="802"/>
        <v>0</v>
      </c>
      <c r="AI1423" s="4" t="str">
        <f t="shared" si="781"/>
        <v>A+J=</v>
      </c>
      <c r="AJ1423" s="11">
        <f t="shared" si="808"/>
        <v>42597</v>
      </c>
      <c r="AK1423" s="11"/>
      <c r="AL1423" s="4"/>
      <c r="AM1423" s="1"/>
      <c r="AN1423" s="11"/>
      <c r="AO1423" s="1"/>
      <c r="AP1423" s="1"/>
      <c r="AQ1423" s="3"/>
      <c r="AR1423" s="3"/>
      <c r="AS1423" s="6"/>
      <c r="AT1423" s="1"/>
      <c r="AU1423" s="1"/>
      <c r="AV1423" s="1"/>
      <c r="AW1423" s="1"/>
      <c r="AX1423" s="1"/>
      <c r="AY1423" s="1"/>
      <c r="AZ1423" s="1"/>
      <c r="BA1423" s="1"/>
      <c r="BB1423" s="1"/>
    </row>
    <row r="1424" spans="1:54" x14ac:dyDescent="0.2">
      <c r="A1424" s="158">
        <f t="shared" si="803"/>
        <v>42580</v>
      </c>
      <c r="B1424" s="2">
        <f t="shared" si="787"/>
        <v>360541.52984958357</v>
      </c>
      <c r="C1424" s="2">
        <f t="shared" si="804"/>
        <v>268839.36356556002</v>
      </c>
      <c r="D1424" s="2">
        <f>SUM(Y1424:Y$1441)</f>
        <v>1505.5273199000001</v>
      </c>
      <c r="E1424" s="73">
        <f t="shared" si="788"/>
        <v>267333.83624566003</v>
      </c>
      <c r="F1424" s="88">
        <f t="shared" si="783"/>
        <v>4675.2299999999996</v>
      </c>
      <c r="G1424" s="3">
        <f>IF(AND(N1424=1,N1423&gt;1),VLOOKUP(A1423,[1]Plan1!$BK$81:$BM$259,3),G1423)</f>
        <v>4691.59</v>
      </c>
      <c r="H1424" s="11">
        <f t="shared" si="784"/>
        <v>42505</v>
      </c>
      <c r="I1424" s="11">
        <f t="shared" si="785"/>
        <v>42536</v>
      </c>
      <c r="J1424" s="12">
        <f t="shared" si="789"/>
        <v>3.4992930829071955E-3</v>
      </c>
      <c r="K1424" s="11">
        <f t="shared" si="805"/>
        <v>42597</v>
      </c>
      <c r="L1424" s="11">
        <f t="shared" si="790"/>
        <v>42597</v>
      </c>
      <c r="M1424" s="1">
        <f t="shared" si="778"/>
        <v>22</v>
      </c>
      <c r="N1424" s="1">
        <f t="shared" si="791"/>
        <v>11</v>
      </c>
      <c r="O1424" s="2">
        <f t="shared" si="792"/>
        <v>1.0017481100000001</v>
      </c>
      <c r="P1424" s="13">
        <f t="shared" si="786"/>
        <v>1.0077990100000001</v>
      </c>
      <c r="Q1424" s="13">
        <f t="shared" si="779"/>
        <v>1.3366580904537289</v>
      </c>
      <c r="R1424" s="2">
        <f t="shared" si="782"/>
        <v>1.3389947099999999</v>
      </c>
      <c r="S1424" s="2">
        <f t="shared" si="806"/>
        <v>1.23998893</v>
      </c>
      <c r="T1424" s="2">
        <f t="shared" si="793"/>
        <v>333357.83476954</v>
      </c>
      <c r="U1424" s="2">
        <f t="shared" si="794"/>
        <v>361.30989058856869</v>
      </c>
      <c r="V1424" s="2">
        <f t="shared" si="795"/>
        <v>90624.756291284983</v>
      </c>
      <c r="W1424" s="2">
        <f t="shared" si="796"/>
        <v>359825.42974743358</v>
      </c>
      <c r="X1424" s="17">
        <f t="shared" si="797"/>
        <v>0</v>
      </c>
      <c r="Y1424" s="2">
        <f t="shared" si="798"/>
        <v>0</v>
      </c>
      <c r="Z1424" s="72">
        <f t="shared" si="799"/>
        <v>0</v>
      </c>
      <c r="AA1424" s="2">
        <f t="shared" si="809"/>
        <v>0</v>
      </c>
      <c r="AB1424" s="12">
        <f t="shared" si="807"/>
        <v>4.6600000000000003E-2</v>
      </c>
      <c r="AC1424" s="17">
        <f t="shared" si="800"/>
        <v>11</v>
      </c>
      <c r="AD1424" s="17">
        <v>252</v>
      </c>
      <c r="AE1424" s="13">
        <f t="shared" si="780"/>
        <v>1.001990132</v>
      </c>
      <c r="AF1424" s="2">
        <f t="shared" si="810"/>
        <v>663.42609442000003</v>
      </c>
      <c r="AG1424" s="2">
        <f t="shared" si="801"/>
        <v>716.10010215</v>
      </c>
      <c r="AH1424" s="3">
        <f t="shared" si="802"/>
        <v>0</v>
      </c>
      <c r="AI1424" s="4" t="str">
        <f t="shared" si="781"/>
        <v>A+J=</v>
      </c>
      <c r="AJ1424" s="11">
        <f t="shared" si="808"/>
        <v>42597</v>
      </c>
      <c r="AK1424" s="11"/>
      <c r="AL1424" s="4"/>
      <c r="AM1424" s="1"/>
      <c r="AN1424" s="11"/>
      <c r="AO1424" s="1"/>
      <c r="AP1424" s="1"/>
      <c r="AQ1424" s="3"/>
      <c r="AR1424" s="3"/>
      <c r="AS1424" s="6"/>
      <c r="AT1424" s="1"/>
      <c r="AU1424" s="1"/>
      <c r="AV1424" s="1"/>
      <c r="AW1424" s="1"/>
      <c r="AX1424" s="1"/>
      <c r="AY1424" s="1"/>
      <c r="AZ1424" s="1"/>
      <c r="BA1424" s="1"/>
      <c r="BB1424" s="1"/>
    </row>
    <row r="1425" spans="1:54" x14ac:dyDescent="0.2">
      <c r="A1425" s="158">
        <f t="shared" si="803"/>
        <v>42581</v>
      </c>
      <c r="B1425" s="2">
        <f t="shared" si="787"/>
        <v>360663.6646470062</v>
      </c>
      <c r="C1425" s="2">
        <f t="shared" si="804"/>
        <v>268839.36356556002</v>
      </c>
      <c r="D1425" s="2">
        <f>SUM(Y1425:Y$1441)</f>
        <v>1505.5273199000001</v>
      </c>
      <c r="E1425" s="73">
        <f t="shared" si="788"/>
        <v>267333.83624566003</v>
      </c>
      <c r="F1425" s="88">
        <f t="shared" si="783"/>
        <v>4675.2299999999996</v>
      </c>
      <c r="G1425" s="3">
        <f>IF(AND(N1425=1,N1424&gt;1),VLOOKUP(A1424,[1]Plan1!$BK$81:$BM$259,3),G1424)</f>
        <v>4691.59</v>
      </c>
      <c r="H1425" s="11">
        <f t="shared" si="784"/>
        <v>42505</v>
      </c>
      <c r="I1425" s="11">
        <f t="shared" si="785"/>
        <v>42536</v>
      </c>
      <c r="J1425" s="12">
        <f t="shared" si="789"/>
        <v>3.4992930829071955E-3</v>
      </c>
      <c r="K1425" s="11">
        <f t="shared" si="805"/>
        <v>42597</v>
      </c>
      <c r="L1425" s="11">
        <f t="shared" si="790"/>
        <v>42597</v>
      </c>
      <c r="M1425" s="1">
        <f t="shared" si="778"/>
        <v>22</v>
      </c>
      <c r="N1425" s="1">
        <f t="shared" si="791"/>
        <v>12</v>
      </c>
      <c r="O1425" s="2">
        <f t="shared" si="792"/>
        <v>1.0019071799999999</v>
      </c>
      <c r="P1425" s="13">
        <f t="shared" si="786"/>
        <v>1.0077990100000001</v>
      </c>
      <c r="Q1425" s="13">
        <f t="shared" si="779"/>
        <v>1.3366580904537289</v>
      </c>
      <c r="R1425" s="2">
        <f t="shared" si="782"/>
        <v>1.33920733</v>
      </c>
      <c r="S1425" s="2">
        <f t="shared" si="806"/>
        <v>1.23998893</v>
      </c>
      <c r="T1425" s="2">
        <f t="shared" si="793"/>
        <v>333357.83476954</v>
      </c>
      <c r="U1425" s="2">
        <f t="shared" si="794"/>
        <v>361.30989058856869</v>
      </c>
      <c r="V1425" s="2">
        <f t="shared" si="795"/>
        <v>90681.59681154757</v>
      </c>
      <c r="W1425" s="2">
        <f t="shared" si="796"/>
        <v>359882.27026769618</v>
      </c>
      <c r="X1425" s="17">
        <f t="shared" si="797"/>
        <v>0</v>
      </c>
      <c r="Y1425" s="2">
        <f t="shared" si="798"/>
        <v>0</v>
      </c>
      <c r="Z1425" s="72">
        <f t="shared" si="799"/>
        <v>0</v>
      </c>
      <c r="AA1425" s="2">
        <f t="shared" si="809"/>
        <v>0</v>
      </c>
      <c r="AB1425" s="12">
        <f t="shared" si="807"/>
        <v>4.6600000000000003E-2</v>
      </c>
      <c r="AC1425" s="17">
        <f t="shared" si="800"/>
        <v>12</v>
      </c>
      <c r="AD1425" s="17">
        <v>252</v>
      </c>
      <c r="AE1425" s="13">
        <f t="shared" si="780"/>
        <v>1.00217125</v>
      </c>
      <c r="AF1425" s="2">
        <f t="shared" si="810"/>
        <v>723.80319873999997</v>
      </c>
      <c r="AG1425" s="2">
        <f t="shared" si="801"/>
        <v>781.39437930999998</v>
      </c>
      <c r="AH1425" s="3">
        <f t="shared" si="802"/>
        <v>0</v>
      </c>
      <c r="AI1425" s="4" t="str">
        <f t="shared" si="781"/>
        <v>A+J=</v>
      </c>
      <c r="AJ1425" s="11">
        <f t="shared" si="808"/>
        <v>42597</v>
      </c>
      <c r="AK1425" s="11"/>
      <c r="AL1425" s="4"/>
      <c r="AM1425" s="1"/>
      <c r="AN1425" s="11"/>
      <c r="AO1425" s="1"/>
      <c r="AP1425" s="1"/>
      <c r="AQ1425" s="3"/>
      <c r="AR1425" s="3"/>
      <c r="AS1425" s="6"/>
      <c r="AT1425" s="1"/>
      <c r="AU1425" s="1"/>
      <c r="AV1425" s="1"/>
      <c r="AW1425" s="1"/>
      <c r="AX1425" s="1"/>
      <c r="AY1425" s="1"/>
      <c r="AZ1425" s="1"/>
      <c r="BA1425" s="1"/>
      <c r="BB1425" s="1"/>
    </row>
    <row r="1426" spans="1:54" x14ac:dyDescent="0.2">
      <c r="A1426" s="158">
        <f t="shared" si="803"/>
        <v>42582</v>
      </c>
      <c r="B1426" s="2">
        <f t="shared" si="787"/>
        <v>360663.6646470062</v>
      </c>
      <c r="C1426" s="2">
        <f t="shared" si="804"/>
        <v>268839.36356556002</v>
      </c>
      <c r="D1426" s="2">
        <f>SUM(Y1426:Y$1441)</f>
        <v>1505.5273199000001</v>
      </c>
      <c r="E1426" s="73">
        <f t="shared" si="788"/>
        <v>267333.83624566003</v>
      </c>
      <c r="F1426" s="88">
        <f t="shared" si="783"/>
        <v>4675.2299999999996</v>
      </c>
      <c r="G1426" s="3">
        <f>IF(AND(N1426=1,N1425&gt;1),VLOOKUP(A1425,[1]Plan1!$BK$81:$BM$259,3),G1425)</f>
        <v>4691.59</v>
      </c>
      <c r="H1426" s="11">
        <f t="shared" si="784"/>
        <v>42505</v>
      </c>
      <c r="I1426" s="11">
        <f t="shared" si="785"/>
        <v>42536</v>
      </c>
      <c r="J1426" s="12">
        <f t="shared" si="789"/>
        <v>3.4992930829071955E-3</v>
      </c>
      <c r="K1426" s="11">
        <f t="shared" si="805"/>
        <v>42597</v>
      </c>
      <c r="L1426" s="11">
        <f t="shared" si="790"/>
        <v>42597</v>
      </c>
      <c r="M1426" s="1">
        <f t="shared" si="778"/>
        <v>22</v>
      </c>
      <c r="N1426" s="1">
        <f t="shared" si="791"/>
        <v>12</v>
      </c>
      <c r="O1426" s="2">
        <f t="shared" si="792"/>
        <v>1.0019071799999999</v>
      </c>
      <c r="P1426" s="13">
        <f t="shared" si="786"/>
        <v>1.0077990100000001</v>
      </c>
      <c r="Q1426" s="13">
        <f t="shared" si="779"/>
        <v>1.3366580904537289</v>
      </c>
      <c r="R1426" s="2">
        <f t="shared" si="782"/>
        <v>1.33920733</v>
      </c>
      <c r="S1426" s="2">
        <f t="shared" si="806"/>
        <v>1.23998893</v>
      </c>
      <c r="T1426" s="2">
        <f t="shared" si="793"/>
        <v>333357.83476954</v>
      </c>
      <c r="U1426" s="2">
        <f t="shared" si="794"/>
        <v>361.30989058856869</v>
      </c>
      <c r="V1426" s="2">
        <f t="shared" si="795"/>
        <v>90681.59681154757</v>
      </c>
      <c r="W1426" s="2">
        <f t="shared" si="796"/>
        <v>359882.27026769618</v>
      </c>
      <c r="X1426" s="17">
        <f t="shared" si="797"/>
        <v>0</v>
      </c>
      <c r="Y1426" s="2">
        <f t="shared" si="798"/>
        <v>0</v>
      </c>
      <c r="Z1426" s="72">
        <f t="shared" si="799"/>
        <v>0</v>
      </c>
      <c r="AA1426" s="2">
        <f t="shared" si="809"/>
        <v>0</v>
      </c>
      <c r="AB1426" s="12">
        <f t="shared" si="807"/>
        <v>4.6600000000000003E-2</v>
      </c>
      <c r="AC1426" s="17">
        <f t="shared" si="800"/>
        <v>12</v>
      </c>
      <c r="AD1426" s="17">
        <v>252</v>
      </c>
      <c r="AE1426" s="13">
        <f t="shared" si="780"/>
        <v>1.00217125</v>
      </c>
      <c r="AF1426" s="2">
        <f t="shared" si="810"/>
        <v>723.80319873999997</v>
      </c>
      <c r="AG1426" s="2">
        <f t="shared" si="801"/>
        <v>781.39437930999998</v>
      </c>
      <c r="AH1426" s="3">
        <f t="shared" si="802"/>
        <v>0</v>
      </c>
      <c r="AI1426" s="4" t="str">
        <f t="shared" si="781"/>
        <v>A+J=</v>
      </c>
      <c r="AJ1426" s="11">
        <f t="shared" si="808"/>
        <v>42597</v>
      </c>
      <c r="AK1426" s="11"/>
      <c r="AL1426" s="4"/>
      <c r="AM1426" s="1"/>
      <c r="AN1426" s="11"/>
      <c r="AO1426" s="1"/>
      <c r="AP1426" s="1"/>
      <c r="AQ1426" s="3"/>
      <c r="AR1426" s="3"/>
      <c r="AS1426" s="6"/>
      <c r="AT1426" s="1"/>
      <c r="AU1426" s="1"/>
      <c r="AV1426" s="1"/>
      <c r="AW1426" s="1"/>
      <c r="AX1426" s="1"/>
      <c r="AY1426" s="1"/>
      <c r="AZ1426" s="1"/>
      <c r="BA1426" s="1"/>
      <c r="BB1426" s="1"/>
    </row>
    <row r="1427" spans="1:54" x14ac:dyDescent="0.2">
      <c r="A1427" s="158">
        <f t="shared" si="803"/>
        <v>42583</v>
      </c>
      <c r="B1427" s="2">
        <f t="shared" si="787"/>
        <v>360663.6646470062</v>
      </c>
      <c r="C1427" s="2">
        <f t="shared" si="804"/>
        <v>268839.36356556002</v>
      </c>
      <c r="D1427" s="2">
        <f>SUM(Y1427:Y$1441)</f>
        <v>1505.5273199000001</v>
      </c>
      <c r="E1427" s="73">
        <f t="shared" si="788"/>
        <v>267333.83624566003</v>
      </c>
      <c r="F1427" s="88">
        <f t="shared" si="783"/>
        <v>4675.2299999999996</v>
      </c>
      <c r="G1427" s="3">
        <f>IF(AND(N1427=1,N1426&gt;1),VLOOKUP(A1426,[1]Plan1!$BK$81:$BM$259,3),G1426)</f>
        <v>4691.59</v>
      </c>
      <c r="H1427" s="11">
        <f t="shared" si="784"/>
        <v>42505</v>
      </c>
      <c r="I1427" s="11">
        <f t="shared" si="785"/>
        <v>42536</v>
      </c>
      <c r="J1427" s="12">
        <f t="shared" si="789"/>
        <v>3.4992930829071955E-3</v>
      </c>
      <c r="K1427" s="11">
        <f t="shared" si="805"/>
        <v>42597</v>
      </c>
      <c r="L1427" s="11">
        <f t="shared" si="790"/>
        <v>42597</v>
      </c>
      <c r="M1427" s="1">
        <f t="shared" si="778"/>
        <v>22</v>
      </c>
      <c r="N1427" s="1">
        <f t="shared" si="791"/>
        <v>12</v>
      </c>
      <c r="O1427" s="2">
        <f t="shared" si="792"/>
        <v>1.0019071799999999</v>
      </c>
      <c r="P1427" s="13">
        <f t="shared" si="786"/>
        <v>1.0077990100000001</v>
      </c>
      <c r="Q1427" s="13">
        <f t="shared" si="779"/>
        <v>1.3366580904537289</v>
      </c>
      <c r="R1427" s="2">
        <f t="shared" si="782"/>
        <v>1.33920733</v>
      </c>
      <c r="S1427" s="2">
        <f t="shared" si="806"/>
        <v>1.23998893</v>
      </c>
      <c r="T1427" s="2">
        <f t="shared" si="793"/>
        <v>333357.83476954</v>
      </c>
      <c r="U1427" s="2">
        <f t="shared" si="794"/>
        <v>361.30989058856869</v>
      </c>
      <c r="V1427" s="2">
        <f t="shared" si="795"/>
        <v>90681.59681154757</v>
      </c>
      <c r="W1427" s="2">
        <f t="shared" si="796"/>
        <v>359882.27026769618</v>
      </c>
      <c r="X1427" s="17">
        <f t="shared" si="797"/>
        <v>0</v>
      </c>
      <c r="Y1427" s="2">
        <f t="shared" si="798"/>
        <v>0</v>
      </c>
      <c r="Z1427" s="72">
        <f t="shared" si="799"/>
        <v>0</v>
      </c>
      <c r="AA1427" s="2">
        <f t="shared" si="809"/>
        <v>0</v>
      </c>
      <c r="AB1427" s="12">
        <f t="shared" si="807"/>
        <v>4.6600000000000003E-2</v>
      </c>
      <c r="AC1427" s="17">
        <f t="shared" si="800"/>
        <v>12</v>
      </c>
      <c r="AD1427" s="17">
        <v>252</v>
      </c>
      <c r="AE1427" s="13">
        <f t="shared" si="780"/>
        <v>1.00217125</v>
      </c>
      <c r="AF1427" s="2">
        <f t="shared" si="810"/>
        <v>723.80319873999997</v>
      </c>
      <c r="AG1427" s="2">
        <f t="shared" si="801"/>
        <v>781.39437930999998</v>
      </c>
      <c r="AH1427" s="3">
        <f t="shared" si="802"/>
        <v>0</v>
      </c>
      <c r="AI1427" s="4" t="str">
        <f t="shared" si="781"/>
        <v>A+J=</v>
      </c>
      <c r="AJ1427" s="11">
        <f t="shared" si="808"/>
        <v>42597</v>
      </c>
      <c r="AK1427" s="11"/>
      <c r="AL1427" s="4"/>
      <c r="AM1427" s="1"/>
      <c r="AN1427" s="11"/>
      <c r="AO1427" s="1"/>
      <c r="AP1427" s="1"/>
      <c r="AQ1427" s="3"/>
      <c r="AR1427" s="3"/>
      <c r="AS1427" s="6"/>
      <c r="AT1427" s="1"/>
      <c r="AU1427" s="1"/>
      <c r="AV1427" s="1"/>
      <c r="AW1427" s="1"/>
      <c r="AX1427" s="1"/>
      <c r="AY1427" s="1"/>
      <c r="AZ1427" s="1"/>
      <c r="BA1427" s="1"/>
      <c r="BB1427" s="1"/>
    </row>
    <row r="1428" spans="1:54" x14ac:dyDescent="0.2">
      <c r="A1428" s="158">
        <f t="shared" si="803"/>
        <v>42584</v>
      </c>
      <c r="B1428" s="2">
        <f t="shared" si="787"/>
        <v>360785.84495031054</v>
      </c>
      <c r="C1428" s="2">
        <f t="shared" si="804"/>
        <v>268839.36356556002</v>
      </c>
      <c r="D1428" s="2">
        <f>SUM(Y1428:Y$1441)</f>
        <v>1505.5273199000001</v>
      </c>
      <c r="E1428" s="73">
        <f t="shared" si="788"/>
        <v>267333.83624566003</v>
      </c>
      <c r="F1428" s="88">
        <f t="shared" si="783"/>
        <v>4675.2299999999996</v>
      </c>
      <c r="G1428" s="3">
        <f>IF(AND(N1428=1,N1427&gt;1),VLOOKUP(A1427,[1]Plan1!$BK$81:$BM$259,3),G1427)</f>
        <v>4691.59</v>
      </c>
      <c r="H1428" s="11">
        <f t="shared" si="784"/>
        <v>42505</v>
      </c>
      <c r="I1428" s="11">
        <f t="shared" si="785"/>
        <v>42536</v>
      </c>
      <c r="J1428" s="12">
        <f t="shared" si="789"/>
        <v>3.4992930829071955E-3</v>
      </c>
      <c r="K1428" s="11">
        <f t="shared" si="805"/>
        <v>42597</v>
      </c>
      <c r="L1428" s="11">
        <f t="shared" si="790"/>
        <v>42597</v>
      </c>
      <c r="M1428" s="1">
        <f t="shared" si="778"/>
        <v>22</v>
      </c>
      <c r="N1428" s="1">
        <f t="shared" si="791"/>
        <v>13</v>
      </c>
      <c r="O1428" s="2">
        <f t="shared" si="792"/>
        <v>1.00206628</v>
      </c>
      <c r="P1428" s="13">
        <f t="shared" si="786"/>
        <v>1.0077990100000001</v>
      </c>
      <c r="Q1428" s="13">
        <f t="shared" si="779"/>
        <v>1.3366580904537289</v>
      </c>
      <c r="R1428" s="2">
        <f t="shared" si="782"/>
        <v>1.3394200000000001</v>
      </c>
      <c r="S1428" s="2">
        <f t="shared" si="806"/>
        <v>1.23998893</v>
      </c>
      <c r="T1428" s="2">
        <f t="shared" si="793"/>
        <v>333357.83476954</v>
      </c>
      <c r="U1428" s="2">
        <f t="shared" si="794"/>
        <v>361.30989058856869</v>
      </c>
      <c r="V1428" s="2">
        <f t="shared" si="795"/>
        <v>90738.45069850194</v>
      </c>
      <c r="W1428" s="2">
        <f t="shared" si="796"/>
        <v>359939.12415465055</v>
      </c>
      <c r="X1428" s="17">
        <f t="shared" si="797"/>
        <v>0</v>
      </c>
      <c r="Y1428" s="2">
        <f t="shared" si="798"/>
        <v>0</v>
      </c>
      <c r="Z1428" s="72">
        <f t="shared" si="799"/>
        <v>0</v>
      </c>
      <c r="AA1428" s="2">
        <f t="shared" si="809"/>
        <v>0</v>
      </c>
      <c r="AB1428" s="12">
        <f t="shared" si="807"/>
        <v>4.6600000000000003E-2</v>
      </c>
      <c r="AC1428" s="17">
        <f t="shared" si="800"/>
        <v>13</v>
      </c>
      <c r="AD1428" s="17">
        <v>252</v>
      </c>
      <c r="AE1428" s="13">
        <f t="shared" si="780"/>
        <v>1.0023523999999999</v>
      </c>
      <c r="AF1428" s="2">
        <f t="shared" si="810"/>
        <v>784.19097051000006</v>
      </c>
      <c r="AG1428" s="2">
        <f t="shared" si="801"/>
        <v>846.72079566000002</v>
      </c>
      <c r="AH1428" s="3">
        <f t="shared" si="802"/>
        <v>0</v>
      </c>
      <c r="AI1428" s="4" t="str">
        <f t="shared" si="781"/>
        <v>A+J=</v>
      </c>
      <c r="AJ1428" s="11">
        <f t="shared" si="808"/>
        <v>42597</v>
      </c>
      <c r="AK1428" s="11"/>
      <c r="AL1428" s="4"/>
      <c r="AM1428" s="1"/>
      <c r="AN1428" s="11"/>
      <c r="AO1428" s="1"/>
      <c r="AP1428" s="1"/>
      <c r="AQ1428" s="3"/>
      <c r="AR1428" s="3"/>
      <c r="AS1428" s="6"/>
      <c r="AT1428" s="1"/>
      <c r="AU1428" s="1"/>
      <c r="AV1428" s="1"/>
      <c r="AW1428" s="1"/>
      <c r="AX1428" s="1"/>
      <c r="AY1428" s="1"/>
      <c r="AZ1428" s="1"/>
      <c r="BA1428" s="1"/>
      <c r="BB1428" s="1"/>
    </row>
    <row r="1429" spans="1:54" x14ac:dyDescent="0.2">
      <c r="A1429" s="158">
        <f t="shared" si="803"/>
        <v>42585</v>
      </c>
      <c r="B1429" s="2">
        <f t="shared" si="787"/>
        <v>360908.06041174324</v>
      </c>
      <c r="C1429" s="2">
        <f t="shared" si="804"/>
        <v>268839.36356556002</v>
      </c>
      <c r="D1429" s="2">
        <f>SUM(Y1429:Y$1441)</f>
        <v>1505.5273199000001</v>
      </c>
      <c r="E1429" s="73">
        <f t="shared" si="788"/>
        <v>267333.83624566003</v>
      </c>
      <c r="F1429" s="88">
        <f t="shared" si="783"/>
        <v>4675.2299999999996</v>
      </c>
      <c r="G1429" s="3">
        <f>IF(AND(N1429=1,N1428&gt;1),VLOOKUP(A1428,[1]Plan1!$BK$81:$BM$259,3),G1428)</f>
        <v>4691.59</v>
      </c>
      <c r="H1429" s="11">
        <f t="shared" si="784"/>
        <v>42505</v>
      </c>
      <c r="I1429" s="11">
        <f t="shared" si="785"/>
        <v>42536</v>
      </c>
      <c r="J1429" s="12">
        <f t="shared" si="789"/>
        <v>3.4992930829071955E-3</v>
      </c>
      <c r="K1429" s="11">
        <f t="shared" si="805"/>
        <v>42597</v>
      </c>
      <c r="L1429" s="11">
        <f t="shared" si="790"/>
        <v>42597</v>
      </c>
      <c r="M1429" s="1">
        <f t="shared" si="778"/>
        <v>22</v>
      </c>
      <c r="N1429" s="1">
        <f t="shared" si="791"/>
        <v>14</v>
      </c>
      <c r="O1429" s="2">
        <f t="shared" si="792"/>
        <v>1.0022253999999999</v>
      </c>
      <c r="P1429" s="13">
        <f t="shared" si="786"/>
        <v>1.0077990100000001</v>
      </c>
      <c r="Q1429" s="13">
        <f t="shared" si="779"/>
        <v>1.3366580904537289</v>
      </c>
      <c r="R1429" s="2">
        <f t="shared" si="782"/>
        <v>1.33963268</v>
      </c>
      <c r="S1429" s="2">
        <f t="shared" si="806"/>
        <v>1.23998893</v>
      </c>
      <c r="T1429" s="2">
        <f t="shared" si="793"/>
        <v>333357.83476954</v>
      </c>
      <c r="U1429" s="2">
        <f t="shared" si="794"/>
        <v>361.30989058856869</v>
      </c>
      <c r="V1429" s="2">
        <f t="shared" si="795"/>
        <v>90795.307258794666</v>
      </c>
      <c r="W1429" s="2">
        <f t="shared" si="796"/>
        <v>359995.98071494326</v>
      </c>
      <c r="X1429" s="17">
        <f t="shared" si="797"/>
        <v>0</v>
      </c>
      <c r="Y1429" s="2">
        <f t="shared" si="798"/>
        <v>0</v>
      </c>
      <c r="Z1429" s="72">
        <f t="shared" si="799"/>
        <v>0</v>
      </c>
      <c r="AA1429" s="2">
        <f t="shared" si="809"/>
        <v>0</v>
      </c>
      <c r="AB1429" s="12">
        <f t="shared" si="807"/>
        <v>4.6600000000000003E-2</v>
      </c>
      <c r="AC1429" s="17">
        <f t="shared" si="800"/>
        <v>14</v>
      </c>
      <c r="AD1429" s="17">
        <v>252</v>
      </c>
      <c r="AE1429" s="13">
        <f t="shared" si="780"/>
        <v>1.002533583</v>
      </c>
      <c r="AF1429" s="2">
        <f t="shared" si="810"/>
        <v>844.58974307999995</v>
      </c>
      <c r="AG1429" s="2">
        <f t="shared" si="801"/>
        <v>912.07969679999997</v>
      </c>
      <c r="AH1429" s="3">
        <f t="shared" si="802"/>
        <v>0</v>
      </c>
      <c r="AI1429" s="4" t="str">
        <f t="shared" si="781"/>
        <v>A+J=</v>
      </c>
      <c r="AJ1429" s="11">
        <f t="shared" si="808"/>
        <v>42597</v>
      </c>
      <c r="AK1429" s="11"/>
      <c r="AL1429" s="4"/>
      <c r="AM1429" s="1"/>
      <c r="AN1429" s="11"/>
      <c r="AO1429" s="1"/>
      <c r="AP1429" s="1"/>
      <c r="AQ1429" s="3"/>
      <c r="AR1429" s="3"/>
      <c r="AS1429" s="6"/>
      <c r="AT1429" s="1"/>
      <c r="AU1429" s="1"/>
      <c r="AV1429" s="1"/>
      <c r="AW1429" s="1"/>
      <c r="AX1429" s="1"/>
      <c r="AY1429" s="1"/>
      <c r="AZ1429" s="1"/>
      <c r="BA1429" s="1"/>
      <c r="BB1429" s="1"/>
    </row>
    <row r="1430" spans="1:54" x14ac:dyDescent="0.2">
      <c r="A1430" s="158">
        <f t="shared" si="803"/>
        <v>42586</v>
      </c>
      <c r="B1430" s="2">
        <f t="shared" si="787"/>
        <v>361030.32140073774</v>
      </c>
      <c r="C1430" s="2">
        <f t="shared" si="804"/>
        <v>268839.36356556002</v>
      </c>
      <c r="D1430" s="2">
        <f>SUM(Y1430:Y$1441)</f>
        <v>1505.5273199000001</v>
      </c>
      <c r="E1430" s="73">
        <f t="shared" si="788"/>
        <v>267333.83624566003</v>
      </c>
      <c r="F1430" s="88">
        <f t="shared" si="783"/>
        <v>4675.2299999999996</v>
      </c>
      <c r="G1430" s="3">
        <f>IF(AND(N1430=1,N1429&gt;1),VLOOKUP(A1429,[1]Plan1!$BK$81:$BM$259,3),G1429)</f>
        <v>4691.59</v>
      </c>
      <c r="H1430" s="11">
        <f t="shared" si="784"/>
        <v>42505</v>
      </c>
      <c r="I1430" s="11">
        <f t="shared" si="785"/>
        <v>42536</v>
      </c>
      <c r="J1430" s="12">
        <f t="shared" si="789"/>
        <v>3.4992930829071955E-3</v>
      </c>
      <c r="K1430" s="11">
        <f t="shared" si="805"/>
        <v>42597</v>
      </c>
      <c r="L1430" s="11">
        <f t="shared" si="790"/>
        <v>42597</v>
      </c>
      <c r="M1430" s="1">
        <f t="shared" si="778"/>
        <v>22</v>
      </c>
      <c r="N1430" s="1">
        <f t="shared" si="791"/>
        <v>15</v>
      </c>
      <c r="O1430" s="2">
        <f t="shared" si="792"/>
        <v>1.0023845499999999</v>
      </c>
      <c r="P1430" s="13">
        <f t="shared" si="786"/>
        <v>1.0077990100000001</v>
      </c>
      <c r="Q1430" s="13">
        <f t="shared" si="779"/>
        <v>1.3366580904537289</v>
      </c>
      <c r="R1430" s="2">
        <f t="shared" si="782"/>
        <v>1.3398454099999999</v>
      </c>
      <c r="S1430" s="2">
        <f t="shared" si="806"/>
        <v>1.23998893</v>
      </c>
      <c r="T1430" s="2">
        <f t="shared" si="793"/>
        <v>333357.83476954</v>
      </c>
      <c r="U1430" s="2">
        <f t="shared" si="794"/>
        <v>361.30989058856869</v>
      </c>
      <c r="V1430" s="2">
        <f t="shared" si="795"/>
        <v>90852.177185779161</v>
      </c>
      <c r="W1430" s="2">
        <f t="shared" si="796"/>
        <v>360052.85064192774</v>
      </c>
      <c r="X1430" s="17">
        <f t="shared" si="797"/>
        <v>0</v>
      </c>
      <c r="Y1430" s="2">
        <f t="shared" si="798"/>
        <v>0</v>
      </c>
      <c r="Z1430" s="72">
        <f t="shared" si="799"/>
        <v>0</v>
      </c>
      <c r="AA1430" s="2">
        <f t="shared" si="809"/>
        <v>0</v>
      </c>
      <c r="AB1430" s="12">
        <f t="shared" si="807"/>
        <v>4.6600000000000003E-2</v>
      </c>
      <c r="AC1430" s="17">
        <f t="shared" si="800"/>
        <v>15</v>
      </c>
      <c r="AD1430" s="17">
        <v>252</v>
      </c>
      <c r="AE1430" s="13">
        <f t="shared" si="780"/>
        <v>1.002714798</v>
      </c>
      <c r="AF1430" s="2">
        <f t="shared" si="810"/>
        <v>904.99918310999999</v>
      </c>
      <c r="AG1430" s="2">
        <f t="shared" si="801"/>
        <v>977.47075881000001</v>
      </c>
      <c r="AH1430" s="3">
        <f t="shared" si="802"/>
        <v>0</v>
      </c>
      <c r="AI1430" s="4" t="str">
        <f t="shared" si="781"/>
        <v>A+J=</v>
      </c>
      <c r="AJ1430" s="11">
        <f t="shared" si="808"/>
        <v>42597</v>
      </c>
      <c r="AK1430" s="11"/>
      <c r="AL1430" s="4"/>
      <c r="AM1430" s="1"/>
      <c r="AN1430" s="11"/>
      <c r="AO1430" s="1"/>
      <c r="AP1430" s="1"/>
      <c r="AQ1430" s="3"/>
      <c r="AR1430" s="3"/>
      <c r="AS1430" s="6"/>
      <c r="AT1430" s="1"/>
      <c r="AU1430" s="1"/>
      <c r="AV1430" s="1"/>
      <c r="AW1430" s="1"/>
      <c r="AX1430" s="1"/>
      <c r="AY1430" s="1"/>
      <c r="AZ1430" s="1"/>
      <c r="BA1430" s="1"/>
      <c r="BB1430" s="1"/>
    </row>
    <row r="1431" spans="1:54" x14ac:dyDescent="0.2">
      <c r="A1431" s="158">
        <f t="shared" si="803"/>
        <v>42587</v>
      </c>
      <c r="B1431" s="2">
        <f t="shared" si="787"/>
        <v>361152.62328807742</v>
      </c>
      <c r="C1431" s="2">
        <f t="shared" si="804"/>
        <v>268839.36356556002</v>
      </c>
      <c r="D1431" s="2">
        <f>SUM(Y1431:Y$1441)</f>
        <v>1505.5273199000001</v>
      </c>
      <c r="E1431" s="73">
        <f t="shared" si="788"/>
        <v>267333.83624566003</v>
      </c>
      <c r="F1431" s="88">
        <f t="shared" si="783"/>
        <v>4675.2299999999996</v>
      </c>
      <c r="G1431" s="3">
        <f>IF(AND(N1431=1,N1430&gt;1),VLOOKUP(A1430,[1]Plan1!$BK$81:$BM$259,3),G1430)</f>
        <v>4691.59</v>
      </c>
      <c r="H1431" s="11">
        <f t="shared" si="784"/>
        <v>42505</v>
      </c>
      <c r="I1431" s="11">
        <f t="shared" si="785"/>
        <v>42536</v>
      </c>
      <c r="J1431" s="12">
        <f t="shared" si="789"/>
        <v>3.4992930829071955E-3</v>
      </c>
      <c r="K1431" s="11">
        <f t="shared" si="805"/>
        <v>42597</v>
      </c>
      <c r="L1431" s="11">
        <f t="shared" si="790"/>
        <v>42597</v>
      </c>
      <c r="M1431" s="1">
        <f t="shared" ref="M1431:M1494" si="811">IF(L1431=L1430,M1430,NETWORKDAYS(L1430,L1431,$AN$194:$AN$348)-1)</f>
        <v>22</v>
      </c>
      <c r="N1431" s="1">
        <f t="shared" si="791"/>
        <v>16</v>
      </c>
      <c r="O1431" s="2">
        <f t="shared" si="792"/>
        <v>1.00254372</v>
      </c>
      <c r="P1431" s="13">
        <f t="shared" si="786"/>
        <v>1.0077990100000001</v>
      </c>
      <c r="Q1431" s="13">
        <f t="shared" si="779"/>
        <v>1.3366580904537289</v>
      </c>
      <c r="R1431" s="2">
        <f t="shared" si="782"/>
        <v>1.34005817</v>
      </c>
      <c r="S1431" s="2">
        <f t="shared" si="806"/>
        <v>1.23998893</v>
      </c>
      <c r="T1431" s="2">
        <f t="shared" si="793"/>
        <v>333357.83476954</v>
      </c>
      <c r="U1431" s="2">
        <f t="shared" si="794"/>
        <v>361.30989058856869</v>
      </c>
      <c r="V1431" s="2">
        <f t="shared" si="795"/>
        <v>90909.055132778827</v>
      </c>
      <c r="W1431" s="2">
        <f t="shared" si="796"/>
        <v>360109.72858892742</v>
      </c>
      <c r="X1431" s="17">
        <f t="shared" si="797"/>
        <v>0</v>
      </c>
      <c r="Y1431" s="2">
        <f t="shared" si="798"/>
        <v>0</v>
      </c>
      <c r="Z1431" s="72">
        <f t="shared" si="799"/>
        <v>0</v>
      </c>
      <c r="AA1431" s="2">
        <f t="shared" si="809"/>
        <v>0</v>
      </c>
      <c r="AB1431" s="12">
        <f t="shared" si="807"/>
        <v>4.6600000000000003E-2</v>
      </c>
      <c r="AC1431" s="17">
        <f t="shared" si="800"/>
        <v>16</v>
      </c>
      <c r="AD1431" s="17">
        <v>252</v>
      </c>
      <c r="AE1431" s="13">
        <f t="shared" si="780"/>
        <v>1.0028960469999999</v>
      </c>
      <c r="AF1431" s="2">
        <f t="shared" si="810"/>
        <v>965.41995730999997</v>
      </c>
      <c r="AG1431" s="2">
        <f t="shared" si="801"/>
        <v>1042.89469915</v>
      </c>
      <c r="AH1431" s="3">
        <f t="shared" si="802"/>
        <v>0</v>
      </c>
      <c r="AI1431" s="4" t="str">
        <f t="shared" si="781"/>
        <v>A+J=</v>
      </c>
      <c r="AJ1431" s="11">
        <f t="shared" si="808"/>
        <v>42597</v>
      </c>
      <c r="AK1431" s="11"/>
      <c r="AL1431" s="4"/>
      <c r="AM1431" s="1"/>
      <c r="AN1431" s="11"/>
      <c r="AO1431" s="1"/>
      <c r="AP1431" s="1"/>
      <c r="AQ1431" s="3"/>
      <c r="AR1431" s="3"/>
      <c r="AS1431" s="6"/>
      <c r="AT1431" s="1"/>
      <c r="AU1431" s="1"/>
      <c r="AV1431" s="1"/>
      <c r="AW1431" s="1"/>
      <c r="AX1431" s="1"/>
      <c r="AY1431" s="1"/>
      <c r="AZ1431" s="1"/>
      <c r="BA1431" s="1"/>
      <c r="BB1431" s="1"/>
    </row>
    <row r="1432" spans="1:54" x14ac:dyDescent="0.2">
      <c r="A1432" s="158">
        <f t="shared" si="803"/>
        <v>42588</v>
      </c>
      <c r="B1432" s="2">
        <f t="shared" si="787"/>
        <v>361274.96804514044</v>
      </c>
      <c r="C1432" s="2">
        <f t="shared" si="804"/>
        <v>268839.36356556002</v>
      </c>
      <c r="D1432" s="2">
        <f>SUM(Y1432:Y$1441)</f>
        <v>1505.5273199000001</v>
      </c>
      <c r="E1432" s="73">
        <f t="shared" si="788"/>
        <v>267333.83624566003</v>
      </c>
      <c r="F1432" s="88">
        <f t="shared" si="783"/>
        <v>4675.2299999999996</v>
      </c>
      <c r="G1432" s="3">
        <f>IF(AND(N1432=1,N1431&gt;1),VLOOKUP(A1431,[1]Plan1!$BK$81:$BM$259,3),G1431)</f>
        <v>4691.59</v>
      </c>
      <c r="H1432" s="11">
        <f t="shared" si="784"/>
        <v>42505</v>
      </c>
      <c r="I1432" s="11">
        <f t="shared" si="785"/>
        <v>42536</v>
      </c>
      <c r="J1432" s="12">
        <f t="shared" si="789"/>
        <v>3.4992930829071955E-3</v>
      </c>
      <c r="K1432" s="11">
        <f t="shared" si="805"/>
        <v>42597</v>
      </c>
      <c r="L1432" s="11">
        <f t="shared" si="790"/>
        <v>42597</v>
      </c>
      <c r="M1432" s="1">
        <f t="shared" si="811"/>
        <v>22</v>
      </c>
      <c r="N1432" s="1">
        <f t="shared" si="791"/>
        <v>17</v>
      </c>
      <c r="O1432" s="2">
        <f t="shared" si="792"/>
        <v>1.0027029199999999</v>
      </c>
      <c r="P1432" s="13">
        <f t="shared" si="786"/>
        <v>1.0077990100000001</v>
      </c>
      <c r="Q1432" s="13">
        <f t="shared" si="779"/>
        <v>1.3366580904537289</v>
      </c>
      <c r="R1432" s="2">
        <f t="shared" si="782"/>
        <v>1.34027097</v>
      </c>
      <c r="S1432" s="2">
        <f t="shared" si="806"/>
        <v>1.23998893</v>
      </c>
      <c r="T1432" s="2">
        <f t="shared" si="793"/>
        <v>333357.83476954</v>
      </c>
      <c r="U1432" s="2">
        <f t="shared" si="794"/>
        <v>361.30989058856869</v>
      </c>
      <c r="V1432" s="2">
        <f t="shared" si="795"/>
        <v>90965.94377313189</v>
      </c>
      <c r="W1432" s="2">
        <f t="shared" si="796"/>
        <v>360166.61722928047</v>
      </c>
      <c r="X1432" s="17">
        <f t="shared" si="797"/>
        <v>0</v>
      </c>
      <c r="Y1432" s="2">
        <f t="shared" si="798"/>
        <v>0</v>
      </c>
      <c r="Z1432" s="72">
        <f t="shared" si="799"/>
        <v>0</v>
      </c>
      <c r="AA1432" s="2">
        <f t="shared" si="809"/>
        <v>0</v>
      </c>
      <c r="AB1432" s="12">
        <f t="shared" si="807"/>
        <v>4.6600000000000003E-2</v>
      </c>
      <c r="AC1432" s="17">
        <f t="shared" si="800"/>
        <v>17</v>
      </c>
      <c r="AD1432" s="17">
        <v>252</v>
      </c>
      <c r="AE1432" s="13">
        <f t="shared" si="780"/>
        <v>1.003077328</v>
      </c>
      <c r="AF1432" s="2">
        <f t="shared" si="810"/>
        <v>1025.85139895</v>
      </c>
      <c r="AG1432" s="2">
        <f t="shared" si="801"/>
        <v>1108.35081586</v>
      </c>
      <c r="AH1432" s="3">
        <f t="shared" si="802"/>
        <v>0</v>
      </c>
      <c r="AI1432" s="4" t="str">
        <f t="shared" si="781"/>
        <v>A+J=</v>
      </c>
      <c r="AJ1432" s="11">
        <f t="shared" si="808"/>
        <v>42597</v>
      </c>
      <c r="AK1432" s="11"/>
      <c r="AL1432" s="4"/>
      <c r="AM1432" s="1"/>
      <c r="AN1432" s="11"/>
      <c r="AO1432" s="1"/>
      <c r="AP1432" s="1"/>
      <c r="AQ1432" s="3"/>
      <c r="AR1432" s="3"/>
      <c r="AS1432" s="6"/>
      <c r="AT1432" s="1"/>
      <c r="AU1432" s="1"/>
      <c r="AV1432" s="1"/>
      <c r="AW1432" s="1"/>
      <c r="AX1432" s="1"/>
      <c r="AY1432" s="1"/>
      <c r="AZ1432" s="1"/>
      <c r="BA1432" s="1"/>
      <c r="BB1432" s="1"/>
    </row>
    <row r="1433" spans="1:54" x14ac:dyDescent="0.2">
      <c r="A1433" s="158">
        <f t="shared" si="803"/>
        <v>42589</v>
      </c>
      <c r="B1433" s="2">
        <f t="shared" si="787"/>
        <v>361274.96804514044</v>
      </c>
      <c r="C1433" s="2">
        <f t="shared" si="804"/>
        <v>268839.36356556002</v>
      </c>
      <c r="D1433" s="2">
        <f>SUM(Y1433:Y$1441)</f>
        <v>1505.5273199000001</v>
      </c>
      <c r="E1433" s="73">
        <f t="shared" si="788"/>
        <v>267333.83624566003</v>
      </c>
      <c r="F1433" s="88">
        <f t="shared" si="783"/>
        <v>4675.2299999999996</v>
      </c>
      <c r="G1433" s="3">
        <f>IF(AND(N1433=1,N1432&gt;1),VLOOKUP(A1432,[1]Plan1!$BK$81:$BM$259,3),G1432)</f>
        <v>4691.59</v>
      </c>
      <c r="H1433" s="11">
        <f t="shared" si="784"/>
        <v>42505</v>
      </c>
      <c r="I1433" s="11">
        <f t="shared" si="785"/>
        <v>42536</v>
      </c>
      <c r="J1433" s="12">
        <f t="shared" si="789"/>
        <v>3.4992930829071955E-3</v>
      </c>
      <c r="K1433" s="11">
        <f t="shared" si="805"/>
        <v>42597</v>
      </c>
      <c r="L1433" s="11">
        <f t="shared" si="790"/>
        <v>42597</v>
      </c>
      <c r="M1433" s="1">
        <f t="shared" si="811"/>
        <v>22</v>
      </c>
      <c r="N1433" s="1">
        <f t="shared" si="791"/>
        <v>17</v>
      </c>
      <c r="O1433" s="2">
        <f t="shared" si="792"/>
        <v>1.0027029199999999</v>
      </c>
      <c r="P1433" s="13">
        <f t="shared" si="786"/>
        <v>1.0077990100000001</v>
      </c>
      <c r="Q1433" s="13">
        <f t="shared" si="779"/>
        <v>1.3366580904537289</v>
      </c>
      <c r="R1433" s="2">
        <f t="shared" si="782"/>
        <v>1.34027097</v>
      </c>
      <c r="S1433" s="2">
        <f t="shared" si="806"/>
        <v>1.23998893</v>
      </c>
      <c r="T1433" s="2">
        <f t="shared" si="793"/>
        <v>333357.83476954</v>
      </c>
      <c r="U1433" s="2">
        <f t="shared" si="794"/>
        <v>361.30989058856869</v>
      </c>
      <c r="V1433" s="2">
        <f t="shared" si="795"/>
        <v>90965.94377313189</v>
      </c>
      <c r="W1433" s="2">
        <f t="shared" si="796"/>
        <v>360166.61722928047</v>
      </c>
      <c r="X1433" s="17">
        <f t="shared" si="797"/>
        <v>0</v>
      </c>
      <c r="Y1433" s="2">
        <f t="shared" si="798"/>
        <v>0</v>
      </c>
      <c r="Z1433" s="72">
        <f t="shared" si="799"/>
        <v>0</v>
      </c>
      <c r="AA1433" s="2">
        <f t="shared" si="809"/>
        <v>0</v>
      </c>
      <c r="AB1433" s="12">
        <f t="shared" si="807"/>
        <v>4.6600000000000003E-2</v>
      </c>
      <c r="AC1433" s="17">
        <f t="shared" si="800"/>
        <v>17</v>
      </c>
      <c r="AD1433" s="17">
        <v>252</v>
      </c>
      <c r="AE1433" s="13">
        <f t="shared" si="780"/>
        <v>1.003077328</v>
      </c>
      <c r="AF1433" s="2">
        <f t="shared" si="810"/>
        <v>1025.85139895</v>
      </c>
      <c r="AG1433" s="2">
        <f t="shared" si="801"/>
        <v>1108.35081586</v>
      </c>
      <c r="AH1433" s="3">
        <f t="shared" si="802"/>
        <v>0</v>
      </c>
      <c r="AI1433" s="4" t="str">
        <f t="shared" si="781"/>
        <v>A+J=</v>
      </c>
      <c r="AJ1433" s="11">
        <f t="shared" si="808"/>
        <v>42597</v>
      </c>
      <c r="AK1433" s="11"/>
      <c r="AL1433" s="4"/>
      <c r="AM1433" s="1"/>
      <c r="AN1433" s="11"/>
      <c r="AO1433" s="1"/>
      <c r="AP1433" s="1"/>
      <c r="AQ1433" s="3"/>
      <c r="AR1433" s="3"/>
      <c r="AS1433" s="6"/>
      <c r="AT1433" s="1"/>
      <c r="AU1433" s="1"/>
      <c r="AV1433" s="1"/>
      <c r="AW1433" s="1"/>
      <c r="AX1433" s="1"/>
      <c r="AY1433" s="1"/>
      <c r="AZ1433" s="1"/>
      <c r="BA1433" s="1"/>
      <c r="BB1433" s="1"/>
    </row>
    <row r="1434" spans="1:54" x14ac:dyDescent="0.2">
      <c r="A1434" s="158">
        <f t="shared" si="803"/>
        <v>42590</v>
      </c>
      <c r="B1434" s="2">
        <f t="shared" si="787"/>
        <v>361274.96804514044</v>
      </c>
      <c r="C1434" s="2">
        <f t="shared" si="804"/>
        <v>268839.36356556002</v>
      </c>
      <c r="D1434" s="2">
        <f>SUM(Y1434:Y$1441)</f>
        <v>1505.5273199000001</v>
      </c>
      <c r="E1434" s="73">
        <f t="shared" si="788"/>
        <v>267333.83624566003</v>
      </c>
      <c r="F1434" s="88">
        <f t="shared" si="783"/>
        <v>4675.2299999999996</v>
      </c>
      <c r="G1434" s="3">
        <f>IF(AND(N1434=1,N1433&gt;1),VLOOKUP(A1433,[1]Plan1!$BK$81:$BM$259,3),G1433)</f>
        <v>4691.59</v>
      </c>
      <c r="H1434" s="11">
        <f t="shared" si="784"/>
        <v>42505</v>
      </c>
      <c r="I1434" s="11">
        <f t="shared" si="785"/>
        <v>42536</v>
      </c>
      <c r="J1434" s="12">
        <f t="shared" si="789"/>
        <v>3.4992930829071955E-3</v>
      </c>
      <c r="K1434" s="11">
        <f t="shared" si="805"/>
        <v>42597</v>
      </c>
      <c r="L1434" s="11">
        <f t="shared" si="790"/>
        <v>42597</v>
      </c>
      <c r="M1434" s="1">
        <f t="shared" si="811"/>
        <v>22</v>
      </c>
      <c r="N1434" s="1">
        <f t="shared" si="791"/>
        <v>17</v>
      </c>
      <c r="O1434" s="2">
        <f t="shared" si="792"/>
        <v>1.0027029199999999</v>
      </c>
      <c r="P1434" s="13">
        <f t="shared" si="786"/>
        <v>1.0077990100000001</v>
      </c>
      <c r="Q1434" s="13">
        <f t="shared" si="779"/>
        <v>1.3366580904537289</v>
      </c>
      <c r="R1434" s="2">
        <f t="shared" si="782"/>
        <v>1.34027097</v>
      </c>
      <c r="S1434" s="2">
        <f t="shared" si="806"/>
        <v>1.23998893</v>
      </c>
      <c r="T1434" s="2">
        <f t="shared" si="793"/>
        <v>333357.83476954</v>
      </c>
      <c r="U1434" s="2">
        <f t="shared" si="794"/>
        <v>361.30989058856869</v>
      </c>
      <c r="V1434" s="2">
        <f t="shared" si="795"/>
        <v>90965.94377313189</v>
      </c>
      <c r="W1434" s="2">
        <f t="shared" si="796"/>
        <v>360166.61722928047</v>
      </c>
      <c r="X1434" s="17">
        <f t="shared" si="797"/>
        <v>0</v>
      </c>
      <c r="Y1434" s="2">
        <f t="shared" si="798"/>
        <v>0</v>
      </c>
      <c r="Z1434" s="72">
        <f t="shared" si="799"/>
        <v>0</v>
      </c>
      <c r="AA1434" s="2">
        <f t="shared" si="809"/>
        <v>0</v>
      </c>
      <c r="AB1434" s="12">
        <f t="shared" si="807"/>
        <v>4.6600000000000003E-2</v>
      </c>
      <c r="AC1434" s="17">
        <f t="shared" si="800"/>
        <v>17</v>
      </c>
      <c r="AD1434" s="17">
        <v>252</v>
      </c>
      <c r="AE1434" s="13">
        <f t="shared" si="780"/>
        <v>1.003077328</v>
      </c>
      <c r="AF1434" s="2">
        <f t="shared" si="810"/>
        <v>1025.85139895</v>
      </c>
      <c r="AG1434" s="2">
        <f t="shared" si="801"/>
        <v>1108.35081586</v>
      </c>
      <c r="AH1434" s="3">
        <f t="shared" si="802"/>
        <v>0</v>
      </c>
      <c r="AI1434" s="4" t="str">
        <f t="shared" si="781"/>
        <v>A+J=</v>
      </c>
      <c r="AJ1434" s="11">
        <f t="shared" si="808"/>
        <v>42597</v>
      </c>
      <c r="AK1434" s="11"/>
      <c r="AL1434" s="4"/>
      <c r="AM1434" s="1"/>
      <c r="AN1434" s="11"/>
      <c r="AO1434" s="1"/>
      <c r="AP1434" s="1"/>
      <c r="AQ1434" s="3"/>
      <c r="AR1434" s="3"/>
      <c r="AS1434" s="6"/>
      <c r="AT1434" s="1"/>
      <c r="AU1434" s="1"/>
      <c r="AV1434" s="1"/>
      <c r="AW1434" s="1"/>
      <c r="AX1434" s="1"/>
      <c r="AY1434" s="1"/>
      <c r="AZ1434" s="1"/>
      <c r="BA1434" s="1"/>
      <c r="BB1434" s="1"/>
    </row>
    <row r="1435" spans="1:54" x14ac:dyDescent="0.2">
      <c r="A1435" s="158">
        <f t="shared" si="803"/>
        <v>42591</v>
      </c>
      <c r="B1435" s="2">
        <f t="shared" si="787"/>
        <v>361397.35067934025</v>
      </c>
      <c r="C1435" s="2">
        <f t="shared" si="804"/>
        <v>268839.36356556002</v>
      </c>
      <c r="D1435" s="2">
        <f>SUM(Y1435:Y$1441)</f>
        <v>1505.5273199000001</v>
      </c>
      <c r="E1435" s="73">
        <f t="shared" si="788"/>
        <v>267333.83624566003</v>
      </c>
      <c r="F1435" s="88">
        <f t="shared" si="783"/>
        <v>4675.2299999999996</v>
      </c>
      <c r="G1435" s="3">
        <f>IF(AND(N1435=1,N1434&gt;1),VLOOKUP(A1434,[1]Plan1!$BK$81:$BM$259,3),G1434)</f>
        <v>4691.59</v>
      </c>
      <c r="H1435" s="11">
        <f t="shared" si="784"/>
        <v>42505</v>
      </c>
      <c r="I1435" s="11">
        <f t="shared" si="785"/>
        <v>42536</v>
      </c>
      <c r="J1435" s="12">
        <f t="shared" si="789"/>
        <v>3.4992930829071955E-3</v>
      </c>
      <c r="K1435" s="11">
        <f t="shared" si="805"/>
        <v>42597</v>
      </c>
      <c r="L1435" s="11">
        <f t="shared" si="790"/>
        <v>42597</v>
      </c>
      <c r="M1435" s="1">
        <f t="shared" si="811"/>
        <v>22</v>
      </c>
      <c r="N1435" s="1">
        <f t="shared" si="791"/>
        <v>18</v>
      </c>
      <c r="O1435" s="2">
        <f t="shared" si="792"/>
        <v>1.00286214</v>
      </c>
      <c r="P1435" s="13">
        <f t="shared" si="786"/>
        <v>1.0077990100000001</v>
      </c>
      <c r="Q1435" s="13">
        <f t="shared" si="779"/>
        <v>1.3366580904537289</v>
      </c>
      <c r="R1435" s="2">
        <f t="shared" si="782"/>
        <v>1.34048379</v>
      </c>
      <c r="S1435" s="2">
        <f t="shared" si="806"/>
        <v>1.23998893</v>
      </c>
      <c r="T1435" s="2">
        <f t="shared" si="793"/>
        <v>333357.83476954</v>
      </c>
      <c r="U1435" s="2">
        <f t="shared" si="794"/>
        <v>361.30989058856869</v>
      </c>
      <c r="V1435" s="2">
        <f t="shared" si="795"/>
        <v>91022.837760161681</v>
      </c>
      <c r="W1435" s="2">
        <f t="shared" si="796"/>
        <v>360223.51121631026</v>
      </c>
      <c r="X1435" s="17">
        <f t="shared" si="797"/>
        <v>0</v>
      </c>
      <c r="Y1435" s="2">
        <f t="shared" si="798"/>
        <v>0</v>
      </c>
      <c r="Z1435" s="72">
        <f t="shared" si="799"/>
        <v>0</v>
      </c>
      <c r="AA1435" s="2">
        <f t="shared" si="809"/>
        <v>0</v>
      </c>
      <c r="AB1435" s="12">
        <f t="shared" si="807"/>
        <v>4.6600000000000003E-2</v>
      </c>
      <c r="AC1435" s="17">
        <f t="shared" si="800"/>
        <v>18</v>
      </c>
      <c r="AD1435" s="17">
        <v>252</v>
      </c>
      <c r="AE1435" s="13">
        <f t="shared" si="780"/>
        <v>1.003258642</v>
      </c>
      <c r="AF1435" s="2">
        <f t="shared" si="810"/>
        <v>1086.2938414</v>
      </c>
      <c r="AG1435" s="2">
        <f t="shared" si="801"/>
        <v>1173.8394630299999</v>
      </c>
      <c r="AH1435" s="3">
        <f t="shared" si="802"/>
        <v>0</v>
      </c>
      <c r="AI1435" s="4" t="str">
        <f t="shared" si="781"/>
        <v>A+J=</v>
      </c>
      <c r="AJ1435" s="11">
        <f t="shared" si="808"/>
        <v>42597</v>
      </c>
      <c r="AK1435" s="11"/>
      <c r="AL1435" s="4"/>
      <c r="AM1435" s="1"/>
      <c r="AN1435" s="11"/>
      <c r="AO1435" s="1"/>
      <c r="AP1435" s="1"/>
      <c r="AQ1435" s="3"/>
      <c r="AR1435" s="3"/>
      <c r="AS1435" s="6"/>
      <c r="AT1435" s="1"/>
      <c r="AU1435" s="1"/>
      <c r="AV1435" s="1"/>
      <c r="AW1435" s="1"/>
      <c r="AX1435" s="1"/>
      <c r="AY1435" s="1"/>
      <c r="AZ1435" s="1"/>
      <c r="BA1435" s="1"/>
      <c r="BB1435" s="1"/>
    </row>
    <row r="1436" spans="1:54" x14ac:dyDescent="0.2">
      <c r="A1436" s="158">
        <f t="shared" si="803"/>
        <v>42592</v>
      </c>
      <c r="B1436" s="2">
        <f t="shared" si="787"/>
        <v>361519.77620400354</v>
      </c>
      <c r="C1436" s="2">
        <f t="shared" si="804"/>
        <v>268839.36356556002</v>
      </c>
      <c r="D1436" s="2">
        <f>SUM(Y1436:Y$1441)</f>
        <v>1505.5273199000001</v>
      </c>
      <c r="E1436" s="73">
        <f t="shared" si="788"/>
        <v>267333.83624566003</v>
      </c>
      <c r="F1436" s="88">
        <f t="shared" si="783"/>
        <v>4675.2299999999996</v>
      </c>
      <c r="G1436" s="3">
        <f>IF(AND(N1436=1,N1435&gt;1),VLOOKUP(A1435,[1]Plan1!$BK$81:$BM$259,3),G1435)</f>
        <v>4691.59</v>
      </c>
      <c r="H1436" s="11">
        <f t="shared" si="784"/>
        <v>42505</v>
      </c>
      <c r="I1436" s="11">
        <f t="shared" si="785"/>
        <v>42536</v>
      </c>
      <c r="J1436" s="12">
        <f t="shared" si="789"/>
        <v>3.4992930829071955E-3</v>
      </c>
      <c r="K1436" s="11">
        <f t="shared" si="805"/>
        <v>42597</v>
      </c>
      <c r="L1436" s="11">
        <f t="shared" si="790"/>
        <v>42597</v>
      </c>
      <c r="M1436" s="1">
        <f t="shared" si="811"/>
        <v>22</v>
      </c>
      <c r="N1436" s="1">
        <f t="shared" si="791"/>
        <v>19</v>
      </c>
      <c r="O1436" s="2">
        <f t="shared" si="792"/>
        <v>1.00302139</v>
      </c>
      <c r="P1436" s="13">
        <f t="shared" si="786"/>
        <v>1.0077990100000001</v>
      </c>
      <c r="Q1436" s="13">
        <f t="shared" si="779"/>
        <v>1.3366580904537289</v>
      </c>
      <c r="R1436" s="2">
        <f t="shared" si="782"/>
        <v>1.3406966499999999</v>
      </c>
      <c r="S1436" s="2">
        <f t="shared" si="806"/>
        <v>1.23998893</v>
      </c>
      <c r="T1436" s="2">
        <f t="shared" si="793"/>
        <v>333357.83476954</v>
      </c>
      <c r="U1436" s="2">
        <f t="shared" si="794"/>
        <v>361.30989058856869</v>
      </c>
      <c r="V1436" s="2">
        <f t="shared" si="795"/>
        <v>91079.742440544927</v>
      </c>
      <c r="W1436" s="2">
        <f t="shared" si="796"/>
        <v>360280.41589669354</v>
      </c>
      <c r="X1436" s="17">
        <f t="shared" si="797"/>
        <v>0</v>
      </c>
      <c r="Y1436" s="2">
        <f t="shared" si="798"/>
        <v>0</v>
      </c>
      <c r="Z1436" s="72">
        <f t="shared" si="799"/>
        <v>0</v>
      </c>
      <c r="AA1436" s="2">
        <f t="shared" si="809"/>
        <v>0</v>
      </c>
      <c r="AB1436" s="12">
        <f t="shared" si="807"/>
        <v>4.6600000000000003E-2</v>
      </c>
      <c r="AC1436" s="17">
        <f t="shared" si="800"/>
        <v>19</v>
      </c>
      <c r="AD1436" s="17">
        <v>252</v>
      </c>
      <c r="AE1436" s="13">
        <f t="shared" si="780"/>
        <v>1.003439988</v>
      </c>
      <c r="AF1436" s="2">
        <f t="shared" si="810"/>
        <v>1146.74695131</v>
      </c>
      <c r="AG1436" s="2">
        <f t="shared" si="801"/>
        <v>1239.3603073100001</v>
      </c>
      <c r="AH1436" s="3">
        <f t="shared" si="802"/>
        <v>0</v>
      </c>
      <c r="AI1436" s="4" t="str">
        <f t="shared" si="781"/>
        <v>A+J=</v>
      </c>
      <c r="AJ1436" s="11">
        <f t="shared" si="808"/>
        <v>42597</v>
      </c>
      <c r="AK1436" s="11"/>
      <c r="AL1436" s="4"/>
      <c r="AM1436" s="1"/>
      <c r="AN1436" s="11"/>
      <c r="AO1436" s="1"/>
      <c r="AP1436" s="1"/>
      <c r="AQ1436" s="3"/>
      <c r="AR1436" s="3"/>
      <c r="AS1436" s="6"/>
      <c r="AT1436" s="1"/>
      <c r="AU1436" s="1"/>
      <c r="AV1436" s="1"/>
      <c r="AW1436" s="1"/>
      <c r="AX1436" s="1"/>
      <c r="AY1436" s="1"/>
      <c r="AZ1436" s="1"/>
      <c r="BA1436" s="1"/>
      <c r="BB1436" s="1"/>
    </row>
    <row r="1437" spans="1:54" x14ac:dyDescent="0.2">
      <c r="A1437" s="158">
        <f t="shared" si="803"/>
        <v>42593</v>
      </c>
      <c r="B1437" s="2">
        <f t="shared" si="787"/>
        <v>361642.24535109021</v>
      </c>
      <c r="C1437" s="2">
        <f t="shared" si="804"/>
        <v>268839.36356556002</v>
      </c>
      <c r="D1437" s="2">
        <f>SUM(Y1437:Y$1441)</f>
        <v>1505.5273199000001</v>
      </c>
      <c r="E1437" s="73">
        <f t="shared" si="788"/>
        <v>267333.83624566003</v>
      </c>
      <c r="F1437" s="88">
        <f t="shared" si="783"/>
        <v>4675.2299999999996</v>
      </c>
      <c r="G1437" s="3">
        <f>IF(AND(N1437=1,N1436&gt;1),VLOOKUP(A1436,[1]Plan1!$BK$81:$BM$259,3),G1436)</f>
        <v>4691.59</v>
      </c>
      <c r="H1437" s="11">
        <f t="shared" si="784"/>
        <v>42505</v>
      </c>
      <c r="I1437" s="11">
        <f t="shared" si="785"/>
        <v>42536</v>
      </c>
      <c r="J1437" s="12">
        <f t="shared" si="789"/>
        <v>3.4992930829071955E-3</v>
      </c>
      <c r="K1437" s="11">
        <f t="shared" si="805"/>
        <v>42597</v>
      </c>
      <c r="L1437" s="11">
        <f t="shared" si="790"/>
        <v>42597</v>
      </c>
      <c r="M1437" s="1">
        <f t="shared" si="811"/>
        <v>22</v>
      </c>
      <c r="N1437" s="1">
        <f t="shared" si="791"/>
        <v>20</v>
      </c>
      <c r="O1437" s="2">
        <f t="shared" si="792"/>
        <v>1.0031806700000001</v>
      </c>
      <c r="P1437" s="13">
        <f t="shared" si="786"/>
        <v>1.0077990100000001</v>
      </c>
      <c r="Q1437" s="13">
        <f t="shared" si="779"/>
        <v>1.3366580904537289</v>
      </c>
      <c r="R1437" s="2">
        <f t="shared" si="782"/>
        <v>1.3409095499999999</v>
      </c>
      <c r="S1437" s="2">
        <f t="shared" si="806"/>
        <v>1.23998893</v>
      </c>
      <c r="T1437" s="2">
        <f t="shared" si="793"/>
        <v>333357.83476954</v>
      </c>
      <c r="U1437" s="2">
        <f t="shared" si="794"/>
        <v>361.30989058856869</v>
      </c>
      <c r="V1437" s="2">
        <f t="shared" si="795"/>
        <v>91136.657814281629</v>
      </c>
      <c r="W1437" s="2">
        <f t="shared" si="796"/>
        <v>360337.33127043024</v>
      </c>
      <c r="X1437" s="17">
        <f t="shared" si="797"/>
        <v>0</v>
      </c>
      <c r="Y1437" s="2">
        <f t="shared" si="798"/>
        <v>0</v>
      </c>
      <c r="Z1437" s="72">
        <f t="shared" si="799"/>
        <v>0</v>
      </c>
      <c r="AA1437" s="2">
        <f t="shared" si="809"/>
        <v>0</v>
      </c>
      <c r="AB1437" s="12">
        <f t="shared" si="807"/>
        <v>4.6600000000000003E-2</v>
      </c>
      <c r="AC1437" s="17">
        <f t="shared" si="800"/>
        <v>20</v>
      </c>
      <c r="AD1437" s="17">
        <v>252</v>
      </c>
      <c r="AE1437" s="13">
        <f t="shared" si="780"/>
        <v>1.0036213679999999</v>
      </c>
      <c r="AF1437" s="2">
        <f t="shared" si="810"/>
        <v>1207.2113953800001</v>
      </c>
      <c r="AG1437" s="2">
        <f t="shared" si="801"/>
        <v>1304.9140806600001</v>
      </c>
      <c r="AH1437" s="3">
        <f t="shared" si="802"/>
        <v>0</v>
      </c>
      <c r="AI1437" s="4" t="str">
        <f t="shared" si="781"/>
        <v>A+J=</v>
      </c>
      <c r="AJ1437" s="11">
        <f t="shared" si="808"/>
        <v>42597</v>
      </c>
      <c r="AK1437" s="11"/>
      <c r="AL1437" s="4"/>
      <c r="AM1437" s="1"/>
      <c r="AN1437" s="11"/>
      <c r="AO1437" s="1"/>
      <c r="AP1437" s="1"/>
      <c r="AQ1437" s="3"/>
      <c r="AR1437" s="3"/>
      <c r="AS1437" s="6"/>
      <c r="AT1437" s="1"/>
      <c r="AU1437" s="1"/>
      <c r="AV1437" s="1"/>
      <c r="AW1437" s="1"/>
      <c r="AX1437" s="1"/>
      <c r="AY1437" s="1"/>
      <c r="AZ1437" s="1"/>
      <c r="BA1437" s="1"/>
      <c r="BB1437" s="1"/>
    </row>
    <row r="1438" spans="1:54" x14ac:dyDescent="0.2">
      <c r="A1438" s="158">
        <f t="shared" si="803"/>
        <v>42594</v>
      </c>
      <c r="B1438" s="2">
        <f t="shared" si="787"/>
        <v>361764.75204442366</v>
      </c>
      <c r="C1438" s="2">
        <f t="shared" si="804"/>
        <v>268839.36356556002</v>
      </c>
      <c r="D1438" s="2">
        <f>SUM(Y1438:Y$1441)</f>
        <v>1505.5273199000001</v>
      </c>
      <c r="E1438" s="73">
        <f t="shared" si="788"/>
        <v>267333.83624566003</v>
      </c>
      <c r="F1438" s="88">
        <f t="shared" si="783"/>
        <v>4675.2299999999996</v>
      </c>
      <c r="G1438" s="3">
        <f>IF(AND(N1438=1,N1437&gt;1),VLOOKUP(A1437,[1]Plan1!$BK$81:$BM$259,3),G1437)</f>
        <v>4691.59</v>
      </c>
      <c r="H1438" s="11">
        <f t="shared" si="784"/>
        <v>42505</v>
      </c>
      <c r="I1438" s="11">
        <f t="shared" si="785"/>
        <v>42536</v>
      </c>
      <c r="J1438" s="12">
        <f t="shared" si="789"/>
        <v>3.4992930829071955E-3</v>
      </c>
      <c r="K1438" s="11">
        <f t="shared" si="805"/>
        <v>42597</v>
      </c>
      <c r="L1438" s="11">
        <f t="shared" si="790"/>
        <v>42597</v>
      </c>
      <c r="M1438" s="1">
        <f t="shared" si="811"/>
        <v>22</v>
      </c>
      <c r="N1438" s="1">
        <f t="shared" si="791"/>
        <v>21</v>
      </c>
      <c r="O1438" s="2">
        <f t="shared" si="792"/>
        <v>1.0033399599999999</v>
      </c>
      <c r="P1438" s="13">
        <f t="shared" si="786"/>
        <v>1.0077990100000001</v>
      </c>
      <c r="Q1438" s="13">
        <f t="shared" si="779"/>
        <v>1.3366580904537289</v>
      </c>
      <c r="R1438" s="2">
        <f t="shared" si="782"/>
        <v>1.34112247</v>
      </c>
      <c r="S1438" s="2">
        <f t="shared" si="806"/>
        <v>1.23998893</v>
      </c>
      <c r="T1438" s="2">
        <f t="shared" si="793"/>
        <v>333357.83476954</v>
      </c>
      <c r="U1438" s="2">
        <f t="shared" si="794"/>
        <v>361.30989058856869</v>
      </c>
      <c r="V1438" s="2">
        <f t="shared" si="795"/>
        <v>91193.578534695058</v>
      </c>
      <c r="W1438" s="2">
        <f t="shared" si="796"/>
        <v>360394.25199084368</v>
      </c>
      <c r="X1438" s="17">
        <f t="shared" si="797"/>
        <v>0</v>
      </c>
      <c r="Y1438" s="2">
        <f t="shared" si="798"/>
        <v>0</v>
      </c>
      <c r="Z1438" s="72">
        <f t="shared" si="799"/>
        <v>0</v>
      </c>
      <c r="AA1438" s="2">
        <f t="shared" si="809"/>
        <v>0</v>
      </c>
      <c r="AB1438" s="12">
        <f t="shared" si="807"/>
        <v>4.6600000000000003E-2</v>
      </c>
      <c r="AC1438" s="17">
        <f t="shared" si="800"/>
        <v>21</v>
      </c>
      <c r="AD1438" s="17">
        <v>252</v>
      </c>
      <c r="AE1438" s="13">
        <f t="shared" si="780"/>
        <v>1.00380278</v>
      </c>
      <c r="AF1438" s="2">
        <f t="shared" si="810"/>
        <v>1267.6865069</v>
      </c>
      <c r="AG1438" s="2">
        <f t="shared" si="801"/>
        <v>1370.50005358</v>
      </c>
      <c r="AH1438" s="3">
        <f t="shared" si="802"/>
        <v>0</v>
      </c>
      <c r="AI1438" s="4" t="str">
        <f t="shared" si="781"/>
        <v>A+J=</v>
      </c>
      <c r="AJ1438" s="11">
        <f t="shared" si="808"/>
        <v>42597</v>
      </c>
      <c r="AK1438" s="11"/>
      <c r="AL1438" s="4"/>
      <c r="AM1438" s="1"/>
      <c r="AN1438" s="11"/>
      <c r="AO1438" s="1"/>
      <c r="AP1438" s="1"/>
      <c r="AQ1438" s="3"/>
      <c r="AR1438" s="3"/>
      <c r="AS1438" s="6"/>
      <c r="AT1438" s="1"/>
      <c r="AU1438" s="1"/>
      <c r="AV1438" s="1"/>
      <c r="AW1438" s="1"/>
      <c r="AX1438" s="1"/>
      <c r="AY1438" s="1"/>
      <c r="AZ1438" s="1"/>
      <c r="BA1438" s="1"/>
      <c r="BB1438" s="1"/>
    </row>
    <row r="1439" spans="1:54" x14ac:dyDescent="0.2">
      <c r="A1439" s="158">
        <f t="shared" si="803"/>
        <v>42595</v>
      </c>
      <c r="B1439" s="2">
        <f t="shared" si="787"/>
        <v>361887.30470479891</v>
      </c>
      <c r="C1439" s="2">
        <f t="shared" si="804"/>
        <v>268839.36356556002</v>
      </c>
      <c r="D1439" s="2">
        <f>SUM(Y1439:Y$1441)</f>
        <v>1505.5273199000001</v>
      </c>
      <c r="E1439" s="73">
        <f t="shared" si="788"/>
        <v>267333.83624566003</v>
      </c>
      <c r="F1439" s="88">
        <f t="shared" si="783"/>
        <v>4675.2299999999996</v>
      </c>
      <c r="G1439" s="3">
        <f>IF(AND(N1439=1,N1438&gt;1),VLOOKUP(A1438,[1]Plan1!$BK$81:$BM$259,3),G1438)</f>
        <v>4691.59</v>
      </c>
      <c r="H1439" s="11">
        <f t="shared" si="784"/>
        <v>42505</v>
      </c>
      <c r="I1439" s="11">
        <f t="shared" si="785"/>
        <v>42536</v>
      </c>
      <c r="J1439" s="12">
        <f t="shared" si="789"/>
        <v>3.4992930829071955E-3</v>
      </c>
      <c r="K1439" s="11">
        <f t="shared" si="805"/>
        <v>42597</v>
      </c>
      <c r="L1439" s="11">
        <f t="shared" si="790"/>
        <v>42597</v>
      </c>
      <c r="M1439" s="1">
        <f t="shared" si="811"/>
        <v>22</v>
      </c>
      <c r="N1439" s="1">
        <f t="shared" si="791"/>
        <v>22</v>
      </c>
      <c r="O1439" s="2">
        <f t="shared" si="792"/>
        <v>1.0034992899999999</v>
      </c>
      <c r="P1439" s="13">
        <f t="shared" si="786"/>
        <v>1.0077990100000001</v>
      </c>
      <c r="Q1439" s="13">
        <f t="shared" ref="Q1439:Q1502" si="812">IF(L1439&gt;L1438,Q1438*P1439,Q1438)</f>
        <v>1.3366580904537289</v>
      </c>
      <c r="R1439" s="2">
        <f t="shared" si="782"/>
        <v>1.3413354399999999</v>
      </c>
      <c r="S1439" s="2">
        <f t="shared" si="806"/>
        <v>1.23998893</v>
      </c>
      <c r="T1439" s="2">
        <f t="shared" si="793"/>
        <v>333357.83476954</v>
      </c>
      <c r="U1439" s="2">
        <f t="shared" si="794"/>
        <v>361.30989058856869</v>
      </c>
      <c r="V1439" s="2">
        <f t="shared" si="795"/>
        <v>91250.512621800299</v>
      </c>
      <c r="W1439" s="2">
        <f t="shared" si="796"/>
        <v>360451.18607794889</v>
      </c>
      <c r="X1439" s="17">
        <f t="shared" si="797"/>
        <v>0</v>
      </c>
      <c r="Y1439" s="2">
        <f t="shared" si="798"/>
        <v>0</v>
      </c>
      <c r="Z1439" s="72">
        <f t="shared" si="799"/>
        <v>0</v>
      </c>
      <c r="AA1439" s="2">
        <f t="shared" si="809"/>
        <v>0</v>
      </c>
      <c r="AB1439" s="12">
        <f t="shared" si="807"/>
        <v>4.6600000000000003E-2</v>
      </c>
      <c r="AC1439" s="17">
        <f t="shared" si="800"/>
        <v>22</v>
      </c>
      <c r="AD1439" s="17">
        <v>252</v>
      </c>
      <c r="AE1439" s="13">
        <f t="shared" ref="AE1439:AE1502" si="813">ROUND((1+AB1439)^TRUNC((AC1439/AD1439),9),9)</f>
        <v>1.003984225</v>
      </c>
      <c r="AF1439" s="2">
        <f t="shared" si="810"/>
        <v>1328.17261923</v>
      </c>
      <c r="AG1439" s="2">
        <f t="shared" si="801"/>
        <v>1436.1186268500001</v>
      </c>
      <c r="AH1439" s="3">
        <f t="shared" si="802"/>
        <v>0</v>
      </c>
      <c r="AI1439" s="4" t="str">
        <f t="shared" si="781"/>
        <v>A+J=</v>
      </c>
      <c r="AJ1439" s="11">
        <f t="shared" si="808"/>
        <v>42597</v>
      </c>
      <c r="AK1439" s="11"/>
      <c r="AL1439" s="4"/>
      <c r="AM1439" s="1"/>
      <c r="AN1439" s="11"/>
      <c r="AO1439" s="1"/>
      <c r="AP1439" s="1"/>
      <c r="AQ1439" s="3"/>
      <c r="AR1439" s="3"/>
      <c r="AS1439" s="6"/>
      <c r="AT1439" s="1"/>
      <c r="AU1439" s="1"/>
      <c r="AV1439" s="1"/>
      <c r="AW1439" s="1"/>
      <c r="AX1439" s="1"/>
      <c r="AY1439" s="1"/>
      <c r="AZ1439" s="1"/>
      <c r="BA1439" s="1"/>
      <c r="BB1439" s="1"/>
    </row>
    <row r="1440" spans="1:54" x14ac:dyDescent="0.2">
      <c r="A1440" s="158">
        <f t="shared" si="803"/>
        <v>42596</v>
      </c>
      <c r="B1440" s="2">
        <f t="shared" si="787"/>
        <v>361887.30470479891</v>
      </c>
      <c r="C1440" s="2">
        <f t="shared" si="804"/>
        <v>268839.36356556002</v>
      </c>
      <c r="D1440" s="2">
        <f>SUM(Y1440:Y$1441)</f>
        <v>1505.5273199000001</v>
      </c>
      <c r="E1440" s="73">
        <f t="shared" si="788"/>
        <v>267333.83624566003</v>
      </c>
      <c r="F1440" s="88">
        <f t="shared" si="783"/>
        <v>4675.2299999999996</v>
      </c>
      <c r="G1440" s="3">
        <f>IF(AND(N1440=1,N1439&gt;1),VLOOKUP(A1439,[1]Plan1!$BK$81:$BM$259,3),G1439)</f>
        <v>4691.59</v>
      </c>
      <c r="H1440" s="11">
        <f t="shared" si="784"/>
        <v>42505</v>
      </c>
      <c r="I1440" s="11">
        <f t="shared" si="785"/>
        <v>42536</v>
      </c>
      <c r="J1440" s="12">
        <f t="shared" si="789"/>
        <v>3.4992930829071955E-3</v>
      </c>
      <c r="K1440" s="11">
        <f t="shared" si="805"/>
        <v>42627</v>
      </c>
      <c r="L1440" s="11">
        <f t="shared" si="790"/>
        <v>42597</v>
      </c>
      <c r="M1440" s="1">
        <f t="shared" si="811"/>
        <v>22</v>
      </c>
      <c r="N1440" s="1">
        <f t="shared" si="791"/>
        <v>22</v>
      </c>
      <c r="O1440" s="2">
        <f t="shared" si="792"/>
        <v>1.0034992899999999</v>
      </c>
      <c r="P1440" s="13">
        <f t="shared" si="786"/>
        <v>1.0077990100000001</v>
      </c>
      <c r="Q1440" s="13">
        <f t="shared" si="812"/>
        <v>1.3366580904537289</v>
      </c>
      <c r="R1440" s="2">
        <f t="shared" si="782"/>
        <v>1.3413354399999999</v>
      </c>
      <c r="S1440" s="2">
        <f t="shared" si="806"/>
        <v>1.23998893</v>
      </c>
      <c r="T1440" s="2">
        <f t="shared" si="793"/>
        <v>333357.83476954</v>
      </c>
      <c r="U1440" s="2">
        <f t="shared" si="794"/>
        <v>361.30989058856869</v>
      </c>
      <c r="V1440" s="2">
        <f t="shared" si="795"/>
        <v>91250.512621800299</v>
      </c>
      <c r="W1440" s="2">
        <f t="shared" si="796"/>
        <v>360451.18607794889</v>
      </c>
      <c r="X1440" s="17">
        <f t="shared" si="797"/>
        <v>0</v>
      </c>
      <c r="Y1440" s="2">
        <f t="shared" si="798"/>
        <v>0</v>
      </c>
      <c r="Z1440" s="72">
        <f t="shared" si="799"/>
        <v>0</v>
      </c>
      <c r="AA1440" s="2">
        <f t="shared" si="809"/>
        <v>0</v>
      </c>
      <c r="AB1440" s="12">
        <f t="shared" si="807"/>
        <v>4.6600000000000003E-2</v>
      </c>
      <c r="AC1440" s="17">
        <f t="shared" si="800"/>
        <v>22</v>
      </c>
      <c r="AD1440" s="17">
        <v>252</v>
      </c>
      <c r="AE1440" s="13">
        <f t="shared" si="813"/>
        <v>1.003984225</v>
      </c>
      <c r="AF1440" s="2">
        <f t="shared" si="810"/>
        <v>1328.17261923</v>
      </c>
      <c r="AG1440" s="2">
        <f t="shared" si="801"/>
        <v>1436.1186268500001</v>
      </c>
      <c r="AH1440" s="3">
        <f t="shared" si="802"/>
        <v>0</v>
      </c>
      <c r="AI1440" s="4" t="str">
        <f t="shared" si="781"/>
        <v>A+J=</v>
      </c>
      <c r="AJ1440" s="11">
        <f t="shared" si="808"/>
        <v>42597</v>
      </c>
      <c r="AK1440" s="11"/>
      <c r="AL1440" s="4"/>
      <c r="AM1440" s="1"/>
      <c r="AN1440" s="11"/>
      <c r="AO1440" s="1"/>
      <c r="AP1440" s="1"/>
      <c r="AQ1440" s="3"/>
      <c r="AR1440" s="3"/>
      <c r="AS1440" s="6"/>
      <c r="AT1440" s="1"/>
      <c r="AU1440" s="1"/>
      <c r="AV1440" s="1"/>
      <c r="AW1440" s="1"/>
      <c r="AX1440" s="1"/>
      <c r="AY1440" s="1"/>
      <c r="AZ1440" s="1"/>
      <c r="BA1440" s="1"/>
      <c r="BB1440" s="1"/>
    </row>
    <row r="1441" spans="1:154" x14ac:dyDescent="0.2">
      <c r="A1441" s="157">
        <f t="shared" si="803"/>
        <v>42597</v>
      </c>
      <c r="B1441" s="90">
        <f t="shared" si="787"/>
        <v>361887.30470479891</v>
      </c>
      <c r="C1441" s="90">
        <f t="shared" si="804"/>
        <v>268839.36356556002</v>
      </c>
      <c r="D1441" s="90">
        <f>SUM(Y1441:Y$1441)</f>
        <v>1505.5273199000001</v>
      </c>
      <c r="E1441" s="91">
        <f t="shared" si="788"/>
        <v>267333.83624566003</v>
      </c>
      <c r="F1441" s="92">
        <f t="shared" si="783"/>
        <v>4675.2299999999996</v>
      </c>
      <c r="G1441" s="3">
        <f>IF(AND(N1441=1,N1440&gt;1),VLOOKUP(A1440,[1]Plan1!$BK$81:$BM$259,3),G1440)</f>
        <v>4691.59</v>
      </c>
      <c r="H1441" s="62">
        <f t="shared" si="784"/>
        <v>42505</v>
      </c>
      <c r="I1441" s="62">
        <f t="shared" si="785"/>
        <v>42536</v>
      </c>
      <c r="J1441" s="74">
        <f t="shared" si="789"/>
        <v>3.4992930829071955E-3</v>
      </c>
      <c r="K1441" s="62">
        <f t="shared" si="805"/>
        <v>42627</v>
      </c>
      <c r="L1441" s="62">
        <f t="shared" si="790"/>
        <v>42597</v>
      </c>
      <c r="M1441" s="63">
        <f t="shared" si="811"/>
        <v>22</v>
      </c>
      <c r="N1441" s="63">
        <f t="shared" si="791"/>
        <v>22</v>
      </c>
      <c r="O1441" s="90">
        <f t="shared" si="792"/>
        <v>1.0034992899999999</v>
      </c>
      <c r="P1441" s="93">
        <f t="shared" si="786"/>
        <v>1.0077990100000001</v>
      </c>
      <c r="Q1441" s="93">
        <f t="shared" si="812"/>
        <v>1.3366580904537289</v>
      </c>
      <c r="R1441" s="90">
        <f t="shared" si="782"/>
        <v>1.3413354399999999</v>
      </c>
      <c r="S1441" s="2">
        <f t="shared" si="806"/>
        <v>1.23998893</v>
      </c>
      <c r="T1441" s="90">
        <f t="shared" si="793"/>
        <v>333357.83476954</v>
      </c>
      <c r="U1441" s="90">
        <f t="shared" si="794"/>
        <v>361.30989058856869</v>
      </c>
      <c r="V1441" s="90">
        <f t="shared" si="795"/>
        <v>91250.512621800299</v>
      </c>
      <c r="W1441" s="90">
        <f t="shared" si="796"/>
        <v>360451.18607794889</v>
      </c>
      <c r="X1441" s="94">
        <f t="shared" si="797"/>
        <v>47</v>
      </c>
      <c r="Y1441" s="90">
        <f t="shared" si="798"/>
        <v>1505.5273199000001</v>
      </c>
      <c r="Z1441" s="95">
        <f t="shared" si="799"/>
        <v>5.6001000000000002E-3</v>
      </c>
      <c r="AA1441" s="90">
        <f t="shared" si="809"/>
        <v>1866.83721049</v>
      </c>
      <c r="AB1441" s="74">
        <f t="shared" si="807"/>
        <v>4.6600000000000003E-2</v>
      </c>
      <c r="AC1441" s="94">
        <f t="shared" si="800"/>
        <v>22</v>
      </c>
      <c r="AD1441" s="94">
        <v>252</v>
      </c>
      <c r="AE1441" s="93">
        <f t="shared" si="813"/>
        <v>1.003984225</v>
      </c>
      <c r="AF1441" s="90">
        <f t="shared" si="810"/>
        <v>1328.17261923</v>
      </c>
      <c r="AG1441" s="90">
        <f t="shared" si="801"/>
        <v>1436.1186268500001</v>
      </c>
      <c r="AH1441" s="64">
        <f t="shared" si="802"/>
        <v>3195.0098297200002</v>
      </c>
      <c r="AI1441" s="65" t="str">
        <f t="shared" si="781"/>
        <v>A+J=</v>
      </c>
      <c r="AJ1441" s="62">
        <f t="shared" si="808"/>
        <v>42597</v>
      </c>
      <c r="AK1441" s="62"/>
      <c r="AL1441" s="65"/>
      <c r="AM1441" s="63"/>
      <c r="AN1441" s="62"/>
      <c r="AO1441" s="63"/>
      <c r="AP1441" s="63"/>
      <c r="AQ1441" s="64"/>
      <c r="AR1441" s="64"/>
      <c r="AS1441" s="70"/>
      <c r="AT1441" s="63"/>
      <c r="AU1441" s="63"/>
      <c r="AV1441" s="63"/>
      <c r="AW1441" s="63"/>
      <c r="AX1441" s="63"/>
      <c r="AY1441" s="63"/>
      <c r="AZ1441" s="63"/>
      <c r="BA1441" s="63"/>
      <c r="BB1441" s="63"/>
      <c r="BC1441" s="63"/>
      <c r="BD1441" s="63"/>
      <c r="BE1441" s="63"/>
      <c r="BF1441" s="63"/>
      <c r="BG1441" s="63"/>
      <c r="BH1441" s="63"/>
      <c r="BI1441" s="63"/>
      <c r="BJ1441" s="63"/>
      <c r="BK1441" s="63"/>
      <c r="BL1441" s="63"/>
      <c r="BM1441" s="63"/>
      <c r="BN1441" s="63"/>
      <c r="BO1441" s="63"/>
      <c r="BP1441" s="63"/>
      <c r="BQ1441" s="63"/>
      <c r="BR1441" s="63"/>
      <c r="BS1441" s="63"/>
      <c r="BT1441" s="63"/>
      <c r="BU1441" s="63"/>
      <c r="BV1441" s="63"/>
      <c r="BW1441" s="63"/>
      <c r="BX1441" s="63"/>
      <c r="BY1441" s="63"/>
      <c r="BZ1441" s="63"/>
      <c r="CA1441" s="63"/>
      <c r="CB1441" s="63"/>
      <c r="CC1441" s="63"/>
      <c r="CD1441" s="63"/>
      <c r="CE1441" s="63"/>
      <c r="CF1441" s="63"/>
      <c r="CG1441" s="63"/>
      <c r="CH1441" s="63"/>
      <c r="CI1441" s="63"/>
      <c r="CJ1441" s="63"/>
      <c r="CK1441" s="63"/>
      <c r="CL1441" s="63"/>
      <c r="CM1441" s="63"/>
      <c r="CN1441" s="63"/>
      <c r="CO1441" s="63"/>
      <c r="CP1441" s="63"/>
      <c r="CQ1441" s="63"/>
      <c r="CR1441" s="63"/>
      <c r="CS1441" s="63"/>
      <c r="CT1441" s="63"/>
      <c r="CU1441" s="63"/>
      <c r="CV1441" s="63"/>
      <c r="CW1441" s="63"/>
      <c r="CX1441" s="63"/>
      <c r="CY1441" s="63"/>
      <c r="CZ1441" s="63"/>
      <c r="DA1441" s="63"/>
      <c r="DB1441" s="63"/>
      <c r="DC1441" s="63"/>
      <c r="DD1441" s="63"/>
      <c r="DE1441" s="63"/>
      <c r="DF1441" s="63"/>
      <c r="DG1441" s="63"/>
      <c r="DH1441" s="63"/>
      <c r="DI1441" s="63"/>
      <c r="DJ1441" s="63"/>
      <c r="DK1441" s="63"/>
      <c r="DL1441" s="63"/>
      <c r="DM1441" s="63"/>
      <c r="DN1441" s="63"/>
      <c r="DO1441" s="63"/>
      <c r="DP1441" s="63"/>
      <c r="DQ1441" s="63"/>
      <c r="DR1441" s="63"/>
      <c r="DS1441" s="63"/>
      <c r="DT1441" s="63"/>
      <c r="DU1441" s="63"/>
      <c r="DV1441" s="63"/>
      <c r="DW1441" s="63"/>
      <c r="DX1441" s="63"/>
      <c r="DY1441" s="63"/>
      <c r="DZ1441" s="63"/>
      <c r="EA1441" s="63"/>
      <c r="EB1441" s="63"/>
      <c r="EC1441" s="63"/>
      <c r="ED1441" s="63"/>
      <c r="EE1441" s="63"/>
      <c r="EF1441" s="63"/>
      <c r="EG1441" s="63"/>
      <c r="EH1441" s="63"/>
      <c r="EI1441" s="63"/>
      <c r="EJ1441" s="63"/>
      <c r="EK1441" s="63"/>
      <c r="EL1441" s="63"/>
      <c r="EM1441" s="63"/>
      <c r="EN1441" s="63"/>
      <c r="EO1441" s="63"/>
      <c r="EP1441" s="63"/>
      <c r="EQ1441" s="63"/>
      <c r="ER1441" s="63"/>
      <c r="ES1441" s="63"/>
      <c r="ET1441" s="63"/>
      <c r="EU1441" s="63"/>
      <c r="EV1441" s="63"/>
      <c r="EW1441" s="63"/>
      <c r="EX1441" s="63"/>
    </row>
    <row r="1442" spans="1:154" x14ac:dyDescent="0.2">
      <c r="A1442" s="158">
        <f t="shared" si="803"/>
        <v>42598</v>
      </c>
      <c r="B1442" s="2">
        <f t="shared" si="787"/>
        <v>358737.76560938865</v>
      </c>
      <c r="C1442" s="2">
        <f t="shared" si="804"/>
        <v>267333.83624565997</v>
      </c>
      <c r="D1442" s="2">
        <v>0</v>
      </c>
      <c r="E1442" s="73">
        <f t="shared" si="788"/>
        <v>267333.83624565997</v>
      </c>
      <c r="F1442" s="88">
        <f t="shared" si="783"/>
        <v>4691.59</v>
      </c>
      <c r="G1442" s="3">
        <f>IF(AND(N1442=1,N1441&gt;1),VLOOKUP(A1441,[1]Plan1!$BK$81:$BM$259,3),G1441)</f>
        <v>4715.99</v>
      </c>
      <c r="H1442" s="11">
        <f t="shared" si="784"/>
        <v>42537</v>
      </c>
      <c r="I1442" s="11">
        <f t="shared" si="785"/>
        <v>42567</v>
      </c>
      <c r="J1442" s="12">
        <f t="shared" si="789"/>
        <v>5.200795465929442E-3</v>
      </c>
      <c r="K1442" s="11">
        <f t="shared" si="805"/>
        <v>42627</v>
      </c>
      <c r="L1442" s="11">
        <f t="shared" si="790"/>
        <v>42627</v>
      </c>
      <c r="M1442" s="1">
        <f t="shared" si="811"/>
        <v>21</v>
      </c>
      <c r="N1442" s="1">
        <f t="shared" si="791"/>
        <v>1</v>
      </c>
      <c r="O1442" s="2">
        <f t="shared" si="792"/>
        <v>1.0002470400000001</v>
      </c>
      <c r="P1442" s="13">
        <f t="shared" si="786"/>
        <v>1.0034992899999999</v>
      </c>
      <c r="Q1442" s="13">
        <f t="shared" si="812"/>
        <v>1.3413354447430725</v>
      </c>
      <c r="R1442" s="2">
        <f t="shared" si="782"/>
        <v>1.3416668</v>
      </c>
      <c r="S1442" s="2">
        <f t="shared" si="806"/>
        <v>1.23998893</v>
      </c>
      <c r="T1442" s="2">
        <f t="shared" si="793"/>
        <v>331490.99755904998</v>
      </c>
      <c r="U1442" s="2">
        <f t="shared" si="794"/>
        <v>0</v>
      </c>
      <c r="V1442" s="2">
        <f t="shared" si="795"/>
        <v>91339.096361778677</v>
      </c>
      <c r="W1442" s="2">
        <f t="shared" si="796"/>
        <v>358672.93260743865</v>
      </c>
      <c r="X1442" s="17">
        <f t="shared" si="797"/>
        <v>0</v>
      </c>
      <c r="Y1442" s="2">
        <f t="shared" si="798"/>
        <v>0</v>
      </c>
      <c r="Z1442" s="72">
        <f t="shared" si="799"/>
        <v>0</v>
      </c>
      <c r="AA1442" s="2">
        <f t="shared" si="809"/>
        <v>0</v>
      </c>
      <c r="AB1442" s="12">
        <f t="shared" si="807"/>
        <v>4.6600000000000003E-2</v>
      </c>
      <c r="AC1442" s="17">
        <f t="shared" si="800"/>
        <v>1</v>
      </c>
      <c r="AD1442" s="17">
        <v>252</v>
      </c>
      <c r="AE1442" s="13">
        <f t="shared" si="813"/>
        <v>1.0001807579999999</v>
      </c>
      <c r="AF1442" s="2">
        <f t="shared" si="810"/>
        <v>59.919649730000003</v>
      </c>
      <c r="AG1442" s="2">
        <f t="shared" si="801"/>
        <v>64.833001949999996</v>
      </c>
      <c r="AH1442" s="3">
        <f t="shared" si="802"/>
        <v>0</v>
      </c>
      <c r="AI1442" s="4" t="str">
        <f t="shared" ref="AI1442:AI1505" si="814">AI1441</f>
        <v>A+J=</v>
      </c>
      <c r="AJ1442" s="11">
        <f t="shared" si="808"/>
        <v>42627</v>
      </c>
      <c r="AK1442" s="11"/>
      <c r="AL1442" s="4"/>
      <c r="AM1442" s="1"/>
      <c r="AN1442" s="11"/>
      <c r="AO1442" s="1"/>
      <c r="AP1442" s="1"/>
      <c r="AQ1442" s="3"/>
      <c r="AR1442" s="3"/>
      <c r="AS1442" s="6"/>
      <c r="AT1442" s="1"/>
      <c r="AU1442" s="1"/>
      <c r="AV1442" s="1"/>
      <c r="AW1442" s="1"/>
      <c r="AX1442" s="1"/>
      <c r="AY1442" s="1"/>
      <c r="AZ1442" s="1"/>
      <c r="BA1442" s="1"/>
      <c r="BB1442" s="1"/>
    </row>
    <row r="1443" spans="1:154" x14ac:dyDescent="0.2">
      <c r="A1443" s="158">
        <f t="shared" si="803"/>
        <v>42599</v>
      </c>
      <c r="B1443" s="2">
        <f t="shared" si="787"/>
        <v>358891.25259917061</v>
      </c>
      <c r="C1443" s="2">
        <f t="shared" si="804"/>
        <v>267333.83624565997</v>
      </c>
      <c r="D1443" s="2">
        <v>0</v>
      </c>
      <c r="E1443" s="73">
        <f t="shared" si="788"/>
        <v>267333.83624565997</v>
      </c>
      <c r="F1443" s="88">
        <f t="shared" si="783"/>
        <v>4691.59</v>
      </c>
      <c r="G1443" s="3">
        <f>IF(AND(N1443=1,N1442&gt;1),VLOOKUP(A1442,[1]Plan1!$BK$81:$BM$259,3),G1442)</f>
        <v>4715.99</v>
      </c>
      <c r="H1443" s="11">
        <f t="shared" si="784"/>
        <v>42537</v>
      </c>
      <c r="I1443" s="11">
        <f t="shared" si="785"/>
        <v>42567</v>
      </c>
      <c r="J1443" s="12">
        <f t="shared" si="789"/>
        <v>5.200795465929442E-3</v>
      </c>
      <c r="K1443" s="11">
        <f t="shared" si="805"/>
        <v>42627</v>
      </c>
      <c r="L1443" s="11">
        <f t="shared" si="790"/>
        <v>42627</v>
      </c>
      <c r="M1443" s="1">
        <f t="shared" si="811"/>
        <v>21</v>
      </c>
      <c r="N1443" s="1">
        <f t="shared" si="791"/>
        <v>2</v>
      </c>
      <c r="O1443" s="2">
        <f t="shared" si="792"/>
        <v>1.00049415</v>
      </c>
      <c r="P1443" s="13">
        <f t="shared" si="786"/>
        <v>1.0034992899999999</v>
      </c>
      <c r="Q1443" s="13">
        <f t="shared" si="812"/>
        <v>1.3413354447430725</v>
      </c>
      <c r="R1443" s="2">
        <f t="shared" si="782"/>
        <v>1.34199826</v>
      </c>
      <c r="S1443" s="2">
        <f t="shared" si="806"/>
        <v>1.23998893</v>
      </c>
      <c r="T1443" s="2">
        <f t="shared" si="793"/>
        <v>331490.99755904998</v>
      </c>
      <c r="U1443" s="2">
        <f t="shared" si="794"/>
        <v>0</v>
      </c>
      <c r="V1443" s="2">
        <f t="shared" si="795"/>
        <v>91427.706835140649</v>
      </c>
      <c r="W1443" s="2">
        <f t="shared" si="796"/>
        <v>358761.54308080062</v>
      </c>
      <c r="X1443" s="17">
        <f t="shared" si="797"/>
        <v>0</v>
      </c>
      <c r="Y1443" s="2">
        <f t="shared" si="798"/>
        <v>0</v>
      </c>
      <c r="Z1443" s="72">
        <f t="shared" si="799"/>
        <v>0</v>
      </c>
      <c r="AA1443" s="2">
        <f t="shared" si="809"/>
        <v>0</v>
      </c>
      <c r="AB1443" s="12">
        <f t="shared" si="807"/>
        <v>4.6600000000000003E-2</v>
      </c>
      <c r="AC1443" s="17">
        <f t="shared" si="800"/>
        <v>2</v>
      </c>
      <c r="AD1443" s="17">
        <v>252</v>
      </c>
      <c r="AE1443" s="13">
        <f t="shared" si="813"/>
        <v>1.0003615480000001</v>
      </c>
      <c r="AF1443" s="2">
        <f t="shared" si="810"/>
        <v>119.84990718</v>
      </c>
      <c r="AG1443" s="2">
        <f t="shared" si="801"/>
        <v>129.70951837000001</v>
      </c>
      <c r="AH1443" s="3">
        <f t="shared" si="802"/>
        <v>0</v>
      </c>
      <c r="AI1443" s="4" t="str">
        <f t="shared" si="814"/>
        <v>A+J=</v>
      </c>
      <c r="AJ1443" s="11">
        <f t="shared" si="808"/>
        <v>42627</v>
      </c>
      <c r="AK1443" s="11"/>
      <c r="AL1443" s="4"/>
      <c r="AM1443" s="1"/>
      <c r="AN1443" s="11"/>
      <c r="AO1443" s="1"/>
      <c r="AP1443" s="1"/>
      <c r="AQ1443" s="3"/>
      <c r="AR1443" s="3"/>
      <c r="AS1443" s="6"/>
      <c r="AT1443" s="1"/>
      <c r="AU1443" s="1"/>
      <c r="AV1443" s="1"/>
      <c r="AW1443" s="1"/>
      <c r="AX1443" s="1"/>
      <c r="AY1443" s="1"/>
      <c r="AZ1443" s="1"/>
      <c r="BA1443" s="1"/>
      <c r="BB1443" s="1"/>
    </row>
    <row r="1444" spans="1:154" x14ac:dyDescent="0.2">
      <c r="A1444" s="158">
        <f t="shared" si="803"/>
        <v>42600</v>
      </c>
      <c r="B1444" s="2">
        <f t="shared" si="787"/>
        <v>359044.80486909946</v>
      </c>
      <c r="C1444" s="2">
        <f t="shared" si="804"/>
        <v>267333.83624565997</v>
      </c>
      <c r="D1444" s="2">
        <v>0</v>
      </c>
      <c r="E1444" s="73">
        <f t="shared" si="788"/>
        <v>267333.83624565997</v>
      </c>
      <c r="F1444" s="88">
        <f t="shared" si="783"/>
        <v>4691.59</v>
      </c>
      <c r="G1444" s="3">
        <f>IF(AND(N1444=1,N1443&gt;1),VLOOKUP(A1443,[1]Plan1!$BK$81:$BM$259,3),G1443)</f>
        <v>4715.99</v>
      </c>
      <c r="H1444" s="11">
        <f t="shared" si="784"/>
        <v>42537</v>
      </c>
      <c r="I1444" s="11">
        <f t="shared" si="785"/>
        <v>42567</v>
      </c>
      <c r="J1444" s="12">
        <f t="shared" si="789"/>
        <v>5.200795465929442E-3</v>
      </c>
      <c r="K1444" s="11">
        <f t="shared" si="805"/>
        <v>42627</v>
      </c>
      <c r="L1444" s="11">
        <f t="shared" si="790"/>
        <v>42627</v>
      </c>
      <c r="M1444" s="1">
        <f t="shared" si="811"/>
        <v>21</v>
      </c>
      <c r="N1444" s="1">
        <f t="shared" si="791"/>
        <v>3</v>
      </c>
      <c r="O1444" s="2">
        <f t="shared" si="792"/>
        <v>1.0007413199999999</v>
      </c>
      <c r="P1444" s="13">
        <f t="shared" si="786"/>
        <v>1.0034992899999999</v>
      </c>
      <c r="Q1444" s="13">
        <f t="shared" si="812"/>
        <v>1.3413354447430725</v>
      </c>
      <c r="R1444" s="2">
        <f t="shared" si="782"/>
        <v>1.3423297999999999</v>
      </c>
      <c r="S1444" s="2">
        <f t="shared" si="806"/>
        <v>1.23998893</v>
      </c>
      <c r="T1444" s="2">
        <f t="shared" si="793"/>
        <v>331490.99755904998</v>
      </c>
      <c r="U1444" s="2">
        <f t="shared" si="794"/>
        <v>0</v>
      </c>
      <c r="V1444" s="2">
        <f t="shared" si="795"/>
        <v>91516.338695209502</v>
      </c>
      <c r="W1444" s="2">
        <f t="shared" si="796"/>
        <v>358850.17494086944</v>
      </c>
      <c r="X1444" s="17">
        <f t="shared" si="797"/>
        <v>0</v>
      </c>
      <c r="Y1444" s="2">
        <f t="shared" si="798"/>
        <v>0</v>
      </c>
      <c r="Z1444" s="72">
        <f t="shared" si="799"/>
        <v>0</v>
      </c>
      <c r="AA1444" s="2">
        <f t="shared" si="809"/>
        <v>0</v>
      </c>
      <c r="AB1444" s="12">
        <f t="shared" si="807"/>
        <v>4.6600000000000003E-2</v>
      </c>
      <c r="AC1444" s="17">
        <f t="shared" si="800"/>
        <v>3</v>
      </c>
      <c r="AD1444" s="17">
        <v>252</v>
      </c>
      <c r="AE1444" s="13">
        <f t="shared" si="813"/>
        <v>1.0005423710000001</v>
      </c>
      <c r="AF1444" s="2">
        <f t="shared" si="810"/>
        <v>179.79110383</v>
      </c>
      <c r="AG1444" s="2">
        <f t="shared" si="801"/>
        <v>194.62992822999999</v>
      </c>
      <c r="AH1444" s="3">
        <f t="shared" si="802"/>
        <v>0</v>
      </c>
      <c r="AI1444" s="4" t="str">
        <f t="shared" si="814"/>
        <v>A+J=</v>
      </c>
      <c r="AJ1444" s="11">
        <f t="shared" si="808"/>
        <v>42627</v>
      </c>
      <c r="AK1444" s="11"/>
      <c r="AL1444" s="4"/>
      <c r="AM1444" s="1"/>
      <c r="AN1444" s="11"/>
      <c r="AO1444" s="1"/>
      <c r="AP1444" s="1"/>
      <c r="AQ1444" s="3"/>
      <c r="AR1444" s="3"/>
      <c r="AS1444" s="6"/>
      <c r="AT1444" s="1"/>
      <c r="AU1444" s="1"/>
      <c r="AV1444" s="1"/>
      <c r="AW1444" s="1"/>
      <c r="AX1444" s="1"/>
      <c r="AY1444" s="1"/>
      <c r="AZ1444" s="1"/>
      <c r="BA1444" s="1"/>
      <c r="BB1444" s="1"/>
    </row>
    <row r="1445" spans="1:154" x14ac:dyDescent="0.2">
      <c r="A1445" s="158">
        <f t="shared" si="803"/>
        <v>42601</v>
      </c>
      <c r="B1445" s="2">
        <f t="shared" si="787"/>
        <v>359198.41708898853</v>
      </c>
      <c r="C1445" s="2">
        <f t="shared" si="804"/>
        <v>267333.83624565997</v>
      </c>
      <c r="D1445" s="2">
        <v>0</v>
      </c>
      <c r="E1445" s="73">
        <f t="shared" si="788"/>
        <v>267333.83624565997</v>
      </c>
      <c r="F1445" s="88">
        <f t="shared" si="783"/>
        <v>4691.59</v>
      </c>
      <c r="G1445" s="3">
        <f>IF(AND(N1445=1,N1444&gt;1),VLOOKUP(A1444,[1]Plan1!$BK$81:$BM$259,3),G1444)</f>
        <v>4715.99</v>
      </c>
      <c r="H1445" s="11">
        <f t="shared" si="784"/>
        <v>42537</v>
      </c>
      <c r="I1445" s="11">
        <f t="shared" si="785"/>
        <v>42567</v>
      </c>
      <c r="J1445" s="12">
        <f t="shared" si="789"/>
        <v>5.200795465929442E-3</v>
      </c>
      <c r="K1445" s="11">
        <f t="shared" si="805"/>
        <v>42627</v>
      </c>
      <c r="L1445" s="11">
        <f t="shared" si="790"/>
        <v>42627</v>
      </c>
      <c r="M1445" s="1">
        <f t="shared" si="811"/>
        <v>21</v>
      </c>
      <c r="N1445" s="1">
        <f t="shared" si="791"/>
        <v>4</v>
      </c>
      <c r="O1445" s="2">
        <f t="shared" si="792"/>
        <v>1.00098854</v>
      </c>
      <c r="P1445" s="13">
        <f t="shared" si="786"/>
        <v>1.0034992899999999</v>
      </c>
      <c r="Q1445" s="13">
        <f t="shared" si="812"/>
        <v>1.3413354447430725</v>
      </c>
      <c r="R1445" s="2">
        <f t="shared" si="782"/>
        <v>1.3426613999999999</v>
      </c>
      <c r="S1445" s="2">
        <f t="shared" si="806"/>
        <v>1.23998893</v>
      </c>
      <c r="T1445" s="2">
        <f t="shared" si="793"/>
        <v>331490.99755904998</v>
      </c>
      <c r="U1445" s="2">
        <f t="shared" si="794"/>
        <v>0</v>
      </c>
      <c r="V1445" s="2">
        <f t="shared" si="795"/>
        <v>91604.986595308568</v>
      </c>
      <c r="W1445" s="2">
        <f t="shared" si="796"/>
        <v>358938.82284096855</v>
      </c>
      <c r="X1445" s="17">
        <f t="shared" si="797"/>
        <v>0</v>
      </c>
      <c r="Y1445" s="2">
        <f t="shared" si="798"/>
        <v>0</v>
      </c>
      <c r="Z1445" s="72">
        <f t="shared" si="799"/>
        <v>0</v>
      </c>
      <c r="AA1445" s="2">
        <f t="shared" si="809"/>
        <v>0</v>
      </c>
      <c r="AB1445" s="12">
        <f t="shared" si="807"/>
        <v>4.6600000000000003E-2</v>
      </c>
      <c r="AC1445" s="17">
        <f t="shared" si="800"/>
        <v>4</v>
      </c>
      <c r="AD1445" s="17">
        <v>252</v>
      </c>
      <c r="AE1445" s="13">
        <f t="shared" si="813"/>
        <v>1.0007232269999999</v>
      </c>
      <c r="AF1445" s="2">
        <f t="shared" si="810"/>
        <v>239.74323969</v>
      </c>
      <c r="AG1445" s="2">
        <f t="shared" si="801"/>
        <v>259.59424802000001</v>
      </c>
      <c r="AH1445" s="3">
        <f t="shared" si="802"/>
        <v>0</v>
      </c>
      <c r="AI1445" s="4" t="str">
        <f t="shared" si="814"/>
        <v>A+J=</v>
      </c>
      <c r="AJ1445" s="11">
        <f t="shared" si="808"/>
        <v>42627</v>
      </c>
      <c r="AK1445" s="11"/>
      <c r="AL1445" s="4"/>
      <c r="AM1445" s="1"/>
      <c r="AN1445" s="11"/>
      <c r="AO1445" s="1"/>
      <c r="AP1445" s="1"/>
      <c r="AQ1445" s="3"/>
      <c r="AR1445" s="3"/>
      <c r="AS1445" s="6"/>
      <c r="AT1445" s="1"/>
      <c r="AU1445" s="1"/>
      <c r="AV1445" s="1"/>
      <c r="AW1445" s="1"/>
      <c r="AX1445" s="1"/>
      <c r="AY1445" s="1"/>
      <c r="AZ1445" s="1"/>
      <c r="BA1445" s="1"/>
      <c r="BB1445" s="1"/>
    </row>
    <row r="1446" spans="1:154" x14ac:dyDescent="0.2">
      <c r="A1446" s="158">
        <f t="shared" si="803"/>
        <v>42602</v>
      </c>
      <c r="B1446" s="2">
        <f t="shared" si="787"/>
        <v>359352.09962032118</v>
      </c>
      <c r="C1446" s="2">
        <f t="shared" si="804"/>
        <v>267333.83624565997</v>
      </c>
      <c r="D1446" s="2">
        <v>0</v>
      </c>
      <c r="E1446" s="73">
        <f t="shared" si="788"/>
        <v>267333.83624565997</v>
      </c>
      <c r="F1446" s="88">
        <f t="shared" si="783"/>
        <v>4691.59</v>
      </c>
      <c r="G1446" s="3">
        <f>IF(AND(N1446=1,N1445&gt;1),VLOOKUP(A1445,[1]Plan1!$BK$81:$BM$259,3),G1445)</f>
        <v>4715.99</v>
      </c>
      <c r="H1446" s="11">
        <f t="shared" si="784"/>
        <v>42537</v>
      </c>
      <c r="I1446" s="11">
        <f t="shared" si="785"/>
        <v>42567</v>
      </c>
      <c r="J1446" s="12">
        <f t="shared" si="789"/>
        <v>5.200795465929442E-3</v>
      </c>
      <c r="K1446" s="11">
        <f t="shared" si="805"/>
        <v>42627</v>
      </c>
      <c r="L1446" s="11">
        <f t="shared" si="790"/>
        <v>42627</v>
      </c>
      <c r="M1446" s="1">
        <f t="shared" si="811"/>
        <v>21</v>
      </c>
      <c r="N1446" s="1">
        <f t="shared" si="791"/>
        <v>5</v>
      </c>
      <c r="O1446" s="2">
        <f t="shared" si="792"/>
        <v>1.0012358299999999</v>
      </c>
      <c r="P1446" s="13">
        <f t="shared" si="786"/>
        <v>1.0034992899999999</v>
      </c>
      <c r="Q1446" s="13">
        <f t="shared" si="812"/>
        <v>1.3413354447430725</v>
      </c>
      <c r="R1446" s="2">
        <f t="shared" si="782"/>
        <v>1.3429930999999999</v>
      </c>
      <c r="S1446" s="2">
        <f t="shared" si="806"/>
        <v>1.23998893</v>
      </c>
      <c r="T1446" s="2">
        <f t="shared" si="793"/>
        <v>331490.99755904998</v>
      </c>
      <c r="U1446" s="2">
        <f t="shared" si="794"/>
        <v>0</v>
      </c>
      <c r="V1446" s="2">
        <f t="shared" si="795"/>
        <v>91693.661228791258</v>
      </c>
      <c r="W1446" s="2">
        <f t="shared" si="796"/>
        <v>359027.4974744512</v>
      </c>
      <c r="X1446" s="17">
        <f t="shared" si="797"/>
        <v>0</v>
      </c>
      <c r="Y1446" s="2">
        <f t="shared" si="798"/>
        <v>0</v>
      </c>
      <c r="Z1446" s="72">
        <f t="shared" si="799"/>
        <v>0</v>
      </c>
      <c r="AA1446" s="2">
        <f t="shared" si="809"/>
        <v>0</v>
      </c>
      <c r="AB1446" s="12">
        <f t="shared" si="807"/>
        <v>4.6600000000000003E-2</v>
      </c>
      <c r="AC1446" s="17">
        <f t="shared" si="800"/>
        <v>5</v>
      </c>
      <c r="AD1446" s="17">
        <v>252</v>
      </c>
      <c r="AE1446" s="13">
        <f t="shared" si="813"/>
        <v>1.000904115</v>
      </c>
      <c r="AF1446" s="2">
        <f t="shared" si="810"/>
        <v>299.70598324999997</v>
      </c>
      <c r="AG1446" s="2">
        <f t="shared" si="801"/>
        <v>324.60214587000002</v>
      </c>
      <c r="AH1446" s="3">
        <f t="shared" si="802"/>
        <v>0</v>
      </c>
      <c r="AI1446" s="4" t="str">
        <f t="shared" si="814"/>
        <v>A+J=</v>
      </c>
      <c r="AJ1446" s="11">
        <f t="shared" si="808"/>
        <v>42627</v>
      </c>
      <c r="AK1446" s="11"/>
      <c r="AL1446" s="4"/>
      <c r="AM1446" s="1"/>
      <c r="AN1446" s="11"/>
      <c r="AO1446" s="1"/>
      <c r="AP1446" s="1"/>
      <c r="AQ1446" s="3"/>
      <c r="AR1446" s="3"/>
      <c r="AS1446" s="6"/>
      <c r="AT1446" s="1"/>
      <c r="AU1446" s="1"/>
      <c r="AV1446" s="1"/>
      <c r="AW1446" s="1"/>
      <c r="AX1446" s="1"/>
      <c r="AY1446" s="1"/>
      <c r="AZ1446" s="1"/>
      <c r="BA1446" s="1"/>
      <c r="BB1446" s="1"/>
    </row>
    <row r="1447" spans="1:154" x14ac:dyDescent="0.2">
      <c r="A1447" s="158">
        <f t="shared" si="803"/>
        <v>42603</v>
      </c>
      <c r="B1447" s="2">
        <f t="shared" si="787"/>
        <v>359352.09962032118</v>
      </c>
      <c r="C1447" s="2">
        <f t="shared" si="804"/>
        <v>267333.83624565997</v>
      </c>
      <c r="D1447" s="2">
        <v>0</v>
      </c>
      <c r="E1447" s="73">
        <f t="shared" si="788"/>
        <v>267333.83624565997</v>
      </c>
      <c r="F1447" s="88">
        <f t="shared" si="783"/>
        <v>4691.59</v>
      </c>
      <c r="G1447" s="3">
        <f>IF(AND(N1447=1,N1446&gt;1),VLOOKUP(A1446,[1]Plan1!$BK$81:$BM$259,3),G1446)</f>
        <v>4715.99</v>
      </c>
      <c r="H1447" s="11">
        <f t="shared" si="784"/>
        <v>42537</v>
      </c>
      <c r="I1447" s="11">
        <f t="shared" si="785"/>
        <v>42567</v>
      </c>
      <c r="J1447" s="12">
        <f t="shared" si="789"/>
        <v>5.200795465929442E-3</v>
      </c>
      <c r="K1447" s="11">
        <f t="shared" si="805"/>
        <v>42627</v>
      </c>
      <c r="L1447" s="11">
        <f t="shared" si="790"/>
        <v>42627</v>
      </c>
      <c r="M1447" s="1">
        <f t="shared" si="811"/>
        <v>21</v>
      </c>
      <c r="N1447" s="1">
        <f t="shared" si="791"/>
        <v>5</v>
      </c>
      <c r="O1447" s="2">
        <f t="shared" si="792"/>
        <v>1.0012358299999999</v>
      </c>
      <c r="P1447" s="13">
        <f t="shared" si="786"/>
        <v>1.0034992899999999</v>
      </c>
      <c r="Q1447" s="13">
        <f t="shared" si="812"/>
        <v>1.3413354447430725</v>
      </c>
      <c r="R1447" s="2">
        <f t="shared" si="782"/>
        <v>1.3429930999999999</v>
      </c>
      <c r="S1447" s="2">
        <f t="shared" si="806"/>
        <v>1.23998893</v>
      </c>
      <c r="T1447" s="2">
        <f t="shared" si="793"/>
        <v>331490.99755904998</v>
      </c>
      <c r="U1447" s="2">
        <f t="shared" si="794"/>
        <v>0</v>
      </c>
      <c r="V1447" s="2">
        <f t="shared" si="795"/>
        <v>91693.661228791258</v>
      </c>
      <c r="W1447" s="2">
        <f t="shared" si="796"/>
        <v>359027.4974744512</v>
      </c>
      <c r="X1447" s="17">
        <f t="shared" si="797"/>
        <v>0</v>
      </c>
      <c r="Y1447" s="2">
        <f t="shared" si="798"/>
        <v>0</v>
      </c>
      <c r="Z1447" s="72">
        <f t="shared" si="799"/>
        <v>0</v>
      </c>
      <c r="AA1447" s="2">
        <f t="shared" si="809"/>
        <v>0</v>
      </c>
      <c r="AB1447" s="12">
        <f t="shared" si="807"/>
        <v>4.6600000000000003E-2</v>
      </c>
      <c r="AC1447" s="17">
        <f t="shared" si="800"/>
        <v>5</v>
      </c>
      <c r="AD1447" s="17">
        <v>252</v>
      </c>
      <c r="AE1447" s="13">
        <f t="shared" si="813"/>
        <v>1.000904115</v>
      </c>
      <c r="AF1447" s="2">
        <f t="shared" si="810"/>
        <v>299.70598324999997</v>
      </c>
      <c r="AG1447" s="2">
        <f t="shared" si="801"/>
        <v>324.60214587000002</v>
      </c>
      <c r="AH1447" s="3">
        <f t="shared" si="802"/>
        <v>0</v>
      </c>
      <c r="AI1447" s="4" t="str">
        <f t="shared" si="814"/>
        <v>A+J=</v>
      </c>
      <c r="AJ1447" s="11">
        <f t="shared" si="808"/>
        <v>42627</v>
      </c>
      <c r="AK1447" s="11"/>
      <c r="AL1447" s="4"/>
      <c r="AM1447" s="1"/>
      <c r="AN1447" s="11"/>
      <c r="AO1447" s="1"/>
      <c r="AP1447" s="1"/>
      <c r="AQ1447" s="3"/>
      <c r="AR1447" s="3"/>
      <c r="AS1447" s="6"/>
      <c r="AT1447" s="1"/>
      <c r="AU1447" s="1"/>
      <c r="AV1447" s="1"/>
      <c r="AW1447" s="1"/>
      <c r="AX1447" s="1"/>
      <c r="AY1447" s="1"/>
      <c r="AZ1447" s="1"/>
      <c r="BA1447" s="1"/>
      <c r="BB1447" s="1"/>
    </row>
    <row r="1448" spans="1:154" x14ac:dyDescent="0.2">
      <c r="A1448" s="158">
        <f t="shared" si="803"/>
        <v>42604</v>
      </c>
      <c r="B1448" s="2">
        <f t="shared" si="787"/>
        <v>359352.09962032118</v>
      </c>
      <c r="C1448" s="2">
        <f t="shared" si="804"/>
        <v>267333.83624565997</v>
      </c>
      <c r="D1448" s="2">
        <v>0</v>
      </c>
      <c r="E1448" s="73">
        <f t="shared" si="788"/>
        <v>267333.83624565997</v>
      </c>
      <c r="F1448" s="88">
        <f t="shared" si="783"/>
        <v>4691.59</v>
      </c>
      <c r="G1448" s="3">
        <f>IF(AND(N1448=1,N1447&gt;1),VLOOKUP(A1447,[1]Plan1!$BK$81:$BM$259,3),G1447)</f>
        <v>4715.99</v>
      </c>
      <c r="H1448" s="11">
        <f t="shared" si="784"/>
        <v>42537</v>
      </c>
      <c r="I1448" s="11">
        <f t="shared" si="785"/>
        <v>42567</v>
      </c>
      <c r="J1448" s="12">
        <f t="shared" si="789"/>
        <v>5.200795465929442E-3</v>
      </c>
      <c r="K1448" s="11">
        <f t="shared" si="805"/>
        <v>42627</v>
      </c>
      <c r="L1448" s="11">
        <f t="shared" si="790"/>
        <v>42627</v>
      </c>
      <c r="M1448" s="1">
        <f t="shared" si="811"/>
        <v>21</v>
      </c>
      <c r="N1448" s="1">
        <f t="shared" si="791"/>
        <v>5</v>
      </c>
      <c r="O1448" s="2">
        <f t="shared" si="792"/>
        <v>1.0012358299999999</v>
      </c>
      <c r="P1448" s="13">
        <f t="shared" si="786"/>
        <v>1.0034992899999999</v>
      </c>
      <c r="Q1448" s="13">
        <f t="shared" si="812"/>
        <v>1.3413354447430725</v>
      </c>
      <c r="R1448" s="2">
        <f t="shared" si="782"/>
        <v>1.3429930999999999</v>
      </c>
      <c r="S1448" s="2">
        <f t="shared" si="806"/>
        <v>1.23998893</v>
      </c>
      <c r="T1448" s="2">
        <f t="shared" si="793"/>
        <v>331490.99755904998</v>
      </c>
      <c r="U1448" s="2">
        <f t="shared" si="794"/>
        <v>0</v>
      </c>
      <c r="V1448" s="2">
        <f t="shared" si="795"/>
        <v>91693.661228791258</v>
      </c>
      <c r="W1448" s="2">
        <f t="shared" si="796"/>
        <v>359027.4974744512</v>
      </c>
      <c r="X1448" s="17">
        <f t="shared" si="797"/>
        <v>0</v>
      </c>
      <c r="Y1448" s="2">
        <f t="shared" si="798"/>
        <v>0</v>
      </c>
      <c r="Z1448" s="72">
        <f t="shared" si="799"/>
        <v>0</v>
      </c>
      <c r="AA1448" s="2">
        <f t="shared" si="809"/>
        <v>0</v>
      </c>
      <c r="AB1448" s="12">
        <f t="shared" si="807"/>
        <v>4.6600000000000003E-2</v>
      </c>
      <c r="AC1448" s="17">
        <f t="shared" si="800"/>
        <v>5</v>
      </c>
      <c r="AD1448" s="17">
        <v>252</v>
      </c>
      <c r="AE1448" s="13">
        <f t="shared" si="813"/>
        <v>1.000904115</v>
      </c>
      <c r="AF1448" s="2">
        <f t="shared" si="810"/>
        <v>299.70598324999997</v>
      </c>
      <c r="AG1448" s="2">
        <f t="shared" si="801"/>
        <v>324.60214587000002</v>
      </c>
      <c r="AH1448" s="3">
        <f t="shared" si="802"/>
        <v>0</v>
      </c>
      <c r="AI1448" s="4" t="str">
        <f t="shared" si="814"/>
        <v>A+J=</v>
      </c>
      <c r="AJ1448" s="11">
        <f t="shared" si="808"/>
        <v>42627</v>
      </c>
      <c r="AK1448" s="11"/>
      <c r="AL1448" s="4"/>
      <c r="AM1448" s="1"/>
      <c r="AN1448" s="11"/>
      <c r="AO1448" s="1"/>
      <c r="AP1448" s="1"/>
      <c r="AQ1448" s="3"/>
      <c r="AR1448" s="3"/>
      <c r="AS1448" s="6"/>
      <c r="AT1448" s="1"/>
      <c r="AU1448" s="1"/>
      <c r="AV1448" s="1"/>
      <c r="AW1448" s="1"/>
      <c r="AX1448" s="1"/>
      <c r="AY1448" s="1"/>
      <c r="AZ1448" s="1"/>
      <c r="BA1448" s="1"/>
      <c r="BB1448" s="1"/>
    </row>
    <row r="1449" spans="1:154" x14ac:dyDescent="0.2">
      <c r="A1449" s="158">
        <f t="shared" si="803"/>
        <v>42605</v>
      </c>
      <c r="B1449" s="2">
        <f t="shared" si="787"/>
        <v>359505.8474927608</v>
      </c>
      <c r="C1449" s="2">
        <f t="shared" si="804"/>
        <v>267333.83624565997</v>
      </c>
      <c r="D1449" s="2">
        <v>0</v>
      </c>
      <c r="E1449" s="73">
        <f t="shared" si="788"/>
        <v>267333.83624565997</v>
      </c>
      <c r="F1449" s="88">
        <f t="shared" si="783"/>
        <v>4691.59</v>
      </c>
      <c r="G1449" s="3">
        <f>IF(AND(N1449=1,N1448&gt;1),VLOOKUP(A1448,[1]Plan1!$BK$81:$BM$259,3),G1448)</f>
        <v>4715.99</v>
      </c>
      <c r="H1449" s="11">
        <f t="shared" si="784"/>
        <v>42537</v>
      </c>
      <c r="I1449" s="11">
        <f t="shared" si="785"/>
        <v>42567</v>
      </c>
      <c r="J1449" s="12">
        <f t="shared" si="789"/>
        <v>5.200795465929442E-3</v>
      </c>
      <c r="K1449" s="11">
        <f t="shared" si="805"/>
        <v>42627</v>
      </c>
      <c r="L1449" s="11">
        <f t="shared" si="790"/>
        <v>42627</v>
      </c>
      <c r="M1449" s="1">
        <f t="shared" si="811"/>
        <v>21</v>
      </c>
      <c r="N1449" s="1">
        <f t="shared" si="791"/>
        <v>6</v>
      </c>
      <c r="O1449" s="2">
        <f t="shared" si="792"/>
        <v>1.0014831799999999</v>
      </c>
      <c r="P1449" s="13">
        <f t="shared" si="786"/>
        <v>1.0034992899999999</v>
      </c>
      <c r="Q1449" s="13">
        <f t="shared" si="812"/>
        <v>1.3413354447430725</v>
      </c>
      <c r="R1449" s="2">
        <f t="shared" ref="R1449:R1512" si="815">TRUNC(TRUNC((O1449*Q1449),15),8)</f>
        <v>1.3433248799999999</v>
      </c>
      <c r="S1449" s="2">
        <f t="shared" si="806"/>
        <v>1.23998893</v>
      </c>
      <c r="T1449" s="2">
        <f t="shared" si="793"/>
        <v>331490.99755904998</v>
      </c>
      <c r="U1449" s="2">
        <f t="shared" si="794"/>
        <v>0</v>
      </c>
      <c r="V1449" s="2">
        <f t="shared" si="795"/>
        <v>91782.357248980843</v>
      </c>
      <c r="W1449" s="2">
        <f t="shared" si="796"/>
        <v>359116.19349464081</v>
      </c>
      <c r="X1449" s="17">
        <f t="shared" si="797"/>
        <v>0</v>
      </c>
      <c r="Y1449" s="2">
        <f t="shared" si="798"/>
        <v>0</v>
      </c>
      <c r="Z1449" s="72">
        <f t="shared" si="799"/>
        <v>0</v>
      </c>
      <c r="AA1449" s="2">
        <f t="shared" si="809"/>
        <v>0</v>
      </c>
      <c r="AB1449" s="12">
        <f t="shared" si="807"/>
        <v>4.6600000000000003E-2</v>
      </c>
      <c r="AC1449" s="17">
        <f t="shared" si="800"/>
        <v>6</v>
      </c>
      <c r="AD1449" s="17">
        <v>252</v>
      </c>
      <c r="AE1449" s="13">
        <f t="shared" si="813"/>
        <v>1.0010850360000001</v>
      </c>
      <c r="AF1449" s="2">
        <f t="shared" si="810"/>
        <v>359.67966602000001</v>
      </c>
      <c r="AG1449" s="2">
        <f t="shared" si="801"/>
        <v>389.65399811999998</v>
      </c>
      <c r="AH1449" s="3">
        <f t="shared" si="802"/>
        <v>0</v>
      </c>
      <c r="AI1449" s="4" t="str">
        <f t="shared" si="814"/>
        <v>A+J=</v>
      </c>
      <c r="AJ1449" s="11">
        <f t="shared" si="808"/>
        <v>42627</v>
      </c>
      <c r="AK1449" s="11"/>
      <c r="AL1449" s="4"/>
      <c r="AM1449" s="1"/>
      <c r="AN1449" s="11"/>
      <c r="AO1449" s="1"/>
      <c r="AP1449" s="1"/>
      <c r="AQ1449" s="3"/>
      <c r="AR1449" s="3"/>
      <c r="AS1449" s="6"/>
      <c r="AT1449" s="1"/>
      <c r="AU1449" s="1"/>
      <c r="AV1449" s="1"/>
      <c r="AW1449" s="1"/>
      <c r="AX1449" s="1"/>
      <c r="AY1449" s="1"/>
      <c r="AZ1449" s="1"/>
      <c r="BA1449" s="1"/>
      <c r="BB1449" s="1"/>
    </row>
    <row r="1450" spans="1:154" x14ac:dyDescent="0.2">
      <c r="A1450" s="158">
        <f t="shared" si="803"/>
        <v>42606</v>
      </c>
      <c r="B1450" s="2">
        <f t="shared" si="787"/>
        <v>359659.66340340569</v>
      </c>
      <c r="C1450" s="2">
        <f t="shared" si="804"/>
        <v>267333.83624565997</v>
      </c>
      <c r="D1450" s="2">
        <v>0</v>
      </c>
      <c r="E1450" s="73">
        <f t="shared" si="788"/>
        <v>267333.83624565997</v>
      </c>
      <c r="F1450" s="88">
        <f t="shared" ref="F1450:F1513" si="816">IF(G1450=G1449,F1449,G1449)</f>
        <v>4691.59</v>
      </c>
      <c r="G1450" s="3">
        <f>IF(AND(N1450=1,N1449&gt;1),VLOOKUP(A1449,[1]Plan1!$BK$81:$BM$259,3),G1449)</f>
        <v>4715.99</v>
      </c>
      <c r="H1450" s="11">
        <f t="shared" ref="H1450:H1513" si="817">EDATE(I1450,-1)</f>
        <v>42537</v>
      </c>
      <c r="I1450" s="11">
        <f t="shared" ref="I1450:I1513" si="818">IF(X1449&gt;0,EDATE(A1450,-1),+I1449)</f>
        <v>42567</v>
      </c>
      <c r="J1450" s="12">
        <f t="shared" si="789"/>
        <v>5.200795465929442E-3</v>
      </c>
      <c r="K1450" s="11">
        <f t="shared" si="805"/>
        <v>42627</v>
      </c>
      <c r="L1450" s="11">
        <f t="shared" si="790"/>
        <v>42627</v>
      </c>
      <c r="M1450" s="1">
        <f t="shared" si="811"/>
        <v>21</v>
      </c>
      <c r="N1450" s="1">
        <f t="shared" si="791"/>
        <v>7</v>
      </c>
      <c r="O1450" s="2">
        <f t="shared" si="792"/>
        <v>1.0017305999999999</v>
      </c>
      <c r="P1450" s="13">
        <f t="shared" ref="P1450:P1513" si="819">IF(L1450&gt;L1449,O1449,P1449)</f>
        <v>1.0034992899999999</v>
      </c>
      <c r="Q1450" s="13">
        <f t="shared" si="812"/>
        <v>1.3413354447430725</v>
      </c>
      <c r="R1450" s="2">
        <f t="shared" si="815"/>
        <v>1.3436567500000001</v>
      </c>
      <c r="S1450" s="2">
        <f t="shared" si="806"/>
        <v>1.23998893</v>
      </c>
      <c r="T1450" s="2">
        <f t="shared" si="793"/>
        <v>331490.99755904998</v>
      </c>
      <c r="U1450" s="2">
        <f t="shared" si="794"/>
        <v>0</v>
      </c>
      <c r="V1450" s="2">
        <f t="shared" si="795"/>
        <v>91871.077329215725</v>
      </c>
      <c r="W1450" s="2">
        <f t="shared" si="796"/>
        <v>359204.91357487568</v>
      </c>
      <c r="X1450" s="17">
        <f t="shared" si="797"/>
        <v>0</v>
      </c>
      <c r="Y1450" s="2">
        <f t="shared" si="798"/>
        <v>0</v>
      </c>
      <c r="Z1450" s="72">
        <f t="shared" si="799"/>
        <v>0</v>
      </c>
      <c r="AA1450" s="2">
        <f t="shared" si="809"/>
        <v>0</v>
      </c>
      <c r="AB1450" s="12">
        <f t="shared" si="807"/>
        <v>4.6600000000000003E-2</v>
      </c>
      <c r="AC1450" s="17">
        <f t="shared" si="800"/>
        <v>7</v>
      </c>
      <c r="AD1450" s="17">
        <v>252</v>
      </c>
      <c r="AE1450" s="13">
        <f t="shared" si="813"/>
        <v>1.0012659900000001</v>
      </c>
      <c r="AF1450" s="2">
        <f t="shared" si="810"/>
        <v>419.66428798999999</v>
      </c>
      <c r="AG1450" s="2">
        <f t="shared" si="801"/>
        <v>454.74982853</v>
      </c>
      <c r="AH1450" s="3">
        <f t="shared" si="802"/>
        <v>0</v>
      </c>
      <c r="AI1450" s="4" t="str">
        <f t="shared" si="814"/>
        <v>A+J=</v>
      </c>
      <c r="AJ1450" s="11">
        <f t="shared" si="808"/>
        <v>42627</v>
      </c>
      <c r="AK1450" s="11"/>
      <c r="AL1450" s="4"/>
      <c r="AM1450" s="1"/>
      <c r="AN1450" s="11"/>
      <c r="AO1450" s="1"/>
      <c r="AP1450" s="1"/>
      <c r="AQ1450" s="3"/>
      <c r="AR1450" s="3"/>
      <c r="AS1450" s="6"/>
      <c r="AT1450" s="1"/>
      <c r="AU1450" s="1"/>
      <c r="AV1450" s="1"/>
      <c r="AW1450" s="1"/>
      <c r="AX1450" s="1"/>
      <c r="AY1450" s="1"/>
      <c r="AZ1450" s="1"/>
      <c r="BA1450" s="1"/>
      <c r="BB1450" s="1"/>
    </row>
    <row r="1451" spans="1:154" x14ac:dyDescent="0.2">
      <c r="A1451" s="158">
        <f t="shared" si="803"/>
        <v>42607</v>
      </c>
      <c r="B1451" s="2">
        <f t="shared" si="787"/>
        <v>359813.5443376074</v>
      </c>
      <c r="C1451" s="2">
        <f t="shared" si="804"/>
        <v>267333.83624565997</v>
      </c>
      <c r="D1451" s="2">
        <v>0</v>
      </c>
      <c r="E1451" s="73">
        <f t="shared" si="788"/>
        <v>267333.83624565997</v>
      </c>
      <c r="F1451" s="88">
        <f t="shared" si="816"/>
        <v>4691.59</v>
      </c>
      <c r="G1451" s="3">
        <f>IF(AND(N1451=1,N1450&gt;1),VLOOKUP(A1450,[1]Plan1!$BK$81:$BM$259,3),G1450)</f>
        <v>4715.99</v>
      </c>
      <c r="H1451" s="11">
        <f t="shared" si="817"/>
        <v>42537</v>
      </c>
      <c r="I1451" s="11">
        <f t="shared" si="818"/>
        <v>42567</v>
      </c>
      <c r="J1451" s="12">
        <f t="shared" si="789"/>
        <v>5.200795465929442E-3</v>
      </c>
      <c r="K1451" s="11">
        <f t="shared" si="805"/>
        <v>42627</v>
      </c>
      <c r="L1451" s="11">
        <f t="shared" si="790"/>
        <v>42627</v>
      </c>
      <c r="M1451" s="1">
        <f t="shared" si="811"/>
        <v>21</v>
      </c>
      <c r="N1451" s="1">
        <f t="shared" si="791"/>
        <v>8</v>
      </c>
      <c r="O1451" s="2">
        <f t="shared" si="792"/>
        <v>1.0019780700000001</v>
      </c>
      <c r="P1451" s="13">
        <f t="shared" si="819"/>
        <v>1.0034992899999999</v>
      </c>
      <c r="Q1451" s="13">
        <f t="shared" si="812"/>
        <v>1.3413354447430725</v>
      </c>
      <c r="R1451" s="2">
        <f t="shared" si="815"/>
        <v>1.3439886999999999</v>
      </c>
      <c r="S1451" s="2">
        <f t="shared" si="806"/>
        <v>1.23998893</v>
      </c>
      <c r="T1451" s="2">
        <f t="shared" si="793"/>
        <v>331490.99755904998</v>
      </c>
      <c r="U1451" s="2">
        <f t="shared" si="794"/>
        <v>0</v>
      </c>
      <c r="V1451" s="2">
        <f t="shared" si="795"/>
        <v>91959.818796157429</v>
      </c>
      <c r="W1451" s="2">
        <f t="shared" si="796"/>
        <v>359293.6550418174</v>
      </c>
      <c r="X1451" s="17">
        <f t="shared" si="797"/>
        <v>0</v>
      </c>
      <c r="Y1451" s="2">
        <f t="shared" si="798"/>
        <v>0</v>
      </c>
      <c r="Z1451" s="72">
        <f t="shared" si="799"/>
        <v>0</v>
      </c>
      <c r="AA1451" s="2">
        <f t="shared" si="809"/>
        <v>0</v>
      </c>
      <c r="AB1451" s="12">
        <f t="shared" si="807"/>
        <v>4.6600000000000003E-2</v>
      </c>
      <c r="AC1451" s="17">
        <f t="shared" si="800"/>
        <v>8</v>
      </c>
      <c r="AD1451" s="17">
        <v>252</v>
      </c>
      <c r="AE1451" s="13">
        <f t="shared" si="813"/>
        <v>1.001446976</v>
      </c>
      <c r="AF1451" s="2">
        <f t="shared" si="810"/>
        <v>479.65951768000002</v>
      </c>
      <c r="AG1451" s="2">
        <f t="shared" si="801"/>
        <v>519.88929579000001</v>
      </c>
      <c r="AH1451" s="3">
        <f t="shared" si="802"/>
        <v>0</v>
      </c>
      <c r="AI1451" s="4" t="str">
        <f t="shared" si="814"/>
        <v>A+J=</v>
      </c>
      <c r="AJ1451" s="11">
        <f t="shared" si="808"/>
        <v>42627</v>
      </c>
      <c r="AK1451" s="11"/>
      <c r="AL1451" s="4"/>
      <c r="AM1451" s="1"/>
      <c r="AN1451" s="11"/>
      <c r="AO1451" s="1"/>
      <c r="AP1451" s="1"/>
      <c r="AQ1451" s="3"/>
      <c r="AR1451" s="3"/>
      <c r="AS1451" s="6"/>
      <c r="AT1451" s="1"/>
      <c r="AU1451" s="1"/>
      <c r="AV1451" s="1"/>
      <c r="AW1451" s="1"/>
      <c r="AX1451" s="1"/>
      <c r="AY1451" s="1"/>
      <c r="AZ1451" s="1"/>
      <c r="BA1451" s="1"/>
      <c r="BB1451" s="1"/>
    </row>
    <row r="1452" spans="1:154" x14ac:dyDescent="0.2">
      <c r="A1452" s="158">
        <f t="shared" si="803"/>
        <v>42608</v>
      </c>
      <c r="B1452" s="2">
        <f t="shared" si="787"/>
        <v>359967.4883565777</v>
      </c>
      <c r="C1452" s="2">
        <f t="shared" si="804"/>
        <v>267333.83624565997</v>
      </c>
      <c r="D1452" s="2">
        <v>0</v>
      </c>
      <c r="E1452" s="73">
        <f t="shared" si="788"/>
        <v>267333.83624565997</v>
      </c>
      <c r="F1452" s="88">
        <f t="shared" si="816"/>
        <v>4691.59</v>
      </c>
      <c r="G1452" s="3">
        <f>IF(AND(N1452=1,N1451&gt;1),VLOOKUP(A1451,[1]Plan1!$BK$81:$BM$259,3),G1451)</f>
        <v>4715.99</v>
      </c>
      <c r="H1452" s="11">
        <f t="shared" si="817"/>
        <v>42537</v>
      </c>
      <c r="I1452" s="11">
        <f t="shared" si="818"/>
        <v>42567</v>
      </c>
      <c r="J1452" s="12">
        <f t="shared" si="789"/>
        <v>5.200795465929442E-3</v>
      </c>
      <c r="K1452" s="11">
        <f t="shared" si="805"/>
        <v>42627</v>
      </c>
      <c r="L1452" s="11">
        <f t="shared" si="790"/>
        <v>42627</v>
      </c>
      <c r="M1452" s="1">
        <f t="shared" si="811"/>
        <v>21</v>
      </c>
      <c r="N1452" s="1">
        <f t="shared" si="791"/>
        <v>9</v>
      </c>
      <c r="O1452" s="2">
        <f t="shared" si="792"/>
        <v>1.0022256</v>
      </c>
      <c r="P1452" s="13">
        <f t="shared" si="819"/>
        <v>1.0034992899999999</v>
      </c>
      <c r="Q1452" s="13">
        <f t="shared" si="812"/>
        <v>1.3413354447430725</v>
      </c>
      <c r="R1452" s="2">
        <f t="shared" si="815"/>
        <v>1.34432072</v>
      </c>
      <c r="S1452" s="2">
        <f t="shared" si="806"/>
        <v>1.23998893</v>
      </c>
      <c r="T1452" s="2">
        <f t="shared" si="793"/>
        <v>331490.99755904998</v>
      </c>
      <c r="U1452" s="2">
        <f t="shared" si="794"/>
        <v>0</v>
      </c>
      <c r="V1452" s="2">
        <f t="shared" si="795"/>
        <v>92048.578976467747</v>
      </c>
      <c r="W1452" s="2">
        <f t="shared" si="796"/>
        <v>359382.41522212769</v>
      </c>
      <c r="X1452" s="17">
        <f t="shared" si="797"/>
        <v>0</v>
      </c>
      <c r="Y1452" s="2">
        <f t="shared" si="798"/>
        <v>0</v>
      </c>
      <c r="Z1452" s="72">
        <f t="shared" si="799"/>
        <v>0</v>
      </c>
      <c r="AA1452" s="2">
        <f t="shared" si="809"/>
        <v>0</v>
      </c>
      <c r="AB1452" s="12">
        <f t="shared" si="807"/>
        <v>4.6600000000000003E-2</v>
      </c>
      <c r="AC1452" s="17">
        <f t="shared" si="800"/>
        <v>9</v>
      </c>
      <c r="AD1452" s="17">
        <v>252</v>
      </c>
      <c r="AE1452" s="13">
        <f t="shared" si="813"/>
        <v>1.0016279960000001</v>
      </c>
      <c r="AF1452" s="2">
        <f t="shared" si="810"/>
        <v>539.66601806000006</v>
      </c>
      <c r="AG1452" s="2">
        <f t="shared" si="801"/>
        <v>585.07313445</v>
      </c>
      <c r="AH1452" s="3">
        <f t="shared" si="802"/>
        <v>0</v>
      </c>
      <c r="AI1452" s="4" t="str">
        <f t="shared" si="814"/>
        <v>A+J=</v>
      </c>
      <c r="AJ1452" s="11">
        <f t="shared" si="808"/>
        <v>42627</v>
      </c>
      <c r="AK1452" s="11"/>
      <c r="AL1452" s="4"/>
      <c r="AM1452" s="1"/>
      <c r="AN1452" s="11"/>
      <c r="AO1452" s="1"/>
      <c r="AP1452" s="1"/>
      <c r="AQ1452" s="3"/>
      <c r="AR1452" s="3"/>
      <c r="AS1452" s="6"/>
      <c r="AT1452" s="1"/>
      <c r="AU1452" s="1"/>
      <c r="AV1452" s="1"/>
      <c r="AW1452" s="1"/>
      <c r="AX1452" s="1"/>
      <c r="AY1452" s="1"/>
      <c r="AZ1452" s="1"/>
      <c r="BA1452" s="1"/>
      <c r="BB1452" s="1"/>
    </row>
    <row r="1453" spans="1:154" x14ac:dyDescent="0.2">
      <c r="A1453" s="158">
        <f t="shared" si="803"/>
        <v>42609</v>
      </c>
      <c r="B1453" s="2">
        <f t="shared" si="787"/>
        <v>360121.5001169233</v>
      </c>
      <c r="C1453" s="2">
        <f t="shared" si="804"/>
        <v>267333.83624565997</v>
      </c>
      <c r="D1453" s="2">
        <v>0</v>
      </c>
      <c r="E1453" s="73">
        <f t="shared" si="788"/>
        <v>267333.83624565997</v>
      </c>
      <c r="F1453" s="88">
        <f t="shared" si="816"/>
        <v>4691.59</v>
      </c>
      <c r="G1453" s="3">
        <f>IF(AND(N1453=1,N1452&gt;1),VLOOKUP(A1452,[1]Plan1!$BK$81:$BM$259,3),G1452)</f>
        <v>4715.99</v>
      </c>
      <c r="H1453" s="11">
        <f t="shared" si="817"/>
        <v>42537</v>
      </c>
      <c r="I1453" s="11">
        <f t="shared" si="818"/>
        <v>42567</v>
      </c>
      <c r="J1453" s="12">
        <f t="shared" si="789"/>
        <v>5.200795465929442E-3</v>
      </c>
      <c r="K1453" s="11">
        <f t="shared" si="805"/>
        <v>42627</v>
      </c>
      <c r="L1453" s="11">
        <f t="shared" si="790"/>
        <v>42627</v>
      </c>
      <c r="M1453" s="1">
        <f t="shared" si="811"/>
        <v>21</v>
      </c>
      <c r="N1453" s="1">
        <f t="shared" si="791"/>
        <v>10</v>
      </c>
      <c r="O1453" s="2">
        <f t="shared" si="792"/>
        <v>1.0024732000000001</v>
      </c>
      <c r="P1453" s="13">
        <f t="shared" si="819"/>
        <v>1.0034992899999999</v>
      </c>
      <c r="Q1453" s="13">
        <f t="shared" si="812"/>
        <v>1.3413354447430725</v>
      </c>
      <c r="R1453" s="2">
        <f t="shared" si="815"/>
        <v>1.34465283</v>
      </c>
      <c r="S1453" s="2">
        <f t="shared" si="806"/>
        <v>1.23998893</v>
      </c>
      <c r="T1453" s="2">
        <f t="shared" si="793"/>
        <v>331490.99755904998</v>
      </c>
      <c r="U1453" s="2">
        <f t="shared" si="794"/>
        <v>0</v>
      </c>
      <c r="V1453" s="2">
        <f t="shared" si="795"/>
        <v>92137.363216823287</v>
      </c>
      <c r="W1453" s="2">
        <f t="shared" si="796"/>
        <v>359471.19946248329</v>
      </c>
      <c r="X1453" s="17">
        <f t="shared" si="797"/>
        <v>0</v>
      </c>
      <c r="Y1453" s="2">
        <f t="shared" si="798"/>
        <v>0</v>
      </c>
      <c r="Z1453" s="72">
        <f t="shared" si="799"/>
        <v>0</v>
      </c>
      <c r="AA1453" s="2">
        <f t="shared" si="809"/>
        <v>0</v>
      </c>
      <c r="AB1453" s="12">
        <f t="shared" si="807"/>
        <v>4.6600000000000003E-2</v>
      </c>
      <c r="AC1453" s="17">
        <f t="shared" si="800"/>
        <v>10</v>
      </c>
      <c r="AD1453" s="17">
        <v>252</v>
      </c>
      <c r="AE1453" s="13">
        <f t="shared" si="813"/>
        <v>1.0018090479999999</v>
      </c>
      <c r="AF1453" s="2">
        <f t="shared" si="810"/>
        <v>599.68312615000002</v>
      </c>
      <c r="AG1453" s="2">
        <f t="shared" si="801"/>
        <v>650.30065444000002</v>
      </c>
      <c r="AH1453" s="3">
        <f t="shared" si="802"/>
        <v>0</v>
      </c>
      <c r="AI1453" s="4" t="str">
        <f t="shared" si="814"/>
        <v>A+J=</v>
      </c>
      <c r="AJ1453" s="11">
        <f t="shared" si="808"/>
        <v>42627</v>
      </c>
      <c r="AK1453" s="11"/>
      <c r="AL1453" s="4"/>
      <c r="AM1453" s="1"/>
      <c r="AN1453" s="11"/>
      <c r="AO1453" s="1"/>
      <c r="AP1453" s="1"/>
      <c r="AQ1453" s="3"/>
      <c r="AR1453" s="3"/>
      <c r="AS1453" s="6"/>
      <c r="AT1453" s="1"/>
      <c r="AU1453" s="1"/>
      <c r="AV1453" s="1"/>
      <c r="AW1453" s="1"/>
      <c r="AX1453" s="1"/>
      <c r="AY1453" s="1"/>
      <c r="AZ1453" s="1"/>
      <c r="BA1453" s="1"/>
      <c r="BB1453" s="1"/>
    </row>
    <row r="1454" spans="1:154" x14ac:dyDescent="0.2">
      <c r="A1454" s="158">
        <f t="shared" si="803"/>
        <v>42610</v>
      </c>
      <c r="B1454" s="2">
        <f t="shared" si="787"/>
        <v>360121.5001169233</v>
      </c>
      <c r="C1454" s="2">
        <f t="shared" si="804"/>
        <v>267333.83624565997</v>
      </c>
      <c r="D1454" s="2">
        <v>0</v>
      </c>
      <c r="E1454" s="73">
        <f t="shared" si="788"/>
        <v>267333.83624565997</v>
      </c>
      <c r="F1454" s="88">
        <f t="shared" si="816"/>
        <v>4691.59</v>
      </c>
      <c r="G1454" s="3">
        <f>IF(AND(N1454=1,N1453&gt;1),VLOOKUP(A1453,[1]Plan1!$BK$81:$BM$259,3),G1453)</f>
        <v>4715.99</v>
      </c>
      <c r="H1454" s="11">
        <f t="shared" si="817"/>
        <v>42537</v>
      </c>
      <c r="I1454" s="11">
        <f t="shared" si="818"/>
        <v>42567</v>
      </c>
      <c r="J1454" s="12">
        <f t="shared" si="789"/>
        <v>5.200795465929442E-3</v>
      </c>
      <c r="K1454" s="11">
        <f t="shared" si="805"/>
        <v>42627</v>
      </c>
      <c r="L1454" s="11">
        <f t="shared" si="790"/>
        <v>42627</v>
      </c>
      <c r="M1454" s="1">
        <f t="shared" si="811"/>
        <v>21</v>
      </c>
      <c r="N1454" s="1">
        <f t="shared" si="791"/>
        <v>10</v>
      </c>
      <c r="O1454" s="2">
        <f t="shared" si="792"/>
        <v>1.0024732000000001</v>
      </c>
      <c r="P1454" s="13">
        <f t="shared" si="819"/>
        <v>1.0034992899999999</v>
      </c>
      <c r="Q1454" s="13">
        <f t="shared" si="812"/>
        <v>1.3413354447430725</v>
      </c>
      <c r="R1454" s="2">
        <f t="shared" si="815"/>
        <v>1.34465283</v>
      </c>
      <c r="S1454" s="2">
        <f t="shared" si="806"/>
        <v>1.23998893</v>
      </c>
      <c r="T1454" s="2">
        <f t="shared" si="793"/>
        <v>331490.99755904998</v>
      </c>
      <c r="U1454" s="2">
        <f t="shared" si="794"/>
        <v>0</v>
      </c>
      <c r="V1454" s="2">
        <f t="shared" si="795"/>
        <v>92137.363216823287</v>
      </c>
      <c r="W1454" s="2">
        <f t="shared" si="796"/>
        <v>359471.19946248329</v>
      </c>
      <c r="X1454" s="17">
        <f t="shared" si="797"/>
        <v>0</v>
      </c>
      <c r="Y1454" s="2">
        <f t="shared" si="798"/>
        <v>0</v>
      </c>
      <c r="Z1454" s="72">
        <f t="shared" si="799"/>
        <v>0</v>
      </c>
      <c r="AA1454" s="2">
        <f t="shared" si="809"/>
        <v>0</v>
      </c>
      <c r="AB1454" s="12">
        <f t="shared" si="807"/>
        <v>4.6600000000000003E-2</v>
      </c>
      <c r="AC1454" s="17">
        <f t="shared" si="800"/>
        <v>10</v>
      </c>
      <c r="AD1454" s="17">
        <v>252</v>
      </c>
      <c r="AE1454" s="13">
        <f t="shared" si="813"/>
        <v>1.0018090479999999</v>
      </c>
      <c r="AF1454" s="2">
        <f t="shared" si="810"/>
        <v>599.68312615000002</v>
      </c>
      <c r="AG1454" s="2">
        <f t="shared" si="801"/>
        <v>650.30065444000002</v>
      </c>
      <c r="AH1454" s="3">
        <f t="shared" si="802"/>
        <v>0</v>
      </c>
      <c r="AI1454" s="4" t="str">
        <f t="shared" si="814"/>
        <v>A+J=</v>
      </c>
      <c r="AJ1454" s="11">
        <f t="shared" si="808"/>
        <v>42627</v>
      </c>
      <c r="AK1454" s="11"/>
      <c r="AL1454" s="4"/>
      <c r="AM1454" s="1"/>
      <c r="AN1454" s="11"/>
      <c r="AO1454" s="1"/>
      <c r="AP1454" s="1"/>
      <c r="AQ1454" s="3"/>
      <c r="AR1454" s="3"/>
      <c r="AS1454" s="6"/>
      <c r="AT1454" s="1"/>
      <c r="AU1454" s="1"/>
      <c r="AV1454" s="1"/>
      <c r="AW1454" s="1"/>
      <c r="AX1454" s="1"/>
      <c r="AY1454" s="1"/>
      <c r="AZ1454" s="1"/>
      <c r="BA1454" s="1"/>
      <c r="BB1454" s="1"/>
    </row>
    <row r="1455" spans="1:154" x14ac:dyDescent="0.2">
      <c r="A1455" s="158">
        <f t="shared" si="803"/>
        <v>42611</v>
      </c>
      <c r="B1455" s="2">
        <f t="shared" si="787"/>
        <v>360121.5001169233</v>
      </c>
      <c r="C1455" s="2">
        <f t="shared" si="804"/>
        <v>267333.83624565997</v>
      </c>
      <c r="D1455" s="2">
        <v>0</v>
      </c>
      <c r="E1455" s="73">
        <f t="shared" si="788"/>
        <v>267333.83624565997</v>
      </c>
      <c r="F1455" s="88">
        <f t="shared" si="816"/>
        <v>4691.59</v>
      </c>
      <c r="G1455" s="3">
        <f>IF(AND(N1455=1,N1454&gt;1),VLOOKUP(A1454,[1]Plan1!$BK$81:$BM$259,3),G1454)</f>
        <v>4715.99</v>
      </c>
      <c r="H1455" s="11">
        <f t="shared" si="817"/>
        <v>42537</v>
      </c>
      <c r="I1455" s="11">
        <f t="shared" si="818"/>
        <v>42567</v>
      </c>
      <c r="J1455" s="12">
        <f t="shared" si="789"/>
        <v>5.200795465929442E-3</v>
      </c>
      <c r="K1455" s="11">
        <f t="shared" si="805"/>
        <v>42627</v>
      </c>
      <c r="L1455" s="11">
        <f t="shared" si="790"/>
        <v>42627</v>
      </c>
      <c r="M1455" s="1">
        <f t="shared" si="811"/>
        <v>21</v>
      </c>
      <c r="N1455" s="1">
        <f t="shared" si="791"/>
        <v>10</v>
      </c>
      <c r="O1455" s="2">
        <f t="shared" si="792"/>
        <v>1.0024732000000001</v>
      </c>
      <c r="P1455" s="13">
        <f t="shared" si="819"/>
        <v>1.0034992899999999</v>
      </c>
      <c r="Q1455" s="13">
        <f t="shared" si="812"/>
        <v>1.3413354447430725</v>
      </c>
      <c r="R1455" s="2">
        <f t="shared" si="815"/>
        <v>1.34465283</v>
      </c>
      <c r="S1455" s="2">
        <f t="shared" si="806"/>
        <v>1.23998893</v>
      </c>
      <c r="T1455" s="2">
        <f t="shared" si="793"/>
        <v>331490.99755904998</v>
      </c>
      <c r="U1455" s="2">
        <f t="shared" si="794"/>
        <v>0</v>
      </c>
      <c r="V1455" s="2">
        <f t="shared" si="795"/>
        <v>92137.363216823287</v>
      </c>
      <c r="W1455" s="2">
        <f t="shared" si="796"/>
        <v>359471.19946248329</v>
      </c>
      <c r="X1455" s="17">
        <f t="shared" si="797"/>
        <v>0</v>
      </c>
      <c r="Y1455" s="2">
        <f t="shared" si="798"/>
        <v>0</v>
      </c>
      <c r="Z1455" s="72">
        <f t="shared" si="799"/>
        <v>0</v>
      </c>
      <c r="AA1455" s="2">
        <f t="shared" si="809"/>
        <v>0</v>
      </c>
      <c r="AB1455" s="12">
        <f t="shared" si="807"/>
        <v>4.6600000000000003E-2</v>
      </c>
      <c r="AC1455" s="17">
        <f t="shared" si="800"/>
        <v>10</v>
      </c>
      <c r="AD1455" s="17">
        <v>252</v>
      </c>
      <c r="AE1455" s="13">
        <f t="shared" si="813"/>
        <v>1.0018090479999999</v>
      </c>
      <c r="AF1455" s="2">
        <f t="shared" si="810"/>
        <v>599.68312615000002</v>
      </c>
      <c r="AG1455" s="2">
        <f t="shared" si="801"/>
        <v>650.30065444000002</v>
      </c>
      <c r="AH1455" s="3">
        <f t="shared" si="802"/>
        <v>0</v>
      </c>
      <c r="AI1455" s="4" t="str">
        <f t="shared" si="814"/>
        <v>A+J=</v>
      </c>
      <c r="AJ1455" s="11">
        <f t="shared" si="808"/>
        <v>42627</v>
      </c>
      <c r="AK1455" s="11"/>
      <c r="AL1455" s="4"/>
      <c r="AM1455" s="1"/>
      <c r="AN1455" s="11"/>
      <c r="AO1455" s="1"/>
      <c r="AP1455" s="1"/>
      <c r="AQ1455" s="3"/>
      <c r="AR1455" s="3"/>
      <c r="AS1455" s="6"/>
      <c r="AT1455" s="1"/>
      <c r="AU1455" s="1"/>
      <c r="AV1455" s="1"/>
      <c r="AW1455" s="1"/>
      <c r="AX1455" s="1"/>
      <c r="AY1455" s="1"/>
      <c r="AZ1455" s="1"/>
      <c r="BA1455" s="1"/>
      <c r="BB1455" s="1"/>
    </row>
    <row r="1456" spans="1:154" x14ac:dyDescent="0.2">
      <c r="A1456" s="158">
        <f t="shared" si="803"/>
        <v>42612</v>
      </c>
      <c r="B1456" s="2">
        <f t="shared" si="787"/>
        <v>360275.57964024402</v>
      </c>
      <c r="C1456" s="2">
        <f t="shared" si="804"/>
        <v>267333.83624565997</v>
      </c>
      <c r="D1456" s="2">
        <v>0</v>
      </c>
      <c r="E1456" s="73">
        <f t="shared" si="788"/>
        <v>267333.83624565997</v>
      </c>
      <c r="F1456" s="88">
        <f t="shared" si="816"/>
        <v>4691.59</v>
      </c>
      <c r="G1456" s="3">
        <f>IF(AND(N1456=1,N1455&gt;1),VLOOKUP(A1455,[1]Plan1!$BK$81:$BM$259,3),G1455)</f>
        <v>4715.99</v>
      </c>
      <c r="H1456" s="11">
        <f t="shared" si="817"/>
        <v>42537</v>
      </c>
      <c r="I1456" s="11">
        <f t="shared" si="818"/>
        <v>42567</v>
      </c>
      <c r="J1456" s="12">
        <f t="shared" si="789"/>
        <v>5.200795465929442E-3</v>
      </c>
      <c r="K1456" s="11">
        <f t="shared" si="805"/>
        <v>42627</v>
      </c>
      <c r="L1456" s="11">
        <f t="shared" si="790"/>
        <v>42627</v>
      </c>
      <c r="M1456" s="1">
        <f t="shared" si="811"/>
        <v>21</v>
      </c>
      <c r="N1456" s="1">
        <f t="shared" si="791"/>
        <v>11</v>
      </c>
      <c r="O1456" s="2">
        <f t="shared" si="792"/>
        <v>1.0027208599999999</v>
      </c>
      <c r="P1456" s="13">
        <f t="shared" si="819"/>
        <v>1.0034992899999999</v>
      </c>
      <c r="Q1456" s="13">
        <f t="shared" si="812"/>
        <v>1.3413354447430725</v>
      </c>
      <c r="R1456" s="2">
        <f t="shared" si="815"/>
        <v>1.3449850299999999</v>
      </c>
      <c r="S1456" s="2">
        <f t="shared" si="806"/>
        <v>1.23998893</v>
      </c>
      <c r="T1456" s="2">
        <f t="shared" si="793"/>
        <v>331490.99755904998</v>
      </c>
      <c r="U1456" s="2">
        <f t="shared" si="794"/>
        <v>0</v>
      </c>
      <c r="V1456" s="2">
        <f t="shared" si="795"/>
        <v>92226.171517224066</v>
      </c>
      <c r="W1456" s="2">
        <f t="shared" si="796"/>
        <v>359560.00776288402</v>
      </c>
      <c r="X1456" s="17">
        <f t="shared" si="797"/>
        <v>0</v>
      </c>
      <c r="Y1456" s="2">
        <f t="shared" si="798"/>
        <v>0</v>
      </c>
      <c r="Z1456" s="72">
        <f t="shared" si="799"/>
        <v>0</v>
      </c>
      <c r="AA1456" s="2">
        <f t="shared" si="809"/>
        <v>0</v>
      </c>
      <c r="AB1456" s="12">
        <f t="shared" si="807"/>
        <v>4.6600000000000003E-2</v>
      </c>
      <c r="AC1456" s="17">
        <f t="shared" si="800"/>
        <v>11</v>
      </c>
      <c r="AD1456" s="17">
        <v>252</v>
      </c>
      <c r="AE1456" s="13">
        <f t="shared" si="813"/>
        <v>1.001990132</v>
      </c>
      <c r="AF1456" s="2">
        <f t="shared" si="810"/>
        <v>659.71084195000003</v>
      </c>
      <c r="AG1456" s="2">
        <f t="shared" si="801"/>
        <v>715.57187736000003</v>
      </c>
      <c r="AH1456" s="3">
        <f t="shared" si="802"/>
        <v>0</v>
      </c>
      <c r="AI1456" s="4" t="str">
        <f t="shared" si="814"/>
        <v>A+J=</v>
      </c>
      <c r="AJ1456" s="11">
        <f t="shared" si="808"/>
        <v>42627</v>
      </c>
      <c r="AK1456" s="11"/>
      <c r="AL1456" s="4"/>
      <c r="AM1456" s="1"/>
      <c r="AN1456" s="11"/>
      <c r="AO1456" s="1"/>
      <c r="AP1456" s="1"/>
      <c r="AQ1456" s="3"/>
      <c r="AR1456" s="3"/>
      <c r="AS1456" s="6"/>
      <c r="AT1456" s="1"/>
      <c r="AU1456" s="1"/>
      <c r="AV1456" s="1"/>
      <c r="AW1456" s="1"/>
      <c r="AX1456" s="1"/>
      <c r="AY1456" s="1"/>
      <c r="AZ1456" s="1"/>
      <c r="BA1456" s="1"/>
      <c r="BB1456" s="1"/>
    </row>
    <row r="1457" spans="1:154" x14ac:dyDescent="0.2">
      <c r="A1457" s="158">
        <f t="shared" si="803"/>
        <v>42613</v>
      </c>
      <c r="B1457" s="2">
        <f t="shared" si="787"/>
        <v>360429.71963001502</v>
      </c>
      <c r="C1457" s="2">
        <f t="shared" si="804"/>
        <v>267333.83624565997</v>
      </c>
      <c r="D1457" s="2">
        <v>0</v>
      </c>
      <c r="E1457" s="73">
        <f t="shared" si="788"/>
        <v>267333.83624565997</v>
      </c>
      <c r="F1457" s="88">
        <f t="shared" si="816"/>
        <v>4691.59</v>
      </c>
      <c r="G1457" s="3">
        <f>IF(AND(N1457=1,N1456&gt;1),VLOOKUP(A1456,[1]Plan1!$BK$81:$BM$259,3),G1456)</f>
        <v>4715.99</v>
      </c>
      <c r="H1457" s="11">
        <f t="shared" si="817"/>
        <v>42537</v>
      </c>
      <c r="I1457" s="11">
        <f t="shared" si="818"/>
        <v>42567</v>
      </c>
      <c r="J1457" s="12">
        <f t="shared" si="789"/>
        <v>5.200795465929442E-3</v>
      </c>
      <c r="K1457" s="11">
        <f t="shared" si="805"/>
        <v>42627</v>
      </c>
      <c r="L1457" s="11">
        <f t="shared" si="790"/>
        <v>42627</v>
      </c>
      <c r="M1457" s="1">
        <f t="shared" si="811"/>
        <v>21</v>
      </c>
      <c r="N1457" s="1">
        <f t="shared" si="791"/>
        <v>12</v>
      </c>
      <c r="O1457" s="2">
        <f t="shared" si="792"/>
        <v>1.0029685699999999</v>
      </c>
      <c r="P1457" s="13">
        <f t="shared" si="819"/>
        <v>1.0034992899999999</v>
      </c>
      <c r="Q1457" s="13">
        <f t="shared" si="812"/>
        <v>1.3413354447430725</v>
      </c>
      <c r="R1457" s="2">
        <f t="shared" si="815"/>
        <v>1.3453172900000001</v>
      </c>
      <c r="S1457" s="2">
        <f t="shared" si="806"/>
        <v>1.23998893</v>
      </c>
      <c r="T1457" s="2">
        <f t="shared" si="793"/>
        <v>331490.99755904998</v>
      </c>
      <c r="U1457" s="2">
        <f t="shared" si="794"/>
        <v>0</v>
      </c>
      <c r="V1457" s="2">
        <f t="shared" si="795"/>
        <v>92314.9958576551</v>
      </c>
      <c r="W1457" s="2">
        <f t="shared" si="796"/>
        <v>359648.83210331504</v>
      </c>
      <c r="X1457" s="17">
        <f t="shared" si="797"/>
        <v>0</v>
      </c>
      <c r="Y1457" s="2">
        <f t="shared" si="798"/>
        <v>0</v>
      </c>
      <c r="Z1457" s="72">
        <f t="shared" si="799"/>
        <v>0</v>
      </c>
      <c r="AA1457" s="2">
        <f t="shared" si="809"/>
        <v>0</v>
      </c>
      <c r="AB1457" s="12">
        <f t="shared" si="807"/>
        <v>4.6600000000000003E-2</v>
      </c>
      <c r="AC1457" s="17">
        <f t="shared" si="800"/>
        <v>12</v>
      </c>
      <c r="AD1457" s="17">
        <v>252</v>
      </c>
      <c r="AE1457" s="13">
        <f t="shared" si="813"/>
        <v>1.00217125</v>
      </c>
      <c r="AF1457" s="2">
        <f t="shared" si="810"/>
        <v>719.74982845</v>
      </c>
      <c r="AG1457" s="2">
        <f t="shared" si="801"/>
        <v>780.88752669999997</v>
      </c>
      <c r="AH1457" s="3">
        <f t="shared" si="802"/>
        <v>0</v>
      </c>
      <c r="AI1457" s="4" t="str">
        <f t="shared" si="814"/>
        <v>A+J=</v>
      </c>
      <c r="AJ1457" s="11">
        <f t="shared" si="808"/>
        <v>42627</v>
      </c>
      <c r="AK1457" s="11"/>
      <c r="AL1457" s="4"/>
      <c r="AM1457" s="1"/>
      <c r="AN1457" s="11"/>
      <c r="AO1457" s="1"/>
      <c r="AP1457" s="1"/>
      <c r="AQ1457" s="3"/>
      <c r="AR1457" s="3"/>
      <c r="AS1457" s="6"/>
      <c r="AT1457" s="1"/>
      <c r="AU1457" s="1"/>
      <c r="AV1457" s="1"/>
      <c r="AW1457" s="1"/>
      <c r="AX1457" s="1"/>
      <c r="AY1457" s="1"/>
      <c r="AZ1457" s="1"/>
      <c r="BA1457" s="1"/>
      <c r="BB1457" s="1"/>
    </row>
    <row r="1458" spans="1:154" x14ac:dyDescent="0.2">
      <c r="A1458" s="158">
        <f t="shared" si="803"/>
        <v>42614</v>
      </c>
      <c r="B1458" s="2">
        <f t="shared" si="787"/>
        <v>360583.92742340133</v>
      </c>
      <c r="C1458" s="2">
        <f t="shared" si="804"/>
        <v>267333.83624565997</v>
      </c>
      <c r="D1458" s="2">
        <v>0</v>
      </c>
      <c r="E1458" s="73">
        <f t="shared" si="788"/>
        <v>267333.83624565997</v>
      </c>
      <c r="F1458" s="88">
        <f t="shared" si="816"/>
        <v>4691.59</v>
      </c>
      <c r="G1458" s="3">
        <f>IF(AND(N1458=1,N1457&gt;1),VLOOKUP(A1457,[1]Plan1!$BK$81:$BM$259,3),G1457)</f>
        <v>4715.99</v>
      </c>
      <c r="H1458" s="11">
        <f t="shared" si="817"/>
        <v>42537</v>
      </c>
      <c r="I1458" s="11">
        <f t="shared" si="818"/>
        <v>42567</v>
      </c>
      <c r="J1458" s="12">
        <f t="shared" si="789"/>
        <v>5.200795465929442E-3</v>
      </c>
      <c r="K1458" s="11">
        <f t="shared" si="805"/>
        <v>42627</v>
      </c>
      <c r="L1458" s="11">
        <f t="shared" si="790"/>
        <v>42627</v>
      </c>
      <c r="M1458" s="1">
        <f t="shared" si="811"/>
        <v>21</v>
      </c>
      <c r="N1458" s="1">
        <f t="shared" si="791"/>
        <v>13</v>
      </c>
      <c r="O1458" s="2">
        <f t="shared" si="792"/>
        <v>1.00321635</v>
      </c>
      <c r="P1458" s="13">
        <f t="shared" si="819"/>
        <v>1.0034992899999999</v>
      </c>
      <c r="Q1458" s="13">
        <f t="shared" si="812"/>
        <v>1.3413354447430725</v>
      </c>
      <c r="R1458" s="2">
        <f t="shared" si="815"/>
        <v>1.34564964</v>
      </c>
      <c r="S1458" s="2">
        <f t="shared" si="806"/>
        <v>1.23998893</v>
      </c>
      <c r="T1458" s="2">
        <f t="shared" si="793"/>
        <v>331490.99755904998</v>
      </c>
      <c r="U1458" s="2">
        <f t="shared" si="794"/>
        <v>0</v>
      </c>
      <c r="V1458" s="2">
        <f t="shared" si="795"/>
        <v>92403.844258131314</v>
      </c>
      <c r="W1458" s="2">
        <f t="shared" si="796"/>
        <v>359737.68050379131</v>
      </c>
      <c r="X1458" s="17">
        <f t="shared" si="797"/>
        <v>0</v>
      </c>
      <c r="Y1458" s="2">
        <f t="shared" si="798"/>
        <v>0</v>
      </c>
      <c r="Z1458" s="72">
        <f t="shared" si="799"/>
        <v>0</v>
      </c>
      <c r="AA1458" s="2">
        <f t="shared" si="809"/>
        <v>0</v>
      </c>
      <c r="AB1458" s="12">
        <f t="shared" si="807"/>
        <v>4.6600000000000003E-2</v>
      </c>
      <c r="AC1458" s="17">
        <f t="shared" si="800"/>
        <v>13</v>
      </c>
      <c r="AD1458" s="17">
        <v>252</v>
      </c>
      <c r="AE1458" s="13">
        <f t="shared" si="813"/>
        <v>1.0023523999999999</v>
      </c>
      <c r="AF1458" s="2">
        <f t="shared" si="810"/>
        <v>779.79942265</v>
      </c>
      <c r="AG1458" s="2">
        <f t="shared" si="801"/>
        <v>846.24691960999996</v>
      </c>
      <c r="AH1458" s="3">
        <f t="shared" si="802"/>
        <v>0</v>
      </c>
      <c r="AI1458" s="4" t="str">
        <f t="shared" si="814"/>
        <v>A+J=</v>
      </c>
      <c r="AJ1458" s="11">
        <f t="shared" si="808"/>
        <v>42627</v>
      </c>
      <c r="AK1458" s="11"/>
      <c r="AL1458" s="4"/>
      <c r="AM1458" s="1"/>
      <c r="AN1458" s="11"/>
      <c r="AO1458" s="1"/>
      <c r="AP1458" s="1"/>
      <c r="AQ1458" s="3"/>
      <c r="AR1458" s="3"/>
      <c r="AS1458" s="6"/>
      <c r="AT1458" s="1"/>
      <c r="AU1458" s="1"/>
      <c r="AV1458" s="1"/>
      <c r="AW1458" s="1"/>
      <c r="AX1458" s="1"/>
      <c r="AY1458" s="1"/>
      <c r="AZ1458" s="1"/>
      <c r="BA1458" s="1"/>
      <c r="BB1458" s="1"/>
    </row>
    <row r="1459" spans="1:154" x14ac:dyDescent="0.2">
      <c r="A1459" s="158">
        <f t="shared" si="803"/>
        <v>42615</v>
      </c>
      <c r="B1459" s="2">
        <f t="shared" si="787"/>
        <v>360738.20340184279</v>
      </c>
      <c r="C1459" s="2">
        <f t="shared" si="804"/>
        <v>267333.83624565997</v>
      </c>
      <c r="D1459" s="2">
        <v>0</v>
      </c>
      <c r="E1459" s="73">
        <f t="shared" si="788"/>
        <v>267333.83624565997</v>
      </c>
      <c r="F1459" s="88">
        <f t="shared" si="816"/>
        <v>4691.59</v>
      </c>
      <c r="G1459" s="3">
        <f>IF(AND(N1459=1,N1458&gt;1),VLOOKUP(A1458,[1]Plan1!$BK$81:$BM$259,3),G1458)</f>
        <v>4715.99</v>
      </c>
      <c r="H1459" s="11">
        <f t="shared" si="817"/>
        <v>42537</v>
      </c>
      <c r="I1459" s="11">
        <f t="shared" si="818"/>
        <v>42567</v>
      </c>
      <c r="J1459" s="12">
        <f t="shared" si="789"/>
        <v>5.200795465929442E-3</v>
      </c>
      <c r="K1459" s="11">
        <f t="shared" si="805"/>
        <v>42627</v>
      </c>
      <c r="L1459" s="11">
        <f t="shared" si="790"/>
        <v>42627</v>
      </c>
      <c r="M1459" s="1">
        <f t="shared" si="811"/>
        <v>21</v>
      </c>
      <c r="N1459" s="1">
        <f t="shared" si="791"/>
        <v>14</v>
      </c>
      <c r="O1459" s="2">
        <f t="shared" si="792"/>
        <v>1.0034641900000001</v>
      </c>
      <c r="P1459" s="13">
        <f t="shared" si="819"/>
        <v>1.0034992899999999</v>
      </c>
      <c r="Q1459" s="13">
        <f t="shared" si="812"/>
        <v>1.3413354447430725</v>
      </c>
      <c r="R1459" s="2">
        <f t="shared" si="815"/>
        <v>1.34598208</v>
      </c>
      <c r="S1459" s="2">
        <f t="shared" si="806"/>
        <v>1.23998893</v>
      </c>
      <c r="T1459" s="2">
        <f t="shared" si="793"/>
        <v>331490.99755904998</v>
      </c>
      <c r="U1459" s="2">
        <f t="shared" si="794"/>
        <v>0</v>
      </c>
      <c r="V1459" s="2">
        <f t="shared" si="795"/>
        <v>92492.716718652824</v>
      </c>
      <c r="W1459" s="2">
        <f t="shared" si="796"/>
        <v>359826.55296431278</v>
      </c>
      <c r="X1459" s="17">
        <f t="shared" si="797"/>
        <v>0</v>
      </c>
      <c r="Y1459" s="2">
        <f t="shared" si="798"/>
        <v>0</v>
      </c>
      <c r="Z1459" s="72">
        <f t="shared" si="799"/>
        <v>0</v>
      </c>
      <c r="AA1459" s="2">
        <f t="shared" si="809"/>
        <v>0</v>
      </c>
      <c r="AB1459" s="12">
        <f t="shared" si="807"/>
        <v>4.6600000000000003E-2</v>
      </c>
      <c r="AC1459" s="17">
        <f t="shared" si="800"/>
        <v>14</v>
      </c>
      <c r="AD1459" s="17">
        <v>252</v>
      </c>
      <c r="AE1459" s="13">
        <f t="shared" si="813"/>
        <v>1.002533583</v>
      </c>
      <c r="AF1459" s="2">
        <f t="shared" si="810"/>
        <v>839.85995605999994</v>
      </c>
      <c r="AG1459" s="2">
        <f t="shared" si="801"/>
        <v>911.65043752999998</v>
      </c>
      <c r="AH1459" s="3">
        <f t="shared" si="802"/>
        <v>0</v>
      </c>
      <c r="AI1459" s="4" t="str">
        <f t="shared" si="814"/>
        <v>A+J=</v>
      </c>
      <c r="AJ1459" s="11">
        <f t="shared" si="808"/>
        <v>42627</v>
      </c>
      <c r="AK1459" s="11"/>
      <c r="AL1459" s="4"/>
      <c r="AM1459" s="1"/>
      <c r="AN1459" s="11"/>
      <c r="AO1459" s="1"/>
      <c r="AP1459" s="1"/>
      <c r="AQ1459" s="3"/>
      <c r="AR1459" s="3"/>
      <c r="AS1459" s="6"/>
      <c r="AT1459" s="1"/>
      <c r="AU1459" s="1"/>
      <c r="AV1459" s="1"/>
      <c r="AW1459" s="1"/>
      <c r="AX1459" s="1"/>
      <c r="AY1459" s="1"/>
      <c r="AZ1459" s="1"/>
      <c r="BA1459" s="1"/>
      <c r="BB1459" s="1"/>
    </row>
    <row r="1460" spans="1:154" x14ac:dyDescent="0.2">
      <c r="A1460" s="158">
        <f t="shared" si="803"/>
        <v>42616</v>
      </c>
      <c r="B1460" s="2">
        <f t="shared" si="787"/>
        <v>360892.54722730961</v>
      </c>
      <c r="C1460" s="2">
        <f t="shared" si="804"/>
        <v>267333.83624565997</v>
      </c>
      <c r="D1460" s="2">
        <v>0</v>
      </c>
      <c r="E1460" s="73">
        <f t="shared" si="788"/>
        <v>267333.83624565997</v>
      </c>
      <c r="F1460" s="88">
        <f t="shared" si="816"/>
        <v>4691.59</v>
      </c>
      <c r="G1460" s="3">
        <f>IF(AND(N1460=1,N1459&gt;1),VLOOKUP(A1459,[1]Plan1!$BK$81:$BM$259,3),G1459)</f>
        <v>4715.99</v>
      </c>
      <c r="H1460" s="11">
        <f t="shared" si="817"/>
        <v>42537</v>
      </c>
      <c r="I1460" s="11">
        <f t="shared" si="818"/>
        <v>42567</v>
      </c>
      <c r="J1460" s="12">
        <f t="shared" si="789"/>
        <v>5.200795465929442E-3</v>
      </c>
      <c r="K1460" s="11">
        <f t="shared" si="805"/>
        <v>42627</v>
      </c>
      <c r="L1460" s="11">
        <f t="shared" si="790"/>
        <v>42627</v>
      </c>
      <c r="M1460" s="1">
        <f t="shared" si="811"/>
        <v>21</v>
      </c>
      <c r="N1460" s="1">
        <f t="shared" si="791"/>
        <v>15</v>
      </c>
      <c r="O1460" s="2">
        <f t="shared" si="792"/>
        <v>1.0037121</v>
      </c>
      <c r="P1460" s="13">
        <f t="shared" si="819"/>
        <v>1.0034992899999999</v>
      </c>
      <c r="Q1460" s="13">
        <f t="shared" si="812"/>
        <v>1.3413354447430725</v>
      </c>
      <c r="R1460" s="2">
        <f t="shared" si="815"/>
        <v>1.3463146100000001</v>
      </c>
      <c r="S1460" s="2">
        <f t="shared" si="806"/>
        <v>1.23998893</v>
      </c>
      <c r="T1460" s="2">
        <f t="shared" si="793"/>
        <v>331490.99755904998</v>
      </c>
      <c r="U1460" s="2">
        <f t="shared" si="794"/>
        <v>0</v>
      </c>
      <c r="V1460" s="2">
        <f t="shared" si="795"/>
        <v>92581.613239219616</v>
      </c>
      <c r="W1460" s="2">
        <f t="shared" si="796"/>
        <v>359915.44948487962</v>
      </c>
      <c r="X1460" s="17">
        <f t="shared" si="797"/>
        <v>0</v>
      </c>
      <c r="Y1460" s="2">
        <f t="shared" si="798"/>
        <v>0</v>
      </c>
      <c r="Z1460" s="72">
        <f t="shared" si="799"/>
        <v>0</v>
      </c>
      <c r="AA1460" s="2">
        <f t="shared" si="809"/>
        <v>0</v>
      </c>
      <c r="AB1460" s="12">
        <f t="shared" si="807"/>
        <v>4.6600000000000003E-2</v>
      </c>
      <c r="AC1460" s="17">
        <f t="shared" si="800"/>
        <v>15</v>
      </c>
      <c r="AD1460" s="17">
        <v>252</v>
      </c>
      <c r="AE1460" s="13">
        <f t="shared" si="813"/>
        <v>1.002714798</v>
      </c>
      <c r="AF1460" s="2">
        <f t="shared" si="810"/>
        <v>899.93109718999995</v>
      </c>
      <c r="AG1460" s="2">
        <f t="shared" si="801"/>
        <v>977.09774243000004</v>
      </c>
      <c r="AH1460" s="3">
        <f t="shared" si="802"/>
        <v>0</v>
      </c>
      <c r="AI1460" s="4" t="str">
        <f t="shared" si="814"/>
        <v>A+J=</v>
      </c>
      <c r="AJ1460" s="11">
        <f t="shared" si="808"/>
        <v>42627</v>
      </c>
      <c r="AK1460" s="11"/>
      <c r="AL1460" s="4"/>
      <c r="AM1460" s="1"/>
      <c r="AN1460" s="11"/>
      <c r="AO1460" s="1"/>
      <c r="AP1460" s="1"/>
      <c r="AQ1460" s="3"/>
      <c r="AR1460" s="3"/>
      <c r="AS1460" s="6"/>
      <c r="AT1460" s="1"/>
      <c r="AU1460" s="1"/>
      <c r="AV1460" s="1"/>
      <c r="AW1460" s="1"/>
      <c r="AX1460" s="1"/>
      <c r="AY1460" s="1"/>
      <c r="AZ1460" s="1"/>
      <c r="BA1460" s="1"/>
      <c r="BB1460" s="1"/>
    </row>
    <row r="1461" spans="1:154" x14ac:dyDescent="0.2">
      <c r="A1461" s="158">
        <f t="shared" si="803"/>
        <v>42617</v>
      </c>
      <c r="B1461" s="2">
        <f t="shared" si="787"/>
        <v>360892.54722730961</v>
      </c>
      <c r="C1461" s="2">
        <f t="shared" si="804"/>
        <v>267333.83624565997</v>
      </c>
      <c r="D1461" s="2">
        <v>0</v>
      </c>
      <c r="E1461" s="73">
        <f t="shared" si="788"/>
        <v>267333.83624565997</v>
      </c>
      <c r="F1461" s="88">
        <f t="shared" si="816"/>
        <v>4691.59</v>
      </c>
      <c r="G1461" s="3">
        <f>IF(AND(N1461=1,N1460&gt;1),VLOOKUP(A1460,[1]Plan1!$BK$81:$BM$259,3),G1460)</f>
        <v>4715.99</v>
      </c>
      <c r="H1461" s="11">
        <f t="shared" si="817"/>
        <v>42537</v>
      </c>
      <c r="I1461" s="11">
        <f t="shared" si="818"/>
        <v>42567</v>
      </c>
      <c r="J1461" s="12">
        <f t="shared" si="789"/>
        <v>5.200795465929442E-3</v>
      </c>
      <c r="K1461" s="11">
        <f t="shared" si="805"/>
        <v>42627</v>
      </c>
      <c r="L1461" s="11">
        <f t="shared" si="790"/>
        <v>42627</v>
      </c>
      <c r="M1461" s="1">
        <f t="shared" si="811"/>
        <v>21</v>
      </c>
      <c r="N1461" s="1">
        <f t="shared" si="791"/>
        <v>15</v>
      </c>
      <c r="O1461" s="2">
        <f t="shared" si="792"/>
        <v>1.0037121</v>
      </c>
      <c r="P1461" s="13">
        <f t="shared" si="819"/>
        <v>1.0034992899999999</v>
      </c>
      <c r="Q1461" s="13">
        <f t="shared" si="812"/>
        <v>1.3413354447430725</v>
      </c>
      <c r="R1461" s="2">
        <f t="shared" si="815"/>
        <v>1.3463146100000001</v>
      </c>
      <c r="S1461" s="2">
        <f t="shared" si="806"/>
        <v>1.23998893</v>
      </c>
      <c r="T1461" s="2">
        <f t="shared" si="793"/>
        <v>331490.99755904998</v>
      </c>
      <c r="U1461" s="2">
        <f t="shared" si="794"/>
        <v>0</v>
      </c>
      <c r="V1461" s="2">
        <f t="shared" si="795"/>
        <v>92581.613239219616</v>
      </c>
      <c r="W1461" s="2">
        <f t="shared" si="796"/>
        <v>359915.44948487962</v>
      </c>
      <c r="X1461" s="17">
        <f t="shared" si="797"/>
        <v>0</v>
      </c>
      <c r="Y1461" s="2">
        <f t="shared" si="798"/>
        <v>0</v>
      </c>
      <c r="Z1461" s="72">
        <f t="shared" si="799"/>
        <v>0</v>
      </c>
      <c r="AA1461" s="2">
        <f t="shared" si="809"/>
        <v>0</v>
      </c>
      <c r="AB1461" s="12">
        <f t="shared" si="807"/>
        <v>4.6600000000000003E-2</v>
      </c>
      <c r="AC1461" s="17">
        <f t="shared" si="800"/>
        <v>15</v>
      </c>
      <c r="AD1461" s="17">
        <v>252</v>
      </c>
      <c r="AE1461" s="13">
        <f t="shared" si="813"/>
        <v>1.002714798</v>
      </c>
      <c r="AF1461" s="2">
        <f t="shared" si="810"/>
        <v>899.93109718999995</v>
      </c>
      <c r="AG1461" s="2">
        <f t="shared" si="801"/>
        <v>977.09774243000004</v>
      </c>
      <c r="AH1461" s="3">
        <f t="shared" si="802"/>
        <v>0</v>
      </c>
      <c r="AI1461" s="4" t="str">
        <f t="shared" si="814"/>
        <v>A+J=</v>
      </c>
      <c r="AJ1461" s="11">
        <f t="shared" si="808"/>
        <v>42627</v>
      </c>
      <c r="AK1461" s="11"/>
      <c r="AL1461" s="4"/>
      <c r="AM1461" s="1"/>
      <c r="AN1461" s="11"/>
      <c r="AO1461" s="1"/>
      <c r="AP1461" s="1"/>
      <c r="AQ1461" s="3"/>
      <c r="AR1461" s="3"/>
      <c r="AS1461" s="6"/>
      <c r="AT1461" s="1"/>
      <c r="AU1461" s="1"/>
      <c r="AV1461" s="1"/>
      <c r="AW1461" s="1"/>
      <c r="AX1461" s="1"/>
      <c r="AY1461" s="1"/>
      <c r="AZ1461" s="1"/>
      <c r="BA1461" s="1"/>
      <c r="BB1461" s="1"/>
    </row>
    <row r="1462" spans="1:154" x14ac:dyDescent="0.2">
      <c r="A1462" s="158">
        <f t="shared" si="803"/>
        <v>42618</v>
      </c>
      <c r="B1462" s="2">
        <f t="shared" si="787"/>
        <v>360892.54722730961</v>
      </c>
      <c r="C1462" s="2">
        <f t="shared" si="804"/>
        <v>267333.83624565997</v>
      </c>
      <c r="D1462" s="2">
        <v>0</v>
      </c>
      <c r="E1462" s="73">
        <f t="shared" si="788"/>
        <v>267333.83624565997</v>
      </c>
      <c r="F1462" s="88">
        <f t="shared" si="816"/>
        <v>4691.59</v>
      </c>
      <c r="G1462" s="3">
        <f>IF(AND(N1462=1,N1461&gt;1),VLOOKUP(A1461,[1]Plan1!$BK$81:$BM$259,3),G1461)</f>
        <v>4715.99</v>
      </c>
      <c r="H1462" s="11">
        <f t="shared" si="817"/>
        <v>42537</v>
      </c>
      <c r="I1462" s="11">
        <f t="shared" si="818"/>
        <v>42567</v>
      </c>
      <c r="J1462" s="12">
        <f t="shared" si="789"/>
        <v>5.200795465929442E-3</v>
      </c>
      <c r="K1462" s="11">
        <f t="shared" si="805"/>
        <v>42627</v>
      </c>
      <c r="L1462" s="11">
        <f t="shared" si="790"/>
        <v>42627</v>
      </c>
      <c r="M1462" s="1">
        <f t="shared" si="811"/>
        <v>21</v>
      </c>
      <c r="N1462" s="1">
        <f t="shared" si="791"/>
        <v>15</v>
      </c>
      <c r="O1462" s="2">
        <f t="shared" si="792"/>
        <v>1.0037121</v>
      </c>
      <c r="P1462" s="13">
        <f t="shared" si="819"/>
        <v>1.0034992899999999</v>
      </c>
      <c r="Q1462" s="13">
        <f t="shared" si="812"/>
        <v>1.3413354447430725</v>
      </c>
      <c r="R1462" s="2">
        <f t="shared" si="815"/>
        <v>1.3463146100000001</v>
      </c>
      <c r="S1462" s="2">
        <f t="shared" si="806"/>
        <v>1.23998893</v>
      </c>
      <c r="T1462" s="2">
        <f t="shared" si="793"/>
        <v>331490.99755904998</v>
      </c>
      <c r="U1462" s="2">
        <f t="shared" si="794"/>
        <v>0</v>
      </c>
      <c r="V1462" s="2">
        <f t="shared" si="795"/>
        <v>92581.613239219616</v>
      </c>
      <c r="W1462" s="2">
        <f t="shared" si="796"/>
        <v>359915.44948487962</v>
      </c>
      <c r="X1462" s="17">
        <f t="shared" si="797"/>
        <v>0</v>
      </c>
      <c r="Y1462" s="2">
        <f t="shared" si="798"/>
        <v>0</v>
      </c>
      <c r="Z1462" s="72">
        <f t="shared" si="799"/>
        <v>0</v>
      </c>
      <c r="AA1462" s="2">
        <f t="shared" si="809"/>
        <v>0</v>
      </c>
      <c r="AB1462" s="12">
        <f t="shared" si="807"/>
        <v>4.6600000000000003E-2</v>
      </c>
      <c r="AC1462" s="17">
        <f t="shared" si="800"/>
        <v>15</v>
      </c>
      <c r="AD1462" s="17">
        <v>252</v>
      </c>
      <c r="AE1462" s="13">
        <f t="shared" si="813"/>
        <v>1.002714798</v>
      </c>
      <c r="AF1462" s="2">
        <f t="shared" si="810"/>
        <v>899.93109718999995</v>
      </c>
      <c r="AG1462" s="2">
        <f t="shared" si="801"/>
        <v>977.09774243000004</v>
      </c>
      <c r="AH1462" s="3">
        <f t="shared" si="802"/>
        <v>0</v>
      </c>
      <c r="AI1462" s="4" t="str">
        <f t="shared" si="814"/>
        <v>A+J=</v>
      </c>
      <c r="AJ1462" s="11">
        <f t="shared" si="808"/>
        <v>42627</v>
      </c>
      <c r="AK1462" s="11"/>
      <c r="AL1462" s="4"/>
      <c r="AM1462" s="1"/>
      <c r="AN1462" s="11"/>
      <c r="AO1462" s="1"/>
      <c r="AP1462" s="1"/>
      <c r="AQ1462" s="3"/>
      <c r="AR1462" s="3"/>
      <c r="AS1462" s="6"/>
      <c r="AT1462" s="1"/>
      <c r="AU1462" s="1"/>
      <c r="AV1462" s="1"/>
      <c r="AW1462" s="1"/>
      <c r="AX1462" s="1"/>
      <c r="AY1462" s="1"/>
      <c r="AZ1462" s="1"/>
      <c r="BA1462" s="1"/>
      <c r="BB1462" s="1"/>
    </row>
    <row r="1463" spans="1:154" x14ac:dyDescent="0.2">
      <c r="A1463" s="158">
        <f t="shared" si="803"/>
        <v>42619</v>
      </c>
      <c r="B1463" s="2">
        <f t="shared" si="787"/>
        <v>361046.95427924482</v>
      </c>
      <c r="C1463" s="2">
        <f t="shared" si="804"/>
        <v>267333.83624565997</v>
      </c>
      <c r="D1463" s="2">
        <v>0</v>
      </c>
      <c r="E1463" s="73">
        <f t="shared" si="788"/>
        <v>267333.83624565997</v>
      </c>
      <c r="F1463" s="88">
        <f t="shared" si="816"/>
        <v>4691.59</v>
      </c>
      <c r="G1463" s="3">
        <f>IF(AND(N1463=1,N1462&gt;1),VLOOKUP(A1462,[1]Plan1!$BK$81:$BM$259,3),G1462)</f>
        <v>4715.99</v>
      </c>
      <c r="H1463" s="11">
        <f t="shared" si="817"/>
        <v>42537</v>
      </c>
      <c r="I1463" s="11">
        <f t="shared" si="818"/>
        <v>42567</v>
      </c>
      <c r="J1463" s="12">
        <f t="shared" si="789"/>
        <v>5.200795465929442E-3</v>
      </c>
      <c r="K1463" s="11">
        <f t="shared" si="805"/>
        <v>42627</v>
      </c>
      <c r="L1463" s="11">
        <f t="shared" si="790"/>
        <v>42627</v>
      </c>
      <c r="M1463" s="1">
        <f t="shared" si="811"/>
        <v>21</v>
      </c>
      <c r="N1463" s="1">
        <f t="shared" si="791"/>
        <v>16</v>
      </c>
      <c r="O1463" s="2">
        <f t="shared" si="792"/>
        <v>1.00396006</v>
      </c>
      <c r="P1463" s="13">
        <f t="shared" si="819"/>
        <v>1.0034992899999999</v>
      </c>
      <c r="Q1463" s="13">
        <f t="shared" si="812"/>
        <v>1.3413354447430725</v>
      </c>
      <c r="R1463" s="2">
        <f t="shared" si="815"/>
        <v>1.34664721</v>
      </c>
      <c r="S1463" s="2">
        <f t="shared" si="806"/>
        <v>1.23998893</v>
      </c>
      <c r="T1463" s="2">
        <f t="shared" si="793"/>
        <v>331490.99755904998</v>
      </c>
      <c r="U1463" s="2">
        <f t="shared" si="794"/>
        <v>0</v>
      </c>
      <c r="V1463" s="2">
        <f t="shared" si="795"/>
        <v>92670.528473154904</v>
      </c>
      <c r="W1463" s="2">
        <f t="shared" si="796"/>
        <v>360004.36471881485</v>
      </c>
      <c r="X1463" s="17">
        <f t="shared" si="797"/>
        <v>0</v>
      </c>
      <c r="Y1463" s="2">
        <f t="shared" si="798"/>
        <v>0</v>
      </c>
      <c r="Z1463" s="72">
        <f t="shared" si="799"/>
        <v>0</v>
      </c>
      <c r="AA1463" s="2">
        <f t="shared" si="809"/>
        <v>0</v>
      </c>
      <c r="AB1463" s="12">
        <f t="shared" si="807"/>
        <v>4.6600000000000003E-2</v>
      </c>
      <c r="AC1463" s="17">
        <f t="shared" si="800"/>
        <v>16</v>
      </c>
      <c r="AD1463" s="17">
        <v>252</v>
      </c>
      <c r="AE1463" s="13">
        <f t="shared" si="813"/>
        <v>1.0028960469999999</v>
      </c>
      <c r="AF1463" s="2">
        <f t="shared" si="810"/>
        <v>960.013509</v>
      </c>
      <c r="AG1463" s="2">
        <f t="shared" si="801"/>
        <v>1042.5895604299999</v>
      </c>
      <c r="AH1463" s="3">
        <f t="shared" si="802"/>
        <v>0</v>
      </c>
      <c r="AI1463" s="4" t="str">
        <f t="shared" si="814"/>
        <v>A+J=</v>
      </c>
      <c r="AJ1463" s="11">
        <f t="shared" si="808"/>
        <v>42627</v>
      </c>
      <c r="AK1463" s="11"/>
      <c r="AL1463" s="4"/>
      <c r="AM1463" s="1"/>
      <c r="AN1463" s="11"/>
      <c r="AO1463" s="1"/>
      <c r="AP1463" s="1"/>
      <c r="AQ1463" s="3"/>
      <c r="AR1463" s="3"/>
      <c r="AS1463" s="6"/>
      <c r="AT1463" s="1"/>
      <c r="AU1463" s="1"/>
      <c r="AV1463" s="1"/>
      <c r="AW1463" s="1"/>
      <c r="AX1463" s="1"/>
      <c r="AY1463" s="1"/>
      <c r="AZ1463" s="1"/>
      <c r="BA1463" s="1"/>
      <c r="BB1463" s="1"/>
    </row>
    <row r="1464" spans="1:154" x14ac:dyDescent="0.2">
      <c r="A1464" s="158">
        <f t="shared" si="803"/>
        <v>42620</v>
      </c>
      <c r="B1464" s="2">
        <f t="shared" si="787"/>
        <v>361201.42653827713</v>
      </c>
      <c r="C1464" s="2">
        <f t="shared" si="804"/>
        <v>267333.83624565997</v>
      </c>
      <c r="D1464" s="2">
        <v>0</v>
      </c>
      <c r="E1464" s="73">
        <f t="shared" si="788"/>
        <v>267333.83624565997</v>
      </c>
      <c r="F1464" s="88">
        <f t="shared" si="816"/>
        <v>4691.59</v>
      </c>
      <c r="G1464" s="3">
        <f>IF(AND(N1464=1,N1463&gt;1),VLOOKUP(A1463,[1]Plan1!$BK$81:$BM$259,3),G1463)</f>
        <v>4715.99</v>
      </c>
      <c r="H1464" s="11">
        <f t="shared" si="817"/>
        <v>42537</v>
      </c>
      <c r="I1464" s="11">
        <f t="shared" si="818"/>
        <v>42567</v>
      </c>
      <c r="J1464" s="12">
        <f t="shared" si="789"/>
        <v>5.200795465929442E-3</v>
      </c>
      <c r="K1464" s="11">
        <f t="shared" si="805"/>
        <v>42627</v>
      </c>
      <c r="L1464" s="11">
        <f t="shared" si="790"/>
        <v>42627</v>
      </c>
      <c r="M1464" s="1">
        <f t="shared" si="811"/>
        <v>21</v>
      </c>
      <c r="N1464" s="1">
        <f t="shared" si="791"/>
        <v>17</v>
      </c>
      <c r="O1464" s="2">
        <f t="shared" si="792"/>
        <v>1.0042080799999999</v>
      </c>
      <c r="P1464" s="13">
        <f t="shared" si="819"/>
        <v>1.0034992899999999</v>
      </c>
      <c r="Q1464" s="13">
        <f t="shared" si="812"/>
        <v>1.3413354447430725</v>
      </c>
      <c r="R1464" s="2">
        <f t="shared" si="815"/>
        <v>1.3469798900000001</v>
      </c>
      <c r="S1464" s="2">
        <f t="shared" si="806"/>
        <v>1.23998893</v>
      </c>
      <c r="T1464" s="2">
        <f t="shared" si="793"/>
        <v>331490.99755904998</v>
      </c>
      <c r="U1464" s="2">
        <f t="shared" si="794"/>
        <v>0</v>
      </c>
      <c r="V1464" s="2">
        <f t="shared" si="795"/>
        <v>92759.465093797131</v>
      </c>
      <c r="W1464" s="2">
        <f t="shared" si="796"/>
        <v>360093.3013394571</v>
      </c>
      <c r="X1464" s="17">
        <f t="shared" si="797"/>
        <v>0</v>
      </c>
      <c r="Y1464" s="2">
        <f t="shared" si="798"/>
        <v>0</v>
      </c>
      <c r="Z1464" s="72">
        <f t="shared" si="799"/>
        <v>0</v>
      </c>
      <c r="AA1464" s="2">
        <f t="shared" si="809"/>
        <v>0</v>
      </c>
      <c r="AB1464" s="12">
        <f t="shared" si="807"/>
        <v>4.6600000000000003E-2</v>
      </c>
      <c r="AC1464" s="17">
        <f t="shared" si="800"/>
        <v>17</v>
      </c>
      <c r="AD1464" s="17">
        <v>252</v>
      </c>
      <c r="AE1464" s="13">
        <f t="shared" si="813"/>
        <v>1.003077328</v>
      </c>
      <c r="AF1464" s="2">
        <f t="shared" si="810"/>
        <v>1020.10652853</v>
      </c>
      <c r="AG1464" s="2">
        <f t="shared" si="801"/>
        <v>1108.1251988199999</v>
      </c>
      <c r="AH1464" s="3">
        <f t="shared" si="802"/>
        <v>0</v>
      </c>
      <c r="AI1464" s="4" t="str">
        <f t="shared" si="814"/>
        <v>A+J=</v>
      </c>
      <c r="AJ1464" s="11">
        <f t="shared" si="808"/>
        <v>42627</v>
      </c>
      <c r="AK1464" s="11"/>
      <c r="AL1464" s="4"/>
      <c r="AM1464" s="1"/>
      <c r="AN1464" s="11"/>
      <c r="AO1464" s="1"/>
      <c r="AP1464" s="1"/>
      <c r="AQ1464" s="3"/>
      <c r="AR1464" s="3"/>
      <c r="AS1464" s="6"/>
      <c r="AT1464" s="1"/>
      <c r="AU1464" s="1"/>
      <c r="AV1464" s="1"/>
      <c r="AW1464" s="1"/>
      <c r="AX1464" s="1"/>
      <c r="AY1464" s="1"/>
      <c r="AZ1464" s="1"/>
      <c r="BA1464" s="1"/>
      <c r="BB1464" s="1"/>
    </row>
    <row r="1465" spans="1:154" x14ac:dyDescent="0.2">
      <c r="A1465" s="158">
        <f t="shared" si="803"/>
        <v>42621</v>
      </c>
      <c r="B1465" s="2">
        <f t="shared" si="787"/>
        <v>361201.42653827713</v>
      </c>
      <c r="C1465" s="2">
        <f t="shared" si="804"/>
        <v>267333.83624565997</v>
      </c>
      <c r="D1465" s="2">
        <v>0</v>
      </c>
      <c r="E1465" s="73">
        <f t="shared" si="788"/>
        <v>267333.83624565997</v>
      </c>
      <c r="F1465" s="88">
        <f t="shared" si="816"/>
        <v>4691.59</v>
      </c>
      <c r="G1465" s="3">
        <f>IF(AND(N1465=1,N1464&gt;1),VLOOKUP(A1464,[1]Plan1!$BK$81:$BM$259,3),G1464)</f>
        <v>4715.99</v>
      </c>
      <c r="H1465" s="11">
        <f t="shared" si="817"/>
        <v>42537</v>
      </c>
      <c r="I1465" s="11">
        <f t="shared" si="818"/>
        <v>42567</v>
      </c>
      <c r="J1465" s="12">
        <f t="shared" si="789"/>
        <v>5.200795465929442E-3</v>
      </c>
      <c r="K1465" s="11">
        <f t="shared" si="805"/>
        <v>42627</v>
      </c>
      <c r="L1465" s="11">
        <f t="shared" si="790"/>
        <v>42627</v>
      </c>
      <c r="M1465" s="1">
        <f t="shared" si="811"/>
        <v>21</v>
      </c>
      <c r="N1465" s="1">
        <f t="shared" si="791"/>
        <v>17</v>
      </c>
      <c r="O1465" s="2">
        <f t="shared" si="792"/>
        <v>1.0042080799999999</v>
      </c>
      <c r="P1465" s="13">
        <f t="shared" si="819"/>
        <v>1.0034992899999999</v>
      </c>
      <c r="Q1465" s="13">
        <f t="shared" si="812"/>
        <v>1.3413354447430725</v>
      </c>
      <c r="R1465" s="2">
        <f t="shared" si="815"/>
        <v>1.3469798900000001</v>
      </c>
      <c r="S1465" s="2">
        <f t="shared" si="806"/>
        <v>1.23998893</v>
      </c>
      <c r="T1465" s="2">
        <f t="shared" si="793"/>
        <v>331490.99755904998</v>
      </c>
      <c r="U1465" s="2">
        <f t="shared" si="794"/>
        <v>0</v>
      </c>
      <c r="V1465" s="2">
        <f t="shared" si="795"/>
        <v>92759.465093797131</v>
      </c>
      <c r="W1465" s="2">
        <f t="shared" si="796"/>
        <v>360093.3013394571</v>
      </c>
      <c r="X1465" s="17">
        <f t="shared" si="797"/>
        <v>0</v>
      </c>
      <c r="Y1465" s="2">
        <f t="shared" si="798"/>
        <v>0</v>
      </c>
      <c r="Z1465" s="72">
        <f t="shared" si="799"/>
        <v>0</v>
      </c>
      <c r="AA1465" s="2">
        <f t="shared" si="809"/>
        <v>0</v>
      </c>
      <c r="AB1465" s="12">
        <f t="shared" si="807"/>
        <v>4.6600000000000003E-2</v>
      </c>
      <c r="AC1465" s="17">
        <f t="shared" si="800"/>
        <v>17</v>
      </c>
      <c r="AD1465" s="17">
        <v>252</v>
      </c>
      <c r="AE1465" s="13">
        <f t="shared" si="813"/>
        <v>1.003077328</v>
      </c>
      <c r="AF1465" s="2">
        <f t="shared" si="810"/>
        <v>1020.10652853</v>
      </c>
      <c r="AG1465" s="2">
        <f t="shared" si="801"/>
        <v>1108.1251988199999</v>
      </c>
      <c r="AH1465" s="3">
        <f t="shared" si="802"/>
        <v>0</v>
      </c>
      <c r="AI1465" s="4" t="str">
        <f t="shared" si="814"/>
        <v>A+J=</v>
      </c>
      <c r="AJ1465" s="11">
        <f t="shared" si="808"/>
        <v>42627</v>
      </c>
      <c r="AK1465" s="11"/>
      <c r="AL1465" s="4"/>
      <c r="AM1465" s="1"/>
      <c r="AN1465" s="11"/>
      <c r="AO1465" s="1"/>
      <c r="AP1465" s="1"/>
      <c r="AQ1465" s="3"/>
      <c r="AR1465" s="3"/>
      <c r="AS1465" s="6"/>
      <c r="AT1465" s="1"/>
      <c r="AU1465" s="1"/>
      <c r="AV1465" s="1"/>
      <c r="AW1465" s="1"/>
      <c r="AX1465" s="1"/>
      <c r="AY1465" s="1"/>
      <c r="AZ1465" s="1"/>
      <c r="BA1465" s="1"/>
      <c r="BB1465" s="1"/>
    </row>
    <row r="1466" spans="1:154" x14ac:dyDescent="0.2">
      <c r="A1466" s="158">
        <f t="shared" si="803"/>
        <v>42622</v>
      </c>
      <c r="B1466" s="2">
        <f t="shared" si="787"/>
        <v>361355.96706681454</v>
      </c>
      <c r="C1466" s="2">
        <f t="shared" si="804"/>
        <v>267333.83624565997</v>
      </c>
      <c r="D1466" s="2">
        <v>0</v>
      </c>
      <c r="E1466" s="73">
        <f t="shared" si="788"/>
        <v>267333.83624565997</v>
      </c>
      <c r="F1466" s="88">
        <f t="shared" si="816"/>
        <v>4691.59</v>
      </c>
      <c r="G1466" s="3">
        <f>IF(AND(N1466=1,N1465&gt;1),VLOOKUP(A1465,[1]Plan1!$BK$81:$BM$259,3),G1465)</f>
        <v>4715.99</v>
      </c>
      <c r="H1466" s="11">
        <f t="shared" si="817"/>
        <v>42537</v>
      </c>
      <c r="I1466" s="11">
        <f t="shared" si="818"/>
        <v>42567</v>
      </c>
      <c r="J1466" s="12">
        <f t="shared" si="789"/>
        <v>5.200795465929442E-3</v>
      </c>
      <c r="K1466" s="11">
        <f t="shared" si="805"/>
        <v>42627</v>
      </c>
      <c r="L1466" s="11">
        <f t="shared" si="790"/>
        <v>42627</v>
      </c>
      <c r="M1466" s="1">
        <f t="shared" si="811"/>
        <v>21</v>
      </c>
      <c r="N1466" s="1">
        <f t="shared" si="791"/>
        <v>18</v>
      </c>
      <c r="O1466" s="2">
        <f t="shared" si="792"/>
        <v>1.0044561700000001</v>
      </c>
      <c r="P1466" s="13">
        <f t="shared" si="819"/>
        <v>1.0034992899999999</v>
      </c>
      <c r="Q1466" s="13">
        <f t="shared" si="812"/>
        <v>1.3413354447430725</v>
      </c>
      <c r="R1466" s="2">
        <f t="shared" si="815"/>
        <v>1.3473126600000001</v>
      </c>
      <c r="S1466" s="2">
        <f t="shared" si="806"/>
        <v>1.23998893</v>
      </c>
      <c r="T1466" s="2">
        <f t="shared" si="793"/>
        <v>331490.99755904998</v>
      </c>
      <c r="U1466" s="2">
        <f t="shared" si="794"/>
        <v>0</v>
      </c>
      <c r="V1466" s="2">
        <f t="shared" si="795"/>
        <v>92848.425774484596</v>
      </c>
      <c r="W1466" s="2">
        <f t="shared" si="796"/>
        <v>360182.26202014455</v>
      </c>
      <c r="X1466" s="17">
        <f t="shared" si="797"/>
        <v>0</v>
      </c>
      <c r="Y1466" s="2">
        <f t="shared" si="798"/>
        <v>0</v>
      </c>
      <c r="Z1466" s="72">
        <f t="shared" si="799"/>
        <v>0</v>
      </c>
      <c r="AA1466" s="2">
        <f t="shared" si="809"/>
        <v>0</v>
      </c>
      <c r="AB1466" s="12">
        <f t="shared" si="807"/>
        <v>4.6600000000000003E-2</v>
      </c>
      <c r="AC1466" s="17">
        <f t="shared" si="800"/>
        <v>18</v>
      </c>
      <c r="AD1466" s="17">
        <v>252</v>
      </c>
      <c r="AE1466" s="13">
        <f t="shared" si="813"/>
        <v>1.003258642</v>
      </c>
      <c r="AF1466" s="2">
        <f t="shared" si="810"/>
        <v>1080.21048726</v>
      </c>
      <c r="AG1466" s="2">
        <f t="shared" si="801"/>
        <v>1173.70504667</v>
      </c>
      <c r="AH1466" s="3">
        <f t="shared" si="802"/>
        <v>0</v>
      </c>
      <c r="AI1466" s="4" t="str">
        <f t="shared" si="814"/>
        <v>A+J=</v>
      </c>
      <c r="AJ1466" s="11">
        <f t="shared" si="808"/>
        <v>42627</v>
      </c>
      <c r="AK1466" s="11"/>
      <c r="AL1466" s="4"/>
      <c r="AM1466" s="1"/>
      <c r="AN1466" s="11"/>
      <c r="AO1466" s="1"/>
      <c r="AP1466" s="1"/>
      <c r="AQ1466" s="3"/>
      <c r="AR1466" s="3"/>
      <c r="AS1466" s="6"/>
      <c r="AT1466" s="1"/>
      <c r="AU1466" s="1"/>
      <c r="AV1466" s="1"/>
      <c r="AW1466" s="1"/>
      <c r="AX1466" s="1"/>
      <c r="AY1466" s="1"/>
      <c r="AZ1466" s="1"/>
      <c r="BA1466" s="1"/>
      <c r="BB1466" s="1"/>
    </row>
    <row r="1467" spans="1:154" x14ac:dyDescent="0.2">
      <c r="A1467" s="158">
        <f t="shared" si="803"/>
        <v>42623</v>
      </c>
      <c r="B1467" s="2">
        <f t="shared" si="787"/>
        <v>361510.5701614006</v>
      </c>
      <c r="C1467" s="2">
        <f t="shared" si="804"/>
        <v>267333.83624565997</v>
      </c>
      <c r="D1467" s="2">
        <v>0</v>
      </c>
      <c r="E1467" s="73">
        <f t="shared" si="788"/>
        <v>267333.83624565997</v>
      </c>
      <c r="F1467" s="88">
        <f t="shared" si="816"/>
        <v>4691.59</v>
      </c>
      <c r="G1467" s="3">
        <f>IF(AND(N1467=1,N1466&gt;1),VLOOKUP(A1466,[1]Plan1!$BK$81:$BM$259,3),G1466)</f>
        <v>4715.99</v>
      </c>
      <c r="H1467" s="11">
        <f t="shared" si="817"/>
        <v>42537</v>
      </c>
      <c r="I1467" s="11">
        <f t="shared" si="818"/>
        <v>42567</v>
      </c>
      <c r="J1467" s="12">
        <f t="shared" si="789"/>
        <v>5.200795465929442E-3</v>
      </c>
      <c r="K1467" s="11">
        <f t="shared" si="805"/>
        <v>42627</v>
      </c>
      <c r="L1467" s="11">
        <f t="shared" si="790"/>
        <v>42627</v>
      </c>
      <c r="M1467" s="1">
        <f t="shared" si="811"/>
        <v>21</v>
      </c>
      <c r="N1467" s="1">
        <f t="shared" si="791"/>
        <v>19</v>
      </c>
      <c r="O1467" s="2">
        <f t="shared" si="792"/>
        <v>1.0047043099999999</v>
      </c>
      <c r="P1467" s="13">
        <f t="shared" si="819"/>
        <v>1.0034992899999999</v>
      </c>
      <c r="Q1467" s="13">
        <f t="shared" si="812"/>
        <v>1.3413354447430725</v>
      </c>
      <c r="R1467" s="2">
        <f t="shared" si="815"/>
        <v>1.3476455000000001</v>
      </c>
      <c r="S1467" s="2">
        <f t="shared" si="806"/>
        <v>1.23998893</v>
      </c>
      <c r="T1467" s="2">
        <f t="shared" si="793"/>
        <v>331490.99755904998</v>
      </c>
      <c r="U1467" s="2">
        <f t="shared" si="794"/>
        <v>0</v>
      </c>
      <c r="V1467" s="2">
        <f t="shared" si="795"/>
        <v>92937.405168540601</v>
      </c>
      <c r="W1467" s="2">
        <f t="shared" si="796"/>
        <v>360271.24141420057</v>
      </c>
      <c r="X1467" s="17">
        <f t="shared" si="797"/>
        <v>0</v>
      </c>
      <c r="Y1467" s="2">
        <f t="shared" si="798"/>
        <v>0</v>
      </c>
      <c r="Z1467" s="72">
        <f t="shared" si="799"/>
        <v>0</v>
      </c>
      <c r="AA1467" s="2">
        <f t="shared" si="809"/>
        <v>0</v>
      </c>
      <c r="AB1467" s="12">
        <f t="shared" si="807"/>
        <v>4.6600000000000003E-2</v>
      </c>
      <c r="AC1467" s="17">
        <f t="shared" si="800"/>
        <v>19</v>
      </c>
      <c r="AD1467" s="17">
        <v>252</v>
      </c>
      <c r="AE1467" s="13">
        <f t="shared" si="813"/>
        <v>1.003439988</v>
      </c>
      <c r="AF1467" s="2">
        <f t="shared" si="810"/>
        <v>1140.32505371</v>
      </c>
      <c r="AG1467" s="2">
        <f t="shared" si="801"/>
        <v>1239.3287472</v>
      </c>
      <c r="AH1467" s="3">
        <f t="shared" si="802"/>
        <v>0</v>
      </c>
      <c r="AI1467" s="4" t="str">
        <f t="shared" si="814"/>
        <v>A+J=</v>
      </c>
      <c r="AJ1467" s="11">
        <f t="shared" si="808"/>
        <v>42627</v>
      </c>
      <c r="AK1467" s="11"/>
      <c r="AL1467" s="4"/>
      <c r="AM1467" s="1"/>
      <c r="AN1467" s="11"/>
      <c r="AO1467" s="1"/>
      <c r="AP1467" s="1"/>
      <c r="AQ1467" s="3"/>
      <c r="AR1467" s="3"/>
      <c r="AS1467" s="6"/>
      <c r="AT1467" s="1"/>
      <c r="AU1467" s="1"/>
      <c r="AV1467" s="1"/>
      <c r="AW1467" s="1"/>
      <c r="AX1467" s="1"/>
      <c r="AY1467" s="1"/>
      <c r="AZ1467" s="1"/>
      <c r="BA1467" s="1"/>
      <c r="BB1467" s="1"/>
    </row>
    <row r="1468" spans="1:154" x14ac:dyDescent="0.2">
      <c r="A1468" s="158">
        <f t="shared" si="803"/>
        <v>42624</v>
      </c>
      <c r="B1468" s="2">
        <f t="shared" si="787"/>
        <v>361510.5701614006</v>
      </c>
      <c r="C1468" s="2">
        <f t="shared" si="804"/>
        <v>267333.83624565997</v>
      </c>
      <c r="D1468" s="2">
        <v>0</v>
      </c>
      <c r="E1468" s="73">
        <f t="shared" si="788"/>
        <v>267333.83624565997</v>
      </c>
      <c r="F1468" s="88">
        <f t="shared" si="816"/>
        <v>4691.59</v>
      </c>
      <c r="G1468" s="3">
        <f>IF(AND(N1468=1,N1467&gt;1),VLOOKUP(A1467,[1]Plan1!$BK$81:$BM$259,3),G1467)</f>
        <v>4715.99</v>
      </c>
      <c r="H1468" s="11">
        <f t="shared" si="817"/>
        <v>42537</v>
      </c>
      <c r="I1468" s="11">
        <f t="shared" si="818"/>
        <v>42567</v>
      </c>
      <c r="J1468" s="12">
        <f t="shared" si="789"/>
        <v>5.200795465929442E-3</v>
      </c>
      <c r="K1468" s="11">
        <f t="shared" si="805"/>
        <v>42627</v>
      </c>
      <c r="L1468" s="11">
        <f t="shared" si="790"/>
        <v>42627</v>
      </c>
      <c r="M1468" s="1">
        <f t="shared" si="811"/>
        <v>21</v>
      </c>
      <c r="N1468" s="1">
        <f t="shared" si="791"/>
        <v>19</v>
      </c>
      <c r="O1468" s="2">
        <f t="shared" si="792"/>
        <v>1.0047043099999999</v>
      </c>
      <c r="P1468" s="13">
        <f t="shared" si="819"/>
        <v>1.0034992899999999</v>
      </c>
      <c r="Q1468" s="13">
        <f t="shared" si="812"/>
        <v>1.3413354447430725</v>
      </c>
      <c r="R1468" s="2">
        <f t="shared" si="815"/>
        <v>1.3476455000000001</v>
      </c>
      <c r="S1468" s="2">
        <f t="shared" si="806"/>
        <v>1.23998893</v>
      </c>
      <c r="T1468" s="2">
        <f t="shared" si="793"/>
        <v>331490.99755904998</v>
      </c>
      <c r="U1468" s="2">
        <f t="shared" si="794"/>
        <v>0</v>
      </c>
      <c r="V1468" s="2">
        <f t="shared" si="795"/>
        <v>92937.405168540601</v>
      </c>
      <c r="W1468" s="2">
        <f t="shared" si="796"/>
        <v>360271.24141420057</v>
      </c>
      <c r="X1468" s="17">
        <f t="shared" si="797"/>
        <v>0</v>
      </c>
      <c r="Y1468" s="2">
        <f t="shared" si="798"/>
        <v>0</v>
      </c>
      <c r="Z1468" s="72">
        <f t="shared" si="799"/>
        <v>0</v>
      </c>
      <c r="AA1468" s="2">
        <f t="shared" si="809"/>
        <v>0</v>
      </c>
      <c r="AB1468" s="12">
        <f t="shared" si="807"/>
        <v>4.6600000000000003E-2</v>
      </c>
      <c r="AC1468" s="17">
        <f t="shared" si="800"/>
        <v>19</v>
      </c>
      <c r="AD1468" s="17">
        <v>252</v>
      </c>
      <c r="AE1468" s="13">
        <f t="shared" si="813"/>
        <v>1.003439988</v>
      </c>
      <c r="AF1468" s="2">
        <f t="shared" si="810"/>
        <v>1140.32505371</v>
      </c>
      <c r="AG1468" s="2">
        <f t="shared" si="801"/>
        <v>1239.3287472</v>
      </c>
      <c r="AH1468" s="3">
        <f t="shared" si="802"/>
        <v>0</v>
      </c>
      <c r="AI1468" s="4" t="str">
        <f t="shared" si="814"/>
        <v>A+J=</v>
      </c>
      <c r="AJ1468" s="11">
        <f t="shared" si="808"/>
        <v>42627</v>
      </c>
      <c r="AK1468" s="11"/>
      <c r="AL1468" s="4"/>
      <c r="AM1468" s="1"/>
      <c r="AN1468" s="11"/>
      <c r="AO1468" s="1"/>
      <c r="AP1468" s="1"/>
      <c r="AQ1468" s="3"/>
      <c r="AR1468" s="3"/>
      <c r="AS1468" s="6"/>
      <c r="AT1468" s="1"/>
      <c r="AU1468" s="1"/>
      <c r="AV1468" s="1"/>
      <c r="AW1468" s="1"/>
      <c r="AX1468" s="1"/>
      <c r="AY1468" s="1"/>
      <c r="AZ1468" s="1"/>
      <c r="BA1468" s="1"/>
      <c r="BB1468" s="1"/>
    </row>
    <row r="1469" spans="1:154" x14ac:dyDescent="0.2">
      <c r="A1469" s="158">
        <f t="shared" si="803"/>
        <v>42625</v>
      </c>
      <c r="B1469" s="2">
        <f t="shared" si="787"/>
        <v>361510.5701614006</v>
      </c>
      <c r="C1469" s="2">
        <f t="shared" si="804"/>
        <v>267333.83624565997</v>
      </c>
      <c r="D1469" s="2">
        <v>0</v>
      </c>
      <c r="E1469" s="73">
        <f t="shared" si="788"/>
        <v>267333.83624565997</v>
      </c>
      <c r="F1469" s="88">
        <f t="shared" si="816"/>
        <v>4691.59</v>
      </c>
      <c r="G1469" s="3">
        <f>IF(AND(N1469=1,N1468&gt;1),VLOOKUP(A1468,[1]Plan1!$BK$81:$BM$259,3),G1468)</f>
        <v>4715.99</v>
      </c>
      <c r="H1469" s="11">
        <f t="shared" si="817"/>
        <v>42537</v>
      </c>
      <c r="I1469" s="11">
        <f t="shared" si="818"/>
        <v>42567</v>
      </c>
      <c r="J1469" s="12">
        <f t="shared" si="789"/>
        <v>5.200795465929442E-3</v>
      </c>
      <c r="K1469" s="11">
        <f t="shared" si="805"/>
        <v>42627</v>
      </c>
      <c r="L1469" s="11">
        <f t="shared" si="790"/>
        <v>42627</v>
      </c>
      <c r="M1469" s="1">
        <f t="shared" si="811"/>
        <v>21</v>
      </c>
      <c r="N1469" s="1">
        <f t="shared" si="791"/>
        <v>19</v>
      </c>
      <c r="O1469" s="2">
        <f t="shared" si="792"/>
        <v>1.0047043099999999</v>
      </c>
      <c r="P1469" s="13">
        <f t="shared" si="819"/>
        <v>1.0034992899999999</v>
      </c>
      <c r="Q1469" s="13">
        <f t="shared" si="812"/>
        <v>1.3413354447430725</v>
      </c>
      <c r="R1469" s="2">
        <f t="shared" si="815"/>
        <v>1.3476455000000001</v>
      </c>
      <c r="S1469" s="2">
        <f t="shared" si="806"/>
        <v>1.23998893</v>
      </c>
      <c r="T1469" s="2">
        <f t="shared" si="793"/>
        <v>331490.99755904998</v>
      </c>
      <c r="U1469" s="2">
        <f t="shared" si="794"/>
        <v>0</v>
      </c>
      <c r="V1469" s="2">
        <f t="shared" si="795"/>
        <v>92937.405168540601</v>
      </c>
      <c r="W1469" s="2">
        <f t="shared" si="796"/>
        <v>360271.24141420057</v>
      </c>
      <c r="X1469" s="17">
        <f t="shared" si="797"/>
        <v>0</v>
      </c>
      <c r="Y1469" s="2">
        <f t="shared" si="798"/>
        <v>0</v>
      </c>
      <c r="Z1469" s="72">
        <f t="shared" si="799"/>
        <v>0</v>
      </c>
      <c r="AA1469" s="2">
        <f t="shared" si="809"/>
        <v>0</v>
      </c>
      <c r="AB1469" s="12">
        <f t="shared" si="807"/>
        <v>4.6600000000000003E-2</v>
      </c>
      <c r="AC1469" s="17">
        <f t="shared" si="800"/>
        <v>19</v>
      </c>
      <c r="AD1469" s="17">
        <v>252</v>
      </c>
      <c r="AE1469" s="13">
        <f t="shared" si="813"/>
        <v>1.003439988</v>
      </c>
      <c r="AF1469" s="2">
        <f t="shared" si="810"/>
        <v>1140.32505371</v>
      </c>
      <c r="AG1469" s="2">
        <f t="shared" si="801"/>
        <v>1239.3287472</v>
      </c>
      <c r="AH1469" s="3">
        <f t="shared" si="802"/>
        <v>0</v>
      </c>
      <c r="AI1469" s="4" t="str">
        <f t="shared" si="814"/>
        <v>A+J=</v>
      </c>
      <c r="AJ1469" s="11">
        <f t="shared" si="808"/>
        <v>42627</v>
      </c>
      <c r="AK1469" s="11"/>
      <c r="AL1469" s="40"/>
      <c r="AM1469" s="38"/>
      <c r="AN1469" s="18"/>
      <c r="AO1469" s="38"/>
      <c r="AP1469" s="38"/>
      <c r="AQ1469" s="39"/>
      <c r="AR1469" s="39"/>
      <c r="AS1469" s="69"/>
      <c r="AT1469" s="38"/>
      <c r="AU1469" s="38"/>
      <c r="AV1469" s="38"/>
      <c r="AW1469" s="38"/>
      <c r="AX1469" s="38"/>
      <c r="AY1469" s="38"/>
      <c r="AZ1469" s="38"/>
      <c r="BA1469" s="38"/>
      <c r="BB1469" s="38"/>
    </row>
    <row r="1470" spans="1:154" x14ac:dyDescent="0.2">
      <c r="A1470" s="158">
        <f t="shared" si="803"/>
        <v>42626</v>
      </c>
      <c r="B1470" s="2">
        <f t="shared" si="787"/>
        <v>361665.24192753178</v>
      </c>
      <c r="C1470" s="2">
        <f t="shared" si="804"/>
        <v>267333.83624565997</v>
      </c>
      <c r="D1470" s="2">
        <v>0</v>
      </c>
      <c r="E1470" s="73">
        <f t="shared" si="788"/>
        <v>267333.83624565997</v>
      </c>
      <c r="F1470" s="88">
        <f t="shared" si="816"/>
        <v>4691.59</v>
      </c>
      <c r="G1470" s="3">
        <f>IF(AND(N1470=1,N1469&gt;1),VLOOKUP(A1469,[1]Plan1!$BK$81:$BM$259,3),G1469)</f>
        <v>4715.99</v>
      </c>
      <c r="H1470" s="11">
        <f t="shared" si="817"/>
        <v>42537</v>
      </c>
      <c r="I1470" s="11">
        <f t="shared" si="818"/>
        <v>42567</v>
      </c>
      <c r="J1470" s="12">
        <f t="shared" si="789"/>
        <v>5.200795465929442E-3</v>
      </c>
      <c r="K1470" s="11">
        <f t="shared" si="805"/>
        <v>42627</v>
      </c>
      <c r="L1470" s="11">
        <f t="shared" si="790"/>
        <v>42627</v>
      </c>
      <c r="M1470" s="1">
        <f t="shared" si="811"/>
        <v>21</v>
      </c>
      <c r="N1470" s="1">
        <f t="shared" si="791"/>
        <v>20</v>
      </c>
      <c r="O1470" s="2">
        <f t="shared" si="792"/>
        <v>1.00495252</v>
      </c>
      <c r="P1470" s="13">
        <f t="shared" si="819"/>
        <v>1.0034992899999999</v>
      </c>
      <c r="Q1470" s="13">
        <f t="shared" si="812"/>
        <v>1.3413354447430725</v>
      </c>
      <c r="R1470" s="2">
        <f t="shared" si="815"/>
        <v>1.3479784299999999</v>
      </c>
      <c r="S1470" s="2">
        <f t="shared" si="806"/>
        <v>1.23998893</v>
      </c>
      <c r="T1470" s="2">
        <f t="shared" si="793"/>
        <v>331490.99755904998</v>
      </c>
      <c r="U1470" s="2">
        <f t="shared" si="794"/>
        <v>0</v>
      </c>
      <c r="V1470" s="2">
        <f t="shared" si="795"/>
        <v>93026.408622641844</v>
      </c>
      <c r="W1470" s="2">
        <f t="shared" si="796"/>
        <v>360360.24486830179</v>
      </c>
      <c r="X1470" s="17">
        <f t="shared" si="797"/>
        <v>0</v>
      </c>
      <c r="Y1470" s="2">
        <f t="shared" si="798"/>
        <v>0</v>
      </c>
      <c r="Z1470" s="72">
        <f t="shared" si="799"/>
        <v>0</v>
      </c>
      <c r="AA1470" s="2">
        <f t="shared" si="809"/>
        <v>0</v>
      </c>
      <c r="AB1470" s="12">
        <f t="shared" si="807"/>
        <v>4.6600000000000003E-2</v>
      </c>
      <c r="AC1470" s="17">
        <f t="shared" si="800"/>
        <v>20</v>
      </c>
      <c r="AD1470" s="17">
        <v>252</v>
      </c>
      <c r="AE1470" s="13">
        <f t="shared" si="813"/>
        <v>1.0036213679999999</v>
      </c>
      <c r="AF1470" s="2">
        <f t="shared" si="810"/>
        <v>1200.4508908400001</v>
      </c>
      <c r="AG1470" s="2">
        <f t="shared" si="801"/>
        <v>1304.9970592300001</v>
      </c>
      <c r="AH1470" s="3">
        <f t="shared" si="802"/>
        <v>0</v>
      </c>
      <c r="AI1470" s="4" t="str">
        <f t="shared" si="814"/>
        <v>A+J=</v>
      </c>
      <c r="AJ1470" s="11">
        <f t="shared" si="808"/>
        <v>42627</v>
      </c>
      <c r="AK1470" s="11"/>
      <c r="AL1470" s="4"/>
      <c r="AM1470" s="1"/>
      <c r="AN1470" s="11"/>
      <c r="AO1470" s="1"/>
      <c r="AP1470" s="1"/>
      <c r="AQ1470" s="3"/>
      <c r="AR1470" s="3"/>
      <c r="AS1470" s="6"/>
      <c r="AT1470" s="1"/>
      <c r="AU1470" s="1"/>
      <c r="AV1470" s="1"/>
      <c r="AW1470" s="1"/>
      <c r="AX1470" s="1"/>
      <c r="AY1470" s="1"/>
      <c r="AZ1470" s="1"/>
      <c r="BA1470" s="1"/>
      <c r="BB1470" s="1"/>
    </row>
    <row r="1471" spans="1:154" x14ac:dyDescent="0.2">
      <c r="A1471" s="156">
        <f t="shared" si="803"/>
        <v>42627</v>
      </c>
      <c r="B1471" s="82">
        <f t="shared" si="787"/>
        <v>361819.97898297</v>
      </c>
      <c r="C1471" s="82">
        <f t="shared" si="804"/>
        <v>267333.83624565997</v>
      </c>
      <c r="D1471" s="82">
        <v>0</v>
      </c>
      <c r="E1471" s="83">
        <f t="shared" si="788"/>
        <v>267333.83624565997</v>
      </c>
      <c r="F1471" s="89">
        <f t="shared" si="816"/>
        <v>4691.59</v>
      </c>
      <c r="G1471" s="3">
        <f>IF(AND(N1471=1,N1470&gt;1),VLOOKUP(A1470,[1]Plan1!$BK$81:$BM$259,3),G1470)</f>
        <v>4715.99</v>
      </c>
      <c r="H1471" s="18">
        <f t="shared" si="817"/>
        <v>42537</v>
      </c>
      <c r="I1471" s="18">
        <f t="shared" si="818"/>
        <v>42567</v>
      </c>
      <c r="J1471" s="84">
        <f t="shared" si="789"/>
        <v>5.200795465929442E-3</v>
      </c>
      <c r="K1471" s="18">
        <f t="shared" si="805"/>
        <v>42657</v>
      </c>
      <c r="L1471" s="18">
        <f t="shared" si="790"/>
        <v>42627</v>
      </c>
      <c r="M1471" s="38">
        <f t="shared" si="811"/>
        <v>21</v>
      </c>
      <c r="N1471" s="38">
        <f t="shared" si="791"/>
        <v>21</v>
      </c>
      <c r="O1471" s="82">
        <f t="shared" si="792"/>
        <v>1.00520079</v>
      </c>
      <c r="P1471" s="85">
        <f t="shared" si="819"/>
        <v>1.0034992899999999</v>
      </c>
      <c r="Q1471" s="85">
        <f t="shared" si="812"/>
        <v>1.3413354447430725</v>
      </c>
      <c r="R1471" s="82">
        <f t="shared" si="815"/>
        <v>1.34831144</v>
      </c>
      <c r="S1471" s="2">
        <f t="shared" si="806"/>
        <v>1.34831144</v>
      </c>
      <c r="T1471" s="82">
        <f t="shared" si="793"/>
        <v>360449.26970911003</v>
      </c>
      <c r="U1471" s="82">
        <f t="shared" si="794"/>
        <v>0</v>
      </c>
      <c r="V1471" s="82">
        <f t="shared" si="795"/>
        <v>93115.433463450026</v>
      </c>
      <c r="W1471" s="82">
        <f t="shared" si="796"/>
        <v>360449.26970911003</v>
      </c>
      <c r="X1471" s="86">
        <f t="shared" si="797"/>
        <v>48</v>
      </c>
      <c r="Y1471" s="82">
        <f t="shared" si="798"/>
        <v>1560.0319480799999</v>
      </c>
      <c r="Z1471" s="87">
        <f t="shared" si="799"/>
        <v>5.8355200000000003E-3</v>
      </c>
      <c r="AA1471" s="82">
        <f t="shared" si="809"/>
        <v>2103.4089223699998</v>
      </c>
      <c r="AB1471" s="84">
        <f t="shared" si="807"/>
        <v>4.6600000000000003E-2</v>
      </c>
      <c r="AC1471" s="86">
        <f t="shared" si="800"/>
        <v>21</v>
      </c>
      <c r="AD1471" s="86">
        <v>252</v>
      </c>
      <c r="AE1471" s="85">
        <f t="shared" si="813"/>
        <v>1.00380278</v>
      </c>
      <c r="AF1471" s="82">
        <f t="shared" si="810"/>
        <v>1370.7092738599999</v>
      </c>
      <c r="AG1471" s="82">
        <f t="shared" si="801"/>
        <v>1370.7092738599999</v>
      </c>
      <c r="AH1471" s="39">
        <f t="shared" si="802"/>
        <v>3474.1181962299997</v>
      </c>
      <c r="AI1471" s="40" t="str">
        <f t="shared" si="814"/>
        <v>A+J=</v>
      </c>
      <c r="AJ1471" s="18">
        <f t="shared" si="808"/>
        <v>42627</v>
      </c>
      <c r="AK1471" s="18"/>
      <c r="AL1471" s="40"/>
      <c r="AM1471" s="38"/>
      <c r="AN1471" s="18"/>
      <c r="AO1471" s="38"/>
      <c r="AP1471" s="38"/>
      <c r="AQ1471" s="39"/>
      <c r="AR1471" s="39"/>
      <c r="AS1471" s="69"/>
      <c r="AT1471" s="38"/>
      <c r="AU1471" s="38"/>
      <c r="AV1471" s="38"/>
      <c r="AW1471" s="38"/>
      <c r="AX1471" s="38"/>
      <c r="AY1471" s="38"/>
      <c r="AZ1471" s="38"/>
      <c r="BA1471" s="38"/>
      <c r="BB1471" s="38"/>
      <c r="BC1471" s="38"/>
      <c r="BD1471" s="38"/>
      <c r="BE1471" s="38"/>
      <c r="BF1471" s="38"/>
      <c r="BG1471" s="38"/>
      <c r="BH1471" s="38"/>
      <c r="BI1471" s="38"/>
      <c r="BJ1471" s="38"/>
      <c r="BK1471" s="38"/>
      <c r="BL1471" s="38"/>
      <c r="BM1471" s="38"/>
      <c r="BN1471" s="38"/>
      <c r="BO1471" s="38"/>
      <c r="BP1471" s="38"/>
      <c r="BQ1471" s="38"/>
      <c r="BR1471" s="38"/>
      <c r="BS1471" s="38"/>
      <c r="BT1471" s="38"/>
      <c r="BU1471" s="38"/>
      <c r="BV1471" s="38"/>
      <c r="BW1471" s="38"/>
      <c r="BX1471" s="38"/>
      <c r="BY1471" s="38"/>
      <c r="BZ1471" s="38"/>
      <c r="CA1471" s="38"/>
      <c r="CB1471" s="38"/>
      <c r="CC1471" s="38"/>
      <c r="CD1471" s="38"/>
      <c r="CE1471" s="38"/>
      <c r="CF1471" s="38"/>
      <c r="CG1471" s="38"/>
      <c r="CH1471" s="38"/>
      <c r="CI1471" s="38"/>
      <c r="CJ1471" s="38"/>
      <c r="CK1471" s="38"/>
      <c r="CL1471" s="38"/>
      <c r="CM1471" s="38"/>
      <c r="CN1471" s="38"/>
      <c r="CO1471" s="38"/>
      <c r="CP1471" s="38"/>
      <c r="CQ1471" s="38"/>
      <c r="CR1471" s="38"/>
      <c r="CS1471" s="38"/>
      <c r="CT1471" s="38"/>
      <c r="CU1471" s="38"/>
      <c r="CV1471" s="38"/>
      <c r="CW1471" s="38"/>
      <c r="CX1471" s="38"/>
      <c r="CY1471" s="38"/>
      <c r="CZ1471" s="38"/>
      <c r="DA1471" s="38"/>
      <c r="DB1471" s="38"/>
      <c r="DC1471" s="38"/>
      <c r="DD1471" s="38"/>
      <c r="DE1471" s="38"/>
      <c r="DF1471" s="38"/>
      <c r="DG1471" s="38"/>
      <c r="DH1471" s="38"/>
      <c r="DI1471" s="38"/>
      <c r="DJ1471" s="38"/>
      <c r="DK1471" s="38"/>
      <c r="DL1471" s="38"/>
      <c r="DM1471" s="38"/>
      <c r="DN1471" s="38"/>
      <c r="DO1471" s="38"/>
      <c r="DP1471" s="38"/>
      <c r="DQ1471" s="38"/>
      <c r="DR1471" s="38"/>
      <c r="DS1471" s="38"/>
      <c r="DT1471" s="38"/>
      <c r="DU1471" s="38"/>
      <c r="DV1471" s="38"/>
      <c r="DW1471" s="38"/>
      <c r="DX1471" s="38"/>
      <c r="DY1471" s="38"/>
      <c r="DZ1471" s="38"/>
      <c r="EA1471" s="38"/>
      <c r="EB1471" s="38"/>
      <c r="EC1471" s="38"/>
      <c r="ED1471" s="38"/>
      <c r="EE1471" s="38"/>
      <c r="EF1471" s="38"/>
      <c r="EG1471" s="38"/>
      <c r="EH1471" s="38"/>
      <c r="EI1471" s="38"/>
      <c r="EJ1471" s="38"/>
      <c r="EK1471" s="38"/>
      <c r="EL1471" s="38"/>
      <c r="EM1471" s="38"/>
      <c r="EN1471" s="38"/>
      <c r="EO1471" s="38"/>
      <c r="EP1471" s="38"/>
      <c r="EQ1471" s="38"/>
      <c r="ER1471" s="38"/>
      <c r="ES1471" s="38"/>
      <c r="ET1471" s="38"/>
      <c r="EU1471" s="38"/>
      <c r="EV1471" s="38"/>
      <c r="EW1471" s="38"/>
      <c r="EX1471" s="38"/>
    </row>
    <row r="1472" spans="1:154" x14ac:dyDescent="0.2">
      <c r="A1472" s="158">
        <f t="shared" si="803"/>
        <v>42628</v>
      </c>
      <c r="B1472" s="2">
        <f t="shared" si="787"/>
        <v>358480.59538647375</v>
      </c>
      <c r="C1472" s="2">
        <f t="shared" si="804"/>
        <v>265773.80429757998</v>
      </c>
      <c r="D1472" s="2">
        <f>SUM(Y1472:Y$1805)</f>
        <v>17651.79743192</v>
      </c>
      <c r="E1472" s="73">
        <f t="shared" si="788"/>
        <v>248122.00686565996</v>
      </c>
      <c r="F1472" s="88">
        <f t="shared" si="816"/>
        <v>4715.99</v>
      </c>
      <c r="G1472" s="3">
        <f>IF(AND(N1472=1,N1471&gt;1),VLOOKUP(A1471,[1]Plan1!$BK$81:$BM$259,3),G1471)</f>
        <v>4736.74</v>
      </c>
      <c r="H1472" s="11">
        <f t="shared" si="817"/>
        <v>42566</v>
      </c>
      <c r="I1472" s="11">
        <f t="shared" si="818"/>
        <v>42597</v>
      </c>
      <c r="J1472" s="12">
        <f t="shared" si="789"/>
        <v>4.3999245121384423E-3</v>
      </c>
      <c r="K1472" s="11">
        <f t="shared" si="805"/>
        <v>42657</v>
      </c>
      <c r="L1472" s="11">
        <f t="shared" si="790"/>
        <v>42657</v>
      </c>
      <c r="M1472" s="1">
        <f t="shared" si="811"/>
        <v>21</v>
      </c>
      <c r="N1472" s="1">
        <f t="shared" si="791"/>
        <v>1</v>
      </c>
      <c r="O1472" s="2">
        <f t="shared" si="792"/>
        <v>1.0002090800000001</v>
      </c>
      <c r="P1472" s="13">
        <f t="shared" si="819"/>
        <v>1.00520079</v>
      </c>
      <c r="Q1472" s="13">
        <f t="shared" si="812"/>
        <v>1.3483114487107377</v>
      </c>
      <c r="R1472" s="2">
        <f t="shared" si="815"/>
        <v>1.34859335</v>
      </c>
      <c r="S1472" s="2">
        <f t="shared" si="806"/>
        <v>1.34831144</v>
      </c>
      <c r="T1472" s="2">
        <f t="shared" si="793"/>
        <v>358345.86078674003</v>
      </c>
      <c r="U1472" s="2">
        <f t="shared" si="794"/>
        <v>6148.3229821003579</v>
      </c>
      <c r="V1472" s="2">
        <f t="shared" si="795"/>
        <v>86493.681582023419</v>
      </c>
      <c r="W1472" s="2">
        <f t="shared" si="796"/>
        <v>358415.80886170373</v>
      </c>
      <c r="X1472" s="17">
        <f t="shared" si="797"/>
        <v>0</v>
      </c>
      <c r="Y1472" s="2">
        <f t="shared" si="798"/>
        <v>0</v>
      </c>
      <c r="Z1472" s="72">
        <f t="shared" si="799"/>
        <v>0</v>
      </c>
      <c r="AA1472" s="2">
        <f t="shared" si="809"/>
        <v>0</v>
      </c>
      <c r="AB1472" s="12">
        <f t="shared" si="807"/>
        <v>4.6600000000000003E-2</v>
      </c>
      <c r="AC1472" s="17">
        <f t="shared" si="800"/>
        <v>1</v>
      </c>
      <c r="AD1472" s="17">
        <v>252</v>
      </c>
      <c r="AE1472" s="13">
        <f t="shared" si="813"/>
        <v>1.0001807579999999</v>
      </c>
      <c r="AF1472" s="2">
        <f t="shared" si="810"/>
        <v>64.773881099999997</v>
      </c>
      <c r="AG1472" s="2">
        <f t="shared" si="801"/>
        <v>64.78652477</v>
      </c>
      <c r="AH1472" s="3">
        <f t="shared" si="802"/>
        <v>0</v>
      </c>
      <c r="AI1472" s="4" t="str">
        <f t="shared" si="814"/>
        <v>A+J=</v>
      </c>
      <c r="AJ1472" s="11">
        <f t="shared" si="808"/>
        <v>42657</v>
      </c>
      <c r="AK1472" s="11"/>
      <c r="AL1472" s="4"/>
      <c r="AM1472" s="1"/>
      <c r="AN1472" s="11"/>
      <c r="AO1472" s="1"/>
      <c r="AP1472" s="1"/>
      <c r="AQ1472" s="3"/>
      <c r="AR1472" s="3"/>
      <c r="AS1472" s="6"/>
      <c r="AT1472" s="1"/>
      <c r="AU1472" s="1"/>
      <c r="AV1472" s="1"/>
      <c r="AW1472" s="1"/>
      <c r="AX1472" s="1"/>
      <c r="AY1472" s="1"/>
      <c r="AZ1472" s="1"/>
      <c r="BA1472" s="1"/>
      <c r="BB1472" s="1"/>
    </row>
    <row r="1473" spans="1:54" x14ac:dyDescent="0.2">
      <c r="A1473" s="158">
        <f t="shared" si="803"/>
        <v>42629</v>
      </c>
      <c r="B1473" s="2">
        <f t="shared" si="787"/>
        <v>358615.37915568956</v>
      </c>
      <c r="C1473" s="2">
        <f t="shared" si="804"/>
        <v>265773.80429757998</v>
      </c>
      <c r="D1473" s="2">
        <f>SUM(Y1473:Y$1805)</f>
        <v>17651.79743192</v>
      </c>
      <c r="E1473" s="73">
        <f t="shared" si="788"/>
        <v>248122.00686565996</v>
      </c>
      <c r="F1473" s="88">
        <f t="shared" si="816"/>
        <v>4715.99</v>
      </c>
      <c r="G1473" s="3">
        <f>IF(AND(N1473=1,N1472&gt;1),VLOOKUP(A1472,[1]Plan1!$BK$81:$BM$259,3),G1472)</f>
        <v>4736.74</v>
      </c>
      <c r="H1473" s="11">
        <f t="shared" si="817"/>
        <v>42566</v>
      </c>
      <c r="I1473" s="11">
        <f t="shared" si="818"/>
        <v>42597</v>
      </c>
      <c r="J1473" s="12">
        <f t="shared" si="789"/>
        <v>4.3999245121384423E-3</v>
      </c>
      <c r="K1473" s="11">
        <f t="shared" si="805"/>
        <v>42657</v>
      </c>
      <c r="L1473" s="11">
        <f t="shared" si="790"/>
        <v>42657</v>
      </c>
      <c r="M1473" s="1">
        <f t="shared" si="811"/>
        <v>21</v>
      </c>
      <c r="N1473" s="1">
        <f t="shared" si="791"/>
        <v>2</v>
      </c>
      <c r="O1473" s="2">
        <f t="shared" si="792"/>
        <v>1.0004181999999999</v>
      </c>
      <c r="P1473" s="13">
        <f t="shared" si="819"/>
        <v>1.00520079</v>
      </c>
      <c r="Q1473" s="13">
        <f t="shared" si="812"/>
        <v>1.3483114487107377</v>
      </c>
      <c r="R1473" s="2">
        <f t="shared" si="815"/>
        <v>1.3488753099999999</v>
      </c>
      <c r="S1473" s="2">
        <f t="shared" si="806"/>
        <v>1.34831144</v>
      </c>
      <c r="T1473" s="2">
        <f t="shared" si="793"/>
        <v>358345.86078674003</v>
      </c>
      <c r="U1473" s="2">
        <f t="shared" si="794"/>
        <v>6148.3229821003579</v>
      </c>
      <c r="V1473" s="2">
        <f t="shared" si="795"/>
        <v>86563.642063079227</v>
      </c>
      <c r="W1473" s="2">
        <f t="shared" si="796"/>
        <v>358485.76934275957</v>
      </c>
      <c r="X1473" s="17">
        <f t="shared" si="797"/>
        <v>0</v>
      </c>
      <c r="Y1473" s="2">
        <f t="shared" si="798"/>
        <v>0</v>
      </c>
      <c r="Z1473" s="72">
        <f t="shared" si="799"/>
        <v>0</v>
      </c>
      <c r="AA1473" s="2">
        <f t="shared" si="809"/>
        <v>0</v>
      </c>
      <c r="AB1473" s="12">
        <f t="shared" si="807"/>
        <v>4.6600000000000003E-2</v>
      </c>
      <c r="AC1473" s="17">
        <f t="shared" si="800"/>
        <v>2</v>
      </c>
      <c r="AD1473" s="17">
        <v>252</v>
      </c>
      <c r="AE1473" s="13">
        <f t="shared" si="813"/>
        <v>1.0003615480000001</v>
      </c>
      <c r="AF1473" s="2">
        <f t="shared" si="810"/>
        <v>129.55922927</v>
      </c>
      <c r="AG1473" s="2">
        <f t="shared" si="801"/>
        <v>129.60981293</v>
      </c>
      <c r="AH1473" s="3">
        <f t="shared" si="802"/>
        <v>0</v>
      </c>
      <c r="AI1473" s="4" t="str">
        <f t="shared" si="814"/>
        <v>A+J=</v>
      </c>
      <c r="AJ1473" s="11">
        <f t="shared" si="808"/>
        <v>42657</v>
      </c>
      <c r="AK1473" s="11"/>
      <c r="AL1473" s="4"/>
      <c r="AM1473" s="1"/>
      <c r="AN1473" s="11"/>
      <c r="AO1473" s="1"/>
      <c r="AP1473" s="1"/>
      <c r="AQ1473" s="3"/>
      <c r="AR1473" s="3"/>
      <c r="AS1473" s="6"/>
      <c r="AT1473" s="1"/>
      <c r="AU1473" s="1"/>
      <c r="AV1473" s="1"/>
      <c r="AW1473" s="1"/>
      <c r="AX1473" s="1"/>
      <c r="AY1473" s="1"/>
      <c r="AZ1473" s="1"/>
      <c r="BA1473" s="1"/>
      <c r="BB1473" s="1"/>
    </row>
    <row r="1474" spans="1:54" x14ac:dyDescent="0.2">
      <c r="A1474" s="158">
        <f t="shared" si="803"/>
        <v>42630</v>
      </c>
      <c r="B1474" s="2">
        <f t="shared" si="787"/>
        <v>358750.2149489458</v>
      </c>
      <c r="C1474" s="2">
        <f t="shared" si="804"/>
        <v>265773.80429757998</v>
      </c>
      <c r="D1474" s="2">
        <f>SUM(Y1474:Y$1805)</f>
        <v>17651.79743192</v>
      </c>
      <c r="E1474" s="73">
        <f t="shared" si="788"/>
        <v>248122.00686565996</v>
      </c>
      <c r="F1474" s="88">
        <f t="shared" si="816"/>
        <v>4715.99</v>
      </c>
      <c r="G1474" s="3">
        <f>IF(AND(N1474=1,N1473&gt;1),VLOOKUP(A1473,[1]Plan1!$BK$81:$BM$259,3),G1473)</f>
        <v>4736.74</v>
      </c>
      <c r="H1474" s="11">
        <f t="shared" si="817"/>
        <v>42566</v>
      </c>
      <c r="I1474" s="11">
        <f t="shared" si="818"/>
        <v>42597</v>
      </c>
      <c r="J1474" s="12">
        <f t="shared" si="789"/>
        <v>4.3999245121384423E-3</v>
      </c>
      <c r="K1474" s="11">
        <f t="shared" si="805"/>
        <v>42657</v>
      </c>
      <c r="L1474" s="11">
        <f t="shared" si="790"/>
        <v>42657</v>
      </c>
      <c r="M1474" s="1">
        <f t="shared" si="811"/>
        <v>21</v>
      </c>
      <c r="N1474" s="1">
        <f t="shared" si="791"/>
        <v>3</v>
      </c>
      <c r="O1474" s="2">
        <f t="shared" si="792"/>
        <v>1.0006273699999999</v>
      </c>
      <c r="P1474" s="13">
        <f t="shared" si="819"/>
        <v>1.00520079</v>
      </c>
      <c r="Q1474" s="13">
        <f t="shared" si="812"/>
        <v>1.3483114487107377</v>
      </c>
      <c r="R1474" s="2">
        <f t="shared" si="815"/>
        <v>1.3491573299999999</v>
      </c>
      <c r="S1474" s="2">
        <f t="shared" si="806"/>
        <v>1.34831144</v>
      </c>
      <c r="T1474" s="2">
        <f t="shared" si="793"/>
        <v>358345.86078674003</v>
      </c>
      <c r="U1474" s="2">
        <f t="shared" si="794"/>
        <v>6148.3229821003579</v>
      </c>
      <c r="V1474" s="2">
        <f t="shared" si="795"/>
        <v>86633.617431455481</v>
      </c>
      <c r="W1474" s="2">
        <f t="shared" si="796"/>
        <v>358555.74471113581</v>
      </c>
      <c r="X1474" s="17">
        <f t="shared" si="797"/>
        <v>0</v>
      </c>
      <c r="Y1474" s="2">
        <f t="shared" si="798"/>
        <v>0</v>
      </c>
      <c r="Z1474" s="72">
        <f t="shared" si="799"/>
        <v>0</v>
      </c>
      <c r="AA1474" s="2">
        <f t="shared" si="809"/>
        <v>0</v>
      </c>
      <c r="AB1474" s="12">
        <f t="shared" si="807"/>
        <v>4.6600000000000003E-2</v>
      </c>
      <c r="AC1474" s="17">
        <f t="shared" si="800"/>
        <v>3</v>
      </c>
      <c r="AD1474" s="17">
        <v>252</v>
      </c>
      <c r="AE1474" s="13">
        <f t="shared" si="813"/>
        <v>1.0005423710000001</v>
      </c>
      <c r="AF1474" s="2">
        <f t="shared" si="810"/>
        <v>194.35640286</v>
      </c>
      <c r="AG1474" s="2">
        <f t="shared" si="801"/>
        <v>194.47023780999999</v>
      </c>
      <c r="AH1474" s="3">
        <f t="shared" si="802"/>
        <v>0</v>
      </c>
      <c r="AI1474" s="4" t="str">
        <f t="shared" si="814"/>
        <v>A+J=</v>
      </c>
      <c r="AJ1474" s="11">
        <f t="shared" si="808"/>
        <v>42657</v>
      </c>
      <c r="AK1474" s="11"/>
      <c r="AL1474" s="4"/>
      <c r="AM1474" s="1"/>
      <c r="AN1474" s="11"/>
      <c r="AO1474" s="1"/>
      <c r="AP1474" s="1"/>
      <c r="AQ1474" s="3"/>
      <c r="AR1474" s="3"/>
      <c r="AS1474" s="6"/>
      <c r="AT1474" s="1"/>
      <c r="AU1474" s="1"/>
      <c r="AV1474" s="1"/>
      <c r="AW1474" s="1"/>
      <c r="AX1474" s="1"/>
      <c r="AY1474" s="1"/>
      <c r="AZ1474" s="1"/>
      <c r="BA1474" s="1"/>
      <c r="BB1474" s="1"/>
    </row>
    <row r="1475" spans="1:54" x14ac:dyDescent="0.2">
      <c r="A1475" s="158">
        <f t="shared" si="803"/>
        <v>42631</v>
      </c>
      <c r="B1475" s="2">
        <f t="shared" si="787"/>
        <v>358750.2149489458</v>
      </c>
      <c r="C1475" s="2">
        <f t="shared" si="804"/>
        <v>265773.80429757998</v>
      </c>
      <c r="D1475" s="2">
        <f>SUM(Y1475:Y$1805)</f>
        <v>17651.79743192</v>
      </c>
      <c r="E1475" s="73">
        <f t="shared" si="788"/>
        <v>248122.00686565996</v>
      </c>
      <c r="F1475" s="88">
        <f t="shared" si="816"/>
        <v>4715.99</v>
      </c>
      <c r="G1475" s="3">
        <f>IF(AND(N1475=1,N1474&gt;1),VLOOKUP(A1474,[1]Plan1!$BK$81:$BM$259,3),G1474)</f>
        <v>4736.74</v>
      </c>
      <c r="H1475" s="11">
        <f t="shared" si="817"/>
        <v>42566</v>
      </c>
      <c r="I1475" s="11">
        <f t="shared" si="818"/>
        <v>42597</v>
      </c>
      <c r="J1475" s="12">
        <f t="shared" si="789"/>
        <v>4.3999245121384423E-3</v>
      </c>
      <c r="K1475" s="11">
        <f t="shared" si="805"/>
        <v>42657</v>
      </c>
      <c r="L1475" s="11">
        <f t="shared" si="790"/>
        <v>42657</v>
      </c>
      <c r="M1475" s="1">
        <f t="shared" si="811"/>
        <v>21</v>
      </c>
      <c r="N1475" s="1">
        <f t="shared" si="791"/>
        <v>3</v>
      </c>
      <c r="O1475" s="2">
        <f t="shared" si="792"/>
        <v>1.0006273699999999</v>
      </c>
      <c r="P1475" s="13">
        <f t="shared" si="819"/>
        <v>1.00520079</v>
      </c>
      <c r="Q1475" s="13">
        <f t="shared" si="812"/>
        <v>1.3483114487107377</v>
      </c>
      <c r="R1475" s="2">
        <f t="shared" si="815"/>
        <v>1.3491573299999999</v>
      </c>
      <c r="S1475" s="2">
        <f t="shared" si="806"/>
        <v>1.34831144</v>
      </c>
      <c r="T1475" s="2">
        <f t="shared" si="793"/>
        <v>358345.86078674003</v>
      </c>
      <c r="U1475" s="2">
        <f t="shared" si="794"/>
        <v>6148.3229821003579</v>
      </c>
      <c r="V1475" s="2">
        <f t="shared" si="795"/>
        <v>86633.617431455481</v>
      </c>
      <c r="W1475" s="2">
        <f t="shared" si="796"/>
        <v>358555.74471113581</v>
      </c>
      <c r="X1475" s="17">
        <f t="shared" si="797"/>
        <v>0</v>
      </c>
      <c r="Y1475" s="2">
        <f t="shared" si="798"/>
        <v>0</v>
      </c>
      <c r="Z1475" s="72">
        <f t="shared" si="799"/>
        <v>0</v>
      </c>
      <c r="AA1475" s="2">
        <f t="shared" si="809"/>
        <v>0</v>
      </c>
      <c r="AB1475" s="12">
        <f t="shared" si="807"/>
        <v>4.6600000000000003E-2</v>
      </c>
      <c r="AC1475" s="17">
        <f t="shared" si="800"/>
        <v>3</v>
      </c>
      <c r="AD1475" s="17">
        <v>252</v>
      </c>
      <c r="AE1475" s="13">
        <f t="shared" si="813"/>
        <v>1.0005423710000001</v>
      </c>
      <c r="AF1475" s="2">
        <f t="shared" si="810"/>
        <v>194.35640286</v>
      </c>
      <c r="AG1475" s="2">
        <f t="shared" si="801"/>
        <v>194.47023780999999</v>
      </c>
      <c r="AH1475" s="3">
        <f t="shared" si="802"/>
        <v>0</v>
      </c>
      <c r="AI1475" s="4" t="str">
        <f t="shared" si="814"/>
        <v>A+J=</v>
      </c>
      <c r="AJ1475" s="11">
        <f t="shared" si="808"/>
        <v>42657</v>
      </c>
      <c r="AK1475" s="11"/>
      <c r="AL1475" s="4"/>
      <c r="AM1475" s="1"/>
      <c r="AN1475" s="11"/>
      <c r="AO1475" s="1"/>
      <c r="AP1475" s="1"/>
      <c r="AQ1475" s="3"/>
      <c r="AR1475" s="3"/>
      <c r="AS1475" s="6"/>
      <c r="AT1475" s="1"/>
      <c r="AU1475" s="1"/>
      <c r="AV1475" s="1"/>
      <c r="AW1475" s="1"/>
      <c r="AX1475" s="1"/>
      <c r="AY1475" s="1"/>
      <c r="AZ1475" s="1"/>
      <c r="BA1475" s="1"/>
      <c r="BB1475" s="1"/>
    </row>
    <row r="1476" spans="1:54" x14ac:dyDescent="0.2">
      <c r="A1476" s="158">
        <f t="shared" si="803"/>
        <v>42632</v>
      </c>
      <c r="B1476" s="2">
        <f t="shared" si="787"/>
        <v>358750.2149489458</v>
      </c>
      <c r="C1476" s="2">
        <f t="shared" si="804"/>
        <v>265773.80429757998</v>
      </c>
      <c r="D1476" s="2">
        <f>SUM(Y1476:Y$1805)</f>
        <v>17651.79743192</v>
      </c>
      <c r="E1476" s="73">
        <f t="shared" si="788"/>
        <v>248122.00686565996</v>
      </c>
      <c r="F1476" s="88">
        <f t="shared" si="816"/>
        <v>4715.99</v>
      </c>
      <c r="G1476" s="3">
        <f>IF(AND(N1476=1,N1475&gt;1),VLOOKUP(A1475,[1]Plan1!$BK$81:$BM$259,3),G1475)</f>
        <v>4736.74</v>
      </c>
      <c r="H1476" s="11">
        <f t="shared" si="817"/>
        <v>42566</v>
      </c>
      <c r="I1476" s="11">
        <f t="shared" si="818"/>
        <v>42597</v>
      </c>
      <c r="J1476" s="12">
        <f t="shared" si="789"/>
        <v>4.3999245121384423E-3</v>
      </c>
      <c r="K1476" s="11">
        <f t="shared" si="805"/>
        <v>42657</v>
      </c>
      <c r="L1476" s="11">
        <f t="shared" si="790"/>
        <v>42657</v>
      </c>
      <c r="M1476" s="1">
        <f t="shared" si="811"/>
        <v>21</v>
      </c>
      <c r="N1476" s="1">
        <f t="shared" si="791"/>
        <v>3</v>
      </c>
      <c r="O1476" s="2">
        <f t="shared" si="792"/>
        <v>1.0006273699999999</v>
      </c>
      <c r="P1476" s="13">
        <f t="shared" si="819"/>
        <v>1.00520079</v>
      </c>
      <c r="Q1476" s="13">
        <f t="shared" si="812"/>
        <v>1.3483114487107377</v>
      </c>
      <c r="R1476" s="2">
        <f t="shared" si="815"/>
        <v>1.3491573299999999</v>
      </c>
      <c r="S1476" s="2">
        <f t="shared" si="806"/>
        <v>1.34831144</v>
      </c>
      <c r="T1476" s="2">
        <f t="shared" si="793"/>
        <v>358345.86078674003</v>
      </c>
      <c r="U1476" s="2">
        <f t="shared" si="794"/>
        <v>6148.3229821003579</v>
      </c>
      <c r="V1476" s="2">
        <f t="shared" si="795"/>
        <v>86633.617431455481</v>
      </c>
      <c r="W1476" s="2">
        <f t="shared" si="796"/>
        <v>358555.74471113581</v>
      </c>
      <c r="X1476" s="17">
        <f t="shared" si="797"/>
        <v>0</v>
      </c>
      <c r="Y1476" s="2">
        <f t="shared" si="798"/>
        <v>0</v>
      </c>
      <c r="Z1476" s="72">
        <f t="shared" si="799"/>
        <v>0</v>
      </c>
      <c r="AA1476" s="2">
        <f t="shared" si="809"/>
        <v>0</v>
      </c>
      <c r="AB1476" s="12">
        <f t="shared" si="807"/>
        <v>4.6600000000000003E-2</v>
      </c>
      <c r="AC1476" s="17">
        <f t="shared" si="800"/>
        <v>3</v>
      </c>
      <c r="AD1476" s="17">
        <v>252</v>
      </c>
      <c r="AE1476" s="13">
        <f t="shared" si="813"/>
        <v>1.0005423710000001</v>
      </c>
      <c r="AF1476" s="2">
        <f t="shared" si="810"/>
        <v>194.35640286</v>
      </c>
      <c r="AG1476" s="2">
        <f t="shared" si="801"/>
        <v>194.47023780999999</v>
      </c>
      <c r="AH1476" s="3">
        <f t="shared" si="802"/>
        <v>0</v>
      </c>
      <c r="AI1476" s="4" t="str">
        <f t="shared" si="814"/>
        <v>A+J=</v>
      </c>
      <c r="AJ1476" s="11">
        <f t="shared" si="808"/>
        <v>42657</v>
      </c>
      <c r="AK1476" s="11"/>
      <c r="AL1476" s="4"/>
      <c r="AM1476" s="1"/>
      <c r="AN1476" s="11"/>
      <c r="AO1476" s="1"/>
      <c r="AP1476" s="1"/>
      <c r="AQ1476" s="3"/>
      <c r="AR1476" s="3"/>
      <c r="AS1476" s="6"/>
      <c r="AT1476" s="1"/>
      <c r="AU1476" s="1"/>
      <c r="AV1476" s="1"/>
      <c r="AW1476" s="1"/>
      <c r="AX1476" s="1"/>
      <c r="AY1476" s="1"/>
      <c r="AZ1476" s="1"/>
      <c r="BA1476" s="1"/>
      <c r="BB1476" s="1"/>
    </row>
    <row r="1477" spans="1:54" x14ac:dyDescent="0.2">
      <c r="A1477" s="158">
        <f t="shared" si="803"/>
        <v>42633</v>
      </c>
      <c r="B1477" s="2">
        <f t="shared" si="787"/>
        <v>358885.10774728266</v>
      </c>
      <c r="C1477" s="2">
        <f t="shared" si="804"/>
        <v>265773.80429757998</v>
      </c>
      <c r="D1477" s="2">
        <f>SUM(Y1477:Y$1805)</f>
        <v>17651.79743192</v>
      </c>
      <c r="E1477" s="73">
        <f t="shared" si="788"/>
        <v>248122.00686565996</v>
      </c>
      <c r="F1477" s="88">
        <f t="shared" si="816"/>
        <v>4715.99</v>
      </c>
      <c r="G1477" s="3">
        <f>IF(AND(N1477=1,N1476&gt;1),VLOOKUP(A1476,[1]Plan1!$BK$81:$BM$259,3),G1476)</f>
        <v>4736.74</v>
      </c>
      <c r="H1477" s="11">
        <f t="shared" si="817"/>
        <v>42566</v>
      </c>
      <c r="I1477" s="11">
        <f t="shared" si="818"/>
        <v>42597</v>
      </c>
      <c r="J1477" s="12">
        <f t="shared" si="789"/>
        <v>4.3999245121384423E-3</v>
      </c>
      <c r="K1477" s="11">
        <f t="shared" si="805"/>
        <v>42657</v>
      </c>
      <c r="L1477" s="11">
        <f t="shared" si="790"/>
        <v>42657</v>
      </c>
      <c r="M1477" s="1">
        <f t="shared" si="811"/>
        <v>21</v>
      </c>
      <c r="N1477" s="1">
        <f t="shared" si="791"/>
        <v>4</v>
      </c>
      <c r="O1477" s="2">
        <f t="shared" si="792"/>
        <v>1.00083659</v>
      </c>
      <c r="P1477" s="13">
        <f t="shared" si="819"/>
        <v>1.00520079</v>
      </c>
      <c r="Q1477" s="13">
        <f t="shared" si="812"/>
        <v>1.3483114487107377</v>
      </c>
      <c r="R1477" s="2">
        <f t="shared" si="815"/>
        <v>1.3494394300000001</v>
      </c>
      <c r="S1477" s="2">
        <f t="shared" si="806"/>
        <v>1.34831144</v>
      </c>
      <c r="T1477" s="2">
        <f t="shared" si="793"/>
        <v>358345.86078674003</v>
      </c>
      <c r="U1477" s="2">
        <f t="shared" si="794"/>
        <v>6148.3229821003579</v>
      </c>
      <c r="V1477" s="2">
        <f t="shared" si="795"/>
        <v>86703.612649592324</v>
      </c>
      <c r="W1477" s="2">
        <f t="shared" si="796"/>
        <v>358625.73992927268</v>
      </c>
      <c r="X1477" s="17">
        <f t="shared" si="797"/>
        <v>0</v>
      </c>
      <c r="Y1477" s="2">
        <f t="shared" si="798"/>
        <v>0</v>
      </c>
      <c r="Z1477" s="72">
        <f t="shared" si="799"/>
        <v>0</v>
      </c>
      <c r="AA1477" s="2">
        <f t="shared" si="809"/>
        <v>0</v>
      </c>
      <c r="AB1477" s="12">
        <f t="shared" si="807"/>
        <v>4.6600000000000003E-2</v>
      </c>
      <c r="AC1477" s="17">
        <f t="shared" si="800"/>
        <v>4</v>
      </c>
      <c r="AD1477" s="17">
        <v>252</v>
      </c>
      <c r="AE1477" s="13">
        <f t="shared" si="813"/>
        <v>1.0007232269999999</v>
      </c>
      <c r="AF1477" s="2">
        <f t="shared" si="810"/>
        <v>259.16540185000002</v>
      </c>
      <c r="AG1477" s="2">
        <f t="shared" si="801"/>
        <v>259.36781801000001</v>
      </c>
      <c r="AH1477" s="3">
        <f t="shared" si="802"/>
        <v>0</v>
      </c>
      <c r="AI1477" s="4" t="str">
        <f t="shared" si="814"/>
        <v>A+J=</v>
      </c>
      <c r="AJ1477" s="11">
        <f t="shared" si="808"/>
        <v>42657</v>
      </c>
      <c r="AK1477" s="11"/>
      <c r="AL1477" s="4"/>
      <c r="AM1477" s="1"/>
      <c r="AN1477" s="11"/>
      <c r="AO1477" s="1"/>
      <c r="AP1477" s="1"/>
      <c r="AQ1477" s="3"/>
      <c r="AR1477" s="3"/>
      <c r="AS1477" s="6"/>
      <c r="AT1477" s="1"/>
      <c r="AU1477" s="1"/>
      <c r="AV1477" s="1"/>
      <c r="AW1477" s="1"/>
      <c r="AX1477" s="1"/>
      <c r="AY1477" s="1"/>
      <c r="AZ1477" s="1"/>
      <c r="BA1477" s="1"/>
      <c r="BB1477" s="1"/>
    </row>
    <row r="1478" spans="1:54" x14ac:dyDescent="0.2">
      <c r="A1478" s="158">
        <f t="shared" si="803"/>
        <v>42634</v>
      </c>
      <c r="B1478" s="2">
        <f t="shared" si="787"/>
        <v>359020.04479237966</v>
      </c>
      <c r="C1478" s="2">
        <f t="shared" si="804"/>
        <v>265773.80429757998</v>
      </c>
      <c r="D1478" s="2">
        <f>SUM(Y1478:Y$1805)</f>
        <v>17651.79743192</v>
      </c>
      <c r="E1478" s="73">
        <f t="shared" si="788"/>
        <v>248122.00686565996</v>
      </c>
      <c r="F1478" s="88">
        <f t="shared" si="816"/>
        <v>4715.99</v>
      </c>
      <c r="G1478" s="3">
        <f>IF(AND(N1478=1,N1477&gt;1),VLOOKUP(A1477,[1]Plan1!$BK$81:$BM$259,3),G1477)</f>
        <v>4736.74</v>
      </c>
      <c r="H1478" s="11">
        <f t="shared" si="817"/>
        <v>42566</v>
      </c>
      <c r="I1478" s="11">
        <f t="shared" si="818"/>
        <v>42597</v>
      </c>
      <c r="J1478" s="12">
        <f t="shared" si="789"/>
        <v>4.3999245121384423E-3</v>
      </c>
      <c r="K1478" s="11">
        <f t="shared" si="805"/>
        <v>42657</v>
      </c>
      <c r="L1478" s="11">
        <f t="shared" si="790"/>
        <v>42657</v>
      </c>
      <c r="M1478" s="1">
        <f t="shared" si="811"/>
        <v>21</v>
      </c>
      <c r="N1478" s="1">
        <f t="shared" si="791"/>
        <v>5</v>
      </c>
      <c r="O1478" s="2">
        <f t="shared" si="792"/>
        <v>1.00104584</v>
      </c>
      <c r="P1478" s="13">
        <f t="shared" si="819"/>
        <v>1.00520079</v>
      </c>
      <c r="Q1478" s="13">
        <f t="shared" si="812"/>
        <v>1.3483114487107377</v>
      </c>
      <c r="R1478" s="2">
        <f t="shared" si="815"/>
        <v>1.3497215600000001</v>
      </c>
      <c r="S1478" s="2">
        <f t="shared" si="806"/>
        <v>1.34831144</v>
      </c>
      <c r="T1478" s="2">
        <f t="shared" si="793"/>
        <v>358345.86078674003</v>
      </c>
      <c r="U1478" s="2">
        <f t="shared" si="794"/>
        <v>6148.3229821003579</v>
      </c>
      <c r="V1478" s="2">
        <f t="shared" si="795"/>
        <v>86773.615311389338</v>
      </c>
      <c r="W1478" s="2">
        <f t="shared" si="796"/>
        <v>358695.74259106966</v>
      </c>
      <c r="X1478" s="17">
        <f t="shared" si="797"/>
        <v>0</v>
      </c>
      <c r="Y1478" s="2">
        <f t="shared" si="798"/>
        <v>0</v>
      </c>
      <c r="Z1478" s="72">
        <f t="shared" si="799"/>
        <v>0</v>
      </c>
      <c r="AA1478" s="2">
        <f t="shared" si="809"/>
        <v>0</v>
      </c>
      <c r="AB1478" s="12">
        <f t="shared" si="807"/>
        <v>4.6600000000000003E-2</v>
      </c>
      <c r="AC1478" s="17">
        <f t="shared" si="800"/>
        <v>5</v>
      </c>
      <c r="AD1478" s="17">
        <v>252</v>
      </c>
      <c r="AE1478" s="13">
        <f t="shared" si="813"/>
        <v>1.000904115</v>
      </c>
      <c r="AF1478" s="2">
        <f t="shared" si="810"/>
        <v>323.98586791999998</v>
      </c>
      <c r="AG1478" s="2">
        <f t="shared" si="801"/>
        <v>324.30220130999999</v>
      </c>
      <c r="AH1478" s="3">
        <f t="shared" si="802"/>
        <v>0</v>
      </c>
      <c r="AI1478" s="4" t="str">
        <f t="shared" si="814"/>
        <v>A+J=</v>
      </c>
      <c r="AJ1478" s="11">
        <f t="shared" si="808"/>
        <v>42657</v>
      </c>
      <c r="AK1478" s="11"/>
      <c r="AL1478" s="4"/>
      <c r="AM1478" s="1"/>
      <c r="AN1478" s="11"/>
      <c r="AO1478" s="1"/>
      <c r="AP1478" s="1"/>
      <c r="AQ1478" s="3"/>
      <c r="AR1478" s="3"/>
      <c r="AS1478" s="6"/>
      <c r="AT1478" s="1"/>
      <c r="AU1478" s="1"/>
      <c r="AV1478" s="1"/>
      <c r="AW1478" s="1"/>
      <c r="AX1478" s="1"/>
      <c r="AY1478" s="1"/>
      <c r="AZ1478" s="1"/>
      <c r="BA1478" s="1"/>
      <c r="BB1478" s="1"/>
    </row>
    <row r="1479" spans="1:54" x14ac:dyDescent="0.2">
      <c r="A1479" s="158">
        <f t="shared" si="803"/>
        <v>42635</v>
      </c>
      <c r="B1479" s="2">
        <f t="shared" si="787"/>
        <v>359155.04135723726</v>
      </c>
      <c r="C1479" s="2">
        <f t="shared" si="804"/>
        <v>265773.80429757998</v>
      </c>
      <c r="D1479" s="2">
        <f>SUM(Y1479:Y$1805)</f>
        <v>17651.79743192</v>
      </c>
      <c r="E1479" s="73">
        <f t="shared" si="788"/>
        <v>248122.00686565996</v>
      </c>
      <c r="F1479" s="88">
        <f t="shared" si="816"/>
        <v>4715.99</v>
      </c>
      <c r="G1479" s="3">
        <f>IF(AND(N1479=1,N1478&gt;1),VLOOKUP(A1478,[1]Plan1!$BK$81:$BM$259,3),G1478)</f>
        <v>4736.74</v>
      </c>
      <c r="H1479" s="11">
        <f t="shared" si="817"/>
        <v>42566</v>
      </c>
      <c r="I1479" s="11">
        <f t="shared" si="818"/>
        <v>42597</v>
      </c>
      <c r="J1479" s="12">
        <f t="shared" si="789"/>
        <v>4.3999245121384423E-3</v>
      </c>
      <c r="K1479" s="11">
        <f t="shared" si="805"/>
        <v>42657</v>
      </c>
      <c r="L1479" s="11">
        <f t="shared" si="790"/>
        <v>42657</v>
      </c>
      <c r="M1479" s="1">
        <f t="shared" si="811"/>
        <v>21</v>
      </c>
      <c r="N1479" s="1">
        <f t="shared" si="791"/>
        <v>6</v>
      </c>
      <c r="O1479" s="2">
        <f t="shared" si="792"/>
        <v>1.00125515</v>
      </c>
      <c r="P1479" s="13">
        <f t="shared" si="819"/>
        <v>1.00520079</v>
      </c>
      <c r="Q1479" s="13">
        <f t="shared" si="812"/>
        <v>1.3483114487107377</v>
      </c>
      <c r="R1479" s="2">
        <f t="shared" si="815"/>
        <v>1.35000378</v>
      </c>
      <c r="S1479" s="2">
        <f t="shared" si="806"/>
        <v>1.34831144</v>
      </c>
      <c r="T1479" s="2">
        <f t="shared" si="793"/>
        <v>358345.86078674003</v>
      </c>
      <c r="U1479" s="2">
        <f t="shared" si="794"/>
        <v>6148.3229821003579</v>
      </c>
      <c r="V1479" s="2">
        <f t="shared" si="795"/>
        <v>86843.64030416694</v>
      </c>
      <c r="W1479" s="2">
        <f t="shared" si="796"/>
        <v>358765.76758384728</v>
      </c>
      <c r="X1479" s="17">
        <f t="shared" si="797"/>
        <v>0</v>
      </c>
      <c r="Y1479" s="2">
        <f t="shared" si="798"/>
        <v>0</v>
      </c>
      <c r="Z1479" s="72">
        <f t="shared" si="799"/>
        <v>0</v>
      </c>
      <c r="AA1479" s="2">
        <f t="shared" si="809"/>
        <v>0</v>
      </c>
      <c r="AB1479" s="12">
        <f t="shared" si="807"/>
        <v>4.6600000000000003E-2</v>
      </c>
      <c r="AC1479" s="17">
        <f t="shared" si="800"/>
        <v>6</v>
      </c>
      <c r="AD1479" s="17">
        <v>252</v>
      </c>
      <c r="AE1479" s="13">
        <f t="shared" si="813"/>
        <v>1.0010850360000001</v>
      </c>
      <c r="AF1479" s="2">
        <f t="shared" si="810"/>
        <v>388.81815940000001</v>
      </c>
      <c r="AG1479" s="2">
        <f t="shared" si="801"/>
        <v>389.27377338999997</v>
      </c>
      <c r="AH1479" s="3">
        <f t="shared" si="802"/>
        <v>0</v>
      </c>
      <c r="AI1479" s="4" t="str">
        <f t="shared" si="814"/>
        <v>A+J=</v>
      </c>
      <c r="AJ1479" s="11">
        <f t="shared" si="808"/>
        <v>42657</v>
      </c>
      <c r="AK1479" s="11"/>
      <c r="AL1479" s="4"/>
      <c r="AM1479" s="1"/>
      <c r="AN1479" s="11"/>
      <c r="AO1479" s="1"/>
      <c r="AP1479" s="1"/>
      <c r="AQ1479" s="3"/>
      <c r="AR1479" s="3"/>
      <c r="AS1479" s="6"/>
      <c r="AT1479" s="1"/>
      <c r="AU1479" s="1"/>
      <c r="AV1479" s="1"/>
      <c r="AW1479" s="1"/>
      <c r="AX1479" s="1"/>
      <c r="AY1479" s="1"/>
      <c r="AZ1479" s="1"/>
      <c r="BA1479" s="1"/>
      <c r="BB1479" s="1"/>
    </row>
    <row r="1480" spans="1:54" x14ac:dyDescent="0.2">
      <c r="A1480" s="158">
        <f t="shared" si="803"/>
        <v>42636</v>
      </c>
      <c r="B1480" s="2">
        <f t="shared" si="787"/>
        <v>359290.08255474508</v>
      </c>
      <c r="C1480" s="2">
        <f t="shared" si="804"/>
        <v>265773.80429757998</v>
      </c>
      <c r="D1480" s="2">
        <f>SUM(Y1480:Y$1805)</f>
        <v>17651.79743192</v>
      </c>
      <c r="E1480" s="73">
        <f t="shared" si="788"/>
        <v>248122.00686565996</v>
      </c>
      <c r="F1480" s="88">
        <f t="shared" si="816"/>
        <v>4715.99</v>
      </c>
      <c r="G1480" s="3">
        <f>IF(AND(N1480=1,N1479&gt;1),VLOOKUP(A1479,[1]Plan1!$BK$81:$BM$259,3),G1479)</f>
        <v>4736.74</v>
      </c>
      <c r="H1480" s="11">
        <f t="shared" si="817"/>
        <v>42566</v>
      </c>
      <c r="I1480" s="11">
        <f t="shared" si="818"/>
        <v>42597</v>
      </c>
      <c r="J1480" s="12">
        <f t="shared" si="789"/>
        <v>4.3999245121384423E-3</v>
      </c>
      <c r="K1480" s="11">
        <f t="shared" si="805"/>
        <v>42657</v>
      </c>
      <c r="L1480" s="11">
        <f t="shared" si="790"/>
        <v>42657</v>
      </c>
      <c r="M1480" s="1">
        <f t="shared" si="811"/>
        <v>21</v>
      </c>
      <c r="N1480" s="1">
        <f t="shared" si="791"/>
        <v>7</v>
      </c>
      <c r="O1480" s="2">
        <f t="shared" si="792"/>
        <v>1.00146449</v>
      </c>
      <c r="P1480" s="13">
        <f t="shared" si="819"/>
        <v>1.00520079</v>
      </c>
      <c r="Q1480" s="13">
        <f t="shared" si="812"/>
        <v>1.3483114487107377</v>
      </c>
      <c r="R1480" s="2">
        <f t="shared" si="815"/>
        <v>1.3502860299999999</v>
      </c>
      <c r="S1480" s="2">
        <f t="shared" si="806"/>
        <v>1.34831144</v>
      </c>
      <c r="T1480" s="2">
        <f t="shared" si="793"/>
        <v>358345.86078674003</v>
      </c>
      <c r="U1480" s="2">
        <f t="shared" si="794"/>
        <v>6148.3229821003579</v>
      </c>
      <c r="V1480" s="2">
        <f t="shared" si="795"/>
        <v>86913.672740604743</v>
      </c>
      <c r="W1480" s="2">
        <f t="shared" si="796"/>
        <v>358835.80002028507</v>
      </c>
      <c r="X1480" s="17">
        <f t="shared" si="797"/>
        <v>0</v>
      </c>
      <c r="Y1480" s="2">
        <f t="shared" si="798"/>
        <v>0</v>
      </c>
      <c r="Z1480" s="72">
        <f t="shared" si="799"/>
        <v>0</v>
      </c>
      <c r="AA1480" s="2">
        <f t="shared" si="809"/>
        <v>0</v>
      </c>
      <c r="AB1480" s="12">
        <f t="shared" si="807"/>
        <v>4.6600000000000003E-2</v>
      </c>
      <c r="AC1480" s="17">
        <f t="shared" si="800"/>
        <v>7</v>
      </c>
      <c r="AD1480" s="17">
        <v>252</v>
      </c>
      <c r="AE1480" s="13">
        <f t="shared" si="813"/>
        <v>1.0012659900000001</v>
      </c>
      <c r="AF1480" s="2">
        <f t="shared" si="810"/>
        <v>453.66227629000002</v>
      </c>
      <c r="AG1480" s="2">
        <f t="shared" si="801"/>
        <v>454.28253446000002</v>
      </c>
      <c r="AH1480" s="3">
        <f t="shared" si="802"/>
        <v>0</v>
      </c>
      <c r="AI1480" s="4" t="str">
        <f t="shared" si="814"/>
        <v>A+J=</v>
      </c>
      <c r="AJ1480" s="11">
        <f t="shared" si="808"/>
        <v>42657</v>
      </c>
      <c r="AK1480" s="11"/>
      <c r="AL1480" s="4"/>
      <c r="AM1480" s="1"/>
      <c r="AN1480" s="11"/>
      <c r="AO1480" s="1"/>
      <c r="AP1480" s="1"/>
      <c r="AQ1480" s="3"/>
      <c r="AR1480" s="3"/>
      <c r="AS1480" s="6"/>
      <c r="AT1480" s="1"/>
      <c r="AU1480" s="1"/>
      <c r="AV1480" s="1"/>
      <c r="AW1480" s="1"/>
      <c r="AX1480" s="1"/>
      <c r="AY1480" s="1"/>
      <c r="AZ1480" s="1"/>
      <c r="BA1480" s="1"/>
      <c r="BB1480" s="1"/>
    </row>
    <row r="1481" spans="1:54" x14ac:dyDescent="0.2">
      <c r="A1481" s="158">
        <f t="shared" si="803"/>
        <v>42637</v>
      </c>
      <c r="B1481" s="2">
        <f t="shared" si="787"/>
        <v>359425.18046102347</v>
      </c>
      <c r="C1481" s="2">
        <f t="shared" si="804"/>
        <v>265773.80429757998</v>
      </c>
      <c r="D1481" s="2">
        <f>SUM(Y1481:Y$1805)</f>
        <v>17651.79743192</v>
      </c>
      <c r="E1481" s="73">
        <f t="shared" si="788"/>
        <v>248122.00686565996</v>
      </c>
      <c r="F1481" s="88">
        <f t="shared" si="816"/>
        <v>4715.99</v>
      </c>
      <c r="G1481" s="3">
        <f>IF(AND(N1481=1,N1480&gt;1),VLOOKUP(A1480,[1]Plan1!$BK$81:$BM$259,3),G1480)</f>
        <v>4736.74</v>
      </c>
      <c r="H1481" s="11">
        <f t="shared" si="817"/>
        <v>42566</v>
      </c>
      <c r="I1481" s="11">
        <f t="shared" si="818"/>
        <v>42597</v>
      </c>
      <c r="J1481" s="12">
        <f t="shared" si="789"/>
        <v>4.3999245121384423E-3</v>
      </c>
      <c r="K1481" s="11">
        <f t="shared" si="805"/>
        <v>42657</v>
      </c>
      <c r="L1481" s="11">
        <f t="shared" si="790"/>
        <v>42657</v>
      </c>
      <c r="M1481" s="1">
        <f t="shared" si="811"/>
        <v>21</v>
      </c>
      <c r="N1481" s="1">
        <f t="shared" si="791"/>
        <v>8</v>
      </c>
      <c r="O1481" s="2">
        <f t="shared" si="792"/>
        <v>1.00167388</v>
      </c>
      <c r="P1481" s="13">
        <f t="shared" si="819"/>
        <v>1.00520079</v>
      </c>
      <c r="Q1481" s="13">
        <f t="shared" si="812"/>
        <v>1.3483114487107377</v>
      </c>
      <c r="R1481" s="2">
        <f t="shared" si="815"/>
        <v>1.35056836</v>
      </c>
      <c r="S1481" s="2">
        <f t="shared" si="806"/>
        <v>1.34831144</v>
      </c>
      <c r="T1481" s="2">
        <f t="shared" si="793"/>
        <v>358345.86078674003</v>
      </c>
      <c r="U1481" s="2">
        <f t="shared" si="794"/>
        <v>6148.3229821003579</v>
      </c>
      <c r="V1481" s="2">
        <f t="shared" si="795"/>
        <v>86983.725026803164</v>
      </c>
      <c r="W1481" s="2">
        <f t="shared" si="796"/>
        <v>358905.85230648349</v>
      </c>
      <c r="X1481" s="17">
        <f t="shared" si="797"/>
        <v>0</v>
      </c>
      <c r="Y1481" s="2">
        <f t="shared" si="798"/>
        <v>0</v>
      </c>
      <c r="Z1481" s="72">
        <f t="shared" si="799"/>
        <v>0</v>
      </c>
      <c r="AA1481" s="2">
        <f t="shared" si="809"/>
        <v>0</v>
      </c>
      <c r="AB1481" s="12">
        <f t="shared" si="807"/>
        <v>4.6600000000000003E-2</v>
      </c>
      <c r="AC1481" s="17">
        <f t="shared" si="800"/>
        <v>8</v>
      </c>
      <c r="AD1481" s="17">
        <v>252</v>
      </c>
      <c r="AE1481" s="13">
        <f t="shared" si="813"/>
        <v>1.001446976</v>
      </c>
      <c r="AF1481" s="2">
        <f t="shared" si="810"/>
        <v>518.51786025000001</v>
      </c>
      <c r="AG1481" s="2">
        <f t="shared" si="801"/>
        <v>519.32815454000001</v>
      </c>
      <c r="AH1481" s="3">
        <f t="shared" si="802"/>
        <v>0</v>
      </c>
      <c r="AI1481" s="4" t="str">
        <f t="shared" si="814"/>
        <v>A+J=</v>
      </c>
      <c r="AJ1481" s="11">
        <f t="shared" si="808"/>
        <v>42657</v>
      </c>
      <c r="AK1481" s="11"/>
      <c r="AL1481" s="4"/>
      <c r="AM1481" s="1"/>
      <c r="AN1481" s="11"/>
      <c r="AO1481" s="1"/>
      <c r="AP1481" s="1"/>
      <c r="AQ1481" s="3"/>
      <c r="AR1481" s="3"/>
      <c r="AS1481" s="6"/>
      <c r="AT1481" s="1"/>
      <c r="AU1481" s="1"/>
      <c r="AV1481" s="1"/>
      <c r="AW1481" s="1"/>
      <c r="AX1481" s="1"/>
      <c r="AY1481" s="1"/>
      <c r="AZ1481" s="1"/>
      <c r="BA1481" s="1"/>
      <c r="BB1481" s="1"/>
    </row>
    <row r="1482" spans="1:54" x14ac:dyDescent="0.2">
      <c r="A1482" s="158">
        <f t="shared" si="803"/>
        <v>42638</v>
      </c>
      <c r="B1482" s="2">
        <f t="shared" ref="B1482:B1545" si="820">(W1482+AG1482)</f>
        <v>359425.18046102347</v>
      </c>
      <c r="C1482" s="2">
        <f t="shared" si="804"/>
        <v>265773.80429757998</v>
      </c>
      <c r="D1482" s="2">
        <f>SUM(Y1482:Y$1805)</f>
        <v>17651.79743192</v>
      </c>
      <c r="E1482" s="73">
        <f t="shared" ref="E1482:E1545" si="821">(C1482-D1482)</f>
        <v>248122.00686565996</v>
      </c>
      <c r="F1482" s="88">
        <f t="shared" si="816"/>
        <v>4715.99</v>
      </c>
      <c r="G1482" s="3">
        <f>IF(AND(N1482=1,N1481&gt;1),VLOOKUP(A1481,[1]Plan1!$BK$81:$BM$259,3),G1481)</f>
        <v>4736.74</v>
      </c>
      <c r="H1482" s="11">
        <f t="shared" si="817"/>
        <v>42566</v>
      </c>
      <c r="I1482" s="11">
        <f t="shared" si="818"/>
        <v>42597</v>
      </c>
      <c r="J1482" s="12">
        <f t="shared" ref="J1482:J1545" si="822">(G1482/F1482)-1</f>
        <v>4.3999245121384423E-3</v>
      </c>
      <c r="K1482" s="11">
        <f t="shared" si="805"/>
        <v>42657</v>
      </c>
      <c r="L1482" s="11">
        <f t="shared" ref="L1482:L1545" si="823">IF(A1482&gt;L1481,K1482,L1481)</f>
        <v>42657</v>
      </c>
      <c r="M1482" s="1">
        <f t="shared" si="811"/>
        <v>21</v>
      </c>
      <c r="N1482" s="1">
        <f t="shared" ref="N1482:N1545" si="824">(M1482-(NETWORKDAYS(A1482,L1482,$AN$194:$AN$348)-1))</f>
        <v>8</v>
      </c>
      <c r="O1482" s="2">
        <f t="shared" ref="O1482:O1545" si="825">TRUNC((G1482/F1482)^TRUNC((N1482/M1482),9),8)</f>
        <v>1.00167388</v>
      </c>
      <c r="P1482" s="13">
        <f t="shared" si="819"/>
        <v>1.00520079</v>
      </c>
      <c r="Q1482" s="13">
        <f t="shared" si="812"/>
        <v>1.3483114487107377</v>
      </c>
      <c r="R1482" s="2">
        <f t="shared" si="815"/>
        <v>1.35056836</v>
      </c>
      <c r="S1482" s="2">
        <f t="shared" si="806"/>
        <v>1.34831144</v>
      </c>
      <c r="T1482" s="2">
        <f t="shared" ref="T1482:T1545" si="826">TRUNC(C1482*S1482,8)</f>
        <v>358345.86078674003</v>
      </c>
      <c r="U1482" s="2">
        <f t="shared" ref="U1482:U1545" si="827">(D1482*(S1482-1))</f>
        <v>6148.3229821003579</v>
      </c>
      <c r="V1482" s="2">
        <f t="shared" ref="V1482:V1545" si="828">(E1482*(R1482-1))</f>
        <v>86983.725026803164</v>
      </c>
      <c r="W1482" s="2">
        <f t="shared" ref="W1482:W1545" si="829">(C1482+U1482+V1482)</f>
        <v>358905.85230648349</v>
      </c>
      <c r="X1482" s="17">
        <f t="shared" ref="X1482:X1545" si="830">IF(VLOOKUP(A1482,AN$10:AU$190,8)=VLOOKUP(A1481,AN$10:AU$190,8),0,VLOOKUP(A1482,AN$10:AU$190,8))</f>
        <v>0</v>
      </c>
      <c r="Y1482" s="2">
        <f t="shared" ref="Y1482:Y1545" si="831">IF(X1482&gt;0,VLOOKUP(A1482,AN$12:AR$190,5),0)</f>
        <v>0</v>
      </c>
      <c r="Z1482" s="72">
        <f t="shared" ref="Z1482:Z1545" si="832">IF(X1482&gt;0,VLOOKUP($A1482,$AN$10:$AS$190,6),0)</f>
        <v>0</v>
      </c>
      <c r="AA1482" s="2">
        <f t="shared" si="809"/>
        <v>0</v>
      </c>
      <c r="AB1482" s="12">
        <f t="shared" si="807"/>
        <v>4.6600000000000003E-2</v>
      </c>
      <c r="AC1482" s="17">
        <f t="shared" ref="AC1482:AC1545" si="833">N1482</f>
        <v>8</v>
      </c>
      <c r="AD1482" s="17">
        <v>252</v>
      </c>
      <c r="AE1482" s="13">
        <f t="shared" si="813"/>
        <v>1.001446976</v>
      </c>
      <c r="AF1482" s="2">
        <f t="shared" si="810"/>
        <v>518.51786025000001</v>
      </c>
      <c r="AG1482" s="2">
        <f t="shared" ref="AG1482:AG1545" si="834">TRUNC((W1482*(AE1482-1)),8)</f>
        <v>519.32815454000001</v>
      </c>
      <c r="AH1482" s="3">
        <f t="shared" ref="AH1482:AH1545" si="835">IF(AA1482&gt;0,AA1482+AF1482,0)</f>
        <v>0</v>
      </c>
      <c r="AI1482" s="4" t="str">
        <f t="shared" si="814"/>
        <v>A+J=</v>
      </c>
      <c r="AJ1482" s="11">
        <f t="shared" si="808"/>
        <v>42657</v>
      </c>
      <c r="AK1482" s="11"/>
      <c r="AL1482" s="4"/>
      <c r="AM1482" s="1"/>
      <c r="AN1482" s="11"/>
      <c r="AO1482" s="1"/>
      <c r="AP1482" s="1"/>
      <c r="AQ1482" s="3"/>
      <c r="AR1482" s="3"/>
      <c r="AS1482" s="6"/>
      <c r="AT1482" s="1"/>
      <c r="AU1482" s="1"/>
      <c r="AV1482" s="1"/>
      <c r="AW1482" s="1"/>
      <c r="AX1482" s="1"/>
      <c r="AY1482" s="1"/>
      <c r="AZ1482" s="1"/>
      <c r="BA1482" s="1"/>
      <c r="BB1482" s="1"/>
    </row>
    <row r="1483" spans="1:54" x14ac:dyDescent="0.2">
      <c r="A1483" s="158">
        <f t="shared" ref="A1483:A1546" si="836">(A1482+1)</f>
        <v>42639</v>
      </c>
      <c r="B1483" s="2">
        <f t="shared" si="820"/>
        <v>359425.18046102347</v>
      </c>
      <c r="C1483" s="2">
        <f t="shared" ref="C1483:C1546" si="837">TRUNC(IF(X1482&gt;0,VLOOKUP(A1482,$AN$12:$AO$190,2),C1482),8)</f>
        <v>265773.80429757998</v>
      </c>
      <c r="D1483" s="2">
        <f>SUM(Y1483:Y$1805)</f>
        <v>17651.79743192</v>
      </c>
      <c r="E1483" s="73">
        <f t="shared" si="821"/>
        <v>248122.00686565996</v>
      </c>
      <c r="F1483" s="88">
        <f t="shared" si="816"/>
        <v>4715.99</v>
      </c>
      <c r="G1483" s="3">
        <f>IF(AND(N1483=1,N1482&gt;1),VLOOKUP(A1482,[1]Plan1!$BK$81:$BM$259,3),G1482)</f>
        <v>4736.74</v>
      </c>
      <c r="H1483" s="11">
        <f t="shared" si="817"/>
        <v>42566</v>
      </c>
      <c r="I1483" s="11">
        <f t="shared" si="818"/>
        <v>42597</v>
      </c>
      <c r="J1483" s="12">
        <f t="shared" si="822"/>
        <v>4.3999245121384423E-3</v>
      </c>
      <c r="K1483" s="11">
        <f t="shared" ref="K1483:K1546" si="838">IF(DAY(A1483)=14,VLOOKUP(A1483,AR$194:AW$373,4),K1482)</f>
        <v>42657</v>
      </c>
      <c r="L1483" s="11">
        <f t="shared" si="823"/>
        <v>42657</v>
      </c>
      <c r="M1483" s="1">
        <f t="shared" si="811"/>
        <v>21</v>
      </c>
      <c r="N1483" s="1">
        <f t="shared" si="824"/>
        <v>8</v>
      </c>
      <c r="O1483" s="2">
        <f t="shared" si="825"/>
        <v>1.00167388</v>
      </c>
      <c r="P1483" s="13">
        <f t="shared" si="819"/>
        <v>1.00520079</v>
      </c>
      <c r="Q1483" s="13">
        <f t="shared" si="812"/>
        <v>1.3483114487107377</v>
      </c>
      <c r="R1483" s="2">
        <f t="shared" si="815"/>
        <v>1.35056836</v>
      </c>
      <c r="S1483" s="2">
        <f t="shared" ref="S1483:S1546" si="839">IF(AND(X1483&gt;0,MONTH(A1483)=9),R1483,S1482)</f>
        <v>1.34831144</v>
      </c>
      <c r="T1483" s="2">
        <f t="shared" si="826"/>
        <v>358345.86078674003</v>
      </c>
      <c r="U1483" s="2">
        <f t="shared" si="827"/>
        <v>6148.3229821003579</v>
      </c>
      <c r="V1483" s="2">
        <f t="shared" si="828"/>
        <v>86983.725026803164</v>
      </c>
      <c r="W1483" s="2">
        <f t="shared" si="829"/>
        <v>358905.85230648349</v>
      </c>
      <c r="X1483" s="17">
        <f t="shared" si="830"/>
        <v>0</v>
      </c>
      <c r="Y1483" s="2">
        <f t="shared" si="831"/>
        <v>0</v>
      </c>
      <c r="Z1483" s="72">
        <f t="shared" si="832"/>
        <v>0</v>
      </c>
      <c r="AA1483" s="2">
        <f t="shared" si="809"/>
        <v>0</v>
      </c>
      <c r="AB1483" s="12">
        <f t="shared" ref="AB1483:AB1546" si="840">(AB1482)</f>
        <v>4.6600000000000003E-2</v>
      </c>
      <c r="AC1483" s="17">
        <f t="shared" si="833"/>
        <v>8</v>
      </c>
      <c r="AD1483" s="17">
        <v>252</v>
      </c>
      <c r="AE1483" s="13">
        <f t="shared" si="813"/>
        <v>1.001446976</v>
      </c>
      <c r="AF1483" s="2">
        <f t="shared" si="810"/>
        <v>518.51786025000001</v>
      </c>
      <c r="AG1483" s="2">
        <f t="shared" si="834"/>
        <v>519.32815454000001</v>
      </c>
      <c r="AH1483" s="3">
        <f t="shared" si="835"/>
        <v>0</v>
      </c>
      <c r="AI1483" s="4" t="str">
        <f t="shared" si="814"/>
        <v>A+J=</v>
      </c>
      <c r="AJ1483" s="11">
        <f t="shared" ref="AJ1483:AJ1546" si="841">IF(X1482&gt;0,VLOOKUP(A1482,$AN$10:$AW$190,9),AJ1482)</f>
        <v>42657</v>
      </c>
      <c r="AK1483" s="11"/>
      <c r="AL1483" s="4"/>
      <c r="AM1483" s="1"/>
      <c r="AN1483" s="11"/>
      <c r="AO1483" s="1"/>
      <c r="AP1483" s="1"/>
      <c r="AQ1483" s="3"/>
      <c r="AR1483" s="3"/>
      <c r="AS1483" s="6"/>
      <c r="AT1483" s="1"/>
      <c r="AU1483" s="1"/>
      <c r="AV1483" s="1"/>
      <c r="AW1483" s="1"/>
      <c r="AX1483" s="1"/>
      <c r="AY1483" s="1"/>
      <c r="AZ1483" s="1"/>
      <c r="BA1483" s="1"/>
      <c r="BB1483" s="1"/>
    </row>
    <row r="1484" spans="1:54" x14ac:dyDescent="0.2">
      <c r="A1484" s="158">
        <f t="shared" si="836"/>
        <v>42640</v>
      </c>
      <c r="B1484" s="2">
        <f t="shared" si="820"/>
        <v>359560.3258704922</v>
      </c>
      <c r="C1484" s="2">
        <f t="shared" si="837"/>
        <v>265773.80429757998</v>
      </c>
      <c r="D1484" s="2">
        <f>SUM(Y1484:Y$1805)</f>
        <v>17651.79743192</v>
      </c>
      <c r="E1484" s="73">
        <f t="shared" si="821"/>
        <v>248122.00686565996</v>
      </c>
      <c r="F1484" s="88">
        <f t="shared" si="816"/>
        <v>4715.99</v>
      </c>
      <c r="G1484" s="3">
        <f>IF(AND(N1484=1,N1483&gt;1),VLOOKUP(A1483,[1]Plan1!$BK$81:$BM$259,3),G1483)</f>
        <v>4736.74</v>
      </c>
      <c r="H1484" s="11">
        <f t="shared" si="817"/>
        <v>42566</v>
      </c>
      <c r="I1484" s="11">
        <f t="shared" si="818"/>
        <v>42597</v>
      </c>
      <c r="J1484" s="12">
        <f t="shared" si="822"/>
        <v>4.3999245121384423E-3</v>
      </c>
      <c r="K1484" s="11">
        <f t="shared" si="838"/>
        <v>42657</v>
      </c>
      <c r="L1484" s="11">
        <f t="shared" si="823"/>
        <v>42657</v>
      </c>
      <c r="M1484" s="1">
        <f t="shared" si="811"/>
        <v>21</v>
      </c>
      <c r="N1484" s="1">
        <f t="shared" si="824"/>
        <v>9</v>
      </c>
      <c r="O1484" s="2">
        <f t="shared" si="825"/>
        <v>1.00188331</v>
      </c>
      <c r="P1484" s="13">
        <f t="shared" si="819"/>
        <v>1.00520079</v>
      </c>
      <c r="Q1484" s="13">
        <f t="shared" si="812"/>
        <v>1.3483114487107377</v>
      </c>
      <c r="R1484" s="2">
        <f t="shared" si="815"/>
        <v>1.3508507300000001</v>
      </c>
      <c r="S1484" s="2">
        <f t="shared" si="839"/>
        <v>1.34831144</v>
      </c>
      <c r="T1484" s="2">
        <f t="shared" si="826"/>
        <v>358345.86078674003</v>
      </c>
      <c r="U1484" s="2">
        <f t="shared" si="827"/>
        <v>6148.3229821003579</v>
      </c>
      <c r="V1484" s="2">
        <f t="shared" si="828"/>
        <v>87053.787237881843</v>
      </c>
      <c r="W1484" s="2">
        <f t="shared" si="829"/>
        <v>358975.9145175622</v>
      </c>
      <c r="X1484" s="17">
        <f t="shared" si="830"/>
        <v>0</v>
      </c>
      <c r="Y1484" s="2">
        <f t="shared" si="831"/>
        <v>0</v>
      </c>
      <c r="Z1484" s="72">
        <f t="shared" si="832"/>
        <v>0</v>
      </c>
      <c r="AA1484" s="2">
        <f t="shared" si="809"/>
        <v>0</v>
      </c>
      <c r="AB1484" s="12">
        <f t="shared" si="840"/>
        <v>4.6600000000000003E-2</v>
      </c>
      <c r="AC1484" s="17">
        <f t="shared" si="833"/>
        <v>9</v>
      </c>
      <c r="AD1484" s="17">
        <v>252</v>
      </c>
      <c r="AE1484" s="13">
        <f t="shared" si="813"/>
        <v>1.0016279960000001</v>
      </c>
      <c r="AF1484" s="2">
        <f t="shared" si="810"/>
        <v>583.38562796999997</v>
      </c>
      <c r="AG1484" s="2">
        <f t="shared" si="834"/>
        <v>584.41135293000002</v>
      </c>
      <c r="AH1484" s="3">
        <f t="shared" si="835"/>
        <v>0</v>
      </c>
      <c r="AI1484" s="4" t="str">
        <f t="shared" si="814"/>
        <v>A+J=</v>
      </c>
      <c r="AJ1484" s="11">
        <f t="shared" si="841"/>
        <v>42657</v>
      </c>
      <c r="AK1484" s="11"/>
      <c r="AL1484" s="4"/>
      <c r="AM1484" s="1"/>
      <c r="AN1484" s="11"/>
      <c r="AO1484" s="1"/>
      <c r="AP1484" s="1"/>
      <c r="AQ1484" s="3"/>
      <c r="AR1484" s="3"/>
      <c r="AS1484" s="6"/>
      <c r="AT1484" s="1"/>
      <c r="AU1484" s="1"/>
      <c r="AV1484" s="1"/>
      <c r="AW1484" s="1"/>
      <c r="AX1484" s="1"/>
      <c r="AY1484" s="1"/>
      <c r="AZ1484" s="1"/>
      <c r="BA1484" s="1"/>
      <c r="BB1484" s="1"/>
    </row>
    <row r="1485" spans="1:54" x14ac:dyDescent="0.2">
      <c r="A1485" s="158">
        <f t="shared" si="836"/>
        <v>42641</v>
      </c>
      <c r="B1485" s="2">
        <f t="shared" si="820"/>
        <v>359695.52802041132</v>
      </c>
      <c r="C1485" s="2">
        <f t="shared" si="837"/>
        <v>265773.80429757998</v>
      </c>
      <c r="D1485" s="2">
        <f>SUM(Y1485:Y$1805)</f>
        <v>17651.79743192</v>
      </c>
      <c r="E1485" s="73">
        <f t="shared" si="821"/>
        <v>248122.00686565996</v>
      </c>
      <c r="F1485" s="88">
        <f t="shared" si="816"/>
        <v>4715.99</v>
      </c>
      <c r="G1485" s="3">
        <f>IF(AND(N1485=1,N1484&gt;1),VLOOKUP(A1484,[1]Plan1!$BK$81:$BM$259,3),G1484)</f>
        <v>4736.74</v>
      </c>
      <c r="H1485" s="11">
        <f t="shared" si="817"/>
        <v>42566</v>
      </c>
      <c r="I1485" s="11">
        <f t="shared" si="818"/>
        <v>42597</v>
      </c>
      <c r="J1485" s="12">
        <f t="shared" si="822"/>
        <v>4.3999245121384423E-3</v>
      </c>
      <c r="K1485" s="11">
        <f t="shared" si="838"/>
        <v>42657</v>
      </c>
      <c r="L1485" s="11">
        <f t="shared" si="823"/>
        <v>42657</v>
      </c>
      <c r="M1485" s="1">
        <f t="shared" si="811"/>
        <v>21</v>
      </c>
      <c r="N1485" s="1">
        <f t="shared" si="824"/>
        <v>10</v>
      </c>
      <c r="O1485" s="2">
        <f t="shared" si="825"/>
        <v>1.0020927900000001</v>
      </c>
      <c r="P1485" s="13">
        <f t="shared" si="819"/>
        <v>1.00520079</v>
      </c>
      <c r="Q1485" s="13">
        <f t="shared" si="812"/>
        <v>1.3483114487107377</v>
      </c>
      <c r="R1485" s="2">
        <f t="shared" si="815"/>
        <v>1.3511331799999999</v>
      </c>
      <c r="S1485" s="2">
        <f t="shared" si="839"/>
        <v>1.34831144</v>
      </c>
      <c r="T1485" s="2">
        <f t="shared" si="826"/>
        <v>358345.86078674003</v>
      </c>
      <c r="U1485" s="2">
        <f t="shared" si="827"/>
        <v>6148.3229821003579</v>
      </c>
      <c r="V1485" s="2">
        <f t="shared" si="828"/>
        <v>87123.869298720994</v>
      </c>
      <c r="W1485" s="2">
        <f t="shared" si="829"/>
        <v>359045.9965784013</v>
      </c>
      <c r="X1485" s="17">
        <f t="shared" si="830"/>
        <v>0</v>
      </c>
      <c r="Y1485" s="2">
        <f t="shared" si="831"/>
        <v>0</v>
      </c>
      <c r="Z1485" s="72">
        <f t="shared" si="832"/>
        <v>0</v>
      </c>
      <c r="AA1485" s="2">
        <f t="shared" si="809"/>
        <v>0</v>
      </c>
      <c r="AB1485" s="12">
        <f t="shared" si="840"/>
        <v>4.6600000000000003E-2</v>
      </c>
      <c r="AC1485" s="17">
        <f t="shared" si="833"/>
        <v>10</v>
      </c>
      <c r="AD1485" s="17">
        <v>252</v>
      </c>
      <c r="AE1485" s="13">
        <f t="shared" si="813"/>
        <v>1.0018090479999999</v>
      </c>
      <c r="AF1485" s="2">
        <f t="shared" si="810"/>
        <v>648.26486276000003</v>
      </c>
      <c r="AG1485" s="2">
        <f t="shared" si="834"/>
        <v>649.53144200999998</v>
      </c>
      <c r="AH1485" s="3">
        <f t="shared" si="835"/>
        <v>0</v>
      </c>
      <c r="AI1485" s="4" t="str">
        <f t="shared" si="814"/>
        <v>A+J=</v>
      </c>
      <c r="AJ1485" s="11">
        <f t="shared" si="841"/>
        <v>42657</v>
      </c>
      <c r="AK1485" s="11"/>
      <c r="AL1485" s="4"/>
      <c r="AM1485" s="1"/>
      <c r="AN1485" s="11"/>
      <c r="AO1485" s="1"/>
      <c r="AP1485" s="1"/>
      <c r="AQ1485" s="3"/>
      <c r="AR1485" s="3"/>
      <c r="AS1485" s="6"/>
      <c r="AT1485" s="1"/>
      <c r="AU1485" s="1"/>
      <c r="AV1485" s="1"/>
      <c r="AW1485" s="1"/>
      <c r="AX1485" s="1"/>
      <c r="AY1485" s="1"/>
      <c r="AZ1485" s="1"/>
      <c r="BA1485" s="1"/>
      <c r="BB1485" s="1"/>
    </row>
    <row r="1486" spans="1:54" x14ac:dyDescent="0.2">
      <c r="A1486" s="158">
        <f t="shared" si="836"/>
        <v>42642</v>
      </c>
      <c r="B1486" s="2">
        <f t="shared" si="820"/>
        <v>359830.77698368084</v>
      </c>
      <c r="C1486" s="2">
        <f t="shared" si="837"/>
        <v>265773.80429757998</v>
      </c>
      <c r="D1486" s="2">
        <f>SUM(Y1486:Y$1805)</f>
        <v>17651.79743192</v>
      </c>
      <c r="E1486" s="73">
        <f t="shared" si="821"/>
        <v>248122.00686565996</v>
      </c>
      <c r="F1486" s="88">
        <f t="shared" si="816"/>
        <v>4715.99</v>
      </c>
      <c r="G1486" s="3">
        <f>IF(AND(N1486=1,N1485&gt;1),VLOOKUP(A1485,[1]Plan1!$BK$81:$BM$259,3),G1485)</f>
        <v>4736.74</v>
      </c>
      <c r="H1486" s="11">
        <f t="shared" si="817"/>
        <v>42566</v>
      </c>
      <c r="I1486" s="11">
        <f t="shared" si="818"/>
        <v>42597</v>
      </c>
      <c r="J1486" s="12">
        <f t="shared" si="822"/>
        <v>4.3999245121384423E-3</v>
      </c>
      <c r="K1486" s="11">
        <f t="shared" si="838"/>
        <v>42657</v>
      </c>
      <c r="L1486" s="11">
        <f t="shared" si="823"/>
        <v>42657</v>
      </c>
      <c r="M1486" s="1">
        <f t="shared" si="811"/>
        <v>21</v>
      </c>
      <c r="N1486" s="1">
        <f t="shared" si="824"/>
        <v>11</v>
      </c>
      <c r="O1486" s="2">
        <f t="shared" si="825"/>
        <v>1.0023023099999999</v>
      </c>
      <c r="P1486" s="13">
        <f t="shared" si="819"/>
        <v>1.00520079</v>
      </c>
      <c r="Q1486" s="13">
        <f t="shared" si="812"/>
        <v>1.3483114487107377</v>
      </c>
      <c r="R1486" s="2">
        <f t="shared" si="815"/>
        <v>1.35141567</v>
      </c>
      <c r="S1486" s="2">
        <f t="shared" si="839"/>
        <v>1.34831144</v>
      </c>
      <c r="T1486" s="2">
        <f t="shared" si="826"/>
        <v>358345.86078674003</v>
      </c>
      <c r="U1486" s="2">
        <f t="shared" si="827"/>
        <v>6148.3229821003579</v>
      </c>
      <c r="V1486" s="2">
        <f t="shared" si="828"/>
        <v>87193.961284440491</v>
      </c>
      <c r="W1486" s="2">
        <f t="shared" si="829"/>
        <v>359116.08856412082</v>
      </c>
      <c r="X1486" s="17">
        <f t="shared" si="830"/>
        <v>0</v>
      </c>
      <c r="Y1486" s="2">
        <f t="shared" si="831"/>
        <v>0</v>
      </c>
      <c r="Z1486" s="72">
        <f t="shared" si="832"/>
        <v>0</v>
      </c>
      <c r="AA1486" s="2">
        <f t="shared" si="809"/>
        <v>0</v>
      </c>
      <c r="AB1486" s="12">
        <f t="shared" si="840"/>
        <v>4.6600000000000003E-2</v>
      </c>
      <c r="AC1486" s="17">
        <f t="shared" si="833"/>
        <v>11</v>
      </c>
      <c r="AD1486" s="17">
        <v>252</v>
      </c>
      <c r="AE1486" s="13">
        <f t="shared" si="813"/>
        <v>1.001990132</v>
      </c>
      <c r="AF1486" s="2">
        <f t="shared" si="810"/>
        <v>713.15556461000006</v>
      </c>
      <c r="AG1486" s="2">
        <f t="shared" si="834"/>
        <v>714.68841956000006</v>
      </c>
      <c r="AH1486" s="3">
        <f t="shared" si="835"/>
        <v>0</v>
      </c>
      <c r="AI1486" s="4" t="str">
        <f t="shared" si="814"/>
        <v>A+J=</v>
      </c>
      <c r="AJ1486" s="11">
        <f t="shared" si="841"/>
        <v>42657</v>
      </c>
      <c r="AK1486" s="11"/>
      <c r="AL1486" s="4"/>
      <c r="AM1486" s="1"/>
      <c r="AN1486" s="11"/>
      <c r="AO1486" s="1"/>
      <c r="AP1486" s="1"/>
      <c r="AQ1486" s="3"/>
      <c r="AR1486" s="3"/>
      <c r="AS1486" s="6"/>
      <c r="AT1486" s="1"/>
      <c r="AU1486" s="1"/>
      <c r="AV1486" s="1"/>
      <c r="AW1486" s="1"/>
      <c r="AX1486" s="1"/>
      <c r="AY1486" s="1"/>
      <c r="AZ1486" s="1"/>
      <c r="BA1486" s="1"/>
      <c r="BB1486" s="1"/>
    </row>
    <row r="1487" spans="1:54" x14ac:dyDescent="0.2">
      <c r="A1487" s="158">
        <f t="shared" si="836"/>
        <v>42643</v>
      </c>
      <c r="B1487" s="2">
        <f t="shared" si="820"/>
        <v>359966.08095061081</v>
      </c>
      <c r="C1487" s="2">
        <f t="shared" si="837"/>
        <v>265773.80429757998</v>
      </c>
      <c r="D1487" s="2">
        <f>SUM(Y1487:Y$1805)</f>
        <v>17651.79743192</v>
      </c>
      <c r="E1487" s="73">
        <f t="shared" si="821"/>
        <v>248122.00686565996</v>
      </c>
      <c r="F1487" s="88">
        <f t="shared" si="816"/>
        <v>4715.99</v>
      </c>
      <c r="G1487" s="3">
        <f>IF(AND(N1487=1,N1486&gt;1),VLOOKUP(A1486,[1]Plan1!$BK$81:$BM$259,3),G1486)</f>
        <v>4736.74</v>
      </c>
      <c r="H1487" s="11">
        <f t="shared" si="817"/>
        <v>42566</v>
      </c>
      <c r="I1487" s="11">
        <f t="shared" si="818"/>
        <v>42597</v>
      </c>
      <c r="J1487" s="12">
        <f t="shared" si="822"/>
        <v>4.3999245121384423E-3</v>
      </c>
      <c r="K1487" s="11">
        <f t="shared" si="838"/>
        <v>42657</v>
      </c>
      <c r="L1487" s="11">
        <f t="shared" si="823"/>
        <v>42657</v>
      </c>
      <c r="M1487" s="1">
        <f t="shared" si="811"/>
        <v>21</v>
      </c>
      <c r="N1487" s="1">
        <f t="shared" si="824"/>
        <v>12</v>
      </c>
      <c r="O1487" s="2">
        <f t="shared" si="825"/>
        <v>1.00251187</v>
      </c>
      <c r="P1487" s="13">
        <f t="shared" si="819"/>
        <v>1.00520079</v>
      </c>
      <c r="Q1487" s="13">
        <f t="shared" si="812"/>
        <v>1.3483114487107377</v>
      </c>
      <c r="R1487" s="2">
        <f t="shared" si="815"/>
        <v>1.35169823</v>
      </c>
      <c r="S1487" s="2">
        <f t="shared" si="839"/>
        <v>1.34831144</v>
      </c>
      <c r="T1487" s="2">
        <f t="shared" si="826"/>
        <v>358345.86078674003</v>
      </c>
      <c r="U1487" s="2">
        <f t="shared" si="827"/>
        <v>6148.3229821003579</v>
      </c>
      <c r="V1487" s="2">
        <f t="shared" si="828"/>
        <v>87264.070638700461</v>
      </c>
      <c r="W1487" s="2">
        <f t="shared" si="829"/>
        <v>359186.19791838079</v>
      </c>
      <c r="X1487" s="17">
        <f t="shared" si="830"/>
        <v>0</v>
      </c>
      <c r="Y1487" s="2">
        <f t="shared" si="831"/>
        <v>0</v>
      </c>
      <c r="Z1487" s="72">
        <f t="shared" si="832"/>
        <v>0</v>
      </c>
      <c r="AA1487" s="2">
        <f t="shared" ref="AA1487:AA1550" si="842">IF(Z1487&gt;0,TRUNC(Z1487*T1487,8),0)</f>
        <v>0</v>
      </c>
      <c r="AB1487" s="12">
        <f t="shared" si="840"/>
        <v>4.6600000000000003E-2</v>
      </c>
      <c r="AC1487" s="17">
        <f t="shared" si="833"/>
        <v>12</v>
      </c>
      <c r="AD1487" s="17">
        <v>252</v>
      </c>
      <c r="AE1487" s="13">
        <f t="shared" si="813"/>
        <v>1.00217125</v>
      </c>
      <c r="AF1487" s="2">
        <f t="shared" ref="AF1487:AF1550" si="843">TRUNC((T1487*(AE1487-1)),8)</f>
        <v>778.05845022999995</v>
      </c>
      <c r="AG1487" s="2">
        <f t="shared" si="834"/>
        <v>779.88303223000003</v>
      </c>
      <c r="AH1487" s="3">
        <f t="shared" si="835"/>
        <v>0</v>
      </c>
      <c r="AI1487" s="4" t="str">
        <f t="shared" si="814"/>
        <v>A+J=</v>
      </c>
      <c r="AJ1487" s="11">
        <f t="shared" si="841"/>
        <v>42657</v>
      </c>
      <c r="AK1487" s="11"/>
      <c r="AL1487" s="4"/>
      <c r="AM1487" s="1"/>
      <c r="AN1487" s="11"/>
      <c r="AO1487" s="1"/>
      <c r="AP1487" s="1"/>
      <c r="AQ1487" s="3"/>
      <c r="AR1487" s="3"/>
      <c r="AS1487" s="6"/>
      <c r="AT1487" s="1"/>
      <c r="AU1487" s="1"/>
      <c r="AV1487" s="1"/>
      <c r="AW1487" s="1"/>
      <c r="AX1487" s="1"/>
      <c r="AY1487" s="1"/>
      <c r="AZ1487" s="1"/>
      <c r="BA1487" s="1"/>
      <c r="BB1487" s="1"/>
    </row>
    <row r="1488" spans="1:54" x14ac:dyDescent="0.2">
      <c r="A1488" s="158">
        <f t="shared" si="836"/>
        <v>42644</v>
      </c>
      <c r="B1488" s="2">
        <f t="shared" si="820"/>
        <v>360101.43673220114</v>
      </c>
      <c r="C1488" s="2">
        <f t="shared" si="837"/>
        <v>265773.80429757998</v>
      </c>
      <c r="D1488" s="2">
        <f>SUM(Y1488:Y$1805)</f>
        <v>17651.79743192</v>
      </c>
      <c r="E1488" s="73">
        <f t="shared" si="821"/>
        <v>248122.00686565996</v>
      </c>
      <c r="F1488" s="88">
        <f t="shared" si="816"/>
        <v>4715.99</v>
      </c>
      <c r="G1488" s="3">
        <f>IF(AND(N1488=1,N1487&gt;1),VLOOKUP(A1487,[1]Plan1!$BK$81:$BM$259,3),G1487)</f>
        <v>4736.74</v>
      </c>
      <c r="H1488" s="11">
        <f t="shared" si="817"/>
        <v>42566</v>
      </c>
      <c r="I1488" s="11">
        <f t="shared" si="818"/>
        <v>42597</v>
      </c>
      <c r="J1488" s="12">
        <f t="shared" si="822"/>
        <v>4.3999245121384423E-3</v>
      </c>
      <c r="K1488" s="11">
        <f t="shared" si="838"/>
        <v>42657</v>
      </c>
      <c r="L1488" s="11">
        <f t="shared" si="823"/>
        <v>42657</v>
      </c>
      <c r="M1488" s="1">
        <f t="shared" si="811"/>
        <v>21</v>
      </c>
      <c r="N1488" s="1">
        <f t="shared" si="824"/>
        <v>13</v>
      </c>
      <c r="O1488" s="2">
        <f t="shared" si="825"/>
        <v>1.0027214799999999</v>
      </c>
      <c r="P1488" s="13">
        <f t="shared" si="819"/>
        <v>1.00520079</v>
      </c>
      <c r="Q1488" s="13">
        <f t="shared" si="812"/>
        <v>1.3483114487107377</v>
      </c>
      <c r="R1488" s="2">
        <f t="shared" si="815"/>
        <v>1.3519808499999999</v>
      </c>
      <c r="S1488" s="2">
        <f t="shared" si="839"/>
        <v>1.34831144</v>
      </c>
      <c r="T1488" s="2">
        <f t="shared" si="826"/>
        <v>358345.86078674003</v>
      </c>
      <c r="U1488" s="2">
        <f t="shared" si="827"/>
        <v>6148.3229821003579</v>
      </c>
      <c r="V1488" s="2">
        <f t="shared" si="828"/>
        <v>87334.194880280804</v>
      </c>
      <c r="W1488" s="2">
        <f t="shared" si="829"/>
        <v>359256.32215996116</v>
      </c>
      <c r="X1488" s="17">
        <f t="shared" si="830"/>
        <v>0</v>
      </c>
      <c r="Y1488" s="2">
        <f t="shared" si="831"/>
        <v>0</v>
      </c>
      <c r="Z1488" s="72">
        <f t="shared" si="832"/>
        <v>0</v>
      </c>
      <c r="AA1488" s="2">
        <f t="shared" si="842"/>
        <v>0</v>
      </c>
      <c r="AB1488" s="12">
        <f t="shared" si="840"/>
        <v>4.6600000000000003E-2</v>
      </c>
      <c r="AC1488" s="17">
        <f t="shared" si="833"/>
        <v>13</v>
      </c>
      <c r="AD1488" s="17">
        <v>252</v>
      </c>
      <c r="AE1488" s="13">
        <f t="shared" si="813"/>
        <v>1.0023523999999999</v>
      </c>
      <c r="AF1488" s="2">
        <f t="shared" si="843"/>
        <v>842.97280291000004</v>
      </c>
      <c r="AG1488" s="2">
        <f t="shared" si="834"/>
        <v>845.11457224000003</v>
      </c>
      <c r="AH1488" s="3">
        <f t="shared" si="835"/>
        <v>0</v>
      </c>
      <c r="AI1488" s="4" t="str">
        <f t="shared" si="814"/>
        <v>A+J=</v>
      </c>
      <c r="AJ1488" s="11">
        <f t="shared" si="841"/>
        <v>42657</v>
      </c>
      <c r="AK1488" s="11"/>
      <c r="AL1488" s="4"/>
      <c r="AM1488" s="1"/>
      <c r="AN1488" s="11"/>
      <c r="AO1488" s="1"/>
      <c r="AP1488" s="1"/>
      <c r="AQ1488" s="3"/>
      <c r="AR1488" s="3"/>
      <c r="AS1488" s="6"/>
      <c r="AT1488" s="1"/>
      <c r="AU1488" s="1"/>
      <c r="AV1488" s="1"/>
      <c r="AW1488" s="1"/>
      <c r="AX1488" s="1"/>
      <c r="AY1488" s="1"/>
      <c r="AZ1488" s="1"/>
      <c r="BA1488" s="1"/>
      <c r="BB1488" s="1"/>
    </row>
    <row r="1489" spans="1:153" x14ac:dyDescent="0.2">
      <c r="A1489" s="158">
        <f t="shared" si="836"/>
        <v>42645</v>
      </c>
      <c r="B1489" s="2">
        <f t="shared" si="820"/>
        <v>360101.43673220114</v>
      </c>
      <c r="C1489" s="2">
        <f t="shared" si="837"/>
        <v>265773.80429757998</v>
      </c>
      <c r="D1489" s="2">
        <f>SUM(Y1489:Y$1805)</f>
        <v>17651.79743192</v>
      </c>
      <c r="E1489" s="73">
        <f t="shared" si="821"/>
        <v>248122.00686565996</v>
      </c>
      <c r="F1489" s="88">
        <f t="shared" si="816"/>
        <v>4715.99</v>
      </c>
      <c r="G1489" s="3">
        <f>IF(AND(N1489=1,N1488&gt;1),VLOOKUP(A1488,[1]Plan1!$BK$81:$BM$259,3),G1488)</f>
        <v>4736.74</v>
      </c>
      <c r="H1489" s="11">
        <f t="shared" si="817"/>
        <v>42566</v>
      </c>
      <c r="I1489" s="11">
        <f t="shared" si="818"/>
        <v>42597</v>
      </c>
      <c r="J1489" s="12">
        <f t="shared" si="822"/>
        <v>4.3999245121384423E-3</v>
      </c>
      <c r="K1489" s="11">
        <f t="shared" si="838"/>
        <v>42657</v>
      </c>
      <c r="L1489" s="11">
        <f t="shared" si="823"/>
        <v>42657</v>
      </c>
      <c r="M1489" s="1">
        <f t="shared" si="811"/>
        <v>21</v>
      </c>
      <c r="N1489" s="1">
        <f t="shared" si="824"/>
        <v>13</v>
      </c>
      <c r="O1489" s="2">
        <f t="shared" si="825"/>
        <v>1.0027214799999999</v>
      </c>
      <c r="P1489" s="13">
        <f t="shared" si="819"/>
        <v>1.00520079</v>
      </c>
      <c r="Q1489" s="13">
        <f t="shared" si="812"/>
        <v>1.3483114487107377</v>
      </c>
      <c r="R1489" s="2">
        <f t="shared" si="815"/>
        <v>1.3519808499999999</v>
      </c>
      <c r="S1489" s="2">
        <f t="shared" si="839"/>
        <v>1.34831144</v>
      </c>
      <c r="T1489" s="2">
        <f t="shared" si="826"/>
        <v>358345.86078674003</v>
      </c>
      <c r="U1489" s="2">
        <f t="shared" si="827"/>
        <v>6148.3229821003579</v>
      </c>
      <c r="V1489" s="2">
        <f t="shared" si="828"/>
        <v>87334.194880280804</v>
      </c>
      <c r="W1489" s="2">
        <f t="shared" si="829"/>
        <v>359256.32215996116</v>
      </c>
      <c r="X1489" s="17">
        <f t="shared" si="830"/>
        <v>0</v>
      </c>
      <c r="Y1489" s="2">
        <f t="shared" si="831"/>
        <v>0</v>
      </c>
      <c r="Z1489" s="72">
        <f t="shared" si="832"/>
        <v>0</v>
      </c>
      <c r="AA1489" s="2">
        <f t="shared" si="842"/>
        <v>0</v>
      </c>
      <c r="AB1489" s="12">
        <f t="shared" si="840"/>
        <v>4.6600000000000003E-2</v>
      </c>
      <c r="AC1489" s="17">
        <f t="shared" si="833"/>
        <v>13</v>
      </c>
      <c r="AD1489" s="17">
        <v>252</v>
      </c>
      <c r="AE1489" s="13">
        <f t="shared" si="813"/>
        <v>1.0023523999999999</v>
      </c>
      <c r="AF1489" s="2">
        <f t="shared" si="843"/>
        <v>842.97280291000004</v>
      </c>
      <c r="AG1489" s="2">
        <f t="shared" si="834"/>
        <v>845.11457224000003</v>
      </c>
      <c r="AH1489" s="3">
        <f t="shared" si="835"/>
        <v>0</v>
      </c>
      <c r="AI1489" s="4" t="str">
        <f t="shared" si="814"/>
        <v>A+J=</v>
      </c>
      <c r="AJ1489" s="11">
        <f t="shared" si="841"/>
        <v>42657</v>
      </c>
      <c r="AK1489" s="18"/>
      <c r="AL1489" s="40"/>
      <c r="AM1489" s="38"/>
      <c r="AN1489" s="18"/>
      <c r="AO1489" s="38"/>
      <c r="AP1489" s="38"/>
      <c r="AQ1489" s="39"/>
      <c r="AR1489" s="39"/>
      <c r="AS1489" s="69"/>
      <c r="AT1489" s="38"/>
      <c r="AU1489" s="38"/>
      <c r="AV1489" s="38"/>
      <c r="AW1489" s="38"/>
      <c r="AX1489" s="38"/>
      <c r="AY1489" s="38"/>
      <c r="AZ1489" s="38"/>
      <c r="BA1489" s="38"/>
      <c r="BB1489" s="38"/>
      <c r="BC1489" s="38"/>
      <c r="BD1489" s="38"/>
      <c r="BE1489" s="38"/>
      <c r="BF1489" s="38"/>
      <c r="BG1489" s="38"/>
      <c r="BH1489" s="38"/>
      <c r="BI1489" s="38"/>
      <c r="BJ1489" s="38"/>
      <c r="BK1489" s="38"/>
      <c r="BL1489" s="38"/>
      <c r="BM1489" s="38"/>
      <c r="BN1489" s="38"/>
      <c r="BO1489" s="38"/>
      <c r="BP1489" s="38"/>
      <c r="BQ1489" s="38"/>
      <c r="BR1489" s="38"/>
      <c r="BS1489" s="38"/>
      <c r="BT1489" s="38"/>
      <c r="BU1489" s="38"/>
      <c r="BV1489" s="38"/>
      <c r="BW1489" s="38"/>
      <c r="BX1489" s="38"/>
      <c r="BY1489" s="38"/>
      <c r="BZ1489" s="38"/>
      <c r="CA1489" s="38"/>
      <c r="CB1489" s="38"/>
      <c r="CC1489" s="38"/>
      <c r="CD1489" s="38"/>
      <c r="CE1489" s="38"/>
      <c r="CF1489" s="38"/>
      <c r="CG1489" s="38"/>
      <c r="CH1489" s="38"/>
      <c r="CI1489" s="38"/>
      <c r="CJ1489" s="38"/>
      <c r="CK1489" s="38"/>
      <c r="CL1489" s="38"/>
      <c r="CM1489" s="38"/>
      <c r="CN1489" s="38"/>
      <c r="CO1489" s="38"/>
      <c r="CP1489" s="38"/>
      <c r="CQ1489" s="38"/>
      <c r="CR1489" s="38"/>
      <c r="CS1489" s="38"/>
      <c r="CT1489" s="38"/>
      <c r="CU1489" s="38"/>
      <c r="CV1489" s="38"/>
      <c r="CW1489" s="38"/>
      <c r="CX1489" s="38"/>
      <c r="CY1489" s="38"/>
      <c r="CZ1489" s="38"/>
      <c r="DA1489" s="38"/>
      <c r="DB1489" s="38"/>
      <c r="DC1489" s="38"/>
      <c r="DD1489" s="38"/>
      <c r="DE1489" s="38"/>
      <c r="DF1489" s="38"/>
      <c r="DG1489" s="38"/>
      <c r="DH1489" s="38"/>
      <c r="DI1489" s="38"/>
      <c r="DJ1489" s="38"/>
      <c r="DK1489" s="38"/>
      <c r="DL1489" s="38"/>
      <c r="DM1489" s="38"/>
      <c r="DN1489" s="38"/>
      <c r="DO1489" s="38"/>
      <c r="DP1489" s="38"/>
      <c r="DQ1489" s="38"/>
      <c r="DR1489" s="38"/>
      <c r="DS1489" s="38"/>
      <c r="DT1489" s="38"/>
      <c r="DU1489" s="38"/>
      <c r="DV1489" s="38"/>
      <c r="DW1489" s="38"/>
      <c r="DX1489" s="38"/>
      <c r="DY1489" s="38"/>
      <c r="DZ1489" s="38"/>
      <c r="EA1489" s="38"/>
      <c r="EB1489" s="38"/>
      <c r="EC1489" s="38"/>
      <c r="ED1489" s="38"/>
      <c r="EE1489" s="38"/>
      <c r="EF1489" s="38"/>
      <c r="EG1489" s="38"/>
      <c r="EH1489" s="38"/>
    </row>
    <row r="1490" spans="1:153" x14ac:dyDescent="0.2">
      <c r="A1490" s="158">
        <f t="shared" si="836"/>
        <v>42646</v>
      </c>
      <c r="B1490" s="2">
        <f t="shared" si="820"/>
        <v>360101.43673220114</v>
      </c>
      <c r="C1490" s="2">
        <f t="shared" si="837"/>
        <v>265773.80429757998</v>
      </c>
      <c r="D1490" s="2">
        <f>SUM(Y1490:Y$1805)</f>
        <v>17651.79743192</v>
      </c>
      <c r="E1490" s="73">
        <f t="shared" si="821"/>
        <v>248122.00686565996</v>
      </c>
      <c r="F1490" s="88">
        <f t="shared" si="816"/>
        <v>4715.99</v>
      </c>
      <c r="G1490" s="3">
        <f>IF(AND(N1490=1,N1489&gt;1),VLOOKUP(A1489,[1]Plan1!$BK$81:$BM$259,3),G1489)</f>
        <v>4736.74</v>
      </c>
      <c r="H1490" s="11">
        <f t="shared" si="817"/>
        <v>42566</v>
      </c>
      <c r="I1490" s="11">
        <f t="shared" si="818"/>
        <v>42597</v>
      </c>
      <c r="J1490" s="12">
        <f t="shared" si="822"/>
        <v>4.3999245121384423E-3</v>
      </c>
      <c r="K1490" s="11">
        <f t="shared" si="838"/>
        <v>42657</v>
      </c>
      <c r="L1490" s="11">
        <f t="shared" si="823"/>
        <v>42657</v>
      </c>
      <c r="M1490" s="1">
        <f t="shared" si="811"/>
        <v>21</v>
      </c>
      <c r="N1490" s="1">
        <f t="shared" si="824"/>
        <v>13</v>
      </c>
      <c r="O1490" s="2">
        <f t="shared" si="825"/>
        <v>1.0027214799999999</v>
      </c>
      <c r="P1490" s="13">
        <f t="shared" si="819"/>
        <v>1.00520079</v>
      </c>
      <c r="Q1490" s="13">
        <f t="shared" si="812"/>
        <v>1.3483114487107377</v>
      </c>
      <c r="R1490" s="2">
        <f t="shared" si="815"/>
        <v>1.3519808499999999</v>
      </c>
      <c r="S1490" s="2">
        <f t="shared" si="839"/>
        <v>1.34831144</v>
      </c>
      <c r="T1490" s="2">
        <f t="shared" si="826"/>
        <v>358345.86078674003</v>
      </c>
      <c r="U1490" s="2">
        <f t="shared" si="827"/>
        <v>6148.3229821003579</v>
      </c>
      <c r="V1490" s="2">
        <f t="shared" si="828"/>
        <v>87334.194880280804</v>
      </c>
      <c r="W1490" s="2">
        <f t="shared" si="829"/>
        <v>359256.32215996116</v>
      </c>
      <c r="X1490" s="17">
        <f t="shared" si="830"/>
        <v>0</v>
      </c>
      <c r="Y1490" s="2">
        <f t="shared" si="831"/>
        <v>0</v>
      </c>
      <c r="Z1490" s="72">
        <f t="shared" si="832"/>
        <v>0</v>
      </c>
      <c r="AA1490" s="2">
        <f t="shared" si="842"/>
        <v>0</v>
      </c>
      <c r="AB1490" s="12">
        <f t="shared" si="840"/>
        <v>4.6600000000000003E-2</v>
      </c>
      <c r="AC1490" s="17">
        <f t="shared" si="833"/>
        <v>13</v>
      </c>
      <c r="AD1490" s="17">
        <v>252</v>
      </c>
      <c r="AE1490" s="13">
        <f t="shared" si="813"/>
        <v>1.0023523999999999</v>
      </c>
      <c r="AF1490" s="2">
        <f t="shared" si="843"/>
        <v>842.97280291000004</v>
      </c>
      <c r="AG1490" s="2">
        <f t="shared" si="834"/>
        <v>845.11457224000003</v>
      </c>
      <c r="AH1490" s="3">
        <f t="shared" si="835"/>
        <v>0</v>
      </c>
      <c r="AI1490" s="4" t="str">
        <f t="shared" si="814"/>
        <v>A+J=</v>
      </c>
      <c r="AJ1490" s="11">
        <f t="shared" si="841"/>
        <v>42657</v>
      </c>
      <c r="AK1490" s="11"/>
      <c r="AL1490" s="4"/>
      <c r="AM1490" s="1"/>
      <c r="AN1490" s="11"/>
      <c r="AO1490" s="1"/>
      <c r="AP1490" s="1"/>
      <c r="AQ1490" s="3"/>
      <c r="AR1490" s="3"/>
      <c r="AS1490" s="6"/>
      <c r="AT1490" s="1"/>
      <c r="AU1490" s="1"/>
      <c r="AV1490" s="1"/>
      <c r="AW1490" s="1"/>
      <c r="AX1490" s="1"/>
      <c r="AY1490" s="1"/>
      <c r="AZ1490" s="1"/>
      <c r="BA1490" s="1"/>
      <c r="BB1490" s="1"/>
    </row>
    <row r="1491" spans="1:153" x14ac:dyDescent="0.2">
      <c r="A1491" s="158">
        <f t="shared" si="836"/>
        <v>42647</v>
      </c>
      <c r="B1491" s="2">
        <f t="shared" si="820"/>
        <v>360236.8422151219</v>
      </c>
      <c r="C1491" s="2">
        <f t="shared" si="837"/>
        <v>265773.80429757998</v>
      </c>
      <c r="D1491" s="2">
        <f>SUM(Y1491:Y$1805)</f>
        <v>17651.79743192</v>
      </c>
      <c r="E1491" s="73">
        <f t="shared" si="821"/>
        <v>248122.00686565996</v>
      </c>
      <c r="F1491" s="88">
        <f t="shared" si="816"/>
        <v>4715.99</v>
      </c>
      <c r="G1491" s="3">
        <f>IF(AND(N1491=1,N1490&gt;1),VLOOKUP(A1490,[1]Plan1!$BK$81:$BM$259,3),G1490)</f>
        <v>4736.74</v>
      </c>
      <c r="H1491" s="11">
        <f t="shared" si="817"/>
        <v>42566</v>
      </c>
      <c r="I1491" s="11">
        <f t="shared" si="818"/>
        <v>42597</v>
      </c>
      <c r="J1491" s="12">
        <f t="shared" si="822"/>
        <v>4.3999245121384423E-3</v>
      </c>
      <c r="K1491" s="11">
        <f t="shared" si="838"/>
        <v>42657</v>
      </c>
      <c r="L1491" s="11">
        <f t="shared" si="823"/>
        <v>42657</v>
      </c>
      <c r="M1491" s="1">
        <f t="shared" si="811"/>
        <v>21</v>
      </c>
      <c r="N1491" s="1">
        <f t="shared" si="824"/>
        <v>14</v>
      </c>
      <c r="O1491" s="2">
        <f t="shared" si="825"/>
        <v>1.0029311299999999</v>
      </c>
      <c r="P1491" s="13">
        <f t="shared" si="819"/>
        <v>1.00520079</v>
      </c>
      <c r="Q1491" s="13">
        <f t="shared" si="812"/>
        <v>1.3483114487107377</v>
      </c>
      <c r="R1491" s="2">
        <f t="shared" si="815"/>
        <v>1.3522635199999999</v>
      </c>
      <c r="S1491" s="2">
        <f t="shared" si="839"/>
        <v>1.34831144</v>
      </c>
      <c r="T1491" s="2">
        <f t="shared" si="826"/>
        <v>358345.86078674003</v>
      </c>
      <c r="U1491" s="2">
        <f t="shared" si="827"/>
        <v>6148.3229821003579</v>
      </c>
      <c r="V1491" s="2">
        <f t="shared" si="828"/>
        <v>87404.331527961534</v>
      </c>
      <c r="W1491" s="2">
        <f t="shared" si="829"/>
        <v>359326.45880764187</v>
      </c>
      <c r="X1491" s="17">
        <f t="shared" si="830"/>
        <v>0</v>
      </c>
      <c r="Y1491" s="2">
        <f t="shared" si="831"/>
        <v>0</v>
      </c>
      <c r="Z1491" s="72">
        <f t="shared" si="832"/>
        <v>0</v>
      </c>
      <c r="AA1491" s="2">
        <f t="shared" si="842"/>
        <v>0</v>
      </c>
      <c r="AB1491" s="12">
        <f t="shared" si="840"/>
        <v>4.6600000000000003E-2</v>
      </c>
      <c r="AC1491" s="17">
        <f t="shared" si="833"/>
        <v>14</v>
      </c>
      <c r="AD1491" s="17">
        <v>252</v>
      </c>
      <c r="AE1491" s="13">
        <f t="shared" si="813"/>
        <v>1.002533583</v>
      </c>
      <c r="AF1491" s="2">
        <f t="shared" si="843"/>
        <v>907.89898100000005</v>
      </c>
      <c r="AG1491" s="2">
        <f t="shared" si="834"/>
        <v>910.38340747999996</v>
      </c>
      <c r="AH1491" s="3">
        <f t="shared" si="835"/>
        <v>0</v>
      </c>
      <c r="AI1491" s="4" t="str">
        <f t="shared" si="814"/>
        <v>A+J=</v>
      </c>
      <c r="AJ1491" s="11">
        <f t="shared" si="841"/>
        <v>42657</v>
      </c>
      <c r="AK1491" s="11"/>
      <c r="AL1491" s="4"/>
      <c r="AM1491" s="1"/>
      <c r="AN1491" s="11"/>
      <c r="AO1491" s="1"/>
      <c r="AP1491" s="1"/>
      <c r="AQ1491" s="3"/>
      <c r="AR1491" s="3"/>
      <c r="AS1491" s="6"/>
      <c r="AT1491" s="1"/>
      <c r="AU1491" s="1"/>
      <c r="AV1491" s="1"/>
      <c r="AW1491" s="1"/>
      <c r="AX1491" s="1"/>
      <c r="AY1491" s="1"/>
      <c r="AZ1491" s="1"/>
      <c r="BA1491" s="1"/>
      <c r="BB1491" s="1"/>
    </row>
    <row r="1492" spans="1:153" x14ac:dyDescent="0.2">
      <c r="A1492" s="158">
        <f t="shared" si="836"/>
        <v>42648</v>
      </c>
      <c r="B1492" s="2">
        <f t="shared" si="820"/>
        <v>360372.30202956306</v>
      </c>
      <c r="C1492" s="2">
        <f t="shared" si="837"/>
        <v>265773.80429757998</v>
      </c>
      <c r="D1492" s="2">
        <f>SUM(Y1492:Y$1805)</f>
        <v>17651.79743192</v>
      </c>
      <c r="E1492" s="73">
        <f t="shared" si="821"/>
        <v>248122.00686565996</v>
      </c>
      <c r="F1492" s="88">
        <f t="shared" si="816"/>
        <v>4715.99</v>
      </c>
      <c r="G1492" s="3">
        <f>IF(AND(N1492=1,N1491&gt;1),VLOOKUP(A1491,[1]Plan1!$BK$81:$BM$259,3),G1491)</f>
        <v>4736.74</v>
      </c>
      <c r="H1492" s="11">
        <f t="shared" si="817"/>
        <v>42566</v>
      </c>
      <c r="I1492" s="11">
        <f t="shared" si="818"/>
        <v>42597</v>
      </c>
      <c r="J1492" s="12">
        <f t="shared" si="822"/>
        <v>4.3999245121384423E-3</v>
      </c>
      <c r="K1492" s="11">
        <f t="shared" si="838"/>
        <v>42657</v>
      </c>
      <c r="L1492" s="11">
        <f t="shared" si="823"/>
        <v>42657</v>
      </c>
      <c r="M1492" s="1">
        <f t="shared" si="811"/>
        <v>21</v>
      </c>
      <c r="N1492" s="1">
        <f t="shared" si="824"/>
        <v>15</v>
      </c>
      <c r="O1492" s="2">
        <f t="shared" si="825"/>
        <v>1.00314083</v>
      </c>
      <c r="P1492" s="13">
        <f t="shared" si="819"/>
        <v>1.00520079</v>
      </c>
      <c r="Q1492" s="13">
        <f t="shared" si="812"/>
        <v>1.3483114487107377</v>
      </c>
      <c r="R1492" s="2">
        <f t="shared" si="815"/>
        <v>1.35254626</v>
      </c>
      <c r="S1492" s="2">
        <f t="shared" si="839"/>
        <v>1.34831144</v>
      </c>
      <c r="T1492" s="2">
        <f t="shared" si="826"/>
        <v>358345.86078674003</v>
      </c>
      <c r="U1492" s="2">
        <f t="shared" si="827"/>
        <v>6148.3229821003579</v>
      </c>
      <c r="V1492" s="2">
        <f t="shared" si="828"/>
        <v>87474.485544182739</v>
      </c>
      <c r="W1492" s="2">
        <f t="shared" si="829"/>
        <v>359396.61282386305</v>
      </c>
      <c r="X1492" s="17">
        <f t="shared" si="830"/>
        <v>0</v>
      </c>
      <c r="Y1492" s="2">
        <f t="shared" si="831"/>
        <v>0</v>
      </c>
      <c r="Z1492" s="72">
        <f t="shared" si="832"/>
        <v>0</v>
      </c>
      <c r="AA1492" s="2">
        <f t="shared" si="842"/>
        <v>0</v>
      </c>
      <c r="AB1492" s="12">
        <f t="shared" si="840"/>
        <v>4.6600000000000003E-2</v>
      </c>
      <c r="AC1492" s="17">
        <f t="shared" si="833"/>
        <v>15</v>
      </c>
      <c r="AD1492" s="17">
        <v>252</v>
      </c>
      <c r="AE1492" s="13">
        <f t="shared" si="813"/>
        <v>1.002714798</v>
      </c>
      <c r="AF1492" s="2">
        <f t="shared" si="843"/>
        <v>972.83662617000005</v>
      </c>
      <c r="AG1492" s="2">
        <f t="shared" si="834"/>
        <v>975.6892057</v>
      </c>
      <c r="AH1492" s="3">
        <f t="shared" si="835"/>
        <v>0</v>
      </c>
      <c r="AI1492" s="4" t="str">
        <f t="shared" si="814"/>
        <v>A+J=</v>
      </c>
      <c r="AJ1492" s="11">
        <f t="shared" si="841"/>
        <v>42657</v>
      </c>
      <c r="AK1492" s="11"/>
      <c r="AL1492" s="4"/>
      <c r="AM1492" s="1"/>
      <c r="AN1492" s="11"/>
      <c r="AO1492" s="1"/>
      <c r="AP1492" s="1"/>
      <c r="AQ1492" s="3"/>
      <c r="AR1492" s="3"/>
      <c r="AS1492" s="6"/>
      <c r="AT1492" s="1"/>
      <c r="AU1492" s="1"/>
      <c r="AV1492" s="1"/>
      <c r="AW1492" s="1"/>
      <c r="AX1492" s="1"/>
      <c r="AY1492" s="1"/>
      <c r="AZ1492" s="1"/>
      <c r="BA1492" s="1"/>
      <c r="BB1492" s="1"/>
    </row>
    <row r="1493" spans="1:153" x14ac:dyDescent="0.2">
      <c r="A1493" s="158">
        <f t="shared" si="836"/>
        <v>42649</v>
      </c>
      <c r="B1493" s="2">
        <f t="shared" si="820"/>
        <v>360507.81442222471</v>
      </c>
      <c r="C1493" s="2">
        <f t="shared" si="837"/>
        <v>265773.80429757998</v>
      </c>
      <c r="D1493" s="2">
        <f>SUM(Y1493:Y$1805)</f>
        <v>17651.79743192</v>
      </c>
      <c r="E1493" s="73">
        <f t="shared" si="821"/>
        <v>248122.00686565996</v>
      </c>
      <c r="F1493" s="88">
        <f t="shared" si="816"/>
        <v>4715.99</v>
      </c>
      <c r="G1493" s="3">
        <f>IF(AND(N1493=1,N1492&gt;1),VLOOKUP(A1492,[1]Plan1!$BK$81:$BM$259,3),G1492)</f>
        <v>4736.74</v>
      </c>
      <c r="H1493" s="11">
        <f t="shared" si="817"/>
        <v>42566</v>
      </c>
      <c r="I1493" s="11">
        <f t="shared" si="818"/>
        <v>42597</v>
      </c>
      <c r="J1493" s="12">
        <f t="shared" si="822"/>
        <v>4.3999245121384423E-3</v>
      </c>
      <c r="K1493" s="11">
        <f t="shared" si="838"/>
        <v>42657</v>
      </c>
      <c r="L1493" s="11">
        <f t="shared" si="823"/>
        <v>42657</v>
      </c>
      <c r="M1493" s="1">
        <f t="shared" si="811"/>
        <v>21</v>
      </c>
      <c r="N1493" s="1">
        <f t="shared" si="824"/>
        <v>16</v>
      </c>
      <c r="O1493" s="2">
        <f t="shared" si="825"/>
        <v>1.0033505700000001</v>
      </c>
      <c r="P1493" s="13">
        <f t="shared" si="819"/>
        <v>1.00520079</v>
      </c>
      <c r="Q1493" s="13">
        <f t="shared" si="812"/>
        <v>1.3483114487107377</v>
      </c>
      <c r="R1493" s="2">
        <f t="shared" si="815"/>
        <v>1.3528290599999999</v>
      </c>
      <c r="S1493" s="2">
        <f t="shared" si="839"/>
        <v>1.34831144</v>
      </c>
      <c r="T1493" s="2">
        <f t="shared" si="826"/>
        <v>358345.86078674003</v>
      </c>
      <c r="U1493" s="2">
        <f t="shared" si="827"/>
        <v>6148.3229821003579</v>
      </c>
      <c r="V1493" s="2">
        <f t="shared" si="828"/>
        <v>87544.65444772433</v>
      </c>
      <c r="W1493" s="2">
        <f t="shared" si="829"/>
        <v>359466.78172740468</v>
      </c>
      <c r="X1493" s="17">
        <f t="shared" si="830"/>
        <v>0</v>
      </c>
      <c r="Y1493" s="2">
        <f t="shared" si="831"/>
        <v>0</v>
      </c>
      <c r="Z1493" s="72">
        <f t="shared" si="832"/>
        <v>0</v>
      </c>
      <c r="AA1493" s="2">
        <f t="shared" si="842"/>
        <v>0</v>
      </c>
      <c r="AB1493" s="12">
        <f t="shared" si="840"/>
        <v>4.6600000000000003E-2</v>
      </c>
      <c r="AC1493" s="17">
        <f t="shared" si="833"/>
        <v>16</v>
      </c>
      <c r="AD1493" s="17">
        <v>252</v>
      </c>
      <c r="AE1493" s="13">
        <f t="shared" si="813"/>
        <v>1.0028960469999999</v>
      </c>
      <c r="AF1493" s="2">
        <f t="shared" si="843"/>
        <v>1037.7864550899999</v>
      </c>
      <c r="AG1493" s="2">
        <f t="shared" si="834"/>
        <v>1041.03269482</v>
      </c>
      <c r="AH1493" s="3">
        <f t="shared" si="835"/>
        <v>0</v>
      </c>
      <c r="AI1493" s="4" t="str">
        <f t="shared" si="814"/>
        <v>A+J=</v>
      </c>
      <c r="AJ1493" s="11">
        <f t="shared" si="841"/>
        <v>42657</v>
      </c>
      <c r="AK1493" s="11"/>
      <c r="AL1493" s="4"/>
      <c r="AM1493" s="1"/>
      <c r="AN1493" s="11"/>
      <c r="AO1493" s="1"/>
      <c r="AP1493" s="1"/>
      <c r="AQ1493" s="3"/>
      <c r="AR1493" s="3"/>
      <c r="AS1493" s="6"/>
      <c r="AT1493" s="1"/>
      <c r="AU1493" s="1"/>
      <c r="AV1493" s="1"/>
      <c r="AW1493" s="1"/>
      <c r="AX1493" s="1"/>
      <c r="AY1493" s="1"/>
      <c r="AZ1493" s="1"/>
      <c r="BA1493" s="1"/>
      <c r="BB1493" s="1"/>
    </row>
    <row r="1494" spans="1:153" x14ac:dyDescent="0.2">
      <c r="A1494" s="158">
        <f t="shared" si="836"/>
        <v>42650</v>
      </c>
      <c r="B1494" s="2">
        <f t="shared" si="820"/>
        <v>360643.37371157657</v>
      </c>
      <c r="C1494" s="2">
        <f t="shared" si="837"/>
        <v>265773.80429757998</v>
      </c>
      <c r="D1494" s="2">
        <f>SUM(Y1494:Y$1805)</f>
        <v>17651.79743192</v>
      </c>
      <c r="E1494" s="73">
        <f t="shared" si="821"/>
        <v>248122.00686565996</v>
      </c>
      <c r="F1494" s="88">
        <f t="shared" si="816"/>
        <v>4715.99</v>
      </c>
      <c r="G1494" s="3">
        <f>IF(AND(N1494=1,N1493&gt;1),VLOOKUP(A1493,[1]Plan1!$BK$81:$BM$259,3),G1493)</f>
        <v>4736.74</v>
      </c>
      <c r="H1494" s="11">
        <f t="shared" si="817"/>
        <v>42566</v>
      </c>
      <c r="I1494" s="11">
        <f t="shared" si="818"/>
        <v>42597</v>
      </c>
      <c r="J1494" s="12">
        <f t="shared" si="822"/>
        <v>4.3999245121384423E-3</v>
      </c>
      <c r="K1494" s="11">
        <f t="shared" si="838"/>
        <v>42657</v>
      </c>
      <c r="L1494" s="11">
        <f t="shared" si="823"/>
        <v>42657</v>
      </c>
      <c r="M1494" s="1">
        <f t="shared" si="811"/>
        <v>21</v>
      </c>
      <c r="N1494" s="1">
        <f t="shared" si="824"/>
        <v>17</v>
      </c>
      <c r="O1494" s="2">
        <f t="shared" si="825"/>
        <v>1.0035603500000001</v>
      </c>
      <c r="P1494" s="13">
        <f t="shared" si="819"/>
        <v>1.00520079</v>
      </c>
      <c r="Q1494" s="13">
        <f t="shared" si="812"/>
        <v>1.3483114487107377</v>
      </c>
      <c r="R1494" s="2">
        <f t="shared" si="815"/>
        <v>1.3531119</v>
      </c>
      <c r="S1494" s="2">
        <f t="shared" si="839"/>
        <v>1.34831144</v>
      </c>
      <c r="T1494" s="2">
        <f t="shared" si="826"/>
        <v>358345.86078674003</v>
      </c>
      <c r="U1494" s="2">
        <f t="shared" si="827"/>
        <v>6148.3229821003579</v>
      </c>
      <c r="V1494" s="2">
        <f t="shared" si="828"/>
        <v>87614.833276146237</v>
      </c>
      <c r="W1494" s="2">
        <f t="shared" si="829"/>
        <v>359536.96055582655</v>
      </c>
      <c r="X1494" s="17">
        <f t="shared" si="830"/>
        <v>0</v>
      </c>
      <c r="Y1494" s="2">
        <f t="shared" si="831"/>
        <v>0</v>
      </c>
      <c r="Z1494" s="72">
        <f t="shared" si="832"/>
        <v>0</v>
      </c>
      <c r="AA1494" s="2">
        <f t="shared" si="842"/>
        <v>0</v>
      </c>
      <c r="AB1494" s="12">
        <f t="shared" si="840"/>
        <v>4.6600000000000003E-2</v>
      </c>
      <c r="AC1494" s="17">
        <f t="shared" si="833"/>
        <v>17</v>
      </c>
      <c r="AD1494" s="17">
        <v>252</v>
      </c>
      <c r="AE1494" s="13">
        <f t="shared" si="813"/>
        <v>1.003077328</v>
      </c>
      <c r="AF1494" s="2">
        <f t="shared" si="843"/>
        <v>1102.7477510799999</v>
      </c>
      <c r="AG1494" s="2">
        <f t="shared" si="834"/>
        <v>1106.41315575</v>
      </c>
      <c r="AH1494" s="3">
        <f t="shared" si="835"/>
        <v>0</v>
      </c>
      <c r="AI1494" s="4" t="str">
        <f t="shared" si="814"/>
        <v>A+J=</v>
      </c>
      <c r="AJ1494" s="11">
        <f t="shared" si="841"/>
        <v>42657</v>
      </c>
      <c r="AK1494" s="11"/>
      <c r="AL1494" s="4"/>
      <c r="AM1494" s="1"/>
      <c r="AN1494" s="11"/>
      <c r="AO1494" s="1"/>
      <c r="AP1494" s="1"/>
      <c r="AQ1494" s="3"/>
      <c r="AR1494" s="3"/>
      <c r="AS1494" s="6"/>
      <c r="AT1494" s="1"/>
      <c r="AU1494" s="1"/>
      <c r="AV1494" s="1"/>
      <c r="AW1494" s="1"/>
      <c r="AX1494" s="1"/>
      <c r="AY1494" s="1"/>
      <c r="AZ1494" s="1"/>
      <c r="BA1494" s="1"/>
      <c r="BB1494" s="1"/>
    </row>
    <row r="1495" spans="1:153" x14ac:dyDescent="0.2">
      <c r="A1495" s="158">
        <f t="shared" si="836"/>
        <v>42651</v>
      </c>
      <c r="B1495" s="2">
        <f t="shared" si="820"/>
        <v>360778.99022658903</v>
      </c>
      <c r="C1495" s="2">
        <f t="shared" si="837"/>
        <v>265773.80429757998</v>
      </c>
      <c r="D1495" s="2">
        <f>SUM(Y1495:Y$1805)</f>
        <v>17651.79743192</v>
      </c>
      <c r="E1495" s="73">
        <f t="shared" si="821"/>
        <v>248122.00686565996</v>
      </c>
      <c r="F1495" s="88">
        <f t="shared" si="816"/>
        <v>4715.99</v>
      </c>
      <c r="G1495" s="3">
        <f>IF(AND(N1495=1,N1494&gt;1),VLOOKUP(A1494,[1]Plan1!$BK$81:$BM$259,3),G1494)</f>
        <v>4736.74</v>
      </c>
      <c r="H1495" s="11">
        <f t="shared" si="817"/>
        <v>42566</v>
      </c>
      <c r="I1495" s="11">
        <f t="shared" si="818"/>
        <v>42597</v>
      </c>
      <c r="J1495" s="12">
        <f t="shared" si="822"/>
        <v>4.3999245121384423E-3</v>
      </c>
      <c r="K1495" s="11">
        <f t="shared" si="838"/>
        <v>42657</v>
      </c>
      <c r="L1495" s="11">
        <f t="shared" si="823"/>
        <v>42657</v>
      </c>
      <c r="M1495" s="1">
        <f t="shared" ref="M1495:M1558" si="844">IF(L1495=L1494,M1494,NETWORKDAYS(L1494,L1495,$AN$194:$AN$348)-1)</f>
        <v>21</v>
      </c>
      <c r="N1495" s="1">
        <f t="shared" si="824"/>
        <v>18</v>
      </c>
      <c r="O1495" s="2">
        <f t="shared" si="825"/>
        <v>1.0037701800000001</v>
      </c>
      <c r="P1495" s="13">
        <f t="shared" si="819"/>
        <v>1.00520079</v>
      </c>
      <c r="Q1495" s="13">
        <f t="shared" si="812"/>
        <v>1.3483114487107377</v>
      </c>
      <c r="R1495" s="2">
        <f t="shared" si="815"/>
        <v>1.3533948200000001</v>
      </c>
      <c r="S1495" s="2">
        <f t="shared" si="839"/>
        <v>1.34831144</v>
      </c>
      <c r="T1495" s="2">
        <f t="shared" si="826"/>
        <v>358345.86078674003</v>
      </c>
      <c r="U1495" s="2">
        <f t="shared" si="827"/>
        <v>6148.3229821003579</v>
      </c>
      <c r="V1495" s="2">
        <f t="shared" si="828"/>
        <v>87685.03195432869</v>
      </c>
      <c r="W1495" s="2">
        <f t="shared" si="829"/>
        <v>359607.15923400904</v>
      </c>
      <c r="X1495" s="17">
        <f t="shared" si="830"/>
        <v>0</v>
      </c>
      <c r="Y1495" s="2">
        <f t="shared" si="831"/>
        <v>0</v>
      </c>
      <c r="Z1495" s="72">
        <f t="shared" si="832"/>
        <v>0</v>
      </c>
      <c r="AA1495" s="2">
        <f t="shared" si="842"/>
        <v>0</v>
      </c>
      <c r="AB1495" s="12">
        <f t="shared" si="840"/>
        <v>4.6600000000000003E-2</v>
      </c>
      <c r="AC1495" s="17">
        <f t="shared" si="833"/>
        <v>18</v>
      </c>
      <c r="AD1495" s="17">
        <v>252</v>
      </c>
      <c r="AE1495" s="13">
        <f t="shared" si="813"/>
        <v>1.003258642</v>
      </c>
      <c r="AF1495" s="2">
        <f t="shared" si="843"/>
        <v>1167.72087248</v>
      </c>
      <c r="AG1495" s="2">
        <f t="shared" si="834"/>
        <v>1171.8309925799999</v>
      </c>
      <c r="AH1495" s="3">
        <f t="shared" si="835"/>
        <v>0</v>
      </c>
      <c r="AI1495" s="4" t="str">
        <f t="shared" si="814"/>
        <v>A+J=</v>
      </c>
      <c r="AJ1495" s="11">
        <f t="shared" si="841"/>
        <v>42657</v>
      </c>
      <c r="AK1495" s="34"/>
      <c r="AL1495" s="81"/>
      <c r="AM1495" s="36"/>
      <c r="AN1495" s="34"/>
      <c r="AO1495" s="36"/>
      <c r="AP1495" s="36"/>
      <c r="AQ1495" s="35"/>
      <c r="AR1495" s="35"/>
      <c r="AS1495" s="71"/>
      <c r="AT1495" s="36"/>
      <c r="AU1495" s="36"/>
      <c r="AV1495" s="36"/>
      <c r="AW1495" s="36"/>
      <c r="AX1495" s="36"/>
      <c r="AY1495" s="36"/>
      <c r="AZ1495" s="36"/>
      <c r="BA1495" s="36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36"/>
      <c r="BL1495" s="36"/>
      <c r="BM1495" s="36"/>
      <c r="BN1495" s="36"/>
      <c r="BO1495" s="36"/>
      <c r="BP1495" s="36"/>
      <c r="BQ1495" s="36"/>
      <c r="BR1495" s="36"/>
      <c r="BS1495" s="36"/>
      <c r="BT1495" s="36"/>
      <c r="BU1495" s="36"/>
      <c r="BV1495" s="36"/>
      <c r="BW1495" s="36"/>
      <c r="BX1495" s="36"/>
      <c r="BY1495" s="36"/>
      <c r="BZ1495" s="36"/>
      <c r="CA1495" s="36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L1495" s="36"/>
      <c r="CM1495" s="36"/>
      <c r="CN1495" s="36"/>
      <c r="CO1495" s="36"/>
      <c r="CP1495" s="36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A1495" s="36"/>
      <c r="DB1495" s="36"/>
      <c r="DC1495" s="36"/>
      <c r="DD1495" s="36"/>
      <c r="DE1495" s="36"/>
      <c r="DF1495" s="36"/>
      <c r="DG1495" s="36"/>
      <c r="DH1495" s="36"/>
      <c r="DI1495" s="36"/>
      <c r="DJ1495" s="36"/>
      <c r="DK1495" s="36"/>
      <c r="DL1495" s="36"/>
      <c r="DM1495" s="36"/>
      <c r="DN1495" s="36"/>
      <c r="DO1495" s="36"/>
      <c r="DP1495" s="36"/>
      <c r="DQ1495" s="36"/>
      <c r="DR1495" s="36"/>
      <c r="DS1495" s="36"/>
      <c r="DT1495" s="36"/>
      <c r="DU1495" s="36"/>
      <c r="DV1495" s="36"/>
      <c r="DW1495" s="36"/>
      <c r="DX1495" s="36"/>
      <c r="DY1495" s="36"/>
      <c r="DZ1495" s="36"/>
      <c r="EA1495" s="36"/>
      <c r="EB1495" s="36"/>
      <c r="EC1495" s="36"/>
      <c r="ED1495" s="36"/>
      <c r="EE1495" s="36"/>
      <c r="EF1495" s="36"/>
      <c r="EG1495" s="36"/>
      <c r="EH1495" s="36"/>
      <c r="EI1495" s="36"/>
      <c r="EJ1495" s="36"/>
      <c r="EK1495" s="36"/>
      <c r="EL1495" s="36"/>
      <c r="EM1495" s="36"/>
      <c r="EN1495" s="36"/>
      <c r="EO1495" s="36"/>
      <c r="EP1495" s="36"/>
      <c r="EQ1495" s="36"/>
      <c r="ER1495" s="36"/>
      <c r="ES1495" s="36"/>
      <c r="ET1495" s="36"/>
      <c r="EU1495" s="36"/>
      <c r="EV1495" s="36"/>
      <c r="EW1495" s="36"/>
    </row>
    <row r="1496" spans="1:153" x14ac:dyDescent="0.2">
      <c r="A1496" s="158">
        <f t="shared" si="836"/>
        <v>42652</v>
      </c>
      <c r="B1496" s="2">
        <f t="shared" si="820"/>
        <v>360778.99022658903</v>
      </c>
      <c r="C1496" s="2">
        <f t="shared" si="837"/>
        <v>265773.80429757998</v>
      </c>
      <c r="D1496" s="2">
        <f>SUM(Y1496:Y$1805)</f>
        <v>17651.79743192</v>
      </c>
      <c r="E1496" s="73">
        <f t="shared" si="821"/>
        <v>248122.00686565996</v>
      </c>
      <c r="F1496" s="88">
        <f t="shared" si="816"/>
        <v>4715.99</v>
      </c>
      <c r="G1496" s="3">
        <f>IF(AND(N1496=1,N1495&gt;1),VLOOKUP(A1495,[1]Plan1!$BK$81:$BM$259,3),G1495)</f>
        <v>4736.74</v>
      </c>
      <c r="H1496" s="11">
        <f t="shared" si="817"/>
        <v>42566</v>
      </c>
      <c r="I1496" s="11">
        <f t="shared" si="818"/>
        <v>42597</v>
      </c>
      <c r="J1496" s="12">
        <f t="shared" si="822"/>
        <v>4.3999245121384423E-3</v>
      </c>
      <c r="K1496" s="11">
        <f t="shared" si="838"/>
        <v>42657</v>
      </c>
      <c r="L1496" s="11">
        <f t="shared" si="823"/>
        <v>42657</v>
      </c>
      <c r="M1496" s="1">
        <f t="shared" si="844"/>
        <v>21</v>
      </c>
      <c r="N1496" s="1">
        <f t="shared" si="824"/>
        <v>18</v>
      </c>
      <c r="O1496" s="2">
        <f t="shared" si="825"/>
        <v>1.0037701800000001</v>
      </c>
      <c r="P1496" s="13">
        <f t="shared" si="819"/>
        <v>1.00520079</v>
      </c>
      <c r="Q1496" s="13">
        <f t="shared" si="812"/>
        <v>1.3483114487107377</v>
      </c>
      <c r="R1496" s="2">
        <f t="shared" si="815"/>
        <v>1.3533948200000001</v>
      </c>
      <c r="S1496" s="2">
        <f t="shared" si="839"/>
        <v>1.34831144</v>
      </c>
      <c r="T1496" s="2">
        <f t="shared" si="826"/>
        <v>358345.86078674003</v>
      </c>
      <c r="U1496" s="2">
        <f t="shared" si="827"/>
        <v>6148.3229821003579</v>
      </c>
      <c r="V1496" s="2">
        <f t="shared" si="828"/>
        <v>87685.03195432869</v>
      </c>
      <c r="W1496" s="2">
        <f t="shared" si="829"/>
        <v>359607.15923400904</v>
      </c>
      <c r="X1496" s="17">
        <f t="shared" si="830"/>
        <v>0</v>
      </c>
      <c r="Y1496" s="2">
        <f t="shared" si="831"/>
        <v>0</v>
      </c>
      <c r="Z1496" s="72">
        <f t="shared" si="832"/>
        <v>0</v>
      </c>
      <c r="AA1496" s="2">
        <f t="shared" si="842"/>
        <v>0</v>
      </c>
      <c r="AB1496" s="12">
        <f t="shared" si="840"/>
        <v>4.6600000000000003E-2</v>
      </c>
      <c r="AC1496" s="17">
        <f t="shared" si="833"/>
        <v>18</v>
      </c>
      <c r="AD1496" s="17">
        <v>252</v>
      </c>
      <c r="AE1496" s="13">
        <f t="shared" si="813"/>
        <v>1.003258642</v>
      </c>
      <c r="AF1496" s="2">
        <f t="shared" si="843"/>
        <v>1167.72087248</v>
      </c>
      <c r="AG1496" s="2">
        <f t="shared" si="834"/>
        <v>1171.8309925799999</v>
      </c>
      <c r="AH1496" s="3">
        <f t="shared" si="835"/>
        <v>0</v>
      </c>
      <c r="AI1496" s="4" t="str">
        <f t="shared" si="814"/>
        <v>A+J=</v>
      </c>
      <c r="AJ1496" s="11">
        <f t="shared" si="841"/>
        <v>42657</v>
      </c>
      <c r="AK1496" s="11"/>
      <c r="AL1496" s="4"/>
      <c r="AM1496" s="1"/>
      <c r="AN1496" s="11"/>
      <c r="AO1496" s="1"/>
      <c r="AP1496" s="1"/>
      <c r="AQ1496" s="3"/>
      <c r="AR1496" s="3"/>
      <c r="AS1496" s="6"/>
      <c r="AT1496" s="1"/>
      <c r="AU1496" s="1"/>
      <c r="AV1496" s="1"/>
      <c r="AW1496" s="1"/>
      <c r="AX1496" s="1"/>
      <c r="AY1496" s="1"/>
      <c r="AZ1496" s="1"/>
      <c r="BA1496" s="1"/>
      <c r="BB1496" s="1"/>
    </row>
    <row r="1497" spans="1:153" x14ac:dyDescent="0.2">
      <c r="A1497" s="158">
        <f t="shared" si="836"/>
        <v>42653</v>
      </c>
      <c r="B1497" s="2">
        <f t="shared" si="820"/>
        <v>360778.99022658903</v>
      </c>
      <c r="C1497" s="2">
        <f t="shared" si="837"/>
        <v>265773.80429757998</v>
      </c>
      <c r="D1497" s="2">
        <f>SUM(Y1497:Y$1805)</f>
        <v>17651.79743192</v>
      </c>
      <c r="E1497" s="73">
        <f t="shared" si="821"/>
        <v>248122.00686565996</v>
      </c>
      <c r="F1497" s="88">
        <f t="shared" si="816"/>
        <v>4715.99</v>
      </c>
      <c r="G1497" s="3">
        <f>IF(AND(N1497=1,N1496&gt;1),VLOOKUP(A1496,[1]Plan1!$BK$81:$BM$259,3),G1496)</f>
        <v>4736.74</v>
      </c>
      <c r="H1497" s="11">
        <f t="shared" si="817"/>
        <v>42566</v>
      </c>
      <c r="I1497" s="11">
        <f t="shared" si="818"/>
        <v>42597</v>
      </c>
      <c r="J1497" s="12">
        <f t="shared" si="822"/>
        <v>4.3999245121384423E-3</v>
      </c>
      <c r="K1497" s="11">
        <f t="shared" si="838"/>
        <v>42657</v>
      </c>
      <c r="L1497" s="11">
        <f t="shared" si="823"/>
        <v>42657</v>
      </c>
      <c r="M1497" s="1">
        <f t="shared" si="844"/>
        <v>21</v>
      </c>
      <c r="N1497" s="1">
        <f t="shared" si="824"/>
        <v>18</v>
      </c>
      <c r="O1497" s="2">
        <f t="shared" si="825"/>
        <v>1.0037701800000001</v>
      </c>
      <c r="P1497" s="13">
        <f t="shared" si="819"/>
        <v>1.00520079</v>
      </c>
      <c r="Q1497" s="13">
        <f t="shared" si="812"/>
        <v>1.3483114487107377</v>
      </c>
      <c r="R1497" s="2">
        <f t="shared" si="815"/>
        <v>1.3533948200000001</v>
      </c>
      <c r="S1497" s="2">
        <f t="shared" si="839"/>
        <v>1.34831144</v>
      </c>
      <c r="T1497" s="2">
        <f t="shared" si="826"/>
        <v>358345.86078674003</v>
      </c>
      <c r="U1497" s="2">
        <f t="shared" si="827"/>
        <v>6148.3229821003579</v>
      </c>
      <c r="V1497" s="2">
        <f t="shared" si="828"/>
        <v>87685.03195432869</v>
      </c>
      <c r="W1497" s="2">
        <f t="shared" si="829"/>
        <v>359607.15923400904</v>
      </c>
      <c r="X1497" s="17">
        <f t="shared" si="830"/>
        <v>0</v>
      </c>
      <c r="Y1497" s="2">
        <f t="shared" si="831"/>
        <v>0</v>
      </c>
      <c r="Z1497" s="72">
        <f t="shared" si="832"/>
        <v>0</v>
      </c>
      <c r="AA1497" s="2">
        <f t="shared" si="842"/>
        <v>0</v>
      </c>
      <c r="AB1497" s="12">
        <f t="shared" si="840"/>
        <v>4.6600000000000003E-2</v>
      </c>
      <c r="AC1497" s="17">
        <f t="shared" si="833"/>
        <v>18</v>
      </c>
      <c r="AD1497" s="17">
        <v>252</v>
      </c>
      <c r="AE1497" s="13">
        <f t="shared" si="813"/>
        <v>1.003258642</v>
      </c>
      <c r="AF1497" s="2">
        <f t="shared" si="843"/>
        <v>1167.72087248</v>
      </c>
      <c r="AG1497" s="2">
        <f t="shared" si="834"/>
        <v>1171.8309925799999</v>
      </c>
      <c r="AH1497" s="3">
        <f t="shared" si="835"/>
        <v>0</v>
      </c>
      <c r="AI1497" s="4" t="str">
        <f t="shared" si="814"/>
        <v>A+J=</v>
      </c>
      <c r="AJ1497" s="11">
        <f t="shared" si="841"/>
        <v>42657</v>
      </c>
      <c r="AK1497" s="11"/>
      <c r="AL1497" s="4"/>
      <c r="AM1497" s="1"/>
      <c r="AN1497" s="11"/>
      <c r="AO1497" s="1"/>
      <c r="AP1497" s="1"/>
      <c r="AQ1497" s="3"/>
      <c r="AR1497" s="3"/>
      <c r="AS1497" s="6"/>
      <c r="AT1497" s="1"/>
      <c r="AU1497" s="1"/>
      <c r="AV1497" s="1"/>
      <c r="AW1497" s="1"/>
      <c r="AX1497" s="1"/>
      <c r="AY1497" s="1"/>
      <c r="AZ1497" s="1"/>
      <c r="BA1497" s="1"/>
      <c r="BB1497" s="1"/>
    </row>
    <row r="1498" spans="1:153" x14ac:dyDescent="0.2">
      <c r="A1498" s="158">
        <f t="shared" si="836"/>
        <v>42654</v>
      </c>
      <c r="B1498" s="2">
        <f t="shared" si="820"/>
        <v>360914.65615605185</v>
      </c>
      <c r="C1498" s="2">
        <f t="shared" si="837"/>
        <v>265773.80429757998</v>
      </c>
      <c r="D1498" s="2">
        <f>SUM(Y1498:Y$1805)</f>
        <v>17651.79743192</v>
      </c>
      <c r="E1498" s="73">
        <f t="shared" si="821"/>
        <v>248122.00686565996</v>
      </c>
      <c r="F1498" s="88">
        <f t="shared" si="816"/>
        <v>4715.99</v>
      </c>
      <c r="G1498" s="3">
        <f>IF(AND(N1498=1,N1497&gt;1),VLOOKUP(A1497,[1]Plan1!$BK$81:$BM$259,3),G1497)</f>
        <v>4736.74</v>
      </c>
      <c r="H1498" s="11">
        <f t="shared" si="817"/>
        <v>42566</v>
      </c>
      <c r="I1498" s="11">
        <f t="shared" si="818"/>
        <v>42597</v>
      </c>
      <c r="J1498" s="12">
        <f t="shared" si="822"/>
        <v>4.3999245121384423E-3</v>
      </c>
      <c r="K1498" s="11">
        <f t="shared" si="838"/>
        <v>42657</v>
      </c>
      <c r="L1498" s="11">
        <f t="shared" si="823"/>
        <v>42657</v>
      </c>
      <c r="M1498" s="1">
        <f t="shared" si="844"/>
        <v>21</v>
      </c>
      <c r="N1498" s="1">
        <f t="shared" si="824"/>
        <v>19</v>
      </c>
      <c r="O1498" s="2">
        <f t="shared" si="825"/>
        <v>1.00398005</v>
      </c>
      <c r="P1498" s="13">
        <f t="shared" si="819"/>
        <v>1.00520079</v>
      </c>
      <c r="Q1498" s="13">
        <f t="shared" si="812"/>
        <v>1.3483114487107377</v>
      </c>
      <c r="R1498" s="2">
        <f t="shared" si="815"/>
        <v>1.3536777900000001</v>
      </c>
      <c r="S1498" s="2">
        <f t="shared" si="839"/>
        <v>1.34831144</v>
      </c>
      <c r="T1498" s="2">
        <f t="shared" si="826"/>
        <v>358345.86078674003</v>
      </c>
      <c r="U1498" s="2">
        <f t="shared" si="827"/>
        <v>6148.3229821003579</v>
      </c>
      <c r="V1498" s="2">
        <f t="shared" si="828"/>
        <v>87755.243038611472</v>
      </c>
      <c r="W1498" s="2">
        <f t="shared" si="829"/>
        <v>359677.37031829183</v>
      </c>
      <c r="X1498" s="17">
        <f t="shared" si="830"/>
        <v>0</v>
      </c>
      <c r="Y1498" s="2">
        <f t="shared" si="831"/>
        <v>0</v>
      </c>
      <c r="Z1498" s="72">
        <f t="shared" si="832"/>
        <v>0</v>
      </c>
      <c r="AA1498" s="2">
        <f t="shared" si="842"/>
        <v>0</v>
      </c>
      <c r="AB1498" s="12">
        <f t="shared" si="840"/>
        <v>4.6600000000000003E-2</v>
      </c>
      <c r="AC1498" s="17">
        <f t="shared" si="833"/>
        <v>19</v>
      </c>
      <c r="AD1498" s="17">
        <v>252</v>
      </c>
      <c r="AE1498" s="13">
        <f t="shared" si="813"/>
        <v>1.003439988</v>
      </c>
      <c r="AF1498" s="2">
        <f t="shared" si="843"/>
        <v>1232.7054609500001</v>
      </c>
      <c r="AG1498" s="2">
        <f t="shared" si="834"/>
        <v>1237.28583776</v>
      </c>
      <c r="AH1498" s="3">
        <f t="shared" si="835"/>
        <v>0</v>
      </c>
      <c r="AI1498" s="4" t="str">
        <f t="shared" si="814"/>
        <v>A+J=</v>
      </c>
      <c r="AJ1498" s="11">
        <f t="shared" si="841"/>
        <v>42657</v>
      </c>
      <c r="AK1498" s="11"/>
      <c r="AL1498" s="4"/>
      <c r="AM1498" s="1"/>
      <c r="AN1498" s="11"/>
      <c r="AO1498" s="1"/>
      <c r="AP1498" s="1"/>
      <c r="AQ1498" s="3"/>
      <c r="AR1498" s="3"/>
      <c r="AS1498" s="6"/>
      <c r="AT1498" s="1"/>
      <c r="AU1498" s="1"/>
      <c r="AV1498" s="1"/>
      <c r="AW1498" s="1"/>
      <c r="AX1498" s="1"/>
      <c r="AY1498" s="1"/>
      <c r="AZ1498" s="1"/>
      <c r="BA1498" s="1"/>
      <c r="BB1498" s="1"/>
    </row>
    <row r="1499" spans="1:153" x14ac:dyDescent="0.2">
      <c r="A1499" s="158">
        <f t="shared" si="836"/>
        <v>42655</v>
      </c>
      <c r="B1499" s="2">
        <f t="shared" si="820"/>
        <v>361050.3722329649</v>
      </c>
      <c r="C1499" s="2">
        <f t="shared" si="837"/>
        <v>265773.80429757998</v>
      </c>
      <c r="D1499" s="2">
        <f>SUM(Y1499:Y$1805)</f>
        <v>17651.79743192</v>
      </c>
      <c r="E1499" s="73">
        <f t="shared" si="821"/>
        <v>248122.00686565996</v>
      </c>
      <c r="F1499" s="88">
        <f t="shared" si="816"/>
        <v>4715.99</v>
      </c>
      <c r="G1499" s="3">
        <f>IF(AND(N1499=1,N1498&gt;1),VLOOKUP(A1498,[1]Plan1!$BK$81:$BM$259,3),G1498)</f>
        <v>4736.74</v>
      </c>
      <c r="H1499" s="11">
        <f t="shared" si="817"/>
        <v>42566</v>
      </c>
      <c r="I1499" s="11">
        <f t="shared" si="818"/>
        <v>42597</v>
      </c>
      <c r="J1499" s="12">
        <f t="shared" si="822"/>
        <v>4.3999245121384423E-3</v>
      </c>
      <c r="K1499" s="11">
        <f t="shared" si="838"/>
        <v>42657</v>
      </c>
      <c r="L1499" s="11">
        <f t="shared" si="823"/>
        <v>42657</v>
      </c>
      <c r="M1499" s="1">
        <f t="shared" si="844"/>
        <v>21</v>
      </c>
      <c r="N1499" s="1">
        <f t="shared" si="824"/>
        <v>20</v>
      </c>
      <c r="O1499" s="2">
        <f t="shared" si="825"/>
        <v>1.0041899599999999</v>
      </c>
      <c r="P1499" s="13">
        <f t="shared" si="819"/>
        <v>1.00520079</v>
      </c>
      <c r="Q1499" s="13">
        <f t="shared" si="812"/>
        <v>1.3483114487107377</v>
      </c>
      <c r="R1499" s="2">
        <f t="shared" si="815"/>
        <v>1.35396081</v>
      </c>
      <c r="S1499" s="2">
        <f t="shared" si="839"/>
        <v>1.34831144</v>
      </c>
      <c r="T1499" s="2">
        <f t="shared" si="826"/>
        <v>358345.86078674003</v>
      </c>
      <c r="U1499" s="2">
        <f t="shared" si="827"/>
        <v>6148.3229821003579</v>
      </c>
      <c r="V1499" s="2">
        <f t="shared" si="828"/>
        <v>87825.46652899457</v>
      </c>
      <c r="W1499" s="2">
        <f t="shared" si="829"/>
        <v>359747.59380867489</v>
      </c>
      <c r="X1499" s="17">
        <f t="shared" si="830"/>
        <v>0</v>
      </c>
      <c r="Y1499" s="2">
        <f t="shared" si="831"/>
        <v>0</v>
      </c>
      <c r="Z1499" s="72">
        <f t="shared" si="832"/>
        <v>0</v>
      </c>
      <c r="AA1499" s="2">
        <f t="shared" si="842"/>
        <v>0</v>
      </c>
      <c r="AB1499" s="12">
        <f t="shared" si="840"/>
        <v>4.6600000000000003E-2</v>
      </c>
      <c r="AC1499" s="17">
        <f t="shared" si="833"/>
        <v>20</v>
      </c>
      <c r="AD1499" s="17">
        <v>252</v>
      </c>
      <c r="AE1499" s="13">
        <f t="shared" si="813"/>
        <v>1.0036213679999999</v>
      </c>
      <c r="AF1499" s="2">
        <f t="shared" si="843"/>
        <v>1297.7022331799999</v>
      </c>
      <c r="AG1499" s="2">
        <f t="shared" si="834"/>
        <v>1302.77842429</v>
      </c>
      <c r="AH1499" s="3">
        <f t="shared" si="835"/>
        <v>0</v>
      </c>
      <c r="AI1499" s="4" t="str">
        <f t="shared" si="814"/>
        <v>A+J=</v>
      </c>
      <c r="AJ1499" s="11">
        <f t="shared" si="841"/>
        <v>42657</v>
      </c>
      <c r="AK1499" s="11"/>
      <c r="AL1499" s="4"/>
      <c r="AM1499" s="1"/>
      <c r="AN1499" s="11"/>
      <c r="AO1499" s="1"/>
      <c r="AP1499" s="1"/>
      <c r="AQ1499" s="3"/>
      <c r="AR1499" s="3"/>
      <c r="AS1499" s="6"/>
      <c r="AT1499" s="1"/>
      <c r="AU1499" s="1"/>
      <c r="AV1499" s="1"/>
      <c r="AW1499" s="1"/>
      <c r="AX1499" s="1"/>
      <c r="AY1499" s="1"/>
      <c r="AZ1499" s="1"/>
      <c r="BA1499" s="1"/>
      <c r="BB1499" s="1"/>
    </row>
    <row r="1500" spans="1:153" x14ac:dyDescent="0.2">
      <c r="A1500" s="158">
        <f t="shared" si="836"/>
        <v>42656</v>
      </c>
      <c r="B1500" s="2">
        <f t="shared" si="820"/>
        <v>361050.3722329649</v>
      </c>
      <c r="C1500" s="2">
        <f t="shared" si="837"/>
        <v>265773.80429757998</v>
      </c>
      <c r="D1500" s="2">
        <f>SUM(Y1500:Y$1805)</f>
        <v>17651.79743192</v>
      </c>
      <c r="E1500" s="73">
        <f t="shared" si="821"/>
        <v>248122.00686565996</v>
      </c>
      <c r="F1500" s="88">
        <f t="shared" si="816"/>
        <v>4715.99</v>
      </c>
      <c r="G1500" s="3">
        <f>IF(AND(N1500=1,N1499&gt;1),VLOOKUP(A1499,[1]Plan1!$BK$81:$BM$259,3),G1499)</f>
        <v>4736.74</v>
      </c>
      <c r="H1500" s="11">
        <f t="shared" si="817"/>
        <v>42566</v>
      </c>
      <c r="I1500" s="11">
        <f t="shared" si="818"/>
        <v>42597</v>
      </c>
      <c r="J1500" s="12">
        <f t="shared" si="822"/>
        <v>4.3999245121384423E-3</v>
      </c>
      <c r="K1500" s="11">
        <f t="shared" si="838"/>
        <v>42657</v>
      </c>
      <c r="L1500" s="11">
        <f t="shared" si="823"/>
        <v>42657</v>
      </c>
      <c r="M1500" s="1">
        <f t="shared" si="844"/>
        <v>21</v>
      </c>
      <c r="N1500" s="1">
        <f t="shared" si="824"/>
        <v>20</v>
      </c>
      <c r="O1500" s="2">
        <f t="shared" si="825"/>
        <v>1.0041899599999999</v>
      </c>
      <c r="P1500" s="13">
        <f t="shared" si="819"/>
        <v>1.00520079</v>
      </c>
      <c r="Q1500" s="13">
        <f t="shared" si="812"/>
        <v>1.3483114487107377</v>
      </c>
      <c r="R1500" s="2">
        <f t="shared" si="815"/>
        <v>1.35396081</v>
      </c>
      <c r="S1500" s="2">
        <f t="shared" si="839"/>
        <v>1.34831144</v>
      </c>
      <c r="T1500" s="2">
        <f t="shared" si="826"/>
        <v>358345.86078674003</v>
      </c>
      <c r="U1500" s="2">
        <f t="shared" si="827"/>
        <v>6148.3229821003579</v>
      </c>
      <c r="V1500" s="2">
        <f t="shared" si="828"/>
        <v>87825.46652899457</v>
      </c>
      <c r="W1500" s="2">
        <f t="shared" si="829"/>
        <v>359747.59380867489</v>
      </c>
      <c r="X1500" s="17">
        <f t="shared" si="830"/>
        <v>0</v>
      </c>
      <c r="Y1500" s="2">
        <f t="shared" si="831"/>
        <v>0</v>
      </c>
      <c r="Z1500" s="72">
        <f t="shared" si="832"/>
        <v>0</v>
      </c>
      <c r="AA1500" s="2">
        <f t="shared" si="842"/>
        <v>0</v>
      </c>
      <c r="AB1500" s="12">
        <f t="shared" si="840"/>
        <v>4.6600000000000003E-2</v>
      </c>
      <c r="AC1500" s="17">
        <f t="shared" si="833"/>
        <v>20</v>
      </c>
      <c r="AD1500" s="17">
        <v>252</v>
      </c>
      <c r="AE1500" s="13">
        <f t="shared" si="813"/>
        <v>1.0036213679999999</v>
      </c>
      <c r="AF1500" s="2">
        <f t="shared" si="843"/>
        <v>1297.7022331799999</v>
      </c>
      <c r="AG1500" s="2">
        <f t="shared" si="834"/>
        <v>1302.77842429</v>
      </c>
      <c r="AH1500" s="3">
        <f t="shared" si="835"/>
        <v>0</v>
      </c>
      <c r="AI1500" s="4" t="str">
        <f t="shared" si="814"/>
        <v>A+J=</v>
      </c>
      <c r="AJ1500" s="11">
        <f t="shared" si="841"/>
        <v>42657</v>
      </c>
      <c r="AK1500" s="11"/>
      <c r="AL1500" s="4"/>
      <c r="AM1500" s="1"/>
      <c r="AN1500" s="11"/>
      <c r="AO1500" s="1"/>
      <c r="AP1500" s="1"/>
      <c r="AQ1500" s="3"/>
      <c r="AR1500" s="3"/>
      <c r="AS1500" s="6"/>
      <c r="AT1500" s="1"/>
      <c r="AU1500" s="1"/>
      <c r="AV1500" s="1"/>
      <c r="AW1500" s="1"/>
      <c r="AX1500" s="1"/>
      <c r="AY1500" s="1"/>
      <c r="AZ1500" s="1"/>
      <c r="BA1500" s="1"/>
      <c r="BB1500" s="1"/>
    </row>
    <row r="1501" spans="1:153" x14ac:dyDescent="0.2">
      <c r="A1501" s="158">
        <f t="shared" si="836"/>
        <v>42657</v>
      </c>
      <c r="B1501" s="2">
        <f t="shared" si="820"/>
        <v>361186.1452235686</v>
      </c>
      <c r="C1501" s="2">
        <f t="shared" si="837"/>
        <v>265773.80429757998</v>
      </c>
      <c r="D1501" s="2">
        <f>SUM(Y1501:Y$1805)</f>
        <v>17651.79743192</v>
      </c>
      <c r="E1501" s="73">
        <f t="shared" si="821"/>
        <v>248122.00686565996</v>
      </c>
      <c r="F1501" s="88">
        <f t="shared" si="816"/>
        <v>4715.99</v>
      </c>
      <c r="G1501" s="3">
        <f>IF(AND(N1501=1,N1500&gt;1),VLOOKUP(A1500,[1]Plan1!$BK$81:$BM$259,3),G1500)</f>
        <v>4736.74</v>
      </c>
      <c r="H1501" s="11">
        <f t="shared" si="817"/>
        <v>42566</v>
      </c>
      <c r="I1501" s="11">
        <f t="shared" si="818"/>
        <v>42597</v>
      </c>
      <c r="J1501" s="12">
        <f t="shared" si="822"/>
        <v>4.3999245121384423E-3</v>
      </c>
      <c r="K1501" s="11">
        <f t="shared" si="838"/>
        <v>42688</v>
      </c>
      <c r="L1501" s="11">
        <f t="shared" si="823"/>
        <v>42657</v>
      </c>
      <c r="M1501" s="1">
        <f t="shared" si="844"/>
        <v>21</v>
      </c>
      <c r="N1501" s="1">
        <f t="shared" si="824"/>
        <v>21</v>
      </c>
      <c r="O1501" s="2">
        <f t="shared" si="825"/>
        <v>1.00439992</v>
      </c>
      <c r="P1501" s="13">
        <f t="shared" si="819"/>
        <v>1.00520079</v>
      </c>
      <c r="Q1501" s="13">
        <f t="shared" si="812"/>
        <v>1.3483114487107377</v>
      </c>
      <c r="R1501" s="2">
        <f t="shared" si="815"/>
        <v>1.3542439100000001</v>
      </c>
      <c r="S1501" s="2">
        <f t="shared" si="839"/>
        <v>1.34831144</v>
      </c>
      <c r="T1501" s="2">
        <f t="shared" si="826"/>
        <v>358345.86078674003</v>
      </c>
      <c r="U1501" s="2">
        <f t="shared" si="827"/>
        <v>6148.3229821003579</v>
      </c>
      <c r="V1501" s="2">
        <f t="shared" si="828"/>
        <v>87895.709869138256</v>
      </c>
      <c r="W1501" s="2">
        <f t="shared" si="829"/>
        <v>359817.83714881859</v>
      </c>
      <c r="X1501" s="17">
        <f t="shared" si="830"/>
        <v>49</v>
      </c>
      <c r="Y1501" s="2">
        <f t="shared" si="831"/>
        <v>1565.9658323000001</v>
      </c>
      <c r="Z1501" s="72">
        <f t="shared" si="832"/>
        <v>5.8920999999999999E-3</v>
      </c>
      <c r="AA1501" s="2">
        <f t="shared" si="842"/>
        <v>2111.4096463400001</v>
      </c>
      <c r="AB1501" s="12">
        <f t="shared" si="840"/>
        <v>4.6600000000000003E-2</v>
      </c>
      <c r="AC1501" s="17">
        <f t="shared" si="833"/>
        <v>21</v>
      </c>
      <c r="AD1501" s="17">
        <v>252</v>
      </c>
      <c r="AE1501" s="13">
        <f t="shared" si="813"/>
        <v>1.00380278</v>
      </c>
      <c r="AF1501" s="2">
        <f t="shared" si="843"/>
        <v>1362.7104724799999</v>
      </c>
      <c r="AG1501" s="2">
        <f t="shared" si="834"/>
        <v>1368.3080747500001</v>
      </c>
      <c r="AH1501" s="3">
        <f t="shared" si="835"/>
        <v>3474.1201188200002</v>
      </c>
      <c r="AI1501" s="4" t="str">
        <f t="shared" si="814"/>
        <v>A+J=</v>
      </c>
      <c r="AJ1501" s="11">
        <f t="shared" si="841"/>
        <v>42657</v>
      </c>
      <c r="AK1501" s="11"/>
      <c r="AL1501" s="4"/>
      <c r="AM1501" s="1"/>
      <c r="AN1501" s="11"/>
      <c r="AO1501" s="1"/>
      <c r="AP1501" s="1"/>
      <c r="AQ1501" s="3"/>
      <c r="AR1501" s="3"/>
      <c r="AS1501" s="6"/>
      <c r="AT1501" s="1"/>
      <c r="AU1501" s="1"/>
      <c r="AV1501" s="1"/>
      <c r="AW1501" s="1"/>
      <c r="AX1501" s="1"/>
      <c r="AY1501" s="1"/>
      <c r="AZ1501" s="1"/>
      <c r="BA1501" s="1"/>
      <c r="BB1501" s="1"/>
    </row>
    <row r="1502" spans="1:153" x14ac:dyDescent="0.2">
      <c r="A1502" s="158">
        <f t="shared" si="836"/>
        <v>42658</v>
      </c>
      <c r="B1502" s="2">
        <f t="shared" si="820"/>
        <v>357784.52403620118</v>
      </c>
      <c r="C1502" s="2">
        <f t="shared" si="837"/>
        <v>264207.83846528002</v>
      </c>
      <c r="D1502" s="2">
        <f>SUM(Y1502:Y$1805)</f>
        <v>16085.83159962</v>
      </c>
      <c r="E1502" s="73">
        <f t="shared" si="821"/>
        <v>248122.00686566002</v>
      </c>
      <c r="F1502" s="88">
        <f t="shared" si="816"/>
        <v>4736.74</v>
      </c>
      <c r="G1502" s="3">
        <f>IF(AND(N1502=1,N1501&gt;1),VLOOKUP(A1501,[1]Plan1!$BK$81:$BM$259,3),G1501)</f>
        <v>4740.53</v>
      </c>
      <c r="H1502" s="11">
        <f t="shared" si="817"/>
        <v>42597</v>
      </c>
      <c r="I1502" s="11">
        <f t="shared" si="818"/>
        <v>42628</v>
      </c>
      <c r="J1502" s="12">
        <f t="shared" si="822"/>
        <v>8.0012835832232732E-4</v>
      </c>
      <c r="K1502" s="11">
        <f t="shared" si="838"/>
        <v>42688</v>
      </c>
      <c r="L1502" s="11">
        <f t="shared" si="823"/>
        <v>42688</v>
      </c>
      <c r="M1502" s="1">
        <f t="shared" si="844"/>
        <v>20</v>
      </c>
      <c r="N1502" s="1">
        <f t="shared" si="824"/>
        <v>1</v>
      </c>
      <c r="O1502" s="2">
        <f t="shared" si="825"/>
        <v>1.0000399900000001</v>
      </c>
      <c r="P1502" s="13">
        <f t="shared" si="819"/>
        <v>1.00439992</v>
      </c>
      <c r="Q1502" s="13">
        <f t="shared" si="812"/>
        <v>1.354243911220149</v>
      </c>
      <c r="R1502" s="2">
        <f t="shared" si="815"/>
        <v>1.3542980600000001</v>
      </c>
      <c r="S1502" s="2">
        <f t="shared" si="839"/>
        <v>1.34831144</v>
      </c>
      <c r="T1502" s="2">
        <f t="shared" si="826"/>
        <v>356234.45114040002</v>
      </c>
      <c r="U1502" s="2">
        <f t="shared" si="827"/>
        <v>5602.8791680611457</v>
      </c>
      <c r="V1502" s="2">
        <f t="shared" si="828"/>
        <v>87909.145675810039</v>
      </c>
      <c r="W1502" s="2">
        <f t="shared" si="829"/>
        <v>357719.8633091512</v>
      </c>
      <c r="X1502" s="17">
        <f t="shared" si="830"/>
        <v>0</v>
      </c>
      <c r="Y1502" s="2">
        <f t="shared" si="831"/>
        <v>0</v>
      </c>
      <c r="Z1502" s="72">
        <f t="shared" si="832"/>
        <v>0</v>
      </c>
      <c r="AA1502" s="2">
        <f t="shared" si="842"/>
        <v>0</v>
      </c>
      <c r="AB1502" s="12">
        <f t="shared" si="840"/>
        <v>4.6600000000000003E-2</v>
      </c>
      <c r="AC1502" s="17">
        <f t="shared" si="833"/>
        <v>1</v>
      </c>
      <c r="AD1502" s="17">
        <v>252</v>
      </c>
      <c r="AE1502" s="13">
        <f t="shared" si="813"/>
        <v>1.0001807579999999</v>
      </c>
      <c r="AF1502" s="2">
        <f t="shared" si="843"/>
        <v>64.392226910000005</v>
      </c>
      <c r="AG1502" s="2">
        <f t="shared" si="834"/>
        <v>64.660727050000006</v>
      </c>
      <c r="AH1502" s="3">
        <f t="shared" si="835"/>
        <v>0</v>
      </c>
      <c r="AI1502" s="4" t="str">
        <f t="shared" si="814"/>
        <v>A+J=</v>
      </c>
      <c r="AJ1502" s="11">
        <f t="shared" si="841"/>
        <v>42688</v>
      </c>
      <c r="AK1502" s="11"/>
      <c r="AL1502" s="4"/>
      <c r="AM1502" s="1"/>
      <c r="AN1502" s="11"/>
      <c r="AO1502" s="1"/>
      <c r="AP1502" s="1"/>
      <c r="AQ1502" s="3"/>
      <c r="AR1502" s="3"/>
      <c r="AS1502" s="6"/>
      <c r="AT1502" s="1"/>
      <c r="AU1502" s="1"/>
      <c r="AV1502" s="1"/>
      <c r="AW1502" s="1"/>
      <c r="AX1502" s="1"/>
      <c r="AY1502" s="1"/>
      <c r="AZ1502" s="1"/>
      <c r="BA1502" s="1"/>
      <c r="BB1502" s="1"/>
    </row>
    <row r="1503" spans="1:153" x14ac:dyDescent="0.2">
      <c r="A1503" s="158">
        <f t="shared" si="836"/>
        <v>42659</v>
      </c>
      <c r="B1503" s="2">
        <f t="shared" si="820"/>
        <v>357784.52403620118</v>
      </c>
      <c r="C1503" s="2">
        <f t="shared" si="837"/>
        <v>264207.83846528002</v>
      </c>
      <c r="D1503" s="2">
        <f>SUM(Y1503:Y$1805)</f>
        <v>16085.83159962</v>
      </c>
      <c r="E1503" s="73">
        <f t="shared" si="821"/>
        <v>248122.00686566002</v>
      </c>
      <c r="F1503" s="88">
        <f t="shared" si="816"/>
        <v>4736.74</v>
      </c>
      <c r="G1503" s="3">
        <f>IF(AND(N1503=1,N1502&gt;1),VLOOKUP(A1502,[1]Plan1!$BK$81:$BM$259,3),G1502)</f>
        <v>4740.53</v>
      </c>
      <c r="H1503" s="11">
        <f t="shared" si="817"/>
        <v>42597</v>
      </c>
      <c r="I1503" s="11">
        <f t="shared" si="818"/>
        <v>42628</v>
      </c>
      <c r="J1503" s="12">
        <f t="shared" si="822"/>
        <v>8.0012835832232732E-4</v>
      </c>
      <c r="K1503" s="11">
        <f t="shared" si="838"/>
        <v>42688</v>
      </c>
      <c r="L1503" s="11">
        <f t="shared" si="823"/>
        <v>42688</v>
      </c>
      <c r="M1503" s="1">
        <f t="shared" si="844"/>
        <v>20</v>
      </c>
      <c r="N1503" s="1">
        <f t="shared" si="824"/>
        <v>1</v>
      </c>
      <c r="O1503" s="2">
        <f t="shared" si="825"/>
        <v>1.0000399900000001</v>
      </c>
      <c r="P1503" s="13">
        <f t="shared" si="819"/>
        <v>1.00439992</v>
      </c>
      <c r="Q1503" s="13">
        <f t="shared" ref="Q1503:Q1566" si="845">IF(L1503&gt;L1502,Q1502*P1503,Q1502)</f>
        <v>1.354243911220149</v>
      </c>
      <c r="R1503" s="2">
        <f t="shared" si="815"/>
        <v>1.3542980600000001</v>
      </c>
      <c r="S1503" s="2">
        <f t="shared" si="839"/>
        <v>1.34831144</v>
      </c>
      <c r="T1503" s="2">
        <f t="shared" si="826"/>
        <v>356234.45114040002</v>
      </c>
      <c r="U1503" s="2">
        <f t="shared" si="827"/>
        <v>5602.8791680611457</v>
      </c>
      <c r="V1503" s="2">
        <f t="shared" si="828"/>
        <v>87909.145675810039</v>
      </c>
      <c r="W1503" s="2">
        <f t="shared" si="829"/>
        <v>357719.8633091512</v>
      </c>
      <c r="X1503" s="17">
        <f t="shared" si="830"/>
        <v>0</v>
      </c>
      <c r="Y1503" s="2">
        <f t="shared" si="831"/>
        <v>0</v>
      </c>
      <c r="Z1503" s="72">
        <f t="shared" si="832"/>
        <v>0</v>
      </c>
      <c r="AA1503" s="2">
        <f t="shared" si="842"/>
        <v>0</v>
      </c>
      <c r="AB1503" s="12">
        <f t="shared" si="840"/>
        <v>4.6600000000000003E-2</v>
      </c>
      <c r="AC1503" s="17">
        <f t="shared" si="833"/>
        <v>1</v>
      </c>
      <c r="AD1503" s="17">
        <v>252</v>
      </c>
      <c r="AE1503" s="13">
        <f t="shared" ref="AE1503:AE1566" si="846">ROUND((1+AB1503)^TRUNC((AC1503/AD1503),9),9)</f>
        <v>1.0001807579999999</v>
      </c>
      <c r="AF1503" s="2">
        <f t="shared" si="843"/>
        <v>64.392226910000005</v>
      </c>
      <c r="AG1503" s="2">
        <f t="shared" si="834"/>
        <v>64.660727050000006</v>
      </c>
      <c r="AH1503" s="3">
        <f t="shared" si="835"/>
        <v>0</v>
      </c>
      <c r="AI1503" s="4" t="str">
        <f t="shared" si="814"/>
        <v>A+J=</v>
      </c>
      <c r="AJ1503" s="11">
        <f t="shared" si="841"/>
        <v>42688</v>
      </c>
      <c r="AK1503" s="11"/>
      <c r="AL1503" s="4"/>
      <c r="AM1503" s="1"/>
      <c r="AN1503" s="11"/>
      <c r="AO1503" s="1"/>
      <c r="AP1503" s="1"/>
      <c r="AQ1503" s="3"/>
      <c r="AR1503" s="3"/>
      <c r="AS1503" s="6"/>
      <c r="AT1503" s="1"/>
      <c r="AU1503" s="1"/>
      <c r="AV1503" s="1"/>
      <c r="AW1503" s="1"/>
      <c r="AX1503" s="1"/>
      <c r="AY1503" s="1"/>
      <c r="AZ1503" s="1"/>
      <c r="BA1503" s="1"/>
      <c r="BB1503" s="1"/>
    </row>
    <row r="1504" spans="1:153" x14ac:dyDescent="0.2">
      <c r="A1504" s="158">
        <f t="shared" si="836"/>
        <v>42660</v>
      </c>
      <c r="B1504" s="2">
        <f t="shared" si="820"/>
        <v>357784.52403620118</v>
      </c>
      <c r="C1504" s="2">
        <f t="shared" si="837"/>
        <v>264207.83846528002</v>
      </c>
      <c r="D1504" s="2">
        <f>SUM(Y1504:Y$1805)</f>
        <v>16085.83159962</v>
      </c>
      <c r="E1504" s="73">
        <f t="shared" si="821"/>
        <v>248122.00686566002</v>
      </c>
      <c r="F1504" s="88">
        <f t="shared" si="816"/>
        <v>4736.74</v>
      </c>
      <c r="G1504" s="3">
        <f>IF(AND(N1504=1,N1503&gt;1),VLOOKUP(A1503,[1]Plan1!$BK$81:$BM$259,3),G1503)</f>
        <v>4740.53</v>
      </c>
      <c r="H1504" s="11">
        <f t="shared" si="817"/>
        <v>42597</v>
      </c>
      <c r="I1504" s="11">
        <f t="shared" si="818"/>
        <v>42628</v>
      </c>
      <c r="J1504" s="12">
        <f t="shared" si="822"/>
        <v>8.0012835832232732E-4</v>
      </c>
      <c r="K1504" s="11">
        <f t="shared" si="838"/>
        <v>42688</v>
      </c>
      <c r="L1504" s="11">
        <f t="shared" si="823"/>
        <v>42688</v>
      </c>
      <c r="M1504" s="1">
        <f t="shared" si="844"/>
        <v>20</v>
      </c>
      <c r="N1504" s="1">
        <f t="shared" si="824"/>
        <v>1</v>
      </c>
      <c r="O1504" s="2">
        <f t="shared" si="825"/>
        <v>1.0000399900000001</v>
      </c>
      <c r="P1504" s="13">
        <f t="shared" si="819"/>
        <v>1.00439992</v>
      </c>
      <c r="Q1504" s="13">
        <f t="shared" si="845"/>
        <v>1.354243911220149</v>
      </c>
      <c r="R1504" s="2">
        <f t="shared" si="815"/>
        <v>1.3542980600000001</v>
      </c>
      <c r="S1504" s="2">
        <f t="shared" si="839"/>
        <v>1.34831144</v>
      </c>
      <c r="T1504" s="2">
        <f t="shared" si="826"/>
        <v>356234.45114040002</v>
      </c>
      <c r="U1504" s="2">
        <f t="shared" si="827"/>
        <v>5602.8791680611457</v>
      </c>
      <c r="V1504" s="2">
        <f t="shared" si="828"/>
        <v>87909.145675810039</v>
      </c>
      <c r="W1504" s="2">
        <f t="shared" si="829"/>
        <v>357719.8633091512</v>
      </c>
      <c r="X1504" s="17">
        <f t="shared" si="830"/>
        <v>0</v>
      </c>
      <c r="Y1504" s="2">
        <f t="shared" si="831"/>
        <v>0</v>
      </c>
      <c r="Z1504" s="72">
        <f t="shared" si="832"/>
        <v>0</v>
      </c>
      <c r="AA1504" s="2">
        <f t="shared" si="842"/>
        <v>0</v>
      </c>
      <c r="AB1504" s="12">
        <f t="shared" si="840"/>
        <v>4.6600000000000003E-2</v>
      </c>
      <c r="AC1504" s="17">
        <f t="shared" si="833"/>
        <v>1</v>
      </c>
      <c r="AD1504" s="17">
        <v>252</v>
      </c>
      <c r="AE1504" s="13">
        <f t="shared" si="846"/>
        <v>1.0001807579999999</v>
      </c>
      <c r="AF1504" s="2">
        <f t="shared" si="843"/>
        <v>64.392226910000005</v>
      </c>
      <c r="AG1504" s="2">
        <f t="shared" si="834"/>
        <v>64.660727050000006</v>
      </c>
      <c r="AH1504" s="3">
        <f t="shared" si="835"/>
        <v>0</v>
      </c>
      <c r="AI1504" s="4" t="str">
        <f t="shared" si="814"/>
        <v>A+J=</v>
      </c>
      <c r="AJ1504" s="11">
        <f t="shared" si="841"/>
        <v>42688</v>
      </c>
      <c r="AK1504" s="11"/>
      <c r="AL1504" s="4"/>
      <c r="AM1504" s="1"/>
      <c r="AN1504" s="11"/>
      <c r="AO1504" s="1"/>
      <c r="AP1504" s="1"/>
      <c r="AQ1504" s="3"/>
      <c r="AR1504" s="3"/>
      <c r="AS1504" s="6"/>
      <c r="AT1504" s="1"/>
      <c r="AU1504" s="1"/>
      <c r="AV1504" s="1"/>
      <c r="AW1504" s="1"/>
      <c r="AX1504" s="1"/>
      <c r="AY1504" s="1"/>
      <c r="AZ1504" s="1"/>
      <c r="BA1504" s="1"/>
      <c r="BB1504" s="1"/>
    </row>
    <row r="1505" spans="1:54" x14ac:dyDescent="0.2">
      <c r="A1505" s="158">
        <f t="shared" si="836"/>
        <v>42661</v>
      </c>
      <c r="B1505" s="2">
        <f t="shared" si="820"/>
        <v>357862.63935676299</v>
      </c>
      <c r="C1505" s="2">
        <f t="shared" si="837"/>
        <v>264207.83846528002</v>
      </c>
      <c r="D1505" s="2">
        <f>SUM(Y1505:Y$1805)</f>
        <v>16085.83159962</v>
      </c>
      <c r="E1505" s="73">
        <f t="shared" si="821"/>
        <v>248122.00686566002</v>
      </c>
      <c r="F1505" s="88">
        <f t="shared" si="816"/>
        <v>4736.74</v>
      </c>
      <c r="G1505" s="3">
        <f>IF(AND(N1505=1,N1504&gt;1),VLOOKUP(A1504,[1]Plan1!$BK$81:$BM$259,3),G1504)</f>
        <v>4740.53</v>
      </c>
      <c r="H1505" s="11">
        <f t="shared" si="817"/>
        <v>42597</v>
      </c>
      <c r="I1505" s="11">
        <f t="shared" si="818"/>
        <v>42628</v>
      </c>
      <c r="J1505" s="12">
        <f t="shared" si="822"/>
        <v>8.0012835832232732E-4</v>
      </c>
      <c r="K1505" s="11">
        <f t="shared" si="838"/>
        <v>42688</v>
      </c>
      <c r="L1505" s="11">
        <f t="shared" si="823"/>
        <v>42688</v>
      </c>
      <c r="M1505" s="1">
        <f t="shared" si="844"/>
        <v>20</v>
      </c>
      <c r="N1505" s="1">
        <f t="shared" si="824"/>
        <v>2</v>
      </c>
      <c r="O1505" s="2">
        <f t="shared" si="825"/>
        <v>1.00007998</v>
      </c>
      <c r="P1505" s="13">
        <f t="shared" si="819"/>
        <v>1.00439992</v>
      </c>
      <c r="Q1505" s="13">
        <f t="shared" si="845"/>
        <v>1.354243911220149</v>
      </c>
      <c r="R1505" s="2">
        <f t="shared" si="815"/>
        <v>1.35435222</v>
      </c>
      <c r="S1505" s="2">
        <f t="shared" si="839"/>
        <v>1.34831144</v>
      </c>
      <c r="T1505" s="2">
        <f t="shared" si="826"/>
        <v>356234.45114040002</v>
      </c>
      <c r="U1505" s="2">
        <f t="shared" si="827"/>
        <v>5602.8791680611457</v>
      </c>
      <c r="V1505" s="2">
        <f t="shared" si="828"/>
        <v>87922.583963701865</v>
      </c>
      <c r="W1505" s="2">
        <f t="shared" si="829"/>
        <v>357733.301597043</v>
      </c>
      <c r="X1505" s="17">
        <f t="shared" si="830"/>
        <v>0</v>
      </c>
      <c r="Y1505" s="2">
        <f t="shared" si="831"/>
        <v>0</v>
      </c>
      <c r="Z1505" s="72">
        <f t="shared" si="832"/>
        <v>0</v>
      </c>
      <c r="AA1505" s="2">
        <f t="shared" si="842"/>
        <v>0</v>
      </c>
      <c r="AB1505" s="12">
        <f t="shared" si="840"/>
        <v>4.6600000000000003E-2</v>
      </c>
      <c r="AC1505" s="17">
        <f t="shared" si="833"/>
        <v>2</v>
      </c>
      <c r="AD1505" s="17">
        <v>252</v>
      </c>
      <c r="AE1505" s="13">
        <f t="shared" si="846"/>
        <v>1.0003615480000001</v>
      </c>
      <c r="AF1505" s="2">
        <f t="shared" si="843"/>
        <v>128.79585334000001</v>
      </c>
      <c r="AG1505" s="2">
        <f t="shared" si="834"/>
        <v>129.33775972000001</v>
      </c>
      <c r="AH1505" s="3">
        <f t="shared" si="835"/>
        <v>0</v>
      </c>
      <c r="AI1505" s="4" t="str">
        <f t="shared" si="814"/>
        <v>A+J=</v>
      </c>
      <c r="AJ1505" s="11">
        <f t="shared" si="841"/>
        <v>42688</v>
      </c>
      <c r="AK1505" s="11"/>
      <c r="AL1505" s="4"/>
      <c r="AM1505" s="1"/>
      <c r="AN1505" s="11"/>
      <c r="AO1505" s="1"/>
      <c r="AP1505" s="1"/>
      <c r="AQ1505" s="3"/>
      <c r="AR1505" s="3"/>
      <c r="AS1505" s="6"/>
      <c r="AT1505" s="1"/>
      <c r="AU1505" s="1"/>
      <c r="AV1505" s="1"/>
      <c r="AW1505" s="1"/>
      <c r="AX1505" s="1"/>
      <c r="AY1505" s="1"/>
      <c r="AZ1505" s="1"/>
      <c r="BA1505" s="1"/>
      <c r="BB1505" s="1"/>
    </row>
    <row r="1506" spans="1:54" x14ac:dyDescent="0.2">
      <c r="A1506" s="158">
        <f t="shared" si="836"/>
        <v>42662</v>
      </c>
      <c r="B1506" s="2">
        <f t="shared" si="820"/>
        <v>357940.7688594248</v>
      </c>
      <c r="C1506" s="2">
        <f t="shared" si="837"/>
        <v>264207.83846528002</v>
      </c>
      <c r="D1506" s="2">
        <f>SUM(Y1506:Y$1805)</f>
        <v>16085.83159962</v>
      </c>
      <c r="E1506" s="73">
        <f t="shared" si="821"/>
        <v>248122.00686566002</v>
      </c>
      <c r="F1506" s="88">
        <f t="shared" si="816"/>
        <v>4736.74</v>
      </c>
      <c r="G1506" s="3">
        <f>IF(AND(N1506=1,N1505&gt;1),VLOOKUP(A1505,[1]Plan1!$BK$81:$BM$259,3),G1505)</f>
        <v>4740.53</v>
      </c>
      <c r="H1506" s="11">
        <f t="shared" si="817"/>
        <v>42597</v>
      </c>
      <c r="I1506" s="11">
        <f t="shared" si="818"/>
        <v>42628</v>
      </c>
      <c r="J1506" s="12">
        <f t="shared" si="822"/>
        <v>8.0012835832232732E-4</v>
      </c>
      <c r="K1506" s="11">
        <f t="shared" si="838"/>
        <v>42688</v>
      </c>
      <c r="L1506" s="11">
        <f t="shared" si="823"/>
        <v>42688</v>
      </c>
      <c r="M1506" s="1">
        <f t="shared" si="844"/>
        <v>20</v>
      </c>
      <c r="N1506" s="1">
        <f t="shared" si="824"/>
        <v>3</v>
      </c>
      <c r="O1506" s="2">
        <f t="shared" si="825"/>
        <v>1.0001199700000001</v>
      </c>
      <c r="P1506" s="13">
        <f t="shared" si="819"/>
        <v>1.00439992</v>
      </c>
      <c r="Q1506" s="13">
        <f t="shared" si="845"/>
        <v>1.354243911220149</v>
      </c>
      <c r="R1506" s="2">
        <f t="shared" si="815"/>
        <v>1.35440637</v>
      </c>
      <c r="S1506" s="2">
        <f t="shared" si="839"/>
        <v>1.34831144</v>
      </c>
      <c r="T1506" s="2">
        <f t="shared" si="826"/>
        <v>356234.45114040002</v>
      </c>
      <c r="U1506" s="2">
        <f t="shared" si="827"/>
        <v>5602.8791680611457</v>
      </c>
      <c r="V1506" s="2">
        <f t="shared" si="828"/>
        <v>87936.019770373634</v>
      </c>
      <c r="W1506" s="2">
        <f t="shared" si="829"/>
        <v>357746.7374037148</v>
      </c>
      <c r="X1506" s="17">
        <f t="shared" si="830"/>
        <v>0</v>
      </c>
      <c r="Y1506" s="2">
        <f t="shared" si="831"/>
        <v>0</v>
      </c>
      <c r="Z1506" s="72">
        <f t="shared" si="832"/>
        <v>0</v>
      </c>
      <c r="AA1506" s="2">
        <f t="shared" si="842"/>
        <v>0</v>
      </c>
      <c r="AB1506" s="12">
        <f t="shared" si="840"/>
        <v>4.6600000000000003E-2</v>
      </c>
      <c r="AC1506" s="17">
        <f t="shared" si="833"/>
        <v>3</v>
      </c>
      <c r="AD1506" s="17">
        <v>252</v>
      </c>
      <c r="AE1506" s="13">
        <f t="shared" si="846"/>
        <v>1.0005423710000001</v>
      </c>
      <c r="AF1506" s="2">
        <f t="shared" si="843"/>
        <v>193.21123549000001</v>
      </c>
      <c r="AG1506" s="2">
        <f t="shared" si="834"/>
        <v>194.03145570999999</v>
      </c>
      <c r="AH1506" s="3">
        <f t="shared" si="835"/>
        <v>0</v>
      </c>
      <c r="AI1506" s="4" t="str">
        <f t="shared" ref="AI1506:AI1569" si="847">AI1505</f>
        <v>A+J=</v>
      </c>
      <c r="AJ1506" s="11">
        <f t="shared" si="841"/>
        <v>42688</v>
      </c>
      <c r="AK1506" s="11"/>
      <c r="AL1506" s="4"/>
      <c r="AM1506" s="1"/>
      <c r="AN1506" s="11"/>
      <c r="AO1506" s="1"/>
      <c r="AP1506" s="1"/>
      <c r="AQ1506" s="3"/>
      <c r="AR1506" s="3"/>
      <c r="AS1506" s="6"/>
      <c r="AT1506" s="1"/>
      <c r="AU1506" s="1"/>
      <c r="AV1506" s="1"/>
      <c r="AW1506" s="1"/>
      <c r="AX1506" s="1"/>
      <c r="AY1506" s="1"/>
      <c r="AZ1506" s="1"/>
      <c r="BA1506" s="1"/>
      <c r="BB1506" s="1"/>
    </row>
    <row r="1507" spans="1:54" x14ac:dyDescent="0.2">
      <c r="A1507" s="158">
        <f t="shared" si="836"/>
        <v>42663</v>
      </c>
      <c r="B1507" s="2">
        <f t="shared" si="820"/>
        <v>358018.91999319673</v>
      </c>
      <c r="C1507" s="2">
        <f t="shared" si="837"/>
        <v>264207.83846528002</v>
      </c>
      <c r="D1507" s="2">
        <f>SUM(Y1507:Y$1805)</f>
        <v>16085.83159962</v>
      </c>
      <c r="E1507" s="73">
        <f t="shared" si="821"/>
        <v>248122.00686566002</v>
      </c>
      <c r="F1507" s="88">
        <f t="shared" si="816"/>
        <v>4736.74</v>
      </c>
      <c r="G1507" s="3">
        <f>IF(AND(N1507=1,N1506&gt;1),VLOOKUP(A1506,[1]Plan1!$BK$81:$BM$259,3),G1506)</f>
        <v>4740.53</v>
      </c>
      <c r="H1507" s="11">
        <f t="shared" si="817"/>
        <v>42597</v>
      </c>
      <c r="I1507" s="11">
        <f t="shared" si="818"/>
        <v>42628</v>
      </c>
      <c r="J1507" s="12">
        <f t="shared" si="822"/>
        <v>8.0012835832232732E-4</v>
      </c>
      <c r="K1507" s="11">
        <f t="shared" si="838"/>
        <v>42688</v>
      </c>
      <c r="L1507" s="11">
        <f t="shared" si="823"/>
        <v>42688</v>
      </c>
      <c r="M1507" s="1">
        <f t="shared" si="844"/>
        <v>20</v>
      </c>
      <c r="N1507" s="1">
        <f t="shared" si="824"/>
        <v>4</v>
      </c>
      <c r="O1507" s="2">
        <f t="shared" si="825"/>
        <v>1.0001599699999999</v>
      </c>
      <c r="P1507" s="13">
        <f t="shared" si="819"/>
        <v>1.00439992</v>
      </c>
      <c r="Q1507" s="13">
        <f t="shared" si="845"/>
        <v>1.354243911220149</v>
      </c>
      <c r="R1507" s="2">
        <f t="shared" si="815"/>
        <v>1.35446054</v>
      </c>
      <c r="S1507" s="2">
        <f t="shared" si="839"/>
        <v>1.34831144</v>
      </c>
      <c r="T1507" s="2">
        <f t="shared" si="826"/>
        <v>356234.45114040002</v>
      </c>
      <c r="U1507" s="2">
        <f t="shared" si="827"/>
        <v>5602.8791680611457</v>
      </c>
      <c r="V1507" s="2">
        <f t="shared" si="828"/>
        <v>87949.460539485575</v>
      </c>
      <c r="W1507" s="2">
        <f t="shared" si="829"/>
        <v>357760.17817282671</v>
      </c>
      <c r="X1507" s="17">
        <f t="shared" si="830"/>
        <v>0</v>
      </c>
      <c r="Y1507" s="2">
        <f t="shared" si="831"/>
        <v>0</v>
      </c>
      <c r="Z1507" s="72">
        <f t="shared" si="832"/>
        <v>0</v>
      </c>
      <c r="AA1507" s="2">
        <f t="shared" si="842"/>
        <v>0</v>
      </c>
      <c r="AB1507" s="12">
        <f t="shared" si="840"/>
        <v>4.6600000000000003E-2</v>
      </c>
      <c r="AC1507" s="17">
        <f t="shared" si="833"/>
        <v>4</v>
      </c>
      <c r="AD1507" s="17">
        <v>252</v>
      </c>
      <c r="AE1507" s="13">
        <f t="shared" si="846"/>
        <v>1.0007232269999999</v>
      </c>
      <c r="AF1507" s="2">
        <f t="shared" si="843"/>
        <v>257.63837339000003</v>
      </c>
      <c r="AG1507" s="2">
        <f t="shared" si="834"/>
        <v>258.74182037000003</v>
      </c>
      <c r="AH1507" s="3">
        <f t="shared" si="835"/>
        <v>0</v>
      </c>
      <c r="AI1507" s="4" t="str">
        <f t="shared" si="847"/>
        <v>A+J=</v>
      </c>
      <c r="AJ1507" s="11">
        <f t="shared" si="841"/>
        <v>42688</v>
      </c>
      <c r="AK1507" s="11"/>
      <c r="AL1507" s="4"/>
      <c r="AM1507" s="1"/>
      <c r="AN1507" s="11"/>
      <c r="AO1507" s="1"/>
      <c r="AP1507" s="1"/>
      <c r="AQ1507" s="3"/>
      <c r="AR1507" s="3"/>
      <c r="AS1507" s="6"/>
      <c r="AT1507" s="1"/>
      <c r="AU1507" s="1"/>
      <c r="AV1507" s="1"/>
      <c r="AW1507" s="1"/>
      <c r="AX1507" s="1"/>
      <c r="AY1507" s="1"/>
      <c r="AZ1507" s="1"/>
      <c r="BA1507" s="1"/>
      <c r="BB1507" s="1"/>
    </row>
    <row r="1508" spans="1:54" x14ac:dyDescent="0.2">
      <c r="A1508" s="158">
        <f t="shared" si="836"/>
        <v>42664</v>
      </c>
      <c r="B1508" s="2">
        <f t="shared" si="820"/>
        <v>358097.08743741864</v>
      </c>
      <c r="C1508" s="2">
        <f t="shared" si="837"/>
        <v>264207.83846528002</v>
      </c>
      <c r="D1508" s="2">
        <f>SUM(Y1508:Y$1805)</f>
        <v>16085.83159962</v>
      </c>
      <c r="E1508" s="73">
        <f t="shared" si="821"/>
        <v>248122.00686566002</v>
      </c>
      <c r="F1508" s="88">
        <f t="shared" si="816"/>
        <v>4736.74</v>
      </c>
      <c r="G1508" s="3">
        <f>IF(AND(N1508=1,N1507&gt;1),VLOOKUP(A1507,[1]Plan1!$BK$81:$BM$259,3),G1507)</f>
        <v>4740.53</v>
      </c>
      <c r="H1508" s="11">
        <f t="shared" si="817"/>
        <v>42597</v>
      </c>
      <c r="I1508" s="11">
        <f t="shared" si="818"/>
        <v>42628</v>
      </c>
      <c r="J1508" s="12">
        <f t="shared" si="822"/>
        <v>8.0012835832232732E-4</v>
      </c>
      <c r="K1508" s="11">
        <f t="shared" si="838"/>
        <v>42688</v>
      </c>
      <c r="L1508" s="11">
        <f t="shared" si="823"/>
        <v>42688</v>
      </c>
      <c r="M1508" s="1">
        <f t="shared" si="844"/>
        <v>20</v>
      </c>
      <c r="N1508" s="1">
        <f t="shared" si="824"/>
        <v>5</v>
      </c>
      <c r="O1508" s="2">
        <f t="shared" si="825"/>
        <v>1.0001999699999999</v>
      </c>
      <c r="P1508" s="13">
        <f t="shared" si="819"/>
        <v>1.00439992</v>
      </c>
      <c r="Q1508" s="13">
        <f t="shared" si="845"/>
        <v>1.354243911220149</v>
      </c>
      <c r="R1508" s="2">
        <f t="shared" si="815"/>
        <v>1.3545147099999999</v>
      </c>
      <c r="S1508" s="2">
        <f t="shared" si="839"/>
        <v>1.34831144</v>
      </c>
      <c r="T1508" s="2">
        <f t="shared" si="826"/>
        <v>356234.45114040002</v>
      </c>
      <c r="U1508" s="2">
        <f t="shared" si="827"/>
        <v>5602.8791680611457</v>
      </c>
      <c r="V1508" s="2">
        <f t="shared" si="828"/>
        <v>87962.901308597444</v>
      </c>
      <c r="W1508" s="2">
        <f t="shared" si="829"/>
        <v>357773.61894193862</v>
      </c>
      <c r="X1508" s="17">
        <f t="shared" si="830"/>
        <v>0</v>
      </c>
      <c r="Y1508" s="2">
        <f t="shared" si="831"/>
        <v>0</v>
      </c>
      <c r="Z1508" s="72">
        <f t="shared" si="832"/>
        <v>0</v>
      </c>
      <c r="AA1508" s="2">
        <f t="shared" si="842"/>
        <v>0</v>
      </c>
      <c r="AB1508" s="12">
        <f t="shared" si="840"/>
        <v>4.6600000000000003E-2</v>
      </c>
      <c r="AC1508" s="17">
        <f t="shared" si="833"/>
        <v>5</v>
      </c>
      <c r="AD1508" s="17">
        <v>252</v>
      </c>
      <c r="AE1508" s="13">
        <f t="shared" si="846"/>
        <v>1.000904115</v>
      </c>
      <c r="AF1508" s="2">
        <f t="shared" si="843"/>
        <v>322.07691079</v>
      </c>
      <c r="AG1508" s="2">
        <f t="shared" si="834"/>
        <v>323.46849548</v>
      </c>
      <c r="AH1508" s="3">
        <f t="shared" si="835"/>
        <v>0</v>
      </c>
      <c r="AI1508" s="4" t="str">
        <f t="shared" si="847"/>
        <v>A+J=</v>
      </c>
      <c r="AJ1508" s="11">
        <f t="shared" si="841"/>
        <v>42688</v>
      </c>
      <c r="AK1508" s="11"/>
      <c r="AL1508" s="4"/>
      <c r="AM1508" s="1"/>
      <c r="AN1508" s="11"/>
      <c r="AO1508" s="1"/>
      <c r="AP1508" s="1"/>
      <c r="AQ1508" s="3"/>
      <c r="AR1508" s="3"/>
      <c r="AS1508" s="6"/>
      <c r="AT1508" s="1"/>
      <c r="AU1508" s="1"/>
      <c r="AV1508" s="1"/>
      <c r="AW1508" s="1"/>
      <c r="AX1508" s="1"/>
      <c r="AY1508" s="1"/>
      <c r="AZ1508" s="1"/>
      <c r="BA1508" s="1"/>
      <c r="BB1508" s="1"/>
    </row>
    <row r="1509" spans="1:54" x14ac:dyDescent="0.2">
      <c r="A1509" s="158">
        <f t="shared" si="836"/>
        <v>42665</v>
      </c>
      <c r="B1509" s="2">
        <f t="shared" si="820"/>
        <v>358175.27155117056</v>
      </c>
      <c r="C1509" s="2">
        <f t="shared" si="837"/>
        <v>264207.83846528002</v>
      </c>
      <c r="D1509" s="2">
        <f>SUM(Y1509:Y$1805)</f>
        <v>16085.83159962</v>
      </c>
      <c r="E1509" s="73">
        <f t="shared" si="821"/>
        <v>248122.00686566002</v>
      </c>
      <c r="F1509" s="88">
        <f t="shared" si="816"/>
        <v>4736.74</v>
      </c>
      <c r="G1509" s="3">
        <f>IF(AND(N1509=1,N1508&gt;1),VLOOKUP(A1508,[1]Plan1!$BK$81:$BM$259,3),G1508)</f>
        <v>4740.53</v>
      </c>
      <c r="H1509" s="11">
        <f t="shared" si="817"/>
        <v>42597</v>
      </c>
      <c r="I1509" s="11">
        <f t="shared" si="818"/>
        <v>42628</v>
      </c>
      <c r="J1509" s="12">
        <f t="shared" si="822"/>
        <v>8.0012835832232732E-4</v>
      </c>
      <c r="K1509" s="11">
        <f t="shared" si="838"/>
        <v>42688</v>
      </c>
      <c r="L1509" s="11">
        <f t="shared" si="823"/>
        <v>42688</v>
      </c>
      <c r="M1509" s="1">
        <f t="shared" si="844"/>
        <v>20</v>
      </c>
      <c r="N1509" s="1">
        <f t="shared" si="824"/>
        <v>6</v>
      </c>
      <c r="O1509" s="2">
        <f t="shared" si="825"/>
        <v>1.00023997</v>
      </c>
      <c r="P1509" s="13">
        <f t="shared" si="819"/>
        <v>1.00439992</v>
      </c>
      <c r="Q1509" s="13">
        <f t="shared" si="845"/>
        <v>1.354243911220149</v>
      </c>
      <c r="R1509" s="2">
        <f t="shared" si="815"/>
        <v>1.35456888</v>
      </c>
      <c r="S1509" s="2">
        <f t="shared" si="839"/>
        <v>1.34831144</v>
      </c>
      <c r="T1509" s="2">
        <f t="shared" si="826"/>
        <v>356234.45114040002</v>
      </c>
      <c r="U1509" s="2">
        <f t="shared" si="827"/>
        <v>5602.8791680611457</v>
      </c>
      <c r="V1509" s="2">
        <f t="shared" si="828"/>
        <v>87976.342077709371</v>
      </c>
      <c r="W1509" s="2">
        <f t="shared" si="829"/>
        <v>357787.05971105053</v>
      </c>
      <c r="X1509" s="17">
        <f t="shared" si="830"/>
        <v>0</v>
      </c>
      <c r="Y1509" s="2">
        <f t="shared" si="831"/>
        <v>0</v>
      </c>
      <c r="Z1509" s="72">
        <f t="shared" si="832"/>
        <v>0</v>
      </c>
      <c r="AA1509" s="2">
        <f t="shared" si="842"/>
        <v>0</v>
      </c>
      <c r="AB1509" s="12">
        <f t="shared" si="840"/>
        <v>4.6600000000000003E-2</v>
      </c>
      <c r="AC1509" s="17">
        <f t="shared" si="833"/>
        <v>6</v>
      </c>
      <c r="AD1509" s="17">
        <v>252</v>
      </c>
      <c r="AE1509" s="13">
        <f t="shared" si="846"/>
        <v>1.0010850360000001</v>
      </c>
      <c r="AF1509" s="2">
        <f t="shared" si="843"/>
        <v>386.52720391999998</v>
      </c>
      <c r="AG1509" s="2">
        <f t="shared" si="834"/>
        <v>388.21184011999998</v>
      </c>
      <c r="AH1509" s="3">
        <f t="shared" si="835"/>
        <v>0</v>
      </c>
      <c r="AI1509" s="4" t="str">
        <f t="shared" si="847"/>
        <v>A+J=</v>
      </c>
      <c r="AJ1509" s="11">
        <f t="shared" si="841"/>
        <v>42688</v>
      </c>
      <c r="AK1509" s="11"/>
      <c r="AL1509" s="4"/>
      <c r="AM1509" s="1"/>
      <c r="AN1509" s="11"/>
      <c r="AO1509" s="1"/>
      <c r="AP1509" s="1"/>
      <c r="AQ1509" s="3"/>
      <c r="AR1509" s="3"/>
      <c r="AS1509" s="6"/>
      <c r="AT1509" s="1"/>
      <c r="AU1509" s="1"/>
      <c r="AV1509" s="1"/>
      <c r="AW1509" s="1"/>
      <c r="AX1509" s="1"/>
      <c r="AY1509" s="1"/>
      <c r="AZ1509" s="1"/>
      <c r="BA1509" s="1"/>
      <c r="BB1509" s="1"/>
    </row>
    <row r="1510" spans="1:54" x14ac:dyDescent="0.2">
      <c r="A1510" s="158">
        <f t="shared" si="836"/>
        <v>42666</v>
      </c>
      <c r="B1510" s="2">
        <f t="shared" si="820"/>
        <v>358175.27155117056</v>
      </c>
      <c r="C1510" s="2">
        <f t="shared" si="837"/>
        <v>264207.83846528002</v>
      </c>
      <c r="D1510" s="2">
        <f>SUM(Y1510:Y$1805)</f>
        <v>16085.83159962</v>
      </c>
      <c r="E1510" s="73">
        <f t="shared" si="821"/>
        <v>248122.00686566002</v>
      </c>
      <c r="F1510" s="88">
        <f t="shared" si="816"/>
        <v>4736.74</v>
      </c>
      <c r="G1510" s="3">
        <f>IF(AND(N1510=1,N1509&gt;1),VLOOKUP(A1509,[1]Plan1!$BK$81:$BM$259,3),G1509)</f>
        <v>4740.53</v>
      </c>
      <c r="H1510" s="11">
        <f t="shared" si="817"/>
        <v>42597</v>
      </c>
      <c r="I1510" s="11">
        <f t="shared" si="818"/>
        <v>42628</v>
      </c>
      <c r="J1510" s="12">
        <f t="shared" si="822"/>
        <v>8.0012835832232732E-4</v>
      </c>
      <c r="K1510" s="11">
        <f t="shared" si="838"/>
        <v>42688</v>
      </c>
      <c r="L1510" s="11">
        <f t="shared" si="823"/>
        <v>42688</v>
      </c>
      <c r="M1510" s="1">
        <f t="shared" si="844"/>
        <v>20</v>
      </c>
      <c r="N1510" s="1">
        <f t="shared" si="824"/>
        <v>6</v>
      </c>
      <c r="O1510" s="2">
        <f t="shared" si="825"/>
        <v>1.00023997</v>
      </c>
      <c r="P1510" s="13">
        <f t="shared" si="819"/>
        <v>1.00439992</v>
      </c>
      <c r="Q1510" s="13">
        <f t="shared" si="845"/>
        <v>1.354243911220149</v>
      </c>
      <c r="R1510" s="2">
        <f t="shared" si="815"/>
        <v>1.35456888</v>
      </c>
      <c r="S1510" s="2">
        <f t="shared" si="839"/>
        <v>1.34831144</v>
      </c>
      <c r="T1510" s="2">
        <f t="shared" si="826"/>
        <v>356234.45114040002</v>
      </c>
      <c r="U1510" s="2">
        <f t="shared" si="827"/>
        <v>5602.8791680611457</v>
      </c>
      <c r="V1510" s="2">
        <f t="shared" si="828"/>
        <v>87976.342077709371</v>
      </c>
      <c r="W1510" s="2">
        <f t="shared" si="829"/>
        <v>357787.05971105053</v>
      </c>
      <c r="X1510" s="17">
        <f t="shared" si="830"/>
        <v>0</v>
      </c>
      <c r="Y1510" s="2">
        <f t="shared" si="831"/>
        <v>0</v>
      </c>
      <c r="Z1510" s="72">
        <f t="shared" si="832"/>
        <v>0</v>
      </c>
      <c r="AA1510" s="2">
        <f t="shared" si="842"/>
        <v>0</v>
      </c>
      <c r="AB1510" s="12">
        <f t="shared" si="840"/>
        <v>4.6600000000000003E-2</v>
      </c>
      <c r="AC1510" s="17">
        <f t="shared" si="833"/>
        <v>6</v>
      </c>
      <c r="AD1510" s="17">
        <v>252</v>
      </c>
      <c r="AE1510" s="13">
        <f t="shared" si="846"/>
        <v>1.0010850360000001</v>
      </c>
      <c r="AF1510" s="2">
        <f t="shared" si="843"/>
        <v>386.52720391999998</v>
      </c>
      <c r="AG1510" s="2">
        <f t="shared" si="834"/>
        <v>388.21184011999998</v>
      </c>
      <c r="AH1510" s="3">
        <f t="shared" si="835"/>
        <v>0</v>
      </c>
      <c r="AI1510" s="4" t="str">
        <f t="shared" si="847"/>
        <v>A+J=</v>
      </c>
      <c r="AJ1510" s="11">
        <f t="shared" si="841"/>
        <v>42688</v>
      </c>
      <c r="AK1510" s="11"/>
      <c r="AL1510" s="4"/>
      <c r="AM1510" s="1"/>
      <c r="AN1510" s="11"/>
      <c r="AO1510" s="1"/>
      <c r="AP1510" s="1"/>
      <c r="AQ1510" s="3"/>
      <c r="AR1510" s="3"/>
      <c r="AS1510" s="6"/>
      <c r="AT1510" s="1"/>
      <c r="AU1510" s="1"/>
      <c r="AV1510" s="1"/>
      <c r="AW1510" s="1"/>
      <c r="AX1510" s="1"/>
      <c r="AY1510" s="1"/>
      <c r="AZ1510" s="1"/>
      <c r="BA1510" s="1"/>
      <c r="BB1510" s="1"/>
    </row>
    <row r="1511" spans="1:54" x14ac:dyDescent="0.2">
      <c r="A1511" s="158">
        <f t="shared" si="836"/>
        <v>42667</v>
      </c>
      <c r="B1511" s="2">
        <f t="shared" si="820"/>
        <v>358175.27155117056</v>
      </c>
      <c r="C1511" s="2">
        <f t="shared" si="837"/>
        <v>264207.83846528002</v>
      </c>
      <c r="D1511" s="2">
        <f>SUM(Y1511:Y$1805)</f>
        <v>16085.83159962</v>
      </c>
      <c r="E1511" s="73">
        <f t="shared" si="821"/>
        <v>248122.00686566002</v>
      </c>
      <c r="F1511" s="88">
        <f t="shared" si="816"/>
        <v>4736.74</v>
      </c>
      <c r="G1511" s="3">
        <f>IF(AND(N1511=1,N1510&gt;1),VLOOKUP(A1510,[1]Plan1!$BK$81:$BM$259,3),G1510)</f>
        <v>4740.53</v>
      </c>
      <c r="H1511" s="11">
        <f t="shared" si="817"/>
        <v>42597</v>
      </c>
      <c r="I1511" s="11">
        <f t="shared" si="818"/>
        <v>42628</v>
      </c>
      <c r="J1511" s="12">
        <f t="shared" si="822"/>
        <v>8.0012835832232732E-4</v>
      </c>
      <c r="K1511" s="11">
        <f t="shared" si="838"/>
        <v>42688</v>
      </c>
      <c r="L1511" s="11">
        <f t="shared" si="823"/>
        <v>42688</v>
      </c>
      <c r="M1511" s="1">
        <f t="shared" si="844"/>
        <v>20</v>
      </c>
      <c r="N1511" s="1">
        <f t="shared" si="824"/>
        <v>6</v>
      </c>
      <c r="O1511" s="2">
        <f t="shared" si="825"/>
        <v>1.00023997</v>
      </c>
      <c r="P1511" s="13">
        <f t="shared" si="819"/>
        <v>1.00439992</v>
      </c>
      <c r="Q1511" s="13">
        <f t="shared" si="845"/>
        <v>1.354243911220149</v>
      </c>
      <c r="R1511" s="2">
        <f t="shared" si="815"/>
        <v>1.35456888</v>
      </c>
      <c r="S1511" s="2">
        <f t="shared" si="839"/>
        <v>1.34831144</v>
      </c>
      <c r="T1511" s="2">
        <f t="shared" si="826"/>
        <v>356234.45114040002</v>
      </c>
      <c r="U1511" s="2">
        <f t="shared" si="827"/>
        <v>5602.8791680611457</v>
      </c>
      <c r="V1511" s="2">
        <f t="shared" si="828"/>
        <v>87976.342077709371</v>
      </c>
      <c r="W1511" s="2">
        <f t="shared" si="829"/>
        <v>357787.05971105053</v>
      </c>
      <c r="X1511" s="17">
        <f t="shared" si="830"/>
        <v>0</v>
      </c>
      <c r="Y1511" s="2">
        <f t="shared" si="831"/>
        <v>0</v>
      </c>
      <c r="Z1511" s="72">
        <f t="shared" si="832"/>
        <v>0</v>
      </c>
      <c r="AA1511" s="2">
        <f t="shared" si="842"/>
        <v>0</v>
      </c>
      <c r="AB1511" s="12">
        <f t="shared" si="840"/>
        <v>4.6600000000000003E-2</v>
      </c>
      <c r="AC1511" s="17">
        <f t="shared" si="833"/>
        <v>6</v>
      </c>
      <c r="AD1511" s="17">
        <v>252</v>
      </c>
      <c r="AE1511" s="13">
        <f t="shared" si="846"/>
        <v>1.0010850360000001</v>
      </c>
      <c r="AF1511" s="2">
        <f t="shared" si="843"/>
        <v>386.52720391999998</v>
      </c>
      <c r="AG1511" s="2">
        <f t="shared" si="834"/>
        <v>388.21184011999998</v>
      </c>
      <c r="AH1511" s="3">
        <f t="shared" si="835"/>
        <v>0</v>
      </c>
      <c r="AI1511" s="4" t="str">
        <f t="shared" si="847"/>
        <v>A+J=</v>
      </c>
      <c r="AJ1511" s="11">
        <f t="shared" si="841"/>
        <v>42688</v>
      </c>
      <c r="AK1511" s="11"/>
      <c r="AL1511" s="4"/>
      <c r="AM1511" s="1"/>
      <c r="AN1511" s="11"/>
      <c r="AO1511" s="1"/>
      <c r="AP1511" s="1"/>
      <c r="AQ1511" s="3"/>
      <c r="AR1511" s="3"/>
      <c r="AS1511" s="6"/>
      <c r="AT1511" s="1"/>
      <c r="AU1511" s="1"/>
      <c r="AV1511" s="1"/>
      <c r="AW1511" s="1"/>
      <c r="AX1511" s="1"/>
      <c r="AY1511" s="1"/>
      <c r="AZ1511" s="1"/>
      <c r="BA1511" s="1"/>
      <c r="BB1511" s="1"/>
    </row>
    <row r="1512" spans="1:54" x14ac:dyDescent="0.2">
      <c r="A1512" s="158">
        <f t="shared" si="836"/>
        <v>42668</v>
      </c>
      <c r="B1512" s="2">
        <f t="shared" si="820"/>
        <v>358253.47233576246</v>
      </c>
      <c r="C1512" s="2">
        <f t="shared" si="837"/>
        <v>264207.83846528002</v>
      </c>
      <c r="D1512" s="2">
        <f>SUM(Y1512:Y$1805)</f>
        <v>16085.83159962</v>
      </c>
      <c r="E1512" s="73">
        <f t="shared" si="821"/>
        <v>248122.00686566002</v>
      </c>
      <c r="F1512" s="88">
        <f t="shared" si="816"/>
        <v>4736.74</v>
      </c>
      <c r="G1512" s="3">
        <f>IF(AND(N1512=1,N1511&gt;1),VLOOKUP(A1511,[1]Plan1!$BK$81:$BM$259,3),G1511)</f>
        <v>4740.53</v>
      </c>
      <c r="H1512" s="11">
        <f t="shared" si="817"/>
        <v>42597</v>
      </c>
      <c r="I1512" s="11">
        <f t="shared" si="818"/>
        <v>42628</v>
      </c>
      <c r="J1512" s="12">
        <f t="shared" si="822"/>
        <v>8.0012835832232732E-4</v>
      </c>
      <c r="K1512" s="11">
        <f t="shared" si="838"/>
        <v>42688</v>
      </c>
      <c r="L1512" s="11">
        <f t="shared" si="823"/>
        <v>42688</v>
      </c>
      <c r="M1512" s="1">
        <f t="shared" si="844"/>
        <v>20</v>
      </c>
      <c r="N1512" s="1">
        <f t="shared" si="824"/>
        <v>7</v>
      </c>
      <c r="O1512" s="2">
        <f t="shared" si="825"/>
        <v>1.00027997</v>
      </c>
      <c r="P1512" s="13">
        <f t="shared" si="819"/>
        <v>1.00439992</v>
      </c>
      <c r="Q1512" s="13">
        <f t="shared" si="845"/>
        <v>1.354243911220149</v>
      </c>
      <c r="R1512" s="2">
        <f t="shared" si="815"/>
        <v>1.3546230500000001</v>
      </c>
      <c r="S1512" s="2">
        <f t="shared" si="839"/>
        <v>1.34831144</v>
      </c>
      <c r="T1512" s="2">
        <f t="shared" si="826"/>
        <v>356234.45114040002</v>
      </c>
      <c r="U1512" s="2">
        <f t="shared" si="827"/>
        <v>5602.8791680611457</v>
      </c>
      <c r="V1512" s="2">
        <f t="shared" si="828"/>
        <v>87989.782846821312</v>
      </c>
      <c r="W1512" s="2">
        <f t="shared" si="829"/>
        <v>357800.50048016245</v>
      </c>
      <c r="X1512" s="17">
        <f t="shared" si="830"/>
        <v>0</v>
      </c>
      <c r="Y1512" s="2">
        <f t="shared" si="831"/>
        <v>0</v>
      </c>
      <c r="Z1512" s="72">
        <f t="shared" si="832"/>
        <v>0</v>
      </c>
      <c r="AA1512" s="2">
        <f t="shared" si="842"/>
        <v>0</v>
      </c>
      <c r="AB1512" s="12">
        <f t="shared" si="840"/>
        <v>4.6600000000000003E-2</v>
      </c>
      <c r="AC1512" s="17">
        <f t="shared" si="833"/>
        <v>7</v>
      </c>
      <c r="AD1512" s="17">
        <v>252</v>
      </c>
      <c r="AE1512" s="13">
        <f t="shared" si="846"/>
        <v>1.0012659900000001</v>
      </c>
      <c r="AF1512" s="2">
        <f t="shared" si="843"/>
        <v>450.98925279000002</v>
      </c>
      <c r="AG1512" s="2">
        <f t="shared" si="834"/>
        <v>452.97185560000003</v>
      </c>
      <c r="AH1512" s="3">
        <f t="shared" si="835"/>
        <v>0</v>
      </c>
      <c r="AI1512" s="4" t="str">
        <f t="shared" si="847"/>
        <v>A+J=</v>
      </c>
      <c r="AJ1512" s="11">
        <f t="shared" si="841"/>
        <v>42688</v>
      </c>
      <c r="AK1512" s="11"/>
      <c r="AL1512" s="4"/>
      <c r="AM1512" s="1"/>
      <c r="AN1512" s="11"/>
      <c r="AO1512" s="1"/>
      <c r="AP1512" s="1"/>
      <c r="AQ1512" s="3"/>
      <c r="AR1512" s="3"/>
      <c r="AS1512" s="6"/>
      <c r="AT1512" s="1"/>
      <c r="AU1512" s="1"/>
      <c r="AV1512" s="1"/>
      <c r="AW1512" s="1"/>
      <c r="AX1512" s="1"/>
      <c r="AY1512" s="1"/>
      <c r="AZ1512" s="1"/>
      <c r="BA1512" s="1"/>
      <c r="BB1512" s="1"/>
    </row>
    <row r="1513" spans="1:54" x14ac:dyDescent="0.2">
      <c r="A1513" s="158">
        <f t="shared" si="836"/>
        <v>42669</v>
      </c>
      <c r="B1513" s="2">
        <f t="shared" si="820"/>
        <v>358331.68943472428</v>
      </c>
      <c r="C1513" s="2">
        <f t="shared" si="837"/>
        <v>264207.83846528002</v>
      </c>
      <c r="D1513" s="2">
        <f>SUM(Y1513:Y$1805)</f>
        <v>16085.83159962</v>
      </c>
      <c r="E1513" s="73">
        <f t="shared" si="821"/>
        <v>248122.00686566002</v>
      </c>
      <c r="F1513" s="88">
        <f t="shared" si="816"/>
        <v>4736.74</v>
      </c>
      <c r="G1513" s="3">
        <f>IF(AND(N1513=1,N1512&gt;1),VLOOKUP(A1512,[1]Plan1!$BK$81:$BM$259,3),G1512)</f>
        <v>4740.53</v>
      </c>
      <c r="H1513" s="11">
        <f t="shared" si="817"/>
        <v>42597</v>
      </c>
      <c r="I1513" s="11">
        <f t="shared" si="818"/>
        <v>42628</v>
      </c>
      <c r="J1513" s="12">
        <f t="shared" si="822"/>
        <v>8.0012835832232732E-4</v>
      </c>
      <c r="K1513" s="11">
        <f t="shared" si="838"/>
        <v>42688</v>
      </c>
      <c r="L1513" s="11">
        <f t="shared" si="823"/>
        <v>42688</v>
      </c>
      <c r="M1513" s="1">
        <f t="shared" si="844"/>
        <v>20</v>
      </c>
      <c r="N1513" s="1">
        <f t="shared" si="824"/>
        <v>8</v>
      </c>
      <c r="O1513" s="2">
        <f t="shared" si="825"/>
        <v>1.0003199700000001</v>
      </c>
      <c r="P1513" s="13">
        <f t="shared" si="819"/>
        <v>1.00439992</v>
      </c>
      <c r="Q1513" s="13">
        <f t="shared" si="845"/>
        <v>1.354243911220149</v>
      </c>
      <c r="R1513" s="2">
        <f t="shared" ref="R1513:R1576" si="848">TRUNC(TRUNC((O1513*Q1513),15),8)</f>
        <v>1.3546772199999999</v>
      </c>
      <c r="S1513" s="2">
        <f t="shared" si="839"/>
        <v>1.34831144</v>
      </c>
      <c r="T1513" s="2">
        <f t="shared" si="826"/>
        <v>356234.45114040002</v>
      </c>
      <c r="U1513" s="2">
        <f t="shared" si="827"/>
        <v>5602.8791680611457</v>
      </c>
      <c r="V1513" s="2">
        <f t="shared" si="828"/>
        <v>88003.223615933181</v>
      </c>
      <c r="W1513" s="2">
        <f t="shared" si="829"/>
        <v>357813.9412492743</v>
      </c>
      <c r="X1513" s="17">
        <f t="shared" si="830"/>
        <v>0</v>
      </c>
      <c r="Y1513" s="2">
        <f t="shared" si="831"/>
        <v>0</v>
      </c>
      <c r="Z1513" s="72">
        <f t="shared" si="832"/>
        <v>0</v>
      </c>
      <c r="AA1513" s="2">
        <f t="shared" si="842"/>
        <v>0</v>
      </c>
      <c r="AB1513" s="12">
        <f t="shared" si="840"/>
        <v>4.6600000000000003E-2</v>
      </c>
      <c r="AC1513" s="17">
        <f t="shared" si="833"/>
        <v>8</v>
      </c>
      <c r="AD1513" s="17">
        <v>252</v>
      </c>
      <c r="AE1513" s="13">
        <f t="shared" si="846"/>
        <v>1.001446976</v>
      </c>
      <c r="AF1513" s="2">
        <f t="shared" si="843"/>
        <v>515.46270116999995</v>
      </c>
      <c r="AG1513" s="2">
        <f t="shared" si="834"/>
        <v>517.74818545000005</v>
      </c>
      <c r="AH1513" s="3">
        <f t="shared" si="835"/>
        <v>0</v>
      </c>
      <c r="AI1513" s="4" t="str">
        <f t="shared" si="847"/>
        <v>A+J=</v>
      </c>
      <c r="AJ1513" s="11">
        <f t="shared" si="841"/>
        <v>42688</v>
      </c>
      <c r="AK1513" s="11"/>
      <c r="AL1513" s="4"/>
      <c r="AM1513" s="1"/>
      <c r="AN1513" s="11"/>
      <c r="AO1513" s="1"/>
      <c r="AP1513" s="1"/>
      <c r="AQ1513" s="3"/>
      <c r="AR1513" s="3"/>
      <c r="AS1513" s="6"/>
      <c r="AT1513" s="1"/>
      <c r="AU1513" s="1"/>
      <c r="AV1513" s="1"/>
      <c r="AW1513" s="1"/>
      <c r="AX1513" s="1"/>
      <c r="AY1513" s="1"/>
      <c r="AZ1513" s="1"/>
      <c r="BA1513" s="1"/>
      <c r="BB1513" s="1"/>
    </row>
    <row r="1514" spans="1:54" x14ac:dyDescent="0.2">
      <c r="A1514" s="158">
        <f t="shared" si="836"/>
        <v>42670</v>
      </c>
      <c r="B1514" s="2">
        <f t="shared" si="820"/>
        <v>358409.92356499628</v>
      </c>
      <c r="C1514" s="2">
        <f t="shared" si="837"/>
        <v>264207.83846528002</v>
      </c>
      <c r="D1514" s="2">
        <f>SUM(Y1514:Y$1805)</f>
        <v>16085.83159962</v>
      </c>
      <c r="E1514" s="73">
        <f t="shared" si="821"/>
        <v>248122.00686566002</v>
      </c>
      <c r="F1514" s="88">
        <f t="shared" ref="F1514:F1577" si="849">IF(G1514=G1513,F1513,G1513)</f>
        <v>4736.74</v>
      </c>
      <c r="G1514" s="3">
        <f>IF(AND(N1514=1,N1513&gt;1),VLOOKUP(A1513,[1]Plan1!$BK$81:$BM$259,3),G1513)</f>
        <v>4740.53</v>
      </c>
      <c r="H1514" s="11">
        <f t="shared" ref="H1514:H1577" si="850">EDATE(I1514,-1)</f>
        <v>42597</v>
      </c>
      <c r="I1514" s="11">
        <f t="shared" ref="I1514:I1577" si="851">IF(X1513&gt;0,EDATE(A1514,-1),+I1513)</f>
        <v>42628</v>
      </c>
      <c r="J1514" s="12">
        <f t="shared" si="822"/>
        <v>8.0012835832232732E-4</v>
      </c>
      <c r="K1514" s="11">
        <f t="shared" si="838"/>
        <v>42688</v>
      </c>
      <c r="L1514" s="11">
        <f t="shared" si="823"/>
        <v>42688</v>
      </c>
      <c r="M1514" s="1">
        <f t="shared" si="844"/>
        <v>20</v>
      </c>
      <c r="N1514" s="1">
        <f t="shared" si="824"/>
        <v>9</v>
      </c>
      <c r="O1514" s="2">
        <f t="shared" si="825"/>
        <v>1.0003599700000001</v>
      </c>
      <c r="P1514" s="13">
        <f t="shared" ref="P1514:P1577" si="852">IF(L1514&gt;L1513,O1513,P1513)</f>
        <v>1.00439992</v>
      </c>
      <c r="Q1514" s="13">
        <f t="shared" si="845"/>
        <v>1.354243911220149</v>
      </c>
      <c r="R1514" s="2">
        <f t="shared" si="848"/>
        <v>1.35473139</v>
      </c>
      <c r="S1514" s="2">
        <f t="shared" si="839"/>
        <v>1.34831144</v>
      </c>
      <c r="T1514" s="2">
        <f t="shared" si="826"/>
        <v>356234.45114040002</v>
      </c>
      <c r="U1514" s="2">
        <f t="shared" si="827"/>
        <v>5602.8791680611457</v>
      </c>
      <c r="V1514" s="2">
        <f t="shared" si="828"/>
        <v>88016.664385045122</v>
      </c>
      <c r="W1514" s="2">
        <f t="shared" si="829"/>
        <v>357827.38201838627</v>
      </c>
      <c r="X1514" s="17">
        <f t="shared" si="830"/>
        <v>0</v>
      </c>
      <c r="Y1514" s="2">
        <f t="shared" si="831"/>
        <v>0</v>
      </c>
      <c r="Z1514" s="72">
        <f t="shared" si="832"/>
        <v>0</v>
      </c>
      <c r="AA1514" s="2">
        <f t="shared" si="842"/>
        <v>0</v>
      </c>
      <c r="AB1514" s="12">
        <f t="shared" si="840"/>
        <v>4.6600000000000003E-2</v>
      </c>
      <c r="AC1514" s="17">
        <f t="shared" si="833"/>
        <v>9</v>
      </c>
      <c r="AD1514" s="17">
        <v>252</v>
      </c>
      <c r="AE1514" s="13">
        <f t="shared" si="846"/>
        <v>1.0016279960000001</v>
      </c>
      <c r="AF1514" s="2">
        <f t="shared" si="843"/>
        <v>579.94826150999995</v>
      </c>
      <c r="AG1514" s="2">
        <f t="shared" si="834"/>
        <v>582.54154660999995</v>
      </c>
      <c r="AH1514" s="3">
        <f t="shared" si="835"/>
        <v>0</v>
      </c>
      <c r="AI1514" s="4" t="str">
        <f t="shared" si="847"/>
        <v>A+J=</v>
      </c>
      <c r="AJ1514" s="11">
        <f t="shared" si="841"/>
        <v>42688</v>
      </c>
      <c r="AK1514" s="11"/>
      <c r="AL1514" s="4"/>
      <c r="AM1514" s="1"/>
      <c r="AN1514" s="11"/>
      <c r="AO1514" s="1"/>
      <c r="AP1514" s="1"/>
      <c r="AQ1514" s="3"/>
      <c r="AR1514" s="3"/>
      <c r="AS1514" s="6"/>
      <c r="AT1514" s="1"/>
      <c r="AU1514" s="1"/>
      <c r="AV1514" s="1"/>
      <c r="AW1514" s="1"/>
      <c r="AX1514" s="1"/>
      <c r="AY1514" s="1"/>
      <c r="AZ1514" s="1"/>
      <c r="BA1514" s="1"/>
      <c r="BB1514" s="1"/>
    </row>
    <row r="1515" spans="1:54" x14ac:dyDescent="0.2">
      <c r="A1515" s="158">
        <f t="shared" si="836"/>
        <v>42671</v>
      </c>
      <c r="B1515" s="2">
        <f t="shared" si="820"/>
        <v>358488.1789836883</v>
      </c>
      <c r="C1515" s="2">
        <f t="shared" si="837"/>
        <v>264207.83846528002</v>
      </c>
      <c r="D1515" s="2">
        <f>SUM(Y1515:Y$1805)</f>
        <v>16085.83159962</v>
      </c>
      <c r="E1515" s="73">
        <f t="shared" si="821"/>
        <v>248122.00686566002</v>
      </c>
      <c r="F1515" s="88">
        <f t="shared" si="849"/>
        <v>4736.74</v>
      </c>
      <c r="G1515" s="3">
        <f>IF(AND(N1515=1,N1514&gt;1),VLOOKUP(A1514,[1]Plan1!$BK$81:$BM$259,3),G1514)</f>
        <v>4740.53</v>
      </c>
      <c r="H1515" s="11">
        <f t="shared" si="850"/>
        <v>42597</v>
      </c>
      <c r="I1515" s="11">
        <f t="shared" si="851"/>
        <v>42628</v>
      </c>
      <c r="J1515" s="12">
        <f t="shared" si="822"/>
        <v>8.0012835832232732E-4</v>
      </c>
      <c r="K1515" s="11">
        <f t="shared" si="838"/>
        <v>42688</v>
      </c>
      <c r="L1515" s="11">
        <f t="shared" si="823"/>
        <v>42688</v>
      </c>
      <c r="M1515" s="1">
        <f t="shared" si="844"/>
        <v>20</v>
      </c>
      <c r="N1515" s="1">
        <f t="shared" si="824"/>
        <v>10</v>
      </c>
      <c r="O1515" s="2">
        <f t="shared" si="825"/>
        <v>1.0003999800000001</v>
      </c>
      <c r="P1515" s="13">
        <f t="shared" si="852"/>
        <v>1.00439992</v>
      </c>
      <c r="Q1515" s="13">
        <f t="shared" si="845"/>
        <v>1.354243911220149</v>
      </c>
      <c r="R1515" s="2">
        <f t="shared" si="848"/>
        <v>1.3547855799999999</v>
      </c>
      <c r="S1515" s="2">
        <f t="shared" si="839"/>
        <v>1.34831144</v>
      </c>
      <c r="T1515" s="2">
        <f t="shared" si="826"/>
        <v>356234.45114040002</v>
      </c>
      <c r="U1515" s="2">
        <f t="shared" si="827"/>
        <v>5602.8791680611457</v>
      </c>
      <c r="V1515" s="2">
        <f t="shared" si="828"/>
        <v>88030.110116597149</v>
      </c>
      <c r="W1515" s="2">
        <f t="shared" si="829"/>
        <v>357840.8277499383</v>
      </c>
      <c r="X1515" s="17">
        <f t="shared" si="830"/>
        <v>0</v>
      </c>
      <c r="Y1515" s="2">
        <f t="shared" si="831"/>
        <v>0</v>
      </c>
      <c r="Z1515" s="72">
        <f t="shared" si="832"/>
        <v>0</v>
      </c>
      <c r="AA1515" s="2">
        <f t="shared" si="842"/>
        <v>0</v>
      </c>
      <c r="AB1515" s="12">
        <f t="shared" si="840"/>
        <v>4.6600000000000003E-2</v>
      </c>
      <c r="AC1515" s="17">
        <f t="shared" si="833"/>
        <v>10</v>
      </c>
      <c r="AD1515" s="17">
        <v>252</v>
      </c>
      <c r="AE1515" s="13">
        <f t="shared" si="846"/>
        <v>1.0018090479999999</v>
      </c>
      <c r="AF1515" s="2">
        <f t="shared" si="843"/>
        <v>644.44522136000001</v>
      </c>
      <c r="AG1515" s="2">
        <f t="shared" si="834"/>
        <v>647.35123375000001</v>
      </c>
      <c r="AH1515" s="3">
        <f t="shared" si="835"/>
        <v>0</v>
      </c>
      <c r="AI1515" s="4" t="str">
        <f t="shared" si="847"/>
        <v>A+J=</v>
      </c>
      <c r="AJ1515" s="11">
        <f t="shared" si="841"/>
        <v>42688</v>
      </c>
      <c r="AK1515" s="11"/>
      <c r="AL1515" s="4"/>
      <c r="AM1515" s="1"/>
      <c r="AN1515" s="11"/>
      <c r="AO1515" s="1"/>
      <c r="AP1515" s="1"/>
      <c r="AQ1515" s="3"/>
      <c r="AR1515" s="3"/>
      <c r="AS1515" s="6"/>
      <c r="AT1515" s="1"/>
      <c r="AU1515" s="1"/>
      <c r="AV1515" s="1"/>
      <c r="AW1515" s="1"/>
      <c r="AX1515" s="1"/>
      <c r="AY1515" s="1"/>
      <c r="AZ1515" s="1"/>
      <c r="BA1515" s="1"/>
      <c r="BB1515" s="1"/>
    </row>
    <row r="1516" spans="1:54" x14ac:dyDescent="0.2">
      <c r="A1516" s="158">
        <f t="shared" si="836"/>
        <v>42672</v>
      </c>
      <c r="B1516" s="2">
        <f t="shared" si="820"/>
        <v>358566.44823632028</v>
      </c>
      <c r="C1516" s="2">
        <f t="shared" si="837"/>
        <v>264207.83846528002</v>
      </c>
      <c r="D1516" s="2">
        <f>SUM(Y1516:Y$1805)</f>
        <v>16085.83159962</v>
      </c>
      <c r="E1516" s="73">
        <f t="shared" si="821"/>
        <v>248122.00686566002</v>
      </c>
      <c r="F1516" s="88">
        <f t="shared" si="849"/>
        <v>4736.74</v>
      </c>
      <c r="G1516" s="3">
        <f>IF(AND(N1516=1,N1515&gt;1),VLOOKUP(A1515,[1]Plan1!$BK$81:$BM$259,3),G1515)</f>
        <v>4740.53</v>
      </c>
      <c r="H1516" s="11">
        <f t="shared" si="850"/>
        <v>42597</v>
      </c>
      <c r="I1516" s="11">
        <f t="shared" si="851"/>
        <v>42628</v>
      </c>
      <c r="J1516" s="12">
        <f t="shared" si="822"/>
        <v>8.0012835832232732E-4</v>
      </c>
      <c r="K1516" s="11">
        <f t="shared" si="838"/>
        <v>42688</v>
      </c>
      <c r="L1516" s="11">
        <f t="shared" si="823"/>
        <v>42688</v>
      </c>
      <c r="M1516" s="1">
        <f t="shared" si="844"/>
        <v>20</v>
      </c>
      <c r="N1516" s="1">
        <f t="shared" si="824"/>
        <v>11</v>
      </c>
      <c r="O1516" s="2">
        <f t="shared" si="825"/>
        <v>1.0004399900000001</v>
      </c>
      <c r="P1516" s="13">
        <f t="shared" si="852"/>
        <v>1.00439992</v>
      </c>
      <c r="Q1516" s="13">
        <f t="shared" si="845"/>
        <v>1.354243911220149</v>
      </c>
      <c r="R1516" s="2">
        <f t="shared" si="848"/>
        <v>1.3548397599999999</v>
      </c>
      <c r="S1516" s="2">
        <f t="shared" si="839"/>
        <v>1.34831144</v>
      </c>
      <c r="T1516" s="2">
        <f t="shared" si="826"/>
        <v>356234.45114040002</v>
      </c>
      <c r="U1516" s="2">
        <f t="shared" si="827"/>
        <v>5602.8791680611457</v>
      </c>
      <c r="V1516" s="2">
        <f t="shared" si="828"/>
        <v>88043.553366929147</v>
      </c>
      <c r="W1516" s="2">
        <f t="shared" si="829"/>
        <v>357854.27100027027</v>
      </c>
      <c r="X1516" s="17">
        <f t="shared" si="830"/>
        <v>0</v>
      </c>
      <c r="Y1516" s="2">
        <f t="shared" si="831"/>
        <v>0</v>
      </c>
      <c r="Z1516" s="72">
        <f t="shared" si="832"/>
        <v>0</v>
      </c>
      <c r="AA1516" s="2">
        <f t="shared" si="842"/>
        <v>0</v>
      </c>
      <c r="AB1516" s="12">
        <f t="shared" si="840"/>
        <v>4.6600000000000003E-2</v>
      </c>
      <c r="AC1516" s="17">
        <f t="shared" si="833"/>
        <v>11</v>
      </c>
      <c r="AD1516" s="17">
        <v>252</v>
      </c>
      <c r="AE1516" s="13">
        <f t="shared" si="846"/>
        <v>1.001990132</v>
      </c>
      <c r="AF1516" s="2">
        <f t="shared" si="843"/>
        <v>708.95358070999998</v>
      </c>
      <c r="AG1516" s="2">
        <f t="shared" si="834"/>
        <v>712.17723605000003</v>
      </c>
      <c r="AH1516" s="3">
        <f t="shared" si="835"/>
        <v>0</v>
      </c>
      <c r="AI1516" s="4" t="str">
        <f t="shared" si="847"/>
        <v>A+J=</v>
      </c>
      <c r="AJ1516" s="11">
        <f t="shared" si="841"/>
        <v>42688</v>
      </c>
      <c r="AK1516" s="11"/>
      <c r="AL1516" s="4"/>
      <c r="AM1516" s="1"/>
      <c r="AN1516" s="11"/>
      <c r="AO1516" s="1"/>
      <c r="AP1516" s="1"/>
      <c r="AQ1516" s="3"/>
      <c r="AR1516" s="3"/>
      <c r="AS1516" s="6"/>
      <c r="AT1516" s="1"/>
      <c r="AU1516" s="1"/>
      <c r="AV1516" s="1"/>
      <c r="AW1516" s="1"/>
      <c r="AX1516" s="1"/>
      <c r="AY1516" s="1"/>
      <c r="AZ1516" s="1"/>
      <c r="BA1516" s="1"/>
      <c r="BB1516" s="1"/>
    </row>
    <row r="1517" spans="1:54" x14ac:dyDescent="0.2">
      <c r="A1517" s="158">
        <f t="shared" si="836"/>
        <v>42673</v>
      </c>
      <c r="B1517" s="2">
        <f t="shared" si="820"/>
        <v>358566.44823632028</v>
      </c>
      <c r="C1517" s="2">
        <f t="shared" si="837"/>
        <v>264207.83846528002</v>
      </c>
      <c r="D1517" s="2">
        <f>SUM(Y1517:Y$1805)</f>
        <v>16085.83159962</v>
      </c>
      <c r="E1517" s="73">
        <f t="shared" si="821"/>
        <v>248122.00686566002</v>
      </c>
      <c r="F1517" s="88">
        <f t="shared" si="849"/>
        <v>4736.74</v>
      </c>
      <c r="G1517" s="3">
        <f>IF(AND(N1517=1,N1516&gt;1),VLOOKUP(A1516,[1]Plan1!$BK$81:$BM$259,3),G1516)</f>
        <v>4740.53</v>
      </c>
      <c r="H1517" s="11">
        <f t="shared" si="850"/>
        <v>42597</v>
      </c>
      <c r="I1517" s="11">
        <f t="shared" si="851"/>
        <v>42628</v>
      </c>
      <c r="J1517" s="12">
        <f t="shared" si="822"/>
        <v>8.0012835832232732E-4</v>
      </c>
      <c r="K1517" s="11">
        <f t="shared" si="838"/>
        <v>42688</v>
      </c>
      <c r="L1517" s="11">
        <f t="shared" si="823"/>
        <v>42688</v>
      </c>
      <c r="M1517" s="1">
        <f t="shared" si="844"/>
        <v>20</v>
      </c>
      <c r="N1517" s="1">
        <f t="shared" si="824"/>
        <v>11</v>
      </c>
      <c r="O1517" s="2">
        <f t="shared" si="825"/>
        <v>1.0004399900000001</v>
      </c>
      <c r="P1517" s="13">
        <f t="shared" si="852"/>
        <v>1.00439992</v>
      </c>
      <c r="Q1517" s="13">
        <f t="shared" si="845"/>
        <v>1.354243911220149</v>
      </c>
      <c r="R1517" s="2">
        <f t="shared" si="848"/>
        <v>1.3548397599999999</v>
      </c>
      <c r="S1517" s="2">
        <f t="shared" si="839"/>
        <v>1.34831144</v>
      </c>
      <c r="T1517" s="2">
        <f t="shared" si="826"/>
        <v>356234.45114040002</v>
      </c>
      <c r="U1517" s="2">
        <f t="shared" si="827"/>
        <v>5602.8791680611457</v>
      </c>
      <c r="V1517" s="2">
        <f t="shared" si="828"/>
        <v>88043.553366929147</v>
      </c>
      <c r="W1517" s="2">
        <f t="shared" si="829"/>
        <v>357854.27100027027</v>
      </c>
      <c r="X1517" s="17">
        <f t="shared" si="830"/>
        <v>0</v>
      </c>
      <c r="Y1517" s="2">
        <f t="shared" si="831"/>
        <v>0</v>
      </c>
      <c r="Z1517" s="72">
        <f t="shared" si="832"/>
        <v>0</v>
      </c>
      <c r="AA1517" s="2">
        <f t="shared" si="842"/>
        <v>0</v>
      </c>
      <c r="AB1517" s="12">
        <f t="shared" si="840"/>
        <v>4.6600000000000003E-2</v>
      </c>
      <c r="AC1517" s="17">
        <f t="shared" si="833"/>
        <v>11</v>
      </c>
      <c r="AD1517" s="17">
        <v>252</v>
      </c>
      <c r="AE1517" s="13">
        <f t="shared" si="846"/>
        <v>1.001990132</v>
      </c>
      <c r="AF1517" s="2">
        <f t="shared" si="843"/>
        <v>708.95358070999998</v>
      </c>
      <c r="AG1517" s="2">
        <f t="shared" si="834"/>
        <v>712.17723605000003</v>
      </c>
      <c r="AH1517" s="3">
        <f t="shared" si="835"/>
        <v>0</v>
      </c>
      <c r="AI1517" s="4" t="str">
        <f t="shared" si="847"/>
        <v>A+J=</v>
      </c>
      <c r="AJ1517" s="11">
        <f t="shared" si="841"/>
        <v>42688</v>
      </c>
      <c r="AK1517" s="11"/>
      <c r="AL1517" s="4"/>
      <c r="AM1517" s="1"/>
      <c r="AN1517" s="11"/>
      <c r="AO1517" s="1"/>
      <c r="AP1517" s="1"/>
      <c r="AQ1517" s="3"/>
      <c r="AR1517" s="3"/>
      <c r="AS1517" s="6"/>
      <c r="AT1517" s="1"/>
      <c r="AU1517" s="1"/>
      <c r="AV1517" s="1"/>
      <c r="AW1517" s="1"/>
      <c r="AX1517" s="1"/>
      <c r="AY1517" s="1"/>
      <c r="AZ1517" s="1"/>
      <c r="BA1517" s="1"/>
      <c r="BB1517" s="1"/>
    </row>
    <row r="1518" spans="1:54" x14ac:dyDescent="0.2">
      <c r="A1518" s="158">
        <f t="shared" si="836"/>
        <v>42674</v>
      </c>
      <c r="B1518" s="2">
        <f t="shared" si="820"/>
        <v>358566.44823632028</v>
      </c>
      <c r="C1518" s="2">
        <f t="shared" si="837"/>
        <v>264207.83846528002</v>
      </c>
      <c r="D1518" s="2">
        <f>SUM(Y1518:Y$1805)</f>
        <v>16085.83159962</v>
      </c>
      <c r="E1518" s="73">
        <f t="shared" si="821"/>
        <v>248122.00686566002</v>
      </c>
      <c r="F1518" s="88">
        <f t="shared" si="849"/>
        <v>4736.74</v>
      </c>
      <c r="G1518" s="3">
        <f>IF(AND(N1518=1,N1517&gt;1),VLOOKUP(A1517,[1]Plan1!$BK$81:$BM$259,3),G1517)</f>
        <v>4740.53</v>
      </c>
      <c r="H1518" s="11">
        <f t="shared" si="850"/>
        <v>42597</v>
      </c>
      <c r="I1518" s="11">
        <f t="shared" si="851"/>
        <v>42628</v>
      </c>
      <c r="J1518" s="12">
        <f t="shared" si="822"/>
        <v>8.0012835832232732E-4</v>
      </c>
      <c r="K1518" s="11">
        <f t="shared" si="838"/>
        <v>42688</v>
      </c>
      <c r="L1518" s="11">
        <f t="shared" si="823"/>
        <v>42688</v>
      </c>
      <c r="M1518" s="1">
        <f t="shared" si="844"/>
        <v>20</v>
      </c>
      <c r="N1518" s="1">
        <f t="shared" si="824"/>
        <v>11</v>
      </c>
      <c r="O1518" s="2">
        <f t="shared" si="825"/>
        <v>1.0004399900000001</v>
      </c>
      <c r="P1518" s="13">
        <f t="shared" si="852"/>
        <v>1.00439992</v>
      </c>
      <c r="Q1518" s="13">
        <f t="shared" si="845"/>
        <v>1.354243911220149</v>
      </c>
      <c r="R1518" s="2">
        <f t="shared" si="848"/>
        <v>1.3548397599999999</v>
      </c>
      <c r="S1518" s="2">
        <f t="shared" si="839"/>
        <v>1.34831144</v>
      </c>
      <c r="T1518" s="2">
        <f t="shared" si="826"/>
        <v>356234.45114040002</v>
      </c>
      <c r="U1518" s="2">
        <f t="shared" si="827"/>
        <v>5602.8791680611457</v>
      </c>
      <c r="V1518" s="2">
        <f t="shared" si="828"/>
        <v>88043.553366929147</v>
      </c>
      <c r="W1518" s="2">
        <f t="shared" si="829"/>
        <v>357854.27100027027</v>
      </c>
      <c r="X1518" s="17">
        <f t="shared" si="830"/>
        <v>0</v>
      </c>
      <c r="Y1518" s="2">
        <f t="shared" si="831"/>
        <v>0</v>
      </c>
      <c r="Z1518" s="72">
        <f t="shared" si="832"/>
        <v>0</v>
      </c>
      <c r="AA1518" s="2">
        <f t="shared" si="842"/>
        <v>0</v>
      </c>
      <c r="AB1518" s="12">
        <f t="shared" si="840"/>
        <v>4.6600000000000003E-2</v>
      </c>
      <c r="AC1518" s="17">
        <f t="shared" si="833"/>
        <v>11</v>
      </c>
      <c r="AD1518" s="17">
        <v>252</v>
      </c>
      <c r="AE1518" s="13">
        <f t="shared" si="846"/>
        <v>1.001990132</v>
      </c>
      <c r="AF1518" s="2">
        <f t="shared" si="843"/>
        <v>708.95358070999998</v>
      </c>
      <c r="AG1518" s="2">
        <f t="shared" si="834"/>
        <v>712.17723605000003</v>
      </c>
      <c r="AH1518" s="3">
        <f t="shared" si="835"/>
        <v>0</v>
      </c>
      <c r="AI1518" s="4" t="str">
        <f t="shared" si="847"/>
        <v>A+J=</v>
      </c>
      <c r="AJ1518" s="11">
        <f t="shared" si="841"/>
        <v>42688</v>
      </c>
      <c r="AK1518" s="11"/>
      <c r="AL1518" s="4"/>
      <c r="AM1518" s="1"/>
      <c r="AN1518" s="11"/>
      <c r="AO1518" s="1"/>
      <c r="AP1518" s="1"/>
      <c r="AQ1518" s="3"/>
      <c r="AR1518" s="3"/>
      <c r="AS1518" s="6"/>
      <c r="AT1518" s="1"/>
      <c r="AU1518" s="1"/>
      <c r="AV1518" s="1"/>
      <c r="AW1518" s="1"/>
      <c r="AX1518" s="1"/>
      <c r="AY1518" s="1"/>
      <c r="AZ1518" s="1"/>
      <c r="BA1518" s="1"/>
      <c r="BB1518" s="1"/>
    </row>
    <row r="1519" spans="1:54" x14ac:dyDescent="0.2">
      <c r="A1519" s="158">
        <f t="shared" si="836"/>
        <v>42675</v>
      </c>
      <c r="B1519" s="2">
        <f t="shared" si="820"/>
        <v>358644.73452516232</v>
      </c>
      <c r="C1519" s="2">
        <f t="shared" si="837"/>
        <v>264207.83846528002</v>
      </c>
      <c r="D1519" s="2">
        <f>SUM(Y1519:Y$1805)</f>
        <v>16085.83159962</v>
      </c>
      <c r="E1519" s="73">
        <f t="shared" si="821"/>
        <v>248122.00686566002</v>
      </c>
      <c r="F1519" s="88">
        <f t="shared" si="849"/>
        <v>4736.74</v>
      </c>
      <c r="G1519" s="3">
        <f>IF(AND(N1519=1,N1518&gt;1),VLOOKUP(A1518,[1]Plan1!$BK$81:$BM$259,3),G1518)</f>
        <v>4740.53</v>
      </c>
      <c r="H1519" s="11">
        <f t="shared" si="850"/>
        <v>42597</v>
      </c>
      <c r="I1519" s="11">
        <f t="shared" si="851"/>
        <v>42628</v>
      </c>
      <c r="J1519" s="12">
        <f t="shared" si="822"/>
        <v>8.0012835832232732E-4</v>
      </c>
      <c r="K1519" s="11">
        <f t="shared" si="838"/>
        <v>42688</v>
      </c>
      <c r="L1519" s="11">
        <f t="shared" si="823"/>
        <v>42688</v>
      </c>
      <c r="M1519" s="1">
        <f t="shared" si="844"/>
        <v>20</v>
      </c>
      <c r="N1519" s="1">
        <f t="shared" si="824"/>
        <v>12</v>
      </c>
      <c r="O1519" s="2">
        <f t="shared" si="825"/>
        <v>1.00048</v>
      </c>
      <c r="P1519" s="13">
        <f t="shared" si="852"/>
        <v>1.00439992</v>
      </c>
      <c r="Q1519" s="13">
        <f t="shared" si="845"/>
        <v>1.354243911220149</v>
      </c>
      <c r="R1519" s="2">
        <f t="shared" si="848"/>
        <v>1.35489394</v>
      </c>
      <c r="S1519" s="2">
        <f t="shared" si="839"/>
        <v>1.34831144</v>
      </c>
      <c r="T1519" s="2">
        <f t="shared" si="826"/>
        <v>356234.45114040002</v>
      </c>
      <c r="U1519" s="2">
        <f t="shared" si="827"/>
        <v>5602.8791680611457</v>
      </c>
      <c r="V1519" s="2">
        <f t="shared" si="828"/>
        <v>88056.996617261131</v>
      </c>
      <c r="W1519" s="2">
        <f t="shared" si="829"/>
        <v>357867.71425060229</v>
      </c>
      <c r="X1519" s="17">
        <f t="shared" si="830"/>
        <v>0</v>
      </c>
      <c r="Y1519" s="2">
        <f t="shared" si="831"/>
        <v>0</v>
      </c>
      <c r="Z1519" s="72">
        <f t="shared" si="832"/>
        <v>0</v>
      </c>
      <c r="AA1519" s="2">
        <f t="shared" si="842"/>
        <v>0</v>
      </c>
      <c r="AB1519" s="12">
        <f t="shared" si="840"/>
        <v>4.6600000000000003E-2</v>
      </c>
      <c r="AC1519" s="17">
        <f t="shared" si="833"/>
        <v>12</v>
      </c>
      <c r="AD1519" s="17">
        <v>252</v>
      </c>
      <c r="AE1519" s="13">
        <f t="shared" si="846"/>
        <v>1.00217125</v>
      </c>
      <c r="AF1519" s="2">
        <f t="shared" si="843"/>
        <v>773.47405203000005</v>
      </c>
      <c r="AG1519" s="2">
        <f t="shared" si="834"/>
        <v>777.02027455999996</v>
      </c>
      <c r="AH1519" s="3">
        <f t="shared" si="835"/>
        <v>0</v>
      </c>
      <c r="AI1519" s="4" t="str">
        <f t="shared" si="847"/>
        <v>A+J=</v>
      </c>
      <c r="AJ1519" s="11">
        <f t="shared" si="841"/>
        <v>42688</v>
      </c>
      <c r="AK1519" s="11"/>
      <c r="AL1519" s="4"/>
      <c r="AM1519" s="1"/>
      <c r="AN1519" s="11"/>
      <c r="AO1519" s="1"/>
      <c r="AP1519" s="1"/>
      <c r="AQ1519" s="3"/>
      <c r="AR1519" s="3"/>
      <c r="AS1519" s="6"/>
      <c r="AT1519" s="1"/>
      <c r="AU1519" s="1"/>
      <c r="AV1519" s="1"/>
      <c r="AW1519" s="1"/>
      <c r="AX1519" s="1"/>
      <c r="AY1519" s="1"/>
      <c r="AZ1519" s="1"/>
      <c r="BA1519" s="1"/>
      <c r="BB1519" s="1"/>
    </row>
    <row r="1520" spans="1:54" x14ac:dyDescent="0.2">
      <c r="A1520" s="158">
        <f t="shared" si="836"/>
        <v>42676</v>
      </c>
      <c r="B1520" s="2">
        <f t="shared" si="820"/>
        <v>358723.03962289431</v>
      </c>
      <c r="C1520" s="2">
        <f t="shared" si="837"/>
        <v>264207.83846528002</v>
      </c>
      <c r="D1520" s="2">
        <f>SUM(Y1520:Y$1805)</f>
        <v>16085.83159962</v>
      </c>
      <c r="E1520" s="73">
        <f t="shared" si="821"/>
        <v>248122.00686566002</v>
      </c>
      <c r="F1520" s="88">
        <f t="shared" si="849"/>
        <v>4736.74</v>
      </c>
      <c r="G1520" s="3">
        <f>IF(AND(N1520=1,N1519&gt;1),VLOOKUP(A1519,[1]Plan1!$BK$81:$BM$259,3),G1519)</f>
        <v>4740.53</v>
      </c>
      <c r="H1520" s="11">
        <f t="shared" si="850"/>
        <v>42597</v>
      </c>
      <c r="I1520" s="11">
        <f t="shared" si="851"/>
        <v>42628</v>
      </c>
      <c r="J1520" s="12">
        <f t="shared" si="822"/>
        <v>8.0012835832232732E-4</v>
      </c>
      <c r="K1520" s="11">
        <f t="shared" si="838"/>
        <v>42688</v>
      </c>
      <c r="L1520" s="11">
        <f t="shared" si="823"/>
        <v>42688</v>
      </c>
      <c r="M1520" s="1">
        <f t="shared" si="844"/>
        <v>20</v>
      </c>
      <c r="N1520" s="1">
        <f t="shared" si="824"/>
        <v>13</v>
      </c>
      <c r="O1520" s="2">
        <f t="shared" si="825"/>
        <v>1.00052001</v>
      </c>
      <c r="P1520" s="13">
        <f t="shared" si="852"/>
        <v>1.00439992</v>
      </c>
      <c r="Q1520" s="13">
        <f t="shared" si="845"/>
        <v>1.354243911220149</v>
      </c>
      <c r="R1520" s="2">
        <f t="shared" si="848"/>
        <v>1.3549481299999999</v>
      </c>
      <c r="S1520" s="2">
        <f t="shared" si="839"/>
        <v>1.34831144</v>
      </c>
      <c r="T1520" s="2">
        <f t="shared" si="826"/>
        <v>356234.45114040002</v>
      </c>
      <c r="U1520" s="2">
        <f t="shared" si="827"/>
        <v>5602.8791680611457</v>
      </c>
      <c r="V1520" s="2">
        <f t="shared" si="828"/>
        <v>88070.442348813158</v>
      </c>
      <c r="W1520" s="2">
        <f t="shared" si="829"/>
        <v>357881.15998215432</v>
      </c>
      <c r="X1520" s="17">
        <f t="shared" si="830"/>
        <v>0</v>
      </c>
      <c r="Y1520" s="2">
        <f t="shared" si="831"/>
        <v>0</v>
      </c>
      <c r="Z1520" s="72">
        <f t="shared" si="832"/>
        <v>0</v>
      </c>
      <c r="AA1520" s="2">
        <f t="shared" si="842"/>
        <v>0</v>
      </c>
      <c r="AB1520" s="12">
        <f t="shared" si="840"/>
        <v>4.6600000000000003E-2</v>
      </c>
      <c r="AC1520" s="17">
        <f t="shared" si="833"/>
        <v>13</v>
      </c>
      <c r="AD1520" s="17">
        <v>252</v>
      </c>
      <c r="AE1520" s="13">
        <f t="shared" si="846"/>
        <v>1.0023523999999999</v>
      </c>
      <c r="AF1520" s="2">
        <f t="shared" si="843"/>
        <v>838.00592286000006</v>
      </c>
      <c r="AG1520" s="2">
        <f t="shared" si="834"/>
        <v>841.87964074000001</v>
      </c>
      <c r="AH1520" s="3">
        <f t="shared" si="835"/>
        <v>0</v>
      </c>
      <c r="AI1520" s="4" t="str">
        <f t="shared" si="847"/>
        <v>A+J=</v>
      </c>
      <c r="AJ1520" s="11">
        <f t="shared" si="841"/>
        <v>42688</v>
      </c>
      <c r="AK1520" s="11"/>
      <c r="AL1520" s="4"/>
      <c r="AM1520" s="1"/>
      <c r="AN1520" s="11"/>
      <c r="AO1520" s="1"/>
      <c r="AP1520" s="1"/>
      <c r="AQ1520" s="3"/>
      <c r="AR1520" s="3"/>
      <c r="AS1520" s="6"/>
      <c r="AT1520" s="1"/>
      <c r="AU1520" s="1"/>
      <c r="AV1520" s="1"/>
      <c r="AW1520" s="1"/>
      <c r="AX1520" s="1"/>
      <c r="AY1520" s="1"/>
      <c r="AZ1520" s="1"/>
      <c r="BA1520" s="1"/>
      <c r="BB1520" s="1"/>
    </row>
    <row r="1521" spans="1:153" x14ac:dyDescent="0.2">
      <c r="A1521" s="158">
        <f t="shared" si="836"/>
        <v>42677</v>
      </c>
      <c r="B1521" s="2">
        <f t="shared" si="820"/>
        <v>358723.03962289431</v>
      </c>
      <c r="C1521" s="2">
        <f t="shared" si="837"/>
        <v>264207.83846528002</v>
      </c>
      <c r="D1521" s="2">
        <f>SUM(Y1521:Y$1805)</f>
        <v>16085.83159962</v>
      </c>
      <c r="E1521" s="73">
        <f t="shared" si="821"/>
        <v>248122.00686566002</v>
      </c>
      <c r="F1521" s="88">
        <f t="shared" si="849"/>
        <v>4736.74</v>
      </c>
      <c r="G1521" s="3">
        <f>IF(AND(N1521=1,N1520&gt;1),VLOOKUP(A1520,[1]Plan1!$BK$81:$BM$259,3),G1520)</f>
        <v>4740.53</v>
      </c>
      <c r="H1521" s="11">
        <f t="shared" si="850"/>
        <v>42597</v>
      </c>
      <c r="I1521" s="11">
        <f t="shared" si="851"/>
        <v>42628</v>
      </c>
      <c r="J1521" s="12">
        <f t="shared" si="822"/>
        <v>8.0012835832232732E-4</v>
      </c>
      <c r="K1521" s="11">
        <f t="shared" si="838"/>
        <v>42688</v>
      </c>
      <c r="L1521" s="11">
        <f t="shared" si="823"/>
        <v>42688</v>
      </c>
      <c r="M1521" s="1">
        <f t="shared" si="844"/>
        <v>20</v>
      </c>
      <c r="N1521" s="1">
        <f t="shared" si="824"/>
        <v>13</v>
      </c>
      <c r="O1521" s="2">
        <f t="shared" si="825"/>
        <v>1.00052001</v>
      </c>
      <c r="P1521" s="13">
        <f t="shared" si="852"/>
        <v>1.00439992</v>
      </c>
      <c r="Q1521" s="13">
        <f t="shared" si="845"/>
        <v>1.354243911220149</v>
      </c>
      <c r="R1521" s="2">
        <f t="shared" si="848"/>
        <v>1.3549481299999999</v>
      </c>
      <c r="S1521" s="2">
        <f t="shared" si="839"/>
        <v>1.34831144</v>
      </c>
      <c r="T1521" s="2">
        <f t="shared" si="826"/>
        <v>356234.45114040002</v>
      </c>
      <c r="U1521" s="2">
        <f t="shared" si="827"/>
        <v>5602.8791680611457</v>
      </c>
      <c r="V1521" s="2">
        <f t="shared" si="828"/>
        <v>88070.442348813158</v>
      </c>
      <c r="W1521" s="2">
        <f t="shared" si="829"/>
        <v>357881.15998215432</v>
      </c>
      <c r="X1521" s="17">
        <f t="shared" si="830"/>
        <v>0</v>
      </c>
      <c r="Y1521" s="2">
        <f t="shared" si="831"/>
        <v>0</v>
      </c>
      <c r="Z1521" s="72">
        <f t="shared" si="832"/>
        <v>0</v>
      </c>
      <c r="AA1521" s="2">
        <f t="shared" si="842"/>
        <v>0</v>
      </c>
      <c r="AB1521" s="12">
        <f t="shared" si="840"/>
        <v>4.6600000000000003E-2</v>
      </c>
      <c r="AC1521" s="17">
        <f t="shared" si="833"/>
        <v>13</v>
      </c>
      <c r="AD1521" s="17">
        <v>252</v>
      </c>
      <c r="AE1521" s="13">
        <f t="shared" si="846"/>
        <v>1.0023523999999999</v>
      </c>
      <c r="AF1521" s="2">
        <f t="shared" si="843"/>
        <v>838.00592286000006</v>
      </c>
      <c r="AG1521" s="2">
        <f t="shared" si="834"/>
        <v>841.87964074000001</v>
      </c>
      <c r="AH1521" s="3">
        <f t="shared" si="835"/>
        <v>0</v>
      </c>
      <c r="AI1521" s="4" t="str">
        <f t="shared" si="847"/>
        <v>A+J=</v>
      </c>
      <c r="AJ1521" s="11">
        <f t="shared" si="841"/>
        <v>42688</v>
      </c>
      <c r="AK1521" s="11"/>
      <c r="AL1521" s="4"/>
      <c r="AM1521" s="1"/>
      <c r="AN1521" s="11"/>
      <c r="AO1521" s="1"/>
      <c r="AP1521" s="1"/>
      <c r="AQ1521" s="3"/>
      <c r="AR1521" s="3"/>
      <c r="AS1521" s="6"/>
      <c r="AT1521" s="1"/>
      <c r="AU1521" s="1"/>
      <c r="AV1521" s="1"/>
      <c r="AW1521" s="1"/>
      <c r="AX1521" s="1"/>
      <c r="AY1521" s="1"/>
      <c r="AZ1521" s="1"/>
      <c r="BA1521" s="1"/>
      <c r="BB1521" s="1"/>
    </row>
    <row r="1522" spans="1:153" x14ac:dyDescent="0.2">
      <c r="A1522" s="158">
        <f t="shared" si="836"/>
        <v>42678</v>
      </c>
      <c r="B1522" s="2">
        <f t="shared" si="820"/>
        <v>358801.3589150263</v>
      </c>
      <c r="C1522" s="2">
        <f t="shared" si="837"/>
        <v>264207.83846528002</v>
      </c>
      <c r="D1522" s="2">
        <f>SUM(Y1522:Y$1805)</f>
        <v>16085.83159962</v>
      </c>
      <c r="E1522" s="73">
        <f t="shared" si="821"/>
        <v>248122.00686566002</v>
      </c>
      <c r="F1522" s="88">
        <f t="shared" si="849"/>
        <v>4736.74</v>
      </c>
      <c r="G1522" s="3">
        <f>IF(AND(N1522=1,N1521&gt;1),VLOOKUP(A1521,[1]Plan1!$BK$81:$BM$259,3),G1521)</f>
        <v>4740.53</v>
      </c>
      <c r="H1522" s="11">
        <f t="shared" si="850"/>
        <v>42597</v>
      </c>
      <c r="I1522" s="11">
        <f t="shared" si="851"/>
        <v>42628</v>
      </c>
      <c r="J1522" s="12">
        <f t="shared" si="822"/>
        <v>8.0012835832232732E-4</v>
      </c>
      <c r="K1522" s="11">
        <f t="shared" si="838"/>
        <v>42688</v>
      </c>
      <c r="L1522" s="11">
        <f t="shared" si="823"/>
        <v>42688</v>
      </c>
      <c r="M1522" s="1">
        <f t="shared" si="844"/>
        <v>20</v>
      </c>
      <c r="N1522" s="1">
        <f t="shared" si="824"/>
        <v>14</v>
      </c>
      <c r="O1522" s="2">
        <f t="shared" si="825"/>
        <v>1.00056002</v>
      </c>
      <c r="P1522" s="13">
        <f t="shared" si="852"/>
        <v>1.00439992</v>
      </c>
      <c r="Q1522" s="13">
        <f t="shared" si="845"/>
        <v>1.354243911220149</v>
      </c>
      <c r="R1522" s="2">
        <f t="shared" si="848"/>
        <v>1.3550023099999999</v>
      </c>
      <c r="S1522" s="2">
        <f t="shared" si="839"/>
        <v>1.34831144</v>
      </c>
      <c r="T1522" s="2">
        <f t="shared" si="826"/>
        <v>356234.45114040002</v>
      </c>
      <c r="U1522" s="2">
        <f t="shared" si="827"/>
        <v>5602.8791680611457</v>
      </c>
      <c r="V1522" s="2">
        <f t="shared" si="828"/>
        <v>88083.885599145156</v>
      </c>
      <c r="W1522" s="2">
        <f t="shared" si="829"/>
        <v>357894.60323248629</v>
      </c>
      <c r="X1522" s="17">
        <f t="shared" si="830"/>
        <v>0</v>
      </c>
      <c r="Y1522" s="2">
        <f t="shared" si="831"/>
        <v>0</v>
      </c>
      <c r="Z1522" s="72">
        <f t="shared" si="832"/>
        <v>0</v>
      </c>
      <c r="AA1522" s="2">
        <f t="shared" si="842"/>
        <v>0</v>
      </c>
      <c r="AB1522" s="12">
        <f t="shared" si="840"/>
        <v>4.6600000000000003E-2</v>
      </c>
      <c r="AC1522" s="17">
        <f t="shared" si="833"/>
        <v>14</v>
      </c>
      <c r="AD1522" s="17">
        <v>252</v>
      </c>
      <c r="AE1522" s="13">
        <f t="shared" si="846"/>
        <v>1.002533583</v>
      </c>
      <c r="AF1522" s="2">
        <f t="shared" si="843"/>
        <v>902.54954941999995</v>
      </c>
      <c r="AG1522" s="2">
        <f t="shared" si="834"/>
        <v>906.75568253999995</v>
      </c>
      <c r="AH1522" s="3">
        <f t="shared" si="835"/>
        <v>0</v>
      </c>
      <c r="AI1522" s="4" t="str">
        <f t="shared" si="847"/>
        <v>A+J=</v>
      </c>
      <c r="AJ1522" s="11">
        <f t="shared" si="841"/>
        <v>42688</v>
      </c>
      <c r="AK1522" s="11"/>
      <c r="AL1522" s="4"/>
      <c r="AM1522" s="1"/>
      <c r="AN1522" s="11"/>
      <c r="AO1522" s="1"/>
      <c r="AP1522" s="1"/>
      <c r="AQ1522" s="3"/>
      <c r="AR1522" s="3"/>
      <c r="AS1522" s="6"/>
      <c r="AT1522" s="1"/>
      <c r="AU1522" s="1"/>
      <c r="AV1522" s="1"/>
      <c r="AW1522" s="1"/>
      <c r="AX1522" s="1"/>
      <c r="AY1522" s="1"/>
      <c r="AZ1522" s="1"/>
      <c r="BA1522" s="1"/>
      <c r="BB1522" s="1"/>
    </row>
    <row r="1523" spans="1:153" x14ac:dyDescent="0.2">
      <c r="A1523" s="158">
        <f t="shared" si="836"/>
        <v>42679</v>
      </c>
      <c r="B1523" s="2">
        <f t="shared" si="820"/>
        <v>358879.69453158829</v>
      </c>
      <c r="C1523" s="2">
        <f t="shared" si="837"/>
        <v>264207.83846528002</v>
      </c>
      <c r="D1523" s="2">
        <f>SUM(Y1523:Y$1805)</f>
        <v>16085.83159962</v>
      </c>
      <c r="E1523" s="73">
        <f t="shared" si="821"/>
        <v>248122.00686566002</v>
      </c>
      <c r="F1523" s="88">
        <f t="shared" si="849"/>
        <v>4736.74</v>
      </c>
      <c r="G1523" s="3">
        <f>IF(AND(N1523=1,N1522&gt;1),VLOOKUP(A1522,[1]Plan1!$BK$81:$BM$259,3),G1522)</f>
        <v>4740.53</v>
      </c>
      <c r="H1523" s="11">
        <f t="shared" si="850"/>
        <v>42597</v>
      </c>
      <c r="I1523" s="11">
        <f t="shared" si="851"/>
        <v>42628</v>
      </c>
      <c r="J1523" s="12">
        <f t="shared" si="822"/>
        <v>8.0012835832232732E-4</v>
      </c>
      <c r="K1523" s="11">
        <f t="shared" si="838"/>
        <v>42688</v>
      </c>
      <c r="L1523" s="11">
        <f t="shared" si="823"/>
        <v>42688</v>
      </c>
      <c r="M1523" s="1">
        <f t="shared" si="844"/>
        <v>20</v>
      </c>
      <c r="N1523" s="1">
        <f t="shared" si="824"/>
        <v>15</v>
      </c>
      <c r="O1523" s="2">
        <f t="shared" si="825"/>
        <v>1.00060003</v>
      </c>
      <c r="P1523" s="13">
        <f t="shared" si="852"/>
        <v>1.00439992</v>
      </c>
      <c r="Q1523" s="13">
        <f t="shared" si="845"/>
        <v>1.354243911220149</v>
      </c>
      <c r="R1523" s="2">
        <f t="shared" si="848"/>
        <v>1.3550564899999999</v>
      </c>
      <c r="S1523" s="2">
        <f t="shared" si="839"/>
        <v>1.34831144</v>
      </c>
      <c r="T1523" s="2">
        <f t="shared" si="826"/>
        <v>356234.45114040002</v>
      </c>
      <c r="U1523" s="2">
        <f t="shared" si="827"/>
        <v>5602.8791680611457</v>
      </c>
      <c r="V1523" s="2">
        <f t="shared" si="828"/>
        <v>88097.32884947714</v>
      </c>
      <c r="W1523" s="2">
        <f t="shared" si="829"/>
        <v>357908.04648281832</v>
      </c>
      <c r="X1523" s="17">
        <f t="shared" si="830"/>
        <v>0</v>
      </c>
      <c r="Y1523" s="2">
        <f t="shared" si="831"/>
        <v>0</v>
      </c>
      <c r="Z1523" s="72">
        <f t="shared" si="832"/>
        <v>0</v>
      </c>
      <c r="AA1523" s="2">
        <f t="shared" si="842"/>
        <v>0</v>
      </c>
      <c r="AB1523" s="12">
        <f t="shared" si="840"/>
        <v>4.6600000000000003E-2</v>
      </c>
      <c r="AC1523" s="17">
        <f t="shared" si="833"/>
        <v>15</v>
      </c>
      <c r="AD1523" s="17">
        <v>252</v>
      </c>
      <c r="AE1523" s="13">
        <f t="shared" si="846"/>
        <v>1.002714798</v>
      </c>
      <c r="AF1523" s="2">
        <f t="shared" si="843"/>
        <v>967.10457547999999</v>
      </c>
      <c r="AG1523" s="2">
        <f t="shared" si="834"/>
        <v>971.64804876999995</v>
      </c>
      <c r="AH1523" s="3">
        <f t="shared" si="835"/>
        <v>0</v>
      </c>
      <c r="AI1523" s="4" t="str">
        <f t="shared" si="847"/>
        <v>A+J=</v>
      </c>
      <c r="AJ1523" s="11">
        <f t="shared" si="841"/>
        <v>42688</v>
      </c>
      <c r="AK1523" s="11"/>
      <c r="AL1523" s="4"/>
      <c r="AM1523" s="1"/>
      <c r="AN1523" s="11"/>
      <c r="AO1523" s="1"/>
      <c r="AP1523" s="1"/>
      <c r="AQ1523" s="3"/>
      <c r="AR1523" s="3"/>
      <c r="AS1523" s="6"/>
      <c r="AT1523" s="1"/>
      <c r="AU1523" s="1"/>
      <c r="AV1523" s="1"/>
      <c r="AW1523" s="1"/>
      <c r="AX1523" s="1"/>
      <c r="AY1523" s="1"/>
      <c r="AZ1523" s="1"/>
      <c r="BA1523" s="1"/>
      <c r="BB1523" s="1"/>
    </row>
    <row r="1524" spans="1:153" x14ac:dyDescent="0.2">
      <c r="A1524" s="158">
        <f t="shared" si="836"/>
        <v>42680</v>
      </c>
      <c r="B1524" s="2">
        <f t="shared" si="820"/>
        <v>358879.69453158829</v>
      </c>
      <c r="C1524" s="2">
        <f t="shared" si="837"/>
        <v>264207.83846528002</v>
      </c>
      <c r="D1524" s="2">
        <f>SUM(Y1524:Y$1805)</f>
        <v>16085.83159962</v>
      </c>
      <c r="E1524" s="73">
        <f t="shared" si="821"/>
        <v>248122.00686566002</v>
      </c>
      <c r="F1524" s="88">
        <f t="shared" si="849"/>
        <v>4736.74</v>
      </c>
      <c r="G1524" s="3">
        <f>IF(AND(N1524=1,N1523&gt;1),VLOOKUP(A1523,[1]Plan1!$BK$81:$BM$259,3),G1523)</f>
        <v>4740.53</v>
      </c>
      <c r="H1524" s="11">
        <f t="shared" si="850"/>
        <v>42597</v>
      </c>
      <c r="I1524" s="11">
        <f t="shared" si="851"/>
        <v>42628</v>
      </c>
      <c r="J1524" s="12">
        <f t="shared" si="822"/>
        <v>8.0012835832232732E-4</v>
      </c>
      <c r="K1524" s="11">
        <f t="shared" si="838"/>
        <v>42688</v>
      </c>
      <c r="L1524" s="11">
        <f t="shared" si="823"/>
        <v>42688</v>
      </c>
      <c r="M1524" s="1">
        <f t="shared" si="844"/>
        <v>20</v>
      </c>
      <c r="N1524" s="1">
        <f t="shared" si="824"/>
        <v>15</v>
      </c>
      <c r="O1524" s="2">
        <f t="shared" si="825"/>
        <v>1.00060003</v>
      </c>
      <c r="P1524" s="13">
        <f t="shared" si="852"/>
        <v>1.00439992</v>
      </c>
      <c r="Q1524" s="13">
        <f t="shared" si="845"/>
        <v>1.354243911220149</v>
      </c>
      <c r="R1524" s="2">
        <f t="shared" si="848"/>
        <v>1.3550564899999999</v>
      </c>
      <c r="S1524" s="2">
        <f t="shared" si="839"/>
        <v>1.34831144</v>
      </c>
      <c r="T1524" s="2">
        <f t="shared" si="826"/>
        <v>356234.45114040002</v>
      </c>
      <c r="U1524" s="2">
        <f t="shared" si="827"/>
        <v>5602.8791680611457</v>
      </c>
      <c r="V1524" s="2">
        <f t="shared" si="828"/>
        <v>88097.32884947714</v>
      </c>
      <c r="W1524" s="2">
        <f t="shared" si="829"/>
        <v>357908.04648281832</v>
      </c>
      <c r="X1524" s="17">
        <f t="shared" si="830"/>
        <v>0</v>
      </c>
      <c r="Y1524" s="2">
        <f t="shared" si="831"/>
        <v>0</v>
      </c>
      <c r="Z1524" s="72">
        <f t="shared" si="832"/>
        <v>0</v>
      </c>
      <c r="AA1524" s="2">
        <f t="shared" si="842"/>
        <v>0</v>
      </c>
      <c r="AB1524" s="12">
        <f t="shared" si="840"/>
        <v>4.6600000000000003E-2</v>
      </c>
      <c r="AC1524" s="17">
        <f t="shared" si="833"/>
        <v>15</v>
      </c>
      <c r="AD1524" s="17">
        <v>252</v>
      </c>
      <c r="AE1524" s="13">
        <f t="shared" si="846"/>
        <v>1.002714798</v>
      </c>
      <c r="AF1524" s="2">
        <f t="shared" si="843"/>
        <v>967.10457547999999</v>
      </c>
      <c r="AG1524" s="2">
        <f t="shared" si="834"/>
        <v>971.64804876999995</v>
      </c>
      <c r="AH1524" s="3">
        <f t="shared" si="835"/>
        <v>0</v>
      </c>
      <c r="AI1524" s="4" t="str">
        <f t="shared" si="847"/>
        <v>A+J=</v>
      </c>
      <c r="AJ1524" s="11">
        <f t="shared" si="841"/>
        <v>42688</v>
      </c>
      <c r="AK1524" s="11"/>
      <c r="AL1524" s="4"/>
      <c r="AM1524" s="1"/>
      <c r="AN1524" s="11"/>
      <c r="AO1524" s="1"/>
      <c r="AP1524" s="1"/>
      <c r="AQ1524" s="3"/>
      <c r="AR1524" s="3"/>
      <c r="AS1524" s="6"/>
      <c r="AT1524" s="1"/>
      <c r="AU1524" s="1"/>
      <c r="AV1524" s="1"/>
      <c r="AW1524" s="1"/>
      <c r="AX1524" s="1"/>
      <c r="AY1524" s="1"/>
      <c r="AZ1524" s="1"/>
      <c r="BA1524" s="1"/>
      <c r="BB1524" s="1"/>
    </row>
    <row r="1525" spans="1:153" x14ac:dyDescent="0.2">
      <c r="A1525" s="158">
        <f t="shared" si="836"/>
        <v>42681</v>
      </c>
      <c r="B1525" s="2">
        <f t="shared" si="820"/>
        <v>358879.69453158829</v>
      </c>
      <c r="C1525" s="2">
        <f t="shared" si="837"/>
        <v>264207.83846528002</v>
      </c>
      <c r="D1525" s="2">
        <f>SUM(Y1525:Y$1805)</f>
        <v>16085.83159962</v>
      </c>
      <c r="E1525" s="73">
        <f t="shared" si="821"/>
        <v>248122.00686566002</v>
      </c>
      <c r="F1525" s="88">
        <f t="shared" si="849"/>
        <v>4736.74</v>
      </c>
      <c r="G1525" s="3">
        <f>IF(AND(N1525=1,N1524&gt;1),VLOOKUP(A1524,[1]Plan1!$BK$81:$BM$259,3),G1524)</f>
        <v>4740.53</v>
      </c>
      <c r="H1525" s="11">
        <f t="shared" si="850"/>
        <v>42597</v>
      </c>
      <c r="I1525" s="11">
        <f t="shared" si="851"/>
        <v>42628</v>
      </c>
      <c r="J1525" s="12">
        <f t="shared" si="822"/>
        <v>8.0012835832232732E-4</v>
      </c>
      <c r="K1525" s="11">
        <f t="shared" si="838"/>
        <v>42688</v>
      </c>
      <c r="L1525" s="11">
        <f t="shared" si="823"/>
        <v>42688</v>
      </c>
      <c r="M1525" s="1">
        <f t="shared" si="844"/>
        <v>20</v>
      </c>
      <c r="N1525" s="1">
        <f t="shared" si="824"/>
        <v>15</v>
      </c>
      <c r="O1525" s="2">
        <f t="shared" si="825"/>
        <v>1.00060003</v>
      </c>
      <c r="P1525" s="13">
        <f t="shared" si="852"/>
        <v>1.00439992</v>
      </c>
      <c r="Q1525" s="13">
        <f t="shared" si="845"/>
        <v>1.354243911220149</v>
      </c>
      <c r="R1525" s="2">
        <f t="shared" si="848"/>
        <v>1.3550564899999999</v>
      </c>
      <c r="S1525" s="2">
        <f t="shared" si="839"/>
        <v>1.34831144</v>
      </c>
      <c r="T1525" s="2">
        <f t="shared" si="826"/>
        <v>356234.45114040002</v>
      </c>
      <c r="U1525" s="2">
        <f t="shared" si="827"/>
        <v>5602.8791680611457</v>
      </c>
      <c r="V1525" s="2">
        <f t="shared" si="828"/>
        <v>88097.32884947714</v>
      </c>
      <c r="W1525" s="2">
        <f t="shared" si="829"/>
        <v>357908.04648281832</v>
      </c>
      <c r="X1525" s="17">
        <f t="shared" si="830"/>
        <v>0</v>
      </c>
      <c r="Y1525" s="2">
        <f t="shared" si="831"/>
        <v>0</v>
      </c>
      <c r="Z1525" s="72">
        <f t="shared" si="832"/>
        <v>0</v>
      </c>
      <c r="AA1525" s="2">
        <f t="shared" si="842"/>
        <v>0</v>
      </c>
      <c r="AB1525" s="12">
        <f t="shared" si="840"/>
        <v>4.6600000000000003E-2</v>
      </c>
      <c r="AC1525" s="17">
        <f t="shared" si="833"/>
        <v>15</v>
      </c>
      <c r="AD1525" s="17">
        <v>252</v>
      </c>
      <c r="AE1525" s="13">
        <f t="shared" si="846"/>
        <v>1.002714798</v>
      </c>
      <c r="AF1525" s="2">
        <f t="shared" si="843"/>
        <v>967.10457547999999</v>
      </c>
      <c r="AG1525" s="2">
        <f t="shared" si="834"/>
        <v>971.64804876999995</v>
      </c>
      <c r="AH1525" s="3">
        <f t="shared" si="835"/>
        <v>0</v>
      </c>
      <c r="AI1525" s="4" t="str">
        <f t="shared" si="847"/>
        <v>A+J=</v>
      </c>
      <c r="AJ1525" s="11">
        <f t="shared" si="841"/>
        <v>42688</v>
      </c>
      <c r="AK1525" s="11"/>
      <c r="AL1525" s="4"/>
      <c r="AM1525" s="1"/>
      <c r="AN1525" s="11"/>
      <c r="AO1525" s="1"/>
      <c r="AP1525" s="1"/>
      <c r="AQ1525" s="3"/>
      <c r="AR1525" s="3"/>
      <c r="AS1525" s="6"/>
      <c r="AT1525" s="1"/>
      <c r="AU1525" s="1"/>
      <c r="AV1525" s="1"/>
      <c r="AW1525" s="1"/>
      <c r="AX1525" s="1"/>
      <c r="AY1525" s="1"/>
      <c r="AZ1525" s="1"/>
      <c r="BA1525" s="1"/>
      <c r="BB1525" s="1"/>
    </row>
    <row r="1526" spans="1:153" x14ac:dyDescent="0.2">
      <c r="A1526" s="158">
        <f t="shared" si="836"/>
        <v>42682</v>
      </c>
      <c r="B1526" s="2">
        <f t="shared" si="820"/>
        <v>358958.05216653045</v>
      </c>
      <c r="C1526" s="2">
        <f t="shared" si="837"/>
        <v>264207.83846528002</v>
      </c>
      <c r="D1526" s="2">
        <f>SUM(Y1526:Y$1805)</f>
        <v>16085.83159962</v>
      </c>
      <c r="E1526" s="73">
        <f t="shared" si="821"/>
        <v>248122.00686566002</v>
      </c>
      <c r="F1526" s="88">
        <f t="shared" si="849"/>
        <v>4736.74</v>
      </c>
      <c r="G1526" s="3">
        <f>IF(AND(N1526=1,N1525&gt;1),VLOOKUP(A1525,[1]Plan1!$BK$81:$BM$259,3),G1525)</f>
        <v>4740.53</v>
      </c>
      <c r="H1526" s="11">
        <f t="shared" si="850"/>
        <v>42597</v>
      </c>
      <c r="I1526" s="11">
        <f t="shared" si="851"/>
        <v>42628</v>
      </c>
      <c r="J1526" s="12">
        <f t="shared" si="822"/>
        <v>8.0012835832232732E-4</v>
      </c>
      <c r="K1526" s="11">
        <f t="shared" si="838"/>
        <v>42688</v>
      </c>
      <c r="L1526" s="11">
        <f t="shared" si="823"/>
        <v>42688</v>
      </c>
      <c r="M1526" s="1">
        <f t="shared" si="844"/>
        <v>20</v>
      </c>
      <c r="N1526" s="1">
        <f t="shared" si="824"/>
        <v>16</v>
      </c>
      <c r="O1526" s="2">
        <f t="shared" si="825"/>
        <v>1.0006400499999999</v>
      </c>
      <c r="P1526" s="13">
        <f t="shared" si="852"/>
        <v>1.00439992</v>
      </c>
      <c r="Q1526" s="13">
        <f t="shared" si="845"/>
        <v>1.354243911220149</v>
      </c>
      <c r="R1526" s="2">
        <f t="shared" si="848"/>
        <v>1.3551106900000001</v>
      </c>
      <c r="S1526" s="2">
        <f t="shared" si="839"/>
        <v>1.34831144</v>
      </c>
      <c r="T1526" s="2">
        <f t="shared" si="826"/>
        <v>356234.45114040002</v>
      </c>
      <c r="U1526" s="2">
        <f t="shared" si="827"/>
        <v>5602.8791680611457</v>
      </c>
      <c r="V1526" s="2">
        <f t="shared" si="828"/>
        <v>88110.777062249283</v>
      </c>
      <c r="W1526" s="2">
        <f t="shared" si="829"/>
        <v>357921.49469559046</v>
      </c>
      <c r="X1526" s="17">
        <f t="shared" si="830"/>
        <v>0</v>
      </c>
      <c r="Y1526" s="2">
        <f t="shared" si="831"/>
        <v>0</v>
      </c>
      <c r="Z1526" s="72">
        <f t="shared" si="832"/>
        <v>0</v>
      </c>
      <c r="AA1526" s="2">
        <f t="shared" si="842"/>
        <v>0</v>
      </c>
      <c r="AB1526" s="12">
        <f t="shared" si="840"/>
        <v>4.6600000000000003E-2</v>
      </c>
      <c r="AC1526" s="17">
        <f t="shared" si="833"/>
        <v>16</v>
      </c>
      <c r="AD1526" s="17">
        <v>252</v>
      </c>
      <c r="AE1526" s="13">
        <f t="shared" si="846"/>
        <v>1.0028960469999999</v>
      </c>
      <c r="AF1526" s="2">
        <f t="shared" si="843"/>
        <v>1031.6717135199999</v>
      </c>
      <c r="AG1526" s="2">
        <f t="shared" si="834"/>
        <v>1036.55747094</v>
      </c>
      <c r="AH1526" s="3">
        <f t="shared" si="835"/>
        <v>0</v>
      </c>
      <c r="AI1526" s="4" t="str">
        <f t="shared" si="847"/>
        <v>A+J=</v>
      </c>
      <c r="AJ1526" s="11">
        <f t="shared" si="841"/>
        <v>42688</v>
      </c>
      <c r="AK1526" s="11"/>
      <c r="AL1526" s="4"/>
      <c r="AM1526" s="1"/>
      <c r="AN1526" s="11"/>
      <c r="AO1526" s="1"/>
      <c r="AP1526" s="1"/>
      <c r="AQ1526" s="3"/>
      <c r="AR1526" s="3"/>
      <c r="AS1526" s="6"/>
      <c r="AT1526" s="1"/>
      <c r="AU1526" s="1"/>
      <c r="AV1526" s="1"/>
      <c r="AW1526" s="1"/>
      <c r="AX1526" s="1"/>
      <c r="AY1526" s="1"/>
      <c r="AZ1526" s="1"/>
      <c r="BA1526" s="1"/>
      <c r="BB1526" s="1"/>
    </row>
    <row r="1527" spans="1:153" x14ac:dyDescent="0.2">
      <c r="A1527" s="158">
        <f t="shared" si="836"/>
        <v>42683</v>
      </c>
      <c r="B1527" s="2">
        <f t="shared" si="820"/>
        <v>359036.42115263245</v>
      </c>
      <c r="C1527" s="2">
        <f t="shared" si="837"/>
        <v>264207.83846528002</v>
      </c>
      <c r="D1527" s="2">
        <f>SUM(Y1527:Y$1805)</f>
        <v>16085.83159962</v>
      </c>
      <c r="E1527" s="73">
        <f t="shared" si="821"/>
        <v>248122.00686566002</v>
      </c>
      <c r="F1527" s="88">
        <f t="shared" si="849"/>
        <v>4736.74</v>
      </c>
      <c r="G1527" s="3">
        <f>IF(AND(N1527=1,N1526&gt;1),VLOOKUP(A1526,[1]Plan1!$BK$81:$BM$259,3),G1526)</f>
        <v>4740.53</v>
      </c>
      <c r="H1527" s="11">
        <f t="shared" si="850"/>
        <v>42597</v>
      </c>
      <c r="I1527" s="11">
        <f t="shared" si="851"/>
        <v>42628</v>
      </c>
      <c r="J1527" s="12">
        <f t="shared" si="822"/>
        <v>8.0012835832232732E-4</v>
      </c>
      <c r="K1527" s="11">
        <f t="shared" si="838"/>
        <v>42688</v>
      </c>
      <c r="L1527" s="11">
        <f t="shared" si="823"/>
        <v>42688</v>
      </c>
      <c r="M1527" s="1">
        <f t="shared" si="844"/>
        <v>20</v>
      </c>
      <c r="N1527" s="1">
        <f t="shared" si="824"/>
        <v>17</v>
      </c>
      <c r="O1527" s="2">
        <f t="shared" si="825"/>
        <v>1.0006800600000001</v>
      </c>
      <c r="P1527" s="13">
        <f t="shared" si="852"/>
        <v>1.00439992</v>
      </c>
      <c r="Q1527" s="13">
        <f t="shared" si="845"/>
        <v>1.354243911220149</v>
      </c>
      <c r="R1527" s="2">
        <f t="shared" si="848"/>
        <v>1.3551648700000001</v>
      </c>
      <c r="S1527" s="2">
        <f t="shared" si="839"/>
        <v>1.34831144</v>
      </c>
      <c r="T1527" s="2">
        <f t="shared" si="826"/>
        <v>356234.45114040002</v>
      </c>
      <c r="U1527" s="2">
        <f t="shared" si="827"/>
        <v>5602.8791680611457</v>
      </c>
      <c r="V1527" s="2">
        <f t="shared" si="828"/>
        <v>88124.220312581267</v>
      </c>
      <c r="W1527" s="2">
        <f t="shared" si="829"/>
        <v>357934.93794592243</v>
      </c>
      <c r="X1527" s="17">
        <f t="shared" si="830"/>
        <v>0</v>
      </c>
      <c r="Y1527" s="2">
        <f t="shared" si="831"/>
        <v>0</v>
      </c>
      <c r="Z1527" s="72">
        <f t="shared" si="832"/>
        <v>0</v>
      </c>
      <c r="AA1527" s="2">
        <f t="shared" si="842"/>
        <v>0</v>
      </c>
      <c r="AB1527" s="12">
        <f t="shared" si="840"/>
        <v>4.6600000000000003E-2</v>
      </c>
      <c r="AC1527" s="17">
        <f t="shared" si="833"/>
        <v>17</v>
      </c>
      <c r="AD1527" s="17">
        <v>252</v>
      </c>
      <c r="AE1527" s="13">
        <f t="shared" si="846"/>
        <v>1.003077328</v>
      </c>
      <c r="AF1527" s="2">
        <f t="shared" si="843"/>
        <v>1096.2502510500001</v>
      </c>
      <c r="AG1527" s="2">
        <f t="shared" si="834"/>
        <v>1101.4832067100001</v>
      </c>
      <c r="AH1527" s="3">
        <f t="shared" si="835"/>
        <v>0</v>
      </c>
      <c r="AI1527" s="4" t="str">
        <f t="shared" si="847"/>
        <v>A+J=</v>
      </c>
      <c r="AJ1527" s="11">
        <f t="shared" si="841"/>
        <v>42688</v>
      </c>
      <c r="AK1527" s="18"/>
      <c r="AL1527" s="40"/>
      <c r="AM1527" s="38"/>
      <c r="AN1527" s="18"/>
      <c r="AO1527" s="38"/>
      <c r="AP1527" s="38"/>
      <c r="AQ1527" s="39"/>
      <c r="AR1527" s="39"/>
      <c r="AS1527" s="69"/>
      <c r="AT1527" s="38"/>
      <c r="AU1527" s="38"/>
      <c r="AV1527" s="38"/>
      <c r="AW1527" s="38"/>
      <c r="AX1527" s="38"/>
      <c r="AY1527" s="38"/>
      <c r="AZ1527" s="38"/>
      <c r="BA1527" s="38"/>
      <c r="BB1527" s="38"/>
      <c r="BC1527" s="38"/>
      <c r="BD1527" s="38"/>
      <c r="BE1527" s="38"/>
      <c r="BF1527" s="38"/>
      <c r="BG1527" s="38"/>
      <c r="BH1527" s="38"/>
      <c r="BI1527" s="38"/>
      <c r="BJ1527" s="38"/>
      <c r="BK1527" s="38"/>
      <c r="BL1527" s="38"/>
      <c r="BM1527" s="38"/>
      <c r="BN1527" s="38"/>
      <c r="BO1527" s="38"/>
      <c r="BP1527" s="38"/>
      <c r="BQ1527" s="38"/>
      <c r="BR1527" s="38"/>
      <c r="BS1527" s="38"/>
      <c r="BT1527" s="38"/>
      <c r="BU1527" s="38"/>
      <c r="BV1527" s="38"/>
      <c r="BW1527" s="38"/>
      <c r="BX1527" s="38"/>
      <c r="BY1527" s="38"/>
      <c r="BZ1527" s="38"/>
      <c r="CA1527" s="38"/>
      <c r="CB1527" s="38"/>
      <c r="CC1527" s="38"/>
      <c r="CD1527" s="38"/>
      <c r="CE1527" s="38"/>
      <c r="CF1527" s="38"/>
      <c r="CG1527" s="38"/>
      <c r="CH1527" s="38"/>
      <c r="CI1527" s="38"/>
      <c r="CJ1527" s="38"/>
      <c r="CK1527" s="38"/>
      <c r="CL1527" s="38"/>
      <c r="CM1527" s="38"/>
      <c r="CN1527" s="38"/>
      <c r="CO1527" s="38"/>
      <c r="CP1527" s="38"/>
      <c r="CQ1527" s="38"/>
      <c r="CR1527" s="38"/>
      <c r="CS1527" s="38"/>
      <c r="CT1527" s="38"/>
      <c r="CU1527" s="38"/>
      <c r="CV1527" s="38"/>
      <c r="CW1527" s="38"/>
      <c r="CX1527" s="38"/>
      <c r="CY1527" s="38"/>
      <c r="CZ1527" s="38"/>
      <c r="DA1527" s="38"/>
      <c r="DB1527" s="38"/>
      <c r="DC1527" s="38"/>
      <c r="DD1527" s="38"/>
      <c r="DE1527" s="38"/>
      <c r="DF1527" s="38"/>
      <c r="DG1527" s="38"/>
      <c r="DH1527" s="38"/>
      <c r="DI1527" s="38"/>
      <c r="DJ1527" s="38"/>
      <c r="DK1527" s="38"/>
      <c r="DL1527" s="38"/>
      <c r="DM1527" s="38"/>
      <c r="DN1527" s="38"/>
      <c r="DO1527" s="38"/>
      <c r="DP1527" s="38"/>
      <c r="DQ1527" s="38"/>
      <c r="DR1527" s="38"/>
      <c r="DS1527" s="38"/>
      <c r="DT1527" s="38"/>
      <c r="DU1527" s="38"/>
      <c r="DV1527" s="38"/>
      <c r="DW1527" s="38"/>
      <c r="DX1527" s="38"/>
      <c r="DY1527" s="38"/>
      <c r="DZ1527" s="38"/>
      <c r="EA1527" s="38"/>
      <c r="EB1527" s="38"/>
      <c r="EC1527" s="38"/>
      <c r="ED1527" s="38"/>
      <c r="EE1527" s="38"/>
      <c r="EF1527" s="38"/>
      <c r="EG1527" s="38"/>
      <c r="EH1527" s="38"/>
      <c r="EI1527" s="38"/>
      <c r="EJ1527" s="38"/>
      <c r="EK1527" s="38"/>
      <c r="EL1527" s="38"/>
      <c r="EM1527" s="38"/>
      <c r="EN1527" s="38"/>
      <c r="EO1527" s="38"/>
      <c r="EP1527" s="38"/>
      <c r="EQ1527" s="38"/>
      <c r="ER1527" s="38"/>
      <c r="ES1527" s="38"/>
      <c r="ET1527" s="38"/>
      <c r="EU1527" s="38"/>
      <c r="EV1527" s="38"/>
      <c r="EW1527" s="38"/>
    </row>
    <row r="1528" spans="1:153" x14ac:dyDescent="0.2">
      <c r="A1528" s="158">
        <f t="shared" si="836"/>
        <v>42684</v>
      </c>
      <c r="B1528" s="2">
        <f t="shared" si="820"/>
        <v>359114.81180365453</v>
      </c>
      <c r="C1528" s="2">
        <f t="shared" si="837"/>
        <v>264207.83846528002</v>
      </c>
      <c r="D1528" s="2">
        <f>SUM(Y1528:Y$1805)</f>
        <v>16085.83159962</v>
      </c>
      <c r="E1528" s="73">
        <f t="shared" si="821"/>
        <v>248122.00686566002</v>
      </c>
      <c r="F1528" s="88">
        <f t="shared" si="849"/>
        <v>4736.74</v>
      </c>
      <c r="G1528" s="3">
        <f>IF(AND(N1528=1,N1527&gt;1),VLOOKUP(A1527,[1]Plan1!$BK$81:$BM$259,3),G1527)</f>
        <v>4740.53</v>
      </c>
      <c r="H1528" s="11">
        <f t="shared" si="850"/>
        <v>42597</v>
      </c>
      <c r="I1528" s="11">
        <f t="shared" si="851"/>
        <v>42628</v>
      </c>
      <c r="J1528" s="12">
        <f t="shared" si="822"/>
        <v>8.0012835832232732E-4</v>
      </c>
      <c r="K1528" s="11">
        <f t="shared" si="838"/>
        <v>42688</v>
      </c>
      <c r="L1528" s="11">
        <f t="shared" si="823"/>
        <v>42688</v>
      </c>
      <c r="M1528" s="1">
        <f t="shared" si="844"/>
        <v>20</v>
      </c>
      <c r="N1528" s="1">
        <f t="shared" si="824"/>
        <v>18</v>
      </c>
      <c r="O1528" s="2">
        <f t="shared" si="825"/>
        <v>1.00072008</v>
      </c>
      <c r="P1528" s="13">
        <f t="shared" si="852"/>
        <v>1.00439992</v>
      </c>
      <c r="Q1528" s="13">
        <f t="shared" si="845"/>
        <v>1.354243911220149</v>
      </c>
      <c r="R1528" s="2">
        <f t="shared" si="848"/>
        <v>1.35521907</v>
      </c>
      <c r="S1528" s="2">
        <f t="shared" si="839"/>
        <v>1.34831144</v>
      </c>
      <c r="T1528" s="2">
        <f t="shared" si="826"/>
        <v>356234.45114040002</v>
      </c>
      <c r="U1528" s="2">
        <f t="shared" si="827"/>
        <v>5602.8791680611457</v>
      </c>
      <c r="V1528" s="2">
        <f t="shared" si="828"/>
        <v>88137.668525353365</v>
      </c>
      <c r="W1528" s="2">
        <f t="shared" si="829"/>
        <v>357948.38615869451</v>
      </c>
      <c r="X1528" s="17">
        <f t="shared" si="830"/>
        <v>0</v>
      </c>
      <c r="Y1528" s="2">
        <f t="shared" si="831"/>
        <v>0</v>
      </c>
      <c r="Z1528" s="72">
        <f t="shared" si="832"/>
        <v>0</v>
      </c>
      <c r="AA1528" s="2">
        <f t="shared" si="842"/>
        <v>0</v>
      </c>
      <c r="AB1528" s="12">
        <f t="shared" si="840"/>
        <v>4.6600000000000003E-2</v>
      </c>
      <c r="AC1528" s="17">
        <f t="shared" si="833"/>
        <v>18</v>
      </c>
      <c r="AD1528" s="17">
        <v>252</v>
      </c>
      <c r="AE1528" s="13">
        <f t="shared" si="846"/>
        <v>1.003258642</v>
      </c>
      <c r="AF1528" s="2">
        <f t="shared" si="843"/>
        <v>1160.8405443300001</v>
      </c>
      <c r="AG1528" s="2">
        <f t="shared" si="834"/>
        <v>1166.42564496</v>
      </c>
      <c r="AH1528" s="3">
        <f t="shared" si="835"/>
        <v>0</v>
      </c>
      <c r="AI1528" s="4" t="str">
        <f t="shared" si="847"/>
        <v>A+J=</v>
      </c>
      <c r="AJ1528" s="11">
        <f t="shared" si="841"/>
        <v>42688</v>
      </c>
      <c r="AK1528" s="11"/>
      <c r="AL1528" s="4"/>
      <c r="AM1528" s="1"/>
      <c r="AN1528" s="11"/>
      <c r="AO1528" s="1"/>
      <c r="AP1528" s="1"/>
      <c r="AQ1528" s="3"/>
      <c r="AR1528" s="3"/>
      <c r="AS1528" s="6"/>
      <c r="AT1528" s="1"/>
      <c r="AU1528" s="1"/>
      <c r="AV1528" s="1"/>
      <c r="AW1528" s="1"/>
      <c r="AX1528" s="1"/>
      <c r="AY1528" s="1"/>
      <c r="AZ1528" s="1"/>
      <c r="BA1528" s="1"/>
      <c r="BB1528" s="1"/>
    </row>
    <row r="1529" spans="1:153" x14ac:dyDescent="0.2">
      <c r="A1529" s="158">
        <f t="shared" si="836"/>
        <v>42685</v>
      </c>
      <c r="B1529" s="2">
        <f t="shared" si="820"/>
        <v>359193.21878615668</v>
      </c>
      <c r="C1529" s="2">
        <f t="shared" si="837"/>
        <v>264207.83846528002</v>
      </c>
      <c r="D1529" s="2">
        <f>SUM(Y1529:Y$1805)</f>
        <v>16085.83159962</v>
      </c>
      <c r="E1529" s="73">
        <f t="shared" si="821"/>
        <v>248122.00686566002</v>
      </c>
      <c r="F1529" s="88">
        <f t="shared" si="849"/>
        <v>4736.74</v>
      </c>
      <c r="G1529" s="3">
        <f>IF(AND(N1529=1,N1528&gt;1),VLOOKUP(A1528,[1]Plan1!$BK$81:$BM$259,3),G1528)</f>
        <v>4740.53</v>
      </c>
      <c r="H1529" s="11">
        <f t="shared" si="850"/>
        <v>42597</v>
      </c>
      <c r="I1529" s="11">
        <f t="shared" si="851"/>
        <v>42628</v>
      </c>
      <c r="J1529" s="12">
        <f t="shared" si="822"/>
        <v>8.0012835832232732E-4</v>
      </c>
      <c r="K1529" s="11">
        <f t="shared" si="838"/>
        <v>42688</v>
      </c>
      <c r="L1529" s="11">
        <f t="shared" si="823"/>
        <v>42688</v>
      </c>
      <c r="M1529" s="1">
        <f t="shared" si="844"/>
        <v>20</v>
      </c>
      <c r="N1529" s="1">
        <f t="shared" si="824"/>
        <v>19</v>
      </c>
      <c r="O1529" s="2">
        <f t="shared" si="825"/>
        <v>1.0007600999999999</v>
      </c>
      <c r="P1529" s="13">
        <f t="shared" si="852"/>
        <v>1.00439992</v>
      </c>
      <c r="Q1529" s="13">
        <f t="shared" si="845"/>
        <v>1.354243911220149</v>
      </c>
      <c r="R1529" s="2">
        <f t="shared" si="848"/>
        <v>1.3552732700000001</v>
      </c>
      <c r="S1529" s="2">
        <f t="shared" si="839"/>
        <v>1.34831144</v>
      </c>
      <c r="T1529" s="2">
        <f t="shared" si="826"/>
        <v>356234.45114040002</v>
      </c>
      <c r="U1529" s="2">
        <f t="shared" si="827"/>
        <v>5602.8791680611457</v>
      </c>
      <c r="V1529" s="2">
        <f t="shared" si="828"/>
        <v>88151.116738125507</v>
      </c>
      <c r="W1529" s="2">
        <f t="shared" si="829"/>
        <v>357961.83437146666</v>
      </c>
      <c r="X1529" s="17">
        <f t="shared" si="830"/>
        <v>0</v>
      </c>
      <c r="Y1529" s="2">
        <f t="shared" si="831"/>
        <v>0</v>
      </c>
      <c r="Z1529" s="72">
        <f t="shared" si="832"/>
        <v>0</v>
      </c>
      <c r="AA1529" s="2">
        <f t="shared" si="842"/>
        <v>0</v>
      </c>
      <c r="AB1529" s="12">
        <f t="shared" si="840"/>
        <v>4.6600000000000003E-2</v>
      </c>
      <c r="AC1529" s="17">
        <f t="shared" si="833"/>
        <v>19</v>
      </c>
      <c r="AD1529" s="17">
        <v>252</v>
      </c>
      <c r="AE1529" s="13">
        <f t="shared" si="846"/>
        <v>1.003439988</v>
      </c>
      <c r="AF1529" s="2">
        <f t="shared" si="843"/>
        <v>1225.4422371000001</v>
      </c>
      <c r="AG1529" s="2">
        <f t="shared" si="834"/>
        <v>1231.3844146900001</v>
      </c>
      <c r="AH1529" s="3">
        <f t="shared" si="835"/>
        <v>0</v>
      </c>
      <c r="AI1529" s="4" t="str">
        <f t="shared" si="847"/>
        <v>A+J=</v>
      </c>
      <c r="AJ1529" s="11">
        <f t="shared" si="841"/>
        <v>42688</v>
      </c>
      <c r="AK1529" s="11"/>
      <c r="AL1529" s="4"/>
      <c r="AM1529" s="1"/>
      <c r="AN1529" s="11"/>
      <c r="AO1529" s="1"/>
      <c r="AP1529" s="1"/>
      <c r="AQ1529" s="3"/>
      <c r="AR1529" s="3"/>
      <c r="AS1529" s="6"/>
      <c r="AT1529" s="1"/>
      <c r="AU1529" s="1"/>
      <c r="AV1529" s="1"/>
      <c r="AW1529" s="1"/>
      <c r="AX1529" s="1"/>
      <c r="AY1529" s="1"/>
      <c r="AZ1529" s="1"/>
      <c r="BA1529" s="1"/>
      <c r="BB1529" s="1"/>
    </row>
    <row r="1530" spans="1:153" x14ac:dyDescent="0.2">
      <c r="A1530" s="158">
        <f t="shared" si="836"/>
        <v>42686</v>
      </c>
      <c r="B1530" s="2">
        <f t="shared" si="820"/>
        <v>359271.64032716869</v>
      </c>
      <c r="C1530" s="2">
        <f t="shared" si="837"/>
        <v>264207.83846528002</v>
      </c>
      <c r="D1530" s="2">
        <f>SUM(Y1530:Y$1805)</f>
        <v>16085.83159962</v>
      </c>
      <c r="E1530" s="73">
        <f t="shared" si="821"/>
        <v>248122.00686566002</v>
      </c>
      <c r="F1530" s="88">
        <f t="shared" si="849"/>
        <v>4736.74</v>
      </c>
      <c r="G1530" s="3">
        <f>IF(AND(N1530=1,N1529&gt;1),VLOOKUP(A1529,[1]Plan1!$BK$81:$BM$259,3),G1529)</f>
        <v>4740.53</v>
      </c>
      <c r="H1530" s="11">
        <f t="shared" si="850"/>
        <v>42597</v>
      </c>
      <c r="I1530" s="11">
        <f t="shared" si="851"/>
        <v>42628</v>
      </c>
      <c r="J1530" s="12">
        <f t="shared" si="822"/>
        <v>8.0012835832232732E-4</v>
      </c>
      <c r="K1530" s="11">
        <f t="shared" si="838"/>
        <v>42688</v>
      </c>
      <c r="L1530" s="11">
        <f t="shared" si="823"/>
        <v>42688</v>
      </c>
      <c r="M1530" s="1">
        <f t="shared" si="844"/>
        <v>20</v>
      </c>
      <c r="N1530" s="1">
        <f t="shared" si="824"/>
        <v>20</v>
      </c>
      <c r="O1530" s="2">
        <f t="shared" si="825"/>
        <v>1.0008001200000001</v>
      </c>
      <c r="P1530" s="13">
        <f t="shared" si="852"/>
        <v>1.00439992</v>
      </c>
      <c r="Q1530" s="13">
        <f t="shared" si="845"/>
        <v>1.354243911220149</v>
      </c>
      <c r="R1530" s="2">
        <f t="shared" si="848"/>
        <v>1.35532746</v>
      </c>
      <c r="S1530" s="2">
        <f t="shared" si="839"/>
        <v>1.34831144</v>
      </c>
      <c r="T1530" s="2">
        <f t="shared" si="826"/>
        <v>356234.45114040002</v>
      </c>
      <c r="U1530" s="2">
        <f t="shared" si="827"/>
        <v>5602.8791680611457</v>
      </c>
      <c r="V1530" s="2">
        <f t="shared" si="828"/>
        <v>88164.562469677549</v>
      </c>
      <c r="W1530" s="2">
        <f t="shared" si="829"/>
        <v>357975.28010301868</v>
      </c>
      <c r="X1530" s="17">
        <f t="shared" si="830"/>
        <v>0</v>
      </c>
      <c r="Y1530" s="2">
        <f t="shared" si="831"/>
        <v>0</v>
      </c>
      <c r="Z1530" s="72">
        <f t="shared" si="832"/>
        <v>0</v>
      </c>
      <c r="AA1530" s="2">
        <f t="shared" si="842"/>
        <v>0</v>
      </c>
      <c r="AB1530" s="12">
        <f t="shared" si="840"/>
        <v>4.6600000000000003E-2</v>
      </c>
      <c r="AC1530" s="17">
        <f t="shared" si="833"/>
        <v>20</v>
      </c>
      <c r="AD1530" s="17">
        <v>252</v>
      </c>
      <c r="AE1530" s="13">
        <f t="shared" si="846"/>
        <v>1.0036213679999999</v>
      </c>
      <c r="AF1530" s="2">
        <f t="shared" si="843"/>
        <v>1290.0560418499999</v>
      </c>
      <c r="AG1530" s="2">
        <f t="shared" si="834"/>
        <v>1296.36022415</v>
      </c>
      <c r="AH1530" s="3">
        <f t="shared" si="835"/>
        <v>0</v>
      </c>
      <c r="AI1530" s="4" t="str">
        <f t="shared" si="847"/>
        <v>A+J=</v>
      </c>
      <c r="AJ1530" s="11">
        <f t="shared" si="841"/>
        <v>42688</v>
      </c>
      <c r="AK1530" s="11"/>
      <c r="AL1530" s="4"/>
      <c r="AM1530" s="1"/>
      <c r="AN1530" s="11"/>
      <c r="AO1530" s="1"/>
      <c r="AP1530" s="1"/>
      <c r="AQ1530" s="3"/>
      <c r="AR1530" s="3"/>
      <c r="AS1530" s="6"/>
      <c r="AT1530" s="1"/>
      <c r="AU1530" s="1"/>
      <c r="AV1530" s="1"/>
      <c r="AW1530" s="1"/>
      <c r="AX1530" s="1"/>
      <c r="AY1530" s="1"/>
      <c r="AZ1530" s="1"/>
      <c r="BA1530" s="1"/>
      <c r="BB1530" s="1"/>
    </row>
    <row r="1531" spans="1:153" x14ac:dyDescent="0.2">
      <c r="A1531" s="158">
        <f t="shared" si="836"/>
        <v>42687</v>
      </c>
      <c r="B1531" s="2">
        <f t="shared" si="820"/>
        <v>359271.64032716869</v>
      </c>
      <c r="C1531" s="2">
        <f t="shared" si="837"/>
        <v>264207.83846528002</v>
      </c>
      <c r="D1531" s="2">
        <f>SUM(Y1531:Y$1805)</f>
        <v>16085.83159962</v>
      </c>
      <c r="E1531" s="73">
        <f t="shared" si="821"/>
        <v>248122.00686566002</v>
      </c>
      <c r="F1531" s="88">
        <f t="shared" si="849"/>
        <v>4736.74</v>
      </c>
      <c r="G1531" s="3">
        <f>IF(AND(N1531=1,N1530&gt;1),VLOOKUP(A1530,[1]Plan1!$BK$81:$BM$259,3),G1530)</f>
        <v>4740.53</v>
      </c>
      <c r="H1531" s="11">
        <f t="shared" si="850"/>
        <v>42597</v>
      </c>
      <c r="I1531" s="11">
        <f t="shared" si="851"/>
        <v>42628</v>
      </c>
      <c r="J1531" s="12">
        <f t="shared" si="822"/>
        <v>8.0012835832232732E-4</v>
      </c>
      <c r="K1531" s="11">
        <f t="shared" si="838"/>
        <v>42688</v>
      </c>
      <c r="L1531" s="11">
        <f t="shared" si="823"/>
        <v>42688</v>
      </c>
      <c r="M1531" s="1">
        <f t="shared" si="844"/>
        <v>20</v>
      </c>
      <c r="N1531" s="1">
        <f t="shared" si="824"/>
        <v>20</v>
      </c>
      <c r="O1531" s="2">
        <f t="shared" si="825"/>
        <v>1.0008001200000001</v>
      </c>
      <c r="P1531" s="13">
        <f t="shared" si="852"/>
        <v>1.00439992</v>
      </c>
      <c r="Q1531" s="13">
        <f t="shared" si="845"/>
        <v>1.354243911220149</v>
      </c>
      <c r="R1531" s="2">
        <f t="shared" si="848"/>
        <v>1.35532746</v>
      </c>
      <c r="S1531" s="2">
        <f t="shared" si="839"/>
        <v>1.34831144</v>
      </c>
      <c r="T1531" s="2">
        <f t="shared" si="826"/>
        <v>356234.45114040002</v>
      </c>
      <c r="U1531" s="2">
        <f t="shared" si="827"/>
        <v>5602.8791680611457</v>
      </c>
      <c r="V1531" s="2">
        <f t="shared" si="828"/>
        <v>88164.562469677549</v>
      </c>
      <c r="W1531" s="2">
        <f t="shared" si="829"/>
        <v>357975.28010301868</v>
      </c>
      <c r="X1531" s="17">
        <f t="shared" si="830"/>
        <v>0</v>
      </c>
      <c r="Y1531" s="2">
        <f t="shared" si="831"/>
        <v>0</v>
      </c>
      <c r="Z1531" s="72">
        <f t="shared" si="832"/>
        <v>0</v>
      </c>
      <c r="AA1531" s="2">
        <f t="shared" si="842"/>
        <v>0</v>
      </c>
      <c r="AB1531" s="12">
        <f t="shared" si="840"/>
        <v>4.6600000000000003E-2</v>
      </c>
      <c r="AC1531" s="17">
        <f t="shared" si="833"/>
        <v>20</v>
      </c>
      <c r="AD1531" s="17">
        <v>252</v>
      </c>
      <c r="AE1531" s="13">
        <f t="shared" si="846"/>
        <v>1.0036213679999999</v>
      </c>
      <c r="AF1531" s="2">
        <f t="shared" si="843"/>
        <v>1290.0560418499999</v>
      </c>
      <c r="AG1531" s="2">
        <f t="shared" si="834"/>
        <v>1296.36022415</v>
      </c>
      <c r="AH1531" s="3">
        <f t="shared" si="835"/>
        <v>0</v>
      </c>
      <c r="AI1531" s="4" t="str">
        <f t="shared" si="847"/>
        <v>A+J=</v>
      </c>
      <c r="AJ1531" s="11">
        <f t="shared" si="841"/>
        <v>42688</v>
      </c>
      <c r="AK1531" s="11"/>
      <c r="AL1531" s="4"/>
      <c r="AM1531" s="1"/>
      <c r="AN1531" s="11"/>
      <c r="AO1531" s="1"/>
      <c r="AP1531" s="1"/>
      <c r="AQ1531" s="3"/>
      <c r="AR1531" s="3"/>
      <c r="AS1531" s="6"/>
      <c r="AT1531" s="1"/>
      <c r="AU1531" s="1"/>
      <c r="AV1531" s="1"/>
      <c r="AW1531" s="1"/>
      <c r="AX1531" s="1"/>
      <c r="AY1531" s="1"/>
      <c r="AZ1531" s="1"/>
      <c r="BA1531" s="1"/>
      <c r="BB1531" s="1"/>
    </row>
    <row r="1532" spans="1:153" x14ac:dyDescent="0.2">
      <c r="A1532" s="158">
        <f t="shared" si="836"/>
        <v>42688</v>
      </c>
      <c r="B1532" s="2">
        <f t="shared" si="820"/>
        <v>359271.64032716869</v>
      </c>
      <c r="C1532" s="2">
        <f t="shared" si="837"/>
        <v>264207.83846528002</v>
      </c>
      <c r="D1532" s="2">
        <f>SUM(Y1532:Y$1805)</f>
        <v>16085.83159962</v>
      </c>
      <c r="E1532" s="73">
        <f t="shared" si="821"/>
        <v>248122.00686566002</v>
      </c>
      <c r="F1532" s="88">
        <f t="shared" si="849"/>
        <v>4736.74</v>
      </c>
      <c r="G1532" s="3">
        <f>IF(AND(N1532=1,N1531&gt;1),VLOOKUP(A1531,[1]Plan1!$BK$81:$BM$259,3),G1531)</f>
        <v>4740.53</v>
      </c>
      <c r="H1532" s="11">
        <f t="shared" si="850"/>
        <v>42597</v>
      </c>
      <c r="I1532" s="11">
        <f t="shared" si="851"/>
        <v>42628</v>
      </c>
      <c r="J1532" s="12">
        <f t="shared" si="822"/>
        <v>8.0012835832232732E-4</v>
      </c>
      <c r="K1532" s="11">
        <f t="shared" si="838"/>
        <v>42718</v>
      </c>
      <c r="L1532" s="11">
        <f t="shared" si="823"/>
        <v>42688</v>
      </c>
      <c r="M1532" s="1">
        <f t="shared" si="844"/>
        <v>20</v>
      </c>
      <c r="N1532" s="1">
        <f t="shared" si="824"/>
        <v>20</v>
      </c>
      <c r="O1532" s="2">
        <f t="shared" si="825"/>
        <v>1.0008001200000001</v>
      </c>
      <c r="P1532" s="13">
        <f t="shared" si="852"/>
        <v>1.00439992</v>
      </c>
      <c r="Q1532" s="13">
        <f t="shared" si="845"/>
        <v>1.354243911220149</v>
      </c>
      <c r="R1532" s="2">
        <f t="shared" si="848"/>
        <v>1.35532746</v>
      </c>
      <c r="S1532" s="2">
        <f t="shared" si="839"/>
        <v>1.34831144</v>
      </c>
      <c r="T1532" s="2">
        <f t="shared" si="826"/>
        <v>356234.45114040002</v>
      </c>
      <c r="U1532" s="2">
        <f t="shared" si="827"/>
        <v>5602.8791680611457</v>
      </c>
      <c r="V1532" s="2">
        <f t="shared" si="828"/>
        <v>88164.562469677549</v>
      </c>
      <c r="W1532" s="2">
        <f t="shared" si="829"/>
        <v>357975.28010301868</v>
      </c>
      <c r="X1532" s="17">
        <f t="shared" si="830"/>
        <v>50</v>
      </c>
      <c r="Y1532" s="2">
        <f t="shared" si="831"/>
        <v>1619.8503313900001</v>
      </c>
      <c r="Z1532" s="72">
        <f t="shared" si="832"/>
        <v>6.1309700000000003E-3</v>
      </c>
      <c r="AA1532" s="2">
        <f t="shared" si="842"/>
        <v>2184.0627328999999</v>
      </c>
      <c r="AB1532" s="12">
        <f t="shared" si="840"/>
        <v>4.6600000000000003E-2</v>
      </c>
      <c r="AC1532" s="17">
        <f t="shared" si="833"/>
        <v>20</v>
      </c>
      <c r="AD1532" s="17">
        <v>252</v>
      </c>
      <c r="AE1532" s="13">
        <f t="shared" si="846"/>
        <v>1.0036213679999999</v>
      </c>
      <c r="AF1532" s="2">
        <f t="shared" si="843"/>
        <v>1290.0560418499999</v>
      </c>
      <c r="AG1532" s="2">
        <f t="shared" si="834"/>
        <v>1296.36022415</v>
      </c>
      <c r="AH1532" s="3">
        <f t="shared" si="835"/>
        <v>3474.1187747499998</v>
      </c>
      <c r="AI1532" s="4" t="str">
        <f t="shared" si="847"/>
        <v>A+J=</v>
      </c>
      <c r="AJ1532" s="11">
        <f t="shared" si="841"/>
        <v>42688</v>
      </c>
      <c r="AK1532" s="11"/>
      <c r="AL1532" s="4"/>
      <c r="AM1532" s="1"/>
      <c r="AN1532" s="11"/>
      <c r="AO1532" s="1"/>
      <c r="AP1532" s="1"/>
      <c r="AQ1532" s="3"/>
      <c r="AR1532" s="3"/>
      <c r="AS1532" s="6"/>
      <c r="AT1532" s="1"/>
      <c r="AU1532" s="1"/>
      <c r="AV1532" s="1"/>
      <c r="AW1532" s="1"/>
      <c r="AX1532" s="1"/>
      <c r="AY1532" s="1"/>
      <c r="AZ1532" s="1"/>
      <c r="BA1532" s="1"/>
      <c r="BB1532" s="1"/>
    </row>
    <row r="1533" spans="1:153" x14ac:dyDescent="0.2">
      <c r="A1533" s="158">
        <f t="shared" si="836"/>
        <v>42689</v>
      </c>
      <c r="B1533" s="2">
        <f t="shared" si="820"/>
        <v>355897.13713420881</v>
      </c>
      <c r="C1533" s="2">
        <f t="shared" si="837"/>
        <v>262587.98813388997</v>
      </c>
      <c r="D1533" s="2">
        <f>SUM(Y1533:Y$1805)</f>
        <v>14465.98126823</v>
      </c>
      <c r="E1533" s="73">
        <f t="shared" si="821"/>
        <v>248122.00686565996</v>
      </c>
      <c r="F1533" s="88">
        <f t="shared" si="849"/>
        <v>4740.53</v>
      </c>
      <c r="G1533" s="3">
        <f>IF(AND(N1533=1,N1532&gt;1),VLOOKUP(A1532,[1]Plan1!$BK$81:$BM$259,3),G1532)</f>
        <v>4752.8599999999997</v>
      </c>
      <c r="H1533" s="11">
        <f t="shared" si="850"/>
        <v>42628</v>
      </c>
      <c r="I1533" s="11">
        <f t="shared" si="851"/>
        <v>42658</v>
      </c>
      <c r="J1533" s="12">
        <f t="shared" si="822"/>
        <v>2.6009749964666096E-3</v>
      </c>
      <c r="K1533" s="11">
        <f t="shared" si="838"/>
        <v>42718</v>
      </c>
      <c r="L1533" s="11">
        <f t="shared" si="823"/>
        <v>42718</v>
      </c>
      <c r="M1533" s="1">
        <f t="shared" si="844"/>
        <v>21</v>
      </c>
      <c r="N1533" s="1">
        <f t="shared" si="824"/>
        <v>1</v>
      </c>
      <c r="O1533" s="2">
        <f t="shared" si="825"/>
        <v>1.0001237000000001</v>
      </c>
      <c r="P1533" s="13">
        <f t="shared" si="852"/>
        <v>1.0008001200000001</v>
      </c>
      <c r="Q1533" s="13">
        <f t="shared" si="845"/>
        <v>1.3553274688583945</v>
      </c>
      <c r="R1533" s="2">
        <f t="shared" si="848"/>
        <v>1.3554951200000001</v>
      </c>
      <c r="S1533" s="2">
        <f t="shared" si="839"/>
        <v>1.34831144</v>
      </c>
      <c r="T1533" s="2">
        <f t="shared" si="826"/>
        <v>354050.3884075</v>
      </c>
      <c r="U1533" s="2">
        <f t="shared" si="827"/>
        <v>5038.6667665502182</v>
      </c>
      <c r="V1533" s="2">
        <f t="shared" si="828"/>
        <v>88206.162605348625</v>
      </c>
      <c r="W1533" s="2">
        <f t="shared" si="829"/>
        <v>355832.81750578881</v>
      </c>
      <c r="X1533" s="17">
        <f t="shared" si="830"/>
        <v>0</v>
      </c>
      <c r="Y1533" s="2">
        <f t="shared" si="831"/>
        <v>0</v>
      </c>
      <c r="Z1533" s="72">
        <f t="shared" si="832"/>
        <v>0</v>
      </c>
      <c r="AA1533" s="2">
        <f t="shared" si="842"/>
        <v>0</v>
      </c>
      <c r="AB1533" s="12">
        <f t="shared" si="840"/>
        <v>4.6600000000000003E-2</v>
      </c>
      <c r="AC1533" s="17">
        <f t="shared" si="833"/>
        <v>1</v>
      </c>
      <c r="AD1533" s="17">
        <v>252</v>
      </c>
      <c r="AE1533" s="13">
        <f t="shared" si="846"/>
        <v>1.0001807579999999</v>
      </c>
      <c r="AF1533" s="2">
        <f t="shared" si="843"/>
        <v>63.997440099999999</v>
      </c>
      <c r="AG1533" s="2">
        <f t="shared" si="834"/>
        <v>64.319628420000001</v>
      </c>
      <c r="AH1533" s="3">
        <f t="shared" si="835"/>
        <v>0</v>
      </c>
      <c r="AI1533" s="4" t="str">
        <f t="shared" si="847"/>
        <v>A+J=</v>
      </c>
      <c r="AJ1533" s="11">
        <f t="shared" si="841"/>
        <v>42718</v>
      </c>
      <c r="AK1533" s="11"/>
      <c r="AL1533" s="4"/>
      <c r="AM1533" s="1"/>
      <c r="AN1533" s="11"/>
      <c r="AO1533" s="1"/>
      <c r="AP1533" s="1"/>
      <c r="AQ1533" s="3"/>
      <c r="AR1533" s="3"/>
      <c r="AS1533" s="6"/>
      <c r="AT1533" s="1"/>
      <c r="AU1533" s="1"/>
      <c r="AV1533" s="1"/>
      <c r="AW1533" s="1"/>
      <c r="AX1533" s="1"/>
      <c r="AY1533" s="1"/>
      <c r="AZ1533" s="1"/>
      <c r="BA1533" s="1"/>
      <c r="BB1533" s="1"/>
    </row>
    <row r="1534" spans="1:153" x14ac:dyDescent="0.2">
      <c r="A1534" s="158">
        <f t="shared" si="836"/>
        <v>42690</v>
      </c>
      <c r="B1534" s="2">
        <f t="shared" si="820"/>
        <v>355897.13713420881</v>
      </c>
      <c r="C1534" s="2">
        <f t="shared" si="837"/>
        <v>262587.98813388997</v>
      </c>
      <c r="D1534" s="2">
        <f>SUM(Y1534:Y$1805)</f>
        <v>14465.98126823</v>
      </c>
      <c r="E1534" s="73">
        <f t="shared" si="821"/>
        <v>248122.00686565996</v>
      </c>
      <c r="F1534" s="88">
        <f t="shared" si="849"/>
        <v>4740.53</v>
      </c>
      <c r="G1534" s="3">
        <f>IF(AND(N1534=1,N1533&gt;1),VLOOKUP(A1533,[1]Plan1!$BK$81:$BM$259,3),G1533)</f>
        <v>4752.8599999999997</v>
      </c>
      <c r="H1534" s="11">
        <f t="shared" si="850"/>
        <v>42628</v>
      </c>
      <c r="I1534" s="11">
        <f t="shared" si="851"/>
        <v>42658</v>
      </c>
      <c r="J1534" s="12">
        <f t="shared" si="822"/>
        <v>2.6009749964666096E-3</v>
      </c>
      <c r="K1534" s="11">
        <f t="shared" si="838"/>
        <v>42718</v>
      </c>
      <c r="L1534" s="11">
        <f t="shared" si="823"/>
        <v>42718</v>
      </c>
      <c r="M1534" s="1">
        <f t="shared" si="844"/>
        <v>21</v>
      </c>
      <c r="N1534" s="1">
        <f t="shared" si="824"/>
        <v>1</v>
      </c>
      <c r="O1534" s="2">
        <f t="shared" si="825"/>
        <v>1.0001237000000001</v>
      </c>
      <c r="P1534" s="13">
        <f t="shared" si="852"/>
        <v>1.0008001200000001</v>
      </c>
      <c r="Q1534" s="13">
        <f t="shared" si="845"/>
        <v>1.3553274688583945</v>
      </c>
      <c r="R1534" s="2">
        <f t="shared" si="848"/>
        <v>1.3554951200000001</v>
      </c>
      <c r="S1534" s="2">
        <f t="shared" si="839"/>
        <v>1.34831144</v>
      </c>
      <c r="T1534" s="2">
        <f t="shared" si="826"/>
        <v>354050.3884075</v>
      </c>
      <c r="U1534" s="2">
        <f t="shared" si="827"/>
        <v>5038.6667665502182</v>
      </c>
      <c r="V1534" s="2">
        <f t="shared" si="828"/>
        <v>88206.162605348625</v>
      </c>
      <c r="W1534" s="2">
        <f t="shared" si="829"/>
        <v>355832.81750578881</v>
      </c>
      <c r="X1534" s="17">
        <f t="shared" si="830"/>
        <v>0</v>
      </c>
      <c r="Y1534" s="2">
        <f t="shared" si="831"/>
        <v>0</v>
      </c>
      <c r="Z1534" s="72">
        <f t="shared" si="832"/>
        <v>0</v>
      </c>
      <c r="AA1534" s="2">
        <f t="shared" si="842"/>
        <v>0</v>
      </c>
      <c r="AB1534" s="12">
        <f t="shared" si="840"/>
        <v>4.6600000000000003E-2</v>
      </c>
      <c r="AC1534" s="17">
        <f t="shared" si="833"/>
        <v>1</v>
      </c>
      <c r="AD1534" s="17">
        <v>252</v>
      </c>
      <c r="AE1534" s="13">
        <f t="shared" si="846"/>
        <v>1.0001807579999999</v>
      </c>
      <c r="AF1534" s="2">
        <f t="shared" si="843"/>
        <v>63.997440099999999</v>
      </c>
      <c r="AG1534" s="2">
        <f t="shared" si="834"/>
        <v>64.319628420000001</v>
      </c>
      <c r="AH1534" s="3">
        <f t="shared" si="835"/>
        <v>0</v>
      </c>
      <c r="AI1534" s="4" t="str">
        <f t="shared" si="847"/>
        <v>A+J=</v>
      </c>
      <c r="AJ1534" s="11">
        <f t="shared" si="841"/>
        <v>42718</v>
      </c>
      <c r="AK1534" s="11"/>
      <c r="AL1534" s="4"/>
      <c r="AM1534" s="1"/>
      <c r="AN1534" s="11"/>
      <c r="AO1534" s="1"/>
      <c r="AP1534" s="1"/>
      <c r="AQ1534" s="3"/>
      <c r="AR1534" s="3"/>
      <c r="AS1534" s="6"/>
      <c r="AT1534" s="1"/>
      <c r="AU1534" s="1"/>
      <c r="AV1534" s="1"/>
      <c r="AW1534" s="1"/>
      <c r="AX1534" s="1"/>
      <c r="AY1534" s="1"/>
      <c r="AZ1534" s="1"/>
      <c r="BA1534" s="1"/>
      <c r="BB1534" s="1"/>
    </row>
    <row r="1535" spans="1:153" x14ac:dyDescent="0.2">
      <c r="A1535" s="158">
        <f t="shared" si="836"/>
        <v>42691</v>
      </c>
      <c r="B1535" s="2">
        <f t="shared" si="820"/>
        <v>356003.08828964003</v>
      </c>
      <c r="C1535" s="2">
        <f t="shared" si="837"/>
        <v>262587.98813388997</v>
      </c>
      <c r="D1535" s="2">
        <f>SUM(Y1535:Y$1805)</f>
        <v>14465.98126823</v>
      </c>
      <c r="E1535" s="73">
        <f t="shared" si="821"/>
        <v>248122.00686565996</v>
      </c>
      <c r="F1535" s="88">
        <f t="shared" si="849"/>
        <v>4740.53</v>
      </c>
      <c r="G1535" s="3">
        <f>IF(AND(N1535=1,N1534&gt;1),VLOOKUP(A1534,[1]Plan1!$BK$81:$BM$259,3),G1534)</f>
        <v>4752.8599999999997</v>
      </c>
      <c r="H1535" s="11">
        <f t="shared" si="850"/>
        <v>42628</v>
      </c>
      <c r="I1535" s="11">
        <f t="shared" si="851"/>
        <v>42658</v>
      </c>
      <c r="J1535" s="12">
        <f t="shared" si="822"/>
        <v>2.6009749964666096E-3</v>
      </c>
      <c r="K1535" s="11">
        <f t="shared" si="838"/>
        <v>42718</v>
      </c>
      <c r="L1535" s="11">
        <f t="shared" si="823"/>
        <v>42718</v>
      </c>
      <c r="M1535" s="1">
        <f t="shared" si="844"/>
        <v>21</v>
      </c>
      <c r="N1535" s="1">
        <f t="shared" si="824"/>
        <v>2</v>
      </c>
      <c r="O1535" s="2">
        <f t="shared" si="825"/>
        <v>1.00024742</v>
      </c>
      <c r="P1535" s="13">
        <f t="shared" si="852"/>
        <v>1.0008001200000001</v>
      </c>
      <c r="Q1535" s="13">
        <f t="shared" si="845"/>
        <v>1.3553274688583945</v>
      </c>
      <c r="R1535" s="2">
        <f t="shared" si="848"/>
        <v>1.3556627999999999</v>
      </c>
      <c r="S1535" s="2">
        <f t="shared" si="839"/>
        <v>1.34831144</v>
      </c>
      <c r="T1535" s="2">
        <f t="shared" si="826"/>
        <v>354050.3884075</v>
      </c>
      <c r="U1535" s="2">
        <f t="shared" si="827"/>
        <v>5038.6667665502182</v>
      </c>
      <c r="V1535" s="2">
        <f t="shared" si="828"/>
        <v>88247.767703459831</v>
      </c>
      <c r="W1535" s="2">
        <f t="shared" si="829"/>
        <v>355874.42260390002</v>
      </c>
      <c r="X1535" s="17">
        <f t="shared" si="830"/>
        <v>0</v>
      </c>
      <c r="Y1535" s="2">
        <f t="shared" si="831"/>
        <v>0</v>
      </c>
      <c r="Z1535" s="72">
        <f t="shared" si="832"/>
        <v>0</v>
      </c>
      <c r="AA1535" s="2">
        <f t="shared" si="842"/>
        <v>0</v>
      </c>
      <c r="AB1535" s="12">
        <f t="shared" si="840"/>
        <v>4.6600000000000003E-2</v>
      </c>
      <c r="AC1535" s="17">
        <f t="shared" si="833"/>
        <v>2</v>
      </c>
      <c r="AD1535" s="17">
        <v>252</v>
      </c>
      <c r="AE1535" s="13">
        <f t="shared" si="846"/>
        <v>1.0003615480000001</v>
      </c>
      <c r="AF1535" s="2">
        <f t="shared" si="843"/>
        <v>128.00620982000001</v>
      </c>
      <c r="AG1535" s="2">
        <f t="shared" si="834"/>
        <v>128.66568573999999</v>
      </c>
      <c r="AH1535" s="3">
        <f t="shared" si="835"/>
        <v>0</v>
      </c>
      <c r="AI1535" s="4" t="str">
        <f t="shared" si="847"/>
        <v>A+J=</v>
      </c>
      <c r="AJ1535" s="11">
        <f t="shared" si="841"/>
        <v>42718</v>
      </c>
      <c r="AK1535" s="11"/>
      <c r="AL1535" s="4"/>
      <c r="AM1535" s="1"/>
      <c r="AN1535" s="11"/>
      <c r="AO1535" s="1"/>
      <c r="AP1535" s="1"/>
      <c r="AQ1535" s="3"/>
      <c r="AR1535" s="3"/>
      <c r="AS1535" s="6"/>
      <c r="AT1535" s="1"/>
      <c r="AU1535" s="1"/>
      <c r="AV1535" s="1"/>
      <c r="AW1535" s="1"/>
      <c r="AX1535" s="1"/>
      <c r="AY1535" s="1"/>
      <c r="AZ1535" s="1"/>
      <c r="BA1535" s="1"/>
      <c r="BB1535" s="1"/>
    </row>
    <row r="1536" spans="1:153" x14ac:dyDescent="0.2">
      <c r="A1536" s="158">
        <f t="shared" si="836"/>
        <v>42692</v>
      </c>
      <c r="B1536" s="2">
        <f t="shared" si="820"/>
        <v>356109.06871643133</v>
      </c>
      <c r="C1536" s="2">
        <f t="shared" si="837"/>
        <v>262587.98813388997</v>
      </c>
      <c r="D1536" s="2">
        <f>SUM(Y1536:Y$1805)</f>
        <v>14465.98126823</v>
      </c>
      <c r="E1536" s="73">
        <f t="shared" si="821"/>
        <v>248122.00686565996</v>
      </c>
      <c r="F1536" s="88">
        <f t="shared" si="849"/>
        <v>4740.53</v>
      </c>
      <c r="G1536" s="3">
        <f>IF(AND(N1536=1,N1535&gt;1),VLOOKUP(A1535,[1]Plan1!$BK$81:$BM$259,3),G1535)</f>
        <v>4752.8599999999997</v>
      </c>
      <c r="H1536" s="11">
        <f t="shared" si="850"/>
        <v>42628</v>
      </c>
      <c r="I1536" s="11">
        <f t="shared" si="851"/>
        <v>42658</v>
      </c>
      <c r="J1536" s="12">
        <f t="shared" si="822"/>
        <v>2.6009749964666096E-3</v>
      </c>
      <c r="K1536" s="11">
        <f t="shared" si="838"/>
        <v>42718</v>
      </c>
      <c r="L1536" s="11">
        <f t="shared" si="823"/>
        <v>42718</v>
      </c>
      <c r="M1536" s="1">
        <f t="shared" si="844"/>
        <v>21</v>
      </c>
      <c r="N1536" s="1">
        <f t="shared" si="824"/>
        <v>3</v>
      </c>
      <c r="O1536" s="2">
        <f t="shared" si="825"/>
        <v>1.0003711500000001</v>
      </c>
      <c r="P1536" s="13">
        <f t="shared" si="852"/>
        <v>1.0008001200000001</v>
      </c>
      <c r="Q1536" s="13">
        <f t="shared" si="845"/>
        <v>1.3553274688583945</v>
      </c>
      <c r="R1536" s="2">
        <f t="shared" si="848"/>
        <v>1.35583049</v>
      </c>
      <c r="S1536" s="2">
        <f t="shared" si="839"/>
        <v>1.34831144</v>
      </c>
      <c r="T1536" s="2">
        <f t="shared" si="826"/>
        <v>354050.3884075</v>
      </c>
      <c r="U1536" s="2">
        <f t="shared" si="827"/>
        <v>5038.6667665502182</v>
      </c>
      <c r="V1536" s="2">
        <f t="shared" si="828"/>
        <v>88289.375282791152</v>
      </c>
      <c r="W1536" s="2">
        <f t="shared" si="829"/>
        <v>355916.03018323134</v>
      </c>
      <c r="X1536" s="17">
        <f t="shared" si="830"/>
        <v>0</v>
      </c>
      <c r="Y1536" s="2">
        <f t="shared" si="831"/>
        <v>0</v>
      </c>
      <c r="Z1536" s="72">
        <f t="shared" si="832"/>
        <v>0</v>
      </c>
      <c r="AA1536" s="2">
        <f t="shared" si="842"/>
        <v>0</v>
      </c>
      <c r="AB1536" s="12">
        <f t="shared" si="840"/>
        <v>4.6600000000000003E-2</v>
      </c>
      <c r="AC1536" s="17">
        <f t="shared" si="833"/>
        <v>3</v>
      </c>
      <c r="AD1536" s="17">
        <v>252</v>
      </c>
      <c r="AE1536" s="13">
        <f t="shared" si="846"/>
        <v>1.0005423710000001</v>
      </c>
      <c r="AF1536" s="2">
        <f t="shared" si="843"/>
        <v>192.02666321000001</v>
      </c>
      <c r="AG1536" s="2">
        <f t="shared" si="834"/>
        <v>193.03853319999999</v>
      </c>
      <c r="AH1536" s="3">
        <f t="shared" si="835"/>
        <v>0</v>
      </c>
      <c r="AI1536" s="4" t="str">
        <f t="shared" si="847"/>
        <v>A+J=</v>
      </c>
      <c r="AJ1536" s="11">
        <f t="shared" si="841"/>
        <v>42718</v>
      </c>
      <c r="AK1536" s="11"/>
      <c r="AL1536" s="4"/>
      <c r="AM1536" s="1"/>
      <c r="AN1536" s="11"/>
      <c r="AO1536" s="1"/>
      <c r="AP1536" s="1"/>
      <c r="AQ1536" s="3"/>
      <c r="AR1536" s="3"/>
      <c r="AS1536" s="6"/>
      <c r="AT1536" s="1"/>
      <c r="AU1536" s="1"/>
      <c r="AV1536" s="1"/>
      <c r="AW1536" s="1"/>
      <c r="AX1536" s="1"/>
      <c r="AY1536" s="1"/>
      <c r="AZ1536" s="1"/>
      <c r="BA1536" s="1"/>
      <c r="BB1536" s="1"/>
    </row>
    <row r="1537" spans="1:54" x14ac:dyDescent="0.2">
      <c r="A1537" s="158">
        <f t="shared" si="836"/>
        <v>42693</v>
      </c>
      <c r="B1537" s="2">
        <f t="shared" si="820"/>
        <v>356215.08586910297</v>
      </c>
      <c r="C1537" s="2">
        <f t="shared" si="837"/>
        <v>262587.98813388997</v>
      </c>
      <c r="D1537" s="2">
        <f>SUM(Y1537:Y$1805)</f>
        <v>14465.98126823</v>
      </c>
      <c r="E1537" s="73">
        <f t="shared" si="821"/>
        <v>248122.00686565996</v>
      </c>
      <c r="F1537" s="88">
        <f t="shared" si="849"/>
        <v>4740.53</v>
      </c>
      <c r="G1537" s="3">
        <f>IF(AND(N1537=1,N1536&gt;1),VLOOKUP(A1536,[1]Plan1!$BK$81:$BM$259,3),G1536)</f>
        <v>4752.8599999999997</v>
      </c>
      <c r="H1537" s="11">
        <f t="shared" si="850"/>
        <v>42628</v>
      </c>
      <c r="I1537" s="11">
        <f t="shared" si="851"/>
        <v>42658</v>
      </c>
      <c r="J1537" s="12">
        <f t="shared" si="822"/>
        <v>2.6009749964666096E-3</v>
      </c>
      <c r="K1537" s="11">
        <f t="shared" si="838"/>
        <v>42718</v>
      </c>
      <c r="L1537" s="11">
        <f t="shared" si="823"/>
        <v>42718</v>
      </c>
      <c r="M1537" s="1">
        <f t="shared" si="844"/>
        <v>21</v>
      </c>
      <c r="N1537" s="1">
        <f t="shared" si="824"/>
        <v>4</v>
      </c>
      <c r="O1537" s="2">
        <f t="shared" si="825"/>
        <v>1.0004949000000001</v>
      </c>
      <c r="P1537" s="13">
        <f t="shared" si="852"/>
        <v>1.0008001200000001</v>
      </c>
      <c r="Q1537" s="13">
        <f t="shared" si="845"/>
        <v>1.3553274688583945</v>
      </c>
      <c r="R1537" s="2">
        <f t="shared" si="848"/>
        <v>1.35599822</v>
      </c>
      <c r="S1537" s="2">
        <f t="shared" si="839"/>
        <v>1.34831144</v>
      </c>
      <c r="T1537" s="2">
        <f t="shared" si="826"/>
        <v>354050.3884075</v>
      </c>
      <c r="U1537" s="2">
        <f t="shared" si="827"/>
        <v>5038.6667665502182</v>
      </c>
      <c r="V1537" s="2">
        <f t="shared" si="828"/>
        <v>88330.992787002731</v>
      </c>
      <c r="W1537" s="2">
        <f t="shared" si="829"/>
        <v>355957.64768744295</v>
      </c>
      <c r="X1537" s="17">
        <f t="shared" si="830"/>
        <v>0</v>
      </c>
      <c r="Y1537" s="2">
        <f t="shared" si="831"/>
        <v>0</v>
      </c>
      <c r="Z1537" s="72">
        <f t="shared" si="832"/>
        <v>0</v>
      </c>
      <c r="AA1537" s="2">
        <f t="shared" si="842"/>
        <v>0</v>
      </c>
      <c r="AB1537" s="12">
        <f t="shared" si="840"/>
        <v>4.6600000000000003E-2</v>
      </c>
      <c r="AC1537" s="17">
        <f t="shared" si="833"/>
        <v>4</v>
      </c>
      <c r="AD1537" s="17">
        <v>252</v>
      </c>
      <c r="AE1537" s="13">
        <f t="shared" si="846"/>
        <v>1.0007232269999999</v>
      </c>
      <c r="AF1537" s="2">
        <f t="shared" si="843"/>
        <v>256.05880024999999</v>
      </c>
      <c r="AG1537" s="2">
        <f t="shared" si="834"/>
        <v>257.43818166</v>
      </c>
      <c r="AH1537" s="3">
        <f t="shared" si="835"/>
        <v>0</v>
      </c>
      <c r="AI1537" s="4" t="str">
        <f t="shared" si="847"/>
        <v>A+J=</v>
      </c>
      <c r="AJ1537" s="11">
        <f t="shared" si="841"/>
        <v>42718</v>
      </c>
      <c r="AK1537" s="11"/>
      <c r="AL1537" s="4"/>
      <c r="AM1537" s="1"/>
      <c r="AN1537" s="11"/>
      <c r="AO1537" s="1"/>
      <c r="AP1537" s="1"/>
      <c r="AQ1537" s="3"/>
      <c r="AR1537" s="3"/>
      <c r="AS1537" s="6"/>
      <c r="AT1537" s="1"/>
      <c r="AU1537" s="1"/>
      <c r="AV1537" s="1"/>
      <c r="AW1537" s="1"/>
      <c r="AX1537" s="1"/>
      <c r="AY1537" s="1"/>
      <c r="AZ1537" s="1"/>
      <c r="BA1537" s="1"/>
      <c r="BB1537" s="1"/>
    </row>
    <row r="1538" spans="1:54" x14ac:dyDescent="0.2">
      <c r="A1538" s="158">
        <f t="shared" si="836"/>
        <v>42694</v>
      </c>
      <c r="B1538" s="2">
        <f t="shared" si="820"/>
        <v>356215.08586910297</v>
      </c>
      <c r="C1538" s="2">
        <f t="shared" si="837"/>
        <v>262587.98813388997</v>
      </c>
      <c r="D1538" s="2">
        <f>SUM(Y1538:Y$1805)</f>
        <v>14465.98126823</v>
      </c>
      <c r="E1538" s="73">
        <f t="shared" si="821"/>
        <v>248122.00686565996</v>
      </c>
      <c r="F1538" s="88">
        <f t="shared" si="849"/>
        <v>4740.53</v>
      </c>
      <c r="G1538" s="3">
        <f>IF(AND(N1538=1,N1537&gt;1),VLOOKUP(A1537,[1]Plan1!$BK$81:$BM$259,3),G1537)</f>
        <v>4752.8599999999997</v>
      </c>
      <c r="H1538" s="11">
        <f t="shared" si="850"/>
        <v>42628</v>
      </c>
      <c r="I1538" s="11">
        <f t="shared" si="851"/>
        <v>42658</v>
      </c>
      <c r="J1538" s="12">
        <f t="shared" si="822"/>
        <v>2.6009749964666096E-3</v>
      </c>
      <c r="K1538" s="11">
        <f t="shared" si="838"/>
        <v>42718</v>
      </c>
      <c r="L1538" s="11">
        <f t="shared" si="823"/>
        <v>42718</v>
      </c>
      <c r="M1538" s="1">
        <f t="shared" si="844"/>
        <v>21</v>
      </c>
      <c r="N1538" s="1">
        <f t="shared" si="824"/>
        <v>4</v>
      </c>
      <c r="O1538" s="2">
        <f t="shared" si="825"/>
        <v>1.0004949000000001</v>
      </c>
      <c r="P1538" s="13">
        <f t="shared" si="852"/>
        <v>1.0008001200000001</v>
      </c>
      <c r="Q1538" s="13">
        <f t="shared" si="845"/>
        <v>1.3553274688583945</v>
      </c>
      <c r="R1538" s="2">
        <f t="shared" si="848"/>
        <v>1.35599822</v>
      </c>
      <c r="S1538" s="2">
        <f t="shared" si="839"/>
        <v>1.34831144</v>
      </c>
      <c r="T1538" s="2">
        <f t="shared" si="826"/>
        <v>354050.3884075</v>
      </c>
      <c r="U1538" s="2">
        <f t="shared" si="827"/>
        <v>5038.6667665502182</v>
      </c>
      <c r="V1538" s="2">
        <f t="shared" si="828"/>
        <v>88330.992787002731</v>
      </c>
      <c r="W1538" s="2">
        <f t="shared" si="829"/>
        <v>355957.64768744295</v>
      </c>
      <c r="X1538" s="17">
        <f t="shared" si="830"/>
        <v>0</v>
      </c>
      <c r="Y1538" s="2">
        <f t="shared" si="831"/>
        <v>0</v>
      </c>
      <c r="Z1538" s="72">
        <f t="shared" si="832"/>
        <v>0</v>
      </c>
      <c r="AA1538" s="2">
        <f t="shared" si="842"/>
        <v>0</v>
      </c>
      <c r="AB1538" s="12">
        <f t="shared" si="840"/>
        <v>4.6600000000000003E-2</v>
      </c>
      <c r="AC1538" s="17">
        <f t="shared" si="833"/>
        <v>4</v>
      </c>
      <c r="AD1538" s="17">
        <v>252</v>
      </c>
      <c r="AE1538" s="13">
        <f t="shared" si="846"/>
        <v>1.0007232269999999</v>
      </c>
      <c r="AF1538" s="2">
        <f t="shared" si="843"/>
        <v>256.05880024999999</v>
      </c>
      <c r="AG1538" s="2">
        <f t="shared" si="834"/>
        <v>257.43818166</v>
      </c>
      <c r="AH1538" s="3">
        <f t="shared" si="835"/>
        <v>0</v>
      </c>
      <c r="AI1538" s="4" t="str">
        <f t="shared" si="847"/>
        <v>A+J=</v>
      </c>
      <c r="AJ1538" s="11">
        <f t="shared" si="841"/>
        <v>42718</v>
      </c>
      <c r="AK1538" s="11"/>
      <c r="AL1538" s="4"/>
      <c r="AM1538" s="1"/>
      <c r="AN1538" s="11"/>
      <c r="AO1538" s="1"/>
      <c r="AP1538" s="1"/>
      <c r="AQ1538" s="3"/>
      <c r="AR1538" s="3"/>
      <c r="AS1538" s="6"/>
      <c r="AT1538" s="1"/>
      <c r="AU1538" s="1"/>
      <c r="AV1538" s="1"/>
      <c r="AW1538" s="1"/>
      <c r="AX1538" s="1"/>
      <c r="AY1538" s="1"/>
      <c r="AZ1538" s="1"/>
      <c r="BA1538" s="1"/>
      <c r="BB1538" s="1"/>
    </row>
    <row r="1539" spans="1:54" x14ac:dyDescent="0.2">
      <c r="A1539" s="158">
        <f t="shared" si="836"/>
        <v>42695</v>
      </c>
      <c r="B1539" s="2">
        <f t="shared" si="820"/>
        <v>356215.08586910297</v>
      </c>
      <c r="C1539" s="2">
        <f t="shared" si="837"/>
        <v>262587.98813388997</v>
      </c>
      <c r="D1539" s="2">
        <f>SUM(Y1539:Y$1805)</f>
        <v>14465.98126823</v>
      </c>
      <c r="E1539" s="73">
        <f t="shared" si="821"/>
        <v>248122.00686565996</v>
      </c>
      <c r="F1539" s="88">
        <f t="shared" si="849"/>
        <v>4740.53</v>
      </c>
      <c r="G1539" s="3">
        <f>IF(AND(N1539=1,N1538&gt;1),VLOOKUP(A1538,[1]Plan1!$BK$81:$BM$259,3),G1538)</f>
        <v>4752.8599999999997</v>
      </c>
      <c r="H1539" s="11">
        <f t="shared" si="850"/>
        <v>42628</v>
      </c>
      <c r="I1539" s="11">
        <f t="shared" si="851"/>
        <v>42658</v>
      </c>
      <c r="J1539" s="12">
        <f t="shared" si="822"/>
        <v>2.6009749964666096E-3</v>
      </c>
      <c r="K1539" s="11">
        <f t="shared" si="838"/>
        <v>42718</v>
      </c>
      <c r="L1539" s="11">
        <f t="shared" si="823"/>
        <v>42718</v>
      </c>
      <c r="M1539" s="1">
        <f t="shared" si="844"/>
        <v>21</v>
      </c>
      <c r="N1539" s="1">
        <f t="shared" si="824"/>
        <v>4</v>
      </c>
      <c r="O1539" s="2">
        <f t="shared" si="825"/>
        <v>1.0004949000000001</v>
      </c>
      <c r="P1539" s="13">
        <f t="shared" si="852"/>
        <v>1.0008001200000001</v>
      </c>
      <c r="Q1539" s="13">
        <f t="shared" si="845"/>
        <v>1.3553274688583945</v>
      </c>
      <c r="R1539" s="2">
        <f t="shared" si="848"/>
        <v>1.35599822</v>
      </c>
      <c r="S1539" s="2">
        <f t="shared" si="839"/>
        <v>1.34831144</v>
      </c>
      <c r="T1539" s="2">
        <f t="shared" si="826"/>
        <v>354050.3884075</v>
      </c>
      <c r="U1539" s="2">
        <f t="shared" si="827"/>
        <v>5038.6667665502182</v>
      </c>
      <c r="V1539" s="2">
        <f t="shared" si="828"/>
        <v>88330.992787002731</v>
      </c>
      <c r="W1539" s="2">
        <f t="shared" si="829"/>
        <v>355957.64768744295</v>
      </c>
      <c r="X1539" s="17">
        <f t="shared" si="830"/>
        <v>0</v>
      </c>
      <c r="Y1539" s="2">
        <f t="shared" si="831"/>
        <v>0</v>
      </c>
      <c r="Z1539" s="72">
        <f t="shared" si="832"/>
        <v>0</v>
      </c>
      <c r="AA1539" s="2">
        <f t="shared" si="842"/>
        <v>0</v>
      </c>
      <c r="AB1539" s="12">
        <f t="shared" si="840"/>
        <v>4.6600000000000003E-2</v>
      </c>
      <c r="AC1539" s="17">
        <f t="shared" si="833"/>
        <v>4</v>
      </c>
      <c r="AD1539" s="17">
        <v>252</v>
      </c>
      <c r="AE1539" s="13">
        <f t="shared" si="846"/>
        <v>1.0007232269999999</v>
      </c>
      <c r="AF1539" s="2">
        <f t="shared" si="843"/>
        <v>256.05880024999999</v>
      </c>
      <c r="AG1539" s="2">
        <f t="shared" si="834"/>
        <v>257.43818166</v>
      </c>
      <c r="AH1539" s="3">
        <f t="shared" si="835"/>
        <v>0</v>
      </c>
      <c r="AI1539" s="4" t="str">
        <f t="shared" si="847"/>
        <v>A+J=</v>
      </c>
      <c r="AJ1539" s="11">
        <f t="shared" si="841"/>
        <v>42718</v>
      </c>
      <c r="AK1539" s="11"/>
      <c r="AL1539" s="4"/>
      <c r="AM1539" s="1"/>
      <c r="AN1539" s="11"/>
      <c r="AO1539" s="1"/>
      <c r="AP1539" s="1"/>
      <c r="AQ1539" s="3"/>
      <c r="AR1539" s="3"/>
      <c r="AS1539" s="6"/>
      <c r="AT1539" s="1"/>
      <c r="AU1539" s="1"/>
      <c r="AV1539" s="1"/>
      <c r="AW1539" s="1"/>
      <c r="AX1539" s="1"/>
      <c r="AY1539" s="1"/>
      <c r="AZ1539" s="1"/>
      <c r="BA1539" s="1"/>
      <c r="BB1539" s="1"/>
    </row>
    <row r="1540" spans="1:54" x14ac:dyDescent="0.2">
      <c r="A1540" s="158">
        <f t="shared" si="836"/>
        <v>42696</v>
      </c>
      <c r="B1540" s="2">
        <f t="shared" si="820"/>
        <v>356321.12946729449</v>
      </c>
      <c r="C1540" s="2">
        <f t="shared" si="837"/>
        <v>262587.98813388997</v>
      </c>
      <c r="D1540" s="2">
        <f>SUM(Y1540:Y$1805)</f>
        <v>14465.98126823</v>
      </c>
      <c r="E1540" s="73">
        <f t="shared" si="821"/>
        <v>248122.00686565996</v>
      </c>
      <c r="F1540" s="88">
        <f t="shared" si="849"/>
        <v>4740.53</v>
      </c>
      <c r="G1540" s="3">
        <f>IF(AND(N1540=1,N1539&gt;1),VLOOKUP(A1539,[1]Plan1!$BK$81:$BM$259,3),G1539)</f>
        <v>4752.8599999999997</v>
      </c>
      <c r="H1540" s="11">
        <f t="shared" si="850"/>
        <v>42628</v>
      </c>
      <c r="I1540" s="11">
        <f t="shared" si="851"/>
        <v>42658</v>
      </c>
      <c r="J1540" s="12">
        <f t="shared" si="822"/>
        <v>2.6009749964666096E-3</v>
      </c>
      <c r="K1540" s="11">
        <f t="shared" si="838"/>
        <v>42718</v>
      </c>
      <c r="L1540" s="11">
        <f t="shared" si="823"/>
        <v>42718</v>
      </c>
      <c r="M1540" s="1">
        <f t="shared" si="844"/>
        <v>21</v>
      </c>
      <c r="N1540" s="1">
        <f t="shared" si="824"/>
        <v>5</v>
      </c>
      <c r="O1540" s="2">
        <f t="shared" si="825"/>
        <v>1.00061866</v>
      </c>
      <c r="P1540" s="13">
        <f t="shared" si="852"/>
        <v>1.0008001200000001</v>
      </c>
      <c r="Q1540" s="13">
        <f t="shared" si="845"/>
        <v>1.3553274688583945</v>
      </c>
      <c r="R1540" s="2">
        <f t="shared" si="848"/>
        <v>1.3561659500000001</v>
      </c>
      <c r="S1540" s="2">
        <f t="shared" si="839"/>
        <v>1.34831144</v>
      </c>
      <c r="T1540" s="2">
        <f t="shared" si="826"/>
        <v>354050.3884075</v>
      </c>
      <c r="U1540" s="2">
        <f t="shared" si="827"/>
        <v>5038.6667665502182</v>
      </c>
      <c r="V1540" s="2">
        <f t="shared" si="828"/>
        <v>88372.610291214325</v>
      </c>
      <c r="W1540" s="2">
        <f t="shared" si="829"/>
        <v>355999.2651916545</v>
      </c>
      <c r="X1540" s="17">
        <f t="shared" si="830"/>
        <v>0</v>
      </c>
      <c r="Y1540" s="2">
        <f t="shared" si="831"/>
        <v>0</v>
      </c>
      <c r="Z1540" s="72">
        <f t="shared" si="832"/>
        <v>0</v>
      </c>
      <c r="AA1540" s="2">
        <f t="shared" si="842"/>
        <v>0</v>
      </c>
      <c r="AB1540" s="12">
        <f t="shared" si="840"/>
        <v>4.6600000000000003E-2</v>
      </c>
      <c r="AC1540" s="17">
        <f t="shared" si="833"/>
        <v>5</v>
      </c>
      <c r="AD1540" s="17">
        <v>252</v>
      </c>
      <c r="AE1540" s="13">
        <f t="shared" si="846"/>
        <v>1.000904115</v>
      </c>
      <c r="AF1540" s="2">
        <f t="shared" si="843"/>
        <v>320.10226691000003</v>
      </c>
      <c r="AG1540" s="2">
        <f t="shared" si="834"/>
        <v>321.86427564000002</v>
      </c>
      <c r="AH1540" s="3">
        <f t="shared" si="835"/>
        <v>0</v>
      </c>
      <c r="AI1540" s="4" t="str">
        <f t="shared" si="847"/>
        <v>A+J=</v>
      </c>
      <c r="AJ1540" s="11">
        <f t="shared" si="841"/>
        <v>42718</v>
      </c>
      <c r="AK1540" s="11"/>
      <c r="AL1540" s="4"/>
      <c r="AM1540" s="1"/>
      <c r="AN1540" s="11"/>
      <c r="AO1540" s="1"/>
      <c r="AP1540" s="1"/>
      <c r="AQ1540" s="3"/>
      <c r="AR1540" s="3"/>
      <c r="AS1540" s="6"/>
      <c r="AT1540" s="1"/>
      <c r="AU1540" s="1"/>
      <c r="AV1540" s="1"/>
      <c r="AW1540" s="1"/>
      <c r="AX1540" s="1"/>
      <c r="AY1540" s="1"/>
      <c r="AZ1540" s="1"/>
      <c r="BA1540" s="1"/>
      <c r="BB1540" s="1"/>
    </row>
    <row r="1541" spans="1:54" x14ac:dyDescent="0.2">
      <c r="A1541" s="158">
        <f t="shared" si="836"/>
        <v>42697</v>
      </c>
      <c r="B1541" s="2">
        <f t="shared" si="820"/>
        <v>356427.20732279622</v>
      </c>
      <c r="C1541" s="2">
        <f t="shared" si="837"/>
        <v>262587.98813388997</v>
      </c>
      <c r="D1541" s="2">
        <f>SUM(Y1541:Y$1805)</f>
        <v>14465.98126823</v>
      </c>
      <c r="E1541" s="73">
        <f t="shared" si="821"/>
        <v>248122.00686565996</v>
      </c>
      <c r="F1541" s="88">
        <f t="shared" si="849"/>
        <v>4740.53</v>
      </c>
      <c r="G1541" s="3">
        <f>IF(AND(N1541=1,N1540&gt;1),VLOOKUP(A1540,[1]Plan1!$BK$81:$BM$259,3),G1540)</f>
        <v>4752.8599999999997</v>
      </c>
      <c r="H1541" s="11">
        <f t="shared" si="850"/>
        <v>42628</v>
      </c>
      <c r="I1541" s="11">
        <f t="shared" si="851"/>
        <v>42658</v>
      </c>
      <c r="J1541" s="12">
        <f t="shared" si="822"/>
        <v>2.6009749964666096E-3</v>
      </c>
      <c r="K1541" s="11">
        <f t="shared" si="838"/>
        <v>42718</v>
      </c>
      <c r="L1541" s="11">
        <f t="shared" si="823"/>
        <v>42718</v>
      </c>
      <c r="M1541" s="1">
        <f t="shared" si="844"/>
        <v>21</v>
      </c>
      <c r="N1541" s="1">
        <f t="shared" si="824"/>
        <v>6</v>
      </c>
      <c r="O1541" s="2">
        <f t="shared" si="825"/>
        <v>1.00074244</v>
      </c>
      <c r="P1541" s="13">
        <f t="shared" si="852"/>
        <v>1.0008001200000001</v>
      </c>
      <c r="Q1541" s="13">
        <f t="shared" si="845"/>
        <v>1.3553274688583945</v>
      </c>
      <c r="R1541" s="2">
        <f t="shared" si="848"/>
        <v>1.3563337099999999</v>
      </c>
      <c r="S1541" s="2">
        <f t="shared" si="839"/>
        <v>1.34831144</v>
      </c>
      <c r="T1541" s="2">
        <f t="shared" si="826"/>
        <v>354050.3884075</v>
      </c>
      <c r="U1541" s="2">
        <f t="shared" si="827"/>
        <v>5038.6667665502182</v>
      </c>
      <c r="V1541" s="2">
        <f t="shared" si="828"/>
        <v>88414.235239086061</v>
      </c>
      <c r="W1541" s="2">
        <f t="shared" si="829"/>
        <v>356040.89013952622</v>
      </c>
      <c r="X1541" s="17">
        <f t="shared" si="830"/>
        <v>0</v>
      </c>
      <c r="Y1541" s="2">
        <f t="shared" si="831"/>
        <v>0</v>
      </c>
      <c r="Z1541" s="72">
        <f t="shared" si="832"/>
        <v>0</v>
      </c>
      <c r="AA1541" s="2">
        <f t="shared" si="842"/>
        <v>0</v>
      </c>
      <c r="AB1541" s="12">
        <f t="shared" si="840"/>
        <v>4.6600000000000003E-2</v>
      </c>
      <c r="AC1541" s="17">
        <f t="shared" si="833"/>
        <v>6</v>
      </c>
      <c r="AD1541" s="17">
        <v>252</v>
      </c>
      <c r="AE1541" s="13">
        <f t="shared" si="846"/>
        <v>1.0010850360000001</v>
      </c>
      <c r="AF1541" s="2">
        <f t="shared" si="843"/>
        <v>384.15741723000002</v>
      </c>
      <c r="AG1541" s="2">
        <f t="shared" si="834"/>
        <v>386.31718326999999</v>
      </c>
      <c r="AH1541" s="3">
        <f t="shared" si="835"/>
        <v>0</v>
      </c>
      <c r="AI1541" s="4" t="str">
        <f t="shared" si="847"/>
        <v>A+J=</v>
      </c>
      <c r="AJ1541" s="11">
        <f t="shared" si="841"/>
        <v>42718</v>
      </c>
      <c r="AK1541" s="11"/>
      <c r="AL1541" s="4"/>
      <c r="AM1541" s="1"/>
      <c r="AN1541" s="11"/>
      <c r="AO1541" s="1"/>
      <c r="AP1541" s="1"/>
      <c r="AQ1541" s="3"/>
      <c r="AR1541" s="3"/>
      <c r="AS1541" s="6"/>
      <c r="AT1541" s="1"/>
      <c r="AU1541" s="1"/>
      <c r="AV1541" s="1"/>
      <c r="AW1541" s="1"/>
      <c r="AX1541" s="1"/>
      <c r="AY1541" s="1"/>
      <c r="AZ1541" s="1"/>
      <c r="BA1541" s="1"/>
      <c r="BB1541" s="1"/>
    </row>
    <row r="1542" spans="1:54" x14ac:dyDescent="0.2">
      <c r="A1542" s="158">
        <f t="shared" si="836"/>
        <v>42698</v>
      </c>
      <c r="B1542" s="2">
        <f t="shared" si="820"/>
        <v>356533.31944374827</v>
      </c>
      <c r="C1542" s="2">
        <f t="shared" si="837"/>
        <v>262587.98813388997</v>
      </c>
      <c r="D1542" s="2">
        <f>SUM(Y1542:Y$1805)</f>
        <v>14465.98126823</v>
      </c>
      <c r="E1542" s="73">
        <f t="shared" si="821"/>
        <v>248122.00686565996</v>
      </c>
      <c r="F1542" s="88">
        <f t="shared" si="849"/>
        <v>4740.53</v>
      </c>
      <c r="G1542" s="3">
        <f>IF(AND(N1542=1,N1541&gt;1),VLOOKUP(A1541,[1]Plan1!$BK$81:$BM$259,3),G1541)</f>
        <v>4752.8599999999997</v>
      </c>
      <c r="H1542" s="11">
        <f t="shared" si="850"/>
        <v>42628</v>
      </c>
      <c r="I1542" s="11">
        <f t="shared" si="851"/>
        <v>42658</v>
      </c>
      <c r="J1542" s="12">
        <f t="shared" si="822"/>
        <v>2.6009749964666096E-3</v>
      </c>
      <c r="K1542" s="11">
        <f t="shared" si="838"/>
        <v>42718</v>
      </c>
      <c r="L1542" s="11">
        <f t="shared" si="823"/>
        <v>42718</v>
      </c>
      <c r="M1542" s="1">
        <f t="shared" si="844"/>
        <v>21</v>
      </c>
      <c r="N1542" s="1">
        <f t="shared" si="824"/>
        <v>7</v>
      </c>
      <c r="O1542" s="2">
        <f t="shared" si="825"/>
        <v>1.0008662399999999</v>
      </c>
      <c r="P1542" s="13">
        <f t="shared" si="852"/>
        <v>1.0008001200000001</v>
      </c>
      <c r="Q1542" s="13">
        <f t="shared" si="845"/>
        <v>1.3553274688583945</v>
      </c>
      <c r="R1542" s="2">
        <f t="shared" si="848"/>
        <v>1.3565015</v>
      </c>
      <c r="S1542" s="2">
        <f t="shared" si="839"/>
        <v>1.34831144</v>
      </c>
      <c r="T1542" s="2">
        <f t="shared" si="826"/>
        <v>354050.3884075</v>
      </c>
      <c r="U1542" s="2">
        <f t="shared" si="827"/>
        <v>5038.6667665502182</v>
      </c>
      <c r="V1542" s="2">
        <f t="shared" si="828"/>
        <v>88455.867630618086</v>
      </c>
      <c r="W1542" s="2">
        <f t="shared" si="829"/>
        <v>356082.52253105829</v>
      </c>
      <c r="X1542" s="17">
        <f t="shared" si="830"/>
        <v>0</v>
      </c>
      <c r="Y1542" s="2">
        <f t="shared" si="831"/>
        <v>0</v>
      </c>
      <c r="Z1542" s="72">
        <f t="shared" si="832"/>
        <v>0</v>
      </c>
      <c r="AA1542" s="2">
        <f t="shared" si="842"/>
        <v>0</v>
      </c>
      <c r="AB1542" s="12">
        <f t="shared" si="840"/>
        <v>4.6600000000000003E-2</v>
      </c>
      <c r="AC1542" s="17">
        <f t="shared" si="833"/>
        <v>7</v>
      </c>
      <c r="AD1542" s="17">
        <v>252</v>
      </c>
      <c r="AE1542" s="13">
        <f t="shared" si="846"/>
        <v>1.0012659900000001</v>
      </c>
      <c r="AF1542" s="2">
        <f t="shared" si="843"/>
        <v>448.22425121999999</v>
      </c>
      <c r="AG1542" s="2">
        <f t="shared" si="834"/>
        <v>450.79691269</v>
      </c>
      <c r="AH1542" s="3">
        <f t="shared" si="835"/>
        <v>0</v>
      </c>
      <c r="AI1542" s="4" t="str">
        <f t="shared" si="847"/>
        <v>A+J=</v>
      </c>
      <c r="AJ1542" s="11">
        <f t="shared" si="841"/>
        <v>42718</v>
      </c>
      <c r="AK1542" s="11"/>
      <c r="AL1542" s="4"/>
      <c r="AM1542" s="1"/>
      <c r="AN1542" s="11"/>
      <c r="AO1542" s="1"/>
      <c r="AP1542" s="1"/>
      <c r="AQ1542" s="3"/>
      <c r="AR1542" s="3"/>
      <c r="AS1542" s="6"/>
      <c r="AT1542" s="1"/>
      <c r="AU1542" s="1"/>
      <c r="AV1542" s="1"/>
      <c r="AW1542" s="1"/>
      <c r="AX1542" s="1"/>
      <c r="AY1542" s="1"/>
      <c r="AZ1542" s="1"/>
      <c r="BA1542" s="1"/>
      <c r="BB1542" s="1"/>
    </row>
    <row r="1543" spans="1:54" x14ac:dyDescent="0.2">
      <c r="A1543" s="158">
        <f t="shared" si="836"/>
        <v>42699</v>
      </c>
      <c r="B1543" s="2">
        <f t="shared" si="820"/>
        <v>356639.46299740043</v>
      </c>
      <c r="C1543" s="2">
        <f t="shared" si="837"/>
        <v>262587.98813388997</v>
      </c>
      <c r="D1543" s="2">
        <f>SUM(Y1543:Y$1805)</f>
        <v>14465.98126823</v>
      </c>
      <c r="E1543" s="73">
        <f t="shared" si="821"/>
        <v>248122.00686565996</v>
      </c>
      <c r="F1543" s="88">
        <f t="shared" si="849"/>
        <v>4740.53</v>
      </c>
      <c r="G1543" s="3">
        <f>IF(AND(N1543=1,N1542&gt;1),VLOOKUP(A1542,[1]Plan1!$BK$81:$BM$259,3),G1542)</f>
        <v>4752.8599999999997</v>
      </c>
      <c r="H1543" s="11">
        <f t="shared" si="850"/>
        <v>42628</v>
      </c>
      <c r="I1543" s="11">
        <f t="shared" si="851"/>
        <v>42658</v>
      </c>
      <c r="J1543" s="12">
        <f t="shared" si="822"/>
        <v>2.6009749964666096E-3</v>
      </c>
      <c r="K1543" s="11">
        <f t="shared" si="838"/>
        <v>42718</v>
      </c>
      <c r="L1543" s="11">
        <f t="shared" si="823"/>
        <v>42718</v>
      </c>
      <c r="M1543" s="1">
        <f t="shared" si="844"/>
        <v>21</v>
      </c>
      <c r="N1543" s="1">
        <f t="shared" si="824"/>
        <v>8</v>
      </c>
      <c r="O1543" s="2">
        <f t="shared" si="825"/>
        <v>1.00099005</v>
      </c>
      <c r="P1543" s="13">
        <f t="shared" si="852"/>
        <v>1.0008001200000001</v>
      </c>
      <c r="Q1543" s="13">
        <f t="shared" si="845"/>
        <v>1.3553274688583945</v>
      </c>
      <c r="R1543" s="2">
        <f t="shared" si="848"/>
        <v>1.35666931</v>
      </c>
      <c r="S1543" s="2">
        <f t="shared" si="839"/>
        <v>1.34831144</v>
      </c>
      <c r="T1543" s="2">
        <f t="shared" si="826"/>
        <v>354050.3884075</v>
      </c>
      <c r="U1543" s="2">
        <f t="shared" si="827"/>
        <v>5038.6667665502182</v>
      </c>
      <c r="V1543" s="2">
        <f t="shared" si="828"/>
        <v>88497.50498459021</v>
      </c>
      <c r="W1543" s="2">
        <f t="shared" si="829"/>
        <v>356124.15988503041</v>
      </c>
      <c r="X1543" s="17">
        <f t="shared" si="830"/>
        <v>0</v>
      </c>
      <c r="Y1543" s="2">
        <f t="shared" si="831"/>
        <v>0</v>
      </c>
      <c r="Z1543" s="72">
        <f t="shared" si="832"/>
        <v>0</v>
      </c>
      <c r="AA1543" s="2">
        <f t="shared" si="842"/>
        <v>0</v>
      </c>
      <c r="AB1543" s="12">
        <f t="shared" si="840"/>
        <v>4.6600000000000003E-2</v>
      </c>
      <c r="AC1543" s="17">
        <f t="shared" si="833"/>
        <v>8</v>
      </c>
      <c r="AD1543" s="17">
        <v>252</v>
      </c>
      <c r="AE1543" s="13">
        <f t="shared" si="846"/>
        <v>1.001446976</v>
      </c>
      <c r="AF1543" s="2">
        <f t="shared" si="843"/>
        <v>512.30241480999996</v>
      </c>
      <c r="AG1543" s="2">
        <f t="shared" si="834"/>
        <v>515.30311237000001</v>
      </c>
      <c r="AH1543" s="3">
        <f t="shared" si="835"/>
        <v>0</v>
      </c>
      <c r="AI1543" s="4" t="str">
        <f t="shared" si="847"/>
        <v>A+J=</v>
      </c>
      <c r="AJ1543" s="11">
        <f t="shared" si="841"/>
        <v>42718</v>
      </c>
      <c r="AK1543" s="11"/>
      <c r="AL1543" s="4"/>
      <c r="AM1543" s="1"/>
      <c r="AN1543" s="11"/>
      <c r="AO1543" s="1"/>
      <c r="AP1543" s="1"/>
      <c r="AQ1543" s="3"/>
      <c r="AR1543" s="3"/>
      <c r="AS1543" s="6"/>
      <c r="AT1543" s="1"/>
      <c r="AU1543" s="1"/>
      <c r="AV1543" s="1"/>
      <c r="AW1543" s="1"/>
      <c r="AX1543" s="1"/>
      <c r="AY1543" s="1"/>
      <c r="AZ1543" s="1"/>
      <c r="BA1543" s="1"/>
      <c r="BB1543" s="1"/>
    </row>
    <row r="1544" spans="1:54" x14ac:dyDescent="0.2">
      <c r="A1544" s="158">
        <f t="shared" si="836"/>
        <v>42700</v>
      </c>
      <c r="B1544" s="2">
        <f t="shared" si="820"/>
        <v>356745.63373224251</v>
      </c>
      <c r="C1544" s="2">
        <f t="shared" si="837"/>
        <v>262587.98813388997</v>
      </c>
      <c r="D1544" s="2">
        <f>SUM(Y1544:Y$1805)</f>
        <v>14465.98126823</v>
      </c>
      <c r="E1544" s="73">
        <f t="shared" si="821"/>
        <v>248122.00686565996</v>
      </c>
      <c r="F1544" s="88">
        <f t="shared" si="849"/>
        <v>4740.53</v>
      </c>
      <c r="G1544" s="3">
        <f>IF(AND(N1544=1,N1543&gt;1),VLOOKUP(A1543,[1]Plan1!$BK$81:$BM$259,3),G1543)</f>
        <v>4752.8599999999997</v>
      </c>
      <c r="H1544" s="11">
        <f t="shared" si="850"/>
        <v>42628</v>
      </c>
      <c r="I1544" s="11">
        <f t="shared" si="851"/>
        <v>42658</v>
      </c>
      <c r="J1544" s="12">
        <f t="shared" si="822"/>
        <v>2.6009749964666096E-3</v>
      </c>
      <c r="K1544" s="11">
        <f t="shared" si="838"/>
        <v>42718</v>
      </c>
      <c r="L1544" s="11">
        <f t="shared" si="823"/>
        <v>42718</v>
      </c>
      <c r="M1544" s="1">
        <f t="shared" si="844"/>
        <v>21</v>
      </c>
      <c r="N1544" s="1">
        <f t="shared" si="824"/>
        <v>9</v>
      </c>
      <c r="O1544" s="2">
        <f t="shared" si="825"/>
        <v>1.00111387</v>
      </c>
      <c r="P1544" s="13">
        <f t="shared" si="852"/>
        <v>1.0008001200000001</v>
      </c>
      <c r="Q1544" s="13">
        <f t="shared" si="845"/>
        <v>1.3553274688583945</v>
      </c>
      <c r="R1544" s="2">
        <f t="shared" si="848"/>
        <v>1.35683712</v>
      </c>
      <c r="S1544" s="2">
        <f t="shared" si="839"/>
        <v>1.34831144</v>
      </c>
      <c r="T1544" s="2">
        <f t="shared" si="826"/>
        <v>354050.3884075</v>
      </c>
      <c r="U1544" s="2">
        <f t="shared" si="827"/>
        <v>5038.6667665502182</v>
      </c>
      <c r="V1544" s="2">
        <f t="shared" si="828"/>
        <v>88539.142338562335</v>
      </c>
      <c r="W1544" s="2">
        <f t="shared" si="829"/>
        <v>356165.79723900254</v>
      </c>
      <c r="X1544" s="17">
        <f t="shared" si="830"/>
        <v>0</v>
      </c>
      <c r="Y1544" s="2">
        <f t="shared" si="831"/>
        <v>0</v>
      </c>
      <c r="Z1544" s="72">
        <f t="shared" si="832"/>
        <v>0</v>
      </c>
      <c r="AA1544" s="2">
        <f t="shared" si="842"/>
        <v>0</v>
      </c>
      <c r="AB1544" s="12">
        <f t="shared" si="840"/>
        <v>4.6600000000000003E-2</v>
      </c>
      <c r="AC1544" s="17">
        <f t="shared" si="833"/>
        <v>9</v>
      </c>
      <c r="AD1544" s="17">
        <v>252</v>
      </c>
      <c r="AE1544" s="13">
        <f t="shared" si="846"/>
        <v>1.0016279960000001</v>
      </c>
      <c r="AF1544" s="2">
        <f t="shared" si="843"/>
        <v>576.39261611999996</v>
      </c>
      <c r="AG1544" s="2">
        <f t="shared" si="834"/>
        <v>579.83649323999998</v>
      </c>
      <c r="AH1544" s="3">
        <f t="shared" si="835"/>
        <v>0</v>
      </c>
      <c r="AI1544" s="4" t="str">
        <f t="shared" si="847"/>
        <v>A+J=</v>
      </c>
      <c r="AJ1544" s="11">
        <f t="shared" si="841"/>
        <v>42718</v>
      </c>
      <c r="AK1544" s="11"/>
      <c r="AL1544" s="4"/>
      <c r="AM1544" s="1"/>
      <c r="AN1544" s="11"/>
      <c r="AO1544" s="1"/>
      <c r="AP1544" s="1"/>
      <c r="AQ1544" s="3"/>
      <c r="AR1544" s="3"/>
      <c r="AS1544" s="6"/>
      <c r="AT1544" s="1"/>
      <c r="AU1544" s="1"/>
      <c r="AV1544" s="1"/>
      <c r="AW1544" s="1"/>
      <c r="AX1544" s="1"/>
      <c r="AY1544" s="1"/>
      <c r="AZ1544" s="1"/>
      <c r="BA1544" s="1"/>
      <c r="BB1544" s="1"/>
    </row>
    <row r="1545" spans="1:54" x14ac:dyDescent="0.2">
      <c r="A1545" s="158">
        <f t="shared" si="836"/>
        <v>42701</v>
      </c>
      <c r="B1545" s="2">
        <f t="shared" si="820"/>
        <v>356745.63373224251</v>
      </c>
      <c r="C1545" s="2">
        <f t="shared" si="837"/>
        <v>262587.98813388997</v>
      </c>
      <c r="D1545" s="2">
        <f>SUM(Y1545:Y$1805)</f>
        <v>14465.98126823</v>
      </c>
      <c r="E1545" s="73">
        <f t="shared" si="821"/>
        <v>248122.00686565996</v>
      </c>
      <c r="F1545" s="88">
        <f t="shared" si="849"/>
        <v>4740.53</v>
      </c>
      <c r="G1545" s="3">
        <f>IF(AND(N1545=1,N1544&gt;1),VLOOKUP(A1544,[1]Plan1!$BK$81:$BM$259,3),G1544)</f>
        <v>4752.8599999999997</v>
      </c>
      <c r="H1545" s="11">
        <f t="shared" si="850"/>
        <v>42628</v>
      </c>
      <c r="I1545" s="11">
        <f t="shared" si="851"/>
        <v>42658</v>
      </c>
      <c r="J1545" s="12">
        <f t="shared" si="822"/>
        <v>2.6009749964666096E-3</v>
      </c>
      <c r="K1545" s="11">
        <f t="shared" si="838"/>
        <v>42718</v>
      </c>
      <c r="L1545" s="11">
        <f t="shared" si="823"/>
        <v>42718</v>
      </c>
      <c r="M1545" s="1">
        <f t="shared" si="844"/>
        <v>21</v>
      </c>
      <c r="N1545" s="1">
        <f t="shared" si="824"/>
        <v>9</v>
      </c>
      <c r="O1545" s="2">
        <f t="shared" si="825"/>
        <v>1.00111387</v>
      </c>
      <c r="P1545" s="13">
        <f t="shared" si="852"/>
        <v>1.0008001200000001</v>
      </c>
      <c r="Q1545" s="13">
        <f t="shared" si="845"/>
        <v>1.3553274688583945</v>
      </c>
      <c r="R1545" s="2">
        <f t="shared" si="848"/>
        <v>1.35683712</v>
      </c>
      <c r="S1545" s="2">
        <f t="shared" si="839"/>
        <v>1.34831144</v>
      </c>
      <c r="T1545" s="2">
        <f t="shared" si="826"/>
        <v>354050.3884075</v>
      </c>
      <c r="U1545" s="2">
        <f t="shared" si="827"/>
        <v>5038.6667665502182</v>
      </c>
      <c r="V1545" s="2">
        <f t="shared" si="828"/>
        <v>88539.142338562335</v>
      </c>
      <c r="W1545" s="2">
        <f t="shared" si="829"/>
        <v>356165.79723900254</v>
      </c>
      <c r="X1545" s="17">
        <f t="shared" si="830"/>
        <v>0</v>
      </c>
      <c r="Y1545" s="2">
        <f t="shared" si="831"/>
        <v>0</v>
      </c>
      <c r="Z1545" s="72">
        <f t="shared" si="832"/>
        <v>0</v>
      </c>
      <c r="AA1545" s="2">
        <f t="shared" si="842"/>
        <v>0</v>
      </c>
      <c r="AB1545" s="12">
        <f t="shared" si="840"/>
        <v>4.6600000000000003E-2</v>
      </c>
      <c r="AC1545" s="17">
        <f t="shared" si="833"/>
        <v>9</v>
      </c>
      <c r="AD1545" s="17">
        <v>252</v>
      </c>
      <c r="AE1545" s="13">
        <f t="shared" si="846"/>
        <v>1.0016279960000001</v>
      </c>
      <c r="AF1545" s="2">
        <f t="shared" si="843"/>
        <v>576.39261611999996</v>
      </c>
      <c r="AG1545" s="2">
        <f t="shared" si="834"/>
        <v>579.83649323999998</v>
      </c>
      <c r="AH1545" s="3">
        <f t="shared" si="835"/>
        <v>0</v>
      </c>
      <c r="AI1545" s="4" t="str">
        <f t="shared" si="847"/>
        <v>A+J=</v>
      </c>
      <c r="AJ1545" s="11">
        <f t="shared" si="841"/>
        <v>42718</v>
      </c>
      <c r="AK1545" s="11"/>
      <c r="AL1545" s="4"/>
      <c r="AM1545" s="1"/>
      <c r="AN1545" s="11"/>
      <c r="AO1545" s="1"/>
      <c r="AP1545" s="1"/>
      <c r="AQ1545" s="3"/>
      <c r="AR1545" s="3"/>
      <c r="AS1545" s="6"/>
      <c r="AT1545" s="1"/>
      <c r="AU1545" s="1"/>
      <c r="AV1545" s="1"/>
      <c r="AW1545" s="1"/>
      <c r="AX1545" s="1"/>
      <c r="AY1545" s="1"/>
      <c r="AZ1545" s="1"/>
      <c r="BA1545" s="1"/>
      <c r="BB1545" s="1"/>
    </row>
    <row r="1546" spans="1:54" x14ac:dyDescent="0.2">
      <c r="A1546" s="158">
        <f t="shared" si="836"/>
        <v>42702</v>
      </c>
      <c r="B1546" s="2">
        <f t="shared" ref="B1546:B1609" si="853">(W1546+AG1546)</f>
        <v>356745.63373224251</v>
      </c>
      <c r="C1546" s="2">
        <f t="shared" si="837"/>
        <v>262587.98813388997</v>
      </c>
      <c r="D1546" s="2">
        <f>SUM(Y1546:Y$1805)</f>
        <v>14465.98126823</v>
      </c>
      <c r="E1546" s="73">
        <f t="shared" ref="E1546:E1609" si="854">(C1546-D1546)</f>
        <v>248122.00686565996</v>
      </c>
      <c r="F1546" s="88">
        <f t="shared" si="849"/>
        <v>4740.53</v>
      </c>
      <c r="G1546" s="3">
        <f>IF(AND(N1546=1,N1545&gt;1),VLOOKUP(A1545,[1]Plan1!$BK$81:$BM$259,3),G1545)</f>
        <v>4752.8599999999997</v>
      </c>
      <c r="H1546" s="11">
        <f t="shared" si="850"/>
        <v>42628</v>
      </c>
      <c r="I1546" s="11">
        <f t="shared" si="851"/>
        <v>42658</v>
      </c>
      <c r="J1546" s="12">
        <f t="shared" ref="J1546:J1609" si="855">(G1546/F1546)-1</f>
        <v>2.6009749964666096E-3</v>
      </c>
      <c r="K1546" s="11">
        <f t="shared" si="838"/>
        <v>42718</v>
      </c>
      <c r="L1546" s="11">
        <f t="shared" ref="L1546:L1609" si="856">IF(A1546&gt;L1545,K1546,L1545)</f>
        <v>42718</v>
      </c>
      <c r="M1546" s="1">
        <f t="shared" si="844"/>
        <v>21</v>
      </c>
      <c r="N1546" s="1">
        <f t="shared" ref="N1546:N1609" si="857">(M1546-(NETWORKDAYS(A1546,L1546,$AN$194:$AN$348)-1))</f>
        <v>9</v>
      </c>
      <c r="O1546" s="2">
        <f t="shared" ref="O1546:O1609" si="858">TRUNC((G1546/F1546)^TRUNC((N1546/M1546),9),8)</f>
        <v>1.00111387</v>
      </c>
      <c r="P1546" s="13">
        <f t="shared" si="852"/>
        <v>1.0008001200000001</v>
      </c>
      <c r="Q1546" s="13">
        <f t="shared" si="845"/>
        <v>1.3553274688583945</v>
      </c>
      <c r="R1546" s="2">
        <f t="shared" si="848"/>
        <v>1.35683712</v>
      </c>
      <c r="S1546" s="2">
        <f t="shared" si="839"/>
        <v>1.34831144</v>
      </c>
      <c r="T1546" s="2">
        <f t="shared" ref="T1546:T1609" si="859">TRUNC(C1546*S1546,8)</f>
        <v>354050.3884075</v>
      </c>
      <c r="U1546" s="2">
        <f t="shared" ref="U1546:U1609" si="860">(D1546*(S1546-1))</f>
        <v>5038.6667665502182</v>
      </c>
      <c r="V1546" s="2">
        <f t="shared" ref="V1546:V1609" si="861">(E1546*(R1546-1))</f>
        <v>88539.142338562335</v>
      </c>
      <c r="W1546" s="2">
        <f t="shared" ref="W1546:W1609" si="862">(C1546+U1546+V1546)</f>
        <v>356165.79723900254</v>
      </c>
      <c r="X1546" s="17">
        <f t="shared" ref="X1546:X1609" si="863">IF(VLOOKUP(A1546,AN$10:AU$190,8)=VLOOKUP(A1545,AN$10:AU$190,8),0,VLOOKUP(A1546,AN$10:AU$190,8))</f>
        <v>0</v>
      </c>
      <c r="Y1546" s="2">
        <f t="shared" ref="Y1546:Y1609" si="864">IF(X1546&gt;0,VLOOKUP(A1546,AN$12:AR$190,5),0)</f>
        <v>0</v>
      </c>
      <c r="Z1546" s="72">
        <f t="shared" ref="Z1546:Z1609" si="865">IF(X1546&gt;0,VLOOKUP($A1546,$AN$10:$AS$190,6),0)</f>
        <v>0</v>
      </c>
      <c r="AA1546" s="2">
        <f t="shared" si="842"/>
        <v>0</v>
      </c>
      <c r="AB1546" s="12">
        <f t="shared" si="840"/>
        <v>4.6600000000000003E-2</v>
      </c>
      <c r="AC1546" s="17">
        <f t="shared" ref="AC1546:AC1609" si="866">N1546</f>
        <v>9</v>
      </c>
      <c r="AD1546" s="17">
        <v>252</v>
      </c>
      <c r="AE1546" s="13">
        <f t="shared" si="846"/>
        <v>1.0016279960000001</v>
      </c>
      <c r="AF1546" s="2">
        <f t="shared" si="843"/>
        <v>576.39261611999996</v>
      </c>
      <c r="AG1546" s="2">
        <f t="shared" ref="AG1546:AG1609" si="867">TRUNC((W1546*(AE1546-1)),8)</f>
        <v>579.83649323999998</v>
      </c>
      <c r="AH1546" s="3">
        <f t="shared" ref="AH1546:AH1609" si="868">IF(AA1546&gt;0,AA1546+AF1546,0)</f>
        <v>0</v>
      </c>
      <c r="AI1546" s="4" t="str">
        <f t="shared" si="847"/>
        <v>A+J=</v>
      </c>
      <c r="AJ1546" s="11">
        <f t="shared" si="841"/>
        <v>42718</v>
      </c>
      <c r="AK1546" s="11"/>
      <c r="AL1546" s="4"/>
      <c r="AM1546" s="1"/>
      <c r="AN1546" s="11"/>
      <c r="AO1546" s="1"/>
      <c r="AP1546" s="1"/>
      <c r="AQ1546" s="3"/>
      <c r="AR1546" s="3"/>
      <c r="AS1546" s="6"/>
      <c r="AT1546" s="1"/>
      <c r="AU1546" s="1"/>
      <c r="AV1546" s="1"/>
      <c r="AW1546" s="1"/>
      <c r="AX1546" s="1"/>
      <c r="AY1546" s="1"/>
      <c r="AZ1546" s="1"/>
      <c r="BA1546" s="1"/>
      <c r="BB1546" s="1"/>
    </row>
    <row r="1547" spans="1:54" x14ac:dyDescent="0.2">
      <c r="A1547" s="158">
        <f t="shared" ref="A1547:A1610" si="869">(A1546+1)</f>
        <v>42703</v>
      </c>
      <c r="B1547" s="2">
        <f t="shared" si="853"/>
        <v>356851.84088294487</v>
      </c>
      <c r="C1547" s="2">
        <f t="shared" ref="C1547:C1610" si="870">TRUNC(IF(X1546&gt;0,VLOOKUP(A1546,$AN$12:$AO$190,2),C1546),8)</f>
        <v>262587.98813388997</v>
      </c>
      <c r="D1547" s="2">
        <f>SUM(Y1547:Y$1805)</f>
        <v>14465.98126823</v>
      </c>
      <c r="E1547" s="73">
        <f t="shared" si="854"/>
        <v>248122.00686565996</v>
      </c>
      <c r="F1547" s="88">
        <f t="shared" si="849"/>
        <v>4740.53</v>
      </c>
      <c r="G1547" s="3">
        <f>IF(AND(N1547=1,N1546&gt;1),VLOOKUP(A1546,[1]Plan1!$BK$81:$BM$259,3),G1546)</f>
        <v>4752.8599999999997</v>
      </c>
      <c r="H1547" s="11">
        <f t="shared" si="850"/>
        <v>42628</v>
      </c>
      <c r="I1547" s="11">
        <f t="shared" si="851"/>
        <v>42658</v>
      </c>
      <c r="J1547" s="12">
        <f t="shared" si="855"/>
        <v>2.6009749964666096E-3</v>
      </c>
      <c r="K1547" s="11">
        <f t="shared" ref="K1547:K1610" si="871">IF(DAY(A1547)=14,VLOOKUP(A1547,AR$194:AW$373,4),K1546)</f>
        <v>42718</v>
      </c>
      <c r="L1547" s="11">
        <f t="shared" si="856"/>
        <v>42718</v>
      </c>
      <c r="M1547" s="1">
        <f t="shared" si="844"/>
        <v>21</v>
      </c>
      <c r="N1547" s="1">
        <f t="shared" si="857"/>
        <v>10</v>
      </c>
      <c r="O1547" s="2">
        <f t="shared" si="858"/>
        <v>1.0012377100000001</v>
      </c>
      <c r="P1547" s="13">
        <f t="shared" si="852"/>
        <v>1.0008001200000001</v>
      </c>
      <c r="Q1547" s="13">
        <f t="shared" si="845"/>
        <v>1.3553274688583945</v>
      </c>
      <c r="R1547" s="2">
        <f t="shared" si="848"/>
        <v>1.35700497</v>
      </c>
      <c r="S1547" s="2">
        <f t="shared" ref="S1547:S1610" si="872">IF(AND(X1547&gt;0,MONTH(A1547)=9),R1547,S1546)</f>
        <v>1.34831144</v>
      </c>
      <c r="T1547" s="2">
        <f t="shared" si="859"/>
        <v>354050.3884075</v>
      </c>
      <c r="U1547" s="2">
        <f t="shared" si="860"/>
        <v>5038.6667665502182</v>
      </c>
      <c r="V1547" s="2">
        <f t="shared" si="861"/>
        <v>88580.789617414717</v>
      </c>
      <c r="W1547" s="2">
        <f t="shared" si="862"/>
        <v>356207.44451785489</v>
      </c>
      <c r="X1547" s="17">
        <f t="shared" si="863"/>
        <v>0</v>
      </c>
      <c r="Y1547" s="2">
        <f t="shared" si="864"/>
        <v>0</v>
      </c>
      <c r="Z1547" s="72">
        <f t="shared" si="865"/>
        <v>0</v>
      </c>
      <c r="AA1547" s="2">
        <f t="shared" si="842"/>
        <v>0</v>
      </c>
      <c r="AB1547" s="12">
        <f t="shared" ref="AB1547:AB1610" si="873">(AB1546)</f>
        <v>4.6600000000000003E-2</v>
      </c>
      <c r="AC1547" s="17">
        <f t="shared" si="866"/>
        <v>10</v>
      </c>
      <c r="AD1547" s="17">
        <v>252</v>
      </c>
      <c r="AE1547" s="13">
        <f t="shared" si="846"/>
        <v>1.0018090479999999</v>
      </c>
      <c r="AF1547" s="2">
        <f t="shared" si="843"/>
        <v>640.49414704000003</v>
      </c>
      <c r="AG1547" s="2">
        <f t="shared" si="867"/>
        <v>644.39636509000002</v>
      </c>
      <c r="AH1547" s="3">
        <f t="shared" si="868"/>
        <v>0</v>
      </c>
      <c r="AI1547" s="4" t="str">
        <f t="shared" si="847"/>
        <v>A+J=</v>
      </c>
      <c r="AJ1547" s="11">
        <f t="shared" ref="AJ1547:AJ1610" si="874">IF(X1546&gt;0,VLOOKUP(A1546,$AN$10:$AW$190,9),AJ1546)</f>
        <v>42718</v>
      </c>
      <c r="AK1547" s="11"/>
      <c r="AL1547" s="4"/>
      <c r="AM1547" s="1"/>
      <c r="AN1547" s="11"/>
      <c r="AO1547" s="1"/>
      <c r="AP1547" s="1"/>
      <c r="AQ1547" s="3"/>
      <c r="AR1547" s="3"/>
      <c r="AS1547" s="6"/>
      <c r="AT1547" s="1"/>
      <c r="AU1547" s="1"/>
      <c r="AV1547" s="1"/>
      <c r="AW1547" s="1"/>
      <c r="AX1547" s="1"/>
      <c r="AY1547" s="1"/>
      <c r="AZ1547" s="1"/>
      <c r="BA1547" s="1"/>
      <c r="BB1547" s="1"/>
    </row>
    <row r="1548" spans="1:54" x14ac:dyDescent="0.2">
      <c r="A1548" s="158">
        <f t="shared" si="869"/>
        <v>42704</v>
      </c>
      <c r="B1548" s="2">
        <f t="shared" si="853"/>
        <v>356958.07948657748</v>
      </c>
      <c r="C1548" s="2">
        <f t="shared" si="870"/>
        <v>262587.98813388997</v>
      </c>
      <c r="D1548" s="2">
        <f>SUM(Y1548:Y$1805)</f>
        <v>14465.98126823</v>
      </c>
      <c r="E1548" s="73">
        <f t="shared" si="854"/>
        <v>248122.00686565996</v>
      </c>
      <c r="F1548" s="88">
        <f t="shared" si="849"/>
        <v>4740.53</v>
      </c>
      <c r="G1548" s="3">
        <f>IF(AND(N1548=1,N1547&gt;1),VLOOKUP(A1547,[1]Plan1!$BK$81:$BM$259,3),G1547)</f>
        <v>4752.8599999999997</v>
      </c>
      <c r="H1548" s="11">
        <f t="shared" si="850"/>
        <v>42628</v>
      </c>
      <c r="I1548" s="11">
        <f t="shared" si="851"/>
        <v>42658</v>
      </c>
      <c r="J1548" s="12">
        <f t="shared" si="855"/>
        <v>2.6009749964666096E-3</v>
      </c>
      <c r="K1548" s="11">
        <f t="shared" si="871"/>
        <v>42718</v>
      </c>
      <c r="L1548" s="11">
        <f t="shared" si="856"/>
        <v>42718</v>
      </c>
      <c r="M1548" s="1">
        <f t="shared" si="844"/>
        <v>21</v>
      </c>
      <c r="N1548" s="1">
        <f t="shared" si="857"/>
        <v>11</v>
      </c>
      <c r="O1548" s="2">
        <f t="shared" si="858"/>
        <v>1.00136157</v>
      </c>
      <c r="P1548" s="13">
        <f t="shared" si="852"/>
        <v>1.0008001200000001</v>
      </c>
      <c r="Q1548" s="13">
        <f t="shared" si="845"/>
        <v>1.3553274688583945</v>
      </c>
      <c r="R1548" s="2">
        <f t="shared" si="848"/>
        <v>1.35717284</v>
      </c>
      <c r="S1548" s="2">
        <f t="shared" si="872"/>
        <v>1.34831144</v>
      </c>
      <c r="T1548" s="2">
        <f t="shared" si="859"/>
        <v>354050.3884075</v>
      </c>
      <c r="U1548" s="2">
        <f t="shared" si="860"/>
        <v>5038.6667665502182</v>
      </c>
      <c r="V1548" s="2">
        <f t="shared" si="861"/>
        <v>88622.441858707272</v>
      </c>
      <c r="W1548" s="2">
        <f t="shared" si="862"/>
        <v>356249.09675914748</v>
      </c>
      <c r="X1548" s="17">
        <f t="shared" si="863"/>
        <v>0</v>
      </c>
      <c r="Y1548" s="2">
        <f t="shared" si="864"/>
        <v>0</v>
      </c>
      <c r="Z1548" s="72">
        <f t="shared" si="865"/>
        <v>0</v>
      </c>
      <c r="AA1548" s="2">
        <f t="shared" si="842"/>
        <v>0</v>
      </c>
      <c r="AB1548" s="12">
        <f t="shared" si="873"/>
        <v>4.6600000000000003E-2</v>
      </c>
      <c r="AC1548" s="17">
        <f t="shared" si="866"/>
        <v>11</v>
      </c>
      <c r="AD1548" s="17">
        <v>252</v>
      </c>
      <c r="AE1548" s="13">
        <f t="shared" si="846"/>
        <v>1.001990132</v>
      </c>
      <c r="AF1548" s="2">
        <f t="shared" si="843"/>
        <v>704.60700757999996</v>
      </c>
      <c r="AG1548" s="2">
        <f t="shared" si="867"/>
        <v>708.98272742999995</v>
      </c>
      <c r="AH1548" s="3">
        <f t="shared" si="868"/>
        <v>0</v>
      </c>
      <c r="AI1548" s="4" t="str">
        <f t="shared" si="847"/>
        <v>A+J=</v>
      </c>
      <c r="AJ1548" s="11">
        <f t="shared" si="874"/>
        <v>42718</v>
      </c>
      <c r="AK1548" s="11"/>
      <c r="AL1548" s="4"/>
      <c r="AM1548" s="1"/>
      <c r="AN1548" s="11"/>
      <c r="AO1548" s="1"/>
      <c r="AP1548" s="1"/>
      <c r="AQ1548" s="3"/>
      <c r="AR1548" s="3"/>
      <c r="AS1548" s="6"/>
      <c r="AT1548" s="1"/>
      <c r="AU1548" s="1"/>
      <c r="AV1548" s="1"/>
      <c r="AW1548" s="1"/>
      <c r="AX1548" s="1"/>
      <c r="AY1548" s="1"/>
      <c r="AZ1548" s="1"/>
      <c r="BA1548" s="1"/>
      <c r="BB1548" s="1"/>
    </row>
    <row r="1549" spans="1:54" x14ac:dyDescent="0.2">
      <c r="A1549" s="158">
        <f t="shared" si="869"/>
        <v>42705</v>
      </c>
      <c r="B1549" s="2">
        <f t="shared" si="853"/>
        <v>357064.34777581005</v>
      </c>
      <c r="C1549" s="2">
        <f t="shared" si="870"/>
        <v>262587.98813388997</v>
      </c>
      <c r="D1549" s="2">
        <f>SUM(Y1549:Y$1805)</f>
        <v>14465.98126823</v>
      </c>
      <c r="E1549" s="73">
        <f t="shared" si="854"/>
        <v>248122.00686565996</v>
      </c>
      <c r="F1549" s="88">
        <f t="shared" si="849"/>
        <v>4740.53</v>
      </c>
      <c r="G1549" s="3">
        <f>IF(AND(N1549=1,N1548&gt;1),VLOOKUP(A1548,[1]Plan1!$BK$81:$BM$259,3),G1548)</f>
        <v>4752.8599999999997</v>
      </c>
      <c r="H1549" s="11">
        <f t="shared" si="850"/>
        <v>42628</v>
      </c>
      <c r="I1549" s="11">
        <f t="shared" si="851"/>
        <v>42658</v>
      </c>
      <c r="J1549" s="12">
        <f t="shared" si="855"/>
        <v>2.6009749964666096E-3</v>
      </c>
      <c r="K1549" s="11">
        <f t="shared" si="871"/>
        <v>42718</v>
      </c>
      <c r="L1549" s="11">
        <f t="shared" si="856"/>
        <v>42718</v>
      </c>
      <c r="M1549" s="1">
        <f t="shared" si="844"/>
        <v>21</v>
      </c>
      <c r="N1549" s="1">
        <f t="shared" si="857"/>
        <v>12</v>
      </c>
      <c r="O1549" s="2">
        <f t="shared" si="858"/>
        <v>1.0014854399999999</v>
      </c>
      <c r="P1549" s="13">
        <f t="shared" si="852"/>
        <v>1.0008001200000001</v>
      </c>
      <c r="Q1549" s="13">
        <f t="shared" si="845"/>
        <v>1.3553274688583945</v>
      </c>
      <c r="R1549" s="2">
        <f t="shared" si="848"/>
        <v>1.3573407200000001</v>
      </c>
      <c r="S1549" s="2">
        <f t="shared" si="872"/>
        <v>1.34831144</v>
      </c>
      <c r="T1549" s="2">
        <f t="shared" si="859"/>
        <v>354050.3884075</v>
      </c>
      <c r="U1549" s="2">
        <f t="shared" si="860"/>
        <v>5038.6667665502182</v>
      </c>
      <c r="V1549" s="2">
        <f t="shared" si="861"/>
        <v>88664.096581219885</v>
      </c>
      <c r="W1549" s="2">
        <f t="shared" si="862"/>
        <v>356290.75148166006</v>
      </c>
      <c r="X1549" s="17">
        <f t="shared" si="863"/>
        <v>0</v>
      </c>
      <c r="Y1549" s="2">
        <f t="shared" si="864"/>
        <v>0</v>
      </c>
      <c r="Z1549" s="72">
        <f t="shared" si="865"/>
        <v>0</v>
      </c>
      <c r="AA1549" s="2">
        <f t="shared" si="842"/>
        <v>0</v>
      </c>
      <c r="AB1549" s="12">
        <f t="shared" si="873"/>
        <v>4.6600000000000003E-2</v>
      </c>
      <c r="AC1549" s="17">
        <f t="shared" si="866"/>
        <v>12</v>
      </c>
      <c r="AD1549" s="17">
        <v>252</v>
      </c>
      <c r="AE1549" s="13">
        <f t="shared" si="846"/>
        <v>1.00217125</v>
      </c>
      <c r="AF1549" s="2">
        <f t="shared" si="843"/>
        <v>768.73190581999995</v>
      </c>
      <c r="AG1549" s="2">
        <f t="shared" si="867"/>
        <v>773.59629414999995</v>
      </c>
      <c r="AH1549" s="3">
        <f t="shared" si="868"/>
        <v>0</v>
      </c>
      <c r="AI1549" s="4" t="str">
        <f t="shared" si="847"/>
        <v>A+J=</v>
      </c>
      <c r="AJ1549" s="11">
        <f t="shared" si="874"/>
        <v>42718</v>
      </c>
      <c r="AK1549" s="11"/>
      <c r="AL1549" s="4"/>
      <c r="AM1549" s="1"/>
      <c r="AN1549" s="11"/>
      <c r="AO1549" s="1"/>
      <c r="AP1549" s="1"/>
      <c r="AQ1549" s="3"/>
      <c r="AR1549" s="3"/>
      <c r="AS1549" s="6"/>
      <c r="AT1549" s="1"/>
      <c r="AU1549" s="1"/>
      <c r="AV1549" s="1"/>
      <c r="AW1549" s="1"/>
      <c r="AX1549" s="1"/>
      <c r="AY1549" s="1"/>
      <c r="AZ1549" s="1"/>
      <c r="BA1549" s="1"/>
      <c r="BB1549" s="1"/>
    </row>
    <row r="1550" spans="1:54" x14ac:dyDescent="0.2">
      <c r="A1550" s="158">
        <f t="shared" si="869"/>
        <v>42706</v>
      </c>
      <c r="B1550" s="2">
        <f t="shared" si="853"/>
        <v>357170.65001769294</v>
      </c>
      <c r="C1550" s="2">
        <f t="shared" si="870"/>
        <v>262587.98813388997</v>
      </c>
      <c r="D1550" s="2">
        <f>SUM(Y1550:Y$1805)</f>
        <v>14465.98126823</v>
      </c>
      <c r="E1550" s="73">
        <f t="shared" si="854"/>
        <v>248122.00686565996</v>
      </c>
      <c r="F1550" s="88">
        <f t="shared" si="849"/>
        <v>4740.53</v>
      </c>
      <c r="G1550" s="3">
        <f>IF(AND(N1550=1,N1549&gt;1),VLOOKUP(A1549,[1]Plan1!$BK$81:$BM$259,3),G1549)</f>
        <v>4752.8599999999997</v>
      </c>
      <c r="H1550" s="11">
        <f t="shared" si="850"/>
        <v>42628</v>
      </c>
      <c r="I1550" s="11">
        <f t="shared" si="851"/>
        <v>42658</v>
      </c>
      <c r="J1550" s="12">
        <f t="shared" si="855"/>
        <v>2.6009749964666096E-3</v>
      </c>
      <c r="K1550" s="11">
        <f t="shared" si="871"/>
        <v>42718</v>
      </c>
      <c r="L1550" s="11">
        <f t="shared" si="856"/>
        <v>42718</v>
      </c>
      <c r="M1550" s="1">
        <f t="shared" si="844"/>
        <v>21</v>
      </c>
      <c r="N1550" s="1">
        <f t="shared" si="857"/>
        <v>13</v>
      </c>
      <c r="O1550" s="2">
        <f t="shared" si="858"/>
        <v>1.00160933</v>
      </c>
      <c r="P1550" s="13">
        <f t="shared" si="852"/>
        <v>1.0008001200000001</v>
      </c>
      <c r="Q1550" s="13">
        <f t="shared" si="845"/>
        <v>1.3553274688583945</v>
      </c>
      <c r="R1550" s="2">
        <f t="shared" si="848"/>
        <v>1.3575086300000001</v>
      </c>
      <c r="S1550" s="2">
        <f t="shared" si="872"/>
        <v>1.34831144</v>
      </c>
      <c r="T1550" s="2">
        <f t="shared" si="859"/>
        <v>354050.3884075</v>
      </c>
      <c r="U1550" s="2">
        <f t="shared" si="860"/>
        <v>5038.6667665502182</v>
      </c>
      <c r="V1550" s="2">
        <f t="shared" si="861"/>
        <v>88705.758747392712</v>
      </c>
      <c r="W1550" s="2">
        <f t="shared" si="862"/>
        <v>356332.41364783293</v>
      </c>
      <c r="X1550" s="17">
        <f t="shared" si="863"/>
        <v>0</v>
      </c>
      <c r="Y1550" s="2">
        <f t="shared" si="864"/>
        <v>0</v>
      </c>
      <c r="Z1550" s="72">
        <f t="shared" si="865"/>
        <v>0</v>
      </c>
      <c r="AA1550" s="2">
        <f t="shared" si="842"/>
        <v>0</v>
      </c>
      <c r="AB1550" s="12">
        <f t="shared" si="873"/>
        <v>4.6600000000000003E-2</v>
      </c>
      <c r="AC1550" s="17">
        <f t="shared" si="866"/>
        <v>13</v>
      </c>
      <c r="AD1550" s="17">
        <v>252</v>
      </c>
      <c r="AE1550" s="13">
        <f t="shared" si="846"/>
        <v>1.0023523999999999</v>
      </c>
      <c r="AF1550" s="2">
        <f t="shared" si="843"/>
        <v>832.86813368000003</v>
      </c>
      <c r="AG1550" s="2">
        <f t="shared" si="867"/>
        <v>838.23636985999997</v>
      </c>
      <c r="AH1550" s="3">
        <f t="shared" si="868"/>
        <v>0</v>
      </c>
      <c r="AI1550" s="4" t="str">
        <f t="shared" si="847"/>
        <v>A+J=</v>
      </c>
      <c r="AJ1550" s="11">
        <f t="shared" si="874"/>
        <v>42718</v>
      </c>
      <c r="AK1550" s="11"/>
      <c r="AL1550" s="4"/>
      <c r="AM1550" s="1"/>
      <c r="AN1550" s="11"/>
      <c r="AO1550" s="1"/>
      <c r="AP1550" s="1"/>
      <c r="AQ1550" s="3"/>
      <c r="AR1550" s="3"/>
      <c r="AS1550" s="6"/>
      <c r="AT1550" s="1"/>
      <c r="AU1550" s="1"/>
      <c r="AV1550" s="1"/>
      <c r="AW1550" s="1"/>
      <c r="AX1550" s="1"/>
      <c r="AY1550" s="1"/>
      <c r="AZ1550" s="1"/>
      <c r="BA1550" s="1"/>
      <c r="BB1550" s="1"/>
    </row>
    <row r="1551" spans="1:54" x14ac:dyDescent="0.2">
      <c r="A1551" s="158">
        <f t="shared" si="869"/>
        <v>42707</v>
      </c>
      <c r="B1551" s="2">
        <f t="shared" si="853"/>
        <v>357276.98408913577</v>
      </c>
      <c r="C1551" s="2">
        <f t="shared" si="870"/>
        <v>262587.98813388997</v>
      </c>
      <c r="D1551" s="2">
        <f>SUM(Y1551:Y$1805)</f>
        <v>14465.98126823</v>
      </c>
      <c r="E1551" s="73">
        <f t="shared" si="854"/>
        <v>248122.00686565996</v>
      </c>
      <c r="F1551" s="88">
        <f t="shared" si="849"/>
        <v>4740.53</v>
      </c>
      <c r="G1551" s="3">
        <f>IF(AND(N1551=1,N1550&gt;1),VLOOKUP(A1550,[1]Plan1!$BK$81:$BM$259,3),G1550)</f>
        <v>4752.8599999999997</v>
      </c>
      <c r="H1551" s="11">
        <f t="shared" si="850"/>
        <v>42628</v>
      </c>
      <c r="I1551" s="11">
        <f t="shared" si="851"/>
        <v>42658</v>
      </c>
      <c r="J1551" s="12">
        <f t="shared" si="855"/>
        <v>2.6009749964666096E-3</v>
      </c>
      <c r="K1551" s="11">
        <f t="shared" si="871"/>
        <v>42718</v>
      </c>
      <c r="L1551" s="11">
        <f t="shared" si="856"/>
        <v>42718</v>
      </c>
      <c r="M1551" s="1">
        <f t="shared" si="844"/>
        <v>21</v>
      </c>
      <c r="N1551" s="1">
        <f t="shared" si="857"/>
        <v>14</v>
      </c>
      <c r="O1551" s="2">
        <f t="shared" si="858"/>
        <v>1.0017332299999999</v>
      </c>
      <c r="P1551" s="13">
        <f t="shared" si="852"/>
        <v>1.0008001200000001</v>
      </c>
      <c r="Q1551" s="13">
        <f t="shared" si="845"/>
        <v>1.3553274688583945</v>
      </c>
      <c r="R1551" s="2">
        <f t="shared" si="848"/>
        <v>1.35767656</v>
      </c>
      <c r="S1551" s="2">
        <f t="shared" si="872"/>
        <v>1.34831144</v>
      </c>
      <c r="T1551" s="2">
        <f t="shared" si="859"/>
        <v>354050.3884075</v>
      </c>
      <c r="U1551" s="2">
        <f t="shared" si="860"/>
        <v>5038.6667665502182</v>
      </c>
      <c r="V1551" s="2">
        <f t="shared" si="861"/>
        <v>88747.42587600564</v>
      </c>
      <c r="W1551" s="2">
        <f t="shared" si="862"/>
        <v>356374.0807764458</v>
      </c>
      <c r="X1551" s="17">
        <f t="shared" si="863"/>
        <v>0</v>
      </c>
      <c r="Y1551" s="2">
        <f t="shared" si="864"/>
        <v>0</v>
      </c>
      <c r="Z1551" s="72">
        <f t="shared" si="865"/>
        <v>0</v>
      </c>
      <c r="AA1551" s="2">
        <f t="shared" ref="AA1551:AA1614" si="875">IF(Z1551&gt;0,TRUNC(Z1551*T1551,8),0)</f>
        <v>0</v>
      </c>
      <c r="AB1551" s="12">
        <f t="shared" si="873"/>
        <v>4.6600000000000003E-2</v>
      </c>
      <c r="AC1551" s="17">
        <f t="shared" si="866"/>
        <v>14</v>
      </c>
      <c r="AD1551" s="17">
        <v>252</v>
      </c>
      <c r="AE1551" s="13">
        <f t="shared" si="846"/>
        <v>1.002533583</v>
      </c>
      <c r="AF1551" s="2">
        <f t="shared" ref="AF1551:AF1614" si="876">TRUNC((T1551*(AE1551-1)),8)</f>
        <v>897.01604521000002</v>
      </c>
      <c r="AG1551" s="2">
        <f t="shared" si="867"/>
        <v>902.90331269000001</v>
      </c>
      <c r="AH1551" s="3">
        <f t="shared" si="868"/>
        <v>0</v>
      </c>
      <c r="AI1551" s="4" t="str">
        <f t="shared" si="847"/>
        <v>A+J=</v>
      </c>
      <c r="AJ1551" s="11">
        <f t="shared" si="874"/>
        <v>42718</v>
      </c>
      <c r="AK1551" s="11"/>
      <c r="AL1551" s="4"/>
      <c r="AM1551" s="1"/>
      <c r="AN1551" s="11"/>
      <c r="AO1551" s="1"/>
      <c r="AP1551" s="1"/>
      <c r="AQ1551" s="3"/>
      <c r="AR1551" s="3"/>
      <c r="AS1551" s="6"/>
      <c r="AT1551" s="1"/>
      <c r="AU1551" s="1"/>
      <c r="AV1551" s="1"/>
      <c r="AW1551" s="1"/>
      <c r="AX1551" s="1"/>
      <c r="AY1551" s="1"/>
      <c r="AZ1551" s="1"/>
      <c r="BA1551" s="1"/>
      <c r="BB1551" s="1"/>
    </row>
    <row r="1552" spans="1:54" x14ac:dyDescent="0.2">
      <c r="A1552" s="158">
        <f t="shared" si="869"/>
        <v>42708</v>
      </c>
      <c r="B1552" s="2">
        <f t="shared" si="853"/>
        <v>357276.98408913577</v>
      </c>
      <c r="C1552" s="2">
        <f t="shared" si="870"/>
        <v>262587.98813388997</v>
      </c>
      <c r="D1552" s="2">
        <f>SUM(Y1552:Y$1805)</f>
        <v>14465.98126823</v>
      </c>
      <c r="E1552" s="73">
        <f t="shared" si="854"/>
        <v>248122.00686565996</v>
      </c>
      <c r="F1552" s="88">
        <f t="shared" si="849"/>
        <v>4740.53</v>
      </c>
      <c r="G1552" s="3">
        <f>IF(AND(N1552=1,N1551&gt;1),VLOOKUP(A1551,[1]Plan1!$BK$81:$BM$259,3),G1551)</f>
        <v>4752.8599999999997</v>
      </c>
      <c r="H1552" s="11">
        <f t="shared" si="850"/>
        <v>42628</v>
      </c>
      <c r="I1552" s="11">
        <f t="shared" si="851"/>
        <v>42658</v>
      </c>
      <c r="J1552" s="12">
        <f t="shared" si="855"/>
        <v>2.6009749964666096E-3</v>
      </c>
      <c r="K1552" s="11">
        <f t="shared" si="871"/>
        <v>42718</v>
      </c>
      <c r="L1552" s="11">
        <f t="shared" si="856"/>
        <v>42718</v>
      </c>
      <c r="M1552" s="1">
        <f t="shared" si="844"/>
        <v>21</v>
      </c>
      <c r="N1552" s="1">
        <f t="shared" si="857"/>
        <v>14</v>
      </c>
      <c r="O1552" s="2">
        <f t="shared" si="858"/>
        <v>1.0017332299999999</v>
      </c>
      <c r="P1552" s="13">
        <f t="shared" si="852"/>
        <v>1.0008001200000001</v>
      </c>
      <c r="Q1552" s="13">
        <f t="shared" si="845"/>
        <v>1.3553274688583945</v>
      </c>
      <c r="R1552" s="2">
        <f t="shared" si="848"/>
        <v>1.35767656</v>
      </c>
      <c r="S1552" s="2">
        <f t="shared" si="872"/>
        <v>1.34831144</v>
      </c>
      <c r="T1552" s="2">
        <f t="shared" si="859"/>
        <v>354050.3884075</v>
      </c>
      <c r="U1552" s="2">
        <f t="shared" si="860"/>
        <v>5038.6667665502182</v>
      </c>
      <c r="V1552" s="2">
        <f t="shared" si="861"/>
        <v>88747.42587600564</v>
      </c>
      <c r="W1552" s="2">
        <f t="shared" si="862"/>
        <v>356374.0807764458</v>
      </c>
      <c r="X1552" s="17">
        <f t="shared" si="863"/>
        <v>0</v>
      </c>
      <c r="Y1552" s="2">
        <f t="shared" si="864"/>
        <v>0</v>
      </c>
      <c r="Z1552" s="72">
        <f t="shared" si="865"/>
        <v>0</v>
      </c>
      <c r="AA1552" s="2">
        <f t="shared" si="875"/>
        <v>0</v>
      </c>
      <c r="AB1552" s="12">
        <f t="shared" si="873"/>
        <v>4.6600000000000003E-2</v>
      </c>
      <c r="AC1552" s="17">
        <f t="shared" si="866"/>
        <v>14</v>
      </c>
      <c r="AD1552" s="17">
        <v>252</v>
      </c>
      <c r="AE1552" s="13">
        <f t="shared" si="846"/>
        <v>1.002533583</v>
      </c>
      <c r="AF1552" s="2">
        <f t="shared" si="876"/>
        <v>897.01604521000002</v>
      </c>
      <c r="AG1552" s="2">
        <f t="shared" si="867"/>
        <v>902.90331269000001</v>
      </c>
      <c r="AH1552" s="3">
        <f t="shared" si="868"/>
        <v>0</v>
      </c>
      <c r="AI1552" s="4" t="str">
        <f t="shared" si="847"/>
        <v>A+J=</v>
      </c>
      <c r="AJ1552" s="11">
        <f t="shared" si="874"/>
        <v>42718</v>
      </c>
      <c r="AK1552" s="11"/>
      <c r="AL1552" s="4"/>
      <c r="AM1552" s="1"/>
      <c r="AN1552" s="11"/>
      <c r="AO1552" s="1"/>
      <c r="AP1552" s="1"/>
      <c r="AQ1552" s="3"/>
      <c r="AR1552" s="3"/>
      <c r="AS1552" s="6"/>
      <c r="AT1552" s="1"/>
      <c r="AU1552" s="1"/>
      <c r="AV1552" s="1"/>
      <c r="AW1552" s="1"/>
      <c r="AX1552" s="1"/>
      <c r="AY1552" s="1"/>
      <c r="AZ1552" s="1"/>
      <c r="BA1552" s="1"/>
      <c r="BB1552" s="1"/>
    </row>
    <row r="1553" spans="1:54" x14ac:dyDescent="0.2">
      <c r="A1553" s="158">
        <f t="shared" si="869"/>
        <v>42709</v>
      </c>
      <c r="B1553" s="2">
        <f t="shared" si="853"/>
        <v>357276.98408913577</v>
      </c>
      <c r="C1553" s="2">
        <f t="shared" si="870"/>
        <v>262587.98813388997</v>
      </c>
      <c r="D1553" s="2">
        <f>SUM(Y1553:Y$1805)</f>
        <v>14465.98126823</v>
      </c>
      <c r="E1553" s="73">
        <f t="shared" si="854"/>
        <v>248122.00686565996</v>
      </c>
      <c r="F1553" s="88">
        <f t="shared" si="849"/>
        <v>4740.53</v>
      </c>
      <c r="G1553" s="3">
        <f>IF(AND(N1553=1,N1552&gt;1),VLOOKUP(A1552,[1]Plan1!$BK$81:$BM$259,3),G1552)</f>
        <v>4752.8599999999997</v>
      </c>
      <c r="H1553" s="11">
        <f t="shared" si="850"/>
        <v>42628</v>
      </c>
      <c r="I1553" s="11">
        <f t="shared" si="851"/>
        <v>42658</v>
      </c>
      <c r="J1553" s="12">
        <f t="shared" si="855"/>
        <v>2.6009749964666096E-3</v>
      </c>
      <c r="K1553" s="11">
        <f t="shared" si="871"/>
        <v>42718</v>
      </c>
      <c r="L1553" s="11">
        <f t="shared" si="856"/>
        <v>42718</v>
      </c>
      <c r="M1553" s="1">
        <f t="shared" si="844"/>
        <v>21</v>
      </c>
      <c r="N1553" s="1">
        <f t="shared" si="857"/>
        <v>14</v>
      </c>
      <c r="O1553" s="2">
        <f t="shared" si="858"/>
        <v>1.0017332299999999</v>
      </c>
      <c r="P1553" s="13">
        <f t="shared" si="852"/>
        <v>1.0008001200000001</v>
      </c>
      <c r="Q1553" s="13">
        <f t="shared" si="845"/>
        <v>1.3553274688583945</v>
      </c>
      <c r="R1553" s="2">
        <f t="shared" si="848"/>
        <v>1.35767656</v>
      </c>
      <c r="S1553" s="2">
        <f t="shared" si="872"/>
        <v>1.34831144</v>
      </c>
      <c r="T1553" s="2">
        <f t="shared" si="859"/>
        <v>354050.3884075</v>
      </c>
      <c r="U1553" s="2">
        <f t="shared" si="860"/>
        <v>5038.6667665502182</v>
      </c>
      <c r="V1553" s="2">
        <f t="shared" si="861"/>
        <v>88747.42587600564</v>
      </c>
      <c r="W1553" s="2">
        <f t="shared" si="862"/>
        <v>356374.0807764458</v>
      </c>
      <c r="X1553" s="17">
        <f t="shared" si="863"/>
        <v>0</v>
      </c>
      <c r="Y1553" s="2">
        <f t="shared" si="864"/>
        <v>0</v>
      </c>
      <c r="Z1553" s="72">
        <f t="shared" si="865"/>
        <v>0</v>
      </c>
      <c r="AA1553" s="2">
        <f t="shared" si="875"/>
        <v>0</v>
      </c>
      <c r="AB1553" s="12">
        <f t="shared" si="873"/>
        <v>4.6600000000000003E-2</v>
      </c>
      <c r="AC1553" s="17">
        <f t="shared" si="866"/>
        <v>14</v>
      </c>
      <c r="AD1553" s="17">
        <v>252</v>
      </c>
      <c r="AE1553" s="13">
        <f t="shared" si="846"/>
        <v>1.002533583</v>
      </c>
      <c r="AF1553" s="2">
        <f t="shared" si="876"/>
        <v>897.01604521000002</v>
      </c>
      <c r="AG1553" s="2">
        <f t="shared" si="867"/>
        <v>902.90331269000001</v>
      </c>
      <c r="AH1553" s="3">
        <f t="shared" si="868"/>
        <v>0</v>
      </c>
      <c r="AI1553" s="4" t="str">
        <f t="shared" si="847"/>
        <v>A+J=</v>
      </c>
      <c r="AJ1553" s="11">
        <f t="shared" si="874"/>
        <v>42718</v>
      </c>
      <c r="AK1553" s="11"/>
      <c r="AL1553" s="4"/>
      <c r="AM1553" s="1"/>
      <c r="AN1553" s="11"/>
      <c r="AO1553" s="1"/>
      <c r="AP1553" s="1"/>
      <c r="AQ1553" s="3"/>
      <c r="AR1553" s="3"/>
      <c r="AS1553" s="6"/>
      <c r="AT1553" s="1"/>
      <c r="AU1553" s="1"/>
      <c r="AV1553" s="1"/>
      <c r="AW1553" s="1"/>
      <c r="AX1553" s="1"/>
      <c r="AY1553" s="1"/>
      <c r="AZ1553" s="1"/>
      <c r="BA1553" s="1"/>
      <c r="BB1553" s="1"/>
    </row>
    <row r="1554" spans="1:54" x14ac:dyDescent="0.2">
      <c r="A1554" s="158">
        <f t="shared" si="869"/>
        <v>42710</v>
      </c>
      <c r="B1554" s="2">
        <f t="shared" si="853"/>
        <v>357383.34715258883</v>
      </c>
      <c r="C1554" s="2">
        <f t="shared" si="870"/>
        <v>262587.98813388997</v>
      </c>
      <c r="D1554" s="2">
        <f>SUM(Y1554:Y$1805)</f>
        <v>14465.98126823</v>
      </c>
      <c r="E1554" s="73">
        <f t="shared" si="854"/>
        <v>248122.00686565996</v>
      </c>
      <c r="F1554" s="88">
        <f t="shared" si="849"/>
        <v>4740.53</v>
      </c>
      <c r="G1554" s="3">
        <f>IF(AND(N1554=1,N1553&gt;1),VLOOKUP(A1553,[1]Plan1!$BK$81:$BM$259,3),G1553)</f>
        <v>4752.8599999999997</v>
      </c>
      <c r="H1554" s="11">
        <f t="shared" si="850"/>
        <v>42628</v>
      </c>
      <c r="I1554" s="11">
        <f t="shared" si="851"/>
        <v>42658</v>
      </c>
      <c r="J1554" s="12">
        <f t="shared" si="855"/>
        <v>2.6009749964666096E-3</v>
      </c>
      <c r="K1554" s="11">
        <f t="shared" si="871"/>
        <v>42718</v>
      </c>
      <c r="L1554" s="11">
        <f t="shared" si="856"/>
        <v>42718</v>
      </c>
      <c r="M1554" s="1">
        <f t="shared" si="844"/>
        <v>21</v>
      </c>
      <c r="N1554" s="1">
        <f t="shared" si="857"/>
        <v>15</v>
      </c>
      <c r="O1554" s="2">
        <f t="shared" si="858"/>
        <v>1.00185714</v>
      </c>
      <c r="P1554" s="13">
        <f t="shared" si="852"/>
        <v>1.0008001200000001</v>
      </c>
      <c r="Q1554" s="13">
        <f t="shared" si="845"/>
        <v>1.3553274688583945</v>
      </c>
      <c r="R1554" s="2">
        <f t="shared" si="848"/>
        <v>1.3578444999999999</v>
      </c>
      <c r="S1554" s="2">
        <f t="shared" si="872"/>
        <v>1.34831144</v>
      </c>
      <c r="T1554" s="2">
        <f t="shared" si="859"/>
        <v>354050.3884075</v>
      </c>
      <c r="U1554" s="2">
        <f t="shared" si="860"/>
        <v>5038.6667665502182</v>
      </c>
      <c r="V1554" s="2">
        <f t="shared" si="861"/>
        <v>88789.095485838625</v>
      </c>
      <c r="W1554" s="2">
        <f t="shared" si="862"/>
        <v>356415.75038627884</v>
      </c>
      <c r="X1554" s="17">
        <f t="shared" si="863"/>
        <v>0</v>
      </c>
      <c r="Y1554" s="2">
        <f t="shared" si="864"/>
        <v>0</v>
      </c>
      <c r="Z1554" s="72">
        <f t="shared" si="865"/>
        <v>0</v>
      </c>
      <c r="AA1554" s="2">
        <f t="shared" si="875"/>
        <v>0</v>
      </c>
      <c r="AB1554" s="12">
        <f t="shared" si="873"/>
        <v>4.6600000000000003E-2</v>
      </c>
      <c r="AC1554" s="17">
        <f t="shared" si="866"/>
        <v>15</v>
      </c>
      <c r="AD1554" s="17">
        <v>252</v>
      </c>
      <c r="AE1554" s="13">
        <f t="shared" si="846"/>
        <v>1.002714798</v>
      </c>
      <c r="AF1554" s="2">
        <f t="shared" si="876"/>
        <v>961.17528633999996</v>
      </c>
      <c r="AG1554" s="2">
        <f t="shared" si="867"/>
        <v>967.59676631000002</v>
      </c>
      <c r="AH1554" s="3">
        <f t="shared" si="868"/>
        <v>0</v>
      </c>
      <c r="AI1554" s="4" t="str">
        <f t="shared" si="847"/>
        <v>A+J=</v>
      </c>
      <c r="AJ1554" s="11">
        <f t="shared" si="874"/>
        <v>42718</v>
      </c>
      <c r="AK1554" s="11"/>
      <c r="AL1554" s="4"/>
      <c r="AM1554" s="1"/>
      <c r="AN1554" s="11"/>
      <c r="AO1554" s="1"/>
      <c r="AP1554" s="1"/>
      <c r="AQ1554" s="3"/>
      <c r="AR1554" s="3"/>
      <c r="AS1554" s="6"/>
      <c r="AT1554" s="1"/>
      <c r="AU1554" s="1"/>
      <c r="AV1554" s="1"/>
      <c r="AW1554" s="1"/>
      <c r="AX1554" s="1"/>
      <c r="AY1554" s="1"/>
      <c r="AZ1554" s="1"/>
      <c r="BA1554" s="1"/>
      <c r="BB1554" s="1"/>
    </row>
    <row r="1555" spans="1:54" x14ac:dyDescent="0.2">
      <c r="A1555" s="158">
        <f t="shared" si="869"/>
        <v>42711</v>
      </c>
      <c r="B1555" s="2">
        <f t="shared" si="853"/>
        <v>357489.74739154213</v>
      </c>
      <c r="C1555" s="2">
        <f t="shared" si="870"/>
        <v>262587.98813388997</v>
      </c>
      <c r="D1555" s="2">
        <f>SUM(Y1555:Y$1805)</f>
        <v>14465.98126823</v>
      </c>
      <c r="E1555" s="73">
        <f t="shared" si="854"/>
        <v>248122.00686565996</v>
      </c>
      <c r="F1555" s="88">
        <f t="shared" si="849"/>
        <v>4740.53</v>
      </c>
      <c r="G1555" s="3">
        <f>IF(AND(N1555=1,N1554&gt;1),VLOOKUP(A1554,[1]Plan1!$BK$81:$BM$259,3),G1554)</f>
        <v>4752.8599999999997</v>
      </c>
      <c r="H1555" s="11">
        <f t="shared" si="850"/>
        <v>42628</v>
      </c>
      <c r="I1555" s="11">
        <f t="shared" si="851"/>
        <v>42658</v>
      </c>
      <c r="J1555" s="12">
        <f t="shared" si="855"/>
        <v>2.6009749964666096E-3</v>
      </c>
      <c r="K1555" s="11">
        <f t="shared" si="871"/>
        <v>42718</v>
      </c>
      <c r="L1555" s="11">
        <f t="shared" si="856"/>
        <v>42718</v>
      </c>
      <c r="M1555" s="1">
        <f t="shared" si="844"/>
        <v>21</v>
      </c>
      <c r="N1555" s="1">
        <f t="shared" si="857"/>
        <v>16</v>
      </c>
      <c r="O1555" s="2">
        <f t="shared" si="858"/>
        <v>1.00198108</v>
      </c>
      <c r="P1555" s="13">
        <f t="shared" si="852"/>
        <v>1.0008001200000001</v>
      </c>
      <c r="Q1555" s="13">
        <f t="shared" si="845"/>
        <v>1.3553274688583945</v>
      </c>
      <c r="R1555" s="2">
        <f t="shared" si="848"/>
        <v>1.35801248</v>
      </c>
      <c r="S1555" s="2">
        <f t="shared" si="872"/>
        <v>1.34831144</v>
      </c>
      <c r="T1555" s="2">
        <f t="shared" si="859"/>
        <v>354050.3884075</v>
      </c>
      <c r="U1555" s="2">
        <f t="shared" si="860"/>
        <v>5038.6667665502182</v>
      </c>
      <c r="V1555" s="2">
        <f t="shared" si="861"/>
        <v>88830.775020551941</v>
      </c>
      <c r="W1555" s="2">
        <f t="shared" si="862"/>
        <v>356457.42992099212</v>
      </c>
      <c r="X1555" s="17">
        <f t="shared" si="863"/>
        <v>0</v>
      </c>
      <c r="Y1555" s="2">
        <f t="shared" si="864"/>
        <v>0</v>
      </c>
      <c r="Z1555" s="72">
        <f t="shared" si="865"/>
        <v>0</v>
      </c>
      <c r="AA1555" s="2">
        <f t="shared" si="875"/>
        <v>0</v>
      </c>
      <c r="AB1555" s="12">
        <f t="shared" si="873"/>
        <v>4.6600000000000003E-2</v>
      </c>
      <c r="AC1555" s="17">
        <f t="shared" si="866"/>
        <v>16</v>
      </c>
      <c r="AD1555" s="17">
        <v>252</v>
      </c>
      <c r="AE1555" s="13">
        <f t="shared" si="846"/>
        <v>1.0028960469999999</v>
      </c>
      <c r="AF1555" s="2">
        <f t="shared" si="876"/>
        <v>1025.3465651900001</v>
      </c>
      <c r="AG1555" s="2">
        <f t="shared" si="867"/>
        <v>1032.3174705500001</v>
      </c>
      <c r="AH1555" s="3">
        <f t="shared" si="868"/>
        <v>0</v>
      </c>
      <c r="AI1555" s="4" t="str">
        <f t="shared" si="847"/>
        <v>A+J=</v>
      </c>
      <c r="AJ1555" s="11">
        <f t="shared" si="874"/>
        <v>42718</v>
      </c>
      <c r="AK1555" s="11"/>
      <c r="AL1555" s="4"/>
      <c r="AM1555" s="1"/>
      <c r="AN1555" s="11"/>
      <c r="AO1555" s="1"/>
      <c r="AP1555" s="1"/>
      <c r="AQ1555" s="3"/>
      <c r="AR1555" s="3"/>
      <c r="AS1555" s="6"/>
      <c r="AT1555" s="1"/>
      <c r="AU1555" s="1"/>
      <c r="AV1555" s="1"/>
      <c r="AW1555" s="1"/>
      <c r="AX1555" s="1"/>
      <c r="AY1555" s="1"/>
      <c r="AZ1555" s="1"/>
      <c r="BA1555" s="1"/>
      <c r="BB1555" s="1"/>
    </row>
    <row r="1556" spans="1:54" x14ac:dyDescent="0.2">
      <c r="A1556" s="158">
        <f t="shared" si="869"/>
        <v>42712</v>
      </c>
      <c r="B1556" s="2">
        <f t="shared" si="853"/>
        <v>357596.17663605552</v>
      </c>
      <c r="C1556" s="2">
        <f t="shared" si="870"/>
        <v>262587.98813388997</v>
      </c>
      <c r="D1556" s="2">
        <f>SUM(Y1556:Y$1805)</f>
        <v>14465.98126823</v>
      </c>
      <c r="E1556" s="73">
        <f t="shared" si="854"/>
        <v>248122.00686565996</v>
      </c>
      <c r="F1556" s="88">
        <f t="shared" si="849"/>
        <v>4740.53</v>
      </c>
      <c r="G1556" s="3">
        <f>IF(AND(N1556=1,N1555&gt;1),VLOOKUP(A1555,[1]Plan1!$BK$81:$BM$259,3),G1555)</f>
        <v>4752.8599999999997</v>
      </c>
      <c r="H1556" s="11">
        <f t="shared" si="850"/>
        <v>42628</v>
      </c>
      <c r="I1556" s="11">
        <f t="shared" si="851"/>
        <v>42658</v>
      </c>
      <c r="J1556" s="12">
        <f t="shared" si="855"/>
        <v>2.6009749964666096E-3</v>
      </c>
      <c r="K1556" s="11">
        <f t="shared" si="871"/>
        <v>42718</v>
      </c>
      <c r="L1556" s="11">
        <f t="shared" si="856"/>
        <v>42718</v>
      </c>
      <c r="M1556" s="1">
        <f t="shared" si="844"/>
        <v>21</v>
      </c>
      <c r="N1556" s="1">
        <f t="shared" si="857"/>
        <v>17</v>
      </c>
      <c r="O1556" s="2">
        <f t="shared" si="858"/>
        <v>1.0021050300000001</v>
      </c>
      <c r="P1556" s="13">
        <f t="shared" si="852"/>
        <v>1.0008001200000001</v>
      </c>
      <c r="Q1556" s="13">
        <f t="shared" si="845"/>
        <v>1.3553274688583945</v>
      </c>
      <c r="R1556" s="2">
        <f t="shared" si="848"/>
        <v>1.35818047</v>
      </c>
      <c r="S1556" s="2">
        <f t="shared" si="872"/>
        <v>1.34831144</v>
      </c>
      <c r="T1556" s="2">
        <f t="shared" si="859"/>
        <v>354050.3884075</v>
      </c>
      <c r="U1556" s="2">
        <f t="shared" si="860"/>
        <v>5038.6667665502182</v>
      </c>
      <c r="V1556" s="2">
        <f t="shared" si="861"/>
        <v>88872.457036485299</v>
      </c>
      <c r="W1556" s="2">
        <f t="shared" si="862"/>
        <v>356499.1119369255</v>
      </c>
      <c r="X1556" s="17">
        <f t="shared" si="863"/>
        <v>0</v>
      </c>
      <c r="Y1556" s="2">
        <f t="shared" si="864"/>
        <v>0</v>
      </c>
      <c r="Z1556" s="72">
        <f t="shared" si="865"/>
        <v>0</v>
      </c>
      <c r="AA1556" s="2">
        <f t="shared" si="875"/>
        <v>0</v>
      </c>
      <c r="AB1556" s="12">
        <f t="shared" si="873"/>
        <v>4.6600000000000003E-2</v>
      </c>
      <c r="AC1556" s="17">
        <f t="shared" si="866"/>
        <v>17</v>
      </c>
      <c r="AD1556" s="17">
        <v>252</v>
      </c>
      <c r="AE1556" s="13">
        <f t="shared" si="846"/>
        <v>1.003077328</v>
      </c>
      <c r="AF1556" s="2">
        <f t="shared" si="876"/>
        <v>1089.5291736500001</v>
      </c>
      <c r="AG1556" s="2">
        <f t="shared" si="867"/>
        <v>1097.06469913</v>
      </c>
      <c r="AH1556" s="3">
        <f t="shared" si="868"/>
        <v>0</v>
      </c>
      <c r="AI1556" s="4" t="str">
        <f t="shared" si="847"/>
        <v>A+J=</v>
      </c>
      <c r="AJ1556" s="11">
        <f t="shared" si="874"/>
        <v>42718</v>
      </c>
      <c r="AK1556" s="11"/>
      <c r="AL1556" s="4"/>
      <c r="AM1556" s="1"/>
      <c r="AN1556" s="11"/>
      <c r="AO1556" s="1"/>
      <c r="AP1556" s="1"/>
      <c r="AQ1556" s="3"/>
      <c r="AR1556" s="3"/>
      <c r="AS1556" s="6"/>
      <c r="AT1556" s="1"/>
      <c r="AU1556" s="1"/>
      <c r="AV1556" s="1"/>
      <c r="AW1556" s="1"/>
      <c r="AX1556" s="1"/>
      <c r="AY1556" s="1"/>
      <c r="AZ1556" s="1"/>
      <c r="BA1556" s="1"/>
      <c r="BB1556" s="1"/>
    </row>
    <row r="1557" spans="1:54" x14ac:dyDescent="0.2">
      <c r="A1557" s="158">
        <f t="shared" si="869"/>
        <v>42713</v>
      </c>
      <c r="B1557" s="2">
        <f t="shared" si="853"/>
        <v>357702.63773734902</v>
      </c>
      <c r="C1557" s="2">
        <f t="shared" si="870"/>
        <v>262587.98813388997</v>
      </c>
      <c r="D1557" s="2">
        <f>SUM(Y1557:Y$1805)</f>
        <v>14465.98126823</v>
      </c>
      <c r="E1557" s="73">
        <f t="shared" si="854"/>
        <v>248122.00686565996</v>
      </c>
      <c r="F1557" s="88">
        <f t="shared" si="849"/>
        <v>4740.53</v>
      </c>
      <c r="G1557" s="3">
        <f>IF(AND(N1557=1,N1556&gt;1),VLOOKUP(A1556,[1]Plan1!$BK$81:$BM$259,3),G1556)</f>
        <v>4752.8599999999997</v>
      </c>
      <c r="H1557" s="11">
        <f t="shared" si="850"/>
        <v>42628</v>
      </c>
      <c r="I1557" s="11">
        <f t="shared" si="851"/>
        <v>42658</v>
      </c>
      <c r="J1557" s="12">
        <f t="shared" si="855"/>
        <v>2.6009749964666096E-3</v>
      </c>
      <c r="K1557" s="11">
        <f t="shared" si="871"/>
        <v>42718</v>
      </c>
      <c r="L1557" s="11">
        <f t="shared" si="856"/>
        <v>42718</v>
      </c>
      <c r="M1557" s="1">
        <f t="shared" si="844"/>
        <v>21</v>
      </c>
      <c r="N1557" s="1">
        <f t="shared" si="857"/>
        <v>18</v>
      </c>
      <c r="O1557" s="2">
        <f t="shared" si="858"/>
        <v>1.0022289900000001</v>
      </c>
      <c r="P1557" s="13">
        <f t="shared" si="852"/>
        <v>1.0008001200000001</v>
      </c>
      <c r="Q1557" s="13">
        <f t="shared" si="845"/>
        <v>1.3553274688583945</v>
      </c>
      <c r="R1557" s="2">
        <f t="shared" si="848"/>
        <v>1.3583484800000001</v>
      </c>
      <c r="S1557" s="2">
        <f t="shared" si="872"/>
        <v>1.34831144</v>
      </c>
      <c r="T1557" s="2">
        <f t="shared" si="859"/>
        <v>354050.3884075</v>
      </c>
      <c r="U1557" s="2">
        <f t="shared" si="860"/>
        <v>5038.6667665502182</v>
      </c>
      <c r="V1557" s="2">
        <f t="shared" si="861"/>
        <v>88914.14401485883</v>
      </c>
      <c r="W1557" s="2">
        <f t="shared" si="862"/>
        <v>356540.798915299</v>
      </c>
      <c r="X1557" s="17">
        <f t="shared" si="863"/>
        <v>0</v>
      </c>
      <c r="Y1557" s="2">
        <f t="shared" si="864"/>
        <v>0</v>
      </c>
      <c r="Z1557" s="72">
        <f t="shared" si="865"/>
        <v>0</v>
      </c>
      <c r="AA1557" s="2">
        <f t="shared" si="875"/>
        <v>0</v>
      </c>
      <c r="AB1557" s="12">
        <f t="shared" si="873"/>
        <v>4.6600000000000003E-2</v>
      </c>
      <c r="AC1557" s="17">
        <f t="shared" si="866"/>
        <v>18</v>
      </c>
      <c r="AD1557" s="17">
        <v>252</v>
      </c>
      <c r="AE1557" s="13">
        <f t="shared" si="846"/>
        <v>1.003258642</v>
      </c>
      <c r="AF1557" s="2">
        <f t="shared" si="876"/>
        <v>1153.72346578</v>
      </c>
      <c r="AG1557" s="2">
        <f t="shared" si="867"/>
        <v>1161.8388220500001</v>
      </c>
      <c r="AH1557" s="3">
        <f t="shared" si="868"/>
        <v>0</v>
      </c>
      <c r="AI1557" s="4" t="str">
        <f t="shared" si="847"/>
        <v>A+J=</v>
      </c>
      <c r="AJ1557" s="11">
        <f t="shared" si="874"/>
        <v>42718</v>
      </c>
      <c r="AK1557" s="11"/>
      <c r="AL1557" s="4"/>
      <c r="AM1557" s="1"/>
      <c r="AN1557" s="11"/>
      <c r="AO1557" s="1"/>
      <c r="AP1557" s="1"/>
      <c r="AQ1557" s="3"/>
      <c r="AR1557" s="3"/>
      <c r="AS1557" s="6"/>
      <c r="AT1557" s="1"/>
      <c r="AU1557" s="1"/>
      <c r="AV1557" s="1"/>
      <c r="AW1557" s="1"/>
      <c r="AX1557" s="1"/>
      <c r="AY1557" s="1"/>
      <c r="AZ1557" s="1"/>
      <c r="BA1557" s="1"/>
      <c r="BB1557" s="1"/>
    </row>
    <row r="1558" spans="1:54" x14ac:dyDescent="0.2">
      <c r="A1558" s="158">
        <f t="shared" si="869"/>
        <v>42714</v>
      </c>
      <c r="B1558" s="2">
        <f t="shared" si="853"/>
        <v>357809.13034566271</v>
      </c>
      <c r="C1558" s="2">
        <f t="shared" si="870"/>
        <v>262587.98813388997</v>
      </c>
      <c r="D1558" s="2">
        <f>SUM(Y1558:Y$1805)</f>
        <v>14465.98126823</v>
      </c>
      <c r="E1558" s="73">
        <f t="shared" si="854"/>
        <v>248122.00686565996</v>
      </c>
      <c r="F1558" s="88">
        <f t="shared" si="849"/>
        <v>4740.53</v>
      </c>
      <c r="G1558" s="3">
        <f>IF(AND(N1558=1,N1557&gt;1),VLOOKUP(A1557,[1]Plan1!$BK$81:$BM$259,3),G1557)</f>
        <v>4752.8599999999997</v>
      </c>
      <c r="H1558" s="11">
        <f t="shared" si="850"/>
        <v>42628</v>
      </c>
      <c r="I1558" s="11">
        <f t="shared" si="851"/>
        <v>42658</v>
      </c>
      <c r="J1558" s="12">
        <f t="shared" si="855"/>
        <v>2.6009749964666096E-3</v>
      </c>
      <c r="K1558" s="11">
        <f t="shared" si="871"/>
        <v>42718</v>
      </c>
      <c r="L1558" s="11">
        <f t="shared" si="856"/>
        <v>42718</v>
      </c>
      <c r="M1558" s="1">
        <f t="shared" si="844"/>
        <v>21</v>
      </c>
      <c r="N1558" s="1">
        <f t="shared" si="857"/>
        <v>19</v>
      </c>
      <c r="O1558" s="2">
        <f t="shared" si="858"/>
        <v>1.00235297</v>
      </c>
      <c r="P1558" s="13">
        <f t="shared" si="852"/>
        <v>1.0008001200000001</v>
      </c>
      <c r="Q1558" s="13">
        <f t="shared" si="845"/>
        <v>1.3553274688583945</v>
      </c>
      <c r="R1558" s="2">
        <f t="shared" si="848"/>
        <v>1.3585165100000001</v>
      </c>
      <c r="S1558" s="2">
        <f t="shared" si="872"/>
        <v>1.34831144</v>
      </c>
      <c r="T1558" s="2">
        <f t="shared" si="859"/>
        <v>354050.3884075</v>
      </c>
      <c r="U1558" s="2">
        <f t="shared" si="860"/>
        <v>5038.6667665502182</v>
      </c>
      <c r="V1558" s="2">
        <f t="shared" si="861"/>
        <v>88955.835955672461</v>
      </c>
      <c r="W1558" s="2">
        <f t="shared" si="862"/>
        <v>356582.49085611268</v>
      </c>
      <c r="X1558" s="17">
        <f t="shared" si="863"/>
        <v>0</v>
      </c>
      <c r="Y1558" s="2">
        <f t="shared" si="864"/>
        <v>0</v>
      </c>
      <c r="Z1558" s="72">
        <f t="shared" si="865"/>
        <v>0</v>
      </c>
      <c r="AA1558" s="2">
        <f t="shared" si="875"/>
        <v>0</v>
      </c>
      <c r="AB1558" s="12">
        <f t="shared" si="873"/>
        <v>4.6600000000000003E-2</v>
      </c>
      <c r="AC1558" s="17">
        <f t="shared" si="866"/>
        <v>19</v>
      </c>
      <c r="AD1558" s="17">
        <v>252</v>
      </c>
      <c r="AE1558" s="13">
        <f t="shared" si="846"/>
        <v>1.003439988</v>
      </c>
      <c r="AF1558" s="2">
        <f t="shared" si="876"/>
        <v>1217.92908751</v>
      </c>
      <c r="AG1558" s="2">
        <f t="shared" si="867"/>
        <v>1226.63948955</v>
      </c>
      <c r="AH1558" s="3">
        <f t="shared" si="868"/>
        <v>0</v>
      </c>
      <c r="AI1558" s="4" t="str">
        <f t="shared" si="847"/>
        <v>A+J=</v>
      </c>
      <c r="AJ1558" s="11">
        <f t="shared" si="874"/>
        <v>42718</v>
      </c>
      <c r="AK1558" s="11"/>
      <c r="AL1558" s="4"/>
      <c r="AM1558" s="1"/>
      <c r="AN1558" s="11"/>
      <c r="AO1558" s="1"/>
      <c r="AP1558" s="1"/>
      <c r="AQ1558" s="3"/>
      <c r="AR1558" s="3"/>
      <c r="AS1558" s="6"/>
      <c r="AT1558" s="1"/>
      <c r="AU1558" s="1"/>
      <c r="AV1558" s="1"/>
      <c r="AW1558" s="1"/>
      <c r="AX1558" s="1"/>
      <c r="AY1558" s="1"/>
      <c r="AZ1558" s="1"/>
      <c r="BA1558" s="1"/>
      <c r="BB1558" s="1"/>
    </row>
    <row r="1559" spans="1:54" x14ac:dyDescent="0.2">
      <c r="A1559" s="158">
        <f t="shared" si="869"/>
        <v>42715</v>
      </c>
      <c r="B1559" s="2">
        <f t="shared" si="853"/>
        <v>357809.13034566271</v>
      </c>
      <c r="C1559" s="2">
        <f t="shared" si="870"/>
        <v>262587.98813388997</v>
      </c>
      <c r="D1559" s="2">
        <f>SUM(Y1559:Y$1805)</f>
        <v>14465.98126823</v>
      </c>
      <c r="E1559" s="73">
        <f t="shared" si="854"/>
        <v>248122.00686565996</v>
      </c>
      <c r="F1559" s="88">
        <f t="shared" si="849"/>
        <v>4740.53</v>
      </c>
      <c r="G1559" s="3">
        <f>IF(AND(N1559=1,N1558&gt;1),VLOOKUP(A1558,[1]Plan1!$BK$81:$BM$259,3),G1558)</f>
        <v>4752.8599999999997</v>
      </c>
      <c r="H1559" s="11">
        <f t="shared" si="850"/>
        <v>42628</v>
      </c>
      <c r="I1559" s="11">
        <f t="shared" si="851"/>
        <v>42658</v>
      </c>
      <c r="J1559" s="12">
        <f t="shared" si="855"/>
        <v>2.6009749964666096E-3</v>
      </c>
      <c r="K1559" s="11">
        <f t="shared" si="871"/>
        <v>42718</v>
      </c>
      <c r="L1559" s="11">
        <f t="shared" si="856"/>
        <v>42718</v>
      </c>
      <c r="M1559" s="1">
        <f t="shared" ref="M1559:M1622" si="877">IF(L1559=L1558,M1558,NETWORKDAYS(L1558,L1559,$AN$194:$AN$348)-1)</f>
        <v>21</v>
      </c>
      <c r="N1559" s="1">
        <f t="shared" si="857"/>
        <v>19</v>
      </c>
      <c r="O1559" s="2">
        <f t="shared" si="858"/>
        <v>1.00235297</v>
      </c>
      <c r="P1559" s="13">
        <f t="shared" si="852"/>
        <v>1.0008001200000001</v>
      </c>
      <c r="Q1559" s="13">
        <f t="shared" si="845"/>
        <v>1.3553274688583945</v>
      </c>
      <c r="R1559" s="2">
        <f t="shared" si="848"/>
        <v>1.3585165100000001</v>
      </c>
      <c r="S1559" s="2">
        <f t="shared" si="872"/>
        <v>1.34831144</v>
      </c>
      <c r="T1559" s="2">
        <f t="shared" si="859"/>
        <v>354050.3884075</v>
      </c>
      <c r="U1559" s="2">
        <f t="shared" si="860"/>
        <v>5038.6667665502182</v>
      </c>
      <c r="V1559" s="2">
        <f t="shared" si="861"/>
        <v>88955.835955672461</v>
      </c>
      <c r="W1559" s="2">
        <f t="shared" si="862"/>
        <v>356582.49085611268</v>
      </c>
      <c r="X1559" s="17">
        <f t="shared" si="863"/>
        <v>0</v>
      </c>
      <c r="Y1559" s="2">
        <f t="shared" si="864"/>
        <v>0</v>
      </c>
      <c r="Z1559" s="72">
        <f t="shared" si="865"/>
        <v>0</v>
      </c>
      <c r="AA1559" s="2">
        <f t="shared" si="875"/>
        <v>0</v>
      </c>
      <c r="AB1559" s="12">
        <f t="shared" si="873"/>
        <v>4.6600000000000003E-2</v>
      </c>
      <c r="AC1559" s="17">
        <f t="shared" si="866"/>
        <v>19</v>
      </c>
      <c r="AD1559" s="17">
        <v>252</v>
      </c>
      <c r="AE1559" s="13">
        <f t="shared" si="846"/>
        <v>1.003439988</v>
      </c>
      <c r="AF1559" s="2">
        <f t="shared" si="876"/>
        <v>1217.92908751</v>
      </c>
      <c r="AG1559" s="2">
        <f t="shared" si="867"/>
        <v>1226.63948955</v>
      </c>
      <c r="AH1559" s="3">
        <f t="shared" si="868"/>
        <v>0</v>
      </c>
      <c r="AI1559" s="4" t="str">
        <f t="shared" si="847"/>
        <v>A+J=</v>
      </c>
      <c r="AJ1559" s="11">
        <f t="shared" si="874"/>
        <v>42718</v>
      </c>
      <c r="AK1559" s="11"/>
      <c r="AL1559" s="4"/>
      <c r="AM1559" s="1"/>
      <c r="AN1559" s="11"/>
      <c r="AO1559" s="1"/>
      <c r="AP1559" s="1"/>
      <c r="AQ1559" s="3"/>
      <c r="AR1559" s="3"/>
      <c r="AS1559" s="6"/>
      <c r="AT1559" s="1"/>
      <c r="AU1559" s="1"/>
      <c r="AV1559" s="1"/>
      <c r="AW1559" s="1"/>
      <c r="AX1559" s="1"/>
      <c r="AY1559" s="1"/>
      <c r="AZ1559" s="1"/>
      <c r="BA1559" s="1"/>
      <c r="BB1559" s="1"/>
    </row>
    <row r="1560" spans="1:54" x14ac:dyDescent="0.2">
      <c r="A1560" s="158">
        <f t="shared" si="869"/>
        <v>42716</v>
      </c>
      <c r="B1560" s="2">
        <f t="shared" si="853"/>
        <v>357809.13034566271</v>
      </c>
      <c r="C1560" s="2">
        <f t="shared" si="870"/>
        <v>262587.98813388997</v>
      </c>
      <c r="D1560" s="2">
        <f>SUM(Y1560:Y$1805)</f>
        <v>14465.98126823</v>
      </c>
      <c r="E1560" s="73">
        <f t="shared" si="854"/>
        <v>248122.00686565996</v>
      </c>
      <c r="F1560" s="88">
        <f t="shared" si="849"/>
        <v>4740.53</v>
      </c>
      <c r="G1560" s="3">
        <f>IF(AND(N1560=1,N1559&gt;1),VLOOKUP(A1559,[1]Plan1!$BK$81:$BM$259,3),G1559)</f>
        <v>4752.8599999999997</v>
      </c>
      <c r="H1560" s="11">
        <f t="shared" si="850"/>
        <v>42628</v>
      </c>
      <c r="I1560" s="11">
        <f t="shared" si="851"/>
        <v>42658</v>
      </c>
      <c r="J1560" s="12">
        <f t="shared" si="855"/>
        <v>2.6009749964666096E-3</v>
      </c>
      <c r="K1560" s="11">
        <f t="shared" si="871"/>
        <v>42718</v>
      </c>
      <c r="L1560" s="11">
        <f t="shared" si="856"/>
        <v>42718</v>
      </c>
      <c r="M1560" s="1">
        <f t="shared" si="877"/>
        <v>21</v>
      </c>
      <c r="N1560" s="1">
        <f t="shared" si="857"/>
        <v>19</v>
      </c>
      <c r="O1560" s="2">
        <f t="shared" si="858"/>
        <v>1.00235297</v>
      </c>
      <c r="P1560" s="13">
        <f t="shared" si="852"/>
        <v>1.0008001200000001</v>
      </c>
      <c r="Q1560" s="13">
        <f t="shared" si="845"/>
        <v>1.3553274688583945</v>
      </c>
      <c r="R1560" s="2">
        <f t="shared" si="848"/>
        <v>1.3585165100000001</v>
      </c>
      <c r="S1560" s="2">
        <f t="shared" si="872"/>
        <v>1.34831144</v>
      </c>
      <c r="T1560" s="2">
        <f t="shared" si="859"/>
        <v>354050.3884075</v>
      </c>
      <c r="U1560" s="2">
        <f t="shared" si="860"/>
        <v>5038.6667665502182</v>
      </c>
      <c r="V1560" s="2">
        <f t="shared" si="861"/>
        <v>88955.835955672461</v>
      </c>
      <c r="W1560" s="2">
        <f t="shared" si="862"/>
        <v>356582.49085611268</v>
      </c>
      <c r="X1560" s="17">
        <f t="shared" si="863"/>
        <v>0</v>
      </c>
      <c r="Y1560" s="2">
        <f t="shared" si="864"/>
        <v>0</v>
      </c>
      <c r="Z1560" s="72">
        <f t="shared" si="865"/>
        <v>0</v>
      </c>
      <c r="AA1560" s="2">
        <f t="shared" si="875"/>
        <v>0</v>
      </c>
      <c r="AB1560" s="12">
        <f t="shared" si="873"/>
        <v>4.6600000000000003E-2</v>
      </c>
      <c r="AC1560" s="17">
        <f t="shared" si="866"/>
        <v>19</v>
      </c>
      <c r="AD1560" s="17">
        <v>252</v>
      </c>
      <c r="AE1560" s="13">
        <f t="shared" si="846"/>
        <v>1.003439988</v>
      </c>
      <c r="AF1560" s="2">
        <f t="shared" si="876"/>
        <v>1217.92908751</v>
      </c>
      <c r="AG1560" s="2">
        <f t="shared" si="867"/>
        <v>1226.63948955</v>
      </c>
      <c r="AH1560" s="3">
        <f t="shared" si="868"/>
        <v>0</v>
      </c>
      <c r="AI1560" s="4" t="str">
        <f t="shared" si="847"/>
        <v>A+J=</v>
      </c>
      <c r="AJ1560" s="11">
        <f t="shared" si="874"/>
        <v>42718</v>
      </c>
      <c r="AK1560" s="11"/>
      <c r="AL1560" s="4"/>
      <c r="AM1560" s="1"/>
      <c r="AN1560" s="11"/>
      <c r="AO1560" s="1"/>
      <c r="AP1560" s="1"/>
      <c r="AQ1560" s="3"/>
      <c r="AR1560" s="3"/>
      <c r="AS1560" s="6"/>
      <c r="AT1560" s="1"/>
      <c r="AU1560" s="1"/>
      <c r="AV1560" s="1"/>
      <c r="AW1560" s="1"/>
      <c r="AX1560" s="1"/>
      <c r="AY1560" s="1"/>
      <c r="AZ1560" s="1"/>
      <c r="BA1560" s="1"/>
      <c r="BB1560" s="1"/>
    </row>
    <row r="1561" spans="1:54" x14ac:dyDescent="0.2">
      <c r="A1561" s="158">
        <f t="shared" si="869"/>
        <v>42717</v>
      </c>
      <c r="B1561" s="2">
        <f t="shared" si="853"/>
        <v>357915.65518093639</v>
      </c>
      <c r="C1561" s="2">
        <f t="shared" si="870"/>
        <v>262587.98813388997</v>
      </c>
      <c r="D1561" s="2">
        <f>SUM(Y1561:Y$1805)</f>
        <v>14465.98126823</v>
      </c>
      <c r="E1561" s="73">
        <f t="shared" si="854"/>
        <v>248122.00686565996</v>
      </c>
      <c r="F1561" s="88">
        <f t="shared" si="849"/>
        <v>4740.53</v>
      </c>
      <c r="G1561" s="3">
        <f>IF(AND(N1561=1,N1560&gt;1),VLOOKUP(A1560,[1]Plan1!$BK$81:$BM$259,3),G1560)</f>
        <v>4752.8599999999997</v>
      </c>
      <c r="H1561" s="11">
        <f t="shared" si="850"/>
        <v>42628</v>
      </c>
      <c r="I1561" s="11">
        <f t="shared" si="851"/>
        <v>42658</v>
      </c>
      <c r="J1561" s="12">
        <f t="shared" si="855"/>
        <v>2.6009749964666096E-3</v>
      </c>
      <c r="K1561" s="11">
        <f t="shared" si="871"/>
        <v>42718</v>
      </c>
      <c r="L1561" s="11">
        <f t="shared" si="856"/>
        <v>42718</v>
      </c>
      <c r="M1561" s="1">
        <f t="shared" si="877"/>
        <v>21</v>
      </c>
      <c r="N1561" s="1">
        <f t="shared" si="857"/>
        <v>20</v>
      </c>
      <c r="O1561" s="2">
        <f t="shared" si="858"/>
        <v>1.0024769600000001</v>
      </c>
      <c r="P1561" s="13">
        <f t="shared" si="852"/>
        <v>1.0008001200000001</v>
      </c>
      <c r="Q1561" s="13">
        <f t="shared" si="845"/>
        <v>1.3553274688583945</v>
      </c>
      <c r="R1561" s="2">
        <f t="shared" si="848"/>
        <v>1.3586845599999999</v>
      </c>
      <c r="S1561" s="2">
        <f t="shared" si="872"/>
        <v>1.34831144</v>
      </c>
      <c r="T1561" s="2">
        <f t="shared" si="859"/>
        <v>354050.3884075</v>
      </c>
      <c r="U1561" s="2">
        <f t="shared" si="860"/>
        <v>5038.6667665502182</v>
      </c>
      <c r="V1561" s="2">
        <f t="shared" si="861"/>
        <v>88997.532858926206</v>
      </c>
      <c r="W1561" s="2">
        <f t="shared" si="862"/>
        <v>356624.18775936641</v>
      </c>
      <c r="X1561" s="17">
        <f t="shared" si="863"/>
        <v>0</v>
      </c>
      <c r="Y1561" s="2">
        <f t="shared" si="864"/>
        <v>0</v>
      </c>
      <c r="Z1561" s="72">
        <f t="shared" si="865"/>
        <v>0</v>
      </c>
      <c r="AA1561" s="2">
        <f t="shared" si="875"/>
        <v>0</v>
      </c>
      <c r="AB1561" s="12">
        <f t="shared" si="873"/>
        <v>4.6600000000000003E-2</v>
      </c>
      <c r="AC1561" s="17">
        <f t="shared" si="866"/>
        <v>20</v>
      </c>
      <c r="AD1561" s="17">
        <v>252</v>
      </c>
      <c r="AE1561" s="13">
        <f t="shared" si="846"/>
        <v>1.0036213679999999</v>
      </c>
      <c r="AF1561" s="2">
        <f t="shared" si="876"/>
        <v>1282.14674696</v>
      </c>
      <c r="AG1561" s="2">
        <f t="shared" si="867"/>
        <v>1291.4674215699999</v>
      </c>
      <c r="AH1561" s="3">
        <f t="shared" si="868"/>
        <v>0</v>
      </c>
      <c r="AI1561" s="4" t="str">
        <f t="shared" si="847"/>
        <v>A+J=</v>
      </c>
      <c r="AJ1561" s="11">
        <f t="shared" si="874"/>
        <v>42718</v>
      </c>
      <c r="AK1561" s="11"/>
      <c r="AL1561" s="4"/>
      <c r="AM1561" s="1"/>
      <c r="AN1561" s="11"/>
      <c r="AO1561" s="1"/>
      <c r="AP1561" s="1"/>
      <c r="AQ1561" s="3"/>
      <c r="AR1561" s="3"/>
      <c r="AS1561" s="6"/>
      <c r="AT1561" s="1"/>
      <c r="AU1561" s="1"/>
      <c r="AV1561" s="1"/>
      <c r="AW1561" s="1"/>
      <c r="AX1561" s="1"/>
      <c r="AY1561" s="1"/>
      <c r="AZ1561" s="1"/>
      <c r="BA1561" s="1"/>
      <c r="BB1561" s="1"/>
    </row>
    <row r="1562" spans="1:54" x14ac:dyDescent="0.2">
      <c r="A1562" s="158">
        <f t="shared" si="869"/>
        <v>42718</v>
      </c>
      <c r="B1562" s="2">
        <f t="shared" si="853"/>
        <v>358022.21153680031</v>
      </c>
      <c r="C1562" s="2">
        <f t="shared" si="870"/>
        <v>262587.98813388997</v>
      </c>
      <c r="D1562" s="2">
        <f>SUM(Y1562:Y$1805)</f>
        <v>14465.98126823</v>
      </c>
      <c r="E1562" s="73">
        <f t="shared" si="854"/>
        <v>248122.00686565996</v>
      </c>
      <c r="F1562" s="88">
        <f t="shared" si="849"/>
        <v>4740.53</v>
      </c>
      <c r="G1562" s="3">
        <f>IF(AND(N1562=1,N1561&gt;1),VLOOKUP(A1561,[1]Plan1!$BK$81:$BM$259,3),G1561)</f>
        <v>4752.8599999999997</v>
      </c>
      <c r="H1562" s="11">
        <f t="shared" si="850"/>
        <v>42628</v>
      </c>
      <c r="I1562" s="11">
        <f t="shared" si="851"/>
        <v>42658</v>
      </c>
      <c r="J1562" s="12">
        <f t="shared" si="855"/>
        <v>2.6009749964666096E-3</v>
      </c>
      <c r="K1562" s="11">
        <f t="shared" si="871"/>
        <v>42751</v>
      </c>
      <c r="L1562" s="11">
        <f t="shared" si="856"/>
        <v>42718</v>
      </c>
      <c r="M1562" s="1">
        <f t="shared" si="877"/>
        <v>21</v>
      </c>
      <c r="N1562" s="1">
        <f t="shared" si="857"/>
        <v>21</v>
      </c>
      <c r="O1562" s="2">
        <f t="shared" si="858"/>
        <v>1.00260097</v>
      </c>
      <c r="P1562" s="13">
        <f t="shared" si="852"/>
        <v>1.0008001200000001</v>
      </c>
      <c r="Q1562" s="13">
        <f t="shared" si="845"/>
        <v>1.3553274688583945</v>
      </c>
      <c r="R1562" s="2">
        <f t="shared" si="848"/>
        <v>1.3588526299999999</v>
      </c>
      <c r="S1562" s="2">
        <f t="shared" si="872"/>
        <v>1.34831144</v>
      </c>
      <c r="T1562" s="2">
        <f t="shared" si="859"/>
        <v>354050.3884075</v>
      </c>
      <c r="U1562" s="2">
        <f t="shared" si="860"/>
        <v>5038.6667665502182</v>
      </c>
      <c r="V1562" s="2">
        <f t="shared" si="861"/>
        <v>89039.23472462011</v>
      </c>
      <c r="W1562" s="2">
        <f t="shared" si="862"/>
        <v>356665.88962506031</v>
      </c>
      <c r="X1562" s="17">
        <f t="shared" si="863"/>
        <v>51</v>
      </c>
      <c r="Y1562" s="2">
        <f t="shared" si="864"/>
        <v>1578.0802840399999</v>
      </c>
      <c r="Z1562" s="72">
        <f t="shared" si="865"/>
        <v>6.0097199999999996E-3</v>
      </c>
      <c r="AA1562" s="2">
        <f t="shared" si="875"/>
        <v>2127.7437002199999</v>
      </c>
      <c r="AB1562" s="12">
        <f t="shared" si="873"/>
        <v>4.6600000000000003E-2</v>
      </c>
      <c r="AC1562" s="17">
        <f t="shared" si="866"/>
        <v>21</v>
      </c>
      <c r="AD1562" s="17">
        <v>252</v>
      </c>
      <c r="AE1562" s="13">
        <f t="shared" si="846"/>
        <v>1.00380278</v>
      </c>
      <c r="AF1562" s="2">
        <f t="shared" si="876"/>
        <v>1346.37573602</v>
      </c>
      <c r="AG1562" s="2">
        <f t="shared" si="867"/>
        <v>1356.3219117399999</v>
      </c>
      <c r="AH1562" s="3">
        <f t="shared" si="868"/>
        <v>3474.1194362400001</v>
      </c>
      <c r="AI1562" s="4" t="str">
        <f t="shared" si="847"/>
        <v>A+J=</v>
      </c>
      <c r="AJ1562" s="11">
        <f t="shared" si="874"/>
        <v>42718</v>
      </c>
      <c r="AK1562" s="11"/>
      <c r="AL1562" s="4"/>
      <c r="AM1562" s="1"/>
      <c r="AN1562" s="11"/>
      <c r="AO1562" s="1"/>
      <c r="AP1562" s="1"/>
      <c r="AQ1562" s="3"/>
      <c r="AR1562" s="3"/>
      <c r="AS1562" s="6"/>
      <c r="AT1562" s="1"/>
      <c r="AU1562" s="1"/>
      <c r="AV1562" s="1"/>
      <c r="AW1562" s="1"/>
      <c r="AX1562" s="1"/>
      <c r="AY1562" s="1"/>
      <c r="AZ1562" s="1"/>
      <c r="BA1562" s="1"/>
      <c r="BB1562" s="1"/>
    </row>
    <row r="1563" spans="1:54" x14ac:dyDescent="0.2">
      <c r="A1563" s="158">
        <f t="shared" si="869"/>
        <v>42719</v>
      </c>
      <c r="B1563" s="2">
        <f t="shared" si="853"/>
        <v>354628.6116679206</v>
      </c>
      <c r="C1563" s="2">
        <f t="shared" si="870"/>
        <v>261009.90784984999</v>
      </c>
      <c r="D1563" s="2">
        <f>SUM(Y1563:Y$1805)</f>
        <v>12887.900984190001</v>
      </c>
      <c r="E1563" s="73">
        <f t="shared" si="854"/>
        <v>248122.00686565999</v>
      </c>
      <c r="F1563" s="88">
        <f t="shared" si="849"/>
        <v>4752.8599999999997</v>
      </c>
      <c r="G1563" s="3">
        <f>IF(AND(N1563=1,N1562&gt;1),VLOOKUP(A1562,[1]Plan1!$BK$81:$BM$259,3),G1562)</f>
        <v>4761.42</v>
      </c>
      <c r="H1563" s="11">
        <f t="shared" si="850"/>
        <v>42658</v>
      </c>
      <c r="I1563" s="11">
        <f t="shared" si="851"/>
        <v>42689</v>
      </c>
      <c r="J1563" s="12">
        <f t="shared" si="855"/>
        <v>1.8010208590197863E-3</v>
      </c>
      <c r="K1563" s="11">
        <f t="shared" si="871"/>
        <v>42751</v>
      </c>
      <c r="L1563" s="11">
        <f t="shared" si="856"/>
        <v>42751</v>
      </c>
      <c r="M1563" s="1">
        <f t="shared" si="877"/>
        <v>23</v>
      </c>
      <c r="N1563" s="1">
        <f t="shared" si="857"/>
        <v>1</v>
      </c>
      <c r="O1563" s="2">
        <f t="shared" si="858"/>
        <v>1.00007823</v>
      </c>
      <c r="P1563" s="13">
        <f t="shared" si="852"/>
        <v>1.00260097</v>
      </c>
      <c r="Q1563" s="13">
        <f t="shared" si="845"/>
        <v>1.3588526349450711</v>
      </c>
      <c r="R1563" s="2">
        <f t="shared" si="848"/>
        <v>1.35895893</v>
      </c>
      <c r="S1563" s="2">
        <f t="shared" si="872"/>
        <v>1.34831144</v>
      </c>
      <c r="T1563" s="2">
        <f t="shared" si="859"/>
        <v>351922.64470728999</v>
      </c>
      <c r="U1563" s="2">
        <f t="shared" si="860"/>
        <v>4489.0033503806371</v>
      </c>
      <c r="V1563" s="2">
        <f t="shared" si="861"/>
        <v>89065.610093949959</v>
      </c>
      <c r="W1563" s="2">
        <f t="shared" si="862"/>
        <v>354564.52129418059</v>
      </c>
      <c r="X1563" s="17">
        <f t="shared" si="863"/>
        <v>0</v>
      </c>
      <c r="Y1563" s="2">
        <f t="shared" si="864"/>
        <v>0</v>
      </c>
      <c r="Z1563" s="72">
        <f t="shared" si="865"/>
        <v>0</v>
      </c>
      <c r="AA1563" s="2">
        <f t="shared" si="875"/>
        <v>0</v>
      </c>
      <c r="AB1563" s="12">
        <f t="shared" si="873"/>
        <v>4.6600000000000003E-2</v>
      </c>
      <c r="AC1563" s="17">
        <f t="shared" si="866"/>
        <v>1</v>
      </c>
      <c r="AD1563" s="17">
        <v>252</v>
      </c>
      <c r="AE1563" s="13">
        <f t="shared" si="846"/>
        <v>1.0001807579999999</v>
      </c>
      <c r="AF1563" s="2">
        <f t="shared" si="876"/>
        <v>63.61283341</v>
      </c>
      <c r="AG1563" s="2">
        <f t="shared" si="867"/>
        <v>64.090373740000004</v>
      </c>
      <c r="AH1563" s="3">
        <f t="shared" si="868"/>
        <v>0</v>
      </c>
      <c r="AI1563" s="4" t="str">
        <f t="shared" si="847"/>
        <v>A+J=</v>
      </c>
      <c r="AJ1563" s="11">
        <f t="shared" si="874"/>
        <v>42751</v>
      </c>
      <c r="AK1563" s="11"/>
      <c r="AL1563" s="4"/>
      <c r="AM1563" s="1"/>
      <c r="AN1563" s="11"/>
      <c r="AO1563" s="1"/>
      <c r="AP1563" s="1"/>
      <c r="AQ1563" s="3"/>
      <c r="AR1563" s="3"/>
      <c r="AS1563" s="6"/>
      <c r="AT1563" s="1"/>
      <c r="AU1563" s="1"/>
      <c r="AV1563" s="1"/>
      <c r="AW1563" s="1"/>
      <c r="AX1563" s="1"/>
      <c r="AY1563" s="1"/>
      <c r="AZ1563" s="1"/>
      <c r="BA1563" s="1"/>
      <c r="BB1563" s="1"/>
    </row>
    <row r="1564" spans="1:54" x14ac:dyDescent="0.2">
      <c r="A1564" s="158">
        <f t="shared" si="869"/>
        <v>42720</v>
      </c>
      <c r="B1564" s="2">
        <f t="shared" si="853"/>
        <v>354719.10573936062</v>
      </c>
      <c r="C1564" s="2">
        <f t="shared" si="870"/>
        <v>261009.90784984999</v>
      </c>
      <c r="D1564" s="2">
        <f>SUM(Y1564:Y$1805)</f>
        <v>12887.900984190001</v>
      </c>
      <c r="E1564" s="73">
        <f t="shared" si="854"/>
        <v>248122.00686565999</v>
      </c>
      <c r="F1564" s="88">
        <f t="shared" si="849"/>
        <v>4752.8599999999997</v>
      </c>
      <c r="G1564" s="3">
        <f>IF(AND(N1564=1,N1563&gt;1),VLOOKUP(A1563,[1]Plan1!$BK$81:$BM$259,3),G1563)</f>
        <v>4761.42</v>
      </c>
      <c r="H1564" s="11">
        <f t="shared" si="850"/>
        <v>42658</v>
      </c>
      <c r="I1564" s="11">
        <f t="shared" si="851"/>
        <v>42689</v>
      </c>
      <c r="J1564" s="12">
        <f t="shared" si="855"/>
        <v>1.8010208590197863E-3</v>
      </c>
      <c r="K1564" s="11">
        <f t="shared" si="871"/>
        <v>42751</v>
      </c>
      <c r="L1564" s="11">
        <f t="shared" si="856"/>
        <v>42751</v>
      </c>
      <c r="M1564" s="1">
        <f t="shared" si="877"/>
        <v>23</v>
      </c>
      <c r="N1564" s="1">
        <f t="shared" si="857"/>
        <v>2</v>
      </c>
      <c r="O1564" s="2">
        <f t="shared" si="858"/>
        <v>1.00015648</v>
      </c>
      <c r="P1564" s="13">
        <f t="shared" si="852"/>
        <v>1.00260097</v>
      </c>
      <c r="Q1564" s="13">
        <f t="shared" si="845"/>
        <v>1.3588526349450711</v>
      </c>
      <c r="R1564" s="2">
        <f t="shared" si="848"/>
        <v>1.3590652599999999</v>
      </c>
      <c r="S1564" s="2">
        <f t="shared" si="872"/>
        <v>1.34831144</v>
      </c>
      <c r="T1564" s="2">
        <f t="shared" si="859"/>
        <v>351922.64470728999</v>
      </c>
      <c r="U1564" s="2">
        <f t="shared" si="860"/>
        <v>4489.0033503806371</v>
      </c>
      <c r="V1564" s="2">
        <f t="shared" si="861"/>
        <v>89091.99290693998</v>
      </c>
      <c r="W1564" s="2">
        <f t="shared" si="862"/>
        <v>354590.90410717065</v>
      </c>
      <c r="X1564" s="17">
        <f t="shared" si="863"/>
        <v>0</v>
      </c>
      <c r="Y1564" s="2">
        <f t="shared" si="864"/>
        <v>0</v>
      </c>
      <c r="Z1564" s="72">
        <f t="shared" si="865"/>
        <v>0</v>
      </c>
      <c r="AA1564" s="2">
        <f t="shared" si="875"/>
        <v>0</v>
      </c>
      <c r="AB1564" s="12">
        <f t="shared" si="873"/>
        <v>4.6600000000000003E-2</v>
      </c>
      <c r="AC1564" s="17">
        <f t="shared" si="866"/>
        <v>2</v>
      </c>
      <c r="AD1564" s="17">
        <v>252</v>
      </c>
      <c r="AE1564" s="13">
        <f t="shared" si="846"/>
        <v>1.0003615480000001</v>
      </c>
      <c r="AF1564" s="2">
        <f t="shared" si="876"/>
        <v>127.23692834000001</v>
      </c>
      <c r="AG1564" s="2">
        <f t="shared" si="867"/>
        <v>128.20163219</v>
      </c>
      <c r="AH1564" s="3">
        <f t="shared" si="868"/>
        <v>0</v>
      </c>
      <c r="AI1564" s="4" t="str">
        <f t="shared" si="847"/>
        <v>A+J=</v>
      </c>
      <c r="AJ1564" s="11">
        <f t="shared" si="874"/>
        <v>42751</v>
      </c>
      <c r="AK1564" s="11"/>
      <c r="AL1564" s="4"/>
      <c r="AM1564" s="1"/>
      <c r="AN1564" s="11"/>
      <c r="AO1564" s="1"/>
      <c r="AP1564" s="1"/>
      <c r="AQ1564" s="3"/>
      <c r="AR1564" s="3"/>
      <c r="AS1564" s="6"/>
      <c r="AT1564" s="1"/>
      <c r="AU1564" s="1"/>
      <c r="AV1564" s="1"/>
      <c r="AW1564" s="1"/>
      <c r="AX1564" s="1"/>
      <c r="AY1564" s="1"/>
      <c r="AZ1564" s="1"/>
      <c r="BA1564" s="1"/>
      <c r="BB1564" s="1"/>
    </row>
    <row r="1565" spans="1:54" x14ac:dyDescent="0.2">
      <c r="A1565" s="158">
        <f t="shared" si="869"/>
        <v>42721</v>
      </c>
      <c r="B1565" s="2">
        <f t="shared" si="853"/>
        <v>354809.62105268071</v>
      </c>
      <c r="C1565" s="2">
        <f t="shared" si="870"/>
        <v>261009.90784984999</v>
      </c>
      <c r="D1565" s="2">
        <f>SUM(Y1565:Y$1805)</f>
        <v>12887.900984190001</v>
      </c>
      <c r="E1565" s="73">
        <f t="shared" si="854"/>
        <v>248122.00686565999</v>
      </c>
      <c r="F1565" s="88">
        <f t="shared" si="849"/>
        <v>4752.8599999999997</v>
      </c>
      <c r="G1565" s="3">
        <f>IF(AND(N1565=1,N1564&gt;1),VLOOKUP(A1564,[1]Plan1!$BK$81:$BM$259,3),G1564)</f>
        <v>4761.42</v>
      </c>
      <c r="H1565" s="11">
        <f t="shared" si="850"/>
        <v>42658</v>
      </c>
      <c r="I1565" s="11">
        <f t="shared" si="851"/>
        <v>42689</v>
      </c>
      <c r="J1565" s="12">
        <f t="shared" si="855"/>
        <v>1.8010208590197863E-3</v>
      </c>
      <c r="K1565" s="11">
        <f t="shared" si="871"/>
        <v>42751</v>
      </c>
      <c r="L1565" s="11">
        <f t="shared" si="856"/>
        <v>42751</v>
      </c>
      <c r="M1565" s="1">
        <f t="shared" si="877"/>
        <v>23</v>
      </c>
      <c r="N1565" s="1">
        <f t="shared" si="857"/>
        <v>3</v>
      </c>
      <c r="O1565" s="2">
        <f t="shared" si="858"/>
        <v>1.0002347300000001</v>
      </c>
      <c r="P1565" s="13">
        <f t="shared" si="852"/>
        <v>1.00260097</v>
      </c>
      <c r="Q1565" s="13">
        <f t="shared" si="845"/>
        <v>1.3588526349450711</v>
      </c>
      <c r="R1565" s="2">
        <f t="shared" si="848"/>
        <v>1.3591715900000001</v>
      </c>
      <c r="S1565" s="2">
        <f t="shared" si="872"/>
        <v>1.34831144</v>
      </c>
      <c r="T1565" s="2">
        <f t="shared" si="859"/>
        <v>351922.64470728999</v>
      </c>
      <c r="U1565" s="2">
        <f t="shared" si="860"/>
        <v>4489.0033503806371</v>
      </c>
      <c r="V1565" s="2">
        <f t="shared" si="861"/>
        <v>89118.375719930045</v>
      </c>
      <c r="W1565" s="2">
        <f t="shared" si="862"/>
        <v>354617.2869201607</v>
      </c>
      <c r="X1565" s="17">
        <f t="shared" si="863"/>
        <v>0</v>
      </c>
      <c r="Y1565" s="2">
        <f t="shared" si="864"/>
        <v>0</v>
      </c>
      <c r="Z1565" s="72">
        <f t="shared" si="865"/>
        <v>0</v>
      </c>
      <c r="AA1565" s="2">
        <f t="shared" si="875"/>
        <v>0</v>
      </c>
      <c r="AB1565" s="12">
        <f t="shared" si="873"/>
        <v>4.6600000000000003E-2</v>
      </c>
      <c r="AC1565" s="17">
        <f t="shared" si="866"/>
        <v>3</v>
      </c>
      <c r="AD1565" s="17">
        <v>252</v>
      </c>
      <c r="AE1565" s="13">
        <f t="shared" si="846"/>
        <v>1.0005423710000001</v>
      </c>
      <c r="AF1565" s="2">
        <f t="shared" si="876"/>
        <v>190.87263673000001</v>
      </c>
      <c r="AG1565" s="2">
        <f t="shared" si="867"/>
        <v>192.33413252</v>
      </c>
      <c r="AH1565" s="3">
        <f t="shared" si="868"/>
        <v>0</v>
      </c>
      <c r="AI1565" s="4" t="str">
        <f t="shared" si="847"/>
        <v>A+J=</v>
      </c>
      <c r="AJ1565" s="11">
        <f t="shared" si="874"/>
        <v>42751</v>
      </c>
      <c r="AK1565" s="11"/>
      <c r="AL1565" s="4"/>
      <c r="AM1565" s="1"/>
      <c r="AN1565" s="11"/>
      <c r="AO1565" s="1"/>
      <c r="AP1565" s="1"/>
      <c r="AQ1565" s="3"/>
      <c r="AR1565" s="3"/>
      <c r="AS1565" s="6"/>
      <c r="AT1565" s="1"/>
      <c r="AU1565" s="1"/>
      <c r="AV1565" s="1"/>
      <c r="AW1565" s="1"/>
      <c r="AX1565" s="1"/>
      <c r="AY1565" s="1"/>
      <c r="AZ1565" s="1"/>
      <c r="BA1565" s="1"/>
      <c r="BB1565" s="1"/>
    </row>
    <row r="1566" spans="1:54" x14ac:dyDescent="0.2">
      <c r="A1566" s="158">
        <f t="shared" si="869"/>
        <v>42722</v>
      </c>
      <c r="B1566" s="2">
        <f t="shared" si="853"/>
        <v>354809.62105268071</v>
      </c>
      <c r="C1566" s="2">
        <f t="shared" si="870"/>
        <v>261009.90784984999</v>
      </c>
      <c r="D1566" s="2">
        <f>SUM(Y1566:Y$1805)</f>
        <v>12887.900984190001</v>
      </c>
      <c r="E1566" s="73">
        <f t="shared" si="854"/>
        <v>248122.00686565999</v>
      </c>
      <c r="F1566" s="88">
        <f t="shared" si="849"/>
        <v>4752.8599999999997</v>
      </c>
      <c r="G1566" s="3">
        <f>IF(AND(N1566=1,N1565&gt;1),VLOOKUP(A1565,[1]Plan1!$BK$81:$BM$259,3),G1565)</f>
        <v>4761.42</v>
      </c>
      <c r="H1566" s="11">
        <f t="shared" si="850"/>
        <v>42658</v>
      </c>
      <c r="I1566" s="11">
        <f t="shared" si="851"/>
        <v>42689</v>
      </c>
      <c r="J1566" s="12">
        <f t="shared" si="855"/>
        <v>1.8010208590197863E-3</v>
      </c>
      <c r="K1566" s="11">
        <f t="shared" si="871"/>
        <v>42751</v>
      </c>
      <c r="L1566" s="11">
        <f t="shared" si="856"/>
        <v>42751</v>
      </c>
      <c r="M1566" s="1">
        <f t="shared" si="877"/>
        <v>23</v>
      </c>
      <c r="N1566" s="1">
        <f t="shared" si="857"/>
        <v>3</v>
      </c>
      <c r="O1566" s="2">
        <f t="shared" si="858"/>
        <v>1.0002347300000001</v>
      </c>
      <c r="P1566" s="13">
        <f t="shared" si="852"/>
        <v>1.00260097</v>
      </c>
      <c r="Q1566" s="13">
        <f t="shared" si="845"/>
        <v>1.3588526349450711</v>
      </c>
      <c r="R1566" s="2">
        <f t="shared" si="848"/>
        <v>1.3591715900000001</v>
      </c>
      <c r="S1566" s="2">
        <f t="shared" si="872"/>
        <v>1.34831144</v>
      </c>
      <c r="T1566" s="2">
        <f t="shared" si="859"/>
        <v>351922.64470728999</v>
      </c>
      <c r="U1566" s="2">
        <f t="shared" si="860"/>
        <v>4489.0033503806371</v>
      </c>
      <c r="V1566" s="2">
        <f t="shared" si="861"/>
        <v>89118.375719930045</v>
      </c>
      <c r="W1566" s="2">
        <f t="shared" si="862"/>
        <v>354617.2869201607</v>
      </c>
      <c r="X1566" s="17">
        <f t="shared" si="863"/>
        <v>0</v>
      </c>
      <c r="Y1566" s="2">
        <f t="shared" si="864"/>
        <v>0</v>
      </c>
      <c r="Z1566" s="72">
        <f t="shared" si="865"/>
        <v>0</v>
      </c>
      <c r="AA1566" s="2">
        <f t="shared" si="875"/>
        <v>0</v>
      </c>
      <c r="AB1566" s="12">
        <f t="shared" si="873"/>
        <v>4.6600000000000003E-2</v>
      </c>
      <c r="AC1566" s="17">
        <f t="shared" si="866"/>
        <v>3</v>
      </c>
      <c r="AD1566" s="17">
        <v>252</v>
      </c>
      <c r="AE1566" s="13">
        <f t="shared" si="846"/>
        <v>1.0005423710000001</v>
      </c>
      <c r="AF1566" s="2">
        <f t="shared" si="876"/>
        <v>190.87263673000001</v>
      </c>
      <c r="AG1566" s="2">
        <f t="shared" si="867"/>
        <v>192.33413252</v>
      </c>
      <c r="AH1566" s="3">
        <f t="shared" si="868"/>
        <v>0</v>
      </c>
      <c r="AI1566" s="4" t="str">
        <f t="shared" si="847"/>
        <v>A+J=</v>
      </c>
      <c r="AJ1566" s="11">
        <f t="shared" si="874"/>
        <v>42751</v>
      </c>
      <c r="AK1566" s="11"/>
      <c r="AL1566" s="4"/>
      <c r="AM1566" s="1"/>
      <c r="AN1566" s="11"/>
      <c r="AO1566" s="1"/>
      <c r="AP1566" s="1"/>
      <c r="AQ1566" s="3"/>
      <c r="AR1566" s="3"/>
      <c r="AS1566" s="6"/>
      <c r="AT1566" s="1"/>
      <c r="AU1566" s="1"/>
      <c r="AV1566" s="1"/>
      <c r="AW1566" s="1"/>
      <c r="AX1566" s="1"/>
      <c r="AY1566" s="1"/>
      <c r="AZ1566" s="1"/>
      <c r="BA1566" s="1"/>
      <c r="BB1566" s="1"/>
    </row>
    <row r="1567" spans="1:54" x14ac:dyDescent="0.2">
      <c r="A1567" s="158">
        <f t="shared" si="869"/>
        <v>42723</v>
      </c>
      <c r="B1567" s="2">
        <f t="shared" si="853"/>
        <v>354809.62105268071</v>
      </c>
      <c r="C1567" s="2">
        <f t="shared" si="870"/>
        <v>261009.90784984999</v>
      </c>
      <c r="D1567" s="2">
        <f>SUM(Y1567:Y$1805)</f>
        <v>12887.900984190001</v>
      </c>
      <c r="E1567" s="73">
        <f t="shared" si="854"/>
        <v>248122.00686565999</v>
      </c>
      <c r="F1567" s="88">
        <f t="shared" si="849"/>
        <v>4752.8599999999997</v>
      </c>
      <c r="G1567" s="3">
        <f>IF(AND(N1567=1,N1566&gt;1),VLOOKUP(A1566,[1]Plan1!$BK$81:$BM$259,3),G1566)</f>
        <v>4761.42</v>
      </c>
      <c r="H1567" s="11">
        <f t="shared" si="850"/>
        <v>42658</v>
      </c>
      <c r="I1567" s="11">
        <f t="shared" si="851"/>
        <v>42689</v>
      </c>
      <c r="J1567" s="12">
        <f t="shared" si="855"/>
        <v>1.8010208590197863E-3</v>
      </c>
      <c r="K1567" s="11">
        <f t="shared" si="871"/>
        <v>42751</v>
      </c>
      <c r="L1567" s="11">
        <f t="shared" si="856"/>
        <v>42751</v>
      </c>
      <c r="M1567" s="1">
        <f t="shared" si="877"/>
        <v>23</v>
      </c>
      <c r="N1567" s="1">
        <f t="shared" si="857"/>
        <v>3</v>
      </c>
      <c r="O1567" s="2">
        <f t="shared" si="858"/>
        <v>1.0002347300000001</v>
      </c>
      <c r="P1567" s="13">
        <f t="shared" si="852"/>
        <v>1.00260097</v>
      </c>
      <c r="Q1567" s="13">
        <f t="shared" ref="Q1567:Q1630" si="878">IF(L1567&gt;L1566,Q1566*P1567,Q1566)</f>
        <v>1.3588526349450711</v>
      </c>
      <c r="R1567" s="2">
        <f t="shared" si="848"/>
        <v>1.3591715900000001</v>
      </c>
      <c r="S1567" s="2">
        <f t="shared" si="872"/>
        <v>1.34831144</v>
      </c>
      <c r="T1567" s="2">
        <f t="shared" si="859"/>
        <v>351922.64470728999</v>
      </c>
      <c r="U1567" s="2">
        <f t="shared" si="860"/>
        <v>4489.0033503806371</v>
      </c>
      <c r="V1567" s="2">
        <f t="shared" si="861"/>
        <v>89118.375719930045</v>
      </c>
      <c r="W1567" s="2">
        <f t="shared" si="862"/>
        <v>354617.2869201607</v>
      </c>
      <c r="X1567" s="17">
        <f t="shared" si="863"/>
        <v>0</v>
      </c>
      <c r="Y1567" s="2">
        <f t="shared" si="864"/>
        <v>0</v>
      </c>
      <c r="Z1567" s="72">
        <f t="shared" si="865"/>
        <v>0</v>
      </c>
      <c r="AA1567" s="2">
        <f t="shared" si="875"/>
        <v>0</v>
      </c>
      <c r="AB1567" s="12">
        <f t="shared" si="873"/>
        <v>4.6600000000000003E-2</v>
      </c>
      <c r="AC1567" s="17">
        <f t="shared" si="866"/>
        <v>3</v>
      </c>
      <c r="AD1567" s="17">
        <v>252</v>
      </c>
      <c r="AE1567" s="13">
        <f t="shared" ref="AE1567:AE1630" si="879">ROUND((1+AB1567)^TRUNC((AC1567/AD1567),9),9)</f>
        <v>1.0005423710000001</v>
      </c>
      <c r="AF1567" s="2">
        <f t="shared" si="876"/>
        <v>190.87263673000001</v>
      </c>
      <c r="AG1567" s="2">
        <f t="shared" si="867"/>
        <v>192.33413252</v>
      </c>
      <c r="AH1567" s="3">
        <f t="shared" si="868"/>
        <v>0</v>
      </c>
      <c r="AI1567" s="4" t="str">
        <f t="shared" si="847"/>
        <v>A+J=</v>
      </c>
      <c r="AJ1567" s="11">
        <f t="shared" si="874"/>
        <v>42751</v>
      </c>
      <c r="AK1567" s="11"/>
      <c r="AL1567" s="4"/>
      <c r="AM1567" s="1"/>
      <c r="AN1567" s="11"/>
      <c r="AO1567" s="1"/>
      <c r="AP1567" s="1"/>
      <c r="AQ1567" s="3"/>
      <c r="AR1567" s="3"/>
      <c r="AS1567" s="6"/>
      <c r="AT1567" s="1"/>
      <c r="AU1567" s="1"/>
      <c r="AV1567" s="1"/>
      <c r="AW1567" s="1"/>
      <c r="AX1567" s="1"/>
      <c r="AY1567" s="1"/>
      <c r="AZ1567" s="1"/>
      <c r="BA1567" s="1"/>
      <c r="BB1567" s="1"/>
    </row>
    <row r="1568" spans="1:54" x14ac:dyDescent="0.2">
      <c r="A1568" s="158">
        <f t="shared" si="869"/>
        <v>42724</v>
      </c>
      <c r="B1568" s="2">
        <f t="shared" si="853"/>
        <v>354900.15761048067</v>
      </c>
      <c r="C1568" s="2">
        <f t="shared" si="870"/>
        <v>261009.90784984999</v>
      </c>
      <c r="D1568" s="2">
        <f>SUM(Y1568:Y$1805)</f>
        <v>12887.900984190001</v>
      </c>
      <c r="E1568" s="73">
        <f t="shared" si="854"/>
        <v>248122.00686565999</v>
      </c>
      <c r="F1568" s="88">
        <f t="shared" si="849"/>
        <v>4752.8599999999997</v>
      </c>
      <c r="G1568" s="3">
        <f>IF(AND(N1568=1,N1567&gt;1),VLOOKUP(A1567,[1]Plan1!$BK$81:$BM$259,3),G1567)</f>
        <v>4761.42</v>
      </c>
      <c r="H1568" s="11">
        <f t="shared" si="850"/>
        <v>42658</v>
      </c>
      <c r="I1568" s="11">
        <f t="shared" si="851"/>
        <v>42689</v>
      </c>
      <c r="J1568" s="12">
        <f t="shared" si="855"/>
        <v>1.8010208590197863E-3</v>
      </c>
      <c r="K1568" s="11">
        <f t="shared" si="871"/>
        <v>42751</v>
      </c>
      <c r="L1568" s="11">
        <f t="shared" si="856"/>
        <v>42751</v>
      </c>
      <c r="M1568" s="1">
        <f t="shared" si="877"/>
        <v>23</v>
      </c>
      <c r="N1568" s="1">
        <f t="shared" si="857"/>
        <v>4</v>
      </c>
      <c r="O1568" s="2">
        <f t="shared" si="858"/>
        <v>1.0003129799999999</v>
      </c>
      <c r="P1568" s="13">
        <f t="shared" si="852"/>
        <v>1.00260097</v>
      </c>
      <c r="Q1568" s="13">
        <f t="shared" si="878"/>
        <v>1.3588526349450711</v>
      </c>
      <c r="R1568" s="2">
        <f t="shared" si="848"/>
        <v>1.35927792</v>
      </c>
      <c r="S1568" s="2">
        <f t="shared" si="872"/>
        <v>1.34831144</v>
      </c>
      <c r="T1568" s="2">
        <f t="shared" si="859"/>
        <v>351922.64470728999</v>
      </c>
      <c r="U1568" s="2">
        <f t="shared" si="860"/>
        <v>4489.0033503806371</v>
      </c>
      <c r="V1568" s="2">
        <f t="shared" si="861"/>
        <v>89144.758532920052</v>
      </c>
      <c r="W1568" s="2">
        <f t="shared" si="862"/>
        <v>354643.66973315069</v>
      </c>
      <c r="X1568" s="17">
        <f t="shared" si="863"/>
        <v>0</v>
      </c>
      <c r="Y1568" s="2">
        <f t="shared" si="864"/>
        <v>0</v>
      </c>
      <c r="Z1568" s="72">
        <f t="shared" si="865"/>
        <v>0</v>
      </c>
      <c r="AA1568" s="2">
        <f t="shared" si="875"/>
        <v>0</v>
      </c>
      <c r="AB1568" s="12">
        <f t="shared" si="873"/>
        <v>4.6600000000000003E-2</v>
      </c>
      <c r="AC1568" s="17">
        <f t="shared" si="866"/>
        <v>4</v>
      </c>
      <c r="AD1568" s="17">
        <v>252</v>
      </c>
      <c r="AE1568" s="13">
        <f t="shared" si="879"/>
        <v>1.0007232269999999</v>
      </c>
      <c r="AF1568" s="2">
        <f t="shared" si="876"/>
        <v>254.51995855999999</v>
      </c>
      <c r="AG1568" s="2">
        <f t="shared" si="867"/>
        <v>256.48787733</v>
      </c>
      <c r="AH1568" s="3">
        <f t="shared" si="868"/>
        <v>0</v>
      </c>
      <c r="AI1568" s="4" t="str">
        <f t="shared" si="847"/>
        <v>A+J=</v>
      </c>
      <c r="AJ1568" s="11">
        <f t="shared" si="874"/>
        <v>42751</v>
      </c>
      <c r="AK1568" s="11"/>
      <c r="AL1568" s="4"/>
      <c r="AM1568" s="1"/>
      <c r="AN1568" s="11"/>
      <c r="AO1568" s="1"/>
      <c r="AP1568" s="1"/>
      <c r="AQ1568" s="3"/>
      <c r="AR1568" s="3"/>
      <c r="AS1568" s="6"/>
      <c r="AT1568" s="1"/>
      <c r="AU1568" s="1"/>
      <c r="AV1568" s="1"/>
      <c r="AW1568" s="1"/>
      <c r="AX1568" s="1"/>
      <c r="AY1568" s="1"/>
      <c r="AZ1568" s="1"/>
      <c r="BA1568" s="1"/>
      <c r="BB1568" s="1"/>
    </row>
    <row r="1569" spans="1:54" x14ac:dyDescent="0.2">
      <c r="A1569" s="158">
        <f t="shared" si="869"/>
        <v>42725</v>
      </c>
      <c r="B1569" s="2">
        <f t="shared" si="853"/>
        <v>354990.72251108091</v>
      </c>
      <c r="C1569" s="2">
        <f t="shared" si="870"/>
        <v>261009.90784984999</v>
      </c>
      <c r="D1569" s="2">
        <f>SUM(Y1569:Y$1805)</f>
        <v>12887.900984190001</v>
      </c>
      <c r="E1569" s="73">
        <f t="shared" si="854"/>
        <v>248122.00686565999</v>
      </c>
      <c r="F1569" s="88">
        <f t="shared" si="849"/>
        <v>4752.8599999999997</v>
      </c>
      <c r="G1569" s="3">
        <f>IF(AND(N1569=1,N1568&gt;1),VLOOKUP(A1568,[1]Plan1!$BK$81:$BM$259,3),G1568)</f>
        <v>4761.42</v>
      </c>
      <c r="H1569" s="11">
        <f t="shared" si="850"/>
        <v>42658</v>
      </c>
      <c r="I1569" s="11">
        <f t="shared" si="851"/>
        <v>42689</v>
      </c>
      <c r="J1569" s="12">
        <f t="shared" si="855"/>
        <v>1.8010208590197863E-3</v>
      </c>
      <c r="K1569" s="11">
        <f t="shared" si="871"/>
        <v>42751</v>
      </c>
      <c r="L1569" s="11">
        <f t="shared" si="856"/>
        <v>42751</v>
      </c>
      <c r="M1569" s="1">
        <f t="shared" si="877"/>
        <v>23</v>
      </c>
      <c r="N1569" s="1">
        <f t="shared" si="857"/>
        <v>5</v>
      </c>
      <c r="O1569" s="2">
        <f t="shared" si="858"/>
        <v>1.0003912500000001</v>
      </c>
      <c r="P1569" s="13">
        <f t="shared" si="852"/>
        <v>1.00260097</v>
      </c>
      <c r="Q1569" s="13">
        <f t="shared" si="878"/>
        <v>1.3588526349450711</v>
      </c>
      <c r="R1569" s="2">
        <f t="shared" si="848"/>
        <v>1.35938428</v>
      </c>
      <c r="S1569" s="2">
        <f t="shared" si="872"/>
        <v>1.34831144</v>
      </c>
      <c r="T1569" s="2">
        <f t="shared" si="859"/>
        <v>351922.64470728999</v>
      </c>
      <c r="U1569" s="2">
        <f t="shared" si="860"/>
        <v>4489.0033503806371</v>
      </c>
      <c r="V1569" s="2">
        <f t="shared" si="861"/>
        <v>89171.148789570274</v>
      </c>
      <c r="W1569" s="2">
        <f t="shared" si="862"/>
        <v>354670.05998980091</v>
      </c>
      <c r="X1569" s="17">
        <f t="shared" si="863"/>
        <v>0</v>
      </c>
      <c r="Y1569" s="2">
        <f t="shared" si="864"/>
        <v>0</v>
      </c>
      <c r="Z1569" s="72">
        <f t="shared" si="865"/>
        <v>0</v>
      </c>
      <c r="AA1569" s="2">
        <f t="shared" si="875"/>
        <v>0</v>
      </c>
      <c r="AB1569" s="12">
        <f t="shared" si="873"/>
        <v>4.6600000000000003E-2</v>
      </c>
      <c r="AC1569" s="17">
        <f t="shared" si="866"/>
        <v>5</v>
      </c>
      <c r="AD1569" s="17">
        <v>252</v>
      </c>
      <c r="AE1569" s="13">
        <f t="shared" si="879"/>
        <v>1.000904115</v>
      </c>
      <c r="AF1569" s="2">
        <f t="shared" si="876"/>
        <v>318.17854190999998</v>
      </c>
      <c r="AG1569" s="2">
        <f t="shared" si="867"/>
        <v>320.66252128000002</v>
      </c>
      <c r="AH1569" s="3">
        <f t="shared" si="868"/>
        <v>0</v>
      </c>
      <c r="AI1569" s="4" t="str">
        <f t="shared" si="847"/>
        <v>A+J=</v>
      </c>
      <c r="AJ1569" s="11">
        <f t="shared" si="874"/>
        <v>42751</v>
      </c>
      <c r="AK1569" s="11"/>
      <c r="AL1569" s="4"/>
      <c r="AM1569" s="1"/>
      <c r="AN1569" s="11"/>
      <c r="AO1569" s="1"/>
      <c r="AP1569" s="1"/>
      <c r="AQ1569" s="3"/>
      <c r="AR1569" s="3"/>
      <c r="AS1569" s="6"/>
      <c r="AT1569" s="1"/>
      <c r="AU1569" s="1"/>
      <c r="AV1569" s="1"/>
      <c r="AW1569" s="1"/>
      <c r="AX1569" s="1"/>
      <c r="AY1569" s="1"/>
      <c r="AZ1569" s="1"/>
      <c r="BA1569" s="1"/>
      <c r="BB1569" s="1"/>
    </row>
    <row r="1570" spans="1:54" x14ac:dyDescent="0.2">
      <c r="A1570" s="158">
        <f t="shared" si="869"/>
        <v>42726</v>
      </c>
      <c r="B1570" s="2">
        <f t="shared" si="853"/>
        <v>355081.30369621108</v>
      </c>
      <c r="C1570" s="2">
        <f t="shared" si="870"/>
        <v>261009.90784984999</v>
      </c>
      <c r="D1570" s="2">
        <f>SUM(Y1570:Y$1805)</f>
        <v>12887.900984190001</v>
      </c>
      <c r="E1570" s="73">
        <f t="shared" si="854"/>
        <v>248122.00686565999</v>
      </c>
      <c r="F1570" s="88">
        <f t="shared" si="849"/>
        <v>4752.8599999999997</v>
      </c>
      <c r="G1570" s="3">
        <f>IF(AND(N1570=1,N1569&gt;1),VLOOKUP(A1569,[1]Plan1!$BK$81:$BM$259,3),G1569)</f>
        <v>4761.42</v>
      </c>
      <c r="H1570" s="11">
        <f t="shared" si="850"/>
        <v>42658</v>
      </c>
      <c r="I1570" s="11">
        <f t="shared" si="851"/>
        <v>42689</v>
      </c>
      <c r="J1570" s="12">
        <f t="shared" si="855"/>
        <v>1.8010208590197863E-3</v>
      </c>
      <c r="K1570" s="11">
        <f t="shared" si="871"/>
        <v>42751</v>
      </c>
      <c r="L1570" s="11">
        <f t="shared" si="856"/>
        <v>42751</v>
      </c>
      <c r="M1570" s="1">
        <f t="shared" si="877"/>
        <v>23</v>
      </c>
      <c r="N1570" s="1">
        <f t="shared" si="857"/>
        <v>6</v>
      </c>
      <c r="O1570" s="2">
        <f t="shared" si="858"/>
        <v>1.0004695100000001</v>
      </c>
      <c r="P1570" s="13">
        <f t="shared" si="852"/>
        <v>1.00260097</v>
      </c>
      <c r="Q1570" s="13">
        <f t="shared" si="878"/>
        <v>1.3588526349450711</v>
      </c>
      <c r="R1570" s="2">
        <f t="shared" si="848"/>
        <v>1.3594906200000001</v>
      </c>
      <c r="S1570" s="2">
        <f t="shared" si="872"/>
        <v>1.34831144</v>
      </c>
      <c r="T1570" s="2">
        <f t="shared" si="859"/>
        <v>351922.64470728999</v>
      </c>
      <c r="U1570" s="2">
        <f t="shared" si="860"/>
        <v>4489.0033503806371</v>
      </c>
      <c r="V1570" s="2">
        <f t="shared" si="861"/>
        <v>89197.534083780396</v>
      </c>
      <c r="W1570" s="2">
        <f t="shared" si="862"/>
        <v>354696.44528401108</v>
      </c>
      <c r="X1570" s="17">
        <f t="shared" si="863"/>
        <v>0</v>
      </c>
      <c r="Y1570" s="2">
        <f t="shared" si="864"/>
        <v>0</v>
      </c>
      <c r="Z1570" s="72">
        <f t="shared" si="865"/>
        <v>0</v>
      </c>
      <c r="AA1570" s="2">
        <f t="shared" si="875"/>
        <v>0</v>
      </c>
      <c r="AB1570" s="12">
        <f t="shared" si="873"/>
        <v>4.6600000000000003E-2</v>
      </c>
      <c r="AC1570" s="17">
        <f t="shared" si="866"/>
        <v>6</v>
      </c>
      <c r="AD1570" s="17">
        <v>252</v>
      </c>
      <c r="AE1570" s="13">
        <f t="shared" si="879"/>
        <v>1.0010850360000001</v>
      </c>
      <c r="AF1570" s="2">
        <f t="shared" si="876"/>
        <v>381.84873871999997</v>
      </c>
      <c r="AG1570" s="2">
        <f t="shared" si="867"/>
        <v>384.85841219999998</v>
      </c>
      <c r="AH1570" s="3">
        <f t="shared" si="868"/>
        <v>0</v>
      </c>
      <c r="AI1570" s="4" t="str">
        <f t="shared" ref="AI1570:AI1633" si="880">AI1569</f>
        <v>A+J=</v>
      </c>
      <c r="AJ1570" s="11">
        <f t="shared" si="874"/>
        <v>42751</v>
      </c>
      <c r="AK1570" s="11"/>
      <c r="AL1570" s="4"/>
      <c r="AM1570" s="1"/>
      <c r="AN1570" s="11"/>
      <c r="AO1570" s="1"/>
      <c r="AP1570" s="1"/>
      <c r="AQ1570" s="3"/>
      <c r="AR1570" s="3"/>
      <c r="AS1570" s="6"/>
      <c r="AT1570" s="1"/>
      <c r="AU1570" s="1"/>
      <c r="AV1570" s="1"/>
      <c r="AW1570" s="1"/>
      <c r="AX1570" s="1"/>
      <c r="AY1570" s="1"/>
      <c r="AZ1570" s="1"/>
      <c r="BA1570" s="1"/>
      <c r="BB1570" s="1"/>
    </row>
    <row r="1571" spans="1:54" x14ac:dyDescent="0.2">
      <c r="A1571" s="158">
        <f t="shared" si="869"/>
        <v>42727</v>
      </c>
      <c r="B1571" s="2">
        <f t="shared" si="853"/>
        <v>355171.91607194138</v>
      </c>
      <c r="C1571" s="2">
        <f t="shared" si="870"/>
        <v>261009.90784984999</v>
      </c>
      <c r="D1571" s="2">
        <f>SUM(Y1571:Y$1805)</f>
        <v>12887.900984190001</v>
      </c>
      <c r="E1571" s="73">
        <f t="shared" si="854"/>
        <v>248122.00686565999</v>
      </c>
      <c r="F1571" s="88">
        <f t="shared" si="849"/>
        <v>4752.8599999999997</v>
      </c>
      <c r="G1571" s="3">
        <f>IF(AND(N1571=1,N1570&gt;1),VLOOKUP(A1570,[1]Plan1!$BK$81:$BM$259,3),G1570)</f>
        <v>4761.42</v>
      </c>
      <c r="H1571" s="11">
        <f t="shared" si="850"/>
        <v>42658</v>
      </c>
      <c r="I1571" s="11">
        <f t="shared" si="851"/>
        <v>42689</v>
      </c>
      <c r="J1571" s="12">
        <f t="shared" si="855"/>
        <v>1.8010208590197863E-3</v>
      </c>
      <c r="K1571" s="11">
        <f t="shared" si="871"/>
        <v>42751</v>
      </c>
      <c r="L1571" s="11">
        <f t="shared" si="856"/>
        <v>42751</v>
      </c>
      <c r="M1571" s="1">
        <f t="shared" si="877"/>
        <v>23</v>
      </c>
      <c r="N1571" s="1">
        <f t="shared" si="857"/>
        <v>7</v>
      </c>
      <c r="O1571" s="2">
        <f t="shared" si="858"/>
        <v>1.0005477899999999</v>
      </c>
      <c r="P1571" s="13">
        <f t="shared" si="852"/>
        <v>1.00260097</v>
      </c>
      <c r="Q1571" s="13">
        <f t="shared" si="878"/>
        <v>1.3588526349450711</v>
      </c>
      <c r="R1571" s="2">
        <f t="shared" si="848"/>
        <v>1.3595969999999999</v>
      </c>
      <c r="S1571" s="2">
        <f t="shared" si="872"/>
        <v>1.34831144</v>
      </c>
      <c r="T1571" s="2">
        <f t="shared" si="859"/>
        <v>351922.64470728999</v>
      </c>
      <c r="U1571" s="2">
        <f t="shared" si="860"/>
        <v>4489.0033503806371</v>
      </c>
      <c r="V1571" s="2">
        <f t="shared" si="861"/>
        <v>89223.929302870718</v>
      </c>
      <c r="W1571" s="2">
        <f t="shared" si="862"/>
        <v>354722.84050310135</v>
      </c>
      <c r="X1571" s="17">
        <f t="shared" si="863"/>
        <v>0</v>
      </c>
      <c r="Y1571" s="2">
        <f t="shared" si="864"/>
        <v>0</v>
      </c>
      <c r="Z1571" s="72">
        <f t="shared" si="865"/>
        <v>0</v>
      </c>
      <c r="AA1571" s="2">
        <f t="shared" si="875"/>
        <v>0</v>
      </c>
      <c r="AB1571" s="12">
        <f t="shared" si="873"/>
        <v>4.6600000000000003E-2</v>
      </c>
      <c r="AC1571" s="17">
        <f t="shared" si="866"/>
        <v>7</v>
      </c>
      <c r="AD1571" s="17">
        <v>252</v>
      </c>
      <c r="AE1571" s="13">
        <f t="shared" si="879"/>
        <v>1.0012659900000001</v>
      </c>
      <c r="AF1571" s="2">
        <f t="shared" si="876"/>
        <v>445.53054896999998</v>
      </c>
      <c r="AG1571" s="2">
        <f t="shared" si="867"/>
        <v>449.07556884000002</v>
      </c>
      <c r="AH1571" s="3">
        <f t="shared" si="868"/>
        <v>0</v>
      </c>
      <c r="AI1571" s="4" t="str">
        <f t="shared" si="880"/>
        <v>A+J=</v>
      </c>
      <c r="AJ1571" s="11">
        <f t="shared" si="874"/>
        <v>42751</v>
      </c>
      <c r="AK1571" s="11"/>
      <c r="AL1571" s="4"/>
      <c r="AM1571" s="1"/>
      <c r="AN1571" s="11"/>
      <c r="AO1571" s="1"/>
      <c r="AP1571" s="1"/>
      <c r="AQ1571" s="3"/>
      <c r="AR1571" s="3"/>
      <c r="AS1571" s="6"/>
      <c r="AT1571" s="1"/>
      <c r="AU1571" s="1"/>
      <c r="AV1571" s="1"/>
      <c r="AW1571" s="1"/>
      <c r="AX1571" s="1"/>
      <c r="AY1571" s="1"/>
      <c r="AZ1571" s="1"/>
      <c r="BA1571" s="1"/>
      <c r="BB1571" s="1"/>
    </row>
    <row r="1572" spans="1:54" x14ac:dyDescent="0.2">
      <c r="A1572" s="158">
        <f t="shared" si="869"/>
        <v>42728</v>
      </c>
      <c r="B1572" s="2">
        <f t="shared" si="853"/>
        <v>355262.54686748167</v>
      </c>
      <c r="C1572" s="2">
        <f t="shared" si="870"/>
        <v>261009.90784984999</v>
      </c>
      <c r="D1572" s="2">
        <f>SUM(Y1572:Y$1805)</f>
        <v>12887.900984190001</v>
      </c>
      <c r="E1572" s="73">
        <f t="shared" si="854"/>
        <v>248122.00686565999</v>
      </c>
      <c r="F1572" s="88">
        <f t="shared" si="849"/>
        <v>4752.8599999999997</v>
      </c>
      <c r="G1572" s="3">
        <f>IF(AND(N1572=1,N1571&gt;1),VLOOKUP(A1571,[1]Plan1!$BK$81:$BM$259,3),G1571)</f>
        <v>4761.42</v>
      </c>
      <c r="H1572" s="11">
        <f t="shared" si="850"/>
        <v>42658</v>
      </c>
      <c r="I1572" s="11">
        <f t="shared" si="851"/>
        <v>42689</v>
      </c>
      <c r="J1572" s="12">
        <f t="shared" si="855"/>
        <v>1.8010208590197863E-3</v>
      </c>
      <c r="K1572" s="11">
        <f t="shared" si="871"/>
        <v>42751</v>
      </c>
      <c r="L1572" s="11">
        <f t="shared" si="856"/>
        <v>42751</v>
      </c>
      <c r="M1572" s="1">
        <f t="shared" si="877"/>
        <v>23</v>
      </c>
      <c r="N1572" s="1">
        <f t="shared" si="857"/>
        <v>8</v>
      </c>
      <c r="O1572" s="2">
        <f t="shared" si="858"/>
        <v>1.00062607</v>
      </c>
      <c r="P1572" s="13">
        <f t="shared" si="852"/>
        <v>1.00260097</v>
      </c>
      <c r="Q1572" s="13">
        <f t="shared" si="878"/>
        <v>1.3588526349450711</v>
      </c>
      <c r="R1572" s="2">
        <f t="shared" si="848"/>
        <v>1.3597033700000001</v>
      </c>
      <c r="S1572" s="2">
        <f t="shared" si="872"/>
        <v>1.34831144</v>
      </c>
      <c r="T1572" s="2">
        <f t="shared" si="859"/>
        <v>351922.64470728999</v>
      </c>
      <c r="U1572" s="2">
        <f t="shared" si="860"/>
        <v>4489.0033503806371</v>
      </c>
      <c r="V1572" s="2">
        <f t="shared" si="861"/>
        <v>89250.322040741055</v>
      </c>
      <c r="W1572" s="2">
        <f t="shared" si="862"/>
        <v>354749.23324097169</v>
      </c>
      <c r="X1572" s="17">
        <f t="shared" si="863"/>
        <v>0</v>
      </c>
      <c r="Y1572" s="2">
        <f t="shared" si="864"/>
        <v>0</v>
      </c>
      <c r="Z1572" s="72">
        <f t="shared" si="865"/>
        <v>0</v>
      </c>
      <c r="AA1572" s="2">
        <f t="shared" si="875"/>
        <v>0</v>
      </c>
      <c r="AB1572" s="12">
        <f t="shared" si="873"/>
        <v>4.6600000000000003E-2</v>
      </c>
      <c r="AC1572" s="17">
        <f t="shared" si="866"/>
        <v>8</v>
      </c>
      <c r="AD1572" s="17">
        <v>252</v>
      </c>
      <c r="AE1572" s="13">
        <f t="shared" si="879"/>
        <v>1.001446976</v>
      </c>
      <c r="AF1572" s="2">
        <f t="shared" si="876"/>
        <v>509.22362074</v>
      </c>
      <c r="AG1572" s="2">
        <f t="shared" si="867"/>
        <v>513.31362650999995</v>
      </c>
      <c r="AH1572" s="3">
        <f t="shared" si="868"/>
        <v>0</v>
      </c>
      <c r="AI1572" s="4" t="str">
        <f t="shared" si="880"/>
        <v>A+J=</v>
      </c>
      <c r="AJ1572" s="11">
        <f t="shared" si="874"/>
        <v>42751</v>
      </c>
      <c r="AK1572" s="11"/>
      <c r="AL1572" s="4"/>
      <c r="AM1572" s="1"/>
      <c r="AN1572" s="11"/>
      <c r="AO1572" s="1"/>
      <c r="AP1572" s="1"/>
      <c r="AQ1572" s="3"/>
      <c r="AR1572" s="3"/>
      <c r="AS1572" s="6"/>
      <c r="AT1572" s="1"/>
      <c r="AU1572" s="1"/>
      <c r="AV1572" s="1"/>
      <c r="AW1572" s="1"/>
      <c r="AX1572" s="1"/>
      <c r="AY1572" s="1"/>
      <c r="AZ1572" s="1"/>
      <c r="BA1572" s="1"/>
      <c r="BB1572" s="1"/>
    </row>
    <row r="1573" spans="1:54" x14ac:dyDescent="0.2">
      <c r="A1573" s="158">
        <f t="shared" si="869"/>
        <v>42729</v>
      </c>
      <c r="B1573" s="2">
        <f t="shared" si="853"/>
        <v>355262.54686748167</v>
      </c>
      <c r="C1573" s="2">
        <f t="shared" si="870"/>
        <v>261009.90784984999</v>
      </c>
      <c r="D1573" s="2">
        <f>SUM(Y1573:Y$1805)</f>
        <v>12887.900984190001</v>
      </c>
      <c r="E1573" s="73">
        <f t="shared" si="854"/>
        <v>248122.00686565999</v>
      </c>
      <c r="F1573" s="88">
        <f t="shared" si="849"/>
        <v>4752.8599999999997</v>
      </c>
      <c r="G1573" s="3">
        <f>IF(AND(N1573=1,N1572&gt;1),VLOOKUP(A1572,[1]Plan1!$BK$81:$BM$259,3),G1572)</f>
        <v>4761.42</v>
      </c>
      <c r="H1573" s="11">
        <f t="shared" si="850"/>
        <v>42658</v>
      </c>
      <c r="I1573" s="11">
        <f t="shared" si="851"/>
        <v>42689</v>
      </c>
      <c r="J1573" s="12">
        <f t="shared" si="855"/>
        <v>1.8010208590197863E-3</v>
      </c>
      <c r="K1573" s="11">
        <f t="shared" si="871"/>
        <v>42751</v>
      </c>
      <c r="L1573" s="11">
        <f t="shared" si="856"/>
        <v>42751</v>
      </c>
      <c r="M1573" s="1">
        <f t="shared" si="877"/>
        <v>23</v>
      </c>
      <c r="N1573" s="1">
        <f t="shared" si="857"/>
        <v>8</v>
      </c>
      <c r="O1573" s="2">
        <f t="shared" si="858"/>
        <v>1.00062607</v>
      </c>
      <c r="P1573" s="13">
        <f t="shared" si="852"/>
        <v>1.00260097</v>
      </c>
      <c r="Q1573" s="13">
        <f t="shared" si="878"/>
        <v>1.3588526349450711</v>
      </c>
      <c r="R1573" s="2">
        <f t="shared" si="848"/>
        <v>1.3597033700000001</v>
      </c>
      <c r="S1573" s="2">
        <f t="shared" si="872"/>
        <v>1.34831144</v>
      </c>
      <c r="T1573" s="2">
        <f t="shared" si="859"/>
        <v>351922.64470728999</v>
      </c>
      <c r="U1573" s="2">
        <f t="shared" si="860"/>
        <v>4489.0033503806371</v>
      </c>
      <c r="V1573" s="2">
        <f t="shared" si="861"/>
        <v>89250.322040741055</v>
      </c>
      <c r="W1573" s="2">
        <f t="shared" si="862"/>
        <v>354749.23324097169</v>
      </c>
      <c r="X1573" s="17">
        <f t="shared" si="863"/>
        <v>0</v>
      </c>
      <c r="Y1573" s="2">
        <f t="shared" si="864"/>
        <v>0</v>
      </c>
      <c r="Z1573" s="72">
        <f t="shared" si="865"/>
        <v>0</v>
      </c>
      <c r="AA1573" s="2">
        <f t="shared" si="875"/>
        <v>0</v>
      </c>
      <c r="AB1573" s="12">
        <f t="shared" si="873"/>
        <v>4.6600000000000003E-2</v>
      </c>
      <c r="AC1573" s="17">
        <f t="shared" si="866"/>
        <v>8</v>
      </c>
      <c r="AD1573" s="17">
        <v>252</v>
      </c>
      <c r="AE1573" s="13">
        <f t="shared" si="879"/>
        <v>1.001446976</v>
      </c>
      <c r="AF1573" s="2">
        <f t="shared" si="876"/>
        <v>509.22362074</v>
      </c>
      <c r="AG1573" s="2">
        <f t="shared" si="867"/>
        <v>513.31362650999995</v>
      </c>
      <c r="AH1573" s="3">
        <f t="shared" si="868"/>
        <v>0</v>
      </c>
      <c r="AI1573" s="4" t="str">
        <f t="shared" si="880"/>
        <v>A+J=</v>
      </c>
      <c r="AJ1573" s="11">
        <f t="shared" si="874"/>
        <v>42751</v>
      </c>
      <c r="AK1573" s="11"/>
      <c r="AL1573" s="4"/>
      <c r="AM1573" s="1"/>
      <c r="AN1573" s="11"/>
      <c r="AO1573" s="1"/>
      <c r="AP1573" s="1"/>
      <c r="AQ1573" s="3"/>
      <c r="AR1573" s="3"/>
      <c r="AS1573" s="6"/>
      <c r="AT1573" s="1"/>
      <c r="AU1573" s="1"/>
      <c r="AV1573" s="1"/>
      <c r="AW1573" s="1"/>
      <c r="AX1573" s="1"/>
      <c r="AY1573" s="1"/>
      <c r="AZ1573" s="1"/>
      <c r="BA1573" s="1"/>
      <c r="BB1573" s="1"/>
    </row>
    <row r="1574" spans="1:54" x14ac:dyDescent="0.2">
      <c r="A1574" s="158">
        <f t="shared" si="869"/>
        <v>42730</v>
      </c>
      <c r="B1574" s="2">
        <f t="shared" si="853"/>
        <v>355262.54686748167</v>
      </c>
      <c r="C1574" s="2">
        <f t="shared" si="870"/>
        <v>261009.90784984999</v>
      </c>
      <c r="D1574" s="2">
        <f>SUM(Y1574:Y$1805)</f>
        <v>12887.900984190001</v>
      </c>
      <c r="E1574" s="73">
        <f t="shared" si="854"/>
        <v>248122.00686565999</v>
      </c>
      <c r="F1574" s="88">
        <f t="shared" si="849"/>
        <v>4752.8599999999997</v>
      </c>
      <c r="G1574" s="3">
        <f>IF(AND(N1574=1,N1573&gt;1),VLOOKUP(A1573,[1]Plan1!$BK$81:$BM$259,3),G1573)</f>
        <v>4761.42</v>
      </c>
      <c r="H1574" s="11">
        <f t="shared" si="850"/>
        <v>42658</v>
      </c>
      <c r="I1574" s="11">
        <f t="shared" si="851"/>
        <v>42689</v>
      </c>
      <c r="J1574" s="12">
        <f t="shared" si="855"/>
        <v>1.8010208590197863E-3</v>
      </c>
      <c r="K1574" s="11">
        <f t="shared" si="871"/>
        <v>42751</v>
      </c>
      <c r="L1574" s="11">
        <f t="shared" si="856"/>
        <v>42751</v>
      </c>
      <c r="M1574" s="1">
        <f t="shared" si="877"/>
        <v>23</v>
      </c>
      <c r="N1574" s="1">
        <f t="shared" si="857"/>
        <v>8</v>
      </c>
      <c r="O1574" s="2">
        <f t="shared" si="858"/>
        <v>1.00062607</v>
      </c>
      <c r="P1574" s="13">
        <f t="shared" si="852"/>
        <v>1.00260097</v>
      </c>
      <c r="Q1574" s="13">
        <f t="shared" si="878"/>
        <v>1.3588526349450711</v>
      </c>
      <c r="R1574" s="2">
        <f t="shared" si="848"/>
        <v>1.3597033700000001</v>
      </c>
      <c r="S1574" s="2">
        <f t="shared" si="872"/>
        <v>1.34831144</v>
      </c>
      <c r="T1574" s="2">
        <f t="shared" si="859"/>
        <v>351922.64470728999</v>
      </c>
      <c r="U1574" s="2">
        <f t="shared" si="860"/>
        <v>4489.0033503806371</v>
      </c>
      <c r="V1574" s="2">
        <f t="shared" si="861"/>
        <v>89250.322040741055</v>
      </c>
      <c r="W1574" s="2">
        <f t="shared" si="862"/>
        <v>354749.23324097169</v>
      </c>
      <c r="X1574" s="17">
        <f t="shared" si="863"/>
        <v>0</v>
      </c>
      <c r="Y1574" s="2">
        <f t="shared" si="864"/>
        <v>0</v>
      </c>
      <c r="Z1574" s="72">
        <f t="shared" si="865"/>
        <v>0</v>
      </c>
      <c r="AA1574" s="2">
        <f t="shared" si="875"/>
        <v>0</v>
      </c>
      <c r="AB1574" s="12">
        <f t="shared" si="873"/>
        <v>4.6600000000000003E-2</v>
      </c>
      <c r="AC1574" s="17">
        <f t="shared" si="866"/>
        <v>8</v>
      </c>
      <c r="AD1574" s="17">
        <v>252</v>
      </c>
      <c r="AE1574" s="13">
        <f t="shared" si="879"/>
        <v>1.001446976</v>
      </c>
      <c r="AF1574" s="2">
        <f t="shared" si="876"/>
        <v>509.22362074</v>
      </c>
      <c r="AG1574" s="2">
        <f t="shared" si="867"/>
        <v>513.31362650999995</v>
      </c>
      <c r="AH1574" s="3">
        <f t="shared" si="868"/>
        <v>0</v>
      </c>
      <c r="AI1574" s="4" t="str">
        <f t="shared" si="880"/>
        <v>A+J=</v>
      </c>
      <c r="AJ1574" s="11">
        <f t="shared" si="874"/>
        <v>42751</v>
      </c>
      <c r="AK1574" s="11"/>
      <c r="AL1574" s="4"/>
      <c r="AM1574" s="1"/>
      <c r="AN1574" s="11"/>
      <c r="AO1574" s="1"/>
      <c r="AP1574" s="1"/>
      <c r="AQ1574" s="3"/>
      <c r="AR1574" s="3"/>
      <c r="AS1574" s="6"/>
      <c r="AT1574" s="1"/>
      <c r="AU1574" s="1"/>
      <c r="AV1574" s="1"/>
      <c r="AW1574" s="1"/>
      <c r="AX1574" s="1"/>
      <c r="AY1574" s="1"/>
      <c r="AZ1574" s="1"/>
      <c r="BA1574" s="1"/>
      <c r="BB1574" s="1"/>
    </row>
    <row r="1575" spans="1:54" x14ac:dyDescent="0.2">
      <c r="A1575" s="158">
        <f t="shared" si="869"/>
        <v>42731</v>
      </c>
      <c r="B1575" s="2">
        <f t="shared" si="853"/>
        <v>355353.20176409202</v>
      </c>
      <c r="C1575" s="2">
        <f t="shared" si="870"/>
        <v>261009.90784984999</v>
      </c>
      <c r="D1575" s="2">
        <f>SUM(Y1575:Y$1805)</f>
        <v>12887.900984190001</v>
      </c>
      <c r="E1575" s="73">
        <f t="shared" si="854"/>
        <v>248122.00686565999</v>
      </c>
      <c r="F1575" s="88">
        <f t="shared" si="849"/>
        <v>4752.8599999999997</v>
      </c>
      <c r="G1575" s="3">
        <f>IF(AND(N1575=1,N1574&gt;1),VLOOKUP(A1574,[1]Plan1!$BK$81:$BM$259,3),G1574)</f>
        <v>4761.42</v>
      </c>
      <c r="H1575" s="11">
        <f t="shared" si="850"/>
        <v>42658</v>
      </c>
      <c r="I1575" s="11">
        <f t="shared" si="851"/>
        <v>42689</v>
      </c>
      <c r="J1575" s="12">
        <f t="shared" si="855"/>
        <v>1.8010208590197863E-3</v>
      </c>
      <c r="K1575" s="11">
        <f t="shared" si="871"/>
        <v>42751</v>
      </c>
      <c r="L1575" s="11">
        <f t="shared" si="856"/>
        <v>42751</v>
      </c>
      <c r="M1575" s="1">
        <f t="shared" si="877"/>
        <v>23</v>
      </c>
      <c r="N1575" s="1">
        <f t="shared" si="857"/>
        <v>9</v>
      </c>
      <c r="O1575" s="2">
        <f t="shared" si="858"/>
        <v>1.0007043600000001</v>
      </c>
      <c r="P1575" s="13">
        <f t="shared" si="852"/>
        <v>1.00260097</v>
      </c>
      <c r="Q1575" s="13">
        <f t="shared" si="878"/>
        <v>1.3588526349450711</v>
      </c>
      <c r="R1575" s="2">
        <f t="shared" si="848"/>
        <v>1.3598097499999999</v>
      </c>
      <c r="S1575" s="2">
        <f t="shared" si="872"/>
        <v>1.34831144</v>
      </c>
      <c r="T1575" s="2">
        <f t="shared" si="859"/>
        <v>351922.64470728999</v>
      </c>
      <c r="U1575" s="2">
        <f t="shared" si="860"/>
        <v>4489.0033503806371</v>
      </c>
      <c r="V1575" s="2">
        <f t="shared" si="861"/>
        <v>89276.717259831392</v>
      </c>
      <c r="W1575" s="2">
        <f t="shared" si="862"/>
        <v>354775.62846006203</v>
      </c>
      <c r="X1575" s="17">
        <f t="shared" si="863"/>
        <v>0</v>
      </c>
      <c r="Y1575" s="2">
        <f t="shared" si="864"/>
        <v>0</v>
      </c>
      <c r="Z1575" s="72">
        <f t="shared" si="865"/>
        <v>0</v>
      </c>
      <c r="AA1575" s="2">
        <f t="shared" si="875"/>
        <v>0</v>
      </c>
      <c r="AB1575" s="12">
        <f t="shared" si="873"/>
        <v>4.6600000000000003E-2</v>
      </c>
      <c r="AC1575" s="17">
        <f t="shared" si="866"/>
        <v>9</v>
      </c>
      <c r="AD1575" s="17">
        <v>252</v>
      </c>
      <c r="AE1575" s="13">
        <f t="shared" si="879"/>
        <v>1.0016279960000001</v>
      </c>
      <c r="AF1575" s="2">
        <f t="shared" si="876"/>
        <v>572.92865788999995</v>
      </c>
      <c r="AG1575" s="2">
        <f t="shared" si="867"/>
        <v>577.57330403000003</v>
      </c>
      <c r="AH1575" s="3">
        <f t="shared" si="868"/>
        <v>0</v>
      </c>
      <c r="AI1575" s="4" t="str">
        <f t="shared" si="880"/>
        <v>A+J=</v>
      </c>
      <c r="AJ1575" s="11">
        <f t="shared" si="874"/>
        <v>42751</v>
      </c>
      <c r="AK1575" s="11"/>
      <c r="AL1575" s="4"/>
      <c r="AM1575" s="1"/>
      <c r="AN1575" s="11"/>
      <c r="AO1575" s="1"/>
      <c r="AP1575" s="1"/>
      <c r="AQ1575" s="3"/>
      <c r="AR1575" s="3"/>
      <c r="AS1575" s="6"/>
      <c r="AT1575" s="1"/>
      <c r="AU1575" s="1"/>
      <c r="AV1575" s="1"/>
      <c r="AW1575" s="1"/>
      <c r="AX1575" s="1"/>
      <c r="AY1575" s="1"/>
      <c r="AZ1575" s="1"/>
      <c r="BA1575" s="1"/>
      <c r="BB1575" s="1"/>
    </row>
    <row r="1576" spans="1:54" x14ac:dyDescent="0.2">
      <c r="A1576" s="158">
        <f t="shared" si="869"/>
        <v>42732</v>
      </c>
      <c r="B1576" s="2">
        <f t="shared" si="853"/>
        <v>355443.88005619246</v>
      </c>
      <c r="C1576" s="2">
        <f t="shared" si="870"/>
        <v>261009.90784984999</v>
      </c>
      <c r="D1576" s="2">
        <f>SUM(Y1576:Y$1805)</f>
        <v>12887.900984190001</v>
      </c>
      <c r="E1576" s="73">
        <f t="shared" si="854"/>
        <v>248122.00686565999</v>
      </c>
      <c r="F1576" s="88">
        <f t="shared" si="849"/>
        <v>4752.8599999999997</v>
      </c>
      <c r="G1576" s="3">
        <f>IF(AND(N1576=1,N1575&gt;1),VLOOKUP(A1575,[1]Plan1!$BK$81:$BM$259,3),G1575)</f>
        <v>4761.42</v>
      </c>
      <c r="H1576" s="11">
        <f t="shared" si="850"/>
        <v>42658</v>
      </c>
      <c r="I1576" s="11">
        <f t="shared" si="851"/>
        <v>42689</v>
      </c>
      <c r="J1576" s="12">
        <f t="shared" si="855"/>
        <v>1.8010208590197863E-3</v>
      </c>
      <c r="K1576" s="11">
        <f t="shared" si="871"/>
        <v>42751</v>
      </c>
      <c r="L1576" s="11">
        <f t="shared" si="856"/>
        <v>42751</v>
      </c>
      <c r="M1576" s="1">
        <f t="shared" si="877"/>
        <v>23</v>
      </c>
      <c r="N1576" s="1">
        <f t="shared" si="857"/>
        <v>10</v>
      </c>
      <c r="O1576" s="2">
        <f t="shared" si="858"/>
        <v>1.0007826500000001</v>
      </c>
      <c r="P1576" s="13">
        <f t="shared" si="852"/>
        <v>1.00260097</v>
      </c>
      <c r="Q1576" s="13">
        <f t="shared" si="878"/>
        <v>1.3588526349450711</v>
      </c>
      <c r="R1576" s="2">
        <f t="shared" si="848"/>
        <v>1.3599161399999999</v>
      </c>
      <c r="S1576" s="2">
        <f t="shared" si="872"/>
        <v>1.34831144</v>
      </c>
      <c r="T1576" s="2">
        <f t="shared" si="859"/>
        <v>351922.64470728999</v>
      </c>
      <c r="U1576" s="2">
        <f t="shared" si="860"/>
        <v>4489.0033503806371</v>
      </c>
      <c r="V1576" s="2">
        <f t="shared" si="861"/>
        <v>89303.114960141829</v>
      </c>
      <c r="W1576" s="2">
        <f t="shared" si="862"/>
        <v>354802.02616037248</v>
      </c>
      <c r="X1576" s="17">
        <f t="shared" si="863"/>
        <v>0</v>
      </c>
      <c r="Y1576" s="2">
        <f t="shared" si="864"/>
        <v>0</v>
      </c>
      <c r="Z1576" s="72">
        <f t="shared" si="865"/>
        <v>0</v>
      </c>
      <c r="AA1576" s="2">
        <f t="shared" si="875"/>
        <v>0</v>
      </c>
      <c r="AB1576" s="12">
        <f t="shared" si="873"/>
        <v>4.6600000000000003E-2</v>
      </c>
      <c r="AC1576" s="17">
        <f t="shared" si="866"/>
        <v>10</v>
      </c>
      <c r="AD1576" s="17">
        <v>252</v>
      </c>
      <c r="AE1576" s="13">
        <f t="shared" si="879"/>
        <v>1.0018090479999999</v>
      </c>
      <c r="AF1576" s="2">
        <f t="shared" si="876"/>
        <v>636.64495655999997</v>
      </c>
      <c r="AG1576" s="2">
        <f t="shared" si="867"/>
        <v>641.85389582000005</v>
      </c>
      <c r="AH1576" s="3">
        <f t="shared" si="868"/>
        <v>0</v>
      </c>
      <c r="AI1576" s="4" t="str">
        <f t="shared" si="880"/>
        <v>A+J=</v>
      </c>
      <c r="AJ1576" s="11">
        <f t="shared" si="874"/>
        <v>42751</v>
      </c>
      <c r="AK1576" s="11"/>
      <c r="AL1576" s="4"/>
      <c r="AM1576" s="1"/>
      <c r="AN1576" s="11"/>
      <c r="AO1576" s="1"/>
      <c r="AP1576" s="1"/>
      <c r="AQ1576" s="3"/>
      <c r="AR1576" s="3"/>
      <c r="AS1576" s="6"/>
      <c r="AT1576" s="1"/>
      <c r="AU1576" s="1"/>
      <c r="AV1576" s="1"/>
      <c r="AW1576" s="1"/>
      <c r="AX1576" s="1"/>
      <c r="AY1576" s="1"/>
      <c r="AZ1576" s="1"/>
      <c r="BA1576" s="1"/>
      <c r="BB1576" s="1"/>
    </row>
    <row r="1577" spans="1:54" x14ac:dyDescent="0.2">
      <c r="A1577" s="158">
        <f t="shared" si="869"/>
        <v>42733</v>
      </c>
      <c r="B1577" s="2">
        <f t="shared" si="853"/>
        <v>355534.5792615129</v>
      </c>
      <c r="C1577" s="2">
        <f t="shared" si="870"/>
        <v>261009.90784984999</v>
      </c>
      <c r="D1577" s="2">
        <f>SUM(Y1577:Y$1805)</f>
        <v>12887.900984190001</v>
      </c>
      <c r="E1577" s="73">
        <f t="shared" si="854"/>
        <v>248122.00686565999</v>
      </c>
      <c r="F1577" s="88">
        <f t="shared" si="849"/>
        <v>4752.8599999999997</v>
      </c>
      <c r="G1577" s="3">
        <f>IF(AND(N1577=1,N1576&gt;1),VLOOKUP(A1576,[1]Plan1!$BK$81:$BM$259,3),G1576)</f>
        <v>4761.42</v>
      </c>
      <c r="H1577" s="11">
        <f t="shared" si="850"/>
        <v>42658</v>
      </c>
      <c r="I1577" s="11">
        <f t="shared" si="851"/>
        <v>42689</v>
      </c>
      <c r="J1577" s="12">
        <f t="shared" si="855"/>
        <v>1.8010208590197863E-3</v>
      </c>
      <c r="K1577" s="11">
        <f t="shared" si="871"/>
        <v>42751</v>
      </c>
      <c r="L1577" s="11">
        <f t="shared" si="856"/>
        <v>42751</v>
      </c>
      <c r="M1577" s="1">
        <f t="shared" si="877"/>
        <v>23</v>
      </c>
      <c r="N1577" s="1">
        <f t="shared" si="857"/>
        <v>11</v>
      </c>
      <c r="O1577" s="2">
        <f t="shared" si="858"/>
        <v>1.0008609500000001</v>
      </c>
      <c r="P1577" s="13">
        <f t="shared" si="852"/>
        <v>1.00260097</v>
      </c>
      <c r="Q1577" s="13">
        <f t="shared" si="878"/>
        <v>1.3588526349450711</v>
      </c>
      <c r="R1577" s="2">
        <f t="shared" ref="R1577:R1640" si="881">TRUNC(TRUNC((O1577*Q1577),15),8)</f>
        <v>1.36002253</v>
      </c>
      <c r="S1577" s="2">
        <f t="shared" si="872"/>
        <v>1.34831144</v>
      </c>
      <c r="T1577" s="2">
        <f t="shared" si="859"/>
        <v>351922.64470728999</v>
      </c>
      <c r="U1577" s="2">
        <f t="shared" si="860"/>
        <v>4489.0033503806371</v>
      </c>
      <c r="V1577" s="2">
        <f t="shared" si="861"/>
        <v>89329.512660452267</v>
      </c>
      <c r="W1577" s="2">
        <f t="shared" si="862"/>
        <v>354828.42386068293</v>
      </c>
      <c r="X1577" s="17">
        <f t="shared" si="863"/>
        <v>0</v>
      </c>
      <c r="Y1577" s="2">
        <f t="shared" si="864"/>
        <v>0</v>
      </c>
      <c r="Z1577" s="72">
        <f t="shared" si="865"/>
        <v>0</v>
      </c>
      <c r="AA1577" s="2">
        <f t="shared" si="875"/>
        <v>0</v>
      </c>
      <c r="AB1577" s="12">
        <f t="shared" si="873"/>
        <v>4.6600000000000003E-2</v>
      </c>
      <c r="AC1577" s="17">
        <f t="shared" si="866"/>
        <v>11</v>
      </c>
      <c r="AD1577" s="17">
        <v>252</v>
      </c>
      <c r="AE1577" s="13">
        <f t="shared" si="879"/>
        <v>1.001990132</v>
      </c>
      <c r="AF1577" s="2">
        <f t="shared" si="876"/>
        <v>700.37251675000005</v>
      </c>
      <c r="AG1577" s="2">
        <f t="shared" si="867"/>
        <v>706.15540082999996</v>
      </c>
      <c r="AH1577" s="3">
        <f t="shared" si="868"/>
        <v>0</v>
      </c>
      <c r="AI1577" s="4" t="str">
        <f t="shared" si="880"/>
        <v>A+J=</v>
      </c>
      <c r="AJ1577" s="11">
        <f t="shared" si="874"/>
        <v>42751</v>
      </c>
      <c r="AK1577" s="11"/>
      <c r="AL1577" s="4"/>
      <c r="AM1577" s="1"/>
      <c r="AN1577" s="11"/>
      <c r="AO1577" s="1"/>
      <c r="AP1577" s="1"/>
      <c r="AQ1577" s="3"/>
      <c r="AR1577" s="3"/>
      <c r="AS1577" s="6"/>
      <c r="AT1577" s="1"/>
      <c r="AU1577" s="1"/>
      <c r="AV1577" s="1"/>
      <c r="AW1577" s="1"/>
      <c r="AX1577" s="1"/>
      <c r="AY1577" s="1"/>
      <c r="AZ1577" s="1"/>
      <c r="BA1577" s="1"/>
      <c r="BB1577" s="1"/>
    </row>
    <row r="1578" spans="1:54" x14ac:dyDescent="0.2">
      <c r="A1578" s="158">
        <f t="shared" si="869"/>
        <v>42734</v>
      </c>
      <c r="B1578" s="2">
        <f t="shared" si="853"/>
        <v>355625.3025789134</v>
      </c>
      <c r="C1578" s="2">
        <f t="shared" si="870"/>
        <v>261009.90784984999</v>
      </c>
      <c r="D1578" s="2">
        <f>SUM(Y1578:Y$1805)</f>
        <v>12887.900984190001</v>
      </c>
      <c r="E1578" s="73">
        <f t="shared" si="854"/>
        <v>248122.00686565999</v>
      </c>
      <c r="F1578" s="88">
        <f t="shared" ref="F1578:F1641" si="882">IF(G1578=G1577,F1577,G1577)</f>
        <v>4752.8599999999997</v>
      </c>
      <c r="G1578" s="3">
        <f>IF(AND(N1578=1,N1577&gt;1),VLOOKUP(A1577,[1]Plan1!$BK$81:$BM$259,3),G1577)</f>
        <v>4761.42</v>
      </c>
      <c r="H1578" s="11">
        <f t="shared" ref="H1578:H1641" si="883">EDATE(I1578,-1)</f>
        <v>42658</v>
      </c>
      <c r="I1578" s="11">
        <f t="shared" ref="I1578:I1641" si="884">IF(X1577&gt;0,EDATE(A1578,-1),+I1577)</f>
        <v>42689</v>
      </c>
      <c r="J1578" s="12">
        <f t="shared" si="855"/>
        <v>1.8010208590197863E-3</v>
      </c>
      <c r="K1578" s="11">
        <f t="shared" si="871"/>
        <v>42751</v>
      </c>
      <c r="L1578" s="11">
        <f t="shared" si="856"/>
        <v>42751</v>
      </c>
      <c r="M1578" s="1">
        <f t="shared" si="877"/>
        <v>23</v>
      </c>
      <c r="N1578" s="1">
        <f t="shared" si="857"/>
        <v>12</v>
      </c>
      <c r="O1578" s="2">
        <f t="shared" si="858"/>
        <v>1.0009392500000001</v>
      </c>
      <c r="P1578" s="13">
        <f t="shared" ref="P1578:P1641" si="885">IF(L1578&gt;L1577,O1577,P1577)</f>
        <v>1.00260097</v>
      </c>
      <c r="Q1578" s="13">
        <f t="shared" si="878"/>
        <v>1.3588526349450711</v>
      </c>
      <c r="R1578" s="2">
        <f t="shared" si="881"/>
        <v>1.3601289299999999</v>
      </c>
      <c r="S1578" s="2">
        <f t="shared" si="872"/>
        <v>1.34831144</v>
      </c>
      <c r="T1578" s="2">
        <f t="shared" si="859"/>
        <v>351922.64470728999</v>
      </c>
      <c r="U1578" s="2">
        <f t="shared" si="860"/>
        <v>4489.0033503806371</v>
      </c>
      <c r="V1578" s="2">
        <f t="shared" si="861"/>
        <v>89355.912841982761</v>
      </c>
      <c r="W1578" s="2">
        <f t="shared" si="862"/>
        <v>354854.82404221338</v>
      </c>
      <c r="X1578" s="17">
        <f t="shared" si="863"/>
        <v>0</v>
      </c>
      <c r="Y1578" s="2">
        <f t="shared" si="864"/>
        <v>0</v>
      </c>
      <c r="Z1578" s="72">
        <f t="shared" si="865"/>
        <v>0</v>
      </c>
      <c r="AA1578" s="2">
        <f t="shared" si="875"/>
        <v>0</v>
      </c>
      <c r="AB1578" s="12">
        <f t="shared" si="873"/>
        <v>4.6600000000000003E-2</v>
      </c>
      <c r="AC1578" s="17">
        <f t="shared" si="866"/>
        <v>12</v>
      </c>
      <c r="AD1578" s="17">
        <v>252</v>
      </c>
      <c r="AE1578" s="13">
        <f t="shared" si="879"/>
        <v>1.00217125</v>
      </c>
      <c r="AF1578" s="2">
        <f t="shared" si="876"/>
        <v>764.11204232</v>
      </c>
      <c r="AG1578" s="2">
        <f t="shared" si="867"/>
        <v>770.47853669999995</v>
      </c>
      <c r="AH1578" s="3">
        <f t="shared" si="868"/>
        <v>0</v>
      </c>
      <c r="AI1578" s="4" t="str">
        <f t="shared" si="880"/>
        <v>A+J=</v>
      </c>
      <c r="AJ1578" s="11">
        <f t="shared" si="874"/>
        <v>42751</v>
      </c>
      <c r="AK1578" s="11"/>
      <c r="AL1578" s="4"/>
      <c r="AM1578" s="1"/>
      <c r="AN1578" s="11"/>
      <c r="AO1578" s="1"/>
      <c r="AP1578" s="1"/>
      <c r="AQ1578" s="3"/>
      <c r="AR1578" s="3"/>
      <c r="AS1578" s="6"/>
      <c r="AT1578" s="1"/>
      <c r="AU1578" s="1"/>
      <c r="AV1578" s="1"/>
      <c r="AW1578" s="1"/>
      <c r="AX1578" s="1"/>
      <c r="AY1578" s="1"/>
      <c r="AZ1578" s="1"/>
      <c r="BA1578" s="1"/>
      <c r="BB1578" s="1"/>
    </row>
    <row r="1579" spans="1:54" x14ac:dyDescent="0.2">
      <c r="A1579" s="158">
        <f t="shared" si="869"/>
        <v>42735</v>
      </c>
      <c r="B1579" s="2">
        <f t="shared" si="853"/>
        <v>355716.05427677411</v>
      </c>
      <c r="C1579" s="2">
        <f t="shared" si="870"/>
        <v>261009.90784984999</v>
      </c>
      <c r="D1579" s="2">
        <f>SUM(Y1579:Y$1805)</f>
        <v>12887.900984190001</v>
      </c>
      <c r="E1579" s="73">
        <f t="shared" si="854"/>
        <v>248122.00686565999</v>
      </c>
      <c r="F1579" s="88">
        <f t="shared" si="882"/>
        <v>4752.8599999999997</v>
      </c>
      <c r="G1579" s="3">
        <f>IF(AND(N1579=1,N1578&gt;1),VLOOKUP(A1578,[1]Plan1!$BK$81:$BM$259,3),G1578)</f>
        <v>4761.42</v>
      </c>
      <c r="H1579" s="11">
        <f t="shared" si="883"/>
        <v>42658</v>
      </c>
      <c r="I1579" s="11">
        <f t="shared" si="884"/>
        <v>42689</v>
      </c>
      <c r="J1579" s="12">
        <f t="shared" si="855"/>
        <v>1.8010208590197863E-3</v>
      </c>
      <c r="K1579" s="11">
        <f t="shared" si="871"/>
        <v>42751</v>
      </c>
      <c r="L1579" s="11">
        <f t="shared" si="856"/>
        <v>42751</v>
      </c>
      <c r="M1579" s="1">
        <f t="shared" si="877"/>
        <v>23</v>
      </c>
      <c r="N1579" s="1">
        <f t="shared" si="857"/>
        <v>13</v>
      </c>
      <c r="O1579" s="2">
        <f t="shared" si="858"/>
        <v>1.0010175699999999</v>
      </c>
      <c r="P1579" s="13">
        <f t="shared" si="885"/>
        <v>1.00260097</v>
      </c>
      <c r="Q1579" s="13">
        <f t="shared" si="878"/>
        <v>1.3588526349450711</v>
      </c>
      <c r="R1579" s="2">
        <f t="shared" si="881"/>
        <v>1.3602353599999999</v>
      </c>
      <c r="S1579" s="2">
        <f t="shared" si="872"/>
        <v>1.34831144</v>
      </c>
      <c r="T1579" s="2">
        <f t="shared" si="859"/>
        <v>351922.64470728999</v>
      </c>
      <c r="U1579" s="2">
        <f t="shared" si="860"/>
        <v>4489.0033503806371</v>
      </c>
      <c r="V1579" s="2">
        <f t="shared" si="861"/>
        <v>89382.320467173471</v>
      </c>
      <c r="W1579" s="2">
        <f t="shared" si="862"/>
        <v>354881.23166740412</v>
      </c>
      <c r="X1579" s="17">
        <f t="shared" si="863"/>
        <v>0</v>
      </c>
      <c r="Y1579" s="2">
        <f t="shared" si="864"/>
        <v>0</v>
      </c>
      <c r="Z1579" s="72">
        <f t="shared" si="865"/>
        <v>0</v>
      </c>
      <c r="AA1579" s="2">
        <f t="shared" si="875"/>
        <v>0</v>
      </c>
      <c r="AB1579" s="12">
        <f t="shared" si="873"/>
        <v>4.6600000000000003E-2</v>
      </c>
      <c r="AC1579" s="17">
        <f t="shared" si="866"/>
        <v>13</v>
      </c>
      <c r="AD1579" s="17">
        <v>252</v>
      </c>
      <c r="AE1579" s="13">
        <f t="shared" si="879"/>
        <v>1.0023523999999999</v>
      </c>
      <c r="AF1579" s="2">
        <f t="shared" si="876"/>
        <v>827.86282940000001</v>
      </c>
      <c r="AG1579" s="2">
        <f t="shared" si="867"/>
        <v>834.82260937000001</v>
      </c>
      <c r="AH1579" s="3">
        <f t="shared" si="868"/>
        <v>0</v>
      </c>
      <c r="AI1579" s="4" t="str">
        <f t="shared" si="880"/>
        <v>A+J=</v>
      </c>
      <c r="AJ1579" s="11">
        <f t="shared" si="874"/>
        <v>42751</v>
      </c>
      <c r="AK1579" s="11"/>
      <c r="AL1579" s="4"/>
      <c r="AM1579" s="1"/>
      <c r="AN1579" s="11"/>
      <c r="AO1579" s="1"/>
      <c r="AP1579" s="1"/>
      <c r="AQ1579" s="3"/>
      <c r="AR1579" s="3"/>
      <c r="AS1579" s="6"/>
      <c r="AT1579" s="1"/>
      <c r="AU1579" s="1"/>
      <c r="AV1579" s="1"/>
      <c r="AW1579" s="1"/>
      <c r="AX1579" s="1"/>
      <c r="AY1579" s="1"/>
      <c r="AZ1579" s="1"/>
      <c r="BA1579" s="1"/>
      <c r="BB1579" s="1"/>
    </row>
    <row r="1580" spans="1:54" x14ac:dyDescent="0.2">
      <c r="A1580" s="158">
        <f t="shared" si="869"/>
        <v>42736</v>
      </c>
      <c r="B1580" s="2">
        <f t="shared" si="853"/>
        <v>355716.05427677411</v>
      </c>
      <c r="C1580" s="2">
        <f t="shared" si="870"/>
        <v>261009.90784984999</v>
      </c>
      <c r="D1580" s="2">
        <f>SUM(Y1580:Y$1805)</f>
        <v>12887.900984190001</v>
      </c>
      <c r="E1580" s="73">
        <f t="shared" si="854"/>
        <v>248122.00686565999</v>
      </c>
      <c r="F1580" s="88">
        <f t="shared" si="882"/>
        <v>4752.8599999999997</v>
      </c>
      <c r="G1580" s="3">
        <f>IF(AND(N1580=1,N1579&gt;1),VLOOKUP(A1579,[1]Plan1!$BK$81:$BM$259,3),G1579)</f>
        <v>4761.42</v>
      </c>
      <c r="H1580" s="11">
        <f t="shared" si="883"/>
        <v>42658</v>
      </c>
      <c r="I1580" s="11">
        <f t="shared" si="884"/>
        <v>42689</v>
      </c>
      <c r="J1580" s="12">
        <f t="shared" si="855"/>
        <v>1.8010208590197863E-3</v>
      </c>
      <c r="K1580" s="11">
        <f t="shared" si="871"/>
        <v>42751</v>
      </c>
      <c r="L1580" s="11">
        <f t="shared" si="856"/>
        <v>42751</v>
      </c>
      <c r="M1580" s="1">
        <f t="shared" si="877"/>
        <v>23</v>
      </c>
      <c r="N1580" s="1">
        <f t="shared" si="857"/>
        <v>13</v>
      </c>
      <c r="O1580" s="2">
        <f t="shared" si="858"/>
        <v>1.0010175699999999</v>
      </c>
      <c r="P1580" s="13">
        <f t="shared" si="885"/>
        <v>1.00260097</v>
      </c>
      <c r="Q1580" s="13">
        <f t="shared" si="878"/>
        <v>1.3588526349450711</v>
      </c>
      <c r="R1580" s="2">
        <f t="shared" si="881"/>
        <v>1.3602353599999999</v>
      </c>
      <c r="S1580" s="2">
        <f t="shared" si="872"/>
        <v>1.34831144</v>
      </c>
      <c r="T1580" s="2">
        <f t="shared" si="859"/>
        <v>351922.64470728999</v>
      </c>
      <c r="U1580" s="2">
        <f t="shared" si="860"/>
        <v>4489.0033503806371</v>
      </c>
      <c r="V1580" s="2">
        <f t="shared" si="861"/>
        <v>89382.320467173471</v>
      </c>
      <c r="W1580" s="2">
        <f t="shared" si="862"/>
        <v>354881.23166740412</v>
      </c>
      <c r="X1580" s="17">
        <f t="shared" si="863"/>
        <v>0</v>
      </c>
      <c r="Y1580" s="2">
        <f t="shared" si="864"/>
        <v>0</v>
      </c>
      <c r="Z1580" s="72">
        <f t="shared" si="865"/>
        <v>0</v>
      </c>
      <c r="AA1580" s="2">
        <f t="shared" si="875"/>
        <v>0</v>
      </c>
      <c r="AB1580" s="12">
        <f t="shared" si="873"/>
        <v>4.6600000000000003E-2</v>
      </c>
      <c r="AC1580" s="17">
        <f t="shared" si="866"/>
        <v>13</v>
      </c>
      <c r="AD1580" s="17">
        <v>252</v>
      </c>
      <c r="AE1580" s="13">
        <f t="shared" si="879"/>
        <v>1.0023523999999999</v>
      </c>
      <c r="AF1580" s="2">
        <f t="shared" si="876"/>
        <v>827.86282940000001</v>
      </c>
      <c r="AG1580" s="2">
        <f t="shared" si="867"/>
        <v>834.82260937000001</v>
      </c>
      <c r="AH1580" s="3">
        <f t="shared" si="868"/>
        <v>0</v>
      </c>
      <c r="AI1580" s="4" t="str">
        <f t="shared" si="880"/>
        <v>A+J=</v>
      </c>
      <c r="AJ1580" s="11">
        <f t="shared" si="874"/>
        <v>42751</v>
      </c>
      <c r="AK1580" s="11"/>
      <c r="AL1580" s="4"/>
      <c r="AM1580" s="1"/>
      <c r="AN1580" s="11"/>
      <c r="AO1580" s="1"/>
      <c r="AP1580" s="1"/>
      <c r="AQ1580" s="3"/>
      <c r="AR1580" s="3"/>
      <c r="AS1580" s="6"/>
      <c r="AT1580" s="1"/>
      <c r="AU1580" s="1"/>
      <c r="AV1580" s="1"/>
      <c r="AW1580" s="1"/>
      <c r="AX1580" s="1"/>
      <c r="AY1580" s="1"/>
      <c r="AZ1580" s="1"/>
      <c r="BA1580" s="1"/>
      <c r="BB1580" s="1"/>
    </row>
    <row r="1581" spans="1:54" x14ac:dyDescent="0.2">
      <c r="A1581" s="158">
        <f t="shared" si="869"/>
        <v>42737</v>
      </c>
      <c r="B1581" s="2">
        <f t="shared" si="853"/>
        <v>355716.05427677411</v>
      </c>
      <c r="C1581" s="2">
        <f t="shared" si="870"/>
        <v>261009.90784984999</v>
      </c>
      <c r="D1581" s="2">
        <f>SUM(Y1581:Y$1805)</f>
        <v>12887.900984190001</v>
      </c>
      <c r="E1581" s="73">
        <f t="shared" si="854"/>
        <v>248122.00686565999</v>
      </c>
      <c r="F1581" s="88">
        <f t="shared" si="882"/>
        <v>4752.8599999999997</v>
      </c>
      <c r="G1581" s="3">
        <f>IF(AND(N1581=1,N1580&gt;1),VLOOKUP(A1580,[1]Plan1!$BK$81:$BM$259,3),G1580)</f>
        <v>4761.42</v>
      </c>
      <c r="H1581" s="11">
        <f t="shared" si="883"/>
        <v>42658</v>
      </c>
      <c r="I1581" s="11">
        <f t="shared" si="884"/>
        <v>42689</v>
      </c>
      <c r="J1581" s="12">
        <f t="shared" si="855"/>
        <v>1.8010208590197863E-3</v>
      </c>
      <c r="K1581" s="11">
        <f t="shared" si="871"/>
        <v>42751</v>
      </c>
      <c r="L1581" s="11">
        <f t="shared" si="856"/>
        <v>42751</v>
      </c>
      <c r="M1581" s="1">
        <f t="shared" si="877"/>
        <v>23</v>
      </c>
      <c r="N1581" s="1">
        <f t="shared" si="857"/>
        <v>13</v>
      </c>
      <c r="O1581" s="2">
        <f t="shared" si="858"/>
        <v>1.0010175699999999</v>
      </c>
      <c r="P1581" s="13">
        <f t="shared" si="885"/>
        <v>1.00260097</v>
      </c>
      <c r="Q1581" s="13">
        <f t="shared" si="878"/>
        <v>1.3588526349450711</v>
      </c>
      <c r="R1581" s="2">
        <f t="shared" si="881"/>
        <v>1.3602353599999999</v>
      </c>
      <c r="S1581" s="2">
        <f t="shared" si="872"/>
        <v>1.34831144</v>
      </c>
      <c r="T1581" s="2">
        <f t="shared" si="859"/>
        <v>351922.64470728999</v>
      </c>
      <c r="U1581" s="2">
        <f t="shared" si="860"/>
        <v>4489.0033503806371</v>
      </c>
      <c r="V1581" s="2">
        <f t="shared" si="861"/>
        <v>89382.320467173471</v>
      </c>
      <c r="W1581" s="2">
        <f t="shared" si="862"/>
        <v>354881.23166740412</v>
      </c>
      <c r="X1581" s="17">
        <f t="shared" si="863"/>
        <v>0</v>
      </c>
      <c r="Y1581" s="2">
        <f t="shared" si="864"/>
        <v>0</v>
      </c>
      <c r="Z1581" s="72">
        <f t="shared" si="865"/>
        <v>0</v>
      </c>
      <c r="AA1581" s="2">
        <f t="shared" si="875"/>
        <v>0</v>
      </c>
      <c r="AB1581" s="12">
        <f t="shared" si="873"/>
        <v>4.6600000000000003E-2</v>
      </c>
      <c r="AC1581" s="17">
        <f t="shared" si="866"/>
        <v>13</v>
      </c>
      <c r="AD1581" s="17">
        <v>252</v>
      </c>
      <c r="AE1581" s="13">
        <f t="shared" si="879"/>
        <v>1.0023523999999999</v>
      </c>
      <c r="AF1581" s="2">
        <f t="shared" si="876"/>
        <v>827.86282940000001</v>
      </c>
      <c r="AG1581" s="2">
        <f t="shared" si="867"/>
        <v>834.82260937000001</v>
      </c>
      <c r="AH1581" s="3">
        <f t="shared" si="868"/>
        <v>0</v>
      </c>
      <c r="AI1581" s="4" t="str">
        <f t="shared" si="880"/>
        <v>A+J=</v>
      </c>
      <c r="AJ1581" s="11">
        <f t="shared" si="874"/>
        <v>42751</v>
      </c>
      <c r="AK1581" s="11"/>
      <c r="AL1581" s="4"/>
      <c r="AM1581" s="1"/>
      <c r="AN1581" s="11"/>
      <c r="AO1581" s="1"/>
      <c r="AP1581" s="1"/>
      <c r="AQ1581" s="3"/>
      <c r="AR1581" s="3"/>
      <c r="AS1581" s="6"/>
      <c r="AT1581" s="1"/>
      <c r="AU1581" s="1"/>
      <c r="AV1581" s="1"/>
      <c r="AW1581" s="1"/>
      <c r="AX1581" s="1"/>
      <c r="AY1581" s="1"/>
      <c r="AZ1581" s="1"/>
      <c r="BA1581" s="1"/>
      <c r="BB1581" s="1"/>
    </row>
    <row r="1582" spans="1:54" x14ac:dyDescent="0.2">
      <c r="A1582" s="158">
        <f t="shared" si="869"/>
        <v>42738</v>
      </c>
      <c r="B1582" s="2">
        <f t="shared" si="853"/>
        <v>355806.82227905473</v>
      </c>
      <c r="C1582" s="2">
        <f t="shared" si="870"/>
        <v>261009.90784984999</v>
      </c>
      <c r="D1582" s="2">
        <f>SUM(Y1582:Y$1805)</f>
        <v>12887.900984190001</v>
      </c>
      <c r="E1582" s="73">
        <f t="shared" si="854"/>
        <v>248122.00686565999</v>
      </c>
      <c r="F1582" s="88">
        <f t="shared" si="882"/>
        <v>4752.8599999999997</v>
      </c>
      <c r="G1582" s="3">
        <f>IF(AND(N1582=1,N1581&gt;1),VLOOKUP(A1581,[1]Plan1!$BK$81:$BM$259,3),G1581)</f>
        <v>4761.42</v>
      </c>
      <c r="H1582" s="11">
        <f t="shared" si="883"/>
        <v>42658</v>
      </c>
      <c r="I1582" s="11">
        <f t="shared" si="884"/>
        <v>42689</v>
      </c>
      <c r="J1582" s="12">
        <f t="shared" si="855"/>
        <v>1.8010208590197863E-3</v>
      </c>
      <c r="K1582" s="11">
        <f t="shared" si="871"/>
        <v>42751</v>
      </c>
      <c r="L1582" s="11">
        <f t="shared" si="856"/>
        <v>42751</v>
      </c>
      <c r="M1582" s="1">
        <f t="shared" si="877"/>
        <v>23</v>
      </c>
      <c r="N1582" s="1">
        <f t="shared" si="857"/>
        <v>14</v>
      </c>
      <c r="O1582" s="2">
        <f t="shared" si="858"/>
        <v>1.00109588</v>
      </c>
      <c r="P1582" s="13">
        <f t="shared" si="885"/>
        <v>1.00260097</v>
      </c>
      <c r="Q1582" s="13">
        <f t="shared" si="878"/>
        <v>1.3588526349450711</v>
      </c>
      <c r="R1582" s="2">
        <f t="shared" si="881"/>
        <v>1.36034177</v>
      </c>
      <c r="S1582" s="2">
        <f t="shared" si="872"/>
        <v>1.34831144</v>
      </c>
      <c r="T1582" s="2">
        <f t="shared" si="859"/>
        <v>351922.64470728999</v>
      </c>
      <c r="U1582" s="2">
        <f t="shared" si="860"/>
        <v>4489.0033503806371</v>
      </c>
      <c r="V1582" s="2">
        <f t="shared" si="861"/>
        <v>89408.723129924081</v>
      </c>
      <c r="W1582" s="2">
        <f t="shared" si="862"/>
        <v>354907.63433015475</v>
      </c>
      <c r="X1582" s="17">
        <f t="shared" si="863"/>
        <v>0</v>
      </c>
      <c r="Y1582" s="2">
        <f t="shared" si="864"/>
        <v>0</v>
      </c>
      <c r="Z1582" s="72">
        <f t="shared" si="865"/>
        <v>0</v>
      </c>
      <c r="AA1582" s="2">
        <f t="shared" si="875"/>
        <v>0</v>
      </c>
      <c r="AB1582" s="12">
        <f t="shared" si="873"/>
        <v>4.6600000000000003E-2</v>
      </c>
      <c r="AC1582" s="17">
        <f t="shared" si="866"/>
        <v>14</v>
      </c>
      <c r="AD1582" s="17">
        <v>252</v>
      </c>
      <c r="AE1582" s="13">
        <f t="shared" si="879"/>
        <v>1.002533583</v>
      </c>
      <c r="AF1582" s="2">
        <f t="shared" si="876"/>
        <v>891.62522994000005</v>
      </c>
      <c r="AG1582" s="2">
        <f t="shared" si="867"/>
        <v>899.18794890000004</v>
      </c>
      <c r="AH1582" s="3">
        <f t="shared" si="868"/>
        <v>0</v>
      </c>
      <c r="AI1582" s="4" t="str">
        <f t="shared" si="880"/>
        <v>A+J=</v>
      </c>
      <c r="AJ1582" s="11">
        <f t="shared" si="874"/>
        <v>42751</v>
      </c>
      <c r="AK1582" s="11"/>
      <c r="AL1582" s="4"/>
      <c r="AM1582" s="1"/>
      <c r="AN1582" s="11"/>
      <c r="AO1582" s="1"/>
      <c r="AP1582" s="1"/>
      <c r="AQ1582" s="3"/>
      <c r="AR1582" s="3"/>
      <c r="AS1582" s="6"/>
      <c r="AT1582" s="1"/>
      <c r="AU1582" s="1"/>
      <c r="AV1582" s="1"/>
      <c r="AW1582" s="1"/>
      <c r="AX1582" s="1"/>
      <c r="AY1582" s="1"/>
      <c r="AZ1582" s="1"/>
      <c r="BA1582" s="1"/>
      <c r="BB1582" s="1"/>
    </row>
    <row r="1583" spans="1:54" x14ac:dyDescent="0.2">
      <c r="A1583" s="158">
        <f t="shared" si="869"/>
        <v>42739</v>
      </c>
      <c r="B1583" s="2">
        <f t="shared" si="853"/>
        <v>355897.61867052549</v>
      </c>
      <c r="C1583" s="2">
        <f t="shared" si="870"/>
        <v>261009.90784984999</v>
      </c>
      <c r="D1583" s="2">
        <f>SUM(Y1583:Y$1805)</f>
        <v>12887.900984190001</v>
      </c>
      <c r="E1583" s="73">
        <f t="shared" si="854"/>
        <v>248122.00686565999</v>
      </c>
      <c r="F1583" s="88">
        <f t="shared" si="882"/>
        <v>4752.8599999999997</v>
      </c>
      <c r="G1583" s="3">
        <f>IF(AND(N1583=1,N1582&gt;1),VLOOKUP(A1582,[1]Plan1!$BK$81:$BM$259,3),G1582)</f>
        <v>4761.42</v>
      </c>
      <c r="H1583" s="11">
        <f t="shared" si="883"/>
        <v>42658</v>
      </c>
      <c r="I1583" s="11">
        <f t="shared" si="884"/>
        <v>42689</v>
      </c>
      <c r="J1583" s="12">
        <f t="shared" si="855"/>
        <v>1.8010208590197863E-3</v>
      </c>
      <c r="K1583" s="11">
        <f t="shared" si="871"/>
        <v>42751</v>
      </c>
      <c r="L1583" s="11">
        <f t="shared" si="856"/>
        <v>42751</v>
      </c>
      <c r="M1583" s="1">
        <f t="shared" si="877"/>
        <v>23</v>
      </c>
      <c r="N1583" s="1">
        <f t="shared" si="857"/>
        <v>15</v>
      </c>
      <c r="O1583" s="2">
        <f t="shared" si="858"/>
        <v>1.0011742100000001</v>
      </c>
      <c r="P1583" s="13">
        <f t="shared" si="885"/>
        <v>1.00260097</v>
      </c>
      <c r="Q1583" s="13">
        <f t="shared" si="878"/>
        <v>1.3588526349450711</v>
      </c>
      <c r="R1583" s="2">
        <f t="shared" si="881"/>
        <v>1.3604482099999999</v>
      </c>
      <c r="S1583" s="2">
        <f t="shared" si="872"/>
        <v>1.34831144</v>
      </c>
      <c r="T1583" s="2">
        <f t="shared" si="859"/>
        <v>351922.64470728999</v>
      </c>
      <c r="U1583" s="2">
        <f t="shared" si="860"/>
        <v>4489.0033503806371</v>
      </c>
      <c r="V1583" s="2">
        <f t="shared" si="861"/>
        <v>89435.133236334834</v>
      </c>
      <c r="W1583" s="2">
        <f t="shared" si="862"/>
        <v>354934.04443656548</v>
      </c>
      <c r="X1583" s="17">
        <f t="shared" si="863"/>
        <v>0</v>
      </c>
      <c r="Y1583" s="2">
        <f t="shared" si="864"/>
        <v>0</v>
      </c>
      <c r="Z1583" s="72">
        <f t="shared" si="865"/>
        <v>0</v>
      </c>
      <c r="AA1583" s="2">
        <f t="shared" si="875"/>
        <v>0</v>
      </c>
      <c r="AB1583" s="12">
        <f t="shared" si="873"/>
        <v>4.6600000000000003E-2</v>
      </c>
      <c r="AC1583" s="17">
        <f t="shared" si="866"/>
        <v>15</v>
      </c>
      <c r="AD1583" s="17">
        <v>252</v>
      </c>
      <c r="AE1583" s="13">
        <f t="shared" si="879"/>
        <v>1.002714798</v>
      </c>
      <c r="AF1583" s="2">
        <f t="shared" si="876"/>
        <v>955.39889200000005</v>
      </c>
      <c r="AG1583" s="2">
        <f t="shared" si="867"/>
        <v>963.57423396000002</v>
      </c>
      <c r="AH1583" s="3">
        <f t="shared" si="868"/>
        <v>0</v>
      </c>
      <c r="AI1583" s="4" t="str">
        <f t="shared" si="880"/>
        <v>A+J=</v>
      </c>
      <c r="AJ1583" s="11">
        <f t="shared" si="874"/>
        <v>42751</v>
      </c>
      <c r="AK1583" s="11"/>
      <c r="AL1583" s="4"/>
      <c r="AM1583" s="1"/>
      <c r="AN1583" s="11"/>
      <c r="AO1583" s="1"/>
      <c r="AP1583" s="1"/>
      <c r="AQ1583" s="3"/>
      <c r="AR1583" s="3"/>
      <c r="AS1583" s="6"/>
      <c r="AT1583" s="1"/>
      <c r="AU1583" s="1"/>
      <c r="AV1583" s="1"/>
      <c r="AW1583" s="1"/>
      <c r="AX1583" s="1"/>
      <c r="AY1583" s="1"/>
      <c r="AZ1583" s="1"/>
      <c r="BA1583" s="1"/>
      <c r="BB1583" s="1"/>
    </row>
    <row r="1584" spans="1:54" x14ac:dyDescent="0.2">
      <c r="A1584" s="158">
        <f t="shared" si="869"/>
        <v>42740</v>
      </c>
      <c r="B1584" s="2">
        <f t="shared" si="853"/>
        <v>355988.43670246634</v>
      </c>
      <c r="C1584" s="2">
        <f t="shared" si="870"/>
        <v>261009.90784984999</v>
      </c>
      <c r="D1584" s="2">
        <f>SUM(Y1584:Y$1805)</f>
        <v>12887.900984190001</v>
      </c>
      <c r="E1584" s="73">
        <f t="shared" si="854"/>
        <v>248122.00686565999</v>
      </c>
      <c r="F1584" s="88">
        <f t="shared" si="882"/>
        <v>4752.8599999999997</v>
      </c>
      <c r="G1584" s="3">
        <f>IF(AND(N1584=1,N1583&gt;1),VLOOKUP(A1583,[1]Plan1!$BK$81:$BM$259,3),G1583)</f>
        <v>4761.42</v>
      </c>
      <c r="H1584" s="11">
        <f t="shared" si="883"/>
        <v>42658</v>
      </c>
      <c r="I1584" s="11">
        <f t="shared" si="884"/>
        <v>42689</v>
      </c>
      <c r="J1584" s="12">
        <f t="shared" si="855"/>
        <v>1.8010208590197863E-3</v>
      </c>
      <c r="K1584" s="11">
        <f t="shared" si="871"/>
        <v>42751</v>
      </c>
      <c r="L1584" s="11">
        <f t="shared" si="856"/>
        <v>42751</v>
      </c>
      <c r="M1584" s="1">
        <f t="shared" si="877"/>
        <v>23</v>
      </c>
      <c r="N1584" s="1">
        <f t="shared" si="857"/>
        <v>16</v>
      </c>
      <c r="O1584" s="2">
        <f t="shared" si="858"/>
        <v>1.0012525400000001</v>
      </c>
      <c r="P1584" s="13">
        <f t="shared" si="885"/>
        <v>1.00260097</v>
      </c>
      <c r="Q1584" s="13">
        <f t="shared" si="878"/>
        <v>1.3588526349450711</v>
      </c>
      <c r="R1584" s="2">
        <f t="shared" si="881"/>
        <v>1.3605546500000001</v>
      </c>
      <c r="S1584" s="2">
        <f t="shared" si="872"/>
        <v>1.34831144</v>
      </c>
      <c r="T1584" s="2">
        <f t="shared" si="859"/>
        <v>351922.64470728999</v>
      </c>
      <c r="U1584" s="2">
        <f t="shared" si="860"/>
        <v>4489.0033503806371</v>
      </c>
      <c r="V1584" s="2">
        <f t="shared" si="861"/>
        <v>89461.543342745659</v>
      </c>
      <c r="W1584" s="2">
        <f t="shared" si="862"/>
        <v>354960.45454297634</v>
      </c>
      <c r="X1584" s="17">
        <f t="shared" si="863"/>
        <v>0</v>
      </c>
      <c r="Y1584" s="2">
        <f t="shared" si="864"/>
        <v>0</v>
      </c>
      <c r="Z1584" s="72">
        <f t="shared" si="865"/>
        <v>0</v>
      </c>
      <c r="AA1584" s="2">
        <f t="shared" si="875"/>
        <v>0</v>
      </c>
      <c r="AB1584" s="12">
        <f t="shared" si="873"/>
        <v>4.6600000000000003E-2</v>
      </c>
      <c r="AC1584" s="17">
        <f t="shared" si="866"/>
        <v>16</v>
      </c>
      <c r="AD1584" s="17">
        <v>252</v>
      </c>
      <c r="AE1584" s="13">
        <f t="shared" si="879"/>
        <v>1.0028960469999999</v>
      </c>
      <c r="AF1584" s="2">
        <f t="shared" si="876"/>
        <v>1019.18451943</v>
      </c>
      <c r="AG1584" s="2">
        <f t="shared" si="867"/>
        <v>1027.98215949</v>
      </c>
      <c r="AH1584" s="3">
        <f t="shared" si="868"/>
        <v>0</v>
      </c>
      <c r="AI1584" s="4" t="str">
        <f t="shared" si="880"/>
        <v>A+J=</v>
      </c>
      <c r="AJ1584" s="11">
        <f t="shared" si="874"/>
        <v>42751</v>
      </c>
      <c r="AK1584" s="11"/>
      <c r="AL1584" s="4"/>
      <c r="AM1584" s="1"/>
      <c r="AN1584" s="11"/>
      <c r="AO1584" s="1"/>
      <c r="AP1584" s="1"/>
      <c r="AQ1584" s="3"/>
      <c r="AR1584" s="3"/>
      <c r="AS1584" s="6"/>
      <c r="AT1584" s="1"/>
      <c r="AU1584" s="1"/>
      <c r="AV1584" s="1"/>
      <c r="AW1584" s="1"/>
      <c r="AX1584" s="1"/>
      <c r="AY1584" s="1"/>
      <c r="AZ1584" s="1"/>
      <c r="BA1584" s="1"/>
      <c r="BB1584" s="1"/>
    </row>
    <row r="1585" spans="1:54" x14ac:dyDescent="0.2">
      <c r="A1585" s="158">
        <f t="shared" si="869"/>
        <v>42741</v>
      </c>
      <c r="B1585" s="2">
        <f t="shared" si="853"/>
        <v>356079.27566759707</v>
      </c>
      <c r="C1585" s="2">
        <f t="shared" si="870"/>
        <v>261009.90784984999</v>
      </c>
      <c r="D1585" s="2">
        <f>SUM(Y1585:Y$1805)</f>
        <v>12887.900984190001</v>
      </c>
      <c r="E1585" s="73">
        <f t="shared" si="854"/>
        <v>248122.00686565999</v>
      </c>
      <c r="F1585" s="88">
        <f t="shared" si="882"/>
        <v>4752.8599999999997</v>
      </c>
      <c r="G1585" s="3">
        <f>IF(AND(N1585=1,N1584&gt;1),VLOOKUP(A1584,[1]Plan1!$BK$81:$BM$259,3),G1584)</f>
        <v>4761.42</v>
      </c>
      <c r="H1585" s="11">
        <f t="shared" si="883"/>
        <v>42658</v>
      </c>
      <c r="I1585" s="11">
        <f t="shared" si="884"/>
        <v>42689</v>
      </c>
      <c r="J1585" s="12">
        <f t="shared" si="855"/>
        <v>1.8010208590197863E-3</v>
      </c>
      <c r="K1585" s="11">
        <f t="shared" si="871"/>
        <v>42751</v>
      </c>
      <c r="L1585" s="11">
        <f t="shared" si="856"/>
        <v>42751</v>
      </c>
      <c r="M1585" s="1">
        <f t="shared" si="877"/>
        <v>23</v>
      </c>
      <c r="N1585" s="1">
        <f t="shared" si="857"/>
        <v>17</v>
      </c>
      <c r="O1585" s="2">
        <f t="shared" si="858"/>
        <v>1.0013308700000001</v>
      </c>
      <c r="P1585" s="13">
        <f t="shared" si="885"/>
        <v>1.00260097</v>
      </c>
      <c r="Q1585" s="13">
        <f t="shared" si="878"/>
        <v>1.3588526349450711</v>
      </c>
      <c r="R1585" s="2">
        <f t="shared" si="881"/>
        <v>1.36066109</v>
      </c>
      <c r="S1585" s="2">
        <f t="shared" si="872"/>
        <v>1.34831144</v>
      </c>
      <c r="T1585" s="2">
        <f t="shared" si="859"/>
        <v>351922.64470728999</v>
      </c>
      <c r="U1585" s="2">
        <f t="shared" si="860"/>
        <v>4489.0033503806371</v>
      </c>
      <c r="V1585" s="2">
        <f t="shared" si="861"/>
        <v>89487.953449156426</v>
      </c>
      <c r="W1585" s="2">
        <f t="shared" si="862"/>
        <v>354986.86464938708</v>
      </c>
      <c r="X1585" s="17">
        <f t="shared" si="863"/>
        <v>0</v>
      </c>
      <c r="Y1585" s="2">
        <f t="shared" si="864"/>
        <v>0</v>
      </c>
      <c r="Z1585" s="72">
        <f t="shared" si="865"/>
        <v>0</v>
      </c>
      <c r="AA1585" s="2">
        <f t="shared" si="875"/>
        <v>0</v>
      </c>
      <c r="AB1585" s="12">
        <f t="shared" si="873"/>
        <v>4.6600000000000003E-2</v>
      </c>
      <c r="AC1585" s="17">
        <f t="shared" si="866"/>
        <v>17</v>
      </c>
      <c r="AD1585" s="17">
        <v>252</v>
      </c>
      <c r="AE1585" s="13">
        <f t="shared" si="879"/>
        <v>1.003077328</v>
      </c>
      <c r="AF1585" s="2">
        <f t="shared" si="876"/>
        <v>1082.9814083900001</v>
      </c>
      <c r="AG1585" s="2">
        <f t="shared" si="867"/>
        <v>1092.4110182100001</v>
      </c>
      <c r="AH1585" s="3">
        <f t="shared" si="868"/>
        <v>0</v>
      </c>
      <c r="AI1585" s="4" t="str">
        <f t="shared" si="880"/>
        <v>A+J=</v>
      </c>
      <c r="AJ1585" s="11">
        <f t="shared" si="874"/>
        <v>42751</v>
      </c>
      <c r="AK1585" s="11"/>
      <c r="AL1585" s="4"/>
      <c r="AM1585" s="1"/>
      <c r="AN1585" s="11"/>
      <c r="AO1585" s="1"/>
      <c r="AP1585" s="1"/>
      <c r="AQ1585" s="3"/>
      <c r="AR1585" s="3"/>
      <c r="AS1585" s="6"/>
      <c r="AT1585" s="1"/>
      <c r="AU1585" s="1"/>
      <c r="AV1585" s="1"/>
      <c r="AW1585" s="1"/>
      <c r="AX1585" s="1"/>
      <c r="AY1585" s="1"/>
      <c r="AZ1585" s="1"/>
      <c r="BA1585" s="1"/>
      <c r="BB1585" s="1"/>
    </row>
    <row r="1586" spans="1:54" x14ac:dyDescent="0.2">
      <c r="A1586" s="158">
        <f t="shared" si="869"/>
        <v>42742</v>
      </c>
      <c r="B1586" s="2">
        <f t="shared" si="853"/>
        <v>356170.13841277792</v>
      </c>
      <c r="C1586" s="2">
        <f t="shared" si="870"/>
        <v>261009.90784984999</v>
      </c>
      <c r="D1586" s="2">
        <f>SUM(Y1586:Y$1805)</f>
        <v>12887.900984190001</v>
      </c>
      <c r="E1586" s="73">
        <f t="shared" si="854"/>
        <v>248122.00686565999</v>
      </c>
      <c r="F1586" s="88">
        <f t="shared" si="882"/>
        <v>4752.8599999999997</v>
      </c>
      <c r="G1586" s="3">
        <f>IF(AND(N1586=1,N1585&gt;1),VLOOKUP(A1585,[1]Plan1!$BK$81:$BM$259,3),G1585)</f>
        <v>4761.42</v>
      </c>
      <c r="H1586" s="11">
        <f t="shared" si="883"/>
        <v>42658</v>
      </c>
      <c r="I1586" s="11">
        <f t="shared" si="884"/>
        <v>42689</v>
      </c>
      <c r="J1586" s="12">
        <f t="shared" si="855"/>
        <v>1.8010208590197863E-3</v>
      </c>
      <c r="K1586" s="11">
        <f t="shared" si="871"/>
        <v>42751</v>
      </c>
      <c r="L1586" s="11">
        <f t="shared" si="856"/>
        <v>42751</v>
      </c>
      <c r="M1586" s="1">
        <f t="shared" si="877"/>
        <v>23</v>
      </c>
      <c r="N1586" s="1">
        <f t="shared" si="857"/>
        <v>18</v>
      </c>
      <c r="O1586" s="2">
        <f t="shared" si="858"/>
        <v>1.00140921</v>
      </c>
      <c r="P1586" s="13">
        <f t="shared" si="885"/>
        <v>1.00260097</v>
      </c>
      <c r="Q1586" s="13">
        <f t="shared" si="878"/>
        <v>1.3588526349450711</v>
      </c>
      <c r="R1586" s="2">
        <f t="shared" si="881"/>
        <v>1.3607675400000001</v>
      </c>
      <c r="S1586" s="2">
        <f t="shared" si="872"/>
        <v>1.34831144</v>
      </c>
      <c r="T1586" s="2">
        <f t="shared" si="859"/>
        <v>351922.64470728999</v>
      </c>
      <c r="U1586" s="2">
        <f t="shared" si="860"/>
        <v>4489.0033503806371</v>
      </c>
      <c r="V1586" s="2">
        <f t="shared" si="861"/>
        <v>89514.366036787294</v>
      </c>
      <c r="W1586" s="2">
        <f t="shared" si="862"/>
        <v>355013.27723701793</v>
      </c>
      <c r="X1586" s="17">
        <f t="shared" si="863"/>
        <v>0</v>
      </c>
      <c r="Y1586" s="2">
        <f t="shared" si="864"/>
        <v>0</v>
      </c>
      <c r="Z1586" s="72">
        <f t="shared" si="865"/>
        <v>0</v>
      </c>
      <c r="AA1586" s="2">
        <f t="shared" si="875"/>
        <v>0</v>
      </c>
      <c r="AB1586" s="12">
        <f t="shared" si="873"/>
        <v>4.6600000000000003E-2</v>
      </c>
      <c r="AC1586" s="17">
        <f t="shared" si="866"/>
        <v>18</v>
      </c>
      <c r="AD1586" s="17">
        <v>252</v>
      </c>
      <c r="AE1586" s="13">
        <f t="shared" si="879"/>
        <v>1.003258642</v>
      </c>
      <c r="AF1586" s="2">
        <f t="shared" si="876"/>
        <v>1146.78991079</v>
      </c>
      <c r="AG1586" s="2">
        <f t="shared" si="867"/>
        <v>1156.8611757599999</v>
      </c>
      <c r="AH1586" s="3">
        <f t="shared" si="868"/>
        <v>0</v>
      </c>
      <c r="AI1586" s="4" t="str">
        <f t="shared" si="880"/>
        <v>A+J=</v>
      </c>
      <c r="AJ1586" s="11">
        <f t="shared" si="874"/>
        <v>42751</v>
      </c>
      <c r="AK1586" s="11"/>
      <c r="AL1586" s="4"/>
      <c r="AM1586" s="1"/>
      <c r="AN1586" s="11"/>
      <c r="AO1586" s="1"/>
      <c r="AP1586" s="1"/>
      <c r="AQ1586" s="3"/>
      <c r="AR1586" s="3"/>
      <c r="AS1586" s="6"/>
      <c r="AT1586" s="1"/>
      <c r="AU1586" s="1"/>
      <c r="AV1586" s="1"/>
      <c r="AW1586" s="1"/>
      <c r="AX1586" s="1"/>
      <c r="AY1586" s="1"/>
      <c r="AZ1586" s="1"/>
      <c r="BA1586" s="1"/>
      <c r="BB1586" s="1"/>
    </row>
    <row r="1587" spans="1:54" x14ac:dyDescent="0.2">
      <c r="A1587" s="158">
        <f t="shared" si="869"/>
        <v>42743</v>
      </c>
      <c r="B1587" s="2">
        <f t="shared" si="853"/>
        <v>356170.13841277792</v>
      </c>
      <c r="C1587" s="2">
        <f t="shared" si="870"/>
        <v>261009.90784984999</v>
      </c>
      <c r="D1587" s="2">
        <f>SUM(Y1587:Y$1805)</f>
        <v>12887.900984190001</v>
      </c>
      <c r="E1587" s="73">
        <f t="shared" si="854"/>
        <v>248122.00686565999</v>
      </c>
      <c r="F1587" s="88">
        <f t="shared" si="882"/>
        <v>4752.8599999999997</v>
      </c>
      <c r="G1587" s="3">
        <f>IF(AND(N1587=1,N1586&gt;1),VLOOKUP(A1586,[1]Plan1!$BK$81:$BM$259,3),G1586)</f>
        <v>4761.42</v>
      </c>
      <c r="H1587" s="11">
        <f t="shared" si="883"/>
        <v>42658</v>
      </c>
      <c r="I1587" s="11">
        <f t="shared" si="884"/>
        <v>42689</v>
      </c>
      <c r="J1587" s="12">
        <f t="shared" si="855"/>
        <v>1.8010208590197863E-3</v>
      </c>
      <c r="K1587" s="11">
        <f t="shared" si="871"/>
        <v>42751</v>
      </c>
      <c r="L1587" s="11">
        <f t="shared" si="856"/>
        <v>42751</v>
      </c>
      <c r="M1587" s="1">
        <f t="shared" si="877"/>
        <v>23</v>
      </c>
      <c r="N1587" s="1">
        <f t="shared" si="857"/>
        <v>18</v>
      </c>
      <c r="O1587" s="2">
        <f t="shared" si="858"/>
        <v>1.00140921</v>
      </c>
      <c r="P1587" s="13">
        <f t="shared" si="885"/>
        <v>1.00260097</v>
      </c>
      <c r="Q1587" s="13">
        <f t="shared" si="878"/>
        <v>1.3588526349450711</v>
      </c>
      <c r="R1587" s="2">
        <f t="shared" si="881"/>
        <v>1.3607675400000001</v>
      </c>
      <c r="S1587" s="2">
        <f t="shared" si="872"/>
        <v>1.34831144</v>
      </c>
      <c r="T1587" s="2">
        <f t="shared" si="859"/>
        <v>351922.64470728999</v>
      </c>
      <c r="U1587" s="2">
        <f t="shared" si="860"/>
        <v>4489.0033503806371</v>
      </c>
      <c r="V1587" s="2">
        <f t="shared" si="861"/>
        <v>89514.366036787294</v>
      </c>
      <c r="W1587" s="2">
        <f t="shared" si="862"/>
        <v>355013.27723701793</v>
      </c>
      <c r="X1587" s="17">
        <f t="shared" si="863"/>
        <v>0</v>
      </c>
      <c r="Y1587" s="2">
        <f t="shared" si="864"/>
        <v>0</v>
      </c>
      <c r="Z1587" s="72">
        <f t="shared" si="865"/>
        <v>0</v>
      </c>
      <c r="AA1587" s="2">
        <f t="shared" si="875"/>
        <v>0</v>
      </c>
      <c r="AB1587" s="12">
        <f t="shared" si="873"/>
        <v>4.6600000000000003E-2</v>
      </c>
      <c r="AC1587" s="17">
        <f t="shared" si="866"/>
        <v>18</v>
      </c>
      <c r="AD1587" s="17">
        <v>252</v>
      </c>
      <c r="AE1587" s="13">
        <f t="shared" si="879"/>
        <v>1.003258642</v>
      </c>
      <c r="AF1587" s="2">
        <f t="shared" si="876"/>
        <v>1146.78991079</v>
      </c>
      <c r="AG1587" s="2">
        <f t="shared" si="867"/>
        <v>1156.8611757599999</v>
      </c>
      <c r="AH1587" s="3">
        <f t="shared" si="868"/>
        <v>0</v>
      </c>
      <c r="AI1587" s="4" t="str">
        <f t="shared" si="880"/>
        <v>A+J=</v>
      </c>
      <c r="AJ1587" s="11">
        <f t="shared" si="874"/>
        <v>42751</v>
      </c>
      <c r="AK1587" s="11"/>
      <c r="AL1587" s="4"/>
      <c r="AM1587" s="1"/>
      <c r="AN1587" s="11"/>
      <c r="AO1587" s="1"/>
      <c r="AP1587" s="1"/>
      <c r="AQ1587" s="3"/>
      <c r="AR1587" s="3"/>
      <c r="AS1587" s="6"/>
      <c r="AT1587" s="1"/>
      <c r="AU1587" s="1"/>
      <c r="AV1587" s="1"/>
      <c r="AW1587" s="1"/>
      <c r="AX1587" s="1"/>
      <c r="AY1587" s="1"/>
      <c r="AZ1587" s="1"/>
      <c r="BA1587" s="1"/>
      <c r="BB1587" s="1"/>
    </row>
    <row r="1588" spans="1:54" x14ac:dyDescent="0.2">
      <c r="A1588" s="158">
        <f t="shared" si="869"/>
        <v>42744</v>
      </c>
      <c r="B1588" s="2">
        <f t="shared" si="853"/>
        <v>356170.13841277792</v>
      </c>
      <c r="C1588" s="2">
        <f t="shared" si="870"/>
        <v>261009.90784984999</v>
      </c>
      <c r="D1588" s="2">
        <f>SUM(Y1588:Y$1805)</f>
        <v>12887.900984190001</v>
      </c>
      <c r="E1588" s="73">
        <f t="shared" si="854"/>
        <v>248122.00686565999</v>
      </c>
      <c r="F1588" s="88">
        <f t="shared" si="882"/>
        <v>4752.8599999999997</v>
      </c>
      <c r="G1588" s="3">
        <f>IF(AND(N1588=1,N1587&gt;1),VLOOKUP(A1587,[1]Plan1!$BK$81:$BM$259,3),G1587)</f>
        <v>4761.42</v>
      </c>
      <c r="H1588" s="11">
        <f t="shared" si="883"/>
        <v>42658</v>
      </c>
      <c r="I1588" s="11">
        <f t="shared" si="884"/>
        <v>42689</v>
      </c>
      <c r="J1588" s="12">
        <f t="shared" si="855"/>
        <v>1.8010208590197863E-3</v>
      </c>
      <c r="K1588" s="11">
        <f t="shared" si="871"/>
        <v>42751</v>
      </c>
      <c r="L1588" s="11">
        <f t="shared" si="856"/>
        <v>42751</v>
      </c>
      <c r="M1588" s="1">
        <f t="shared" si="877"/>
        <v>23</v>
      </c>
      <c r="N1588" s="1">
        <f t="shared" si="857"/>
        <v>18</v>
      </c>
      <c r="O1588" s="2">
        <f t="shared" si="858"/>
        <v>1.00140921</v>
      </c>
      <c r="P1588" s="13">
        <f t="shared" si="885"/>
        <v>1.00260097</v>
      </c>
      <c r="Q1588" s="13">
        <f t="shared" si="878"/>
        <v>1.3588526349450711</v>
      </c>
      <c r="R1588" s="2">
        <f t="shared" si="881"/>
        <v>1.3607675400000001</v>
      </c>
      <c r="S1588" s="2">
        <f t="shared" si="872"/>
        <v>1.34831144</v>
      </c>
      <c r="T1588" s="2">
        <f t="shared" si="859"/>
        <v>351922.64470728999</v>
      </c>
      <c r="U1588" s="2">
        <f t="shared" si="860"/>
        <v>4489.0033503806371</v>
      </c>
      <c r="V1588" s="2">
        <f t="shared" si="861"/>
        <v>89514.366036787294</v>
      </c>
      <c r="W1588" s="2">
        <f t="shared" si="862"/>
        <v>355013.27723701793</v>
      </c>
      <c r="X1588" s="17">
        <f t="shared" si="863"/>
        <v>0</v>
      </c>
      <c r="Y1588" s="2">
        <f t="shared" si="864"/>
        <v>0</v>
      </c>
      <c r="Z1588" s="72">
        <f t="shared" si="865"/>
        <v>0</v>
      </c>
      <c r="AA1588" s="2">
        <f t="shared" si="875"/>
        <v>0</v>
      </c>
      <c r="AB1588" s="12">
        <f t="shared" si="873"/>
        <v>4.6600000000000003E-2</v>
      </c>
      <c r="AC1588" s="17">
        <f t="shared" si="866"/>
        <v>18</v>
      </c>
      <c r="AD1588" s="17">
        <v>252</v>
      </c>
      <c r="AE1588" s="13">
        <f t="shared" si="879"/>
        <v>1.003258642</v>
      </c>
      <c r="AF1588" s="2">
        <f t="shared" si="876"/>
        <v>1146.78991079</v>
      </c>
      <c r="AG1588" s="2">
        <f t="shared" si="867"/>
        <v>1156.8611757599999</v>
      </c>
      <c r="AH1588" s="3">
        <f t="shared" si="868"/>
        <v>0</v>
      </c>
      <c r="AI1588" s="4" t="str">
        <f t="shared" si="880"/>
        <v>A+J=</v>
      </c>
      <c r="AJ1588" s="11">
        <f t="shared" si="874"/>
        <v>42751</v>
      </c>
      <c r="AK1588" s="11"/>
      <c r="AL1588" s="4"/>
      <c r="AM1588" s="1"/>
      <c r="AN1588" s="11"/>
      <c r="AO1588" s="1"/>
      <c r="AP1588" s="1"/>
      <c r="AQ1588" s="3"/>
      <c r="AR1588" s="3"/>
      <c r="AS1588" s="6"/>
      <c r="AT1588" s="1"/>
      <c r="AU1588" s="1"/>
      <c r="AV1588" s="1"/>
      <c r="AW1588" s="1"/>
      <c r="AX1588" s="1"/>
      <c r="AY1588" s="1"/>
      <c r="AZ1588" s="1"/>
      <c r="BA1588" s="1"/>
      <c r="BB1588" s="1"/>
    </row>
    <row r="1589" spans="1:54" x14ac:dyDescent="0.2">
      <c r="A1589" s="158">
        <f t="shared" si="869"/>
        <v>42745</v>
      </c>
      <c r="B1589" s="2">
        <f t="shared" si="853"/>
        <v>356261.02458691882</v>
      </c>
      <c r="C1589" s="2">
        <f t="shared" si="870"/>
        <v>261009.90784984999</v>
      </c>
      <c r="D1589" s="2">
        <f>SUM(Y1589:Y$1805)</f>
        <v>12887.900984190001</v>
      </c>
      <c r="E1589" s="73">
        <f t="shared" si="854"/>
        <v>248122.00686565999</v>
      </c>
      <c r="F1589" s="88">
        <f t="shared" si="882"/>
        <v>4752.8599999999997</v>
      </c>
      <c r="G1589" s="3">
        <f>IF(AND(N1589=1,N1588&gt;1),VLOOKUP(A1588,[1]Plan1!$BK$81:$BM$259,3),G1588)</f>
        <v>4761.42</v>
      </c>
      <c r="H1589" s="11">
        <f t="shared" si="883"/>
        <v>42658</v>
      </c>
      <c r="I1589" s="11">
        <f t="shared" si="884"/>
        <v>42689</v>
      </c>
      <c r="J1589" s="12">
        <f t="shared" si="855"/>
        <v>1.8010208590197863E-3</v>
      </c>
      <c r="K1589" s="11">
        <f t="shared" si="871"/>
        <v>42751</v>
      </c>
      <c r="L1589" s="11">
        <f t="shared" si="856"/>
        <v>42751</v>
      </c>
      <c r="M1589" s="1">
        <f t="shared" si="877"/>
        <v>23</v>
      </c>
      <c r="N1589" s="1">
        <f t="shared" si="857"/>
        <v>19</v>
      </c>
      <c r="O1589" s="2">
        <f t="shared" si="858"/>
        <v>1.0014875599999999</v>
      </c>
      <c r="P1589" s="13">
        <f t="shared" si="885"/>
        <v>1.00260097</v>
      </c>
      <c r="Q1589" s="13">
        <f t="shared" si="878"/>
        <v>1.3588526349450711</v>
      </c>
      <c r="R1589" s="2">
        <f t="shared" si="881"/>
        <v>1.3608739999999999</v>
      </c>
      <c r="S1589" s="2">
        <f t="shared" si="872"/>
        <v>1.34831144</v>
      </c>
      <c r="T1589" s="2">
        <f t="shared" si="859"/>
        <v>351922.64470728999</v>
      </c>
      <c r="U1589" s="2">
        <f t="shared" si="860"/>
        <v>4489.0033503806371</v>
      </c>
      <c r="V1589" s="2">
        <f t="shared" si="861"/>
        <v>89540.781105638162</v>
      </c>
      <c r="W1589" s="2">
        <f t="shared" si="862"/>
        <v>355039.69230586884</v>
      </c>
      <c r="X1589" s="17">
        <f t="shared" si="863"/>
        <v>0</v>
      </c>
      <c r="Y1589" s="2">
        <f t="shared" si="864"/>
        <v>0</v>
      </c>
      <c r="Z1589" s="72">
        <f t="shared" si="865"/>
        <v>0</v>
      </c>
      <c r="AA1589" s="2">
        <f t="shared" si="875"/>
        <v>0</v>
      </c>
      <c r="AB1589" s="12">
        <f t="shared" si="873"/>
        <v>4.6600000000000003E-2</v>
      </c>
      <c r="AC1589" s="17">
        <f t="shared" si="866"/>
        <v>19</v>
      </c>
      <c r="AD1589" s="17">
        <v>252</v>
      </c>
      <c r="AE1589" s="13">
        <f t="shared" si="879"/>
        <v>1.003439988</v>
      </c>
      <c r="AF1589" s="2">
        <f t="shared" si="876"/>
        <v>1210.6096747199999</v>
      </c>
      <c r="AG1589" s="2">
        <f t="shared" si="867"/>
        <v>1221.3322810499999</v>
      </c>
      <c r="AH1589" s="3">
        <f t="shared" si="868"/>
        <v>0</v>
      </c>
      <c r="AI1589" s="4" t="str">
        <f t="shared" si="880"/>
        <v>A+J=</v>
      </c>
      <c r="AJ1589" s="11">
        <f t="shared" si="874"/>
        <v>42751</v>
      </c>
      <c r="AK1589" s="11"/>
      <c r="AL1589" s="4"/>
      <c r="AM1589" s="1"/>
      <c r="AN1589" s="11"/>
      <c r="AO1589" s="1"/>
      <c r="AP1589" s="1"/>
      <c r="AQ1589" s="3"/>
      <c r="AR1589" s="3"/>
      <c r="AS1589" s="6"/>
      <c r="AT1589" s="1"/>
      <c r="AU1589" s="1"/>
      <c r="AV1589" s="1"/>
      <c r="AW1589" s="1"/>
      <c r="AX1589" s="1"/>
      <c r="AY1589" s="1"/>
      <c r="AZ1589" s="1"/>
      <c r="BA1589" s="1"/>
      <c r="BB1589" s="1"/>
    </row>
    <row r="1590" spans="1:54" x14ac:dyDescent="0.2">
      <c r="A1590" s="158">
        <f t="shared" si="869"/>
        <v>42746</v>
      </c>
      <c r="B1590" s="2">
        <f t="shared" si="853"/>
        <v>356351.9373942599</v>
      </c>
      <c r="C1590" s="2">
        <f t="shared" si="870"/>
        <v>261009.90784984999</v>
      </c>
      <c r="D1590" s="2">
        <f>SUM(Y1590:Y$1805)</f>
        <v>12887.900984190001</v>
      </c>
      <c r="E1590" s="73">
        <f t="shared" si="854"/>
        <v>248122.00686565999</v>
      </c>
      <c r="F1590" s="88">
        <f t="shared" si="882"/>
        <v>4752.8599999999997</v>
      </c>
      <c r="G1590" s="3">
        <f>IF(AND(N1590=1,N1589&gt;1),VLOOKUP(A1589,[1]Plan1!$BK$81:$BM$259,3),G1589)</f>
        <v>4761.42</v>
      </c>
      <c r="H1590" s="11">
        <f t="shared" si="883"/>
        <v>42658</v>
      </c>
      <c r="I1590" s="11">
        <f t="shared" si="884"/>
        <v>42689</v>
      </c>
      <c r="J1590" s="12">
        <f t="shared" si="855"/>
        <v>1.8010208590197863E-3</v>
      </c>
      <c r="K1590" s="11">
        <f t="shared" si="871"/>
        <v>42751</v>
      </c>
      <c r="L1590" s="11">
        <f t="shared" si="856"/>
        <v>42751</v>
      </c>
      <c r="M1590" s="1">
        <f t="shared" si="877"/>
        <v>23</v>
      </c>
      <c r="N1590" s="1">
        <f t="shared" si="857"/>
        <v>20</v>
      </c>
      <c r="O1590" s="2">
        <f t="shared" si="858"/>
        <v>1.00156592</v>
      </c>
      <c r="P1590" s="13">
        <f t="shared" si="885"/>
        <v>1.00260097</v>
      </c>
      <c r="Q1590" s="13">
        <f t="shared" si="878"/>
        <v>1.3588526349450711</v>
      </c>
      <c r="R1590" s="2">
        <f t="shared" si="881"/>
        <v>1.36098048</v>
      </c>
      <c r="S1590" s="2">
        <f t="shared" si="872"/>
        <v>1.34831144</v>
      </c>
      <c r="T1590" s="2">
        <f t="shared" si="859"/>
        <v>351922.64470728999</v>
      </c>
      <c r="U1590" s="2">
        <f t="shared" si="860"/>
        <v>4489.0033503806371</v>
      </c>
      <c r="V1590" s="2">
        <f t="shared" si="861"/>
        <v>89567.201136929245</v>
      </c>
      <c r="W1590" s="2">
        <f t="shared" si="862"/>
        <v>355066.11233715992</v>
      </c>
      <c r="X1590" s="17">
        <f t="shared" si="863"/>
        <v>0</v>
      </c>
      <c r="Y1590" s="2">
        <f t="shared" si="864"/>
        <v>0</v>
      </c>
      <c r="Z1590" s="72">
        <f t="shared" si="865"/>
        <v>0</v>
      </c>
      <c r="AA1590" s="2">
        <f t="shared" si="875"/>
        <v>0</v>
      </c>
      <c r="AB1590" s="12">
        <f t="shared" si="873"/>
        <v>4.6600000000000003E-2</v>
      </c>
      <c r="AC1590" s="17">
        <f t="shared" si="866"/>
        <v>20</v>
      </c>
      <c r="AD1590" s="17">
        <v>252</v>
      </c>
      <c r="AE1590" s="13">
        <f t="shared" si="879"/>
        <v>1.0036213679999999</v>
      </c>
      <c r="AF1590" s="2">
        <f t="shared" si="876"/>
        <v>1274.44140401</v>
      </c>
      <c r="AG1590" s="2">
        <f t="shared" si="867"/>
        <v>1285.8250571000001</v>
      </c>
      <c r="AH1590" s="3">
        <f t="shared" si="868"/>
        <v>0</v>
      </c>
      <c r="AI1590" s="4" t="str">
        <f t="shared" si="880"/>
        <v>A+J=</v>
      </c>
      <c r="AJ1590" s="11">
        <f t="shared" si="874"/>
        <v>42751</v>
      </c>
      <c r="AK1590" s="11"/>
      <c r="AL1590" s="4"/>
      <c r="AM1590" s="1"/>
      <c r="AN1590" s="11"/>
      <c r="AO1590" s="1"/>
      <c r="AP1590" s="1"/>
      <c r="AQ1590" s="3"/>
      <c r="AR1590" s="3"/>
      <c r="AS1590" s="6"/>
      <c r="AT1590" s="1"/>
      <c r="AU1590" s="1"/>
      <c r="AV1590" s="1"/>
      <c r="AW1590" s="1"/>
      <c r="AX1590" s="1"/>
      <c r="AY1590" s="1"/>
      <c r="AZ1590" s="1"/>
      <c r="BA1590" s="1"/>
      <c r="BB1590" s="1"/>
    </row>
    <row r="1591" spans="1:54" x14ac:dyDescent="0.2">
      <c r="A1591" s="158">
        <f t="shared" si="869"/>
        <v>42747</v>
      </c>
      <c r="B1591" s="2">
        <f t="shared" si="853"/>
        <v>356442.87114869093</v>
      </c>
      <c r="C1591" s="2">
        <f t="shared" si="870"/>
        <v>261009.90784984999</v>
      </c>
      <c r="D1591" s="2">
        <f>SUM(Y1591:Y$1805)</f>
        <v>12887.900984190001</v>
      </c>
      <c r="E1591" s="73">
        <f t="shared" si="854"/>
        <v>248122.00686565999</v>
      </c>
      <c r="F1591" s="88">
        <f t="shared" si="882"/>
        <v>4752.8599999999997</v>
      </c>
      <c r="G1591" s="3">
        <f>IF(AND(N1591=1,N1590&gt;1),VLOOKUP(A1590,[1]Plan1!$BK$81:$BM$259,3),G1590)</f>
        <v>4761.42</v>
      </c>
      <c r="H1591" s="11">
        <f t="shared" si="883"/>
        <v>42658</v>
      </c>
      <c r="I1591" s="11">
        <f t="shared" si="884"/>
        <v>42689</v>
      </c>
      <c r="J1591" s="12">
        <f t="shared" si="855"/>
        <v>1.8010208590197863E-3</v>
      </c>
      <c r="K1591" s="11">
        <f t="shared" si="871"/>
        <v>42751</v>
      </c>
      <c r="L1591" s="11">
        <f t="shared" si="856"/>
        <v>42751</v>
      </c>
      <c r="M1591" s="1">
        <f t="shared" si="877"/>
        <v>23</v>
      </c>
      <c r="N1591" s="1">
        <f t="shared" si="857"/>
        <v>21</v>
      </c>
      <c r="O1591" s="2">
        <f t="shared" si="858"/>
        <v>1.0016442800000001</v>
      </c>
      <c r="P1591" s="13">
        <f t="shared" si="885"/>
        <v>1.00260097</v>
      </c>
      <c r="Q1591" s="13">
        <f t="shared" si="878"/>
        <v>1.3588526349450711</v>
      </c>
      <c r="R1591" s="2">
        <f t="shared" si="881"/>
        <v>1.36108696</v>
      </c>
      <c r="S1591" s="2">
        <f t="shared" si="872"/>
        <v>1.34831144</v>
      </c>
      <c r="T1591" s="2">
        <f t="shared" si="859"/>
        <v>351922.64470728999</v>
      </c>
      <c r="U1591" s="2">
        <f t="shared" si="860"/>
        <v>4489.0033503806371</v>
      </c>
      <c r="V1591" s="2">
        <f t="shared" si="861"/>
        <v>89593.621168220285</v>
      </c>
      <c r="W1591" s="2">
        <f t="shared" si="862"/>
        <v>355092.53236845095</v>
      </c>
      <c r="X1591" s="17">
        <f t="shared" si="863"/>
        <v>0</v>
      </c>
      <c r="Y1591" s="2">
        <f t="shared" si="864"/>
        <v>0</v>
      </c>
      <c r="Z1591" s="72">
        <f t="shared" si="865"/>
        <v>0</v>
      </c>
      <c r="AA1591" s="2">
        <f t="shared" si="875"/>
        <v>0</v>
      </c>
      <c r="AB1591" s="12">
        <f t="shared" si="873"/>
        <v>4.6600000000000003E-2</v>
      </c>
      <c r="AC1591" s="17">
        <f t="shared" si="866"/>
        <v>21</v>
      </c>
      <c r="AD1591" s="17">
        <v>252</v>
      </c>
      <c r="AE1591" s="13">
        <f t="shared" si="879"/>
        <v>1.00380278</v>
      </c>
      <c r="AF1591" s="2">
        <f t="shared" si="876"/>
        <v>1338.2843948300001</v>
      </c>
      <c r="AG1591" s="2">
        <f t="shared" si="867"/>
        <v>1350.33878024</v>
      </c>
      <c r="AH1591" s="3">
        <f t="shared" si="868"/>
        <v>0</v>
      </c>
      <c r="AI1591" s="4" t="str">
        <f t="shared" si="880"/>
        <v>A+J=</v>
      </c>
      <c r="AJ1591" s="11">
        <f t="shared" si="874"/>
        <v>42751</v>
      </c>
      <c r="AK1591" s="11"/>
      <c r="AL1591" s="4"/>
      <c r="AM1591" s="1"/>
      <c r="AN1591" s="11"/>
      <c r="AO1591" s="1"/>
      <c r="AP1591" s="1"/>
      <c r="AQ1591" s="3"/>
      <c r="AR1591" s="3"/>
      <c r="AS1591" s="6"/>
      <c r="AT1591" s="1"/>
      <c r="AU1591" s="1"/>
      <c r="AV1591" s="1"/>
      <c r="AW1591" s="1"/>
      <c r="AX1591" s="1"/>
      <c r="AY1591" s="1"/>
      <c r="AZ1591" s="1"/>
      <c r="BA1591" s="1"/>
      <c r="BB1591" s="1"/>
    </row>
    <row r="1592" spans="1:54" x14ac:dyDescent="0.2">
      <c r="A1592" s="158">
        <f t="shared" si="869"/>
        <v>42748</v>
      </c>
      <c r="B1592" s="2">
        <f t="shared" si="853"/>
        <v>356533.82620786206</v>
      </c>
      <c r="C1592" s="2">
        <f t="shared" si="870"/>
        <v>261009.90784984999</v>
      </c>
      <c r="D1592" s="2">
        <f>SUM(Y1592:Y$1805)</f>
        <v>12887.900984190001</v>
      </c>
      <c r="E1592" s="73">
        <f t="shared" si="854"/>
        <v>248122.00686565999</v>
      </c>
      <c r="F1592" s="88">
        <f t="shared" si="882"/>
        <v>4752.8599999999997</v>
      </c>
      <c r="G1592" s="3">
        <f>IF(AND(N1592=1,N1591&gt;1),VLOOKUP(A1591,[1]Plan1!$BK$81:$BM$259,3),G1591)</f>
        <v>4761.42</v>
      </c>
      <c r="H1592" s="11">
        <f t="shared" si="883"/>
        <v>42658</v>
      </c>
      <c r="I1592" s="11">
        <f t="shared" si="884"/>
        <v>42689</v>
      </c>
      <c r="J1592" s="12">
        <f t="shared" si="855"/>
        <v>1.8010208590197863E-3</v>
      </c>
      <c r="K1592" s="11">
        <f t="shared" si="871"/>
        <v>42751</v>
      </c>
      <c r="L1592" s="11">
        <f t="shared" si="856"/>
        <v>42751</v>
      </c>
      <c r="M1592" s="1">
        <f t="shared" si="877"/>
        <v>23</v>
      </c>
      <c r="N1592" s="1">
        <f t="shared" si="857"/>
        <v>22</v>
      </c>
      <c r="O1592" s="2">
        <f t="shared" si="858"/>
        <v>1.0017226400000001</v>
      </c>
      <c r="P1592" s="13">
        <f t="shared" si="885"/>
        <v>1.00260097</v>
      </c>
      <c r="Q1592" s="13">
        <f t="shared" si="878"/>
        <v>1.3588526349450711</v>
      </c>
      <c r="R1592" s="2">
        <f t="shared" si="881"/>
        <v>1.3611934400000001</v>
      </c>
      <c r="S1592" s="2">
        <f t="shared" si="872"/>
        <v>1.34831144</v>
      </c>
      <c r="T1592" s="2">
        <f t="shared" si="859"/>
        <v>351922.64470728999</v>
      </c>
      <c r="U1592" s="2">
        <f t="shared" si="860"/>
        <v>4489.0033503806371</v>
      </c>
      <c r="V1592" s="2">
        <f t="shared" si="861"/>
        <v>89620.041199511368</v>
      </c>
      <c r="W1592" s="2">
        <f t="shared" si="862"/>
        <v>355118.95239974203</v>
      </c>
      <c r="X1592" s="17">
        <f t="shared" si="863"/>
        <v>0</v>
      </c>
      <c r="Y1592" s="2">
        <f t="shared" si="864"/>
        <v>0</v>
      </c>
      <c r="Z1592" s="72">
        <f t="shared" si="865"/>
        <v>0</v>
      </c>
      <c r="AA1592" s="2">
        <f t="shared" si="875"/>
        <v>0</v>
      </c>
      <c r="AB1592" s="12">
        <f t="shared" si="873"/>
        <v>4.6600000000000003E-2</v>
      </c>
      <c r="AC1592" s="17">
        <f t="shared" si="866"/>
        <v>22</v>
      </c>
      <c r="AD1592" s="17">
        <v>252</v>
      </c>
      <c r="AE1592" s="13">
        <f t="shared" si="879"/>
        <v>1.003984225</v>
      </c>
      <c r="AF1592" s="2">
        <f t="shared" si="876"/>
        <v>1402.1389991000001</v>
      </c>
      <c r="AG1592" s="2">
        <f t="shared" si="867"/>
        <v>1414.8738081199999</v>
      </c>
      <c r="AH1592" s="3">
        <f t="shared" si="868"/>
        <v>0</v>
      </c>
      <c r="AI1592" s="4" t="str">
        <f t="shared" si="880"/>
        <v>A+J=</v>
      </c>
      <c r="AJ1592" s="11">
        <f t="shared" si="874"/>
        <v>42751</v>
      </c>
      <c r="AK1592" s="11"/>
      <c r="AL1592" s="4"/>
      <c r="AM1592" s="1"/>
      <c r="AN1592" s="11"/>
      <c r="AO1592" s="1"/>
      <c r="AP1592" s="1"/>
      <c r="AQ1592" s="3"/>
      <c r="AR1592" s="3"/>
      <c r="AS1592" s="6"/>
      <c r="AT1592" s="1"/>
      <c r="AU1592" s="1"/>
      <c r="AV1592" s="1"/>
      <c r="AW1592" s="1"/>
      <c r="AX1592" s="1"/>
      <c r="AY1592" s="1"/>
      <c r="AZ1592" s="1"/>
      <c r="BA1592" s="1"/>
      <c r="BB1592" s="1"/>
    </row>
    <row r="1593" spans="1:54" x14ac:dyDescent="0.2">
      <c r="A1593" s="158">
        <f t="shared" si="869"/>
        <v>42749</v>
      </c>
      <c r="B1593" s="2">
        <f t="shared" si="853"/>
        <v>356624.8100490733</v>
      </c>
      <c r="C1593" s="2">
        <f t="shared" si="870"/>
        <v>261009.90784984999</v>
      </c>
      <c r="D1593" s="2">
        <f>SUM(Y1593:Y$1805)</f>
        <v>12887.900984190001</v>
      </c>
      <c r="E1593" s="73">
        <f t="shared" si="854"/>
        <v>248122.00686565999</v>
      </c>
      <c r="F1593" s="88">
        <f t="shared" si="882"/>
        <v>4752.8599999999997</v>
      </c>
      <c r="G1593" s="3">
        <f>IF(AND(N1593=1,N1592&gt;1),VLOOKUP(A1592,[1]Plan1!$BK$81:$BM$259,3),G1592)</f>
        <v>4761.42</v>
      </c>
      <c r="H1593" s="11">
        <f t="shared" si="883"/>
        <v>42658</v>
      </c>
      <c r="I1593" s="11">
        <f t="shared" si="884"/>
        <v>42689</v>
      </c>
      <c r="J1593" s="12">
        <f t="shared" si="855"/>
        <v>1.8010208590197863E-3</v>
      </c>
      <c r="K1593" s="11">
        <f t="shared" si="871"/>
        <v>42780</v>
      </c>
      <c r="L1593" s="11">
        <f t="shared" si="856"/>
        <v>42751</v>
      </c>
      <c r="M1593" s="1">
        <f t="shared" si="877"/>
        <v>23</v>
      </c>
      <c r="N1593" s="1">
        <f t="shared" si="857"/>
        <v>23</v>
      </c>
      <c r="O1593" s="2">
        <f t="shared" si="858"/>
        <v>1.00180102</v>
      </c>
      <c r="P1593" s="13">
        <f t="shared" si="885"/>
        <v>1.00260097</v>
      </c>
      <c r="Q1593" s="13">
        <f t="shared" si="878"/>
        <v>1.3588526349450711</v>
      </c>
      <c r="R1593" s="2">
        <f t="shared" si="881"/>
        <v>1.36129995</v>
      </c>
      <c r="S1593" s="2">
        <f t="shared" si="872"/>
        <v>1.34831144</v>
      </c>
      <c r="T1593" s="2">
        <f t="shared" si="859"/>
        <v>351922.64470728999</v>
      </c>
      <c r="U1593" s="2">
        <f t="shared" si="860"/>
        <v>4489.0033503806371</v>
      </c>
      <c r="V1593" s="2">
        <f t="shared" si="861"/>
        <v>89646.468674462623</v>
      </c>
      <c r="W1593" s="2">
        <f t="shared" si="862"/>
        <v>355145.37987469329</v>
      </c>
      <c r="X1593" s="17">
        <f t="shared" si="863"/>
        <v>0</v>
      </c>
      <c r="Y1593" s="2">
        <f t="shared" si="864"/>
        <v>0</v>
      </c>
      <c r="Z1593" s="72">
        <f t="shared" si="865"/>
        <v>0</v>
      </c>
      <c r="AA1593" s="2">
        <f t="shared" si="875"/>
        <v>0</v>
      </c>
      <c r="AB1593" s="12">
        <f t="shared" si="873"/>
        <v>4.6600000000000003E-2</v>
      </c>
      <c r="AC1593" s="17">
        <f t="shared" si="866"/>
        <v>23</v>
      </c>
      <c r="AD1593" s="17">
        <v>252</v>
      </c>
      <c r="AE1593" s="13">
        <f t="shared" si="879"/>
        <v>1.004165703</v>
      </c>
      <c r="AF1593" s="2">
        <f t="shared" si="876"/>
        <v>1466.00521682</v>
      </c>
      <c r="AG1593" s="2">
        <f t="shared" si="867"/>
        <v>1479.4301743799999</v>
      </c>
      <c r="AH1593" s="3">
        <f t="shared" si="868"/>
        <v>0</v>
      </c>
      <c r="AI1593" s="4" t="str">
        <f t="shared" si="880"/>
        <v>A+J=</v>
      </c>
      <c r="AJ1593" s="11">
        <f t="shared" si="874"/>
        <v>42751</v>
      </c>
      <c r="AK1593" s="11"/>
      <c r="AL1593" s="4"/>
      <c r="AM1593" s="1"/>
      <c r="AN1593" s="11"/>
      <c r="AO1593" s="1"/>
      <c r="AP1593" s="1"/>
      <c r="AQ1593" s="3"/>
      <c r="AR1593" s="3"/>
      <c r="AS1593" s="6"/>
      <c r="AT1593" s="1"/>
      <c r="AU1593" s="1"/>
      <c r="AV1593" s="1"/>
      <c r="AW1593" s="1"/>
      <c r="AX1593" s="1"/>
      <c r="AY1593" s="1"/>
      <c r="AZ1593" s="1"/>
      <c r="BA1593" s="1"/>
      <c r="BB1593" s="1"/>
    </row>
    <row r="1594" spans="1:54" x14ac:dyDescent="0.2">
      <c r="A1594" s="158">
        <f t="shared" si="869"/>
        <v>42750</v>
      </c>
      <c r="B1594" s="2">
        <f t="shared" si="853"/>
        <v>356624.8100490733</v>
      </c>
      <c r="C1594" s="2">
        <f t="shared" si="870"/>
        <v>261009.90784984999</v>
      </c>
      <c r="D1594" s="2">
        <f>SUM(Y1594:Y$1805)</f>
        <v>12887.900984190001</v>
      </c>
      <c r="E1594" s="73">
        <f t="shared" si="854"/>
        <v>248122.00686565999</v>
      </c>
      <c r="F1594" s="88">
        <f t="shared" si="882"/>
        <v>4752.8599999999997</v>
      </c>
      <c r="G1594" s="3">
        <f>IF(AND(N1594=1,N1593&gt;1),VLOOKUP(A1593,[1]Plan1!$BK$81:$BM$259,3),G1593)</f>
        <v>4761.42</v>
      </c>
      <c r="H1594" s="11">
        <f t="shared" si="883"/>
        <v>42658</v>
      </c>
      <c r="I1594" s="11">
        <f t="shared" si="884"/>
        <v>42689</v>
      </c>
      <c r="J1594" s="12">
        <f t="shared" si="855"/>
        <v>1.8010208590197863E-3</v>
      </c>
      <c r="K1594" s="11">
        <f t="shared" si="871"/>
        <v>42780</v>
      </c>
      <c r="L1594" s="11">
        <f t="shared" si="856"/>
        <v>42751</v>
      </c>
      <c r="M1594" s="1">
        <f t="shared" si="877"/>
        <v>23</v>
      </c>
      <c r="N1594" s="1">
        <f t="shared" si="857"/>
        <v>23</v>
      </c>
      <c r="O1594" s="2">
        <f t="shared" si="858"/>
        <v>1.00180102</v>
      </c>
      <c r="P1594" s="13">
        <f t="shared" si="885"/>
        <v>1.00260097</v>
      </c>
      <c r="Q1594" s="13">
        <f t="shared" si="878"/>
        <v>1.3588526349450711</v>
      </c>
      <c r="R1594" s="2">
        <f t="shared" si="881"/>
        <v>1.36129995</v>
      </c>
      <c r="S1594" s="2">
        <f t="shared" si="872"/>
        <v>1.34831144</v>
      </c>
      <c r="T1594" s="2">
        <f t="shared" si="859"/>
        <v>351922.64470728999</v>
      </c>
      <c r="U1594" s="2">
        <f t="shared" si="860"/>
        <v>4489.0033503806371</v>
      </c>
      <c r="V1594" s="2">
        <f t="shared" si="861"/>
        <v>89646.468674462623</v>
      </c>
      <c r="W1594" s="2">
        <f t="shared" si="862"/>
        <v>355145.37987469329</v>
      </c>
      <c r="X1594" s="17">
        <f t="shared" si="863"/>
        <v>0</v>
      </c>
      <c r="Y1594" s="2">
        <f t="shared" si="864"/>
        <v>0</v>
      </c>
      <c r="Z1594" s="72">
        <f t="shared" si="865"/>
        <v>0</v>
      </c>
      <c r="AA1594" s="2">
        <f t="shared" si="875"/>
        <v>0</v>
      </c>
      <c r="AB1594" s="12">
        <f t="shared" si="873"/>
        <v>4.6600000000000003E-2</v>
      </c>
      <c r="AC1594" s="17">
        <f t="shared" si="866"/>
        <v>23</v>
      </c>
      <c r="AD1594" s="17">
        <v>252</v>
      </c>
      <c r="AE1594" s="13">
        <f t="shared" si="879"/>
        <v>1.004165703</v>
      </c>
      <c r="AF1594" s="2">
        <f t="shared" si="876"/>
        <v>1466.00521682</v>
      </c>
      <c r="AG1594" s="2">
        <f t="shared" si="867"/>
        <v>1479.4301743799999</v>
      </c>
      <c r="AH1594" s="3">
        <f t="shared" si="868"/>
        <v>0</v>
      </c>
      <c r="AI1594" s="4" t="str">
        <f t="shared" si="880"/>
        <v>A+J=</v>
      </c>
      <c r="AJ1594" s="11">
        <f t="shared" si="874"/>
        <v>42751</v>
      </c>
      <c r="AK1594" s="11"/>
      <c r="AL1594" s="4"/>
      <c r="AM1594" s="1"/>
      <c r="AN1594" s="11"/>
      <c r="AO1594" s="1"/>
      <c r="AP1594" s="1"/>
      <c r="AQ1594" s="3"/>
      <c r="AR1594" s="3"/>
      <c r="AS1594" s="6"/>
      <c r="AT1594" s="1"/>
      <c r="AU1594" s="1"/>
      <c r="AV1594" s="1"/>
      <c r="AW1594" s="1"/>
      <c r="AX1594" s="1"/>
      <c r="AY1594" s="1"/>
      <c r="AZ1594" s="1"/>
      <c r="BA1594" s="1"/>
      <c r="BB1594" s="1"/>
    </row>
    <row r="1595" spans="1:54" x14ac:dyDescent="0.2">
      <c r="A1595" s="158">
        <f t="shared" si="869"/>
        <v>42751</v>
      </c>
      <c r="B1595" s="2">
        <f t="shared" si="853"/>
        <v>356624.8100490733</v>
      </c>
      <c r="C1595" s="2">
        <f t="shared" si="870"/>
        <v>261009.90784984999</v>
      </c>
      <c r="D1595" s="2">
        <f>SUM(Y1595:Y$1805)</f>
        <v>12887.900984190001</v>
      </c>
      <c r="E1595" s="73">
        <f t="shared" si="854"/>
        <v>248122.00686565999</v>
      </c>
      <c r="F1595" s="88">
        <f t="shared" si="882"/>
        <v>4752.8599999999997</v>
      </c>
      <c r="G1595" s="3">
        <f>IF(AND(N1595=1,N1594&gt;1),VLOOKUP(A1594,[1]Plan1!$BK$81:$BM$259,3),G1594)</f>
        <v>4761.42</v>
      </c>
      <c r="H1595" s="11">
        <f t="shared" si="883"/>
        <v>42658</v>
      </c>
      <c r="I1595" s="11">
        <f t="shared" si="884"/>
        <v>42689</v>
      </c>
      <c r="J1595" s="12">
        <f t="shared" si="855"/>
        <v>1.8010208590197863E-3</v>
      </c>
      <c r="K1595" s="11">
        <f t="shared" si="871"/>
        <v>42780</v>
      </c>
      <c r="L1595" s="11">
        <f t="shared" si="856"/>
        <v>42751</v>
      </c>
      <c r="M1595" s="1">
        <f t="shared" si="877"/>
        <v>23</v>
      </c>
      <c r="N1595" s="1">
        <f t="shared" si="857"/>
        <v>23</v>
      </c>
      <c r="O1595" s="2">
        <f t="shared" si="858"/>
        <v>1.00180102</v>
      </c>
      <c r="P1595" s="13">
        <f t="shared" si="885"/>
        <v>1.00260097</v>
      </c>
      <c r="Q1595" s="13">
        <f t="shared" si="878"/>
        <v>1.3588526349450711</v>
      </c>
      <c r="R1595" s="2">
        <f t="shared" si="881"/>
        <v>1.36129995</v>
      </c>
      <c r="S1595" s="2">
        <f t="shared" si="872"/>
        <v>1.34831144</v>
      </c>
      <c r="T1595" s="2">
        <f t="shared" si="859"/>
        <v>351922.64470728999</v>
      </c>
      <c r="U1595" s="2">
        <f t="shared" si="860"/>
        <v>4489.0033503806371</v>
      </c>
      <c r="V1595" s="2">
        <f t="shared" si="861"/>
        <v>89646.468674462623</v>
      </c>
      <c r="W1595" s="2">
        <f t="shared" si="862"/>
        <v>355145.37987469329</v>
      </c>
      <c r="X1595" s="17">
        <f t="shared" si="863"/>
        <v>52</v>
      </c>
      <c r="Y1595" s="2">
        <f t="shared" si="864"/>
        <v>1489.3564654700001</v>
      </c>
      <c r="Z1595" s="72">
        <f t="shared" si="865"/>
        <v>5.7061300000000002E-3</v>
      </c>
      <c r="AA1595" s="2">
        <f t="shared" si="875"/>
        <v>2008.11636064</v>
      </c>
      <c r="AB1595" s="12">
        <f t="shared" si="873"/>
        <v>4.6600000000000003E-2</v>
      </c>
      <c r="AC1595" s="17">
        <f t="shared" si="866"/>
        <v>23</v>
      </c>
      <c r="AD1595" s="17">
        <v>252</v>
      </c>
      <c r="AE1595" s="13">
        <f t="shared" si="879"/>
        <v>1.004165703</v>
      </c>
      <c r="AF1595" s="2">
        <f t="shared" si="876"/>
        <v>1466.00521682</v>
      </c>
      <c r="AG1595" s="2">
        <f t="shared" si="867"/>
        <v>1479.4301743799999</v>
      </c>
      <c r="AH1595" s="3">
        <f t="shared" si="868"/>
        <v>3474.12157746</v>
      </c>
      <c r="AI1595" s="4" t="str">
        <f t="shared" si="880"/>
        <v>A+J=</v>
      </c>
      <c r="AJ1595" s="11">
        <f t="shared" si="874"/>
        <v>42751</v>
      </c>
      <c r="AK1595" s="11"/>
      <c r="AL1595" s="4"/>
      <c r="AM1595" s="1"/>
      <c r="AN1595" s="11"/>
      <c r="AO1595" s="1"/>
      <c r="AP1595" s="1"/>
      <c r="AQ1595" s="3"/>
      <c r="AR1595" s="3"/>
      <c r="AS1595" s="6"/>
      <c r="AT1595" s="1"/>
      <c r="AU1595" s="1"/>
      <c r="AV1595" s="1"/>
      <c r="AW1595" s="1"/>
      <c r="AX1595" s="1"/>
      <c r="AY1595" s="1"/>
      <c r="AZ1595" s="1"/>
      <c r="BA1595" s="1"/>
      <c r="BB1595" s="1"/>
    </row>
    <row r="1596" spans="1:54" x14ac:dyDescent="0.2">
      <c r="A1596" s="158">
        <f t="shared" si="869"/>
        <v>42752</v>
      </c>
      <c r="B1596" s="2">
        <f t="shared" si="853"/>
        <v>353249.27501313499</v>
      </c>
      <c r="C1596" s="2">
        <f t="shared" si="870"/>
        <v>259520.55138438</v>
      </c>
      <c r="D1596" s="2">
        <f>SUM(Y1596:Y$1805)</f>
        <v>11398.544518719998</v>
      </c>
      <c r="E1596" s="73">
        <f t="shared" si="854"/>
        <v>248122.00686565999</v>
      </c>
      <c r="F1596" s="88">
        <f t="shared" si="882"/>
        <v>4761.42</v>
      </c>
      <c r="G1596" s="3">
        <f>IF(AND(N1596=1,N1595&gt;1),VLOOKUP(A1595,[1]Plan1!$BK$81:$BM$259,3),G1595)</f>
        <v>4775.7</v>
      </c>
      <c r="H1596" s="11">
        <f t="shared" si="883"/>
        <v>42691</v>
      </c>
      <c r="I1596" s="11">
        <f t="shared" si="884"/>
        <v>42721</v>
      </c>
      <c r="J1596" s="12">
        <f t="shared" si="855"/>
        <v>2.9991053089204467E-3</v>
      </c>
      <c r="K1596" s="11">
        <f t="shared" si="871"/>
        <v>42780</v>
      </c>
      <c r="L1596" s="11">
        <f t="shared" si="856"/>
        <v>42780</v>
      </c>
      <c r="M1596" s="1">
        <f t="shared" si="877"/>
        <v>21</v>
      </c>
      <c r="N1596" s="1">
        <f t="shared" si="857"/>
        <v>1</v>
      </c>
      <c r="O1596" s="2">
        <f t="shared" si="858"/>
        <v>1.0001426099999999</v>
      </c>
      <c r="P1596" s="13">
        <f t="shared" si="885"/>
        <v>1.00180102</v>
      </c>
      <c r="Q1596" s="13">
        <f t="shared" si="878"/>
        <v>1.3612999557176599</v>
      </c>
      <c r="R1596" s="2">
        <f t="shared" si="881"/>
        <v>1.3614940900000001</v>
      </c>
      <c r="S1596" s="2">
        <f t="shared" si="872"/>
        <v>1.34831144</v>
      </c>
      <c r="T1596" s="2">
        <f t="shared" si="859"/>
        <v>349914.52834666002</v>
      </c>
      <c r="U1596" s="2">
        <f t="shared" si="860"/>
        <v>3970.24345521947</v>
      </c>
      <c r="V1596" s="2">
        <f t="shared" si="861"/>
        <v>89694.639080875539</v>
      </c>
      <c r="W1596" s="2">
        <f t="shared" si="862"/>
        <v>353185.43392047501</v>
      </c>
      <c r="X1596" s="17">
        <f t="shared" si="863"/>
        <v>0</v>
      </c>
      <c r="Y1596" s="2">
        <f t="shared" si="864"/>
        <v>0</v>
      </c>
      <c r="Z1596" s="72">
        <f t="shared" si="865"/>
        <v>0</v>
      </c>
      <c r="AA1596" s="2">
        <f t="shared" si="875"/>
        <v>0</v>
      </c>
      <c r="AB1596" s="12">
        <f t="shared" si="873"/>
        <v>4.6600000000000003E-2</v>
      </c>
      <c r="AC1596" s="17">
        <f t="shared" si="866"/>
        <v>1</v>
      </c>
      <c r="AD1596" s="17">
        <v>252</v>
      </c>
      <c r="AE1596" s="13">
        <f t="shared" si="879"/>
        <v>1.0001807579999999</v>
      </c>
      <c r="AF1596" s="2">
        <f t="shared" si="876"/>
        <v>63.249850309999999</v>
      </c>
      <c r="AG1596" s="2">
        <f t="shared" si="867"/>
        <v>63.841092660000001</v>
      </c>
      <c r="AH1596" s="3">
        <f t="shared" si="868"/>
        <v>0</v>
      </c>
      <c r="AI1596" s="4" t="str">
        <f t="shared" si="880"/>
        <v>A+J=</v>
      </c>
      <c r="AJ1596" s="11">
        <f t="shared" si="874"/>
        <v>42780</v>
      </c>
      <c r="AK1596" s="11"/>
      <c r="AL1596" s="4"/>
      <c r="AM1596" s="1"/>
      <c r="AN1596" s="11"/>
      <c r="AO1596" s="1"/>
      <c r="AP1596" s="1"/>
      <c r="AQ1596" s="3"/>
      <c r="AR1596" s="3"/>
      <c r="AS1596" s="6"/>
      <c r="AT1596" s="1"/>
      <c r="AU1596" s="1"/>
      <c r="AV1596" s="1"/>
      <c r="AW1596" s="1"/>
      <c r="AX1596" s="1"/>
      <c r="AY1596" s="1"/>
      <c r="AZ1596" s="1"/>
      <c r="BA1596" s="1"/>
      <c r="BB1596" s="1"/>
    </row>
    <row r="1597" spans="1:54" x14ac:dyDescent="0.2">
      <c r="A1597" s="158">
        <f t="shared" si="869"/>
        <v>42753</v>
      </c>
      <c r="B1597" s="2">
        <f t="shared" si="853"/>
        <v>353361.32019429799</v>
      </c>
      <c r="C1597" s="2">
        <f t="shared" si="870"/>
        <v>259520.55138438</v>
      </c>
      <c r="D1597" s="2">
        <f>SUM(Y1597:Y$1805)</f>
        <v>11398.544518719998</v>
      </c>
      <c r="E1597" s="73">
        <f t="shared" si="854"/>
        <v>248122.00686565999</v>
      </c>
      <c r="F1597" s="88">
        <f t="shared" si="882"/>
        <v>4761.42</v>
      </c>
      <c r="G1597" s="3">
        <f>IF(AND(N1597=1,N1596&gt;1),VLOOKUP(A1596,[1]Plan1!$BK$81:$BM$259,3),G1596)</f>
        <v>4775.7</v>
      </c>
      <c r="H1597" s="11">
        <f t="shared" si="883"/>
        <v>42691</v>
      </c>
      <c r="I1597" s="11">
        <f t="shared" si="884"/>
        <v>42721</v>
      </c>
      <c r="J1597" s="12">
        <f t="shared" si="855"/>
        <v>2.9991053089204467E-3</v>
      </c>
      <c r="K1597" s="11">
        <f t="shared" si="871"/>
        <v>42780</v>
      </c>
      <c r="L1597" s="11">
        <f t="shared" si="856"/>
        <v>42780</v>
      </c>
      <c r="M1597" s="1">
        <f t="shared" si="877"/>
        <v>21</v>
      </c>
      <c r="N1597" s="1">
        <f t="shared" si="857"/>
        <v>2</v>
      </c>
      <c r="O1597" s="2">
        <f t="shared" si="858"/>
        <v>1.00028524</v>
      </c>
      <c r="P1597" s="13">
        <f t="shared" si="885"/>
        <v>1.00180102</v>
      </c>
      <c r="Q1597" s="13">
        <f t="shared" si="878"/>
        <v>1.3612999557176599</v>
      </c>
      <c r="R1597" s="2">
        <f t="shared" si="881"/>
        <v>1.36168825</v>
      </c>
      <c r="S1597" s="2">
        <f t="shared" si="872"/>
        <v>1.34831144</v>
      </c>
      <c r="T1597" s="2">
        <f t="shared" si="859"/>
        <v>349914.52834666002</v>
      </c>
      <c r="U1597" s="2">
        <f t="shared" si="860"/>
        <v>3970.24345521947</v>
      </c>
      <c r="V1597" s="2">
        <f t="shared" si="861"/>
        <v>89742.814449728554</v>
      </c>
      <c r="W1597" s="2">
        <f t="shared" si="862"/>
        <v>353233.60928932799</v>
      </c>
      <c r="X1597" s="17">
        <f t="shared" si="863"/>
        <v>0</v>
      </c>
      <c r="Y1597" s="2">
        <f t="shared" si="864"/>
        <v>0</v>
      </c>
      <c r="Z1597" s="72">
        <f t="shared" si="865"/>
        <v>0</v>
      </c>
      <c r="AA1597" s="2">
        <f t="shared" si="875"/>
        <v>0</v>
      </c>
      <c r="AB1597" s="12">
        <f t="shared" si="873"/>
        <v>4.6600000000000003E-2</v>
      </c>
      <c r="AC1597" s="17">
        <f t="shared" si="866"/>
        <v>2</v>
      </c>
      <c r="AD1597" s="17">
        <v>252</v>
      </c>
      <c r="AE1597" s="13">
        <f t="shared" si="879"/>
        <v>1.0003615480000001</v>
      </c>
      <c r="AF1597" s="2">
        <f t="shared" si="876"/>
        <v>126.51089789</v>
      </c>
      <c r="AG1597" s="2">
        <f t="shared" si="867"/>
        <v>127.71090497</v>
      </c>
      <c r="AH1597" s="3">
        <f t="shared" si="868"/>
        <v>0</v>
      </c>
      <c r="AI1597" s="4" t="str">
        <f t="shared" si="880"/>
        <v>A+J=</v>
      </c>
      <c r="AJ1597" s="11">
        <f t="shared" si="874"/>
        <v>42780</v>
      </c>
      <c r="AK1597" s="11"/>
      <c r="AL1597" s="4"/>
      <c r="AM1597" s="1"/>
      <c r="AN1597" s="11"/>
      <c r="AO1597" s="1"/>
      <c r="AP1597" s="1"/>
      <c r="AQ1597" s="3"/>
      <c r="AR1597" s="3"/>
      <c r="AS1597" s="6"/>
      <c r="AT1597" s="1"/>
      <c r="AU1597" s="1"/>
      <c r="AV1597" s="1"/>
      <c r="AW1597" s="1"/>
      <c r="AX1597" s="1"/>
      <c r="AY1597" s="1"/>
      <c r="AZ1597" s="1"/>
      <c r="BA1597" s="1"/>
      <c r="BB1597" s="1"/>
    </row>
    <row r="1598" spans="1:54" x14ac:dyDescent="0.2">
      <c r="A1598" s="158">
        <f t="shared" si="869"/>
        <v>42754</v>
      </c>
      <c r="B1598" s="2">
        <f t="shared" si="853"/>
        <v>353473.40190070122</v>
      </c>
      <c r="C1598" s="2">
        <f t="shared" si="870"/>
        <v>259520.55138438</v>
      </c>
      <c r="D1598" s="2">
        <f>SUM(Y1598:Y$1805)</f>
        <v>11398.544518719998</v>
      </c>
      <c r="E1598" s="73">
        <f t="shared" si="854"/>
        <v>248122.00686565999</v>
      </c>
      <c r="F1598" s="88">
        <f t="shared" si="882"/>
        <v>4761.42</v>
      </c>
      <c r="G1598" s="3">
        <f>IF(AND(N1598=1,N1597&gt;1),VLOOKUP(A1597,[1]Plan1!$BK$81:$BM$259,3),G1597)</f>
        <v>4775.7</v>
      </c>
      <c r="H1598" s="11">
        <f t="shared" si="883"/>
        <v>42691</v>
      </c>
      <c r="I1598" s="11">
        <f t="shared" si="884"/>
        <v>42721</v>
      </c>
      <c r="J1598" s="12">
        <f t="shared" si="855"/>
        <v>2.9991053089204467E-3</v>
      </c>
      <c r="K1598" s="11">
        <f t="shared" si="871"/>
        <v>42780</v>
      </c>
      <c r="L1598" s="11">
        <f t="shared" si="856"/>
        <v>42780</v>
      </c>
      <c r="M1598" s="1">
        <f t="shared" si="877"/>
        <v>21</v>
      </c>
      <c r="N1598" s="1">
        <f t="shared" si="857"/>
        <v>3</v>
      </c>
      <c r="O1598" s="2">
        <f t="shared" si="858"/>
        <v>1.0004278900000001</v>
      </c>
      <c r="P1598" s="13">
        <f t="shared" si="885"/>
        <v>1.00180102</v>
      </c>
      <c r="Q1598" s="13">
        <f t="shared" si="878"/>
        <v>1.3612999557176599</v>
      </c>
      <c r="R1598" s="2">
        <f t="shared" si="881"/>
        <v>1.36188244</v>
      </c>
      <c r="S1598" s="2">
        <f t="shared" si="872"/>
        <v>1.34831144</v>
      </c>
      <c r="T1598" s="2">
        <f t="shared" si="859"/>
        <v>349914.52834666002</v>
      </c>
      <c r="U1598" s="2">
        <f t="shared" si="860"/>
        <v>3970.24345521947</v>
      </c>
      <c r="V1598" s="2">
        <f t="shared" si="861"/>
        <v>89790.997262241799</v>
      </c>
      <c r="W1598" s="2">
        <f t="shared" si="862"/>
        <v>353281.79210184125</v>
      </c>
      <c r="X1598" s="17">
        <f t="shared" si="863"/>
        <v>0</v>
      </c>
      <c r="Y1598" s="2">
        <f t="shared" si="864"/>
        <v>0</v>
      </c>
      <c r="Z1598" s="72">
        <f t="shared" si="865"/>
        <v>0</v>
      </c>
      <c r="AA1598" s="2">
        <f t="shared" si="875"/>
        <v>0</v>
      </c>
      <c r="AB1598" s="12">
        <f t="shared" si="873"/>
        <v>4.6600000000000003E-2</v>
      </c>
      <c r="AC1598" s="17">
        <f t="shared" si="866"/>
        <v>3</v>
      </c>
      <c r="AD1598" s="17">
        <v>252</v>
      </c>
      <c r="AE1598" s="13">
        <f t="shared" si="879"/>
        <v>1.0005423710000001</v>
      </c>
      <c r="AF1598" s="2">
        <f t="shared" si="876"/>
        <v>189.78349265</v>
      </c>
      <c r="AG1598" s="2">
        <f t="shared" si="867"/>
        <v>191.60979886000001</v>
      </c>
      <c r="AH1598" s="3">
        <f t="shared" si="868"/>
        <v>0</v>
      </c>
      <c r="AI1598" s="4" t="str">
        <f t="shared" si="880"/>
        <v>A+J=</v>
      </c>
      <c r="AJ1598" s="11">
        <f t="shared" si="874"/>
        <v>42780</v>
      </c>
      <c r="AK1598" s="11"/>
      <c r="AL1598" s="4"/>
      <c r="AM1598" s="1"/>
      <c r="AN1598" s="11"/>
      <c r="AO1598" s="1"/>
      <c r="AP1598" s="1"/>
      <c r="AQ1598" s="3"/>
      <c r="AR1598" s="3"/>
      <c r="AS1598" s="6"/>
      <c r="AT1598" s="1"/>
      <c r="AU1598" s="1"/>
      <c r="AV1598" s="1"/>
      <c r="AW1598" s="1"/>
      <c r="AX1598" s="1"/>
      <c r="AY1598" s="1"/>
      <c r="AZ1598" s="1"/>
      <c r="BA1598" s="1"/>
      <c r="BB1598" s="1"/>
    </row>
    <row r="1599" spans="1:54" x14ac:dyDescent="0.2">
      <c r="A1599" s="158">
        <f t="shared" si="869"/>
        <v>42755</v>
      </c>
      <c r="B1599" s="2">
        <f t="shared" si="853"/>
        <v>353585.5176581447</v>
      </c>
      <c r="C1599" s="2">
        <f t="shared" si="870"/>
        <v>259520.55138438</v>
      </c>
      <c r="D1599" s="2">
        <f>SUM(Y1599:Y$1805)</f>
        <v>11398.544518719998</v>
      </c>
      <c r="E1599" s="73">
        <f t="shared" si="854"/>
        <v>248122.00686565999</v>
      </c>
      <c r="F1599" s="88">
        <f t="shared" si="882"/>
        <v>4761.42</v>
      </c>
      <c r="G1599" s="3">
        <f>IF(AND(N1599=1,N1598&gt;1),VLOOKUP(A1598,[1]Plan1!$BK$81:$BM$259,3),G1598)</f>
        <v>4775.7</v>
      </c>
      <c r="H1599" s="11">
        <f t="shared" si="883"/>
        <v>42691</v>
      </c>
      <c r="I1599" s="11">
        <f t="shared" si="884"/>
        <v>42721</v>
      </c>
      <c r="J1599" s="12">
        <f t="shared" si="855"/>
        <v>2.9991053089204467E-3</v>
      </c>
      <c r="K1599" s="11">
        <f t="shared" si="871"/>
        <v>42780</v>
      </c>
      <c r="L1599" s="11">
        <f t="shared" si="856"/>
        <v>42780</v>
      </c>
      <c r="M1599" s="1">
        <f t="shared" si="877"/>
        <v>21</v>
      </c>
      <c r="N1599" s="1">
        <f t="shared" si="857"/>
        <v>4</v>
      </c>
      <c r="O1599" s="2">
        <f t="shared" si="858"/>
        <v>1.0005705600000001</v>
      </c>
      <c r="P1599" s="13">
        <f t="shared" si="885"/>
        <v>1.00180102</v>
      </c>
      <c r="Q1599" s="13">
        <f t="shared" si="878"/>
        <v>1.3612999557176599</v>
      </c>
      <c r="R1599" s="2">
        <f t="shared" si="881"/>
        <v>1.3620766500000001</v>
      </c>
      <c r="S1599" s="2">
        <f t="shared" si="872"/>
        <v>1.34831144</v>
      </c>
      <c r="T1599" s="2">
        <f t="shared" si="859"/>
        <v>349914.52834666002</v>
      </c>
      <c r="U1599" s="2">
        <f t="shared" si="860"/>
        <v>3970.24345521947</v>
      </c>
      <c r="V1599" s="2">
        <f t="shared" si="861"/>
        <v>89839.185037195202</v>
      </c>
      <c r="W1599" s="2">
        <f t="shared" si="862"/>
        <v>353329.97987679468</v>
      </c>
      <c r="X1599" s="17">
        <f t="shared" si="863"/>
        <v>0</v>
      </c>
      <c r="Y1599" s="2">
        <f t="shared" si="864"/>
        <v>0</v>
      </c>
      <c r="Z1599" s="72">
        <f t="shared" si="865"/>
        <v>0</v>
      </c>
      <c r="AA1599" s="2">
        <f t="shared" si="875"/>
        <v>0</v>
      </c>
      <c r="AB1599" s="12">
        <f t="shared" si="873"/>
        <v>4.6600000000000003E-2</v>
      </c>
      <c r="AC1599" s="17">
        <f t="shared" si="866"/>
        <v>4</v>
      </c>
      <c r="AD1599" s="17">
        <v>252</v>
      </c>
      <c r="AE1599" s="13">
        <f t="shared" si="879"/>
        <v>1.0007232269999999</v>
      </c>
      <c r="AF1599" s="2">
        <f t="shared" si="876"/>
        <v>253.06763459000001</v>
      </c>
      <c r="AG1599" s="2">
        <f t="shared" si="867"/>
        <v>255.53778134999999</v>
      </c>
      <c r="AH1599" s="3">
        <f t="shared" si="868"/>
        <v>0</v>
      </c>
      <c r="AI1599" s="4" t="str">
        <f t="shared" si="880"/>
        <v>A+J=</v>
      </c>
      <c r="AJ1599" s="11">
        <f t="shared" si="874"/>
        <v>42780</v>
      </c>
      <c r="AK1599" s="11"/>
      <c r="AL1599" s="4"/>
      <c r="AM1599" s="1"/>
      <c r="AN1599" s="11"/>
      <c r="AO1599" s="1"/>
      <c r="AP1599" s="1"/>
      <c r="AQ1599" s="3"/>
      <c r="AR1599" s="3"/>
      <c r="AS1599" s="6"/>
      <c r="AT1599" s="1"/>
      <c r="AU1599" s="1"/>
      <c r="AV1599" s="1"/>
      <c r="AW1599" s="1"/>
      <c r="AX1599" s="1"/>
      <c r="AY1599" s="1"/>
      <c r="AZ1599" s="1"/>
      <c r="BA1599" s="1"/>
      <c r="BB1599" s="1"/>
    </row>
    <row r="1600" spans="1:54" x14ac:dyDescent="0.2">
      <c r="A1600" s="158">
        <f t="shared" si="869"/>
        <v>42756</v>
      </c>
      <c r="B1600" s="2">
        <f t="shared" si="853"/>
        <v>353697.67208763829</v>
      </c>
      <c r="C1600" s="2">
        <f t="shared" si="870"/>
        <v>259520.55138438</v>
      </c>
      <c r="D1600" s="2">
        <f>SUM(Y1600:Y$1805)</f>
        <v>11398.544518719998</v>
      </c>
      <c r="E1600" s="73">
        <f t="shared" si="854"/>
        <v>248122.00686565999</v>
      </c>
      <c r="F1600" s="88">
        <f t="shared" si="882"/>
        <v>4761.42</v>
      </c>
      <c r="G1600" s="3">
        <f>IF(AND(N1600=1,N1599&gt;1),VLOOKUP(A1599,[1]Plan1!$BK$81:$BM$259,3),G1599)</f>
        <v>4775.7</v>
      </c>
      <c r="H1600" s="11">
        <f t="shared" si="883"/>
        <v>42691</v>
      </c>
      <c r="I1600" s="11">
        <f t="shared" si="884"/>
        <v>42721</v>
      </c>
      <c r="J1600" s="12">
        <f t="shared" si="855"/>
        <v>2.9991053089204467E-3</v>
      </c>
      <c r="K1600" s="11">
        <f t="shared" si="871"/>
        <v>42780</v>
      </c>
      <c r="L1600" s="11">
        <f t="shared" si="856"/>
        <v>42780</v>
      </c>
      <c r="M1600" s="1">
        <f t="shared" si="877"/>
        <v>21</v>
      </c>
      <c r="N1600" s="1">
        <f t="shared" si="857"/>
        <v>5</v>
      </c>
      <c r="O1600" s="2">
        <f t="shared" si="858"/>
        <v>1.00071325</v>
      </c>
      <c r="P1600" s="13">
        <f t="shared" si="885"/>
        <v>1.00180102</v>
      </c>
      <c r="Q1600" s="13">
        <f t="shared" si="878"/>
        <v>1.3612999557176599</v>
      </c>
      <c r="R1600" s="2">
        <f t="shared" si="881"/>
        <v>1.3622709</v>
      </c>
      <c r="S1600" s="2">
        <f t="shared" si="872"/>
        <v>1.34831144</v>
      </c>
      <c r="T1600" s="2">
        <f t="shared" si="859"/>
        <v>349914.52834666002</v>
      </c>
      <c r="U1600" s="2">
        <f t="shared" si="860"/>
        <v>3970.24345521947</v>
      </c>
      <c r="V1600" s="2">
        <f t="shared" si="861"/>
        <v>89887.382737028805</v>
      </c>
      <c r="W1600" s="2">
        <f t="shared" si="862"/>
        <v>353378.17757662828</v>
      </c>
      <c r="X1600" s="17">
        <f t="shared" si="863"/>
        <v>0</v>
      </c>
      <c r="Y1600" s="2">
        <f t="shared" si="864"/>
        <v>0</v>
      </c>
      <c r="Z1600" s="72">
        <f t="shared" si="865"/>
        <v>0</v>
      </c>
      <c r="AA1600" s="2">
        <f t="shared" si="875"/>
        <v>0</v>
      </c>
      <c r="AB1600" s="12">
        <f t="shared" si="873"/>
        <v>4.6600000000000003E-2</v>
      </c>
      <c r="AC1600" s="17">
        <f t="shared" si="866"/>
        <v>5</v>
      </c>
      <c r="AD1600" s="17">
        <v>252</v>
      </c>
      <c r="AE1600" s="13">
        <f t="shared" si="879"/>
        <v>1.000904115</v>
      </c>
      <c r="AF1600" s="2">
        <f t="shared" si="876"/>
        <v>316.36297379000001</v>
      </c>
      <c r="AG1600" s="2">
        <f t="shared" si="867"/>
        <v>319.49451101</v>
      </c>
      <c r="AH1600" s="3">
        <f t="shared" si="868"/>
        <v>0</v>
      </c>
      <c r="AI1600" s="4" t="str">
        <f t="shared" si="880"/>
        <v>A+J=</v>
      </c>
      <c r="AJ1600" s="11">
        <f t="shared" si="874"/>
        <v>42780</v>
      </c>
      <c r="AK1600" s="11"/>
      <c r="AL1600" s="4"/>
      <c r="AM1600" s="1"/>
      <c r="AN1600" s="11"/>
      <c r="AO1600" s="1"/>
      <c r="AP1600" s="1"/>
      <c r="AQ1600" s="3"/>
      <c r="AR1600" s="3"/>
      <c r="AS1600" s="6"/>
      <c r="AT1600" s="1"/>
      <c r="AU1600" s="1"/>
      <c r="AV1600" s="1"/>
      <c r="AW1600" s="1"/>
      <c r="AX1600" s="1"/>
      <c r="AY1600" s="1"/>
      <c r="AZ1600" s="1"/>
      <c r="BA1600" s="1"/>
      <c r="BB1600" s="1"/>
    </row>
    <row r="1601" spans="1:54" x14ac:dyDescent="0.2">
      <c r="A1601" s="158">
        <f t="shared" si="869"/>
        <v>42757</v>
      </c>
      <c r="B1601" s="2">
        <f t="shared" si="853"/>
        <v>353697.67208763829</v>
      </c>
      <c r="C1601" s="2">
        <f t="shared" si="870"/>
        <v>259520.55138438</v>
      </c>
      <c r="D1601" s="2">
        <f>SUM(Y1601:Y$1805)</f>
        <v>11398.544518719998</v>
      </c>
      <c r="E1601" s="73">
        <f t="shared" si="854"/>
        <v>248122.00686565999</v>
      </c>
      <c r="F1601" s="88">
        <f t="shared" si="882"/>
        <v>4761.42</v>
      </c>
      <c r="G1601" s="3">
        <f>IF(AND(N1601=1,N1600&gt;1),VLOOKUP(A1600,[1]Plan1!$BK$81:$BM$259,3),G1600)</f>
        <v>4775.7</v>
      </c>
      <c r="H1601" s="11">
        <f t="shared" si="883"/>
        <v>42691</v>
      </c>
      <c r="I1601" s="11">
        <f t="shared" si="884"/>
        <v>42721</v>
      </c>
      <c r="J1601" s="12">
        <f t="shared" si="855"/>
        <v>2.9991053089204467E-3</v>
      </c>
      <c r="K1601" s="11">
        <f t="shared" si="871"/>
        <v>42780</v>
      </c>
      <c r="L1601" s="11">
        <f t="shared" si="856"/>
        <v>42780</v>
      </c>
      <c r="M1601" s="1">
        <f t="shared" si="877"/>
        <v>21</v>
      </c>
      <c r="N1601" s="1">
        <f t="shared" si="857"/>
        <v>5</v>
      </c>
      <c r="O1601" s="2">
        <f t="shared" si="858"/>
        <v>1.00071325</v>
      </c>
      <c r="P1601" s="13">
        <f t="shared" si="885"/>
        <v>1.00180102</v>
      </c>
      <c r="Q1601" s="13">
        <f t="shared" si="878"/>
        <v>1.3612999557176599</v>
      </c>
      <c r="R1601" s="2">
        <f t="shared" si="881"/>
        <v>1.3622709</v>
      </c>
      <c r="S1601" s="2">
        <f t="shared" si="872"/>
        <v>1.34831144</v>
      </c>
      <c r="T1601" s="2">
        <f t="shared" si="859"/>
        <v>349914.52834666002</v>
      </c>
      <c r="U1601" s="2">
        <f t="shared" si="860"/>
        <v>3970.24345521947</v>
      </c>
      <c r="V1601" s="2">
        <f t="shared" si="861"/>
        <v>89887.382737028805</v>
      </c>
      <c r="W1601" s="2">
        <f t="shared" si="862"/>
        <v>353378.17757662828</v>
      </c>
      <c r="X1601" s="17">
        <f t="shared" si="863"/>
        <v>0</v>
      </c>
      <c r="Y1601" s="2">
        <f t="shared" si="864"/>
        <v>0</v>
      </c>
      <c r="Z1601" s="72">
        <f t="shared" si="865"/>
        <v>0</v>
      </c>
      <c r="AA1601" s="2">
        <f t="shared" si="875"/>
        <v>0</v>
      </c>
      <c r="AB1601" s="12">
        <f t="shared" si="873"/>
        <v>4.6600000000000003E-2</v>
      </c>
      <c r="AC1601" s="17">
        <f t="shared" si="866"/>
        <v>5</v>
      </c>
      <c r="AD1601" s="17">
        <v>252</v>
      </c>
      <c r="AE1601" s="13">
        <f t="shared" si="879"/>
        <v>1.000904115</v>
      </c>
      <c r="AF1601" s="2">
        <f t="shared" si="876"/>
        <v>316.36297379000001</v>
      </c>
      <c r="AG1601" s="2">
        <f t="shared" si="867"/>
        <v>319.49451101</v>
      </c>
      <c r="AH1601" s="3">
        <f t="shared" si="868"/>
        <v>0</v>
      </c>
      <c r="AI1601" s="4" t="str">
        <f t="shared" si="880"/>
        <v>A+J=</v>
      </c>
      <c r="AJ1601" s="11">
        <f t="shared" si="874"/>
        <v>42780</v>
      </c>
      <c r="AK1601" s="11"/>
      <c r="AL1601" s="4"/>
      <c r="AM1601" s="1"/>
      <c r="AN1601" s="11"/>
      <c r="AO1601" s="1"/>
      <c r="AP1601" s="1"/>
      <c r="AQ1601" s="3"/>
      <c r="AR1601" s="3"/>
      <c r="AS1601" s="6"/>
      <c r="AT1601" s="1"/>
      <c r="AU1601" s="1"/>
      <c r="AV1601" s="1"/>
      <c r="AW1601" s="1"/>
      <c r="AX1601" s="1"/>
      <c r="AY1601" s="1"/>
      <c r="AZ1601" s="1"/>
      <c r="BA1601" s="1"/>
      <c r="BB1601" s="1"/>
    </row>
    <row r="1602" spans="1:54" x14ac:dyDescent="0.2">
      <c r="A1602" s="158">
        <f t="shared" si="869"/>
        <v>42758</v>
      </c>
      <c r="B1602" s="7">
        <f t="shared" si="853"/>
        <v>353697.67208763829</v>
      </c>
      <c r="C1602" s="2">
        <f t="shared" si="870"/>
        <v>259520.55138438</v>
      </c>
      <c r="D1602" s="2">
        <f>SUM(Y1602:Y$1805)</f>
        <v>11398.544518719998</v>
      </c>
      <c r="E1602" s="73">
        <f t="shared" si="854"/>
        <v>248122.00686565999</v>
      </c>
      <c r="F1602" s="88">
        <f t="shared" si="882"/>
        <v>4761.42</v>
      </c>
      <c r="G1602" s="3">
        <f>IF(AND(N1602=1,N1601&gt;1),VLOOKUP(A1601,[1]Plan1!$BK$81:$BM$259,3),G1601)</f>
        <v>4775.7</v>
      </c>
      <c r="H1602" s="11">
        <f t="shared" si="883"/>
        <v>42691</v>
      </c>
      <c r="I1602" s="11">
        <f t="shared" si="884"/>
        <v>42721</v>
      </c>
      <c r="J1602" s="12">
        <f t="shared" si="855"/>
        <v>2.9991053089204467E-3</v>
      </c>
      <c r="K1602" s="11">
        <f t="shared" si="871"/>
        <v>42780</v>
      </c>
      <c r="L1602" s="11">
        <f t="shared" si="856"/>
        <v>42780</v>
      </c>
      <c r="M1602" s="1">
        <f t="shared" si="877"/>
        <v>21</v>
      </c>
      <c r="N1602" s="1">
        <f t="shared" si="857"/>
        <v>5</v>
      </c>
      <c r="O1602" s="2">
        <f t="shared" si="858"/>
        <v>1.00071325</v>
      </c>
      <c r="P1602" s="13">
        <f t="shared" si="885"/>
        <v>1.00180102</v>
      </c>
      <c r="Q1602" s="13">
        <f t="shared" si="878"/>
        <v>1.3612999557176599</v>
      </c>
      <c r="R1602" s="2">
        <f t="shared" si="881"/>
        <v>1.3622709</v>
      </c>
      <c r="S1602" s="2">
        <f t="shared" si="872"/>
        <v>1.34831144</v>
      </c>
      <c r="T1602" s="2">
        <f t="shared" si="859"/>
        <v>349914.52834666002</v>
      </c>
      <c r="U1602" s="2">
        <f t="shared" si="860"/>
        <v>3970.24345521947</v>
      </c>
      <c r="V1602" s="2">
        <f t="shared" si="861"/>
        <v>89887.382737028805</v>
      </c>
      <c r="W1602" s="2">
        <f t="shared" si="862"/>
        <v>353378.17757662828</v>
      </c>
      <c r="X1602" s="17">
        <f t="shared" si="863"/>
        <v>0</v>
      </c>
      <c r="Y1602" s="2">
        <f t="shared" si="864"/>
        <v>0</v>
      </c>
      <c r="Z1602" s="72">
        <f t="shared" si="865"/>
        <v>0</v>
      </c>
      <c r="AA1602" s="2">
        <f t="shared" si="875"/>
        <v>0</v>
      </c>
      <c r="AB1602" s="12">
        <f t="shared" si="873"/>
        <v>4.6600000000000003E-2</v>
      </c>
      <c r="AC1602" s="17">
        <f t="shared" si="866"/>
        <v>5</v>
      </c>
      <c r="AD1602" s="17">
        <v>252</v>
      </c>
      <c r="AE1602" s="13">
        <f t="shared" si="879"/>
        <v>1.000904115</v>
      </c>
      <c r="AF1602" s="2">
        <f t="shared" si="876"/>
        <v>316.36297379000001</v>
      </c>
      <c r="AG1602" s="2">
        <f t="shared" si="867"/>
        <v>319.49451101</v>
      </c>
      <c r="AH1602" s="3">
        <f t="shared" si="868"/>
        <v>0</v>
      </c>
      <c r="AI1602" s="4" t="str">
        <f t="shared" si="880"/>
        <v>A+J=</v>
      </c>
      <c r="AJ1602" s="11">
        <f t="shared" si="874"/>
        <v>42780</v>
      </c>
      <c r="AK1602" s="11"/>
      <c r="AL1602" s="4"/>
      <c r="AM1602" s="1"/>
      <c r="AN1602" s="11"/>
      <c r="AO1602" s="1"/>
      <c r="AP1602" s="1"/>
      <c r="AQ1602" s="3"/>
      <c r="AR1602" s="3"/>
      <c r="AS1602" s="6"/>
      <c r="AT1602" s="1"/>
      <c r="AU1602" s="1"/>
      <c r="AV1602" s="1"/>
      <c r="AW1602" s="1"/>
      <c r="AX1602" s="1"/>
      <c r="AY1602" s="1"/>
      <c r="AZ1602" s="1"/>
      <c r="BA1602" s="1"/>
      <c r="BB1602" s="1"/>
    </row>
    <row r="1603" spans="1:54" x14ac:dyDescent="0.2">
      <c r="A1603" s="158">
        <f t="shared" si="869"/>
        <v>42759</v>
      </c>
      <c r="B1603" s="2">
        <f t="shared" si="853"/>
        <v>353809.86306872219</v>
      </c>
      <c r="C1603" s="2">
        <f t="shared" si="870"/>
        <v>259520.55138438</v>
      </c>
      <c r="D1603" s="2">
        <f>SUM(Y1603:Y$1805)</f>
        <v>11398.544518719998</v>
      </c>
      <c r="E1603" s="73">
        <f t="shared" si="854"/>
        <v>248122.00686565999</v>
      </c>
      <c r="F1603" s="88">
        <f t="shared" si="882"/>
        <v>4761.42</v>
      </c>
      <c r="G1603" s="3">
        <f>IF(AND(N1603=1,N1602&gt;1),VLOOKUP(A1602,[1]Plan1!$BK$81:$BM$259,3),G1602)</f>
        <v>4775.7</v>
      </c>
      <c r="H1603" s="11">
        <f t="shared" si="883"/>
        <v>42691</v>
      </c>
      <c r="I1603" s="11">
        <f t="shared" si="884"/>
        <v>42721</v>
      </c>
      <c r="J1603" s="12">
        <f t="shared" si="855"/>
        <v>2.9991053089204467E-3</v>
      </c>
      <c r="K1603" s="11">
        <f t="shared" si="871"/>
        <v>42780</v>
      </c>
      <c r="L1603" s="11">
        <f t="shared" si="856"/>
        <v>42780</v>
      </c>
      <c r="M1603" s="1">
        <f t="shared" si="877"/>
        <v>21</v>
      </c>
      <c r="N1603" s="1">
        <f t="shared" si="857"/>
        <v>6</v>
      </c>
      <c r="O1603" s="2">
        <f t="shared" si="858"/>
        <v>1.0008559699999999</v>
      </c>
      <c r="P1603" s="13">
        <f t="shared" si="885"/>
        <v>1.00180102</v>
      </c>
      <c r="Q1603" s="13">
        <f t="shared" si="878"/>
        <v>1.3612999557176599</v>
      </c>
      <c r="R1603" s="2">
        <f t="shared" si="881"/>
        <v>1.3624651800000001</v>
      </c>
      <c r="S1603" s="2">
        <f t="shared" si="872"/>
        <v>1.34831144</v>
      </c>
      <c r="T1603" s="2">
        <f t="shared" si="859"/>
        <v>349914.52834666002</v>
      </c>
      <c r="U1603" s="2">
        <f t="shared" si="860"/>
        <v>3970.24345521947</v>
      </c>
      <c r="V1603" s="2">
        <f t="shared" si="861"/>
        <v>89935.587880522697</v>
      </c>
      <c r="W1603" s="2">
        <f t="shared" si="862"/>
        <v>353426.38272012217</v>
      </c>
      <c r="X1603" s="17">
        <f t="shared" si="863"/>
        <v>0</v>
      </c>
      <c r="Y1603" s="2">
        <f t="shared" si="864"/>
        <v>0</v>
      </c>
      <c r="Z1603" s="72">
        <f t="shared" si="865"/>
        <v>0</v>
      </c>
      <c r="AA1603" s="2">
        <f t="shared" si="875"/>
        <v>0</v>
      </c>
      <c r="AB1603" s="12">
        <f t="shared" si="873"/>
        <v>4.6600000000000003E-2</v>
      </c>
      <c r="AC1603" s="17">
        <f t="shared" si="866"/>
        <v>6</v>
      </c>
      <c r="AD1603" s="17">
        <v>252</v>
      </c>
      <c r="AE1603" s="13">
        <f t="shared" si="879"/>
        <v>1.0010850360000001</v>
      </c>
      <c r="AF1603" s="2">
        <f t="shared" si="876"/>
        <v>379.66986016999999</v>
      </c>
      <c r="AG1603" s="2">
        <f t="shared" si="867"/>
        <v>383.48034860000001</v>
      </c>
      <c r="AH1603" s="3">
        <f t="shared" si="868"/>
        <v>0</v>
      </c>
      <c r="AI1603" s="4" t="str">
        <f t="shared" si="880"/>
        <v>A+J=</v>
      </c>
      <c r="AJ1603" s="11">
        <f t="shared" si="874"/>
        <v>42780</v>
      </c>
      <c r="AK1603" s="11"/>
      <c r="AL1603" s="4"/>
      <c r="AM1603" s="1"/>
      <c r="AN1603" s="11"/>
      <c r="AO1603" s="1"/>
      <c r="AP1603" s="1"/>
      <c r="AQ1603" s="3"/>
      <c r="AR1603" s="3"/>
      <c r="AS1603" s="6"/>
      <c r="AT1603" s="1"/>
      <c r="AU1603" s="1"/>
      <c r="AV1603" s="1"/>
      <c r="AW1603" s="1"/>
      <c r="AX1603" s="1"/>
      <c r="AY1603" s="1"/>
      <c r="AZ1603" s="1"/>
      <c r="BA1603" s="1"/>
      <c r="BB1603" s="1"/>
    </row>
    <row r="1604" spans="1:54" x14ac:dyDescent="0.2">
      <c r="A1604" s="158">
        <f t="shared" si="869"/>
        <v>42760</v>
      </c>
      <c r="B1604" s="2">
        <f t="shared" si="853"/>
        <v>353922.08812582615</v>
      </c>
      <c r="C1604" s="2">
        <f t="shared" si="870"/>
        <v>259520.55138438</v>
      </c>
      <c r="D1604" s="2">
        <f>SUM(Y1604:Y$1805)</f>
        <v>11398.544518719998</v>
      </c>
      <c r="E1604" s="73">
        <f t="shared" si="854"/>
        <v>248122.00686565999</v>
      </c>
      <c r="F1604" s="88">
        <f t="shared" si="882"/>
        <v>4761.42</v>
      </c>
      <c r="G1604" s="3">
        <f>IF(AND(N1604=1,N1603&gt;1),VLOOKUP(A1603,[1]Plan1!$BK$81:$BM$259,3),G1603)</f>
        <v>4775.7</v>
      </c>
      <c r="H1604" s="11">
        <f t="shared" si="883"/>
        <v>42691</v>
      </c>
      <c r="I1604" s="11">
        <f t="shared" si="884"/>
        <v>42721</v>
      </c>
      <c r="J1604" s="12">
        <f t="shared" si="855"/>
        <v>2.9991053089204467E-3</v>
      </c>
      <c r="K1604" s="11">
        <f t="shared" si="871"/>
        <v>42780</v>
      </c>
      <c r="L1604" s="11">
        <f t="shared" si="856"/>
        <v>42780</v>
      </c>
      <c r="M1604" s="1">
        <f t="shared" si="877"/>
        <v>21</v>
      </c>
      <c r="N1604" s="1">
        <f t="shared" si="857"/>
        <v>7</v>
      </c>
      <c r="O1604" s="2">
        <f t="shared" si="858"/>
        <v>1.0009987</v>
      </c>
      <c r="P1604" s="13">
        <f t="shared" si="885"/>
        <v>1.00180102</v>
      </c>
      <c r="Q1604" s="13">
        <f t="shared" si="878"/>
        <v>1.3612999557176599</v>
      </c>
      <c r="R1604" s="2">
        <f t="shared" si="881"/>
        <v>1.36265948</v>
      </c>
      <c r="S1604" s="2">
        <f t="shared" si="872"/>
        <v>1.34831144</v>
      </c>
      <c r="T1604" s="2">
        <f t="shared" si="859"/>
        <v>349914.52834666002</v>
      </c>
      <c r="U1604" s="2">
        <f t="shared" si="860"/>
        <v>3970.24345521947</v>
      </c>
      <c r="V1604" s="2">
        <f t="shared" si="861"/>
        <v>89983.797986456688</v>
      </c>
      <c r="W1604" s="2">
        <f t="shared" si="862"/>
        <v>353474.59282605618</v>
      </c>
      <c r="X1604" s="17">
        <f t="shared" si="863"/>
        <v>0</v>
      </c>
      <c r="Y1604" s="2">
        <f t="shared" si="864"/>
        <v>0</v>
      </c>
      <c r="Z1604" s="72">
        <f t="shared" si="865"/>
        <v>0</v>
      </c>
      <c r="AA1604" s="2">
        <f t="shared" si="875"/>
        <v>0</v>
      </c>
      <c r="AB1604" s="12">
        <f t="shared" si="873"/>
        <v>4.6600000000000003E-2</v>
      </c>
      <c r="AC1604" s="17">
        <f t="shared" si="866"/>
        <v>7</v>
      </c>
      <c r="AD1604" s="17">
        <v>252</v>
      </c>
      <c r="AE1604" s="13">
        <f t="shared" si="879"/>
        <v>1.0012659900000001</v>
      </c>
      <c r="AF1604" s="2">
        <f t="shared" si="876"/>
        <v>442.98829374000002</v>
      </c>
      <c r="AG1604" s="2">
        <f t="shared" si="867"/>
        <v>447.49529976999997</v>
      </c>
      <c r="AH1604" s="3">
        <f t="shared" si="868"/>
        <v>0</v>
      </c>
      <c r="AI1604" s="4" t="str">
        <f t="shared" si="880"/>
        <v>A+J=</v>
      </c>
      <c r="AJ1604" s="11">
        <f t="shared" si="874"/>
        <v>42780</v>
      </c>
      <c r="AK1604" s="11"/>
      <c r="AL1604" s="4"/>
      <c r="AM1604" s="1"/>
      <c r="AN1604" s="11"/>
      <c r="AO1604" s="1"/>
      <c r="AP1604" s="1"/>
      <c r="AQ1604" s="3"/>
      <c r="AR1604" s="3"/>
      <c r="AS1604" s="6"/>
      <c r="AT1604" s="1"/>
      <c r="AU1604" s="1"/>
      <c r="AV1604" s="1"/>
      <c r="AW1604" s="1"/>
      <c r="AX1604" s="1"/>
      <c r="AY1604" s="1"/>
      <c r="AZ1604" s="1"/>
      <c r="BA1604" s="1"/>
      <c r="BB1604" s="1"/>
    </row>
    <row r="1605" spans="1:54" x14ac:dyDescent="0.2">
      <c r="A1605" s="158">
        <f t="shared" si="869"/>
        <v>42761</v>
      </c>
      <c r="B1605" s="2">
        <f t="shared" si="853"/>
        <v>354034.34939771035</v>
      </c>
      <c r="C1605" s="2">
        <f t="shared" si="870"/>
        <v>259520.55138438</v>
      </c>
      <c r="D1605" s="2">
        <f>SUM(Y1605:Y$1805)</f>
        <v>11398.544518719998</v>
      </c>
      <c r="E1605" s="73">
        <f t="shared" si="854"/>
        <v>248122.00686565999</v>
      </c>
      <c r="F1605" s="88">
        <f t="shared" si="882"/>
        <v>4761.42</v>
      </c>
      <c r="G1605" s="3">
        <f>IF(AND(N1605=1,N1604&gt;1),VLOOKUP(A1604,[1]Plan1!$BK$81:$BM$259,3),G1604)</f>
        <v>4775.7</v>
      </c>
      <c r="H1605" s="11">
        <f t="shared" si="883"/>
        <v>42691</v>
      </c>
      <c r="I1605" s="11">
        <f t="shared" si="884"/>
        <v>42721</v>
      </c>
      <c r="J1605" s="12">
        <f t="shared" si="855"/>
        <v>2.9991053089204467E-3</v>
      </c>
      <c r="K1605" s="11">
        <f t="shared" si="871"/>
        <v>42780</v>
      </c>
      <c r="L1605" s="11">
        <f t="shared" si="856"/>
        <v>42780</v>
      </c>
      <c r="M1605" s="1">
        <f t="shared" si="877"/>
        <v>21</v>
      </c>
      <c r="N1605" s="1">
        <f t="shared" si="857"/>
        <v>8</v>
      </c>
      <c r="O1605" s="2">
        <f t="shared" si="858"/>
        <v>1.00114145</v>
      </c>
      <c r="P1605" s="13">
        <f t="shared" si="885"/>
        <v>1.00180102</v>
      </c>
      <c r="Q1605" s="13">
        <f t="shared" si="878"/>
        <v>1.3612999557176599</v>
      </c>
      <c r="R1605" s="2">
        <f t="shared" si="881"/>
        <v>1.3628538100000001</v>
      </c>
      <c r="S1605" s="2">
        <f t="shared" si="872"/>
        <v>1.34831144</v>
      </c>
      <c r="T1605" s="2">
        <f t="shared" si="859"/>
        <v>349914.52834666002</v>
      </c>
      <c r="U1605" s="2">
        <f t="shared" si="860"/>
        <v>3970.24345521947</v>
      </c>
      <c r="V1605" s="2">
        <f t="shared" si="861"/>
        <v>90032.015536050894</v>
      </c>
      <c r="W1605" s="2">
        <f t="shared" si="862"/>
        <v>353522.81037565036</v>
      </c>
      <c r="X1605" s="17">
        <f t="shared" si="863"/>
        <v>0</v>
      </c>
      <c r="Y1605" s="2">
        <f t="shared" si="864"/>
        <v>0</v>
      </c>
      <c r="Z1605" s="72">
        <f t="shared" si="865"/>
        <v>0</v>
      </c>
      <c r="AA1605" s="2">
        <f t="shared" si="875"/>
        <v>0</v>
      </c>
      <c r="AB1605" s="12">
        <f t="shared" si="873"/>
        <v>4.6600000000000003E-2</v>
      </c>
      <c r="AC1605" s="17">
        <f t="shared" si="866"/>
        <v>8</v>
      </c>
      <c r="AD1605" s="17">
        <v>252</v>
      </c>
      <c r="AE1605" s="13">
        <f t="shared" si="879"/>
        <v>1.001446976</v>
      </c>
      <c r="AF1605" s="2">
        <f t="shared" si="876"/>
        <v>506.31792455999999</v>
      </c>
      <c r="AG1605" s="2">
        <f t="shared" si="867"/>
        <v>511.53902205999998</v>
      </c>
      <c r="AH1605" s="3">
        <f t="shared" si="868"/>
        <v>0</v>
      </c>
      <c r="AI1605" s="4" t="str">
        <f t="shared" si="880"/>
        <v>A+J=</v>
      </c>
      <c r="AJ1605" s="11">
        <f t="shared" si="874"/>
        <v>42780</v>
      </c>
      <c r="AK1605" s="11"/>
      <c r="AL1605" s="4"/>
      <c r="AM1605" s="1"/>
      <c r="AN1605" s="11"/>
      <c r="AO1605" s="1"/>
      <c r="AP1605" s="1"/>
      <c r="AQ1605" s="3"/>
      <c r="AR1605" s="3"/>
      <c r="AS1605" s="6"/>
      <c r="AT1605" s="1"/>
      <c r="AU1605" s="1"/>
      <c r="AV1605" s="1"/>
      <c r="AW1605" s="1"/>
      <c r="AX1605" s="1"/>
      <c r="AY1605" s="1"/>
      <c r="AZ1605" s="1"/>
      <c r="BA1605" s="1"/>
      <c r="BB1605" s="1"/>
    </row>
    <row r="1606" spans="1:54" x14ac:dyDescent="0.2">
      <c r="A1606" s="158">
        <f t="shared" si="869"/>
        <v>42762</v>
      </c>
      <c r="B1606" s="2">
        <f t="shared" si="853"/>
        <v>354146.64760019473</v>
      </c>
      <c r="C1606" s="2">
        <f t="shared" si="870"/>
        <v>259520.55138438</v>
      </c>
      <c r="D1606" s="2">
        <f>SUM(Y1606:Y$1805)</f>
        <v>11398.544518719998</v>
      </c>
      <c r="E1606" s="73">
        <f t="shared" si="854"/>
        <v>248122.00686565999</v>
      </c>
      <c r="F1606" s="88">
        <f t="shared" si="882"/>
        <v>4761.42</v>
      </c>
      <c r="G1606" s="3">
        <f>IF(AND(N1606=1,N1605&gt;1),VLOOKUP(A1605,[1]Plan1!$BK$81:$BM$259,3),G1605)</f>
        <v>4775.7</v>
      </c>
      <c r="H1606" s="11">
        <f t="shared" si="883"/>
        <v>42691</v>
      </c>
      <c r="I1606" s="11">
        <f t="shared" si="884"/>
        <v>42721</v>
      </c>
      <c r="J1606" s="12">
        <f t="shared" si="855"/>
        <v>2.9991053089204467E-3</v>
      </c>
      <c r="K1606" s="11">
        <f t="shared" si="871"/>
        <v>42780</v>
      </c>
      <c r="L1606" s="11">
        <f t="shared" si="856"/>
        <v>42780</v>
      </c>
      <c r="M1606" s="1">
        <f t="shared" si="877"/>
        <v>21</v>
      </c>
      <c r="N1606" s="1">
        <f t="shared" si="857"/>
        <v>9</v>
      </c>
      <c r="O1606" s="2">
        <f t="shared" si="858"/>
        <v>1.00128423</v>
      </c>
      <c r="P1606" s="13">
        <f t="shared" si="885"/>
        <v>1.00180102</v>
      </c>
      <c r="Q1606" s="13">
        <f t="shared" si="878"/>
        <v>1.3612999557176599</v>
      </c>
      <c r="R1606" s="2">
        <f t="shared" si="881"/>
        <v>1.3630481699999999</v>
      </c>
      <c r="S1606" s="2">
        <f t="shared" si="872"/>
        <v>1.34831144</v>
      </c>
      <c r="T1606" s="2">
        <f t="shared" si="859"/>
        <v>349914.52834666002</v>
      </c>
      <c r="U1606" s="2">
        <f t="shared" si="860"/>
        <v>3970.24345521947</v>
      </c>
      <c r="V1606" s="2">
        <f t="shared" si="861"/>
        <v>90080.240529305273</v>
      </c>
      <c r="W1606" s="2">
        <f t="shared" si="862"/>
        <v>353571.0353689047</v>
      </c>
      <c r="X1606" s="17">
        <f t="shared" si="863"/>
        <v>0</v>
      </c>
      <c r="Y1606" s="2">
        <f t="shared" si="864"/>
        <v>0</v>
      </c>
      <c r="Z1606" s="72">
        <f t="shared" si="865"/>
        <v>0</v>
      </c>
      <c r="AA1606" s="2">
        <f t="shared" si="875"/>
        <v>0</v>
      </c>
      <c r="AB1606" s="12">
        <f t="shared" si="873"/>
        <v>4.6600000000000003E-2</v>
      </c>
      <c r="AC1606" s="17">
        <f t="shared" si="866"/>
        <v>9</v>
      </c>
      <c r="AD1606" s="17">
        <v>252</v>
      </c>
      <c r="AE1606" s="13">
        <f t="shared" si="879"/>
        <v>1.0016279960000001</v>
      </c>
      <c r="AF1606" s="2">
        <f t="shared" si="876"/>
        <v>569.65945249000004</v>
      </c>
      <c r="AG1606" s="2">
        <f t="shared" si="867"/>
        <v>575.61223128999995</v>
      </c>
      <c r="AH1606" s="3">
        <f t="shared" si="868"/>
        <v>0</v>
      </c>
      <c r="AI1606" s="4" t="str">
        <f t="shared" si="880"/>
        <v>A+J=</v>
      </c>
      <c r="AJ1606" s="11">
        <f t="shared" si="874"/>
        <v>42780</v>
      </c>
      <c r="AK1606" s="11"/>
      <c r="AL1606" s="4"/>
      <c r="AM1606" s="1"/>
      <c r="AN1606" s="11"/>
      <c r="AO1606" s="1"/>
      <c r="AP1606" s="1"/>
      <c r="AQ1606" s="3"/>
      <c r="AR1606" s="3"/>
      <c r="AS1606" s="6"/>
      <c r="AT1606" s="1"/>
      <c r="AU1606" s="1"/>
      <c r="AV1606" s="1"/>
      <c r="AW1606" s="1"/>
      <c r="AX1606" s="1"/>
      <c r="AY1606" s="1"/>
      <c r="AZ1606" s="1"/>
      <c r="BA1606" s="1"/>
      <c r="BB1606" s="1"/>
    </row>
    <row r="1607" spans="1:54" x14ac:dyDescent="0.2">
      <c r="A1607" s="158">
        <f t="shared" si="869"/>
        <v>42763</v>
      </c>
      <c r="B1607" s="2">
        <f t="shared" si="853"/>
        <v>354258.97954928933</v>
      </c>
      <c r="C1607" s="2">
        <f t="shared" si="870"/>
        <v>259520.55138438</v>
      </c>
      <c r="D1607" s="2">
        <f>SUM(Y1607:Y$1805)</f>
        <v>11398.544518719998</v>
      </c>
      <c r="E1607" s="73">
        <f t="shared" si="854"/>
        <v>248122.00686565999</v>
      </c>
      <c r="F1607" s="88">
        <f t="shared" si="882"/>
        <v>4761.42</v>
      </c>
      <c r="G1607" s="3">
        <f>IF(AND(N1607=1,N1606&gt;1),VLOOKUP(A1606,[1]Plan1!$BK$81:$BM$259,3),G1606)</f>
        <v>4775.7</v>
      </c>
      <c r="H1607" s="11">
        <f t="shared" si="883"/>
        <v>42691</v>
      </c>
      <c r="I1607" s="11">
        <f t="shared" si="884"/>
        <v>42721</v>
      </c>
      <c r="J1607" s="12">
        <f t="shared" si="855"/>
        <v>2.9991053089204467E-3</v>
      </c>
      <c r="K1607" s="11">
        <f t="shared" si="871"/>
        <v>42780</v>
      </c>
      <c r="L1607" s="11">
        <f t="shared" si="856"/>
        <v>42780</v>
      </c>
      <c r="M1607" s="1">
        <f t="shared" si="877"/>
        <v>21</v>
      </c>
      <c r="N1607" s="1">
        <f t="shared" si="857"/>
        <v>10</v>
      </c>
      <c r="O1607" s="2">
        <f t="shared" si="858"/>
        <v>1.0014270199999999</v>
      </c>
      <c r="P1607" s="13">
        <f t="shared" si="885"/>
        <v>1.00180102</v>
      </c>
      <c r="Q1607" s="13">
        <f t="shared" si="878"/>
        <v>1.3612999557176599</v>
      </c>
      <c r="R1607" s="2">
        <f t="shared" si="881"/>
        <v>1.3632425500000001</v>
      </c>
      <c r="S1607" s="2">
        <f t="shared" si="872"/>
        <v>1.34831144</v>
      </c>
      <c r="T1607" s="2">
        <f t="shared" si="859"/>
        <v>349914.52834666002</v>
      </c>
      <c r="U1607" s="2">
        <f t="shared" si="860"/>
        <v>3970.24345521947</v>
      </c>
      <c r="V1607" s="2">
        <f t="shared" si="861"/>
        <v>90128.470484999852</v>
      </c>
      <c r="W1607" s="2">
        <f t="shared" si="862"/>
        <v>353619.26532459934</v>
      </c>
      <c r="X1607" s="17">
        <f t="shared" si="863"/>
        <v>0</v>
      </c>
      <c r="Y1607" s="2">
        <f t="shared" si="864"/>
        <v>0</v>
      </c>
      <c r="Z1607" s="72">
        <f t="shared" si="865"/>
        <v>0</v>
      </c>
      <c r="AA1607" s="2">
        <f t="shared" si="875"/>
        <v>0</v>
      </c>
      <c r="AB1607" s="12">
        <f t="shared" si="873"/>
        <v>4.6600000000000003E-2</v>
      </c>
      <c r="AC1607" s="17">
        <f t="shared" si="866"/>
        <v>10</v>
      </c>
      <c r="AD1607" s="17">
        <v>252</v>
      </c>
      <c r="AE1607" s="13">
        <f t="shared" si="879"/>
        <v>1.0018090479999999</v>
      </c>
      <c r="AF1607" s="2">
        <f t="shared" si="876"/>
        <v>633.01217767000003</v>
      </c>
      <c r="AG1607" s="2">
        <f t="shared" si="867"/>
        <v>639.71422469000004</v>
      </c>
      <c r="AH1607" s="3">
        <f t="shared" si="868"/>
        <v>0</v>
      </c>
      <c r="AI1607" s="4" t="str">
        <f t="shared" si="880"/>
        <v>A+J=</v>
      </c>
      <c r="AJ1607" s="11">
        <f t="shared" si="874"/>
        <v>42780</v>
      </c>
      <c r="AK1607" s="11"/>
      <c r="AL1607" s="4"/>
      <c r="AM1607" s="1"/>
      <c r="AN1607" s="11"/>
      <c r="AO1607" s="1"/>
      <c r="AP1607" s="1"/>
      <c r="AQ1607" s="3"/>
      <c r="AR1607" s="3"/>
      <c r="AS1607" s="6"/>
      <c r="AT1607" s="1"/>
      <c r="AU1607" s="1"/>
      <c r="AV1607" s="1"/>
      <c r="AW1607" s="1"/>
      <c r="AX1607" s="1"/>
      <c r="AY1607" s="1"/>
      <c r="AZ1607" s="1"/>
      <c r="BA1607" s="1"/>
      <c r="BB1607" s="1"/>
    </row>
    <row r="1608" spans="1:54" x14ac:dyDescent="0.2">
      <c r="A1608" s="158">
        <f t="shared" si="869"/>
        <v>42764</v>
      </c>
      <c r="B1608" s="2">
        <f t="shared" si="853"/>
        <v>354258.97954928933</v>
      </c>
      <c r="C1608" s="2">
        <f t="shared" si="870"/>
        <v>259520.55138438</v>
      </c>
      <c r="D1608" s="2">
        <f>SUM(Y1608:Y$1805)</f>
        <v>11398.544518719998</v>
      </c>
      <c r="E1608" s="73">
        <f t="shared" si="854"/>
        <v>248122.00686565999</v>
      </c>
      <c r="F1608" s="88">
        <f t="shared" si="882"/>
        <v>4761.42</v>
      </c>
      <c r="G1608" s="3">
        <f>IF(AND(N1608=1,N1607&gt;1),VLOOKUP(A1607,[1]Plan1!$BK$81:$BM$259,3),G1607)</f>
        <v>4775.7</v>
      </c>
      <c r="H1608" s="11">
        <f t="shared" si="883"/>
        <v>42691</v>
      </c>
      <c r="I1608" s="11">
        <f t="shared" si="884"/>
        <v>42721</v>
      </c>
      <c r="J1608" s="12">
        <f t="shared" si="855"/>
        <v>2.9991053089204467E-3</v>
      </c>
      <c r="K1608" s="11">
        <f t="shared" si="871"/>
        <v>42780</v>
      </c>
      <c r="L1608" s="11">
        <f t="shared" si="856"/>
        <v>42780</v>
      </c>
      <c r="M1608" s="1">
        <f t="shared" si="877"/>
        <v>21</v>
      </c>
      <c r="N1608" s="1">
        <f t="shared" si="857"/>
        <v>10</v>
      </c>
      <c r="O1608" s="2">
        <f t="shared" si="858"/>
        <v>1.0014270199999999</v>
      </c>
      <c r="P1608" s="13">
        <f t="shared" si="885"/>
        <v>1.00180102</v>
      </c>
      <c r="Q1608" s="13">
        <f t="shared" si="878"/>
        <v>1.3612999557176599</v>
      </c>
      <c r="R1608" s="2">
        <f t="shared" si="881"/>
        <v>1.3632425500000001</v>
      </c>
      <c r="S1608" s="2">
        <f t="shared" si="872"/>
        <v>1.34831144</v>
      </c>
      <c r="T1608" s="2">
        <f t="shared" si="859"/>
        <v>349914.52834666002</v>
      </c>
      <c r="U1608" s="2">
        <f t="shared" si="860"/>
        <v>3970.24345521947</v>
      </c>
      <c r="V1608" s="2">
        <f t="shared" si="861"/>
        <v>90128.470484999852</v>
      </c>
      <c r="W1608" s="2">
        <f t="shared" si="862"/>
        <v>353619.26532459934</v>
      </c>
      <c r="X1608" s="17">
        <f t="shared" si="863"/>
        <v>0</v>
      </c>
      <c r="Y1608" s="2">
        <f t="shared" si="864"/>
        <v>0</v>
      </c>
      <c r="Z1608" s="72">
        <f t="shared" si="865"/>
        <v>0</v>
      </c>
      <c r="AA1608" s="2">
        <f t="shared" si="875"/>
        <v>0</v>
      </c>
      <c r="AB1608" s="12">
        <f t="shared" si="873"/>
        <v>4.6600000000000003E-2</v>
      </c>
      <c r="AC1608" s="17">
        <f t="shared" si="866"/>
        <v>10</v>
      </c>
      <c r="AD1608" s="17">
        <v>252</v>
      </c>
      <c r="AE1608" s="13">
        <f t="shared" si="879"/>
        <v>1.0018090479999999</v>
      </c>
      <c r="AF1608" s="2">
        <f t="shared" si="876"/>
        <v>633.01217767000003</v>
      </c>
      <c r="AG1608" s="2">
        <f t="shared" si="867"/>
        <v>639.71422469000004</v>
      </c>
      <c r="AH1608" s="3">
        <f t="shared" si="868"/>
        <v>0</v>
      </c>
      <c r="AI1608" s="4" t="str">
        <f t="shared" si="880"/>
        <v>A+J=</v>
      </c>
      <c r="AJ1608" s="11">
        <f t="shared" si="874"/>
        <v>42780</v>
      </c>
      <c r="AK1608" s="11"/>
      <c r="AL1608" s="4"/>
      <c r="AM1608" s="1"/>
      <c r="AN1608" s="11"/>
      <c r="AO1608" s="1"/>
      <c r="AP1608" s="1"/>
      <c r="AQ1608" s="3"/>
      <c r="AR1608" s="3"/>
      <c r="AS1608" s="6"/>
      <c r="AT1608" s="1"/>
      <c r="AU1608" s="1"/>
      <c r="AV1608" s="1"/>
      <c r="AW1608" s="1"/>
      <c r="AX1608" s="1"/>
      <c r="AY1608" s="1"/>
      <c r="AZ1608" s="1"/>
      <c r="BA1608" s="1"/>
      <c r="BB1608" s="1"/>
    </row>
    <row r="1609" spans="1:54" x14ac:dyDescent="0.2">
      <c r="A1609" s="158">
        <f t="shared" si="869"/>
        <v>42765</v>
      </c>
      <c r="B1609" s="2">
        <f t="shared" si="853"/>
        <v>354258.97954928933</v>
      </c>
      <c r="C1609" s="2">
        <f t="shared" si="870"/>
        <v>259520.55138438</v>
      </c>
      <c r="D1609" s="2">
        <f>SUM(Y1609:Y$1805)</f>
        <v>11398.544518719998</v>
      </c>
      <c r="E1609" s="73">
        <f t="shared" si="854"/>
        <v>248122.00686565999</v>
      </c>
      <c r="F1609" s="88">
        <f t="shared" si="882"/>
        <v>4761.42</v>
      </c>
      <c r="G1609" s="3">
        <f>IF(AND(N1609=1,N1608&gt;1),VLOOKUP(A1608,[1]Plan1!$BK$81:$BM$259,3),G1608)</f>
        <v>4775.7</v>
      </c>
      <c r="H1609" s="11">
        <f t="shared" si="883"/>
        <v>42691</v>
      </c>
      <c r="I1609" s="11">
        <f t="shared" si="884"/>
        <v>42721</v>
      </c>
      <c r="J1609" s="12">
        <f t="shared" si="855"/>
        <v>2.9991053089204467E-3</v>
      </c>
      <c r="K1609" s="11">
        <f t="shared" si="871"/>
        <v>42780</v>
      </c>
      <c r="L1609" s="11">
        <f t="shared" si="856"/>
        <v>42780</v>
      </c>
      <c r="M1609" s="1">
        <f t="shared" si="877"/>
        <v>21</v>
      </c>
      <c r="N1609" s="1">
        <f t="shared" si="857"/>
        <v>10</v>
      </c>
      <c r="O1609" s="2">
        <f t="shared" si="858"/>
        <v>1.0014270199999999</v>
      </c>
      <c r="P1609" s="13">
        <f t="shared" si="885"/>
        <v>1.00180102</v>
      </c>
      <c r="Q1609" s="13">
        <f t="shared" si="878"/>
        <v>1.3612999557176599</v>
      </c>
      <c r="R1609" s="2">
        <f t="shared" si="881"/>
        <v>1.3632425500000001</v>
      </c>
      <c r="S1609" s="2">
        <f t="shared" si="872"/>
        <v>1.34831144</v>
      </c>
      <c r="T1609" s="2">
        <f t="shared" si="859"/>
        <v>349914.52834666002</v>
      </c>
      <c r="U1609" s="2">
        <f t="shared" si="860"/>
        <v>3970.24345521947</v>
      </c>
      <c r="V1609" s="2">
        <f t="shared" si="861"/>
        <v>90128.470484999852</v>
      </c>
      <c r="W1609" s="2">
        <f t="shared" si="862"/>
        <v>353619.26532459934</v>
      </c>
      <c r="X1609" s="17">
        <f t="shared" si="863"/>
        <v>0</v>
      </c>
      <c r="Y1609" s="2">
        <f t="shared" si="864"/>
        <v>0</v>
      </c>
      <c r="Z1609" s="72">
        <f t="shared" si="865"/>
        <v>0</v>
      </c>
      <c r="AA1609" s="2">
        <f t="shared" si="875"/>
        <v>0</v>
      </c>
      <c r="AB1609" s="12">
        <f t="shared" si="873"/>
        <v>4.6600000000000003E-2</v>
      </c>
      <c r="AC1609" s="17">
        <f t="shared" si="866"/>
        <v>10</v>
      </c>
      <c r="AD1609" s="17">
        <v>252</v>
      </c>
      <c r="AE1609" s="13">
        <f t="shared" si="879"/>
        <v>1.0018090479999999</v>
      </c>
      <c r="AF1609" s="2">
        <f t="shared" si="876"/>
        <v>633.01217767000003</v>
      </c>
      <c r="AG1609" s="2">
        <f t="shared" si="867"/>
        <v>639.71422469000004</v>
      </c>
      <c r="AH1609" s="3">
        <f t="shared" si="868"/>
        <v>0</v>
      </c>
      <c r="AI1609" s="4" t="str">
        <f t="shared" si="880"/>
        <v>A+J=</v>
      </c>
      <c r="AJ1609" s="11">
        <f t="shared" si="874"/>
        <v>42780</v>
      </c>
      <c r="AK1609" s="11"/>
      <c r="AL1609" s="4"/>
      <c r="AM1609" s="1"/>
      <c r="AN1609" s="11"/>
      <c r="AO1609" s="1"/>
      <c r="AP1609" s="1"/>
      <c r="AQ1609" s="3"/>
      <c r="AR1609" s="3"/>
      <c r="AS1609" s="6"/>
      <c r="AT1609" s="1"/>
      <c r="AU1609" s="1"/>
      <c r="AV1609" s="1"/>
      <c r="AW1609" s="1"/>
      <c r="AX1609" s="1"/>
      <c r="AY1609" s="1"/>
      <c r="AZ1609" s="1"/>
      <c r="BA1609" s="1"/>
      <c r="BB1609" s="1"/>
    </row>
    <row r="1610" spans="1:54" x14ac:dyDescent="0.2">
      <c r="A1610" s="158">
        <f t="shared" si="869"/>
        <v>42766</v>
      </c>
      <c r="B1610" s="2">
        <f t="shared" ref="B1610:B1673" si="886">(W1610+AG1610)</f>
        <v>354371.34773848404</v>
      </c>
      <c r="C1610" s="2">
        <f t="shared" si="870"/>
        <v>259520.55138438</v>
      </c>
      <c r="D1610" s="2">
        <f>SUM(Y1610:Y$1805)</f>
        <v>11398.544518719998</v>
      </c>
      <c r="E1610" s="73">
        <f t="shared" ref="E1610:E1673" si="887">(C1610-D1610)</f>
        <v>248122.00686565999</v>
      </c>
      <c r="F1610" s="88">
        <f t="shared" si="882"/>
        <v>4761.42</v>
      </c>
      <c r="G1610" s="3">
        <f>IF(AND(N1610=1,N1609&gt;1),VLOOKUP(A1609,[1]Plan1!$BK$81:$BM$259,3),G1609)</f>
        <v>4775.7</v>
      </c>
      <c r="H1610" s="11">
        <f t="shared" si="883"/>
        <v>42691</v>
      </c>
      <c r="I1610" s="11">
        <f t="shared" si="884"/>
        <v>42721</v>
      </c>
      <c r="J1610" s="12">
        <f t="shared" ref="J1610:J1673" si="888">(G1610/F1610)-1</f>
        <v>2.9991053089204467E-3</v>
      </c>
      <c r="K1610" s="11">
        <f t="shared" si="871"/>
        <v>42780</v>
      </c>
      <c r="L1610" s="11">
        <f t="shared" ref="L1610:L1673" si="889">IF(A1610&gt;L1609,K1610,L1609)</f>
        <v>42780</v>
      </c>
      <c r="M1610" s="1">
        <f t="shared" si="877"/>
        <v>21</v>
      </c>
      <c r="N1610" s="1">
        <f t="shared" ref="N1610:N1673" si="890">(M1610-(NETWORKDAYS(A1610,L1610,$AN$194:$AN$348)-1))</f>
        <v>11</v>
      </c>
      <c r="O1610" s="2">
        <f t="shared" ref="O1610:O1673" si="891">TRUNC((G1610/F1610)^TRUNC((N1610/M1610),9),8)</f>
        <v>1.00156983</v>
      </c>
      <c r="P1610" s="13">
        <f t="shared" si="885"/>
        <v>1.00180102</v>
      </c>
      <c r="Q1610" s="13">
        <f t="shared" si="878"/>
        <v>1.3612999557176599</v>
      </c>
      <c r="R1610" s="2">
        <f t="shared" si="881"/>
        <v>1.36343696</v>
      </c>
      <c r="S1610" s="2">
        <f t="shared" si="872"/>
        <v>1.34831144</v>
      </c>
      <c r="T1610" s="2">
        <f t="shared" ref="T1610:T1673" si="892">TRUNC(C1610*S1610,8)</f>
        <v>349914.52834666002</v>
      </c>
      <c r="U1610" s="2">
        <f t="shared" ref="U1610:U1673" si="893">(D1610*(S1610-1))</f>
        <v>3970.24345521947</v>
      </c>
      <c r="V1610" s="2">
        <f t="shared" ref="V1610:V1673" si="894">(E1610*(R1610-1))</f>
        <v>90176.707884354604</v>
      </c>
      <c r="W1610" s="2">
        <f t="shared" ref="W1610:W1673" si="895">(C1610+U1610+V1610)</f>
        <v>353667.50272395404</v>
      </c>
      <c r="X1610" s="17">
        <f t="shared" ref="X1610:X1673" si="896">IF(VLOOKUP(A1610,AN$10:AU$190,8)=VLOOKUP(A1609,AN$10:AU$190,8),0,VLOOKUP(A1610,AN$10:AU$190,8))</f>
        <v>0</v>
      </c>
      <c r="Y1610" s="2">
        <f t="shared" ref="Y1610:Y1673" si="897">IF(X1610&gt;0,VLOOKUP(A1610,AN$12:AR$190,5),0)</f>
        <v>0</v>
      </c>
      <c r="Z1610" s="72">
        <f t="shared" ref="Z1610:Z1673" si="898">IF(X1610&gt;0,VLOOKUP($A1610,$AN$10:$AS$190,6),0)</f>
        <v>0</v>
      </c>
      <c r="AA1610" s="2">
        <f t="shared" si="875"/>
        <v>0</v>
      </c>
      <c r="AB1610" s="12">
        <f t="shared" si="873"/>
        <v>4.6600000000000003E-2</v>
      </c>
      <c r="AC1610" s="17">
        <f t="shared" ref="AC1610:AC1673" si="899">N1610</f>
        <v>11</v>
      </c>
      <c r="AD1610" s="17">
        <v>252</v>
      </c>
      <c r="AE1610" s="13">
        <f t="shared" si="879"/>
        <v>1.001990132</v>
      </c>
      <c r="AF1610" s="2">
        <f t="shared" si="876"/>
        <v>696.37610012000005</v>
      </c>
      <c r="AG1610" s="2">
        <f t="shared" ref="AG1610:AG1673" si="900">TRUNC((W1610*(AE1610-1)),8)</f>
        <v>703.84501452999996</v>
      </c>
      <c r="AH1610" s="3">
        <f t="shared" ref="AH1610:AH1673" si="901">IF(AA1610&gt;0,AA1610+AF1610,0)</f>
        <v>0</v>
      </c>
      <c r="AI1610" s="4" t="str">
        <f t="shared" si="880"/>
        <v>A+J=</v>
      </c>
      <c r="AJ1610" s="11">
        <f t="shared" si="874"/>
        <v>42780</v>
      </c>
      <c r="AK1610" s="11"/>
      <c r="AL1610" s="4"/>
      <c r="AM1610" s="1"/>
      <c r="AN1610" s="11"/>
      <c r="AO1610" s="1"/>
      <c r="AP1610" s="1"/>
      <c r="AQ1610" s="3"/>
      <c r="AR1610" s="3"/>
      <c r="AS1610" s="6"/>
      <c r="AT1610" s="1"/>
      <c r="AU1610" s="1"/>
      <c r="AV1610" s="1"/>
      <c r="AW1610" s="1"/>
      <c r="AX1610" s="1"/>
      <c r="AY1610" s="1"/>
      <c r="AZ1610" s="1"/>
      <c r="BA1610" s="1"/>
      <c r="BB1610" s="1"/>
    </row>
    <row r="1611" spans="1:54" x14ac:dyDescent="0.2">
      <c r="A1611" s="158">
        <f t="shared" ref="A1611:A1674" si="902">(A1610+1)</f>
        <v>42767</v>
      </c>
      <c r="B1611" s="2">
        <f t="shared" si="886"/>
        <v>354483.75537047908</v>
      </c>
      <c r="C1611" s="2">
        <f t="shared" ref="C1611:C1674" si="903">TRUNC(IF(X1610&gt;0,VLOOKUP(A1610,$AN$12:$AO$190,2),C1610),8)</f>
        <v>259520.55138438</v>
      </c>
      <c r="D1611" s="2">
        <f>SUM(Y1611:Y$1805)</f>
        <v>11398.544518719998</v>
      </c>
      <c r="E1611" s="73">
        <f t="shared" si="887"/>
        <v>248122.00686565999</v>
      </c>
      <c r="F1611" s="88">
        <f t="shared" si="882"/>
        <v>4761.42</v>
      </c>
      <c r="G1611" s="3">
        <f>IF(AND(N1611=1,N1610&gt;1),VLOOKUP(A1610,[1]Plan1!$BK$81:$BM$259,3),G1610)</f>
        <v>4775.7</v>
      </c>
      <c r="H1611" s="11">
        <f t="shared" si="883"/>
        <v>42691</v>
      </c>
      <c r="I1611" s="11">
        <f t="shared" si="884"/>
        <v>42721</v>
      </c>
      <c r="J1611" s="12">
        <f t="shared" si="888"/>
        <v>2.9991053089204467E-3</v>
      </c>
      <c r="K1611" s="11">
        <f t="shared" ref="K1611:K1674" si="904">IF(DAY(A1611)=14,VLOOKUP(A1611,AR$194:AW$373,4),K1610)</f>
        <v>42780</v>
      </c>
      <c r="L1611" s="11">
        <f t="shared" si="889"/>
        <v>42780</v>
      </c>
      <c r="M1611" s="1">
        <f t="shared" si="877"/>
        <v>21</v>
      </c>
      <c r="N1611" s="1">
        <f t="shared" si="890"/>
        <v>12</v>
      </c>
      <c r="O1611" s="2">
        <f t="shared" si="891"/>
        <v>1.0017126700000001</v>
      </c>
      <c r="P1611" s="13">
        <f t="shared" si="885"/>
        <v>1.00180102</v>
      </c>
      <c r="Q1611" s="13">
        <f t="shared" si="878"/>
        <v>1.3612999557176599</v>
      </c>
      <c r="R1611" s="2">
        <f t="shared" si="881"/>
        <v>1.36363141</v>
      </c>
      <c r="S1611" s="2">
        <f t="shared" ref="S1611:S1674" si="905">IF(AND(X1611&gt;0,MONTH(A1611)=9),R1611,S1610)</f>
        <v>1.34831144</v>
      </c>
      <c r="T1611" s="2">
        <f t="shared" si="892"/>
        <v>349914.52834666002</v>
      </c>
      <c r="U1611" s="2">
        <f t="shared" si="893"/>
        <v>3970.24345521947</v>
      </c>
      <c r="V1611" s="2">
        <f t="shared" si="894"/>
        <v>90224.955208589614</v>
      </c>
      <c r="W1611" s="2">
        <f t="shared" si="895"/>
        <v>353715.75004818907</v>
      </c>
      <c r="X1611" s="17">
        <f t="shared" si="896"/>
        <v>0</v>
      </c>
      <c r="Y1611" s="2">
        <f t="shared" si="897"/>
        <v>0</v>
      </c>
      <c r="Z1611" s="72">
        <f t="shared" si="898"/>
        <v>0</v>
      </c>
      <c r="AA1611" s="2">
        <f t="shared" si="875"/>
        <v>0</v>
      </c>
      <c r="AB1611" s="12">
        <f t="shared" ref="AB1611:AB1674" si="906">(AB1610)</f>
        <v>4.6600000000000003E-2</v>
      </c>
      <c r="AC1611" s="17">
        <f t="shared" si="899"/>
        <v>12</v>
      </c>
      <c r="AD1611" s="17">
        <v>252</v>
      </c>
      <c r="AE1611" s="13">
        <f t="shared" si="879"/>
        <v>1.00217125</v>
      </c>
      <c r="AF1611" s="2">
        <f t="shared" si="876"/>
        <v>759.75191967000001</v>
      </c>
      <c r="AG1611" s="2">
        <f t="shared" si="900"/>
        <v>768.00532228999998</v>
      </c>
      <c r="AH1611" s="3">
        <f t="shared" si="901"/>
        <v>0</v>
      </c>
      <c r="AI1611" s="4" t="str">
        <f t="shared" si="880"/>
        <v>A+J=</v>
      </c>
      <c r="AJ1611" s="11">
        <f t="shared" ref="AJ1611:AJ1674" si="907">IF(X1610&gt;0,VLOOKUP(A1610,$AN$10:$AW$190,9),AJ1610)</f>
        <v>42780</v>
      </c>
      <c r="AK1611" s="11"/>
      <c r="AL1611" s="4"/>
      <c r="AM1611" s="1"/>
      <c r="AN1611" s="11"/>
      <c r="AO1611" s="1"/>
      <c r="AP1611" s="1"/>
      <c r="AQ1611" s="3"/>
      <c r="AR1611" s="3"/>
      <c r="AS1611" s="6"/>
      <c r="AT1611" s="1"/>
      <c r="AU1611" s="1"/>
      <c r="AV1611" s="1"/>
      <c r="AW1611" s="1"/>
      <c r="AX1611" s="1"/>
      <c r="AY1611" s="1"/>
      <c r="AZ1611" s="1"/>
      <c r="BA1611" s="1"/>
      <c r="BB1611" s="1"/>
    </row>
    <row r="1612" spans="1:54" x14ac:dyDescent="0.2">
      <c r="A1612" s="158">
        <f t="shared" si="902"/>
        <v>42768</v>
      </c>
      <c r="B1612" s="2">
        <f t="shared" si="886"/>
        <v>354596.19428689417</v>
      </c>
      <c r="C1612" s="2">
        <f t="shared" si="903"/>
        <v>259520.55138438</v>
      </c>
      <c r="D1612" s="2">
        <f>SUM(Y1612:Y$1805)</f>
        <v>11398.544518719998</v>
      </c>
      <c r="E1612" s="73">
        <f t="shared" si="887"/>
        <v>248122.00686565999</v>
      </c>
      <c r="F1612" s="88">
        <f t="shared" si="882"/>
        <v>4761.42</v>
      </c>
      <c r="G1612" s="3">
        <f>IF(AND(N1612=1,N1611&gt;1),VLOOKUP(A1611,[1]Plan1!$BK$81:$BM$259,3),G1611)</f>
        <v>4775.7</v>
      </c>
      <c r="H1612" s="11">
        <f t="shared" si="883"/>
        <v>42691</v>
      </c>
      <c r="I1612" s="11">
        <f t="shared" si="884"/>
        <v>42721</v>
      </c>
      <c r="J1612" s="12">
        <f t="shared" si="888"/>
        <v>2.9991053089204467E-3</v>
      </c>
      <c r="K1612" s="11">
        <f t="shared" si="904"/>
        <v>42780</v>
      </c>
      <c r="L1612" s="11">
        <f t="shared" si="889"/>
        <v>42780</v>
      </c>
      <c r="M1612" s="1">
        <f t="shared" si="877"/>
        <v>21</v>
      </c>
      <c r="N1612" s="1">
        <f t="shared" si="890"/>
        <v>13</v>
      </c>
      <c r="O1612" s="2">
        <f t="shared" si="891"/>
        <v>1.0018555200000001</v>
      </c>
      <c r="P1612" s="13">
        <f t="shared" si="885"/>
        <v>1.00180102</v>
      </c>
      <c r="Q1612" s="13">
        <f t="shared" si="878"/>
        <v>1.3612999557176599</v>
      </c>
      <c r="R1612" s="2">
        <f t="shared" si="881"/>
        <v>1.3638258700000001</v>
      </c>
      <c r="S1612" s="2">
        <f t="shared" si="905"/>
        <v>1.34831144</v>
      </c>
      <c r="T1612" s="2">
        <f t="shared" si="892"/>
        <v>349914.52834666002</v>
      </c>
      <c r="U1612" s="2">
        <f t="shared" si="893"/>
        <v>3970.24345521947</v>
      </c>
      <c r="V1612" s="2">
        <f t="shared" si="894"/>
        <v>90273.205014044739</v>
      </c>
      <c r="W1612" s="2">
        <f t="shared" si="895"/>
        <v>353763.99985364417</v>
      </c>
      <c r="X1612" s="17">
        <f t="shared" si="896"/>
        <v>0</v>
      </c>
      <c r="Y1612" s="2">
        <f t="shared" si="897"/>
        <v>0</v>
      </c>
      <c r="Z1612" s="72">
        <f t="shared" si="898"/>
        <v>0</v>
      </c>
      <c r="AA1612" s="2">
        <f t="shared" si="875"/>
        <v>0</v>
      </c>
      <c r="AB1612" s="12">
        <f t="shared" si="906"/>
        <v>4.6600000000000003E-2</v>
      </c>
      <c r="AC1612" s="17">
        <f t="shared" si="899"/>
        <v>13</v>
      </c>
      <c r="AD1612" s="17">
        <v>252</v>
      </c>
      <c r="AE1612" s="13">
        <f t="shared" si="879"/>
        <v>1.0023523999999999</v>
      </c>
      <c r="AF1612" s="2">
        <f t="shared" si="876"/>
        <v>823.13893647999998</v>
      </c>
      <c r="AG1612" s="2">
        <f t="shared" si="900"/>
        <v>832.19443324999997</v>
      </c>
      <c r="AH1612" s="3">
        <f t="shared" si="901"/>
        <v>0</v>
      </c>
      <c r="AI1612" s="4" t="str">
        <f t="shared" si="880"/>
        <v>A+J=</v>
      </c>
      <c r="AJ1612" s="11">
        <f t="shared" si="907"/>
        <v>42780</v>
      </c>
      <c r="AK1612" s="11"/>
      <c r="AL1612" s="4"/>
      <c r="AM1612" s="1"/>
      <c r="AN1612" s="11"/>
      <c r="AO1612" s="1"/>
      <c r="AP1612" s="1"/>
      <c r="AQ1612" s="3"/>
      <c r="AR1612" s="3"/>
      <c r="AS1612" s="6"/>
      <c r="AT1612" s="1"/>
      <c r="AU1612" s="1"/>
      <c r="AV1612" s="1"/>
      <c r="AW1612" s="1"/>
      <c r="AX1612" s="1"/>
      <c r="AY1612" s="1"/>
      <c r="AZ1612" s="1"/>
      <c r="BA1612" s="1"/>
      <c r="BB1612" s="1"/>
    </row>
    <row r="1613" spans="1:54" x14ac:dyDescent="0.2">
      <c r="A1613" s="158">
        <f t="shared" si="902"/>
        <v>42769</v>
      </c>
      <c r="B1613" s="2">
        <f t="shared" si="886"/>
        <v>354708.67231004953</v>
      </c>
      <c r="C1613" s="2">
        <f t="shared" si="903"/>
        <v>259520.55138438</v>
      </c>
      <c r="D1613" s="2">
        <f>SUM(Y1613:Y$1805)</f>
        <v>11398.544518719998</v>
      </c>
      <c r="E1613" s="73">
        <f t="shared" si="887"/>
        <v>248122.00686565999</v>
      </c>
      <c r="F1613" s="88">
        <f t="shared" si="882"/>
        <v>4761.42</v>
      </c>
      <c r="G1613" s="3">
        <f>IF(AND(N1613=1,N1612&gt;1),VLOOKUP(A1612,[1]Plan1!$BK$81:$BM$259,3),G1612)</f>
        <v>4775.7</v>
      </c>
      <c r="H1613" s="11">
        <f t="shared" si="883"/>
        <v>42691</v>
      </c>
      <c r="I1613" s="11">
        <f t="shared" si="884"/>
        <v>42721</v>
      </c>
      <c r="J1613" s="12">
        <f t="shared" si="888"/>
        <v>2.9991053089204467E-3</v>
      </c>
      <c r="K1613" s="11">
        <f t="shared" si="904"/>
        <v>42780</v>
      </c>
      <c r="L1613" s="11">
        <f t="shared" si="889"/>
        <v>42780</v>
      </c>
      <c r="M1613" s="1">
        <f t="shared" si="877"/>
        <v>21</v>
      </c>
      <c r="N1613" s="1">
        <f t="shared" si="890"/>
        <v>14</v>
      </c>
      <c r="O1613" s="2">
        <f t="shared" si="891"/>
        <v>1.0019984</v>
      </c>
      <c r="P1613" s="13">
        <f t="shared" si="885"/>
        <v>1.00180102</v>
      </c>
      <c r="Q1613" s="13">
        <f t="shared" si="878"/>
        <v>1.3612999557176599</v>
      </c>
      <c r="R1613" s="2">
        <f t="shared" si="881"/>
        <v>1.36402037</v>
      </c>
      <c r="S1613" s="2">
        <f t="shared" si="905"/>
        <v>1.34831144</v>
      </c>
      <c r="T1613" s="2">
        <f t="shared" si="892"/>
        <v>349914.52834666002</v>
      </c>
      <c r="U1613" s="2">
        <f t="shared" si="893"/>
        <v>3970.24345521947</v>
      </c>
      <c r="V1613" s="2">
        <f t="shared" si="894"/>
        <v>90321.464744380079</v>
      </c>
      <c r="W1613" s="2">
        <f t="shared" si="895"/>
        <v>353812.25958397955</v>
      </c>
      <c r="X1613" s="17">
        <f t="shared" si="896"/>
        <v>0</v>
      </c>
      <c r="Y1613" s="2">
        <f t="shared" si="897"/>
        <v>0</v>
      </c>
      <c r="Z1613" s="72">
        <f t="shared" si="898"/>
        <v>0</v>
      </c>
      <c r="AA1613" s="2">
        <f t="shared" si="875"/>
        <v>0</v>
      </c>
      <c r="AB1613" s="12">
        <f t="shared" si="906"/>
        <v>4.6600000000000003E-2</v>
      </c>
      <c r="AC1613" s="17">
        <f t="shared" si="899"/>
        <v>14</v>
      </c>
      <c r="AD1613" s="17">
        <v>252</v>
      </c>
      <c r="AE1613" s="13">
        <f t="shared" si="879"/>
        <v>1.002533583</v>
      </c>
      <c r="AF1613" s="2">
        <f t="shared" si="876"/>
        <v>886.53750047000005</v>
      </c>
      <c r="AG1613" s="2">
        <f t="shared" si="900"/>
        <v>896.41272606999996</v>
      </c>
      <c r="AH1613" s="3">
        <f t="shared" si="901"/>
        <v>0</v>
      </c>
      <c r="AI1613" s="4" t="str">
        <f t="shared" si="880"/>
        <v>A+J=</v>
      </c>
      <c r="AJ1613" s="11">
        <f t="shared" si="907"/>
        <v>42780</v>
      </c>
      <c r="AK1613" s="11"/>
      <c r="AL1613" s="4"/>
      <c r="AM1613" s="1"/>
      <c r="AN1613" s="11"/>
      <c r="AO1613" s="1"/>
      <c r="AP1613" s="1"/>
      <c r="AQ1613" s="3"/>
      <c r="AR1613" s="3"/>
      <c r="AS1613" s="6"/>
      <c r="AT1613" s="1"/>
      <c r="AU1613" s="1"/>
      <c r="AV1613" s="1"/>
      <c r="AW1613" s="1"/>
      <c r="AX1613" s="1"/>
      <c r="AY1613" s="1"/>
      <c r="AZ1613" s="1"/>
      <c r="BA1613" s="1"/>
      <c r="BB1613" s="1"/>
    </row>
    <row r="1614" spans="1:54" x14ac:dyDescent="0.2">
      <c r="A1614" s="158">
        <f t="shared" si="902"/>
        <v>42770</v>
      </c>
      <c r="B1614" s="2">
        <f t="shared" si="886"/>
        <v>354821.18660829513</v>
      </c>
      <c r="C1614" s="2">
        <f t="shared" si="903"/>
        <v>259520.55138438</v>
      </c>
      <c r="D1614" s="2">
        <f>SUM(Y1614:Y$1805)</f>
        <v>11398.544518719998</v>
      </c>
      <c r="E1614" s="73">
        <f t="shared" si="887"/>
        <v>248122.00686565999</v>
      </c>
      <c r="F1614" s="88">
        <f t="shared" si="882"/>
        <v>4761.42</v>
      </c>
      <c r="G1614" s="3">
        <f>IF(AND(N1614=1,N1613&gt;1),VLOOKUP(A1613,[1]Plan1!$BK$81:$BM$259,3),G1613)</f>
        <v>4775.7</v>
      </c>
      <c r="H1614" s="11">
        <f t="shared" si="883"/>
        <v>42691</v>
      </c>
      <c r="I1614" s="11">
        <f t="shared" si="884"/>
        <v>42721</v>
      </c>
      <c r="J1614" s="12">
        <f t="shared" si="888"/>
        <v>2.9991053089204467E-3</v>
      </c>
      <c r="K1614" s="11">
        <f t="shared" si="904"/>
        <v>42780</v>
      </c>
      <c r="L1614" s="11">
        <f t="shared" si="889"/>
        <v>42780</v>
      </c>
      <c r="M1614" s="1">
        <f t="shared" si="877"/>
        <v>21</v>
      </c>
      <c r="N1614" s="1">
        <f t="shared" si="890"/>
        <v>15</v>
      </c>
      <c r="O1614" s="2">
        <f t="shared" si="891"/>
        <v>1.0021412999999999</v>
      </c>
      <c r="P1614" s="13">
        <f t="shared" si="885"/>
        <v>1.00180102</v>
      </c>
      <c r="Q1614" s="13">
        <f t="shared" si="878"/>
        <v>1.3612999557176599</v>
      </c>
      <c r="R1614" s="2">
        <f t="shared" si="881"/>
        <v>1.3642148999999999</v>
      </c>
      <c r="S1614" s="2">
        <f t="shared" si="905"/>
        <v>1.34831144</v>
      </c>
      <c r="T1614" s="2">
        <f t="shared" si="892"/>
        <v>349914.52834666002</v>
      </c>
      <c r="U1614" s="2">
        <f t="shared" si="893"/>
        <v>3970.24345521947</v>
      </c>
      <c r="V1614" s="2">
        <f t="shared" si="894"/>
        <v>90369.731918375648</v>
      </c>
      <c r="W1614" s="2">
        <f t="shared" si="895"/>
        <v>353860.52675797511</v>
      </c>
      <c r="X1614" s="17">
        <f t="shared" si="896"/>
        <v>0</v>
      </c>
      <c r="Y1614" s="2">
        <f t="shared" si="897"/>
        <v>0</v>
      </c>
      <c r="Z1614" s="72">
        <f t="shared" si="898"/>
        <v>0</v>
      </c>
      <c r="AA1614" s="2">
        <f t="shared" si="875"/>
        <v>0</v>
      </c>
      <c r="AB1614" s="12">
        <f t="shared" si="906"/>
        <v>4.6600000000000003E-2</v>
      </c>
      <c r="AC1614" s="17">
        <f t="shared" si="899"/>
        <v>15</v>
      </c>
      <c r="AD1614" s="17">
        <v>252</v>
      </c>
      <c r="AE1614" s="13">
        <f t="shared" si="879"/>
        <v>1.002714798</v>
      </c>
      <c r="AF1614" s="2">
        <f t="shared" si="876"/>
        <v>949.94726172000003</v>
      </c>
      <c r="AG1614" s="2">
        <f t="shared" si="900"/>
        <v>960.65985032000003</v>
      </c>
      <c r="AH1614" s="3">
        <f t="shared" si="901"/>
        <v>0</v>
      </c>
      <c r="AI1614" s="4" t="str">
        <f t="shared" si="880"/>
        <v>A+J=</v>
      </c>
      <c r="AJ1614" s="11">
        <f t="shared" si="907"/>
        <v>42780</v>
      </c>
      <c r="AK1614" s="11"/>
      <c r="AL1614" s="4"/>
      <c r="AM1614" s="1"/>
      <c r="AN1614" s="11"/>
      <c r="AO1614" s="1"/>
      <c r="AP1614" s="1"/>
      <c r="AQ1614" s="3"/>
      <c r="AR1614" s="3"/>
      <c r="AS1614" s="6"/>
      <c r="AT1614" s="1"/>
      <c r="AU1614" s="1"/>
      <c r="AV1614" s="1"/>
      <c r="AW1614" s="1"/>
      <c r="AX1614" s="1"/>
      <c r="AY1614" s="1"/>
      <c r="AZ1614" s="1"/>
      <c r="BA1614" s="1"/>
      <c r="BB1614" s="1"/>
    </row>
    <row r="1615" spans="1:54" x14ac:dyDescent="0.2">
      <c r="A1615" s="158">
        <f t="shared" si="902"/>
        <v>42771</v>
      </c>
      <c r="B1615" s="2">
        <f t="shared" si="886"/>
        <v>354821.18660829513</v>
      </c>
      <c r="C1615" s="2">
        <f t="shared" si="903"/>
        <v>259520.55138438</v>
      </c>
      <c r="D1615" s="2">
        <f>SUM(Y1615:Y$1805)</f>
        <v>11398.544518719998</v>
      </c>
      <c r="E1615" s="73">
        <f t="shared" si="887"/>
        <v>248122.00686565999</v>
      </c>
      <c r="F1615" s="88">
        <f t="shared" si="882"/>
        <v>4761.42</v>
      </c>
      <c r="G1615" s="3">
        <f>IF(AND(N1615=1,N1614&gt;1),VLOOKUP(A1614,[1]Plan1!$BK$81:$BM$259,3),G1614)</f>
        <v>4775.7</v>
      </c>
      <c r="H1615" s="11">
        <f t="shared" si="883"/>
        <v>42691</v>
      </c>
      <c r="I1615" s="11">
        <f t="shared" si="884"/>
        <v>42721</v>
      </c>
      <c r="J1615" s="12">
        <f t="shared" si="888"/>
        <v>2.9991053089204467E-3</v>
      </c>
      <c r="K1615" s="11">
        <f t="shared" si="904"/>
        <v>42780</v>
      </c>
      <c r="L1615" s="11">
        <f t="shared" si="889"/>
        <v>42780</v>
      </c>
      <c r="M1615" s="1">
        <f t="shared" si="877"/>
        <v>21</v>
      </c>
      <c r="N1615" s="1">
        <f t="shared" si="890"/>
        <v>15</v>
      </c>
      <c r="O1615" s="2">
        <f t="shared" si="891"/>
        <v>1.0021412999999999</v>
      </c>
      <c r="P1615" s="13">
        <f t="shared" si="885"/>
        <v>1.00180102</v>
      </c>
      <c r="Q1615" s="13">
        <f t="shared" si="878"/>
        <v>1.3612999557176599</v>
      </c>
      <c r="R1615" s="2">
        <f t="shared" si="881"/>
        <v>1.3642148999999999</v>
      </c>
      <c r="S1615" s="2">
        <f t="shared" si="905"/>
        <v>1.34831144</v>
      </c>
      <c r="T1615" s="2">
        <f t="shared" si="892"/>
        <v>349914.52834666002</v>
      </c>
      <c r="U1615" s="2">
        <f t="shared" si="893"/>
        <v>3970.24345521947</v>
      </c>
      <c r="V1615" s="2">
        <f t="shared" si="894"/>
        <v>90369.731918375648</v>
      </c>
      <c r="W1615" s="2">
        <f t="shared" si="895"/>
        <v>353860.52675797511</v>
      </c>
      <c r="X1615" s="17">
        <f t="shared" si="896"/>
        <v>0</v>
      </c>
      <c r="Y1615" s="2">
        <f t="shared" si="897"/>
        <v>0</v>
      </c>
      <c r="Z1615" s="72">
        <f t="shared" si="898"/>
        <v>0</v>
      </c>
      <c r="AA1615" s="2">
        <f t="shared" ref="AA1615:AA1656" si="908">IF(Z1615&gt;0,TRUNC(Z1615*T1615,8),0)</f>
        <v>0</v>
      </c>
      <c r="AB1615" s="12">
        <f t="shared" si="906"/>
        <v>4.6600000000000003E-2</v>
      </c>
      <c r="AC1615" s="17">
        <f t="shared" si="899"/>
        <v>15</v>
      </c>
      <c r="AD1615" s="17">
        <v>252</v>
      </c>
      <c r="AE1615" s="13">
        <f t="shared" si="879"/>
        <v>1.002714798</v>
      </c>
      <c r="AF1615" s="2">
        <f t="shared" ref="AF1615:AF1656" si="909">TRUNC((T1615*(AE1615-1)),8)</f>
        <v>949.94726172000003</v>
      </c>
      <c r="AG1615" s="2">
        <f t="shared" si="900"/>
        <v>960.65985032000003</v>
      </c>
      <c r="AH1615" s="3">
        <f t="shared" si="901"/>
        <v>0</v>
      </c>
      <c r="AI1615" s="4" t="str">
        <f t="shared" si="880"/>
        <v>A+J=</v>
      </c>
      <c r="AJ1615" s="11">
        <f t="shared" si="907"/>
        <v>42780</v>
      </c>
      <c r="AK1615" s="11"/>
      <c r="AL1615" s="4"/>
      <c r="AM1615" s="1"/>
      <c r="AN1615" s="11"/>
      <c r="AO1615" s="1"/>
      <c r="AP1615" s="1"/>
      <c r="AQ1615" s="3"/>
      <c r="AR1615" s="3"/>
      <c r="AS1615" s="6"/>
      <c r="AT1615" s="1"/>
      <c r="AU1615" s="1"/>
      <c r="AV1615" s="1"/>
      <c r="AW1615" s="1"/>
      <c r="AX1615" s="1"/>
      <c r="AY1615" s="1"/>
      <c r="AZ1615" s="1"/>
      <c r="BA1615" s="1"/>
      <c r="BB1615" s="1"/>
    </row>
    <row r="1616" spans="1:54" x14ac:dyDescent="0.2">
      <c r="A1616" s="158">
        <f t="shared" si="902"/>
        <v>42772</v>
      </c>
      <c r="B1616" s="2">
        <f t="shared" si="886"/>
        <v>354821.18660829513</v>
      </c>
      <c r="C1616" s="2">
        <f t="shared" si="903"/>
        <v>259520.55138438</v>
      </c>
      <c r="D1616" s="2">
        <f>SUM(Y1616:Y$1805)</f>
        <v>11398.544518719998</v>
      </c>
      <c r="E1616" s="73">
        <f t="shared" si="887"/>
        <v>248122.00686565999</v>
      </c>
      <c r="F1616" s="88">
        <f t="shared" si="882"/>
        <v>4761.42</v>
      </c>
      <c r="G1616" s="3">
        <f>IF(AND(N1616=1,N1615&gt;1),VLOOKUP(A1615,[1]Plan1!$BK$81:$BM$259,3),G1615)</f>
        <v>4775.7</v>
      </c>
      <c r="H1616" s="11">
        <f t="shared" si="883"/>
        <v>42691</v>
      </c>
      <c r="I1616" s="11">
        <f t="shared" si="884"/>
        <v>42721</v>
      </c>
      <c r="J1616" s="12">
        <f t="shared" si="888"/>
        <v>2.9991053089204467E-3</v>
      </c>
      <c r="K1616" s="11">
        <f t="shared" si="904"/>
        <v>42780</v>
      </c>
      <c r="L1616" s="11">
        <f t="shared" si="889"/>
        <v>42780</v>
      </c>
      <c r="M1616" s="1">
        <f t="shared" si="877"/>
        <v>21</v>
      </c>
      <c r="N1616" s="1">
        <f t="shared" si="890"/>
        <v>15</v>
      </c>
      <c r="O1616" s="2">
        <f t="shared" si="891"/>
        <v>1.0021412999999999</v>
      </c>
      <c r="P1616" s="13">
        <f t="shared" si="885"/>
        <v>1.00180102</v>
      </c>
      <c r="Q1616" s="13">
        <f t="shared" si="878"/>
        <v>1.3612999557176599</v>
      </c>
      <c r="R1616" s="2">
        <f t="shared" si="881"/>
        <v>1.3642148999999999</v>
      </c>
      <c r="S1616" s="2">
        <f t="shared" si="905"/>
        <v>1.34831144</v>
      </c>
      <c r="T1616" s="2">
        <f t="shared" si="892"/>
        <v>349914.52834666002</v>
      </c>
      <c r="U1616" s="2">
        <f t="shared" si="893"/>
        <v>3970.24345521947</v>
      </c>
      <c r="V1616" s="2">
        <f t="shared" si="894"/>
        <v>90369.731918375648</v>
      </c>
      <c r="W1616" s="2">
        <f t="shared" si="895"/>
        <v>353860.52675797511</v>
      </c>
      <c r="X1616" s="17">
        <f t="shared" si="896"/>
        <v>0</v>
      </c>
      <c r="Y1616" s="2">
        <f t="shared" si="897"/>
        <v>0</v>
      </c>
      <c r="Z1616" s="72">
        <f t="shared" si="898"/>
        <v>0</v>
      </c>
      <c r="AA1616" s="2">
        <f t="shared" si="908"/>
        <v>0</v>
      </c>
      <c r="AB1616" s="12">
        <f t="shared" si="906"/>
        <v>4.6600000000000003E-2</v>
      </c>
      <c r="AC1616" s="17">
        <f t="shared" si="899"/>
        <v>15</v>
      </c>
      <c r="AD1616" s="17">
        <v>252</v>
      </c>
      <c r="AE1616" s="13">
        <f t="shared" si="879"/>
        <v>1.002714798</v>
      </c>
      <c r="AF1616" s="2">
        <f t="shared" si="909"/>
        <v>949.94726172000003</v>
      </c>
      <c r="AG1616" s="2">
        <f t="shared" si="900"/>
        <v>960.65985032000003</v>
      </c>
      <c r="AH1616" s="3">
        <f t="shared" si="901"/>
        <v>0</v>
      </c>
      <c r="AI1616" s="4" t="str">
        <f t="shared" si="880"/>
        <v>A+J=</v>
      </c>
      <c r="AJ1616" s="11">
        <f t="shared" si="907"/>
        <v>42780</v>
      </c>
      <c r="AK1616" s="11"/>
      <c r="AL1616" s="4"/>
      <c r="AM1616" s="1"/>
      <c r="AN1616" s="11"/>
      <c r="AO1616" s="1"/>
      <c r="AP1616" s="1"/>
      <c r="AQ1616" s="3"/>
      <c r="AR1616" s="3"/>
      <c r="AS1616" s="6"/>
      <c r="AT1616" s="1"/>
      <c r="AU1616" s="1"/>
      <c r="AV1616" s="1"/>
      <c r="AW1616" s="1"/>
      <c r="AX1616" s="1"/>
      <c r="AY1616" s="1"/>
      <c r="AZ1616" s="1"/>
      <c r="BA1616" s="1"/>
      <c r="BB1616" s="1"/>
    </row>
    <row r="1617" spans="1:54" x14ac:dyDescent="0.2">
      <c r="A1617" s="158">
        <f t="shared" si="902"/>
        <v>42773</v>
      </c>
      <c r="B1617" s="2">
        <f t="shared" si="886"/>
        <v>354933.73540972086</v>
      </c>
      <c r="C1617" s="2">
        <f t="shared" si="903"/>
        <v>259520.55138438</v>
      </c>
      <c r="D1617" s="2">
        <f>SUM(Y1617:Y$1805)</f>
        <v>11398.544518719998</v>
      </c>
      <c r="E1617" s="73">
        <f t="shared" si="887"/>
        <v>248122.00686565999</v>
      </c>
      <c r="F1617" s="88">
        <f t="shared" si="882"/>
        <v>4761.42</v>
      </c>
      <c r="G1617" s="3">
        <f>IF(AND(N1617=1,N1616&gt;1),VLOOKUP(A1616,[1]Plan1!$BK$81:$BM$259,3),G1616)</f>
        <v>4775.7</v>
      </c>
      <c r="H1617" s="11">
        <f t="shared" si="883"/>
        <v>42691</v>
      </c>
      <c r="I1617" s="11">
        <f t="shared" si="884"/>
        <v>42721</v>
      </c>
      <c r="J1617" s="12">
        <f t="shared" si="888"/>
        <v>2.9991053089204467E-3</v>
      </c>
      <c r="K1617" s="11">
        <f t="shared" si="904"/>
        <v>42780</v>
      </c>
      <c r="L1617" s="11">
        <f t="shared" si="889"/>
        <v>42780</v>
      </c>
      <c r="M1617" s="1">
        <f t="shared" si="877"/>
        <v>21</v>
      </c>
      <c r="N1617" s="1">
        <f t="shared" si="890"/>
        <v>16</v>
      </c>
      <c r="O1617" s="2">
        <f t="shared" si="891"/>
        <v>1.00228421</v>
      </c>
      <c r="P1617" s="13">
        <f t="shared" si="885"/>
        <v>1.00180102</v>
      </c>
      <c r="Q1617" s="13">
        <f t="shared" si="878"/>
        <v>1.3612999557176599</v>
      </c>
      <c r="R1617" s="2">
        <f t="shared" si="881"/>
        <v>1.3644094499999999</v>
      </c>
      <c r="S1617" s="2">
        <f t="shared" si="905"/>
        <v>1.34831144</v>
      </c>
      <c r="T1617" s="2">
        <f t="shared" si="892"/>
        <v>349914.52834666002</v>
      </c>
      <c r="U1617" s="2">
        <f t="shared" si="893"/>
        <v>3970.24345521947</v>
      </c>
      <c r="V1617" s="2">
        <f t="shared" si="894"/>
        <v>90418.004054811361</v>
      </c>
      <c r="W1617" s="2">
        <f t="shared" si="895"/>
        <v>353908.79889441084</v>
      </c>
      <c r="X1617" s="17">
        <f t="shared" si="896"/>
        <v>0</v>
      </c>
      <c r="Y1617" s="2">
        <f t="shared" si="897"/>
        <v>0</v>
      </c>
      <c r="Z1617" s="72">
        <f t="shared" si="898"/>
        <v>0</v>
      </c>
      <c r="AA1617" s="2">
        <f t="shared" si="908"/>
        <v>0</v>
      </c>
      <c r="AB1617" s="12">
        <f t="shared" si="906"/>
        <v>4.6600000000000003E-2</v>
      </c>
      <c r="AC1617" s="17">
        <f t="shared" si="899"/>
        <v>16</v>
      </c>
      <c r="AD1617" s="17">
        <v>252</v>
      </c>
      <c r="AE1617" s="13">
        <f t="shared" si="879"/>
        <v>1.0028960469999999</v>
      </c>
      <c r="AF1617" s="2">
        <f t="shared" si="909"/>
        <v>1013.3689200699999</v>
      </c>
      <c r="AG1617" s="2">
        <f t="shared" si="900"/>
        <v>1024.93651531</v>
      </c>
      <c r="AH1617" s="3">
        <f t="shared" si="901"/>
        <v>0</v>
      </c>
      <c r="AI1617" s="4" t="str">
        <f t="shared" si="880"/>
        <v>A+J=</v>
      </c>
      <c r="AJ1617" s="11">
        <f t="shared" si="907"/>
        <v>42780</v>
      </c>
      <c r="AK1617" s="11"/>
      <c r="AL1617" s="4"/>
      <c r="AM1617" s="1"/>
      <c r="AN1617" s="11"/>
      <c r="AO1617" s="1"/>
      <c r="AP1617" s="1"/>
      <c r="AQ1617" s="3"/>
      <c r="AR1617" s="3"/>
      <c r="AS1617" s="6"/>
      <c r="AT1617" s="1"/>
      <c r="AU1617" s="1"/>
      <c r="AV1617" s="1"/>
      <c r="AW1617" s="1"/>
      <c r="AX1617" s="1"/>
      <c r="AY1617" s="1"/>
      <c r="AZ1617" s="1"/>
      <c r="BA1617" s="1"/>
      <c r="BB1617" s="1"/>
    </row>
    <row r="1618" spans="1:54" x14ac:dyDescent="0.2">
      <c r="A1618" s="158">
        <f t="shared" si="902"/>
        <v>42774</v>
      </c>
      <c r="B1618" s="2">
        <f t="shared" si="886"/>
        <v>355046.32050288672</v>
      </c>
      <c r="C1618" s="2">
        <f t="shared" si="903"/>
        <v>259520.55138438</v>
      </c>
      <c r="D1618" s="2">
        <f>SUM(Y1618:Y$1805)</f>
        <v>11398.544518719998</v>
      </c>
      <c r="E1618" s="73">
        <f t="shared" si="887"/>
        <v>248122.00686565999</v>
      </c>
      <c r="F1618" s="88">
        <f t="shared" si="882"/>
        <v>4761.42</v>
      </c>
      <c r="G1618" s="3">
        <f>IF(AND(N1618=1,N1617&gt;1),VLOOKUP(A1617,[1]Plan1!$BK$81:$BM$259,3),G1617)</f>
        <v>4775.7</v>
      </c>
      <c r="H1618" s="11">
        <f t="shared" si="883"/>
        <v>42691</v>
      </c>
      <c r="I1618" s="11">
        <f t="shared" si="884"/>
        <v>42721</v>
      </c>
      <c r="J1618" s="12">
        <f t="shared" si="888"/>
        <v>2.9991053089204467E-3</v>
      </c>
      <c r="K1618" s="11">
        <f t="shared" si="904"/>
        <v>42780</v>
      </c>
      <c r="L1618" s="11">
        <f t="shared" si="889"/>
        <v>42780</v>
      </c>
      <c r="M1618" s="1">
        <f t="shared" si="877"/>
        <v>21</v>
      </c>
      <c r="N1618" s="1">
        <f t="shared" si="890"/>
        <v>17</v>
      </c>
      <c r="O1618" s="2">
        <f t="shared" si="891"/>
        <v>1.0024271499999999</v>
      </c>
      <c r="P1618" s="13">
        <f t="shared" si="885"/>
        <v>1.00180102</v>
      </c>
      <c r="Q1618" s="13">
        <f t="shared" si="878"/>
        <v>1.3612999557176599</v>
      </c>
      <c r="R1618" s="2">
        <f t="shared" si="881"/>
        <v>1.36460403</v>
      </c>
      <c r="S1618" s="2">
        <f t="shared" si="905"/>
        <v>1.34831144</v>
      </c>
      <c r="T1618" s="2">
        <f t="shared" si="892"/>
        <v>349914.52834666002</v>
      </c>
      <c r="U1618" s="2">
        <f t="shared" si="893"/>
        <v>3970.24345521947</v>
      </c>
      <c r="V1618" s="2">
        <f t="shared" si="894"/>
        <v>90466.28363490729</v>
      </c>
      <c r="W1618" s="2">
        <f t="shared" si="895"/>
        <v>353957.07847450674</v>
      </c>
      <c r="X1618" s="17">
        <f t="shared" si="896"/>
        <v>0</v>
      </c>
      <c r="Y1618" s="2">
        <f t="shared" si="897"/>
        <v>0</v>
      </c>
      <c r="Z1618" s="72">
        <f t="shared" si="898"/>
        <v>0</v>
      </c>
      <c r="AA1618" s="2">
        <f t="shared" si="908"/>
        <v>0</v>
      </c>
      <c r="AB1618" s="12">
        <f t="shared" si="906"/>
        <v>4.6600000000000003E-2</v>
      </c>
      <c r="AC1618" s="17">
        <f t="shared" si="899"/>
        <v>17</v>
      </c>
      <c r="AD1618" s="17">
        <v>252</v>
      </c>
      <c r="AE1618" s="13">
        <f t="shared" si="879"/>
        <v>1.003077328</v>
      </c>
      <c r="AF1618" s="2">
        <f t="shared" si="909"/>
        <v>1076.80177568</v>
      </c>
      <c r="AG1618" s="2">
        <f t="shared" si="900"/>
        <v>1089.24202838</v>
      </c>
      <c r="AH1618" s="3">
        <f t="shared" si="901"/>
        <v>0</v>
      </c>
      <c r="AI1618" s="4" t="str">
        <f t="shared" si="880"/>
        <v>A+J=</v>
      </c>
      <c r="AJ1618" s="11">
        <f t="shared" si="907"/>
        <v>42780</v>
      </c>
      <c r="AK1618" s="11"/>
      <c r="AL1618" s="4"/>
      <c r="AM1618" s="1"/>
      <c r="AN1618" s="11"/>
      <c r="AO1618" s="1"/>
      <c r="AP1618" s="1"/>
      <c r="AQ1618" s="3"/>
      <c r="AR1618" s="3"/>
      <c r="AS1618" s="6"/>
      <c r="AT1618" s="1"/>
      <c r="AU1618" s="1"/>
      <c r="AV1618" s="1"/>
      <c r="AW1618" s="1"/>
      <c r="AX1618" s="1"/>
      <c r="AY1618" s="1"/>
      <c r="AZ1618" s="1"/>
      <c r="BA1618" s="1"/>
      <c r="BB1618" s="1"/>
    </row>
    <row r="1619" spans="1:54" x14ac:dyDescent="0.2">
      <c r="A1619" s="158">
        <f t="shared" si="902"/>
        <v>42775</v>
      </c>
      <c r="B1619" s="2">
        <f t="shared" si="886"/>
        <v>355158.94225049292</v>
      </c>
      <c r="C1619" s="2">
        <f t="shared" si="903"/>
        <v>259520.55138438</v>
      </c>
      <c r="D1619" s="2">
        <f>SUM(Y1619:Y$1805)</f>
        <v>11398.544518719998</v>
      </c>
      <c r="E1619" s="73">
        <f t="shared" si="887"/>
        <v>248122.00686565999</v>
      </c>
      <c r="F1619" s="88">
        <f t="shared" si="882"/>
        <v>4761.42</v>
      </c>
      <c r="G1619" s="3">
        <f>IF(AND(N1619=1,N1618&gt;1),VLOOKUP(A1618,[1]Plan1!$BK$81:$BM$259,3),G1618)</f>
        <v>4775.7</v>
      </c>
      <c r="H1619" s="11">
        <f t="shared" si="883"/>
        <v>42691</v>
      </c>
      <c r="I1619" s="11">
        <f t="shared" si="884"/>
        <v>42721</v>
      </c>
      <c r="J1619" s="12">
        <f t="shared" si="888"/>
        <v>2.9991053089204467E-3</v>
      </c>
      <c r="K1619" s="11">
        <f t="shared" si="904"/>
        <v>42780</v>
      </c>
      <c r="L1619" s="11">
        <f t="shared" si="889"/>
        <v>42780</v>
      </c>
      <c r="M1619" s="1">
        <f t="shared" si="877"/>
        <v>21</v>
      </c>
      <c r="N1619" s="1">
        <f t="shared" si="890"/>
        <v>18</v>
      </c>
      <c r="O1619" s="2">
        <f t="shared" si="891"/>
        <v>1.00257011</v>
      </c>
      <c r="P1619" s="13">
        <f t="shared" si="885"/>
        <v>1.00180102</v>
      </c>
      <c r="Q1619" s="13">
        <f t="shared" si="878"/>
        <v>1.3612999557176599</v>
      </c>
      <c r="R1619" s="2">
        <f t="shared" si="881"/>
        <v>1.3647986400000001</v>
      </c>
      <c r="S1619" s="2">
        <f t="shared" si="905"/>
        <v>1.34831144</v>
      </c>
      <c r="T1619" s="2">
        <f t="shared" si="892"/>
        <v>349914.52834666002</v>
      </c>
      <c r="U1619" s="2">
        <f t="shared" si="893"/>
        <v>3970.24345521947</v>
      </c>
      <c r="V1619" s="2">
        <f t="shared" si="894"/>
        <v>90514.570658663448</v>
      </c>
      <c r="W1619" s="2">
        <f t="shared" si="895"/>
        <v>354005.36549826292</v>
      </c>
      <c r="X1619" s="17">
        <f t="shared" si="896"/>
        <v>0</v>
      </c>
      <c r="Y1619" s="2">
        <f t="shared" si="897"/>
        <v>0</v>
      </c>
      <c r="Z1619" s="72">
        <f t="shared" si="898"/>
        <v>0</v>
      </c>
      <c r="AA1619" s="2">
        <f t="shared" si="908"/>
        <v>0</v>
      </c>
      <c r="AB1619" s="12">
        <f t="shared" si="906"/>
        <v>4.6600000000000003E-2</v>
      </c>
      <c r="AC1619" s="17">
        <f t="shared" si="899"/>
        <v>18</v>
      </c>
      <c r="AD1619" s="17">
        <v>252</v>
      </c>
      <c r="AE1619" s="13">
        <f t="shared" si="879"/>
        <v>1.003258642</v>
      </c>
      <c r="AF1619" s="2">
        <f t="shared" si="909"/>
        <v>1140.24617848</v>
      </c>
      <c r="AG1619" s="2">
        <f t="shared" si="900"/>
        <v>1153.57675223</v>
      </c>
      <c r="AH1619" s="3">
        <f t="shared" si="901"/>
        <v>0</v>
      </c>
      <c r="AI1619" s="4" t="str">
        <f t="shared" si="880"/>
        <v>A+J=</v>
      </c>
      <c r="AJ1619" s="11">
        <f t="shared" si="907"/>
        <v>42780</v>
      </c>
      <c r="AK1619" s="11"/>
      <c r="AL1619" s="4"/>
      <c r="AM1619" s="1"/>
      <c r="AN1619" s="11"/>
      <c r="AO1619" s="1"/>
      <c r="AP1619" s="1"/>
      <c r="AQ1619" s="3"/>
      <c r="AR1619" s="3"/>
      <c r="AS1619" s="6"/>
      <c r="AT1619" s="1"/>
      <c r="AU1619" s="1"/>
      <c r="AV1619" s="1"/>
      <c r="AW1619" s="1"/>
      <c r="AX1619" s="1"/>
      <c r="AY1619" s="1"/>
      <c r="AZ1619" s="1"/>
      <c r="BA1619" s="1"/>
      <c r="BB1619" s="1"/>
    </row>
    <row r="1620" spans="1:54" x14ac:dyDescent="0.2">
      <c r="A1620" s="158">
        <f t="shared" si="902"/>
        <v>42776</v>
      </c>
      <c r="B1620" s="2">
        <f t="shared" si="886"/>
        <v>355271.59781755914</v>
      </c>
      <c r="C1620" s="2">
        <f t="shared" si="903"/>
        <v>259520.55138438</v>
      </c>
      <c r="D1620" s="2">
        <f>SUM(Y1620:Y$1805)</f>
        <v>11398.544518719998</v>
      </c>
      <c r="E1620" s="73">
        <f t="shared" si="887"/>
        <v>248122.00686565999</v>
      </c>
      <c r="F1620" s="88">
        <f t="shared" si="882"/>
        <v>4761.42</v>
      </c>
      <c r="G1620" s="3">
        <f>IF(AND(N1620=1,N1619&gt;1),VLOOKUP(A1619,[1]Plan1!$BK$81:$BM$259,3),G1619)</f>
        <v>4775.7</v>
      </c>
      <c r="H1620" s="11">
        <f t="shared" si="883"/>
        <v>42691</v>
      </c>
      <c r="I1620" s="11">
        <f t="shared" si="884"/>
        <v>42721</v>
      </c>
      <c r="J1620" s="12">
        <f t="shared" si="888"/>
        <v>2.9991053089204467E-3</v>
      </c>
      <c r="K1620" s="11">
        <f t="shared" si="904"/>
        <v>42780</v>
      </c>
      <c r="L1620" s="11">
        <f t="shared" si="889"/>
        <v>42780</v>
      </c>
      <c r="M1620" s="1">
        <f t="shared" si="877"/>
        <v>21</v>
      </c>
      <c r="N1620" s="1">
        <f t="shared" si="890"/>
        <v>19</v>
      </c>
      <c r="O1620" s="2">
        <f t="shared" si="891"/>
        <v>1.0027130799999999</v>
      </c>
      <c r="P1620" s="13">
        <f t="shared" si="885"/>
        <v>1.00180102</v>
      </c>
      <c r="Q1620" s="13">
        <f t="shared" si="878"/>
        <v>1.3612999557176599</v>
      </c>
      <c r="R1620" s="2">
        <f t="shared" si="881"/>
        <v>1.36499327</v>
      </c>
      <c r="S1620" s="2">
        <f t="shared" si="905"/>
        <v>1.34831144</v>
      </c>
      <c r="T1620" s="2">
        <f t="shared" si="892"/>
        <v>349914.52834666002</v>
      </c>
      <c r="U1620" s="2">
        <f t="shared" si="893"/>
        <v>3970.24345521947</v>
      </c>
      <c r="V1620" s="2">
        <f t="shared" si="894"/>
        <v>90562.862644859706</v>
      </c>
      <c r="W1620" s="2">
        <f t="shared" si="895"/>
        <v>354053.65748445917</v>
      </c>
      <c r="X1620" s="17">
        <f t="shared" si="896"/>
        <v>0</v>
      </c>
      <c r="Y1620" s="2">
        <f t="shared" si="897"/>
        <v>0</v>
      </c>
      <c r="Z1620" s="72">
        <f t="shared" si="898"/>
        <v>0</v>
      </c>
      <c r="AA1620" s="2">
        <f t="shared" si="908"/>
        <v>0</v>
      </c>
      <c r="AB1620" s="12">
        <f t="shared" si="906"/>
        <v>4.6600000000000003E-2</v>
      </c>
      <c r="AC1620" s="17">
        <f t="shared" si="899"/>
        <v>19</v>
      </c>
      <c r="AD1620" s="17">
        <v>252</v>
      </c>
      <c r="AE1620" s="13">
        <f t="shared" si="879"/>
        <v>1.003439988</v>
      </c>
      <c r="AF1620" s="2">
        <f t="shared" si="909"/>
        <v>1203.70177853</v>
      </c>
      <c r="AG1620" s="2">
        <f t="shared" si="900"/>
        <v>1217.9403331000001</v>
      </c>
      <c r="AH1620" s="3">
        <f t="shared" si="901"/>
        <v>0</v>
      </c>
      <c r="AI1620" s="4" t="str">
        <f t="shared" si="880"/>
        <v>A+J=</v>
      </c>
      <c r="AJ1620" s="11">
        <f t="shared" si="907"/>
        <v>42780</v>
      </c>
      <c r="AK1620" s="11"/>
      <c r="AL1620" s="4"/>
      <c r="AM1620" s="1"/>
      <c r="AN1620" s="11"/>
      <c r="AO1620" s="1"/>
      <c r="AP1620" s="1"/>
      <c r="AQ1620" s="3"/>
      <c r="AR1620" s="3"/>
      <c r="AS1620" s="6"/>
      <c r="AT1620" s="1"/>
      <c r="AU1620" s="1"/>
      <c r="AV1620" s="1"/>
      <c r="AW1620" s="1"/>
      <c r="AX1620" s="1"/>
      <c r="AY1620" s="1"/>
      <c r="AZ1620" s="1"/>
      <c r="BA1620" s="1"/>
      <c r="BB1620" s="1"/>
    </row>
    <row r="1621" spans="1:54" x14ac:dyDescent="0.2">
      <c r="A1621" s="158">
        <f t="shared" si="902"/>
        <v>42777</v>
      </c>
      <c r="B1621" s="2">
        <f t="shared" si="886"/>
        <v>355384.29040981561</v>
      </c>
      <c r="C1621" s="2">
        <f t="shared" si="903"/>
        <v>259520.55138438</v>
      </c>
      <c r="D1621" s="2">
        <f>SUM(Y1621:Y$1805)</f>
        <v>11398.544518719998</v>
      </c>
      <c r="E1621" s="73">
        <f t="shared" si="887"/>
        <v>248122.00686565999</v>
      </c>
      <c r="F1621" s="88">
        <f t="shared" si="882"/>
        <v>4761.42</v>
      </c>
      <c r="G1621" s="3">
        <f>IF(AND(N1621=1,N1620&gt;1),VLOOKUP(A1620,[1]Plan1!$BK$81:$BM$259,3),G1620)</f>
        <v>4775.7</v>
      </c>
      <c r="H1621" s="11">
        <f t="shared" si="883"/>
        <v>42691</v>
      </c>
      <c r="I1621" s="11">
        <f t="shared" si="884"/>
        <v>42721</v>
      </c>
      <c r="J1621" s="12">
        <f t="shared" si="888"/>
        <v>2.9991053089204467E-3</v>
      </c>
      <c r="K1621" s="11">
        <f t="shared" si="904"/>
        <v>42780</v>
      </c>
      <c r="L1621" s="11">
        <f t="shared" si="889"/>
        <v>42780</v>
      </c>
      <c r="M1621" s="1">
        <f t="shared" si="877"/>
        <v>21</v>
      </c>
      <c r="N1621" s="1">
        <f t="shared" si="890"/>
        <v>20</v>
      </c>
      <c r="O1621" s="2">
        <f t="shared" si="891"/>
        <v>1.0028560799999999</v>
      </c>
      <c r="P1621" s="13">
        <f t="shared" si="885"/>
        <v>1.00180102</v>
      </c>
      <c r="Q1621" s="13">
        <f t="shared" si="878"/>
        <v>1.3612999557176599</v>
      </c>
      <c r="R1621" s="2">
        <f t="shared" si="881"/>
        <v>1.36518793</v>
      </c>
      <c r="S1621" s="2">
        <f t="shared" si="905"/>
        <v>1.34831144</v>
      </c>
      <c r="T1621" s="2">
        <f t="shared" si="892"/>
        <v>349914.52834666002</v>
      </c>
      <c r="U1621" s="2">
        <f t="shared" si="893"/>
        <v>3970.24345521947</v>
      </c>
      <c r="V1621" s="2">
        <f t="shared" si="894"/>
        <v>90611.162074716165</v>
      </c>
      <c r="W1621" s="2">
        <f t="shared" si="895"/>
        <v>354101.95691431564</v>
      </c>
      <c r="X1621" s="17">
        <f t="shared" si="896"/>
        <v>0</v>
      </c>
      <c r="Y1621" s="2">
        <f t="shared" si="897"/>
        <v>0</v>
      </c>
      <c r="Z1621" s="72">
        <f t="shared" si="898"/>
        <v>0</v>
      </c>
      <c r="AA1621" s="2">
        <f t="shared" si="908"/>
        <v>0</v>
      </c>
      <c r="AB1621" s="12">
        <f t="shared" si="906"/>
        <v>4.6600000000000003E-2</v>
      </c>
      <c r="AC1621" s="17">
        <f t="shared" si="899"/>
        <v>20</v>
      </c>
      <c r="AD1621" s="17">
        <v>252</v>
      </c>
      <c r="AE1621" s="13">
        <f t="shared" si="879"/>
        <v>1.0036213679999999</v>
      </c>
      <c r="AF1621" s="2">
        <f t="shared" si="909"/>
        <v>1267.1692756800001</v>
      </c>
      <c r="AG1621" s="2">
        <f t="shared" si="900"/>
        <v>1282.3334955</v>
      </c>
      <c r="AH1621" s="3">
        <f t="shared" si="901"/>
        <v>0</v>
      </c>
      <c r="AI1621" s="4" t="str">
        <f t="shared" si="880"/>
        <v>A+J=</v>
      </c>
      <c r="AJ1621" s="11">
        <f t="shared" si="907"/>
        <v>42780</v>
      </c>
      <c r="AK1621" s="11"/>
      <c r="AL1621" s="4"/>
      <c r="AM1621" s="1"/>
      <c r="AN1621" s="11"/>
      <c r="AO1621" s="1"/>
      <c r="AP1621" s="1"/>
      <c r="AQ1621" s="3"/>
      <c r="AR1621" s="3"/>
      <c r="AS1621" s="6"/>
      <c r="AT1621" s="1"/>
      <c r="AU1621" s="1"/>
      <c r="AV1621" s="1"/>
      <c r="AW1621" s="1"/>
      <c r="AX1621" s="1"/>
      <c r="AY1621" s="1"/>
      <c r="AZ1621" s="1"/>
      <c r="BA1621" s="1"/>
      <c r="BB1621" s="1"/>
    </row>
    <row r="1622" spans="1:54" x14ac:dyDescent="0.2">
      <c r="A1622" s="158">
        <f t="shared" si="902"/>
        <v>42778</v>
      </c>
      <c r="B1622" s="2">
        <f t="shared" si="886"/>
        <v>355384.29040981561</v>
      </c>
      <c r="C1622" s="2">
        <f t="shared" si="903"/>
        <v>259520.55138438</v>
      </c>
      <c r="D1622" s="2">
        <f>SUM(Y1622:Y$1805)</f>
        <v>11398.544518719998</v>
      </c>
      <c r="E1622" s="73">
        <f t="shared" si="887"/>
        <v>248122.00686565999</v>
      </c>
      <c r="F1622" s="88">
        <f t="shared" si="882"/>
        <v>4761.42</v>
      </c>
      <c r="G1622" s="3">
        <f>IF(AND(N1622=1,N1621&gt;1),VLOOKUP(A1621,[1]Plan1!$BK$81:$BM$259,3),G1621)</f>
        <v>4775.7</v>
      </c>
      <c r="H1622" s="11">
        <f t="shared" si="883"/>
        <v>42691</v>
      </c>
      <c r="I1622" s="11">
        <f t="shared" si="884"/>
        <v>42721</v>
      </c>
      <c r="J1622" s="12">
        <f t="shared" si="888"/>
        <v>2.9991053089204467E-3</v>
      </c>
      <c r="K1622" s="11">
        <f t="shared" si="904"/>
        <v>42780</v>
      </c>
      <c r="L1622" s="11">
        <f t="shared" si="889"/>
        <v>42780</v>
      </c>
      <c r="M1622" s="1">
        <f t="shared" si="877"/>
        <v>21</v>
      </c>
      <c r="N1622" s="1">
        <f t="shared" si="890"/>
        <v>20</v>
      </c>
      <c r="O1622" s="2">
        <f t="shared" si="891"/>
        <v>1.0028560799999999</v>
      </c>
      <c r="P1622" s="13">
        <f t="shared" si="885"/>
        <v>1.00180102</v>
      </c>
      <c r="Q1622" s="13">
        <f t="shared" si="878"/>
        <v>1.3612999557176599</v>
      </c>
      <c r="R1622" s="2">
        <f t="shared" si="881"/>
        <v>1.36518793</v>
      </c>
      <c r="S1622" s="2">
        <f t="shared" si="905"/>
        <v>1.34831144</v>
      </c>
      <c r="T1622" s="2">
        <f t="shared" si="892"/>
        <v>349914.52834666002</v>
      </c>
      <c r="U1622" s="2">
        <f t="shared" si="893"/>
        <v>3970.24345521947</v>
      </c>
      <c r="V1622" s="2">
        <f t="shared" si="894"/>
        <v>90611.162074716165</v>
      </c>
      <c r="W1622" s="2">
        <f t="shared" si="895"/>
        <v>354101.95691431564</v>
      </c>
      <c r="X1622" s="17">
        <f t="shared" si="896"/>
        <v>0</v>
      </c>
      <c r="Y1622" s="2">
        <f t="shared" si="897"/>
        <v>0</v>
      </c>
      <c r="Z1622" s="72">
        <f t="shared" si="898"/>
        <v>0</v>
      </c>
      <c r="AA1622" s="2">
        <f t="shared" si="908"/>
        <v>0</v>
      </c>
      <c r="AB1622" s="12">
        <f t="shared" si="906"/>
        <v>4.6600000000000003E-2</v>
      </c>
      <c r="AC1622" s="17">
        <f t="shared" si="899"/>
        <v>20</v>
      </c>
      <c r="AD1622" s="17">
        <v>252</v>
      </c>
      <c r="AE1622" s="13">
        <f t="shared" si="879"/>
        <v>1.0036213679999999</v>
      </c>
      <c r="AF1622" s="2">
        <f t="shared" si="909"/>
        <v>1267.1692756800001</v>
      </c>
      <c r="AG1622" s="2">
        <f t="shared" si="900"/>
        <v>1282.3334955</v>
      </c>
      <c r="AH1622" s="3">
        <f t="shared" si="901"/>
        <v>0</v>
      </c>
      <c r="AI1622" s="4" t="str">
        <f t="shared" si="880"/>
        <v>A+J=</v>
      </c>
      <c r="AJ1622" s="11">
        <f t="shared" si="907"/>
        <v>42780</v>
      </c>
      <c r="AK1622" s="11"/>
      <c r="AL1622" s="4"/>
      <c r="AM1622" s="1"/>
      <c r="AN1622" s="11"/>
      <c r="AO1622" s="1"/>
      <c r="AP1622" s="1"/>
      <c r="AQ1622" s="3"/>
      <c r="AR1622" s="3"/>
      <c r="AS1622" s="6"/>
      <c r="AT1622" s="1"/>
      <c r="AU1622" s="1"/>
      <c r="AV1622" s="1"/>
      <c r="AW1622" s="1"/>
      <c r="AX1622" s="1"/>
      <c r="AY1622" s="1"/>
      <c r="AZ1622" s="1"/>
      <c r="BA1622" s="1"/>
      <c r="BB1622" s="1"/>
    </row>
    <row r="1623" spans="1:54" x14ac:dyDescent="0.2">
      <c r="A1623" s="158">
        <f t="shared" si="902"/>
        <v>42779</v>
      </c>
      <c r="B1623" s="2">
        <f t="shared" si="886"/>
        <v>355384.29040981561</v>
      </c>
      <c r="C1623" s="2">
        <f t="shared" si="903"/>
        <v>259520.55138438</v>
      </c>
      <c r="D1623" s="2">
        <f>SUM(Y1623:Y$1805)</f>
        <v>11398.544518719998</v>
      </c>
      <c r="E1623" s="73">
        <f t="shared" si="887"/>
        <v>248122.00686565999</v>
      </c>
      <c r="F1623" s="88">
        <f t="shared" si="882"/>
        <v>4761.42</v>
      </c>
      <c r="G1623" s="3">
        <f>IF(AND(N1623=1,N1622&gt;1),VLOOKUP(A1622,[1]Plan1!$BK$81:$BM$259,3),G1622)</f>
        <v>4775.7</v>
      </c>
      <c r="H1623" s="11">
        <f t="shared" si="883"/>
        <v>42691</v>
      </c>
      <c r="I1623" s="11">
        <f t="shared" si="884"/>
        <v>42721</v>
      </c>
      <c r="J1623" s="12">
        <f t="shared" si="888"/>
        <v>2.9991053089204467E-3</v>
      </c>
      <c r="K1623" s="11">
        <f t="shared" si="904"/>
        <v>42780</v>
      </c>
      <c r="L1623" s="11">
        <f t="shared" si="889"/>
        <v>42780</v>
      </c>
      <c r="M1623" s="1">
        <f t="shared" ref="M1623:M1686" si="910">IF(L1623=L1622,M1622,NETWORKDAYS(L1622,L1623,$AN$194:$AN$348)-1)</f>
        <v>21</v>
      </c>
      <c r="N1623" s="1">
        <f t="shared" si="890"/>
        <v>20</v>
      </c>
      <c r="O1623" s="2">
        <f t="shared" si="891"/>
        <v>1.0028560799999999</v>
      </c>
      <c r="P1623" s="13">
        <f t="shared" si="885"/>
        <v>1.00180102</v>
      </c>
      <c r="Q1623" s="13">
        <f t="shared" si="878"/>
        <v>1.3612999557176599</v>
      </c>
      <c r="R1623" s="2">
        <f t="shared" si="881"/>
        <v>1.36518793</v>
      </c>
      <c r="S1623" s="2">
        <f t="shared" si="905"/>
        <v>1.34831144</v>
      </c>
      <c r="T1623" s="2">
        <f t="shared" si="892"/>
        <v>349914.52834666002</v>
      </c>
      <c r="U1623" s="2">
        <f t="shared" si="893"/>
        <v>3970.24345521947</v>
      </c>
      <c r="V1623" s="2">
        <f t="shared" si="894"/>
        <v>90611.162074716165</v>
      </c>
      <c r="W1623" s="2">
        <f t="shared" si="895"/>
        <v>354101.95691431564</v>
      </c>
      <c r="X1623" s="17">
        <f t="shared" si="896"/>
        <v>0</v>
      </c>
      <c r="Y1623" s="2">
        <f t="shared" si="897"/>
        <v>0</v>
      </c>
      <c r="Z1623" s="72">
        <f t="shared" si="898"/>
        <v>0</v>
      </c>
      <c r="AA1623" s="2">
        <f t="shared" si="908"/>
        <v>0</v>
      </c>
      <c r="AB1623" s="12">
        <f t="shared" si="906"/>
        <v>4.6600000000000003E-2</v>
      </c>
      <c r="AC1623" s="17">
        <f t="shared" si="899"/>
        <v>20</v>
      </c>
      <c r="AD1623" s="17">
        <v>252</v>
      </c>
      <c r="AE1623" s="13">
        <f t="shared" si="879"/>
        <v>1.0036213679999999</v>
      </c>
      <c r="AF1623" s="2">
        <f t="shared" si="909"/>
        <v>1267.1692756800001</v>
      </c>
      <c r="AG1623" s="2">
        <f t="shared" si="900"/>
        <v>1282.3334955</v>
      </c>
      <c r="AH1623" s="3">
        <f t="shared" si="901"/>
        <v>0</v>
      </c>
      <c r="AI1623" s="4" t="str">
        <f t="shared" si="880"/>
        <v>A+J=</v>
      </c>
      <c r="AJ1623" s="11">
        <f t="shared" si="907"/>
        <v>42780</v>
      </c>
      <c r="AK1623" s="11"/>
      <c r="AL1623" s="4"/>
      <c r="AM1623" s="1"/>
      <c r="AN1623" s="11"/>
      <c r="AO1623" s="1"/>
      <c r="AP1623" s="1"/>
      <c r="AQ1623" s="3"/>
      <c r="AR1623" s="3"/>
      <c r="AS1623" s="6"/>
      <c r="AT1623" s="1"/>
      <c r="AU1623" s="1"/>
      <c r="AV1623" s="1"/>
      <c r="AW1623" s="1"/>
      <c r="AX1623" s="1"/>
      <c r="AY1623" s="1"/>
      <c r="AZ1623" s="1"/>
      <c r="BA1623" s="1"/>
      <c r="BB1623" s="1"/>
    </row>
    <row r="1624" spans="1:54" x14ac:dyDescent="0.2">
      <c r="A1624" s="158">
        <f t="shared" si="902"/>
        <v>42780</v>
      </c>
      <c r="B1624" s="2">
        <f t="shared" si="886"/>
        <v>355497.02181861241</v>
      </c>
      <c r="C1624" s="2">
        <f t="shared" si="903"/>
        <v>259520.55138438</v>
      </c>
      <c r="D1624" s="2">
        <f>SUM(Y1624:Y$1805)</f>
        <v>11398.544518719998</v>
      </c>
      <c r="E1624" s="73">
        <f t="shared" si="887"/>
        <v>248122.00686565999</v>
      </c>
      <c r="F1624" s="88">
        <f t="shared" si="882"/>
        <v>4761.42</v>
      </c>
      <c r="G1624" s="3">
        <f>IF(AND(N1624=1,N1623&gt;1),VLOOKUP(A1623,[1]Plan1!$BK$81:$BM$259,3),G1623)</f>
        <v>4775.7</v>
      </c>
      <c r="H1624" s="11">
        <f t="shared" si="883"/>
        <v>42691</v>
      </c>
      <c r="I1624" s="11">
        <f t="shared" si="884"/>
        <v>42721</v>
      </c>
      <c r="J1624" s="12">
        <f t="shared" si="888"/>
        <v>2.9991053089204467E-3</v>
      </c>
      <c r="K1624" s="11">
        <f t="shared" si="904"/>
        <v>42808</v>
      </c>
      <c r="L1624" s="11">
        <f t="shared" si="889"/>
        <v>42780</v>
      </c>
      <c r="M1624" s="1">
        <f t="shared" si="910"/>
        <v>21</v>
      </c>
      <c r="N1624" s="1">
        <f t="shared" si="890"/>
        <v>21</v>
      </c>
      <c r="O1624" s="2">
        <f t="shared" si="891"/>
        <v>1.0029991</v>
      </c>
      <c r="P1624" s="13">
        <f t="shared" si="885"/>
        <v>1.00180102</v>
      </c>
      <c r="Q1624" s="13">
        <f t="shared" si="878"/>
        <v>1.3612999557176599</v>
      </c>
      <c r="R1624" s="2">
        <f t="shared" si="881"/>
        <v>1.36538263</v>
      </c>
      <c r="S1624" s="2">
        <f t="shared" si="905"/>
        <v>1.34831144</v>
      </c>
      <c r="T1624" s="2">
        <f t="shared" si="892"/>
        <v>349914.52834666002</v>
      </c>
      <c r="U1624" s="2">
        <f t="shared" si="893"/>
        <v>3970.24345521947</v>
      </c>
      <c r="V1624" s="2">
        <f t="shared" si="894"/>
        <v>90659.471429452911</v>
      </c>
      <c r="W1624" s="2">
        <f t="shared" si="895"/>
        <v>354150.2662690524</v>
      </c>
      <c r="X1624" s="17">
        <f t="shared" si="896"/>
        <v>53</v>
      </c>
      <c r="Y1624" s="2">
        <f t="shared" si="897"/>
        <v>1589.74504161</v>
      </c>
      <c r="Z1624" s="72">
        <f t="shared" si="898"/>
        <v>6.1257000000000004E-3</v>
      </c>
      <c r="AA1624" s="2">
        <f t="shared" si="908"/>
        <v>2143.4714262900002</v>
      </c>
      <c r="AB1624" s="12">
        <f t="shared" si="906"/>
        <v>4.6600000000000003E-2</v>
      </c>
      <c r="AC1624" s="17">
        <f t="shared" si="899"/>
        <v>21</v>
      </c>
      <c r="AD1624" s="17">
        <v>252</v>
      </c>
      <c r="AE1624" s="13">
        <f t="shared" si="879"/>
        <v>1.00380278</v>
      </c>
      <c r="AF1624" s="2">
        <f t="shared" si="909"/>
        <v>1330.6479701000001</v>
      </c>
      <c r="AG1624" s="2">
        <f t="shared" si="900"/>
        <v>1346.75554956</v>
      </c>
      <c r="AH1624" s="3">
        <f t="shared" si="901"/>
        <v>3474.1193963900005</v>
      </c>
      <c r="AI1624" s="4" t="str">
        <f t="shared" si="880"/>
        <v>A+J=</v>
      </c>
      <c r="AJ1624" s="11">
        <f t="shared" si="907"/>
        <v>42780</v>
      </c>
      <c r="AK1624" s="11"/>
      <c r="AL1624" s="4"/>
      <c r="AM1624" s="1"/>
      <c r="AN1624" s="11"/>
      <c r="AO1624" s="1"/>
      <c r="AP1624" s="1"/>
      <c r="AQ1624" s="3"/>
      <c r="AR1624" s="3"/>
      <c r="AS1624" s="6"/>
      <c r="AT1624" s="1"/>
      <c r="AU1624" s="1"/>
      <c r="AV1624" s="1"/>
      <c r="AW1624" s="1"/>
      <c r="AX1624" s="1"/>
      <c r="AY1624" s="1"/>
      <c r="AZ1624" s="1"/>
      <c r="BA1624" s="1"/>
      <c r="BB1624" s="1"/>
    </row>
    <row r="1625" spans="1:54" x14ac:dyDescent="0.2">
      <c r="A1625" s="158">
        <f t="shared" si="902"/>
        <v>42781</v>
      </c>
      <c r="B1625" s="2">
        <f t="shared" si="886"/>
        <v>352141.83538172196</v>
      </c>
      <c r="C1625" s="2">
        <f t="shared" si="903"/>
        <v>257930.80634277</v>
      </c>
      <c r="D1625" s="2">
        <f>SUM(Y1625:Y$1805)</f>
        <v>9808.7994771100002</v>
      </c>
      <c r="E1625" s="73">
        <f t="shared" si="887"/>
        <v>248122.00686565999</v>
      </c>
      <c r="F1625" s="88">
        <f t="shared" si="882"/>
        <v>4775.7</v>
      </c>
      <c r="G1625" s="3">
        <f>IF(AND(N1625=1,N1624&gt;1),VLOOKUP(A1624,[1]Plan1!$BK$81:$BM$259,3),G1624)</f>
        <v>4793.8500000000004</v>
      </c>
      <c r="H1625" s="11">
        <f t="shared" si="883"/>
        <v>42719</v>
      </c>
      <c r="I1625" s="11">
        <f t="shared" si="884"/>
        <v>42750</v>
      </c>
      <c r="J1625" s="12">
        <f t="shared" si="888"/>
        <v>3.8004899805266223E-3</v>
      </c>
      <c r="K1625" s="11">
        <f t="shared" si="904"/>
        <v>42808</v>
      </c>
      <c r="L1625" s="11">
        <f t="shared" si="889"/>
        <v>42808</v>
      </c>
      <c r="M1625" s="1">
        <f t="shared" si="910"/>
        <v>18</v>
      </c>
      <c r="N1625" s="1">
        <f t="shared" si="890"/>
        <v>1</v>
      </c>
      <c r="O1625" s="2">
        <f t="shared" si="891"/>
        <v>1.0002107600000001</v>
      </c>
      <c r="P1625" s="13">
        <f t="shared" si="885"/>
        <v>1.0029991</v>
      </c>
      <c r="Q1625" s="13">
        <f t="shared" si="878"/>
        <v>1.3653826304148529</v>
      </c>
      <c r="R1625" s="2">
        <f t="shared" si="881"/>
        <v>1.36567039</v>
      </c>
      <c r="S1625" s="2">
        <f t="shared" si="905"/>
        <v>1.34831144</v>
      </c>
      <c r="T1625" s="2">
        <f t="shared" si="892"/>
        <v>347771.05692037998</v>
      </c>
      <c r="U1625" s="2">
        <f t="shared" si="893"/>
        <v>3416.5170705434316</v>
      </c>
      <c r="V1625" s="2">
        <f t="shared" si="894"/>
        <v>90730.871018148566</v>
      </c>
      <c r="W1625" s="2">
        <f t="shared" si="895"/>
        <v>352078.19443146198</v>
      </c>
      <c r="X1625" s="17">
        <f t="shared" si="896"/>
        <v>0</v>
      </c>
      <c r="Y1625" s="2">
        <f t="shared" si="897"/>
        <v>0</v>
      </c>
      <c r="Z1625" s="72">
        <f t="shared" si="898"/>
        <v>0</v>
      </c>
      <c r="AA1625" s="2">
        <f t="shared" si="908"/>
        <v>0</v>
      </c>
      <c r="AB1625" s="12">
        <f t="shared" si="906"/>
        <v>4.6600000000000003E-2</v>
      </c>
      <c r="AC1625" s="17">
        <f t="shared" si="899"/>
        <v>1</v>
      </c>
      <c r="AD1625" s="17">
        <v>252</v>
      </c>
      <c r="AE1625" s="13">
        <f t="shared" si="879"/>
        <v>1.0001807579999999</v>
      </c>
      <c r="AF1625" s="2">
        <f t="shared" si="909"/>
        <v>62.862400700000002</v>
      </c>
      <c r="AG1625" s="2">
        <f t="shared" si="900"/>
        <v>63.640950259999997</v>
      </c>
      <c r="AH1625" s="3">
        <f t="shared" si="901"/>
        <v>0</v>
      </c>
      <c r="AI1625" s="4" t="str">
        <f t="shared" si="880"/>
        <v>A+J=</v>
      </c>
      <c r="AJ1625" s="11">
        <f t="shared" si="907"/>
        <v>42808</v>
      </c>
      <c r="AK1625" s="11"/>
      <c r="AL1625" s="4"/>
      <c r="AM1625" s="1"/>
      <c r="AN1625" s="11"/>
      <c r="AO1625" s="1"/>
      <c r="AP1625" s="1"/>
      <c r="AQ1625" s="3"/>
      <c r="AR1625" s="3"/>
      <c r="AS1625" s="6"/>
      <c r="AT1625" s="1"/>
      <c r="AU1625" s="1"/>
      <c r="AV1625" s="1"/>
      <c r="AW1625" s="1"/>
      <c r="AX1625" s="1"/>
      <c r="AY1625" s="1"/>
      <c r="AZ1625" s="1"/>
      <c r="BA1625" s="1"/>
      <c r="BB1625" s="1"/>
    </row>
    <row r="1626" spans="1:54" x14ac:dyDescent="0.2">
      <c r="A1626" s="158">
        <f t="shared" si="902"/>
        <v>42782</v>
      </c>
      <c r="B1626" s="2">
        <f t="shared" si="886"/>
        <v>352276.93037638813</v>
      </c>
      <c r="C1626" s="2">
        <f t="shared" si="903"/>
        <v>257930.80634277</v>
      </c>
      <c r="D1626" s="2">
        <f>SUM(Y1626:Y$1805)</f>
        <v>9808.7994771100002</v>
      </c>
      <c r="E1626" s="73">
        <f t="shared" si="887"/>
        <v>248122.00686565999</v>
      </c>
      <c r="F1626" s="88">
        <f t="shared" si="882"/>
        <v>4775.7</v>
      </c>
      <c r="G1626" s="3">
        <f>IF(AND(N1626=1,N1625&gt;1),VLOOKUP(A1625,[1]Plan1!$BK$81:$BM$259,3),G1625)</f>
        <v>4793.8500000000004</v>
      </c>
      <c r="H1626" s="11">
        <f t="shared" si="883"/>
        <v>42719</v>
      </c>
      <c r="I1626" s="11">
        <f t="shared" si="884"/>
        <v>42750</v>
      </c>
      <c r="J1626" s="12">
        <f t="shared" si="888"/>
        <v>3.8004899805266223E-3</v>
      </c>
      <c r="K1626" s="11">
        <f t="shared" si="904"/>
        <v>42808</v>
      </c>
      <c r="L1626" s="11">
        <f t="shared" si="889"/>
        <v>42808</v>
      </c>
      <c r="M1626" s="1">
        <f t="shared" si="910"/>
        <v>18</v>
      </c>
      <c r="N1626" s="1">
        <f t="shared" si="890"/>
        <v>2</v>
      </c>
      <c r="O1626" s="2">
        <f t="shared" si="891"/>
        <v>1.0004215599999999</v>
      </c>
      <c r="P1626" s="13">
        <f t="shared" si="885"/>
        <v>1.0029991</v>
      </c>
      <c r="Q1626" s="13">
        <f t="shared" si="878"/>
        <v>1.3653826304148529</v>
      </c>
      <c r="R1626" s="2">
        <f t="shared" si="881"/>
        <v>1.36595822</v>
      </c>
      <c r="S1626" s="2">
        <f t="shared" si="905"/>
        <v>1.34831144</v>
      </c>
      <c r="T1626" s="2">
        <f t="shared" si="892"/>
        <v>347771.05692037998</v>
      </c>
      <c r="U1626" s="2">
        <f t="shared" si="893"/>
        <v>3416.5170705434316</v>
      </c>
      <c r="V1626" s="2">
        <f t="shared" si="894"/>
        <v>90802.287975384708</v>
      </c>
      <c r="W1626" s="2">
        <f t="shared" si="895"/>
        <v>352149.6113886981</v>
      </c>
      <c r="X1626" s="17">
        <f t="shared" si="896"/>
        <v>0</v>
      </c>
      <c r="Y1626" s="2">
        <f t="shared" si="897"/>
        <v>0</v>
      </c>
      <c r="Z1626" s="72">
        <f t="shared" si="898"/>
        <v>0</v>
      </c>
      <c r="AA1626" s="2">
        <f t="shared" si="908"/>
        <v>0</v>
      </c>
      <c r="AB1626" s="12">
        <f t="shared" si="906"/>
        <v>4.6600000000000003E-2</v>
      </c>
      <c r="AC1626" s="17">
        <f t="shared" si="899"/>
        <v>2</v>
      </c>
      <c r="AD1626" s="17">
        <v>252</v>
      </c>
      <c r="AE1626" s="13">
        <f t="shared" si="879"/>
        <v>1.0003615480000001</v>
      </c>
      <c r="AF1626" s="2">
        <f t="shared" si="909"/>
        <v>125.73593008</v>
      </c>
      <c r="AG1626" s="2">
        <f t="shared" si="900"/>
        <v>127.31898769</v>
      </c>
      <c r="AH1626" s="3">
        <f t="shared" si="901"/>
        <v>0</v>
      </c>
      <c r="AI1626" s="4" t="str">
        <f t="shared" si="880"/>
        <v>A+J=</v>
      </c>
      <c r="AJ1626" s="11">
        <f t="shared" si="907"/>
        <v>42808</v>
      </c>
      <c r="AK1626" s="11"/>
      <c r="AL1626" s="4"/>
      <c r="AM1626" s="1"/>
      <c r="AN1626" s="11"/>
      <c r="AO1626" s="1"/>
      <c r="AP1626" s="1"/>
      <c r="AQ1626" s="3"/>
      <c r="AR1626" s="3"/>
      <c r="AS1626" s="6"/>
      <c r="AT1626" s="1"/>
      <c r="AU1626" s="1"/>
      <c r="AV1626" s="1"/>
      <c r="AW1626" s="1"/>
      <c r="AX1626" s="1"/>
      <c r="AY1626" s="1"/>
      <c r="AZ1626" s="1"/>
      <c r="BA1626" s="1"/>
      <c r="BB1626" s="1"/>
    </row>
    <row r="1627" spans="1:54" x14ac:dyDescent="0.2">
      <c r="A1627" s="158">
        <f t="shared" si="902"/>
        <v>42783</v>
      </c>
      <c r="B1627" s="2">
        <f t="shared" si="886"/>
        <v>352412.0777126847</v>
      </c>
      <c r="C1627" s="2">
        <f t="shared" si="903"/>
        <v>257930.80634277</v>
      </c>
      <c r="D1627" s="2">
        <f>SUM(Y1627:Y$1805)</f>
        <v>9808.7994771100002</v>
      </c>
      <c r="E1627" s="73">
        <f t="shared" si="887"/>
        <v>248122.00686565999</v>
      </c>
      <c r="F1627" s="88">
        <f t="shared" si="882"/>
        <v>4775.7</v>
      </c>
      <c r="G1627" s="3">
        <f>IF(AND(N1627=1,N1626&gt;1),VLOOKUP(A1626,[1]Plan1!$BK$81:$BM$259,3),G1626)</f>
        <v>4793.8500000000004</v>
      </c>
      <c r="H1627" s="11">
        <f t="shared" si="883"/>
        <v>42719</v>
      </c>
      <c r="I1627" s="11">
        <f t="shared" si="884"/>
        <v>42750</v>
      </c>
      <c r="J1627" s="12">
        <f t="shared" si="888"/>
        <v>3.8004899805266223E-3</v>
      </c>
      <c r="K1627" s="11">
        <f t="shared" si="904"/>
        <v>42808</v>
      </c>
      <c r="L1627" s="11">
        <f t="shared" si="889"/>
        <v>42808</v>
      </c>
      <c r="M1627" s="1">
        <f t="shared" si="910"/>
        <v>18</v>
      </c>
      <c r="N1627" s="1">
        <f t="shared" si="890"/>
        <v>3</v>
      </c>
      <c r="O1627" s="2">
        <f t="shared" si="891"/>
        <v>1.0006324099999999</v>
      </c>
      <c r="P1627" s="13">
        <f t="shared" si="885"/>
        <v>1.0029991</v>
      </c>
      <c r="Q1627" s="13">
        <f t="shared" si="878"/>
        <v>1.3653826304148529</v>
      </c>
      <c r="R1627" s="2">
        <f t="shared" si="881"/>
        <v>1.3662461100000001</v>
      </c>
      <c r="S1627" s="2">
        <f t="shared" si="905"/>
        <v>1.34831144</v>
      </c>
      <c r="T1627" s="2">
        <f t="shared" si="892"/>
        <v>347771.05692037998</v>
      </c>
      <c r="U1627" s="2">
        <f t="shared" si="893"/>
        <v>3416.5170705434316</v>
      </c>
      <c r="V1627" s="2">
        <f t="shared" si="894"/>
        <v>90873.719819941281</v>
      </c>
      <c r="W1627" s="2">
        <f t="shared" si="895"/>
        <v>352221.04323325469</v>
      </c>
      <c r="X1627" s="17">
        <f t="shared" si="896"/>
        <v>0</v>
      </c>
      <c r="Y1627" s="2">
        <f t="shared" si="897"/>
        <v>0</v>
      </c>
      <c r="Z1627" s="72">
        <f t="shared" si="898"/>
        <v>0</v>
      </c>
      <c r="AA1627" s="2">
        <f t="shared" si="908"/>
        <v>0</v>
      </c>
      <c r="AB1627" s="12">
        <f t="shared" si="906"/>
        <v>4.6600000000000003E-2</v>
      </c>
      <c r="AC1627" s="17">
        <f t="shared" si="899"/>
        <v>3</v>
      </c>
      <c r="AD1627" s="17">
        <v>252</v>
      </c>
      <c r="AE1627" s="13">
        <f t="shared" si="879"/>
        <v>1.0005423710000001</v>
      </c>
      <c r="AF1627" s="2">
        <f t="shared" si="909"/>
        <v>188.62093590999999</v>
      </c>
      <c r="AG1627" s="2">
        <f t="shared" si="900"/>
        <v>191.03447943</v>
      </c>
      <c r="AH1627" s="3">
        <f t="shared" si="901"/>
        <v>0</v>
      </c>
      <c r="AI1627" s="4" t="str">
        <f t="shared" si="880"/>
        <v>A+J=</v>
      </c>
      <c r="AJ1627" s="11">
        <f t="shared" si="907"/>
        <v>42808</v>
      </c>
      <c r="AK1627" s="11"/>
      <c r="AL1627" s="4"/>
      <c r="AM1627" s="1"/>
      <c r="AN1627" s="11"/>
      <c r="AO1627" s="1"/>
      <c r="AP1627" s="1"/>
      <c r="AQ1627" s="3"/>
      <c r="AR1627" s="3"/>
      <c r="AS1627" s="6"/>
      <c r="AT1627" s="1"/>
      <c r="AU1627" s="1"/>
      <c r="AV1627" s="1"/>
      <c r="AW1627" s="1"/>
      <c r="AX1627" s="1"/>
      <c r="AY1627" s="1"/>
      <c r="AZ1627" s="1"/>
      <c r="BA1627" s="1"/>
      <c r="BB1627" s="1"/>
    </row>
    <row r="1628" spans="1:54" x14ac:dyDescent="0.2">
      <c r="A1628" s="158">
        <f t="shared" si="902"/>
        <v>42784</v>
      </c>
      <c r="B1628" s="2">
        <f t="shared" si="886"/>
        <v>352547.27492275159</v>
      </c>
      <c r="C1628" s="2">
        <f t="shared" si="903"/>
        <v>257930.80634277</v>
      </c>
      <c r="D1628" s="2">
        <f>SUM(Y1628:Y$1805)</f>
        <v>9808.7994771100002</v>
      </c>
      <c r="E1628" s="73">
        <f t="shared" si="887"/>
        <v>248122.00686565999</v>
      </c>
      <c r="F1628" s="88">
        <f t="shared" si="882"/>
        <v>4775.7</v>
      </c>
      <c r="G1628" s="3">
        <f>IF(AND(N1628=1,N1627&gt;1),VLOOKUP(A1627,[1]Plan1!$BK$81:$BM$259,3),G1627)</f>
        <v>4793.8500000000004</v>
      </c>
      <c r="H1628" s="11">
        <f t="shared" si="883"/>
        <v>42719</v>
      </c>
      <c r="I1628" s="11">
        <f t="shared" si="884"/>
        <v>42750</v>
      </c>
      <c r="J1628" s="12">
        <f t="shared" si="888"/>
        <v>3.8004899805266223E-3</v>
      </c>
      <c r="K1628" s="11">
        <f t="shared" si="904"/>
        <v>42808</v>
      </c>
      <c r="L1628" s="11">
        <f t="shared" si="889"/>
        <v>42808</v>
      </c>
      <c r="M1628" s="1">
        <f t="shared" si="910"/>
        <v>18</v>
      </c>
      <c r="N1628" s="1">
        <f t="shared" si="890"/>
        <v>4</v>
      </c>
      <c r="O1628" s="2">
        <f t="shared" si="891"/>
        <v>1.0008433000000001</v>
      </c>
      <c r="P1628" s="13">
        <f t="shared" si="885"/>
        <v>1.0029991</v>
      </c>
      <c r="Q1628" s="13">
        <f t="shared" si="878"/>
        <v>1.3653826304148529</v>
      </c>
      <c r="R1628" s="2">
        <f t="shared" si="881"/>
        <v>1.3665340500000001</v>
      </c>
      <c r="S1628" s="2">
        <f t="shared" si="905"/>
        <v>1.34831144</v>
      </c>
      <c r="T1628" s="2">
        <f t="shared" si="892"/>
        <v>347771.05692037998</v>
      </c>
      <c r="U1628" s="2">
        <f t="shared" si="893"/>
        <v>3416.5170705434316</v>
      </c>
      <c r="V1628" s="2">
        <f t="shared" si="894"/>
        <v>90945.16407059817</v>
      </c>
      <c r="W1628" s="2">
        <f t="shared" si="895"/>
        <v>352292.48748391157</v>
      </c>
      <c r="X1628" s="17">
        <f t="shared" si="896"/>
        <v>0</v>
      </c>
      <c r="Y1628" s="2">
        <f t="shared" si="897"/>
        <v>0</v>
      </c>
      <c r="Z1628" s="72">
        <f t="shared" si="898"/>
        <v>0</v>
      </c>
      <c r="AA1628" s="2">
        <f t="shared" si="908"/>
        <v>0</v>
      </c>
      <c r="AB1628" s="12">
        <f t="shared" si="906"/>
        <v>4.6600000000000003E-2</v>
      </c>
      <c r="AC1628" s="17">
        <f t="shared" si="899"/>
        <v>4</v>
      </c>
      <c r="AD1628" s="17">
        <v>252</v>
      </c>
      <c r="AE1628" s="13">
        <f t="shared" si="879"/>
        <v>1.0007232269999999</v>
      </c>
      <c r="AF1628" s="2">
        <f t="shared" si="909"/>
        <v>251.51741817999999</v>
      </c>
      <c r="AG1628" s="2">
        <f t="shared" si="900"/>
        <v>254.78743883999999</v>
      </c>
      <c r="AH1628" s="3">
        <f t="shared" si="901"/>
        <v>0</v>
      </c>
      <c r="AI1628" s="4" t="str">
        <f t="shared" si="880"/>
        <v>A+J=</v>
      </c>
      <c r="AJ1628" s="11">
        <f t="shared" si="907"/>
        <v>42808</v>
      </c>
      <c r="AK1628" s="11"/>
      <c r="AL1628" s="4"/>
      <c r="AM1628" s="1"/>
      <c r="AN1628" s="11"/>
      <c r="AO1628" s="1"/>
      <c r="AP1628" s="1"/>
      <c r="AQ1628" s="3"/>
      <c r="AR1628" s="3"/>
      <c r="AS1628" s="6"/>
      <c r="AT1628" s="1"/>
      <c r="AU1628" s="1"/>
      <c r="AV1628" s="1"/>
      <c r="AW1628" s="1"/>
      <c r="AX1628" s="1"/>
      <c r="AY1628" s="1"/>
      <c r="AZ1628" s="1"/>
      <c r="BA1628" s="1"/>
      <c r="BB1628" s="1"/>
    </row>
    <row r="1629" spans="1:54" x14ac:dyDescent="0.2">
      <c r="A1629" s="158">
        <f t="shared" si="902"/>
        <v>42785</v>
      </c>
      <c r="B1629" s="2">
        <f t="shared" si="886"/>
        <v>352547.27492275159</v>
      </c>
      <c r="C1629" s="2">
        <f t="shared" si="903"/>
        <v>257930.80634277</v>
      </c>
      <c r="D1629" s="2">
        <f>SUM(Y1629:Y$1805)</f>
        <v>9808.7994771100002</v>
      </c>
      <c r="E1629" s="73">
        <f t="shared" si="887"/>
        <v>248122.00686565999</v>
      </c>
      <c r="F1629" s="88">
        <f t="shared" si="882"/>
        <v>4775.7</v>
      </c>
      <c r="G1629" s="3">
        <f>IF(AND(N1629=1,N1628&gt;1),VLOOKUP(A1628,[1]Plan1!$BK$81:$BM$259,3),G1628)</f>
        <v>4793.8500000000004</v>
      </c>
      <c r="H1629" s="11">
        <f t="shared" si="883"/>
        <v>42719</v>
      </c>
      <c r="I1629" s="11">
        <f t="shared" si="884"/>
        <v>42750</v>
      </c>
      <c r="J1629" s="12">
        <f t="shared" si="888"/>
        <v>3.8004899805266223E-3</v>
      </c>
      <c r="K1629" s="11">
        <f t="shared" si="904"/>
        <v>42808</v>
      </c>
      <c r="L1629" s="11">
        <f t="shared" si="889"/>
        <v>42808</v>
      </c>
      <c r="M1629" s="1">
        <f t="shared" si="910"/>
        <v>18</v>
      </c>
      <c r="N1629" s="1">
        <f t="shared" si="890"/>
        <v>4</v>
      </c>
      <c r="O1629" s="2">
        <f t="shared" si="891"/>
        <v>1.0008433000000001</v>
      </c>
      <c r="P1629" s="13">
        <f t="shared" si="885"/>
        <v>1.0029991</v>
      </c>
      <c r="Q1629" s="13">
        <f t="shared" si="878"/>
        <v>1.3653826304148529</v>
      </c>
      <c r="R1629" s="2">
        <f t="shared" si="881"/>
        <v>1.3665340500000001</v>
      </c>
      <c r="S1629" s="2">
        <f t="shared" si="905"/>
        <v>1.34831144</v>
      </c>
      <c r="T1629" s="2">
        <f t="shared" si="892"/>
        <v>347771.05692037998</v>
      </c>
      <c r="U1629" s="2">
        <f t="shared" si="893"/>
        <v>3416.5170705434316</v>
      </c>
      <c r="V1629" s="2">
        <f t="shared" si="894"/>
        <v>90945.16407059817</v>
      </c>
      <c r="W1629" s="2">
        <f t="shared" si="895"/>
        <v>352292.48748391157</v>
      </c>
      <c r="X1629" s="17">
        <f t="shared" si="896"/>
        <v>0</v>
      </c>
      <c r="Y1629" s="2">
        <f t="shared" si="897"/>
        <v>0</v>
      </c>
      <c r="Z1629" s="72">
        <f t="shared" si="898"/>
        <v>0</v>
      </c>
      <c r="AA1629" s="2">
        <f t="shared" si="908"/>
        <v>0</v>
      </c>
      <c r="AB1629" s="12">
        <f t="shared" si="906"/>
        <v>4.6600000000000003E-2</v>
      </c>
      <c r="AC1629" s="17">
        <f t="shared" si="899"/>
        <v>4</v>
      </c>
      <c r="AD1629" s="17">
        <v>252</v>
      </c>
      <c r="AE1629" s="13">
        <f t="shared" si="879"/>
        <v>1.0007232269999999</v>
      </c>
      <c r="AF1629" s="2">
        <f t="shared" si="909"/>
        <v>251.51741817999999</v>
      </c>
      <c r="AG1629" s="2">
        <f t="shared" si="900"/>
        <v>254.78743883999999</v>
      </c>
      <c r="AH1629" s="3">
        <f t="shared" si="901"/>
        <v>0</v>
      </c>
      <c r="AI1629" s="4" t="str">
        <f t="shared" si="880"/>
        <v>A+J=</v>
      </c>
      <c r="AJ1629" s="11">
        <f t="shared" si="907"/>
        <v>42808</v>
      </c>
      <c r="AK1629" s="11"/>
      <c r="AL1629" s="4"/>
      <c r="AM1629" s="1"/>
      <c r="AN1629" s="11"/>
      <c r="AO1629" s="1"/>
      <c r="AP1629" s="1"/>
      <c r="AQ1629" s="3"/>
      <c r="AR1629" s="3"/>
      <c r="AS1629" s="6"/>
      <c r="AT1629" s="1"/>
      <c r="AU1629" s="1"/>
      <c r="AV1629" s="1"/>
      <c r="AW1629" s="1"/>
      <c r="AX1629" s="1"/>
      <c r="AY1629" s="1"/>
      <c r="AZ1629" s="1"/>
      <c r="BA1629" s="1"/>
      <c r="BB1629" s="1"/>
    </row>
    <row r="1630" spans="1:54" x14ac:dyDescent="0.2">
      <c r="A1630" s="158">
        <f t="shared" si="902"/>
        <v>42786</v>
      </c>
      <c r="B1630" s="2">
        <f t="shared" si="886"/>
        <v>352547.27492275159</v>
      </c>
      <c r="C1630" s="2">
        <f t="shared" si="903"/>
        <v>257930.80634277</v>
      </c>
      <c r="D1630" s="2">
        <f>SUM(Y1630:Y$1805)</f>
        <v>9808.7994771100002</v>
      </c>
      <c r="E1630" s="73">
        <f t="shared" si="887"/>
        <v>248122.00686565999</v>
      </c>
      <c r="F1630" s="88">
        <f t="shared" si="882"/>
        <v>4775.7</v>
      </c>
      <c r="G1630" s="3">
        <f>IF(AND(N1630=1,N1629&gt;1),VLOOKUP(A1629,[1]Plan1!$BK$81:$BM$259,3),G1629)</f>
        <v>4793.8500000000004</v>
      </c>
      <c r="H1630" s="11">
        <f t="shared" si="883"/>
        <v>42719</v>
      </c>
      <c r="I1630" s="11">
        <f t="shared" si="884"/>
        <v>42750</v>
      </c>
      <c r="J1630" s="12">
        <f t="shared" si="888"/>
        <v>3.8004899805266223E-3</v>
      </c>
      <c r="K1630" s="11">
        <f t="shared" si="904"/>
        <v>42808</v>
      </c>
      <c r="L1630" s="11">
        <f t="shared" si="889"/>
        <v>42808</v>
      </c>
      <c r="M1630" s="1">
        <f t="shared" si="910"/>
        <v>18</v>
      </c>
      <c r="N1630" s="1">
        <f t="shared" si="890"/>
        <v>4</v>
      </c>
      <c r="O1630" s="2">
        <f t="shared" si="891"/>
        <v>1.0008433000000001</v>
      </c>
      <c r="P1630" s="13">
        <f t="shared" si="885"/>
        <v>1.0029991</v>
      </c>
      <c r="Q1630" s="13">
        <f t="shared" si="878"/>
        <v>1.3653826304148529</v>
      </c>
      <c r="R1630" s="2">
        <f t="shared" si="881"/>
        <v>1.3665340500000001</v>
      </c>
      <c r="S1630" s="2">
        <f t="shared" si="905"/>
        <v>1.34831144</v>
      </c>
      <c r="T1630" s="2">
        <f t="shared" si="892"/>
        <v>347771.05692037998</v>
      </c>
      <c r="U1630" s="2">
        <f t="shared" si="893"/>
        <v>3416.5170705434316</v>
      </c>
      <c r="V1630" s="2">
        <f t="shared" si="894"/>
        <v>90945.16407059817</v>
      </c>
      <c r="W1630" s="2">
        <f t="shared" si="895"/>
        <v>352292.48748391157</v>
      </c>
      <c r="X1630" s="17">
        <f t="shared" si="896"/>
        <v>0</v>
      </c>
      <c r="Y1630" s="2">
        <f t="shared" si="897"/>
        <v>0</v>
      </c>
      <c r="Z1630" s="72">
        <f t="shared" si="898"/>
        <v>0</v>
      </c>
      <c r="AA1630" s="2">
        <f t="shared" si="908"/>
        <v>0</v>
      </c>
      <c r="AB1630" s="12">
        <f t="shared" si="906"/>
        <v>4.6600000000000003E-2</v>
      </c>
      <c r="AC1630" s="17">
        <f t="shared" si="899"/>
        <v>4</v>
      </c>
      <c r="AD1630" s="17">
        <v>252</v>
      </c>
      <c r="AE1630" s="13">
        <f t="shared" si="879"/>
        <v>1.0007232269999999</v>
      </c>
      <c r="AF1630" s="2">
        <f t="shared" si="909"/>
        <v>251.51741817999999</v>
      </c>
      <c r="AG1630" s="2">
        <f t="shared" si="900"/>
        <v>254.78743883999999</v>
      </c>
      <c r="AH1630" s="3">
        <f t="shared" si="901"/>
        <v>0</v>
      </c>
      <c r="AI1630" s="4" t="str">
        <f t="shared" si="880"/>
        <v>A+J=</v>
      </c>
      <c r="AJ1630" s="11">
        <f t="shared" si="907"/>
        <v>42808</v>
      </c>
      <c r="AK1630" s="11"/>
      <c r="AL1630" s="4"/>
      <c r="AM1630" s="1"/>
      <c r="AN1630" s="11"/>
      <c r="AO1630" s="1"/>
      <c r="AP1630" s="1"/>
      <c r="AQ1630" s="3"/>
      <c r="AR1630" s="3"/>
      <c r="AS1630" s="6"/>
      <c r="AT1630" s="1"/>
      <c r="AU1630" s="1"/>
      <c r="AV1630" s="1"/>
      <c r="AW1630" s="1"/>
      <c r="AX1630" s="1"/>
      <c r="AY1630" s="1"/>
      <c r="AZ1630" s="1"/>
      <c r="BA1630" s="1"/>
      <c r="BB1630" s="1"/>
    </row>
    <row r="1631" spans="1:54" x14ac:dyDescent="0.2">
      <c r="A1631" s="158">
        <f t="shared" si="902"/>
        <v>42787</v>
      </c>
      <c r="B1631" s="2">
        <f t="shared" si="886"/>
        <v>352682.52911840903</v>
      </c>
      <c r="C1631" s="2">
        <f t="shared" si="903"/>
        <v>257930.80634277</v>
      </c>
      <c r="D1631" s="2">
        <f>SUM(Y1631:Y$1805)</f>
        <v>9808.7994771100002</v>
      </c>
      <c r="E1631" s="73">
        <f t="shared" si="887"/>
        <v>248122.00686565999</v>
      </c>
      <c r="F1631" s="88">
        <f t="shared" si="882"/>
        <v>4775.7</v>
      </c>
      <c r="G1631" s="3">
        <f>IF(AND(N1631=1,N1630&gt;1),VLOOKUP(A1630,[1]Plan1!$BK$81:$BM$259,3),G1630)</f>
        <v>4793.8500000000004</v>
      </c>
      <c r="H1631" s="11">
        <f t="shared" si="883"/>
        <v>42719</v>
      </c>
      <c r="I1631" s="11">
        <f t="shared" si="884"/>
        <v>42750</v>
      </c>
      <c r="J1631" s="12">
        <f t="shared" si="888"/>
        <v>3.8004899805266223E-3</v>
      </c>
      <c r="K1631" s="11">
        <f t="shared" si="904"/>
        <v>42808</v>
      </c>
      <c r="L1631" s="11">
        <f t="shared" si="889"/>
        <v>42808</v>
      </c>
      <c r="M1631" s="1">
        <f t="shared" si="910"/>
        <v>18</v>
      </c>
      <c r="N1631" s="1">
        <f t="shared" si="890"/>
        <v>5</v>
      </c>
      <c r="O1631" s="2">
        <f t="shared" si="891"/>
        <v>1.00105424</v>
      </c>
      <c r="P1631" s="13">
        <f t="shared" si="885"/>
        <v>1.0029991</v>
      </c>
      <c r="Q1631" s="13">
        <f t="shared" ref="Q1631:Q1694" si="911">IF(L1631&gt;L1630,Q1630*P1631,Q1630)</f>
        <v>1.3653826304148529</v>
      </c>
      <c r="R1631" s="2">
        <f t="shared" si="881"/>
        <v>1.36682207</v>
      </c>
      <c r="S1631" s="2">
        <f t="shared" si="905"/>
        <v>1.34831144</v>
      </c>
      <c r="T1631" s="2">
        <f t="shared" si="892"/>
        <v>347771.05692037998</v>
      </c>
      <c r="U1631" s="2">
        <f t="shared" si="893"/>
        <v>3416.5170705434316</v>
      </c>
      <c r="V1631" s="2">
        <f t="shared" si="894"/>
        <v>91016.628171015604</v>
      </c>
      <c r="W1631" s="2">
        <f t="shared" si="895"/>
        <v>352363.95158432901</v>
      </c>
      <c r="X1631" s="17">
        <f t="shared" si="896"/>
        <v>0</v>
      </c>
      <c r="Y1631" s="2">
        <f t="shared" si="897"/>
        <v>0</v>
      </c>
      <c r="Z1631" s="72">
        <f t="shared" si="898"/>
        <v>0</v>
      </c>
      <c r="AA1631" s="2">
        <f t="shared" si="908"/>
        <v>0</v>
      </c>
      <c r="AB1631" s="12">
        <f t="shared" si="906"/>
        <v>4.6600000000000003E-2</v>
      </c>
      <c r="AC1631" s="17">
        <f t="shared" si="899"/>
        <v>5</v>
      </c>
      <c r="AD1631" s="17">
        <v>252</v>
      </c>
      <c r="AE1631" s="13">
        <f t="shared" ref="AE1631:AE1694" si="912">ROUND((1+AB1631)^TRUNC((AC1631/AD1631),9),9)</f>
        <v>1.000904115</v>
      </c>
      <c r="AF1631" s="2">
        <f t="shared" si="909"/>
        <v>314.42502911999998</v>
      </c>
      <c r="AG1631" s="2">
        <f t="shared" si="900"/>
        <v>318.57753408000002</v>
      </c>
      <c r="AH1631" s="3">
        <f t="shared" si="901"/>
        <v>0</v>
      </c>
      <c r="AI1631" s="4" t="str">
        <f t="shared" si="880"/>
        <v>A+J=</v>
      </c>
      <c r="AJ1631" s="11">
        <f t="shared" si="907"/>
        <v>42808</v>
      </c>
      <c r="AK1631" s="11"/>
      <c r="AL1631" s="4"/>
      <c r="AM1631" s="1"/>
      <c r="AN1631" s="11"/>
      <c r="AO1631" s="1"/>
      <c r="AP1631" s="1"/>
      <c r="AQ1631" s="3"/>
      <c r="AR1631" s="3"/>
      <c r="AS1631" s="6"/>
      <c r="AT1631" s="1"/>
      <c r="AU1631" s="1"/>
      <c r="AV1631" s="1"/>
      <c r="AW1631" s="1"/>
      <c r="AX1631" s="1"/>
      <c r="AY1631" s="1"/>
      <c r="AZ1631" s="1"/>
      <c r="BA1631" s="1"/>
      <c r="BB1631" s="1"/>
    </row>
    <row r="1632" spans="1:54" x14ac:dyDescent="0.2">
      <c r="A1632" s="158">
        <f t="shared" si="902"/>
        <v>42788</v>
      </c>
      <c r="B1632" s="2">
        <f t="shared" si="886"/>
        <v>352817.83073408675</v>
      </c>
      <c r="C1632" s="2">
        <f t="shared" si="903"/>
        <v>257930.80634277</v>
      </c>
      <c r="D1632" s="2">
        <f>SUM(Y1632:Y$1805)</f>
        <v>9808.7994771100002</v>
      </c>
      <c r="E1632" s="73">
        <f t="shared" si="887"/>
        <v>248122.00686565999</v>
      </c>
      <c r="F1632" s="88">
        <f t="shared" si="882"/>
        <v>4775.7</v>
      </c>
      <c r="G1632" s="3">
        <f>IF(AND(N1632=1,N1631&gt;1),VLOOKUP(A1631,[1]Plan1!$BK$81:$BM$259,3),G1631)</f>
        <v>4793.8500000000004</v>
      </c>
      <c r="H1632" s="11">
        <f t="shared" si="883"/>
        <v>42719</v>
      </c>
      <c r="I1632" s="11">
        <f t="shared" si="884"/>
        <v>42750</v>
      </c>
      <c r="J1632" s="12">
        <f t="shared" si="888"/>
        <v>3.8004899805266223E-3</v>
      </c>
      <c r="K1632" s="11">
        <f t="shared" si="904"/>
        <v>42808</v>
      </c>
      <c r="L1632" s="11">
        <f t="shared" si="889"/>
        <v>42808</v>
      </c>
      <c r="M1632" s="1">
        <f t="shared" si="910"/>
        <v>18</v>
      </c>
      <c r="N1632" s="1">
        <f t="shared" si="890"/>
        <v>6</v>
      </c>
      <c r="O1632" s="2">
        <f t="shared" si="891"/>
        <v>1.0012652200000001</v>
      </c>
      <c r="P1632" s="13">
        <f t="shared" si="885"/>
        <v>1.0029991</v>
      </c>
      <c r="Q1632" s="13">
        <f t="shared" si="911"/>
        <v>1.3653826304148529</v>
      </c>
      <c r="R1632" s="2">
        <f t="shared" si="881"/>
        <v>1.3671101299999999</v>
      </c>
      <c r="S1632" s="2">
        <f t="shared" si="905"/>
        <v>1.34831144</v>
      </c>
      <c r="T1632" s="2">
        <f t="shared" si="892"/>
        <v>347771.05692037998</v>
      </c>
      <c r="U1632" s="2">
        <f t="shared" si="893"/>
        <v>3416.5170705434316</v>
      </c>
      <c r="V1632" s="2">
        <f t="shared" si="894"/>
        <v>91088.10219631331</v>
      </c>
      <c r="W1632" s="2">
        <f t="shared" si="895"/>
        <v>352435.42560962675</v>
      </c>
      <c r="X1632" s="17">
        <f t="shared" si="896"/>
        <v>0</v>
      </c>
      <c r="Y1632" s="2">
        <f t="shared" si="897"/>
        <v>0</v>
      </c>
      <c r="Z1632" s="72">
        <f t="shared" si="898"/>
        <v>0</v>
      </c>
      <c r="AA1632" s="2">
        <f t="shared" si="908"/>
        <v>0</v>
      </c>
      <c r="AB1632" s="12">
        <f t="shared" si="906"/>
        <v>4.6600000000000003E-2</v>
      </c>
      <c r="AC1632" s="17">
        <f t="shared" si="899"/>
        <v>6</v>
      </c>
      <c r="AD1632" s="17">
        <v>252</v>
      </c>
      <c r="AE1632" s="13">
        <f t="shared" si="912"/>
        <v>1.0010850360000001</v>
      </c>
      <c r="AF1632" s="2">
        <f t="shared" si="909"/>
        <v>377.34411650999999</v>
      </c>
      <c r="AG1632" s="2">
        <f t="shared" si="900"/>
        <v>382.40512446000002</v>
      </c>
      <c r="AH1632" s="3">
        <f t="shared" si="901"/>
        <v>0</v>
      </c>
      <c r="AI1632" s="4" t="str">
        <f t="shared" si="880"/>
        <v>A+J=</v>
      </c>
      <c r="AJ1632" s="11">
        <f t="shared" si="907"/>
        <v>42808</v>
      </c>
      <c r="AK1632" s="11"/>
      <c r="AL1632" s="4"/>
      <c r="AM1632" s="1"/>
      <c r="AN1632" s="11"/>
      <c r="AO1632" s="1"/>
      <c r="AP1632" s="1"/>
      <c r="AQ1632" s="3"/>
      <c r="AR1632" s="3"/>
      <c r="AS1632" s="6"/>
      <c r="AT1632" s="1"/>
      <c r="AU1632" s="1"/>
      <c r="AV1632" s="1"/>
      <c r="AW1632" s="1"/>
      <c r="AX1632" s="1"/>
      <c r="AY1632" s="1"/>
      <c r="AZ1632" s="1"/>
      <c r="BA1632" s="1"/>
      <c r="BB1632" s="1"/>
    </row>
    <row r="1633" spans="1:54" x14ac:dyDescent="0.2">
      <c r="A1633" s="158">
        <f t="shared" si="902"/>
        <v>42789</v>
      </c>
      <c r="B1633" s="2">
        <f t="shared" si="886"/>
        <v>352953.18971967505</v>
      </c>
      <c r="C1633" s="2">
        <f t="shared" si="903"/>
        <v>257930.80634277</v>
      </c>
      <c r="D1633" s="2">
        <f>SUM(Y1633:Y$1805)</f>
        <v>9808.7994771100002</v>
      </c>
      <c r="E1633" s="73">
        <f t="shared" si="887"/>
        <v>248122.00686565999</v>
      </c>
      <c r="F1633" s="88">
        <f t="shared" si="882"/>
        <v>4775.7</v>
      </c>
      <c r="G1633" s="3">
        <f>IF(AND(N1633=1,N1632&gt;1),VLOOKUP(A1632,[1]Plan1!$BK$81:$BM$259,3),G1632)</f>
        <v>4793.8500000000004</v>
      </c>
      <c r="H1633" s="11">
        <f t="shared" si="883"/>
        <v>42719</v>
      </c>
      <c r="I1633" s="11">
        <f t="shared" si="884"/>
        <v>42750</v>
      </c>
      <c r="J1633" s="12">
        <f t="shared" si="888"/>
        <v>3.8004899805266223E-3</v>
      </c>
      <c r="K1633" s="11">
        <f t="shared" si="904"/>
        <v>42808</v>
      </c>
      <c r="L1633" s="11">
        <f t="shared" si="889"/>
        <v>42808</v>
      </c>
      <c r="M1633" s="1">
        <f t="shared" si="910"/>
        <v>18</v>
      </c>
      <c r="N1633" s="1">
        <f t="shared" si="890"/>
        <v>7</v>
      </c>
      <c r="O1633" s="2">
        <f t="shared" si="891"/>
        <v>1.0014762500000001</v>
      </c>
      <c r="P1633" s="13">
        <f t="shared" si="885"/>
        <v>1.0029991</v>
      </c>
      <c r="Q1633" s="13">
        <f t="shared" si="911"/>
        <v>1.3653826304148529</v>
      </c>
      <c r="R1633" s="2">
        <f t="shared" si="881"/>
        <v>1.36739827</v>
      </c>
      <c r="S1633" s="2">
        <f t="shared" si="905"/>
        <v>1.34831144</v>
      </c>
      <c r="T1633" s="2">
        <f t="shared" si="892"/>
        <v>347771.05692037998</v>
      </c>
      <c r="U1633" s="2">
        <f t="shared" si="893"/>
        <v>3416.5170705434316</v>
      </c>
      <c r="V1633" s="2">
        <f t="shared" si="894"/>
        <v>91159.596071371605</v>
      </c>
      <c r="W1633" s="2">
        <f t="shared" si="895"/>
        <v>352506.91948468506</v>
      </c>
      <c r="X1633" s="17">
        <f t="shared" si="896"/>
        <v>0</v>
      </c>
      <c r="Y1633" s="2">
        <f t="shared" si="897"/>
        <v>0</v>
      </c>
      <c r="Z1633" s="72">
        <f t="shared" si="898"/>
        <v>0</v>
      </c>
      <c r="AA1633" s="2">
        <f t="shared" si="908"/>
        <v>0</v>
      </c>
      <c r="AB1633" s="12">
        <f t="shared" si="906"/>
        <v>4.6600000000000003E-2</v>
      </c>
      <c r="AC1633" s="17">
        <f t="shared" si="899"/>
        <v>7</v>
      </c>
      <c r="AD1633" s="17">
        <v>252</v>
      </c>
      <c r="AE1633" s="13">
        <f t="shared" si="912"/>
        <v>1.0012659900000001</v>
      </c>
      <c r="AF1633" s="2">
        <f t="shared" si="909"/>
        <v>440.27468034999998</v>
      </c>
      <c r="AG1633" s="2">
        <f t="shared" si="900"/>
        <v>446.27023499000001</v>
      </c>
      <c r="AH1633" s="3">
        <f t="shared" si="901"/>
        <v>0</v>
      </c>
      <c r="AI1633" s="4" t="str">
        <f t="shared" si="880"/>
        <v>A+J=</v>
      </c>
      <c r="AJ1633" s="11">
        <f t="shared" si="907"/>
        <v>42808</v>
      </c>
      <c r="AK1633" s="11"/>
      <c r="AL1633" s="4"/>
      <c r="AM1633" s="1"/>
      <c r="AN1633" s="11"/>
      <c r="AO1633" s="1"/>
      <c r="AP1633" s="1"/>
      <c r="AQ1633" s="3"/>
      <c r="AR1633" s="3"/>
      <c r="AS1633" s="6"/>
      <c r="AT1633" s="1"/>
      <c r="AU1633" s="1"/>
      <c r="AV1633" s="1"/>
      <c r="AW1633" s="1"/>
      <c r="AX1633" s="1"/>
      <c r="AY1633" s="1"/>
      <c r="AZ1633" s="1"/>
      <c r="BA1633" s="1"/>
      <c r="BB1633" s="1"/>
    </row>
    <row r="1634" spans="1:54" x14ac:dyDescent="0.2">
      <c r="A1634" s="158">
        <f t="shared" si="902"/>
        <v>42790</v>
      </c>
      <c r="B1634" s="2">
        <f t="shared" si="886"/>
        <v>353088.59828604368</v>
      </c>
      <c r="C1634" s="2">
        <f t="shared" si="903"/>
        <v>257930.80634277</v>
      </c>
      <c r="D1634" s="2">
        <f>SUM(Y1634:Y$1805)</f>
        <v>9808.7994771100002</v>
      </c>
      <c r="E1634" s="73">
        <f t="shared" si="887"/>
        <v>248122.00686565999</v>
      </c>
      <c r="F1634" s="88">
        <f t="shared" si="882"/>
        <v>4775.7</v>
      </c>
      <c r="G1634" s="3">
        <f>IF(AND(N1634=1,N1633&gt;1),VLOOKUP(A1633,[1]Plan1!$BK$81:$BM$259,3),G1633)</f>
        <v>4793.8500000000004</v>
      </c>
      <c r="H1634" s="11">
        <f t="shared" si="883"/>
        <v>42719</v>
      </c>
      <c r="I1634" s="11">
        <f t="shared" si="884"/>
        <v>42750</v>
      </c>
      <c r="J1634" s="12">
        <f t="shared" si="888"/>
        <v>3.8004899805266223E-3</v>
      </c>
      <c r="K1634" s="11">
        <f t="shared" si="904"/>
        <v>42808</v>
      </c>
      <c r="L1634" s="11">
        <f t="shared" si="889"/>
        <v>42808</v>
      </c>
      <c r="M1634" s="1">
        <f t="shared" si="910"/>
        <v>18</v>
      </c>
      <c r="N1634" s="1">
        <f t="shared" si="890"/>
        <v>8</v>
      </c>
      <c r="O1634" s="2">
        <f t="shared" si="891"/>
        <v>1.00168732</v>
      </c>
      <c r="P1634" s="13">
        <f t="shared" si="885"/>
        <v>1.0029991</v>
      </c>
      <c r="Q1634" s="13">
        <f t="shared" si="911"/>
        <v>1.3653826304148529</v>
      </c>
      <c r="R1634" s="2">
        <f t="shared" si="881"/>
        <v>1.36768646</v>
      </c>
      <c r="S1634" s="2">
        <f t="shared" si="905"/>
        <v>1.34831144</v>
      </c>
      <c r="T1634" s="2">
        <f t="shared" si="892"/>
        <v>347771.05692037998</v>
      </c>
      <c r="U1634" s="2">
        <f t="shared" si="893"/>
        <v>3416.5170705434316</v>
      </c>
      <c r="V1634" s="2">
        <f t="shared" si="894"/>
        <v>91231.10235253023</v>
      </c>
      <c r="W1634" s="2">
        <f t="shared" si="895"/>
        <v>352578.42576584365</v>
      </c>
      <c r="X1634" s="17">
        <f t="shared" si="896"/>
        <v>0</v>
      </c>
      <c r="Y1634" s="2">
        <f t="shared" si="897"/>
        <v>0</v>
      </c>
      <c r="Z1634" s="72">
        <f t="shared" si="898"/>
        <v>0</v>
      </c>
      <c r="AA1634" s="2">
        <f t="shared" si="908"/>
        <v>0</v>
      </c>
      <c r="AB1634" s="12">
        <f t="shared" si="906"/>
        <v>4.6600000000000003E-2</v>
      </c>
      <c r="AC1634" s="17">
        <f t="shared" si="899"/>
        <v>8</v>
      </c>
      <c r="AD1634" s="17">
        <v>252</v>
      </c>
      <c r="AE1634" s="13">
        <f t="shared" si="912"/>
        <v>1.001446976</v>
      </c>
      <c r="AF1634" s="2">
        <f t="shared" si="909"/>
        <v>503.21637285000003</v>
      </c>
      <c r="AG1634" s="2">
        <f t="shared" si="900"/>
        <v>510.17252020000001</v>
      </c>
      <c r="AH1634" s="3">
        <f t="shared" si="901"/>
        <v>0</v>
      </c>
      <c r="AI1634" s="4" t="str">
        <f t="shared" ref="AI1634:AI1697" si="913">AI1633</f>
        <v>A+J=</v>
      </c>
      <c r="AJ1634" s="11">
        <f t="shared" si="907"/>
        <v>42808</v>
      </c>
      <c r="AK1634" s="11"/>
      <c r="AL1634" s="4"/>
      <c r="AM1634" s="1"/>
      <c r="AN1634" s="11"/>
      <c r="AO1634" s="1"/>
      <c r="AP1634" s="1"/>
      <c r="AQ1634" s="3"/>
      <c r="AR1634" s="3"/>
      <c r="AS1634" s="6"/>
      <c r="AT1634" s="1"/>
      <c r="AU1634" s="1"/>
      <c r="AV1634" s="1"/>
      <c r="AW1634" s="1"/>
      <c r="AX1634" s="1"/>
      <c r="AY1634" s="1"/>
      <c r="AZ1634" s="1"/>
      <c r="BA1634" s="1"/>
      <c r="BB1634" s="1"/>
    </row>
    <row r="1635" spans="1:54" x14ac:dyDescent="0.2">
      <c r="A1635" s="158">
        <f t="shared" si="902"/>
        <v>42791</v>
      </c>
      <c r="B1635" s="2">
        <f t="shared" si="886"/>
        <v>353224.06212258275</v>
      </c>
      <c r="C1635" s="2">
        <f t="shared" si="903"/>
        <v>257930.80634277</v>
      </c>
      <c r="D1635" s="2">
        <f>SUM(Y1635:Y$1805)</f>
        <v>9808.7994771100002</v>
      </c>
      <c r="E1635" s="73">
        <f t="shared" si="887"/>
        <v>248122.00686565999</v>
      </c>
      <c r="F1635" s="88">
        <f t="shared" si="882"/>
        <v>4775.7</v>
      </c>
      <c r="G1635" s="3">
        <f>IF(AND(N1635=1,N1634&gt;1),VLOOKUP(A1634,[1]Plan1!$BK$81:$BM$259,3),G1634)</f>
        <v>4793.8500000000004</v>
      </c>
      <c r="H1635" s="11">
        <f t="shared" si="883"/>
        <v>42719</v>
      </c>
      <c r="I1635" s="11">
        <f t="shared" si="884"/>
        <v>42750</v>
      </c>
      <c r="J1635" s="12">
        <f t="shared" si="888"/>
        <v>3.8004899805266223E-3</v>
      </c>
      <c r="K1635" s="11">
        <f t="shared" si="904"/>
        <v>42808</v>
      </c>
      <c r="L1635" s="11">
        <f t="shared" si="889"/>
        <v>42808</v>
      </c>
      <c r="M1635" s="1">
        <f t="shared" si="910"/>
        <v>18</v>
      </c>
      <c r="N1635" s="1">
        <f t="shared" si="890"/>
        <v>9</v>
      </c>
      <c r="O1635" s="2">
        <f t="shared" si="891"/>
        <v>1.0018984399999999</v>
      </c>
      <c r="P1635" s="13">
        <f t="shared" si="885"/>
        <v>1.0029991</v>
      </c>
      <c r="Q1635" s="13">
        <f t="shared" si="911"/>
        <v>1.3653826304148529</v>
      </c>
      <c r="R1635" s="2">
        <f t="shared" si="881"/>
        <v>1.3679747200000001</v>
      </c>
      <c r="S1635" s="2">
        <f t="shared" si="905"/>
        <v>1.34831144</v>
      </c>
      <c r="T1635" s="2">
        <f t="shared" si="892"/>
        <v>347771.05692037998</v>
      </c>
      <c r="U1635" s="2">
        <f t="shared" si="893"/>
        <v>3416.5170705434316</v>
      </c>
      <c r="V1635" s="2">
        <f t="shared" si="894"/>
        <v>91302.626002229328</v>
      </c>
      <c r="W1635" s="2">
        <f t="shared" si="895"/>
        <v>352649.94941554277</v>
      </c>
      <c r="X1635" s="17">
        <f t="shared" si="896"/>
        <v>0</v>
      </c>
      <c r="Y1635" s="2">
        <f t="shared" si="897"/>
        <v>0</v>
      </c>
      <c r="Z1635" s="72">
        <f t="shared" si="898"/>
        <v>0</v>
      </c>
      <c r="AA1635" s="2">
        <f t="shared" si="908"/>
        <v>0</v>
      </c>
      <c r="AB1635" s="12">
        <f t="shared" si="906"/>
        <v>4.6600000000000003E-2</v>
      </c>
      <c r="AC1635" s="17">
        <f t="shared" si="899"/>
        <v>9</v>
      </c>
      <c r="AD1635" s="17">
        <v>252</v>
      </c>
      <c r="AE1635" s="13">
        <f t="shared" si="912"/>
        <v>1.0016279960000001</v>
      </c>
      <c r="AF1635" s="2">
        <f t="shared" si="909"/>
        <v>566.16988958000002</v>
      </c>
      <c r="AG1635" s="2">
        <f t="shared" si="900"/>
        <v>574.11270704000003</v>
      </c>
      <c r="AH1635" s="3">
        <f t="shared" si="901"/>
        <v>0</v>
      </c>
      <c r="AI1635" s="4" t="str">
        <f t="shared" si="913"/>
        <v>A+J=</v>
      </c>
      <c r="AJ1635" s="11">
        <f t="shared" si="907"/>
        <v>42808</v>
      </c>
      <c r="AK1635" s="11"/>
      <c r="AL1635" s="4"/>
      <c r="AM1635" s="1"/>
      <c r="AN1635" s="11"/>
      <c r="AO1635" s="1"/>
      <c r="AP1635" s="1"/>
      <c r="AQ1635" s="3"/>
      <c r="AR1635" s="3"/>
      <c r="AS1635" s="6"/>
      <c r="AT1635" s="1"/>
      <c r="AU1635" s="1"/>
      <c r="AV1635" s="1"/>
      <c r="AW1635" s="1"/>
      <c r="AX1635" s="1"/>
      <c r="AY1635" s="1"/>
      <c r="AZ1635" s="1"/>
      <c r="BA1635" s="1"/>
      <c r="BB1635" s="1"/>
    </row>
    <row r="1636" spans="1:54" x14ac:dyDescent="0.2">
      <c r="A1636" s="158">
        <f t="shared" si="902"/>
        <v>42792</v>
      </c>
      <c r="B1636" s="2">
        <f t="shared" si="886"/>
        <v>353224.06212258275</v>
      </c>
      <c r="C1636" s="2">
        <f t="shared" si="903"/>
        <v>257930.80634277</v>
      </c>
      <c r="D1636" s="2">
        <f>SUM(Y1636:Y$1805)</f>
        <v>9808.7994771100002</v>
      </c>
      <c r="E1636" s="73">
        <f t="shared" si="887"/>
        <v>248122.00686565999</v>
      </c>
      <c r="F1636" s="88">
        <f t="shared" si="882"/>
        <v>4775.7</v>
      </c>
      <c r="G1636" s="3">
        <f>IF(AND(N1636=1,N1635&gt;1),VLOOKUP(A1635,[1]Plan1!$BK$81:$BM$259,3),G1635)</f>
        <v>4793.8500000000004</v>
      </c>
      <c r="H1636" s="11">
        <f t="shared" si="883"/>
        <v>42719</v>
      </c>
      <c r="I1636" s="11">
        <f t="shared" si="884"/>
        <v>42750</v>
      </c>
      <c r="J1636" s="12">
        <f t="shared" si="888"/>
        <v>3.8004899805266223E-3</v>
      </c>
      <c r="K1636" s="11">
        <f t="shared" si="904"/>
        <v>42808</v>
      </c>
      <c r="L1636" s="11">
        <f t="shared" si="889"/>
        <v>42808</v>
      </c>
      <c r="M1636" s="1">
        <f t="shared" si="910"/>
        <v>18</v>
      </c>
      <c r="N1636" s="1">
        <f t="shared" si="890"/>
        <v>9</v>
      </c>
      <c r="O1636" s="2">
        <f t="shared" si="891"/>
        <v>1.0018984399999999</v>
      </c>
      <c r="P1636" s="13">
        <f t="shared" si="885"/>
        <v>1.0029991</v>
      </c>
      <c r="Q1636" s="13">
        <f t="shared" si="911"/>
        <v>1.3653826304148529</v>
      </c>
      <c r="R1636" s="2">
        <f t="shared" si="881"/>
        <v>1.3679747200000001</v>
      </c>
      <c r="S1636" s="2">
        <f t="shared" si="905"/>
        <v>1.34831144</v>
      </c>
      <c r="T1636" s="2">
        <f t="shared" si="892"/>
        <v>347771.05692037998</v>
      </c>
      <c r="U1636" s="2">
        <f t="shared" si="893"/>
        <v>3416.5170705434316</v>
      </c>
      <c r="V1636" s="2">
        <f t="shared" si="894"/>
        <v>91302.626002229328</v>
      </c>
      <c r="W1636" s="2">
        <f t="shared" si="895"/>
        <v>352649.94941554277</v>
      </c>
      <c r="X1636" s="17">
        <f t="shared" si="896"/>
        <v>0</v>
      </c>
      <c r="Y1636" s="2">
        <f t="shared" si="897"/>
        <v>0</v>
      </c>
      <c r="Z1636" s="72">
        <f t="shared" si="898"/>
        <v>0</v>
      </c>
      <c r="AA1636" s="2">
        <f t="shared" si="908"/>
        <v>0</v>
      </c>
      <c r="AB1636" s="12">
        <f t="shared" si="906"/>
        <v>4.6600000000000003E-2</v>
      </c>
      <c r="AC1636" s="17">
        <f t="shared" si="899"/>
        <v>9</v>
      </c>
      <c r="AD1636" s="17">
        <v>252</v>
      </c>
      <c r="AE1636" s="13">
        <f t="shared" si="912"/>
        <v>1.0016279960000001</v>
      </c>
      <c r="AF1636" s="2">
        <f t="shared" si="909"/>
        <v>566.16988958000002</v>
      </c>
      <c r="AG1636" s="2">
        <f t="shared" si="900"/>
        <v>574.11270704000003</v>
      </c>
      <c r="AH1636" s="3">
        <f t="shared" si="901"/>
        <v>0</v>
      </c>
      <c r="AI1636" s="4" t="str">
        <f t="shared" si="913"/>
        <v>A+J=</v>
      </c>
      <c r="AJ1636" s="11">
        <f t="shared" si="907"/>
        <v>42808</v>
      </c>
      <c r="AK1636" s="11"/>
      <c r="AL1636" s="4"/>
      <c r="AM1636" s="1"/>
      <c r="AN1636" s="11"/>
      <c r="AO1636" s="1"/>
      <c r="AP1636" s="1"/>
      <c r="AQ1636" s="3"/>
      <c r="AR1636" s="3"/>
      <c r="AS1636" s="6"/>
      <c r="AT1636" s="1"/>
      <c r="AU1636" s="1"/>
      <c r="AV1636" s="1"/>
      <c r="AW1636" s="1"/>
      <c r="AX1636" s="1"/>
      <c r="AY1636" s="1"/>
      <c r="AZ1636" s="1"/>
      <c r="BA1636" s="1"/>
      <c r="BB1636" s="1"/>
    </row>
    <row r="1637" spans="1:54" x14ac:dyDescent="0.2">
      <c r="A1637" s="158">
        <f t="shared" si="902"/>
        <v>42793</v>
      </c>
      <c r="B1637" s="2">
        <f t="shared" si="886"/>
        <v>353224.06212258275</v>
      </c>
      <c r="C1637" s="2">
        <f t="shared" si="903"/>
        <v>257930.80634277</v>
      </c>
      <c r="D1637" s="2">
        <f>SUM(Y1637:Y$1805)</f>
        <v>9808.7994771100002</v>
      </c>
      <c r="E1637" s="73">
        <f t="shared" si="887"/>
        <v>248122.00686565999</v>
      </c>
      <c r="F1637" s="88">
        <f t="shared" si="882"/>
        <v>4775.7</v>
      </c>
      <c r="G1637" s="3">
        <f>IF(AND(N1637=1,N1636&gt;1),VLOOKUP(A1636,[1]Plan1!$BK$81:$BM$259,3),G1636)</f>
        <v>4793.8500000000004</v>
      </c>
      <c r="H1637" s="11">
        <f t="shared" si="883"/>
        <v>42719</v>
      </c>
      <c r="I1637" s="11">
        <f t="shared" si="884"/>
        <v>42750</v>
      </c>
      <c r="J1637" s="12">
        <f t="shared" si="888"/>
        <v>3.8004899805266223E-3</v>
      </c>
      <c r="K1637" s="11">
        <f t="shared" si="904"/>
        <v>42808</v>
      </c>
      <c r="L1637" s="11">
        <f t="shared" si="889"/>
        <v>42808</v>
      </c>
      <c r="M1637" s="1">
        <f t="shared" si="910"/>
        <v>18</v>
      </c>
      <c r="N1637" s="1">
        <f t="shared" si="890"/>
        <v>9</v>
      </c>
      <c r="O1637" s="2">
        <f t="shared" si="891"/>
        <v>1.0018984399999999</v>
      </c>
      <c r="P1637" s="13">
        <f t="shared" si="885"/>
        <v>1.0029991</v>
      </c>
      <c r="Q1637" s="13">
        <f t="shared" si="911"/>
        <v>1.3653826304148529</v>
      </c>
      <c r="R1637" s="2">
        <f t="shared" si="881"/>
        <v>1.3679747200000001</v>
      </c>
      <c r="S1637" s="2">
        <f t="shared" si="905"/>
        <v>1.34831144</v>
      </c>
      <c r="T1637" s="2">
        <f t="shared" si="892"/>
        <v>347771.05692037998</v>
      </c>
      <c r="U1637" s="2">
        <f t="shared" si="893"/>
        <v>3416.5170705434316</v>
      </c>
      <c r="V1637" s="2">
        <f t="shared" si="894"/>
        <v>91302.626002229328</v>
      </c>
      <c r="W1637" s="2">
        <f t="shared" si="895"/>
        <v>352649.94941554277</v>
      </c>
      <c r="X1637" s="17">
        <f t="shared" si="896"/>
        <v>0</v>
      </c>
      <c r="Y1637" s="2">
        <f t="shared" si="897"/>
        <v>0</v>
      </c>
      <c r="Z1637" s="72">
        <f t="shared" si="898"/>
        <v>0</v>
      </c>
      <c r="AA1637" s="2">
        <f t="shared" si="908"/>
        <v>0</v>
      </c>
      <c r="AB1637" s="12">
        <f t="shared" si="906"/>
        <v>4.6600000000000003E-2</v>
      </c>
      <c r="AC1637" s="17">
        <f t="shared" si="899"/>
        <v>9</v>
      </c>
      <c r="AD1637" s="17">
        <v>252</v>
      </c>
      <c r="AE1637" s="13">
        <f t="shared" si="912"/>
        <v>1.0016279960000001</v>
      </c>
      <c r="AF1637" s="2">
        <f t="shared" si="909"/>
        <v>566.16988958000002</v>
      </c>
      <c r="AG1637" s="2">
        <f t="shared" si="900"/>
        <v>574.11270704000003</v>
      </c>
      <c r="AH1637" s="3">
        <f t="shared" si="901"/>
        <v>0</v>
      </c>
      <c r="AI1637" s="4" t="str">
        <f t="shared" si="913"/>
        <v>A+J=</v>
      </c>
      <c r="AJ1637" s="11">
        <f t="shared" si="907"/>
        <v>42808</v>
      </c>
      <c r="AK1637" s="11"/>
      <c r="AL1637" s="4"/>
      <c r="AM1637" s="1"/>
      <c r="AN1637" s="11"/>
      <c r="AO1637" s="1"/>
      <c r="AP1637" s="1"/>
      <c r="AQ1637" s="3"/>
      <c r="AR1637" s="3"/>
      <c r="AS1637" s="6"/>
      <c r="AT1637" s="1"/>
      <c r="AU1637" s="1"/>
      <c r="AV1637" s="1"/>
      <c r="AW1637" s="1"/>
      <c r="AX1637" s="1"/>
      <c r="AY1637" s="1"/>
      <c r="AZ1637" s="1"/>
      <c r="BA1637" s="1"/>
      <c r="BB1637" s="1"/>
    </row>
    <row r="1638" spans="1:54" x14ac:dyDescent="0.2">
      <c r="A1638" s="158">
        <f t="shared" si="902"/>
        <v>42794</v>
      </c>
      <c r="B1638" s="2">
        <f t="shared" si="886"/>
        <v>353224.06212258275</v>
      </c>
      <c r="C1638" s="2">
        <f t="shared" si="903"/>
        <v>257930.80634277</v>
      </c>
      <c r="D1638" s="2">
        <f>SUM(Y1638:Y$1805)</f>
        <v>9808.7994771100002</v>
      </c>
      <c r="E1638" s="73">
        <f t="shared" si="887"/>
        <v>248122.00686565999</v>
      </c>
      <c r="F1638" s="88">
        <f t="shared" si="882"/>
        <v>4775.7</v>
      </c>
      <c r="G1638" s="3">
        <f>IF(AND(N1638=1,N1637&gt;1),VLOOKUP(A1637,[1]Plan1!$BK$81:$BM$259,3),G1637)</f>
        <v>4793.8500000000004</v>
      </c>
      <c r="H1638" s="11">
        <f t="shared" si="883"/>
        <v>42719</v>
      </c>
      <c r="I1638" s="11">
        <f t="shared" si="884"/>
        <v>42750</v>
      </c>
      <c r="J1638" s="12">
        <f t="shared" si="888"/>
        <v>3.8004899805266223E-3</v>
      </c>
      <c r="K1638" s="11">
        <f t="shared" si="904"/>
        <v>42808</v>
      </c>
      <c r="L1638" s="11">
        <f t="shared" si="889"/>
        <v>42808</v>
      </c>
      <c r="M1638" s="1">
        <f t="shared" si="910"/>
        <v>18</v>
      </c>
      <c r="N1638" s="1">
        <f t="shared" si="890"/>
        <v>9</v>
      </c>
      <c r="O1638" s="2">
        <f t="shared" si="891"/>
        <v>1.0018984399999999</v>
      </c>
      <c r="P1638" s="13">
        <f t="shared" si="885"/>
        <v>1.0029991</v>
      </c>
      <c r="Q1638" s="13">
        <f t="shared" si="911"/>
        <v>1.3653826304148529</v>
      </c>
      <c r="R1638" s="2">
        <f t="shared" si="881"/>
        <v>1.3679747200000001</v>
      </c>
      <c r="S1638" s="2">
        <f t="shared" si="905"/>
        <v>1.34831144</v>
      </c>
      <c r="T1638" s="2">
        <f t="shared" si="892"/>
        <v>347771.05692037998</v>
      </c>
      <c r="U1638" s="2">
        <f t="shared" si="893"/>
        <v>3416.5170705434316</v>
      </c>
      <c r="V1638" s="2">
        <f t="shared" si="894"/>
        <v>91302.626002229328</v>
      </c>
      <c r="W1638" s="2">
        <f t="shared" si="895"/>
        <v>352649.94941554277</v>
      </c>
      <c r="X1638" s="17">
        <f t="shared" si="896"/>
        <v>0</v>
      </c>
      <c r="Y1638" s="2">
        <f t="shared" si="897"/>
        <v>0</v>
      </c>
      <c r="Z1638" s="72">
        <f t="shared" si="898"/>
        <v>0</v>
      </c>
      <c r="AA1638" s="2">
        <f t="shared" si="908"/>
        <v>0</v>
      </c>
      <c r="AB1638" s="12">
        <f t="shared" si="906"/>
        <v>4.6600000000000003E-2</v>
      </c>
      <c r="AC1638" s="17">
        <f t="shared" si="899"/>
        <v>9</v>
      </c>
      <c r="AD1638" s="17">
        <v>252</v>
      </c>
      <c r="AE1638" s="13">
        <f t="shared" si="912"/>
        <v>1.0016279960000001</v>
      </c>
      <c r="AF1638" s="2">
        <f t="shared" si="909"/>
        <v>566.16988958000002</v>
      </c>
      <c r="AG1638" s="2">
        <f t="shared" si="900"/>
        <v>574.11270704000003</v>
      </c>
      <c r="AH1638" s="3">
        <f t="shared" si="901"/>
        <v>0</v>
      </c>
      <c r="AI1638" s="4" t="str">
        <f t="shared" si="913"/>
        <v>A+J=</v>
      </c>
      <c r="AJ1638" s="11">
        <f t="shared" si="907"/>
        <v>42808</v>
      </c>
      <c r="AK1638" s="11"/>
      <c r="AL1638" s="4"/>
      <c r="AM1638" s="1"/>
      <c r="AN1638" s="11"/>
      <c r="AO1638" s="1"/>
      <c r="AP1638" s="1"/>
      <c r="AQ1638" s="3"/>
      <c r="AR1638" s="3"/>
      <c r="AS1638" s="6"/>
      <c r="AT1638" s="1"/>
      <c r="AU1638" s="1"/>
      <c r="AV1638" s="1"/>
      <c r="AW1638" s="1"/>
      <c r="AX1638" s="1"/>
      <c r="AY1638" s="1"/>
      <c r="AZ1638" s="1"/>
      <c r="BA1638" s="1"/>
      <c r="BB1638" s="1"/>
    </row>
    <row r="1639" spans="1:54" x14ac:dyDescent="0.2">
      <c r="A1639" s="158">
        <f t="shared" si="902"/>
        <v>42795</v>
      </c>
      <c r="B1639" s="2">
        <f t="shared" si="886"/>
        <v>353224.06212258275</v>
      </c>
      <c r="C1639" s="2">
        <f t="shared" si="903"/>
        <v>257930.80634277</v>
      </c>
      <c r="D1639" s="2">
        <f>SUM(Y1639:Y$1805)</f>
        <v>9808.7994771100002</v>
      </c>
      <c r="E1639" s="73">
        <f t="shared" si="887"/>
        <v>248122.00686565999</v>
      </c>
      <c r="F1639" s="88">
        <f t="shared" si="882"/>
        <v>4775.7</v>
      </c>
      <c r="G1639" s="3">
        <f>IF(AND(N1639=1,N1638&gt;1),VLOOKUP(A1638,[1]Plan1!$BK$81:$BM$259,3),G1638)</f>
        <v>4793.8500000000004</v>
      </c>
      <c r="H1639" s="11">
        <f t="shared" si="883"/>
        <v>42719</v>
      </c>
      <c r="I1639" s="11">
        <f t="shared" si="884"/>
        <v>42750</v>
      </c>
      <c r="J1639" s="12">
        <f t="shared" si="888"/>
        <v>3.8004899805266223E-3</v>
      </c>
      <c r="K1639" s="11">
        <f t="shared" si="904"/>
        <v>42808</v>
      </c>
      <c r="L1639" s="11">
        <f t="shared" si="889"/>
        <v>42808</v>
      </c>
      <c r="M1639" s="1">
        <f t="shared" si="910"/>
        <v>18</v>
      </c>
      <c r="N1639" s="1">
        <f t="shared" si="890"/>
        <v>9</v>
      </c>
      <c r="O1639" s="2">
        <f t="shared" si="891"/>
        <v>1.0018984399999999</v>
      </c>
      <c r="P1639" s="13">
        <f t="shared" si="885"/>
        <v>1.0029991</v>
      </c>
      <c r="Q1639" s="13">
        <f t="shared" si="911"/>
        <v>1.3653826304148529</v>
      </c>
      <c r="R1639" s="2">
        <f t="shared" si="881"/>
        <v>1.3679747200000001</v>
      </c>
      <c r="S1639" s="2">
        <f t="shared" si="905"/>
        <v>1.34831144</v>
      </c>
      <c r="T1639" s="2">
        <f t="shared" si="892"/>
        <v>347771.05692037998</v>
      </c>
      <c r="U1639" s="2">
        <f t="shared" si="893"/>
        <v>3416.5170705434316</v>
      </c>
      <c r="V1639" s="2">
        <f t="shared" si="894"/>
        <v>91302.626002229328</v>
      </c>
      <c r="W1639" s="2">
        <f t="shared" si="895"/>
        <v>352649.94941554277</v>
      </c>
      <c r="X1639" s="17">
        <f t="shared" si="896"/>
        <v>0</v>
      </c>
      <c r="Y1639" s="2">
        <f t="shared" si="897"/>
        <v>0</v>
      </c>
      <c r="Z1639" s="72">
        <f t="shared" si="898"/>
        <v>0</v>
      </c>
      <c r="AA1639" s="2">
        <f t="shared" si="908"/>
        <v>0</v>
      </c>
      <c r="AB1639" s="12">
        <f t="shared" si="906"/>
        <v>4.6600000000000003E-2</v>
      </c>
      <c r="AC1639" s="17">
        <f t="shared" si="899"/>
        <v>9</v>
      </c>
      <c r="AD1639" s="17">
        <v>252</v>
      </c>
      <c r="AE1639" s="13">
        <f t="shared" si="912"/>
        <v>1.0016279960000001</v>
      </c>
      <c r="AF1639" s="2">
        <f t="shared" si="909"/>
        <v>566.16988958000002</v>
      </c>
      <c r="AG1639" s="2">
        <f t="shared" si="900"/>
        <v>574.11270704000003</v>
      </c>
      <c r="AH1639" s="3">
        <f t="shared" si="901"/>
        <v>0</v>
      </c>
      <c r="AI1639" s="4" t="str">
        <f t="shared" si="913"/>
        <v>A+J=</v>
      </c>
      <c r="AJ1639" s="11">
        <f t="shared" si="907"/>
        <v>42808</v>
      </c>
      <c r="AK1639" s="11"/>
      <c r="AL1639" s="4"/>
      <c r="AM1639" s="1"/>
      <c r="AN1639" s="11"/>
      <c r="AO1639" s="1"/>
      <c r="AP1639" s="1"/>
      <c r="AQ1639" s="3"/>
      <c r="AR1639" s="3"/>
      <c r="AS1639" s="6"/>
      <c r="AT1639" s="1"/>
      <c r="AU1639" s="1"/>
      <c r="AV1639" s="1"/>
      <c r="AW1639" s="1"/>
      <c r="AX1639" s="1"/>
      <c r="AY1639" s="1"/>
      <c r="AZ1639" s="1"/>
      <c r="BA1639" s="1"/>
      <c r="BB1639" s="1"/>
    </row>
    <row r="1640" spans="1:54" x14ac:dyDescent="0.2">
      <c r="A1640" s="158">
        <f t="shared" si="902"/>
        <v>42796</v>
      </c>
      <c r="B1640" s="2">
        <f t="shared" si="886"/>
        <v>353359.57805489225</v>
      </c>
      <c r="C1640" s="2">
        <f t="shared" si="903"/>
        <v>257930.80634277</v>
      </c>
      <c r="D1640" s="2">
        <f>SUM(Y1640:Y$1805)</f>
        <v>9808.7994771100002</v>
      </c>
      <c r="E1640" s="73">
        <f t="shared" si="887"/>
        <v>248122.00686565999</v>
      </c>
      <c r="F1640" s="88">
        <f t="shared" si="882"/>
        <v>4775.7</v>
      </c>
      <c r="G1640" s="3">
        <f>IF(AND(N1640=1,N1639&gt;1),VLOOKUP(A1639,[1]Plan1!$BK$81:$BM$259,3),G1639)</f>
        <v>4793.8500000000004</v>
      </c>
      <c r="H1640" s="11">
        <f t="shared" si="883"/>
        <v>42719</v>
      </c>
      <c r="I1640" s="11">
        <f t="shared" si="884"/>
        <v>42750</v>
      </c>
      <c r="J1640" s="12">
        <f t="shared" si="888"/>
        <v>3.8004899805266223E-3</v>
      </c>
      <c r="K1640" s="11">
        <f t="shared" si="904"/>
        <v>42808</v>
      </c>
      <c r="L1640" s="11">
        <f t="shared" si="889"/>
        <v>42808</v>
      </c>
      <c r="M1640" s="1">
        <f t="shared" si="910"/>
        <v>18</v>
      </c>
      <c r="N1640" s="1">
        <f t="shared" si="890"/>
        <v>10</v>
      </c>
      <c r="O1640" s="2">
        <f t="shared" si="891"/>
        <v>1.0021096</v>
      </c>
      <c r="P1640" s="13">
        <f t="shared" si="885"/>
        <v>1.0029991</v>
      </c>
      <c r="Q1640" s="13">
        <f t="shared" si="911"/>
        <v>1.3653826304148529</v>
      </c>
      <c r="R1640" s="2">
        <f t="shared" si="881"/>
        <v>1.36826304</v>
      </c>
      <c r="S1640" s="2">
        <f t="shared" si="905"/>
        <v>1.34831144</v>
      </c>
      <c r="T1640" s="2">
        <f t="shared" si="892"/>
        <v>347771.05692037998</v>
      </c>
      <c r="U1640" s="2">
        <f t="shared" si="893"/>
        <v>3416.5170705434316</v>
      </c>
      <c r="V1640" s="2">
        <f t="shared" si="894"/>
        <v>91374.164539248814</v>
      </c>
      <c r="W1640" s="2">
        <f t="shared" si="895"/>
        <v>352721.48795256222</v>
      </c>
      <c r="X1640" s="17">
        <f t="shared" si="896"/>
        <v>0</v>
      </c>
      <c r="Y1640" s="2">
        <f t="shared" si="897"/>
        <v>0</v>
      </c>
      <c r="Z1640" s="72">
        <f t="shared" si="898"/>
        <v>0</v>
      </c>
      <c r="AA1640" s="2">
        <f t="shared" si="908"/>
        <v>0</v>
      </c>
      <c r="AB1640" s="12">
        <f t="shared" si="906"/>
        <v>4.6600000000000003E-2</v>
      </c>
      <c r="AC1640" s="17">
        <f t="shared" si="899"/>
        <v>10</v>
      </c>
      <c r="AD1640" s="17">
        <v>252</v>
      </c>
      <c r="AE1640" s="13">
        <f t="shared" si="912"/>
        <v>1.0018090479999999</v>
      </c>
      <c r="AF1640" s="2">
        <f t="shared" si="909"/>
        <v>629.13453497</v>
      </c>
      <c r="AG1640" s="2">
        <f t="shared" si="900"/>
        <v>638.09010233000004</v>
      </c>
      <c r="AH1640" s="3">
        <f t="shared" si="901"/>
        <v>0</v>
      </c>
      <c r="AI1640" s="4" t="str">
        <f t="shared" si="913"/>
        <v>A+J=</v>
      </c>
      <c r="AJ1640" s="11">
        <f t="shared" si="907"/>
        <v>42808</v>
      </c>
      <c r="AK1640" s="11"/>
      <c r="AL1640" s="4"/>
      <c r="AM1640" s="1"/>
      <c r="AN1640" s="11"/>
      <c r="AO1640" s="1"/>
      <c r="AP1640" s="1"/>
      <c r="AQ1640" s="3"/>
      <c r="AR1640" s="3"/>
      <c r="AS1640" s="6"/>
      <c r="AT1640" s="1"/>
      <c r="AU1640" s="1"/>
      <c r="AV1640" s="1"/>
      <c r="AW1640" s="1"/>
      <c r="AX1640" s="1"/>
      <c r="AY1640" s="1"/>
      <c r="AZ1640" s="1"/>
      <c r="BA1640" s="1"/>
      <c r="BB1640" s="1"/>
    </row>
    <row r="1641" spans="1:54" x14ac:dyDescent="0.2">
      <c r="A1641" s="158">
        <f t="shared" si="902"/>
        <v>42797</v>
      </c>
      <c r="B1641" s="2">
        <f t="shared" si="886"/>
        <v>353495.14361176209</v>
      </c>
      <c r="C1641" s="2">
        <f t="shared" si="903"/>
        <v>257930.80634277</v>
      </c>
      <c r="D1641" s="2">
        <f>SUM(Y1641:Y$1805)</f>
        <v>9808.7994771100002</v>
      </c>
      <c r="E1641" s="73">
        <f t="shared" si="887"/>
        <v>248122.00686565999</v>
      </c>
      <c r="F1641" s="88">
        <f t="shared" si="882"/>
        <v>4775.7</v>
      </c>
      <c r="G1641" s="3">
        <f>IF(AND(N1641=1,N1640&gt;1),VLOOKUP(A1640,[1]Plan1!$BK$81:$BM$259,3),G1640)</f>
        <v>4793.8500000000004</v>
      </c>
      <c r="H1641" s="11">
        <f t="shared" si="883"/>
        <v>42719</v>
      </c>
      <c r="I1641" s="11">
        <f t="shared" si="884"/>
        <v>42750</v>
      </c>
      <c r="J1641" s="12">
        <f t="shared" si="888"/>
        <v>3.8004899805266223E-3</v>
      </c>
      <c r="K1641" s="11">
        <f t="shared" si="904"/>
        <v>42808</v>
      </c>
      <c r="L1641" s="11">
        <f t="shared" si="889"/>
        <v>42808</v>
      </c>
      <c r="M1641" s="1">
        <f t="shared" si="910"/>
        <v>18</v>
      </c>
      <c r="N1641" s="1">
        <f t="shared" si="890"/>
        <v>11</v>
      </c>
      <c r="O1641" s="2">
        <f t="shared" si="891"/>
        <v>1.0023207999999999</v>
      </c>
      <c r="P1641" s="13">
        <f t="shared" si="885"/>
        <v>1.0029991</v>
      </c>
      <c r="Q1641" s="13">
        <f t="shared" si="911"/>
        <v>1.3653826304148529</v>
      </c>
      <c r="R1641" s="2">
        <f t="shared" ref="R1641:R1704" si="914">TRUNC(TRUNC((O1641*Q1641),15),8)</f>
        <v>1.36855141</v>
      </c>
      <c r="S1641" s="2">
        <f t="shared" si="905"/>
        <v>1.34831144</v>
      </c>
      <c r="T1641" s="2">
        <f t="shared" si="892"/>
        <v>347771.05692037998</v>
      </c>
      <c r="U1641" s="2">
        <f t="shared" si="893"/>
        <v>3416.5170705434316</v>
      </c>
      <c r="V1641" s="2">
        <f t="shared" si="894"/>
        <v>91445.715482368672</v>
      </c>
      <c r="W1641" s="2">
        <f t="shared" si="895"/>
        <v>352793.03889568208</v>
      </c>
      <c r="X1641" s="17">
        <f t="shared" si="896"/>
        <v>0</v>
      </c>
      <c r="Y1641" s="2">
        <f t="shared" si="897"/>
        <v>0</v>
      </c>
      <c r="Z1641" s="72">
        <f t="shared" si="898"/>
        <v>0</v>
      </c>
      <c r="AA1641" s="2">
        <f t="shared" si="908"/>
        <v>0</v>
      </c>
      <c r="AB1641" s="12">
        <f t="shared" si="906"/>
        <v>4.6600000000000003E-2</v>
      </c>
      <c r="AC1641" s="17">
        <f t="shared" si="899"/>
        <v>11</v>
      </c>
      <c r="AD1641" s="17">
        <v>252</v>
      </c>
      <c r="AE1641" s="13">
        <f t="shared" si="912"/>
        <v>1.001990132</v>
      </c>
      <c r="AF1641" s="2">
        <f t="shared" si="909"/>
        <v>692.11030904999996</v>
      </c>
      <c r="AG1641" s="2">
        <f t="shared" si="900"/>
        <v>702.10471608</v>
      </c>
      <c r="AH1641" s="3">
        <f t="shared" si="901"/>
        <v>0</v>
      </c>
      <c r="AI1641" s="4" t="str">
        <f t="shared" si="913"/>
        <v>A+J=</v>
      </c>
      <c r="AJ1641" s="11">
        <f t="shared" si="907"/>
        <v>42808</v>
      </c>
      <c r="AK1641" s="11"/>
      <c r="AL1641" s="4"/>
      <c r="AM1641" s="1"/>
      <c r="AN1641" s="11"/>
      <c r="AO1641" s="1"/>
      <c r="AP1641" s="1"/>
      <c r="AQ1641" s="3"/>
      <c r="AR1641" s="3"/>
      <c r="AS1641" s="6"/>
      <c r="AT1641" s="1"/>
      <c r="AU1641" s="1"/>
      <c r="AV1641" s="1"/>
      <c r="AW1641" s="1"/>
      <c r="AX1641" s="1"/>
      <c r="AY1641" s="1"/>
      <c r="AZ1641" s="1"/>
      <c r="BA1641" s="1"/>
      <c r="BB1641" s="1"/>
    </row>
    <row r="1642" spans="1:54" x14ac:dyDescent="0.2">
      <c r="A1642" s="158">
        <f t="shared" si="902"/>
        <v>42798</v>
      </c>
      <c r="B1642" s="2">
        <f t="shared" si="886"/>
        <v>353630.76199913234</v>
      </c>
      <c r="C1642" s="2">
        <f t="shared" si="903"/>
        <v>257930.80634277</v>
      </c>
      <c r="D1642" s="2">
        <f>SUM(Y1642:Y$1805)</f>
        <v>9808.7994771100002</v>
      </c>
      <c r="E1642" s="73">
        <f t="shared" si="887"/>
        <v>248122.00686565999</v>
      </c>
      <c r="F1642" s="88">
        <f t="shared" ref="F1642:F1705" si="915">IF(G1642=G1641,F1641,G1641)</f>
        <v>4775.7</v>
      </c>
      <c r="G1642" s="3">
        <f>IF(AND(N1642=1,N1641&gt;1),VLOOKUP(A1641,[1]Plan1!$BK$81:$BM$259,3),G1641)</f>
        <v>4793.8500000000004</v>
      </c>
      <c r="H1642" s="11">
        <f t="shared" ref="H1642:H1705" si="916">EDATE(I1642,-1)</f>
        <v>42719</v>
      </c>
      <c r="I1642" s="11">
        <f t="shared" ref="I1642:I1705" si="917">IF(X1641&gt;0,EDATE(A1642,-1),+I1641)</f>
        <v>42750</v>
      </c>
      <c r="J1642" s="12">
        <f t="shared" si="888"/>
        <v>3.8004899805266223E-3</v>
      </c>
      <c r="K1642" s="11">
        <f t="shared" si="904"/>
        <v>42808</v>
      </c>
      <c r="L1642" s="11">
        <f t="shared" si="889"/>
        <v>42808</v>
      </c>
      <c r="M1642" s="1">
        <f t="shared" si="910"/>
        <v>18</v>
      </c>
      <c r="N1642" s="1">
        <f t="shared" si="890"/>
        <v>12</v>
      </c>
      <c r="O1642" s="2">
        <f t="shared" si="891"/>
        <v>1.0025320499999999</v>
      </c>
      <c r="P1642" s="13">
        <f t="shared" ref="P1642:P1705" si="918">IF(L1642&gt;L1641,O1641,P1641)</f>
        <v>1.0029991</v>
      </c>
      <c r="Q1642" s="13">
        <f t="shared" si="911"/>
        <v>1.3653826304148529</v>
      </c>
      <c r="R1642" s="2">
        <f t="shared" si="914"/>
        <v>1.3688398399999999</v>
      </c>
      <c r="S1642" s="2">
        <f t="shared" si="905"/>
        <v>1.34831144</v>
      </c>
      <c r="T1642" s="2">
        <f t="shared" si="892"/>
        <v>347771.05692037998</v>
      </c>
      <c r="U1642" s="2">
        <f t="shared" si="893"/>
        <v>3416.5170705434316</v>
      </c>
      <c r="V1642" s="2">
        <f t="shared" si="894"/>
        <v>91517.281312808918</v>
      </c>
      <c r="W1642" s="2">
        <f t="shared" si="895"/>
        <v>352864.60472612234</v>
      </c>
      <c r="X1642" s="17">
        <f t="shared" si="896"/>
        <v>0</v>
      </c>
      <c r="Y1642" s="2">
        <f t="shared" si="897"/>
        <v>0</v>
      </c>
      <c r="Z1642" s="72">
        <f t="shared" si="898"/>
        <v>0</v>
      </c>
      <c r="AA1642" s="2">
        <f t="shared" si="908"/>
        <v>0</v>
      </c>
      <c r="AB1642" s="12">
        <f t="shared" si="906"/>
        <v>4.6600000000000003E-2</v>
      </c>
      <c r="AC1642" s="17">
        <f t="shared" si="899"/>
        <v>12</v>
      </c>
      <c r="AD1642" s="17">
        <v>252</v>
      </c>
      <c r="AE1642" s="13">
        <f t="shared" si="912"/>
        <v>1.00217125</v>
      </c>
      <c r="AF1642" s="2">
        <f t="shared" si="909"/>
        <v>755.09790733</v>
      </c>
      <c r="AG1642" s="2">
        <f t="shared" si="900"/>
        <v>766.15727301000004</v>
      </c>
      <c r="AH1642" s="3">
        <f t="shared" si="901"/>
        <v>0</v>
      </c>
      <c r="AI1642" s="4" t="str">
        <f t="shared" si="913"/>
        <v>A+J=</v>
      </c>
      <c r="AJ1642" s="11">
        <f t="shared" si="907"/>
        <v>42808</v>
      </c>
      <c r="AK1642" s="11"/>
      <c r="AL1642" s="4"/>
      <c r="AM1642" s="1"/>
      <c r="AN1642" s="11"/>
      <c r="AO1642" s="1"/>
      <c r="AP1642" s="1"/>
      <c r="AQ1642" s="3"/>
      <c r="AR1642" s="3"/>
      <c r="AS1642" s="6"/>
      <c r="AT1642" s="1"/>
      <c r="AU1642" s="1"/>
      <c r="AV1642" s="1"/>
      <c r="AW1642" s="1"/>
      <c r="AX1642" s="1"/>
      <c r="AY1642" s="1"/>
      <c r="AZ1642" s="1"/>
      <c r="BA1642" s="1"/>
      <c r="BB1642" s="1"/>
    </row>
    <row r="1643" spans="1:54" x14ac:dyDescent="0.2">
      <c r="A1643" s="158">
        <f t="shared" si="902"/>
        <v>42799</v>
      </c>
      <c r="B1643" s="2">
        <f t="shared" si="886"/>
        <v>353630.76199913234</v>
      </c>
      <c r="C1643" s="2">
        <f t="shared" si="903"/>
        <v>257930.80634277</v>
      </c>
      <c r="D1643" s="2">
        <f>SUM(Y1643:Y$1805)</f>
        <v>9808.7994771100002</v>
      </c>
      <c r="E1643" s="73">
        <f t="shared" si="887"/>
        <v>248122.00686565999</v>
      </c>
      <c r="F1643" s="88">
        <f t="shared" si="915"/>
        <v>4775.7</v>
      </c>
      <c r="G1643" s="3">
        <f>IF(AND(N1643=1,N1642&gt;1),VLOOKUP(A1642,[1]Plan1!$BK$81:$BM$259,3),G1642)</f>
        <v>4793.8500000000004</v>
      </c>
      <c r="H1643" s="11">
        <f t="shared" si="916"/>
        <v>42719</v>
      </c>
      <c r="I1643" s="11">
        <f t="shared" si="917"/>
        <v>42750</v>
      </c>
      <c r="J1643" s="12">
        <f t="shared" si="888"/>
        <v>3.8004899805266223E-3</v>
      </c>
      <c r="K1643" s="11">
        <f t="shared" si="904"/>
        <v>42808</v>
      </c>
      <c r="L1643" s="11">
        <f t="shared" si="889"/>
        <v>42808</v>
      </c>
      <c r="M1643" s="1">
        <f t="shared" si="910"/>
        <v>18</v>
      </c>
      <c r="N1643" s="1">
        <f t="shared" si="890"/>
        <v>12</v>
      </c>
      <c r="O1643" s="2">
        <f t="shared" si="891"/>
        <v>1.0025320499999999</v>
      </c>
      <c r="P1643" s="13">
        <f t="shared" si="918"/>
        <v>1.0029991</v>
      </c>
      <c r="Q1643" s="13">
        <f t="shared" si="911"/>
        <v>1.3653826304148529</v>
      </c>
      <c r="R1643" s="2">
        <f t="shared" si="914"/>
        <v>1.3688398399999999</v>
      </c>
      <c r="S1643" s="2">
        <f t="shared" si="905"/>
        <v>1.34831144</v>
      </c>
      <c r="T1643" s="2">
        <f t="shared" si="892"/>
        <v>347771.05692037998</v>
      </c>
      <c r="U1643" s="2">
        <f t="shared" si="893"/>
        <v>3416.5170705434316</v>
      </c>
      <c r="V1643" s="2">
        <f t="shared" si="894"/>
        <v>91517.281312808918</v>
      </c>
      <c r="W1643" s="2">
        <f t="shared" si="895"/>
        <v>352864.60472612234</v>
      </c>
      <c r="X1643" s="17">
        <f t="shared" si="896"/>
        <v>0</v>
      </c>
      <c r="Y1643" s="2">
        <f t="shared" si="897"/>
        <v>0</v>
      </c>
      <c r="Z1643" s="72">
        <f t="shared" si="898"/>
        <v>0</v>
      </c>
      <c r="AA1643" s="2">
        <f t="shared" si="908"/>
        <v>0</v>
      </c>
      <c r="AB1643" s="12">
        <f t="shared" si="906"/>
        <v>4.6600000000000003E-2</v>
      </c>
      <c r="AC1643" s="17">
        <f t="shared" si="899"/>
        <v>12</v>
      </c>
      <c r="AD1643" s="17">
        <v>252</v>
      </c>
      <c r="AE1643" s="13">
        <f t="shared" si="912"/>
        <v>1.00217125</v>
      </c>
      <c r="AF1643" s="2">
        <f t="shared" si="909"/>
        <v>755.09790733</v>
      </c>
      <c r="AG1643" s="2">
        <f t="shared" si="900"/>
        <v>766.15727301000004</v>
      </c>
      <c r="AH1643" s="3">
        <f t="shared" si="901"/>
        <v>0</v>
      </c>
      <c r="AI1643" s="4" t="str">
        <f t="shared" si="913"/>
        <v>A+J=</v>
      </c>
      <c r="AJ1643" s="11">
        <f t="shared" si="907"/>
        <v>42808</v>
      </c>
      <c r="AK1643" s="11"/>
      <c r="AL1643" s="4"/>
      <c r="AM1643" s="1"/>
      <c r="AN1643" s="11"/>
      <c r="AO1643" s="1"/>
      <c r="AP1643" s="1"/>
      <c r="AQ1643" s="3"/>
      <c r="AR1643" s="3"/>
      <c r="AS1643" s="6"/>
      <c r="AT1643" s="1"/>
      <c r="AU1643" s="1"/>
      <c r="AV1643" s="1"/>
      <c r="AW1643" s="1"/>
      <c r="AX1643" s="1"/>
      <c r="AY1643" s="1"/>
      <c r="AZ1643" s="1"/>
      <c r="BA1643" s="1"/>
      <c r="BB1643" s="1"/>
    </row>
    <row r="1644" spans="1:54" x14ac:dyDescent="0.2">
      <c r="A1644" s="158">
        <f t="shared" si="902"/>
        <v>42800</v>
      </c>
      <c r="B1644" s="2">
        <f t="shared" si="886"/>
        <v>353630.76199913234</v>
      </c>
      <c r="C1644" s="2">
        <f t="shared" si="903"/>
        <v>257930.80634277</v>
      </c>
      <c r="D1644" s="2">
        <f>SUM(Y1644:Y$1805)</f>
        <v>9808.7994771100002</v>
      </c>
      <c r="E1644" s="73">
        <f t="shared" si="887"/>
        <v>248122.00686565999</v>
      </c>
      <c r="F1644" s="88">
        <f t="shared" si="915"/>
        <v>4775.7</v>
      </c>
      <c r="G1644" s="3">
        <f>IF(AND(N1644=1,N1643&gt;1),VLOOKUP(A1643,[1]Plan1!$BK$81:$BM$259,3),G1643)</f>
        <v>4793.8500000000004</v>
      </c>
      <c r="H1644" s="11">
        <f t="shared" si="916"/>
        <v>42719</v>
      </c>
      <c r="I1644" s="11">
        <f t="shared" si="917"/>
        <v>42750</v>
      </c>
      <c r="J1644" s="12">
        <f t="shared" si="888"/>
        <v>3.8004899805266223E-3</v>
      </c>
      <c r="K1644" s="11">
        <f t="shared" si="904"/>
        <v>42808</v>
      </c>
      <c r="L1644" s="11">
        <f t="shared" si="889"/>
        <v>42808</v>
      </c>
      <c r="M1644" s="1">
        <f t="shared" si="910"/>
        <v>18</v>
      </c>
      <c r="N1644" s="1">
        <f t="shared" si="890"/>
        <v>12</v>
      </c>
      <c r="O1644" s="2">
        <f t="shared" si="891"/>
        <v>1.0025320499999999</v>
      </c>
      <c r="P1644" s="13">
        <f t="shared" si="918"/>
        <v>1.0029991</v>
      </c>
      <c r="Q1644" s="13">
        <f t="shared" si="911"/>
        <v>1.3653826304148529</v>
      </c>
      <c r="R1644" s="2">
        <f t="shared" si="914"/>
        <v>1.3688398399999999</v>
      </c>
      <c r="S1644" s="2">
        <f t="shared" si="905"/>
        <v>1.34831144</v>
      </c>
      <c r="T1644" s="2">
        <f t="shared" si="892"/>
        <v>347771.05692037998</v>
      </c>
      <c r="U1644" s="2">
        <f t="shared" si="893"/>
        <v>3416.5170705434316</v>
      </c>
      <c r="V1644" s="2">
        <f t="shared" si="894"/>
        <v>91517.281312808918</v>
      </c>
      <c r="W1644" s="2">
        <f t="shared" si="895"/>
        <v>352864.60472612234</v>
      </c>
      <c r="X1644" s="17">
        <f t="shared" si="896"/>
        <v>0</v>
      </c>
      <c r="Y1644" s="2">
        <f t="shared" si="897"/>
        <v>0</v>
      </c>
      <c r="Z1644" s="72">
        <f t="shared" si="898"/>
        <v>0</v>
      </c>
      <c r="AA1644" s="2">
        <f t="shared" si="908"/>
        <v>0</v>
      </c>
      <c r="AB1644" s="12">
        <f t="shared" si="906"/>
        <v>4.6600000000000003E-2</v>
      </c>
      <c r="AC1644" s="17">
        <f t="shared" si="899"/>
        <v>12</v>
      </c>
      <c r="AD1644" s="17">
        <v>252</v>
      </c>
      <c r="AE1644" s="13">
        <f t="shared" si="912"/>
        <v>1.00217125</v>
      </c>
      <c r="AF1644" s="2">
        <f t="shared" si="909"/>
        <v>755.09790733</v>
      </c>
      <c r="AG1644" s="2">
        <f t="shared" si="900"/>
        <v>766.15727301000004</v>
      </c>
      <c r="AH1644" s="3">
        <f t="shared" si="901"/>
        <v>0</v>
      </c>
      <c r="AI1644" s="4" t="str">
        <f t="shared" si="913"/>
        <v>A+J=</v>
      </c>
      <c r="AJ1644" s="11">
        <f t="shared" si="907"/>
        <v>42808</v>
      </c>
      <c r="AK1644" s="11"/>
      <c r="AL1644" s="4"/>
      <c r="AM1644" s="1"/>
      <c r="AN1644" s="11"/>
      <c r="AO1644" s="1"/>
      <c r="AP1644" s="1"/>
      <c r="AQ1644" s="3"/>
      <c r="AR1644" s="3"/>
      <c r="AS1644" s="6"/>
      <c r="AT1644" s="1"/>
      <c r="AU1644" s="1"/>
      <c r="AV1644" s="1"/>
      <c r="AW1644" s="1"/>
      <c r="AX1644" s="1"/>
      <c r="AY1644" s="1"/>
      <c r="AZ1644" s="1"/>
      <c r="BA1644" s="1"/>
      <c r="BB1644" s="1"/>
    </row>
    <row r="1645" spans="1:54" x14ac:dyDescent="0.2">
      <c r="A1645" s="158">
        <f t="shared" si="902"/>
        <v>42801</v>
      </c>
      <c r="B1645" s="2">
        <f t="shared" si="886"/>
        <v>353766.43750063318</v>
      </c>
      <c r="C1645" s="2">
        <f t="shared" si="903"/>
        <v>257930.80634277</v>
      </c>
      <c r="D1645" s="2">
        <f>SUM(Y1645:Y$1805)</f>
        <v>9808.7994771100002</v>
      </c>
      <c r="E1645" s="73">
        <f t="shared" si="887"/>
        <v>248122.00686565999</v>
      </c>
      <c r="F1645" s="88">
        <f t="shared" si="915"/>
        <v>4775.7</v>
      </c>
      <c r="G1645" s="3">
        <f>IF(AND(N1645=1,N1644&gt;1),VLOOKUP(A1644,[1]Plan1!$BK$81:$BM$259,3),G1644)</f>
        <v>4793.8500000000004</v>
      </c>
      <c r="H1645" s="11">
        <f t="shared" si="916"/>
        <v>42719</v>
      </c>
      <c r="I1645" s="11">
        <f t="shared" si="917"/>
        <v>42750</v>
      </c>
      <c r="J1645" s="12">
        <f t="shared" si="888"/>
        <v>3.8004899805266223E-3</v>
      </c>
      <c r="K1645" s="11">
        <f t="shared" si="904"/>
        <v>42808</v>
      </c>
      <c r="L1645" s="11">
        <f t="shared" si="889"/>
        <v>42808</v>
      </c>
      <c r="M1645" s="1">
        <f t="shared" si="910"/>
        <v>18</v>
      </c>
      <c r="N1645" s="1">
        <f t="shared" si="890"/>
        <v>13</v>
      </c>
      <c r="O1645" s="2">
        <f t="shared" si="891"/>
        <v>1.00274335</v>
      </c>
      <c r="P1645" s="13">
        <f t="shared" si="918"/>
        <v>1.0029991</v>
      </c>
      <c r="Q1645" s="13">
        <f t="shared" si="911"/>
        <v>1.3653826304148529</v>
      </c>
      <c r="R1645" s="2">
        <f t="shared" si="914"/>
        <v>1.36912835</v>
      </c>
      <c r="S1645" s="2">
        <f t="shared" si="905"/>
        <v>1.34831144</v>
      </c>
      <c r="T1645" s="2">
        <f t="shared" si="892"/>
        <v>347771.05692037998</v>
      </c>
      <c r="U1645" s="2">
        <f t="shared" si="893"/>
        <v>3416.5170705434316</v>
      </c>
      <c r="V1645" s="2">
        <f t="shared" si="894"/>
        <v>91588.866993009739</v>
      </c>
      <c r="W1645" s="2">
        <f t="shared" si="895"/>
        <v>352936.19040632318</v>
      </c>
      <c r="X1645" s="17">
        <f t="shared" si="896"/>
        <v>0</v>
      </c>
      <c r="Y1645" s="2">
        <f t="shared" si="897"/>
        <v>0</v>
      </c>
      <c r="Z1645" s="72">
        <f t="shared" si="898"/>
        <v>0</v>
      </c>
      <c r="AA1645" s="2">
        <f t="shared" si="908"/>
        <v>0</v>
      </c>
      <c r="AB1645" s="12">
        <f t="shared" si="906"/>
        <v>4.6600000000000003E-2</v>
      </c>
      <c r="AC1645" s="17">
        <f t="shared" si="899"/>
        <v>13</v>
      </c>
      <c r="AD1645" s="17">
        <v>252</v>
      </c>
      <c r="AE1645" s="13">
        <f t="shared" si="912"/>
        <v>1.0023523999999999</v>
      </c>
      <c r="AF1645" s="2">
        <f t="shared" si="909"/>
        <v>818.09663429</v>
      </c>
      <c r="AG1645" s="2">
        <f t="shared" si="900"/>
        <v>830.24709430999997</v>
      </c>
      <c r="AH1645" s="3">
        <f t="shared" si="901"/>
        <v>0</v>
      </c>
      <c r="AI1645" s="4" t="str">
        <f t="shared" si="913"/>
        <v>A+J=</v>
      </c>
      <c r="AJ1645" s="11">
        <f t="shared" si="907"/>
        <v>42808</v>
      </c>
      <c r="AK1645" s="11"/>
      <c r="AL1645" s="4"/>
      <c r="AM1645" s="1"/>
      <c r="AN1645" s="11"/>
      <c r="AO1645" s="1"/>
      <c r="AP1645" s="1"/>
      <c r="AQ1645" s="3"/>
      <c r="AR1645" s="3"/>
      <c r="AS1645" s="6"/>
      <c r="AT1645" s="1"/>
      <c r="AU1645" s="1"/>
      <c r="AV1645" s="1"/>
      <c r="AW1645" s="1"/>
      <c r="AX1645" s="1"/>
      <c r="AY1645" s="1"/>
      <c r="AZ1645" s="1"/>
      <c r="BA1645" s="1"/>
      <c r="BB1645" s="1"/>
    </row>
    <row r="1646" spans="1:54" x14ac:dyDescent="0.2">
      <c r="A1646" s="158">
        <f t="shared" si="902"/>
        <v>42802</v>
      </c>
      <c r="B1646" s="2">
        <f t="shared" si="886"/>
        <v>353902.16302441427</v>
      </c>
      <c r="C1646" s="2">
        <f t="shared" si="903"/>
        <v>257930.80634277</v>
      </c>
      <c r="D1646" s="2">
        <f>SUM(Y1646:Y$1805)</f>
        <v>9808.7994771100002</v>
      </c>
      <c r="E1646" s="73">
        <f t="shared" si="887"/>
        <v>248122.00686565999</v>
      </c>
      <c r="F1646" s="88">
        <f t="shared" si="915"/>
        <v>4775.7</v>
      </c>
      <c r="G1646" s="3">
        <f>IF(AND(N1646=1,N1645&gt;1),VLOOKUP(A1645,[1]Plan1!$BK$81:$BM$259,3),G1645)</f>
        <v>4793.8500000000004</v>
      </c>
      <c r="H1646" s="11">
        <f t="shared" si="916"/>
        <v>42719</v>
      </c>
      <c r="I1646" s="11">
        <f t="shared" si="917"/>
        <v>42750</v>
      </c>
      <c r="J1646" s="12">
        <f t="shared" si="888"/>
        <v>3.8004899805266223E-3</v>
      </c>
      <c r="K1646" s="11">
        <f t="shared" si="904"/>
        <v>42808</v>
      </c>
      <c r="L1646" s="11">
        <f t="shared" si="889"/>
        <v>42808</v>
      </c>
      <c r="M1646" s="1">
        <f t="shared" si="910"/>
        <v>18</v>
      </c>
      <c r="N1646" s="1">
        <f t="shared" si="890"/>
        <v>14</v>
      </c>
      <c r="O1646" s="2">
        <f t="shared" si="891"/>
        <v>1.0029546899999999</v>
      </c>
      <c r="P1646" s="13">
        <f t="shared" si="918"/>
        <v>1.0029991</v>
      </c>
      <c r="Q1646" s="13">
        <f t="shared" si="911"/>
        <v>1.3653826304148529</v>
      </c>
      <c r="R1646" s="2">
        <f t="shared" si="914"/>
        <v>1.36941691</v>
      </c>
      <c r="S1646" s="2">
        <f t="shared" si="905"/>
        <v>1.34831144</v>
      </c>
      <c r="T1646" s="2">
        <f t="shared" si="892"/>
        <v>347771.05692037998</v>
      </c>
      <c r="U1646" s="2">
        <f t="shared" si="893"/>
        <v>3416.5170705434316</v>
      </c>
      <c r="V1646" s="2">
        <f t="shared" si="894"/>
        <v>91660.465079310889</v>
      </c>
      <c r="W1646" s="2">
        <f t="shared" si="895"/>
        <v>353007.7884926243</v>
      </c>
      <c r="X1646" s="17">
        <f t="shared" si="896"/>
        <v>0</v>
      </c>
      <c r="Y1646" s="2">
        <f t="shared" si="897"/>
        <v>0</v>
      </c>
      <c r="Z1646" s="72">
        <f t="shared" si="898"/>
        <v>0</v>
      </c>
      <c r="AA1646" s="2">
        <f t="shared" si="908"/>
        <v>0</v>
      </c>
      <c r="AB1646" s="12">
        <f t="shared" si="906"/>
        <v>4.6600000000000003E-2</v>
      </c>
      <c r="AC1646" s="17">
        <f t="shared" si="899"/>
        <v>14</v>
      </c>
      <c r="AD1646" s="17">
        <v>252</v>
      </c>
      <c r="AE1646" s="13">
        <f t="shared" si="912"/>
        <v>1.002533583</v>
      </c>
      <c r="AF1646" s="2">
        <f t="shared" si="909"/>
        <v>881.10683770000003</v>
      </c>
      <c r="AG1646" s="2">
        <f t="shared" si="900"/>
        <v>894.37453178999999</v>
      </c>
      <c r="AH1646" s="3">
        <f t="shared" si="901"/>
        <v>0</v>
      </c>
      <c r="AI1646" s="4" t="str">
        <f t="shared" si="913"/>
        <v>A+J=</v>
      </c>
      <c r="AJ1646" s="11">
        <f t="shared" si="907"/>
        <v>42808</v>
      </c>
      <c r="AK1646" s="11"/>
      <c r="AL1646" s="4"/>
      <c r="AM1646" s="1"/>
      <c r="AN1646" s="11"/>
      <c r="AO1646" s="1"/>
      <c r="AP1646" s="1"/>
      <c r="AQ1646" s="3"/>
      <c r="AR1646" s="3"/>
      <c r="AS1646" s="6"/>
      <c r="AT1646" s="1"/>
      <c r="AU1646" s="1"/>
      <c r="AV1646" s="1"/>
      <c r="AW1646" s="1"/>
      <c r="AX1646" s="1"/>
      <c r="AY1646" s="1"/>
      <c r="AZ1646" s="1"/>
      <c r="BA1646" s="1"/>
      <c r="BB1646" s="1"/>
    </row>
    <row r="1647" spans="1:54" x14ac:dyDescent="0.2">
      <c r="A1647" s="158">
        <f t="shared" si="902"/>
        <v>42803</v>
      </c>
      <c r="B1647" s="2">
        <f t="shared" si="886"/>
        <v>354037.93823122582</v>
      </c>
      <c r="C1647" s="2">
        <f t="shared" si="903"/>
        <v>257930.80634277</v>
      </c>
      <c r="D1647" s="2">
        <f>SUM(Y1647:Y$1805)</f>
        <v>9808.7994771100002</v>
      </c>
      <c r="E1647" s="73">
        <f t="shared" si="887"/>
        <v>248122.00686565999</v>
      </c>
      <c r="F1647" s="88">
        <f t="shared" si="915"/>
        <v>4775.7</v>
      </c>
      <c r="G1647" s="3">
        <f>IF(AND(N1647=1,N1646&gt;1),VLOOKUP(A1646,[1]Plan1!$BK$81:$BM$259,3),G1646)</f>
        <v>4793.8500000000004</v>
      </c>
      <c r="H1647" s="11">
        <f t="shared" si="916"/>
        <v>42719</v>
      </c>
      <c r="I1647" s="11">
        <f t="shared" si="917"/>
        <v>42750</v>
      </c>
      <c r="J1647" s="12">
        <f t="shared" si="888"/>
        <v>3.8004899805266223E-3</v>
      </c>
      <c r="K1647" s="11">
        <f t="shared" si="904"/>
        <v>42808</v>
      </c>
      <c r="L1647" s="11">
        <f t="shared" si="889"/>
        <v>42808</v>
      </c>
      <c r="M1647" s="1">
        <f t="shared" si="910"/>
        <v>18</v>
      </c>
      <c r="N1647" s="1">
        <f t="shared" si="890"/>
        <v>15</v>
      </c>
      <c r="O1647" s="2">
        <f t="shared" si="891"/>
        <v>1.00316607</v>
      </c>
      <c r="P1647" s="13">
        <f t="shared" si="918"/>
        <v>1.0029991</v>
      </c>
      <c r="Q1647" s="13">
        <f t="shared" si="911"/>
        <v>1.3653826304148529</v>
      </c>
      <c r="R1647" s="2">
        <f t="shared" si="914"/>
        <v>1.3697055199999999</v>
      </c>
      <c r="S1647" s="2">
        <f t="shared" si="905"/>
        <v>1.34831144</v>
      </c>
      <c r="T1647" s="2">
        <f t="shared" si="892"/>
        <v>347771.05692037998</v>
      </c>
      <c r="U1647" s="2">
        <f t="shared" si="893"/>
        <v>3416.5170705434316</v>
      </c>
      <c r="V1647" s="2">
        <f t="shared" si="894"/>
        <v>91732.075571712368</v>
      </c>
      <c r="W1647" s="2">
        <f t="shared" si="895"/>
        <v>353079.39898502582</v>
      </c>
      <c r="X1647" s="17">
        <f t="shared" si="896"/>
        <v>0</v>
      </c>
      <c r="Y1647" s="2">
        <f t="shared" si="897"/>
        <v>0</v>
      </c>
      <c r="Z1647" s="72">
        <f t="shared" si="898"/>
        <v>0</v>
      </c>
      <c r="AA1647" s="2">
        <f t="shared" si="908"/>
        <v>0</v>
      </c>
      <c r="AB1647" s="12">
        <f t="shared" si="906"/>
        <v>4.6600000000000003E-2</v>
      </c>
      <c r="AC1647" s="17">
        <f t="shared" si="899"/>
        <v>15</v>
      </c>
      <c r="AD1647" s="17">
        <v>252</v>
      </c>
      <c r="AE1647" s="13">
        <f t="shared" si="912"/>
        <v>1.002714798</v>
      </c>
      <c r="AF1647" s="2">
        <f t="shared" si="909"/>
        <v>944.12816978000001</v>
      </c>
      <c r="AG1647" s="2">
        <f t="shared" si="900"/>
        <v>958.53924619999998</v>
      </c>
      <c r="AH1647" s="3">
        <f t="shared" si="901"/>
        <v>0</v>
      </c>
      <c r="AI1647" s="4" t="str">
        <f t="shared" si="913"/>
        <v>A+J=</v>
      </c>
      <c r="AJ1647" s="11">
        <f t="shared" si="907"/>
        <v>42808</v>
      </c>
      <c r="AK1647" s="11"/>
      <c r="AL1647" s="4"/>
      <c r="AM1647" s="1"/>
      <c r="AN1647" s="11"/>
      <c r="AO1647" s="1"/>
      <c r="AP1647" s="1"/>
      <c r="AQ1647" s="3"/>
      <c r="AR1647" s="3"/>
      <c r="AS1647" s="6"/>
      <c r="AT1647" s="1"/>
      <c r="AU1647" s="1"/>
      <c r="AV1647" s="1"/>
      <c r="AW1647" s="1"/>
      <c r="AX1647" s="1"/>
      <c r="AY1647" s="1"/>
      <c r="AZ1647" s="1"/>
      <c r="BA1647" s="1"/>
      <c r="BB1647" s="1"/>
    </row>
    <row r="1648" spans="1:54" x14ac:dyDescent="0.2">
      <c r="A1648" s="158">
        <f t="shared" si="902"/>
        <v>42804</v>
      </c>
      <c r="B1648" s="2">
        <f t="shared" si="886"/>
        <v>354173.77130620787</v>
      </c>
      <c r="C1648" s="2">
        <f t="shared" si="903"/>
        <v>257930.80634277</v>
      </c>
      <c r="D1648" s="2">
        <f>SUM(Y1648:Y$1805)</f>
        <v>9808.7994771100002</v>
      </c>
      <c r="E1648" s="73">
        <f t="shared" si="887"/>
        <v>248122.00686565999</v>
      </c>
      <c r="F1648" s="88">
        <f t="shared" si="915"/>
        <v>4775.7</v>
      </c>
      <c r="G1648" s="3">
        <f>IF(AND(N1648=1,N1647&gt;1),VLOOKUP(A1647,[1]Plan1!$BK$81:$BM$259,3),G1647)</f>
        <v>4793.8500000000004</v>
      </c>
      <c r="H1648" s="11">
        <f t="shared" si="916"/>
        <v>42719</v>
      </c>
      <c r="I1648" s="11">
        <f t="shared" si="917"/>
        <v>42750</v>
      </c>
      <c r="J1648" s="12">
        <f t="shared" si="888"/>
        <v>3.8004899805266223E-3</v>
      </c>
      <c r="K1648" s="11">
        <f t="shared" si="904"/>
        <v>42808</v>
      </c>
      <c r="L1648" s="11">
        <f t="shared" si="889"/>
        <v>42808</v>
      </c>
      <c r="M1648" s="1">
        <f t="shared" si="910"/>
        <v>18</v>
      </c>
      <c r="N1648" s="1">
        <f t="shared" si="890"/>
        <v>16</v>
      </c>
      <c r="O1648" s="2">
        <f t="shared" si="891"/>
        <v>1.0033775</v>
      </c>
      <c r="P1648" s="13">
        <f t="shared" si="918"/>
        <v>1.0029991</v>
      </c>
      <c r="Q1648" s="13">
        <f t="shared" si="911"/>
        <v>1.3653826304148529</v>
      </c>
      <c r="R1648" s="2">
        <f t="shared" si="914"/>
        <v>1.36999421</v>
      </c>
      <c r="S1648" s="2">
        <f t="shared" si="905"/>
        <v>1.34831144</v>
      </c>
      <c r="T1648" s="2">
        <f t="shared" si="892"/>
        <v>347771.05692037998</v>
      </c>
      <c r="U1648" s="2">
        <f t="shared" si="893"/>
        <v>3416.5170705434316</v>
      </c>
      <c r="V1648" s="2">
        <f t="shared" si="894"/>
        <v>91803.705913874437</v>
      </c>
      <c r="W1648" s="2">
        <f t="shared" si="895"/>
        <v>353151.02932718786</v>
      </c>
      <c r="X1648" s="17">
        <f t="shared" si="896"/>
        <v>0</v>
      </c>
      <c r="Y1648" s="2">
        <f t="shared" si="897"/>
        <v>0</v>
      </c>
      <c r="Z1648" s="72">
        <f t="shared" si="898"/>
        <v>0</v>
      </c>
      <c r="AA1648" s="2">
        <f t="shared" si="908"/>
        <v>0</v>
      </c>
      <c r="AB1648" s="12">
        <f t="shared" si="906"/>
        <v>4.6600000000000003E-2</v>
      </c>
      <c r="AC1648" s="17">
        <f t="shared" si="899"/>
        <v>16</v>
      </c>
      <c r="AD1648" s="17">
        <v>252</v>
      </c>
      <c r="AE1648" s="13">
        <f t="shared" si="912"/>
        <v>1.0028960469999999</v>
      </c>
      <c r="AF1648" s="2">
        <f t="shared" si="909"/>
        <v>1007.16132608</v>
      </c>
      <c r="AG1648" s="2">
        <f t="shared" si="900"/>
        <v>1022.74197902</v>
      </c>
      <c r="AH1648" s="3">
        <f t="shared" si="901"/>
        <v>0</v>
      </c>
      <c r="AI1648" s="4" t="str">
        <f t="shared" si="913"/>
        <v>A+J=</v>
      </c>
      <c r="AJ1648" s="11">
        <f t="shared" si="907"/>
        <v>42808</v>
      </c>
      <c r="AK1648" s="11"/>
      <c r="AL1648" s="4"/>
      <c r="AM1648" s="1"/>
      <c r="AN1648" s="11"/>
      <c r="AO1648" s="1"/>
      <c r="AP1648" s="1"/>
      <c r="AQ1648" s="3"/>
      <c r="AR1648" s="3"/>
      <c r="AS1648" s="6"/>
      <c r="AT1648" s="1"/>
      <c r="AU1648" s="1"/>
      <c r="AV1648" s="1"/>
      <c r="AW1648" s="1"/>
      <c r="AX1648" s="1"/>
      <c r="AY1648" s="1"/>
      <c r="AZ1648" s="1"/>
      <c r="BA1648" s="1"/>
      <c r="BB1648" s="1"/>
    </row>
    <row r="1649" spans="1:54" x14ac:dyDescent="0.2">
      <c r="A1649" s="158">
        <f t="shared" si="902"/>
        <v>42805</v>
      </c>
      <c r="B1649" s="2">
        <f t="shared" si="886"/>
        <v>354309.6516056002</v>
      </c>
      <c r="C1649" s="2">
        <f t="shared" si="903"/>
        <v>257930.80634277</v>
      </c>
      <c r="D1649" s="2">
        <f>SUM(Y1649:Y$1805)</f>
        <v>9808.7994771100002</v>
      </c>
      <c r="E1649" s="73">
        <f t="shared" si="887"/>
        <v>248122.00686565999</v>
      </c>
      <c r="F1649" s="88">
        <f t="shared" si="915"/>
        <v>4775.7</v>
      </c>
      <c r="G1649" s="3">
        <f>IF(AND(N1649=1,N1648&gt;1),VLOOKUP(A1648,[1]Plan1!$BK$81:$BM$259,3),G1648)</f>
        <v>4793.8500000000004</v>
      </c>
      <c r="H1649" s="11">
        <f t="shared" si="916"/>
        <v>42719</v>
      </c>
      <c r="I1649" s="11">
        <f t="shared" si="917"/>
        <v>42750</v>
      </c>
      <c r="J1649" s="12">
        <f t="shared" si="888"/>
        <v>3.8004899805266223E-3</v>
      </c>
      <c r="K1649" s="11">
        <f t="shared" si="904"/>
        <v>42808</v>
      </c>
      <c r="L1649" s="11">
        <f t="shared" si="889"/>
        <v>42808</v>
      </c>
      <c r="M1649" s="1">
        <f t="shared" si="910"/>
        <v>18</v>
      </c>
      <c r="N1649" s="1">
        <f t="shared" si="890"/>
        <v>17</v>
      </c>
      <c r="O1649" s="2">
        <f t="shared" si="891"/>
        <v>1.00358897</v>
      </c>
      <c r="P1649" s="13">
        <f t="shared" si="918"/>
        <v>1.0029991</v>
      </c>
      <c r="Q1649" s="13">
        <f t="shared" si="911"/>
        <v>1.3653826304148529</v>
      </c>
      <c r="R1649" s="2">
        <f t="shared" si="914"/>
        <v>1.3702829400000001</v>
      </c>
      <c r="S1649" s="2">
        <f t="shared" si="905"/>
        <v>1.34831144</v>
      </c>
      <c r="T1649" s="2">
        <f t="shared" si="892"/>
        <v>347771.05692037998</v>
      </c>
      <c r="U1649" s="2">
        <f t="shared" si="893"/>
        <v>3416.5170705434316</v>
      </c>
      <c r="V1649" s="2">
        <f t="shared" si="894"/>
        <v>91875.346180916778</v>
      </c>
      <c r="W1649" s="2">
        <f t="shared" si="895"/>
        <v>353222.66959423019</v>
      </c>
      <c r="X1649" s="17">
        <f t="shared" si="896"/>
        <v>0</v>
      </c>
      <c r="Y1649" s="2">
        <f t="shared" si="897"/>
        <v>0</v>
      </c>
      <c r="Z1649" s="72">
        <f t="shared" si="898"/>
        <v>0</v>
      </c>
      <c r="AA1649" s="2">
        <f t="shared" si="908"/>
        <v>0</v>
      </c>
      <c r="AB1649" s="12">
        <f t="shared" si="906"/>
        <v>4.6600000000000003E-2</v>
      </c>
      <c r="AC1649" s="17">
        <f t="shared" si="899"/>
        <v>17</v>
      </c>
      <c r="AD1649" s="17">
        <v>252</v>
      </c>
      <c r="AE1649" s="13">
        <f t="shared" si="912"/>
        <v>1.003077328</v>
      </c>
      <c r="AF1649" s="2">
        <f t="shared" si="909"/>
        <v>1070.20561105</v>
      </c>
      <c r="AG1649" s="2">
        <f t="shared" si="900"/>
        <v>1086.98201137</v>
      </c>
      <c r="AH1649" s="3">
        <f t="shared" si="901"/>
        <v>0</v>
      </c>
      <c r="AI1649" s="4" t="str">
        <f t="shared" si="913"/>
        <v>A+J=</v>
      </c>
      <c r="AJ1649" s="11">
        <f t="shared" si="907"/>
        <v>42808</v>
      </c>
      <c r="AK1649" s="11"/>
      <c r="AL1649" s="4"/>
      <c r="AM1649" s="1"/>
      <c r="AN1649" s="11"/>
      <c r="AO1649" s="1"/>
      <c r="AP1649" s="1"/>
      <c r="AQ1649" s="3"/>
      <c r="AR1649" s="3"/>
      <c r="AS1649" s="6"/>
      <c r="AT1649" s="1"/>
      <c r="AU1649" s="1"/>
      <c r="AV1649" s="1"/>
      <c r="AW1649" s="1"/>
      <c r="AX1649" s="1"/>
      <c r="AY1649" s="1"/>
      <c r="AZ1649" s="1"/>
      <c r="BA1649" s="1"/>
      <c r="BB1649" s="1"/>
    </row>
    <row r="1650" spans="1:54" x14ac:dyDescent="0.2">
      <c r="A1650" s="158">
        <f t="shared" si="902"/>
        <v>42806</v>
      </c>
      <c r="B1650" s="2">
        <f t="shared" si="886"/>
        <v>354309.6516056002</v>
      </c>
      <c r="C1650" s="2">
        <f t="shared" si="903"/>
        <v>257930.80634277</v>
      </c>
      <c r="D1650" s="2">
        <f>SUM(Y1650:Y$1805)</f>
        <v>9808.7994771100002</v>
      </c>
      <c r="E1650" s="73">
        <f t="shared" si="887"/>
        <v>248122.00686565999</v>
      </c>
      <c r="F1650" s="88">
        <f t="shared" si="915"/>
        <v>4775.7</v>
      </c>
      <c r="G1650" s="3">
        <f>IF(AND(N1650=1,N1649&gt;1),VLOOKUP(A1649,[1]Plan1!$BK$81:$BM$259,3),G1649)</f>
        <v>4793.8500000000004</v>
      </c>
      <c r="H1650" s="11">
        <f t="shared" si="916"/>
        <v>42719</v>
      </c>
      <c r="I1650" s="11">
        <f t="shared" si="917"/>
        <v>42750</v>
      </c>
      <c r="J1650" s="12">
        <f t="shared" si="888"/>
        <v>3.8004899805266223E-3</v>
      </c>
      <c r="K1650" s="11">
        <f t="shared" si="904"/>
        <v>42808</v>
      </c>
      <c r="L1650" s="11">
        <f t="shared" si="889"/>
        <v>42808</v>
      </c>
      <c r="M1650" s="1">
        <f t="shared" si="910"/>
        <v>18</v>
      </c>
      <c r="N1650" s="1">
        <f t="shared" si="890"/>
        <v>17</v>
      </c>
      <c r="O1650" s="2">
        <f t="shared" si="891"/>
        <v>1.00358897</v>
      </c>
      <c r="P1650" s="13">
        <f t="shared" si="918"/>
        <v>1.0029991</v>
      </c>
      <c r="Q1650" s="13">
        <f t="shared" si="911"/>
        <v>1.3653826304148529</v>
      </c>
      <c r="R1650" s="2">
        <f t="shared" si="914"/>
        <v>1.3702829400000001</v>
      </c>
      <c r="S1650" s="2">
        <f t="shared" si="905"/>
        <v>1.34831144</v>
      </c>
      <c r="T1650" s="2">
        <f t="shared" si="892"/>
        <v>347771.05692037998</v>
      </c>
      <c r="U1650" s="2">
        <f t="shared" si="893"/>
        <v>3416.5170705434316</v>
      </c>
      <c r="V1650" s="2">
        <f t="shared" si="894"/>
        <v>91875.346180916778</v>
      </c>
      <c r="W1650" s="2">
        <f t="shared" si="895"/>
        <v>353222.66959423019</v>
      </c>
      <c r="X1650" s="17">
        <f t="shared" si="896"/>
        <v>0</v>
      </c>
      <c r="Y1650" s="2">
        <f t="shared" si="897"/>
        <v>0</v>
      </c>
      <c r="Z1650" s="72">
        <f t="shared" si="898"/>
        <v>0</v>
      </c>
      <c r="AA1650" s="2">
        <f t="shared" si="908"/>
        <v>0</v>
      </c>
      <c r="AB1650" s="12">
        <f t="shared" si="906"/>
        <v>4.6600000000000003E-2</v>
      </c>
      <c r="AC1650" s="17">
        <f t="shared" si="899"/>
        <v>17</v>
      </c>
      <c r="AD1650" s="17">
        <v>252</v>
      </c>
      <c r="AE1650" s="13">
        <f t="shared" si="912"/>
        <v>1.003077328</v>
      </c>
      <c r="AF1650" s="2">
        <f t="shared" si="909"/>
        <v>1070.20561105</v>
      </c>
      <c r="AG1650" s="2">
        <f t="shared" si="900"/>
        <v>1086.98201137</v>
      </c>
      <c r="AH1650" s="3">
        <f t="shared" si="901"/>
        <v>0</v>
      </c>
      <c r="AI1650" s="4" t="str">
        <f t="shared" si="913"/>
        <v>A+J=</v>
      </c>
      <c r="AJ1650" s="11">
        <f t="shared" si="907"/>
        <v>42808</v>
      </c>
      <c r="AK1650" s="11"/>
      <c r="AL1650" s="4"/>
      <c r="AM1650" s="1"/>
      <c r="AN1650" s="11"/>
      <c r="AO1650" s="1"/>
      <c r="AP1650" s="1"/>
      <c r="AQ1650" s="3"/>
      <c r="AR1650" s="3"/>
      <c r="AS1650" s="6"/>
      <c r="AT1650" s="1"/>
      <c r="AU1650" s="1"/>
      <c r="AV1650" s="1"/>
      <c r="AW1650" s="1"/>
      <c r="AX1650" s="1"/>
      <c r="AY1650" s="1"/>
      <c r="AZ1650" s="1"/>
      <c r="BA1650" s="1"/>
      <c r="BB1650" s="1"/>
    </row>
    <row r="1651" spans="1:54" x14ac:dyDescent="0.2">
      <c r="A1651" s="158">
        <f t="shared" si="902"/>
        <v>42807</v>
      </c>
      <c r="B1651" s="2">
        <f t="shared" si="886"/>
        <v>354309.6516056002</v>
      </c>
      <c r="C1651" s="2">
        <f t="shared" si="903"/>
        <v>257930.80634277</v>
      </c>
      <c r="D1651" s="2">
        <f>SUM(Y1651:Y$1805)</f>
        <v>9808.7994771100002</v>
      </c>
      <c r="E1651" s="73">
        <f t="shared" si="887"/>
        <v>248122.00686565999</v>
      </c>
      <c r="F1651" s="88">
        <f t="shared" si="915"/>
        <v>4775.7</v>
      </c>
      <c r="G1651" s="3">
        <f>IF(AND(N1651=1,N1650&gt;1),VLOOKUP(A1650,[1]Plan1!$BK$81:$BM$259,3),G1650)</f>
        <v>4793.8500000000004</v>
      </c>
      <c r="H1651" s="11">
        <f t="shared" si="916"/>
        <v>42719</v>
      </c>
      <c r="I1651" s="11">
        <f t="shared" si="917"/>
        <v>42750</v>
      </c>
      <c r="J1651" s="12">
        <f t="shared" si="888"/>
        <v>3.8004899805266223E-3</v>
      </c>
      <c r="K1651" s="11">
        <f t="shared" si="904"/>
        <v>42808</v>
      </c>
      <c r="L1651" s="11">
        <f t="shared" si="889"/>
        <v>42808</v>
      </c>
      <c r="M1651" s="1">
        <f t="shared" si="910"/>
        <v>18</v>
      </c>
      <c r="N1651" s="1">
        <f t="shared" si="890"/>
        <v>17</v>
      </c>
      <c r="O1651" s="2">
        <f t="shared" si="891"/>
        <v>1.00358897</v>
      </c>
      <c r="P1651" s="13">
        <f t="shared" si="918"/>
        <v>1.0029991</v>
      </c>
      <c r="Q1651" s="13">
        <f t="shared" si="911"/>
        <v>1.3653826304148529</v>
      </c>
      <c r="R1651" s="2">
        <f t="shared" si="914"/>
        <v>1.3702829400000001</v>
      </c>
      <c r="S1651" s="2">
        <f t="shared" si="905"/>
        <v>1.34831144</v>
      </c>
      <c r="T1651" s="2">
        <f t="shared" si="892"/>
        <v>347771.05692037998</v>
      </c>
      <c r="U1651" s="2">
        <f t="shared" si="893"/>
        <v>3416.5170705434316</v>
      </c>
      <c r="V1651" s="2">
        <f t="shared" si="894"/>
        <v>91875.346180916778</v>
      </c>
      <c r="W1651" s="2">
        <f t="shared" si="895"/>
        <v>353222.66959423019</v>
      </c>
      <c r="X1651" s="17">
        <f t="shared" si="896"/>
        <v>0</v>
      </c>
      <c r="Y1651" s="2">
        <f t="shared" si="897"/>
        <v>0</v>
      </c>
      <c r="Z1651" s="72">
        <f t="shared" si="898"/>
        <v>0</v>
      </c>
      <c r="AA1651" s="2">
        <f t="shared" si="908"/>
        <v>0</v>
      </c>
      <c r="AB1651" s="12">
        <f t="shared" si="906"/>
        <v>4.6600000000000003E-2</v>
      </c>
      <c r="AC1651" s="17">
        <f t="shared" si="899"/>
        <v>17</v>
      </c>
      <c r="AD1651" s="17">
        <v>252</v>
      </c>
      <c r="AE1651" s="13">
        <f t="shared" si="912"/>
        <v>1.003077328</v>
      </c>
      <c r="AF1651" s="2">
        <f t="shared" si="909"/>
        <v>1070.20561105</v>
      </c>
      <c r="AG1651" s="2">
        <f t="shared" si="900"/>
        <v>1086.98201137</v>
      </c>
      <c r="AH1651" s="3">
        <f t="shared" si="901"/>
        <v>0</v>
      </c>
      <c r="AI1651" s="4" t="str">
        <f t="shared" si="913"/>
        <v>A+J=</v>
      </c>
      <c r="AJ1651" s="11">
        <f t="shared" si="907"/>
        <v>42808</v>
      </c>
      <c r="AK1651" s="11"/>
      <c r="AL1651" s="4"/>
      <c r="AM1651" s="1"/>
      <c r="AN1651" s="11"/>
      <c r="AO1651" s="1"/>
      <c r="AP1651" s="1"/>
      <c r="AQ1651" s="3"/>
      <c r="AR1651" s="3"/>
      <c r="AS1651" s="6"/>
      <c r="AT1651" s="1"/>
      <c r="AU1651" s="1"/>
      <c r="AV1651" s="1"/>
      <c r="AW1651" s="1"/>
      <c r="AX1651" s="1"/>
      <c r="AY1651" s="1"/>
      <c r="AZ1651" s="1"/>
      <c r="BA1651" s="1"/>
      <c r="BB1651" s="1"/>
    </row>
    <row r="1652" spans="1:54" x14ac:dyDescent="0.2">
      <c r="A1652" s="158">
        <f t="shared" si="902"/>
        <v>42808</v>
      </c>
      <c r="B1652" s="2">
        <f t="shared" si="886"/>
        <v>354445.5844735729</v>
      </c>
      <c r="C1652" s="2">
        <f t="shared" si="903"/>
        <v>257930.80634277</v>
      </c>
      <c r="D1652" s="2">
        <f>SUM(Y1652:Y$1805)</f>
        <v>9808.7994771100002</v>
      </c>
      <c r="E1652" s="73">
        <f t="shared" si="887"/>
        <v>248122.00686565999</v>
      </c>
      <c r="F1652" s="88">
        <f t="shared" si="915"/>
        <v>4775.7</v>
      </c>
      <c r="G1652" s="3">
        <f>IF(AND(N1652=1,N1651&gt;1),VLOOKUP(A1651,[1]Plan1!$BK$81:$BM$259,3),G1651)</f>
        <v>4793.8500000000004</v>
      </c>
      <c r="H1652" s="11">
        <f t="shared" si="916"/>
        <v>42719</v>
      </c>
      <c r="I1652" s="11">
        <f t="shared" si="917"/>
        <v>42750</v>
      </c>
      <c r="J1652" s="12">
        <f t="shared" si="888"/>
        <v>3.8004899805266223E-3</v>
      </c>
      <c r="K1652" s="11">
        <f t="shared" si="904"/>
        <v>42842</v>
      </c>
      <c r="L1652" s="11">
        <f t="shared" si="889"/>
        <v>42808</v>
      </c>
      <c r="M1652" s="1">
        <f t="shared" si="910"/>
        <v>18</v>
      </c>
      <c r="N1652" s="1">
        <f t="shared" si="890"/>
        <v>18</v>
      </c>
      <c r="O1652" s="2">
        <f t="shared" si="891"/>
        <v>1.00380048</v>
      </c>
      <c r="P1652" s="13">
        <f t="shared" si="918"/>
        <v>1.0029991</v>
      </c>
      <c r="Q1652" s="13">
        <f t="shared" si="911"/>
        <v>1.3653826304148529</v>
      </c>
      <c r="R1652" s="2">
        <f t="shared" si="914"/>
        <v>1.37057173</v>
      </c>
      <c r="S1652" s="2">
        <f t="shared" si="905"/>
        <v>1.34831144</v>
      </c>
      <c r="T1652" s="2">
        <f t="shared" si="892"/>
        <v>347771.05692037998</v>
      </c>
      <c r="U1652" s="2">
        <f t="shared" si="893"/>
        <v>3416.5170705434316</v>
      </c>
      <c r="V1652" s="2">
        <f t="shared" si="894"/>
        <v>91947.001335279492</v>
      </c>
      <c r="W1652" s="2">
        <f t="shared" si="895"/>
        <v>353294.32474859292</v>
      </c>
      <c r="X1652" s="17">
        <f t="shared" si="896"/>
        <v>54</v>
      </c>
      <c r="Y1652" s="2">
        <f t="shared" si="897"/>
        <v>1736.13999541</v>
      </c>
      <c r="Z1652" s="72">
        <f t="shared" si="898"/>
        <v>6.7310299999999998E-3</v>
      </c>
      <c r="AA1652" s="2">
        <f t="shared" si="908"/>
        <v>2340.8574172600001</v>
      </c>
      <c r="AB1652" s="12">
        <f t="shared" si="906"/>
        <v>4.6600000000000003E-2</v>
      </c>
      <c r="AC1652" s="17">
        <f t="shared" si="899"/>
        <v>18</v>
      </c>
      <c r="AD1652" s="17">
        <v>252</v>
      </c>
      <c r="AE1652" s="13">
        <f t="shared" si="912"/>
        <v>1.003258642</v>
      </c>
      <c r="AF1652" s="2">
        <f t="shared" si="909"/>
        <v>1133.2613724600001</v>
      </c>
      <c r="AG1652" s="2">
        <f t="shared" si="900"/>
        <v>1151.2597249800001</v>
      </c>
      <c r="AH1652" s="3">
        <f t="shared" si="901"/>
        <v>3474.1187897200002</v>
      </c>
      <c r="AI1652" s="4" t="str">
        <f t="shared" si="913"/>
        <v>A+J=</v>
      </c>
      <c r="AJ1652" s="11">
        <f t="shared" si="907"/>
        <v>42808</v>
      </c>
      <c r="AK1652" s="11"/>
      <c r="AL1652" s="4"/>
      <c r="AM1652" s="1"/>
      <c r="AN1652" s="11"/>
      <c r="AO1652" s="1"/>
      <c r="AP1652" s="1"/>
      <c r="AQ1652" s="3"/>
      <c r="AR1652" s="3"/>
      <c r="AS1652" s="6"/>
      <c r="AT1652" s="1"/>
      <c r="AU1652" s="1"/>
      <c r="AV1652" s="1"/>
      <c r="AW1652" s="1"/>
      <c r="AX1652" s="1"/>
      <c r="AY1652" s="1"/>
      <c r="AZ1652" s="1"/>
      <c r="BA1652" s="1"/>
      <c r="BB1652" s="1"/>
    </row>
    <row r="1653" spans="1:54" x14ac:dyDescent="0.2">
      <c r="A1653" s="158">
        <f t="shared" si="902"/>
        <v>42809</v>
      </c>
      <c r="B1653" s="2">
        <f t="shared" si="886"/>
        <v>351065.63005886809</v>
      </c>
      <c r="C1653" s="2">
        <f t="shared" si="903"/>
        <v>256194.66634736001</v>
      </c>
      <c r="D1653" s="2">
        <f>SUM(Y1653:Y$1805)</f>
        <v>8072.6594817000005</v>
      </c>
      <c r="E1653" s="73">
        <f t="shared" si="887"/>
        <v>248122.00686566002</v>
      </c>
      <c r="F1653" s="88">
        <f t="shared" si="915"/>
        <v>4793.8500000000004</v>
      </c>
      <c r="G1653" s="3">
        <f>IF(AND(N1653=1,N1652&gt;1),VLOOKUP(A1652,[1]Plan1!$BK$81:$BM$259,3),G1652)</f>
        <v>4809.67</v>
      </c>
      <c r="H1653" s="11">
        <f t="shared" si="916"/>
        <v>42750</v>
      </c>
      <c r="I1653" s="11">
        <f t="shared" si="917"/>
        <v>42781</v>
      </c>
      <c r="J1653" s="12">
        <f t="shared" si="888"/>
        <v>3.3000615371778785E-3</v>
      </c>
      <c r="K1653" s="11">
        <f t="shared" si="904"/>
        <v>42842</v>
      </c>
      <c r="L1653" s="11">
        <f t="shared" si="889"/>
        <v>42842</v>
      </c>
      <c r="M1653" s="1">
        <f t="shared" si="910"/>
        <v>23</v>
      </c>
      <c r="N1653" s="1">
        <f t="shared" si="890"/>
        <v>1</v>
      </c>
      <c r="O1653" s="2">
        <f t="shared" si="891"/>
        <v>1.00014325</v>
      </c>
      <c r="P1653" s="13">
        <f t="shared" si="918"/>
        <v>1.00380048</v>
      </c>
      <c r="Q1653" s="13">
        <f t="shared" si="911"/>
        <v>1.370571739794092</v>
      </c>
      <c r="R1653" s="2">
        <f t="shared" si="914"/>
        <v>1.37076807</v>
      </c>
      <c r="S1653" s="2">
        <f t="shared" si="905"/>
        <v>1.34831144</v>
      </c>
      <c r="T1653" s="2">
        <f t="shared" si="892"/>
        <v>345430.19950311998</v>
      </c>
      <c r="U1653" s="2">
        <f t="shared" si="893"/>
        <v>2811.7996487005812</v>
      </c>
      <c r="V1653" s="2">
        <f t="shared" si="894"/>
        <v>91995.717610107517</v>
      </c>
      <c r="W1653" s="2">
        <f t="shared" si="895"/>
        <v>351002.18360616808</v>
      </c>
      <c r="X1653" s="17">
        <f t="shared" si="896"/>
        <v>0</v>
      </c>
      <c r="Y1653" s="2">
        <f t="shared" si="897"/>
        <v>0</v>
      </c>
      <c r="Z1653" s="72">
        <f t="shared" si="898"/>
        <v>0</v>
      </c>
      <c r="AA1653" s="2">
        <f t="shared" si="908"/>
        <v>0</v>
      </c>
      <c r="AB1653" s="12">
        <f t="shared" si="906"/>
        <v>4.6600000000000003E-2</v>
      </c>
      <c r="AC1653" s="17">
        <f t="shared" si="899"/>
        <v>1</v>
      </c>
      <c r="AD1653" s="17">
        <v>252</v>
      </c>
      <c r="AE1653" s="13">
        <f t="shared" si="912"/>
        <v>1.0001807579999999</v>
      </c>
      <c r="AF1653" s="2">
        <f t="shared" si="909"/>
        <v>62.439272000000003</v>
      </c>
      <c r="AG1653" s="2">
        <f t="shared" si="900"/>
        <v>63.446452700000002</v>
      </c>
      <c r="AH1653" s="3">
        <f t="shared" si="901"/>
        <v>0</v>
      </c>
      <c r="AI1653" s="4" t="str">
        <f t="shared" si="913"/>
        <v>A+J=</v>
      </c>
      <c r="AJ1653" s="11">
        <f t="shared" si="907"/>
        <v>42842</v>
      </c>
      <c r="AK1653" s="11"/>
      <c r="AL1653" s="4"/>
      <c r="AM1653" s="1"/>
      <c r="AN1653" s="11"/>
      <c r="AO1653" s="1"/>
      <c r="AP1653" s="1"/>
      <c r="AQ1653" s="3"/>
      <c r="AR1653" s="3"/>
      <c r="AS1653" s="6"/>
      <c r="AT1653" s="1"/>
      <c r="AU1653" s="1"/>
      <c r="AV1653" s="1"/>
      <c r="AW1653" s="1"/>
      <c r="AX1653" s="1"/>
      <c r="AY1653" s="1"/>
      <c r="AZ1653" s="1"/>
      <c r="BA1653" s="1"/>
      <c r="BB1653" s="1"/>
    </row>
    <row r="1654" spans="1:54" x14ac:dyDescent="0.2">
      <c r="A1654" s="158">
        <f t="shared" si="902"/>
        <v>42810</v>
      </c>
      <c r="B1654" s="2">
        <f t="shared" si="886"/>
        <v>351177.82907809631</v>
      </c>
      <c r="C1654" s="2">
        <f t="shared" si="903"/>
        <v>256194.66634736001</v>
      </c>
      <c r="D1654" s="2">
        <f>SUM(Y1654:Y$1805)</f>
        <v>8072.6594817000005</v>
      </c>
      <c r="E1654" s="73">
        <f t="shared" si="887"/>
        <v>248122.00686566002</v>
      </c>
      <c r="F1654" s="88">
        <f t="shared" si="915"/>
        <v>4793.8500000000004</v>
      </c>
      <c r="G1654" s="3">
        <f>IF(AND(N1654=1,N1653&gt;1),VLOOKUP(A1653,[1]Plan1!$BK$81:$BM$259,3),G1653)</f>
        <v>4809.67</v>
      </c>
      <c r="H1654" s="11">
        <f t="shared" si="916"/>
        <v>42750</v>
      </c>
      <c r="I1654" s="11">
        <f t="shared" si="917"/>
        <v>42781</v>
      </c>
      <c r="J1654" s="12">
        <f t="shared" si="888"/>
        <v>3.3000615371778785E-3</v>
      </c>
      <c r="K1654" s="11">
        <f t="shared" si="904"/>
        <v>42842</v>
      </c>
      <c r="L1654" s="11">
        <f t="shared" si="889"/>
        <v>42842</v>
      </c>
      <c r="M1654" s="1">
        <f t="shared" si="910"/>
        <v>23</v>
      </c>
      <c r="N1654" s="1">
        <f t="shared" si="890"/>
        <v>2</v>
      </c>
      <c r="O1654" s="2">
        <f t="shared" si="891"/>
        <v>1.0002865299999999</v>
      </c>
      <c r="P1654" s="13">
        <f t="shared" si="918"/>
        <v>1.00380048</v>
      </c>
      <c r="Q1654" s="13">
        <f t="shared" si="911"/>
        <v>1.370571739794092</v>
      </c>
      <c r="R1654" s="2">
        <f t="shared" si="914"/>
        <v>1.3709644400000001</v>
      </c>
      <c r="S1654" s="2">
        <f t="shared" si="905"/>
        <v>1.34831144</v>
      </c>
      <c r="T1654" s="2">
        <f t="shared" si="892"/>
        <v>345430.19950311998</v>
      </c>
      <c r="U1654" s="2">
        <f t="shared" si="893"/>
        <v>2811.7996487005812</v>
      </c>
      <c r="V1654" s="2">
        <f t="shared" si="894"/>
        <v>92044.441328595742</v>
      </c>
      <c r="W1654" s="2">
        <f t="shared" si="895"/>
        <v>351050.90732465632</v>
      </c>
      <c r="X1654" s="17">
        <f t="shared" si="896"/>
        <v>0</v>
      </c>
      <c r="Y1654" s="2">
        <f t="shared" si="897"/>
        <v>0</v>
      </c>
      <c r="Z1654" s="72">
        <f t="shared" si="898"/>
        <v>0</v>
      </c>
      <c r="AA1654" s="2">
        <f t="shared" si="908"/>
        <v>0</v>
      </c>
      <c r="AB1654" s="12">
        <f t="shared" si="906"/>
        <v>4.6600000000000003E-2</v>
      </c>
      <c r="AC1654" s="17">
        <f t="shared" si="899"/>
        <v>2</v>
      </c>
      <c r="AD1654" s="17">
        <v>252</v>
      </c>
      <c r="AE1654" s="13">
        <f t="shared" si="912"/>
        <v>1.0003615480000001</v>
      </c>
      <c r="AF1654" s="2">
        <f t="shared" si="909"/>
        <v>124.88959776</v>
      </c>
      <c r="AG1654" s="2">
        <f t="shared" si="900"/>
        <v>126.92175344</v>
      </c>
      <c r="AH1654" s="3">
        <f t="shared" si="901"/>
        <v>0</v>
      </c>
      <c r="AI1654" s="4" t="str">
        <f t="shared" si="913"/>
        <v>A+J=</v>
      </c>
      <c r="AJ1654" s="11">
        <f t="shared" si="907"/>
        <v>42842</v>
      </c>
      <c r="AK1654" s="11"/>
      <c r="AL1654" s="4"/>
      <c r="AM1654" s="1"/>
      <c r="AN1654" s="11"/>
      <c r="AO1654" s="1"/>
      <c r="AP1654" s="1"/>
      <c r="AQ1654" s="3"/>
      <c r="AR1654" s="3"/>
      <c r="AS1654" s="6"/>
      <c r="AT1654" s="1"/>
      <c r="AU1654" s="1"/>
      <c r="AV1654" s="1"/>
      <c r="AW1654" s="1"/>
      <c r="AX1654" s="1"/>
      <c r="AY1654" s="1"/>
      <c r="AZ1654" s="1"/>
      <c r="BA1654" s="1"/>
      <c r="BB1654" s="1"/>
    </row>
    <row r="1655" spans="1:54" x14ac:dyDescent="0.2">
      <c r="A1655" s="158">
        <f t="shared" si="902"/>
        <v>42811</v>
      </c>
      <c r="B1655" s="2">
        <f t="shared" si="886"/>
        <v>351290.06226626463</v>
      </c>
      <c r="C1655" s="2">
        <f t="shared" si="903"/>
        <v>256194.66634736001</v>
      </c>
      <c r="D1655" s="2">
        <f>SUM(Y1655:Y$1805)</f>
        <v>8072.6594817000005</v>
      </c>
      <c r="E1655" s="73">
        <f t="shared" si="887"/>
        <v>248122.00686566002</v>
      </c>
      <c r="F1655" s="88">
        <f t="shared" si="915"/>
        <v>4793.8500000000004</v>
      </c>
      <c r="G1655" s="3">
        <f>IF(AND(N1655=1,N1654&gt;1),VLOOKUP(A1654,[1]Plan1!$BK$81:$BM$259,3),G1654)</f>
        <v>4809.67</v>
      </c>
      <c r="H1655" s="11">
        <f t="shared" si="916"/>
        <v>42750</v>
      </c>
      <c r="I1655" s="11">
        <f t="shared" si="917"/>
        <v>42781</v>
      </c>
      <c r="J1655" s="12">
        <f t="shared" si="888"/>
        <v>3.3000615371778785E-3</v>
      </c>
      <c r="K1655" s="11">
        <f t="shared" si="904"/>
        <v>42842</v>
      </c>
      <c r="L1655" s="11">
        <f t="shared" si="889"/>
        <v>42842</v>
      </c>
      <c r="M1655" s="1">
        <f t="shared" si="910"/>
        <v>23</v>
      </c>
      <c r="N1655" s="1">
        <f t="shared" si="890"/>
        <v>3</v>
      </c>
      <c r="O1655" s="2">
        <f t="shared" si="891"/>
        <v>1.0004298199999999</v>
      </c>
      <c r="P1655" s="13">
        <f t="shared" si="918"/>
        <v>1.00380048</v>
      </c>
      <c r="Q1655" s="13">
        <f t="shared" si="911"/>
        <v>1.370571739794092</v>
      </c>
      <c r="R1655" s="2">
        <f t="shared" si="914"/>
        <v>1.37116083</v>
      </c>
      <c r="S1655" s="2">
        <f t="shared" si="905"/>
        <v>1.34831144</v>
      </c>
      <c r="T1655" s="2">
        <f t="shared" si="892"/>
        <v>345430.19950311998</v>
      </c>
      <c r="U1655" s="2">
        <f t="shared" si="893"/>
        <v>2811.7996487005812</v>
      </c>
      <c r="V1655" s="2">
        <f t="shared" si="894"/>
        <v>92093.170009524067</v>
      </c>
      <c r="W1655" s="2">
        <f t="shared" si="895"/>
        <v>351099.63600558462</v>
      </c>
      <c r="X1655" s="17">
        <f t="shared" si="896"/>
        <v>0</v>
      </c>
      <c r="Y1655" s="2">
        <f t="shared" si="897"/>
        <v>0</v>
      </c>
      <c r="Z1655" s="72">
        <f t="shared" si="898"/>
        <v>0</v>
      </c>
      <c r="AA1655" s="2">
        <f t="shared" si="908"/>
        <v>0</v>
      </c>
      <c r="AB1655" s="12">
        <f t="shared" si="906"/>
        <v>4.6600000000000003E-2</v>
      </c>
      <c r="AC1655" s="17">
        <f t="shared" si="899"/>
        <v>3</v>
      </c>
      <c r="AD1655" s="17">
        <v>252</v>
      </c>
      <c r="AE1655" s="13">
        <f t="shared" si="912"/>
        <v>1.0005423710000001</v>
      </c>
      <c r="AF1655" s="2">
        <f t="shared" si="909"/>
        <v>187.35132272999999</v>
      </c>
      <c r="AG1655" s="2">
        <f t="shared" si="900"/>
        <v>190.42626068000001</v>
      </c>
      <c r="AH1655" s="3">
        <f t="shared" si="901"/>
        <v>0</v>
      </c>
      <c r="AI1655" s="4" t="str">
        <f t="shared" si="913"/>
        <v>A+J=</v>
      </c>
      <c r="AJ1655" s="11">
        <f t="shared" si="907"/>
        <v>42842</v>
      </c>
      <c r="AK1655" s="11"/>
      <c r="AL1655" s="4"/>
      <c r="AM1655" s="1"/>
      <c r="AN1655" s="11"/>
      <c r="AO1655" s="1"/>
      <c r="AP1655" s="1"/>
      <c r="AQ1655" s="3"/>
      <c r="AR1655" s="3"/>
      <c r="AS1655" s="6"/>
      <c r="AT1655" s="1"/>
      <c r="AU1655" s="1"/>
      <c r="AV1655" s="1"/>
      <c r="AW1655" s="1"/>
      <c r="AX1655" s="1"/>
      <c r="AY1655" s="1"/>
      <c r="AZ1655" s="1"/>
      <c r="BA1655" s="1"/>
      <c r="BB1655" s="1"/>
    </row>
    <row r="1656" spans="1:54" x14ac:dyDescent="0.2">
      <c r="A1656" s="158">
        <f t="shared" si="902"/>
        <v>42812</v>
      </c>
      <c r="B1656" s="2">
        <f t="shared" si="886"/>
        <v>351402.33459691325</v>
      </c>
      <c r="C1656" s="2">
        <f t="shared" si="903"/>
        <v>256194.66634736001</v>
      </c>
      <c r="D1656" s="2">
        <f>SUM(Y1656:Y$1805)</f>
        <v>8072.6594817000005</v>
      </c>
      <c r="E1656" s="73">
        <f t="shared" si="887"/>
        <v>248122.00686566002</v>
      </c>
      <c r="F1656" s="88">
        <f t="shared" si="915"/>
        <v>4793.8500000000004</v>
      </c>
      <c r="G1656" s="3">
        <f>IF(AND(N1656=1,N1655&gt;1),VLOOKUP(A1655,[1]Plan1!$BK$81:$BM$259,3),G1655)</f>
        <v>4809.67</v>
      </c>
      <c r="H1656" s="11">
        <f t="shared" si="916"/>
        <v>42750</v>
      </c>
      <c r="I1656" s="11">
        <f t="shared" si="917"/>
        <v>42781</v>
      </c>
      <c r="J1656" s="12">
        <f t="shared" si="888"/>
        <v>3.3000615371778785E-3</v>
      </c>
      <c r="K1656" s="11">
        <f t="shared" si="904"/>
        <v>42842</v>
      </c>
      <c r="L1656" s="11">
        <f t="shared" si="889"/>
        <v>42842</v>
      </c>
      <c r="M1656" s="1">
        <f t="shared" si="910"/>
        <v>23</v>
      </c>
      <c r="N1656" s="1">
        <f t="shared" si="890"/>
        <v>4</v>
      </c>
      <c r="O1656" s="2">
        <f t="shared" si="891"/>
        <v>1.00057314</v>
      </c>
      <c r="P1656" s="13">
        <f t="shared" si="918"/>
        <v>1.00380048</v>
      </c>
      <c r="Q1656" s="13">
        <f t="shared" si="911"/>
        <v>1.370571739794092</v>
      </c>
      <c r="R1656" s="2">
        <f t="shared" si="914"/>
        <v>1.3713572599999999</v>
      </c>
      <c r="S1656" s="2">
        <f t="shared" si="905"/>
        <v>1.34831144</v>
      </c>
      <c r="T1656" s="2">
        <f t="shared" si="892"/>
        <v>345430.19950311998</v>
      </c>
      <c r="U1656" s="2">
        <f t="shared" si="893"/>
        <v>2811.7996487005812</v>
      </c>
      <c r="V1656" s="2">
        <f t="shared" si="894"/>
        <v>92141.908615332664</v>
      </c>
      <c r="W1656" s="2">
        <f t="shared" si="895"/>
        <v>351148.37461139326</v>
      </c>
      <c r="X1656" s="17">
        <f t="shared" si="896"/>
        <v>0</v>
      </c>
      <c r="Y1656" s="2">
        <f t="shared" si="897"/>
        <v>0</v>
      </c>
      <c r="Z1656" s="72">
        <f t="shared" si="898"/>
        <v>0</v>
      </c>
      <c r="AA1656" s="2">
        <f t="shared" si="908"/>
        <v>0</v>
      </c>
      <c r="AB1656" s="12">
        <f t="shared" si="906"/>
        <v>4.6600000000000003E-2</v>
      </c>
      <c r="AC1656" s="17">
        <f t="shared" si="899"/>
        <v>4</v>
      </c>
      <c r="AD1656" s="17">
        <v>252</v>
      </c>
      <c r="AE1656" s="13">
        <f t="shared" si="912"/>
        <v>1.0007232269999999</v>
      </c>
      <c r="AF1656" s="2">
        <f t="shared" si="909"/>
        <v>249.82444688999999</v>
      </c>
      <c r="AG1656" s="2">
        <f t="shared" si="900"/>
        <v>253.95998552</v>
      </c>
      <c r="AH1656" s="3">
        <f t="shared" si="901"/>
        <v>0</v>
      </c>
      <c r="AI1656" s="4" t="str">
        <f t="shared" si="913"/>
        <v>A+J=</v>
      </c>
      <c r="AJ1656" s="11">
        <f t="shared" si="907"/>
        <v>42842</v>
      </c>
      <c r="AK1656" s="11"/>
      <c r="AL1656" s="4"/>
      <c r="AM1656" s="1"/>
      <c r="AN1656" s="11"/>
      <c r="AO1656" s="1"/>
      <c r="AP1656" s="1"/>
      <c r="AQ1656" s="3"/>
      <c r="AR1656" s="3"/>
      <c r="AS1656" s="6"/>
      <c r="AT1656" s="1"/>
      <c r="AU1656" s="1"/>
      <c r="AV1656" s="1"/>
      <c r="AW1656" s="1"/>
      <c r="AX1656" s="1"/>
      <c r="AY1656" s="1"/>
      <c r="AZ1656" s="1"/>
      <c r="BA1656" s="1"/>
      <c r="BB1656" s="1"/>
    </row>
    <row r="1657" spans="1:54" x14ac:dyDescent="0.2">
      <c r="A1657" s="158">
        <f t="shared" si="902"/>
        <v>42813</v>
      </c>
      <c r="B1657" s="2">
        <f t="shared" si="886"/>
        <v>351402.33459691325</v>
      </c>
      <c r="C1657" s="2">
        <f t="shared" si="903"/>
        <v>256194.66634736001</v>
      </c>
      <c r="D1657" s="2">
        <f>SUM(Y1657:Y$1805)</f>
        <v>8072.6594817000005</v>
      </c>
      <c r="E1657" s="73">
        <f t="shared" si="887"/>
        <v>248122.00686566002</v>
      </c>
      <c r="F1657" s="88">
        <f t="shared" si="915"/>
        <v>4793.8500000000004</v>
      </c>
      <c r="G1657" s="3">
        <f>IF(AND(N1657=1,N1656&gt;1),VLOOKUP(A1656,[1]Plan1!$BK$81:$BM$259,3),G1656)</f>
        <v>4809.67</v>
      </c>
      <c r="H1657" s="11">
        <f t="shared" si="916"/>
        <v>42750</v>
      </c>
      <c r="I1657" s="11">
        <f t="shared" si="917"/>
        <v>42781</v>
      </c>
      <c r="J1657" s="12">
        <f t="shared" si="888"/>
        <v>3.3000615371778785E-3</v>
      </c>
      <c r="K1657" s="11">
        <f t="shared" si="904"/>
        <v>42842</v>
      </c>
      <c r="L1657" s="11">
        <f t="shared" si="889"/>
        <v>42842</v>
      </c>
      <c r="M1657" s="1">
        <f t="shared" si="910"/>
        <v>23</v>
      </c>
      <c r="N1657" s="1">
        <f t="shared" si="890"/>
        <v>4</v>
      </c>
      <c r="O1657" s="2">
        <f t="shared" si="891"/>
        <v>1.00057314</v>
      </c>
      <c r="P1657" s="13">
        <f t="shared" si="918"/>
        <v>1.00380048</v>
      </c>
      <c r="Q1657" s="13">
        <f t="shared" si="911"/>
        <v>1.370571739794092</v>
      </c>
      <c r="R1657" s="2">
        <f t="shared" si="914"/>
        <v>1.3713572599999999</v>
      </c>
      <c r="S1657" s="2">
        <f t="shared" si="905"/>
        <v>1.34831144</v>
      </c>
      <c r="T1657" s="2">
        <f t="shared" si="892"/>
        <v>345430.19950311998</v>
      </c>
      <c r="U1657" s="2">
        <f t="shared" si="893"/>
        <v>2811.7996487005812</v>
      </c>
      <c r="V1657" s="2">
        <f t="shared" si="894"/>
        <v>92141.908615332664</v>
      </c>
      <c r="W1657" s="2">
        <f t="shared" si="895"/>
        <v>351148.37461139326</v>
      </c>
      <c r="X1657" s="17">
        <f t="shared" si="896"/>
        <v>0</v>
      </c>
      <c r="Y1657" s="2">
        <f t="shared" si="897"/>
        <v>0</v>
      </c>
      <c r="Z1657" s="72">
        <f t="shared" si="898"/>
        <v>0</v>
      </c>
      <c r="AA1657" s="2">
        <f>IF(Z1657&gt;0,TRUNC(Z1657*T1655,8),0)</f>
        <v>0</v>
      </c>
      <c r="AB1657" s="12">
        <f t="shared" si="906"/>
        <v>4.6600000000000003E-2</v>
      </c>
      <c r="AC1657" s="17">
        <f t="shared" si="899"/>
        <v>4</v>
      </c>
      <c r="AD1657" s="17">
        <v>252</v>
      </c>
      <c r="AE1657" s="13">
        <f t="shared" si="912"/>
        <v>1.0007232269999999</v>
      </c>
      <c r="AF1657" s="2">
        <f>TRUNC((T1655*(AE1657-1)),8)</f>
        <v>249.82444688999999</v>
      </c>
      <c r="AG1657" s="2">
        <f t="shared" si="900"/>
        <v>253.95998552</v>
      </c>
      <c r="AH1657" s="3">
        <f t="shared" si="901"/>
        <v>0</v>
      </c>
      <c r="AI1657" s="4" t="str">
        <f t="shared" si="913"/>
        <v>A+J=</v>
      </c>
      <c r="AJ1657" s="11">
        <f t="shared" si="907"/>
        <v>42842</v>
      </c>
      <c r="AK1657" s="18"/>
      <c r="AL1657" s="40"/>
      <c r="AM1657" s="38"/>
      <c r="AN1657" s="18"/>
      <c r="AO1657" s="38"/>
      <c r="AP1657" s="38"/>
      <c r="AQ1657" s="39"/>
      <c r="AR1657" s="39"/>
      <c r="AS1657" s="69"/>
      <c r="AT1657" s="38"/>
      <c r="AU1657" s="38"/>
      <c r="AV1657" s="38"/>
      <c r="AW1657" s="38"/>
      <c r="AX1657" s="38"/>
      <c r="AY1657" s="38"/>
      <c r="AZ1657" s="38"/>
      <c r="BA1657" s="38"/>
      <c r="BB1657" s="38"/>
    </row>
    <row r="1658" spans="1:54" x14ac:dyDescent="0.2">
      <c r="A1658" s="158">
        <f t="shared" si="902"/>
        <v>42814</v>
      </c>
      <c r="B1658" s="2">
        <f t="shared" si="886"/>
        <v>351402.33459691325</v>
      </c>
      <c r="C1658" s="2">
        <f t="shared" si="903"/>
        <v>256194.66634736001</v>
      </c>
      <c r="D1658" s="2">
        <f>SUM(Y1658:Y$1805)</f>
        <v>8072.6594817000005</v>
      </c>
      <c r="E1658" s="73">
        <f t="shared" si="887"/>
        <v>248122.00686566002</v>
      </c>
      <c r="F1658" s="88">
        <f t="shared" si="915"/>
        <v>4793.8500000000004</v>
      </c>
      <c r="G1658" s="3">
        <f>IF(AND(N1658=1,N1657&gt;1),VLOOKUP(A1657,[1]Plan1!$BK$81:$BM$259,3),G1657)</f>
        <v>4809.67</v>
      </c>
      <c r="H1658" s="11">
        <f t="shared" si="916"/>
        <v>42750</v>
      </c>
      <c r="I1658" s="11">
        <f t="shared" si="917"/>
        <v>42781</v>
      </c>
      <c r="J1658" s="12">
        <f t="shared" si="888"/>
        <v>3.3000615371778785E-3</v>
      </c>
      <c r="K1658" s="11">
        <f t="shared" si="904"/>
        <v>42842</v>
      </c>
      <c r="L1658" s="11">
        <f t="shared" si="889"/>
        <v>42842</v>
      </c>
      <c r="M1658" s="1">
        <f t="shared" si="910"/>
        <v>23</v>
      </c>
      <c r="N1658" s="1">
        <f t="shared" si="890"/>
        <v>4</v>
      </c>
      <c r="O1658" s="2">
        <f t="shared" si="891"/>
        <v>1.00057314</v>
      </c>
      <c r="P1658" s="13">
        <f t="shared" si="918"/>
        <v>1.00380048</v>
      </c>
      <c r="Q1658" s="13">
        <f t="shared" si="911"/>
        <v>1.370571739794092</v>
      </c>
      <c r="R1658" s="2">
        <f t="shared" si="914"/>
        <v>1.3713572599999999</v>
      </c>
      <c r="S1658" s="2">
        <f t="shared" si="905"/>
        <v>1.34831144</v>
      </c>
      <c r="T1658" s="2">
        <f t="shared" si="892"/>
        <v>345430.19950311998</v>
      </c>
      <c r="U1658" s="2">
        <f t="shared" si="893"/>
        <v>2811.7996487005812</v>
      </c>
      <c r="V1658" s="2">
        <f t="shared" si="894"/>
        <v>92141.908615332664</v>
      </c>
      <c r="W1658" s="2">
        <f t="shared" si="895"/>
        <v>351148.37461139326</v>
      </c>
      <c r="X1658" s="17">
        <f t="shared" si="896"/>
        <v>0</v>
      </c>
      <c r="Y1658" s="2">
        <f t="shared" si="897"/>
        <v>0</v>
      </c>
      <c r="Z1658" s="72">
        <f t="shared" si="898"/>
        <v>0</v>
      </c>
      <c r="AA1658" s="2">
        <f t="shared" ref="AA1658:AA1721" si="919">IF(Z1658&gt;0,TRUNC(Z1658*T1658,8),0)</f>
        <v>0</v>
      </c>
      <c r="AB1658" s="12">
        <f t="shared" si="906"/>
        <v>4.6600000000000003E-2</v>
      </c>
      <c r="AC1658" s="17">
        <f t="shared" si="899"/>
        <v>4</v>
      </c>
      <c r="AD1658" s="17">
        <v>252</v>
      </c>
      <c r="AE1658" s="13">
        <f t="shared" si="912"/>
        <v>1.0007232269999999</v>
      </c>
      <c r="AF1658" s="2">
        <f t="shared" ref="AF1658:AF1721" si="920">TRUNC((T1658*(AE1658-1)),8)</f>
        <v>249.82444688999999</v>
      </c>
      <c r="AG1658" s="2">
        <f t="shared" si="900"/>
        <v>253.95998552</v>
      </c>
      <c r="AH1658" s="3">
        <f t="shared" si="901"/>
        <v>0</v>
      </c>
      <c r="AI1658" s="4" t="str">
        <f t="shared" si="913"/>
        <v>A+J=</v>
      </c>
      <c r="AJ1658" s="11">
        <f t="shared" si="907"/>
        <v>42842</v>
      </c>
      <c r="AK1658" s="11"/>
      <c r="AL1658" s="4"/>
      <c r="AM1658" s="1"/>
      <c r="AN1658" s="11"/>
      <c r="AO1658" s="1"/>
      <c r="AP1658" s="1"/>
      <c r="AQ1658" s="3"/>
      <c r="AR1658" s="3"/>
      <c r="AS1658" s="6"/>
      <c r="AT1658" s="1"/>
      <c r="AU1658" s="1"/>
      <c r="AV1658" s="1"/>
      <c r="AW1658" s="1"/>
      <c r="AX1658" s="1"/>
      <c r="AY1658" s="1"/>
      <c r="AZ1658" s="1"/>
      <c r="BA1658" s="1"/>
      <c r="BB1658" s="1"/>
    </row>
    <row r="1659" spans="1:54" x14ac:dyDescent="0.2">
      <c r="A1659" s="158">
        <f t="shared" si="902"/>
        <v>42815</v>
      </c>
      <c r="B1659" s="2">
        <f t="shared" si="886"/>
        <v>351514.64324560214</v>
      </c>
      <c r="C1659" s="2">
        <f t="shared" si="903"/>
        <v>256194.66634736001</v>
      </c>
      <c r="D1659" s="2">
        <f>SUM(Y1659:Y$1805)</f>
        <v>8072.6594817000005</v>
      </c>
      <c r="E1659" s="73">
        <f t="shared" si="887"/>
        <v>248122.00686566002</v>
      </c>
      <c r="F1659" s="88">
        <f t="shared" si="915"/>
        <v>4793.8500000000004</v>
      </c>
      <c r="G1659" s="3">
        <f>IF(AND(N1659=1,N1658&gt;1),VLOOKUP(A1658,[1]Plan1!$BK$81:$BM$259,3),G1658)</f>
        <v>4809.67</v>
      </c>
      <c r="H1659" s="11">
        <f t="shared" si="916"/>
        <v>42750</v>
      </c>
      <c r="I1659" s="11">
        <f t="shared" si="917"/>
        <v>42781</v>
      </c>
      <c r="J1659" s="12">
        <f t="shared" si="888"/>
        <v>3.3000615371778785E-3</v>
      </c>
      <c r="K1659" s="11">
        <f t="shared" si="904"/>
        <v>42842</v>
      </c>
      <c r="L1659" s="11">
        <f t="shared" si="889"/>
        <v>42842</v>
      </c>
      <c r="M1659" s="1">
        <f t="shared" si="910"/>
        <v>23</v>
      </c>
      <c r="N1659" s="1">
        <f t="shared" si="890"/>
        <v>5</v>
      </c>
      <c r="O1659" s="2">
        <f t="shared" si="891"/>
        <v>1.0007164799999999</v>
      </c>
      <c r="P1659" s="13">
        <f t="shared" si="918"/>
        <v>1.00380048</v>
      </c>
      <c r="Q1659" s="13">
        <f t="shared" si="911"/>
        <v>1.370571739794092</v>
      </c>
      <c r="R1659" s="2">
        <f t="shared" si="914"/>
        <v>1.3715537200000001</v>
      </c>
      <c r="S1659" s="2">
        <f t="shared" si="905"/>
        <v>1.34831144</v>
      </c>
      <c r="T1659" s="2">
        <f t="shared" si="892"/>
        <v>345430.19950311998</v>
      </c>
      <c r="U1659" s="2">
        <f t="shared" si="893"/>
        <v>2811.7996487005812</v>
      </c>
      <c r="V1659" s="2">
        <f t="shared" si="894"/>
        <v>92190.654664801536</v>
      </c>
      <c r="W1659" s="2">
        <f t="shared" si="895"/>
        <v>351197.12066086213</v>
      </c>
      <c r="X1659" s="17">
        <f t="shared" si="896"/>
        <v>0</v>
      </c>
      <c r="Y1659" s="2">
        <f t="shared" si="897"/>
        <v>0</v>
      </c>
      <c r="Z1659" s="72">
        <f t="shared" si="898"/>
        <v>0</v>
      </c>
      <c r="AA1659" s="2">
        <f t="shared" si="919"/>
        <v>0</v>
      </c>
      <c r="AB1659" s="12">
        <f t="shared" si="906"/>
        <v>4.6600000000000003E-2</v>
      </c>
      <c r="AC1659" s="17">
        <f t="shared" si="899"/>
        <v>5</v>
      </c>
      <c r="AD1659" s="17">
        <v>252</v>
      </c>
      <c r="AE1659" s="13">
        <f t="shared" si="912"/>
        <v>1.000904115</v>
      </c>
      <c r="AF1659" s="2">
        <f t="shared" si="920"/>
        <v>312.30862481999998</v>
      </c>
      <c r="AG1659" s="2">
        <f t="shared" si="900"/>
        <v>317.52258474000001</v>
      </c>
      <c r="AH1659" s="3">
        <f t="shared" si="901"/>
        <v>0</v>
      </c>
      <c r="AI1659" s="4" t="str">
        <f t="shared" si="913"/>
        <v>A+J=</v>
      </c>
      <c r="AJ1659" s="11">
        <f t="shared" si="907"/>
        <v>42842</v>
      </c>
      <c r="AK1659" s="11"/>
      <c r="AL1659" s="4"/>
      <c r="AM1659" s="1"/>
      <c r="AN1659" s="11"/>
      <c r="AO1659" s="1"/>
      <c r="AP1659" s="1"/>
      <c r="AQ1659" s="3"/>
      <c r="AR1659" s="3"/>
      <c r="AS1659" s="6"/>
      <c r="AT1659" s="1"/>
      <c r="AU1659" s="1"/>
      <c r="AV1659" s="1"/>
      <c r="AW1659" s="1"/>
      <c r="AX1659" s="1"/>
      <c r="AY1659" s="1"/>
      <c r="AZ1659" s="1"/>
      <c r="BA1659" s="1"/>
      <c r="BB1659" s="1"/>
    </row>
    <row r="1660" spans="1:54" x14ac:dyDescent="0.2">
      <c r="A1660" s="158">
        <f t="shared" si="902"/>
        <v>42816</v>
      </c>
      <c r="B1660" s="2">
        <f t="shared" si="886"/>
        <v>351626.98360447102</v>
      </c>
      <c r="C1660" s="2">
        <f t="shared" si="903"/>
        <v>256194.66634736001</v>
      </c>
      <c r="D1660" s="2">
        <f>SUM(Y1660:Y$1805)</f>
        <v>8072.6594817000005</v>
      </c>
      <c r="E1660" s="73">
        <f t="shared" si="887"/>
        <v>248122.00686566002</v>
      </c>
      <c r="F1660" s="88">
        <f t="shared" si="915"/>
        <v>4793.8500000000004</v>
      </c>
      <c r="G1660" s="3">
        <f>IF(AND(N1660=1,N1659&gt;1),VLOOKUP(A1659,[1]Plan1!$BK$81:$BM$259,3),G1659)</f>
        <v>4809.67</v>
      </c>
      <c r="H1660" s="11">
        <f t="shared" si="916"/>
        <v>42750</v>
      </c>
      <c r="I1660" s="11">
        <f t="shared" si="917"/>
        <v>42781</v>
      </c>
      <c r="J1660" s="12">
        <f t="shared" si="888"/>
        <v>3.3000615371778785E-3</v>
      </c>
      <c r="K1660" s="11">
        <f t="shared" si="904"/>
        <v>42842</v>
      </c>
      <c r="L1660" s="11">
        <f t="shared" si="889"/>
        <v>42842</v>
      </c>
      <c r="M1660" s="1">
        <f t="shared" si="910"/>
        <v>23</v>
      </c>
      <c r="N1660" s="1">
        <f t="shared" si="890"/>
        <v>6</v>
      </c>
      <c r="O1660" s="2">
        <f t="shared" si="891"/>
        <v>1.00085983</v>
      </c>
      <c r="P1660" s="13">
        <f t="shared" si="918"/>
        <v>1.00380048</v>
      </c>
      <c r="Q1660" s="13">
        <f t="shared" si="911"/>
        <v>1.370571739794092</v>
      </c>
      <c r="R1660" s="2">
        <f t="shared" si="914"/>
        <v>1.37175019</v>
      </c>
      <c r="S1660" s="2">
        <f t="shared" si="905"/>
        <v>1.34831144</v>
      </c>
      <c r="T1660" s="2">
        <f t="shared" si="892"/>
        <v>345430.19950311998</v>
      </c>
      <c r="U1660" s="2">
        <f t="shared" si="893"/>
        <v>2811.7996487005812</v>
      </c>
      <c r="V1660" s="2">
        <f t="shared" si="894"/>
        <v>92239.403195490406</v>
      </c>
      <c r="W1660" s="2">
        <f t="shared" si="895"/>
        <v>351245.869191551</v>
      </c>
      <c r="X1660" s="17">
        <f t="shared" si="896"/>
        <v>0</v>
      </c>
      <c r="Y1660" s="2">
        <f t="shared" si="897"/>
        <v>0</v>
      </c>
      <c r="Z1660" s="72">
        <f t="shared" si="898"/>
        <v>0</v>
      </c>
      <c r="AA1660" s="2">
        <f t="shared" si="919"/>
        <v>0</v>
      </c>
      <c r="AB1660" s="12">
        <f t="shared" si="906"/>
        <v>4.6600000000000003E-2</v>
      </c>
      <c r="AC1660" s="17">
        <f t="shared" si="899"/>
        <v>6</v>
      </c>
      <c r="AD1660" s="17">
        <v>252</v>
      </c>
      <c r="AE1660" s="13">
        <f t="shared" si="912"/>
        <v>1.0010850360000001</v>
      </c>
      <c r="AF1660" s="2">
        <f t="shared" si="920"/>
        <v>374.80420193999998</v>
      </c>
      <c r="AG1660" s="2">
        <f t="shared" si="900"/>
        <v>381.11441292000001</v>
      </c>
      <c r="AH1660" s="3">
        <f t="shared" si="901"/>
        <v>0</v>
      </c>
      <c r="AI1660" s="4" t="str">
        <f t="shared" si="913"/>
        <v>A+J=</v>
      </c>
      <c r="AJ1660" s="11">
        <f t="shared" si="907"/>
        <v>42842</v>
      </c>
      <c r="AK1660" s="11"/>
      <c r="AL1660" s="4"/>
      <c r="AM1660" s="1"/>
      <c r="AN1660" s="11"/>
      <c r="AO1660" s="1"/>
      <c r="AP1660" s="1"/>
      <c r="AQ1660" s="3"/>
      <c r="AR1660" s="3"/>
      <c r="AS1660" s="6"/>
      <c r="AT1660" s="1"/>
      <c r="AU1660" s="1"/>
      <c r="AV1660" s="1"/>
      <c r="AW1660" s="1"/>
      <c r="AX1660" s="1"/>
      <c r="AY1660" s="1"/>
      <c r="AZ1660" s="1"/>
      <c r="BA1660" s="1"/>
      <c r="BB1660" s="1"/>
    </row>
    <row r="1661" spans="1:54" x14ac:dyDescent="0.2">
      <c r="A1661" s="158">
        <f t="shared" si="902"/>
        <v>42817</v>
      </c>
      <c r="B1661" s="2">
        <f t="shared" si="886"/>
        <v>351739.36561713018</v>
      </c>
      <c r="C1661" s="2">
        <f t="shared" si="903"/>
        <v>256194.66634736001</v>
      </c>
      <c r="D1661" s="2">
        <f>SUM(Y1661:Y$1805)</f>
        <v>8072.6594817000005</v>
      </c>
      <c r="E1661" s="73">
        <f t="shared" si="887"/>
        <v>248122.00686566002</v>
      </c>
      <c r="F1661" s="88">
        <f t="shared" si="915"/>
        <v>4793.8500000000004</v>
      </c>
      <c r="G1661" s="3">
        <f>IF(AND(N1661=1,N1660&gt;1),VLOOKUP(A1660,[1]Plan1!$BK$81:$BM$259,3),G1660)</f>
        <v>4809.67</v>
      </c>
      <c r="H1661" s="11">
        <f t="shared" si="916"/>
        <v>42750</v>
      </c>
      <c r="I1661" s="11">
        <f t="shared" si="917"/>
        <v>42781</v>
      </c>
      <c r="J1661" s="12">
        <f t="shared" si="888"/>
        <v>3.3000615371778785E-3</v>
      </c>
      <c r="K1661" s="11">
        <f t="shared" si="904"/>
        <v>42842</v>
      </c>
      <c r="L1661" s="11">
        <f t="shared" si="889"/>
        <v>42842</v>
      </c>
      <c r="M1661" s="1">
        <f t="shared" si="910"/>
        <v>23</v>
      </c>
      <c r="N1661" s="1">
        <f t="shared" si="890"/>
        <v>7</v>
      </c>
      <c r="O1661" s="2">
        <f t="shared" si="891"/>
        <v>1.0010032099999999</v>
      </c>
      <c r="P1661" s="13">
        <f t="shared" si="918"/>
        <v>1.00380048</v>
      </c>
      <c r="Q1661" s="13">
        <f t="shared" si="911"/>
        <v>1.370571739794092</v>
      </c>
      <c r="R1661" s="2">
        <f t="shared" si="914"/>
        <v>1.37194671</v>
      </c>
      <c r="S1661" s="2">
        <f t="shared" si="905"/>
        <v>1.34831144</v>
      </c>
      <c r="T1661" s="2">
        <f t="shared" si="892"/>
        <v>345430.19950311998</v>
      </c>
      <c r="U1661" s="2">
        <f t="shared" si="893"/>
        <v>2811.7996487005812</v>
      </c>
      <c r="V1661" s="2">
        <f t="shared" si="894"/>
        <v>92288.164132279664</v>
      </c>
      <c r="W1661" s="2">
        <f t="shared" si="895"/>
        <v>351294.63012834021</v>
      </c>
      <c r="X1661" s="17">
        <f t="shared" si="896"/>
        <v>0</v>
      </c>
      <c r="Y1661" s="2">
        <f t="shared" si="897"/>
        <v>0</v>
      </c>
      <c r="Z1661" s="72">
        <f t="shared" si="898"/>
        <v>0</v>
      </c>
      <c r="AA1661" s="2">
        <f t="shared" si="919"/>
        <v>0</v>
      </c>
      <c r="AB1661" s="12">
        <f t="shared" si="906"/>
        <v>4.6600000000000003E-2</v>
      </c>
      <c r="AC1661" s="17">
        <f t="shared" si="899"/>
        <v>7</v>
      </c>
      <c r="AD1661" s="17">
        <v>252</v>
      </c>
      <c r="AE1661" s="13">
        <f t="shared" si="912"/>
        <v>1.0012659900000001</v>
      </c>
      <c r="AF1661" s="2">
        <f t="shared" si="920"/>
        <v>437.31117826000002</v>
      </c>
      <c r="AG1661" s="2">
        <f t="shared" si="900"/>
        <v>444.73548878999998</v>
      </c>
      <c r="AH1661" s="3">
        <f t="shared" si="901"/>
        <v>0</v>
      </c>
      <c r="AI1661" s="4" t="str">
        <f t="shared" si="913"/>
        <v>A+J=</v>
      </c>
      <c r="AJ1661" s="11">
        <f t="shared" si="907"/>
        <v>42842</v>
      </c>
      <c r="AK1661" s="11"/>
      <c r="AL1661" s="4"/>
      <c r="AM1661" s="1"/>
      <c r="AN1661" s="11"/>
      <c r="AO1661" s="1"/>
      <c r="AP1661" s="1"/>
      <c r="AQ1661" s="3"/>
      <c r="AR1661" s="3"/>
      <c r="AS1661" s="6"/>
      <c r="AT1661" s="1"/>
      <c r="AU1661" s="1"/>
      <c r="AV1661" s="1"/>
      <c r="AW1661" s="1"/>
      <c r="AX1661" s="1"/>
      <c r="AY1661" s="1"/>
      <c r="AZ1661" s="1"/>
      <c r="BA1661" s="1"/>
      <c r="BB1661" s="1"/>
    </row>
    <row r="1662" spans="1:54" x14ac:dyDescent="0.2">
      <c r="A1662" s="158">
        <f t="shared" si="902"/>
        <v>42818</v>
      </c>
      <c r="B1662" s="2">
        <f t="shared" si="886"/>
        <v>351851.78148937959</v>
      </c>
      <c r="C1662" s="2">
        <f t="shared" si="903"/>
        <v>256194.66634736001</v>
      </c>
      <c r="D1662" s="2">
        <f>SUM(Y1662:Y$1805)</f>
        <v>8072.6594817000005</v>
      </c>
      <c r="E1662" s="73">
        <f t="shared" si="887"/>
        <v>248122.00686566002</v>
      </c>
      <c r="F1662" s="88">
        <f t="shared" si="915"/>
        <v>4793.8500000000004</v>
      </c>
      <c r="G1662" s="3">
        <f>IF(AND(N1662=1,N1661&gt;1),VLOOKUP(A1661,[1]Plan1!$BK$81:$BM$259,3),G1661)</f>
        <v>4809.67</v>
      </c>
      <c r="H1662" s="11">
        <f t="shared" si="916"/>
        <v>42750</v>
      </c>
      <c r="I1662" s="11">
        <f t="shared" si="917"/>
        <v>42781</v>
      </c>
      <c r="J1662" s="12">
        <f t="shared" si="888"/>
        <v>3.3000615371778785E-3</v>
      </c>
      <c r="K1662" s="11">
        <f t="shared" si="904"/>
        <v>42842</v>
      </c>
      <c r="L1662" s="11">
        <f t="shared" si="889"/>
        <v>42842</v>
      </c>
      <c r="M1662" s="1">
        <f t="shared" si="910"/>
        <v>23</v>
      </c>
      <c r="N1662" s="1">
        <f t="shared" si="890"/>
        <v>8</v>
      </c>
      <c r="O1662" s="2">
        <f t="shared" si="891"/>
        <v>1.0011466099999999</v>
      </c>
      <c r="P1662" s="13">
        <f t="shared" si="918"/>
        <v>1.00380048</v>
      </c>
      <c r="Q1662" s="13">
        <f t="shared" si="911"/>
        <v>1.370571739794092</v>
      </c>
      <c r="R1662" s="2">
        <f t="shared" si="914"/>
        <v>1.3721432499999999</v>
      </c>
      <c r="S1662" s="2">
        <f t="shared" si="905"/>
        <v>1.34831144</v>
      </c>
      <c r="T1662" s="2">
        <f t="shared" si="892"/>
        <v>345430.19950311998</v>
      </c>
      <c r="U1662" s="2">
        <f t="shared" si="893"/>
        <v>2811.7996487005812</v>
      </c>
      <c r="V1662" s="2">
        <f t="shared" si="894"/>
        <v>92336.930031509008</v>
      </c>
      <c r="W1662" s="2">
        <f t="shared" si="895"/>
        <v>351343.3960275696</v>
      </c>
      <c r="X1662" s="17">
        <f t="shared" si="896"/>
        <v>0</v>
      </c>
      <c r="Y1662" s="2">
        <f t="shared" si="897"/>
        <v>0</v>
      </c>
      <c r="Z1662" s="72">
        <f t="shared" si="898"/>
        <v>0</v>
      </c>
      <c r="AA1662" s="2">
        <f t="shared" si="919"/>
        <v>0</v>
      </c>
      <c r="AB1662" s="12">
        <f t="shared" si="906"/>
        <v>4.6600000000000003E-2</v>
      </c>
      <c r="AC1662" s="17">
        <f t="shared" si="899"/>
        <v>8</v>
      </c>
      <c r="AD1662" s="17">
        <v>252</v>
      </c>
      <c r="AE1662" s="13">
        <f t="shared" si="912"/>
        <v>1.001446976</v>
      </c>
      <c r="AF1662" s="2">
        <f t="shared" si="920"/>
        <v>499.82920834999999</v>
      </c>
      <c r="AG1662" s="2">
        <f t="shared" si="900"/>
        <v>508.38546180999998</v>
      </c>
      <c r="AH1662" s="3">
        <f t="shared" si="901"/>
        <v>0</v>
      </c>
      <c r="AI1662" s="4" t="str">
        <f t="shared" si="913"/>
        <v>A+J=</v>
      </c>
      <c r="AJ1662" s="11">
        <f t="shared" si="907"/>
        <v>42842</v>
      </c>
      <c r="AK1662" s="11"/>
      <c r="AL1662" s="4"/>
      <c r="AM1662" s="1"/>
      <c r="AN1662" s="11"/>
      <c r="AO1662" s="1"/>
      <c r="AP1662" s="1"/>
      <c r="AQ1662" s="3"/>
      <c r="AR1662" s="3"/>
      <c r="AS1662" s="6"/>
      <c r="AT1662" s="1"/>
      <c r="AU1662" s="1"/>
      <c r="AV1662" s="1"/>
      <c r="AW1662" s="1"/>
      <c r="AX1662" s="1"/>
      <c r="AY1662" s="1"/>
      <c r="AZ1662" s="1"/>
      <c r="BA1662" s="1"/>
      <c r="BB1662" s="1"/>
    </row>
    <row r="1663" spans="1:54" x14ac:dyDescent="0.2">
      <c r="A1663" s="158">
        <f t="shared" si="902"/>
        <v>42819</v>
      </c>
      <c r="B1663" s="2">
        <f t="shared" si="886"/>
        <v>351964.2319313591</v>
      </c>
      <c r="C1663" s="2">
        <f t="shared" si="903"/>
        <v>256194.66634736001</v>
      </c>
      <c r="D1663" s="2">
        <f>SUM(Y1663:Y$1805)</f>
        <v>8072.6594817000005</v>
      </c>
      <c r="E1663" s="73">
        <f t="shared" si="887"/>
        <v>248122.00686566002</v>
      </c>
      <c r="F1663" s="88">
        <f t="shared" si="915"/>
        <v>4793.8500000000004</v>
      </c>
      <c r="G1663" s="3">
        <f>IF(AND(N1663=1,N1662&gt;1),VLOOKUP(A1662,[1]Plan1!$BK$81:$BM$259,3),G1662)</f>
        <v>4809.67</v>
      </c>
      <c r="H1663" s="11">
        <f t="shared" si="916"/>
        <v>42750</v>
      </c>
      <c r="I1663" s="11">
        <f t="shared" si="917"/>
        <v>42781</v>
      </c>
      <c r="J1663" s="12">
        <f t="shared" si="888"/>
        <v>3.3000615371778785E-3</v>
      </c>
      <c r="K1663" s="11">
        <f t="shared" si="904"/>
        <v>42842</v>
      </c>
      <c r="L1663" s="11">
        <f t="shared" si="889"/>
        <v>42842</v>
      </c>
      <c r="M1663" s="1">
        <f t="shared" si="910"/>
        <v>23</v>
      </c>
      <c r="N1663" s="1">
        <f t="shared" si="890"/>
        <v>9</v>
      </c>
      <c r="O1663" s="2">
        <f t="shared" si="891"/>
        <v>1.0012900300000001</v>
      </c>
      <c r="P1663" s="13">
        <f t="shared" si="918"/>
        <v>1.00380048</v>
      </c>
      <c r="Q1663" s="13">
        <f t="shared" si="911"/>
        <v>1.370571739794092</v>
      </c>
      <c r="R1663" s="2">
        <f t="shared" si="914"/>
        <v>1.3723398099999999</v>
      </c>
      <c r="S1663" s="2">
        <f t="shared" si="905"/>
        <v>1.34831144</v>
      </c>
      <c r="T1663" s="2">
        <f t="shared" si="892"/>
        <v>345430.19950311998</v>
      </c>
      <c r="U1663" s="2">
        <f t="shared" si="893"/>
        <v>2811.7996487005812</v>
      </c>
      <c r="V1663" s="2">
        <f t="shared" si="894"/>
        <v>92385.700893178539</v>
      </c>
      <c r="W1663" s="2">
        <f t="shared" si="895"/>
        <v>351392.1668892391</v>
      </c>
      <c r="X1663" s="17">
        <f t="shared" si="896"/>
        <v>0</v>
      </c>
      <c r="Y1663" s="2">
        <f t="shared" si="897"/>
        <v>0</v>
      </c>
      <c r="Z1663" s="72">
        <f t="shared" si="898"/>
        <v>0</v>
      </c>
      <c r="AA1663" s="2">
        <f t="shared" si="919"/>
        <v>0</v>
      </c>
      <c r="AB1663" s="12">
        <f t="shared" si="906"/>
        <v>4.6600000000000003E-2</v>
      </c>
      <c r="AC1663" s="17">
        <f t="shared" si="899"/>
        <v>9</v>
      </c>
      <c r="AD1663" s="17">
        <v>252</v>
      </c>
      <c r="AE1663" s="13">
        <f t="shared" si="912"/>
        <v>1.0016279960000001</v>
      </c>
      <c r="AF1663" s="2">
        <f t="shared" si="920"/>
        <v>562.35898307000002</v>
      </c>
      <c r="AG1663" s="2">
        <f t="shared" si="900"/>
        <v>572.06504212000004</v>
      </c>
      <c r="AH1663" s="3">
        <f t="shared" si="901"/>
        <v>0</v>
      </c>
      <c r="AI1663" s="4" t="str">
        <f t="shared" si="913"/>
        <v>A+J=</v>
      </c>
      <c r="AJ1663" s="11">
        <f t="shared" si="907"/>
        <v>42842</v>
      </c>
      <c r="AK1663" s="11"/>
      <c r="AL1663" s="4"/>
      <c r="AM1663" s="1"/>
      <c r="AN1663" s="11"/>
      <c r="AO1663" s="1"/>
      <c r="AP1663" s="1"/>
      <c r="AQ1663" s="3"/>
      <c r="AR1663" s="3"/>
      <c r="AS1663" s="6"/>
      <c r="AT1663" s="1"/>
      <c r="AU1663" s="1"/>
      <c r="AV1663" s="1"/>
      <c r="AW1663" s="1"/>
      <c r="AX1663" s="1"/>
      <c r="AY1663" s="1"/>
      <c r="AZ1663" s="1"/>
      <c r="BA1663" s="1"/>
      <c r="BB1663" s="1"/>
    </row>
    <row r="1664" spans="1:54" x14ac:dyDescent="0.2">
      <c r="A1664" s="158">
        <f t="shared" si="902"/>
        <v>42820</v>
      </c>
      <c r="B1664" s="2">
        <f t="shared" si="886"/>
        <v>351964.2319313591</v>
      </c>
      <c r="C1664" s="2">
        <f t="shared" si="903"/>
        <v>256194.66634736001</v>
      </c>
      <c r="D1664" s="2">
        <f>SUM(Y1664:Y$1805)</f>
        <v>8072.6594817000005</v>
      </c>
      <c r="E1664" s="73">
        <f t="shared" si="887"/>
        <v>248122.00686566002</v>
      </c>
      <c r="F1664" s="88">
        <f t="shared" si="915"/>
        <v>4793.8500000000004</v>
      </c>
      <c r="G1664" s="3">
        <f>IF(AND(N1664=1,N1663&gt;1),VLOOKUP(A1663,[1]Plan1!$BK$81:$BM$259,3),G1663)</f>
        <v>4809.67</v>
      </c>
      <c r="H1664" s="11">
        <f t="shared" si="916"/>
        <v>42750</v>
      </c>
      <c r="I1664" s="11">
        <f t="shared" si="917"/>
        <v>42781</v>
      </c>
      <c r="J1664" s="12">
        <f t="shared" si="888"/>
        <v>3.3000615371778785E-3</v>
      </c>
      <c r="K1664" s="11">
        <f t="shared" si="904"/>
        <v>42842</v>
      </c>
      <c r="L1664" s="11">
        <f t="shared" si="889"/>
        <v>42842</v>
      </c>
      <c r="M1664" s="1">
        <f t="shared" si="910"/>
        <v>23</v>
      </c>
      <c r="N1664" s="1">
        <f t="shared" si="890"/>
        <v>9</v>
      </c>
      <c r="O1664" s="2">
        <f t="shared" si="891"/>
        <v>1.0012900300000001</v>
      </c>
      <c r="P1664" s="13">
        <f t="shared" si="918"/>
        <v>1.00380048</v>
      </c>
      <c r="Q1664" s="13">
        <f t="shared" si="911"/>
        <v>1.370571739794092</v>
      </c>
      <c r="R1664" s="2">
        <f t="shared" si="914"/>
        <v>1.3723398099999999</v>
      </c>
      <c r="S1664" s="2">
        <f t="shared" si="905"/>
        <v>1.34831144</v>
      </c>
      <c r="T1664" s="2">
        <f t="shared" si="892"/>
        <v>345430.19950311998</v>
      </c>
      <c r="U1664" s="2">
        <f t="shared" si="893"/>
        <v>2811.7996487005812</v>
      </c>
      <c r="V1664" s="2">
        <f t="shared" si="894"/>
        <v>92385.700893178539</v>
      </c>
      <c r="W1664" s="2">
        <f t="shared" si="895"/>
        <v>351392.1668892391</v>
      </c>
      <c r="X1664" s="17">
        <f t="shared" si="896"/>
        <v>0</v>
      </c>
      <c r="Y1664" s="2">
        <f t="shared" si="897"/>
        <v>0</v>
      </c>
      <c r="Z1664" s="72">
        <f t="shared" si="898"/>
        <v>0</v>
      </c>
      <c r="AA1664" s="2">
        <f t="shared" si="919"/>
        <v>0</v>
      </c>
      <c r="AB1664" s="12">
        <f t="shared" si="906"/>
        <v>4.6600000000000003E-2</v>
      </c>
      <c r="AC1664" s="17">
        <f t="shared" si="899"/>
        <v>9</v>
      </c>
      <c r="AD1664" s="17">
        <v>252</v>
      </c>
      <c r="AE1664" s="13">
        <f t="shared" si="912"/>
        <v>1.0016279960000001</v>
      </c>
      <c r="AF1664" s="2">
        <f t="shared" si="920"/>
        <v>562.35898307000002</v>
      </c>
      <c r="AG1664" s="2">
        <f t="shared" si="900"/>
        <v>572.06504212000004</v>
      </c>
      <c r="AH1664" s="3">
        <f t="shared" si="901"/>
        <v>0</v>
      </c>
      <c r="AI1664" s="4" t="str">
        <f t="shared" si="913"/>
        <v>A+J=</v>
      </c>
      <c r="AJ1664" s="11">
        <f t="shared" si="907"/>
        <v>42842</v>
      </c>
      <c r="AK1664" s="11"/>
      <c r="AL1664" s="4"/>
      <c r="AM1664" s="1"/>
      <c r="AN1664" s="11"/>
      <c r="AO1664" s="1"/>
      <c r="AP1664" s="1"/>
      <c r="AQ1664" s="3"/>
      <c r="AR1664" s="3"/>
      <c r="AS1664" s="6"/>
      <c r="AT1664" s="1"/>
      <c r="AU1664" s="1"/>
      <c r="AV1664" s="1"/>
      <c r="AW1664" s="1"/>
      <c r="AX1664" s="1"/>
      <c r="AY1664" s="1"/>
      <c r="AZ1664" s="1"/>
      <c r="BA1664" s="1"/>
      <c r="BB1664" s="1"/>
    </row>
    <row r="1665" spans="1:54" x14ac:dyDescent="0.2">
      <c r="A1665" s="158">
        <f t="shared" si="902"/>
        <v>42821</v>
      </c>
      <c r="B1665" s="2">
        <f t="shared" si="886"/>
        <v>351964.2319313591</v>
      </c>
      <c r="C1665" s="2">
        <f t="shared" si="903"/>
        <v>256194.66634736001</v>
      </c>
      <c r="D1665" s="2">
        <f>SUM(Y1665:Y$1805)</f>
        <v>8072.6594817000005</v>
      </c>
      <c r="E1665" s="73">
        <f t="shared" si="887"/>
        <v>248122.00686566002</v>
      </c>
      <c r="F1665" s="88">
        <f t="shared" si="915"/>
        <v>4793.8500000000004</v>
      </c>
      <c r="G1665" s="3">
        <f>IF(AND(N1665=1,N1664&gt;1),VLOOKUP(A1664,[1]Plan1!$BK$81:$BM$259,3),G1664)</f>
        <v>4809.67</v>
      </c>
      <c r="H1665" s="11">
        <f t="shared" si="916"/>
        <v>42750</v>
      </c>
      <c r="I1665" s="11">
        <f t="shared" si="917"/>
        <v>42781</v>
      </c>
      <c r="J1665" s="12">
        <f t="shared" si="888"/>
        <v>3.3000615371778785E-3</v>
      </c>
      <c r="K1665" s="11">
        <f t="shared" si="904"/>
        <v>42842</v>
      </c>
      <c r="L1665" s="11">
        <f t="shared" si="889"/>
        <v>42842</v>
      </c>
      <c r="M1665" s="1">
        <f t="shared" si="910"/>
        <v>23</v>
      </c>
      <c r="N1665" s="1">
        <f t="shared" si="890"/>
        <v>9</v>
      </c>
      <c r="O1665" s="2">
        <f t="shared" si="891"/>
        <v>1.0012900300000001</v>
      </c>
      <c r="P1665" s="13">
        <f t="shared" si="918"/>
        <v>1.00380048</v>
      </c>
      <c r="Q1665" s="13">
        <f t="shared" si="911"/>
        <v>1.370571739794092</v>
      </c>
      <c r="R1665" s="2">
        <f t="shared" si="914"/>
        <v>1.3723398099999999</v>
      </c>
      <c r="S1665" s="2">
        <f t="shared" si="905"/>
        <v>1.34831144</v>
      </c>
      <c r="T1665" s="2">
        <f t="shared" si="892"/>
        <v>345430.19950311998</v>
      </c>
      <c r="U1665" s="2">
        <f t="shared" si="893"/>
        <v>2811.7996487005812</v>
      </c>
      <c r="V1665" s="2">
        <f t="shared" si="894"/>
        <v>92385.700893178539</v>
      </c>
      <c r="W1665" s="2">
        <f t="shared" si="895"/>
        <v>351392.1668892391</v>
      </c>
      <c r="X1665" s="17">
        <f t="shared" si="896"/>
        <v>0</v>
      </c>
      <c r="Y1665" s="2">
        <f t="shared" si="897"/>
        <v>0</v>
      </c>
      <c r="Z1665" s="72">
        <f t="shared" si="898"/>
        <v>0</v>
      </c>
      <c r="AA1665" s="2">
        <f t="shared" si="919"/>
        <v>0</v>
      </c>
      <c r="AB1665" s="12">
        <f t="shared" si="906"/>
        <v>4.6600000000000003E-2</v>
      </c>
      <c r="AC1665" s="17">
        <f t="shared" si="899"/>
        <v>9</v>
      </c>
      <c r="AD1665" s="17">
        <v>252</v>
      </c>
      <c r="AE1665" s="13">
        <f t="shared" si="912"/>
        <v>1.0016279960000001</v>
      </c>
      <c r="AF1665" s="2">
        <f t="shared" si="920"/>
        <v>562.35898307000002</v>
      </c>
      <c r="AG1665" s="2">
        <f t="shared" si="900"/>
        <v>572.06504212000004</v>
      </c>
      <c r="AH1665" s="3">
        <f t="shared" si="901"/>
        <v>0</v>
      </c>
      <c r="AI1665" s="4" t="str">
        <f t="shared" si="913"/>
        <v>A+J=</v>
      </c>
      <c r="AJ1665" s="11">
        <f t="shared" si="907"/>
        <v>42842</v>
      </c>
      <c r="AK1665" s="11"/>
      <c r="AL1665" s="4"/>
      <c r="AM1665" s="1"/>
      <c r="AN1665" s="11"/>
      <c r="AO1665" s="1"/>
      <c r="AP1665" s="1"/>
      <c r="AQ1665" s="3"/>
      <c r="AR1665" s="3"/>
      <c r="AS1665" s="6"/>
      <c r="AT1665" s="1"/>
      <c r="AU1665" s="1"/>
      <c r="AV1665" s="1"/>
      <c r="AW1665" s="1"/>
      <c r="AX1665" s="1"/>
      <c r="AY1665" s="1"/>
      <c r="AZ1665" s="1"/>
      <c r="BA1665" s="1"/>
      <c r="BB1665" s="1"/>
    </row>
    <row r="1666" spans="1:54" x14ac:dyDescent="0.2">
      <c r="A1666" s="158">
        <f t="shared" si="902"/>
        <v>42822</v>
      </c>
      <c r="B1666" s="2">
        <f t="shared" si="886"/>
        <v>352076.7212192989</v>
      </c>
      <c r="C1666" s="2">
        <f t="shared" si="903"/>
        <v>256194.66634736001</v>
      </c>
      <c r="D1666" s="2">
        <f>SUM(Y1666:Y$1805)</f>
        <v>8072.6594817000005</v>
      </c>
      <c r="E1666" s="73">
        <f t="shared" si="887"/>
        <v>248122.00686566002</v>
      </c>
      <c r="F1666" s="88">
        <f t="shared" si="915"/>
        <v>4793.8500000000004</v>
      </c>
      <c r="G1666" s="3">
        <f>IF(AND(N1666=1,N1665&gt;1),VLOOKUP(A1665,[1]Plan1!$BK$81:$BM$259,3),G1665)</f>
        <v>4809.67</v>
      </c>
      <c r="H1666" s="11">
        <f t="shared" si="916"/>
        <v>42750</v>
      </c>
      <c r="I1666" s="11">
        <f t="shared" si="917"/>
        <v>42781</v>
      </c>
      <c r="J1666" s="12">
        <f t="shared" si="888"/>
        <v>3.3000615371778785E-3</v>
      </c>
      <c r="K1666" s="11">
        <f t="shared" si="904"/>
        <v>42842</v>
      </c>
      <c r="L1666" s="11">
        <f t="shared" si="889"/>
        <v>42842</v>
      </c>
      <c r="M1666" s="1">
        <f t="shared" si="910"/>
        <v>23</v>
      </c>
      <c r="N1666" s="1">
        <f t="shared" si="890"/>
        <v>10</v>
      </c>
      <c r="O1666" s="2">
        <f t="shared" si="891"/>
        <v>1.00143347</v>
      </c>
      <c r="P1666" s="13">
        <f t="shared" si="918"/>
        <v>1.00380048</v>
      </c>
      <c r="Q1666" s="13">
        <f t="shared" si="911"/>
        <v>1.370571739794092</v>
      </c>
      <c r="R1666" s="2">
        <f t="shared" si="914"/>
        <v>1.3725364099999999</v>
      </c>
      <c r="S1666" s="2">
        <f t="shared" si="905"/>
        <v>1.34831144</v>
      </c>
      <c r="T1666" s="2">
        <f t="shared" si="892"/>
        <v>345430.19950311998</v>
      </c>
      <c r="U1666" s="2">
        <f t="shared" si="893"/>
        <v>2811.7996487005812</v>
      </c>
      <c r="V1666" s="2">
        <f t="shared" si="894"/>
        <v>92434.481679728313</v>
      </c>
      <c r="W1666" s="2">
        <f t="shared" si="895"/>
        <v>351440.94767578889</v>
      </c>
      <c r="X1666" s="17">
        <f t="shared" si="896"/>
        <v>0</v>
      </c>
      <c r="Y1666" s="2">
        <f t="shared" si="897"/>
        <v>0</v>
      </c>
      <c r="Z1666" s="72">
        <f t="shared" si="898"/>
        <v>0</v>
      </c>
      <c r="AA1666" s="2">
        <f t="shared" si="919"/>
        <v>0</v>
      </c>
      <c r="AB1666" s="12">
        <f t="shared" si="906"/>
        <v>4.6600000000000003E-2</v>
      </c>
      <c r="AC1666" s="17">
        <f t="shared" si="899"/>
        <v>10</v>
      </c>
      <c r="AD1666" s="17">
        <v>252</v>
      </c>
      <c r="AE1666" s="13">
        <f t="shared" si="912"/>
        <v>1.0018090479999999</v>
      </c>
      <c r="AF1666" s="2">
        <f t="shared" si="920"/>
        <v>624.89981154999998</v>
      </c>
      <c r="AG1666" s="2">
        <f t="shared" si="900"/>
        <v>635.77354350999997</v>
      </c>
      <c r="AH1666" s="3">
        <f t="shared" si="901"/>
        <v>0</v>
      </c>
      <c r="AI1666" s="4" t="str">
        <f t="shared" si="913"/>
        <v>A+J=</v>
      </c>
      <c r="AJ1666" s="11">
        <f t="shared" si="907"/>
        <v>42842</v>
      </c>
      <c r="AK1666" s="11"/>
      <c r="AL1666" s="4"/>
      <c r="AM1666" s="1"/>
      <c r="AN1666" s="11"/>
      <c r="AO1666" s="1"/>
      <c r="AP1666" s="1"/>
      <c r="AQ1666" s="3"/>
      <c r="AR1666" s="3"/>
      <c r="AS1666" s="6"/>
      <c r="AT1666" s="1"/>
      <c r="AU1666" s="1"/>
      <c r="AV1666" s="1"/>
      <c r="AW1666" s="1"/>
      <c r="AX1666" s="1"/>
      <c r="AY1666" s="1"/>
      <c r="AZ1666" s="1"/>
      <c r="BA1666" s="1"/>
      <c r="BB1666" s="1"/>
    </row>
    <row r="1667" spans="1:54" x14ac:dyDescent="0.2">
      <c r="A1667" s="158">
        <f t="shared" si="902"/>
        <v>42823</v>
      </c>
      <c r="B1667" s="2">
        <f t="shared" si="886"/>
        <v>352189.24439093884</v>
      </c>
      <c r="C1667" s="2">
        <f t="shared" si="903"/>
        <v>256194.66634736001</v>
      </c>
      <c r="D1667" s="2">
        <f>SUM(Y1667:Y$1805)</f>
        <v>8072.6594817000005</v>
      </c>
      <c r="E1667" s="73">
        <f t="shared" si="887"/>
        <v>248122.00686566002</v>
      </c>
      <c r="F1667" s="88">
        <f t="shared" si="915"/>
        <v>4793.8500000000004</v>
      </c>
      <c r="G1667" s="3">
        <f>IF(AND(N1667=1,N1666&gt;1),VLOOKUP(A1666,[1]Plan1!$BK$81:$BM$259,3),G1666)</f>
        <v>4809.67</v>
      </c>
      <c r="H1667" s="11">
        <f t="shared" si="916"/>
        <v>42750</v>
      </c>
      <c r="I1667" s="11">
        <f t="shared" si="917"/>
        <v>42781</v>
      </c>
      <c r="J1667" s="12">
        <f t="shared" si="888"/>
        <v>3.3000615371778785E-3</v>
      </c>
      <c r="K1667" s="11">
        <f t="shared" si="904"/>
        <v>42842</v>
      </c>
      <c r="L1667" s="11">
        <f t="shared" si="889"/>
        <v>42842</v>
      </c>
      <c r="M1667" s="1">
        <f t="shared" si="910"/>
        <v>23</v>
      </c>
      <c r="N1667" s="1">
        <f t="shared" si="890"/>
        <v>11</v>
      </c>
      <c r="O1667" s="2">
        <f t="shared" si="891"/>
        <v>1.0015769299999999</v>
      </c>
      <c r="P1667" s="13">
        <f t="shared" si="918"/>
        <v>1.00380048</v>
      </c>
      <c r="Q1667" s="13">
        <f t="shared" si="911"/>
        <v>1.370571739794092</v>
      </c>
      <c r="R1667" s="2">
        <f t="shared" si="914"/>
        <v>1.37273303</v>
      </c>
      <c r="S1667" s="2">
        <f t="shared" si="905"/>
        <v>1.34831144</v>
      </c>
      <c r="T1667" s="2">
        <f t="shared" si="892"/>
        <v>345430.19950311998</v>
      </c>
      <c r="U1667" s="2">
        <f t="shared" si="893"/>
        <v>2811.7996487005812</v>
      </c>
      <c r="V1667" s="2">
        <f t="shared" si="894"/>
        <v>92483.267428718274</v>
      </c>
      <c r="W1667" s="2">
        <f t="shared" si="895"/>
        <v>351489.73342477885</v>
      </c>
      <c r="X1667" s="17">
        <f t="shared" si="896"/>
        <v>0</v>
      </c>
      <c r="Y1667" s="2">
        <f t="shared" si="897"/>
        <v>0</v>
      </c>
      <c r="Z1667" s="72">
        <f t="shared" si="898"/>
        <v>0</v>
      </c>
      <c r="AA1667" s="2">
        <f t="shared" si="919"/>
        <v>0</v>
      </c>
      <c r="AB1667" s="12">
        <f t="shared" si="906"/>
        <v>4.6600000000000003E-2</v>
      </c>
      <c r="AC1667" s="17">
        <f t="shared" si="899"/>
        <v>11</v>
      </c>
      <c r="AD1667" s="17">
        <v>252</v>
      </c>
      <c r="AE1667" s="13">
        <f t="shared" si="912"/>
        <v>1.001990132</v>
      </c>
      <c r="AF1667" s="2">
        <f t="shared" si="920"/>
        <v>687.45169379000004</v>
      </c>
      <c r="AG1667" s="2">
        <f t="shared" si="900"/>
        <v>699.51096615999995</v>
      </c>
      <c r="AH1667" s="3">
        <f t="shared" si="901"/>
        <v>0</v>
      </c>
      <c r="AI1667" s="4" t="str">
        <f t="shared" si="913"/>
        <v>A+J=</v>
      </c>
      <c r="AJ1667" s="11">
        <f t="shared" si="907"/>
        <v>42842</v>
      </c>
      <c r="AK1667" s="11"/>
      <c r="AL1667" s="4"/>
      <c r="AM1667" s="1"/>
      <c r="AN1667" s="11"/>
      <c r="AO1667" s="1"/>
      <c r="AP1667" s="1"/>
      <c r="AQ1667" s="3"/>
      <c r="AR1667" s="3"/>
      <c r="AS1667" s="6"/>
      <c r="AT1667" s="1"/>
      <c r="AU1667" s="1"/>
      <c r="AV1667" s="1"/>
      <c r="AW1667" s="1"/>
      <c r="AX1667" s="1"/>
      <c r="AY1667" s="1"/>
      <c r="AZ1667" s="1"/>
      <c r="BA1667" s="1"/>
      <c r="BB1667" s="1"/>
    </row>
    <row r="1668" spans="1:54" x14ac:dyDescent="0.2">
      <c r="A1668" s="158">
        <f t="shared" si="902"/>
        <v>42824</v>
      </c>
      <c r="B1668" s="2">
        <f t="shared" si="886"/>
        <v>352301.80464333901</v>
      </c>
      <c r="C1668" s="2">
        <f t="shared" si="903"/>
        <v>256194.66634736001</v>
      </c>
      <c r="D1668" s="2">
        <f>SUM(Y1668:Y$1805)</f>
        <v>8072.6594817000005</v>
      </c>
      <c r="E1668" s="73">
        <f t="shared" si="887"/>
        <v>248122.00686566002</v>
      </c>
      <c r="F1668" s="88">
        <f t="shared" si="915"/>
        <v>4793.8500000000004</v>
      </c>
      <c r="G1668" s="3">
        <f>IF(AND(N1668=1,N1667&gt;1),VLOOKUP(A1667,[1]Plan1!$BK$81:$BM$259,3),G1667)</f>
        <v>4809.67</v>
      </c>
      <c r="H1668" s="11">
        <f t="shared" si="916"/>
        <v>42750</v>
      </c>
      <c r="I1668" s="11">
        <f t="shared" si="917"/>
        <v>42781</v>
      </c>
      <c r="J1668" s="12">
        <f t="shared" si="888"/>
        <v>3.3000615371778785E-3</v>
      </c>
      <c r="K1668" s="11">
        <f t="shared" si="904"/>
        <v>42842</v>
      </c>
      <c r="L1668" s="11">
        <f t="shared" si="889"/>
        <v>42842</v>
      </c>
      <c r="M1668" s="1">
        <f t="shared" si="910"/>
        <v>23</v>
      </c>
      <c r="N1668" s="1">
        <f t="shared" si="890"/>
        <v>12</v>
      </c>
      <c r="O1668" s="2">
        <f t="shared" si="891"/>
        <v>1.0017204099999999</v>
      </c>
      <c r="P1668" s="13">
        <f t="shared" si="918"/>
        <v>1.00380048</v>
      </c>
      <c r="Q1668" s="13">
        <f t="shared" si="911"/>
        <v>1.370571739794092</v>
      </c>
      <c r="R1668" s="2">
        <f t="shared" si="914"/>
        <v>1.3729296799999999</v>
      </c>
      <c r="S1668" s="2">
        <f t="shared" si="905"/>
        <v>1.34831144</v>
      </c>
      <c r="T1668" s="2">
        <f t="shared" si="892"/>
        <v>345430.19950311998</v>
      </c>
      <c r="U1668" s="2">
        <f t="shared" si="893"/>
        <v>2811.7996487005812</v>
      </c>
      <c r="V1668" s="2">
        <f t="shared" si="894"/>
        <v>92532.060621368379</v>
      </c>
      <c r="W1668" s="2">
        <f t="shared" si="895"/>
        <v>351538.52661742899</v>
      </c>
      <c r="X1668" s="17">
        <f t="shared" si="896"/>
        <v>0</v>
      </c>
      <c r="Y1668" s="2">
        <f t="shared" si="897"/>
        <v>0</v>
      </c>
      <c r="Z1668" s="72">
        <f t="shared" si="898"/>
        <v>0</v>
      </c>
      <c r="AA1668" s="2">
        <f t="shared" si="919"/>
        <v>0</v>
      </c>
      <c r="AB1668" s="12">
        <f t="shared" si="906"/>
        <v>4.6600000000000003E-2</v>
      </c>
      <c r="AC1668" s="17">
        <f t="shared" si="899"/>
        <v>12</v>
      </c>
      <c r="AD1668" s="17">
        <v>252</v>
      </c>
      <c r="AE1668" s="13">
        <f t="shared" si="912"/>
        <v>1.00217125</v>
      </c>
      <c r="AF1668" s="2">
        <f t="shared" si="920"/>
        <v>750.01532067000005</v>
      </c>
      <c r="AG1668" s="2">
        <f t="shared" si="900"/>
        <v>763.27802591</v>
      </c>
      <c r="AH1668" s="3">
        <f t="shared" si="901"/>
        <v>0</v>
      </c>
      <c r="AI1668" s="4" t="str">
        <f t="shared" si="913"/>
        <v>A+J=</v>
      </c>
      <c r="AJ1668" s="11">
        <f t="shared" si="907"/>
        <v>42842</v>
      </c>
      <c r="AK1668" s="11"/>
      <c r="AL1668" s="4"/>
      <c r="AM1668" s="1"/>
      <c r="AN1668" s="11"/>
      <c r="AO1668" s="1"/>
      <c r="AP1668" s="1"/>
      <c r="AQ1668" s="3"/>
      <c r="AR1668" s="3"/>
      <c r="AS1668" s="6"/>
      <c r="AT1668" s="1"/>
      <c r="AU1668" s="1"/>
      <c r="AV1668" s="1"/>
      <c r="AW1668" s="1"/>
      <c r="AX1668" s="1"/>
      <c r="AY1668" s="1"/>
      <c r="AZ1668" s="1"/>
      <c r="BA1668" s="1"/>
      <c r="BB1668" s="1"/>
    </row>
    <row r="1669" spans="1:54" x14ac:dyDescent="0.2">
      <c r="A1669" s="158">
        <f t="shared" si="902"/>
        <v>42825</v>
      </c>
      <c r="B1669" s="2">
        <f t="shared" si="886"/>
        <v>352414.40128236933</v>
      </c>
      <c r="C1669" s="2">
        <f t="shared" si="903"/>
        <v>256194.66634736001</v>
      </c>
      <c r="D1669" s="2">
        <f>SUM(Y1669:Y$1805)</f>
        <v>8072.6594817000005</v>
      </c>
      <c r="E1669" s="73">
        <f t="shared" si="887"/>
        <v>248122.00686566002</v>
      </c>
      <c r="F1669" s="88">
        <f t="shared" si="915"/>
        <v>4793.8500000000004</v>
      </c>
      <c r="G1669" s="3">
        <f>IF(AND(N1669=1,N1668&gt;1),VLOOKUP(A1668,[1]Plan1!$BK$81:$BM$259,3),G1668)</f>
        <v>4809.67</v>
      </c>
      <c r="H1669" s="11">
        <f t="shared" si="916"/>
        <v>42750</v>
      </c>
      <c r="I1669" s="11">
        <f t="shared" si="917"/>
        <v>42781</v>
      </c>
      <c r="J1669" s="12">
        <f t="shared" si="888"/>
        <v>3.3000615371778785E-3</v>
      </c>
      <c r="K1669" s="11">
        <f t="shared" si="904"/>
        <v>42842</v>
      </c>
      <c r="L1669" s="11">
        <f t="shared" si="889"/>
        <v>42842</v>
      </c>
      <c r="M1669" s="1">
        <f t="shared" si="910"/>
        <v>23</v>
      </c>
      <c r="N1669" s="1">
        <f t="shared" si="890"/>
        <v>13</v>
      </c>
      <c r="O1669" s="2">
        <f t="shared" si="891"/>
        <v>1.00186391</v>
      </c>
      <c r="P1669" s="13">
        <f t="shared" si="918"/>
        <v>1.00380048</v>
      </c>
      <c r="Q1669" s="13">
        <f t="shared" si="911"/>
        <v>1.370571739794092</v>
      </c>
      <c r="R1669" s="2">
        <f t="shared" si="914"/>
        <v>1.3731263600000001</v>
      </c>
      <c r="S1669" s="2">
        <f t="shared" si="905"/>
        <v>1.34831144</v>
      </c>
      <c r="T1669" s="2">
        <f t="shared" si="892"/>
        <v>345430.19950311998</v>
      </c>
      <c r="U1669" s="2">
        <f t="shared" si="893"/>
        <v>2811.7996487005812</v>
      </c>
      <c r="V1669" s="2">
        <f t="shared" si="894"/>
        <v>92580.861257678756</v>
      </c>
      <c r="W1669" s="2">
        <f t="shared" si="895"/>
        <v>351587.32725373935</v>
      </c>
      <c r="X1669" s="17">
        <f t="shared" si="896"/>
        <v>0</v>
      </c>
      <c r="Y1669" s="2">
        <f t="shared" si="897"/>
        <v>0</v>
      </c>
      <c r="Z1669" s="72">
        <f t="shared" si="898"/>
        <v>0</v>
      </c>
      <c r="AA1669" s="2">
        <f t="shared" si="919"/>
        <v>0</v>
      </c>
      <c r="AB1669" s="12">
        <f t="shared" si="906"/>
        <v>4.6600000000000003E-2</v>
      </c>
      <c r="AC1669" s="17">
        <f t="shared" si="899"/>
        <v>13</v>
      </c>
      <c r="AD1669" s="17">
        <v>252</v>
      </c>
      <c r="AE1669" s="13">
        <f t="shared" si="912"/>
        <v>1.0023523999999999</v>
      </c>
      <c r="AF1669" s="2">
        <f t="shared" si="920"/>
        <v>812.59000131000005</v>
      </c>
      <c r="AG1669" s="2">
        <f t="shared" si="900"/>
        <v>827.07402863000004</v>
      </c>
      <c r="AH1669" s="3">
        <f t="shared" si="901"/>
        <v>0</v>
      </c>
      <c r="AI1669" s="4" t="str">
        <f t="shared" si="913"/>
        <v>A+J=</v>
      </c>
      <c r="AJ1669" s="11">
        <f t="shared" si="907"/>
        <v>42842</v>
      </c>
      <c r="AK1669" s="11"/>
      <c r="AL1669" s="4"/>
      <c r="AM1669" s="1"/>
      <c r="AN1669" s="11"/>
      <c r="AO1669" s="1"/>
      <c r="AP1669" s="1"/>
      <c r="AQ1669" s="3"/>
      <c r="AR1669" s="3"/>
      <c r="AS1669" s="6"/>
      <c r="AT1669" s="1"/>
      <c r="AU1669" s="1"/>
      <c r="AV1669" s="1"/>
      <c r="AW1669" s="1"/>
      <c r="AX1669" s="1"/>
      <c r="AY1669" s="1"/>
      <c r="AZ1669" s="1"/>
      <c r="BA1669" s="1"/>
      <c r="BB1669" s="1"/>
    </row>
    <row r="1670" spans="1:54" x14ac:dyDescent="0.2">
      <c r="A1670" s="158">
        <f t="shared" si="902"/>
        <v>42826</v>
      </c>
      <c r="B1670" s="2">
        <f t="shared" si="886"/>
        <v>352527.03218086978</v>
      </c>
      <c r="C1670" s="2">
        <f t="shared" si="903"/>
        <v>256194.66634736001</v>
      </c>
      <c r="D1670" s="2">
        <f>SUM(Y1670:Y$1805)</f>
        <v>8072.6594817000005</v>
      </c>
      <c r="E1670" s="73">
        <f t="shared" si="887"/>
        <v>248122.00686566002</v>
      </c>
      <c r="F1670" s="88">
        <f t="shared" si="915"/>
        <v>4793.8500000000004</v>
      </c>
      <c r="G1670" s="3">
        <f>IF(AND(N1670=1,N1669&gt;1),VLOOKUP(A1669,[1]Plan1!$BK$81:$BM$259,3),G1669)</f>
        <v>4809.67</v>
      </c>
      <c r="H1670" s="11">
        <f t="shared" si="916"/>
        <v>42750</v>
      </c>
      <c r="I1670" s="11">
        <f t="shared" si="917"/>
        <v>42781</v>
      </c>
      <c r="J1670" s="12">
        <f t="shared" si="888"/>
        <v>3.3000615371778785E-3</v>
      </c>
      <c r="K1670" s="11">
        <f t="shared" si="904"/>
        <v>42842</v>
      </c>
      <c r="L1670" s="11">
        <f t="shared" si="889"/>
        <v>42842</v>
      </c>
      <c r="M1670" s="1">
        <f t="shared" si="910"/>
        <v>23</v>
      </c>
      <c r="N1670" s="1">
        <f t="shared" si="890"/>
        <v>14</v>
      </c>
      <c r="O1670" s="2">
        <f t="shared" si="891"/>
        <v>1.0020074299999999</v>
      </c>
      <c r="P1670" s="13">
        <f t="shared" si="918"/>
        <v>1.00380048</v>
      </c>
      <c r="Q1670" s="13">
        <f t="shared" si="911"/>
        <v>1.370571739794092</v>
      </c>
      <c r="R1670" s="2">
        <f t="shared" si="914"/>
        <v>1.3733230599999999</v>
      </c>
      <c r="S1670" s="2">
        <f t="shared" si="905"/>
        <v>1.34831144</v>
      </c>
      <c r="T1670" s="2">
        <f t="shared" si="892"/>
        <v>345430.19950311998</v>
      </c>
      <c r="U1670" s="2">
        <f t="shared" si="893"/>
        <v>2811.7996487005812</v>
      </c>
      <c r="V1670" s="2">
        <f t="shared" si="894"/>
        <v>92629.66685642919</v>
      </c>
      <c r="W1670" s="2">
        <f t="shared" si="895"/>
        <v>351636.13285248977</v>
      </c>
      <c r="X1670" s="17">
        <f t="shared" si="896"/>
        <v>0</v>
      </c>
      <c r="Y1670" s="2">
        <f t="shared" si="897"/>
        <v>0</v>
      </c>
      <c r="Z1670" s="72">
        <f t="shared" si="898"/>
        <v>0</v>
      </c>
      <c r="AA1670" s="2">
        <f t="shared" si="919"/>
        <v>0</v>
      </c>
      <c r="AB1670" s="12">
        <f t="shared" si="906"/>
        <v>4.6600000000000003E-2</v>
      </c>
      <c r="AC1670" s="17">
        <f t="shared" si="899"/>
        <v>14</v>
      </c>
      <c r="AD1670" s="17">
        <v>252</v>
      </c>
      <c r="AE1670" s="13">
        <f t="shared" si="912"/>
        <v>1.002533583</v>
      </c>
      <c r="AF1670" s="2">
        <f t="shared" si="920"/>
        <v>875.17608113999995</v>
      </c>
      <c r="AG1670" s="2">
        <f t="shared" si="900"/>
        <v>890.89932838000004</v>
      </c>
      <c r="AH1670" s="3">
        <f t="shared" si="901"/>
        <v>0</v>
      </c>
      <c r="AI1670" s="4" t="str">
        <f t="shared" si="913"/>
        <v>A+J=</v>
      </c>
      <c r="AJ1670" s="11">
        <f t="shared" si="907"/>
        <v>42842</v>
      </c>
      <c r="AK1670" s="11"/>
      <c r="AL1670" s="4"/>
      <c r="AM1670" s="1"/>
      <c r="AN1670" s="11"/>
      <c r="AO1670" s="1"/>
      <c r="AP1670" s="1"/>
      <c r="AQ1670" s="3"/>
      <c r="AR1670" s="3"/>
      <c r="AS1670" s="6"/>
      <c r="AT1670" s="1"/>
      <c r="AU1670" s="1"/>
      <c r="AV1670" s="1"/>
      <c r="AW1670" s="1"/>
      <c r="AX1670" s="1"/>
      <c r="AY1670" s="1"/>
      <c r="AZ1670" s="1"/>
      <c r="BA1670" s="1"/>
      <c r="BB1670" s="1"/>
    </row>
    <row r="1671" spans="1:54" x14ac:dyDescent="0.2">
      <c r="A1671" s="158">
        <f t="shared" si="902"/>
        <v>42827</v>
      </c>
      <c r="B1671" s="2">
        <f t="shared" si="886"/>
        <v>352527.03218086978</v>
      </c>
      <c r="C1671" s="2">
        <f t="shared" si="903"/>
        <v>256194.66634736001</v>
      </c>
      <c r="D1671" s="2">
        <f>SUM(Y1671:Y$1805)</f>
        <v>8072.6594817000005</v>
      </c>
      <c r="E1671" s="73">
        <f t="shared" si="887"/>
        <v>248122.00686566002</v>
      </c>
      <c r="F1671" s="88">
        <f t="shared" si="915"/>
        <v>4793.8500000000004</v>
      </c>
      <c r="G1671" s="3">
        <f>IF(AND(N1671=1,N1670&gt;1),VLOOKUP(A1670,[1]Plan1!$BK$81:$BM$259,3),G1670)</f>
        <v>4809.67</v>
      </c>
      <c r="H1671" s="11">
        <f t="shared" si="916"/>
        <v>42750</v>
      </c>
      <c r="I1671" s="11">
        <f t="shared" si="917"/>
        <v>42781</v>
      </c>
      <c r="J1671" s="12">
        <f t="shared" si="888"/>
        <v>3.3000615371778785E-3</v>
      </c>
      <c r="K1671" s="11">
        <f t="shared" si="904"/>
        <v>42842</v>
      </c>
      <c r="L1671" s="11">
        <f t="shared" si="889"/>
        <v>42842</v>
      </c>
      <c r="M1671" s="1">
        <f t="shared" si="910"/>
        <v>23</v>
      </c>
      <c r="N1671" s="1">
        <f t="shared" si="890"/>
        <v>14</v>
      </c>
      <c r="O1671" s="2">
        <f t="shared" si="891"/>
        <v>1.0020074299999999</v>
      </c>
      <c r="P1671" s="13">
        <f t="shared" si="918"/>
        <v>1.00380048</v>
      </c>
      <c r="Q1671" s="13">
        <f t="shared" si="911"/>
        <v>1.370571739794092</v>
      </c>
      <c r="R1671" s="2">
        <f t="shared" si="914"/>
        <v>1.3733230599999999</v>
      </c>
      <c r="S1671" s="2">
        <f t="shared" si="905"/>
        <v>1.34831144</v>
      </c>
      <c r="T1671" s="2">
        <f t="shared" si="892"/>
        <v>345430.19950311998</v>
      </c>
      <c r="U1671" s="2">
        <f t="shared" si="893"/>
        <v>2811.7996487005812</v>
      </c>
      <c r="V1671" s="2">
        <f t="shared" si="894"/>
        <v>92629.66685642919</v>
      </c>
      <c r="W1671" s="2">
        <f t="shared" si="895"/>
        <v>351636.13285248977</v>
      </c>
      <c r="X1671" s="17">
        <f t="shared" si="896"/>
        <v>0</v>
      </c>
      <c r="Y1671" s="2">
        <f t="shared" si="897"/>
        <v>0</v>
      </c>
      <c r="Z1671" s="72">
        <f t="shared" si="898"/>
        <v>0</v>
      </c>
      <c r="AA1671" s="2">
        <f t="shared" si="919"/>
        <v>0</v>
      </c>
      <c r="AB1671" s="12">
        <f t="shared" si="906"/>
        <v>4.6600000000000003E-2</v>
      </c>
      <c r="AC1671" s="17">
        <f t="shared" si="899"/>
        <v>14</v>
      </c>
      <c r="AD1671" s="17">
        <v>252</v>
      </c>
      <c r="AE1671" s="13">
        <f t="shared" si="912"/>
        <v>1.002533583</v>
      </c>
      <c r="AF1671" s="2">
        <f t="shared" si="920"/>
        <v>875.17608113999995</v>
      </c>
      <c r="AG1671" s="2">
        <f t="shared" si="900"/>
        <v>890.89932838000004</v>
      </c>
      <c r="AH1671" s="3">
        <f t="shared" si="901"/>
        <v>0</v>
      </c>
      <c r="AI1671" s="4" t="str">
        <f t="shared" si="913"/>
        <v>A+J=</v>
      </c>
      <c r="AJ1671" s="11">
        <f t="shared" si="907"/>
        <v>42842</v>
      </c>
      <c r="AK1671" s="11"/>
      <c r="AL1671" s="4"/>
      <c r="AM1671" s="1"/>
      <c r="AN1671" s="11"/>
      <c r="AO1671" s="1"/>
      <c r="AP1671" s="1"/>
      <c r="AQ1671" s="3"/>
      <c r="AR1671" s="3"/>
      <c r="AS1671" s="6"/>
      <c r="AT1671" s="1"/>
      <c r="AU1671" s="1"/>
      <c r="AV1671" s="1"/>
      <c r="AW1671" s="1"/>
      <c r="AX1671" s="1"/>
      <c r="AY1671" s="1"/>
      <c r="AZ1671" s="1"/>
      <c r="BA1671" s="1"/>
      <c r="BB1671" s="1"/>
    </row>
    <row r="1672" spans="1:54" x14ac:dyDescent="0.2">
      <c r="A1672" s="158">
        <f t="shared" si="902"/>
        <v>42828</v>
      </c>
      <c r="B1672" s="2">
        <f t="shared" si="886"/>
        <v>352527.03218086978</v>
      </c>
      <c r="C1672" s="2">
        <f t="shared" si="903"/>
        <v>256194.66634736001</v>
      </c>
      <c r="D1672" s="2">
        <f>SUM(Y1672:Y$1805)</f>
        <v>8072.6594817000005</v>
      </c>
      <c r="E1672" s="73">
        <f t="shared" si="887"/>
        <v>248122.00686566002</v>
      </c>
      <c r="F1672" s="88">
        <f t="shared" si="915"/>
        <v>4793.8500000000004</v>
      </c>
      <c r="G1672" s="3">
        <f>IF(AND(N1672=1,N1671&gt;1),VLOOKUP(A1671,[1]Plan1!$BK$81:$BM$259,3),G1671)</f>
        <v>4809.67</v>
      </c>
      <c r="H1672" s="11">
        <f t="shared" si="916"/>
        <v>42750</v>
      </c>
      <c r="I1672" s="11">
        <f t="shared" si="917"/>
        <v>42781</v>
      </c>
      <c r="J1672" s="12">
        <f t="shared" si="888"/>
        <v>3.3000615371778785E-3</v>
      </c>
      <c r="K1672" s="11">
        <f t="shared" si="904"/>
        <v>42842</v>
      </c>
      <c r="L1672" s="11">
        <f t="shared" si="889"/>
        <v>42842</v>
      </c>
      <c r="M1672" s="1">
        <f t="shared" si="910"/>
        <v>23</v>
      </c>
      <c r="N1672" s="1">
        <f t="shared" si="890"/>
        <v>14</v>
      </c>
      <c r="O1672" s="2">
        <f t="shared" si="891"/>
        <v>1.0020074299999999</v>
      </c>
      <c r="P1672" s="13">
        <f t="shared" si="918"/>
        <v>1.00380048</v>
      </c>
      <c r="Q1672" s="13">
        <f t="shared" si="911"/>
        <v>1.370571739794092</v>
      </c>
      <c r="R1672" s="2">
        <f t="shared" si="914"/>
        <v>1.3733230599999999</v>
      </c>
      <c r="S1672" s="2">
        <f t="shared" si="905"/>
        <v>1.34831144</v>
      </c>
      <c r="T1672" s="2">
        <f t="shared" si="892"/>
        <v>345430.19950311998</v>
      </c>
      <c r="U1672" s="2">
        <f t="shared" si="893"/>
        <v>2811.7996487005812</v>
      </c>
      <c r="V1672" s="2">
        <f t="shared" si="894"/>
        <v>92629.66685642919</v>
      </c>
      <c r="W1672" s="2">
        <f t="shared" si="895"/>
        <v>351636.13285248977</v>
      </c>
      <c r="X1672" s="17">
        <f t="shared" si="896"/>
        <v>0</v>
      </c>
      <c r="Y1672" s="2">
        <f t="shared" si="897"/>
        <v>0</v>
      </c>
      <c r="Z1672" s="72">
        <f t="shared" si="898"/>
        <v>0</v>
      </c>
      <c r="AA1672" s="2">
        <f t="shared" si="919"/>
        <v>0</v>
      </c>
      <c r="AB1672" s="12">
        <f t="shared" si="906"/>
        <v>4.6600000000000003E-2</v>
      </c>
      <c r="AC1672" s="17">
        <f t="shared" si="899"/>
        <v>14</v>
      </c>
      <c r="AD1672" s="17">
        <v>252</v>
      </c>
      <c r="AE1672" s="13">
        <f t="shared" si="912"/>
        <v>1.002533583</v>
      </c>
      <c r="AF1672" s="2">
        <f t="shared" si="920"/>
        <v>875.17608113999995</v>
      </c>
      <c r="AG1672" s="2">
        <f t="shared" si="900"/>
        <v>890.89932838000004</v>
      </c>
      <c r="AH1672" s="3">
        <f t="shared" si="901"/>
        <v>0</v>
      </c>
      <c r="AI1672" s="4" t="str">
        <f t="shared" si="913"/>
        <v>A+J=</v>
      </c>
      <c r="AJ1672" s="11">
        <f t="shared" si="907"/>
        <v>42842</v>
      </c>
      <c r="AK1672" s="11"/>
      <c r="AL1672" s="4"/>
      <c r="AM1672" s="1"/>
      <c r="AN1672" s="11"/>
      <c r="AO1672" s="1"/>
      <c r="AP1672" s="1"/>
      <c r="AQ1672" s="3"/>
      <c r="AR1672" s="3"/>
      <c r="AS1672" s="6"/>
      <c r="AT1672" s="1"/>
      <c r="AU1672" s="1"/>
      <c r="AV1672" s="1"/>
      <c r="AW1672" s="1"/>
      <c r="AX1672" s="1"/>
      <c r="AY1672" s="1"/>
      <c r="AZ1672" s="1"/>
      <c r="BA1672" s="1"/>
      <c r="BB1672" s="1"/>
    </row>
    <row r="1673" spans="1:54" x14ac:dyDescent="0.2">
      <c r="A1673" s="158">
        <f t="shared" si="902"/>
        <v>42829</v>
      </c>
      <c r="B1673" s="2">
        <f t="shared" si="886"/>
        <v>352639.70445855061</v>
      </c>
      <c r="C1673" s="2">
        <f t="shared" si="903"/>
        <v>256194.66634736001</v>
      </c>
      <c r="D1673" s="2">
        <f>SUM(Y1673:Y$1805)</f>
        <v>8072.6594817000005</v>
      </c>
      <c r="E1673" s="73">
        <f t="shared" si="887"/>
        <v>248122.00686566002</v>
      </c>
      <c r="F1673" s="88">
        <f t="shared" si="915"/>
        <v>4793.8500000000004</v>
      </c>
      <c r="G1673" s="3">
        <f>IF(AND(N1673=1,N1672&gt;1),VLOOKUP(A1672,[1]Plan1!$BK$81:$BM$259,3),G1672)</f>
        <v>4809.67</v>
      </c>
      <c r="H1673" s="11">
        <f t="shared" si="916"/>
        <v>42750</v>
      </c>
      <c r="I1673" s="11">
        <f t="shared" si="917"/>
        <v>42781</v>
      </c>
      <c r="J1673" s="12">
        <f t="shared" si="888"/>
        <v>3.3000615371778785E-3</v>
      </c>
      <c r="K1673" s="11">
        <f t="shared" si="904"/>
        <v>42842</v>
      </c>
      <c r="L1673" s="11">
        <f t="shared" si="889"/>
        <v>42842</v>
      </c>
      <c r="M1673" s="1">
        <f t="shared" si="910"/>
        <v>23</v>
      </c>
      <c r="N1673" s="1">
        <f t="shared" si="890"/>
        <v>15</v>
      </c>
      <c r="O1673" s="2">
        <f t="shared" si="891"/>
        <v>1.0021509799999999</v>
      </c>
      <c r="P1673" s="13">
        <f t="shared" si="918"/>
        <v>1.00380048</v>
      </c>
      <c r="Q1673" s="13">
        <f t="shared" si="911"/>
        <v>1.370571739794092</v>
      </c>
      <c r="R1673" s="2">
        <f t="shared" si="914"/>
        <v>1.3735198099999999</v>
      </c>
      <c r="S1673" s="2">
        <f t="shared" si="905"/>
        <v>1.34831144</v>
      </c>
      <c r="T1673" s="2">
        <f t="shared" si="892"/>
        <v>345430.19950311998</v>
      </c>
      <c r="U1673" s="2">
        <f t="shared" si="893"/>
        <v>2811.7996487005812</v>
      </c>
      <c r="V1673" s="2">
        <f t="shared" si="894"/>
        <v>92678.484861279998</v>
      </c>
      <c r="W1673" s="2">
        <f t="shared" si="895"/>
        <v>351684.95085734059</v>
      </c>
      <c r="X1673" s="17">
        <f t="shared" si="896"/>
        <v>0</v>
      </c>
      <c r="Y1673" s="2">
        <f t="shared" si="897"/>
        <v>0</v>
      </c>
      <c r="Z1673" s="72">
        <f t="shared" si="898"/>
        <v>0</v>
      </c>
      <c r="AA1673" s="2">
        <f t="shared" si="919"/>
        <v>0</v>
      </c>
      <c r="AB1673" s="12">
        <f t="shared" si="906"/>
        <v>4.6600000000000003E-2</v>
      </c>
      <c r="AC1673" s="17">
        <f t="shared" si="899"/>
        <v>15</v>
      </c>
      <c r="AD1673" s="17">
        <v>252</v>
      </c>
      <c r="AE1673" s="13">
        <f t="shared" si="912"/>
        <v>1.002714798</v>
      </c>
      <c r="AF1673" s="2">
        <f t="shared" si="920"/>
        <v>937.77321474999997</v>
      </c>
      <c r="AG1673" s="2">
        <f t="shared" si="900"/>
        <v>954.75360121000006</v>
      </c>
      <c r="AH1673" s="3">
        <f t="shared" si="901"/>
        <v>0</v>
      </c>
      <c r="AI1673" s="4" t="str">
        <f t="shared" si="913"/>
        <v>A+J=</v>
      </c>
      <c r="AJ1673" s="11">
        <f t="shared" si="907"/>
        <v>42842</v>
      </c>
      <c r="AK1673" s="11"/>
      <c r="AL1673" s="4"/>
      <c r="AM1673" s="1"/>
      <c r="AN1673" s="11"/>
      <c r="AO1673" s="1"/>
      <c r="AP1673" s="1"/>
      <c r="AQ1673" s="3"/>
      <c r="AR1673" s="3"/>
      <c r="AS1673" s="6"/>
      <c r="AT1673" s="1"/>
      <c r="AU1673" s="1"/>
      <c r="AV1673" s="1"/>
      <c r="AW1673" s="1"/>
      <c r="AX1673" s="1"/>
      <c r="AY1673" s="1"/>
      <c r="AZ1673" s="1"/>
      <c r="BA1673" s="1"/>
      <c r="BB1673" s="1"/>
    </row>
    <row r="1674" spans="1:54" x14ac:dyDescent="0.2">
      <c r="A1674" s="158">
        <f t="shared" si="902"/>
        <v>42830</v>
      </c>
      <c r="B1674" s="2">
        <f t="shared" ref="B1674:B1737" si="921">(W1674+AG1674)</f>
        <v>352752.40887670155</v>
      </c>
      <c r="C1674" s="2">
        <f t="shared" si="903"/>
        <v>256194.66634736001</v>
      </c>
      <c r="D1674" s="2">
        <f>SUM(Y1674:Y$1805)</f>
        <v>8072.6594817000005</v>
      </c>
      <c r="E1674" s="73">
        <f t="shared" ref="E1674:E1737" si="922">(C1674-D1674)</f>
        <v>248122.00686566002</v>
      </c>
      <c r="F1674" s="88">
        <f t="shared" si="915"/>
        <v>4793.8500000000004</v>
      </c>
      <c r="G1674" s="3">
        <f>IF(AND(N1674=1,N1673&gt;1),VLOOKUP(A1673,[1]Plan1!$BK$81:$BM$259,3),G1673)</f>
        <v>4809.67</v>
      </c>
      <c r="H1674" s="11">
        <f t="shared" si="916"/>
        <v>42750</v>
      </c>
      <c r="I1674" s="11">
        <f t="shared" si="917"/>
        <v>42781</v>
      </c>
      <c r="J1674" s="12">
        <f t="shared" ref="J1674:J1737" si="923">(G1674/F1674)-1</f>
        <v>3.3000615371778785E-3</v>
      </c>
      <c r="K1674" s="11">
        <f t="shared" si="904"/>
        <v>42842</v>
      </c>
      <c r="L1674" s="11">
        <f t="shared" ref="L1674:L1737" si="924">IF(A1674&gt;L1673,K1674,L1673)</f>
        <v>42842</v>
      </c>
      <c r="M1674" s="1">
        <f t="shared" si="910"/>
        <v>23</v>
      </c>
      <c r="N1674" s="1">
        <f t="shared" ref="N1674:N1737" si="925">(M1674-(NETWORKDAYS(A1674,L1674,$AN$194:$AN$348)-1))</f>
        <v>16</v>
      </c>
      <c r="O1674" s="2">
        <f t="shared" ref="O1674:O1737" si="926">TRUNC((G1674/F1674)^TRUNC((N1674/M1674),9),8)</f>
        <v>1.0022945400000001</v>
      </c>
      <c r="P1674" s="13">
        <f t="shared" si="918"/>
        <v>1.00380048</v>
      </c>
      <c r="Q1674" s="13">
        <f t="shared" si="911"/>
        <v>1.370571739794092</v>
      </c>
      <c r="R1674" s="2">
        <f t="shared" si="914"/>
        <v>1.37371657</v>
      </c>
      <c r="S1674" s="2">
        <f t="shared" si="905"/>
        <v>1.34831144</v>
      </c>
      <c r="T1674" s="2">
        <f t="shared" ref="T1674:T1737" si="927">TRUNC(C1674*S1674,8)</f>
        <v>345430.19950311998</v>
      </c>
      <c r="U1674" s="2">
        <f t="shared" ref="U1674:U1737" si="928">(D1674*(S1674-1))</f>
        <v>2811.7996487005812</v>
      </c>
      <c r="V1674" s="2">
        <f t="shared" ref="V1674:V1737" si="929">(E1674*(R1674-1))</f>
        <v>92727.305347350921</v>
      </c>
      <c r="W1674" s="2">
        <f t="shared" ref="W1674:W1737" si="930">(C1674+U1674+V1674)</f>
        <v>351733.77134341153</v>
      </c>
      <c r="X1674" s="17">
        <f t="shared" ref="X1674:X1737" si="931">IF(VLOOKUP(A1674,AN$10:AU$190,8)=VLOOKUP(A1673,AN$10:AU$190,8),0,VLOOKUP(A1674,AN$10:AU$190,8))</f>
        <v>0</v>
      </c>
      <c r="Y1674" s="2">
        <f t="shared" ref="Y1674:Y1737" si="932">IF(X1674&gt;0,VLOOKUP(A1674,AN$12:AR$190,5),0)</f>
        <v>0</v>
      </c>
      <c r="Z1674" s="72">
        <f t="shared" ref="Z1674:Z1737" si="933">IF(X1674&gt;0,VLOOKUP($A1674,$AN$10:$AS$190,6),0)</f>
        <v>0</v>
      </c>
      <c r="AA1674" s="2">
        <f t="shared" si="919"/>
        <v>0</v>
      </c>
      <c r="AB1674" s="12">
        <f t="shared" si="906"/>
        <v>4.6600000000000003E-2</v>
      </c>
      <c r="AC1674" s="17">
        <f t="shared" ref="AC1674:AC1737" si="934">N1674</f>
        <v>16</v>
      </c>
      <c r="AD1674" s="17">
        <v>252</v>
      </c>
      <c r="AE1674" s="13">
        <f t="shared" si="912"/>
        <v>1.0028960469999999</v>
      </c>
      <c r="AF1674" s="2">
        <f t="shared" si="920"/>
        <v>1000.38209298</v>
      </c>
      <c r="AG1674" s="2">
        <f t="shared" ref="AG1674:AG1737" si="935">TRUNC((W1674*(AE1674-1)),8)</f>
        <v>1018.63753329</v>
      </c>
      <c r="AH1674" s="3">
        <f t="shared" ref="AH1674:AH1737" si="936">IF(AA1674&gt;0,AA1674+AF1674,0)</f>
        <v>0</v>
      </c>
      <c r="AI1674" s="4" t="str">
        <f t="shared" si="913"/>
        <v>A+J=</v>
      </c>
      <c r="AJ1674" s="11">
        <f t="shared" si="907"/>
        <v>42842</v>
      </c>
      <c r="AK1674" s="11"/>
      <c r="AL1674" s="4"/>
      <c r="AM1674" s="1"/>
      <c r="AN1674" s="11"/>
      <c r="AO1674" s="1"/>
      <c r="AP1674" s="1"/>
      <c r="AQ1674" s="3"/>
      <c r="AR1674" s="3"/>
      <c r="AS1674" s="6"/>
      <c r="AT1674" s="1"/>
      <c r="AU1674" s="1"/>
      <c r="AV1674" s="1"/>
      <c r="AW1674" s="1"/>
      <c r="AX1674" s="1"/>
      <c r="AY1674" s="1"/>
      <c r="AZ1674" s="1"/>
      <c r="BA1674" s="1"/>
      <c r="BB1674" s="1"/>
    </row>
    <row r="1675" spans="1:54" x14ac:dyDescent="0.2">
      <c r="A1675" s="158">
        <f t="shared" ref="A1675:A1738" si="937">(A1674+1)</f>
        <v>42831</v>
      </c>
      <c r="B1675" s="2">
        <f t="shared" si="921"/>
        <v>352865.14722694253</v>
      </c>
      <c r="C1675" s="2">
        <f t="shared" ref="C1675:C1738" si="938">TRUNC(IF(X1674&gt;0,VLOOKUP(A1674,$AN$12:$AO$190,2),C1674),8)</f>
        <v>256194.66634736001</v>
      </c>
      <c r="D1675" s="2">
        <f>SUM(Y1675:Y$1805)</f>
        <v>8072.6594817000005</v>
      </c>
      <c r="E1675" s="73">
        <f t="shared" si="922"/>
        <v>248122.00686566002</v>
      </c>
      <c r="F1675" s="88">
        <f t="shared" si="915"/>
        <v>4793.8500000000004</v>
      </c>
      <c r="G1675" s="3">
        <f>IF(AND(N1675=1,N1674&gt;1),VLOOKUP(A1674,[1]Plan1!$BK$81:$BM$259,3),G1674)</f>
        <v>4809.67</v>
      </c>
      <c r="H1675" s="11">
        <f t="shared" si="916"/>
        <v>42750</v>
      </c>
      <c r="I1675" s="11">
        <f t="shared" si="917"/>
        <v>42781</v>
      </c>
      <c r="J1675" s="12">
        <f t="shared" si="923"/>
        <v>3.3000615371778785E-3</v>
      </c>
      <c r="K1675" s="11">
        <f t="shared" ref="K1675:K1738" si="939">IF(DAY(A1675)=14,VLOOKUP(A1675,AR$194:AW$373,4),K1674)</f>
        <v>42842</v>
      </c>
      <c r="L1675" s="11">
        <f t="shared" si="924"/>
        <v>42842</v>
      </c>
      <c r="M1675" s="1">
        <f t="shared" si="910"/>
        <v>23</v>
      </c>
      <c r="N1675" s="1">
        <f t="shared" si="925"/>
        <v>17</v>
      </c>
      <c r="O1675" s="2">
        <f t="shared" si="926"/>
        <v>1.0024381200000001</v>
      </c>
      <c r="P1675" s="13">
        <f t="shared" si="918"/>
        <v>1.00380048</v>
      </c>
      <c r="Q1675" s="13">
        <f t="shared" si="911"/>
        <v>1.370571739794092</v>
      </c>
      <c r="R1675" s="2">
        <f t="shared" si="914"/>
        <v>1.37391335</v>
      </c>
      <c r="S1675" s="2">
        <f t="shared" ref="S1675:S1738" si="940">IF(AND(X1675&gt;0,MONTH(A1675)=9),R1675,S1674)</f>
        <v>1.34831144</v>
      </c>
      <c r="T1675" s="2">
        <f t="shared" si="927"/>
        <v>345430.19950311998</v>
      </c>
      <c r="U1675" s="2">
        <f t="shared" si="928"/>
        <v>2811.7996487005812</v>
      </c>
      <c r="V1675" s="2">
        <f t="shared" si="929"/>
        <v>92776.130795861944</v>
      </c>
      <c r="W1675" s="2">
        <f t="shared" si="930"/>
        <v>351782.59679192252</v>
      </c>
      <c r="X1675" s="17">
        <f t="shared" si="931"/>
        <v>0</v>
      </c>
      <c r="Y1675" s="2">
        <f t="shared" si="932"/>
        <v>0</v>
      </c>
      <c r="Z1675" s="72">
        <f t="shared" si="933"/>
        <v>0</v>
      </c>
      <c r="AA1675" s="2">
        <f t="shared" si="919"/>
        <v>0</v>
      </c>
      <c r="AB1675" s="12">
        <f t="shared" ref="AB1675:AB1738" si="941">(AB1674)</f>
        <v>4.6600000000000003E-2</v>
      </c>
      <c r="AC1675" s="17">
        <f t="shared" si="934"/>
        <v>17</v>
      </c>
      <c r="AD1675" s="17">
        <v>252</v>
      </c>
      <c r="AE1675" s="13">
        <f t="shared" si="912"/>
        <v>1.003077328</v>
      </c>
      <c r="AF1675" s="2">
        <f t="shared" si="920"/>
        <v>1063.0020249700001</v>
      </c>
      <c r="AG1675" s="2">
        <f t="shared" si="935"/>
        <v>1082.5504350199999</v>
      </c>
      <c r="AH1675" s="3">
        <f t="shared" si="936"/>
        <v>0</v>
      </c>
      <c r="AI1675" s="4" t="str">
        <f t="shared" si="913"/>
        <v>A+J=</v>
      </c>
      <c r="AJ1675" s="11">
        <f t="shared" ref="AJ1675:AJ1738" si="942">IF(X1674&gt;0,VLOOKUP(A1674,$AN$10:$AW$190,9),AJ1674)</f>
        <v>42842</v>
      </c>
      <c r="AK1675" s="11"/>
      <c r="AL1675" s="4"/>
      <c r="AM1675" s="1"/>
      <c r="AN1675" s="11"/>
      <c r="AO1675" s="1"/>
      <c r="AP1675" s="1"/>
      <c r="AQ1675" s="3"/>
      <c r="AR1675" s="3"/>
      <c r="AS1675" s="6"/>
      <c r="AT1675" s="1"/>
      <c r="AU1675" s="1"/>
      <c r="AV1675" s="1"/>
      <c r="AW1675" s="1"/>
      <c r="AX1675" s="1"/>
      <c r="AY1675" s="1"/>
      <c r="AZ1675" s="1"/>
      <c r="BA1675" s="1"/>
      <c r="BB1675" s="1"/>
    </row>
    <row r="1676" spans="1:54" x14ac:dyDescent="0.2">
      <c r="A1676" s="158">
        <f t="shared" si="937"/>
        <v>42832</v>
      </c>
      <c r="B1676" s="2">
        <f t="shared" si="921"/>
        <v>352977.92733638384</v>
      </c>
      <c r="C1676" s="2">
        <f t="shared" si="938"/>
        <v>256194.66634736001</v>
      </c>
      <c r="D1676" s="2">
        <f>SUM(Y1676:Y$1805)</f>
        <v>8072.6594817000005</v>
      </c>
      <c r="E1676" s="73">
        <f t="shared" si="922"/>
        <v>248122.00686566002</v>
      </c>
      <c r="F1676" s="88">
        <f t="shared" si="915"/>
        <v>4793.8500000000004</v>
      </c>
      <c r="G1676" s="3">
        <f>IF(AND(N1676=1,N1675&gt;1),VLOOKUP(A1675,[1]Plan1!$BK$81:$BM$259,3),G1675)</f>
        <v>4809.67</v>
      </c>
      <c r="H1676" s="11">
        <f t="shared" si="916"/>
        <v>42750</v>
      </c>
      <c r="I1676" s="11">
        <f t="shared" si="917"/>
        <v>42781</v>
      </c>
      <c r="J1676" s="12">
        <f t="shared" si="923"/>
        <v>3.3000615371778785E-3</v>
      </c>
      <c r="K1676" s="11">
        <f t="shared" si="939"/>
        <v>42842</v>
      </c>
      <c r="L1676" s="11">
        <f t="shared" si="924"/>
        <v>42842</v>
      </c>
      <c r="M1676" s="1">
        <f t="shared" si="910"/>
        <v>23</v>
      </c>
      <c r="N1676" s="1">
        <f t="shared" si="925"/>
        <v>18</v>
      </c>
      <c r="O1676" s="2">
        <f t="shared" si="926"/>
        <v>1.0025817299999999</v>
      </c>
      <c r="P1676" s="13">
        <f t="shared" si="918"/>
        <v>1.00380048</v>
      </c>
      <c r="Q1676" s="13">
        <f t="shared" si="911"/>
        <v>1.370571739794092</v>
      </c>
      <c r="R1676" s="2">
        <f t="shared" si="914"/>
        <v>1.37411018</v>
      </c>
      <c r="S1676" s="2">
        <f t="shared" si="940"/>
        <v>1.34831144</v>
      </c>
      <c r="T1676" s="2">
        <f t="shared" si="927"/>
        <v>345430.19950311998</v>
      </c>
      <c r="U1676" s="2">
        <f t="shared" si="928"/>
        <v>2811.7996487005812</v>
      </c>
      <c r="V1676" s="2">
        <f t="shared" si="929"/>
        <v>92824.968650473296</v>
      </c>
      <c r="W1676" s="2">
        <f t="shared" si="930"/>
        <v>351831.43464653386</v>
      </c>
      <c r="X1676" s="17">
        <f t="shared" si="931"/>
        <v>0</v>
      </c>
      <c r="Y1676" s="2">
        <f t="shared" si="932"/>
        <v>0</v>
      </c>
      <c r="Z1676" s="72">
        <f t="shared" si="933"/>
        <v>0</v>
      </c>
      <c r="AA1676" s="2">
        <f t="shared" si="919"/>
        <v>0</v>
      </c>
      <c r="AB1676" s="12">
        <f t="shared" si="941"/>
        <v>4.6600000000000003E-2</v>
      </c>
      <c r="AC1676" s="17">
        <f t="shared" si="934"/>
        <v>18</v>
      </c>
      <c r="AD1676" s="17">
        <v>252</v>
      </c>
      <c r="AE1676" s="13">
        <f t="shared" si="912"/>
        <v>1.003258642</v>
      </c>
      <c r="AF1676" s="2">
        <f t="shared" si="920"/>
        <v>1125.6333561599999</v>
      </c>
      <c r="AG1676" s="2">
        <f t="shared" si="935"/>
        <v>1146.49268985</v>
      </c>
      <c r="AH1676" s="3">
        <f t="shared" si="936"/>
        <v>0</v>
      </c>
      <c r="AI1676" s="4" t="str">
        <f t="shared" si="913"/>
        <v>A+J=</v>
      </c>
      <c r="AJ1676" s="11">
        <f t="shared" si="942"/>
        <v>42842</v>
      </c>
      <c r="AK1676" s="11"/>
      <c r="AL1676" s="4"/>
      <c r="AM1676" s="1"/>
      <c r="AN1676" s="11"/>
      <c r="AO1676" s="1"/>
      <c r="AP1676" s="1"/>
      <c r="AQ1676" s="3"/>
      <c r="AR1676" s="3"/>
      <c r="AS1676" s="6"/>
      <c r="AT1676" s="1"/>
      <c r="AU1676" s="1"/>
      <c r="AV1676" s="1"/>
      <c r="AW1676" s="1"/>
      <c r="AX1676" s="1"/>
      <c r="AY1676" s="1"/>
      <c r="AZ1676" s="1"/>
      <c r="BA1676" s="1"/>
      <c r="BB1676" s="1"/>
    </row>
    <row r="1677" spans="1:54" x14ac:dyDescent="0.2">
      <c r="A1677" s="158">
        <f t="shared" si="937"/>
        <v>42833</v>
      </c>
      <c r="B1677" s="2">
        <f t="shared" si="921"/>
        <v>353090.73890573531</v>
      </c>
      <c r="C1677" s="2">
        <f t="shared" si="938"/>
        <v>256194.66634736001</v>
      </c>
      <c r="D1677" s="2">
        <f>SUM(Y1677:Y$1805)</f>
        <v>8072.6594817000005</v>
      </c>
      <c r="E1677" s="73">
        <f t="shared" si="922"/>
        <v>248122.00686566002</v>
      </c>
      <c r="F1677" s="88">
        <f t="shared" si="915"/>
        <v>4793.8500000000004</v>
      </c>
      <c r="G1677" s="3">
        <f>IF(AND(N1677=1,N1676&gt;1),VLOOKUP(A1676,[1]Plan1!$BK$81:$BM$259,3),G1676)</f>
        <v>4809.67</v>
      </c>
      <c r="H1677" s="11">
        <f t="shared" si="916"/>
        <v>42750</v>
      </c>
      <c r="I1677" s="11">
        <f t="shared" si="917"/>
        <v>42781</v>
      </c>
      <c r="J1677" s="12">
        <f t="shared" si="923"/>
        <v>3.3000615371778785E-3</v>
      </c>
      <c r="K1677" s="11">
        <f t="shared" si="939"/>
        <v>42842</v>
      </c>
      <c r="L1677" s="11">
        <f t="shared" si="924"/>
        <v>42842</v>
      </c>
      <c r="M1677" s="1">
        <f t="shared" si="910"/>
        <v>23</v>
      </c>
      <c r="N1677" s="1">
        <f t="shared" si="925"/>
        <v>19</v>
      </c>
      <c r="O1677" s="2">
        <f t="shared" si="926"/>
        <v>1.00272535</v>
      </c>
      <c r="P1677" s="13">
        <f t="shared" si="918"/>
        <v>1.00380048</v>
      </c>
      <c r="Q1677" s="13">
        <f t="shared" si="911"/>
        <v>1.370571739794092</v>
      </c>
      <c r="R1677" s="2">
        <f t="shared" si="914"/>
        <v>1.37430702</v>
      </c>
      <c r="S1677" s="2">
        <f t="shared" si="940"/>
        <v>1.34831144</v>
      </c>
      <c r="T1677" s="2">
        <f t="shared" si="927"/>
        <v>345430.19950311998</v>
      </c>
      <c r="U1677" s="2">
        <f t="shared" si="928"/>
        <v>2811.7996487005812</v>
      </c>
      <c r="V1677" s="2">
        <f t="shared" si="929"/>
        <v>92873.80898630475</v>
      </c>
      <c r="W1677" s="2">
        <f t="shared" si="930"/>
        <v>351880.27498236531</v>
      </c>
      <c r="X1677" s="17">
        <f t="shared" si="931"/>
        <v>0</v>
      </c>
      <c r="Y1677" s="2">
        <f t="shared" si="932"/>
        <v>0</v>
      </c>
      <c r="Z1677" s="72">
        <f t="shared" si="933"/>
        <v>0</v>
      </c>
      <c r="AA1677" s="2">
        <f t="shared" si="919"/>
        <v>0</v>
      </c>
      <c r="AB1677" s="12">
        <f t="shared" si="941"/>
        <v>4.6600000000000003E-2</v>
      </c>
      <c r="AC1677" s="17">
        <f t="shared" si="934"/>
        <v>19</v>
      </c>
      <c r="AD1677" s="17">
        <v>252</v>
      </c>
      <c r="AE1677" s="13">
        <f t="shared" si="912"/>
        <v>1.003439988</v>
      </c>
      <c r="AF1677" s="2">
        <f t="shared" si="920"/>
        <v>1188.27574112</v>
      </c>
      <c r="AG1677" s="2">
        <f t="shared" si="935"/>
        <v>1210.46392337</v>
      </c>
      <c r="AH1677" s="3">
        <f t="shared" si="936"/>
        <v>0</v>
      </c>
      <c r="AI1677" s="4" t="str">
        <f t="shared" si="913"/>
        <v>A+J=</v>
      </c>
      <c r="AJ1677" s="11">
        <f t="shared" si="942"/>
        <v>42842</v>
      </c>
      <c r="AK1677" s="11"/>
      <c r="AL1677" s="4"/>
      <c r="AM1677" s="1"/>
      <c r="AN1677" s="11"/>
      <c r="AO1677" s="1"/>
      <c r="AP1677" s="1"/>
      <c r="AQ1677" s="3"/>
      <c r="AR1677" s="3"/>
      <c r="AS1677" s="6"/>
      <c r="AT1677" s="1"/>
      <c r="AU1677" s="1"/>
      <c r="AV1677" s="1"/>
      <c r="AW1677" s="1"/>
      <c r="AX1677" s="1"/>
      <c r="AY1677" s="1"/>
      <c r="AZ1677" s="1"/>
      <c r="BA1677" s="1"/>
      <c r="BB1677" s="1"/>
    </row>
    <row r="1678" spans="1:54" x14ac:dyDescent="0.2">
      <c r="A1678" s="158">
        <f t="shared" si="937"/>
        <v>42834</v>
      </c>
      <c r="B1678" s="2">
        <f t="shared" si="921"/>
        <v>353090.73890573531</v>
      </c>
      <c r="C1678" s="2">
        <f t="shared" si="938"/>
        <v>256194.66634736001</v>
      </c>
      <c r="D1678" s="2">
        <f>SUM(Y1678:Y$1805)</f>
        <v>8072.6594817000005</v>
      </c>
      <c r="E1678" s="73">
        <f t="shared" si="922"/>
        <v>248122.00686566002</v>
      </c>
      <c r="F1678" s="88">
        <f t="shared" si="915"/>
        <v>4793.8500000000004</v>
      </c>
      <c r="G1678" s="3">
        <f>IF(AND(N1678=1,N1677&gt;1),VLOOKUP(A1677,[1]Plan1!$BK$81:$BM$259,3),G1677)</f>
        <v>4809.67</v>
      </c>
      <c r="H1678" s="11">
        <f t="shared" si="916"/>
        <v>42750</v>
      </c>
      <c r="I1678" s="11">
        <f t="shared" si="917"/>
        <v>42781</v>
      </c>
      <c r="J1678" s="12">
        <f t="shared" si="923"/>
        <v>3.3000615371778785E-3</v>
      </c>
      <c r="K1678" s="11">
        <f t="shared" si="939"/>
        <v>42842</v>
      </c>
      <c r="L1678" s="11">
        <f t="shared" si="924"/>
        <v>42842</v>
      </c>
      <c r="M1678" s="1">
        <f t="shared" si="910"/>
        <v>23</v>
      </c>
      <c r="N1678" s="1">
        <f t="shared" si="925"/>
        <v>19</v>
      </c>
      <c r="O1678" s="2">
        <f t="shared" si="926"/>
        <v>1.00272535</v>
      </c>
      <c r="P1678" s="13">
        <f t="shared" si="918"/>
        <v>1.00380048</v>
      </c>
      <c r="Q1678" s="13">
        <f t="shared" si="911"/>
        <v>1.370571739794092</v>
      </c>
      <c r="R1678" s="2">
        <f t="shared" si="914"/>
        <v>1.37430702</v>
      </c>
      <c r="S1678" s="2">
        <f t="shared" si="940"/>
        <v>1.34831144</v>
      </c>
      <c r="T1678" s="2">
        <f t="shared" si="927"/>
        <v>345430.19950311998</v>
      </c>
      <c r="U1678" s="2">
        <f t="shared" si="928"/>
        <v>2811.7996487005812</v>
      </c>
      <c r="V1678" s="2">
        <f t="shared" si="929"/>
        <v>92873.80898630475</v>
      </c>
      <c r="W1678" s="2">
        <f t="shared" si="930"/>
        <v>351880.27498236531</v>
      </c>
      <c r="X1678" s="17">
        <f t="shared" si="931"/>
        <v>0</v>
      </c>
      <c r="Y1678" s="2">
        <f t="shared" si="932"/>
        <v>0</v>
      </c>
      <c r="Z1678" s="72">
        <f t="shared" si="933"/>
        <v>0</v>
      </c>
      <c r="AA1678" s="2">
        <f t="shared" si="919"/>
        <v>0</v>
      </c>
      <c r="AB1678" s="12">
        <f t="shared" si="941"/>
        <v>4.6600000000000003E-2</v>
      </c>
      <c r="AC1678" s="17">
        <f t="shared" si="934"/>
        <v>19</v>
      </c>
      <c r="AD1678" s="17">
        <v>252</v>
      </c>
      <c r="AE1678" s="13">
        <f t="shared" si="912"/>
        <v>1.003439988</v>
      </c>
      <c r="AF1678" s="2">
        <f t="shared" si="920"/>
        <v>1188.27574112</v>
      </c>
      <c r="AG1678" s="2">
        <f t="shared" si="935"/>
        <v>1210.46392337</v>
      </c>
      <c r="AH1678" s="3">
        <f t="shared" si="936"/>
        <v>0</v>
      </c>
      <c r="AI1678" s="4" t="str">
        <f t="shared" si="913"/>
        <v>A+J=</v>
      </c>
      <c r="AJ1678" s="11">
        <f t="shared" si="942"/>
        <v>42842</v>
      </c>
      <c r="AK1678" s="11"/>
      <c r="AL1678" s="4"/>
      <c r="AM1678" s="1"/>
      <c r="AN1678" s="11"/>
      <c r="AO1678" s="1"/>
      <c r="AP1678" s="1"/>
      <c r="AQ1678" s="3"/>
      <c r="AR1678" s="3"/>
      <c r="AS1678" s="6"/>
      <c r="AT1678" s="1"/>
      <c r="AU1678" s="1"/>
      <c r="AV1678" s="1"/>
      <c r="AW1678" s="1"/>
      <c r="AX1678" s="1"/>
      <c r="AY1678" s="1"/>
      <c r="AZ1678" s="1"/>
      <c r="BA1678" s="1"/>
      <c r="BB1678" s="1"/>
    </row>
    <row r="1679" spans="1:54" x14ac:dyDescent="0.2">
      <c r="A1679" s="158">
        <f t="shared" si="937"/>
        <v>42835</v>
      </c>
      <c r="B1679" s="2">
        <f t="shared" si="921"/>
        <v>353090.73890573531</v>
      </c>
      <c r="C1679" s="2">
        <f t="shared" si="938"/>
        <v>256194.66634736001</v>
      </c>
      <c r="D1679" s="2">
        <f>SUM(Y1679:Y$1805)</f>
        <v>8072.6594817000005</v>
      </c>
      <c r="E1679" s="73">
        <f t="shared" si="922"/>
        <v>248122.00686566002</v>
      </c>
      <c r="F1679" s="88">
        <f t="shared" si="915"/>
        <v>4793.8500000000004</v>
      </c>
      <c r="G1679" s="3">
        <f>IF(AND(N1679=1,N1678&gt;1),VLOOKUP(A1678,[1]Plan1!$BK$81:$BM$259,3),G1678)</f>
        <v>4809.67</v>
      </c>
      <c r="H1679" s="11">
        <f t="shared" si="916"/>
        <v>42750</v>
      </c>
      <c r="I1679" s="11">
        <f t="shared" si="917"/>
        <v>42781</v>
      </c>
      <c r="J1679" s="12">
        <f t="shared" si="923"/>
        <v>3.3000615371778785E-3</v>
      </c>
      <c r="K1679" s="11">
        <f t="shared" si="939"/>
        <v>42842</v>
      </c>
      <c r="L1679" s="11">
        <f t="shared" si="924"/>
        <v>42842</v>
      </c>
      <c r="M1679" s="1">
        <f t="shared" si="910"/>
        <v>23</v>
      </c>
      <c r="N1679" s="1">
        <f t="shared" si="925"/>
        <v>19</v>
      </c>
      <c r="O1679" s="2">
        <f t="shared" si="926"/>
        <v>1.00272535</v>
      </c>
      <c r="P1679" s="13">
        <f t="shared" si="918"/>
        <v>1.00380048</v>
      </c>
      <c r="Q1679" s="13">
        <f t="shared" si="911"/>
        <v>1.370571739794092</v>
      </c>
      <c r="R1679" s="2">
        <f t="shared" si="914"/>
        <v>1.37430702</v>
      </c>
      <c r="S1679" s="2">
        <f t="shared" si="940"/>
        <v>1.34831144</v>
      </c>
      <c r="T1679" s="2">
        <f t="shared" si="927"/>
        <v>345430.19950311998</v>
      </c>
      <c r="U1679" s="2">
        <f t="shared" si="928"/>
        <v>2811.7996487005812</v>
      </c>
      <c r="V1679" s="2">
        <f t="shared" si="929"/>
        <v>92873.80898630475</v>
      </c>
      <c r="W1679" s="2">
        <f t="shared" si="930"/>
        <v>351880.27498236531</v>
      </c>
      <c r="X1679" s="17">
        <f t="shared" si="931"/>
        <v>0</v>
      </c>
      <c r="Y1679" s="2">
        <f t="shared" si="932"/>
        <v>0</v>
      </c>
      <c r="Z1679" s="72">
        <f t="shared" si="933"/>
        <v>0</v>
      </c>
      <c r="AA1679" s="2">
        <f t="shared" si="919"/>
        <v>0</v>
      </c>
      <c r="AB1679" s="12">
        <f t="shared" si="941"/>
        <v>4.6600000000000003E-2</v>
      </c>
      <c r="AC1679" s="17">
        <f t="shared" si="934"/>
        <v>19</v>
      </c>
      <c r="AD1679" s="17">
        <v>252</v>
      </c>
      <c r="AE1679" s="13">
        <f t="shared" si="912"/>
        <v>1.003439988</v>
      </c>
      <c r="AF1679" s="2">
        <f t="shared" si="920"/>
        <v>1188.27574112</v>
      </c>
      <c r="AG1679" s="2">
        <f t="shared" si="935"/>
        <v>1210.46392337</v>
      </c>
      <c r="AH1679" s="3">
        <f t="shared" si="936"/>
        <v>0</v>
      </c>
      <c r="AI1679" s="4" t="str">
        <f t="shared" si="913"/>
        <v>A+J=</v>
      </c>
      <c r="AJ1679" s="11">
        <f t="shared" si="942"/>
        <v>42842</v>
      </c>
      <c r="AK1679" s="11"/>
      <c r="AL1679" s="4"/>
      <c r="AM1679" s="1"/>
      <c r="AN1679" s="11"/>
      <c r="AO1679" s="1"/>
      <c r="AP1679" s="1"/>
      <c r="AQ1679" s="3"/>
      <c r="AR1679" s="3"/>
      <c r="AS1679" s="6"/>
      <c r="AT1679" s="1"/>
      <c r="AU1679" s="1"/>
      <c r="AV1679" s="1"/>
      <c r="AW1679" s="1"/>
      <c r="AX1679" s="1"/>
      <c r="AY1679" s="1"/>
      <c r="AZ1679" s="1"/>
      <c r="BA1679" s="1"/>
      <c r="BB1679" s="1"/>
    </row>
    <row r="1680" spans="1:54" x14ac:dyDescent="0.2">
      <c r="A1680" s="158">
        <f t="shared" si="937"/>
        <v>42836</v>
      </c>
      <c r="B1680" s="2">
        <f t="shared" si="921"/>
        <v>353203.59260569711</v>
      </c>
      <c r="C1680" s="2">
        <f t="shared" si="938"/>
        <v>256194.66634736001</v>
      </c>
      <c r="D1680" s="2">
        <f>SUM(Y1680:Y$1805)</f>
        <v>8072.6594817000005</v>
      </c>
      <c r="E1680" s="73">
        <f t="shared" si="922"/>
        <v>248122.00686566002</v>
      </c>
      <c r="F1680" s="88">
        <f t="shared" si="915"/>
        <v>4793.8500000000004</v>
      </c>
      <c r="G1680" s="3">
        <f>IF(AND(N1680=1,N1679&gt;1),VLOOKUP(A1679,[1]Plan1!$BK$81:$BM$259,3),G1679)</f>
        <v>4809.67</v>
      </c>
      <c r="H1680" s="11">
        <f t="shared" si="916"/>
        <v>42750</v>
      </c>
      <c r="I1680" s="11">
        <f t="shared" si="917"/>
        <v>42781</v>
      </c>
      <c r="J1680" s="12">
        <f t="shared" si="923"/>
        <v>3.3000615371778785E-3</v>
      </c>
      <c r="K1680" s="11">
        <f t="shared" si="939"/>
        <v>42842</v>
      </c>
      <c r="L1680" s="11">
        <f t="shared" si="924"/>
        <v>42842</v>
      </c>
      <c r="M1680" s="1">
        <f t="shared" si="910"/>
        <v>23</v>
      </c>
      <c r="N1680" s="1">
        <f t="shared" si="925"/>
        <v>20</v>
      </c>
      <c r="O1680" s="2">
        <f t="shared" si="926"/>
        <v>1.002869</v>
      </c>
      <c r="P1680" s="13">
        <f t="shared" si="918"/>
        <v>1.00380048</v>
      </c>
      <c r="Q1680" s="13">
        <f t="shared" si="911"/>
        <v>1.370571739794092</v>
      </c>
      <c r="R1680" s="2">
        <f t="shared" si="914"/>
        <v>1.3745039100000001</v>
      </c>
      <c r="S1680" s="2">
        <f t="shared" si="940"/>
        <v>1.34831144</v>
      </c>
      <c r="T1680" s="2">
        <f t="shared" si="927"/>
        <v>345430.19950311998</v>
      </c>
      <c r="U1680" s="2">
        <f t="shared" si="928"/>
        <v>2811.7996487005812</v>
      </c>
      <c r="V1680" s="2">
        <f t="shared" si="929"/>
        <v>92922.661728236533</v>
      </c>
      <c r="W1680" s="2">
        <f t="shared" si="930"/>
        <v>351929.12772429711</v>
      </c>
      <c r="X1680" s="17">
        <f t="shared" si="931"/>
        <v>0</v>
      </c>
      <c r="Y1680" s="2">
        <f t="shared" si="932"/>
        <v>0</v>
      </c>
      <c r="Z1680" s="72">
        <f t="shared" si="933"/>
        <v>0</v>
      </c>
      <c r="AA1680" s="2">
        <f t="shared" si="919"/>
        <v>0</v>
      </c>
      <c r="AB1680" s="12">
        <f t="shared" si="941"/>
        <v>4.6600000000000003E-2</v>
      </c>
      <c r="AC1680" s="17">
        <f t="shared" si="934"/>
        <v>20</v>
      </c>
      <c r="AD1680" s="17">
        <v>252</v>
      </c>
      <c r="AE1680" s="13">
        <f t="shared" si="912"/>
        <v>1.0036213679999999</v>
      </c>
      <c r="AF1680" s="2">
        <f t="shared" si="920"/>
        <v>1250.9298707099999</v>
      </c>
      <c r="AG1680" s="2">
        <f t="shared" si="935"/>
        <v>1274.4648814</v>
      </c>
      <c r="AH1680" s="3">
        <f t="shared" si="936"/>
        <v>0</v>
      </c>
      <c r="AI1680" s="4" t="str">
        <f t="shared" si="913"/>
        <v>A+J=</v>
      </c>
      <c r="AJ1680" s="11">
        <f t="shared" si="942"/>
        <v>42842</v>
      </c>
      <c r="AK1680" s="11"/>
      <c r="AL1680" s="4"/>
      <c r="AM1680" s="1"/>
      <c r="AN1680" s="11"/>
      <c r="AO1680" s="1"/>
      <c r="AP1680" s="1"/>
      <c r="AQ1680" s="3"/>
      <c r="AR1680" s="3"/>
      <c r="AS1680" s="6"/>
      <c r="AT1680" s="1"/>
      <c r="AU1680" s="1"/>
      <c r="AV1680" s="1"/>
      <c r="AW1680" s="1"/>
      <c r="AX1680" s="1"/>
      <c r="AY1680" s="1"/>
      <c r="AZ1680" s="1"/>
      <c r="BA1680" s="1"/>
      <c r="BB1680" s="1"/>
    </row>
    <row r="1681" spans="1:54" x14ac:dyDescent="0.2">
      <c r="A1681" s="158">
        <f t="shared" si="937"/>
        <v>42837</v>
      </c>
      <c r="B1681" s="2">
        <f t="shared" si="921"/>
        <v>353316.47529077891</v>
      </c>
      <c r="C1681" s="2">
        <f t="shared" si="938"/>
        <v>256194.66634736001</v>
      </c>
      <c r="D1681" s="2">
        <f>SUM(Y1681:Y$1805)</f>
        <v>8072.6594817000005</v>
      </c>
      <c r="E1681" s="73">
        <f t="shared" si="922"/>
        <v>248122.00686566002</v>
      </c>
      <c r="F1681" s="88">
        <f t="shared" si="915"/>
        <v>4793.8500000000004</v>
      </c>
      <c r="G1681" s="3">
        <f>IF(AND(N1681=1,N1680&gt;1),VLOOKUP(A1680,[1]Plan1!$BK$81:$BM$259,3),G1680)</f>
        <v>4809.67</v>
      </c>
      <c r="H1681" s="11">
        <f t="shared" si="916"/>
        <v>42750</v>
      </c>
      <c r="I1681" s="11">
        <f t="shared" si="917"/>
        <v>42781</v>
      </c>
      <c r="J1681" s="12">
        <f t="shared" si="923"/>
        <v>3.3000615371778785E-3</v>
      </c>
      <c r="K1681" s="11">
        <f t="shared" si="939"/>
        <v>42842</v>
      </c>
      <c r="L1681" s="11">
        <f t="shared" si="924"/>
        <v>42842</v>
      </c>
      <c r="M1681" s="1">
        <f t="shared" si="910"/>
        <v>23</v>
      </c>
      <c r="N1681" s="1">
        <f t="shared" si="925"/>
        <v>21</v>
      </c>
      <c r="O1681" s="2">
        <f t="shared" si="926"/>
        <v>1.00301266</v>
      </c>
      <c r="P1681" s="13">
        <f t="shared" si="918"/>
        <v>1.00380048</v>
      </c>
      <c r="Q1681" s="13">
        <f t="shared" si="911"/>
        <v>1.370571739794092</v>
      </c>
      <c r="R1681" s="2">
        <f t="shared" si="914"/>
        <v>1.3747008000000001</v>
      </c>
      <c r="S1681" s="2">
        <f t="shared" si="940"/>
        <v>1.34831144</v>
      </c>
      <c r="T1681" s="2">
        <f t="shared" si="927"/>
        <v>345430.19950311998</v>
      </c>
      <c r="U1681" s="2">
        <f t="shared" si="928"/>
        <v>2811.7996487005812</v>
      </c>
      <c r="V1681" s="2">
        <f t="shared" si="929"/>
        <v>92971.514470168317</v>
      </c>
      <c r="W1681" s="2">
        <f t="shared" si="930"/>
        <v>351977.98046622891</v>
      </c>
      <c r="X1681" s="17">
        <f t="shared" si="931"/>
        <v>0</v>
      </c>
      <c r="Y1681" s="2">
        <f t="shared" si="932"/>
        <v>0</v>
      </c>
      <c r="Z1681" s="72">
        <f t="shared" si="933"/>
        <v>0</v>
      </c>
      <c r="AA1681" s="2">
        <f t="shared" si="919"/>
        <v>0</v>
      </c>
      <c r="AB1681" s="12">
        <f t="shared" si="941"/>
        <v>4.6600000000000003E-2</v>
      </c>
      <c r="AC1681" s="17">
        <f t="shared" si="934"/>
        <v>21</v>
      </c>
      <c r="AD1681" s="17">
        <v>252</v>
      </c>
      <c r="AE1681" s="13">
        <f t="shared" si="912"/>
        <v>1.00380278</v>
      </c>
      <c r="AF1681" s="2">
        <f t="shared" si="920"/>
        <v>1313.5950540599999</v>
      </c>
      <c r="AG1681" s="2">
        <f t="shared" si="935"/>
        <v>1338.49482455</v>
      </c>
      <c r="AH1681" s="3">
        <f t="shared" si="936"/>
        <v>0</v>
      </c>
      <c r="AI1681" s="4" t="str">
        <f t="shared" si="913"/>
        <v>A+J=</v>
      </c>
      <c r="AJ1681" s="11">
        <f t="shared" si="942"/>
        <v>42842</v>
      </c>
      <c r="AK1681" s="11"/>
      <c r="AL1681" s="4"/>
      <c r="AM1681" s="1"/>
      <c r="AN1681" s="11"/>
      <c r="AO1681" s="1"/>
      <c r="AP1681" s="1"/>
      <c r="AQ1681" s="3"/>
      <c r="AR1681" s="3"/>
      <c r="AS1681" s="6"/>
      <c r="AT1681" s="1"/>
      <c r="AU1681" s="1"/>
      <c r="AV1681" s="1"/>
      <c r="AW1681" s="1"/>
      <c r="AX1681" s="1"/>
      <c r="AY1681" s="1"/>
      <c r="AZ1681" s="1"/>
      <c r="BA1681" s="1"/>
      <c r="BB1681" s="1"/>
    </row>
    <row r="1682" spans="1:54" x14ac:dyDescent="0.2">
      <c r="A1682" s="158">
        <f t="shared" si="937"/>
        <v>42838</v>
      </c>
      <c r="B1682" s="2">
        <f t="shared" si="921"/>
        <v>353429.399773221</v>
      </c>
      <c r="C1682" s="2">
        <f t="shared" si="938"/>
        <v>256194.66634736001</v>
      </c>
      <c r="D1682" s="2">
        <f>SUM(Y1682:Y$1805)</f>
        <v>8072.6594817000005</v>
      </c>
      <c r="E1682" s="73">
        <f t="shared" si="922"/>
        <v>248122.00686566002</v>
      </c>
      <c r="F1682" s="88">
        <f t="shared" si="915"/>
        <v>4793.8500000000004</v>
      </c>
      <c r="G1682" s="3">
        <f>IF(AND(N1682=1,N1681&gt;1),VLOOKUP(A1681,[1]Plan1!$BK$81:$BM$259,3),G1681)</f>
        <v>4809.67</v>
      </c>
      <c r="H1682" s="11">
        <f t="shared" si="916"/>
        <v>42750</v>
      </c>
      <c r="I1682" s="11">
        <f t="shared" si="917"/>
        <v>42781</v>
      </c>
      <c r="J1682" s="12">
        <f t="shared" si="923"/>
        <v>3.3000615371778785E-3</v>
      </c>
      <c r="K1682" s="11">
        <f t="shared" si="939"/>
        <v>42842</v>
      </c>
      <c r="L1682" s="11">
        <f t="shared" si="924"/>
        <v>42842</v>
      </c>
      <c r="M1682" s="1">
        <f t="shared" si="910"/>
        <v>23</v>
      </c>
      <c r="N1682" s="1">
        <f t="shared" si="925"/>
        <v>22</v>
      </c>
      <c r="O1682" s="2">
        <f t="shared" si="926"/>
        <v>1.00315635</v>
      </c>
      <c r="P1682" s="13">
        <f t="shared" si="918"/>
        <v>1.00380048</v>
      </c>
      <c r="Q1682" s="13">
        <f t="shared" si="911"/>
        <v>1.370571739794092</v>
      </c>
      <c r="R1682" s="2">
        <f t="shared" si="914"/>
        <v>1.37489774</v>
      </c>
      <c r="S1682" s="2">
        <f t="shared" si="940"/>
        <v>1.34831144</v>
      </c>
      <c r="T1682" s="2">
        <f t="shared" si="927"/>
        <v>345430.19950311998</v>
      </c>
      <c r="U1682" s="2">
        <f t="shared" si="928"/>
        <v>2811.7996487005812</v>
      </c>
      <c r="V1682" s="2">
        <f t="shared" si="929"/>
        <v>93020.379618200415</v>
      </c>
      <c r="W1682" s="2">
        <f t="shared" si="930"/>
        <v>352026.84561426099</v>
      </c>
      <c r="X1682" s="17">
        <f t="shared" si="931"/>
        <v>0</v>
      </c>
      <c r="Y1682" s="2">
        <f t="shared" si="932"/>
        <v>0</v>
      </c>
      <c r="Z1682" s="72">
        <f t="shared" si="933"/>
        <v>0</v>
      </c>
      <c r="AA1682" s="2">
        <f t="shared" si="919"/>
        <v>0</v>
      </c>
      <c r="AB1682" s="12">
        <f t="shared" si="941"/>
        <v>4.6600000000000003E-2</v>
      </c>
      <c r="AC1682" s="17">
        <f t="shared" si="934"/>
        <v>22</v>
      </c>
      <c r="AD1682" s="17">
        <v>252</v>
      </c>
      <c r="AE1682" s="13">
        <f t="shared" si="912"/>
        <v>1.003984225</v>
      </c>
      <c r="AF1682" s="2">
        <f t="shared" si="920"/>
        <v>1376.2716366100001</v>
      </c>
      <c r="AG1682" s="2">
        <f t="shared" si="935"/>
        <v>1402.55415896</v>
      </c>
      <c r="AH1682" s="3">
        <f t="shared" si="936"/>
        <v>0</v>
      </c>
      <c r="AI1682" s="4" t="str">
        <f t="shared" si="913"/>
        <v>A+J=</v>
      </c>
      <c r="AJ1682" s="11">
        <f t="shared" si="942"/>
        <v>42842</v>
      </c>
      <c r="AK1682" s="11"/>
      <c r="AL1682" s="4"/>
      <c r="AM1682" s="1"/>
      <c r="AN1682" s="11"/>
      <c r="AO1682" s="1"/>
      <c r="AP1682" s="1"/>
      <c r="AQ1682" s="3"/>
      <c r="AR1682" s="3"/>
      <c r="AS1682" s="6"/>
      <c r="AT1682" s="1"/>
      <c r="AU1682" s="1"/>
      <c r="AV1682" s="1"/>
      <c r="AW1682" s="1"/>
      <c r="AX1682" s="1"/>
      <c r="AY1682" s="1"/>
      <c r="AZ1682" s="1"/>
      <c r="BA1682" s="1"/>
      <c r="BB1682" s="1"/>
    </row>
    <row r="1683" spans="1:54" x14ac:dyDescent="0.2">
      <c r="A1683" s="158">
        <f t="shared" si="937"/>
        <v>42839</v>
      </c>
      <c r="B1683" s="2">
        <f t="shared" si="921"/>
        <v>353542.35858995328</v>
      </c>
      <c r="C1683" s="2">
        <f t="shared" si="938"/>
        <v>256194.66634736001</v>
      </c>
      <c r="D1683" s="2">
        <f>SUM(Y1683:Y$1805)</f>
        <v>8072.6594817000005</v>
      </c>
      <c r="E1683" s="73">
        <f t="shared" si="922"/>
        <v>248122.00686566002</v>
      </c>
      <c r="F1683" s="88">
        <f t="shared" si="915"/>
        <v>4793.8500000000004</v>
      </c>
      <c r="G1683" s="3">
        <f>IF(AND(N1683=1,N1682&gt;1),VLOOKUP(A1682,[1]Plan1!$BK$81:$BM$259,3),G1682)</f>
        <v>4809.67</v>
      </c>
      <c r="H1683" s="11">
        <f t="shared" si="916"/>
        <v>42750</v>
      </c>
      <c r="I1683" s="11">
        <f t="shared" si="917"/>
        <v>42781</v>
      </c>
      <c r="J1683" s="12">
        <f t="shared" si="923"/>
        <v>3.3000615371778785E-3</v>
      </c>
      <c r="K1683" s="11">
        <f t="shared" si="939"/>
        <v>42870</v>
      </c>
      <c r="L1683" s="11">
        <f t="shared" si="924"/>
        <v>42842</v>
      </c>
      <c r="M1683" s="1">
        <f t="shared" si="910"/>
        <v>23</v>
      </c>
      <c r="N1683" s="1">
        <f t="shared" si="925"/>
        <v>23</v>
      </c>
      <c r="O1683" s="2">
        <f t="shared" si="926"/>
        <v>1.0033000599999999</v>
      </c>
      <c r="P1683" s="13">
        <f t="shared" si="918"/>
        <v>1.00380048</v>
      </c>
      <c r="Q1683" s="13">
        <f t="shared" si="911"/>
        <v>1.370571739794092</v>
      </c>
      <c r="R1683" s="2">
        <f t="shared" si="914"/>
        <v>1.3750947</v>
      </c>
      <c r="S1683" s="2">
        <f t="shared" si="940"/>
        <v>1.34831144</v>
      </c>
      <c r="T1683" s="2">
        <f t="shared" si="927"/>
        <v>345430.19950311998</v>
      </c>
      <c r="U1683" s="2">
        <f t="shared" si="928"/>
        <v>2811.7996487005812</v>
      </c>
      <c r="V1683" s="2">
        <f t="shared" si="929"/>
        <v>93069.249728672687</v>
      </c>
      <c r="W1683" s="2">
        <f t="shared" si="930"/>
        <v>352075.71572473325</v>
      </c>
      <c r="X1683" s="17">
        <f t="shared" si="931"/>
        <v>0</v>
      </c>
      <c r="Y1683" s="2">
        <f t="shared" si="932"/>
        <v>0</v>
      </c>
      <c r="Z1683" s="72">
        <f t="shared" si="933"/>
        <v>0</v>
      </c>
      <c r="AA1683" s="2">
        <f t="shared" si="919"/>
        <v>0</v>
      </c>
      <c r="AB1683" s="12">
        <f t="shared" si="941"/>
        <v>4.6600000000000003E-2</v>
      </c>
      <c r="AC1683" s="17">
        <f t="shared" si="934"/>
        <v>23</v>
      </c>
      <c r="AD1683" s="17">
        <v>252</v>
      </c>
      <c r="AE1683" s="13">
        <f t="shared" si="912"/>
        <v>1.004165703</v>
      </c>
      <c r="AF1683" s="2">
        <f t="shared" si="920"/>
        <v>1438.9596183599999</v>
      </c>
      <c r="AG1683" s="2">
        <f t="shared" si="935"/>
        <v>1466.64286522</v>
      </c>
      <c r="AH1683" s="3">
        <f t="shared" si="936"/>
        <v>0</v>
      </c>
      <c r="AI1683" s="4" t="str">
        <f t="shared" si="913"/>
        <v>A+J=</v>
      </c>
      <c r="AJ1683" s="11">
        <f t="shared" si="942"/>
        <v>42842</v>
      </c>
      <c r="AK1683" s="11"/>
      <c r="AL1683" s="4"/>
      <c r="AM1683" s="1"/>
      <c r="AN1683" s="11"/>
      <c r="AO1683" s="1"/>
      <c r="AP1683" s="1"/>
      <c r="AQ1683" s="3"/>
      <c r="AR1683" s="3"/>
      <c r="AS1683" s="6"/>
      <c r="AT1683" s="1"/>
      <c r="AU1683" s="1"/>
      <c r="AV1683" s="1"/>
      <c r="AW1683" s="1"/>
      <c r="AX1683" s="1"/>
      <c r="AY1683" s="1"/>
      <c r="AZ1683" s="1"/>
      <c r="BA1683" s="1"/>
      <c r="BB1683" s="1"/>
    </row>
    <row r="1684" spans="1:54" x14ac:dyDescent="0.2">
      <c r="A1684" s="158">
        <f t="shared" si="937"/>
        <v>42840</v>
      </c>
      <c r="B1684" s="2">
        <f t="shared" si="921"/>
        <v>353542.35858995328</v>
      </c>
      <c r="C1684" s="2">
        <f t="shared" si="938"/>
        <v>256194.66634736001</v>
      </c>
      <c r="D1684" s="2">
        <f>SUM(Y1684:Y$1805)</f>
        <v>8072.6594817000005</v>
      </c>
      <c r="E1684" s="73">
        <f t="shared" si="922"/>
        <v>248122.00686566002</v>
      </c>
      <c r="F1684" s="88">
        <f t="shared" si="915"/>
        <v>4793.8500000000004</v>
      </c>
      <c r="G1684" s="3">
        <f>IF(AND(N1684=1,N1683&gt;1),VLOOKUP(A1683,[1]Plan1!$BK$81:$BM$259,3),G1683)</f>
        <v>4809.67</v>
      </c>
      <c r="H1684" s="11">
        <f t="shared" si="916"/>
        <v>42750</v>
      </c>
      <c r="I1684" s="11">
        <f t="shared" si="917"/>
        <v>42781</v>
      </c>
      <c r="J1684" s="12">
        <f t="shared" si="923"/>
        <v>3.3000615371778785E-3</v>
      </c>
      <c r="K1684" s="11">
        <f t="shared" si="939"/>
        <v>42870</v>
      </c>
      <c r="L1684" s="11">
        <f t="shared" si="924"/>
        <v>42842</v>
      </c>
      <c r="M1684" s="1">
        <f t="shared" si="910"/>
        <v>23</v>
      </c>
      <c r="N1684" s="1">
        <f t="shared" si="925"/>
        <v>23</v>
      </c>
      <c r="O1684" s="2">
        <f t="shared" si="926"/>
        <v>1.0033000599999999</v>
      </c>
      <c r="P1684" s="13">
        <f t="shared" si="918"/>
        <v>1.00380048</v>
      </c>
      <c r="Q1684" s="13">
        <f t="shared" si="911"/>
        <v>1.370571739794092</v>
      </c>
      <c r="R1684" s="2">
        <f t="shared" si="914"/>
        <v>1.3750947</v>
      </c>
      <c r="S1684" s="2">
        <f t="shared" si="940"/>
        <v>1.34831144</v>
      </c>
      <c r="T1684" s="2">
        <f t="shared" si="927"/>
        <v>345430.19950311998</v>
      </c>
      <c r="U1684" s="2">
        <f t="shared" si="928"/>
        <v>2811.7996487005812</v>
      </c>
      <c r="V1684" s="2">
        <f t="shared" si="929"/>
        <v>93069.249728672687</v>
      </c>
      <c r="W1684" s="2">
        <f t="shared" si="930"/>
        <v>352075.71572473325</v>
      </c>
      <c r="X1684" s="17">
        <f t="shared" si="931"/>
        <v>0</v>
      </c>
      <c r="Y1684" s="2">
        <f t="shared" si="932"/>
        <v>0</v>
      </c>
      <c r="Z1684" s="72">
        <f t="shared" si="933"/>
        <v>0</v>
      </c>
      <c r="AA1684" s="2">
        <f t="shared" si="919"/>
        <v>0</v>
      </c>
      <c r="AB1684" s="12">
        <f t="shared" si="941"/>
        <v>4.6600000000000003E-2</v>
      </c>
      <c r="AC1684" s="17">
        <f t="shared" si="934"/>
        <v>23</v>
      </c>
      <c r="AD1684" s="17">
        <v>252</v>
      </c>
      <c r="AE1684" s="13">
        <f t="shared" si="912"/>
        <v>1.004165703</v>
      </c>
      <c r="AF1684" s="2">
        <f t="shared" si="920"/>
        <v>1438.9596183599999</v>
      </c>
      <c r="AG1684" s="2">
        <f t="shared" si="935"/>
        <v>1466.64286522</v>
      </c>
      <c r="AH1684" s="3">
        <f t="shared" si="936"/>
        <v>0</v>
      </c>
      <c r="AI1684" s="4" t="str">
        <f t="shared" si="913"/>
        <v>A+J=</v>
      </c>
      <c r="AJ1684" s="11">
        <f t="shared" si="942"/>
        <v>42842</v>
      </c>
      <c r="AK1684" s="11"/>
      <c r="AL1684" s="4"/>
      <c r="AM1684" s="1"/>
      <c r="AN1684" s="11"/>
      <c r="AO1684" s="1"/>
      <c r="AP1684" s="1"/>
      <c r="AQ1684" s="3"/>
      <c r="AR1684" s="3"/>
      <c r="AS1684" s="6"/>
      <c r="AT1684" s="1"/>
      <c r="AU1684" s="1"/>
      <c r="AV1684" s="1"/>
      <c r="AW1684" s="1"/>
      <c r="AX1684" s="1"/>
      <c r="AY1684" s="1"/>
      <c r="AZ1684" s="1"/>
      <c r="BA1684" s="1"/>
      <c r="BB1684" s="1"/>
    </row>
    <row r="1685" spans="1:54" x14ac:dyDescent="0.2">
      <c r="A1685" s="158">
        <f t="shared" si="937"/>
        <v>42841</v>
      </c>
      <c r="B1685" s="2">
        <f t="shared" si="921"/>
        <v>353542.35858995328</v>
      </c>
      <c r="C1685" s="2">
        <f t="shared" si="938"/>
        <v>256194.66634736001</v>
      </c>
      <c r="D1685" s="2">
        <f>SUM(Y1685:Y$1805)</f>
        <v>8072.6594817000005</v>
      </c>
      <c r="E1685" s="73">
        <f t="shared" si="922"/>
        <v>248122.00686566002</v>
      </c>
      <c r="F1685" s="88">
        <f t="shared" si="915"/>
        <v>4793.8500000000004</v>
      </c>
      <c r="G1685" s="3">
        <f>IF(AND(N1685=1,N1684&gt;1),VLOOKUP(A1684,[1]Plan1!$BK$81:$BM$259,3),G1684)</f>
        <v>4809.67</v>
      </c>
      <c r="H1685" s="11">
        <f t="shared" si="916"/>
        <v>42750</v>
      </c>
      <c r="I1685" s="11">
        <f t="shared" si="917"/>
        <v>42781</v>
      </c>
      <c r="J1685" s="12">
        <f t="shared" si="923"/>
        <v>3.3000615371778785E-3</v>
      </c>
      <c r="K1685" s="11">
        <f t="shared" si="939"/>
        <v>42870</v>
      </c>
      <c r="L1685" s="11">
        <f t="shared" si="924"/>
        <v>42842</v>
      </c>
      <c r="M1685" s="1">
        <f t="shared" si="910"/>
        <v>23</v>
      </c>
      <c r="N1685" s="1">
        <f t="shared" si="925"/>
        <v>23</v>
      </c>
      <c r="O1685" s="2">
        <f t="shared" si="926"/>
        <v>1.0033000599999999</v>
      </c>
      <c r="P1685" s="13">
        <f t="shared" si="918"/>
        <v>1.00380048</v>
      </c>
      <c r="Q1685" s="13">
        <f t="shared" si="911"/>
        <v>1.370571739794092</v>
      </c>
      <c r="R1685" s="2">
        <f t="shared" si="914"/>
        <v>1.3750947</v>
      </c>
      <c r="S1685" s="2">
        <f t="shared" si="940"/>
        <v>1.34831144</v>
      </c>
      <c r="T1685" s="2">
        <f t="shared" si="927"/>
        <v>345430.19950311998</v>
      </c>
      <c r="U1685" s="2">
        <f t="shared" si="928"/>
        <v>2811.7996487005812</v>
      </c>
      <c r="V1685" s="2">
        <f t="shared" si="929"/>
        <v>93069.249728672687</v>
      </c>
      <c r="W1685" s="2">
        <f t="shared" si="930"/>
        <v>352075.71572473325</v>
      </c>
      <c r="X1685" s="17">
        <f t="shared" si="931"/>
        <v>0</v>
      </c>
      <c r="Y1685" s="2">
        <f t="shared" si="932"/>
        <v>0</v>
      </c>
      <c r="Z1685" s="72">
        <f t="shared" si="933"/>
        <v>0</v>
      </c>
      <c r="AA1685" s="2">
        <f t="shared" si="919"/>
        <v>0</v>
      </c>
      <c r="AB1685" s="12">
        <f t="shared" si="941"/>
        <v>4.6600000000000003E-2</v>
      </c>
      <c r="AC1685" s="17">
        <f t="shared" si="934"/>
        <v>23</v>
      </c>
      <c r="AD1685" s="17">
        <v>252</v>
      </c>
      <c r="AE1685" s="13">
        <f t="shared" si="912"/>
        <v>1.004165703</v>
      </c>
      <c r="AF1685" s="2">
        <f t="shared" si="920"/>
        <v>1438.9596183599999</v>
      </c>
      <c r="AG1685" s="2">
        <f t="shared" si="935"/>
        <v>1466.64286522</v>
      </c>
      <c r="AH1685" s="3">
        <f t="shared" si="936"/>
        <v>0</v>
      </c>
      <c r="AI1685" s="4" t="str">
        <f t="shared" si="913"/>
        <v>A+J=</v>
      </c>
      <c r="AJ1685" s="11">
        <f t="shared" si="942"/>
        <v>42842</v>
      </c>
      <c r="AK1685" s="11"/>
      <c r="AL1685" s="4"/>
      <c r="AM1685" s="1"/>
      <c r="AN1685" s="11"/>
      <c r="AO1685" s="1"/>
      <c r="AP1685" s="1"/>
      <c r="AQ1685" s="3"/>
      <c r="AR1685" s="3"/>
      <c r="AS1685" s="6"/>
      <c r="AT1685" s="1"/>
      <c r="AU1685" s="1"/>
      <c r="AV1685" s="1"/>
      <c r="AW1685" s="1"/>
      <c r="AX1685" s="1"/>
      <c r="AY1685" s="1"/>
      <c r="AZ1685" s="1"/>
      <c r="BA1685" s="1"/>
      <c r="BB1685" s="1"/>
    </row>
    <row r="1686" spans="1:54" x14ac:dyDescent="0.2">
      <c r="A1686" s="158">
        <f t="shared" si="937"/>
        <v>42842</v>
      </c>
      <c r="B1686" s="2">
        <f t="shared" si="921"/>
        <v>353542.35858995328</v>
      </c>
      <c r="C1686" s="2">
        <f t="shared" si="938"/>
        <v>256194.66634736001</v>
      </c>
      <c r="D1686" s="2">
        <f>SUM(Y1686:Y$1805)</f>
        <v>8072.6594817000005</v>
      </c>
      <c r="E1686" s="73">
        <f t="shared" si="922"/>
        <v>248122.00686566002</v>
      </c>
      <c r="F1686" s="88">
        <f t="shared" si="915"/>
        <v>4793.8500000000004</v>
      </c>
      <c r="G1686" s="3">
        <f>IF(AND(N1686=1,N1685&gt;1),VLOOKUP(A1685,[1]Plan1!$BK$81:$BM$259,3),G1685)</f>
        <v>4809.67</v>
      </c>
      <c r="H1686" s="11">
        <f t="shared" si="916"/>
        <v>42750</v>
      </c>
      <c r="I1686" s="11">
        <f t="shared" si="917"/>
        <v>42781</v>
      </c>
      <c r="J1686" s="12">
        <f t="shared" si="923"/>
        <v>3.3000615371778785E-3</v>
      </c>
      <c r="K1686" s="11">
        <f t="shared" si="939"/>
        <v>42870</v>
      </c>
      <c r="L1686" s="11">
        <f t="shared" si="924"/>
        <v>42842</v>
      </c>
      <c r="M1686" s="1">
        <f t="shared" si="910"/>
        <v>23</v>
      </c>
      <c r="N1686" s="1">
        <f t="shared" si="925"/>
        <v>23</v>
      </c>
      <c r="O1686" s="2">
        <f t="shared" si="926"/>
        <v>1.0033000599999999</v>
      </c>
      <c r="P1686" s="13">
        <f t="shared" si="918"/>
        <v>1.00380048</v>
      </c>
      <c r="Q1686" s="13">
        <f t="shared" si="911"/>
        <v>1.370571739794092</v>
      </c>
      <c r="R1686" s="2">
        <f t="shared" si="914"/>
        <v>1.3750947</v>
      </c>
      <c r="S1686" s="2">
        <f t="shared" si="940"/>
        <v>1.34831144</v>
      </c>
      <c r="T1686" s="2">
        <f t="shared" si="927"/>
        <v>345430.19950311998</v>
      </c>
      <c r="U1686" s="2">
        <f t="shared" si="928"/>
        <v>2811.7996487005812</v>
      </c>
      <c r="V1686" s="2">
        <f t="shared" si="929"/>
        <v>93069.249728672687</v>
      </c>
      <c r="W1686" s="2">
        <f t="shared" si="930"/>
        <v>352075.71572473325</v>
      </c>
      <c r="X1686" s="17">
        <f t="shared" si="931"/>
        <v>55</v>
      </c>
      <c r="Y1686" s="2">
        <f t="shared" si="932"/>
        <v>1509.41442987</v>
      </c>
      <c r="Z1686" s="72">
        <f t="shared" si="933"/>
        <v>5.8916699999999999E-3</v>
      </c>
      <c r="AA1686" s="2">
        <f t="shared" si="919"/>
        <v>2035.1607435000001</v>
      </c>
      <c r="AB1686" s="12">
        <f t="shared" si="941"/>
        <v>4.6600000000000003E-2</v>
      </c>
      <c r="AC1686" s="17">
        <f t="shared" si="934"/>
        <v>23</v>
      </c>
      <c r="AD1686" s="17">
        <v>252</v>
      </c>
      <c r="AE1686" s="13">
        <f t="shared" si="912"/>
        <v>1.004165703</v>
      </c>
      <c r="AF1686" s="2">
        <f t="shared" si="920"/>
        <v>1438.9596183599999</v>
      </c>
      <c r="AG1686" s="2">
        <f t="shared" si="935"/>
        <v>1466.64286522</v>
      </c>
      <c r="AH1686" s="3">
        <f t="shared" si="936"/>
        <v>3474.1203618600002</v>
      </c>
      <c r="AI1686" s="4" t="str">
        <f t="shared" si="913"/>
        <v>A+J=</v>
      </c>
      <c r="AJ1686" s="11">
        <f t="shared" si="942"/>
        <v>42842</v>
      </c>
      <c r="AK1686" s="11"/>
      <c r="AL1686" s="4"/>
      <c r="AM1686" s="1"/>
      <c r="AN1686" s="11"/>
      <c r="AO1686" s="1"/>
      <c r="AP1686" s="1"/>
      <c r="AQ1686" s="3"/>
      <c r="AR1686" s="3"/>
      <c r="AS1686" s="6"/>
      <c r="AT1686" s="1"/>
      <c r="AU1686" s="1"/>
      <c r="AV1686" s="1"/>
      <c r="AW1686" s="1"/>
      <c r="AX1686" s="1"/>
      <c r="AY1686" s="1"/>
      <c r="AZ1686" s="1"/>
      <c r="BA1686" s="1"/>
      <c r="BB1686" s="1"/>
    </row>
    <row r="1687" spans="1:54" x14ac:dyDescent="0.2">
      <c r="A1687" s="158">
        <f t="shared" si="937"/>
        <v>42843</v>
      </c>
      <c r="B1687" s="2">
        <f t="shared" si="921"/>
        <v>350151.15054981766</v>
      </c>
      <c r="C1687" s="2">
        <f t="shared" si="938"/>
        <v>254685.25191749001</v>
      </c>
      <c r="D1687" s="2">
        <f>SUM(Y1687:Y$1805)</f>
        <v>6563.2450518300002</v>
      </c>
      <c r="E1687" s="73">
        <f t="shared" si="922"/>
        <v>248122.00686566002</v>
      </c>
      <c r="F1687" s="88">
        <f t="shared" si="915"/>
        <v>4809.67</v>
      </c>
      <c r="G1687" s="3">
        <f>IF(AND(N1687=1,N1686&gt;1),VLOOKUP(A1686,[1]Plan1!$BK$81:$BM$259,3),G1686)</f>
        <v>4821.6899999999996</v>
      </c>
      <c r="H1687" s="11">
        <f t="shared" si="916"/>
        <v>42784</v>
      </c>
      <c r="I1687" s="11">
        <f t="shared" si="917"/>
        <v>42812</v>
      </c>
      <c r="J1687" s="12">
        <f t="shared" si="923"/>
        <v>2.4991319570779602E-3</v>
      </c>
      <c r="K1687" s="11">
        <f t="shared" si="939"/>
        <v>42870</v>
      </c>
      <c r="L1687" s="11">
        <f t="shared" si="924"/>
        <v>42870</v>
      </c>
      <c r="M1687" s="1">
        <f t="shared" ref="M1687:M1750" si="943">IF(L1687=L1686,M1686,NETWORKDAYS(L1686,L1687,$AN$194:$AN$348)-1)</f>
        <v>18</v>
      </c>
      <c r="N1687" s="1">
        <f t="shared" si="925"/>
        <v>1</v>
      </c>
      <c r="O1687" s="2">
        <f t="shared" si="926"/>
        <v>1.0001386699999999</v>
      </c>
      <c r="P1687" s="13">
        <f t="shared" si="918"/>
        <v>1.0033000599999999</v>
      </c>
      <c r="Q1687" s="13">
        <f t="shared" si="911"/>
        <v>1.3750947087697167</v>
      </c>
      <c r="R1687" s="2">
        <f t="shared" si="914"/>
        <v>1.3752853899999999</v>
      </c>
      <c r="S1687" s="2">
        <f t="shared" si="940"/>
        <v>1.34831144</v>
      </c>
      <c r="T1687" s="2">
        <f t="shared" si="927"/>
        <v>343395.03875963</v>
      </c>
      <c r="U1687" s="2">
        <f t="shared" si="928"/>
        <v>2286.0533350757823</v>
      </c>
      <c r="V1687" s="2">
        <f t="shared" si="929"/>
        <v>93116.564114161883</v>
      </c>
      <c r="W1687" s="2">
        <f t="shared" si="930"/>
        <v>350087.86936672765</v>
      </c>
      <c r="X1687" s="17">
        <f t="shared" si="931"/>
        <v>0</v>
      </c>
      <c r="Y1687" s="2">
        <f t="shared" si="932"/>
        <v>0</v>
      </c>
      <c r="Z1687" s="72">
        <f t="shared" si="933"/>
        <v>0</v>
      </c>
      <c r="AA1687" s="2">
        <f t="shared" si="919"/>
        <v>0</v>
      </c>
      <c r="AB1687" s="12">
        <f t="shared" si="941"/>
        <v>4.6600000000000003E-2</v>
      </c>
      <c r="AC1687" s="17">
        <f t="shared" si="934"/>
        <v>1</v>
      </c>
      <c r="AD1687" s="17">
        <v>252</v>
      </c>
      <c r="AE1687" s="13">
        <f t="shared" si="912"/>
        <v>1.0001807579999999</v>
      </c>
      <c r="AF1687" s="2">
        <f t="shared" si="920"/>
        <v>62.071400410000003</v>
      </c>
      <c r="AG1687" s="2">
        <f t="shared" si="935"/>
        <v>63.281183089999999</v>
      </c>
      <c r="AH1687" s="3">
        <f t="shared" si="936"/>
        <v>0</v>
      </c>
      <c r="AI1687" s="4" t="str">
        <f t="shared" si="913"/>
        <v>A+J=</v>
      </c>
      <c r="AJ1687" s="11">
        <f t="shared" si="942"/>
        <v>42870</v>
      </c>
      <c r="AK1687" s="11"/>
      <c r="AL1687" s="4"/>
      <c r="AM1687" s="1"/>
      <c r="AN1687" s="11"/>
      <c r="AO1687" s="1"/>
      <c r="AP1687" s="1"/>
      <c r="AQ1687" s="3"/>
      <c r="AR1687" s="3"/>
      <c r="AS1687" s="6"/>
      <c r="AT1687" s="1"/>
      <c r="AU1687" s="1"/>
      <c r="AV1687" s="1"/>
      <c r="AW1687" s="1"/>
      <c r="AX1687" s="1"/>
      <c r="AY1687" s="1"/>
      <c r="AZ1687" s="1"/>
      <c r="BA1687" s="1"/>
      <c r="BB1687" s="1"/>
    </row>
    <row r="1688" spans="1:54" x14ac:dyDescent="0.2">
      <c r="A1688" s="158">
        <f t="shared" si="937"/>
        <v>42844</v>
      </c>
      <c r="B1688" s="2">
        <f t="shared" si="921"/>
        <v>350261.7818739771</v>
      </c>
      <c r="C1688" s="2">
        <f t="shared" si="938"/>
        <v>254685.25191749001</v>
      </c>
      <c r="D1688" s="2">
        <f>SUM(Y1688:Y$1805)</f>
        <v>6563.2450518300002</v>
      </c>
      <c r="E1688" s="73">
        <f t="shared" si="922"/>
        <v>248122.00686566002</v>
      </c>
      <c r="F1688" s="88">
        <f t="shared" si="915"/>
        <v>4809.67</v>
      </c>
      <c r="G1688" s="3">
        <f>IF(AND(N1688=1,N1687&gt;1),VLOOKUP(A1687,[1]Plan1!$BK$81:$BM$259,3),G1687)</f>
        <v>4821.6899999999996</v>
      </c>
      <c r="H1688" s="11">
        <f t="shared" si="916"/>
        <v>42784</v>
      </c>
      <c r="I1688" s="11">
        <f t="shared" si="917"/>
        <v>42812</v>
      </c>
      <c r="J1688" s="12">
        <f t="shared" si="923"/>
        <v>2.4991319570779602E-3</v>
      </c>
      <c r="K1688" s="11">
        <f t="shared" si="939"/>
        <v>42870</v>
      </c>
      <c r="L1688" s="11">
        <f t="shared" si="924"/>
        <v>42870</v>
      </c>
      <c r="M1688" s="1">
        <f t="shared" si="943"/>
        <v>18</v>
      </c>
      <c r="N1688" s="1">
        <f t="shared" si="925"/>
        <v>2</v>
      </c>
      <c r="O1688" s="2">
        <f t="shared" si="926"/>
        <v>1.0002773700000001</v>
      </c>
      <c r="P1688" s="13">
        <f t="shared" si="918"/>
        <v>1.0033000599999999</v>
      </c>
      <c r="Q1688" s="13">
        <f t="shared" si="911"/>
        <v>1.3750947087697167</v>
      </c>
      <c r="R1688" s="2">
        <f t="shared" si="914"/>
        <v>1.3754761099999999</v>
      </c>
      <c r="S1688" s="2">
        <f t="shared" si="940"/>
        <v>1.34831144</v>
      </c>
      <c r="T1688" s="2">
        <f t="shared" si="927"/>
        <v>343395.03875963</v>
      </c>
      <c r="U1688" s="2">
        <f t="shared" si="928"/>
        <v>2286.0533350757823</v>
      </c>
      <c r="V1688" s="2">
        <f t="shared" si="929"/>
        <v>93163.885943311296</v>
      </c>
      <c r="W1688" s="2">
        <f t="shared" si="930"/>
        <v>350135.19119587709</v>
      </c>
      <c r="X1688" s="17">
        <f t="shared" si="931"/>
        <v>0</v>
      </c>
      <c r="Y1688" s="2">
        <f t="shared" si="932"/>
        <v>0</v>
      </c>
      <c r="Z1688" s="72">
        <f t="shared" si="933"/>
        <v>0</v>
      </c>
      <c r="AA1688" s="2">
        <f t="shared" si="919"/>
        <v>0</v>
      </c>
      <c r="AB1688" s="12">
        <f t="shared" si="941"/>
        <v>4.6600000000000003E-2</v>
      </c>
      <c r="AC1688" s="17">
        <f t="shared" si="934"/>
        <v>2</v>
      </c>
      <c r="AD1688" s="17">
        <v>252</v>
      </c>
      <c r="AE1688" s="13">
        <f t="shared" si="912"/>
        <v>1.0003615480000001</v>
      </c>
      <c r="AF1688" s="2">
        <f t="shared" si="920"/>
        <v>124.15378947000001</v>
      </c>
      <c r="AG1688" s="2">
        <f t="shared" si="935"/>
        <v>126.59067810000001</v>
      </c>
      <c r="AH1688" s="3">
        <f t="shared" si="936"/>
        <v>0</v>
      </c>
      <c r="AI1688" s="4" t="str">
        <f t="shared" si="913"/>
        <v>A+J=</v>
      </c>
      <c r="AJ1688" s="11">
        <f t="shared" si="942"/>
        <v>42870</v>
      </c>
      <c r="AK1688" s="11"/>
      <c r="AL1688" s="4"/>
      <c r="AM1688" s="1"/>
      <c r="AN1688" s="11"/>
      <c r="AO1688" s="1"/>
      <c r="AP1688" s="1"/>
      <c r="AQ1688" s="3"/>
      <c r="AR1688" s="3"/>
      <c r="AS1688" s="6"/>
      <c r="AT1688" s="1"/>
      <c r="AU1688" s="1"/>
      <c r="AV1688" s="1"/>
      <c r="AW1688" s="1"/>
      <c r="AX1688" s="1"/>
      <c r="AY1688" s="1"/>
      <c r="AZ1688" s="1"/>
      <c r="BA1688" s="1"/>
      <c r="BB1688" s="1"/>
    </row>
    <row r="1689" spans="1:54" x14ac:dyDescent="0.2">
      <c r="A1689" s="158">
        <f t="shared" si="937"/>
        <v>42845</v>
      </c>
      <c r="B1689" s="2">
        <f t="shared" si="921"/>
        <v>350372.44682992663</v>
      </c>
      <c r="C1689" s="2">
        <f t="shared" si="938"/>
        <v>254685.25191749001</v>
      </c>
      <c r="D1689" s="2">
        <f>SUM(Y1689:Y$1805)</f>
        <v>6563.2450518300002</v>
      </c>
      <c r="E1689" s="73">
        <f t="shared" si="922"/>
        <v>248122.00686566002</v>
      </c>
      <c r="F1689" s="88">
        <f t="shared" si="915"/>
        <v>4809.67</v>
      </c>
      <c r="G1689" s="3">
        <f>IF(AND(N1689=1,N1688&gt;1),VLOOKUP(A1688,[1]Plan1!$BK$81:$BM$259,3),G1688)</f>
        <v>4821.6899999999996</v>
      </c>
      <c r="H1689" s="11">
        <f t="shared" si="916"/>
        <v>42784</v>
      </c>
      <c r="I1689" s="11">
        <f t="shared" si="917"/>
        <v>42812</v>
      </c>
      <c r="J1689" s="12">
        <f t="shared" si="923"/>
        <v>2.4991319570779602E-3</v>
      </c>
      <c r="K1689" s="11">
        <f t="shared" si="939"/>
        <v>42870</v>
      </c>
      <c r="L1689" s="11">
        <f t="shared" si="924"/>
        <v>42870</v>
      </c>
      <c r="M1689" s="1">
        <f t="shared" si="943"/>
        <v>18</v>
      </c>
      <c r="N1689" s="1">
        <f t="shared" si="925"/>
        <v>3</v>
      </c>
      <c r="O1689" s="2">
        <f t="shared" si="926"/>
        <v>1.0004160799999999</v>
      </c>
      <c r="P1689" s="13">
        <f t="shared" si="918"/>
        <v>1.0033000599999999</v>
      </c>
      <c r="Q1689" s="13">
        <f t="shared" si="911"/>
        <v>1.3750947087697167</v>
      </c>
      <c r="R1689" s="2">
        <f t="shared" si="914"/>
        <v>1.37566685</v>
      </c>
      <c r="S1689" s="2">
        <f t="shared" si="940"/>
        <v>1.34831144</v>
      </c>
      <c r="T1689" s="2">
        <f t="shared" si="927"/>
        <v>343395.03875963</v>
      </c>
      <c r="U1689" s="2">
        <f t="shared" si="928"/>
        <v>2286.0533350757823</v>
      </c>
      <c r="V1689" s="2">
        <f t="shared" si="929"/>
        <v>93211.212734900866</v>
      </c>
      <c r="W1689" s="2">
        <f t="shared" si="930"/>
        <v>350182.51798746665</v>
      </c>
      <c r="X1689" s="17">
        <f t="shared" si="931"/>
        <v>0</v>
      </c>
      <c r="Y1689" s="2">
        <f t="shared" si="932"/>
        <v>0</v>
      </c>
      <c r="Z1689" s="72">
        <f t="shared" si="933"/>
        <v>0</v>
      </c>
      <c r="AA1689" s="2">
        <f t="shared" si="919"/>
        <v>0</v>
      </c>
      <c r="AB1689" s="12">
        <f t="shared" si="941"/>
        <v>4.6600000000000003E-2</v>
      </c>
      <c r="AC1689" s="17">
        <f t="shared" si="934"/>
        <v>3</v>
      </c>
      <c r="AD1689" s="17">
        <v>252</v>
      </c>
      <c r="AE1689" s="13">
        <f t="shared" si="912"/>
        <v>1.0005423710000001</v>
      </c>
      <c r="AF1689" s="2">
        <f t="shared" si="920"/>
        <v>186.24751055999999</v>
      </c>
      <c r="AG1689" s="2">
        <f t="shared" si="935"/>
        <v>189.92884246</v>
      </c>
      <c r="AH1689" s="3">
        <f t="shared" si="936"/>
        <v>0</v>
      </c>
      <c r="AI1689" s="4" t="str">
        <f t="shared" si="913"/>
        <v>A+J=</v>
      </c>
      <c r="AJ1689" s="11">
        <f t="shared" si="942"/>
        <v>42870</v>
      </c>
      <c r="AK1689" s="11"/>
      <c r="AL1689" s="4"/>
      <c r="AM1689" s="1"/>
      <c r="AN1689" s="11"/>
      <c r="AO1689" s="1"/>
      <c r="AP1689" s="1"/>
      <c r="AQ1689" s="3"/>
      <c r="AR1689" s="3"/>
      <c r="AS1689" s="6"/>
      <c r="AT1689" s="1"/>
      <c r="AU1689" s="1"/>
      <c r="AV1689" s="1"/>
      <c r="AW1689" s="1"/>
      <c r="AX1689" s="1"/>
      <c r="AY1689" s="1"/>
      <c r="AZ1689" s="1"/>
      <c r="BA1689" s="1"/>
      <c r="BB1689" s="1"/>
    </row>
    <row r="1690" spans="1:54" x14ac:dyDescent="0.2">
      <c r="A1690" s="158">
        <f t="shared" si="937"/>
        <v>42846</v>
      </c>
      <c r="B1690" s="2">
        <f t="shared" si="921"/>
        <v>350483.15039105649</v>
      </c>
      <c r="C1690" s="2">
        <f t="shared" si="938"/>
        <v>254685.25191749001</v>
      </c>
      <c r="D1690" s="2">
        <f>SUM(Y1690:Y$1805)</f>
        <v>6563.2450518300002</v>
      </c>
      <c r="E1690" s="73">
        <f t="shared" si="922"/>
        <v>248122.00686566002</v>
      </c>
      <c r="F1690" s="88">
        <f t="shared" si="915"/>
        <v>4809.67</v>
      </c>
      <c r="G1690" s="3">
        <f>IF(AND(N1690=1,N1689&gt;1),VLOOKUP(A1689,[1]Plan1!$BK$81:$BM$259,3),G1689)</f>
        <v>4821.6899999999996</v>
      </c>
      <c r="H1690" s="11">
        <f t="shared" si="916"/>
        <v>42784</v>
      </c>
      <c r="I1690" s="11">
        <f t="shared" si="917"/>
        <v>42812</v>
      </c>
      <c r="J1690" s="12">
        <f t="shared" si="923"/>
        <v>2.4991319570779602E-3</v>
      </c>
      <c r="K1690" s="11">
        <f t="shared" si="939"/>
        <v>42870</v>
      </c>
      <c r="L1690" s="11">
        <f t="shared" si="924"/>
        <v>42870</v>
      </c>
      <c r="M1690" s="1">
        <f t="shared" si="943"/>
        <v>18</v>
      </c>
      <c r="N1690" s="1">
        <f t="shared" si="925"/>
        <v>4</v>
      </c>
      <c r="O1690" s="2">
        <f t="shared" si="926"/>
        <v>1.0005548200000001</v>
      </c>
      <c r="P1690" s="13">
        <f t="shared" si="918"/>
        <v>1.0033000599999999</v>
      </c>
      <c r="Q1690" s="13">
        <f t="shared" si="911"/>
        <v>1.3750947087697167</v>
      </c>
      <c r="R1690" s="2">
        <f t="shared" si="914"/>
        <v>1.3758576300000001</v>
      </c>
      <c r="S1690" s="2">
        <f t="shared" si="940"/>
        <v>1.34831144</v>
      </c>
      <c r="T1690" s="2">
        <f t="shared" si="927"/>
        <v>343395.03875963</v>
      </c>
      <c r="U1690" s="2">
        <f t="shared" si="928"/>
        <v>2286.0533350757823</v>
      </c>
      <c r="V1690" s="2">
        <f t="shared" si="929"/>
        <v>93258.549451370724</v>
      </c>
      <c r="W1690" s="2">
        <f t="shared" si="930"/>
        <v>350229.85470393649</v>
      </c>
      <c r="X1690" s="17">
        <f t="shared" si="931"/>
        <v>0</v>
      </c>
      <c r="Y1690" s="2">
        <f t="shared" si="932"/>
        <v>0</v>
      </c>
      <c r="Z1690" s="72">
        <f t="shared" si="933"/>
        <v>0</v>
      </c>
      <c r="AA1690" s="2">
        <f t="shared" si="919"/>
        <v>0</v>
      </c>
      <c r="AB1690" s="12">
        <f t="shared" si="941"/>
        <v>4.6600000000000003E-2</v>
      </c>
      <c r="AC1690" s="17">
        <f t="shared" si="934"/>
        <v>4</v>
      </c>
      <c r="AD1690" s="17">
        <v>252</v>
      </c>
      <c r="AE1690" s="13">
        <f t="shared" si="912"/>
        <v>1.0007232269999999</v>
      </c>
      <c r="AF1690" s="2">
        <f t="shared" si="920"/>
        <v>248.35256369000001</v>
      </c>
      <c r="AG1690" s="2">
        <f t="shared" si="935"/>
        <v>253.29568712</v>
      </c>
      <c r="AH1690" s="3">
        <f t="shared" si="936"/>
        <v>0</v>
      </c>
      <c r="AI1690" s="4" t="str">
        <f t="shared" si="913"/>
        <v>A+J=</v>
      </c>
      <c r="AJ1690" s="11">
        <f t="shared" si="942"/>
        <v>42870</v>
      </c>
      <c r="AK1690" s="11"/>
      <c r="AL1690" s="4"/>
      <c r="AM1690" s="1"/>
      <c r="AN1690" s="11"/>
      <c r="AO1690" s="1"/>
      <c r="AP1690" s="1"/>
      <c r="AQ1690" s="3"/>
      <c r="AR1690" s="3"/>
      <c r="AS1690" s="6"/>
      <c r="AT1690" s="1"/>
      <c r="AU1690" s="1"/>
      <c r="AV1690" s="1"/>
      <c r="AW1690" s="1"/>
      <c r="AX1690" s="1"/>
      <c r="AY1690" s="1"/>
      <c r="AZ1690" s="1"/>
      <c r="BA1690" s="1"/>
      <c r="BB1690" s="1"/>
    </row>
    <row r="1691" spans="1:54" x14ac:dyDescent="0.2">
      <c r="A1691" s="158">
        <f t="shared" si="937"/>
        <v>42847</v>
      </c>
      <c r="B1691" s="2">
        <f t="shared" si="921"/>
        <v>350483.15039105649</v>
      </c>
      <c r="C1691" s="2">
        <f t="shared" si="938"/>
        <v>254685.25191749001</v>
      </c>
      <c r="D1691" s="2">
        <f>SUM(Y1691:Y$1805)</f>
        <v>6563.2450518300002</v>
      </c>
      <c r="E1691" s="73">
        <f t="shared" si="922"/>
        <v>248122.00686566002</v>
      </c>
      <c r="F1691" s="88">
        <f t="shared" si="915"/>
        <v>4809.67</v>
      </c>
      <c r="G1691" s="3">
        <f>IF(AND(N1691=1,N1690&gt;1),VLOOKUP(A1690,[1]Plan1!$BK$81:$BM$259,3),G1690)</f>
        <v>4821.6899999999996</v>
      </c>
      <c r="H1691" s="11">
        <f t="shared" si="916"/>
        <v>42784</v>
      </c>
      <c r="I1691" s="11">
        <f t="shared" si="917"/>
        <v>42812</v>
      </c>
      <c r="J1691" s="12">
        <f t="shared" si="923"/>
        <v>2.4991319570779602E-3</v>
      </c>
      <c r="K1691" s="11">
        <f t="shared" si="939"/>
        <v>42870</v>
      </c>
      <c r="L1691" s="11">
        <f t="shared" si="924"/>
        <v>42870</v>
      </c>
      <c r="M1691" s="1">
        <f t="shared" si="943"/>
        <v>18</v>
      </c>
      <c r="N1691" s="1">
        <f t="shared" si="925"/>
        <v>4</v>
      </c>
      <c r="O1691" s="2">
        <f t="shared" si="926"/>
        <v>1.0005548200000001</v>
      </c>
      <c r="P1691" s="13">
        <f t="shared" si="918"/>
        <v>1.0033000599999999</v>
      </c>
      <c r="Q1691" s="13">
        <f t="shared" si="911"/>
        <v>1.3750947087697167</v>
      </c>
      <c r="R1691" s="2">
        <f t="shared" si="914"/>
        <v>1.3758576300000001</v>
      </c>
      <c r="S1691" s="2">
        <f t="shared" si="940"/>
        <v>1.34831144</v>
      </c>
      <c r="T1691" s="2">
        <f t="shared" si="927"/>
        <v>343395.03875963</v>
      </c>
      <c r="U1691" s="2">
        <f t="shared" si="928"/>
        <v>2286.0533350757823</v>
      </c>
      <c r="V1691" s="2">
        <f t="shared" si="929"/>
        <v>93258.549451370724</v>
      </c>
      <c r="W1691" s="2">
        <f t="shared" si="930"/>
        <v>350229.85470393649</v>
      </c>
      <c r="X1691" s="17">
        <f t="shared" si="931"/>
        <v>0</v>
      </c>
      <c r="Y1691" s="2">
        <f t="shared" si="932"/>
        <v>0</v>
      </c>
      <c r="Z1691" s="72">
        <f t="shared" si="933"/>
        <v>0</v>
      </c>
      <c r="AA1691" s="2">
        <f t="shared" si="919"/>
        <v>0</v>
      </c>
      <c r="AB1691" s="12">
        <f t="shared" si="941"/>
        <v>4.6600000000000003E-2</v>
      </c>
      <c r="AC1691" s="17">
        <f t="shared" si="934"/>
        <v>4</v>
      </c>
      <c r="AD1691" s="17">
        <v>252</v>
      </c>
      <c r="AE1691" s="13">
        <f t="shared" si="912"/>
        <v>1.0007232269999999</v>
      </c>
      <c r="AF1691" s="2">
        <f t="shared" si="920"/>
        <v>248.35256369000001</v>
      </c>
      <c r="AG1691" s="2">
        <f t="shared" si="935"/>
        <v>253.29568712</v>
      </c>
      <c r="AH1691" s="3">
        <f t="shared" si="936"/>
        <v>0</v>
      </c>
      <c r="AI1691" s="4" t="str">
        <f t="shared" si="913"/>
        <v>A+J=</v>
      </c>
      <c r="AJ1691" s="11">
        <f t="shared" si="942"/>
        <v>42870</v>
      </c>
      <c r="AK1691" s="11"/>
      <c r="AL1691" s="4"/>
      <c r="AM1691" s="1"/>
      <c r="AN1691" s="11"/>
      <c r="AO1691" s="1"/>
      <c r="AP1691" s="1"/>
      <c r="AQ1691" s="3"/>
      <c r="AR1691" s="3"/>
      <c r="AS1691" s="6"/>
      <c r="AT1691" s="1"/>
      <c r="AU1691" s="1"/>
      <c r="AV1691" s="1"/>
      <c r="AW1691" s="1"/>
      <c r="AX1691" s="1"/>
      <c r="AY1691" s="1"/>
      <c r="AZ1691" s="1"/>
      <c r="BA1691" s="1"/>
      <c r="BB1691" s="1"/>
    </row>
    <row r="1692" spans="1:54" x14ac:dyDescent="0.2">
      <c r="A1692" s="158">
        <f t="shared" si="937"/>
        <v>42848</v>
      </c>
      <c r="B1692" s="2">
        <f t="shared" si="921"/>
        <v>350483.15039105649</v>
      </c>
      <c r="C1692" s="2">
        <f t="shared" si="938"/>
        <v>254685.25191749001</v>
      </c>
      <c r="D1692" s="2">
        <f>SUM(Y1692:Y$1805)</f>
        <v>6563.2450518300002</v>
      </c>
      <c r="E1692" s="73">
        <f t="shared" si="922"/>
        <v>248122.00686566002</v>
      </c>
      <c r="F1692" s="88">
        <f t="shared" si="915"/>
        <v>4809.67</v>
      </c>
      <c r="G1692" s="3">
        <f>IF(AND(N1692=1,N1691&gt;1),VLOOKUP(A1691,[1]Plan1!$BK$81:$BM$259,3),G1691)</f>
        <v>4821.6899999999996</v>
      </c>
      <c r="H1692" s="11">
        <f t="shared" si="916"/>
        <v>42784</v>
      </c>
      <c r="I1692" s="11">
        <f t="shared" si="917"/>
        <v>42812</v>
      </c>
      <c r="J1692" s="12">
        <f t="shared" si="923"/>
        <v>2.4991319570779602E-3</v>
      </c>
      <c r="K1692" s="11">
        <f t="shared" si="939"/>
        <v>42870</v>
      </c>
      <c r="L1692" s="11">
        <f t="shared" si="924"/>
        <v>42870</v>
      </c>
      <c r="M1692" s="1">
        <f t="shared" si="943"/>
        <v>18</v>
      </c>
      <c r="N1692" s="1">
        <f t="shared" si="925"/>
        <v>4</v>
      </c>
      <c r="O1692" s="2">
        <f t="shared" si="926"/>
        <v>1.0005548200000001</v>
      </c>
      <c r="P1692" s="13">
        <f t="shared" si="918"/>
        <v>1.0033000599999999</v>
      </c>
      <c r="Q1692" s="13">
        <f t="shared" si="911"/>
        <v>1.3750947087697167</v>
      </c>
      <c r="R1692" s="2">
        <f t="shared" si="914"/>
        <v>1.3758576300000001</v>
      </c>
      <c r="S1692" s="2">
        <f t="shared" si="940"/>
        <v>1.34831144</v>
      </c>
      <c r="T1692" s="2">
        <f t="shared" si="927"/>
        <v>343395.03875963</v>
      </c>
      <c r="U1692" s="2">
        <f t="shared" si="928"/>
        <v>2286.0533350757823</v>
      </c>
      <c r="V1692" s="2">
        <f t="shared" si="929"/>
        <v>93258.549451370724</v>
      </c>
      <c r="W1692" s="2">
        <f t="shared" si="930"/>
        <v>350229.85470393649</v>
      </c>
      <c r="X1692" s="17">
        <f t="shared" si="931"/>
        <v>0</v>
      </c>
      <c r="Y1692" s="2">
        <f t="shared" si="932"/>
        <v>0</v>
      </c>
      <c r="Z1692" s="72">
        <f t="shared" si="933"/>
        <v>0</v>
      </c>
      <c r="AA1692" s="2">
        <f t="shared" si="919"/>
        <v>0</v>
      </c>
      <c r="AB1692" s="12">
        <f t="shared" si="941"/>
        <v>4.6600000000000003E-2</v>
      </c>
      <c r="AC1692" s="17">
        <f t="shared" si="934"/>
        <v>4</v>
      </c>
      <c r="AD1692" s="17">
        <v>252</v>
      </c>
      <c r="AE1692" s="13">
        <f t="shared" si="912"/>
        <v>1.0007232269999999</v>
      </c>
      <c r="AF1692" s="2">
        <f t="shared" si="920"/>
        <v>248.35256369000001</v>
      </c>
      <c r="AG1692" s="2">
        <f t="shared" si="935"/>
        <v>253.29568712</v>
      </c>
      <c r="AH1692" s="3">
        <f t="shared" si="936"/>
        <v>0</v>
      </c>
      <c r="AI1692" s="4" t="str">
        <f t="shared" si="913"/>
        <v>A+J=</v>
      </c>
      <c r="AJ1692" s="11">
        <f t="shared" si="942"/>
        <v>42870</v>
      </c>
      <c r="AK1692" s="11"/>
      <c r="AL1692" s="4"/>
      <c r="AM1692" s="1"/>
      <c r="AN1692" s="11"/>
      <c r="AO1692" s="1"/>
      <c r="AP1692" s="1"/>
      <c r="AQ1692" s="3"/>
      <c r="AR1692" s="3"/>
      <c r="AS1692" s="6"/>
      <c r="AT1692" s="1"/>
      <c r="AU1692" s="1"/>
      <c r="AV1692" s="1"/>
      <c r="AW1692" s="1"/>
      <c r="AX1692" s="1"/>
      <c r="AY1692" s="1"/>
      <c r="AZ1692" s="1"/>
      <c r="BA1692" s="1"/>
      <c r="BB1692" s="1"/>
    </row>
    <row r="1693" spans="1:54" x14ac:dyDescent="0.2">
      <c r="A1693" s="158">
        <f t="shared" si="937"/>
        <v>42849</v>
      </c>
      <c r="B1693" s="2">
        <f t="shared" si="921"/>
        <v>350483.15039105649</v>
      </c>
      <c r="C1693" s="2">
        <f t="shared" si="938"/>
        <v>254685.25191749001</v>
      </c>
      <c r="D1693" s="2">
        <f>SUM(Y1693:Y$1805)</f>
        <v>6563.2450518300002</v>
      </c>
      <c r="E1693" s="73">
        <f t="shared" si="922"/>
        <v>248122.00686566002</v>
      </c>
      <c r="F1693" s="88">
        <f t="shared" si="915"/>
        <v>4809.67</v>
      </c>
      <c r="G1693" s="3">
        <f>IF(AND(N1693=1,N1692&gt;1),VLOOKUP(A1692,[1]Plan1!$BK$81:$BM$259,3),G1692)</f>
        <v>4821.6899999999996</v>
      </c>
      <c r="H1693" s="11">
        <f t="shared" si="916"/>
        <v>42784</v>
      </c>
      <c r="I1693" s="11">
        <f t="shared" si="917"/>
        <v>42812</v>
      </c>
      <c r="J1693" s="12">
        <f t="shared" si="923"/>
        <v>2.4991319570779602E-3</v>
      </c>
      <c r="K1693" s="11">
        <f t="shared" si="939"/>
        <v>42870</v>
      </c>
      <c r="L1693" s="11">
        <f t="shared" si="924"/>
        <v>42870</v>
      </c>
      <c r="M1693" s="1">
        <f t="shared" si="943"/>
        <v>18</v>
      </c>
      <c r="N1693" s="1">
        <f t="shared" si="925"/>
        <v>4</v>
      </c>
      <c r="O1693" s="2">
        <f t="shared" si="926"/>
        <v>1.0005548200000001</v>
      </c>
      <c r="P1693" s="13">
        <f t="shared" si="918"/>
        <v>1.0033000599999999</v>
      </c>
      <c r="Q1693" s="13">
        <f t="shared" si="911"/>
        <v>1.3750947087697167</v>
      </c>
      <c r="R1693" s="2">
        <f t="shared" si="914"/>
        <v>1.3758576300000001</v>
      </c>
      <c r="S1693" s="2">
        <f t="shared" si="940"/>
        <v>1.34831144</v>
      </c>
      <c r="T1693" s="2">
        <f t="shared" si="927"/>
        <v>343395.03875963</v>
      </c>
      <c r="U1693" s="2">
        <f t="shared" si="928"/>
        <v>2286.0533350757823</v>
      </c>
      <c r="V1693" s="2">
        <f t="shared" si="929"/>
        <v>93258.549451370724</v>
      </c>
      <c r="W1693" s="2">
        <f t="shared" si="930"/>
        <v>350229.85470393649</v>
      </c>
      <c r="X1693" s="17">
        <f t="shared" si="931"/>
        <v>0</v>
      </c>
      <c r="Y1693" s="2">
        <f t="shared" si="932"/>
        <v>0</v>
      </c>
      <c r="Z1693" s="72">
        <f t="shared" si="933"/>
        <v>0</v>
      </c>
      <c r="AA1693" s="2">
        <f t="shared" si="919"/>
        <v>0</v>
      </c>
      <c r="AB1693" s="12">
        <f t="shared" si="941"/>
        <v>4.6600000000000003E-2</v>
      </c>
      <c r="AC1693" s="17">
        <f t="shared" si="934"/>
        <v>4</v>
      </c>
      <c r="AD1693" s="17">
        <v>252</v>
      </c>
      <c r="AE1693" s="13">
        <f t="shared" si="912"/>
        <v>1.0007232269999999</v>
      </c>
      <c r="AF1693" s="2">
        <f t="shared" si="920"/>
        <v>248.35256369000001</v>
      </c>
      <c r="AG1693" s="2">
        <f t="shared" si="935"/>
        <v>253.29568712</v>
      </c>
      <c r="AH1693" s="3">
        <f t="shared" si="936"/>
        <v>0</v>
      </c>
      <c r="AI1693" s="4" t="str">
        <f t="shared" si="913"/>
        <v>A+J=</v>
      </c>
      <c r="AJ1693" s="11">
        <f t="shared" si="942"/>
        <v>42870</v>
      </c>
      <c r="AK1693" s="11"/>
      <c r="AL1693" s="4"/>
      <c r="AM1693" s="1"/>
      <c r="AN1693" s="11"/>
      <c r="AO1693" s="1"/>
      <c r="AP1693" s="1"/>
      <c r="AQ1693" s="3"/>
      <c r="AR1693" s="3"/>
      <c r="AS1693" s="6"/>
      <c r="AT1693" s="1"/>
      <c r="AU1693" s="1"/>
      <c r="AV1693" s="1"/>
      <c r="AW1693" s="1"/>
      <c r="AX1693" s="1"/>
      <c r="AY1693" s="1"/>
      <c r="AZ1693" s="1"/>
      <c r="BA1693" s="1"/>
      <c r="BB1693" s="1"/>
    </row>
    <row r="1694" spans="1:54" x14ac:dyDescent="0.2">
      <c r="A1694" s="158">
        <f t="shared" si="937"/>
        <v>42850</v>
      </c>
      <c r="B1694" s="2">
        <f t="shared" si="921"/>
        <v>350593.88725024642</v>
      </c>
      <c r="C1694" s="2">
        <f t="shared" si="938"/>
        <v>254685.25191749001</v>
      </c>
      <c r="D1694" s="2">
        <f>SUM(Y1694:Y$1805)</f>
        <v>6563.2450518300002</v>
      </c>
      <c r="E1694" s="73">
        <f t="shared" si="922"/>
        <v>248122.00686566002</v>
      </c>
      <c r="F1694" s="88">
        <f t="shared" si="915"/>
        <v>4809.67</v>
      </c>
      <c r="G1694" s="3">
        <f>IF(AND(N1694=1,N1693&gt;1),VLOOKUP(A1693,[1]Plan1!$BK$81:$BM$259,3),G1693)</f>
        <v>4821.6899999999996</v>
      </c>
      <c r="H1694" s="11">
        <f t="shared" si="916"/>
        <v>42784</v>
      </c>
      <c r="I1694" s="11">
        <f t="shared" si="917"/>
        <v>42812</v>
      </c>
      <c r="J1694" s="12">
        <f t="shared" si="923"/>
        <v>2.4991319570779602E-3</v>
      </c>
      <c r="K1694" s="11">
        <f t="shared" si="939"/>
        <v>42870</v>
      </c>
      <c r="L1694" s="11">
        <f t="shared" si="924"/>
        <v>42870</v>
      </c>
      <c r="M1694" s="1">
        <f t="shared" si="943"/>
        <v>18</v>
      </c>
      <c r="N1694" s="1">
        <f t="shared" si="925"/>
        <v>5</v>
      </c>
      <c r="O1694" s="2">
        <f t="shared" si="926"/>
        <v>1.0006935699999999</v>
      </c>
      <c r="P1694" s="13">
        <f t="shared" si="918"/>
        <v>1.0033000599999999</v>
      </c>
      <c r="Q1694" s="13">
        <f t="shared" si="911"/>
        <v>1.3750947087697167</v>
      </c>
      <c r="R1694" s="2">
        <f t="shared" si="914"/>
        <v>1.37604843</v>
      </c>
      <c r="S1694" s="2">
        <f t="shared" si="940"/>
        <v>1.34831144</v>
      </c>
      <c r="T1694" s="2">
        <f t="shared" si="927"/>
        <v>343395.03875963</v>
      </c>
      <c r="U1694" s="2">
        <f t="shared" si="928"/>
        <v>2286.0533350757823</v>
      </c>
      <c r="V1694" s="2">
        <f t="shared" si="929"/>
        <v>93305.891130280666</v>
      </c>
      <c r="W1694" s="2">
        <f t="shared" si="930"/>
        <v>350277.19638284645</v>
      </c>
      <c r="X1694" s="17">
        <f t="shared" si="931"/>
        <v>0</v>
      </c>
      <c r="Y1694" s="2">
        <f t="shared" si="932"/>
        <v>0</v>
      </c>
      <c r="Z1694" s="72">
        <f t="shared" si="933"/>
        <v>0</v>
      </c>
      <c r="AA1694" s="2">
        <f t="shared" si="919"/>
        <v>0</v>
      </c>
      <c r="AB1694" s="12">
        <f t="shared" si="941"/>
        <v>4.6600000000000003E-2</v>
      </c>
      <c r="AC1694" s="17">
        <f t="shared" si="934"/>
        <v>5</v>
      </c>
      <c r="AD1694" s="17">
        <v>252</v>
      </c>
      <c r="AE1694" s="13">
        <f t="shared" si="912"/>
        <v>1.000904115</v>
      </c>
      <c r="AF1694" s="2">
        <f t="shared" si="920"/>
        <v>310.46860545999999</v>
      </c>
      <c r="AG1694" s="2">
        <f t="shared" si="935"/>
        <v>316.6908674</v>
      </c>
      <c r="AH1694" s="3">
        <f t="shared" si="936"/>
        <v>0</v>
      </c>
      <c r="AI1694" s="4" t="str">
        <f t="shared" si="913"/>
        <v>A+J=</v>
      </c>
      <c r="AJ1694" s="11">
        <f t="shared" si="942"/>
        <v>42870</v>
      </c>
      <c r="AK1694" s="11"/>
      <c r="AL1694" s="4"/>
      <c r="AM1694" s="1"/>
      <c r="AN1694" s="11"/>
      <c r="AO1694" s="1"/>
      <c r="AP1694" s="1"/>
      <c r="AQ1694" s="3"/>
      <c r="AR1694" s="3"/>
      <c r="AS1694" s="6"/>
      <c r="AT1694" s="1"/>
      <c r="AU1694" s="1"/>
      <c r="AV1694" s="1"/>
      <c r="AW1694" s="1"/>
      <c r="AX1694" s="1"/>
      <c r="AY1694" s="1"/>
      <c r="AZ1694" s="1"/>
      <c r="BA1694" s="1"/>
      <c r="BB1694" s="1"/>
    </row>
    <row r="1695" spans="1:54" x14ac:dyDescent="0.2">
      <c r="A1695" s="158">
        <f t="shared" si="937"/>
        <v>42851</v>
      </c>
      <c r="B1695" s="2">
        <f t="shared" si="921"/>
        <v>350704.66024896665</v>
      </c>
      <c r="C1695" s="2">
        <f t="shared" si="938"/>
        <v>254685.25191749001</v>
      </c>
      <c r="D1695" s="2">
        <f>SUM(Y1695:Y$1805)</f>
        <v>6563.2450518300002</v>
      </c>
      <c r="E1695" s="73">
        <f t="shared" si="922"/>
        <v>248122.00686566002</v>
      </c>
      <c r="F1695" s="88">
        <f t="shared" si="915"/>
        <v>4809.67</v>
      </c>
      <c r="G1695" s="3">
        <f>IF(AND(N1695=1,N1694&gt;1),VLOOKUP(A1694,[1]Plan1!$BK$81:$BM$259,3),G1694)</f>
        <v>4821.6899999999996</v>
      </c>
      <c r="H1695" s="11">
        <f t="shared" si="916"/>
        <v>42784</v>
      </c>
      <c r="I1695" s="11">
        <f t="shared" si="917"/>
        <v>42812</v>
      </c>
      <c r="J1695" s="12">
        <f t="shared" si="923"/>
        <v>2.4991319570779602E-3</v>
      </c>
      <c r="K1695" s="11">
        <f t="shared" si="939"/>
        <v>42870</v>
      </c>
      <c r="L1695" s="11">
        <f t="shared" si="924"/>
        <v>42870</v>
      </c>
      <c r="M1695" s="1">
        <f t="shared" si="943"/>
        <v>18</v>
      </c>
      <c r="N1695" s="1">
        <f t="shared" si="925"/>
        <v>6</v>
      </c>
      <c r="O1695" s="2">
        <f t="shared" si="926"/>
        <v>1.00083235</v>
      </c>
      <c r="P1695" s="13">
        <f t="shared" si="918"/>
        <v>1.0033000599999999</v>
      </c>
      <c r="Q1695" s="13">
        <f t="shared" ref="Q1695:Q1758" si="944">IF(L1695&gt;L1694,Q1694*P1695,Q1694)</f>
        <v>1.3750947087697167</v>
      </c>
      <c r="R1695" s="2">
        <f t="shared" si="914"/>
        <v>1.37623926</v>
      </c>
      <c r="S1695" s="2">
        <f t="shared" si="940"/>
        <v>1.34831144</v>
      </c>
      <c r="T1695" s="2">
        <f t="shared" si="927"/>
        <v>343395.03875963</v>
      </c>
      <c r="U1695" s="2">
        <f t="shared" si="928"/>
        <v>2286.0533350757823</v>
      </c>
      <c r="V1695" s="2">
        <f t="shared" si="929"/>
        <v>93353.240252850839</v>
      </c>
      <c r="W1695" s="2">
        <f t="shared" si="930"/>
        <v>350324.54550541664</v>
      </c>
      <c r="X1695" s="17">
        <f t="shared" si="931"/>
        <v>0</v>
      </c>
      <c r="Y1695" s="2">
        <f t="shared" si="932"/>
        <v>0</v>
      </c>
      <c r="Z1695" s="72">
        <f t="shared" si="933"/>
        <v>0</v>
      </c>
      <c r="AA1695" s="2">
        <f t="shared" si="919"/>
        <v>0</v>
      </c>
      <c r="AB1695" s="12">
        <f t="shared" si="941"/>
        <v>4.6600000000000003E-2</v>
      </c>
      <c r="AC1695" s="17">
        <f t="shared" si="934"/>
        <v>6</v>
      </c>
      <c r="AD1695" s="17">
        <v>252</v>
      </c>
      <c r="AE1695" s="13">
        <f t="shared" ref="AE1695:AE1758" si="945">ROUND((1+AB1695)^TRUNC((AC1695/AD1695),9),9)</f>
        <v>1.0010850360000001</v>
      </c>
      <c r="AF1695" s="2">
        <f t="shared" si="920"/>
        <v>372.59597926999999</v>
      </c>
      <c r="AG1695" s="2">
        <f t="shared" si="935"/>
        <v>380.11474355000001</v>
      </c>
      <c r="AH1695" s="3">
        <f t="shared" si="936"/>
        <v>0</v>
      </c>
      <c r="AI1695" s="4" t="str">
        <f t="shared" si="913"/>
        <v>A+J=</v>
      </c>
      <c r="AJ1695" s="11">
        <f t="shared" si="942"/>
        <v>42870</v>
      </c>
      <c r="AK1695" s="11"/>
      <c r="AL1695" s="4"/>
      <c r="AM1695" s="1"/>
      <c r="AN1695" s="11"/>
      <c r="AO1695" s="1"/>
      <c r="AP1695" s="1"/>
      <c r="AQ1695" s="3"/>
      <c r="AR1695" s="3"/>
      <c r="AS1695" s="6"/>
      <c r="AT1695" s="1"/>
      <c r="AU1695" s="1"/>
      <c r="AV1695" s="1"/>
      <c r="AW1695" s="1"/>
      <c r="AX1695" s="1"/>
      <c r="AY1695" s="1"/>
      <c r="AZ1695" s="1"/>
      <c r="BA1695" s="1"/>
      <c r="BB1695" s="1"/>
    </row>
    <row r="1696" spans="1:54" x14ac:dyDescent="0.2">
      <c r="A1696" s="158">
        <f t="shared" si="937"/>
        <v>42852</v>
      </c>
      <c r="B1696" s="2">
        <f t="shared" si="921"/>
        <v>350815.46691158693</v>
      </c>
      <c r="C1696" s="2">
        <f t="shared" si="938"/>
        <v>254685.25191749001</v>
      </c>
      <c r="D1696" s="2">
        <f>SUM(Y1696:Y$1805)</f>
        <v>6563.2450518300002</v>
      </c>
      <c r="E1696" s="73">
        <f t="shared" si="922"/>
        <v>248122.00686566002</v>
      </c>
      <c r="F1696" s="88">
        <f t="shared" si="915"/>
        <v>4809.67</v>
      </c>
      <c r="G1696" s="3">
        <f>IF(AND(N1696=1,N1695&gt;1),VLOOKUP(A1695,[1]Plan1!$BK$81:$BM$259,3),G1695)</f>
        <v>4821.6899999999996</v>
      </c>
      <c r="H1696" s="11">
        <f t="shared" si="916"/>
        <v>42784</v>
      </c>
      <c r="I1696" s="11">
        <f t="shared" si="917"/>
        <v>42812</v>
      </c>
      <c r="J1696" s="12">
        <f t="shared" si="923"/>
        <v>2.4991319570779602E-3</v>
      </c>
      <c r="K1696" s="11">
        <f t="shared" si="939"/>
        <v>42870</v>
      </c>
      <c r="L1696" s="11">
        <f t="shared" si="924"/>
        <v>42870</v>
      </c>
      <c r="M1696" s="1">
        <f t="shared" si="943"/>
        <v>18</v>
      </c>
      <c r="N1696" s="1">
        <f t="shared" si="925"/>
        <v>7</v>
      </c>
      <c r="O1696" s="2">
        <f t="shared" si="926"/>
        <v>1.0009711400000001</v>
      </c>
      <c r="P1696" s="13">
        <f t="shared" si="918"/>
        <v>1.0033000599999999</v>
      </c>
      <c r="Q1696" s="13">
        <f t="shared" si="944"/>
        <v>1.3750947087697167</v>
      </c>
      <c r="R1696" s="2">
        <f t="shared" si="914"/>
        <v>1.37643011</v>
      </c>
      <c r="S1696" s="2">
        <f t="shared" si="940"/>
        <v>1.34831144</v>
      </c>
      <c r="T1696" s="2">
        <f t="shared" si="927"/>
        <v>343395.03875963</v>
      </c>
      <c r="U1696" s="2">
        <f t="shared" si="928"/>
        <v>2286.0533350757823</v>
      </c>
      <c r="V1696" s="2">
        <f t="shared" si="929"/>
        <v>93400.59433786117</v>
      </c>
      <c r="W1696" s="2">
        <f t="shared" si="930"/>
        <v>350371.89959042694</v>
      </c>
      <c r="X1696" s="17">
        <f t="shared" si="931"/>
        <v>0</v>
      </c>
      <c r="Y1696" s="2">
        <f t="shared" si="932"/>
        <v>0</v>
      </c>
      <c r="Z1696" s="72">
        <f t="shared" si="933"/>
        <v>0</v>
      </c>
      <c r="AA1696" s="2">
        <f t="shared" si="919"/>
        <v>0</v>
      </c>
      <c r="AB1696" s="12">
        <f t="shared" si="941"/>
        <v>4.6600000000000003E-2</v>
      </c>
      <c r="AC1696" s="17">
        <f t="shared" si="934"/>
        <v>7</v>
      </c>
      <c r="AD1696" s="17">
        <v>252</v>
      </c>
      <c r="AE1696" s="13">
        <f t="shared" si="945"/>
        <v>1.0012659900000001</v>
      </c>
      <c r="AF1696" s="2">
        <f t="shared" si="920"/>
        <v>434.73468510999999</v>
      </c>
      <c r="AG1696" s="2">
        <f t="shared" si="935"/>
        <v>443.56732116000001</v>
      </c>
      <c r="AH1696" s="3">
        <f t="shared" si="936"/>
        <v>0</v>
      </c>
      <c r="AI1696" s="4" t="str">
        <f t="shared" si="913"/>
        <v>A+J=</v>
      </c>
      <c r="AJ1696" s="11">
        <f t="shared" si="942"/>
        <v>42870</v>
      </c>
      <c r="AK1696" s="11"/>
      <c r="AL1696" s="4"/>
      <c r="AM1696" s="1"/>
      <c r="AN1696" s="11"/>
      <c r="AO1696" s="1"/>
      <c r="AP1696" s="1"/>
      <c r="AQ1696" s="3"/>
      <c r="AR1696" s="3"/>
      <c r="AS1696" s="6"/>
      <c r="AT1696" s="1"/>
      <c r="AU1696" s="1"/>
      <c r="AV1696" s="1"/>
      <c r="AW1696" s="1"/>
      <c r="AX1696" s="1"/>
      <c r="AY1696" s="1"/>
      <c r="AZ1696" s="1"/>
      <c r="BA1696" s="1"/>
      <c r="BB1696" s="1"/>
    </row>
    <row r="1697" spans="1:54" x14ac:dyDescent="0.2">
      <c r="A1697" s="158">
        <f t="shared" si="937"/>
        <v>42853</v>
      </c>
      <c r="B1697" s="2">
        <f t="shared" si="921"/>
        <v>350926.30937986745</v>
      </c>
      <c r="C1697" s="2">
        <f t="shared" si="938"/>
        <v>254685.25191749001</v>
      </c>
      <c r="D1697" s="2">
        <f>SUM(Y1697:Y$1805)</f>
        <v>6563.2450518300002</v>
      </c>
      <c r="E1697" s="73">
        <f t="shared" si="922"/>
        <v>248122.00686566002</v>
      </c>
      <c r="F1697" s="88">
        <f t="shared" si="915"/>
        <v>4809.67</v>
      </c>
      <c r="G1697" s="3">
        <f>IF(AND(N1697=1,N1696&gt;1),VLOOKUP(A1696,[1]Plan1!$BK$81:$BM$259,3),G1696)</f>
        <v>4821.6899999999996</v>
      </c>
      <c r="H1697" s="11">
        <f t="shared" si="916"/>
        <v>42784</v>
      </c>
      <c r="I1697" s="11">
        <f t="shared" si="917"/>
        <v>42812</v>
      </c>
      <c r="J1697" s="12">
        <f t="shared" si="923"/>
        <v>2.4991319570779602E-3</v>
      </c>
      <c r="K1697" s="11">
        <f t="shared" si="939"/>
        <v>42870</v>
      </c>
      <c r="L1697" s="11">
        <f t="shared" si="924"/>
        <v>42870</v>
      </c>
      <c r="M1697" s="1">
        <f t="shared" si="943"/>
        <v>18</v>
      </c>
      <c r="N1697" s="1">
        <f t="shared" si="925"/>
        <v>8</v>
      </c>
      <c r="O1697" s="2">
        <f t="shared" si="926"/>
        <v>1.00110995</v>
      </c>
      <c r="P1697" s="13">
        <f t="shared" si="918"/>
        <v>1.0033000599999999</v>
      </c>
      <c r="Q1697" s="13">
        <f t="shared" si="944"/>
        <v>1.3750947087697167</v>
      </c>
      <c r="R1697" s="2">
        <f t="shared" si="914"/>
        <v>1.3766209899999999</v>
      </c>
      <c r="S1697" s="2">
        <f t="shared" si="940"/>
        <v>1.34831144</v>
      </c>
      <c r="T1697" s="2">
        <f t="shared" si="927"/>
        <v>343395.03875963</v>
      </c>
      <c r="U1697" s="2">
        <f t="shared" si="928"/>
        <v>2286.0533350757823</v>
      </c>
      <c r="V1697" s="2">
        <f t="shared" si="929"/>
        <v>93447.955866531658</v>
      </c>
      <c r="W1697" s="2">
        <f t="shared" si="930"/>
        <v>350419.26111909747</v>
      </c>
      <c r="X1697" s="17">
        <f t="shared" si="931"/>
        <v>0</v>
      </c>
      <c r="Y1697" s="2">
        <f t="shared" si="932"/>
        <v>0</v>
      </c>
      <c r="Z1697" s="72">
        <f t="shared" si="933"/>
        <v>0</v>
      </c>
      <c r="AA1697" s="2">
        <f t="shared" si="919"/>
        <v>0</v>
      </c>
      <c r="AB1697" s="12">
        <f t="shared" si="941"/>
        <v>4.6600000000000003E-2</v>
      </c>
      <c r="AC1697" s="17">
        <f t="shared" si="934"/>
        <v>8</v>
      </c>
      <c r="AD1697" s="17">
        <v>252</v>
      </c>
      <c r="AE1697" s="13">
        <f t="shared" si="945"/>
        <v>1.001446976</v>
      </c>
      <c r="AF1697" s="2">
        <f t="shared" si="920"/>
        <v>496.88437959999999</v>
      </c>
      <c r="AG1697" s="2">
        <f t="shared" si="935"/>
        <v>507.04826077000001</v>
      </c>
      <c r="AH1697" s="3">
        <f t="shared" si="936"/>
        <v>0</v>
      </c>
      <c r="AI1697" s="4" t="str">
        <f t="shared" si="913"/>
        <v>A+J=</v>
      </c>
      <c r="AJ1697" s="11">
        <f t="shared" si="942"/>
        <v>42870</v>
      </c>
      <c r="AK1697" s="11"/>
      <c r="AL1697" s="4"/>
      <c r="AM1697" s="1"/>
      <c r="AN1697" s="11"/>
      <c r="AO1697" s="1"/>
      <c r="AP1697" s="1"/>
      <c r="AQ1697" s="3"/>
      <c r="AR1697" s="3"/>
      <c r="AS1697" s="6"/>
      <c r="AT1697" s="1"/>
      <c r="AU1697" s="1"/>
      <c r="AV1697" s="1"/>
      <c r="AW1697" s="1"/>
      <c r="AX1697" s="1"/>
      <c r="AY1697" s="1"/>
      <c r="AZ1697" s="1"/>
      <c r="BA1697" s="1"/>
      <c r="BB1697" s="1"/>
    </row>
    <row r="1698" spans="1:54" x14ac:dyDescent="0.2">
      <c r="A1698" s="158">
        <f t="shared" si="937"/>
        <v>42854</v>
      </c>
      <c r="B1698" s="2">
        <f t="shared" si="921"/>
        <v>351037.18587808812</v>
      </c>
      <c r="C1698" s="2">
        <f t="shared" si="938"/>
        <v>254685.25191749001</v>
      </c>
      <c r="D1698" s="2">
        <f>SUM(Y1698:Y$1805)</f>
        <v>6563.2450518300002</v>
      </c>
      <c r="E1698" s="73">
        <f t="shared" si="922"/>
        <v>248122.00686566002</v>
      </c>
      <c r="F1698" s="88">
        <f t="shared" si="915"/>
        <v>4809.67</v>
      </c>
      <c r="G1698" s="3">
        <f>IF(AND(N1698=1,N1697&gt;1),VLOOKUP(A1697,[1]Plan1!$BK$81:$BM$259,3),G1697)</f>
        <v>4821.6899999999996</v>
      </c>
      <c r="H1698" s="11">
        <f t="shared" si="916"/>
        <v>42784</v>
      </c>
      <c r="I1698" s="11">
        <f t="shared" si="917"/>
        <v>42812</v>
      </c>
      <c r="J1698" s="12">
        <f t="shared" si="923"/>
        <v>2.4991319570779602E-3</v>
      </c>
      <c r="K1698" s="11">
        <f t="shared" si="939"/>
        <v>42870</v>
      </c>
      <c r="L1698" s="11">
        <f t="shared" si="924"/>
        <v>42870</v>
      </c>
      <c r="M1698" s="1">
        <f t="shared" si="943"/>
        <v>18</v>
      </c>
      <c r="N1698" s="1">
        <f t="shared" si="925"/>
        <v>9</v>
      </c>
      <c r="O1698" s="2">
        <f t="shared" si="926"/>
        <v>1.0012487800000001</v>
      </c>
      <c r="P1698" s="13">
        <f t="shared" si="918"/>
        <v>1.0033000599999999</v>
      </c>
      <c r="Q1698" s="13">
        <f t="shared" si="944"/>
        <v>1.3750947087697167</v>
      </c>
      <c r="R1698" s="2">
        <f t="shared" si="914"/>
        <v>1.3768118899999999</v>
      </c>
      <c r="S1698" s="2">
        <f t="shared" si="940"/>
        <v>1.34831144</v>
      </c>
      <c r="T1698" s="2">
        <f t="shared" si="927"/>
        <v>343395.03875963</v>
      </c>
      <c r="U1698" s="2">
        <f t="shared" si="928"/>
        <v>2286.0533350757823</v>
      </c>
      <c r="V1698" s="2">
        <f t="shared" si="929"/>
        <v>93495.322357642304</v>
      </c>
      <c r="W1698" s="2">
        <f t="shared" si="930"/>
        <v>350466.62761020812</v>
      </c>
      <c r="X1698" s="17">
        <f t="shared" si="931"/>
        <v>0</v>
      </c>
      <c r="Y1698" s="2">
        <f t="shared" si="932"/>
        <v>0</v>
      </c>
      <c r="Z1698" s="72">
        <f t="shared" si="933"/>
        <v>0</v>
      </c>
      <c r="AA1698" s="2">
        <f t="shared" si="919"/>
        <v>0</v>
      </c>
      <c r="AB1698" s="12">
        <f t="shared" si="941"/>
        <v>4.6600000000000003E-2</v>
      </c>
      <c r="AC1698" s="17">
        <f t="shared" si="934"/>
        <v>9</v>
      </c>
      <c r="AD1698" s="17">
        <v>252</v>
      </c>
      <c r="AE1698" s="13">
        <f t="shared" si="945"/>
        <v>1.0016279960000001</v>
      </c>
      <c r="AF1698" s="2">
        <f t="shared" si="920"/>
        <v>559.04574951999996</v>
      </c>
      <c r="AG1698" s="2">
        <f t="shared" si="935"/>
        <v>570.55826788000002</v>
      </c>
      <c r="AH1698" s="3">
        <f t="shared" si="936"/>
        <v>0</v>
      </c>
      <c r="AI1698" s="4" t="str">
        <f t="shared" ref="AI1698:AI1761" si="946">AI1697</f>
        <v>A+J=</v>
      </c>
      <c r="AJ1698" s="11">
        <f t="shared" si="942"/>
        <v>42870</v>
      </c>
      <c r="AK1698" s="11"/>
      <c r="AL1698" s="4"/>
      <c r="AM1698" s="1"/>
      <c r="AN1698" s="11"/>
      <c r="AO1698" s="1"/>
      <c r="AP1698" s="1"/>
      <c r="AQ1698" s="3"/>
      <c r="AR1698" s="3"/>
      <c r="AS1698" s="6"/>
      <c r="AT1698" s="1"/>
      <c r="AU1698" s="1"/>
      <c r="AV1698" s="1"/>
      <c r="AW1698" s="1"/>
      <c r="AX1698" s="1"/>
      <c r="AY1698" s="1"/>
      <c r="AZ1698" s="1"/>
      <c r="BA1698" s="1"/>
      <c r="BB1698" s="1"/>
    </row>
    <row r="1699" spans="1:54" x14ac:dyDescent="0.2">
      <c r="A1699" s="158">
        <f t="shared" si="937"/>
        <v>42855</v>
      </c>
      <c r="B1699" s="2">
        <f t="shared" si="921"/>
        <v>351037.18587808812</v>
      </c>
      <c r="C1699" s="2">
        <f t="shared" si="938"/>
        <v>254685.25191749001</v>
      </c>
      <c r="D1699" s="2">
        <f>SUM(Y1699:Y$1805)</f>
        <v>6563.2450518300002</v>
      </c>
      <c r="E1699" s="73">
        <f t="shared" si="922"/>
        <v>248122.00686566002</v>
      </c>
      <c r="F1699" s="88">
        <f t="shared" si="915"/>
        <v>4809.67</v>
      </c>
      <c r="G1699" s="3">
        <f>IF(AND(N1699=1,N1698&gt;1),VLOOKUP(A1698,[1]Plan1!$BK$81:$BM$259,3),G1698)</f>
        <v>4821.6899999999996</v>
      </c>
      <c r="H1699" s="11">
        <f t="shared" si="916"/>
        <v>42784</v>
      </c>
      <c r="I1699" s="11">
        <f t="shared" si="917"/>
        <v>42812</v>
      </c>
      <c r="J1699" s="12">
        <f t="shared" si="923"/>
        <v>2.4991319570779602E-3</v>
      </c>
      <c r="K1699" s="11">
        <f t="shared" si="939"/>
        <v>42870</v>
      </c>
      <c r="L1699" s="11">
        <f t="shared" si="924"/>
        <v>42870</v>
      </c>
      <c r="M1699" s="1">
        <f t="shared" si="943"/>
        <v>18</v>
      </c>
      <c r="N1699" s="1">
        <f t="shared" si="925"/>
        <v>9</v>
      </c>
      <c r="O1699" s="2">
        <f t="shared" si="926"/>
        <v>1.0012487800000001</v>
      </c>
      <c r="P1699" s="13">
        <f t="shared" si="918"/>
        <v>1.0033000599999999</v>
      </c>
      <c r="Q1699" s="13">
        <f t="shared" si="944"/>
        <v>1.3750947087697167</v>
      </c>
      <c r="R1699" s="2">
        <f t="shared" si="914"/>
        <v>1.3768118899999999</v>
      </c>
      <c r="S1699" s="2">
        <f t="shared" si="940"/>
        <v>1.34831144</v>
      </c>
      <c r="T1699" s="2">
        <f t="shared" si="927"/>
        <v>343395.03875963</v>
      </c>
      <c r="U1699" s="2">
        <f t="shared" si="928"/>
        <v>2286.0533350757823</v>
      </c>
      <c r="V1699" s="2">
        <f t="shared" si="929"/>
        <v>93495.322357642304</v>
      </c>
      <c r="W1699" s="2">
        <f t="shared" si="930"/>
        <v>350466.62761020812</v>
      </c>
      <c r="X1699" s="17">
        <f t="shared" si="931"/>
        <v>0</v>
      </c>
      <c r="Y1699" s="2">
        <f t="shared" si="932"/>
        <v>0</v>
      </c>
      <c r="Z1699" s="72">
        <f t="shared" si="933"/>
        <v>0</v>
      </c>
      <c r="AA1699" s="2">
        <f t="shared" si="919"/>
        <v>0</v>
      </c>
      <c r="AB1699" s="12">
        <f t="shared" si="941"/>
        <v>4.6600000000000003E-2</v>
      </c>
      <c r="AC1699" s="17">
        <f t="shared" si="934"/>
        <v>9</v>
      </c>
      <c r="AD1699" s="17">
        <v>252</v>
      </c>
      <c r="AE1699" s="13">
        <f t="shared" si="945"/>
        <v>1.0016279960000001</v>
      </c>
      <c r="AF1699" s="2">
        <f t="shared" si="920"/>
        <v>559.04574951999996</v>
      </c>
      <c r="AG1699" s="2">
        <f t="shared" si="935"/>
        <v>570.55826788000002</v>
      </c>
      <c r="AH1699" s="3">
        <f t="shared" si="936"/>
        <v>0</v>
      </c>
      <c r="AI1699" s="4" t="str">
        <f t="shared" si="946"/>
        <v>A+J=</v>
      </c>
      <c r="AJ1699" s="11">
        <f t="shared" si="942"/>
        <v>42870</v>
      </c>
      <c r="AK1699" s="11"/>
      <c r="AL1699" s="4"/>
      <c r="AM1699" s="1"/>
      <c r="AN1699" s="11"/>
      <c r="AO1699" s="1"/>
      <c r="AP1699" s="1"/>
      <c r="AQ1699" s="3"/>
      <c r="AR1699" s="3"/>
      <c r="AS1699" s="6"/>
      <c r="AT1699" s="1"/>
      <c r="AU1699" s="1"/>
      <c r="AV1699" s="1"/>
      <c r="AW1699" s="1"/>
      <c r="AX1699" s="1"/>
      <c r="AY1699" s="1"/>
      <c r="AZ1699" s="1"/>
      <c r="BA1699" s="1"/>
      <c r="BB1699" s="1"/>
    </row>
    <row r="1700" spans="1:54" x14ac:dyDescent="0.2">
      <c r="A1700" s="158">
        <f t="shared" si="937"/>
        <v>42856</v>
      </c>
      <c r="B1700" s="2">
        <f t="shared" si="921"/>
        <v>351037.18587808812</v>
      </c>
      <c r="C1700" s="2">
        <f t="shared" si="938"/>
        <v>254685.25191749001</v>
      </c>
      <c r="D1700" s="2">
        <f>SUM(Y1700:Y$1805)</f>
        <v>6563.2450518300002</v>
      </c>
      <c r="E1700" s="73">
        <f t="shared" si="922"/>
        <v>248122.00686566002</v>
      </c>
      <c r="F1700" s="88">
        <f t="shared" si="915"/>
        <v>4809.67</v>
      </c>
      <c r="G1700" s="3">
        <f>IF(AND(N1700=1,N1699&gt;1),VLOOKUP(A1699,[1]Plan1!$BK$81:$BM$259,3),G1699)</f>
        <v>4821.6899999999996</v>
      </c>
      <c r="H1700" s="11">
        <f t="shared" si="916"/>
        <v>42784</v>
      </c>
      <c r="I1700" s="11">
        <f t="shared" si="917"/>
        <v>42812</v>
      </c>
      <c r="J1700" s="12">
        <f t="shared" si="923"/>
        <v>2.4991319570779602E-3</v>
      </c>
      <c r="K1700" s="11">
        <f t="shared" si="939"/>
        <v>42870</v>
      </c>
      <c r="L1700" s="11">
        <f t="shared" si="924"/>
        <v>42870</v>
      </c>
      <c r="M1700" s="1">
        <f t="shared" si="943"/>
        <v>18</v>
      </c>
      <c r="N1700" s="1">
        <f t="shared" si="925"/>
        <v>9</v>
      </c>
      <c r="O1700" s="2">
        <f t="shared" si="926"/>
        <v>1.0012487800000001</v>
      </c>
      <c r="P1700" s="13">
        <f t="shared" si="918"/>
        <v>1.0033000599999999</v>
      </c>
      <c r="Q1700" s="13">
        <f t="shared" si="944"/>
        <v>1.3750947087697167</v>
      </c>
      <c r="R1700" s="2">
        <f t="shared" si="914"/>
        <v>1.3768118899999999</v>
      </c>
      <c r="S1700" s="2">
        <f t="shared" si="940"/>
        <v>1.34831144</v>
      </c>
      <c r="T1700" s="2">
        <f t="shared" si="927"/>
        <v>343395.03875963</v>
      </c>
      <c r="U1700" s="2">
        <f t="shared" si="928"/>
        <v>2286.0533350757823</v>
      </c>
      <c r="V1700" s="2">
        <f t="shared" si="929"/>
        <v>93495.322357642304</v>
      </c>
      <c r="W1700" s="2">
        <f t="shared" si="930"/>
        <v>350466.62761020812</v>
      </c>
      <c r="X1700" s="17">
        <f t="shared" si="931"/>
        <v>0</v>
      </c>
      <c r="Y1700" s="2">
        <f t="shared" si="932"/>
        <v>0</v>
      </c>
      <c r="Z1700" s="72">
        <f t="shared" si="933"/>
        <v>0</v>
      </c>
      <c r="AA1700" s="2">
        <f t="shared" si="919"/>
        <v>0</v>
      </c>
      <c r="AB1700" s="12">
        <f t="shared" si="941"/>
        <v>4.6600000000000003E-2</v>
      </c>
      <c r="AC1700" s="17">
        <f t="shared" si="934"/>
        <v>9</v>
      </c>
      <c r="AD1700" s="17">
        <v>252</v>
      </c>
      <c r="AE1700" s="13">
        <f t="shared" si="945"/>
        <v>1.0016279960000001</v>
      </c>
      <c r="AF1700" s="2">
        <f t="shared" si="920"/>
        <v>559.04574951999996</v>
      </c>
      <c r="AG1700" s="2">
        <f t="shared" si="935"/>
        <v>570.55826788000002</v>
      </c>
      <c r="AH1700" s="3">
        <f t="shared" si="936"/>
        <v>0</v>
      </c>
      <c r="AI1700" s="4" t="str">
        <f t="shared" si="946"/>
        <v>A+J=</v>
      </c>
      <c r="AJ1700" s="11">
        <f t="shared" si="942"/>
        <v>42870</v>
      </c>
      <c r="AK1700" s="11"/>
      <c r="AL1700" s="4"/>
      <c r="AM1700" s="1"/>
      <c r="AN1700" s="11"/>
      <c r="AO1700" s="1"/>
      <c r="AP1700" s="1"/>
      <c r="AQ1700" s="3"/>
      <c r="AR1700" s="3"/>
      <c r="AS1700" s="6"/>
      <c r="AT1700" s="1"/>
      <c r="AU1700" s="1"/>
      <c r="AV1700" s="1"/>
      <c r="AW1700" s="1"/>
      <c r="AX1700" s="1"/>
      <c r="AY1700" s="1"/>
      <c r="AZ1700" s="1"/>
      <c r="BA1700" s="1"/>
      <c r="BB1700" s="1"/>
    </row>
    <row r="1701" spans="1:54" x14ac:dyDescent="0.2">
      <c r="A1701" s="158">
        <f t="shared" si="937"/>
        <v>42857</v>
      </c>
      <c r="B1701" s="2">
        <f t="shared" si="921"/>
        <v>351037.18587808812</v>
      </c>
      <c r="C1701" s="2">
        <f t="shared" si="938"/>
        <v>254685.25191749001</v>
      </c>
      <c r="D1701" s="2">
        <f>SUM(Y1701:Y$1805)</f>
        <v>6563.2450518300002</v>
      </c>
      <c r="E1701" s="73">
        <f t="shared" si="922"/>
        <v>248122.00686566002</v>
      </c>
      <c r="F1701" s="88">
        <f t="shared" si="915"/>
        <v>4809.67</v>
      </c>
      <c r="G1701" s="3">
        <f>IF(AND(N1701=1,N1700&gt;1),VLOOKUP(A1700,[1]Plan1!$BK$81:$BM$259,3),G1700)</f>
        <v>4821.6899999999996</v>
      </c>
      <c r="H1701" s="11">
        <f t="shared" si="916"/>
        <v>42784</v>
      </c>
      <c r="I1701" s="11">
        <f t="shared" si="917"/>
        <v>42812</v>
      </c>
      <c r="J1701" s="12">
        <f t="shared" si="923"/>
        <v>2.4991319570779602E-3</v>
      </c>
      <c r="K1701" s="11">
        <f t="shared" si="939"/>
        <v>42870</v>
      </c>
      <c r="L1701" s="11">
        <f t="shared" si="924"/>
        <v>42870</v>
      </c>
      <c r="M1701" s="1">
        <f t="shared" si="943"/>
        <v>18</v>
      </c>
      <c r="N1701" s="1">
        <f t="shared" si="925"/>
        <v>9</v>
      </c>
      <c r="O1701" s="2">
        <f t="shared" si="926"/>
        <v>1.0012487800000001</v>
      </c>
      <c r="P1701" s="13">
        <f t="shared" si="918"/>
        <v>1.0033000599999999</v>
      </c>
      <c r="Q1701" s="13">
        <f t="shared" si="944"/>
        <v>1.3750947087697167</v>
      </c>
      <c r="R1701" s="2">
        <f t="shared" si="914"/>
        <v>1.3768118899999999</v>
      </c>
      <c r="S1701" s="2">
        <f t="shared" si="940"/>
        <v>1.34831144</v>
      </c>
      <c r="T1701" s="2">
        <f t="shared" si="927"/>
        <v>343395.03875963</v>
      </c>
      <c r="U1701" s="2">
        <f t="shared" si="928"/>
        <v>2286.0533350757823</v>
      </c>
      <c r="V1701" s="2">
        <f t="shared" si="929"/>
        <v>93495.322357642304</v>
      </c>
      <c r="W1701" s="2">
        <f t="shared" si="930"/>
        <v>350466.62761020812</v>
      </c>
      <c r="X1701" s="17">
        <f t="shared" si="931"/>
        <v>0</v>
      </c>
      <c r="Y1701" s="2">
        <f t="shared" si="932"/>
        <v>0</v>
      </c>
      <c r="Z1701" s="72">
        <f t="shared" si="933"/>
        <v>0</v>
      </c>
      <c r="AA1701" s="2">
        <f t="shared" si="919"/>
        <v>0</v>
      </c>
      <c r="AB1701" s="12">
        <f t="shared" si="941"/>
        <v>4.6600000000000003E-2</v>
      </c>
      <c r="AC1701" s="17">
        <f t="shared" si="934"/>
        <v>9</v>
      </c>
      <c r="AD1701" s="17">
        <v>252</v>
      </c>
      <c r="AE1701" s="13">
        <f t="shared" si="945"/>
        <v>1.0016279960000001</v>
      </c>
      <c r="AF1701" s="2">
        <f t="shared" si="920"/>
        <v>559.04574951999996</v>
      </c>
      <c r="AG1701" s="2">
        <f t="shared" si="935"/>
        <v>570.55826788000002</v>
      </c>
      <c r="AH1701" s="3">
        <f t="shared" si="936"/>
        <v>0</v>
      </c>
      <c r="AI1701" s="4" t="str">
        <f t="shared" si="946"/>
        <v>A+J=</v>
      </c>
      <c r="AJ1701" s="11">
        <f t="shared" si="942"/>
        <v>42870</v>
      </c>
      <c r="AK1701" s="11"/>
      <c r="AL1701" s="4"/>
      <c r="AM1701" s="1"/>
      <c r="AN1701" s="11"/>
      <c r="AO1701" s="1"/>
      <c r="AP1701" s="1"/>
      <c r="AQ1701" s="3"/>
      <c r="AR1701" s="3"/>
      <c r="AS1701" s="6"/>
      <c r="AT1701" s="1"/>
      <c r="AU1701" s="1"/>
      <c r="AV1701" s="1"/>
      <c r="AW1701" s="1"/>
      <c r="AX1701" s="1"/>
      <c r="AY1701" s="1"/>
      <c r="AZ1701" s="1"/>
      <c r="BA1701" s="1"/>
      <c r="BB1701" s="1"/>
    </row>
    <row r="1702" spans="1:54" x14ac:dyDescent="0.2">
      <c r="A1702" s="158">
        <f t="shared" si="937"/>
        <v>42858</v>
      </c>
      <c r="B1702" s="2">
        <f t="shared" si="921"/>
        <v>351148.10068414907</v>
      </c>
      <c r="C1702" s="2">
        <f t="shared" si="938"/>
        <v>254685.25191749001</v>
      </c>
      <c r="D1702" s="2">
        <f>SUM(Y1702:Y$1805)</f>
        <v>6563.2450518300002</v>
      </c>
      <c r="E1702" s="73">
        <f t="shared" si="922"/>
        <v>248122.00686566002</v>
      </c>
      <c r="F1702" s="88">
        <f t="shared" si="915"/>
        <v>4809.67</v>
      </c>
      <c r="G1702" s="3">
        <f>IF(AND(N1702=1,N1701&gt;1),VLOOKUP(A1701,[1]Plan1!$BK$81:$BM$259,3),G1701)</f>
        <v>4821.6899999999996</v>
      </c>
      <c r="H1702" s="11">
        <f t="shared" si="916"/>
        <v>42784</v>
      </c>
      <c r="I1702" s="11">
        <f t="shared" si="917"/>
        <v>42812</v>
      </c>
      <c r="J1702" s="12">
        <f t="shared" si="923"/>
        <v>2.4991319570779602E-3</v>
      </c>
      <c r="K1702" s="11">
        <f t="shared" si="939"/>
        <v>42870</v>
      </c>
      <c r="L1702" s="11">
        <f t="shared" si="924"/>
        <v>42870</v>
      </c>
      <c r="M1702" s="1">
        <f t="shared" si="943"/>
        <v>18</v>
      </c>
      <c r="N1702" s="1">
        <f t="shared" si="925"/>
        <v>10</v>
      </c>
      <c r="O1702" s="2">
        <f t="shared" si="926"/>
        <v>1.00138763</v>
      </c>
      <c r="P1702" s="13">
        <f t="shared" si="918"/>
        <v>1.0033000599999999</v>
      </c>
      <c r="Q1702" s="13">
        <f t="shared" si="944"/>
        <v>1.3750947087697167</v>
      </c>
      <c r="R1702" s="2">
        <f t="shared" si="914"/>
        <v>1.3770028299999999</v>
      </c>
      <c r="S1702" s="2">
        <f t="shared" si="940"/>
        <v>1.34831144</v>
      </c>
      <c r="T1702" s="2">
        <f t="shared" si="927"/>
        <v>343395.03875963</v>
      </c>
      <c r="U1702" s="2">
        <f t="shared" si="928"/>
        <v>2286.0533350757823</v>
      </c>
      <c r="V1702" s="2">
        <f t="shared" si="929"/>
        <v>93542.698773633238</v>
      </c>
      <c r="W1702" s="2">
        <f t="shared" si="930"/>
        <v>350514.00402619905</v>
      </c>
      <c r="X1702" s="17">
        <f t="shared" si="931"/>
        <v>0</v>
      </c>
      <c r="Y1702" s="2">
        <f t="shared" si="932"/>
        <v>0</v>
      </c>
      <c r="Z1702" s="72">
        <f t="shared" si="933"/>
        <v>0</v>
      </c>
      <c r="AA1702" s="2">
        <f t="shared" si="919"/>
        <v>0</v>
      </c>
      <c r="AB1702" s="12">
        <f t="shared" si="941"/>
        <v>4.6600000000000003E-2</v>
      </c>
      <c r="AC1702" s="17">
        <f t="shared" si="934"/>
        <v>10</v>
      </c>
      <c r="AD1702" s="17">
        <v>252</v>
      </c>
      <c r="AE1702" s="13">
        <f t="shared" si="945"/>
        <v>1.0018090479999999</v>
      </c>
      <c r="AF1702" s="2">
        <f t="shared" si="920"/>
        <v>621.21810806999997</v>
      </c>
      <c r="AG1702" s="2">
        <f t="shared" si="935"/>
        <v>634.09665795000001</v>
      </c>
      <c r="AH1702" s="3">
        <f t="shared" si="936"/>
        <v>0</v>
      </c>
      <c r="AI1702" s="4" t="str">
        <f t="shared" si="946"/>
        <v>A+J=</v>
      </c>
      <c r="AJ1702" s="11">
        <f t="shared" si="942"/>
        <v>42870</v>
      </c>
      <c r="AK1702" s="11"/>
      <c r="AL1702" s="4"/>
      <c r="AM1702" s="1"/>
      <c r="AN1702" s="11"/>
      <c r="AO1702" s="1"/>
      <c r="AP1702" s="1"/>
      <c r="AQ1702" s="3"/>
      <c r="AR1702" s="3"/>
      <c r="AS1702" s="6"/>
      <c r="AT1702" s="1"/>
      <c r="AU1702" s="1"/>
      <c r="AV1702" s="1"/>
      <c r="AW1702" s="1"/>
      <c r="AX1702" s="1"/>
      <c r="AY1702" s="1"/>
      <c r="AZ1702" s="1"/>
      <c r="BA1702" s="1"/>
      <c r="BB1702" s="1"/>
    </row>
    <row r="1703" spans="1:54" x14ac:dyDescent="0.2">
      <c r="A1703" s="158">
        <f t="shared" si="937"/>
        <v>42859</v>
      </c>
      <c r="B1703" s="2">
        <f t="shared" si="921"/>
        <v>351259.04883568012</v>
      </c>
      <c r="C1703" s="2">
        <f t="shared" si="938"/>
        <v>254685.25191749001</v>
      </c>
      <c r="D1703" s="2">
        <f>SUM(Y1703:Y$1805)</f>
        <v>6563.2450518300002</v>
      </c>
      <c r="E1703" s="73">
        <f t="shared" si="922"/>
        <v>248122.00686566002</v>
      </c>
      <c r="F1703" s="88">
        <f t="shared" si="915"/>
        <v>4809.67</v>
      </c>
      <c r="G1703" s="3">
        <f>IF(AND(N1703=1,N1702&gt;1),VLOOKUP(A1702,[1]Plan1!$BK$81:$BM$259,3),G1702)</f>
        <v>4821.6899999999996</v>
      </c>
      <c r="H1703" s="11">
        <f t="shared" si="916"/>
        <v>42784</v>
      </c>
      <c r="I1703" s="11">
        <f t="shared" si="917"/>
        <v>42812</v>
      </c>
      <c r="J1703" s="12">
        <f t="shared" si="923"/>
        <v>2.4991319570779602E-3</v>
      </c>
      <c r="K1703" s="11">
        <f t="shared" si="939"/>
        <v>42870</v>
      </c>
      <c r="L1703" s="11">
        <f t="shared" si="924"/>
        <v>42870</v>
      </c>
      <c r="M1703" s="1">
        <f t="shared" si="943"/>
        <v>18</v>
      </c>
      <c r="N1703" s="1">
        <f t="shared" si="925"/>
        <v>11</v>
      </c>
      <c r="O1703" s="2">
        <f t="shared" si="926"/>
        <v>1.0015265</v>
      </c>
      <c r="P1703" s="13">
        <f t="shared" si="918"/>
        <v>1.0033000599999999</v>
      </c>
      <c r="Q1703" s="13">
        <f t="shared" si="944"/>
        <v>1.3750947087697167</v>
      </c>
      <c r="R1703" s="2">
        <f t="shared" si="914"/>
        <v>1.37719379</v>
      </c>
      <c r="S1703" s="2">
        <f t="shared" si="940"/>
        <v>1.34831144</v>
      </c>
      <c r="T1703" s="2">
        <f t="shared" si="927"/>
        <v>343395.03875963</v>
      </c>
      <c r="U1703" s="2">
        <f t="shared" si="928"/>
        <v>2286.0533350757823</v>
      </c>
      <c r="V1703" s="2">
        <f t="shared" si="929"/>
        <v>93590.080152064314</v>
      </c>
      <c r="W1703" s="2">
        <f t="shared" si="930"/>
        <v>350561.3854046301</v>
      </c>
      <c r="X1703" s="17">
        <f t="shared" si="931"/>
        <v>0</v>
      </c>
      <c r="Y1703" s="2">
        <f t="shared" si="932"/>
        <v>0</v>
      </c>
      <c r="Z1703" s="72">
        <f t="shared" si="933"/>
        <v>0</v>
      </c>
      <c r="AA1703" s="2">
        <f t="shared" si="919"/>
        <v>0</v>
      </c>
      <c r="AB1703" s="12">
        <f t="shared" si="941"/>
        <v>4.6600000000000003E-2</v>
      </c>
      <c r="AC1703" s="17">
        <f t="shared" si="934"/>
        <v>11</v>
      </c>
      <c r="AD1703" s="17">
        <v>252</v>
      </c>
      <c r="AE1703" s="13">
        <f t="shared" si="945"/>
        <v>1.001990132</v>
      </c>
      <c r="AF1703" s="2">
        <f t="shared" si="920"/>
        <v>683.40145527000004</v>
      </c>
      <c r="AG1703" s="2">
        <f t="shared" si="935"/>
        <v>697.66343104999999</v>
      </c>
      <c r="AH1703" s="3">
        <f t="shared" si="936"/>
        <v>0</v>
      </c>
      <c r="AI1703" s="4" t="str">
        <f t="shared" si="946"/>
        <v>A+J=</v>
      </c>
      <c r="AJ1703" s="11">
        <f t="shared" si="942"/>
        <v>42870</v>
      </c>
      <c r="AK1703" s="11"/>
      <c r="AL1703" s="4"/>
      <c r="AM1703" s="1"/>
      <c r="AN1703" s="11"/>
      <c r="AO1703" s="1"/>
      <c r="AP1703" s="1"/>
      <c r="AQ1703" s="3"/>
      <c r="AR1703" s="3"/>
      <c r="AS1703" s="6"/>
      <c r="AT1703" s="1"/>
      <c r="AU1703" s="1"/>
      <c r="AV1703" s="1"/>
      <c r="AW1703" s="1"/>
      <c r="AX1703" s="1"/>
      <c r="AY1703" s="1"/>
      <c r="AZ1703" s="1"/>
      <c r="BA1703" s="1"/>
      <c r="BB1703" s="1"/>
    </row>
    <row r="1704" spans="1:54" x14ac:dyDescent="0.2">
      <c r="A1704" s="158">
        <f t="shared" si="937"/>
        <v>42860</v>
      </c>
      <c r="B1704" s="2">
        <f t="shared" si="921"/>
        <v>351370.03104115132</v>
      </c>
      <c r="C1704" s="2">
        <f t="shared" si="938"/>
        <v>254685.25191749001</v>
      </c>
      <c r="D1704" s="2">
        <f>SUM(Y1704:Y$1805)</f>
        <v>6563.2450518300002</v>
      </c>
      <c r="E1704" s="73">
        <f t="shared" si="922"/>
        <v>248122.00686566002</v>
      </c>
      <c r="F1704" s="88">
        <f t="shared" si="915"/>
        <v>4809.67</v>
      </c>
      <c r="G1704" s="3">
        <f>IF(AND(N1704=1,N1703&gt;1),VLOOKUP(A1703,[1]Plan1!$BK$81:$BM$259,3),G1703)</f>
        <v>4821.6899999999996</v>
      </c>
      <c r="H1704" s="11">
        <f t="shared" si="916"/>
        <v>42784</v>
      </c>
      <c r="I1704" s="11">
        <f t="shared" si="917"/>
        <v>42812</v>
      </c>
      <c r="J1704" s="12">
        <f t="shared" si="923"/>
        <v>2.4991319570779602E-3</v>
      </c>
      <c r="K1704" s="11">
        <f t="shared" si="939"/>
        <v>42870</v>
      </c>
      <c r="L1704" s="11">
        <f t="shared" si="924"/>
        <v>42870</v>
      </c>
      <c r="M1704" s="1">
        <f t="shared" si="943"/>
        <v>18</v>
      </c>
      <c r="N1704" s="1">
        <f t="shared" si="925"/>
        <v>12</v>
      </c>
      <c r="O1704" s="2">
        <f t="shared" si="926"/>
        <v>1.0016653900000001</v>
      </c>
      <c r="P1704" s="13">
        <f t="shared" si="918"/>
        <v>1.0033000599999999</v>
      </c>
      <c r="Q1704" s="13">
        <f t="shared" si="944"/>
        <v>1.3750947087697167</v>
      </c>
      <c r="R1704" s="2">
        <f t="shared" si="914"/>
        <v>1.3773847699999999</v>
      </c>
      <c r="S1704" s="2">
        <f t="shared" si="940"/>
        <v>1.34831144</v>
      </c>
      <c r="T1704" s="2">
        <f t="shared" si="927"/>
        <v>343395.03875963</v>
      </c>
      <c r="U1704" s="2">
        <f t="shared" si="928"/>
        <v>2286.0533350757823</v>
      </c>
      <c r="V1704" s="2">
        <f t="shared" si="929"/>
        <v>93637.466492935506</v>
      </c>
      <c r="W1704" s="2">
        <f t="shared" si="930"/>
        <v>350608.77174550132</v>
      </c>
      <c r="X1704" s="17">
        <f t="shared" si="931"/>
        <v>0</v>
      </c>
      <c r="Y1704" s="2">
        <f t="shared" si="932"/>
        <v>0</v>
      </c>
      <c r="Z1704" s="72">
        <f t="shared" si="933"/>
        <v>0</v>
      </c>
      <c r="AA1704" s="2">
        <f t="shared" si="919"/>
        <v>0</v>
      </c>
      <c r="AB1704" s="12">
        <f t="shared" si="941"/>
        <v>4.6600000000000003E-2</v>
      </c>
      <c r="AC1704" s="17">
        <f t="shared" si="934"/>
        <v>12</v>
      </c>
      <c r="AD1704" s="17">
        <v>252</v>
      </c>
      <c r="AE1704" s="13">
        <f t="shared" si="945"/>
        <v>1.00217125</v>
      </c>
      <c r="AF1704" s="2">
        <f t="shared" si="920"/>
        <v>745.59647789999997</v>
      </c>
      <c r="AG1704" s="2">
        <f t="shared" si="935"/>
        <v>761.25929565000001</v>
      </c>
      <c r="AH1704" s="3">
        <f t="shared" si="936"/>
        <v>0</v>
      </c>
      <c r="AI1704" s="4" t="str">
        <f t="shared" si="946"/>
        <v>A+J=</v>
      </c>
      <c r="AJ1704" s="11">
        <f t="shared" si="942"/>
        <v>42870</v>
      </c>
      <c r="AK1704" s="11"/>
      <c r="AL1704" s="4"/>
      <c r="AM1704" s="1"/>
      <c r="AN1704" s="11"/>
      <c r="AO1704" s="1"/>
      <c r="AP1704" s="1"/>
      <c r="AQ1704" s="3"/>
      <c r="AR1704" s="3"/>
      <c r="AS1704" s="6"/>
      <c r="AT1704" s="1"/>
      <c r="AU1704" s="1"/>
      <c r="AV1704" s="1"/>
      <c r="AW1704" s="1"/>
      <c r="AX1704" s="1"/>
      <c r="AY1704" s="1"/>
      <c r="AZ1704" s="1"/>
      <c r="BA1704" s="1"/>
      <c r="BB1704" s="1"/>
    </row>
    <row r="1705" spans="1:54" x14ac:dyDescent="0.2">
      <c r="A1705" s="158">
        <f t="shared" si="937"/>
        <v>42861</v>
      </c>
      <c r="B1705" s="2">
        <f t="shared" si="921"/>
        <v>351481.05158087285</v>
      </c>
      <c r="C1705" s="2">
        <f t="shared" si="938"/>
        <v>254685.25191749001</v>
      </c>
      <c r="D1705" s="2">
        <f>SUM(Y1705:Y$1805)</f>
        <v>6563.2450518300002</v>
      </c>
      <c r="E1705" s="73">
        <f t="shared" si="922"/>
        <v>248122.00686566002</v>
      </c>
      <c r="F1705" s="88">
        <f t="shared" si="915"/>
        <v>4809.67</v>
      </c>
      <c r="G1705" s="3">
        <f>IF(AND(N1705=1,N1704&gt;1),VLOOKUP(A1704,[1]Plan1!$BK$81:$BM$259,3),G1704)</f>
        <v>4821.6899999999996</v>
      </c>
      <c r="H1705" s="11">
        <f t="shared" si="916"/>
        <v>42784</v>
      </c>
      <c r="I1705" s="11">
        <f t="shared" si="917"/>
        <v>42812</v>
      </c>
      <c r="J1705" s="12">
        <f t="shared" si="923"/>
        <v>2.4991319570779602E-3</v>
      </c>
      <c r="K1705" s="11">
        <f t="shared" si="939"/>
        <v>42870</v>
      </c>
      <c r="L1705" s="11">
        <f t="shared" si="924"/>
        <v>42870</v>
      </c>
      <c r="M1705" s="1">
        <f t="shared" si="943"/>
        <v>18</v>
      </c>
      <c r="N1705" s="1">
        <f t="shared" si="925"/>
        <v>13</v>
      </c>
      <c r="O1705" s="2">
        <f t="shared" si="926"/>
        <v>1.0018043000000001</v>
      </c>
      <c r="P1705" s="13">
        <f t="shared" si="918"/>
        <v>1.0033000599999999</v>
      </c>
      <c r="Q1705" s="13">
        <f t="shared" si="944"/>
        <v>1.3750947087697167</v>
      </c>
      <c r="R1705" s="2">
        <f t="shared" ref="R1705:R1768" si="947">TRUNC(TRUNC((O1705*Q1705),15),8)</f>
        <v>1.3775757900000001</v>
      </c>
      <c r="S1705" s="2">
        <f t="shared" si="940"/>
        <v>1.34831144</v>
      </c>
      <c r="T1705" s="2">
        <f t="shared" si="927"/>
        <v>343395.03875963</v>
      </c>
      <c r="U1705" s="2">
        <f t="shared" si="928"/>
        <v>2286.0533350757823</v>
      </c>
      <c r="V1705" s="2">
        <f t="shared" si="929"/>
        <v>93684.862758687028</v>
      </c>
      <c r="W1705" s="2">
        <f t="shared" si="930"/>
        <v>350656.16801125283</v>
      </c>
      <c r="X1705" s="17">
        <f t="shared" si="931"/>
        <v>0</v>
      </c>
      <c r="Y1705" s="2">
        <f t="shared" si="932"/>
        <v>0</v>
      </c>
      <c r="Z1705" s="72">
        <f t="shared" si="933"/>
        <v>0</v>
      </c>
      <c r="AA1705" s="2">
        <f t="shared" si="919"/>
        <v>0</v>
      </c>
      <c r="AB1705" s="12">
        <f t="shared" si="941"/>
        <v>4.6600000000000003E-2</v>
      </c>
      <c r="AC1705" s="17">
        <f t="shared" si="934"/>
        <v>13</v>
      </c>
      <c r="AD1705" s="17">
        <v>252</v>
      </c>
      <c r="AE1705" s="13">
        <f t="shared" si="945"/>
        <v>1.0023523999999999</v>
      </c>
      <c r="AF1705" s="2">
        <f t="shared" si="920"/>
        <v>807.80248916999994</v>
      </c>
      <c r="AG1705" s="2">
        <f t="shared" si="935"/>
        <v>824.88356962</v>
      </c>
      <c r="AH1705" s="3">
        <f t="shared" si="936"/>
        <v>0</v>
      </c>
      <c r="AI1705" s="4" t="str">
        <f t="shared" si="946"/>
        <v>A+J=</v>
      </c>
      <c r="AJ1705" s="11">
        <f t="shared" si="942"/>
        <v>42870</v>
      </c>
      <c r="AK1705" s="11"/>
      <c r="AL1705" s="4"/>
      <c r="AM1705" s="1"/>
      <c r="AN1705" s="11"/>
      <c r="AO1705" s="1"/>
      <c r="AP1705" s="1"/>
      <c r="AQ1705" s="3"/>
      <c r="AR1705" s="3"/>
      <c r="AS1705" s="6"/>
      <c r="AT1705" s="1"/>
      <c r="AU1705" s="1"/>
      <c r="AV1705" s="1"/>
      <c r="AW1705" s="1"/>
      <c r="AX1705" s="1"/>
      <c r="AY1705" s="1"/>
      <c r="AZ1705" s="1"/>
      <c r="BA1705" s="1"/>
      <c r="BB1705" s="1"/>
    </row>
    <row r="1706" spans="1:54" x14ac:dyDescent="0.2">
      <c r="A1706" s="158">
        <f t="shared" si="937"/>
        <v>42862</v>
      </c>
      <c r="B1706" s="2">
        <f t="shared" si="921"/>
        <v>351481.05158087285</v>
      </c>
      <c r="C1706" s="2">
        <f t="shared" si="938"/>
        <v>254685.25191749001</v>
      </c>
      <c r="D1706" s="2">
        <f>SUM(Y1706:Y$1805)</f>
        <v>6563.2450518300002</v>
      </c>
      <c r="E1706" s="73">
        <f t="shared" si="922"/>
        <v>248122.00686566002</v>
      </c>
      <c r="F1706" s="88">
        <f t="shared" ref="F1706:F1769" si="948">IF(G1706=G1705,F1705,G1705)</f>
        <v>4809.67</v>
      </c>
      <c r="G1706" s="3">
        <f>IF(AND(N1706=1,N1705&gt;1),VLOOKUP(A1705,[1]Plan1!$BK$81:$BM$259,3),G1705)</f>
        <v>4821.6899999999996</v>
      </c>
      <c r="H1706" s="11">
        <f t="shared" ref="H1706:H1769" si="949">EDATE(I1706,-1)</f>
        <v>42784</v>
      </c>
      <c r="I1706" s="11">
        <f t="shared" ref="I1706:I1769" si="950">IF(X1705&gt;0,EDATE(A1706,-1),+I1705)</f>
        <v>42812</v>
      </c>
      <c r="J1706" s="12">
        <f t="shared" si="923"/>
        <v>2.4991319570779602E-3</v>
      </c>
      <c r="K1706" s="11">
        <f t="shared" si="939"/>
        <v>42870</v>
      </c>
      <c r="L1706" s="11">
        <f t="shared" si="924"/>
        <v>42870</v>
      </c>
      <c r="M1706" s="1">
        <f t="shared" si="943"/>
        <v>18</v>
      </c>
      <c r="N1706" s="1">
        <f t="shared" si="925"/>
        <v>13</v>
      </c>
      <c r="O1706" s="2">
        <f t="shared" si="926"/>
        <v>1.0018043000000001</v>
      </c>
      <c r="P1706" s="13">
        <f t="shared" ref="P1706:P1769" si="951">IF(L1706&gt;L1705,O1705,P1705)</f>
        <v>1.0033000599999999</v>
      </c>
      <c r="Q1706" s="13">
        <f t="shared" si="944"/>
        <v>1.3750947087697167</v>
      </c>
      <c r="R1706" s="2">
        <f t="shared" si="947"/>
        <v>1.3775757900000001</v>
      </c>
      <c r="S1706" s="2">
        <f t="shared" si="940"/>
        <v>1.34831144</v>
      </c>
      <c r="T1706" s="2">
        <f t="shared" si="927"/>
        <v>343395.03875963</v>
      </c>
      <c r="U1706" s="2">
        <f t="shared" si="928"/>
        <v>2286.0533350757823</v>
      </c>
      <c r="V1706" s="2">
        <f t="shared" si="929"/>
        <v>93684.862758687028</v>
      </c>
      <c r="W1706" s="2">
        <f t="shared" si="930"/>
        <v>350656.16801125283</v>
      </c>
      <c r="X1706" s="17">
        <f t="shared" si="931"/>
        <v>0</v>
      </c>
      <c r="Y1706" s="2">
        <f t="shared" si="932"/>
        <v>0</v>
      </c>
      <c r="Z1706" s="72">
        <f t="shared" si="933"/>
        <v>0</v>
      </c>
      <c r="AA1706" s="2">
        <f t="shared" si="919"/>
        <v>0</v>
      </c>
      <c r="AB1706" s="12">
        <f t="shared" si="941"/>
        <v>4.6600000000000003E-2</v>
      </c>
      <c r="AC1706" s="17">
        <f t="shared" si="934"/>
        <v>13</v>
      </c>
      <c r="AD1706" s="17">
        <v>252</v>
      </c>
      <c r="AE1706" s="13">
        <f t="shared" si="945"/>
        <v>1.0023523999999999</v>
      </c>
      <c r="AF1706" s="2">
        <f t="shared" si="920"/>
        <v>807.80248916999994</v>
      </c>
      <c r="AG1706" s="2">
        <f t="shared" si="935"/>
        <v>824.88356962</v>
      </c>
      <c r="AH1706" s="3">
        <f t="shared" si="936"/>
        <v>0</v>
      </c>
      <c r="AI1706" s="4" t="str">
        <f t="shared" si="946"/>
        <v>A+J=</v>
      </c>
      <c r="AJ1706" s="11">
        <f t="shared" si="942"/>
        <v>42870</v>
      </c>
      <c r="AK1706" s="11"/>
      <c r="AL1706" s="4"/>
      <c r="AM1706" s="1"/>
      <c r="AN1706" s="11"/>
      <c r="AO1706" s="1"/>
      <c r="AP1706" s="1"/>
      <c r="AQ1706" s="3"/>
      <c r="AR1706" s="3"/>
      <c r="AS1706" s="6"/>
      <c r="AT1706" s="1"/>
      <c r="AU1706" s="1"/>
      <c r="AV1706" s="1"/>
      <c r="AW1706" s="1"/>
      <c r="AX1706" s="1"/>
      <c r="AY1706" s="1"/>
      <c r="AZ1706" s="1"/>
      <c r="BA1706" s="1"/>
      <c r="BB1706" s="1"/>
    </row>
    <row r="1707" spans="1:54" x14ac:dyDescent="0.2">
      <c r="A1707" s="158">
        <f t="shared" si="937"/>
        <v>42863</v>
      </c>
      <c r="B1707" s="2">
        <f t="shared" si="921"/>
        <v>351481.05158087285</v>
      </c>
      <c r="C1707" s="2">
        <f t="shared" si="938"/>
        <v>254685.25191749001</v>
      </c>
      <c r="D1707" s="2">
        <f>SUM(Y1707:Y$1805)</f>
        <v>6563.2450518300002</v>
      </c>
      <c r="E1707" s="73">
        <f t="shared" si="922"/>
        <v>248122.00686566002</v>
      </c>
      <c r="F1707" s="88">
        <f t="shared" si="948"/>
        <v>4809.67</v>
      </c>
      <c r="G1707" s="3">
        <f>IF(AND(N1707=1,N1706&gt;1),VLOOKUP(A1706,[1]Plan1!$BK$81:$BM$259,3),G1706)</f>
        <v>4821.6899999999996</v>
      </c>
      <c r="H1707" s="11">
        <f t="shared" si="949"/>
        <v>42784</v>
      </c>
      <c r="I1707" s="11">
        <f t="shared" si="950"/>
        <v>42812</v>
      </c>
      <c r="J1707" s="12">
        <f t="shared" si="923"/>
        <v>2.4991319570779602E-3</v>
      </c>
      <c r="K1707" s="11">
        <f t="shared" si="939"/>
        <v>42870</v>
      </c>
      <c r="L1707" s="11">
        <f t="shared" si="924"/>
        <v>42870</v>
      </c>
      <c r="M1707" s="1">
        <f t="shared" si="943"/>
        <v>18</v>
      </c>
      <c r="N1707" s="1">
        <f t="shared" si="925"/>
        <v>13</v>
      </c>
      <c r="O1707" s="2">
        <f t="shared" si="926"/>
        <v>1.0018043000000001</v>
      </c>
      <c r="P1707" s="13">
        <f t="shared" si="951"/>
        <v>1.0033000599999999</v>
      </c>
      <c r="Q1707" s="13">
        <f t="shared" si="944"/>
        <v>1.3750947087697167</v>
      </c>
      <c r="R1707" s="2">
        <f t="shared" si="947"/>
        <v>1.3775757900000001</v>
      </c>
      <c r="S1707" s="2">
        <f t="shared" si="940"/>
        <v>1.34831144</v>
      </c>
      <c r="T1707" s="2">
        <f t="shared" si="927"/>
        <v>343395.03875963</v>
      </c>
      <c r="U1707" s="2">
        <f t="shared" si="928"/>
        <v>2286.0533350757823</v>
      </c>
      <c r="V1707" s="2">
        <f t="shared" si="929"/>
        <v>93684.862758687028</v>
      </c>
      <c r="W1707" s="2">
        <f t="shared" si="930"/>
        <v>350656.16801125283</v>
      </c>
      <c r="X1707" s="17">
        <f t="shared" si="931"/>
        <v>0</v>
      </c>
      <c r="Y1707" s="2">
        <f t="shared" si="932"/>
        <v>0</v>
      </c>
      <c r="Z1707" s="72">
        <f t="shared" si="933"/>
        <v>0</v>
      </c>
      <c r="AA1707" s="2">
        <f t="shared" si="919"/>
        <v>0</v>
      </c>
      <c r="AB1707" s="12">
        <f t="shared" si="941"/>
        <v>4.6600000000000003E-2</v>
      </c>
      <c r="AC1707" s="17">
        <f t="shared" si="934"/>
        <v>13</v>
      </c>
      <c r="AD1707" s="17">
        <v>252</v>
      </c>
      <c r="AE1707" s="13">
        <f t="shared" si="945"/>
        <v>1.0023523999999999</v>
      </c>
      <c r="AF1707" s="2">
        <f t="shared" si="920"/>
        <v>807.80248916999994</v>
      </c>
      <c r="AG1707" s="2">
        <f t="shared" si="935"/>
        <v>824.88356962</v>
      </c>
      <c r="AH1707" s="3">
        <f t="shared" si="936"/>
        <v>0</v>
      </c>
      <c r="AI1707" s="4" t="str">
        <f t="shared" si="946"/>
        <v>A+J=</v>
      </c>
      <c r="AJ1707" s="11">
        <f t="shared" si="942"/>
        <v>42870</v>
      </c>
      <c r="AK1707" s="11"/>
      <c r="AL1707" s="4"/>
      <c r="AM1707" s="1"/>
      <c r="AN1707" s="11"/>
      <c r="AO1707" s="1"/>
      <c r="AP1707" s="1"/>
      <c r="AQ1707" s="3"/>
      <c r="AR1707" s="3"/>
      <c r="AS1707" s="6"/>
      <c r="AT1707" s="1"/>
      <c r="AU1707" s="1"/>
      <c r="AV1707" s="1"/>
      <c r="AW1707" s="1"/>
      <c r="AX1707" s="1"/>
      <c r="AY1707" s="1"/>
      <c r="AZ1707" s="1"/>
      <c r="BA1707" s="1"/>
      <c r="BB1707" s="1"/>
    </row>
    <row r="1708" spans="1:54" x14ac:dyDescent="0.2">
      <c r="A1708" s="158">
        <f t="shared" si="937"/>
        <v>42864</v>
      </c>
      <c r="B1708" s="2">
        <f t="shared" si="921"/>
        <v>351592.10584050446</v>
      </c>
      <c r="C1708" s="2">
        <f t="shared" si="938"/>
        <v>254685.25191749001</v>
      </c>
      <c r="D1708" s="2">
        <f>SUM(Y1708:Y$1805)</f>
        <v>6563.2450518300002</v>
      </c>
      <c r="E1708" s="73">
        <f t="shared" si="922"/>
        <v>248122.00686566002</v>
      </c>
      <c r="F1708" s="88">
        <f t="shared" si="948"/>
        <v>4809.67</v>
      </c>
      <c r="G1708" s="3">
        <f>IF(AND(N1708=1,N1707&gt;1),VLOOKUP(A1707,[1]Plan1!$BK$81:$BM$259,3),G1707)</f>
        <v>4821.6899999999996</v>
      </c>
      <c r="H1708" s="11">
        <f t="shared" si="949"/>
        <v>42784</v>
      </c>
      <c r="I1708" s="11">
        <f t="shared" si="950"/>
        <v>42812</v>
      </c>
      <c r="J1708" s="12">
        <f t="shared" si="923"/>
        <v>2.4991319570779602E-3</v>
      </c>
      <c r="K1708" s="11">
        <f t="shared" si="939"/>
        <v>42870</v>
      </c>
      <c r="L1708" s="11">
        <f t="shared" si="924"/>
        <v>42870</v>
      </c>
      <c r="M1708" s="1">
        <f t="shared" si="943"/>
        <v>18</v>
      </c>
      <c r="N1708" s="1">
        <f t="shared" si="925"/>
        <v>14</v>
      </c>
      <c r="O1708" s="2">
        <f t="shared" si="926"/>
        <v>1.00194323</v>
      </c>
      <c r="P1708" s="13">
        <f t="shared" si="951"/>
        <v>1.0033000599999999</v>
      </c>
      <c r="Q1708" s="13">
        <f t="shared" si="944"/>
        <v>1.3750947087697167</v>
      </c>
      <c r="R1708" s="2">
        <f t="shared" si="947"/>
        <v>1.3777668300000001</v>
      </c>
      <c r="S1708" s="2">
        <f t="shared" si="940"/>
        <v>1.34831144</v>
      </c>
      <c r="T1708" s="2">
        <f t="shared" si="927"/>
        <v>343395.03875963</v>
      </c>
      <c r="U1708" s="2">
        <f t="shared" si="928"/>
        <v>2286.0533350757823</v>
      </c>
      <c r="V1708" s="2">
        <f t="shared" si="929"/>
        <v>93732.26398687865</v>
      </c>
      <c r="W1708" s="2">
        <f t="shared" si="930"/>
        <v>350703.56923944445</v>
      </c>
      <c r="X1708" s="17">
        <f t="shared" si="931"/>
        <v>0</v>
      </c>
      <c r="Y1708" s="2">
        <f t="shared" si="932"/>
        <v>0</v>
      </c>
      <c r="Z1708" s="72">
        <f t="shared" si="933"/>
        <v>0</v>
      </c>
      <c r="AA1708" s="2">
        <f t="shared" si="919"/>
        <v>0</v>
      </c>
      <c r="AB1708" s="12">
        <f t="shared" si="941"/>
        <v>4.6600000000000003E-2</v>
      </c>
      <c r="AC1708" s="17">
        <f t="shared" si="934"/>
        <v>14</v>
      </c>
      <c r="AD1708" s="17">
        <v>252</v>
      </c>
      <c r="AE1708" s="13">
        <f t="shared" si="945"/>
        <v>1.002533583</v>
      </c>
      <c r="AF1708" s="2">
        <f t="shared" si="920"/>
        <v>870.01983247999999</v>
      </c>
      <c r="AG1708" s="2">
        <f t="shared" si="935"/>
        <v>888.53660105999995</v>
      </c>
      <c r="AH1708" s="3">
        <f t="shared" si="936"/>
        <v>0</v>
      </c>
      <c r="AI1708" s="4" t="str">
        <f t="shared" si="946"/>
        <v>A+J=</v>
      </c>
      <c r="AJ1708" s="11">
        <f t="shared" si="942"/>
        <v>42870</v>
      </c>
      <c r="AK1708" s="11"/>
      <c r="AL1708" s="4"/>
      <c r="AM1708" s="1"/>
      <c r="AN1708" s="11"/>
      <c r="AO1708" s="1"/>
      <c r="AP1708" s="1"/>
      <c r="AQ1708" s="3"/>
      <c r="AR1708" s="3"/>
      <c r="AS1708" s="6"/>
      <c r="AT1708" s="1"/>
      <c r="AU1708" s="1"/>
      <c r="AV1708" s="1"/>
      <c r="AW1708" s="1"/>
      <c r="AX1708" s="1"/>
      <c r="AY1708" s="1"/>
      <c r="AZ1708" s="1"/>
      <c r="BA1708" s="1"/>
      <c r="BB1708" s="1"/>
    </row>
    <row r="1709" spans="1:54" x14ac:dyDescent="0.2">
      <c r="A1709" s="158">
        <f t="shared" si="937"/>
        <v>42865</v>
      </c>
      <c r="B1709" s="2">
        <f t="shared" si="921"/>
        <v>351703.19098870613</v>
      </c>
      <c r="C1709" s="2">
        <f t="shared" si="938"/>
        <v>254685.25191749001</v>
      </c>
      <c r="D1709" s="2">
        <f>SUM(Y1709:Y$1805)</f>
        <v>6563.2450518300002</v>
      </c>
      <c r="E1709" s="73">
        <f t="shared" si="922"/>
        <v>248122.00686566002</v>
      </c>
      <c r="F1709" s="88">
        <f t="shared" si="948"/>
        <v>4809.67</v>
      </c>
      <c r="G1709" s="3">
        <f>IF(AND(N1709=1,N1708&gt;1),VLOOKUP(A1708,[1]Plan1!$BK$81:$BM$259,3),G1708)</f>
        <v>4821.6899999999996</v>
      </c>
      <c r="H1709" s="11">
        <f t="shared" si="949"/>
        <v>42784</v>
      </c>
      <c r="I1709" s="11">
        <f t="shared" si="950"/>
        <v>42812</v>
      </c>
      <c r="J1709" s="12">
        <f t="shared" si="923"/>
        <v>2.4991319570779602E-3</v>
      </c>
      <c r="K1709" s="11">
        <f t="shared" si="939"/>
        <v>42870</v>
      </c>
      <c r="L1709" s="11">
        <f t="shared" si="924"/>
        <v>42870</v>
      </c>
      <c r="M1709" s="1">
        <f t="shared" si="943"/>
        <v>18</v>
      </c>
      <c r="N1709" s="1">
        <f t="shared" si="925"/>
        <v>15</v>
      </c>
      <c r="O1709" s="2">
        <f t="shared" si="926"/>
        <v>1.00208217</v>
      </c>
      <c r="P1709" s="13">
        <f t="shared" si="951"/>
        <v>1.0033000599999999</v>
      </c>
      <c r="Q1709" s="13">
        <f t="shared" si="944"/>
        <v>1.3750947087697167</v>
      </c>
      <c r="R1709" s="2">
        <f t="shared" si="947"/>
        <v>1.3779578800000001</v>
      </c>
      <c r="S1709" s="2">
        <f t="shared" si="940"/>
        <v>1.34831144</v>
      </c>
      <c r="T1709" s="2">
        <f t="shared" si="927"/>
        <v>343395.03875963</v>
      </c>
      <c r="U1709" s="2">
        <f t="shared" si="928"/>
        <v>2286.0533350757823</v>
      </c>
      <c r="V1709" s="2">
        <f t="shared" si="929"/>
        <v>93779.667696290329</v>
      </c>
      <c r="W1709" s="2">
        <f t="shared" si="930"/>
        <v>350750.97294885613</v>
      </c>
      <c r="X1709" s="17">
        <f t="shared" si="931"/>
        <v>0</v>
      </c>
      <c r="Y1709" s="2">
        <f t="shared" si="932"/>
        <v>0</v>
      </c>
      <c r="Z1709" s="72">
        <f t="shared" si="933"/>
        <v>0</v>
      </c>
      <c r="AA1709" s="2">
        <f t="shared" si="919"/>
        <v>0</v>
      </c>
      <c r="AB1709" s="12">
        <f t="shared" si="941"/>
        <v>4.6600000000000003E-2</v>
      </c>
      <c r="AC1709" s="17">
        <f t="shared" si="934"/>
        <v>15</v>
      </c>
      <c r="AD1709" s="17">
        <v>252</v>
      </c>
      <c r="AE1709" s="13">
        <f t="shared" si="945"/>
        <v>1.002714798</v>
      </c>
      <c r="AF1709" s="2">
        <f t="shared" si="920"/>
        <v>932.24816442999997</v>
      </c>
      <c r="AG1709" s="2">
        <f t="shared" si="935"/>
        <v>952.21803984999997</v>
      </c>
      <c r="AH1709" s="3">
        <f t="shared" si="936"/>
        <v>0</v>
      </c>
      <c r="AI1709" s="4" t="str">
        <f t="shared" si="946"/>
        <v>A+J=</v>
      </c>
      <c r="AJ1709" s="11">
        <f t="shared" si="942"/>
        <v>42870</v>
      </c>
      <c r="AK1709" s="11"/>
      <c r="AL1709" s="4"/>
      <c r="AM1709" s="1"/>
      <c r="AN1709" s="11"/>
      <c r="AO1709" s="1"/>
      <c r="AP1709" s="1"/>
      <c r="AQ1709" s="3"/>
      <c r="AR1709" s="3"/>
      <c r="AS1709" s="6"/>
      <c r="AT1709" s="1"/>
      <c r="AU1709" s="1"/>
      <c r="AV1709" s="1"/>
      <c r="AW1709" s="1"/>
      <c r="AX1709" s="1"/>
      <c r="AY1709" s="1"/>
      <c r="AZ1709" s="1"/>
      <c r="BA1709" s="1"/>
      <c r="BB1709" s="1"/>
    </row>
    <row r="1710" spans="1:54" x14ac:dyDescent="0.2">
      <c r="A1710" s="158">
        <f t="shared" si="937"/>
        <v>42866</v>
      </c>
      <c r="B1710" s="2">
        <f t="shared" si="921"/>
        <v>351814.31768661807</v>
      </c>
      <c r="C1710" s="2">
        <f t="shared" si="938"/>
        <v>254685.25191749001</v>
      </c>
      <c r="D1710" s="2">
        <f>SUM(Y1710:Y$1805)</f>
        <v>6563.2450518300002</v>
      </c>
      <c r="E1710" s="73">
        <f t="shared" si="922"/>
        <v>248122.00686566002</v>
      </c>
      <c r="F1710" s="88">
        <f t="shared" si="948"/>
        <v>4809.67</v>
      </c>
      <c r="G1710" s="3">
        <f>IF(AND(N1710=1,N1709&gt;1),VLOOKUP(A1709,[1]Plan1!$BK$81:$BM$259,3),G1709)</f>
        <v>4821.6899999999996</v>
      </c>
      <c r="H1710" s="11">
        <f t="shared" si="949"/>
        <v>42784</v>
      </c>
      <c r="I1710" s="11">
        <f t="shared" si="950"/>
        <v>42812</v>
      </c>
      <c r="J1710" s="12">
        <f t="shared" si="923"/>
        <v>2.4991319570779602E-3</v>
      </c>
      <c r="K1710" s="11">
        <f t="shared" si="939"/>
        <v>42870</v>
      </c>
      <c r="L1710" s="11">
        <f t="shared" si="924"/>
        <v>42870</v>
      </c>
      <c r="M1710" s="1">
        <f t="shared" si="943"/>
        <v>18</v>
      </c>
      <c r="N1710" s="1">
        <f t="shared" si="925"/>
        <v>16</v>
      </c>
      <c r="O1710" s="2">
        <f t="shared" si="926"/>
        <v>1.0022211400000001</v>
      </c>
      <c r="P1710" s="13">
        <f t="shared" si="951"/>
        <v>1.0033000599999999</v>
      </c>
      <c r="Q1710" s="13">
        <f t="shared" si="944"/>
        <v>1.3750947087697167</v>
      </c>
      <c r="R1710" s="2">
        <f t="shared" si="947"/>
        <v>1.37814898</v>
      </c>
      <c r="S1710" s="2">
        <f t="shared" si="940"/>
        <v>1.34831144</v>
      </c>
      <c r="T1710" s="2">
        <f t="shared" si="927"/>
        <v>343395.03875963</v>
      </c>
      <c r="U1710" s="2">
        <f t="shared" si="928"/>
        <v>2286.0533350757823</v>
      </c>
      <c r="V1710" s="2">
        <f t="shared" si="929"/>
        <v>93827.083811802324</v>
      </c>
      <c r="W1710" s="2">
        <f t="shared" si="930"/>
        <v>350798.38906436809</v>
      </c>
      <c r="X1710" s="17">
        <f t="shared" si="931"/>
        <v>0</v>
      </c>
      <c r="Y1710" s="2">
        <f t="shared" si="932"/>
        <v>0</v>
      </c>
      <c r="Z1710" s="72">
        <f t="shared" si="933"/>
        <v>0</v>
      </c>
      <c r="AA1710" s="2">
        <f t="shared" si="919"/>
        <v>0</v>
      </c>
      <c r="AB1710" s="12">
        <f t="shared" si="941"/>
        <v>4.6600000000000003E-2</v>
      </c>
      <c r="AC1710" s="17">
        <f t="shared" si="934"/>
        <v>16</v>
      </c>
      <c r="AD1710" s="17">
        <v>252</v>
      </c>
      <c r="AE1710" s="13">
        <f t="shared" si="945"/>
        <v>1.0028960469999999</v>
      </c>
      <c r="AF1710" s="2">
        <f t="shared" si="920"/>
        <v>994.48817181000004</v>
      </c>
      <c r="AG1710" s="2">
        <f t="shared" si="935"/>
        <v>1015.92862225</v>
      </c>
      <c r="AH1710" s="3">
        <f t="shared" si="936"/>
        <v>0</v>
      </c>
      <c r="AI1710" s="4" t="str">
        <f t="shared" si="946"/>
        <v>A+J=</v>
      </c>
      <c r="AJ1710" s="11">
        <f t="shared" si="942"/>
        <v>42870</v>
      </c>
      <c r="AK1710" s="11"/>
      <c r="AL1710" s="4"/>
      <c r="AM1710" s="1"/>
      <c r="AN1710" s="11"/>
      <c r="AO1710" s="1"/>
      <c r="AP1710" s="1"/>
      <c r="AQ1710" s="3"/>
      <c r="AR1710" s="3"/>
      <c r="AS1710" s="6"/>
      <c r="AT1710" s="1"/>
      <c r="AU1710" s="1"/>
      <c r="AV1710" s="1"/>
      <c r="AW1710" s="1"/>
      <c r="AX1710" s="1"/>
      <c r="AY1710" s="1"/>
      <c r="AZ1710" s="1"/>
      <c r="BA1710" s="1"/>
      <c r="BB1710" s="1"/>
    </row>
    <row r="1711" spans="1:54" x14ac:dyDescent="0.2">
      <c r="A1711" s="158">
        <f t="shared" si="937"/>
        <v>42867</v>
      </c>
      <c r="B1711" s="2">
        <f t="shared" si="921"/>
        <v>351925.47528869024</v>
      </c>
      <c r="C1711" s="2">
        <f t="shared" si="938"/>
        <v>254685.25191749001</v>
      </c>
      <c r="D1711" s="2">
        <f>SUM(Y1711:Y$1805)</f>
        <v>6563.2450518300002</v>
      </c>
      <c r="E1711" s="73">
        <f t="shared" si="922"/>
        <v>248122.00686566002</v>
      </c>
      <c r="F1711" s="88">
        <f t="shared" si="948"/>
        <v>4809.67</v>
      </c>
      <c r="G1711" s="3">
        <f>IF(AND(N1711=1,N1710&gt;1),VLOOKUP(A1710,[1]Plan1!$BK$81:$BM$259,3),G1710)</f>
        <v>4821.6899999999996</v>
      </c>
      <c r="H1711" s="11">
        <f t="shared" si="949"/>
        <v>42784</v>
      </c>
      <c r="I1711" s="11">
        <f t="shared" si="950"/>
        <v>42812</v>
      </c>
      <c r="J1711" s="12">
        <f t="shared" si="923"/>
        <v>2.4991319570779602E-3</v>
      </c>
      <c r="K1711" s="11">
        <f t="shared" si="939"/>
        <v>42870</v>
      </c>
      <c r="L1711" s="11">
        <f t="shared" si="924"/>
        <v>42870</v>
      </c>
      <c r="M1711" s="1">
        <f t="shared" si="943"/>
        <v>18</v>
      </c>
      <c r="N1711" s="1">
        <f t="shared" si="925"/>
        <v>17</v>
      </c>
      <c r="O1711" s="2">
        <f t="shared" si="926"/>
        <v>1.0023601200000001</v>
      </c>
      <c r="P1711" s="13">
        <f t="shared" si="951"/>
        <v>1.0033000599999999</v>
      </c>
      <c r="Q1711" s="13">
        <f t="shared" si="944"/>
        <v>1.3750947087697167</v>
      </c>
      <c r="R1711" s="2">
        <f t="shared" si="947"/>
        <v>1.37834009</v>
      </c>
      <c r="S1711" s="2">
        <f t="shared" si="940"/>
        <v>1.34831144</v>
      </c>
      <c r="T1711" s="2">
        <f t="shared" si="927"/>
        <v>343395.03875963</v>
      </c>
      <c r="U1711" s="2">
        <f t="shared" si="928"/>
        <v>2286.0533350757823</v>
      </c>
      <c r="V1711" s="2">
        <f t="shared" si="929"/>
        <v>93874.502408534434</v>
      </c>
      <c r="W1711" s="2">
        <f t="shared" si="930"/>
        <v>350845.80766110023</v>
      </c>
      <c r="X1711" s="17">
        <f t="shared" si="931"/>
        <v>0</v>
      </c>
      <c r="Y1711" s="2">
        <f t="shared" si="932"/>
        <v>0</v>
      </c>
      <c r="Z1711" s="72">
        <f t="shared" si="933"/>
        <v>0</v>
      </c>
      <c r="AA1711" s="2">
        <f t="shared" si="919"/>
        <v>0</v>
      </c>
      <c r="AB1711" s="12">
        <f t="shared" si="941"/>
        <v>4.6600000000000003E-2</v>
      </c>
      <c r="AC1711" s="17">
        <f t="shared" si="934"/>
        <v>17</v>
      </c>
      <c r="AD1711" s="17">
        <v>252</v>
      </c>
      <c r="AE1711" s="13">
        <f t="shared" si="945"/>
        <v>1.003077328</v>
      </c>
      <c r="AF1711" s="2">
        <f t="shared" si="920"/>
        <v>1056.73916783</v>
      </c>
      <c r="AG1711" s="2">
        <f t="shared" si="935"/>
        <v>1079.6676275899999</v>
      </c>
      <c r="AH1711" s="3">
        <f t="shared" si="936"/>
        <v>0</v>
      </c>
      <c r="AI1711" s="4" t="str">
        <f t="shared" si="946"/>
        <v>A+J=</v>
      </c>
      <c r="AJ1711" s="11">
        <f t="shared" si="942"/>
        <v>42870</v>
      </c>
      <c r="AK1711" s="11"/>
      <c r="AL1711" s="4"/>
      <c r="AM1711" s="1"/>
      <c r="AN1711" s="11"/>
      <c r="AO1711" s="1"/>
      <c r="AP1711" s="1"/>
      <c r="AQ1711" s="3"/>
      <c r="AR1711" s="3"/>
      <c r="AS1711" s="6"/>
      <c r="AT1711" s="1"/>
      <c r="AU1711" s="1"/>
      <c r="AV1711" s="1"/>
      <c r="AW1711" s="1"/>
      <c r="AX1711" s="1"/>
      <c r="AY1711" s="1"/>
      <c r="AZ1711" s="1"/>
      <c r="BA1711" s="1"/>
      <c r="BB1711" s="1"/>
    </row>
    <row r="1712" spans="1:54" x14ac:dyDescent="0.2">
      <c r="A1712" s="158">
        <f t="shared" si="937"/>
        <v>42868</v>
      </c>
      <c r="B1712" s="2">
        <f t="shared" si="921"/>
        <v>352036.6716196526</v>
      </c>
      <c r="C1712" s="2">
        <f t="shared" si="938"/>
        <v>254685.25191749001</v>
      </c>
      <c r="D1712" s="2">
        <f>SUM(Y1712:Y$1805)</f>
        <v>6563.2450518300002</v>
      </c>
      <c r="E1712" s="73">
        <f t="shared" si="922"/>
        <v>248122.00686566002</v>
      </c>
      <c r="F1712" s="88">
        <f t="shared" si="948"/>
        <v>4809.67</v>
      </c>
      <c r="G1712" s="3">
        <f>IF(AND(N1712=1,N1711&gt;1),VLOOKUP(A1711,[1]Plan1!$BK$81:$BM$259,3),G1711)</f>
        <v>4821.6899999999996</v>
      </c>
      <c r="H1712" s="11">
        <f t="shared" si="949"/>
        <v>42784</v>
      </c>
      <c r="I1712" s="11">
        <f t="shared" si="950"/>
        <v>42812</v>
      </c>
      <c r="J1712" s="12">
        <f t="shared" si="923"/>
        <v>2.4991319570779602E-3</v>
      </c>
      <c r="K1712" s="11">
        <f t="shared" si="939"/>
        <v>42870</v>
      </c>
      <c r="L1712" s="11">
        <f t="shared" si="924"/>
        <v>42870</v>
      </c>
      <c r="M1712" s="1">
        <f t="shared" si="943"/>
        <v>18</v>
      </c>
      <c r="N1712" s="1">
        <f t="shared" si="925"/>
        <v>18</v>
      </c>
      <c r="O1712" s="2">
        <f t="shared" si="926"/>
        <v>1.0024991299999999</v>
      </c>
      <c r="P1712" s="13">
        <f t="shared" si="951"/>
        <v>1.0033000599999999</v>
      </c>
      <c r="Q1712" s="13">
        <f t="shared" si="944"/>
        <v>1.3750947087697167</v>
      </c>
      <c r="R1712" s="2">
        <f t="shared" si="947"/>
        <v>1.37853124</v>
      </c>
      <c r="S1712" s="2">
        <f t="shared" si="940"/>
        <v>1.34831144</v>
      </c>
      <c r="T1712" s="2">
        <f t="shared" si="927"/>
        <v>343395.03875963</v>
      </c>
      <c r="U1712" s="2">
        <f t="shared" si="928"/>
        <v>2286.0533350757823</v>
      </c>
      <c r="V1712" s="2">
        <f t="shared" si="929"/>
        <v>93921.930930146817</v>
      </c>
      <c r="W1712" s="2">
        <f t="shared" si="930"/>
        <v>350893.2361827126</v>
      </c>
      <c r="X1712" s="17">
        <f t="shared" si="931"/>
        <v>0</v>
      </c>
      <c r="Y1712" s="2">
        <f t="shared" si="932"/>
        <v>0</v>
      </c>
      <c r="Z1712" s="72">
        <f t="shared" si="933"/>
        <v>0</v>
      </c>
      <c r="AA1712" s="2">
        <f t="shared" si="919"/>
        <v>0</v>
      </c>
      <c r="AB1712" s="12">
        <f t="shared" si="941"/>
        <v>4.6600000000000003E-2</v>
      </c>
      <c r="AC1712" s="17">
        <f t="shared" si="934"/>
        <v>18</v>
      </c>
      <c r="AD1712" s="17">
        <v>252</v>
      </c>
      <c r="AE1712" s="13">
        <f t="shared" si="945"/>
        <v>1.003258642</v>
      </c>
      <c r="AF1712" s="2">
        <f t="shared" si="920"/>
        <v>1119.0014958899999</v>
      </c>
      <c r="AG1712" s="2">
        <f t="shared" si="935"/>
        <v>1143.43543694</v>
      </c>
      <c r="AH1712" s="3">
        <f t="shared" si="936"/>
        <v>0</v>
      </c>
      <c r="AI1712" s="4" t="str">
        <f t="shared" si="946"/>
        <v>A+J=</v>
      </c>
      <c r="AJ1712" s="11">
        <f t="shared" si="942"/>
        <v>42870</v>
      </c>
      <c r="AK1712" s="11"/>
      <c r="AL1712" s="4"/>
      <c r="AM1712" s="1"/>
      <c r="AN1712" s="11"/>
      <c r="AO1712" s="1"/>
      <c r="AP1712" s="1"/>
      <c r="AQ1712" s="3"/>
      <c r="AR1712" s="3"/>
      <c r="AS1712" s="6"/>
      <c r="AT1712" s="1"/>
      <c r="AU1712" s="1"/>
      <c r="AV1712" s="1"/>
      <c r="AW1712" s="1"/>
      <c r="AX1712" s="1"/>
      <c r="AY1712" s="1"/>
      <c r="AZ1712" s="1"/>
      <c r="BA1712" s="1"/>
      <c r="BB1712" s="1"/>
    </row>
    <row r="1713" spans="1:54" x14ac:dyDescent="0.2">
      <c r="A1713" s="158">
        <f t="shared" si="937"/>
        <v>42869</v>
      </c>
      <c r="B1713" s="2">
        <f t="shared" si="921"/>
        <v>352036.6716196526</v>
      </c>
      <c r="C1713" s="2">
        <f t="shared" si="938"/>
        <v>254685.25191749001</v>
      </c>
      <c r="D1713" s="2">
        <f>SUM(Y1713:Y$1805)</f>
        <v>6563.2450518300002</v>
      </c>
      <c r="E1713" s="73">
        <f t="shared" si="922"/>
        <v>248122.00686566002</v>
      </c>
      <c r="F1713" s="88">
        <f t="shared" si="948"/>
        <v>4809.67</v>
      </c>
      <c r="G1713" s="3">
        <f>IF(AND(N1713=1,N1712&gt;1),VLOOKUP(A1712,[1]Plan1!$BK$81:$BM$259,3),G1712)</f>
        <v>4821.6899999999996</v>
      </c>
      <c r="H1713" s="11">
        <f t="shared" si="949"/>
        <v>42784</v>
      </c>
      <c r="I1713" s="11">
        <f t="shared" si="950"/>
        <v>42812</v>
      </c>
      <c r="J1713" s="12">
        <f t="shared" si="923"/>
        <v>2.4991319570779602E-3</v>
      </c>
      <c r="K1713" s="11">
        <f t="shared" si="939"/>
        <v>42900</v>
      </c>
      <c r="L1713" s="11">
        <f t="shared" si="924"/>
        <v>42870</v>
      </c>
      <c r="M1713" s="1">
        <f t="shared" si="943"/>
        <v>18</v>
      </c>
      <c r="N1713" s="1">
        <f t="shared" si="925"/>
        <v>18</v>
      </c>
      <c r="O1713" s="2">
        <f t="shared" si="926"/>
        <v>1.0024991299999999</v>
      </c>
      <c r="P1713" s="13">
        <f t="shared" si="951"/>
        <v>1.0033000599999999</v>
      </c>
      <c r="Q1713" s="13">
        <f t="shared" si="944"/>
        <v>1.3750947087697167</v>
      </c>
      <c r="R1713" s="2">
        <f t="shared" si="947"/>
        <v>1.37853124</v>
      </c>
      <c r="S1713" s="2">
        <f t="shared" si="940"/>
        <v>1.34831144</v>
      </c>
      <c r="T1713" s="2">
        <f t="shared" si="927"/>
        <v>343395.03875963</v>
      </c>
      <c r="U1713" s="2">
        <f t="shared" si="928"/>
        <v>2286.0533350757823</v>
      </c>
      <c r="V1713" s="2">
        <f t="shared" si="929"/>
        <v>93921.930930146817</v>
      </c>
      <c r="W1713" s="2">
        <f t="shared" si="930"/>
        <v>350893.2361827126</v>
      </c>
      <c r="X1713" s="17">
        <f t="shared" si="931"/>
        <v>0</v>
      </c>
      <c r="Y1713" s="2">
        <f t="shared" si="932"/>
        <v>0</v>
      </c>
      <c r="Z1713" s="72">
        <f t="shared" si="933"/>
        <v>0</v>
      </c>
      <c r="AA1713" s="2">
        <f t="shared" si="919"/>
        <v>0</v>
      </c>
      <c r="AB1713" s="12">
        <f t="shared" si="941"/>
        <v>4.6600000000000003E-2</v>
      </c>
      <c r="AC1713" s="17">
        <f t="shared" si="934"/>
        <v>18</v>
      </c>
      <c r="AD1713" s="17">
        <v>252</v>
      </c>
      <c r="AE1713" s="13">
        <f t="shared" si="945"/>
        <v>1.003258642</v>
      </c>
      <c r="AF1713" s="2">
        <f t="shared" si="920"/>
        <v>1119.0014958899999</v>
      </c>
      <c r="AG1713" s="2">
        <f t="shared" si="935"/>
        <v>1143.43543694</v>
      </c>
      <c r="AH1713" s="3">
        <f t="shared" si="936"/>
        <v>0</v>
      </c>
      <c r="AI1713" s="4" t="str">
        <f t="shared" si="946"/>
        <v>A+J=</v>
      </c>
      <c r="AJ1713" s="11">
        <f t="shared" si="942"/>
        <v>42870</v>
      </c>
      <c r="AK1713" s="11"/>
      <c r="AL1713" s="4"/>
      <c r="AM1713" s="1"/>
      <c r="AN1713" s="11"/>
      <c r="AO1713" s="1"/>
      <c r="AP1713" s="1"/>
      <c r="AQ1713" s="3"/>
      <c r="AR1713" s="3"/>
      <c r="AS1713" s="6"/>
      <c r="AT1713" s="1"/>
      <c r="AU1713" s="1"/>
      <c r="AV1713" s="1"/>
      <c r="AW1713" s="1"/>
      <c r="AX1713" s="1"/>
      <c r="AY1713" s="1"/>
      <c r="AZ1713" s="1"/>
      <c r="BA1713" s="1"/>
      <c r="BB1713" s="1"/>
    </row>
    <row r="1714" spans="1:54" x14ac:dyDescent="0.2">
      <c r="A1714" s="158">
        <f t="shared" si="937"/>
        <v>42870</v>
      </c>
      <c r="B1714" s="2">
        <f t="shared" si="921"/>
        <v>352036.6716196526</v>
      </c>
      <c r="C1714" s="2">
        <f t="shared" si="938"/>
        <v>254685.25191749001</v>
      </c>
      <c r="D1714" s="2">
        <f>SUM(Y1714:Y$1805)</f>
        <v>6563.2450518300002</v>
      </c>
      <c r="E1714" s="73">
        <f t="shared" si="922"/>
        <v>248122.00686566002</v>
      </c>
      <c r="F1714" s="88">
        <f t="shared" si="948"/>
        <v>4809.67</v>
      </c>
      <c r="G1714" s="3">
        <f>IF(AND(N1714=1,N1713&gt;1),VLOOKUP(A1713,[1]Plan1!$BK$81:$BM$259,3),G1713)</f>
        <v>4821.6899999999996</v>
      </c>
      <c r="H1714" s="11">
        <f t="shared" si="949"/>
        <v>42784</v>
      </c>
      <c r="I1714" s="11">
        <f t="shared" si="950"/>
        <v>42812</v>
      </c>
      <c r="J1714" s="12">
        <f t="shared" si="923"/>
        <v>2.4991319570779602E-3</v>
      </c>
      <c r="K1714" s="11">
        <f t="shared" si="939"/>
        <v>42900</v>
      </c>
      <c r="L1714" s="11">
        <f t="shared" si="924"/>
        <v>42870</v>
      </c>
      <c r="M1714" s="1">
        <f t="shared" si="943"/>
        <v>18</v>
      </c>
      <c r="N1714" s="1">
        <f t="shared" si="925"/>
        <v>18</v>
      </c>
      <c r="O1714" s="2">
        <f t="shared" si="926"/>
        <v>1.0024991299999999</v>
      </c>
      <c r="P1714" s="13">
        <f t="shared" si="951"/>
        <v>1.0033000599999999</v>
      </c>
      <c r="Q1714" s="13">
        <f t="shared" si="944"/>
        <v>1.3750947087697167</v>
      </c>
      <c r="R1714" s="2">
        <f t="shared" si="947"/>
        <v>1.37853124</v>
      </c>
      <c r="S1714" s="2">
        <f t="shared" si="940"/>
        <v>1.34831144</v>
      </c>
      <c r="T1714" s="2">
        <f t="shared" si="927"/>
        <v>343395.03875963</v>
      </c>
      <c r="U1714" s="2">
        <f t="shared" si="928"/>
        <v>2286.0533350757823</v>
      </c>
      <c r="V1714" s="2">
        <f t="shared" si="929"/>
        <v>93921.930930146817</v>
      </c>
      <c r="W1714" s="2">
        <f t="shared" si="930"/>
        <v>350893.2361827126</v>
      </c>
      <c r="X1714" s="17">
        <f t="shared" si="931"/>
        <v>56</v>
      </c>
      <c r="Y1714" s="2">
        <f t="shared" si="932"/>
        <v>1746.7180506300001</v>
      </c>
      <c r="Z1714" s="72">
        <f t="shared" si="933"/>
        <v>6.8583400000000001E-3</v>
      </c>
      <c r="AA1714" s="2">
        <f t="shared" si="919"/>
        <v>2355.1199301199999</v>
      </c>
      <c r="AB1714" s="12">
        <f t="shared" si="941"/>
        <v>4.6600000000000003E-2</v>
      </c>
      <c r="AC1714" s="17">
        <f t="shared" si="934"/>
        <v>18</v>
      </c>
      <c r="AD1714" s="17">
        <v>252</v>
      </c>
      <c r="AE1714" s="13">
        <f t="shared" si="945"/>
        <v>1.003258642</v>
      </c>
      <c r="AF1714" s="2">
        <f t="shared" si="920"/>
        <v>1119.0014958899999</v>
      </c>
      <c r="AG1714" s="2">
        <f t="shared" si="935"/>
        <v>1143.43543694</v>
      </c>
      <c r="AH1714" s="3">
        <f t="shared" si="936"/>
        <v>3474.1214260099996</v>
      </c>
      <c r="AI1714" s="4" t="str">
        <f t="shared" si="946"/>
        <v>A+J=</v>
      </c>
      <c r="AJ1714" s="11">
        <f t="shared" si="942"/>
        <v>42870</v>
      </c>
      <c r="AK1714" s="11"/>
      <c r="AL1714" s="4"/>
      <c r="AM1714" s="1"/>
      <c r="AN1714" s="11"/>
      <c r="AO1714" s="1"/>
      <c r="AP1714" s="1"/>
      <c r="AQ1714" s="3"/>
      <c r="AR1714" s="3"/>
      <c r="AS1714" s="6"/>
      <c r="AT1714" s="1"/>
      <c r="AU1714" s="1"/>
      <c r="AV1714" s="1"/>
      <c r="AW1714" s="1"/>
      <c r="AX1714" s="1"/>
      <c r="AY1714" s="1"/>
      <c r="AZ1714" s="1"/>
      <c r="BA1714" s="1"/>
      <c r="BB1714" s="1"/>
    </row>
    <row r="1715" spans="1:54" x14ac:dyDescent="0.2">
      <c r="A1715" s="158">
        <f t="shared" si="937"/>
        <v>42871</v>
      </c>
      <c r="B1715" s="2">
        <f t="shared" si="921"/>
        <v>348622.87409375556</v>
      </c>
      <c r="C1715" s="2">
        <f t="shared" si="938"/>
        <v>252938.53386686</v>
      </c>
      <c r="D1715" s="2">
        <f>SUM(Y1715:Y$1805)</f>
        <v>4816.5270012000001</v>
      </c>
      <c r="E1715" s="73">
        <f t="shared" si="922"/>
        <v>248122.00686565999</v>
      </c>
      <c r="F1715" s="88">
        <f t="shared" si="948"/>
        <v>4821.6899999999996</v>
      </c>
      <c r="G1715" s="3">
        <f>IF(AND(N1715=1,N1714&gt;1),VLOOKUP(A1714,[1]Plan1!$BK$81:$BM$259,3),G1714)</f>
        <v>4828.4399999999996</v>
      </c>
      <c r="H1715" s="11">
        <f t="shared" si="949"/>
        <v>42810</v>
      </c>
      <c r="I1715" s="11">
        <f t="shared" si="950"/>
        <v>42841</v>
      </c>
      <c r="J1715" s="12">
        <f t="shared" si="923"/>
        <v>1.3999240930047119E-3</v>
      </c>
      <c r="K1715" s="11">
        <f t="shared" si="939"/>
        <v>42900</v>
      </c>
      <c r="L1715" s="11">
        <f t="shared" si="924"/>
        <v>42900</v>
      </c>
      <c r="M1715" s="1">
        <f t="shared" si="943"/>
        <v>22</v>
      </c>
      <c r="N1715" s="1">
        <f t="shared" si="925"/>
        <v>1</v>
      </c>
      <c r="O1715" s="2">
        <f t="shared" si="926"/>
        <v>1.0000635899999999</v>
      </c>
      <c r="P1715" s="13">
        <f t="shared" si="951"/>
        <v>1.0024991299999999</v>
      </c>
      <c r="Q1715" s="13">
        <f t="shared" si="944"/>
        <v>1.3785312492092443</v>
      </c>
      <c r="R1715" s="2">
        <f t="shared" si="947"/>
        <v>1.3786189099999999</v>
      </c>
      <c r="S1715" s="2">
        <f t="shared" si="940"/>
        <v>1.34831144</v>
      </c>
      <c r="T1715" s="2">
        <f t="shared" si="927"/>
        <v>341039.91882950999</v>
      </c>
      <c r="U1715" s="2">
        <f t="shared" si="928"/>
        <v>1677.6514555868539</v>
      </c>
      <c r="V1715" s="2">
        <f t="shared" si="929"/>
        <v>93943.683786488677</v>
      </c>
      <c r="W1715" s="2">
        <f t="shared" si="930"/>
        <v>348559.86910893553</v>
      </c>
      <c r="X1715" s="17">
        <f t="shared" si="931"/>
        <v>0</v>
      </c>
      <c r="Y1715" s="2">
        <f t="shared" si="932"/>
        <v>0</v>
      </c>
      <c r="Z1715" s="72">
        <f t="shared" si="933"/>
        <v>0</v>
      </c>
      <c r="AA1715" s="2">
        <f t="shared" si="919"/>
        <v>0</v>
      </c>
      <c r="AB1715" s="12">
        <f t="shared" si="941"/>
        <v>4.6600000000000003E-2</v>
      </c>
      <c r="AC1715" s="17">
        <f t="shared" si="934"/>
        <v>1</v>
      </c>
      <c r="AD1715" s="17">
        <v>252</v>
      </c>
      <c r="AE1715" s="13">
        <f t="shared" si="945"/>
        <v>1.0001807579999999</v>
      </c>
      <c r="AF1715" s="2">
        <f t="shared" si="920"/>
        <v>61.645693639999998</v>
      </c>
      <c r="AG1715" s="2">
        <f t="shared" si="935"/>
        <v>63.004984819999997</v>
      </c>
      <c r="AH1715" s="3">
        <f t="shared" si="936"/>
        <v>0</v>
      </c>
      <c r="AI1715" s="4" t="str">
        <f t="shared" si="946"/>
        <v>A+J=</v>
      </c>
      <c r="AJ1715" s="11">
        <f t="shared" si="942"/>
        <v>42900</v>
      </c>
      <c r="AK1715" s="11"/>
      <c r="AL1715" s="4"/>
      <c r="AM1715" s="1"/>
      <c r="AN1715" s="11"/>
      <c r="AO1715" s="1"/>
      <c r="AP1715" s="1"/>
      <c r="AQ1715" s="3"/>
      <c r="AR1715" s="3"/>
      <c r="AS1715" s="6"/>
      <c r="AT1715" s="1"/>
      <c r="AU1715" s="1"/>
      <c r="AV1715" s="1"/>
      <c r="AW1715" s="1"/>
      <c r="AX1715" s="1"/>
      <c r="AY1715" s="1"/>
      <c r="AZ1715" s="1"/>
      <c r="BA1715" s="1"/>
      <c r="BB1715" s="1"/>
    </row>
    <row r="1716" spans="1:54" x14ac:dyDescent="0.2">
      <c r="A1716" s="158">
        <f t="shared" si="937"/>
        <v>42872</v>
      </c>
      <c r="B1716" s="2">
        <f t="shared" si="921"/>
        <v>348707.64847141743</v>
      </c>
      <c r="C1716" s="2">
        <f t="shared" si="938"/>
        <v>252938.53386686</v>
      </c>
      <c r="D1716" s="2">
        <f>SUM(Y1716:Y$1805)</f>
        <v>4816.5270012000001</v>
      </c>
      <c r="E1716" s="73">
        <f t="shared" si="922"/>
        <v>248122.00686565999</v>
      </c>
      <c r="F1716" s="88">
        <f t="shared" si="948"/>
        <v>4821.6899999999996</v>
      </c>
      <c r="G1716" s="3">
        <f>IF(AND(N1716=1,N1715&gt;1),VLOOKUP(A1715,[1]Plan1!$BK$81:$BM$259,3),G1715)</f>
        <v>4828.4399999999996</v>
      </c>
      <c r="H1716" s="11">
        <f t="shared" si="949"/>
        <v>42810</v>
      </c>
      <c r="I1716" s="11">
        <f t="shared" si="950"/>
        <v>42841</v>
      </c>
      <c r="J1716" s="12">
        <f t="shared" si="923"/>
        <v>1.3999240930047119E-3</v>
      </c>
      <c r="K1716" s="11">
        <f t="shared" si="939"/>
        <v>42900</v>
      </c>
      <c r="L1716" s="11">
        <f t="shared" si="924"/>
        <v>42900</v>
      </c>
      <c r="M1716" s="1">
        <f t="shared" si="943"/>
        <v>22</v>
      </c>
      <c r="N1716" s="1">
        <f t="shared" si="925"/>
        <v>2</v>
      </c>
      <c r="O1716" s="2">
        <f t="shared" si="926"/>
        <v>1.00012718</v>
      </c>
      <c r="P1716" s="13">
        <f t="shared" si="951"/>
        <v>1.0024991299999999</v>
      </c>
      <c r="Q1716" s="13">
        <f t="shared" si="944"/>
        <v>1.3785312492092443</v>
      </c>
      <c r="R1716" s="2">
        <f t="shared" si="947"/>
        <v>1.3787065700000001</v>
      </c>
      <c r="S1716" s="2">
        <f t="shared" si="940"/>
        <v>1.34831144</v>
      </c>
      <c r="T1716" s="2">
        <f t="shared" si="927"/>
        <v>341039.91882950999</v>
      </c>
      <c r="U1716" s="2">
        <f t="shared" si="928"/>
        <v>1677.6514555868539</v>
      </c>
      <c r="V1716" s="2">
        <f t="shared" si="929"/>
        <v>93965.434161610567</v>
      </c>
      <c r="W1716" s="2">
        <f t="shared" si="930"/>
        <v>348581.61948405742</v>
      </c>
      <c r="X1716" s="17">
        <f t="shared" si="931"/>
        <v>0</v>
      </c>
      <c r="Y1716" s="2">
        <f t="shared" si="932"/>
        <v>0</v>
      </c>
      <c r="Z1716" s="72">
        <f t="shared" si="933"/>
        <v>0</v>
      </c>
      <c r="AA1716" s="2">
        <f t="shared" si="919"/>
        <v>0</v>
      </c>
      <c r="AB1716" s="12">
        <f t="shared" si="941"/>
        <v>4.6600000000000003E-2</v>
      </c>
      <c r="AC1716" s="17">
        <f t="shared" si="934"/>
        <v>2</v>
      </c>
      <c r="AD1716" s="17">
        <v>252</v>
      </c>
      <c r="AE1716" s="13">
        <f t="shared" si="945"/>
        <v>1.0003615480000001</v>
      </c>
      <c r="AF1716" s="2">
        <f t="shared" si="920"/>
        <v>123.30230057</v>
      </c>
      <c r="AG1716" s="2">
        <f t="shared" si="935"/>
        <v>126.02898736</v>
      </c>
      <c r="AH1716" s="3">
        <f t="shared" si="936"/>
        <v>0</v>
      </c>
      <c r="AI1716" s="4" t="str">
        <f t="shared" si="946"/>
        <v>A+J=</v>
      </c>
      <c r="AJ1716" s="11">
        <f t="shared" si="942"/>
        <v>42900</v>
      </c>
      <c r="AK1716" s="11"/>
      <c r="AL1716" s="4"/>
      <c r="AM1716" s="1"/>
      <c r="AN1716" s="11"/>
      <c r="AO1716" s="1"/>
      <c r="AP1716" s="1"/>
      <c r="AQ1716" s="3"/>
      <c r="AR1716" s="3"/>
      <c r="AS1716" s="6"/>
      <c r="AT1716" s="1"/>
      <c r="AU1716" s="1"/>
      <c r="AV1716" s="1"/>
      <c r="AW1716" s="1"/>
      <c r="AX1716" s="1"/>
      <c r="AY1716" s="1"/>
      <c r="AZ1716" s="1"/>
      <c r="BA1716" s="1"/>
      <c r="BB1716" s="1"/>
    </row>
    <row r="1717" spans="1:54" x14ac:dyDescent="0.2">
      <c r="A1717" s="158">
        <f t="shared" si="937"/>
        <v>42873</v>
      </c>
      <c r="B1717" s="2">
        <f t="shared" si="921"/>
        <v>348792.44470004929</v>
      </c>
      <c r="C1717" s="2">
        <f t="shared" si="938"/>
        <v>252938.53386686</v>
      </c>
      <c r="D1717" s="2">
        <f>SUM(Y1717:Y$1805)</f>
        <v>4816.5270012000001</v>
      </c>
      <c r="E1717" s="73">
        <f t="shared" si="922"/>
        <v>248122.00686565999</v>
      </c>
      <c r="F1717" s="88">
        <f t="shared" si="948"/>
        <v>4821.6899999999996</v>
      </c>
      <c r="G1717" s="3">
        <f>IF(AND(N1717=1,N1716&gt;1),VLOOKUP(A1716,[1]Plan1!$BK$81:$BM$259,3),G1716)</f>
        <v>4828.4399999999996</v>
      </c>
      <c r="H1717" s="11">
        <f t="shared" si="949"/>
        <v>42810</v>
      </c>
      <c r="I1717" s="11">
        <f t="shared" si="950"/>
        <v>42841</v>
      </c>
      <c r="J1717" s="12">
        <f t="shared" si="923"/>
        <v>1.3999240930047119E-3</v>
      </c>
      <c r="K1717" s="11">
        <f t="shared" si="939"/>
        <v>42900</v>
      </c>
      <c r="L1717" s="11">
        <f t="shared" si="924"/>
        <v>42900</v>
      </c>
      <c r="M1717" s="1">
        <f t="shared" si="943"/>
        <v>22</v>
      </c>
      <c r="N1717" s="1">
        <f t="shared" si="925"/>
        <v>3</v>
      </c>
      <c r="O1717" s="2">
        <f t="shared" si="926"/>
        <v>1.0001907800000001</v>
      </c>
      <c r="P1717" s="13">
        <f t="shared" si="951"/>
        <v>1.0024991299999999</v>
      </c>
      <c r="Q1717" s="13">
        <f t="shared" si="944"/>
        <v>1.3785312492092443</v>
      </c>
      <c r="R1717" s="2">
        <f t="shared" si="947"/>
        <v>1.3787942399999999</v>
      </c>
      <c r="S1717" s="2">
        <f t="shared" si="940"/>
        <v>1.34831144</v>
      </c>
      <c r="T1717" s="2">
        <f t="shared" si="927"/>
        <v>341039.91882950999</v>
      </c>
      <c r="U1717" s="2">
        <f t="shared" si="928"/>
        <v>1677.6514555868539</v>
      </c>
      <c r="V1717" s="2">
        <f t="shared" si="929"/>
        <v>93987.187017952441</v>
      </c>
      <c r="W1717" s="2">
        <f t="shared" si="930"/>
        <v>348603.37234039931</v>
      </c>
      <c r="X1717" s="17">
        <f t="shared" si="931"/>
        <v>0</v>
      </c>
      <c r="Y1717" s="2">
        <f t="shared" si="932"/>
        <v>0</v>
      </c>
      <c r="Z1717" s="72">
        <f t="shared" si="933"/>
        <v>0</v>
      </c>
      <c r="AA1717" s="2">
        <f t="shared" si="919"/>
        <v>0</v>
      </c>
      <c r="AB1717" s="12">
        <f t="shared" si="941"/>
        <v>4.6600000000000003E-2</v>
      </c>
      <c r="AC1717" s="17">
        <f t="shared" si="934"/>
        <v>3</v>
      </c>
      <c r="AD1717" s="17">
        <v>252</v>
      </c>
      <c r="AE1717" s="13">
        <f t="shared" si="945"/>
        <v>1.0005423710000001</v>
      </c>
      <c r="AF1717" s="2">
        <f t="shared" si="920"/>
        <v>184.97016181000001</v>
      </c>
      <c r="AG1717" s="2">
        <f t="shared" si="935"/>
        <v>189.07235965000001</v>
      </c>
      <c r="AH1717" s="3">
        <f t="shared" si="936"/>
        <v>0</v>
      </c>
      <c r="AI1717" s="4" t="str">
        <f t="shared" si="946"/>
        <v>A+J=</v>
      </c>
      <c r="AJ1717" s="11">
        <f t="shared" si="942"/>
        <v>42900</v>
      </c>
      <c r="AK1717" s="11"/>
      <c r="AL1717" s="4"/>
      <c r="AM1717" s="1"/>
      <c r="AN1717" s="11"/>
      <c r="AO1717" s="1"/>
      <c r="AP1717" s="1"/>
      <c r="AQ1717" s="3"/>
      <c r="AR1717" s="3"/>
      <c r="AS1717" s="6"/>
      <c r="AT1717" s="1"/>
      <c r="AU1717" s="1"/>
      <c r="AV1717" s="1"/>
      <c r="AW1717" s="1"/>
      <c r="AX1717" s="1"/>
      <c r="AY1717" s="1"/>
      <c r="AZ1717" s="1"/>
      <c r="BA1717" s="1"/>
      <c r="BB1717" s="1"/>
    </row>
    <row r="1718" spans="1:54" x14ac:dyDescent="0.2">
      <c r="A1718" s="158">
        <f t="shared" si="937"/>
        <v>42874</v>
      </c>
      <c r="B1718" s="2">
        <f t="shared" si="921"/>
        <v>348877.26030016126</v>
      </c>
      <c r="C1718" s="2">
        <f t="shared" si="938"/>
        <v>252938.53386686</v>
      </c>
      <c r="D1718" s="2">
        <f>SUM(Y1718:Y$1805)</f>
        <v>4816.5270012000001</v>
      </c>
      <c r="E1718" s="73">
        <f t="shared" si="922"/>
        <v>248122.00686565999</v>
      </c>
      <c r="F1718" s="88">
        <f t="shared" si="948"/>
        <v>4821.6899999999996</v>
      </c>
      <c r="G1718" s="3">
        <f>IF(AND(N1718=1,N1717&gt;1),VLOOKUP(A1717,[1]Plan1!$BK$81:$BM$259,3),G1717)</f>
        <v>4828.4399999999996</v>
      </c>
      <c r="H1718" s="11">
        <f t="shared" si="949"/>
        <v>42810</v>
      </c>
      <c r="I1718" s="11">
        <f t="shared" si="950"/>
        <v>42841</v>
      </c>
      <c r="J1718" s="12">
        <f t="shared" si="923"/>
        <v>1.3999240930047119E-3</v>
      </c>
      <c r="K1718" s="11">
        <f t="shared" si="939"/>
        <v>42900</v>
      </c>
      <c r="L1718" s="11">
        <f t="shared" si="924"/>
        <v>42900</v>
      </c>
      <c r="M1718" s="1">
        <f t="shared" si="943"/>
        <v>22</v>
      </c>
      <c r="N1718" s="1">
        <f t="shared" si="925"/>
        <v>4</v>
      </c>
      <c r="O1718" s="2">
        <f t="shared" si="926"/>
        <v>1.0002543800000001</v>
      </c>
      <c r="P1718" s="13">
        <f t="shared" si="951"/>
        <v>1.0024991299999999</v>
      </c>
      <c r="Q1718" s="13">
        <f t="shared" si="944"/>
        <v>1.3785312492092443</v>
      </c>
      <c r="R1718" s="2">
        <f t="shared" si="947"/>
        <v>1.37888191</v>
      </c>
      <c r="S1718" s="2">
        <f t="shared" si="940"/>
        <v>1.34831144</v>
      </c>
      <c r="T1718" s="2">
        <f t="shared" si="927"/>
        <v>341039.91882950999</v>
      </c>
      <c r="U1718" s="2">
        <f t="shared" si="928"/>
        <v>1677.6514555868539</v>
      </c>
      <c r="V1718" s="2">
        <f t="shared" si="929"/>
        <v>94008.939874294389</v>
      </c>
      <c r="W1718" s="2">
        <f t="shared" si="930"/>
        <v>348625.12519674125</v>
      </c>
      <c r="X1718" s="17">
        <f t="shared" si="931"/>
        <v>0</v>
      </c>
      <c r="Y1718" s="2">
        <f t="shared" si="932"/>
        <v>0</v>
      </c>
      <c r="Z1718" s="72">
        <f t="shared" si="933"/>
        <v>0</v>
      </c>
      <c r="AA1718" s="2">
        <f t="shared" si="919"/>
        <v>0</v>
      </c>
      <c r="AB1718" s="12">
        <f t="shared" si="941"/>
        <v>4.6600000000000003E-2</v>
      </c>
      <c r="AC1718" s="17">
        <f t="shared" si="934"/>
        <v>4</v>
      </c>
      <c r="AD1718" s="17">
        <v>252</v>
      </c>
      <c r="AE1718" s="13">
        <f t="shared" si="945"/>
        <v>1.0007232269999999</v>
      </c>
      <c r="AF1718" s="2">
        <f t="shared" si="920"/>
        <v>246.64927736999999</v>
      </c>
      <c r="AG1718" s="2">
        <f t="shared" si="935"/>
        <v>252.13510342000001</v>
      </c>
      <c r="AH1718" s="3">
        <f t="shared" si="936"/>
        <v>0</v>
      </c>
      <c r="AI1718" s="4" t="str">
        <f t="shared" si="946"/>
        <v>A+J=</v>
      </c>
      <c r="AJ1718" s="11">
        <f t="shared" si="942"/>
        <v>42900</v>
      </c>
      <c r="AK1718" s="11"/>
      <c r="AL1718" s="4"/>
      <c r="AM1718" s="1"/>
      <c r="AN1718" s="11"/>
      <c r="AO1718" s="1"/>
      <c r="AP1718" s="1"/>
      <c r="AQ1718" s="3"/>
      <c r="AR1718" s="3"/>
      <c r="AS1718" s="6"/>
      <c r="AT1718" s="1"/>
      <c r="AU1718" s="1"/>
      <c r="AV1718" s="1"/>
      <c r="AW1718" s="1"/>
      <c r="AX1718" s="1"/>
      <c r="AY1718" s="1"/>
      <c r="AZ1718" s="1"/>
      <c r="BA1718" s="1"/>
      <c r="BB1718" s="1"/>
    </row>
    <row r="1719" spans="1:54" x14ac:dyDescent="0.2">
      <c r="A1719" s="158">
        <f t="shared" si="937"/>
        <v>42875</v>
      </c>
      <c r="B1719" s="2">
        <f t="shared" si="921"/>
        <v>348962.09989215329</v>
      </c>
      <c r="C1719" s="2">
        <f t="shared" si="938"/>
        <v>252938.53386686</v>
      </c>
      <c r="D1719" s="2">
        <f>SUM(Y1719:Y$1805)</f>
        <v>4816.5270012000001</v>
      </c>
      <c r="E1719" s="73">
        <f t="shared" si="922"/>
        <v>248122.00686565999</v>
      </c>
      <c r="F1719" s="88">
        <f t="shared" si="948"/>
        <v>4821.6899999999996</v>
      </c>
      <c r="G1719" s="3">
        <f>IF(AND(N1719=1,N1718&gt;1),VLOOKUP(A1718,[1]Plan1!$BK$81:$BM$259,3),G1718)</f>
        <v>4828.4399999999996</v>
      </c>
      <c r="H1719" s="11">
        <f t="shared" si="949"/>
        <v>42810</v>
      </c>
      <c r="I1719" s="11">
        <f t="shared" si="950"/>
        <v>42841</v>
      </c>
      <c r="J1719" s="12">
        <f t="shared" si="923"/>
        <v>1.3999240930047119E-3</v>
      </c>
      <c r="K1719" s="11">
        <f t="shared" si="939"/>
        <v>42900</v>
      </c>
      <c r="L1719" s="11">
        <f t="shared" si="924"/>
        <v>42900</v>
      </c>
      <c r="M1719" s="1">
        <f t="shared" si="943"/>
        <v>22</v>
      </c>
      <c r="N1719" s="1">
        <f t="shared" si="925"/>
        <v>5</v>
      </c>
      <c r="O1719" s="2">
        <f t="shared" si="926"/>
        <v>1.0003179900000001</v>
      </c>
      <c r="P1719" s="13">
        <f t="shared" si="951"/>
        <v>1.0024991299999999</v>
      </c>
      <c r="Q1719" s="13">
        <f t="shared" si="944"/>
        <v>1.3785312492092443</v>
      </c>
      <c r="R1719" s="2">
        <f t="shared" si="947"/>
        <v>1.3789696</v>
      </c>
      <c r="S1719" s="2">
        <f t="shared" si="940"/>
        <v>1.34831144</v>
      </c>
      <c r="T1719" s="2">
        <f t="shared" si="927"/>
        <v>341039.91882950999</v>
      </c>
      <c r="U1719" s="2">
        <f t="shared" si="928"/>
        <v>1677.6514555868539</v>
      </c>
      <c r="V1719" s="2">
        <f t="shared" si="929"/>
        <v>94030.697693076421</v>
      </c>
      <c r="W1719" s="2">
        <f t="shared" si="930"/>
        <v>348646.88301552332</v>
      </c>
      <c r="X1719" s="17">
        <f t="shared" si="931"/>
        <v>0</v>
      </c>
      <c r="Y1719" s="2">
        <f t="shared" si="932"/>
        <v>0</v>
      </c>
      <c r="Z1719" s="72">
        <f t="shared" si="933"/>
        <v>0</v>
      </c>
      <c r="AA1719" s="2">
        <f t="shared" si="919"/>
        <v>0</v>
      </c>
      <c r="AB1719" s="12">
        <f t="shared" si="941"/>
        <v>4.6600000000000003E-2</v>
      </c>
      <c r="AC1719" s="17">
        <f t="shared" si="934"/>
        <v>5</v>
      </c>
      <c r="AD1719" s="17">
        <v>252</v>
      </c>
      <c r="AE1719" s="13">
        <f t="shared" si="945"/>
        <v>1.000904115</v>
      </c>
      <c r="AF1719" s="2">
        <f t="shared" si="920"/>
        <v>308.33930621000002</v>
      </c>
      <c r="AG1719" s="2">
        <f t="shared" si="935"/>
        <v>315.21687663</v>
      </c>
      <c r="AH1719" s="3">
        <f t="shared" si="936"/>
        <v>0</v>
      </c>
      <c r="AI1719" s="4" t="str">
        <f t="shared" si="946"/>
        <v>A+J=</v>
      </c>
      <c r="AJ1719" s="11">
        <f t="shared" si="942"/>
        <v>42900</v>
      </c>
      <c r="AK1719" s="11"/>
      <c r="AL1719" s="4"/>
      <c r="AM1719" s="1"/>
      <c r="AN1719" s="11"/>
      <c r="AO1719" s="1"/>
      <c r="AP1719" s="1"/>
      <c r="AQ1719" s="3"/>
      <c r="AR1719" s="3"/>
      <c r="AS1719" s="6"/>
      <c r="AT1719" s="1"/>
      <c r="AU1719" s="1"/>
      <c r="AV1719" s="1"/>
      <c r="AW1719" s="1"/>
      <c r="AX1719" s="1"/>
      <c r="AY1719" s="1"/>
      <c r="AZ1719" s="1"/>
      <c r="BA1719" s="1"/>
      <c r="BB1719" s="1"/>
    </row>
    <row r="1720" spans="1:54" x14ac:dyDescent="0.2">
      <c r="A1720" s="158">
        <f t="shared" si="937"/>
        <v>42876</v>
      </c>
      <c r="B1720" s="2">
        <f t="shared" si="921"/>
        <v>348962.09989215329</v>
      </c>
      <c r="C1720" s="2">
        <f t="shared" si="938"/>
        <v>252938.53386686</v>
      </c>
      <c r="D1720" s="2">
        <f>SUM(Y1720:Y$1805)</f>
        <v>4816.5270012000001</v>
      </c>
      <c r="E1720" s="73">
        <f t="shared" si="922"/>
        <v>248122.00686565999</v>
      </c>
      <c r="F1720" s="88">
        <f t="shared" si="948"/>
        <v>4821.6899999999996</v>
      </c>
      <c r="G1720" s="3">
        <f>IF(AND(N1720=1,N1719&gt;1),VLOOKUP(A1719,[1]Plan1!$BK$81:$BM$259,3),G1719)</f>
        <v>4828.4399999999996</v>
      </c>
      <c r="H1720" s="11">
        <f t="shared" si="949"/>
        <v>42810</v>
      </c>
      <c r="I1720" s="11">
        <f t="shared" si="950"/>
        <v>42841</v>
      </c>
      <c r="J1720" s="12">
        <f t="shared" si="923"/>
        <v>1.3999240930047119E-3</v>
      </c>
      <c r="K1720" s="11">
        <f t="shared" si="939"/>
        <v>42900</v>
      </c>
      <c r="L1720" s="11">
        <f t="shared" si="924"/>
        <v>42900</v>
      </c>
      <c r="M1720" s="1">
        <f t="shared" si="943"/>
        <v>22</v>
      </c>
      <c r="N1720" s="1">
        <f t="shared" si="925"/>
        <v>5</v>
      </c>
      <c r="O1720" s="2">
        <f t="shared" si="926"/>
        <v>1.0003179900000001</v>
      </c>
      <c r="P1720" s="13">
        <f t="shared" si="951"/>
        <v>1.0024991299999999</v>
      </c>
      <c r="Q1720" s="13">
        <f t="shared" si="944"/>
        <v>1.3785312492092443</v>
      </c>
      <c r="R1720" s="2">
        <f t="shared" si="947"/>
        <v>1.3789696</v>
      </c>
      <c r="S1720" s="2">
        <f t="shared" si="940"/>
        <v>1.34831144</v>
      </c>
      <c r="T1720" s="2">
        <f t="shared" si="927"/>
        <v>341039.91882950999</v>
      </c>
      <c r="U1720" s="2">
        <f t="shared" si="928"/>
        <v>1677.6514555868539</v>
      </c>
      <c r="V1720" s="2">
        <f t="shared" si="929"/>
        <v>94030.697693076421</v>
      </c>
      <c r="W1720" s="2">
        <f t="shared" si="930"/>
        <v>348646.88301552332</v>
      </c>
      <c r="X1720" s="17">
        <f t="shared" si="931"/>
        <v>0</v>
      </c>
      <c r="Y1720" s="2">
        <f t="shared" si="932"/>
        <v>0</v>
      </c>
      <c r="Z1720" s="72">
        <f t="shared" si="933"/>
        <v>0</v>
      </c>
      <c r="AA1720" s="2">
        <f t="shared" si="919"/>
        <v>0</v>
      </c>
      <c r="AB1720" s="12">
        <f t="shared" si="941"/>
        <v>4.6600000000000003E-2</v>
      </c>
      <c r="AC1720" s="17">
        <f t="shared" si="934"/>
        <v>5</v>
      </c>
      <c r="AD1720" s="17">
        <v>252</v>
      </c>
      <c r="AE1720" s="13">
        <f t="shared" si="945"/>
        <v>1.000904115</v>
      </c>
      <c r="AF1720" s="2">
        <f t="shared" si="920"/>
        <v>308.33930621000002</v>
      </c>
      <c r="AG1720" s="2">
        <f t="shared" si="935"/>
        <v>315.21687663</v>
      </c>
      <c r="AH1720" s="3">
        <f t="shared" si="936"/>
        <v>0</v>
      </c>
      <c r="AI1720" s="4" t="str">
        <f t="shared" si="946"/>
        <v>A+J=</v>
      </c>
      <c r="AJ1720" s="11">
        <f t="shared" si="942"/>
        <v>42900</v>
      </c>
      <c r="AK1720" s="11"/>
      <c r="AL1720" s="4"/>
      <c r="AM1720" s="1"/>
      <c r="AN1720" s="11"/>
      <c r="AO1720" s="1"/>
      <c r="AP1720" s="1"/>
      <c r="AQ1720" s="3"/>
      <c r="AR1720" s="3"/>
      <c r="AS1720" s="6"/>
      <c r="AT1720" s="1"/>
      <c r="AU1720" s="1"/>
      <c r="AV1720" s="1"/>
      <c r="AW1720" s="1"/>
      <c r="AX1720" s="1"/>
      <c r="AY1720" s="1"/>
      <c r="AZ1720" s="1"/>
      <c r="BA1720" s="1"/>
      <c r="BB1720" s="1"/>
    </row>
    <row r="1721" spans="1:54" x14ac:dyDescent="0.2">
      <c r="A1721" s="158">
        <f t="shared" si="937"/>
        <v>42877</v>
      </c>
      <c r="B1721" s="2">
        <f t="shared" si="921"/>
        <v>348962.09989215329</v>
      </c>
      <c r="C1721" s="2">
        <f t="shared" si="938"/>
        <v>252938.53386686</v>
      </c>
      <c r="D1721" s="2">
        <f>SUM(Y1721:Y$1805)</f>
        <v>4816.5270012000001</v>
      </c>
      <c r="E1721" s="73">
        <f t="shared" si="922"/>
        <v>248122.00686565999</v>
      </c>
      <c r="F1721" s="88">
        <f t="shared" si="948"/>
        <v>4821.6899999999996</v>
      </c>
      <c r="G1721" s="3">
        <f>IF(AND(N1721=1,N1720&gt;1),VLOOKUP(A1720,[1]Plan1!$BK$81:$BM$259,3),G1720)</f>
        <v>4828.4399999999996</v>
      </c>
      <c r="H1721" s="11">
        <f t="shared" si="949"/>
        <v>42810</v>
      </c>
      <c r="I1721" s="11">
        <f t="shared" si="950"/>
        <v>42841</v>
      </c>
      <c r="J1721" s="12">
        <f t="shared" si="923"/>
        <v>1.3999240930047119E-3</v>
      </c>
      <c r="K1721" s="11">
        <f t="shared" si="939"/>
        <v>42900</v>
      </c>
      <c r="L1721" s="11">
        <f t="shared" si="924"/>
        <v>42900</v>
      </c>
      <c r="M1721" s="1">
        <f t="shared" si="943"/>
        <v>22</v>
      </c>
      <c r="N1721" s="1">
        <f t="shared" si="925"/>
        <v>5</v>
      </c>
      <c r="O1721" s="2">
        <f t="shared" si="926"/>
        <v>1.0003179900000001</v>
      </c>
      <c r="P1721" s="13">
        <f t="shared" si="951"/>
        <v>1.0024991299999999</v>
      </c>
      <c r="Q1721" s="13">
        <f t="shared" si="944"/>
        <v>1.3785312492092443</v>
      </c>
      <c r="R1721" s="2">
        <f t="shared" si="947"/>
        <v>1.3789696</v>
      </c>
      <c r="S1721" s="2">
        <f t="shared" si="940"/>
        <v>1.34831144</v>
      </c>
      <c r="T1721" s="2">
        <f t="shared" si="927"/>
        <v>341039.91882950999</v>
      </c>
      <c r="U1721" s="2">
        <f t="shared" si="928"/>
        <v>1677.6514555868539</v>
      </c>
      <c r="V1721" s="2">
        <f t="shared" si="929"/>
        <v>94030.697693076421</v>
      </c>
      <c r="W1721" s="2">
        <f t="shared" si="930"/>
        <v>348646.88301552332</v>
      </c>
      <c r="X1721" s="17">
        <f t="shared" si="931"/>
        <v>0</v>
      </c>
      <c r="Y1721" s="2">
        <f t="shared" si="932"/>
        <v>0</v>
      </c>
      <c r="Z1721" s="72">
        <f t="shared" si="933"/>
        <v>0</v>
      </c>
      <c r="AA1721" s="2">
        <f t="shared" si="919"/>
        <v>0</v>
      </c>
      <c r="AB1721" s="12">
        <f t="shared" si="941"/>
        <v>4.6600000000000003E-2</v>
      </c>
      <c r="AC1721" s="17">
        <f t="shared" si="934"/>
        <v>5</v>
      </c>
      <c r="AD1721" s="17">
        <v>252</v>
      </c>
      <c r="AE1721" s="13">
        <f t="shared" si="945"/>
        <v>1.000904115</v>
      </c>
      <c r="AF1721" s="2">
        <f t="shared" si="920"/>
        <v>308.33930621000002</v>
      </c>
      <c r="AG1721" s="2">
        <f t="shared" si="935"/>
        <v>315.21687663</v>
      </c>
      <c r="AH1721" s="3">
        <f t="shared" si="936"/>
        <v>0</v>
      </c>
      <c r="AI1721" s="4" t="str">
        <f t="shared" si="946"/>
        <v>A+J=</v>
      </c>
      <c r="AJ1721" s="11">
        <f t="shared" si="942"/>
        <v>42900</v>
      </c>
      <c r="AK1721" s="11"/>
      <c r="AL1721" s="4"/>
      <c r="AM1721" s="1"/>
      <c r="AN1721" s="11"/>
      <c r="AO1721" s="1"/>
      <c r="AP1721" s="1"/>
      <c r="AQ1721" s="3"/>
      <c r="AR1721" s="3"/>
      <c r="AS1721" s="6"/>
      <c r="AT1721" s="1"/>
      <c r="AU1721" s="1"/>
      <c r="AV1721" s="1"/>
      <c r="AW1721" s="1"/>
      <c r="AX1721" s="1"/>
      <c r="AY1721" s="1"/>
      <c r="AZ1721" s="1"/>
      <c r="BA1721" s="1"/>
      <c r="BB1721" s="1"/>
    </row>
    <row r="1722" spans="1:54" x14ac:dyDescent="0.2">
      <c r="A1722" s="158">
        <f t="shared" si="937"/>
        <v>42878</v>
      </c>
      <c r="B1722" s="2">
        <f t="shared" si="921"/>
        <v>349046.95886167535</v>
      </c>
      <c r="C1722" s="2">
        <f t="shared" si="938"/>
        <v>252938.53386686</v>
      </c>
      <c r="D1722" s="2">
        <f>SUM(Y1722:Y$1805)</f>
        <v>4816.5270012000001</v>
      </c>
      <c r="E1722" s="73">
        <f t="shared" si="922"/>
        <v>248122.00686565999</v>
      </c>
      <c r="F1722" s="88">
        <f t="shared" si="948"/>
        <v>4821.6899999999996</v>
      </c>
      <c r="G1722" s="3">
        <f>IF(AND(N1722=1,N1721&gt;1),VLOOKUP(A1721,[1]Plan1!$BK$81:$BM$259,3),G1721)</f>
        <v>4828.4399999999996</v>
      </c>
      <c r="H1722" s="11">
        <f t="shared" si="949"/>
        <v>42810</v>
      </c>
      <c r="I1722" s="11">
        <f t="shared" si="950"/>
        <v>42841</v>
      </c>
      <c r="J1722" s="12">
        <f t="shared" si="923"/>
        <v>1.3999240930047119E-3</v>
      </c>
      <c r="K1722" s="11">
        <f t="shared" si="939"/>
        <v>42900</v>
      </c>
      <c r="L1722" s="11">
        <f t="shared" si="924"/>
        <v>42900</v>
      </c>
      <c r="M1722" s="1">
        <f t="shared" si="943"/>
        <v>22</v>
      </c>
      <c r="N1722" s="1">
        <f t="shared" si="925"/>
        <v>6</v>
      </c>
      <c r="O1722" s="2">
        <f t="shared" si="926"/>
        <v>1.0003816000000001</v>
      </c>
      <c r="P1722" s="13">
        <f t="shared" si="951"/>
        <v>1.0024991299999999</v>
      </c>
      <c r="Q1722" s="13">
        <f t="shared" si="944"/>
        <v>1.3785312492092443</v>
      </c>
      <c r="R1722" s="2">
        <f t="shared" si="947"/>
        <v>1.37905729</v>
      </c>
      <c r="S1722" s="2">
        <f t="shared" si="940"/>
        <v>1.34831144</v>
      </c>
      <c r="T1722" s="2">
        <f t="shared" si="927"/>
        <v>341039.91882950999</v>
      </c>
      <c r="U1722" s="2">
        <f t="shared" si="928"/>
        <v>1677.6514555868539</v>
      </c>
      <c r="V1722" s="2">
        <f t="shared" si="929"/>
        <v>94052.455511858469</v>
      </c>
      <c r="W1722" s="2">
        <f t="shared" si="930"/>
        <v>348668.64083430532</v>
      </c>
      <c r="X1722" s="17">
        <f t="shared" si="931"/>
        <v>0</v>
      </c>
      <c r="Y1722" s="2">
        <f t="shared" si="932"/>
        <v>0</v>
      </c>
      <c r="Z1722" s="72">
        <f t="shared" si="933"/>
        <v>0</v>
      </c>
      <c r="AA1722" s="2">
        <f t="shared" ref="AA1722:AA1785" si="952">IF(Z1722&gt;0,TRUNC(Z1722*T1722,8),0)</f>
        <v>0</v>
      </c>
      <c r="AB1722" s="12">
        <f t="shared" si="941"/>
        <v>4.6600000000000003E-2</v>
      </c>
      <c r="AC1722" s="17">
        <f t="shared" si="934"/>
        <v>6</v>
      </c>
      <c r="AD1722" s="17">
        <v>252</v>
      </c>
      <c r="AE1722" s="13">
        <f t="shared" si="945"/>
        <v>1.0010850360000001</v>
      </c>
      <c r="AF1722" s="2">
        <f t="shared" ref="AF1722:AF1785" si="953">TRUNC((T1722*(AE1722-1)),8)</f>
        <v>370.04058936000001</v>
      </c>
      <c r="AG1722" s="2">
        <f t="shared" si="935"/>
        <v>378.31802736999998</v>
      </c>
      <c r="AH1722" s="3">
        <f t="shared" si="936"/>
        <v>0</v>
      </c>
      <c r="AI1722" s="4" t="str">
        <f t="shared" si="946"/>
        <v>A+J=</v>
      </c>
      <c r="AJ1722" s="11">
        <f t="shared" si="942"/>
        <v>42900</v>
      </c>
      <c r="AK1722" s="11"/>
      <c r="AL1722" s="4"/>
      <c r="AM1722" s="1"/>
      <c r="AN1722" s="11"/>
      <c r="AO1722" s="1"/>
      <c r="AP1722" s="1"/>
      <c r="AQ1722" s="3"/>
      <c r="AR1722" s="3"/>
      <c r="AS1722" s="6"/>
      <c r="AT1722" s="1"/>
      <c r="AU1722" s="1"/>
      <c r="AV1722" s="1"/>
      <c r="AW1722" s="1"/>
      <c r="AX1722" s="1"/>
      <c r="AY1722" s="1"/>
      <c r="AZ1722" s="1"/>
      <c r="BA1722" s="1"/>
      <c r="BB1722" s="1"/>
    </row>
    <row r="1723" spans="1:54" x14ac:dyDescent="0.2">
      <c r="A1723" s="158">
        <f t="shared" si="937"/>
        <v>42879</v>
      </c>
      <c r="B1723" s="2">
        <f t="shared" si="921"/>
        <v>349131.83721087739</v>
      </c>
      <c r="C1723" s="2">
        <f t="shared" si="938"/>
        <v>252938.53386686</v>
      </c>
      <c r="D1723" s="2">
        <f>SUM(Y1723:Y$1805)</f>
        <v>4816.5270012000001</v>
      </c>
      <c r="E1723" s="73">
        <f t="shared" si="922"/>
        <v>248122.00686565999</v>
      </c>
      <c r="F1723" s="88">
        <f t="shared" si="948"/>
        <v>4821.6899999999996</v>
      </c>
      <c r="G1723" s="3">
        <f>IF(AND(N1723=1,N1722&gt;1),VLOOKUP(A1722,[1]Plan1!$BK$81:$BM$259,3),G1722)</f>
        <v>4828.4399999999996</v>
      </c>
      <c r="H1723" s="11">
        <f t="shared" si="949"/>
        <v>42810</v>
      </c>
      <c r="I1723" s="11">
        <f t="shared" si="950"/>
        <v>42841</v>
      </c>
      <c r="J1723" s="12">
        <f t="shared" si="923"/>
        <v>1.3999240930047119E-3</v>
      </c>
      <c r="K1723" s="11">
        <f t="shared" si="939"/>
        <v>42900</v>
      </c>
      <c r="L1723" s="11">
        <f t="shared" si="924"/>
        <v>42900</v>
      </c>
      <c r="M1723" s="1">
        <f t="shared" si="943"/>
        <v>22</v>
      </c>
      <c r="N1723" s="1">
        <f t="shared" si="925"/>
        <v>7</v>
      </c>
      <c r="O1723" s="2">
        <f t="shared" si="926"/>
        <v>1.0004452100000001</v>
      </c>
      <c r="P1723" s="13">
        <f t="shared" si="951"/>
        <v>1.0024991299999999</v>
      </c>
      <c r="Q1723" s="13">
        <f t="shared" si="944"/>
        <v>1.3785312492092443</v>
      </c>
      <c r="R1723" s="2">
        <f t="shared" si="947"/>
        <v>1.37914498</v>
      </c>
      <c r="S1723" s="2">
        <f t="shared" si="940"/>
        <v>1.34831144</v>
      </c>
      <c r="T1723" s="2">
        <f t="shared" si="927"/>
        <v>341039.91882950999</v>
      </c>
      <c r="U1723" s="2">
        <f t="shared" si="928"/>
        <v>1677.6514555868539</v>
      </c>
      <c r="V1723" s="2">
        <f t="shared" si="929"/>
        <v>94074.213330640516</v>
      </c>
      <c r="W1723" s="2">
        <f t="shared" si="930"/>
        <v>348690.39865308738</v>
      </c>
      <c r="X1723" s="17">
        <f t="shared" si="931"/>
        <v>0</v>
      </c>
      <c r="Y1723" s="2">
        <f t="shared" si="932"/>
        <v>0</v>
      </c>
      <c r="Z1723" s="72">
        <f t="shared" si="933"/>
        <v>0</v>
      </c>
      <c r="AA1723" s="2">
        <f t="shared" si="952"/>
        <v>0</v>
      </c>
      <c r="AB1723" s="12">
        <f t="shared" si="941"/>
        <v>4.6600000000000003E-2</v>
      </c>
      <c r="AC1723" s="17">
        <f t="shared" si="934"/>
        <v>7</v>
      </c>
      <c r="AD1723" s="17">
        <v>252</v>
      </c>
      <c r="AE1723" s="13">
        <f t="shared" si="945"/>
        <v>1.0012659900000001</v>
      </c>
      <c r="AF1723" s="2">
        <f t="shared" si="953"/>
        <v>431.75312682999999</v>
      </c>
      <c r="AG1723" s="2">
        <f t="shared" si="935"/>
        <v>441.43855779</v>
      </c>
      <c r="AH1723" s="3">
        <f t="shared" si="936"/>
        <v>0</v>
      </c>
      <c r="AI1723" s="4" t="str">
        <f t="shared" si="946"/>
        <v>A+J=</v>
      </c>
      <c r="AJ1723" s="11">
        <f t="shared" si="942"/>
        <v>42900</v>
      </c>
      <c r="AK1723" s="11"/>
      <c r="AL1723" s="4"/>
      <c r="AM1723" s="1"/>
      <c r="AN1723" s="11"/>
      <c r="AO1723" s="1"/>
      <c r="AP1723" s="1"/>
      <c r="AQ1723" s="3"/>
      <c r="AR1723" s="3"/>
      <c r="AS1723" s="6"/>
      <c r="AT1723" s="1"/>
      <c r="AU1723" s="1"/>
      <c r="AV1723" s="1"/>
      <c r="AW1723" s="1"/>
      <c r="AX1723" s="1"/>
      <c r="AY1723" s="1"/>
      <c r="AZ1723" s="1"/>
      <c r="BA1723" s="1"/>
      <c r="BB1723" s="1"/>
    </row>
    <row r="1724" spans="1:54" x14ac:dyDescent="0.2">
      <c r="A1724" s="158">
        <f t="shared" si="937"/>
        <v>42880</v>
      </c>
      <c r="B1724" s="2">
        <f t="shared" si="921"/>
        <v>349216.73707799951</v>
      </c>
      <c r="C1724" s="2">
        <f t="shared" si="938"/>
        <v>252938.53386686</v>
      </c>
      <c r="D1724" s="2">
        <f>SUM(Y1724:Y$1805)</f>
        <v>4816.5270012000001</v>
      </c>
      <c r="E1724" s="73">
        <f t="shared" si="922"/>
        <v>248122.00686565999</v>
      </c>
      <c r="F1724" s="88">
        <f t="shared" si="948"/>
        <v>4821.6899999999996</v>
      </c>
      <c r="G1724" s="3">
        <f>IF(AND(N1724=1,N1723&gt;1),VLOOKUP(A1723,[1]Plan1!$BK$81:$BM$259,3),G1723)</f>
        <v>4828.4399999999996</v>
      </c>
      <c r="H1724" s="11">
        <f t="shared" si="949"/>
        <v>42810</v>
      </c>
      <c r="I1724" s="11">
        <f t="shared" si="950"/>
        <v>42841</v>
      </c>
      <c r="J1724" s="12">
        <f t="shared" si="923"/>
        <v>1.3999240930047119E-3</v>
      </c>
      <c r="K1724" s="11">
        <f t="shared" si="939"/>
        <v>42900</v>
      </c>
      <c r="L1724" s="11">
        <f t="shared" si="924"/>
        <v>42900</v>
      </c>
      <c r="M1724" s="1">
        <f t="shared" si="943"/>
        <v>22</v>
      </c>
      <c r="N1724" s="1">
        <f t="shared" si="925"/>
        <v>8</v>
      </c>
      <c r="O1724" s="2">
        <f t="shared" si="926"/>
        <v>1.00050883</v>
      </c>
      <c r="P1724" s="13">
        <f t="shared" si="951"/>
        <v>1.0024991299999999</v>
      </c>
      <c r="Q1724" s="13">
        <f t="shared" si="944"/>
        <v>1.3785312492092443</v>
      </c>
      <c r="R1724" s="2">
        <f t="shared" si="947"/>
        <v>1.3792326800000001</v>
      </c>
      <c r="S1724" s="2">
        <f t="shared" si="940"/>
        <v>1.34831144</v>
      </c>
      <c r="T1724" s="2">
        <f t="shared" si="927"/>
        <v>341039.91882950999</v>
      </c>
      <c r="U1724" s="2">
        <f t="shared" si="928"/>
        <v>1677.6514555868539</v>
      </c>
      <c r="V1724" s="2">
        <f t="shared" si="929"/>
        <v>94095.973630642664</v>
      </c>
      <c r="W1724" s="2">
        <f t="shared" si="930"/>
        <v>348712.1589530895</v>
      </c>
      <c r="X1724" s="17">
        <f t="shared" si="931"/>
        <v>0</v>
      </c>
      <c r="Y1724" s="2">
        <f t="shared" si="932"/>
        <v>0</v>
      </c>
      <c r="Z1724" s="72">
        <f t="shared" si="933"/>
        <v>0</v>
      </c>
      <c r="AA1724" s="2">
        <f t="shared" si="952"/>
        <v>0</v>
      </c>
      <c r="AB1724" s="12">
        <f t="shared" si="941"/>
        <v>4.6600000000000003E-2</v>
      </c>
      <c r="AC1724" s="17">
        <f t="shared" si="934"/>
        <v>8</v>
      </c>
      <c r="AD1724" s="17">
        <v>252</v>
      </c>
      <c r="AE1724" s="13">
        <f t="shared" si="945"/>
        <v>1.001446976</v>
      </c>
      <c r="AF1724" s="2">
        <f t="shared" si="953"/>
        <v>493.47657758000003</v>
      </c>
      <c r="AG1724" s="2">
        <f t="shared" si="935"/>
        <v>504.57812490999999</v>
      </c>
      <c r="AH1724" s="3">
        <f t="shared" si="936"/>
        <v>0</v>
      </c>
      <c r="AI1724" s="4" t="str">
        <f t="shared" si="946"/>
        <v>A+J=</v>
      </c>
      <c r="AJ1724" s="11">
        <f t="shared" si="942"/>
        <v>42900</v>
      </c>
      <c r="AK1724" s="11"/>
      <c r="AL1724" s="4"/>
      <c r="AM1724" s="1"/>
      <c r="AN1724" s="11"/>
      <c r="AO1724" s="1"/>
      <c r="AP1724" s="1"/>
      <c r="AQ1724" s="3"/>
      <c r="AR1724" s="3"/>
      <c r="AS1724" s="6"/>
      <c r="AT1724" s="1"/>
      <c r="AU1724" s="1"/>
      <c r="AV1724" s="1"/>
      <c r="AW1724" s="1"/>
      <c r="AX1724" s="1"/>
      <c r="AY1724" s="1"/>
      <c r="AZ1724" s="1"/>
      <c r="BA1724" s="1"/>
      <c r="BB1724" s="1"/>
    </row>
    <row r="1725" spans="1:54" x14ac:dyDescent="0.2">
      <c r="A1725" s="158">
        <f t="shared" si="937"/>
        <v>42881</v>
      </c>
      <c r="B1725" s="2">
        <f t="shared" si="921"/>
        <v>349301.65667869162</v>
      </c>
      <c r="C1725" s="2">
        <f t="shared" si="938"/>
        <v>252938.53386686</v>
      </c>
      <c r="D1725" s="2">
        <f>SUM(Y1725:Y$1805)</f>
        <v>4816.5270012000001</v>
      </c>
      <c r="E1725" s="73">
        <f t="shared" si="922"/>
        <v>248122.00686565999</v>
      </c>
      <c r="F1725" s="88">
        <f t="shared" si="948"/>
        <v>4821.6899999999996</v>
      </c>
      <c r="G1725" s="3">
        <f>IF(AND(N1725=1,N1724&gt;1),VLOOKUP(A1724,[1]Plan1!$BK$81:$BM$259,3),G1724)</f>
        <v>4828.4399999999996</v>
      </c>
      <c r="H1725" s="11">
        <f t="shared" si="949"/>
        <v>42810</v>
      </c>
      <c r="I1725" s="11">
        <f t="shared" si="950"/>
        <v>42841</v>
      </c>
      <c r="J1725" s="12">
        <f t="shared" si="923"/>
        <v>1.3999240930047119E-3</v>
      </c>
      <c r="K1725" s="11">
        <f t="shared" si="939"/>
        <v>42900</v>
      </c>
      <c r="L1725" s="11">
        <f t="shared" si="924"/>
        <v>42900</v>
      </c>
      <c r="M1725" s="1">
        <f t="shared" si="943"/>
        <v>22</v>
      </c>
      <c r="N1725" s="1">
        <f t="shared" si="925"/>
        <v>9</v>
      </c>
      <c r="O1725" s="2">
        <f t="shared" si="926"/>
        <v>1.0005724499999999</v>
      </c>
      <c r="P1725" s="13">
        <f t="shared" si="951"/>
        <v>1.0024991299999999</v>
      </c>
      <c r="Q1725" s="13">
        <f t="shared" si="944"/>
        <v>1.3785312492092443</v>
      </c>
      <c r="R1725" s="2">
        <f t="shared" si="947"/>
        <v>1.37932038</v>
      </c>
      <c r="S1725" s="2">
        <f t="shared" si="940"/>
        <v>1.34831144</v>
      </c>
      <c r="T1725" s="2">
        <f t="shared" si="927"/>
        <v>341039.91882950999</v>
      </c>
      <c r="U1725" s="2">
        <f t="shared" si="928"/>
        <v>1677.6514555868539</v>
      </c>
      <c r="V1725" s="2">
        <f t="shared" si="929"/>
        <v>94117.733930644754</v>
      </c>
      <c r="W1725" s="2">
        <f t="shared" si="930"/>
        <v>348733.91925309162</v>
      </c>
      <c r="X1725" s="17">
        <f t="shared" si="931"/>
        <v>0</v>
      </c>
      <c r="Y1725" s="2">
        <f t="shared" si="932"/>
        <v>0</v>
      </c>
      <c r="Z1725" s="72">
        <f t="shared" si="933"/>
        <v>0</v>
      </c>
      <c r="AA1725" s="2">
        <f t="shared" si="952"/>
        <v>0</v>
      </c>
      <c r="AB1725" s="12">
        <f t="shared" si="941"/>
        <v>4.6600000000000003E-2</v>
      </c>
      <c r="AC1725" s="17">
        <f t="shared" si="934"/>
        <v>9</v>
      </c>
      <c r="AD1725" s="17">
        <v>252</v>
      </c>
      <c r="AE1725" s="13">
        <f t="shared" si="945"/>
        <v>1.0016279960000001</v>
      </c>
      <c r="AF1725" s="2">
        <f t="shared" si="953"/>
        <v>555.21162369000001</v>
      </c>
      <c r="AG1725" s="2">
        <f t="shared" si="935"/>
        <v>567.73742560000005</v>
      </c>
      <c r="AH1725" s="3">
        <f t="shared" si="936"/>
        <v>0</v>
      </c>
      <c r="AI1725" s="4" t="str">
        <f t="shared" si="946"/>
        <v>A+J=</v>
      </c>
      <c r="AJ1725" s="11">
        <f t="shared" si="942"/>
        <v>42900</v>
      </c>
      <c r="AK1725" s="11"/>
      <c r="AL1725" s="4"/>
      <c r="AM1725" s="1"/>
      <c r="AN1725" s="11"/>
      <c r="AO1725" s="1"/>
      <c r="AP1725" s="1"/>
      <c r="AQ1725" s="3"/>
      <c r="AR1725" s="3"/>
      <c r="AS1725" s="6"/>
      <c r="AT1725" s="1"/>
      <c r="AU1725" s="1"/>
      <c r="AV1725" s="1"/>
      <c r="AW1725" s="1"/>
      <c r="AX1725" s="1"/>
      <c r="AY1725" s="1"/>
      <c r="AZ1725" s="1"/>
      <c r="BA1725" s="1"/>
      <c r="BB1725" s="1"/>
    </row>
    <row r="1726" spans="1:54" x14ac:dyDescent="0.2">
      <c r="A1726" s="158">
        <f t="shared" si="937"/>
        <v>42882</v>
      </c>
      <c r="B1726" s="2">
        <f t="shared" si="921"/>
        <v>349386.60028909385</v>
      </c>
      <c r="C1726" s="2">
        <f t="shared" si="938"/>
        <v>252938.53386686</v>
      </c>
      <c r="D1726" s="2">
        <f>SUM(Y1726:Y$1805)</f>
        <v>4816.5270012000001</v>
      </c>
      <c r="E1726" s="73">
        <f t="shared" si="922"/>
        <v>248122.00686565999</v>
      </c>
      <c r="F1726" s="88">
        <f t="shared" si="948"/>
        <v>4821.6899999999996</v>
      </c>
      <c r="G1726" s="3">
        <f>IF(AND(N1726=1,N1725&gt;1),VLOOKUP(A1725,[1]Plan1!$BK$81:$BM$259,3),G1725)</f>
        <v>4828.4399999999996</v>
      </c>
      <c r="H1726" s="11">
        <f t="shared" si="949"/>
        <v>42810</v>
      </c>
      <c r="I1726" s="11">
        <f t="shared" si="950"/>
        <v>42841</v>
      </c>
      <c r="J1726" s="12">
        <f t="shared" si="923"/>
        <v>1.3999240930047119E-3</v>
      </c>
      <c r="K1726" s="11">
        <f t="shared" si="939"/>
        <v>42900</v>
      </c>
      <c r="L1726" s="11">
        <f t="shared" si="924"/>
        <v>42900</v>
      </c>
      <c r="M1726" s="1">
        <f t="shared" si="943"/>
        <v>22</v>
      </c>
      <c r="N1726" s="1">
        <f t="shared" si="925"/>
        <v>10</v>
      </c>
      <c r="O1726" s="2">
        <f t="shared" si="926"/>
        <v>1.00063608</v>
      </c>
      <c r="P1726" s="13">
        <f t="shared" si="951"/>
        <v>1.0024991299999999</v>
      </c>
      <c r="Q1726" s="13">
        <f t="shared" si="944"/>
        <v>1.3785312492092443</v>
      </c>
      <c r="R1726" s="2">
        <f t="shared" si="947"/>
        <v>1.3794081</v>
      </c>
      <c r="S1726" s="2">
        <f t="shared" si="940"/>
        <v>1.34831144</v>
      </c>
      <c r="T1726" s="2">
        <f t="shared" si="927"/>
        <v>341039.91882950999</v>
      </c>
      <c r="U1726" s="2">
        <f t="shared" si="928"/>
        <v>1677.6514555868539</v>
      </c>
      <c r="V1726" s="2">
        <f t="shared" si="929"/>
        <v>94139.499193087016</v>
      </c>
      <c r="W1726" s="2">
        <f t="shared" si="930"/>
        <v>348755.68451553385</v>
      </c>
      <c r="X1726" s="17">
        <f t="shared" si="931"/>
        <v>0</v>
      </c>
      <c r="Y1726" s="2">
        <f t="shared" si="932"/>
        <v>0</v>
      </c>
      <c r="Z1726" s="72">
        <f t="shared" si="933"/>
        <v>0</v>
      </c>
      <c r="AA1726" s="2">
        <f t="shared" si="952"/>
        <v>0</v>
      </c>
      <c r="AB1726" s="12">
        <f t="shared" si="941"/>
        <v>4.6600000000000003E-2</v>
      </c>
      <c r="AC1726" s="17">
        <f t="shared" si="934"/>
        <v>10</v>
      </c>
      <c r="AD1726" s="17">
        <v>252</v>
      </c>
      <c r="AE1726" s="13">
        <f t="shared" si="945"/>
        <v>1.0018090479999999</v>
      </c>
      <c r="AF1726" s="2">
        <f t="shared" si="953"/>
        <v>616.95758307000006</v>
      </c>
      <c r="AG1726" s="2">
        <f t="shared" si="935"/>
        <v>630.91577356000005</v>
      </c>
      <c r="AH1726" s="3">
        <f t="shared" si="936"/>
        <v>0</v>
      </c>
      <c r="AI1726" s="4" t="str">
        <f t="shared" si="946"/>
        <v>A+J=</v>
      </c>
      <c r="AJ1726" s="11">
        <f t="shared" si="942"/>
        <v>42900</v>
      </c>
      <c r="AK1726" s="11"/>
      <c r="AL1726" s="4"/>
      <c r="AM1726" s="1"/>
      <c r="AN1726" s="11"/>
      <c r="AO1726" s="1"/>
      <c r="AP1726" s="1"/>
      <c r="AQ1726" s="3"/>
      <c r="AR1726" s="3"/>
      <c r="AS1726" s="6"/>
      <c r="AT1726" s="1"/>
      <c r="AU1726" s="1"/>
      <c r="AV1726" s="1"/>
      <c r="AW1726" s="1"/>
      <c r="AX1726" s="1"/>
      <c r="AY1726" s="1"/>
      <c r="AZ1726" s="1"/>
      <c r="BA1726" s="1"/>
      <c r="BB1726" s="1"/>
    </row>
    <row r="1727" spans="1:54" x14ac:dyDescent="0.2">
      <c r="A1727" s="158">
        <f t="shared" si="937"/>
        <v>42883</v>
      </c>
      <c r="B1727" s="2">
        <f t="shared" si="921"/>
        <v>349386.60028909385</v>
      </c>
      <c r="C1727" s="2">
        <f t="shared" si="938"/>
        <v>252938.53386686</v>
      </c>
      <c r="D1727" s="2">
        <f>SUM(Y1727:Y$1805)</f>
        <v>4816.5270012000001</v>
      </c>
      <c r="E1727" s="73">
        <f t="shared" si="922"/>
        <v>248122.00686565999</v>
      </c>
      <c r="F1727" s="88">
        <f t="shared" si="948"/>
        <v>4821.6899999999996</v>
      </c>
      <c r="G1727" s="3">
        <f>IF(AND(N1727=1,N1726&gt;1),VLOOKUP(A1726,[1]Plan1!$BK$81:$BM$259,3),G1726)</f>
        <v>4828.4399999999996</v>
      </c>
      <c r="H1727" s="11">
        <f t="shared" si="949"/>
        <v>42810</v>
      </c>
      <c r="I1727" s="11">
        <f t="shared" si="950"/>
        <v>42841</v>
      </c>
      <c r="J1727" s="12">
        <f t="shared" si="923"/>
        <v>1.3999240930047119E-3</v>
      </c>
      <c r="K1727" s="11">
        <f t="shared" si="939"/>
        <v>42900</v>
      </c>
      <c r="L1727" s="11">
        <f t="shared" si="924"/>
        <v>42900</v>
      </c>
      <c r="M1727" s="1">
        <f t="shared" si="943"/>
        <v>22</v>
      </c>
      <c r="N1727" s="1">
        <f t="shared" si="925"/>
        <v>10</v>
      </c>
      <c r="O1727" s="2">
        <f t="shared" si="926"/>
        <v>1.00063608</v>
      </c>
      <c r="P1727" s="13">
        <f t="shared" si="951"/>
        <v>1.0024991299999999</v>
      </c>
      <c r="Q1727" s="13">
        <f t="shared" si="944"/>
        <v>1.3785312492092443</v>
      </c>
      <c r="R1727" s="2">
        <f t="shared" si="947"/>
        <v>1.3794081</v>
      </c>
      <c r="S1727" s="2">
        <f t="shared" si="940"/>
        <v>1.34831144</v>
      </c>
      <c r="T1727" s="2">
        <f t="shared" si="927"/>
        <v>341039.91882950999</v>
      </c>
      <c r="U1727" s="2">
        <f t="shared" si="928"/>
        <v>1677.6514555868539</v>
      </c>
      <c r="V1727" s="2">
        <f t="shared" si="929"/>
        <v>94139.499193087016</v>
      </c>
      <c r="W1727" s="2">
        <f t="shared" si="930"/>
        <v>348755.68451553385</v>
      </c>
      <c r="X1727" s="17">
        <f t="shared" si="931"/>
        <v>0</v>
      </c>
      <c r="Y1727" s="2">
        <f t="shared" si="932"/>
        <v>0</v>
      </c>
      <c r="Z1727" s="72">
        <f t="shared" si="933"/>
        <v>0</v>
      </c>
      <c r="AA1727" s="2">
        <f t="shared" si="952"/>
        <v>0</v>
      </c>
      <c r="AB1727" s="12">
        <f t="shared" si="941"/>
        <v>4.6600000000000003E-2</v>
      </c>
      <c r="AC1727" s="17">
        <f t="shared" si="934"/>
        <v>10</v>
      </c>
      <c r="AD1727" s="17">
        <v>252</v>
      </c>
      <c r="AE1727" s="13">
        <f t="shared" si="945"/>
        <v>1.0018090479999999</v>
      </c>
      <c r="AF1727" s="2">
        <f t="shared" si="953"/>
        <v>616.95758307000006</v>
      </c>
      <c r="AG1727" s="2">
        <f t="shared" si="935"/>
        <v>630.91577356000005</v>
      </c>
      <c r="AH1727" s="3">
        <f t="shared" si="936"/>
        <v>0</v>
      </c>
      <c r="AI1727" s="4" t="str">
        <f t="shared" si="946"/>
        <v>A+J=</v>
      </c>
      <c r="AJ1727" s="11">
        <f t="shared" si="942"/>
        <v>42900</v>
      </c>
      <c r="AK1727" s="11"/>
      <c r="AL1727" s="4"/>
      <c r="AM1727" s="1"/>
      <c r="AN1727" s="11"/>
      <c r="AO1727" s="1"/>
      <c r="AP1727" s="1"/>
      <c r="AQ1727" s="3"/>
      <c r="AR1727" s="3"/>
      <c r="AS1727" s="6"/>
      <c r="AT1727" s="1"/>
      <c r="AU1727" s="1"/>
      <c r="AV1727" s="1"/>
      <c r="AW1727" s="1"/>
      <c r="AX1727" s="1"/>
      <c r="AY1727" s="1"/>
      <c r="AZ1727" s="1"/>
      <c r="BA1727" s="1"/>
      <c r="BB1727" s="1"/>
    </row>
    <row r="1728" spans="1:54" x14ac:dyDescent="0.2">
      <c r="A1728" s="158">
        <f t="shared" si="937"/>
        <v>42884</v>
      </c>
      <c r="B1728" s="2">
        <f t="shared" si="921"/>
        <v>349386.60028909385</v>
      </c>
      <c r="C1728" s="2">
        <f t="shared" si="938"/>
        <v>252938.53386686</v>
      </c>
      <c r="D1728" s="2">
        <f>SUM(Y1728:Y$1805)</f>
        <v>4816.5270012000001</v>
      </c>
      <c r="E1728" s="73">
        <f t="shared" si="922"/>
        <v>248122.00686565999</v>
      </c>
      <c r="F1728" s="88">
        <f t="shared" si="948"/>
        <v>4821.6899999999996</v>
      </c>
      <c r="G1728" s="3">
        <f>IF(AND(N1728=1,N1727&gt;1),VLOOKUP(A1727,[1]Plan1!$BK$81:$BM$259,3),G1727)</f>
        <v>4828.4399999999996</v>
      </c>
      <c r="H1728" s="11">
        <f t="shared" si="949"/>
        <v>42810</v>
      </c>
      <c r="I1728" s="11">
        <f t="shared" si="950"/>
        <v>42841</v>
      </c>
      <c r="J1728" s="12">
        <f t="shared" si="923"/>
        <v>1.3999240930047119E-3</v>
      </c>
      <c r="K1728" s="11">
        <f t="shared" si="939"/>
        <v>42900</v>
      </c>
      <c r="L1728" s="11">
        <f t="shared" si="924"/>
        <v>42900</v>
      </c>
      <c r="M1728" s="1">
        <f t="shared" si="943"/>
        <v>22</v>
      </c>
      <c r="N1728" s="1">
        <f t="shared" si="925"/>
        <v>10</v>
      </c>
      <c r="O1728" s="2">
        <f t="shared" si="926"/>
        <v>1.00063608</v>
      </c>
      <c r="P1728" s="13">
        <f t="shared" si="951"/>
        <v>1.0024991299999999</v>
      </c>
      <c r="Q1728" s="13">
        <f t="shared" si="944"/>
        <v>1.3785312492092443</v>
      </c>
      <c r="R1728" s="2">
        <f t="shared" si="947"/>
        <v>1.3794081</v>
      </c>
      <c r="S1728" s="2">
        <f t="shared" si="940"/>
        <v>1.34831144</v>
      </c>
      <c r="T1728" s="2">
        <f t="shared" si="927"/>
        <v>341039.91882950999</v>
      </c>
      <c r="U1728" s="2">
        <f t="shared" si="928"/>
        <v>1677.6514555868539</v>
      </c>
      <c r="V1728" s="2">
        <f t="shared" si="929"/>
        <v>94139.499193087016</v>
      </c>
      <c r="W1728" s="2">
        <f t="shared" si="930"/>
        <v>348755.68451553385</v>
      </c>
      <c r="X1728" s="17">
        <f t="shared" si="931"/>
        <v>0</v>
      </c>
      <c r="Y1728" s="2">
        <f t="shared" si="932"/>
        <v>0</v>
      </c>
      <c r="Z1728" s="72">
        <f t="shared" si="933"/>
        <v>0</v>
      </c>
      <c r="AA1728" s="2">
        <f t="shared" si="952"/>
        <v>0</v>
      </c>
      <c r="AB1728" s="12">
        <f t="shared" si="941"/>
        <v>4.6600000000000003E-2</v>
      </c>
      <c r="AC1728" s="17">
        <f t="shared" si="934"/>
        <v>10</v>
      </c>
      <c r="AD1728" s="17">
        <v>252</v>
      </c>
      <c r="AE1728" s="13">
        <f t="shared" si="945"/>
        <v>1.0018090479999999</v>
      </c>
      <c r="AF1728" s="2">
        <f t="shared" si="953"/>
        <v>616.95758307000006</v>
      </c>
      <c r="AG1728" s="2">
        <f t="shared" si="935"/>
        <v>630.91577356000005</v>
      </c>
      <c r="AH1728" s="3">
        <f t="shared" si="936"/>
        <v>0</v>
      </c>
      <c r="AI1728" s="4" t="str">
        <f t="shared" si="946"/>
        <v>A+J=</v>
      </c>
      <c r="AJ1728" s="11">
        <f t="shared" si="942"/>
        <v>42900</v>
      </c>
      <c r="AK1728" s="11"/>
      <c r="AL1728" s="4"/>
      <c r="AM1728" s="1"/>
      <c r="AN1728" s="11"/>
      <c r="AO1728" s="1"/>
      <c r="AP1728" s="1"/>
      <c r="AQ1728" s="3"/>
      <c r="AR1728" s="3"/>
      <c r="AS1728" s="6"/>
      <c r="AT1728" s="1"/>
      <c r="AU1728" s="1"/>
      <c r="AV1728" s="1"/>
      <c r="AW1728" s="1"/>
      <c r="AX1728" s="1"/>
      <c r="AY1728" s="1"/>
      <c r="AZ1728" s="1"/>
      <c r="BA1728" s="1"/>
      <c r="BB1728" s="1"/>
    </row>
    <row r="1729" spans="1:54" x14ac:dyDescent="0.2">
      <c r="A1729" s="158">
        <f t="shared" si="937"/>
        <v>42885</v>
      </c>
      <c r="B1729" s="2">
        <f t="shared" si="921"/>
        <v>349471.56294165616</v>
      </c>
      <c r="C1729" s="2">
        <f t="shared" si="938"/>
        <v>252938.53386686</v>
      </c>
      <c r="D1729" s="2">
        <f>SUM(Y1729:Y$1805)</f>
        <v>4816.5270012000001</v>
      </c>
      <c r="E1729" s="73">
        <f t="shared" si="922"/>
        <v>248122.00686565999</v>
      </c>
      <c r="F1729" s="88">
        <f t="shared" si="948"/>
        <v>4821.6899999999996</v>
      </c>
      <c r="G1729" s="3">
        <f>IF(AND(N1729=1,N1728&gt;1),VLOOKUP(A1728,[1]Plan1!$BK$81:$BM$259,3),G1728)</f>
        <v>4828.4399999999996</v>
      </c>
      <c r="H1729" s="11">
        <f t="shared" si="949"/>
        <v>42810</v>
      </c>
      <c r="I1729" s="11">
        <f t="shared" si="950"/>
        <v>42841</v>
      </c>
      <c r="J1729" s="12">
        <f t="shared" si="923"/>
        <v>1.3999240930047119E-3</v>
      </c>
      <c r="K1729" s="11">
        <f t="shared" si="939"/>
        <v>42900</v>
      </c>
      <c r="L1729" s="11">
        <f t="shared" si="924"/>
        <v>42900</v>
      </c>
      <c r="M1729" s="1">
        <f t="shared" si="943"/>
        <v>22</v>
      </c>
      <c r="N1729" s="1">
        <f t="shared" si="925"/>
        <v>11</v>
      </c>
      <c r="O1729" s="2">
        <f t="shared" si="926"/>
        <v>1.0006997099999999</v>
      </c>
      <c r="P1729" s="13">
        <f t="shared" si="951"/>
        <v>1.0024991299999999</v>
      </c>
      <c r="Q1729" s="13">
        <f t="shared" si="944"/>
        <v>1.3785312492092443</v>
      </c>
      <c r="R1729" s="2">
        <f t="shared" si="947"/>
        <v>1.37949582</v>
      </c>
      <c r="S1729" s="2">
        <f t="shared" si="940"/>
        <v>1.34831144</v>
      </c>
      <c r="T1729" s="2">
        <f t="shared" si="927"/>
        <v>341039.91882950999</v>
      </c>
      <c r="U1729" s="2">
        <f t="shared" si="928"/>
        <v>1677.6514555868539</v>
      </c>
      <c r="V1729" s="2">
        <f t="shared" si="929"/>
        <v>94161.264455529279</v>
      </c>
      <c r="W1729" s="2">
        <f t="shared" si="930"/>
        <v>348777.44977797614</v>
      </c>
      <c r="X1729" s="17">
        <f t="shared" si="931"/>
        <v>0</v>
      </c>
      <c r="Y1729" s="2">
        <f t="shared" si="932"/>
        <v>0</v>
      </c>
      <c r="Z1729" s="72">
        <f t="shared" si="933"/>
        <v>0</v>
      </c>
      <c r="AA1729" s="2">
        <f t="shared" si="952"/>
        <v>0</v>
      </c>
      <c r="AB1729" s="12">
        <f t="shared" si="941"/>
        <v>4.6600000000000003E-2</v>
      </c>
      <c r="AC1729" s="17">
        <f t="shared" si="934"/>
        <v>11</v>
      </c>
      <c r="AD1729" s="17">
        <v>252</v>
      </c>
      <c r="AE1729" s="13">
        <f t="shared" si="945"/>
        <v>1.001990132</v>
      </c>
      <c r="AF1729" s="2">
        <f t="shared" si="953"/>
        <v>678.71445573999995</v>
      </c>
      <c r="AG1729" s="2">
        <f t="shared" si="935"/>
        <v>694.11316367999996</v>
      </c>
      <c r="AH1729" s="3">
        <f t="shared" si="936"/>
        <v>0</v>
      </c>
      <c r="AI1729" s="4" t="str">
        <f t="shared" si="946"/>
        <v>A+J=</v>
      </c>
      <c r="AJ1729" s="11">
        <f t="shared" si="942"/>
        <v>42900</v>
      </c>
      <c r="AK1729" s="11"/>
      <c r="AL1729" s="4"/>
      <c r="AM1729" s="1"/>
      <c r="AN1729" s="11"/>
      <c r="AO1729" s="1"/>
      <c r="AP1729" s="1"/>
      <c r="AQ1729" s="3"/>
      <c r="AR1729" s="3"/>
      <c r="AS1729" s="6"/>
      <c r="AT1729" s="1"/>
      <c r="AU1729" s="1"/>
      <c r="AV1729" s="1"/>
      <c r="AW1729" s="1"/>
      <c r="AX1729" s="1"/>
      <c r="AY1729" s="1"/>
      <c r="AZ1729" s="1"/>
      <c r="BA1729" s="1"/>
      <c r="BB1729" s="1"/>
    </row>
    <row r="1730" spans="1:54" x14ac:dyDescent="0.2">
      <c r="A1730" s="158">
        <f t="shared" si="937"/>
        <v>42886</v>
      </c>
      <c r="B1730" s="2">
        <f t="shared" si="921"/>
        <v>349556.54782267846</v>
      </c>
      <c r="C1730" s="2">
        <f t="shared" si="938"/>
        <v>252938.53386686</v>
      </c>
      <c r="D1730" s="2">
        <f>SUM(Y1730:Y$1805)</f>
        <v>4816.5270012000001</v>
      </c>
      <c r="E1730" s="73">
        <f t="shared" si="922"/>
        <v>248122.00686565999</v>
      </c>
      <c r="F1730" s="88">
        <f t="shared" si="948"/>
        <v>4821.6899999999996</v>
      </c>
      <c r="G1730" s="3">
        <f>IF(AND(N1730=1,N1729&gt;1),VLOOKUP(A1729,[1]Plan1!$BK$81:$BM$259,3),G1729)</f>
        <v>4828.4399999999996</v>
      </c>
      <c r="H1730" s="11">
        <f t="shared" si="949"/>
        <v>42810</v>
      </c>
      <c r="I1730" s="11">
        <f t="shared" si="950"/>
        <v>42841</v>
      </c>
      <c r="J1730" s="12">
        <f t="shared" si="923"/>
        <v>1.3999240930047119E-3</v>
      </c>
      <c r="K1730" s="11">
        <f t="shared" si="939"/>
        <v>42900</v>
      </c>
      <c r="L1730" s="11">
        <f t="shared" si="924"/>
        <v>42900</v>
      </c>
      <c r="M1730" s="1">
        <f t="shared" si="943"/>
        <v>22</v>
      </c>
      <c r="N1730" s="1">
        <f t="shared" si="925"/>
        <v>12</v>
      </c>
      <c r="O1730" s="2">
        <f t="shared" si="926"/>
        <v>1.0007633499999999</v>
      </c>
      <c r="P1730" s="13">
        <f t="shared" si="951"/>
        <v>1.0024991299999999</v>
      </c>
      <c r="Q1730" s="13">
        <f t="shared" si="944"/>
        <v>1.3785312492092443</v>
      </c>
      <c r="R1730" s="2">
        <f t="shared" si="947"/>
        <v>1.37958355</v>
      </c>
      <c r="S1730" s="2">
        <f t="shared" si="940"/>
        <v>1.34831144</v>
      </c>
      <c r="T1730" s="2">
        <f t="shared" si="927"/>
        <v>341039.91882950999</v>
      </c>
      <c r="U1730" s="2">
        <f t="shared" si="928"/>
        <v>1677.6514555868539</v>
      </c>
      <c r="V1730" s="2">
        <f t="shared" si="929"/>
        <v>94183.032199191584</v>
      </c>
      <c r="W1730" s="2">
        <f t="shared" si="930"/>
        <v>348799.21752163843</v>
      </c>
      <c r="X1730" s="17">
        <f t="shared" si="931"/>
        <v>0</v>
      </c>
      <c r="Y1730" s="2">
        <f t="shared" si="932"/>
        <v>0</v>
      </c>
      <c r="Z1730" s="72">
        <f t="shared" si="933"/>
        <v>0</v>
      </c>
      <c r="AA1730" s="2">
        <f t="shared" si="952"/>
        <v>0</v>
      </c>
      <c r="AB1730" s="12">
        <f t="shared" si="941"/>
        <v>4.6600000000000003E-2</v>
      </c>
      <c r="AC1730" s="17">
        <f t="shared" si="934"/>
        <v>12</v>
      </c>
      <c r="AD1730" s="17">
        <v>252</v>
      </c>
      <c r="AE1730" s="13">
        <f t="shared" si="945"/>
        <v>1.00217125</v>
      </c>
      <c r="AF1730" s="2">
        <f t="shared" si="953"/>
        <v>740.48292375000005</v>
      </c>
      <c r="AG1730" s="2">
        <f t="shared" si="935"/>
        <v>757.33030103999999</v>
      </c>
      <c r="AH1730" s="3">
        <f t="shared" si="936"/>
        <v>0</v>
      </c>
      <c r="AI1730" s="4" t="str">
        <f t="shared" si="946"/>
        <v>A+J=</v>
      </c>
      <c r="AJ1730" s="11">
        <f t="shared" si="942"/>
        <v>42900</v>
      </c>
      <c r="AK1730" s="11"/>
      <c r="AL1730" s="4"/>
      <c r="AM1730" s="1"/>
      <c r="AN1730" s="11"/>
      <c r="AO1730" s="1"/>
      <c r="AP1730" s="1"/>
      <c r="AQ1730" s="3"/>
      <c r="AR1730" s="3"/>
      <c r="AS1730" s="6"/>
      <c r="AT1730" s="1"/>
      <c r="AU1730" s="1"/>
      <c r="AV1730" s="1"/>
      <c r="AW1730" s="1"/>
      <c r="AX1730" s="1"/>
      <c r="AY1730" s="1"/>
      <c r="AZ1730" s="1"/>
      <c r="BA1730" s="1"/>
      <c r="BB1730" s="1"/>
    </row>
    <row r="1731" spans="1:54" x14ac:dyDescent="0.2">
      <c r="A1731" s="158">
        <f t="shared" si="937"/>
        <v>42887</v>
      </c>
      <c r="B1731" s="2">
        <f t="shared" si="921"/>
        <v>349641.55175103078</v>
      </c>
      <c r="C1731" s="2">
        <f t="shared" si="938"/>
        <v>252938.53386686</v>
      </c>
      <c r="D1731" s="2">
        <f>SUM(Y1731:Y$1805)</f>
        <v>4816.5270012000001</v>
      </c>
      <c r="E1731" s="73">
        <f t="shared" si="922"/>
        <v>248122.00686565999</v>
      </c>
      <c r="F1731" s="88">
        <f t="shared" si="948"/>
        <v>4821.6899999999996</v>
      </c>
      <c r="G1731" s="3">
        <f>IF(AND(N1731=1,N1730&gt;1),VLOOKUP(A1730,[1]Plan1!$BK$81:$BM$259,3),G1730)</f>
        <v>4828.4399999999996</v>
      </c>
      <c r="H1731" s="11">
        <f t="shared" si="949"/>
        <v>42810</v>
      </c>
      <c r="I1731" s="11">
        <f t="shared" si="950"/>
        <v>42841</v>
      </c>
      <c r="J1731" s="12">
        <f t="shared" si="923"/>
        <v>1.3999240930047119E-3</v>
      </c>
      <c r="K1731" s="11">
        <f t="shared" si="939"/>
        <v>42900</v>
      </c>
      <c r="L1731" s="11">
        <f t="shared" si="924"/>
        <v>42900</v>
      </c>
      <c r="M1731" s="1">
        <f t="shared" si="943"/>
        <v>22</v>
      </c>
      <c r="N1731" s="1">
        <f t="shared" si="925"/>
        <v>13</v>
      </c>
      <c r="O1731" s="2">
        <f t="shared" si="926"/>
        <v>1.00082699</v>
      </c>
      <c r="P1731" s="13">
        <f t="shared" si="951"/>
        <v>1.0024991299999999</v>
      </c>
      <c r="Q1731" s="13">
        <f t="shared" si="944"/>
        <v>1.3785312492092443</v>
      </c>
      <c r="R1731" s="2">
        <f t="shared" si="947"/>
        <v>1.3796712799999999</v>
      </c>
      <c r="S1731" s="2">
        <f t="shared" si="940"/>
        <v>1.34831144</v>
      </c>
      <c r="T1731" s="2">
        <f t="shared" si="927"/>
        <v>341039.91882950999</v>
      </c>
      <c r="U1731" s="2">
        <f t="shared" si="928"/>
        <v>1677.6514555868539</v>
      </c>
      <c r="V1731" s="2">
        <f t="shared" si="929"/>
        <v>94204.799942853904</v>
      </c>
      <c r="W1731" s="2">
        <f t="shared" si="930"/>
        <v>348820.98526530078</v>
      </c>
      <c r="X1731" s="17">
        <f t="shared" si="931"/>
        <v>0</v>
      </c>
      <c r="Y1731" s="2">
        <f t="shared" si="932"/>
        <v>0</v>
      </c>
      <c r="Z1731" s="72">
        <f t="shared" si="933"/>
        <v>0</v>
      </c>
      <c r="AA1731" s="2">
        <f t="shared" si="952"/>
        <v>0</v>
      </c>
      <c r="AB1731" s="12">
        <f t="shared" si="941"/>
        <v>4.6600000000000003E-2</v>
      </c>
      <c r="AC1731" s="17">
        <f t="shared" si="934"/>
        <v>13</v>
      </c>
      <c r="AD1731" s="17">
        <v>252</v>
      </c>
      <c r="AE1731" s="13">
        <f t="shared" si="945"/>
        <v>1.0023523999999999</v>
      </c>
      <c r="AF1731" s="2">
        <f t="shared" si="953"/>
        <v>802.26230505000001</v>
      </c>
      <c r="AG1731" s="2">
        <f t="shared" si="935"/>
        <v>820.56648572999995</v>
      </c>
      <c r="AH1731" s="3">
        <f t="shared" si="936"/>
        <v>0</v>
      </c>
      <c r="AI1731" s="4" t="str">
        <f t="shared" si="946"/>
        <v>A+J=</v>
      </c>
      <c r="AJ1731" s="11">
        <f t="shared" si="942"/>
        <v>42900</v>
      </c>
      <c r="AK1731" s="11"/>
      <c r="AL1731" s="4"/>
      <c r="AM1731" s="1"/>
      <c r="AN1731" s="11"/>
      <c r="AO1731" s="1"/>
      <c r="AP1731" s="1"/>
      <c r="AQ1731" s="3"/>
      <c r="AR1731" s="3"/>
      <c r="AS1731" s="6"/>
      <c r="AT1731" s="1"/>
      <c r="AU1731" s="1"/>
      <c r="AV1731" s="1"/>
      <c r="AW1731" s="1"/>
      <c r="AX1731" s="1"/>
      <c r="AY1731" s="1"/>
      <c r="AZ1731" s="1"/>
      <c r="BA1731" s="1"/>
      <c r="BB1731" s="1"/>
    </row>
    <row r="1732" spans="1:54" x14ac:dyDescent="0.2">
      <c r="A1732" s="158">
        <f t="shared" si="937"/>
        <v>42888</v>
      </c>
      <c r="B1732" s="2">
        <f t="shared" si="921"/>
        <v>349726.57507765305</v>
      </c>
      <c r="C1732" s="2">
        <f t="shared" si="938"/>
        <v>252938.53386686</v>
      </c>
      <c r="D1732" s="2">
        <f>SUM(Y1732:Y$1805)</f>
        <v>4816.5270012000001</v>
      </c>
      <c r="E1732" s="73">
        <f t="shared" si="922"/>
        <v>248122.00686565999</v>
      </c>
      <c r="F1732" s="88">
        <f t="shared" si="948"/>
        <v>4821.6899999999996</v>
      </c>
      <c r="G1732" s="3">
        <f>IF(AND(N1732=1,N1731&gt;1),VLOOKUP(A1731,[1]Plan1!$BK$81:$BM$259,3),G1731)</f>
        <v>4828.4399999999996</v>
      </c>
      <c r="H1732" s="11">
        <f t="shared" si="949"/>
        <v>42810</v>
      </c>
      <c r="I1732" s="11">
        <f t="shared" si="950"/>
        <v>42841</v>
      </c>
      <c r="J1732" s="12">
        <f t="shared" si="923"/>
        <v>1.3999240930047119E-3</v>
      </c>
      <c r="K1732" s="11">
        <f t="shared" si="939"/>
        <v>42900</v>
      </c>
      <c r="L1732" s="11">
        <f t="shared" si="924"/>
        <v>42900</v>
      </c>
      <c r="M1732" s="1">
        <f t="shared" si="943"/>
        <v>22</v>
      </c>
      <c r="N1732" s="1">
        <f t="shared" si="925"/>
        <v>14</v>
      </c>
      <c r="O1732" s="2">
        <f t="shared" si="926"/>
        <v>1.00089063</v>
      </c>
      <c r="P1732" s="13">
        <f t="shared" si="951"/>
        <v>1.0024991299999999</v>
      </c>
      <c r="Q1732" s="13">
        <f t="shared" si="944"/>
        <v>1.3785312492092443</v>
      </c>
      <c r="R1732" s="2">
        <f t="shared" si="947"/>
        <v>1.3797590099999999</v>
      </c>
      <c r="S1732" s="2">
        <f t="shared" si="940"/>
        <v>1.34831144</v>
      </c>
      <c r="T1732" s="2">
        <f t="shared" si="927"/>
        <v>341039.91882950999</v>
      </c>
      <c r="U1732" s="2">
        <f t="shared" si="928"/>
        <v>1677.6514555868539</v>
      </c>
      <c r="V1732" s="2">
        <f t="shared" si="929"/>
        <v>94226.56768651621</v>
      </c>
      <c r="W1732" s="2">
        <f t="shared" si="930"/>
        <v>348842.75300896307</v>
      </c>
      <c r="X1732" s="17">
        <f t="shared" si="931"/>
        <v>0</v>
      </c>
      <c r="Y1732" s="2">
        <f t="shared" si="932"/>
        <v>0</v>
      </c>
      <c r="Z1732" s="72">
        <f t="shared" si="933"/>
        <v>0</v>
      </c>
      <c r="AA1732" s="2">
        <f t="shared" si="952"/>
        <v>0</v>
      </c>
      <c r="AB1732" s="12">
        <f t="shared" si="941"/>
        <v>4.6600000000000003E-2</v>
      </c>
      <c r="AC1732" s="17">
        <f t="shared" si="934"/>
        <v>14</v>
      </c>
      <c r="AD1732" s="17">
        <v>252</v>
      </c>
      <c r="AE1732" s="13">
        <f t="shared" si="945"/>
        <v>1.002533583</v>
      </c>
      <c r="AF1732" s="2">
        <f t="shared" si="953"/>
        <v>864.05294065999999</v>
      </c>
      <c r="AG1732" s="2">
        <f t="shared" si="935"/>
        <v>883.82206869000004</v>
      </c>
      <c r="AH1732" s="3">
        <f t="shared" si="936"/>
        <v>0</v>
      </c>
      <c r="AI1732" s="4" t="str">
        <f t="shared" si="946"/>
        <v>A+J=</v>
      </c>
      <c r="AJ1732" s="11">
        <f t="shared" si="942"/>
        <v>42900</v>
      </c>
      <c r="AK1732" s="11"/>
      <c r="AL1732" s="4"/>
      <c r="AM1732" s="1"/>
      <c r="AN1732" s="11"/>
      <c r="AO1732" s="1"/>
      <c r="AP1732" s="1"/>
      <c r="AQ1732" s="3"/>
      <c r="AR1732" s="3"/>
      <c r="AS1732" s="6"/>
      <c r="AT1732" s="1"/>
      <c r="AU1732" s="1"/>
      <c r="AV1732" s="1"/>
      <c r="AW1732" s="1"/>
      <c r="AX1732" s="1"/>
      <c r="AY1732" s="1"/>
      <c r="AZ1732" s="1"/>
      <c r="BA1732" s="1"/>
      <c r="BB1732" s="1"/>
    </row>
    <row r="1733" spans="1:54" x14ac:dyDescent="0.2">
      <c r="A1733" s="158">
        <f t="shared" si="937"/>
        <v>42889</v>
      </c>
      <c r="B1733" s="2">
        <f t="shared" si="921"/>
        <v>349811.61994378548</v>
      </c>
      <c r="C1733" s="2">
        <f t="shared" si="938"/>
        <v>252938.53386686</v>
      </c>
      <c r="D1733" s="2">
        <f>SUM(Y1733:Y$1805)</f>
        <v>4816.5270012000001</v>
      </c>
      <c r="E1733" s="73">
        <f t="shared" si="922"/>
        <v>248122.00686565999</v>
      </c>
      <c r="F1733" s="88">
        <f t="shared" si="948"/>
        <v>4821.6899999999996</v>
      </c>
      <c r="G1733" s="3">
        <f>IF(AND(N1733=1,N1732&gt;1),VLOOKUP(A1732,[1]Plan1!$BK$81:$BM$259,3),G1732)</f>
        <v>4828.4399999999996</v>
      </c>
      <c r="H1733" s="11">
        <f t="shared" si="949"/>
        <v>42810</v>
      </c>
      <c r="I1733" s="11">
        <f t="shared" si="950"/>
        <v>42841</v>
      </c>
      <c r="J1733" s="12">
        <f t="shared" si="923"/>
        <v>1.3999240930047119E-3</v>
      </c>
      <c r="K1733" s="11">
        <f t="shared" si="939"/>
        <v>42900</v>
      </c>
      <c r="L1733" s="11">
        <f t="shared" si="924"/>
        <v>42900</v>
      </c>
      <c r="M1733" s="1">
        <f t="shared" si="943"/>
        <v>22</v>
      </c>
      <c r="N1733" s="1">
        <f t="shared" si="925"/>
        <v>15</v>
      </c>
      <c r="O1733" s="2">
        <f t="shared" si="926"/>
        <v>1.00095428</v>
      </c>
      <c r="P1733" s="13">
        <f t="shared" si="951"/>
        <v>1.0024991299999999</v>
      </c>
      <c r="Q1733" s="13">
        <f t="shared" si="944"/>
        <v>1.3785312492092443</v>
      </c>
      <c r="R1733" s="2">
        <f t="shared" si="947"/>
        <v>1.37984675</v>
      </c>
      <c r="S1733" s="2">
        <f t="shared" si="940"/>
        <v>1.34831144</v>
      </c>
      <c r="T1733" s="2">
        <f t="shared" si="927"/>
        <v>341039.91882950999</v>
      </c>
      <c r="U1733" s="2">
        <f t="shared" si="928"/>
        <v>1677.6514555868539</v>
      </c>
      <c r="V1733" s="2">
        <f t="shared" si="929"/>
        <v>94248.33791139863</v>
      </c>
      <c r="W1733" s="2">
        <f t="shared" si="930"/>
        <v>348864.52323384548</v>
      </c>
      <c r="X1733" s="17">
        <f t="shared" si="931"/>
        <v>0</v>
      </c>
      <c r="Y1733" s="2">
        <f t="shared" si="932"/>
        <v>0</v>
      </c>
      <c r="Z1733" s="72">
        <f t="shared" si="933"/>
        <v>0</v>
      </c>
      <c r="AA1733" s="2">
        <f t="shared" si="952"/>
        <v>0</v>
      </c>
      <c r="AB1733" s="12">
        <f t="shared" si="941"/>
        <v>4.6600000000000003E-2</v>
      </c>
      <c r="AC1733" s="17">
        <f t="shared" si="934"/>
        <v>15</v>
      </c>
      <c r="AD1733" s="17">
        <v>252</v>
      </c>
      <c r="AE1733" s="13">
        <f t="shared" si="945"/>
        <v>1.002714798</v>
      </c>
      <c r="AF1733" s="2">
        <f t="shared" si="953"/>
        <v>925.85448955000004</v>
      </c>
      <c r="AG1733" s="2">
        <f t="shared" si="935"/>
        <v>947.09670993999998</v>
      </c>
      <c r="AH1733" s="3">
        <f t="shared" si="936"/>
        <v>0</v>
      </c>
      <c r="AI1733" s="4" t="str">
        <f t="shared" si="946"/>
        <v>A+J=</v>
      </c>
      <c r="AJ1733" s="11">
        <f t="shared" si="942"/>
        <v>42900</v>
      </c>
      <c r="AK1733" s="11"/>
      <c r="AL1733" s="4"/>
      <c r="AM1733" s="1"/>
      <c r="AN1733" s="11"/>
      <c r="AO1733" s="1"/>
      <c r="AP1733" s="1"/>
      <c r="AQ1733" s="3"/>
      <c r="AR1733" s="3"/>
      <c r="AS1733" s="6"/>
      <c r="AT1733" s="1"/>
      <c r="AU1733" s="1"/>
      <c r="AV1733" s="1"/>
      <c r="AW1733" s="1"/>
      <c r="AX1733" s="1"/>
      <c r="AY1733" s="1"/>
      <c r="AZ1733" s="1"/>
      <c r="BA1733" s="1"/>
      <c r="BB1733" s="1"/>
    </row>
    <row r="1734" spans="1:54" x14ac:dyDescent="0.2">
      <c r="A1734" s="158">
        <f t="shared" si="937"/>
        <v>42890</v>
      </c>
      <c r="B1734" s="2">
        <f t="shared" si="921"/>
        <v>349811.61994378548</v>
      </c>
      <c r="C1734" s="2">
        <f t="shared" si="938"/>
        <v>252938.53386686</v>
      </c>
      <c r="D1734" s="2">
        <f>SUM(Y1734:Y$1805)</f>
        <v>4816.5270012000001</v>
      </c>
      <c r="E1734" s="73">
        <f t="shared" si="922"/>
        <v>248122.00686565999</v>
      </c>
      <c r="F1734" s="88">
        <f t="shared" si="948"/>
        <v>4821.6899999999996</v>
      </c>
      <c r="G1734" s="3">
        <f>IF(AND(N1734=1,N1733&gt;1),VLOOKUP(A1733,[1]Plan1!$BK$81:$BM$259,3),G1733)</f>
        <v>4828.4399999999996</v>
      </c>
      <c r="H1734" s="11">
        <f t="shared" si="949"/>
        <v>42810</v>
      </c>
      <c r="I1734" s="11">
        <f t="shared" si="950"/>
        <v>42841</v>
      </c>
      <c r="J1734" s="12">
        <f t="shared" si="923"/>
        <v>1.3999240930047119E-3</v>
      </c>
      <c r="K1734" s="11">
        <f t="shared" si="939"/>
        <v>42900</v>
      </c>
      <c r="L1734" s="11">
        <f t="shared" si="924"/>
        <v>42900</v>
      </c>
      <c r="M1734" s="1">
        <f t="shared" si="943"/>
        <v>22</v>
      </c>
      <c r="N1734" s="1">
        <f t="shared" si="925"/>
        <v>15</v>
      </c>
      <c r="O1734" s="2">
        <f t="shared" si="926"/>
        <v>1.00095428</v>
      </c>
      <c r="P1734" s="13">
        <f t="shared" si="951"/>
        <v>1.0024991299999999</v>
      </c>
      <c r="Q1734" s="13">
        <f t="shared" si="944"/>
        <v>1.3785312492092443</v>
      </c>
      <c r="R1734" s="2">
        <f t="shared" si="947"/>
        <v>1.37984675</v>
      </c>
      <c r="S1734" s="2">
        <f t="shared" si="940"/>
        <v>1.34831144</v>
      </c>
      <c r="T1734" s="2">
        <f t="shared" si="927"/>
        <v>341039.91882950999</v>
      </c>
      <c r="U1734" s="2">
        <f t="shared" si="928"/>
        <v>1677.6514555868539</v>
      </c>
      <c r="V1734" s="2">
        <f t="shared" si="929"/>
        <v>94248.33791139863</v>
      </c>
      <c r="W1734" s="2">
        <f t="shared" si="930"/>
        <v>348864.52323384548</v>
      </c>
      <c r="X1734" s="17">
        <f t="shared" si="931"/>
        <v>0</v>
      </c>
      <c r="Y1734" s="2">
        <f t="shared" si="932"/>
        <v>0</v>
      </c>
      <c r="Z1734" s="72">
        <f t="shared" si="933"/>
        <v>0</v>
      </c>
      <c r="AA1734" s="2">
        <f t="shared" si="952"/>
        <v>0</v>
      </c>
      <c r="AB1734" s="12">
        <f t="shared" si="941"/>
        <v>4.6600000000000003E-2</v>
      </c>
      <c r="AC1734" s="17">
        <f t="shared" si="934"/>
        <v>15</v>
      </c>
      <c r="AD1734" s="17">
        <v>252</v>
      </c>
      <c r="AE1734" s="13">
        <f t="shared" si="945"/>
        <v>1.002714798</v>
      </c>
      <c r="AF1734" s="2">
        <f t="shared" si="953"/>
        <v>925.85448955000004</v>
      </c>
      <c r="AG1734" s="2">
        <f t="shared" si="935"/>
        <v>947.09670993999998</v>
      </c>
      <c r="AH1734" s="3">
        <f t="shared" si="936"/>
        <v>0</v>
      </c>
      <c r="AI1734" s="4" t="str">
        <f t="shared" si="946"/>
        <v>A+J=</v>
      </c>
      <c r="AJ1734" s="11">
        <f t="shared" si="942"/>
        <v>42900</v>
      </c>
      <c r="AK1734" s="11"/>
      <c r="AL1734" s="4"/>
      <c r="AM1734" s="1"/>
      <c r="AN1734" s="11"/>
      <c r="AO1734" s="1"/>
      <c r="AP1734" s="1"/>
      <c r="AQ1734" s="3"/>
      <c r="AR1734" s="3"/>
      <c r="AS1734" s="6"/>
      <c r="AT1734" s="1"/>
      <c r="AU1734" s="1"/>
      <c r="AV1734" s="1"/>
      <c r="AW1734" s="1"/>
      <c r="AX1734" s="1"/>
      <c r="AY1734" s="1"/>
      <c r="AZ1734" s="1"/>
      <c r="BA1734" s="1"/>
      <c r="BB1734" s="1"/>
    </row>
    <row r="1735" spans="1:54" x14ac:dyDescent="0.2">
      <c r="A1735" s="158">
        <f t="shared" si="937"/>
        <v>42891</v>
      </c>
      <c r="B1735" s="2">
        <f t="shared" si="921"/>
        <v>349811.61994378548</v>
      </c>
      <c r="C1735" s="2">
        <f t="shared" si="938"/>
        <v>252938.53386686</v>
      </c>
      <c r="D1735" s="2">
        <f>SUM(Y1735:Y$1805)</f>
        <v>4816.5270012000001</v>
      </c>
      <c r="E1735" s="73">
        <f t="shared" si="922"/>
        <v>248122.00686565999</v>
      </c>
      <c r="F1735" s="88">
        <f t="shared" si="948"/>
        <v>4821.6899999999996</v>
      </c>
      <c r="G1735" s="3">
        <f>IF(AND(N1735=1,N1734&gt;1),VLOOKUP(A1734,[1]Plan1!$BK$81:$BM$259,3),G1734)</f>
        <v>4828.4399999999996</v>
      </c>
      <c r="H1735" s="11">
        <f t="shared" si="949"/>
        <v>42810</v>
      </c>
      <c r="I1735" s="11">
        <f t="shared" si="950"/>
        <v>42841</v>
      </c>
      <c r="J1735" s="12">
        <f t="shared" si="923"/>
        <v>1.3999240930047119E-3</v>
      </c>
      <c r="K1735" s="11">
        <f t="shared" si="939"/>
        <v>42900</v>
      </c>
      <c r="L1735" s="11">
        <f t="shared" si="924"/>
        <v>42900</v>
      </c>
      <c r="M1735" s="1">
        <f t="shared" si="943"/>
        <v>22</v>
      </c>
      <c r="N1735" s="1">
        <f t="shared" si="925"/>
        <v>15</v>
      </c>
      <c r="O1735" s="2">
        <f t="shared" si="926"/>
        <v>1.00095428</v>
      </c>
      <c r="P1735" s="13">
        <f t="shared" si="951"/>
        <v>1.0024991299999999</v>
      </c>
      <c r="Q1735" s="13">
        <f t="shared" si="944"/>
        <v>1.3785312492092443</v>
      </c>
      <c r="R1735" s="2">
        <f t="shared" si="947"/>
        <v>1.37984675</v>
      </c>
      <c r="S1735" s="2">
        <f t="shared" si="940"/>
        <v>1.34831144</v>
      </c>
      <c r="T1735" s="2">
        <f t="shared" si="927"/>
        <v>341039.91882950999</v>
      </c>
      <c r="U1735" s="2">
        <f t="shared" si="928"/>
        <v>1677.6514555868539</v>
      </c>
      <c r="V1735" s="2">
        <f t="shared" si="929"/>
        <v>94248.33791139863</v>
      </c>
      <c r="W1735" s="2">
        <f t="shared" si="930"/>
        <v>348864.52323384548</v>
      </c>
      <c r="X1735" s="17">
        <f t="shared" si="931"/>
        <v>0</v>
      </c>
      <c r="Y1735" s="2">
        <f t="shared" si="932"/>
        <v>0</v>
      </c>
      <c r="Z1735" s="72">
        <f t="shared" si="933"/>
        <v>0</v>
      </c>
      <c r="AA1735" s="2">
        <f t="shared" si="952"/>
        <v>0</v>
      </c>
      <c r="AB1735" s="12">
        <f t="shared" si="941"/>
        <v>4.6600000000000003E-2</v>
      </c>
      <c r="AC1735" s="17">
        <f t="shared" si="934"/>
        <v>15</v>
      </c>
      <c r="AD1735" s="17">
        <v>252</v>
      </c>
      <c r="AE1735" s="13">
        <f t="shared" si="945"/>
        <v>1.002714798</v>
      </c>
      <c r="AF1735" s="2">
        <f t="shared" si="953"/>
        <v>925.85448955000004</v>
      </c>
      <c r="AG1735" s="2">
        <f t="shared" si="935"/>
        <v>947.09670993999998</v>
      </c>
      <c r="AH1735" s="3">
        <f t="shared" si="936"/>
        <v>0</v>
      </c>
      <c r="AI1735" s="4" t="str">
        <f t="shared" si="946"/>
        <v>A+J=</v>
      </c>
      <c r="AJ1735" s="11">
        <f t="shared" si="942"/>
        <v>42900</v>
      </c>
      <c r="AK1735" s="11"/>
      <c r="AL1735" s="4"/>
      <c r="AM1735" s="1"/>
      <c r="AN1735" s="11"/>
      <c r="AO1735" s="1"/>
      <c r="AP1735" s="1"/>
      <c r="AQ1735" s="3"/>
      <c r="AR1735" s="3"/>
      <c r="AS1735" s="6"/>
      <c r="AT1735" s="1"/>
      <c r="AU1735" s="1"/>
      <c r="AV1735" s="1"/>
      <c r="AW1735" s="1"/>
      <c r="AX1735" s="1"/>
      <c r="AY1735" s="1"/>
      <c r="AZ1735" s="1"/>
      <c r="BA1735" s="1"/>
      <c r="BB1735" s="1"/>
    </row>
    <row r="1736" spans="1:54" x14ac:dyDescent="0.2">
      <c r="A1736" s="158">
        <f t="shared" si="937"/>
        <v>42892</v>
      </c>
      <c r="B1736" s="2">
        <f t="shared" si="921"/>
        <v>349896.68456223788</v>
      </c>
      <c r="C1736" s="2">
        <f t="shared" si="938"/>
        <v>252938.53386686</v>
      </c>
      <c r="D1736" s="2">
        <f>SUM(Y1736:Y$1805)</f>
        <v>4816.5270012000001</v>
      </c>
      <c r="E1736" s="73">
        <f t="shared" si="922"/>
        <v>248122.00686565999</v>
      </c>
      <c r="F1736" s="88">
        <f t="shared" si="948"/>
        <v>4821.6899999999996</v>
      </c>
      <c r="G1736" s="3">
        <f>IF(AND(N1736=1,N1735&gt;1),VLOOKUP(A1735,[1]Plan1!$BK$81:$BM$259,3),G1735)</f>
        <v>4828.4399999999996</v>
      </c>
      <c r="H1736" s="11">
        <f t="shared" si="949"/>
        <v>42810</v>
      </c>
      <c r="I1736" s="11">
        <f t="shared" si="950"/>
        <v>42841</v>
      </c>
      <c r="J1736" s="12">
        <f t="shared" si="923"/>
        <v>1.3999240930047119E-3</v>
      </c>
      <c r="K1736" s="11">
        <f t="shared" si="939"/>
        <v>42900</v>
      </c>
      <c r="L1736" s="11">
        <f t="shared" si="924"/>
        <v>42900</v>
      </c>
      <c r="M1736" s="1">
        <f t="shared" si="943"/>
        <v>22</v>
      </c>
      <c r="N1736" s="1">
        <f t="shared" si="925"/>
        <v>16</v>
      </c>
      <c r="O1736" s="2">
        <f t="shared" si="926"/>
        <v>1.0010179299999999</v>
      </c>
      <c r="P1736" s="13">
        <f t="shared" si="951"/>
        <v>1.0024991299999999</v>
      </c>
      <c r="Q1736" s="13">
        <f t="shared" si="944"/>
        <v>1.3785312492092443</v>
      </c>
      <c r="R1736" s="2">
        <f t="shared" si="947"/>
        <v>1.3799344899999999</v>
      </c>
      <c r="S1736" s="2">
        <f t="shared" si="940"/>
        <v>1.34831144</v>
      </c>
      <c r="T1736" s="2">
        <f t="shared" si="927"/>
        <v>341039.91882950999</v>
      </c>
      <c r="U1736" s="2">
        <f t="shared" si="928"/>
        <v>1677.6514555868539</v>
      </c>
      <c r="V1736" s="2">
        <f t="shared" si="929"/>
        <v>94270.108136281007</v>
      </c>
      <c r="W1736" s="2">
        <f t="shared" si="930"/>
        <v>348886.29345872789</v>
      </c>
      <c r="X1736" s="17">
        <f t="shared" si="931"/>
        <v>0</v>
      </c>
      <c r="Y1736" s="2">
        <f t="shared" si="932"/>
        <v>0</v>
      </c>
      <c r="Z1736" s="72">
        <f t="shared" si="933"/>
        <v>0</v>
      </c>
      <c r="AA1736" s="2">
        <f t="shared" si="952"/>
        <v>0</v>
      </c>
      <c r="AB1736" s="12">
        <f t="shared" si="941"/>
        <v>4.6600000000000003E-2</v>
      </c>
      <c r="AC1736" s="17">
        <f t="shared" si="934"/>
        <v>16</v>
      </c>
      <c r="AD1736" s="17">
        <v>252</v>
      </c>
      <c r="AE1736" s="13">
        <f t="shared" si="945"/>
        <v>1.0028960469999999</v>
      </c>
      <c r="AF1736" s="2">
        <f t="shared" si="953"/>
        <v>987.66763379999998</v>
      </c>
      <c r="AG1736" s="2">
        <f t="shared" si="935"/>
        <v>1010.39110351</v>
      </c>
      <c r="AH1736" s="3">
        <f t="shared" si="936"/>
        <v>0</v>
      </c>
      <c r="AI1736" s="4" t="str">
        <f t="shared" si="946"/>
        <v>A+J=</v>
      </c>
      <c r="AJ1736" s="11">
        <f t="shared" si="942"/>
        <v>42900</v>
      </c>
      <c r="AK1736" s="11"/>
      <c r="AL1736" s="4"/>
      <c r="AM1736" s="1"/>
      <c r="AN1736" s="11"/>
      <c r="AO1736" s="1"/>
      <c r="AP1736" s="1"/>
      <c r="AQ1736" s="3"/>
      <c r="AR1736" s="3"/>
      <c r="AS1736" s="6"/>
      <c r="AT1736" s="1"/>
      <c r="AU1736" s="1"/>
      <c r="AV1736" s="1"/>
      <c r="AW1736" s="1"/>
      <c r="AX1736" s="1"/>
      <c r="AY1736" s="1"/>
      <c r="AZ1736" s="1"/>
      <c r="BA1736" s="1"/>
      <c r="BB1736" s="1"/>
    </row>
    <row r="1737" spans="1:54" x14ac:dyDescent="0.2">
      <c r="A1737" s="158">
        <f t="shared" si="937"/>
        <v>42893</v>
      </c>
      <c r="B1737" s="2">
        <f t="shared" si="921"/>
        <v>349981.77072626032</v>
      </c>
      <c r="C1737" s="2">
        <f t="shared" si="938"/>
        <v>252938.53386686</v>
      </c>
      <c r="D1737" s="2">
        <f>SUM(Y1737:Y$1805)</f>
        <v>4816.5270012000001</v>
      </c>
      <c r="E1737" s="73">
        <f t="shared" si="922"/>
        <v>248122.00686565999</v>
      </c>
      <c r="F1737" s="88">
        <f t="shared" si="948"/>
        <v>4821.6899999999996</v>
      </c>
      <c r="G1737" s="3">
        <f>IF(AND(N1737=1,N1736&gt;1),VLOOKUP(A1736,[1]Plan1!$BK$81:$BM$259,3),G1736)</f>
        <v>4828.4399999999996</v>
      </c>
      <c r="H1737" s="11">
        <f t="shared" si="949"/>
        <v>42810</v>
      </c>
      <c r="I1737" s="11">
        <f t="shared" si="950"/>
        <v>42841</v>
      </c>
      <c r="J1737" s="12">
        <f t="shared" si="923"/>
        <v>1.3999240930047119E-3</v>
      </c>
      <c r="K1737" s="11">
        <f t="shared" si="939"/>
        <v>42900</v>
      </c>
      <c r="L1737" s="11">
        <f t="shared" si="924"/>
        <v>42900</v>
      </c>
      <c r="M1737" s="1">
        <f t="shared" si="943"/>
        <v>22</v>
      </c>
      <c r="N1737" s="1">
        <f t="shared" si="925"/>
        <v>17</v>
      </c>
      <c r="O1737" s="2">
        <f t="shared" si="926"/>
        <v>1.0010815799999999</v>
      </c>
      <c r="P1737" s="13">
        <f t="shared" si="951"/>
        <v>1.0024991299999999</v>
      </c>
      <c r="Q1737" s="13">
        <f t="shared" si="944"/>
        <v>1.3785312492092443</v>
      </c>
      <c r="R1737" s="2">
        <f t="shared" si="947"/>
        <v>1.38002224</v>
      </c>
      <c r="S1737" s="2">
        <f t="shared" si="940"/>
        <v>1.34831144</v>
      </c>
      <c r="T1737" s="2">
        <f t="shared" si="927"/>
        <v>341039.91882950999</v>
      </c>
      <c r="U1737" s="2">
        <f t="shared" si="928"/>
        <v>1677.6514555868539</v>
      </c>
      <c r="V1737" s="2">
        <f t="shared" si="929"/>
        <v>94291.880842383471</v>
      </c>
      <c r="W1737" s="2">
        <f t="shared" si="930"/>
        <v>348908.06616483035</v>
      </c>
      <c r="X1737" s="17">
        <f t="shared" si="931"/>
        <v>0</v>
      </c>
      <c r="Y1737" s="2">
        <f t="shared" si="932"/>
        <v>0</v>
      </c>
      <c r="Z1737" s="72">
        <f t="shared" si="933"/>
        <v>0</v>
      </c>
      <c r="AA1737" s="2">
        <f t="shared" si="952"/>
        <v>0</v>
      </c>
      <c r="AB1737" s="12">
        <f t="shared" si="941"/>
        <v>4.6600000000000003E-2</v>
      </c>
      <c r="AC1737" s="17">
        <f t="shared" si="934"/>
        <v>17</v>
      </c>
      <c r="AD1737" s="17">
        <v>252</v>
      </c>
      <c r="AE1737" s="13">
        <f t="shared" si="945"/>
        <v>1.003077328</v>
      </c>
      <c r="AF1737" s="2">
        <f t="shared" si="953"/>
        <v>1049.4916913300001</v>
      </c>
      <c r="AG1737" s="2">
        <f t="shared" si="935"/>
        <v>1073.70456143</v>
      </c>
      <c r="AH1737" s="3">
        <f t="shared" si="936"/>
        <v>0</v>
      </c>
      <c r="AI1737" s="4" t="str">
        <f t="shared" si="946"/>
        <v>A+J=</v>
      </c>
      <c r="AJ1737" s="11">
        <f t="shared" si="942"/>
        <v>42900</v>
      </c>
      <c r="AK1737" s="11"/>
      <c r="AL1737" s="4"/>
      <c r="AM1737" s="1"/>
      <c r="AN1737" s="11"/>
      <c r="AO1737" s="1"/>
      <c r="AP1737" s="1"/>
      <c r="AQ1737" s="3"/>
      <c r="AR1737" s="3"/>
      <c r="AS1737" s="6"/>
      <c r="AT1737" s="1"/>
      <c r="AU1737" s="1"/>
      <c r="AV1737" s="1"/>
      <c r="AW1737" s="1"/>
      <c r="AX1737" s="1"/>
      <c r="AY1737" s="1"/>
      <c r="AZ1737" s="1"/>
      <c r="BA1737" s="1"/>
      <c r="BB1737" s="1"/>
    </row>
    <row r="1738" spans="1:54" x14ac:dyDescent="0.2">
      <c r="A1738" s="158">
        <f t="shared" si="937"/>
        <v>42894</v>
      </c>
      <c r="B1738" s="2">
        <f t="shared" ref="B1738:B1801" si="954">(W1738+AG1738)</f>
        <v>350066.87629892281</v>
      </c>
      <c r="C1738" s="2">
        <f t="shared" si="938"/>
        <v>252938.53386686</v>
      </c>
      <c r="D1738" s="2">
        <f>SUM(Y1738:Y$1805)</f>
        <v>4816.5270012000001</v>
      </c>
      <c r="E1738" s="73">
        <f t="shared" ref="E1738:E1801" si="955">(C1738-D1738)</f>
        <v>248122.00686565999</v>
      </c>
      <c r="F1738" s="88">
        <f t="shared" si="948"/>
        <v>4821.6899999999996</v>
      </c>
      <c r="G1738" s="3">
        <f>IF(AND(N1738=1,N1737&gt;1),VLOOKUP(A1737,[1]Plan1!$BK$81:$BM$259,3),G1737)</f>
        <v>4828.4399999999996</v>
      </c>
      <c r="H1738" s="11">
        <f t="shared" si="949"/>
        <v>42810</v>
      </c>
      <c r="I1738" s="11">
        <f t="shared" si="950"/>
        <v>42841</v>
      </c>
      <c r="J1738" s="12">
        <f t="shared" ref="J1738:J1801" si="956">(G1738/F1738)-1</f>
        <v>1.3999240930047119E-3</v>
      </c>
      <c r="K1738" s="11">
        <f t="shared" si="939"/>
        <v>42900</v>
      </c>
      <c r="L1738" s="11">
        <f t="shared" ref="L1738:L1801" si="957">IF(A1738&gt;L1737,K1738,L1737)</f>
        <v>42900</v>
      </c>
      <c r="M1738" s="1">
        <f t="shared" si="943"/>
        <v>22</v>
      </c>
      <c r="N1738" s="1">
        <f t="shared" ref="N1738:N1801" si="958">(M1738-(NETWORKDAYS(A1738,L1738,$AN$194:$AN$348)-1))</f>
        <v>18</v>
      </c>
      <c r="O1738" s="2">
        <f t="shared" ref="O1738:O1801" si="959">TRUNC((G1738/F1738)^TRUNC((N1738/M1738),9),8)</f>
        <v>1.00114524</v>
      </c>
      <c r="P1738" s="13">
        <f t="shared" si="951"/>
        <v>1.0024991299999999</v>
      </c>
      <c r="Q1738" s="13">
        <f t="shared" si="944"/>
        <v>1.3785312492092443</v>
      </c>
      <c r="R1738" s="2">
        <f t="shared" si="947"/>
        <v>1.38010999</v>
      </c>
      <c r="S1738" s="2">
        <f t="shared" si="940"/>
        <v>1.34831144</v>
      </c>
      <c r="T1738" s="2">
        <f t="shared" ref="T1738:T1801" si="960">TRUNC(C1738*S1738,8)</f>
        <v>341039.91882950999</v>
      </c>
      <c r="U1738" s="2">
        <f t="shared" ref="U1738:U1801" si="961">(D1738*(S1738-1))</f>
        <v>1677.6514555868539</v>
      </c>
      <c r="V1738" s="2">
        <f t="shared" ref="V1738:V1801" si="962">(E1738*(R1738-1))</f>
        <v>94313.653548485949</v>
      </c>
      <c r="W1738" s="2">
        <f t="shared" ref="W1738:W1801" si="963">(C1738+U1738+V1738)</f>
        <v>348929.83887093281</v>
      </c>
      <c r="X1738" s="17">
        <f t="shared" ref="X1738:X1801" si="964">IF(VLOOKUP(A1738,AN$10:AU$190,8)=VLOOKUP(A1737,AN$10:AU$190,8),0,VLOOKUP(A1738,AN$10:AU$190,8))</f>
        <v>0</v>
      </c>
      <c r="Y1738" s="2">
        <f t="shared" ref="Y1738:Y1801" si="965">IF(X1738&gt;0,VLOOKUP(A1738,AN$12:AR$190,5),0)</f>
        <v>0</v>
      </c>
      <c r="Z1738" s="72">
        <f t="shared" ref="Z1738:Z1801" si="966">IF(X1738&gt;0,VLOOKUP($A1738,$AN$10:$AS$190,6),0)</f>
        <v>0</v>
      </c>
      <c r="AA1738" s="2">
        <f t="shared" si="952"/>
        <v>0</v>
      </c>
      <c r="AB1738" s="12">
        <f t="shared" si="941"/>
        <v>4.6600000000000003E-2</v>
      </c>
      <c r="AC1738" s="17">
        <f t="shared" ref="AC1738:AC1801" si="967">N1738</f>
        <v>18</v>
      </c>
      <c r="AD1738" s="17">
        <v>252</v>
      </c>
      <c r="AE1738" s="13">
        <f t="shared" si="945"/>
        <v>1.003258642</v>
      </c>
      <c r="AF1738" s="2">
        <f t="shared" si="953"/>
        <v>1111.3270031699999</v>
      </c>
      <c r="AG1738" s="2">
        <f t="shared" ref="AG1738:AG1801" si="968">TRUNC((W1738*(AE1738-1)),8)</f>
        <v>1137.03742799</v>
      </c>
      <c r="AH1738" s="3">
        <f t="shared" ref="AH1738:AH1801" si="969">IF(AA1738&gt;0,AA1738+AF1738,0)</f>
        <v>0</v>
      </c>
      <c r="AI1738" s="4" t="str">
        <f t="shared" si="946"/>
        <v>A+J=</v>
      </c>
      <c r="AJ1738" s="11">
        <f t="shared" si="942"/>
        <v>42900</v>
      </c>
      <c r="AK1738" s="11"/>
      <c r="AL1738" s="4"/>
      <c r="AM1738" s="1"/>
      <c r="AN1738" s="11"/>
      <c r="AO1738" s="1"/>
      <c r="AP1738" s="1"/>
      <c r="AQ1738" s="3"/>
      <c r="AR1738" s="3"/>
      <c r="AS1738" s="6"/>
      <c r="AT1738" s="1"/>
      <c r="AU1738" s="1"/>
      <c r="AV1738" s="1"/>
      <c r="AW1738" s="1"/>
      <c r="AX1738" s="1"/>
      <c r="AY1738" s="1"/>
      <c r="AZ1738" s="1"/>
      <c r="BA1738" s="1"/>
      <c r="BB1738" s="1"/>
    </row>
    <row r="1739" spans="1:54" x14ac:dyDescent="0.2">
      <c r="A1739" s="158">
        <f t="shared" ref="A1739:A1802" si="970">(A1738+1)</f>
        <v>42895</v>
      </c>
      <c r="B1739" s="2">
        <f t="shared" si="954"/>
        <v>350152.00591294537</v>
      </c>
      <c r="C1739" s="2">
        <f t="shared" ref="C1739:C1802" si="971">TRUNC(IF(X1738&gt;0,VLOOKUP(A1738,$AN$12:$AO$190,2),C1738),8)</f>
        <v>252938.53386686</v>
      </c>
      <c r="D1739" s="2">
        <f>SUM(Y1739:Y$1805)</f>
        <v>4816.5270012000001</v>
      </c>
      <c r="E1739" s="73">
        <f t="shared" si="955"/>
        <v>248122.00686565999</v>
      </c>
      <c r="F1739" s="88">
        <f t="shared" si="948"/>
        <v>4821.6899999999996</v>
      </c>
      <c r="G1739" s="3">
        <f>IF(AND(N1739=1,N1738&gt;1),VLOOKUP(A1738,[1]Plan1!$BK$81:$BM$259,3),G1738)</f>
        <v>4828.4399999999996</v>
      </c>
      <c r="H1739" s="11">
        <f t="shared" si="949"/>
        <v>42810</v>
      </c>
      <c r="I1739" s="11">
        <f t="shared" si="950"/>
        <v>42841</v>
      </c>
      <c r="J1739" s="12">
        <f t="shared" si="956"/>
        <v>1.3999240930047119E-3</v>
      </c>
      <c r="K1739" s="11">
        <f t="shared" ref="K1739:K1802" si="972">IF(DAY(A1739)=14,VLOOKUP(A1739,AR$194:AW$373,4),K1738)</f>
        <v>42900</v>
      </c>
      <c r="L1739" s="11">
        <f t="shared" si="957"/>
        <v>42900</v>
      </c>
      <c r="M1739" s="1">
        <f t="shared" si="943"/>
        <v>22</v>
      </c>
      <c r="N1739" s="1">
        <f t="shared" si="958"/>
        <v>19</v>
      </c>
      <c r="O1739" s="2">
        <f t="shared" si="959"/>
        <v>1.0012089099999999</v>
      </c>
      <c r="P1739" s="13">
        <f t="shared" si="951"/>
        <v>1.0024991299999999</v>
      </c>
      <c r="Q1739" s="13">
        <f t="shared" si="944"/>
        <v>1.3785312492092443</v>
      </c>
      <c r="R1739" s="2">
        <f t="shared" si="947"/>
        <v>1.3801977599999999</v>
      </c>
      <c r="S1739" s="2">
        <f t="shared" ref="S1739:S1802" si="973">IF(AND(X1739&gt;0,MONTH(A1739)=9),R1739,S1738)</f>
        <v>1.34831144</v>
      </c>
      <c r="T1739" s="2">
        <f t="shared" si="960"/>
        <v>341039.91882950999</v>
      </c>
      <c r="U1739" s="2">
        <f t="shared" si="961"/>
        <v>1677.6514555868539</v>
      </c>
      <c r="V1739" s="2">
        <f t="shared" si="962"/>
        <v>94335.431217028541</v>
      </c>
      <c r="W1739" s="2">
        <f t="shared" si="963"/>
        <v>348951.61653947539</v>
      </c>
      <c r="X1739" s="17">
        <f t="shared" si="964"/>
        <v>0</v>
      </c>
      <c r="Y1739" s="2">
        <f t="shared" si="965"/>
        <v>0</v>
      </c>
      <c r="Z1739" s="72">
        <f t="shared" si="966"/>
        <v>0</v>
      </c>
      <c r="AA1739" s="2">
        <f t="shared" si="952"/>
        <v>0</v>
      </c>
      <c r="AB1739" s="12">
        <f t="shared" ref="AB1739:AB1802" si="974">(AB1738)</f>
        <v>4.6600000000000003E-2</v>
      </c>
      <c r="AC1739" s="17">
        <f t="shared" si="967"/>
        <v>19</v>
      </c>
      <c r="AD1739" s="17">
        <v>252</v>
      </c>
      <c r="AE1739" s="13">
        <f t="shared" si="945"/>
        <v>1.003439988</v>
      </c>
      <c r="AF1739" s="2">
        <f t="shared" si="953"/>
        <v>1173.17322829</v>
      </c>
      <c r="AG1739" s="2">
        <f t="shared" si="968"/>
        <v>1200.38937347</v>
      </c>
      <c r="AH1739" s="3">
        <f t="shared" si="969"/>
        <v>0</v>
      </c>
      <c r="AI1739" s="4" t="str">
        <f t="shared" si="946"/>
        <v>A+J=</v>
      </c>
      <c r="AJ1739" s="11">
        <f t="shared" ref="AJ1739:AJ1802" si="975">IF(X1738&gt;0,VLOOKUP(A1738,$AN$10:$AW$190,9),AJ1738)</f>
        <v>42900</v>
      </c>
      <c r="AK1739" s="11"/>
      <c r="AL1739" s="4"/>
      <c r="AM1739" s="1"/>
      <c r="AN1739" s="11"/>
      <c r="AO1739" s="1"/>
      <c r="AP1739" s="1"/>
      <c r="AQ1739" s="3"/>
      <c r="AR1739" s="3"/>
      <c r="AS1739" s="6"/>
      <c r="AT1739" s="1"/>
      <c r="AU1739" s="1"/>
      <c r="AV1739" s="1"/>
      <c r="AW1739" s="1"/>
      <c r="AX1739" s="1"/>
      <c r="AY1739" s="1"/>
      <c r="AZ1739" s="1"/>
      <c r="BA1739" s="1"/>
      <c r="BB1739" s="1"/>
    </row>
    <row r="1740" spans="1:54" x14ac:dyDescent="0.2">
      <c r="A1740" s="158">
        <f t="shared" si="970"/>
        <v>42896</v>
      </c>
      <c r="B1740" s="2">
        <f t="shared" si="954"/>
        <v>350237.15280044789</v>
      </c>
      <c r="C1740" s="2">
        <f t="shared" si="971"/>
        <v>252938.53386686</v>
      </c>
      <c r="D1740" s="2">
        <f>SUM(Y1740:Y$1805)</f>
        <v>4816.5270012000001</v>
      </c>
      <c r="E1740" s="73">
        <f t="shared" si="955"/>
        <v>248122.00686565999</v>
      </c>
      <c r="F1740" s="88">
        <f t="shared" si="948"/>
        <v>4821.6899999999996</v>
      </c>
      <c r="G1740" s="3">
        <f>IF(AND(N1740=1,N1739&gt;1),VLOOKUP(A1739,[1]Plan1!$BK$81:$BM$259,3),G1739)</f>
        <v>4828.4399999999996</v>
      </c>
      <c r="H1740" s="11">
        <f t="shared" si="949"/>
        <v>42810</v>
      </c>
      <c r="I1740" s="11">
        <f t="shared" si="950"/>
        <v>42841</v>
      </c>
      <c r="J1740" s="12">
        <f t="shared" si="956"/>
        <v>1.3999240930047119E-3</v>
      </c>
      <c r="K1740" s="11">
        <f t="shared" si="972"/>
        <v>42900</v>
      </c>
      <c r="L1740" s="11">
        <f t="shared" si="957"/>
        <v>42900</v>
      </c>
      <c r="M1740" s="1">
        <f t="shared" si="943"/>
        <v>22</v>
      </c>
      <c r="N1740" s="1">
        <f t="shared" si="958"/>
        <v>20</v>
      </c>
      <c r="O1740" s="2">
        <f t="shared" si="959"/>
        <v>1.00127257</v>
      </c>
      <c r="P1740" s="13">
        <f t="shared" si="951"/>
        <v>1.0024991299999999</v>
      </c>
      <c r="Q1740" s="13">
        <f t="shared" si="944"/>
        <v>1.3785312492092443</v>
      </c>
      <c r="R1740" s="2">
        <f t="shared" si="947"/>
        <v>1.3802855199999999</v>
      </c>
      <c r="S1740" s="2">
        <f t="shared" si="973"/>
        <v>1.34831144</v>
      </c>
      <c r="T1740" s="2">
        <f t="shared" si="960"/>
        <v>341039.91882950999</v>
      </c>
      <c r="U1740" s="2">
        <f t="shared" si="961"/>
        <v>1677.6514555868539</v>
      </c>
      <c r="V1740" s="2">
        <f t="shared" si="962"/>
        <v>94357.206404351062</v>
      </c>
      <c r="W1740" s="2">
        <f t="shared" si="963"/>
        <v>348973.39172679791</v>
      </c>
      <c r="X1740" s="17">
        <f t="shared" si="964"/>
        <v>0</v>
      </c>
      <c r="Y1740" s="2">
        <f t="shared" si="965"/>
        <v>0</v>
      </c>
      <c r="Z1740" s="72">
        <f t="shared" si="966"/>
        <v>0</v>
      </c>
      <c r="AA1740" s="2">
        <f t="shared" si="952"/>
        <v>0</v>
      </c>
      <c r="AB1740" s="12">
        <f t="shared" si="974"/>
        <v>4.6600000000000003E-2</v>
      </c>
      <c r="AC1740" s="17">
        <f t="shared" si="967"/>
        <v>20</v>
      </c>
      <c r="AD1740" s="17">
        <v>252</v>
      </c>
      <c r="AE1740" s="13">
        <f t="shared" si="945"/>
        <v>1.0036213679999999</v>
      </c>
      <c r="AF1740" s="2">
        <f t="shared" si="953"/>
        <v>1235.0310487700001</v>
      </c>
      <c r="AG1740" s="2">
        <f t="shared" si="968"/>
        <v>1263.7610736500001</v>
      </c>
      <c r="AH1740" s="3">
        <f t="shared" si="969"/>
        <v>0</v>
      </c>
      <c r="AI1740" s="4" t="str">
        <f t="shared" si="946"/>
        <v>A+J=</v>
      </c>
      <c r="AJ1740" s="11">
        <f t="shared" si="975"/>
        <v>42900</v>
      </c>
      <c r="AK1740" s="11"/>
      <c r="AL1740" s="4"/>
      <c r="AM1740" s="1"/>
      <c r="AN1740" s="11"/>
      <c r="AO1740" s="1"/>
      <c r="AP1740" s="1"/>
      <c r="AQ1740" s="3"/>
      <c r="AR1740" s="3"/>
      <c r="AS1740" s="6"/>
      <c r="AT1740" s="1"/>
      <c r="AU1740" s="1"/>
      <c r="AV1740" s="1"/>
      <c r="AW1740" s="1"/>
      <c r="AX1740" s="1"/>
      <c r="AY1740" s="1"/>
      <c r="AZ1740" s="1"/>
      <c r="BA1740" s="1"/>
      <c r="BB1740" s="1"/>
    </row>
    <row r="1741" spans="1:54" x14ac:dyDescent="0.2">
      <c r="A1741" s="158">
        <f t="shared" si="970"/>
        <v>42897</v>
      </c>
      <c r="B1741" s="2">
        <f t="shared" si="954"/>
        <v>350237.15280044789</v>
      </c>
      <c r="C1741" s="2">
        <f t="shared" si="971"/>
        <v>252938.53386686</v>
      </c>
      <c r="D1741" s="2">
        <f>SUM(Y1741:Y$1805)</f>
        <v>4816.5270012000001</v>
      </c>
      <c r="E1741" s="73">
        <f t="shared" si="955"/>
        <v>248122.00686565999</v>
      </c>
      <c r="F1741" s="88">
        <f t="shared" si="948"/>
        <v>4821.6899999999996</v>
      </c>
      <c r="G1741" s="3">
        <f>IF(AND(N1741=1,N1740&gt;1),VLOOKUP(A1740,[1]Plan1!$BK$81:$BM$259,3),G1740)</f>
        <v>4828.4399999999996</v>
      </c>
      <c r="H1741" s="11">
        <f t="shared" si="949"/>
        <v>42810</v>
      </c>
      <c r="I1741" s="11">
        <f t="shared" si="950"/>
        <v>42841</v>
      </c>
      <c r="J1741" s="12">
        <f t="shared" si="956"/>
        <v>1.3999240930047119E-3</v>
      </c>
      <c r="K1741" s="11">
        <f t="shared" si="972"/>
        <v>42900</v>
      </c>
      <c r="L1741" s="11">
        <f t="shared" si="957"/>
        <v>42900</v>
      </c>
      <c r="M1741" s="1">
        <f t="shared" si="943"/>
        <v>22</v>
      </c>
      <c r="N1741" s="1">
        <f t="shared" si="958"/>
        <v>20</v>
      </c>
      <c r="O1741" s="2">
        <f t="shared" si="959"/>
        <v>1.00127257</v>
      </c>
      <c r="P1741" s="13">
        <f t="shared" si="951"/>
        <v>1.0024991299999999</v>
      </c>
      <c r="Q1741" s="13">
        <f t="shared" si="944"/>
        <v>1.3785312492092443</v>
      </c>
      <c r="R1741" s="2">
        <f t="shared" si="947"/>
        <v>1.3802855199999999</v>
      </c>
      <c r="S1741" s="2">
        <f t="shared" si="973"/>
        <v>1.34831144</v>
      </c>
      <c r="T1741" s="2">
        <f t="shared" si="960"/>
        <v>341039.91882950999</v>
      </c>
      <c r="U1741" s="2">
        <f t="shared" si="961"/>
        <v>1677.6514555868539</v>
      </c>
      <c r="V1741" s="2">
        <f t="shared" si="962"/>
        <v>94357.206404351062</v>
      </c>
      <c r="W1741" s="2">
        <f t="shared" si="963"/>
        <v>348973.39172679791</v>
      </c>
      <c r="X1741" s="17">
        <f t="shared" si="964"/>
        <v>0</v>
      </c>
      <c r="Y1741" s="2">
        <f t="shared" si="965"/>
        <v>0</v>
      </c>
      <c r="Z1741" s="72">
        <f t="shared" si="966"/>
        <v>0</v>
      </c>
      <c r="AA1741" s="2">
        <f t="shared" si="952"/>
        <v>0</v>
      </c>
      <c r="AB1741" s="12">
        <f t="shared" si="974"/>
        <v>4.6600000000000003E-2</v>
      </c>
      <c r="AC1741" s="17">
        <f t="shared" si="967"/>
        <v>20</v>
      </c>
      <c r="AD1741" s="17">
        <v>252</v>
      </c>
      <c r="AE1741" s="13">
        <f t="shared" si="945"/>
        <v>1.0036213679999999</v>
      </c>
      <c r="AF1741" s="2">
        <f t="shared" si="953"/>
        <v>1235.0310487700001</v>
      </c>
      <c r="AG1741" s="2">
        <f t="shared" si="968"/>
        <v>1263.7610736500001</v>
      </c>
      <c r="AH1741" s="3">
        <f t="shared" si="969"/>
        <v>0</v>
      </c>
      <c r="AI1741" s="4" t="str">
        <f t="shared" si="946"/>
        <v>A+J=</v>
      </c>
      <c r="AJ1741" s="11">
        <f t="shared" si="975"/>
        <v>42900</v>
      </c>
      <c r="AK1741" s="11"/>
      <c r="AL1741" s="4"/>
      <c r="AM1741" s="1"/>
      <c r="AN1741" s="11"/>
      <c r="AO1741" s="1"/>
      <c r="AP1741" s="1"/>
      <c r="AQ1741" s="3"/>
      <c r="AR1741" s="3"/>
      <c r="AS1741" s="6"/>
      <c r="AT1741" s="1"/>
      <c r="AU1741" s="1"/>
      <c r="AV1741" s="1"/>
      <c r="AW1741" s="1"/>
      <c r="AX1741" s="1"/>
      <c r="AY1741" s="1"/>
      <c r="AZ1741" s="1"/>
      <c r="BA1741" s="1"/>
      <c r="BB1741" s="1"/>
    </row>
    <row r="1742" spans="1:54" x14ac:dyDescent="0.2">
      <c r="A1742" s="158">
        <f t="shared" si="970"/>
        <v>42898</v>
      </c>
      <c r="B1742" s="2">
        <f t="shared" si="954"/>
        <v>350237.15280044789</v>
      </c>
      <c r="C1742" s="2">
        <f t="shared" si="971"/>
        <v>252938.53386686</v>
      </c>
      <c r="D1742" s="2">
        <f>SUM(Y1742:Y$1805)</f>
        <v>4816.5270012000001</v>
      </c>
      <c r="E1742" s="73">
        <f t="shared" si="955"/>
        <v>248122.00686565999</v>
      </c>
      <c r="F1742" s="88">
        <f t="shared" si="948"/>
        <v>4821.6899999999996</v>
      </c>
      <c r="G1742" s="3">
        <f>IF(AND(N1742=1,N1741&gt;1),VLOOKUP(A1741,[1]Plan1!$BK$81:$BM$259,3),G1741)</f>
        <v>4828.4399999999996</v>
      </c>
      <c r="H1742" s="11">
        <f t="shared" si="949"/>
        <v>42810</v>
      </c>
      <c r="I1742" s="11">
        <f t="shared" si="950"/>
        <v>42841</v>
      </c>
      <c r="J1742" s="12">
        <f t="shared" si="956"/>
        <v>1.3999240930047119E-3</v>
      </c>
      <c r="K1742" s="11">
        <f t="shared" si="972"/>
        <v>42900</v>
      </c>
      <c r="L1742" s="11">
        <f t="shared" si="957"/>
        <v>42900</v>
      </c>
      <c r="M1742" s="1">
        <f t="shared" si="943"/>
        <v>22</v>
      </c>
      <c r="N1742" s="1">
        <f t="shared" si="958"/>
        <v>20</v>
      </c>
      <c r="O1742" s="2">
        <f t="shared" si="959"/>
        <v>1.00127257</v>
      </c>
      <c r="P1742" s="13">
        <f t="shared" si="951"/>
        <v>1.0024991299999999</v>
      </c>
      <c r="Q1742" s="13">
        <f t="shared" si="944"/>
        <v>1.3785312492092443</v>
      </c>
      <c r="R1742" s="2">
        <f t="shared" si="947"/>
        <v>1.3802855199999999</v>
      </c>
      <c r="S1742" s="2">
        <f t="shared" si="973"/>
        <v>1.34831144</v>
      </c>
      <c r="T1742" s="2">
        <f t="shared" si="960"/>
        <v>341039.91882950999</v>
      </c>
      <c r="U1742" s="2">
        <f t="shared" si="961"/>
        <v>1677.6514555868539</v>
      </c>
      <c r="V1742" s="2">
        <f t="shared" si="962"/>
        <v>94357.206404351062</v>
      </c>
      <c r="W1742" s="2">
        <f t="shared" si="963"/>
        <v>348973.39172679791</v>
      </c>
      <c r="X1742" s="17">
        <f t="shared" si="964"/>
        <v>0</v>
      </c>
      <c r="Y1742" s="2">
        <f t="shared" si="965"/>
        <v>0</v>
      </c>
      <c r="Z1742" s="72">
        <f t="shared" si="966"/>
        <v>0</v>
      </c>
      <c r="AA1742" s="2">
        <f t="shared" si="952"/>
        <v>0</v>
      </c>
      <c r="AB1742" s="12">
        <f t="shared" si="974"/>
        <v>4.6600000000000003E-2</v>
      </c>
      <c r="AC1742" s="17">
        <f t="shared" si="967"/>
        <v>20</v>
      </c>
      <c r="AD1742" s="17">
        <v>252</v>
      </c>
      <c r="AE1742" s="13">
        <f t="shared" si="945"/>
        <v>1.0036213679999999</v>
      </c>
      <c r="AF1742" s="2">
        <f t="shared" si="953"/>
        <v>1235.0310487700001</v>
      </c>
      <c r="AG1742" s="2">
        <f t="shared" si="968"/>
        <v>1263.7610736500001</v>
      </c>
      <c r="AH1742" s="3">
        <f t="shared" si="969"/>
        <v>0</v>
      </c>
      <c r="AI1742" s="4" t="str">
        <f t="shared" si="946"/>
        <v>A+J=</v>
      </c>
      <c r="AJ1742" s="11">
        <f t="shared" si="975"/>
        <v>42900</v>
      </c>
      <c r="AK1742" s="11"/>
      <c r="AL1742" s="4"/>
      <c r="AM1742" s="1"/>
      <c r="AN1742" s="11"/>
      <c r="AO1742" s="1"/>
      <c r="AP1742" s="1"/>
      <c r="AQ1742" s="3"/>
      <c r="AR1742" s="3"/>
      <c r="AS1742" s="6"/>
      <c r="AT1742" s="1"/>
      <c r="AU1742" s="1"/>
      <c r="AV1742" s="1"/>
      <c r="AW1742" s="1"/>
      <c r="AX1742" s="1"/>
      <c r="AY1742" s="1"/>
      <c r="AZ1742" s="1"/>
      <c r="BA1742" s="1"/>
      <c r="BB1742" s="1"/>
    </row>
    <row r="1743" spans="1:54" x14ac:dyDescent="0.2">
      <c r="A1743" s="158">
        <f t="shared" si="970"/>
        <v>42899</v>
      </c>
      <c r="B1743" s="2">
        <f t="shared" si="954"/>
        <v>350322.32124561054</v>
      </c>
      <c r="C1743" s="2">
        <f t="shared" si="971"/>
        <v>252938.53386686</v>
      </c>
      <c r="D1743" s="2">
        <f>SUM(Y1743:Y$1805)</f>
        <v>4816.5270012000001</v>
      </c>
      <c r="E1743" s="73">
        <f t="shared" si="955"/>
        <v>248122.00686565999</v>
      </c>
      <c r="F1743" s="88">
        <f t="shared" si="948"/>
        <v>4821.6899999999996</v>
      </c>
      <c r="G1743" s="3">
        <f>IF(AND(N1743=1,N1742&gt;1),VLOOKUP(A1742,[1]Plan1!$BK$81:$BM$259,3),G1742)</f>
        <v>4828.4399999999996</v>
      </c>
      <c r="H1743" s="11">
        <f t="shared" si="949"/>
        <v>42810</v>
      </c>
      <c r="I1743" s="11">
        <f t="shared" si="950"/>
        <v>42841</v>
      </c>
      <c r="J1743" s="12">
        <f t="shared" si="956"/>
        <v>1.3999240930047119E-3</v>
      </c>
      <c r="K1743" s="11">
        <f t="shared" si="972"/>
        <v>42900</v>
      </c>
      <c r="L1743" s="11">
        <f t="shared" si="957"/>
        <v>42900</v>
      </c>
      <c r="M1743" s="1">
        <f t="shared" si="943"/>
        <v>22</v>
      </c>
      <c r="N1743" s="1">
        <f t="shared" si="958"/>
        <v>21</v>
      </c>
      <c r="O1743" s="2">
        <f t="shared" si="959"/>
        <v>1.0013362400000001</v>
      </c>
      <c r="P1743" s="13">
        <f t="shared" si="951"/>
        <v>1.0024991299999999</v>
      </c>
      <c r="Q1743" s="13">
        <f t="shared" si="944"/>
        <v>1.3785312492092443</v>
      </c>
      <c r="R1743" s="2">
        <f t="shared" si="947"/>
        <v>1.3803732900000001</v>
      </c>
      <c r="S1743" s="2">
        <f t="shared" si="973"/>
        <v>1.34831144</v>
      </c>
      <c r="T1743" s="2">
        <f t="shared" si="960"/>
        <v>341039.91882950999</v>
      </c>
      <c r="U1743" s="2">
        <f t="shared" si="961"/>
        <v>1677.6514555868539</v>
      </c>
      <c r="V1743" s="2">
        <f t="shared" si="962"/>
        <v>94378.984072893698</v>
      </c>
      <c r="W1743" s="2">
        <f t="shared" si="963"/>
        <v>348995.16939534055</v>
      </c>
      <c r="X1743" s="17">
        <f t="shared" si="964"/>
        <v>0</v>
      </c>
      <c r="Y1743" s="2">
        <f t="shared" si="965"/>
        <v>0</v>
      </c>
      <c r="Z1743" s="72">
        <f t="shared" si="966"/>
        <v>0</v>
      </c>
      <c r="AA1743" s="2">
        <f t="shared" si="952"/>
        <v>0</v>
      </c>
      <c r="AB1743" s="12">
        <f t="shared" si="974"/>
        <v>4.6600000000000003E-2</v>
      </c>
      <c r="AC1743" s="17">
        <f t="shared" si="967"/>
        <v>21</v>
      </c>
      <c r="AD1743" s="17">
        <v>252</v>
      </c>
      <c r="AE1743" s="13">
        <f t="shared" si="945"/>
        <v>1.00380278</v>
      </c>
      <c r="AF1743" s="2">
        <f t="shared" si="953"/>
        <v>1296.8997825199999</v>
      </c>
      <c r="AG1743" s="2">
        <f t="shared" si="968"/>
        <v>1327.1518502700001</v>
      </c>
      <c r="AH1743" s="3">
        <f t="shared" si="969"/>
        <v>0</v>
      </c>
      <c r="AI1743" s="4" t="str">
        <f t="shared" si="946"/>
        <v>A+J=</v>
      </c>
      <c r="AJ1743" s="11">
        <f t="shared" si="975"/>
        <v>42900</v>
      </c>
      <c r="AK1743" s="11"/>
      <c r="AL1743" s="4"/>
      <c r="AM1743" s="1"/>
      <c r="AN1743" s="11"/>
      <c r="AO1743" s="1"/>
      <c r="AP1743" s="1"/>
      <c r="AQ1743" s="3"/>
      <c r="AR1743" s="3"/>
      <c r="AS1743" s="6"/>
      <c r="AT1743" s="1"/>
      <c r="AU1743" s="1"/>
      <c r="AV1743" s="1"/>
      <c r="AW1743" s="1"/>
      <c r="AX1743" s="1"/>
      <c r="AY1743" s="1"/>
      <c r="AZ1743" s="1"/>
      <c r="BA1743" s="1"/>
      <c r="BB1743" s="1"/>
    </row>
    <row r="1744" spans="1:54" x14ac:dyDescent="0.2">
      <c r="A1744" s="158">
        <f t="shared" si="970"/>
        <v>42900</v>
      </c>
      <c r="B1744" s="2">
        <f t="shared" si="954"/>
        <v>350407.51409200323</v>
      </c>
      <c r="C1744" s="2">
        <f t="shared" si="971"/>
        <v>252938.53386686</v>
      </c>
      <c r="D1744" s="2">
        <f>SUM(Y1744:Y$1805)</f>
        <v>4816.5270012000001</v>
      </c>
      <c r="E1744" s="73">
        <f t="shared" si="955"/>
        <v>248122.00686565999</v>
      </c>
      <c r="F1744" s="88">
        <f t="shared" si="948"/>
        <v>4821.6899999999996</v>
      </c>
      <c r="G1744" s="3">
        <f>IF(AND(N1744=1,N1743&gt;1),VLOOKUP(A1743,[1]Plan1!$BK$81:$BM$259,3),G1743)</f>
        <v>4828.4399999999996</v>
      </c>
      <c r="H1744" s="11">
        <f t="shared" si="949"/>
        <v>42810</v>
      </c>
      <c r="I1744" s="11">
        <f t="shared" si="950"/>
        <v>42841</v>
      </c>
      <c r="J1744" s="12">
        <f t="shared" si="956"/>
        <v>1.3999240930047119E-3</v>
      </c>
      <c r="K1744" s="11">
        <f t="shared" si="972"/>
        <v>42930</v>
      </c>
      <c r="L1744" s="11">
        <f t="shared" si="957"/>
        <v>42900</v>
      </c>
      <c r="M1744" s="1">
        <f t="shared" si="943"/>
        <v>22</v>
      </c>
      <c r="N1744" s="1">
        <f t="shared" si="958"/>
        <v>22</v>
      </c>
      <c r="O1744" s="2">
        <f t="shared" si="959"/>
        <v>1.0013999200000001</v>
      </c>
      <c r="P1744" s="13">
        <f t="shared" si="951"/>
        <v>1.0024991299999999</v>
      </c>
      <c r="Q1744" s="13">
        <f t="shared" si="944"/>
        <v>1.3785312492092443</v>
      </c>
      <c r="R1744" s="2">
        <f t="shared" si="947"/>
        <v>1.3804610799999999</v>
      </c>
      <c r="S1744" s="2">
        <f t="shared" si="973"/>
        <v>1.34831144</v>
      </c>
      <c r="T1744" s="2">
        <f t="shared" si="960"/>
        <v>341039.91882950999</v>
      </c>
      <c r="U1744" s="2">
        <f t="shared" si="961"/>
        <v>1677.6514555868539</v>
      </c>
      <c r="V1744" s="2">
        <f t="shared" si="962"/>
        <v>94400.76670387639</v>
      </c>
      <c r="W1744" s="2">
        <f t="shared" si="963"/>
        <v>349016.95202632324</v>
      </c>
      <c r="X1744" s="17">
        <f t="shared" si="964"/>
        <v>57</v>
      </c>
      <c r="Y1744" s="2">
        <f t="shared" si="965"/>
        <v>1568.8816089300001</v>
      </c>
      <c r="Z1744" s="72">
        <f t="shared" si="966"/>
        <v>6.2026199999999998E-3</v>
      </c>
      <c r="AA1744" s="2">
        <f t="shared" si="952"/>
        <v>2115.3410213299999</v>
      </c>
      <c r="AB1744" s="12">
        <f t="shared" si="974"/>
        <v>4.6600000000000003E-2</v>
      </c>
      <c r="AC1744" s="17">
        <f t="shared" si="967"/>
        <v>22</v>
      </c>
      <c r="AD1744" s="17">
        <v>252</v>
      </c>
      <c r="AE1744" s="13">
        <f t="shared" si="945"/>
        <v>1.003984225</v>
      </c>
      <c r="AF1744" s="2">
        <f t="shared" si="953"/>
        <v>1358.77977059</v>
      </c>
      <c r="AG1744" s="2">
        <f t="shared" si="968"/>
        <v>1390.5620656799999</v>
      </c>
      <c r="AH1744" s="3">
        <f t="shared" si="969"/>
        <v>3474.1207919199996</v>
      </c>
      <c r="AI1744" s="4" t="str">
        <f t="shared" si="946"/>
        <v>A+J=</v>
      </c>
      <c r="AJ1744" s="11">
        <f t="shared" si="975"/>
        <v>42900</v>
      </c>
      <c r="AK1744" s="11"/>
      <c r="AL1744" s="4"/>
      <c r="AM1744" s="1"/>
      <c r="AN1744" s="11"/>
      <c r="AO1744" s="1"/>
      <c r="AP1744" s="1"/>
      <c r="AQ1744" s="3"/>
      <c r="AR1744" s="3"/>
      <c r="AS1744" s="6"/>
      <c r="AT1744" s="1"/>
      <c r="AU1744" s="1"/>
      <c r="AV1744" s="1"/>
      <c r="AW1744" s="1"/>
      <c r="AX1744" s="1"/>
      <c r="AY1744" s="1"/>
      <c r="AZ1744" s="1"/>
      <c r="BA1744" s="1"/>
      <c r="BB1744" s="1"/>
    </row>
    <row r="1745" spans="1:54" x14ac:dyDescent="0.2">
      <c r="A1745" s="158">
        <f t="shared" si="970"/>
        <v>42901</v>
      </c>
      <c r="B1745" s="2">
        <f t="shared" si="954"/>
        <v>347014.81572010444</v>
      </c>
      <c r="C1745" s="2">
        <f t="shared" si="971"/>
        <v>251369.65225792999</v>
      </c>
      <c r="D1745" s="2">
        <f>SUM(Y1745:Y$1805)</f>
        <v>3247.6453922700002</v>
      </c>
      <c r="E1745" s="73">
        <f t="shared" si="955"/>
        <v>248122.00686565999</v>
      </c>
      <c r="F1745" s="88">
        <f t="shared" si="948"/>
        <v>4828.4399999999996</v>
      </c>
      <c r="G1745" s="3">
        <f>IF(AND(N1745=1,N1744&gt;1),VLOOKUP(A1744,[1]Plan1!$BK$81:$BM$259,3),G1744)</f>
        <v>4843.41</v>
      </c>
      <c r="H1745" s="11">
        <f t="shared" si="949"/>
        <v>42840</v>
      </c>
      <c r="I1745" s="11">
        <f t="shared" si="950"/>
        <v>42870</v>
      </c>
      <c r="J1745" s="12">
        <f t="shared" si="956"/>
        <v>3.100380247036405E-3</v>
      </c>
      <c r="K1745" s="11">
        <f t="shared" si="972"/>
        <v>42930</v>
      </c>
      <c r="L1745" s="11">
        <f t="shared" si="957"/>
        <v>42930</v>
      </c>
      <c r="M1745" s="1">
        <f t="shared" si="943"/>
        <v>21</v>
      </c>
      <c r="N1745" s="1">
        <f t="shared" si="958"/>
        <v>1</v>
      </c>
      <c r="O1745" s="2">
        <f t="shared" si="959"/>
        <v>1.0001474100000001</v>
      </c>
      <c r="P1745" s="13">
        <f t="shared" si="951"/>
        <v>1.0013999200000001</v>
      </c>
      <c r="Q1745" s="13">
        <f t="shared" si="944"/>
        <v>1.3804610826756374</v>
      </c>
      <c r="R1745" s="2">
        <f t="shared" si="947"/>
        <v>1.38066457</v>
      </c>
      <c r="S1745" s="2">
        <f t="shared" si="973"/>
        <v>1.34831144</v>
      </c>
      <c r="T1745" s="2">
        <f t="shared" si="960"/>
        <v>338924.57780818001</v>
      </c>
      <c r="U1745" s="2">
        <f t="shared" si="961"/>
        <v>1131.1920431909286</v>
      </c>
      <c r="V1745" s="2">
        <f t="shared" si="962"/>
        <v>94451.257051053501</v>
      </c>
      <c r="W1745" s="2">
        <f t="shared" si="963"/>
        <v>346952.10135217442</v>
      </c>
      <c r="X1745" s="17">
        <f t="shared" si="964"/>
        <v>0</v>
      </c>
      <c r="Y1745" s="2">
        <f t="shared" si="965"/>
        <v>0</v>
      </c>
      <c r="Z1745" s="72">
        <f t="shared" si="966"/>
        <v>0</v>
      </c>
      <c r="AA1745" s="2">
        <f t="shared" si="952"/>
        <v>0</v>
      </c>
      <c r="AB1745" s="12">
        <f t="shared" si="974"/>
        <v>4.6600000000000003E-2</v>
      </c>
      <c r="AC1745" s="17">
        <f t="shared" si="967"/>
        <v>1</v>
      </c>
      <c r="AD1745" s="17">
        <v>252</v>
      </c>
      <c r="AE1745" s="13">
        <f t="shared" si="945"/>
        <v>1.0001807579999999</v>
      </c>
      <c r="AF1745" s="2">
        <f t="shared" si="953"/>
        <v>61.263328829999999</v>
      </c>
      <c r="AG1745" s="2">
        <f t="shared" si="968"/>
        <v>62.714367930000002</v>
      </c>
      <c r="AH1745" s="3">
        <f t="shared" si="969"/>
        <v>0</v>
      </c>
      <c r="AI1745" s="4" t="str">
        <f t="shared" si="946"/>
        <v>A+J=</v>
      </c>
      <c r="AJ1745" s="11">
        <f t="shared" si="975"/>
        <v>42930</v>
      </c>
      <c r="AK1745" s="11"/>
      <c r="AL1745" s="4"/>
      <c r="AM1745" s="1"/>
      <c r="AN1745" s="11"/>
      <c r="AO1745" s="1"/>
      <c r="AP1745" s="1"/>
      <c r="AQ1745" s="3"/>
      <c r="AR1745" s="3"/>
      <c r="AS1745" s="6"/>
      <c r="AT1745" s="1"/>
      <c r="AU1745" s="1"/>
      <c r="AV1745" s="1"/>
      <c r="AW1745" s="1"/>
      <c r="AX1745" s="1"/>
      <c r="AY1745" s="1"/>
      <c r="AZ1745" s="1"/>
      <c r="BA1745" s="1"/>
      <c r="BB1745" s="1"/>
    </row>
    <row r="1746" spans="1:54" x14ac:dyDescent="0.2">
      <c r="A1746" s="158">
        <f t="shared" si="970"/>
        <v>42902</v>
      </c>
      <c r="B1746" s="2">
        <f t="shared" si="954"/>
        <v>347014.81572010444</v>
      </c>
      <c r="C1746" s="2">
        <f t="shared" si="971"/>
        <v>251369.65225792999</v>
      </c>
      <c r="D1746" s="2">
        <f>SUM(Y1746:Y$1805)</f>
        <v>3247.6453922700002</v>
      </c>
      <c r="E1746" s="73">
        <f t="shared" si="955"/>
        <v>248122.00686565999</v>
      </c>
      <c r="F1746" s="88">
        <f t="shared" si="948"/>
        <v>4828.4399999999996</v>
      </c>
      <c r="G1746" s="3">
        <f>IF(AND(N1746=1,N1745&gt;1),VLOOKUP(A1745,[1]Plan1!$BK$81:$BM$259,3),G1745)</f>
        <v>4843.41</v>
      </c>
      <c r="H1746" s="11">
        <f t="shared" si="949"/>
        <v>42840</v>
      </c>
      <c r="I1746" s="11">
        <f t="shared" si="950"/>
        <v>42870</v>
      </c>
      <c r="J1746" s="12">
        <f t="shared" si="956"/>
        <v>3.100380247036405E-3</v>
      </c>
      <c r="K1746" s="11">
        <f t="shared" si="972"/>
        <v>42930</v>
      </c>
      <c r="L1746" s="11">
        <f t="shared" si="957"/>
        <v>42930</v>
      </c>
      <c r="M1746" s="1">
        <f t="shared" si="943"/>
        <v>21</v>
      </c>
      <c r="N1746" s="1">
        <f t="shared" si="958"/>
        <v>1</v>
      </c>
      <c r="O1746" s="2">
        <f t="shared" si="959"/>
        <v>1.0001474100000001</v>
      </c>
      <c r="P1746" s="13">
        <f t="shared" si="951"/>
        <v>1.0013999200000001</v>
      </c>
      <c r="Q1746" s="13">
        <f t="shared" si="944"/>
        <v>1.3804610826756374</v>
      </c>
      <c r="R1746" s="2">
        <f t="shared" si="947"/>
        <v>1.38066457</v>
      </c>
      <c r="S1746" s="2">
        <f t="shared" si="973"/>
        <v>1.34831144</v>
      </c>
      <c r="T1746" s="2">
        <f t="shared" si="960"/>
        <v>338924.57780818001</v>
      </c>
      <c r="U1746" s="2">
        <f t="shared" si="961"/>
        <v>1131.1920431909286</v>
      </c>
      <c r="V1746" s="2">
        <f t="shared" si="962"/>
        <v>94451.257051053501</v>
      </c>
      <c r="W1746" s="2">
        <f t="shared" si="963"/>
        <v>346952.10135217442</v>
      </c>
      <c r="X1746" s="17">
        <f t="shared" si="964"/>
        <v>0</v>
      </c>
      <c r="Y1746" s="2">
        <f t="shared" si="965"/>
        <v>0</v>
      </c>
      <c r="Z1746" s="72">
        <f t="shared" si="966"/>
        <v>0</v>
      </c>
      <c r="AA1746" s="2">
        <f t="shared" si="952"/>
        <v>0</v>
      </c>
      <c r="AB1746" s="12">
        <f t="shared" si="974"/>
        <v>4.6600000000000003E-2</v>
      </c>
      <c r="AC1746" s="17">
        <f t="shared" si="967"/>
        <v>1</v>
      </c>
      <c r="AD1746" s="17">
        <v>252</v>
      </c>
      <c r="AE1746" s="13">
        <f t="shared" si="945"/>
        <v>1.0001807579999999</v>
      </c>
      <c r="AF1746" s="2">
        <f t="shared" si="953"/>
        <v>61.263328829999999</v>
      </c>
      <c r="AG1746" s="2">
        <f t="shared" si="968"/>
        <v>62.714367930000002</v>
      </c>
      <c r="AH1746" s="3">
        <f t="shared" si="969"/>
        <v>0</v>
      </c>
      <c r="AI1746" s="4" t="str">
        <f t="shared" si="946"/>
        <v>A+J=</v>
      </c>
      <c r="AJ1746" s="11">
        <f t="shared" si="975"/>
        <v>42930</v>
      </c>
      <c r="AK1746" s="11"/>
      <c r="AL1746" s="4"/>
      <c r="AM1746" s="1"/>
      <c r="AN1746" s="11"/>
      <c r="AO1746" s="1"/>
      <c r="AP1746" s="1"/>
      <c r="AQ1746" s="3"/>
      <c r="AR1746" s="3"/>
      <c r="AS1746" s="6"/>
      <c r="AT1746" s="1"/>
      <c r="AU1746" s="1"/>
      <c r="AV1746" s="1"/>
      <c r="AW1746" s="1"/>
      <c r="AX1746" s="1"/>
      <c r="AY1746" s="1"/>
      <c r="AZ1746" s="1"/>
      <c r="BA1746" s="1"/>
      <c r="BB1746" s="1"/>
    </row>
    <row r="1747" spans="1:54" x14ac:dyDescent="0.2">
      <c r="A1747" s="158">
        <f t="shared" si="970"/>
        <v>42903</v>
      </c>
      <c r="B1747" s="2">
        <f t="shared" si="954"/>
        <v>347128.06468507188</v>
      </c>
      <c r="C1747" s="2">
        <f t="shared" si="971"/>
        <v>251369.65225792999</v>
      </c>
      <c r="D1747" s="2">
        <f>SUM(Y1747:Y$1805)</f>
        <v>3247.6453922700002</v>
      </c>
      <c r="E1747" s="73">
        <f t="shared" si="955"/>
        <v>248122.00686565999</v>
      </c>
      <c r="F1747" s="88">
        <f t="shared" si="948"/>
        <v>4828.4399999999996</v>
      </c>
      <c r="G1747" s="3">
        <f>IF(AND(N1747=1,N1746&gt;1),VLOOKUP(A1746,[1]Plan1!$BK$81:$BM$259,3),G1746)</f>
        <v>4843.41</v>
      </c>
      <c r="H1747" s="11">
        <f t="shared" si="949"/>
        <v>42840</v>
      </c>
      <c r="I1747" s="11">
        <f t="shared" si="950"/>
        <v>42870</v>
      </c>
      <c r="J1747" s="12">
        <f t="shared" si="956"/>
        <v>3.100380247036405E-3</v>
      </c>
      <c r="K1747" s="11">
        <f t="shared" si="972"/>
        <v>42930</v>
      </c>
      <c r="L1747" s="11">
        <f t="shared" si="957"/>
        <v>42930</v>
      </c>
      <c r="M1747" s="1">
        <f t="shared" si="943"/>
        <v>21</v>
      </c>
      <c r="N1747" s="1">
        <f t="shared" si="958"/>
        <v>2</v>
      </c>
      <c r="O1747" s="2">
        <f t="shared" si="959"/>
        <v>1.0002948599999999</v>
      </c>
      <c r="P1747" s="13">
        <f t="shared" si="951"/>
        <v>1.0013999200000001</v>
      </c>
      <c r="Q1747" s="13">
        <f t="shared" si="944"/>
        <v>1.3804610826756374</v>
      </c>
      <c r="R1747" s="2">
        <f t="shared" si="947"/>
        <v>1.3808681199999999</v>
      </c>
      <c r="S1747" s="2">
        <f t="shared" si="973"/>
        <v>1.34831144</v>
      </c>
      <c r="T1747" s="2">
        <f t="shared" si="960"/>
        <v>338924.57780818001</v>
      </c>
      <c r="U1747" s="2">
        <f t="shared" si="961"/>
        <v>1131.1920431909286</v>
      </c>
      <c r="V1747" s="2">
        <f t="shared" si="962"/>
        <v>94501.762285550998</v>
      </c>
      <c r="W1747" s="2">
        <f t="shared" si="963"/>
        <v>347002.6065866719</v>
      </c>
      <c r="X1747" s="17">
        <f t="shared" si="964"/>
        <v>0</v>
      </c>
      <c r="Y1747" s="2">
        <f t="shared" si="965"/>
        <v>0</v>
      </c>
      <c r="Z1747" s="72">
        <f t="shared" si="966"/>
        <v>0</v>
      </c>
      <c r="AA1747" s="2">
        <f t="shared" si="952"/>
        <v>0</v>
      </c>
      <c r="AB1747" s="12">
        <f t="shared" si="974"/>
        <v>4.6600000000000003E-2</v>
      </c>
      <c r="AC1747" s="17">
        <f t="shared" si="967"/>
        <v>2</v>
      </c>
      <c r="AD1747" s="17">
        <v>252</v>
      </c>
      <c r="AE1747" s="13">
        <f t="shared" si="945"/>
        <v>1.0003615480000001</v>
      </c>
      <c r="AF1747" s="2">
        <f t="shared" si="953"/>
        <v>122.53750325</v>
      </c>
      <c r="AG1747" s="2">
        <f t="shared" si="968"/>
        <v>125.4580984</v>
      </c>
      <c r="AH1747" s="3">
        <f t="shared" si="969"/>
        <v>0</v>
      </c>
      <c r="AI1747" s="4" t="str">
        <f t="shared" si="946"/>
        <v>A+J=</v>
      </c>
      <c r="AJ1747" s="11">
        <f t="shared" si="975"/>
        <v>42930</v>
      </c>
      <c r="AK1747" s="11"/>
      <c r="AL1747" s="4"/>
      <c r="AM1747" s="1"/>
      <c r="AN1747" s="11"/>
      <c r="AO1747" s="1"/>
      <c r="AP1747" s="1"/>
      <c r="AQ1747" s="3"/>
      <c r="AR1747" s="3"/>
      <c r="AS1747" s="6"/>
      <c r="AT1747" s="1"/>
      <c r="AU1747" s="1"/>
      <c r="AV1747" s="1"/>
      <c r="AW1747" s="1"/>
      <c r="AX1747" s="1"/>
      <c r="AY1747" s="1"/>
      <c r="AZ1747" s="1"/>
      <c r="BA1747" s="1"/>
      <c r="BB1747" s="1"/>
    </row>
    <row r="1748" spans="1:54" x14ac:dyDescent="0.2">
      <c r="A1748" s="158">
        <f t="shared" si="970"/>
        <v>42904</v>
      </c>
      <c r="B1748" s="2">
        <f t="shared" si="954"/>
        <v>347128.06468507188</v>
      </c>
      <c r="C1748" s="2">
        <f t="shared" si="971"/>
        <v>251369.65225792999</v>
      </c>
      <c r="D1748" s="2">
        <f>SUM(Y1748:Y$1805)</f>
        <v>3247.6453922700002</v>
      </c>
      <c r="E1748" s="73">
        <f t="shared" si="955"/>
        <v>248122.00686565999</v>
      </c>
      <c r="F1748" s="88">
        <f t="shared" si="948"/>
        <v>4828.4399999999996</v>
      </c>
      <c r="G1748" s="3">
        <f>IF(AND(N1748=1,N1747&gt;1),VLOOKUP(A1747,[1]Plan1!$BK$81:$BM$259,3),G1747)</f>
        <v>4843.41</v>
      </c>
      <c r="H1748" s="11">
        <f t="shared" si="949"/>
        <v>42840</v>
      </c>
      <c r="I1748" s="11">
        <f t="shared" si="950"/>
        <v>42870</v>
      </c>
      <c r="J1748" s="12">
        <f t="shared" si="956"/>
        <v>3.100380247036405E-3</v>
      </c>
      <c r="K1748" s="11">
        <f t="shared" si="972"/>
        <v>42930</v>
      </c>
      <c r="L1748" s="11">
        <f t="shared" si="957"/>
        <v>42930</v>
      </c>
      <c r="M1748" s="1">
        <f t="shared" si="943"/>
        <v>21</v>
      </c>
      <c r="N1748" s="1">
        <f t="shared" si="958"/>
        <v>2</v>
      </c>
      <c r="O1748" s="2">
        <f t="shared" si="959"/>
        <v>1.0002948599999999</v>
      </c>
      <c r="P1748" s="13">
        <f t="shared" si="951"/>
        <v>1.0013999200000001</v>
      </c>
      <c r="Q1748" s="13">
        <f t="shared" si="944"/>
        <v>1.3804610826756374</v>
      </c>
      <c r="R1748" s="2">
        <f t="shared" si="947"/>
        <v>1.3808681199999999</v>
      </c>
      <c r="S1748" s="2">
        <f t="shared" si="973"/>
        <v>1.34831144</v>
      </c>
      <c r="T1748" s="2">
        <f t="shared" si="960"/>
        <v>338924.57780818001</v>
      </c>
      <c r="U1748" s="2">
        <f t="shared" si="961"/>
        <v>1131.1920431909286</v>
      </c>
      <c r="V1748" s="2">
        <f t="shared" si="962"/>
        <v>94501.762285550998</v>
      </c>
      <c r="W1748" s="2">
        <f t="shared" si="963"/>
        <v>347002.6065866719</v>
      </c>
      <c r="X1748" s="17">
        <f t="shared" si="964"/>
        <v>0</v>
      </c>
      <c r="Y1748" s="2">
        <f t="shared" si="965"/>
        <v>0</v>
      </c>
      <c r="Z1748" s="72">
        <f t="shared" si="966"/>
        <v>0</v>
      </c>
      <c r="AA1748" s="2">
        <f t="shared" si="952"/>
        <v>0</v>
      </c>
      <c r="AB1748" s="12">
        <f t="shared" si="974"/>
        <v>4.6600000000000003E-2</v>
      </c>
      <c r="AC1748" s="17">
        <f t="shared" si="967"/>
        <v>2</v>
      </c>
      <c r="AD1748" s="17">
        <v>252</v>
      </c>
      <c r="AE1748" s="13">
        <f t="shared" si="945"/>
        <v>1.0003615480000001</v>
      </c>
      <c r="AF1748" s="2">
        <f t="shared" si="953"/>
        <v>122.53750325</v>
      </c>
      <c r="AG1748" s="2">
        <f t="shared" si="968"/>
        <v>125.4580984</v>
      </c>
      <c r="AH1748" s="3">
        <f t="shared" si="969"/>
        <v>0</v>
      </c>
      <c r="AI1748" s="4" t="str">
        <f t="shared" si="946"/>
        <v>A+J=</v>
      </c>
      <c r="AJ1748" s="11">
        <f t="shared" si="975"/>
        <v>42930</v>
      </c>
      <c r="AK1748" s="11"/>
      <c r="AL1748" s="4"/>
      <c r="AM1748" s="1"/>
      <c r="AN1748" s="11"/>
      <c r="AO1748" s="1"/>
      <c r="AP1748" s="1"/>
      <c r="AQ1748" s="3"/>
      <c r="AR1748" s="3"/>
      <c r="AS1748" s="6"/>
      <c r="AT1748" s="1"/>
      <c r="AU1748" s="1"/>
      <c r="AV1748" s="1"/>
      <c r="AW1748" s="1"/>
      <c r="AX1748" s="1"/>
      <c r="AY1748" s="1"/>
      <c r="AZ1748" s="1"/>
      <c r="BA1748" s="1"/>
      <c r="BB1748" s="1"/>
    </row>
    <row r="1749" spans="1:54" x14ac:dyDescent="0.2">
      <c r="A1749" s="158">
        <f t="shared" si="970"/>
        <v>42905</v>
      </c>
      <c r="B1749" s="2">
        <f t="shared" si="954"/>
        <v>347128.06468507188</v>
      </c>
      <c r="C1749" s="2">
        <f t="shared" si="971"/>
        <v>251369.65225792999</v>
      </c>
      <c r="D1749" s="2">
        <f>SUM(Y1749:Y$1805)</f>
        <v>3247.6453922700002</v>
      </c>
      <c r="E1749" s="73">
        <f t="shared" si="955"/>
        <v>248122.00686565999</v>
      </c>
      <c r="F1749" s="88">
        <f t="shared" si="948"/>
        <v>4828.4399999999996</v>
      </c>
      <c r="G1749" s="3">
        <f>IF(AND(N1749=1,N1748&gt;1),VLOOKUP(A1748,[1]Plan1!$BK$81:$BM$259,3),G1748)</f>
        <v>4843.41</v>
      </c>
      <c r="H1749" s="11">
        <f t="shared" si="949"/>
        <v>42840</v>
      </c>
      <c r="I1749" s="11">
        <f t="shared" si="950"/>
        <v>42870</v>
      </c>
      <c r="J1749" s="12">
        <f t="shared" si="956"/>
        <v>3.100380247036405E-3</v>
      </c>
      <c r="K1749" s="11">
        <f t="shared" si="972"/>
        <v>42930</v>
      </c>
      <c r="L1749" s="11">
        <f t="shared" si="957"/>
        <v>42930</v>
      </c>
      <c r="M1749" s="1">
        <f t="shared" si="943"/>
        <v>21</v>
      </c>
      <c r="N1749" s="1">
        <f t="shared" si="958"/>
        <v>2</v>
      </c>
      <c r="O1749" s="2">
        <f t="shared" si="959"/>
        <v>1.0002948599999999</v>
      </c>
      <c r="P1749" s="13">
        <f t="shared" si="951"/>
        <v>1.0013999200000001</v>
      </c>
      <c r="Q1749" s="13">
        <f t="shared" si="944"/>
        <v>1.3804610826756374</v>
      </c>
      <c r="R1749" s="2">
        <f t="shared" si="947"/>
        <v>1.3808681199999999</v>
      </c>
      <c r="S1749" s="2">
        <f t="shared" si="973"/>
        <v>1.34831144</v>
      </c>
      <c r="T1749" s="2">
        <f t="shared" si="960"/>
        <v>338924.57780818001</v>
      </c>
      <c r="U1749" s="2">
        <f t="shared" si="961"/>
        <v>1131.1920431909286</v>
      </c>
      <c r="V1749" s="2">
        <f t="shared" si="962"/>
        <v>94501.762285550998</v>
      </c>
      <c r="W1749" s="2">
        <f t="shared" si="963"/>
        <v>347002.6065866719</v>
      </c>
      <c r="X1749" s="17">
        <f t="shared" si="964"/>
        <v>0</v>
      </c>
      <c r="Y1749" s="2">
        <f t="shared" si="965"/>
        <v>0</v>
      </c>
      <c r="Z1749" s="72">
        <f t="shared" si="966"/>
        <v>0</v>
      </c>
      <c r="AA1749" s="2">
        <f t="shared" si="952"/>
        <v>0</v>
      </c>
      <c r="AB1749" s="12">
        <f t="shared" si="974"/>
        <v>4.6600000000000003E-2</v>
      </c>
      <c r="AC1749" s="17">
        <f t="shared" si="967"/>
        <v>2</v>
      </c>
      <c r="AD1749" s="17">
        <v>252</v>
      </c>
      <c r="AE1749" s="13">
        <f t="shared" si="945"/>
        <v>1.0003615480000001</v>
      </c>
      <c r="AF1749" s="2">
        <f t="shared" si="953"/>
        <v>122.53750325</v>
      </c>
      <c r="AG1749" s="2">
        <f t="shared" si="968"/>
        <v>125.4580984</v>
      </c>
      <c r="AH1749" s="3">
        <f t="shared" si="969"/>
        <v>0</v>
      </c>
      <c r="AI1749" s="4" t="str">
        <f t="shared" si="946"/>
        <v>A+J=</v>
      </c>
      <c r="AJ1749" s="11">
        <f t="shared" si="975"/>
        <v>42930</v>
      </c>
      <c r="AK1749" s="11"/>
      <c r="AL1749" s="4"/>
      <c r="AM1749" s="1"/>
      <c r="AN1749" s="11"/>
      <c r="AO1749" s="1"/>
      <c r="AP1749" s="1"/>
      <c r="AQ1749" s="3"/>
      <c r="AR1749" s="3"/>
      <c r="AS1749" s="6"/>
      <c r="AT1749" s="1"/>
      <c r="AU1749" s="1"/>
      <c r="AV1749" s="1"/>
      <c r="AW1749" s="1"/>
      <c r="AX1749" s="1"/>
      <c r="AY1749" s="1"/>
      <c r="AZ1749" s="1"/>
      <c r="BA1749" s="1"/>
      <c r="BB1749" s="1"/>
    </row>
    <row r="1750" spans="1:54" x14ac:dyDescent="0.2">
      <c r="A1750" s="158">
        <f t="shared" si="970"/>
        <v>42906</v>
      </c>
      <c r="B1750" s="2">
        <f t="shared" si="954"/>
        <v>347241.34584703954</v>
      </c>
      <c r="C1750" s="2">
        <f t="shared" si="971"/>
        <v>251369.65225792999</v>
      </c>
      <c r="D1750" s="2">
        <f>SUM(Y1750:Y$1805)</f>
        <v>3247.6453922700002</v>
      </c>
      <c r="E1750" s="73">
        <f t="shared" si="955"/>
        <v>248122.00686565999</v>
      </c>
      <c r="F1750" s="88">
        <f t="shared" si="948"/>
        <v>4828.4399999999996</v>
      </c>
      <c r="G1750" s="3">
        <f>IF(AND(N1750=1,N1749&gt;1),VLOOKUP(A1749,[1]Plan1!$BK$81:$BM$259,3),G1749)</f>
        <v>4843.41</v>
      </c>
      <c r="H1750" s="11">
        <f t="shared" si="949"/>
        <v>42840</v>
      </c>
      <c r="I1750" s="11">
        <f t="shared" si="950"/>
        <v>42870</v>
      </c>
      <c r="J1750" s="12">
        <f t="shared" si="956"/>
        <v>3.100380247036405E-3</v>
      </c>
      <c r="K1750" s="11">
        <f t="shared" si="972"/>
        <v>42930</v>
      </c>
      <c r="L1750" s="11">
        <f t="shared" si="957"/>
        <v>42930</v>
      </c>
      <c r="M1750" s="1">
        <f t="shared" si="943"/>
        <v>21</v>
      </c>
      <c r="N1750" s="1">
        <f t="shared" si="958"/>
        <v>3</v>
      </c>
      <c r="O1750" s="2">
        <f t="shared" si="959"/>
        <v>1.0004423200000001</v>
      </c>
      <c r="P1750" s="13">
        <f t="shared" si="951"/>
        <v>1.0013999200000001</v>
      </c>
      <c r="Q1750" s="13">
        <f t="shared" si="944"/>
        <v>1.3804610826756374</v>
      </c>
      <c r="R1750" s="2">
        <f t="shared" si="947"/>
        <v>1.38107168</v>
      </c>
      <c r="S1750" s="2">
        <f t="shared" si="973"/>
        <v>1.34831144</v>
      </c>
      <c r="T1750" s="2">
        <f t="shared" si="960"/>
        <v>338924.57780818001</v>
      </c>
      <c r="U1750" s="2">
        <f t="shared" si="961"/>
        <v>1131.1920431909286</v>
      </c>
      <c r="V1750" s="2">
        <f t="shared" si="962"/>
        <v>94552.270001268596</v>
      </c>
      <c r="W1750" s="2">
        <f t="shared" si="963"/>
        <v>347053.11430238956</v>
      </c>
      <c r="X1750" s="17">
        <f t="shared" si="964"/>
        <v>0</v>
      </c>
      <c r="Y1750" s="2">
        <f t="shared" si="965"/>
        <v>0</v>
      </c>
      <c r="Z1750" s="72">
        <f t="shared" si="966"/>
        <v>0</v>
      </c>
      <c r="AA1750" s="2">
        <f t="shared" si="952"/>
        <v>0</v>
      </c>
      <c r="AB1750" s="12">
        <f t="shared" si="974"/>
        <v>4.6600000000000003E-2</v>
      </c>
      <c r="AC1750" s="17">
        <f t="shared" si="967"/>
        <v>3</v>
      </c>
      <c r="AD1750" s="17">
        <v>252</v>
      </c>
      <c r="AE1750" s="13">
        <f t="shared" si="945"/>
        <v>1.0005423710000001</v>
      </c>
      <c r="AF1750" s="2">
        <f t="shared" si="953"/>
        <v>183.82286219</v>
      </c>
      <c r="AG1750" s="2">
        <f t="shared" si="968"/>
        <v>188.23154464999999</v>
      </c>
      <c r="AH1750" s="3">
        <f t="shared" si="969"/>
        <v>0</v>
      </c>
      <c r="AI1750" s="4" t="str">
        <f t="shared" si="946"/>
        <v>A+J=</v>
      </c>
      <c r="AJ1750" s="11">
        <f t="shared" si="975"/>
        <v>42930</v>
      </c>
      <c r="AK1750" s="11"/>
      <c r="AL1750" s="4"/>
      <c r="AM1750" s="1"/>
      <c r="AN1750" s="11"/>
      <c r="AO1750" s="1"/>
      <c r="AP1750" s="1"/>
      <c r="AQ1750" s="3"/>
      <c r="AR1750" s="3"/>
      <c r="AS1750" s="6"/>
      <c r="AT1750" s="1"/>
      <c r="AU1750" s="1"/>
      <c r="AV1750" s="1"/>
      <c r="AW1750" s="1"/>
      <c r="AX1750" s="1"/>
      <c r="AY1750" s="1"/>
      <c r="AZ1750" s="1"/>
      <c r="BA1750" s="1"/>
      <c r="BB1750" s="1"/>
    </row>
    <row r="1751" spans="1:54" x14ac:dyDescent="0.2">
      <c r="A1751" s="158">
        <f t="shared" si="970"/>
        <v>42907</v>
      </c>
      <c r="B1751" s="2">
        <f t="shared" si="954"/>
        <v>347354.66417838726</v>
      </c>
      <c r="C1751" s="2">
        <f t="shared" si="971"/>
        <v>251369.65225792999</v>
      </c>
      <c r="D1751" s="2">
        <f>SUM(Y1751:Y$1805)</f>
        <v>3247.6453922700002</v>
      </c>
      <c r="E1751" s="73">
        <f t="shared" si="955"/>
        <v>248122.00686565999</v>
      </c>
      <c r="F1751" s="88">
        <f t="shared" si="948"/>
        <v>4828.4399999999996</v>
      </c>
      <c r="G1751" s="3">
        <f>IF(AND(N1751=1,N1750&gt;1),VLOOKUP(A1750,[1]Plan1!$BK$81:$BM$259,3),G1750)</f>
        <v>4843.41</v>
      </c>
      <c r="H1751" s="11">
        <f t="shared" si="949"/>
        <v>42840</v>
      </c>
      <c r="I1751" s="11">
        <f t="shared" si="950"/>
        <v>42870</v>
      </c>
      <c r="J1751" s="12">
        <f t="shared" si="956"/>
        <v>3.100380247036405E-3</v>
      </c>
      <c r="K1751" s="11">
        <f t="shared" si="972"/>
        <v>42930</v>
      </c>
      <c r="L1751" s="11">
        <f t="shared" si="957"/>
        <v>42930</v>
      </c>
      <c r="M1751" s="1">
        <f t="shared" ref="M1751:M1814" si="976">IF(L1751=L1750,M1750,NETWORKDAYS(L1750,L1751,$AN$194:$AN$348)-1)</f>
        <v>21</v>
      </c>
      <c r="N1751" s="1">
        <f t="shared" si="958"/>
        <v>4</v>
      </c>
      <c r="O1751" s="2">
        <f t="shared" si="959"/>
        <v>1.0005898</v>
      </c>
      <c r="P1751" s="13">
        <f t="shared" si="951"/>
        <v>1.0013999200000001</v>
      </c>
      <c r="Q1751" s="13">
        <f t="shared" si="944"/>
        <v>1.3804610826756374</v>
      </c>
      <c r="R1751" s="2">
        <f t="shared" si="947"/>
        <v>1.3812752699999999</v>
      </c>
      <c r="S1751" s="2">
        <f t="shared" si="973"/>
        <v>1.34831144</v>
      </c>
      <c r="T1751" s="2">
        <f t="shared" si="960"/>
        <v>338924.57780818001</v>
      </c>
      <c r="U1751" s="2">
        <f t="shared" si="961"/>
        <v>1131.1920431909286</v>
      </c>
      <c r="V1751" s="2">
        <f t="shared" si="962"/>
        <v>94602.785160646352</v>
      </c>
      <c r="W1751" s="2">
        <f t="shared" si="963"/>
        <v>347103.62946176727</v>
      </c>
      <c r="X1751" s="17">
        <f t="shared" si="964"/>
        <v>0</v>
      </c>
      <c r="Y1751" s="2">
        <f t="shared" si="965"/>
        <v>0</v>
      </c>
      <c r="Z1751" s="72">
        <f t="shared" si="966"/>
        <v>0</v>
      </c>
      <c r="AA1751" s="2">
        <f t="shared" si="952"/>
        <v>0</v>
      </c>
      <c r="AB1751" s="12">
        <f t="shared" si="974"/>
        <v>4.6600000000000003E-2</v>
      </c>
      <c r="AC1751" s="17">
        <f t="shared" si="967"/>
        <v>4</v>
      </c>
      <c r="AD1751" s="17">
        <v>252</v>
      </c>
      <c r="AE1751" s="13">
        <f t="shared" si="945"/>
        <v>1.0007232269999999</v>
      </c>
      <c r="AF1751" s="2">
        <f t="shared" si="953"/>
        <v>245.11940562999999</v>
      </c>
      <c r="AG1751" s="2">
        <f t="shared" si="968"/>
        <v>251.03471662000001</v>
      </c>
      <c r="AH1751" s="3">
        <f t="shared" si="969"/>
        <v>0</v>
      </c>
      <c r="AI1751" s="4" t="str">
        <f t="shared" si="946"/>
        <v>A+J=</v>
      </c>
      <c r="AJ1751" s="11">
        <f t="shared" si="975"/>
        <v>42930</v>
      </c>
      <c r="AK1751" s="11"/>
      <c r="AL1751" s="4"/>
      <c r="AM1751" s="1"/>
      <c r="AN1751" s="11"/>
      <c r="AO1751" s="1"/>
      <c r="AP1751" s="1"/>
      <c r="AQ1751" s="3"/>
      <c r="AR1751" s="3"/>
      <c r="AS1751" s="6"/>
      <c r="AT1751" s="1"/>
      <c r="AU1751" s="1"/>
      <c r="AV1751" s="1"/>
      <c r="AW1751" s="1"/>
      <c r="AX1751" s="1"/>
      <c r="AY1751" s="1"/>
      <c r="AZ1751" s="1"/>
      <c r="BA1751" s="1"/>
      <c r="BB1751" s="1"/>
    </row>
    <row r="1752" spans="1:54" x14ac:dyDescent="0.2">
      <c r="A1752" s="158">
        <f t="shared" si="970"/>
        <v>42908</v>
      </c>
      <c r="B1752" s="2">
        <f t="shared" si="954"/>
        <v>347468.02430792543</v>
      </c>
      <c r="C1752" s="2">
        <f t="shared" si="971"/>
        <v>251369.65225792999</v>
      </c>
      <c r="D1752" s="2">
        <f>SUM(Y1752:Y$1805)</f>
        <v>3247.6453922700002</v>
      </c>
      <c r="E1752" s="73">
        <f t="shared" si="955"/>
        <v>248122.00686565999</v>
      </c>
      <c r="F1752" s="88">
        <f t="shared" si="948"/>
        <v>4828.4399999999996</v>
      </c>
      <c r="G1752" s="3">
        <f>IF(AND(N1752=1,N1751&gt;1),VLOOKUP(A1751,[1]Plan1!$BK$81:$BM$259,3),G1751)</f>
        <v>4843.41</v>
      </c>
      <c r="H1752" s="11">
        <f t="shared" si="949"/>
        <v>42840</v>
      </c>
      <c r="I1752" s="11">
        <f t="shared" si="950"/>
        <v>42870</v>
      </c>
      <c r="J1752" s="12">
        <f t="shared" si="956"/>
        <v>3.100380247036405E-3</v>
      </c>
      <c r="K1752" s="11">
        <f t="shared" si="972"/>
        <v>42930</v>
      </c>
      <c r="L1752" s="11">
        <f t="shared" si="957"/>
        <v>42930</v>
      </c>
      <c r="M1752" s="1">
        <f t="shared" si="976"/>
        <v>21</v>
      </c>
      <c r="N1752" s="1">
        <f t="shared" si="958"/>
        <v>5</v>
      </c>
      <c r="O1752" s="2">
        <f t="shared" si="959"/>
        <v>1.0007373100000001</v>
      </c>
      <c r="P1752" s="13">
        <f t="shared" si="951"/>
        <v>1.0013999200000001</v>
      </c>
      <c r="Q1752" s="13">
        <f t="shared" si="944"/>
        <v>1.3804610826756374</v>
      </c>
      <c r="R1752" s="2">
        <f t="shared" si="947"/>
        <v>1.38147891</v>
      </c>
      <c r="S1752" s="2">
        <f t="shared" si="973"/>
        <v>1.34831144</v>
      </c>
      <c r="T1752" s="2">
        <f t="shared" si="960"/>
        <v>338924.57780818001</v>
      </c>
      <c r="U1752" s="2">
        <f t="shared" si="961"/>
        <v>1131.1920431909286</v>
      </c>
      <c r="V1752" s="2">
        <f t="shared" si="962"/>
        <v>94653.312726124495</v>
      </c>
      <c r="W1752" s="2">
        <f t="shared" si="963"/>
        <v>347154.15702724544</v>
      </c>
      <c r="X1752" s="17">
        <f t="shared" si="964"/>
        <v>0</v>
      </c>
      <c r="Y1752" s="2">
        <f t="shared" si="965"/>
        <v>0</v>
      </c>
      <c r="Z1752" s="72">
        <f t="shared" si="966"/>
        <v>0</v>
      </c>
      <c r="AA1752" s="2">
        <f t="shared" si="952"/>
        <v>0</v>
      </c>
      <c r="AB1752" s="12">
        <f t="shared" si="974"/>
        <v>4.6600000000000003E-2</v>
      </c>
      <c r="AC1752" s="17">
        <f t="shared" si="967"/>
        <v>5</v>
      </c>
      <c r="AD1752" s="17">
        <v>252</v>
      </c>
      <c r="AE1752" s="13">
        <f t="shared" si="945"/>
        <v>1.000904115</v>
      </c>
      <c r="AF1752" s="2">
        <f t="shared" si="953"/>
        <v>306.42679465999998</v>
      </c>
      <c r="AG1752" s="2">
        <f t="shared" si="968"/>
        <v>313.86728068000002</v>
      </c>
      <c r="AH1752" s="3">
        <f t="shared" si="969"/>
        <v>0</v>
      </c>
      <c r="AI1752" s="4" t="str">
        <f t="shared" si="946"/>
        <v>A+J=</v>
      </c>
      <c r="AJ1752" s="11">
        <f t="shared" si="975"/>
        <v>42930</v>
      </c>
      <c r="AK1752" s="11"/>
      <c r="AL1752" s="4"/>
      <c r="AM1752" s="1"/>
      <c r="AN1752" s="11"/>
      <c r="AO1752" s="1"/>
      <c r="AP1752" s="1"/>
      <c r="AQ1752" s="3"/>
      <c r="AR1752" s="3"/>
      <c r="AS1752" s="6"/>
      <c r="AT1752" s="1"/>
      <c r="AU1752" s="1"/>
      <c r="AV1752" s="1"/>
      <c r="AW1752" s="1"/>
      <c r="AX1752" s="1"/>
      <c r="AY1752" s="1"/>
      <c r="AZ1752" s="1"/>
      <c r="BA1752" s="1"/>
      <c r="BB1752" s="1"/>
    </row>
    <row r="1753" spans="1:54" x14ac:dyDescent="0.2">
      <c r="A1753" s="158">
        <f t="shared" si="970"/>
        <v>42909</v>
      </c>
      <c r="B1753" s="2">
        <f t="shared" si="954"/>
        <v>347581.41665878362</v>
      </c>
      <c r="C1753" s="2">
        <f t="shared" si="971"/>
        <v>251369.65225792999</v>
      </c>
      <c r="D1753" s="2">
        <f>SUM(Y1753:Y$1805)</f>
        <v>3247.6453922700002</v>
      </c>
      <c r="E1753" s="73">
        <f t="shared" si="955"/>
        <v>248122.00686565999</v>
      </c>
      <c r="F1753" s="88">
        <f t="shared" si="948"/>
        <v>4828.4399999999996</v>
      </c>
      <c r="G1753" s="3">
        <f>IF(AND(N1753=1,N1752&gt;1),VLOOKUP(A1752,[1]Plan1!$BK$81:$BM$259,3),G1752)</f>
        <v>4843.41</v>
      </c>
      <c r="H1753" s="11">
        <f t="shared" si="949"/>
        <v>42840</v>
      </c>
      <c r="I1753" s="11">
        <f t="shared" si="950"/>
        <v>42870</v>
      </c>
      <c r="J1753" s="12">
        <f t="shared" si="956"/>
        <v>3.100380247036405E-3</v>
      </c>
      <c r="K1753" s="11">
        <f t="shared" si="972"/>
        <v>42930</v>
      </c>
      <c r="L1753" s="11">
        <f t="shared" si="957"/>
        <v>42930</v>
      </c>
      <c r="M1753" s="1">
        <f t="shared" si="976"/>
        <v>21</v>
      </c>
      <c r="N1753" s="1">
        <f t="shared" si="958"/>
        <v>6</v>
      </c>
      <c r="O1753" s="2">
        <f t="shared" si="959"/>
        <v>1.0008848400000001</v>
      </c>
      <c r="P1753" s="13">
        <f t="shared" si="951"/>
        <v>1.0013999200000001</v>
      </c>
      <c r="Q1753" s="13">
        <f t="shared" si="944"/>
        <v>1.3804610826756374</v>
      </c>
      <c r="R1753" s="2">
        <f t="shared" si="947"/>
        <v>1.38168256</v>
      </c>
      <c r="S1753" s="2">
        <f t="shared" si="973"/>
        <v>1.34831144</v>
      </c>
      <c r="T1753" s="2">
        <f t="shared" si="960"/>
        <v>338924.57780818001</v>
      </c>
      <c r="U1753" s="2">
        <f t="shared" si="961"/>
        <v>1131.1920431909286</v>
      </c>
      <c r="V1753" s="2">
        <f t="shared" si="962"/>
        <v>94703.842772822682</v>
      </c>
      <c r="W1753" s="2">
        <f t="shared" si="963"/>
        <v>347204.68707394361</v>
      </c>
      <c r="X1753" s="17">
        <f t="shared" si="964"/>
        <v>0</v>
      </c>
      <c r="Y1753" s="2">
        <f t="shared" si="965"/>
        <v>0</v>
      </c>
      <c r="Z1753" s="72">
        <f t="shared" si="966"/>
        <v>0</v>
      </c>
      <c r="AA1753" s="2">
        <f t="shared" si="952"/>
        <v>0</v>
      </c>
      <c r="AB1753" s="12">
        <f t="shared" si="974"/>
        <v>4.6600000000000003E-2</v>
      </c>
      <c r="AC1753" s="17">
        <f t="shared" si="967"/>
        <v>6</v>
      </c>
      <c r="AD1753" s="17">
        <v>252</v>
      </c>
      <c r="AE1753" s="13">
        <f t="shared" si="945"/>
        <v>1.0010850360000001</v>
      </c>
      <c r="AF1753" s="2">
        <f t="shared" si="953"/>
        <v>367.74536819999997</v>
      </c>
      <c r="AG1753" s="2">
        <f t="shared" si="968"/>
        <v>376.72958483999997</v>
      </c>
      <c r="AH1753" s="3">
        <f t="shared" si="969"/>
        <v>0</v>
      </c>
      <c r="AI1753" s="4" t="str">
        <f t="shared" si="946"/>
        <v>A+J=</v>
      </c>
      <c r="AJ1753" s="11">
        <f t="shared" si="975"/>
        <v>42930</v>
      </c>
      <c r="AK1753" s="11"/>
      <c r="AL1753" s="4"/>
      <c r="AM1753" s="1"/>
      <c r="AN1753" s="11"/>
      <c r="AO1753" s="1"/>
      <c r="AP1753" s="1"/>
      <c r="AQ1753" s="3"/>
      <c r="AR1753" s="3"/>
      <c r="AS1753" s="6"/>
      <c r="AT1753" s="1"/>
      <c r="AU1753" s="1"/>
      <c r="AV1753" s="1"/>
      <c r="AW1753" s="1"/>
      <c r="AX1753" s="1"/>
      <c r="AY1753" s="1"/>
      <c r="AZ1753" s="1"/>
      <c r="BA1753" s="1"/>
      <c r="BB1753" s="1"/>
    </row>
    <row r="1754" spans="1:54" x14ac:dyDescent="0.2">
      <c r="A1754" s="158">
        <f t="shared" si="970"/>
        <v>42910</v>
      </c>
      <c r="B1754" s="2">
        <f t="shared" si="954"/>
        <v>347694.84869040205</v>
      </c>
      <c r="C1754" s="2">
        <f t="shared" si="971"/>
        <v>251369.65225792999</v>
      </c>
      <c r="D1754" s="2">
        <f>SUM(Y1754:Y$1805)</f>
        <v>3247.6453922700002</v>
      </c>
      <c r="E1754" s="73">
        <f t="shared" si="955"/>
        <v>248122.00686565999</v>
      </c>
      <c r="F1754" s="88">
        <f t="shared" si="948"/>
        <v>4828.4399999999996</v>
      </c>
      <c r="G1754" s="3">
        <f>IF(AND(N1754=1,N1753&gt;1),VLOOKUP(A1753,[1]Plan1!$BK$81:$BM$259,3),G1753)</f>
        <v>4843.41</v>
      </c>
      <c r="H1754" s="11">
        <f t="shared" si="949"/>
        <v>42840</v>
      </c>
      <c r="I1754" s="11">
        <f t="shared" si="950"/>
        <v>42870</v>
      </c>
      <c r="J1754" s="12">
        <f t="shared" si="956"/>
        <v>3.100380247036405E-3</v>
      </c>
      <c r="K1754" s="11">
        <f t="shared" si="972"/>
        <v>42930</v>
      </c>
      <c r="L1754" s="11">
        <f t="shared" si="957"/>
        <v>42930</v>
      </c>
      <c r="M1754" s="1">
        <f t="shared" si="976"/>
        <v>21</v>
      </c>
      <c r="N1754" s="1">
        <f t="shared" si="958"/>
        <v>7</v>
      </c>
      <c r="O1754" s="2">
        <f t="shared" si="959"/>
        <v>1.00103239</v>
      </c>
      <c r="P1754" s="13">
        <f t="shared" si="951"/>
        <v>1.0013999200000001</v>
      </c>
      <c r="Q1754" s="13">
        <f t="shared" si="944"/>
        <v>1.3804610826756374</v>
      </c>
      <c r="R1754" s="2">
        <f t="shared" si="947"/>
        <v>1.38188625</v>
      </c>
      <c r="S1754" s="2">
        <f t="shared" si="973"/>
        <v>1.34831144</v>
      </c>
      <c r="T1754" s="2">
        <f t="shared" si="960"/>
        <v>338924.57780818001</v>
      </c>
      <c r="U1754" s="2">
        <f t="shared" si="961"/>
        <v>1131.1920431909286</v>
      </c>
      <c r="V1754" s="2">
        <f t="shared" si="962"/>
        <v>94754.38274440114</v>
      </c>
      <c r="W1754" s="2">
        <f t="shared" si="963"/>
        <v>347255.22704552207</v>
      </c>
      <c r="X1754" s="17">
        <f t="shared" si="964"/>
        <v>0</v>
      </c>
      <c r="Y1754" s="2">
        <f t="shared" si="965"/>
        <v>0</v>
      </c>
      <c r="Z1754" s="72">
        <f t="shared" si="966"/>
        <v>0</v>
      </c>
      <c r="AA1754" s="2">
        <f t="shared" si="952"/>
        <v>0</v>
      </c>
      <c r="AB1754" s="12">
        <f t="shared" si="974"/>
        <v>4.6600000000000003E-2</v>
      </c>
      <c r="AC1754" s="17">
        <f t="shared" si="967"/>
        <v>7</v>
      </c>
      <c r="AD1754" s="17">
        <v>252</v>
      </c>
      <c r="AE1754" s="13">
        <f t="shared" si="945"/>
        <v>1.0012659900000001</v>
      </c>
      <c r="AF1754" s="2">
        <f t="shared" si="953"/>
        <v>429.07512624999998</v>
      </c>
      <c r="AG1754" s="2">
        <f t="shared" si="968"/>
        <v>439.62164488000002</v>
      </c>
      <c r="AH1754" s="3">
        <f t="shared" si="969"/>
        <v>0</v>
      </c>
      <c r="AI1754" s="4" t="str">
        <f t="shared" si="946"/>
        <v>A+J=</v>
      </c>
      <c r="AJ1754" s="11">
        <f t="shared" si="975"/>
        <v>42930</v>
      </c>
      <c r="AK1754" s="11"/>
      <c r="AL1754" s="4"/>
      <c r="AM1754" s="1"/>
      <c r="AN1754" s="11"/>
      <c r="AO1754" s="1"/>
      <c r="AP1754" s="1"/>
      <c r="AQ1754" s="3"/>
      <c r="AR1754" s="3"/>
      <c r="AS1754" s="6"/>
      <c r="AT1754" s="1"/>
      <c r="AU1754" s="1"/>
      <c r="AV1754" s="1"/>
      <c r="AW1754" s="1"/>
      <c r="AX1754" s="1"/>
      <c r="AY1754" s="1"/>
      <c r="AZ1754" s="1"/>
      <c r="BA1754" s="1"/>
      <c r="BB1754" s="1"/>
    </row>
    <row r="1755" spans="1:54" x14ac:dyDescent="0.2">
      <c r="A1755" s="158">
        <f t="shared" si="970"/>
        <v>42911</v>
      </c>
      <c r="B1755" s="2">
        <f t="shared" si="954"/>
        <v>347694.84869040205</v>
      </c>
      <c r="C1755" s="2">
        <f t="shared" si="971"/>
        <v>251369.65225792999</v>
      </c>
      <c r="D1755" s="2">
        <f>SUM(Y1755:Y$1805)</f>
        <v>3247.6453922700002</v>
      </c>
      <c r="E1755" s="73">
        <f t="shared" si="955"/>
        <v>248122.00686565999</v>
      </c>
      <c r="F1755" s="88">
        <f t="shared" si="948"/>
        <v>4828.4399999999996</v>
      </c>
      <c r="G1755" s="3">
        <f>IF(AND(N1755=1,N1754&gt;1),VLOOKUP(A1754,[1]Plan1!$BK$81:$BM$259,3),G1754)</f>
        <v>4843.41</v>
      </c>
      <c r="H1755" s="11">
        <f t="shared" si="949"/>
        <v>42840</v>
      </c>
      <c r="I1755" s="11">
        <f t="shared" si="950"/>
        <v>42870</v>
      </c>
      <c r="J1755" s="12">
        <f t="shared" si="956"/>
        <v>3.100380247036405E-3</v>
      </c>
      <c r="K1755" s="11">
        <f t="shared" si="972"/>
        <v>42930</v>
      </c>
      <c r="L1755" s="11">
        <f t="shared" si="957"/>
        <v>42930</v>
      </c>
      <c r="M1755" s="1">
        <f t="shared" si="976"/>
        <v>21</v>
      </c>
      <c r="N1755" s="1">
        <f t="shared" si="958"/>
        <v>7</v>
      </c>
      <c r="O1755" s="2">
        <f t="shared" si="959"/>
        <v>1.00103239</v>
      </c>
      <c r="P1755" s="13">
        <f t="shared" si="951"/>
        <v>1.0013999200000001</v>
      </c>
      <c r="Q1755" s="13">
        <f t="shared" si="944"/>
        <v>1.3804610826756374</v>
      </c>
      <c r="R1755" s="2">
        <f t="shared" si="947"/>
        <v>1.38188625</v>
      </c>
      <c r="S1755" s="2">
        <f t="shared" si="973"/>
        <v>1.34831144</v>
      </c>
      <c r="T1755" s="2">
        <f t="shared" si="960"/>
        <v>338924.57780818001</v>
      </c>
      <c r="U1755" s="2">
        <f t="shared" si="961"/>
        <v>1131.1920431909286</v>
      </c>
      <c r="V1755" s="2">
        <f t="shared" si="962"/>
        <v>94754.38274440114</v>
      </c>
      <c r="W1755" s="2">
        <f t="shared" si="963"/>
        <v>347255.22704552207</v>
      </c>
      <c r="X1755" s="17">
        <f t="shared" si="964"/>
        <v>0</v>
      </c>
      <c r="Y1755" s="2">
        <f t="shared" si="965"/>
        <v>0</v>
      </c>
      <c r="Z1755" s="72">
        <f t="shared" si="966"/>
        <v>0</v>
      </c>
      <c r="AA1755" s="2">
        <f t="shared" si="952"/>
        <v>0</v>
      </c>
      <c r="AB1755" s="12">
        <f t="shared" si="974"/>
        <v>4.6600000000000003E-2</v>
      </c>
      <c r="AC1755" s="17">
        <f t="shared" si="967"/>
        <v>7</v>
      </c>
      <c r="AD1755" s="17">
        <v>252</v>
      </c>
      <c r="AE1755" s="13">
        <f t="shared" si="945"/>
        <v>1.0012659900000001</v>
      </c>
      <c r="AF1755" s="2">
        <f t="shared" si="953"/>
        <v>429.07512624999998</v>
      </c>
      <c r="AG1755" s="2">
        <f t="shared" si="968"/>
        <v>439.62164488000002</v>
      </c>
      <c r="AH1755" s="3">
        <f t="shared" si="969"/>
        <v>0</v>
      </c>
      <c r="AI1755" s="4" t="str">
        <f t="shared" si="946"/>
        <v>A+J=</v>
      </c>
      <c r="AJ1755" s="11">
        <f t="shared" si="975"/>
        <v>42930</v>
      </c>
      <c r="AK1755" s="11"/>
      <c r="AL1755" s="4"/>
      <c r="AM1755" s="1"/>
      <c r="AN1755" s="11"/>
      <c r="AO1755" s="1"/>
      <c r="AP1755" s="1"/>
      <c r="AQ1755" s="3"/>
      <c r="AR1755" s="3"/>
      <c r="AS1755" s="6"/>
      <c r="AT1755" s="1"/>
      <c r="AU1755" s="1"/>
      <c r="AV1755" s="1"/>
      <c r="AW1755" s="1"/>
      <c r="AX1755" s="1"/>
      <c r="AY1755" s="1"/>
      <c r="AZ1755" s="1"/>
      <c r="BA1755" s="1"/>
      <c r="BB1755" s="1"/>
    </row>
    <row r="1756" spans="1:54" x14ac:dyDescent="0.2">
      <c r="A1756" s="158">
        <f t="shared" si="970"/>
        <v>42912</v>
      </c>
      <c r="B1756" s="2">
        <f t="shared" si="954"/>
        <v>347694.84869040205</v>
      </c>
      <c r="C1756" s="2">
        <f t="shared" si="971"/>
        <v>251369.65225792999</v>
      </c>
      <c r="D1756" s="2">
        <f>SUM(Y1756:Y$1805)</f>
        <v>3247.6453922700002</v>
      </c>
      <c r="E1756" s="73">
        <f t="shared" si="955"/>
        <v>248122.00686565999</v>
      </c>
      <c r="F1756" s="88">
        <f t="shared" si="948"/>
        <v>4828.4399999999996</v>
      </c>
      <c r="G1756" s="3">
        <f>IF(AND(N1756=1,N1755&gt;1),VLOOKUP(A1755,[1]Plan1!$BK$81:$BM$259,3),G1755)</f>
        <v>4843.41</v>
      </c>
      <c r="H1756" s="11">
        <f t="shared" si="949"/>
        <v>42840</v>
      </c>
      <c r="I1756" s="11">
        <f t="shared" si="950"/>
        <v>42870</v>
      </c>
      <c r="J1756" s="12">
        <f t="shared" si="956"/>
        <v>3.100380247036405E-3</v>
      </c>
      <c r="K1756" s="11">
        <f t="shared" si="972"/>
        <v>42930</v>
      </c>
      <c r="L1756" s="11">
        <f t="shared" si="957"/>
        <v>42930</v>
      </c>
      <c r="M1756" s="1">
        <f t="shared" si="976"/>
        <v>21</v>
      </c>
      <c r="N1756" s="1">
        <f t="shared" si="958"/>
        <v>7</v>
      </c>
      <c r="O1756" s="2">
        <f t="shared" si="959"/>
        <v>1.00103239</v>
      </c>
      <c r="P1756" s="13">
        <f t="shared" si="951"/>
        <v>1.0013999200000001</v>
      </c>
      <c r="Q1756" s="13">
        <f t="shared" si="944"/>
        <v>1.3804610826756374</v>
      </c>
      <c r="R1756" s="2">
        <f t="shared" si="947"/>
        <v>1.38188625</v>
      </c>
      <c r="S1756" s="2">
        <f t="shared" si="973"/>
        <v>1.34831144</v>
      </c>
      <c r="T1756" s="2">
        <f t="shared" si="960"/>
        <v>338924.57780818001</v>
      </c>
      <c r="U1756" s="2">
        <f t="shared" si="961"/>
        <v>1131.1920431909286</v>
      </c>
      <c r="V1756" s="2">
        <f t="shared" si="962"/>
        <v>94754.38274440114</v>
      </c>
      <c r="W1756" s="2">
        <f t="shared" si="963"/>
        <v>347255.22704552207</v>
      </c>
      <c r="X1756" s="17">
        <f t="shared" si="964"/>
        <v>0</v>
      </c>
      <c r="Y1756" s="2">
        <f t="shared" si="965"/>
        <v>0</v>
      </c>
      <c r="Z1756" s="72">
        <f t="shared" si="966"/>
        <v>0</v>
      </c>
      <c r="AA1756" s="2">
        <f t="shared" si="952"/>
        <v>0</v>
      </c>
      <c r="AB1756" s="12">
        <f t="shared" si="974"/>
        <v>4.6600000000000003E-2</v>
      </c>
      <c r="AC1756" s="17">
        <f t="shared" si="967"/>
        <v>7</v>
      </c>
      <c r="AD1756" s="17">
        <v>252</v>
      </c>
      <c r="AE1756" s="13">
        <f t="shared" si="945"/>
        <v>1.0012659900000001</v>
      </c>
      <c r="AF1756" s="2">
        <f t="shared" si="953"/>
        <v>429.07512624999998</v>
      </c>
      <c r="AG1756" s="2">
        <f t="shared" si="968"/>
        <v>439.62164488000002</v>
      </c>
      <c r="AH1756" s="3">
        <f t="shared" si="969"/>
        <v>0</v>
      </c>
      <c r="AI1756" s="4" t="str">
        <f t="shared" si="946"/>
        <v>A+J=</v>
      </c>
      <c r="AJ1756" s="11">
        <f t="shared" si="975"/>
        <v>42930</v>
      </c>
      <c r="AK1756" s="11"/>
      <c r="AL1756" s="4"/>
      <c r="AM1756" s="1"/>
      <c r="AN1756" s="11"/>
      <c r="AO1756" s="1"/>
      <c r="AP1756" s="1"/>
      <c r="AQ1756" s="3"/>
      <c r="AR1756" s="3"/>
      <c r="AS1756" s="6"/>
      <c r="AT1756" s="1"/>
      <c r="AU1756" s="1"/>
      <c r="AV1756" s="1"/>
      <c r="AW1756" s="1"/>
      <c r="AX1756" s="1"/>
      <c r="AY1756" s="1"/>
      <c r="AZ1756" s="1"/>
      <c r="BA1756" s="1"/>
      <c r="BB1756" s="1"/>
    </row>
    <row r="1757" spans="1:54" x14ac:dyDescent="0.2">
      <c r="A1757" s="158">
        <f t="shared" si="970"/>
        <v>42913</v>
      </c>
      <c r="B1757" s="2">
        <f t="shared" si="954"/>
        <v>347808.31758106075</v>
      </c>
      <c r="C1757" s="2">
        <f t="shared" si="971"/>
        <v>251369.65225792999</v>
      </c>
      <c r="D1757" s="2">
        <f>SUM(Y1757:Y$1805)</f>
        <v>3247.6453922700002</v>
      </c>
      <c r="E1757" s="73">
        <f t="shared" si="955"/>
        <v>248122.00686565999</v>
      </c>
      <c r="F1757" s="88">
        <f t="shared" si="948"/>
        <v>4828.4399999999996</v>
      </c>
      <c r="G1757" s="3">
        <f>IF(AND(N1757=1,N1756&gt;1),VLOOKUP(A1756,[1]Plan1!$BK$81:$BM$259,3),G1756)</f>
        <v>4843.41</v>
      </c>
      <c r="H1757" s="11">
        <f t="shared" si="949"/>
        <v>42840</v>
      </c>
      <c r="I1757" s="11">
        <f t="shared" si="950"/>
        <v>42870</v>
      </c>
      <c r="J1757" s="12">
        <f t="shared" si="956"/>
        <v>3.100380247036405E-3</v>
      </c>
      <c r="K1757" s="11">
        <f t="shared" si="972"/>
        <v>42930</v>
      </c>
      <c r="L1757" s="11">
        <f t="shared" si="957"/>
        <v>42930</v>
      </c>
      <c r="M1757" s="1">
        <f t="shared" si="976"/>
        <v>21</v>
      </c>
      <c r="N1757" s="1">
        <f t="shared" si="958"/>
        <v>8</v>
      </c>
      <c r="O1757" s="2">
        <f t="shared" si="959"/>
        <v>1.00117996</v>
      </c>
      <c r="P1757" s="13">
        <f t="shared" si="951"/>
        <v>1.0013999200000001</v>
      </c>
      <c r="Q1757" s="13">
        <f t="shared" si="944"/>
        <v>1.3804610826756374</v>
      </c>
      <c r="R1757" s="2">
        <f t="shared" si="947"/>
        <v>1.38208997</v>
      </c>
      <c r="S1757" s="2">
        <f t="shared" si="973"/>
        <v>1.34831144</v>
      </c>
      <c r="T1757" s="2">
        <f t="shared" si="960"/>
        <v>338924.57780818001</v>
      </c>
      <c r="U1757" s="2">
        <f t="shared" si="961"/>
        <v>1131.1920431909286</v>
      </c>
      <c r="V1757" s="2">
        <f t="shared" si="962"/>
        <v>94804.930159639815</v>
      </c>
      <c r="W1757" s="2">
        <f t="shared" si="963"/>
        <v>347305.77446076076</v>
      </c>
      <c r="X1757" s="17">
        <f t="shared" si="964"/>
        <v>0</v>
      </c>
      <c r="Y1757" s="2">
        <f t="shared" si="965"/>
        <v>0</v>
      </c>
      <c r="Z1757" s="72">
        <f t="shared" si="966"/>
        <v>0</v>
      </c>
      <c r="AA1757" s="2">
        <f t="shared" si="952"/>
        <v>0</v>
      </c>
      <c r="AB1757" s="12">
        <f t="shared" si="974"/>
        <v>4.6600000000000003E-2</v>
      </c>
      <c r="AC1757" s="17">
        <f t="shared" si="967"/>
        <v>8</v>
      </c>
      <c r="AD1757" s="17">
        <v>252</v>
      </c>
      <c r="AE1757" s="13">
        <f t="shared" si="945"/>
        <v>1.001446976</v>
      </c>
      <c r="AF1757" s="2">
        <f t="shared" si="953"/>
        <v>490.41572989000002</v>
      </c>
      <c r="AG1757" s="2">
        <f t="shared" si="968"/>
        <v>502.5431203</v>
      </c>
      <c r="AH1757" s="3">
        <f t="shared" si="969"/>
        <v>0</v>
      </c>
      <c r="AI1757" s="4" t="str">
        <f t="shared" si="946"/>
        <v>A+J=</v>
      </c>
      <c r="AJ1757" s="11">
        <f t="shared" si="975"/>
        <v>42930</v>
      </c>
      <c r="AK1757" s="11"/>
      <c r="AL1757" s="4"/>
      <c r="AM1757" s="1"/>
      <c r="AN1757" s="11"/>
      <c r="AO1757" s="1"/>
      <c r="AP1757" s="1"/>
      <c r="AQ1757" s="3"/>
      <c r="AR1757" s="3"/>
      <c r="AS1757" s="6"/>
      <c r="AT1757" s="1"/>
      <c r="AU1757" s="1"/>
      <c r="AV1757" s="1"/>
      <c r="AW1757" s="1"/>
      <c r="AX1757" s="1"/>
      <c r="AY1757" s="1"/>
      <c r="AZ1757" s="1"/>
      <c r="BA1757" s="1"/>
      <c r="BB1757" s="1"/>
    </row>
    <row r="1758" spans="1:54" x14ac:dyDescent="0.2">
      <c r="A1758" s="158">
        <f t="shared" si="970"/>
        <v>42914</v>
      </c>
      <c r="B1758" s="2">
        <f t="shared" si="954"/>
        <v>347921.82154909958</v>
      </c>
      <c r="C1758" s="2">
        <f t="shared" si="971"/>
        <v>251369.65225792999</v>
      </c>
      <c r="D1758" s="2">
        <f>SUM(Y1758:Y$1805)</f>
        <v>3247.6453922700002</v>
      </c>
      <c r="E1758" s="73">
        <f t="shared" si="955"/>
        <v>248122.00686565999</v>
      </c>
      <c r="F1758" s="88">
        <f t="shared" si="948"/>
        <v>4828.4399999999996</v>
      </c>
      <c r="G1758" s="3">
        <f>IF(AND(N1758=1,N1757&gt;1),VLOOKUP(A1757,[1]Plan1!$BK$81:$BM$259,3),G1757)</f>
        <v>4843.41</v>
      </c>
      <c r="H1758" s="11">
        <f t="shared" si="949"/>
        <v>42840</v>
      </c>
      <c r="I1758" s="11">
        <f t="shared" si="950"/>
        <v>42870</v>
      </c>
      <c r="J1758" s="12">
        <f t="shared" si="956"/>
        <v>3.100380247036405E-3</v>
      </c>
      <c r="K1758" s="11">
        <f t="shared" si="972"/>
        <v>42930</v>
      </c>
      <c r="L1758" s="11">
        <f t="shared" si="957"/>
        <v>42930</v>
      </c>
      <c r="M1758" s="1">
        <f t="shared" si="976"/>
        <v>21</v>
      </c>
      <c r="N1758" s="1">
        <f t="shared" si="958"/>
        <v>9</v>
      </c>
      <c r="O1758" s="2">
        <f t="shared" si="959"/>
        <v>1.0013275500000001</v>
      </c>
      <c r="P1758" s="13">
        <f t="shared" si="951"/>
        <v>1.0013999200000001</v>
      </c>
      <c r="Q1758" s="13">
        <f t="shared" si="944"/>
        <v>1.3804610826756374</v>
      </c>
      <c r="R1758" s="2">
        <f t="shared" si="947"/>
        <v>1.3822937099999999</v>
      </c>
      <c r="S1758" s="2">
        <f t="shared" si="973"/>
        <v>1.34831144</v>
      </c>
      <c r="T1758" s="2">
        <f t="shared" si="960"/>
        <v>338924.57780818001</v>
      </c>
      <c r="U1758" s="2">
        <f t="shared" si="961"/>
        <v>1131.1920431909286</v>
      </c>
      <c r="V1758" s="2">
        <f t="shared" si="962"/>
        <v>94855.482537318603</v>
      </c>
      <c r="W1758" s="2">
        <f t="shared" si="963"/>
        <v>347356.32683843956</v>
      </c>
      <c r="X1758" s="17">
        <f t="shared" si="964"/>
        <v>0</v>
      </c>
      <c r="Y1758" s="2">
        <f t="shared" si="965"/>
        <v>0</v>
      </c>
      <c r="Z1758" s="72">
        <f t="shared" si="966"/>
        <v>0</v>
      </c>
      <c r="AA1758" s="2">
        <f t="shared" si="952"/>
        <v>0</v>
      </c>
      <c r="AB1758" s="12">
        <f t="shared" si="974"/>
        <v>4.6600000000000003E-2</v>
      </c>
      <c r="AC1758" s="17">
        <f t="shared" si="967"/>
        <v>9</v>
      </c>
      <c r="AD1758" s="17">
        <v>252</v>
      </c>
      <c r="AE1758" s="13">
        <f t="shared" si="945"/>
        <v>1.0016279960000001</v>
      </c>
      <c r="AF1758" s="2">
        <f t="shared" si="953"/>
        <v>551.76785697000003</v>
      </c>
      <c r="AG1758" s="2">
        <f t="shared" si="968"/>
        <v>565.49471066000001</v>
      </c>
      <c r="AH1758" s="3">
        <f t="shared" si="969"/>
        <v>0</v>
      </c>
      <c r="AI1758" s="4" t="str">
        <f t="shared" si="946"/>
        <v>A+J=</v>
      </c>
      <c r="AJ1758" s="11">
        <f t="shared" si="975"/>
        <v>42930</v>
      </c>
      <c r="AK1758" s="11"/>
      <c r="AL1758" s="4"/>
      <c r="AM1758" s="1"/>
      <c r="AN1758" s="11"/>
      <c r="AO1758" s="1"/>
      <c r="AP1758" s="1"/>
      <c r="AQ1758" s="3"/>
      <c r="AR1758" s="3"/>
      <c r="AS1758" s="6"/>
      <c r="AT1758" s="1"/>
      <c r="AU1758" s="1"/>
      <c r="AV1758" s="1"/>
      <c r="AW1758" s="1"/>
      <c r="AX1758" s="1"/>
      <c r="AY1758" s="1"/>
      <c r="AZ1758" s="1"/>
      <c r="BA1758" s="1"/>
      <c r="BB1758" s="1"/>
    </row>
    <row r="1759" spans="1:54" x14ac:dyDescent="0.2">
      <c r="A1759" s="158">
        <f t="shared" si="970"/>
        <v>42915</v>
      </c>
      <c r="B1759" s="2">
        <f t="shared" si="954"/>
        <v>348035.36487897864</v>
      </c>
      <c r="C1759" s="2">
        <f t="shared" si="971"/>
        <v>251369.65225792999</v>
      </c>
      <c r="D1759" s="2">
        <f>SUM(Y1759:Y$1805)</f>
        <v>3247.6453922700002</v>
      </c>
      <c r="E1759" s="73">
        <f t="shared" si="955"/>
        <v>248122.00686565999</v>
      </c>
      <c r="F1759" s="88">
        <f t="shared" si="948"/>
        <v>4828.4399999999996</v>
      </c>
      <c r="G1759" s="3">
        <f>IF(AND(N1759=1,N1758&gt;1),VLOOKUP(A1758,[1]Plan1!$BK$81:$BM$259,3),G1758)</f>
        <v>4843.41</v>
      </c>
      <c r="H1759" s="11">
        <f t="shared" si="949"/>
        <v>42840</v>
      </c>
      <c r="I1759" s="11">
        <f t="shared" si="950"/>
        <v>42870</v>
      </c>
      <c r="J1759" s="12">
        <f t="shared" si="956"/>
        <v>3.100380247036405E-3</v>
      </c>
      <c r="K1759" s="11">
        <f t="shared" si="972"/>
        <v>42930</v>
      </c>
      <c r="L1759" s="11">
        <f t="shared" si="957"/>
        <v>42930</v>
      </c>
      <c r="M1759" s="1">
        <f t="shared" si="976"/>
        <v>21</v>
      </c>
      <c r="N1759" s="1">
        <f t="shared" si="958"/>
        <v>10</v>
      </c>
      <c r="O1759" s="2">
        <f t="shared" si="959"/>
        <v>1.00147517</v>
      </c>
      <c r="P1759" s="13">
        <f t="shared" si="951"/>
        <v>1.0013999200000001</v>
      </c>
      <c r="Q1759" s="13">
        <f t="shared" ref="Q1759:Q1822" si="977">IF(L1759&gt;L1758,Q1758*P1759,Q1758)</f>
        <v>1.3804610826756374</v>
      </c>
      <c r="R1759" s="2">
        <f t="shared" si="947"/>
        <v>1.38249749</v>
      </c>
      <c r="S1759" s="2">
        <f t="shared" si="973"/>
        <v>1.34831144</v>
      </c>
      <c r="T1759" s="2">
        <f t="shared" si="960"/>
        <v>338924.57780818001</v>
      </c>
      <c r="U1759" s="2">
        <f t="shared" si="961"/>
        <v>1131.1920431909286</v>
      </c>
      <c r="V1759" s="2">
        <f t="shared" si="962"/>
        <v>94906.044839877708</v>
      </c>
      <c r="W1759" s="2">
        <f t="shared" si="963"/>
        <v>347406.88914099865</v>
      </c>
      <c r="X1759" s="17">
        <f t="shared" si="964"/>
        <v>0</v>
      </c>
      <c r="Y1759" s="2">
        <f t="shared" si="965"/>
        <v>0</v>
      </c>
      <c r="Z1759" s="72">
        <f t="shared" si="966"/>
        <v>0</v>
      </c>
      <c r="AA1759" s="2">
        <f t="shared" si="952"/>
        <v>0</v>
      </c>
      <c r="AB1759" s="12">
        <f t="shared" si="974"/>
        <v>4.6600000000000003E-2</v>
      </c>
      <c r="AC1759" s="17">
        <f t="shared" si="967"/>
        <v>10</v>
      </c>
      <c r="AD1759" s="17">
        <v>252</v>
      </c>
      <c r="AE1759" s="13">
        <f t="shared" ref="AE1759:AE1822" si="978">ROUND((1+AB1759)^TRUNC((AC1759/AD1759),9),9)</f>
        <v>1.0018090479999999</v>
      </c>
      <c r="AF1759" s="2">
        <f t="shared" si="953"/>
        <v>613.13082962999999</v>
      </c>
      <c r="AG1759" s="2">
        <f t="shared" si="968"/>
        <v>628.47573797999996</v>
      </c>
      <c r="AH1759" s="3">
        <f t="shared" si="969"/>
        <v>0</v>
      </c>
      <c r="AI1759" s="4" t="str">
        <f t="shared" si="946"/>
        <v>A+J=</v>
      </c>
      <c r="AJ1759" s="11">
        <f t="shared" si="975"/>
        <v>42930</v>
      </c>
      <c r="AK1759" s="11"/>
      <c r="AL1759" s="4"/>
      <c r="AM1759" s="1"/>
      <c r="AN1759" s="11"/>
      <c r="AO1759" s="1"/>
      <c r="AP1759" s="1"/>
      <c r="AQ1759" s="3"/>
      <c r="AR1759" s="3"/>
      <c r="AS1759" s="6"/>
      <c r="AT1759" s="1"/>
      <c r="AU1759" s="1"/>
      <c r="AV1759" s="1"/>
      <c r="AW1759" s="1"/>
      <c r="AX1759" s="1"/>
      <c r="AY1759" s="1"/>
      <c r="AZ1759" s="1"/>
      <c r="BA1759" s="1"/>
      <c r="BB1759" s="1"/>
    </row>
    <row r="1760" spans="1:54" x14ac:dyDescent="0.2">
      <c r="A1760" s="158">
        <f t="shared" si="970"/>
        <v>42916</v>
      </c>
      <c r="B1760" s="2">
        <f t="shared" si="954"/>
        <v>348148.94509478792</v>
      </c>
      <c r="C1760" s="2">
        <f t="shared" si="971"/>
        <v>251369.65225792999</v>
      </c>
      <c r="D1760" s="2">
        <f>SUM(Y1760:Y$1805)</f>
        <v>3247.6453922700002</v>
      </c>
      <c r="E1760" s="73">
        <f t="shared" si="955"/>
        <v>248122.00686565999</v>
      </c>
      <c r="F1760" s="88">
        <f t="shared" si="948"/>
        <v>4828.4399999999996</v>
      </c>
      <c r="G1760" s="3">
        <f>IF(AND(N1760=1,N1759&gt;1),VLOOKUP(A1759,[1]Plan1!$BK$81:$BM$259,3),G1759)</f>
        <v>4843.41</v>
      </c>
      <c r="H1760" s="11">
        <f t="shared" si="949"/>
        <v>42840</v>
      </c>
      <c r="I1760" s="11">
        <f t="shared" si="950"/>
        <v>42870</v>
      </c>
      <c r="J1760" s="12">
        <f t="shared" si="956"/>
        <v>3.100380247036405E-3</v>
      </c>
      <c r="K1760" s="11">
        <f t="shared" si="972"/>
        <v>42930</v>
      </c>
      <c r="L1760" s="11">
        <f t="shared" si="957"/>
        <v>42930</v>
      </c>
      <c r="M1760" s="1">
        <f t="shared" si="976"/>
        <v>21</v>
      </c>
      <c r="N1760" s="1">
        <f t="shared" si="958"/>
        <v>11</v>
      </c>
      <c r="O1760" s="2">
        <f t="shared" si="959"/>
        <v>1.00162281</v>
      </c>
      <c r="P1760" s="13">
        <f t="shared" si="951"/>
        <v>1.0013999200000001</v>
      </c>
      <c r="Q1760" s="13">
        <f t="shared" si="977"/>
        <v>1.3804610826756374</v>
      </c>
      <c r="R1760" s="2">
        <f t="shared" si="947"/>
        <v>1.3827012999999999</v>
      </c>
      <c r="S1760" s="2">
        <f t="shared" si="973"/>
        <v>1.34831144</v>
      </c>
      <c r="T1760" s="2">
        <f t="shared" si="960"/>
        <v>338924.57780818001</v>
      </c>
      <c r="U1760" s="2">
        <f t="shared" si="961"/>
        <v>1131.1920431909286</v>
      </c>
      <c r="V1760" s="2">
        <f t="shared" si="962"/>
        <v>94956.614586096985</v>
      </c>
      <c r="W1760" s="2">
        <f t="shared" si="963"/>
        <v>347457.45888721792</v>
      </c>
      <c r="X1760" s="17">
        <f t="shared" si="964"/>
        <v>0</v>
      </c>
      <c r="Y1760" s="2">
        <f t="shared" si="965"/>
        <v>0</v>
      </c>
      <c r="Z1760" s="72">
        <f t="shared" si="966"/>
        <v>0</v>
      </c>
      <c r="AA1760" s="2">
        <f t="shared" si="952"/>
        <v>0</v>
      </c>
      <c r="AB1760" s="12">
        <f t="shared" si="974"/>
        <v>4.6600000000000003E-2</v>
      </c>
      <c r="AC1760" s="17">
        <f t="shared" si="967"/>
        <v>11</v>
      </c>
      <c r="AD1760" s="17">
        <v>252</v>
      </c>
      <c r="AE1760" s="13">
        <f t="shared" si="978"/>
        <v>1.001990132</v>
      </c>
      <c r="AF1760" s="2">
        <f t="shared" si="953"/>
        <v>674.50464787999999</v>
      </c>
      <c r="AG1760" s="2">
        <f t="shared" si="968"/>
        <v>691.48620757000003</v>
      </c>
      <c r="AH1760" s="3">
        <f t="shared" si="969"/>
        <v>0</v>
      </c>
      <c r="AI1760" s="4" t="str">
        <f t="shared" si="946"/>
        <v>A+J=</v>
      </c>
      <c r="AJ1760" s="11">
        <f t="shared" si="975"/>
        <v>42930</v>
      </c>
      <c r="AK1760" s="11"/>
      <c r="AL1760" s="4"/>
      <c r="AM1760" s="1"/>
      <c r="AN1760" s="11"/>
      <c r="AO1760" s="1"/>
      <c r="AP1760" s="1"/>
      <c r="AQ1760" s="3"/>
      <c r="AR1760" s="3"/>
      <c r="AS1760" s="6"/>
      <c r="AT1760" s="1"/>
      <c r="AU1760" s="1"/>
      <c r="AV1760" s="1"/>
      <c r="AW1760" s="1"/>
      <c r="AX1760" s="1"/>
      <c r="AY1760" s="1"/>
      <c r="AZ1760" s="1"/>
      <c r="BA1760" s="1"/>
      <c r="BB1760" s="1"/>
    </row>
    <row r="1761" spans="1:54" x14ac:dyDescent="0.2">
      <c r="A1761" s="158">
        <f t="shared" si="970"/>
        <v>42917</v>
      </c>
      <c r="B1761" s="2">
        <f t="shared" si="954"/>
        <v>348262.56290042744</v>
      </c>
      <c r="C1761" s="2">
        <f t="shared" si="971"/>
        <v>251369.65225792999</v>
      </c>
      <c r="D1761" s="2">
        <f>SUM(Y1761:Y$1805)</f>
        <v>3247.6453922700002</v>
      </c>
      <c r="E1761" s="73">
        <f t="shared" si="955"/>
        <v>248122.00686565999</v>
      </c>
      <c r="F1761" s="88">
        <f t="shared" si="948"/>
        <v>4828.4399999999996</v>
      </c>
      <c r="G1761" s="3">
        <f>IF(AND(N1761=1,N1760&gt;1),VLOOKUP(A1760,[1]Plan1!$BK$81:$BM$259,3),G1760)</f>
        <v>4843.41</v>
      </c>
      <c r="H1761" s="11">
        <f t="shared" si="949"/>
        <v>42840</v>
      </c>
      <c r="I1761" s="11">
        <f t="shared" si="950"/>
        <v>42870</v>
      </c>
      <c r="J1761" s="12">
        <f t="shared" si="956"/>
        <v>3.100380247036405E-3</v>
      </c>
      <c r="K1761" s="11">
        <f t="shared" si="972"/>
        <v>42930</v>
      </c>
      <c r="L1761" s="11">
        <f t="shared" si="957"/>
        <v>42930</v>
      </c>
      <c r="M1761" s="1">
        <f t="shared" si="976"/>
        <v>21</v>
      </c>
      <c r="N1761" s="1">
        <f t="shared" si="958"/>
        <v>12</v>
      </c>
      <c r="O1761" s="2">
        <f t="shared" si="959"/>
        <v>1.0017704700000001</v>
      </c>
      <c r="P1761" s="13">
        <f t="shared" si="951"/>
        <v>1.0013999200000001</v>
      </c>
      <c r="Q1761" s="13">
        <f t="shared" si="977"/>
        <v>1.3804610826756374</v>
      </c>
      <c r="R1761" s="2">
        <f t="shared" si="947"/>
        <v>1.3829051400000001</v>
      </c>
      <c r="S1761" s="2">
        <f t="shared" si="973"/>
        <v>1.34831144</v>
      </c>
      <c r="T1761" s="2">
        <f t="shared" si="960"/>
        <v>338924.57780818001</v>
      </c>
      <c r="U1761" s="2">
        <f t="shared" si="961"/>
        <v>1131.1920431909286</v>
      </c>
      <c r="V1761" s="2">
        <f t="shared" si="962"/>
        <v>95007.19177597652</v>
      </c>
      <c r="W1761" s="2">
        <f t="shared" si="963"/>
        <v>347508.03607709747</v>
      </c>
      <c r="X1761" s="17">
        <f t="shared" si="964"/>
        <v>0</v>
      </c>
      <c r="Y1761" s="2">
        <f t="shared" si="965"/>
        <v>0</v>
      </c>
      <c r="Z1761" s="72">
        <f t="shared" si="966"/>
        <v>0</v>
      </c>
      <c r="AA1761" s="2">
        <f t="shared" si="952"/>
        <v>0</v>
      </c>
      <c r="AB1761" s="12">
        <f t="shared" si="974"/>
        <v>4.6600000000000003E-2</v>
      </c>
      <c r="AC1761" s="17">
        <f t="shared" si="967"/>
        <v>12</v>
      </c>
      <c r="AD1761" s="17">
        <v>252</v>
      </c>
      <c r="AE1761" s="13">
        <f t="shared" si="978"/>
        <v>1.00217125</v>
      </c>
      <c r="AF1761" s="2">
        <f t="shared" si="953"/>
        <v>735.88998956</v>
      </c>
      <c r="AG1761" s="2">
        <f t="shared" si="968"/>
        <v>754.52682332999996</v>
      </c>
      <c r="AH1761" s="3">
        <f t="shared" si="969"/>
        <v>0</v>
      </c>
      <c r="AI1761" s="4" t="str">
        <f t="shared" si="946"/>
        <v>A+J=</v>
      </c>
      <c r="AJ1761" s="11">
        <f t="shared" si="975"/>
        <v>42930</v>
      </c>
      <c r="AK1761" s="11"/>
      <c r="AL1761" s="4"/>
      <c r="AM1761" s="1"/>
      <c r="AN1761" s="11"/>
      <c r="AO1761" s="1"/>
      <c r="AP1761" s="1"/>
      <c r="AQ1761" s="3"/>
      <c r="AR1761" s="3"/>
      <c r="AS1761" s="6"/>
      <c r="AT1761" s="1"/>
      <c r="AU1761" s="1"/>
      <c r="AV1761" s="1"/>
      <c r="AW1761" s="1"/>
      <c r="AX1761" s="1"/>
      <c r="AY1761" s="1"/>
      <c r="AZ1761" s="1"/>
      <c r="BA1761" s="1"/>
      <c r="BB1761" s="1"/>
    </row>
    <row r="1762" spans="1:54" x14ac:dyDescent="0.2">
      <c r="A1762" s="158">
        <f t="shared" si="970"/>
        <v>42918</v>
      </c>
      <c r="B1762" s="2">
        <f t="shared" si="954"/>
        <v>348262.56290042744</v>
      </c>
      <c r="C1762" s="2">
        <f t="shared" si="971"/>
        <v>251369.65225792999</v>
      </c>
      <c r="D1762" s="2">
        <f>SUM(Y1762:Y$1805)</f>
        <v>3247.6453922700002</v>
      </c>
      <c r="E1762" s="73">
        <f t="shared" si="955"/>
        <v>248122.00686565999</v>
      </c>
      <c r="F1762" s="88">
        <f t="shared" si="948"/>
        <v>4828.4399999999996</v>
      </c>
      <c r="G1762" s="3">
        <f>IF(AND(N1762=1,N1761&gt;1),VLOOKUP(A1761,[1]Plan1!$BK$81:$BM$259,3),G1761)</f>
        <v>4843.41</v>
      </c>
      <c r="H1762" s="11">
        <f t="shared" si="949"/>
        <v>42840</v>
      </c>
      <c r="I1762" s="11">
        <f t="shared" si="950"/>
        <v>42870</v>
      </c>
      <c r="J1762" s="12">
        <f t="shared" si="956"/>
        <v>3.100380247036405E-3</v>
      </c>
      <c r="K1762" s="11">
        <f t="shared" si="972"/>
        <v>42930</v>
      </c>
      <c r="L1762" s="11">
        <f t="shared" si="957"/>
        <v>42930</v>
      </c>
      <c r="M1762" s="1">
        <f t="shared" si="976"/>
        <v>21</v>
      </c>
      <c r="N1762" s="1">
        <f t="shared" si="958"/>
        <v>12</v>
      </c>
      <c r="O1762" s="2">
        <f t="shared" si="959"/>
        <v>1.0017704700000001</v>
      </c>
      <c r="P1762" s="13">
        <f t="shared" si="951"/>
        <v>1.0013999200000001</v>
      </c>
      <c r="Q1762" s="13">
        <f t="shared" si="977"/>
        <v>1.3804610826756374</v>
      </c>
      <c r="R1762" s="2">
        <f t="shared" si="947"/>
        <v>1.3829051400000001</v>
      </c>
      <c r="S1762" s="2">
        <f t="shared" si="973"/>
        <v>1.34831144</v>
      </c>
      <c r="T1762" s="2">
        <f t="shared" si="960"/>
        <v>338924.57780818001</v>
      </c>
      <c r="U1762" s="2">
        <f t="shared" si="961"/>
        <v>1131.1920431909286</v>
      </c>
      <c r="V1762" s="2">
        <f t="shared" si="962"/>
        <v>95007.19177597652</v>
      </c>
      <c r="W1762" s="2">
        <f t="shared" si="963"/>
        <v>347508.03607709747</v>
      </c>
      <c r="X1762" s="17">
        <f t="shared" si="964"/>
        <v>0</v>
      </c>
      <c r="Y1762" s="2">
        <f t="shared" si="965"/>
        <v>0</v>
      </c>
      <c r="Z1762" s="72">
        <f t="shared" si="966"/>
        <v>0</v>
      </c>
      <c r="AA1762" s="2">
        <f t="shared" si="952"/>
        <v>0</v>
      </c>
      <c r="AB1762" s="12">
        <f t="shared" si="974"/>
        <v>4.6600000000000003E-2</v>
      </c>
      <c r="AC1762" s="17">
        <f t="shared" si="967"/>
        <v>12</v>
      </c>
      <c r="AD1762" s="17">
        <v>252</v>
      </c>
      <c r="AE1762" s="13">
        <f t="shared" si="978"/>
        <v>1.00217125</v>
      </c>
      <c r="AF1762" s="2">
        <f t="shared" si="953"/>
        <v>735.88998956</v>
      </c>
      <c r="AG1762" s="2">
        <f t="shared" si="968"/>
        <v>754.52682332999996</v>
      </c>
      <c r="AH1762" s="3">
        <f t="shared" si="969"/>
        <v>0</v>
      </c>
      <c r="AI1762" s="4" t="str">
        <f t="shared" ref="AI1762:AI1825" si="979">AI1761</f>
        <v>A+J=</v>
      </c>
      <c r="AJ1762" s="11">
        <f t="shared" si="975"/>
        <v>42930</v>
      </c>
      <c r="AK1762" s="11"/>
      <c r="AL1762" s="4"/>
      <c r="AM1762" s="1"/>
      <c r="AN1762" s="11"/>
      <c r="AO1762" s="1"/>
      <c r="AP1762" s="1"/>
      <c r="AQ1762" s="3"/>
      <c r="AR1762" s="3"/>
      <c r="AS1762" s="6"/>
      <c r="AT1762" s="1"/>
      <c r="AU1762" s="1"/>
      <c r="AV1762" s="1"/>
      <c r="AW1762" s="1"/>
      <c r="AX1762" s="1"/>
      <c r="AY1762" s="1"/>
      <c r="AZ1762" s="1"/>
      <c r="BA1762" s="1"/>
      <c r="BB1762" s="1"/>
    </row>
    <row r="1763" spans="1:54" x14ac:dyDescent="0.2">
      <c r="A1763" s="158">
        <f t="shared" si="970"/>
        <v>42919</v>
      </c>
      <c r="B1763" s="2">
        <f t="shared" si="954"/>
        <v>348262.56290042744</v>
      </c>
      <c r="C1763" s="2">
        <f t="shared" si="971"/>
        <v>251369.65225792999</v>
      </c>
      <c r="D1763" s="2">
        <f>SUM(Y1763:Y$1805)</f>
        <v>3247.6453922700002</v>
      </c>
      <c r="E1763" s="73">
        <f t="shared" si="955"/>
        <v>248122.00686565999</v>
      </c>
      <c r="F1763" s="88">
        <f t="shared" si="948"/>
        <v>4828.4399999999996</v>
      </c>
      <c r="G1763" s="3">
        <f>IF(AND(N1763=1,N1762&gt;1),VLOOKUP(A1762,[1]Plan1!$BK$81:$BM$259,3),G1762)</f>
        <v>4843.41</v>
      </c>
      <c r="H1763" s="11">
        <f t="shared" si="949"/>
        <v>42840</v>
      </c>
      <c r="I1763" s="11">
        <f t="shared" si="950"/>
        <v>42870</v>
      </c>
      <c r="J1763" s="12">
        <f t="shared" si="956"/>
        <v>3.100380247036405E-3</v>
      </c>
      <c r="K1763" s="11">
        <f t="shared" si="972"/>
        <v>42930</v>
      </c>
      <c r="L1763" s="11">
        <f t="shared" si="957"/>
        <v>42930</v>
      </c>
      <c r="M1763" s="1">
        <f t="shared" si="976"/>
        <v>21</v>
      </c>
      <c r="N1763" s="1">
        <f t="shared" si="958"/>
        <v>12</v>
      </c>
      <c r="O1763" s="2">
        <f t="shared" si="959"/>
        <v>1.0017704700000001</v>
      </c>
      <c r="P1763" s="13">
        <f t="shared" si="951"/>
        <v>1.0013999200000001</v>
      </c>
      <c r="Q1763" s="13">
        <f t="shared" si="977"/>
        <v>1.3804610826756374</v>
      </c>
      <c r="R1763" s="2">
        <f t="shared" si="947"/>
        <v>1.3829051400000001</v>
      </c>
      <c r="S1763" s="2">
        <f t="shared" si="973"/>
        <v>1.34831144</v>
      </c>
      <c r="T1763" s="2">
        <f t="shared" si="960"/>
        <v>338924.57780818001</v>
      </c>
      <c r="U1763" s="2">
        <f t="shared" si="961"/>
        <v>1131.1920431909286</v>
      </c>
      <c r="V1763" s="2">
        <f t="shared" si="962"/>
        <v>95007.19177597652</v>
      </c>
      <c r="W1763" s="2">
        <f t="shared" si="963"/>
        <v>347508.03607709747</v>
      </c>
      <c r="X1763" s="17">
        <f t="shared" si="964"/>
        <v>0</v>
      </c>
      <c r="Y1763" s="2">
        <f t="shared" si="965"/>
        <v>0</v>
      </c>
      <c r="Z1763" s="72">
        <f t="shared" si="966"/>
        <v>0</v>
      </c>
      <c r="AA1763" s="2">
        <f t="shared" si="952"/>
        <v>0</v>
      </c>
      <c r="AB1763" s="12">
        <f t="shared" si="974"/>
        <v>4.6600000000000003E-2</v>
      </c>
      <c r="AC1763" s="17">
        <f t="shared" si="967"/>
        <v>12</v>
      </c>
      <c r="AD1763" s="17">
        <v>252</v>
      </c>
      <c r="AE1763" s="13">
        <f t="shared" si="978"/>
        <v>1.00217125</v>
      </c>
      <c r="AF1763" s="2">
        <f t="shared" si="953"/>
        <v>735.88998956</v>
      </c>
      <c r="AG1763" s="2">
        <f t="shared" si="968"/>
        <v>754.52682332999996</v>
      </c>
      <c r="AH1763" s="3">
        <f t="shared" si="969"/>
        <v>0</v>
      </c>
      <c r="AI1763" s="4" t="str">
        <f t="shared" si="979"/>
        <v>A+J=</v>
      </c>
      <c r="AJ1763" s="11">
        <f t="shared" si="975"/>
        <v>42930</v>
      </c>
      <c r="AK1763" s="11"/>
      <c r="AL1763" s="4"/>
      <c r="AM1763" s="1"/>
      <c r="AN1763" s="11"/>
      <c r="AO1763" s="1"/>
      <c r="AP1763" s="1"/>
      <c r="AQ1763" s="3"/>
      <c r="AR1763" s="3"/>
      <c r="AS1763" s="6"/>
      <c r="AT1763" s="1"/>
      <c r="AU1763" s="1"/>
      <c r="AV1763" s="1"/>
      <c r="AW1763" s="1"/>
      <c r="AX1763" s="1"/>
      <c r="AY1763" s="1"/>
      <c r="AZ1763" s="1"/>
      <c r="BA1763" s="1"/>
      <c r="BB1763" s="1"/>
    </row>
    <row r="1764" spans="1:54" x14ac:dyDescent="0.2">
      <c r="A1764" s="158">
        <f t="shared" si="970"/>
        <v>42920</v>
      </c>
      <c r="B1764" s="2">
        <f t="shared" si="954"/>
        <v>348376.21760998719</v>
      </c>
      <c r="C1764" s="2">
        <f t="shared" si="971"/>
        <v>251369.65225792999</v>
      </c>
      <c r="D1764" s="2">
        <f>SUM(Y1764:Y$1805)</f>
        <v>3247.6453922700002</v>
      </c>
      <c r="E1764" s="73">
        <f t="shared" si="955"/>
        <v>248122.00686565999</v>
      </c>
      <c r="F1764" s="88">
        <f t="shared" si="948"/>
        <v>4828.4399999999996</v>
      </c>
      <c r="G1764" s="3">
        <f>IF(AND(N1764=1,N1763&gt;1),VLOOKUP(A1763,[1]Plan1!$BK$81:$BM$259,3),G1763)</f>
        <v>4843.41</v>
      </c>
      <c r="H1764" s="11">
        <f t="shared" si="949"/>
        <v>42840</v>
      </c>
      <c r="I1764" s="11">
        <f t="shared" si="950"/>
        <v>42870</v>
      </c>
      <c r="J1764" s="12">
        <f t="shared" si="956"/>
        <v>3.100380247036405E-3</v>
      </c>
      <c r="K1764" s="11">
        <f t="shared" si="972"/>
        <v>42930</v>
      </c>
      <c r="L1764" s="11">
        <f t="shared" si="957"/>
        <v>42930</v>
      </c>
      <c r="M1764" s="1">
        <f t="shared" si="976"/>
        <v>21</v>
      </c>
      <c r="N1764" s="1">
        <f t="shared" si="958"/>
        <v>13</v>
      </c>
      <c r="O1764" s="2">
        <f t="shared" si="959"/>
        <v>1.0019181500000001</v>
      </c>
      <c r="P1764" s="13">
        <f t="shared" si="951"/>
        <v>1.0013999200000001</v>
      </c>
      <c r="Q1764" s="13">
        <f t="shared" si="977"/>
        <v>1.3804610826756374</v>
      </c>
      <c r="R1764" s="2">
        <f t="shared" si="947"/>
        <v>1.3831090100000001</v>
      </c>
      <c r="S1764" s="2">
        <f t="shared" si="973"/>
        <v>1.34831144</v>
      </c>
      <c r="T1764" s="2">
        <f t="shared" si="960"/>
        <v>338924.57780818001</v>
      </c>
      <c r="U1764" s="2">
        <f t="shared" si="961"/>
        <v>1131.1920431909286</v>
      </c>
      <c r="V1764" s="2">
        <f t="shared" si="962"/>
        <v>95057.776409516227</v>
      </c>
      <c r="W1764" s="2">
        <f t="shared" si="963"/>
        <v>347558.62071063719</v>
      </c>
      <c r="X1764" s="17">
        <f t="shared" si="964"/>
        <v>0</v>
      </c>
      <c r="Y1764" s="2">
        <f t="shared" si="965"/>
        <v>0</v>
      </c>
      <c r="Z1764" s="72">
        <f t="shared" si="966"/>
        <v>0</v>
      </c>
      <c r="AA1764" s="2">
        <f t="shared" si="952"/>
        <v>0</v>
      </c>
      <c r="AB1764" s="12">
        <f t="shared" si="974"/>
        <v>4.6600000000000003E-2</v>
      </c>
      <c r="AC1764" s="17">
        <f t="shared" si="967"/>
        <v>13</v>
      </c>
      <c r="AD1764" s="17">
        <v>252</v>
      </c>
      <c r="AE1764" s="13">
        <f t="shared" si="978"/>
        <v>1.0023523999999999</v>
      </c>
      <c r="AF1764" s="2">
        <f t="shared" si="953"/>
        <v>797.28617683000004</v>
      </c>
      <c r="AG1764" s="2">
        <f t="shared" si="968"/>
        <v>817.59689934999994</v>
      </c>
      <c r="AH1764" s="3">
        <f t="shared" si="969"/>
        <v>0</v>
      </c>
      <c r="AI1764" s="4" t="str">
        <f t="shared" si="979"/>
        <v>A+J=</v>
      </c>
      <c r="AJ1764" s="11">
        <f t="shared" si="975"/>
        <v>42930</v>
      </c>
      <c r="AK1764" s="11"/>
      <c r="AL1764" s="4"/>
      <c r="AM1764" s="1"/>
      <c r="AN1764" s="11"/>
      <c r="AO1764" s="1"/>
      <c r="AP1764" s="1"/>
      <c r="AQ1764" s="3"/>
      <c r="AR1764" s="3"/>
      <c r="AS1764" s="6"/>
      <c r="AT1764" s="1"/>
      <c r="AU1764" s="1"/>
      <c r="AV1764" s="1"/>
      <c r="AW1764" s="1"/>
      <c r="AX1764" s="1"/>
      <c r="AY1764" s="1"/>
      <c r="AZ1764" s="1"/>
      <c r="BA1764" s="1"/>
      <c r="BB1764" s="1"/>
    </row>
    <row r="1765" spans="1:54" x14ac:dyDescent="0.2">
      <c r="A1765" s="158">
        <f t="shared" si="970"/>
        <v>42921</v>
      </c>
      <c r="B1765" s="2">
        <f t="shared" si="954"/>
        <v>348489.90709248697</v>
      </c>
      <c r="C1765" s="2">
        <f t="shared" si="971"/>
        <v>251369.65225792999</v>
      </c>
      <c r="D1765" s="2">
        <f>SUM(Y1765:Y$1805)</f>
        <v>3247.6453922700002</v>
      </c>
      <c r="E1765" s="73">
        <f t="shared" si="955"/>
        <v>248122.00686565999</v>
      </c>
      <c r="F1765" s="88">
        <f t="shared" si="948"/>
        <v>4828.4399999999996</v>
      </c>
      <c r="G1765" s="3">
        <f>IF(AND(N1765=1,N1764&gt;1),VLOOKUP(A1764,[1]Plan1!$BK$81:$BM$259,3),G1764)</f>
        <v>4843.41</v>
      </c>
      <c r="H1765" s="11">
        <f t="shared" si="949"/>
        <v>42840</v>
      </c>
      <c r="I1765" s="11">
        <f t="shared" si="950"/>
        <v>42870</v>
      </c>
      <c r="J1765" s="12">
        <f t="shared" si="956"/>
        <v>3.100380247036405E-3</v>
      </c>
      <c r="K1765" s="11">
        <f t="shared" si="972"/>
        <v>42930</v>
      </c>
      <c r="L1765" s="11">
        <f t="shared" si="957"/>
        <v>42930</v>
      </c>
      <c r="M1765" s="1">
        <f t="shared" si="976"/>
        <v>21</v>
      </c>
      <c r="N1765" s="1">
        <f t="shared" si="958"/>
        <v>14</v>
      </c>
      <c r="O1765" s="2">
        <f t="shared" si="959"/>
        <v>1.0020658499999999</v>
      </c>
      <c r="P1765" s="13">
        <f t="shared" si="951"/>
        <v>1.0013999200000001</v>
      </c>
      <c r="Q1765" s="13">
        <f t="shared" si="977"/>
        <v>1.3804610826756374</v>
      </c>
      <c r="R1765" s="2">
        <f t="shared" si="947"/>
        <v>1.3833129</v>
      </c>
      <c r="S1765" s="2">
        <f t="shared" si="973"/>
        <v>1.34831144</v>
      </c>
      <c r="T1765" s="2">
        <f t="shared" si="960"/>
        <v>338924.57780818001</v>
      </c>
      <c r="U1765" s="2">
        <f t="shared" si="961"/>
        <v>1131.1920431909286</v>
      </c>
      <c r="V1765" s="2">
        <f t="shared" si="962"/>
        <v>95108.366005496035</v>
      </c>
      <c r="W1765" s="2">
        <f t="shared" si="963"/>
        <v>347609.21030661697</v>
      </c>
      <c r="X1765" s="17">
        <f t="shared" si="964"/>
        <v>0</v>
      </c>
      <c r="Y1765" s="2">
        <f t="shared" si="965"/>
        <v>0</v>
      </c>
      <c r="Z1765" s="72">
        <f t="shared" si="966"/>
        <v>0</v>
      </c>
      <c r="AA1765" s="2">
        <f t="shared" si="952"/>
        <v>0</v>
      </c>
      <c r="AB1765" s="12">
        <f t="shared" si="974"/>
        <v>4.6600000000000003E-2</v>
      </c>
      <c r="AC1765" s="17">
        <f t="shared" si="967"/>
        <v>14</v>
      </c>
      <c r="AD1765" s="17">
        <v>252</v>
      </c>
      <c r="AE1765" s="13">
        <f t="shared" si="978"/>
        <v>1.002533583</v>
      </c>
      <c r="AF1765" s="2">
        <f t="shared" si="953"/>
        <v>858.69354860999999</v>
      </c>
      <c r="AG1765" s="2">
        <f t="shared" si="968"/>
        <v>880.69678586999999</v>
      </c>
      <c r="AH1765" s="3">
        <f t="shared" si="969"/>
        <v>0</v>
      </c>
      <c r="AI1765" s="4" t="str">
        <f t="shared" si="979"/>
        <v>A+J=</v>
      </c>
      <c r="AJ1765" s="11">
        <f t="shared" si="975"/>
        <v>42930</v>
      </c>
      <c r="AK1765" s="11"/>
      <c r="AL1765" s="4"/>
      <c r="AM1765" s="1"/>
      <c r="AN1765" s="11"/>
      <c r="AO1765" s="1"/>
      <c r="AP1765" s="1"/>
      <c r="AQ1765" s="3"/>
      <c r="AR1765" s="3"/>
      <c r="AS1765" s="6"/>
      <c r="AT1765" s="1"/>
      <c r="AU1765" s="1"/>
      <c r="AV1765" s="1"/>
      <c r="AW1765" s="1"/>
      <c r="AX1765" s="1"/>
      <c r="AY1765" s="1"/>
      <c r="AZ1765" s="1"/>
      <c r="BA1765" s="1"/>
      <c r="BB1765" s="1"/>
    </row>
    <row r="1766" spans="1:54" x14ac:dyDescent="0.2">
      <c r="A1766" s="158">
        <f t="shared" si="970"/>
        <v>42922</v>
      </c>
      <c r="B1766" s="2">
        <f t="shared" si="954"/>
        <v>348603.63349591702</v>
      </c>
      <c r="C1766" s="2">
        <f t="shared" si="971"/>
        <v>251369.65225792999</v>
      </c>
      <c r="D1766" s="2">
        <f>SUM(Y1766:Y$1805)</f>
        <v>3247.6453922700002</v>
      </c>
      <c r="E1766" s="73">
        <f t="shared" si="955"/>
        <v>248122.00686565999</v>
      </c>
      <c r="F1766" s="88">
        <f t="shared" si="948"/>
        <v>4828.4399999999996</v>
      </c>
      <c r="G1766" s="3">
        <f>IF(AND(N1766=1,N1765&gt;1),VLOOKUP(A1765,[1]Plan1!$BK$81:$BM$259,3),G1765)</f>
        <v>4843.41</v>
      </c>
      <c r="H1766" s="11">
        <f t="shared" si="949"/>
        <v>42840</v>
      </c>
      <c r="I1766" s="11">
        <f t="shared" si="950"/>
        <v>42870</v>
      </c>
      <c r="J1766" s="12">
        <f t="shared" si="956"/>
        <v>3.100380247036405E-3</v>
      </c>
      <c r="K1766" s="11">
        <f t="shared" si="972"/>
        <v>42930</v>
      </c>
      <c r="L1766" s="11">
        <f t="shared" si="957"/>
        <v>42930</v>
      </c>
      <c r="M1766" s="1">
        <f t="shared" si="976"/>
        <v>21</v>
      </c>
      <c r="N1766" s="1">
        <f t="shared" si="958"/>
        <v>15</v>
      </c>
      <c r="O1766" s="2">
        <f t="shared" si="959"/>
        <v>1.0022135700000001</v>
      </c>
      <c r="P1766" s="13">
        <f t="shared" si="951"/>
        <v>1.0013999200000001</v>
      </c>
      <c r="Q1766" s="13">
        <f t="shared" si="977"/>
        <v>1.3804610826756374</v>
      </c>
      <c r="R1766" s="2">
        <f t="shared" si="947"/>
        <v>1.3835168200000001</v>
      </c>
      <c r="S1766" s="2">
        <f t="shared" si="973"/>
        <v>1.34831144</v>
      </c>
      <c r="T1766" s="2">
        <f t="shared" si="960"/>
        <v>338924.57780818001</v>
      </c>
      <c r="U1766" s="2">
        <f t="shared" si="961"/>
        <v>1131.1920431909286</v>
      </c>
      <c r="V1766" s="2">
        <f t="shared" si="962"/>
        <v>95158.963045136115</v>
      </c>
      <c r="W1766" s="2">
        <f t="shared" si="963"/>
        <v>347659.80734625703</v>
      </c>
      <c r="X1766" s="17">
        <f t="shared" si="964"/>
        <v>0</v>
      </c>
      <c r="Y1766" s="2">
        <f t="shared" si="965"/>
        <v>0</v>
      </c>
      <c r="Z1766" s="72">
        <f t="shared" si="966"/>
        <v>0</v>
      </c>
      <c r="AA1766" s="2">
        <f t="shared" si="952"/>
        <v>0</v>
      </c>
      <c r="AB1766" s="12">
        <f t="shared" si="974"/>
        <v>4.6600000000000003E-2</v>
      </c>
      <c r="AC1766" s="17">
        <f t="shared" si="967"/>
        <v>15</v>
      </c>
      <c r="AD1766" s="17">
        <v>252</v>
      </c>
      <c r="AE1766" s="13">
        <f t="shared" si="978"/>
        <v>1.002714798</v>
      </c>
      <c r="AF1766" s="2">
        <f t="shared" si="953"/>
        <v>920.11176597999997</v>
      </c>
      <c r="AG1766" s="2">
        <f t="shared" si="968"/>
        <v>943.82614966000006</v>
      </c>
      <c r="AH1766" s="3">
        <f t="shared" si="969"/>
        <v>0</v>
      </c>
      <c r="AI1766" s="4" t="str">
        <f t="shared" si="979"/>
        <v>A+J=</v>
      </c>
      <c r="AJ1766" s="11">
        <f t="shared" si="975"/>
        <v>42930</v>
      </c>
      <c r="AK1766" s="11"/>
      <c r="AL1766" s="4"/>
      <c r="AM1766" s="1"/>
      <c r="AN1766" s="11"/>
      <c r="AO1766" s="1"/>
      <c r="AP1766" s="1"/>
      <c r="AQ1766" s="3"/>
      <c r="AR1766" s="3"/>
      <c r="AS1766" s="6"/>
      <c r="AT1766" s="1"/>
      <c r="AU1766" s="1"/>
      <c r="AV1766" s="1"/>
      <c r="AW1766" s="1"/>
      <c r="AX1766" s="1"/>
      <c r="AY1766" s="1"/>
      <c r="AZ1766" s="1"/>
      <c r="BA1766" s="1"/>
      <c r="BB1766" s="1"/>
    </row>
    <row r="1767" spans="1:54" x14ac:dyDescent="0.2">
      <c r="A1767" s="158">
        <f t="shared" si="970"/>
        <v>42923</v>
      </c>
      <c r="B1767" s="2">
        <f t="shared" si="954"/>
        <v>348717.40250140737</v>
      </c>
      <c r="C1767" s="2">
        <f t="shared" si="971"/>
        <v>251369.65225792999</v>
      </c>
      <c r="D1767" s="2">
        <f>SUM(Y1767:Y$1805)</f>
        <v>3247.6453922700002</v>
      </c>
      <c r="E1767" s="73">
        <f t="shared" si="955"/>
        <v>248122.00686565999</v>
      </c>
      <c r="F1767" s="88">
        <f t="shared" si="948"/>
        <v>4828.4399999999996</v>
      </c>
      <c r="G1767" s="3">
        <f>IF(AND(N1767=1,N1766&gt;1),VLOOKUP(A1766,[1]Plan1!$BK$81:$BM$259,3),G1766)</f>
        <v>4843.41</v>
      </c>
      <c r="H1767" s="11">
        <f t="shared" si="949"/>
        <v>42840</v>
      </c>
      <c r="I1767" s="11">
        <f t="shared" si="950"/>
        <v>42870</v>
      </c>
      <c r="J1767" s="12">
        <f t="shared" si="956"/>
        <v>3.100380247036405E-3</v>
      </c>
      <c r="K1767" s="11">
        <f t="shared" si="972"/>
        <v>42930</v>
      </c>
      <c r="L1767" s="11">
        <f t="shared" si="957"/>
        <v>42930</v>
      </c>
      <c r="M1767" s="1">
        <f t="shared" si="976"/>
        <v>21</v>
      </c>
      <c r="N1767" s="1">
        <f t="shared" si="958"/>
        <v>16</v>
      </c>
      <c r="O1767" s="2">
        <f t="shared" si="959"/>
        <v>1.0023613199999999</v>
      </c>
      <c r="P1767" s="13">
        <f t="shared" si="951"/>
        <v>1.0013999200000001</v>
      </c>
      <c r="Q1767" s="13">
        <f t="shared" si="977"/>
        <v>1.3804610826756374</v>
      </c>
      <c r="R1767" s="2">
        <f t="shared" si="947"/>
        <v>1.3837207899999999</v>
      </c>
      <c r="S1767" s="2">
        <f t="shared" si="973"/>
        <v>1.34831144</v>
      </c>
      <c r="T1767" s="2">
        <f t="shared" si="960"/>
        <v>338924.57780818001</v>
      </c>
      <c r="U1767" s="2">
        <f t="shared" si="961"/>
        <v>1131.1920431909286</v>
      </c>
      <c r="V1767" s="2">
        <f t="shared" si="962"/>
        <v>95209.572490876453</v>
      </c>
      <c r="W1767" s="2">
        <f t="shared" si="963"/>
        <v>347710.41679199738</v>
      </c>
      <c r="X1767" s="17">
        <f t="shared" si="964"/>
        <v>0</v>
      </c>
      <c r="Y1767" s="2">
        <f t="shared" si="965"/>
        <v>0</v>
      </c>
      <c r="Z1767" s="72">
        <f t="shared" si="966"/>
        <v>0</v>
      </c>
      <c r="AA1767" s="2">
        <f t="shared" si="952"/>
        <v>0</v>
      </c>
      <c r="AB1767" s="12">
        <f t="shared" si="974"/>
        <v>4.6600000000000003E-2</v>
      </c>
      <c r="AC1767" s="17">
        <f t="shared" si="967"/>
        <v>16</v>
      </c>
      <c r="AD1767" s="17">
        <v>252</v>
      </c>
      <c r="AE1767" s="13">
        <f t="shared" si="978"/>
        <v>1.0028960469999999</v>
      </c>
      <c r="AF1767" s="2">
        <f t="shared" si="953"/>
        <v>981.54150677999996</v>
      </c>
      <c r="AG1767" s="2">
        <f t="shared" si="968"/>
        <v>1006.98570941</v>
      </c>
      <c r="AH1767" s="3">
        <f t="shared" si="969"/>
        <v>0</v>
      </c>
      <c r="AI1767" s="4" t="str">
        <f t="shared" si="979"/>
        <v>A+J=</v>
      </c>
      <c r="AJ1767" s="11">
        <f t="shared" si="975"/>
        <v>42930</v>
      </c>
      <c r="AK1767" s="11"/>
      <c r="AL1767" s="4"/>
      <c r="AM1767" s="1"/>
      <c r="AN1767" s="11"/>
      <c r="AO1767" s="1"/>
      <c r="AP1767" s="1"/>
      <c r="AQ1767" s="3"/>
      <c r="AR1767" s="3"/>
      <c r="AS1767" s="6"/>
      <c r="AT1767" s="1"/>
      <c r="AU1767" s="1"/>
      <c r="AV1767" s="1"/>
      <c r="AW1767" s="1"/>
      <c r="AX1767" s="1"/>
      <c r="AY1767" s="1"/>
      <c r="AZ1767" s="1"/>
      <c r="BA1767" s="1"/>
      <c r="BB1767" s="1"/>
    </row>
    <row r="1768" spans="1:54" x14ac:dyDescent="0.2">
      <c r="A1768" s="158">
        <f t="shared" si="970"/>
        <v>42924</v>
      </c>
      <c r="B1768" s="2">
        <f t="shared" si="954"/>
        <v>348831.20595879795</v>
      </c>
      <c r="C1768" s="2">
        <f t="shared" si="971"/>
        <v>251369.65225792999</v>
      </c>
      <c r="D1768" s="2">
        <f>SUM(Y1768:Y$1805)</f>
        <v>3247.6453922700002</v>
      </c>
      <c r="E1768" s="73">
        <f t="shared" si="955"/>
        <v>248122.00686565999</v>
      </c>
      <c r="F1768" s="88">
        <f t="shared" si="948"/>
        <v>4828.4399999999996</v>
      </c>
      <c r="G1768" s="3">
        <f>IF(AND(N1768=1,N1767&gt;1),VLOOKUP(A1767,[1]Plan1!$BK$81:$BM$259,3),G1767)</f>
        <v>4843.41</v>
      </c>
      <c r="H1768" s="11">
        <f t="shared" si="949"/>
        <v>42840</v>
      </c>
      <c r="I1768" s="11">
        <f t="shared" si="950"/>
        <v>42870</v>
      </c>
      <c r="J1768" s="12">
        <f t="shared" si="956"/>
        <v>3.100380247036405E-3</v>
      </c>
      <c r="K1768" s="11">
        <f t="shared" si="972"/>
        <v>42930</v>
      </c>
      <c r="L1768" s="11">
        <f t="shared" si="957"/>
        <v>42930</v>
      </c>
      <c r="M1768" s="1">
        <f t="shared" si="976"/>
        <v>21</v>
      </c>
      <c r="N1768" s="1">
        <f t="shared" si="958"/>
        <v>17</v>
      </c>
      <c r="O1768" s="2">
        <f t="shared" si="959"/>
        <v>1.00250909</v>
      </c>
      <c r="P1768" s="13">
        <f t="shared" si="951"/>
        <v>1.0013999200000001</v>
      </c>
      <c r="Q1768" s="13">
        <f t="shared" si="977"/>
        <v>1.3804610826756374</v>
      </c>
      <c r="R1768" s="2">
        <f t="shared" si="947"/>
        <v>1.3839247800000001</v>
      </c>
      <c r="S1768" s="2">
        <f t="shared" si="973"/>
        <v>1.34831144</v>
      </c>
      <c r="T1768" s="2">
        <f t="shared" si="960"/>
        <v>338924.57780818001</v>
      </c>
      <c r="U1768" s="2">
        <f t="shared" si="961"/>
        <v>1131.1920431909286</v>
      </c>
      <c r="V1768" s="2">
        <f t="shared" si="962"/>
        <v>95260.186899057022</v>
      </c>
      <c r="W1768" s="2">
        <f t="shared" si="963"/>
        <v>347761.03120017797</v>
      </c>
      <c r="X1768" s="17">
        <f t="shared" si="964"/>
        <v>0</v>
      </c>
      <c r="Y1768" s="2">
        <f t="shared" si="965"/>
        <v>0</v>
      </c>
      <c r="Z1768" s="72">
        <f t="shared" si="966"/>
        <v>0</v>
      </c>
      <c r="AA1768" s="2">
        <f t="shared" si="952"/>
        <v>0</v>
      </c>
      <c r="AB1768" s="12">
        <f t="shared" si="974"/>
        <v>4.6600000000000003E-2</v>
      </c>
      <c r="AC1768" s="17">
        <f t="shared" si="967"/>
        <v>17</v>
      </c>
      <c r="AD1768" s="17">
        <v>252</v>
      </c>
      <c r="AE1768" s="13">
        <f t="shared" si="978"/>
        <v>1.003077328</v>
      </c>
      <c r="AF1768" s="2">
        <f t="shared" si="953"/>
        <v>1042.9820931700001</v>
      </c>
      <c r="AG1768" s="2">
        <f t="shared" si="968"/>
        <v>1070.1747586199999</v>
      </c>
      <c r="AH1768" s="3">
        <f t="shared" si="969"/>
        <v>0</v>
      </c>
      <c r="AI1768" s="4" t="str">
        <f t="shared" si="979"/>
        <v>A+J=</v>
      </c>
      <c r="AJ1768" s="11">
        <f t="shared" si="975"/>
        <v>42930</v>
      </c>
      <c r="AK1768" s="11"/>
      <c r="AL1768" s="4"/>
      <c r="AM1768" s="1"/>
      <c r="AN1768" s="11"/>
      <c r="AO1768" s="1"/>
      <c r="AP1768" s="1"/>
      <c r="AQ1768" s="3"/>
      <c r="AR1768" s="3"/>
      <c r="AS1768" s="6"/>
      <c r="AT1768" s="1"/>
      <c r="AU1768" s="1"/>
      <c r="AV1768" s="1"/>
      <c r="AW1768" s="1"/>
      <c r="AX1768" s="1"/>
      <c r="AY1768" s="1"/>
      <c r="AZ1768" s="1"/>
      <c r="BA1768" s="1"/>
      <c r="BB1768" s="1"/>
    </row>
    <row r="1769" spans="1:54" x14ac:dyDescent="0.2">
      <c r="A1769" s="158">
        <f t="shared" si="970"/>
        <v>42925</v>
      </c>
      <c r="B1769" s="2">
        <f t="shared" si="954"/>
        <v>348831.20595879795</v>
      </c>
      <c r="C1769" s="2">
        <f t="shared" si="971"/>
        <v>251369.65225792999</v>
      </c>
      <c r="D1769" s="2">
        <f>SUM(Y1769:Y$1805)</f>
        <v>3247.6453922700002</v>
      </c>
      <c r="E1769" s="73">
        <f t="shared" si="955"/>
        <v>248122.00686565999</v>
      </c>
      <c r="F1769" s="88">
        <f t="shared" si="948"/>
        <v>4828.4399999999996</v>
      </c>
      <c r="G1769" s="3">
        <f>IF(AND(N1769=1,N1768&gt;1),VLOOKUP(A1768,[1]Plan1!$BK$81:$BM$259,3),G1768)</f>
        <v>4843.41</v>
      </c>
      <c r="H1769" s="11">
        <f t="shared" si="949"/>
        <v>42840</v>
      </c>
      <c r="I1769" s="11">
        <f t="shared" si="950"/>
        <v>42870</v>
      </c>
      <c r="J1769" s="12">
        <f t="shared" si="956"/>
        <v>3.100380247036405E-3</v>
      </c>
      <c r="K1769" s="11">
        <f t="shared" si="972"/>
        <v>42930</v>
      </c>
      <c r="L1769" s="11">
        <f t="shared" si="957"/>
        <v>42930</v>
      </c>
      <c r="M1769" s="1">
        <f t="shared" si="976"/>
        <v>21</v>
      </c>
      <c r="N1769" s="1">
        <f t="shared" si="958"/>
        <v>17</v>
      </c>
      <c r="O1769" s="2">
        <f t="shared" si="959"/>
        <v>1.00250909</v>
      </c>
      <c r="P1769" s="13">
        <f t="shared" si="951"/>
        <v>1.0013999200000001</v>
      </c>
      <c r="Q1769" s="13">
        <f t="shared" si="977"/>
        <v>1.3804610826756374</v>
      </c>
      <c r="R1769" s="2">
        <f t="shared" ref="R1769:R1832" si="980">TRUNC(TRUNC((O1769*Q1769),15),8)</f>
        <v>1.3839247800000001</v>
      </c>
      <c r="S1769" s="2">
        <f t="shared" si="973"/>
        <v>1.34831144</v>
      </c>
      <c r="T1769" s="2">
        <f t="shared" si="960"/>
        <v>338924.57780818001</v>
      </c>
      <c r="U1769" s="2">
        <f t="shared" si="961"/>
        <v>1131.1920431909286</v>
      </c>
      <c r="V1769" s="2">
        <f t="shared" si="962"/>
        <v>95260.186899057022</v>
      </c>
      <c r="W1769" s="2">
        <f t="shared" si="963"/>
        <v>347761.03120017797</v>
      </c>
      <c r="X1769" s="17">
        <f t="shared" si="964"/>
        <v>0</v>
      </c>
      <c r="Y1769" s="2">
        <f t="shared" si="965"/>
        <v>0</v>
      </c>
      <c r="Z1769" s="72">
        <f t="shared" si="966"/>
        <v>0</v>
      </c>
      <c r="AA1769" s="2">
        <f t="shared" si="952"/>
        <v>0</v>
      </c>
      <c r="AB1769" s="12">
        <f t="shared" si="974"/>
        <v>4.6600000000000003E-2</v>
      </c>
      <c r="AC1769" s="17">
        <f t="shared" si="967"/>
        <v>17</v>
      </c>
      <c r="AD1769" s="17">
        <v>252</v>
      </c>
      <c r="AE1769" s="13">
        <f t="shared" si="978"/>
        <v>1.003077328</v>
      </c>
      <c r="AF1769" s="2">
        <f t="shared" si="953"/>
        <v>1042.9820931700001</v>
      </c>
      <c r="AG1769" s="2">
        <f t="shared" si="968"/>
        <v>1070.1747586199999</v>
      </c>
      <c r="AH1769" s="3">
        <f t="shared" si="969"/>
        <v>0</v>
      </c>
      <c r="AI1769" s="4" t="str">
        <f t="shared" si="979"/>
        <v>A+J=</v>
      </c>
      <c r="AJ1769" s="11">
        <f t="shared" si="975"/>
        <v>42930</v>
      </c>
      <c r="AK1769" s="11"/>
      <c r="AL1769" s="4"/>
      <c r="AM1769" s="1"/>
      <c r="AN1769" s="11"/>
      <c r="AO1769" s="1"/>
      <c r="AP1769" s="1"/>
      <c r="AQ1769" s="3"/>
      <c r="AR1769" s="3"/>
      <c r="AS1769" s="6"/>
      <c r="AT1769" s="1"/>
      <c r="AU1769" s="1"/>
      <c r="AV1769" s="1"/>
      <c r="AW1769" s="1"/>
      <c r="AX1769" s="1"/>
      <c r="AY1769" s="1"/>
      <c r="AZ1769" s="1"/>
      <c r="BA1769" s="1"/>
      <c r="BB1769" s="1"/>
    </row>
    <row r="1770" spans="1:54" x14ac:dyDescent="0.2">
      <c r="A1770" s="158">
        <f t="shared" si="970"/>
        <v>42926</v>
      </c>
      <c r="B1770" s="2">
        <f t="shared" si="954"/>
        <v>348831.20595879795</v>
      </c>
      <c r="C1770" s="2">
        <f t="shared" si="971"/>
        <v>251369.65225792999</v>
      </c>
      <c r="D1770" s="2">
        <f>SUM(Y1770:Y$1805)</f>
        <v>3247.6453922700002</v>
      </c>
      <c r="E1770" s="73">
        <f t="shared" si="955"/>
        <v>248122.00686565999</v>
      </c>
      <c r="F1770" s="88">
        <f t="shared" ref="F1770:F1833" si="981">IF(G1770=G1769,F1769,G1769)</f>
        <v>4828.4399999999996</v>
      </c>
      <c r="G1770" s="3">
        <f>IF(AND(N1770=1,N1769&gt;1),VLOOKUP(A1769,[1]Plan1!$BK$81:$BM$259,3),G1769)</f>
        <v>4843.41</v>
      </c>
      <c r="H1770" s="11">
        <f t="shared" ref="H1770:H1833" si="982">EDATE(I1770,-1)</f>
        <v>42840</v>
      </c>
      <c r="I1770" s="11">
        <f t="shared" ref="I1770:I1833" si="983">IF(X1769&gt;0,EDATE(A1770,-1),+I1769)</f>
        <v>42870</v>
      </c>
      <c r="J1770" s="12">
        <f t="shared" si="956"/>
        <v>3.100380247036405E-3</v>
      </c>
      <c r="K1770" s="11">
        <f t="shared" si="972"/>
        <v>42930</v>
      </c>
      <c r="L1770" s="11">
        <f t="shared" si="957"/>
        <v>42930</v>
      </c>
      <c r="M1770" s="1">
        <f t="shared" si="976"/>
        <v>21</v>
      </c>
      <c r="N1770" s="1">
        <f t="shared" si="958"/>
        <v>17</v>
      </c>
      <c r="O1770" s="2">
        <f t="shared" si="959"/>
        <v>1.00250909</v>
      </c>
      <c r="P1770" s="13">
        <f t="shared" ref="P1770:P1833" si="984">IF(L1770&gt;L1769,O1769,P1769)</f>
        <v>1.0013999200000001</v>
      </c>
      <c r="Q1770" s="13">
        <f t="shared" si="977"/>
        <v>1.3804610826756374</v>
      </c>
      <c r="R1770" s="2">
        <f t="shared" si="980"/>
        <v>1.3839247800000001</v>
      </c>
      <c r="S1770" s="2">
        <f t="shared" si="973"/>
        <v>1.34831144</v>
      </c>
      <c r="T1770" s="2">
        <f t="shared" si="960"/>
        <v>338924.57780818001</v>
      </c>
      <c r="U1770" s="2">
        <f t="shared" si="961"/>
        <v>1131.1920431909286</v>
      </c>
      <c r="V1770" s="2">
        <f t="shared" si="962"/>
        <v>95260.186899057022</v>
      </c>
      <c r="W1770" s="2">
        <f t="shared" si="963"/>
        <v>347761.03120017797</v>
      </c>
      <c r="X1770" s="17">
        <f t="shared" si="964"/>
        <v>0</v>
      </c>
      <c r="Y1770" s="2">
        <f t="shared" si="965"/>
        <v>0</v>
      </c>
      <c r="Z1770" s="72">
        <f t="shared" si="966"/>
        <v>0</v>
      </c>
      <c r="AA1770" s="2">
        <f t="shared" si="952"/>
        <v>0</v>
      </c>
      <c r="AB1770" s="12">
        <f t="shared" si="974"/>
        <v>4.6600000000000003E-2</v>
      </c>
      <c r="AC1770" s="17">
        <f t="shared" si="967"/>
        <v>17</v>
      </c>
      <c r="AD1770" s="17">
        <v>252</v>
      </c>
      <c r="AE1770" s="13">
        <f t="shared" si="978"/>
        <v>1.003077328</v>
      </c>
      <c r="AF1770" s="2">
        <f t="shared" si="953"/>
        <v>1042.9820931700001</v>
      </c>
      <c r="AG1770" s="2">
        <f t="shared" si="968"/>
        <v>1070.1747586199999</v>
      </c>
      <c r="AH1770" s="3">
        <f t="shared" si="969"/>
        <v>0</v>
      </c>
      <c r="AI1770" s="4" t="str">
        <f t="shared" si="979"/>
        <v>A+J=</v>
      </c>
      <c r="AJ1770" s="11">
        <f t="shared" si="975"/>
        <v>42930</v>
      </c>
      <c r="AK1770" s="11"/>
      <c r="AL1770" s="4"/>
      <c r="AM1770" s="1"/>
      <c r="AN1770" s="11"/>
      <c r="AO1770" s="1"/>
      <c r="AP1770" s="1"/>
      <c r="AQ1770" s="3"/>
      <c r="AR1770" s="3"/>
      <c r="AS1770" s="6"/>
      <c r="AT1770" s="1"/>
      <c r="AU1770" s="1"/>
      <c r="AV1770" s="1"/>
      <c r="AW1770" s="1"/>
      <c r="AX1770" s="1"/>
      <c r="AY1770" s="1"/>
      <c r="AZ1770" s="1"/>
      <c r="BA1770" s="1"/>
      <c r="BB1770" s="1"/>
    </row>
    <row r="1771" spans="1:54" x14ac:dyDescent="0.2">
      <c r="A1771" s="158">
        <f t="shared" si="970"/>
        <v>42927</v>
      </c>
      <c r="B1771" s="2">
        <f t="shared" si="954"/>
        <v>348945.04671273864</v>
      </c>
      <c r="C1771" s="2">
        <f t="shared" si="971"/>
        <v>251369.65225792999</v>
      </c>
      <c r="D1771" s="2">
        <f>SUM(Y1771:Y$1805)</f>
        <v>3247.6453922700002</v>
      </c>
      <c r="E1771" s="73">
        <f t="shared" si="955"/>
        <v>248122.00686565999</v>
      </c>
      <c r="F1771" s="88">
        <f t="shared" si="981"/>
        <v>4828.4399999999996</v>
      </c>
      <c r="G1771" s="3">
        <f>IF(AND(N1771=1,N1770&gt;1),VLOOKUP(A1770,[1]Plan1!$BK$81:$BM$259,3),G1770)</f>
        <v>4843.41</v>
      </c>
      <c r="H1771" s="11">
        <f t="shared" si="982"/>
        <v>42840</v>
      </c>
      <c r="I1771" s="11">
        <f t="shared" si="983"/>
        <v>42870</v>
      </c>
      <c r="J1771" s="12">
        <f t="shared" si="956"/>
        <v>3.100380247036405E-3</v>
      </c>
      <c r="K1771" s="11">
        <f t="shared" si="972"/>
        <v>42930</v>
      </c>
      <c r="L1771" s="11">
        <f t="shared" si="957"/>
        <v>42930</v>
      </c>
      <c r="M1771" s="1">
        <f t="shared" si="976"/>
        <v>21</v>
      </c>
      <c r="N1771" s="1">
        <f t="shared" si="958"/>
        <v>18</v>
      </c>
      <c r="O1771" s="2">
        <f t="shared" si="959"/>
        <v>1.00265688</v>
      </c>
      <c r="P1771" s="13">
        <f t="shared" si="984"/>
        <v>1.0013999200000001</v>
      </c>
      <c r="Q1771" s="13">
        <f t="shared" si="977"/>
        <v>1.3804610826756374</v>
      </c>
      <c r="R1771" s="2">
        <f t="shared" si="980"/>
        <v>1.3841288</v>
      </c>
      <c r="S1771" s="2">
        <f t="shared" si="973"/>
        <v>1.34831144</v>
      </c>
      <c r="T1771" s="2">
        <f t="shared" si="960"/>
        <v>338924.57780818001</v>
      </c>
      <c r="U1771" s="2">
        <f t="shared" si="961"/>
        <v>1131.1920431909286</v>
      </c>
      <c r="V1771" s="2">
        <f t="shared" si="962"/>
        <v>95310.808750897748</v>
      </c>
      <c r="W1771" s="2">
        <f t="shared" si="963"/>
        <v>347811.65305201866</v>
      </c>
      <c r="X1771" s="17">
        <f t="shared" si="964"/>
        <v>0</v>
      </c>
      <c r="Y1771" s="2">
        <f t="shared" si="965"/>
        <v>0</v>
      </c>
      <c r="Z1771" s="72">
        <f t="shared" si="966"/>
        <v>0</v>
      </c>
      <c r="AA1771" s="2">
        <f t="shared" si="952"/>
        <v>0</v>
      </c>
      <c r="AB1771" s="12">
        <f t="shared" si="974"/>
        <v>4.6600000000000003E-2</v>
      </c>
      <c r="AC1771" s="17">
        <f t="shared" si="967"/>
        <v>18</v>
      </c>
      <c r="AD1771" s="17">
        <v>252</v>
      </c>
      <c r="AE1771" s="13">
        <f t="shared" si="978"/>
        <v>1.003258642</v>
      </c>
      <c r="AF1771" s="2">
        <f t="shared" si="953"/>
        <v>1104.43386407</v>
      </c>
      <c r="AG1771" s="2">
        <f t="shared" si="968"/>
        <v>1133.3936607200001</v>
      </c>
      <c r="AH1771" s="3">
        <f t="shared" si="969"/>
        <v>0</v>
      </c>
      <c r="AI1771" s="4" t="str">
        <f t="shared" si="979"/>
        <v>A+J=</v>
      </c>
      <c r="AJ1771" s="11">
        <f t="shared" si="975"/>
        <v>42930</v>
      </c>
      <c r="AK1771" s="11"/>
      <c r="AL1771" s="4"/>
      <c r="AM1771" s="1"/>
      <c r="AN1771" s="11"/>
      <c r="AO1771" s="1"/>
      <c r="AP1771" s="1"/>
      <c r="AQ1771" s="3"/>
      <c r="AR1771" s="3"/>
      <c r="AS1771" s="6"/>
      <c r="AT1771" s="1"/>
      <c r="AU1771" s="1"/>
      <c r="AV1771" s="1"/>
      <c r="AW1771" s="1"/>
      <c r="AX1771" s="1"/>
      <c r="AY1771" s="1"/>
      <c r="AZ1771" s="1"/>
      <c r="BA1771" s="1"/>
      <c r="BB1771" s="1"/>
    </row>
    <row r="1772" spans="1:54" x14ac:dyDescent="0.2">
      <c r="A1772" s="158">
        <f t="shared" si="970"/>
        <v>42928</v>
      </c>
      <c r="B1772" s="2">
        <f t="shared" si="954"/>
        <v>349058.92193468945</v>
      </c>
      <c r="C1772" s="2">
        <f t="shared" si="971"/>
        <v>251369.65225792999</v>
      </c>
      <c r="D1772" s="2">
        <f>SUM(Y1772:Y$1805)</f>
        <v>3247.6453922700002</v>
      </c>
      <c r="E1772" s="73">
        <f t="shared" si="955"/>
        <v>248122.00686565999</v>
      </c>
      <c r="F1772" s="88">
        <f t="shared" si="981"/>
        <v>4828.4399999999996</v>
      </c>
      <c r="G1772" s="3">
        <f>IF(AND(N1772=1,N1771&gt;1),VLOOKUP(A1771,[1]Plan1!$BK$81:$BM$259,3),G1771)</f>
        <v>4843.41</v>
      </c>
      <c r="H1772" s="11">
        <f t="shared" si="982"/>
        <v>42840</v>
      </c>
      <c r="I1772" s="11">
        <f t="shared" si="983"/>
        <v>42870</v>
      </c>
      <c r="J1772" s="12">
        <f t="shared" si="956"/>
        <v>3.100380247036405E-3</v>
      </c>
      <c r="K1772" s="11">
        <f t="shared" si="972"/>
        <v>42930</v>
      </c>
      <c r="L1772" s="11">
        <f t="shared" si="957"/>
        <v>42930</v>
      </c>
      <c r="M1772" s="1">
        <f t="shared" si="976"/>
        <v>21</v>
      </c>
      <c r="N1772" s="1">
        <f t="shared" si="958"/>
        <v>19</v>
      </c>
      <c r="O1772" s="2">
        <f t="shared" si="959"/>
        <v>1.0028046900000001</v>
      </c>
      <c r="P1772" s="13">
        <f t="shared" si="984"/>
        <v>1.0013999200000001</v>
      </c>
      <c r="Q1772" s="13">
        <f t="shared" si="977"/>
        <v>1.3804610826756374</v>
      </c>
      <c r="R1772" s="2">
        <f t="shared" si="980"/>
        <v>1.3843328399999999</v>
      </c>
      <c r="S1772" s="2">
        <f t="shared" si="973"/>
        <v>1.34831144</v>
      </c>
      <c r="T1772" s="2">
        <f t="shared" si="960"/>
        <v>338924.57780818001</v>
      </c>
      <c r="U1772" s="2">
        <f t="shared" si="961"/>
        <v>1131.1920431909286</v>
      </c>
      <c r="V1772" s="2">
        <f t="shared" si="962"/>
        <v>95361.435565178574</v>
      </c>
      <c r="W1772" s="2">
        <f t="shared" si="963"/>
        <v>347862.27986629948</v>
      </c>
      <c r="X1772" s="17">
        <f t="shared" si="964"/>
        <v>0</v>
      </c>
      <c r="Y1772" s="2">
        <f t="shared" si="965"/>
        <v>0</v>
      </c>
      <c r="Z1772" s="72">
        <f t="shared" si="966"/>
        <v>0</v>
      </c>
      <c r="AA1772" s="2">
        <f t="shared" si="952"/>
        <v>0</v>
      </c>
      <c r="AB1772" s="12">
        <f t="shared" si="974"/>
        <v>4.6600000000000003E-2</v>
      </c>
      <c r="AC1772" s="17">
        <f t="shared" si="967"/>
        <v>19</v>
      </c>
      <c r="AD1772" s="17">
        <v>252</v>
      </c>
      <c r="AE1772" s="13">
        <f t="shared" si="978"/>
        <v>1.003439988</v>
      </c>
      <c r="AF1772" s="2">
        <f t="shared" si="953"/>
        <v>1165.8964805600001</v>
      </c>
      <c r="AG1772" s="2">
        <f t="shared" si="968"/>
        <v>1196.6420683900001</v>
      </c>
      <c r="AH1772" s="3">
        <f t="shared" si="969"/>
        <v>0</v>
      </c>
      <c r="AI1772" s="4" t="str">
        <f t="shared" si="979"/>
        <v>A+J=</v>
      </c>
      <c r="AJ1772" s="11">
        <f t="shared" si="975"/>
        <v>42930</v>
      </c>
      <c r="AK1772" s="11"/>
      <c r="AL1772" s="4"/>
      <c r="AM1772" s="1"/>
      <c r="AN1772" s="11"/>
      <c r="AO1772" s="1"/>
      <c r="AP1772" s="1"/>
      <c r="AQ1772" s="3"/>
      <c r="AR1772" s="3"/>
      <c r="AS1772" s="6"/>
      <c r="AT1772" s="1"/>
      <c r="AU1772" s="1"/>
      <c r="AV1772" s="1"/>
      <c r="AW1772" s="1"/>
      <c r="AX1772" s="1"/>
      <c r="AY1772" s="1"/>
      <c r="AZ1772" s="1"/>
      <c r="BA1772" s="1"/>
      <c r="BB1772" s="1"/>
    </row>
    <row r="1773" spans="1:54" x14ac:dyDescent="0.2">
      <c r="A1773" s="158">
        <f t="shared" si="970"/>
        <v>42929</v>
      </c>
      <c r="B1773" s="2">
        <f t="shared" si="954"/>
        <v>349172.83730844071</v>
      </c>
      <c r="C1773" s="2">
        <f t="shared" si="971"/>
        <v>251369.65225792999</v>
      </c>
      <c r="D1773" s="2">
        <f>SUM(Y1773:Y$1805)</f>
        <v>3247.6453922700002</v>
      </c>
      <c r="E1773" s="73">
        <f t="shared" si="955"/>
        <v>248122.00686565999</v>
      </c>
      <c r="F1773" s="88">
        <f t="shared" si="981"/>
        <v>4828.4399999999996</v>
      </c>
      <c r="G1773" s="3">
        <f>IF(AND(N1773=1,N1772&gt;1),VLOOKUP(A1772,[1]Plan1!$BK$81:$BM$259,3),G1772)</f>
        <v>4843.41</v>
      </c>
      <c r="H1773" s="11">
        <f t="shared" si="982"/>
        <v>42840</v>
      </c>
      <c r="I1773" s="11">
        <f t="shared" si="983"/>
        <v>42870</v>
      </c>
      <c r="J1773" s="12">
        <f t="shared" si="956"/>
        <v>3.100380247036405E-3</v>
      </c>
      <c r="K1773" s="11">
        <f t="shared" si="972"/>
        <v>42930</v>
      </c>
      <c r="L1773" s="11">
        <f t="shared" si="957"/>
        <v>42930</v>
      </c>
      <c r="M1773" s="1">
        <f t="shared" si="976"/>
        <v>21</v>
      </c>
      <c r="N1773" s="1">
        <f t="shared" si="958"/>
        <v>20</v>
      </c>
      <c r="O1773" s="2">
        <f t="shared" si="959"/>
        <v>1.00295252</v>
      </c>
      <c r="P1773" s="13">
        <f t="shared" si="984"/>
        <v>1.0013999200000001</v>
      </c>
      <c r="Q1773" s="13">
        <f t="shared" si="977"/>
        <v>1.3804610826756374</v>
      </c>
      <c r="R1773" s="2">
        <f t="shared" si="980"/>
        <v>1.3845369199999999</v>
      </c>
      <c r="S1773" s="2">
        <f t="shared" si="973"/>
        <v>1.34831144</v>
      </c>
      <c r="T1773" s="2">
        <f t="shared" si="960"/>
        <v>338924.57780818001</v>
      </c>
      <c r="U1773" s="2">
        <f t="shared" si="961"/>
        <v>1131.1920431909286</v>
      </c>
      <c r="V1773" s="2">
        <f t="shared" si="962"/>
        <v>95412.07230433973</v>
      </c>
      <c r="W1773" s="2">
        <f t="shared" si="963"/>
        <v>347912.91660546069</v>
      </c>
      <c r="X1773" s="17">
        <f t="shared" si="964"/>
        <v>0</v>
      </c>
      <c r="Y1773" s="2">
        <f t="shared" si="965"/>
        <v>0</v>
      </c>
      <c r="Z1773" s="72">
        <f t="shared" si="966"/>
        <v>0</v>
      </c>
      <c r="AA1773" s="2">
        <f t="shared" si="952"/>
        <v>0</v>
      </c>
      <c r="AB1773" s="12">
        <f t="shared" si="974"/>
        <v>4.6600000000000003E-2</v>
      </c>
      <c r="AC1773" s="17">
        <f t="shared" si="967"/>
        <v>20</v>
      </c>
      <c r="AD1773" s="17">
        <v>252</v>
      </c>
      <c r="AE1773" s="13">
        <f t="shared" si="978"/>
        <v>1.0036213679999999</v>
      </c>
      <c r="AF1773" s="2">
        <f t="shared" si="953"/>
        <v>1227.3706204800001</v>
      </c>
      <c r="AG1773" s="2">
        <f t="shared" si="968"/>
        <v>1259.92070298</v>
      </c>
      <c r="AH1773" s="3">
        <f t="shared" si="969"/>
        <v>0</v>
      </c>
      <c r="AI1773" s="4" t="str">
        <f t="shared" si="979"/>
        <v>A+J=</v>
      </c>
      <c r="AJ1773" s="11">
        <f t="shared" si="975"/>
        <v>42930</v>
      </c>
      <c r="AK1773" s="11"/>
      <c r="AL1773" s="4"/>
      <c r="AM1773" s="1"/>
      <c r="AN1773" s="11"/>
      <c r="AO1773" s="1"/>
      <c r="AP1773" s="1"/>
      <c r="AQ1773" s="3"/>
      <c r="AR1773" s="3"/>
      <c r="AS1773" s="6"/>
      <c r="AT1773" s="1"/>
      <c r="AU1773" s="1"/>
      <c r="AV1773" s="1"/>
      <c r="AW1773" s="1"/>
      <c r="AX1773" s="1"/>
      <c r="AY1773" s="1"/>
      <c r="AZ1773" s="1"/>
      <c r="BA1773" s="1"/>
      <c r="BB1773" s="1"/>
    </row>
    <row r="1774" spans="1:54" x14ac:dyDescent="0.2">
      <c r="A1774" s="158">
        <f t="shared" si="970"/>
        <v>42930</v>
      </c>
      <c r="B1774" s="2">
        <f t="shared" si="954"/>
        <v>349286.789657972</v>
      </c>
      <c r="C1774" s="2">
        <f t="shared" si="971"/>
        <v>251369.65225792999</v>
      </c>
      <c r="D1774" s="2">
        <f>SUM(Y1774:Y$1805)</f>
        <v>3247.6453922700002</v>
      </c>
      <c r="E1774" s="73">
        <f t="shared" si="955"/>
        <v>248122.00686565999</v>
      </c>
      <c r="F1774" s="88">
        <f t="shared" si="981"/>
        <v>4828.4399999999996</v>
      </c>
      <c r="G1774" s="3">
        <f>IF(AND(N1774=1,N1773&gt;1),VLOOKUP(A1773,[1]Plan1!$BK$81:$BM$259,3),G1773)</f>
        <v>4843.41</v>
      </c>
      <c r="H1774" s="11">
        <f t="shared" si="982"/>
        <v>42840</v>
      </c>
      <c r="I1774" s="11">
        <f t="shared" si="983"/>
        <v>42870</v>
      </c>
      <c r="J1774" s="12">
        <f t="shared" si="956"/>
        <v>3.100380247036405E-3</v>
      </c>
      <c r="K1774" s="11">
        <f t="shared" si="972"/>
        <v>42961</v>
      </c>
      <c r="L1774" s="11">
        <f t="shared" si="957"/>
        <v>42930</v>
      </c>
      <c r="M1774" s="1">
        <f t="shared" si="976"/>
        <v>21</v>
      </c>
      <c r="N1774" s="1">
        <f t="shared" si="958"/>
        <v>21</v>
      </c>
      <c r="O1774" s="2">
        <f t="shared" si="959"/>
        <v>1.00310038</v>
      </c>
      <c r="P1774" s="13">
        <f t="shared" si="984"/>
        <v>1.0013999200000001</v>
      </c>
      <c r="Q1774" s="13">
        <f t="shared" si="977"/>
        <v>1.3804610826756374</v>
      </c>
      <c r="R1774" s="2">
        <f t="shared" si="980"/>
        <v>1.38474103</v>
      </c>
      <c r="S1774" s="2">
        <f t="shared" si="973"/>
        <v>1.34831144</v>
      </c>
      <c r="T1774" s="2">
        <f t="shared" si="960"/>
        <v>338924.57780818001</v>
      </c>
      <c r="U1774" s="2">
        <f t="shared" si="961"/>
        <v>1131.1920431909286</v>
      </c>
      <c r="V1774" s="2">
        <f t="shared" si="962"/>
        <v>95462.716487161102</v>
      </c>
      <c r="W1774" s="2">
        <f t="shared" si="963"/>
        <v>347963.56078828202</v>
      </c>
      <c r="X1774" s="17">
        <f t="shared" si="964"/>
        <v>58</v>
      </c>
      <c r="Y1774" s="2">
        <f t="shared" si="965"/>
        <v>1620.74102468</v>
      </c>
      <c r="Z1774" s="72">
        <f t="shared" si="966"/>
        <v>6.4476400000000001E-3</v>
      </c>
      <c r="AA1774" s="2">
        <f t="shared" si="952"/>
        <v>2185.2636648500002</v>
      </c>
      <c r="AB1774" s="12">
        <f t="shared" si="974"/>
        <v>4.6600000000000003E-2</v>
      </c>
      <c r="AC1774" s="17">
        <f t="shared" si="967"/>
        <v>21</v>
      </c>
      <c r="AD1774" s="17">
        <v>252</v>
      </c>
      <c r="AE1774" s="13">
        <f t="shared" si="978"/>
        <v>1.00380278</v>
      </c>
      <c r="AF1774" s="2">
        <f t="shared" si="953"/>
        <v>1288.85560599</v>
      </c>
      <c r="AG1774" s="2">
        <f t="shared" si="968"/>
        <v>1323.22886969</v>
      </c>
      <c r="AH1774" s="3">
        <f t="shared" si="969"/>
        <v>3474.1192708400004</v>
      </c>
      <c r="AI1774" s="4" t="str">
        <f t="shared" si="979"/>
        <v>A+J=</v>
      </c>
      <c r="AJ1774" s="11">
        <f t="shared" si="975"/>
        <v>42930</v>
      </c>
      <c r="AK1774" s="11"/>
      <c r="AL1774" s="4"/>
      <c r="AM1774" s="1"/>
      <c r="AN1774" s="11"/>
      <c r="AO1774" s="1"/>
      <c r="AP1774" s="1"/>
      <c r="AQ1774" s="3"/>
      <c r="AR1774" s="3"/>
      <c r="AS1774" s="6"/>
      <c r="AT1774" s="1"/>
      <c r="AU1774" s="1"/>
      <c r="AV1774" s="1"/>
      <c r="AW1774" s="1"/>
      <c r="AX1774" s="1"/>
      <c r="AY1774" s="1"/>
      <c r="AZ1774" s="1"/>
      <c r="BA1774" s="1"/>
      <c r="BB1774" s="1"/>
    </row>
    <row r="1775" spans="1:54" x14ac:dyDescent="0.2">
      <c r="A1775" s="158">
        <f t="shared" si="970"/>
        <v>42931</v>
      </c>
      <c r="B1775" s="2">
        <f t="shared" si="954"/>
        <v>345803.11766130617</v>
      </c>
      <c r="C1775" s="2">
        <f t="shared" si="971"/>
        <v>249748.91123324999</v>
      </c>
      <c r="D1775" s="2">
        <f>SUM(Y1775:Y$1805)</f>
        <v>1626.90436759</v>
      </c>
      <c r="E1775" s="73">
        <f t="shared" si="955"/>
        <v>248122.00686565999</v>
      </c>
      <c r="F1775" s="88">
        <f t="shared" si="981"/>
        <v>4843.41</v>
      </c>
      <c r="G1775" s="3">
        <f>IF(AND(N1775=1,N1774&gt;1),VLOOKUP(A1774,[1]Plan1!$BK$81:$BM$259,3),G1774)</f>
        <v>4832.2700000000004</v>
      </c>
      <c r="H1775" s="11">
        <f t="shared" si="982"/>
        <v>42870</v>
      </c>
      <c r="I1775" s="11">
        <f t="shared" si="983"/>
        <v>42901</v>
      </c>
      <c r="J1775" s="12">
        <f t="shared" si="956"/>
        <v>-2.3000324151783991E-3</v>
      </c>
      <c r="K1775" s="11">
        <f t="shared" si="972"/>
        <v>42961</v>
      </c>
      <c r="L1775" s="11">
        <f t="shared" si="957"/>
        <v>42961</v>
      </c>
      <c r="M1775" s="1">
        <f t="shared" si="976"/>
        <v>21</v>
      </c>
      <c r="N1775" s="1">
        <f t="shared" si="958"/>
        <v>1</v>
      </c>
      <c r="O1775" s="2">
        <f t="shared" si="959"/>
        <v>0.99989035000000004</v>
      </c>
      <c r="P1775" s="13">
        <f t="shared" si="984"/>
        <v>1.00310038</v>
      </c>
      <c r="Q1775" s="13">
        <f t="shared" si="977"/>
        <v>1.3847410366071433</v>
      </c>
      <c r="R1775" s="2">
        <f t="shared" si="980"/>
        <v>1.38458919</v>
      </c>
      <c r="S1775" s="2">
        <f t="shared" si="973"/>
        <v>1.34831144</v>
      </c>
      <c r="T1775" s="2">
        <f t="shared" si="960"/>
        <v>336739.31414332998</v>
      </c>
      <c r="U1775" s="2">
        <f t="shared" si="961"/>
        <v>566.66940301756222</v>
      </c>
      <c r="V1775" s="2">
        <f t="shared" si="962"/>
        <v>95425.041641638614</v>
      </c>
      <c r="W1775" s="2">
        <f t="shared" si="963"/>
        <v>345740.62227790616</v>
      </c>
      <c r="X1775" s="17">
        <f t="shared" si="964"/>
        <v>0</v>
      </c>
      <c r="Y1775" s="2">
        <f t="shared" si="965"/>
        <v>0</v>
      </c>
      <c r="Z1775" s="72">
        <f t="shared" si="966"/>
        <v>0</v>
      </c>
      <c r="AA1775" s="2">
        <f t="shared" si="952"/>
        <v>0</v>
      </c>
      <c r="AB1775" s="12">
        <f t="shared" si="974"/>
        <v>4.6600000000000003E-2</v>
      </c>
      <c r="AC1775" s="17">
        <f t="shared" si="967"/>
        <v>1</v>
      </c>
      <c r="AD1775" s="17">
        <v>252</v>
      </c>
      <c r="AE1775" s="13">
        <f t="shared" si="978"/>
        <v>1.0001807579999999</v>
      </c>
      <c r="AF1775" s="2">
        <f t="shared" si="953"/>
        <v>60.868324940000001</v>
      </c>
      <c r="AG1775" s="2">
        <f t="shared" si="968"/>
        <v>62.495383400000001</v>
      </c>
      <c r="AH1775" s="3">
        <f t="shared" si="969"/>
        <v>0</v>
      </c>
      <c r="AI1775" s="4" t="str">
        <f t="shared" si="979"/>
        <v>A+J=</v>
      </c>
      <c r="AJ1775" s="11">
        <f t="shared" si="975"/>
        <v>42961</v>
      </c>
      <c r="AK1775" s="11"/>
      <c r="AL1775" s="4"/>
      <c r="AM1775" s="1"/>
      <c r="AN1775" s="11"/>
      <c r="AO1775" s="1"/>
      <c r="AP1775" s="1"/>
      <c r="AQ1775" s="3"/>
      <c r="AR1775" s="3"/>
      <c r="AS1775" s="6"/>
      <c r="AT1775" s="1"/>
      <c r="AU1775" s="1"/>
      <c r="AV1775" s="1"/>
      <c r="AW1775" s="1"/>
      <c r="AX1775" s="1"/>
      <c r="AY1775" s="1"/>
      <c r="AZ1775" s="1"/>
      <c r="BA1775" s="1"/>
      <c r="BB1775" s="1"/>
    </row>
    <row r="1776" spans="1:54" x14ac:dyDescent="0.2">
      <c r="A1776" s="158">
        <f t="shared" si="970"/>
        <v>42932</v>
      </c>
      <c r="B1776" s="2">
        <f t="shared" si="954"/>
        <v>345803.11766130617</v>
      </c>
      <c r="C1776" s="2">
        <f t="shared" si="971"/>
        <v>249748.91123324999</v>
      </c>
      <c r="D1776" s="2">
        <f>SUM(Y1776:Y$1805)</f>
        <v>1626.90436759</v>
      </c>
      <c r="E1776" s="73">
        <f t="shared" si="955"/>
        <v>248122.00686565999</v>
      </c>
      <c r="F1776" s="88">
        <f t="shared" si="981"/>
        <v>4843.41</v>
      </c>
      <c r="G1776" s="3">
        <f>IF(AND(N1776=1,N1775&gt;1),VLOOKUP(A1775,[1]Plan1!$BK$81:$BM$259,3),G1775)</f>
        <v>4832.2700000000004</v>
      </c>
      <c r="H1776" s="11">
        <f t="shared" si="982"/>
        <v>42870</v>
      </c>
      <c r="I1776" s="11">
        <f t="shared" si="983"/>
        <v>42901</v>
      </c>
      <c r="J1776" s="12">
        <f t="shared" si="956"/>
        <v>-2.3000324151783991E-3</v>
      </c>
      <c r="K1776" s="11">
        <f t="shared" si="972"/>
        <v>42961</v>
      </c>
      <c r="L1776" s="11">
        <f t="shared" si="957"/>
        <v>42961</v>
      </c>
      <c r="M1776" s="1">
        <f t="shared" si="976"/>
        <v>21</v>
      </c>
      <c r="N1776" s="1">
        <f t="shared" si="958"/>
        <v>1</v>
      </c>
      <c r="O1776" s="2">
        <f t="shared" si="959"/>
        <v>0.99989035000000004</v>
      </c>
      <c r="P1776" s="13">
        <f t="shared" si="984"/>
        <v>1.00310038</v>
      </c>
      <c r="Q1776" s="13">
        <f t="shared" si="977"/>
        <v>1.3847410366071433</v>
      </c>
      <c r="R1776" s="2">
        <f t="shared" si="980"/>
        <v>1.38458919</v>
      </c>
      <c r="S1776" s="2">
        <f t="shared" si="973"/>
        <v>1.34831144</v>
      </c>
      <c r="T1776" s="2">
        <f t="shared" si="960"/>
        <v>336739.31414332998</v>
      </c>
      <c r="U1776" s="2">
        <f t="shared" si="961"/>
        <v>566.66940301756222</v>
      </c>
      <c r="V1776" s="2">
        <f t="shared" si="962"/>
        <v>95425.041641638614</v>
      </c>
      <c r="W1776" s="2">
        <f t="shared" si="963"/>
        <v>345740.62227790616</v>
      </c>
      <c r="X1776" s="17">
        <f t="shared" si="964"/>
        <v>0</v>
      </c>
      <c r="Y1776" s="2">
        <f t="shared" si="965"/>
        <v>0</v>
      </c>
      <c r="Z1776" s="72">
        <f t="shared" si="966"/>
        <v>0</v>
      </c>
      <c r="AA1776" s="2">
        <f t="shared" si="952"/>
        <v>0</v>
      </c>
      <c r="AB1776" s="12">
        <f t="shared" si="974"/>
        <v>4.6600000000000003E-2</v>
      </c>
      <c r="AC1776" s="17">
        <f t="shared" si="967"/>
        <v>1</v>
      </c>
      <c r="AD1776" s="17">
        <v>252</v>
      </c>
      <c r="AE1776" s="13">
        <f t="shared" si="978"/>
        <v>1.0001807579999999</v>
      </c>
      <c r="AF1776" s="2">
        <f t="shared" si="953"/>
        <v>60.868324940000001</v>
      </c>
      <c r="AG1776" s="2">
        <f t="shared" si="968"/>
        <v>62.495383400000001</v>
      </c>
      <c r="AH1776" s="3">
        <f t="shared" si="969"/>
        <v>0</v>
      </c>
      <c r="AI1776" s="4" t="str">
        <f t="shared" si="979"/>
        <v>A+J=</v>
      </c>
      <c r="AJ1776" s="11">
        <f t="shared" si="975"/>
        <v>42961</v>
      </c>
      <c r="AK1776" s="11"/>
      <c r="AL1776" s="4"/>
      <c r="AM1776" s="1"/>
      <c r="AN1776" s="11"/>
      <c r="AO1776" s="1"/>
      <c r="AP1776" s="1"/>
      <c r="AQ1776" s="3"/>
      <c r="AR1776" s="3"/>
      <c r="AS1776" s="6"/>
      <c r="AT1776" s="1"/>
      <c r="AU1776" s="1"/>
      <c r="AV1776" s="1"/>
      <c r="AW1776" s="1"/>
      <c r="AX1776" s="1"/>
      <c r="AY1776" s="1"/>
      <c r="AZ1776" s="1"/>
      <c r="BA1776" s="1"/>
      <c r="BB1776" s="1"/>
    </row>
    <row r="1777" spans="1:54" x14ac:dyDescent="0.2">
      <c r="A1777" s="158">
        <f t="shared" si="970"/>
        <v>42933</v>
      </c>
      <c r="B1777" s="2">
        <f t="shared" si="954"/>
        <v>345803.11766130617</v>
      </c>
      <c r="C1777" s="2">
        <f t="shared" si="971"/>
        <v>249748.91123324999</v>
      </c>
      <c r="D1777" s="2">
        <f>SUM(Y1777:Y$1805)</f>
        <v>1626.90436759</v>
      </c>
      <c r="E1777" s="73">
        <f t="shared" si="955"/>
        <v>248122.00686565999</v>
      </c>
      <c r="F1777" s="88">
        <f t="shared" si="981"/>
        <v>4843.41</v>
      </c>
      <c r="G1777" s="3">
        <f>IF(AND(N1777=1,N1776&gt;1),VLOOKUP(A1776,[1]Plan1!$BK$81:$BM$259,3),G1776)</f>
        <v>4832.2700000000004</v>
      </c>
      <c r="H1777" s="11">
        <f t="shared" si="982"/>
        <v>42870</v>
      </c>
      <c r="I1777" s="11">
        <f t="shared" si="983"/>
        <v>42901</v>
      </c>
      <c r="J1777" s="12">
        <f t="shared" si="956"/>
        <v>-2.3000324151783991E-3</v>
      </c>
      <c r="K1777" s="11">
        <f t="shared" si="972"/>
        <v>42961</v>
      </c>
      <c r="L1777" s="11">
        <f t="shared" si="957"/>
        <v>42961</v>
      </c>
      <c r="M1777" s="1">
        <f t="shared" si="976"/>
        <v>21</v>
      </c>
      <c r="N1777" s="1">
        <f t="shared" si="958"/>
        <v>1</v>
      </c>
      <c r="O1777" s="2">
        <f t="shared" si="959"/>
        <v>0.99989035000000004</v>
      </c>
      <c r="P1777" s="13">
        <f t="shared" si="984"/>
        <v>1.00310038</v>
      </c>
      <c r="Q1777" s="13">
        <f t="shared" si="977"/>
        <v>1.3847410366071433</v>
      </c>
      <c r="R1777" s="2">
        <f t="shared" si="980"/>
        <v>1.38458919</v>
      </c>
      <c r="S1777" s="2">
        <f t="shared" si="973"/>
        <v>1.34831144</v>
      </c>
      <c r="T1777" s="2">
        <f t="shared" si="960"/>
        <v>336739.31414332998</v>
      </c>
      <c r="U1777" s="2">
        <f t="shared" si="961"/>
        <v>566.66940301756222</v>
      </c>
      <c r="V1777" s="2">
        <f t="shared" si="962"/>
        <v>95425.041641638614</v>
      </c>
      <c r="W1777" s="2">
        <f t="shared" si="963"/>
        <v>345740.62227790616</v>
      </c>
      <c r="X1777" s="17">
        <f t="shared" si="964"/>
        <v>0</v>
      </c>
      <c r="Y1777" s="2">
        <f t="shared" si="965"/>
        <v>0</v>
      </c>
      <c r="Z1777" s="72">
        <f t="shared" si="966"/>
        <v>0</v>
      </c>
      <c r="AA1777" s="2">
        <f t="shared" si="952"/>
        <v>0</v>
      </c>
      <c r="AB1777" s="12">
        <f t="shared" si="974"/>
        <v>4.6600000000000003E-2</v>
      </c>
      <c r="AC1777" s="17">
        <f t="shared" si="967"/>
        <v>1</v>
      </c>
      <c r="AD1777" s="17">
        <v>252</v>
      </c>
      <c r="AE1777" s="13">
        <f t="shared" si="978"/>
        <v>1.0001807579999999</v>
      </c>
      <c r="AF1777" s="2">
        <f t="shared" si="953"/>
        <v>60.868324940000001</v>
      </c>
      <c r="AG1777" s="2">
        <f t="shared" si="968"/>
        <v>62.495383400000001</v>
      </c>
      <c r="AH1777" s="3">
        <f t="shared" si="969"/>
        <v>0</v>
      </c>
      <c r="AI1777" s="4" t="str">
        <f t="shared" si="979"/>
        <v>A+J=</v>
      </c>
      <c r="AJ1777" s="11">
        <f t="shared" si="975"/>
        <v>42961</v>
      </c>
      <c r="AK1777" s="11"/>
      <c r="AL1777" s="4"/>
      <c r="AM1777" s="1"/>
      <c r="AN1777" s="11"/>
      <c r="AO1777" s="1"/>
      <c r="AP1777" s="1"/>
      <c r="AQ1777" s="3"/>
      <c r="AR1777" s="3"/>
      <c r="AS1777" s="6"/>
      <c r="AT1777" s="1"/>
      <c r="AU1777" s="1"/>
      <c r="AV1777" s="1"/>
      <c r="AW1777" s="1"/>
      <c r="AX1777" s="1"/>
      <c r="AY1777" s="1"/>
      <c r="AZ1777" s="1"/>
      <c r="BA1777" s="1"/>
      <c r="BB1777" s="1"/>
    </row>
    <row r="1778" spans="1:54" x14ac:dyDescent="0.2">
      <c r="A1778" s="158">
        <f t="shared" si="970"/>
        <v>42934</v>
      </c>
      <c r="B1778" s="2">
        <f t="shared" si="954"/>
        <v>345827.94557008398</v>
      </c>
      <c r="C1778" s="2">
        <f t="shared" si="971"/>
        <v>249748.91123324999</v>
      </c>
      <c r="D1778" s="2">
        <f>SUM(Y1778:Y$1805)</f>
        <v>1626.90436759</v>
      </c>
      <c r="E1778" s="73">
        <f t="shared" si="955"/>
        <v>248122.00686565999</v>
      </c>
      <c r="F1778" s="88">
        <f t="shared" si="981"/>
        <v>4843.41</v>
      </c>
      <c r="G1778" s="3">
        <f>IF(AND(N1778=1,N1777&gt;1),VLOOKUP(A1777,[1]Plan1!$BK$81:$BM$259,3),G1777)</f>
        <v>4832.2700000000004</v>
      </c>
      <c r="H1778" s="11">
        <f t="shared" si="982"/>
        <v>42870</v>
      </c>
      <c r="I1778" s="11">
        <f t="shared" si="983"/>
        <v>42901</v>
      </c>
      <c r="J1778" s="12">
        <f t="shared" si="956"/>
        <v>-2.3000324151783991E-3</v>
      </c>
      <c r="K1778" s="11">
        <f t="shared" si="972"/>
        <v>42961</v>
      </c>
      <c r="L1778" s="11">
        <f t="shared" si="957"/>
        <v>42961</v>
      </c>
      <c r="M1778" s="1">
        <f t="shared" si="976"/>
        <v>21</v>
      </c>
      <c r="N1778" s="1">
        <f t="shared" si="958"/>
        <v>2</v>
      </c>
      <c r="O1778" s="2">
        <f t="shared" si="959"/>
        <v>0.99978071999999996</v>
      </c>
      <c r="P1778" s="13">
        <f t="shared" si="984"/>
        <v>1.00310038</v>
      </c>
      <c r="Q1778" s="13">
        <f t="shared" si="977"/>
        <v>1.3847410366071433</v>
      </c>
      <c r="R1778" s="2">
        <f t="shared" si="980"/>
        <v>1.38443739</v>
      </c>
      <c r="S1778" s="2">
        <f t="shared" si="973"/>
        <v>1.34831144</v>
      </c>
      <c r="T1778" s="2">
        <f t="shared" si="960"/>
        <v>336739.31414332998</v>
      </c>
      <c r="U1778" s="2">
        <f t="shared" si="961"/>
        <v>566.66940301756222</v>
      </c>
      <c r="V1778" s="2">
        <f t="shared" si="962"/>
        <v>95387.376720996399</v>
      </c>
      <c r="W1778" s="2">
        <f t="shared" si="963"/>
        <v>345702.95735726395</v>
      </c>
      <c r="X1778" s="17">
        <f t="shared" si="964"/>
        <v>0</v>
      </c>
      <c r="Y1778" s="2">
        <f t="shared" si="965"/>
        <v>0</v>
      </c>
      <c r="Z1778" s="72">
        <f t="shared" si="966"/>
        <v>0</v>
      </c>
      <c r="AA1778" s="2">
        <f t="shared" si="952"/>
        <v>0</v>
      </c>
      <c r="AB1778" s="12">
        <f t="shared" si="974"/>
        <v>4.6600000000000003E-2</v>
      </c>
      <c r="AC1778" s="17">
        <f t="shared" si="967"/>
        <v>2</v>
      </c>
      <c r="AD1778" s="17">
        <v>252</v>
      </c>
      <c r="AE1778" s="13">
        <f t="shared" si="978"/>
        <v>1.0003615480000001</v>
      </c>
      <c r="AF1778" s="2">
        <f t="shared" si="953"/>
        <v>121.74742553999999</v>
      </c>
      <c r="AG1778" s="2">
        <f t="shared" si="968"/>
        <v>124.98821282</v>
      </c>
      <c r="AH1778" s="3">
        <f t="shared" si="969"/>
        <v>0</v>
      </c>
      <c r="AI1778" s="4" t="str">
        <f t="shared" si="979"/>
        <v>A+J=</v>
      </c>
      <c r="AJ1778" s="11">
        <f t="shared" si="975"/>
        <v>42961</v>
      </c>
      <c r="AK1778" s="11"/>
      <c r="AL1778" s="4"/>
      <c r="AM1778" s="1"/>
      <c r="AN1778" s="11"/>
      <c r="AO1778" s="1"/>
      <c r="AP1778" s="1"/>
      <c r="AQ1778" s="3"/>
      <c r="AR1778" s="3"/>
      <c r="AS1778" s="6"/>
      <c r="AT1778" s="1"/>
      <c r="AU1778" s="1"/>
      <c r="AV1778" s="1"/>
      <c r="AW1778" s="1"/>
      <c r="AX1778" s="1"/>
      <c r="AY1778" s="1"/>
      <c r="AZ1778" s="1"/>
      <c r="BA1778" s="1"/>
      <c r="BB1778" s="1"/>
    </row>
    <row r="1779" spans="1:54" x14ac:dyDescent="0.2">
      <c r="A1779" s="158">
        <f t="shared" si="970"/>
        <v>42935</v>
      </c>
      <c r="B1779" s="2">
        <f t="shared" si="954"/>
        <v>345852.76878437167</v>
      </c>
      <c r="C1779" s="2">
        <f t="shared" si="971"/>
        <v>249748.91123324999</v>
      </c>
      <c r="D1779" s="2">
        <f>SUM(Y1779:Y$1805)</f>
        <v>1626.90436759</v>
      </c>
      <c r="E1779" s="73">
        <f t="shared" si="955"/>
        <v>248122.00686565999</v>
      </c>
      <c r="F1779" s="88">
        <f t="shared" si="981"/>
        <v>4843.41</v>
      </c>
      <c r="G1779" s="3">
        <f>IF(AND(N1779=1,N1778&gt;1),VLOOKUP(A1778,[1]Plan1!$BK$81:$BM$259,3),G1778)</f>
        <v>4832.2700000000004</v>
      </c>
      <c r="H1779" s="11">
        <f t="shared" si="982"/>
        <v>42870</v>
      </c>
      <c r="I1779" s="11">
        <f t="shared" si="983"/>
        <v>42901</v>
      </c>
      <c r="J1779" s="12">
        <f t="shared" si="956"/>
        <v>-2.3000324151783991E-3</v>
      </c>
      <c r="K1779" s="11">
        <f t="shared" si="972"/>
        <v>42961</v>
      </c>
      <c r="L1779" s="11">
        <f t="shared" si="957"/>
        <v>42961</v>
      </c>
      <c r="M1779" s="1">
        <f t="shared" si="976"/>
        <v>21</v>
      </c>
      <c r="N1779" s="1">
        <f t="shared" si="958"/>
        <v>3</v>
      </c>
      <c r="O1779" s="2">
        <f t="shared" si="959"/>
        <v>0.99967108999999998</v>
      </c>
      <c r="P1779" s="13">
        <f t="shared" si="984"/>
        <v>1.00310038</v>
      </c>
      <c r="Q1779" s="13">
        <f t="shared" si="977"/>
        <v>1.3847410366071433</v>
      </c>
      <c r="R1779" s="2">
        <f t="shared" si="980"/>
        <v>1.38428558</v>
      </c>
      <c r="S1779" s="2">
        <f t="shared" si="973"/>
        <v>1.34831144</v>
      </c>
      <c r="T1779" s="2">
        <f t="shared" si="960"/>
        <v>336739.31414332998</v>
      </c>
      <c r="U1779" s="2">
        <f t="shared" si="961"/>
        <v>566.66940301756222</v>
      </c>
      <c r="V1779" s="2">
        <f t="shared" si="962"/>
        <v>95349.709319134141</v>
      </c>
      <c r="W1779" s="2">
        <f t="shared" si="963"/>
        <v>345665.28995540168</v>
      </c>
      <c r="X1779" s="17">
        <f t="shared" si="964"/>
        <v>0</v>
      </c>
      <c r="Y1779" s="2">
        <f t="shared" si="965"/>
        <v>0</v>
      </c>
      <c r="Z1779" s="72">
        <f t="shared" si="966"/>
        <v>0</v>
      </c>
      <c r="AA1779" s="2">
        <f t="shared" si="952"/>
        <v>0</v>
      </c>
      <c r="AB1779" s="12">
        <f t="shared" si="974"/>
        <v>4.6600000000000003E-2</v>
      </c>
      <c r="AC1779" s="17">
        <f t="shared" si="967"/>
        <v>3</v>
      </c>
      <c r="AD1779" s="17">
        <v>252</v>
      </c>
      <c r="AE1779" s="13">
        <f t="shared" si="978"/>
        <v>1.0005423710000001</v>
      </c>
      <c r="AF1779" s="2">
        <f t="shared" si="953"/>
        <v>182.63763854999999</v>
      </c>
      <c r="AG1779" s="2">
        <f t="shared" si="968"/>
        <v>187.47882897</v>
      </c>
      <c r="AH1779" s="3">
        <f t="shared" si="969"/>
        <v>0</v>
      </c>
      <c r="AI1779" s="4" t="str">
        <f t="shared" si="979"/>
        <v>A+J=</v>
      </c>
      <c r="AJ1779" s="11">
        <f t="shared" si="975"/>
        <v>42961</v>
      </c>
      <c r="AK1779" s="11"/>
      <c r="AL1779" s="4"/>
      <c r="AM1779" s="1"/>
      <c r="AN1779" s="11"/>
      <c r="AO1779" s="1"/>
      <c r="AP1779" s="1"/>
      <c r="AQ1779" s="3"/>
      <c r="AR1779" s="3"/>
      <c r="AS1779" s="6"/>
      <c r="AT1779" s="1"/>
      <c r="AU1779" s="1"/>
      <c r="AV1779" s="1"/>
      <c r="AW1779" s="1"/>
      <c r="AX1779" s="1"/>
      <c r="AY1779" s="1"/>
      <c r="AZ1779" s="1"/>
      <c r="BA1779" s="1"/>
      <c r="BB1779" s="1"/>
    </row>
    <row r="1780" spans="1:54" x14ac:dyDescent="0.2">
      <c r="A1780" s="158">
        <f t="shared" si="970"/>
        <v>42936</v>
      </c>
      <c r="B1780" s="2">
        <f t="shared" si="954"/>
        <v>345877.59971416969</v>
      </c>
      <c r="C1780" s="2">
        <f t="shared" si="971"/>
        <v>249748.91123324999</v>
      </c>
      <c r="D1780" s="2">
        <f>SUM(Y1780:Y$1805)</f>
        <v>1626.90436759</v>
      </c>
      <c r="E1780" s="73">
        <f t="shared" si="955"/>
        <v>248122.00686565999</v>
      </c>
      <c r="F1780" s="88">
        <f t="shared" si="981"/>
        <v>4843.41</v>
      </c>
      <c r="G1780" s="3">
        <f>IF(AND(N1780=1,N1779&gt;1),VLOOKUP(A1779,[1]Plan1!$BK$81:$BM$259,3),G1779)</f>
        <v>4832.2700000000004</v>
      </c>
      <c r="H1780" s="11">
        <f t="shared" si="982"/>
        <v>42870</v>
      </c>
      <c r="I1780" s="11">
        <f t="shared" si="983"/>
        <v>42901</v>
      </c>
      <c r="J1780" s="12">
        <f t="shared" si="956"/>
        <v>-2.3000324151783991E-3</v>
      </c>
      <c r="K1780" s="11">
        <f t="shared" si="972"/>
        <v>42961</v>
      </c>
      <c r="L1780" s="11">
        <f t="shared" si="957"/>
        <v>42961</v>
      </c>
      <c r="M1780" s="1">
        <f t="shared" si="976"/>
        <v>21</v>
      </c>
      <c r="N1780" s="1">
        <f t="shared" si="958"/>
        <v>4</v>
      </c>
      <c r="O1780" s="2">
        <f t="shared" si="959"/>
        <v>0.99956149000000005</v>
      </c>
      <c r="P1780" s="13">
        <f t="shared" si="984"/>
        <v>1.00310038</v>
      </c>
      <c r="Q1780" s="13">
        <f t="shared" si="977"/>
        <v>1.3847410366071433</v>
      </c>
      <c r="R1780" s="2">
        <f t="shared" si="980"/>
        <v>1.38413381</v>
      </c>
      <c r="S1780" s="2">
        <f t="shared" si="973"/>
        <v>1.34831144</v>
      </c>
      <c r="T1780" s="2">
        <f t="shared" si="960"/>
        <v>336739.31414332998</v>
      </c>
      <c r="U1780" s="2">
        <f t="shared" si="961"/>
        <v>566.66940301756222</v>
      </c>
      <c r="V1780" s="2">
        <f t="shared" si="962"/>
        <v>95312.051842152141</v>
      </c>
      <c r="W1780" s="2">
        <f t="shared" si="963"/>
        <v>345627.63247841969</v>
      </c>
      <c r="X1780" s="17">
        <f t="shared" si="964"/>
        <v>0</v>
      </c>
      <c r="Y1780" s="2">
        <f t="shared" si="965"/>
        <v>0</v>
      </c>
      <c r="Z1780" s="72">
        <f t="shared" si="966"/>
        <v>0</v>
      </c>
      <c r="AA1780" s="2">
        <f t="shared" si="952"/>
        <v>0</v>
      </c>
      <c r="AB1780" s="12">
        <f t="shared" si="974"/>
        <v>4.6600000000000003E-2</v>
      </c>
      <c r="AC1780" s="17">
        <f t="shared" si="967"/>
        <v>4</v>
      </c>
      <c r="AD1780" s="17">
        <v>252</v>
      </c>
      <c r="AE1780" s="13">
        <f t="shared" si="978"/>
        <v>1.0007232269999999</v>
      </c>
      <c r="AF1780" s="2">
        <f t="shared" si="953"/>
        <v>243.53896394</v>
      </c>
      <c r="AG1780" s="2">
        <f t="shared" si="968"/>
        <v>249.96723574999999</v>
      </c>
      <c r="AH1780" s="3">
        <f t="shared" si="969"/>
        <v>0</v>
      </c>
      <c r="AI1780" s="4" t="str">
        <f t="shared" si="979"/>
        <v>A+J=</v>
      </c>
      <c r="AJ1780" s="11">
        <f t="shared" si="975"/>
        <v>42961</v>
      </c>
      <c r="AK1780" s="11"/>
      <c r="AL1780" s="4"/>
      <c r="AM1780" s="1"/>
      <c r="AN1780" s="11"/>
      <c r="AO1780" s="1"/>
      <c r="AP1780" s="1"/>
      <c r="AQ1780" s="3"/>
      <c r="AR1780" s="3"/>
      <c r="AS1780" s="6"/>
      <c r="AT1780" s="1"/>
      <c r="AU1780" s="1"/>
      <c r="AV1780" s="1"/>
      <c r="AW1780" s="1"/>
      <c r="AX1780" s="1"/>
      <c r="AY1780" s="1"/>
      <c r="AZ1780" s="1"/>
      <c r="BA1780" s="1"/>
      <c r="BB1780" s="1"/>
    </row>
    <row r="1781" spans="1:54" x14ac:dyDescent="0.2">
      <c r="A1781" s="158">
        <f t="shared" si="970"/>
        <v>42937</v>
      </c>
      <c r="B1781" s="2">
        <f t="shared" si="954"/>
        <v>345902.4280816777</v>
      </c>
      <c r="C1781" s="2">
        <f t="shared" si="971"/>
        <v>249748.91123324999</v>
      </c>
      <c r="D1781" s="2">
        <f>SUM(Y1781:Y$1805)</f>
        <v>1626.90436759</v>
      </c>
      <c r="E1781" s="73">
        <f t="shared" si="955"/>
        <v>248122.00686565999</v>
      </c>
      <c r="F1781" s="88">
        <f t="shared" si="981"/>
        <v>4843.41</v>
      </c>
      <c r="G1781" s="3">
        <f>IF(AND(N1781=1,N1780&gt;1),VLOOKUP(A1780,[1]Plan1!$BK$81:$BM$259,3),G1780)</f>
        <v>4832.2700000000004</v>
      </c>
      <c r="H1781" s="11">
        <f t="shared" si="982"/>
        <v>42870</v>
      </c>
      <c r="I1781" s="11">
        <f t="shared" si="983"/>
        <v>42901</v>
      </c>
      <c r="J1781" s="12">
        <f t="shared" si="956"/>
        <v>-2.3000324151783991E-3</v>
      </c>
      <c r="K1781" s="11">
        <f t="shared" si="972"/>
        <v>42961</v>
      </c>
      <c r="L1781" s="11">
        <f t="shared" si="957"/>
        <v>42961</v>
      </c>
      <c r="M1781" s="1">
        <f t="shared" si="976"/>
        <v>21</v>
      </c>
      <c r="N1781" s="1">
        <f t="shared" si="958"/>
        <v>5</v>
      </c>
      <c r="O1781" s="2">
        <f t="shared" si="959"/>
        <v>0.99945189000000001</v>
      </c>
      <c r="P1781" s="13">
        <f t="shared" si="984"/>
        <v>1.00310038</v>
      </c>
      <c r="Q1781" s="13">
        <f t="shared" si="977"/>
        <v>1.3847410366071433</v>
      </c>
      <c r="R1781" s="2">
        <f t="shared" si="980"/>
        <v>1.38398204</v>
      </c>
      <c r="S1781" s="2">
        <f t="shared" si="973"/>
        <v>1.34831144</v>
      </c>
      <c r="T1781" s="2">
        <f t="shared" si="960"/>
        <v>336739.31414332998</v>
      </c>
      <c r="U1781" s="2">
        <f t="shared" si="961"/>
        <v>566.66940301756222</v>
      </c>
      <c r="V1781" s="2">
        <f t="shared" si="962"/>
        <v>95274.394365170141</v>
      </c>
      <c r="W1781" s="2">
        <f t="shared" si="963"/>
        <v>345589.97500143771</v>
      </c>
      <c r="X1781" s="17">
        <f t="shared" si="964"/>
        <v>0</v>
      </c>
      <c r="Y1781" s="2">
        <f t="shared" si="965"/>
        <v>0</v>
      </c>
      <c r="Z1781" s="72">
        <f t="shared" si="966"/>
        <v>0</v>
      </c>
      <c r="AA1781" s="2">
        <f t="shared" si="952"/>
        <v>0</v>
      </c>
      <c r="AB1781" s="12">
        <f t="shared" si="974"/>
        <v>4.6600000000000003E-2</v>
      </c>
      <c r="AC1781" s="17">
        <f t="shared" si="967"/>
        <v>5</v>
      </c>
      <c r="AD1781" s="17">
        <v>252</v>
      </c>
      <c r="AE1781" s="13">
        <f t="shared" si="978"/>
        <v>1.000904115</v>
      </c>
      <c r="AF1781" s="2">
        <f t="shared" si="953"/>
        <v>304.45106500000003</v>
      </c>
      <c r="AG1781" s="2">
        <f t="shared" si="968"/>
        <v>312.45308024000002</v>
      </c>
      <c r="AH1781" s="3">
        <f t="shared" si="969"/>
        <v>0</v>
      </c>
      <c r="AI1781" s="4" t="str">
        <f t="shared" si="979"/>
        <v>A+J=</v>
      </c>
      <c r="AJ1781" s="11">
        <f t="shared" si="975"/>
        <v>42961</v>
      </c>
      <c r="AK1781" s="11"/>
      <c r="AL1781" s="4"/>
      <c r="AM1781" s="1"/>
      <c r="AN1781" s="11"/>
      <c r="AO1781" s="1"/>
      <c r="AP1781" s="1"/>
      <c r="AQ1781" s="3"/>
      <c r="AR1781" s="3"/>
      <c r="AS1781" s="6"/>
      <c r="AT1781" s="1"/>
      <c r="AU1781" s="1"/>
      <c r="AV1781" s="1"/>
      <c r="AW1781" s="1"/>
      <c r="AX1781" s="1"/>
      <c r="AY1781" s="1"/>
      <c r="AZ1781" s="1"/>
      <c r="BA1781" s="1"/>
      <c r="BB1781" s="1"/>
    </row>
    <row r="1782" spans="1:54" x14ac:dyDescent="0.2">
      <c r="A1782" s="158">
        <f t="shared" si="970"/>
        <v>42938</v>
      </c>
      <c r="B1782" s="2">
        <f t="shared" si="954"/>
        <v>345927.25919667579</v>
      </c>
      <c r="C1782" s="2">
        <f t="shared" si="971"/>
        <v>249748.91123324999</v>
      </c>
      <c r="D1782" s="2">
        <f>SUM(Y1782:Y$1805)</f>
        <v>1626.90436759</v>
      </c>
      <c r="E1782" s="73">
        <f t="shared" si="955"/>
        <v>248122.00686565999</v>
      </c>
      <c r="F1782" s="88">
        <f t="shared" si="981"/>
        <v>4843.41</v>
      </c>
      <c r="G1782" s="3">
        <f>IF(AND(N1782=1,N1781&gt;1),VLOOKUP(A1781,[1]Plan1!$BK$81:$BM$259,3),G1781)</f>
        <v>4832.2700000000004</v>
      </c>
      <c r="H1782" s="11">
        <f t="shared" si="982"/>
        <v>42870</v>
      </c>
      <c r="I1782" s="11">
        <f t="shared" si="983"/>
        <v>42901</v>
      </c>
      <c r="J1782" s="12">
        <f t="shared" si="956"/>
        <v>-2.3000324151783991E-3</v>
      </c>
      <c r="K1782" s="11">
        <f t="shared" si="972"/>
        <v>42961</v>
      </c>
      <c r="L1782" s="11">
        <f t="shared" si="957"/>
        <v>42961</v>
      </c>
      <c r="M1782" s="1">
        <f t="shared" si="976"/>
        <v>21</v>
      </c>
      <c r="N1782" s="1">
        <f t="shared" si="958"/>
        <v>6</v>
      </c>
      <c r="O1782" s="2">
        <f t="shared" si="959"/>
        <v>0.99934230000000002</v>
      </c>
      <c r="P1782" s="13">
        <f t="shared" si="984"/>
        <v>1.00310038</v>
      </c>
      <c r="Q1782" s="13">
        <f t="shared" si="977"/>
        <v>1.3847410366071433</v>
      </c>
      <c r="R1782" s="2">
        <f t="shared" si="980"/>
        <v>1.3838302899999999</v>
      </c>
      <c r="S1782" s="2">
        <f t="shared" si="973"/>
        <v>1.34831144</v>
      </c>
      <c r="T1782" s="2">
        <f t="shared" si="960"/>
        <v>336739.31414332998</v>
      </c>
      <c r="U1782" s="2">
        <f t="shared" si="961"/>
        <v>566.66940301756222</v>
      </c>
      <c r="V1782" s="2">
        <f t="shared" si="962"/>
        <v>95236.741850628241</v>
      </c>
      <c r="W1782" s="2">
        <f t="shared" si="963"/>
        <v>345552.32248689578</v>
      </c>
      <c r="X1782" s="17">
        <f t="shared" si="964"/>
        <v>0</v>
      </c>
      <c r="Y1782" s="2">
        <f t="shared" si="965"/>
        <v>0</v>
      </c>
      <c r="Z1782" s="72">
        <f t="shared" si="966"/>
        <v>0</v>
      </c>
      <c r="AA1782" s="2">
        <f t="shared" si="952"/>
        <v>0</v>
      </c>
      <c r="AB1782" s="12">
        <f t="shared" si="974"/>
        <v>4.6600000000000003E-2</v>
      </c>
      <c r="AC1782" s="17">
        <f t="shared" si="967"/>
        <v>6</v>
      </c>
      <c r="AD1782" s="17">
        <v>252</v>
      </c>
      <c r="AE1782" s="13">
        <f t="shared" si="978"/>
        <v>1.0010850360000001</v>
      </c>
      <c r="AF1782" s="2">
        <f t="shared" si="953"/>
        <v>365.37427846000003</v>
      </c>
      <c r="AG1782" s="2">
        <f t="shared" si="968"/>
        <v>374.93670978</v>
      </c>
      <c r="AH1782" s="3">
        <f t="shared" si="969"/>
        <v>0</v>
      </c>
      <c r="AI1782" s="4" t="str">
        <f t="shared" si="979"/>
        <v>A+J=</v>
      </c>
      <c r="AJ1782" s="11">
        <f t="shared" si="975"/>
        <v>42961</v>
      </c>
      <c r="AK1782" s="11"/>
      <c r="AL1782" s="4"/>
      <c r="AM1782" s="1"/>
      <c r="AN1782" s="11"/>
      <c r="AO1782" s="1"/>
      <c r="AP1782" s="1"/>
      <c r="AQ1782" s="3"/>
      <c r="AR1782" s="3"/>
      <c r="AS1782" s="6"/>
      <c r="AT1782" s="1"/>
      <c r="AU1782" s="1"/>
      <c r="AV1782" s="1"/>
      <c r="AW1782" s="1"/>
      <c r="AX1782" s="1"/>
      <c r="AY1782" s="1"/>
      <c r="AZ1782" s="1"/>
      <c r="BA1782" s="1"/>
      <c r="BB1782" s="1"/>
    </row>
    <row r="1783" spans="1:54" x14ac:dyDescent="0.2">
      <c r="A1783" s="158">
        <f t="shared" si="970"/>
        <v>42939</v>
      </c>
      <c r="B1783" s="2">
        <f t="shared" si="954"/>
        <v>345927.25919667579</v>
      </c>
      <c r="C1783" s="2">
        <f t="shared" si="971"/>
        <v>249748.91123324999</v>
      </c>
      <c r="D1783" s="2">
        <f>SUM(Y1783:Y$1805)</f>
        <v>1626.90436759</v>
      </c>
      <c r="E1783" s="73">
        <f t="shared" si="955"/>
        <v>248122.00686565999</v>
      </c>
      <c r="F1783" s="88">
        <f t="shared" si="981"/>
        <v>4843.41</v>
      </c>
      <c r="G1783" s="3">
        <f>IF(AND(N1783=1,N1782&gt;1),VLOOKUP(A1782,[1]Plan1!$BK$81:$BM$259,3),G1782)</f>
        <v>4832.2700000000004</v>
      </c>
      <c r="H1783" s="11">
        <f t="shared" si="982"/>
        <v>42870</v>
      </c>
      <c r="I1783" s="11">
        <f t="shared" si="983"/>
        <v>42901</v>
      </c>
      <c r="J1783" s="12">
        <f t="shared" si="956"/>
        <v>-2.3000324151783991E-3</v>
      </c>
      <c r="K1783" s="11">
        <f t="shared" si="972"/>
        <v>42961</v>
      </c>
      <c r="L1783" s="11">
        <f t="shared" si="957"/>
        <v>42961</v>
      </c>
      <c r="M1783" s="1">
        <f t="shared" si="976"/>
        <v>21</v>
      </c>
      <c r="N1783" s="1">
        <f t="shared" si="958"/>
        <v>6</v>
      </c>
      <c r="O1783" s="2">
        <f t="shared" si="959"/>
        <v>0.99934230000000002</v>
      </c>
      <c r="P1783" s="13">
        <f t="shared" si="984"/>
        <v>1.00310038</v>
      </c>
      <c r="Q1783" s="13">
        <f t="shared" si="977"/>
        <v>1.3847410366071433</v>
      </c>
      <c r="R1783" s="2">
        <f t="shared" si="980"/>
        <v>1.3838302899999999</v>
      </c>
      <c r="S1783" s="2">
        <f t="shared" si="973"/>
        <v>1.34831144</v>
      </c>
      <c r="T1783" s="2">
        <f t="shared" si="960"/>
        <v>336739.31414332998</v>
      </c>
      <c r="U1783" s="2">
        <f t="shared" si="961"/>
        <v>566.66940301756222</v>
      </c>
      <c r="V1783" s="2">
        <f t="shared" si="962"/>
        <v>95236.741850628241</v>
      </c>
      <c r="W1783" s="2">
        <f t="shared" si="963"/>
        <v>345552.32248689578</v>
      </c>
      <c r="X1783" s="17">
        <f t="shared" si="964"/>
        <v>0</v>
      </c>
      <c r="Y1783" s="2">
        <f t="shared" si="965"/>
        <v>0</v>
      </c>
      <c r="Z1783" s="72">
        <f t="shared" si="966"/>
        <v>0</v>
      </c>
      <c r="AA1783" s="2">
        <f t="shared" si="952"/>
        <v>0</v>
      </c>
      <c r="AB1783" s="12">
        <f t="shared" si="974"/>
        <v>4.6600000000000003E-2</v>
      </c>
      <c r="AC1783" s="17">
        <f t="shared" si="967"/>
        <v>6</v>
      </c>
      <c r="AD1783" s="17">
        <v>252</v>
      </c>
      <c r="AE1783" s="13">
        <f t="shared" si="978"/>
        <v>1.0010850360000001</v>
      </c>
      <c r="AF1783" s="2">
        <f t="shared" si="953"/>
        <v>365.37427846000003</v>
      </c>
      <c r="AG1783" s="2">
        <f t="shared" si="968"/>
        <v>374.93670978</v>
      </c>
      <c r="AH1783" s="3">
        <f t="shared" si="969"/>
        <v>0</v>
      </c>
      <c r="AI1783" s="4" t="str">
        <f t="shared" si="979"/>
        <v>A+J=</v>
      </c>
      <c r="AJ1783" s="11">
        <f t="shared" si="975"/>
        <v>42961</v>
      </c>
      <c r="AK1783" s="11"/>
      <c r="AL1783" s="4"/>
      <c r="AM1783" s="1"/>
      <c r="AN1783" s="11"/>
      <c r="AO1783" s="1"/>
      <c r="AP1783" s="1"/>
      <c r="AQ1783" s="3"/>
      <c r="AR1783" s="3"/>
      <c r="AS1783" s="6"/>
      <c r="AT1783" s="1"/>
      <c r="AU1783" s="1"/>
      <c r="AV1783" s="1"/>
      <c r="AW1783" s="1"/>
      <c r="AX1783" s="1"/>
      <c r="AY1783" s="1"/>
      <c r="AZ1783" s="1"/>
      <c r="BA1783" s="1"/>
      <c r="BB1783" s="1"/>
    </row>
    <row r="1784" spans="1:54" x14ac:dyDescent="0.2">
      <c r="A1784" s="158">
        <f t="shared" si="970"/>
        <v>42940</v>
      </c>
      <c r="B1784" s="2">
        <f t="shared" si="954"/>
        <v>345927.25919667579</v>
      </c>
      <c r="C1784" s="2">
        <f t="shared" si="971"/>
        <v>249748.91123324999</v>
      </c>
      <c r="D1784" s="2">
        <f>SUM(Y1784:Y$1805)</f>
        <v>1626.90436759</v>
      </c>
      <c r="E1784" s="73">
        <f t="shared" si="955"/>
        <v>248122.00686565999</v>
      </c>
      <c r="F1784" s="88">
        <f t="shared" si="981"/>
        <v>4843.41</v>
      </c>
      <c r="G1784" s="3">
        <f>IF(AND(N1784=1,N1783&gt;1),VLOOKUP(A1783,[1]Plan1!$BK$81:$BM$259,3),G1783)</f>
        <v>4832.2700000000004</v>
      </c>
      <c r="H1784" s="11">
        <f t="shared" si="982"/>
        <v>42870</v>
      </c>
      <c r="I1784" s="11">
        <f t="shared" si="983"/>
        <v>42901</v>
      </c>
      <c r="J1784" s="12">
        <f t="shared" si="956"/>
        <v>-2.3000324151783991E-3</v>
      </c>
      <c r="K1784" s="11">
        <f t="shared" si="972"/>
        <v>42961</v>
      </c>
      <c r="L1784" s="11">
        <f t="shared" si="957"/>
        <v>42961</v>
      </c>
      <c r="M1784" s="1">
        <f t="shared" si="976"/>
        <v>21</v>
      </c>
      <c r="N1784" s="1">
        <f t="shared" si="958"/>
        <v>6</v>
      </c>
      <c r="O1784" s="2">
        <f t="shared" si="959"/>
        <v>0.99934230000000002</v>
      </c>
      <c r="P1784" s="13">
        <f t="shared" si="984"/>
        <v>1.00310038</v>
      </c>
      <c r="Q1784" s="13">
        <f t="shared" si="977"/>
        <v>1.3847410366071433</v>
      </c>
      <c r="R1784" s="2">
        <f t="shared" si="980"/>
        <v>1.3838302899999999</v>
      </c>
      <c r="S1784" s="2">
        <f t="shared" si="973"/>
        <v>1.34831144</v>
      </c>
      <c r="T1784" s="2">
        <f t="shared" si="960"/>
        <v>336739.31414332998</v>
      </c>
      <c r="U1784" s="2">
        <f t="shared" si="961"/>
        <v>566.66940301756222</v>
      </c>
      <c r="V1784" s="2">
        <f t="shared" si="962"/>
        <v>95236.741850628241</v>
      </c>
      <c r="W1784" s="2">
        <f t="shared" si="963"/>
        <v>345552.32248689578</v>
      </c>
      <c r="X1784" s="17">
        <f t="shared" si="964"/>
        <v>0</v>
      </c>
      <c r="Y1784" s="2">
        <f t="shared" si="965"/>
        <v>0</v>
      </c>
      <c r="Z1784" s="72">
        <f t="shared" si="966"/>
        <v>0</v>
      </c>
      <c r="AA1784" s="2">
        <f t="shared" si="952"/>
        <v>0</v>
      </c>
      <c r="AB1784" s="12">
        <f t="shared" si="974"/>
        <v>4.6600000000000003E-2</v>
      </c>
      <c r="AC1784" s="17">
        <f t="shared" si="967"/>
        <v>6</v>
      </c>
      <c r="AD1784" s="17">
        <v>252</v>
      </c>
      <c r="AE1784" s="13">
        <f t="shared" si="978"/>
        <v>1.0010850360000001</v>
      </c>
      <c r="AF1784" s="2">
        <f t="shared" si="953"/>
        <v>365.37427846000003</v>
      </c>
      <c r="AG1784" s="2">
        <f t="shared" si="968"/>
        <v>374.93670978</v>
      </c>
      <c r="AH1784" s="3">
        <f t="shared" si="969"/>
        <v>0</v>
      </c>
      <c r="AI1784" s="4" t="str">
        <f t="shared" si="979"/>
        <v>A+J=</v>
      </c>
      <c r="AJ1784" s="11">
        <f t="shared" si="975"/>
        <v>42961</v>
      </c>
      <c r="AK1784" s="11"/>
      <c r="AL1784" s="4"/>
      <c r="AM1784" s="1"/>
      <c r="AN1784" s="11"/>
      <c r="AO1784" s="1"/>
      <c r="AP1784" s="1"/>
      <c r="AQ1784" s="3"/>
      <c r="AR1784" s="3"/>
      <c r="AS1784" s="6"/>
      <c r="AT1784" s="1"/>
      <c r="AU1784" s="1"/>
      <c r="AV1784" s="1"/>
      <c r="AW1784" s="1"/>
      <c r="AX1784" s="1"/>
      <c r="AY1784" s="1"/>
      <c r="AZ1784" s="1"/>
      <c r="BA1784" s="1"/>
      <c r="BB1784" s="1"/>
    </row>
    <row r="1785" spans="1:54" x14ac:dyDescent="0.2">
      <c r="A1785" s="158">
        <f t="shared" si="970"/>
        <v>42941</v>
      </c>
      <c r="B1785" s="2">
        <f t="shared" si="954"/>
        <v>345952.09305811406</v>
      </c>
      <c r="C1785" s="2">
        <f t="shared" si="971"/>
        <v>249748.91123324999</v>
      </c>
      <c r="D1785" s="2">
        <f>SUM(Y1785:Y$1805)</f>
        <v>1626.90436759</v>
      </c>
      <c r="E1785" s="73">
        <f t="shared" si="955"/>
        <v>248122.00686565999</v>
      </c>
      <c r="F1785" s="88">
        <f t="shared" si="981"/>
        <v>4843.41</v>
      </c>
      <c r="G1785" s="3">
        <f>IF(AND(N1785=1,N1784&gt;1),VLOOKUP(A1784,[1]Plan1!$BK$81:$BM$259,3),G1784)</f>
        <v>4832.2700000000004</v>
      </c>
      <c r="H1785" s="11">
        <f t="shared" si="982"/>
        <v>42870</v>
      </c>
      <c r="I1785" s="11">
        <f t="shared" si="983"/>
        <v>42901</v>
      </c>
      <c r="J1785" s="12">
        <f t="shared" si="956"/>
        <v>-2.3000324151783991E-3</v>
      </c>
      <c r="K1785" s="11">
        <f t="shared" si="972"/>
        <v>42961</v>
      </c>
      <c r="L1785" s="11">
        <f t="shared" si="957"/>
        <v>42961</v>
      </c>
      <c r="M1785" s="1">
        <f t="shared" si="976"/>
        <v>21</v>
      </c>
      <c r="N1785" s="1">
        <f t="shared" si="958"/>
        <v>7</v>
      </c>
      <c r="O1785" s="2">
        <f t="shared" si="959"/>
        <v>0.99923273000000001</v>
      </c>
      <c r="P1785" s="13">
        <f t="shared" si="984"/>
        <v>1.00310038</v>
      </c>
      <c r="Q1785" s="13">
        <f t="shared" si="977"/>
        <v>1.3847410366071433</v>
      </c>
      <c r="R1785" s="2">
        <f t="shared" si="980"/>
        <v>1.3836785599999999</v>
      </c>
      <c r="S1785" s="2">
        <f t="shared" si="973"/>
        <v>1.34831144</v>
      </c>
      <c r="T1785" s="2">
        <f t="shared" si="960"/>
        <v>336739.31414332998</v>
      </c>
      <c r="U1785" s="2">
        <f t="shared" si="961"/>
        <v>566.66940301756222</v>
      </c>
      <c r="V1785" s="2">
        <f t="shared" si="962"/>
        <v>95199.094298526514</v>
      </c>
      <c r="W1785" s="2">
        <f t="shared" si="963"/>
        <v>345514.67493479408</v>
      </c>
      <c r="X1785" s="17">
        <f t="shared" si="964"/>
        <v>0</v>
      </c>
      <c r="Y1785" s="2">
        <f t="shared" si="965"/>
        <v>0</v>
      </c>
      <c r="Z1785" s="72">
        <f t="shared" si="966"/>
        <v>0</v>
      </c>
      <c r="AA1785" s="2">
        <f t="shared" si="952"/>
        <v>0</v>
      </c>
      <c r="AB1785" s="12">
        <f t="shared" si="974"/>
        <v>4.6600000000000003E-2</v>
      </c>
      <c r="AC1785" s="17">
        <f t="shared" si="967"/>
        <v>7</v>
      </c>
      <c r="AD1785" s="17">
        <v>252</v>
      </c>
      <c r="AE1785" s="13">
        <f t="shared" si="978"/>
        <v>1.0012659900000001</v>
      </c>
      <c r="AF1785" s="2">
        <f t="shared" si="953"/>
        <v>426.30860431000002</v>
      </c>
      <c r="AG1785" s="2">
        <f t="shared" si="968"/>
        <v>437.41812332000001</v>
      </c>
      <c r="AH1785" s="3">
        <f t="shared" si="969"/>
        <v>0</v>
      </c>
      <c r="AI1785" s="4" t="str">
        <f t="shared" si="979"/>
        <v>A+J=</v>
      </c>
      <c r="AJ1785" s="11">
        <f t="shared" si="975"/>
        <v>42961</v>
      </c>
      <c r="AK1785" s="11"/>
      <c r="AL1785" s="4"/>
      <c r="AM1785" s="1"/>
      <c r="AN1785" s="11"/>
      <c r="AO1785" s="1"/>
      <c r="AP1785" s="1"/>
      <c r="AQ1785" s="3"/>
      <c r="AR1785" s="3"/>
      <c r="AS1785" s="6"/>
      <c r="AT1785" s="1"/>
      <c r="AU1785" s="1"/>
      <c r="AV1785" s="1"/>
      <c r="AW1785" s="1"/>
      <c r="AX1785" s="1"/>
      <c r="AY1785" s="1"/>
      <c r="AZ1785" s="1"/>
      <c r="BA1785" s="1"/>
      <c r="BB1785" s="1"/>
    </row>
    <row r="1786" spans="1:54" x14ac:dyDescent="0.2">
      <c r="A1786" s="158">
        <f t="shared" si="970"/>
        <v>42942</v>
      </c>
      <c r="B1786" s="2">
        <f t="shared" si="954"/>
        <v>345976.92931948247</v>
      </c>
      <c r="C1786" s="2">
        <f t="shared" si="971"/>
        <v>249748.91123324999</v>
      </c>
      <c r="D1786" s="2">
        <f>SUM(Y1786:Y$1805)</f>
        <v>1626.90436759</v>
      </c>
      <c r="E1786" s="73">
        <f t="shared" si="955"/>
        <v>248122.00686565999</v>
      </c>
      <c r="F1786" s="88">
        <f t="shared" si="981"/>
        <v>4843.41</v>
      </c>
      <c r="G1786" s="3">
        <f>IF(AND(N1786=1,N1785&gt;1),VLOOKUP(A1785,[1]Plan1!$BK$81:$BM$259,3),G1785)</f>
        <v>4832.2700000000004</v>
      </c>
      <c r="H1786" s="11">
        <f t="shared" si="982"/>
        <v>42870</v>
      </c>
      <c r="I1786" s="11">
        <f t="shared" si="983"/>
        <v>42901</v>
      </c>
      <c r="J1786" s="12">
        <f t="shared" si="956"/>
        <v>-2.3000324151783991E-3</v>
      </c>
      <c r="K1786" s="11">
        <f t="shared" si="972"/>
        <v>42961</v>
      </c>
      <c r="L1786" s="11">
        <f t="shared" si="957"/>
        <v>42961</v>
      </c>
      <c r="M1786" s="1">
        <f t="shared" si="976"/>
        <v>21</v>
      </c>
      <c r="N1786" s="1">
        <f t="shared" si="958"/>
        <v>8</v>
      </c>
      <c r="O1786" s="2">
        <f t="shared" si="959"/>
        <v>0.99912316999999995</v>
      </c>
      <c r="P1786" s="13">
        <f t="shared" si="984"/>
        <v>1.00310038</v>
      </c>
      <c r="Q1786" s="13">
        <f t="shared" si="977"/>
        <v>1.3847410366071433</v>
      </c>
      <c r="R1786" s="2">
        <f t="shared" si="980"/>
        <v>1.38352685</v>
      </c>
      <c r="S1786" s="2">
        <f t="shared" si="973"/>
        <v>1.34831144</v>
      </c>
      <c r="T1786" s="2">
        <f t="shared" si="960"/>
        <v>336739.31414332998</v>
      </c>
      <c r="U1786" s="2">
        <f t="shared" si="961"/>
        <v>566.66940301756222</v>
      </c>
      <c r="V1786" s="2">
        <f t="shared" si="962"/>
        <v>95161.451708864945</v>
      </c>
      <c r="W1786" s="2">
        <f t="shared" si="963"/>
        <v>345477.03234513249</v>
      </c>
      <c r="X1786" s="17">
        <f t="shared" si="964"/>
        <v>0</v>
      </c>
      <c r="Y1786" s="2">
        <f t="shared" si="965"/>
        <v>0</v>
      </c>
      <c r="Z1786" s="72">
        <f t="shared" si="966"/>
        <v>0</v>
      </c>
      <c r="AA1786" s="2">
        <f t="shared" ref="AA1786:AA1849" si="985">IF(Z1786&gt;0,TRUNC(Z1786*T1786,8),0)</f>
        <v>0</v>
      </c>
      <c r="AB1786" s="12">
        <f t="shared" si="974"/>
        <v>4.6600000000000003E-2</v>
      </c>
      <c r="AC1786" s="17">
        <f t="shared" si="967"/>
        <v>8</v>
      </c>
      <c r="AD1786" s="17">
        <v>252</v>
      </c>
      <c r="AE1786" s="13">
        <f t="shared" si="978"/>
        <v>1.001446976</v>
      </c>
      <c r="AF1786" s="2">
        <f t="shared" ref="AF1786:AF1849" si="986">TRUNC((T1786*(AE1786-1)),8)</f>
        <v>487.25370581999999</v>
      </c>
      <c r="AG1786" s="2">
        <f t="shared" si="968"/>
        <v>499.89697434999999</v>
      </c>
      <c r="AH1786" s="3">
        <f t="shared" si="969"/>
        <v>0</v>
      </c>
      <c r="AI1786" s="4" t="str">
        <f t="shared" si="979"/>
        <v>A+J=</v>
      </c>
      <c r="AJ1786" s="11">
        <f t="shared" si="975"/>
        <v>42961</v>
      </c>
      <c r="AK1786" s="11"/>
      <c r="AL1786" s="4"/>
      <c r="AM1786" s="1"/>
      <c r="AN1786" s="11"/>
      <c r="AO1786" s="1"/>
      <c r="AP1786" s="1"/>
      <c r="AQ1786" s="3"/>
      <c r="AR1786" s="3"/>
      <c r="AS1786" s="6"/>
      <c r="AT1786" s="1"/>
      <c r="AU1786" s="1"/>
      <c r="AV1786" s="1"/>
      <c r="AW1786" s="1"/>
      <c r="AX1786" s="1"/>
      <c r="AY1786" s="1"/>
      <c r="AZ1786" s="1"/>
      <c r="BA1786" s="1"/>
      <c r="BB1786" s="1"/>
    </row>
    <row r="1787" spans="1:54" x14ac:dyDescent="0.2">
      <c r="A1787" s="158">
        <f t="shared" si="970"/>
        <v>42943</v>
      </c>
      <c r="B1787" s="2">
        <f t="shared" si="954"/>
        <v>346001.766185491</v>
      </c>
      <c r="C1787" s="2">
        <f t="shared" si="971"/>
        <v>249748.91123324999</v>
      </c>
      <c r="D1787" s="2">
        <f>SUM(Y1787:Y$1805)</f>
        <v>1626.90436759</v>
      </c>
      <c r="E1787" s="73">
        <f t="shared" si="955"/>
        <v>248122.00686565999</v>
      </c>
      <c r="F1787" s="88">
        <f t="shared" si="981"/>
        <v>4843.41</v>
      </c>
      <c r="G1787" s="3">
        <f>IF(AND(N1787=1,N1786&gt;1),VLOOKUP(A1786,[1]Plan1!$BK$81:$BM$259,3),G1786)</f>
        <v>4832.2700000000004</v>
      </c>
      <c r="H1787" s="11">
        <f t="shared" si="982"/>
        <v>42870</v>
      </c>
      <c r="I1787" s="11">
        <f t="shared" si="983"/>
        <v>42901</v>
      </c>
      <c r="J1787" s="12">
        <f t="shared" si="956"/>
        <v>-2.3000324151783991E-3</v>
      </c>
      <c r="K1787" s="11">
        <f t="shared" si="972"/>
        <v>42961</v>
      </c>
      <c r="L1787" s="11">
        <f t="shared" si="957"/>
        <v>42961</v>
      </c>
      <c r="M1787" s="1">
        <f t="shared" si="976"/>
        <v>21</v>
      </c>
      <c r="N1787" s="1">
        <f t="shared" si="958"/>
        <v>9</v>
      </c>
      <c r="O1787" s="2">
        <f t="shared" si="959"/>
        <v>0.99901362000000005</v>
      </c>
      <c r="P1787" s="13">
        <f t="shared" si="984"/>
        <v>1.00310038</v>
      </c>
      <c r="Q1787" s="13">
        <f t="shared" si="977"/>
        <v>1.3847410366071433</v>
      </c>
      <c r="R1787" s="2">
        <f t="shared" si="980"/>
        <v>1.38337515</v>
      </c>
      <c r="S1787" s="2">
        <f t="shared" si="973"/>
        <v>1.34831144</v>
      </c>
      <c r="T1787" s="2">
        <f t="shared" si="960"/>
        <v>336739.31414332998</v>
      </c>
      <c r="U1787" s="2">
        <f t="shared" si="961"/>
        <v>566.66940301756222</v>
      </c>
      <c r="V1787" s="2">
        <f t="shared" si="962"/>
        <v>95123.811600423433</v>
      </c>
      <c r="W1787" s="2">
        <f t="shared" si="963"/>
        <v>345439.39223669097</v>
      </c>
      <c r="X1787" s="17">
        <f t="shared" si="964"/>
        <v>0</v>
      </c>
      <c r="Y1787" s="2">
        <f t="shared" si="965"/>
        <v>0</v>
      </c>
      <c r="Z1787" s="72">
        <f t="shared" si="966"/>
        <v>0</v>
      </c>
      <c r="AA1787" s="2">
        <f t="shared" si="985"/>
        <v>0</v>
      </c>
      <c r="AB1787" s="12">
        <f t="shared" si="974"/>
        <v>4.6600000000000003E-2</v>
      </c>
      <c r="AC1787" s="17">
        <f t="shared" si="967"/>
        <v>9</v>
      </c>
      <c r="AD1787" s="17">
        <v>252</v>
      </c>
      <c r="AE1787" s="13">
        <f t="shared" si="978"/>
        <v>1.0016279960000001</v>
      </c>
      <c r="AF1787" s="2">
        <f t="shared" si="986"/>
        <v>548.21025645999998</v>
      </c>
      <c r="AG1787" s="2">
        <f t="shared" si="968"/>
        <v>562.37394879999999</v>
      </c>
      <c r="AH1787" s="3">
        <f t="shared" si="969"/>
        <v>0</v>
      </c>
      <c r="AI1787" s="4" t="str">
        <f t="shared" si="979"/>
        <v>A+J=</v>
      </c>
      <c r="AJ1787" s="11">
        <f t="shared" si="975"/>
        <v>42961</v>
      </c>
      <c r="AK1787" s="11"/>
      <c r="AL1787" s="4"/>
      <c r="AM1787" s="1"/>
      <c r="AN1787" s="11"/>
      <c r="AO1787" s="1"/>
      <c r="AP1787" s="1"/>
      <c r="AQ1787" s="3"/>
      <c r="AR1787" s="3"/>
      <c r="AS1787" s="6"/>
      <c r="AT1787" s="1"/>
      <c r="AU1787" s="1"/>
      <c r="AV1787" s="1"/>
      <c r="AW1787" s="1"/>
      <c r="AX1787" s="1"/>
      <c r="AY1787" s="1"/>
      <c r="AZ1787" s="1"/>
      <c r="BA1787" s="1"/>
      <c r="BB1787" s="1"/>
    </row>
    <row r="1788" spans="1:54" x14ac:dyDescent="0.2">
      <c r="A1788" s="158">
        <f t="shared" si="970"/>
        <v>42944</v>
      </c>
      <c r="B1788" s="2">
        <f t="shared" si="954"/>
        <v>346026.60544854956</v>
      </c>
      <c r="C1788" s="2">
        <f t="shared" si="971"/>
        <v>249748.91123324999</v>
      </c>
      <c r="D1788" s="2">
        <f>SUM(Y1788:Y$1805)</f>
        <v>1626.90436759</v>
      </c>
      <c r="E1788" s="73">
        <f t="shared" si="955"/>
        <v>248122.00686565999</v>
      </c>
      <c r="F1788" s="88">
        <f t="shared" si="981"/>
        <v>4843.41</v>
      </c>
      <c r="G1788" s="3">
        <f>IF(AND(N1788=1,N1787&gt;1),VLOOKUP(A1787,[1]Plan1!$BK$81:$BM$259,3),G1787)</f>
        <v>4832.2700000000004</v>
      </c>
      <c r="H1788" s="11">
        <f t="shared" si="982"/>
        <v>42870</v>
      </c>
      <c r="I1788" s="11">
        <f t="shared" si="983"/>
        <v>42901</v>
      </c>
      <c r="J1788" s="12">
        <f t="shared" si="956"/>
        <v>-2.3000324151783991E-3</v>
      </c>
      <c r="K1788" s="11">
        <f t="shared" si="972"/>
        <v>42961</v>
      </c>
      <c r="L1788" s="11">
        <f t="shared" si="957"/>
        <v>42961</v>
      </c>
      <c r="M1788" s="1">
        <f t="shared" si="976"/>
        <v>21</v>
      </c>
      <c r="N1788" s="1">
        <f t="shared" si="958"/>
        <v>10</v>
      </c>
      <c r="O1788" s="2">
        <f t="shared" si="959"/>
        <v>0.99890407999999997</v>
      </c>
      <c r="P1788" s="13">
        <f t="shared" si="984"/>
        <v>1.00310038</v>
      </c>
      <c r="Q1788" s="13">
        <f t="shared" si="977"/>
        <v>1.3847410366071433</v>
      </c>
      <c r="R1788" s="2">
        <f t="shared" si="980"/>
        <v>1.3832234699999999</v>
      </c>
      <c r="S1788" s="2">
        <f t="shared" si="973"/>
        <v>1.34831144</v>
      </c>
      <c r="T1788" s="2">
        <f t="shared" si="960"/>
        <v>336739.31414332998</v>
      </c>
      <c r="U1788" s="2">
        <f t="shared" si="961"/>
        <v>566.66940301756222</v>
      </c>
      <c r="V1788" s="2">
        <f t="shared" si="962"/>
        <v>95086.17645442202</v>
      </c>
      <c r="W1788" s="2">
        <f t="shared" si="963"/>
        <v>345401.75709068956</v>
      </c>
      <c r="X1788" s="17">
        <f t="shared" si="964"/>
        <v>0</v>
      </c>
      <c r="Y1788" s="2">
        <f t="shared" si="965"/>
        <v>0</v>
      </c>
      <c r="Z1788" s="72">
        <f t="shared" si="966"/>
        <v>0</v>
      </c>
      <c r="AA1788" s="2">
        <f t="shared" si="985"/>
        <v>0</v>
      </c>
      <c r="AB1788" s="12">
        <f t="shared" si="974"/>
        <v>4.6600000000000003E-2</v>
      </c>
      <c r="AC1788" s="17">
        <f t="shared" si="967"/>
        <v>10</v>
      </c>
      <c r="AD1788" s="17">
        <v>252</v>
      </c>
      <c r="AE1788" s="13">
        <f t="shared" si="978"/>
        <v>1.0018090479999999</v>
      </c>
      <c r="AF1788" s="2">
        <f t="shared" si="986"/>
        <v>609.17758276999996</v>
      </c>
      <c r="AG1788" s="2">
        <f t="shared" si="968"/>
        <v>624.84835785999996</v>
      </c>
      <c r="AH1788" s="3">
        <f t="shared" si="969"/>
        <v>0</v>
      </c>
      <c r="AI1788" s="4" t="str">
        <f t="shared" si="979"/>
        <v>A+J=</v>
      </c>
      <c r="AJ1788" s="11">
        <f t="shared" si="975"/>
        <v>42961</v>
      </c>
      <c r="AK1788" s="11"/>
      <c r="AL1788" s="4"/>
      <c r="AM1788" s="1"/>
      <c r="AN1788" s="11"/>
      <c r="AO1788" s="1"/>
      <c r="AP1788" s="1"/>
      <c r="AQ1788" s="3"/>
      <c r="AR1788" s="3"/>
      <c r="AS1788" s="6"/>
      <c r="AT1788" s="1"/>
      <c r="AU1788" s="1"/>
      <c r="AV1788" s="1"/>
      <c r="AW1788" s="1"/>
      <c r="AX1788" s="1"/>
      <c r="AY1788" s="1"/>
      <c r="AZ1788" s="1"/>
      <c r="BA1788" s="1"/>
      <c r="BB1788" s="1"/>
    </row>
    <row r="1789" spans="1:54" x14ac:dyDescent="0.2">
      <c r="A1789" s="158">
        <f t="shared" si="970"/>
        <v>42945</v>
      </c>
      <c r="B1789" s="2">
        <f t="shared" si="954"/>
        <v>346051.44710772834</v>
      </c>
      <c r="C1789" s="2">
        <f t="shared" si="971"/>
        <v>249748.91123324999</v>
      </c>
      <c r="D1789" s="2">
        <f>SUM(Y1789:Y$1805)</f>
        <v>1626.90436759</v>
      </c>
      <c r="E1789" s="73">
        <f t="shared" si="955"/>
        <v>248122.00686565999</v>
      </c>
      <c r="F1789" s="88">
        <f t="shared" si="981"/>
        <v>4843.41</v>
      </c>
      <c r="G1789" s="3">
        <f>IF(AND(N1789=1,N1788&gt;1),VLOOKUP(A1788,[1]Plan1!$BK$81:$BM$259,3),G1788)</f>
        <v>4832.2700000000004</v>
      </c>
      <c r="H1789" s="11">
        <f t="shared" si="982"/>
        <v>42870</v>
      </c>
      <c r="I1789" s="11">
        <f t="shared" si="983"/>
        <v>42901</v>
      </c>
      <c r="J1789" s="12">
        <f t="shared" si="956"/>
        <v>-2.3000324151783991E-3</v>
      </c>
      <c r="K1789" s="11">
        <f t="shared" si="972"/>
        <v>42961</v>
      </c>
      <c r="L1789" s="11">
        <f t="shared" si="957"/>
        <v>42961</v>
      </c>
      <c r="M1789" s="1">
        <f t="shared" si="976"/>
        <v>21</v>
      </c>
      <c r="N1789" s="1">
        <f t="shared" si="958"/>
        <v>11</v>
      </c>
      <c r="O1789" s="2">
        <f t="shared" si="959"/>
        <v>0.99879456</v>
      </c>
      <c r="P1789" s="13">
        <f t="shared" si="984"/>
        <v>1.00310038</v>
      </c>
      <c r="Q1789" s="13">
        <f t="shared" si="977"/>
        <v>1.3847410366071433</v>
      </c>
      <c r="R1789" s="2">
        <f t="shared" si="980"/>
        <v>1.3830718099999999</v>
      </c>
      <c r="S1789" s="2">
        <f t="shared" si="973"/>
        <v>1.34831144</v>
      </c>
      <c r="T1789" s="2">
        <f t="shared" si="960"/>
        <v>336739.31414332998</v>
      </c>
      <c r="U1789" s="2">
        <f t="shared" si="961"/>
        <v>566.66940301756222</v>
      </c>
      <c r="V1789" s="2">
        <f t="shared" si="962"/>
        <v>95048.546270860781</v>
      </c>
      <c r="W1789" s="2">
        <f t="shared" si="963"/>
        <v>345364.12690712832</v>
      </c>
      <c r="X1789" s="17">
        <f t="shared" si="964"/>
        <v>0</v>
      </c>
      <c r="Y1789" s="2">
        <f t="shared" si="965"/>
        <v>0</v>
      </c>
      <c r="Z1789" s="72">
        <f t="shared" si="966"/>
        <v>0</v>
      </c>
      <c r="AA1789" s="2">
        <f t="shared" si="985"/>
        <v>0</v>
      </c>
      <c r="AB1789" s="12">
        <f t="shared" si="974"/>
        <v>4.6600000000000003E-2</v>
      </c>
      <c r="AC1789" s="17">
        <f t="shared" si="967"/>
        <v>11</v>
      </c>
      <c r="AD1789" s="17">
        <v>252</v>
      </c>
      <c r="AE1789" s="13">
        <f t="shared" si="978"/>
        <v>1.001990132</v>
      </c>
      <c r="AF1789" s="2">
        <f t="shared" si="986"/>
        <v>670.15568472999996</v>
      </c>
      <c r="AG1789" s="2">
        <f t="shared" si="968"/>
        <v>687.32020060000002</v>
      </c>
      <c r="AH1789" s="3">
        <f t="shared" si="969"/>
        <v>0</v>
      </c>
      <c r="AI1789" s="4" t="str">
        <f t="shared" si="979"/>
        <v>A+J=</v>
      </c>
      <c r="AJ1789" s="11">
        <f t="shared" si="975"/>
        <v>42961</v>
      </c>
      <c r="AK1789" s="11"/>
      <c r="AL1789" s="4"/>
      <c r="AM1789" s="1"/>
      <c r="AN1789" s="11"/>
      <c r="AO1789" s="1"/>
      <c r="AP1789" s="1"/>
      <c r="AQ1789" s="3"/>
      <c r="AR1789" s="3"/>
      <c r="AS1789" s="6"/>
      <c r="AT1789" s="1"/>
      <c r="AU1789" s="1"/>
      <c r="AV1789" s="1"/>
      <c r="AW1789" s="1"/>
      <c r="AX1789" s="1"/>
      <c r="AY1789" s="1"/>
      <c r="AZ1789" s="1"/>
      <c r="BA1789" s="1"/>
      <c r="BB1789" s="1"/>
    </row>
    <row r="1790" spans="1:54" x14ac:dyDescent="0.2">
      <c r="A1790" s="158">
        <f t="shared" si="970"/>
        <v>42946</v>
      </c>
      <c r="B1790" s="2">
        <f t="shared" si="954"/>
        <v>346051.44710772834</v>
      </c>
      <c r="C1790" s="2">
        <f t="shared" si="971"/>
        <v>249748.91123324999</v>
      </c>
      <c r="D1790" s="2">
        <f>SUM(Y1790:Y$1805)</f>
        <v>1626.90436759</v>
      </c>
      <c r="E1790" s="73">
        <f t="shared" si="955"/>
        <v>248122.00686565999</v>
      </c>
      <c r="F1790" s="88">
        <f t="shared" si="981"/>
        <v>4843.41</v>
      </c>
      <c r="G1790" s="3">
        <f>IF(AND(N1790=1,N1789&gt;1),VLOOKUP(A1789,[1]Plan1!$BK$81:$BM$259,3),G1789)</f>
        <v>4832.2700000000004</v>
      </c>
      <c r="H1790" s="11">
        <f t="shared" si="982"/>
        <v>42870</v>
      </c>
      <c r="I1790" s="11">
        <f t="shared" si="983"/>
        <v>42901</v>
      </c>
      <c r="J1790" s="12">
        <f t="shared" si="956"/>
        <v>-2.3000324151783991E-3</v>
      </c>
      <c r="K1790" s="11">
        <f t="shared" si="972"/>
        <v>42961</v>
      </c>
      <c r="L1790" s="11">
        <f t="shared" si="957"/>
        <v>42961</v>
      </c>
      <c r="M1790" s="1">
        <f t="shared" si="976"/>
        <v>21</v>
      </c>
      <c r="N1790" s="1">
        <f t="shared" si="958"/>
        <v>11</v>
      </c>
      <c r="O1790" s="2">
        <f t="shared" si="959"/>
        <v>0.99879456</v>
      </c>
      <c r="P1790" s="13">
        <f t="shared" si="984"/>
        <v>1.00310038</v>
      </c>
      <c r="Q1790" s="13">
        <f t="shared" si="977"/>
        <v>1.3847410366071433</v>
      </c>
      <c r="R1790" s="2">
        <f t="shared" si="980"/>
        <v>1.3830718099999999</v>
      </c>
      <c r="S1790" s="2">
        <f t="shared" si="973"/>
        <v>1.34831144</v>
      </c>
      <c r="T1790" s="2">
        <f t="shared" si="960"/>
        <v>336739.31414332998</v>
      </c>
      <c r="U1790" s="2">
        <f t="shared" si="961"/>
        <v>566.66940301756222</v>
      </c>
      <c r="V1790" s="2">
        <f t="shared" si="962"/>
        <v>95048.546270860781</v>
      </c>
      <c r="W1790" s="2">
        <f t="shared" si="963"/>
        <v>345364.12690712832</v>
      </c>
      <c r="X1790" s="17">
        <f t="shared" si="964"/>
        <v>0</v>
      </c>
      <c r="Y1790" s="2">
        <f t="shared" si="965"/>
        <v>0</v>
      </c>
      <c r="Z1790" s="72">
        <f t="shared" si="966"/>
        <v>0</v>
      </c>
      <c r="AA1790" s="2">
        <f t="shared" si="985"/>
        <v>0</v>
      </c>
      <c r="AB1790" s="12">
        <f t="shared" si="974"/>
        <v>4.6600000000000003E-2</v>
      </c>
      <c r="AC1790" s="17">
        <f t="shared" si="967"/>
        <v>11</v>
      </c>
      <c r="AD1790" s="17">
        <v>252</v>
      </c>
      <c r="AE1790" s="13">
        <f t="shared" si="978"/>
        <v>1.001990132</v>
      </c>
      <c r="AF1790" s="2">
        <f t="shared" si="986"/>
        <v>670.15568472999996</v>
      </c>
      <c r="AG1790" s="2">
        <f t="shared" si="968"/>
        <v>687.32020060000002</v>
      </c>
      <c r="AH1790" s="3">
        <f t="shared" si="969"/>
        <v>0</v>
      </c>
      <c r="AI1790" s="4" t="str">
        <f t="shared" si="979"/>
        <v>A+J=</v>
      </c>
      <c r="AJ1790" s="11">
        <f t="shared" si="975"/>
        <v>42961</v>
      </c>
      <c r="AK1790" s="11"/>
      <c r="AL1790" s="4"/>
      <c r="AM1790" s="1"/>
      <c r="AN1790" s="11"/>
      <c r="AO1790" s="1"/>
      <c r="AP1790" s="1"/>
      <c r="AQ1790" s="3"/>
      <c r="AR1790" s="3"/>
      <c r="AS1790" s="6"/>
      <c r="AT1790" s="1"/>
      <c r="AU1790" s="1"/>
      <c r="AV1790" s="1"/>
      <c r="AW1790" s="1"/>
      <c r="AX1790" s="1"/>
      <c r="AY1790" s="1"/>
      <c r="AZ1790" s="1"/>
      <c r="BA1790" s="1"/>
      <c r="BB1790" s="1"/>
    </row>
    <row r="1791" spans="1:54" x14ac:dyDescent="0.2">
      <c r="A1791" s="158">
        <f t="shared" si="970"/>
        <v>42947</v>
      </c>
      <c r="B1791" s="2">
        <f t="shared" si="954"/>
        <v>346051.44710772834</v>
      </c>
      <c r="C1791" s="2">
        <f t="shared" si="971"/>
        <v>249748.91123324999</v>
      </c>
      <c r="D1791" s="2">
        <f>SUM(Y1791:Y$1805)</f>
        <v>1626.90436759</v>
      </c>
      <c r="E1791" s="73">
        <f t="shared" si="955"/>
        <v>248122.00686565999</v>
      </c>
      <c r="F1791" s="88">
        <f t="shared" si="981"/>
        <v>4843.41</v>
      </c>
      <c r="G1791" s="3">
        <f>IF(AND(N1791=1,N1790&gt;1),VLOOKUP(A1790,[1]Plan1!$BK$81:$BM$259,3),G1790)</f>
        <v>4832.2700000000004</v>
      </c>
      <c r="H1791" s="11">
        <f t="shared" si="982"/>
        <v>42870</v>
      </c>
      <c r="I1791" s="11">
        <f t="shared" si="983"/>
        <v>42901</v>
      </c>
      <c r="J1791" s="12">
        <f t="shared" si="956"/>
        <v>-2.3000324151783991E-3</v>
      </c>
      <c r="K1791" s="11">
        <f t="shared" si="972"/>
        <v>42961</v>
      </c>
      <c r="L1791" s="11">
        <f t="shared" si="957"/>
        <v>42961</v>
      </c>
      <c r="M1791" s="1">
        <f t="shared" si="976"/>
        <v>21</v>
      </c>
      <c r="N1791" s="1">
        <f t="shared" si="958"/>
        <v>11</v>
      </c>
      <c r="O1791" s="2">
        <f t="shared" si="959"/>
        <v>0.99879456</v>
      </c>
      <c r="P1791" s="13">
        <f t="shared" si="984"/>
        <v>1.00310038</v>
      </c>
      <c r="Q1791" s="13">
        <f t="shared" si="977"/>
        <v>1.3847410366071433</v>
      </c>
      <c r="R1791" s="2">
        <f t="shared" si="980"/>
        <v>1.3830718099999999</v>
      </c>
      <c r="S1791" s="2">
        <f t="shared" si="973"/>
        <v>1.34831144</v>
      </c>
      <c r="T1791" s="2">
        <f t="shared" si="960"/>
        <v>336739.31414332998</v>
      </c>
      <c r="U1791" s="2">
        <f t="shared" si="961"/>
        <v>566.66940301756222</v>
      </c>
      <c r="V1791" s="2">
        <f t="shared" si="962"/>
        <v>95048.546270860781</v>
      </c>
      <c r="W1791" s="2">
        <f t="shared" si="963"/>
        <v>345364.12690712832</v>
      </c>
      <c r="X1791" s="17">
        <f t="shared" si="964"/>
        <v>0</v>
      </c>
      <c r="Y1791" s="2">
        <f t="shared" si="965"/>
        <v>0</v>
      </c>
      <c r="Z1791" s="72">
        <f t="shared" si="966"/>
        <v>0</v>
      </c>
      <c r="AA1791" s="2">
        <f t="shared" si="985"/>
        <v>0</v>
      </c>
      <c r="AB1791" s="12">
        <f t="shared" si="974"/>
        <v>4.6600000000000003E-2</v>
      </c>
      <c r="AC1791" s="17">
        <f t="shared" si="967"/>
        <v>11</v>
      </c>
      <c r="AD1791" s="17">
        <v>252</v>
      </c>
      <c r="AE1791" s="13">
        <f t="shared" si="978"/>
        <v>1.001990132</v>
      </c>
      <c r="AF1791" s="2">
        <f t="shared" si="986"/>
        <v>670.15568472999996</v>
      </c>
      <c r="AG1791" s="2">
        <f t="shared" si="968"/>
        <v>687.32020060000002</v>
      </c>
      <c r="AH1791" s="3">
        <f t="shared" si="969"/>
        <v>0</v>
      </c>
      <c r="AI1791" s="4" t="str">
        <f t="shared" si="979"/>
        <v>A+J=</v>
      </c>
      <c r="AJ1791" s="11">
        <f t="shared" si="975"/>
        <v>42961</v>
      </c>
      <c r="AK1791" s="11"/>
      <c r="AL1791" s="4"/>
      <c r="AM1791" s="1"/>
      <c r="AN1791" s="11"/>
      <c r="AO1791" s="1"/>
      <c r="AP1791" s="1"/>
      <c r="AQ1791" s="3"/>
      <c r="AR1791" s="3"/>
      <c r="AS1791" s="6"/>
      <c r="AT1791" s="1"/>
      <c r="AU1791" s="1"/>
      <c r="AV1791" s="1"/>
      <c r="AW1791" s="1"/>
      <c r="AX1791" s="1"/>
      <c r="AY1791" s="1"/>
      <c r="AZ1791" s="1"/>
      <c r="BA1791" s="1"/>
      <c r="BB1791" s="1"/>
    </row>
    <row r="1792" spans="1:54" x14ac:dyDescent="0.2">
      <c r="A1792" s="158">
        <f t="shared" si="970"/>
        <v>42948</v>
      </c>
      <c r="B1792" s="2">
        <f t="shared" si="954"/>
        <v>346076.28687957709</v>
      </c>
      <c r="C1792" s="2">
        <f t="shared" si="971"/>
        <v>249748.91123324999</v>
      </c>
      <c r="D1792" s="2">
        <f>SUM(Y1792:Y$1805)</f>
        <v>1626.90436759</v>
      </c>
      <c r="E1792" s="73">
        <f t="shared" si="955"/>
        <v>248122.00686565999</v>
      </c>
      <c r="F1792" s="88">
        <f t="shared" si="981"/>
        <v>4843.41</v>
      </c>
      <c r="G1792" s="3">
        <f>IF(AND(N1792=1,N1791&gt;1),VLOOKUP(A1791,[1]Plan1!$BK$81:$BM$259,3),G1791)</f>
        <v>4832.2700000000004</v>
      </c>
      <c r="H1792" s="11">
        <f t="shared" si="982"/>
        <v>42870</v>
      </c>
      <c r="I1792" s="11">
        <f t="shared" si="983"/>
        <v>42901</v>
      </c>
      <c r="J1792" s="12">
        <f t="shared" si="956"/>
        <v>-2.3000324151783991E-3</v>
      </c>
      <c r="K1792" s="11">
        <f t="shared" si="972"/>
        <v>42961</v>
      </c>
      <c r="L1792" s="11">
        <f t="shared" si="957"/>
        <v>42961</v>
      </c>
      <c r="M1792" s="1">
        <f t="shared" si="976"/>
        <v>21</v>
      </c>
      <c r="N1792" s="1">
        <f t="shared" si="958"/>
        <v>12</v>
      </c>
      <c r="O1792" s="2">
        <f t="shared" si="959"/>
        <v>0.99868504000000002</v>
      </c>
      <c r="P1792" s="13">
        <f t="shared" si="984"/>
        <v>1.00310038</v>
      </c>
      <c r="Q1792" s="13">
        <f t="shared" si="977"/>
        <v>1.3847410366071433</v>
      </c>
      <c r="R1792" s="2">
        <f t="shared" si="980"/>
        <v>1.3829201499999999</v>
      </c>
      <c r="S1792" s="2">
        <f t="shared" si="973"/>
        <v>1.34831144</v>
      </c>
      <c r="T1792" s="2">
        <f t="shared" si="960"/>
        <v>336739.31414332998</v>
      </c>
      <c r="U1792" s="2">
        <f t="shared" si="961"/>
        <v>566.66940301756222</v>
      </c>
      <c r="V1792" s="2">
        <f t="shared" si="962"/>
        <v>95010.916087299527</v>
      </c>
      <c r="W1792" s="2">
        <f t="shared" si="963"/>
        <v>345326.49672356708</v>
      </c>
      <c r="X1792" s="17">
        <f t="shared" si="964"/>
        <v>0</v>
      </c>
      <c r="Y1792" s="2">
        <f t="shared" si="965"/>
        <v>0</v>
      </c>
      <c r="Z1792" s="72">
        <f t="shared" si="966"/>
        <v>0</v>
      </c>
      <c r="AA1792" s="2">
        <f t="shared" si="985"/>
        <v>0</v>
      </c>
      <c r="AB1792" s="12">
        <f t="shared" si="974"/>
        <v>4.6600000000000003E-2</v>
      </c>
      <c r="AC1792" s="17">
        <f t="shared" si="967"/>
        <v>12</v>
      </c>
      <c r="AD1792" s="17">
        <v>252</v>
      </c>
      <c r="AE1792" s="13">
        <f t="shared" si="978"/>
        <v>1.00217125</v>
      </c>
      <c r="AF1792" s="2">
        <f t="shared" si="986"/>
        <v>731.14523583000005</v>
      </c>
      <c r="AG1792" s="2">
        <f t="shared" si="968"/>
        <v>749.79015601000003</v>
      </c>
      <c r="AH1792" s="3">
        <f t="shared" si="969"/>
        <v>0</v>
      </c>
      <c r="AI1792" s="4" t="str">
        <f t="shared" si="979"/>
        <v>A+J=</v>
      </c>
      <c r="AJ1792" s="11">
        <f t="shared" si="975"/>
        <v>42961</v>
      </c>
      <c r="AK1792" s="11"/>
      <c r="AL1792" s="4"/>
      <c r="AM1792" s="1"/>
      <c r="AN1792" s="11"/>
      <c r="AO1792" s="1"/>
      <c r="AP1792" s="1"/>
      <c r="AQ1792" s="3"/>
      <c r="AR1792" s="3"/>
      <c r="AS1792" s="6"/>
      <c r="AT1792" s="1"/>
      <c r="AU1792" s="1"/>
      <c r="AV1792" s="1"/>
      <c r="AW1792" s="1"/>
      <c r="AX1792" s="1"/>
      <c r="AY1792" s="1"/>
      <c r="AZ1792" s="1"/>
      <c r="BA1792" s="1"/>
      <c r="BB1792" s="1"/>
    </row>
    <row r="1793" spans="1:154" x14ac:dyDescent="0.2">
      <c r="A1793" s="158">
        <f t="shared" si="970"/>
        <v>42949</v>
      </c>
      <c r="B1793" s="2">
        <f t="shared" si="954"/>
        <v>346101.13153081608</v>
      </c>
      <c r="C1793" s="2">
        <f t="shared" si="971"/>
        <v>249748.91123324999</v>
      </c>
      <c r="D1793" s="2">
        <f>SUM(Y1793:Y$1805)</f>
        <v>1626.90436759</v>
      </c>
      <c r="E1793" s="73">
        <f t="shared" si="955"/>
        <v>248122.00686565999</v>
      </c>
      <c r="F1793" s="88">
        <f t="shared" si="981"/>
        <v>4843.41</v>
      </c>
      <c r="G1793" s="3">
        <f>IF(AND(N1793=1,N1792&gt;1),VLOOKUP(A1792,[1]Plan1!$BK$81:$BM$259,3),G1792)</f>
        <v>4832.2700000000004</v>
      </c>
      <c r="H1793" s="11">
        <f t="shared" si="982"/>
        <v>42870</v>
      </c>
      <c r="I1793" s="11">
        <f t="shared" si="983"/>
        <v>42901</v>
      </c>
      <c r="J1793" s="12">
        <f t="shared" si="956"/>
        <v>-2.3000324151783991E-3</v>
      </c>
      <c r="K1793" s="11">
        <f t="shared" si="972"/>
        <v>42961</v>
      </c>
      <c r="L1793" s="11">
        <f t="shared" si="957"/>
        <v>42961</v>
      </c>
      <c r="M1793" s="1">
        <f t="shared" si="976"/>
        <v>21</v>
      </c>
      <c r="N1793" s="1">
        <f t="shared" si="958"/>
        <v>13</v>
      </c>
      <c r="O1793" s="2">
        <f t="shared" si="959"/>
        <v>0.99857554000000004</v>
      </c>
      <c r="P1793" s="13">
        <f t="shared" si="984"/>
        <v>1.00310038</v>
      </c>
      <c r="Q1793" s="13">
        <f t="shared" si="977"/>
        <v>1.3847410366071433</v>
      </c>
      <c r="R1793" s="2">
        <f t="shared" si="980"/>
        <v>1.3827685199999999</v>
      </c>
      <c r="S1793" s="2">
        <f t="shared" si="973"/>
        <v>1.34831144</v>
      </c>
      <c r="T1793" s="2">
        <f t="shared" si="960"/>
        <v>336739.31414332998</v>
      </c>
      <c r="U1793" s="2">
        <f t="shared" si="961"/>
        <v>566.66940301756222</v>
      </c>
      <c r="V1793" s="2">
        <f t="shared" si="962"/>
        <v>94973.293347398503</v>
      </c>
      <c r="W1793" s="2">
        <f t="shared" si="963"/>
        <v>345288.87398366607</v>
      </c>
      <c r="X1793" s="17">
        <f t="shared" si="964"/>
        <v>0</v>
      </c>
      <c r="Y1793" s="2">
        <f t="shared" si="965"/>
        <v>0</v>
      </c>
      <c r="Z1793" s="72">
        <f t="shared" si="966"/>
        <v>0</v>
      </c>
      <c r="AA1793" s="2">
        <f t="shared" si="985"/>
        <v>0</v>
      </c>
      <c r="AB1793" s="12">
        <f t="shared" si="974"/>
        <v>4.6600000000000003E-2</v>
      </c>
      <c r="AC1793" s="17">
        <f t="shared" si="967"/>
        <v>13</v>
      </c>
      <c r="AD1793" s="17">
        <v>252</v>
      </c>
      <c r="AE1793" s="13">
        <f t="shared" si="978"/>
        <v>1.0023523999999999</v>
      </c>
      <c r="AF1793" s="2">
        <f t="shared" si="986"/>
        <v>792.14556259000005</v>
      </c>
      <c r="AG1793" s="2">
        <f t="shared" si="968"/>
        <v>812.25754715000005</v>
      </c>
      <c r="AH1793" s="3">
        <f t="shared" si="969"/>
        <v>0</v>
      </c>
      <c r="AI1793" s="4" t="str">
        <f t="shared" si="979"/>
        <v>A+J=</v>
      </c>
      <c r="AJ1793" s="11">
        <f t="shared" si="975"/>
        <v>42961</v>
      </c>
      <c r="AK1793" s="11"/>
      <c r="AL1793" s="4"/>
      <c r="AM1793" s="1"/>
      <c r="AN1793" s="11"/>
      <c r="AO1793" s="1"/>
      <c r="AP1793" s="1"/>
      <c r="AQ1793" s="3"/>
      <c r="AR1793" s="3"/>
      <c r="AS1793" s="6"/>
      <c r="AT1793" s="1"/>
      <c r="AU1793" s="1"/>
      <c r="AV1793" s="1"/>
      <c r="AW1793" s="1"/>
      <c r="AX1793" s="1"/>
      <c r="AY1793" s="1"/>
      <c r="AZ1793" s="1"/>
      <c r="BA1793" s="1"/>
      <c r="BB1793" s="1"/>
    </row>
    <row r="1794" spans="1:154" x14ac:dyDescent="0.2">
      <c r="A1794" s="158">
        <f t="shared" si="970"/>
        <v>42950</v>
      </c>
      <c r="B1794" s="2">
        <f t="shared" si="954"/>
        <v>346125.9789196552</v>
      </c>
      <c r="C1794" s="2">
        <f t="shared" si="971"/>
        <v>249748.91123324999</v>
      </c>
      <c r="D1794" s="2">
        <f>SUM(Y1794:Y$1805)</f>
        <v>1626.90436759</v>
      </c>
      <c r="E1794" s="73">
        <f t="shared" si="955"/>
        <v>248122.00686565999</v>
      </c>
      <c r="F1794" s="88">
        <f t="shared" si="981"/>
        <v>4843.41</v>
      </c>
      <c r="G1794" s="3">
        <f>IF(AND(N1794=1,N1793&gt;1),VLOOKUP(A1793,[1]Plan1!$BK$81:$BM$259,3),G1793)</f>
        <v>4832.2700000000004</v>
      </c>
      <c r="H1794" s="11">
        <f t="shared" si="982"/>
        <v>42870</v>
      </c>
      <c r="I1794" s="11">
        <f t="shared" si="983"/>
        <v>42901</v>
      </c>
      <c r="J1794" s="12">
        <f t="shared" si="956"/>
        <v>-2.3000324151783991E-3</v>
      </c>
      <c r="K1794" s="11">
        <f t="shared" si="972"/>
        <v>42961</v>
      </c>
      <c r="L1794" s="11">
        <f t="shared" si="957"/>
        <v>42961</v>
      </c>
      <c r="M1794" s="1">
        <f t="shared" si="976"/>
        <v>21</v>
      </c>
      <c r="N1794" s="1">
        <f t="shared" si="958"/>
        <v>14</v>
      </c>
      <c r="O1794" s="2">
        <f t="shared" si="959"/>
        <v>0.99846604999999999</v>
      </c>
      <c r="P1794" s="13">
        <f t="shared" si="984"/>
        <v>1.00310038</v>
      </c>
      <c r="Q1794" s="13">
        <f t="shared" si="977"/>
        <v>1.3847410366071433</v>
      </c>
      <c r="R1794" s="2">
        <f t="shared" si="980"/>
        <v>1.3826169100000001</v>
      </c>
      <c r="S1794" s="2">
        <f t="shared" si="973"/>
        <v>1.34831144</v>
      </c>
      <c r="T1794" s="2">
        <f t="shared" si="960"/>
        <v>336739.31414332998</v>
      </c>
      <c r="U1794" s="2">
        <f t="shared" si="961"/>
        <v>566.66940301756222</v>
      </c>
      <c r="V1794" s="2">
        <f t="shared" si="962"/>
        <v>94935.675569937637</v>
      </c>
      <c r="W1794" s="2">
        <f t="shared" si="963"/>
        <v>345251.25620620517</v>
      </c>
      <c r="X1794" s="17">
        <f t="shared" si="964"/>
        <v>0</v>
      </c>
      <c r="Y1794" s="2">
        <f t="shared" si="965"/>
        <v>0</v>
      </c>
      <c r="Z1794" s="72">
        <f t="shared" si="966"/>
        <v>0</v>
      </c>
      <c r="AA1794" s="2">
        <f t="shared" si="985"/>
        <v>0</v>
      </c>
      <c r="AB1794" s="12">
        <f t="shared" si="974"/>
        <v>4.6600000000000003E-2</v>
      </c>
      <c r="AC1794" s="17">
        <f t="shared" si="967"/>
        <v>14</v>
      </c>
      <c r="AD1794" s="17">
        <v>252</v>
      </c>
      <c r="AE1794" s="13">
        <f t="shared" si="978"/>
        <v>1.002533583</v>
      </c>
      <c r="AF1794" s="2">
        <f t="shared" si="986"/>
        <v>853.15700174000006</v>
      </c>
      <c r="AG1794" s="2">
        <f t="shared" si="968"/>
        <v>874.72271345000001</v>
      </c>
      <c r="AH1794" s="3">
        <f t="shared" si="969"/>
        <v>0</v>
      </c>
      <c r="AI1794" s="4" t="str">
        <f t="shared" si="979"/>
        <v>A+J=</v>
      </c>
      <c r="AJ1794" s="11">
        <f t="shared" si="975"/>
        <v>42961</v>
      </c>
      <c r="AK1794" s="11"/>
      <c r="AL1794" s="4"/>
      <c r="AM1794" s="1"/>
      <c r="AN1794" s="11"/>
      <c r="AO1794" s="1"/>
      <c r="AP1794" s="1"/>
      <c r="AQ1794" s="3"/>
      <c r="AR1794" s="3"/>
      <c r="AS1794" s="6"/>
      <c r="AT1794" s="1"/>
      <c r="AU1794" s="1"/>
      <c r="AV1794" s="1"/>
      <c r="AW1794" s="1"/>
      <c r="AX1794" s="1"/>
      <c r="AY1794" s="1"/>
      <c r="AZ1794" s="1"/>
      <c r="BA1794" s="1"/>
      <c r="BB1794" s="1"/>
    </row>
    <row r="1795" spans="1:154" x14ac:dyDescent="0.2">
      <c r="A1795" s="158">
        <f t="shared" si="970"/>
        <v>42951</v>
      </c>
      <c r="B1795" s="2">
        <f t="shared" si="954"/>
        <v>346150.82621187432</v>
      </c>
      <c r="C1795" s="2">
        <f t="shared" si="971"/>
        <v>249748.91123324999</v>
      </c>
      <c r="D1795" s="2">
        <f>SUM(Y1795:Y$1805)</f>
        <v>1626.90436759</v>
      </c>
      <c r="E1795" s="73">
        <f t="shared" si="955"/>
        <v>248122.00686565999</v>
      </c>
      <c r="F1795" s="88">
        <f t="shared" si="981"/>
        <v>4843.41</v>
      </c>
      <c r="G1795" s="3">
        <f>IF(AND(N1795=1,N1794&gt;1),VLOOKUP(A1794,[1]Plan1!$BK$81:$BM$259,3),G1794)</f>
        <v>4832.2700000000004</v>
      </c>
      <c r="H1795" s="11">
        <f t="shared" si="982"/>
        <v>42870</v>
      </c>
      <c r="I1795" s="11">
        <f t="shared" si="983"/>
        <v>42901</v>
      </c>
      <c r="J1795" s="12">
        <f t="shared" si="956"/>
        <v>-2.3000324151783991E-3</v>
      </c>
      <c r="K1795" s="11">
        <f t="shared" si="972"/>
        <v>42961</v>
      </c>
      <c r="L1795" s="11">
        <f t="shared" si="957"/>
        <v>42961</v>
      </c>
      <c r="M1795" s="1">
        <f t="shared" si="976"/>
        <v>21</v>
      </c>
      <c r="N1795" s="1">
        <f t="shared" si="958"/>
        <v>15</v>
      </c>
      <c r="O1795" s="2">
        <f t="shared" si="959"/>
        <v>0.99835657</v>
      </c>
      <c r="P1795" s="13">
        <f t="shared" si="984"/>
        <v>1.00310038</v>
      </c>
      <c r="Q1795" s="13">
        <f t="shared" si="977"/>
        <v>1.3847410366071433</v>
      </c>
      <c r="R1795" s="2">
        <f t="shared" si="980"/>
        <v>1.3824653099999999</v>
      </c>
      <c r="S1795" s="2">
        <f t="shared" si="973"/>
        <v>1.34831144</v>
      </c>
      <c r="T1795" s="2">
        <f t="shared" si="960"/>
        <v>336739.31414332998</v>
      </c>
      <c r="U1795" s="2">
        <f t="shared" si="961"/>
        <v>566.66940301756222</v>
      </c>
      <c r="V1795" s="2">
        <f t="shared" si="962"/>
        <v>94898.06027369677</v>
      </c>
      <c r="W1795" s="2">
        <f t="shared" si="963"/>
        <v>345213.64090996434</v>
      </c>
      <c r="X1795" s="17">
        <f t="shared" si="964"/>
        <v>0</v>
      </c>
      <c r="Y1795" s="2">
        <f t="shared" si="965"/>
        <v>0</v>
      </c>
      <c r="Z1795" s="72">
        <f t="shared" si="966"/>
        <v>0</v>
      </c>
      <c r="AA1795" s="2">
        <f t="shared" si="985"/>
        <v>0</v>
      </c>
      <c r="AB1795" s="12">
        <f t="shared" si="974"/>
        <v>4.6600000000000003E-2</v>
      </c>
      <c r="AC1795" s="17">
        <f t="shared" si="967"/>
        <v>15</v>
      </c>
      <c r="AD1795" s="17">
        <v>252</v>
      </c>
      <c r="AE1795" s="13">
        <f t="shared" si="978"/>
        <v>1.002714798</v>
      </c>
      <c r="AF1795" s="2">
        <f t="shared" si="986"/>
        <v>914.17921654999998</v>
      </c>
      <c r="AG1795" s="2">
        <f t="shared" si="968"/>
        <v>937.18530191000002</v>
      </c>
      <c r="AH1795" s="3">
        <f t="shared" si="969"/>
        <v>0</v>
      </c>
      <c r="AI1795" s="4" t="str">
        <f t="shared" si="979"/>
        <v>A+J=</v>
      </c>
      <c r="AJ1795" s="11">
        <f t="shared" si="975"/>
        <v>42961</v>
      </c>
      <c r="AK1795" s="11"/>
      <c r="AL1795" s="4"/>
      <c r="AM1795" s="1"/>
      <c r="AN1795" s="11"/>
      <c r="AO1795" s="1"/>
      <c r="AP1795" s="1"/>
      <c r="AQ1795" s="3"/>
      <c r="AR1795" s="3"/>
      <c r="AS1795" s="6"/>
      <c r="AT1795" s="1"/>
      <c r="AU1795" s="1"/>
      <c r="AV1795" s="1"/>
      <c r="AW1795" s="1"/>
      <c r="AX1795" s="1"/>
      <c r="AY1795" s="1"/>
      <c r="AZ1795" s="1"/>
      <c r="BA1795" s="1"/>
      <c r="BB1795" s="1"/>
    </row>
    <row r="1796" spans="1:154" x14ac:dyDescent="0.2">
      <c r="A1796" s="158">
        <f t="shared" si="970"/>
        <v>42952</v>
      </c>
      <c r="B1796" s="2">
        <f t="shared" si="954"/>
        <v>346175.67658398359</v>
      </c>
      <c r="C1796" s="2">
        <f t="shared" si="971"/>
        <v>249748.91123324999</v>
      </c>
      <c r="D1796" s="2">
        <f>SUM(Y1796:Y$1805)</f>
        <v>1626.90436759</v>
      </c>
      <c r="E1796" s="73">
        <f t="shared" si="955"/>
        <v>248122.00686565999</v>
      </c>
      <c r="F1796" s="88">
        <f t="shared" si="981"/>
        <v>4843.41</v>
      </c>
      <c r="G1796" s="3">
        <f>IF(AND(N1796=1,N1795&gt;1),VLOOKUP(A1795,[1]Plan1!$BK$81:$BM$259,3),G1795)</f>
        <v>4832.2700000000004</v>
      </c>
      <c r="H1796" s="11">
        <f t="shared" si="982"/>
        <v>42870</v>
      </c>
      <c r="I1796" s="11">
        <f t="shared" si="983"/>
        <v>42901</v>
      </c>
      <c r="J1796" s="12">
        <f t="shared" si="956"/>
        <v>-2.3000324151783991E-3</v>
      </c>
      <c r="K1796" s="11">
        <f t="shared" si="972"/>
        <v>42961</v>
      </c>
      <c r="L1796" s="11">
        <f t="shared" si="957"/>
        <v>42961</v>
      </c>
      <c r="M1796" s="1">
        <f t="shared" si="976"/>
        <v>21</v>
      </c>
      <c r="N1796" s="1">
        <f t="shared" si="958"/>
        <v>16</v>
      </c>
      <c r="O1796" s="2">
        <f t="shared" si="959"/>
        <v>0.99824710999999999</v>
      </c>
      <c r="P1796" s="13">
        <f t="shared" si="984"/>
        <v>1.00310038</v>
      </c>
      <c r="Q1796" s="13">
        <f t="shared" si="977"/>
        <v>1.3847410366071433</v>
      </c>
      <c r="R1796" s="2">
        <f t="shared" si="980"/>
        <v>1.3823137299999999</v>
      </c>
      <c r="S1796" s="2">
        <f t="shared" si="973"/>
        <v>1.34831144</v>
      </c>
      <c r="T1796" s="2">
        <f t="shared" si="960"/>
        <v>336739.31414332998</v>
      </c>
      <c r="U1796" s="2">
        <f t="shared" si="961"/>
        <v>566.66940301756222</v>
      </c>
      <c r="V1796" s="2">
        <f t="shared" si="962"/>
        <v>94860.449939896062</v>
      </c>
      <c r="W1796" s="2">
        <f t="shared" si="963"/>
        <v>345176.03057616361</v>
      </c>
      <c r="X1796" s="17">
        <f t="shared" si="964"/>
        <v>0</v>
      </c>
      <c r="Y1796" s="2">
        <f t="shared" si="965"/>
        <v>0</v>
      </c>
      <c r="Z1796" s="72">
        <f t="shared" si="966"/>
        <v>0</v>
      </c>
      <c r="AA1796" s="2">
        <f t="shared" si="985"/>
        <v>0</v>
      </c>
      <c r="AB1796" s="12">
        <f t="shared" si="974"/>
        <v>4.6600000000000003E-2</v>
      </c>
      <c r="AC1796" s="17">
        <f t="shared" si="967"/>
        <v>16</v>
      </c>
      <c r="AD1796" s="17">
        <v>252</v>
      </c>
      <c r="AE1796" s="13">
        <f t="shared" si="978"/>
        <v>1.0028960469999999</v>
      </c>
      <c r="AF1796" s="2">
        <f t="shared" si="986"/>
        <v>975.21288049999998</v>
      </c>
      <c r="AG1796" s="2">
        <f t="shared" si="968"/>
        <v>999.64600782000002</v>
      </c>
      <c r="AH1796" s="3">
        <f t="shared" si="969"/>
        <v>0</v>
      </c>
      <c r="AI1796" s="4" t="str">
        <f t="shared" si="979"/>
        <v>A+J=</v>
      </c>
      <c r="AJ1796" s="11">
        <f t="shared" si="975"/>
        <v>42961</v>
      </c>
      <c r="AK1796" s="11"/>
      <c r="AL1796" s="4"/>
      <c r="AM1796" s="1"/>
      <c r="AN1796" s="11"/>
      <c r="AO1796" s="1"/>
      <c r="AP1796" s="1"/>
      <c r="AQ1796" s="3"/>
      <c r="AR1796" s="3"/>
      <c r="AS1796" s="6"/>
      <c r="AT1796" s="1"/>
      <c r="AU1796" s="1"/>
      <c r="AV1796" s="1"/>
      <c r="AW1796" s="1"/>
      <c r="AX1796" s="1"/>
      <c r="AY1796" s="1"/>
      <c r="AZ1796" s="1"/>
      <c r="BA1796" s="1"/>
      <c r="BB1796" s="1"/>
    </row>
    <row r="1797" spans="1:154" x14ac:dyDescent="0.2">
      <c r="A1797" s="158">
        <f t="shared" si="970"/>
        <v>42953</v>
      </c>
      <c r="B1797" s="2">
        <f t="shared" si="954"/>
        <v>346175.67658398359</v>
      </c>
      <c r="C1797" s="2">
        <f t="shared" si="971"/>
        <v>249748.91123324999</v>
      </c>
      <c r="D1797" s="2">
        <f>SUM(Y1797:Y$1805)</f>
        <v>1626.90436759</v>
      </c>
      <c r="E1797" s="73">
        <f t="shared" si="955"/>
        <v>248122.00686565999</v>
      </c>
      <c r="F1797" s="88">
        <f t="shared" si="981"/>
        <v>4843.41</v>
      </c>
      <c r="G1797" s="3">
        <f>IF(AND(N1797=1,N1796&gt;1),VLOOKUP(A1796,[1]Plan1!$BK$81:$BM$259,3),G1796)</f>
        <v>4832.2700000000004</v>
      </c>
      <c r="H1797" s="11">
        <f t="shared" si="982"/>
        <v>42870</v>
      </c>
      <c r="I1797" s="11">
        <f t="shared" si="983"/>
        <v>42901</v>
      </c>
      <c r="J1797" s="12">
        <f t="shared" si="956"/>
        <v>-2.3000324151783991E-3</v>
      </c>
      <c r="K1797" s="11">
        <f t="shared" si="972"/>
        <v>42961</v>
      </c>
      <c r="L1797" s="11">
        <f t="shared" si="957"/>
        <v>42961</v>
      </c>
      <c r="M1797" s="1">
        <f t="shared" si="976"/>
        <v>21</v>
      </c>
      <c r="N1797" s="1">
        <f t="shared" si="958"/>
        <v>16</v>
      </c>
      <c r="O1797" s="2">
        <f t="shared" si="959"/>
        <v>0.99824710999999999</v>
      </c>
      <c r="P1797" s="13">
        <f t="shared" si="984"/>
        <v>1.00310038</v>
      </c>
      <c r="Q1797" s="13">
        <f t="shared" si="977"/>
        <v>1.3847410366071433</v>
      </c>
      <c r="R1797" s="2">
        <f t="shared" si="980"/>
        <v>1.3823137299999999</v>
      </c>
      <c r="S1797" s="2">
        <f t="shared" si="973"/>
        <v>1.34831144</v>
      </c>
      <c r="T1797" s="2">
        <f t="shared" si="960"/>
        <v>336739.31414332998</v>
      </c>
      <c r="U1797" s="2">
        <f t="shared" si="961"/>
        <v>566.66940301756222</v>
      </c>
      <c r="V1797" s="2">
        <f t="shared" si="962"/>
        <v>94860.449939896062</v>
      </c>
      <c r="W1797" s="2">
        <f t="shared" si="963"/>
        <v>345176.03057616361</v>
      </c>
      <c r="X1797" s="17">
        <f t="shared" si="964"/>
        <v>0</v>
      </c>
      <c r="Y1797" s="2">
        <f t="shared" si="965"/>
        <v>0</v>
      </c>
      <c r="Z1797" s="72">
        <f t="shared" si="966"/>
        <v>0</v>
      </c>
      <c r="AA1797" s="2">
        <f t="shared" si="985"/>
        <v>0</v>
      </c>
      <c r="AB1797" s="12">
        <f t="shared" si="974"/>
        <v>4.6600000000000003E-2</v>
      </c>
      <c r="AC1797" s="17">
        <f t="shared" si="967"/>
        <v>16</v>
      </c>
      <c r="AD1797" s="17">
        <v>252</v>
      </c>
      <c r="AE1797" s="13">
        <f t="shared" si="978"/>
        <v>1.0028960469999999</v>
      </c>
      <c r="AF1797" s="2">
        <f t="shared" si="986"/>
        <v>975.21288049999998</v>
      </c>
      <c r="AG1797" s="2">
        <f t="shared" si="968"/>
        <v>999.64600782000002</v>
      </c>
      <c r="AH1797" s="3">
        <f t="shared" si="969"/>
        <v>0</v>
      </c>
      <c r="AI1797" s="4" t="str">
        <f t="shared" si="979"/>
        <v>A+J=</v>
      </c>
      <c r="AJ1797" s="11">
        <f t="shared" si="975"/>
        <v>42961</v>
      </c>
      <c r="AK1797" s="11"/>
      <c r="AL1797" s="4"/>
      <c r="AM1797" s="1"/>
      <c r="AN1797" s="11"/>
      <c r="AO1797" s="1"/>
      <c r="AP1797" s="1"/>
      <c r="AQ1797" s="3"/>
      <c r="AR1797" s="3"/>
      <c r="AS1797" s="6"/>
      <c r="AT1797" s="1"/>
      <c r="AU1797" s="1"/>
      <c r="AV1797" s="1"/>
      <c r="AW1797" s="1"/>
      <c r="AX1797" s="1"/>
      <c r="AY1797" s="1"/>
      <c r="AZ1797" s="1"/>
      <c r="BA1797" s="1"/>
      <c r="BB1797" s="1"/>
    </row>
    <row r="1798" spans="1:154" x14ac:dyDescent="0.2">
      <c r="A1798" s="158">
        <f t="shared" si="970"/>
        <v>42954</v>
      </c>
      <c r="B1798" s="2">
        <f t="shared" si="954"/>
        <v>346175.67658398359</v>
      </c>
      <c r="C1798" s="2">
        <f t="shared" si="971"/>
        <v>249748.91123324999</v>
      </c>
      <c r="D1798" s="2">
        <f>SUM(Y1798:Y$1805)</f>
        <v>1626.90436759</v>
      </c>
      <c r="E1798" s="73">
        <f t="shared" si="955"/>
        <v>248122.00686565999</v>
      </c>
      <c r="F1798" s="88">
        <f t="shared" si="981"/>
        <v>4843.41</v>
      </c>
      <c r="G1798" s="3">
        <f>IF(AND(N1798=1,N1797&gt;1),VLOOKUP(A1797,[1]Plan1!$BK$81:$BM$259,3),G1797)</f>
        <v>4832.2700000000004</v>
      </c>
      <c r="H1798" s="11">
        <f t="shared" si="982"/>
        <v>42870</v>
      </c>
      <c r="I1798" s="11">
        <f t="shared" si="983"/>
        <v>42901</v>
      </c>
      <c r="J1798" s="12">
        <f t="shared" si="956"/>
        <v>-2.3000324151783991E-3</v>
      </c>
      <c r="K1798" s="11">
        <f t="shared" si="972"/>
        <v>42961</v>
      </c>
      <c r="L1798" s="11">
        <f t="shared" si="957"/>
        <v>42961</v>
      </c>
      <c r="M1798" s="1">
        <f t="shared" si="976"/>
        <v>21</v>
      </c>
      <c r="N1798" s="1">
        <f t="shared" si="958"/>
        <v>16</v>
      </c>
      <c r="O1798" s="2">
        <f t="shared" si="959"/>
        <v>0.99824710999999999</v>
      </c>
      <c r="P1798" s="13">
        <f t="shared" si="984"/>
        <v>1.00310038</v>
      </c>
      <c r="Q1798" s="13">
        <f t="shared" si="977"/>
        <v>1.3847410366071433</v>
      </c>
      <c r="R1798" s="2">
        <f t="shared" si="980"/>
        <v>1.3823137299999999</v>
      </c>
      <c r="S1798" s="2">
        <f t="shared" si="973"/>
        <v>1.34831144</v>
      </c>
      <c r="T1798" s="2">
        <f t="shared" si="960"/>
        <v>336739.31414332998</v>
      </c>
      <c r="U1798" s="2">
        <f t="shared" si="961"/>
        <v>566.66940301756222</v>
      </c>
      <c r="V1798" s="2">
        <f t="shared" si="962"/>
        <v>94860.449939896062</v>
      </c>
      <c r="W1798" s="2">
        <f t="shared" si="963"/>
        <v>345176.03057616361</v>
      </c>
      <c r="X1798" s="17">
        <f t="shared" si="964"/>
        <v>0</v>
      </c>
      <c r="Y1798" s="2">
        <f t="shared" si="965"/>
        <v>0</v>
      </c>
      <c r="Z1798" s="72">
        <f t="shared" si="966"/>
        <v>0</v>
      </c>
      <c r="AA1798" s="2">
        <f t="shared" si="985"/>
        <v>0</v>
      </c>
      <c r="AB1798" s="12">
        <f t="shared" si="974"/>
        <v>4.6600000000000003E-2</v>
      </c>
      <c r="AC1798" s="17">
        <f t="shared" si="967"/>
        <v>16</v>
      </c>
      <c r="AD1798" s="17">
        <v>252</v>
      </c>
      <c r="AE1798" s="13">
        <f t="shared" si="978"/>
        <v>1.0028960469999999</v>
      </c>
      <c r="AF1798" s="2">
        <f t="shared" si="986"/>
        <v>975.21288049999998</v>
      </c>
      <c r="AG1798" s="2">
        <f t="shared" si="968"/>
        <v>999.64600782000002</v>
      </c>
      <c r="AH1798" s="3">
        <f t="shared" si="969"/>
        <v>0</v>
      </c>
      <c r="AI1798" s="4" t="str">
        <f t="shared" si="979"/>
        <v>A+J=</v>
      </c>
      <c r="AJ1798" s="11">
        <f t="shared" si="975"/>
        <v>42961</v>
      </c>
      <c r="AK1798" s="11"/>
      <c r="AL1798" s="4"/>
      <c r="AM1798" s="1"/>
      <c r="AN1798" s="11"/>
      <c r="AO1798" s="1"/>
      <c r="AP1798" s="1"/>
      <c r="AQ1798" s="3"/>
      <c r="AR1798" s="3"/>
      <c r="AS1798" s="6"/>
      <c r="AT1798" s="1"/>
      <c r="AU1798" s="1"/>
      <c r="AV1798" s="1"/>
      <c r="AW1798" s="1"/>
      <c r="AX1798" s="1"/>
      <c r="AY1798" s="1"/>
      <c r="AZ1798" s="1"/>
      <c r="BA1798" s="1"/>
      <c r="BB1798" s="1"/>
    </row>
    <row r="1799" spans="1:154" x14ac:dyDescent="0.2">
      <c r="A1799" s="158">
        <f t="shared" si="970"/>
        <v>42955</v>
      </c>
      <c r="B1799" s="2">
        <f t="shared" si="954"/>
        <v>346200.52934455307</v>
      </c>
      <c r="C1799" s="2">
        <f t="shared" si="971"/>
        <v>249748.91123324999</v>
      </c>
      <c r="D1799" s="2">
        <f>SUM(Y1799:Y$1805)</f>
        <v>1626.90436759</v>
      </c>
      <c r="E1799" s="73">
        <f t="shared" si="955"/>
        <v>248122.00686565999</v>
      </c>
      <c r="F1799" s="88">
        <f t="shared" si="981"/>
        <v>4843.41</v>
      </c>
      <c r="G1799" s="3">
        <f>IF(AND(N1799=1,N1798&gt;1),VLOOKUP(A1798,[1]Plan1!$BK$81:$BM$259,3),G1798)</f>
        <v>4832.2700000000004</v>
      </c>
      <c r="H1799" s="11">
        <f t="shared" si="982"/>
        <v>42870</v>
      </c>
      <c r="I1799" s="11">
        <f t="shared" si="983"/>
        <v>42901</v>
      </c>
      <c r="J1799" s="12">
        <f t="shared" si="956"/>
        <v>-2.3000324151783991E-3</v>
      </c>
      <c r="K1799" s="11">
        <f t="shared" si="972"/>
        <v>42961</v>
      </c>
      <c r="L1799" s="11">
        <f t="shared" si="957"/>
        <v>42961</v>
      </c>
      <c r="M1799" s="1">
        <f t="shared" si="976"/>
        <v>21</v>
      </c>
      <c r="N1799" s="1">
        <f t="shared" si="958"/>
        <v>17</v>
      </c>
      <c r="O1799" s="2">
        <f t="shared" si="959"/>
        <v>0.99813766000000004</v>
      </c>
      <c r="P1799" s="13">
        <f t="shared" si="984"/>
        <v>1.00310038</v>
      </c>
      <c r="Q1799" s="13">
        <f t="shared" si="977"/>
        <v>1.3847410366071433</v>
      </c>
      <c r="R1799" s="2">
        <f t="shared" si="980"/>
        <v>1.38216217</v>
      </c>
      <c r="S1799" s="2">
        <f t="shared" si="973"/>
        <v>1.34831144</v>
      </c>
      <c r="T1799" s="2">
        <f t="shared" si="960"/>
        <v>336739.31414332998</v>
      </c>
      <c r="U1799" s="2">
        <f t="shared" si="961"/>
        <v>566.66940301756222</v>
      </c>
      <c r="V1799" s="2">
        <f t="shared" si="962"/>
        <v>94822.844568535511</v>
      </c>
      <c r="W1799" s="2">
        <f t="shared" si="963"/>
        <v>345138.42520480306</v>
      </c>
      <c r="X1799" s="17">
        <f t="shared" si="964"/>
        <v>0</v>
      </c>
      <c r="Y1799" s="2">
        <f t="shared" si="965"/>
        <v>0</v>
      </c>
      <c r="Z1799" s="72">
        <f t="shared" si="966"/>
        <v>0</v>
      </c>
      <c r="AA1799" s="2">
        <f t="shared" si="985"/>
        <v>0</v>
      </c>
      <c r="AB1799" s="12">
        <f t="shared" si="974"/>
        <v>4.6600000000000003E-2</v>
      </c>
      <c r="AC1799" s="17">
        <f t="shared" si="967"/>
        <v>17</v>
      </c>
      <c r="AD1799" s="17">
        <v>252</v>
      </c>
      <c r="AE1799" s="13">
        <f t="shared" si="978"/>
        <v>1.003077328</v>
      </c>
      <c r="AF1799" s="2">
        <f t="shared" si="986"/>
        <v>1036.2573201099999</v>
      </c>
      <c r="AG1799" s="2">
        <f t="shared" si="968"/>
        <v>1062.1041397500001</v>
      </c>
      <c r="AH1799" s="3">
        <f t="shared" si="969"/>
        <v>0</v>
      </c>
      <c r="AI1799" s="4" t="str">
        <f t="shared" si="979"/>
        <v>A+J=</v>
      </c>
      <c r="AJ1799" s="11">
        <f t="shared" si="975"/>
        <v>42961</v>
      </c>
      <c r="AK1799" s="11"/>
      <c r="AL1799" s="4"/>
      <c r="AM1799" s="1"/>
      <c r="AN1799" s="11"/>
      <c r="AO1799" s="1"/>
      <c r="AP1799" s="1"/>
      <c r="AQ1799" s="3"/>
      <c r="AR1799" s="3"/>
      <c r="AS1799" s="6"/>
      <c r="AT1799" s="1"/>
      <c r="AU1799" s="1"/>
      <c r="AV1799" s="1"/>
      <c r="AW1799" s="1"/>
      <c r="AX1799" s="1"/>
      <c r="AY1799" s="1"/>
      <c r="AZ1799" s="1"/>
      <c r="BA1799" s="1"/>
      <c r="BB1799" s="1"/>
    </row>
    <row r="1800" spans="1:154" x14ac:dyDescent="0.2">
      <c r="A1800" s="158">
        <f t="shared" si="970"/>
        <v>42956</v>
      </c>
      <c r="B1800" s="2">
        <f t="shared" si="954"/>
        <v>346225.37985918252</v>
      </c>
      <c r="C1800" s="2">
        <f t="shared" si="971"/>
        <v>249748.91123324999</v>
      </c>
      <c r="D1800" s="2">
        <f>SUM(Y1800:Y$1805)</f>
        <v>1626.90436759</v>
      </c>
      <c r="E1800" s="73">
        <f t="shared" si="955"/>
        <v>248122.00686565999</v>
      </c>
      <c r="F1800" s="88">
        <f t="shared" si="981"/>
        <v>4843.41</v>
      </c>
      <c r="G1800" s="3">
        <f>IF(AND(N1800=1,N1799&gt;1),VLOOKUP(A1799,[1]Plan1!$BK$81:$BM$259,3),G1799)</f>
        <v>4832.2700000000004</v>
      </c>
      <c r="H1800" s="11">
        <f t="shared" si="982"/>
        <v>42870</v>
      </c>
      <c r="I1800" s="11">
        <f t="shared" si="983"/>
        <v>42901</v>
      </c>
      <c r="J1800" s="12">
        <f t="shared" si="956"/>
        <v>-2.3000324151783991E-3</v>
      </c>
      <c r="K1800" s="11">
        <f t="shared" si="972"/>
        <v>42961</v>
      </c>
      <c r="L1800" s="11">
        <f t="shared" si="957"/>
        <v>42961</v>
      </c>
      <c r="M1800" s="1">
        <f t="shared" si="976"/>
        <v>21</v>
      </c>
      <c r="N1800" s="1">
        <f t="shared" si="958"/>
        <v>18</v>
      </c>
      <c r="O1800" s="2">
        <f t="shared" si="959"/>
        <v>0.99802820999999997</v>
      </c>
      <c r="P1800" s="13">
        <f t="shared" si="984"/>
        <v>1.00310038</v>
      </c>
      <c r="Q1800" s="13">
        <f t="shared" si="977"/>
        <v>1.3847410366071433</v>
      </c>
      <c r="R1800" s="2">
        <f t="shared" si="980"/>
        <v>1.38201061</v>
      </c>
      <c r="S1800" s="2">
        <f t="shared" si="973"/>
        <v>1.34831144</v>
      </c>
      <c r="T1800" s="2">
        <f t="shared" si="960"/>
        <v>336739.31414332998</v>
      </c>
      <c r="U1800" s="2">
        <f t="shared" si="961"/>
        <v>566.66940301756222</v>
      </c>
      <c r="V1800" s="2">
        <f t="shared" si="962"/>
        <v>94785.239197174975</v>
      </c>
      <c r="W1800" s="2">
        <f t="shared" si="963"/>
        <v>345100.81983344251</v>
      </c>
      <c r="X1800" s="17">
        <f t="shared" si="964"/>
        <v>0</v>
      </c>
      <c r="Y1800" s="2">
        <f t="shared" si="965"/>
        <v>0</v>
      </c>
      <c r="Z1800" s="72">
        <f t="shared" si="966"/>
        <v>0</v>
      </c>
      <c r="AA1800" s="2">
        <f t="shared" si="985"/>
        <v>0</v>
      </c>
      <c r="AB1800" s="12">
        <f t="shared" si="974"/>
        <v>4.6600000000000003E-2</v>
      </c>
      <c r="AC1800" s="17">
        <f t="shared" si="967"/>
        <v>18</v>
      </c>
      <c r="AD1800" s="17">
        <v>252</v>
      </c>
      <c r="AE1800" s="13">
        <f t="shared" si="978"/>
        <v>1.003258642</v>
      </c>
      <c r="AF1800" s="2">
        <f t="shared" si="986"/>
        <v>1097.3128721099999</v>
      </c>
      <c r="AG1800" s="2">
        <f t="shared" si="968"/>
        <v>1124.5600257399999</v>
      </c>
      <c r="AH1800" s="3">
        <f t="shared" si="969"/>
        <v>0</v>
      </c>
      <c r="AI1800" s="4" t="str">
        <f t="shared" si="979"/>
        <v>A+J=</v>
      </c>
      <c r="AJ1800" s="11">
        <f t="shared" si="975"/>
        <v>42961</v>
      </c>
      <c r="AK1800" s="11"/>
      <c r="AL1800" s="4"/>
      <c r="AM1800" s="1"/>
      <c r="AN1800" s="11"/>
      <c r="AO1800" s="1"/>
      <c r="AP1800" s="1"/>
      <c r="AQ1800" s="3"/>
      <c r="AR1800" s="3"/>
      <c r="AS1800" s="6"/>
      <c r="AT1800" s="1"/>
      <c r="AU1800" s="1"/>
      <c r="AV1800" s="1"/>
      <c r="AW1800" s="1"/>
      <c r="AX1800" s="1"/>
      <c r="AY1800" s="1"/>
      <c r="AZ1800" s="1"/>
      <c r="BA1800" s="1"/>
      <c r="BB1800" s="1"/>
    </row>
    <row r="1801" spans="1:154" x14ac:dyDescent="0.2">
      <c r="A1801" s="158">
        <f t="shared" si="970"/>
        <v>42957</v>
      </c>
      <c r="B1801" s="2">
        <f t="shared" si="954"/>
        <v>346250.23773809226</v>
      </c>
      <c r="C1801" s="2">
        <f t="shared" si="971"/>
        <v>249748.91123324999</v>
      </c>
      <c r="D1801" s="2">
        <f>SUM(Y1801:Y$1805)</f>
        <v>1626.90436759</v>
      </c>
      <c r="E1801" s="73">
        <f t="shared" si="955"/>
        <v>248122.00686565999</v>
      </c>
      <c r="F1801" s="88">
        <f t="shared" si="981"/>
        <v>4843.41</v>
      </c>
      <c r="G1801" s="3">
        <f>IF(AND(N1801=1,N1800&gt;1),VLOOKUP(A1800,[1]Plan1!$BK$81:$BM$259,3),G1800)</f>
        <v>4832.2700000000004</v>
      </c>
      <c r="H1801" s="11">
        <f t="shared" si="982"/>
        <v>42870</v>
      </c>
      <c r="I1801" s="11">
        <f t="shared" si="983"/>
        <v>42901</v>
      </c>
      <c r="J1801" s="12">
        <f t="shared" si="956"/>
        <v>-2.3000324151783991E-3</v>
      </c>
      <c r="K1801" s="11">
        <f t="shared" si="972"/>
        <v>42961</v>
      </c>
      <c r="L1801" s="11">
        <f t="shared" si="957"/>
        <v>42961</v>
      </c>
      <c r="M1801" s="1">
        <f t="shared" si="976"/>
        <v>21</v>
      </c>
      <c r="N1801" s="1">
        <f t="shared" si="958"/>
        <v>19</v>
      </c>
      <c r="O1801" s="2">
        <f t="shared" si="959"/>
        <v>0.99791878999999994</v>
      </c>
      <c r="P1801" s="13">
        <f t="shared" si="984"/>
        <v>1.00310038</v>
      </c>
      <c r="Q1801" s="13">
        <f t="shared" si="977"/>
        <v>1.3847410366071433</v>
      </c>
      <c r="R1801" s="2">
        <f t="shared" si="980"/>
        <v>1.3818590900000001</v>
      </c>
      <c r="S1801" s="2">
        <f t="shared" si="973"/>
        <v>1.34831144</v>
      </c>
      <c r="T1801" s="2">
        <f t="shared" si="960"/>
        <v>336739.31414332998</v>
      </c>
      <c r="U1801" s="2">
        <f t="shared" si="961"/>
        <v>566.66940301756222</v>
      </c>
      <c r="V1801" s="2">
        <f t="shared" si="962"/>
        <v>94747.643750694697</v>
      </c>
      <c r="W1801" s="2">
        <f t="shared" si="963"/>
        <v>345063.22438696225</v>
      </c>
      <c r="X1801" s="17">
        <f t="shared" si="964"/>
        <v>0</v>
      </c>
      <c r="Y1801" s="2">
        <f t="shared" si="965"/>
        <v>0</v>
      </c>
      <c r="Z1801" s="72">
        <f t="shared" si="966"/>
        <v>0</v>
      </c>
      <c r="AA1801" s="2">
        <f t="shared" si="985"/>
        <v>0</v>
      </c>
      <c r="AB1801" s="12">
        <f t="shared" si="974"/>
        <v>4.6600000000000003E-2</v>
      </c>
      <c r="AC1801" s="17">
        <f t="shared" si="967"/>
        <v>19</v>
      </c>
      <c r="AD1801" s="17">
        <v>252</v>
      </c>
      <c r="AE1801" s="13">
        <f t="shared" si="978"/>
        <v>1.003439988</v>
      </c>
      <c r="AF1801" s="2">
        <f t="shared" si="986"/>
        <v>1158.3791997799999</v>
      </c>
      <c r="AG1801" s="2">
        <f t="shared" si="968"/>
        <v>1187.01335113</v>
      </c>
      <c r="AH1801" s="3">
        <f t="shared" si="969"/>
        <v>0</v>
      </c>
      <c r="AI1801" s="4" t="str">
        <f t="shared" si="979"/>
        <v>A+J=</v>
      </c>
      <c r="AJ1801" s="11">
        <f t="shared" si="975"/>
        <v>42961</v>
      </c>
      <c r="AK1801" s="11"/>
      <c r="AL1801" s="4"/>
      <c r="AM1801" s="1"/>
      <c r="AN1801" s="11"/>
      <c r="AO1801" s="1"/>
      <c r="AP1801" s="1"/>
      <c r="AQ1801" s="3"/>
      <c r="AR1801" s="3"/>
      <c r="AS1801" s="6"/>
      <c r="AT1801" s="1"/>
      <c r="AU1801" s="1"/>
      <c r="AV1801" s="1"/>
      <c r="AW1801" s="1"/>
      <c r="AX1801" s="1"/>
      <c r="AY1801" s="1"/>
      <c r="AZ1801" s="1"/>
      <c r="BA1801" s="1"/>
      <c r="BB1801" s="1"/>
    </row>
    <row r="1802" spans="1:154" x14ac:dyDescent="0.2">
      <c r="A1802" s="158">
        <f t="shared" si="970"/>
        <v>42958</v>
      </c>
      <c r="B1802" s="2">
        <f t="shared" ref="B1802:B1865" si="987">(W1802+AG1802)</f>
        <v>346275.09620251204</v>
      </c>
      <c r="C1802" s="2">
        <f t="shared" si="971"/>
        <v>249748.91123324999</v>
      </c>
      <c r="D1802" s="2">
        <f>SUM(Y1802:Y$1805)</f>
        <v>1626.90436759</v>
      </c>
      <c r="E1802" s="73">
        <f t="shared" ref="E1802:E1865" si="988">(C1802-D1802)</f>
        <v>248122.00686565999</v>
      </c>
      <c r="F1802" s="88">
        <f t="shared" si="981"/>
        <v>4843.41</v>
      </c>
      <c r="G1802" s="3">
        <f>IF(AND(N1802=1,N1801&gt;1),VLOOKUP(A1801,[1]Plan1!$BK$81:$BM$259,3),G1801)</f>
        <v>4832.2700000000004</v>
      </c>
      <c r="H1802" s="11">
        <f t="shared" si="982"/>
        <v>42870</v>
      </c>
      <c r="I1802" s="11">
        <f t="shared" si="983"/>
        <v>42901</v>
      </c>
      <c r="J1802" s="12">
        <f t="shared" ref="J1802:J1865" si="989">(G1802/F1802)-1</f>
        <v>-2.3000324151783991E-3</v>
      </c>
      <c r="K1802" s="11">
        <f t="shared" si="972"/>
        <v>42961</v>
      </c>
      <c r="L1802" s="11">
        <f t="shared" ref="L1802:L1865" si="990">IF(A1802&gt;L1801,K1802,L1801)</f>
        <v>42961</v>
      </c>
      <c r="M1802" s="1">
        <f t="shared" si="976"/>
        <v>21</v>
      </c>
      <c r="N1802" s="1">
        <f t="shared" ref="N1802:N1865" si="991">(M1802-(NETWORKDAYS(A1802,L1802,$AN$194:$AN$348)-1))</f>
        <v>20</v>
      </c>
      <c r="O1802" s="2">
        <f t="shared" ref="O1802:O1865" si="992">TRUNC((G1802/F1802)^TRUNC((N1802/M1802),9),8)</f>
        <v>0.99780937000000003</v>
      </c>
      <c r="P1802" s="13">
        <f t="shared" si="984"/>
        <v>1.00310038</v>
      </c>
      <c r="Q1802" s="13">
        <f t="shared" si="977"/>
        <v>1.3847410366071433</v>
      </c>
      <c r="R1802" s="2">
        <f t="shared" si="980"/>
        <v>1.38170758</v>
      </c>
      <c r="S1802" s="2">
        <f t="shared" si="973"/>
        <v>1.34831144</v>
      </c>
      <c r="T1802" s="2">
        <f t="shared" ref="T1802:T1865" si="993">TRUNC(C1802*S1802,8)</f>
        <v>336739.31414332998</v>
      </c>
      <c r="U1802" s="2">
        <f t="shared" ref="U1802:U1865" si="994">(D1802*(S1802-1))</f>
        <v>566.66940301756222</v>
      </c>
      <c r="V1802" s="2">
        <f t="shared" ref="V1802:V1865" si="995">(E1802*(R1802-1))</f>
        <v>94710.050785434476</v>
      </c>
      <c r="W1802" s="2">
        <f t="shared" ref="W1802:W1865" si="996">(C1802+U1802+V1802)</f>
        <v>345025.63142170204</v>
      </c>
      <c r="X1802" s="17">
        <f t="shared" ref="X1802:X1865" si="997">IF(VLOOKUP(A1802,AN$10:AU$190,8)=VLOOKUP(A1801,AN$10:AU$190,8),0,VLOOKUP(A1802,AN$10:AU$190,8))</f>
        <v>0</v>
      </c>
      <c r="Y1802" s="2">
        <f t="shared" ref="Y1802:Y1865" si="998">IF(X1802&gt;0,VLOOKUP(A1802,AN$12:AR$190,5),0)</f>
        <v>0</v>
      </c>
      <c r="Z1802" s="72">
        <f t="shared" ref="Z1802:Z1865" si="999">IF(X1802&gt;0,VLOOKUP($A1802,$AN$10:$AS$190,6),0)</f>
        <v>0</v>
      </c>
      <c r="AA1802" s="2">
        <f t="shared" si="985"/>
        <v>0</v>
      </c>
      <c r="AB1802" s="12">
        <f t="shared" si="974"/>
        <v>4.6600000000000003E-2</v>
      </c>
      <c r="AC1802" s="17">
        <f t="shared" ref="AC1802:AC1865" si="1000">N1802</f>
        <v>20</v>
      </c>
      <c r="AD1802" s="17">
        <v>252</v>
      </c>
      <c r="AE1802" s="13">
        <f t="shared" si="978"/>
        <v>1.0036213679999999</v>
      </c>
      <c r="AF1802" s="2">
        <f t="shared" si="986"/>
        <v>1219.4569765799999</v>
      </c>
      <c r="AG1802" s="2">
        <f t="shared" ref="AG1802:AG1865" si="1001">TRUNC((W1802*(AE1802-1)),8)</f>
        <v>1249.4647808100001</v>
      </c>
      <c r="AH1802" s="3">
        <f t="shared" ref="AH1802:AH1865" si="1002">IF(AA1802&gt;0,AA1802+AF1802,0)</f>
        <v>0</v>
      </c>
      <c r="AI1802" s="4" t="str">
        <f t="shared" si="979"/>
        <v>A+J=</v>
      </c>
      <c r="AJ1802" s="11">
        <f t="shared" si="975"/>
        <v>42961</v>
      </c>
      <c r="AK1802" s="11"/>
      <c r="AL1802" s="4"/>
      <c r="AM1802" s="1"/>
      <c r="AN1802" s="11"/>
      <c r="AO1802" s="1"/>
      <c r="AP1802" s="1"/>
      <c r="AQ1802" s="3"/>
      <c r="AR1802" s="3"/>
      <c r="AS1802" s="6"/>
      <c r="AT1802" s="1"/>
      <c r="AU1802" s="1"/>
      <c r="AV1802" s="1"/>
      <c r="AW1802" s="1"/>
      <c r="AX1802" s="1"/>
      <c r="AY1802" s="1"/>
      <c r="AZ1802" s="1"/>
      <c r="BA1802" s="1"/>
      <c r="BB1802" s="1"/>
    </row>
    <row r="1803" spans="1:154" x14ac:dyDescent="0.2">
      <c r="A1803" s="158">
        <f t="shared" ref="A1803:A1866" si="1003">(A1802+1)</f>
        <v>42959</v>
      </c>
      <c r="B1803" s="2">
        <f t="shared" si="987"/>
        <v>346299.95206932182</v>
      </c>
      <c r="C1803" s="2">
        <f t="shared" ref="C1803:C1866" si="1004">TRUNC(IF(X1802&gt;0,VLOOKUP(A1802,$AN$12:$AO$190,2),C1802),8)</f>
        <v>249748.91123324999</v>
      </c>
      <c r="D1803" s="2">
        <f>SUM(Y1803:Y$1805)</f>
        <v>1626.90436759</v>
      </c>
      <c r="E1803" s="73">
        <f t="shared" si="988"/>
        <v>248122.00686565999</v>
      </c>
      <c r="F1803" s="88">
        <f t="shared" si="981"/>
        <v>4843.41</v>
      </c>
      <c r="G1803" s="3">
        <f>IF(AND(N1803=1,N1802&gt;1),VLOOKUP(A1802,[1]Plan1!$BK$81:$BM$259,3),G1802)</f>
        <v>4832.2700000000004</v>
      </c>
      <c r="H1803" s="11">
        <f t="shared" si="982"/>
        <v>42870</v>
      </c>
      <c r="I1803" s="11">
        <f t="shared" si="983"/>
        <v>42901</v>
      </c>
      <c r="J1803" s="12">
        <f t="shared" si="989"/>
        <v>-2.3000324151783991E-3</v>
      </c>
      <c r="K1803" s="11">
        <f t="shared" ref="K1803:K1866" si="1005">IF(DAY(A1803)=14,VLOOKUP(A1803,AR$194:AW$373,4),K1802)</f>
        <v>42961</v>
      </c>
      <c r="L1803" s="11">
        <f t="shared" si="990"/>
        <v>42961</v>
      </c>
      <c r="M1803" s="1">
        <f t="shared" si="976"/>
        <v>21</v>
      </c>
      <c r="N1803" s="1">
        <f t="shared" si="991"/>
        <v>21</v>
      </c>
      <c r="O1803" s="2">
        <f t="shared" si="992"/>
        <v>0.99769996000000005</v>
      </c>
      <c r="P1803" s="13">
        <f t="shared" si="984"/>
        <v>1.00310038</v>
      </c>
      <c r="Q1803" s="13">
        <f t="shared" si="977"/>
        <v>1.3847410366071433</v>
      </c>
      <c r="R1803" s="2">
        <f t="shared" si="980"/>
        <v>1.38155607</v>
      </c>
      <c r="S1803" s="2">
        <f t="shared" ref="S1803:S1866" si="1006">IF(AND(X1803&gt;0,MONTH(A1803)=9),R1803,S1802)</f>
        <v>1.34831144</v>
      </c>
      <c r="T1803" s="2">
        <f t="shared" si="993"/>
        <v>336739.31414332998</v>
      </c>
      <c r="U1803" s="2">
        <f t="shared" si="994"/>
        <v>566.66940301756222</v>
      </c>
      <c r="V1803" s="2">
        <f t="shared" si="995"/>
        <v>94672.457820174255</v>
      </c>
      <c r="W1803" s="2">
        <f t="shared" si="996"/>
        <v>344988.03845644183</v>
      </c>
      <c r="X1803" s="17">
        <f t="shared" si="997"/>
        <v>0</v>
      </c>
      <c r="Y1803" s="2">
        <f t="shared" si="998"/>
        <v>0</v>
      </c>
      <c r="Z1803" s="72">
        <f t="shared" si="999"/>
        <v>0</v>
      </c>
      <c r="AA1803" s="2">
        <f t="shared" si="985"/>
        <v>0</v>
      </c>
      <c r="AB1803" s="12">
        <f t="shared" ref="AB1803:AB1866" si="1007">(AB1802)</f>
        <v>4.6600000000000003E-2</v>
      </c>
      <c r="AC1803" s="17">
        <f t="shared" si="1000"/>
        <v>21</v>
      </c>
      <c r="AD1803" s="17">
        <v>252</v>
      </c>
      <c r="AE1803" s="13">
        <f t="shared" si="978"/>
        <v>1.00380278</v>
      </c>
      <c r="AF1803" s="2">
        <f t="shared" si="986"/>
        <v>1280.5455290299999</v>
      </c>
      <c r="AG1803" s="2">
        <f t="shared" si="1001"/>
        <v>1311.9136128800001</v>
      </c>
      <c r="AH1803" s="3">
        <f t="shared" si="1002"/>
        <v>0</v>
      </c>
      <c r="AI1803" s="4" t="str">
        <f t="shared" si="979"/>
        <v>A+J=</v>
      </c>
      <c r="AJ1803" s="11">
        <f t="shared" ref="AJ1803:AJ1866" si="1008">IF(X1802&gt;0,VLOOKUP(A1802,$AN$10:$AW$190,9),AJ1802)</f>
        <v>42961</v>
      </c>
      <c r="AK1803" s="11"/>
      <c r="AL1803" s="4"/>
      <c r="AM1803" s="1"/>
      <c r="AN1803" s="11"/>
      <c r="AO1803" s="1"/>
      <c r="AP1803" s="1"/>
      <c r="AQ1803" s="3"/>
      <c r="AR1803" s="3"/>
      <c r="AS1803" s="6"/>
      <c r="AT1803" s="1"/>
      <c r="AU1803" s="1"/>
      <c r="AV1803" s="1"/>
      <c r="AW1803" s="1"/>
      <c r="AX1803" s="1"/>
      <c r="AY1803" s="1"/>
      <c r="AZ1803" s="1"/>
      <c r="BA1803" s="1"/>
      <c r="BB1803" s="1"/>
    </row>
    <row r="1804" spans="1:154" x14ac:dyDescent="0.2">
      <c r="A1804" s="158">
        <f t="shared" si="1003"/>
        <v>42960</v>
      </c>
      <c r="B1804" s="2">
        <f t="shared" si="987"/>
        <v>346299.95206932182</v>
      </c>
      <c r="C1804" s="2">
        <f t="shared" si="1004"/>
        <v>249748.91123324999</v>
      </c>
      <c r="D1804" s="2">
        <f>SUM(Y1804:Y$1805)</f>
        <v>1626.90436759</v>
      </c>
      <c r="E1804" s="73">
        <f t="shared" si="988"/>
        <v>248122.00686565999</v>
      </c>
      <c r="F1804" s="88">
        <f t="shared" si="981"/>
        <v>4843.41</v>
      </c>
      <c r="G1804" s="3">
        <f>IF(AND(N1804=1,N1803&gt;1),VLOOKUP(A1803,[1]Plan1!$BK$81:$BM$259,3),G1803)</f>
        <v>4832.2700000000004</v>
      </c>
      <c r="H1804" s="11">
        <f t="shared" si="982"/>
        <v>42870</v>
      </c>
      <c r="I1804" s="11">
        <f t="shared" si="983"/>
        <v>42901</v>
      </c>
      <c r="J1804" s="12">
        <f t="shared" si="989"/>
        <v>-2.3000324151783991E-3</v>
      </c>
      <c r="K1804" s="11">
        <f t="shared" si="1005"/>
        <v>42961</v>
      </c>
      <c r="L1804" s="11">
        <f t="shared" si="990"/>
        <v>42961</v>
      </c>
      <c r="M1804" s="1">
        <f t="shared" si="976"/>
        <v>21</v>
      </c>
      <c r="N1804" s="1">
        <f t="shared" si="991"/>
        <v>21</v>
      </c>
      <c r="O1804" s="2">
        <f t="shared" si="992"/>
        <v>0.99769996000000005</v>
      </c>
      <c r="P1804" s="13">
        <f t="shared" si="984"/>
        <v>1.00310038</v>
      </c>
      <c r="Q1804" s="13">
        <f t="shared" si="977"/>
        <v>1.3847410366071433</v>
      </c>
      <c r="R1804" s="2">
        <f t="shared" si="980"/>
        <v>1.38155607</v>
      </c>
      <c r="S1804" s="2">
        <f t="shared" si="1006"/>
        <v>1.34831144</v>
      </c>
      <c r="T1804" s="2">
        <f t="shared" si="993"/>
        <v>336739.31414332998</v>
      </c>
      <c r="U1804" s="2">
        <f t="shared" si="994"/>
        <v>566.66940301756222</v>
      </c>
      <c r="V1804" s="2">
        <f t="shared" si="995"/>
        <v>94672.457820174255</v>
      </c>
      <c r="W1804" s="2">
        <f t="shared" si="996"/>
        <v>344988.03845644183</v>
      </c>
      <c r="X1804" s="17">
        <f t="shared" si="997"/>
        <v>0</v>
      </c>
      <c r="Y1804" s="2">
        <f t="shared" si="998"/>
        <v>0</v>
      </c>
      <c r="Z1804" s="72">
        <f t="shared" si="999"/>
        <v>0</v>
      </c>
      <c r="AA1804" s="2">
        <f t="shared" si="985"/>
        <v>0</v>
      </c>
      <c r="AB1804" s="12">
        <f t="shared" si="1007"/>
        <v>4.6600000000000003E-2</v>
      </c>
      <c r="AC1804" s="17">
        <f t="shared" si="1000"/>
        <v>21</v>
      </c>
      <c r="AD1804" s="17">
        <v>252</v>
      </c>
      <c r="AE1804" s="13">
        <f t="shared" si="978"/>
        <v>1.00380278</v>
      </c>
      <c r="AF1804" s="2">
        <f t="shared" si="986"/>
        <v>1280.5455290299999</v>
      </c>
      <c r="AG1804" s="2">
        <f t="shared" si="1001"/>
        <v>1311.9136128800001</v>
      </c>
      <c r="AH1804" s="3">
        <f t="shared" si="1002"/>
        <v>0</v>
      </c>
      <c r="AI1804" s="4" t="str">
        <f t="shared" si="979"/>
        <v>A+J=</v>
      </c>
      <c r="AJ1804" s="11">
        <f t="shared" si="1008"/>
        <v>42961</v>
      </c>
      <c r="AK1804" s="11"/>
      <c r="AL1804" s="4"/>
      <c r="AM1804" s="1"/>
      <c r="AN1804" s="11"/>
      <c r="AO1804" s="1"/>
      <c r="AP1804" s="1"/>
      <c r="AQ1804" s="3"/>
      <c r="AR1804" s="3"/>
      <c r="AS1804" s="6"/>
      <c r="AT1804" s="1"/>
      <c r="AU1804" s="1"/>
      <c r="AV1804" s="1"/>
      <c r="AW1804" s="1"/>
      <c r="AX1804" s="1"/>
      <c r="AY1804" s="1"/>
      <c r="AZ1804" s="1"/>
      <c r="BA1804" s="1"/>
      <c r="BB1804" s="1"/>
    </row>
    <row r="1805" spans="1:154" x14ac:dyDescent="0.2">
      <c r="A1805" s="157">
        <f t="shared" si="1003"/>
        <v>42961</v>
      </c>
      <c r="B1805" s="90">
        <f t="shared" si="987"/>
        <v>346299.95206932182</v>
      </c>
      <c r="C1805" s="90">
        <f t="shared" si="1004"/>
        <v>249748.91123324999</v>
      </c>
      <c r="D1805" s="90">
        <f>SUM(Y1805:Y$1805)</f>
        <v>1626.90436759</v>
      </c>
      <c r="E1805" s="91">
        <f t="shared" si="988"/>
        <v>248122.00686565999</v>
      </c>
      <c r="F1805" s="92">
        <f t="shared" si="981"/>
        <v>4843.41</v>
      </c>
      <c r="G1805" s="3">
        <f>IF(AND(N1805=1,N1804&gt;1),VLOOKUP(A1804,[1]Plan1!$BK$81:$BM$259,3),G1804)</f>
        <v>4832.2700000000004</v>
      </c>
      <c r="H1805" s="62">
        <f t="shared" si="982"/>
        <v>42870</v>
      </c>
      <c r="I1805" s="62">
        <f t="shared" si="983"/>
        <v>42901</v>
      </c>
      <c r="J1805" s="74">
        <f t="shared" si="989"/>
        <v>-2.3000324151783991E-3</v>
      </c>
      <c r="K1805" s="62">
        <f t="shared" si="1005"/>
        <v>42992</v>
      </c>
      <c r="L1805" s="62">
        <f t="shared" si="990"/>
        <v>42961</v>
      </c>
      <c r="M1805" s="63">
        <f t="shared" si="976"/>
        <v>21</v>
      </c>
      <c r="N1805" s="63">
        <f t="shared" si="991"/>
        <v>21</v>
      </c>
      <c r="O1805" s="90">
        <f t="shared" si="992"/>
        <v>0.99769996000000005</v>
      </c>
      <c r="P1805" s="93">
        <f t="shared" si="984"/>
        <v>1.00310038</v>
      </c>
      <c r="Q1805" s="93">
        <f t="shared" si="977"/>
        <v>1.3847410366071433</v>
      </c>
      <c r="R1805" s="90">
        <f t="shared" si="980"/>
        <v>1.38155607</v>
      </c>
      <c r="S1805" s="2">
        <f t="shared" si="1006"/>
        <v>1.34831144</v>
      </c>
      <c r="T1805" s="90">
        <f t="shared" si="993"/>
        <v>336739.31414332998</v>
      </c>
      <c r="U1805" s="90">
        <f t="shared" si="994"/>
        <v>566.66940301756222</v>
      </c>
      <c r="V1805" s="90">
        <f t="shared" si="995"/>
        <v>94672.457820174255</v>
      </c>
      <c r="W1805" s="90">
        <f t="shared" si="996"/>
        <v>344988.03845644183</v>
      </c>
      <c r="X1805" s="94">
        <f t="shared" si="997"/>
        <v>59</v>
      </c>
      <c r="Y1805" s="90">
        <f t="shared" si="998"/>
        <v>1626.90436759</v>
      </c>
      <c r="Z1805" s="95">
        <f t="shared" si="999"/>
        <v>6.5141599999999997E-3</v>
      </c>
      <c r="AA1805" s="90">
        <f t="shared" si="985"/>
        <v>2193.5737706099999</v>
      </c>
      <c r="AB1805" s="74">
        <f t="shared" si="1007"/>
        <v>4.6600000000000003E-2</v>
      </c>
      <c r="AC1805" s="94">
        <f t="shared" si="1000"/>
        <v>21</v>
      </c>
      <c r="AD1805" s="94">
        <v>252</v>
      </c>
      <c r="AE1805" s="93">
        <f t="shared" si="978"/>
        <v>1.00380278</v>
      </c>
      <c r="AF1805" s="90">
        <f t="shared" si="986"/>
        <v>1280.5455290299999</v>
      </c>
      <c r="AG1805" s="90">
        <f t="shared" si="1001"/>
        <v>1311.9136128800001</v>
      </c>
      <c r="AH1805" s="64">
        <f t="shared" si="1002"/>
        <v>3474.1192996399996</v>
      </c>
      <c r="AI1805" s="65" t="str">
        <f t="shared" si="979"/>
        <v>A+J=</v>
      </c>
      <c r="AJ1805" s="62">
        <f t="shared" si="1008"/>
        <v>42961</v>
      </c>
      <c r="AK1805" s="62"/>
      <c r="AL1805" s="65"/>
      <c r="AM1805" s="63"/>
      <c r="AN1805" s="62"/>
      <c r="AO1805" s="63"/>
      <c r="AP1805" s="63"/>
      <c r="AQ1805" s="64"/>
      <c r="AR1805" s="64"/>
      <c r="AS1805" s="70"/>
      <c r="AT1805" s="63"/>
      <c r="AU1805" s="63"/>
      <c r="AV1805" s="63"/>
      <c r="AW1805" s="63"/>
      <c r="AX1805" s="63"/>
      <c r="AY1805" s="63"/>
      <c r="AZ1805" s="63"/>
      <c r="BA1805" s="63"/>
      <c r="BB1805" s="63"/>
      <c r="BC1805" s="63"/>
      <c r="BD1805" s="63"/>
      <c r="BE1805" s="63"/>
      <c r="BF1805" s="63"/>
      <c r="BG1805" s="63"/>
      <c r="BH1805" s="63"/>
      <c r="BI1805" s="63"/>
      <c r="BJ1805" s="63"/>
      <c r="BK1805" s="63"/>
      <c r="BL1805" s="63"/>
      <c r="BM1805" s="63"/>
      <c r="BN1805" s="63"/>
      <c r="BO1805" s="63"/>
      <c r="BP1805" s="63"/>
      <c r="BQ1805" s="63"/>
      <c r="BR1805" s="63"/>
      <c r="BS1805" s="63"/>
      <c r="BT1805" s="63"/>
      <c r="BU1805" s="63"/>
      <c r="BV1805" s="63"/>
      <c r="BW1805" s="63"/>
      <c r="BX1805" s="63"/>
      <c r="BY1805" s="63"/>
      <c r="BZ1805" s="63"/>
      <c r="CA1805" s="63"/>
      <c r="CB1805" s="63"/>
      <c r="CC1805" s="63"/>
      <c r="CD1805" s="63"/>
      <c r="CE1805" s="63"/>
      <c r="CF1805" s="63"/>
      <c r="CG1805" s="63"/>
      <c r="CH1805" s="63"/>
      <c r="CI1805" s="63"/>
      <c r="CJ1805" s="63"/>
      <c r="CK1805" s="63"/>
      <c r="CL1805" s="63"/>
      <c r="CM1805" s="63"/>
      <c r="CN1805" s="63"/>
      <c r="CO1805" s="63"/>
      <c r="CP1805" s="63"/>
      <c r="CQ1805" s="63"/>
      <c r="CR1805" s="63"/>
      <c r="CS1805" s="63"/>
      <c r="CT1805" s="63"/>
      <c r="CU1805" s="63"/>
      <c r="CV1805" s="63"/>
      <c r="CW1805" s="63"/>
      <c r="CX1805" s="63"/>
      <c r="CY1805" s="63"/>
      <c r="CZ1805" s="63"/>
      <c r="DA1805" s="63"/>
      <c r="DB1805" s="63"/>
      <c r="DC1805" s="63"/>
      <c r="DD1805" s="63"/>
      <c r="DE1805" s="63"/>
      <c r="DF1805" s="63"/>
      <c r="DG1805" s="63"/>
      <c r="DH1805" s="63"/>
      <c r="DI1805" s="63"/>
      <c r="DJ1805" s="63"/>
      <c r="DK1805" s="63"/>
      <c r="DL1805" s="63"/>
      <c r="DM1805" s="63"/>
      <c r="DN1805" s="63"/>
      <c r="DO1805" s="63"/>
      <c r="DP1805" s="63"/>
      <c r="DQ1805" s="63"/>
      <c r="DR1805" s="63"/>
      <c r="DS1805" s="63"/>
      <c r="DT1805" s="63"/>
      <c r="DU1805" s="63"/>
      <c r="DV1805" s="63"/>
      <c r="DW1805" s="63"/>
      <c r="DX1805" s="63"/>
      <c r="DY1805" s="63"/>
      <c r="DZ1805" s="63"/>
      <c r="EA1805" s="63"/>
      <c r="EB1805" s="63"/>
      <c r="EC1805" s="63"/>
      <c r="ED1805" s="63"/>
      <c r="EE1805" s="63"/>
      <c r="EF1805" s="63"/>
      <c r="EG1805" s="63"/>
      <c r="EH1805" s="63"/>
      <c r="EI1805" s="63"/>
      <c r="EJ1805" s="63"/>
      <c r="EK1805" s="63"/>
      <c r="EL1805" s="63"/>
      <c r="EM1805" s="63"/>
      <c r="EN1805" s="63"/>
      <c r="EO1805" s="63"/>
      <c r="EP1805" s="63"/>
      <c r="EQ1805" s="63"/>
      <c r="ER1805" s="63"/>
      <c r="ES1805" s="63"/>
      <c r="ET1805" s="63"/>
      <c r="EU1805" s="63"/>
      <c r="EV1805" s="63"/>
      <c r="EW1805" s="63"/>
      <c r="EX1805" s="63"/>
    </row>
    <row r="1806" spans="1:154" x14ac:dyDescent="0.2">
      <c r="A1806" s="158">
        <f t="shared" si="1003"/>
        <v>42962</v>
      </c>
      <c r="B1806" s="2">
        <f t="shared" si="987"/>
        <v>342893.79649298801</v>
      </c>
      <c r="C1806" s="2">
        <f t="shared" si="1004"/>
        <v>248122.00686565999</v>
      </c>
      <c r="D1806" s="2">
        <v>0</v>
      </c>
      <c r="E1806" s="73">
        <f t="shared" si="988"/>
        <v>248122.00686565999</v>
      </c>
      <c r="F1806" s="88">
        <f t="shared" si="981"/>
        <v>4832.2700000000004</v>
      </c>
      <c r="G1806" s="3">
        <f>IF(AND(N1806=1,N1805&gt;1),VLOOKUP(A1805,[1]Plan1!$BK$81:$BM$259,3),G1805)</f>
        <v>4843.87</v>
      </c>
      <c r="H1806" s="11">
        <f t="shared" si="982"/>
        <v>42901</v>
      </c>
      <c r="I1806" s="11">
        <f t="shared" si="983"/>
        <v>42931</v>
      </c>
      <c r="J1806" s="12">
        <f t="shared" si="989"/>
        <v>2.4005281161854075E-3</v>
      </c>
      <c r="K1806" s="11">
        <f t="shared" si="1005"/>
        <v>42992</v>
      </c>
      <c r="L1806" s="11">
        <f t="shared" si="990"/>
        <v>42992</v>
      </c>
      <c r="M1806" s="1">
        <f t="shared" si="976"/>
        <v>22</v>
      </c>
      <c r="N1806" s="1">
        <f t="shared" si="991"/>
        <v>1</v>
      </c>
      <c r="O1806" s="2">
        <f t="shared" si="992"/>
        <v>1.00010899</v>
      </c>
      <c r="P1806" s="13">
        <f t="shared" si="984"/>
        <v>0.99769996000000005</v>
      </c>
      <c r="Q1806" s="13">
        <f t="shared" si="977"/>
        <v>1.3815560768333055</v>
      </c>
      <c r="R1806" s="2">
        <f t="shared" si="980"/>
        <v>1.3817066499999999</v>
      </c>
      <c r="S1806" s="2">
        <f t="shared" si="1006"/>
        <v>1.34831144</v>
      </c>
      <c r="T1806" s="2">
        <f t="shared" si="993"/>
        <v>334545.74037272</v>
      </c>
      <c r="U1806" s="2">
        <f t="shared" si="994"/>
        <v>0</v>
      </c>
      <c r="V1806" s="2">
        <f t="shared" si="995"/>
        <v>94709.820031968062</v>
      </c>
      <c r="W1806" s="2">
        <f t="shared" si="996"/>
        <v>342831.82689762802</v>
      </c>
      <c r="X1806" s="17">
        <f t="shared" si="997"/>
        <v>0</v>
      </c>
      <c r="Y1806" s="2">
        <f t="shared" si="998"/>
        <v>0</v>
      </c>
      <c r="Z1806" s="72">
        <f t="shared" si="999"/>
        <v>0</v>
      </c>
      <c r="AA1806" s="2">
        <f t="shared" si="985"/>
        <v>0</v>
      </c>
      <c r="AB1806" s="12">
        <f t="shared" si="1007"/>
        <v>4.6600000000000003E-2</v>
      </c>
      <c r="AC1806" s="17">
        <f t="shared" si="1000"/>
        <v>1</v>
      </c>
      <c r="AD1806" s="17">
        <v>252</v>
      </c>
      <c r="AE1806" s="13">
        <f t="shared" si="978"/>
        <v>1.0001807579999999</v>
      </c>
      <c r="AF1806" s="2">
        <f t="shared" si="986"/>
        <v>60.471818929999998</v>
      </c>
      <c r="AG1806" s="2">
        <f t="shared" si="1001"/>
        <v>61.96959536</v>
      </c>
      <c r="AH1806" s="3">
        <f t="shared" si="1002"/>
        <v>0</v>
      </c>
      <c r="AI1806" s="4" t="str">
        <f t="shared" si="979"/>
        <v>A+J=</v>
      </c>
      <c r="AJ1806" s="11">
        <f t="shared" si="1008"/>
        <v>42992</v>
      </c>
      <c r="AK1806" s="11"/>
      <c r="AL1806" s="4"/>
      <c r="AM1806" s="1"/>
      <c r="AN1806" s="11"/>
      <c r="AO1806" s="1"/>
      <c r="AP1806" s="1"/>
      <c r="AQ1806" s="3"/>
      <c r="AR1806" s="3"/>
      <c r="AS1806" s="6"/>
      <c r="AT1806" s="1"/>
      <c r="AU1806" s="1"/>
      <c r="AV1806" s="1"/>
      <c r="AW1806" s="1"/>
      <c r="AX1806" s="1"/>
      <c r="AY1806" s="1"/>
      <c r="AZ1806" s="1"/>
      <c r="BA1806" s="1"/>
      <c r="BB1806" s="1"/>
    </row>
    <row r="1807" spans="1:154" x14ac:dyDescent="0.2">
      <c r="A1807" s="158">
        <f t="shared" si="1003"/>
        <v>42963</v>
      </c>
      <c r="B1807" s="2">
        <f t="shared" si="987"/>
        <v>342993.15526112198</v>
      </c>
      <c r="C1807" s="2">
        <f t="shared" si="1004"/>
        <v>248122.00686565999</v>
      </c>
      <c r="D1807" s="2">
        <v>0</v>
      </c>
      <c r="E1807" s="73">
        <f t="shared" si="988"/>
        <v>248122.00686565999</v>
      </c>
      <c r="F1807" s="88">
        <f t="shared" si="981"/>
        <v>4832.2700000000004</v>
      </c>
      <c r="G1807" s="3">
        <f>IF(AND(N1807=1,N1806&gt;1),VLOOKUP(A1806,[1]Plan1!$BK$81:$BM$259,3),G1806)</f>
        <v>4843.87</v>
      </c>
      <c r="H1807" s="11">
        <f t="shared" si="982"/>
        <v>42901</v>
      </c>
      <c r="I1807" s="11">
        <f t="shared" si="983"/>
        <v>42931</v>
      </c>
      <c r="J1807" s="12">
        <f t="shared" si="989"/>
        <v>2.4005281161854075E-3</v>
      </c>
      <c r="K1807" s="11">
        <f t="shared" si="1005"/>
        <v>42992</v>
      </c>
      <c r="L1807" s="11">
        <f t="shared" si="990"/>
        <v>42992</v>
      </c>
      <c r="M1807" s="1">
        <f t="shared" si="976"/>
        <v>22</v>
      </c>
      <c r="N1807" s="1">
        <f t="shared" si="991"/>
        <v>2</v>
      </c>
      <c r="O1807" s="2">
        <f t="shared" si="992"/>
        <v>1.0002179899999999</v>
      </c>
      <c r="P1807" s="13">
        <f t="shared" si="984"/>
        <v>0.99769996000000005</v>
      </c>
      <c r="Q1807" s="13">
        <f t="shared" si="977"/>
        <v>1.3815560768333055</v>
      </c>
      <c r="R1807" s="2">
        <f t="shared" si="980"/>
        <v>1.38185724</v>
      </c>
      <c r="S1807" s="2">
        <f t="shared" si="1006"/>
        <v>1.34831144</v>
      </c>
      <c r="T1807" s="2">
        <f t="shared" si="993"/>
        <v>334545.74037272</v>
      </c>
      <c r="U1807" s="2">
        <f t="shared" si="994"/>
        <v>0</v>
      </c>
      <c r="V1807" s="2">
        <f t="shared" si="995"/>
        <v>94747.184724981969</v>
      </c>
      <c r="W1807" s="2">
        <f t="shared" si="996"/>
        <v>342869.19159064197</v>
      </c>
      <c r="X1807" s="17">
        <f t="shared" si="997"/>
        <v>0</v>
      </c>
      <c r="Y1807" s="2">
        <f t="shared" si="998"/>
        <v>0</v>
      </c>
      <c r="Z1807" s="72">
        <f t="shared" si="999"/>
        <v>0</v>
      </c>
      <c r="AA1807" s="2">
        <f t="shared" si="985"/>
        <v>0</v>
      </c>
      <c r="AB1807" s="12">
        <f t="shared" si="1007"/>
        <v>4.6600000000000003E-2</v>
      </c>
      <c r="AC1807" s="17">
        <f t="shared" si="1000"/>
        <v>2</v>
      </c>
      <c r="AD1807" s="17">
        <v>252</v>
      </c>
      <c r="AE1807" s="13">
        <f t="shared" si="978"/>
        <v>1.0003615480000001</v>
      </c>
      <c r="AF1807" s="2">
        <f t="shared" si="986"/>
        <v>120.95434333999999</v>
      </c>
      <c r="AG1807" s="2">
        <f t="shared" si="1001"/>
        <v>123.96367048</v>
      </c>
      <c r="AH1807" s="3">
        <f t="shared" si="1002"/>
        <v>0</v>
      </c>
      <c r="AI1807" s="4" t="str">
        <f t="shared" si="979"/>
        <v>A+J=</v>
      </c>
      <c r="AJ1807" s="11">
        <f t="shared" si="1008"/>
        <v>42992</v>
      </c>
      <c r="AK1807" s="11"/>
      <c r="AL1807" s="4"/>
      <c r="AM1807" s="1"/>
      <c r="AN1807" s="11"/>
      <c r="AO1807" s="1"/>
      <c r="AP1807" s="1"/>
      <c r="AQ1807" s="3"/>
      <c r="AR1807" s="3"/>
      <c r="AS1807" s="6"/>
      <c r="AT1807" s="1"/>
      <c r="AU1807" s="1"/>
      <c r="AV1807" s="1"/>
      <c r="AW1807" s="1"/>
      <c r="AX1807" s="1"/>
      <c r="AY1807" s="1"/>
      <c r="AZ1807" s="1"/>
      <c r="BA1807" s="1"/>
      <c r="BB1807" s="1"/>
    </row>
    <row r="1808" spans="1:154" x14ac:dyDescent="0.2">
      <c r="A1808" s="158">
        <f t="shared" si="1003"/>
        <v>42964</v>
      </c>
      <c r="B1808" s="2">
        <f t="shared" si="987"/>
        <v>343092.54133805592</v>
      </c>
      <c r="C1808" s="2">
        <f t="shared" si="1004"/>
        <v>248122.00686565999</v>
      </c>
      <c r="D1808" s="2">
        <v>0</v>
      </c>
      <c r="E1808" s="73">
        <f t="shared" si="988"/>
        <v>248122.00686565999</v>
      </c>
      <c r="F1808" s="88">
        <f t="shared" si="981"/>
        <v>4832.2700000000004</v>
      </c>
      <c r="G1808" s="3">
        <f>IF(AND(N1808=1,N1807&gt;1),VLOOKUP(A1807,[1]Plan1!$BK$81:$BM$259,3),G1807)</f>
        <v>4843.87</v>
      </c>
      <c r="H1808" s="11">
        <f t="shared" si="982"/>
        <v>42901</v>
      </c>
      <c r="I1808" s="11">
        <f t="shared" si="983"/>
        <v>42931</v>
      </c>
      <c r="J1808" s="12">
        <f t="shared" si="989"/>
        <v>2.4005281161854075E-3</v>
      </c>
      <c r="K1808" s="11">
        <f t="shared" si="1005"/>
        <v>42992</v>
      </c>
      <c r="L1808" s="11">
        <f t="shared" si="990"/>
        <v>42992</v>
      </c>
      <c r="M1808" s="1">
        <f t="shared" si="976"/>
        <v>22</v>
      </c>
      <c r="N1808" s="1">
        <f t="shared" si="991"/>
        <v>3</v>
      </c>
      <c r="O1808" s="2">
        <f t="shared" si="992"/>
        <v>1.000327</v>
      </c>
      <c r="P1808" s="13">
        <f t="shared" si="984"/>
        <v>0.99769996000000005</v>
      </c>
      <c r="Q1808" s="13">
        <f t="shared" si="977"/>
        <v>1.3815560768333055</v>
      </c>
      <c r="R1808" s="2">
        <f t="shared" si="980"/>
        <v>1.38200784</v>
      </c>
      <c r="S1808" s="2">
        <f t="shared" si="1006"/>
        <v>1.34831144</v>
      </c>
      <c r="T1808" s="2">
        <f t="shared" si="993"/>
        <v>334545.74037272</v>
      </c>
      <c r="U1808" s="2">
        <f t="shared" si="994"/>
        <v>0</v>
      </c>
      <c r="V1808" s="2">
        <f t="shared" si="995"/>
        <v>94784.551899215934</v>
      </c>
      <c r="W1808" s="2">
        <f t="shared" si="996"/>
        <v>342906.55876487592</v>
      </c>
      <c r="X1808" s="17">
        <f t="shared" si="997"/>
        <v>0</v>
      </c>
      <c r="Y1808" s="2">
        <f t="shared" si="998"/>
        <v>0</v>
      </c>
      <c r="Z1808" s="72">
        <f t="shared" si="999"/>
        <v>0</v>
      </c>
      <c r="AA1808" s="2">
        <f t="shared" si="985"/>
        <v>0</v>
      </c>
      <c r="AB1808" s="12">
        <f t="shared" si="1007"/>
        <v>4.6600000000000003E-2</v>
      </c>
      <c r="AC1808" s="17">
        <f t="shared" si="1000"/>
        <v>3</v>
      </c>
      <c r="AD1808" s="17">
        <v>252</v>
      </c>
      <c r="AE1808" s="13">
        <f t="shared" si="978"/>
        <v>1.0005423710000001</v>
      </c>
      <c r="AF1808" s="2">
        <f t="shared" si="986"/>
        <v>181.44790775000001</v>
      </c>
      <c r="AG1808" s="2">
        <f t="shared" si="1001"/>
        <v>185.98257318</v>
      </c>
      <c r="AH1808" s="3">
        <f t="shared" si="1002"/>
        <v>0</v>
      </c>
      <c r="AI1808" s="4" t="str">
        <f t="shared" si="979"/>
        <v>A+J=</v>
      </c>
      <c r="AJ1808" s="11">
        <f t="shared" si="1008"/>
        <v>42992</v>
      </c>
      <c r="AK1808" s="11"/>
      <c r="AL1808" s="4"/>
      <c r="AM1808" s="1"/>
      <c r="AN1808" s="11"/>
      <c r="AO1808" s="1"/>
      <c r="AP1808" s="1"/>
      <c r="AQ1808" s="3"/>
      <c r="AR1808" s="3"/>
      <c r="AS1808" s="6"/>
      <c r="AT1808" s="1"/>
      <c r="AU1808" s="1"/>
      <c r="AV1808" s="1"/>
      <c r="AW1808" s="1"/>
      <c r="AX1808" s="1"/>
      <c r="AY1808" s="1"/>
      <c r="AZ1808" s="1"/>
      <c r="BA1808" s="1"/>
      <c r="BB1808" s="1"/>
    </row>
    <row r="1809" spans="1:54" x14ac:dyDescent="0.2">
      <c r="A1809" s="158">
        <f t="shared" si="1003"/>
        <v>42965</v>
      </c>
      <c r="B1809" s="2">
        <f t="shared" si="987"/>
        <v>343191.95969487011</v>
      </c>
      <c r="C1809" s="2">
        <f t="shared" si="1004"/>
        <v>248122.00686565999</v>
      </c>
      <c r="D1809" s="2">
        <v>0</v>
      </c>
      <c r="E1809" s="73">
        <f t="shared" si="988"/>
        <v>248122.00686565999</v>
      </c>
      <c r="F1809" s="88">
        <f t="shared" si="981"/>
        <v>4832.2700000000004</v>
      </c>
      <c r="G1809" s="3">
        <f>IF(AND(N1809=1,N1808&gt;1),VLOOKUP(A1808,[1]Plan1!$BK$81:$BM$259,3),G1808)</f>
        <v>4843.87</v>
      </c>
      <c r="H1809" s="11">
        <f t="shared" si="982"/>
        <v>42901</v>
      </c>
      <c r="I1809" s="11">
        <f t="shared" si="983"/>
        <v>42931</v>
      </c>
      <c r="J1809" s="12">
        <f t="shared" si="989"/>
        <v>2.4005281161854075E-3</v>
      </c>
      <c r="K1809" s="11">
        <f t="shared" si="1005"/>
        <v>42992</v>
      </c>
      <c r="L1809" s="11">
        <f t="shared" si="990"/>
        <v>42992</v>
      </c>
      <c r="M1809" s="1">
        <f t="shared" si="976"/>
        <v>22</v>
      </c>
      <c r="N1809" s="1">
        <f t="shared" si="991"/>
        <v>4</v>
      </c>
      <c r="O1809" s="2">
        <f t="shared" si="992"/>
        <v>1.0004360299999999</v>
      </c>
      <c r="P1809" s="13">
        <f t="shared" si="984"/>
        <v>0.99769996000000005</v>
      </c>
      <c r="Q1809" s="13">
        <f t="shared" si="977"/>
        <v>1.3815560768333055</v>
      </c>
      <c r="R1809" s="2">
        <f t="shared" si="980"/>
        <v>1.38215847</v>
      </c>
      <c r="S1809" s="2">
        <f t="shared" si="1006"/>
        <v>1.34831144</v>
      </c>
      <c r="T1809" s="2">
        <f t="shared" si="993"/>
        <v>334545.74037272</v>
      </c>
      <c r="U1809" s="2">
        <f t="shared" si="994"/>
        <v>0</v>
      </c>
      <c r="V1809" s="2">
        <f t="shared" si="995"/>
        <v>94821.926517110129</v>
      </c>
      <c r="W1809" s="2">
        <f t="shared" si="996"/>
        <v>342943.9333827701</v>
      </c>
      <c r="X1809" s="17">
        <f t="shared" si="997"/>
        <v>0</v>
      </c>
      <c r="Y1809" s="2">
        <f t="shared" si="998"/>
        <v>0</v>
      </c>
      <c r="Z1809" s="72">
        <f t="shared" si="999"/>
        <v>0</v>
      </c>
      <c r="AA1809" s="2">
        <f t="shared" si="985"/>
        <v>0</v>
      </c>
      <c r="AB1809" s="12">
        <f t="shared" si="1007"/>
        <v>4.6600000000000003E-2</v>
      </c>
      <c r="AC1809" s="17">
        <f t="shared" si="1000"/>
        <v>4</v>
      </c>
      <c r="AD1809" s="17">
        <v>252</v>
      </c>
      <c r="AE1809" s="13">
        <f t="shared" si="978"/>
        <v>1.0007232269999999</v>
      </c>
      <c r="AF1809" s="2">
        <f t="shared" si="986"/>
        <v>241.95251217000001</v>
      </c>
      <c r="AG1809" s="2">
        <f t="shared" si="1001"/>
        <v>248.02631210000001</v>
      </c>
      <c r="AH1809" s="3">
        <f t="shared" si="1002"/>
        <v>0</v>
      </c>
      <c r="AI1809" s="4" t="str">
        <f t="shared" si="979"/>
        <v>A+J=</v>
      </c>
      <c r="AJ1809" s="11">
        <f t="shared" si="1008"/>
        <v>42992</v>
      </c>
      <c r="AK1809" s="11"/>
      <c r="AL1809" s="4"/>
      <c r="AM1809" s="1"/>
      <c r="AN1809" s="11"/>
      <c r="AO1809" s="1"/>
      <c r="AP1809" s="1"/>
      <c r="AQ1809" s="3"/>
      <c r="AR1809" s="3"/>
      <c r="AS1809" s="6"/>
      <c r="AT1809" s="1"/>
      <c r="AU1809" s="1"/>
      <c r="AV1809" s="1"/>
      <c r="AW1809" s="1"/>
      <c r="AX1809" s="1"/>
      <c r="AY1809" s="1"/>
      <c r="AZ1809" s="1"/>
      <c r="BA1809" s="1"/>
      <c r="BB1809" s="1"/>
    </row>
    <row r="1810" spans="1:54" x14ac:dyDescent="0.2">
      <c r="A1810" s="158">
        <f t="shared" si="1003"/>
        <v>42966</v>
      </c>
      <c r="B1810" s="2">
        <f t="shared" si="987"/>
        <v>343291.40254594426</v>
      </c>
      <c r="C1810" s="2">
        <f t="shared" si="1004"/>
        <v>248122.00686565999</v>
      </c>
      <c r="D1810" s="2">
        <v>0</v>
      </c>
      <c r="E1810" s="73">
        <f t="shared" si="988"/>
        <v>248122.00686565999</v>
      </c>
      <c r="F1810" s="88">
        <f t="shared" si="981"/>
        <v>4832.2700000000004</v>
      </c>
      <c r="G1810" s="3">
        <f>IF(AND(N1810=1,N1809&gt;1),VLOOKUP(A1809,[1]Plan1!$BK$81:$BM$259,3),G1809)</f>
        <v>4843.87</v>
      </c>
      <c r="H1810" s="11">
        <f t="shared" si="982"/>
        <v>42901</v>
      </c>
      <c r="I1810" s="11">
        <f t="shared" si="983"/>
        <v>42931</v>
      </c>
      <c r="J1810" s="12">
        <f t="shared" si="989"/>
        <v>2.4005281161854075E-3</v>
      </c>
      <c r="K1810" s="11">
        <f t="shared" si="1005"/>
        <v>42992</v>
      </c>
      <c r="L1810" s="11">
        <f t="shared" si="990"/>
        <v>42992</v>
      </c>
      <c r="M1810" s="1">
        <f t="shared" si="976"/>
        <v>22</v>
      </c>
      <c r="N1810" s="1">
        <f t="shared" si="991"/>
        <v>5</v>
      </c>
      <c r="O1810" s="2">
        <f t="shared" si="992"/>
        <v>1.0005450600000001</v>
      </c>
      <c r="P1810" s="13">
        <f t="shared" si="984"/>
        <v>0.99769996000000005</v>
      </c>
      <c r="Q1810" s="13">
        <f t="shared" si="977"/>
        <v>1.3815560768333055</v>
      </c>
      <c r="R1810" s="2">
        <f t="shared" si="980"/>
        <v>1.3823091000000001</v>
      </c>
      <c r="S1810" s="2">
        <f t="shared" si="1006"/>
        <v>1.34831144</v>
      </c>
      <c r="T1810" s="2">
        <f t="shared" si="993"/>
        <v>334545.74037272</v>
      </c>
      <c r="U1810" s="2">
        <f t="shared" si="994"/>
        <v>0</v>
      </c>
      <c r="V1810" s="2">
        <f t="shared" si="995"/>
        <v>94859.301135004309</v>
      </c>
      <c r="W1810" s="2">
        <f t="shared" si="996"/>
        <v>342981.30800066428</v>
      </c>
      <c r="X1810" s="17">
        <f t="shared" si="997"/>
        <v>0</v>
      </c>
      <c r="Y1810" s="2">
        <f t="shared" si="998"/>
        <v>0</v>
      </c>
      <c r="Z1810" s="72">
        <f t="shared" si="999"/>
        <v>0</v>
      </c>
      <c r="AA1810" s="2">
        <f t="shared" si="985"/>
        <v>0</v>
      </c>
      <c r="AB1810" s="12">
        <f t="shared" si="1007"/>
        <v>4.6600000000000003E-2</v>
      </c>
      <c r="AC1810" s="17">
        <f t="shared" si="1000"/>
        <v>5</v>
      </c>
      <c r="AD1810" s="17">
        <v>252</v>
      </c>
      <c r="AE1810" s="13">
        <f t="shared" si="978"/>
        <v>1.000904115</v>
      </c>
      <c r="AF1810" s="2">
        <f t="shared" si="986"/>
        <v>302.46782205</v>
      </c>
      <c r="AG1810" s="2">
        <f t="shared" si="1001"/>
        <v>310.09454527999998</v>
      </c>
      <c r="AH1810" s="3">
        <f t="shared" si="1002"/>
        <v>0</v>
      </c>
      <c r="AI1810" s="4" t="str">
        <f t="shared" si="979"/>
        <v>A+J=</v>
      </c>
      <c r="AJ1810" s="11">
        <f t="shared" si="1008"/>
        <v>42992</v>
      </c>
      <c r="AK1810" s="11"/>
      <c r="AL1810" s="4"/>
      <c r="AM1810" s="1"/>
      <c r="AN1810" s="11"/>
      <c r="AO1810" s="1"/>
      <c r="AP1810" s="1"/>
      <c r="AQ1810" s="3"/>
      <c r="AR1810" s="3"/>
      <c r="AS1810" s="6"/>
      <c r="AT1810" s="1"/>
      <c r="AU1810" s="1"/>
      <c r="AV1810" s="1"/>
      <c r="AW1810" s="1"/>
      <c r="AX1810" s="1"/>
      <c r="AY1810" s="1"/>
      <c r="AZ1810" s="1"/>
      <c r="BA1810" s="1"/>
      <c r="BB1810" s="1"/>
    </row>
    <row r="1811" spans="1:54" x14ac:dyDescent="0.2">
      <c r="A1811" s="158">
        <f t="shared" si="1003"/>
        <v>42967</v>
      </c>
      <c r="B1811" s="2">
        <f t="shared" si="987"/>
        <v>343291.40254594426</v>
      </c>
      <c r="C1811" s="2">
        <f t="shared" si="1004"/>
        <v>248122.00686565999</v>
      </c>
      <c r="D1811" s="2">
        <v>0</v>
      </c>
      <c r="E1811" s="73">
        <f t="shared" si="988"/>
        <v>248122.00686565999</v>
      </c>
      <c r="F1811" s="88">
        <f t="shared" si="981"/>
        <v>4832.2700000000004</v>
      </c>
      <c r="G1811" s="3">
        <f>IF(AND(N1811=1,N1810&gt;1),VLOOKUP(A1810,[1]Plan1!$BK$81:$BM$259,3),G1810)</f>
        <v>4843.87</v>
      </c>
      <c r="H1811" s="11">
        <f t="shared" si="982"/>
        <v>42901</v>
      </c>
      <c r="I1811" s="11">
        <f t="shared" si="983"/>
        <v>42931</v>
      </c>
      <c r="J1811" s="12">
        <f t="shared" si="989"/>
        <v>2.4005281161854075E-3</v>
      </c>
      <c r="K1811" s="11">
        <f t="shared" si="1005"/>
        <v>42992</v>
      </c>
      <c r="L1811" s="11">
        <f t="shared" si="990"/>
        <v>42992</v>
      </c>
      <c r="M1811" s="1">
        <f t="shared" si="976"/>
        <v>22</v>
      </c>
      <c r="N1811" s="1">
        <f t="shared" si="991"/>
        <v>5</v>
      </c>
      <c r="O1811" s="2">
        <f t="shared" si="992"/>
        <v>1.0005450600000001</v>
      </c>
      <c r="P1811" s="13">
        <f t="shared" si="984"/>
        <v>0.99769996000000005</v>
      </c>
      <c r="Q1811" s="13">
        <f t="shared" si="977"/>
        <v>1.3815560768333055</v>
      </c>
      <c r="R1811" s="2">
        <f t="shared" si="980"/>
        <v>1.3823091000000001</v>
      </c>
      <c r="S1811" s="2">
        <f t="shared" si="1006"/>
        <v>1.34831144</v>
      </c>
      <c r="T1811" s="2">
        <f t="shared" si="993"/>
        <v>334545.74037272</v>
      </c>
      <c r="U1811" s="2">
        <f t="shared" si="994"/>
        <v>0</v>
      </c>
      <c r="V1811" s="2">
        <f t="shared" si="995"/>
        <v>94859.301135004309</v>
      </c>
      <c r="W1811" s="2">
        <f t="shared" si="996"/>
        <v>342981.30800066428</v>
      </c>
      <c r="X1811" s="17">
        <f t="shared" si="997"/>
        <v>0</v>
      </c>
      <c r="Y1811" s="2">
        <f t="shared" si="998"/>
        <v>0</v>
      </c>
      <c r="Z1811" s="72">
        <f t="shared" si="999"/>
        <v>0</v>
      </c>
      <c r="AA1811" s="2">
        <f t="shared" si="985"/>
        <v>0</v>
      </c>
      <c r="AB1811" s="12">
        <f t="shared" si="1007"/>
        <v>4.6600000000000003E-2</v>
      </c>
      <c r="AC1811" s="17">
        <f t="shared" si="1000"/>
        <v>5</v>
      </c>
      <c r="AD1811" s="17">
        <v>252</v>
      </c>
      <c r="AE1811" s="13">
        <f t="shared" si="978"/>
        <v>1.000904115</v>
      </c>
      <c r="AF1811" s="2">
        <f t="shared" si="986"/>
        <v>302.46782205</v>
      </c>
      <c r="AG1811" s="2">
        <f t="shared" si="1001"/>
        <v>310.09454527999998</v>
      </c>
      <c r="AH1811" s="3">
        <f t="shared" si="1002"/>
        <v>0</v>
      </c>
      <c r="AI1811" s="4" t="str">
        <f t="shared" si="979"/>
        <v>A+J=</v>
      </c>
      <c r="AJ1811" s="11">
        <f t="shared" si="1008"/>
        <v>42992</v>
      </c>
      <c r="AK1811" s="11"/>
      <c r="AL1811" s="4"/>
      <c r="AM1811" s="1"/>
      <c r="AN1811" s="11"/>
      <c r="AO1811" s="1"/>
      <c r="AP1811" s="1"/>
      <c r="AQ1811" s="3"/>
      <c r="AR1811" s="3"/>
      <c r="AS1811" s="6"/>
      <c r="AT1811" s="1"/>
      <c r="AU1811" s="1"/>
      <c r="AV1811" s="1"/>
      <c r="AW1811" s="1"/>
      <c r="AX1811" s="1"/>
      <c r="AY1811" s="1"/>
      <c r="AZ1811" s="1"/>
      <c r="BA1811" s="1"/>
      <c r="BB1811" s="1"/>
    </row>
    <row r="1812" spans="1:54" x14ac:dyDescent="0.2">
      <c r="A1812" s="158">
        <f t="shared" si="1003"/>
        <v>42968</v>
      </c>
      <c r="B1812" s="2">
        <f t="shared" si="987"/>
        <v>343291.40254594426</v>
      </c>
      <c r="C1812" s="2">
        <f t="shared" si="1004"/>
        <v>248122.00686565999</v>
      </c>
      <c r="D1812" s="2">
        <v>0</v>
      </c>
      <c r="E1812" s="73">
        <f t="shared" si="988"/>
        <v>248122.00686565999</v>
      </c>
      <c r="F1812" s="88">
        <f t="shared" si="981"/>
        <v>4832.2700000000004</v>
      </c>
      <c r="G1812" s="3">
        <f>IF(AND(N1812=1,N1811&gt;1),VLOOKUP(A1811,[1]Plan1!$BK$81:$BM$259,3),G1811)</f>
        <v>4843.87</v>
      </c>
      <c r="H1812" s="11">
        <f t="shared" si="982"/>
        <v>42901</v>
      </c>
      <c r="I1812" s="11">
        <f t="shared" si="983"/>
        <v>42931</v>
      </c>
      <c r="J1812" s="12">
        <f t="shared" si="989"/>
        <v>2.4005281161854075E-3</v>
      </c>
      <c r="K1812" s="11">
        <f t="shared" si="1005"/>
        <v>42992</v>
      </c>
      <c r="L1812" s="11">
        <f t="shared" si="990"/>
        <v>42992</v>
      </c>
      <c r="M1812" s="1">
        <f t="shared" si="976"/>
        <v>22</v>
      </c>
      <c r="N1812" s="1">
        <f t="shared" si="991"/>
        <v>5</v>
      </c>
      <c r="O1812" s="2">
        <f t="shared" si="992"/>
        <v>1.0005450600000001</v>
      </c>
      <c r="P1812" s="13">
        <f t="shared" si="984"/>
        <v>0.99769996000000005</v>
      </c>
      <c r="Q1812" s="13">
        <f t="shared" si="977"/>
        <v>1.3815560768333055</v>
      </c>
      <c r="R1812" s="2">
        <f t="shared" si="980"/>
        <v>1.3823091000000001</v>
      </c>
      <c r="S1812" s="2">
        <f t="shared" si="1006"/>
        <v>1.34831144</v>
      </c>
      <c r="T1812" s="2">
        <f t="shared" si="993"/>
        <v>334545.74037272</v>
      </c>
      <c r="U1812" s="2">
        <f t="shared" si="994"/>
        <v>0</v>
      </c>
      <c r="V1812" s="2">
        <f t="shared" si="995"/>
        <v>94859.301135004309</v>
      </c>
      <c r="W1812" s="2">
        <f t="shared" si="996"/>
        <v>342981.30800066428</v>
      </c>
      <c r="X1812" s="17">
        <f t="shared" si="997"/>
        <v>0</v>
      </c>
      <c r="Y1812" s="2">
        <f t="shared" si="998"/>
        <v>0</v>
      </c>
      <c r="Z1812" s="72">
        <f t="shared" si="999"/>
        <v>0</v>
      </c>
      <c r="AA1812" s="2">
        <f t="shared" si="985"/>
        <v>0</v>
      </c>
      <c r="AB1812" s="12">
        <f t="shared" si="1007"/>
        <v>4.6600000000000003E-2</v>
      </c>
      <c r="AC1812" s="17">
        <f t="shared" si="1000"/>
        <v>5</v>
      </c>
      <c r="AD1812" s="17">
        <v>252</v>
      </c>
      <c r="AE1812" s="13">
        <f t="shared" si="978"/>
        <v>1.000904115</v>
      </c>
      <c r="AF1812" s="2">
        <f t="shared" si="986"/>
        <v>302.46782205</v>
      </c>
      <c r="AG1812" s="2">
        <f t="shared" si="1001"/>
        <v>310.09454527999998</v>
      </c>
      <c r="AH1812" s="3">
        <f t="shared" si="1002"/>
        <v>0</v>
      </c>
      <c r="AI1812" s="4" t="str">
        <f t="shared" si="979"/>
        <v>A+J=</v>
      </c>
      <c r="AJ1812" s="11">
        <f t="shared" si="1008"/>
        <v>42992</v>
      </c>
      <c r="AK1812" s="11"/>
      <c r="AL1812" s="4"/>
      <c r="AM1812" s="1"/>
      <c r="AN1812" s="11"/>
      <c r="AO1812" s="1"/>
      <c r="AP1812" s="1"/>
      <c r="AQ1812" s="3"/>
      <c r="AR1812" s="3"/>
      <c r="AS1812" s="6"/>
      <c r="AT1812" s="1"/>
      <c r="AU1812" s="1"/>
      <c r="AV1812" s="1"/>
      <c r="AW1812" s="1"/>
      <c r="AX1812" s="1"/>
      <c r="AY1812" s="1"/>
      <c r="AZ1812" s="1"/>
      <c r="BA1812" s="1"/>
      <c r="BB1812" s="1"/>
    </row>
    <row r="1813" spans="1:54" x14ac:dyDescent="0.2">
      <c r="A1813" s="158">
        <f t="shared" si="1003"/>
        <v>42969</v>
      </c>
      <c r="B1813" s="2">
        <f t="shared" si="987"/>
        <v>343390.87768960866</v>
      </c>
      <c r="C1813" s="2">
        <f t="shared" si="1004"/>
        <v>248122.00686565999</v>
      </c>
      <c r="D1813" s="2">
        <v>0</v>
      </c>
      <c r="E1813" s="73">
        <f t="shared" si="988"/>
        <v>248122.00686565999</v>
      </c>
      <c r="F1813" s="88">
        <f t="shared" si="981"/>
        <v>4832.2700000000004</v>
      </c>
      <c r="G1813" s="3">
        <f>IF(AND(N1813=1,N1812&gt;1),VLOOKUP(A1812,[1]Plan1!$BK$81:$BM$259,3),G1812)</f>
        <v>4843.87</v>
      </c>
      <c r="H1813" s="11">
        <f t="shared" si="982"/>
        <v>42901</v>
      </c>
      <c r="I1813" s="11">
        <f t="shared" si="983"/>
        <v>42931</v>
      </c>
      <c r="J1813" s="12">
        <f t="shared" si="989"/>
        <v>2.4005281161854075E-3</v>
      </c>
      <c r="K1813" s="11">
        <f t="shared" si="1005"/>
        <v>42992</v>
      </c>
      <c r="L1813" s="11">
        <f t="shared" si="990"/>
        <v>42992</v>
      </c>
      <c r="M1813" s="1">
        <f t="shared" si="976"/>
        <v>22</v>
      </c>
      <c r="N1813" s="1">
        <f t="shared" si="991"/>
        <v>6</v>
      </c>
      <c r="O1813" s="2">
        <f t="shared" si="992"/>
        <v>1.0006541099999999</v>
      </c>
      <c r="P1813" s="13">
        <f t="shared" si="984"/>
        <v>0.99769996000000005</v>
      </c>
      <c r="Q1813" s="13">
        <f t="shared" si="977"/>
        <v>1.3815560768333055</v>
      </c>
      <c r="R1813" s="2">
        <f t="shared" si="980"/>
        <v>1.3824597599999999</v>
      </c>
      <c r="S1813" s="2">
        <f t="shared" si="1006"/>
        <v>1.34831144</v>
      </c>
      <c r="T1813" s="2">
        <f t="shared" si="993"/>
        <v>334545.74037272</v>
      </c>
      <c r="U1813" s="2">
        <f t="shared" si="994"/>
        <v>0</v>
      </c>
      <c r="V1813" s="2">
        <f t="shared" si="995"/>
        <v>94896.683196558661</v>
      </c>
      <c r="W1813" s="2">
        <f t="shared" si="996"/>
        <v>343018.69006221864</v>
      </c>
      <c r="X1813" s="17">
        <f t="shared" si="997"/>
        <v>0</v>
      </c>
      <c r="Y1813" s="2">
        <f t="shared" si="998"/>
        <v>0</v>
      </c>
      <c r="Z1813" s="72">
        <f t="shared" si="999"/>
        <v>0</v>
      </c>
      <c r="AA1813" s="2">
        <f t="shared" si="985"/>
        <v>0</v>
      </c>
      <c r="AB1813" s="12">
        <f t="shared" si="1007"/>
        <v>4.6600000000000003E-2</v>
      </c>
      <c r="AC1813" s="17">
        <f t="shared" si="1000"/>
        <v>6</v>
      </c>
      <c r="AD1813" s="17">
        <v>252</v>
      </c>
      <c r="AE1813" s="13">
        <f t="shared" si="978"/>
        <v>1.0010850360000001</v>
      </c>
      <c r="AF1813" s="2">
        <f t="shared" si="986"/>
        <v>362.99417195000001</v>
      </c>
      <c r="AG1813" s="2">
        <f t="shared" si="1001"/>
        <v>372.18762738999999</v>
      </c>
      <c r="AH1813" s="3">
        <f t="shared" si="1002"/>
        <v>0</v>
      </c>
      <c r="AI1813" s="4" t="str">
        <f t="shared" si="979"/>
        <v>A+J=</v>
      </c>
      <c r="AJ1813" s="11">
        <f t="shared" si="1008"/>
        <v>42992</v>
      </c>
      <c r="AK1813" s="11"/>
      <c r="AL1813" s="4"/>
      <c r="AM1813" s="1"/>
      <c r="AN1813" s="11"/>
      <c r="AO1813" s="1"/>
      <c r="AP1813" s="1"/>
      <c r="AQ1813" s="3"/>
      <c r="AR1813" s="3"/>
      <c r="AS1813" s="6"/>
      <c r="AT1813" s="1"/>
      <c r="AU1813" s="1"/>
      <c r="AV1813" s="1"/>
      <c r="AW1813" s="1"/>
      <c r="AX1813" s="1"/>
      <c r="AY1813" s="1"/>
      <c r="AZ1813" s="1"/>
      <c r="BA1813" s="1"/>
      <c r="BB1813" s="1"/>
    </row>
    <row r="1814" spans="1:54" x14ac:dyDescent="0.2">
      <c r="A1814" s="158">
        <f t="shared" si="1003"/>
        <v>42970</v>
      </c>
      <c r="B1814" s="2">
        <f t="shared" si="987"/>
        <v>343490.3851336033</v>
      </c>
      <c r="C1814" s="2">
        <f t="shared" si="1004"/>
        <v>248122.00686565999</v>
      </c>
      <c r="D1814" s="2">
        <v>0</v>
      </c>
      <c r="E1814" s="73">
        <f t="shared" si="988"/>
        <v>248122.00686565999</v>
      </c>
      <c r="F1814" s="88">
        <f t="shared" si="981"/>
        <v>4832.2700000000004</v>
      </c>
      <c r="G1814" s="3">
        <f>IF(AND(N1814=1,N1813&gt;1),VLOOKUP(A1813,[1]Plan1!$BK$81:$BM$259,3),G1813)</f>
        <v>4843.87</v>
      </c>
      <c r="H1814" s="11">
        <f t="shared" si="982"/>
        <v>42901</v>
      </c>
      <c r="I1814" s="11">
        <f t="shared" si="983"/>
        <v>42931</v>
      </c>
      <c r="J1814" s="12">
        <f t="shared" si="989"/>
        <v>2.4005281161854075E-3</v>
      </c>
      <c r="K1814" s="11">
        <f t="shared" si="1005"/>
        <v>42992</v>
      </c>
      <c r="L1814" s="11">
        <f t="shared" si="990"/>
        <v>42992</v>
      </c>
      <c r="M1814" s="1">
        <f t="shared" si="976"/>
        <v>22</v>
      </c>
      <c r="N1814" s="1">
        <f t="shared" si="991"/>
        <v>7</v>
      </c>
      <c r="O1814" s="2">
        <f t="shared" si="992"/>
        <v>1.0007631800000001</v>
      </c>
      <c r="P1814" s="13">
        <f t="shared" si="984"/>
        <v>0.99769996000000005</v>
      </c>
      <c r="Q1814" s="13">
        <f t="shared" si="977"/>
        <v>1.3815560768333055</v>
      </c>
      <c r="R1814" s="2">
        <f t="shared" si="980"/>
        <v>1.38261045</v>
      </c>
      <c r="S1814" s="2">
        <f t="shared" si="1006"/>
        <v>1.34831144</v>
      </c>
      <c r="T1814" s="2">
        <f t="shared" si="993"/>
        <v>334545.74037272</v>
      </c>
      <c r="U1814" s="2">
        <f t="shared" si="994"/>
        <v>0</v>
      </c>
      <c r="V1814" s="2">
        <f t="shared" si="995"/>
        <v>94934.072701773272</v>
      </c>
      <c r="W1814" s="2">
        <f t="shared" si="996"/>
        <v>343056.07956743328</v>
      </c>
      <c r="X1814" s="17">
        <f t="shared" si="997"/>
        <v>0</v>
      </c>
      <c r="Y1814" s="2">
        <f t="shared" si="998"/>
        <v>0</v>
      </c>
      <c r="Z1814" s="72">
        <f t="shared" si="999"/>
        <v>0</v>
      </c>
      <c r="AA1814" s="2">
        <f t="shared" si="985"/>
        <v>0</v>
      </c>
      <c r="AB1814" s="12">
        <f t="shared" si="1007"/>
        <v>4.6600000000000003E-2</v>
      </c>
      <c r="AC1814" s="17">
        <f t="shared" si="1000"/>
        <v>7</v>
      </c>
      <c r="AD1814" s="17">
        <v>252</v>
      </c>
      <c r="AE1814" s="13">
        <f t="shared" si="978"/>
        <v>1.0012659900000001</v>
      </c>
      <c r="AF1814" s="2">
        <f t="shared" si="986"/>
        <v>423.53156185</v>
      </c>
      <c r="AG1814" s="2">
        <f t="shared" si="1001"/>
        <v>434.30556617000002</v>
      </c>
      <c r="AH1814" s="3">
        <f t="shared" si="1002"/>
        <v>0</v>
      </c>
      <c r="AI1814" s="4" t="str">
        <f t="shared" si="979"/>
        <v>A+J=</v>
      </c>
      <c r="AJ1814" s="11">
        <f t="shared" si="1008"/>
        <v>42992</v>
      </c>
      <c r="AK1814" s="11"/>
      <c r="AL1814" s="4"/>
      <c r="AM1814" s="1"/>
      <c r="AN1814" s="11"/>
      <c r="AO1814" s="1"/>
      <c r="AP1814" s="1"/>
      <c r="AQ1814" s="3"/>
      <c r="AR1814" s="3"/>
      <c r="AS1814" s="6"/>
      <c r="AT1814" s="1"/>
      <c r="AU1814" s="1"/>
      <c r="AV1814" s="1"/>
      <c r="AW1814" s="1"/>
      <c r="AX1814" s="1"/>
      <c r="AY1814" s="1"/>
      <c r="AZ1814" s="1"/>
      <c r="BA1814" s="1"/>
      <c r="BB1814" s="1"/>
    </row>
    <row r="1815" spans="1:54" x14ac:dyDescent="0.2">
      <c r="A1815" s="158">
        <f t="shared" si="1003"/>
        <v>42971</v>
      </c>
      <c r="B1815" s="2">
        <f t="shared" si="987"/>
        <v>343589.91460333782</v>
      </c>
      <c r="C1815" s="2">
        <f t="shared" si="1004"/>
        <v>248122.00686565999</v>
      </c>
      <c r="D1815" s="2">
        <v>0</v>
      </c>
      <c r="E1815" s="73">
        <f t="shared" si="988"/>
        <v>248122.00686565999</v>
      </c>
      <c r="F1815" s="88">
        <f t="shared" si="981"/>
        <v>4832.2700000000004</v>
      </c>
      <c r="G1815" s="3">
        <f>IF(AND(N1815=1,N1814&gt;1),VLOOKUP(A1814,[1]Plan1!$BK$81:$BM$259,3),G1814)</f>
        <v>4843.87</v>
      </c>
      <c r="H1815" s="11">
        <f t="shared" si="982"/>
        <v>42901</v>
      </c>
      <c r="I1815" s="11">
        <f t="shared" si="983"/>
        <v>42931</v>
      </c>
      <c r="J1815" s="12">
        <f t="shared" si="989"/>
        <v>2.4005281161854075E-3</v>
      </c>
      <c r="K1815" s="11">
        <f t="shared" si="1005"/>
        <v>42992</v>
      </c>
      <c r="L1815" s="11">
        <f t="shared" si="990"/>
        <v>42992</v>
      </c>
      <c r="M1815" s="1">
        <f t="shared" ref="M1815:M1878" si="1009">IF(L1815=L1814,M1814,NETWORKDAYS(L1814,L1815,$AN$194:$AN$348)-1)</f>
        <v>22</v>
      </c>
      <c r="N1815" s="1">
        <f t="shared" si="991"/>
        <v>8</v>
      </c>
      <c r="O1815" s="2">
        <f t="shared" si="992"/>
        <v>1.00087225</v>
      </c>
      <c r="P1815" s="13">
        <f t="shared" si="984"/>
        <v>0.99769996000000005</v>
      </c>
      <c r="Q1815" s="13">
        <f t="shared" si="977"/>
        <v>1.3815560768333055</v>
      </c>
      <c r="R1815" s="2">
        <f t="shared" si="980"/>
        <v>1.38276113</v>
      </c>
      <c r="S1815" s="2">
        <f t="shared" si="1006"/>
        <v>1.34831144</v>
      </c>
      <c r="T1815" s="2">
        <f t="shared" si="993"/>
        <v>334545.74037272</v>
      </c>
      <c r="U1815" s="2">
        <f t="shared" si="994"/>
        <v>0</v>
      </c>
      <c r="V1815" s="2">
        <f t="shared" si="995"/>
        <v>94971.459725767781</v>
      </c>
      <c r="W1815" s="2">
        <f t="shared" si="996"/>
        <v>343093.4665914278</v>
      </c>
      <c r="X1815" s="17">
        <f t="shared" si="997"/>
        <v>0</v>
      </c>
      <c r="Y1815" s="2">
        <f t="shared" si="998"/>
        <v>0</v>
      </c>
      <c r="Z1815" s="72">
        <f t="shared" si="999"/>
        <v>0</v>
      </c>
      <c r="AA1815" s="2">
        <f t="shared" si="985"/>
        <v>0</v>
      </c>
      <c r="AB1815" s="12">
        <f t="shared" si="1007"/>
        <v>4.6600000000000003E-2</v>
      </c>
      <c r="AC1815" s="17">
        <f t="shared" si="1000"/>
        <v>8</v>
      </c>
      <c r="AD1815" s="17">
        <v>252</v>
      </c>
      <c r="AE1815" s="13">
        <f t="shared" si="978"/>
        <v>1.001446976</v>
      </c>
      <c r="AF1815" s="2">
        <f t="shared" si="986"/>
        <v>484.07965722</v>
      </c>
      <c r="AG1815" s="2">
        <f t="shared" si="1001"/>
        <v>496.44801190999999</v>
      </c>
      <c r="AH1815" s="3">
        <f t="shared" si="1002"/>
        <v>0</v>
      </c>
      <c r="AI1815" s="4" t="str">
        <f t="shared" si="979"/>
        <v>A+J=</v>
      </c>
      <c r="AJ1815" s="11">
        <f t="shared" si="1008"/>
        <v>42992</v>
      </c>
      <c r="AK1815" s="11"/>
      <c r="AL1815" s="4"/>
      <c r="AM1815" s="1"/>
      <c r="AN1815" s="11"/>
      <c r="AO1815" s="1"/>
      <c r="AP1815" s="1"/>
      <c r="AQ1815" s="3"/>
      <c r="AR1815" s="3"/>
      <c r="AS1815" s="6"/>
      <c r="AT1815" s="1"/>
      <c r="AU1815" s="1"/>
      <c r="AV1815" s="1"/>
      <c r="AW1815" s="1"/>
      <c r="AX1815" s="1"/>
      <c r="AY1815" s="1"/>
      <c r="AZ1815" s="1"/>
      <c r="BA1815" s="1"/>
      <c r="BB1815" s="1"/>
    </row>
    <row r="1816" spans="1:54" x14ac:dyDescent="0.2">
      <c r="A1816" s="158">
        <f t="shared" si="1003"/>
        <v>42972</v>
      </c>
      <c r="B1816" s="2">
        <f t="shared" si="987"/>
        <v>343689.47424310242</v>
      </c>
      <c r="C1816" s="2">
        <f t="shared" si="1004"/>
        <v>248122.00686565999</v>
      </c>
      <c r="D1816" s="2">
        <v>0</v>
      </c>
      <c r="E1816" s="73">
        <f t="shared" si="988"/>
        <v>248122.00686565999</v>
      </c>
      <c r="F1816" s="88">
        <f t="shared" si="981"/>
        <v>4832.2700000000004</v>
      </c>
      <c r="G1816" s="3">
        <f>IF(AND(N1816=1,N1815&gt;1),VLOOKUP(A1815,[1]Plan1!$BK$81:$BM$259,3),G1815)</f>
        <v>4843.87</v>
      </c>
      <c r="H1816" s="11">
        <f t="shared" si="982"/>
        <v>42901</v>
      </c>
      <c r="I1816" s="11">
        <f t="shared" si="983"/>
        <v>42931</v>
      </c>
      <c r="J1816" s="12">
        <f t="shared" si="989"/>
        <v>2.4005281161854075E-3</v>
      </c>
      <c r="K1816" s="11">
        <f t="shared" si="1005"/>
        <v>42992</v>
      </c>
      <c r="L1816" s="11">
        <f t="shared" si="990"/>
        <v>42992</v>
      </c>
      <c r="M1816" s="1">
        <f t="shared" si="1009"/>
        <v>22</v>
      </c>
      <c r="N1816" s="1">
        <f t="shared" si="991"/>
        <v>9</v>
      </c>
      <c r="O1816" s="2">
        <f t="shared" si="992"/>
        <v>1.0009813299999999</v>
      </c>
      <c r="P1816" s="13">
        <f t="shared" si="984"/>
        <v>0.99769996000000005</v>
      </c>
      <c r="Q1816" s="13">
        <f t="shared" si="977"/>
        <v>1.3815560768333055</v>
      </c>
      <c r="R1816" s="2">
        <f t="shared" si="980"/>
        <v>1.3829118300000001</v>
      </c>
      <c r="S1816" s="2">
        <f t="shared" si="1006"/>
        <v>1.34831144</v>
      </c>
      <c r="T1816" s="2">
        <f t="shared" si="993"/>
        <v>334545.74037272</v>
      </c>
      <c r="U1816" s="2">
        <f t="shared" si="994"/>
        <v>0</v>
      </c>
      <c r="V1816" s="2">
        <f t="shared" si="995"/>
        <v>95008.85171220245</v>
      </c>
      <c r="W1816" s="2">
        <f t="shared" si="996"/>
        <v>343130.85857786244</v>
      </c>
      <c r="X1816" s="17">
        <f t="shared" si="997"/>
        <v>0</v>
      </c>
      <c r="Y1816" s="2">
        <f t="shared" si="998"/>
        <v>0</v>
      </c>
      <c r="Z1816" s="72">
        <f t="shared" si="999"/>
        <v>0</v>
      </c>
      <c r="AA1816" s="2">
        <f t="shared" si="985"/>
        <v>0</v>
      </c>
      <c r="AB1816" s="12">
        <f t="shared" si="1007"/>
        <v>4.6600000000000003E-2</v>
      </c>
      <c r="AC1816" s="17">
        <f t="shared" si="1000"/>
        <v>9</v>
      </c>
      <c r="AD1816" s="17">
        <v>252</v>
      </c>
      <c r="AE1816" s="13">
        <f t="shared" si="978"/>
        <v>1.0016279960000001</v>
      </c>
      <c r="AF1816" s="2">
        <f t="shared" si="986"/>
        <v>544.63912714000003</v>
      </c>
      <c r="AG1816" s="2">
        <f t="shared" si="1001"/>
        <v>558.61566524</v>
      </c>
      <c r="AH1816" s="3">
        <f t="shared" si="1002"/>
        <v>0</v>
      </c>
      <c r="AI1816" s="4" t="str">
        <f t="shared" si="979"/>
        <v>A+J=</v>
      </c>
      <c r="AJ1816" s="11">
        <f t="shared" si="1008"/>
        <v>42992</v>
      </c>
      <c r="AK1816" s="11"/>
      <c r="AL1816" s="4"/>
      <c r="AM1816" s="1"/>
      <c r="AN1816" s="11"/>
      <c r="AO1816" s="1"/>
      <c r="AP1816" s="1"/>
      <c r="AQ1816" s="3"/>
      <c r="AR1816" s="3"/>
      <c r="AS1816" s="6"/>
      <c r="AT1816" s="1"/>
      <c r="AU1816" s="1"/>
      <c r="AV1816" s="1"/>
      <c r="AW1816" s="1"/>
      <c r="AX1816" s="1"/>
      <c r="AY1816" s="1"/>
      <c r="AZ1816" s="1"/>
      <c r="BA1816" s="1"/>
      <c r="BB1816" s="1"/>
    </row>
    <row r="1817" spans="1:54" x14ac:dyDescent="0.2">
      <c r="A1817" s="158">
        <f t="shared" si="1003"/>
        <v>42973</v>
      </c>
      <c r="B1817" s="2">
        <f t="shared" si="987"/>
        <v>343789.06585876725</v>
      </c>
      <c r="C1817" s="2">
        <f t="shared" si="1004"/>
        <v>248122.00686565999</v>
      </c>
      <c r="D1817" s="2">
        <v>0</v>
      </c>
      <c r="E1817" s="73">
        <f t="shared" si="988"/>
        <v>248122.00686565999</v>
      </c>
      <c r="F1817" s="88">
        <f t="shared" si="981"/>
        <v>4832.2700000000004</v>
      </c>
      <c r="G1817" s="3">
        <f>IF(AND(N1817=1,N1816&gt;1),VLOOKUP(A1816,[1]Plan1!$BK$81:$BM$259,3),G1816)</f>
        <v>4843.87</v>
      </c>
      <c r="H1817" s="11">
        <f t="shared" si="982"/>
        <v>42901</v>
      </c>
      <c r="I1817" s="11">
        <f t="shared" si="983"/>
        <v>42931</v>
      </c>
      <c r="J1817" s="12">
        <f t="shared" si="989"/>
        <v>2.4005281161854075E-3</v>
      </c>
      <c r="K1817" s="11">
        <f t="shared" si="1005"/>
        <v>42992</v>
      </c>
      <c r="L1817" s="11">
        <f t="shared" si="990"/>
        <v>42992</v>
      </c>
      <c r="M1817" s="1">
        <f t="shared" si="1009"/>
        <v>22</v>
      </c>
      <c r="N1817" s="1">
        <f t="shared" si="991"/>
        <v>10</v>
      </c>
      <c r="O1817" s="2">
        <f t="shared" si="992"/>
        <v>1.0010904300000001</v>
      </c>
      <c r="P1817" s="13">
        <f t="shared" si="984"/>
        <v>0.99769996000000005</v>
      </c>
      <c r="Q1817" s="13">
        <f t="shared" si="977"/>
        <v>1.3815560768333055</v>
      </c>
      <c r="R1817" s="2">
        <f t="shared" si="980"/>
        <v>1.3830625599999999</v>
      </c>
      <c r="S1817" s="2">
        <f t="shared" si="1006"/>
        <v>1.34831144</v>
      </c>
      <c r="T1817" s="2">
        <f t="shared" si="993"/>
        <v>334545.74037272</v>
      </c>
      <c r="U1817" s="2">
        <f t="shared" si="994"/>
        <v>0</v>
      </c>
      <c r="V1817" s="2">
        <f t="shared" si="995"/>
        <v>95046.251142297275</v>
      </c>
      <c r="W1817" s="2">
        <f t="shared" si="996"/>
        <v>343168.25800795725</v>
      </c>
      <c r="X1817" s="17">
        <f t="shared" si="997"/>
        <v>0</v>
      </c>
      <c r="Y1817" s="2">
        <f t="shared" si="998"/>
        <v>0</v>
      </c>
      <c r="Z1817" s="72">
        <f t="shared" si="999"/>
        <v>0</v>
      </c>
      <c r="AA1817" s="2">
        <f t="shared" si="985"/>
        <v>0</v>
      </c>
      <c r="AB1817" s="12">
        <f t="shared" si="1007"/>
        <v>4.6600000000000003E-2</v>
      </c>
      <c r="AC1817" s="17">
        <f t="shared" si="1000"/>
        <v>10</v>
      </c>
      <c r="AD1817" s="17">
        <v>252</v>
      </c>
      <c r="AE1817" s="13">
        <f t="shared" si="978"/>
        <v>1.0018090479999999</v>
      </c>
      <c r="AF1817" s="2">
        <f t="shared" si="986"/>
        <v>605.20930252000005</v>
      </c>
      <c r="AG1817" s="2">
        <f t="shared" si="1001"/>
        <v>620.80785080999999</v>
      </c>
      <c r="AH1817" s="3">
        <f t="shared" si="1002"/>
        <v>0</v>
      </c>
      <c r="AI1817" s="4" t="str">
        <f t="shared" si="979"/>
        <v>A+J=</v>
      </c>
      <c r="AJ1817" s="11">
        <f t="shared" si="1008"/>
        <v>42992</v>
      </c>
      <c r="AK1817" s="11"/>
      <c r="AL1817" s="4"/>
      <c r="AM1817" s="1"/>
      <c r="AN1817" s="11"/>
      <c r="AO1817" s="1"/>
      <c r="AP1817" s="1"/>
      <c r="AQ1817" s="3"/>
      <c r="AR1817" s="3"/>
      <c r="AS1817" s="6"/>
      <c r="AT1817" s="1"/>
      <c r="AU1817" s="1"/>
      <c r="AV1817" s="1"/>
      <c r="AW1817" s="1"/>
      <c r="AX1817" s="1"/>
      <c r="AY1817" s="1"/>
      <c r="AZ1817" s="1"/>
      <c r="BA1817" s="1"/>
      <c r="BB1817" s="1"/>
    </row>
    <row r="1818" spans="1:54" x14ac:dyDescent="0.2">
      <c r="A1818" s="158">
        <f t="shared" si="1003"/>
        <v>42974</v>
      </c>
      <c r="B1818" s="2">
        <f t="shared" si="987"/>
        <v>343789.06585876725</v>
      </c>
      <c r="C1818" s="2">
        <f t="shared" si="1004"/>
        <v>248122.00686565999</v>
      </c>
      <c r="D1818" s="2">
        <v>0</v>
      </c>
      <c r="E1818" s="73">
        <f t="shared" si="988"/>
        <v>248122.00686565999</v>
      </c>
      <c r="F1818" s="88">
        <f t="shared" si="981"/>
        <v>4832.2700000000004</v>
      </c>
      <c r="G1818" s="3">
        <f>IF(AND(N1818=1,N1817&gt;1),VLOOKUP(A1817,[1]Plan1!$BK$81:$BM$259,3),G1817)</f>
        <v>4843.87</v>
      </c>
      <c r="H1818" s="11">
        <f t="shared" si="982"/>
        <v>42901</v>
      </c>
      <c r="I1818" s="11">
        <f t="shared" si="983"/>
        <v>42931</v>
      </c>
      <c r="J1818" s="12">
        <f t="shared" si="989"/>
        <v>2.4005281161854075E-3</v>
      </c>
      <c r="K1818" s="11">
        <f t="shared" si="1005"/>
        <v>42992</v>
      </c>
      <c r="L1818" s="11">
        <f t="shared" si="990"/>
        <v>42992</v>
      </c>
      <c r="M1818" s="1">
        <f t="shared" si="1009"/>
        <v>22</v>
      </c>
      <c r="N1818" s="1">
        <f t="shared" si="991"/>
        <v>10</v>
      </c>
      <c r="O1818" s="2">
        <f t="shared" si="992"/>
        <v>1.0010904300000001</v>
      </c>
      <c r="P1818" s="13">
        <f t="shared" si="984"/>
        <v>0.99769996000000005</v>
      </c>
      <c r="Q1818" s="13">
        <f t="shared" si="977"/>
        <v>1.3815560768333055</v>
      </c>
      <c r="R1818" s="2">
        <f t="shared" si="980"/>
        <v>1.3830625599999999</v>
      </c>
      <c r="S1818" s="2">
        <f t="shared" si="1006"/>
        <v>1.34831144</v>
      </c>
      <c r="T1818" s="2">
        <f t="shared" si="993"/>
        <v>334545.74037272</v>
      </c>
      <c r="U1818" s="2">
        <f t="shared" si="994"/>
        <v>0</v>
      </c>
      <c r="V1818" s="2">
        <f t="shared" si="995"/>
        <v>95046.251142297275</v>
      </c>
      <c r="W1818" s="2">
        <f t="shared" si="996"/>
        <v>343168.25800795725</v>
      </c>
      <c r="X1818" s="17">
        <f t="shared" si="997"/>
        <v>0</v>
      </c>
      <c r="Y1818" s="2">
        <f t="shared" si="998"/>
        <v>0</v>
      </c>
      <c r="Z1818" s="72">
        <f t="shared" si="999"/>
        <v>0</v>
      </c>
      <c r="AA1818" s="2">
        <f t="shared" si="985"/>
        <v>0</v>
      </c>
      <c r="AB1818" s="12">
        <f t="shared" si="1007"/>
        <v>4.6600000000000003E-2</v>
      </c>
      <c r="AC1818" s="17">
        <f t="shared" si="1000"/>
        <v>10</v>
      </c>
      <c r="AD1818" s="17">
        <v>252</v>
      </c>
      <c r="AE1818" s="13">
        <f t="shared" si="978"/>
        <v>1.0018090479999999</v>
      </c>
      <c r="AF1818" s="2">
        <f t="shared" si="986"/>
        <v>605.20930252000005</v>
      </c>
      <c r="AG1818" s="2">
        <f t="shared" si="1001"/>
        <v>620.80785080999999</v>
      </c>
      <c r="AH1818" s="3">
        <f t="shared" si="1002"/>
        <v>0</v>
      </c>
      <c r="AI1818" s="4" t="str">
        <f t="shared" si="979"/>
        <v>A+J=</v>
      </c>
      <c r="AJ1818" s="11">
        <f t="shared" si="1008"/>
        <v>42992</v>
      </c>
      <c r="AK1818" s="11"/>
      <c r="AL1818" s="4"/>
      <c r="AM1818" s="1"/>
      <c r="AN1818" s="11"/>
      <c r="AO1818" s="1"/>
      <c r="AP1818" s="1"/>
      <c r="AQ1818" s="3"/>
      <c r="AR1818" s="3"/>
      <c r="AS1818" s="6"/>
      <c r="AT1818" s="1"/>
      <c r="AU1818" s="1"/>
      <c r="AV1818" s="1"/>
      <c r="AW1818" s="1"/>
      <c r="AX1818" s="1"/>
      <c r="AY1818" s="1"/>
      <c r="AZ1818" s="1"/>
      <c r="BA1818" s="1"/>
      <c r="BB1818" s="1"/>
    </row>
    <row r="1819" spans="1:54" x14ac:dyDescent="0.2">
      <c r="A1819" s="158">
        <f t="shared" si="1003"/>
        <v>42975</v>
      </c>
      <c r="B1819" s="2">
        <f t="shared" si="987"/>
        <v>343789.06585876725</v>
      </c>
      <c r="C1819" s="2">
        <f t="shared" si="1004"/>
        <v>248122.00686565999</v>
      </c>
      <c r="D1819" s="2">
        <v>0</v>
      </c>
      <c r="E1819" s="73">
        <f t="shared" si="988"/>
        <v>248122.00686565999</v>
      </c>
      <c r="F1819" s="88">
        <f t="shared" si="981"/>
        <v>4832.2700000000004</v>
      </c>
      <c r="G1819" s="3">
        <f>IF(AND(N1819=1,N1818&gt;1),VLOOKUP(A1818,[1]Plan1!$BK$81:$BM$259,3),G1818)</f>
        <v>4843.87</v>
      </c>
      <c r="H1819" s="11">
        <f t="shared" si="982"/>
        <v>42901</v>
      </c>
      <c r="I1819" s="11">
        <f t="shared" si="983"/>
        <v>42931</v>
      </c>
      <c r="J1819" s="12">
        <f t="shared" si="989"/>
        <v>2.4005281161854075E-3</v>
      </c>
      <c r="K1819" s="11">
        <f t="shared" si="1005"/>
        <v>42992</v>
      </c>
      <c r="L1819" s="11">
        <f t="shared" si="990"/>
        <v>42992</v>
      </c>
      <c r="M1819" s="1">
        <f t="shared" si="1009"/>
        <v>22</v>
      </c>
      <c r="N1819" s="1">
        <f t="shared" si="991"/>
        <v>10</v>
      </c>
      <c r="O1819" s="2">
        <f t="shared" si="992"/>
        <v>1.0010904300000001</v>
      </c>
      <c r="P1819" s="13">
        <f t="shared" si="984"/>
        <v>0.99769996000000005</v>
      </c>
      <c r="Q1819" s="13">
        <f t="shared" si="977"/>
        <v>1.3815560768333055</v>
      </c>
      <c r="R1819" s="2">
        <f t="shared" si="980"/>
        <v>1.3830625599999999</v>
      </c>
      <c r="S1819" s="2">
        <f t="shared" si="1006"/>
        <v>1.34831144</v>
      </c>
      <c r="T1819" s="2">
        <f t="shared" si="993"/>
        <v>334545.74037272</v>
      </c>
      <c r="U1819" s="2">
        <f t="shared" si="994"/>
        <v>0</v>
      </c>
      <c r="V1819" s="2">
        <f t="shared" si="995"/>
        <v>95046.251142297275</v>
      </c>
      <c r="W1819" s="2">
        <f t="shared" si="996"/>
        <v>343168.25800795725</v>
      </c>
      <c r="X1819" s="17">
        <f t="shared" si="997"/>
        <v>0</v>
      </c>
      <c r="Y1819" s="2">
        <f t="shared" si="998"/>
        <v>0</v>
      </c>
      <c r="Z1819" s="72">
        <f t="shared" si="999"/>
        <v>0</v>
      </c>
      <c r="AA1819" s="2">
        <f t="shared" si="985"/>
        <v>0</v>
      </c>
      <c r="AB1819" s="12">
        <f t="shared" si="1007"/>
        <v>4.6600000000000003E-2</v>
      </c>
      <c r="AC1819" s="17">
        <f t="shared" si="1000"/>
        <v>10</v>
      </c>
      <c r="AD1819" s="17">
        <v>252</v>
      </c>
      <c r="AE1819" s="13">
        <f t="shared" si="978"/>
        <v>1.0018090479999999</v>
      </c>
      <c r="AF1819" s="2">
        <f t="shared" si="986"/>
        <v>605.20930252000005</v>
      </c>
      <c r="AG1819" s="2">
        <f t="shared" si="1001"/>
        <v>620.80785080999999</v>
      </c>
      <c r="AH1819" s="3">
        <f t="shared" si="1002"/>
        <v>0</v>
      </c>
      <c r="AI1819" s="4" t="str">
        <f t="shared" si="979"/>
        <v>A+J=</v>
      </c>
      <c r="AJ1819" s="11">
        <f t="shared" si="1008"/>
        <v>42992</v>
      </c>
      <c r="AK1819" s="11"/>
      <c r="AL1819" s="4"/>
      <c r="AM1819" s="1"/>
      <c r="AN1819" s="11"/>
      <c r="AO1819" s="1"/>
      <c r="AP1819" s="1"/>
      <c r="AQ1819" s="3"/>
      <c r="AR1819" s="3"/>
      <c r="AS1819" s="6"/>
      <c r="AT1819" s="1"/>
      <c r="AU1819" s="1"/>
      <c r="AV1819" s="1"/>
      <c r="AW1819" s="1"/>
      <c r="AX1819" s="1"/>
      <c r="AY1819" s="1"/>
      <c r="AZ1819" s="1"/>
      <c r="BA1819" s="1"/>
      <c r="BB1819" s="1"/>
    </row>
    <row r="1820" spans="1:54" x14ac:dyDescent="0.2">
      <c r="A1820" s="158">
        <f t="shared" si="1003"/>
        <v>42976</v>
      </c>
      <c r="B1820" s="2">
        <f t="shared" si="987"/>
        <v>343888.68448565219</v>
      </c>
      <c r="C1820" s="2">
        <f t="shared" si="1004"/>
        <v>248122.00686565999</v>
      </c>
      <c r="D1820" s="2">
        <v>0</v>
      </c>
      <c r="E1820" s="73">
        <f t="shared" si="988"/>
        <v>248122.00686565999</v>
      </c>
      <c r="F1820" s="88">
        <f t="shared" si="981"/>
        <v>4832.2700000000004</v>
      </c>
      <c r="G1820" s="3">
        <f>IF(AND(N1820=1,N1819&gt;1),VLOOKUP(A1819,[1]Plan1!$BK$81:$BM$259,3),G1819)</f>
        <v>4843.87</v>
      </c>
      <c r="H1820" s="11">
        <f t="shared" si="982"/>
        <v>42901</v>
      </c>
      <c r="I1820" s="11">
        <f t="shared" si="983"/>
        <v>42931</v>
      </c>
      <c r="J1820" s="12">
        <f t="shared" si="989"/>
        <v>2.4005281161854075E-3</v>
      </c>
      <c r="K1820" s="11">
        <f t="shared" si="1005"/>
        <v>42992</v>
      </c>
      <c r="L1820" s="11">
        <f t="shared" si="990"/>
        <v>42992</v>
      </c>
      <c r="M1820" s="1">
        <f t="shared" si="1009"/>
        <v>22</v>
      </c>
      <c r="N1820" s="1">
        <f t="shared" si="991"/>
        <v>11</v>
      </c>
      <c r="O1820" s="2">
        <f t="shared" si="992"/>
        <v>1.00119954</v>
      </c>
      <c r="P1820" s="13">
        <f t="shared" si="984"/>
        <v>0.99769996000000005</v>
      </c>
      <c r="Q1820" s="13">
        <f t="shared" si="977"/>
        <v>1.3815560768333055</v>
      </c>
      <c r="R1820" s="2">
        <f t="shared" si="980"/>
        <v>1.3832133</v>
      </c>
      <c r="S1820" s="2">
        <f t="shared" si="1006"/>
        <v>1.34831144</v>
      </c>
      <c r="T1820" s="2">
        <f t="shared" si="993"/>
        <v>334545.74037272</v>
      </c>
      <c r="U1820" s="2">
        <f t="shared" si="994"/>
        <v>0</v>
      </c>
      <c r="V1820" s="2">
        <f t="shared" si="995"/>
        <v>95083.653053612215</v>
      </c>
      <c r="W1820" s="2">
        <f t="shared" si="996"/>
        <v>343205.65991927218</v>
      </c>
      <c r="X1820" s="17">
        <f t="shared" si="997"/>
        <v>0</v>
      </c>
      <c r="Y1820" s="2">
        <f t="shared" si="998"/>
        <v>0</v>
      </c>
      <c r="Z1820" s="72">
        <f t="shared" si="999"/>
        <v>0</v>
      </c>
      <c r="AA1820" s="2">
        <f t="shared" si="985"/>
        <v>0</v>
      </c>
      <c r="AB1820" s="12">
        <f t="shared" si="1007"/>
        <v>4.6600000000000003E-2</v>
      </c>
      <c r="AC1820" s="17">
        <f t="shared" si="1000"/>
        <v>11</v>
      </c>
      <c r="AD1820" s="17">
        <v>252</v>
      </c>
      <c r="AE1820" s="13">
        <f t="shared" si="978"/>
        <v>1.001990132</v>
      </c>
      <c r="AF1820" s="2">
        <f t="shared" si="986"/>
        <v>665.79018337000002</v>
      </c>
      <c r="AG1820" s="2">
        <f t="shared" si="1001"/>
        <v>683.02456638000001</v>
      </c>
      <c r="AH1820" s="3">
        <f t="shared" si="1002"/>
        <v>0</v>
      </c>
      <c r="AI1820" s="4" t="str">
        <f t="shared" si="979"/>
        <v>A+J=</v>
      </c>
      <c r="AJ1820" s="11">
        <f t="shared" si="1008"/>
        <v>42992</v>
      </c>
      <c r="AK1820" s="11"/>
      <c r="AL1820" s="4"/>
      <c r="AM1820" s="1"/>
      <c r="AN1820" s="11"/>
      <c r="AO1820" s="1"/>
      <c r="AP1820" s="1"/>
      <c r="AQ1820" s="3"/>
      <c r="AR1820" s="3"/>
      <c r="AS1820" s="6"/>
      <c r="AT1820" s="1"/>
      <c r="AU1820" s="1"/>
      <c r="AV1820" s="1"/>
      <c r="AW1820" s="1"/>
      <c r="AX1820" s="1"/>
      <c r="AY1820" s="1"/>
      <c r="AZ1820" s="1"/>
      <c r="BA1820" s="1"/>
      <c r="BB1820" s="1"/>
    </row>
    <row r="1821" spans="1:54" x14ac:dyDescent="0.2">
      <c r="A1821" s="158">
        <f t="shared" si="1003"/>
        <v>42977</v>
      </c>
      <c r="B1821" s="2">
        <f t="shared" si="987"/>
        <v>343988.33330179722</v>
      </c>
      <c r="C1821" s="2">
        <f t="shared" si="1004"/>
        <v>248122.00686565999</v>
      </c>
      <c r="D1821" s="2">
        <v>0</v>
      </c>
      <c r="E1821" s="73">
        <f t="shared" si="988"/>
        <v>248122.00686565999</v>
      </c>
      <c r="F1821" s="88">
        <f t="shared" si="981"/>
        <v>4832.2700000000004</v>
      </c>
      <c r="G1821" s="3">
        <f>IF(AND(N1821=1,N1820&gt;1),VLOOKUP(A1820,[1]Plan1!$BK$81:$BM$259,3),G1820)</f>
        <v>4843.87</v>
      </c>
      <c r="H1821" s="11">
        <f t="shared" si="982"/>
        <v>42901</v>
      </c>
      <c r="I1821" s="11">
        <f t="shared" si="983"/>
        <v>42931</v>
      </c>
      <c r="J1821" s="12">
        <f t="shared" si="989"/>
        <v>2.4005281161854075E-3</v>
      </c>
      <c r="K1821" s="11">
        <f t="shared" si="1005"/>
        <v>42992</v>
      </c>
      <c r="L1821" s="11">
        <f t="shared" si="990"/>
        <v>42992</v>
      </c>
      <c r="M1821" s="1">
        <f t="shared" si="1009"/>
        <v>22</v>
      </c>
      <c r="N1821" s="1">
        <f t="shared" si="991"/>
        <v>12</v>
      </c>
      <c r="O1821" s="2">
        <f t="shared" si="992"/>
        <v>1.0013086600000001</v>
      </c>
      <c r="P1821" s="13">
        <f t="shared" si="984"/>
        <v>0.99769996000000005</v>
      </c>
      <c r="Q1821" s="13">
        <f t="shared" si="977"/>
        <v>1.3815560768333055</v>
      </c>
      <c r="R1821" s="2">
        <f t="shared" si="980"/>
        <v>1.3833640599999999</v>
      </c>
      <c r="S1821" s="2">
        <f t="shared" si="1006"/>
        <v>1.34831144</v>
      </c>
      <c r="T1821" s="2">
        <f t="shared" si="993"/>
        <v>334545.74037272</v>
      </c>
      <c r="U1821" s="2">
        <f t="shared" si="994"/>
        <v>0</v>
      </c>
      <c r="V1821" s="2">
        <f t="shared" si="995"/>
        <v>95121.059927367256</v>
      </c>
      <c r="W1821" s="2">
        <f t="shared" si="996"/>
        <v>343243.06679302722</v>
      </c>
      <c r="X1821" s="17">
        <f t="shared" si="997"/>
        <v>0</v>
      </c>
      <c r="Y1821" s="2">
        <f t="shared" si="998"/>
        <v>0</v>
      </c>
      <c r="Z1821" s="72">
        <f t="shared" si="999"/>
        <v>0</v>
      </c>
      <c r="AA1821" s="2">
        <f t="shared" si="985"/>
        <v>0</v>
      </c>
      <c r="AB1821" s="12">
        <f t="shared" si="1007"/>
        <v>4.6600000000000003E-2</v>
      </c>
      <c r="AC1821" s="17">
        <f t="shared" si="1000"/>
        <v>12</v>
      </c>
      <c r="AD1821" s="17">
        <v>252</v>
      </c>
      <c r="AE1821" s="13">
        <f t="shared" si="978"/>
        <v>1.00217125</v>
      </c>
      <c r="AF1821" s="2">
        <f t="shared" si="986"/>
        <v>726.38243878000003</v>
      </c>
      <c r="AG1821" s="2">
        <f t="shared" si="1001"/>
        <v>745.26650876999997</v>
      </c>
      <c r="AH1821" s="3">
        <f t="shared" si="1002"/>
        <v>0</v>
      </c>
      <c r="AI1821" s="4" t="str">
        <f t="shared" si="979"/>
        <v>A+J=</v>
      </c>
      <c r="AJ1821" s="11">
        <f t="shared" si="1008"/>
        <v>42992</v>
      </c>
      <c r="AK1821" s="11"/>
      <c r="AL1821" s="4"/>
      <c r="AM1821" s="1"/>
      <c r="AN1821" s="11"/>
      <c r="AO1821" s="1"/>
      <c r="AP1821" s="1"/>
      <c r="AQ1821" s="3"/>
      <c r="AR1821" s="3"/>
      <c r="AS1821" s="6"/>
      <c r="AT1821" s="1"/>
      <c r="AU1821" s="1"/>
      <c r="AV1821" s="1"/>
      <c r="AW1821" s="1"/>
      <c r="AX1821" s="1"/>
      <c r="AY1821" s="1"/>
      <c r="AZ1821" s="1"/>
      <c r="BA1821" s="1"/>
      <c r="BB1821" s="1"/>
    </row>
    <row r="1822" spans="1:54" x14ac:dyDescent="0.2">
      <c r="A1822" s="158">
        <f t="shared" si="1003"/>
        <v>42978</v>
      </c>
      <c r="B1822" s="2">
        <f t="shared" si="987"/>
        <v>344088.00914009241</v>
      </c>
      <c r="C1822" s="2">
        <f t="shared" si="1004"/>
        <v>248122.00686565999</v>
      </c>
      <c r="D1822" s="2">
        <v>0</v>
      </c>
      <c r="E1822" s="73">
        <f t="shared" si="988"/>
        <v>248122.00686565999</v>
      </c>
      <c r="F1822" s="88">
        <f t="shared" si="981"/>
        <v>4832.2700000000004</v>
      </c>
      <c r="G1822" s="3">
        <f>IF(AND(N1822=1,N1821&gt;1),VLOOKUP(A1821,[1]Plan1!$BK$81:$BM$259,3),G1821)</f>
        <v>4843.87</v>
      </c>
      <c r="H1822" s="11">
        <f t="shared" si="982"/>
        <v>42901</v>
      </c>
      <c r="I1822" s="11">
        <f t="shared" si="983"/>
        <v>42931</v>
      </c>
      <c r="J1822" s="12">
        <f t="shared" si="989"/>
        <v>2.4005281161854075E-3</v>
      </c>
      <c r="K1822" s="11">
        <f t="shared" si="1005"/>
        <v>42992</v>
      </c>
      <c r="L1822" s="11">
        <f t="shared" si="990"/>
        <v>42992</v>
      </c>
      <c r="M1822" s="1">
        <f t="shared" si="1009"/>
        <v>22</v>
      </c>
      <c r="N1822" s="1">
        <f t="shared" si="991"/>
        <v>13</v>
      </c>
      <c r="O1822" s="2">
        <f t="shared" si="992"/>
        <v>1.0014177900000001</v>
      </c>
      <c r="P1822" s="13">
        <f t="shared" si="984"/>
        <v>0.99769996000000005</v>
      </c>
      <c r="Q1822" s="13">
        <f t="shared" si="977"/>
        <v>1.3815560768333055</v>
      </c>
      <c r="R1822" s="2">
        <f t="shared" si="980"/>
        <v>1.38351483</v>
      </c>
      <c r="S1822" s="2">
        <f t="shared" si="1006"/>
        <v>1.34831144</v>
      </c>
      <c r="T1822" s="2">
        <f t="shared" si="993"/>
        <v>334545.74037272</v>
      </c>
      <c r="U1822" s="2">
        <f t="shared" si="994"/>
        <v>0</v>
      </c>
      <c r="V1822" s="2">
        <f t="shared" si="995"/>
        <v>95158.469282342412</v>
      </c>
      <c r="W1822" s="2">
        <f t="shared" si="996"/>
        <v>343280.47614800243</v>
      </c>
      <c r="X1822" s="17">
        <f t="shared" si="997"/>
        <v>0</v>
      </c>
      <c r="Y1822" s="2">
        <f t="shared" si="998"/>
        <v>0</v>
      </c>
      <c r="Z1822" s="72">
        <f t="shared" si="999"/>
        <v>0</v>
      </c>
      <c r="AA1822" s="2">
        <f t="shared" si="985"/>
        <v>0</v>
      </c>
      <c r="AB1822" s="12">
        <f t="shared" si="1007"/>
        <v>4.6600000000000003E-2</v>
      </c>
      <c r="AC1822" s="17">
        <f t="shared" si="1000"/>
        <v>13</v>
      </c>
      <c r="AD1822" s="17">
        <v>252</v>
      </c>
      <c r="AE1822" s="13">
        <f t="shared" si="978"/>
        <v>1.0023523999999999</v>
      </c>
      <c r="AF1822" s="2">
        <f t="shared" si="986"/>
        <v>786.98539964999998</v>
      </c>
      <c r="AG1822" s="2">
        <f t="shared" si="1001"/>
        <v>807.53299208999999</v>
      </c>
      <c r="AH1822" s="3">
        <f t="shared" si="1002"/>
        <v>0</v>
      </c>
      <c r="AI1822" s="4" t="str">
        <f t="shared" si="979"/>
        <v>A+J=</v>
      </c>
      <c r="AJ1822" s="11">
        <f t="shared" si="1008"/>
        <v>42992</v>
      </c>
      <c r="AK1822" s="11"/>
      <c r="AL1822" s="4"/>
      <c r="AM1822" s="1"/>
      <c r="AN1822" s="11"/>
      <c r="AO1822" s="1"/>
      <c r="AP1822" s="1"/>
      <c r="AQ1822" s="3"/>
      <c r="AR1822" s="3"/>
      <c r="AS1822" s="6"/>
      <c r="AT1822" s="1"/>
      <c r="AU1822" s="1"/>
      <c r="AV1822" s="1"/>
      <c r="AW1822" s="1"/>
      <c r="AX1822" s="1"/>
      <c r="AY1822" s="1"/>
      <c r="AZ1822" s="1"/>
      <c r="BA1822" s="1"/>
      <c r="BB1822" s="1"/>
    </row>
    <row r="1823" spans="1:54" x14ac:dyDescent="0.2">
      <c r="A1823" s="158">
        <f t="shared" si="1003"/>
        <v>42979</v>
      </c>
      <c r="B1823" s="2">
        <f t="shared" si="987"/>
        <v>344187.71732379775</v>
      </c>
      <c r="C1823" s="2">
        <f t="shared" si="1004"/>
        <v>248122.00686565999</v>
      </c>
      <c r="D1823" s="2">
        <v>0</v>
      </c>
      <c r="E1823" s="73">
        <f t="shared" si="988"/>
        <v>248122.00686565999</v>
      </c>
      <c r="F1823" s="88">
        <f t="shared" si="981"/>
        <v>4832.2700000000004</v>
      </c>
      <c r="G1823" s="3">
        <f>IF(AND(N1823=1,N1822&gt;1),VLOOKUP(A1822,[1]Plan1!$BK$81:$BM$259,3),G1822)</f>
        <v>4843.87</v>
      </c>
      <c r="H1823" s="11">
        <f t="shared" si="982"/>
        <v>42901</v>
      </c>
      <c r="I1823" s="11">
        <f t="shared" si="983"/>
        <v>42931</v>
      </c>
      <c r="J1823" s="12">
        <f t="shared" si="989"/>
        <v>2.4005281161854075E-3</v>
      </c>
      <c r="K1823" s="11">
        <f t="shared" si="1005"/>
        <v>42992</v>
      </c>
      <c r="L1823" s="11">
        <f t="shared" si="990"/>
        <v>42992</v>
      </c>
      <c r="M1823" s="1">
        <f t="shared" si="1009"/>
        <v>22</v>
      </c>
      <c r="N1823" s="1">
        <f t="shared" si="991"/>
        <v>14</v>
      </c>
      <c r="O1823" s="2">
        <f t="shared" si="992"/>
        <v>1.00152694</v>
      </c>
      <c r="P1823" s="13">
        <f t="shared" si="984"/>
        <v>0.99769996000000005</v>
      </c>
      <c r="Q1823" s="13">
        <f t="shared" ref="Q1823:Q1886" si="1010">IF(L1823&gt;L1822,Q1822*P1823,Q1822)</f>
        <v>1.3815560768333055</v>
      </c>
      <c r="R1823" s="2">
        <f t="shared" si="980"/>
        <v>1.3836656300000001</v>
      </c>
      <c r="S1823" s="2">
        <f t="shared" si="1006"/>
        <v>1.34831144</v>
      </c>
      <c r="T1823" s="2">
        <f t="shared" si="993"/>
        <v>334545.74037272</v>
      </c>
      <c r="U1823" s="2">
        <f t="shared" si="994"/>
        <v>0</v>
      </c>
      <c r="V1823" s="2">
        <f t="shared" si="995"/>
        <v>95195.886080977783</v>
      </c>
      <c r="W1823" s="2">
        <f t="shared" si="996"/>
        <v>343317.89294663776</v>
      </c>
      <c r="X1823" s="17">
        <f t="shared" si="997"/>
        <v>0</v>
      </c>
      <c r="Y1823" s="2">
        <f t="shared" si="998"/>
        <v>0</v>
      </c>
      <c r="Z1823" s="72">
        <f t="shared" si="999"/>
        <v>0</v>
      </c>
      <c r="AA1823" s="2">
        <f t="shared" si="985"/>
        <v>0</v>
      </c>
      <c r="AB1823" s="12">
        <f t="shared" si="1007"/>
        <v>4.6600000000000003E-2</v>
      </c>
      <c r="AC1823" s="17">
        <f t="shared" si="1000"/>
        <v>14</v>
      </c>
      <c r="AD1823" s="17">
        <v>252</v>
      </c>
      <c r="AE1823" s="13">
        <f t="shared" ref="AE1823:AE1886" si="1011">ROUND((1+AB1823)^TRUNC((AC1823/AD1823),9),9)</f>
        <v>1.002533583</v>
      </c>
      <c r="AF1823" s="2">
        <f t="shared" si="986"/>
        <v>847.59940053000003</v>
      </c>
      <c r="AG1823" s="2">
        <f t="shared" si="1001"/>
        <v>869.82437716000004</v>
      </c>
      <c r="AH1823" s="3">
        <f t="shared" si="1002"/>
        <v>0</v>
      </c>
      <c r="AI1823" s="4" t="str">
        <f t="shared" si="979"/>
        <v>A+J=</v>
      </c>
      <c r="AJ1823" s="11">
        <f t="shared" si="1008"/>
        <v>42992</v>
      </c>
      <c r="AK1823" s="11"/>
      <c r="AL1823" s="4"/>
      <c r="AM1823" s="1"/>
      <c r="AN1823" s="11"/>
      <c r="AO1823" s="1"/>
      <c r="AP1823" s="1"/>
      <c r="AQ1823" s="3"/>
      <c r="AR1823" s="3"/>
      <c r="AS1823" s="6"/>
      <c r="AT1823" s="1"/>
      <c r="AU1823" s="1"/>
      <c r="AV1823" s="1"/>
      <c r="AW1823" s="1"/>
      <c r="AX1823" s="1"/>
      <c r="AY1823" s="1"/>
      <c r="AZ1823" s="1"/>
      <c r="BA1823" s="1"/>
      <c r="BB1823" s="1"/>
    </row>
    <row r="1824" spans="1:54" x14ac:dyDescent="0.2">
      <c r="A1824" s="158">
        <f t="shared" si="1003"/>
        <v>42980</v>
      </c>
      <c r="B1824" s="2">
        <f t="shared" si="987"/>
        <v>344287.44756549306</v>
      </c>
      <c r="C1824" s="2">
        <f t="shared" si="1004"/>
        <v>248122.00686565999</v>
      </c>
      <c r="D1824" s="2">
        <v>0</v>
      </c>
      <c r="E1824" s="73">
        <f t="shared" si="988"/>
        <v>248122.00686565999</v>
      </c>
      <c r="F1824" s="88">
        <f t="shared" si="981"/>
        <v>4832.2700000000004</v>
      </c>
      <c r="G1824" s="3">
        <f>IF(AND(N1824=1,N1823&gt;1),VLOOKUP(A1823,[1]Plan1!$BK$81:$BM$259,3),G1823)</f>
        <v>4843.87</v>
      </c>
      <c r="H1824" s="11">
        <f t="shared" si="982"/>
        <v>42901</v>
      </c>
      <c r="I1824" s="11">
        <f t="shared" si="983"/>
        <v>42931</v>
      </c>
      <c r="J1824" s="12">
        <f t="shared" si="989"/>
        <v>2.4005281161854075E-3</v>
      </c>
      <c r="K1824" s="11">
        <f t="shared" si="1005"/>
        <v>42992</v>
      </c>
      <c r="L1824" s="11">
        <f t="shared" si="990"/>
        <v>42992</v>
      </c>
      <c r="M1824" s="1">
        <f t="shared" si="1009"/>
        <v>22</v>
      </c>
      <c r="N1824" s="1">
        <f t="shared" si="991"/>
        <v>15</v>
      </c>
      <c r="O1824" s="2">
        <f t="shared" si="992"/>
        <v>1.0016360900000001</v>
      </c>
      <c r="P1824" s="13">
        <f t="shared" si="984"/>
        <v>0.99769996000000005</v>
      </c>
      <c r="Q1824" s="13">
        <f t="shared" si="1010"/>
        <v>1.3815560768333055</v>
      </c>
      <c r="R1824" s="2">
        <f t="shared" si="980"/>
        <v>1.38381642</v>
      </c>
      <c r="S1824" s="2">
        <f t="shared" si="1006"/>
        <v>1.34831144</v>
      </c>
      <c r="T1824" s="2">
        <f t="shared" si="993"/>
        <v>334545.74037272</v>
      </c>
      <c r="U1824" s="2">
        <f t="shared" si="994"/>
        <v>0</v>
      </c>
      <c r="V1824" s="2">
        <f t="shared" si="995"/>
        <v>95233.300398393054</v>
      </c>
      <c r="W1824" s="2">
        <f t="shared" si="996"/>
        <v>343355.30726405303</v>
      </c>
      <c r="X1824" s="17">
        <f t="shared" si="997"/>
        <v>0</v>
      </c>
      <c r="Y1824" s="2">
        <f t="shared" si="998"/>
        <v>0</v>
      </c>
      <c r="Z1824" s="72">
        <f t="shared" si="999"/>
        <v>0</v>
      </c>
      <c r="AA1824" s="2">
        <f t="shared" si="985"/>
        <v>0</v>
      </c>
      <c r="AB1824" s="12">
        <f t="shared" si="1007"/>
        <v>4.6600000000000003E-2</v>
      </c>
      <c r="AC1824" s="17">
        <f t="shared" si="1000"/>
        <v>15</v>
      </c>
      <c r="AD1824" s="17">
        <v>252</v>
      </c>
      <c r="AE1824" s="13">
        <f t="shared" si="1011"/>
        <v>1.002714798</v>
      </c>
      <c r="AF1824" s="2">
        <f t="shared" si="986"/>
        <v>908.22410687000001</v>
      </c>
      <c r="AG1824" s="2">
        <f t="shared" si="1001"/>
        <v>932.14030144000003</v>
      </c>
      <c r="AH1824" s="3">
        <f t="shared" si="1002"/>
        <v>0</v>
      </c>
      <c r="AI1824" s="4" t="str">
        <f t="shared" si="979"/>
        <v>A+J=</v>
      </c>
      <c r="AJ1824" s="11">
        <f t="shared" si="1008"/>
        <v>42992</v>
      </c>
      <c r="AK1824" s="11"/>
      <c r="AL1824" s="4"/>
      <c r="AM1824" s="1"/>
      <c r="AN1824" s="11"/>
      <c r="AO1824" s="1"/>
      <c r="AP1824" s="1"/>
      <c r="AQ1824" s="3"/>
      <c r="AR1824" s="3"/>
      <c r="AS1824" s="6"/>
      <c r="AT1824" s="1"/>
      <c r="AU1824" s="1"/>
      <c r="AV1824" s="1"/>
      <c r="AW1824" s="1"/>
      <c r="AX1824" s="1"/>
      <c r="AY1824" s="1"/>
      <c r="AZ1824" s="1"/>
      <c r="BA1824" s="1"/>
      <c r="BB1824" s="1"/>
    </row>
    <row r="1825" spans="1:54" x14ac:dyDescent="0.2">
      <c r="A1825" s="158">
        <f t="shared" si="1003"/>
        <v>42981</v>
      </c>
      <c r="B1825" s="2">
        <f t="shared" si="987"/>
        <v>344287.44756549306</v>
      </c>
      <c r="C1825" s="2">
        <f t="shared" si="1004"/>
        <v>248122.00686565999</v>
      </c>
      <c r="D1825" s="2">
        <v>0</v>
      </c>
      <c r="E1825" s="73">
        <f t="shared" si="988"/>
        <v>248122.00686565999</v>
      </c>
      <c r="F1825" s="88">
        <f t="shared" si="981"/>
        <v>4832.2700000000004</v>
      </c>
      <c r="G1825" s="3">
        <f>IF(AND(N1825=1,N1824&gt;1),VLOOKUP(A1824,[1]Plan1!$BK$81:$BM$259,3),G1824)</f>
        <v>4843.87</v>
      </c>
      <c r="H1825" s="11">
        <f t="shared" si="982"/>
        <v>42901</v>
      </c>
      <c r="I1825" s="11">
        <f t="shared" si="983"/>
        <v>42931</v>
      </c>
      <c r="J1825" s="12">
        <f t="shared" si="989"/>
        <v>2.4005281161854075E-3</v>
      </c>
      <c r="K1825" s="11">
        <f t="shared" si="1005"/>
        <v>42992</v>
      </c>
      <c r="L1825" s="11">
        <f t="shared" si="990"/>
        <v>42992</v>
      </c>
      <c r="M1825" s="1">
        <f t="shared" si="1009"/>
        <v>22</v>
      </c>
      <c r="N1825" s="1">
        <f t="shared" si="991"/>
        <v>15</v>
      </c>
      <c r="O1825" s="2">
        <f t="shared" si="992"/>
        <v>1.0016360900000001</v>
      </c>
      <c r="P1825" s="13">
        <f t="shared" si="984"/>
        <v>0.99769996000000005</v>
      </c>
      <c r="Q1825" s="13">
        <f t="shared" si="1010"/>
        <v>1.3815560768333055</v>
      </c>
      <c r="R1825" s="2">
        <f t="shared" si="980"/>
        <v>1.38381642</v>
      </c>
      <c r="S1825" s="2">
        <f t="shared" si="1006"/>
        <v>1.34831144</v>
      </c>
      <c r="T1825" s="2">
        <f t="shared" si="993"/>
        <v>334545.74037272</v>
      </c>
      <c r="U1825" s="2">
        <f t="shared" si="994"/>
        <v>0</v>
      </c>
      <c r="V1825" s="2">
        <f t="shared" si="995"/>
        <v>95233.300398393054</v>
      </c>
      <c r="W1825" s="2">
        <f t="shared" si="996"/>
        <v>343355.30726405303</v>
      </c>
      <c r="X1825" s="17">
        <f t="shared" si="997"/>
        <v>0</v>
      </c>
      <c r="Y1825" s="2">
        <f t="shared" si="998"/>
        <v>0</v>
      </c>
      <c r="Z1825" s="72">
        <f t="shared" si="999"/>
        <v>0</v>
      </c>
      <c r="AA1825" s="2">
        <f t="shared" si="985"/>
        <v>0</v>
      </c>
      <c r="AB1825" s="12">
        <f t="shared" si="1007"/>
        <v>4.6600000000000003E-2</v>
      </c>
      <c r="AC1825" s="17">
        <f t="shared" si="1000"/>
        <v>15</v>
      </c>
      <c r="AD1825" s="17">
        <v>252</v>
      </c>
      <c r="AE1825" s="13">
        <f t="shared" si="1011"/>
        <v>1.002714798</v>
      </c>
      <c r="AF1825" s="2">
        <f t="shared" si="986"/>
        <v>908.22410687000001</v>
      </c>
      <c r="AG1825" s="2">
        <f t="shared" si="1001"/>
        <v>932.14030144000003</v>
      </c>
      <c r="AH1825" s="3">
        <f t="shared" si="1002"/>
        <v>0</v>
      </c>
      <c r="AI1825" s="4" t="str">
        <f t="shared" si="979"/>
        <v>A+J=</v>
      </c>
      <c r="AJ1825" s="11">
        <f t="shared" si="1008"/>
        <v>42992</v>
      </c>
      <c r="AK1825" s="11"/>
      <c r="AL1825" s="4"/>
      <c r="AM1825" s="1"/>
      <c r="AN1825" s="11"/>
      <c r="AO1825" s="1"/>
      <c r="AP1825" s="1"/>
      <c r="AQ1825" s="3"/>
      <c r="AR1825" s="3"/>
      <c r="AS1825" s="6"/>
      <c r="AT1825" s="1"/>
      <c r="AU1825" s="1"/>
      <c r="AV1825" s="1"/>
      <c r="AW1825" s="1"/>
      <c r="AX1825" s="1"/>
      <c r="AY1825" s="1"/>
      <c r="AZ1825" s="1"/>
      <c r="BA1825" s="1"/>
      <c r="BB1825" s="1"/>
    </row>
    <row r="1826" spans="1:54" x14ac:dyDescent="0.2">
      <c r="A1826" s="158">
        <f t="shared" si="1003"/>
        <v>42982</v>
      </c>
      <c r="B1826" s="2">
        <f t="shared" si="987"/>
        <v>344287.44756549306</v>
      </c>
      <c r="C1826" s="2">
        <f t="shared" si="1004"/>
        <v>248122.00686565999</v>
      </c>
      <c r="D1826" s="2">
        <v>0</v>
      </c>
      <c r="E1826" s="73">
        <f t="shared" si="988"/>
        <v>248122.00686565999</v>
      </c>
      <c r="F1826" s="88">
        <f t="shared" si="981"/>
        <v>4832.2700000000004</v>
      </c>
      <c r="G1826" s="3">
        <f>IF(AND(N1826=1,N1825&gt;1),VLOOKUP(A1825,[1]Plan1!$BK$81:$BM$259,3),G1825)</f>
        <v>4843.87</v>
      </c>
      <c r="H1826" s="11">
        <f t="shared" si="982"/>
        <v>42901</v>
      </c>
      <c r="I1826" s="11">
        <f t="shared" si="983"/>
        <v>42931</v>
      </c>
      <c r="J1826" s="12">
        <f t="shared" si="989"/>
        <v>2.4005281161854075E-3</v>
      </c>
      <c r="K1826" s="11">
        <f t="shared" si="1005"/>
        <v>42992</v>
      </c>
      <c r="L1826" s="11">
        <f t="shared" si="990"/>
        <v>42992</v>
      </c>
      <c r="M1826" s="1">
        <f t="shared" si="1009"/>
        <v>22</v>
      </c>
      <c r="N1826" s="1">
        <f t="shared" si="991"/>
        <v>15</v>
      </c>
      <c r="O1826" s="2">
        <f t="shared" si="992"/>
        <v>1.0016360900000001</v>
      </c>
      <c r="P1826" s="13">
        <f t="shared" si="984"/>
        <v>0.99769996000000005</v>
      </c>
      <c r="Q1826" s="13">
        <f t="shared" si="1010"/>
        <v>1.3815560768333055</v>
      </c>
      <c r="R1826" s="2">
        <f t="shared" si="980"/>
        <v>1.38381642</v>
      </c>
      <c r="S1826" s="2">
        <f t="shared" si="1006"/>
        <v>1.34831144</v>
      </c>
      <c r="T1826" s="2">
        <f t="shared" si="993"/>
        <v>334545.74037272</v>
      </c>
      <c r="U1826" s="2">
        <f t="shared" si="994"/>
        <v>0</v>
      </c>
      <c r="V1826" s="2">
        <f t="shared" si="995"/>
        <v>95233.300398393054</v>
      </c>
      <c r="W1826" s="2">
        <f t="shared" si="996"/>
        <v>343355.30726405303</v>
      </c>
      <c r="X1826" s="17">
        <f t="shared" si="997"/>
        <v>0</v>
      </c>
      <c r="Y1826" s="2">
        <f t="shared" si="998"/>
        <v>0</v>
      </c>
      <c r="Z1826" s="72">
        <f t="shared" si="999"/>
        <v>0</v>
      </c>
      <c r="AA1826" s="2">
        <f t="shared" si="985"/>
        <v>0</v>
      </c>
      <c r="AB1826" s="12">
        <f t="shared" si="1007"/>
        <v>4.6600000000000003E-2</v>
      </c>
      <c r="AC1826" s="17">
        <f t="shared" si="1000"/>
        <v>15</v>
      </c>
      <c r="AD1826" s="17">
        <v>252</v>
      </c>
      <c r="AE1826" s="13">
        <f t="shared" si="1011"/>
        <v>1.002714798</v>
      </c>
      <c r="AF1826" s="2">
        <f t="shared" si="986"/>
        <v>908.22410687000001</v>
      </c>
      <c r="AG1826" s="2">
        <f t="shared" si="1001"/>
        <v>932.14030144000003</v>
      </c>
      <c r="AH1826" s="3">
        <f t="shared" si="1002"/>
        <v>0</v>
      </c>
      <c r="AI1826" s="4" t="str">
        <f t="shared" ref="AI1826:AI1889" si="1012">AI1825</f>
        <v>A+J=</v>
      </c>
      <c r="AJ1826" s="11">
        <f t="shared" si="1008"/>
        <v>42992</v>
      </c>
      <c r="AK1826" s="11"/>
      <c r="AL1826" s="4"/>
      <c r="AM1826" s="1"/>
      <c r="AN1826" s="11"/>
      <c r="AO1826" s="1"/>
      <c r="AP1826" s="1"/>
      <c r="AQ1826" s="3"/>
      <c r="AR1826" s="3"/>
      <c r="AS1826" s="6"/>
      <c r="AT1826" s="1"/>
      <c r="AU1826" s="1"/>
      <c r="AV1826" s="1"/>
      <c r="AW1826" s="1"/>
      <c r="AX1826" s="1"/>
      <c r="AY1826" s="1"/>
      <c r="AZ1826" s="1"/>
      <c r="BA1826" s="1"/>
      <c r="BB1826" s="1"/>
    </row>
    <row r="1827" spans="1:54" x14ac:dyDescent="0.2">
      <c r="A1827" s="158">
        <f t="shared" si="1003"/>
        <v>42983</v>
      </c>
      <c r="B1827" s="2">
        <f t="shared" si="987"/>
        <v>344387.21299624856</v>
      </c>
      <c r="C1827" s="2">
        <f t="shared" si="1004"/>
        <v>248122.00686565999</v>
      </c>
      <c r="D1827" s="2">
        <v>0</v>
      </c>
      <c r="E1827" s="73">
        <f t="shared" si="988"/>
        <v>248122.00686565999</v>
      </c>
      <c r="F1827" s="88">
        <f t="shared" si="981"/>
        <v>4832.2700000000004</v>
      </c>
      <c r="G1827" s="3">
        <f>IF(AND(N1827=1,N1826&gt;1),VLOOKUP(A1826,[1]Plan1!$BK$81:$BM$259,3),G1826)</f>
        <v>4843.87</v>
      </c>
      <c r="H1827" s="11">
        <f t="shared" si="982"/>
        <v>42901</v>
      </c>
      <c r="I1827" s="11">
        <f t="shared" si="983"/>
        <v>42931</v>
      </c>
      <c r="J1827" s="12">
        <f t="shared" si="989"/>
        <v>2.4005281161854075E-3</v>
      </c>
      <c r="K1827" s="11">
        <f t="shared" si="1005"/>
        <v>42992</v>
      </c>
      <c r="L1827" s="11">
        <f t="shared" si="990"/>
        <v>42992</v>
      </c>
      <c r="M1827" s="1">
        <f t="shared" si="1009"/>
        <v>22</v>
      </c>
      <c r="N1827" s="1">
        <f t="shared" si="991"/>
        <v>16</v>
      </c>
      <c r="O1827" s="2">
        <f t="shared" si="992"/>
        <v>1.0017452600000001</v>
      </c>
      <c r="P1827" s="13">
        <f t="shared" si="984"/>
        <v>0.99769996000000005</v>
      </c>
      <c r="Q1827" s="13">
        <f t="shared" si="1010"/>
        <v>1.3815560768333055</v>
      </c>
      <c r="R1827" s="2">
        <f t="shared" si="980"/>
        <v>1.38396725</v>
      </c>
      <c r="S1827" s="2">
        <f t="shared" si="1006"/>
        <v>1.34831144</v>
      </c>
      <c r="T1827" s="2">
        <f t="shared" si="993"/>
        <v>334545.74037272</v>
      </c>
      <c r="U1827" s="2">
        <f t="shared" si="994"/>
        <v>0</v>
      </c>
      <c r="V1827" s="2">
        <f t="shared" si="995"/>
        <v>95270.724640688582</v>
      </c>
      <c r="W1827" s="2">
        <f t="shared" si="996"/>
        <v>343392.73150634859</v>
      </c>
      <c r="X1827" s="17">
        <f t="shared" si="997"/>
        <v>0</v>
      </c>
      <c r="Y1827" s="2">
        <f t="shared" si="998"/>
        <v>0</v>
      </c>
      <c r="Z1827" s="72">
        <f t="shared" si="999"/>
        <v>0</v>
      </c>
      <c r="AA1827" s="2">
        <f t="shared" si="985"/>
        <v>0</v>
      </c>
      <c r="AB1827" s="12">
        <f t="shared" si="1007"/>
        <v>4.6600000000000003E-2</v>
      </c>
      <c r="AC1827" s="17">
        <f t="shared" si="1000"/>
        <v>16</v>
      </c>
      <c r="AD1827" s="17">
        <v>252</v>
      </c>
      <c r="AE1827" s="13">
        <f t="shared" si="1011"/>
        <v>1.0028960469999999</v>
      </c>
      <c r="AF1827" s="2">
        <f t="shared" si="986"/>
        <v>968.86018776000003</v>
      </c>
      <c r="AG1827" s="2">
        <f t="shared" si="1001"/>
        <v>994.48148990000004</v>
      </c>
      <c r="AH1827" s="3">
        <f t="shared" si="1002"/>
        <v>0</v>
      </c>
      <c r="AI1827" s="4" t="str">
        <f t="shared" si="1012"/>
        <v>A+J=</v>
      </c>
      <c r="AJ1827" s="11">
        <f t="shared" si="1008"/>
        <v>42992</v>
      </c>
      <c r="AK1827" s="11"/>
      <c r="AL1827" s="4"/>
      <c r="AM1827" s="1"/>
      <c r="AN1827" s="11"/>
      <c r="AO1827" s="1"/>
      <c r="AP1827" s="1"/>
      <c r="AQ1827" s="3"/>
      <c r="AR1827" s="3"/>
      <c r="AS1827" s="6"/>
      <c r="AT1827" s="1"/>
      <c r="AU1827" s="1"/>
      <c r="AV1827" s="1"/>
      <c r="AW1827" s="1"/>
      <c r="AX1827" s="1"/>
      <c r="AY1827" s="1"/>
      <c r="AZ1827" s="1"/>
      <c r="BA1827" s="1"/>
      <c r="BB1827" s="1"/>
    </row>
    <row r="1828" spans="1:54" x14ac:dyDescent="0.2">
      <c r="A1828" s="158">
        <f t="shared" si="1003"/>
        <v>42984</v>
      </c>
      <c r="B1828" s="2">
        <f t="shared" si="987"/>
        <v>344487.0029829641</v>
      </c>
      <c r="C1828" s="2">
        <f t="shared" si="1004"/>
        <v>248122.00686565999</v>
      </c>
      <c r="D1828" s="2">
        <v>0</v>
      </c>
      <c r="E1828" s="73">
        <f t="shared" si="988"/>
        <v>248122.00686565999</v>
      </c>
      <c r="F1828" s="88">
        <f t="shared" si="981"/>
        <v>4832.2700000000004</v>
      </c>
      <c r="G1828" s="3">
        <f>IF(AND(N1828=1,N1827&gt;1),VLOOKUP(A1827,[1]Plan1!$BK$81:$BM$259,3),G1827)</f>
        <v>4843.87</v>
      </c>
      <c r="H1828" s="11">
        <f t="shared" si="982"/>
        <v>42901</v>
      </c>
      <c r="I1828" s="11">
        <f t="shared" si="983"/>
        <v>42931</v>
      </c>
      <c r="J1828" s="12">
        <f t="shared" si="989"/>
        <v>2.4005281161854075E-3</v>
      </c>
      <c r="K1828" s="11">
        <f t="shared" si="1005"/>
        <v>42992</v>
      </c>
      <c r="L1828" s="11">
        <f t="shared" si="990"/>
        <v>42992</v>
      </c>
      <c r="M1828" s="1">
        <f t="shared" si="1009"/>
        <v>22</v>
      </c>
      <c r="N1828" s="1">
        <f t="shared" si="991"/>
        <v>17</v>
      </c>
      <c r="O1828" s="2">
        <f t="shared" si="992"/>
        <v>1.00185444</v>
      </c>
      <c r="P1828" s="13">
        <f t="shared" si="984"/>
        <v>0.99769996000000005</v>
      </c>
      <c r="Q1828" s="13">
        <f t="shared" si="1010"/>
        <v>1.3815560768333055</v>
      </c>
      <c r="R1828" s="2">
        <f t="shared" si="980"/>
        <v>1.3841180799999999</v>
      </c>
      <c r="S1828" s="2">
        <f t="shared" si="1006"/>
        <v>1.34831144</v>
      </c>
      <c r="T1828" s="2">
        <f t="shared" si="993"/>
        <v>334545.74037272</v>
      </c>
      <c r="U1828" s="2">
        <f t="shared" si="994"/>
        <v>0</v>
      </c>
      <c r="V1828" s="2">
        <f t="shared" si="995"/>
        <v>95308.148882984111</v>
      </c>
      <c r="W1828" s="2">
        <f t="shared" si="996"/>
        <v>343430.15574864409</v>
      </c>
      <c r="X1828" s="17">
        <f t="shared" si="997"/>
        <v>0</v>
      </c>
      <c r="Y1828" s="2">
        <f t="shared" si="998"/>
        <v>0</v>
      </c>
      <c r="Z1828" s="72">
        <f t="shared" si="999"/>
        <v>0</v>
      </c>
      <c r="AA1828" s="2">
        <f t="shared" si="985"/>
        <v>0</v>
      </c>
      <c r="AB1828" s="12">
        <f t="shared" si="1007"/>
        <v>4.6600000000000003E-2</v>
      </c>
      <c r="AC1828" s="17">
        <f t="shared" si="1000"/>
        <v>17</v>
      </c>
      <c r="AD1828" s="17">
        <v>252</v>
      </c>
      <c r="AE1828" s="13">
        <f t="shared" si="1011"/>
        <v>1.003077328</v>
      </c>
      <c r="AF1828" s="2">
        <f t="shared" si="986"/>
        <v>1029.50697412</v>
      </c>
      <c r="AG1828" s="2">
        <f t="shared" si="1001"/>
        <v>1056.8472343200001</v>
      </c>
      <c r="AH1828" s="3">
        <f t="shared" si="1002"/>
        <v>0</v>
      </c>
      <c r="AI1828" s="4" t="str">
        <f t="shared" si="1012"/>
        <v>A+J=</v>
      </c>
      <c r="AJ1828" s="11">
        <f t="shared" si="1008"/>
        <v>42992</v>
      </c>
      <c r="AK1828" s="11"/>
      <c r="AL1828" s="4"/>
      <c r="AM1828" s="1"/>
      <c r="AN1828" s="11"/>
      <c r="AO1828" s="1"/>
      <c r="AP1828" s="1"/>
      <c r="AQ1828" s="3"/>
      <c r="AR1828" s="3"/>
      <c r="AS1828" s="6"/>
      <c r="AT1828" s="1"/>
      <c r="AU1828" s="1"/>
      <c r="AV1828" s="1"/>
      <c r="AW1828" s="1"/>
      <c r="AX1828" s="1"/>
      <c r="AY1828" s="1"/>
      <c r="AZ1828" s="1"/>
      <c r="BA1828" s="1"/>
      <c r="BB1828" s="1"/>
    </row>
    <row r="1829" spans="1:54" x14ac:dyDescent="0.2">
      <c r="A1829" s="158">
        <f t="shared" si="1003"/>
        <v>42985</v>
      </c>
      <c r="B1829" s="2">
        <f t="shared" si="987"/>
        <v>344586.82782994991</v>
      </c>
      <c r="C1829" s="2">
        <f t="shared" si="1004"/>
        <v>248122.00686565999</v>
      </c>
      <c r="D1829" s="2">
        <v>0</v>
      </c>
      <c r="E1829" s="73">
        <f t="shared" si="988"/>
        <v>248122.00686565999</v>
      </c>
      <c r="F1829" s="88">
        <f t="shared" si="981"/>
        <v>4832.2700000000004</v>
      </c>
      <c r="G1829" s="3">
        <f>IF(AND(N1829=1,N1828&gt;1),VLOOKUP(A1828,[1]Plan1!$BK$81:$BM$259,3),G1828)</f>
        <v>4843.87</v>
      </c>
      <c r="H1829" s="11">
        <f t="shared" si="982"/>
        <v>42901</v>
      </c>
      <c r="I1829" s="11">
        <f t="shared" si="983"/>
        <v>42931</v>
      </c>
      <c r="J1829" s="12">
        <f t="shared" si="989"/>
        <v>2.4005281161854075E-3</v>
      </c>
      <c r="K1829" s="11">
        <f t="shared" si="1005"/>
        <v>42992</v>
      </c>
      <c r="L1829" s="11">
        <f t="shared" si="990"/>
        <v>42992</v>
      </c>
      <c r="M1829" s="1">
        <f t="shared" si="1009"/>
        <v>22</v>
      </c>
      <c r="N1829" s="1">
        <f t="shared" si="991"/>
        <v>18</v>
      </c>
      <c r="O1829" s="2">
        <f t="shared" si="992"/>
        <v>1.00196364</v>
      </c>
      <c r="P1829" s="13">
        <f t="shared" si="984"/>
        <v>0.99769996000000005</v>
      </c>
      <c r="Q1829" s="13">
        <f t="shared" si="1010"/>
        <v>1.3815560768333055</v>
      </c>
      <c r="R1829" s="2">
        <f t="shared" si="980"/>
        <v>1.3842689500000001</v>
      </c>
      <c r="S1829" s="2">
        <f t="shared" si="1006"/>
        <v>1.34831144</v>
      </c>
      <c r="T1829" s="2">
        <f t="shared" si="993"/>
        <v>334545.74037272</v>
      </c>
      <c r="U1829" s="2">
        <f t="shared" si="994"/>
        <v>0</v>
      </c>
      <c r="V1829" s="2">
        <f t="shared" si="995"/>
        <v>95345.58305015997</v>
      </c>
      <c r="W1829" s="2">
        <f t="shared" si="996"/>
        <v>343467.58991581993</v>
      </c>
      <c r="X1829" s="17">
        <f t="shared" si="997"/>
        <v>0</v>
      </c>
      <c r="Y1829" s="2">
        <f t="shared" si="998"/>
        <v>0</v>
      </c>
      <c r="Z1829" s="72">
        <f t="shared" si="999"/>
        <v>0</v>
      </c>
      <c r="AA1829" s="2">
        <f t="shared" si="985"/>
        <v>0</v>
      </c>
      <c r="AB1829" s="12">
        <f t="shared" si="1007"/>
        <v>4.6600000000000003E-2</v>
      </c>
      <c r="AC1829" s="17">
        <f t="shared" si="1000"/>
        <v>18</v>
      </c>
      <c r="AD1829" s="17">
        <v>252</v>
      </c>
      <c r="AE1829" s="13">
        <f t="shared" si="1011"/>
        <v>1.003258642</v>
      </c>
      <c r="AF1829" s="2">
        <f t="shared" si="986"/>
        <v>1090.1648004900001</v>
      </c>
      <c r="AG1829" s="2">
        <f t="shared" si="1001"/>
        <v>1119.23791413</v>
      </c>
      <c r="AH1829" s="3">
        <f t="shared" si="1002"/>
        <v>0</v>
      </c>
      <c r="AI1829" s="4" t="str">
        <f t="shared" si="1012"/>
        <v>A+J=</v>
      </c>
      <c r="AJ1829" s="11">
        <f t="shared" si="1008"/>
        <v>42992</v>
      </c>
      <c r="AK1829" s="11"/>
      <c r="AL1829" s="4"/>
      <c r="AM1829" s="1"/>
      <c r="AN1829" s="11"/>
      <c r="AO1829" s="1"/>
      <c r="AP1829" s="1"/>
      <c r="AQ1829" s="3"/>
      <c r="AR1829" s="3"/>
      <c r="AS1829" s="6"/>
      <c r="AT1829" s="1"/>
      <c r="AU1829" s="1"/>
      <c r="AV1829" s="1"/>
      <c r="AW1829" s="1"/>
      <c r="AX1829" s="1"/>
      <c r="AY1829" s="1"/>
      <c r="AZ1829" s="1"/>
      <c r="BA1829" s="1"/>
      <c r="BB1829" s="1"/>
    </row>
    <row r="1830" spans="1:54" x14ac:dyDescent="0.2">
      <c r="A1830" s="158">
        <f t="shared" si="1003"/>
        <v>42986</v>
      </c>
      <c r="B1830" s="2">
        <f t="shared" si="987"/>
        <v>344586.82782994991</v>
      </c>
      <c r="C1830" s="2">
        <f t="shared" si="1004"/>
        <v>248122.00686565999</v>
      </c>
      <c r="D1830" s="2">
        <v>0</v>
      </c>
      <c r="E1830" s="73">
        <f t="shared" si="988"/>
        <v>248122.00686565999</v>
      </c>
      <c r="F1830" s="88">
        <f t="shared" si="981"/>
        <v>4832.2700000000004</v>
      </c>
      <c r="G1830" s="3">
        <f>IF(AND(N1830=1,N1829&gt;1),VLOOKUP(A1829,[1]Plan1!$BK$81:$BM$259,3),G1829)</f>
        <v>4843.87</v>
      </c>
      <c r="H1830" s="11">
        <f t="shared" si="982"/>
        <v>42901</v>
      </c>
      <c r="I1830" s="11">
        <f t="shared" si="983"/>
        <v>42931</v>
      </c>
      <c r="J1830" s="12">
        <f t="shared" si="989"/>
        <v>2.4005281161854075E-3</v>
      </c>
      <c r="K1830" s="11">
        <f t="shared" si="1005"/>
        <v>42992</v>
      </c>
      <c r="L1830" s="11">
        <f t="shared" si="990"/>
        <v>42992</v>
      </c>
      <c r="M1830" s="1">
        <f t="shared" si="1009"/>
        <v>22</v>
      </c>
      <c r="N1830" s="1">
        <f t="shared" si="991"/>
        <v>18</v>
      </c>
      <c r="O1830" s="2">
        <f t="shared" si="992"/>
        <v>1.00196364</v>
      </c>
      <c r="P1830" s="13">
        <f t="shared" si="984"/>
        <v>0.99769996000000005</v>
      </c>
      <c r="Q1830" s="13">
        <f t="shared" si="1010"/>
        <v>1.3815560768333055</v>
      </c>
      <c r="R1830" s="2">
        <f t="shared" si="980"/>
        <v>1.3842689500000001</v>
      </c>
      <c r="S1830" s="2">
        <f t="shared" si="1006"/>
        <v>1.34831144</v>
      </c>
      <c r="T1830" s="2">
        <f t="shared" si="993"/>
        <v>334545.74037272</v>
      </c>
      <c r="U1830" s="2">
        <f t="shared" si="994"/>
        <v>0</v>
      </c>
      <c r="V1830" s="2">
        <f t="shared" si="995"/>
        <v>95345.58305015997</v>
      </c>
      <c r="W1830" s="2">
        <f t="shared" si="996"/>
        <v>343467.58991581993</v>
      </c>
      <c r="X1830" s="17">
        <f t="shared" si="997"/>
        <v>0</v>
      </c>
      <c r="Y1830" s="2">
        <f t="shared" si="998"/>
        <v>0</v>
      </c>
      <c r="Z1830" s="72">
        <f t="shared" si="999"/>
        <v>0</v>
      </c>
      <c r="AA1830" s="2">
        <f t="shared" si="985"/>
        <v>0</v>
      </c>
      <c r="AB1830" s="12">
        <f t="shared" si="1007"/>
        <v>4.6600000000000003E-2</v>
      </c>
      <c r="AC1830" s="17">
        <f t="shared" si="1000"/>
        <v>18</v>
      </c>
      <c r="AD1830" s="17">
        <v>252</v>
      </c>
      <c r="AE1830" s="13">
        <f t="shared" si="1011"/>
        <v>1.003258642</v>
      </c>
      <c r="AF1830" s="2">
        <f t="shared" si="986"/>
        <v>1090.1648004900001</v>
      </c>
      <c r="AG1830" s="2">
        <f t="shared" si="1001"/>
        <v>1119.23791413</v>
      </c>
      <c r="AH1830" s="3">
        <f t="shared" si="1002"/>
        <v>0</v>
      </c>
      <c r="AI1830" s="4" t="str">
        <f t="shared" si="1012"/>
        <v>A+J=</v>
      </c>
      <c r="AJ1830" s="11">
        <f t="shared" si="1008"/>
        <v>42992</v>
      </c>
      <c r="AK1830" s="11"/>
      <c r="AL1830" s="4"/>
      <c r="AM1830" s="1"/>
      <c r="AN1830" s="11"/>
      <c r="AO1830" s="1"/>
      <c r="AP1830" s="1"/>
      <c r="AQ1830" s="3"/>
      <c r="AR1830" s="3"/>
      <c r="AS1830" s="6"/>
      <c r="AT1830" s="1"/>
      <c r="AU1830" s="1"/>
      <c r="AV1830" s="1"/>
      <c r="AW1830" s="1"/>
      <c r="AX1830" s="1"/>
      <c r="AY1830" s="1"/>
      <c r="AZ1830" s="1"/>
      <c r="BA1830" s="1"/>
      <c r="BB1830" s="1"/>
    </row>
    <row r="1831" spans="1:54" x14ac:dyDescent="0.2">
      <c r="A1831" s="158">
        <f t="shared" si="1003"/>
        <v>42987</v>
      </c>
      <c r="B1831" s="2">
        <f t="shared" si="987"/>
        <v>344686.6772437758</v>
      </c>
      <c r="C1831" s="2">
        <f t="shared" si="1004"/>
        <v>248122.00686565999</v>
      </c>
      <c r="D1831" s="2">
        <v>0</v>
      </c>
      <c r="E1831" s="73">
        <f t="shared" si="988"/>
        <v>248122.00686565999</v>
      </c>
      <c r="F1831" s="88">
        <f t="shared" si="981"/>
        <v>4832.2700000000004</v>
      </c>
      <c r="G1831" s="3">
        <f>IF(AND(N1831=1,N1830&gt;1),VLOOKUP(A1830,[1]Plan1!$BK$81:$BM$259,3),G1830)</f>
        <v>4843.87</v>
      </c>
      <c r="H1831" s="11">
        <f t="shared" si="982"/>
        <v>42901</v>
      </c>
      <c r="I1831" s="11">
        <f t="shared" si="983"/>
        <v>42931</v>
      </c>
      <c r="J1831" s="12">
        <f t="shared" si="989"/>
        <v>2.4005281161854075E-3</v>
      </c>
      <c r="K1831" s="11">
        <f t="shared" si="1005"/>
        <v>42992</v>
      </c>
      <c r="L1831" s="11">
        <f t="shared" si="990"/>
        <v>42992</v>
      </c>
      <c r="M1831" s="1">
        <f t="shared" si="1009"/>
        <v>22</v>
      </c>
      <c r="N1831" s="1">
        <f t="shared" si="991"/>
        <v>19</v>
      </c>
      <c r="O1831" s="2">
        <f t="shared" si="992"/>
        <v>1.0020728400000001</v>
      </c>
      <c r="P1831" s="13">
        <f t="shared" si="984"/>
        <v>0.99769996000000005</v>
      </c>
      <c r="Q1831" s="13">
        <f t="shared" si="1010"/>
        <v>1.3815560768333055</v>
      </c>
      <c r="R1831" s="2">
        <f t="shared" si="980"/>
        <v>1.38441982</v>
      </c>
      <c r="S1831" s="2">
        <f t="shared" si="1006"/>
        <v>1.34831144</v>
      </c>
      <c r="T1831" s="2">
        <f t="shared" si="993"/>
        <v>334545.74037272</v>
      </c>
      <c r="U1831" s="2">
        <f t="shared" si="994"/>
        <v>0</v>
      </c>
      <c r="V1831" s="2">
        <f t="shared" si="995"/>
        <v>95383.017217335771</v>
      </c>
      <c r="W1831" s="2">
        <f t="shared" si="996"/>
        <v>343505.02408299578</v>
      </c>
      <c r="X1831" s="17">
        <f t="shared" si="997"/>
        <v>0</v>
      </c>
      <c r="Y1831" s="2">
        <f t="shared" si="998"/>
        <v>0</v>
      </c>
      <c r="Z1831" s="72">
        <f t="shared" si="999"/>
        <v>0</v>
      </c>
      <c r="AA1831" s="2">
        <f t="shared" si="985"/>
        <v>0</v>
      </c>
      <c r="AB1831" s="12">
        <f t="shared" si="1007"/>
        <v>4.6600000000000003E-2</v>
      </c>
      <c r="AC1831" s="17">
        <f t="shared" si="1000"/>
        <v>19</v>
      </c>
      <c r="AD1831" s="17">
        <v>252</v>
      </c>
      <c r="AE1831" s="13">
        <f t="shared" si="1011"/>
        <v>1.003439988</v>
      </c>
      <c r="AF1831" s="2">
        <f t="shared" si="986"/>
        <v>1150.8333323300001</v>
      </c>
      <c r="AG1831" s="2">
        <f t="shared" si="1001"/>
        <v>1181.65316078</v>
      </c>
      <c r="AH1831" s="3">
        <f t="shared" si="1002"/>
        <v>0</v>
      </c>
      <c r="AI1831" s="4" t="str">
        <f t="shared" si="1012"/>
        <v>A+J=</v>
      </c>
      <c r="AJ1831" s="11">
        <f t="shared" si="1008"/>
        <v>42992</v>
      </c>
      <c r="AK1831" s="11"/>
      <c r="AL1831" s="4"/>
      <c r="AM1831" s="1"/>
      <c r="AN1831" s="11"/>
      <c r="AO1831" s="1"/>
      <c r="AP1831" s="1"/>
      <c r="AQ1831" s="3"/>
      <c r="AR1831" s="3"/>
      <c r="AS1831" s="6"/>
      <c r="AT1831" s="1"/>
      <c r="AU1831" s="1"/>
      <c r="AV1831" s="1"/>
      <c r="AW1831" s="1"/>
      <c r="AX1831" s="1"/>
      <c r="AY1831" s="1"/>
      <c r="AZ1831" s="1"/>
      <c r="BA1831" s="1"/>
      <c r="BB1831" s="1"/>
    </row>
    <row r="1832" spans="1:54" x14ac:dyDescent="0.2">
      <c r="A1832" s="158">
        <f t="shared" si="1003"/>
        <v>42988</v>
      </c>
      <c r="B1832" s="2">
        <f t="shared" si="987"/>
        <v>344686.6772437758</v>
      </c>
      <c r="C1832" s="2">
        <f t="shared" si="1004"/>
        <v>248122.00686565999</v>
      </c>
      <c r="D1832" s="2">
        <v>0</v>
      </c>
      <c r="E1832" s="73">
        <f t="shared" si="988"/>
        <v>248122.00686565999</v>
      </c>
      <c r="F1832" s="88">
        <f t="shared" si="981"/>
        <v>4832.2700000000004</v>
      </c>
      <c r="G1832" s="3">
        <f>IF(AND(N1832=1,N1831&gt;1),VLOOKUP(A1831,[1]Plan1!$BK$81:$BM$259,3),G1831)</f>
        <v>4843.87</v>
      </c>
      <c r="H1832" s="11">
        <f t="shared" si="982"/>
        <v>42901</v>
      </c>
      <c r="I1832" s="11">
        <f t="shared" si="983"/>
        <v>42931</v>
      </c>
      <c r="J1832" s="12">
        <f t="shared" si="989"/>
        <v>2.4005281161854075E-3</v>
      </c>
      <c r="K1832" s="11">
        <f t="shared" si="1005"/>
        <v>42992</v>
      </c>
      <c r="L1832" s="11">
        <f t="shared" si="990"/>
        <v>42992</v>
      </c>
      <c r="M1832" s="1">
        <f t="shared" si="1009"/>
        <v>22</v>
      </c>
      <c r="N1832" s="1">
        <f t="shared" si="991"/>
        <v>19</v>
      </c>
      <c r="O1832" s="2">
        <f t="shared" si="992"/>
        <v>1.0020728400000001</v>
      </c>
      <c r="P1832" s="13">
        <f t="shared" si="984"/>
        <v>0.99769996000000005</v>
      </c>
      <c r="Q1832" s="13">
        <f t="shared" si="1010"/>
        <v>1.3815560768333055</v>
      </c>
      <c r="R1832" s="2">
        <f t="shared" si="980"/>
        <v>1.38441982</v>
      </c>
      <c r="S1832" s="2">
        <f t="shared" si="1006"/>
        <v>1.34831144</v>
      </c>
      <c r="T1832" s="2">
        <f t="shared" si="993"/>
        <v>334545.74037272</v>
      </c>
      <c r="U1832" s="2">
        <f t="shared" si="994"/>
        <v>0</v>
      </c>
      <c r="V1832" s="2">
        <f t="shared" si="995"/>
        <v>95383.017217335771</v>
      </c>
      <c r="W1832" s="2">
        <f t="shared" si="996"/>
        <v>343505.02408299578</v>
      </c>
      <c r="X1832" s="17">
        <f t="shared" si="997"/>
        <v>0</v>
      </c>
      <c r="Y1832" s="2">
        <f t="shared" si="998"/>
        <v>0</v>
      </c>
      <c r="Z1832" s="72">
        <f t="shared" si="999"/>
        <v>0</v>
      </c>
      <c r="AA1832" s="2">
        <f t="shared" si="985"/>
        <v>0</v>
      </c>
      <c r="AB1832" s="12">
        <f t="shared" si="1007"/>
        <v>4.6600000000000003E-2</v>
      </c>
      <c r="AC1832" s="17">
        <f t="shared" si="1000"/>
        <v>19</v>
      </c>
      <c r="AD1832" s="17">
        <v>252</v>
      </c>
      <c r="AE1832" s="13">
        <f t="shared" si="1011"/>
        <v>1.003439988</v>
      </c>
      <c r="AF1832" s="2">
        <f t="shared" si="986"/>
        <v>1150.8333323300001</v>
      </c>
      <c r="AG1832" s="2">
        <f t="shared" si="1001"/>
        <v>1181.65316078</v>
      </c>
      <c r="AH1832" s="3">
        <f t="shared" si="1002"/>
        <v>0</v>
      </c>
      <c r="AI1832" s="4" t="str">
        <f t="shared" si="1012"/>
        <v>A+J=</v>
      </c>
      <c r="AJ1832" s="11">
        <f t="shared" si="1008"/>
        <v>42992</v>
      </c>
      <c r="AK1832" s="11"/>
      <c r="AL1832" s="4"/>
      <c r="AM1832" s="1"/>
      <c r="AN1832" s="11"/>
      <c r="AO1832" s="1"/>
      <c r="AP1832" s="1"/>
      <c r="AQ1832" s="3"/>
      <c r="AR1832" s="3"/>
      <c r="AS1832" s="6"/>
      <c r="AT1832" s="1"/>
      <c r="AU1832" s="1"/>
      <c r="AV1832" s="1"/>
      <c r="AW1832" s="1"/>
      <c r="AX1832" s="1"/>
      <c r="AY1832" s="1"/>
      <c r="AZ1832" s="1"/>
      <c r="BA1832" s="1"/>
      <c r="BB1832" s="1"/>
    </row>
    <row r="1833" spans="1:54" x14ac:dyDescent="0.2">
      <c r="A1833" s="158">
        <f t="shared" si="1003"/>
        <v>42989</v>
      </c>
      <c r="B1833" s="2">
        <f t="shared" si="987"/>
        <v>344686.6772437758</v>
      </c>
      <c r="C1833" s="2">
        <f t="shared" si="1004"/>
        <v>248122.00686565999</v>
      </c>
      <c r="D1833" s="2">
        <v>0</v>
      </c>
      <c r="E1833" s="73">
        <f t="shared" si="988"/>
        <v>248122.00686565999</v>
      </c>
      <c r="F1833" s="88">
        <f t="shared" si="981"/>
        <v>4832.2700000000004</v>
      </c>
      <c r="G1833" s="3">
        <f>IF(AND(N1833=1,N1832&gt;1),VLOOKUP(A1832,[1]Plan1!$BK$81:$BM$259,3),G1832)</f>
        <v>4843.87</v>
      </c>
      <c r="H1833" s="11">
        <f t="shared" si="982"/>
        <v>42901</v>
      </c>
      <c r="I1833" s="11">
        <f t="shared" si="983"/>
        <v>42931</v>
      </c>
      <c r="J1833" s="12">
        <f t="shared" si="989"/>
        <v>2.4005281161854075E-3</v>
      </c>
      <c r="K1833" s="11">
        <f t="shared" si="1005"/>
        <v>42992</v>
      </c>
      <c r="L1833" s="11">
        <f t="shared" si="990"/>
        <v>42992</v>
      </c>
      <c r="M1833" s="1">
        <f t="shared" si="1009"/>
        <v>22</v>
      </c>
      <c r="N1833" s="1">
        <f t="shared" si="991"/>
        <v>19</v>
      </c>
      <c r="O1833" s="2">
        <f t="shared" si="992"/>
        <v>1.0020728400000001</v>
      </c>
      <c r="P1833" s="13">
        <f t="shared" si="984"/>
        <v>0.99769996000000005</v>
      </c>
      <c r="Q1833" s="13">
        <f t="shared" si="1010"/>
        <v>1.3815560768333055</v>
      </c>
      <c r="R1833" s="2">
        <f t="shared" ref="R1833:R1896" si="1013">TRUNC(TRUNC((O1833*Q1833),15),8)</f>
        <v>1.38441982</v>
      </c>
      <c r="S1833" s="2">
        <f t="shared" si="1006"/>
        <v>1.34831144</v>
      </c>
      <c r="T1833" s="2">
        <f t="shared" si="993"/>
        <v>334545.74037272</v>
      </c>
      <c r="U1833" s="2">
        <f t="shared" si="994"/>
        <v>0</v>
      </c>
      <c r="V1833" s="2">
        <f t="shared" si="995"/>
        <v>95383.017217335771</v>
      </c>
      <c r="W1833" s="2">
        <f t="shared" si="996"/>
        <v>343505.02408299578</v>
      </c>
      <c r="X1833" s="17">
        <f t="shared" si="997"/>
        <v>0</v>
      </c>
      <c r="Y1833" s="2">
        <f t="shared" si="998"/>
        <v>0</v>
      </c>
      <c r="Z1833" s="72">
        <f t="shared" si="999"/>
        <v>0</v>
      </c>
      <c r="AA1833" s="2">
        <f t="shared" si="985"/>
        <v>0</v>
      </c>
      <c r="AB1833" s="12">
        <f t="shared" si="1007"/>
        <v>4.6600000000000003E-2</v>
      </c>
      <c r="AC1833" s="17">
        <f t="shared" si="1000"/>
        <v>19</v>
      </c>
      <c r="AD1833" s="17">
        <v>252</v>
      </c>
      <c r="AE1833" s="13">
        <f t="shared" si="1011"/>
        <v>1.003439988</v>
      </c>
      <c r="AF1833" s="2">
        <f t="shared" si="986"/>
        <v>1150.8333323300001</v>
      </c>
      <c r="AG1833" s="2">
        <f t="shared" si="1001"/>
        <v>1181.65316078</v>
      </c>
      <c r="AH1833" s="3">
        <f t="shared" si="1002"/>
        <v>0</v>
      </c>
      <c r="AI1833" s="4" t="str">
        <f t="shared" si="1012"/>
        <v>A+J=</v>
      </c>
      <c r="AJ1833" s="11">
        <f t="shared" si="1008"/>
        <v>42992</v>
      </c>
      <c r="AK1833" s="11"/>
      <c r="AL1833" s="4"/>
      <c r="AM1833" s="1"/>
      <c r="AN1833" s="11"/>
      <c r="AO1833" s="1"/>
      <c r="AP1833" s="1"/>
      <c r="AQ1833" s="3"/>
      <c r="AR1833" s="3"/>
      <c r="AS1833" s="6"/>
      <c r="AT1833" s="1"/>
      <c r="AU1833" s="1"/>
      <c r="AV1833" s="1"/>
      <c r="AW1833" s="1"/>
      <c r="AX1833" s="1"/>
      <c r="AY1833" s="1"/>
      <c r="AZ1833" s="1"/>
      <c r="BA1833" s="1"/>
      <c r="BB1833" s="1"/>
    </row>
    <row r="1834" spans="1:54" x14ac:dyDescent="0.2">
      <c r="A1834" s="158">
        <f t="shared" si="1003"/>
        <v>42990</v>
      </c>
      <c r="B1834" s="2">
        <f t="shared" si="987"/>
        <v>344786.55689552176</v>
      </c>
      <c r="C1834" s="2">
        <f t="shared" si="1004"/>
        <v>248122.00686565999</v>
      </c>
      <c r="D1834" s="2">
        <v>0</v>
      </c>
      <c r="E1834" s="73">
        <f t="shared" si="988"/>
        <v>248122.00686565999</v>
      </c>
      <c r="F1834" s="88">
        <f t="shared" ref="F1834:F1897" si="1014">IF(G1834=G1833,F1833,G1833)</f>
        <v>4832.2700000000004</v>
      </c>
      <c r="G1834" s="3">
        <f>IF(AND(N1834=1,N1833&gt;1),VLOOKUP(A1833,[1]Plan1!$BK$81:$BM$259,3),G1833)</f>
        <v>4843.87</v>
      </c>
      <c r="H1834" s="11">
        <f t="shared" ref="H1834:H1897" si="1015">EDATE(I1834,-1)</f>
        <v>42901</v>
      </c>
      <c r="I1834" s="11">
        <f t="shared" ref="I1834:I1897" si="1016">IF(X1833&gt;0,EDATE(A1834,-1),+I1833)</f>
        <v>42931</v>
      </c>
      <c r="J1834" s="12">
        <f t="shared" si="989"/>
        <v>2.4005281161854075E-3</v>
      </c>
      <c r="K1834" s="11">
        <f t="shared" si="1005"/>
        <v>42992</v>
      </c>
      <c r="L1834" s="11">
        <f t="shared" si="990"/>
        <v>42992</v>
      </c>
      <c r="M1834" s="1">
        <f t="shared" si="1009"/>
        <v>22</v>
      </c>
      <c r="N1834" s="1">
        <f t="shared" si="991"/>
        <v>20</v>
      </c>
      <c r="O1834" s="2">
        <f t="shared" si="992"/>
        <v>1.00218206</v>
      </c>
      <c r="P1834" s="13">
        <f t="shared" ref="P1834:P1897" si="1017">IF(L1834&gt;L1833,O1833,P1833)</f>
        <v>0.99769996000000005</v>
      </c>
      <c r="Q1834" s="13">
        <f t="shared" si="1010"/>
        <v>1.3815560768333055</v>
      </c>
      <c r="R1834" s="2">
        <f t="shared" si="1013"/>
        <v>1.38457071</v>
      </c>
      <c r="S1834" s="2">
        <f t="shared" si="1006"/>
        <v>1.34831144</v>
      </c>
      <c r="T1834" s="2">
        <f t="shared" si="993"/>
        <v>334545.74037272</v>
      </c>
      <c r="U1834" s="2">
        <f t="shared" si="994"/>
        <v>0</v>
      </c>
      <c r="V1834" s="2">
        <f t="shared" si="995"/>
        <v>95420.456346951731</v>
      </c>
      <c r="W1834" s="2">
        <f t="shared" si="996"/>
        <v>343542.46321261174</v>
      </c>
      <c r="X1834" s="17">
        <f t="shared" si="997"/>
        <v>0</v>
      </c>
      <c r="Y1834" s="2">
        <f t="shared" si="998"/>
        <v>0</v>
      </c>
      <c r="Z1834" s="72">
        <f t="shared" si="999"/>
        <v>0</v>
      </c>
      <c r="AA1834" s="2">
        <f t="shared" si="985"/>
        <v>0</v>
      </c>
      <c r="AB1834" s="12">
        <f t="shared" si="1007"/>
        <v>4.6600000000000003E-2</v>
      </c>
      <c r="AC1834" s="17">
        <f t="shared" si="1000"/>
        <v>20</v>
      </c>
      <c r="AD1834" s="17">
        <v>252</v>
      </c>
      <c r="AE1834" s="13">
        <f t="shared" si="1011"/>
        <v>1.0036213679999999</v>
      </c>
      <c r="AF1834" s="2">
        <f t="shared" si="986"/>
        <v>1211.5132387199999</v>
      </c>
      <c r="AG1834" s="2">
        <f t="shared" si="1001"/>
        <v>1244.0936829100001</v>
      </c>
      <c r="AH1834" s="3">
        <f t="shared" si="1002"/>
        <v>0</v>
      </c>
      <c r="AI1834" s="4" t="str">
        <f t="shared" si="1012"/>
        <v>A+J=</v>
      </c>
      <c r="AJ1834" s="11">
        <f t="shared" si="1008"/>
        <v>42992</v>
      </c>
      <c r="AK1834" s="11"/>
      <c r="AL1834" s="4"/>
      <c r="AM1834" s="1"/>
      <c r="AN1834" s="11"/>
      <c r="AO1834" s="1"/>
      <c r="AP1834" s="1"/>
      <c r="AQ1834" s="3"/>
      <c r="AR1834" s="3"/>
      <c r="AS1834" s="6"/>
      <c r="AT1834" s="1"/>
      <c r="AU1834" s="1"/>
      <c r="AV1834" s="1"/>
      <c r="AW1834" s="1"/>
      <c r="AX1834" s="1"/>
      <c r="AY1834" s="1"/>
      <c r="AZ1834" s="1"/>
      <c r="BA1834" s="1"/>
      <c r="BB1834" s="1"/>
    </row>
    <row r="1835" spans="1:54" x14ac:dyDescent="0.2">
      <c r="A1835" s="158">
        <f t="shared" si="1003"/>
        <v>42991</v>
      </c>
      <c r="B1835" s="2">
        <f t="shared" si="987"/>
        <v>344886.46112324769</v>
      </c>
      <c r="C1835" s="2">
        <f t="shared" si="1004"/>
        <v>248122.00686565999</v>
      </c>
      <c r="D1835" s="2">
        <v>0</v>
      </c>
      <c r="E1835" s="73">
        <f t="shared" si="988"/>
        <v>248122.00686565999</v>
      </c>
      <c r="F1835" s="88">
        <f t="shared" si="1014"/>
        <v>4832.2700000000004</v>
      </c>
      <c r="G1835" s="3">
        <f>IF(AND(N1835=1,N1834&gt;1),VLOOKUP(A1834,[1]Plan1!$BK$81:$BM$259,3),G1834)</f>
        <v>4843.87</v>
      </c>
      <c r="H1835" s="11">
        <f t="shared" si="1015"/>
        <v>42901</v>
      </c>
      <c r="I1835" s="11">
        <f t="shared" si="1016"/>
        <v>42931</v>
      </c>
      <c r="J1835" s="12">
        <f t="shared" si="989"/>
        <v>2.4005281161854075E-3</v>
      </c>
      <c r="K1835" s="11">
        <f t="shared" si="1005"/>
        <v>42992</v>
      </c>
      <c r="L1835" s="11">
        <f t="shared" si="990"/>
        <v>42992</v>
      </c>
      <c r="M1835" s="1">
        <f t="shared" si="1009"/>
        <v>22</v>
      </c>
      <c r="N1835" s="1">
        <f t="shared" si="991"/>
        <v>21</v>
      </c>
      <c r="O1835" s="2">
        <f t="shared" si="992"/>
        <v>1.0022912799999999</v>
      </c>
      <c r="P1835" s="13">
        <f t="shared" si="1017"/>
        <v>0.99769996000000005</v>
      </c>
      <c r="Q1835" s="13">
        <f t="shared" si="1010"/>
        <v>1.3815560768333055</v>
      </c>
      <c r="R1835" s="2">
        <f t="shared" si="1013"/>
        <v>1.3847216</v>
      </c>
      <c r="S1835" s="2">
        <f t="shared" si="1006"/>
        <v>1.34831144</v>
      </c>
      <c r="T1835" s="2">
        <f t="shared" si="993"/>
        <v>334545.74037272</v>
      </c>
      <c r="U1835" s="2">
        <f t="shared" si="994"/>
        <v>0</v>
      </c>
      <c r="V1835" s="2">
        <f t="shared" si="995"/>
        <v>95457.89547656769</v>
      </c>
      <c r="W1835" s="2">
        <f t="shared" si="996"/>
        <v>343579.9023422277</v>
      </c>
      <c r="X1835" s="17">
        <f t="shared" si="997"/>
        <v>0</v>
      </c>
      <c r="Y1835" s="2">
        <f t="shared" si="998"/>
        <v>0</v>
      </c>
      <c r="Z1835" s="72">
        <f t="shared" si="999"/>
        <v>0</v>
      </c>
      <c r="AA1835" s="2">
        <f t="shared" si="985"/>
        <v>0</v>
      </c>
      <c r="AB1835" s="12">
        <f t="shared" si="1007"/>
        <v>4.6600000000000003E-2</v>
      </c>
      <c r="AC1835" s="17">
        <f t="shared" si="1000"/>
        <v>21</v>
      </c>
      <c r="AD1835" s="17">
        <v>252</v>
      </c>
      <c r="AE1835" s="13">
        <f t="shared" si="1011"/>
        <v>1.00380278</v>
      </c>
      <c r="AF1835" s="2">
        <f t="shared" si="986"/>
        <v>1272.20385057</v>
      </c>
      <c r="AG1835" s="2">
        <f t="shared" si="1001"/>
        <v>1306.55878102</v>
      </c>
      <c r="AH1835" s="3">
        <f t="shared" si="1002"/>
        <v>0</v>
      </c>
      <c r="AI1835" s="4" t="str">
        <f t="shared" si="1012"/>
        <v>A+J=</v>
      </c>
      <c r="AJ1835" s="11">
        <f t="shared" si="1008"/>
        <v>42992</v>
      </c>
      <c r="AK1835" s="11"/>
      <c r="AL1835" s="4"/>
      <c r="AM1835" s="1"/>
      <c r="AN1835" s="11"/>
      <c r="AO1835" s="1"/>
      <c r="AP1835" s="1"/>
      <c r="AQ1835" s="3"/>
      <c r="AR1835" s="3"/>
      <c r="AS1835" s="6"/>
      <c r="AT1835" s="1"/>
      <c r="AU1835" s="1"/>
      <c r="AV1835" s="1"/>
      <c r="AW1835" s="1"/>
      <c r="AX1835" s="1"/>
      <c r="AY1835" s="1"/>
      <c r="AZ1835" s="1"/>
      <c r="BA1835" s="1"/>
      <c r="BB1835" s="1"/>
    </row>
    <row r="1836" spans="1:54" x14ac:dyDescent="0.2">
      <c r="A1836" s="158">
        <f t="shared" si="1003"/>
        <v>42992</v>
      </c>
      <c r="B1836" s="2">
        <f t="shared" si="987"/>
        <v>344986.39774748386</v>
      </c>
      <c r="C1836" s="2">
        <f t="shared" si="1004"/>
        <v>248122.00686565999</v>
      </c>
      <c r="D1836" s="2">
        <v>0</v>
      </c>
      <c r="E1836" s="73">
        <f t="shared" si="988"/>
        <v>248122.00686565999</v>
      </c>
      <c r="F1836" s="88">
        <f t="shared" si="1014"/>
        <v>4832.2700000000004</v>
      </c>
      <c r="G1836" s="3">
        <f>IF(AND(N1836=1,N1835&gt;1),VLOOKUP(A1835,[1]Plan1!$BK$81:$BM$259,3),G1835)</f>
        <v>4843.87</v>
      </c>
      <c r="H1836" s="11">
        <f t="shared" si="1015"/>
        <v>42901</v>
      </c>
      <c r="I1836" s="11">
        <f t="shared" si="1016"/>
        <v>42931</v>
      </c>
      <c r="J1836" s="12">
        <f t="shared" si="989"/>
        <v>2.4005281161854075E-3</v>
      </c>
      <c r="K1836" s="11">
        <f t="shared" si="1005"/>
        <v>43024</v>
      </c>
      <c r="L1836" s="11">
        <f t="shared" si="990"/>
        <v>42992</v>
      </c>
      <c r="M1836" s="1">
        <f t="shared" si="1009"/>
        <v>22</v>
      </c>
      <c r="N1836" s="1">
        <f t="shared" si="991"/>
        <v>22</v>
      </c>
      <c r="O1836" s="2">
        <f t="shared" si="992"/>
        <v>1.0024005199999999</v>
      </c>
      <c r="P1836" s="13">
        <f t="shared" si="1017"/>
        <v>0.99769996000000005</v>
      </c>
      <c r="Q1836" s="13">
        <f t="shared" si="1010"/>
        <v>1.3815560768333055</v>
      </c>
      <c r="R1836" s="2">
        <f t="shared" si="1013"/>
        <v>1.3848725200000001</v>
      </c>
      <c r="S1836" s="2">
        <f t="shared" si="1006"/>
        <v>1.3848725200000001</v>
      </c>
      <c r="T1836" s="2">
        <f t="shared" si="993"/>
        <v>343617.34891549998</v>
      </c>
      <c r="U1836" s="2">
        <f t="shared" si="994"/>
        <v>0</v>
      </c>
      <c r="V1836" s="2">
        <f t="shared" si="995"/>
        <v>95495.342049843879</v>
      </c>
      <c r="W1836" s="2">
        <f t="shared" si="996"/>
        <v>343617.34891550388</v>
      </c>
      <c r="X1836" s="17">
        <f t="shared" si="997"/>
        <v>60</v>
      </c>
      <c r="Y1836" s="2">
        <f t="shared" si="998"/>
        <v>1588.0701678600001</v>
      </c>
      <c r="Z1836" s="72">
        <f t="shared" si="999"/>
        <v>6.4003599999999999E-3</v>
      </c>
      <c r="AA1836" s="2">
        <f t="shared" si="985"/>
        <v>2199.2747353</v>
      </c>
      <c r="AB1836" s="12">
        <f t="shared" si="1007"/>
        <v>4.6600000000000003E-2</v>
      </c>
      <c r="AC1836" s="17">
        <f t="shared" si="1000"/>
        <v>22</v>
      </c>
      <c r="AD1836" s="17">
        <v>252</v>
      </c>
      <c r="AE1836" s="13">
        <f t="shared" si="1011"/>
        <v>1.003984225</v>
      </c>
      <c r="AF1836" s="2">
        <f t="shared" si="986"/>
        <v>1369.0488319799999</v>
      </c>
      <c r="AG1836" s="2">
        <f t="shared" si="1001"/>
        <v>1369.0488319799999</v>
      </c>
      <c r="AH1836" s="3">
        <f t="shared" si="1002"/>
        <v>3568.3235672800001</v>
      </c>
      <c r="AI1836" s="4" t="str">
        <f t="shared" si="1012"/>
        <v>A+J=</v>
      </c>
      <c r="AJ1836" s="11">
        <f t="shared" si="1008"/>
        <v>42992</v>
      </c>
      <c r="AK1836" s="11"/>
      <c r="AL1836" s="40"/>
      <c r="AM1836" s="38"/>
      <c r="AN1836" s="18"/>
      <c r="AO1836" s="38"/>
      <c r="AP1836" s="38"/>
      <c r="AQ1836" s="39"/>
      <c r="AR1836" s="39"/>
      <c r="AS1836" s="69"/>
      <c r="AT1836" s="38"/>
      <c r="AU1836" s="38"/>
      <c r="AV1836" s="38"/>
      <c r="AW1836" s="38"/>
      <c r="AX1836" s="38"/>
      <c r="AY1836" s="38"/>
      <c r="AZ1836" s="38"/>
      <c r="BA1836" s="38"/>
      <c r="BB1836" s="38"/>
    </row>
    <row r="1837" spans="1:54" x14ac:dyDescent="0.2">
      <c r="A1837" s="158">
        <f t="shared" si="1003"/>
        <v>42993</v>
      </c>
      <c r="B1837" s="2">
        <f t="shared" si="987"/>
        <v>341510.64506190113</v>
      </c>
      <c r="C1837" s="2">
        <f t="shared" si="1004"/>
        <v>246533.9366978</v>
      </c>
      <c r="D1837" s="2">
        <v>0</v>
      </c>
      <c r="E1837" s="73">
        <f t="shared" si="988"/>
        <v>246533.9366978</v>
      </c>
      <c r="F1837" s="88">
        <f t="shared" si="1014"/>
        <v>4843.87</v>
      </c>
      <c r="G1837" s="3">
        <f>IF(AND(N1837=1,N1836&gt;1),VLOOKUP(A1836,[1]Plan1!$BK$81:$BM$259,3),G1836)</f>
        <v>4853.07</v>
      </c>
      <c r="H1837" s="11">
        <f t="shared" si="1015"/>
        <v>42931</v>
      </c>
      <c r="I1837" s="11">
        <f t="shared" si="1016"/>
        <v>42962</v>
      </c>
      <c r="J1837" s="12">
        <f t="shared" si="989"/>
        <v>1.8993077848910023E-3</v>
      </c>
      <c r="K1837" s="11">
        <f t="shared" si="1005"/>
        <v>43024</v>
      </c>
      <c r="L1837" s="11">
        <f t="shared" si="990"/>
        <v>43024</v>
      </c>
      <c r="M1837" s="1">
        <f t="shared" si="1009"/>
        <v>21</v>
      </c>
      <c r="N1837" s="1">
        <f t="shared" si="991"/>
        <v>1</v>
      </c>
      <c r="O1837" s="2">
        <f t="shared" si="992"/>
        <v>1.00009036</v>
      </c>
      <c r="P1837" s="13">
        <f t="shared" si="1017"/>
        <v>1.0024005199999999</v>
      </c>
      <c r="Q1837" s="13">
        <f t="shared" si="1010"/>
        <v>1.3848725298268652</v>
      </c>
      <c r="R1837" s="2">
        <f t="shared" si="1013"/>
        <v>1.38499766</v>
      </c>
      <c r="S1837" s="2">
        <f t="shared" si="1006"/>
        <v>1.3848725200000001</v>
      </c>
      <c r="T1837" s="2">
        <f t="shared" si="993"/>
        <v>341418.0741802</v>
      </c>
      <c r="U1837" s="2">
        <f t="shared" si="994"/>
        <v>0</v>
      </c>
      <c r="V1837" s="2">
        <f t="shared" si="995"/>
        <v>94914.988739241133</v>
      </c>
      <c r="W1837" s="2">
        <f t="shared" si="996"/>
        <v>341448.92543704115</v>
      </c>
      <c r="X1837" s="17">
        <f t="shared" si="997"/>
        <v>0</v>
      </c>
      <c r="Y1837" s="2">
        <f t="shared" si="998"/>
        <v>0</v>
      </c>
      <c r="Z1837" s="72">
        <f t="shared" si="999"/>
        <v>0</v>
      </c>
      <c r="AA1837" s="2">
        <f t="shared" si="985"/>
        <v>0</v>
      </c>
      <c r="AB1837" s="12">
        <f t="shared" si="1007"/>
        <v>4.6600000000000003E-2</v>
      </c>
      <c r="AC1837" s="17">
        <f t="shared" si="1000"/>
        <v>1</v>
      </c>
      <c r="AD1837" s="17">
        <v>252</v>
      </c>
      <c r="AE1837" s="13">
        <f t="shared" si="1011"/>
        <v>1.0001807579999999</v>
      </c>
      <c r="AF1837" s="2">
        <f t="shared" si="986"/>
        <v>61.714048249999998</v>
      </c>
      <c r="AG1837" s="2">
        <f t="shared" si="1001"/>
        <v>61.719624860000003</v>
      </c>
      <c r="AH1837" s="3">
        <f t="shared" si="1002"/>
        <v>0</v>
      </c>
      <c r="AI1837" s="4" t="str">
        <f t="shared" si="1012"/>
        <v>A+J=</v>
      </c>
      <c r="AJ1837" s="11">
        <f t="shared" si="1008"/>
        <v>43024</v>
      </c>
      <c r="AK1837" s="11"/>
      <c r="AL1837" s="4"/>
      <c r="AM1837" s="1"/>
      <c r="AN1837" s="11"/>
      <c r="AO1837" s="1"/>
      <c r="AP1837" s="1"/>
      <c r="AQ1837" s="3"/>
      <c r="AR1837" s="3"/>
      <c r="AS1837" s="6"/>
      <c r="AT1837" s="1"/>
      <c r="AU1837" s="1"/>
      <c r="AV1837" s="1"/>
      <c r="AW1837" s="1"/>
      <c r="AX1837" s="1"/>
      <c r="AY1837" s="1"/>
      <c r="AZ1837" s="1"/>
      <c r="BA1837" s="1"/>
      <c r="BB1837" s="1"/>
    </row>
    <row r="1838" spans="1:54" x14ac:dyDescent="0.2">
      <c r="A1838" s="158">
        <f t="shared" si="1003"/>
        <v>42994</v>
      </c>
      <c r="B1838" s="2">
        <f t="shared" si="987"/>
        <v>341603.24049040885</v>
      </c>
      <c r="C1838" s="2">
        <f t="shared" si="1004"/>
        <v>246533.9366978</v>
      </c>
      <c r="D1838" s="2">
        <v>0</v>
      </c>
      <c r="E1838" s="73">
        <f t="shared" si="988"/>
        <v>246533.9366978</v>
      </c>
      <c r="F1838" s="88">
        <f t="shared" si="1014"/>
        <v>4843.87</v>
      </c>
      <c r="G1838" s="3">
        <f>IF(AND(N1838=1,N1837&gt;1),VLOOKUP(A1837,[1]Plan1!$BK$81:$BM$259,3),G1837)</f>
        <v>4853.07</v>
      </c>
      <c r="H1838" s="11">
        <f t="shared" si="1015"/>
        <v>42931</v>
      </c>
      <c r="I1838" s="11">
        <f t="shared" si="1016"/>
        <v>42962</v>
      </c>
      <c r="J1838" s="12">
        <f t="shared" si="989"/>
        <v>1.8993077848910023E-3</v>
      </c>
      <c r="K1838" s="11">
        <f t="shared" si="1005"/>
        <v>43024</v>
      </c>
      <c r="L1838" s="11">
        <f t="shared" si="990"/>
        <v>43024</v>
      </c>
      <c r="M1838" s="1">
        <f t="shared" si="1009"/>
        <v>21</v>
      </c>
      <c r="N1838" s="1">
        <f t="shared" si="991"/>
        <v>2</v>
      </c>
      <c r="O1838" s="2">
        <f t="shared" si="992"/>
        <v>1.0001807300000001</v>
      </c>
      <c r="P1838" s="13">
        <f t="shared" si="1017"/>
        <v>1.0024005199999999</v>
      </c>
      <c r="Q1838" s="13">
        <f t="shared" si="1010"/>
        <v>1.3848725298268652</v>
      </c>
      <c r="R1838" s="2">
        <f t="shared" si="1013"/>
        <v>1.3851228099999999</v>
      </c>
      <c r="S1838" s="2">
        <f t="shared" si="1006"/>
        <v>1.3848725200000001</v>
      </c>
      <c r="T1838" s="2">
        <f t="shared" si="993"/>
        <v>341418.0741802</v>
      </c>
      <c r="U1838" s="2">
        <f t="shared" si="994"/>
        <v>0</v>
      </c>
      <c r="V1838" s="2">
        <f t="shared" si="995"/>
        <v>94945.842461418841</v>
      </c>
      <c r="W1838" s="2">
        <f t="shared" si="996"/>
        <v>341479.77915921883</v>
      </c>
      <c r="X1838" s="17">
        <f t="shared" si="997"/>
        <v>0</v>
      </c>
      <c r="Y1838" s="2">
        <f t="shared" si="998"/>
        <v>0</v>
      </c>
      <c r="Z1838" s="72">
        <f t="shared" si="999"/>
        <v>0</v>
      </c>
      <c r="AA1838" s="2">
        <f t="shared" si="985"/>
        <v>0</v>
      </c>
      <c r="AB1838" s="12">
        <f t="shared" si="1007"/>
        <v>4.6600000000000003E-2</v>
      </c>
      <c r="AC1838" s="17">
        <f t="shared" si="1000"/>
        <v>2</v>
      </c>
      <c r="AD1838" s="17">
        <v>252</v>
      </c>
      <c r="AE1838" s="13">
        <f t="shared" si="1011"/>
        <v>1.0003615480000001</v>
      </c>
      <c r="AF1838" s="2">
        <f t="shared" si="986"/>
        <v>123.43902188</v>
      </c>
      <c r="AG1838" s="2">
        <f t="shared" si="1001"/>
        <v>123.46133119</v>
      </c>
      <c r="AH1838" s="3">
        <f t="shared" si="1002"/>
        <v>0</v>
      </c>
      <c r="AI1838" s="4" t="str">
        <f t="shared" si="1012"/>
        <v>A+J=</v>
      </c>
      <c r="AJ1838" s="11">
        <f t="shared" si="1008"/>
        <v>43024</v>
      </c>
      <c r="AK1838" s="11"/>
      <c r="AL1838" s="4"/>
      <c r="AM1838" s="1"/>
      <c r="AN1838" s="11"/>
      <c r="AO1838" s="1"/>
      <c r="AP1838" s="1"/>
      <c r="AQ1838" s="3"/>
      <c r="AR1838" s="3"/>
      <c r="AS1838" s="6"/>
      <c r="AT1838" s="1"/>
      <c r="AU1838" s="1"/>
      <c r="AV1838" s="1"/>
      <c r="AW1838" s="1"/>
      <c r="AX1838" s="1"/>
      <c r="AY1838" s="1"/>
      <c r="AZ1838" s="1"/>
      <c r="BA1838" s="1"/>
      <c r="BB1838" s="1"/>
    </row>
    <row r="1839" spans="1:54" x14ac:dyDescent="0.2">
      <c r="A1839" s="158">
        <f t="shared" si="1003"/>
        <v>42995</v>
      </c>
      <c r="B1839" s="2">
        <f t="shared" si="987"/>
        <v>341603.24049040885</v>
      </c>
      <c r="C1839" s="2">
        <f t="shared" si="1004"/>
        <v>246533.9366978</v>
      </c>
      <c r="D1839" s="2">
        <v>0</v>
      </c>
      <c r="E1839" s="73">
        <f t="shared" si="988"/>
        <v>246533.9366978</v>
      </c>
      <c r="F1839" s="88">
        <f t="shared" si="1014"/>
        <v>4843.87</v>
      </c>
      <c r="G1839" s="3">
        <f>IF(AND(N1839=1,N1838&gt;1),VLOOKUP(A1838,[1]Plan1!$BK$81:$BM$259,3),G1838)</f>
        <v>4853.07</v>
      </c>
      <c r="H1839" s="11">
        <f t="shared" si="1015"/>
        <v>42931</v>
      </c>
      <c r="I1839" s="11">
        <f t="shared" si="1016"/>
        <v>42962</v>
      </c>
      <c r="J1839" s="12">
        <f t="shared" si="989"/>
        <v>1.8993077848910023E-3</v>
      </c>
      <c r="K1839" s="11">
        <f t="shared" si="1005"/>
        <v>43024</v>
      </c>
      <c r="L1839" s="11">
        <f t="shared" si="990"/>
        <v>43024</v>
      </c>
      <c r="M1839" s="1">
        <f t="shared" si="1009"/>
        <v>21</v>
      </c>
      <c r="N1839" s="1">
        <f t="shared" si="991"/>
        <v>2</v>
      </c>
      <c r="O1839" s="2">
        <f t="shared" si="992"/>
        <v>1.0001807300000001</v>
      </c>
      <c r="P1839" s="13">
        <f t="shared" si="1017"/>
        <v>1.0024005199999999</v>
      </c>
      <c r="Q1839" s="13">
        <f t="shared" si="1010"/>
        <v>1.3848725298268652</v>
      </c>
      <c r="R1839" s="2">
        <f t="shared" si="1013"/>
        <v>1.3851228099999999</v>
      </c>
      <c r="S1839" s="2">
        <f t="shared" si="1006"/>
        <v>1.3848725200000001</v>
      </c>
      <c r="T1839" s="2">
        <f t="shared" si="993"/>
        <v>341418.0741802</v>
      </c>
      <c r="U1839" s="2">
        <f t="shared" si="994"/>
        <v>0</v>
      </c>
      <c r="V1839" s="2">
        <f t="shared" si="995"/>
        <v>94945.842461418841</v>
      </c>
      <c r="W1839" s="2">
        <f t="shared" si="996"/>
        <v>341479.77915921883</v>
      </c>
      <c r="X1839" s="17">
        <f t="shared" si="997"/>
        <v>0</v>
      </c>
      <c r="Y1839" s="2">
        <f t="shared" si="998"/>
        <v>0</v>
      </c>
      <c r="Z1839" s="72">
        <f t="shared" si="999"/>
        <v>0</v>
      </c>
      <c r="AA1839" s="2">
        <f t="shared" si="985"/>
        <v>0</v>
      </c>
      <c r="AB1839" s="12">
        <f t="shared" si="1007"/>
        <v>4.6600000000000003E-2</v>
      </c>
      <c r="AC1839" s="17">
        <f t="shared" si="1000"/>
        <v>2</v>
      </c>
      <c r="AD1839" s="17">
        <v>252</v>
      </c>
      <c r="AE1839" s="13">
        <f t="shared" si="1011"/>
        <v>1.0003615480000001</v>
      </c>
      <c r="AF1839" s="2">
        <f t="shared" si="986"/>
        <v>123.43902188</v>
      </c>
      <c r="AG1839" s="2">
        <f t="shared" si="1001"/>
        <v>123.46133119</v>
      </c>
      <c r="AH1839" s="3">
        <f t="shared" si="1002"/>
        <v>0</v>
      </c>
      <c r="AI1839" s="4" t="str">
        <f t="shared" si="1012"/>
        <v>A+J=</v>
      </c>
      <c r="AJ1839" s="11">
        <f t="shared" si="1008"/>
        <v>43024</v>
      </c>
      <c r="AK1839" s="11"/>
      <c r="AL1839" s="4"/>
      <c r="AM1839" s="1"/>
      <c r="AN1839" s="11"/>
      <c r="AO1839" s="1"/>
      <c r="AP1839" s="1"/>
      <c r="AQ1839" s="3"/>
      <c r="AR1839" s="3"/>
      <c r="AS1839" s="6"/>
      <c r="AT1839" s="1"/>
      <c r="AU1839" s="1"/>
      <c r="AV1839" s="1"/>
      <c r="AW1839" s="1"/>
      <c r="AX1839" s="1"/>
      <c r="AY1839" s="1"/>
      <c r="AZ1839" s="1"/>
      <c r="BA1839" s="1"/>
      <c r="BB1839" s="1"/>
    </row>
    <row r="1840" spans="1:54" x14ac:dyDescent="0.2">
      <c r="A1840" s="158">
        <f t="shared" si="1003"/>
        <v>42996</v>
      </c>
      <c r="B1840" s="2">
        <f t="shared" si="987"/>
        <v>341603.24049040885</v>
      </c>
      <c r="C1840" s="2">
        <f t="shared" si="1004"/>
        <v>246533.9366978</v>
      </c>
      <c r="D1840" s="2">
        <v>0</v>
      </c>
      <c r="E1840" s="73">
        <f t="shared" si="988"/>
        <v>246533.9366978</v>
      </c>
      <c r="F1840" s="88">
        <f t="shared" si="1014"/>
        <v>4843.87</v>
      </c>
      <c r="G1840" s="3">
        <f>IF(AND(N1840=1,N1839&gt;1),VLOOKUP(A1839,[1]Plan1!$BK$81:$BM$259,3),G1839)</f>
        <v>4853.07</v>
      </c>
      <c r="H1840" s="11">
        <f t="shared" si="1015"/>
        <v>42931</v>
      </c>
      <c r="I1840" s="11">
        <f t="shared" si="1016"/>
        <v>42962</v>
      </c>
      <c r="J1840" s="12">
        <f t="shared" si="989"/>
        <v>1.8993077848910023E-3</v>
      </c>
      <c r="K1840" s="11">
        <f t="shared" si="1005"/>
        <v>43024</v>
      </c>
      <c r="L1840" s="11">
        <f t="shared" si="990"/>
        <v>43024</v>
      </c>
      <c r="M1840" s="1">
        <f t="shared" si="1009"/>
        <v>21</v>
      </c>
      <c r="N1840" s="1">
        <f t="shared" si="991"/>
        <v>2</v>
      </c>
      <c r="O1840" s="2">
        <f t="shared" si="992"/>
        <v>1.0001807300000001</v>
      </c>
      <c r="P1840" s="13">
        <f t="shared" si="1017"/>
        <v>1.0024005199999999</v>
      </c>
      <c r="Q1840" s="13">
        <f t="shared" si="1010"/>
        <v>1.3848725298268652</v>
      </c>
      <c r="R1840" s="2">
        <f t="shared" si="1013"/>
        <v>1.3851228099999999</v>
      </c>
      <c r="S1840" s="2">
        <f t="shared" si="1006"/>
        <v>1.3848725200000001</v>
      </c>
      <c r="T1840" s="2">
        <f t="shared" si="993"/>
        <v>341418.0741802</v>
      </c>
      <c r="U1840" s="2">
        <f t="shared" si="994"/>
        <v>0</v>
      </c>
      <c r="V1840" s="2">
        <f t="shared" si="995"/>
        <v>94945.842461418841</v>
      </c>
      <c r="W1840" s="2">
        <f t="shared" si="996"/>
        <v>341479.77915921883</v>
      </c>
      <c r="X1840" s="17">
        <f t="shared" si="997"/>
        <v>0</v>
      </c>
      <c r="Y1840" s="2">
        <f t="shared" si="998"/>
        <v>0</v>
      </c>
      <c r="Z1840" s="72">
        <f t="shared" si="999"/>
        <v>0</v>
      </c>
      <c r="AA1840" s="2">
        <f t="shared" si="985"/>
        <v>0</v>
      </c>
      <c r="AB1840" s="12">
        <f t="shared" si="1007"/>
        <v>4.6600000000000003E-2</v>
      </c>
      <c r="AC1840" s="17">
        <f t="shared" si="1000"/>
        <v>2</v>
      </c>
      <c r="AD1840" s="17">
        <v>252</v>
      </c>
      <c r="AE1840" s="13">
        <f t="shared" si="1011"/>
        <v>1.0003615480000001</v>
      </c>
      <c r="AF1840" s="2">
        <f t="shared" si="986"/>
        <v>123.43902188</v>
      </c>
      <c r="AG1840" s="2">
        <f t="shared" si="1001"/>
        <v>123.46133119</v>
      </c>
      <c r="AH1840" s="3">
        <f t="shared" si="1002"/>
        <v>0</v>
      </c>
      <c r="AI1840" s="4" t="str">
        <f t="shared" si="1012"/>
        <v>A+J=</v>
      </c>
      <c r="AJ1840" s="11">
        <f t="shared" si="1008"/>
        <v>43024</v>
      </c>
      <c r="AK1840" s="11"/>
      <c r="AL1840" s="4"/>
      <c r="AM1840" s="1"/>
      <c r="AN1840" s="11"/>
      <c r="AO1840" s="1"/>
      <c r="AP1840" s="1"/>
      <c r="AQ1840" s="3"/>
      <c r="AR1840" s="3"/>
      <c r="AS1840" s="6"/>
      <c r="AT1840" s="1"/>
      <c r="AU1840" s="1"/>
      <c r="AV1840" s="1"/>
      <c r="AW1840" s="1"/>
      <c r="AX1840" s="1"/>
      <c r="AY1840" s="1"/>
      <c r="AZ1840" s="1"/>
      <c r="BA1840" s="1"/>
      <c r="BB1840" s="1"/>
    </row>
    <row r="1841" spans="1:54" x14ac:dyDescent="0.2">
      <c r="A1841" s="158">
        <f t="shared" si="1003"/>
        <v>42997</v>
      </c>
      <c r="B1841" s="2">
        <f t="shared" si="987"/>
        <v>341695.85834485665</v>
      </c>
      <c r="C1841" s="2">
        <f t="shared" si="1004"/>
        <v>246533.9366978</v>
      </c>
      <c r="D1841" s="2">
        <v>0</v>
      </c>
      <c r="E1841" s="73">
        <f t="shared" si="988"/>
        <v>246533.9366978</v>
      </c>
      <c r="F1841" s="88">
        <f t="shared" si="1014"/>
        <v>4843.87</v>
      </c>
      <c r="G1841" s="3">
        <f>IF(AND(N1841=1,N1840&gt;1),VLOOKUP(A1840,[1]Plan1!$BK$81:$BM$259,3),G1840)</f>
        <v>4853.07</v>
      </c>
      <c r="H1841" s="11">
        <f t="shared" si="1015"/>
        <v>42931</v>
      </c>
      <c r="I1841" s="11">
        <f t="shared" si="1016"/>
        <v>42962</v>
      </c>
      <c r="J1841" s="12">
        <f t="shared" si="989"/>
        <v>1.8993077848910023E-3</v>
      </c>
      <c r="K1841" s="11">
        <f t="shared" si="1005"/>
        <v>43024</v>
      </c>
      <c r="L1841" s="11">
        <f t="shared" si="990"/>
        <v>43024</v>
      </c>
      <c r="M1841" s="1">
        <f t="shared" si="1009"/>
        <v>21</v>
      </c>
      <c r="N1841" s="1">
        <f t="shared" si="991"/>
        <v>3</v>
      </c>
      <c r="O1841" s="2">
        <f t="shared" si="992"/>
        <v>1.0002711</v>
      </c>
      <c r="P1841" s="13">
        <f t="shared" si="1017"/>
        <v>1.0024005199999999</v>
      </c>
      <c r="Q1841" s="13">
        <f t="shared" si="1010"/>
        <v>1.3848725298268652</v>
      </c>
      <c r="R1841" s="2">
        <f t="shared" si="1013"/>
        <v>1.3852479600000001</v>
      </c>
      <c r="S1841" s="2">
        <f t="shared" si="1006"/>
        <v>1.3848725200000001</v>
      </c>
      <c r="T1841" s="2">
        <f t="shared" si="993"/>
        <v>341418.0741802</v>
      </c>
      <c r="U1841" s="2">
        <f t="shared" si="994"/>
        <v>0</v>
      </c>
      <c r="V1841" s="2">
        <f t="shared" si="995"/>
        <v>94976.696183596607</v>
      </c>
      <c r="W1841" s="2">
        <f t="shared" si="996"/>
        <v>341510.63288139662</v>
      </c>
      <c r="X1841" s="17">
        <f t="shared" si="997"/>
        <v>0</v>
      </c>
      <c r="Y1841" s="2">
        <f t="shared" si="998"/>
        <v>0</v>
      </c>
      <c r="Z1841" s="72">
        <f t="shared" si="999"/>
        <v>0</v>
      </c>
      <c r="AA1841" s="2">
        <f t="shared" si="985"/>
        <v>0</v>
      </c>
      <c r="AB1841" s="12">
        <f t="shared" si="1007"/>
        <v>4.6600000000000003E-2</v>
      </c>
      <c r="AC1841" s="17">
        <f t="shared" si="1000"/>
        <v>3</v>
      </c>
      <c r="AD1841" s="17">
        <v>252</v>
      </c>
      <c r="AE1841" s="13">
        <f t="shared" si="1011"/>
        <v>1.0005423710000001</v>
      </c>
      <c r="AF1841" s="2">
        <f t="shared" si="986"/>
        <v>185.17526230999999</v>
      </c>
      <c r="AG1841" s="2">
        <f t="shared" si="1001"/>
        <v>185.22546345999999</v>
      </c>
      <c r="AH1841" s="3">
        <f t="shared" si="1002"/>
        <v>0</v>
      </c>
      <c r="AI1841" s="4" t="str">
        <f t="shared" si="1012"/>
        <v>A+J=</v>
      </c>
      <c r="AJ1841" s="11">
        <f t="shared" si="1008"/>
        <v>43024</v>
      </c>
      <c r="AK1841" s="11"/>
      <c r="AL1841" s="4"/>
      <c r="AM1841" s="1"/>
      <c r="AN1841" s="11"/>
      <c r="AO1841" s="1"/>
      <c r="AP1841" s="1"/>
      <c r="AQ1841" s="3"/>
      <c r="AR1841" s="3"/>
      <c r="AS1841" s="6"/>
      <c r="AT1841" s="1"/>
      <c r="AU1841" s="1"/>
      <c r="AV1841" s="1"/>
      <c r="AW1841" s="1"/>
      <c r="AX1841" s="1"/>
      <c r="AY1841" s="1"/>
      <c r="AZ1841" s="1"/>
      <c r="BA1841" s="1"/>
      <c r="BB1841" s="1"/>
    </row>
    <row r="1842" spans="1:54" x14ac:dyDescent="0.2">
      <c r="A1842" s="158">
        <f t="shared" si="1003"/>
        <v>42998</v>
      </c>
      <c r="B1842" s="2">
        <f t="shared" si="987"/>
        <v>341788.50602967246</v>
      </c>
      <c r="C1842" s="2">
        <f t="shared" si="1004"/>
        <v>246533.9366978</v>
      </c>
      <c r="D1842" s="2">
        <v>0</v>
      </c>
      <c r="E1842" s="73">
        <f t="shared" si="988"/>
        <v>246533.9366978</v>
      </c>
      <c r="F1842" s="88">
        <f t="shared" si="1014"/>
        <v>4843.87</v>
      </c>
      <c r="G1842" s="3">
        <f>IF(AND(N1842=1,N1841&gt;1),VLOOKUP(A1841,[1]Plan1!$BK$81:$BM$259,3),G1841)</f>
        <v>4853.07</v>
      </c>
      <c r="H1842" s="11">
        <f t="shared" si="1015"/>
        <v>42931</v>
      </c>
      <c r="I1842" s="11">
        <f t="shared" si="1016"/>
        <v>42962</v>
      </c>
      <c r="J1842" s="12">
        <f t="shared" si="989"/>
        <v>1.8993077848910023E-3</v>
      </c>
      <c r="K1842" s="11">
        <f t="shared" si="1005"/>
        <v>43024</v>
      </c>
      <c r="L1842" s="11">
        <f t="shared" si="990"/>
        <v>43024</v>
      </c>
      <c r="M1842" s="1">
        <f t="shared" si="1009"/>
        <v>21</v>
      </c>
      <c r="N1842" s="1">
        <f t="shared" si="991"/>
        <v>4</v>
      </c>
      <c r="O1842" s="2">
        <f t="shared" si="992"/>
        <v>1.00036149</v>
      </c>
      <c r="P1842" s="13">
        <f t="shared" si="1017"/>
        <v>1.0024005199999999</v>
      </c>
      <c r="Q1842" s="13">
        <f t="shared" si="1010"/>
        <v>1.3848725298268652</v>
      </c>
      <c r="R1842" s="2">
        <f t="shared" si="1013"/>
        <v>1.38537314</v>
      </c>
      <c r="S1842" s="2">
        <f t="shared" si="1006"/>
        <v>1.3848725200000001</v>
      </c>
      <c r="T1842" s="2">
        <f t="shared" si="993"/>
        <v>341418.0741802</v>
      </c>
      <c r="U1842" s="2">
        <f t="shared" si="994"/>
        <v>0</v>
      </c>
      <c r="V1842" s="2">
        <f t="shared" si="995"/>
        <v>95007.557301792418</v>
      </c>
      <c r="W1842" s="2">
        <f t="shared" si="996"/>
        <v>341541.49399959244</v>
      </c>
      <c r="X1842" s="17">
        <f t="shared" si="997"/>
        <v>0</v>
      </c>
      <c r="Y1842" s="2">
        <f t="shared" si="998"/>
        <v>0</v>
      </c>
      <c r="Z1842" s="72">
        <f t="shared" si="999"/>
        <v>0</v>
      </c>
      <c r="AA1842" s="2">
        <f t="shared" si="985"/>
        <v>0</v>
      </c>
      <c r="AB1842" s="12">
        <f t="shared" si="1007"/>
        <v>4.6600000000000003E-2</v>
      </c>
      <c r="AC1842" s="17">
        <f t="shared" si="1000"/>
        <v>4</v>
      </c>
      <c r="AD1842" s="17">
        <v>252</v>
      </c>
      <c r="AE1842" s="13">
        <f t="shared" si="1011"/>
        <v>1.0007232269999999</v>
      </c>
      <c r="AF1842" s="2">
        <f t="shared" si="986"/>
        <v>246.92276953000001</v>
      </c>
      <c r="AG1842" s="2">
        <f t="shared" si="1001"/>
        <v>247.01203007999999</v>
      </c>
      <c r="AH1842" s="3">
        <f t="shared" si="1002"/>
        <v>0</v>
      </c>
      <c r="AI1842" s="4" t="str">
        <f t="shared" si="1012"/>
        <v>A+J=</v>
      </c>
      <c r="AJ1842" s="11">
        <f t="shared" si="1008"/>
        <v>43024</v>
      </c>
      <c r="AK1842" s="11"/>
      <c r="AL1842" s="4"/>
      <c r="AM1842" s="1"/>
      <c r="AN1842" s="11"/>
      <c r="AO1842" s="1"/>
      <c r="AP1842" s="1"/>
      <c r="AQ1842" s="3"/>
      <c r="AR1842" s="3"/>
      <c r="AS1842" s="6"/>
      <c r="AT1842" s="1"/>
      <c r="AU1842" s="1"/>
      <c r="AV1842" s="1"/>
      <c r="AW1842" s="1"/>
      <c r="AX1842" s="1"/>
      <c r="AY1842" s="1"/>
      <c r="AZ1842" s="1"/>
      <c r="BA1842" s="1"/>
      <c r="BB1842" s="1"/>
    </row>
    <row r="1843" spans="1:54" x14ac:dyDescent="0.2">
      <c r="A1843" s="158">
        <f t="shared" si="1003"/>
        <v>42999</v>
      </c>
      <c r="B1843" s="2">
        <f t="shared" si="987"/>
        <v>341881.17580762826</v>
      </c>
      <c r="C1843" s="2">
        <f t="shared" si="1004"/>
        <v>246533.9366978</v>
      </c>
      <c r="D1843" s="2">
        <v>0</v>
      </c>
      <c r="E1843" s="73">
        <f t="shared" si="988"/>
        <v>246533.9366978</v>
      </c>
      <c r="F1843" s="88">
        <f t="shared" si="1014"/>
        <v>4843.87</v>
      </c>
      <c r="G1843" s="3">
        <f>IF(AND(N1843=1,N1842&gt;1),VLOOKUP(A1842,[1]Plan1!$BK$81:$BM$259,3),G1842)</f>
        <v>4853.07</v>
      </c>
      <c r="H1843" s="11">
        <f t="shared" si="1015"/>
        <v>42931</v>
      </c>
      <c r="I1843" s="11">
        <f t="shared" si="1016"/>
        <v>42962</v>
      </c>
      <c r="J1843" s="12">
        <f t="shared" si="989"/>
        <v>1.8993077848910023E-3</v>
      </c>
      <c r="K1843" s="11">
        <f t="shared" si="1005"/>
        <v>43024</v>
      </c>
      <c r="L1843" s="11">
        <f t="shared" si="990"/>
        <v>43024</v>
      </c>
      <c r="M1843" s="1">
        <f t="shared" si="1009"/>
        <v>21</v>
      </c>
      <c r="N1843" s="1">
        <f t="shared" si="991"/>
        <v>5</v>
      </c>
      <c r="O1843" s="2">
        <f t="shared" si="992"/>
        <v>1.00045188</v>
      </c>
      <c r="P1843" s="13">
        <f t="shared" si="1017"/>
        <v>1.0024005199999999</v>
      </c>
      <c r="Q1843" s="13">
        <f t="shared" si="1010"/>
        <v>1.3848725298268652</v>
      </c>
      <c r="R1843" s="2">
        <f t="shared" si="1013"/>
        <v>1.3854983199999999</v>
      </c>
      <c r="S1843" s="2">
        <f t="shared" si="1006"/>
        <v>1.3848725200000001</v>
      </c>
      <c r="T1843" s="2">
        <f t="shared" si="993"/>
        <v>341418.0741802</v>
      </c>
      <c r="U1843" s="2">
        <f t="shared" si="994"/>
        <v>0</v>
      </c>
      <c r="V1843" s="2">
        <f t="shared" si="995"/>
        <v>95038.418419988244</v>
      </c>
      <c r="W1843" s="2">
        <f t="shared" si="996"/>
        <v>341572.35511778825</v>
      </c>
      <c r="X1843" s="17">
        <f t="shared" si="997"/>
        <v>0</v>
      </c>
      <c r="Y1843" s="2">
        <f t="shared" si="998"/>
        <v>0</v>
      </c>
      <c r="Z1843" s="72">
        <f t="shared" si="999"/>
        <v>0</v>
      </c>
      <c r="AA1843" s="2">
        <f t="shared" si="985"/>
        <v>0</v>
      </c>
      <c r="AB1843" s="12">
        <f t="shared" si="1007"/>
        <v>4.6600000000000003E-2</v>
      </c>
      <c r="AC1843" s="17">
        <f t="shared" si="1000"/>
        <v>5</v>
      </c>
      <c r="AD1843" s="17">
        <v>252</v>
      </c>
      <c r="AE1843" s="13">
        <f t="shared" si="1011"/>
        <v>1.000904115</v>
      </c>
      <c r="AF1843" s="2">
        <f t="shared" si="986"/>
        <v>308.68120212999997</v>
      </c>
      <c r="AG1843" s="2">
        <f t="shared" si="1001"/>
        <v>308.82068984</v>
      </c>
      <c r="AH1843" s="3">
        <f t="shared" si="1002"/>
        <v>0</v>
      </c>
      <c r="AI1843" s="4" t="str">
        <f t="shared" si="1012"/>
        <v>A+J=</v>
      </c>
      <c r="AJ1843" s="11">
        <f t="shared" si="1008"/>
        <v>43024</v>
      </c>
      <c r="AK1843" s="11"/>
      <c r="AL1843" s="4"/>
      <c r="AM1843" s="1"/>
      <c r="AN1843" s="11"/>
      <c r="AO1843" s="1"/>
      <c r="AP1843" s="1"/>
      <c r="AQ1843" s="3"/>
      <c r="AR1843" s="3"/>
      <c r="AS1843" s="6"/>
      <c r="AT1843" s="1"/>
      <c r="AU1843" s="1"/>
      <c r="AV1843" s="1"/>
      <c r="AW1843" s="1"/>
      <c r="AX1843" s="1"/>
      <c r="AY1843" s="1"/>
      <c r="AZ1843" s="1"/>
      <c r="BA1843" s="1"/>
      <c r="BB1843" s="1"/>
    </row>
    <row r="1844" spans="1:54" x14ac:dyDescent="0.2">
      <c r="A1844" s="158">
        <f t="shared" si="1003"/>
        <v>43000</v>
      </c>
      <c r="B1844" s="2">
        <f t="shared" si="987"/>
        <v>341973.87542735215</v>
      </c>
      <c r="C1844" s="2">
        <f t="shared" si="1004"/>
        <v>246533.9366978</v>
      </c>
      <c r="D1844" s="2">
        <v>0</v>
      </c>
      <c r="E1844" s="73">
        <f t="shared" si="988"/>
        <v>246533.9366978</v>
      </c>
      <c r="F1844" s="88">
        <f t="shared" si="1014"/>
        <v>4843.87</v>
      </c>
      <c r="G1844" s="3">
        <f>IF(AND(N1844=1,N1843&gt;1),VLOOKUP(A1843,[1]Plan1!$BK$81:$BM$259,3),G1843)</f>
        <v>4853.07</v>
      </c>
      <c r="H1844" s="11">
        <f t="shared" si="1015"/>
        <v>42931</v>
      </c>
      <c r="I1844" s="11">
        <f t="shared" si="1016"/>
        <v>42962</v>
      </c>
      <c r="J1844" s="12">
        <f t="shared" si="989"/>
        <v>1.8993077848910023E-3</v>
      </c>
      <c r="K1844" s="11">
        <f t="shared" si="1005"/>
        <v>43024</v>
      </c>
      <c r="L1844" s="11">
        <f t="shared" si="990"/>
        <v>43024</v>
      </c>
      <c r="M1844" s="1">
        <f t="shared" si="1009"/>
        <v>21</v>
      </c>
      <c r="N1844" s="1">
        <f t="shared" si="991"/>
        <v>6</v>
      </c>
      <c r="O1844" s="2">
        <f t="shared" si="992"/>
        <v>1.0005422900000001</v>
      </c>
      <c r="P1844" s="13">
        <f t="shared" si="1017"/>
        <v>1.0024005199999999</v>
      </c>
      <c r="Q1844" s="13">
        <f t="shared" si="1010"/>
        <v>1.3848725298268652</v>
      </c>
      <c r="R1844" s="2">
        <f t="shared" si="1013"/>
        <v>1.3856235299999999</v>
      </c>
      <c r="S1844" s="2">
        <f t="shared" si="1006"/>
        <v>1.3848725200000001</v>
      </c>
      <c r="T1844" s="2">
        <f t="shared" si="993"/>
        <v>341418.0741802</v>
      </c>
      <c r="U1844" s="2">
        <f t="shared" si="994"/>
        <v>0</v>
      </c>
      <c r="V1844" s="2">
        <f t="shared" si="995"/>
        <v>95069.286934202159</v>
      </c>
      <c r="W1844" s="2">
        <f t="shared" si="996"/>
        <v>341603.22363200213</v>
      </c>
      <c r="X1844" s="17">
        <f t="shared" si="997"/>
        <v>0</v>
      </c>
      <c r="Y1844" s="2">
        <f t="shared" si="998"/>
        <v>0</v>
      </c>
      <c r="Z1844" s="72">
        <f t="shared" si="999"/>
        <v>0</v>
      </c>
      <c r="AA1844" s="2">
        <f t="shared" si="985"/>
        <v>0</v>
      </c>
      <c r="AB1844" s="12">
        <f t="shared" si="1007"/>
        <v>4.6600000000000003E-2</v>
      </c>
      <c r="AC1844" s="17">
        <f t="shared" si="1000"/>
        <v>6</v>
      </c>
      <c r="AD1844" s="17">
        <v>252</v>
      </c>
      <c r="AE1844" s="13">
        <f t="shared" si="1011"/>
        <v>1.0010850360000001</v>
      </c>
      <c r="AF1844" s="2">
        <f t="shared" si="986"/>
        <v>370.45090153000001</v>
      </c>
      <c r="AG1844" s="2">
        <f t="shared" si="1001"/>
        <v>370.65179534999999</v>
      </c>
      <c r="AH1844" s="3">
        <f t="shared" si="1002"/>
        <v>0</v>
      </c>
      <c r="AI1844" s="4" t="str">
        <f t="shared" si="1012"/>
        <v>A+J=</v>
      </c>
      <c r="AJ1844" s="11">
        <f t="shared" si="1008"/>
        <v>43024</v>
      </c>
      <c r="AK1844" s="11"/>
      <c r="AL1844" s="4"/>
      <c r="AM1844" s="1"/>
      <c r="AN1844" s="11"/>
      <c r="AO1844" s="1"/>
      <c r="AP1844" s="1"/>
      <c r="AQ1844" s="3"/>
      <c r="AR1844" s="3"/>
      <c r="AS1844" s="6"/>
      <c r="AT1844" s="1"/>
      <c r="AU1844" s="1"/>
      <c r="AV1844" s="1"/>
      <c r="AW1844" s="1"/>
      <c r="AX1844" s="1"/>
      <c r="AY1844" s="1"/>
      <c r="AZ1844" s="1"/>
      <c r="BA1844" s="1"/>
      <c r="BB1844" s="1"/>
    </row>
    <row r="1845" spans="1:54" x14ac:dyDescent="0.2">
      <c r="A1845" s="158">
        <f t="shared" si="1003"/>
        <v>43001</v>
      </c>
      <c r="B1845" s="2">
        <f t="shared" si="987"/>
        <v>342066.59502206673</v>
      </c>
      <c r="C1845" s="2">
        <f t="shared" si="1004"/>
        <v>246533.9366978</v>
      </c>
      <c r="D1845" s="2">
        <v>0</v>
      </c>
      <c r="E1845" s="73">
        <f t="shared" si="988"/>
        <v>246533.9366978</v>
      </c>
      <c r="F1845" s="88">
        <f t="shared" si="1014"/>
        <v>4843.87</v>
      </c>
      <c r="G1845" s="3">
        <f>IF(AND(N1845=1,N1844&gt;1),VLOOKUP(A1844,[1]Plan1!$BK$81:$BM$259,3),G1844)</f>
        <v>4853.07</v>
      </c>
      <c r="H1845" s="11">
        <f t="shared" si="1015"/>
        <v>42931</v>
      </c>
      <c r="I1845" s="11">
        <f t="shared" si="1016"/>
        <v>42962</v>
      </c>
      <c r="J1845" s="12">
        <f t="shared" si="989"/>
        <v>1.8993077848910023E-3</v>
      </c>
      <c r="K1845" s="11">
        <f t="shared" si="1005"/>
        <v>43024</v>
      </c>
      <c r="L1845" s="11">
        <f t="shared" si="990"/>
        <v>43024</v>
      </c>
      <c r="M1845" s="1">
        <f t="shared" si="1009"/>
        <v>21</v>
      </c>
      <c r="N1845" s="1">
        <f t="shared" si="991"/>
        <v>7</v>
      </c>
      <c r="O1845" s="2">
        <f t="shared" si="992"/>
        <v>1.0006326999999999</v>
      </c>
      <c r="P1845" s="13">
        <f t="shared" si="1017"/>
        <v>1.0024005199999999</v>
      </c>
      <c r="Q1845" s="13">
        <f t="shared" si="1010"/>
        <v>1.3848725298268652</v>
      </c>
      <c r="R1845" s="2">
        <f t="shared" si="1013"/>
        <v>1.38574873</v>
      </c>
      <c r="S1845" s="2">
        <f t="shared" si="1006"/>
        <v>1.3848725200000001</v>
      </c>
      <c r="T1845" s="2">
        <f t="shared" si="993"/>
        <v>341418.0741802</v>
      </c>
      <c r="U1845" s="2">
        <f t="shared" si="994"/>
        <v>0</v>
      </c>
      <c r="V1845" s="2">
        <f t="shared" si="995"/>
        <v>95100.152983076739</v>
      </c>
      <c r="W1845" s="2">
        <f t="shared" si="996"/>
        <v>341634.08968087676</v>
      </c>
      <c r="X1845" s="17">
        <f t="shared" si="997"/>
        <v>0</v>
      </c>
      <c r="Y1845" s="2">
        <f t="shared" si="998"/>
        <v>0</v>
      </c>
      <c r="Z1845" s="72">
        <f t="shared" si="999"/>
        <v>0</v>
      </c>
      <c r="AA1845" s="2">
        <f t="shared" si="985"/>
        <v>0</v>
      </c>
      <c r="AB1845" s="12">
        <f t="shared" si="1007"/>
        <v>4.6600000000000003E-2</v>
      </c>
      <c r="AC1845" s="17">
        <f t="shared" si="1000"/>
        <v>7</v>
      </c>
      <c r="AD1845" s="17">
        <v>252</v>
      </c>
      <c r="AE1845" s="13">
        <f t="shared" si="1011"/>
        <v>1.0012659900000001</v>
      </c>
      <c r="AF1845" s="2">
        <f t="shared" si="986"/>
        <v>432.23186772999998</v>
      </c>
      <c r="AG1845" s="2">
        <f t="shared" si="1001"/>
        <v>432.50534119000002</v>
      </c>
      <c r="AH1845" s="3">
        <f t="shared" si="1002"/>
        <v>0</v>
      </c>
      <c r="AI1845" s="4" t="str">
        <f t="shared" si="1012"/>
        <v>A+J=</v>
      </c>
      <c r="AJ1845" s="11">
        <f t="shared" si="1008"/>
        <v>43024</v>
      </c>
      <c r="AK1845" s="11"/>
      <c r="AL1845" s="4"/>
      <c r="AM1845" s="1"/>
      <c r="AN1845" s="11"/>
      <c r="AO1845" s="1"/>
      <c r="AP1845" s="1"/>
      <c r="AQ1845" s="3"/>
      <c r="AR1845" s="3"/>
      <c r="AS1845" s="6"/>
      <c r="AT1845" s="1"/>
      <c r="AU1845" s="1"/>
      <c r="AV1845" s="1"/>
      <c r="AW1845" s="1"/>
      <c r="AX1845" s="1"/>
      <c r="AY1845" s="1"/>
      <c r="AZ1845" s="1"/>
      <c r="BA1845" s="1"/>
      <c r="BB1845" s="1"/>
    </row>
    <row r="1846" spans="1:54" x14ac:dyDescent="0.2">
      <c r="A1846" s="158">
        <f t="shared" si="1003"/>
        <v>43002</v>
      </c>
      <c r="B1846" s="2">
        <f t="shared" si="987"/>
        <v>342066.59502206673</v>
      </c>
      <c r="C1846" s="2">
        <f t="shared" si="1004"/>
        <v>246533.9366978</v>
      </c>
      <c r="D1846" s="2">
        <v>0</v>
      </c>
      <c r="E1846" s="73">
        <f t="shared" si="988"/>
        <v>246533.9366978</v>
      </c>
      <c r="F1846" s="88">
        <f t="shared" si="1014"/>
        <v>4843.87</v>
      </c>
      <c r="G1846" s="3">
        <f>IF(AND(N1846=1,N1845&gt;1),VLOOKUP(A1845,[1]Plan1!$BK$81:$BM$259,3),G1845)</f>
        <v>4853.07</v>
      </c>
      <c r="H1846" s="11">
        <f t="shared" si="1015"/>
        <v>42931</v>
      </c>
      <c r="I1846" s="11">
        <f t="shared" si="1016"/>
        <v>42962</v>
      </c>
      <c r="J1846" s="12">
        <f t="shared" si="989"/>
        <v>1.8993077848910023E-3</v>
      </c>
      <c r="K1846" s="11">
        <f t="shared" si="1005"/>
        <v>43024</v>
      </c>
      <c r="L1846" s="11">
        <f t="shared" si="990"/>
        <v>43024</v>
      </c>
      <c r="M1846" s="1">
        <f t="shared" si="1009"/>
        <v>21</v>
      </c>
      <c r="N1846" s="1">
        <f t="shared" si="991"/>
        <v>7</v>
      </c>
      <c r="O1846" s="2">
        <f t="shared" si="992"/>
        <v>1.0006326999999999</v>
      </c>
      <c r="P1846" s="13">
        <f t="shared" si="1017"/>
        <v>1.0024005199999999</v>
      </c>
      <c r="Q1846" s="13">
        <f t="shared" si="1010"/>
        <v>1.3848725298268652</v>
      </c>
      <c r="R1846" s="2">
        <f t="shared" si="1013"/>
        <v>1.38574873</v>
      </c>
      <c r="S1846" s="2">
        <f t="shared" si="1006"/>
        <v>1.3848725200000001</v>
      </c>
      <c r="T1846" s="2">
        <f t="shared" si="993"/>
        <v>341418.0741802</v>
      </c>
      <c r="U1846" s="2">
        <f t="shared" si="994"/>
        <v>0</v>
      </c>
      <c r="V1846" s="2">
        <f t="shared" si="995"/>
        <v>95100.152983076739</v>
      </c>
      <c r="W1846" s="2">
        <f t="shared" si="996"/>
        <v>341634.08968087676</v>
      </c>
      <c r="X1846" s="17">
        <f t="shared" si="997"/>
        <v>0</v>
      </c>
      <c r="Y1846" s="2">
        <f t="shared" si="998"/>
        <v>0</v>
      </c>
      <c r="Z1846" s="72">
        <f t="shared" si="999"/>
        <v>0</v>
      </c>
      <c r="AA1846" s="2">
        <f t="shared" si="985"/>
        <v>0</v>
      </c>
      <c r="AB1846" s="12">
        <f t="shared" si="1007"/>
        <v>4.6600000000000003E-2</v>
      </c>
      <c r="AC1846" s="17">
        <f t="shared" si="1000"/>
        <v>7</v>
      </c>
      <c r="AD1846" s="17">
        <v>252</v>
      </c>
      <c r="AE1846" s="13">
        <f t="shared" si="1011"/>
        <v>1.0012659900000001</v>
      </c>
      <c r="AF1846" s="2">
        <f t="shared" si="986"/>
        <v>432.23186772999998</v>
      </c>
      <c r="AG1846" s="2">
        <f t="shared" si="1001"/>
        <v>432.50534119000002</v>
      </c>
      <c r="AH1846" s="3">
        <f t="shared" si="1002"/>
        <v>0</v>
      </c>
      <c r="AI1846" s="4" t="str">
        <f t="shared" si="1012"/>
        <v>A+J=</v>
      </c>
      <c r="AJ1846" s="11">
        <f t="shared" si="1008"/>
        <v>43024</v>
      </c>
      <c r="AK1846" s="11"/>
      <c r="AL1846" s="4"/>
      <c r="AM1846" s="1"/>
      <c r="AN1846" s="11"/>
      <c r="AO1846" s="1"/>
      <c r="AP1846" s="1"/>
      <c r="AQ1846" s="3"/>
      <c r="AR1846" s="3"/>
      <c r="AS1846" s="6"/>
      <c r="AT1846" s="1"/>
      <c r="AU1846" s="1"/>
      <c r="AV1846" s="1"/>
      <c r="AW1846" s="1"/>
      <c r="AX1846" s="1"/>
      <c r="AY1846" s="1"/>
      <c r="AZ1846" s="1"/>
      <c r="BA1846" s="1"/>
      <c r="BB1846" s="1"/>
    </row>
    <row r="1847" spans="1:54" x14ac:dyDescent="0.2">
      <c r="A1847" s="158">
        <f t="shared" si="1003"/>
        <v>43003</v>
      </c>
      <c r="B1847" s="2">
        <f t="shared" si="987"/>
        <v>342066.59502206673</v>
      </c>
      <c r="C1847" s="2">
        <f t="shared" si="1004"/>
        <v>246533.9366978</v>
      </c>
      <c r="D1847" s="2">
        <v>0</v>
      </c>
      <c r="E1847" s="73">
        <f t="shared" si="988"/>
        <v>246533.9366978</v>
      </c>
      <c r="F1847" s="88">
        <f t="shared" si="1014"/>
        <v>4843.87</v>
      </c>
      <c r="G1847" s="3">
        <f>IF(AND(N1847=1,N1846&gt;1),VLOOKUP(A1846,[1]Plan1!$BK$81:$BM$259,3),G1846)</f>
        <v>4853.07</v>
      </c>
      <c r="H1847" s="11">
        <f t="shared" si="1015"/>
        <v>42931</v>
      </c>
      <c r="I1847" s="11">
        <f t="shared" si="1016"/>
        <v>42962</v>
      </c>
      <c r="J1847" s="12">
        <f t="shared" si="989"/>
        <v>1.8993077848910023E-3</v>
      </c>
      <c r="K1847" s="11">
        <f t="shared" si="1005"/>
        <v>43024</v>
      </c>
      <c r="L1847" s="11">
        <f t="shared" si="990"/>
        <v>43024</v>
      </c>
      <c r="M1847" s="1">
        <f t="shared" si="1009"/>
        <v>21</v>
      </c>
      <c r="N1847" s="1">
        <f t="shared" si="991"/>
        <v>7</v>
      </c>
      <c r="O1847" s="2">
        <f t="shared" si="992"/>
        <v>1.0006326999999999</v>
      </c>
      <c r="P1847" s="13">
        <f t="shared" si="1017"/>
        <v>1.0024005199999999</v>
      </c>
      <c r="Q1847" s="13">
        <f t="shared" si="1010"/>
        <v>1.3848725298268652</v>
      </c>
      <c r="R1847" s="2">
        <f t="shared" si="1013"/>
        <v>1.38574873</v>
      </c>
      <c r="S1847" s="2">
        <f t="shared" si="1006"/>
        <v>1.3848725200000001</v>
      </c>
      <c r="T1847" s="2">
        <f t="shared" si="993"/>
        <v>341418.0741802</v>
      </c>
      <c r="U1847" s="2">
        <f t="shared" si="994"/>
        <v>0</v>
      </c>
      <c r="V1847" s="2">
        <f t="shared" si="995"/>
        <v>95100.152983076739</v>
      </c>
      <c r="W1847" s="2">
        <f t="shared" si="996"/>
        <v>341634.08968087676</v>
      </c>
      <c r="X1847" s="17">
        <f t="shared" si="997"/>
        <v>0</v>
      </c>
      <c r="Y1847" s="2">
        <f t="shared" si="998"/>
        <v>0</v>
      </c>
      <c r="Z1847" s="72">
        <f t="shared" si="999"/>
        <v>0</v>
      </c>
      <c r="AA1847" s="2">
        <f t="shared" si="985"/>
        <v>0</v>
      </c>
      <c r="AB1847" s="12">
        <f t="shared" si="1007"/>
        <v>4.6600000000000003E-2</v>
      </c>
      <c r="AC1847" s="17">
        <f t="shared" si="1000"/>
        <v>7</v>
      </c>
      <c r="AD1847" s="17">
        <v>252</v>
      </c>
      <c r="AE1847" s="13">
        <f t="shared" si="1011"/>
        <v>1.0012659900000001</v>
      </c>
      <c r="AF1847" s="2">
        <f t="shared" si="986"/>
        <v>432.23186772999998</v>
      </c>
      <c r="AG1847" s="2">
        <f t="shared" si="1001"/>
        <v>432.50534119000002</v>
      </c>
      <c r="AH1847" s="3">
        <f t="shared" si="1002"/>
        <v>0</v>
      </c>
      <c r="AI1847" s="4" t="str">
        <f t="shared" si="1012"/>
        <v>A+J=</v>
      </c>
      <c r="AJ1847" s="11">
        <f t="shared" si="1008"/>
        <v>43024</v>
      </c>
      <c r="AK1847" s="11"/>
      <c r="AL1847" s="4"/>
      <c r="AM1847" s="1"/>
      <c r="AN1847" s="11"/>
      <c r="AO1847" s="1"/>
      <c r="AP1847" s="1"/>
      <c r="AQ1847" s="3"/>
      <c r="AR1847" s="3"/>
      <c r="AS1847" s="6"/>
      <c r="AT1847" s="1"/>
      <c r="AU1847" s="1"/>
      <c r="AV1847" s="1"/>
      <c r="AW1847" s="1"/>
      <c r="AX1847" s="1"/>
      <c r="AY1847" s="1"/>
      <c r="AZ1847" s="1"/>
      <c r="BA1847" s="1"/>
      <c r="BB1847" s="1"/>
    </row>
    <row r="1848" spans="1:54" x14ac:dyDescent="0.2">
      <c r="A1848" s="158">
        <f t="shared" si="1003"/>
        <v>43004</v>
      </c>
      <c r="B1848" s="2">
        <f t="shared" si="987"/>
        <v>342159.34165854001</v>
      </c>
      <c r="C1848" s="2">
        <f t="shared" si="1004"/>
        <v>246533.9366978</v>
      </c>
      <c r="D1848" s="2">
        <v>0</v>
      </c>
      <c r="E1848" s="73">
        <f t="shared" si="988"/>
        <v>246533.9366978</v>
      </c>
      <c r="F1848" s="88">
        <f t="shared" si="1014"/>
        <v>4843.87</v>
      </c>
      <c r="G1848" s="3">
        <f>IF(AND(N1848=1,N1847&gt;1),VLOOKUP(A1847,[1]Plan1!$BK$81:$BM$259,3),G1847)</f>
        <v>4853.07</v>
      </c>
      <c r="H1848" s="11">
        <f t="shared" si="1015"/>
        <v>42931</v>
      </c>
      <c r="I1848" s="11">
        <f t="shared" si="1016"/>
        <v>42962</v>
      </c>
      <c r="J1848" s="12">
        <f t="shared" si="989"/>
        <v>1.8993077848910023E-3</v>
      </c>
      <c r="K1848" s="11">
        <f t="shared" si="1005"/>
        <v>43024</v>
      </c>
      <c r="L1848" s="11">
        <f t="shared" si="990"/>
        <v>43024</v>
      </c>
      <c r="M1848" s="1">
        <f t="shared" si="1009"/>
        <v>21</v>
      </c>
      <c r="N1848" s="1">
        <f t="shared" si="991"/>
        <v>8</v>
      </c>
      <c r="O1848" s="2">
        <f t="shared" si="992"/>
        <v>1.00072312</v>
      </c>
      <c r="P1848" s="13">
        <f t="shared" si="1017"/>
        <v>1.0024005199999999</v>
      </c>
      <c r="Q1848" s="13">
        <f t="shared" si="1010"/>
        <v>1.3848725298268652</v>
      </c>
      <c r="R1848" s="2">
        <f t="shared" si="1013"/>
        <v>1.3858739499999999</v>
      </c>
      <c r="S1848" s="2">
        <f t="shared" si="1006"/>
        <v>1.3848725200000001</v>
      </c>
      <c r="T1848" s="2">
        <f t="shared" si="993"/>
        <v>341418.0741802</v>
      </c>
      <c r="U1848" s="2">
        <f t="shared" si="994"/>
        <v>0</v>
      </c>
      <c r="V1848" s="2">
        <f t="shared" si="995"/>
        <v>95131.023962630017</v>
      </c>
      <c r="W1848" s="2">
        <f t="shared" si="996"/>
        <v>341664.96066043002</v>
      </c>
      <c r="X1848" s="17">
        <f t="shared" si="997"/>
        <v>0</v>
      </c>
      <c r="Y1848" s="2">
        <f t="shared" si="998"/>
        <v>0</v>
      </c>
      <c r="Z1848" s="72">
        <f t="shared" si="999"/>
        <v>0</v>
      </c>
      <c r="AA1848" s="2">
        <f t="shared" si="985"/>
        <v>0</v>
      </c>
      <c r="AB1848" s="12">
        <f t="shared" si="1007"/>
        <v>4.6600000000000003E-2</v>
      </c>
      <c r="AC1848" s="17">
        <f t="shared" si="1000"/>
        <v>8</v>
      </c>
      <c r="AD1848" s="17">
        <v>252</v>
      </c>
      <c r="AE1848" s="13">
        <f t="shared" si="1011"/>
        <v>1.001446976</v>
      </c>
      <c r="AF1848" s="2">
        <f t="shared" si="986"/>
        <v>494.02375929999999</v>
      </c>
      <c r="AG1848" s="2">
        <f t="shared" si="1001"/>
        <v>494.38099811000001</v>
      </c>
      <c r="AH1848" s="3">
        <f t="shared" si="1002"/>
        <v>0</v>
      </c>
      <c r="AI1848" s="4" t="str">
        <f t="shared" si="1012"/>
        <v>A+J=</v>
      </c>
      <c r="AJ1848" s="11">
        <f t="shared" si="1008"/>
        <v>43024</v>
      </c>
      <c r="AK1848" s="11"/>
      <c r="AL1848" s="4"/>
      <c r="AM1848" s="1"/>
      <c r="AN1848" s="11"/>
      <c r="AO1848" s="1"/>
      <c r="AP1848" s="1"/>
      <c r="AQ1848" s="3"/>
      <c r="AR1848" s="3"/>
      <c r="AS1848" s="6"/>
      <c r="AT1848" s="1"/>
      <c r="AU1848" s="1"/>
      <c r="AV1848" s="1"/>
      <c r="AW1848" s="1"/>
      <c r="AX1848" s="1"/>
      <c r="AY1848" s="1"/>
      <c r="AZ1848" s="1"/>
      <c r="BA1848" s="1"/>
      <c r="BB1848" s="1"/>
    </row>
    <row r="1849" spans="1:54" x14ac:dyDescent="0.2">
      <c r="A1849" s="158">
        <f t="shared" si="1003"/>
        <v>43005</v>
      </c>
      <c r="B1849" s="2">
        <f t="shared" si="987"/>
        <v>342252.11108710332</v>
      </c>
      <c r="C1849" s="2">
        <f t="shared" si="1004"/>
        <v>246533.9366978</v>
      </c>
      <c r="D1849" s="2">
        <v>0</v>
      </c>
      <c r="E1849" s="73">
        <f t="shared" si="988"/>
        <v>246533.9366978</v>
      </c>
      <c r="F1849" s="88">
        <f t="shared" si="1014"/>
        <v>4843.87</v>
      </c>
      <c r="G1849" s="3">
        <f>IF(AND(N1849=1,N1848&gt;1),VLOOKUP(A1848,[1]Plan1!$BK$81:$BM$259,3),G1848)</f>
        <v>4853.07</v>
      </c>
      <c r="H1849" s="11">
        <f t="shared" si="1015"/>
        <v>42931</v>
      </c>
      <c r="I1849" s="11">
        <f t="shared" si="1016"/>
        <v>42962</v>
      </c>
      <c r="J1849" s="12">
        <f t="shared" si="989"/>
        <v>1.8993077848910023E-3</v>
      </c>
      <c r="K1849" s="11">
        <f t="shared" si="1005"/>
        <v>43024</v>
      </c>
      <c r="L1849" s="11">
        <f t="shared" si="990"/>
        <v>43024</v>
      </c>
      <c r="M1849" s="1">
        <f t="shared" si="1009"/>
        <v>21</v>
      </c>
      <c r="N1849" s="1">
        <f t="shared" si="991"/>
        <v>9</v>
      </c>
      <c r="O1849" s="2">
        <f t="shared" si="992"/>
        <v>1.00081354</v>
      </c>
      <c r="P1849" s="13">
        <f t="shared" si="1017"/>
        <v>1.0024005199999999</v>
      </c>
      <c r="Q1849" s="13">
        <f t="shared" si="1010"/>
        <v>1.3848725298268652</v>
      </c>
      <c r="R1849" s="2">
        <f t="shared" si="1013"/>
        <v>1.3859991700000001</v>
      </c>
      <c r="S1849" s="2">
        <f t="shared" si="1006"/>
        <v>1.3848725200000001</v>
      </c>
      <c r="T1849" s="2">
        <f t="shared" si="993"/>
        <v>341418.0741802</v>
      </c>
      <c r="U1849" s="2">
        <f t="shared" si="994"/>
        <v>0</v>
      </c>
      <c r="V1849" s="2">
        <f t="shared" si="995"/>
        <v>95161.894942183353</v>
      </c>
      <c r="W1849" s="2">
        <f t="shared" si="996"/>
        <v>341695.83163998334</v>
      </c>
      <c r="X1849" s="17">
        <f t="shared" si="997"/>
        <v>0</v>
      </c>
      <c r="Y1849" s="2">
        <f t="shared" si="998"/>
        <v>0</v>
      </c>
      <c r="Z1849" s="72">
        <f t="shared" si="999"/>
        <v>0</v>
      </c>
      <c r="AA1849" s="2">
        <f t="shared" si="985"/>
        <v>0</v>
      </c>
      <c r="AB1849" s="12">
        <f t="shared" si="1007"/>
        <v>4.6600000000000003E-2</v>
      </c>
      <c r="AC1849" s="17">
        <f t="shared" si="1000"/>
        <v>9</v>
      </c>
      <c r="AD1849" s="17">
        <v>252</v>
      </c>
      <c r="AE1849" s="13">
        <f t="shared" si="1011"/>
        <v>1.0016279960000001</v>
      </c>
      <c r="AF1849" s="2">
        <f t="shared" si="986"/>
        <v>555.82725908999998</v>
      </c>
      <c r="AG1849" s="2">
        <f t="shared" si="1001"/>
        <v>556.27944711999999</v>
      </c>
      <c r="AH1849" s="3">
        <f t="shared" si="1002"/>
        <v>0</v>
      </c>
      <c r="AI1849" s="4" t="str">
        <f t="shared" si="1012"/>
        <v>A+J=</v>
      </c>
      <c r="AJ1849" s="11">
        <f t="shared" si="1008"/>
        <v>43024</v>
      </c>
      <c r="AK1849" s="11"/>
      <c r="AL1849" s="4"/>
      <c r="AM1849" s="1"/>
      <c r="AN1849" s="11"/>
      <c r="AO1849" s="1"/>
      <c r="AP1849" s="1"/>
      <c r="AQ1849" s="3"/>
      <c r="AR1849" s="3"/>
      <c r="AS1849" s="6"/>
      <c r="AT1849" s="1"/>
      <c r="AU1849" s="1"/>
      <c r="AV1849" s="1"/>
      <c r="AW1849" s="1"/>
      <c r="AX1849" s="1"/>
      <c r="AY1849" s="1"/>
      <c r="AZ1849" s="1"/>
      <c r="BA1849" s="1"/>
      <c r="BB1849" s="1"/>
    </row>
    <row r="1850" spans="1:54" x14ac:dyDescent="0.2">
      <c r="A1850" s="158">
        <f t="shared" si="1003"/>
        <v>43006</v>
      </c>
      <c r="B1850" s="2">
        <f t="shared" si="987"/>
        <v>342344.91003685474</v>
      </c>
      <c r="C1850" s="2">
        <f t="shared" si="1004"/>
        <v>246533.9366978</v>
      </c>
      <c r="D1850" s="2">
        <v>0</v>
      </c>
      <c r="E1850" s="73">
        <f t="shared" si="988"/>
        <v>246533.9366978</v>
      </c>
      <c r="F1850" s="88">
        <f t="shared" si="1014"/>
        <v>4843.87</v>
      </c>
      <c r="G1850" s="3">
        <f>IF(AND(N1850=1,N1849&gt;1),VLOOKUP(A1849,[1]Plan1!$BK$81:$BM$259,3),G1849)</f>
        <v>4853.07</v>
      </c>
      <c r="H1850" s="11">
        <f t="shared" si="1015"/>
        <v>42931</v>
      </c>
      <c r="I1850" s="11">
        <f t="shared" si="1016"/>
        <v>42962</v>
      </c>
      <c r="J1850" s="12">
        <f t="shared" si="989"/>
        <v>1.8993077848910023E-3</v>
      </c>
      <c r="K1850" s="11">
        <f t="shared" si="1005"/>
        <v>43024</v>
      </c>
      <c r="L1850" s="11">
        <f t="shared" si="990"/>
        <v>43024</v>
      </c>
      <c r="M1850" s="1">
        <f t="shared" si="1009"/>
        <v>21</v>
      </c>
      <c r="N1850" s="1">
        <f t="shared" si="991"/>
        <v>10</v>
      </c>
      <c r="O1850" s="2">
        <f t="shared" si="992"/>
        <v>1.0009039799999999</v>
      </c>
      <c r="P1850" s="13">
        <f t="shared" si="1017"/>
        <v>1.0024005199999999</v>
      </c>
      <c r="Q1850" s="13">
        <f t="shared" si="1010"/>
        <v>1.3848725298268652</v>
      </c>
      <c r="R1850" s="2">
        <f t="shared" si="1013"/>
        <v>1.38612442</v>
      </c>
      <c r="S1850" s="2">
        <f t="shared" si="1006"/>
        <v>1.3848725200000001</v>
      </c>
      <c r="T1850" s="2">
        <f t="shared" si="993"/>
        <v>341418.0741802</v>
      </c>
      <c r="U1850" s="2">
        <f t="shared" si="994"/>
        <v>0</v>
      </c>
      <c r="V1850" s="2">
        <f t="shared" si="995"/>
        <v>95192.773317754749</v>
      </c>
      <c r="W1850" s="2">
        <f t="shared" si="996"/>
        <v>341726.71001555474</v>
      </c>
      <c r="X1850" s="17">
        <f t="shared" si="997"/>
        <v>0</v>
      </c>
      <c r="Y1850" s="2">
        <f t="shared" si="998"/>
        <v>0</v>
      </c>
      <c r="Z1850" s="72">
        <f t="shared" si="999"/>
        <v>0</v>
      </c>
      <c r="AA1850" s="2">
        <f t="shared" ref="AA1850:AA1913" si="1018">IF(Z1850&gt;0,TRUNC(Z1850*T1850,8),0)</f>
        <v>0</v>
      </c>
      <c r="AB1850" s="12">
        <f t="shared" si="1007"/>
        <v>4.6600000000000003E-2</v>
      </c>
      <c r="AC1850" s="17">
        <f t="shared" si="1000"/>
        <v>10</v>
      </c>
      <c r="AD1850" s="17">
        <v>252</v>
      </c>
      <c r="AE1850" s="13">
        <f t="shared" si="1011"/>
        <v>1.0018090479999999</v>
      </c>
      <c r="AF1850" s="2">
        <f t="shared" ref="AF1850:AF1913" si="1019">TRUNC((T1850*(AE1850-1)),8)</f>
        <v>617.64168425000003</v>
      </c>
      <c r="AG1850" s="2">
        <f t="shared" si="1001"/>
        <v>618.2000213</v>
      </c>
      <c r="AH1850" s="3">
        <f t="shared" si="1002"/>
        <v>0</v>
      </c>
      <c r="AI1850" s="4" t="str">
        <f t="shared" si="1012"/>
        <v>A+J=</v>
      </c>
      <c r="AJ1850" s="11">
        <f t="shared" si="1008"/>
        <v>43024</v>
      </c>
      <c r="AK1850" s="11"/>
      <c r="AL1850" s="4"/>
      <c r="AM1850" s="1"/>
      <c r="AN1850" s="11"/>
      <c r="AO1850" s="1"/>
      <c r="AP1850" s="1"/>
      <c r="AQ1850" s="3"/>
      <c r="AR1850" s="3"/>
      <c r="AS1850" s="6"/>
      <c r="AT1850" s="1"/>
      <c r="AU1850" s="1"/>
      <c r="AV1850" s="1"/>
      <c r="AW1850" s="1"/>
      <c r="AX1850" s="1"/>
      <c r="AY1850" s="1"/>
      <c r="AZ1850" s="1"/>
      <c r="BA1850" s="1"/>
      <c r="BB1850" s="1"/>
    </row>
    <row r="1851" spans="1:54" x14ac:dyDescent="0.2">
      <c r="A1851" s="158">
        <f t="shared" si="1003"/>
        <v>43007</v>
      </c>
      <c r="B1851" s="2">
        <f t="shared" si="987"/>
        <v>342437.73110402614</v>
      </c>
      <c r="C1851" s="2">
        <f t="shared" si="1004"/>
        <v>246533.9366978</v>
      </c>
      <c r="D1851" s="2">
        <v>0</v>
      </c>
      <c r="E1851" s="73">
        <f t="shared" si="988"/>
        <v>246533.9366978</v>
      </c>
      <c r="F1851" s="88">
        <f t="shared" si="1014"/>
        <v>4843.87</v>
      </c>
      <c r="G1851" s="3">
        <f>IF(AND(N1851=1,N1850&gt;1),VLOOKUP(A1850,[1]Plan1!$BK$81:$BM$259,3),G1850)</f>
        <v>4853.07</v>
      </c>
      <c r="H1851" s="11">
        <f t="shared" si="1015"/>
        <v>42931</v>
      </c>
      <c r="I1851" s="11">
        <f t="shared" si="1016"/>
        <v>42962</v>
      </c>
      <c r="J1851" s="12">
        <f t="shared" si="989"/>
        <v>1.8993077848910023E-3</v>
      </c>
      <c r="K1851" s="11">
        <f t="shared" si="1005"/>
        <v>43024</v>
      </c>
      <c r="L1851" s="11">
        <f t="shared" si="990"/>
        <v>43024</v>
      </c>
      <c r="M1851" s="1">
        <f t="shared" si="1009"/>
        <v>21</v>
      </c>
      <c r="N1851" s="1">
        <f t="shared" si="991"/>
        <v>11</v>
      </c>
      <c r="O1851" s="2">
        <f t="shared" si="992"/>
        <v>1.0009944200000001</v>
      </c>
      <c r="P1851" s="13">
        <f t="shared" si="1017"/>
        <v>1.0024005199999999</v>
      </c>
      <c r="Q1851" s="13">
        <f t="shared" si="1010"/>
        <v>1.3848725298268652</v>
      </c>
      <c r="R1851" s="2">
        <f t="shared" si="1013"/>
        <v>1.38624967</v>
      </c>
      <c r="S1851" s="2">
        <f t="shared" si="1006"/>
        <v>1.3848725200000001</v>
      </c>
      <c r="T1851" s="2">
        <f t="shared" si="993"/>
        <v>341418.0741802</v>
      </c>
      <c r="U1851" s="2">
        <f t="shared" si="994"/>
        <v>0</v>
      </c>
      <c r="V1851" s="2">
        <f t="shared" si="995"/>
        <v>95223.651693326145</v>
      </c>
      <c r="W1851" s="2">
        <f t="shared" si="996"/>
        <v>341757.58839112613</v>
      </c>
      <c r="X1851" s="17">
        <f t="shared" si="997"/>
        <v>0</v>
      </c>
      <c r="Y1851" s="2">
        <f t="shared" si="998"/>
        <v>0</v>
      </c>
      <c r="Z1851" s="72">
        <f t="shared" si="999"/>
        <v>0</v>
      </c>
      <c r="AA1851" s="2">
        <f t="shared" si="1018"/>
        <v>0</v>
      </c>
      <c r="AB1851" s="12">
        <f t="shared" si="1007"/>
        <v>4.6600000000000003E-2</v>
      </c>
      <c r="AC1851" s="17">
        <f t="shared" si="1000"/>
        <v>11</v>
      </c>
      <c r="AD1851" s="17">
        <v>252</v>
      </c>
      <c r="AE1851" s="13">
        <f t="shared" si="1011"/>
        <v>1.001990132</v>
      </c>
      <c r="AF1851" s="2">
        <f t="shared" si="1019"/>
        <v>679.46703479999996</v>
      </c>
      <c r="AG1851" s="2">
        <f t="shared" si="1001"/>
        <v>680.14271289999999</v>
      </c>
      <c r="AH1851" s="3">
        <f t="shared" si="1002"/>
        <v>0</v>
      </c>
      <c r="AI1851" s="4" t="str">
        <f t="shared" si="1012"/>
        <v>A+J=</v>
      </c>
      <c r="AJ1851" s="11">
        <f t="shared" si="1008"/>
        <v>43024</v>
      </c>
      <c r="AK1851" s="11"/>
      <c r="AL1851" s="4"/>
      <c r="AM1851" s="1"/>
      <c r="AN1851" s="11"/>
      <c r="AO1851" s="1"/>
      <c r="AP1851" s="1"/>
      <c r="AQ1851" s="3"/>
      <c r="AR1851" s="3"/>
      <c r="AS1851" s="6"/>
      <c r="AT1851" s="1"/>
      <c r="AU1851" s="1"/>
      <c r="AV1851" s="1"/>
      <c r="AW1851" s="1"/>
      <c r="AX1851" s="1"/>
      <c r="AY1851" s="1"/>
      <c r="AZ1851" s="1"/>
      <c r="BA1851" s="1"/>
      <c r="BB1851" s="1"/>
    </row>
    <row r="1852" spans="1:54" x14ac:dyDescent="0.2">
      <c r="A1852" s="158">
        <f t="shared" si="1003"/>
        <v>43008</v>
      </c>
      <c r="B1852" s="2">
        <f t="shared" si="987"/>
        <v>342530.57744585688</v>
      </c>
      <c r="C1852" s="2">
        <f t="shared" si="1004"/>
        <v>246533.9366978</v>
      </c>
      <c r="D1852" s="2">
        <v>0</v>
      </c>
      <c r="E1852" s="73">
        <f t="shared" si="988"/>
        <v>246533.9366978</v>
      </c>
      <c r="F1852" s="88">
        <f t="shared" si="1014"/>
        <v>4843.87</v>
      </c>
      <c r="G1852" s="3">
        <f>IF(AND(N1852=1,N1851&gt;1),VLOOKUP(A1851,[1]Plan1!$BK$81:$BM$259,3),G1851)</f>
        <v>4853.07</v>
      </c>
      <c r="H1852" s="11">
        <f t="shared" si="1015"/>
        <v>42931</v>
      </c>
      <c r="I1852" s="11">
        <f t="shared" si="1016"/>
        <v>42962</v>
      </c>
      <c r="J1852" s="12">
        <f t="shared" si="989"/>
        <v>1.8993077848910023E-3</v>
      </c>
      <c r="K1852" s="11">
        <f t="shared" si="1005"/>
        <v>43024</v>
      </c>
      <c r="L1852" s="11">
        <f t="shared" si="990"/>
        <v>43024</v>
      </c>
      <c r="M1852" s="1">
        <f t="shared" si="1009"/>
        <v>21</v>
      </c>
      <c r="N1852" s="1">
        <f t="shared" si="991"/>
        <v>12</v>
      </c>
      <c r="O1852" s="2">
        <f t="shared" si="992"/>
        <v>1.0010848699999999</v>
      </c>
      <c r="P1852" s="13">
        <f t="shared" si="1017"/>
        <v>1.0024005199999999</v>
      </c>
      <c r="Q1852" s="13">
        <f t="shared" si="1010"/>
        <v>1.3848725298268652</v>
      </c>
      <c r="R1852" s="2">
        <f t="shared" si="1013"/>
        <v>1.3863749299999999</v>
      </c>
      <c r="S1852" s="2">
        <f t="shared" si="1006"/>
        <v>1.3848725200000001</v>
      </c>
      <c r="T1852" s="2">
        <f t="shared" si="993"/>
        <v>341418.0741802</v>
      </c>
      <c r="U1852" s="2">
        <f t="shared" si="994"/>
        <v>0</v>
      </c>
      <c r="V1852" s="2">
        <f t="shared" si="995"/>
        <v>95254.532534236874</v>
      </c>
      <c r="W1852" s="2">
        <f t="shared" si="996"/>
        <v>341788.46923203685</v>
      </c>
      <c r="X1852" s="17">
        <f t="shared" si="997"/>
        <v>0</v>
      </c>
      <c r="Y1852" s="2">
        <f t="shared" si="998"/>
        <v>0</v>
      </c>
      <c r="Z1852" s="72">
        <f t="shared" si="999"/>
        <v>0</v>
      </c>
      <c r="AA1852" s="2">
        <f t="shared" si="1018"/>
        <v>0</v>
      </c>
      <c r="AB1852" s="12">
        <f t="shared" si="1007"/>
        <v>4.6600000000000003E-2</v>
      </c>
      <c r="AC1852" s="17">
        <f t="shared" si="1000"/>
        <v>12</v>
      </c>
      <c r="AD1852" s="17">
        <v>252</v>
      </c>
      <c r="AE1852" s="13">
        <f t="shared" si="1011"/>
        <v>1.00217125</v>
      </c>
      <c r="AF1852" s="2">
        <f t="shared" si="1019"/>
        <v>741.30399355999998</v>
      </c>
      <c r="AG1852" s="2">
        <f t="shared" si="1001"/>
        <v>742.10821381999995</v>
      </c>
      <c r="AH1852" s="3">
        <f t="shared" si="1002"/>
        <v>0</v>
      </c>
      <c r="AI1852" s="4" t="str">
        <f t="shared" si="1012"/>
        <v>A+J=</v>
      </c>
      <c r="AJ1852" s="11">
        <f t="shared" si="1008"/>
        <v>43024</v>
      </c>
      <c r="AK1852" s="11"/>
      <c r="AL1852" s="4"/>
      <c r="AM1852" s="1"/>
      <c r="AN1852" s="11"/>
      <c r="AO1852" s="1"/>
      <c r="AP1852" s="1"/>
      <c r="AQ1852" s="3"/>
      <c r="AR1852" s="3"/>
      <c r="AS1852" s="6"/>
      <c r="AT1852" s="1"/>
      <c r="AU1852" s="1"/>
      <c r="AV1852" s="1"/>
      <c r="AW1852" s="1"/>
      <c r="AX1852" s="1"/>
      <c r="AY1852" s="1"/>
      <c r="AZ1852" s="1"/>
      <c r="BA1852" s="1"/>
      <c r="BB1852" s="1"/>
    </row>
    <row r="1853" spans="1:54" x14ac:dyDescent="0.2">
      <c r="A1853" s="158">
        <f t="shared" si="1003"/>
        <v>43009</v>
      </c>
      <c r="B1853" s="2">
        <f t="shared" si="987"/>
        <v>342530.57744585688</v>
      </c>
      <c r="C1853" s="2">
        <f t="shared" si="1004"/>
        <v>246533.9366978</v>
      </c>
      <c r="D1853" s="2">
        <v>0</v>
      </c>
      <c r="E1853" s="73">
        <f t="shared" si="988"/>
        <v>246533.9366978</v>
      </c>
      <c r="F1853" s="88">
        <f t="shared" si="1014"/>
        <v>4843.87</v>
      </c>
      <c r="G1853" s="3">
        <f>IF(AND(N1853=1,N1852&gt;1),VLOOKUP(A1852,[1]Plan1!$BK$81:$BM$259,3),G1852)</f>
        <v>4853.07</v>
      </c>
      <c r="H1853" s="11">
        <f t="shared" si="1015"/>
        <v>42931</v>
      </c>
      <c r="I1853" s="11">
        <f t="shared" si="1016"/>
        <v>42962</v>
      </c>
      <c r="J1853" s="12">
        <f t="shared" si="989"/>
        <v>1.8993077848910023E-3</v>
      </c>
      <c r="K1853" s="11">
        <f t="shared" si="1005"/>
        <v>43024</v>
      </c>
      <c r="L1853" s="11">
        <f t="shared" si="990"/>
        <v>43024</v>
      </c>
      <c r="M1853" s="1">
        <f t="shared" si="1009"/>
        <v>21</v>
      </c>
      <c r="N1853" s="1">
        <f t="shared" si="991"/>
        <v>12</v>
      </c>
      <c r="O1853" s="2">
        <f t="shared" si="992"/>
        <v>1.0010848699999999</v>
      </c>
      <c r="P1853" s="13">
        <f t="shared" si="1017"/>
        <v>1.0024005199999999</v>
      </c>
      <c r="Q1853" s="13">
        <f t="shared" si="1010"/>
        <v>1.3848725298268652</v>
      </c>
      <c r="R1853" s="2">
        <f t="shared" si="1013"/>
        <v>1.3863749299999999</v>
      </c>
      <c r="S1853" s="2">
        <f t="shared" si="1006"/>
        <v>1.3848725200000001</v>
      </c>
      <c r="T1853" s="2">
        <f t="shared" si="993"/>
        <v>341418.0741802</v>
      </c>
      <c r="U1853" s="2">
        <f t="shared" si="994"/>
        <v>0</v>
      </c>
      <c r="V1853" s="2">
        <f t="shared" si="995"/>
        <v>95254.532534236874</v>
      </c>
      <c r="W1853" s="2">
        <f t="shared" si="996"/>
        <v>341788.46923203685</v>
      </c>
      <c r="X1853" s="17">
        <f t="shared" si="997"/>
        <v>0</v>
      </c>
      <c r="Y1853" s="2">
        <f t="shared" si="998"/>
        <v>0</v>
      </c>
      <c r="Z1853" s="72">
        <f t="shared" si="999"/>
        <v>0</v>
      </c>
      <c r="AA1853" s="2">
        <f t="shared" si="1018"/>
        <v>0</v>
      </c>
      <c r="AB1853" s="12">
        <f t="shared" si="1007"/>
        <v>4.6600000000000003E-2</v>
      </c>
      <c r="AC1853" s="17">
        <f t="shared" si="1000"/>
        <v>12</v>
      </c>
      <c r="AD1853" s="17">
        <v>252</v>
      </c>
      <c r="AE1853" s="13">
        <f t="shared" si="1011"/>
        <v>1.00217125</v>
      </c>
      <c r="AF1853" s="2">
        <f t="shared" si="1019"/>
        <v>741.30399355999998</v>
      </c>
      <c r="AG1853" s="2">
        <f t="shared" si="1001"/>
        <v>742.10821381999995</v>
      </c>
      <c r="AH1853" s="3">
        <f t="shared" si="1002"/>
        <v>0</v>
      </c>
      <c r="AI1853" s="4" t="str">
        <f t="shared" si="1012"/>
        <v>A+J=</v>
      </c>
      <c r="AJ1853" s="11">
        <f t="shared" si="1008"/>
        <v>43024</v>
      </c>
      <c r="AK1853" s="11"/>
      <c r="AL1853" s="4"/>
      <c r="AM1853" s="1"/>
      <c r="AN1853" s="11"/>
      <c r="AO1853" s="1"/>
      <c r="AP1853" s="1"/>
      <c r="AQ1853" s="3"/>
      <c r="AR1853" s="3"/>
      <c r="AS1853" s="6"/>
      <c r="AT1853" s="1"/>
      <c r="AU1853" s="1"/>
      <c r="AV1853" s="1"/>
      <c r="AW1853" s="1"/>
      <c r="AX1853" s="1"/>
      <c r="AY1853" s="1"/>
      <c r="AZ1853" s="1"/>
      <c r="BA1853" s="1"/>
      <c r="BB1853" s="1"/>
    </row>
    <row r="1854" spans="1:54" x14ac:dyDescent="0.2">
      <c r="A1854" s="158">
        <f t="shared" si="1003"/>
        <v>43010</v>
      </c>
      <c r="B1854" s="2">
        <f t="shared" si="987"/>
        <v>342530.57744585688</v>
      </c>
      <c r="C1854" s="2">
        <f t="shared" si="1004"/>
        <v>246533.9366978</v>
      </c>
      <c r="D1854" s="2">
        <v>0</v>
      </c>
      <c r="E1854" s="73">
        <f t="shared" si="988"/>
        <v>246533.9366978</v>
      </c>
      <c r="F1854" s="88">
        <f t="shared" si="1014"/>
        <v>4843.87</v>
      </c>
      <c r="G1854" s="3">
        <f>IF(AND(N1854=1,N1853&gt;1),VLOOKUP(A1853,[1]Plan1!$BK$81:$BM$259,3),G1853)</f>
        <v>4853.07</v>
      </c>
      <c r="H1854" s="11">
        <f t="shared" si="1015"/>
        <v>42931</v>
      </c>
      <c r="I1854" s="11">
        <f t="shared" si="1016"/>
        <v>42962</v>
      </c>
      <c r="J1854" s="12">
        <f t="shared" si="989"/>
        <v>1.8993077848910023E-3</v>
      </c>
      <c r="K1854" s="11">
        <f t="shared" si="1005"/>
        <v>43024</v>
      </c>
      <c r="L1854" s="11">
        <f t="shared" si="990"/>
        <v>43024</v>
      </c>
      <c r="M1854" s="1">
        <f t="shared" si="1009"/>
        <v>21</v>
      </c>
      <c r="N1854" s="1">
        <f t="shared" si="991"/>
        <v>12</v>
      </c>
      <c r="O1854" s="2">
        <f t="shared" si="992"/>
        <v>1.0010848699999999</v>
      </c>
      <c r="P1854" s="13">
        <f t="shared" si="1017"/>
        <v>1.0024005199999999</v>
      </c>
      <c r="Q1854" s="13">
        <f t="shared" si="1010"/>
        <v>1.3848725298268652</v>
      </c>
      <c r="R1854" s="2">
        <f t="shared" si="1013"/>
        <v>1.3863749299999999</v>
      </c>
      <c r="S1854" s="2">
        <f t="shared" si="1006"/>
        <v>1.3848725200000001</v>
      </c>
      <c r="T1854" s="2">
        <f t="shared" si="993"/>
        <v>341418.0741802</v>
      </c>
      <c r="U1854" s="2">
        <f t="shared" si="994"/>
        <v>0</v>
      </c>
      <c r="V1854" s="2">
        <f t="shared" si="995"/>
        <v>95254.532534236874</v>
      </c>
      <c r="W1854" s="2">
        <f t="shared" si="996"/>
        <v>341788.46923203685</v>
      </c>
      <c r="X1854" s="17">
        <f t="shared" si="997"/>
        <v>0</v>
      </c>
      <c r="Y1854" s="2">
        <f t="shared" si="998"/>
        <v>0</v>
      </c>
      <c r="Z1854" s="72">
        <f t="shared" si="999"/>
        <v>0</v>
      </c>
      <c r="AA1854" s="2">
        <f t="shared" si="1018"/>
        <v>0</v>
      </c>
      <c r="AB1854" s="12">
        <f t="shared" si="1007"/>
        <v>4.6600000000000003E-2</v>
      </c>
      <c r="AC1854" s="17">
        <f t="shared" si="1000"/>
        <v>12</v>
      </c>
      <c r="AD1854" s="17">
        <v>252</v>
      </c>
      <c r="AE1854" s="13">
        <f t="shared" si="1011"/>
        <v>1.00217125</v>
      </c>
      <c r="AF1854" s="2">
        <f t="shared" si="1019"/>
        <v>741.30399355999998</v>
      </c>
      <c r="AG1854" s="2">
        <f t="shared" si="1001"/>
        <v>742.10821381999995</v>
      </c>
      <c r="AH1854" s="3">
        <f t="shared" si="1002"/>
        <v>0</v>
      </c>
      <c r="AI1854" s="4" t="str">
        <f t="shared" si="1012"/>
        <v>A+J=</v>
      </c>
      <c r="AJ1854" s="11">
        <f t="shared" si="1008"/>
        <v>43024</v>
      </c>
      <c r="AK1854" s="11"/>
      <c r="AL1854" s="4"/>
      <c r="AM1854" s="1"/>
      <c r="AN1854" s="11"/>
      <c r="AO1854" s="1"/>
      <c r="AP1854" s="1"/>
      <c r="AQ1854" s="3"/>
      <c r="AR1854" s="3"/>
      <c r="AS1854" s="6"/>
      <c r="AT1854" s="1"/>
      <c r="AU1854" s="1"/>
      <c r="AV1854" s="1"/>
      <c r="AW1854" s="1"/>
      <c r="AX1854" s="1"/>
      <c r="AY1854" s="1"/>
      <c r="AZ1854" s="1"/>
      <c r="BA1854" s="1"/>
      <c r="BB1854" s="1"/>
    </row>
    <row r="1855" spans="1:54" x14ac:dyDescent="0.2">
      <c r="A1855" s="158">
        <f t="shared" si="1003"/>
        <v>43011</v>
      </c>
      <c r="B1855" s="2">
        <f t="shared" si="987"/>
        <v>342623.45085433638</v>
      </c>
      <c r="C1855" s="2">
        <f t="shared" si="1004"/>
        <v>246533.9366978</v>
      </c>
      <c r="D1855" s="2">
        <v>0</v>
      </c>
      <c r="E1855" s="73">
        <f t="shared" si="988"/>
        <v>246533.9366978</v>
      </c>
      <c r="F1855" s="88">
        <f t="shared" si="1014"/>
        <v>4843.87</v>
      </c>
      <c r="G1855" s="3">
        <f>IF(AND(N1855=1,N1854&gt;1),VLOOKUP(A1854,[1]Plan1!$BK$81:$BM$259,3),G1854)</f>
        <v>4853.07</v>
      </c>
      <c r="H1855" s="11">
        <f t="shared" si="1015"/>
        <v>42931</v>
      </c>
      <c r="I1855" s="11">
        <f t="shared" si="1016"/>
        <v>42962</v>
      </c>
      <c r="J1855" s="12">
        <f t="shared" si="989"/>
        <v>1.8993077848910023E-3</v>
      </c>
      <c r="K1855" s="11">
        <f t="shared" si="1005"/>
        <v>43024</v>
      </c>
      <c r="L1855" s="11">
        <f t="shared" si="990"/>
        <v>43024</v>
      </c>
      <c r="M1855" s="1">
        <f t="shared" si="1009"/>
        <v>21</v>
      </c>
      <c r="N1855" s="1">
        <f t="shared" si="991"/>
        <v>13</v>
      </c>
      <c r="O1855" s="2">
        <f t="shared" si="992"/>
        <v>1.0011753299999999</v>
      </c>
      <c r="P1855" s="13">
        <f t="shared" si="1017"/>
        <v>1.0024005199999999</v>
      </c>
      <c r="Q1855" s="13">
        <f t="shared" si="1010"/>
        <v>1.3848725298268652</v>
      </c>
      <c r="R1855" s="2">
        <f t="shared" si="1013"/>
        <v>1.3865002099999999</v>
      </c>
      <c r="S1855" s="2">
        <f t="shared" si="1006"/>
        <v>1.3848725200000001</v>
      </c>
      <c r="T1855" s="2">
        <f t="shared" si="993"/>
        <v>341418.0741802</v>
      </c>
      <c r="U1855" s="2">
        <f t="shared" si="994"/>
        <v>0</v>
      </c>
      <c r="V1855" s="2">
        <f t="shared" si="995"/>
        <v>95285.418305826388</v>
      </c>
      <c r="W1855" s="2">
        <f t="shared" si="996"/>
        <v>341819.35500362638</v>
      </c>
      <c r="X1855" s="17">
        <f t="shared" si="997"/>
        <v>0</v>
      </c>
      <c r="Y1855" s="2">
        <f t="shared" si="998"/>
        <v>0</v>
      </c>
      <c r="Z1855" s="72">
        <f t="shared" si="999"/>
        <v>0</v>
      </c>
      <c r="AA1855" s="2">
        <f t="shared" si="1018"/>
        <v>0</v>
      </c>
      <c r="AB1855" s="12">
        <f t="shared" si="1007"/>
        <v>4.6600000000000003E-2</v>
      </c>
      <c r="AC1855" s="17">
        <f t="shared" si="1000"/>
        <v>13</v>
      </c>
      <c r="AD1855" s="17">
        <v>252</v>
      </c>
      <c r="AE1855" s="13">
        <f t="shared" si="1011"/>
        <v>1.0023523999999999</v>
      </c>
      <c r="AF1855" s="2">
        <f t="shared" si="1019"/>
        <v>803.1518777</v>
      </c>
      <c r="AG1855" s="2">
        <f t="shared" si="1001"/>
        <v>804.09585071000004</v>
      </c>
      <c r="AH1855" s="3">
        <f t="shared" si="1002"/>
        <v>0</v>
      </c>
      <c r="AI1855" s="4" t="str">
        <f t="shared" si="1012"/>
        <v>A+J=</v>
      </c>
      <c r="AJ1855" s="11">
        <f t="shared" si="1008"/>
        <v>43024</v>
      </c>
      <c r="AK1855" s="11"/>
      <c r="AL1855" s="4"/>
      <c r="AM1855" s="1"/>
      <c r="AN1855" s="11"/>
      <c r="AO1855" s="1"/>
      <c r="AP1855" s="1"/>
      <c r="AQ1855" s="3"/>
      <c r="AR1855" s="3"/>
      <c r="AS1855" s="6"/>
      <c r="AT1855" s="1"/>
      <c r="AU1855" s="1"/>
      <c r="AV1855" s="1"/>
      <c r="AW1855" s="1"/>
      <c r="AX1855" s="1"/>
      <c r="AY1855" s="1"/>
      <c r="AZ1855" s="1"/>
      <c r="BA1855" s="1"/>
      <c r="BB1855" s="1"/>
    </row>
    <row r="1856" spans="1:54" x14ac:dyDescent="0.2">
      <c r="A1856" s="158">
        <f t="shared" si="1003"/>
        <v>43012</v>
      </c>
      <c r="B1856" s="2">
        <f t="shared" si="987"/>
        <v>342716.3492053753</v>
      </c>
      <c r="C1856" s="2">
        <f t="shared" si="1004"/>
        <v>246533.9366978</v>
      </c>
      <c r="D1856" s="2">
        <v>0</v>
      </c>
      <c r="E1856" s="73">
        <f t="shared" si="988"/>
        <v>246533.9366978</v>
      </c>
      <c r="F1856" s="88">
        <f t="shared" si="1014"/>
        <v>4843.87</v>
      </c>
      <c r="G1856" s="3">
        <f>IF(AND(N1856=1,N1855&gt;1),VLOOKUP(A1855,[1]Plan1!$BK$81:$BM$259,3),G1855)</f>
        <v>4853.07</v>
      </c>
      <c r="H1856" s="11">
        <f t="shared" si="1015"/>
        <v>42931</v>
      </c>
      <c r="I1856" s="11">
        <f t="shared" si="1016"/>
        <v>42962</v>
      </c>
      <c r="J1856" s="12">
        <f t="shared" si="989"/>
        <v>1.8993077848910023E-3</v>
      </c>
      <c r="K1856" s="11">
        <f t="shared" si="1005"/>
        <v>43024</v>
      </c>
      <c r="L1856" s="11">
        <f t="shared" si="990"/>
        <v>43024</v>
      </c>
      <c r="M1856" s="1">
        <f t="shared" si="1009"/>
        <v>21</v>
      </c>
      <c r="N1856" s="1">
        <f t="shared" si="991"/>
        <v>14</v>
      </c>
      <c r="O1856" s="2">
        <f t="shared" si="992"/>
        <v>1.0012658000000001</v>
      </c>
      <c r="P1856" s="13">
        <f t="shared" si="1017"/>
        <v>1.0024005199999999</v>
      </c>
      <c r="Q1856" s="13">
        <f t="shared" si="1010"/>
        <v>1.3848725298268652</v>
      </c>
      <c r="R1856" s="2">
        <f t="shared" si="1013"/>
        <v>1.3866255000000001</v>
      </c>
      <c r="S1856" s="2">
        <f t="shared" si="1006"/>
        <v>1.3848725200000001</v>
      </c>
      <c r="T1856" s="2">
        <f t="shared" si="993"/>
        <v>341418.0741802</v>
      </c>
      <c r="U1856" s="2">
        <f t="shared" si="994"/>
        <v>0</v>
      </c>
      <c r="V1856" s="2">
        <f t="shared" si="995"/>
        <v>95316.306542755294</v>
      </c>
      <c r="W1856" s="2">
        <f t="shared" si="996"/>
        <v>341850.24324055528</v>
      </c>
      <c r="X1856" s="17">
        <f t="shared" si="997"/>
        <v>0</v>
      </c>
      <c r="Y1856" s="2">
        <f t="shared" si="998"/>
        <v>0</v>
      </c>
      <c r="Z1856" s="72">
        <f t="shared" si="999"/>
        <v>0</v>
      </c>
      <c r="AA1856" s="2">
        <f t="shared" si="1018"/>
        <v>0</v>
      </c>
      <c r="AB1856" s="12">
        <f t="shared" si="1007"/>
        <v>4.6600000000000003E-2</v>
      </c>
      <c r="AC1856" s="17">
        <f t="shared" si="1000"/>
        <v>14</v>
      </c>
      <c r="AD1856" s="17">
        <v>252</v>
      </c>
      <c r="AE1856" s="13">
        <f t="shared" si="1011"/>
        <v>1.002533583</v>
      </c>
      <c r="AF1856" s="2">
        <f t="shared" si="1019"/>
        <v>865.01102863000006</v>
      </c>
      <c r="AG1856" s="2">
        <f t="shared" si="1001"/>
        <v>866.10596482000005</v>
      </c>
      <c r="AH1856" s="3">
        <f t="shared" si="1002"/>
        <v>0</v>
      </c>
      <c r="AI1856" s="4" t="str">
        <f t="shared" si="1012"/>
        <v>A+J=</v>
      </c>
      <c r="AJ1856" s="11">
        <f t="shared" si="1008"/>
        <v>43024</v>
      </c>
      <c r="AK1856" s="11"/>
      <c r="AL1856" s="4"/>
      <c r="AM1856" s="1"/>
      <c r="AN1856" s="11"/>
      <c r="AO1856" s="1"/>
      <c r="AP1856" s="1"/>
      <c r="AQ1856" s="3"/>
      <c r="AR1856" s="3"/>
      <c r="AS1856" s="6"/>
      <c r="AT1856" s="1"/>
      <c r="AU1856" s="1"/>
      <c r="AV1856" s="1"/>
      <c r="AW1856" s="1"/>
      <c r="AX1856" s="1"/>
      <c r="AY1856" s="1"/>
      <c r="AZ1856" s="1"/>
      <c r="BA1856" s="1"/>
      <c r="BB1856" s="1"/>
    </row>
    <row r="1857" spans="1:154" x14ac:dyDescent="0.2">
      <c r="A1857" s="158">
        <f t="shared" si="1003"/>
        <v>43013</v>
      </c>
      <c r="B1857" s="2">
        <f t="shared" si="987"/>
        <v>342809.27216148353</v>
      </c>
      <c r="C1857" s="2">
        <f t="shared" si="1004"/>
        <v>246533.9366978</v>
      </c>
      <c r="D1857" s="2">
        <v>0</v>
      </c>
      <c r="E1857" s="73">
        <f t="shared" si="988"/>
        <v>246533.9366978</v>
      </c>
      <c r="F1857" s="88">
        <f t="shared" si="1014"/>
        <v>4843.87</v>
      </c>
      <c r="G1857" s="3">
        <f>IF(AND(N1857=1,N1856&gt;1),VLOOKUP(A1856,[1]Plan1!$BK$81:$BM$259,3),G1856)</f>
        <v>4853.07</v>
      </c>
      <c r="H1857" s="11">
        <f t="shared" si="1015"/>
        <v>42931</v>
      </c>
      <c r="I1857" s="11">
        <f t="shared" si="1016"/>
        <v>42962</v>
      </c>
      <c r="J1857" s="12">
        <f t="shared" si="989"/>
        <v>1.8993077848910023E-3</v>
      </c>
      <c r="K1857" s="11">
        <f t="shared" si="1005"/>
        <v>43024</v>
      </c>
      <c r="L1857" s="11">
        <f t="shared" si="990"/>
        <v>43024</v>
      </c>
      <c r="M1857" s="1">
        <f t="shared" si="1009"/>
        <v>21</v>
      </c>
      <c r="N1857" s="1">
        <f t="shared" si="991"/>
        <v>15</v>
      </c>
      <c r="O1857" s="2">
        <f t="shared" si="992"/>
        <v>1.00135628</v>
      </c>
      <c r="P1857" s="13">
        <f t="shared" si="1017"/>
        <v>1.0024005199999999</v>
      </c>
      <c r="Q1857" s="13">
        <f t="shared" si="1010"/>
        <v>1.3848725298268652</v>
      </c>
      <c r="R1857" s="2">
        <f t="shared" si="1013"/>
        <v>1.3867508</v>
      </c>
      <c r="S1857" s="2">
        <f t="shared" si="1006"/>
        <v>1.3848725200000001</v>
      </c>
      <c r="T1857" s="2">
        <f t="shared" si="993"/>
        <v>341418.0741802</v>
      </c>
      <c r="U1857" s="2">
        <f t="shared" si="994"/>
        <v>0</v>
      </c>
      <c r="V1857" s="2">
        <f t="shared" si="995"/>
        <v>95347.197245023504</v>
      </c>
      <c r="W1857" s="2">
        <f t="shared" si="996"/>
        <v>341881.13394282351</v>
      </c>
      <c r="X1857" s="17">
        <f t="shared" si="997"/>
        <v>0</v>
      </c>
      <c r="Y1857" s="2">
        <f t="shared" si="998"/>
        <v>0</v>
      </c>
      <c r="Z1857" s="72">
        <f t="shared" si="999"/>
        <v>0</v>
      </c>
      <c r="AA1857" s="2">
        <f t="shared" si="1018"/>
        <v>0</v>
      </c>
      <c r="AB1857" s="12">
        <f t="shared" si="1007"/>
        <v>4.6600000000000003E-2</v>
      </c>
      <c r="AC1857" s="17">
        <f t="shared" si="1000"/>
        <v>15</v>
      </c>
      <c r="AD1857" s="17">
        <v>252</v>
      </c>
      <c r="AE1857" s="13">
        <f t="shared" si="1011"/>
        <v>1.002714798</v>
      </c>
      <c r="AF1857" s="2">
        <f t="shared" si="1019"/>
        <v>926.88110494</v>
      </c>
      <c r="AG1857" s="2">
        <f t="shared" si="1001"/>
        <v>928.13821866000001</v>
      </c>
      <c r="AH1857" s="3">
        <f t="shared" si="1002"/>
        <v>0</v>
      </c>
      <c r="AI1857" s="4" t="str">
        <f t="shared" si="1012"/>
        <v>A+J=</v>
      </c>
      <c r="AJ1857" s="11">
        <f t="shared" si="1008"/>
        <v>43024</v>
      </c>
      <c r="AK1857" s="18"/>
      <c r="AL1857" s="40"/>
      <c r="AM1857" s="38"/>
      <c r="AN1857" s="18"/>
      <c r="AO1857" s="38"/>
      <c r="AP1857" s="38"/>
      <c r="AQ1857" s="39"/>
      <c r="AR1857" s="39"/>
      <c r="AS1857" s="69"/>
      <c r="AT1857" s="38"/>
      <c r="AU1857" s="38"/>
      <c r="AV1857" s="38"/>
      <c r="AW1857" s="38"/>
      <c r="AX1857" s="38"/>
      <c r="AY1857" s="38"/>
      <c r="AZ1857" s="38"/>
      <c r="BA1857" s="38"/>
      <c r="BB1857" s="38"/>
      <c r="BC1857" s="38"/>
      <c r="BD1857" s="38"/>
      <c r="BE1857" s="38"/>
      <c r="BF1857" s="38"/>
      <c r="BG1857" s="38"/>
      <c r="BH1857" s="38"/>
      <c r="BI1857" s="38"/>
      <c r="BJ1857" s="38"/>
      <c r="BK1857" s="38"/>
      <c r="BL1857" s="38"/>
      <c r="BM1857" s="38"/>
      <c r="BN1857" s="38"/>
      <c r="BO1857" s="38"/>
      <c r="BP1857" s="38"/>
      <c r="BQ1857" s="38"/>
      <c r="BR1857" s="38"/>
      <c r="BS1857" s="38"/>
      <c r="BT1857" s="38"/>
      <c r="BU1857" s="38"/>
      <c r="BV1857" s="38"/>
      <c r="BW1857" s="38"/>
      <c r="BX1857" s="38"/>
      <c r="BY1857" s="38"/>
      <c r="BZ1857" s="38"/>
      <c r="CA1857" s="38"/>
      <c r="CB1857" s="38"/>
      <c r="CC1857" s="38"/>
      <c r="CD1857" s="38"/>
      <c r="CE1857" s="38"/>
      <c r="CF1857" s="38"/>
      <c r="CG1857" s="38"/>
      <c r="CH1857" s="38"/>
      <c r="CI1857" s="38"/>
      <c r="CJ1857" s="38"/>
      <c r="CK1857" s="38"/>
      <c r="CL1857" s="38"/>
      <c r="CM1857" s="38"/>
      <c r="CN1857" s="38"/>
      <c r="CO1857" s="38"/>
      <c r="CP1857" s="38"/>
      <c r="CQ1857" s="38"/>
      <c r="CR1857" s="38"/>
      <c r="CS1857" s="38"/>
      <c r="CT1857" s="38"/>
      <c r="CU1857" s="38"/>
      <c r="CV1857" s="38"/>
      <c r="CW1857" s="38"/>
      <c r="CX1857" s="38"/>
      <c r="CY1857" s="38"/>
      <c r="CZ1857" s="38"/>
      <c r="DA1857" s="38"/>
      <c r="DB1857" s="38"/>
      <c r="DC1857" s="38"/>
      <c r="DD1857" s="38"/>
      <c r="DE1857" s="38"/>
      <c r="DF1857" s="38"/>
      <c r="DG1857" s="38"/>
      <c r="DH1857" s="38"/>
      <c r="DI1857" s="38"/>
      <c r="DJ1857" s="38"/>
      <c r="DK1857" s="38"/>
      <c r="DL1857" s="38"/>
      <c r="DM1857" s="38"/>
      <c r="DN1857" s="38"/>
      <c r="DO1857" s="38"/>
      <c r="DP1857" s="38"/>
      <c r="DQ1857" s="38"/>
      <c r="DR1857" s="38"/>
      <c r="DS1857" s="38"/>
      <c r="DT1857" s="38"/>
      <c r="DU1857" s="38"/>
      <c r="DV1857" s="38"/>
      <c r="DW1857" s="38"/>
      <c r="DX1857" s="38"/>
      <c r="DY1857" s="38"/>
      <c r="DZ1857" s="38"/>
      <c r="EA1857" s="38"/>
      <c r="EB1857" s="38"/>
      <c r="EC1857" s="38"/>
      <c r="ED1857" s="38"/>
      <c r="EE1857" s="38"/>
      <c r="EF1857" s="38"/>
      <c r="EG1857" s="38"/>
      <c r="EH1857" s="38"/>
    </row>
    <row r="1858" spans="1:154" x14ac:dyDescent="0.2">
      <c r="A1858" s="158">
        <f t="shared" si="1003"/>
        <v>43014</v>
      </c>
      <c r="B1858" s="2">
        <f t="shared" si="987"/>
        <v>342902.21793832176</v>
      </c>
      <c r="C1858" s="2">
        <f t="shared" si="1004"/>
        <v>246533.9366978</v>
      </c>
      <c r="D1858" s="2">
        <v>0</v>
      </c>
      <c r="E1858" s="73">
        <f t="shared" si="988"/>
        <v>246533.9366978</v>
      </c>
      <c r="F1858" s="88">
        <f t="shared" si="1014"/>
        <v>4843.87</v>
      </c>
      <c r="G1858" s="3">
        <f>IF(AND(N1858=1,N1857&gt;1),VLOOKUP(A1857,[1]Plan1!$BK$81:$BM$259,3),G1857)</f>
        <v>4853.07</v>
      </c>
      <c r="H1858" s="11">
        <f t="shared" si="1015"/>
        <v>42931</v>
      </c>
      <c r="I1858" s="11">
        <f t="shared" si="1016"/>
        <v>42962</v>
      </c>
      <c r="J1858" s="12">
        <f t="shared" si="989"/>
        <v>1.8993077848910023E-3</v>
      </c>
      <c r="K1858" s="11">
        <f t="shared" si="1005"/>
        <v>43024</v>
      </c>
      <c r="L1858" s="11">
        <f t="shared" si="990"/>
        <v>43024</v>
      </c>
      <c r="M1858" s="1">
        <f t="shared" si="1009"/>
        <v>21</v>
      </c>
      <c r="N1858" s="1">
        <f t="shared" si="991"/>
        <v>16</v>
      </c>
      <c r="O1858" s="2">
        <f t="shared" si="992"/>
        <v>1.0014467600000001</v>
      </c>
      <c r="P1858" s="13">
        <f t="shared" si="1017"/>
        <v>1.0024005199999999</v>
      </c>
      <c r="Q1858" s="13">
        <f t="shared" si="1010"/>
        <v>1.3848725298268652</v>
      </c>
      <c r="R1858" s="2">
        <f t="shared" si="1013"/>
        <v>1.3868761000000001</v>
      </c>
      <c r="S1858" s="2">
        <f t="shared" si="1006"/>
        <v>1.3848725200000001</v>
      </c>
      <c r="T1858" s="2">
        <f t="shared" si="993"/>
        <v>341418.0741802</v>
      </c>
      <c r="U1858" s="2">
        <f t="shared" si="994"/>
        <v>0</v>
      </c>
      <c r="V1858" s="2">
        <f t="shared" si="995"/>
        <v>95378.087947291759</v>
      </c>
      <c r="W1858" s="2">
        <f t="shared" si="996"/>
        <v>341912.02464509173</v>
      </c>
      <c r="X1858" s="17">
        <f t="shared" si="997"/>
        <v>0</v>
      </c>
      <c r="Y1858" s="2">
        <f t="shared" si="998"/>
        <v>0</v>
      </c>
      <c r="Z1858" s="72">
        <f t="shared" si="999"/>
        <v>0</v>
      </c>
      <c r="AA1858" s="2">
        <f t="shared" si="1018"/>
        <v>0</v>
      </c>
      <c r="AB1858" s="12">
        <f t="shared" si="1007"/>
        <v>4.6600000000000003E-2</v>
      </c>
      <c r="AC1858" s="17">
        <f t="shared" si="1000"/>
        <v>16</v>
      </c>
      <c r="AD1858" s="17">
        <v>252</v>
      </c>
      <c r="AE1858" s="13">
        <f t="shared" si="1011"/>
        <v>1.0028960469999999</v>
      </c>
      <c r="AF1858" s="2">
        <f t="shared" si="1019"/>
        <v>988.76278947000003</v>
      </c>
      <c r="AG1858" s="2">
        <f t="shared" si="1001"/>
        <v>990.19329322999999</v>
      </c>
      <c r="AH1858" s="3">
        <f t="shared" si="1002"/>
        <v>0</v>
      </c>
      <c r="AI1858" s="4" t="str">
        <f t="shared" si="1012"/>
        <v>A+J=</v>
      </c>
      <c r="AJ1858" s="11">
        <f t="shared" si="1008"/>
        <v>43024</v>
      </c>
      <c r="AK1858" s="11"/>
      <c r="AL1858" s="4"/>
      <c r="AM1858" s="1"/>
      <c r="AN1858" s="11"/>
      <c r="AO1858" s="1"/>
      <c r="AP1858" s="1"/>
      <c r="AQ1858" s="3"/>
      <c r="AR1858" s="3"/>
      <c r="AS1858" s="6"/>
      <c r="AT1858" s="1"/>
      <c r="AU1858" s="1"/>
      <c r="AV1858" s="1"/>
      <c r="AW1858" s="1"/>
      <c r="AX1858" s="1"/>
      <c r="AY1858" s="1"/>
      <c r="AZ1858" s="1"/>
      <c r="BA1858" s="1"/>
      <c r="BB1858" s="1"/>
    </row>
    <row r="1859" spans="1:154" x14ac:dyDescent="0.2">
      <c r="A1859" s="158">
        <f t="shared" si="1003"/>
        <v>43015</v>
      </c>
      <c r="B1859" s="2">
        <f t="shared" si="987"/>
        <v>342995.19080100872</v>
      </c>
      <c r="C1859" s="2">
        <f t="shared" si="1004"/>
        <v>246533.9366978</v>
      </c>
      <c r="D1859" s="2">
        <v>0</v>
      </c>
      <c r="E1859" s="73">
        <f t="shared" si="988"/>
        <v>246533.9366978</v>
      </c>
      <c r="F1859" s="88">
        <f t="shared" si="1014"/>
        <v>4843.87</v>
      </c>
      <c r="G1859" s="3">
        <f>IF(AND(N1859=1,N1858&gt;1),VLOOKUP(A1858,[1]Plan1!$BK$81:$BM$259,3),G1858)</f>
        <v>4853.07</v>
      </c>
      <c r="H1859" s="11">
        <f t="shared" si="1015"/>
        <v>42931</v>
      </c>
      <c r="I1859" s="11">
        <f t="shared" si="1016"/>
        <v>42962</v>
      </c>
      <c r="J1859" s="12">
        <f t="shared" si="989"/>
        <v>1.8993077848910023E-3</v>
      </c>
      <c r="K1859" s="11">
        <f t="shared" si="1005"/>
        <v>43024</v>
      </c>
      <c r="L1859" s="11">
        <f t="shared" si="990"/>
        <v>43024</v>
      </c>
      <c r="M1859" s="1">
        <f t="shared" si="1009"/>
        <v>21</v>
      </c>
      <c r="N1859" s="1">
        <f t="shared" si="991"/>
        <v>17</v>
      </c>
      <c r="O1859" s="2">
        <f t="shared" si="992"/>
        <v>1.0015372499999999</v>
      </c>
      <c r="P1859" s="13">
        <f t="shared" si="1017"/>
        <v>1.0024005199999999</v>
      </c>
      <c r="Q1859" s="13">
        <f t="shared" si="1010"/>
        <v>1.3848725298268652</v>
      </c>
      <c r="R1859" s="2">
        <f t="shared" si="1013"/>
        <v>1.38700142</v>
      </c>
      <c r="S1859" s="2">
        <f t="shared" si="1006"/>
        <v>1.3848725200000001</v>
      </c>
      <c r="T1859" s="2">
        <f t="shared" si="993"/>
        <v>341418.0741802</v>
      </c>
      <c r="U1859" s="2">
        <f t="shared" si="994"/>
        <v>0</v>
      </c>
      <c r="V1859" s="2">
        <f t="shared" si="995"/>
        <v>95408.983580238724</v>
      </c>
      <c r="W1859" s="2">
        <f t="shared" si="996"/>
        <v>341942.92027803871</v>
      </c>
      <c r="X1859" s="17">
        <f t="shared" si="997"/>
        <v>0</v>
      </c>
      <c r="Y1859" s="2">
        <f t="shared" si="998"/>
        <v>0</v>
      </c>
      <c r="Z1859" s="72">
        <f t="shared" si="999"/>
        <v>0</v>
      </c>
      <c r="AA1859" s="2">
        <f t="shared" si="1018"/>
        <v>0</v>
      </c>
      <c r="AB1859" s="12">
        <f t="shared" si="1007"/>
        <v>4.6600000000000003E-2</v>
      </c>
      <c r="AC1859" s="17">
        <f t="shared" si="1000"/>
        <v>17</v>
      </c>
      <c r="AD1859" s="17">
        <v>252</v>
      </c>
      <c r="AE1859" s="13">
        <f t="shared" si="1011"/>
        <v>1.003077328</v>
      </c>
      <c r="AF1859" s="2">
        <f t="shared" si="1019"/>
        <v>1050.6553993800001</v>
      </c>
      <c r="AG1859" s="2">
        <f t="shared" si="1001"/>
        <v>1052.27052297</v>
      </c>
      <c r="AH1859" s="3">
        <f t="shared" si="1002"/>
        <v>0</v>
      </c>
      <c r="AI1859" s="4" t="str">
        <f t="shared" si="1012"/>
        <v>A+J=</v>
      </c>
      <c r="AJ1859" s="11">
        <f t="shared" si="1008"/>
        <v>43024</v>
      </c>
      <c r="AK1859" s="11"/>
      <c r="AL1859" s="4"/>
      <c r="AM1859" s="1"/>
      <c r="AN1859" s="11"/>
      <c r="AO1859" s="1"/>
      <c r="AP1859" s="1"/>
      <c r="AQ1859" s="3"/>
      <c r="AR1859" s="3"/>
      <c r="AS1859" s="6"/>
      <c r="AT1859" s="1"/>
      <c r="AU1859" s="1"/>
      <c r="AV1859" s="1"/>
      <c r="AW1859" s="1"/>
      <c r="AX1859" s="1"/>
      <c r="AY1859" s="1"/>
      <c r="AZ1859" s="1"/>
      <c r="BA1859" s="1"/>
      <c r="BB1859" s="1"/>
    </row>
    <row r="1860" spans="1:154" x14ac:dyDescent="0.2">
      <c r="A1860" s="158">
        <f t="shared" si="1003"/>
        <v>43016</v>
      </c>
      <c r="B1860" s="2">
        <f t="shared" si="987"/>
        <v>342995.19080100872</v>
      </c>
      <c r="C1860" s="2">
        <f t="shared" si="1004"/>
        <v>246533.9366978</v>
      </c>
      <c r="D1860" s="2">
        <v>0</v>
      </c>
      <c r="E1860" s="73">
        <f t="shared" si="988"/>
        <v>246533.9366978</v>
      </c>
      <c r="F1860" s="88">
        <f t="shared" si="1014"/>
        <v>4843.87</v>
      </c>
      <c r="G1860" s="3">
        <f>IF(AND(N1860=1,N1859&gt;1),VLOOKUP(A1859,[1]Plan1!$BK$81:$BM$259,3),G1859)</f>
        <v>4853.07</v>
      </c>
      <c r="H1860" s="11">
        <f t="shared" si="1015"/>
        <v>42931</v>
      </c>
      <c r="I1860" s="11">
        <f t="shared" si="1016"/>
        <v>42962</v>
      </c>
      <c r="J1860" s="12">
        <f t="shared" si="989"/>
        <v>1.8993077848910023E-3</v>
      </c>
      <c r="K1860" s="11">
        <f t="shared" si="1005"/>
        <v>43024</v>
      </c>
      <c r="L1860" s="11">
        <f t="shared" si="990"/>
        <v>43024</v>
      </c>
      <c r="M1860" s="1">
        <f t="shared" si="1009"/>
        <v>21</v>
      </c>
      <c r="N1860" s="1">
        <f t="shared" si="991"/>
        <v>17</v>
      </c>
      <c r="O1860" s="2">
        <f t="shared" si="992"/>
        <v>1.0015372499999999</v>
      </c>
      <c r="P1860" s="13">
        <f t="shared" si="1017"/>
        <v>1.0024005199999999</v>
      </c>
      <c r="Q1860" s="13">
        <f t="shared" si="1010"/>
        <v>1.3848725298268652</v>
      </c>
      <c r="R1860" s="2">
        <f t="shared" si="1013"/>
        <v>1.38700142</v>
      </c>
      <c r="S1860" s="2">
        <f t="shared" si="1006"/>
        <v>1.3848725200000001</v>
      </c>
      <c r="T1860" s="2">
        <f t="shared" si="993"/>
        <v>341418.0741802</v>
      </c>
      <c r="U1860" s="2">
        <f t="shared" si="994"/>
        <v>0</v>
      </c>
      <c r="V1860" s="2">
        <f t="shared" si="995"/>
        <v>95408.983580238724</v>
      </c>
      <c r="W1860" s="2">
        <f t="shared" si="996"/>
        <v>341942.92027803871</v>
      </c>
      <c r="X1860" s="17">
        <f t="shared" si="997"/>
        <v>0</v>
      </c>
      <c r="Y1860" s="2">
        <f t="shared" si="998"/>
        <v>0</v>
      </c>
      <c r="Z1860" s="72">
        <f t="shared" si="999"/>
        <v>0</v>
      </c>
      <c r="AA1860" s="2">
        <f t="shared" si="1018"/>
        <v>0</v>
      </c>
      <c r="AB1860" s="12">
        <f t="shared" si="1007"/>
        <v>4.6600000000000003E-2</v>
      </c>
      <c r="AC1860" s="17">
        <f t="shared" si="1000"/>
        <v>17</v>
      </c>
      <c r="AD1860" s="17">
        <v>252</v>
      </c>
      <c r="AE1860" s="13">
        <f t="shared" si="1011"/>
        <v>1.003077328</v>
      </c>
      <c r="AF1860" s="2">
        <f t="shared" si="1019"/>
        <v>1050.6553993800001</v>
      </c>
      <c r="AG1860" s="2">
        <f t="shared" si="1001"/>
        <v>1052.27052297</v>
      </c>
      <c r="AH1860" s="3">
        <f t="shared" si="1002"/>
        <v>0</v>
      </c>
      <c r="AI1860" s="4" t="str">
        <f t="shared" si="1012"/>
        <v>A+J=</v>
      </c>
      <c r="AJ1860" s="11">
        <f t="shared" si="1008"/>
        <v>43024</v>
      </c>
      <c r="AK1860" s="34"/>
      <c r="AL1860" s="81"/>
      <c r="AM1860" s="36"/>
      <c r="AN1860" s="34"/>
      <c r="AO1860" s="36"/>
      <c r="AP1860" s="36"/>
      <c r="AQ1860" s="35"/>
      <c r="AR1860" s="35"/>
      <c r="AS1860" s="71"/>
      <c r="AT1860" s="36"/>
      <c r="AU1860" s="36"/>
      <c r="AV1860" s="36"/>
      <c r="AW1860" s="36"/>
      <c r="AX1860" s="36"/>
      <c r="AY1860" s="36"/>
      <c r="AZ1860" s="36"/>
      <c r="BA1860" s="36"/>
      <c r="BB1860" s="36"/>
      <c r="BC1860" s="36"/>
      <c r="BD1860" s="36"/>
      <c r="BE1860" s="36"/>
      <c r="BF1860" s="36"/>
      <c r="BG1860" s="36"/>
      <c r="BH1860" s="36"/>
      <c r="BI1860" s="36"/>
      <c r="BJ1860" s="36"/>
      <c r="BK1860" s="36"/>
      <c r="BL1860" s="36"/>
      <c r="BM1860" s="36"/>
      <c r="BN1860" s="36"/>
      <c r="BO1860" s="36"/>
      <c r="BP1860" s="36"/>
      <c r="BQ1860" s="36"/>
      <c r="BR1860" s="36"/>
      <c r="BS1860" s="36"/>
      <c r="BT1860" s="36"/>
      <c r="BU1860" s="36"/>
      <c r="BV1860" s="36"/>
      <c r="BW1860" s="36"/>
      <c r="BX1860" s="36"/>
      <c r="BY1860" s="36"/>
      <c r="BZ1860" s="36"/>
      <c r="CA1860" s="36"/>
      <c r="CB1860" s="36"/>
      <c r="CC1860" s="36"/>
      <c r="CD1860" s="36"/>
      <c r="CE1860" s="36"/>
      <c r="CF1860" s="36"/>
      <c r="CG1860" s="36"/>
      <c r="CH1860" s="36"/>
      <c r="CI1860" s="36"/>
      <c r="CJ1860" s="36"/>
      <c r="CK1860" s="36"/>
      <c r="CL1860" s="36"/>
      <c r="CM1860" s="36"/>
      <c r="CN1860" s="36"/>
      <c r="CO1860" s="36"/>
      <c r="CP1860" s="36"/>
      <c r="CQ1860" s="36"/>
      <c r="CR1860" s="36"/>
      <c r="CS1860" s="36"/>
      <c r="CT1860" s="36"/>
      <c r="CU1860" s="36"/>
      <c r="CV1860" s="36"/>
      <c r="CW1860" s="36"/>
      <c r="CX1860" s="36"/>
      <c r="CY1860" s="36"/>
      <c r="CZ1860" s="36"/>
      <c r="DA1860" s="36"/>
      <c r="DB1860" s="36"/>
      <c r="DC1860" s="36"/>
      <c r="DD1860" s="36"/>
      <c r="DE1860" s="36"/>
      <c r="DF1860" s="36"/>
      <c r="DG1860" s="36"/>
      <c r="DH1860" s="36"/>
      <c r="DI1860" s="36"/>
      <c r="DJ1860" s="36"/>
      <c r="DK1860" s="36"/>
      <c r="DL1860" s="36"/>
      <c r="DM1860" s="36"/>
      <c r="DN1860" s="36"/>
      <c r="DO1860" s="36"/>
      <c r="DP1860" s="36"/>
      <c r="DQ1860" s="36"/>
      <c r="DR1860" s="36"/>
      <c r="DS1860" s="36"/>
      <c r="DT1860" s="36"/>
      <c r="DU1860" s="36"/>
      <c r="DV1860" s="36"/>
      <c r="DW1860" s="36"/>
      <c r="DX1860" s="36"/>
      <c r="DY1860" s="36"/>
      <c r="DZ1860" s="36"/>
      <c r="EA1860" s="36"/>
      <c r="EB1860" s="36"/>
      <c r="EC1860" s="36"/>
      <c r="ED1860" s="36"/>
      <c r="EE1860" s="36"/>
      <c r="EF1860" s="36"/>
      <c r="EG1860" s="36"/>
      <c r="EH1860" s="36"/>
      <c r="EI1860" s="36"/>
      <c r="EJ1860" s="36"/>
      <c r="EK1860" s="36"/>
      <c r="EL1860" s="36"/>
      <c r="EM1860" s="36"/>
      <c r="EN1860" s="36"/>
      <c r="EO1860" s="36"/>
      <c r="EP1860" s="36"/>
      <c r="EQ1860" s="36"/>
      <c r="ER1860" s="36"/>
      <c r="ES1860" s="36"/>
      <c r="ET1860" s="36"/>
      <c r="EU1860" s="36"/>
      <c r="EV1860" s="36"/>
      <c r="EW1860" s="36"/>
    </row>
    <row r="1861" spans="1:154" x14ac:dyDescent="0.2">
      <c r="A1861" s="158">
        <f t="shared" si="1003"/>
        <v>43017</v>
      </c>
      <c r="B1861" s="2">
        <f t="shared" si="987"/>
        <v>342995.19080100872</v>
      </c>
      <c r="C1861" s="2">
        <f t="shared" si="1004"/>
        <v>246533.9366978</v>
      </c>
      <c r="D1861" s="2">
        <v>0</v>
      </c>
      <c r="E1861" s="73">
        <f t="shared" si="988"/>
        <v>246533.9366978</v>
      </c>
      <c r="F1861" s="88">
        <f t="shared" si="1014"/>
        <v>4843.87</v>
      </c>
      <c r="G1861" s="3">
        <f>IF(AND(N1861=1,N1860&gt;1),VLOOKUP(A1860,[1]Plan1!$BK$81:$BM$259,3),G1860)</f>
        <v>4853.07</v>
      </c>
      <c r="H1861" s="11">
        <f t="shared" si="1015"/>
        <v>42931</v>
      </c>
      <c r="I1861" s="11">
        <f t="shared" si="1016"/>
        <v>42962</v>
      </c>
      <c r="J1861" s="12">
        <f t="shared" si="989"/>
        <v>1.8993077848910023E-3</v>
      </c>
      <c r="K1861" s="11">
        <f t="shared" si="1005"/>
        <v>43024</v>
      </c>
      <c r="L1861" s="11">
        <f t="shared" si="990"/>
        <v>43024</v>
      </c>
      <c r="M1861" s="1">
        <f t="shared" si="1009"/>
        <v>21</v>
      </c>
      <c r="N1861" s="1">
        <f t="shared" si="991"/>
        <v>17</v>
      </c>
      <c r="O1861" s="2">
        <f t="shared" si="992"/>
        <v>1.0015372499999999</v>
      </c>
      <c r="P1861" s="13">
        <f t="shared" si="1017"/>
        <v>1.0024005199999999</v>
      </c>
      <c r="Q1861" s="13">
        <f t="shared" si="1010"/>
        <v>1.3848725298268652</v>
      </c>
      <c r="R1861" s="2">
        <f t="shared" si="1013"/>
        <v>1.38700142</v>
      </c>
      <c r="S1861" s="2">
        <f t="shared" si="1006"/>
        <v>1.3848725200000001</v>
      </c>
      <c r="T1861" s="2">
        <f t="shared" si="993"/>
        <v>341418.0741802</v>
      </c>
      <c r="U1861" s="2">
        <f t="shared" si="994"/>
        <v>0</v>
      </c>
      <c r="V1861" s="2">
        <f t="shared" si="995"/>
        <v>95408.983580238724</v>
      </c>
      <c r="W1861" s="2">
        <f t="shared" si="996"/>
        <v>341942.92027803871</v>
      </c>
      <c r="X1861" s="17">
        <f t="shared" si="997"/>
        <v>0</v>
      </c>
      <c r="Y1861" s="2">
        <f t="shared" si="998"/>
        <v>0</v>
      </c>
      <c r="Z1861" s="72">
        <f t="shared" si="999"/>
        <v>0</v>
      </c>
      <c r="AA1861" s="2">
        <f t="shared" si="1018"/>
        <v>0</v>
      </c>
      <c r="AB1861" s="12">
        <f t="shared" si="1007"/>
        <v>4.6600000000000003E-2</v>
      </c>
      <c r="AC1861" s="17">
        <f t="shared" si="1000"/>
        <v>17</v>
      </c>
      <c r="AD1861" s="17">
        <v>252</v>
      </c>
      <c r="AE1861" s="13">
        <f t="shared" si="1011"/>
        <v>1.003077328</v>
      </c>
      <c r="AF1861" s="2">
        <f t="shared" si="1019"/>
        <v>1050.6553993800001</v>
      </c>
      <c r="AG1861" s="2">
        <f t="shared" si="1001"/>
        <v>1052.27052297</v>
      </c>
      <c r="AH1861" s="3">
        <f t="shared" si="1002"/>
        <v>0</v>
      </c>
      <c r="AI1861" s="4" t="str">
        <f t="shared" si="1012"/>
        <v>A+J=</v>
      </c>
      <c r="AJ1861" s="11">
        <f t="shared" si="1008"/>
        <v>43024</v>
      </c>
      <c r="AK1861" s="11"/>
      <c r="AL1861" s="4"/>
      <c r="AM1861" s="1"/>
      <c r="AN1861" s="11"/>
      <c r="AO1861" s="1"/>
      <c r="AP1861" s="1"/>
      <c r="AQ1861" s="3"/>
      <c r="AR1861" s="3"/>
      <c r="AS1861" s="6"/>
      <c r="AT1861" s="1"/>
      <c r="AU1861" s="1"/>
      <c r="AV1861" s="1"/>
      <c r="AW1861" s="1"/>
      <c r="AX1861" s="1"/>
      <c r="AY1861" s="1"/>
      <c r="AZ1861" s="1"/>
      <c r="BA1861" s="1"/>
      <c r="BB1861" s="1"/>
    </row>
    <row r="1862" spans="1:154" x14ac:dyDescent="0.2">
      <c r="A1862" s="158">
        <f t="shared" si="1003"/>
        <v>43018</v>
      </c>
      <c r="B1862" s="2">
        <f t="shared" si="987"/>
        <v>343088.1886237851</v>
      </c>
      <c r="C1862" s="2">
        <f t="shared" si="1004"/>
        <v>246533.9366978</v>
      </c>
      <c r="D1862" s="2">
        <v>0</v>
      </c>
      <c r="E1862" s="73">
        <f t="shared" si="988"/>
        <v>246533.9366978</v>
      </c>
      <c r="F1862" s="88">
        <f t="shared" si="1014"/>
        <v>4843.87</v>
      </c>
      <c r="G1862" s="3">
        <f>IF(AND(N1862=1,N1861&gt;1),VLOOKUP(A1861,[1]Plan1!$BK$81:$BM$259,3),G1861)</f>
        <v>4853.07</v>
      </c>
      <c r="H1862" s="11">
        <f t="shared" si="1015"/>
        <v>42931</v>
      </c>
      <c r="I1862" s="11">
        <f t="shared" si="1016"/>
        <v>42962</v>
      </c>
      <c r="J1862" s="12">
        <f t="shared" si="989"/>
        <v>1.8993077848910023E-3</v>
      </c>
      <c r="K1862" s="11">
        <f t="shared" si="1005"/>
        <v>43024</v>
      </c>
      <c r="L1862" s="11">
        <f t="shared" si="990"/>
        <v>43024</v>
      </c>
      <c r="M1862" s="1">
        <f t="shared" si="1009"/>
        <v>21</v>
      </c>
      <c r="N1862" s="1">
        <f t="shared" si="991"/>
        <v>18</v>
      </c>
      <c r="O1862" s="2">
        <f t="shared" si="992"/>
        <v>1.0016277499999999</v>
      </c>
      <c r="P1862" s="13">
        <f t="shared" si="1017"/>
        <v>1.0024005199999999</v>
      </c>
      <c r="Q1862" s="13">
        <f t="shared" si="1010"/>
        <v>1.3848725298268652</v>
      </c>
      <c r="R1862" s="2">
        <f t="shared" si="1013"/>
        <v>1.38712675</v>
      </c>
      <c r="S1862" s="2">
        <f t="shared" si="1006"/>
        <v>1.3848725200000001</v>
      </c>
      <c r="T1862" s="2">
        <f t="shared" si="993"/>
        <v>341418.0741802</v>
      </c>
      <c r="U1862" s="2">
        <f t="shared" si="994"/>
        <v>0</v>
      </c>
      <c r="V1862" s="2">
        <f t="shared" si="995"/>
        <v>95439.881678525038</v>
      </c>
      <c r="W1862" s="2">
        <f t="shared" si="996"/>
        <v>341973.81837632507</v>
      </c>
      <c r="X1862" s="17">
        <f t="shared" si="997"/>
        <v>0</v>
      </c>
      <c r="Y1862" s="2">
        <f t="shared" si="998"/>
        <v>0</v>
      </c>
      <c r="Z1862" s="72">
        <f t="shared" si="999"/>
        <v>0</v>
      </c>
      <c r="AA1862" s="2">
        <f t="shared" si="1018"/>
        <v>0</v>
      </c>
      <c r="AB1862" s="12">
        <f t="shared" si="1007"/>
        <v>4.6600000000000003E-2</v>
      </c>
      <c r="AC1862" s="17">
        <f t="shared" si="1000"/>
        <v>18</v>
      </c>
      <c r="AD1862" s="17">
        <v>252</v>
      </c>
      <c r="AE1862" s="13">
        <f t="shared" si="1011"/>
        <v>1.003258642</v>
      </c>
      <c r="AF1862" s="2">
        <f t="shared" si="1019"/>
        <v>1112.55927608</v>
      </c>
      <c r="AG1862" s="2">
        <f t="shared" si="1001"/>
        <v>1114.37024746</v>
      </c>
      <c r="AH1862" s="3">
        <f t="shared" si="1002"/>
        <v>0</v>
      </c>
      <c r="AI1862" s="4" t="str">
        <f t="shared" si="1012"/>
        <v>A+J=</v>
      </c>
      <c r="AJ1862" s="11">
        <f t="shared" si="1008"/>
        <v>43024</v>
      </c>
      <c r="AK1862" s="11"/>
      <c r="AL1862" s="4"/>
      <c r="AM1862" s="1"/>
      <c r="AN1862" s="11"/>
      <c r="AO1862" s="1"/>
      <c r="AP1862" s="1"/>
      <c r="AQ1862" s="3"/>
      <c r="AR1862" s="3"/>
      <c r="AS1862" s="6"/>
      <c r="AT1862" s="1"/>
      <c r="AU1862" s="1"/>
      <c r="AV1862" s="1"/>
      <c r="AW1862" s="1"/>
      <c r="AX1862" s="1"/>
      <c r="AY1862" s="1"/>
      <c r="AZ1862" s="1"/>
      <c r="BA1862" s="1"/>
      <c r="BB1862" s="1"/>
    </row>
    <row r="1863" spans="1:154" x14ac:dyDescent="0.2">
      <c r="A1863" s="158">
        <f t="shared" si="1003"/>
        <v>43019</v>
      </c>
      <c r="B1863" s="2">
        <f t="shared" si="987"/>
        <v>343181.21354286012</v>
      </c>
      <c r="C1863" s="2">
        <f t="shared" si="1004"/>
        <v>246533.9366978</v>
      </c>
      <c r="D1863" s="2">
        <v>0</v>
      </c>
      <c r="E1863" s="73">
        <f t="shared" si="988"/>
        <v>246533.9366978</v>
      </c>
      <c r="F1863" s="88">
        <f t="shared" si="1014"/>
        <v>4843.87</v>
      </c>
      <c r="G1863" s="3">
        <f>IF(AND(N1863=1,N1862&gt;1),VLOOKUP(A1862,[1]Plan1!$BK$81:$BM$259,3),G1862)</f>
        <v>4853.07</v>
      </c>
      <c r="H1863" s="11">
        <f t="shared" si="1015"/>
        <v>42931</v>
      </c>
      <c r="I1863" s="11">
        <f t="shared" si="1016"/>
        <v>42962</v>
      </c>
      <c r="J1863" s="12">
        <f t="shared" si="989"/>
        <v>1.8993077848910023E-3</v>
      </c>
      <c r="K1863" s="11">
        <f t="shared" si="1005"/>
        <v>43024</v>
      </c>
      <c r="L1863" s="11">
        <f t="shared" si="990"/>
        <v>43024</v>
      </c>
      <c r="M1863" s="1">
        <f t="shared" si="1009"/>
        <v>21</v>
      </c>
      <c r="N1863" s="1">
        <f t="shared" si="991"/>
        <v>19</v>
      </c>
      <c r="O1863" s="2">
        <f t="shared" si="992"/>
        <v>1.0017182600000001</v>
      </c>
      <c r="P1863" s="13">
        <f t="shared" si="1017"/>
        <v>1.0024005199999999</v>
      </c>
      <c r="Q1863" s="13">
        <f t="shared" si="1010"/>
        <v>1.3848725298268652</v>
      </c>
      <c r="R1863" s="2">
        <f t="shared" si="1013"/>
        <v>1.3872521</v>
      </c>
      <c r="S1863" s="2">
        <f t="shared" si="1006"/>
        <v>1.3848725200000001</v>
      </c>
      <c r="T1863" s="2">
        <f t="shared" si="993"/>
        <v>341418.0741802</v>
      </c>
      <c r="U1863" s="2">
        <f t="shared" si="994"/>
        <v>0</v>
      </c>
      <c r="V1863" s="2">
        <f t="shared" si="995"/>
        <v>95470.784707490107</v>
      </c>
      <c r="W1863" s="2">
        <f t="shared" si="996"/>
        <v>342004.72140529013</v>
      </c>
      <c r="X1863" s="17">
        <f t="shared" si="997"/>
        <v>0</v>
      </c>
      <c r="Y1863" s="2">
        <f t="shared" si="998"/>
        <v>0</v>
      </c>
      <c r="Z1863" s="72">
        <f t="shared" si="999"/>
        <v>0</v>
      </c>
      <c r="AA1863" s="2">
        <f t="shared" si="1018"/>
        <v>0</v>
      </c>
      <c r="AB1863" s="12">
        <f t="shared" si="1007"/>
        <v>4.6600000000000003E-2</v>
      </c>
      <c r="AC1863" s="17">
        <f t="shared" si="1000"/>
        <v>19</v>
      </c>
      <c r="AD1863" s="17">
        <v>252</v>
      </c>
      <c r="AE1863" s="13">
        <f t="shared" si="1011"/>
        <v>1.003439988</v>
      </c>
      <c r="AF1863" s="2">
        <f t="shared" si="1019"/>
        <v>1174.4740781600001</v>
      </c>
      <c r="AG1863" s="2">
        <f t="shared" si="1001"/>
        <v>1176.4921375700001</v>
      </c>
      <c r="AH1863" s="3">
        <f t="shared" si="1002"/>
        <v>0</v>
      </c>
      <c r="AI1863" s="4" t="str">
        <f t="shared" si="1012"/>
        <v>A+J=</v>
      </c>
      <c r="AJ1863" s="11">
        <f t="shared" si="1008"/>
        <v>43024</v>
      </c>
      <c r="AK1863" s="11"/>
      <c r="AL1863" s="4"/>
      <c r="AM1863" s="1"/>
      <c r="AN1863" s="11"/>
      <c r="AO1863" s="1"/>
      <c r="AP1863" s="1"/>
      <c r="AQ1863" s="3"/>
      <c r="AR1863" s="3"/>
      <c r="AS1863" s="6"/>
      <c r="AT1863" s="1"/>
      <c r="AU1863" s="1"/>
      <c r="AV1863" s="1"/>
      <c r="AW1863" s="1"/>
      <c r="AX1863" s="1"/>
      <c r="AY1863" s="1"/>
      <c r="AZ1863" s="1"/>
      <c r="BA1863" s="1"/>
      <c r="BB1863" s="1"/>
    </row>
    <row r="1864" spans="1:154" x14ac:dyDescent="0.2">
      <c r="A1864" s="158">
        <f t="shared" si="1003"/>
        <v>43020</v>
      </c>
      <c r="B1864" s="2">
        <f t="shared" si="987"/>
        <v>343274.26129943517</v>
      </c>
      <c r="C1864" s="2">
        <f t="shared" si="1004"/>
        <v>246533.9366978</v>
      </c>
      <c r="D1864" s="2">
        <v>0</v>
      </c>
      <c r="E1864" s="73">
        <f t="shared" si="988"/>
        <v>246533.9366978</v>
      </c>
      <c r="F1864" s="88">
        <f t="shared" si="1014"/>
        <v>4843.87</v>
      </c>
      <c r="G1864" s="3">
        <f>IF(AND(N1864=1,N1863&gt;1),VLOOKUP(A1863,[1]Plan1!$BK$81:$BM$259,3),G1863)</f>
        <v>4853.07</v>
      </c>
      <c r="H1864" s="11">
        <f t="shared" si="1015"/>
        <v>42931</v>
      </c>
      <c r="I1864" s="11">
        <f t="shared" si="1016"/>
        <v>42962</v>
      </c>
      <c r="J1864" s="12">
        <f t="shared" si="989"/>
        <v>1.8993077848910023E-3</v>
      </c>
      <c r="K1864" s="11">
        <f t="shared" si="1005"/>
        <v>43024</v>
      </c>
      <c r="L1864" s="11">
        <f t="shared" si="990"/>
        <v>43024</v>
      </c>
      <c r="M1864" s="1">
        <f t="shared" si="1009"/>
        <v>21</v>
      </c>
      <c r="N1864" s="1">
        <f t="shared" si="991"/>
        <v>20</v>
      </c>
      <c r="O1864" s="2">
        <f t="shared" si="992"/>
        <v>1.00180878</v>
      </c>
      <c r="P1864" s="13">
        <f t="shared" si="1017"/>
        <v>1.0024005199999999</v>
      </c>
      <c r="Q1864" s="13">
        <f t="shared" si="1010"/>
        <v>1.3848725298268652</v>
      </c>
      <c r="R1864" s="2">
        <f t="shared" si="1013"/>
        <v>1.38737745</v>
      </c>
      <c r="S1864" s="2">
        <f t="shared" si="1006"/>
        <v>1.3848725200000001</v>
      </c>
      <c r="T1864" s="2">
        <f t="shared" si="993"/>
        <v>341418.0741802</v>
      </c>
      <c r="U1864" s="2">
        <f t="shared" si="994"/>
        <v>0</v>
      </c>
      <c r="V1864" s="2">
        <f t="shared" si="995"/>
        <v>95501.687736455191</v>
      </c>
      <c r="W1864" s="2">
        <f t="shared" si="996"/>
        <v>342035.62443425518</v>
      </c>
      <c r="X1864" s="17">
        <f t="shared" si="997"/>
        <v>0</v>
      </c>
      <c r="Y1864" s="2">
        <f t="shared" si="998"/>
        <v>0</v>
      </c>
      <c r="Z1864" s="72">
        <f t="shared" si="999"/>
        <v>0</v>
      </c>
      <c r="AA1864" s="2">
        <f t="shared" si="1018"/>
        <v>0</v>
      </c>
      <c r="AB1864" s="12">
        <f t="shared" si="1007"/>
        <v>4.6600000000000003E-2</v>
      </c>
      <c r="AC1864" s="17">
        <f t="shared" si="1000"/>
        <v>20</v>
      </c>
      <c r="AD1864" s="17">
        <v>252</v>
      </c>
      <c r="AE1864" s="13">
        <f t="shared" si="1011"/>
        <v>1.0036213679999999</v>
      </c>
      <c r="AF1864" s="2">
        <f t="shared" si="1019"/>
        <v>1236.40048845</v>
      </c>
      <c r="AG1864" s="2">
        <f t="shared" si="1001"/>
        <v>1238.6368651800001</v>
      </c>
      <c r="AH1864" s="3">
        <f t="shared" si="1002"/>
        <v>0</v>
      </c>
      <c r="AI1864" s="4" t="str">
        <f t="shared" si="1012"/>
        <v>A+J=</v>
      </c>
      <c r="AJ1864" s="11">
        <f t="shared" si="1008"/>
        <v>43024</v>
      </c>
      <c r="AK1864" s="11"/>
      <c r="AL1864" s="4"/>
      <c r="AM1864" s="1"/>
      <c r="AN1864" s="11"/>
      <c r="AO1864" s="1"/>
      <c r="AP1864" s="1"/>
      <c r="AQ1864" s="3"/>
      <c r="AR1864" s="3"/>
      <c r="AS1864" s="6"/>
      <c r="AT1864" s="1"/>
      <c r="AU1864" s="1"/>
      <c r="AV1864" s="1"/>
      <c r="AW1864" s="1"/>
      <c r="AX1864" s="1"/>
      <c r="AY1864" s="1"/>
      <c r="AZ1864" s="1"/>
      <c r="BA1864" s="1"/>
      <c r="BB1864" s="1"/>
    </row>
    <row r="1865" spans="1:154" x14ac:dyDescent="0.2">
      <c r="A1865" s="158">
        <f t="shared" si="1003"/>
        <v>43021</v>
      </c>
      <c r="B1865" s="2">
        <f t="shared" si="987"/>
        <v>343274.26129943517</v>
      </c>
      <c r="C1865" s="2">
        <f t="shared" si="1004"/>
        <v>246533.9366978</v>
      </c>
      <c r="D1865" s="2">
        <v>0</v>
      </c>
      <c r="E1865" s="73">
        <f t="shared" si="988"/>
        <v>246533.9366978</v>
      </c>
      <c r="F1865" s="88">
        <f t="shared" si="1014"/>
        <v>4843.87</v>
      </c>
      <c r="G1865" s="3">
        <f>IF(AND(N1865=1,N1864&gt;1),VLOOKUP(A1864,[1]Plan1!$BK$81:$BM$259,3),G1864)</f>
        <v>4853.07</v>
      </c>
      <c r="H1865" s="11">
        <f t="shared" si="1015"/>
        <v>42931</v>
      </c>
      <c r="I1865" s="11">
        <f t="shared" si="1016"/>
        <v>42962</v>
      </c>
      <c r="J1865" s="12">
        <f t="shared" si="989"/>
        <v>1.8993077848910023E-3</v>
      </c>
      <c r="K1865" s="11">
        <f t="shared" si="1005"/>
        <v>43024</v>
      </c>
      <c r="L1865" s="11">
        <f t="shared" si="990"/>
        <v>43024</v>
      </c>
      <c r="M1865" s="1">
        <f t="shared" si="1009"/>
        <v>21</v>
      </c>
      <c r="N1865" s="1">
        <f t="shared" si="991"/>
        <v>20</v>
      </c>
      <c r="O1865" s="2">
        <f t="shared" si="992"/>
        <v>1.00180878</v>
      </c>
      <c r="P1865" s="13">
        <f t="shared" si="1017"/>
        <v>1.0024005199999999</v>
      </c>
      <c r="Q1865" s="13">
        <f t="shared" si="1010"/>
        <v>1.3848725298268652</v>
      </c>
      <c r="R1865" s="2">
        <f t="shared" si="1013"/>
        <v>1.38737745</v>
      </c>
      <c r="S1865" s="2">
        <f t="shared" si="1006"/>
        <v>1.3848725200000001</v>
      </c>
      <c r="T1865" s="2">
        <f t="shared" si="993"/>
        <v>341418.0741802</v>
      </c>
      <c r="U1865" s="2">
        <f t="shared" si="994"/>
        <v>0</v>
      </c>
      <c r="V1865" s="2">
        <f t="shared" si="995"/>
        <v>95501.687736455191</v>
      </c>
      <c r="W1865" s="2">
        <f t="shared" si="996"/>
        <v>342035.62443425518</v>
      </c>
      <c r="X1865" s="17">
        <f t="shared" si="997"/>
        <v>0</v>
      </c>
      <c r="Y1865" s="2">
        <f t="shared" si="998"/>
        <v>0</v>
      </c>
      <c r="Z1865" s="72">
        <f t="shared" si="999"/>
        <v>0</v>
      </c>
      <c r="AA1865" s="2">
        <f t="shared" si="1018"/>
        <v>0</v>
      </c>
      <c r="AB1865" s="12">
        <f t="shared" si="1007"/>
        <v>4.6600000000000003E-2</v>
      </c>
      <c r="AC1865" s="17">
        <f t="shared" si="1000"/>
        <v>20</v>
      </c>
      <c r="AD1865" s="17">
        <v>252</v>
      </c>
      <c r="AE1865" s="13">
        <f t="shared" si="1011"/>
        <v>1.0036213679999999</v>
      </c>
      <c r="AF1865" s="2">
        <f t="shared" si="1019"/>
        <v>1236.40048845</v>
      </c>
      <c r="AG1865" s="2">
        <f t="shared" si="1001"/>
        <v>1238.6368651800001</v>
      </c>
      <c r="AH1865" s="3">
        <f t="shared" si="1002"/>
        <v>0</v>
      </c>
      <c r="AI1865" s="4" t="str">
        <f t="shared" si="1012"/>
        <v>A+J=</v>
      </c>
      <c r="AJ1865" s="11">
        <f t="shared" si="1008"/>
        <v>43024</v>
      </c>
      <c r="AK1865" s="11"/>
      <c r="AL1865" s="4"/>
      <c r="AM1865" s="1"/>
      <c r="AN1865" s="11"/>
      <c r="AO1865" s="1"/>
      <c r="AP1865" s="1"/>
      <c r="AQ1865" s="3"/>
      <c r="AR1865" s="3"/>
      <c r="AS1865" s="6"/>
      <c r="AT1865" s="1"/>
      <c r="AU1865" s="1"/>
      <c r="AV1865" s="1"/>
      <c r="AW1865" s="1"/>
      <c r="AX1865" s="1"/>
      <c r="AY1865" s="1"/>
      <c r="AZ1865" s="1"/>
      <c r="BA1865" s="1"/>
      <c r="BB1865" s="1"/>
    </row>
    <row r="1866" spans="1:154" x14ac:dyDescent="0.2">
      <c r="A1866" s="158">
        <f t="shared" si="1003"/>
        <v>43022</v>
      </c>
      <c r="B1866" s="2">
        <f t="shared" ref="B1866:B1929" si="1020">(W1866+AG1866)</f>
        <v>343367.33368723962</v>
      </c>
      <c r="C1866" s="2">
        <f t="shared" si="1004"/>
        <v>246533.9366978</v>
      </c>
      <c r="D1866" s="2">
        <v>0</v>
      </c>
      <c r="E1866" s="73">
        <f t="shared" ref="E1866:E1929" si="1021">(C1866-D1866)</f>
        <v>246533.9366978</v>
      </c>
      <c r="F1866" s="88">
        <f t="shared" si="1014"/>
        <v>4843.87</v>
      </c>
      <c r="G1866" s="3">
        <f>IF(AND(N1866=1,N1865&gt;1),VLOOKUP(A1865,[1]Plan1!$BK$81:$BM$259,3),G1865)</f>
        <v>4853.07</v>
      </c>
      <c r="H1866" s="11">
        <f t="shared" si="1015"/>
        <v>42931</v>
      </c>
      <c r="I1866" s="11">
        <f t="shared" si="1016"/>
        <v>42962</v>
      </c>
      <c r="J1866" s="12">
        <f t="shared" ref="J1866:J1929" si="1022">(G1866/F1866)-1</f>
        <v>1.8993077848910023E-3</v>
      </c>
      <c r="K1866" s="11">
        <f t="shared" si="1005"/>
        <v>43053</v>
      </c>
      <c r="L1866" s="11">
        <f t="shared" ref="L1866:L1929" si="1023">IF(A1866&gt;L1865,K1866,L1865)</f>
        <v>43024</v>
      </c>
      <c r="M1866" s="1">
        <f t="shared" si="1009"/>
        <v>21</v>
      </c>
      <c r="N1866" s="1">
        <f t="shared" ref="N1866:N1929" si="1024">(M1866-(NETWORKDAYS(A1866,L1866,$AN$194:$AN$348)-1))</f>
        <v>21</v>
      </c>
      <c r="O1866" s="2">
        <f t="shared" ref="O1866:O1929" si="1025">TRUNC((G1866/F1866)^TRUNC((N1866/M1866),9),8)</f>
        <v>1.0018993</v>
      </c>
      <c r="P1866" s="13">
        <f t="shared" si="1017"/>
        <v>1.0024005199999999</v>
      </c>
      <c r="Q1866" s="13">
        <f t="shared" si="1010"/>
        <v>1.3848725298268652</v>
      </c>
      <c r="R1866" s="2">
        <f t="shared" si="1013"/>
        <v>1.38750281</v>
      </c>
      <c r="S1866" s="2">
        <f t="shared" si="1006"/>
        <v>1.3848725200000001</v>
      </c>
      <c r="T1866" s="2">
        <f t="shared" ref="T1866:T1929" si="1026">TRUNC(C1866*S1866,8)</f>
        <v>341418.0741802</v>
      </c>
      <c r="U1866" s="2">
        <f t="shared" ref="U1866:U1929" si="1027">(D1866*(S1866-1))</f>
        <v>0</v>
      </c>
      <c r="V1866" s="2">
        <f t="shared" ref="V1866:V1929" si="1028">(E1866*(R1866-1))</f>
        <v>95532.593230759623</v>
      </c>
      <c r="W1866" s="2">
        <f t="shared" ref="W1866:W1929" si="1029">(C1866+U1866+V1866)</f>
        <v>342066.52992855961</v>
      </c>
      <c r="X1866" s="17">
        <f t="shared" ref="X1866:X1929" si="1030">IF(VLOOKUP(A1866,AN$10:AU$190,8)=VLOOKUP(A1865,AN$10:AU$190,8),0,VLOOKUP(A1866,AN$10:AU$190,8))</f>
        <v>0</v>
      </c>
      <c r="Y1866" s="2">
        <f t="shared" ref="Y1866:Y1929" si="1031">IF(X1866&gt;0,VLOOKUP(A1866,AN$12:AR$190,5),0)</f>
        <v>0</v>
      </c>
      <c r="Z1866" s="72">
        <f t="shared" ref="Z1866:Z1929" si="1032">IF(X1866&gt;0,VLOOKUP($A1866,$AN$10:$AS$190,6),0)</f>
        <v>0</v>
      </c>
      <c r="AA1866" s="2">
        <f t="shared" si="1018"/>
        <v>0</v>
      </c>
      <c r="AB1866" s="12">
        <f t="shared" si="1007"/>
        <v>4.6600000000000003E-2</v>
      </c>
      <c r="AC1866" s="17">
        <f t="shared" ref="AC1866:AC1929" si="1033">N1866</f>
        <v>21</v>
      </c>
      <c r="AD1866" s="17">
        <v>252</v>
      </c>
      <c r="AE1866" s="13">
        <f t="shared" si="1011"/>
        <v>1.00380278</v>
      </c>
      <c r="AF1866" s="2">
        <f t="shared" si="1019"/>
        <v>1298.3378241299999</v>
      </c>
      <c r="AG1866" s="2">
        <f t="shared" ref="AG1866:AG1929" si="1034">TRUNC((W1866*(AE1866-1)),8)</f>
        <v>1300.8037586800001</v>
      </c>
      <c r="AH1866" s="3">
        <f t="shared" ref="AH1866:AH1929" si="1035">IF(AA1866&gt;0,AA1866+AF1866,0)</f>
        <v>0</v>
      </c>
      <c r="AI1866" s="4" t="str">
        <f t="shared" si="1012"/>
        <v>A+J=</v>
      </c>
      <c r="AJ1866" s="11">
        <f t="shared" si="1008"/>
        <v>43024</v>
      </c>
      <c r="AK1866" s="11"/>
      <c r="AL1866" s="4"/>
      <c r="AM1866" s="1"/>
      <c r="AN1866" s="11"/>
      <c r="AO1866" s="1"/>
      <c r="AP1866" s="1"/>
      <c r="AQ1866" s="3"/>
      <c r="AR1866" s="3"/>
      <c r="AS1866" s="6"/>
      <c r="AT1866" s="1"/>
      <c r="AU1866" s="1"/>
      <c r="AV1866" s="1"/>
      <c r="AW1866" s="1"/>
      <c r="AX1866" s="1"/>
      <c r="AY1866" s="1"/>
      <c r="AZ1866" s="1"/>
      <c r="BA1866" s="1"/>
      <c r="BB1866" s="1"/>
    </row>
    <row r="1867" spans="1:154" x14ac:dyDescent="0.2">
      <c r="A1867" s="158">
        <f t="shared" ref="A1867:A1930" si="1036">(A1866+1)</f>
        <v>43023</v>
      </c>
      <c r="B1867" s="2">
        <f t="shared" si="1020"/>
        <v>343367.33368723962</v>
      </c>
      <c r="C1867" s="2">
        <f t="shared" ref="C1867:C1930" si="1037">TRUNC(IF(X1866&gt;0,VLOOKUP(A1866,$AN$12:$AO$190,2),C1866),8)</f>
        <v>246533.9366978</v>
      </c>
      <c r="D1867" s="2">
        <v>0</v>
      </c>
      <c r="E1867" s="73">
        <f t="shared" si="1021"/>
        <v>246533.9366978</v>
      </c>
      <c r="F1867" s="88">
        <f t="shared" si="1014"/>
        <v>4843.87</v>
      </c>
      <c r="G1867" s="3">
        <f>IF(AND(N1867=1,N1866&gt;1),VLOOKUP(A1866,[1]Plan1!$BK$81:$BM$259,3),G1866)</f>
        <v>4853.07</v>
      </c>
      <c r="H1867" s="11">
        <f t="shared" si="1015"/>
        <v>42931</v>
      </c>
      <c r="I1867" s="11">
        <f t="shared" si="1016"/>
        <v>42962</v>
      </c>
      <c r="J1867" s="12">
        <f t="shared" si="1022"/>
        <v>1.8993077848910023E-3</v>
      </c>
      <c r="K1867" s="11">
        <f t="shared" ref="K1867:K1930" si="1038">IF(DAY(A1867)=14,VLOOKUP(A1867,AR$194:AW$373,4),K1866)</f>
        <v>43053</v>
      </c>
      <c r="L1867" s="11">
        <f t="shared" si="1023"/>
        <v>43024</v>
      </c>
      <c r="M1867" s="1">
        <f t="shared" si="1009"/>
        <v>21</v>
      </c>
      <c r="N1867" s="1">
        <f t="shared" si="1024"/>
        <v>21</v>
      </c>
      <c r="O1867" s="2">
        <f t="shared" si="1025"/>
        <v>1.0018993</v>
      </c>
      <c r="P1867" s="13">
        <f t="shared" si="1017"/>
        <v>1.0024005199999999</v>
      </c>
      <c r="Q1867" s="13">
        <f t="shared" si="1010"/>
        <v>1.3848725298268652</v>
      </c>
      <c r="R1867" s="2">
        <f t="shared" si="1013"/>
        <v>1.38750281</v>
      </c>
      <c r="S1867" s="2">
        <f t="shared" ref="S1867:S1930" si="1039">IF(AND(X1867&gt;0,MONTH(A1867)=9),R1867,S1866)</f>
        <v>1.3848725200000001</v>
      </c>
      <c r="T1867" s="2">
        <f t="shared" si="1026"/>
        <v>341418.0741802</v>
      </c>
      <c r="U1867" s="2">
        <f t="shared" si="1027"/>
        <v>0</v>
      </c>
      <c r="V1867" s="2">
        <f t="shared" si="1028"/>
        <v>95532.593230759623</v>
      </c>
      <c r="W1867" s="2">
        <f t="shared" si="1029"/>
        <v>342066.52992855961</v>
      </c>
      <c r="X1867" s="17">
        <f t="shared" si="1030"/>
        <v>0</v>
      </c>
      <c r="Y1867" s="2">
        <f t="shared" si="1031"/>
        <v>0</v>
      </c>
      <c r="Z1867" s="72">
        <f t="shared" si="1032"/>
        <v>0</v>
      </c>
      <c r="AA1867" s="2">
        <f t="shared" si="1018"/>
        <v>0</v>
      </c>
      <c r="AB1867" s="12">
        <f t="shared" ref="AB1867:AB1930" si="1040">(AB1866)</f>
        <v>4.6600000000000003E-2</v>
      </c>
      <c r="AC1867" s="17">
        <f t="shared" si="1033"/>
        <v>21</v>
      </c>
      <c r="AD1867" s="17">
        <v>252</v>
      </c>
      <c r="AE1867" s="13">
        <f t="shared" si="1011"/>
        <v>1.00380278</v>
      </c>
      <c r="AF1867" s="2">
        <f t="shared" si="1019"/>
        <v>1298.3378241299999</v>
      </c>
      <c r="AG1867" s="2">
        <f t="shared" si="1034"/>
        <v>1300.8037586800001</v>
      </c>
      <c r="AH1867" s="3">
        <f t="shared" si="1035"/>
        <v>0</v>
      </c>
      <c r="AI1867" s="4" t="str">
        <f t="shared" si="1012"/>
        <v>A+J=</v>
      </c>
      <c r="AJ1867" s="11">
        <f t="shared" ref="AJ1867:AJ1930" si="1041">IF(X1866&gt;0,VLOOKUP(A1866,$AN$10:$AW$190,9),AJ1866)</f>
        <v>43024</v>
      </c>
      <c r="AK1867" s="11"/>
      <c r="AL1867" s="4"/>
      <c r="AM1867" s="1"/>
      <c r="AN1867" s="11"/>
      <c r="AO1867" s="1"/>
      <c r="AP1867" s="1"/>
      <c r="AQ1867" s="3"/>
      <c r="AR1867" s="3"/>
      <c r="AS1867" s="6"/>
      <c r="AT1867" s="1"/>
      <c r="AU1867" s="1"/>
      <c r="AV1867" s="1"/>
      <c r="AW1867" s="1"/>
      <c r="AX1867" s="1"/>
      <c r="AY1867" s="1"/>
      <c r="AZ1867" s="1"/>
      <c r="BA1867" s="1"/>
      <c r="BB1867" s="1"/>
    </row>
    <row r="1868" spans="1:154" x14ac:dyDescent="0.2">
      <c r="A1868" s="156">
        <f t="shared" si="1036"/>
        <v>43024</v>
      </c>
      <c r="B1868" s="82">
        <f t="shared" si="1020"/>
        <v>343367.33368723962</v>
      </c>
      <c r="C1868" s="82">
        <f t="shared" si="1037"/>
        <v>246533.9366978</v>
      </c>
      <c r="D1868" s="82">
        <v>0</v>
      </c>
      <c r="E1868" s="83">
        <f t="shared" si="1021"/>
        <v>246533.9366978</v>
      </c>
      <c r="F1868" s="89">
        <f t="shared" si="1014"/>
        <v>4843.87</v>
      </c>
      <c r="G1868" s="3">
        <f>IF(AND(N1868=1,N1867&gt;1),VLOOKUP(A1867,[1]Plan1!$BK$81:$BM$259,3),G1867)</f>
        <v>4853.07</v>
      </c>
      <c r="H1868" s="18">
        <f t="shared" si="1015"/>
        <v>42931</v>
      </c>
      <c r="I1868" s="18">
        <f t="shared" si="1016"/>
        <v>42962</v>
      </c>
      <c r="J1868" s="84">
        <f t="shared" si="1022"/>
        <v>1.8993077848910023E-3</v>
      </c>
      <c r="K1868" s="18">
        <f t="shared" si="1038"/>
        <v>43053</v>
      </c>
      <c r="L1868" s="18">
        <f t="shared" si="1023"/>
        <v>43024</v>
      </c>
      <c r="M1868" s="38">
        <f t="shared" si="1009"/>
        <v>21</v>
      </c>
      <c r="N1868" s="38">
        <f t="shared" si="1024"/>
        <v>21</v>
      </c>
      <c r="O1868" s="82">
        <f t="shared" si="1025"/>
        <v>1.0018993</v>
      </c>
      <c r="P1868" s="85">
        <f t="shared" si="1017"/>
        <v>1.0024005199999999</v>
      </c>
      <c r="Q1868" s="85">
        <f t="shared" si="1010"/>
        <v>1.3848725298268652</v>
      </c>
      <c r="R1868" s="82">
        <f t="shared" si="1013"/>
        <v>1.38750281</v>
      </c>
      <c r="S1868" s="2">
        <f t="shared" si="1039"/>
        <v>1.3848725200000001</v>
      </c>
      <c r="T1868" s="82">
        <f t="shared" si="1026"/>
        <v>341418.0741802</v>
      </c>
      <c r="U1868" s="82">
        <f t="shared" si="1027"/>
        <v>0</v>
      </c>
      <c r="V1868" s="82">
        <f t="shared" si="1028"/>
        <v>95532.593230759623</v>
      </c>
      <c r="W1868" s="82">
        <f t="shared" si="1029"/>
        <v>342066.52992855961</v>
      </c>
      <c r="X1868" s="86">
        <f t="shared" si="1030"/>
        <v>61</v>
      </c>
      <c r="Y1868" s="82">
        <f t="shared" si="1031"/>
        <v>1639.1301849199999</v>
      </c>
      <c r="Z1868" s="87">
        <f t="shared" si="1032"/>
        <v>6.6486999999999996E-3</v>
      </c>
      <c r="AA1868" s="82">
        <f t="shared" si="1018"/>
        <v>2269.9863498</v>
      </c>
      <c r="AB1868" s="84">
        <f t="shared" si="1040"/>
        <v>4.6600000000000003E-2</v>
      </c>
      <c r="AC1868" s="86">
        <f t="shared" si="1033"/>
        <v>21</v>
      </c>
      <c r="AD1868" s="86">
        <v>252</v>
      </c>
      <c r="AE1868" s="85">
        <f t="shared" si="1011"/>
        <v>1.00380278</v>
      </c>
      <c r="AF1868" s="82">
        <f t="shared" si="1019"/>
        <v>1298.3378241299999</v>
      </c>
      <c r="AG1868" s="82">
        <f t="shared" si="1034"/>
        <v>1300.8037586800001</v>
      </c>
      <c r="AH1868" s="39">
        <f t="shared" si="1035"/>
        <v>3568.3241739300001</v>
      </c>
      <c r="AI1868" s="40" t="str">
        <f t="shared" si="1012"/>
        <v>A+J=</v>
      </c>
      <c r="AJ1868" s="18">
        <f t="shared" si="1041"/>
        <v>43024</v>
      </c>
      <c r="AK1868" s="18"/>
      <c r="AL1868" s="40"/>
      <c r="AM1868" s="38"/>
      <c r="AN1868" s="18"/>
      <c r="AO1868" s="38"/>
      <c r="AP1868" s="38"/>
      <c r="AQ1868" s="39"/>
      <c r="AR1868" s="39"/>
      <c r="AS1868" s="69"/>
      <c r="AT1868" s="38"/>
      <c r="AU1868" s="38"/>
      <c r="AV1868" s="38"/>
      <c r="AW1868" s="38"/>
      <c r="AX1868" s="38"/>
      <c r="AY1868" s="38"/>
      <c r="AZ1868" s="38"/>
      <c r="BA1868" s="38"/>
      <c r="BB1868" s="38"/>
      <c r="BC1868" s="38"/>
      <c r="BD1868" s="38"/>
      <c r="BE1868" s="38"/>
      <c r="BF1868" s="38"/>
      <c r="BG1868" s="38"/>
      <c r="BH1868" s="38"/>
      <c r="BI1868" s="38"/>
      <c r="BJ1868" s="38"/>
      <c r="BK1868" s="38"/>
      <c r="BL1868" s="38"/>
      <c r="BM1868" s="38"/>
      <c r="BN1868" s="38"/>
      <c r="BO1868" s="38"/>
      <c r="BP1868" s="38"/>
      <c r="BQ1868" s="38"/>
      <c r="BR1868" s="38"/>
      <c r="BS1868" s="38"/>
      <c r="BT1868" s="38"/>
      <c r="BU1868" s="38"/>
      <c r="BV1868" s="38"/>
      <c r="BW1868" s="38"/>
      <c r="BX1868" s="38"/>
      <c r="BY1868" s="38"/>
      <c r="BZ1868" s="38"/>
      <c r="CA1868" s="38"/>
      <c r="CB1868" s="38"/>
      <c r="CC1868" s="38"/>
      <c r="CD1868" s="38"/>
      <c r="CE1868" s="38"/>
      <c r="CF1868" s="38"/>
      <c r="CG1868" s="38"/>
      <c r="CH1868" s="38"/>
      <c r="CI1868" s="38"/>
      <c r="CJ1868" s="38"/>
      <c r="CK1868" s="38"/>
      <c r="CL1868" s="38"/>
      <c r="CM1868" s="38"/>
      <c r="CN1868" s="38"/>
      <c r="CO1868" s="38"/>
      <c r="CP1868" s="38"/>
      <c r="CQ1868" s="38"/>
      <c r="CR1868" s="38"/>
      <c r="CS1868" s="38"/>
      <c r="CT1868" s="38"/>
      <c r="CU1868" s="38"/>
      <c r="CV1868" s="38"/>
      <c r="CW1868" s="38"/>
      <c r="CX1868" s="38"/>
      <c r="CY1868" s="38"/>
      <c r="CZ1868" s="38"/>
      <c r="DA1868" s="38"/>
      <c r="DB1868" s="38"/>
      <c r="DC1868" s="38"/>
      <c r="DD1868" s="38"/>
      <c r="DE1868" s="38"/>
      <c r="DF1868" s="38"/>
      <c r="DG1868" s="38"/>
      <c r="DH1868" s="38"/>
      <c r="DI1868" s="38"/>
      <c r="DJ1868" s="38"/>
      <c r="DK1868" s="38"/>
      <c r="DL1868" s="38"/>
      <c r="DM1868" s="38"/>
      <c r="DN1868" s="38"/>
      <c r="DO1868" s="38"/>
      <c r="DP1868" s="38"/>
      <c r="DQ1868" s="38"/>
      <c r="DR1868" s="38"/>
      <c r="DS1868" s="38"/>
      <c r="DT1868" s="38"/>
      <c r="DU1868" s="38"/>
      <c r="DV1868" s="38"/>
      <c r="DW1868" s="38"/>
      <c r="DX1868" s="38"/>
      <c r="DY1868" s="38"/>
      <c r="DZ1868" s="38"/>
      <c r="EA1868" s="38"/>
      <c r="EB1868" s="38"/>
      <c r="EC1868" s="38"/>
      <c r="ED1868" s="38"/>
      <c r="EE1868" s="38"/>
      <c r="EF1868" s="38"/>
      <c r="EG1868" s="38"/>
      <c r="EH1868" s="38"/>
      <c r="EI1868" s="38"/>
      <c r="EJ1868" s="38"/>
      <c r="EK1868" s="38"/>
      <c r="EL1868" s="38"/>
      <c r="EM1868" s="38"/>
      <c r="EN1868" s="38"/>
      <c r="EO1868" s="38"/>
      <c r="EP1868" s="38"/>
      <c r="EQ1868" s="38"/>
      <c r="ER1868" s="38"/>
      <c r="ES1868" s="38"/>
      <c r="ET1868" s="38"/>
      <c r="EU1868" s="38"/>
      <c r="EV1868" s="38"/>
      <c r="EW1868" s="38"/>
      <c r="EX1868" s="38"/>
    </row>
    <row r="1869" spans="1:154" x14ac:dyDescent="0.2">
      <c r="A1869" s="158">
        <f t="shared" si="1036"/>
        <v>43025</v>
      </c>
      <c r="B1869" s="2">
        <f t="shared" si="1020"/>
        <v>339834.53523714031</v>
      </c>
      <c r="C1869" s="2">
        <f t="shared" si="1037"/>
        <v>244894.80651287999</v>
      </c>
      <c r="D1869" s="2">
        <f>SUM(Y1869:Y$2170)</f>
        <v>16875.45048607</v>
      </c>
      <c r="E1869" s="73">
        <f t="shared" si="1021"/>
        <v>228019.35602680998</v>
      </c>
      <c r="F1869" s="88">
        <f t="shared" si="1014"/>
        <v>4853.07</v>
      </c>
      <c r="G1869" s="3">
        <f>IF(AND(N1869=1,N1868&gt;1),VLOOKUP(A1868,[1]Plan1!$BK$81:$BM$259,3),G1868)</f>
        <v>4860.83</v>
      </c>
      <c r="H1869" s="11">
        <f t="shared" si="1015"/>
        <v>42964</v>
      </c>
      <c r="I1869" s="11">
        <f t="shared" si="1016"/>
        <v>42995</v>
      </c>
      <c r="J1869" s="12">
        <f t="shared" si="1022"/>
        <v>1.5989878571709415E-3</v>
      </c>
      <c r="K1869" s="11">
        <f t="shared" si="1038"/>
        <v>43053</v>
      </c>
      <c r="L1869" s="11">
        <f t="shared" si="1023"/>
        <v>43053</v>
      </c>
      <c r="M1869" s="1">
        <f t="shared" si="1009"/>
        <v>20</v>
      </c>
      <c r="N1869" s="1">
        <f t="shared" si="1024"/>
        <v>1</v>
      </c>
      <c r="O1869" s="2">
        <f t="shared" si="1025"/>
        <v>1.0000798799999999</v>
      </c>
      <c r="P1869" s="13">
        <f t="shared" si="1017"/>
        <v>1.0018993</v>
      </c>
      <c r="Q1869" s="13">
        <f t="shared" si="1010"/>
        <v>1.3875028182227653</v>
      </c>
      <c r="R1869" s="2">
        <f t="shared" si="1013"/>
        <v>1.38761365</v>
      </c>
      <c r="S1869" s="2">
        <f t="shared" si="1039"/>
        <v>1.3848725200000001</v>
      </c>
      <c r="T1869" s="2">
        <f t="shared" si="1026"/>
        <v>339148.08783039998</v>
      </c>
      <c r="U1869" s="2">
        <f t="shared" si="1027"/>
        <v>6494.8971547089868</v>
      </c>
      <c r="V1869" s="2">
        <f t="shared" si="1028"/>
        <v>88383.414860201316</v>
      </c>
      <c r="W1869" s="2">
        <f t="shared" si="1029"/>
        <v>339773.1185277903</v>
      </c>
      <c r="X1869" s="17">
        <f t="shared" si="1030"/>
        <v>0</v>
      </c>
      <c r="Y1869" s="2">
        <f t="shared" si="1031"/>
        <v>0</v>
      </c>
      <c r="Z1869" s="72">
        <f t="shared" si="1032"/>
        <v>0</v>
      </c>
      <c r="AA1869" s="2">
        <f t="shared" si="1018"/>
        <v>0</v>
      </c>
      <c r="AB1869" s="12">
        <f t="shared" si="1040"/>
        <v>4.6600000000000003E-2</v>
      </c>
      <c r="AC1869" s="17">
        <f t="shared" si="1033"/>
        <v>1</v>
      </c>
      <c r="AD1869" s="17">
        <v>252</v>
      </c>
      <c r="AE1869" s="13">
        <f t="shared" si="1011"/>
        <v>1.0001807579999999</v>
      </c>
      <c r="AF1869" s="2">
        <f t="shared" si="1019"/>
        <v>61.303730059999999</v>
      </c>
      <c r="AG1869" s="2">
        <f t="shared" si="1034"/>
        <v>61.416709349999998</v>
      </c>
      <c r="AH1869" s="3">
        <f t="shared" si="1035"/>
        <v>0</v>
      </c>
      <c r="AI1869" s="4" t="str">
        <f t="shared" si="1012"/>
        <v>A+J=</v>
      </c>
      <c r="AJ1869" s="11">
        <f t="shared" si="1041"/>
        <v>43053</v>
      </c>
      <c r="AK1869" s="11"/>
      <c r="AL1869" s="4"/>
      <c r="AM1869" s="1"/>
      <c r="AN1869" s="11"/>
      <c r="AO1869" s="1"/>
      <c r="AP1869" s="1"/>
      <c r="AQ1869" s="3"/>
      <c r="AR1869" s="3"/>
      <c r="AS1869" s="6"/>
      <c r="AT1869" s="1"/>
      <c r="AU1869" s="1"/>
      <c r="AV1869" s="1"/>
      <c r="AW1869" s="1"/>
      <c r="AX1869" s="1"/>
      <c r="AY1869" s="1"/>
      <c r="AZ1869" s="1"/>
      <c r="BA1869" s="1"/>
      <c r="BB1869" s="1"/>
    </row>
    <row r="1870" spans="1:154" x14ac:dyDescent="0.2">
      <c r="A1870" s="158">
        <f t="shared" si="1036"/>
        <v>43026</v>
      </c>
      <c r="B1870" s="2">
        <f t="shared" si="1020"/>
        <v>339921.25018433941</v>
      </c>
      <c r="C1870" s="2">
        <f t="shared" si="1037"/>
        <v>244894.80651287999</v>
      </c>
      <c r="D1870" s="2">
        <f>SUM(Y1870:Y$2170)</f>
        <v>16875.45048607</v>
      </c>
      <c r="E1870" s="73">
        <f t="shared" si="1021"/>
        <v>228019.35602680998</v>
      </c>
      <c r="F1870" s="88">
        <f t="shared" si="1014"/>
        <v>4853.07</v>
      </c>
      <c r="G1870" s="3">
        <f>IF(AND(N1870=1,N1869&gt;1),VLOOKUP(A1869,[1]Plan1!$BK$81:$BM$259,3),G1869)</f>
        <v>4860.83</v>
      </c>
      <c r="H1870" s="11">
        <f t="shared" si="1015"/>
        <v>42964</v>
      </c>
      <c r="I1870" s="11">
        <f t="shared" si="1016"/>
        <v>42995</v>
      </c>
      <c r="J1870" s="12">
        <f t="shared" si="1022"/>
        <v>1.5989878571709415E-3</v>
      </c>
      <c r="K1870" s="11">
        <f t="shared" si="1038"/>
        <v>43053</v>
      </c>
      <c r="L1870" s="11">
        <f t="shared" si="1023"/>
        <v>43053</v>
      </c>
      <c r="M1870" s="1">
        <f t="shared" si="1009"/>
        <v>20</v>
      </c>
      <c r="N1870" s="1">
        <f t="shared" si="1024"/>
        <v>2</v>
      </c>
      <c r="O1870" s="2">
        <f t="shared" si="1025"/>
        <v>1.0001597799999999</v>
      </c>
      <c r="P1870" s="13">
        <f t="shared" si="1017"/>
        <v>1.0018993</v>
      </c>
      <c r="Q1870" s="13">
        <f t="shared" si="1010"/>
        <v>1.3875028182227653</v>
      </c>
      <c r="R1870" s="2">
        <f t="shared" si="1013"/>
        <v>1.38772451</v>
      </c>
      <c r="S1870" s="2">
        <f t="shared" si="1039"/>
        <v>1.3848725200000001</v>
      </c>
      <c r="T1870" s="2">
        <f t="shared" si="1026"/>
        <v>339148.08783039998</v>
      </c>
      <c r="U1870" s="2">
        <f t="shared" si="1027"/>
        <v>6494.8971547089868</v>
      </c>
      <c r="V1870" s="2">
        <f t="shared" si="1028"/>
        <v>88408.693086010433</v>
      </c>
      <c r="W1870" s="2">
        <f t="shared" si="1029"/>
        <v>339798.3967535994</v>
      </c>
      <c r="X1870" s="17">
        <f t="shared" si="1030"/>
        <v>0</v>
      </c>
      <c r="Y1870" s="2">
        <f t="shared" si="1031"/>
        <v>0</v>
      </c>
      <c r="Z1870" s="72">
        <f t="shared" si="1032"/>
        <v>0</v>
      </c>
      <c r="AA1870" s="2">
        <f t="shared" si="1018"/>
        <v>0</v>
      </c>
      <c r="AB1870" s="12">
        <f t="shared" si="1040"/>
        <v>4.6600000000000003E-2</v>
      </c>
      <c r="AC1870" s="17">
        <f t="shared" si="1033"/>
        <v>2</v>
      </c>
      <c r="AD1870" s="17">
        <v>252</v>
      </c>
      <c r="AE1870" s="13">
        <f t="shared" si="1011"/>
        <v>1.0003615480000001</v>
      </c>
      <c r="AF1870" s="2">
        <f t="shared" si="1019"/>
        <v>122.61831285</v>
      </c>
      <c r="AG1870" s="2">
        <f t="shared" si="1034"/>
        <v>122.85343073999999</v>
      </c>
      <c r="AH1870" s="3">
        <f t="shared" si="1035"/>
        <v>0</v>
      </c>
      <c r="AI1870" s="4" t="str">
        <f t="shared" si="1012"/>
        <v>A+J=</v>
      </c>
      <c r="AJ1870" s="11">
        <f t="shared" si="1041"/>
        <v>43053</v>
      </c>
      <c r="AK1870" s="11"/>
      <c r="AL1870" s="4"/>
      <c r="AM1870" s="1"/>
      <c r="AN1870" s="11"/>
      <c r="AO1870" s="1"/>
      <c r="AP1870" s="1"/>
      <c r="AQ1870" s="3"/>
      <c r="AR1870" s="3"/>
      <c r="AS1870" s="6"/>
      <c r="AT1870" s="1"/>
      <c r="AU1870" s="1"/>
      <c r="AV1870" s="1"/>
      <c r="AW1870" s="1"/>
      <c r="AX1870" s="1"/>
      <c r="AY1870" s="1"/>
      <c r="AZ1870" s="1"/>
      <c r="BA1870" s="1"/>
      <c r="BB1870" s="1"/>
    </row>
    <row r="1871" spans="1:154" x14ac:dyDescent="0.2">
      <c r="A1871" s="158">
        <f t="shared" si="1036"/>
        <v>43027</v>
      </c>
      <c r="B1871" s="2">
        <f t="shared" si="1020"/>
        <v>340007.98548582848</v>
      </c>
      <c r="C1871" s="2">
        <f t="shared" si="1037"/>
        <v>244894.80651287999</v>
      </c>
      <c r="D1871" s="2">
        <f>SUM(Y1871:Y$2170)</f>
        <v>16875.45048607</v>
      </c>
      <c r="E1871" s="73">
        <f t="shared" si="1021"/>
        <v>228019.35602680998</v>
      </c>
      <c r="F1871" s="88">
        <f t="shared" si="1014"/>
        <v>4853.07</v>
      </c>
      <c r="G1871" s="3">
        <f>IF(AND(N1871=1,N1870&gt;1),VLOOKUP(A1870,[1]Plan1!$BK$81:$BM$259,3),G1870)</f>
        <v>4860.83</v>
      </c>
      <c r="H1871" s="11">
        <f t="shared" si="1015"/>
        <v>42964</v>
      </c>
      <c r="I1871" s="11">
        <f t="shared" si="1016"/>
        <v>42995</v>
      </c>
      <c r="J1871" s="12">
        <f t="shared" si="1022"/>
        <v>1.5989878571709415E-3</v>
      </c>
      <c r="K1871" s="11">
        <f t="shared" si="1038"/>
        <v>43053</v>
      </c>
      <c r="L1871" s="11">
        <f t="shared" si="1023"/>
        <v>43053</v>
      </c>
      <c r="M1871" s="1">
        <f t="shared" si="1009"/>
        <v>20</v>
      </c>
      <c r="N1871" s="1">
        <f t="shared" si="1024"/>
        <v>3</v>
      </c>
      <c r="O1871" s="2">
        <f t="shared" si="1025"/>
        <v>1.00023968</v>
      </c>
      <c r="P1871" s="13">
        <f t="shared" si="1017"/>
        <v>1.0018993</v>
      </c>
      <c r="Q1871" s="13">
        <f t="shared" si="1010"/>
        <v>1.3875028182227653</v>
      </c>
      <c r="R1871" s="2">
        <f t="shared" si="1013"/>
        <v>1.3878353699999999</v>
      </c>
      <c r="S1871" s="2">
        <f t="shared" si="1039"/>
        <v>1.3848725200000001</v>
      </c>
      <c r="T1871" s="2">
        <f t="shared" si="1026"/>
        <v>339148.08783039998</v>
      </c>
      <c r="U1871" s="2">
        <f t="shared" si="1027"/>
        <v>6494.8971547089868</v>
      </c>
      <c r="V1871" s="2">
        <f t="shared" si="1028"/>
        <v>88433.97131181955</v>
      </c>
      <c r="W1871" s="2">
        <f t="shared" si="1029"/>
        <v>339823.6749794085</v>
      </c>
      <c r="X1871" s="17">
        <f t="shared" si="1030"/>
        <v>0</v>
      </c>
      <c r="Y1871" s="2">
        <f t="shared" si="1031"/>
        <v>0</v>
      </c>
      <c r="Z1871" s="72">
        <f t="shared" si="1032"/>
        <v>0</v>
      </c>
      <c r="AA1871" s="2">
        <f t="shared" si="1018"/>
        <v>0</v>
      </c>
      <c r="AB1871" s="12">
        <f t="shared" si="1040"/>
        <v>4.6600000000000003E-2</v>
      </c>
      <c r="AC1871" s="17">
        <f t="shared" si="1033"/>
        <v>3</v>
      </c>
      <c r="AD1871" s="17">
        <v>252</v>
      </c>
      <c r="AE1871" s="13">
        <f t="shared" si="1011"/>
        <v>1.0005423710000001</v>
      </c>
      <c r="AF1871" s="2">
        <f t="shared" si="1019"/>
        <v>183.94408754</v>
      </c>
      <c r="AG1871" s="2">
        <f t="shared" si="1034"/>
        <v>184.31050642</v>
      </c>
      <c r="AH1871" s="3">
        <f t="shared" si="1035"/>
        <v>0</v>
      </c>
      <c r="AI1871" s="4" t="str">
        <f t="shared" si="1012"/>
        <v>A+J=</v>
      </c>
      <c r="AJ1871" s="11">
        <f t="shared" si="1041"/>
        <v>43053</v>
      </c>
      <c r="AK1871" s="11"/>
      <c r="AL1871" s="4"/>
      <c r="AM1871" s="1"/>
      <c r="AN1871" s="11"/>
      <c r="AO1871" s="1"/>
      <c r="AP1871" s="1"/>
      <c r="AQ1871" s="3"/>
      <c r="AR1871" s="3"/>
      <c r="AS1871" s="6"/>
      <c r="AT1871" s="1"/>
      <c r="AU1871" s="1"/>
      <c r="AV1871" s="1"/>
      <c r="AW1871" s="1"/>
      <c r="AX1871" s="1"/>
      <c r="AY1871" s="1"/>
      <c r="AZ1871" s="1"/>
      <c r="BA1871" s="1"/>
      <c r="BB1871" s="1"/>
    </row>
    <row r="1872" spans="1:154" x14ac:dyDescent="0.2">
      <c r="A1872" s="158">
        <f t="shared" si="1036"/>
        <v>43028</v>
      </c>
      <c r="B1872" s="2">
        <f t="shared" si="1020"/>
        <v>340094.74570777477</v>
      </c>
      <c r="C1872" s="2">
        <f t="shared" si="1037"/>
        <v>244894.80651287999</v>
      </c>
      <c r="D1872" s="2">
        <f>SUM(Y1872:Y$2170)</f>
        <v>16875.45048607</v>
      </c>
      <c r="E1872" s="73">
        <f t="shared" si="1021"/>
        <v>228019.35602680998</v>
      </c>
      <c r="F1872" s="88">
        <f t="shared" si="1014"/>
        <v>4853.07</v>
      </c>
      <c r="G1872" s="3">
        <f>IF(AND(N1872=1,N1871&gt;1),VLOOKUP(A1871,[1]Plan1!$BK$81:$BM$259,3),G1871)</f>
        <v>4860.83</v>
      </c>
      <c r="H1872" s="11">
        <f t="shared" si="1015"/>
        <v>42964</v>
      </c>
      <c r="I1872" s="11">
        <f t="shared" si="1016"/>
        <v>42995</v>
      </c>
      <c r="J1872" s="12">
        <f t="shared" si="1022"/>
        <v>1.5989878571709415E-3</v>
      </c>
      <c r="K1872" s="11">
        <f t="shared" si="1038"/>
        <v>43053</v>
      </c>
      <c r="L1872" s="11">
        <f t="shared" si="1023"/>
        <v>43053</v>
      </c>
      <c r="M1872" s="1">
        <f t="shared" si="1009"/>
        <v>20</v>
      </c>
      <c r="N1872" s="1">
        <f t="shared" si="1024"/>
        <v>4</v>
      </c>
      <c r="O1872" s="2">
        <f t="shared" si="1025"/>
        <v>1.0003195899999999</v>
      </c>
      <c r="P1872" s="13">
        <f t="shared" si="1017"/>
        <v>1.0018993</v>
      </c>
      <c r="Q1872" s="13">
        <f t="shared" si="1010"/>
        <v>1.3875028182227653</v>
      </c>
      <c r="R1872" s="2">
        <f t="shared" si="1013"/>
        <v>1.3879462499999999</v>
      </c>
      <c r="S1872" s="2">
        <f t="shared" si="1039"/>
        <v>1.3848725200000001</v>
      </c>
      <c r="T1872" s="2">
        <f t="shared" si="1026"/>
        <v>339148.08783039998</v>
      </c>
      <c r="U1872" s="2">
        <f t="shared" si="1027"/>
        <v>6494.8971547089868</v>
      </c>
      <c r="V1872" s="2">
        <f t="shared" si="1028"/>
        <v>88459.254098015823</v>
      </c>
      <c r="W1872" s="2">
        <f t="shared" si="1029"/>
        <v>339848.95776560478</v>
      </c>
      <c r="X1872" s="17">
        <f t="shared" si="1030"/>
        <v>0</v>
      </c>
      <c r="Y1872" s="2">
        <f t="shared" si="1031"/>
        <v>0</v>
      </c>
      <c r="Z1872" s="72">
        <f t="shared" si="1032"/>
        <v>0</v>
      </c>
      <c r="AA1872" s="2">
        <f t="shared" si="1018"/>
        <v>0</v>
      </c>
      <c r="AB1872" s="12">
        <f t="shared" si="1040"/>
        <v>4.6600000000000003E-2</v>
      </c>
      <c r="AC1872" s="17">
        <f t="shared" si="1033"/>
        <v>4</v>
      </c>
      <c r="AD1872" s="17">
        <v>252</v>
      </c>
      <c r="AE1872" s="13">
        <f t="shared" si="1011"/>
        <v>1.0007232269999999</v>
      </c>
      <c r="AF1872" s="2">
        <f t="shared" si="1019"/>
        <v>245.28105411000001</v>
      </c>
      <c r="AG1872" s="2">
        <f t="shared" si="1034"/>
        <v>245.78794217000001</v>
      </c>
      <c r="AH1872" s="3">
        <f t="shared" si="1035"/>
        <v>0</v>
      </c>
      <c r="AI1872" s="4" t="str">
        <f t="shared" si="1012"/>
        <v>A+J=</v>
      </c>
      <c r="AJ1872" s="11">
        <f t="shared" si="1041"/>
        <v>43053</v>
      </c>
      <c r="AK1872" s="11"/>
      <c r="AL1872" s="4"/>
      <c r="AM1872" s="1"/>
      <c r="AN1872" s="11"/>
      <c r="AO1872" s="1"/>
      <c r="AP1872" s="1"/>
      <c r="AQ1872" s="3"/>
      <c r="AR1872" s="3"/>
      <c r="AS1872" s="6"/>
      <c r="AT1872" s="1"/>
      <c r="AU1872" s="1"/>
      <c r="AV1872" s="1"/>
      <c r="AW1872" s="1"/>
      <c r="AX1872" s="1"/>
      <c r="AY1872" s="1"/>
      <c r="AZ1872" s="1"/>
      <c r="BA1872" s="1"/>
      <c r="BB1872" s="1"/>
    </row>
    <row r="1873" spans="1:54" x14ac:dyDescent="0.2">
      <c r="A1873" s="158">
        <f t="shared" si="1036"/>
        <v>43029</v>
      </c>
      <c r="B1873" s="2">
        <f t="shared" si="1020"/>
        <v>340181.5236685375</v>
      </c>
      <c r="C1873" s="2">
        <f t="shared" si="1037"/>
        <v>244894.80651287999</v>
      </c>
      <c r="D1873" s="2">
        <f>SUM(Y1873:Y$2170)</f>
        <v>16875.45048607</v>
      </c>
      <c r="E1873" s="73">
        <f t="shared" si="1021"/>
        <v>228019.35602680998</v>
      </c>
      <c r="F1873" s="88">
        <f t="shared" si="1014"/>
        <v>4853.07</v>
      </c>
      <c r="G1873" s="3">
        <f>IF(AND(N1873=1,N1872&gt;1),VLOOKUP(A1872,[1]Plan1!$BK$81:$BM$259,3),G1872)</f>
        <v>4860.83</v>
      </c>
      <c r="H1873" s="11">
        <f t="shared" si="1015"/>
        <v>42964</v>
      </c>
      <c r="I1873" s="11">
        <f t="shared" si="1016"/>
        <v>42995</v>
      </c>
      <c r="J1873" s="12">
        <f t="shared" si="1022"/>
        <v>1.5989878571709415E-3</v>
      </c>
      <c r="K1873" s="11">
        <f t="shared" si="1038"/>
        <v>43053</v>
      </c>
      <c r="L1873" s="11">
        <f t="shared" si="1023"/>
        <v>43053</v>
      </c>
      <c r="M1873" s="1">
        <f t="shared" si="1009"/>
        <v>20</v>
      </c>
      <c r="N1873" s="1">
        <f t="shared" si="1024"/>
        <v>5</v>
      </c>
      <c r="O1873" s="2">
        <f t="shared" si="1025"/>
        <v>1.0003995000000001</v>
      </c>
      <c r="P1873" s="13">
        <f t="shared" si="1017"/>
        <v>1.0018993</v>
      </c>
      <c r="Q1873" s="13">
        <f t="shared" si="1010"/>
        <v>1.3875028182227653</v>
      </c>
      <c r="R1873" s="2">
        <f t="shared" si="1013"/>
        <v>1.38805712</v>
      </c>
      <c r="S1873" s="2">
        <f t="shared" si="1039"/>
        <v>1.3848725200000001</v>
      </c>
      <c r="T1873" s="2">
        <f t="shared" si="1026"/>
        <v>339148.08783039998</v>
      </c>
      <c r="U1873" s="2">
        <f t="shared" si="1027"/>
        <v>6494.8971547089868</v>
      </c>
      <c r="V1873" s="2">
        <f t="shared" si="1028"/>
        <v>88484.534604018525</v>
      </c>
      <c r="W1873" s="2">
        <f t="shared" si="1029"/>
        <v>339874.23827160749</v>
      </c>
      <c r="X1873" s="17">
        <f t="shared" si="1030"/>
        <v>0</v>
      </c>
      <c r="Y1873" s="2">
        <f t="shared" si="1031"/>
        <v>0</v>
      </c>
      <c r="Z1873" s="72">
        <f t="shared" si="1032"/>
        <v>0</v>
      </c>
      <c r="AA1873" s="2">
        <f t="shared" si="1018"/>
        <v>0</v>
      </c>
      <c r="AB1873" s="12">
        <f t="shared" si="1040"/>
        <v>4.6600000000000003E-2</v>
      </c>
      <c r="AC1873" s="17">
        <f t="shared" si="1033"/>
        <v>5</v>
      </c>
      <c r="AD1873" s="17">
        <v>252</v>
      </c>
      <c r="AE1873" s="13">
        <f t="shared" si="1011"/>
        <v>1.000904115</v>
      </c>
      <c r="AF1873" s="2">
        <f t="shared" si="1019"/>
        <v>306.62887341999999</v>
      </c>
      <c r="AG1873" s="2">
        <f t="shared" si="1034"/>
        <v>307.28539692999999</v>
      </c>
      <c r="AH1873" s="3">
        <f t="shared" si="1035"/>
        <v>0</v>
      </c>
      <c r="AI1873" s="4" t="str">
        <f t="shared" si="1012"/>
        <v>A+J=</v>
      </c>
      <c r="AJ1873" s="11">
        <f t="shared" si="1041"/>
        <v>43053</v>
      </c>
      <c r="AK1873" s="11"/>
      <c r="AL1873" s="4"/>
      <c r="AM1873" s="1"/>
      <c r="AN1873" s="11"/>
      <c r="AO1873" s="1"/>
      <c r="AP1873" s="1"/>
      <c r="AQ1873" s="3"/>
      <c r="AR1873" s="3"/>
      <c r="AS1873" s="6"/>
      <c r="AT1873" s="1"/>
      <c r="AU1873" s="1"/>
      <c r="AV1873" s="1"/>
      <c r="AW1873" s="1"/>
      <c r="AX1873" s="1"/>
      <c r="AY1873" s="1"/>
      <c r="AZ1873" s="1"/>
      <c r="BA1873" s="1"/>
      <c r="BB1873" s="1"/>
    </row>
    <row r="1874" spans="1:54" x14ac:dyDescent="0.2">
      <c r="A1874" s="158">
        <f t="shared" si="1036"/>
        <v>43030</v>
      </c>
      <c r="B1874" s="2">
        <f t="shared" si="1020"/>
        <v>340181.5236685375</v>
      </c>
      <c r="C1874" s="2">
        <f t="shared" si="1037"/>
        <v>244894.80651287999</v>
      </c>
      <c r="D1874" s="2">
        <f>SUM(Y1874:Y$2170)</f>
        <v>16875.45048607</v>
      </c>
      <c r="E1874" s="73">
        <f t="shared" si="1021"/>
        <v>228019.35602680998</v>
      </c>
      <c r="F1874" s="88">
        <f t="shared" si="1014"/>
        <v>4853.07</v>
      </c>
      <c r="G1874" s="3">
        <f>IF(AND(N1874=1,N1873&gt;1),VLOOKUP(A1873,[1]Plan1!$BK$81:$BM$259,3),G1873)</f>
        <v>4860.83</v>
      </c>
      <c r="H1874" s="11">
        <f t="shared" si="1015"/>
        <v>42964</v>
      </c>
      <c r="I1874" s="11">
        <f t="shared" si="1016"/>
        <v>42995</v>
      </c>
      <c r="J1874" s="12">
        <f t="shared" si="1022"/>
        <v>1.5989878571709415E-3</v>
      </c>
      <c r="K1874" s="11">
        <f t="shared" si="1038"/>
        <v>43053</v>
      </c>
      <c r="L1874" s="11">
        <f t="shared" si="1023"/>
        <v>43053</v>
      </c>
      <c r="M1874" s="1">
        <f t="shared" si="1009"/>
        <v>20</v>
      </c>
      <c r="N1874" s="1">
        <f t="shared" si="1024"/>
        <v>5</v>
      </c>
      <c r="O1874" s="2">
        <f t="shared" si="1025"/>
        <v>1.0003995000000001</v>
      </c>
      <c r="P1874" s="13">
        <f t="shared" si="1017"/>
        <v>1.0018993</v>
      </c>
      <c r="Q1874" s="13">
        <f t="shared" si="1010"/>
        <v>1.3875028182227653</v>
      </c>
      <c r="R1874" s="2">
        <f t="shared" si="1013"/>
        <v>1.38805712</v>
      </c>
      <c r="S1874" s="2">
        <f t="shared" si="1039"/>
        <v>1.3848725200000001</v>
      </c>
      <c r="T1874" s="2">
        <f t="shared" si="1026"/>
        <v>339148.08783039998</v>
      </c>
      <c r="U1874" s="2">
        <f t="shared" si="1027"/>
        <v>6494.8971547089868</v>
      </c>
      <c r="V1874" s="2">
        <f t="shared" si="1028"/>
        <v>88484.534604018525</v>
      </c>
      <c r="W1874" s="2">
        <f t="shared" si="1029"/>
        <v>339874.23827160749</v>
      </c>
      <c r="X1874" s="17">
        <f t="shared" si="1030"/>
        <v>0</v>
      </c>
      <c r="Y1874" s="2">
        <f t="shared" si="1031"/>
        <v>0</v>
      </c>
      <c r="Z1874" s="72">
        <f t="shared" si="1032"/>
        <v>0</v>
      </c>
      <c r="AA1874" s="2">
        <f t="shared" si="1018"/>
        <v>0</v>
      </c>
      <c r="AB1874" s="12">
        <f t="shared" si="1040"/>
        <v>4.6600000000000003E-2</v>
      </c>
      <c r="AC1874" s="17">
        <f t="shared" si="1033"/>
        <v>5</v>
      </c>
      <c r="AD1874" s="17">
        <v>252</v>
      </c>
      <c r="AE1874" s="13">
        <f t="shared" si="1011"/>
        <v>1.000904115</v>
      </c>
      <c r="AF1874" s="2">
        <f t="shared" si="1019"/>
        <v>306.62887341999999</v>
      </c>
      <c r="AG1874" s="2">
        <f t="shared" si="1034"/>
        <v>307.28539692999999</v>
      </c>
      <c r="AH1874" s="3">
        <f t="shared" si="1035"/>
        <v>0</v>
      </c>
      <c r="AI1874" s="4" t="str">
        <f t="shared" si="1012"/>
        <v>A+J=</v>
      </c>
      <c r="AJ1874" s="11">
        <f t="shared" si="1041"/>
        <v>43053</v>
      </c>
      <c r="AK1874" s="11"/>
      <c r="AL1874" s="4"/>
      <c r="AM1874" s="1"/>
      <c r="AN1874" s="11"/>
      <c r="AO1874" s="1"/>
      <c r="AP1874" s="1"/>
      <c r="AQ1874" s="3"/>
      <c r="AR1874" s="3"/>
      <c r="AS1874" s="6"/>
      <c r="AT1874" s="1"/>
      <c r="AU1874" s="1"/>
      <c r="AV1874" s="1"/>
      <c r="AW1874" s="1"/>
      <c r="AX1874" s="1"/>
      <c r="AY1874" s="1"/>
      <c r="AZ1874" s="1"/>
      <c r="BA1874" s="1"/>
      <c r="BB1874" s="1"/>
    </row>
    <row r="1875" spans="1:54" x14ac:dyDescent="0.2">
      <c r="A1875" s="158">
        <f t="shared" si="1036"/>
        <v>43031</v>
      </c>
      <c r="B1875" s="2">
        <f t="shared" si="1020"/>
        <v>340181.5236685375</v>
      </c>
      <c r="C1875" s="2">
        <f t="shared" si="1037"/>
        <v>244894.80651287999</v>
      </c>
      <c r="D1875" s="2">
        <f>SUM(Y1875:Y$2170)</f>
        <v>16875.45048607</v>
      </c>
      <c r="E1875" s="73">
        <f t="shared" si="1021"/>
        <v>228019.35602680998</v>
      </c>
      <c r="F1875" s="88">
        <f t="shared" si="1014"/>
        <v>4853.07</v>
      </c>
      <c r="G1875" s="3">
        <f>IF(AND(N1875=1,N1874&gt;1),VLOOKUP(A1874,[1]Plan1!$BK$81:$BM$259,3),G1874)</f>
        <v>4860.83</v>
      </c>
      <c r="H1875" s="11">
        <f t="shared" si="1015"/>
        <v>42964</v>
      </c>
      <c r="I1875" s="11">
        <f t="shared" si="1016"/>
        <v>42995</v>
      </c>
      <c r="J1875" s="12">
        <f t="shared" si="1022"/>
        <v>1.5989878571709415E-3</v>
      </c>
      <c r="K1875" s="11">
        <f t="shared" si="1038"/>
        <v>43053</v>
      </c>
      <c r="L1875" s="11">
        <f t="shared" si="1023"/>
        <v>43053</v>
      </c>
      <c r="M1875" s="1">
        <f t="shared" si="1009"/>
        <v>20</v>
      </c>
      <c r="N1875" s="1">
        <f t="shared" si="1024"/>
        <v>5</v>
      </c>
      <c r="O1875" s="2">
        <f t="shared" si="1025"/>
        <v>1.0003995000000001</v>
      </c>
      <c r="P1875" s="13">
        <f t="shared" si="1017"/>
        <v>1.0018993</v>
      </c>
      <c r="Q1875" s="13">
        <f t="shared" si="1010"/>
        <v>1.3875028182227653</v>
      </c>
      <c r="R1875" s="2">
        <f t="shared" si="1013"/>
        <v>1.38805712</v>
      </c>
      <c r="S1875" s="2">
        <f t="shared" si="1039"/>
        <v>1.3848725200000001</v>
      </c>
      <c r="T1875" s="2">
        <f t="shared" si="1026"/>
        <v>339148.08783039998</v>
      </c>
      <c r="U1875" s="2">
        <f t="shared" si="1027"/>
        <v>6494.8971547089868</v>
      </c>
      <c r="V1875" s="2">
        <f t="shared" si="1028"/>
        <v>88484.534604018525</v>
      </c>
      <c r="W1875" s="2">
        <f t="shared" si="1029"/>
        <v>339874.23827160749</v>
      </c>
      <c r="X1875" s="17">
        <f t="shared" si="1030"/>
        <v>0</v>
      </c>
      <c r="Y1875" s="2">
        <f t="shared" si="1031"/>
        <v>0</v>
      </c>
      <c r="Z1875" s="72">
        <f t="shared" si="1032"/>
        <v>0</v>
      </c>
      <c r="AA1875" s="2">
        <f t="shared" si="1018"/>
        <v>0</v>
      </c>
      <c r="AB1875" s="12">
        <f t="shared" si="1040"/>
        <v>4.6600000000000003E-2</v>
      </c>
      <c r="AC1875" s="17">
        <f t="shared" si="1033"/>
        <v>5</v>
      </c>
      <c r="AD1875" s="17">
        <v>252</v>
      </c>
      <c r="AE1875" s="13">
        <f t="shared" si="1011"/>
        <v>1.000904115</v>
      </c>
      <c r="AF1875" s="2">
        <f t="shared" si="1019"/>
        <v>306.62887341999999</v>
      </c>
      <c r="AG1875" s="2">
        <f t="shared" si="1034"/>
        <v>307.28539692999999</v>
      </c>
      <c r="AH1875" s="3">
        <f t="shared" si="1035"/>
        <v>0</v>
      </c>
      <c r="AI1875" s="4" t="str">
        <f t="shared" si="1012"/>
        <v>A+J=</v>
      </c>
      <c r="AJ1875" s="11">
        <f t="shared" si="1041"/>
        <v>43053</v>
      </c>
      <c r="AK1875" s="11"/>
      <c r="AL1875" s="4"/>
      <c r="AM1875" s="1"/>
      <c r="AN1875" s="11"/>
      <c r="AO1875" s="1"/>
      <c r="AP1875" s="1"/>
      <c r="AQ1875" s="3"/>
      <c r="AR1875" s="3"/>
      <c r="AS1875" s="6"/>
      <c r="AT1875" s="1"/>
      <c r="AU1875" s="1"/>
      <c r="AV1875" s="1"/>
      <c r="AW1875" s="1"/>
      <c r="AX1875" s="1"/>
      <c r="AY1875" s="1"/>
      <c r="AZ1875" s="1"/>
      <c r="BA1875" s="1"/>
      <c r="BB1875" s="1"/>
    </row>
    <row r="1876" spans="1:54" x14ac:dyDescent="0.2">
      <c r="A1876" s="158">
        <f t="shared" si="1036"/>
        <v>43032</v>
      </c>
      <c r="B1876" s="2">
        <f t="shared" si="1020"/>
        <v>340268.32655719732</v>
      </c>
      <c r="C1876" s="2">
        <f t="shared" si="1037"/>
        <v>244894.80651287999</v>
      </c>
      <c r="D1876" s="2">
        <f>SUM(Y1876:Y$2170)</f>
        <v>16875.45048607</v>
      </c>
      <c r="E1876" s="73">
        <f t="shared" si="1021"/>
        <v>228019.35602680998</v>
      </c>
      <c r="F1876" s="88">
        <f t="shared" si="1014"/>
        <v>4853.07</v>
      </c>
      <c r="G1876" s="3">
        <f>IF(AND(N1876=1,N1875&gt;1),VLOOKUP(A1875,[1]Plan1!$BK$81:$BM$259,3),G1875)</f>
        <v>4860.83</v>
      </c>
      <c r="H1876" s="11">
        <f t="shared" si="1015"/>
        <v>42964</v>
      </c>
      <c r="I1876" s="11">
        <f t="shared" si="1016"/>
        <v>42995</v>
      </c>
      <c r="J1876" s="12">
        <f t="shared" si="1022"/>
        <v>1.5989878571709415E-3</v>
      </c>
      <c r="K1876" s="11">
        <f t="shared" si="1038"/>
        <v>43053</v>
      </c>
      <c r="L1876" s="11">
        <f t="shared" si="1023"/>
        <v>43053</v>
      </c>
      <c r="M1876" s="1">
        <f t="shared" si="1009"/>
        <v>20</v>
      </c>
      <c r="N1876" s="1">
        <f t="shared" si="1024"/>
        <v>6</v>
      </c>
      <c r="O1876" s="2">
        <f t="shared" si="1025"/>
        <v>1.00047942</v>
      </c>
      <c r="P1876" s="13">
        <f t="shared" si="1017"/>
        <v>1.0018993</v>
      </c>
      <c r="Q1876" s="13">
        <f t="shared" si="1010"/>
        <v>1.3875028182227653</v>
      </c>
      <c r="R1876" s="2">
        <f t="shared" si="1013"/>
        <v>1.38816801</v>
      </c>
      <c r="S1876" s="2">
        <f t="shared" si="1039"/>
        <v>1.3848725200000001</v>
      </c>
      <c r="T1876" s="2">
        <f t="shared" si="1026"/>
        <v>339148.08783039998</v>
      </c>
      <c r="U1876" s="2">
        <f t="shared" si="1027"/>
        <v>6494.8971547089868</v>
      </c>
      <c r="V1876" s="2">
        <f t="shared" si="1028"/>
        <v>88509.819670408338</v>
      </c>
      <c r="W1876" s="2">
        <f t="shared" si="1029"/>
        <v>339899.52333799732</v>
      </c>
      <c r="X1876" s="17">
        <f t="shared" si="1030"/>
        <v>0</v>
      </c>
      <c r="Y1876" s="2">
        <f t="shared" si="1031"/>
        <v>0</v>
      </c>
      <c r="Z1876" s="72">
        <f t="shared" si="1032"/>
        <v>0</v>
      </c>
      <c r="AA1876" s="2">
        <f t="shared" si="1018"/>
        <v>0</v>
      </c>
      <c r="AB1876" s="12">
        <f t="shared" si="1040"/>
        <v>4.6600000000000003E-2</v>
      </c>
      <c r="AC1876" s="17">
        <f t="shared" si="1033"/>
        <v>6</v>
      </c>
      <c r="AD1876" s="17">
        <v>252</v>
      </c>
      <c r="AE1876" s="13">
        <f t="shared" si="1011"/>
        <v>1.0010850360000001</v>
      </c>
      <c r="AF1876" s="2">
        <f t="shared" si="1019"/>
        <v>367.98788461999999</v>
      </c>
      <c r="AG1876" s="2">
        <f t="shared" si="1034"/>
        <v>368.8032192</v>
      </c>
      <c r="AH1876" s="3">
        <f t="shared" si="1035"/>
        <v>0</v>
      </c>
      <c r="AI1876" s="4" t="str">
        <f t="shared" si="1012"/>
        <v>A+J=</v>
      </c>
      <c r="AJ1876" s="11">
        <f t="shared" si="1041"/>
        <v>43053</v>
      </c>
      <c r="AK1876" s="11"/>
      <c r="AL1876" s="4"/>
      <c r="AM1876" s="1"/>
      <c r="AN1876" s="11"/>
      <c r="AO1876" s="1"/>
      <c r="AP1876" s="1"/>
      <c r="AQ1876" s="3"/>
      <c r="AR1876" s="3"/>
      <c r="AS1876" s="6"/>
      <c r="AT1876" s="1"/>
      <c r="AU1876" s="1"/>
      <c r="AV1876" s="1"/>
      <c r="AW1876" s="1"/>
      <c r="AX1876" s="1"/>
      <c r="AY1876" s="1"/>
      <c r="AZ1876" s="1"/>
      <c r="BA1876" s="1"/>
      <c r="BB1876" s="1"/>
    </row>
    <row r="1877" spans="1:54" x14ac:dyDescent="0.2">
      <c r="A1877" s="158">
        <f t="shared" si="1036"/>
        <v>43033</v>
      </c>
      <c r="B1877" s="2">
        <f t="shared" si="1020"/>
        <v>340355.15209565067</v>
      </c>
      <c r="C1877" s="2">
        <f t="shared" si="1037"/>
        <v>244894.80651287999</v>
      </c>
      <c r="D1877" s="2">
        <f>SUM(Y1877:Y$2170)</f>
        <v>16875.45048607</v>
      </c>
      <c r="E1877" s="73">
        <f t="shared" si="1021"/>
        <v>228019.35602680998</v>
      </c>
      <c r="F1877" s="88">
        <f t="shared" si="1014"/>
        <v>4853.07</v>
      </c>
      <c r="G1877" s="3">
        <f>IF(AND(N1877=1,N1876&gt;1),VLOOKUP(A1876,[1]Plan1!$BK$81:$BM$259,3),G1876)</f>
        <v>4860.83</v>
      </c>
      <c r="H1877" s="11">
        <f t="shared" si="1015"/>
        <v>42964</v>
      </c>
      <c r="I1877" s="11">
        <f t="shared" si="1016"/>
        <v>42995</v>
      </c>
      <c r="J1877" s="12">
        <f t="shared" si="1022"/>
        <v>1.5989878571709415E-3</v>
      </c>
      <c r="K1877" s="11">
        <f t="shared" si="1038"/>
        <v>43053</v>
      </c>
      <c r="L1877" s="11">
        <f t="shared" si="1023"/>
        <v>43053</v>
      </c>
      <c r="M1877" s="1">
        <f t="shared" si="1009"/>
        <v>20</v>
      </c>
      <c r="N1877" s="1">
        <f t="shared" si="1024"/>
        <v>7</v>
      </c>
      <c r="O1877" s="2">
        <f t="shared" si="1025"/>
        <v>1.0005593500000001</v>
      </c>
      <c r="P1877" s="13">
        <f t="shared" si="1017"/>
        <v>1.0018993</v>
      </c>
      <c r="Q1877" s="13">
        <f t="shared" si="1010"/>
        <v>1.3875028182227653</v>
      </c>
      <c r="R1877" s="2">
        <f t="shared" si="1013"/>
        <v>1.3882789099999999</v>
      </c>
      <c r="S1877" s="2">
        <f t="shared" si="1039"/>
        <v>1.3848725200000001</v>
      </c>
      <c r="T1877" s="2">
        <f t="shared" si="1026"/>
        <v>339148.08783039998</v>
      </c>
      <c r="U1877" s="2">
        <f t="shared" si="1027"/>
        <v>6494.8971547089868</v>
      </c>
      <c r="V1877" s="2">
        <f t="shared" si="1028"/>
        <v>88535.107016991693</v>
      </c>
      <c r="W1877" s="2">
        <f t="shared" si="1029"/>
        <v>339924.81068458065</v>
      </c>
      <c r="X1877" s="17">
        <f t="shared" si="1030"/>
        <v>0</v>
      </c>
      <c r="Y1877" s="2">
        <f t="shared" si="1031"/>
        <v>0</v>
      </c>
      <c r="Z1877" s="72">
        <f t="shared" si="1032"/>
        <v>0</v>
      </c>
      <c r="AA1877" s="2">
        <f t="shared" si="1018"/>
        <v>0</v>
      </c>
      <c r="AB1877" s="12">
        <f t="shared" si="1040"/>
        <v>4.6600000000000003E-2</v>
      </c>
      <c r="AC1877" s="17">
        <f t="shared" si="1033"/>
        <v>7</v>
      </c>
      <c r="AD1877" s="17">
        <v>252</v>
      </c>
      <c r="AE1877" s="13">
        <f t="shared" si="1011"/>
        <v>1.0012659900000001</v>
      </c>
      <c r="AF1877" s="2">
        <f t="shared" si="1019"/>
        <v>429.35808771000001</v>
      </c>
      <c r="AG1877" s="2">
        <f t="shared" si="1034"/>
        <v>430.34141106999999</v>
      </c>
      <c r="AH1877" s="3">
        <f t="shared" si="1035"/>
        <v>0</v>
      </c>
      <c r="AI1877" s="4" t="str">
        <f t="shared" si="1012"/>
        <v>A+J=</v>
      </c>
      <c r="AJ1877" s="11">
        <f t="shared" si="1041"/>
        <v>43053</v>
      </c>
      <c r="AK1877" s="11"/>
      <c r="AL1877" s="4"/>
      <c r="AM1877" s="1"/>
      <c r="AN1877" s="11"/>
      <c r="AO1877" s="1"/>
      <c r="AP1877" s="1"/>
      <c r="AQ1877" s="3"/>
      <c r="AR1877" s="3"/>
      <c r="AS1877" s="6"/>
      <c r="AT1877" s="1"/>
      <c r="AU1877" s="1"/>
      <c r="AV1877" s="1"/>
      <c r="AW1877" s="1"/>
      <c r="AX1877" s="1"/>
      <c r="AY1877" s="1"/>
      <c r="AZ1877" s="1"/>
      <c r="BA1877" s="1"/>
      <c r="BB1877" s="1"/>
    </row>
    <row r="1878" spans="1:54" x14ac:dyDescent="0.2">
      <c r="A1878" s="158">
        <f t="shared" si="1036"/>
        <v>43034</v>
      </c>
      <c r="B1878" s="2">
        <f t="shared" si="1020"/>
        <v>340441.99994769762</v>
      </c>
      <c r="C1878" s="2">
        <f t="shared" si="1037"/>
        <v>244894.80651287999</v>
      </c>
      <c r="D1878" s="2">
        <f>SUM(Y1878:Y$2170)</f>
        <v>16875.45048607</v>
      </c>
      <c r="E1878" s="73">
        <f t="shared" si="1021"/>
        <v>228019.35602680998</v>
      </c>
      <c r="F1878" s="88">
        <f t="shared" si="1014"/>
        <v>4853.07</v>
      </c>
      <c r="G1878" s="3">
        <f>IF(AND(N1878=1,N1877&gt;1),VLOOKUP(A1877,[1]Plan1!$BK$81:$BM$259,3),G1877)</f>
        <v>4860.83</v>
      </c>
      <c r="H1878" s="11">
        <f t="shared" si="1015"/>
        <v>42964</v>
      </c>
      <c r="I1878" s="11">
        <f t="shared" si="1016"/>
        <v>42995</v>
      </c>
      <c r="J1878" s="12">
        <f t="shared" si="1022"/>
        <v>1.5989878571709415E-3</v>
      </c>
      <c r="K1878" s="11">
        <f t="shared" si="1038"/>
        <v>43053</v>
      </c>
      <c r="L1878" s="11">
        <f t="shared" si="1023"/>
        <v>43053</v>
      </c>
      <c r="M1878" s="1">
        <f t="shared" si="1009"/>
        <v>20</v>
      </c>
      <c r="N1878" s="1">
        <f t="shared" si="1024"/>
        <v>8</v>
      </c>
      <c r="O1878" s="2">
        <f t="shared" si="1025"/>
        <v>1.0006392799999999</v>
      </c>
      <c r="P1878" s="13">
        <f t="shared" si="1017"/>
        <v>1.0018993</v>
      </c>
      <c r="Q1878" s="13">
        <f t="shared" si="1010"/>
        <v>1.3875028182227653</v>
      </c>
      <c r="R1878" s="2">
        <f t="shared" si="1013"/>
        <v>1.38838982</v>
      </c>
      <c r="S1878" s="2">
        <f t="shared" si="1039"/>
        <v>1.3848725200000001</v>
      </c>
      <c r="T1878" s="2">
        <f t="shared" si="1026"/>
        <v>339148.08783039998</v>
      </c>
      <c r="U1878" s="2">
        <f t="shared" si="1027"/>
        <v>6494.8971547089868</v>
      </c>
      <c r="V1878" s="2">
        <f t="shared" si="1028"/>
        <v>88560.396643768647</v>
      </c>
      <c r="W1878" s="2">
        <f t="shared" si="1029"/>
        <v>339950.10031135764</v>
      </c>
      <c r="X1878" s="17">
        <f t="shared" si="1030"/>
        <v>0</v>
      </c>
      <c r="Y1878" s="2">
        <f t="shared" si="1031"/>
        <v>0</v>
      </c>
      <c r="Z1878" s="72">
        <f t="shared" si="1032"/>
        <v>0</v>
      </c>
      <c r="AA1878" s="2">
        <f t="shared" si="1018"/>
        <v>0</v>
      </c>
      <c r="AB1878" s="12">
        <f t="shared" si="1040"/>
        <v>4.6600000000000003E-2</v>
      </c>
      <c r="AC1878" s="17">
        <f t="shared" si="1033"/>
        <v>8</v>
      </c>
      <c r="AD1878" s="17">
        <v>252</v>
      </c>
      <c r="AE1878" s="13">
        <f t="shared" si="1011"/>
        <v>1.001446976</v>
      </c>
      <c r="AF1878" s="2">
        <f t="shared" si="1019"/>
        <v>490.73914352999998</v>
      </c>
      <c r="AG1878" s="2">
        <f t="shared" si="1034"/>
        <v>491.89963633999997</v>
      </c>
      <c r="AH1878" s="3">
        <f t="shared" si="1035"/>
        <v>0</v>
      </c>
      <c r="AI1878" s="4" t="str">
        <f t="shared" si="1012"/>
        <v>A+J=</v>
      </c>
      <c r="AJ1878" s="11">
        <f t="shared" si="1041"/>
        <v>43053</v>
      </c>
      <c r="AK1878" s="11"/>
      <c r="AL1878" s="4"/>
      <c r="AM1878" s="1"/>
      <c r="AN1878" s="11"/>
      <c r="AO1878" s="1"/>
      <c r="AP1878" s="1"/>
      <c r="AQ1878" s="3"/>
      <c r="AR1878" s="3"/>
      <c r="AS1878" s="6"/>
      <c r="AT1878" s="1"/>
      <c r="AU1878" s="1"/>
      <c r="AV1878" s="1"/>
      <c r="AW1878" s="1"/>
      <c r="AX1878" s="1"/>
      <c r="AY1878" s="1"/>
      <c r="AZ1878" s="1"/>
      <c r="BA1878" s="1"/>
      <c r="BB1878" s="1"/>
    </row>
    <row r="1879" spans="1:54" x14ac:dyDescent="0.2">
      <c r="A1879" s="158">
        <f t="shared" si="1036"/>
        <v>43035</v>
      </c>
      <c r="B1879" s="2">
        <f t="shared" si="1020"/>
        <v>340528.86851304461</v>
      </c>
      <c r="C1879" s="2">
        <f t="shared" si="1037"/>
        <v>244894.80651287999</v>
      </c>
      <c r="D1879" s="2">
        <f>SUM(Y1879:Y$2170)</f>
        <v>16875.45048607</v>
      </c>
      <c r="E1879" s="73">
        <f t="shared" si="1021"/>
        <v>228019.35602680998</v>
      </c>
      <c r="F1879" s="88">
        <f t="shared" si="1014"/>
        <v>4853.07</v>
      </c>
      <c r="G1879" s="3">
        <f>IF(AND(N1879=1,N1878&gt;1),VLOOKUP(A1878,[1]Plan1!$BK$81:$BM$259,3),G1878)</f>
        <v>4860.83</v>
      </c>
      <c r="H1879" s="11">
        <f t="shared" si="1015"/>
        <v>42964</v>
      </c>
      <c r="I1879" s="11">
        <f t="shared" si="1016"/>
        <v>42995</v>
      </c>
      <c r="J1879" s="12">
        <f t="shared" si="1022"/>
        <v>1.5989878571709415E-3</v>
      </c>
      <c r="K1879" s="11">
        <f t="shared" si="1038"/>
        <v>43053</v>
      </c>
      <c r="L1879" s="11">
        <f t="shared" si="1023"/>
        <v>43053</v>
      </c>
      <c r="M1879" s="1">
        <f t="shared" ref="M1879:M1942" si="1042">IF(L1879=L1878,M1878,NETWORKDAYS(L1878,L1879,$AN$194:$AN$348)-1)</f>
        <v>20</v>
      </c>
      <c r="N1879" s="1">
        <f t="shared" si="1024"/>
        <v>9</v>
      </c>
      <c r="O1879" s="2">
        <f t="shared" si="1025"/>
        <v>1.0007192199999999</v>
      </c>
      <c r="P1879" s="13">
        <f t="shared" si="1017"/>
        <v>1.0018993</v>
      </c>
      <c r="Q1879" s="13">
        <f t="shared" si="1010"/>
        <v>1.3875028182227653</v>
      </c>
      <c r="R1879" s="2">
        <f t="shared" si="1013"/>
        <v>1.3885007300000001</v>
      </c>
      <c r="S1879" s="2">
        <f t="shared" si="1039"/>
        <v>1.3848725200000001</v>
      </c>
      <c r="T1879" s="2">
        <f t="shared" si="1026"/>
        <v>339148.08783039998</v>
      </c>
      <c r="U1879" s="2">
        <f t="shared" si="1027"/>
        <v>6494.8971547089868</v>
      </c>
      <c r="V1879" s="2">
        <f t="shared" si="1028"/>
        <v>88585.686270545601</v>
      </c>
      <c r="W1879" s="2">
        <f t="shared" si="1029"/>
        <v>339975.38993813458</v>
      </c>
      <c r="X1879" s="17">
        <f t="shared" si="1030"/>
        <v>0</v>
      </c>
      <c r="Y1879" s="2">
        <f t="shared" si="1031"/>
        <v>0</v>
      </c>
      <c r="Z1879" s="72">
        <f t="shared" si="1032"/>
        <v>0</v>
      </c>
      <c r="AA1879" s="2">
        <f t="shared" si="1018"/>
        <v>0</v>
      </c>
      <c r="AB1879" s="12">
        <f t="shared" si="1040"/>
        <v>4.6600000000000003E-2</v>
      </c>
      <c r="AC1879" s="17">
        <f t="shared" si="1033"/>
        <v>9</v>
      </c>
      <c r="AD1879" s="17">
        <v>252</v>
      </c>
      <c r="AE1879" s="13">
        <f t="shared" si="1011"/>
        <v>1.0016279960000001</v>
      </c>
      <c r="AF1879" s="2">
        <f t="shared" si="1019"/>
        <v>552.13173039000003</v>
      </c>
      <c r="AG1879" s="2">
        <f t="shared" si="1034"/>
        <v>553.47857491000002</v>
      </c>
      <c r="AH1879" s="3">
        <f t="shared" si="1035"/>
        <v>0</v>
      </c>
      <c r="AI1879" s="4" t="str">
        <f t="shared" si="1012"/>
        <v>A+J=</v>
      </c>
      <c r="AJ1879" s="11">
        <f t="shared" si="1041"/>
        <v>43053</v>
      </c>
      <c r="AK1879" s="11"/>
      <c r="AL1879" s="4"/>
      <c r="AM1879" s="1"/>
      <c r="AN1879" s="11"/>
      <c r="AO1879" s="1"/>
      <c r="AP1879" s="1"/>
      <c r="AQ1879" s="3"/>
      <c r="AR1879" s="3"/>
      <c r="AS1879" s="6"/>
      <c r="AT1879" s="1"/>
      <c r="AU1879" s="1"/>
      <c r="AV1879" s="1"/>
      <c r="AW1879" s="1"/>
      <c r="AX1879" s="1"/>
      <c r="AY1879" s="1"/>
      <c r="AZ1879" s="1"/>
      <c r="BA1879" s="1"/>
      <c r="BB1879" s="1"/>
    </row>
    <row r="1880" spans="1:54" x14ac:dyDescent="0.2">
      <c r="A1880" s="158">
        <f t="shared" si="1036"/>
        <v>43036</v>
      </c>
      <c r="B1880" s="2">
        <f t="shared" si="1020"/>
        <v>340615.76168290863</v>
      </c>
      <c r="C1880" s="2">
        <f t="shared" si="1037"/>
        <v>244894.80651287999</v>
      </c>
      <c r="D1880" s="2">
        <f>SUM(Y1880:Y$2170)</f>
        <v>16875.45048607</v>
      </c>
      <c r="E1880" s="73">
        <f t="shared" si="1021"/>
        <v>228019.35602680998</v>
      </c>
      <c r="F1880" s="88">
        <f t="shared" si="1014"/>
        <v>4853.07</v>
      </c>
      <c r="G1880" s="3">
        <f>IF(AND(N1880=1,N1879&gt;1),VLOOKUP(A1879,[1]Plan1!$BK$81:$BM$259,3),G1879)</f>
        <v>4860.83</v>
      </c>
      <c r="H1880" s="11">
        <f t="shared" si="1015"/>
        <v>42964</v>
      </c>
      <c r="I1880" s="11">
        <f t="shared" si="1016"/>
        <v>42995</v>
      </c>
      <c r="J1880" s="12">
        <f t="shared" si="1022"/>
        <v>1.5989878571709415E-3</v>
      </c>
      <c r="K1880" s="11">
        <f t="shared" si="1038"/>
        <v>43053</v>
      </c>
      <c r="L1880" s="11">
        <f t="shared" si="1023"/>
        <v>43053</v>
      </c>
      <c r="M1880" s="1">
        <f t="shared" si="1042"/>
        <v>20</v>
      </c>
      <c r="N1880" s="1">
        <f t="shared" si="1024"/>
        <v>10</v>
      </c>
      <c r="O1880" s="2">
        <f t="shared" si="1025"/>
        <v>1.0007991700000001</v>
      </c>
      <c r="P1880" s="13">
        <f t="shared" si="1017"/>
        <v>1.0018993</v>
      </c>
      <c r="Q1880" s="13">
        <f t="shared" si="1010"/>
        <v>1.3875028182227653</v>
      </c>
      <c r="R1880" s="2">
        <f t="shared" si="1013"/>
        <v>1.38861166</v>
      </c>
      <c r="S1880" s="2">
        <f t="shared" si="1039"/>
        <v>1.3848725200000001</v>
      </c>
      <c r="T1880" s="2">
        <f t="shared" si="1026"/>
        <v>339148.08783039998</v>
      </c>
      <c r="U1880" s="2">
        <f t="shared" si="1027"/>
        <v>6494.8971547089868</v>
      </c>
      <c r="V1880" s="2">
        <f t="shared" si="1028"/>
        <v>88610.980457709637</v>
      </c>
      <c r="W1880" s="2">
        <f t="shared" si="1029"/>
        <v>340000.68412529863</v>
      </c>
      <c r="X1880" s="17">
        <f t="shared" si="1030"/>
        <v>0</v>
      </c>
      <c r="Y1880" s="2">
        <f t="shared" si="1031"/>
        <v>0</v>
      </c>
      <c r="Z1880" s="72">
        <f t="shared" si="1032"/>
        <v>0</v>
      </c>
      <c r="AA1880" s="2">
        <f t="shared" si="1018"/>
        <v>0</v>
      </c>
      <c r="AB1880" s="12">
        <f t="shared" si="1040"/>
        <v>4.6600000000000003E-2</v>
      </c>
      <c r="AC1880" s="17">
        <f t="shared" si="1033"/>
        <v>10</v>
      </c>
      <c r="AD1880" s="17">
        <v>252</v>
      </c>
      <c r="AE1880" s="13">
        <f t="shared" si="1011"/>
        <v>1.0018090479999999</v>
      </c>
      <c r="AF1880" s="2">
        <f t="shared" si="1019"/>
        <v>613.53516998999999</v>
      </c>
      <c r="AG1880" s="2">
        <f t="shared" si="1034"/>
        <v>615.07755760999999</v>
      </c>
      <c r="AH1880" s="3">
        <f t="shared" si="1035"/>
        <v>0</v>
      </c>
      <c r="AI1880" s="4" t="str">
        <f t="shared" si="1012"/>
        <v>A+J=</v>
      </c>
      <c r="AJ1880" s="11">
        <f t="shared" si="1041"/>
        <v>43053</v>
      </c>
      <c r="AK1880" s="11"/>
      <c r="AL1880" s="4"/>
      <c r="AM1880" s="1"/>
      <c r="AN1880" s="11"/>
      <c r="AO1880" s="1"/>
      <c r="AP1880" s="1"/>
      <c r="AQ1880" s="3"/>
      <c r="AR1880" s="3"/>
      <c r="AS1880" s="6"/>
      <c r="AT1880" s="1"/>
      <c r="AU1880" s="1"/>
      <c r="AV1880" s="1"/>
      <c r="AW1880" s="1"/>
      <c r="AX1880" s="1"/>
      <c r="AY1880" s="1"/>
      <c r="AZ1880" s="1"/>
      <c r="BA1880" s="1"/>
      <c r="BB1880" s="1"/>
    </row>
    <row r="1881" spans="1:54" x14ac:dyDescent="0.2">
      <c r="A1881" s="158">
        <f t="shared" si="1036"/>
        <v>43037</v>
      </c>
      <c r="B1881" s="2">
        <f t="shared" si="1020"/>
        <v>340615.76168290863</v>
      </c>
      <c r="C1881" s="2">
        <f t="shared" si="1037"/>
        <v>244894.80651287999</v>
      </c>
      <c r="D1881" s="2">
        <f>SUM(Y1881:Y$2170)</f>
        <v>16875.45048607</v>
      </c>
      <c r="E1881" s="73">
        <f t="shared" si="1021"/>
        <v>228019.35602680998</v>
      </c>
      <c r="F1881" s="88">
        <f t="shared" si="1014"/>
        <v>4853.07</v>
      </c>
      <c r="G1881" s="3">
        <f>IF(AND(N1881=1,N1880&gt;1),VLOOKUP(A1880,[1]Plan1!$BK$81:$BM$259,3),G1880)</f>
        <v>4860.83</v>
      </c>
      <c r="H1881" s="11">
        <f t="shared" si="1015"/>
        <v>42964</v>
      </c>
      <c r="I1881" s="11">
        <f t="shared" si="1016"/>
        <v>42995</v>
      </c>
      <c r="J1881" s="12">
        <f t="shared" si="1022"/>
        <v>1.5989878571709415E-3</v>
      </c>
      <c r="K1881" s="11">
        <f t="shared" si="1038"/>
        <v>43053</v>
      </c>
      <c r="L1881" s="11">
        <f t="shared" si="1023"/>
        <v>43053</v>
      </c>
      <c r="M1881" s="1">
        <f t="shared" si="1042"/>
        <v>20</v>
      </c>
      <c r="N1881" s="1">
        <f t="shared" si="1024"/>
        <v>10</v>
      </c>
      <c r="O1881" s="2">
        <f t="shared" si="1025"/>
        <v>1.0007991700000001</v>
      </c>
      <c r="P1881" s="13">
        <f t="shared" si="1017"/>
        <v>1.0018993</v>
      </c>
      <c r="Q1881" s="13">
        <f t="shared" si="1010"/>
        <v>1.3875028182227653</v>
      </c>
      <c r="R1881" s="2">
        <f t="shared" si="1013"/>
        <v>1.38861166</v>
      </c>
      <c r="S1881" s="2">
        <f t="shared" si="1039"/>
        <v>1.3848725200000001</v>
      </c>
      <c r="T1881" s="2">
        <f t="shared" si="1026"/>
        <v>339148.08783039998</v>
      </c>
      <c r="U1881" s="2">
        <f t="shared" si="1027"/>
        <v>6494.8971547089868</v>
      </c>
      <c r="V1881" s="2">
        <f t="shared" si="1028"/>
        <v>88610.980457709637</v>
      </c>
      <c r="W1881" s="2">
        <f t="shared" si="1029"/>
        <v>340000.68412529863</v>
      </c>
      <c r="X1881" s="17">
        <f t="shared" si="1030"/>
        <v>0</v>
      </c>
      <c r="Y1881" s="2">
        <f t="shared" si="1031"/>
        <v>0</v>
      </c>
      <c r="Z1881" s="72">
        <f t="shared" si="1032"/>
        <v>0</v>
      </c>
      <c r="AA1881" s="2">
        <f t="shared" si="1018"/>
        <v>0</v>
      </c>
      <c r="AB1881" s="12">
        <f t="shared" si="1040"/>
        <v>4.6600000000000003E-2</v>
      </c>
      <c r="AC1881" s="17">
        <f t="shared" si="1033"/>
        <v>10</v>
      </c>
      <c r="AD1881" s="17">
        <v>252</v>
      </c>
      <c r="AE1881" s="13">
        <f t="shared" si="1011"/>
        <v>1.0018090479999999</v>
      </c>
      <c r="AF1881" s="2">
        <f t="shared" si="1019"/>
        <v>613.53516998999999</v>
      </c>
      <c r="AG1881" s="2">
        <f t="shared" si="1034"/>
        <v>615.07755760999999</v>
      </c>
      <c r="AH1881" s="3">
        <f t="shared" si="1035"/>
        <v>0</v>
      </c>
      <c r="AI1881" s="4" t="str">
        <f t="shared" si="1012"/>
        <v>A+J=</v>
      </c>
      <c r="AJ1881" s="11">
        <f t="shared" si="1041"/>
        <v>43053</v>
      </c>
      <c r="AK1881" s="11"/>
      <c r="AL1881" s="4"/>
      <c r="AM1881" s="1"/>
      <c r="AN1881" s="11"/>
      <c r="AO1881" s="1"/>
      <c r="AP1881" s="1"/>
      <c r="AQ1881" s="3"/>
      <c r="AR1881" s="3"/>
      <c r="AS1881" s="6"/>
      <c r="AT1881" s="1"/>
      <c r="AU1881" s="1"/>
      <c r="AV1881" s="1"/>
      <c r="AW1881" s="1"/>
      <c r="AX1881" s="1"/>
      <c r="AY1881" s="1"/>
      <c r="AZ1881" s="1"/>
      <c r="BA1881" s="1"/>
      <c r="BB1881" s="1"/>
    </row>
    <row r="1882" spans="1:54" x14ac:dyDescent="0.2">
      <c r="A1882" s="158">
        <f t="shared" si="1036"/>
        <v>43038</v>
      </c>
      <c r="B1882" s="2">
        <f t="shared" si="1020"/>
        <v>340615.76168290863</v>
      </c>
      <c r="C1882" s="2">
        <f t="shared" si="1037"/>
        <v>244894.80651287999</v>
      </c>
      <c r="D1882" s="2">
        <f>SUM(Y1882:Y$2170)</f>
        <v>16875.45048607</v>
      </c>
      <c r="E1882" s="73">
        <f t="shared" si="1021"/>
        <v>228019.35602680998</v>
      </c>
      <c r="F1882" s="88">
        <f t="shared" si="1014"/>
        <v>4853.07</v>
      </c>
      <c r="G1882" s="3">
        <f>IF(AND(N1882=1,N1881&gt;1),VLOOKUP(A1881,[1]Plan1!$BK$81:$BM$259,3),G1881)</f>
        <v>4860.83</v>
      </c>
      <c r="H1882" s="11">
        <f t="shared" si="1015"/>
        <v>42964</v>
      </c>
      <c r="I1882" s="11">
        <f t="shared" si="1016"/>
        <v>42995</v>
      </c>
      <c r="J1882" s="12">
        <f t="shared" si="1022"/>
        <v>1.5989878571709415E-3</v>
      </c>
      <c r="K1882" s="11">
        <f t="shared" si="1038"/>
        <v>43053</v>
      </c>
      <c r="L1882" s="11">
        <f t="shared" si="1023"/>
        <v>43053</v>
      </c>
      <c r="M1882" s="1">
        <f t="shared" si="1042"/>
        <v>20</v>
      </c>
      <c r="N1882" s="1">
        <f t="shared" si="1024"/>
        <v>10</v>
      </c>
      <c r="O1882" s="2">
        <f t="shared" si="1025"/>
        <v>1.0007991700000001</v>
      </c>
      <c r="P1882" s="13">
        <f t="shared" si="1017"/>
        <v>1.0018993</v>
      </c>
      <c r="Q1882" s="13">
        <f t="shared" si="1010"/>
        <v>1.3875028182227653</v>
      </c>
      <c r="R1882" s="2">
        <f t="shared" si="1013"/>
        <v>1.38861166</v>
      </c>
      <c r="S1882" s="2">
        <f t="shared" si="1039"/>
        <v>1.3848725200000001</v>
      </c>
      <c r="T1882" s="2">
        <f t="shared" si="1026"/>
        <v>339148.08783039998</v>
      </c>
      <c r="U1882" s="2">
        <f t="shared" si="1027"/>
        <v>6494.8971547089868</v>
      </c>
      <c r="V1882" s="2">
        <f t="shared" si="1028"/>
        <v>88610.980457709637</v>
      </c>
      <c r="W1882" s="2">
        <f t="shared" si="1029"/>
        <v>340000.68412529863</v>
      </c>
      <c r="X1882" s="17">
        <f t="shared" si="1030"/>
        <v>0</v>
      </c>
      <c r="Y1882" s="2">
        <f t="shared" si="1031"/>
        <v>0</v>
      </c>
      <c r="Z1882" s="72">
        <f t="shared" si="1032"/>
        <v>0</v>
      </c>
      <c r="AA1882" s="2">
        <f t="shared" si="1018"/>
        <v>0</v>
      </c>
      <c r="AB1882" s="12">
        <f t="shared" si="1040"/>
        <v>4.6600000000000003E-2</v>
      </c>
      <c r="AC1882" s="17">
        <f t="shared" si="1033"/>
        <v>10</v>
      </c>
      <c r="AD1882" s="17">
        <v>252</v>
      </c>
      <c r="AE1882" s="13">
        <f t="shared" si="1011"/>
        <v>1.0018090479999999</v>
      </c>
      <c r="AF1882" s="2">
        <f t="shared" si="1019"/>
        <v>613.53516998999999</v>
      </c>
      <c r="AG1882" s="2">
        <f t="shared" si="1034"/>
        <v>615.07755760999999</v>
      </c>
      <c r="AH1882" s="3">
        <f t="shared" si="1035"/>
        <v>0</v>
      </c>
      <c r="AI1882" s="4" t="str">
        <f t="shared" si="1012"/>
        <v>A+J=</v>
      </c>
      <c r="AJ1882" s="11">
        <f t="shared" si="1041"/>
        <v>43053</v>
      </c>
      <c r="AK1882" s="11"/>
      <c r="AL1882" s="4"/>
      <c r="AM1882" s="1"/>
      <c r="AN1882" s="11"/>
      <c r="AO1882" s="1"/>
      <c r="AP1882" s="1"/>
      <c r="AQ1882" s="3"/>
      <c r="AR1882" s="3"/>
      <c r="AS1882" s="6"/>
      <c r="AT1882" s="1"/>
      <c r="AU1882" s="1"/>
      <c r="AV1882" s="1"/>
      <c r="AW1882" s="1"/>
      <c r="AX1882" s="1"/>
      <c r="AY1882" s="1"/>
      <c r="AZ1882" s="1"/>
      <c r="BA1882" s="1"/>
      <c r="BB1882" s="1"/>
    </row>
    <row r="1883" spans="1:54" x14ac:dyDescent="0.2">
      <c r="A1883" s="158">
        <f t="shared" si="1036"/>
        <v>43039</v>
      </c>
      <c r="B1883" s="2">
        <f t="shared" si="1020"/>
        <v>340702.6748927327</v>
      </c>
      <c r="C1883" s="2">
        <f t="shared" si="1037"/>
        <v>244894.80651287999</v>
      </c>
      <c r="D1883" s="2">
        <f>SUM(Y1883:Y$2170)</f>
        <v>16875.45048607</v>
      </c>
      <c r="E1883" s="73">
        <f t="shared" si="1021"/>
        <v>228019.35602680998</v>
      </c>
      <c r="F1883" s="88">
        <f t="shared" si="1014"/>
        <v>4853.07</v>
      </c>
      <c r="G1883" s="3">
        <f>IF(AND(N1883=1,N1882&gt;1),VLOOKUP(A1882,[1]Plan1!$BK$81:$BM$259,3),G1882)</f>
        <v>4860.83</v>
      </c>
      <c r="H1883" s="11">
        <f t="shared" si="1015"/>
        <v>42964</v>
      </c>
      <c r="I1883" s="11">
        <f t="shared" si="1016"/>
        <v>42995</v>
      </c>
      <c r="J1883" s="12">
        <f t="shared" si="1022"/>
        <v>1.5989878571709415E-3</v>
      </c>
      <c r="K1883" s="11">
        <f t="shared" si="1038"/>
        <v>43053</v>
      </c>
      <c r="L1883" s="11">
        <f t="shared" si="1023"/>
        <v>43053</v>
      </c>
      <c r="M1883" s="1">
        <f t="shared" si="1042"/>
        <v>20</v>
      </c>
      <c r="N1883" s="1">
        <f t="shared" si="1024"/>
        <v>11</v>
      </c>
      <c r="O1883" s="2">
        <f t="shared" si="1025"/>
        <v>1.00087912</v>
      </c>
      <c r="P1883" s="13">
        <f t="shared" si="1017"/>
        <v>1.0018993</v>
      </c>
      <c r="Q1883" s="13">
        <f t="shared" si="1010"/>
        <v>1.3875028182227653</v>
      </c>
      <c r="R1883" s="2">
        <f t="shared" si="1013"/>
        <v>1.38872259</v>
      </c>
      <c r="S1883" s="2">
        <f t="shared" si="1039"/>
        <v>1.3848725200000001</v>
      </c>
      <c r="T1883" s="2">
        <f t="shared" si="1026"/>
        <v>339148.08783039998</v>
      </c>
      <c r="U1883" s="2">
        <f t="shared" si="1027"/>
        <v>6494.8971547089868</v>
      </c>
      <c r="V1883" s="2">
        <f t="shared" si="1028"/>
        <v>88636.274644873687</v>
      </c>
      <c r="W1883" s="2">
        <f t="shared" si="1029"/>
        <v>340025.97831246268</v>
      </c>
      <c r="X1883" s="17">
        <f t="shared" si="1030"/>
        <v>0</v>
      </c>
      <c r="Y1883" s="2">
        <f t="shared" si="1031"/>
        <v>0</v>
      </c>
      <c r="Z1883" s="72">
        <f t="shared" si="1032"/>
        <v>0</v>
      </c>
      <c r="AA1883" s="2">
        <f t="shared" si="1018"/>
        <v>0</v>
      </c>
      <c r="AB1883" s="12">
        <f t="shared" si="1040"/>
        <v>4.6600000000000003E-2</v>
      </c>
      <c r="AC1883" s="17">
        <f t="shared" si="1033"/>
        <v>11</v>
      </c>
      <c r="AD1883" s="17">
        <v>252</v>
      </c>
      <c r="AE1883" s="13">
        <f t="shared" si="1011"/>
        <v>1.001990132</v>
      </c>
      <c r="AF1883" s="2">
        <f t="shared" si="1019"/>
        <v>674.94946232999996</v>
      </c>
      <c r="AG1883" s="2">
        <f t="shared" si="1034"/>
        <v>676.69658027000003</v>
      </c>
      <c r="AH1883" s="3">
        <f t="shared" si="1035"/>
        <v>0</v>
      </c>
      <c r="AI1883" s="4" t="str">
        <f t="shared" si="1012"/>
        <v>A+J=</v>
      </c>
      <c r="AJ1883" s="11">
        <f t="shared" si="1041"/>
        <v>43053</v>
      </c>
      <c r="AK1883" s="11"/>
      <c r="AL1883" s="4"/>
      <c r="AM1883" s="1"/>
      <c r="AN1883" s="11"/>
      <c r="AO1883" s="1"/>
      <c r="AP1883" s="1"/>
      <c r="AQ1883" s="3"/>
      <c r="AR1883" s="3"/>
      <c r="AS1883" s="6"/>
      <c r="AT1883" s="1"/>
      <c r="AU1883" s="1"/>
      <c r="AV1883" s="1"/>
      <c r="AW1883" s="1"/>
      <c r="AX1883" s="1"/>
      <c r="AY1883" s="1"/>
      <c r="AZ1883" s="1"/>
      <c r="BA1883" s="1"/>
      <c r="BB1883" s="1"/>
    </row>
    <row r="1884" spans="1:54" x14ac:dyDescent="0.2">
      <c r="A1884" s="158">
        <f t="shared" si="1036"/>
        <v>43040</v>
      </c>
      <c r="B1884" s="2">
        <f t="shared" si="1020"/>
        <v>340789.61339532386</v>
      </c>
      <c r="C1884" s="2">
        <f t="shared" si="1037"/>
        <v>244894.80651287999</v>
      </c>
      <c r="D1884" s="2">
        <f>SUM(Y1884:Y$2170)</f>
        <v>16875.45048607</v>
      </c>
      <c r="E1884" s="73">
        <f t="shared" si="1021"/>
        <v>228019.35602680998</v>
      </c>
      <c r="F1884" s="88">
        <f t="shared" si="1014"/>
        <v>4853.07</v>
      </c>
      <c r="G1884" s="3">
        <f>IF(AND(N1884=1,N1883&gt;1),VLOOKUP(A1883,[1]Plan1!$BK$81:$BM$259,3),G1883)</f>
        <v>4860.83</v>
      </c>
      <c r="H1884" s="11">
        <f t="shared" si="1015"/>
        <v>42964</v>
      </c>
      <c r="I1884" s="11">
        <f t="shared" si="1016"/>
        <v>42995</v>
      </c>
      <c r="J1884" s="12">
        <f t="shared" si="1022"/>
        <v>1.5989878571709415E-3</v>
      </c>
      <c r="K1884" s="11">
        <f t="shared" si="1038"/>
        <v>43053</v>
      </c>
      <c r="L1884" s="11">
        <f t="shared" si="1023"/>
        <v>43053</v>
      </c>
      <c r="M1884" s="1">
        <f t="shared" si="1042"/>
        <v>20</v>
      </c>
      <c r="N1884" s="1">
        <f t="shared" si="1024"/>
        <v>12</v>
      </c>
      <c r="O1884" s="2">
        <f t="shared" si="1025"/>
        <v>1.0009590799999999</v>
      </c>
      <c r="P1884" s="13">
        <f t="shared" si="1017"/>
        <v>1.0018993</v>
      </c>
      <c r="Q1884" s="13">
        <f t="shared" si="1010"/>
        <v>1.3875028182227653</v>
      </c>
      <c r="R1884" s="2">
        <f t="shared" si="1013"/>
        <v>1.38883354</v>
      </c>
      <c r="S1884" s="2">
        <f t="shared" si="1039"/>
        <v>1.3848725200000001</v>
      </c>
      <c r="T1884" s="2">
        <f t="shared" si="1026"/>
        <v>339148.08783039998</v>
      </c>
      <c r="U1884" s="2">
        <f t="shared" si="1027"/>
        <v>6494.8971547089868</v>
      </c>
      <c r="V1884" s="2">
        <f t="shared" si="1028"/>
        <v>88661.573392424863</v>
      </c>
      <c r="W1884" s="2">
        <f t="shared" si="1029"/>
        <v>340051.27706001385</v>
      </c>
      <c r="X1884" s="17">
        <f t="shared" si="1030"/>
        <v>0</v>
      </c>
      <c r="Y1884" s="2">
        <f t="shared" si="1031"/>
        <v>0</v>
      </c>
      <c r="Z1884" s="72">
        <f t="shared" si="1032"/>
        <v>0</v>
      </c>
      <c r="AA1884" s="2">
        <f t="shared" si="1018"/>
        <v>0</v>
      </c>
      <c r="AB1884" s="12">
        <f t="shared" si="1040"/>
        <v>4.6600000000000003E-2</v>
      </c>
      <c r="AC1884" s="17">
        <f t="shared" si="1033"/>
        <v>12</v>
      </c>
      <c r="AD1884" s="17">
        <v>252</v>
      </c>
      <c r="AE1884" s="13">
        <f t="shared" si="1011"/>
        <v>1.00217125</v>
      </c>
      <c r="AF1884" s="2">
        <f t="shared" si="1019"/>
        <v>736.37528569999995</v>
      </c>
      <c r="AG1884" s="2">
        <f t="shared" si="1034"/>
        <v>738.33633530999998</v>
      </c>
      <c r="AH1884" s="3">
        <f t="shared" si="1035"/>
        <v>0</v>
      </c>
      <c r="AI1884" s="4" t="str">
        <f t="shared" si="1012"/>
        <v>A+J=</v>
      </c>
      <c r="AJ1884" s="11">
        <f t="shared" si="1041"/>
        <v>43053</v>
      </c>
      <c r="AK1884" s="11"/>
      <c r="AL1884" s="4"/>
      <c r="AM1884" s="1"/>
      <c r="AN1884" s="11"/>
      <c r="AO1884" s="1"/>
      <c r="AP1884" s="1"/>
      <c r="AQ1884" s="3"/>
      <c r="AR1884" s="3"/>
      <c r="AS1884" s="6"/>
      <c r="AT1884" s="1"/>
      <c r="AU1884" s="1"/>
      <c r="AV1884" s="1"/>
      <c r="AW1884" s="1"/>
      <c r="AX1884" s="1"/>
      <c r="AY1884" s="1"/>
      <c r="AZ1884" s="1"/>
      <c r="BA1884" s="1"/>
      <c r="BB1884" s="1"/>
    </row>
    <row r="1885" spans="1:54" x14ac:dyDescent="0.2">
      <c r="A1885" s="158">
        <f t="shared" si="1036"/>
        <v>43041</v>
      </c>
      <c r="B1885" s="2">
        <f t="shared" si="1020"/>
        <v>340876.57423004857</v>
      </c>
      <c r="C1885" s="2">
        <f t="shared" si="1037"/>
        <v>244894.80651287999</v>
      </c>
      <c r="D1885" s="2">
        <f>SUM(Y1885:Y$2170)</f>
        <v>16875.45048607</v>
      </c>
      <c r="E1885" s="73">
        <f t="shared" si="1021"/>
        <v>228019.35602680998</v>
      </c>
      <c r="F1885" s="88">
        <f t="shared" si="1014"/>
        <v>4853.07</v>
      </c>
      <c r="G1885" s="3">
        <f>IF(AND(N1885=1,N1884&gt;1),VLOOKUP(A1884,[1]Plan1!$BK$81:$BM$259,3),G1884)</f>
        <v>4860.83</v>
      </c>
      <c r="H1885" s="11">
        <f t="shared" si="1015"/>
        <v>42964</v>
      </c>
      <c r="I1885" s="11">
        <f t="shared" si="1016"/>
        <v>42995</v>
      </c>
      <c r="J1885" s="12">
        <f t="shared" si="1022"/>
        <v>1.5989878571709415E-3</v>
      </c>
      <c r="K1885" s="11">
        <f t="shared" si="1038"/>
        <v>43053</v>
      </c>
      <c r="L1885" s="11">
        <f t="shared" si="1023"/>
        <v>43053</v>
      </c>
      <c r="M1885" s="1">
        <f t="shared" si="1042"/>
        <v>20</v>
      </c>
      <c r="N1885" s="1">
        <f t="shared" si="1024"/>
        <v>13</v>
      </c>
      <c r="O1885" s="2">
        <f t="shared" si="1025"/>
        <v>1.0010390499999999</v>
      </c>
      <c r="P1885" s="13">
        <f t="shared" si="1017"/>
        <v>1.0018993</v>
      </c>
      <c r="Q1885" s="13">
        <f t="shared" si="1010"/>
        <v>1.3875028182227653</v>
      </c>
      <c r="R1885" s="2">
        <f t="shared" si="1013"/>
        <v>1.3889445</v>
      </c>
      <c r="S1885" s="2">
        <f t="shared" si="1039"/>
        <v>1.3848725200000001</v>
      </c>
      <c r="T1885" s="2">
        <f t="shared" si="1026"/>
        <v>339148.08783039998</v>
      </c>
      <c r="U1885" s="2">
        <f t="shared" si="1027"/>
        <v>6494.8971547089868</v>
      </c>
      <c r="V1885" s="2">
        <f t="shared" si="1028"/>
        <v>88686.874420169595</v>
      </c>
      <c r="W1885" s="2">
        <f t="shared" si="1029"/>
        <v>340076.57808775856</v>
      </c>
      <c r="X1885" s="17">
        <f t="shared" si="1030"/>
        <v>0</v>
      </c>
      <c r="Y1885" s="2">
        <f t="shared" si="1031"/>
        <v>0</v>
      </c>
      <c r="Z1885" s="72">
        <f t="shared" si="1032"/>
        <v>0</v>
      </c>
      <c r="AA1885" s="2">
        <f t="shared" si="1018"/>
        <v>0</v>
      </c>
      <c r="AB1885" s="12">
        <f t="shared" si="1040"/>
        <v>4.6600000000000003E-2</v>
      </c>
      <c r="AC1885" s="17">
        <f t="shared" si="1033"/>
        <v>13</v>
      </c>
      <c r="AD1885" s="17">
        <v>252</v>
      </c>
      <c r="AE1885" s="13">
        <f t="shared" si="1011"/>
        <v>1.0023523999999999</v>
      </c>
      <c r="AF1885" s="2">
        <f t="shared" si="1019"/>
        <v>797.81196180999996</v>
      </c>
      <c r="AG1885" s="2">
        <f t="shared" si="1034"/>
        <v>799.99614228999997</v>
      </c>
      <c r="AH1885" s="3">
        <f t="shared" si="1035"/>
        <v>0</v>
      </c>
      <c r="AI1885" s="4" t="str">
        <f t="shared" si="1012"/>
        <v>A+J=</v>
      </c>
      <c r="AJ1885" s="11">
        <f t="shared" si="1041"/>
        <v>43053</v>
      </c>
      <c r="AK1885" s="11"/>
      <c r="AL1885" s="4"/>
      <c r="AM1885" s="1"/>
      <c r="AN1885" s="11"/>
      <c r="AO1885" s="1"/>
      <c r="AP1885" s="1"/>
      <c r="AQ1885" s="3"/>
      <c r="AR1885" s="3"/>
      <c r="AS1885" s="6"/>
      <c r="AT1885" s="1"/>
      <c r="AU1885" s="1"/>
      <c r="AV1885" s="1"/>
      <c r="AW1885" s="1"/>
      <c r="AX1885" s="1"/>
      <c r="AY1885" s="1"/>
      <c r="AZ1885" s="1"/>
      <c r="BA1885" s="1"/>
      <c r="BB1885" s="1"/>
    </row>
    <row r="1886" spans="1:54" x14ac:dyDescent="0.2">
      <c r="A1886" s="158">
        <f t="shared" si="1036"/>
        <v>43042</v>
      </c>
      <c r="B1886" s="2">
        <f t="shared" si="1020"/>
        <v>340876.57423004857</v>
      </c>
      <c r="C1886" s="2">
        <f t="shared" si="1037"/>
        <v>244894.80651287999</v>
      </c>
      <c r="D1886" s="2">
        <f>SUM(Y1886:Y$2170)</f>
        <v>16875.45048607</v>
      </c>
      <c r="E1886" s="73">
        <f t="shared" si="1021"/>
        <v>228019.35602680998</v>
      </c>
      <c r="F1886" s="88">
        <f t="shared" si="1014"/>
        <v>4853.07</v>
      </c>
      <c r="G1886" s="3">
        <f>IF(AND(N1886=1,N1885&gt;1),VLOOKUP(A1885,[1]Plan1!$BK$81:$BM$259,3),G1885)</f>
        <v>4860.83</v>
      </c>
      <c r="H1886" s="11">
        <f t="shared" si="1015"/>
        <v>42964</v>
      </c>
      <c r="I1886" s="11">
        <f t="shared" si="1016"/>
        <v>42995</v>
      </c>
      <c r="J1886" s="12">
        <f t="shared" si="1022"/>
        <v>1.5989878571709415E-3</v>
      </c>
      <c r="K1886" s="11">
        <f t="shared" si="1038"/>
        <v>43053</v>
      </c>
      <c r="L1886" s="11">
        <f t="shared" si="1023"/>
        <v>43053</v>
      </c>
      <c r="M1886" s="1">
        <f t="shared" si="1042"/>
        <v>20</v>
      </c>
      <c r="N1886" s="1">
        <f t="shared" si="1024"/>
        <v>13</v>
      </c>
      <c r="O1886" s="2">
        <f t="shared" si="1025"/>
        <v>1.0010390499999999</v>
      </c>
      <c r="P1886" s="13">
        <f t="shared" si="1017"/>
        <v>1.0018993</v>
      </c>
      <c r="Q1886" s="13">
        <f t="shared" si="1010"/>
        <v>1.3875028182227653</v>
      </c>
      <c r="R1886" s="2">
        <f t="shared" si="1013"/>
        <v>1.3889445</v>
      </c>
      <c r="S1886" s="2">
        <f t="shared" si="1039"/>
        <v>1.3848725200000001</v>
      </c>
      <c r="T1886" s="2">
        <f t="shared" si="1026"/>
        <v>339148.08783039998</v>
      </c>
      <c r="U1886" s="2">
        <f t="shared" si="1027"/>
        <v>6494.8971547089868</v>
      </c>
      <c r="V1886" s="2">
        <f t="shared" si="1028"/>
        <v>88686.874420169595</v>
      </c>
      <c r="W1886" s="2">
        <f t="shared" si="1029"/>
        <v>340076.57808775856</v>
      </c>
      <c r="X1886" s="17">
        <f t="shared" si="1030"/>
        <v>0</v>
      </c>
      <c r="Y1886" s="2">
        <f t="shared" si="1031"/>
        <v>0</v>
      </c>
      <c r="Z1886" s="72">
        <f t="shared" si="1032"/>
        <v>0</v>
      </c>
      <c r="AA1886" s="2">
        <f t="shared" si="1018"/>
        <v>0</v>
      </c>
      <c r="AB1886" s="12">
        <f t="shared" si="1040"/>
        <v>4.6600000000000003E-2</v>
      </c>
      <c r="AC1886" s="17">
        <f t="shared" si="1033"/>
        <v>13</v>
      </c>
      <c r="AD1886" s="17">
        <v>252</v>
      </c>
      <c r="AE1886" s="13">
        <f t="shared" si="1011"/>
        <v>1.0023523999999999</v>
      </c>
      <c r="AF1886" s="2">
        <f t="shared" si="1019"/>
        <v>797.81196180999996</v>
      </c>
      <c r="AG1886" s="2">
        <f t="shared" si="1034"/>
        <v>799.99614228999997</v>
      </c>
      <c r="AH1886" s="3">
        <f t="shared" si="1035"/>
        <v>0</v>
      </c>
      <c r="AI1886" s="4" t="str">
        <f t="shared" si="1012"/>
        <v>A+J=</v>
      </c>
      <c r="AJ1886" s="11">
        <f t="shared" si="1041"/>
        <v>43053</v>
      </c>
      <c r="AK1886" s="11"/>
      <c r="AL1886" s="4"/>
      <c r="AM1886" s="1"/>
      <c r="AN1886" s="11"/>
      <c r="AO1886" s="1"/>
      <c r="AP1886" s="1"/>
      <c r="AQ1886" s="3"/>
      <c r="AR1886" s="3"/>
      <c r="AS1886" s="6"/>
      <c r="AT1886" s="1"/>
      <c r="AU1886" s="1"/>
      <c r="AV1886" s="1"/>
      <c r="AW1886" s="1"/>
      <c r="AX1886" s="1"/>
      <c r="AY1886" s="1"/>
      <c r="AZ1886" s="1"/>
      <c r="BA1886" s="1"/>
      <c r="BB1886" s="1"/>
    </row>
    <row r="1887" spans="1:54" x14ac:dyDescent="0.2">
      <c r="A1887" s="158">
        <f t="shared" si="1036"/>
        <v>43043</v>
      </c>
      <c r="B1887" s="2">
        <f t="shared" si="1020"/>
        <v>340963.55545469327</v>
      </c>
      <c r="C1887" s="2">
        <f t="shared" si="1037"/>
        <v>244894.80651287999</v>
      </c>
      <c r="D1887" s="2">
        <f>SUM(Y1887:Y$2170)</f>
        <v>16875.45048607</v>
      </c>
      <c r="E1887" s="73">
        <f t="shared" si="1021"/>
        <v>228019.35602680998</v>
      </c>
      <c r="F1887" s="88">
        <f t="shared" si="1014"/>
        <v>4853.07</v>
      </c>
      <c r="G1887" s="3">
        <f>IF(AND(N1887=1,N1886&gt;1),VLOOKUP(A1886,[1]Plan1!$BK$81:$BM$259,3),G1886)</f>
        <v>4860.83</v>
      </c>
      <c r="H1887" s="11">
        <f t="shared" si="1015"/>
        <v>42964</v>
      </c>
      <c r="I1887" s="11">
        <f t="shared" si="1016"/>
        <v>42995</v>
      </c>
      <c r="J1887" s="12">
        <f t="shared" si="1022"/>
        <v>1.5989878571709415E-3</v>
      </c>
      <c r="K1887" s="11">
        <f t="shared" si="1038"/>
        <v>43053</v>
      </c>
      <c r="L1887" s="11">
        <f t="shared" si="1023"/>
        <v>43053</v>
      </c>
      <c r="M1887" s="1">
        <f t="shared" si="1042"/>
        <v>20</v>
      </c>
      <c r="N1887" s="1">
        <f t="shared" si="1024"/>
        <v>14</v>
      </c>
      <c r="O1887" s="2">
        <f t="shared" si="1025"/>
        <v>1.00111902</v>
      </c>
      <c r="P1887" s="13">
        <f t="shared" si="1017"/>
        <v>1.0018993</v>
      </c>
      <c r="Q1887" s="13">
        <f t="shared" ref="Q1887:Q1950" si="1043">IF(L1887&gt;L1886,Q1886*P1887,Q1886)</f>
        <v>1.3875028182227653</v>
      </c>
      <c r="R1887" s="2">
        <f t="shared" si="1013"/>
        <v>1.38905546</v>
      </c>
      <c r="S1887" s="2">
        <f t="shared" si="1039"/>
        <v>1.3848725200000001</v>
      </c>
      <c r="T1887" s="2">
        <f t="shared" si="1026"/>
        <v>339148.08783039998</v>
      </c>
      <c r="U1887" s="2">
        <f t="shared" si="1027"/>
        <v>6494.8971547089868</v>
      </c>
      <c r="V1887" s="2">
        <f t="shared" si="1028"/>
        <v>88712.175447914327</v>
      </c>
      <c r="W1887" s="2">
        <f t="shared" si="1029"/>
        <v>340101.87911550328</v>
      </c>
      <c r="X1887" s="17">
        <f t="shared" si="1030"/>
        <v>0</v>
      </c>
      <c r="Y1887" s="2">
        <f t="shared" si="1031"/>
        <v>0</v>
      </c>
      <c r="Z1887" s="72">
        <f t="shared" si="1032"/>
        <v>0</v>
      </c>
      <c r="AA1887" s="2">
        <f t="shared" si="1018"/>
        <v>0</v>
      </c>
      <c r="AB1887" s="12">
        <f t="shared" si="1040"/>
        <v>4.6600000000000003E-2</v>
      </c>
      <c r="AC1887" s="17">
        <f t="shared" si="1033"/>
        <v>14</v>
      </c>
      <c r="AD1887" s="17">
        <v>252</v>
      </c>
      <c r="AE1887" s="13">
        <f t="shared" ref="AE1887:AE1950" si="1044">ROUND((1+AB1887)^TRUNC((AC1887/AD1887),9),9)</f>
        <v>1.002533583</v>
      </c>
      <c r="AF1887" s="2">
        <f t="shared" si="1019"/>
        <v>859.25982980000003</v>
      </c>
      <c r="AG1887" s="2">
        <f t="shared" si="1034"/>
        <v>861.67633919000002</v>
      </c>
      <c r="AH1887" s="3">
        <f t="shared" si="1035"/>
        <v>0</v>
      </c>
      <c r="AI1887" s="4" t="str">
        <f t="shared" si="1012"/>
        <v>A+J=</v>
      </c>
      <c r="AJ1887" s="11">
        <f t="shared" si="1041"/>
        <v>43053</v>
      </c>
      <c r="AK1887" s="11"/>
      <c r="AL1887" s="4"/>
      <c r="AM1887" s="1"/>
      <c r="AN1887" s="11"/>
      <c r="AO1887" s="1"/>
      <c r="AP1887" s="1"/>
      <c r="AQ1887" s="3"/>
      <c r="AR1887" s="3"/>
      <c r="AS1887" s="6"/>
      <c r="AT1887" s="1"/>
      <c r="AU1887" s="1"/>
      <c r="AV1887" s="1"/>
      <c r="AW1887" s="1"/>
      <c r="AX1887" s="1"/>
      <c r="AY1887" s="1"/>
      <c r="AZ1887" s="1"/>
      <c r="BA1887" s="1"/>
      <c r="BB1887" s="1"/>
    </row>
    <row r="1888" spans="1:54" x14ac:dyDescent="0.2">
      <c r="A1888" s="158">
        <f t="shared" si="1036"/>
        <v>43044</v>
      </c>
      <c r="B1888" s="2">
        <f t="shared" si="1020"/>
        <v>340963.55545469327</v>
      </c>
      <c r="C1888" s="2">
        <f t="shared" si="1037"/>
        <v>244894.80651287999</v>
      </c>
      <c r="D1888" s="2">
        <f>SUM(Y1888:Y$2170)</f>
        <v>16875.45048607</v>
      </c>
      <c r="E1888" s="73">
        <f t="shared" si="1021"/>
        <v>228019.35602680998</v>
      </c>
      <c r="F1888" s="88">
        <f t="shared" si="1014"/>
        <v>4853.07</v>
      </c>
      <c r="G1888" s="3">
        <f>IF(AND(N1888=1,N1887&gt;1),VLOOKUP(A1887,[1]Plan1!$BK$81:$BM$259,3),G1887)</f>
        <v>4860.83</v>
      </c>
      <c r="H1888" s="11">
        <f t="shared" si="1015"/>
        <v>42964</v>
      </c>
      <c r="I1888" s="11">
        <f t="shared" si="1016"/>
        <v>42995</v>
      </c>
      <c r="J1888" s="12">
        <f t="shared" si="1022"/>
        <v>1.5989878571709415E-3</v>
      </c>
      <c r="K1888" s="11">
        <f t="shared" si="1038"/>
        <v>43053</v>
      </c>
      <c r="L1888" s="11">
        <f t="shared" si="1023"/>
        <v>43053</v>
      </c>
      <c r="M1888" s="1">
        <f t="shared" si="1042"/>
        <v>20</v>
      </c>
      <c r="N1888" s="1">
        <f t="shared" si="1024"/>
        <v>14</v>
      </c>
      <c r="O1888" s="2">
        <f t="shared" si="1025"/>
        <v>1.00111902</v>
      </c>
      <c r="P1888" s="13">
        <f t="shared" si="1017"/>
        <v>1.0018993</v>
      </c>
      <c r="Q1888" s="13">
        <f t="shared" si="1043"/>
        <v>1.3875028182227653</v>
      </c>
      <c r="R1888" s="2">
        <f t="shared" si="1013"/>
        <v>1.38905546</v>
      </c>
      <c r="S1888" s="2">
        <f t="shared" si="1039"/>
        <v>1.3848725200000001</v>
      </c>
      <c r="T1888" s="2">
        <f t="shared" si="1026"/>
        <v>339148.08783039998</v>
      </c>
      <c r="U1888" s="2">
        <f t="shared" si="1027"/>
        <v>6494.8971547089868</v>
      </c>
      <c r="V1888" s="2">
        <f t="shared" si="1028"/>
        <v>88712.175447914327</v>
      </c>
      <c r="W1888" s="2">
        <f t="shared" si="1029"/>
        <v>340101.87911550328</v>
      </c>
      <c r="X1888" s="17">
        <f t="shared" si="1030"/>
        <v>0</v>
      </c>
      <c r="Y1888" s="2">
        <f t="shared" si="1031"/>
        <v>0</v>
      </c>
      <c r="Z1888" s="72">
        <f t="shared" si="1032"/>
        <v>0</v>
      </c>
      <c r="AA1888" s="2">
        <f t="shared" si="1018"/>
        <v>0</v>
      </c>
      <c r="AB1888" s="12">
        <f t="shared" si="1040"/>
        <v>4.6600000000000003E-2</v>
      </c>
      <c r="AC1888" s="17">
        <f t="shared" si="1033"/>
        <v>14</v>
      </c>
      <c r="AD1888" s="17">
        <v>252</v>
      </c>
      <c r="AE1888" s="13">
        <f t="shared" si="1044"/>
        <v>1.002533583</v>
      </c>
      <c r="AF1888" s="2">
        <f t="shared" si="1019"/>
        <v>859.25982980000003</v>
      </c>
      <c r="AG1888" s="2">
        <f t="shared" si="1034"/>
        <v>861.67633919000002</v>
      </c>
      <c r="AH1888" s="3">
        <f t="shared" si="1035"/>
        <v>0</v>
      </c>
      <c r="AI1888" s="4" t="str">
        <f t="shared" si="1012"/>
        <v>A+J=</v>
      </c>
      <c r="AJ1888" s="11">
        <f t="shared" si="1041"/>
        <v>43053</v>
      </c>
      <c r="AK1888" s="11"/>
      <c r="AL1888" s="4"/>
      <c r="AM1888" s="1"/>
      <c r="AN1888" s="11"/>
      <c r="AO1888" s="1"/>
      <c r="AP1888" s="1"/>
      <c r="AQ1888" s="3"/>
      <c r="AR1888" s="3"/>
      <c r="AS1888" s="6"/>
      <c r="AT1888" s="1"/>
      <c r="AU1888" s="1"/>
      <c r="AV1888" s="1"/>
      <c r="AW1888" s="1"/>
      <c r="AX1888" s="1"/>
      <c r="AY1888" s="1"/>
      <c r="AZ1888" s="1"/>
      <c r="BA1888" s="1"/>
      <c r="BB1888" s="1"/>
    </row>
    <row r="1889" spans="1:153" x14ac:dyDescent="0.2">
      <c r="A1889" s="158">
        <f t="shared" si="1036"/>
        <v>43045</v>
      </c>
      <c r="B1889" s="2">
        <f t="shared" si="1020"/>
        <v>340963.55545469327</v>
      </c>
      <c r="C1889" s="2">
        <f t="shared" si="1037"/>
        <v>244894.80651287999</v>
      </c>
      <c r="D1889" s="2">
        <f>SUM(Y1889:Y$2170)</f>
        <v>16875.45048607</v>
      </c>
      <c r="E1889" s="73">
        <f t="shared" si="1021"/>
        <v>228019.35602680998</v>
      </c>
      <c r="F1889" s="88">
        <f t="shared" si="1014"/>
        <v>4853.07</v>
      </c>
      <c r="G1889" s="3">
        <f>IF(AND(N1889=1,N1888&gt;1),VLOOKUP(A1888,[1]Plan1!$BK$81:$BM$259,3),G1888)</f>
        <v>4860.83</v>
      </c>
      <c r="H1889" s="11">
        <f t="shared" si="1015"/>
        <v>42964</v>
      </c>
      <c r="I1889" s="11">
        <f t="shared" si="1016"/>
        <v>42995</v>
      </c>
      <c r="J1889" s="12">
        <f t="shared" si="1022"/>
        <v>1.5989878571709415E-3</v>
      </c>
      <c r="K1889" s="11">
        <f t="shared" si="1038"/>
        <v>43053</v>
      </c>
      <c r="L1889" s="11">
        <f t="shared" si="1023"/>
        <v>43053</v>
      </c>
      <c r="M1889" s="1">
        <f t="shared" si="1042"/>
        <v>20</v>
      </c>
      <c r="N1889" s="1">
        <f t="shared" si="1024"/>
        <v>14</v>
      </c>
      <c r="O1889" s="2">
        <f t="shared" si="1025"/>
        <v>1.00111902</v>
      </c>
      <c r="P1889" s="13">
        <f t="shared" si="1017"/>
        <v>1.0018993</v>
      </c>
      <c r="Q1889" s="13">
        <f t="shared" si="1043"/>
        <v>1.3875028182227653</v>
      </c>
      <c r="R1889" s="2">
        <f t="shared" si="1013"/>
        <v>1.38905546</v>
      </c>
      <c r="S1889" s="2">
        <f t="shared" si="1039"/>
        <v>1.3848725200000001</v>
      </c>
      <c r="T1889" s="2">
        <f t="shared" si="1026"/>
        <v>339148.08783039998</v>
      </c>
      <c r="U1889" s="2">
        <f t="shared" si="1027"/>
        <v>6494.8971547089868</v>
      </c>
      <c r="V1889" s="2">
        <f t="shared" si="1028"/>
        <v>88712.175447914327</v>
      </c>
      <c r="W1889" s="2">
        <f t="shared" si="1029"/>
        <v>340101.87911550328</v>
      </c>
      <c r="X1889" s="17">
        <f t="shared" si="1030"/>
        <v>0</v>
      </c>
      <c r="Y1889" s="2">
        <f t="shared" si="1031"/>
        <v>0</v>
      </c>
      <c r="Z1889" s="72">
        <f t="shared" si="1032"/>
        <v>0</v>
      </c>
      <c r="AA1889" s="2">
        <f t="shared" si="1018"/>
        <v>0</v>
      </c>
      <c r="AB1889" s="12">
        <f t="shared" si="1040"/>
        <v>4.6600000000000003E-2</v>
      </c>
      <c r="AC1889" s="17">
        <f t="shared" si="1033"/>
        <v>14</v>
      </c>
      <c r="AD1889" s="17">
        <v>252</v>
      </c>
      <c r="AE1889" s="13">
        <f t="shared" si="1044"/>
        <v>1.002533583</v>
      </c>
      <c r="AF1889" s="2">
        <f t="shared" si="1019"/>
        <v>859.25982980000003</v>
      </c>
      <c r="AG1889" s="2">
        <f t="shared" si="1034"/>
        <v>861.67633919000002</v>
      </c>
      <c r="AH1889" s="3">
        <f t="shared" si="1035"/>
        <v>0</v>
      </c>
      <c r="AI1889" s="4" t="str">
        <f t="shared" si="1012"/>
        <v>A+J=</v>
      </c>
      <c r="AJ1889" s="11">
        <f t="shared" si="1041"/>
        <v>43053</v>
      </c>
      <c r="AK1889" s="11"/>
      <c r="AL1889" s="4"/>
      <c r="AM1889" s="1"/>
      <c r="AN1889" s="11"/>
      <c r="AO1889" s="1"/>
      <c r="AP1889" s="1"/>
      <c r="AQ1889" s="3"/>
      <c r="AR1889" s="3"/>
      <c r="AS1889" s="6"/>
      <c r="AT1889" s="1"/>
      <c r="AU1889" s="1"/>
      <c r="AV1889" s="1"/>
      <c r="AW1889" s="1"/>
      <c r="AX1889" s="1"/>
      <c r="AY1889" s="1"/>
      <c r="AZ1889" s="1"/>
      <c r="BA1889" s="1"/>
      <c r="BB1889" s="1"/>
    </row>
    <row r="1890" spans="1:153" x14ac:dyDescent="0.2">
      <c r="A1890" s="158">
        <f t="shared" si="1036"/>
        <v>43046</v>
      </c>
      <c r="B1890" s="2">
        <f t="shared" si="1020"/>
        <v>341050.55901802157</v>
      </c>
      <c r="C1890" s="2">
        <f t="shared" si="1037"/>
        <v>244894.80651287999</v>
      </c>
      <c r="D1890" s="2">
        <f>SUM(Y1890:Y$2170)</f>
        <v>16875.45048607</v>
      </c>
      <c r="E1890" s="73">
        <f t="shared" si="1021"/>
        <v>228019.35602680998</v>
      </c>
      <c r="F1890" s="88">
        <f t="shared" si="1014"/>
        <v>4853.07</v>
      </c>
      <c r="G1890" s="3">
        <f>IF(AND(N1890=1,N1889&gt;1),VLOOKUP(A1889,[1]Plan1!$BK$81:$BM$259,3),G1889)</f>
        <v>4860.83</v>
      </c>
      <c r="H1890" s="11">
        <f t="shared" si="1015"/>
        <v>42964</v>
      </c>
      <c r="I1890" s="11">
        <f t="shared" si="1016"/>
        <v>42995</v>
      </c>
      <c r="J1890" s="12">
        <f t="shared" si="1022"/>
        <v>1.5989878571709415E-3</v>
      </c>
      <c r="K1890" s="11">
        <f t="shared" si="1038"/>
        <v>43053</v>
      </c>
      <c r="L1890" s="11">
        <f t="shared" si="1023"/>
        <v>43053</v>
      </c>
      <c r="M1890" s="1">
        <f t="shared" si="1042"/>
        <v>20</v>
      </c>
      <c r="N1890" s="1">
        <f t="shared" si="1024"/>
        <v>15</v>
      </c>
      <c r="O1890" s="2">
        <f t="shared" si="1025"/>
        <v>1.001199</v>
      </c>
      <c r="P1890" s="13">
        <f t="shared" si="1017"/>
        <v>1.0018993</v>
      </c>
      <c r="Q1890" s="13">
        <f t="shared" si="1043"/>
        <v>1.3875028182227653</v>
      </c>
      <c r="R1890" s="2">
        <f t="shared" si="1013"/>
        <v>1.38916643</v>
      </c>
      <c r="S1890" s="2">
        <f t="shared" si="1039"/>
        <v>1.3848725200000001</v>
      </c>
      <c r="T1890" s="2">
        <f t="shared" si="1026"/>
        <v>339148.08783039998</v>
      </c>
      <c r="U1890" s="2">
        <f t="shared" si="1027"/>
        <v>6494.8971547089868</v>
      </c>
      <c r="V1890" s="2">
        <f t="shared" si="1028"/>
        <v>88737.478755852615</v>
      </c>
      <c r="W1890" s="2">
        <f t="shared" si="1029"/>
        <v>340127.18242344155</v>
      </c>
      <c r="X1890" s="17">
        <f t="shared" si="1030"/>
        <v>0</v>
      </c>
      <c r="Y1890" s="2">
        <f t="shared" si="1031"/>
        <v>0</v>
      </c>
      <c r="Z1890" s="72">
        <f t="shared" si="1032"/>
        <v>0</v>
      </c>
      <c r="AA1890" s="2">
        <f t="shared" si="1018"/>
        <v>0</v>
      </c>
      <c r="AB1890" s="12">
        <f t="shared" si="1040"/>
        <v>4.6600000000000003E-2</v>
      </c>
      <c r="AC1890" s="17">
        <f t="shared" si="1033"/>
        <v>15</v>
      </c>
      <c r="AD1890" s="17">
        <v>252</v>
      </c>
      <c r="AE1890" s="13">
        <f t="shared" si="1044"/>
        <v>1.002714798</v>
      </c>
      <c r="AF1890" s="2">
        <f t="shared" si="1019"/>
        <v>920.71855054000002</v>
      </c>
      <c r="AG1890" s="2">
        <f t="shared" si="1034"/>
        <v>923.37659457999996</v>
      </c>
      <c r="AH1890" s="3">
        <f t="shared" si="1035"/>
        <v>0</v>
      </c>
      <c r="AI1890" s="4" t="str">
        <f t="shared" ref="AI1890:AI1953" si="1045">AI1889</f>
        <v>A+J=</v>
      </c>
      <c r="AJ1890" s="11">
        <f t="shared" si="1041"/>
        <v>43053</v>
      </c>
      <c r="AK1890" s="11"/>
      <c r="AL1890" s="4"/>
      <c r="AM1890" s="1"/>
      <c r="AN1890" s="11"/>
      <c r="AO1890" s="1"/>
      <c r="AP1890" s="1"/>
      <c r="AQ1890" s="3"/>
      <c r="AR1890" s="3"/>
      <c r="AS1890" s="6"/>
      <c r="AT1890" s="1"/>
      <c r="AU1890" s="1"/>
      <c r="AV1890" s="1"/>
      <c r="AW1890" s="1"/>
      <c r="AX1890" s="1"/>
      <c r="AY1890" s="1"/>
      <c r="AZ1890" s="1"/>
      <c r="BA1890" s="1"/>
      <c r="BB1890" s="1"/>
    </row>
    <row r="1891" spans="1:153" x14ac:dyDescent="0.2">
      <c r="A1891" s="158">
        <f t="shared" si="1036"/>
        <v>43047</v>
      </c>
      <c r="B1891" s="2">
        <f t="shared" si="1020"/>
        <v>341137.58331721992</v>
      </c>
      <c r="C1891" s="2">
        <f t="shared" si="1037"/>
        <v>244894.80651287999</v>
      </c>
      <c r="D1891" s="2">
        <f>SUM(Y1891:Y$2170)</f>
        <v>16875.45048607</v>
      </c>
      <c r="E1891" s="73">
        <f t="shared" si="1021"/>
        <v>228019.35602680998</v>
      </c>
      <c r="F1891" s="88">
        <f t="shared" si="1014"/>
        <v>4853.07</v>
      </c>
      <c r="G1891" s="3">
        <f>IF(AND(N1891=1,N1890&gt;1),VLOOKUP(A1890,[1]Plan1!$BK$81:$BM$259,3),G1890)</f>
        <v>4860.83</v>
      </c>
      <c r="H1891" s="11">
        <f t="shared" si="1015"/>
        <v>42964</v>
      </c>
      <c r="I1891" s="11">
        <f t="shared" si="1016"/>
        <v>42995</v>
      </c>
      <c r="J1891" s="12">
        <f t="shared" si="1022"/>
        <v>1.5989878571709415E-3</v>
      </c>
      <c r="K1891" s="11">
        <f t="shared" si="1038"/>
        <v>43053</v>
      </c>
      <c r="L1891" s="11">
        <f t="shared" si="1023"/>
        <v>43053</v>
      </c>
      <c r="M1891" s="1">
        <f t="shared" si="1042"/>
        <v>20</v>
      </c>
      <c r="N1891" s="1">
        <f t="shared" si="1024"/>
        <v>16</v>
      </c>
      <c r="O1891" s="2">
        <f t="shared" si="1025"/>
        <v>1.0012789799999999</v>
      </c>
      <c r="P1891" s="13">
        <f t="shared" si="1017"/>
        <v>1.0018993</v>
      </c>
      <c r="Q1891" s="13">
        <f t="shared" si="1043"/>
        <v>1.3875028182227653</v>
      </c>
      <c r="R1891" s="2">
        <f t="shared" si="1013"/>
        <v>1.3892774000000001</v>
      </c>
      <c r="S1891" s="2">
        <f t="shared" si="1039"/>
        <v>1.3848725200000001</v>
      </c>
      <c r="T1891" s="2">
        <f t="shared" si="1026"/>
        <v>339148.08783039998</v>
      </c>
      <c r="U1891" s="2">
        <f t="shared" si="1027"/>
        <v>6494.8971547089868</v>
      </c>
      <c r="V1891" s="2">
        <f t="shared" si="1028"/>
        <v>88762.782063790946</v>
      </c>
      <c r="W1891" s="2">
        <f t="shared" si="1029"/>
        <v>340152.48573137994</v>
      </c>
      <c r="X1891" s="17">
        <f t="shared" si="1030"/>
        <v>0</v>
      </c>
      <c r="Y1891" s="2">
        <f t="shared" si="1031"/>
        <v>0</v>
      </c>
      <c r="Z1891" s="72">
        <f t="shared" si="1032"/>
        <v>0</v>
      </c>
      <c r="AA1891" s="2">
        <f t="shared" si="1018"/>
        <v>0</v>
      </c>
      <c r="AB1891" s="12">
        <f t="shared" si="1040"/>
        <v>4.6600000000000003E-2</v>
      </c>
      <c r="AC1891" s="17">
        <f t="shared" si="1033"/>
        <v>16</v>
      </c>
      <c r="AD1891" s="17">
        <v>252</v>
      </c>
      <c r="AE1891" s="13">
        <f t="shared" si="1044"/>
        <v>1.0028960469999999</v>
      </c>
      <c r="AF1891" s="2">
        <f t="shared" si="1019"/>
        <v>982.18880231000003</v>
      </c>
      <c r="AG1891" s="2">
        <f t="shared" si="1034"/>
        <v>985.09758583999997</v>
      </c>
      <c r="AH1891" s="3">
        <f t="shared" si="1035"/>
        <v>0</v>
      </c>
      <c r="AI1891" s="4" t="str">
        <f t="shared" si="1045"/>
        <v>A+J=</v>
      </c>
      <c r="AJ1891" s="11">
        <f t="shared" si="1041"/>
        <v>43053</v>
      </c>
      <c r="AK1891" s="18"/>
      <c r="AL1891" s="40"/>
      <c r="AM1891" s="38"/>
      <c r="AN1891" s="18"/>
      <c r="AO1891" s="38"/>
      <c r="AP1891" s="38"/>
      <c r="AQ1891" s="39"/>
      <c r="AR1891" s="39"/>
      <c r="AS1891" s="69"/>
      <c r="AT1891" s="38"/>
      <c r="AU1891" s="38"/>
      <c r="AV1891" s="38"/>
      <c r="AW1891" s="38"/>
      <c r="AX1891" s="38"/>
      <c r="AY1891" s="38"/>
      <c r="AZ1891" s="38"/>
      <c r="BA1891" s="38"/>
      <c r="BB1891" s="38"/>
      <c r="BC1891" s="38"/>
      <c r="BD1891" s="38"/>
      <c r="BE1891" s="38"/>
      <c r="BF1891" s="38"/>
      <c r="BG1891" s="38"/>
      <c r="BH1891" s="38"/>
      <c r="BI1891" s="38"/>
      <c r="BJ1891" s="38"/>
      <c r="BK1891" s="38"/>
      <c r="BL1891" s="38"/>
      <c r="BM1891" s="38"/>
      <c r="BN1891" s="38"/>
      <c r="BO1891" s="38"/>
      <c r="BP1891" s="38"/>
      <c r="BQ1891" s="38"/>
      <c r="BR1891" s="38"/>
      <c r="BS1891" s="38"/>
      <c r="BT1891" s="38"/>
      <c r="BU1891" s="38"/>
      <c r="BV1891" s="38"/>
      <c r="BW1891" s="38"/>
      <c r="BX1891" s="38"/>
      <c r="BY1891" s="38"/>
      <c r="BZ1891" s="38"/>
      <c r="CA1891" s="38"/>
      <c r="CB1891" s="38"/>
      <c r="CC1891" s="38"/>
      <c r="CD1891" s="38"/>
      <c r="CE1891" s="38"/>
      <c r="CF1891" s="38"/>
      <c r="CG1891" s="38"/>
      <c r="CH1891" s="38"/>
      <c r="CI1891" s="38"/>
      <c r="CJ1891" s="38"/>
      <c r="CK1891" s="38"/>
      <c r="CL1891" s="38"/>
      <c r="CM1891" s="38"/>
      <c r="CN1891" s="38"/>
      <c r="CO1891" s="38"/>
      <c r="CP1891" s="38"/>
      <c r="CQ1891" s="38"/>
      <c r="CR1891" s="38"/>
      <c r="CS1891" s="38"/>
      <c r="CT1891" s="38"/>
      <c r="CU1891" s="38"/>
      <c r="CV1891" s="38"/>
      <c r="CW1891" s="38"/>
      <c r="CX1891" s="38"/>
      <c r="CY1891" s="38"/>
      <c r="CZ1891" s="38"/>
      <c r="DA1891" s="38"/>
      <c r="DB1891" s="38"/>
      <c r="DC1891" s="38"/>
      <c r="DD1891" s="38"/>
      <c r="DE1891" s="38"/>
      <c r="DF1891" s="38"/>
      <c r="DG1891" s="38"/>
      <c r="DH1891" s="38"/>
      <c r="DI1891" s="38"/>
      <c r="DJ1891" s="38"/>
      <c r="DK1891" s="38"/>
      <c r="DL1891" s="38"/>
      <c r="DM1891" s="38"/>
      <c r="DN1891" s="38"/>
      <c r="DO1891" s="38"/>
      <c r="DP1891" s="38"/>
      <c r="DQ1891" s="38"/>
      <c r="DR1891" s="38"/>
      <c r="DS1891" s="38"/>
      <c r="DT1891" s="38"/>
      <c r="DU1891" s="38"/>
      <c r="DV1891" s="38"/>
      <c r="DW1891" s="38"/>
      <c r="DX1891" s="38"/>
      <c r="DY1891" s="38"/>
      <c r="DZ1891" s="38"/>
      <c r="EA1891" s="38"/>
      <c r="EB1891" s="38"/>
      <c r="EC1891" s="38"/>
      <c r="ED1891" s="38"/>
      <c r="EE1891" s="38"/>
      <c r="EF1891" s="38"/>
      <c r="EG1891" s="38"/>
      <c r="EH1891" s="38"/>
      <c r="EI1891" s="38"/>
      <c r="EJ1891" s="38"/>
      <c r="EK1891" s="38"/>
      <c r="EL1891" s="38"/>
      <c r="EM1891" s="38"/>
      <c r="EN1891" s="38"/>
      <c r="EO1891" s="38"/>
      <c r="EP1891" s="38"/>
      <c r="EQ1891" s="38"/>
      <c r="ER1891" s="38"/>
      <c r="ES1891" s="38"/>
      <c r="ET1891" s="38"/>
      <c r="EU1891" s="38"/>
      <c r="EV1891" s="38"/>
      <c r="EW1891" s="38"/>
    </row>
    <row r="1892" spans="1:153" x14ac:dyDescent="0.2">
      <c r="A1892" s="158">
        <f t="shared" si="1036"/>
        <v>43048</v>
      </c>
      <c r="B1892" s="2">
        <f t="shared" si="1020"/>
        <v>341224.63224892528</v>
      </c>
      <c r="C1892" s="2">
        <f t="shared" si="1037"/>
        <v>244894.80651287999</v>
      </c>
      <c r="D1892" s="2">
        <f>SUM(Y1892:Y$2170)</f>
        <v>16875.45048607</v>
      </c>
      <c r="E1892" s="73">
        <f t="shared" si="1021"/>
        <v>228019.35602680998</v>
      </c>
      <c r="F1892" s="88">
        <f t="shared" si="1014"/>
        <v>4853.07</v>
      </c>
      <c r="G1892" s="3">
        <f>IF(AND(N1892=1,N1891&gt;1),VLOOKUP(A1891,[1]Plan1!$BK$81:$BM$259,3),G1891)</f>
        <v>4860.83</v>
      </c>
      <c r="H1892" s="11">
        <f t="shared" si="1015"/>
        <v>42964</v>
      </c>
      <c r="I1892" s="11">
        <f t="shared" si="1016"/>
        <v>42995</v>
      </c>
      <c r="J1892" s="12">
        <f t="shared" si="1022"/>
        <v>1.5989878571709415E-3</v>
      </c>
      <c r="K1892" s="11">
        <f t="shared" si="1038"/>
        <v>43053</v>
      </c>
      <c r="L1892" s="11">
        <f t="shared" si="1023"/>
        <v>43053</v>
      </c>
      <c r="M1892" s="1">
        <f t="shared" si="1042"/>
        <v>20</v>
      </c>
      <c r="N1892" s="1">
        <f t="shared" si="1024"/>
        <v>17</v>
      </c>
      <c r="O1892" s="2">
        <f t="shared" si="1025"/>
        <v>1.0013589700000001</v>
      </c>
      <c r="P1892" s="13">
        <f t="shared" si="1017"/>
        <v>1.0018993</v>
      </c>
      <c r="Q1892" s="13">
        <f t="shared" si="1043"/>
        <v>1.3875028182227653</v>
      </c>
      <c r="R1892" s="2">
        <f t="shared" si="1013"/>
        <v>1.3893883899999999</v>
      </c>
      <c r="S1892" s="2">
        <f t="shared" si="1039"/>
        <v>1.3848725200000001</v>
      </c>
      <c r="T1892" s="2">
        <f t="shared" si="1026"/>
        <v>339148.08783039998</v>
      </c>
      <c r="U1892" s="2">
        <f t="shared" si="1027"/>
        <v>6494.8971547089868</v>
      </c>
      <c r="V1892" s="2">
        <f t="shared" si="1028"/>
        <v>88788.089932116316</v>
      </c>
      <c r="W1892" s="2">
        <f t="shared" si="1029"/>
        <v>340177.79359970527</v>
      </c>
      <c r="X1892" s="17">
        <f t="shared" si="1030"/>
        <v>0</v>
      </c>
      <c r="Y1892" s="2">
        <f t="shared" si="1031"/>
        <v>0</v>
      </c>
      <c r="Z1892" s="72">
        <f t="shared" si="1032"/>
        <v>0</v>
      </c>
      <c r="AA1892" s="2">
        <f t="shared" si="1018"/>
        <v>0</v>
      </c>
      <c r="AB1892" s="12">
        <f t="shared" si="1040"/>
        <v>4.6600000000000003E-2</v>
      </c>
      <c r="AC1892" s="17">
        <f t="shared" si="1033"/>
        <v>17</v>
      </c>
      <c r="AD1892" s="17">
        <v>252</v>
      </c>
      <c r="AE1892" s="13">
        <f t="shared" si="1044"/>
        <v>1.003077328</v>
      </c>
      <c r="AF1892" s="2">
        <f t="shared" si="1019"/>
        <v>1043.6699068200001</v>
      </c>
      <c r="AG1892" s="2">
        <f t="shared" si="1034"/>
        <v>1046.83864922</v>
      </c>
      <c r="AH1892" s="3">
        <f t="shared" si="1035"/>
        <v>0</v>
      </c>
      <c r="AI1892" s="4" t="str">
        <f t="shared" si="1045"/>
        <v>A+J=</v>
      </c>
      <c r="AJ1892" s="11">
        <f t="shared" si="1041"/>
        <v>43053</v>
      </c>
      <c r="AK1892" s="11"/>
      <c r="AL1892" s="4"/>
      <c r="AM1892" s="1"/>
      <c r="AN1892" s="11"/>
      <c r="AO1892" s="1"/>
      <c r="AP1892" s="1"/>
      <c r="AQ1892" s="3"/>
      <c r="AR1892" s="3"/>
      <c r="AS1892" s="6"/>
      <c r="AT1892" s="1"/>
      <c r="AU1892" s="1"/>
      <c r="AV1892" s="1"/>
      <c r="AW1892" s="1"/>
      <c r="AX1892" s="1"/>
      <c r="AY1892" s="1"/>
      <c r="AZ1892" s="1"/>
      <c r="BA1892" s="1"/>
      <c r="BB1892" s="1"/>
    </row>
    <row r="1893" spans="1:153" x14ac:dyDescent="0.2">
      <c r="A1893" s="158">
        <f t="shared" si="1036"/>
        <v>43049</v>
      </c>
      <c r="B1893" s="2">
        <f t="shared" si="1020"/>
        <v>341311.70387062425</v>
      </c>
      <c r="C1893" s="2">
        <f t="shared" si="1037"/>
        <v>244894.80651287999</v>
      </c>
      <c r="D1893" s="2">
        <f>SUM(Y1893:Y$2170)</f>
        <v>16875.45048607</v>
      </c>
      <c r="E1893" s="73">
        <f t="shared" si="1021"/>
        <v>228019.35602680998</v>
      </c>
      <c r="F1893" s="88">
        <f t="shared" si="1014"/>
        <v>4853.07</v>
      </c>
      <c r="G1893" s="3">
        <f>IF(AND(N1893=1,N1892&gt;1),VLOOKUP(A1892,[1]Plan1!$BK$81:$BM$259,3),G1892)</f>
        <v>4860.83</v>
      </c>
      <c r="H1893" s="11">
        <f t="shared" si="1015"/>
        <v>42964</v>
      </c>
      <c r="I1893" s="11">
        <f t="shared" si="1016"/>
        <v>42995</v>
      </c>
      <c r="J1893" s="12">
        <f t="shared" si="1022"/>
        <v>1.5989878571709415E-3</v>
      </c>
      <c r="K1893" s="11">
        <f t="shared" si="1038"/>
        <v>43053</v>
      </c>
      <c r="L1893" s="11">
        <f t="shared" si="1023"/>
        <v>43053</v>
      </c>
      <c r="M1893" s="1">
        <f t="shared" si="1042"/>
        <v>20</v>
      </c>
      <c r="N1893" s="1">
        <f t="shared" si="1024"/>
        <v>18</v>
      </c>
      <c r="O1893" s="2">
        <f t="shared" si="1025"/>
        <v>1.0014389699999999</v>
      </c>
      <c r="P1893" s="13">
        <f t="shared" si="1017"/>
        <v>1.0018993</v>
      </c>
      <c r="Q1893" s="13">
        <f t="shared" si="1043"/>
        <v>1.3875028182227653</v>
      </c>
      <c r="R1893" s="2">
        <f t="shared" si="1013"/>
        <v>1.3894993899999999</v>
      </c>
      <c r="S1893" s="2">
        <f t="shared" si="1039"/>
        <v>1.3848725200000001</v>
      </c>
      <c r="T1893" s="2">
        <f t="shared" si="1026"/>
        <v>339148.08783039998</v>
      </c>
      <c r="U1893" s="2">
        <f t="shared" si="1027"/>
        <v>6494.8971547089868</v>
      </c>
      <c r="V1893" s="2">
        <f t="shared" si="1028"/>
        <v>88813.400080635285</v>
      </c>
      <c r="W1893" s="2">
        <f t="shared" si="1029"/>
        <v>340203.10374822427</v>
      </c>
      <c r="X1893" s="17">
        <f t="shared" si="1030"/>
        <v>0</v>
      </c>
      <c r="Y1893" s="2">
        <f t="shared" si="1031"/>
        <v>0</v>
      </c>
      <c r="Z1893" s="72">
        <f t="shared" si="1032"/>
        <v>0</v>
      </c>
      <c r="AA1893" s="2">
        <f t="shared" si="1018"/>
        <v>0</v>
      </c>
      <c r="AB1893" s="12">
        <f t="shared" si="1040"/>
        <v>4.6600000000000003E-2</v>
      </c>
      <c r="AC1893" s="17">
        <f t="shared" si="1033"/>
        <v>18</v>
      </c>
      <c r="AD1893" s="17">
        <v>252</v>
      </c>
      <c r="AE1893" s="13">
        <f t="shared" si="1044"/>
        <v>1.003258642</v>
      </c>
      <c r="AF1893" s="2">
        <f t="shared" si="1019"/>
        <v>1105.16220322</v>
      </c>
      <c r="AG1893" s="2">
        <f t="shared" si="1034"/>
        <v>1108.6001223999999</v>
      </c>
      <c r="AH1893" s="3">
        <f t="shared" si="1035"/>
        <v>0</v>
      </c>
      <c r="AI1893" s="4" t="str">
        <f t="shared" si="1045"/>
        <v>A+J=</v>
      </c>
      <c r="AJ1893" s="11">
        <f t="shared" si="1041"/>
        <v>43053</v>
      </c>
      <c r="AK1893" s="11"/>
      <c r="AL1893" s="4"/>
      <c r="AM1893" s="1"/>
      <c r="AN1893" s="11"/>
      <c r="AO1893" s="1"/>
      <c r="AP1893" s="1"/>
      <c r="AQ1893" s="3"/>
      <c r="AR1893" s="3"/>
      <c r="AS1893" s="6"/>
      <c r="AT1893" s="1"/>
      <c r="AU1893" s="1"/>
      <c r="AV1893" s="1"/>
      <c r="AW1893" s="1"/>
      <c r="AX1893" s="1"/>
      <c r="AY1893" s="1"/>
      <c r="AZ1893" s="1"/>
      <c r="BA1893" s="1"/>
      <c r="BB1893" s="1"/>
    </row>
    <row r="1894" spans="1:153" x14ac:dyDescent="0.2">
      <c r="A1894" s="158">
        <f t="shared" si="1036"/>
        <v>43050</v>
      </c>
      <c r="B1894" s="2">
        <f t="shared" si="1020"/>
        <v>341398.79555780324</v>
      </c>
      <c r="C1894" s="2">
        <f t="shared" si="1037"/>
        <v>244894.80651287999</v>
      </c>
      <c r="D1894" s="2">
        <f>SUM(Y1894:Y$2170)</f>
        <v>16875.45048607</v>
      </c>
      <c r="E1894" s="73">
        <f t="shared" si="1021"/>
        <v>228019.35602680998</v>
      </c>
      <c r="F1894" s="88">
        <f t="shared" si="1014"/>
        <v>4853.07</v>
      </c>
      <c r="G1894" s="3">
        <f>IF(AND(N1894=1,N1893&gt;1),VLOOKUP(A1893,[1]Plan1!$BK$81:$BM$259,3),G1893)</f>
        <v>4860.83</v>
      </c>
      <c r="H1894" s="11">
        <f t="shared" si="1015"/>
        <v>42964</v>
      </c>
      <c r="I1894" s="11">
        <f t="shared" si="1016"/>
        <v>42995</v>
      </c>
      <c r="J1894" s="12">
        <f t="shared" si="1022"/>
        <v>1.5989878571709415E-3</v>
      </c>
      <c r="K1894" s="11">
        <f t="shared" si="1038"/>
        <v>43053</v>
      </c>
      <c r="L1894" s="11">
        <f t="shared" si="1023"/>
        <v>43053</v>
      </c>
      <c r="M1894" s="1">
        <f t="shared" si="1042"/>
        <v>20</v>
      </c>
      <c r="N1894" s="1">
        <f t="shared" si="1024"/>
        <v>19</v>
      </c>
      <c r="O1894" s="2">
        <f t="shared" si="1025"/>
        <v>1.00151897</v>
      </c>
      <c r="P1894" s="13">
        <f t="shared" si="1017"/>
        <v>1.0018993</v>
      </c>
      <c r="Q1894" s="13">
        <f t="shared" si="1043"/>
        <v>1.3875028182227653</v>
      </c>
      <c r="R1894" s="2">
        <f t="shared" si="1013"/>
        <v>1.3896103900000001</v>
      </c>
      <c r="S1894" s="2">
        <f t="shared" si="1039"/>
        <v>1.3848725200000001</v>
      </c>
      <c r="T1894" s="2">
        <f t="shared" si="1026"/>
        <v>339148.08783039998</v>
      </c>
      <c r="U1894" s="2">
        <f t="shared" si="1027"/>
        <v>6494.8971547089868</v>
      </c>
      <c r="V1894" s="2">
        <f t="shared" si="1028"/>
        <v>88838.710229154312</v>
      </c>
      <c r="W1894" s="2">
        <f t="shared" si="1029"/>
        <v>340228.41389674327</v>
      </c>
      <c r="X1894" s="17">
        <f t="shared" si="1030"/>
        <v>0</v>
      </c>
      <c r="Y1894" s="2">
        <f t="shared" si="1031"/>
        <v>0</v>
      </c>
      <c r="Z1894" s="72">
        <f t="shared" si="1032"/>
        <v>0</v>
      </c>
      <c r="AA1894" s="2">
        <f t="shared" si="1018"/>
        <v>0</v>
      </c>
      <c r="AB1894" s="12">
        <f t="shared" si="1040"/>
        <v>4.6600000000000003E-2</v>
      </c>
      <c r="AC1894" s="17">
        <f t="shared" si="1033"/>
        <v>19</v>
      </c>
      <c r="AD1894" s="17">
        <v>252</v>
      </c>
      <c r="AE1894" s="13">
        <f t="shared" si="1044"/>
        <v>1.003439988</v>
      </c>
      <c r="AF1894" s="2">
        <f t="shared" si="1019"/>
        <v>1166.6653523499999</v>
      </c>
      <c r="AG1894" s="2">
        <f t="shared" si="1034"/>
        <v>1170.3816610599999</v>
      </c>
      <c r="AH1894" s="3">
        <f t="shared" si="1035"/>
        <v>0</v>
      </c>
      <c r="AI1894" s="4" t="str">
        <f t="shared" si="1045"/>
        <v>A+J=</v>
      </c>
      <c r="AJ1894" s="11">
        <f t="shared" si="1041"/>
        <v>43053</v>
      </c>
      <c r="AK1894" s="11"/>
      <c r="AL1894" s="4"/>
      <c r="AM1894" s="1"/>
      <c r="AN1894" s="11"/>
      <c r="AO1894" s="1"/>
      <c r="AP1894" s="1"/>
      <c r="AQ1894" s="3"/>
      <c r="AR1894" s="3"/>
      <c r="AS1894" s="6"/>
      <c r="AT1894" s="1"/>
      <c r="AU1894" s="1"/>
      <c r="AV1894" s="1"/>
      <c r="AW1894" s="1"/>
      <c r="AX1894" s="1"/>
      <c r="AY1894" s="1"/>
      <c r="AZ1894" s="1"/>
      <c r="BA1894" s="1"/>
      <c r="BB1894" s="1"/>
    </row>
    <row r="1895" spans="1:153" x14ac:dyDescent="0.2">
      <c r="A1895" s="158">
        <f t="shared" si="1036"/>
        <v>43051</v>
      </c>
      <c r="B1895" s="2">
        <f t="shared" si="1020"/>
        <v>341398.79555780324</v>
      </c>
      <c r="C1895" s="2">
        <f t="shared" si="1037"/>
        <v>244894.80651287999</v>
      </c>
      <c r="D1895" s="2">
        <f>SUM(Y1895:Y$2170)</f>
        <v>16875.45048607</v>
      </c>
      <c r="E1895" s="73">
        <f t="shared" si="1021"/>
        <v>228019.35602680998</v>
      </c>
      <c r="F1895" s="88">
        <f t="shared" si="1014"/>
        <v>4853.07</v>
      </c>
      <c r="G1895" s="3">
        <f>IF(AND(N1895=1,N1894&gt;1),VLOOKUP(A1894,[1]Plan1!$BK$81:$BM$259,3),G1894)</f>
        <v>4860.83</v>
      </c>
      <c r="H1895" s="11">
        <f t="shared" si="1015"/>
        <v>42964</v>
      </c>
      <c r="I1895" s="11">
        <f t="shared" si="1016"/>
        <v>42995</v>
      </c>
      <c r="J1895" s="12">
        <f t="shared" si="1022"/>
        <v>1.5989878571709415E-3</v>
      </c>
      <c r="K1895" s="11">
        <f t="shared" si="1038"/>
        <v>43053</v>
      </c>
      <c r="L1895" s="11">
        <f t="shared" si="1023"/>
        <v>43053</v>
      </c>
      <c r="M1895" s="1">
        <f t="shared" si="1042"/>
        <v>20</v>
      </c>
      <c r="N1895" s="1">
        <f t="shared" si="1024"/>
        <v>19</v>
      </c>
      <c r="O1895" s="2">
        <f t="shared" si="1025"/>
        <v>1.00151897</v>
      </c>
      <c r="P1895" s="13">
        <f t="shared" si="1017"/>
        <v>1.0018993</v>
      </c>
      <c r="Q1895" s="13">
        <f t="shared" si="1043"/>
        <v>1.3875028182227653</v>
      </c>
      <c r="R1895" s="2">
        <f t="shared" si="1013"/>
        <v>1.3896103900000001</v>
      </c>
      <c r="S1895" s="2">
        <f t="shared" si="1039"/>
        <v>1.3848725200000001</v>
      </c>
      <c r="T1895" s="2">
        <f t="shared" si="1026"/>
        <v>339148.08783039998</v>
      </c>
      <c r="U1895" s="2">
        <f t="shared" si="1027"/>
        <v>6494.8971547089868</v>
      </c>
      <c r="V1895" s="2">
        <f t="shared" si="1028"/>
        <v>88838.710229154312</v>
      </c>
      <c r="W1895" s="2">
        <f t="shared" si="1029"/>
        <v>340228.41389674327</v>
      </c>
      <c r="X1895" s="17">
        <f t="shared" si="1030"/>
        <v>0</v>
      </c>
      <c r="Y1895" s="2">
        <f t="shared" si="1031"/>
        <v>0</v>
      </c>
      <c r="Z1895" s="72">
        <f t="shared" si="1032"/>
        <v>0</v>
      </c>
      <c r="AA1895" s="2">
        <f t="shared" si="1018"/>
        <v>0</v>
      </c>
      <c r="AB1895" s="12">
        <f t="shared" si="1040"/>
        <v>4.6600000000000003E-2</v>
      </c>
      <c r="AC1895" s="17">
        <f t="shared" si="1033"/>
        <v>19</v>
      </c>
      <c r="AD1895" s="17">
        <v>252</v>
      </c>
      <c r="AE1895" s="13">
        <f t="shared" si="1044"/>
        <v>1.003439988</v>
      </c>
      <c r="AF1895" s="2">
        <f t="shared" si="1019"/>
        <v>1166.6653523499999</v>
      </c>
      <c r="AG1895" s="2">
        <f t="shared" si="1034"/>
        <v>1170.3816610599999</v>
      </c>
      <c r="AH1895" s="3">
        <f t="shared" si="1035"/>
        <v>0</v>
      </c>
      <c r="AI1895" s="4" t="str">
        <f t="shared" si="1045"/>
        <v>A+J=</v>
      </c>
      <c r="AJ1895" s="11">
        <f t="shared" si="1041"/>
        <v>43053</v>
      </c>
      <c r="AK1895" s="11"/>
      <c r="AL1895" s="4"/>
      <c r="AM1895" s="1"/>
      <c r="AN1895" s="11"/>
      <c r="AO1895" s="1"/>
      <c r="AP1895" s="1"/>
      <c r="AQ1895" s="3"/>
      <c r="AR1895" s="3"/>
      <c r="AS1895" s="6"/>
      <c r="AT1895" s="1"/>
      <c r="AU1895" s="1"/>
      <c r="AV1895" s="1"/>
      <c r="AW1895" s="1"/>
      <c r="AX1895" s="1"/>
      <c r="AY1895" s="1"/>
      <c r="AZ1895" s="1"/>
      <c r="BA1895" s="1"/>
      <c r="BB1895" s="1"/>
    </row>
    <row r="1896" spans="1:153" x14ac:dyDescent="0.2">
      <c r="A1896" s="158">
        <f t="shared" si="1036"/>
        <v>43052</v>
      </c>
      <c r="B1896" s="2">
        <f t="shared" si="1020"/>
        <v>341398.79555780324</v>
      </c>
      <c r="C1896" s="2">
        <f t="shared" si="1037"/>
        <v>244894.80651287999</v>
      </c>
      <c r="D1896" s="2">
        <f>SUM(Y1896:Y$2170)</f>
        <v>16875.45048607</v>
      </c>
      <c r="E1896" s="73">
        <f t="shared" si="1021"/>
        <v>228019.35602680998</v>
      </c>
      <c r="F1896" s="88">
        <f t="shared" si="1014"/>
        <v>4853.07</v>
      </c>
      <c r="G1896" s="3">
        <f>IF(AND(N1896=1,N1895&gt;1),VLOOKUP(A1895,[1]Plan1!$BK$81:$BM$259,3),G1895)</f>
        <v>4860.83</v>
      </c>
      <c r="H1896" s="11">
        <f t="shared" si="1015"/>
        <v>42964</v>
      </c>
      <c r="I1896" s="11">
        <f t="shared" si="1016"/>
        <v>42995</v>
      </c>
      <c r="J1896" s="12">
        <f t="shared" si="1022"/>
        <v>1.5989878571709415E-3</v>
      </c>
      <c r="K1896" s="11">
        <f t="shared" si="1038"/>
        <v>43053</v>
      </c>
      <c r="L1896" s="11">
        <f t="shared" si="1023"/>
        <v>43053</v>
      </c>
      <c r="M1896" s="1">
        <f t="shared" si="1042"/>
        <v>20</v>
      </c>
      <c r="N1896" s="1">
        <f t="shared" si="1024"/>
        <v>19</v>
      </c>
      <c r="O1896" s="2">
        <f t="shared" si="1025"/>
        <v>1.00151897</v>
      </c>
      <c r="P1896" s="13">
        <f t="shared" si="1017"/>
        <v>1.0018993</v>
      </c>
      <c r="Q1896" s="13">
        <f t="shared" si="1043"/>
        <v>1.3875028182227653</v>
      </c>
      <c r="R1896" s="2">
        <f t="shared" si="1013"/>
        <v>1.3896103900000001</v>
      </c>
      <c r="S1896" s="2">
        <f t="shared" si="1039"/>
        <v>1.3848725200000001</v>
      </c>
      <c r="T1896" s="2">
        <f t="shared" si="1026"/>
        <v>339148.08783039998</v>
      </c>
      <c r="U1896" s="2">
        <f t="shared" si="1027"/>
        <v>6494.8971547089868</v>
      </c>
      <c r="V1896" s="2">
        <f t="shared" si="1028"/>
        <v>88838.710229154312</v>
      </c>
      <c r="W1896" s="2">
        <f t="shared" si="1029"/>
        <v>340228.41389674327</v>
      </c>
      <c r="X1896" s="17">
        <f t="shared" si="1030"/>
        <v>0</v>
      </c>
      <c r="Y1896" s="2">
        <f t="shared" si="1031"/>
        <v>0</v>
      </c>
      <c r="Z1896" s="72">
        <f t="shared" si="1032"/>
        <v>0</v>
      </c>
      <c r="AA1896" s="2">
        <f t="shared" si="1018"/>
        <v>0</v>
      </c>
      <c r="AB1896" s="12">
        <f t="shared" si="1040"/>
        <v>4.6600000000000003E-2</v>
      </c>
      <c r="AC1896" s="17">
        <f t="shared" si="1033"/>
        <v>19</v>
      </c>
      <c r="AD1896" s="17">
        <v>252</v>
      </c>
      <c r="AE1896" s="13">
        <f t="shared" si="1044"/>
        <v>1.003439988</v>
      </c>
      <c r="AF1896" s="2">
        <f t="shared" si="1019"/>
        <v>1166.6653523499999</v>
      </c>
      <c r="AG1896" s="2">
        <f t="shared" si="1034"/>
        <v>1170.3816610599999</v>
      </c>
      <c r="AH1896" s="3">
        <f t="shared" si="1035"/>
        <v>0</v>
      </c>
      <c r="AI1896" s="4" t="str">
        <f t="shared" si="1045"/>
        <v>A+J=</v>
      </c>
      <c r="AJ1896" s="11">
        <f t="shared" si="1041"/>
        <v>43053</v>
      </c>
      <c r="AK1896" s="11"/>
      <c r="AL1896" s="4"/>
      <c r="AM1896" s="1"/>
      <c r="AN1896" s="11"/>
      <c r="AO1896" s="1"/>
      <c r="AP1896" s="1"/>
      <c r="AQ1896" s="3"/>
      <c r="AR1896" s="3"/>
      <c r="AS1896" s="6"/>
      <c r="AT1896" s="1"/>
      <c r="AU1896" s="1"/>
      <c r="AV1896" s="1"/>
      <c r="AW1896" s="1"/>
      <c r="AX1896" s="1"/>
      <c r="AY1896" s="1"/>
      <c r="AZ1896" s="1"/>
      <c r="BA1896" s="1"/>
      <c r="BB1896" s="1"/>
    </row>
    <row r="1897" spans="1:153" x14ac:dyDescent="0.2">
      <c r="A1897" s="158">
        <f t="shared" si="1036"/>
        <v>43053</v>
      </c>
      <c r="B1897" s="2">
        <f t="shared" si="1020"/>
        <v>341485.91028184583</v>
      </c>
      <c r="C1897" s="2">
        <f t="shared" si="1037"/>
        <v>244894.80651287999</v>
      </c>
      <c r="D1897" s="2">
        <f>SUM(Y1897:Y$2170)</f>
        <v>16875.45048607</v>
      </c>
      <c r="E1897" s="73">
        <f t="shared" si="1021"/>
        <v>228019.35602680998</v>
      </c>
      <c r="F1897" s="88">
        <f t="shared" si="1014"/>
        <v>4853.07</v>
      </c>
      <c r="G1897" s="3">
        <f>IF(AND(N1897=1,N1896&gt;1),VLOOKUP(A1896,[1]Plan1!$BK$81:$BM$259,3),G1896)</f>
        <v>4860.83</v>
      </c>
      <c r="H1897" s="11">
        <f t="shared" si="1015"/>
        <v>42964</v>
      </c>
      <c r="I1897" s="11">
        <f t="shared" si="1016"/>
        <v>42995</v>
      </c>
      <c r="J1897" s="12">
        <f t="shared" si="1022"/>
        <v>1.5989878571709415E-3</v>
      </c>
      <c r="K1897" s="11">
        <f t="shared" si="1038"/>
        <v>43083</v>
      </c>
      <c r="L1897" s="11">
        <f t="shared" si="1023"/>
        <v>43053</v>
      </c>
      <c r="M1897" s="1">
        <f t="shared" si="1042"/>
        <v>20</v>
      </c>
      <c r="N1897" s="1">
        <f t="shared" si="1024"/>
        <v>20</v>
      </c>
      <c r="O1897" s="2">
        <f t="shared" si="1025"/>
        <v>1.00159898</v>
      </c>
      <c r="P1897" s="13">
        <f t="shared" si="1017"/>
        <v>1.0018993</v>
      </c>
      <c r="Q1897" s="13">
        <f t="shared" si="1043"/>
        <v>1.3875028182227653</v>
      </c>
      <c r="R1897" s="2">
        <f t="shared" ref="R1897:R1960" si="1046">TRUNC(TRUNC((O1897*Q1897),15),8)</f>
        <v>1.3897214</v>
      </c>
      <c r="S1897" s="2">
        <f t="shared" si="1039"/>
        <v>1.3848725200000001</v>
      </c>
      <c r="T1897" s="2">
        <f t="shared" si="1026"/>
        <v>339148.08783039998</v>
      </c>
      <c r="U1897" s="2">
        <f t="shared" si="1027"/>
        <v>6494.8971547089868</v>
      </c>
      <c r="V1897" s="2">
        <f t="shared" si="1028"/>
        <v>88864.022657866823</v>
      </c>
      <c r="W1897" s="2">
        <f t="shared" si="1029"/>
        <v>340253.72632545582</v>
      </c>
      <c r="X1897" s="17">
        <f t="shared" si="1030"/>
        <v>62</v>
      </c>
      <c r="Y1897" s="2">
        <f t="shared" si="1031"/>
        <v>1689.7913075700001</v>
      </c>
      <c r="Z1897" s="72">
        <f t="shared" si="1032"/>
        <v>6.9000700000000003E-3</v>
      </c>
      <c r="AA1897" s="2">
        <f t="shared" si="1018"/>
        <v>2340.1455463900002</v>
      </c>
      <c r="AB1897" s="12">
        <f t="shared" si="1040"/>
        <v>4.6600000000000003E-2</v>
      </c>
      <c r="AC1897" s="17">
        <f t="shared" si="1033"/>
        <v>20</v>
      </c>
      <c r="AD1897" s="17">
        <v>252</v>
      </c>
      <c r="AE1897" s="13">
        <f t="shared" si="1044"/>
        <v>1.0036213679999999</v>
      </c>
      <c r="AF1897" s="2">
        <f t="shared" si="1019"/>
        <v>1228.1800325300001</v>
      </c>
      <c r="AG1897" s="2">
        <f t="shared" si="1034"/>
        <v>1232.18395639</v>
      </c>
      <c r="AH1897" s="3">
        <f t="shared" si="1035"/>
        <v>3568.3255789200002</v>
      </c>
      <c r="AI1897" s="4" t="str">
        <f t="shared" si="1045"/>
        <v>A+J=</v>
      </c>
      <c r="AJ1897" s="11">
        <f t="shared" si="1041"/>
        <v>43053</v>
      </c>
      <c r="AK1897" s="11"/>
      <c r="AL1897" s="4"/>
      <c r="AM1897" s="1"/>
      <c r="AN1897" s="11"/>
      <c r="AO1897" s="1"/>
      <c r="AP1897" s="1"/>
      <c r="AQ1897" s="3"/>
      <c r="AR1897" s="3"/>
      <c r="AS1897" s="6"/>
      <c r="AT1897" s="1"/>
      <c r="AU1897" s="1"/>
      <c r="AV1897" s="1"/>
      <c r="AW1897" s="1"/>
      <c r="AX1897" s="1"/>
      <c r="AY1897" s="1"/>
      <c r="AZ1897" s="1"/>
      <c r="BA1897" s="1"/>
      <c r="BB1897" s="1"/>
    </row>
    <row r="1898" spans="1:153" x14ac:dyDescent="0.2">
      <c r="A1898" s="158">
        <f t="shared" si="1036"/>
        <v>43054</v>
      </c>
      <c r="B1898" s="2">
        <f t="shared" si="1020"/>
        <v>338037.93676789693</v>
      </c>
      <c r="C1898" s="2">
        <f t="shared" si="1037"/>
        <v>243205.01520530999</v>
      </c>
      <c r="D1898" s="2">
        <f>SUM(Y1898:Y$2170)</f>
        <v>15185.6591785</v>
      </c>
      <c r="E1898" s="73">
        <f t="shared" si="1021"/>
        <v>228019.35602680998</v>
      </c>
      <c r="F1898" s="88">
        <f t="shared" ref="F1898:F1961" si="1047">IF(G1898=G1897,F1897,G1897)</f>
        <v>4860.83</v>
      </c>
      <c r="G1898" s="3">
        <f>IF(AND(N1898=1,N1897&gt;1),VLOOKUP(A1897,[1]Plan1!$BK$81:$BM$259,3),G1897)</f>
        <v>4881.25</v>
      </c>
      <c r="H1898" s="11">
        <f t="shared" ref="H1898:H1961" si="1048">EDATE(I1898,-1)</f>
        <v>42993</v>
      </c>
      <c r="I1898" s="11">
        <f t="shared" ref="I1898:I1961" si="1049">IF(X1897&gt;0,EDATE(A1898,-1),+I1897)</f>
        <v>43023</v>
      </c>
      <c r="J1898" s="12">
        <f t="shared" si="1022"/>
        <v>4.2009286479880448E-3</v>
      </c>
      <c r="K1898" s="11">
        <f t="shared" si="1038"/>
        <v>43083</v>
      </c>
      <c r="L1898" s="11">
        <f t="shared" si="1023"/>
        <v>43083</v>
      </c>
      <c r="M1898" s="1">
        <f t="shared" si="1042"/>
        <v>21</v>
      </c>
      <c r="N1898" s="1">
        <f t="shared" si="1024"/>
        <v>1</v>
      </c>
      <c r="O1898" s="2">
        <f t="shared" si="1025"/>
        <v>1.0001996399999999</v>
      </c>
      <c r="P1898" s="13">
        <f t="shared" ref="P1898:P1961" si="1050">IF(L1898&gt;L1897,O1897,P1897)</f>
        <v>1.00159898</v>
      </c>
      <c r="Q1898" s="13">
        <f t="shared" si="1043"/>
        <v>1.3897214074790472</v>
      </c>
      <c r="R1898" s="2">
        <f t="shared" si="1046"/>
        <v>1.38999885</v>
      </c>
      <c r="S1898" s="2">
        <f t="shared" si="1039"/>
        <v>1.3848725200000001</v>
      </c>
      <c r="T1898" s="2">
        <f t="shared" si="1026"/>
        <v>336807.94228401</v>
      </c>
      <c r="U1898" s="2">
        <f t="shared" si="1027"/>
        <v>5844.5429158904253</v>
      </c>
      <c r="V1898" s="2">
        <f t="shared" si="1028"/>
        <v>88927.286628196467</v>
      </c>
      <c r="W1898" s="2">
        <f t="shared" si="1029"/>
        <v>337976.8447493969</v>
      </c>
      <c r="X1898" s="17">
        <f t="shared" si="1030"/>
        <v>0</v>
      </c>
      <c r="Y1898" s="2">
        <f t="shared" si="1031"/>
        <v>0</v>
      </c>
      <c r="Z1898" s="72">
        <f t="shared" si="1032"/>
        <v>0</v>
      </c>
      <c r="AA1898" s="2">
        <f t="shared" si="1018"/>
        <v>0</v>
      </c>
      <c r="AB1898" s="12">
        <f t="shared" si="1040"/>
        <v>4.6600000000000003E-2</v>
      </c>
      <c r="AC1898" s="17">
        <f t="shared" si="1033"/>
        <v>1</v>
      </c>
      <c r="AD1898" s="17">
        <v>252</v>
      </c>
      <c r="AE1898" s="13">
        <f t="shared" si="1044"/>
        <v>1.0001807579999999</v>
      </c>
      <c r="AF1898" s="2">
        <f t="shared" si="1019"/>
        <v>60.880730030000002</v>
      </c>
      <c r="AG1898" s="2">
        <f t="shared" si="1034"/>
        <v>61.092018500000002</v>
      </c>
      <c r="AH1898" s="3">
        <f t="shared" si="1035"/>
        <v>0</v>
      </c>
      <c r="AI1898" s="4" t="str">
        <f t="shared" si="1045"/>
        <v>A+J=</v>
      </c>
      <c r="AJ1898" s="11">
        <f t="shared" si="1041"/>
        <v>43083</v>
      </c>
      <c r="AK1898" s="11"/>
      <c r="AL1898" s="4"/>
      <c r="AM1898" s="1"/>
      <c r="AN1898" s="11"/>
      <c r="AO1898" s="1"/>
      <c r="AP1898" s="1"/>
      <c r="AQ1898" s="3"/>
      <c r="AR1898" s="3"/>
      <c r="AS1898" s="6"/>
      <c r="AT1898" s="1"/>
      <c r="AU1898" s="1"/>
      <c r="AV1898" s="1"/>
      <c r="AW1898" s="1"/>
      <c r="AX1898" s="1"/>
      <c r="AY1898" s="1"/>
      <c r="AZ1898" s="1"/>
      <c r="BA1898" s="1"/>
      <c r="BB1898" s="1"/>
    </row>
    <row r="1899" spans="1:153" x14ac:dyDescent="0.2">
      <c r="A1899" s="158">
        <f t="shared" si="1036"/>
        <v>43055</v>
      </c>
      <c r="B1899" s="2">
        <f t="shared" si="1020"/>
        <v>338037.93676789693</v>
      </c>
      <c r="C1899" s="2">
        <f t="shared" si="1037"/>
        <v>243205.01520530999</v>
      </c>
      <c r="D1899" s="2">
        <f>SUM(Y1899:Y$2170)</f>
        <v>15185.6591785</v>
      </c>
      <c r="E1899" s="73">
        <f t="shared" si="1021"/>
        <v>228019.35602680998</v>
      </c>
      <c r="F1899" s="88">
        <f t="shared" si="1047"/>
        <v>4860.83</v>
      </c>
      <c r="G1899" s="3">
        <f>IF(AND(N1899=1,N1898&gt;1),VLOOKUP(A1898,[1]Plan1!$BK$81:$BM$259,3),G1898)</f>
        <v>4881.25</v>
      </c>
      <c r="H1899" s="11">
        <f t="shared" si="1048"/>
        <v>42993</v>
      </c>
      <c r="I1899" s="11">
        <f t="shared" si="1049"/>
        <v>43023</v>
      </c>
      <c r="J1899" s="12">
        <f t="shared" si="1022"/>
        <v>4.2009286479880448E-3</v>
      </c>
      <c r="K1899" s="11">
        <f t="shared" si="1038"/>
        <v>43083</v>
      </c>
      <c r="L1899" s="11">
        <f t="shared" si="1023"/>
        <v>43083</v>
      </c>
      <c r="M1899" s="1">
        <f t="shared" si="1042"/>
        <v>21</v>
      </c>
      <c r="N1899" s="1">
        <f t="shared" si="1024"/>
        <v>1</v>
      </c>
      <c r="O1899" s="2">
        <f t="shared" si="1025"/>
        <v>1.0001996399999999</v>
      </c>
      <c r="P1899" s="13">
        <f t="shared" si="1050"/>
        <v>1.00159898</v>
      </c>
      <c r="Q1899" s="13">
        <f t="shared" si="1043"/>
        <v>1.3897214074790472</v>
      </c>
      <c r="R1899" s="2">
        <f t="shared" si="1046"/>
        <v>1.38999885</v>
      </c>
      <c r="S1899" s="2">
        <f t="shared" si="1039"/>
        <v>1.3848725200000001</v>
      </c>
      <c r="T1899" s="2">
        <f t="shared" si="1026"/>
        <v>336807.94228401</v>
      </c>
      <c r="U1899" s="2">
        <f t="shared" si="1027"/>
        <v>5844.5429158904253</v>
      </c>
      <c r="V1899" s="2">
        <f t="shared" si="1028"/>
        <v>88927.286628196467</v>
      </c>
      <c r="W1899" s="2">
        <f t="shared" si="1029"/>
        <v>337976.8447493969</v>
      </c>
      <c r="X1899" s="17">
        <f t="shared" si="1030"/>
        <v>0</v>
      </c>
      <c r="Y1899" s="2">
        <f t="shared" si="1031"/>
        <v>0</v>
      </c>
      <c r="Z1899" s="72">
        <f t="shared" si="1032"/>
        <v>0</v>
      </c>
      <c r="AA1899" s="2">
        <f t="shared" si="1018"/>
        <v>0</v>
      </c>
      <c r="AB1899" s="12">
        <f t="shared" si="1040"/>
        <v>4.6600000000000003E-2</v>
      </c>
      <c r="AC1899" s="17">
        <f t="shared" si="1033"/>
        <v>1</v>
      </c>
      <c r="AD1899" s="17">
        <v>252</v>
      </c>
      <c r="AE1899" s="13">
        <f t="shared" si="1044"/>
        <v>1.0001807579999999</v>
      </c>
      <c r="AF1899" s="2">
        <f t="shared" si="1019"/>
        <v>60.880730030000002</v>
      </c>
      <c r="AG1899" s="2">
        <f t="shared" si="1034"/>
        <v>61.092018500000002</v>
      </c>
      <c r="AH1899" s="3">
        <f t="shared" si="1035"/>
        <v>0</v>
      </c>
      <c r="AI1899" s="4" t="str">
        <f t="shared" si="1045"/>
        <v>A+J=</v>
      </c>
      <c r="AJ1899" s="11">
        <f t="shared" si="1041"/>
        <v>43083</v>
      </c>
      <c r="AK1899" s="11"/>
      <c r="AL1899" s="4"/>
      <c r="AM1899" s="1"/>
      <c r="AN1899" s="11"/>
      <c r="AO1899" s="1"/>
      <c r="AP1899" s="1"/>
      <c r="AQ1899" s="3"/>
      <c r="AR1899" s="3"/>
      <c r="AS1899" s="6"/>
      <c r="AT1899" s="1"/>
      <c r="AU1899" s="1"/>
      <c r="AV1899" s="1"/>
      <c r="AW1899" s="1"/>
      <c r="AX1899" s="1"/>
      <c r="AY1899" s="1"/>
      <c r="AZ1899" s="1"/>
      <c r="BA1899" s="1"/>
      <c r="BB1899" s="1"/>
    </row>
    <row r="1900" spans="1:153" x14ac:dyDescent="0.2">
      <c r="A1900" s="158">
        <f t="shared" si="1036"/>
        <v>43056</v>
      </c>
      <c r="B1900" s="2">
        <f t="shared" si="1020"/>
        <v>338162.34013105789</v>
      </c>
      <c r="C1900" s="2">
        <f t="shared" si="1037"/>
        <v>243205.01520530999</v>
      </c>
      <c r="D1900" s="2">
        <f>SUM(Y1900:Y$2170)</f>
        <v>15185.6591785</v>
      </c>
      <c r="E1900" s="73">
        <f t="shared" si="1021"/>
        <v>228019.35602680998</v>
      </c>
      <c r="F1900" s="88">
        <f t="shared" si="1047"/>
        <v>4860.83</v>
      </c>
      <c r="G1900" s="3">
        <f>IF(AND(N1900=1,N1899&gt;1),VLOOKUP(A1899,[1]Plan1!$BK$81:$BM$259,3),G1899)</f>
        <v>4881.25</v>
      </c>
      <c r="H1900" s="11">
        <f t="shared" si="1048"/>
        <v>42993</v>
      </c>
      <c r="I1900" s="11">
        <f t="shared" si="1049"/>
        <v>43023</v>
      </c>
      <c r="J1900" s="12">
        <f t="shared" si="1022"/>
        <v>4.2009286479880448E-3</v>
      </c>
      <c r="K1900" s="11">
        <f t="shared" si="1038"/>
        <v>43083</v>
      </c>
      <c r="L1900" s="11">
        <f t="shared" si="1023"/>
        <v>43083</v>
      </c>
      <c r="M1900" s="1">
        <f t="shared" si="1042"/>
        <v>21</v>
      </c>
      <c r="N1900" s="1">
        <f t="shared" si="1024"/>
        <v>2</v>
      </c>
      <c r="O1900" s="2">
        <f t="shared" si="1025"/>
        <v>1.00039933</v>
      </c>
      <c r="P1900" s="13">
        <f t="shared" si="1050"/>
        <v>1.00159898</v>
      </c>
      <c r="Q1900" s="13">
        <f t="shared" si="1043"/>
        <v>1.3897214074790472</v>
      </c>
      <c r="R1900" s="2">
        <f t="shared" si="1046"/>
        <v>1.3902763600000001</v>
      </c>
      <c r="S1900" s="2">
        <f t="shared" si="1039"/>
        <v>1.3848725200000001</v>
      </c>
      <c r="T1900" s="2">
        <f t="shared" si="1026"/>
        <v>336807.94228401</v>
      </c>
      <c r="U1900" s="2">
        <f t="shared" si="1027"/>
        <v>5844.5429158904253</v>
      </c>
      <c r="V1900" s="2">
        <f t="shared" si="1028"/>
        <v>88990.564279687489</v>
      </c>
      <c r="W1900" s="2">
        <f t="shared" si="1029"/>
        <v>338040.12240088789</v>
      </c>
      <c r="X1900" s="17">
        <f t="shared" si="1030"/>
        <v>0</v>
      </c>
      <c r="Y1900" s="2">
        <f t="shared" si="1031"/>
        <v>0</v>
      </c>
      <c r="Z1900" s="72">
        <f t="shared" si="1032"/>
        <v>0</v>
      </c>
      <c r="AA1900" s="2">
        <f t="shared" si="1018"/>
        <v>0</v>
      </c>
      <c r="AB1900" s="12">
        <f t="shared" si="1040"/>
        <v>4.6600000000000003E-2</v>
      </c>
      <c r="AC1900" s="17">
        <f t="shared" si="1033"/>
        <v>2</v>
      </c>
      <c r="AD1900" s="17">
        <v>252</v>
      </c>
      <c r="AE1900" s="13">
        <f t="shared" si="1044"/>
        <v>1.0003615480000001</v>
      </c>
      <c r="AF1900" s="2">
        <f t="shared" si="1019"/>
        <v>121.77223791</v>
      </c>
      <c r="AG1900" s="2">
        <f t="shared" si="1034"/>
        <v>122.21773017</v>
      </c>
      <c r="AH1900" s="3">
        <f t="shared" si="1035"/>
        <v>0</v>
      </c>
      <c r="AI1900" s="4" t="str">
        <f t="shared" si="1045"/>
        <v>A+J=</v>
      </c>
      <c r="AJ1900" s="11">
        <f t="shared" si="1041"/>
        <v>43083</v>
      </c>
      <c r="AK1900" s="11"/>
      <c r="AL1900" s="4"/>
      <c r="AM1900" s="1"/>
      <c r="AN1900" s="11"/>
      <c r="AO1900" s="1"/>
      <c r="AP1900" s="1"/>
      <c r="AQ1900" s="3"/>
      <c r="AR1900" s="3"/>
      <c r="AS1900" s="6"/>
      <c r="AT1900" s="1"/>
      <c r="AU1900" s="1"/>
      <c r="AV1900" s="1"/>
      <c r="AW1900" s="1"/>
      <c r="AX1900" s="1"/>
      <c r="AY1900" s="1"/>
      <c r="AZ1900" s="1"/>
      <c r="BA1900" s="1"/>
      <c r="BB1900" s="1"/>
    </row>
    <row r="1901" spans="1:153" x14ac:dyDescent="0.2">
      <c r="A1901" s="158">
        <f t="shared" si="1036"/>
        <v>43057</v>
      </c>
      <c r="B1901" s="2">
        <f t="shared" si="1020"/>
        <v>338286.78893871669</v>
      </c>
      <c r="C1901" s="2">
        <f t="shared" si="1037"/>
        <v>243205.01520530999</v>
      </c>
      <c r="D1901" s="2">
        <f>SUM(Y1901:Y$2170)</f>
        <v>15185.6591785</v>
      </c>
      <c r="E1901" s="73">
        <f t="shared" si="1021"/>
        <v>228019.35602680998</v>
      </c>
      <c r="F1901" s="88">
        <f t="shared" si="1047"/>
        <v>4860.83</v>
      </c>
      <c r="G1901" s="3">
        <f>IF(AND(N1901=1,N1900&gt;1),VLOOKUP(A1900,[1]Plan1!$BK$81:$BM$259,3),G1900)</f>
        <v>4881.25</v>
      </c>
      <c r="H1901" s="11">
        <f t="shared" si="1048"/>
        <v>42993</v>
      </c>
      <c r="I1901" s="11">
        <f t="shared" si="1049"/>
        <v>43023</v>
      </c>
      <c r="J1901" s="12">
        <f t="shared" si="1022"/>
        <v>4.2009286479880448E-3</v>
      </c>
      <c r="K1901" s="11">
        <f t="shared" si="1038"/>
        <v>43083</v>
      </c>
      <c r="L1901" s="11">
        <f t="shared" si="1023"/>
        <v>43083</v>
      </c>
      <c r="M1901" s="1">
        <f t="shared" si="1042"/>
        <v>21</v>
      </c>
      <c r="N1901" s="1">
        <f t="shared" si="1024"/>
        <v>3</v>
      </c>
      <c r="O1901" s="2">
        <f t="shared" si="1025"/>
        <v>1.0005990499999999</v>
      </c>
      <c r="P1901" s="13">
        <f t="shared" si="1050"/>
        <v>1.00159898</v>
      </c>
      <c r="Q1901" s="13">
        <f t="shared" si="1043"/>
        <v>1.3897214074790472</v>
      </c>
      <c r="R1901" s="2">
        <f t="shared" si="1046"/>
        <v>1.3905539200000001</v>
      </c>
      <c r="S1901" s="2">
        <f t="shared" si="1039"/>
        <v>1.3848725200000001</v>
      </c>
      <c r="T1901" s="2">
        <f t="shared" si="1026"/>
        <v>336807.94228401</v>
      </c>
      <c r="U1901" s="2">
        <f t="shared" si="1027"/>
        <v>5844.5429158904253</v>
      </c>
      <c r="V1901" s="2">
        <f t="shared" si="1028"/>
        <v>89053.853332146289</v>
      </c>
      <c r="W1901" s="2">
        <f t="shared" si="1029"/>
        <v>338103.41145334672</v>
      </c>
      <c r="X1901" s="17">
        <f t="shared" si="1030"/>
        <v>0</v>
      </c>
      <c r="Y1901" s="2">
        <f t="shared" si="1031"/>
        <v>0</v>
      </c>
      <c r="Z1901" s="72">
        <f t="shared" si="1032"/>
        <v>0</v>
      </c>
      <c r="AA1901" s="2">
        <f t="shared" si="1018"/>
        <v>0</v>
      </c>
      <c r="AB1901" s="12">
        <f t="shared" si="1040"/>
        <v>4.6600000000000003E-2</v>
      </c>
      <c r="AC1901" s="17">
        <f t="shared" si="1033"/>
        <v>3</v>
      </c>
      <c r="AD1901" s="17">
        <v>252</v>
      </c>
      <c r="AE1901" s="13">
        <f t="shared" si="1044"/>
        <v>1.0005423710000001</v>
      </c>
      <c r="AF1901" s="2">
        <f t="shared" si="1019"/>
        <v>182.67486045999999</v>
      </c>
      <c r="AG1901" s="2">
        <f t="shared" si="1034"/>
        <v>183.37748536999999</v>
      </c>
      <c r="AH1901" s="3">
        <f t="shared" si="1035"/>
        <v>0</v>
      </c>
      <c r="AI1901" s="4" t="str">
        <f t="shared" si="1045"/>
        <v>A+J=</v>
      </c>
      <c r="AJ1901" s="11">
        <f t="shared" si="1041"/>
        <v>43083</v>
      </c>
      <c r="AK1901" s="11"/>
      <c r="AL1901" s="4"/>
      <c r="AM1901" s="1"/>
      <c r="AN1901" s="11"/>
      <c r="AO1901" s="1"/>
      <c r="AP1901" s="1"/>
      <c r="AQ1901" s="3"/>
      <c r="AR1901" s="3"/>
      <c r="AS1901" s="6"/>
      <c r="AT1901" s="1"/>
      <c r="AU1901" s="1"/>
      <c r="AV1901" s="1"/>
      <c r="AW1901" s="1"/>
      <c r="AX1901" s="1"/>
      <c r="AY1901" s="1"/>
      <c r="AZ1901" s="1"/>
      <c r="BA1901" s="1"/>
      <c r="BB1901" s="1"/>
    </row>
    <row r="1902" spans="1:153" x14ac:dyDescent="0.2">
      <c r="A1902" s="158">
        <f t="shared" si="1036"/>
        <v>43058</v>
      </c>
      <c r="B1902" s="2">
        <f t="shared" si="1020"/>
        <v>338286.78893871669</v>
      </c>
      <c r="C1902" s="2">
        <f t="shared" si="1037"/>
        <v>243205.01520530999</v>
      </c>
      <c r="D1902" s="2">
        <f>SUM(Y1902:Y$2170)</f>
        <v>15185.6591785</v>
      </c>
      <c r="E1902" s="73">
        <f t="shared" si="1021"/>
        <v>228019.35602680998</v>
      </c>
      <c r="F1902" s="88">
        <f t="shared" si="1047"/>
        <v>4860.83</v>
      </c>
      <c r="G1902" s="3">
        <f>IF(AND(N1902=1,N1901&gt;1),VLOOKUP(A1901,[1]Plan1!$BK$81:$BM$259,3),G1901)</f>
        <v>4881.25</v>
      </c>
      <c r="H1902" s="11">
        <f t="shared" si="1048"/>
        <v>42993</v>
      </c>
      <c r="I1902" s="11">
        <f t="shared" si="1049"/>
        <v>43023</v>
      </c>
      <c r="J1902" s="12">
        <f t="shared" si="1022"/>
        <v>4.2009286479880448E-3</v>
      </c>
      <c r="K1902" s="11">
        <f t="shared" si="1038"/>
        <v>43083</v>
      </c>
      <c r="L1902" s="11">
        <f t="shared" si="1023"/>
        <v>43083</v>
      </c>
      <c r="M1902" s="1">
        <f t="shared" si="1042"/>
        <v>21</v>
      </c>
      <c r="N1902" s="1">
        <f t="shared" si="1024"/>
        <v>3</v>
      </c>
      <c r="O1902" s="2">
        <f t="shared" si="1025"/>
        <v>1.0005990499999999</v>
      </c>
      <c r="P1902" s="13">
        <f t="shared" si="1050"/>
        <v>1.00159898</v>
      </c>
      <c r="Q1902" s="13">
        <f t="shared" si="1043"/>
        <v>1.3897214074790472</v>
      </c>
      <c r="R1902" s="2">
        <f t="shared" si="1046"/>
        <v>1.3905539200000001</v>
      </c>
      <c r="S1902" s="2">
        <f t="shared" si="1039"/>
        <v>1.3848725200000001</v>
      </c>
      <c r="T1902" s="2">
        <f t="shared" si="1026"/>
        <v>336807.94228401</v>
      </c>
      <c r="U1902" s="2">
        <f t="shared" si="1027"/>
        <v>5844.5429158904253</v>
      </c>
      <c r="V1902" s="2">
        <f t="shared" si="1028"/>
        <v>89053.853332146289</v>
      </c>
      <c r="W1902" s="2">
        <f t="shared" si="1029"/>
        <v>338103.41145334672</v>
      </c>
      <c r="X1902" s="17">
        <f t="shared" si="1030"/>
        <v>0</v>
      </c>
      <c r="Y1902" s="2">
        <f t="shared" si="1031"/>
        <v>0</v>
      </c>
      <c r="Z1902" s="72">
        <f t="shared" si="1032"/>
        <v>0</v>
      </c>
      <c r="AA1902" s="2">
        <f t="shared" si="1018"/>
        <v>0</v>
      </c>
      <c r="AB1902" s="12">
        <f t="shared" si="1040"/>
        <v>4.6600000000000003E-2</v>
      </c>
      <c r="AC1902" s="17">
        <f t="shared" si="1033"/>
        <v>3</v>
      </c>
      <c r="AD1902" s="17">
        <v>252</v>
      </c>
      <c r="AE1902" s="13">
        <f t="shared" si="1044"/>
        <v>1.0005423710000001</v>
      </c>
      <c r="AF1902" s="2">
        <f t="shared" si="1019"/>
        <v>182.67486045999999</v>
      </c>
      <c r="AG1902" s="2">
        <f t="shared" si="1034"/>
        <v>183.37748536999999</v>
      </c>
      <c r="AH1902" s="3">
        <f t="shared" si="1035"/>
        <v>0</v>
      </c>
      <c r="AI1902" s="4" t="str">
        <f t="shared" si="1045"/>
        <v>A+J=</v>
      </c>
      <c r="AJ1902" s="11">
        <f t="shared" si="1041"/>
        <v>43083</v>
      </c>
      <c r="AK1902" s="11"/>
      <c r="AL1902" s="4"/>
      <c r="AM1902" s="1"/>
      <c r="AN1902" s="11"/>
      <c r="AO1902" s="1"/>
      <c r="AP1902" s="1"/>
      <c r="AQ1902" s="3"/>
      <c r="AR1902" s="3"/>
      <c r="AS1902" s="6"/>
      <c r="AT1902" s="1"/>
      <c r="AU1902" s="1"/>
      <c r="AV1902" s="1"/>
      <c r="AW1902" s="1"/>
      <c r="AX1902" s="1"/>
      <c r="AY1902" s="1"/>
      <c r="AZ1902" s="1"/>
      <c r="BA1902" s="1"/>
      <c r="BB1902" s="1"/>
    </row>
    <row r="1903" spans="1:153" x14ac:dyDescent="0.2">
      <c r="A1903" s="158">
        <f t="shared" si="1036"/>
        <v>43059</v>
      </c>
      <c r="B1903" s="2">
        <f t="shared" si="1020"/>
        <v>338286.78893871669</v>
      </c>
      <c r="C1903" s="2">
        <f t="shared" si="1037"/>
        <v>243205.01520530999</v>
      </c>
      <c r="D1903" s="2">
        <f>SUM(Y1903:Y$2170)</f>
        <v>15185.6591785</v>
      </c>
      <c r="E1903" s="73">
        <f t="shared" si="1021"/>
        <v>228019.35602680998</v>
      </c>
      <c r="F1903" s="88">
        <f t="shared" si="1047"/>
        <v>4860.83</v>
      </c>
      <c r="G1903" s="3">
        <f>IF(AND(N1903=1,N1902&gt;1),VLOOKUP(A1902,[1]Plan1!$BK$81:$BM$259,3),G1902)</f>
        <v>4881.25</v>
      </c>
      <c r="H1903" s="11">
        <f t="shared" si="1048"/>
        <v>42993</v>
      </c>
      <c r="I1903" s="11">
        <f t="shared" si="1049"/>
        <v>43023</v>
      </c>
      <c r="J1903" s="12">
        <f t="shared" si="1022"/>
        <v>4.2009286479880448E-3</v>
      </c>
      <c r="K1903" s="11">
        <f t="shared" si="1038"/>
        <v>43083</v>
      </c>
      <c r="L1903" s="11">
        <f t="shared" si="1023"/>
        <v>43083</v>
      </c>
      <c r="M1903" s="1">
        <f t="shared" si="1042"/>
        <v>21</v>
      </c>
      <c r="N1903" s="1">
        <f t="shared" si="1024"/>
        <v>3</v>
      </c>
      <c r="O1903" s="2">
        <f t="shared" si="1025"/>
        <v>1.0005990499999999</v>
      </c>
      <c r="P1903" s="13">
        <f t="shared" si="1050"/>
        <v>1.00159898</v>
      </c>
      <c r="Q1903" s="13">
        <f t="shared" si="1043"/>
        <v>1.3897214074790472</v>
      </c>
      <c r="R1903" s="2">
        <f t="shared" si="1046"/>
        <v>1.3905539200000001</v>
      </c>
      <c r="S1903" s="2">
        <f t="shared" si="1039"/>
        <v>1.3848725200000001</v>
      </c>
      <c r="T1903" s="2">
        <f t="shared" si="1026"/>
        <v>336807.94228401</v>
      </c>
      <c r="U1903" s="2">
        <f t="shared" si="1027"/>
        <v>5844.5429158904253</v>
      </c>
      <c r="V1903" s="2">
        <f t="shared" si="1028"/>
        <v>89053.853332146289</v>
      </c>
      <c r="W1903" s="2">
        <f t="shared" si="1029"/>
        <v>338103.41145334672</v>
      </c>
      <c r="X1903" s="17">
        <f t="shared" si="1030"/>
        <v>0</v>
      </c>
      <c r="Y1903" s="2">
        <f t="shared" si="1031"/>
        <v>0</v>
      </c>
      <c r="Z1903" s="72">
        <f t="shared" si="1032"/>
        <v>0</v>
      </c>
      <c r="AA1903" s="2">
        <f t="shared" si="1018"/>
        <v>0</v>
      </c>
      <c r="AB1903" s="12">
        <f t="shared" si="1040"/>
        <v>4.6600000000000003E-2</v>
      </c>
      <c r="AC1903" s="17">
        <f t="shared" si="1033"/>
        <v>3</v>
      </c>
      <c r="AD1903" s="17">
        <v>252</v>
      </c>
      <c r="AE1903" s="13">
        <f t="shared" si="1044"/>
        <v>1.0005423710000001</v>
      </c>
      <c r="AF1903" s="2">
        <f t="shared" si="1019"/>
        <v>182.67486045999999</v>
      </c>
      <c r="AG1903" s="2">
        <f t="shared" si="1034"/>
        <v>183.37748536999999</v>
      </c>
      <c r="AH1903" s="3">
        <f t="shared" si="1035"/>
        <v>0</v>
      </c>
      <c r="AI1903" s="4" t="str">
        <f t="shared" si="1045"/>
        <v>A+J=</v>
      </c>
      <c r="AJ1903" s="11">
        <f t="shared" si="1041"/>
        <v>43083</v>
      </c>
      <c r="AK1903" s="11"/>
      <c r="AL1903" s="4"/>
      <c r="AM1903" s="1"/>
      <c r="AN1903" s="11"/>
      <c r="AO1903" s="1"/>
      <c r="AP1903" s="1"/>
      <c r="AQ1903" s="3"/>
      <c r="AR1903" s="3"/>
      <c r="AS1903" s="6"/>
      <c r="AT1903" s="1"/>
      <c r="AU1903" s="1"/>
      <c r="AV1903" s="1"/>
      <c r="AW1903" s="1"/>
      <c r="AX1903" s="1"/>
      <c r="AY1903" s="1"/>
      <c r="AZ1903" s="1"/>
      <c r="BA1903" s="1"/>
      <c r="BB1903" s="1"/>
    </row>
    <row r="1904" spans="1:153" x14ac:dyDescent="0.2">
      <c r="A1904" s="158">
        <f t="shared" si="1036"/>
        <v>43060</v>
      </c>
      <c r="B1904" s="2">
        <f t="shared" si="1020"/>
        <v>338411.28320332326</v>
      </c>
      <c r="C1904" s="2">
        <f t="shared" si="1037"/>
        <v>243205.01520530999</v>
      </c>
      <c r="D1904" s="2">
        <f>SUM(Y1904:Y$2170)</f>
        <v>15185.6591785</v>
      </c>
      <c r="E1904" s="73">
        <f t="shared" si="1021"/>
        <v>228019.35602680998</v>
      </c>
      <c r="F1904" s="88">
        <f t="shared" si="1047"/>
        <v>4860.83</v>
      </c>
      <c r="G1904" s="3">
        <f>IF(AND(N1904=1,N1903&gt;1),VLOOKUP(A1903,[1]Plan1!$BK$81:$BM$259,3),G1903)</f>
        <v>4881.25</v>
      </c>
      <c r="H1904" s="11">
        <f t="shared" si="1048"/>
        <v>42993</v>
      </c>
      <c r="I1904" s="11">
        <f t="shared" si="1049"/>
        <v>43023</v>
      </c>
      <c r="J1904" s="12">
        <f t="shared" si="1022"/>
        <v>4.2009286479880448E-3</v>
      </c>
      <c r="K1904" s="11">
        <f t="shared" si="1038"/>
        <v>43083</v>
      </c>
      <c r="L1904" s="11">
        <f t="shared" si="1023"/>
        <v>43083</v>
      </c>
      <c r="M1904" s="1">
        <f t="shared" si="1042"/>
        <v>21</v>
      </c>
      <c r="N1904" s="1">
        <f t="shared" si="1024"/>
        <v>4</v>
      </c>
      <c r="O1904" s="2">
        <f t="shared" si="1025"/>
        <v>1.00079881</v>
      </c>
      <c r="P1904" s="13">
        <f t="shared" si="1050"/>
        <v>1.00159898</v>
      </c>
      <c r="Q1904" s="13">
        <f t="shared" si="1043"/>
        <v>1.3897214074790472</v>
      </c>
      <c r="R1904" s="2">
        <f t="shared" si="1046"/>
        <v>1.39083153</v>
      </c>
      <c r="S1904" s="2">
        <f t="shared" si="1039"/>
        <v>1.3848725200000001</v>
      </c>
      <c r="T1904" s="2">
        <f t="shared" si="1026"/>
        <v>336807.94228401</v>
      </c>
      <c r="U1904" s="2">
        <f t="shared" si="1027"/>
        <v>5844.5429158904253</v>
      </c>
      <c r="V1904" s="2">
        <f t="shared" si="1028"/>
        <v>89117.153785572882</v>
      </c>
      <c r="W1904" s="2">
        <f t="shared" si="1029"/>
        <v>338166.71190677327</v>
      </c>
      <c r="X1904" s="17">
        <f t="shared" si="1030"/>
        <v>0</v>
      </c>
      <c r="Y1904" s="2">
        <f t="shared" si="1031"/>
        <v>0</v>
      </c>
      <c r="Z1904" s="72">
        <f t="shared" si="1032"/>
        <v>0</v>
      </c>
      <c r="AA1904" s="2">
        <f t="shared" si="1018"/>
        <v>0</v>
      </c>
      <c r="AB1904" s="12">
        <f t="shared" si="1040"/>
        <v>4.6600000000000003E-2</v>
      </c>
      <c r="AC1904" s="17">
        <f t="shared" si="1033"/>
        <v>4</v>
      </c>
      <c r="AD1904" s="17">
        <v>252</v>
      </c>
      <c r="AE1904" s="13">
        <f t="shared" si="1044"/>
        <v>1.0007232269999999</v>
      </c>
      <c r="AF1904" s="2">
        <f t="shared" si="1019"/>
        <v>243.58859767000001</v>
      </c>
      <c r="AG1904" s="2">
        <f t="shared" si="1034"/>
        <v>244.57129655</v>
      </c>
      <c r="AH1904" s="3">
        <f t="shared" si="1035"/>
        <v>0</v>
      </c>
      <c r="AI1904" s="4" t="str">
        <f t="shared" si="1045"/>
        <v>A+J=</v>
      </c>
      <c r="AJ1904" s="11">
        <f t="shared" si="1041"/>
        <v>43083</v>
      </c>
      <c r="AK1904" s="11"/>
      <c r="AL1904" s="4"/>
      <c r="AM1904" s="1"/>
      <c r="AN1904" s="11"/>
      <c r="AO1904" s="1"/>
      <c r="AP1904" s="1"/>
      <c r="AQ1904" s="3"/>
      <c r="AR1904" s="3"/>
      <c r="AS1904" s="6"/>
      <c r="AT1904" s="1"/>
      <c r="AU1904" s="1"/>
      <c r="AV1904" s="1"/>
      <c r="AW1904" s="1"/>
      <c r="AX1904" s="1"/>
      <c r="AY1904" s="1"/>
      <c r="AZ1904" s="1"/>
      <c r="BA1904" s="1"/>
      <c r="BB1904" s="1"/>
    </row>
    <row r="1905" spans="1:54" x14ac:dyDescent="0.2">
      <c r="A1905" s="158">
        <f t="shared" si="1036"/>
        <v>43061</v>
      </c>
      <c r="B1905" s="2">
        <f t="shared" si="1020"/>
        <v>338535.82716360484</v>
      </c>
      <c r="C1905" s="2">
        <f t="shared" si="1037"/>
        <v>243205.01520530999</v>
      </c>
      <c r="D1905" s="2">
        <f>SUM(Y1905:Y$2170)</f>
        <v>15185.6591785</v>
      </c>
      <c r="E1905" s="73">
        <f t="shared" si="1021"/>
        <v>228019.35602680998</v>
      </c>
      <c r="F1905" s="88">
        <f t="shared" si="1047"/>
        <v>4860.83</v>
      </c>
      <c r="G1905" s="3">
        <f>IF(AND(N1905=1,N1904&gt;1),VLOOKUP(A1904,[1]Plan1!$BK$81:$BM$259,3),G1904)</f>
        <v>4881.25</v>
      </c>
      <c r="H1905" s="11">
        <f t="shared" si="1048"/>
        <v>42993</v>
      </c>
      <c r="I1905" s="11">
        <f t="shared" si="1049"/>
        <v>43023</v>
      </c>
      <c r="J1905" s="12">
        <f t="shared" si="1022"/>
        <v>4.2009286479880448E-3</v>
      </c>
      <c r="K1905" s="11">
        <f t="shared" si="1038"/>
        <v>43083</v>
      </c>
      <c r="L1905" s="11">
        <f t="shared" si="1023"/>
        <v>43083</v>
      </c>
      <c r="M1905" s="1">
        <f t="shared" si="1042"/>
        <v>21</v>
      </c>
      <c r="N1905" s="1">
        <f t="shared" si="1024"/>
        <v>5</v>
      </c>
      <c r="O1905" s="2">
        <f t="shared" si="1025"/>
        <v>1.0009986200000001</v>
      </c>
      <c r="P1905" s="13">
        <f t="shared" si="1050"/>
        <v>1.00159898</v>
      </c>
      <c r="Q1905" s="13">
        <f t="shared" si="1043"/>
        <v>1.3897214074790472</v>
      </c>
      <c r="R1905" s="2">
        <f t="shared" si="1046"/>
        <v>1.39110921</v>
      </c>
      <c r="S1905" s="2">
        <f t="shared" si="1039"/>
        <v>1.3848725200000001</v>
      </c>
      <c r="T1905" s="2">
        <f t="shared" si="1026"/>
        <v>336807.94228401</v>
      </c>
      <c r="U1905" s="2">
        <f t="shared" si="1027"/>
        <v>5844.5429158904253</v>
      </c>
      <c r="V1905" s="2">
        <f t="shared" si="1028"/>
        <v>89180.470200354393</v>
      </c>
      <c r="W1905" s="2">
        <f t="shared" si="1029"/>
        <v>338230.02832155483</v>
      </c>
      <c r="X1905" s="17">
        <f t="shared" si="1030"/>
        <v>0</v>
      </c>
      <c r="Y1905" s="2">
        <f t="shared" si="1031"/>
        <v>0</v>
      </c>
      <c r="Z1905" s="72">
        <f t="shared" si="1032"/>
        <v>0</v>
      </c>
      <c r="AA1905" s="2">
        <f t="shared" si="1018"/>
        <v>0</v>
      </c>
      <c r="AB1905" s="12">
        <f t="shared" si="1040"/>
        <v>4.6600000000000003E-2</v>
      </c>
      <c r="AC1905" s="17">
        <f t="shared" si="1033"/>
        <v>5</v>
      </c>
      <c r="AD1905" s="17">
        <v>252</v>
      </c>
      <c r="AE1905" s="13">
        <f t="shared" si="1044"/>
        <v>1.000904115</v>
      </c>
      <c r="AF1905" s="2">
        <f t="shared" si="1019"/>
        <v>304.51311272999999</v>
      </c>
      <c r="AG1905" s="2">
        <f t="shared" si="1034"/>
        <v>305.79884205000002</v>
      </c>
      <c r="AH1905" s="3">
        <f t="shared" si="1035"/>
        <v>0</v>
      </c>
      <c r="AI1905" s="4" t="str">
        <f t="shared" si="1045"/>
        <v>A+J=</v>
      </c>
      <c r="AJ1905" s="11">
        <f t="shared" si="1041"/>
        <v>43083</v>
      </c>
      <c r="AK1905" s="11"/>
      <c r="AL1905" s="4"/>
      <c r="AM1905" s="1"/>
      <c r="AN1905" s="11"/>
      <c r="AO1905" s="1"/>
      <c r="AP1905" s="1"/>
      <c r="AQ1905" s="3"/>
      <c r="AR1905" s="3"/>
      <c r="AS1905" s="6"/>
      <c r="AT1905" s="1"/>
      <c r="AU1905" s="1"/>
      <c r="AV1905" s="1"/>
      <c r="AW1905" s="1"/>
      <c r="AX1905" s="1"/>
      <c r="AY1905" s="1"/>
      <c r="AZ1905" s="1"/>
      <c r="BA1905" s="1"/>
      <c r="BB1905" s="1"/>
    </row>
    <row r="1906" spans="1:54" x14ac:dyDescent="0.2">
      <c r="A1906" s="158">
        <f t="shared" si="1036"/>
        <v>43062</v>
      </c>
      <c r="B1906" s="2">
        <f t="shared" si="1020"/>
        <v>338660.41432460054</v>
      </c>
      <c r="C1906" s="2">
        <f t="shared" si="1037"/>
        <v>243205.01520530999</v>
      </c>
      <c r="D1906" s="2">
        <f>SUM(Y1906:Y$2170)</f>
        <v>15185.6591785</v>
      </c>
      <c r="E1906" s="73">
        <f t="shared" si="1021"/>
        <v>228019.35602680998</v>
      </c>
      <c r="F1906" s="88">
        <f t="shared" si="1047"/>
        <v>4860.83</v>
      </c>
      <c r="G1906" s="3">
        <f>IF(AND(N1906=1,N1905&gt;1),VLOOKUP(A1905,[1]Plan1!$BK$81:$BM$259,3),G1905)</f>
        <v>4881.25</v>
      </c>
      <c r="H1906" s="11">
        <f t="shared" si="1048"/>
        <v>42993</v>
      </c>
      <c r="I1906" s="11">
        <f t="shared" si="1049"/>
        <v>43023</v>
      </c>
      <c r="J1906" s="12">
        <f t="shared" si="1022"/>
        <v>4.2009286479880448E-3</v>
      </c>
      <c r="K1906" s="11">
        <f t="shared" si="1038"/>
        <v>43083</v>
      </c>
      <c r="L1906" s="11">
        <f t="shared" si="1023"/>
        <v>43083</v>
      </c>
      <c r="M1906" s="1">
        <f t="shared" si="1042"/>
        <v>21</v>
      </c>
      <c r="N1906" s="1">
        <f t="shared" si="1024"/>
        <v>6</v>
      </c>
      <c r="O1906" s="2">
        <f t="shared" si="1025"/>
        <v>1.0011984599999999</v>
      </c>
      <c r="P1906" s="13">
        <f t="shared" si="1050"/>
        <v>1.00159898</v>
      </c>
      <c r="Q1906" s="13">
        <f t="shared" si="1043"/>
        <v>1.3897214074790472</v>
      </c>
      <c r="R1906" s="2">
        <f t="shared" si="1046"/>
        <v>1.3913869299999999</v>
      </c>
      <c r="S1906" s="2">
        <f t="shared" si="1039"/>
        <v>1.3848725200000001</v>
      </c>
      <c r="T1906" s="2">
        <f t="shared" si="1026"/>
        <v>336807.94228401</v>
      </c>
      <c r="U1906" s="2">
        <f t="shared" si="1027"/>
        <v>5844.5429158904253</v>
      </c>
      <c r="V1906" s="2">
        <f t="shared" si="1028"/>
        <v>89243.795735910142</v>
      </c>
      <c r="W1906" s="2">
        <f t="shared" si="1029"/>
        <v>338293.35385711055</v>
      </c>
      <c r="X1906" s="17">
        <f t="shared" si="1030"/>
        <v>0</v>
      </c>
      <c r="Y1906" s="2">
        <f t="shared" si="1031"/>
        <v>0</v>
      </c>
      <c r="Z1906" s="72">
        <f t="shared" si="1032"/>
        <v>0</v>
      </c>
      <c r="AA1906" s="2">
        <f t="shared" si="1018"/>
        <v>0</v>
      </c>
      <c r="AB1906" s="12">
        <f t="shared" si="1040"/>
        <v>4.6600000000000003E-2</v>
      </c>
      <c r="AC1906" s="17">
        <f t="shared" si="1033"/>
        <v>6</v>
      </c>
      <c r="AD1906" s="17">
        <v>252</v>
      </c>
      <c r="AE1906" s="13">
        <f t="shared" si="1044"/>
        <v>1.0010850360000001</v>
      </c>
      <c r="AF1906" s="2">
        <f t="shared" si="1019"/>
        <v>365.44874246000001</v>
      </c>
      <c r="AG1906" s="2">
        <f t="shared" si="1034"/>
        <v>367.06046749000001</v>
      </c>
      <c r="AH1906" s="3">
        <f t="shared" si="1035"/>
        <v>0</v>
      </c>
      <c r="AI1906" s="4" t="str">
        <f t="shared" si="1045"/>
        <v>A+J=</v>
      </c>
      <c r="AJ1906" s="11">
        <f t="shared" si="1041"/>
        <v>43083</v>
      </c>
      <c r="AK1906" s="11"/>
      <c r="AL1906" s="4"/>
      <c r="AM1906" s="1"/>
      <c r="AN1906" s="11"/>
      <c r="AO1906" s="1"/>
      <c r="AP1906" s="1"/>
      <c r="AQ1906" s="3"/>
      <c r="AR1906" s="3"/>
      <c r="AS1906" s="6"/>
      <c r="AT1906" s="1"/>
      <c r="AU1906" s="1"/>
      <c r="AV1906" s="1"/>
      <c r="AW1906" s="1"/>
      <c r="AX1906" s="1"/>
      <c r="AY1906" s="1"/>
      <c r="AZ1906" s="1"/>
      <c r="BA1906" s="1"/>
      <c r="BB1906" s="1"/>
    </row>
    <row r="1907" spans="1:54" x14ac:dyDescent="0.2">
      <c r="A1907" s="158">
        <f t="shared" si="1036"/>
        <v>43063</v>
      </c>
      <c r="B1907" s="2">
        <f t="shared" si="1020"/>
        <v>338785.05154677125</v>
      </c>
      <c r="C1907" s="2">
        <f t="shared" si="1037"/>
        <v>243205.01520530999</v>
      </c>
      <c r="D1907" s="2">
        <f>SUM(Y1907:Y$2170)</f>
        <v>15185.6591785</v>
      </c>
      <c r="E1907" s="73">
        <f t="shared" si="1021"/>
        <v>228019.35602680998</v>
      </c>
      <c r="F1907" s="88">
        <f t="shared" si="1047"/>
        <v>4860.83</v>
      </c>
      <c r="G1907" s="3">
        <f>IF(AND(N1907=1,N1906&gt;1),VLOOKUP(A1906,[1]Plan1!$BK$81:$BM$259,3),G1906)</f>
        <v>4881.25</v>
      </c>
      <c r="H1907" s="11">
        <f t="shared" si="1048"/>
        <v>42993</v>
      </c>
      <c r="I1907" s="11">
        <f t="shared" si="1049"/>
        <v>43023</v>
      </c>
      <c r="J1907" s="12">
        <f t="shared" si="1022"/>
        <v>4.2009286479880448E-3</v>
      </c>
      <c r="K1907" s="11">
        <f t="shared" si="1038"/>
        <v>43083</v>
      </c>
      <c r="L1907" s="11">
        <f t="shared" si="1023"/>
        <v>43083</v>
      </c>
      <c r="M1907" s="1">
        <f t="shared" si="1042"/>
        <v>21</v>
      </c>
      <c r="N1907" s="1">
        <f t="shared" si="1024"/>
        <v>7</v>
      </c>
      <c r="O1907" s="2">
        <f t="shared" si="1025"/>
        <v>1.0013983500000001</v>
      </c>
      <c r="P1907" s="13">
        <f t="shared" si="1050"/>
        <v>1.00159898</v>
      </c>
      <c r="Q1907" s="13">
        <f t="shared" si="1043"/>
        <v>1.3897214074790472</v>
      </c>
      <c r="R1907" s="2">
        <f t="shared" si="1046"/>
        <v>1.3916647200000001</v>
      </c>
      <c r="S1907" s="2">
        <f t="shared" si="1039"/>
        <v>1.3848725200000001</v>
      </c>
      <c r="T1907" s="2">
        <f t="shared" si="1026"/>
        <v>336807.94228401</v>
      </c>
      <c r="U1907" s="2">
        <f t="shared" si="1027"/>
        <v>5844.5429158904253</v>
      </c>
      <c r="V1907" s="2">
        <f t="shared" si="1028"/>
        <v>89307.137232820867</v>
      </c>
      <c r="W1907" s="2">
        <f t="shared" si="1029"/>
        <v>338356.69535402127</v>
      </c>
      <c r="X1907" s="17">
        <f t="shared" si="1030"/>
        <v>0</v>
      </c>
      <c r="Y1907" s="2">
        <f t="shared" si="1031"/>
        <v>0</v>
      </c>
      <c r="Z1907" s="72">
        <f t="shared" si="1032"/>
        <v>0</v>
      </c>
      <c r="AA1907" s="2">
        <f t="shared" si="1018"/>
        <v>0</v>
      </c>
      <c r="AB1907" s="12">
        <f t="shared" si="1040"/>
        <v>4.6600000000000003E-2</v>
      </c>
      <c r="AC1907" s="17">
        <f t="shared" si="1033"/>
        <v>7</v>
      </c>
      <c r="AD1907" s="17">
        <v>252</v>
      </c>
      <c r="AE1907" s="13">
        <f t="shared" si="1044"/>
        <v>1.0012659900000001</v>
      </c>
      <c r="AF1907" s="2">
        <f t="shared" si="1019"/>
        <v>426.39548685</v>
      </c>
      <c r="AG1907" s="2">
        <f t="shared" si="1034"/>
        <v>428.35619274999999</v>
      </c>
      <c r="AH1907" s="3">
        <f t="shared" si="1035"/>
        <v>0</v>
      </c>
      <c r="AI1907" s="4" t="str">
        <f t="shared" si="1045"/>
        <v>A+J=</v>
      </c>
      <c r="AJ1907" s="11">
        <f t="shared" si="1041"/>
        <v>43083</v>
      </c>
      <c r="AK1907" s="11"/>
      <c r="AL1907" s="4"/>
      <c r="AM1907" s="1"/>
      <c r="AN1907" s="11"/>
      <c r="AO1907" s="1"/>
      <c r="AP1907" s="1"/>
      <c r="AQ1907" s="3"/>
      <c r="AR1907" s="3"/>
      <c r="AS1907" s="6"/>
      <c r="AT1907" s="1"/>
      <c r="AU1907" s="1"/>
      <c r="AV1907" s="1"/>
      <c r="AW1907" s="1"/>
      <c r="AX1907" s="1"/>
      <c r="AY1907" s="1"/>
      <c r="AZ1907" s="1"/>
      <c r="BA1907" s="1"/>
      <c r="BB1907" s="1"/>
    </row>
    <row r="1908" spans="1:54" x14ac:dyDescent="0.2">
      <c r="A1908" s="158">
        <f t="shared" si="1036"/>
        <v>43064</v>
      </c>
      <c r="B1908" s="2">
        <f t="shared" si="1020"/>
        <v>338909.73165613617</v>
      </c>
      <c r="C1908" s="2">
        <f t="shared" si="1037"/>
        <v>243205.01520530999</v>
      </c>
      <c r="D1908" s="2">
        <f>SUM(Y1908:Y$2170)</f>
        <v>15185.6591785</v>
      </c>
      <c r="E1908" s="73">
        <f t="shared" si="1021"/>
        <v>228019.35602680998</v>
      </c>
      <c r="F1908" s="88">
        <f t="shared" si="1047"/>
        <v>4860.83</v>
      </c>
      <c r="G1908" s="3">
        <f>IF(AND(N1908=1,N1907&gt;1),VLOOKUP(A1907,[1]Plan1!$BK$81:$BM$259,3),G1907)</f>
        <v>4881.25</v>
      </c>
      <c r="H1908" s="11">
        <f t="shared" si="1048"/>
        <v>42993</v>
      </c>
      <c r="I1908" s="11">
        <f t="shared" si="1049"/>
        <v>43023</v>
      </c>
      <c r="J1908" s="12">
        <f t="shared" si="1022"/>
        <v>4.2009286479880448E-3</v>
      </c>
      <c r="K1908" s="11">
        <f t="shared" si="1038"/>
        <v>43083</v>
      </c>
      <c r="L1908" s="11">
        <f t="shared" si="1023"/>
        <v>43083</v>
      </c>
      <c r="M1908" s="1">
        <f t="shared" si="1042"/>
        <v>21</v>
      </c>
      <c r="N1908" s="1">
        <f t="shared" si="1024"/>
        <v>8</v>
      </c>
      <c r="O1908" s="2">
        <f t="shared" si="1025"/>
        <v>1.0015982699999999</v>
      </c>
      <c r="P1908" s="13">
        <f t="shared" si="1050"/>
        <v>1.00159898</v>
      </c>
      <c r="Q1908" s="13">
        <f t="shared" si="1043"/>
        <v>1.3897214074790472</v>
      </c>
      <c r="R1908" s="2">
        <f t="shared" si="1046"/>
        <v>1.39194255</v>
      </c>
      <c r="S1908" s="2">
        <f t="shared" si="1039"/>
        <v>1.3848725200000001</v>
      </c>
      <c r="T1908" s="2">
        <f t="shared" si="1026"/>
        <v>336807.94228401</v>
      </c>
      <c r="U1908" s="2">
        <f t="shared" si="1027"/>
        <v>5844.5429158904253</v>
      </c>
      <c r="V1908" s="2">
        <f t="shared" si="1028"/>
        <v>89370.487850505771</v>
      </c>
      <c r="W1908" s="2">
        <f t="shared" si="1029"/>
        <v>338420.04597170616</v>
      </c>
      <c r="X1908" s="17">
        <f t="shared" si="1030"/>
        <v>0</v>
      </c>
      <c r="Y1908" s="2">
        <f t="shared" si="1031"/>
        <v>0</v>
      </c>
      <c r="Z1908" s="72">
        <f t="shared" si="1032"/>
        <v>0</v>
      </c>
      <c r="AA1908" s="2">
        <f t="shared" si="1018"/>
        <v>0</v>
      </c>
      <c r="AB1908" s="12">
        <f t="shared" si="1040"/>
        <v>4.6600000000000003E-2</v>
      </c>
      <c r="AC1908" s="17">
        <f t="shared" si="1033"/>
        <v>8</v>
      </c>
      <c r="AD1908" s="17">
        <v>252</v>
      </c>
      <c r="AE1908" s="13">
        <f t="shared" si="1044"/>
        <v>1.001446976</v>
      </c>
      <c r="AF1908" s="2">
        <f t="shared" si="1019"/>
        <v>487.35300909</v>
      </c>
      <c r="AG1908" s="2">
        <f t="shared" si="1034"/>
        <v>489.68568442999998</v>
      </c>
      <c r="AH1908" s="3">
        <f t="shared" si="1035"/>
        <v>0</v>
      </c>
      <c r="AI1908" s="4" t="str">
        <f t="shared" si="1045"/>
        <v>A+J=</v>
      </c>
      <c r="AJ1908" s="11">
        <f t="shared" si="1041"/>
        <v>43083</v>
      </c>
      <c r="AK1908" s="11"/>
      <c r="AL1908" s="4"/>
      <c r="AM1908" s="1"/>
      <c r="AN1908" s="11"/>
      <c r="AO1908" s="1"/>
      <c r="AP1908" s="1"/>
      <c r="AQ1908" s="3"/>
      <c r="AR1908" s="3"/>
      <c r="AS1908" s="6"/>
      <c r="AT1908" s="1"/>
      <c r="AU1908" s="1"/>
      <c r="AV1908" s="1"/>
      <c r="AW1908" s="1"/>
      <c r="AX1908" s="1"/>
      <c r="AY1908" s="1"/>
      <c r="AZ1908" s="1"/>
      <c r="BA1908" s="1"/>
      <c r="BB1908" s="1"/>
    </row>
    <row r="1909" spans="1:54" x14ac:dyDescent="0.2">
      <c r="A1909" s="158">
        <f t="shared" si="1036"/>
        <v>43065</v>
      </c>
      <c r="B1909" s="2">
        <f t="shared" si="1020"/>
        <v>338909.73165613617</v>
      </c>
      <c r="C1909" s="2">
        <f t="shared" si="1037"/>
        <v>243205.01520530999</v>
      </c>
      <c r="D1909" s="2">
        <f>SUM(Y1909:Y$2170)</f>
        <v>15185.6591785</v>
      </c>
      <c r="E1909" s="73">
        <f t="shared" si="1021"/>
        <v>228019.35602680998</v>
      </c>
      <c r="F1909" s="88">
        <f t="shared" si="1047"/>
        <v>4860.83</v>
      </c>
      <c r="G1909" s="3">
        <f>IF(AND(N1909=1,N1908&gt;1),VLOOKUP(A1908,[1]Plan1!$BK$81:$BM$259,3),G1908)</f>
        <v>4881.25</v>
      </c>
      <c r="H1909" s="11">
        <f t="shared" si="1048"/>
        <v>42993</v>
      </c>
      <c r="I1909" s="11">
        <f t="shared" si="1049"/>
        <v>43023</v>
      </c>
      <c r="J1909" s="12">
        <f t="shared" si="1022"/>
        <v>4.2009286479880448E-3</v>
      </c>
      <c r="K1909" s="11">
        <f t="shared" si="1038"/>
        <v>43083</v>
      </c>
      <c r="L1909" s="11">
        <f t="shared" si="1023"/>
        <v>43083</v>
      </c>
      <c r="M1909" s="1">
        <f t="shared" si="1042"/>
        <v>21</v>
      </c>
      <c r="N1909" s="1">
        <f t="shared" si="1024"/>
        <v>8</v>
      </c>
      <c r="O1909" s="2">
        <f t="shared" si="1025"/>
        <v>1.0015982699999999</v>
      </c>
      <c r="P1909" s="13">
        <f t="shared" si="1050"/>
        <v>1.00159898</v>
      </c>
      <c r="Q1909" s="13">
        <f t="shared" si="1043"/>
        <v>1.3897214074790472</v>
      </c>
      <c r="R1909" s="2">
        <f t="shared" si="1046"/>
        <v>1.39194255</v>
      </c>
      <c r="S1909" s="2">
        <f t="shared" si="1039"/>
        <v>1.3848725200000001</v>
      </c>
      <c r="T1909" s="2">
        <f t="shared" si="1026"/>
        <v>336807.94228401</v>
      </c>
      <c r="U1909" s="2">
        <f t="shared" si="1027"/>
        <v>5844.5429158904253</v>
      </c>
      <c r="V1909" s="2">
        <f t="shared" si="1028"/>
        <v>89370.487850505771</v>
      </c>
      <c r="W1909" s="2">
        <f t="shared" si="1029"/>
        <v>338420.04597170616</v>
      </c>
      <c r="X1909" s="17">
        <f t="shared" si="1030"/>
        <v>0</v>
      </c>
      <c r="Y1909" s="2">
        <f t="shared" si="1031"/>
        <v>0</v>
      </c>
      <c r="Z1909" s="72">
        <f t="shared" si="1032"/>
        <v>0</v>
      </c>
      <c r="AA1909" s="2">
        <f t="shared" si="1018"/>
        <v>0</v>
      </c>
      <c r="AB1909" s="12">
        <f t="shared" si="1040"/>
        <v>4.6600000000000003E-2</v>
      </c>
      <c r="AC1909" s="17">
        <f t="shared" si="1033"/>
        <v>8</v>
      </c>
      <c r="AD1909" s="17">
        <v>252</v>
      </c>
      <c r="AE1909" s="13">
        <f t="shared" si="1044"/>
        <v>1.001446976</v>
      </c>
      <c r="AF1909" s="2">
        <f t="shared" si="1019"/>
        <v>487.35300909</v>
      </c>
      <c r="AG1909" s="2">
        <f t="shared" si="1034"/>
        <v>489.68568442999998</v>
      </c>
      <c r="AH1909" s="3">
        <f t="shared" si="1035"/>
        <v>0</v>
      </c>
      <c r="AI1909" s="4" t="str">
        <f t="shared" si="1045"/>
        <v>A+J=</v>
      </c>
      <c r="AJ1909" s="11">
        <f t="shared" si="1041"/>
        <v>43083</v>
      </c>
      <c r="AK1909" s="11"/>
      <c r="AL1909" s="4"/>
      <c r="AM1909" s="1"/>
      <c r="AN1909" s="11"/>
      <c r="AO1909" s="1"/>
      <c r="AP1909" s="1"/>
      <c r="AQ1909" s="3"/>
      <c r="AR1909" s="3"/>
      <c r="AS1909" s="6"/>
      <c r="AT1909" s="1"/>
      <c r="AU1909" s="1"/>
      <c r="AV1909" s="1"/>
      <c r="AW1909" s="1"/>
      <c r="AX1909" s="1"/>
      <c r="AY1909" s="1"/>
      <c r="AZ1909" s="1"/>
      <c r="BA1909" s="1"/>
      <c r="BB1909" s="1"/>
    </row>
    <row r="1910" spans="1:54" x14ac:dyDescent="0.2">
      <c r="A1910" s="158">
        <f t="shared" si="1036"/>
        <v>43066</v>
      </c>
      <c r="B1910" s="2">
        <f t="shared" si="1020"/>
        <v>338909.73165613617</v>
      </c>
      <c r="C1910" s="2">
        <f t="shared" si="1037"/>
        <v>243205.01520530999</v>
      </c>
      <c r="D1910" s="2">
        <f>SUM(Y1910:Y$2170)</f>
        <v>15185.6591785</v>
      </c>
      <c r="E1910" s="73">
        <f t="shared" si="1021"/>
        <v>228019.35602680998</v>
      </c>
      <c r="F1910" s="88">
        <f t="shared" si="1047"/>
        <v>4860.83</v>
      </c>
      <c r="G1910" s="3">
        <f>IF(AND(N1910=1,N1909&gt;1),VLOOKUP(A1909,[1]Plan1!$BK$81:$BM$259,3),G1909)</f>
        <v>4881.25</v>
      </c>
      <c r="H1910" s="11">
        <f t="shared" si="1048"/>
        <v>42993</v>
      </c>
      <c r="I1910" s="11">
        <f t="shared" si="1049"/>
        <v>43023</v>
      </c>
      <c r="J1910" s="12">
        <f t="shared" si="1022"/>
        <v>4.2009286479880448E-3</v>
      </c>
      <c r="K1910" s="11">
        <f t="shared" si="1038"/>
        <v>43083</v>
      </c>
      <c r="L1910" s="11">
        <f t="shared" si="1023"/>
        <v>43083</v>
      </c>
      <c r="M1910" s="1">
        <f t="shared" si="1042"/>
        <v>21</v>
      </c>
      <c r="N1910" s="1">
        <f t="shared" si="1024"/>
        <v>8</v>
      </c>
      <c r="O1910" s="2">
        <f t="shared" si="1025"/>
        <v>1.0015982699999999</v>
      </c>
      <c r="P1910" s="13">
        <f t="shared" si="1050"/>
        <v>1.00159898</v>
      </c>
      <c r="Q1910" s="13">
        <f t="shared" si="1043"/>
        <v>1.3897214074790472</v>
      </c>
      <c r="R1910" s="2">
        <f t="shared" si="1046"/>
        <v>1.39194255</v>
      </c>
      <c r="S1910" s="2">
        <f t="shared" si="1039"/>
        <v>1.3848725200000001</v>
      </c>
      <c r="T1910" s="2">
        <f t="shared" si="1026"/>
        <v>336807.94228401</v>
      </c>
      <c r="U1910" s="2">
        <f t="shared" si="1027"/>
        <v>5844.5429158904253</v>
      </c>
      <c r="V1910" s="2">
        <f t="shared" si="1028"/>
        <v>89370.487850505771</v>
      </c>
      <c r="W1910" s="2">
        <f t="shared" si="1029"/>
        <v>338420.04597170616</v>
      </c>
      <c r="X1910" s="17">
        <f t="shared" si="1030"/>
        <v>0</v>
      </c>
      <c r="Y1910" s="2">
        <f t="shared" si="1031"/>
        <v>0</v>
      </c>
      <c r="Z1910" s="72">
        <f t="shared" si="1032"/>
        <v>0</v>
      </c>
      <c r="AA1910" s="2">
        <f t="shared" si="1018"/>
        <v>0</v>
      </c>
      <c r="AB1910" s="12">
        <f t="shared" si="1040"/>
        <v>4.6600000000000003E-2</v>
      </c>
      <c r="AC1910" s="17">
        <f t="shared" si="1033"/>
        <v>8</v>
      </c>
      <c r="AD1910" s="17">
        <v>252</v>
      </c>
      <c r="AE1910" s="13">
        <f t="shared" si="1044"/>
        <v>1.001446976</v>
      </c>
      <c r="AF1910" s="2">
        <f t="shared" si="1019"/>
        <v>487.35300909</v>
      </c>
      <c r="AG1910" s="2">
        <f t="shared" si="1034"/>
        <v>489.68568442999998</v>
      </c>
      <c r="AH1910" s="3">
        <f t="shared" si="1035"/>
        <v>0</v>
      </c>
      <c r="AI1910" s="4" t="str">
        <f t="shared" si="1045"/>
        <v>A+J=</v>
      </c>
      <c r="AJ1910" s="11">
        <f t="shared" si="1041"/>
        <v>43083</v>
      </c>
      <c r="AK1910" s="11"/>
      <c r="AL1910" s="4"/>
      <c r="AM1910" s="1"/>
      <c r="AN1910" s="11"/>
      <c r="AO1910" s="1"/>
      <c r="AP1910" s="1"/>
      <c r="AQ1910" s="3"/>
      <c r="AR1910" s="3"/>
      <c r="AS1910" s="6"/>
      <c r="AT1910" s="1"/>
      <c r="AU1910" s="1"/>
      <c r="AV1910" s="1"/>
      <c r="AW1910" s="1"/>
      <c r="AX1910" s="1"/>
      <c r="AY1910" s="1"/>
      <c r="AZ1910" s="1"/>
      <c r="BA1910" s="1"/>
      <c r="BB1910" s="1"/>
    </row>
    <row r="1911" spans="1:54" x14ac:dyDescent="0.2">
      <c r="A1911" s="158">
        <f t="shared" si="1036"/>
        <v>43067</v>
      </c>
      <c r="B1911" s="2">
        <f t="shared" si="1020"/>
        <v>339034.46447634959</v>
      </c>
      <c r="C1911" s="2">
        <f t="shared" si="1037"/>
        <v>243205.01520530999</v>
      </c>
      <c r="D1911" s="2">
        <f>SUM(Y1911:Y$2170)</f>
        <v>15185.6591785</v>
      </c>
      <c r="E1911" s="73">
        <f t="shared" si="1021"/>
        <v>228019.35602680998</v>
      </c>
      <c r="F1911" s="88">
        <f t="shared" si="1047"/>
        <v>4860.83</v>
      </c>
      <c r="G1911" s="3">
        <f>IF(AND(N1911=1,N1910&gt;1),VLOOKUP(A1910,[1]Plan1!$BK$81:$BM$259,3),G1910)</f>
        <v>4881.25</v>
      </c>
      <c r="H1911" s="11">
        <f t="shared" si="1048"/>
        <v>42993</v>
      </c>
      <c r="I1911" s="11">
        <f t="shared" si="1049"/>
        <v>43023</v>
      </c>
      <c r="J1911" s="12">
        <f t="shared" si="1022"/>
        <v>4.2009286479880448E-3</v>
      </c>
      <c r="K1911" s="11">
        <f t="shared" si="1038"/>
        <v>43083</v>
      </c>
      <c r="L1911" s="11">
        <f t="shared" si="1023"/>
        <v>43083</v>
      </c>
      <c r="M1911" s="1">
        <f t="shared" si="1042"/>
        <v>21</v>
      </c>
      <c r="N1911" s="1">
        <f t="shared" si="1024"/>
        <v>9</v>
      </c>
      <c r="O1911" s="2">
        <f t="shared" si="1025"/>
        <v>1.0017982400000001</v>
      </c>
      <c r="P1911" s="13">
        <f t="shared" si="1050"/>
        <v>1.00159898</v>
      </c>
      <c r="Q1911" s="13">
        <f t="shared" si="1043"/>
        <v>1.3897214074790472</v>
      </c>
      <c r="R1911" s="2">
        <f t="shared" si="1046"/>
        <v>1.3922204600000001</v>
      </c>
      <c r="S1911" s="2">
        <f t="shared" si="1039"/>
        <v>1.3848725200000001</v>
      </c>
      <c r="T1911" s="2">
        <f t="shared" si="1026"/>
        <v>336807.94228401</v>
      </c>
      <c r="U1911" s="2">
        <f t="shared" si="1027"/>
        <v>5844.5429158904253</v>
      </c>
      <c r="V1911" s="2">
        <f t="shared" si="1028"/>
        <v>89433.856709739208</v>
      </c>
      <c r="W1911" s="2">
        <f t="shared" si="1029"/>
        <v>338483.41483093961</v>
      </c>
      <c r="X1911" s="17">
        <f t="shared" si="1030"/>
        <v>0</v>
      </c>
      <c r="Y1911" s="2">
        <f t="shared" si="1031"/>
        <v>0</v>
      </c>
      <c r="Z1911" s="72">
        <f t="shared" si="1032"/>
        <v>0</v>
      </c>
      <c r="AA1911" s="2">
        <f t="shared" si="1018"/>
        <v>0</v>
      </c>
      <c r="AB1911" s="12">
        <f t="shared" si="1040"/>
        <v>4.6600000000000003E-2</v>
      </c>
      <c r="AC1911" s="17">
        <f t="shared" si="1033"/>
        <v>9</v>
      </c>
      <c r="AD1911" s="17">
        <v>252</v>
      </c>
      <c r="AE1911" s="13">
        <f t="shared" si="1044"/>
        <v>1.0016279960000001</v>
      </c>
      <c r="AF1911" s="2">
        <f t="shared" si="1019"/>
        <v>548.3219828</v>
      </c>
      <c r="AG1911" s="2">
        <f t="shared" si="1034"/>
        <v>551.04964541000004</v>
      </c>
      <c r="AH1911" s="3">
        <f t="shared" si="1035"/>
        <v>0</v>
      </c>
      <c r="AI1911" s="4" t="str">
        <f t="shared" si="1045"/>
        <v>A+J=</v>
      </c>
      <c r="AJ1911" s="11">
        <f t="shared" si="1041"/>
        <v>43083</v>
      </c>
      <c r="AK1911" s="11"/>
      <c r="AL1911" s="4"/>
      <c r="AM1911" s="1"/>
      <c r="AN1911" s="11"/>
      <c r="AO1911" s="1"/>
      <c r="AP1911" s="1"/>
      <c r="AQ1911" s="3"/>
      <c r="AR1911" s="3"/>
      <c r="AS1911" s="6"/>
      <c r="AT1911" s="1"/>
      <c r="AU1911" s="1"/>
      <c r="AV1911" s="1"/>
      <c r="AW1911" s="1"/>
      <c r="AX1911" s="1"/>
      <c r="AY1911" s="1"/>
      <c r="AZ1911" s="1"/>
      <c r="BA1911" s="1"/>
      <c r="BB1911" s="1"/>
    </row>
    <row r="1912" spans="1:54" x14ac:dyDescent="0.2">
      <c r="A1912" s="158">
        <f t="shared" si="1036"/>
        <v>43068</v>
      </c>
      <c r="B1912" s="2">
        <f t="shared" si="1020"/>
        <v>339159.23792506364</v>
      </c>
      <c r="C1912" s="2">
        <f t="shared" si="1037"/>
        <v>243205.01520530999</v>
      </c>
      <c r="D1912" s="2">
        <f>SUM(Y1912:Y$2170)</f>
        <v>15185.6591785</v>
      </c>
      <c r="E1912" s="73">
        <f t="shared" si="1021"/>
        <v>228019.35602680998</v>
      </c>
      <c r="F1912" s="88">
        <f t="shared" si="1047"/>
        <v>4860.83</v>
      </c>
      <c r="G1912" s="3">
        <f>IF(AND(N1912=1,N1911&gt;1),VLOOKUP(A1911,[1]Plan1!$BK$81:$BM$259,3),G1911)</f>
        <v>4881.25</v>
      </c>
      <c r="H1912" s="11">
        <f t="shared" si="1048"/>
        <v>42993</v>
      </c>
      <c r="I1912" s="11">
        <f t="shared" si="1049"/>
        <v>43023</v>
      </c>
      <c r="J1912" s="12">
        <f t="shared" si="1022"/>
        <v>4.2009286479880448E-3</v>
      </c>
      <c r="K1912" s="11">
        <f t="shared" si="1038"/>
        <v>43083</v>
      </c>
      <c r="L1912" s="11">
        <f t="shared" si="1023"/>
        <v>43083</v>
      </c>
      <c r="M1912" s="1">
        <f t="shared" si="1042"/>
        <v>21</v>
      </c>
      <c r="N1912" s="1">
        <f t="shared" si="1024"/>
        <v>10</v>
      </c>
      <c r="O1912" s="2">
        <f t="shared" si="1025"/>
        <v>1.00199824</v>
      </c>
      <c r="P1912" s="13">
        <f t="shared" si="1050"/>
        <v>1.00159898</v>
      </c>
      <c r="Q1912" s="13">
        <f t="shared" si="1043"/>
        <v>1.3897214074790472</v>
      </c>
      <c r="R1912" s="2">
        <f t="shared" si="1046"/>
        <v>1.3924984</v>
      </c>
      <c r="S1912" s="2">
        <f t="shared" si="1039"/>
        <v>1.3848725200000001</v>
      </c>
      <c r="T1912" s="2">
        <f t="shared" si="1026"/>
        <v>336807.94228401</v>
      </c>
      <c r="U1912" s="2">
        <f t="shared" si="1027"/>
        <v>5844.5429158904253</v>
      </c>
      <c r="V1912" s="2">
        <f t="shared" si="1028"/>
        <v>89497.232409553282</v>
      </c>
      <c r="W1912" s="2">
        <f t="shared" si="1029"/>
        <v>338546.79053075367</v>
      </c>
      <c r="X1912" s="17">
        <f t="shared" si="1030"/>
        <v>0</v>
      </c>
      <c r="Y1912" s="2">
        <f t="shared" si="1031"/>
        <v>0</v>
      </c>
      <c r="Z1912" s="72">
        <f t="shared" si="1032"/>
        <v>0</v>
      </c>
      <c r="AA1912" s="2">
        <f t="shared" si="1018"/>
        <v>0</v>
      </c>
      <c r="AB1912" s="12">
        <f t="shared" si="1040"/>
        <v>4.6600000000000003E-2</v>
      </c>
      <c r="AC1912" s="17">
        <f t="shared" si="1033"/>
        <v>10</v>
      </c>
      <c r="AD1912" s="17">
        <v>252</v>
      </c>
      <c r="AE1912" s="13">
        <f t="shared" si="1044"/>
        <v>1.0018090479999999</v>
      </c>
      <c r="AF1912" s="2">
        <f t="shared" si="1019"/>
        <v>609.30173436999996</v>
      </c>
      <c r="AG1912" s="2">
        <f t="shared" si="1034"/>
        <v>612.44739431000005</v>
      </c>
      <c r="AH1912" s="3">
        <f t="shared" si="1035"/>
        <v>0</v>
      </c>
      <c r="AI1912" s="4" t="str">
        <f t="shared" si="1045"/>
        <v>A+J=</v>
      </c>
      <c r="AJ1912" s="11">
        <f t="shared" si="1041"/>
        <v>43083</v>
      </c>
      <c r="AK1912" s="11"/>
      <c r="AL1912" s="4"/>
      <c r="AM1912" s="1"/>
      <c r="AN1912" s="11"/>
      <c r="AO1912" s="1"/>
      <c r="AP1912" s="1"/>
      <c r="AQ1912" s="3"/>
      <c r="AR1912" s="3"/>
      <c r="AS1912" s="6"/>
      <c r="AT1912" s="1"/>
      <c r="AU1912" s="1"/>
      <c r="AV1912" s="1"/>
      <c r="AW1912" s="1"/>
      <c r="AX1912" s="1"/>
      <c r="AY1912" s="1"/>
      <c r="AZ1912" s="1"/>
      <c r="BA1912" s="1"/>
      <c r="BB1912" s="1"/>
    </row>
    <row r="1913" spans="1:54" x14ac:dyDescent="0.2">
      <c r="A1913" s="158">
        <f t="shared" si="1036"/>
        <v>43069</v>
      </c>
      <c r="B1913" s="2">
        <f t="shared" si="1020"/>
        <v>339284.05886628915</v>
      </c>
      <c r="C1913" s="2">
        <f t="shared" si="1037"/>
        <v>243205.01520530999</v>
      </c>
      <c r="D1913" s="2">
        <f>SUM(Y1913:Y$2170)</f>
        <v>15185.6591785</v>
      </c>
      <c r="E1913" s="73">
        <f t="shared" si="1021"/>
        <v>228019.35602680998</v>
      </c>
      <c r="F1913" s="88">
        <f t="shared" si="1047"/>
        <v>4860.83</v>
      </c>
      <c r="G1913" s="3">
        <f>IF(AND(N1913=1,N1912&gt;1),VLOOKUP(A1912,[1]Plan1!$BK$81:$BM$259,3),G1912)</f>
        <v>4881.25</v>
      </c>
      <c r="H1913" s="11">
        <f t="shared" si="1048"/>
        <v>42993</v>
      </c>
      <c r="I1913" s="11">
        <f t="shared" si="1049"/>
        <v>43023</v>
      </c>
      <c r="J1913" s="12">
        <f t="shared" si="1022"/>
        <v>4.2009286479880448E-3</v>
      </c>
      <c r="K1913" s="11">
        <f t="shared" si="1038"/>
        <v>43083</v>
      </c>
      <c r="L1913" s="11">
        <f t="shared" si="1023"/>
        <v>43083</v>
      </c>
      <c r="M1913" s="1">
        <f t="shared" si="1042"/>
        <v>21</v>
      </c>
      <c r="N1913" s="1">
        <f t="shared" si="1024"/>
        <v>11</v>
      </c>
      <c r="O1913" s="2">
        <f t="shared" si="1025"/>
        <v>1.00219828</v>
      </c>
      <c r="P1913" s="13">
        <f t="shared" si="1050"/>
        <v>1.00159898</v>
      </c>
      <c r="Q1913" s="13">
        <f t="shared" si="1043"/>
        <v>1.3897214074790472</v>
      </c>
      <c r="R1913" s="2">
        <f t="shared" si="1046"/>
        <v>1.3927764</v>
      </c>
      <c r="S1913" s="2">
        <f t="shared" si="1039"/>
        <v>1.3848725200000001</v>
      </c>
      <c r="T1913" s="2">
        <f t="shared" si="1026"/>
        <v>336807.94228401</v>
      </c>
      <c r="U1913" s="2">
        <f t="shared" si="1027"/>
        <v>5844.5429158904253</v>
      </c>
      <c r="V1913" s="2">
        <f t="shared" si="1028"/>
        <v>89560.621790528734</v>
      </c>
      <c r="W1913" s="2">
        <f t="shared" si="1029"/>
        <v>338610.17991172918</v>
      </c>
      <c r="X1913" s="17">
        <f t="shared" si="1030"/>
        <v>0</v>
      </c>
      <c r="Y1913" s="2">
        <f t="shared" si="1031"/>
        <v>0</v>
      </c>
      <c r="Z1913" s="72">
        <f t="shared" si="1032"/>
        <v>0</v>
      </c>
      <c r="AA1913" s="2">
        <f t="shared" si="1018"/>
        <v>0</v>
      </c>
      <c r="AB1913" s="12">
        <f t="shared" si="1040"/>
        <v>4.6600000000000003E-2</v>
      </c>
      <c r="AC1913" s="17">
        <f t="shared" si="1033"/>
        <v>11</v>
      </c>
      <c r="AD1913" s="17">
        <v>252</v>
      </c>
      <c r="AE1913" s="13">
        <f t="shared" si="1044"/>
        <v>1.001990132</v>
      </c>
      <c r="AF1913" s="2">
        <f t="shared" si="1019"/>
        <v>670.29226378999999</v>
      </c>
      <c r="AG1913" s="2">
        <f t="shared" si="1034"/>
        <v>673.87895456000001</v>
      </c>
      <c r="AH1913" s="3">
        <f t="shared" si="1035"/>
        <v>0</v>
      </c>
      <c r="AI1913" s="4" t="str">
        <f t="shared" si="1045"/>
        <v>A+J=</v>
      </c>
      <c r="AJ1913" s="11">
        <f t="shared" si="1041"/>
        <v>43083</v>
      </c>
      <c r="AK1913" s="11"/>
      <c r="AL1913" s="4"/>
      <c r="AM1913" s="1"/>
      <c r="AN1913" s="11"/>
      <c r="AO1913" s="1"/>
      <c r="AP1913" s="1"/>
      <c r="AQ1913" s="3"/>
      <c r="AR1913" s="3"/>
      <c r="AS1913" s="6"/>
      <c r="AT1913" s="1"/>
      <c r="AU1913" s="1"/>
      <c r="AV1913" s="1"/>
      <c r="AW1913" s="1"/>
      <c r="AX1913" s="1"/>
      <c r="AY1913" s="1"/>
      <c r="AZ1913" s="1"/>
      <c r="BA1913" s="1"/>
      <c r="BB1913" s="1"/>
    </row>
    <row r="1914" spans="1:54" x14ac:dyDescent="0.2">
      <c r="A1914" s="158">
        <f t="shared" si="1036"/>
        <v>43070</v>
      </c>
      <c r="B1914" s="2">
        <f t="shared" si="1020"/>
        <v>339408.93027603952</v>
      </c>
      <c r="C1914" s="2">
        <f t="shared" si="1037"/>
        <v>243205.01520530999</v>
      </c>
      <c r="D1914" s="2">
        <f>SUM(Y1914:Y$2170)</f>
        <v>15185.6591785</v>
      </c>
      <c r="E1914" s="73">
        <f t="shared" si="1021"/>
        <v>228019.35602680998</v>
      </c>
      <c r="F1914" s="88">
        <f t="shared" si="1047"/>
        <v>4860.83</v>
      </c>
      <c r="G1914" s="3">
        <f>IF(AND(N1914=1,N1913&gt;1),VLOOKUP(A1913,[1]Plan1!$BK$81:$BM$259,3),G1913)</f>
        <v>4881.25</v>
      </c>
      <c r="H1914" s="11">
        <f t="shared" si="1048"/>
        <v>42993</v>
      </c>
      <c r="I1914" s="11">
        <f t="shared" si="1049"/>
        <v>43023</v>
      </c>
      <c r="J1914" s="12">
        <f t="shared" si="1022"/>
        <v>4.2009286479880448E-3</v>
      </c>
      <c r="K1914" s="11">
        <f t="shared" si="1038"/>
        <v>43083</v>
      </c>
      <c r="L1914" s="11">
        <f t="shared" si="1023"/>
        <v>43083</v>
      </c>
      <c r="M1914" s="1">
        <f t="shared" si="1042"/>
        <v>21</v>
      </c>
      <c r="N1914" s="1">
        <f t="shared" si="1024"/>
        <v>12</v>
      </c>
      <c r="O1914" s="2">
        <f t="shared" si="1025"/>
        <v>1.0023983700000001</v>
      </c>
      <c r="P1914" s="13">
        <f t="shared" si="1050"/>
        <v>1.00159898</v>
      </c>
      <c r="Q1914" s="13">
        <f t="shared" si="1043"/>
        <v>1.3897214074790472</v>
      </c>
      <c r="R1914" s="2">
        <f t="shared" si="1046"/>
        <v>1.39305447</v>
      </c>
      <c r="S1914" s="2">
        <f t="shared" si="1039"/>
        <v>1.3848725200000001</v>
      </c>
      <c r="T1914" s="2">
        <f t="shared" si="1026"/>
        <v>336807.94228401</v>
      </c>
      <c r="U1914" s="2">
        <f t="shared" si="1027"/>
        <v>5844.5429158904253</v>
      </c>
      <c r="V1914" s="2">
        <f t="shared" si="1028"/>
        <v>89624.027132859119</v>
      </c>
      <c r="W1914" s="2">
        <f t="shared" si="1029"/>
        <v>338673.58525405952</v>
      </c>
      <c r="X1914" s="17">
        <f t="shared" si="1030"/>
        <v>0</v>
      </c>
      <c r="Y1914" s="2">
        <f t="shared" si="1031"/>
        <v>0</v>
      </c>
      <c r="Z1914" s="72">
        <f t="shared" si="1032"/>
        <v>0</v>
      </c>
      <c r="AA1914" s="2">
        <f t="shared" ref="AA1914:AA1977" si="1051">IF(Z1914&gt;0,TRUNC(Z1914*T1914,8),0)</f>
        <v>0</v>
      </c>
      <c r="AB1914" s="12">
        <f t="shared" si="1040"/>
        <v>4.6600000000000003E-2</v>
      </c>
      <c r="AC1914" s="17">
        <f t="shared" si="1033"/>
        <v>12</v>
      </c>
      <c r="AD1914" s="17">
        <v>252</v>
      </c>
      <c r="AE1914" s="13">
        <f t="shared" si="1044"/>
        <v>1.00217125</v>
      </c>
      <c r="AF1914" s="2">
        <f t="shared" ref="AF1914:AF1977" si="1052">TRUNC((T1914*(AE1914-1)),8)</f>
        <v>731.29424468000002</v>
      </c>
      <c r="AG1914" s="2">
        <f t="shared" si="1034"/>
        <v>735.34502197999996</v>
      </c>
      <c r="AH1914" s="3">
        <f t="shared" si="1035"/>
        <v>0</v>
      </c>
      <c r="AI1914" s="4" t="str">
        <f t="shared" si="1045"/>
        <v>A+J=</v>
      </c>
      <c r="AJ1914" s="11">
        <f t="shared" si="1041"/>
        <v>43083</v>
      </c>
      <c r="AK1914" s="11"/>
      <c r="AL1914" s="4"/>
      <c r="AM1914" s="1"/>
      <c r="AN1914" s="11"/>
      <c r="AO1914" s="1"/>
      <c r="AP1914" s="1"/>
      <c r="AQ1914" s="3"/>
      <c r="AR1914" s="3"/>
      <c r="AS1914" s="6"/>
      <c r="AT1914" s="1"/>
      <c r="AU1914" s="1"/>
      <c r="AV1914" s="1"/>
      <c r="AW1914" s="1"/>
      <c r="AX1914" s="1"/>
      <c r="AY1914" s="1"/>
      <c r="AZ1914" s="1"/>
      <c r="BA1914" s="1"/>
      <c r="BB1914" s="1"/>
    </row>
    <row r="1915" spans="1:54" x14ac:dyDescent="0.2">
      <c r="A1915" s="158">
        <f t="shared" si="1036"/>
        <v>43071</v>
      </c>
      <c r="B1915" s="2">
        <f t="shared" si="1020"/>
        <v>339533.84463529417</v>
      </c>
      <c r="C1915" s="2">
        <f t="shared" si="1037"/>
        <v>243205.01520530999</v>
      </c>
      <c r="D1915" s="2">
        <f>SUM(Y1915:Y$2170)</f>
        <v>15185.6591785</v>
      </c>
      <c r="E1915" s="73">
        <f t="shared" si="1021"/>
        <v>228019.35602680998</v>
      </c>
      <c r="F1915" s="88">
        <f t="shared" si="1047"/>
        <v>4860.83</v>
      </c>
      <c r="G1915" s="3">
        <f>IF(AND(N1915=1,N1914&gt;1),VLOOKUP(A1914,[1]Plan1!$BK$81:$BM$259,3),G1914)</f>
        <v>4881.25</v>
      </c>
      <c r="H1915" s="11">
        <f t="shared" si="1048"/>
        <v>42993</v>
      </c>
      <c r="I1915" s="11">
        <f t="shared" si="1049"/>
        <v>43023</v>
      </c>
      <c r="J1915" s="12">
        <f t="shared" si="1022"/>
        <v>4.2009286479880448E-3</v>
      </c>
      <c r="K1915" s="11">
        <f t="shared" si="1038"/>
        <v>43083</v>
      </c>
      <c r="L1915" s="11">
        <f t="shared" si="1023"/>
        <v>43083</v>
      </c>
      <c r="M1915" s="1">
        <f t="shared" si="1042"/>
        <v>21</v>
      </c>
      <c r="N1915" s="1">
        <f t="shared" si="1024"/>
        <v>13</v>
      </c>
      <c r="O1915" s="2">
        <f t="shared" si="1025"/>
        <v>1.00259849</v>
      </c>
      <c r="P1915" s="13">
        <f t="shared" si="1050"/>
        <v>1.00159898</v>
      </c>
      <c r="Q1915" s="13">
        <f t="shared" si="1043"/>
        <v>1.3897214074790472</v>
      </c>
      <c r="R1915" s="2">
        <f t="shared" si="1046"/>
        <v>1.39333258</v>
      </c>
      <c r="S1915" s="2">
        <f t="shared" si="1039"/>
        <v>1.3848725200000001</v>
      </c>
      <c r="T1915" s="2">
        <f t="shared" si="1026"/>
        <v>336807.94228401</v>
      </c>
      <c r="U1915" s="2">
        <f t="shared" si="1027"/>
        <v>5844.5429158904253</v>
      </c>
      <c r="V1915" s="2">
        <f t="shared" si="1028"/>
        <v>89687.441595963726</v>
      </c>
      <c r="W1915" s="2">
        <f t="shared" si="1029"/>
        <v>338736.99971716414</v>
      </c>
      <c r="X1915" s="17">
        <f t="shared" si="1030"/>
        <v>0</v>
      </c>
      <c r="Y1915" s="2">
        <f t="shared" si="1031"/>
        <v>0</v>
      </c>
      <c r="Z1915" s="72">
        <f t="shared" si="1032"/>
        <v>0</v>
      </c>
      <c r="AA1915" s="2">
        <f t="shared" si="1051"/>
        <v>0</v>
      </c>
      <c r="AB1915" s="12">
        <f t="shared" si="1040"/>
        <v>4.6600000000000003E-2</v>
      </c>
      <c r="AC1915" s="17">
        <f t="shared" si="1033"/>
        <v>13</v>
      </c>
      <c r="AD1915" s="17">
        <v>252</v>
      </c>
      <c r="AE1915" s="13">
        <f t="shared" si="1044"/>
        <v>1.0023523999999999</v>
      </c>
      <c r="AF1915" s="2">
        <f t="shared" si="1052"/>
        <v>792.30700342</v>
      </c>
      <c r="AG1915" s="2">
        <f t="shared" si="1034"/>
        <v>796.84491813</v>
      </c>
      <c r="AH1915" s="3">
        <f t="shared" si="1035"/>
        <v>0</v>
      </c>
      <c r="AI1915" s="4" t="str">
        <f t="shared" si="1045"/>
        <v>A+J=</v>
      </c>
      <c r="AJ1915" s="11">
        <f t="shared" si="1041"/>
        <v>43083</v>
      </c>
      <c r="AK1915" s="11"/>
      <c r="AL1915" s="4"/>
      <c r="AM1915" s="1"/>
      <c r="AN1915" s="11"/>
      <c r="AO1915" s="1"/>
      <c r="AP1915" s="1"/>
      <c r="AQ1915" s="3"/>
      <c r="AR1915" s="3"/>
      <c r="AS1915" s="6"/>
      <c r="AT1915" s="1"/>
      <c r="AU1915" s="1"/>
      <c r="AV1915" s="1"/>
      <c r="AW1915" s="1"/>
      <c r="AX1915" s="1"/>
      <c r="AY1915" s="1"/>
      <c r="AZ1915" s="1"/>
      <c r="BA1915" s="1"/>
      <c r="BB1915" s="1"/>
    </row>
    <row r="1916" spans="1:54" x14ac:dyDescent="0.2">
      <c r="A1916" s="158">
        <f t="shared" si="1036"/>
        <v>43072</v>
      </c>
      <c r="B1916" s="2">
        <f t="shared" si="1020"/>
        <v>339533.84463529417</v>
      </c>
      <c r="C1916" s="2">
        <f t="shared" si="1037"/>
        <v>243205.01520530999</v>
      </c>
      <c r="D1916" s="2">
        <f>SUM(Y1916:Y$2170)</f>
        <v>15185.6591785</v>
      </c>
      <c r="E1916" s="73">
        <f t="shared" si="1021"/>
        <v>228019.35602680998</v>
      </c>
      <c r="F1916" s="88">
        <f t="shared" si="1047"/>
        <v>4860.83</v>
      </c>
      <c r="G1916" s="3">
        <f>IF(AND(N1916=1,N1915&gt;1),VLOOKUP(A1915,[1]Plan1!$BK$81:$BM$259,3),G1915)</f>
        <v>4881.25</v>
      </c>
      <c r="H1916" s="11">
        <f t="shared" si="1048"/>
        <v>42993</v>
      </c>
      <c r="I1916" s="11">
        <f t="shared" si="1049"/>
        <v>43023</v>
      </c>
      <c r="J1916" s="12">
        <f t="shared" si="1022"/>
        <v>4.2009286479880448E-3</v>
      </c>
      <c r="K1916" s="11">
        <f t="shared" si="1038"/>
        <v>43083</v>
      </c>
      <c r="L1916" s="11">
        <f t="shared" si="1023"/>
        <v>43083</v>
      </c>
      <c r="M1916" s="1">
        <f t="shared" si="1042"/>
        <v>21</v>
      </c>
      <c r="N1916" s="1">
        <f t="shared" si="1024"/>
        <v>13</v>
      </c>
      <c r="O1916" s="2">
        <f t="shared" si="1025"/>
        <v>1.00259849</v>
      </c>
      <c r="P1916" s="13">
        <f t="shared" si="1050"/>
        <v>1.00159898</v>
      </c>
      <c r="Q1916" s="13">
        <f t="shared" si="1043"/>
        <v>1.3897214074790472</v>
      </c>
      <c r="R1916" s="2">
        <f t="shared" si="1046"/>
        <v>1.39333258</v>
      </c>
      <c r="S1916" s="2">
        <f t="shared" si="1039"/>
        <v>1.3848725200000001</v>
      </c>
      <c r="T1916" s="2">
        <f t="shared" si="1026"/>
        <v>336807.94228401</v>
      </c>
      <c r="U1916" s="2">
        <f t="shared" si="1027"/>
        <v>5844.5429158904253</v>
      </c>
      <c r="V1916" s="2">
        <f t="shared" si="1028"/>
        <v>89687.441595963726</v>
      </c>
      <c r="W1916" s="2">
        <f t="shared" si="1029"/>
        <v>338736.99971716414</v>
      </c>
      <c r="X1916" s="17">
        <f t="shared" si="1030"/>
        <v>0</v>
      </c>
      <c r="Y1916" s="2">
        <f t="shared" si="1031"/>
        <v>0</v>
      </c>
      <c r="Z1916" s="72">
        <f t="shared" si="1032"/>
        <v>0</v>
      </c>
      <c r="AA1916" s="2">
        <f t="shared" si="1051"/>
        <v>0</v>
      </c>
      <c r="AB1916" s="12">
        <f t="shared" si="1040"/>
        <v>4.6600000000000003E-2</v>
      </c>
      <c r="AC1916" s="17">
        <f t="shared" si="1033"/>
        <v>13</v>
      </c>
      <c r="AD1916" s="17">
        <v>252</v>
      </c>
      <c r="AE1916" s="13">
        <f t="shared" si="1044"/>
        <v>1.0023523999999999</v>
      </c>
      <c r="AF1916" s="2">
        <f t="shared" si="1052"/>
        <v>792.30700342</v>
      </c>
      <c r="AG1916" s="2">
        <f t="shared" si="1034"/>
        <v>796.84491813</v>
      </c>
      <c r="AH1916" s="3">
        <f t="shared" si="1035"/>
        <v>0</v>
      </c>
      <c r="AI1916" s="4" t="str">
        <f t="shared" si="1045"/>
        <v>A+J=</v>
      </c>
      <c r="AJ1916" s="11">
        <f t="shared" si="1041"/>
        <v>43083</v>
      </c>
      <c r="AK1916" s="11"/>
      <c r="AL1916" s="4"/>
      <c r="AM1916" s="1"/>
      <c r="AN1916" s="11"/>
      <c r="AO1916" s="1"/>
      <c r="AP1916" s="1"/>
      <c r="AQ1916" s="3"/>
      <c r="AR1916" s="3"/>
      <c r="AS1916" s="6"/>
      <c r="AT1916" s="1"/>
      <c r="AU1916" s="1"/>
      <c r="AV1916" s="1"/>
      <c r="AW1916" s="1"/>
      <c r="AX1916" s="1"/>
      <c r="AY1916" s="1"/>
      <c r="AZ1916" s="1"/>
      <c r="BA1916" s="1"/>
      <c r="BB1916" s="1"/>
    </row>
    <row r="1917" spans="1:54" x14ac:dyDescent="0.2">
      <c r="A1917" s="158">
        <f t="shared" si="1036"/>
        <v>43073</v>
      </c>
      <c r="B1917" s="2">
        <f t="shared" si="1020"/>
        <v>339533.84463529417</v>
      </c>
      <c r="C1917" s="2">
        <f t="shared" si="1037"/>
        <v>243205.01520530999</v>
      </c>
      <c r="D1917" s="2">
        <f>SUM(Y1917:Y$2170)</f>
        <v>15185.6591785</v>
      </c>
      <c r="E1917" s="73">
        <f t="shared" si="1021"/>
        <v>228019.35602680998</v>
      </c>
      <c r="F1917" s="88">
        <f t="shared" si="1047"/>
        <v>4860.83</v>
      </c>
      <c r="G1917" s="3">
        <f>IF(AND(N1917=1,N1916&gt;1),VLOOKUP(A1916,[1]Plan1!$BK$81:$BM$259,3),G1916)</f>
        <v>4881.25</v>
      </c>
      <c r="H1917" s="11">
        <f t="shared" si="1048"/>
        <v>42993</v>
      </c>
      <c r="I1917" s="11">
        <f t="shared" si="1049"/>
        <v>43023</v>
      </c>
      <c r="J1917" s="12">
        <f t="shared" si="1022"/>
        <v>4.2009286479880448E-3</v>
      </c>
      <c r="K1917" s="11">
        <f t="shared" si="1038"/>
        <v>43083</v>
      </c>
      <c r="L1917" s="11">
        <f t="shared" si="1023"/>
        <v>43083</v>
      </c>
      <c r="M1917" s="1">
        <f t="shared" si="1042"/>
        <v>21</v>
      </c>
      <c r="N1917" s="1">
        <f t="shared" si="1024"/>
        <v>13</v>
      </c>
      <c r="O1917" s="2">
        <f t="shared" si="1025"/>
        <v>1.00259849</v>
      </c>
      <c r="P1917" s="13">
        <f t="shared" si="1050"/>
        <v>1.00159898</v>
      </c>
      <c r="Q1917" s="13">
        <f t="shared" si="1043"/>
        <v>1.3897214074790472</v>
      </c>
      <c r="R1917" s="2">
        <f t="shared" si="1046"/>
        <v>1.39333258</v>
      </c>
      <c r="S1917" s="2">
        <f t="shared" si="1039"/>
        <v>1.3848725200000001</v>
      </c>
      <c r="T1917" s="2">
        <f t="shared" si="1026"/>
        <v>336807.94228401</v>
      </c>
      <c r="U1917" s="2">
        <f t="shared" si="1027"/>
        <v>5844.5429158904253</v>
      </c>
      <c r="V1917" s="2">
        <f t="shared" si="1028"/>
        <v>89687.441595963726</v>
      </c>
      <c r="W1917" s="2">
        <f t="shared" si="1029"/>
        <v>338736.99971716414</v>
      </c>
      <c r="X1917" s="17">
        <f t="shared" si="1030"/>
        <v>0</v>
      </c>
      <c r="Y1917" s="2">
        <f t="shared" si="1031"/>
        <v>0</v>
      </c>
      <c r="Z1917" s="72">
        <f t="shared" si="1032"/>
        <v>0</v>
      </c>
      <c r="AA1917" s="2">
        <f t="shared" si="1051"/>
        <v>0</v>
      </c>
      <c r="AB1917" s="12">
        <f t="shared" si="1040"/>
        <v>4.6600000000000003E-2</v>
      </c>
      <c r="AC1917" s="17">
        <f t="shared" si="1033"/>
        <v>13</v>
      </c>
      <c r="AD1917" s="17">
        <v>252</v>
      </c>
      <c r="AE1917" s="13">
        <f t="shared" si="1044"/>
        <v>1.0023523999999999</v>
      </c>
      <c r="AF1917" s="2">
        <f t="shared" si="1052"/>
        <v>792.30700342</v>
      </c>
      <c r="AG1917" s="2">
        <f t="shared" si="1034"/>
        <v>796.84491813</v>
      </c>
      <c r="AH1917" s="3">
        <f t="shared" si="1035"/>
        <v>0</v>
      </c>
      <c r="AI1917" s="4" t="str">
        <f t="shared" si="1045"/>
        <v>A+J=</v>
      </c>
      <c r="AJ1917" s="11">
        <f t="shared" si="1041"/>
        <v>43083</v>
      </c>
      <c r="AK1917" s="11"/>
      <c r="AL1917" s="4"/>
      <c r="AM1917" s="1"/>
      <c r="AN1917" s="11"/>
      <c r="AO1917" s="1"/>
      <c r="AP1917" s="1"/>
      <c r="AQ1917" s="3"/>
      <c r="AR1917" s="3"/>
      <c r="AS1917" s="6"/>
      <c r="AT1917" s="1"/>
      <c r="AU1917" s="1"/>
      <c r="AV1917" s="1"/>
      <c r="AW1917" s="1"/>
      <c r="AX1917" s="1"/>
      <c r="AY1917" s="1"/>
      <c r="AZ1917" s="1"/>
      <c r="BA1917" s="1"/>
      <c r="BB1917" s="1"/>
    </row>
    <row r="1918" spans="1:54" x14ac:dyDescent="0.2">
      <c r="A1918" s="158">
        <f t="shared" si="1036"/>
        <v>43074</v>
      </c>
      <c r="B1918" s="2">
        <f t="shared" si="1020"/>
        <v>339658.80915181374</v>
      </c>
      <c r="C1918" s="2">
        <f t="shared" si="1037"/>
        <v>243205.01520530999</v>
      </c>
      <c r="D1918" s="2">
        <f>SUM(Y1918:Y$2170)</f>
        <v>15185.6591785</v>
      </c>
      <c r="E1918" s="73">
        <f t="shared" si="1021"/>
        <v>228019.35602680998</v>
      </c>
      <c r="F1918" s="88">
        <f t="shared" si="1047"/>
        <v>4860.83</v>
      </c>
      <c r="G1918" s="3">
        <f>IF(AND(N1918=1,N1917&gt;1),VLOOKUP(A1917,[1]Plan1!$BK$81:$BM$259,3),G1917)</f>
        <v>4881.25</v>
      </c>
      <c r="H1918" s="11">
        <f t="shared" si="1048"/>
        <v>42993</v>
      </c>
      <c r="I1918" s="11">
        <f t="shared" si="1049"/>
        <v>43023</v>
      </c>
      <c r="J1918" s="12">
        <f t="shared" si="1022"/>
        <v>4.2009286479880448E-3</v>
      </c>
      <c r="K1918" s="11">
        <f t="shared" si="1038"/>
        <v>43083</v>
      </c>
      <c r="L1918" s="11">
        <f t="shared" si="1023"/>
        <v>43083</v>
      </c>
      <c r="M1918" s="1">
        <f t="shared" si="1042"/>
        <v>21</v>
      </c>
      <c r="N1918" s="1">
        <f t="shared" si="1024"/>
        <v>14</v>
      </c>
      <c r="O1918" s="2">
        <f t="shared" si="1025"/>
        <v>1.0027986600000001</v>
      </c>
      <c r="P1918" s="13">
        <f t="shared" si="1050"/>
        <v>1.00159898</v>
      </c>
      <c r="Q1918" s="13">
        <f t="shared" si="1043"/>
        <v>1.3897214074790472</v>
      </c>
      <c r="R1918" s="2">
        <f t="shared" si="1046"/>
        <v>1.3936107600000001</v>
      </c>
      <c r="S1918" s="2">
        <f t="shared" si="1039"/>
        <v>1.3848725200000001</v>
      </c>
      <c r="T1918" s="2">
        <f t="shared" si="1026"/>
        <v>336807.94228401</v>
      </c>
      <c r="U1918" s="2">
        <f t="shared" si="1027"/>
        <v>5844.5429158904253</v>
      </c>
      <c r="V1918" s="2">
        <f t="shared" si="1028"/>
        <v>89750.872020423267</v>
      </c>
      <c r="W1918" s="2">
        <f t="shared" si="1029"/>
        <v>338800.43014162371</v>
      </c>
      <c r="X1918" s="17">
        <f t="shared" si="1030"/>
        <v>0</v>
      </c>
      <c r="Y1918" s="2">
        <f t="shared" si="1031"/>
        <v>0</v>
      </c>
      <c r="Z1918" s="72">
        <f t="shared" si="1032"/>
        <v>0</v>
      </c>
      <c r="AA1918" s="2">
        <f t="shared" si="1051"/>
        <v>0</v>
      </c>
      <c r="AB1918" s="12">
        <f t="shared" si="1040"/>
        <v>4.6600000000000003E-2</v>
      </c>
      <c r="AC1918" s="17">
        <f t="shared" si="1033"/>
        <v>14</v>
      </c>
      <c r="AD1918" s="17">
        <v>252</v>
      </c>
      <c r="AE1918" s="13">
        <f t="shared" si="1044"/>
        <v>1.002533583</v>
      </c>
      <c r="AF1918" s="2">
        <f t="shared" si="1052"/>
        <v>853.33087682999997</v>
      </c>
      <c r="AG1918" s="2">
        <f t="shared" si="1034"/>
        <v>858.37901019000003</v>
      </c>
      <c r="AH1918" s="3">
        <f t="shared" si="1035"/>
        <v>0</v>
      </c>
      <c r="AI1918" s="4" t="str">
        <f t="shared" si="1045"/>
        <v>A+J=</v>
      </c>
      <c r="AJ1918" s="11">
        <f t="shared" si="1041"/>
        <v>43083</v>
      </c>
      <c r="AK1918" s="11"/>
      <c r="AL1918" s="4"/>
      <c r="AM1918" s="1"/>
      <c r="AN1918" s="11"/>
      <c r="AO1918" s="1"/>
      <c r="AP1918" s="1"/>
      <c r="AQ1918" s="3"/>
      <c r="AR1918" s="3"/>
      <c r="AS1918" s="6"/>
      <c r="AT1918" s="1"/>
      <c r="AU1918" s="1"/>
      <c r="AV1918" s="1"/>
      <c r="AW1918" s="1"/>
      <c r="AX1918" s="1"/>
      <c r="AY1918" s="1"/>
      <c r="AZ1918" s="1"/>
      <c r="BA1918" s="1"/>
      <c r="BB1918" s="1"/>
    </row>
    <row r="1919" spans="1:54" x14ac:dyDescent="0.2">
      <c r="A1919" s="158">
        <f t="shared" si="1036"/>
        <v>43075</v>
      </c>
      <c r="B1919" s="2">
        <f t="shared" si="1020"/>
        <v>339783.81664254743</v>
      </c>
      <c r="C1919" s="2">
        <f t="shared" si="1037"/>
        <v>243205.01520530999</v>
      </c>
      <c r="D1919" s="2">
        <f>SUM(Y1919:Y$2170)</f>
        <v>15185.6591785</v>
      </c>
      <c r="E1919" s="73">
        <f t="shared" si="1021"/>
        <v>228019.35602680998</v>
      </c>
      <c r="F1919" s="88">
        <f t="shared" si="1047"/>
        <v>4860.83</v>
      </c>
      <c r="G1919" s="3">
        <f>IF(AND(N1919=1,N1918&gt;1),VLOOKUP(A1918,[1]Plan1!$BK$81:$BM$259,3),G1918)</f>
        <v>4881.25</v>
      </c>
      <c r="H1919" s="11">
        <f t="shared" si="1048"/>
        <v>42993</v>
      </c>
      <c r="I1919" s="11">
        <f t="shared" si="1049"/>
        <v>43023</v>
      </c>
      <c r="J1919" s="12">
        <f t="shared" si="1022"/>
        <v>4.2009286479880448E-3</v>
      </c>
      <c r="K1919" s="11">
        <f t="shared" si="1038"/>
        <v>43083</v>
      </c>
      <c r="L1919" s="11">
        <f t="shared" si="1023"/>
        <v>43083</v>
      </c>
      <c r="M1919" s="1">
        <f t="shared" si="1042"/>
        <v>21</v>
      </c>
      <c r="N1919" s="1">
        <f t="shared" si="1024"/>
        <v>15</v>
      </c>
      <c r="O1919" s="2">
        <f t="shared" si="1025"/>
        <v>1.0029988599999999</v>
      </c>
      <c r="P1919" s="13">
        <f t="shared" si="1050"/>
        <v>1.00159898</v>
      </c>
      <c r="Q1919" s="13">
        <f t="shared" si="1043"/>
        <v>1.3897214074790472</v>
      </c>
      <c r="R1919" s="2">
        <f t="shared" si="1046"/>
        <v>1.3938889800000001</v>
      </c>
      <c r="S1919" s="2">
        <f t="shared" si="1039"/>
        <v>1.3848725200000001</v>
      </c>
      <c r="T1919" s="2">
        <f t="shared" si="1026"/>
        <v>336807.94228401</v>
      </c>
      <c r="U1919" s="2">
        <f t="shared" si="1027"/>
        <v>5844.5429158904253</v>
      </c>
      <c r="V1919" s="2">
        <f t="shared" si="1028"/>
        <v>89814.311565657044</v>
      </c>
      <c r="W1919" s="2">
        <f t="shared" si="1029"/>
        <v>338863.86968685745</v>
      </c>
      <c r="X1919" s="17">
        <f t="shared" si="1030"/>
        <v>0</v>
      </c>
      <c r="Y1919" s="2">
        <f t="shared" si="1031"/>
        <v>0</v>
      </c>
      <c r="Z1919" s="72">
        <f t="shared" si="1032"/>
        <v>0</v>
      </c>
      <c r="AA1919" s="2">
        <f t="shared" si="1051"/>
        <v>0</v>
      </c>
      <c r="AB1919" s="12">
        <f t="shared" si="1040"/>
        <v>4.6600000000000003E-2</v>
      </c>
      <c r="AC1919" s="17">
        <f t="shared" si="1033"/>
        <v>15</v>
      </c>
      <c r="AD1919" s="17">
        <v>252</v>
      </c>
      <c r="AE1919" s="13">
        <f t="shared" si="1044"/>
        <v>1.002714798</v>
      </c>
      <c r="AF1919" s="2">
        <f t="shared" si="1052"/>
        <v>914.36552809</v>
      </c>
      <c r="AG1919" s="2">
        <f t="shared" si="1034"/>
        <v>919.94695568999998</v>
      </c>
      <c r="AH1919" s="3">
        <f t="shared" si="1035"/>
        <v>0</v>
      </c>
      <c r="AI1919" s="4" t="str">
        <f t="shared" si="1045"/>
        <v>A+J=</v>
      </c>
      <c r="AJ1919" s="11">
        <f t="shared" si="1041"/>
        <v>43083</v>
      </c>
      <c r="AK1919" s="11"/>
      <c r="AL1919" s="4"/>
      <c r="AM1919" s="1"/>
      <c r="AN1919" s="11"/>
      <c r="AO1919" s="1"/>
      <c r="AP1919" s="1"/>
      <c r="AQ1919" s="3"/>
      <c r="AR1919" s="3"/>
      <c r="AS1919" s="6"/>
      <c r="AT1919" s="1"/>
      <c r="AU1919" s="1"/>
      <c r="AV1919" s="1"/>
      <c r="AW1919" s="1"/>
      <c r="AX1919" s="1"/>
      <c r="AY1919" s="1"/>
      <c r="AZ1919" s="1"/>
      <c r="BA1919" s="1"/>
      <c r="BB1919" s="1"/>
    </row>
    <row r="1920" spans="1:54" x14ac:dyDescent="0.2">
      <c r="A1920" s="158">
        <f t="shared" si="1036"/>
        <v>43076</v>
      </c>
      <c r="B1920" s="2">
        <f t="shared" si="1020"/>
        <v>339908.87236999255</v>
      </c>
      <c r="C1920" s="2">
        <f t="shared" si="1037"/>
        <v>243205.01520530999</v>
      </c>
      <c r="D1920" s="2">
        <f>SUM(Y1920:Y$2170)</f>
        <v>15185.6591785</v>
      </c>
      <c r="E1920" s="73">
        <f t="shared" si="1021"/>
        <v>228019.35602680998</v>
      </c>
      <c r="F1920" s="88">
        <f t="shared" si="1047"/>
        <v>4860.83</v>
      </c>
      <c r="G1920" s="3">
        <f>IF(AND(N1920=1,N1919&gt;1),VLOOKUP(A1919,[1]Plan1!$BK$81:$BM$259,3),G1919)</f>
        <v>4881.25</v>
      </c>
      <c r="H1920" s="11">
        <f t="shared" si="1048"/>
        <v>42993</v>
      </c>
      <c r="I1920" s="11">
        <f t="shared" si="1049"/>
        <v>43023</v>
      </c>
      <c r="J1920" s="12">
        <f t="shared" si="1022"/>
        <v>4.2009286479880448E-3</v>
      </c>
      <c r="K1920" s="11">
        <f t="shared" si="1038"/>
        <v>43083</v>
      </c>
      <c r="L1920" s="11">
        <f t="shared" si="1023"/>
        <v>43083</v>
      </c>
      <c r="M1920" s="1">
        <f t="shared" si="1042"/>
        <v>21</v>
      </c>
      <c r="N1920" s="1">
        <f t="shared" si="1024"/>
        <v>16</v>
      </c>
      <c r="O1920" s="2">
        <f t="shared" si="1025"/>
        <v>1.0031991</v>
      </c>
      <c r="P1920" s="13">
        <f t="shared" si="1050"/>
        <v>1.00159898</v>
      </c>
      <c r="Q1920" s="13">
        <f t="shared" si="1043"/>
        <v>1.3897214074790472</v>
      </c>
      <c r="R1920" s="2">
        <f t="shared" si="1046"/>
        <v>1.3941672599999999</v>
      </c>
      <c r="S1920" s="2">
        <f t="shared" si="1039"/>
        <v>1.3848725200000001</v>
      </c>
      <c r="T1920" s="2">
        <f t="shared" si="1026"/>
        <v>336807.94228401</v>
      </c>
      <c r="U1920" s="2">
        <f t="shared" si="1027"/>
        <v>5844.5429158904253</v>
      </c>
      <c r="V1920" s="2">
        <f t="shared" si="1028"/>
        <v>89877.764792052156</v>
      </c>
      <c r="W1920" s="2">
        <f t="shared" si="1029"/>
        <v>338927.32291325257</v>
      </c>
      <c r="X1920" s="17">
        <f t="shared" si="1030"/>
        <v>0</v>
      </c>
      <c r="Y1920" s="2">
        <f t="shared" si="1031"/>
        <v>0</v>
      </c>
      <c r="Z1920" s="72">
        <f t="shared" si="1032"/>
        <v>0</v>
      </c>
      <c r="AA1920" s="2">
        <f t="shared" si="1051"/>
        <v>0</v>
      </c>
      <c r="AB1920" s="12">
        <f t="shared" si="1040"/>
        <v>4.6600000000000003E-2</v>
      </c>
      <c r="AC1920" s="17">
        <f t="shared" si="1033"/>
        <v>16</v>
      </c>
      <c r="AD1920" s="17">
        <v>252</v>
      </c>
      <c r="AE1920" s="13">
        <f t="shared" si="1044"/>
        <v>1.0028960469999999</v>
      </c>
      <c r="AF1920" s="2">
        <f t="shared" si="1052"/>
        <v>975.41163082000003</v>
      </c>
      <c r="AG1920" s="2">
        <f t="shared" si="1034"/>
        <v>981.54945673999998</v>
      </c>
      <c r="AH1920" s="3">
        <f t="shared" si="1035"/>
        <v>0</v>
      </c>
      <c r="AI1920" s="4" t="str">
        <f t="shared" si="1045"/>
        <v>A+J=</v>
      </c>
      <c r="AJ1920" s="11">
        <f t="shared" si="1041"/>
        <v>43083</v>
      </c>
      <c r="AK1920" s="11"/>
      <c r="AL1920" s="4"/>
      <c r="AM1920" s="1"/>
      <c r="AN1920" s="11"/>
      <c r="AO1920" s="1"/>
      <c r="AP1920" s="1"/>
      <c r="AQ1920" s="3"/>
      <c r="AR1920" s="3"/>
      <c r="AS1920" s="6"/>
      <c r="AT1920" s="1"/>
      <c r="AU1920" s="1"/>
      <c r="AV1920" s="1"/>
      <c r="AW1920" s="1"/>
      <c r="AX1920" s="1"/>
      <c r="AY1920" s="1"/>
      <c r="AZ1920" s="1"/>
      <c r="BA1920" s="1"/>
      <c r="BB1920" s="1"/>
    </row>
    <row r="1921" spans="1:54" x14ac:dyDescent="0.2">
      <c r="A1921" s="158">
        <f t="shared" si="1036"/>
        <v>43077</v>
      </c>
      <c r="B1921" s="2">
        <f t="shared" si="1020"/>
        <v>340033.97795727267</v>
      </c>
      <c r="C1921" s="2">
        <f t="shared" si="1037"/>
        <v>243205.01520530999</v>
      </c>
      <c r="D1921" s="2">
        <f>SUM(Y1921:Y$2170)</f>
        <v>15185.6591785</v>
      </c>
      <c r="E1921" s="73">
        <f t="shared" si="1021"/>
        <v>228019.35602680998</v>
      </c>
      <c r="F1921" s="88">
        <f t="shared" si="1047"/>
        <v>4860.83</v>
      </c>
      <c r="G1921" s="3">
        <f>IF(AND(N1921=1,N1920&gt;1),VLOOKUP(A1920,[1]Plan1!$BK$81:$BM$259,3),G1920)</f>
        <v>4881.25</v>
      </c>
      <c r="H1921" s="11">
        <f t="shared" si="1048"/>
        <v>42993</v>
      </c>
      <c r="I1921" s="11">
        <f t="shared" si="1049"/>
        <v>43023</v>
      </c>
      <c r="J1921" s="12">
        <f t="shared" si="1022"/>
        <v>4.2009286479880448E-3</v>
      </c>
      <c r="K1921" s="11">
        <f t="shared" si="1038"/>
        <v>43083</v>
      </c>
      <c r="L1921" s="11">
        <f t="shared" si="1023"/>
        <v>43083</v>
      </c>
      <c r="M1921" s="1">
        <f t="shared" si="1042"/>
        <v>21</v>
      </c>
      <c r="N1921" s="1">
        <f t="shared" si="1024"/>
        <v>17</v>
      </c>
      <c r="O1921" s="2">
        <f t="shared" si="1025"/>
        <v>1.00339939</v>
      </c>
      <c r="P1921" s="13">
        <f t="shared" si="1050"/>
        <v>1.00159898</v>
      </c>
      <c r="Q1921" s="13">
        <f t="shared" si="1043"/>
        <v>1.3897214074790472</v>
      </c>
      <c r="R1921" s="2">
        <f t="shared" si="1046"/>
        <v>1.39444561</v>
      </c>
      <c r="S1921" s="2">
        <f t="shared" si="1039"/>
        <v>1.3848725200000001</v>
      </c>
      <c r="T1921" s="2">
        <f t="shared" si="1026"/>
        <v>336807.94228401</v>
      </c>
      <c r="U1921" s="2">
        <f t="shared" si="1027"/>
        <v>5844.5429158904253</v>
      </c>
      <c r="V1921" s="2">
        <f t="shared" si="1028"/>
        <v>89941.233979802244</v>
      </c>
      <c r="W1921" s="2">
        <f t="shared" si="1029"/>
        <v>338990.79210100265</v>
      </c>
      <c r="X1921" s="17">
        <f t="shared" si="1030"/>
        <v>0</v>
      </c>
      <c r="Y1921" s="2">
        <f t="shared" si="1031"/>
        <v>0</v>
      </c>
      <c r="Z1921" s="72">
        <f t="shared" si="1032"/>
        <v>0</v>
      </c>
      <c r="AA1921" s="2">
        <f t="shared" si="1051"/>
        <v>0</v>
      </c>
      <c r="AB1921" s="12">
        <f t="shared" si="1040"/>
        <v>4.6600000000000003E-2</v>
      </c>
      <c r="AC1921" s="17">
        <f t="shared" si="1033"/>
        <v>17</v>
      </c>
      <c r="AD1921" s="17">
        <v>252</v>
      </c>
      <c r="AE1921" s="13">
        <f t="shared" si="1044"/>
        <v>1.003077328</v>
      </c>
      <c r="AF1921" s="2">
        <f t="shared" si="1052"/>
        <v>1036.46851141</v>
      </c>
      <c r="AG1921" s="2">
        <f t="shared" si="1034"/>
        <v>1043.1858562699999</v>
      </c>
      <c r="AH1921" s="3">
        <f t="shared" si="1035"/>
        <v>0</v>
      </c>
      <c r="AI1921" s="4" t="str">
        <f t="shared" si="1045"/>
        <v>A+J=</v>
      </c>
      <c r="AJ1921" s="11">
        <f t="shared" si="1041"/>
        <v>43083</v>
      </c>
      <c r="AK1921" s="11"/>
      <c r="AL1921" s="4"/>
      <c r="AM1921" s="1"/>
      <c r="AN1921" s="11"/>
      <c r="AO1921" s="1"/>
      <c r="AP1921" s="1"/>
      <c r="AQ1921" s="3"/>
      <c r="AR1921" s="3"/>
      <c r="AS1921" s="6"/>
      <c r="AT1921" s="1"/>
      <c r="AU1921" s="1"/>
      <c r="AV1921" s="1"/>
      <c r="AW1921" s="1"/>
      <c r="AX1921" s="1"/>
      <c r="AY1921" s="1"/>
      <c r="AZ1921" s="1"/>
      <c r="BA1921" s="1"/>
      <c r="BB1921" s="1"/>
    </row>
    <row r="1922" spans="1:54" x14ac:dyDescent="0.2">
      <c r="A1922" s="158">
        <f t="shared" si="1036"/>
        <v>43078</v>
      </c>
      <c r="B1922" s="2">
        <f t="shared" si="1020"/>
        <v>340159.12689535698</v>
      </c>
      <c r="C1922" s="2">
        <f t="shared" si="1037"/>
        <v>243205.01520530999</v>
      </c>
      <c r="D1922" s="2">
        <f>SUM(Y1922:Y$2170)</f>
        <v>15185.6591785</v>
      </c>
      <c r="E1922" s="73">
        <f t="shared" si="1021"/>
        <v>228019.35602680998</v>
      </c>
      <c r="F1922" s="88">
        <f t="shared" si="1047"/>
        <v>4860.83</v>
      </c>
      <c r="G1922" s="3">
        <f>IF(AND(N1922=1,N1921&gt;1),VLOOKUP(A1921,[1]Plan1!$BK$81:$BM$259,3),G1921)</f>
        <v>4881.25</v>
      </c>
      <c r="H1922" s="11">
        <f t="shared" si="1048"/>
        <v>42993</v>
      </c>
      <c r="I1922" s="11">
        <f t="shared" si="1049"/>
        <v>43023</v>
      </c>
      <c r="J1922" s="12">
        <f t="shared" si="1022"/>
        <v>4.2009286479880448E-3</v>
      </c>
      <c r="K1922" s="11">
        <f t="shared" si="1038"/>
        <v>43083</v>
      </c>
      <c r="L1922" s="11">
        <f t="shared" si="1023"/>
        <v>43083</v>
      </c>
      <c r="M1922" s="1">
        <f t="shared" si="1042"/>
        <v>21</v>
      </c>
      <c r="N1922" s="1">
        <f t="shared" si="1024"/>
        <v>18</v>
      </c>
      <c r="O1922" s="2">
        <f t="shared" si="1025"/>
        <v>1.00359971</v>
      </c>
      <c r="P1922" s="13">
        <f t="shared" si="1050"/>
        <v>1.00159898</v>
      </c>
      <c r="Q1922" s="13">
        <f t="shared" si="1043"/>
        <v>1.3897214074790472</v>
      </c>
      <c r="R1922" s="2">
        <f t="shared" si="1046"/>
        <v>1.3947240000000001</v>
      </c>
      <c r="S1922" s="2">
        <f t="shared" si="1039"/>
        <v>1.3848725200000001</v>
      </c>
      <c r="T1922" s="2">
        <f t="shared" si="1026"/>
        <v>336807.94228401</v>
      </c>
      <c r="U1922" s="2">
        <f t="shared" si="1027"/>
        <v>5844.5429158904253</v>
      </c>
      <c r="V1922" s="2">
        <f t="shared" si="1028"/>
        <v>90004.712288326555</v>
      </c>
      <c r="W1922" s="2">
        <f t="shared" si="1029"/>
        <v>339054.270409527</v>
      </c>
      <c r="X1922" s="17">
        <f t="shared" si="1030"/>
        <v>0</v>
      </c>
      <c r="Y1922" s="2">
        <f t="shared" si="1031"/>
        <v>0</v>
      </c>
      <c r="Z1922" s="72">
        <f t="shared" si="1032"/>
        <v>0</v>
      </c>
      <c r="AA1922" s="2">
        <f t="shared" si="1051"/>
        <v>0</v>
      </c>
      <c r="AB1922" s="12">
        <f t="shared" si="1040"/>
        <v>4.6600000000000003E-2</v>
      </c>
      <c r="AC1922" s="17">
        <f t="shared" si="1033"/>
        <v>18</v>
      </c>
      <c r="AD1922" s="17">
        <v>252</v>
      </c>
      <c r="AE1922" s="13">
        <f t="shared" si="1044"/>
        <v>1.003258642</v>
      </c>
      <c r="AF1922" s="2">
        <f t="shared" si="1052"/>
        <v>1097.53650666</v>
      </c>
      <c r="AG1922" s="2">
        <f t="shared" si="1034"/>
        <v>1104.8564858300001</v>
      </c>
      <c r="AH1922" s="3">
        <f t="shared" si="1035"/>
        <v>0</v>
      </c>
      <c r="AI1922" s="4" t="str">
        <f t="shared" si="1045"/>
        <v>A+J=</v>
      </c>
      <c r="AJ1922" s="11">
        <f t="shared" si="1041"/>
        <v>43083</v>
      </c>
      <c r="AK1922" s="11"/>
      <c r="AL1922" s="4"/>
      <c r="AM1922" s="1"/>
      <c r="AN1922" s="11"/>
      <c r="AO1922" s="1"/>
      <c r="AP1922" s="1"/>
      <c r="AQ1922" s="3"/>
      <c r="AR1922" s="3"/>
      <c r="AS1922" s="6"/>
      <c r="AT1922" s="1"/>
      <c r="AU1922" s="1"/>
      <c r="AV1922" s="1"/>
      <c r="AW1922" s="1"/>
      <c r="AX1922" s="1"/>
      <c r="AY1922" s="1"/>
      <c r="AZ1922" s="1"/>
      <c r="BA1922" s="1"/>
      <c r="BB1922" s="1"/>
    </row>
    <row r="1923" spans="1:54" x14ac:dyDescent="0.2">
      <c r="A1923" s="158">
        <f t="shared" si="1036"/>
        <v>43079</v>
      </c>
      <c r="B1923" s="2">
        <f t="shared" si="1020"/>
        <v>340159.12689535698</v>
      </c>
      <c r="C1923" s="2">
        <f t="shared" si="1037"/>
        <v>243205.01520530999</v>
      </c>
      <c r="D1923" s="2">
        <f>SUM(Y1923:Y$2170)</f>
        <v>15185.6591785</v>
      </c>
      <c r="E1923" s="73">
        <f t="shared" si="1021"/>
        <v>228019.35602680998</v>
      </c>
      <c r="F1923" s="88">
        <f t="shared" si="1047"/>
        <v>4860.83</v>
      </c>
      <c r="G1923" s="3">
        <f>IF(AND(N1923=1,N1922&gt;1),VLOOKUP(A1922,[1]Plan1!$BK$81:$BM$259,3),G1922)</f>
        <v>4881.25</v>
      </c>
      <c r="H1923" s="11">
        <f t="shared" si="1048"/>
        <v>42993</v>
      </c>
      <c r="I1923" s="11">
        <f t="shared" si="1049"/>
        <v>43023</v>
      </c>
      <c r="J1923" s="12">
        <f t="shared" si="1022"/>
        <v>4.2009286479880448E-3</v>
      </c>
      <c r="K1923" s="11">
        <f t="shared" si="1038"/>
        <v>43083</v>
      </c>
      <c r="L1923" s="11">
        <f t="shared" si="1023"/>
        <v>43083</v>
      </c>
      <c r="M1923" s="1">
        <f t="shared" si="1042"/>
        <v>21</v>
      </c>
      <c r="N1923" s="1">
        <f t="shared" si="1024"/>
        <v>18</v>
      </c>
      <c r="O1923" s="2">
        <f t="shared" si="1025"/>
        <v>1.00359971</v>
      </c>
      <c r="P1923" s="13">
        <f t="shared" si="1050"/>
        <v>1.00159898</v>
      </c>
      <c r="Q1923" s="13">
        <f t="shared" si="1043"/>
        <v>1.3897214074790472</v>
      </c>
      <c r="R1923" s="2">
        <f t="shared" si="1046"/>
        <v>1.3947240000000001</v>
      </c>
      <c r="S1923" s="2">
        <f t="shared" si="1039"/>
        <v>1.3848725200000001</v>
      </c>
      <c r="T1923" s="2">
        <f t="shared" si="1026"/>
        <v>336807.94228401</v>
      </c>
      <c r="U1923" s="2">
        <f t="shared" si="1027"/>
        <v>5844.5429158904253</v>
      </c>
      <c r="V1923" s="2">
        <f t="shared" si="1028"/>
        <v>90004.712288326555</v>
      </c>
      <c r="W1923" s="2">
        <f t="shared" si="1029"/>
        <v>339054.270409527</v>
      </c>
      <c r="X1923" s="17">
        <f t="shared" si="1030"/>
        <v>0</v>
      </c>
      <c r="Y1923" s="2">
        <f t="shared" si="1031"/>
        <v>0</v>
      </c>
      <c r="Z1923" s="72">
        <f t="shared" si="1032"/>
        <v>0</v>
      </c>
      <c r="AA1923" s="2">
        <f t="shared" si="1051"/>
        <v>0</v>
      </c>
      <c r="AB1923" s="12">
        <f t="shared" si="1040"/>
        <v>4.6600000000000003E-2</v>
      </c>
      <c r="AC1923" s="17">
        <f t="shared" si="1033"/>
        <v>18</v>
      </c>
      <c r="AD1923" s="17">
        <v>252</v>
      </c>
      <c r="AE1923" s="13">
        <f t="shared" si="1044"/>
        <v>1.003258642</v>
      </c>
      <c r="AF1923" s="2">
        <f t="shared" si="1052"/>
        <v>1097.53650666</v>
      </c>
      <c r="AG1923" s="2">
        <f t="shared" si="1034"/>
        <v>1104.8564858300001</v>
      </c>
      <c r="AH1923" s="3">
        <f t="shared" si="1035"/>
        <v>0</v>
      </c>
      <c r="AI1923" s="4" t="str">
        <f t="shared" si="1045"/>
        <v>A+J=</v>
      </c>
      <c r="AJ1923" s="11">
        <f t="shared" si="1041"/>
        <v>43083</v>
      </c>
      <c r="AK1923" s="11"/>
      <c r="AL1923" s="4"/>
      <c r="AM1923" s="1"/>
      <c r="AN1923" s="11"/>
      <c r="AO1923" s="1"/>
      <c r="AP1923" s="1"/>
      <c r="AQ1923" s="3"/>
      <c r="AR1923" s="3"/>
      <c r="AS1923" s="6"/>
      <c r="AT1923" s="1"/>
      <c r="AU1923" s="1"/>
      <c r="AV1923" s="1"/>
      <c r="AW1923" s="1"/>
      <c r="AX1923" s="1"/>
      <c r="AY1923" s="1"/>
      <c r="AZ1923" s="1"/>
      <c r="BA1923" s="1"/>
      <c r="BB1923" s="1"/>
    </row>
    <row r="1924" spans="1:54" x14ac:dyDescent="0.2">
      <c r="A1924" s="158">
        <f t="shared" si="1036"/>
        <v>43080</v>
      </c>
      <c r="B1924" s="2">
        <f t="shared" si="1020"/>
        <v>340159.12689535698</v>
      </c>
      <c r="C1924" s="2">
        <f t="shared" si="1037"/>
        <v>243205.01520530999</v>
      </c>
      <c r="D1924" s="2">
        <f>SUM(Y1924:Y$2170)</f>
        <v>15185.6591785</v>
      </c>
      <c r="E1924" s="73">
        <f t="shared" si="1021"/>
        <v>228019.35602680998</v>
      </c>
      <c r="F1924" s="88">
        <f t="shared" si="1047"/>
        <v>4860.83</v>
      </c>
      <c r="G1924" s="3">
        <f>IF(AND(N1924=1,N1923&gt;1),VLOOKUP(A1923,[1]Plan1!$BK$81:$BM$259,3),G1923)</f>
        <v>4881.25</v>
      </c>
      <c r="H1924" s="11">
        <f t="shared" si="1048"/>
        <v>42993</v>
      </c>
      <c r="I1924" s="11">
        <f t="shared" si="1049"/>
        <v>43023</v>
      </c>
      <c r="J1924" s="12">
        <f t="shared" si="1022"/>
        <v>4.2009286479880448E-3</v>
      </c>
      <c r="K1924" s="11">
        <f t="shared" si="1038"/>
        <v>43083</v>
      </c>
      <c r="L1924" s="11">
        <f t="shared" si="1023"/>
        <v>43083</v>
      </c>
      <c r="M1924" s="1">
        <f t="shared" si="1042"/>
        <v>21</v>
      </c>
      <c r="N1924" s="1">
        <f t="shared" si="1024"/>
        <v>18</v>
      </c>
      <c r="O1924" s="2">
        <f t="shared" si="1025"/>
        <v>1.00359971</v>
      </c>
      <c r="P1924" s="13">
        <f t="shared" si="1050"/>
        <v>1.00159898</v>
      </c>
      <c r="Q1924" s="13">
        <f t="shared" si="1043"/>
        <v>1.3897214074790472</v>
      </c>
      <c r="R1924" s="2">
        <f t="shared" si="1046"/>
        <v>1.3947240000000001</v>
      </c>
      <c r="S1924" s="2">
        <f t="shared" si="1039"/>
        <v>1.3848725200000001</v>
      </c>
      <c r="T1924" s="2">
        <f t="shared" si="1026"/>
        <v>336807.94228401</v>
      </c>
      <c r="U1924" s="2">
        <f t="shared" si="1027"/>
        <v>5844.5429158904253</v>
      </c>
      <c r="V1924" s="2">
        <f t="shared" si="1028"/>
        <v>90004.712288326555</v>
      </c>
      <c r="W1924" s="2">
        <f t="shared" si="1029"/>
        <v>339054.270409527</v>
      </c>
      <c r="X1924" s="17">
        <f t="shared" si="1030"/>
        <v>0</v>
      </c>
      <c r="Y1924" s="2">
        <f t="shared" si="1031"/>
        <v>0</v>
      </c>
      <c r="Z1924" s="72">
        <f t="shared" si="1032"/>
        <v>0</v>
      </c>
      <c r="AA1924" s="2">
        <f t="shared" si="1051"/>
        <v>0</v>
      </c>
      <c r="AB1924" s="12">
        <f t="shared" si="1040"/>
        <v>4.6600000000000003E-2</v>
      </c>
      <c r="AC1924" s="17">
        <f t="shared" si="1033"/>
        <v>18</v>
      </c>
      <c r="AD1924" s="17">
        <v>252</v>
      </c>
      <c r="AE1924" s="13">
        <f t="shared" si="1044"/>
        <v>1.003258642</v>
      </c>
      <c r="AF1924" s="2">
        <f t="shared" si="1052"/>
        <v>1097.53650666</v>
      </c>
      <c r="AG1924" s="2">
        <f t="shared" si="1034"/>
        <v>1104.8564858300001</v>
      </c>
      <c r="AH1924" s="3">
        <f t="shared" si="1035"/>
        <v>0</v>
      </c>
      <c r="AI1924" s="4" t="str">
        <f t="shared" si="1045"/>
        <v>A+J=</v>
      </c>
      <c r="AJ1924" s="11">
        <f t="shared" si="1041"/>
        <v>43083</v>
      </c>
      <c r="AK1924" s="11"/>
      <c r="AL1924" s="4"/>
      <c r="AM1924" s="1"/>
      <c r="AN1924" s="11"/>
      <c r="AO1924" s="1"/>
      <c r="AP1924" s="1"/>
      <c r="AQ1924" s="3"/>
      <c r="AR1924" s="3"/>
      <c r="AS1924" s="6"/>
      <c r="AT1924" s="1"/>
      <c r="AU1924" s="1"/>
      <c r="AV1924" s="1"/>
      <c r="AW1924" s="1"/>
      <c r="AX1924" s="1"/>
      <c r="AY1924" s="1"/>
      <c r="AZ1924" s="1"/>
      <c r="BA1924" s="1"/>
      <c r="BB1924" s="1"/>
    </row>
    <row r="1925" spans="1:54" x14ac:dyDescent="0.2">
      <c r="A1925" s="158">
        <f t="shared" si="1036"/>
        <v>43081</v>
      </c>
      <c r="B1925" s="2">
        <f t="shared" si="1020"/>
        <v>340284.32572048617</v>
      </c>
      <c r="C1925" s="2">
        <f t="shared" si="1037"/>
        <v>243205.01520530999</v>
      </c>
      <c r="D1925" s="2">
        <f>SUM(Y1925:Y$2170)</f>
        <v>15185.6591785</v>
      </c>
      <c r="E1925" s="73">
        <f t="shared" si="1021"/>
        <v>228019.35602680998</v>
      </c>
      <c r="F1925" s="88">
        <f t="shared" si="1047"/>
        <v>4860.83</v>
      </c>
      <c r="G1925" s="3">
        <f>IF(AND(N1925=1,N1924&gt;1),VLOOKUP(A1924,[1]Plan1!$BK$81:$BM$259,3),G1924)</f>
        <v>4881.25</v>
      </c>
      <c r="H1925" s="11">
        <f t="shared" si="1048"/>
        <v>42993</v>
      </c>
      <c r="I1925" s="11">
        <f t="shared" si="1049"/>
        <v>43023</v>
      </c>
      <c r="J1925" s="12">
        <f t="shared" si="1022"/>
        <v>4.2009286479880448E-3</v>
      </c>
      <c r="K1925" s="11">
        <f t="shared" si="1038"/>
        <v>43083</v>
      </c>
      <c r="L1925" s="11">
        <f t="shared" si="1023"/>
        <v>43083</v>
      </c>
      <c r="M1925" s="1">
        <f t="shared" si="1042"/>
        <v>21</v>
      </c>
      <c r="N1925" s="1">
        <f t="shared" si="1024"/>
        <v>19</v>
      </c>
      <c r="O1925" s="2">
        <f t="shared" si="1025"/>
        <v>1.00380008</v>
      </c>
      <c r="P1925" s="13">
        <f t="shared" si="1050"/>
        <v>1.00159898</v>
      </c>
      <c r="Q1925" s="13">
        <f t="shared" si="1043"/>
        <v>1.3897214074790472</v>
      </c>
      <c r="R1925" s="2">
        <f t="shared" si="1046"/>
        <v>1.3950024599999999</v>
      </c>
      <c r="S1925" s="2">
        <f t="shared" si="1039"/>
        <v>1.3848725200000001</v>
      </c>
      <c r="T1925" s="2">
        <f t="shared" si="1026"/>
        <v>336807.94228401</v>
      </c>
      <c r="U1925" s="2">
        <f t="shared" si="1027"/>
        <v>5844.5429158904253</v>
      </c>
      <c r="V1925" s="2">
        <f t="shared" si="1028"/>
        <v>90068.206558205755</v>
      </c>
      <c r="W1925" s="2">
        <f t="shared" si="1029"/>
        <v>339117.76467940619</v>
      </c>
      <c r="X1925" s="17">
        <f t="shared" si="1030"/>
        <v>0</v>
      </c>
      <c r="Y1925" s="2">
        <f t="shared" si="1031"/>
        <v>0</v>
      </c>
      <c r="Z1925" s="72">
        <f t="shared" si="1032"/>
        <v>0</v>
      </c>
      <c r="AA1925" s="2">
        <f t="shared" si="1051"/>
        <v>0</v>
      </c>
      <c r="AB1925" s="12">
        <f t="shared" si="1040"/>
        <v>4.6600000000000003E-2</v>
      </c>
      <c r="AC1925" s="17">
        <f t="shared" si="1033"/>
        <v>19</v>
      </c>
      <c r="AD1925" s="17">
        <v>252</v>
      </c>
      <c r="AE1925" s="13">
        <f t="shared" si="1044"/>
        <v>1.003439988</v>
      </c>
      <c r="AF1925" s="2">
        <f t="shared" si="1052"/>
        <v>1158.61527976</v>
      </c>
      <c r="AG1925" s="2">
        <f t="shared" si="1034"/>
        <v>1166.56104108</v>
      </c>
      <c r="AH1925" s="3">
        <f t="shared" si="1035"/>
        <v>0</v>
      </c>
      <c r="AI1925" s="4" t="str">
        <f t="shared" si="1045"/>
        <v>A+J=</v>
      </c>
      <c r="AJ1925" s="11">
        <f t="shared" si="1041"/>
        <v>43083</v>
      </c>
      <c r="AK1925" s="11"/>
      <c r="AL1925" s="4"/>
      <c r="AM1925" s="1"/>
      <c r="AN1925" s="11"/>
      <c r="AO1925" s="1"/>
      <c r="AP1925" s="1"/>
      <c r="AQ1925" s="3"/>
      <c r="AR1925" s="3"/>
      <c r="AS1925" s="6"/>
      <c r="AT1925" s="1"/>
      <c r="AU1925" s="1"/>
      <c r="AV1925" s="1"/>
      <c r="AW1925" s="1"/>
      <c r="AX1925" s="1"/>
      <c r="AY1925" s="1"/>
      <c r="AZ1925" s="1"/>
      <c r="BA1925" s="1"/>
      <c r="BB1925" s="1"/>
    </row>
    <row r="1926" spans="1:54" x14ac:dyDescent="0.2">
      <c r="A1926" s="158">
        <f t="shared" si="1036"/>
        <v>43082</v>
      </c>
      <c r="B1926" s="2">
        <f t="shared" si="1020"/>
        <v>340409.56826043967</v>
      </c>
      <c r="C1926" s="2">
        <f t="shared" si="1037"/>
        <v>243205.01520530999</v>
      </c>
      <c r="D1926" s="2">
        <f>SUM(Y1926:Y$2170)</f>
        <v>15185.6591785</v>
      </c>
      <c r="E1926" s="73">
        <f t="shared" si="1021"/>
        <v>228019.35602680998</v>
      </c>
      <c r="F1926" s="88">
        <f t="shared" si="1047"/>
        <v>4860.83</v>
      </c>
      <c r="G1926" s="3">
        <f>IF(AND(N1926=1,N1925&gt;1),VLOOKUP(A1925,[1]Plan1!$BK$81:$BM$259,3),G1925)</f>
        <v>4881.25</v>
      </c>
      <c r="H1926" s="11">
        <f t="shared" si="1048"/>
        <v>42993</v>
      </c>
      <c r="I1926" s="11">
        <f t="shared" si="1049"/>
        <v>43023</v>
      </c>
      <c r="J1926" s="12">
        <f t="shared" si="1022"/>
        <v>4.2009286479880448E-3</v>
      </c>
      <c r="K1926" s="11">
        <f t="shared" si="1038"/>
        <v>43083</v>
      </c>
      <c r="L1926" s="11">
        <f t="shared" si="1023"/>
        <v>43083</v>
      </c>
      <c r="M1926" s="1">
        <f t="shared" si="1042"/>
        <v>21</v>
      </c>
      <c r="N1926" s="1">
        <f t="shared" si="1024"/>
        <v>20</v>
      </c>
      <c r="O1926" s="2">
        <f t="shared" si="1025"/>
        <v>1.00400048</v>
      </c>
      <c r="P1926" s="13">
        <f t="shared" si="1050"/>
        <v>1.00159898</v>
      </c>
      <c r="Q1926" s="13">
        <f t="shared" si="1043"/>
        <v>1.3897214074790472</v>
      </c>
      <c r="R1926" s="2">
        <f t="shared" si="1046"/>
        <v>1.39528096</v>
      </c>
      <c r="S1926" s="2">
        <f t="shared" si="1039"/>
        <v>1.3848725200000001</v>
      </c>
      <c r="T1926" s="2">
        <f t="shared" si="1026"/>
        <v>336807.94228401</v>
      </c>
      <c r="U1926" s="2">
        <f t="shared" si="1027"/>
        <v>5844.5429158904253</v>
      </c>
      <c r="V1926" s="2">
        <f t="shared" si="1028"/>
        <v>90131.709948859236</v>
      </c>
      <c r="W1926" s="2">
        <f t="shared" si="1029"/>
        <v>339181.26807005965</v>
      </c>
      <c r="X1926" s="17">
        <f t="shared" si="1030"/>
        <v>0</v>
      </c>
      <c r="Y1926" s="2">
        <f t="shared" si="1031"/>
        <v>0</v>
      </c>
      <c r="Z1926" s="72">
        <f t="shared" si="1032"/>
        <v>0</v>
      </c>
      <c r="AA1926" s="2">
        <f t="shared" si="1051"/>
        <v>0</v>
      </c>
      <c r="AB1926" s="12">
        <f t="shared" si="1040"/>
        <v>4.6600000000000003E-2</v>
      </c>
      <c r="AC1926" s="17">
        <f t="shared" si="1033"/>
        <v>20</v>
      </c>
      <c r="AD1926" s="17">
        <v>252</v>
      </c>
      <c r="AE1926" s="13">
        <f t="shared" si="1044"/>
        <v>1.0036213679999999</v>
      </c>
      <c r="AF1926" s="2">
        <f t="shared" si="1052"/>
        <v>1219.7055043299999</v>
      </c>
      <c r="AG1926" s="2">
        <f t="shared" si="1034"/>
        <v>1228.30019038</v>
      </c>
      <c r="AH1926" s="3">
        <f t="shared" si="1035"/>
        <v>0</v>
      </c>
      <c r="AI1926" s="4" t="str">
        <f t="shared" si="1045"/>
        <v>A+J=</v>
      </c>
      <c r="AJ1926" s="11">
        <f t="shared" si="1041"/>
        <v>43083</v>
      </c>
      <c r="AK1926" s="11"/>
      <c r="AL1926" s="4"/>
      <c r="AM1926" s="1"/>
      <c r="AN1926" s="11"/>
      <c r="AO1926" s="1"/>
      <c r="AP1926" s="1"/>
      <c r="AQ1926" s="3"/>
      <c r="AR1926" s="3"/>
      <c r="AS1926" s="6"/>
      <c r="AT1926" s="1"/>
      <c r="AU1926" s="1"/>
      <c r="AV1926" s="1"/>
      <c r="AW1926" s="1"/>
      <c r="AX1926" s="1"/>
      <c r="AY1926" s="1"/>
      <c r="AZ1926" s="1"/>
      <c r="BA1926" s="1"/>
      <c r="BB1926" s="1"/>
    </row>
    <row r="1927" spans="1:54" x14ac:dyDescent="0.2">
      <c r="A1927" s="158">
        <f t="shared" si="1036"/>
        <v>43083</v>
      </c>
      <c r="B1927" s="2">
        <f t="shared" si="1020"/>
        <v>340534.85613705096</v>
      </c>
      <c r="C1927" s="2">
        <f t="shared" si="1037"/>
        <v>243205.01520530999</v>
      </c>
      <c r="D1927" s="2">
        <f>SUM(Y1927:Y$2170)</f>
        <v>15185.6591785</v>
      </c>
      <c r="E1927" s="73">
        <f t="shared" si="1021"/>
        <v>228019.35602680998</v>
      </c>
      <c r="F1927" s="88">
        <f t="shared" si="1047"/>
        <v>4860.83</v>
      </c>
      <c r="G1927" s="3">
        <f>IF(AND(N1927=1,N1926&gt;1),VLOOKUP(A1926,[1]Plan1!$BK$81:$BM$259,3),G1926)</f>
        <v>4881.25</v>
      </c>
      <c r="H1927" s="11">
        <f t="shared" si="1048"/>
        <v>42993</v>
      </c>
      <c r="I1927" s="11">
        <f t="shared" si="1049"/>
        <v>43023</v>
      </c>
      <c r="J1927" s="12">
        <f t="shared" si="1022"/>
        <v>4.2009286479880448E-3</v>
      </c>
      <c r="K1927" s="11">
        <f t="shared" si="1038"/>
        <v>43115</v>
      </c>
      <c r="L1927" s="11">
        <f t="shared" si="1023"/>
        <v>43083</v>
      </c>
      <c r="M1927" s="1">
        <f t="shared" si="1042"/>
        <v>21</v>
      </c>
      <c r="N1927" s="1">
        <f t="shared" si="1024"/>
        <v>21</v>
      </c>
      <c r="O1927" s="2">
        <f t="shared" si="1025"/>
        <v>1.0042009199999999</v>
      </c>
      <c r="P1927" s="13">
        <f t="shared" si="1050"/>
        <v>1.00159898</v>
      </c>
      <c r="Q1927" s="13">
        <f t="shared" si="1043"/>
        <v>1.3897214074790472</v>
      </c>
      <c r="R1927" s="2">
        <f t="shared" si="1046"/>
        <v>1.39555951</v>
      </c>
      <c r="S1927" s="2">
        <f t="shared" si="1039"/>
        <v>1.3848725200000001</v>
      </c>
      <c r="T1927" s="2">
        <f t="shared" si="1026"/>
        <v>336807.94228401</v>
      </c>
      <c r="U1927" s="2">
        <f t="shared" si="1027"/>
        <v>5844.5429158904253</v>
      </c>
      <c r="V1927" s="2">
        <f t="shared" si="1028"/>
        <v>90195.224740480509</v>
      </c>
      <c r="W1927" s="2">
        <f t="shared" si="1029"/>
        <v>339244.78286168096</v>
      </c>
      <c r="X1927" s="17">
        <f t="shared" si="1030"/>
        <v>63</v>
      </c>
      <c r="Y1927" s="2">
        <f t="shared" si="1031"/>
        <v>1651.7900940699999</v>
      </c>
      <c r="Z1927" s="72">
        <f t="shared" si="1032"/>
        <v>6.79176E-3</v>
      </c>
      <c r="AA1927" s="2">
        <f t="shared" si="1051"/>
        <v>2287.5187100799999</v>
      </c>
      <c r="AB1927" s="12">
        <f t="shared" si="1040"/>
        <v>4.6600000000000003E-2</v>
      </c>
      <c r="AC1927" s="17">
        <f t="shared" si="1033"/>
        <v>21</v>
      </c>
      <c r="AD1927" s="17">
        <v>252</v>
      </c>
      <c r="AE1927" s="13">
        <f t="shared" si="1044"/>
        <v>1.00380278</v>
      </c>
      <c r="AF1927" s="2">
        <f t="shared" si="1052"/>
        <v>1280.8065067499999</v>
      </c>
      <c r="AG1927" s="2">
        <f t="shared" si="1034"/>
        <v>1290.0732753699999</v>
      </c>
      <c r="AH1927" s="3">
        <f t="shared" si="1035"/>
        <v>3568.3252168299996</v>
      </c>
      <c r="AI1927" s="4" t="str">
        <f t="shared" si="1045"/>
        <v>A+J=</v>
      </c>
      <c r="AJ1927" s="11">
        <f t="shared" si="1041"/>
        <v>43083</v>
      </c>
      <c r="AK1927" s="11"/>
      <c r="AL1927" s="4"/>
      <c r="AM1927" s="1"/>
      <c r="AN1927" s="11"/>
      <c r="AO1927" s="1"/>
      <c r="AP1927" s="1"/>
      <c r="AQ1927" s="3"/>
      <c r="AR1927" s="3"/>
      <c r="AS1927" s="6"/>
      <c r="AT1927" s="1"/>
      <c r="AU1927" s="1"/>
      <c r="AV1927" s="1"/>
      <c r="AW1927" s="1"/>
      <c r="AX1927" s="1"/>
      <c r="AY1927" s="1"/>
      <c r="AZ1927" s="1"/>
      <c r="BA1927" s="1"/>
      <c r="BB1927" s="1"/>
    </row>
    <row r="1928" spans="1:54" x14ac:dyDescent="0.2">
      <c r="A1928" s="158">
        <f t="shared" si="1036"/>
        <v>43084</v>
      </c>
      <c r="B1928" s="2">
        <f t="shared" si="1020"/>
        <v>337062.67561283021</v>
      </c>
      <c r="C1928" s="2">
        <f t="shared" si="1037"/>
        <v>241553.22511124</v>
      </c>
      <c r="D1928" s="2">
        <f>SUM(Y1928:Y$2170)</f>
        <v>13533.869084430002</v>
      </c>
      <c r="E1928" s="73">
        <f t="shared" si="1021"/>
        <v>228019.35602680998</v>
      </c>
      <c r="F1928" s="88">
        <f t="shared" si="1047"/>
        <v>4881.25</v>
      </c>
      <c r="G1928" s="3">
        <f>IF(AND(N1928=1,N1927&gt;1),VLOOKUP(A1927,[1]Plan1!$BK$81:$BM$259,3),G1927)</f>
        <v>4894.92</v>
      </c>
      <c r="H1928" s="11">
        <f t="shared" si="1048"/>
        <v>43023</v>
      </c>
      <c r="I1928" s="11">
        <f t="shared" si="1049"/>
        <v>43054</v>
      </c>
      <c r="J1928" s="12">
        <f t="shared" si="1022"/>
        <v>2.8005121638925434E-3</v>
      </c>
      <c r="K1928" s="11">
        <f t="shared" si="1038"/>
        <v>43115</v>
      </c>
      <c r="L1928" s="11">
        <f t="shared" si="1023"/>
        <v>43115</v>
      </c>
      <c r="M1928" s="1">
        <f t="shared" si="1042"/>
        <v>20</v>
      </c>
      <c r="N1928" s="1">
        <f t="shared" si="1024"/>
        <v>1</v>
      </c>
      <c r="O1928" s="2">
        <f t="shared" si="1025"/>
        <v>1.00013983</v>
      </c>
      <c r="P1928" s="13">
        <f t="shared" si="1050"/>
        <v>1.0042009199999999</v>
      </c>
      <c r="Q1928" s="13">
        <f t="shared" si="1043"/>
        <v>1.3955595159341541</v>
      </c>
      <c r="R1928" s="2">
        <f t="shared" si="1046"/>
        <v>1.39575465</v>
      </c>
      <c r="S1928" s="2">
        <f t="shared" si="1039"/>
        <v>1.3848725200000001</v>
      </c>
      <c r="T1928" s="2">
        <f t="shared" si="1026"/>
        <v>334520.42357392999</v>
      </c>
      <c r="U1928" s="2">
        <f t="shared" si="1027"/>
        <v>5208.814299874668</v>
      </c>
      <c r="V1928" s="2">
        <f t="shared" si="1028"/>
        <v>90239.720437615571</v>
      </c>
      <c r="W1928" s="2">
        <f t="shared" si="1029"/>
        <v>337001.75984873023</v>
      </c>
      <c r="X1928" s="17">
        <f t="shared" si="1030"/>
        <v>0</v>
      </c>
      <c r="Y1928" s="2">
        <f t="shared" si="1031"/>
        <v>0</v>
      </c>
      <c r="Z1928" s="72">
        <f t="shared" si="1032"/>
        <v>0</v>
      </c>
      <c r="AA1928" s="2">
        <f t="shared" si="1051"/>
        <v>0</v>
      </c>
      <c r="AB1928" s="12">
        <f t="shared" si="1040"/>
        <v>4.6600000000000003E-2</v>
      </c>
      <c r="AC1928" s="17">
        <f t="shared" si="1033"/>
        <v>1</v>
      </c>
      <c r="AD1928" s="17">
        <v>252</v>
      </c>
      <c r="AE1928" s="13">
        <f t="shared" si="1044"/>
        <v>1.0001807579999999</v>
      </c>
      <c r="AF1928" s="2">
        <f t="shared" si="1052"/>
        <v>60.467242720000002</v>
      </c>
      <c r="AG1928" s="2">
        <f t="shared" si="1034"/>
        <v>60.915764099999997</v>
      </c>
      <c r="AH1928" s="3">
        <f t="shared" si="1035"/>
        <v>0</v>
      </c>
      <c r="AI1928" s="4" t="str">
        <f t="shared" si="1045"/>
        <v>A+J=</v>
      </c>
      <c r="AJ1928" s="11">
        <f t="shared" si="1041"/>
        <v>43115</v>
      </c>
      <c r="AK1928" s="11"/>
      <c r="AL1928" s="4"/>
      <c r="AM1928" s="1"/>
      <c r="AN1928" s="11"/>
      <c r="AO1928" s="1"/>
      <c r="AP1928" s="1"/>
      <c r="AQ1928" s="3"/>
      <c r="AR1928" s="3"/>
      <c r="AS1928" s="6"/>
      <c r="AT1928" s="1"/>
      <c r="AU1928" s="1"/>
      <c r="AV1928" s="1"/>
      <c r="AW1928" s="1"/>
      <c r="AX1928" s="1"/>
      <c r="AY1928" s="1"/>
      <c r="AZ1928" s="1"/>
      <c r="BA1928" s="1"/>
      <c r="BB1928" s="1"/>
    </row>
    <row r="1929" spans="1:54" x14ac:dyDescent="0.2">
      <c r="A1929" s="158">
        <f t="shared" si="1036"/>
        <v>43085</v>
      </c>
      <c r="B1929" s="2">
        <f t="shared" si="1020"/>
        <v>337168.12306952954</v>
      </c>
      <c r="C1929" s="2">
        <f t="shared" si="1037"/>
        <v>241553.22511124</v>
      </c>
      <c r="D1929" s="2">
        <f>SUM(Y1929:Y$2170)</f>
        <v>13533.869084430002</v>
      </c>
      <c r="E1929" s="73">
        <f t="shared" si="1021"/>
        <v>228019.35602680998</v>
      </c>
      <c r="F1929" s="88">
        <f t="shared" si="1047"/>
        <v>4881.25</v>
      </c>
      <c r="G1929" s="3">
        <f>IF(AND(N1929=1,N1928&gt;1),VLOOKUP(A1928,[1]Plan1!$BK$81:$BM$259,3),G1928)</f>
        <v>4894.92</v>
      </c>
      <c r="H1929" s="11">
        <f t="shared" si="1048"/>
        <v>43023</v>
      </c>
      <c r="I1929" s="11">
        <f t="shared" si="1049"/>
        <v>43054</v>
      </c>
      <c r="J1929" s="12">
        <f t="shared" si="1022"/>
        <v>2.8005121638925434E-3</v>
      </c>
      <c r="K1929" s="11">
        <f t="shared" si="1038"/>
        <v>43115</v>
      </c>
      <c r="L1929" s="11">
        <f t="shared" si="1023"/>
        <v>43115</v>
      </c>
      <c r="M1929" s="1">
        <f t="shared" si="1042"/>
        <v>20</v>
      </c>
      <c r="N1929" s="1">
        <f t="shared" si="1024"/>
        <v>2</v>
      </c>
      <c r="O1929" s="2">
        <f t="shared" si="1025"/>
        <v>1.0002796899999999</v>
      </c>
      <c r="P1929" s="13">
        <f t="shared" si="1050"/>
        <v>1.0042009199999999</v>
      </c>
      <c r="Q1929" s="13">
        <f t="shared" si="1043"/>
        <v>1.3955595159341541</v>
      </c>
      <c r="R1929" s="2">
        <f t="shared" si="1046"/>
        <v>1.3959498299999999</v>
      </c>
      <c r="S1929" s="2">
        <f t="shared" si="1039"/>
        <v>1.3848725200000001</v>
      </c>
      <c r="T1929" s="2">
        <f t="shared" si="1026"/>
        <v>334520.42357392999</v>
      </c>
      <c r="U1929" s="2">
        <f t="shared" si="1027"/>
        <v>5208.814299874668</v>
      </c>
      <c r="V1929" s="2">
        <f t="shared" si="1028"/>
        <v>90284.225255524871</v>
      </c>
      <c r="W1929" s="2">
        <f t="shared" si="1029"/>
        <v>337046.26466663956</v>
      </c>
      <c r="X1929" s="17">
        <f t="shared" si="1030"/>
        <v>0</v>
      </c>
      <c r="Y1929" s="2">
        <f t="shared" si="1031"/>
        <v>0</v>
      </c>
      <c r="Z1929" s="72">
        <f t="shared" si="1032"/>
        <v>0</v>
      </c>
      <c r="AA1929" s="2">
        <f t="shared" si="1051"/>
        <v>0</v>
      </c>
      <c r="AB1929" s="12">
        <f t="shared" si="1040"/>
        <v>4.6600000000000003E-2</v>
      </c>
      <c r="AC1929" s="17">
        <f t="shared" si="1033"/>
        <v>2</v>
      </c>
      <c r="AD1929" s="17">
        <v>252</v>
      </c>
      <c r="AE1929" s="13">
        <f t="shared" si="1044"/>
        <v>1.0003615480000001</v>
      </c>
      <c r="AF1929" s="2">
        <f t="shared" si="1052"/>
        <v>120.9451901</v>
      </c>
      <c r="AG1929" s="2">
        <f t="shared" si="1034"/>
        <v>121.85840288999999</v>
      </c>
      <c r="AH1929" s="3">
        <f t="shared" si="1035"/>
        <v>0</v>
      </c>
      <c r="AI1929" s="4" t="str">
        <f t="shared" si="1045"/>
        <v>A+J=</v>
      </c>
      <c r="AJ1929" s="11">
        <f t="shared" si="1041"/>
        <v>43115</v>
      </c>
      <c r="AK1929" s="11"/>
      <c r="AL1929" s="4"/>
      <c r="AM1929" s="1"/>
      <c r="AN1929" s="11"/>
      <c r="AO1929" s="1"/>
      <c r="AP1929" s="1"/>
      <c r="AQ1929" s="3"/>
      <c r="AR1929" s="3"/>
      <c r="AS1929" s="6"/>
      <c r="AT1929" s="1"/>
      <c r="AU1929" s="1"/>
      <c r="AV1929" s="1"/>
      <c r="AW1929" s="1"/>
      <c r="AX1929" s="1"/>
      <c r="AY1929" s="1"/>
      <c r="AZ1929" s="1"/>
      <c r="BA1929" s="1"/>
      <c r="BB1929" s="1"/>
    </row>
    <row r="1930" spans="1:54" x14ac:dyDescent="0.2">
      <c r="A1930" s="158">
        <f t="shared" si="1036"/>
        <v>43086</v>
      </c>
      <c r="B1930" s="2">
        <f t="shared" ref="B1930:B1993" si="1053">(W1930+AG1930)</f>
        <v>337168.12306952954</v>
      </c>
      <c r="C1930" s="2">
        <f t="shared" si="1037"/>
        <v>241553.22511124</v>
      </c>
      <c r="D1930" s="2">
        <f>SUM(Y1930:Y$2170)</f>
        <v>13533.869084430002</v>
      </c>
      <c r="E1930" s="73">
        <f t="shared" ref="E1930:E1993" si="1054">(C1930-D1930)</f>
        <v>228019.35602680998</v>
      </c>
      <c r="F1930" s="88">
        <f t="shared" si="1047"/>
        <v>4881.25</v>
      </c>
      <c r="G1930" s="3">
        <f>IF(AND(N1930=1,N1929&gt;1),VLOOKUP(A1929,[1]Plan1!$BK$81:$BM$259,3),G1929)</f>
        <v>4894.92</v>
      </c>
      <c r="H1930" s="11">
        <f t="shared" si="1048"/>
        <v>43023</v>
      </c>
      <c r="I1930" s="11">
        <f t="shared" si="1049"/>
        <v>43054</v>
      </c>
      <c r="J1930" s="12">
        <f t="shared" ref="J1930:J1993" si="1055">(G1930/F1930)-1</f>
        <v>2.8005121638925434E-3</v>
      </c>
      <c r="K1930" s="11">
        <f t="shared" si="1038"/>
        <v>43115</v>
      </c>
      <c r="L1930" s="11">
        <f t="shared" ref="L1930:L1993" si="1056">IF(A1930&gt;L1929,K1930,L1929)</f>
        <v>43115</v>
      </c>
      <c r="M1930" s="1">
        <f t="shared" si="1042"/>
        <v>20</v>
      </c>
      <c r="N1930" s="1">
        <f t="shared" ref="N1930:N1993" si="1057">(M1930-(NETWORKDAYS(A1930,L1930,$AN$194:$AN$348)-1))</f>
        <v>2</v>
      </c>
      <c r="O1930" s="2">
        <f t="shared" ref="O1930:O1993" si="1058">TRUNC((G1930/F1930)^TRUNC((N1930/M1930),9),8)</f>
        <v>1.0002796899999999</v>
      </c>
      <c r="P1930" s="13">
        <f t="shared" si="1050"/>
        <v>1.0042009199999999</v>
      </c>
      <c r="Q1930" s="13">
        <f t="shared" si="1043"/>
        <v>1.3955595159341541</v>
      </c>
      <c r="R1930" s="2">
        <f t="shared" si="1046"/>
        <v>1.3959498299999999</v>
      </c>
      <c r="S1930" s="2">
        <f t="shared" si="1039"/>
        <v>1.3848725200000001</v>
      </c>
      <c r="T1930" s="2">
        <f t="shared" ref="T1930:T1993" si="1059">TRUNC(C1930*S1930,8)</f>
        <v>334520.42357392999</v>
      </c>
      <c r="U1930" s="2">
        <f t="shared" ref="U1930:U1993" si="1060">(D1930*(S1930-1))</f>
        <v>5208.814299874668</v>
      </c>
      <c r="V1930" s="2">
        <f t="shared" ref="V1930:V1993" si="1061">(E1930*(R1930-1))</f>
        <v>90284.225255524871</v>
      </c>
      <c r="W1930" s="2">
        <f t="shared" ref="W1930:W1993" si="1062">(C1930+U1930+V1930)</f>
        <v>337046.26466663956</v>
      </c>
      <c r="X1930" s="17">
        <f t="shared" ref="X1930:X1993" si="1063">IF(VLOOKUP(A1930,AN$10:AU$190,8)=VLOOKUP(A1929,AN$10:AU$190,8),0,VLOOKUP(A1930,AN$10:AU$190,8))</f>
        <v>0</v>
      </c>
      <c r="Y1930" s="2">
        <f t="shared" ref="Y1930:Y1993" si="1064">IF(X1930&gt;0,VLOOKUP(A1930,AN$12:AR$190,5),0)</f>
        <v>0</v>
      </c>
      <c r="Z1930" s="72">
        <f t="shared" ref="Z1930:Z1993" si="1065">IF(X1930&gt;0,VLOOKUP($A1930,$AN$10:$AS$190,6),0)</f>
        <v>0</v>
      </c>
      <c r="AA1930" s="2">
        <f t="shared" si="1051"/>
        <v>0</v>
      </c>
      <c r="AB1930" s="12">
        <f t="shared" si="1040"/>
        <v>4.6600000000000003E-2</v>
      </c>
      <c r="AC1930" s="17">
        <f t="shared" ref="AC1930:AC1993" si="1066">N1930</f>
        <v>2</v>
      </c>
      <c r="AD1930" s="17">
        <v>252</v>
      </c>
      <c r="AE1930" s="13">
        <f t="shared" si="1044"/>
        <v>1.0003615480000001</v>
      </c>
      <c r="AF1930" s="2">
        <f t="shared" si="1052"/>
        <v>120.9451901</v>
      </c>
      <c r="AG1930" s="2">
        <f t="shared" ref="AG1930:AG1993" si="1067">TRUNC((W1930*(AE1930-1)),8)</f>
        <v>121.85840288999999</v>
      </c>
      <c r="AH1930" s="3">
        <f t="shared" ref="AH1930:AH1993" si="1068">IF(AA1930&gt;0,AA1930+AF1930,0)</f>
        <v>0</v>
      </c>
      <c r="AI1930" s="4" t="str">
        <f t="shared" si="1045"/>
        <v>A+J=</v>
      </c>
      <c r="AJ1930" s="11">
        <f t="shared" si="1041"/>
        <v>43115</v>
      </c>
      <c r="AK1930" s="11"/>
      <c r="AL1930" s="4"/>
      <c r="AM1930" s="1"/>
      <c r="AN1930" s="11"/>
      <c r="AO1930" s="1"/>
      <c r="AP1930" s="1"/>
      <c r="AQ1930" s="3"/>
      <c r="AR1930" s="3"/>
      <c r="AS1930" s="6"/>
      <c r="AT1930" s="1"/>
      <c r="AU1930" s="1"/>
      <c r="AV1930" s="1"/>
      <c r="AW1930" s="1"/>
      <c r="AX1930" s="1"/>
      <c r="AY1930" s="1"/>
      <c r="AZ1930" s="1"/>
      <c r="BA1930" s="1"/>
      <c r="BB1930" s="1"/>
    </row>
    <row r="1931" spans="1:54" x14ac:dyDescent="0.2">
      <c r="A1931" s="158">
        <f t="shared" ref="A1931:A1994" si="1069">(A1930+1)</f>
        <v>43087</v>
      </c>
      <c r="B1931" s="2">
        <f t="shared" si="1053"/>
        <v>337168.12306952954</v>
      </c>
      <c r="C1931" s="2">
        <f t="shared" ref="C1931:C1994" si="1070">TRUNC(IF(X1930&gt;0,VLOOKUP(A1930,$AN$12:$AO$190,2),C1930),8)</f>
        <v>241553.22511124</v>
      </c>
      <c r="D1931" s="2">
        <f>SUM(Y1931:Y$2170)</f>
        <v>13533.869084430002</v>
      </c>
      <c r="E1931" s="73">
        <f t="shared" si="1054"/>
        <v>228019.35602680998</v>
      </c>
      <c r="F1931" s="88">
        <f t="shared" si="1047"/>
        <v>4881.25</v>
      </c>
      <c r="G1931" s="3">
        <f>IF(AND(N1931=1,N1930&gt;1),VLOOKUP(A1930,[1]Plan1!$BK$81:$BM$259,3),G1930)</f>
        <v>4894.92</v>
      </c>
      <c r="H1931" s="11">
        <f t="shared" si="1048"/>
        <v>43023</v>
      </c>
      <c r="I1931" s="11">
        <f t="shared" si="1049"/>
        <v>43054</v>
      </c>
      <c r="J1931" s="12">
        <f t="shared" si="1055"/>
        <v>2.8005121638925434E-3</v>
      </c>
      <c r="K1931" s="11">
        <f t="shared" ref="K1931:K1994" si="1071">IF(DAY(A1931)=14,VLOOKUP(A1931,AR$194:AW$373,4),K1930)</f>
        <v>43115</v>
      </c>
      <c r="L1931" s="11">
        <f t="shared" si="1056"/>
        <v>43115</v>
      </c>
      <c r="M1931" s="1">
        <f t="shared" si="1042"/>
        <v>20</v>
      </c>
      <c r="N1931" s="1">
        <f t="shared" si="1057"/>
        <v>2</v>
      </c>
      <c r="O1931" s="2">
        <f t="shared" si="1058"/>
        <v>1.0002796899999999</v>
      </c>
      <c r="P1931" s="13">
        <f t="shared" si="1050"/>
        <v>1.0042009199999999</v>
      </c>
      <c r="Q1931" s="13">
        <f t="shared" si="1043"/>
        <v>1.3955595159341541</v>
      </c>
      <c r="R1931" s="2">
        <f t="shared" si="1046"/>
        <v>1.3959498299999999</v>
      </c>
      <c r="S1931" s="2">
        <f t="shared" ref="S1931:S1994" si="1072">IF(AND(X1931&gt;0,MONTH(A1931)=9),R1931,S1930)</f>
        <v>1.3848725200000001</v>
      </c>
      <c r="T1931" s="2">
        <f t="shared" si="1059"/>
        <v>334520.42357392999</v>
      </c>
      <c r="U1931" s="2">
        <f t="shared" si="1060"/>
        <v>5208.814299874668</v>
      </c>
      <c r="V1931" s="2">
        <f t="shared" si="1061"/>
        <v>90284.225255524871</v>
      </c>
      <c r="W1931" s="2">
        <f t="shared" si="1062"/>
        <v>337046.26466663956</v>
      </c>
      <c r="X1931" s="17">
        <f t="shared" si="1063"/>
        <v>0</v>
      </c>
      <c r="Y1931" s="2">
        <f t="shared" si="1064"/>
        <v>0</v>
      </c>
      <c r="Z1931" s="72">
        <f t="shared" si="1065"/>
        <v>0</v>
      </c>
      <c r="AA1931" s="2">
        <f t="shared" si="1051"/>
        <v>0</v>
      </c>
      <c r="AB1931" s="12">
        <f t="shared" ref="AB1931:AB1994" si="1073">(AB1930)</f>
        <v>4.6600000000000003E-2</v>
      </c>
      <c r="AC1931" s="17">
        <f t="shared" si="1066"/>
        <v>2</v>
      </c>
      <c r="AD1931" s="17">
        <v>252</v>
      </c>
      <c r="AE1931" s="13">
        <f t="shared" si="1044"/>
        <v>1.0003615480000001</v>
      </c>
      <c r="AF1931" s="2">
        <f t="shared" si="1052"/>
        <v>120.9451901</v>
      </c>
      <c r="AG1931" s="2">
        <f t="shared" si="1067"/>
        <v>121.85840288999999</v>
      </c>
      <c r="AH1931" s="3">
        <f t="shared" si="1068"/>
        <v>0</v>
      </c>
      <c r="AI1931" s="4" t="str">
        <f t="shared" si="1045"/>
        <v>A+J=</v>
      </c>
      <c r="AJ1931" s="11">
        <f t="shared" ref="AJ1931:AJ1994" si="1074">IF(X1930&gt;0,VLOOKUP(A1930,$AN$10:$AW$190,9),AJ1930)</f>
        <v>43115</v>
      </c>
      <c r="AK1931" s="11"/>
      <c r="AL1931" s="4"/>
      <c r="AM1931" s="1"/>
      <c r="AN1931" s="11"/>
      <c r="AO1931" s="1"/>
      <c r="AP1931" s="1"/>
      <c r="AQ1931" s="3"/>
      <c r="AR1931" s="3"/>
      <c r="AS1931" s="6"/>
      <c r="AT1931" s="1"/>
      <c r="AU1931" s="1"/>
      <c r="AV1931" s="1"/>
      <c r="AW1931" s="1"/>
      <c r="AX1931" s="1"/>
      <c r="AY1931" s="1"/>
      <c r="AZ1931" s="1"/>
      <c r="BA1931" s="1"/>
      <c r="BB1931" s="1"/>
    </row>
    <row r="1932" spans="1:54" x14ac:dyDescent="0.2">
      <c r="A1932" s="158">
        <f t="shared" si="1069"/>
        <v>43088</v>
      </c>
      <c r="B1932" s="2">
        <f t="shared" si="1053"/>
        <v>337273.60686800315</v>
      </c>
      <c r="C1932" s="2">
        <f t="shared" si="1070"/>
        <v>241553.22511124</v>
      </c>
      <c r="D1932" s="2">
        <f>SUM(Y1932:Y$2170)</f>
        <v>13533.869084430002</v>
      </c>
      <c r="E1932" s="73">
        <f t="shared" si="1054"/>
        <v>228019.35602680998</v>
      </c>
      <c r="F1932" s="88">
        <f t="shared" si="1047"/>
        <v>4881.25</v>
      </c>
      <c r="G1932" s="3">
        <f>IF(AND(N1932=1,N1931&gt;1),VLOOKUP(A1931,[1]Plan1!$BK$81:$BM$259,3),G1931)</f>
        <v>4894.92</v>
      </c>
      <c r="H1932" s="11">
        <f t="shared" si="1048"/>
        <v>43023</v>
      </c>
      <c r="I1932" s="11">
        <f t="shared" si="1049"/>
        <v>43054</v>
      </c>
      <c r="J1932" s="12">
        <f t="shared" si="1055"/>
        <v>2.8005121638925434E-3</v>
      </c>
      <c r="K1932" s="11">
        <f t="shared" si="1071"/>
        <v>43115</v>
      </c>
      <c r="L1932" s="11">
        <f t="shared" si="1056"/>
        <v>43115</v>
      </c>
      <c r="M1932" s="1">
        <f t="shared" si="1042"/>
        <v>20</v>
      </c>
      <c r="N1932" s="1">
        <f t="shared" si="1057"/>
        <v>3</v>
      </c>
      <c r="O1932" s="2">
        <f t="shared" si="1058"/>
        <v>1.00041957</v>
      </c>
      <c r="P1932" s="13">
        <f t="shared" si="1050"/>
        <v>1.0042009199999999</v>
      </c>
      <c r="Q1932" s="13">
        <f t="shared" si="1043"/>
        <v>1.3955595159341541</v>
      </c>
      <c r="R1932" s="2">
        <f t="shared" si="1046"/>
        <v>1.3961450500000001</v>
      </c>
      <c r="S1932" s="2">
        <f t="shared" si="1072"/>
        <v>1.3848725200000001</v>
      </c>
      <c r="T1932" s="2">
        <f t="shared" si="1059"/>
        <v>334520.42357392999</v>
      </c>
      <c r="U1932" s="2">
        <f t="shared" si="1060"/>
        <v>5208.814299874668</v>
      </c>
      <c r="V1932" s="2">
        <f t="shared" si="1061"/>
        <v>90328.739194208465</v>
      </c>
      <c r="W1932" s="2">
        <f t="shared" si="1062"/>
        <v>337090.77860532317</v>
      </c>
      <c r="X1932" s="17">
        <f t="shared" si="1063"/>
        <v>0</v>
      </c>
      <c r="Y1932" s="2">
        <f t="shared" si="1064"/>
        <v>0</v>
      </c>
      <c r="Z1932" s="72">
        <f t="shared" si="1065"/>
        <v>0</v>
      </c>
      <c r="AA1932" s="2">
        <f t="shared" si="1051"/>
        <v>0</v>
      </c>
      <c r="AB1932" s="12">
        <f t="shared" si="1073"/>
        <v>4.6600000000000003E-2</v>
      </c>
      <c r="AC1932" s="17">
        <f t="shared" si="1066"/>
        <v>3</v>
      </c>
      <c r="AD1932" s="17">
        <v>252</v>
      </c>
      <c r="AE1932" s="13">
        <f t="shared" si="1044"/>
        <v>1.0005423710000001</v>
      </c>
      <c r="AF1932" s="2">
        <f t="shared" si="1052"/>
        <v>181.43417665000001</v>
      </c>
      <c r="AG1932" s="2">
        <f t="shared" si="1067"/>
        <v>182.82826267999999</v>
      </c>
      <c r="AH1932" s="3">
        <f t="shared" si="1068"/>
        <v>0</v>
      </c>
      <c r="AI1932" s="4" t="str">
        <f t="shared" si="1045"/>
        <v>A+J=</v>
      </c>
      <c r="AJ1932" s="11">
        <f t="shared" si="1074"/>
        <v>43115</v>
      </c>
      <c r="AK1932" s="11"/>
      <c r="AL1932" s="4"/>
      <c r="AM1932" s="1"/>
      <c r="AN1932" s="11"/>
      <c r="AO1932" s="1"/>
      <c r="AP1932" s="1"/>
      <c r="AQ1932" s="3"/>
      <c r="AR1932" s="3"/>
      <c r="AS1932" s="6"/>
      <c r="AT1932" s="1"/>
      <c r="AU1932" s="1"/>
      <c r="AV1932" s="1"/>
      <c r="AW1932" s="1"/>
      <c r="AX1932" s="1"/>
      <c r="AY1932" s="1"/>
      <c r="AZ1932" s="1"/>
      <c r="BA1932" s="1"/>
      <c r="BB1932" s="1"/>
    </row>
    <row r="1933" spans="1:54" x14ac:dyDescent="0.2">
      <c r="A1933" s="158">
        <f t="shared" si="1069"/>
        <v>43089</v>
      </c>
      <c r="B1933" s="2">
        <f t="shared" si="1053"/>
        <v>337379.12017206021</v>
      </c>
      <c r="C1933" s="2">
        <f t="shared" si="1070"/>
        <v>241553.22511124</v>
      </c>
      <c r="D1933" s="2">
        <f>SUM(Y1933:Y$2170)</f>
        <v>13533.869084430002</v>
      </c>
      <c r="E1933" s="73">
        <f t="shared" si="1054"/>
        <v>228019.35602680998</v>
      </c>
      <c r="F1933" s="88">
        <f t="shared" si="1047"/>
        <v>4881.25</v>
      </c>
      <c r="G1933" s="3">
        <f>IF(AND(N1933=1,N1932&gt;1),VLOOKUP(A1932,[1]Plan1!$BK$81:$BM$259,3),G1932)</f>
        <v>4894.92</v>
      </c>
      <c r="H1933" s="11">
        <f t="shared" si="1048"/>
        <v>43023</v>
      </c>
      <c r="I1933" s="11">
        <f t="shared" si="1049"/>
        <v>43054</v>
      </c>
      <c r="J1933" s="12">
        <f t="shared" si="1055"/>
        <v>2.8005121638925434E-3</v>
      </c>
      <c r="K1933" s="11">
        <f t="shared" si="1071"/>
        <v>43115</v>
      </c>
      <c r="L1933" s="11">
        <f t="shared" si="1056"/>
        <v>43115</v>
      </c>
      <c r="M1933" s="1">
        <f t="shared" si="1042"/>
        <v>20</v>
      </c>
      <c r="N1933" s="1">
        <f t="shared" si="1057"/>
        <v>4</v>
      </c>
      <c r="O1933" s="2">
        <f t="shared" si="1058"/>
        <v>1.00055947</v>
      </c>
      <c r="P1933" s="13">
        <f t="shared" si="1050"/>
        <v>1.0042009199999999</v>
      </c>
      <c r="Q1933" s="13">
        <f t="shared" si="1043"/>
        <v>1.3955595159341541</v>
      </c>
      <c r="R1933" s="2">
        <f t="shared" si="1046"/>
        <v>1.39634028</v>
      </c>
      <c r="S1933" s="2">
        <f t="shared" si="1072"/>
        <v>1.3848725200000001</v>
      </c>
      <c r="T1933" s="2">
        <f t="shared" si="1059"/>
        <v>334520.42357392999</v>
      </c>
      <c r="U1933" s="2">
        <f t="shared" si="1060"/>
        <v>5208.814299874668</v>
      </c>
      <c r="V1933" s="2">
        <f t="shared" si="1061"/>
        <v>90373.255413085557</v>
      </c>
      <c r="W1933" s="2">
        <f t="shared" si="1062"/>
        <v>337135.29482420022</v>
      </c>
      <c r="X1933" s="17">
        <f t="shared" si="1063"/>
        <v>0</v>
      </c>
      <c r="Y1933" s="2">
        <f t="shared" si="1064"/>
        <v>0</v>
      </c>
      <c r="Z1933" s="72">
        <f t="shared" si="1065"/>
        <v>0</v>
      </c>
      <c r="AA1933" s="2">
        <f t="shared" si="1051"/>
        <v>0</v>
      </c>
      <c r="AB1933" s="12">
        <f t="shared" si="1073"/>
        <v>4.6600000000000003E-2</v>
      </c>
      <c r="AC1933" s="17">
        <f t="shared" si="1066"/>
        <v>4</v>
      </c>
      <c r="AD1933" s="17">
        <v>252</v>
      </c>
      <c r="AE1933" s="13">
        <f t="shared" si="1044"/>
        <v>1.0007232269999999</v>
      </c>
      <c r="AF1933" s="2">
        <f t="shared" si="1052"/>
        <v>241.93420237999999</v>
      </c>
      <c r="AG1933" s="2">
        <f t="shared" si="1067"/>
        <v>243.82534785999999</v>
      </c>
      <c r="AH1933" s="3">
        <f t="shared" si="1068"/>
        <v>0</v>
      </c>
      <c r="AI1933" s="4" t="str">
        <f t="shared" si="1045"/>
        <v>A+J=</v>
      </c>
      <c r="AJ1933" s="11">
        <f t="shared" si="1074"/>
        <v>43115</v>
      </c>
      <c r="AK1933" s="11"/>
      <c r="AL1933" s="4"/>
      <c r="AM1933" s="1"/>
      <c r="AN1933" s="11"/>
      <c r="AO1933" s="1"/>
      <c r="AP1933" s="1"/>
      <c r="AQ1933" s="3"/>
      <c r="AR1933" s="3"/>
      <c r="AS1933" s="6"/>
      <c r="AT1933" s="1"/>
      <c r="AU1933" s="1"/>
      <c r="AV1933" s="1"/>
      <c r="AW1933" s="1"/>
      <c r="AX1933" s="1"/>
      <c r="AY1933" s="1"/>
      <c r="AZ1933" s="1"/>
      <c r="BA1933" s="1"/>
      <c r="BB1933" s="1"/>
    </row>
    <row r="1934" spans="1:54" x14ac:dyDescent="0.2">
      <c r="A1934" s="158">
        <f t="shared" si="1069"/>
        <v>43090</v>
      </c>
      <c r="B1934" s="2">
        <f t="shared" si="1053"/>
        <v>337484.66949695162</v>
      </c>
      <c r="C1934" s="2">
        <f t="shared" si="1070"/>
        <v>241553.22511124</v>
      </c>
      <c r="D1934" s="2">
        <f>SUM(Y1934:Y$2170)</f>
        <v>13533.869084430002</v>
      </c>
      <c r="E1934" s="73">
        <f t="shared" si="1054"/>
        <v>228019.35602680998</v>
      </c>
      <c r="F1934" s="88">
        <f t="shared" si="1047"/>
        <v>4881.25</v>
      </c>
      <c r="G1934" s="3">
        <f>IF(AND(N1934=1,N1933&gt;1),VLOOKUP(A1933,[1]Plan1!$BK$81:$BM$259,3),G1933)</f>
        <v>4894.92</v>
      </c>
      <c r="H1934" s="11">
        <f t="shared" si="1048"/>
        <v>43023</v>
      </c>
      <c r="I1934" s="11">
        <f t="shared" si="1049"/>
        <v>43054</v>
      </c>
      <c r="J1934" s="12">
        <f t="shared" si="1055"/>
        <v>2.8005121638925434E-3</v>
      </c>
      <c r="K1934" s="11">
        <f t="shared" si="1071"/>
        <v>43115</v>
      </c>
      <c r="L1934" s="11">
        <f t="shared" si="1056"/>
        <v>43115</v>
      </c>
      <c r="M1934" s="1">
        <f t="shared" si="1042"/>
        <v>20</v>
      </c>
      <c r="N1934" s="1">
        <f t="shared" si="1057"/>
        <v>5</v>
      </c>
      <c r="O1934" s="2">
        <f t="shared" si="1058"/>
        <v>1.0006993900000001</v>
      </c>
      <c r="P1934" s="13">
        <f t="shared" si="1050"/>
        <v>1.0042009199999999</v>
      </c>
      <c r="Q1934" s="13">
        <f t="shared" si="1043"/>
        <v>1.3955595159341541</v>
      </c>
      <c r="R1934" s="2">
        <f t="shared" si="1046"/>
        <v>1.3965355500000001</v>
      </c>
      <c r="S1934" s="2">
        <f t="shared" si="1072"/>
        <v>1.3848725200000001</v>
      </c>
      <c r="T1934" s="2">
        <f t="shared" si="1059"/>
        <v>334520.42357392999</v>
      </c>
      <c r="U1934" s="2">
        <f t="shared" si="1060"/>
        <v>5208.814299874668</v>
      </c>
      <c r="V1934" s="2">
        <f t="shared" si="1061"/>
        <v>90417.78075273693</v>
      </c>
      <c r="W1934" s="2">
        <f t="shared" si="1062"/>
        <v>337179.8201638516</v>
      </c>
      <c r="X1934" s="17">
        <f t="shared" si="1063"/>
        <v>0</v>
      </c>
      <c r="Y1934" s="2">
        <f t="shared" si="1064"/>
        <v>0</v>
      </c>
      <c r="Z1934" s="72">
        <f t="shared" si="1065"/>
        <v>0</v>
      </c>
      <c r="AA1934" s="2">
        <f t="shared" si="1051"/>
        <v>0</v>
      </c>
      <c r="AB1934" s="12">
        <f t="shared" si="1073"/>
        <v>4.6600000000000003E-2</v>
      </c>
      <c r="AC1934" s="17">
        <f t="shared" si="1066"/>
        <v>5</v>
      </c>
      <c r="AD1934" s="17">
        <v>252</v>
      </c>
      <c r="AE1934" s="13">
        <f t="shared" si="1044"/>
        <v>1.000904115</v>
      </c>
      <c r="AF1934" s="2">
        <f t="shared" si="1052"/>
        <v>302.44493275000002</v>
      </c>
      <c r="AG1934" s="2">
        <f t="shared" si="1067"/>
        <v>304.84933310000002</v>
      </c>
      <c r="AH1934" s="3">
        <f t="shared" si="1068"/>
        <v>0</v>
      </c>
      <c r="AI1934" s="4" t="str">
        <f t="shared" si="1045"/>
        <v>A+J=</v>
      </c>
      <c r="AJ1934" s="11">
        <f t="shared" si="1074"/>
        <v>43115</v>
      </c>
      <c r="AK1934" s="11"/>
      <c r="AL1934" s="4"/>
      <c r="AM1934" s="1"/>
      <c r="AN1934" s="11"/>
      <c r="AO1934" s="1"/>
      <c r="AP1934" s="1"/>
      <c r="AQ1934" s="3"/>
      <c r="AR1934" s="3"/>
      <c r="AS1934" s="6"/>
      <c r="AT1934" s="1"/>
      <c r="AU1934" s="1"/>
      <c r="AV1934" s="1"/>
      <c r="AW1934" s="1"/>
      <c r="AX1934" s="1"/>
      <c r="AY1934" s="1"/>
      <c r="AZ1934" s="1"/>
      <c r="BA1934" s="1"/>
      <c r="BB1934" s="1"/>
    </row>
    <row r="1935" spans="1:54" x14ac:dyDescent="0.2">
      <c r="A1935" s="158">
        <f t="shared" si="1069"/>
        <v>43091</v>
      </c>
      <c r="B1935" s="2">
        <f t="shared" si="1053"/>
        <v>337590.25290645362</v>
      </c>
      <c r="C1935" s="2">
        <f t="shared" si="1070"/>
        <v>241553.22511124</v>
      </c>
      <c r="D1935" s="2">
        <f>SUM(Y1935:Y$2170)</f>
        <v>13533.869084430002</v>
      </c>
      <c r="E1935" s="73">
        <f t="shared" si="1054"/>
        <v>228019.35602680998</v>
      </c>
      <c r="F1935" s="88">
        <f t="shared" si="1047"/>
        <v>4881.25</v>
      </c>
      <c r="G1935" s="3">
        <f>IF(AND(N1935=1,N1934&gt;1),VLOOKUP(A1934,[1]Plan1!$BK$81:$BM$259,3),G1934)</f>
        <v>4894.92</v>
      </c>
      <c r="H1935" s="11">
        <f t="shared" si="1048"/>
        <v>43023</v>
      </c>
      <c r="I1935" s="11">
        <f t="shared" si="1049"/>
        <v>43054</v>
      </c>
      <c r="J1935" s="12">
        <f t="shared" si="1055"/>
        <v>2.8005121638925434E-3</v>
      </c>
      <c r="K1935" s="11">
        <f t="shared" si="1071"/>
        <v>43115</v>
      </c>
      <c r="L1935" s="11">
        <f t="shared" si="1056"/>
        <v>43115</v>
      </c>
      <c r="M1935" s="1">
        <f t="shared" si="1042"/>
        <v>20</v>
      </c>
      <c r="N1935" s="1">
        <f t="shared" si="1057"/>
        <v>6</v>
      </c>
      <c r="O1935" s="2">
        <f t="shared" si="1058"/>
        <v>1.00083933</v>
      </c>
      <c r="P1935" s="13">
        <f t="shared" si="1050"/>
        <v>1.0042009199999999</v>
      </c>
      <c r="Q1935" s="13">
        <f t="shared" si="1043"/>
        <v>1.3955595159341541</v>
      </c>
      <c r="R1935" s="2">
        <f t="shared" si="1046"/>
        <v>1.39673085</v>
      </c>
      <c r="S1935" s="2">
        <f t="shared" si="1072"/>
        <v>1.3848725200000001</v>
      </c>
      <c r="T1935" s="2">
        <f t="shared" si="1059"/>
        <v>334520.42357392999</v>
      </c>
      <c r="U1935" s="2">
        <f t="shared" si="1060"/>
        <v>5208.814299874668</v>
      </c>
      <c r="V1935" s="2">
        <f t="shared" si="1061"/>
        <v>90462.31293296894</v>
      </c>
      <c r="W1935" s="2">
        <f t="shared" si="1062"/>
        <v>337224.3523440836</v>
      </c>
      <c r="X1935" s="17">
        <f t="shared" si="1063"/>
        <v>0</v>
      </c>
      <c r="Y1935" s="2">
        <f t="shared" si="1064"/>
        <v>0</v>
      </c>
      <c r="Z1935" s="72">
        <f t="shared" si="1065"/>
        <v>0</v>
      </c>
      <c r="AA1935" s="2">
        <f t="shared" si="1051"/>
        <v>0</v>
      </c>
      <c r="AB1935" s="12">
        <f t="shared" si="1073"/>
        <v>4.6600000000000003E-2</v>
      </c>
      <c r="AC1935" s="17">
        <f t="shared" si="1066"/>
        <v>6</v>
      </c>
      <c r="AD1935" s="17">
        <v>252</v>
      </c>
      <c r="AE1935" s="13">
        <f t="shared" si="1044"/>
        <v>1.0010850360000001</v>
      </c>
      <c r="AF1935" s="2">
        <f t="shared" si="1052"/>
        <v>362.96670231000002</v>
      </c>
      <c r="AG1935" s="2">
        <f t="shared" si="1067"/>
        <v>365.90056236999999</v>
      </c>
      <c r="AH1935" s="3">
        <f t="shared" si="1068"/>
        <v>0</v>
      </c>
      <c r="AI1935" s="4" t="str">
        <f t="shared" si="1045"/>
        <v>A+J=</v>
      </c>
      <c r="AJ1935" s="11">
        <f t="shared" si="1074"/>
        <v>43115</v>
      </c>
      <c r="AK1935" s="11"/>
      <c r="AL1935" s="4"/>
      <c r="AM1935" s="1"/>
      <c r="AN1935" s="11"/>
      <c r="AO1935" s="1"/>
      <c r="AP1935" s="1"/>
      <c r="AQ1935" s="3"/>
      <c r="AR1935" s="3"/>
      <c r="AS1935" s="6"/>
      <c r="AT1935" s="1"/>
      <c r="AU1935" s="1"/>
      <c r="AV1935" s="1"/>
      <c r="AW1935" s="1"/>
      <c r="AX1935" s="1"/>
      <c r="AY1935" s="1"/>
      <c r="AZ1935" s="1"/>
      <c r="BA1935" s="1"/>
      <c r="BB1935" s="1"/>
    </row>
    <row r="1936" spans="1:54" x14ac:dyDescent="0.2">
      <c r="A1936" s="158">
        <f t="shared" si="1069"/>
        <v>43092</v>
      </c>
      <c r="B1936" s="2">
        <f t="shared" si="1053"/>
        <v>337695.86355942569</v>
      </c>
      <c r="C1936" s="2">
        <f t="shared" si="1070"/>
        <v>241553.22511124</v>
      </c>
      <c r="D1936" s="2">
        <f>SUM(Y1936:Y$2170)</f>
        <v>13533.869084430002</v>
      </c>
      <c r="E1936" s="73">
        <f t="shared" si="1054"/>
        <v>228019.35602680998</v>
      </c>
      <c r="F1936" s="88">
        <f t="shared" si="1047"/>
        <v>4881.25</v>
      </c>
      <c r="G1936" s="3">
        <f>IF(AND(N1936=1,N1935&gt;1),VLOOKUP(A1935,[1]Plan1!$BK$81:$BM$259,3),G1935)</f>
        <v>4894.92</v>
      </c>
      <c r="H1936" s="11">
        <f t="shared" si="1048"/>
        <v>43023</v>
      </c>
      <c r="I1936" s="11">
        <f t="shared" si="1049"/>
        <v>43054</v>
      </c>
      <c r="J1936" s="12">
        <f t="shared" si="1055"/>
        <v>2.8005121638925434E-3</v>
      </c>
      <c r="K1936" s="11">
        <f t="shared" si="1071"/>
        <v>43115</v>
      </c>
      <c r="L1936" s="11">
        <f t="shared" si="1056"/>
        <v>43115</v>
      </c>
      <c r="M1936" s="1">
        <f t="shared" si="1042"/>
        <v>20</v>
      </c>
      <c r="N1936" s="1">
        <f t="shared" si="1057"/>
        <v>7</v>
      </c>
      <c r="O1936" s="2">
        <f t="shared" si="1058"/>
        <v>1.0009792799999999</v>
      </c>
      <c r="P1936" s="13">
        <f t="shared" si="1050"/>
        <v>1.0042009199999999</v>
      </c>
      <c r="Q1936" s="13">
        <f t="shared" si="1043"/>
        <v>1.3955595159341541</v>
      </c>
      <c r="R1936" s="2">
        <f t="shared" si="1046"/>
        <v>1.3969261500000001</v>
      </c>
      <c r="S1936" s="2">
        <f t="shared" si="1072"/>
        <v>1.3848725200000001</v>
      </c>
      <c r="T1936" s="2">
        <f t="shared" si="1059"/>
        <v>334520.42357392999</v>
      </c>
      <c r="U1936" s="2">
        <f t="shared" si="1060"/>
        <v>5208.814299874668</v>
      </c>
      <c r="V1936" s="2">
        <f t="shared" si="1061"/>
        <v>90506.845113201009</v>
      </c>
      <c r="W1936" s="2">
        <f t="shared" si="1062"/>
        <v>337268.88452431571</v>
      </c>
      <c r="X1936" s="17">
        <f t="shared" si="1063"/>
        <v>0</v>
      </c>
      <c r="Y1936" s="2">
        <f t="shared" si="1064"/>
        <v>0</v>
      </c>
      <c r="Z1936" s="72">
        <f t="shared" si="1065"/>
        <v>0</v>
      </c>
      <c r="AA1936" s="2">
        <f t="shared" si="1051"/>
        <v>0</v>
      </c>
      <c r="AB1936" s="12">
        <f t="shared" si="1073"/>
        <v>4.6600000000000003E-2</v>
      </c>
      <c r="AC1936" s="17">
        <f t="shared" si="1066"/>
        <v>7</v>
      </c>
      <c r="AD1936" s="17">
        <v>252</v>
      </c>
      <c r="AE1936" s="13">
        <f t="shared" si="1044"/>
        <v>1.0012659900000001</v>
      </c>
      <c r="AF1936" s="2">
        <f t="shared" si="1052"/>
        <v>423.49951104000002</v>
      </c>
      <c r="AG1936" s="2">
        <f t="shared" si="1067"/>
        <v>426.97903510999998</v>
      </c>
      <c r="AH1936" s="3">
        <f t="shared" si="1068"/>
        <v>0</v>
      </c>
      <c r="AI1936" s="4" t="str">
        <f t="shared" si="1045"/>
        <v>A+J=</v>
      </c>
      <c r="AJ1936" s="11">
        <f t="shared" si="1074"/>
        <v>43115</v>
      </c>
      <c r="AK1936" s="11"/>
      <c r="AL1936" s="4"/>
      <c r="AM1936" s="1"/>
      <c r="AN1936" s="11"/>
      <c r="AO1936" s="1"/>
      <c r="AP1936" s="1"/>
      <c r="AQ1936" s="3"/>
      <c r="AR1936" s="3"/>
      <c r="AS1936" s="6"/>
      <c r="AT1936" s="1"/>
      <c r="AU1936" s="1"/>
      <c r="AV1936" s="1"/>
      <c r="AW1936" s="1"/>
      <c r="AX1936" s="1"/>
      <c r="AY1936" s="1"/>
      <c r="AZ1936" s="1"/>
      <c r="BA1936" s="1"/>
      <c r="BB1936" s="1"/>
    </row>
    <row r="1937" spans="1:54" x14ac:dyDescent="0.2">
      <c r="A1937" s="158">
        <f t="shared" si="1069"/>
        <v>43093</v>
      </c>
      <c r="B1937" s="2">
        <f t="shared" si="1053"/>
        <v>337695.86355942569</v>
      </c>
      <c r="C1937" s="2">
        <f t="shared" si="1070"/>
        <v>241553.22511124</v>
      </c>
      <c r="D1937" s="2">
        <f>SUM(Y1937:Y$2170)</f>
        <v>13533.869084430002</v>
      </c>
      <c r="E1937" s="73">
        <f t="shared" si="1054"/>
        <v>228019.35602680998</v>
      </c>
      <c r="F1937" s="88">
        <f t="shared" si="1047"/>
        <v>4881.25</v>
      </c>
      <c r="G1937" s="3">
        <f>IF(AND(N1937=1,N1936&gt;1),VLOOKUP(A1936,[1]Plan1!$BK$81:$BM$259,3),G1936)</f>
        <v>4894.92</v>
      </c>
      <c r="H1937" s="11">
        <f t="shared" si="1048"/>
        <v>43023</v>
      </c>
      <c r="I1937" s="11">
        <f t="shared" si="1049"/>
        <v>43054</v>
      </c>
      <c r="J1937" s="12">
        <f t="shared" si="1055"/>
        <v>2.8005121638925434E-3</v>
      </c>
      <c r="K1937" s="11">
        <f t="shared" si="1071"/>
        <v>43115</v>
      </c>
      <c r="L1937" s="11">
        <f t="shared" si="1056"/>
        <v>43115</v>
      </c>
      <c r="M1937" s="1">
        <f t="shared" si="1042"/>
        <v>20</v>
      </c>
      <c r="N1937" s="1">
        <f t="shared" si="1057"/>
        <v>7</v>
      </c>
      <c r="O1937" s="2">
        <f t="shared" si="1058"/>
        <v>1.0009792799999999</v>
      </c>
      <c r="P1937" s="13">
        <f t="shared" si="1050"/>
        <v>1.0042009199999999</v>
      </c>
      <c r="Q1937" s="13">
        <f t="shared" si="1043"/>
        <v>1.3955595159341541</v>
      </c>
      <c r="R1937" s="2">
        <f t="shared" si="1046"/>
        <v>1.3969261500000001</v>
      </c>
      <c r="S1937" s="2">
        <f t="shared" si="1072"/>
        <v>1.3848725200000001</v>
      </c>
      <c r="T1937" s="2">
        <f t="shared" si="1059"/>
        <v>334520.42357392999</v>
      </c>
      <c r="U1937" s="2">
        <f t="shared" si="1060"/>
        <v>5208.814299874668</v>
      </c>
      <c r="V1937" s="2">
        <f t="shared" si="1061"/>
        <v>90506.845113201009</v>
      </c>
      <c r="W1937" s="2">
        <f t="shared" si="1062"/>
        <v>337268.88452431571</v>
      </c>
      <c r="X1937" s="17">
        <f t="shared" si="1063"/>
        <v>0</v>
      </c>
      <c r="Y1937" s="2">
        <f t="shared" si="1064"/>
        <v>0</v>
      </c>
      <c r="Z1937" s="72">
        <f t="shared" si="1065"/>
        <v>0</v>
      </c>
      <c r="AA1937" s="2">
        <f t="shared" si="1051"/>
        <v>0</v>
      </c>
      <c r="AB1937" s="12">
        <f t="shared" si="1073"/>
        <v>4.6600000000000003E-2</v>
      </c>
      <c r="AC1937" s="17">
        <f t="shared" si="1066"/>
        <v>7</v>
      </c>
      <c r="AD1937" s="17">
        <v>252</v>
      </c>
      <c r="AE1937" s="13">
        <f t="shared" si="1044"/>
        <v>1.0012659900000001</v>
      </c>
      <c r="AF1937" s="2">
        <f t="shared" si="1052"/>
        <v>423.49951104000002</v>
      </c>
      <c r="AG1937" s="2">
        <f t="shared" si="1067"/>
        <v>426.97903510999998</v>
      </c>
      <c r="AH1937" s="3">
        <f t="shared" si="1068"/>
        <v>0</v>
      </c>
      <c r="AI1937" s="4" t="str">
        <f t="shared" si="1045"/>
        <v>A+J=</v>
      </c>
      <c r="AJ1937" s="11">
        <f t="shared" si="1074"/>
        <v>43115</v>
      </c>
      <c r="AK1937" s="11"/>
      <c r="AL1937" s="4"/>
      <c r="AM1937" s="1"/>
      <c r="AN1937" s="11"/>
      <c r="AO1937" s="1"/>
      <c r="AP1937" s="1"/>
      <c r="AQ1937" s="3"/>
      <c r="AR1937" s="3"/>
      <c r="AS1937" s="6"/>
      <c r="AT1937" s="1"/>
      <c r="AU1937" s="1"/>
      <c r="AV1937" s="1"/>
      <c r="AW1937" s="1"/>
      <c r="AX1937" s="1"/>
      <c r="AY1937" s="1"/>
      <c r="AZ1937" s="1"/>
      <c r="BA1937" s="1"/>
      <c r="BB1937" s="1"/>
    </row>
    <row r="1938" spans="1:54" x14ac:dyDescent="0.2">
      <c r="A1938" s="158">
        <f t="shared" si="1069"/>
        <v>43094</v>
      </c>
      <c r="B1938" s="2">
        <f t="shared" si="1053"/>
        <v>337695.86355942569</v>
      </c>
      <c r="C1938" s="2">
        <f t="shared" si="1070"/>
        <v>241553.22511124</v>
      </c>
      <c r="D1938" s="2">
        <f>SUM(Y1938:Y$2170)</f>
        <v>13533.869084430002</v>
      </c>
      <c r="E1938" s="73">
        <f t="shared" si="1054"/>
        <v>228019.35602680998</v>
      </c>
      <c r="F1938" s="88">
        <f t="shared" si="1047"/>
        <v>4881.25</v>
      </c>
      <c r="G1938" s="3">
        <f>IF(AND(N1938=1,N1937&gt;1),VLOOKUP(A1937,[1]Plan1!$BK$81:$BM$259,3),G1937)</f>
        <v>4894.92</v>
      </c>
      <c r="H1938" s="11">
        <f t="shared" si="1048"/>
        <v>43023</v>
      </c>
      <c r="I1938" s="11">
        <f t="shared" si="1049"/>
        <v>43054</v>
      </c>
      <c r="J1938" s="12">
        <f t="shared" si="1055"/>
        <v>2.8005121638925434E-3</v>
      </c>
      <c r="K1938" s="11">
        <f t="shared" si="1071"/>
        <v>43115</v>
      </c>
      <c r="L1938" s="11">
        <f t="shared" si="1056"/>
        <v>43115</v>
      </c>
      <c r="M1938" s="1">
        <f t="shared" si="1042"/>
        <v>20</v>
      </c>
      <c r="N1938" s="1">
        <f t="shared" si="1057"/>
        <v>7</v>
      </c>
      <c r="O1938" s="2">
        <f t="shared" si="1058"/>
        <v>1.0009792799999999</v>
      </c>
      <c r="P1938" s="13">
        <f t="shared" si="1050"/>
        <v>1.0042009199999999</v>
      </c>
      <c r="Q1938" s="13">
        <f t="shared" si="1043"/>
        <v>1.3955595159341541</v>
      </c>
      <c r="R1938" s="2">
        <f t="shared" si="1046"/>
        <v>1.3969261500000001</v>
      </c>
      <c r="S1938" s="2">
        <f t="shared" si="1072"/>
        <v>1.3848725200000001</v>
      </c>
      <c r="T1938" s="2">
        <f t="shared" si="1059"/>
        <v>334520.42357392999</v>
      </c>
      <c r="U1938" s="2">
        <f t="shared" si="1060"/>
        <v>5208.814299874668</v>
      </c>
      <c r="V1938" s="2">
        <f t="shared" si="1061"/>
        <v>90506.845113201009</v>
      </c>
      <c r="W1938" s="2">
        <f t="shared" si="1062"/>
        <v>337268.88452431571</v>
      </c>
      <c r="X1938" s="17">
        <f t="shared" si="1063"/>
        <v>0</v>
      </c>
      <c r="Y1938" s="2">
        <f t="shared" si="1064"/>
        <v>0</v>
      </c>
      <c r="Z1938" s="72">
        <f t="shared" si="1065"/>
        <v>0</v>
      </c>
      <c r="AA1938" s="2">
        <f t="shared" si="1051"/>
        <v>0</v>
      </c>
      <c r="AB1938" s="12">
        <f t="shared" si="1073"/>
        <v>4.6600000000000003E-2</v>
      </c>
      <c r="AC1938" s="17">
        <f t="shared" si="1066"/>
        <v>7</v>
      </c>
      <c r="AD1938" s="17">
        <v>252</v>
      </c>
      <c r="AE1938" s="13">
        <f t="shared" si="1044"/>
        <v>1.0012659900000001</v>
      </c>
      <c r="AF1938" s="2">
        <f t="shared" si="1052"/>
        <v>423.49951104000002</v>
      </c>
      <c r="AG1938" s="2">
        <f t="shared" si="1067"/>
        <v>426.97903510999998</v>
      </c>
      <c r="AH1938" s="3">
        <f t="shared" si="1068"/>
        <v>0</v>
      </c>
      <c r="AI1938" s="4" t="str">
        <f t="shared" si="1045"/>
        <v>A+J=</v>
      </c>
      <c r="AJ1938" s="11">
        <f t="shared" si="1074"/>
        <v>43115</v>
      </c>
      <c r="AK1938" s="11"/>
      <c r="AL1938" s="4"/>
      <c r="AM1938" s="1"/>
      <c r="AN1938" s="11"/>
      <c r="AO1938" s="1"/>
      <c r="AP1938" s="1"/>
      <c r="AQ1938" s="3"/>
      <c r="AR1938" s="3"/>
      <c r="AS1938" s="6"/>
      <c r="AT1938" s="1"/>
      <c r="AU1938" s="1"/>
      <c r="AV1938" s="1"/>
      <c r="AW1938" s="1"/>
      <c r="AX1938" s="1"/>
      <c r="AY1938" s="1"/>
      <c r="AZ1938" s="1"/>
      <c r="BA1938" s="1"/>
      <c r="BB1938" s="1"/>
    </row>
    <row r="1939" spans="1:54" x14ac:dyDescent="0.2">
      <c r="A1939" s="158">
        <f t="shared" si="1069"/>
        <v>43095</v>
      </c>
      <c r="B1939" s="2">
        <f t="shared" si="1053"/>
        <v>337695.86355942569</v>
      </c>
      <c r="C1939" s="2">
        <f t="shared" si="1070"/>
        <v>241553.22511124</v>
      </c>
      <c r="D1939" s="2">
        <f>SUM(Y1939:Y$2170)</f>
        <v>13533.869084430002</v>
      </c>
      <c r="E1939" s="73">
        <f t="shared" si="1054"/>
        <v>228019.35602680998</v>
      </c>
      <c r="F1939" s="88">
        <f t="shared" si="1047"/>
        <v>4881.25</v>
      </c>
      <c r="G1939" s="3">
        <f>IF(AND(N1939=1,N1938&gt;1),VLOOKUP(A1938,[1]Plan1!$BK$81:$BM$259,3),G1938)</f>
        <v>4894.92</v>
      </c>
      <c r="H1939" s="11">
        <f t="shared" si="1048"/>
        <v>43023</v>
      </c>
      <c r="I1939" s="11">
        <f t="shared" si="1049"/>
        <v>43054</v>
      </c>
      <c r="J1939" s="12">
        <f t="shared" si="1055"/>
        <v>2.8005121638925434E-3</v>
      </c>
      <c r="K1939" s="11">
        <f t="shared" si="1071"/>
        <v>43115</v>
      </c>
      <c r="L1939" s="11">
        <f t="shared" si="1056"/>
        <v>43115</v>
      </c>
      <c r="M1939" s="1">
        <f t="shared" si="1042"/>
        <v>20</v>
      </c>
      <c r="N1939" s="1">
        <f t="shared" si="1057"/>
        <v>7</v>
      </c>
      <c r="O1939" s="2">
        <f t="shared" si="1058"/>
        <v>1.0009792799999999</v>
      </c>
      <c r="P1939" s="13">
        <f t="shared" si="1050"/>
        <v>1.0042009199999999</v>
      </c>
      <c r="Q1939" s="13">
        <f t="shared" si="1043"/>
        <v>1.3955595159341541</v>
      </c>
      <c r="R1939" s="2">
        <f t="shared" si="1046"/>
        <v>1.3969261500000001</v>
      </c>
      <c r="S1939" s="2">
        <f t="shared" si="1072"/>
        <v>1.3848725200000001</v>
      </c>
      <c r="T1939" s="2">
        <f t="shared" si="1059"/>
        <v>334520.42357392999</v>
      </c>
      <c r="U1939" s="2">
        <f t="shared" si="1060"/>
        <v>5208.814299874668</v>
      </c>
      <c r="V1939" s="2">
        <f t="shared" si="1061"/>
        <v>90506.845113201009</v>
      </c>
      <c r="W1939" s="2">
        <f t="shared" si="1062"/>
        <v>337268.88452431571</v>
      </c>
      <c r="X1939" s="17">
        <f t="shared" si="1063"/>
        <v>0</v>
      </c>
      <c r="Y1939" s="2">
        <f t="shared" si="1064"/>
        <v>0</v>
      </c>
      <c r="Z1939" s="72">
        <f t="shared" si="1065"/>
        <v>0</v>
      </c>
      <c r="AA1939" s="2">
        <f t="shared" si="1051"/>
        <v>0</v>
      </c>
      <c r="AB1939" s="12">
        <f t="shared" si="1073"/>
        <v>4.6600000000000003E-2</v>
      </c>
      <c r="AC1939" s="17">
        <f t="shared" si="1066"/>
        <v>7</v>
      </c>
      <c r="AD1939" s="17">
        <v>252</v>
      </c>
      <c r="AE1939" s="13">
        <f t="shared" si="1044"/>
        <v>1.0012659900000001</v>
      </c>
      <c r="AF1939" s="2">
        <f t="shared" si="1052"/>
        <v>423.49951104000002</v>
      </c>
      <c r="AG1939" s="2">
        <f t="shared" si="1067"/>
        <v>426.97903510999998</v>
      </c>
      <c r="AH1939" s="3">
        <f t="shared" si="1068"/>
        <v>0</v>
      </c>
      <c r="AI1939" s="4" t="str">
        <f t="shared" si="1045"/>
        <v>A+J=</v>
      </c>
      <c r="AJ1939" s="11">
        <f t="shared" si="1074"/>
        <v>43115</v>
      </c>
      <c r="AK1939" s="11"/>
      <c r="AL1939" s="4"/>
      <c r="AM1939" s="1"/>
      <c r="AN1939" s="11"/>
      <c r="AO1939" s="1"/>
      <c r="AP1939" s="1"/>
      <c r="AQ1939" s="3"/>
      <c r="AR1939" s="3"/>
      <c r="AS1939" s="6"/>
      <c r="AT1939" s="1"/>
      <c r="AU1939" s="1"/>
      <c r="AV1939" s="1"/>
      <c r="AW1939" s="1"/>
      <c r="AX1939" s="1"/>
      <c r="AY1939" s="1"/>
      <c r="AZ1939" s="1"/>
      <c r="BA1939" s="1"/>
      <c r="BB1939" s="1"/>
    </row>
    <row r="1940" spans="1:54" x14ac:dyDescent="0.2">
      <c r="A1940" s="158">
        <f t="shared" si="1069"/>
        <v>43096</v>
      </c>
      <c r="B1940" s="2">
        <f t="shared" si="1053"/>
        <v>337801.5125404555</v>
      </c>
      <c r="C1940" s="2">
        <f t="shared" si="1070"/>
        <v>241553.22511124</v>
      </c>
      <c r="D1940" s="2">
        <f>SUM(Y1940:Y$2170)</f>
        <v>13533.869084430002</v>
      </c>
      <c r="E1940" s="73">
        <f t="shared" si="1054"/>
        <v>228019.35602680998</v>
      </c>
      <c r="F1940" s="88">
        <f t="shared" si="1047"/>
        <v>4881.25</v>
      </c>
      <c r="G1940" s="3">
        <f>IF(AND(N1940=1,N1939&gt;1),VLOOKUP(A1939,[1]Plan1!$BK$81:$BM$259,3),G1939)</f>
        <v>4894.92</v>
      </c>
      <c r="H1940" s="11">
        <f t="shared" si="1048"/>
        <v>43023</v>
      </c>
      <c r="I1940" s="11">
        <f t="shared" si="1049"/>
        <v>43054</v>
      </c>
      <c r="J1940" s="12">
        <f t="shared" si="1055"/>
        <v>2.8005121638925434E-3</v>
      </c>
      <c r="K1940" s="11">
        <f t="shared" si="1071"/>
        <v>43115</v>
      </c>
      <c r="L1940" s="11">
        <f t="shared" si="1056"/>
        <v>43115</v>
      </c>
      <c r="M1940" s="1">
        <f t="shared" si="1042"/>
        <v>20</v>
      </c>
      <c r="N1940" s="1">
        <f t="shared" si="1057"/>
        <v>8</v>
      </c>
      <c r="O1940" s="2">
        <f t="shared" si="1058"/>
        <v>1.0011192600000001</v>
      </c>
      <c r="P1940" s="13">
        <f t="shared" si="1050"/>
        <v>1.0042009199999999</v>
      </c>
      <c r="Q1940" s="13">
        <f t="shared" si="1043"/>
        <v>1.3955595159341541</v>
      </c>
      <c r="R1940" s="2">
        <f t="shared" si="1046"/>
        <v>1.3971214999999999</v>
      </c>
      <c r="S1940" s="2">
        <f t="shared" si="1072"/>
        <v>1.3848725200000001</v>
      </c>
      <c r="T1940" s="2">
        <f t="shared" si="1059"/>
        <v>334520.42357392999</v>
      </c>
      <c r="U1940" s="2">
        <f t="shared" si="1060"/>
        <v>5208.814299874668</v>
      </c>
      <c r="V1940" s="2">
        <f t="shared" si="1061"/>
        <v>90551.388694400797</v>
      </c>
      <c r="W1940" s="2">
        <f t="shared" si="1062"/>
        <v>337313.42810551549</v>
      </c>
      <c r="X1940" s="17">
        <f t="shared" si="1063"/>
        <v>0</v>
      </c>
      <c r="Y1940" s="2">
        <f t="shared" si="1064"/>
        <v>0</v>
      </c>
      <c r="Z1940" s="72">
        <f t="shared" si="1065"/>
        <v>0</v>
      </c>
      <c r="AA1940" s="2">
        <f t="shared" si="1051"/>
        <v>0</v>
      </c>
      <c r="AB1940" s="12">
        <f t="shared" si="1073"/>
        <v>4.6600000000000003E-2</v>
      </c>
      <c r="AC1940" s="17">
        <f t="shared" si="1066"/>
        <v>8</v>
      </c>
      <c r="AD1940" s="17">
        <v>252</v>
      </c>
      <c r="AE1940" s="13">
        <f t="shared" si="1044"/>
        <v>1.001446976</v>
      </c>
      <c r="AF1940" s="2">
        <f t="shared" si="1052"/>
        <v>484.04302441999999</v>
      </c>
      <c r="AG1940" s="2">
        <f t="shared" si="1067"/>
        <v>488.08443493999999</v>
      </c>
      <c r="AH1940" s="3">
        <f t="shared" si="1068"/>
        <v>0</v>
      </c>
      <c r="AI1940" s="4" t="str">
        <f t="shared" si="1045"/>
        <v>A+J=</v>
      </c>
      <c r="AJ1940" s="11">
        <f t="shared" si="1074"/>
        <v>43115</v>
      </c>
      <c r="AK1940" s="11"/>
      <c r="AL1940" s="4"/>
      <c r="AM1940" s="1"/>
      <c r="AN1940" s="11"/>
      <c r="AO1940" s="1"/>
      <c r="AP1940" s="1"/>
      <c r="AQ1940" s="3"/>
      <c r="AR1940" s="3"/>
      <c r="AS1940" s="6"/>
      <c r="AT1940" s="1"/>
      <c r="AU1940" s="1"/>
      <c r="AV1940" s="1"/>
      <c r="AW1940" s="1"/>
      <c r="AX1940" s="1"/>
      <c r="AY1940" s="1"/>
      <c r="AZ1940" s="1"/>
      <c r="BA1940" s="1"/>
      <c r="BB1940" s="1"/>
    </row>
    <row r="1941" spans="1:54" x14ac:dyDescent="0.2">
      <c r="A1941" s="158">
        <f t="shared" si="1069"/>
        <v>43097</v>
      </c>
      <c r="B1941" s="2">
        <f t="shared" si="1053"/>
        <v>337907.19596690597</v>
      </c>
      <c r="C1941" s="2">
        <f t="shared" si="1070"/>
        <v>241553.22511124</v>
      </c>
      <c r="D1941" s="2">
        <f>SUM(Y1941:Y$2170)</f>
        <v>13533.869084430002</v>
      </c>
      <c r="E1941" s="73">
        <f t="shared" si="1054"/>
        <v>228019.35602680998</v>
      </c>
      <c r="F1941" s="88">
        <f t="shared" si="1047"/>
        <v>4881.25</v>
      </c>
      <c r="G1941" s="3">
        <f>IF(AND(N1941=1,N1940&gt;1),VLOOKUP(A1940,[1]Plan1!$BK$81:$BM$259,3),G1940)</f>
        <v>4894.92</v>
      </c>
      <c r="H1941" s="11">
        <f t="shared" si="1048"/>
        <v>43023</v>
      </c>
      <c r="I1941" s="11">
        <f t="shared" si="1049"/>
        <v>43054</v>
      </c>
      <c r="J1941" s="12">
        <f t="shared" si="1055"/>
        <v>2.8005121638925434E-3</v>
      </c>
      <c r="K1941" s="11">
        <f t="shared" si="1071"/>
        <v>43115</v>
      </c>
      <c r="L1941" s="11">
        <f t="shared" si="1056"/>
        <v>43115</v>
      </c>
      <c r="M1941" s="1">
        <f t="shared" si="1042"/>
        <v>20</v>
      </c>
      <c r="N1941" s="1">
        <f t="shared" si="1057"/>
        <v>9</v>
      </c>
      <c r="O1941" s="2">
        <f t="shared" si="1058"/>
        <v>1.0012592600000001</v>
      </c>
      <c r="P1941" s="13">
        <f t="shared" si="1050"/>
        <v>1.0042009199999999</v>
      </c>
      <c r="Q1941" s="13">
        <f t="shared" si="1043"/>
        <v>1.3955595159341541</v>
      </c>
      <c r="R1941" s="2">
        <f t="shared" si="1046"/>
        <v>1.39731688</v>
      </c>
      <c r="S1941" s="2">
        <f t="shared" si="1072"/>
        <v>1.3848725200000001</v>
      </c>
      <c r="T1941" s="2">
        <f t="shared" si="1059"/>
        <v>334520.42357392999</v>
      </c>
      <c r="U1941" s="2">
        <f t="shared" si="1060"/>
        <v>5208.814299874668</v>
      </c>
      <c r="V1941" s="2">
        <f t="shared" si="1061"/>
        <v>90595.93911618134</v>
      </c>
      <c r="W1941" s="2">
        <f t="shared" si="1062"/>
        <v>337357.97852729599</v>
      </c>
      <c r="X1941" s="17">
        <f t="shared" si="1063"/>
        <v>0</v>
      </c>
      <c r="Y1941" s="2">
        <f t="shared" si="1064"/>
        <v>0</v>
      </c>
      <c r="Z1941" s="72">
        <f t="shared" si="1065"/>
        <v>0</v>
      </c>
      <c r="AA1941" s="2">
        <f t="shared" si="1051"/>
        <v>0</v>
      </c>
      <c r="AB1941" s="12">
        <f t="shared" si="1073"/>
        <v>4.6600000000000003E-2</v>
      </c>
      <c r="AC1941" s="17">
        <f t="shared" si="1066"/>
        <v>9</v>
      </c>
      <c r="AD1941" s="17">
        <v>252</v>
      </c>
      <c r="AE1941" s="13">
        <f t="shared" si="1044"/>
        <v>1.0016279960000001</v>
      </c>
      <c r="AF1941" s="2">
        <f t="shared" si="1052"/>
        <v>544.59791149</v>
      </c>
      <c r="AG1941" s="2">
        <f t="shared" si="1067"/>
        <v>549.21743961000004</v>
      </c>
      <c r="AH1941" s="3">
        <f t="shared" si="1068"/>
        <v>0</v>
      </c>
      <c r="AI1941" s="4" t="str">
        <f t="shared" si="1045"/>
        <v>A+J=</v>
      </c>
      <c r="AJ1941" s="11">
        <f t="shared" si="1074"/>
        <v>43115</v>
      </c>
      <c r="AK1941" s="11"/>
      <c r="AL1941" s="4"/>
      <c r="AM1941" s="1"/>
      <c r="AN1941" s="11"/>
      <c r="AO1941" s="1"/>
      <c r="AP1941" s="1"/>
      <c r="AQ1941" s="3"/>
      <c r="AR1941" s="3"/>
      <c r="AS1941" s="6"/>
      <c r="AT1941" s="1"/>
      <c r="AU1941" s="1"/>
      <c r="AV1941" s="1"/>
      <c r="AW1941" s="1"/>
      <c r="AX1941" s="1"/>
      <c r="AY1941" s="1"/>
      <c r="AZ1941" s="1"/>
      <c r="BA1941" s="1"/>
      <c r="BB1941" s="1"/>
    </row>
    <row r="1942" spans="1:54" x14ac:dyDescent="0.2">
      <c r="A1942" s="158">
        <f t="shared" si="1069"/>
        <v>43098</v>
      </c>
      <c r="B1942" s="2">
        <f t="shared" si="1053"/>
        <v>338012.91088790365</v>
      </c>
      <c r="C1942" s="2">
        <f t="shared" si="1070"/>
        <v>241553.22511124</v>
      </c>
      <c r="D1942" s="2">
        <f>SUM(Y1942:Y$2170)</f>
        <v>13533.869084430002</v>
      </c>
      <c r="E1942" s="73">
        <f t="shared" si="1054"/>
        <v>228019.35602680998</v>
      </c>
      <c r="F1942" s="88">
        <f t="shared" si="1047"/>
        <v>4881.25</v>
      </c>
      <c r="G1942" s="3">
        <f>IF(AND(N1942=1,N1941&gt;1),VLOOKUP(A1941,[1]Plan1!$BK$81:$BM$259,3),G1941)</f>
        <v>4894.92</v>
      </c>
      <c r="H1942" s="11">
        <f t="shared" si="1048"/>
        <v>43023</v>
      </c>
      <c r="I1942" s="11">
        <f t="shared" si="1049"/>
        <v>43054</v>
      </c>
      <c r="J1942" s="12">
        <f t="shared" si="1055"/>
        <v>2.8005121638925434E-3</v>
      </c>
      <c r="K1942" s="11">
        <f t="shared" si="1071"/>
        <v>43115</v>
      </c>
      <c r="L1942" s="11">
        <f t="shared" si="1056"/>
        <v>43115</v>
      </c>
      <c r="M1942" s="1">
        <f t="shared" si="1042"/>
        <v>20</v>
      </c>
      <c r="N1942" s="1">
        <f t="shared" si="1057"/>
        <v>10</v>
      </c>
      <c r="O1942" s="2">
        <f t="shared" si="1058"/>
        <v>1.0013992700000001</v>
      </c>
      <c r="P1942" s="13">
        <f t="shared" si="1050"/>
        <v>1.0042009199999999</v>
      </c>
      <c r="Q1942" s="13">
        <f t="shared" si="1043"/>
        <v>1.3955595159341541</v>
      </c>
      <c r="R1942" s="2">
        <f t="shared" si="1046"/>
        <v>1.3975122799999999</v>
      </c>
      <c r="S1942" s="2">
        <f t="shared" si="1072"/>
        <v>1.3848725200000001</v>
      </c>
      <c r="T1942" s="2">
        <f t="shared" si="1059"/>
        <v>334520.42357392999</v>
      </c>
      <c r="U1942" s="2">
        <f t="shared" si="1060"/>
        <v>5208.814299874668</v>
      </c>
      <c r="V1942" s="2">
        <f t="shared" si="1061"/>
        <v>90640.494098348965</v>
      </c>
      <c r="W1942" s="2">
        <f t="shared" si="1062"/>
        <v>337402.53350946365</v>
      </c>
      <c r="X1942" s="17">
        <f t="shared" si="1063"/>
        <v>0</v>
      </c>
      <c r="Y1942" s="2">
        <f t="shared" si="1064"/>
        <v>0</v>
      </c>
      <c r="Z1942" s="72">
        <f t="shared" si="1065"/>
        <v>0</v>
      </c>
      <c r="AA1942" s="2">
        <f t="shared" si="1051"/>
        <v>0</v>
      </c>
      <c r="AB1942" s="12">
        <f t="shared" si="1073"/>
        <v>4.6600000000000003E-2</v>
      </c>
      <c r="AC1942" s="17">
        <f t="shared" si="1066"/>
        <v>10</v>
      </c>
      <c r="AD1942" s="17">
        <v>252</v>
      </c>
      <c r="AE1942" s="13">
        <f t="shared" si="1044"/>
        <v>1.0018090479999999</v>
      </c>
      <c r="AF1942" s="2">
        <f t="shared" si="1052"/>
        <v>605.16350322000005</v>
      </c>
      <c r="AG1942" s="2">
        <f t="shared" si="1067"/>
        <v>610.37737844000003</v>
      </c>
      <c r="AH1942" s="3">
        <f t="shared" si="1068"/>
        <v>0</v>
      </c>
      <c r="AI1942" s="4" t="str">
        <f t="shared" si="1045"/>
        <v>A+J=</v>
      </c>
      <c r="AJ1942" s="11">
        <f t="shared" si="1074"/>
        <v>43115</v>
      </c>
      <c r="AK1942" s="11"/>
      <c r="AL1942" s="4"/>
      <c r="AM1942" s="1"/>
      <c r="AN1942" s="11"/>
      <c r="AO1942" s="1"/>
      <c r="AP1942" s="1"/>
      <c r="AQ1942" s="3"/>
      <c r="AR1942" s="3"/>
      <c r="AS1942" s="6"/>
      <c r="AT1942" s="1"/>
      <c r="AU1942" s="1"/>
      <c r="AV1942" s="1"/>
      <c r="AW1942" s="1"/>
      <c r="AX1942" s="1"/>
      <c r="AY1942" s="1"/>
      <c r="AZ1942" s="1"/>
      <c r="BA1942" s="1"/>
      <c r="BB1942" s="1"/>
    </row>
    <row r="1943" spans="1:54" x14ac:dyDescent="0.2">
      <c r="A1943" s="158">
        <f t="shared" si="1069"/>
        <v>43099</v>
      </c>
      <c r="B1943" s="2">
        <f t="shared" si="1053"/>
        <v>338118.65959493193</v>
      </c>
      <c r="C1943" s="2">
        <f t="shared" si="1070"/>
        <v>241553.22511124</v>
      </c>
      <c r="D1943" s="2">
        <f>SUM(Y1943:Y$2170)</f>
        <v>13533.869084430002</v>
      </c>
      <c r="E1943" s="73">
        <f t="shared" si="1054"/>
        <v>228019.35602680998</v>
      </c>
      <c r="F1943" s="88">
        <f t="shared" si="1047"/>
        <v>4881.25</v>
      </c>
      <c r="G1943" s="3">
        <f>IF(AND(N1943=1,N1942&gt;1),VLOOKUP(A1942,[1]Plan1!$BK$81:$BM$259,3),G1942)</f>
        <v>4894.92</v>
      </c>
      <c r="H1943" s="11">
        <f t="shared" si="1048"/>
        <v>43023</v>
      </c>
      <c r="I1943" s="11">
        <f t="shared" si="1049"/>
        <v>43054</v>
      </c>
      <c r="J1943" s="12">
        <f t="shared" si="1055"/>
        <v>2.8005121638925434E-3</v>
      </c>
      <c r="K1943" s="11">
        <f t="shared" si="1071"/>
        <v>43115</v>
      </c>
      <c r="L1943" s="11">
        <f t="shared" si="1056"/>
        <v>43115</v>
      </c>
      <c r="M1943" s="1">
        <f t="shared" ref="M1943:M2006" si="1075">IF(L1943=L1942,M1942,NETWORKDAYS(L1942,L1943,$AN$194:$AN$348)-1)</f>
        <v>20</v>
      </c>
      <c r="N1943" s="1">
        <f t="shared" si="1057"/>
        <v>11</v>
      </c>
      <c r="O1943" s="2">
        <f t="shared" si="1058"/>
        <v>1.0015393100000001</v>
      </c>
      <c r="P1943" s="13">
        <f t="shared" si="1050"/>
        <v>1.0042009199999999</v>
      </c>
      <c r="Q1943" s="13">
        <f t="shared" si="1043"/>
        <v>1.3955595159341541</v>
      </c>
      <c r="R1943" s="2">
        <f t="shared" si="1046"/>
        <v>1.3977077099999999</v>
      </c>
      <c r="S1943" s="2">
        <f t="shared" si="1072"/>
        <v>1.3848725200000001</v>
      </c>
      <c r="T1943" s="2">
        <f t="shared" si="1059"/>
        <v>334520.42357392999</v>
      </c>
      <c r="U1943" s="2">
        <f t="shared" si="1060"/>
        <v>5208.814299874668</v>
      </c>
      <c r="V1943" s="2">
        <f t="shared" si="1061"/>
        <v>90685.055921097286</v>
      </c>
      <c r="W1943" s="2">
        <f t="shared" si="1062"/>
        <v>337447.09533221193</v>
      </c>
      <c r="X1943" s="17">
        <f t="shared" si="1063"/>
        <v>0</v>
      </c>
      <c r="Y1943" s="2">
        <f t="shared" si="1064"/>
        <v>0</v>
      </c>
      <c r="Z1943" s="72">
        <f t="shared" si="1065"/>
        <v>0</v>
      </c>
      <c r="AA1943" s="2">
        <f t="shared" si="1051"/>
        <v>0</v>
      </c>
      <c r="AB1943" s="12">
        <f t="shared" si="1073"/>
        <v>4.6600000000000003E-2</v>
      </c>
      <c r="AC1943" s="17">
        <f t="shared" si="1066"/>
        <v>11</v>
      </c>
      <c r="AD1943" s="17">
        <v>252</v>
      </c>
      <c r="AE1943" s="13">
        <f t="shared" si="1044"/>
        <v>1.001990132</v>
      </c>
      <c r="AF1943" s="2">
        <f t="shared" si="1052"/>
        <v>665.73979959999997</v>
      </c>
      <c r="AG1943" s="2">
        <f t="shared" si="1067"/>
        <v>671.56426271999999</v>
      </c>
      <c r="AH1943" s="3">
        <f t="shared" si="1068"/>
        <v>0</v>
      </c>
      <c r="AI1943" s="4" t="str">
        <f t="shared" si="1045"/>
        <v>A+J=</v>
      </c>
      <c r="AJ1943" s="11">
        <f t="shared" si="1074"/>
        <v>43115</v>
      </c>
      <c r="AK1943" s="11"/>
      <c r="AL1943" s="4"/>
      <c r="AM1943" s="1"/>
      <c r="AN1943" s="11"/>
      <c r="AO1943" s="1"/>
      <c r="AP1943" s="1"/>
      <c r="AQ1943" s="3"/>
      <c r="AR1943" s="3"/>
      <c r="AS1943" s="6"/>
      <c r="AT1943" s="1"/>
      <c r="AU1943" s="1"/>
      <c r="AV1943" s="1"/>
      <c r="AW1943" s="1"/>
      <c r="AX1943" s="1"/>
      <c r="AY1943" s="1"/>
      <c r="AZ1943" s="1"/>
      <c r="BA1943" s="1"/>
      <c r="BB1943" s="1"/>
    </row>
    <row r="1944" spans="1:54" x14ac:dyDescent="0.2">
      <c r="A1944" s="158">
        <f t="shared" si="1069"/>
        <v>43100</v>
      </c>
      <c r="B1944" s="2">
        <f t="shared" si="1053"/>
        <v>338118.65959493193</v>
      </c>
      <c r="C1944" s="2">
        <f t="shared" si="1070"/>
        <v>241553.22511124</v>
      </c>
      <c r="D1944" s="2">
        <f>SUM(Y1944:Y$2170)</f>
        <v>13533.869084430002</v>
      </c>
      <c r="E1944" s="73">
        <f t="shared" si="1054"/>
        <v>228019.35602680998</v>
      </c>
      <c r="F1944" s="88">
        <f t="shared" si="1047"/>
        <v>4881.25</v>
      </c>
      <c r="G1944" s="3">
        <f>IF(AND(N1944=1,N1943&gt;1),VLOOKUP(A1943,[1]Plan1!$BK$81:$BM$259,3),G1943)</f>
        <v>4894.92</v>
      </c>
      <c r="H1944" s="11">
        <f t="shared" si="1048"/>
        <v>43023</v>
      </c>
      <c r="I1944" s="11">
        <f t="shared" si="1049"/>
        <v>43054</v>
      </c>
      <c r="J1944" s="12">
        <f t="shared" si="1055"/>
        <v>2.8005121638925434E-3</v>
      </c>
      <c r="K1944" s="11">
        <f t="shared" si="1071"/>
        <v>43115</v>
      </c>
      <c r="L1944" s="11">
        <f t="shared" si="1056"/>
        <v>43115</v>
      </c>
      <c r="M1944" s="1">
        <f t="shared" si="1075"/>
        <v>20</v>
      </c>
      <c r="N1944" s="1">
        <f t="shared" si="1057"/>
        <v>11</v>
      </c>
      <c r="O1944" s="2">
        <f t="shared" si="1058"/>
        <v>1.0015393100000001</v>
      </c>
      <c r="P1944" s="13">
        <f t="shared" si="1050"/>
        <v>1.0042009199999999</v>
      </c>
      <c r="Q1944" s="13">
        <f t="shared" si="1043"/>
        <v>1.3955595159341541</v>
      </c>
      <c r="R1944" s="2">
        <f t="shared" si="1046"/>
        <v>1.3977077099999999</v>
      </c>
      <c r="S1944" s="2">
        <f t="shared" si="1072"/>
        <v>1.3848725200000001</v>
      </c>
      <c r="T1944" s="2">
        <f t="shared" si="1059"/>
        <v>334520.42357392999</v>
      </c>
      <c r="U1944" s="2">
        <f t="shared" si="1060"/>
        <v>5208.814299874668</v>
      </c>
      <c r="V1944" s="2">
        <f t="shared" si="1061"/>
        <v>90685.055921097286</v>
      </c>
      <c r="W1944" s="2">
        <f t="shared" si="1062"/>
        <v>337447.09533221193</v>
      </c>
      <c r="X1944" s="17">
        <f t="shared" si="1063"/>
        <v>0</v>
      </c>
      <c r="Y1944" s="2">
        <f t="shared" si="1064"/>
        <v>0</v>
      </c>
      <c r="Z1944" s="72">
        <f t="shared" si="1065"/>
        <v>0</v>
      </c>
      <c r="AA1944" s="2">
        <f t="shared" si="1051"/>
        <v>0</v>
      </c>
      <c r="AB1944" s="12">
        <f t="shared" si="1073"/>
        <v>4.6600000000000003E-2</v>
      </c>
      <c r="AC1944" s="17">
        <f t="shared" si="1066"/>
        <v>11</v>
      </c>
      <c r="AD1944" s="17">
        <v>252</v>
      </c>
      <c r="AE1944" s="13">
        <f t="shared" si="1044"/>
        <v>1.001990132</v>
      </c>
      <c r="AF1944" s="2">
        <f t="shared" si="1052"/>
        <v>665.73979959999997</v>
      </c>
      <c r="AG1944" s="2">
        <f t="shared" si="1067"/>
        <v>671.56426271999999</v>
      </c>
      <c r="AH1944" s="3">
        <f t="shared" si="1068"/>
        <v>0</v>
      </c>
      <c r="AI1944" s="4" t="str">
        <f t="shared" si="1045"/>
        <v>A+J=</v>
      </c>
      <c r="AJ1944" s="11">
        <f t="shared" si="1074"/>
        <v>43115</v>
      </c>
      <c r="AK1944" s="11"/>
      <c r="AL1944" s="4"/>
      <c r="AM1944" s="1"/>
      <c r="AN1944" s="11"/>
      <c r="AO1944" s="1"/>
      <c r="AP1944" s="1"/>
      <c r="AQ1944" s="3"/>
      <c r="AR1944" s="3"/>
      <c r="AS1944" s="6"/>
      <c r="AT1944" s="1"/>
      <c r="AU1944" s="1"/>
      <c r="AV1944" s="1"/>
      <c r="AW1944" s="1"/>
      <c r="AX1944" s="1"/>
      <c r="AY1944" s="1"/>
      <c r="AZ1944" s="1"/>
      <c r="BA1944" s="1"/>
      <c r="BB1944" s="1"/>
    </row>
    <row r="1945" spans="1:54" x14ac:dyDescent="0.2">
      <c r="A1945" s="158">
        <f t="shared" si="1069"/>
        <v>43101</v>
      </c>
      <c r="B1945" s="2">
        <f t="shared" si="1053"/>
        <v>338118.65959493193</v>
      </c>
      <c r="C1945" s="2">
        <f t="shared" si="1070"/>
        <v>241553.22511124</v>
      </c>
      <c r="D1945" s="2">
        <f>SUM(Y1945:Y$2170)</f>
        <v>13533.869084430002</v>
      </c>
      <c r="E1945" s="73">
        <f t="shared" si="1054"/>
        <v>228019.35602680998</v>
      </c>
      <c r="F1945" s="88">
        <f t="shared" si="1047"/>
        <v>4881.25</v>
      </c>
      <c r="G1945" s="3">
        <f>IF(AND(N1945=1,N1944&gt;1),VLOOKUP(A1944,[1]Plan1!$BK$81:$BM$259,3),G1944)</f>
        <v>4894.92</v>
      </c>
      <c r="H1945" s="11">
        <f t="shared" si="1048"/>
        <v>43023</v>
      </c>
      <c r="I1945" s="11">
        <f t="shared" si="1049"/>
        <v>43054</v>
      </c>
      <c r="J1945" s="12">
        <f t="shared" si="1055"/>
        <v>2.8005121638925434E-3</v>
      </c>
      <c r="K1945" s="11">
        <f t="shared" si="1071"/>
        <v>43115</v>
      </c>
      <c r="L1945" s="11">
        <f t="shared" si="1056"/>
        <v>43115</v>
      </c>
      <c r="M1945" s="1">
        <f t="shared" si="1075"/>
        <v>20</v>
      </c>
      <c r="N1945" s="1">
        <f t="shared" si="1057"/>
        <v>11</v>
      </c>
      <c r="O1945" s="2">
        <f t="shared" si="1058"/>
        <v>1.0015393100000001</v>
      </c>
      <c r="P1945" s="13">
        <f t="shared" si="1050"/>
        <v>1.0042009199999999</v>
      </c>
      <c r="Q1945" s="13">
        <f t="shared" si="1043"/>
        <v>1.3955595159341541</v>
      </c>
      <c r="R1945" s="2">
        <f t="shared" si="1046"/>
        <v>1.3977077099999999</v>
      </c>
      <c r="S1945" s="2">
        <f t="shared" si="1072"/>
        <v>1.3848725200000001</v>
      </c>
      <c r="T1945" s="2">
        <f t="shared" si="1059"/>
        <v>334520.42357392999</v>
      </c>
      <c r="U1945" s="2">
        <f t="shared" si="1060"/>
        <v>5208.814299874668</v>
      </c>
      <c r="V1945" s="2">
        <f t="shared" si="1061"/>
        <v>90685.055921097286</v>
      </c>
      <c r="W1945" s="2">
        <f t="shared" si="1062"/>
        <v>337447.09533221193</v>
      </c>
      <c r="X1945" s="17">
        <f t="shared" si="1063"/>
        <v>0</v>
      </c>
      <c r="Y1945" s="2">
        <f t="shared" si="1064"/>
        <v>0</v>
      </c>
      <c r="Z1945" s="72">
        <f t="shared" si="1065"/>
        <v>0</v>
      </c>
      <c r="AA1945" s="2">
        <f t="shared" si="1051"/>
        <v>0</v>
      </c>
      <c r="AB1945" s="12">
        <f t="shared" si="1073"/>
        <v>4.6600000000000003E-2</v>
      </c>
      <c r="AC1945" s="17">
        <f t="shared" si="1066"/>
        <v>11</v>
      </c>
      <c r="AD1945" s="17">
        <v>252</v>
      </c>
      <c r="AE1945" s="13">
        <f t="shared" si="1044"/>
        <v>1.001990132</v>
      </c>
      <c r="AF1945" s="2">
        <f t="shared" si="1052"/>
        <v>665.73979959999997</v>
      </c>
      <c r="AG1945" s="2">
        <f t="shared" si="1067"/>
        <v>671.56426271999999</v>
      </c>
      <c r="AH1945" s="3">
        <f t="shared" si="1068"/>
        <v>0</v>
      </c>
      <c r="AI1945" s="4" t="str">
        <f t="shared" si="1045"/>
        <v>A+J=</v>
      </c>
      <c r="AJ1945" s="11">
        <f t="shared" si="1074"/>
        <v>43115</v>
      </c>
      <c r="AK1945" s="11"/>
      <c r="AL1945" s="4"/>
      <c r="AM1945" s="1"/>
      <c r="AN1945" s="11"/>
      <c r="AO1945" s="1"/>
      <c r="AP1945" s="1"/>
      <c r="AQ1945" s="3"/>
      <c r="AR1945" s="3"/>
      <c r="AS1945" s="6"/>
      <c r="AT1945" s="1"/>
      <c r="AU1945" s="1"/>
      <c r="AV1945" s="1"/>
      <c r="AW1945" s="1"/>
      <c r="AX1945" s="1"/>
      <c r="AY1945" s="1"/>
      <c r="AZ1945" s="1"/>
      <c r="BA1945" s="1"/>
      <c r="BB1945" s="1"/>
    </row>
    <row r="1946" spans="1:54" x14ac:dyDescent="0.2">
      <c r="A1946" s="158">
        <f t="shared" si="1069"/>
        <v>43102</v>
      </c>
      <c r="B1946" s="2">
        <f t="shared" si="1053"/>
        <v>338118.65959493193</v>
      </c>
      <c r="C1946" s="2">
        <f t="shared" si="1070"/>
        <v>241553.22511124</v>
      </c>
      <c r="D1946" s="2">
        <f>SUM(Y1946:Y$2170)</f>
        <v>13533.869084430002</v>
      </c>
      <c r="E1946" s="73">
        <f t="shared" si="1054"/>
        <v>228019.35602680998</v>
      </c>
      <c r="F1946" s="88">
        <f t="shared" si="1047"/>
        <v>4881.25</v>
      </c>
      <c r="G1946" s="3">
        <f>IF(AND(N1946=1,N1945&gt;1),VLOOKUP(A1945,[1]Plan1!$BK$81:$BM$259,3),G1945)</f>
        <v>4894.92</v>
      </c>
      <c r="H1946" s="11">
        <f t="shared" si="1048"/>
        <v>43023</v>
      </c>
      <c r="I1946" s="11">
        <f t="shared" si="1049"/>
        <v>43054</v>
      </c>
      <c r="J1946" s="12">
        <f t="shared" si="1055"/>
        <v>2.8005121638925434E-3</v>
      </c>
      <c r="K1946" s="11">
        <f t="shared" si="1071"/>
        <v>43115</v>
      </c>
      <c r="L1946" s="11">
        <f t="shared" si="1056"/>
        <v>43115</v>
      </c>
      <c r="M1946" s="1">
        <f t="shared" si="1075"/>
        <v>20</v>
      </c>
      <c r="N1946" s="1">
        <f t="shared" si="1057"/>
        <v>11</v>
      </c>
      <c r="O1946" s="2">
        <f t="shared" si="1058"/>
        <v>1.0015393100000001</v>
      </c>
      <c r="P1946" s="13">
        <f t="shared" si="1050"/>
        <v>1.0042009199999999</v>
      </c>
      <c r="Q1946" s="13">
        <f t="shared" si="1043"/>
        <v>1.3955595159341541</v>
      </c>
      <c r="R1946" s="2">
        <f t="shared" si="1046"/>
        <v>1.3977077099999999</v>
      </c>
      <c r="S1946" s="2">
        <f t="shared" si="1072"/>
        <v>1.3848725200000001</v>
      </c>
      <c r="T1946" s="2">
        <f t="shared" si="1059"/>
        <v>334520.42357392999</v>
      </c>
      <c r="U1946" s="2">
        <f t="shared" si="1060"/>
        <v>5208.814299874668</v>
      </c>
      <c r="V1946" s="2">
        <f t="shared" si="1061"/>
        <v>90685.055921097286</v>
      </c>
      <c r="W1946" s="2">
        <f t="shared" si="1062"/>
        <v>337447.09533221193</v>
      </c>
      <c r="X1946" s="17">
        <f t="shared" si="1063"/>
        <v>0</v>
      </c>
      <c r="Y1946" s="2">
        <f t="shared" si="1064"/>
        <v>0</v>
      </c>
      <c r="Z1946" s="72">
        <f t="shared" si="1065"/>
        <v>0</v>
      </c>
      <c r="AA1946" s="2">
        <f t="shared" si="1051"/>
        <v>0</v>
      </c>
      <c r="AB1946" s="12">
        <f t="shared" si="1073"/>
        <v>4.6600000000000003E-2</v>
      </c>
      <c r="AC1946" s="17">
        <f t="shared" si="1066"/>
        <v>11</v>
      </c>
      <c r="AD1946" s="17">
        <v>252</v>
      </c>
      <c r="AE1946" s="13">
        <f t="shared" si="1044"/>
        <v>1.001990132</v>
      </c>
      <c r="AF1946" s="2">
        <f t="shared" si="1052"/>
        <v>665.73979959999997</v>
      </c>
      <c r="AG1946" s="2">
        <f t="shared" si="1067"/>
        <v>671.56426271999999</v>
      </c>
      <c r="AH1946" s="3">
        <f t="shared" si="1068"/>
        <v>0</v>
      </c>
      <c r="AI1946" s="4" t="str">
        <f t="shared" si="1045"/>
        <v>A+J=</v>
      </c>
      <c r="AJ1946" s="11">
        <f t="shared" si="1074"/>
        <v>43115</v>
      </c>
      <c r="AK1946" s="11"/>
      <c r="AL1946" s="4"/>
      <c r="AM1946" s="1"/>
      <c r="AN1946" s="11"/>
      <c r="AO1946" s="1"/>
      <c r="AP1946" s="1"/>
      <c r="AQ1946" s="3"/>
      <c r="AR1946" s="3"/>
      <c r="AS1946" s="6"/>
      <c r="AT1946" s="1"/>
      <c r="AU1946" s="1"/>
      <c r="AV1946" s="1"/>
      <c r="AW1946" s="1"/>
      <c r="AX1946" s="1"/>
      <c r="AY1946" s="1"/>
      <c r="AZ1946" s="1"/>
      <c r="BA1946" s="1"/>
      <c r="BB1946" s="1"/>
    </row>
    <row r="1947" spans="1:54" x14ac:dyDescent="0.2">
      <c r="A1947" s="158">
        <f t="shared" si="1069"/>
        <v>43103</v>
      </c>
      <c r="B1947" s="2">
        <f t="shared" si="1053"/>
        <v>338224.44048583746</v>
      </c>
      <c r="C1947" s="2">
        <f t="shared" si="1070"/>
        <v>241553.22511124</v>
      </c>
      <c r="D1947" s="2">
        <f>SUM(Y1947:Y$2170)</f>
        <v>13533.869084430002</v>
      </c>
      <c r="E1947" s="73">
        <f t="shared" si="1054"/>
        <v>228019.35602680998</v>
      </c>
      <c r="F1947" s="88">
        <f t="shared" si="1047"/>
        <v>4881.25</v>
      </c>
      <c r="G1947" s="3">
        <f>IF(AND(N1947=1,N1946&gt;1),VLOOKUP(A1946,[1]Plan1!$BK$81:$BM$259,3),G1946)</f>
        <v>4894.92</v>
      </c>
      <c r="H1947" s="11">
        <f t="shared" si="1048"/>
        <v>43023</v>
      </c>
      <c r="I1947" s="11">
        <f t="shared" si="1049"/>
        <v>43054</v>
      </c>
      <c r="J1947" s="12">
        <f t="shared" si="1055"/>
        <v>2.8005121638925434E-3</v>
      </c>
      <c r="K1947" s="11">
        <f t="shared" si="1071"/>
        <v>43115</v>
      </c>
      <c r="L1947" s="11">
        <f t="shared" si="1056"/>
        <v>43115</v>
      </c>
      <c r="M1947" s="1">
        <f t="shared" si="1075"/>
        <v>20</v>
      </c>
      <c r="N1947" s="1">
        <f t="shared" si="1057"/>
        <v>12</v>
      </c>
      <c r="O1947" s="2">
        <f t="shared" si="1058"/>
        <v>1.00167936</v>
      </c>
      <c r="P1947" s="13">
        <f t="shared" si="1050"/>
        <v>1.0042009199999999</v>
      </c>
      <c r="Q1947" s="13">
        <f t="shared" si="1043"/>
        <v>1.3955595159341541</v>
      </c>
      <c r="R1947" s="2">
        <f t="shared" si="1046"/>
        <v>1.39790316</v>
      </c>
      <c r="S1947" s="2">
        <f t="shared" si="1072"/>
        <v>1.3848725200000001</v>
      </c>
      <c r="T1947" s="2">
        <f t="shared" si="1059"/>
        <v>334520.42357392999</v>
      </c>
      <c r="U1947" s="2">
        <f t="shared" si="1060"/>
        <v>5208.814299874668</v>
      </c>
      <c r="V1947" s="2">
        <f t="shared" si="1061"/>
        <v>90729.622304232747</v>
      </c>
      <c r="W1947" s="2">
        <f t="shared" si="1062"/>
        <v>337491.66171534744</v>
      </c>
      <c r="X1947" s="17">
        <f t="shared" si="1063"/>
        <v>0</v>
      </c>
      <c r="Y1947" s="2">
        <f t="shared" si="1064"/>
        <v>0</v>
      </c>
      <c r="Z1947" s="72">
        <f t="shared" si="1065"/>
        <v>0</v>
      </c>
      <c r="AA1947" s="2">
        <f t="shared" si="1051"/>
        <v>0</v>
      </c>
      <c r="AB1947" s="12">
        <f t="shared" si="1073"/>
        <v>4.6600000000000003E-2</v>
      </c>
      <c r="AC1947" s="17">
        <f t="shared" si="1066"/>
        <v>12</v>
      </c>
      <c r="AD1947" s="17">
        <v>252</v>
      </c>
      <c r="AE1947" s="13">
        <f t="shared" si="1044"/>
        <v>1.00217125</v>
      </c>
      <c r="AF1947" s="2">
        <f t="shared" si="1052"/>
        <v>726.32746968000004</v>
      </c>
      <c r="AG1947" s="2">
        <f t="shared" si="1067"/>
        <v>732.77877049000006</v>
      </c>
      <c r="AH1947" s="3">
        <f t="shared" si="1068"/>
        <v>0</v>
      </c>
      <c r="AI1947" s="4" t="str">
        <f t="shared" si="1045"/>
        <v>A+J=</v>
      </c>
      <c r="AJ1947" s="11">
        <f t="shared" si="1074"/>
        <v>43115</v>
      </c>
      <c r="AK1947" s="11"/>
      <c r="AL1947" s="4"/>
      <c r="AM1947" s="1"/>
      <c r="AN1947" s="11"/>
      <c r="AO1947" s="1"/>
      <c r="AP1947" s="1"/>
      <c r="AQ1947" s="3"/>
      <c r="AR1947" s="3"/>
      <c r="AS1947" s="6"/>
      <c r="AT1947" s="1"/>
      <c r="AU1947" s="1"/>
      <c r="AV1947" s="1"/>
      <c r="AW1947" s="1"/>
      <c r="AX1947" s="1"/>
      <c r="AY1947" s="1"/>
      <c r="AZ1947" s="1"/>
      <c r="BA1947" s="1"/>
      <c r="BB1947" s="1"/>
    </row>
    <row r="1948" spans="1:54" x14ac:dyDescent="0.2">
      <c r="A1948" s="158">
        <f t="shared" si="1069"/>
        <v>43104</v>
      </c>
      <c r="B1948" s="2">
        <f t="shared" si="1053"/>
        <v>338330.2574636871</v>
      </c>
      <c r="C1948" s="2">
        <f t="shared" si="1070"/>
        <v>241553.22511124</v>
      </c>
      <c r="D1948" s="2">
        <f>SUM(Y1948:Y$2170)</f>
        <v>13533.869084430002</v>
      </c>
      <c r="E1948" s="73">
        <f t="shared" si="1054"/>
        <v>228019.35602680998</v>
      </c>
      <c r="F1948" s="88">
        <f t="shared" si="1047"/>
        <v>4881.25</v>
      </c>
      <c r="G1948" s="3">
        <f>IF(AND(N1948=1,N1947&gt;1),VLOOKUP(A1947,[1]Plan1!$BK$81:$BM$259,3),G1947)</f>
        <v>4894.92</v>
      </c>
      <c r="H1948" s="11">
        <f t="shared" si="1048"/>
        <v>43023</v>
      </c>
      <c r="I1948" s="11">
        <f t="shared" si="1049"/>
        <v>43054</v>
      </c>
      <c r="J1948" s="12">
        <f t="shared" si="1055"/>
        <v>2.8005121638925434E-3</v>
      </c>
      <c r="K1948" s="11">
        <f t="shared" si="1071"/>
        <v>43115</v>
      </c>
      <c r="L1948" s="11">
        <f t="shared" si="1056"/>
        <v>43115</v>
      </c>
      <c r="M1948" s="1">
        <f t="shared" si="1075"/>
        <v>20</v>
      </c>
      <c r="N1948" s="1">
        <f t="shared" si="1057"/>
        <v>13</v>
      </c>
      <c r="O1948" s="2">
        <f t="shared" si="1058"/>
        <v>1.00181944</v>
      </c>
      <c r="P1948" s="13">
        <f t="shared" si="1050"/>
        <v>1.0042009199999999</v>
      </c>
      <c r="Q1948" s="13">
        <f t="shared" si="1043"/>
        <v>1.3955595159341541</v>
      </c>
      <c r="R1948" s="2">
        <f t="shared" si="1046"/>
        <v>1.3980986500000001</v>
      </c>
      <c r="S1948" s="2">
        <f t="shared" si="1072"/>
        <v>1.3848725200000001</v>
      </c>
      <c r="T1948" s="2">
        <f t="shared" si="1059"/>
        <v>334520.42357392999</v>
      </c>
      <c r="U1948" s="2">
        <f t="shared" si="1060"/>
        <v>5208.814299874668</v>
      </c>
      <c r="V1948" s="2">
        <f t="shared" si="1061"/>
        <v>90774.197808142446</v>
      </c>
      <c r="W1948" s="2">
        <f t="shared" si="1062"/>
        <v>337536.23721925711</v>
      </c>
      <c r="X1948" s="17">
        <f t="shared" si="1063"/>
        <v>0</v>
      </c>
      <c r="Y1948" s="2">
        <f t="shared" si="1064"/>
        <v>0</v>
      </c>
      <c r="Z1948" s="72">
        <f t="shared" si="1065"/>
        <v>0</v>
      </c>
      <c r="AA1948" s="2">
        <f t="shared" si="1051"/>
        <v>0</v>
      </c>
      <c r="AB1948" s="12">
        <f t="shared" si="1073"/>
        <v>4.6600000000000003E-2</v>
      </c>
      <c r="AC1948" s="17">
        <f t="shared" si="1066"/>
        <v>13</v>
      </c>
      <c r="AD1948" s="17">
        <v>252</v>
      </c>
      <c r="AE1948" s="13">
        <f t="shared" si="1044"/>
        <v>1.0023523999999999</v>
      </c>
      <c r="AF1948" s="2">
        <f t="shared" si="1052"/>
        <v>786.92584440999997</v>
      </c>
      <c r="AG1948" s="2">
        <f t="shared" si="1067"/>
        <v>794.02024443000005</v>
      </c>
      <c r="AH1948" s="3">
        <f t="shared" si="1068"/>
        <v>0</v>
      </c>
      <c r="AI1948" s="4" t="str">
        <f t="shared" si="1045"/>
        <v>A+J=</v>
      </c>
      <c r="AJ1948" s="11">
        <f t="shared" si="1074"/>
        <v>43115</v>
      </c>
      <c r="AK1948" s="11"/>
      <c r="AL1948" s="4"/>
      <c r="AM1948" s="1"/>
      <c r="AN1948" s="11"/>
      <c r="AO1948" s="1"/>
      <c r="AP1948" s="1"/>
      <c r="AQ1948" s="3"/>
      <c r="AR1948" s="3"/>
      <c r="AS1948" s="6"/>
      <c r="AT1948" s="1"/>
      <c r="AU1948" s="1"/>
      <c r="AV1948" s="1"/>
      <c r="AW1948" s="1"/>
      <c r="AX1948" s="1"/>
      <c r="AY1948" s="1"/>
      <c r="AZ1948" s="1"/>
      <c r="BA1948" s="1"/>
      <c r="BB1948" s="1"/>
    </row>
    <row r="1949" spans="1:54" x14ac:dyDescent="0.2">
      <c r="A1949" s="158">
        <f t="shared" si="1069"/>
        <v>43105</v>
      </c>
      <c r="B1949" s="2">
        <f t="shared" si="1053"/>
        <v>338436.10401737032</v>
      </c>
      <c r="C1949" s="2">
        <f t="shared" si="1070"/>
        <v>241553.22511124</v>
      </c>
      <c r="D1949" s="2">
        <f>SUM(Y1949:Y$2170)</f>
        <v>13533.869084430002</v>
      </c>
      <c r="E1949" s="73">
        <f t="shared" si="1054"/>
        <v>228019.35602680998</v>
      </c>
      <c r="F1949" s="88">
        <f t="shared" si="1047"/>
        <v>4881.25</v>
      </c>
      <c r="G1949" s="3">
        <f>IF(AND(N1949=1,N1948&gt;1),VLOOKUP(A1948,[1]Plan1!$BK$81:$BM$259,3),G1948)</f>
        <v>4894.92</v>
      </c>
      <c r="H1949" s="11">
        <f t="shared" si="1048"/>
        <v>43023</v>
      </c>
      <c r="I1949" s="11">
        <f t="shared" si="1049"/>
        <v>43054</v>
      </c>
      <c r="J1949" s="12">
        <f t="shared" si="1055"/>
        <v>2.8005121638925434E-3</v>
      </c>
      <c r="K1949" s="11">
        <f t="shared" si="1071"/>
        <v>43115</v>
      </c>
      <c r="L1949" s="11">
        <f t="shared" si="1056"/>
        <v>43115</v>
      </c>
      <c r="M1949" s="1">
        <f t="shared" si="1075"/>
        <v>20</v>
      </c>
      <c r="N1949" s="1">
        <f t="shared" si="1057"/>
        <v>14</v>
      </c>
      <c r="O1949" s="2">
        <f t="shared" si="1058"/>
        <v>1.0019595299999999</v>
      </c>
      <c r="P1949" s="13">
        <f t="shared" si="1050"/>
        <v>1.0042009199999999</v>
      </c>
      <c r="Q1949" s="13">
        <f t="shared" si="1043"/>
        <v>1.3955595159341541</v>
      </c>
      <c r="R1949" s="2">
        <f t="shared" si="1046"/>
        <v>1.3982941499999999</v>
      </c>
      <c r="S1949" s="2">
        <f t="shared" si="1072"/>
        <v>1.3848725200000001</v>
      </c>
      <c r="T1949" s="2">
        <f t="shared" si="1059"/>
        <v>334520.42357392999</v>
      </c>
      <c r="U1949" s="2">
        <f t="shared" si="1060"/>
        <v>5208.814299874668</v>
      </c>
      <c r="V1949" s="2">
        <f t="shared" si="1061"/>
        <v>90818.775592245642</v>
      </c>
      <c r="W1949" s="2">
        <f t="shared" si="1062"/>
        <v>337580.81500336033</v>
      </c>
      <c r="X1949" s="17">
        <f t="shared" si="1063"/>
        <v>0</v>
      </c>
      <c r="Y1949" s="2">
        <f t="shared" si="1064"/>
        <v>0</v>
      </c>
      <c r="Z1949" s="72">
        <f t="shared" si="1065"/>
        <v>0</v>
      </c>
      <c r="AA1949" s="2">
        <f t="shared" si="1051"/>
        <v>0</v>
      </c>
      <c r="AB1949" s="12">
        <f t="shared" si="1073"/>
        <v>4.6600000000000003E-2</v>
      </c>
      <c r="AC1949" s="17">
        <f t="shared" si="1066"/>
        <v>14</v>
      </c>
      <c r="AD1949" s="17">
        <v>252</v>
      </c>
      <c r="AE1949" s="13">
        <f t="shared" si="1044"/>
        <v>1.002533583</v>
      </c>
      <c r="AF1949" s="2">
        <f t="shared" si="1052"/>
        <v>847.53525831000002</v>
      </c>
      <c r="AG1949" s="2">
        <f t="shared" si="1067"/>
        <v>855.28901400999996</v>
      </c>
      <c r="AH1949" s="3">
        <f t="shared" si="1068"/>
        <v>0</v>
      </c>
      <c r="AI1949" s="4" t="str">
        <f t="shared" si="1045"/>
        <v>A+J=</v>
      </c>
      <c r="AJ1949" s="11">
        <f t="shared" si="1074"/>
        <v>43115</v>
      </c>
      <c r="AK1949" s="11"/>
      <c r="AL1949" s="4"/>
      <c r="AM1949" s="1"/>
      <c r="AN1949" s="11"/>
      <c r="AO1949" s="1"/>
      <c r="AP1949" s="1"/>
      <c r="AQ1949" s="3"/>
      <c r="AR1949" s="3"/>
      <c r="AS1949" s="6"/>
      <c r="AT1949" s="1"/>
      <c r="AU1949" s="1"/>
      <c r="AV1949" s="1"/>
      <c r="AW1949" s="1"/>
      <c r="AX1949" s="1"/>
      <c r="AY1949" s="1"/>
      <c r="AZ1949" s="1"/>
      <c r="BA1949" s="1"/>
      <c r="BB1949" s="1"/>
    </row>
    <row r="1950" spans="1:54" x14ac:dyDescent="0.2">
      <c r="A1950" s="158">
        <f t="shared" si="1069"/>
        <v>43106</v>
      </c>
      <c r="B1950" s="2">
        <f t="shared" si="1053"/>
        <v>338541.98438769422</v>
      </c>
      <c r="C1950" s="2">
        <f t="shared" si="1070"/>
        <v>241553.22511124</v>
      </c>
      <c r="D1950" s="2">
        <f>SUM(Y1950:Y$2170)</f>
        <v>13533.869084430002</v>
      </c>
      <c r="E1950" s="73">
        <f t="shared" si="1054"/>
        <v>228019.35602680998</v>
      </c>
      <c r="F1950" s="88">
        <f t="shared" si="1047"/>
        <v>4881.25</v>
      </c>
      <c r="G1950" s="3">
        <f>IF(AND(N1950=1,N1949&gt;1),VLOOKUP(A1949,[1]Plan1!$BK$81:$BM$259,3),G1949)</f>
        <v>4894.92</v>
      </c>
      <c r="H1950" s="11">
        <f t="shared" si="1048"/>
        <v>43023</v>
      </c>
      <c r="I1950" s="11">
        <f t="shared" si="1049"/>
        <v>43054</v>
      </c>
      <c r="J1950" s="12">
        <f t="shared" si="1055"/>
        <v>2.8005121638925434E-3</v>
      </c>
      <c r="K1950" s="11">
        <f t="shared" si="1071"/>
        <v>43115</v>
      </c>
      <c r="L1950" s="11">
        <f t="shared" si="1056"/>
        <v>43115</v>
      </c>
      <c r="M1950" s="1">
        <f t="shared" si="1075"/>
        <v>20</v>
      </c>
      <c r="N1950" s="1">
        <f t="shared" si="1057"/>
        <v>15</v>
      </c>
      <c r="O1950" s="2">
        <f t="shared" si="1058"/>
        <v>1.00209964</v>
      </c>
      <c r="P1950" s="13">
        <f t="shared" si="1050"/>
        <v>1.0042009199999999</v>
      </c>
      <c r="Q1950" s="13">
        <f t="shared" si="1043"/>
        <v>1.3955595159341541</v>
      </c>
      <c r="R1950" s="2">
        <f t="shared" si="1046"/>
        <v>1.39848968</v>
      </c>
      <c r="S1950" s="2">
        <f t="shared" si="1072"/>
        <v>1.3848725200000001</v>
      </c>
      <c r="T1950" s="2">
        <f t="shared" si="1059"/>
        <v>334520.42357392999</v>
      </c>
      <c r="U1950" s="2">
        <f t="shared" si="1060"/>
        <v>5208.814299874668</v>
      </c>
      <c r="V1950" s="2">
        <f t="shared" si="1061"/>
        <v>90863.360216929577</v>
      </c>
      <c r="W1950" s="2">
        <f t="shared" si="1062"/>
        <v>337625.39962804422</v>
      </c>
      <c r="X1950" s="17">
        <f t="shared" si="1063"/>
        <v>0</v>
      </c>
      <c r="Y1950" s="2">
        <f t="shared" si="1064"/>
        <v>0</v>
      </c>
      <c r="Z1950" s="72">
        <f t="shared" si="1065"/>
        <v>0</v>
      </c>
      <c r="AA1950" s="2">
        <f t="shared" si="1051"/>
        <v>0</v>
      </c>
      <c r="AB1950" s="12">
        <f t="shared" si="1073"/>
        <v>4.6600000000000003E-2</v>
      </c>
      <c r="AC1950" s="17">
        <f t="shared" si="1066"/>
        <v>15</v>
      </c>
      <c r="AD1950" s="17">
        <v>252</v>
      </c>
      <c r="AE1950" s="13">
        <f t="shared" si="1044"/>
        <v>1.002714798</v>
      </c>
      <c r="AF1950" s="2">
        <f t="shared" si="1052"/>
        <v>908.15537687000005</v>
      </c>
      <c r="AG1950" s="2">
        <f t="shared" si="1067"/>
        <v>916.58475965000002</v>
      </c>
      <c r="AH1950" s="3">
        <f t="shared" si="1068"/>
        <v>0</v>
      </c>
      <c r="AI1950" s="4" t="str">
        <f t="shared" si="1045"/>
        <v>A+J=</v>
      </c>
      <c r="AJ1950" s="11">
        <f t="shared" si="1074"/>
        <v>43115</v>
      </c>
      <c r="AK1950" s="11"/>
      <c r="AL1950" s="4"/>
      <c r="AM1950" s="1"/>
      <c r="AN1950" s="11"/>
      <c r="AO1950" s="1"/>
      <c r="AP1950" s="1"/>
      <c r="AQ1950" s="3"/>
      <c r="AR1950" s="3"/>
      <c r="AS1950" s="6"/>
      <c r="AT1950" s="1"/>
      <c r="AU1950" s="1"/>
      <c r="AV1950" s="1"/>
      <c r="AW1950" s="1"/>
      <c r="AX1950" s="1"/>
      <c r="AY1950" s="1"/>
      <c r="AZ1950" s="1"/>
      <c r="BA1950" s="1"/>
      <c r="BB1950" s="1"/>
    </row>
    <row r="1951" spans="1:54" x14ac:dyDescent="0.2">
      <c r="A1951" s="158">
        <f t="shared" si="1069"/>
        <v>43107</v>
      </c>
      <c r="B1951" s="2">
        <f t="shared" si="1053"/>
        <v>338541.98438769422</v>
      </c>
      <c r="C1951" s="2">
        <f t="shared" si="1070"/>
        <v>241553.22511124</v>
      </c>
      <c r="D1951" s="2">
        <f>SUM(Y1951:Y$2170)</f>
        <v>13533.869084430002</v>
      </c>
      <c r="E1951" s="73">
        <f t="shared" si="1054"/>
        <v>228019.35602680998</v>
      </c>
      <c r="F1951" s="88">
        <f t="shared" si="1047"/>
        <v>4881.25</v>
      </c>
      <c r="G1951" s="3">
        <f>IF(AND(N1951=1,N1950&gt;1),VLOOKUP(A1950,[1]Plan1!$BK$81:$BM$259,3),G1950)</f>
        <v>4894.92</v>
      </c>
      <c r="H1951" s="11">
        <f t="shared" si="1048"/>
        <v>43023</v>
      </c>
      <c r="I1951" s="11">
        <f t="shared" si="1049"/>
        <v>43054</v>
      </c>
      <c r="J1951" s="12">
        <f t="shared" si="1055"/>
        <v>2.8005121638925434E-3</v>
      </c>
      <c r="K1951" s="11">
        <f t="shared" si="1071"/>
        <v>43115</v>
      </c>
      <c r="L1951" s="11">
        <f t="shared" si="1056"/>
        <v>43115</v>
      </c>
      <c r="M1951" s="1">
        <f t="shared" si="1075"/>
        <v>20</v>
      </c>
      <c r="N1951" s="1">
        <f t="shared" si="1057"/>
        <v>15</v>
      </c>
      <c r="O1951" s="2">
        <f t="shared" si="1058"/>
        <v>1.00209964</v>
      </c>
      <c r="P1951" s="13">
        <f t="shared" si="1050"/>
        <v>1.0042009199999999</v>
      </c>
      <c r="Q1951" s="13">
        <f t="shared" ref="Q1951:Q2014" si="1076">IF(L1951&gt;L1950,Q1950*P1951,Q1950)</f>
        <v>1.3955595159341541</v>
      </c>
      <c r="R1951" s="2">
        <f t="shared" si="1046"/>
        <v>1.39848968</v>
      </c>
      <c r="S1951" s="2">
        <f t="shared" si="1072"/>
        <v>1.3848725200000001</v>
      </c>
      <c r="T1951" s="2">
        <f t="shared" si="1059"/>
        <v>334520.42357392999</v>
      </c>
      <c r="U1951" s="2">
        <f t="shared" si="1060"/>
        <v>5208.814299874668</v>
      </c>
      <c r="V1951" s="2">
        <f t="shared" si="1061"/>
        <v>90863.360216929577</v>
      </c>
      <c r="W1951" s="2">
        <f t="shared" si="1062"/>
        <v>337625.39962804422</v>
      </c>
      <c r="X1951" s="17">
        <f t="shared" si="1063"/>
        <v>0</v>
      </c>
      <c r="Y1951" s="2">
        <f t="shared" si="1064"/>
        <v>0</v>
      </c>
      <c r="Z1951" s="72">
        <f t="shared" si="1065"/>
        <v>0</v>
      </c>
      <c r="AA1951" s="2">
        <f t="shared" si="1051"/>
        <v>0</v>
      </c>
      <c r="AB1951" s="12">
        <f t="shared" si="1073"/>
        <v>4.6600000000000003E-2</v>
      </c>
      <c r="AC1951" s="17">
        <f t="shared" si="1066"/>
        <v>15</v>
      </c>
      <c r="AD1951" s="17">
        <v>252</v>
      </c>
      <c r="AE1951" s="13">
        <f t="shared" ref="AE1951:AE2014" si="1077">ROUND((1+AB1951)^TRUNC((AC1951/AD1951),9),9)</f>
        <v>1.002714798</v>
      </c>
      <c r="AF1951" s="2">
        <f t="shared" si="1052"/>
        <v>908.15537687000005</v>
      </c>
      <c r="AG1951" s="2">
        <f t="shared" si="1067"/>
        <v>916.58475965000002</v>
      </c>
      <c r="AH1951" s="3">
        <f t="shared" si="1068"/>
        <v>0</v>
      </c>
      <c r="AI1951" s="4" t="str">
        <f t="shared" si="1045"/>
        <v>A+J=</v>
      </c>
      <c r="AJ1951" s="11">
        <f t="shared" si="1074"/>
        <v>43115</v>
      </c>
      <c r="AK1951" s="11"/>
      <c r="AL1951" s="4"/>
      <c r="AM1951" s="1"/>
      <c r="AN1951" s="11"/>
      <c r="AO1951" s="1"/>
      <c r="AP1951" s="1"/>
      <c r="AQ1951" s="3"/>
      <c r="AR1951" s="3"/>
      <c r="AS1951" s="6"/>
      <c r="AT1951" s="1"/>
      <c r="AU1951" s="1"/>
      <c r="AV1951" s="1"/>
      <c r="AW1951" s="1"/>
      <c r="AX1951" s="1"/>
      <c r="AY1951" s="1"/>
      <c r="AZ1951" s="1"/>
      <c r="BA1951" s="1"/>
      <c r="BB1951" s="1"/>
    </row>
    <row r="1952" spans="1:54" x14ac:dyDescent="0.2">
      <c r="A1952" s="158">
        <f t="shared" si="1069"/>
        <v>43108</v>
      </c>
      <c r="B1952" s="2">
        <f t="shared" si="1053"/>
        <v>338541.98438769422</v>
      </c>
      <c r="C1952" s="2">
        <f t="shared" si="1070"/>
        <v>241553.22511124</v>
      </c>
      <c r="D1952" s="2">
        <f>SUM(Y1952:Y$2170)</f>
        <v>13533.869084430002</v>
      </c>
      <c r="E1952" s="73">
        <f t="shared" si="1054"/>
        <v>228019.35602680998</v>
      </c>
      <c r="F1952" s="88">
        <f t="shared" si="1047"/>
        <v>4881.25</v>
      </c>
      <c r="G1952" s="3">
        <f>IF(AND(N1952=1,N1951&gt;1),VLOOKUP(A1951,[1]Plan1!$BK$81:$BM$259,3),G1951)</f>
        <v>4894.92</v>
      </c>
      <c r="H1952" s="11">
        <f t="shared" si="1048"/>
        <v>43023</v>
      </c>
      <c r="I1952" s="11">
        <f t="shared" si="1049"/>
        <v>43054</v>
      </c>
      <c r="J1952" s="12">
        <f t="shared" si="1055"/>
        <v>2.8005121638925434E-3</v>
      </c>
      <c r="K1952" s="11">
        <f t="shared" si="1071"/>
        <v>43115</v>
      </c>
      <c r="L1952" s="11">
        <f t="shared" si="1056"/>
        <v>43115</v>
      </c>
      <c r="M1952" s="1">
        <f t="shared" si="1075"/>
        <v>20</v>
      </c>
      <c r="N1952" s="1">
        <f t="shared" si="1057"/>
        <v>15</v>
      </c>
      <c r="O1952" s="2">
        <f t="shared" si="1058"/>
        <v>1.00209964</v>
      </c>
      <c r="P1952" s="13">
        <f t="shared" si="1050"/>
        <v>1.0042009199999999</v>
      </c>
      <c r="Q1952" s="13">
        <f t="shared" si="1076"/>
        <v>1.3955595159341541</v>
      </c>
      <c r="R1952" s="2">
        <f t="shared" si="1046"/>
        <v>1.39848968</v>
      </c>
      <c r="S1952" s="2">
        <f t="shared" si="1072"/>
        <v>1.3848725200000001</v>
      </c>
      <c r="T1952" s="2">
        <f t="shared" si="1059"/>
        <v>334520.42357392999</v>
      </c>
      <c r="U1952" s="2">
        <f t="shared" si="1060"/>
        <v>5208.814299874668</v>
      </c>
      <c r="V1952" s="2">
        <f t="shared" si="1061"/>
        <v>90863.360216929577</v>
      </c>
      <c r="W1952" s="2">
        <f t="shared" si="1062"/>
        <v>337625.39962804422</v>
      </c>
      <c r="X1952" s="17">
        <f t="shared" si="1063"/>
        <v>0</v>
      </c>
      <c r="Y1952" s="2">
        <f t="shared" si="1064"/>
        <v>0</v>
      </c>
      <c r="Z1952" s="72">
        <f t="shared" si="1065"/>
        <v>0</v>
      </c>
      <c r="AA1952" s="2">
        <f t="shared" si="1051"/>
        <v>0</v>
      </c>
      <c r="AB1952" s="12">
        <f t="shared" si="1073"/>
        <v>4.6600000000000003E-2</v>
      </c>
      <c r="AC1952" s="17">
        <f t="shared" si="1066"/>
        <v>15</v>
      </c>
      <c r="AD1952" s="17">
        <v>252</v>
      </c>
      <c r="AE1952" s="13">
        <f t="shared" si="1077"/>
        <v>1.002714798</v>
      </c>
      <c r="AF1952" s="2">
        <f t="shared" si="1052"/>
        <v>908.15537687000005</v>
      </c>
      <c r="AG1952" s="2">
        <f t="shared" si="1067"/>
        <v>916.58475965000002</v>
      </c>
      <c r="AH1952" s="3">
        <f t="shared" si="1068"/>
        <v>0</v>
      </c>
      <c r="AI1952" s="4" t="str">
        <f t="shared" si="1045"/>
        <v>A+J=</v>
      </c>
      <c r="AJ1952" s="11">
        <f t="shared" si="1074"/>
        <v>43115</v>
      </c>
      <c r="AK1952" s="11"/>
      <c r="AL1952" s="4"/>
      <c r="AM1952" s="1"/>
      <c r="AN1952" s="11"/>
      <c r="AO1952" s="1"/>
      <c r="AP1952" s="1"/>
      <c r="AQ1952" s="3"/>
      <c r="AR1952" s="3"/>
      <c r="AS1952" s="6"/>
      <c r="AT1952" s="1"/>
      <c r="AU1952" s="1"/>
      <c r="AV1952" s="1"/>
      <c r="AW1952" s="1"/>
      <c r="AX1952" s="1"/>
      <c r="AY1952" s="1"/>
      <c r="AZ1952" s="1"/>
      <c r="BA1952" s="1"/>
      <c r="BB1952" s="1"/>
    </row>
    <row r="1953" spans="1:54" x14ac:dyDescent="0.2">
      <c r="A1953" s="158">
        <f t="shared" si="1069"/>
        <v>43109</v>
      </c>
      <c r="B1953" s="2">
        <f t="shared" si="1053"/>
        <v>338647.90383159596</v>
      </c>
      <c r="C1953" s="2">
        <f t="shared" si="1070"/>
        <v>241553.22511124</v>
      </c>
      <c r="D1953" s="2">
        <f>SUM(Y1953:Y$2170)</f>
        <v>13533.869084430002</v>
      </c>
      <c r="E1953" s="73">
        <f t="shared" si="1054"/>
        <v>228019.35602680998</v>
      </c>
      <c r="F1953" s="88">
        <f t="shared" si="1047"/>
        <v>4881.25</v>
      </c>
      <c r="G1953" s="3">
        <f>IF(AND(N1953=1,N1952&gt;1),VLOOKUP(A1952,[1]Plan1!$BK$81:$BM$259,3),G1952)</f>
        <v>4894.92</v>
      </c>
      <c r="H1953" s="11">
        <f t="shared" si="1048"/>
        <v>43023</v>
      </c>
      <c r="I1953" s="11">
        <f t="shared" si="1049"/>
        <v>43054</v>
      </c>
      <c r="J1953" s="12">
        <f t="shared" si="1055"/>
        <v>2.8005121638925434E-3</v>
      </c>
      <c r="K1953" s="11">
        <f t="shared" si="1071"/>
        <v>43115</v>
      </c>
      <c r="L1953" s="11">
        <f t="shared" si="1056"/>
        <v>43115</v>
      </c>
      <c r="M1953" s="1">
        <f t="shared" si="1075"/>
        <v>20</v>
      </c>
      <c r="N1953" s="1">
        <f t="shared" si="1057"/>
        <v>16</v>
      </c>
      <c r="O1953" s="2">
        <f t="shared" si="1058"/>
        <v>1.00223978</v>
      </c>
      <c r="P1953" s="13">
        <f t="shared" si="1050"/>
        <v>1.0042009199999999</v>
      </c>
      <c r="Q1953" s="13">
        <f t="shared" si="1076"/>
        <v>1.3955595159341541</v>
      </c>
      <c r="R1953" s="2">
        <f t="shared" si="1046"/>
        <v>1.3986852599999999</v>
      </c>
      <c r="S1953" s="2">
        <f t="shared" si="1072"/>
        <v>1.3848725200000001</v>
      </c>
      <c r="T1953" s="2">
        <f t="shared" si="1059"/>
        <v>334520.42357392999</v>
      </c>
      <c r="U1953" s="2">
        <f t="shared" si="1060"/>
        <v>5208.814299874668</v>
      </c>
      <c r="V1953" s="2">
        <f t="shared" si="1061"/>
        <v>90907.956242581291</v>
      </c>
      <c r="W1953" s="2">
        <f t="shared" si="1062"/>
        <v>337669.99565369595</v>
      </c>
      <c r="X1953" s="17">
        <f t="shared" si="1063"/>
        <v>0</v>
      </c>
      <c r="Y1953" s="2">
        <f t="shared" si="1064"/>
        <v>0</v>
      </c>
      <c r="Z1953" s="72">
        <f t="shared" si="1065"/>
        <v>0</v>
      </c>
      <c r="AA1953" s="2">
        <f t="shared" si="1051"/>
        <v>0</v>
      </c>
      <c r="AB1953" s="12">
        <f t="shared" si="1073"/>
        <v>4.6600000000000003E-2</v>
      </c>
      <c r="AC1953" s="17">
        <f t="shared" si="1066"/>
        <v>16</v>
      </c>
      <c r="AD1953" s="17">
        <v>252</v>
      </c>
      <c r="AE1953" s="13">
        <f t="shared" si="1077"/>
        <v>1.0028960469999999</v>
      </c>
      <c r="AF1953" s="2">
        <f t="shared" si="1052"/>
        <v>968.78686912000001</v>
      </c>
      <c r="AG1953" s="2">
        <f t="shared" si="1067"/>
        <v>977.90817790000006</v>
      </c>
      <c r="AH1953" s="3">
        <f t="shared" si="1068"/>
        <v>0</v>
      </c>
      <c r="AI1953" s="4" t="str">
        <f t="shared" si="1045"/>
        <v>A+J=</v>
      </c>
      <c r="AJ1953" s="11">
        <f t="shared" si="1074"/>
        <v>43115</v>
      </c>
      <c r="AK1953" s="11"/>
      <c r="AL1953" s="4"/>
      <c r="AM1953" s="1"/>
      <c r="AN1953" s="11"/>
      <c r="AO1953" s="1"/>
      <c r="AP1953" s="1"/>
      <c r="AQ1953" s="3"/>
      <c r="AR1953" s="3"/>
      <c r="AS1953" s="6"/>
      <c r="AT1953" s="1"/>
      <c r="AU1953" s="1"/>
      <c r="AV1953" s="1"/>
      <c r="AW1953" s="1"/>
      <c r="AX1953" s="1"/>
      <c r="AY1953" s="1"/>
      <c r="AZ1953" s="1"/>
      <c r="BA1953" s="1"/>
      <c r="BB1953" s="1"/>
    </row>
    <row r="1954" spans="1:54" x14ac:dyDescent="0.2">
      <c r="A1954" s="158">
        <f t="shared" si="1069"/>
        <v>43110</v>
      </c>
      <c r="B1954" s="2">
        <f t="shared" si="1053"/>
        <v>338753.85024832765</v>
      </c>
      <c r="C1954" s="2">
        <f t="shared" si="1070"/>
        <v>241553.22511124</v>
      </c>
      <c r="D1954" s="2">
        <f>SUM(Y1954:Y$2170)</f>
        <v>13533.869084430002</v>
      </c>
      <c r="E1954" s="73">
        <f t="shared" si="1054"/>
        <v>228019.35602680998</v>
      </c>
      <c r="F1954" s="88">
        <f t="shared" si="1047"/>
        <v>4881.25</v>
      </c>
      <c r="G1954" s="3">
        <f>IF(AND(N1954=1,N1953&gt;1),VLOOKUP(A1953,[1]Plan1!$BK$81:$BM$259,3),G1953)</f>
        <v>4894.92</v>
      </c>
      <c r="H1954" s="11">
        <f t="shared" si="1048"/>
        <v>43023</v>
      </c>
      <c r="I1954" s="11">
        <f t="shared" si="1049"/>
        <v>43054</v>
      </c>
      <c r="J1954" s="12">
        <f t="shared" si="1055"/>
        <v>2.8005121638925434E-3</v>
      </c>
      <c r="K1954" s="11">
        <f t="shared" si="1071"/>
        <v>43115</v>
      </c>
      <c r="L1954" s="11">
        <f t="shared" si="1056"/>
        <v>43115</v>
      </c>
      <c r="M1954" s="1">
        <f t="shared" si="1075"/>
        <v>20</v>
      </c>
      <c r="N1954" s="1">
        <f t="shared" si="1057"/>
        <v>17</v>
      </c>
      <c r="O1954" s="2">
        <f t="shared" si="1058"/>
        <v>1.00237993</v>
      </c>
      <c r="P1954" s="13">
        <f t="shared" si="1050"/>
        <v>1.0042009199999999</v>
      </c>
      <c r="Q1954" s="13">
        <f t="shared" si="1076"/>
        <v>1.3955595159341541</v>
      </c>
      <c r="R1954" s="2">
        <f t="shared" si="1046"/>
        <v>1.3988808399999999</v>
      </c>
      <c r="S1954" s="2">
        <f t="shared" si="1072"/>
        <v>1.3848725200000001</v>
      </c>
      <c r="T1954" s="2">
        <f t="shared" si="1059"/>
        <v>334520.42357392999</v>
      </c>
      <c r="U1954" s="2">
        <f t="shared" si="1060"/>
        <v>5208.814299874668</v>
      </c>
      <c r="V1954" s="2">
        <f t="shared" si="1061"/>
        <v>90952.552268233005</v>
      </c>
      <c r="W1954" s="2">
        <f t="shared" si="1062"/>
        <v>337714.59167934768</v>
      </c>
      <c r="X1954" s="17">
        <f t="shared" si="1063"/>
        <v>0</v>
      </c>
      <c r="Y1954" s="2">
        <f t="shared" si="1064"/>
        <v>0</v>
      </c>
      <c r="Z1954" s="72">
        <f t="shared" si="1065"/>
        <v>0</v>
      </c>
      <c r="AA1954" s="2">
        <f t="shared" si="1051"/>
        <v>0</v>
      </c>
      <c r="AB1954" s="12">
        <f t="shared" si="1073"/>
        <v>4.6600000000000003E-2</v>
      </c>
      <c r="AC1954" s="17">
        <f t="shared" si="1066"/>
        <v>17</v>
      </c>
      <c r="AD1954" s="17">
        <v>252</v>
      </c>
      <c r="AE1954" s="13">
        <f t="shared" si="1077"/>
        <v>1.003077328</v>
      </c>
      <c r="AF1954" s="2">
        <f t="shared" si="1052"/>
        <v>1029.4290660300001</v>
      </c>
      <c r="AG1954" s="2">
        <f t="shared" si="1067"/>
        <v>1039.2585689800001</v>
      </c>
      <c r="AH1954" s="3">
        <f t="shared" si="1068"/>
        <v>0</v>
      </c>
      <c r="AI1954" s="4" t="str">
        <f t="shared" ref="AI1954:AI2017" si="1078">AI1953</f>
        <v>A+J=</v>
      </c>
      <c r="AJ1954" s="11">
        <f t="shared" si="1074"/>
        <v>43115</v>
      </c>
      <c r="AK1954" s="11"/>
      <c r="AL1954" s="4"/>
      <c r="AM1954" s="1"/>
      <c r="AN1954" s="11"/>
      <c r="AO1954" s="1"/>
      <c r="AP1954" s="1"/>
      <c r="AQ1954" s="3"/>
      <c r="AR1954" s="3"/>
      <c r="AS1954" s="6"/>
      <c r="AT1954" s="1"/>
      <c r="AU1954" s="1"/>
      <c r="AV1954" s="1"/>
      <c r="AW1954" s="1"/>
      <c r="AX1954" s="1"/>
      <c r="AY1954" s="1"/>
      <c r="AZ1954" s="1"/>
      <c r="BA1954" s="1"/>
      <c r="BB1954" s="1"/>
    </row>
    <row r="1955" spans="1:54" x14ac:dyDescent="0.2">
      <c r="A1955" s="158">
        <f t="shared" si="1069"/>
        <v>43111</v>
      </c>
      <c r="B1955" s="2">
        <f t="shared" si="1053"/>
        <v>338859.83313043369</v>
      </c>
      <c r="C1955" s="2">
        <f t="shared" si="1070"/>
        <v>241553.22511124</v>
      </c>
      <c r="D1955" s="2">
        <f>SUM(Y1955:Y$2170)</f>
        <v>13533.869084430002</v>
      </c>
      <c r="E1955" s="73">
        <f t="shared" si="1054"/>
        <v>228019.35602680998</v>
      </c>
      <c r="F1955" s="88">
        <f t="shared" si="1047"/>
        <v>4881.25</v>
      </c>
      <c r="G1955" s="3">
        <f>IF(AND(N1955=1,N1954&gt;1),VLOOKUP(A1954,[1]Plan1!$BK$81:$BM$259,3),G1954)</f>
        <v>4894.92</v>
      </c>
      <c r="H1955" s="11">
        <f t="shared" si="1048"/>
        <v>43023</v>
      </c>
      <c r="I1955" s="11">
        <f t="shared" si="1049"/>
        <v>43054</v>
      </c>
      <c r="J1955" s="12">
        <f t="shared" si="1055"/>
        <v>2.8005121638925434E-3</v>
      </c>
      <c r="K1955" s="11">
        <f t="shared" si="1071"/>
        <v>43115</v>
      </c>
      <c r="L1955" s="11">
        <f t="shared" si="1056"/>
        <v>43115</v>
      </c>
      <c r="M1955" s="1">
        <f t="shared" si="1075"/>
        <v>20</v>
      </c>
      <c r="N1955" s="1">
        <f t="shared" si="1057"/>
        <v>18</v>
      </c>
      <c r="O1955" s="2">
        <f t="shared" si="1058"/>
        <v>1.0025200999999999</v>
      </c>
      <c r="P1955" s="13">
        <f t="shared" si="1050"/>
        <v>1.0042009199999999</v>
      </c>
      <c r="Q1955" s="13">
        <f t="shared" si="1076"/>
        <v>1.3955595159341541</v>
      </c>
      <c r="R1955" s="2">
        <f t="shared" si="1046"/>
        <v>1.3990764600000001</v>
      </c>
      <c r="S1955" s="2">
        <f t="shared" si="1072"/>
        <v>1.3848725200000001</v>
      </c>
      <c r="T1955" s="2">
        <f t="shared" si="1059"/>
        <v>334520.42357392999</v>
      </c>
      <c r="U1955" s="2">
        <f t="shared" si="1060"/>
        <v>5208.814299874668</v>
      </c>
      <c r="V1955" s="2">
        <f t="shared" si="1061"/>
        <v>90997.157414659014</v>
      </c>
      <c r="W1955" s="2">
        <f t="shared" si="1062"/>
        <v>337759.19682577369</v>
      </c>
      <c r="X1955" s="17">
        <f t="shared" si="1063"/>
        <v>0</v>
      </c>
      <c r="Y1955" s="2">
        <f t="shared" si="1064"/>
        <v>0</v>
      </c>
      <c r="Z1955" s="72">
        <f t="shared" si="1065"/>
        <v>0</v>
      </c>
      <c r="AA1955" s="2">
        <f t="shared" si="1051"/>
        <v>0</v>
      </c>
      <c r="AB1955" s="12">
        <f t="shared" si="1073"/>
        <v>4.6600000000000003E-2</v>
      </c>
      <c r="AC1955" s="17">
        <f t="shared" si="1066"/>
        <v>18</v>
      </c>
      <c r="AD1955" s="17">
        <v>252</v>
      </c>
      <c r="AE1955" s="13">
        <f t="shared" si="1077"/>
        <v>1.003258642</v>
      </c>
      <c r="AF1955" s="2">
        <f t="shared" si="1052"/>
        <v>1090.08230211</v>
      </c>
      <c r="AG1955" s="2">
        <f t="shared" si="1067"/>
        <v>1100.63630466</v>
      </c>
      <c r="AH1955" s="3">
        <f t="shared" si="1068"/>
        <v>0</v>
      </c>
      <c r="AI1955" s="4" t="str">
        <f t="shared" si="1078"/>
        <v>A+J=</v>
      </c>
      <c r="AJ1955" s="11">
        <f t="shared" si="1074"/>
        <v>43115</v>
      </c>
      <c r="AK1955" s="11"/>
      <c r="AL1955" s="4"/>
      <c r="AM1955" s="1"/>
      <c r="AN1955" s="11"/>
      <c r="AO1955" s="1"/>
      <c r="AP1955" s="1"/>
      <c r="AQ1955" s="3"/>
      <c r="AR1955" s="3"/>
      <c r="AS1955" s="6"/>
      <c r="AT1955" s="1"/>
      <c r="AU1955" s="1"/>
      <c r="AV1955" s="1"/>
      <c r="AW1955" s="1"/>
      <c r="AX1955" s="1"/>
      <c r="AY1955" s="1"/>
      <c r="AZ1955" s="1"/>
      <c r="BA1955" s="1"/>
      <c r="BB1955" s="1"/>
    </row>
    <row r="1956" spans="1:54" x14ac:dyDescent="0.2">
      <c r="A1956" s="158">
        <f t="shared" si="1069"/>
        <v>43112</v>
      </c>
      <c r="B1956" s="2">
        <f t="shared" si="1053"/>
        <v>338965.85214948386</v>
      </c>
      <c r="C1956" s="2">
        <f t="shared" si="1070"/>
        <v>241553.22511124</v>
      </c>
      <c r="D1956" s="2">
        <f>SUM(Y1956:Y$2170)</f>
        <v>13533.869084430002</v>
      </c>
      <c r="E1956" s="73">
        <f t="shared" si="1054"/>
        <v>228019.35602680998</v>
      </c>
      <c r="F1956" s="88">
        <f t="shared" si="1047"/>
        <v>4881.25</v>
      </c>
      <c r="G1956" s="3">
        <f>IF(AND(N1956=1,N1955&gt;1),VLOOKUP(A1955,[1]Plan1!$BK$81:$BM$259,3),G1955)</f>
        <v>4894.92</v>
      </c>
      <c r="H1956" s="11">
        <f t="shared" si="1048"/>
        <v>43023</v>
      </c>
      <c r="I1956" s="11">
        <f t="shared" si="1049"/>
        <v>43054</v>
      </c>
      <c r="J1956" s="12">
        <f t="shared" si="1055"/>
        <v>2.8005121638925434E-3</v>
      </c>
      <c r="K1956" s="11">
        <f t="shared" si="1071"/>
        <v>43115</v>
      </c>
      <c r="L1956" s="11">
        <f t="shared" si="1056"/>
        <v>43115</v>
      </c>
      <c r="M1956" s="1">
        <f t="shared" si="1075"/>
        <v>20</v>
      </c>
      <c r="N1956" s="1">
        <f t="shared" si="1057"/>
        <v>19</v>
      </c>
      <c r="O1956" s="2">
        <f t="shared" si="1058"/>
        <v>1.0026603000000001</v>
      </c>
      <c r="P1956" s="13">
        <f t="shared" si="1050"/>
        <v>1.0042009199999999</v>
      </c>
      <c r="Q1956" s="13">
        <f t="shared" si="1076"/>
        <v>1.3955595159341541</v>
      </c>
      <c r="R1956" s="2">
        <f t="shared" si="1046"/>
        <v>1.39927212</v>
      </c>
      <c r="S1956" s="2">
        <f t="shared" si="1072"/>
        <v>1.3848725200000001</v>
      </c>
      <c r="T1956" s="2">
        <f t="shared" si="1059"/>
        <v>334520.42357392999</v>
      </c>
      <c r="U1956" s="2">
        <f t="shared" si="1060"/>
        <v>5208.814299874668</v>
      </c>
      <c r="V1956" s="2">
        <f t="shared" si="1061"/>
        <v>91041.771681859202</v>
      </c>
      <c r="W1956" s="2">
        <f t="shared" si="1062"/>
        <v>337803.81109297386</v>
      </c>
      <c r="X1956" s="17">
        <f t="shared" si="1063"/>
        <v>0</v>
      </c>
      <c r="Y1956" s="2">
        <f t="shared" si="1064"/>
        <v>0</v>
      </c>
      <c r="Z1956" s="72">
        <f t="shared" si="1065"/>
        <v>0</v>
      </c>
      <c r="AA1956" s="2">
        <f t="shared" si="1051"/>
        <v>0</v>
      </c>
      <c r="AB1956" s="12">
        <f t="shared" si="1073"/>
        <v>4.6600000000000003E-2</v>
      </c>
      <c r="AC1956" s="17">
        <f t="shared" si="1066"/>
        <v>19</v>
      </c>
      <c r="AD1956" s="17">
        <v>252</v>
      </c>
      <c r="AE1956" s="13">
        <f t="shared" si="1077"/>
        <v>1.003439988</v>
      </c>
      <c r="AF1956" s="2">
        <f t="shared" si="1052"/>
        <v>1150.7462428399999</v>
      </c>
      <c r="AG1956" s="2">
        <f t="shared" si="1067"/>
        <v>1162.0410565100001</v>
      </c>
      <c r="AH1956" s="3">
        <f t="shared" si="1068"/>
        <v>0</v>
      </c>
      <c r="AI1956" s="4" t="str">
        <f t="shared" si="1078"/>
        <v>A+J=</v>
      </c>
      <c r="AJ1956" s="11">
        <f t="shared" si="1074"/>
        <v>43115</v>
      </c>
      <c r="AK1956" s="11"/>
      <c r="AL1956" s="4"/>
      <c r="AM1956" s="1"/>
      <c r="AN1956" s="11"/>
      <c r="AO1956" s="1"/>
      <c r="AP1956" s="1"/>
      <c r="AQ1956" s="3"/>
      <c r="AR1956" s="3"/>
      <c r="AS1956" s="6"/>
      <c r="AT1956" s="1"/>
      <c r="AU1956" s="1"/>
      <c r="AV1956" s="1"/>
      <c r="AW1956" s="1"/>
      <c r="AX1956" s="1"/>
      <c r="AY1956" s="1"/>
      <c r="AZ1956" s="1"/>
      <c r="BA1956" s="1"/>
      <c r="BB1956" s="1"/>
    </row>
    <row r="1957" spans="1:54" x14ac:dyDescent="0.2">
      <c r="A1957" s="158">
        <f t="shared" si="1069"/>
        <v>43113</v>
      </c>
      <c r="B1957" s="2">
        <f t="shared" si="1053"/>
        <v>339071.90112506767</v>
      </c>
      <c r="C1957" s="2">
        <f t="shared" si="1070"/>
        <v>241553.22511124</v>
      </c>
      <c r="D1957" s="2">
        <f>SUM(Y1957:Y$2170)</f>
        <v>13533.869084430002</v>
      </c>
      <c r="E1957" s="73">
        <f t="shared" si="1054"/>
        <v>228019.35602680998</v>
      </c>
      <c r="F1957" s="88">
        <f t="shared" si="1047"/>
        <v>4881.25</v>
      </c>
      <c r="G1957" s="3">
        <f>IF(AND(N1957=1,N1956&gt;1),VLOOKUP(A1956,[1]Plan1!$BK$81:$BM$259,3),G1956)</f>
        <v>4894.92</v>
      </c>
      <c r="H1957" s="11">
        <f t="shared" si="1048"/>
        <v>43023</v>
      </c>
      <c r="I1957" s="11">
        <f t="shared" si="1049"/>
        <v>43054</v>
      </c>
      <c r="J1957" s="12">
        <f t="shared" si="1055"/>
        <v>2.8005121638925434E-3</v>
      </c>
      <c r="K1957" s="11">
        <f t="shared" si="1071"/>
        <v>43115</v>
      </c>
      <c r="L1957" s="11">
        <f t="shared" si="1056"/>
        <v>43115</v>
      </c>
      <c r="M1957" s="1">
        <f t="shared" si="1075"/>
        <v>20</v>
      </c>
      <c r="N1957" s="1">
        <f t="shared" si="1057"/>
        <v>20</v>
      </c>
      <c r="O1957" s="2">
        <f t="shared" si="1058"/>
        <v>1.0028005099999999</v>
      </c>
      <c r="P1957" s="13">
        <f t="shared" si="1050"/>
        <v>1.0042009199999999</v>
      </c>
      <c r="Q1957" s="13">
        <f t="shared" si="1076"/>
        <v>1.3955595159341541</v>
      </c>
      <c r="R1957" s="2">
        <f t="shared" si="1046"/>
        <v>1.3994677900000001</v>
      </c>
      <c r="S1957" s="2">
        <f t="shared" si="1072"/>
        <v>1.3848725200000001</v>
      </c>
      <c r="T1957" s="2">
        <f t="shared" si="1059"/>
        <v>334520.42357392999</v>
      </c>
      <c r="U1957" s="2">
        <f t="shared" si="1060"/>
        <v>5208.814299874668</v>
      </c>
      <c r="V1957" s="2">
        <f t="shared" si="1061"/>
        <v>91086.388229252989</v>
      </c>
      <c r="W1957" s="2">
        <f t="shared" si="1062"/>
        <v>337848.42764036765</v>
      </c>
      <c r="X1957" s="17">
        <f t="shared" si="1063"/>
        <v>0</v>
      </c>
      <c r="Y1957" s="2">
        <f t="shared" si="1064"/>
        <v>0</v>
      </c>
      <c r="Z1957" s="72">
        <f t="shared" si="1065"/>
        <v>0</v>
      </c>
      <c r="AA1957" s="2">
        <f t="shared" si="1051"/>
        <v>0</v>
      </c>
      <c r="AB1957" s="12">
        <f t="shared" si="1073"/>
        <v>4.6600000000000003E-2</v>
      </c>
      <c r="AC1957" s="17">
        <f t="shared" si="1066"/>
        <v>20</v>
      </c>
      <c r="AD1957" s="17">
        <v>252</v>
      </c>
      <c r="AE1957" s="13">
        <f t="shared" si="1077"/>
        <v>1.0036213679999999</v>
      </c>
      <c r="AF1957" s="2">
        <f t="shared" si="1052"/>
        <v>1211.42155727</v>
      </c>
      <c r="AG1957" s="2">
        <f t="shared" si="1067"/>
        <v>1223.4734847</v>
      </c>
      <c r="AH1957" s="3">
        <f t="shared" si="1068"/>
        <v>0</v>
      </c>
      <c r="AI1957" s="4" t="str">
        <f t="shared" si="1078"/>
        <v>A+J=</v>
      </c>
      <c r="AJ1957" s="11">
        <f t="shared" si="1074"/>
        <v>43115</v>
      </c>
      <c r="AK1957" s="11"/>
      <c r="AL1957" s="4"/>
      <c r="AM1957" s="1"/>
      <c r="AN1957" s="11"/>
      <c r="AO1957" s="1"/>
      <c r="AP1957" s="1"/>
      <c r="AQ1957" s="3"/>
      <c r="AR1957" s="3"/>
      <c r="AS1957" s="6"/>
      <c r="AT1957" s="1"/>
      <c r="AU1957" s="1"/>
      <c r="AV1957" s="1"/>
      <c r="AW1957" s="1"/>
      <c r="AX1957" s="1"/>
      <c r="AY1957" s="1"/>
      <c r="AZ1957" s="1"/>
      <c r="BA1957" s="1"/>
      <c r="BB1957" s="1"/>
    </row>
    <row r="1958" spans="1:54" x14ac:dyDescent="0.2">
      <c r="A1958" s="158">
        <f t="shared" si="1069"/>
        <v>43114</v>
      </c>
      <c r="B1958" s="2">
        <f t="shared" si="1053"/>
        <v>339071.90112506767</v>
      </c>
      <c r="C1958" s="2">
        <f t="shared" si="1070"/>
        <v>241553.22511124</v>
      </c>
      <c r="D1958" s="2">
        <f>SUM(Y1958:Y$2170)</f>
        <v>13533.869084430002</v>
      </c>
      <c r="E1958" s="73">
        <f t="shared" si="1054"/>
        <v>228019.35602680998</v>
      </c>
      <c r="F1958" s="88">
        <f t="shared" si="1047"/>
        <v>4881.25</v>
      </c>
      <c r="G1958" s="3">
        <f>IF(AND(N1958=1,N1957&gt;1),VLOOKUP(A1957,[1]Plan1!$BK$81:$BM$259,3),G1957)</f>
        <v>4894.92</v>
      </c>
      <c r="H1958" s="11">
        <f t="shared" si="1048"/>
        <v>43023</v>
      </c>
      <c r="I1958" s="11">
        <f t="shared" si="1049"/>
        <v>43054</v>
      </c>
      <c r="J1958" s="12">
        <f t="shared" si="1055"/>
        <v>2.8005121638925434E-3</v>
      </c>
      <c r="K1958" s="11">
        <f t="shared" si="1071"/>
        <v>43145</v>
      </c>
      <c r="L1958" s="11">
        <f t="shared" si="1056"/>
        <v>43115</v>
      </c>
      <c r="M1958" s="1">
        <f t="shared" si="1075"/>
        <v>20</v>
      </c>
      <c r="N1958" s="1">
        <f t="shared" si="1057"/>
        <v>20</v>
      </c>
      <c r="O1958" s="2">
        <f t="shared" si="1058"/>
        <v>1.0028005099999999</v>
      </c>
      <c r="P1958" s="13">
        <f t="shared" si="1050"/>
        <v>1.0042009199999999</v>
      </c>
      <c r="Q1958" s="13">
        <f t="shared" si="1076"/>
        <v>1.3955595159341541</v>
      </c>
      <c r="R1958" s="2">
        <f t="shared" si="1046"/>
        <v>1.3994677900000001</v>
      </c>
      <c r="S1958" s="2">
        <f t="shared" si="1072"/>
        <v>1.3848725200000001</v>
      </c>
      <c r="T1958" s="2">
        <f t="shared" si="1059"/>
        <v>334520.42357392999</v>
      </c>
      <c r="U1958" s="2">
        <f t="shared" si="1060"/>
        <v>5208.814299874668</v>
      </c>
      <c r="V1958" s="2">
        <f t="shared" si="1061"/>
        <v>91086.388229252989</v>
      </c>
      <c r="W1958" s="2">
        <f t="shared" si="1062"/>
        <v>337848.42764036765</v>
      </c>
      <c r="X1958" s="17">
        <f t="shared" si="1063"/>
        <v>0</v>
      </c>
      <c r="Y1958" s="2">
        <f t="shared" si="1064"/>
        <v>0</v>
      </c>
      <c r="Z1958" s="72">
        <f t="shared" si="1065"/>
        <v>0</v>
      </c>
      <c r="AA1958" s="2">
        <f t="shared" si="1051"/>
        <v>0</v>
      </c>
      <c r="AB1958" s="12">
        <f t="shared" si="1073"/>
        <v>4.6600000000000003E-2</v>
      </c>
      <c r="AC1958" s="17">
        <f t="shared" si="1066"/>
        <v>20</v>
      </c>
      <c r="AD1958" s="17">
        <v>252</v>
      </c>
      <c r="AE1958" s="13">
        <f t="shared" si="1077"/>
        <v>1.0036213679999999</v>
      </c>
      <c r="AF1958" s="2">
        <f t="shared" si="1052"/>
        <v>1211.42155727</v>
      </c>
      <c r="AG1958" s="2">
        <f t="shared" si="1067"/>
        <v>1223.4734847</v>
      </c>
      <c r="AH1958" s="3">
        <f t="shared" si="1068"/>
        <v>0</v>
      </c>
      <c r="AI1958" s="4" t="str">
        <f t="shared" si="1078"/>
        <v>A+J=</v>
      </c>
      <c r="AJ1958" s="11">
        <f t="shared" si="1074"/>
        <v>43115</v>
      </c>
      <c r="AK1958" s="11"/>
      <c r="AL1958" s="4"/>
      <c r="AM1958" s="1"/>
      <c r="AN1958" s="11"/>
      <c r="AO1958" s="1"/>
      <c r="AP1958" s="1"/>
      <c r="AQ1958" s="3"/>
      <c r="AR1958" s="3"/>
      <c r="AS1958" s="6"/>
      <c r="AT1958" s="1"/>
      <c r="AU1958" s="1"/>
      <c r="AV1958" s="1"/>
      <c r="AW1958" s="1"/>
      <c r="AX1958" s="1"/>
      <c r="AY1958" s="1"/>
      <c r="AZ1958" s="1"/>
      <c r="BA1958" s="1"/>
      <c r="BB1958" s="1"/>
    </row>
    <row r="1959" spans="1:54" x14ac:dyDescent="0.2">
      <c r="A1959" s="158">
        <f t="shared" si="1069"/>
        <v>43115</v>
      </c>
      <c r="B1959" s="2">
        <f t="shared" si="1053"/>
        <v>339071.90112506767</v>
      </c>
      <c r="C1959" s="2">
        <f t="shared" si="1070"/>
        <v>241553.22511124</v>
      </c>
      <c r="D1959" s="2">
        <f>SUM(Y1959:Y$2170)</f>
        <v>13533.869084430002</v>
      </c>
      <c r="E1959" s="73">
        <f t="shared" si="1054"/>
        <v>228019.35602680998</v>
      </c>
      <c r="F1959" s="88">
        <f t="shared" si="1047"/>
        <v>4881.25</v>
      </c>
      <c r="G1959" s="3">
        <f>IF(AND(N1959=1,N1958&gt;1),VLOOKUP(A1958,[1]Plan1!$BK$81:$BM$259,3),G1958)</f>
        <v>4894.92</v>
      </c>
      <c r="H1959" s="11">
        <f t="shared" si="1048"/>
        <v>43023</v>
      </c>
      <c r="I1959" s="11">
        <f t="shared" si="1049"/>
        <v>43054</v>
      </c>
      <c r="J1959" s="12">
        <f t="shared" si="1055"/>
        <v>2.8005121638925434E-3</v>
      </c>
      <c r="K1959" s="11">
        <f t="shared" si="1071"/>
        <v>43145</v>
      </c>
      <c r="L1959" s="11">
        <f t="shared" si="1056"/>
        <v>43115</v>
      </c>
      <c r="M1959" s="1">
        <f t="shared" si="1075"/>
        <v>20</v>
      </c>
      <c r="N1959" s="1">
        <f t="shared" si="1057"/>
        <v>20</v>
      </c>
      <c r="O1959" s="2">
        <f t="shared" si="1058"/>
        <v>1.0028005099999999</v>
      </c>
      <c r="P1959" s="13">
        <f t="shared" si="1050"/>
        <v>1.0042009199999999</v>
      </c>
      <c r="Q1959" s="13">
        <f t="shared" si="1076"/>
        <v>1.3955595159341541</v>
      </c>
      <c r="R1959" s="2">
        <f t="shared" si="1046"/>
        <v>1.3994677900000001</v>
      </c>
      <c r="S1959" s="2">
        <f t="shared" si="1072"/>
        <v>1.3848725200000001</v>
      </c>
      <c r="T1959" s="2">
        <f t="shared" si="1059"/>
        <v>334520.42357392999</v>
      </c>
      <c r="U1959" s="2">
        <f t="shared" si="1060"/>
        <v>5208.814299874668</v>
      </c>
      <c r="V1959" s="2">
        <f t="shared" si="1061"/>
        <v>91086.388229252989</v>
      </c>
      <c r="W1959" s="2">
        <f t="shared" si="1062"/>
        <v>337848.42764036765</v>
      </c>
      <c r="X1959" s="17">
        <f t="shared" si="1063"/>
        <v>64</v>
      </c>
      <c r="Y1959" s="2">
        <f t="shared" si="1064"/>
        <v>1701.8922339000001</v>
      </c>
      <c r="Z1959" s="72">
        <f t="shared" si="1065"/>
        <v>7.0456199999999998E-3</v>
      </c>
      <c r="AA1959" s="2">
        <f t="shared" si="1051"/>
        <v>2356.9037867400002</v>
      </c>
      <c r="AB1959" s="12">
        <f t="shared" si="1073"/>
        <v>4.6600000000000003E-2</v>
      </c>
      <c r="AC1959" s="17">
        <f t="shared" si="1066"/>
        <v>20</v>
      </c>
      <c r="AD1959" s="17">
        <v>252</v>
      </c>
      <c r="AE1959" s="13">
        <f t="shared" si="1077"/>
        <v>1.0036213679999999</v>
      </c>
      <c r="AF1959" s="2">
        <f t="shared" si="1052"/>
        <v>1211.42155727</v>
      </c>
      <c r="AG1959" s="2">
        <f t="shared" si="1067"/>
        <v>1223.4734847</v>
      </c>
      <c r="AH1959" s="3">
        <f t="shared" si="1068"/>
        <v>3568.3253440100002</v>
      </c>
      <c r="AI1959" s="4" t="str">
        <f t="shared" si="1078"/>
        <v>A+J=</v>
      </c>
      <c r="AJ1959" s="11">
        <f t="shared" si="1074"/>
        <v>43115</v>
      </c>
      <c r="AK1959" s="11"/>
      <c r="AL1959" s="4"/>
      <c r="AM1959" s="1"/>
      <c r="AN1959" s="11"/>
      <c r="AO1959" s="1"/>
      <c r="AP1959" s="1"/>
      <c r="AQ1959" s="3"/>
      <c r="AR1959" s="3"/>
      <c r="AS1959" s="6"/>
      <c r="AT1959" s="1"/>
      <c r="AU1959" s="1"/>
      <c r="AV1959" s="1"/>
      <c r="AW1959" s="1"/>
      <c r="AX1959" s="1"/>
      <c r="AY1959" s="1"/>
      <c r="AZ1959" s="1"/>
      <c r="BA1959" s="1"/>
      <c r="BB1959" s="1"/>
    </row>
    <row r="1960" spans="1:54" x14ac:dyDescent="0.2">
      <c r="A1960" s="158">
        <f t="shared" si="1069"/>
        <v>43116</v>
      </c>
      <c r="B1960" s="2">
        <f t="shared" si="1053"/>
        <v>335622.24280256452</v>
      </c>
      <c r="C1960" s="2">
        <f t="shared" si="1070"/>
        <v>239851.33287734</v>
      </c>
      <c r="D1960" s="2">
        <f>SUM(Y1960:Y$2170)</f>
        <v>11831.97685053</v>
      </c>
      <c r="E1960" s="73">
        <f t="shared" si="1054"/>
        <v>228019.35602681001</v>
      </c>
      <c r="F1960" s="88">
        <f t="shared" si="1047"/>
        <v>4894.92</v>
      </c>
      <c r="G1960" s="3">
        <f>IF(AND(N1960=1,N1959&gt;1),VLOOKUP(A1959,[1]Plan1!$BK$81:$BM$259,3),G1959)</f>
        <v>4916.46</v>
      </c>
      <c r="H1960" s="11">
        <f t="shared" si="1048"/>
        <v>43055</v>
      </c>
      <c r="I1960" s="11">
        <f t="shared" si="1049"/>
        <v>43085</v>
      </c>
      <c r="J1960" s="12">
        <f t="shared" si="1055"/>
        <v>4.4004804981490064E-3</v>
      </c>
      <c r="K1960" s="11">
        <f t="shared" si="1071"/>
        <v>43145</v>
      </c>
      <c r="L1960" s="11">
        <f t="shared" si="1056"/>
        <v>43145</v>
      </c>
      <c r="M1960" s="1">
        <f t="shared" si="1075"/>
        <v>20</v>
      </c>
      <c r="N1960" s="1">
        <f t="shared" si="1057"/>
        <v>1</v>
      </c>
      <c r="O1960" s="2">
        <f t="shared" si="1058"/>
        <v>1.0002195599999999</v>
      </c>
      <c r="P1960" s="13">
        <f t="shared" si="1050"/>
        <v>1.0028005099999999</v>
      </c>
      <c r="Q1960" s="13">
        <f t="shared" si="1076"/>
        <v>1.3994677943141227</v>
      </c>
      <c r="R1960" s="2">
        <f t="shared" si="1046"/>
        <v>1.3997750600000001</v>
      </c>
      <c r="S1960" s="2">
        <f t="shared" si="1072"/>
        <v>1.3848725200000001</v>
      </c>
      <c r="T1960" s="2">
        <f t="shared" si="1059"/>
        <v>332163.51978720003</v>
      </c>
      <c r="U1960" s="2">
        <f t="shared" si="1060"/>
        <v>4553.8027470451452</v>
      </c>
      <c r="V1960" s="2">
        <f t="shared" si="1061"/>
        <v>91156.451736779345</v>
      </c>
      <c r="W1960" s="2">
        <f t="shared" si="1062"/>
        <v>335561.58736116451</v>
      </c>
      <c r="X1960" s="17">
        <f t="shared" si="1063"/>
        <v>0</v>
      </c>
      <c r="Y1960" s="2">
        <f t="shared" si="1064"/>
        <v>0</v>
      </c>
      <c r="Z1960" s="72">
        <f t="shared" si="1065"/>
        <v>0</v>
      </c>
      <c r="AA1960" s="2">
        <f t="shared" si="1051"/>
        <v>0</v>
      </c>
      <c r="AB1960" s="12">
        <f t="shared" si="1073"/>
        <v>4.6600000000000003E-2</v>
      </c>
      <c r="AC1960" s="17">
        <f t="shared" si="1066"/>
        <v>1</v>
      </c>
      <c r="AD1960" s="17">
        <v>252</v>
      </c>
      <c r="AE1960" s="13">
        <f t="shared" si="1077"/>
        <v>1.0001807579999999</v>
      </c>
      <c r="AF1960" s="2">
        <f t="shared" si="1052"/>
        <v>60.041213499999998</v>
      </c>
      <c r="AG1960" s="2">
        <f t="shared" si="1067"/>
        <v>60.655441400000001</v>
      </c>
      <c r="AH1960" s="3">
        <f t="shared" si="1068"/>
        <v>0</v>
      </c>
      <c r="AI1960" s="4" t="str">
        <f t="shared" si="1078"/>
        <v>A+J=</v>
      </c>
      <c r="AJ1960" s="11">
        <f t="shared" si="1074"/>
        <v>43145</v>
      </c>
      <c r="AK1960" s="11"/>
      <c r="AL1960" s="4"/>
      <c r="AM1960" s="1"/>
      <c r="AN1960" s="11"/>
      <c r="AO1960" s="1"/>
      <c r="AP1960" s="1"/>
      <c r="AQ1960" s="3"/>
      <c r="AR1960" s="3"/>
      <c r="AS1960" s="6"/>
      <c r="AT1960" s="1"/>
      <c r="AU1960" s="1"/>
      <c r="AV1960" s="1"/>
      <c r="AW1960" s="1"/>
      <c r="AX1960" s="1"/>
      <c r="AY1960" s="1"/>
      <c r="AZ1960" s="1"/>
      <c r="BA1960" s="1"/>
      <c r="BB1960" s="1"/>
    </row>
    <row r="1961" spans="1:54" x14ac:dyDescent="0.2">
      <c r="A1961" s="158">
        <f t="shared" si="1069"/>
        <v>43117</v>
      </c>
      <c r="B1961" s="2">
        <f t="shared" si="1053"/>
        <v>335753.01150690217</v>
      </c>
      <c r="C1961" s="2">
        <f t="shared" si="1070"/>
        <v>239851.33287734</v>
      </c>
      <c r="D1961" s="2">
        <f>SUM(Y1961:Y$2170)</f>
        <v>11831.97685053</v>
      </c>
      <c r="E1961" s="73">
        <f t="shared" si="1054"/>
        <v>228019.35602681001</v>
      </c>
      <c r="F1961" s="88">
        <f t="shared" si="1047"/>
        <v>4894.92</v>
      </c>
      <c r="G1961" s="3">
        <f>IF(AND(N1961=1,N1960&gt;1),VLOOKUP(A1960,[1]Plan1!$BK$81:$BM$259,3),G1960)</f>
        <v>4916.46</v>
      </c>
      <c r="H1961" s="11">
        <f t="shared" si="1048"/>
        <v>43055</v>
      </c>
      <c r="I1961" s="11">
        <f t="shared" si="1049"/>
        <v>43085</v>
      </c>
      <c r="J1961" s="12">
        <f t="shared" si="1055"/>
        <v>4.4004804981490064E-3</v>
      </c>
      <c r="K1961" s="11">
        <f t="shared" si="1071"/>
        <v>43145</v>
      </c>
      <c r="L1961" s="11">
        <f t="shared" si="1056"/>
        <v>43145</v>
      </c>
      <c r="M1961" s="1">
        <f t="shared" si="1075"/>
        <v>20</v>
      </c>
      <c r="N1961" s="1">
        <f t="shared" si="1057"/>
        <v>2</v>
      </c>
      <c r="O1961" s="2">
        <f t="shared" si="1058"/>
        <v>1.0004391699999999</v>
      </c>
      <c r="P1961" s="13">
        <f t="shared" si="1050"/>
        <v>1.0028005099999999</v>
      </c>
      <c r="Q1961" s="13">
        <f t="shared" si="1076"/>
        <v>1.3994677943141227</v>
      </c>
      <c r="R1961" s="2">
        <f t="shared" ref="R1961:R2024" si="1079">TRUNC(TRUNC((O1961*Q1961),15),8)</f>
        <v>1.4000823899999999</v>
      </c>
      <c r="S1961" s="2">
        <f t="shared" si="1072"/>
        <v>1.3848725200000001</v>
      </c>
      <c r="T1961" s="2">
        <f t="shared" si="1059"/>
        <v>332163.51978720003</v>
      </c>
      <c r="U1961" s="2">
        <f t="shared" si="1060"/>
        <v>4553.8027470451452</v>
      </c>
      <c r="V1961" s="2">
        <f t="shared" si="1061"/>
        <v>91226.528925467035</v>
      </c>
      <c r="W1961" s="2">
        <f t="shared" si="1062"/>
        <v>335631.6645498522</v>
      </c>
      <c r="X1961" s="17">
        <f t="shared" si="1063"/>
        <v>0</v>
      </c>
      <c r="Y1961" s="2">
        <f t="shared" si="1064"/>
        <v>0</v>
      </c>
      <c r="Z1961" s="72">
        <f t="shared" si="1065"/>
        <v>0</v>
      </c>
      <c r="AA1961" s="2">
        <f t="shared" si="1051"/>
        <v>0</v>
      </c>
      <c r="AB1961" s="12">
        <f t="shared" si="1073"/>
        <v>4.6600000000000003E-2</v>
      </c>
      <c r="AC1961" s="17">
        <f t="shared" si="1066"/>
        <v>2</v>
      </c>
      <c r="AD1961" s="17">
        <v>252</v>
      </c>
      <c r="AE1961" s="13">
        <f t="shared" si="1077"/>
        <v>1.0003615480000001</v>
      </c>
      <c r="AF1961" s="2">
        <f t="shared" si="1052"/>
        <v>120.09305625</v>
      </c>
      <c r="AG1961" s="2">
        <f t="shared" si="1067"/>
        <v>121.34695705</v>
      </c>
      <c r="AH1961" s="3">
        <f t="shared" si="1068"/>
        <v>0</v>
      </c>
      <c r="AI1961" s="4" t="str">
        <f t="shared" si="1078"/>
        <v>A+J=</v>
      </c>
      <c r="AJ1961" s="11">
        <f t="shared" si="1074"/>
        <v>43145</v>
      </c>
      <c r="AK1961" s="11"/>
      <c r="AL1961" s="4"/>
      <c r="AM1961" s="1"/>
      <c r="AN1961" s="11"/>
      <c r="AO1961" s="1"/>
      <c r="AP1961" s="1"/>
      <c r="AQ1961" s="3"/>
      <c r="AR1961" s="3"/>
      <c r="AS1961" s="6"/>
      <c r="AT1961" s="1"/>
      <c r="AU1961" s="1"/>
      <c r="AV1961" s="1"/>
      <c r="AW1961" s="1"/>
      <c r="AX1961" s="1"/>
      <c r="AY1961" s="1"/>
      <c r="AZ1961" s="1"/>
      <c r="BA1961" s="1"/>
      <c r="BB1961" s="1"/>
    </row>
    <row r="1962" spans="1:54" x14ac:dyDescent="0.2">
      <c r="A1962" s="158">
        <f t="shared" si="1069"/>
        <v>43118</v>
      </c>
      <c r="B1962" s="2">
        <f t="shared" si="1053"/>
        <v>335883.83716077195</v>
      </c>
      <c r="C1962" s="2">
        <f t="shared" si="1070"/>
        <v>239851.33287734</v>
      </c>
      <c r="D1962" s="2">
        <f>SUM(Y1962:Y$2170)</f>
        <v>11831.97685053</v>
      </c>
      <c r="E1962" s="73">
        <f t="shared" si="1054"/>
        <v>228019.35602681001</v>
      </c>
      <c r="F1962" s="88">
        <f t="shared" ref="F1962:F2025" si="1080">IF(G1962=G1961,F1961,G1961)</f>
        <v>4894.92</v>
      </c>
      <c r="G1962" s="3">
        <f>IF(AND(N1962=1,N1961&gt;1),VLOOKUP(A1961,[1]Plan1!$BK$81:$BM$259,3),G1961)</f>
        <v>4916.46</v>
      </c>
      <c r="H1962" s="11">
        <f t="shared" ref="H1962:H2025" si="1081">EDATE(I1962,-1)</f>
        <v>43055</v>
      </c>
      <c r="I1962" s="11">
        <f t="shared" ref="I1962:I2025" si="1082">IF(X1961&gt;0,EDATE(A1962,-1),+I1961)</f>
        <v>43085</v>
      </c>
      <c r="J1962" s="12">
        <f t="shared" si="1055"/>
        <v>4.4004804981490064E-3</v>
      </c>
      <c r="K1962" s="11">
        <f t="shared" si="1071"/>
        <v>43145</v>
      </c>
      <c r="L1962" s="11">
        <f t="shared" si="1056"/>
        <v>43145</v>
      </c>
      <c r="M1962" s="1">
        <f t="shared" si="1075"/>
        <v>20</v>
      </c>
      <c r="N1962" s="1">
        <f t="shared" si="1057"/>
        <v>3</v>
      </c>
      <c r="O1962" s="2">
        <f t="shared" si="1058"/>
        <v>1.00065884</v>
      </c>
      <c r="P1962" s="13">
        <f t="shared" ref="P1962:P2025" si="1083">IF(L1962&gt;L1961,O1961,P1961)</f>
        <v>1.0028005099999999</v>
      </c>
      <c r="Q1962" s="13">
        <f t="shared" si="1076"/>
        <v>1.3994677943141227</v>
      </c>
      <c r="R1962" s="2">
        <f t="shared" si="1079"/>
        <v>1.4003898100000001</v>
      </c>
      <c r="S1962" s="2">
        <f t="shared" si="1072"/>
        <v>1.3848725200000001</v>
      </c>
      <c r="T1962" s="2">
        <f t="shared" si="1059"/>
        <v>332163.51978720003</v>
      </c>
      <c r="U1962" s="2">
        <f t="shared" si="1060"/>
        <v>4553.8027470451452</v>
      </c>
      <c r="V1962" s="2">
        <f t="shared" si="1061"/>
        <v>91296.626635896828</v>
      </c>
      <c r="W1962" s="2">
        <f t="shared" si="1062"/>
        <v>335701.76226028195</v>
      </c>
      <c r="X1962" s="17">
        <f t="shared" si="1063"/>
        <v>0</v>
      </c>
      <c r="Y1962" s="2">
        <f t="shared" si="1064"/>
        <v>0</v>
      </c>
      <c r="Z1962" s="72">
        <f t="shared" si="1065"/>
        <v>0</v>
      </c>
      <c r="AA1962" s="2">
        <f t="shared" si="1051"/>
        <v>0</v>
      </c>
      <c r="AB1962" s="12">
        <f t="shared" si="1073"/>
        <v>4.6600000000000003E-2</v>
      </c>
      <c r="AC1962" s="17">
        <f t="shared" si="1066"/>
        <v>3</v>
      </c>
      <c r="AD1962" s="17">
        <v>252</v>
      </c>
      <c r="AE1962" s="13">
        <f t="shared" si="1077"/>
        <v>1.0005423710000001</v>
      </c>
      <c r="AF1962" s="2">
        <f t="shared" si="1052"/>
        <v>180.15586038999999</v>
      </c>
      <c r="AG1962" s="2">
        <f t="shared" si="1067"/>
        <v>182.07490049</v>
      </c>
      <c r="AH1962" s="3">
        <f t="shared" si="1068"/>
        <v>0</v>
      </c>
      <c r="AI1962" s="4" t="str">
        <f t="shared" si="1078"/>
        <v>A+J=</v>
      </c>
      <c r="AJ1962" s="11">
        <f t="shared" si="1074"/>
        <v>43145</v>
      </c>
      <c r="AK1962" s="11"/>
      <c r="AL1962" s="4"/>
      <c r="AM1962" s="1"/>
      <c r="AN1962" s="11"/>
      <c r="AO1962" s="1"/>
      <c r="AP1962" s="1"/>
      <c r="AQ1962" s="3"/>
      <c r="AR1962" s="3"/>
      <c r="AS1962" s="6"/>
      <c r="AT1962" s="1"/>
      <c r="AU1962" s="1"/>
      <c r="AV1962" s="1"/>
      <c r="AW1962" s="1"/>
      <c r="AX1962" s="1"/>
      <c r="AY1962" s="1"/>
      <c r="AZ1962" s="1"/>
      <c r="BA1962" s="1"/>
      <c r="BB1962" s="1"/>
    </row>
    <row r="1963" spans="1:54" x14ac:dyDescent="0.2">
      <c r="A1963" s="158">
        <f t="shared" si="1069"/>
        <v>43119</v>
      </c>
      <c r="B1963" s="2">
        <f t="shared" si="1053"/>
        <v>336014.71293673309</v>
      </c>
      <c r="C1963" s="2">
        <f t="shared" si="1070"/>
        <v>239851.33287734</v>
      </c>
      <c r="D1963" s="2">
        <f>SUM(Y1963:Y$2170)</f>
        <v>11831.97685053</v>
      </c>
      <c r="E1963" s="73">
        <f t="shared" si="1054"/>
        <v>228019.35602681001</v>
      </c>
      <c r="F1963" s="88">
        <f t="shared" si="1080"/>
        <v>4894.92</v>
      </c>
      <c r="G1963" s="3">
        <f>IF(AND(N1963=1,N1962&gt;1),VLOOKUP(A1962,[1]Plan1!$BK$81:$BM$259,3),G1962)</f>
        <v>4916.46</v>
      </c>
      <c r="H1963" s="11">
        <f t="shared" si="1081"/>
        <v>43055</v>
      </c>
      <c r="I1963" s="11">
        <f t="shared" si="1082"/>
        <v>43085</v>
      </c>
      <c r="J1963" s="12">
        <f t="shared" si="1055"/>
        <v>4.4004804981490064E-3</v>
      </c>
      <c r="K1963" s="11">
        <f t="shared" si="1071"/>
        <v>43145</v>
      </c>
      <c r="L1963" s="11">
        <f t="shared" si="1056"/>
        <v>43145</v>
      </c>
      <c r="M1963" s="1">
        <f t="shared" si="1075"/>
        <v>20</v>
      </c>
      <c r="N1963" s="1">
        <f t="shared" si="1057"/>
        <v>4</v>
      </c>
      <c r="O1963" s="2">
        <f t="shared" si="1058"/>
        <v>1.0008785499999999</v>
      </c>
      <c r="P1963" s="13">
        <f t="shared" si="1083"/>
        <v>1.0028005099999999</v>
      </c>
      <c r="Q1963" s="13">
        <f t="shared" si="1076"/>
        <v>1.3994677943141227</v>
      </c>
      <c r="R1963" s="2">
        <f t="shared" si="1079"/>
        <v>1.4006972900000001</v>
      </c>
      <c r="S1963" s="2">
        <f t="shared" si="1072"/>
        <v>1.3848725200000001</v>
      </c>
      <c r="T1963" s="2">
        <f t="shared" si="1059"/>
        <v>332163.51978720003</v>
      </c>
      <c r="U1963" s="2">
        <f t="shared" si="1060"/>
        <v>4553.8027470451452</v>
      </c>
      <c r="V1963" s="2">
        <f t="shared" si="1061"/>
        <v>91366.738027487954</v>
      </c>
      <c r="W1963" s="2">
        <f t="shared" si="1062"/>
        <v>335771.87365187309</v>
      </c>
      <c r="X1963" s="17">
        <f t="shared" si="1063"/>
        <v>0</v>
      </c>
      <c r="Y1963" s="2">
        <f t="shared" si="1064"/>
        <v>0</v>
      </c>
      <c r="Z1963" s="72">
        <f t="shared" si="1065"/>
        <v>0</v>
      </c>
      <c r="AA1963" s="2">
        <f t="shared" si="1051"/>
        <v>0</v>
      </c>
      <c r="AB1963" s="12">
        <f t="shared" si="1073"/>
        <v>4.6600000000000003E-2</v>
      </c>
      <c r="AC1963" s="17">
        <f t="shared" si="1066"/>
        <v>4</v>
      </c>
      <c r="AD1963" s="17">
        <v>252</v>
      </c>
      <c r="AE1963" s="13">
        <f t="shared" si="1077"/>
        <v>1.0007232269999999</v>
      </c>
      <c r="AF1963" s="2">
        <f t="shared" si="1052"/>
        <v>240.22962591999999</v>
      </c>
      <c r="AG1963" s="2">
        <f t="shared" si="1067"/>
        <v>242.83928485999999</v>
      </c>
      <c r="AH1963" s="3">
        <f t="shared" si="1068"/>
        <v>0</v>
      </c>
      <c r="AI1963" s="4" t="str">
        <f t="shared" si="1078"/>
        <v>A+J=</v>
      </c>
      <c r="AJ1963" s="11">
        <f t="shared" si="1074"/>
        <v>43145</v>
      </c>
      <c r="AK1963" s="11"/>
      <c r="AL1963" s="4"/>
      <c r="AM1963" s="1"/>
      <c r="AN1963" s="11"/>
      <c r="AO1963" s="1"/>
      <c r="AP1963" s="1"/>
      <c r="AQ1963" s="3"/>
      <c r="AR1963" s="3"/>
      <c r="AS1963" s="6"/>
      <c r="AT1963" s="1"/>
      <c r="AU1963" s="1"/>
      <c r="AV1963" s="1"/>
      <c r="AW1963" s="1"/>
      <c r="AX1963" s="1"/>
      <c r="AY1963" s="1"/>
      <c r="AZ1963" s="1"/>
      <c r="BA1963" s="1"/>
      <c r="BB1963" s="1"/>
    </row>
    <row r="1964" spans="1:54" x14ac:dyDescent="0.2">
      <c r="A1964" s="158">
        <f t="shared" si="1069"/>
        <v>43120</v>
      </c>
      <c r="B1964" s="2">
        <f t="shared" si="1053"/>
        <v>336145.63623104198</v>
      </c>
      <c r="C1964" s="2">
        <f t="shared" si="1070"/>
        <v>239851.33287734</v>
      </c>
      <c r="D1964" s="2">
        <f>SUM(Y1964:Y$2170)</f>
        <v>11831.97685053</v>
      </c>
      <c r="E1964" s="73">
        <f t="shared" si="1054"/>
        <v>228019.35602681001</v>
      </c>
      <c r="F1964" s="88">
        <f t="shared" si="1080"/>
        <v>4894.92</v>
      </c>
      <c r="G1964" s="3">
        <f>IF(AND(N1964=1,N1963&gt;1),VLOOKUP(A1963,[1]Plan1!$BK$81:$BM$259,3),G1963)</f>
        <v>4916.46</v>
      </c>
      <c r="H1964" s="11">
        <f t="shared" si="1081"/>
        <v>43055</v>
      </c>
      <c r="I1964" s="11">
        <f t="shared" si="1082"/>
        <v>43085</v>
      </c>
      <c r="J1964" s="12">
        <f t="shared" si="1055"/>
        <v>4.4004804981490064E-3</v>
      </c>
      <c r="K1964" s="11">
        <f t="shared" si="1071"/>
        <v>43145</v>
      </c>
      <c r="L1964" s="11">
        <f t="shared" si="1056"/>
        <v>43145</v>
      </c>
      <c r="M1964" s="1">
        <f t="shared" si="1075"/>
        <v>20</v>
      </c>
      <c r="N1964" s="1">
        <f t="shared" si="1057"/>
        <v>5</v>
      </c>
      <c r="O1964" s="2">
        <f t="shared" si="1058"/>
        <v>1.0010983</v>
      </c>
      <c r="P1964" s="13">
        <f t="shared" si="1083"/>
        <v>1.0028005099999999</v>
      </c>
      <c r="Q1964" s="13">
        <f t="shared" si="1076"/>
        <v>1.3994677943141227</v>
      </c>
      <c r="R1964" s="2">
        <f t="shared" si="1079"/>
        <v>1.40100482</v>
      </c>
      <c r="S1964" s="2">
        <f t="shared" si="1072"/>
        <v>1.3848725200000001</v>
      </c>
      <c r="T1964" s="2">
        <f t="shared" si="1059"/>
        <v>332163.51978720003</v>
      </c>
      <c r="U1964" s="2">
        <f t="shared" si="1060"/>
        <v>4553.8027470451452</v>
      </c>
      <c r="V1964" s="2">
        <f t="shared" si="1061"/>
        <v>91436.860820046873</v>
      </c>
      <c r="W1964" s="2">
        <f t="shared" si="1062"/>
        <v>335841.99644443201</v>
      </c>
      <c r="X1964" s="17">
        <f t="shared" si="1063"/>
        <v>0</v>
      </c>
      <c r="Y1964" s="2">
        <f t="shared" si="1064"/>
        <v>0</v>
      </c>
      <c r="Z1964" s="72">
        <f t="shared" si="1065"/>
        <v>0</v>
      </c>
      <c r="AA1964" s="2">
        <f t="shared" si="1051"/>
        <v>0</v>
      </c>
      <c r="AB1964" s="12">
        <f t="shared" si="1073"/>
        <v>4.6600000000000003E-2</v>
      </c>
      <c r="AC1964" s="17">
        <f t="shared" si="1066"/>
        <v>5</v>
      </c>
      <c r="AD1964" s="17">
        <v>252</v>
      </c>
      <c r="AE1964" s="13">
        <f t="shared" si="1077"/>
        <v>1.000904115</v>
      </c>
      <c r="AF1964" s="2">
        <f t="shared" si="1052"/>
        <v>300.31402069000001</v>
      </c>
      <c r="AG1964" s="2">
        <f t="shared" si="1067"/>
        <v>303.63978660999999</v>
      </c>
      <c r="AH1964" s="3">
        <f t="shared" si="1068"/>
        <v>0</v>
      </c>
      <c r="AI1964" s="4" t="str">
        <f t="shared" si="1078"/>
        <v>A+J=</v>
      </c>
      <c r="AJ1964" s="11">
        <f t="shared" si="1074"/>
        <v>43145</v>
      </c>
      <c r="AK1964" s="11"/>
      <c r="AL1964" s="4"/>
      <c r="AM1964" s="1"/>
      <c r="AN1964" s="11"/>
      <c r="AO1964" s="1"/>
      <c r="AP1964" s="1"/>
      <c r="AQ1964" s="3"/>
      <c r="AR1964" s="3"/>
      <c r="AS1964" s="6"/>
      <c r="AT1964" s="1"/>
      <c r="AU1964" s="1"/>
      <c r="AV1964" s="1"/>
      <c r="AW1964" s="1"/>
      <c r="AX1964" s="1"/>
      <c r="AY1964" s="1"/>
      <c r="AZ1964" s="1"/>
      <c r="BA1964" s="1"/>
      <c r="BB1964" s="1"/>
    </row>
    <row r="1965" spans="1:54" x14ac:dyDescent="0.2">
      <c r="A1965" s="158">
        <f t="shared" si="1069"/>
        <v>43121</v>
      </c>
      <c r="B1965" s="2">
        <f t="shared" si="1053"/>
        <v>336145.63623104198</v>
      </c>
      <c r="C1965" s="2">
        <f t="shared" si="1070"/>
        <v>239851.33287734</v>
      </c>
      <c r="D1965" s="2">
        <f>SUM(Y1965:Y$2170)</f>
        <v>11831.97685053</v>
      </c>
      <c r="E1965" s="73">
        <f t="shared" si="1054"/>
        <v>228019.35602681001</v>
      </c>
      <c r="F1965" s="88">
        <f t="shared" si="1080"/>
        <v>4894.92</v>
      </c>
      <c r="G1965" s="3">
        <f>IF(AND(N1965=1,N1964&gt;1),VLOOKUP(A1964,[1]Plan1!$BK$81:$BM$259,3),G1964)</f>
        <v>4916.46</v>
      </c>
      <c r="H1965" s="11">
        <f t="shared" si="1081"/>
        <v>43055</v>
      </c>
      <c r="I1965" s="11">
        <f t="shared" si="1082"/>
        <v>43085</v>
      </c>
      <c r="J1965" s="12">
        <f t="shared" si="1055"/>
        <v>4.4004804981490064E-3</v>
      </c>
      <c r="K1965" s="11">
        <f t="shared" si="1071"/>
        <v>43145</v>
      </c>
      <c r="L1965" s="11">
        <f t="shared" si="1056"/>
        <v>43145</v>
      </c>
      <c r="M1965" s="1">
        <f t="shared" si="1075"/>
        <v>20</v>
      </c>
      <c r="N1965" s="1">
        <f t="shared" si="1057"/>
        <v>5</v>
      </c>
      <c r="O1965" s="2">
        <f t="shared" si="1058"/>
        <v>1.0010983</v>
      </c>
      <c r="P1965" s="13">
        <f t="shared" si="1083"/>
        <v>1.0028005099999999</v>
      </c>
      <c r="Q1965" s="13">
        <f t="shared" si="1076"/>
        <v>1.3994677943141227</v>
      </c>
      <c r="R1965" s="2">
        <f t="shared" si="1079"/>
        <v>1.40100482</v>
      </c>
      <c r="S1965" s="2">
        <f t="shared" si="1072"/>
        <v>1.3848725200000001</v>
      </c>
      <c r="T1965" s="2">
        <f t="shared" si="1059"/>
        <v>332163.51978720003</v>
      </c>
      <c r="U1965" s="2">
        <f t="shared" si="1060"/>
        <v>4553.8027470451452</v>
      </c>
      <c r="V1965" s="2">
        <f t="shared" si="1061"/>
        <v>91436.860820046873</v>
      </c>
      <c r="W1965" s="2">
        <f t="shared" si="1062"/>
        <v>335841.99644443201</v>
      </c>
      <c r="X1965" s="17">
        <f t="shared" si="1063"/>
        <v>0</v>
      </c>
      <c r="Y1965" s="2">
        <f t="shared" si="1064"/>
        <v>0</v>
      </c>
      <c r="Z1965" s="72">
        <f t="shared" si="1065"/>
        <v>0</v>
      </c>
      <c r="AA1965" s="2">
        <f t="shared" si="1051"/>
        <v>0</v>
      </c>
      <c r="AB1965" s="12">
        <f t="shared" si="1073"/>
        <v>4.6600000000000003E-2</v>
      </c>
      <c r="AC1965" s="17">
        <f t="shared" si="1066"/>
        <v>5</v>
      </c>
      <c r="AD1965" s="17">
        <v>252</v>
      </c>
      <c r="AE1965" s="13">
        <f t="shared" si="1077"/>
        <v>1.000904115</v>
      </c>
      <c r="AF1965" s="2">
        <f t="shared" si="1052"/>
        <v>300.31402069000001</v>
      </c>
      <c r="AG1965" s="2">
        <f t="shared" si="1067"/>
        <v>303.63978660999999</v>
      </c>
      <c r="AH1965" s="3">
        <f t="shared" si="1068"/>
        <v>0</v>
      </c>
      <c r="AI1965" s="4" t="str">
        <f t="shared" si="1078"/>
        <v>A+J=</v>
      </c>
      <c r="AJ1965" s="11">
        <f t="shared" si="1074"/>
        <v>43145</v>
      </c>
      <c r="AK1965" s="11"/>
      <c r="AL1965" s="4"/>
      <c r="AM1965" s="1"/>
      <c r="AN1965" s="11"/>
      <c r="AO1965" s="1"/>
      <c r="AP1965" s="1"/>
      <c r="AQ1965" s="3"/>
      <c r="AR1965" s="3"/>
      <c r="AS1965" s="6"/>
      <c r="AT1965" s="1"/>
      <c r="AU1965" s="1"/>
      <c r="AV1965" s="1"/>
      <c r="AW1965" s="1"/>
      <c r="AX1965" s="1"/>
      <c r="AY1965" s="1"/>
      <c r="AZ1965" s="1"/>
      <c r="BA1965" s="1"/>
      <c r="BB1965" s="1"/>
    </row>
    <row r="1966" spans="1:54" x14ac:dyDescent="0.2">
      <c r="A1966" s="158">
        <f t="shared" si="1069"/>
        <v>43122</v>
      </c>
      <c r="B1966" s="2">
        <f t="shared" si="1053"/>
        <v>336145.63623104198</v>
      </c>
      <c r="C1966" s="2">
        <f t="shared" si="1070"/>
        <v>239851.33287734</v>
      </c>
      <c r="D1966" s="2">
        <f>SUM(Y1966:Y$2170)</f>
        <v>11831.97685053</v>
      </c>
      <c r="E1966" s="73">
        <f t="shared" si="1054"/>
        <v>228019.35602681001</v>
      </c>
      <c r="F1966" s="88">
        <f t="shared" si="1080"/>
        <v>4894.92</v>
      </c>
      <c r="G1966" s="3">
        <f>IF(AND(N1966=1,N1965&gt;1),VLOOKUP(A1965,[1]Plan1!$BK$81:$BM$259,3),G1965)</f>
        <v>4916.46</v>
      </c>
      <c r="H1966" s="11">
        <f t="shared" si="1081"/>
        <v>43055</v>
      </c>
      <c r="I1966" s="11">
        <f t="shared" si="1082"/>
        <v>43085</v>
      </c>
      <c r="J1966" s="12">
        <f t="shared" si="1055"/>
        <v>4.4004804981490064E-3</v>
      </c>
      <c r="K1966" s="11">
        <f t="shared" si="1071"/>
        <v>43145</v>
      </c>
      <c r="L1966" s="11">
        <f t="shared" si="1056"/>
        <v>43145</v>
      </c>
      <c r="M1966" s="1">
        <f t="shared" si="1075"/>
        <v>20</v>
      </c>
      <c r="N1966" s="1">
        <f t="shared" si="1057"/>
        <v>5</v>
      </c>
      <c r="O1966" s="2">
        <f t="shared" si="1058"/>
        <v>1.0010983</v>
      </c>
      <c r="P1966" s="13">
        <f t="shared" si="1083"/>
        <v>1.0028005099999999</v>
      </c>
      <c r="Q1966" s="13">
        <f t="shared" si="1076"/>
        <v>1.3994677943141227</v>
      </c>
      <c r="R1966" s="2">
        <f t="shared" si="1079"/>
        <v>1.40100482</v>
      </c>
      <c r="S1966" s="2">
        <f t="shared" si="1072"/>
        <v>1.3848725200000001</v>
      </c>
      <c r="T1966" s="2">
        <f t="shared" si="1059"/>
        <v>332163.51978720003</v>
      </c>
      <c r="U1966" s="2">
        <f t="shared" si="1060"/>
        <v>4553.8027470451452</v>
      </c>
      <c r="V1966" s="2">
        <f t="shared" si="1061"/>
        <v>91436.860820046873</v>
      </c>
      <c r="W1966" s="2">
        <f t="shared" si="1062"/>
        <v>335841.99644443201</v>
      </c>
      <c r="X1966" s="17">
        <f t="shared" si="1063"/>
        <v>0</v>
      </c>
      <c r="Y1966" s="2">
        <f t="shared" si="1064"/>
        <v>0</v>
      </c>
      <c r="Z1966" s="72">
        <f t="shared" si="1065"/>
        <v>0</v>
      </c>
      <c r="AA1966" s="2">
        <f t="shared" si="1051"/>
        <v>0</v>
      </c>
      <c r="AB1966" s="12">
        <f t="shared" si="1073"/>
        <v>4.6600000000000003E-2</v>
      </c>
      <c r="AC1966" s="17">
        <f t="shared" si="1066"/>
        <v>5</v>
      </c>
      <c r="AD1966" s="17">
        <v>252</v>
      </c>
      <c r="AE1966" s="13">
        <f t="shared" si="1077"/>
        <v>1.000904115</v>
      </c>
      <c r="AF1966" s="2">
        <f t="shared" si="1052"/>
        <v>300.31402069000001</v>
      </c>
      <c r="AG1966" s="2">
        <f t="shared" si="1067"/>
        <v>303.63978660999999</v>
      </c>
      <c r="AH1966" s="3">
        <f t="shared" si="1068"/>
        <v>0</v>
      </c>
      <c r="AI1966" s="4" t="str">
        <f t="shared" si="1078"/>
        <v>A+J=</v>
      </c>
      <c r="AJ1966" s="11">
        <f t="shared" si="1074"/>
        <v>43145</v>
      </c>
      <c r="AK1966" s="11"/>
      <c r="AL1966" s="4"/>
      <c r="AM1966" s="1"/>
      <c r="AN1966" s="11"/>
      <c r="AO1966" s="1"/>
      <c r="AP1966" s="1"/>
      <c r="AQ1966" s="3"/>
      <c r="AR1966" s="3"/>
      <c r="AS1966" s="6"/>
      <c r="AT1966" s="1"/>
      <c r="AU1966" s="1"/>
      <c r="AV1966" s="1"/>
      <c r="AW1966" s="1"/>
      <c r="AX1966" s="1"/>
      <c r="AY1966" s="1"/>
      <c r="AZ1966" s="1"/>
      <c r="BA1966" s="1"/>
      <c r="BB1966" s="1"/>
    </row>
    <row r="1967" spans="1:54" x14ac:dyDescent="0.2">
      <c r="A1967" s="158">
        <f t="shared" si="1069"/>
        <v>43123</v>
      </c>
      <c r="B1967" s="2">
        <f t="shared" si="1053"/>
        <v>336276.61652320297</v>
      </c>
      <c r="C1967" s="2">
        <f t="shared" si="1070"/>
        <v>239851.33287734</v>
      </c>
      <c r="D1967" s="2">
        <f>SUM(Y1967:Y$2170)</f>
        <v>11831.97685053</v>
      </c>
      <c r="E1967" s="73">
        <f t="shared" si="1054"/>
        <v>228019.35602681001</v>
      </c>
      <c r="F1967" s="88">
        <f t="shared" si="1080"/>
        <v>4894.92</v>
      </c>
      <c r="G1967" s="3">
        <f>IF(AND(N1967=1,N1966&gt;1),VLOOKUP(A1966,[1]Plan1!$BK$81:$BM$259,3),G1966)</f>
        <v>4916.46</v>
      </c>
      <c r="H1967" s="11">
        <f t="shared" si="1081"/>
        <v>43055</v>
      </c>
      <c r="I1967" s="11">
        <f t="shared" si="1082"/>
        <v>43085</v>
      </c>
      <c r="J1967" s="12">
        <f t="shared" si="1055"/>
        <v>4.4004804981490064E-3</v>
      </c>
      <c r="K1967" s="11">
        <f t="shared" si="1071"/>
        <v>43145</v>
      </c>
      <c r="L1967" s="11">
        <f t="shared" si="1056"/>
        <v>43145</v>
      </c>
      <c r="M1967" s="1">
        <f t="shared" si="1075"/>
        <v>20</v>
      </c>
      <c r="N1967" s="1">
        <f t="shared" si="1057"/>
        <v>6</v>
      </c>
      <c r="O1967" s="2">
        <f t="shared" si="1058"/>
        <v>1.0013181099999999</v>
      </c>
      <c r="P1967" s="13">
        <f t="shared" si="1083"/>
        <v>1.0028005099999999</v>
      </c>
      <c r="Q1967" s="13">
        <f t="shared" si="1076"/>
        <v>1.3994677943141227</v>
      </c>
      <c r="R1967" s="2">
        <f t="shared" si="1079"/>
        <v>1.4013124400000001</v>
      </c>
      <c r="S1967" s="2">
        <f t="shared" si="1072"/>
        <v>1.3848725200000001</v>
      </c>
      <c r="T1967" s="2">
        <f t="shared" si="1059"/>
        <v>332163.51978720003</v>
      </c>
      <c r="U1967" s="2">
        <f t="shared" si="1060"/>
        <v>4553.8027470451452</v>
      </c>
      <c r="V1967" s="2">
        <f t="shared" si="1061"/>
        <v>91507.004134347852</v>
      </c>
      <c r="W1967" s="2">
        <f t="shared" si="1062"/>
        <v>335912.13975873298</v>
      </c>
      <c r="X1967" s="17">
        <f t="shared" si="1063"/>
        <v>0</v>
      </c>
      <c r="Y1967" s="2">
        <f t="shared" si="1064"/>
        <v>0</v>
      </c>
      <c r="Z1967" s="72">
        <f t="shared" si="1065"/>
        <v>0</v>
      </c>
      <c r="AA1967" s="2">
        <f t="shared" si="1051"/>
        <v>0</v>
      </c>
      <c r="AB1967" s="12">
        <f t="shared" si="1073"/>
        <v>4.6600000000000003E-2</v>
      </c>
      <c r="AC1967" s="17">
        <f t="shared" si="1066"/>
        <v>6</v>
      </c>
      <c r="AD1967" s="17">
        <v>252</v>
      </c>
      <c r="AE1967" s="13">
        <f t="shared" si="1077"/>
        <v>1.0010850360000001</v>
      </c>
      <c r="AF1967" s="2">
        <f t="shared" si="1052"/>
        <v>360.40937685</v>
      </c>
      <c r="AG1967" s="2">
        <f t="shared" si="1067"/>
        <v>364.47676446999998</v>
      </c>
      <c r="AH1967" s="3">
        <f t="shared" si="1068"/>
        <v>0</v>
      </c>
      <c r="AI1967" s="4" t="str">
        <f t="shared" si="1078"/>
        <v>A+J=</v>
      </c>
      <c r="AJ1967" s="11">
        <f t="shared" si="1074"/>
        <v>43145</v>
      </c>
      <c r="AK1967" s="11"/>
      <c r="AL1967" s="4"/>
      <c r="AM1967" s="1"/>
      <c r="AN1967" s="11"/>
      <c r="AO1967" s="1"/>
      <c r="AP1967" s="1"/>
      <c r="AQ1967" s="3"/>
      <c r="AR1967" s="3"/>
      <c r="AS1967" s="6"/>
      <c r="AT1967" s="1"/>
      <c r="AU1967" s="1"/>
      <c r="AV1967" s="1"/>
      <c r="AW1967" s="1"/>
      <c r="AX1967" s="1"/>
      <c r="AY1967" s="1"/>
      <c r="AZ1967" s="1"/>
      <c r="BA1967" s="1"/>
      <c r="BB1967" s="1"/>
    </row>
    <row r="1968" spans="1:54" x14ac:dyDescent="0.2">
      <c r="A1968" s="158">
        <f t="shared" si="1069"/>
        <v>43124</v>
      </c>
      <c r="B1968" s="2">
        <f t="shared" si="1053"/>
        <v>336407.64926513884</v>
      </c>
      <c r="C1968" s="2">
        <f t="shared" si="1070"/>
        <v>239851.33287734</v>
      </c>
      <c r="D1968" s="2">
        <f>SUM(Y1968:Y$2170)</f>
        <v>11831.97685053</v>
      </c>
      <c r="E1968" s="73">
        <f t="shared" si="1054"/>
        <v>228019.35602681001</v>
      </c>
      <c r="F1968" s="88">
        <f t="shared" si="1080"/>
        <v>4894.92</v>
      </c>
      <c r="G1968" s="3">
        <f>IF(AND(N1968=1,N1967&gt;1),VLOOKUP(A1967,[1]Plan1!$BK$81:$BM$259,3),G1967)</f>
        <v>4916.46</v>
      </c>
      <c r="H1968" s="11">
        <f t="shared" si="1081"/>
        <v>43055</v>
      </c>
      <c r="I1968" s="11">
        <f t="shared" si="1082"/>
        <v>43085</v>
      </c>
      <c r="J1968" s="12">
        <f t="shared" si="1055"/>
        <v>4.4004804981490064E-3</v>
      </c>
      <c r="K1968" s="11">
        <f t="shared" si="1071"/>
        <v>43145</v>
      </c>
      <c r="L1968" s="11">
        <f t="shared" si="1056"/>
        <v>43145</v>
      </c>
      <c r="M1968" s="1">
        <f t="shared" si="1075"/>
        <v>20</v>
      </c>
      <c r="N1968" s="1">
        <f t="shared" si="1057"/>
        <v>7</v>
      </c>
      <c r="O1968" s="2">
        <f t="shared" si="1058"/>
        <v>1.00153797</v>
      </c>
      <c r="P1968" s="13">
        <f t="shared" si="1083"/>
        <v>1.0028005099999999</v>
      </c>
      <c r="Q1968" s="13">
        <f t="shared" si="1076"/>
        <v>1.3994677943141227</v>
      </c>
      <c r="R1968" s="2">
        <f t="shared" si="1079"/>
        <v>1.40162013</v>
      </c>
      <c r="S1968" s="2">
        <f t="shared" si="1072"/>
        <v>1.3848725200000001</v>
      </c>
      <c r="T1968" s="2">
        <f t="shared" si="1059"/>
        <v>332163.51978720003</v>
      </c>
      <c r="U1968" s="2">
        <f t="shared" si="1060"/>
        <v>4553.8027470451452</v>
      </c>
      <c r="V1968" s="2">
        <f t="shared" si="1061"/>
        <v>91577.163410003719</v>
      </c>
      <c r="W1968" s="2">
        <f t="shared" si="1062"/>
        <v>335982.29903438885</v>
      </c>
      <c r="X1968" s="17">
        <f t="shared" si="1063"/>
        <v>0</v>
      </c>
      <c r="Y1968" s="2">
        <f t="shared" si="1064"/>
        <v>0</v>
      </c>
      <c r="Z1968" s="72">
        <f t="shared" si="1065"/>
        <v>0</v>
      </c>
      <c r="AA1968" s="2">
        <f t="shared" si="1051"/>
        <v>0</v>
      </c>
      <c r="AB1968" s="12">
        <f t="shared" si="1073"/>
        <v>4.6600000000000003E-2</v>
      </c>
      <c r="AC1968" s="17">
        <f t="shared" si="1066"/>
        <v>7</v>
      </c>
      <c r="AD1968" s="17">
        <v>252</v>
      </c>
      <c r="AE1968" s="13">
        <f t="shared" si="1077"/>
        <v>1.0012659900000001</v>
      </c>
      <c r="AF1968" s="2">
        <f t="shared" si="1052"/>
        <v>420.51569440999998</v>
      </c>
      <c r="AG1968" s="2">
        <f t="shared" si="1067"/>
        <v>425.35023074999998</v>
      </c>
      <c r="AH1968" s="3">
        <f t="shared" si="1068"/>
        <v>0</v>
      </c>
      <c r="AI1968" s="4" t="str">
        <f t="shared" si="1078"/>
        <v>A+J=</v>
      </c>
      <c r="AJ1968" s="11">
        <f t="shared" si="1074"/>
        <v>43145</v>
      </c>
      <c r="AK1968" s="11"/>
      <c r="AL1968" s="4"/>
      <c r="AM1968" s="1"/>
      <c r="AN1968" s="11"/>
      <c r="AO1968" s="1"/>
      <c r="AP1968" s="1"/>
      <c r="AQ1968" s="3"/>
      <c r="AR1968" s="3"/>
      <c r="AS1968" s="6"/>
      <c r="AT1968" s="1"/>
      <c r="AU1968" s="1"/>
      <c r="AV1968" s="1"/>
      <c r="AW1968" s="1"/>
      <c r="AX1968" s="1"/>
      <c r="AY1968" s="1"/>
      <c r="AZ1968" s="1"/>
      <c r="BA1968" s="1"/>
      <c r="BB1968" s="1"/>
    </row>
    <row r="1969" spans="1:54" x14ac:dyDescent="0.2">
      <c r="A1969" s="158">
        <f t="shared" si="1069"/>
        <v>43125</v>
      </c>
      <c r="B1969" s="2">
        <f t="shared" si="1053"/>
        <v>336538.72956942255</v>
      </c>
      <c r="C1969" s="2">
        <f t="shared" si="1070"/>
        <v>239851.33287734</v>
      </c>
      <c r="D1969" s="2">
        <f>SUM(Y1969:Y$2170)</f>
        <v>11831.97685053</v>
      </c>
      <c r="E1969" s="73">
        <f t="shared" si="1054"/>
        <v>228019.35602681001</v>
      </c>
      <c r="F1969" s="88">
        <f t="shared" si="1080"/>
        <v>4894.92</v>
      </c>
      <c r="G1969" s="3">
        <f>IF(AND(N1969=1,N1968&gt;1),VLOOKUP(A1968,[1]Plan1!$BK$81:$BM$259,3),G1968)</f>
        <v>4916.46</v>
      </c>
      <c r="H1969" s="11">
        <f t="shared" si="1081"/>
        <v>43055</v>
      </c>
      <c r="I1969" s="11">
        <f t="shared" si="1082"/>
        <v>43085</v>
      </c>
      <c r="J1969" s="12">
        <f t="shared" si="1055"/>
        <v>4.4004804981490064E-3</v>
      </c>
      <c r="K1969" s="11">
        <f t="shared" si="1071"/>
        <v>43145</v>
      </c>
      <c r="L1969" s="11">
        <f t="shared" si="1056"/>
        <v>43145</v>
      </c>
      <c r="M1969" s="1">
        <f t="shared" si="1075"/>
        <v>20</v>
      </c>
      <c r="N1969" s="1">
        <f t="shared" si="1057"/>
        <v>8</v>
      </c>
      <c r="O1969" s="2">
        <f t="shared" si="1058"/>
        <v>1.0017578700000001</v>
      </c>
      <c r="P1969" s="13">
        <f t="shared" si="1083"/>
        <v>1.0028005099999999</v>
      </c>
      <c r="Q1969" s="13">
        <f t="shared" si="1076"/>
        <v>1.3994677943141227</v>
      </c>
      <c r="R1969" s="2">
        <f t="shared" si="1079"/>
        <v>1.40192787</v>
      </c>
      <c r="S1969" s="2">
        <f t="shared" si="1072"/>
        <v>1.3848725200000001</v>
      </c>
      <c r="T1969" s="2">
        <f t="shared" si="1059"/>
        <v>332163.51978720003</v>
      </c>
      <c r="U1969" s="2">
        <f t="shared" si="1060"/>
        <v>4553.8027470451452</v>
      </c>
      <c r="V1969" s="2">
        <f t="shared" si="1061"/>
        <v>91647.334086627408</v>
      </c>
      <c r="W1969" s="2">
        <f t="shared" si="1062"/>
        <v>336052.46971101256</v>
      </c>
      <c r="X1969" s="17">
        <f t="shared" si="1063"/>
        <v>0</v>
      </c>
      <c r="Y1969" s="2">
        <f t="shared" si="1064"/>
        <v>0</v>
      </c>
      <c r="Z1969" s="72">
        <f t="shared" si="1065"/>
        <v>0</v>
      </c>
      <c r="AA1969" s="2">
        <f t="shared" si="1051"/>
        <v>0</v>
      </c>
      <c r="AB1969" s="12">
        <f t="shared" si="1073"/>
        <v>4.6600000000000003E-2</v>
      </c>
      <c r="AC1969" s="17">
        <f t="shared" si="1066"/>
        <v>8</v>
      </c>
      <c r="AD1969" s="17">
        <v>252</v>
      </c>
      <c r="AE1969" s="13">
        <f t="shared" si="1077"/>
        <v>1.001446976</v>
      </c>
      <c r="AF1969" s="2">
        <f t="shared" si="1052"/>
        <v>480.63264120000002</v>
      </c>
      <c r="AG1969" s="2">
        <f t="shared" si="1067"/>
        <v>486.25985840999999</v>
      </c>
      <c r="AH1969" s="3">
        <f t="shared" si="1068"/>
        <v>0</v>
      </c>
      <c r="AI1969" s="4" t="str">
        <f t="shared" si="1078"/>
        <v>A+J=</v>
      </c>
      <c r="AJ1969" s="11">
        <f t="shared" si="1074"/>
        <v>43145</v>
      </c>
      <c r="AK1969" s="11"/>
      <c r="AL1969" s="4"/>
      <c r="AM1969" s="1"/>
      <c r="AN1969" s="11"/>
      <c r="AO1969" s="1"/>
      <c r="AP1969" s="1"/>
      <c r="AQ1969" s="3"/>
      <c r="AR1969" s="3"/>
      <c r="AS1969" s="6"/>
      <c r="AT1969" s="1"/>
      <c r="AU1969" s="1"/>
      <c r="AV1969" s="1"/>
      <c r="AW1969" s="1"/>
      <c r="AX1969" s="1"/>
      <c r="AY1969" s="1"/>
      <c r="AZ1969" s="1"/>
      <c r="BA1969" s="1"/>
      <c r="BB1969" s="1"/>
    </row>
    <row r="1970" spans="1:54" x14ac:dyDescent="0.2">
      <c r="A1970" s="158">
        <f t="shared" si="1069"/>
        <v>43126</v>
      </c>
      <c r="B1970" s="2">
        <f t="shared" si="1053"/>
        <v>336669.86268903117</v>
      </c>
      <c r="C1970" s="2">
        <f t="shared" si="1070"/>
        <v>239851.33287734</v>
      </c>
      <c r="D1970" s="2">
        <f>SUM(Y1970:Y$2170)</f>
        <v>11831.97685053</v>
      </c>
      <c r="E1970" s="73">
        <f t="shared" si="1054"/>
        <v>228019.35602681001</v>
      </c>
      <c r="F1970" s="88">
        <f t="shared" si="1080"/>
        <v>4894.92</v>
      </c>
      <c r="G1970" s="3">
        <f>IF(AND(N1970=1,N1969&gt;1),VLOOKUP(A1969,[1]Plan1!$BK$81:$BM$259,3),G1969)</f>
        <v>4916.46</v>
      </c>
      <c r="H1970" s="11">
        <f t="shared" si="1081"/>
        <v>43055</v>
      </c>
      <c r="I1970" s="11">
        <f t="shared" si="1082"/>
        <v>43085</v>
      </c>
      <c r="J1970" s="12">
        <f t="shared" si="1055"/>
        <v>4.4004804981490064E-3</v>
      </c>
      <c r="K1970" s="11">
        <f t="shared" si="1071"/>
        <v>43145</v>
      </c>
      <c r="L1970" s="11">
        <f t="shared" si="1056"/>
        <v>43145</v>
      </c>
      <c r="M1970" s="1">
        <f t="shared" si="1075"/>
        <v>20</v>
      </c>
      <c r="N1970" s="1">
        <f t="shared" si="1057"/>
        <v>9</v>
      </c>
      <c r="O1970" s="2">
        <f t="shared" si="1058"/>
        <v>1.00197782</v>
      </c>
      <c r="P1970" s="13">
        <f t="shared" si="1083"/>
        <v>1.0028005099999999</v>
      </c>
      <c r="Q1970" s="13">
        <f t="shared" si="1076"/>
        <v>1.3994677943141227</v>
      </c>
      <c r="R1970" s="2">
        <f t="shared" si="1079"/>
        <v>1.40223568</v>
      </c>
      <c r="S1970" s="2">
        <f t="shared" si="1072"/>
        <v>1.3848725200000001</v>
      </c>
      <c r="T1970" s="2">
        <f t="shared" si="1059"/>
        <v>332163.51978720003</v>
      </c>
      <c r="U1970" s="2">
        <f t="shared" si="1060"/>
        <v>4553.8027470451452</v>
      </c>
      <c r="V1970" s="2">
        <f t="shared" si="1061"/>
        <v>91717.520724606016</v>
      </c>
      <c r="W1970" s="2">
        <f t="shared" si="1062"/>
        <v>336122.65634899115</v>
      </c>
      <c r="X1970" s="17">
        <f t="shared" si="1063"/>
        <v>0</v>
      </c>
      <c r="Y1970" s="2">
        <f t="shared" si="1064"/>
        <v>0</v>
      </c>
      <c r="Z1970" s="72">
        <f t="shared" si="1065"/>
        <v>0</v>
      </c>
      <c r="AA1970" s="2">
        <f t="shared" si="1051"/>
        <v>0</v>
      </c>
      <c r="AB1970" s="12">
        <f t="shared" si="1073"/>
        <v>4.6600000000000003E-2</v>
      </c>
      <c r="AC1970" s="17">
        <f t="shared" si="1066"/>
        <v>9</v>
      </c>
      <c r="AD1970" s="17">
        <v>252</v>
      </c>
      <c r="AE1970" s="13">
        <f t="shared" si="1077"/>
        <v>1.0016279960000001</v>
      </c>
      <c r="AF1970" s="2">
        <f t="shared" si="1052"/>
        <v>540.76088155000002</v>
      </c>
      <c r="AG1970" s="2">
        <f t="shared" si="1067"/>
        <v>547.20634003999999</v>
      </c>
      <c r="AH1970" s="3">
        <f t="shared" si="1068"/>
        <v>0</v>
      </c>
      <c r="AI1970" s="4" t="str">
        <f t="shared" si="1078"/>
        <v>A+J=</v>
      </c>
      <c r="AJ1970" s="11">
        <f t="shared" si="1074"/>
        <v>43145</v>
      </c>
      <c r="AK1970" s="11"/>
      <c r="AL1970" s="4"/>
      <c r="AM1970" s="1"/>
      <c r="AN1970" s="11"/>
      <c r="AO1970" s="1"/>
      <c r="AP1970" s="1"/>
      <c r="AQ1970" s="3"/>
      <c r="AR1970" s="3"/>
      <c r="AS1970" s="6"/>
      <c r="AT1970" s="1"/>
      <c r="AU1970" s="1"/>
      <c r="AV1970" s="1"/>
      <c r="AW1970" s="1"/>
      <c r="AX1970" s="1"/>
      <c r="AY1970" s="1"/>
      <c r="AZ1970" s="1"/>
      <c r="BA1970" s="1"/>
      <c r="BB1970" s="1"/>
    </row>
    <row r="1971" spans="1:54" x14ac:dyDescent="0.2">
      <c r="A1971" s="158">
        <f t="shared" si="1069"/>
        <v>43127</v>
      </c>
      <c r="B1971" s="2">
        <f t="shared" si="1053"/>
        <v>336801.05025172827</v>
      </c>
      <c r="C1971" s="2">
        <f t="shared" si="1070"/>
        <v>239851.33287734</v>
      </c>
      <c r="D1971" s="2">
        <f>SUM(Y1971:Y$2170)</f>
        <v>11831.97685053</v>
      </c>
      <c r="E1971" s="73">
        <f t="shared" si="1054"/>
        <v>228019.35602681001</v>
      </c>
      <c r="F1971" s="88">
        <f t="shared" si="1080"/>
        <v>4894.92</v>
      </c>
      <c r="G1971" s="3">
        <f>IF(AND(N1971=1,N1970&gt;1),VLOOKUP(A1970,[1]Plan1!$BK$81:$BM$259,3),G1970)</f>
        <v>4916.46</v>
      </c>
      <c r="H1971" s="11">
        <f t="shared" si="1081"/>
        <v>43055</v>
      </c>
      <c r="I1971" s="11">
        <f t="shared" si="1082"/>
        <v>43085</v>
      </c>
      <c r="J1971" s="12">
        <f t="shared" si="1055"/>
        <v>4.4004804981490064E-3</v>
      </c>
      <c r="K1971" s="11">
        <f t="shared" si="1071"/>
        <v>43145</v>
      </c>
      <c r="L1971" s="11">
        <f t="shared" si="1056"/>
        <v>43145</v>
      </c>
      <c r="M1971" s="1">
        <f t="shared" si="1075"/>
        <v>20</v>
      </c>
      <c r="N1971" s="1">
        <f t="shared" si="1057"/>
        <v>10</v>
      </c>
      <c r="O1971" s="2">
        <f t="shared" si="1058"/>
        <v>1.0021978199999999</v>
      </c>
      <c r="P1971" s="13">
        <f t="shared" si="1083"/>
        <v>1.0028005099999999</v>
      </c>
      <c r="Q1971" s="13">
        <f t="shared" si="1076"/>
        <v>1.3994677943141227</v>
      </c>
      <c r="R1971" s="2">
        <f t="shared" si="1079"/>
        <v>1.40254357</v>
      </c>
      <c r="S1971" s="2">
        <f t="shared" si="1072"/>
        <v>1.3848725200000001</v>
      </c>
      <c r="T1971" s="2">
        <f t="shared" si="1059"/>
        <v>332163.51978720003</v>
      </c>
      <c r="U1971" s="2">
        <f t="shared" si="1060"/>
        <v>4553.8027470451452</v>
      </c>
      <c r="V1971" s="2">
        <f t="shared" si="1061"/>
        <v>91787.725604133113</v>
      </c>
      <c r="W1971" s="2">
        <f t="shared" si="1062"/>
        <v>336192.86122851825</v>
      </c>
      <c r="X1971" s="17">
        <f t="shared" si="1063"/>
        <v>0</v>
      </c>
      <c r="Y1971" s="2">
        <f t="shared" si="1064"/>
        <v>0</v>
      </c>
      <c r="Z1971" s="72">
        <f t="shared" si="1065"/>
        <v>0</v>
      </c>
      <c r="AA1971" s="2">
        <f t="shared" si="1051"/>
        <v>0</v>
      </c>
      <c r="AB1971" s="12">
        <f t="shared" si="1073"/>
        <v>4.6600000000000003E-2</v>
      </c>
      <c r="AC1971" s="17">
        <f t="shared" si="1066"/>
        <v>10</v>
      </c>
      <c r="AD1971" s="17">
        <v>252</v>
      </c>
      <c r="AE1971" s="13">
        <f t="shared" si="1077"/>
        <v>1.0018090479999999</v>
      </c>
      <c r="AF1971" s="2">
        <f t="shared" si="1052"/>
        <v>600.89975114000003</v>
      </c>
      <c r="AG1971" s="2">
        <f t="shared" si="1067"/>
        <v>608.18902320999996</v>
      </c>
      <c r="AH1971" s="3">
        <f t="shared" si="1068"/>
        <v>0</v>
      </c>
      <c r="AI1971" s="4" t="str">
        <f t="shared" si="1078"/>
        <v>A+J=</v>
      </c>
      <c r="AJ1971" s="11">
        <f t="shared" si="1074"/>
        <v>43145</v>
      </c>
      <c r="AK1971" s="11"/>
      <c r="AL1971" s="4"/>
      <c r="AM1971" s="1"/>
      <c r="AN1971" s="11"/>
      <c r="AO1971" s="1"/>
      <c r="AP1971" s="1"/>
      <c r="AQ1971" s="3"/>
      <c r="AR1971" s="3"/>
      <c r="AS1971" s="6"/>
      <c r="AT1971" s="1"/>
      <c r="AU1971" s="1"/>
      <c r="AV1971" s="1"/>
      <c r="AW1971" s="1"/>
      <c r="AX1971" s="1"/>
      <c r="AY1971" s="1"/>
      <c r="AZ1971" s="1"/>
      <c r="BA1971" s="1"/>
      <c r="BB1971" s="1"/>
    </row>
    <row r="1972" spans="1:54" x14ac:dyDescent="0.2">
      <c r="A1972" s="158">
        <f t="shared" si="1069"/>
        <v>43128</v>
      </c>
      <c r="B1972" s="2">
        <f t="shared" si="1053"/>
        <v>336801.05025172827</v>
      </c>
      <c r="C1972" s="2">
        <f t="shared" si="1070"/>
        <v>239851.33287734</v>
      </c>
      <c r="D1972" s="2">
        <f>SUM(Y1972:Y$2170)</f>
        <v>11831.97685053</v>
      </c>
      <c r="E1972" s="73">
        <f t="shared" si="1054"/>
        <v>228019.35602681001</v>
      </c>
      <c r="F1972" s="88">
        <f t="shared" si="1080"/>
        <v>4894.92</v>
      </c>
      <c r="G1972" s="3">
        <f>IF(AND(N1972=1,N1971&gt;1),VLOOKUP(A1971,[1]Plan1!$BK$81:$BM$259,3),G1971)</f>
        <v>4916.46</v>
      </c>
      <c r="H1972" s="11">
        <f t="shared" si="1081"/>
        <v>43055</v>
      </c>
      <c r="I1972" s="11">
        <f t="shared" si="1082"/>
        <v>43085</v>
      </c>
      <c r="J1972" s="12">
        <f t="shared" si="1055"/>
        <v>4.4004804981490064E-3</v>
      </c>
      <c r="K1972" s="11">
        <f t="shared" si="1071"/>
        <v>43145</v>
      </c>
      <c r="L1972" s="11">
        <f t="shared" si="1056"/>
        <v>43145</v>
      </c>
      <c r="M1972" s="1">
        <f t="shared" si="1075"/>
        <v>20</v>
      </c>
      <c r="N1972" s="1">
        <f t="shared" si="1057"/>
        <v>10</v>
      </c>
      <c r="O1972" s="2">
        <f t="shared" si="1058"/>
        <v>1.0021978199999999</v>
      </c>
      <c r="P1972" s="13">
        <f t="shared" si="1083"/>
        <v>1.0028005099999999</v>
      </c>
      <c r="Q1972" s="13">
        <f t="shared" si="1076"/>
        <v>1.3994677943141227</v>
      </c>
      <c r="R1972" s="2">
        <f t="shared" si="1079"/>
        <v>1.40254357</v>
      </c>
      <c r="S1972" s="2">
        <f t="shared" si="1072"/>
        <v>1.3848725200000001</v>
      </c>
      <c r="T1972" s="2">
        <f t="shared" si="1059"/>
        <v>332163.51978720003</v>
      </c>
      <c r="U1972" s="2">
        <f t="shared" si="1060"/>
        <v>4553.8027470451452</v>
      </c>
      <c r="V1972" s="2">
        <f t="shared" si="1061"/>
        <v>91787.725604133113</v>
      </c>
      <c r="W1972" s="2">
        <f t="shared" si="1062"/>
        <v>336192.86122851825</v>
      </c>
      <c r="X1972" s="17">
        <f t="shared" si="1063"/>
        <v>0</v>
      </c>
      <c r="Y1972" s="2">
        <f t="shared" si="1064"/>
        <v>0</v>
      </c>
      <c r="Z1972" s="72">
        <f t="shared" si="1065"/>
        <v>0</v>
      </c>
      <c r="AA1972" s="2">
        <f t="shared" si="1051"/>
        <v>0</v>
      </c>
      <c r="AB1972" s="12">
        <f t="shared" si="1073"/>
        <v>4.6600000000000003E-2</v>
      </c>
      <c r="AC1972" s="17">
        <f t="shared" si="1066"/>
        <v>10</v>
      </c>
      <c r="AD1972" s="17">
        <v>252</v>
      </c>
      <c r="AE1972" s="13">
        <f t="shared" si="1077"/>
        <v>1.0018090479999999</v>
      </c>
      <c r="AF1972" s="2">
        <f t="shared" si="1052"/>
        <v>600.89975114000003</v>
      </c>
      <c r="AG1972" s="2">
        <f t="shared" si="1067"/>
        <v>608.18902320999996</v>
      </c>
      <c r="AH1972" s="3">
        <f t="shared" si="1068"/>
        <v>0</v>
      </c>
      <c r="AI1972" s="4" t="str">
        <f t="shared" si="1078"/>
        <v>A+J=</v>
      </c>
      <c r="AJ1972" s="11">
        <f t="shared" si="1074"/>
        <v>43145</v>
      </c>
      <c r="AK1972" s="11"/>
      <c r="AL1972" s="4"/>
      <c r="AM1972" s="1"/>
      <c r="AN1972" s="11"/>
      <c r="AO1972" s="1"/>
      <c r="AP1972" s="1"/>
      <c r="AQ1972" s="3"/>
      <c r="AR1972" s="3"/>
      <c r="AS1972" s="6"/>
      <c r="AT1972" s="1"/>
      <c r="AU1972" s="1"/>
      <c r="AV1972" s="1"/>
      <c r="AW1972" s="1"/>
      <c r="AX1972" s="1"/>
      <c r="AY1972" s="1"/>
      <c r="AZ1972" s="1"/>
      <c r="BA1972" s="1"/>
      <c r="BB1972" s="1"/>
    </row>
    <row r="1973" spans="1:54" x14ac:dyDescent="0.2">
      <c r="A1973" s="158">
        <f t="shared" si="1069"/>
        <v>43129</v>
      </c>
      <c r="B1973" s="2">
        <f t="shared" si="1053"/>
        <v>336801.05025172827</v>
      </c>
      <c r="C1973" s="2">
        <f t="shared" si="1070"/>
        <v>239851.33287734</v>
      </c>
      <c r="D1973" s="2">
        <f>SUM(Y1973:Y$2170)</f>
        <v>11831.97685053</v>
      </c>
      <c r="E1973" s="73">
        <f t="shared" si="1054"/>
        <v>228019.35602681001</v>
      </c>
      <c r="F1973" s="88">
        <f t="shared" si="1080"/>
        <v>4894.92</v>
      </c>
      <c r="G1973" s="3">
        <f>IF(AND(N1973=1,N1972&gt;1),VLOOKUP(A1972,[1]Plan1!$BK$81:$BM$259,3),G1972)</f>
        <v>4916.46</v>
      </c>
      <c r="H1973" s="11">
        <f t="shared" si="1081"/>
        <v>43055</v>
      </c>
      <c r="I1973" s="11">
        <f t="shared" si="1082"/>
        <v>43085</v>
      </c>
      <c r="J1973" s="12">
        <f t="shared" si="1055"/>
        <v>4.4004804981490064E-3</v>
      </c>
      <c r="K1973" s="11">
        <f t="shared" si="1071"/>
        <v>43145</v>
      </c>
      <c r="L1973" s="11">
        <f t="shared" si="1056"/>
        <v>43145</v>
      </c>
      <c r="M1973" s="1">
        <f t="shared" si="1075"/>
        <v>20</v>
      </c>
      <c r="N1973" s="1">
        <f t="shared" si="1057"/>
        <v>10</v>
      </c>
      <c r="O1973" s="2">
        <f t="shared" si="1058"/>
        <v>1.0021978199999999</v>
      </c>
      <c r="P1973" s="13">
        <f t="shared" si="1083"/>
        <v>1.0028005099999999</v>
      </c>
      <c r="Q1973" s="13">
        <f t="shared" si="1076"/>
        <v>1.3994677943141227</v>
      </c>
      <c r="R1973" s="2">
        <f t="shared" si="1079"/>
        <v>1.40254357</v>
      </c>
      <c r="S1973" s="2">
        <f t="shared" si="1072"/>
        <v>1.3848725200000001</v>
      </c>
      <c r="T1973" s="2">
        <f t="shared" si="1059"/>
        <v>332163.51978720003</v>
      </c>
      <c r="U1973" s="2">
        <f t="shared" si="1060"/>
        <v>4553.8027470451452</v>
      </c>
      <c r="V1973" s="2">
        <f t="shared" si="1061"/>
        <v>91787.725604133113</v>
      </c>
      <c r="W1973" s="2">
        <f t="shared" si="1062"/>
        <v>336192.86122851825</v>
      </c>
      <c r="X1973" s="17">
        <f t="shared" si="1063"/>
        <v>0</v>
      </c>
      <c r="Y1973" s="2">
        <f t="shared" si="1064"/>
        <v>0</v>
      </c>
      <c r="Z1973" s="72">
        <f t="shared" si="1065"/>
        <v>0</v>
      </c>
      <c r="AA1973" s="2">
        <f t="shared" si="1051"/>
        <v>0</v>
      </c>
      <c r="AB1973" s="12">
        <f t="shared" si="1073"/>
        <v>4.6600000000000003E-2</v>
      </c>
      <c r="AC1973" s="17">
        <f t="shared" si="1066"/>
        <v>10</v>
      </c>
      <c r="AD1973" s="17">
        <v>252</v>
      </c>
      <c r="AE1973" s="13">
        <f t="shared" si="1077"/>
        <v>1.0018090479999999</v>
      </c>
      <c r="AF1973" s="2">
        <f t="shared" si="1052"/>
        <v>600.89975114000003</v>
      </c>
      <c r="AG1973" s="2">
        <f t="shared" si="1067"/>
        <v>608.18902320999996</v>
      </c>
      <c r="AH1973" s="3">
        <f t="shared" si="1068"/>
        <v>0</v>
      </c>
      <c r="AI1973" s="4" t="str">
        <f t="shared" si="1078"/>
        <v>A+J=</v>
      </c>
      <c r="AJ1973" s="11">
        <f t="shared" si="1074"/>
        <v>43145</v>
      </c>
      <c r="AK1973" s="11"/>
      <c r="AL1973" s="4"/>
      <c r="AM1973" s="1"/>
      <c r="AN1973" s="11"/>
      <c r="AO1973" s="1"/>
      <c r="AP1973" s="1"/>
      <c r="AQ1973" s="3"/>
      <c r="AR1973" s="3"/>
      <c r="AS1973" s="6"/>
      <c r="AT1973" s="1"/>
      <c r="AU1973" s="1"/>
      <c r="AV1973" s="1"/>
      <c r="AW1973" s="1"/>
      <c r="AX1973" s="1"/>
      <c r="AY1973" s="1"/>
      <c r="AZ1973" s="1"/>
      <c r="BA1973" s="1"/>
      <c r="BB1973" s="1"/>
    </row>
    <row r="1974" spans="1:54" x14ac:dyDescent="0.2">
      <c r="A1974" s="158">
        <f t="shared" si="1069"/>
        <v>43130</v>
      </c>
      <c r="B1974" s="2">
        <f t="shared" si="1053"/>
        <v>336932.28770470672</v>
      </c>
      <c r="C1974" s="2">
        <f t="shared" si="1070"/>
        <v>239851.33287734</v>
      </c>
      <c r="D1974" s="2">
        <f>SUM(Y1974:Y$2170)</f>
        <v>11831.97685053</v>
      </c>
      <c r="E1974" s="73">
        <f t="shared" si="1054"/>
        <v>228019.35602681001</v>
      </c>
      <c r="F1974" s="88">
        <f t="shared" si="1080"/>
        <v>4894.92</v>
      </c>
      <c r="G1974" s="3">
        <f>IF(AND(N1974=1,N1973&gt;1),VLOOKUP(A1973,[1]Plan1!$BK$81:$BM$259,3),G1973)</f>
        <v>4916.46</v>
      </c>
      <c r="H1974" s="11">
        <f t="shared" si="1081"/>
        <v>43055</v>
      </c>
      <c r="I1974" s="11">
        <f t="shared" si="1082"/>
        <v>43085</v>
      </c>
      <c r="J1974" s="12">
        <f t="shared" si="1055"/>
        <v>4.4004804981490064E-3</v>
      </c>
      <c r="K1974" s="11">
        <f t="shared" si="1071"/>
        <v>43145</v>
      </c>
      <c r="L1974" s="11">
        <f t="shared" si="1056"/>
        <v>43145</v>
      </c>
      <c r="M1974" s="1">
        <f t="shared" si="1075"/>
        <v>20</v>
      </c>
      <c r="N1974" s="1">
        <f t="shared" si="1057"/>
        <v>11</v>
      </c>
      <c r="O1974" s="2">
        <f t="shared" si="1058"/>
        <v>1.0024178699999999</v>
      </c>
      <c r="P1974" s="13">
        <f t="shared" si="1083"/>
        <v>1.0028005099999999</v>
      </c>
      <c r="Q1974" s="13">
        <f t="shared" si="1076"/>
        <v>1.3994677943141227</v>
      </c>
      <c r="R1974" s="2">
        <f t="shared" si="1079"/>
        <v>1.40285152</v>
      </c>
      <c r="S1974" s="2">
        <f t="shared" si="1072"/>
        <v>1.3848725200000001</v>
      </c>
      <c r="T1974" s="2">
        <f t="shared" si="1059"/>
        <v>332163.51978720003</v>
      </c>
      <c r="U1974" s="2">
        <f t="shared" si="1060"/>
        <v>4553.8027470451452</v>
      </c>
      <c r="V1974" s="2">
        <f t="shared" si="1061"/>
        <v>91857.944164821572</v>
      </c>
      <c r="W1974" s="2">
        <f t="shared" si="1062"/>
        <v>336263.07978920673</v>
      </c>
      <c r="X1974" s="17">
        <f t="shared" si="1063"/>
        <v>0</v>
      </c>
      <c r="Y1974" s="2">
        <f t="shared" si="1064"/>
        <v>0</v>
      </c>
      <c r="Z1974" s="72">
        <f t="shared" si="1065"/>
        <v>0</v>
      </c>
      <c r="AA1974" s="2">
        <f t="shared" si="1051"/>
        <v>0</v>
      </c>
      <c r="AB1974" s="12">
        <f t="shared" si="1073"/>
        <v>4.6600000000000003E-2</v>
      </c>
      <c r="AC1974" s="17">
        <f t="shared" si="1066"/>
        <v>11</v>
      </c>
      <c r="AD1974" s="17">
        <v>252</v>
      </c>
      <c r="AE1974" s="13">
        <f t="shared" si="1077"/>
        <v>1.001990132</v>
      </c>
      <c r="AF1974" s="2">
        <f t="shared" si="1052"/>
        <v>661.04924996</v>
      </c>
      <c r="AG1974" s="2">
        <f t="shared" si="1067"/>
        <v>669.20791550000001</v>
      </c>
      <c r="AH1974" s="3">
        <f t="shared" si="1068"/>
        <v>0</v>
      </c>
      <c r="AI1974" s="4" t="str">
        <f t="shared" si="1078"/>
        <v>A+J=</v>
      </c>
      <c r="AJ1974" s="11">
        <f t="shared" si="1074"/>
        <v>43145</v>
      </c>
      <c r="AK1974" s="11"/>
      <c r="AL1974" s="4"/>
      <c r="AM1974" s="1"/>
      <c r="AN1974" s="11"/>
      <c r="AO1974" s="1"/>
      <c r="AP1974" s="1"/>
      <c r="AQ1974" s="3"/>
      <c r="AR1974" s="3"/>
      <c r="AS1974" s="6"/>
      <c r="AT1974" s="1"/>
      <c r="AU1974" s="1"/>
      <c r="AV1974" s="1"/>
      <c r="AW1974" s="1"/>
      <c r="AX1974" s="1"/>
      <c r="AY1974" s="1"/>
      <c r="AZ1974" s="1"/>
      <c r="BA1974" s="1"/>
      <c r="BB1974" s="1"/>
    </row>
    <row r="1975" spans="1:54" x14ac:dyDescent="0.2">
      <c r="A1975" s="158">
        <f t="shared" si="1069"/>
        <v>43131</v>
      </c>
      <c r="B1975" s="2">
        <f t="shared" si="1053"/>
        <v>337063.57573479653</v>
      </c>
      <c r="C1975" s="2">
        <f t="shared" si="1070"/>
        <v>239851.33287734</v>
      </c>
      <c r="D1975" s="2">
        <f>SUM(Y1975:Y$2170)</f>
        <v>11831.97685053</v>
      </c>
      <c r="E1975" s="73">
        <f t="shared" si="1054"/>
        <v>228019.35602681001</v>
      </c>
      <c r="F1975" s="88">
        <f t="shared" si="1080"/>
        <v>4894.92</v>
      </c>
      <c r="G1975" s="3">
        <f>IF(AND(N1975=1,N1974&gt;1),VLOOKUP(A1974,[1]Plan1!$BK$81:$BM$259,3),G1974)</f>
        <v>4916.46</v>
      </c>
      <c r="H1975" s="11">
        <f t="shared" si="1081"/>
        <v>43055</v>
      </c>
      <c r="I1975" s="11">
        <f t="shared" si="1082"/>
        <v>43085</v>
      </c>
      <c r="J1975" s="12">
        <f t="shared" si="1055"/>
        <v>4.4004804981490064E-3</v>
      </c>
      <c r="K1975" s="11">
        <f t="shared" si="1071"/>
        <v>43145</v>
      </c>
      <c r="L1975" s="11">
        <f t="shared" si="1056"/>
        <v>43145</v>
      </c>
      <c r="M1975" s="1">
        <f t="shared" si="1075"/>
        <v>20</v>
      </c>
      <c r="N1975" s="1">
        <f t="shared" si="1057"/>
        <v>12</v>
      </c>
      <c r="O1975" s="2">
        <f t="shared" si="1058"/>
        <v>1.0026379599999999</v>
      </c>
      <c r="P1975" s="13">
        <f t="shared" si="1083"/>
        <v>1.0028005099999999</v>
      </c>
      <c r="Q1975" s="13">
        <f t="shared" si="1076"/>
        <v>1.3994677943141227</v>
      </c>
      <c r="R1975" s="2">
        <f t="shared" si="1079"/>
        <v>1.4031595299999999</v>
      </c>
      <c r="S1975" s="2">
        <f t="shared" si="1072"/>
        <v>1.3848725200000001</v>
      </c>
      <c r="T1975" s="2">
        <f t="shared" si="1059"/>
        <v>332163.51978720003</v>
      </c>
      <c r="U1975" s="2">
        <f t="shared" si="1060"/>
        <v>4553.8027470451452</v>
      </c>
      <c r="V1975" s="2">
        <f t="shared" si="1061"/>
        <v>91928.17640667138</v>
      </c>
      <c r="W1975" s="2">
        <f t="shared" si="1062"/>
        <v>336333.3120310565</v>
      </c>
      <c r="X1975" s="17">
        <f t="shared" si="1063"/>
        <v>0</v>
      </c>
      <c r="Y1975" s="2">
        <f t="shared" si="1064"/>
        <v>0</v>
      </c>
      <c r="Z1975" s="72">
        <f t="shared" si="1065"/>
        <v>0</v>
      </c>
      <c r="AA1975" s="2">
        <f t="shared" si="1051"/>
        <v>0</v>
      </c>
      <c r="AB1975" s="12">
        <f t="shared" si="1073"/>
        <v>4.6600000000000003E-2</v>
      </c>
      <c r="AC1975" s="17">
        <f t="shared" si="1066"/>
        <v>12</v>
      </c>
      <c r="AD1975" s="17">
        <v>252</v>
      </c>
      <c r="AE1975" s="13">
        <f t="shared" si="1077"/>
        <v>1.00217125</v>
      </c>
      <c r="AF1975" s="2">
        <f t="shared" si="1052"/>
        <v>721.21004232999996</v>
      </c>
      <c r="AG1975" s="2">
        <f t="shared" si="1067"/>
        <v>730.26370373999998</v>
      </c>
      <c r="AH1975" s="3">
        <f t="shared" si="1068"/>
        <v>0</v>
      </c>
      <c r="AI1975" s="4" t="str">
        <f t="shared" si="1078"/>
        <v>A+J=</v>
      </c>
      <c r="AJ1975" s="11">
        <f t="shared" si="1074"/>
        <v>43145</v>
      </c>
      <c r="AK1975" s="11"/>
      <c r="AL1975" s="4"/>
      <c r="AM1975" s="1"/>
      <c r="AN1975" s="11"/>
      <c r="AO1975" s="1"/>
      <c r="AP1975" s="1"/>
      <c r="AQ1975" s="3"/>
      <c r="AR1975" s="3"/>
      <c r="AS1975" s="6"/>
      <c r="AT1975" s="1"/>
      <c r="AU1975" s="1"/>
      <c r="AV1975" s="1"/>
      <c r="AW1975" s="1"/>
      <c r="AX1975" s="1"/>
      <c r="AY1975" s="1"/>
      <c r="AZ1975" s="1"/>
      <c r="BA1975" s="1"/>
      <c r="BB1975" s="1"/>
    </row>
    <row r="1976" spans="1:54" x14ac:dyDescent="0.2">
      <c r="A1976" s="158">
        <f t="shared" si="1069"/>
        <v>43132</v>
      </c>
      <c r="B1976" s="2">
        <f t="shared" si="1053"/>
        <v>337194.9182549048</v>
      </c>
      <c r="C1976" s="2">
        <f t="shared" si="1070"/>
        <v>239851.33287734</v>
      </c>
      <c r="D1976" s="2">
        <f>SUM(Y1976:Y$2170)</f>
        <v>11831.97685053</v>
      </c>
      <c r="E1976" s="73">
        <f t="shared" si="1054"/>
        <v>228019.35602681001</v>
      </c>
      <c r="F1976" s="88">
        <f t="shared" si="1080"/>
        <v>4894.92</v>
      </c>
      <c r="G1976" s="3">
        <f>IF(AND(N1976=1,N1975&gt;1),VLOOKUP(A1975,[1]Plan1!$BK$81:$BM$259,3),G1975)</f>
        <v>4916.46</v>
      </c>
      <c r="H1976" s="11">
        <f t="shared" si="1081"/>
        <v>43055</v>
      </c>
      <c r="I1976" s="11">
        <f t="shared" si="1082"/>
        <v>43085</v>
      </c>
      <c r="J1976" s="12">
        <f t="shared" si="1055"/>
        <v>4.4004804981490064E-3</v>
      </c>
      <c r="K1976" s="11">
        <f t="shared" si="1071"/>
        <v>43145</v>
      </c>
      <c r="L1976" s="11">
        <f t="shared" si="1056"/>
        <v>43145</v>
      </c>
      <c r="M1976" s="1">
        <f t="shared" si="1075"/>
        <v>20</v>
      </c>
      <c r="N1976" s="1">
        <f t="shared" si="1057"/>
        <v>13</v>
      </c>
      <c r="O1976" s="2">
        <f t="shared" si="1058"/>
        <v>1.00285811</v>
      </c>
      <c r="P1976" s="13">
        <f t="shared" si="1083"/>
        <v>1.0028005099999999</v>
      </c>
      <c r="Q1976" s="13">
        <f t="shared" si="1076"/>
        <v>1.3994677943141227</v>
      </c>
      <c r="R1976" s="2">
        <f t="shared" si="1079"/>
        <v>1.40346762</v>
      </c>
      <c r="S1976" s="2">
        <f t="shared" si="1072"/>
        <v>1.3848725200000001</v>
      </c>
      <c r="T1976" s="2">
        <f t="shared" si="1059"/>
        <v>332163.51978720003</v>
      </c>
      <c r="U1976" s="2">
        <f t="shared" si="1060"/>
        <v>4553.8027470451452</v>
      </c>
      <c r="V1976" s="2">
        <f t="shared" si="1061"/>
        <v>91998.426890069692</v>
      </c>
      <c r="W1976" s="2">
        <f t="shared" si="1062"/>
        <v>336403.56251445482</v>
      </c>
      <c r="X1976" s="17">
        <f t="shared" si="1063"/>
        <v>0</v>
      </c>
      <c r="Y1976" s="2">
        <f t="shared" si="1064"/>
        <v>0</v>
      </c>
      <c r="Z1976" s="72">
        <f t="shared" si="1065"/>
        <v>0</v>
      </c>
      <c r="AA1976" s="2">
        <f t="shared" si="1051"/>
        <v>0</v>
      </c>
      <c r="AB1976" s="12">
        <f t="shared" si="1073"/>
        <v>4.6600000000000003E-2</v>
      </c>
      <c r="AC1976" s="17">
        <f t="shared" si="1066"/>
        <v>13</v>
      </c>
      <c r="AD1976" s="17">
        <v>252</v>
      </c>
      <c r="AE1976" s="13">
        <f t="shared" si="1077"/>
        <v>1.0023523999999999</v>
      </c>
      <c r="AF1976" s="2">
        <f t="shared" si="1052"/>
        <v>781.38146394</v>
      </c>
      <c r="AG1976" s="2">
        <f t="shared" si="1067"/>
        <v>791.35574044999998</v>
      </c>
      <c r="AH1976" s="3">
        <f t="shared" si="1068"/>
        <v>0</v>
      </c>
      <c r="AI1976" s="4" t="str">
        <f t="shared" si="1078"/>
        <v>A+J=</v>
      </c>
      <c r="AJ1976" s="11">
        <f t="shared" si="1074"/>
        <v>43145</v>
      </c>
      <c r="AK1976" s="11"/>
      <c r="AL1976" s="4"/>
      <c r="AM1976" s="1"/>
      <c r="AN1976" s="11"/>
      <c r="AO1976" s="1"/>
      <c r="AP1976" s="1"/>
      <c r="AQ1976" s="3"/>
      <c r="AR1976" s="3"/>
      <c r="AS1976" s="6"/>
      <c r="AT1976" s="1"/>
      <c r="AU1976" s="1"/>
      <c r="AV1976" s="1"/>
      <c r="AW1976" s="1"/>
      <c r="AX1976" s="1"/>
      <c r="AY1976" s="1"/>
      <c r="AZ1976" s="1"/>
      <c r="BA1976" s="1"/>
      <c r="BB1976" s="1"/>
    </row>
    <row r="1977" spans="1:54" x14ac:dyDescent="0.2">
      <c r="A1977" s="158">
        <f t="shared" si="1069"/>
        <v>43133</v>
      </c>
      <c r="B1977" s="2">
        <f t="shared" si="1053"/>
        <v>337326.31104622449</v>
      </c>
      <c r="C1977" s="2">
        <f t="shared" si="1070"/>
        <v>239851.33287734</v>
      </c>
      <c r="D1977" s="2">
        <f>SUM(Y1977:Y$2170)</f>
        <v>11831.97685053</v>
      </c>
      <c r="E1977" s="73">
        <f t="shared" si="1054"/>
        <v>228019.35602681001</v>
      </c>
      <c r="F1977" s="88">
        <f t="shared" si="1080"/>
        <v>4894.92</v>
      </c>
      <c r="G1977" s="3">
        <f>IF(AND(N1977=1,N1976&gt;1),VLOOKUP(A1976,[1]Plan1!$BK$81:$BM$259,3),G1976)</f>
        <v>4916.46</v>
      </c>
      <c r="H1977" s="11">
        <f t="shared" si="1081"/>
        <v>43055</v>
      </c>
      <c r="I1977" s="11">
        <f t="shared" si="1082"/>
        <v>43085</v>
      </c>
      <c r="J1977" s="12">
        <f t="shared" si="1055"/>
        <v>4.4004804981490064E-3</v>
      </c>
      <c r="K1977" s="11">
        <f t="shared" si="1071"/>
        <v>43145</v>
      </c>
      <c r="L1977" s="11">
        <f t="shared" si="1056"/>
        <v>43145</v>
      </c>
      <c r="M1977" s="1">
        <f t="shared" si="1075"/>
        <v>20</v>
      </c>
      <c r="N1977" s="1">
        <f t="shared" si="1057"/>
        <v>14</v>
      </c>
      <c r="O1977" s="2">
        <f t="shared" si="1058"/>
        <v>1.0030783000000001</v>
      </c>
      <c r="P1977" s="13">
        <f t="shared" si="1083"/>
        <v>1.0028005099999999</v>
      </c>
      <c r="Q1977" s="13">
        <f t="shared" si="1076"/>
        <v>1.3994677943141227</v>
      </c>
      <c r="R1977" s="2">
        <f t="shared" si="1079"/>
        <v>1.40377577</v>
      </c>
      <c r="S1977" s="2">
        <f t="shared" si="1072"/>
        <v>1.3848725200000001</v>
      </c>
      <c r="T1977" s="2">
        <f t="shared" si="1059"/>
        <v>332163.51978720003</v>
      </c>
      <c r="U1977" s="2">
        <f t="shared" si="1060"/>
        <v>4553.8027470451452</v>
      </c>
      <c r="V1977" s="2">
        <f t="shared" si="1061"/>
        <v>92068.691054629351</v>
      </c>
      <c r="W1977" s="2">
        <f t="shared" si="1062"/>
        <v>336473.82667901448</v>
      </c>
      <c r="X1977" s="17">
        <f t="shared" si="1063"/>
        <v>0</v>
      </c>
      <c r="Y1977" s="2">
        <f t="shared" si="1064"/>
        <v>0</v>
      </c>
      <c r="Z1977" s="72">
        <f t="shared" si="1065"/>
        <v>0</v>
      </c>
      <c r="AA1977" s="2">
        <f t="shared" si="1051"/>
        <v>0</v>
      </c>
      <c r="AB1977" s="12">
        <f t="shared" si="1073"/>
        <v>4.6600000000000003E-2</v>
      </c>
      <c r="AC1977" s="17">
        <f t="shared" si="1066"/>
        <v>14</v>
      </c>
      <c r="AD1977" s="17">
        <v>252</v>
      </c>
      <c r="AE1977" s="13">
        <f t="shared" si="1077"/>
        <v>1.002533583</v>
      </c>
      <c r="AF1977" s="2">
        <f t="shared" si="1052"/>
        <v>841.56384694999997</v>
      </c>
      <c r="AG1977" s="2">
        <f t="shared" si="1067"/>
        <v>852.48436720999996</v>
      </c>
      <c r="AH1977" s="3">
        <f t="shared" si="1068"/>
        <v>0</v>
      </c>
      <c r="AI1977" s="4" t="str">
        <f t="shared" si="1078"/>
        <v>A+J=</v>
      </c>
      <c r="AJ1977" s="11">
        <f t="shared" si="1074"/>
        <v>43145</v>
      </c>
      <c r="AK1977" s="11"/>
      <c r="AL1977" s="4"/>
      <c r="AM1977" s="1"/>
      <c r="AN1977" s="11"/>
      <c r="AO1977" s="1"/>
      <c r="AP1977" s="1"/>
      <c r="AQ1977" s="3"/>
      <c r="AR1977" s="3"/>
      <c r="AS1977" s="6"/>
      <c r="AT1977" s="1"/>
      <c r="AU1977" s="1"/>
      <c r="AV1977" s="1"/>
      <c r="AW1977" s="1"/>
      <c r="AX1977" s="1"/>
      <c r="AY1977" s="1"/>
      <c r="AZ1977" s="1"/>
      <c r="BA1977" s="1"/>
      <c r="BB1977" s="1"/>
    </row>
    <row r="1978" spans="1:54" x14ac:dyDescent="0.2">
      <c r="A1978" s="158">
        <f t="shared" si="1069"/>
        <v>43134</v>
      </c>
      <c r="B1978" s="2">
        <f t="shared" si="1053"/>
        <v>337457.75607298908</v>
      </c>
      <c r="C1978" s="2">
        <f t="shared" si="1070"/>
        <v>239851.33287734</v>
      </c>
      <c r="D1978" s="2">
        <f>SUM(Y1978:Y$2170)</f>
        <v>11831.97685053</v>
      </c>
      <c r="E1978" s="73">
        <f t="shared" si="1054"/>
        <v>228019.35602681001</v>
      </c>
      <c r="F1978" s="88">
        <f t="shared" si="1080"/>
        <v>4894.92</v>
      </c>
      <c r="G1978" s="3">
        <f>IF(AND(N1978=1,N1977&gt;1),VLOOKUP(A1977,[1]Plan1!$BK$81:$BM$259,3),G1977)</f>
        <v>4916.46</v>
      </c>
      <c r="H1978" s="11">
        <f t="shared" si="1081"/>
        <v>43055</v>
      </c>
      <c r="I1978" s="11">
        <f t="shared" si="1082"/>
        <v>43085</v>
      </c>
      <c r="J1978" s="12">
        <f t="shared" si="1055"/>
        <v>4.4004804981490064E-3</v>
      </c>
      <c r="K1978" s="11">
        <f t="shared" si="1071"/>
        <v>43145</v>
      </c>
      <c r="L1978" s="11">
        <f t="shared" si="1056"/>
        <v>43145</v>
      </c>
      <c r="M1978" s="1">
        <f t="shared" si="1075"/>
        <v>20</v>
      </c>
      <c r="N1978" s="1">
        <f t="shared" si="1057"/>
        <v>15</v>
      </c>
      <c r="O1978" s="2">
        <f t="shared" si="1058"/>
        <v>1.0032985400000001</v>
      </c>
      <c r="P1978" s="13">
        <f t="shared" si="1083"/>
        <v>1.0028005099999999</v>
      </c>
      <c r="Q1978" s="13">
        <f t="shared" si="1076"/>
        <v>1.3994677943141227</v>
      </c>
      <c r="R1978" s="2">
        <f t="shared" si="1079"/>
        <v>1.4040839899999999</v>
      </c>
      <c r="S1978" s="2">
        <f t="shared" si="1072"/>
        <v>1.3848725200000001</v>
      </c>
      <c r="T1978" s="2">
        <f t="shared" si="1059"/>
        <v>332163.51978720003</v>
      </c>
      <c r="U1978" s="2">
        <f t="shared" si="1060"/>
        <v>4553.8027470451452</v>
      </c>
      <c r="V1978" s="2">
        <f t="shared" si="1061"/>
        <v>92138.971180543929</v>
      </c>
      <c r="W1978" s="2">
        <f t="shared" si="1062"/>
        <v>336544.10680492909</v>
      </c>
      <c r="X1978" s="17">
        <f t="shared" si="1063"/>
        <v>0</v>
      </c>
      <c r="Y1978" s="2">
        <f t="shared" si="1064"/>
        <v>0</v>
      </c>
      <c r="Z1978" s="72">
        <f t="shared" si="1065"/>
        <v>0</v>
      </c>
      <c r="AA1978" s="2">
        <f t="shared" ref="AA1978:AA2022" si="1084">IF(Z1978&gt;0,TRUNC(Z1978*T1978,8),0)</f>
        <v>0</v>
      </c>
      <c r="AB1978" s="12">
        <f t="shared" si="1073"/>
        <v>4.6600000000000003E-2</v>
      </c>
      <c r="AC1978" s="17">
        <f t="shared" si="1066"/>
        <v>15</v>
      </c>
      <c r="AD1978" s="17">
        <v>252</v>
      </c>
      <c r="AE1978" s="13">
        <f t="shared" si="1077"/>
        <v>1.002714798</v>
      </c>
      <c r="AF1978" s="2">
        <f t="shared" ref="AF1978:AF2022" si="1085">TRUNC((T1978*(AE1978-1)),8)</f>
        <v>901.75685919</v>
      </c>
      <c r="AG1978" s="2">
        <f t="shared" si="1067"/>
        <v>913.64926806000005</v>
      </c>
      <c r="AH1978" s="3">
        <f t="shared" si="1068"/>
        <v>0</v>
      </c>
      <c r="AI1978" s="4" t="str">
        <f t="shared" si="1078"/>
        <v>A+J=</v>
      </c>
      <c r="AJ1978" s="11">
        <f t="shared" si="1074"/>
        <v>43145</v>
      </c>
      <c r="AK1978" s="11"/>
      <c r="AL1978" s="4"/>
      <c r="AM1978" s="1"/>
      <c r="AN1978" s="11"/>
      <c r="AO1978" s="1"/>
      <c r="AP1978" s="1"/>
      <c r="AQ1978" s="3"/>
      <c r="AR1978" s="3"/>
      <c r="AS1978" s="6"/>
      <c r="AT1978" s="1"/>
      <c r="AU1978" s="1"/>
      <c r="AV1978" s="1"/>
      <c r="AW1978" s="1"/>
      <c r="AX1978" s="1"/>
      <c r="AY1978" s="1"/>
      <c r="AZ1978" s="1"/>
      <c r="BA1978" s="1"/>
      <c r="BB1978" s="1"/>
    </row>
    <row r="1979" spans="1:54" x14ac:dyDescent="0.2">
      <c r="A1979" s="158">
        <f t="shared" si="1069"/>
        <v>43135</v>
      </c>
      <c r="B1979" s="2">
        <f t="shared" si="1053"/>
        <v>337457.75607298908</v>
      </c>
      <c r="C1979" s="2">
        <f t="shared" si="1070"/>
        <v>239851.33287734</v>
      </c>
      <c r="D1979" s="2">
        <f>SUM(Y1979:Y$2170)</f>
        <v>11831.97685053</v>
      </c>
      <c r="E1979" s="73">
        <f t="shared" si="1054"/>
        <v>228019.35602681001</v>
      </c>
      <c r="F1979" s="88">
        <f t="shared" si="1080"/>
        <v>4894.92</v>
      </c>
      <c r="G1979" s="3">
        <f>IF(AND(N1979=1,N1978&gt;1),VLOOKUP(A1978,[1]Plan1!$BK$81:$BM$259,3),G1978)</f>
        <v>4916.46</v>
      </c>
      <c r="H1979" s="11">
        <f t="shared" si="1081"/>
        <v>43055</v>
      </c>
      <c r="I1979" s="11">
        <f t="shared" si="1082"/>
        <v>43085</v>
      </c>
      <c r="J1979" s="12">
        <f t="shared" si="1055"/>
        <v>4.4004804981490064E-3</v>
      </c>
      <c r="K1979" s="11">
        <f t="shared" si="1071"/>
        <v>43145</v>
      </c>
      <c r="L1979" s="11">
        <f t="shared" si="1056"/>
        <v>43145</v>
      </c>
      <c r="M1979" s="1">
        <f t="shared" si="1075"/>
        <v>20</v>
      </c>
      <c r="N1979" s="1">
        <f t="shared" si="1057"/>
        <v>15</v>
      </c>
      <c r="O1979" s="2">
        <f t="shared" si="1058"/>
        <v>1.0032985400000001</v>
      </c>
      <c r="P1979" s="13">
        <f t="shared" si="1083"/>
        <v>1.0028005099999999</v>
      </c>
      <c r="Q1979" s="13">
        <f t="shared" si="1076"/>
        <v>1.3994677943141227</v>
      </c>
      <c r="R1979" s="2">
        <f t="shared" si="1079"/>
        <v>1.4040839899999999</v>
      </c>
      <c r="S1979" s="2">
        <f t="shared" si="1072"/>
        <v>1.3848725200000001</v>
      </c>
      <c r="T1979" s="2">
        <f t="shared" si="1059"/>
        <v>332163.51978720003</v>
      </c>
      <c r="U1979" s="2">
        <f t="shared" si="1060"/>
        <v>4553.8027470451452</v>
      </c>
      <c r="V1979" s="2">
        <f t="shared" si="1061"/>
        <v>92138.971180543929</v>
      </c>
      <c r="W1979" s="2">
        <f t="shared" si="1062"/>
        <v>336544.10680492909</v>
      </c>
      <c r="X1979" s="17">
        <f t="shared" si="1063"/>
        <v>0</v>
      </c>
      <c r="Y1979" s="2">
        <f t="shared" si="1064"/>
        <v>0</v>
      </c>
      <c r="Z1979" s="72">
        <f t="shared" si="1065"/>
        <v>0</v>
      </c>
      <c r="AA1979" s="2">
        <f t="shared" si="1084"/>
        <v>0</v>
      </c>
      <c r="AB1979" s="12">
        <f t="shared" si="1073"/>
        <v>4.6600000000000003E-2</v>
      </c>
      <c r="AC1979" s="17">
        <f t="shared" si="1066"/>
        <v>15</v>
      </c>
      <c r="AD1979" s="17">
        <v>252</v>
      </c>
      <c r="AE1979" s="13">
        <f t="shared" si="1077"/>
        <v>1.002714798</v>
      </c>
      <c r="AF1979" s="2">
        <f t="shared" si="1085"/>
        <v>901.75685919</v>
      </c>
      <c r="AG1979" s="2">
        <f t="shared" si="1067"/>
        <v>913.64926806000005</v>
      </c>
      <c r="AH1979" s="3">
        <f t="shared" si="1068"/>
        <v>0</v>
      </c>
      <c r="AI1979" s="4" t="str">
        <f t="shared" si="1078"/>
        <v>A+J=</v>
      </c>
      <c r="AJ1979" s="11">
        <f t="shared" si="1074"/>
        <v>43145</v>
      </c>
      <c r="AK1979" s="11"/>
      <c r="AL1979" s="4"/>
      <c r="AM1979" s="1"/>
      <c r="AN1979" s="11"/>
      <c r="AO1979" s="1"/>
      <c r="AP1979" s="1"/>
      <c r="AQ1979" s="3"/>
      <c r="AR1979" s="3"/>
      <c r="AS1979" s="6"/>
      <c r="AT1979" s="1"/>
      <c r="AU1979" s="1"/>
      <c r="AV1979" s="1"/>
      <c r="AW1979" s="1"/>
      <c r="AX1979" s="1"/>
      <c r="AY1979" s="1"/>
      <c r="AZ1979" s="1"/>
      <c r="BA1979" s="1"/>
      <c r="BB1979" s="1"/>
    </row>
    <row r="1980" spans="1:54" x14ac:dyDescent="0.2">
      <c r="A1980" s="158">
        <f t="shared" si="1069"/>
        <v>43136</v>
      </c>
      <c r="B1980" s="2">
        <f t="shared" si="1053"/>
        <v>337457.75607298908</v>
      </c>
      <c r="C1980" s="2">
        <f t="shared" si="1070"/>
        <v>239851.33287734</v>
      </c>
      <c r="D1980" s="2">
        <f>SUM(Y1980:Y$2170)</f>
        <v>11831.97685053</v>
      </c>
      <c r="E1980" s="73">
        <f t="shared" si="1054"/>
        <v>228019.35602681001</v>
      </c>
      <c r="F1980" s="88">
        <f t="shared" si="1080"/>
        <v>4894.92</v>
      </c>
      <c r="G1980" s="3">
        <f>IF(AND(N1980=1,N1979&gt;1),VLOOKUP(A1979,[1]Plan1!$BK$81:$BM$259,3),G1979)</f>
        <v>4916.46</v>
      </c>
      <c r="H1980" s="11">
        <f t="shared" si="1081"/>
        <v>43055</v>
      </c>
      <c r="I1980" s="11">
        <f t="shared" si="1082"/>
        <v>43085</v>
      </c>
      <c r="J1980" s="12">
        <f t="shared" si="1055"/>
        <v>4.4004804981490064E-3</v>
      </c>
      <c r="K1980" s="11">
        <f t="shared" si="1071"/>
        <v>43145</v>
      </c>
      <c r="L1980" s="11">
        <f t="shared" si="1056"/>
        <v>43145</v>
      </c>
      <c r="M1980" s="1">
        <f t="shared" si="1075"/>
        <v>20</v>
      </c>
      <c r="N1980" s="1">
        <f t="shared" si="1057"/>
        <v>15</v>
      </c>
      <c r="O1980" s="2">
        <f t="shared" si="1058"/>
        <v>1.0032985400000001</v>
      </c>
      <c r="P1980" s="13">
        <f t="shared" si="1083"/>
        <v>1.0028005099999999</v>
      </c>
      <c r="Q1980" s="13">
        <f t="shared" si="1076"/>
        <v>1.3994677943141227</v>
      </c>
      <c r="R1980" s="2">
        <f t="shared" si="1079"/>
        <v>1.4040839899999999</v>
      </c>
      <c r="S1980" s="2">
        <f t="shared" si="1072"/>
        <v>1.3848725200000001</v>
      </c>
      <c r="T1980" s="2">
        <f t="shared" si="1059"/>
        <v>332163.51978720003</v>
      </c>
      <c r="U1980" s="2">
        <f t="shared" si="1060"/>
        <v>4553.8027470451452</v>
      </c>
      <c r="V1980" s="2">
        <f t="shared" si="1061"/>
        <v>92138.971180543929</v>
      </c>
      <c r="W1980" s="2">
        <f t="shared" si="1062"/>
        <v>336544.10680492909</v>
      </c>
      <c r="X1980" s="17">
        <f t="shared" si="1063"/>
        <v>0</v>
      </c>
      <c r="Y1980" s="2">
        <f t="shared" si="1064"/>
        <v>0</v>
      </c>
      <c r="Z1980" s="72">
        <f t="shared" si="1065"/>
        <v>0</v>
      </c>
      <c r="AA1980" s="2">
        <f t="shared" si="1084"/>
        <v>0</v>
      </c>
      <c r="AB1980" s="12">
        <f t="shared" si="1073"/>
        <v>4.6600000000000003E-2</v>
      </c>
      <c r="AC1980" s="17">
        <f t="shared" si="1066"/>
        <v>15</v>
      </c>
      <c r="AD1980" s="17">
        <v>252</v>
      </c>
      <c r="AE1980" s="13">
        <f t="shared" si="1077"/>
        <v>1.002714798</v>
      </c>
      <c r="AF1980" s="2">
        <f t="shared" si="1085"/>
        <v>901.75685919</v>
      </c>
      <c r="AG1980" s="2">
        <f t="shared" si="1067"/>
        <v>913.64926806000005</v>
      </c>
      <c r="AH1980" s="3">
        <f t="shared" si="1068"/>
        <v>0</v>
      </c>
      <c r="AI1980" s="4" t="str">
        <f t="shared" si="1078"/>
        <v>A+J=</v>
      </c>
      <c r="AJ1980" s="11">
        <f t="shared" si="1074"/>
        <v>43145</v>
      </c>
      <c r="AK1980" s="11"/>
      <c r="AL1980" s="4"/>
      <c r="AM1980" s="1"/>
      <c r="AN1980" s="11"/>
      <c r="AO1980" s="1"/>
      <c r="AP1980" s="1"/>
      <c r="AQ1980" s="3"/>
      <c r="AR1980" s="3"/>
      <c r="AS1980" s="6"/>
      <c r="AT1980" s="1"/>
      <c r="AU1980" s="1"/>
      <c r="AV1980" s="1"/>
      <c r="AW1980" s="1"/>
      <c r="AX1980" s="1"/>
      <c r="AY1980" s="1"/>
      <c r="AZ1980" s="1"/>
      <c r="BA1980" s="1"/>
      <c r="BB1980" s="1"/>
    </row>
    <row r="1981" spans="1:54" x14ac:dyDescent="0.2">
      <c r="A1981" s="158">
        <f t="shared" si="1069"/>
        <v>43137</v>
      </c>
      <c r="B1981" s="2">
        <f t="shared" si="1053"/>
        <v>337589.25402384857</v>
      </c>
      <c r="C1981" s="2">
        <f t="shared" si="1070"/>
        <v>239851.33287734</v>
      </c>
      <c r="D1981" s="2">
        <f>SUM(Y1981:Y$2170)</f>
        <v>11831.97685053</v>
      </c>
      <c r="E1981" s="73">
        <f t="shared" si="1054"/>
        <v>228019.35602681001</v>
      </c>
      <c r="F1981" s="88">
        <f t="shared" si="1080"/>
        <v>4894.92</v>
      </c>
      <c r="G1981" s="3">
        <f>IF(AND(N1981=1,N1980&gt;1),VLOOKUP(A1980,[1]Plan1!$BK$81:$BM$259,3),G1980)</f>
        <v>4916.46</v>
      </c>
      <c r="H1981" s="11">
        <f t="shared" si="1081"/>
        <v>43055</v>
      </c>
      <c r="I1981" s="11">
        <f t="shared" si="1082"/>
        <v>43085</v>
      </c>
      <c r="J1981" s="12">
        <f t="shared" si="1055"/>
        <v>4.4004804981490064E-3</v>
      </c>
      <c r="K1981" s="11">
        <f t="shared" si="1071"/>
        <v>43145</v>
      </c>
      <c r="L1981" s="11">
        <f t="shared" si="1056"/>
        <v>43145</v>
      </c>
      <c r="M1981" s="1">
        <f t="shared" si="1075"/>
        <v>20</v>
      </c>
      <c r="N1981" s="1">
        <f t="shared" si="1057"/>
        <v>16</v>
      </c>
      <c r="O1981" s="2">
        <f t="shared" si="1058"/>
        <v>1.00351883</v>
      </c>
      <c r="P1981" s="13">
        <f t="shared" si="1083"/>
        <v>1.0028005099999999</v>
      </c>
      <c r="Q1981" s="13">
        <f t="shared" si="1076"/>
        <v>1.3994677943141227</v>
      </c>
      <c r="R1981" s="2">
        <f t="shared" si="1079"/>
        <v>1.4043922799999999</v>
      </c>
      <c r="S1981" s="2">
        <f t="shared" si="1072"/>
        <v>1.3848725200000001</v>
      </c>
      <c r="T1981" s="2">
        <f t="shared" si="1059"/>
        <v>332163.51978720003</v>
      </c>
      <c r="U1981" s="2">
        <f t="shared" si="1060"/>
        <v>4553.8027470451452</v>
      </c>
      <c r="V1981" s="2">
        <f t="shared" si="1061"/>
        <v>92209.267267813426</v>
      </c>
      <c r="W1981" s="2">
        <f t="shared" si="1062"/>
        <v>336614.40289219859</v>
      </c>
      <c r="X1981" s="17">
        <f t="shared" si="1063"/>
        <v>0</v>
      </c>
      <c r="Y1981" s="2">
        <f t="shared" si="1064"/>
        <v>0</v>
      </c>
      <c r="Z1981" s="72">
        <f t="shared" si="1065"/>
        <v>0</v>
      </c>
      <c r="AA1981" s="2">
        <f t="shared" si="1084"/>
        <v>0</v>
      </c>
      <c r="AB1981" s="12">
        <f t="shared" si="1073"/>
        <v>4.6600000000000003E-2</v>
      </c>
      <c r="AC1981" s="17">
        <f t="shared" si="1066"/>
        <v>16</v>
      </c>
      <c r="AD1981" s="17">
        <v>252</v>
      </c>
      <c r="AE1981" s="13">
        <f t="shared" si="1077"/>
        <v>1.0028960469999999</v>
      </c>
      <c r="AF1981" s="2">
        <f t="shared" si="1085"/>
        <v>961.96116498000004</v>
      </c>
      <c r="AG1981" s="2">
        <f t="shared" si="1067"/>
        <v>974.85113164999996</v>
      </c>
      <c r="AH1981" s="3">
        <f t="shared" si="1068"/>
        <v>0</v>
      </c>
      <c r="AI1981" s="4" t="str">
        <f t="shared" si="1078"/>
        <v>A+J=</v>
      </c>
      <c r="AJ1981" s="11">
        <f t="shared" si="1074"/>
        <v>43145</v>
      </c>
      <c r="AK1981" s="11"/>
      <c r="AL1981" s="4"/>
      <c r="AM1981" s="1"/>
      <c r="AN1981" s="11"/>
      <c r="AO1981" s="1"/>
      <c r="AP1981" s="1"/>
      <c r="AQ1981" s="3"/>
      <c r="AR1981" s="3"/>
      <c r="AS1981" s="6"/>
      <c r="AT1981" s="1"/>
      <c r="AU1981" s="1"/>
      <c r="AV1981" s="1"/>
      <c r="AW1981" s="1"/>
      <c r="AX1981" s="1"/>
      <c r="AY1981" s="1"/>
      <c r="AZ1981" s="1"/>
      <c r="BA1981" s="1"/>
      <c r="BB1981" s="1"/>
    </row>
    <row r="1982" spans="1:54" x14ac:dyDescent="0.2">
      <c r="A1982" s="158">
        <f t="shared" si="1069"/>
        <v>43138</v>
      </c>
      <c r="B1982" s="2">
        <f t="shared" si="1053"/>
        <v>337720.80424127303</v>
      </c>
      <c r="C1982" s="2">
        <f t="shared" si="1070"/>
        <v>239851.33287734</v>
      </c>
      <c r="D1982" s="2">
        <f>SUM(Y1982:Y$2170)</f>
        <v>11831.97685053</v>
      </c>
      <c r="E1982" s="73">
        <f t="shared" si="1054"/>
        <v>228019.35602681001</v>
      </c>
      <c r="F1982" s="88">
        <f t="shared" si="1080"/>
        <v>4894.92</v>
      </c>
      <c r="G1982" s="3">
        <f>IF(AND(N1982=1,N1981&gt;1),VLOOKUP(A1981,[1]Plan1!$BK$81:$BM$259,3),G1981)</f>
        <v>4916.46</v>
      </c>
      <c r="H1982" s="11">
        <f t="shared" si="1081"/>
        <v>43055</v>
      </c>
      <c r="I1982" s="11">
        <f t="shared" si="1082"/>
        <v>43085</v>
      </c>
      <c r="J1982" s="12">
        <f t="shared" si="1055"/>
        <v>4.4004804981490064E-3</v>
      </c>
      <c r="K1982" s="11">
        <f t="shared" si="1071"/>
        <v>43145</v>
      </c>
      <c r="L1982" s="11">
        <f t="shared" si="1056"/>
        <v>43145</v>
      </c>
      <c r="M1982" s="1">
        <f t="shared" si="1075"/>
        <v>20</v>
      </c>
      <c r="N1982" s="1">
        <f t="shared" si="1057"/>
        <v>17</v>
      </c>
      <c r="O1982" s="2">
        <f t="shared" si="1058"/>
        <v>1.00373917</v>
      </c>
      <c r="P1982" s="13">
        <f t="shared" si="1083"/>
        <v>1.0028005099999999</v>
      </c>
      <c r="Q1982" s="13">
        <f t="shared" si="1076"/>
        <v>1.3994677943141227</v>
      </c>
      <c r="R1982" s="2">
        <f t="shared" si="1079"/>
        <v>1.4047006399999999</v>
      </c>
      <c r="S1982" s="2">
        <f t="shared" si="1072"/>
        <v>1.3848725200000001</v>
      </c>
      <c r="T1982" s="2">
        <f t="shared" si="1059"/>
        <v>332163.51978720003</v>
      </c>
      <c r="U1982" s="2">
        <f t="shared" si="1060"/>
        <v>4553.8027470451452</v>
      </c>
      <c r="V1982" s="2">
        <f t="shared" si="1061"/>
        <v>92279.579316437856</v>
      </c>
      <c r="W1982" s="2">
        <f t="shared" si="1062"/>
        <v>336684.71494082303</v>
      </c>
      <c r="X1982" s="17">
        <f t="shared" si="1063"/>
        <v>0</v>
      </c>
      <c r="Y1982" s="2">
        <f t="shared" si="1064"/>
        <v>0</v>
      </c>
      <c r="Z1982" s="72">
        <f t="shared" si="1065"/>
        <v>0</v>
      </c>
      <c r="AA1982" s="2">
        <f t="shared" si="1084"/>
        <v>0</v>
      </c>
      <c r="AB1982" s="12">
        <f t="shared" si="1073"/>
        <v>4.6600000000000003E-2</v>
      </c>
      <c r="AC1982" s="17">
        <f t="shared" si="1066"/>
        <v>17</v>
      </c>
      <c r="AD1982" s="17">
        <v>252</v>
      </c>
      <c r="AE1982" s="13">
        <f t="shared" si="1077"/>
        <v>1.003077328</v>
      </c>
      <c r="AF1982" s="2">
        <f t="shared" si="1085"/>
        <v>1022.17610001</v>
      </c>
      <c r="AG1982" s="2">
        <f t="shared" si="1067"/>
        <v>1036.0893004500001</v>
      </c>
      <c r="AH1982" s="3">
        <f t="shared" si="1068"/>
        <v>0</v>
      </c>
      <c r="AI1982" s="4" t="str">
        <f t="shared" si="1078"/>
        <v>A+J=</v>
      </c>
      <c r="AJ1982" s="11">
        <f t="shared" si="1074"/>
        <v>43145</v>
      </c>
      <c r="AK1982" s="11"/>
      <c r="AL1982" s="4"/>
      <c r="AM1982" s="1"/>
      <c r="AN1982" s="11"/>
      <c r="AO1982" s="1"/>
      <c r="AP1982" s="1"/>
      <c r="AQ1982" s="3"/>
      <c r="AR1982" s="3"/>
      <c r="AS1982" s="6"/>
      <c r="AT1982" s="1"/>
      <c r="AU1982" s="1"/>
      <c r="AV1982" s="1"/>
      <c r="AW1982" s="1"/>
      <c r="AX1982" s="1"/>
      <c r="AY1982" s="1"/>
      <c r="AZ1982" s="1"/>
      <c r="BA1982" s="1"/>
      <c r="BB1982" s="1"/>
    </row>
    <row r="1983" spans="1:54" x14ac:dyDescent="0.2">
      <c r="A1983" s="158">
        <f t="shared" si="1069"/>
        <v>43139</v>
      </c>
      <c r="B1983" s="2">
        <f t="shared" si="1053"/>
        <v>337852.40707747237</v>
      </c>
      <c r="C1983" s="2">
        <f t="shared" si="1070"/>
        <v>239851.33287734</v>
      </c>
      <c r="D1983" s="2">
        <f>SUM(Y1983:Y$2170)</f>
        <v>11831.97685053</v>
      </c>
      <c r="E1983" s="73">
        <f t="shared" si="1054"/>
        <v>228019.35602681001</v>
      </c>
      <c r="F1983" s="88">
        <f t="shared" si="1080"/>
        <v>4894.92</v>
      </c>
      <c r="G1983" s="3">
        <f>IF(AND(N1983=1,N1982&gt;1),VLOOKUP(A1982,[1]Plan1!$BK$81:$BM$259,3),G1982)</f>
        <v>4916.46</v>
      </c>
      <c r="H1983" s="11">
        <f t="shared" si="1081"/>
        <v>43055</v>
      </c>
      <c r="I1983" s="11">
        <f t="shared" si="1082"/>
        <v>43085</v>
      </c>
      <c r="J1983" s="12">
        <f t="shared" si="1055"/>
        <v>4.4004804981490064E-3</v>
      </c>
      <c r="K1983" s="11">
        <f t="shared" si="1071"/>
        <v>43145</v>
      </c>
      <c r="L1983" s="11">
        <f t="shared" si="1056"/>
        <v>43145</v>
      </c>
      <c r="M1983" s="1">
        <f t="shared" si="1075"/>
        <v>20</v>
      </c>
      <c r="N1983" s="1">
        <f t="shared" si="1057"/>
        <v>18</v>
      </c>
      <c r="O1983" s="2">
        <f t="shared" si="1058"/>
        <v>1.00395956</v>
      </c>
      <c r="P1983" s="13">
        <f t="shared" si="1083"/>
        <v>1.0028005099999999</v>
      </c>
      <c r="Q1983" s="13">
        <f t="shared" si="1076"/>
        <v>1.3994677943141227</v>
      </c>
      <c r="R1983" s="2">
        <f t="shared" si="1079"/>
        <v>1.40500907</v>
      </c>
      <c r="S1983" s="2">
        <f t="shared" si="1072"/>
        <v>1.3848725200000001</v>
      </c>
      <c r="T1983" s="2">
        <f t="shared" si="1059"/>
        <v>332163.51978720003</v>
      </c>
      <c r="U1983" s="2">
        <f t="shared" si="1060"/>
        <v>4553.8027470451452</v>
      </c>
      <c r="V1983" s="2">
        <f t="shared" si="1061"/>
        <v>92349.907326417218</v>
      </c>
      <c r="W1983" s="2">
        <f t="shared" si="1062"/>
        <v>336755.04295080237</v>
      </c>
      <c r="X1983" s="17">
        <f t="shared" si="1063"/>
        <v>0</v>
      </c>
      <c r="Y1983" s="2">
        <f t="shared" si="1064"/>
        <v>0</v>
      </c>
      <c r="Z1983" s="72">
        <f t="shared" si="1065"/>
        <v>0</v>
      </c>
      <c r="AA1983" s="2">
        <f t="shared" si="1084"/>
        <v>0</v>
      </c>
      <c r="AB1983" s="12">
        <f t="shared" si="1073"/>
        <v>4.6600000000000003E-2</v>
      </c>
      <c r="AC1983" s="17">
        <f t="shared" si="1066"/>
        <v>18</v>
      </c>
      <c r="AD1983" s="17">
        <v>252</v>
      </c>
      <c r="AE1983" s="13">
        <f t="shared" si="1077"/>
        <v>1.003258642</v>
      </c>
      <c r="AF1983" s="2">
        <f t="shared" si="1085"/>
        <v>1082.4019964399999</v>
      </c>
      <c r="AG1983" s="2">
        <f t="shared" si="1067"/>
        <v>1097.3641266699999</v>
      </c>
      <c r="AH1983" s="3">
        <f t="shared" si="1068"/>
        <v>0</v>
      </c>
      <c r="AI1983" s="4" t="str">
        <f t="shared" si="1078"/>
        <v>A+J=</v>
      </c>
      <c r="AJ1983" s="11">
        <f t="shared" si="1074"/>
        <v>43145</v>
      </c>
      <c r="AK1983" s="11"/>
      <c r="AL1983" s="4"/>
      <c r="AM1983" s="1"/>
      <c r="AN1983" s="11"/>
      <c r="AO1983" s="1"/>
      <c r="AP1983" s="1"/>
      <c r="AQ1983" s="3"/>
      <c r="AR1983" s="3"/>
      <c r="AS1983" s="6"/>
      <c r="AT1983" s="1"/>
      <c r="AU1983" s="1"/>
      <c r="AV1983" s="1"/>
      <c r="AW1983" s="1"/>
      <c r="AX1983" s="1"/>
      <c r="AY1983" s="1"/>
      <c r="AZ1983" s="1"/>
      <c r="BA1983" s="1"/>
      <c r="BB1983" s="1"/>
    </row>
    <row r="1984" spans="1:54" x14ac:dyDescent="0.2">
      <c r="A1984" s="158">
        <f t="shared" si="1069"/>
        <v>43140</v>
      </c>
      <c r="B1984" s="2">
        <f t="shared" si="1053"/>
        <v>337984.05763515946</v>
      </c>
      <c r="C1984" s="2">
        <f t="shared" si="1070"/>
        <v>239851.33287734</v>
      </c>
      <c r="D1984" s="2">
        <f>SUM(Y1984:Y$2170)</f>
        <v>11831.97685053</v>
      </c>
      <c r="E1984" s="73">
        <f t="shared" si="1054"/>
        <v>228019.35602681001</v>
      </c>
      <c r="F1984" s="88">
        <f t="shared" si="1080"/>
        <v>4894.92</v>
      </c>
      <c r="G1984" s="3">
        <f>IF(AND(N1984=1,N1983&gt;1),VLOOKUP(A1983,[1]Plan1!$BK$81:$BM$259,3),G1983)</f>
        <v>4916.46</v>
      </c>
      <c r="H1984" s="11">
        <f t="shared" si="1081"/>
        <v>43055</v>
      </c>
      <c r="I1984" s="11">
        <f t="shared" si="1082"/>
        <v>43085</v>
      </c>
      <c r="J1984" s="12">
        <f t="shared" si="1055"/>
        <v>4.4004804981490064E-3</v>
      </c>
      <c r="K1984" s="11">
        <f t="shared" si="1071"/>
        <v>43145</v>
      </c>
      <c r="L1984" s="11">
        <f t="shared" si="1056"/>
        <v>43145</v>
      </c>
      <c r="M1984" s="1">
        <f t="shared" si="1075"/>
        <v>20</v>
      </c>
      <c r="N1984" s="1">
        <f t="shared" si="1057"/>
        <v>19</v>
      </c>
      <c r="O1984" s="2">
        <f t="shared" si="1058"/>
        <v>1.0041799899999999</v>
      </c>
      <c r="P1984" s="13">
        <f t="shared" si="1083"/>
        <v>1.0028005099999999</v>
      </c>
      <c r="Q1984" s="13">
        <f t="shared" si="1076"/>
        <v>1.3994677943141227</v>
      </c>
      <c r="R1984" s="2">
        <f t="shared" si="1079"/>
        <v>1.4053175499999999</v>
      </c>
      <c r="S1984" s="2">
        <f t="shared" si="1072"/>
        <v>1.3848725200000001</v>
      </c>
      <c r="T1984" s="2">
        <f t="shared" si="1059"/>
        <v>332163.51978720003</v>
      </c>
      <c r="U1984" s="2">
        <f t="shared" si="1060"/>
        <v>4553.8027470451452</v>
      </c>
      <c r="V1984" s="2">
        <f t="shared" si="1061"/>
        <v>92420.246737364345</v>
      </c>
      <c r="W1984" s="2">
        <f t="shared" si="1062"/>
        <v>336825.38236174948</v>
      </c>
      <c r="X1984" s="17">
        <f t="shared" si="1063"/>
        <v>0</v>
      </c>
      <c r="Y1984" s="2">
        <f t="shared" si="1064"/>
        <v>0</v>
      </c>
      <c r="Z1984" s="72">
        <f t="shared" si="1065"/>
        <v>0</v>
      </c>
      <c r="AA1984" s="2">
        <f t="shared" si="1084"/>
        <v>0</v>
      </c>
      <c r="AB1984" s="12">
        <f t="shared" si="1073"/>
        <v>4.6600000000000003E-2</v>
      </c>
      <c r="AC1984" s="17">
        <f t="shared" si="1066"/>
        <v>19</v>
      </c>
      <c r="AD1984" s="17">
        <v>252</v>
      </c>
      <c r="AE1984" s="13">
        <f t="shared" si="1077"/>
        <v>1.003439988</v>
      </c>
      <c r="AF1984" s="2">
        <f t="shared" si="1085"/>
        <v>1142.6385221</v>
      </c>
      <c r="AG1984" s="2">
        <f t="shared" si="1067"/>
        <v>1158.67527341</v>
      </c>
      <c r="AH1984" s="3">
        <f t="shared" si="1068"/>
        <v>0</v>
      </c>
      <c r="AI1984" s="4" t="str">
        <f t="shared" si="1078"/>
        <v>A+J=</v>
      </c>
      <c r="AJ1984" s="11">
        <f t="shared" si="1074"/>
        <v>43145</v>
      </c>
      <c r="AK1984" s="11"/>
      <c r="AL1984" s="4"/>
      <c r="AM1984" s="1"/>
      <c r="AN1984" s="11"/>
      <c r="AO1984" s="1"/>
      <c r="AP1984" s="1"/>
      <c r="AQ1984" s="3"/>
      <c r="AR1984" s="3"/>
      <c r="AS1984" s="6"/>
      <c r="AT1984" s="1"/>
      <c r="AU1984" s="1"/>
      <c r="AV1984" s="1"/>
      <c r="AW1984" s="1"/>
      <c r="AX1984" s="1"/>
      <c r="AY1984" s="1"/>
      <c r="AZ1984" s="1"/>
      <c r="BA1984" s="1"/>
      <c r="BB1984" s="1"/>
    </row>
    <row r="1985" spans="1:54" x14ac:dyDescent="0.2">
      <c r="A1985" s="158">
        <f t="shared" si="1069"/>
        <v>43141</v>
      </c>
      <c r="B1985" s="2">
        <f t="shared" si="1053"/>
        <v>338115.76575491868</v>
      </c>
      <c r="C1985" s="2">
        <f t="shared" si="1070"/>
        <v>239851.33287734</v>
      </c>
      <c r="D1985" s="2">
        <f>SUM(Y1985:Y$2170)</f>
        <v>11831.97685053</v>
      </c>
      <c r="E1985" s="73">
        <f t="shared" si="1054"/>
        <v>228019.35602681001</v>
      </c>
      <c r="F1985" s="88">
        <f t="shared" si="1080"/>
        <v>4894.92</v>
      </c>
      <c r="G1985" s="3">
        <f>IF(AND(N1985=1,N1984&gt;1),VLOOKUP(A1984,[1]Plan1!$BK$81:$BM$259,3),G1984)</f>
        <v>4916.46</v>
      </c>
      <c r="H1985" s="11">
        <f t="shared" si="1081"/>
        <v>43055</v>
      </c>
      <c r="I1985" s="11">
        <f t="shared" si="1082"/>
        <v>43085</v>
      </c>
      <c r="J1985" s="12">
        <f t="shared" si="1055"/>
        <v>4.4004804981490064E-3</v>
      </c>
      <c r="K1985" s="11">
        <f t="shared" si="1071"/>
        <v>43145</v>
      </c>
      <c r="L1985" s="11">
        <f t="shared" si="1056"/>
        <v>43145</v>
      </c>
      <c r="M1985" s="1">
        <f t="shared" si="1075"/>
        <v>20</v>
      </c>
      <c r="N1985" s="1">
        <f t="shared" si="1057"/>
        <v>20</v>
      </c>
      <c r="O1985" s="2">
        <f t="shared" si="1058"/>
        <v>1.0044004799999999</v>
      </c>
      <c r="P1985" s="13">
        <f t="shared" si="1083"/>
        <v>1.0028005099999999</v>
      </c>
      <c r="Q1985" s="13">
        <f t="shared" si="1076"/>
        <v>1.3994677943141227</v>
      </c>
      <c r="R1985" s="2">
        <f t="shared" si="1079"/>
        <v>1.40562612</v>
      </c>
      <c r="S1985" s="2">
        <f t="shared" si="1072"/>
        <v>1.3848725200000001</v>
      </c>
      <c r="T1985" s="2">
        <f t="shared" si="1059"/>
        <v>332163.51978720003</v>
      </c>
      <c r="U1985" s="2">
        <f t="shared" si="1060"/>
        <v>4553.8027470451452</v>
      </c>
      <c r="V1985" s="2">
        <f t="shared" si="1061"/>
        <v>92490.606670053559</v>
      </c>
      <c r="W1985" s="2">
        <f t="shared" si="1062"/>
        <v>336895.74229443871</v>
      </c>
      <c r="X1985" s="17">
        <f t="shared" si="1063"/>
        <v>0</v>
      </c>
      <c r="Y1985" s="2">
        <f t="shared" si="1064"/>
        <v>0</v>
      </c>
      <c r="Z1985" s="72">
        <f t="shared" si="1065"/>
        <v>0</v>
      </c>
      <c r="AA1985" s="2">
        <f t="shared" si="1084"/>
        <v>0</v>
      </c>
      <c r="AB1985" s="12">
        <f t="shared" si="1073"/>
        <v>4.6600000000000003E-2</v>
      </c>
      <c r="AC1985" s="17">
        <f t="shared" si="1066"/>
        <v>20</v>
      </c>
      <c r="AD1985" s="17">
        <v>252</v>
      </c>
      <c r="AE1985" s="13">
        <f t="shared" si="1077"/>
        <v>1.0036213679999999</v>
      </c>
      <c r="AF1985" s="2">
        <f t="shared" si="1085"/>
        <v>1202.8863413199999</v>
      </c>
      <c r="AG1985" s="2">
        <f t="shared" si="1067"/>
        <v>1220.02346048</v>
      </c>
      <c r="AH1985" s="3">
        <f t="shared" si="1068"/>
        <v>0</v>
      </c>
      <c r="AI1985" s="4" t="str">
        <f t="shared" si="1078"/>
        <v>A+J=</v>
      </c>
      <c r="AJ1985" s="11">
        <f t="shared" si="1074"/>
        <v>43145</v>
      </c>
      <c r="AK1985" s="11"/>
      <c r="AL1985" s="4"/>
      <c r="AM1985" s="1"/>
      <c r="AN1985" s="11"/>
      <c r="AO1985" s="1"/>
      <c r="AP1985" s="1"/>
      <c r="AQ1985" s="3"/>
      <c r="AR1985" s="3"/>
      <c r="AS1985" s="6"/>
      <c r="AT1985" s="1"/>
      <c r="AU1985" s="1"/>
      <c r="AV1985" s="1"/>
      <c r="AW1985" s="1"/>
      <c r="AX1985" s="1"/>
      <c r="AY1985" s="1"/>
      <c r="AZ1985" s="1"/>
      <c r="BA1985" s="1"/>
      <c r="BB1985" s="1"/>
    </row>
    <row r="1986" spans="1:54" x14ac:dyDescent="0.2">
      <c r="A1986" s="158">
        <f t="shared" si="1069"/>
        <v>43142</v>
      </c>
      <c r="B1986" s="2">
        <f t="shared" si="1053"/>
        <v>338115.76575491868</v>
      </c>
      <c r="C1986" s="2">
        <f t="shared" si="1070"/>
        <v>239851.33287734</v>
      </c>
      <c r="D1986" s="2">
        <f>SUM(Y1986:Y$2170)</f>
        <v>11831.97685053</v>
      </c>
      <c r="E1986" s="73">
        <f t="shared" si="1054"/>
        <v>228019.35602681001</v>
      </c>
      <c r="F1986" s="88">
        <f t="shared" si="1080"/>
        <v>4894.92</v>
      </c>
      <c r="G1986" s="3">
        <f>IF(AND(N1986=1,N1985&gt;1),VLOOKUP(A1985,[1]Plan1!$BK$81:$BM$259,3),G1985)</f>
        <v>4916.46</v>
      </c>
      <c r="H1986" s="11">
        <f t="shared" si="1081"/>
        <v>43055</v>
      </c>
      <c r="I1986" s="11">
        <f t="shared" si="1082"/>
        <v>43085</v>
      </c>
      <c r="J1986" s="12">
        <f t="shared" si="1055"/>
        <v>4.4004804981490064E-3</v>
      </c>
      <c r="K1986" s="11">
        <f t="shared" si="1071"/>
        <v>43145</v>
      </c>
      <c r="L1986" s="11">
        <f t="shared" si="1056"/>
        <v>43145</v>
      </c>
      <c r="M1986" s="1">
        <f t="shared" si="1075"/>
        <v>20</v>
      </c>
      <c r="N1986" s="1">
        <f t="shared" si="1057"/>
        <v>20</v>
      </c>
      <c r="O1986" s="2">
        <f t="shared" si="1058"/>
        <v>1.0044004799999999</v>
      </c>
      <c r="P1986" s="13">
        <f t="shared" si="1083"/>
        <v>1.0028005099999999</v>
      </c>
      <c r="Q1986" s="13">
        <f t="shared" si="1076"/>
        <v>1.3994677943141227</v>
      </c>
      <c r="R1986" s="2">
        <f t="shared" si="1079"/>
        <v>1.40562612</v>
      </c>
      <c r="S1986" s="2">
        <f t="shared" si="1072"/>
        <v>1.3848725200000001</v>
      </c>
      <c r="T1986" s="2">
        <f t="shared" si="1059"/>
        <v>332163.51978720003</v>
      </c>
      <c r="U1986" s="2">
        <f t="shared" si="1060"/>
        <v>4553.8027470451452</v>
      </c>
      <c r="V1986" s="2">
        <f t="shared" si="1061"/>
        <v>92490.606670053559</v>
      </c>
      <c r="W1986" s="2">
        <f t="shared" si="1062"/>
        <v>336895.74229443871</v>
      </c>
      <c r="X1986" s="17">
        <f t="shared" si="1063"/>
        <v>0</v>
      </c>
      <c r="Y1986" s="2">
        <f t="shared" si="1064"/>
        <v>0</v>
      </c>
      <c r="Z1986" s="72">
        <f t="shared" si="1065"/>
        <v>0</v>
      </c>
      <c r="AA1986" s="2">
        <f t="shared" si="1084"/>
        <v>0</v>
      </c>
      <c r="AB1986" s="12">
        <f t="shared" si="1073"/>
        <v>4.6600000000000003E-2</v>
      </c>
      <c r="AC1986" s="17">
        <f t="shared" si="1066"/>
        <v>20</v>
      </c>
      <c r="AD1986" s="17">
        <v>252</v>
      </c>
      <c r="AE1986" s="13">
        <f t="shared" si="1077"/>
        <v>1.0036213679999999</v>
      </c>
      <c r="AF1986" s="2">
        <f t="shared" si="1085"/>
        <v>1202.8863413199999</v>
      </c>
      <c r="AG1986" s="2">
        <f t="shared" si="1067"/>
        <v>1220.02346048</v>
      </c>
      <c r="AH1986" s="3">
        <f t="shared" si="1068"/>
        <v>0</v>
      </c>
      <c r="AI1986" s="4" t="str">
        <f t="shared" si="1078"/>
        <v>A+J=</v>
      </c>
      <c r="AJ1986" s="11">
        <f t="shared" si="1074"/>
        <v>43145</v>
      </c>
      <c r="AK1986" s="11"/>
      <c r="AL1986" s="4"/>
      <c r="AM1986" s="1"/>
      <c r="AN1986" s="11"/>
      <c r="AO1986" s="1"/>
      <c r="AP1986" s="1"/>
      <c r="AQ1986" s="3"/>
      <c r="AR1986" s="3"/>
      <c r="AS1986" s="6"/>
      <c r="AT1986" s="1"/>
      <c r="AU1986" s="1"/>
      <c r="AV1986" s="1"/>
      <c r="AW1986" s="1"/>
      <c r="AX1986" s="1"/>
      <c r="AY1986" s="1"/>
      <c r="AZ1986" s="1"/>
      <c r="BA1986" s="1"/>
      <c r="BB1986" s="1"/>
    </row>
    <row r="1987" spans="1:54" x14ac:dyDescent="0.2">
      <c r="A1987" s="158">
        <f t="shared" si="1069"/>
        <v>43143</v>
      </c>
      <c r="B1987" s="2">
        <f t="shared" si="1053"/>
        <v>338115.76575491868</v>
      </c>
      <c r="C1987" s="2">
        <f t="shared" si="1070"/>
        <v>239851.33287734</v>
      </c>
      <c r="D1987" s="2">
        <f>SUM(Y1987:Y$2170)</f>
        <v>11831.97685053</v>
      </c>
      <c r="E1987" s="73">
        <f t="shared" si="1054"/>
        <v>228019.35602681001</v>
      </c>
      <c r="F1987" s="88">
        <f t="shared" si="1080"/>
        <v>4894.92</v>
      </c>
      <c r="G1987" s="3">
        <f>IF(AND(N1987=1,N1986&gt;1),VLOOKUP(A1986,[1]Plan1!$BK$81:$BM$259,3),G1986)</f>
        <v>4916.46</v>
      </c>
      <c r="H1987" s="11">
        <f t="shared" si="1081"/>
        <v>43055</v>
      </c>
      <c r="I1987" s="11">
        <f t="shared" si="1082"/>
        <v>43085</v>
      </c>
      <c r="J1987" s="12">
        <f t="shared" si="1055"/>
        <v>4.4004804981490064E-3</v>
      </c>
      <c r="K1987" s="11">
        <f t="shared" si="1071"/>
        <v>43145</v>
      </c>
      <c r="L1987" s="11">
        <f t="shared" si="1056"/>
        <v>43145</v>
      </c>
      <c r="M1987" s="1">
        <f t="shared" si="1075"/>
        <v>20</v>
      </c>
      <c r="N1987" s="1">
        <f t="shared" si="1057"/>
        <v>20</v>
      </c>
      <c r="O1987" s="2">
        <f t="shared" si="1058"/>
        <v>1.0044004799999999</v>
      </c>
      <c r="P1987" s="13">
        <f t="shared" si="1083"/>
        <v>1.0028005099999999</v>
      </c>
      <c r="Q1987" s="13">
        <f t="shared" si="1076"/>
        <v>1.3994677943141227</v>
      </c>
      <c r="R1987" s="2">
        <f t="shared" si="1079"/>
        <v>1.40562612</v>
      </c>
      <c r="S1987" s="2">
        <f t="shared" si="1072"/>
        <v>1.3848725200000001</v>
      </c>
      <c r="T1987" s="2">
        <f t="shared" si="1059"/>
        <v>332163.51978720003</v>
      </c>
      <c r="U1987" s="2">
        <f t="shared" si="1060"/>
        <v>4553.8027470451452</v>
      </c>
      <c r="V1987" s="2">
        <f t="shared" si="1061"/>
        <v>92490.606670053559</v>
      </c>
      <c r="W1987" s="2">
        <f t="shared" si="1062"/>
        <v>336895.74229443871</v>
      </c>
      <c r="X1987" s="17">
        <f t="shared" si="1063"/>
        <v>0</v>
      </c>
      <c r="Y1987" s="2">
        <f t="shared" si="1064"/>
        <v>0</v>
      </c>
      <c r="Z1987" s="72">
        <f t="shared" si="1065"/>
        <v>0</v>
      </c>
      <c r="AA1987" s="2">
        <f t="shared" si="1084"/>
        <v>0</v>
      </c>
      <c r="AB1987" s="12">
        <f t="shared" si="1073"/>
        <v>4.6600000000000003E-2</v>
      </c>
      <c r="AC1987" s="17">
        <f t="shared" si="1066"/>
        <v>20</v>
      </c>
      <c r="AD1987" s="17">
        <v>252</v>
      </c>
      <c r="AE1987" s="13">
        <f t="shared" si="1077"/>
        <v>1.0036213679999999</v>
      </c>
      <c r="AF1987" s="2">
        <f t="shared" si="1085"/>
        <v>1202.8863413199999</v>
      </c>
      <c r="AG1987" s="2">
        <f t="shared" si="1067"/>
        <v>1220.02346048</v>
      </c>
      <c r="AH1987" s="3">
        <f t="shared" si="1068"/>
        <v>0</v>
      </c>
      <c r="AI1987" s="4" t="str">
        <f t="shared" si="1078"/>
        <v>A+J=</v>
      </c>
      <c r="AJ1987" s="11">
        <f t="shared" si="1074"/>
        <v>43145</v>
      </c>
      <c r="AK1987" s="11"/>
      <c r="AL1987" s="4"/>
      <c r="AM1987" s="1"/>
      <c r="AN1987" s="11"/>
      <c r="AO1987" s="1"/>
      <c r="AP1987" s="1"/>
      <c r="AQ1987" s="3"/>
      <c r="AR1987" s="3"/>
      <c r="AS1987" s="6"/>
      <c r="AT1987" s="1"/>
      <c r="AU1987" s="1"/>
      <c r="AV1987" s="1"/>
      <c r="AW1987" s="1"/>
      <c r="AX1987" s="1"/>
      <c r="AY1987" s="1"/>
      <c r="AZ1987" s="1"/>
      <c r="BA1987" s="1"/>
      <c r="BB1987" s="1"/>
    </row>
    <row r="1988" spans="1:54" x14ac:dyDescent="0.2">
      <c r="A1988" s="158">
        <f t="shared" si="1069"/>
        <v>43144</v>
      </c>
      <c r="B1988" s="2">
        <f t="shared" si="1053"/>
        <v>338115.76575491868</v>
      </c>
      <c r="C1988" s="2">
        <f t="shared" si="1070"/>
        <v>239851.33287734</v>
      </c>
      <c r="D1988" s="2">
        <f>SUM(Y1988:Y$2170)</f>
        <v>11831.97685053</v>
      </c>
      <c r="E1988" s="73">
        <f t="shared" si="1054"/>
        <v>228019.35602681001</v>
      </c>
      <c r="F1988" s="88">
        <f t="shared" si="1080"/>
        <v>4894.92</v>
      </c>
      <c r="G1988" s="3">
        <f>IF(AND(N1988=1,N1987&gt;1),VLOOKUP(A1987,[1]Plan1!$BK$81:$BM$259,3),G1987)</f>
        <v>4916.46</v>
      </c>
      <c r="H1988" s="11">
        <f t="shared" si="1081"/>
        <v>43055</v>
      </c>
      <c r="I1988" s="11">
        <f t="shared" si="1082"/>
        <v>43085</v>
      </c>
      <c r="J1988" s="12">
        <f t="shared" si="1055"/>
        <v>4.4004804981490064E-3</v>
      </c>
      <c r="K1988" s="11">
        <f t="shared" si="1071"/>
        <v>43145</v>
      </c>
      <c r="L1988" s="11">
        <f t="shared" si="1056"/>
        <v>43145</v>
      </c>
      <c r="M1988" s="1">
        <f t="shared" si="1075"/>
        <v>20</v>
      </c>
      <c r="N1988" s="1">
        <f t="shared" si="1057"/>
        <v>20</v>
      </c>
      <c r="O1988" s="2">
        <f t="shared" si="1058"/>
        <v>1.0044004799999999</v>
      </c>
      <c r="P1988" s="13">
        <f t="shared" si="1083"/>
        <v>1.0028005099999999</v>
      </c>
      <c r="Q1988" s="13">
        <f t="shared" si="1076"/>
        <v>1.3994677943141227</v>
      </c>
      <c r="R1988" s="2">
        <f t="shared" si="1079"/>
        <v>1.40562612</v>
      </c>
      <c r="S1988" s="2">
        <f t="shared" si="1072"/>
        <v>1.3848725200000001</v>
      </c>
      <c r="T1988" s="2">
        <f t="shared" si="1059"/>
        <v>332163.51978720003</v>
      </c>
      <c r="U1988" s="2">
        <f t="shared" si="1060"/>
        <v>4553.8027470451452</v>
      </c>
      <c r="V1988" s="2">
        <f t="shared" si="1061"/>
        <v>92490.606670053559</v>
      </c>
      <c r="W1988" s="2">
        <f t="shared" si="1062"/>
        <v>336895.74229443871</v>
      </c>
      <c r="X1988" s="17">
        <f t="shared" si="1063"/>
        <v>0</v>
      </c>
      <c r="Y1988" s="2">
        <f t="shared" si="1064"/>
        <v>0</v>
      </c>
      <c r="Z1988" s="72">
        <f t="shared" si="1065"/>
        <v>0</v>
      </c>
      <c r="AA1988" s="2">
        <f t="shared" si="1084"/>
        <v>0</v>
      </c>
      <c r="AB1988" s="12">
        <f t="shared" si="1073"/>
        <v>4.6600000000000003E-2</v>
      </c>
      <c r="AC1988" s="17">
        <f t="shared" si="1066"/>
        <v>20</v>
      </c>
      <c r="AD1988" s="17">
        <v>252</v>
      </c>
      <c r="AE1988" s="13">
        <f t="shared" si="1077"/>
        <v>1.0036213679999999</v>
      </c>
      <c r="AF1988" s="2">
        <f t="shared" si="1085"/>
        <v>1202.8863413199999</v>
      </c>
      <c r="AG1988" s="2">
        <f t="shared" si="1067"/>
        <v>1220.02346048</v>
      </c>
      <c r="AH1988" s="3">
        <f t="shared" si="1068"/>
        <v>0</v>
      </c>
      <c r="AI1988" s="4" t="str">
        <f t="shared" si="1078"/>
        <v>A+J=</v>
      </c>
      <c r="AJ1988" s="11">
        <f t="shared" si="1074"/>
        <v>43145</v>
      </c>
      <c r="AK1988" s="11"/>
      <c r="AL1988" s="4"/>
      <c r="AM1988" s="1"/>
      <c r="AN1988" s="11"/>
      <c r="AO1988" s="1"/>
      <c r="AP1988" s="1"/>
      <c r="AQ1988" s="3"/>
      <c r="AR1988" s="3"/>
      <c r="AS1988" s="6"/>
      <c r="AT1988" s="1"/>
      <c r="AU1988" s="1"/>
      <c r="AV1988" s="1"/>
      <c r="AW1988" s="1"/>
      <c r="AX1988" s="1"/>
      <c r="AY1988" s="1"/>
      <c r="AZ1988" s="1"/>
      <c r="BA1988" s="1"/>
      <c r="BB1988" s="1"/>
    </row>
    <row r="1989" spans="1:54" x14ac:dyDescent="0.2">
      <c r="A1989" s="158">
        <f t="shared" si="1069"/>
        <v>43145</v>
      </c>
      <c r="B1989" s="2">
        <f t="shared" si="1053"/>
        <v>338115.76575491868</v>
      </c>
      <c r="C1989" s="2">
        <f t="shared" si="1070"/>
        <v>239851.33287734</v>
      </c>
      <c r="D1989" s="2">
        <f>SUM(Y1989:Y$2170)</f>
        <v>11831.97685053</v>
      </c>
      <c r="E1989" s="73">
        <f t="shared" si="1054"/>
        <v>228019.35602681001</v>
      </c>
      <c r="F1989" s="88">
        <f t="shared" si="1080"/>
        <v>4894.92</v>
      </c>
      <c r="G1989" s="3">
        <f>IF(AND(N1989=1,N1988&gt;1),VLOOKUP(A1988,[1]Plan1!$BK$81:$BM$259,3),G1988)</f>
        <v>4916.46</v>
      </c>
      <c r="H1989" s="11">
        <f t="shared" si="1081"/>
        <v>43055</v>
      </c>
      <c r="I1989" s="11">
        <f t="shared" si="1082"/>
        <v>43085</v>
      </c>
      <c r="J1989" s="12">
        <f t="shared" si="1055"/>
        <v>4.4004804981490064E-3</v>
      </c>
      <c r="K1989" s="11">
        <f t="shared" si="1071"/>
        <v>43173</v>
      </c>
      <c r="L1989" s="11">
        <f t="shared" si="1056"/>
        <v>43145</v>
      </c>
      <c r="M1989" s="1">
        <f t="shared" si="1075"/>
        <v>20</v>
      </c>
      <c r="N1989" s="1">
        <f t="shared" si="1057"/>
        <v>20</v>
      </c>
      <c r="O1989" s="2">
        <f t="shared" si="1058"/>
        <v>1.0044004799999999</v>
      </c>
      <c r="P1989" s="13">
        <f t="shared" si="1083"/>
        <v>1.0028005099999999</v>
      </c>
      <c r="Q1989" s="13">
        <f t="shared" si="1076"/>
        <v>1.3994677943141227</v>
      </c>
      <c r="R1989" s="2">
        <f t="shared" si="1079"/>
        <v>1.40562612</v>
      </c>
      <c r="S1989" s="2">
        <f t="shared" si="1072"/>
        <v>1.3848725200000001</v>
      </c>
      <c r="T1989" s="2">
        <f t="shared" si="1059"/>
        <v>332163.51978720003</v>
      </c>
      <c r="U1989" s="2">
        <f t="shared" si="1060"/>
        <v>4553.8027470451452</v>
      </c>
      <c r="V1989" s="2">
        <f t="shared" si="1061"/>
        <v>92490.606670053559</v>
      </c>
      <c r="W1989" s="2">
        <f t="shared" si="1062"/>
        <v>336895.74229443871</v>
      </c>
      <c r="X1989" s="17">
        <f t="shared" si="1063"/>
        <v>65</v>
      </c>
      <c r="Y1989" s="2">
        <f t="shared" si="1064"/>
        <v>1708.0556953299999</v>
      </c>
      <c r="Z1989" s="72">
        <f t="shared" si="1065"/>
        <v>7.1213099999999996E-3</v>
      </c>
      <c r="AA1989" s="2">
        <f t="shared" si="1084"/>
        <v>2365.4393950899998</v>
      </c>
      <c r="AB1989" s="12">
        <f t="shared" si="1073"/>
        <v>4.6600000000000003E-2</v>
      </c>
      <c r="AC1989" s="17">
        <f t="shared" si="1066"/>
        <v>20</v>
      </c>
      <c r="AD1989" s="17">
        <v>252</v>
      </c>
      <c r="AE1989" s="13">
        <f t="shared" si="1077"/>
        <v>1.0036213679999999</v>
      </c>
      <c r="AF1989" s="2">
        <f t="shared" si="1085"/>
        <v>1202.8863413199999</v>
      </c>
      <c r="AG1989" s="2">
        <f t="shared" si="1067"/>
        <v>1220.02346048</v>
      </c>
      <c r="AH1989" s="3">
        <f t="shared" si="1068"/>
        <v>3568.32573641</v>
      </c>
      <c r="AI1989" s="4" t="str">
        <f t="shared" si="1078"/>
        <v>A+J=</v>
      </c>
      <c r="AJ1989" s="11">
        <f t="shared" si="1074"/>
        <v>43145</v>
      </c>
      <c r="AK1989" s="11"/>
      <c r="AL1989" s="4"/>
      <c r="AM1989" s="1"/>
      <c r="AN1989" s="11"/>
      <c r="AO1989" s="1"/>
      <c r="AP1989" s="1"/>
      <c r="AQ1989" s="3"/>
      <c r="AR1989" s="3"/>
      <c r="AS1989" s="6"/>
      <c r="AT1989" s="1"/>
      <c r="AU1989" s="1"/>
      <c r="AV1989" s="1"/>
      <c r="AW1989" s="1"/>
      <c r="AX1989" s="1"/>
      <c r="AY1989" s="1"/>
      <c r="AZ1989" s="1"/>
      <c r="BA1989" s="1"/>
      <c r="BB1989" s="1"/>
    </row>
    <row r="1990" spans="1:54" x14ac:dyDescent="0.2">
      <c r="A1990" s="158">
        <f t="shared" si="1069"/>
        <v>43146</v>
      </c>
      <c r="B1990" s="2">
        <f t="shared" si="1053"/>
        <v>334637.19593793951</v>
      </c>
      <c r="C1990" s="2">
        <f t="shared" si="1070"/>
        <v>238143.27718201</v>
      </c>
      <c r="D1990" s="2">
        <f>SUM(Y1990:Y$2170)</f>
        <v>10123.9211552</v>
      </c>
      <c r="E1990" s="73">
        <f t="shared" si="1054"/>
        <v>228019.35602681001</v>
      </c>
      <c r="F1990" s="88">
        <f t="shared" si="1080"/>
        <v>4916.46</v>
      </c>
      <c r="G1990" s="3">
        <f>IF(AND(N1990=1,N1989&gt;1),VLOOKUP(A1989,[1]Plan1!$BK$81:$BM$259,3),G1989)</f>
        <v>4930.72</v>
      </c>
      <c r="H1990" s="11">
        <f t="shared" si="1081"/>
        <v>43084</v>
      </c>
      <c r="I1990" s="11">
        <f t="shared" si="1082"/>
        <v>43115</v>
      </c>
      <c r="J1990" s="12">
        <f t="shared" si="1055"/>
        <v>2.9004609007294846E-3</v>
      </c>
      <c r="K1990" s="11">
        <f t="shared" si="1071"/>
        <v>43173</v>
      </c>
      <c r="L1990" s="11">
        <f t="shared" si="1056"/>
        <v>43173</v>
      </c>
      <c r="M1990" s="1">
        <f t="shared" si="1075"/>
        <v>20</v>
      </c>
      <c r="N1990" s="1">
        <f t="shared" si="1057"/>
        <v>1</v>
      </c>
      <c r="O1990" s="2">
        <f t="shared" si="1058"/>
        <v>1.00014482</v>
      </c>
      <c r="P1990" s="13">
        <f t="shared" si="1083"/>
        <v>1.0044004799999999</v>
      </c>
      <c r="Q1990" s="13">
        <f t="shared" si="1076"/>
        <v>1.4056261243536461</v>
      </c>
      <c r="R1990" s="2">
        <f t="shared" si="1079"/>
        <v>1.4058296800000001</v>
      </c>
      <c r="S1990" s="2">
        <f t="shared" si="1072"/>
        <v>1.3848725200000001</v>
      </c>
      <c r="T1990" s="2">
        <f t="shared" si="1059"/>
        <v>329798.08039209998</v>
      </c>
      <c r="U1990" s="2">
        <f t="shared" si="1060"/>
        <v>3896.4190472831356</v>
      </c>
      <c r="V1990" s="2">
        <f t="shared" si="1061"/>
        <v>92537.022290166395</v>
      </c>
      <c r="W1990" s="2">
        <f t="shared" si="1062"/>
        <v>334576.71851945954</v>
      </c>
      <c r="X1990" s="17">
        <f t="shared" si="1063"/>
        <v>0</v>
      </c>
      <c r="Y1990" s="2">
        <f t="shared" si="1064"/>
        <v>0</v>
      </c>
      <c r="Z1990" s="72">
        <f t="shared" si="1065"/>
        <v>0</v>
      </c>
      <c r="AA1990" s="2">
        <f t="shared" si="1084"/>
        <v>0</v>
      </c>
      <c r="AB1990" s="12">
        <f t="shared" si="1073"/>
        <v>4.6600000000000003E-2</v>
      </c>
      <c r="AC1990" s="17">
        <f t="shared" si="1066"/>
        <v>1</v>
      </c>
      <c r="AD1990" s="17">
        <v>252</v>
      </c>
      <c r="AE1990" s="13">
        <f t="shared" si="1077"/>
        <v>1.0001807579999999</v>
      </c>
      <c r="AF1990" s="2">
        <f t="shared" si="1085"/>
        <v>59.61364141</v>
      </c>
      <c r="AG1990" s="2">
        <f t="shared" si="1067"/>
        <v>60.477418479999997</v>
      </c>
      <c r="AH1990" s="3">
        <f t="shared" si="1068"/>
        <v>0</v>
      </c>
      <c r="AI1990" s="4" t="str">
        <f t="shared" si="1078"/>
        <v>A+J=</v>
      </c>
      <c r="AJ1990" s="11">
        <f t="shared" si="1074"/>
        <v>43173</v>
      </c>
      <c r="AK1990" s="11"/>
      <c r="AL1990" s="4"/>
      <c r="AM1990" s="1"/>
      <c r="AN1990" s="11"/>
      <c r="AO1990" s="1"/>
      <c r="AP1990" s="1"/>
      <c r="AQ1990" s="3"/>
      <c r="AR1990" s="3"/>
      <c r="AS1990" s="6"/>
      <c r="AT1990" s="1"/>
      <c r="AU1990" s="1"/>
      <c r="AV1990" s="1"/>
      <c r="AW1990" s="1"/>
      <c r="AX1990" s="1"/>
      <c r="AY1990" s="1"/>
      <c r="AZ1990" s="1"/>
      <c r="BA1990" s="1"/>
      <c r="BB1990" s="1"/>
    </row>
    <row r="1991" spans="1:54" x14ac:dyDescent="0.2">
      <c r="A1991" s="158">
        <f t="shared" si="1069"/>
        <v>43147</v>
      </c>
      <c r="B1991" s="2">
        <f t="shared" si="1053"/>
        <v>334744.12330752297</v>
      </c>
      <c r="C1991" s="2">
        <f t="shared" si="1070"/>
        <v>238143.27718201</v>
      </c>
      <c r="D1991" s="2">
        <f>SUM(Y1991:Y$2170)</f>
        <v>10123.9211552</v>
      </c>
      <c r="E1991" s="73">
        <f t="shared" si="1054"/>
        <v>228019.35602681001</v>
      </c>
      <c r="F1991" s="88">
        <f t="shared" si="1080"/>
        <v>4916.46</v>
      </c>
      <c r="G1991" s="3">
        <f>IF(AND(N1991=1,N1990&gt;1),VLOOKUP(A1990,[1]Plan1!$BK$81:$BM$259,3),G1990)</f>
        <v>4930.72</v>
      </c>
      <c r="H1991" s="11">
        <f t="shared" si="1081"/>
        <v>43084</v>
      </c>
      <c r="I1991" s="11">
        <f t="shared" si="1082"/>
        <v>43115</v>
      </c>
      <c r="J1991" s="12">
        <f t="shared" si="1055"/>
        <v>2.9004609007294846E-3</v>
      </c>
      <c r="K1991" s="11">
        <f t="shared" si="1071"/>
        <v>43173</v>
      </c>
      <c r="L1991" s="11">
        <f t="shared" si="1056"/>
        <v>43173</v>
      </c>
      <c r="M1991" s="1">
        <f t="shared" si="1075"/>
        <v>20</v>
      </c>
      <c r="N1991" s="1">
        <f t="shared" si="1057"/>
        <v>2</v>
      </c>
      <c r="O1991" s="2">
        <f t="shared" si="1058"/>
        <v>1.00028966</v>
      </c>
      <c r="P1991" s="13">
        <f t="shared" si="1083"/>
        <v>1.0044004799999999</v>
      </c>
      <c r="Q1991" s="13">
        <f t="shared" si="1076"/>
        <v>1.4056261243536461</v>
      </c>
      <c r="R1991" s="2">
        <f t="shared" si="1079"/>
        <v>1.40603327</v>
      </c>
      <c r="S1991" s="2">
        <f t="shared" si="1072"/>
        <v>1.3848725200000001</v>
      </c>
      <c r="T1991" s="2">
        <f t="shared" si="1059"/>
        <v>329798.08039209998</v>
      </c>
      <c r="U1991" s="2">
        <f t="shared" si="1060"/>
        <v>3896.4190472831356</v>
      </c>
      <c r="V1991" s="2">
        <f t="shared" si="1061"/>
        <v>92583.444750859882</v>
      </c>
      <c r="W1991" s="2">
        <f t="shared" si="1062"/>
        <v>334623.140980153</v>
      </c>
      <c r="X1991" s="17">
        <f t="shared" si="1063"/>
        <v>0</v>
      </c>
      <c r="Y1991" s="2">
        <f t="shared" si="1064"/>
        <v>0</v>
      </c>
      <c r="Z1991" s="72">
        <f t="shared" si="1065"/>
        <v>0</v>
      </c>
      <c r="AA1991" s="2">
        <f t="shared" si="1084"/>
        <v>0</v>
      </c>
      <c r="AB1991" s="12">
        <f t="shared" si="1073"/>
        <v>4.6600000000000003E-2</v>
      </c>
      <c r="AC1991" s="17">
        <f t="shared" si="1066"/>
        <v>2</v>
      </c>
      <c r="AD1991" s="17">
        <v>252</v>
      </c>
      <c r="AE1991" s="13">
        <f t="shared" si="1077"/>
        <v>1.0003615480000001</v>
      </c>
      <c r="AF1991" s="2">
        <f t="shared" si="1085"/>
        <v>119.23783636</v>
      </c>
      <c r="AG1991" s="2">
        <f t="shared" si="1067"/>
        <v>120.98232736999999</v>
      </c>
      <c r="AH1991" s="3">
        <f t="shared" si="1068"/>
        <v>0</v>
      </c>
      <c r="AI1991" s="4" t="str">
        <f t="shared" si="1078"/>
        <v>A+J=</v>
      </c>
      <c r="AJ1991" s="11">
        <f t="shared" si="1074"/>
        <v>43173</v>
      </c>
      <c r="AK1991" s="11"/>
      <c r="AL1991" s="4"/>
      <c r="AM1991" s="1"/>
      <c r="AN1991" s="11"/>
      <c r="AO1991" s="1"/>
      <c r="AP1991" s="1"/>
      <c r="AQ1991" s="3"/>
      <c r="AR1991" s="3"/>
      <c r="AS1991" s="6"/>
      <c r="AT1991" s="1"/>
      <c r="AU1991" s="1"/>
      <c r="AV1991" s="1"/>
      <c r="AW1991" s="1"/>
      <c r="AX1991" s="1"/>
      <c r="AY1991" s="1"/>
      <c r="AZ1991" s="1"/>
      <c r="BA1991" s="1"/>
      <c r="BB1991" s="1"/>
    </row>
    <row r="1992" spans="1:54" x14ac:dyDescent="0.2">
      <c r="A1992" s="158">
        <f t="shared" si="1069"/>
        <v>43148</v>
      </c>
      <c r="B1992" s="2">
        <f t="shared" si="1053"/>
        <v>334851.08991378435</v>
      </c>
      <c r="C1992" s="2">
        <f t="shared" si="1070"/>
        <v>238143.27718201</v>
      </c>
      <c r="D1992" s="2">
        <f>SUM(Y1992:Y$2170)</f>
        <v>10123.9211552</v>
      </c>
      <c r="E1992" s="73">
        <f t="shared" si="1054"/>
        <v>228019.35602681001</v>
      </c>
      <c r="F1992" s="88">
        <f t="shared" si="1080"/>
        <v>4916.46</v>
      </c>
      <c r="G1992" s="3">
        <f>IF(AND(N1992=1,N1991&gt;1),VLOOKUP(A1991,[1]Plan1!$BK$81:$BM$259,3),G1991)</f>
        <v>4930.72</v>
      </c>
      <c r="H1992" s="11">
        <f t="shared" si="1081"/>
        <v>43084</v>
      </c>
      <c r="I1992" s="11">
        <f t="shared" si="1082"/>
        <v>43115</v>
      </c>
      <c r="J1992" s="12">
        <f t="shared" si="1055"/>
        <v>2.9004609007294846E-3</v>
      </c>
      <c r="K1992" s="11">
        <f t="shared" si="1071"/>
        <v>43173</v>
      </c>
      <c r="L1992" s="11">
        <f t="shared" si="1056"/>
        <v>43173</v>
      </c>
      <c r="M1992" s="1">
        <f t="shared" si="1075"/>
        <v>20</v>
      </c>
      <c r="N1992" s="1">
        <f t="shared" si="1057"/>
        <v>3</v>
      </c>
      <c r="O1992" s="2">
        <f t="shared" si="1058"/>
        <v>1.0004345299999999</v>
      </c>
      <c r="P1992" s="13">
        <f t="shared" si="1083"/>
        <v>1.0044004799999999</v>
      </c>
      <c r="Q1992" s="13">
        <f t="shared" si="1076"/>
        <v>1.4056261243536461</v>
      </c>
      <c r="R1992" s="2">
        <f t="shared" si="1079"/>
        <v>1.4062369100000001</v>
      </c>
      <c r="S1992" s="2">
        <f t="shared" si="1072"/>
        <v>1.3848725200000001</v>
      </c>
      <c r="T1992" s="2">
        <f t="shared" si="1059"/>
        <v>329798.08039209998</v>
      </c>
      <c r="U1992" s="2">
        <f t="shared" si="1060"/>
        <v>3896.4190472831356</v>
      </c>
      <c r="V1992" s="2">
        <f t="shared" si="1061"/>
        <v>92629.878612521192</v>
      </c>
      <c r="W1992" s="2">
        <f t="shared" si="1062"/>
        <v>334669.57484181435</v>
      </c>
      <c r="X1992" s="17">
        <f t="shared" si="1063"/>
        <v>0</v>
      </c>
      <c r="Y1992" s="2">
        <f t="shared" si="1064"/>
        <v>0</v>
      </c>
      <c r="Z1992" s="72">
        <f t="shared" si="1065"/>
        <v>0</v>
      </c>
      <c r="AA1992" s="2">
        <f t="shared" si="1084"/>
        <v>0</v>
      </c>
      <c r="AB1992" s="12">
        <f t="shared" si="1073"/>
        <v>4.6600000000000003E-2</v>
      </c>
      <c r="AC1992" s="17">
        <f t="shared" si="1066"/>
        <v>3</v>
      </c>
      <c r="AD1992" s="17">
        <v>252</v>
      </c>
      <c r="AE1992" s="13">
        <f t="shared" si="1077"/>
        <v>1.0005423710000001</v>
      </c>
      <c r="AF1992" s="2">
        <f t="shared" si="1085"/>
        <v>178.87291465999999</v>
      </c>
      <c r="AG1992" s="2">
        <f t="shared" si="1067"/>
        <v>181.51507197000001</v>
      </c>
      <c r="AH1992" s="3">
        <f t="shared" si="1068"/>
        <v>0</v>
      </c>
      <c r="AI1992" s="4" t="str">
        <f t="shared" si="1078"/>
        <v>A+J=</v>
      </c>
      <c r="AJ1992" s="11">
        <f t="shared" si="1074"/>
        <v>43173</v>
      </c>
      <c r="AK1992" s="11"/>
      <c r="AL1992" s="4"/>
      <c r="AM1992" s="1"/>
      <c r="AN1992" s="11"/>
      <c r="AO1992" s="1"/>
      <c r="AP1992" s="1"/>
      <c r="AQ1992" s="3"/>
      <c r="AR1992" s="3"/>
      <c r="AS1992" s="6"/>
      <c r="AT1992" s="1"/>
      <c r="AU1992" s="1"/>
      <c r="AV1992" s="1"/>
      <c r="AW1992" s="1"/>
      <c r="AX1992" s="1"/>
      <c r="AY1992" s="1"/>
      <c r="AZ1992" s="1"/>
      <c r="BA1992" s="1"/>
      <c r="BB1992" s="1"/>
    </row>
    <row r="1993" spans="1:54" x14ac:dyDescent="0.2">
      <c r="A1993" s="158">
        <f t="shared" si="1069"/>
        <v>43149</v>
      </c>
      <c r="B1993" s="2">
        <f t="shared" si="1053"/>
        <v>334851.08991378435</v>
      </c>
      <c r="C1993" s="2">
        <f t="shared" si="1070"/>
        <v>238143.27718201</v>
      </c>
      <c r="D1993" s="2">
        <f>SUM(Y1993:Y$2170)</f>
        <v>10123.9211552</v>
      </c>
      <c r="E1993" s="73">
        <f t="shared" si="1054"/>
        <v>228019.35602681001</v>
      </c>
      <c r="F1993" s="88">
        <f t="shared" si="1080"/>
        <v>4916.46</v>
      </c>
      <c r="G1993" s="3">
        <f>IF(AND(N1993=1,N1992&gt;1),VLOOKUP(A1992,[1]Plan1!$BK$81:$BM$259,3),G1992)</f>
        <v>4930.72</v>
      </c>
      <c r="H1993" s="11">
        <f t="shared" si="1081"/>
        <v>43084</v>
      </c>
      <c r="I1993" s="11">
        <f t="shared" si="1082"/>
        <v>43115</v>
      </c>
      <c r="J1993" s="12">
        <f t="shared" si="1055"/>
        <v>2.9004609007294846E-3</v>
      </c>
      <c r="K1993" s="11">
        <f t="shared" si="1071"/>
        <v>43173</v>
      </c>
      <c r="L1993" s="11">
        <f t="shared" si="1056"/>
        <v>43173</v>
      </c>
      <c r="M1993" s="1">
        <f t="shared" si="1075"/>
        <v>20</v>
      </c>
      <c r="N1993" s="1">
        <f t="shared" si="1057"/>
        <v>3</v>
      </c>
      <c r="O1993" s="2">
        <f t="shared" si="1058"/>
        <v>1.0004345299999999</v>
      </c>
      <c r="P1993" s="13">
        <f t="shared" si="1083"/>
        <v>1.0044004799999999</v>
      </c>
      <c r="Q1993" s="13">
        <f t="shared" si="1076"/>
        <v>1.4056261243536461</v>
      </c>
      <c r="R1993" s="2">
        <f t="shared" si="1079"/>
        <v>1.4062369100000001</v>
      </c>
      <c r="S1993" s="2">
        <f t="shared" si="1072"/>
        <v>1.3848725200000001</v>
      </c>
      <c r="T1993" s="2">
        <f t="shared" si="1059"/>
        <v>329798.08039209998</v>
      </c>
      <c r="U1993" s="2">
        <f t="shared" si="1060"/>
        <v>3896.4190472831356</v>
      </c>
      <c r="V1993" s="2">
        <f t="shared" si="1061"/>
        <v>92629.878612521192</v>
      </c>
      <c r="W1993" s="2">
        <f t="shared" si="1062"/>
        <v>334669.57484181435</v>
      </c>
      <c r="X1993" s="17">
        <f t="shared" si="1063"/>
        <v>0</v>
      </c>
      <c r="Y1993" s="2">
        <f t="shared" si="1064"/>
        <v>0</v>
      </c>
      <c r="Z1993" s="72">
        <f t="shared" si="1065"/>
        <v>0</v>
      </c>
      <c r="AA1993" s="2">
        <f t="shared" si="1084"/>
        <v>0</v>
      </c>
      <c r="AB1993" s="12">
        <f t="shared" si="1073"/>
        <v>4.6600000000000003E-2</v>
      </c>
      <c r="AC1993" s="17">
        <f t="shared" si="1066"/>
        <v>3</v>
      </c>
      <c r="AD1993" s="17">
        <v>252</v>
      </c>
      <c r="AE1993" s="13">
        <f t="shared" si="1077"/>
        <v>1.0005423710000001</v>
      </c>
      <c r="AF1993" s="2">
        <f t="shared" si="1085"/>
        <v>178.87291465999999</v>
      </c>
      <c r="AG1993" s="2">
        <f t="shared" si="1067"/>
        <v>181.51507197000001</v>
      </c>
      <c r="AH1993" s="3">
        <f t="shared" si="1068"/>
        <v>0</v>
      </c>
      <c r="AI1993" s="4" t="str">
        <f t="shared" si="1078"/>
        <v>A+J=</v>
      </c>
      <c r="AJ1993" s="11">
        <f t="shared" si="1074"/>
        <v>43173</v>
      </c>
      <c r="AK1993" s="11"/>
      <c r="AL1993" s="4"/>
      <c r="AM1993" s="1"/>
      <c r="AN1993" s="11"/>
      <c r="AO1993" s="1"/>
      <c r="AP1993" s="1"/>
      <c r="AQ1993" s="3"/>
      <c r="AR1993" s="3"/>
      <c r="AS1993" s="6"/>
      <c r="AT1993" s="1"/>
      <c r="AU1993" s="1"/>
      <c r="AV1993" s="1"/>
      <c r="AW1993" s="1"/>
      <c r="AX1993" s="1"/>
      <c r="AY1993" s="1"/>
      <c r="AZ1993" s="1"/>
      <c r="BA1993" s="1"/>
      <c r="BB1993" s="1"/>
    </row>
    <row r="1994" spans="1:54" x14ac:dyDescent="0.2">
      <c r="A1994" s="158">
        <f t="shared" si="1069"/>
        <v>43150</v>
      </c>
      <c r="B1994" s="2">
        <f t="shared" ref="B1994:B2057" si="1086">(W1994+AG1994)</f>
        <v>334851.08991378435</v>
      </c>
      <c r="C1994" s="2">
        <f t="shared" si="1070"/>
        <v>238143.27718201</v>
      </c>
      <c r="D1994" s="2">
        <f>SUM(Y1994:Y$2170)</f>
        <v>10123.9211552</v>
      </c>
      <c r="E1994" s="73">
        <f t="shared" ref="E1994:E2057" si="1087">(C1994-D1994)</f>
        <v>228019.35602681001</v>
      </c>
      <c r="F1994" s="88">
        <f t="shared" si="1080"/>
        <v>4916.46</v>
      </c>
      <c r="G1994" s="3">
        <f>IF(AND(N1994=1,N1993&gt;1),VLOOKUP(A1993,[1]Plan1!$BK$81:$BM$259,3),G1993)</f>
        <v>4930.72</v>
      </c>
      <c r="H1994" s="11">
        <f t="shared" si="1081"/>
        <v>43084</v>
      </c>
      <c r="I1994" s="11">
        <f t="shared" si="1082"/>
        <v>43115</v>
      </c>
      <c r="J1994" s="12">
        <f t="shared" ref="J1994:J2057" si="1088">(G1994/F1994)-1</f>
        <v>2.9004609007294846E-3</v>
      </c>
      <c r="K1994" s="11">
        <f t="shared" si="1071"/>
        <v>43173</v>
      </c>
      <c r="L1994" s="11">
        <f t="shared" ref="L1994:L2057" si="1089">IF(A1994&gt;L1993,K1994,L1993)</f>
        <v>43173</v>
      </c>
      <c r="M1994" s="1">
        <f t="shared" si="1075"/>
        <v>20</v>
      </c>
      <c r="N1994" s="1">
        <f t="shared" ref="N1994:N2057" si="1090">(M1994-(NETWORKDAYS(A1994,L1994,$AN$194:$AN$348)-1))</f>
        <v>3</v>
      </c>
      <c r="O1994" s="2">
        <f t="shared" ref="O1994:O2057" si="1091">TRUNC((G1994/F1994)^TRUNC((N1994/M1994),9),8)</f>
        <v>1.0004345299999999</v>
      </c>
      <c r="P1994" s="13">
        <f t="shared" si="1083"/>
        <v>1.0044004799999999</v>
      </c>
      <c r="Q1994" s="13">
        <f t="shared" si="1076"/>
        <v>1.4056261243536461</v>
      </c>
      <c r="R1994" s="2">
        <f t="shared" si="1079"/>
        <v>1.4062369100000001</v>
      </c>
      <c r="S1994" s="2">
        <f t="shared" si="1072"/>
        <v>1.3848725200000001</v>
      </c>
      <c r="T1994" s="2">
        <f t="shared" ref="T1994:T2057" si="1092">TRUNC(C1994*S1994,8)</f>
        <v>329798.08039209998</v>
      </c>
      <c r="U1994" s="2">
        <f t="shared" ref="U1994:U2057" si="1093">(D1994*(S1994-1))</f>
        <v>3896.4190472831356</v>
      </c>
      <c r="V1994" s="2">
        <f t="shared" ref="V1994:V2057" si="1094">(E1994*(R1994-1))</f>
        <v>92629.878612521192</v>
      </c>
      <c r="W1994" s="2">
        <f t="shared" ref="W1994:W2057" si="1095">(C1994+U1994+V1994)</f>
        <v>334669.57484181435</v>
      </c>
      <c r="X1994" s="17">
        <f t="shared" ref="X1994:X2057" si="1096">IF(VLOOKUP(A1994,AN$10:AU$190,8)=VLOOKUP(A1993,AN$10:AU$190,8),0,VLOOKUP(A1994,AN$10:AU$190,8))</f>
        <v>0</v>
      </c>
      <c r="Y1994" s="2">
        <f t="shared" ref="Y1994:Y2057" si="1097">IF(X1994&gt;0,VLOOKUP(A1994,AN$12:AR$190,5),0)</f>
        <v>0</v>
      </c>
      <c r="Z1994" s="72">
        <f t="shared" ref="Z1994:Z2057" si="1098">IF(X1994&gt;0,VLOOKUP($A1994,$AN$10:$AS$190,6),0)</f>
        <v>0</v>
      </c>
      <c r="AA1994" s="2">
        <f t="shared" si="1084"/>
        <v>0</v>
      </c>
      <c r="AB1994" s="12">
        <f t="shared" si="1073"/>
        <v>4.6600000000000003E-2</v>
      </c>
      <c r="AC1994" s="17">
        <f t="shared" ref="AC1994:AC2057" si="1099">N1994</f>
        <v>3</v>
      </c>
      <c r="AD1994" s="17">
        <v>252</v>
      </c>
      <c r="AE1994" s="13">
        <f t="shared" si="1077"/>
        <v>1.0005423710000001</v>
      </c>
      <c r="AF1994" s="2">
        <f t="shared" si="1085"/>
        <v>178.87291465999999</v>
      </c>
      <c r="AG1994" s="2">
        <f t="shared" ref="AG1994:AG2057" si="1100">TRUNC((W1994*(AE1994-1)),8)</f>
        <v>181.51507197000001</v>
      </c>
      <c r="AH1994" s="3">
        <f t="shared" ref="AH1994:AH2057" si="1101">IF(AA1994&gt;0,AA1994+AF1994,0)</f>
        <v>0</v>
      </c>
      <c r="AI1994" s="4" t="str">
        <f t="shared" si="1078"/>
        <v>A+J=</v>
      </c>
      <c r="AJ1994" s="11">
        <f t="shared" si="1074"/>
        <v>43173</v>
      </c>
      <c r="AK1994" s="11"/>
      <c r="AL1994" s="4"/>
      <c r="AM1994" s="1"/>
      <c r="AN1994" s="11"/>
      <c r="AO1994" s="1"/>
      <c r="AP1994" s="1"/>
      <c r="AQ1994" s="3"/>
      <c r="AR1994" s="3"/>
      <c r="AS1994" s="6"/>
      <c r="AT1994" s="1"/>
      <c r="AU1994" s="1"/>
      <c r="AV1994" s="1"/>
      <c r="AW1994" s="1"/>
      <c r="AX1994" s="1"/>
      <c r="AY1994" s="1"/>
      <c r="AZ1994" s="1"/>
      <c r="BA1994" s="1"/>
      <c r="BB1994" s="1"/>
    </row>
    <row r="1995" spans="1:54" x14ac:dyDescent="0.2">
      <c r="A1995" s="158">
        <f t="shared" ref="A1995:A2058" si="1102">(A1994+1)</f>
        <v>43151</v>
      </c>
      <c r="B1995" s="2">
        <f t="shared" si="1086"/>
        <v>334958.08892198268</v>
      </c>
      <c r="C1995" s="2">
        <f t="shared" ref="C1995:C2058" si="1103">TRUNC(IF(X1994&gt;0,VLOOKUP(A1994,$AN$12:$AO$190,2),C1994),8)</f>
        <v>238143.27718201</v>
      </c>
      <c r="D1995" s="2">
        <f>SUM(Y1995:Y$2170)</f>
        <v>10123.9211552</v>
      </c>
      <c r="E1995" s="73">
        <f t="shared" si="1087"/>
        <v>228019.35602681001</v>
      </c>
      <c r="F1995" s="88">
        <f t="shared" si="1080"/>
        <v>4916.46</v>
      </c>
      <c r="G1995" s="3">
        <f>IF(AND(N1995=1,N1994&gt;1),VLOOKUP(A1994,[1]Plan1!$BK$81:$BM$259,3),G1994)</f>
        <v>4930.72</v>
      </c>
      <c r="H1995" s="11">
        <f t="shared" si="1081"/>
        <v>43084</v>
      </c>
      <c r="I1995" s="11">
        <f t="shared" si="1082"/>
        <v>43115</v>
      </c>
      <c r="J1995" s="12">
        <f t="shared" si="1088"/>
        <v>2.9004609007294846E-3</v>
      </c>
      <c r="K1995" s="11">
        <f t="shared" ref="K1995:K2058" si="1104">IF(DAY(A1995)=14,VLOOKUP(A1995,AR$194:AW$373,4),K1994)</f>
        <v>43173</v>
      </c>
      <c r="L1995" s="11">
        <f t="shared" si="1089"/>
        <v>43173</v>
      </c>
      <c r="M1995" s="1">
        <f t="shared" si="1075"/>
        <v>20</v>
      </c>
      <c r="N1995" s="1">
        <f t="shared" si="1090"/>
        <v>4</v>
      </c>
      <c r="O1995" s="2">
        <f t="shared" si="1091"/>
        <v>1.00057942</v>
      </c>
      <c r="P1995" s="13">
        <f t="shared" si="1083"/>
        <v>1.0044004799999999</v>
      </c>
      <c r="Q1995" s="13">
        <f t="shared" si="1076"/>
        <v>1.4056261243536461</v>
      </c>
      <c r="R1995" s="2">
        <f t="shared" si="1079"/>
        <v>1.40644057</v>
      </c>
      <c r="S1995" s="2">
        <f t="shared" ref="S1995:S2058" si="1105">IF(AND(X1995&gt;0,MONTH(A1995)=9),R1995,S1994)</f>
        <v>1.3848725200000001</v>
      </c>
      <c r="T1995" s="2">
        <f t="shared" si="1092"/>
        <v>329798.08039209998</v>
      </c>
      <c r="U1995" s="2">
        <f t="shared" si="1093"/>
        <v>3896.4190472831356</v>
      </c>
      <c r="V1995" s="2">
        <f t="shared" si="1094"/>
        <v>92676.317034569598</v>
      </c>
      <c r="W1995" s="2">
        <f t="shared" si="1095"/>
        <v>334716.0132638627</v>
      </c>
      <c r="X1995" s="17">
        <f t="shared" si="1096"/>
        <v>0</v>
      </c>
      <c r="Y1995" s="2">
        <f t="shared" si="1097"/>
        <v>0</v>
      </c>
      <c r="Z1995" s="72">
        <f t="shared" si="1098"/>
        <v>0</v>
      </c>
      <c r="AA1995" s="2">
        <f t="shared" si="1084"/>
        <v>0</v>
      </c>
      <c r="AB1995" s="12">
        <f t="shared" ref="AB1995:AB2058" si="1106">(AB1994)</f>
        <v>4.6600000000000003E-2</v>
      </c>
      <c r="AC1995" s="17">
        <f t="shared" si="1099"/>
        <v>4</v>
      </c>
      <c r="AD1995" s="17">
        <v>252</v>
      </c>
      <c r="AE1995" s="13">
        <f t="shared" si="1077"/>
        <v>1.0007232269999999</v>
      </c>
      <c r="AF1995" s="2">
        <f t="shared" si="1085"/>
        <v>238.51887628</v>
      </c>
      <c r="AG1995" s="2">
        <f t="shared" si="1100"/>
        <v>242.07565812000001</v>
      </c>
      <c r="AH1995" s="3">
        <f t="shared" si="1101"/>
        <v>0</v>
      </c>
      <c r="AI1995" s="4" t="str">
        <f t="shared" si="1078"/>
        <v>A+J=</v>
      </c>
      <c r="AJ1995" s="11">
        <f t="shared" ref="AJ1995:AJ2058" si="1107">IF(X1994&gt;0,VLOOKUP(A1994,$AN$10:$AW$190,9),AJ1994)</f>
        <v>43173</v>
      </c>
      <c r="AK1995" s="11"/>
      <c r="AL1995" s="4"/>
      <c r="AM1995" s="1"/>
      <c r="AN1995" s="11"/>
      <c r="AO1995" s="1"/>
      <c r="AP1995" s="1"/>
      <c r="AQ1995" s="3"/>
      <c r="AR1995" s="3"/>
      <c r="AS1995" s="6"/>
      <c r="AT1995" s="1"/>
      <c r="AU1995" s="1"/>
      <c r="AV1995" s="1"/>
      <c r="AW1995" s="1"/>
      <c r="AX1995" s="1"/>
      <c r="AY1995" s="1"/>
      <c r="AZ1995" s="1"/>
      <c r="BA1995" s="1"/>
      <c r="BB1995" s="1"/>
    </row>
    <row r="1996" spans="1:54" x14ac:dyDescent="0.2">
      <c r="A1996" s="158">
        <f t="shared" si="1102"/>
        <v>43152</v>
      </c>
      <c r="B1996" s="2">
        <f t="shared" si="1086"/>
        <v>335065.11772216472</v>
      </c>
      <c r="C1996" s="2">
        <f t="shared" si="1103"/>
        <v>238143.27718201</v>
      </c>
      <c r="D1996" s="2">
        <f>SUM(Y1996:Y$2170)</f>
        <v>10123.9211552</v>
      </c>
      <c r="E1996" s="73">
        <f t="shared" si="1087"/>
        <v>228019.35602681001</v>
      </c>
      <c r="F1996" s="88">
        <f t="shared" si="1080"/>
        <v>4916.46</v>
      </c>
      <c r="G1996" s="3">
        <f>IF(AND(N1996=1,N1995&gt;1),VLOOKUP(A1995,[1]Plan1!$BK$81:$BM$259,3),G1995)</f>
        <v>4930.72</v>
      </c>
      <c r="H1996" s="11">
        <f t="shared" si="1081"/>
        <v>43084</v>
      </c>
      <c r="I1996" s="11">
        <f t="shared" si="1082"/>
        <v>43115</v>
      </c>
      <c r="J1996" s="12">
        <f t="shared" si="1088"/>
        <v>2.9004609007294846E-3</v>
      </c>
      <c r="K1996" s="11">
        <f t="shared" si="1104"/>
        <v>43173</v>
      </c>
      <c r="L1996" s="11">
        <f t="shared" si="1089"/>
        <v>43173</v>
      </c>
      <c r="M1996" s="1">
        <f t="shared" si="1075"/>
        <v>20</v>
      </c>
      <c r="N1996" s="1">
        <f t="shared" si="1090"/>
        <v>5</v>
      </c>
      <c r="O1996" s="2">
        <f t="shared" si="1091"/>
        <v>1.00072432</v>
      </c>
      <c r="P1996" s="13">
        <f t="shared" si="1083"/>
        <v>1.0044004799999999</v>
      </c>
      <c r="Q1996" s="13">
        <f t="shared" si="1076"/>
        <v>1.4056261243536461</v>
      </c>
      <c r="R1996" s="2">
        <f t="shared" si="1079"/>
        <v>1.4066442400000001</v>
      </c>
      <c r="S1996" s="2">
        <f t="shared" si="1105"/>
        <v>1.3848725200000001</v>
      </c>
      <c r="T1996" s="2">
        <f t="shared" si="1092"/>
        <v>329798.08039209998</v>
      </c>
      <c r="U1996" s="2">
        <f t="shared" si="1093"/>
        <v>3896.4190472831356</v>
      </c>
      <c r="V1996" s="2">
        <f t="shared" si="1094"/>
        <v>92722.757736811604</v>
      </c>
      <c r="W1996" s="2">
        <f t="shared" si="1095"/>
        <v>334762.45396610472</v>
      </c>
      <c r="X1996" s="17">
        <f t="shared" si="1096"/>
        <v>0</v>
      </c>
      <c r="Y1996" s="2">
        <f t="shared" si="1097"/>
        <v>0</v>
      </c>
      <c r="Z1996" s="72">
        <f t="shared" si="1098"/>
        <v>0</v>
      </c>
      <c r="AA1996" s="2">
        <f t="shared" si="1084"/>
        <v>0</v>
      </c>
      <c r="AB1996" s="12">
        <f t="shared" si="1106"/>
        <v>4.6600000000000003E-2</v>
      </c>
      <c r="AC1996" s="17">
        <f t="shared" si="1099"/>
        <v>5</v>
      </c>
      <c r="AD1996" s="17">
        <v>252</v>
      </c>
      <c r="AE1996" s="13">
        <f t="shared" si="1077"/>
        <v>1.000904115</v>
      </c>
      <c r="AF1996" s="2">
        <f t="shared" si="1085"/>
        <v>298.17539145000001</v>
      </c>
      <c r="AG1996" s="2">
        <f t="shared" si="1100"/>
        <v>302.66375606000003</v>
      </c>
      <c r="AH1996" s="3">
        <f t="shared" si="1101"/>
        <v>0</v>
      </c>
      <c r="AI1996" s="4" t="str">
        <f t="shared" si="1078"/>
        <v>A+J=</v>
      </c>
      <c r="AJ1996" s="11">
        <f t="shared" si="1107"/>
        <v>43173</v>
      </c>
      <c r="AK1996" s="11"/>
      <c r="AL1996" s="4"/>
      <c r="AM1996" s="1"/>
      <c r="AN1996" s="11"/>
      <c r="AO1996" s="1"/>
      <c r="AP1996" s="1"/>
      <c r="AQ1996" s="3"/>
      <c r="AR1996" s="3"/>
      <c r="AS1996" s="6"/>
      <c r="AT1996" s="1"/>
      <c r="AU1996" s="1"/>
      <c r="AV1996" s="1"/>
      <c r="AW1996" s="1"/>
      <c r="AX1996" s="1"/>
      <c r="AY1996" s="1"/>
      <c r="AZ1996" s="1"/>
      <c r="BA1996" s="1"/>
      <c r="BB1996" s="1"/>
    </row>
    <row r="1997" spans="1:54" x14ac:dyDescent="0.2">
      <c r="A1997" s="158">
        <f t="shared" si="1102"/>
        <v>43153</v>
      </c>
      <c r="B1997" s="2">
        <f t="shared" si="1086"/>
        <v>335172.18578551448</v>
      </c>
      <c r="C1997" s="2">
        <f t="shared" si="1103"/>
        <v>238143.27718201</v>
      </c>
      <c r="D1997" s="2">
        <f>SUM(Y1997:Y$2170)</f>
        <v>10123.9211552</v>
      </c>
      <c r="E1997" s="73">
        <f t="shared" si="1087"/>
        <v>228019.35602681001</v>
      </c>
      <c r="F1997" s="88">
        <f t="shared" si="1080"/>
        <v>4916.46</v>
      </c>
      <c r="G1997" s="3">
        <f>IF(AND(N1997=1,N1996&gt;1),VLOOKUP(A1996,[1]Plan1!$BK$81:$BM$259,3),G1996)</f>
        <v>4930.72</v>
      </c>
      <c r="H1997" s="11">
        <f t="shared" si="1081"/>
        <v>43084</v>
      </c>
      <c r="I1997" s="11">
        <f t="shared" si="1082"/>
        <v>43115</v>
      </c>
      <c r="J1997" s="12">
        <f t="shared" si="1088"/>
        <v>2.9004609007294846E-3</v>
      </c>
      <c r="K1997" s="11">
        <f t="shared" si="1104"/>
        <v>43173</v>
      </c>
      <c r="L1997" s="11">
        <f t="shared" si="1089"/>
        <v>43173</v>
      </c>
      <c r="M1997" s="1">
        <f t="shared" si="1075"/>
        <v>20</v>
      </c>
      <c r="N1997" s="1">
        <f t="shared" si="1090"/>
        <v>6</v>
      </c>
      <c r="O1997" s="2">
        <f t="shared" si="1091"/>
        <v>1.00086925</v>
      </c>
      <c r="P1997" s="13">
        <f t="shared" si="1083"/>
        <v>1.0044004799999999</v>
      </c>
      <c r="Q1997" s="13">
        <f t="shared" si="1076"/>
        <v>1.4056261243536461</v>
      </c>
      <c r="R1997" s="2">
        <f t="shared" si="1079"/>
        <v>1.4068479599999999</v>
      </c>
      <c r="S1997" s="2">
        <f t="shared" si="1105"/>
        <v>1.3848725200000001</v>
      </c>
      <c r="T1997" s="2">
        <f t="shared" si="1092"/>
        <v>329798.08039209998</v>
      </c>
      <c r="U1997" s="2">
        <f t="shared" si="1093"/>
        <v>3896.4190472831356</v>
      </c>
      <c r="V1997" s="2">
        <f t="shared" si="1094"/>
        <v>92769.209840021329</v>
      </c>
      <c r="W1997" s="2">
        <f t="shared" si="1095"/>
        <v>334808.90606931446</v>
      </c>
      <c r="X1997" s="17">
        <f t="shared" si="1096"/>
        <v>0</v>
      </c>
      <c r="Y1997" s="2">
        <f t="shared" si="1097"/>
        <v>0</v>
      </c>
      <c r="Z1997" s="72">
        <f t="shared" si="1098"/>
        <v>0</v>
      </c>
      <c r="AA1997" s="2">
        <f t="shared" si="1084"/>
        <v>0</v>
      </c>
      <c r="AB1997" s="12">
        <f t="shared" si="1106"/>
        <v>4.6600000000000003E-2</v>
      </c>
      <c r="AC1997" s="17">
        <f t="shared" si="1099"/>
        <v>6</v>
      </c>
      <c r="AD1997" s="17">
        <v>252</v>
      </c>
      <c r="AE1997" s="13">
        <f t="shared" si="1077"/>
        <v>1.0010850360000001</v>
      </c>
      <c r="AF1997" s="2">
        <f t="shared" si="1085"/>
        <v>357.84278995</v>
      </c>
      <c r="AG1997" s="2">
        <f t="shared" si="1100"/>
        <v>363.2797162</v>
      </c>
      <c r="AH1997" s="3">
        <f t="shared" si="1101"/>
        <v>0</v>
      </c>
      <c r="AI1997" s="4" t="str">
        <f t="shared" si="1078"/>
        <v>A+J=</v>
      </c>
      <c r="AJ1997" s="11">
        <f t="shared" si="1107"/>
        <v>43173</v>
      </c>
      <c r="AK1997" s="11"/>
      <c r="AL1997" s="4"/>
      <c r="AM1997" s="1"/>
      <c r="AN1997" s="11"/>
      <c r="AO1997" s="1"/>
      <c r="AP1997" s="1"/>
      <c r="AQ1997" s="3"/>
      <c r="AR1997" s="3"/>
      <c r="AS1997" s="6"/>
      <c r="AT1997" s="1"/>
      <c r="AU1997" s="1"/>
      <c r="AV1997" s="1"/>
      <c r="AW1997" s="1"/>
      <c r="AX1997" s="1"/>
      <c r="AY1997" s="1"/>
      <c r="AZ1997" s="1"/>
      <c r="BA1997" s="1"/>
      <c r="BB1997" s="1"/>
    </row>
    <row r="1998" spans="1:54" x14ac:dyDescent="0.2">
      <c r="A1998" s="158">
        <f t="shared" si="1102"/>
        <v>43154</v>
      </c>
      <c r="B1998" s="2">
        <f t="shared" si="1086"/>
        <v>335279.28855665494</v>
      </c>
      <c r="C1998" s="2">
        <f t="shared" si="1103"/>
        <v>238143.27718201</v>
      </c>
      <c r="D1998" s="2">
        <f>SUM(Y1998:Y$2170)</f>
        <v>10123.9211552</v>
      </c>
      <c r="E1998" s="73">
        <f t="shared" si="1087"/>
        <v>228019.35602681001</v>
      </c>
      <c r="F1998" s="88">
        <f t="shared" si="1080"/>
        <v>4916.46</v>
      </c>
      <c r="G1998" s="3">
        <f>IF(AND(N1998=1,N1997&gt;1),VLOOKUP(A1997,[1]Plan1!$BK$81:$BM$259,3),G1997)</f>
        <v>4930.72</v>
      </c>
      <c r="H1998" s="11">
        <f t="shared" si="1081"/>
        <v>43084</v>
      </c>
      <c r="I1998" s="11">
        <f t="shared" si="1082"/>
        <v>43115</v>
      </c>
      <c r="J1998" s="12">
        <f t="shared" si="1088"/>
        <v>2.9004609007294846E-3</v>
      </c>
      <c r="K1998" s="11">
        <f t="shared" si="1104"/>
        <v>43173</v>
      </c>
      <c r="L1998" s="11">
        <f t="shared" si="1089"/>
        <v>43173</v>
      </c>
      <c r="M1998" s="1">
        <f t="shared" si="1075"/>
        <v>20</v>
      </c>
      <c r="N1998" s="1">
        <f t="shared" si="1090"/>
        <v>7</v>
      </c>
      <c r="O1998" s="2">
        <f t="shared" si="1091"/>
        <v>1.0010142</v>
      </c>
      <c r="P1998" s="13">
        <f t="shared" si="1083"/>
        <v>1.0044004799999999</v>
      </c>
      <c r="Q1998" s="13">
        <f t="shared" si="1076"/>
        <v>1.4056261243536461</v>
      </c>
      <c r="R1998" s="2">
        <f t="shared" si="1079"/>
        <v>1.40705171</v>
      </c>
      <c r="S1998" s="2">
        <f t="shared" si="1105"/>
        <v>1.3848725200000001</v>
      </c>
      <c r="T1998" s="2">
        <f t="shared" si="1092"/>
        <v>329798.08039209998</v>
      </c>
      <c r="U1998" s="2">
        <f t="shared" si="1093"/>
        <v>3896.4190472831356</v>
      </c>
      <c r="V1998" s="2">
        <f t="shared" si="1094"/>
        <v>92815.668783811809</v>
      </c>
      <c r="W1998" s="2">
        <f t="shared" si="1095"/>
        <v>334855.36501310492</v>
      </c>
      <c r="X1998" s="17">
        <f t="shared" si="1096"/>
        <v>0</v>
      </c>
      <c r="Y1998" s="2">
        <f t="shared" si="1097"/>
        <v>0</v>
      </c>
      <c r="Z1998" s="72">
        <f t="shared" si="1098"/>
        <v>0</v>
      </c>
      <c r="AA1998" s="2">
        <f t="shared" si="1084"/>
        <v>0</v>
      </c>
      <c r="AB1998" s="12">
        <f t="shared" si="1106"/>
        <v>4.6600000000000003E-2</v>
      </c>
      <c r="AC1998" s="17">
        <f t="shared" si="1099"/>
        <v>7</v>
      </c>
      <c r="AD1998" s="17">
        <v>252</v>
      </c>
      <c r="AE1998" s="13">
        <f t="shared" si="1077"/>
        <v>1.0012659900000001</v>
      </c>
      <c r="AF1998" s="2">
        <f t="shared" si="1085"/>
        <v>417.52107179000001</v>
      </c>
      <c r="AG1998" s="2">
        <f t="shared" si="1100"/>
        <v>423.92354354999998</v>
      </c>
      <c r="AH1998" s="3">
        <f t="shared" si="1101"/>
        <v>0</v>
      </c>
      <c r="AI1998" s="4" t="str">
        <f t="shared" si="1078"/>
        <v>A+J=</v>
      </c>
      <c r="AJ1998" s="11">
        <f t="shared" si="1107"/>
        <v>43173</v>
      </c>
      <c r="AK1998" s="11"/>
      <c r="AL1998" s="4"/>
      <c r="AM1998" s="1"/>
      <c r="AN1998" s="11"/>
      <c r="AO1998" s="1"/>
      <c r="AP1998" s="1"/>
      <c r="AQ1998" s="3"/>
      <c r="AR1998" s="3"/>
      <c r="AS1998" s="6"/>
      <c r="AT1998" s="1"/>
      <c r="AU1998" s="1"/>
      <c r="AV1998" s="1"/>
      <c r="AW1998" s="1"/>
      <c r="AX1998" s="1"/>
      <c r="AY1998" s="1"/>
      <c r="AZ1998" s="1"/>
      <c r="BA1998" s="1"/>
      <c r="BB1998" s="1"/>
    </row>
    <row r="1999" spans="1:54" x14ac:dyDescent="0.2">
      <c r="A1999" s="158">
        <f t="shared" si="1102"/>
        <v>43155</v>
      </c>
      <c r="B1999" s="2">
        <f t="shared" si="1086"/>
        <v>335386.42342550249</v>
      </c>
      <c r="C1999" s="2">
        <f t="shared" si="1103"/>
        <v>238143.27718201</v>
      </c>
      <c r="D1999" s="2">
        <f>SUM(Y1999:Y$2170)</f>
        <v>10123.9211552</v>
      </c>
      <c r="E1999" s="73">
        <f t="shared" si="1087"/>
        <v>228019.35602681001</v>
      </c>
      <c r="F1999" s="88">
        <f t="shared" si="1080"/>
        <v>4916.46</v>
      </c>
      <c r="G1999" s="3">
        <f>IF(AND(N1999=1,N1998&gt;1),VLOOKUP(A1998,[1]Plan1!$BK$81:$BM$259,3),G1998)</f>
        <v>4930.72</v>
      </c>
      <c r="H1999" s="11">
        <f t="shared" si="1081"/>
        <v>43084</v>
      </c>
      <c r="I1999" s="11">
        <f t="shared" si="1082"/>
        <v>43115</v>
      </c>
      <c r="J1999" s="12">
        <f t="shared" si="1088"/>
        <v>2.9004609007294846E-3</v>
      </c>
      <c r="K1999" s="11">
        <f t="shared" si="1104"/>
        <v>43173</v>
      </c>
      <c r="L1999" s="11">
        <f t="shared" si="1089"/>
        <v>43173</v>
      </c>
      <c r="M1999" s="1">
        <f t="shared" si="1075"/>
        <v>20</v>
      </c>
      <c r="N1999" s="1">
        <f t="shared" si="1090"/>
        <v>8</v>
      </c>
      <c r="O1999" s="2">
        <f t="shared" si="1091"/>
        <v>1.00115917</v>
      </c>
      <c r="P1999" s="13">
        <f t="shared" si="1083"/>
        <v>1.0044004799999999</v>
      </c>
      <c r="Q1999" s="13">
        <f t="shared" si="1076"/>
        <v>1.4056261243536461</v>
      </c>
      <c r="R1999" s="2">
        <f t="shared" si="1079"/>
        <v>1.4072554799999999</v>
      </c>
      <c r="S1999" s="2">
        <f t="shared" si="1105"/>
        <v>1.3848725200000001</v>
      </c>
      <c r="T1999" s="2">
        <f t="shared" si="1092"/>
        <v>329798.08039209998</v>
      </c>
      <c r="U1999" s="2">
        <f t="shared" si="1093"/>
        <v>3896.4190472831356</v>
      </c>
      <c r="V1999" s="2">
        <f t="shared" si="1094"/>
        <v>92862.132287989385</v>
      </c>
      <c r="W1999" s="2">
        <f t="shared" si="1095"/>
        <v>334901.8285172825</v>
      </c>
      <c r="X1999" s="17">
        <f t="shared" si="1096"/>
        <v>0</v>
      </c>
      <c r="Y1999" s="2">
        <f t="shared" si="1097"/>
        <v>0</v>
      </c>
      <c r="Z1999" s="72">
        <f t="shared" si="1098"/>
        <v>0</v>
      </c>
      <c r="AA1999" s="2">
        <f t="shared" si="1084"/>
        <v>0</v>
      </c>
      <c r="AB1999" s="12">
        <f t="shared" si="1106"/>
        <v>4.6600000000000003E-2</v>
      </c>
      <c r="AC1999" s="17">
        <f t="shared" si="1099"/>
        <v>8</v>
      </c>
      <c r="AD1999" s="17">
        <v>252</v>
      </c>
      <c r="AE1999" s="13">
        <f t="shared" si="1077"/>
        <v>1.001446976</v>
      </c>
      <c r="AF1999" s="2">
        <f t="shared" si="1085"/>
        <v>477.20990717000001</v>
      </c>
      <c r="AG1999" s="2">
        <f t="shared" si="1100"/>
        <v>484.59490821999998</v>
      </c>
      <c r="AH1999" s="3">
        <f t="shared" si="1101"/>
        <v>0</v>
      </c>
      <c r="AI1999" s="4" t="str">
        <f t="shared" si="1078"/>
        <v>A+J=</v>
      </c>
      <c r="AJ1999" s="11">
        <f t="shared" si="1107"/>
        <v>43173</v>
      </c>
      <c r="AK1999" s="11"/>
      <c r="AL1999" s="4"/>
      <c r="AM1999" s="1"/>
      <c r="AN1999" s="11"/>
      <c r="AO1999" s="1"/>
      <c r="AP1999" s="1"/>
      <c r="AQ1999" s="3"/>
      <c r="AR1999" s="3"/>
      <c r="AS1999" s="6"/>
      <c r="AT1999" s="1"/>
      <c r="AU1999" s="1"/>
      <c r="AV1999" s="1"/>
      <c r="AW1999" s="1"/>
      <c r="AX1999" s="1"/>
      <c r="AY1999" s="1"/>
      <c r="AZ1999" s="1"/>
      <c r="BA1999" s="1"/>
      <c r="BB1999" s="1"/>
    </row>
    <row r="2000" spans="1:54" x14ac:dyDescent="0.2">
      <c r="A2000" s="158">
        <f t="shared" si="1102"/>
        <v>43156</v>
      </c>
      <c r="B2000" s="2">
        <f t="shared" si="1086"/>
        <v>335386.42342550249</v>
      </c>
      <c r="C2000" s="2">
        <f t="shared" si="1103"/>
        <v>238143.27718201</v>
      </c>
      <c r="D2000" s="2">
        <f>SUM(Y2000:Y$2170)</f>
        <v>10123.9211552</v>
      </c>
      <c r="E2000" s="73">
        <f t="shared" si="1087"/>
        <v>228019.35602681001</v>
      </c>
      <c r="F2000" s="88">
        <f t="shared" si="1080"/>
        <v>4916.46</v>
      </c>
      <c r="G2000" s="3">
        <f>IF(AND(N2000=1,N1999&gt;1),VLOOKUP(A1999,[1]Plan1!$BK$81:$BM$259,3),G1999)</f>
        <v>4930.72</v>
      </c>
      <c r="H2000" s="11">
        <f t="shared" si="1081"/>
        <v>43084</v>
      </c>
      <c r="I2000" s="11">
        <f t="shared" si="1082"/>
        <v>43115</v>
      </c>
      <c r="J2000" s="12">
        <f t="shared" si="1088"/>
        <v>2.9004609007294846E-3</v>
      </c>
      <c r="K2000" s="11">
        <f t="shared" si="1104"/>
        <v>43173</v>
      </c>
      <c r="L2000" s="11">
        <f t="shared" si="1089"/>
        <v>43173</v>
      </c>
      <c r="M2000" s="1">
        <f t="shared" si="1075"/>
        <v>20</v>
      </c>
      <c r="N2000" s="1">
        <f t="shared" si="1090"/>
        <v>8</v>
      </c>
      <c r="O2000" s="2">
        <f t="shared" si="1091"/>
        <v>1.00115917</v>
      </c>
      <c r="P2000" s="13">
        <f t="shared" si="1083"/>
        <v>1.0044004799999999</v>
      </c>
      <c r="Q2000" s="13">
        <f t="shared" si="1076"/>
        <v>1.4056261243536461</v>
      </c>
      <c r="R2000" s="2">
        <f t="shared" si="1079"/>
        <v>1.4072554799999999</v>
      </c>
      <c r="S2000" s="2">
        <f t="shared" si="1105"/>
        <v>1.3848725200000001</v>
      </c>
      <c r="T2000" s="2">
        <f t="shared" si="1092"/>
        <v>329798.08039209998</v>
      </c>
      <c r="U2000" s="2">
        <f t="shared" si="1093"/>
        <v>3896.4190472831356</v>
      </c>
      <c r="V2000" s="2">
        <f t="shared" si="1094"/>
        <v>92862.132287989385</v>
      </c>
      <c r="W2000" s="2">
        <f t="shared" si="1095"/>
        <v>334901.8285172825</v>
      </c>
      <c r="X2000" s="17">
        <f t="shared" si="1096"/>
        <v>0</v>
      </c>
      <c r="Y2000" s="2">
        <f t="shared" si="1097"/>
        <v>0</v>
      </c>
      <c r="Z2000" s="72">
        <f t="shared" si="1098"/>
        <v>0</v>
      </c>
      <c r="AA2000" s="2">
        <f t="shared" si="1084"/>
        <v>0</v>
      </c>
      <c r="AB2000" s="12">
        <f t="shared" si="1106"/>
        <v>4.6600000000000003E-2</v>
      </c>
      <c r="AC2000" s="17">
        <f t="shared" si="1099"/>
        <v>8</v>
      </c>
      <c r="AD2000" s="17">
        <v>252</v>
      </c>
      <c r="AE2000" s="13">
        <f t="shared" si="1077"/>
        <v>1.001446976</v>
      </c>
      <c r="AF2000" s="2">
        <f t="shared" si="1085"/>
        <v>477.20990717000001</v>
      </c>
      <c r="AG2000" s="2">
        <f t="shared" si="1100"/>
        <v>484.59490821999998</v>
      </c>
      <c r="AH2000" s="3">
        <f t="shared" si="1101"/>
        <v>0</v>
      </c>
      <c r="AI2000" s="4" t="str">
        <f t="shared" si="1078"/>
        <v>A+J=</v>
      </c>
      <c r="AJ2000" s="11">
        <f t="shared" si="1107"/>
        <v>43173</v>
      </c>
      <c r="AK2000" s="11"/>
      <c r="AL2000" s="4"/>
      <c r="AM2000" s="1"/>
      <c r="AN2000" s="11"/>
      <c r="AO2000" s="1"/>
      <c r="AP2000" s="1"/>
      <c r="AQ2000" s="3"/>
      <c r="AR2000" s="3"/>
      <c r="AS2000" s="6"/>
      <c r="AT2000" s="1"/>
      <c r="AU2000" s="1"/>
      <c r="AV2000" s="1"/>
      <c r="AW2000" s="1"/>
      <c r="AX2000" s="1"/>
      <c r="AY2000" s="1"/>
      <c r="AZ2000" s="1"/>
      <c r="BA2000" s="1"/>
      <c r="BB2000" s="1"/>
    </row>
    <row r="2001" spans="1:54" x14ac:dyDescent="0.2">
      <c r="A2001" s="158">
        <f t="shared" si="1102"/>
        <v>43157</v>
      </c>
      <c r="B2001" s="2">
        <f t="shared" si="1086"/>
        <v>335386.42342550249</v>
      </c>
      <c r="C2001" s="2">
        <f t="shared" si="1103"/>
        <v>238143.27718201</v>
      </c>
      <c r="D2001" s="2">
        <f>SUM(Y2001:Y$2170)</f>
        <v>10123.9211552</v>
      </c>
      <c r="E2001" s="73">
        <f t="shared" si="1087"/>
        <v>228019.35602681001</v>
      </c>
      <c r="F2001" s="88">
        <f t="shared" si="1080"/>
        <v>4916.46</v>
      </c>
      <c r="G2001" s="3">
        <f>IF(AND(N2001=1,N2000&gt;1),VLOOKUP(A2000,[1]Plan1!$BK$81:$BM$259,3),G2000)</f>
        <v>4930.72</v>
      </c>
      <c r="H2001" s="11">
        <f t="shared" si="1081"/>
        <v>43084</v>
      </c>
      <c r="I2001" s="11">
        <f t="shared" si="1082"/>
        <v>43115</v>
      </c>
      <c r="J2001" s="12">
        <f t="shared" si="1088"/>
        <v>2.9004609007294846E-3</v>
      </c>
      <c r="K2001" s="11">
        <f t="shared" si="1104"/>
        <v>43173</v>
      </c>
      <c r="L2001" s="11">
        <f t="shared" si="1089"/>
        <v>43173</v>
      </c>
      <c r="M2001" s="1">
        <f t="shared" si="1075"/>
        <v>20</v>
      </c>
      <c r="N2001" s="1">
        <f t="shared" si="1090"/>
        <v>8</v>
      </c>
      <c r="O2001" s="2">
        <f t="shared" si="1091"/>
        <v>1.00115917</v>
      </c>
      <c r="P2001" s="13">
        <f t="shared" si="1083"/>
        <v>1.0044004799999999</v>
      </c>
      <c r="Q2001" s="13">
        <f t="shared" si="1076"/>
        <v>1.4056261243536461</v>
      </c>
      <c r="R2001" s="2">
        <f t="shared" si="1079"/>
        <v>1.4072554799999999</v>
      </c>
      <c r="S2001" s="2">
        <f t="shared" si="1105"/>
        <v>1.3848725200000001</v>
      </c>
      <c r="T2001" s="2">
        <f t="shared" si="1092"/>
        <v>329798.08039209998</v>
      </c>
      <c r="U2001" s="2">
        <f t="shared" si="1093"/>
        <v>3896.4190472831356</v>
      </c>
      <c r="V2001" s="2">
        <f t="shared" si="1094"/>
        <v>92862.132287989385</v>
      </c>
      <c r="W2001" s="2">
        <f t="shared" si="1095"/>
        <v>334901.8285172825</v>
      </c>
      <c r="X2001" s="17">
        <f t="shared" si="1096"/>
        <v>0</v>
      </c>
      <c r="Y2001" s="2">
        <f t="shared" si="1097"/>
        <v>0</v>
      </c>
      <c r="Z2001" s="72">
        <f t="shared" si="1098"/>
        <v>0</v>
      </c>
      <c r="AA2001" s="2">
        <f t="shared" si="1084"/>
        <v>0</v>
      </c>
      <c r="AB2001" s="12">
        <f t="shared" si="1106"/>
        <v>4.6600000000000003E-2</v>
      </c>
      <c r="AC2001" s="17">
        <f t="shared" si="1099"/>
        <v>8</v>
      </c>
      <c r="AD2001" s="17">
        <v>252</v>
      </c>
      <c r="AE2001" s="13">
        <f t="shared" si="1077"/>
        <v>1.001446976</v>
      </c>
      <c r="AF2001" s="2">
        <f t="shared" si="1085"/>
        <v>477.20990717000001</v>
      </c>
      <c r="AG2001" s="2">
        <f t="shared" si="1100"/>
        <v>484.59490821999998</v>
      </c>
      <c r="AH2001" s="3">
        <f t="shared" si="1101"/>
        <v>0</v>
      </c>
      <c r="AI2001" s="4" t="str">
        <f t="shared" si="1078"/>
        <v>A+J=</v>
      </c>
      <c r="AJ2001" s="11">
        <f t="shared" si="1107"/>
        <v>43173</v>
      </c>
      <c r="AK2001" s="11"/>
      <c r="AL2001" s="4"/>
      <c r="AM2001" s="1"/>
      <c r="AN2001" s="11"/>
      <c r="AO2001" s="1"/>
      <c r="AP2001" s="1"/>
      <c r="AQ2001" s="3"/>
      <c r="AR2001" s="3"/>
      <c r="AS2001" s="6"/>
      <c r="AT2001" s="1"/>
      <c r="AU2001" s="1"/>
      <c r="AV2001" s="1"/>
      <c r="AW2001" s="1"/>
      <c r="AX2001" s="1"/>
      <c r="AY2001" s="1"/>
      <c r="AZ2001" s="1"/>
      <c r="BA2001" s="1"/>
      <c r="BB2001" s="1"/>
    </row>
    <row r="2002" spans="1:54" x14ac:dyDescent="0.2">
      <c r="A2002" s="158">
        <f t="shared" si="1102"/>
        <v>43158</v>
      </c>
      <c r="B2002" s="2">
        <f t="shared" si="1086"/>
        <v>335493.59335279081</v>
      </c>
      <c r="C2002" s="2">
        <f t="shared" si="1103"/>
        <v>238143.27718201</v>
      </c>
      <c r="D2002" s="2">
        <f>SUM(Y2002:Y$2170)</f>
        <v>10123.9211552</v>
      </c>
      <c r="E2002" s="73">
        <f t="shared" si="1087"/>
        <v>228019.35602681001</v>
      </c>
      <c r="F2002" s="88">
        <f t="shared" si="1080"/>
        <v>4916.46</v>
      </c>
      <c r="G2002" s="3">
        <f>IF(AND(N2002=1,N2001&gt;1),VLOOKUP(A2001,[1]Plan1!$BK$81:$BM$259,3),G2001)</f>
        <v>4930.72</v>
      </c>
      <c r="H2002" s="11">
        <f t="shared" si="1081"/>
        <v>43084</v>
      </c>
      <c r="I2002" s="11">
        <f t="shared" si="1082"/>
        <v>43115</v>
      </c>
      <c r="J2002" s="12">
        <f t="shared" si="1088"/>
        <v>2.9004609007294846E-3</v>
      </c>
      <c r="K2002" s="11">
        <f t="shared" si="1104"/>
        <v>43173</v>
      </c>
      <c r="L2002" s="11">
        <f t="shared" si="1089"/>
        <v>43173</v>
      </c>
      <c r="M2002" s="1">
        <f t="shared" si="1075"/>
        <v>20</v>
      </c>
      <c r="N2002" s="1">
        <f t="shared" si="1090"/>
        <v>9</v>
      </c>
      <c r="O2002" s="2">
        <f t="shared" si="1091"/>
        <v>1.0013041600000001</v>
      </c>
      <c r="P2002" s="13">
        <f t="shared" si="1083"/>
        <v>1.0044004799999999</v>
      </c>
      <c r="Q2002" s="13">
        <f t="shared" si="1076"/>
        <v>1.4056261243536461</v>
      </c>
      <c r="R2002" s="2">
        <f t="shared" si="1079"/>
        <v>1.4074592800000001</v>
      </c>
      <c r="S2002" s="2">
        <f t="shared" si="1105"/>
        <v>1.3848725200000001</v>
      </c>
      <c r="T2002" s="2">
        <f t="shared" si="1092"/>
        <v>329798.08039209998</v>
      </c>
      <c r="U2002" s="2">
        <f t="shared" si="1093"/>
        <v>3896.4190472831356</v>
      </c>
      <c r="V2002" s="2">
        <f t="shared" si="1094"/>
        <v>92908.602632747687</v>
      </c>
      <c r="W2002" s="2">
        <f t="shared" si="1095"/>
        <v>334948.2988620408</v>
      </c>
      <c r="X2002" s="17">
        <f t="shared" si="1096"/>
        <v>0</v>
      </c>
      <c r="Y2002" s="2">
        <f t="shared" si="1097"/>
        <v>0</v>
      </c>
      <c r="Z2002" s="72">
        <f t="shared" si="1098"/>
        <v>0</v>
      </c>
      <c r="AA2002" s="2">
        <f t="shared" si="1084"/>
        <v>0</v>
      </c>
      <c r="AB2002" s="12">
        <f t="shared" si="1106"/>
        <v>4.6600000000000003E-2</v>
      </c>
      <c r="AC2002" s="17">
        <f t="shared" si="1099"/>
        <v>9</v>
      </c>
      <c r="AD2002" s="17">
        <v>252</v>
      </c>
      <c r="AE2002" s="13">
        <f t="shared" si="1077"/>
        <v>1.0016279960000001</v>
      </c>
      <c r="AF2002" s="2">
        <f t="shared" si="1085"/>
        <v>536.90995568000005</v>
      </c>
      <c r="AG2002" s="2">
        <f t="shared" si="1100"/>
        <v>545.29449075000002</v>
      </c>
      <c r="AH2002" s="3">
        <f t="shared" si="1101"/>
        <v>0</v>
      </c>
      <c r="AI2002" s="4" t="str">
        <f t="shared" si="1078"/>
        <v>A+J=</v>
      </c>
      <c r="AJ2002" s="11">
        <f t="shared" si="1107"/>
        <v>43173</v>
      </c>
      <c r="AK2002" s="11"/>
      <c r="AL2002" s="4"/>
      <c r="AM2002" s="1"/>
      <c r="AN2002" s="11"/>
      <c r="AO2002" s="1"/>
      <c r="AP2002" s="1"/>
      <c r="AQ2002" s="3"/>
      <c r="AR2002" s="3"/>
      <c r="AS2002" s="6"/>
      <c r="AT2002" s="1"/>
      <c r="AU2002" s="1"/>
      <c r="AV2002" s="1"/>
      <c r="AW2002" s="1"/>
      <c r="AX2002" s="1"/>
      <c r="AY2002" s="1"/>
      <c r="AZ2002" s="1"/>
      <c r="BA2002" s="1"/>
      <c r="BB2002" s="1"/>
    </row>
    <row r="2003" spans="1:54" x14ac:dyDescent="0.2">
      <c r="A2003" s="158">
        <f t="shared" si="1102"/>
        <v>43159</v>
      </c>
      <c r="B2003" s="2">
        <f t="shared" si="1086"/>
        <v>335600.79996131331</v>
      </c>
      <c r="C2003" s="2">
        <f t="shared" si="1103"/>
        <v>238143.27718201</v>
      </c>
      <c r="D2003" s="2">
        <f>SUM(Y2003:Y$2170)</f>
        <v>10123.9211552</v>
      </c>
      <c r="E2003" s="73">
        <f t="shared" si="1087"/>
        <v>228019.35602681001</v>
      </c>
      <c r="F2003" s="88">
        <f t="shared" si="1080"/>
        <v>4916.46</v>
      </c>
      <c r="G2003" s="3">
        <f>IF(AND(N2003=1,N2002&gt;1),VLOOKUP(A2002,[1]Plan1!$BK$81:$BM$259,3),G2002)</f>
        <v>4930.72</v>
      </c>
      <c r="H2003" s="11">
        <f t="shared" si="1081"/>
        <v>43084</v>
      </c>
      <c r="I2003" s="11">
        <f t="shared" si="1082"/>
        <v>43115</v>
      </c>
      <c r="J2003" s="12">
        <f t="shared" si="1088"/>
        <v>2.9004609007294846E-3</v>
      </c>
      <c r="K2003" s="11">
        <f t="shared" si="1104"/>
        <v>43173</v>
      </c>
      <c r="L2003" s="11">
        <f t="shared" si="1089"/>
        <v>43173</v>
      </c>
      <c r="M2003" s="1">
        <f t="shared" si="1075"/>
        <v>20</v>
      </c>
      <c r="N2003" s="1">
        <f t="shared" si="1090"/>
        <v>10</v>
      </c>
      <c r="O2003" s="2">
        <f t="shared" si="1091"/>
        <v>1.00144918</v>
      </c>
      <c r="P2003" s="13">
        <f t="shared" si="1083"/>
        <v>1.0044004799999999</v>
      </c>
      <c r="Q2003" s="13">
        <f t="shared" si="1076"/>
        <v>1.4056261243536461</v>
      </c>
      <c r="R2003" s="2">
        <f t="shared" si="1079"/>
        <v>1.40766312</v>
      </c>
      <c r="S2003" s="2">
        <f t="shared" si="1105"/>
        <v>1.3848725200000001</v>
      </c>
      <c r="T2003" s="2">
        <f t="shared" si="1092"/>
        <v>329798.08039209998</v>
      </c>
      <c r="U2003" s="2">
        <f t="shared" si="1093"/>
        <v>3896.4190472831356</v>
      </c>
      <c r="V2003" s="2">
        <f t="shared" si="1094"/>
        <v>92955.082098280182</v>
      </c>
      <c r="W2003" s="2">
        <f t="shared" si="1095"/>
        <v>334994.77832757332</v>
      </c>
      <c r="X2003" s="17">
        <f t="shared" si="1096"/>
        <v>0</v>
      </c>
      <c r="Y2003" s="2">
        <f t="shared" si="1097"/>
        <v>0</v>
      </c>
      <c r="Z2003" s="72">
        <f t="shared" si="1098"/>
        <v>0</v>
      </c>
      <c r="AA2003" s="2">
        <f t="shared" si="1084"/>
        <v>0</v>
      </c>
      <c r="AB2003" s="12">
        <f t="shared" si="1106"/>
        <v>4.6600000000000003E-2</v>
      </c>
      <c r="AC2003" s="17">
        <f t="shared" si="1099"/>
        <v>10</v>
      </c>
      <c r="AD2003" s="17">
        <v>252</v>
      </c>
      <c r="AE2003" s="13">
        <f t="shared" si="1077"/>
        <v>1.0018090479999999</v>
      </c>
      <c r="AF2003" s="2">
        <f t="shared" si="1085"/>
        <v>596.62055772999997</v>
      </c>
      <c r="AG2003" s="2">
        <f t="shared" si="1100"/>
        <v>606.02163373999997</v>
      </c>
      <c r="AH2003" s="3">
        <f t="shared" si="1101"/>
        <v>0</v>
      </c>
      <c r="AI2003" s="4" t="str">
        <f t="shared" si="1078"/>
        <v>A+J=</v>
      </c>
      <c r="AJ2003" s="11">
        <f t="shared" si="1107"/>
        <v>43173</v>
      </c>
      <c r="AK2003" s="11"/>
      <c r="AL2003" s="4"/>
      <c r="AM2003" s="1"/>
      <c r="AN2003" s="11"/>
      <c r="AO2003" s="1"/>
      <c r="AP2003" s="1"/>
      <c r="AQ2003" s="3"/>
      <c r="AR2003" s="3"/>
      <c r="AS2003" s="6"/>
      <c r="AT2003" s="1"/>
      <c r="AU2003" s="1"/>
      <c r="AV2003" s="1"/>
      <c r="AW2003" s="1"/>
      <c r="AX2003" s="1"/>
      <c r="AY2003" s="1"/>
      <c r="AZ2003" s="1"/>
      <c r="BA2003" s="1"/>
      <c r="BB2003" s="1"/>
    </row>
    <row r="2004" spans="1:54" x14ac:dyDescent="0.2">
      <c r="A2004" s="158">
        <f t="shared" si="1102"/>
        <v>43160</v>
      </c>
      <c r="B2004" s="2">
        <f t="shared" si="1086"/>
        <v>335708.03869102296</v>
      </c>
      <c r="C2004" s="2">
        <f t="shared" si="1103"/>
        <v>238143.27718201</v>
      </c>
      <c r="D2004" s="2">
        <f>SUM(Y2004:Y$2170)</f>
        <v>10123.9211552</v>
      </c>
      <c r="E2004" s="73">
        <f t="shared" si="1087"/>
        <v>228019.35602681001</v>
      </c>
      <c r="F2004" s="88">
        <f t="shared" si="1080"/>
        <v>4916.46</v>
      </c>
      <c r="G2004" s="3">
        <f>IF(AND(N2004=1,N2003&gt;1),VLOOKUP(A2003,[1]Plan1!$BK$81:$BM$259,3),G2003)</f>
        <v>4930.72</v>
      </c>
      <c r="H2004" s="11">
        <f t="shared" si="1081"/>
        <v>43084</v>
      </c>
      <c r="I2004" s="11">
        <f t="shared" si="1082"/>
        <v>43115</v>
      </c>
      <c r="J2004" s="12">
        <f t="shared" si="1088"/>
        <v>2.9004609007294846E-3</v>
      </c>
      <c r="K2004" s="11">
        <f t="shared" si="1104"/>
        <v>43173</v>
      </c>
      <c r="L2004" s="11">
        <f t="shared" si="1089"/>
        <v>43173</v>
      </c>
      <c r="M2004" s="1">
        <f t="shared" si="1075"/>
        <v>20</v>
      </c>
      <c r="N2004" s="1">
        <f t="shared" si="1090"/>
        <v>11</v>
      </c>
      <c r="O2004" s="2">
        <f t="shared" si="1091"/>
        <v>1.0015942099999999</v>
      </c>
      <c r="P2004" s="13">
        <f t="shared" si="1083"/>
        <v>1.0044004799999999</v>
      </c>
      <c r="Q2004" s="13">
        <f t="shared" si="1076"/>
        <v>1.4056261243536461</v>
      </c>
      <c r="R2004" s="2">
        <f t="shared" si="1079"/>
        <v>1.4078669800000001</v>
      </c>
      <c r="S2004" s="2">
        <f t="shared" si="1105"/>
        <v>1.3848725200000001</v>
      </c>
      <c r="T2004" s="2">
        <f t="shared" si="1092"/>
        <v>329798.08039209998</v>
      </c>
      <c r="U2004" s="2">
        <f t="shared" si="1093"/>
        <v>3896.4190472831356</v>
      </c>
      <c r="V2004" s="2">
        <f t="shared" si="1094"/>
        <v>93001.566124199817</v>
      </c>
      <c r="W2004" s="2">
        <f t="shared" si="1095"/>
        <v>335041.26235349296</v>
      </c>
      <c r="X2004" s="17">
        <f t="shared" si="1096"/>
        <v>0</v>
      </c>
      <c r="Y2004" s="2">
        <f t="shared" si="1097"/>
        <v>0</v>
      </c>
      <c r="Z2004" s="72">
        <f t="shared" si="1098"/>
        <v>0</v>
      </c>
      <c r="AA2004" s="2">
        <f t="shared" si="1084"/>
        <v>0</v>
      </c>
      <c r="AB2004" s="12">
        <f t="shared" si="1106"/>
        <v>4.6600000000000003E-2</v>
      </c>
      <c r="AC2004" s="17">
        <f t="shared" si="1099"/>
        <v>11</v>
      </c>
      <c r="AD2004" s="17">
        <v>252</v>
      </c>
      <c r="AE2004" s="13">
        <f t="shared" si="1077"/>
        <v>1.001990132</v>
      </c>
      <c r="AF2004" s="2">
        <f t="shared" si="1085"/>
        <v>656.34171332000005</v>
      </c>
      <c r="AG2004" s="2">
        <f t="shared" si="1100"/>
        <v>666.77633752999998</v>
      </c>
      <c r="AH2004" s="3">
        <f t="shared" si="1101"/>
        <v>0</v>
      </c>
      <c r="AI2004" s="4" t="str">
        <f t="shared" si="1078"/>
        <v>A+J=</v>
      </c>
      <c r="AJ2004" s="11">
        <f t="shared" si="1107"/>
        <v>43173</v>
      </c>
      <c r="AK2004" s="11"/>
      <c r="AL2004" s="4"/>
      <c r="AM2004" s="1"/>
      <c r="AN2004" s="11"/>
      <c r="AO2004" s="1"/>
      <c r="AP2004" s="1"/>
      <c r="AQ2004" s="3"/>
      <c r="AR2004" s="3"/>
      <c r="AS2004" s="6"/>
      <c r="AT2004" s="1"/>
      <c r="AU2004" s="1"/>
      <c r="AV2004" s="1"/>
      <c r="AW2004" s="1"/>
      <c r="AX2004" s="1"/>
      <c r="AY2004" s="1"/>
      <c r="AZ2004" s="1"/>
      <c r="BA2004" s="1"/>
      <c r="BB2004" s="1"/>
    </row>
    <row r="2005" spans="1:54" x14ac:dyDescent="0.2">
      <c r="A2005" s="158">
        <f t="shared" si="1102"/>
        <v>43161</v>
      </c>
      <c r="B2005" s="2">
        <f t="shared" si="1086"/>
        <v>335815.31250416319</v>
      </c>
      <c r="C2005" s="2">
        <f t="shared" si="1103"/>
        <v>238143.27718201</v>
      </c>
      <c r="D2005" s="2">
        <f>SUM(Y2005:Y$2170)</f>
        <v>10123.9211552</v>
      </c>
      <c r="E2005" s="73">
        <f t="shared" si="1087"/>
        <v>228019.35602681001</v>
      </c>
      <c r="F2005" s="88">
        <f t="shared" si="1080"/>
        <v>4916.46</v>
      </c>
      <c r="G2005" s="3">
        <f>IF(AND(N2005=1,N2004&gt;1),VLOOKUP(A2004,[1]Plan1!$BK$81:$BM$259,3),G2004)</f>
        <v>4930.72</v>
      </c>
      <c r="H2005" s="11">
        <f t="shared" si="1081"/>
        <v>43084</v>
      </c>
      <c r="I2005" s="11">
        <f t="shared" si="1082"/>
        <v>43115</v>
      </c>
      <c r="J2005" s="12">
        <f t="shared" si="1088"/>
        <v>2.9004609007294846E-3</v>
      </c>
      <c r="K2005" s="11">
        <f t="shared" si="1104"/>
        <v>43173</v>
      </c>
      <c r="L2005" s="11">
        <f t="shared" si="1089"/>
        <v>43173</v>
      </c>
      <c r="M2005" s="1">
        <f t="shared" si="1075"/>
        <v>20</v>
      </c>
      <c r="N2005" s="1">
        <f t="shared" si="1090"/>
        <v>12</v>
      </c>
      <c r="O2005" s="2">
        <f t="shared" si="1091"/>
        <v>1.0017392599999999</v>
      </c>
      <c r="P2005" s="13">
        <f t="shared" si="1083"/>
        <v>1.0044004799999999</v>
      </c>
      <c r="Q2005" s="13">
        <f t="shared" si="1076"/>
        <v>1.4056261243536461</v>
      </c>
      <c r="R2005" s="2">
        <f t="shared" si="1079"/>
        <v>1.40807087</v>
      </c>
      <c r="S2005" s="2">
        <f t="shared" si="1105"/>
        <v>1.3848725200000001</v>
      </c>
      <c r="T2005" s="2">
        <f t="shared" si="1092"/>
        <v>329798.08039209998</v>
      </c>
      <c r="U2005" s="2">
        <f t="shared" si="1093"/>
        <v>3896.4190472831356</v>
      </c>
      <c r="V2005" s="2">
        <f t="shared" si="1094"/>
        <v>93048.056990700105</v>
      </c>
      <c r="W2005" s="2">
        <f t="shared" si="1095"/>
        <v>335087.7532199932</v>
      </c>
      <c r="X2005" s="17">
        <f t="shared" si="1096"/>
        <v>0</v>
      </c>
      <c r="Y2005" s="2">
        <f t="shared" si="1097"/>
        <v>0</v>
      </c>
      <c r="Z2005" s="72">
        <f t="shared" si="1098"/>
        <v>0</v>
      </c>
      <c r="AA2005" s="2">
        <f t="shared" si="1084"/>
        <v>0</v>
      </c>
      <c r="AB2005" s="12">
        <f t="shared" si="1106"/>
        <v>4.6600000000000003E-2</v>
      </c>
      <c r="AC2005" s="17">
        <f t="shared" si="1099"/>
        <v>12</v>
      </c>
      <c r="AD2005" s="17">
        <v>252</v>
      </c>
      <c r="AE2005" s="13">
        <f t="shared" si="1077"/>
        <v>1.00217125</v>
      </c>
      <c r="AF2005" s="2">
        <f t="shared" si="1085"/>
        <v>716.07408205000002</v>
      </c>
      <c r="AG2005" s="2">
        <f t="shared" si="1100"/>
        <v>727.55928416999996</v>
      </c>
      <c r="AH2005" s="3">
        <f t="shared" si="1101"/>
        <v>0</v>
      </c>
      <c r="AI2005" s="4" t="str">
        <f t="shared" si="1078"/>
        <v>A+J=</v>
      </c>
      <c r="AJ2005" s="11">
        <f t="shared" si="1107"/>
        <v>43173</v>
      </c>
      <c r="AK2005" s="11"/>
      <c r="AL2005" s="4"/>
      <c r="AM2005" s="1"/>
      <c r="AN2005" s="11"/>
      <c r="AO2005" s="1"/>
      <c r="AP2005" s="1"/>
      <c r="AQ2005" s="3"/>
      <c r="AR2005" s="3"/>
      <c r="AS2005" s="6"/>
      <c r="AT2005" s="1"/>
      <c r="AU2005" s="1"/>
      <c r="AV2005" s="1"/>
      <c r="AW2005" s="1"/>
      <c r="AX2005" s="1"/>
      <c r="AY2005" s="1"/>
      <c r="AZ2005" s="1"/>
      <c r="BA2005" s="1"/>
      <c r="BB2005" s="1"/>
    </row>
    <row r="2006" spans="1:54" x14ac:dyDescent="0.2">
      <c r="A2006" s="158">
        <f t="shared" si="1102"/>
        <v>43162</v>
      </c>
      <c r="B2006" s="2">
        <f t="shared" si="1086"/>
        <v>335922.62302450777</v>
      </c>
      <c r="C2006" s="2">
        <f t="shared" si="1103"/>
        <v>238143.27718201</v>
      </c>
      <c r="D2006" s="2">
        <f>SUM(Y2006:Y$2170)</f>
        <v>10123.9211552</v>
      </c>
      <c r="E2006" s="73">
        <f t="shared" si="1087"/>
        <v>228019.35602681001</v>
      </c>
      <c r="F2006" s="88">
        <f t="shared" si="1080"/>
        <v>4916.46</v>
      </c>
      <c r="G2006" s="3">
        <f>IF(AND(N2006=1,N2005&gt;1),VLOOKUP(A2005,[1]Plan1!$BK$81:$BM$259,3),G2005)</f>
        <v>4930.72</v>
      </c>
      <c r="H2006" s="11">
        <f t="shared" si="1081"/>
        <v>43084</v>
      </c>
      <c r="I2006" s="11">
        <f t="shared" si="1082"/>
        <v>43115</v>
      </c>
      <c r="J2006" s="12">
        <f t="shared" si="1088"/>
        <v>2.9004609007294846E-3</v>
      </c>
      <c r="K2006" s="11">
        <f t="shared" si="1104"/>
        <v>43173</v>
      </c>
      <c r="L2006" s="11">
        <f t="shared" si="1089"/>
        <v>43173</v>
      </c>
      <c r="M2006" s="1">
        <f t="shared" si="1075"/>
        <v>20</v>
      </c>
      <c r="N2006" s="1">
        <f t="shared" si="1090"/>
        <v>13</v>
      </c>
      <c r="O2006" s="2">
        <f t="shared" si="1091"/>
        <v>1.0018843399999999</v>
      </c>
      <c r="P2006" s="13">
        <f t="shared" si="1083"/>
        <v>1.0044004799999999</v>
      </c>
      <c r="Q2006" s="13">
        <f t="shared" si="1076"/>
        <v>1.4056261243536461</v>
      </c>
      <c r="R2006" s="2">
        <f t="shared" si="1079"/>
        <v>1.4082748</v>
      </c>
      <c r="S2006" s="2">
        <f t="shared" si="1105"/>
        <v>1.3848725200000001</v>
      </c>
      <c r="T2006" s="2">
        <f t="shared" si="1092"/>
        <v>329798.08039209998</v>
      </c>
      <c r="U2006" s="2">
        <f t="shared" si="1093"/>
        <v>3896.4190472831356</v>
      </c>
      <c r="V2006" s="2">
        <f t="shared" si="1094"/>
        <v>93094.556977974658</v>
      </c>
      <c r="W2006" s="2">
        <f t="shared" si="1095"/>
        <v>335134.25320726779</v>
      </c>
      <c r="X2006" s="17">
        <f t="shared" si="1096"/>
        <v>0</v>
      </c>
      <c r="Y2006" s="2">
        <f t="shared" si="1097"/>
        <v>0</v>
      </c>
      <c r="Z2006" s="72">
        <f t="shared" si="1098"/>
        <v>0</v>
      </c>
      <c r="AA2006" s="2">
        <f t="shared" si="1084"/>
        <v>0</v>
      </c>
      <c r="AB2006" s="12">
        <f t="shared" si="1106"/>
        <v>4.6600000000000003E-2</v>
      </c>
      <c r="AC2006" s="17">
        <f t="shared" si="1099"/>
        <v>13</v>
      </c>
      <c r="AD2006" s="17">
        <v>252</v>
      </c>
      <c r="AE2006" s="13">
        <f t="shared" si="1077"/>
        <v>1.0023523999999999</v>
      </c>
      <c r="AF2006" s="2">
        <f t="shared" si="1085"/>
        <v>775.81700431000002</v>
      </c>
      <c r="AG2006" s="2">
        <f t="shared" si="1100"/>
        <v>788.36981723999997</v>
      </c>
      <c r="AH2006" s="3">
        <f t="shared" si="1101"/>
        <v>0</v>
      </c>
      <c r="AI2006" s="4" t="str">
        <f t="shared" si="1078"/>
        <v>A+J=</v>
      </c>
      <c r="AJ2006" s="11">
        <f t="shared" si="1107"/>
        <v>43173</v>
      </c>
      <c r="AK2006" s="11"/>
      <c r="AL2006" s="4"/>
      <c r="AM2006" s="1"/>
      <c r="AN2006" s="11"/>
      <c r="AO2006" s="1"/>
      <c r="AP2006" s="1"/>
      <c r="AQ2006" s="3"/>
      <c r="AR2006" s="3"/>
      <c r="AS2006" s="6"/>
      <c r="AT2006" s="1"/>
      <c r="AU2006" s="1"/>
      <c r="AV2006" s="1"/>
      <c r="AW2006" s="1"/>
      <c r="AX2006" s="1"/>
      <c r="AY2006" s="1"/>
      <c r="AZ2006" s="1"/>
      <c r="BA2006" s="1"/>
      <c r="BB2006" s="1"/>
    </row>
    <row r="2007" spans="1:54" x14ac:dyDescent="0.2">
      <c r="A2007" s="158">
        <f t="shared" si="1102"/>
        <v>43163</v>
      </c>
      <c r="B2007" s="2">
        <f t="shared" si="1086"/>
        <v>335922.62302450777</v>
      </c>
      <c r="C2007" s="2">
        <f t="shared" si="1103"/>
        <v>238143.27718201</v>
      </c>
      <c r="D2007" s="2">
        <f>SUM(Y2007:Y$2170)</f>
        <v>10123.9211552</v>
      </c>
      <c r="E2007" s="73">
        <f t="shared" si="1087"/>
        <v>228019.35602681001</v>
      </c>
      <c r="F2007" s="88">
        <f t="shared" si="1080"/>
        <v>4916.46</v>
      </c>
      <c r="G2007" s="3">
        <f>IF(AND(N2007=1,N2006&gt;1),VLOOKUP(A2006,[1]Plan1!$BK$81:$BM$259,3),G2006)</f>
        <v>4930.72</v>
      </c>
      <c r="H2007" s="11">
        <f t="shared" si="1081"/>
        <v>43084</v>
      </c>
      <c r="I2007" s="11">
        <f t="shared" si="1082"/>
        <v>43115</v>
      </c>
      <c r="J2007" s="12">
        <f t="shared" si="1088"/>
        <v>2.9004609007294846E-3</v>
      </c>
      <c r="K2007" s="11">
        <f t="shared" si="1104"/>
        <v>43173</v>
      </c>
      <c r="L2007" s="11">
        <f t="shared" si="1089"/>
        <v>43173</v>
      </c>
      <c r="M2007" s="1">
        <f t="shared" ref="M2007:M2070" si="1108">IF(L2007=L2006,M2006,NETWORKDAYS(L2006,L2007,$AN$194:$AN$348)-1)</f>
        <v>20</v>
      </c>
      <c r="N2007" s="1">
        <f t="shared" si="1090"/>
        <v>13</v>
      </c>
      <c r="O2007" s="2">
        <f t="shared" si="1091"/>
        <v>1.0018843399999999</v>
      </c>
      <c r="P2007" s="13">
        <f t="shared" si="1083"/>
        <v>1.0044004799999999</v>
      </c>
      <c r="Q2007" s="13">
        <f t="shared" si="1076"/>
        <v>1.4056261243536461</v>
      </c>
      <c r="R2007" s="2">
        <f t="shared" si="1079"/>
        <v>1.4082748</v>
      </c>
      <c r="S2007" s="2">
        <f t="shared" si="1105"/>
        <v>1.3848725200000001</v>
      </c>
      <c r="T2007" s="2">
        <f t="shared" si="1092"/>
        <v>329798.08039209998</v>
      </c>
      <c r="U2007" s="2">
        <f t="shared" si="1093"/>
        <v>3896.4190472831356</v>
      </c>
      <c r="V2007" s="2">
        <f t="shared" si="1094"/>
        <v>93094.556977974658</v>
      </c>
      <c r="W2007" s="2">
        <f t="shared" si="1095"/>
        <v>335134.25320726779</v>
      </c>
      <c r="X2007" s="17">
        <f t="shared" si="1096"/>
        <v>0</v>
      </c>
      <c r="Y2007" s="2">
        <f t="shared" si="1097"/>
        <v>0</v>
      </c>
      <c r="Z2007" s="72">
        <f t="shared" si="1098"/>
        <v>0</v>
      </c>
      <c r="AA2007" s="2">
        <f t="shared" si="1084"/>
        <v>0</v>
      </c>
      <c r="AB2007" s="12">
        <f t="shared" si="1106"/>
        <v>4.6600000000000003E-2</v>
      </c>
      <c r="AC2007" s="17">
        <f t="shared" si="1099"/>
        <v>13</v>
      </c>
      <c r="AD2007" s="17">
        <v>252</v>
      </c>
      <c r="AE2007" s="13">
        <f t="shared" si="1077"/>
        <v>1.0023523999999999</v>
      </c>
      <c r="AF2007" s="2">
        <f t="shared" si="1085"/>
        <v>775.81700431000002</v>
      </c>
      <c r="AG2007" s="2">
        <f t="shared" si="1100"/>
        <v>788.36981723999997</v>
      </c>
      <c r="AH2007" s="3">
        <f t="shared" si="1101"/>
        <v>0</v>
      </c>
      <c r="AI2007" s="4" t="str">
        <f t="shared" si="1078"/>
        <v>A+J=</v>
      </c>
      <c r="AJ2007" s="11">
        <f t="shared" si="1107"/>
        <v>43173</v>
      </c>
      <c r="AK2007" s="11"/>
      <c r="AL2007" s="4"/>
      <c r="AM2007" s="1"/>
      <c r="AN2007" s="11"/>
      <c r="AO2007" s="1"/>
      <c r="AP2007" s="1"/>
      <c r="AQ2007" s="3"/>
      <c r="AR2007" s="3"/>
      <c r="AS2007" s="6"/>
      <c r="AT2007" s="1"/>
      <c r="AU2007" s="1"/>
      <c r="AV2007" s="1"/>
      <c r="AW2007" s="1"/>
      <c r="AX2007" s="1"/>
      <c r="AY2007" s="1"/>
      <c r="AZ2007" s="1"/>
      <c r="BA2007" s="1"/>
      <c r="BB2007" s="1"/>
    </row>
    <row r="2008" spans="1:54" x14ac:dyDescent="0.2">
      <c r="A2008" s="158">
        <f t="shared" si="1102"/>
        <v>43164</v>
      </c>
      <c r="B2008" s="2">
        <f t="shared" si="1086"/>
        <v>335922.62302450777</v>
      </c>
      <c r="C2008" s="2">
        <f t="shared" si="1103"/>
        <v>238143.27718201</v>
      </c>
      <c r="D2008" s="2">
        <f>SUM(Y2008:Y$2170)</f>
        <v>10123.9211552</v>
      </c>
      <c r="E2008" s="73">
        <f t="shared" si="1087"/>
        <v>228019.35602681001</v>
      </c>
      <c r="F2008" s="88">
        <f t="shared" si="1080"/>
        <v>4916.46</v>
      </c>
      <c r="G2008" s="3">
        <f>IF(AND(N2008=1,N2007&gt;1),VLOOKUP(A2007,[1]Plan1!$BK$81:$BM$259,3),G2007)</f>
        <v>4930.72</v>
      </c>
      <c r="H2008" s="11">
        <f t="shared" si="1081"/>
        <v>43084</v>
      </c>
      <c r="I2008" s="11">
        <f t="shared" si="1082"/>
        <v>43115</v>
      </c>
      <c r="J2008" s="12">
        <f t="shared" si="1088"/>
        <v>2.9004609007294846E-3</v>
      </c>
      <c r="K2008" s="11">
        <f t="shared" si="1104"/>
        <v>43173</v>
      </c>
      <c r="L2008" s="11">
        <f t="shared" si="1089"/>
        <v>43173</v>
      </c>
      <c r="M2008" s="1">
        <f t="shared" si="1108"/>
        <v>20</v>
      </c>
      <c r="N2008" s="1">
        <f t="shared" si="1090"/>
        <v>13</v>
      </c>
      <c r="O2008" s="2">
        <f t="shared" si="1091"/>
        <v>1.0018843399999999</v>
      </c>
      <c r="P2008" s="13">
        <f t="shared" si="1083"/>
        <v>1.0044004799999999</v>
      </c>
      <c r="Q2008" s="13">
        <f t="shared" si="1076"/>
        <v>1.4056261243536461</v>
      </c>
      <c r="R2008" s="2">
        <f t="shared" si="1079"/>
        <v>1.4082748</v>
      </c>
      <c r="S2008" s="2">
        <f t="shared" si="1105"/>
        <v>1.3848725200000001</v>
      </c>
      <c r="T2008" s="2">
        <f t="shared" si="1092"/>
        <v>329798.08039209998</v>
      </c>
      <c r="U2008" s="2">
        <f t="shared" si="1093"/>
        <v>3896.4190472831356</v>
      </c>
      <c r="V2008" s="2">
        <f t="shared" si="1094"/>
        <v>93094.556977974658</v>
      </c>
      <c r="W2008" s="2">
        <f t="shared" si="1095"/>
        <v>335134.25320726779</v>
      </c>
      <c r="X2008" s="17">
        <f t="shared" si="1096"/>
        <v>0</v>
      </c>
      <c r="Y2008" s="2">
        <f t="shared" si="1097"/>
        <v>0</v>
      </c>
      <c r="Z2008" s="72">
        <f t="shared" si="1098"/>
        <v>0</v>
      </c>
      <c r="AA2008" s="2">
        <f t="shared" si="1084"/>
        <v>0</v>
      </c>
      <c r="AB2008" s="12">
        <f t="shared" si="1106"/>
        <v>4.6600000000000003E-2</v>
      </c>
      <c r="AC2008" s="17">
        <f t="shared" si="1099"/>
        <v>13</v>
      </c>
      <c r="AD2008" s="17">
        <v>252</v>
      </c>
      <c r="AE2008" s="13">
        <f t="shared" si="1077"/>
        <v>1.0023523999999999</v>
      </c>
      <c r="AF2008" s="2">
        <f t="shared" si="1085"/>
        <v>775.81700431000002</v>
      </c>
      <c r="AG2008" s="2">
        <f t="shared" si="1100"/>
        <v>788.36981723999997</v>
      </c>
      <c r="AH2008" s="3">
        <f t="shared" si="1101"/>
        <v>0</v>
      </c>
      <c r="AI2008" s="4" t="str">
        <f t="shared" si="1078"/>
        <v>A+J=</v>
      </c>
      <c r="AJ2008" s="11">
        <f t="shared" si="1107"/>
        <v>43173</v>
      </c>
      <c r="AK2008" s="11"/>
      <c r="AL2008" s="4"/>
      <c r="AM2008" s="1"/>
      <c r="AN2008" s="11"/>
      <c r="AO2008" s="1"/>
      <c r="AP2008" s="1"/>
      <c r="AQ2008" s="3"/>
      <c r="AR2008" s="3"/>
      <c r="AS2008" s="6"/>
      <c r="AT2008" s="1"/>
      <c r="AU2008" s="1"/>
      <c r="AV2008" s="1"/>
      <c r="AW2008" s="1"/>
      <c r="AX2008" s="1"/>
      <c r="AY2008" s="1"/>
      <c r="AZ2008" s="1"/>
      <c r="BA2008" s="1"/>
      <c r="BB2008" s="1"/>
    </row>
    <row r="2009" spans="1:54" x14ac:dyDescent="0.2">
      <c r="A2009" s="158">
        <f t="shared" si="1102"/>
        <v>43165</v>
      </c>
      <c r="B2009" s="2">
        <f t="shared" si="1086"/>
        <v>336029.9660246995</v>
      </c>
      <c r="C2009" s="2">
        <f t="shared" si="1103"/>
        <v>238143.27718201</v>
      </c>
      <c r="D2009" s="2">
        <f>SUM(Y2009:Y$2170)</f>
        <v>10123.9211552</v>
      </c>
      <c r="E2009" s="73">
        <f t="shared" si="1087"/>
        <v>228019.35602681001</v>
      </c>
      <c r="F2009" s="88">
        <f t="shared" si="1080"/>
        <v>4916.46</v>
      </c>
      <c r="G2009" s="3">
        <f>IF(AND(N2009=1,N2008&gt;1),VLOOKUP(A2008,[1]Plan1!$BK$81:$BM$259,3),G2008)</f>
        <v>4930.72</v>
      </c>
      <c r="H2009" s="11">
        <f t="shared" si="1081"/>
        <v>43084</v>
      </c>
      <c r="I2009" s="11">
        <f t="shared" si="1082"/>
        <v>43115</v>
      </c>
      <c r="J2009" s="12">
        <f t="shared" si="1088"/>
        <v>2.9004609007294846E-3</v>
      </c>
      <c r="K2009" s="11">
        <f t="shared" si="1104"/>
        <v>43173</v>
      </c>
      <c r="L2009" s="11">
        <f t="shared" si="1089"/>
        <v>43173</v>
      </c>
      <c r="M2009" s="1">
        <f t="shared" si="1108"/>
        <v>20</v>
      </c>
      <c r="N2009" s="1">
        <f t="shared" si="1090"/>
        <v>14</v>
      </c>
      <c r="O2009" s="2">
        <f t="shared" si="1091"/>
        <v>1.00202944</v>
      </c>
      <c r="P2009" s="13">
        <f t="shared" si="1083"/>
        <v>1.0044004799999999</v>
      </c>
      <c r="Q2009" s="13">
        <f t="shared" si="1076"/>
        <v>1.4056261243536461</v>
      </c>
      <c r="R2009" s="2">
        <f t="shared" si="1079"/>
        <v>1.40847875</v>
      </c>
      <c r="S2009" s="2">
        <f t="shared" si="1105"/>
        <v>1.3848725200000001</v>
      </c>
      <c r="T2009" s="2">
        <f t="shared" si="1092"/>
        <v>329798.08039209998</v>
      </c>
      <c r="U2009" s="2">
        <f t="shared" si="1093"/>
        <v>3896.4190472831356</v>
      </c>
      <c r="V2009" s="2">
        <f t="shared" si="1094"/>
        <v>93141.061525636323</v>
      </c>
      <c r="W2009" s="2">
        <f t="shared" si="1095"/>
        <v>335180.75775492948</v>
      </c>
      <c r="X2009" s="17">
        <f t="shared" si="1096"/>
        <v>0</v>
      </c>
      <c r="Y2009" s="2">
        <f t="shared" si="1097"/>
        <v>0</v>
      </c>
      <c r="Z2009" s="72">
        <f t="shared" si="1098"/>
        <v>0</v>
      </c>
      <c r="AA2009" s="2">
        <f t="shared" si="1084"/>
        <v>0</v>
      </c>
      <c r="AB2009" s="12">
        <f t="shared" si="1106"/>
        <v>4.6600000000000003E-2</v>
      </c>
      <c r="AC2009" s="17">
        <f t="shared" si="1099"/>
        <v>14</v>
      </c>
      <c r="AD2009" s="17">
        <v>252</v>
      </c>
      <c r="AE2009" s="13">
        <f t="shared" si="1077"/>
        <v>1.002533583</v>
      </c>
      <c r="AF2009" s="2">
        <f t="shared" si="1085"/>
        <v>835.57080990999998</v>
      </c>
      <c r="AG2009" s="2">
        <f t="shared" si="1100"/>
        <v>849.20826977000002</v>
      </c>
      <c r="AH2009" s="3">
        <f t="shared" si="1101"/>
        <v>0</v>
      </c>
      <c r="AI2009" s="4" t="str">
        <f t="shared" si="1078"/>
        <v>A+J=</v>
      </c>
      <c r="AJ2009" s="11">
        <f t="shared" si="1107"/>
        <v>43173</v>
      </c>
      <c r="AK2009" s="11"/>
      <c r="AL2009" s="4"/>
      <c r="AM2009" s="1"/>
      <c r="AN2009" s="11"/>
      <c r="AO2009" s="1"/>
      <c r="AP2009" s="1"/>
      <c r="AQ2009" s="3"/>
      <c r="AR2009" s="3"/>
      <c r="AS2009" s="6"/>
      <c r="AT2009" s="1"/>
      <c r="AU2009" s="1"/>
      <c r="AV2009" s="1"/>
      <c r="AW2009" s="1"/>
      <c r="AX2009" s="1"/>
      <c r="AY2009" s="1"/>
      <c r="AZ2009" s="1"/>
      <c r="BA2009" s="1"/>
      <c r="BB2009" s="1"/>
    </row>
    <row r="2010" spans="1:54" x14ac:dyDescent="0.2">
      <c r="A2010" s="158">
        <f t="shared" si="1102"/>
        <v>43166</v>
      </c>
      <c r="B2010" s="2">
        <f t="shared" si="1086"/>
        <v>336137.34117659822</v>
      </c>
      <c r="C2010" s="2">
        <f t="shared" si="1103"/>
        <v>238143.27718201</v>
      </c>
      <c r="D2010" s="2">
        <f>SUM(Y2010:Y$2170)</f>
        <v>10123.9211552</v>
      </c>
      <c r="E2010" s="73">
        <f t="shared" si="1087"/>
        <v>228019.35602681001</v>
      </c>
      <c r="F2010" s="88">
        <f t="shared" si="1080"/>
        <v>4916.46</v>
      </c>
      <c r="G2010" s="3">
        <f>IF(AND(N2010=1,N2009&gt;1),VLOOKUP(A2009,[1]Plan1!$BK$81:$BM$259,3),G2009)</f>
        <v>4930.72</v>
      </c>
      <c r="H2010" s="11">
        <f t="shared" si="1081"/>
        <v>43084</v>
      </c>
      <c r="I2010" s="11">
        <f t="shared" si="1082"/>
        <v>43115</v>
      </c>
      <c r="J2010" s="12">
        <f t="shared" si="1088"/>
        <v>2.9004609007294846E-3</v>
      </c>
      <c r="K2010" s="11">
        <f t="shared" si="1104"/>
        <v>43173</v>
      </c>
      <c r="L2010" s="11">
        <f t="shared" si="1089"/>
        <v>43173</v>
      </c>
      <c r="M2010" s="1">
        <f t="shared" si="1108"/>
        <v>20</v>
      </c>
      <c r="N2010" s="1">
        <f t="shared" si="1090"/>
        <v>15</v>
      </c>
      <c r="O2010" s="2">
        <f t="shared" si="1091"/>
        <v>1.0021745500000001</v>
      </c>
      <c r="P2010" s="13">
        <f t="shared" si="1083"/>
        <v>1.0044004799999999</v>
      </c>
      <c r="Q2010" s="13">
        <f t="shared" si="1076"/>
        <v>1.4056261243536461</v>
      </c>
      <c r="R2010" s="2">
        <f t="shared" si="1079"/>
        <v>1.4086827200000001</v>
      </c>
      <c r="S2010" s="2">
        <f t="shared" si="1105"/>
        <v>1.3848725200000001</v>
      </c>
      <c r="T2010" s="2">
        <f t="shared" si="1092"/>
        <v>329798.08039209998</v>
      </c>
      <c r="U2010" s="2">
        <f t="shared" si="1093"/>
        <v>3896.4190472831356</v>
      </c>
      <c r="V2010" s="2">
        <f t="shared" si="1094"/>
        <v>93187.570633685114</v>
      </c>
      <c r="W2010" s="2">
        <f t="shared" si="1095"/>
        <v>335227.26686297823</v>
      </c>
      <c r="X2010" s="17">
        <f t="shared" si="1096"/>
        <v>0</v>
      </c>
      <c r="Y2010" s="2">
        <f t="shared" si="1097"/>
        <v>0</v>
      </c>
      <c r="Z2010" s="72">
        <f t="shared" si="1098"/>
        <v>0</v>
      </c>
      <c r="AA2010" s="2">
        <f t="shared" si="1084"/>
        <v>0</v>
      </c>
      <c r="AB2010" s="12">
        <f t="shared" si="1106"/>
        <v>4.6600000000000003E-2</v>
      </c>
      <c r="AC2010" s="17">
        <f t="shared" si="1099"/>
        <v>15</v>
      </c>
      <c r="AD2010" s="17">
        <v>252</v>
      </c>
      <c r="AE2010" s="13">
        <f t="shared" si="1077"/>
        <v>1.002714798</v>
      </c>
      <c r="AF2010" s="2">
        <f t="shared" si="1085"/>
        <v>895.33516904999999</v>
      </c>
      <c r="AG2010" s="2">
        <f t="shared" si="1100"/>
        <v>910.07431362</v>
      </c>
      <c r="AH2010" s="3">
        <f t="shared" si="1101"/>
        <v>0</v>
      </c>
      <c r="AI2010" s="4" t="str">
        <f t="shared" si="1078"/>
        <v>A+J=</v>
      </c>
      <c r="AJ2010" s="11">
        <f t="shared" si="1107"/>
        <v>43173</v>
      </c>
      <c r="AK2010" s="11"/>
      <c r="AL2010" s="4"/>
      <c r="AM2010" s="1"/>
      <c r="AN2010" s="11"/>
      <c r="AO2010" s="1"/>
      <c r="AP2010" s="1"/>
      <c r="AQ2010" s="3"/>
      <c r="AR2010" s="3"/>
      <c r="AS2010" s="6"/>
      <c r="AT2010" s="1"/>
      <c r="AU2010" s="1"/>
      <c r="AV2010" s="1"/>
      <c r="AW2010" s="1"/>
      <c r="AX2010" s="1"/>
      <c r="AY2010" s="1"/>
      <c r="AZ2010" s="1"/>
      <c r="BA2010" s="1"/>
      <c r="BB2010" s="1"/>
    </row>
    <row r="2011" spans="1:54" x14ac:dyDescent="0.2">
      <c r="A2011" s="158">
        <f t="shared" si="1102"/>
        <v>43167</v>
      </c>
      <c r="B2011" s="2">
        <f t="shared" si="1086"/>
        <v>336244.75601808482</v>
      </c>
      <c r="C2011" s="2">
        <f t="shared" si="1103"/>
        <v>238143.27718201</v>
      </c>
      <c r="D2011" s="2">
        <f>SUM(Y2011:Y$2170)</f>
        <v>10123.9211552</v>
      </c>
      <c r="E2011" s="73">
        <f t="shared" si="1087"/>
        <v>228019.35602681001</v>
      </c>
      <c r="F2011" s="88">
        <f t="shared" si="1080"/>
        <v>4916.46</v>
      </c>
      <c r="G2011" s="3">
        <f>IF(AND(N2011=1,N2010&gt;1),VLOOKUP(A2010,[1]Plan1!$BK$81:$BM$259,3),G2010)</f>
        <v>4930.72</v>
      </c>
      <c r="H2011" s="11">
        <f t="shared" si="1081"/>
        <v>43084</v>
      </c>
      <c r="I2011" s="11">
        <f t="shared" si="1082"/>
        <v>43115</v>
      </c>
      <c r="J2011" s="12">
        <f t="shared" si="1088"/>
        <v>2.9004609007294846E-3</v>
      </c>
      <c r="K2011" s="11">
        <f t="shared" si="1104"/>
        <v>43173</v>
      </c>
      <c r="L2011" s="11">
        <f t="shared" si="1089"/>
        <v>43173</v>
      </c>
      <c r="M2011" s="1">
        <f t="shared" si="1108"/>
        <v>20</v>
      </c>
      <c r="N2011" s="1">
        <f t="shared" si="1090"/>
        <v>16</v>
      </c>
      <c r="O2011" s="2">
        <f t="shared" si="1091"/>
        <v>1.00231969</v>
      </c>
      <c r="P2011" s="13">
        <f t="shared" si="1083"/>
        <v>1.0044004799999999</v>
      </c>
      <c r="Q2011" s="13">
        <f t="shared" si="1076"/>
        <v>1.4056261243536461</v>
      </c>
      <c r="R2011" s="2">
        <f t="shared" si="1079"/>
        <v>1.40888674</v>
      </c>
      <c r="S2011" s="2">
        <f t="shared" si="1105"/>
        <v>1.3848725200000001</v>
      </c>
      <c r="T2011" s="2">
        <f t="shared" si="1092"/>
        <v>329798.08039209998</v>
      </c>
      <c r="U2011" s="2">
        <f t="shared" si="1093"/>
        <v>3896.4190472831356</v>
      </c>
      <c r="V2011" s="2">
        <f t="shared" si="1094"/>
        <v>93234.091142701698</v>
      </c>
      <c r="W2011" s="2">
        <f t="shared" si="1095"/>
        <v>335273.78737199481</v>
      </c>
      <c r="X2011" s="17">
        <f t="shared" si="1096"/>
        <v>0</v>
      </c>
      <c r="Y2011" s="2">
        <f t="shared" si="1097"/>
        <v>0</v>
      </c>
      <c r="Z2011" s="72">
        <f t="shared" si="1098"/>
        <v>0</v>
      </c>
      <c r="AA2011" s="2">
        <f t="shared" si="1084"/>
        <v>0</v>
      </c>
      <c r="AB2011" s="12">
        <f t="shared" si="1106"/>
        <v>4.6600000000000003E-2</v>
      </c>
      <c r="AC2011" s="17">
        <f t="shared" si="1099"/>
        <v>16</v>
      </c>
      <c r="AD2011" s="17">
        <v>252</v>
      </c>
      <c r="AE2011" s="13">
        <f t="shared" si="1077"/>
        <v>1.0028960469999999</v>
      </c>
      <c r="AF2011" s="2">
        <f t="shared" si="1085"/>
        <v>955.11074131999999</v>
      </c>
      <c r="AG2011" s="2">
        <f t="shared" si="1100"/>
        <v>970.96864608999999</v>
      </c>
      <c r="AH2011" s="3">
        <f t="shared" si="1101"/>
        <v>0</v>
      </c>
      <c r="AI2011" s="4" t="str">
        <f t="shared" si="1078"/>
        <v>A+J=</v>
      </c>
      <c r="AJ2011" s="11">
        <f t="shared" si="1107"/>
        <v>43173</v>
      </c>
      <c r="AK2011" s="11"/>
      <c r="AL2011" s="4"/>
      <c r="AM2011" s="1"/>
      <c r="AN2011" s="11"/>
      <c r="AO2011" s="1"/>
      <c r="AP2011" s="1"/>
      <c r="AQ2011" s="3"/>
      <c r="AR2011" s="3"/>
      <c r="AS2011" s="6"/>
      <c r="AT2011" s="1"/>
      <c r="AU2011" s="1"/>
      <c r="AV2011" s="1"/>
      <c r="AW2011" s="1"/>
      <c r="AX2011" s="1"/>
      <c r="AY2011" s="1"/>
      <c r="AZ2011" s="1"/>
      <c r="BA2011" s="1"/>
      <c r="BB2011" s="1"/>
    </row>
    <row r="2012" spans="1:54" x14ac:dyDescent="0.2">
      <c r="A2012" s="158">
        <f t="shared" si="1102"/>
        <v>43168</v>
      </c>
      <c r="B2012" s="2">
        <f t="shared" si="1086"/>
        <v>336352.20302783855</v>
      </c>
      <c r="C2012" s="2">
        <f t="shared" si="1103"/>
        <v>238143.27718201</v>
      </c>
      <c r="D2012" s="2">
        <f>SUM(Y2012:Y$2170)</f>
        <v>10123.9211552</v>
      </c>
      <c r="E2012" s="73">
        <f t="shared" si="1087"/>
        <v>228019.35602681001</v>
      </c>
      <c r="F2012" s="88">
        <f t="shared" si="1080"/>
        <v>4916.46</v>
      </c>
      <c r="G2012" s="3">
        <f>IF(AND(N2012=1,N2011&gt;1),VLOOKUP(A2011,[1]Plan1!$BK$81:$BM$259,3),G2011)</f>
        <v>4930.72</v>
      </c>
      <c r="H2012" s="11">
        <f t="shared" si="1081"/>
        <v>43084</v>
      </c>
      <c r="I2012" s="11">
        <f t="shared" si="1082"/>
        <v>43115</v>
      </c>
      <c r="J2012" s="12">
        <f t="shared" si="1088"/>
        <v>2.9004609007294846E-3</v>
      </c>
      <c r="K2012" s="11">
        <f t="shared" si="1104"/>
        <v>43173</v>
      </c>
      <c r="L2012" s="11">
        <f t="shared" si="1089"/>
        <v>43173</v>
      </c>
      <c r="M2012" s="1">
        <f t="shared" si="1108"/>
        <v>20</v>
      </c>
      <c r="N2012" s="1">
        <f t="shared" si="1090"/>
        <v>17</v>
      </c>
      <c r="O2012" s="2">
        <f t="shared" si="1091"/>
        <v>1.00246485</v>
      </c>
      <c r="P2012" s="13">
        <f t="shared" si="1083"/>
        <v>1.0044004799999999</v>
      </c>
      <c r="Q2012" s="13">
        <f t="shared" si="1076"/>
        <v>1.4056261243536461</v>
      </c>
      <c r="R2012" s="2">
        <f t="shared" si="1079"/>
        <v>1.4090907800000001</v>
      </c>
      <c r="S2012" s="2">
        <f t="shared" si="1105"/>
        <v>1.3848725200000001</v>
      </c>
      <c r="T2012" s="2">
        <f t="shared" si="1092"/>
        <v>329798.08039209998</v>
      </c>
      <c r="U2012" s="2">
        <f t="shared" si="1093"/>
        <v>3896.4190472831356</v>
      </c>
      <c r="V2012" s="2">
        <f t="shared" si="1094"/>
        <v>93280.616212105437</v>
      </c>
      <c r="W2012" s="2">
        <f t="shared" si="1095"/>
        <v>335320.31244139856</v>
      </c>
      <c r="X2012" s="17">
        <f t="shared" si="1096"/>
        <v>0</v>
      </c>
      <c r="Y2012" s="2">
        <f t="shared" si="1097"/>
        <v>0</v>
      </c>
      <c r="Z2012" s="72">
        <f t="shared" si="1098"/>
        <v>0</v>
      </c>
      <c r="AA2012" s="2">
        <f t="shared" si="1084"/>
        <v>0</v>
      </c>
      <c r="AB2012" s="12">
        <f t="shared" si="1106"/>
        <v>4.6600000000000003E-2</v>
      </c>
      <c r="AC2012" s="17">
        <f t="shared" si="1099"/>
        <v>17</v>
      </c>
      <c r="AD2012" s="17">
        <v>252</v>
      </c>
      <c r="AE2012" s="13">
        <f t="shared" si="1077"/>
        <v>1.003077328</v>
      </c>
      <c r="AF2012" s="2">
        <f t="shared" si="1085"/>
        <v>1014.89686713</v>
      </c>
      <c r="AG2012" s="2">
        <f t="shared" si="1100"/>
        <v>1031.8905864400001</v>
      </c>
      <c r="AH2012" s="3">
        <f t="shared" si="1101"/>
        <v>0</v>
      </c>
      <c r="AI2012" s="4" t="str">
        <f t="shared" si="1078"/>
        <v>A+J=</v>
      </c>
      <c r="AJ2012" s="11">
        <f t="shared" si="1107"/>
        <v>43173</v>
      </c>
      <c r="AK2012" s="11"/>
      <c r="AL2012" s="4"/>
      <c r="AM2012" s="1"/>
      <c r="AN2012" s="11"/>
      <c r="AO2012" s="1"/>
      <c r="AP2012" s="1"/>
      <c r="AQ2012" s="3"/>
      <c r="AR2012" s="3"/>
      <c r="AS2012" s="6"/>
      <c r="AT2012" s="1"/>
      <c r="AU2012" s="1"/>
      <c r="AV2012" s="1"/>
      <c r="AW2012" s="1"/>
      <c r="AX2012" s="1"/>
      <c r="AY2012" s="1"/>
      <c r="AZ2012" s="1"/>
      <c r="BA2012" s="1"/>
      <c r="BB2012" s="1"/>
    </row>
    <row r="2013" spans="1:54" x14ac:dyDescent="0.2">
      <c r="A2013" s="158">
        <f t="shared" si="1102"/>
        <v>43169</v>
      </c>
      <c r="B2013" s="2">
        <f t="shared" si="1086"/>
        <v>336459.68483579293</v>
      </c>
      <c r="C2013" s="2">
        <f t="shared" si="1103"/>
        <v>238143.27718201</v>
      </c>
      <c r="D2013" s="2">
        <f>SUM(Y2013:Y$2170)</f>
        <v>10123.9211552</v>
      </c>
      <c r="E2013" s="73">
        <f t="shared" si="1087"/>
        <v>228019.35602681001</v>
      </c>
      <c r="F2013" s="88">
        <f t="shared" si="1080"/>
        <v>4916.46</v>
      </c>
      <c r="G2013" s="3">
        <f>IF(AND(N2013=1,N2012&gt;1),VLOOKUP(A2012,[1]Plan1!$BK$81:$BM$259,3),G2012)</f>
        <v>4930.72</v>
      </c>
      <c r="H2013" s="11">
        <f t="shared" si="1081"/>
        <v>43084</v>
      </c>
      <c r="I2013" s="11">
        <f t="shared" si="1082"/>
        <v>43115</v>
      </c>
      <c r="J2013" s="12">
        <f t="shared" si="1088"/>
        <v>2.9004609007294846E-3</v>
      </c>
      <c r="K2013" s="11">
        <f t="shared" si="1104"/>
        <v>43173</v>
      </c>
      <c r="L2013" s="11">
        <f t="shared" si="1089"/>
        <v>43173</v>
      </c>
      <c r="M2013" s="1">
        <f t="shared" si="1108"/>
        <v>20</v>
      </c>
      <c r="N2013" s="1">
        <f t="shared" si="1090"/>
        <v>18</v>
      </c>
      <c r="O2013" s="2">
        <f t="shared" si="1091"/>
        <v>1.00261003</v>
      </c>
      <c r="P2013" s="13">
        <f t="shared" si="1083"/>
        <v>1.0044004799999999</v>
      </c>
      <c r="Q2013" s="13">
        <f t="shared" si="1076"/>
        <v>1.4056261243536461</v>
      </c>
      <c r="R2013" s="2">
        <f t="shared" si="1079"/>
        <v>1.40929485</v>
      </c>
      <c r="S2013" s="2">
        <f t="shared" si="1105"/>
        <v>1.3848725200000001</v>
      </c>
      <c r="T2013" s="2">
        <f t="shared" si="1092"/>
        <v>329798.08039209998</v>
      </c>
      <c r="U2013" s="2">
        <f t="shared" si="1093"/>
        <v>3896.4190472831356</v>
      </c>
      <c r="V2013" s="2">
        <f t="shared" si="1094"/>
        <v>93327.148122089799</v>
      </c>
      <c r="W2013" s="2">
        <f t="shared" si="1095"/>
        <v>335366.84435138293</v>
      </c>
      <c r="X2013" s="17">
        <f t="shared" si="1096"/>
        <v>0</v>
      </c>
      <c r="Y2013" s="2">
        <f t="shared" si="1097"/>
        <v>0</v>
      </c>
      <c r="Z2013" s="72">
        <f t="shared" si="1098"/>
        <v>0</v>
      </c>
      <c r="AA2013" s="2">
        <f t="shared" si="1084"/>
        <v>0</v>
      </c>
      <c r="AB2013" s="12">
        <f t="shared" si="1106"/>
        <v>4.6600000000000003E-2</v>
      </c>
      <c r="AC2013" s="17">
        <f t="shared" si="1099"/>
        <v>18</v>
      </c>
      <c r="AD2013" s="17">
        <v>252</v>
      </c>
      <c r="AE2013" s="13">
        <f t="shared" si="1077"/>
        <v>1.003258642</v>
      </c>
      <c r="AF2013" s="2">
        <f t="shared" si="1085"/>
        <v>1074.69387628</v>
      </c>
      <c r="AG2013" s="2">
        <f t="shared" si="1100"/>
        <v>1092.84048441</v>
      </c>
      <c r="AH2013" s="3">
        <f t="shared" si="1101"/>
        <v>0</v>
      </c>
      <c r="AI2013" s="4" t="str">
        <f t="shared" si="1078"/>
        <v>A+J=</v>
      </c>
      <c r="AJ2013" s="11">
        <f t="shared" si="1107"/>
        <v>43173</v>
      </c>
      <c r="AK2013" s="11"/>
      <c r="AL2013" s="4"/>
      <c r="AM2013" s="1"/>
      <c r="AN2013" s="11"/>
      <c r="AO2013" s="1"/>
      <c r="AP2013" s="1"/>
      <c r="AQ2013" s="3"/>
      <c r="AR2013" s="3"/>
      <c r="AS2013" s="6"/>
      <c r="AT2013" s="1"/>
      <c r="AU2013" s="1"/>
      <c r="AV2013" s="1"/>
      <c r="AW2013" s="1"/>
      <c r="AX2013" s="1"/>
      <c r="AY2013" s="1"/>
      <c r="AZ2013" s="1"/>
      <c r="BA2013" s="1"/>
      <c r="BB2013" s="1"/>
    </row>
    <row r="2014" spans="1:54" x14ac:dyDescent="0.2">
      <c r="A2014" s="158">
        <f t="shared" si="1102"/>
        <v>43170</v>
      </c>
      <c r="B2014" s="2">
        <f t="shared" si="1086"/>
        <v>336459.68483579293</v>
      </c>
      <c r="C2014" s="2">
        <f t="shared" si="1103"/>
        <v>238143.27718201</v>
      </c>
      <c r="D2014" s="2">
        <f>SUM(Y2014:Y$2170)</f>
        <v>10123.9211552</v>
      </c>
      <c r="E2014" s="73">
        <f t="shared" si="1087"/>
        <v>228019.35602681001</v>
      </c>
      <c r="F2014" s="88">
        <f t="shared" si="1080"/>
        <v>4916.46</v>
      </c>
      <c r="G2014" s="3">
        <f>IF(AND(N2014=1,N2013&gt;1),VLOOKUP(A2013,[1]Plan1!$BK$81:$BM$259,3),G2013)</f>
        <v>4930.72</v>
      </c>
      <c r="H2014" s="11">
        <f t="shared" si="1081"/>
        <v>43084</v>
      </c>
      <c r="I2014" s="11">
        <f t="shared" si="1082"/>
        <v>43115</v>
      </c>
      <c r="J2014" s="12">
        <f t="shared" si="1088"/>
        <v>2.9004609007294846E-3</v>
      </c>
      <c r="K2014" s="11">
        <f t="shared" si="1104"/>
        <v>43173</v>
      </c>
      <c r="L2014" s="11">
        <f t="shared" si="1089"/>
        <v>43173</v>
      </c>
      <c r="M2014" s="1">
        <f t="shared" si="1108"/>
        <v>20</v>
      </c>
      <c r="N2014" s="1">
        <f t="shared" si="1090"/>
        <v>18</v>
      </c>
      <c r="O2014" s="2">
        <f t="shared" si="1091"/>
        <v>1.00261003</v>
      </c>
      <c r="P2014" s="13">
        <f t="shared" si="1083"/>
        <v>1.0044004799999999</v>
      </c>
      <c r="Q2014" s="13">
        <f t="shared" si="1076"/>
        <v>1.4056261243536461</v>
      </c>
      <c r="R2014" s="2">
        <f t="shared" si="1079"/>
        <v>1.40929485</v>
      </c>
      <c r="S2014" s="2">
        <f t="shared" si="1105"/>
        <v>1.3848725200000001</v>
      </c>
      <c r="T2014" s="2">
        <f t="shared" si="1092"/>
        <v>329798.08039209998</v>
      </c>
      <c r="U2014" s="2">
        <f t="shared" si="1093"/>
        <v>3896.4190472831356</v>
      </c>
      <c r="V2014" s="2">
        <f t="shared" si="1094"/>
        <v>93327.148122089799</v>
      </c>
      <c r="W2014" s="2">
        <f t="shared" si="1095"/>
        <v>335366.84435138293</v>
      </c>
      <c r="X2014" s="17">
        <f t="shared" si="1096"/>
        <v>0</v>
      </c>
      <c r="Y2014" s="2">
        <f t="shared" si="1097"/>
        <v>0</v>
      </c>
      <c r="Z2014" s="72">
        <f t="shared" si="1098"/>
        <v>0</v>
      </c>
      <c r="AA2014" s="2">
        <f t="shared" si="1084"/>
        <v>0</v>
      </c>
      <c r="AB2014" s="12">
        <f t="shared" si="1106"/>
        <v>4.6600000000000003E-2</v>
      </c>
      <c r="AC2014" s="17">
        <f t="shared" si="1099"/>
        <v>18</v>
      </c>
      <c r="AD2014" s="17">
        <v>252</v>
      </c>
      <c r="AE2014" s="13">
        <f t="shared" si="1077"/>
        <v>1.003258642</v>
      </c>
      <c r="AF2014" s="2">
        <f t="shared" si="1085"/>
        <v>1074.69387628</v>
      </c>
      <c r="AG2014" s="2">
        <f t="shared" si="1100"/>
        <v>1092.84048441</v>
      </c>
      <c r="AH2014" s="3">
        <f t="shared" si="1101"/>
        <v>0</v>
      </c>
      <c r="AI2014" s="4" t="str">
        <f t="shared" si="1078"/>
        <v>A+J=</v>
      </c>
      <c r="AJ2014" s="11">
        <f t="shared" si="1107"/>
        <v>43173</v>
      </c>
      <c r="AK2014" s="11"/>
      <c r="AL2014" s="4"/>
      <c r="AM2014" s="1"/>
      <c r="AN2014" s="11"/>
      <c r="AO2014" s="1"/>
      <c r="AP2014" s="1"/>
      <c r="AQ2014" s="3"/>
      <c r="AR2014" s="3"/>
      <c r="AS2014" s="6"/>
      <c r="AT2014" s="1"/>
      <c r="AU2014" s="1"/>
      <c r="AV2014" s="1"/>
      <c r="AW2014" s="1"/>
      <c r="AX2014" s="1"/>
      <c r="AY2014" s="1"/>
      <c r="AZ2014" s="1"/>
      <c r="BA2014" s="1"/>
      <c r="BB2014" s="1"/>
    </row>
    <row r="2015" spans="1:54" x14ac:dyDescent="0.2">
      <c r="A2015" s="158">
        <f t="shared" si="1102"/>
        <v>43171</v>
      </c>
      <c r="B2015" s="2">
        <f t="shared" si="1086"/>
        <v>336459.68483579293</v>
      </c>
      <c r="C2015" s="2">
        <f t="shared" si="1103"/>
        <v>238143.27718201</v>
      </c>
      <c r="D2015" s="2">
        <f>SUM(Y2015:Y$2170)</f>
        <v>10123.9211552</v>
      </c>
      <c r="E2015" s="73">
        <f t="shared" si="1087"/>
        <v>228019.35602681001</v>
      </c>
      <c r="F2015" s="88">
        <f t="shared" si="1080"/>
        <v>4916.46</v>
      </c>
      <c r="G2015" s="3">
        <f>IF(AND(N2015=1,N2014&gt;1),VLOOKUP(A2014,[1]Plan1!$BK$81:$BM$259,3),G2014)</f>
        <v>4930.72</v>
      </c>
      <c r="H2015" s="11">
        <f t="shared" si="1081"/>
        <v>43084</v>
      </c>
      <c r="I2015" s="11">
        <f t="shared" si="1082"/>
        <v>43115</v>
      </c>
      <c r="J2015" s="12">
        <f t="shared" si="1088"/>
        <v>2.9004609007294846E-3</v>
      </c>
      <c r="K2015" s="11">
        <f t="shared" si="1104"/>
        <v>43173</v>
      </c>
      <c r="L2015" s="11">
        <f t="shared" si="1089"/>
        <v>43173</v>
      </c>
      <c r="M2015" s="1">
        <f t="shared" si="1108"/>
        <v>20</v>
      </c>
      <c r="N2015" s="1">
        <f t="shared" si="1090"/>
        <v>18</v>
      </c>
      <c r="O2015" s="2">
        <f t="shared" si="1091"/>
        <v>1.00261003</v>
      </c>
      <c r="P2015" s="13">
        <f t="shared" si="1083"/>
        <v>1.0044004799999999</v>
      </c>
      <c r="Q2015" s="13">
        <f t="shared" ref="Q2015:Q2078" si="1109">IF(L2015&gt;L2014,Q2014*P2015,Q2014)</f>
        <v>1.4056261243536461</v>
      </c>
      <c r="R2015" s="2">
        <f t="shared" si="1079"/>
        <v>1.40929485</v>
      </c>
      <c r="S2015" s="2">
        <f t="shared" si="1105"/>
        <v>1.3848725200000001</v>
      </c>
      <c r="T2015" s="2">
        <f t="shared" si="1092"/>
        <v>329798.08039209998</v>
      </c>
      <c r="U2015" s="2">
        <f t="shared" si="1093"/>
        <v>3896.4190472831356</v>
      </c>
      <c r="V2015" s="2">
        <f t="shared" si="1094"/>
        <v>93327.148122089799</v>
      </c>
      <c r="W2015" s="2">
        <f t="shared" si="1095"/>
        <v>335366.84435138293</v>
      </c>
      <c r="X2015" s="17">
        <f t="shared" si="1096"/>
        <v>0</v>
      </c>
      <c r="Y2015" s="2">
        <f t="shared" si="1097"/>
        <v>0</v>
      </c>
      <c r="Z2015" s="72">
        <f t="shared" si="1098"/>
        <v>0</v>
      </c>
      <c r="AA2015" s="2">
        <f t="shared" si="1084"/>
        <v>0</v>
      </c>
      <c r="AB2015" s="12">
        <f t="shared" si="1106"/>
        <v>4.6600000000000003E-2</v>
      </c>
      <c r="AC2015" s="17">
        <f t="shared" si="1099"/>
        <v>18</v>
      </c>
      <c r="AD2015" s="17">
        <v>252</v>
      </c>
      <c r="AE2015" s="13">
        <f t="shared" ref="AE2015:AE2078" si="1110">ROUND((1+AB2015)^TRUNC((AC2015/AD2015),9),9)</f>
        <v>1.003258642</v>
      </c>
      <c r="AF2015" s="2">
        <f t="shared" si="1085"/>
        <v>1074.69387628</v>
      </c>
      <c r="AG2015" s="2">
        <f t="shared" si="1100"/>
        <v>1092.84048441</v>
      </c>
      <c r="AH2015" s="3">
        <f t="shared" si="1101"/>
        <v>0</v>
      </c>
      <c r="AI2015" s="4" t="str">
        <f t="shared" si="1078"/>
        <v>A+J=</v>
      </c>
      <c r="AJ2015" s="11">
        <f t="shared" si="1107"/>
        <v>43173</v>
      </c>
      <c r="AK2015" s="11"/>
      <c r="AL2015" s="4"/>
      <c r="AM2015" s="1"/>
      <c r="AN2015" s="11"/>
      <c r="AO2015" s="1"/>
      <c r="AP2015" s="1"/>
      <c r="AQ2015" s="3"/>
      <c r="AR2015" s="3"/>
      <c r="AS2015" s="6"/>
      <c r="AT2015" s="1"/>
      <c r="AU2015" s="1"/>
      <c r="AV2015" s="1"/>
      <c r="AW2015" s="1"/>
      <c r="AX2015" s="1"/>
      <c r="AY2015" s="1"/>
      <c r="AZ2015" s="1"/>
      <c r="BA2015" s="1"/>
      <c r="BB2015" s="1"/>
    </row>
    <row r="2016" spans="1:54" x14ac:dyDescent="0.2">
      <c r="A2016" s="158">
        <f t="shared" si="1102"/>
        <v>43172</v>
      </c>
      <c r="B2016" s="2">
        <f t="shared" si="1086"/>
        <v>336567.19882681448</v>
      </c>
      <c r="C2016" s="2">
        <f t="shared" si="1103"/>
        <v>238143.27718201</v>
      </c>
      <c r="D2016" s="2">
        <f>SUM(Y2016:Y$2170)</f>
        <v>10123.9211552</v>
      </c>
      <c r="E2016" s="73">
        <f t="shared" si="1087"/>
        <v>228019.35602681001</v>
      </c>
      <c r="F2016" s="88">
        <f t="shared" si="1080"/>
        <v>4916.46</v>
      </c>
      <c r="G2016" s="3">
        <f>IF(AND(N2016=1,N2015&gt;1),VLOOKUP(A2015,[1]Plan1!$BK$81:$BM$259,3),G2015)</f>
        <v>4930.72</v>
      </c>
      <c r="H2016" s="11">
        <f t="shared" si="1081"/>
        <v>43084</v>
      </c>
      <c r="I2016" s="11">
        <f t="shared" si="1082"/>
        <v>43115</v>
      </c>
      <c r="J2016" s="12">
        <f t="shared" si="1088"/>
        <v>2.9004609007294846E-3</v>
      </c>
      <c r="K2016" s="11">
        <f t="shared" si="1104"/>
        <v>43173</v>
      </c>
      <c r="L2016" s="11">
        <f t="shared" si="1089"/>
        <v>43173</v>
      </c>
      <c r="M2016" s="1">
        <f t="shared" si="1108"/>
        <v>20</v>
      </c>
      <c r="N2016" s="1">
        <f t="shared" si="1090"/>
        <v>19</v>
      </c>
      <c r="O2016" s="2">
        <f t="shared" si="1091"/>
        <v>1.00275523</v>
      </c>
      <c r="P2016" s="13">
        <f t="shared" si="1083"/>
        <v>1.0044004799999999</v>
      </c>
      <c r="Q2016" s="13">
        <f t="shared" si="1109"/>
        <v>1.4056261243536461</v>
      </c>
      <c r="R2016" s="2">
        <f t="shared" si="1079"/>
        <v>1.40949894</v>
      </c>
      <c r="S2016" s="2">
        <f t="shared" si="1105"/>
        <v>1.3848725200000001</v>
      </c>
      <c r="T2016" s="2">
        <f t="shared" si="1092"/>
        <v>329798.08039209998</v>
      </c>
      <c r="U2016" s="2">
        <f t="shared" si="1093"/>
        <v>3896.4190472831356</v>
      </c>
      <c r="V2016" s="2">
        <f t="shared" si="1094"/>
        <v>93373.684592461301</v>
      </c>
      <c r="W2016" s="2">
        <f t="shared" si="1095"/>
        <v>335413.38082175446</v>
      </c>
      <c r="X2016" s="17">
        <f t="shared" si="1096"/>
        <v>0</v>
      </c>
      <c r="Y2016" s="2">
        <f t="shared" si="1097"/>
        <v>0</v>
      </c>
      <c r="Z2016" s="72">
        <f t="shared" si="1098"/>
        <v>0</v>
      </c>
      <c r="AA2016" s="2">
        <f t="shared" si="1084"/>
        <v>0</v>
      </c>
      <c r="AB2016" s="12">
        <f t="shared" si="1106"/>
        <v>4.6600000000000003E-2</v>
      </c>
      <c r="AC2016" s="17">
        <f t="shared" si="1099"/>
        <v>19</v>
      </c>
      <c r="AD2016" s="17">
        <v>252</v>
      </c>
      <c r="AE2016" s="13">
        <f t="shared" si="1110"/>
        <v>1.003439988</v>
      </c>
      <c r="AF2016" s="2">
        <f t="shared" si="1085"/>
        <v>1134.50143897</v>
      </c>
      <c r="AG2016" s="2">
        <f t="shared" si="1100"/>
        <v>1153.8180050599999</v>
      </c>
      <c r="AH2016" s="3">
        <f t="shared" si="1101"/>
        <v>0</v>
      </c>
      <c r="AI2016" s="4" t="str">
        <f t="shared" si="1078"/>
        <v>A+J=</v>
      </c>
      <c r="AJ2016" s="11">
        <f t="shared" si="1107"/>
        <v>43173</v>
      </c>
      <c r="AK2016" s="11"/>
      <c r="AL2016" s="4"/>
      <c r="AM2016" s="1"/>
      <c r="AN2016" s="11"/>
      <c r="AO2016" s="1"/>
      <c r="AP2016" s="1"/>
      <c r="AQ2016" s="3"/>
      <c r="AR2016" s="3"/>
      <c r="AS2016" s="6"/>
      <c r="AT2016" s="1"/>
      <c r="AU2016" s="1"/>
      <c r="AV2016" s="1"/>
      <c r="AW2016" s="1"/>
      <c r="AX2016" s="1"/>
      <c r="AY2016" s="1"/>
      <c r="AZ2016" s="1"/>
      <c r="BA2016" s="1"/>
      <c r="BB2016" s="1"/>
    </row>
    <row r="2017" spans="1:54" x14ac:dyDescent="0.2">
      <c r="A2017" s="158">
        <f t="shared" si="1102"/>
        <v>43173</v>
      </c>
      <c r="B2017" s="2">
        <f t="shared" si="1086"/>
        <v>336674.75254414376</v>
      </c>
      <c r="C2017" s="2">
        <f t="shared" si="1103"/>
        <v>238143.27718201</v>
      </c>
      <c r="D2017" s="2">
        <f>SUM(Y2017:Y$2170)</f>
        <v>10123.9211552</v>
      </c>
      <c r="E2017" s="73">
        <f t="shared" si="1087"/>
        <v>228019.35602681001</v>
      </c>
      <c r="F2017" s="88">
        <f t="shared" si="1080"/>
        <v>4916.46</v>
      </c>
      <c r="G2017" s="3">
        <f>IF(AND(N2017=1,N2016&gt;1),VLOOKUP(A2016,[1]Plan1!$BK$81:$BM$259,3),G2016)</f>
        <v>4930.72</v>
      </c>
      <c r="H2017" s="11">
        <f t="shared" si="1081"/>
        <v>43084</v>
      </c>
      <c r="I2017" s="11">
        <f t="shared" si="1082"/>
        <v>43115</v>
      </c>
      <c r="J2017" s="12">
        <f t="shared" si="1088"/>
        <v>2.9004609007294846E-3</v>
      </c>
      <c r="K2017" s="11">
        <f t="shared" si="1104"/>
        <v>43206</v>
      </c>
      <c r="L2017" s="11">
        <f t="shared" si="1089"/>
        <v>43173</v>
      </c>
      <c r="M2017" s="1">
        <f t="shared" si="1108"/>
        <v>20</v>
      </c>
      <c r="N2017" s="1">
        <f t="shared" si="1090"/>
        <v>20</v>
      </c>
      <c r="O2017" s="2">
        <f t="shared" si="1091"/>
        <v>1.00290046</v>
      </c>
      <c r="P2017" s="13">
        <f t="shared" si="1083"/>
        <v>1.0044004799999999</v>
      </c>
      <c r="Q2017" s="13">
        <f t="shared" si="1109"/>
        <v>1.4056261243536461</v>
      </c>
      <c r="R2017" s="2">
        <f t="shared" si="1079"/>
        <v>1.4097030800000001</v>
      </c>
      <c r="S2017" s="2">
        <f t="shared" si="1105"/>
        <v>1.3848725200000001</v>
      </c>
      <c r="T2017" s="2">
        <f t="shared" si="1092"/>
        <v>329798.08039209998</v>
      </c>
      <c r="U2017" s="2">
        <f t="shared" si="1093"/>
        <v>3896.4190472831356</v>
      </c>
      <c r="V2017" s="2">
        <f t="shared" si="1094"/>
        <v>93420.232463800654</v>
      </c>
      <c r="W2017" s="2">
        <f t="shared" si="1095"/>
        <v>335459.92869309377</v>
      </c>
      <c r="X2017" s="17">
        <f t="shared" si="1096"/>
        <v>66</v>
      </c>
      <c r="Y2017" s="2">
        <f t="shared" si="1097"/>
        <v>1714.2410407299999</v>
      </c>
      <c r="Z2017" s="72">
        <f t="shared" si="1098"/>
        <v>7.19836E-3</v>
      </c>
      <c r="AA2017" s="2">
        <f t="shared" si="1084"/>
        <v>2374.0053099699999</v>
      </c>
      <c r="AB2017" s="12">
        <f t="shared" si="1106"/>
        <v>4.6600000000000003E-2</v>
      </c>
      <c r="AC2017" s="17">
        <f t="shared" si="1099"/>
        <v>20</v>
      </c>
      <c r="AD2017" s="17">
        <v>252</v>
      </c>
      <c r="AE2017" s="13">
        <f t="shared" si="1110"/>
        <v>1.0036213679999999</v>
      </c>
      <c r="AF2017" s="2">
        <f t="shared" si="1085"/>
        <v>1194.3202147899999</v>
      </c>
      <c r="AG2017" s="2">
        <f t="shared" si="1100"/>
        <v>1214.82385105</v>
      </c>
      <c r="AH2017" s="3">
        <f t="shared" si="1101"/>
        <v>3568.32552476</v>
      </c>
      <c r="AI2017" s="4" t="str">
        <f t="shared" si="1078"/>
        <v>A+J=</v>
      </c>
      <c r="AJ2017" s="11">
        <f t="shared" si="1107"/>
        <v>43173</v>
      </c>
      <c r="AK2017" s="11"/>
      <c r="AL2017" s="4"/>
      <c r="AM2017" s="1"/>
      <c r="AN2017" s="11"/>
      <c r="AO2017" s="1"/>
      <c r="AP2017" s="1"/>
      <c r="AQ2017" s="3"/>
      <c r="AR2017" s="3"/>
      <c r="AS2017" s="6"/>
      <c r="AT2017" s="1"/>
      <c r="AU2017" s="1"/>
      <c r="AV2017" s="1"/>
      <c r="AW2017" s="1"/>
      <c r="AX2017" s="1"/>
      <c r="AY2017" s="1"/>
      <c r="AZ2017" s="1"/>
      <c r="BA2017" s="1"/>
      <c r="BB2017" s="1"/>
    </row>
    <row r="2018" spans="1:54" x14ac:dyDescent="0.2">
      <c r="A2018" s="158">
        <f t="shared" si="1102"/>
        <v>43174</v>
      </c>
      <c r="B2018" s="2">
        <f t="shared" si="1086"/>
        <v>333192.82673065714</v>
      </c>
      <c r="C2018" s="2">
        <f t="shared" si="1103"/>
        <v>236429.03614128</v>
      </c>
      <c r="D2018" s="2">
        <f>SUM(Y2018:Y$2170)</f>
        <v>8409.6801144700003</v>
      </c>
      <c r="E2018" s="73">
        <f t="shared" si="1087"/>
        <v>228019.35602681001</v>
      </c>
      <c r="F2018" s="88">
        <f t="shared" si="1080"/>
        <v>4930.72</v>
      </c>
      <c r="G2018" s="3">
        <f>IF(AND(N2018=1,N2017&gt;1),VLOOKUP(A2017,[1]Plan1!$BK$81:$BM$259,3),G2017)</f>
        <v>4946.5</v>
      </c>
      <c r="H2018" s="11">
        <f t="shared" si="1081"/>
        <v>43115</v>
      </c>
      <c r="I2018" s="11">
        <f t="shared" si="1082"/>
        <v>43146</v>
      </c>
      <c r="J2018" s="12">
        <f t="shared" si="1088"/>
        <v>3.2003439659926691E-3</v>
      </c>
      <c r="K2018" s="11">
        <f t="shared" si="1104"/>
        <v>43206</v>
      </c>
      <c r="L2018" s="11">
        <f t="shared" si="1089"/>
        <v>43206</v>
      </c>
      <c r="M2018" s="1">
        <f t="shared" si="1108"/>
        <v>22</v>
      </c>
      <c r="N2018" s="1">
        <f t="shared" si="1090"/>
        <v>1</v>
      </c>
      <c r="O2018" s="2">
        <f t="shared" si="1091"/>
        <v>1.0001452399999999</v>
      </c>
      <c r="P2018" s="13">
        <f t="shared" si="1083"/>
        <v>1.00290046</v>
      </c>
      <c r="Q2018" s="13">
        <f t="shared" si="1109"/>
        <v>1.4097030867022888</v>
      </c>
      <c r="R2018" s="2">
        <f t="shared" si="1079"/>
        <v>1.4099078300000001</v>
      </c>
      <c r="S2018" s="2">
        <f t="shared" si="1105"/>
        <v>1.3848725200000001</v>
      </c>
      <c r="T2018" s="2">
        <f t="shared" si="1092"/>
        <v>327424.07508213999</v>
      </c>
      <c r="U2018" s="2">
        <f t="shared" si="1093"/>
        <v>3236.6547780499577</v>
      </c>
      <c r="V2018" s="2">
        <f t="shared" si="1094"/>
        <v>93466.919426947134</v>
      </c>
      <c r="W2018" s="2">
        <f t="shared" si="1095"/>
        <v>333132.61034627713</v>
      </c>
      <c r="X2018" s="17">
        <f t="shared" si="1096"/>
        <v>0</v>
      </c>
      <c r="Y2018" s="2">
        <f t="shared" si="1097"/>
        <v>0</v>
      </c>
      <c r="Z2018" s="72">
        <f t="shared" si="1098"/>
        <v>0</v>
      </c>
      <c r="AA2018" s="2">
        <f t="shared" si="1084"/>
        <v>0</v>
      </c>
      <c r="AB2018" s="12">
        <f t="shared" si="1106"/>
        <v>4.6600000000000003E-2</v>
      </c>
      <c r="AC2018" s="17">
        <f t="shared" si="1099"/>
        <v>1</v>
      </c>
      <c r="AD2018" s="17">
        <v>252</v>
      </c>
      <c r="AE2018" s="13">
        <f t="shared" si="1110"/>
        <v>1.0001807579999999</v>
      </c>
      <c r="AF2018" s="2">
        <f t="shared" si="1085"/>
        <v>59.18452096</v>
      </c>
      <c r="AG2018" s="2">
        <f t="shared" si="1100"/>
        <v>60.216384380000001</v>
      </c>
      <c r="AH2018" s="3">
        <f t="shared" si="1101"/>
        <v>0</v>
      </c>
      <c r="AI2018" s="4" t="str">
        <f t="shared" ref="AI2018:AI2081" si="1111">AI2017</f>
        <v>A+J=</v>
      </c>
      <c r="AJ2018" s="11">
        <f t="shared" si="1107"/>
        <v>43206</v>
      </c>
      <c r="AK2018" s="11"/>
      <c r="AL2018" s="4"/>
      <c r="AM2018" s="1"/>
      <c r="AN2018" s="11"/>
      <c r="AO2018" s="1"/>
      <c r="AP2018" s="1"/>
      <c r="AQ2018" s="3"/>
      <c r="AR2018" s="3"/>
      <c r="AS2018" s="6"/>
      <c r="AT2018" s="1"/>
      <c r="AU2018" s="1"/>
      <c r="AV2018" s="1"/>
      <c r="AW2018" s="1"/>
      <c r="AX2018" s="1"/>
      <c r="AY2018" s="1"/>
      <c r="AZ2018" s="1"/>
      <c r="BA2018" s="1"/>
      <c r="BB2018" s="1"/>
    </row>
    <row r="2019" spans="1:54" x14ac:dyDescent="0.2">
      <c r="A2019" s="158">
        <f t="shared" si="1102"/>
        <v>43175</v>
      </c>
      <c r="B2019" s="2">
        <f t="shared" si="1086"/>
        <v>333299.76446105429</v>
      </c>
      <c r="C2019" s="2">
        <f t="shared" si="1103"/>
        <v>236429.03614128</v>
      </c>
      <c r="D2019" s="2">
        <f>SUM(Y2019:Y$2170)</f>
        <v>8409.6801144700003</v>
      </c>
      <c r="E2019" s="73">
        <f t="shared" si="1087"/>
        <v>228019.35602681001</v>
      </c>
      <c r="F2019" s="88">
        <f t="shared" si="1080"/>
        <v>4930.72</v>
      </c>
      <c r="G2019" s="3">
        <f>IF(AND(N2019=1,N2018&gt;1),VLOOKUP(A2018,[1]Plan1!$BK$81:$BM$259,3),G2018)</f>
        <v>4946.5</v>
      </c>
      <c r="H2019" s="11">
        <f t="shared" si="1081"/>
        <v>43115</v>
      </c>
      <c r="I2019" s="11">
        <f t="shared" si="1082"/>
        <v>43146</v>
      </c>
      <c r="J2019" s="12">
        <f t="shared" si="1088"/>
        <v>3.2003439659926691E-3</v>
      </c>
      <c r="K2019" s="11">
        <f t="shared" si="1104"/>
        <v>43206</v>
      </c>
      <c r="L2019" s="11">
        <f t="shared" si="1089"/>
        <v>43206</v>
      </c>
      <c r="M2019" s="1">
        <f t="shared" si="1108"/>
        <v>22</v>
      </c>
      <c r="N2019" s="1">
        <f t="shared" si="1090"/>
        <v>2</v>
      </c>
      <c r="O2019" s="2">
        <f t="shared" si="1091"/>
        <v>1.0002905099999999</v>
      </c>
      <c r="P2019" s="13">
        <f t="shared" si="1083"/>
        <v>1.00290046</v>
      </c>
      <c r="Q2019" s="13">
        <f t="shared" si="1109"/>
        <v>1.4097030867022888</v>
      </c>
      <c r="R2019" s="2">
        <f t="shared" si="1079"/>
        <v>1.4101126100000001</v>
      </c>
      <c r="S2019" s="2">
        <f t="shared" si="1105"/>
        <v>1.3848725200000001</v>
      </c>
      <c r="T2019" s="2">
        <f t="shared" si="1092"/>
        <v>327424.07508213999</v>
      </c>
      <c r="U2019" s="2">
        <f t="shared" si="1093"/>
        <v>3236.6547780499577</v>
      </c>
      <c r="V2019" s="2">
        <f t="shared" si="1094"/>
        <v>93513.613230674309</v>
      </c>
      <c r="W2019" s="2">
        <f t="shared" si="1095"/>
        <v>333179.30415000429</v>
      </c>
      <c r="X2019" s="17">
        <f t="shared" si="1096"/>
        <v>0</v>
      </c>
      <c r="Y2019" s="2">
        <f t="shared" si="1097"/>
        <v>0</v>
      </c>
      <c r="Z2019" s="72">
        <f t="shared" si="1098"/>
        <v>0</v>
      </c>
      <c r="AA2019" s="2">
        <f t="shared" si="1084"/>
        <v>0</v>
      </c>
      <c r="AB2019" s="12">
        <f t="shared" si="1106"/>
        <v>4.6600000000000003E-2</v>
      </c>
      <c r="AC2019" s="17">
        <f t="shared" si="1099"/>
        <v>2</v>
      </c>
      <c r="AD2019" s="17">
        <v>252</v>
      </c>
      <c r="AE2019" s="13">
        <f t="shared" si="1110"/>
        <v>1.0003615480000001</v>
      </c>
      <c r="AF2019" s="2">
        <f t="shared" si="1085"/>
        <v>118.37951949000001</v>
      </c>
      <c r="AG2019" s="2">
        <f t="shared" si="1100"/>
        <v>120.46031105</v>
      </c>
      <c r="AH2019" s="3">
        <f t="shared" si="1101"/>
        <v>0</v>
      </c>
      <c r="AI2019" s="4" t="str">
        <f t="shared" si="1111"/>
        <v>A+J=</v>
      </c>
      <c r="AJ2019" s="11">
        <f t="shared" si="1107"/>
        <v>43206</v>
      </c>
      <c r="AK2019" s="11"/>
      <c r="AL2019" s="4"/>
      <c r="AM2019" s="1"/>
      <c r="AN2019" s="11"/>
      <c r="AO2019" s="1"/>
      <c r="AP2019" s="1"/>
      <c r="AQ2019" s="3"/>
      <c r="AR2019" s="3"/>
      <c r="AS2019" s="6"/>
      <c r="AT2019" s="1"/>
      <c r="AU2019" s="1"/>
      <c r="AV2019" s="1"/>
      <c r="AW2019" s="1"/>
      <c r="AX2019" s="1"/>
      <c r="AY2019" s="1"/>
      <c r="AZ2019" s="1"/>
      <c r="BA2019" s="1"/>
      <c r="BB2019" s="1"/>
    </row>
    <row r="2020" spans="1:54" x14ac:dyDescent="0.2">
      <c r="A2020" s="158">
        <f t="shared" si="1102"/>
        <v>43176</v>
      </c>
      <c r="B2020" s="2">
        <f t="shared" si="1086"/>
        <v>333406.73919718567</v>
      </c>
      <c r="C2020" s="2">
        <f t="shared" si="1103"/>
        <v>236429.03614128</v>
      </c>
      <c r="D2020" s="2">
        <f>SUM(Y2020:Y$2170)</f>
        <v>8409.6801144700003</v>
      </c>
      <c r="E2020" s="73">
        <f t="shared" si="1087"/>
        <v>228019.35602681001</v>
      </c>
      <c r="F2020" s="88">
        <f t="shared" si="1080"/>
        <v>4930.72</v>
      </c>
      <c r="G2020" s="3">
        <f>IF(AND(N2020=1,N2019&gt;1),VLOOKUP(A2019,[1]Plan1!$BK$81:$BM$259,3),G2019)</f>
        <v>4946.5</v>
      </c>
      <c r="H2020" s="11">
        <f t="shared" si="1081"/>
        <v>43115</v>
      </c>
      <c r="I2020" s="11">
        <f t="shared" si="1082"/>
        <v>43146</v>
      </c>
      <c r="J2020" s="12">
        <f t="shared" si="1088"/>
        <v>3.2003439659926691E-3</v>
      </c>
      <c r="K2020" s="11">
        <f t="shared" si="1104"/>
        <v>43206</v>
      </c>
      <c r="L2020" s="11">
        <f t="shared" si="1089"/>
        <v>43206</v>
      </c>
      <c r="M2020" s="1">
        <f t="shared" si="1108"/>
        <v>22</v>
      </c>
      <c r="N2020" s="1">
        <f t="shared" si="1090"/>
        <v>3</v>
      </c>
      <c r="O2020" s="2">
        <f t="shared" si="1091"/>
        <v>1.0004358</v>
      </c>
      <c r="P2020" s="13">
        <f t="shared" si="1083"/>
        <v>1.00290046</v>
      </c>
      <c r="Q2020" s="13">
        <f t="shared" si="1109"/>
        <v>1.4097030867022888</v>
      </c>
      <c r="R2020" s="2">
        <f t="shared" si="1079"/>
        <v>1.4103174300000001</v>
      </c>
      <c r="S2020" s="2">
        <f t="shared" si="1105"/>
        <v>1.3848725200000001</v>
      </c>
      <c r="T2020" s="2">
        <f t="shared" si="1092"/>
        <v>327424.07508213999</v>
      </c>
      <c r="U2020" s="2">
        <f t="shared" si="1093"/>
        <v>3236.6547780499577</v>
      </c>
      <c r="V2020" s="2">
        <f t="shared" si="1094"/>
        <v>93560.316155175722</v>
      </c>
      <c r="W2020" s="2">
        <f t="shared" si="1095"/>
        <v>333226.00707450567</v>
      </c>
      <c r="X2020" s="17">
        <f t="shared" si="1096"/>
        <v>0</v>
      </c>
      <c r="Y2020" s="2">
        <f t="shared" si="1097"/>
        <v>0</v>
      </c>
      <c r="Z2020" s="72">
        <f t="shared" si="1098"/>
        <v>0</v>
      </c>
      <c r="AA2020" s="2">
        <f t="shared" si="1084"/>
        <v>0</v>
      </c>
      <c r="AB2020" s="12">
        <f t="shared" si="1106"/>
        <v>4.6600000000000003E-2</v>
      </c>
      <c r="AC2020" s="17">
        <f t="shared" si="1099"/>
        <v>3</v>
      </c>
      <c r="AD2020" s="17">
        <v>252</v>
      </c>
      <c r="AE2020" s="13">
        <f t="shared" si="1110"/>
        <v>1.0005423710000001</v>
      </c>
      <c r="AF2020" s="2">
        <f t="shared" si="1085"/>
        <v>177.58532302</v>
      </c>
      <c r="AG2020" s="2">
        <f t="shared" si="1100"/>
        <v>180.73212268</v>
      </c>
      <c r="AH2020" s="3">
        <f t="shared" si="1101"/>
        <v>0</v>
      </c>
      <c r="AI2020" s="4" t="str">
        <f t="shared" si="1111"/>
        <v>A+J=</v>
      </c>
      <c r="AJ2020" s="11">
        <f t="shared" si="1107"/>
        <v>43206</v>
      </c>
      <c r="AK2020" s="11"/>
      <c r="AL2020" s="4"/>
      <c r="AM2020" s="1"/>
      <c r="AN2020" s="11"/>
      <c r="AO2020" s="1"/>
      <c r="AP2020" s="1"/>
      <c r="AQ2020" s="3"/>
      <c r="AR2020" s="3"/>
      <c r="AS2020" s="6"/>
      <c r="AT2020" s="1"/>
      <c r="AU2020" s="1"/>
      <c r="AV2020" s="1"/>
      <c r="AW2020" s="1"/>
      <c r="AX2020" s="1"/>
      <c r="AY2020" s="1"/>
      <c r="AZ2020" s="1"/>
      <c r="BA2020" s="1"/>
      <c r="BB2020" s="1"/>
    </row>
    <row r="2021" spans="1:54" x14ac:dyDescent="0.2">
      <c r="A2021" s="158">
        <f t="shared" si="1102"/>
        <v>43177</v>
      </c>
      <c r="B2021" s="2">
        <f t="shared" si="1086"/>
        <v>333406.73919718567</v>
      </c>
      <c r="C2021" s="2">
        <f t="shared" si="1103"/>
        <v>236429.03614128</v>
      </c>
      <c r="D2021" s="2">
        <f>SUM(Y2021:Y$2170)</f>
        <v>8409.6801144700003</v>
      </c>
      <c r="E2021" s="73">
        <f t="shared" si="1087"/>
        <v>228019.35602681001</v>
      </c>
      <c r="F2021" s="88">
        <f t="shared" si="1080"/>
        <v>4930.72</v>
      </c>
      <c r="G2021" s="3">
        <f>IF(AND(N2021=1,N2020&gt;1),VLOOKUP(A2020,[1]Plan1!$BK$81:$BM$259,3),G2020)</f>
        <v>4946.5</v>
      </c>
      <c r="H2021" s="11">
        <f t="shared" si="1081"/>
        <v>43115</v>
      </c>
      <c r="I2021" s="11">
        <f t="shared" si="1082"/>
        <v>43146</v>
      </c>
      <c r="J2021" s="12">
        <f t="shared" si="1088"/>
        <v>3.2003439659926691E-3</v>
      </c>
      <c r="K2021" s="11">
        <f t="shared" si="1104"/>
        <v>43206</v>
      </c>
      <c r="L2021" s="11">
        <f t="shared" si="1089"/>
        <v>43206</v>
      </c>
      <c r="M2021" s="1">
        <f t="shared" si="1108"/>
        <v>22</v>
      </c>
      <c r="N2021" s="1">
        <f t="shared" si="1090"/>
        <v>3</v>
      </c>
      <c r="O2021" s="2">
        <f t="shared" si="1091"/>
        <v>1.0004358</v>
      </c>
      <c r="P2021" s="13">
        <f t="shared" si="1083"/>
        <v>1.00290046</v>
      </c>
      <c r="Q2021" s="13">
        <f t="shared" si="1109"/>
        <v>1.4097030867022888</v>
      </c>
      <c r="R2021" s="2">
        <f t="shared" si="1079"/>
        <v>1.4103174300000001</v>
      </c>
      <c r="S2021" s="2">
        <f t="shared" si="1105"/>
        <v>1.3848725200000001</v>
      </c>
      <c r="T2021" s="2">
        <f t="shared" si="1092"/>
        <v>327424.07508213999</v>
      </c>
      <c r="U2021" s="2">
        <f t="shared" si="1093"/>
        <v>3236.6547780499577</v>
      </c>
      <c r="V2021" s="2">
        <f t="shared" si="1094"/>
        <v>93560.316155175722</v>
      </c>
      <c r="W2021" s="2">
        <f t="shared" si="1095"/>
        <v>333226.00707450567</v>
      </c>
      <c r="X2021" s="17">
        <f t="shared" si="1096"/>
        <v>0</v>
      </c>
      <c r="Y2021" s="2">
        <f t="shared" si="1097"/>
        <v>0</v>
      </c>
      <c r="Z2021" s="72">
        <f t="shared" si="1098"/>
        <v>0</v>
      </c>
      <c r="AA2021" s="2">
        <f t="shared" si="1084"/>
        <v>0</v>
      </c>
      <c r="AB2021" s="12">
        <f t="shared" si="1106"/>
        <v>4.6600000000000003E-2</v>
      </c>
      <c r="AC2021" s="17">
        <f t="shared" si="1099"/>
        <v>3</v>
      </c>
      <c r="AD2021" s="17">
        <v>252</v>
      </c>
      <c r="AE2021" s="13">
        <f t="shared" si="1110"/>
        <v>1.0005423710000001</v>
      </c>
      <c r="AF2021" s="2">
        <f t="shared" si="1085"/>
        <v>177.58532302</v>
      </c>
      <c r="AG2021" s="2">
        <f t="shared" si="1100"/>
        <v>180.73212268</v>
      </c>
      <c r="AH2021" s="3">
        <f t="shared" si="1101"/>
        <v>0</v>
      </c>
      <c r="AI2021" s="4" t="str">
        <f t="shared" si="1111"/>
        <v>A+J=</v>
      </c>
      <c r="AJ2021" s="11">
        <f t="shared" si="1107"/>
        <v>43206</v>
      </c>
      <c r="AK2021" s="11"/>
      <c r="AL2021" s="4"/>
      <c r="AM2021" s="1"/>
      <c r="AN2021" s="11"/>
      <c r="AO2021" s="1"/>
      <c r="AP2021" s="1"/>
      <c r="AQ2021" s="3"/>
      <c r="AR2021" s="3"/>
      <c r="AS2021" s="6"/>
      <c r="AT2021" s="1"/>
      <c r="AU2021" s="1"/>
      <c r="AV2021" s="1"/>
      <c r="AW2021" s="1"/>
      <c r="AX2021" s="1"/>
      <c r="AY2021" s="1"/>
      <c r="AZ2021" s="1"/>
      <c r="BA2021" s="1"/>
      <c r="BB2021" s="1"/>
    </row>
    <row r="2022" spans="1:54" x14ac:dyDescent="0.2">
      <c r="A2022" s="158">
        <f t="shared" si="1102"/>
        <v>43178</v>
      </c>
      <c r="B2022" s="2">
        <f t="shared" si="1086"/>
        <v>333406.73919718567</v>
      </c>
      <c r="C2022" s="2">
        <f t="shared" si="1103"/>
        <v>236429.03614128</v>
      </c>
      <c r="D2022" s="2">
        <f>SUM(Y2022:Y$2170)</f>
        <v>8409.6801144700003</v>
      </c>
      <c r="E2022" s="73">
        <f t="shared" si="1087"/>
        <v>228019.35602681001</v>
      </c>
      <c r="F2022" s="88">
        <f t="shared" si="1080"/>
        <v>4930.72</v>
      </c>
      <c r="G2022" s="3">
        <f>IF(AND(N2022=1,N2021&gt;1),VLOOKUP(A2021,[1]Plan1!$BK$81:$BM$259,3),G2021)</f>
        <v>4946.5</v>
      </c>
      <c r="H2022" s="11">
        <f t="shared" si="1081"/>
        <v>43115</v>
      </c>
      <c r="I2022" s="11">
        <f t="shared" si="1082"/>
        <v>43146</v>
      </c>
      <c r="J2022" s="12">
        <f t="shared" si="1088"/>
        <v>3.2003439659926691E-3</v>
      </c>
      <c r="K2022" s="11">
        <f t="shared" si="1104"/>
        <v>43206</v>
      </c>
      <c r="L2022" s="11">
        <f t="shared" si="1089"/>
        <v>43206</v>
      </c>
      <c r="M2022" s="1">
        <f t="shared" si="1108"/>
        <v>22</v>
      </c>
      <c r="N2022" s="1">
        <f t="shared" si="1090"/>
        <v>3</v>
      </c>
      <c r="O2022" s="2">
        <f t="shared" si="1091"/>
        <v>1.0004358</v>
      </c>
      <c r="P2022" s="13">
        <f t="shared" si="1083"/>
        <v>1.00290046</v>
      </c>
      <c r="Q2022" s="13">
        <f t="shared" si="1109"/>
        <v>1.4097030867022888</v>
      </c>
      <c r="R2022" s="2">
        <f t="shared" si="1079"/>
        <v>1.4103174300000001</v>
      </c>
      <c r="S2022" s="2">
        <f t="shared" si="1105"/>
        <v>1.3848725200000001</v>
      </c>
      <c r="T2022" s="2">
        <f t="shared" si="1092"/>
        <v>327424.07508213999</v>
      </c>
      <c r="U2022" s="2">
        <f t="shared" si="1093"/>
        <v>3236.6547780499577</v>
      </c>
      <c r="V2022" s="2">
        <f t="shared" si="1094"/>
        <v>93560.316155175722</v>
      </c>
      <c r="W2022" s="2">
        <f t="shared" si="1095"/>
        <v>333226.00707450567</v>
      </c>
      <c r="X2022" s="17">
        <f t="shared" si="1096"/>
        <v>0</v>
      </c>
      <c r="Y2022" s="2">
        <f t="shared" si="1097"/>
        <v>0</v>
      </c>
      <c r="Z2022" s="72">
        <f t="shared" si="1098"/>
        <v>0</v>
      </c>
      <c r="AA2022" s="2">
        <f t="shared" si="1084"/>
        <v>0</v>
      </c>
      <c r="AB2022" s="12">
        <f t="shared" si="1106"/>
        <v>4.6600000000000003E-2</v>
      </c>
      <c r="AC2022" s="17">
        <f t="shared" si="1099"/>
        <v>3</v>
      </c>
      <c r="AD2022" s="17">
        <v>252</v>
      </c>
      <c r="AE2022" s="13">
        <f t="shared" si="1110"/>
        <v>1.0005423710000001</v>
      </c>
      <c r="AF2022" s="2">
        <f t="shared" si="1085"/>
        <v>177.58532302</v>
      </c>
      <c r="AG2022" s="2">
        <f t="shared" si="1100"/>
        <v>180.73212268</v>
      </c>
      <c r="AH2022" s="3">
        <f t="shared" si="1101"/>
        <v>0</v>
      </c>
      <c r="AI2022" s="4" t="str">
        <f t="shared" si="1111"/>
        <v>A+J=</v>
      </c>
      <c r="AJ2022" s="11">
        <f t="shared" si="1107"/>
        <v>43206</v>
      </c>
      <c r="AK2022" s="11"/>
      <c r="AL2022" s="4"/>
      <c r="AM2022" s="1"/>
      <c r="AN2022" s="11"/>
      <c r="AO2022" s="1"/>
      <c r="AP2022" s="1"/>
      <c r="AQ2022" s="3"/>
      <c r="AR2022" s="3"/>
      <c r="AS2022" s="6"/>
      <c r="AT2022" s="1"/>
      <c r="AU2022" s="1"/>
      <c r="AV2022" s="1"/>
      <c r="AW2022" s="1"/>
      <c r="AX2022" s="1"/>
      <c r="AY2022" s="1"/>
      <c r="AZ2022" s="1"/>
      <c r="BA2022" s="1"/>
      <c r="BB2022" s="1"/>
    </row>
    <row r="2023" spans="1:54" x14ac:dyDescent="0.2">
      <c r="A2023" s="158">
        <f t="shared" si="1102"/>
        <v>43179</v>
      </c>
      <c r="B2023" s="2">
        <f t="shared" si="1086"/>
        <v>333513.75094861136</v>
      </c>
      <c r="C2023" s="2">
        <f t="shared" si="1103"/>
        <v>236429.03614128</v>
      </c>
      <c r="D2023" s="2">
        <f>SUM(Y2023:Y$2170)</f>
        <v>8409.6801144700003</v>
      </c>
      <c r="E2023" s="73">
        <f t="shared" si="1087"/>
        <v>228019.35602681001</v>
      </c>
      <c r="F2023" s="88">
        <f t="shared" si="1080"/>
        <v>4930.72</v>
      </c>
      <c r="G2023" s="3">
        <f>IF(AND(N2023=1,N2022&gt;1),VLOOKUP(A2022,[1]Plan1!$BK$81:$BM$259,3),G2022)</f>
        <v>4946.5</v>
      </c>
      <c r="H2023" s="11">
        <f t="shared" si="1081"/>
        <v>43115</v>
      </c>
      <c r="I2023" s="11">
        <f t="shared" si="1082"/>
        <v>43146</v>
      </c>
      <c r="J2023" s="12">
        <f t="shared" si="1088"/>
        <v>3.2003439659926691E-3</v>
      </c>
      <c r="K2023" s="11">
        <f t="shared" si="1104"/>
        <v>43206</v>
      </c>
      <c r="L2023" s="11">
        <f t="shared" si="1089"/>
        <v>43206</v>
      </c>
      <c r="M2023" s="1">
        <f t="shared" si="1108"/>
        <v>22</v>
      </c>
      <c r="N2023" s="1">
        <f t="shared" si="1090"/>
        <v>4</v>
      </c>
      <c r="O2023" s="2">
        <f t="shared" si="1091"/>
        <v>1.0005811200000001</v>
      </c>
      <c r="P2023" s="13">
        <f t="shared" si="1083"/>
        <v>1.00290046</v>
      </c>
      <c r="Q2023" s="13">
        <f t="shared" si="1109"/>
        <v>1.4097030867022888</v>
      </c>
      <c r="R2023" s="2">
        <f t="shared" si="1079"/>
        <v>1.4105222900000001</v>
      </c>
      <c r="S2023" s="2">
        <f t="shared" si="1105"/>
        <v>1.3848725200000001</v>
      </c>
      <c r="T2023" s="2">
        <f t="shared" si="1092"/>
        <v>327424.07508213999</v>
      </c>
      <c r="U2023" s="2">
        <f t="shared" si="1093"/>
        <v>3236.6547780499577</v>
      </c>
      <c r="V2023" s="2">
        <f t="shared" si="1094"/>
        <v>93607.028200451357</v>
      </c>
      <c r="W2023" s="2">
        <f t="shared" si="1095"/>
        <v>333272.71911978134</v>
      </c>
      <c r="X2023" s="17">
        <f t="shared" si="1096"/>
        <v>0</v>
      </c>
      <c r="Y2023" s="2">
        <f t="shared" si="1097"/>
        <v>0</v>
      </c>
      <c r="Z2023" s="72">
        <f t="shared" si="1098"/>
        <v>0</v>
      </c>
      <c r="AA2023" s="2">
        <f>IF(Z2023&gt;0,TRUNC(Z2023*T2021,8),0)</f>
        <v>0</v>
      </c>
      <c r="AB2023" s="12">
        <f t="shared" si="1106"/>
        <v>4.6600000000000003E-2</v>
      </c>
      <c r="AC2023" s="17">
        <f t="shared" si="1099"/>
        <v>4</v>
      </c>
      <c r="AD2023" s="17">
        <v>252</v>
      </c>
      <c r="AE2023" s="13">
        <f t="shared" si="1110"/>
        <v>1.0007232269999999</v>
      </c>
      <c r="AF2023" s="2">
        <f>TRUNC((T2021*(AE2023-1)),8)</f>
        <v>236.80193154</v>
      </c>
      <c r="AG2023" s="2">
        <f t="shared" si="1100"/>
        <v>241.03182882999999</v>
      </c>
      <c r="AH2023" s="3">
        <f t="shared" si="1101"/>
        <v>0</v>
      </c>
      <c r="AI2023" s="4" t="str">
        <f t="shared" si="1111"/>
        <v>A+J=</v>
      </c>
      <c r="AJ2023" s="11">
        <f t="shared" si="1107"/>
        <v>43206</v>
      </c>
      <c r="AK2023" s="18"/>
      <c r="AL2023" s="40"/>
      <c r="AM2023" s="38"/>
      <c r="AN2023" s="18"/>
      <c r="AO2023" s="38"/>
      <c r="AP2023" s="38"/>
      <c r="AQ2023" s="39"/>
      <c r="AR2023" s="39"/>
      <c r="AS2023" s="69"/>
      <c r="AT2023" s="38"/>
      <c r="AU2023" s="38"/>
      <c r="AV2023" s="38"/>
      <c r="AW2023" s="38"/>
      <c r="AX2023" s="38"/>
      <c r="AY2023" s="38"/>
      <c r="AZ2023" s="38"/>
      <c r="BA2023" s="38"/>
      <c r="BB2023" s="38"/>
    </row>
    <row r="2024" spans="1:54" x14ac:dyDescent="0.2">
      <c r="A2024" s="158">
        <f t="shared" si="1102"/>
        <v>43180</v>
      </c>
      <c r="B2024" s="2">
        <f t="shared" si="1086"/>
        <v>333620.79254481051</v>
      </c>
      <c r="C2024" s="2">
        <f t="shared" si="1103"/>
        <v>236429.03614128</v>
      </c>
      <c r="D2024" s="2">
        <f>SUM(Y2024:Y$2170)</f>
        <v>8409.6801144700003</v>
      </c>
      <c r="E2024" s="73">
        <f t="shared" si="1087"/>
        <v>228019.35602681001</v>
      </c>
      <c r="F2024" s="88">
        <f t="shared" si="1080"/>
        <v>4930.72</v>
      </c>
      <c r="G2024" s="3">
        <f>IF(AND(N2024=1,N2023&gt;1),VLOOKUP(A2023,[1]Plan1!$BK$81:$BM$259,3),G2023)</f>
        <v>4946.5</v>
      </c>
      <c r="H2024" s="11">
        <f t="shared" si="1081"/>
        <v>43115</v>
      </c>
      <c r="I2024" s="11">
        <f t="shared" si="1082"/>
        <v>43146</v>
      </c>
      <c r="J2024" s="12">
        <f t="shared" si="1088"/>
        <v>3.2003439659926691E-3</v>
      </c>
      <c r="K2024" s="11">
        <f t="shared" si="1104"/>
        <v>43206</v>
      </c>
      <c r="L2024" s="11">
        <f t="shared" si="1089"/>
        <v>43206</v>
      </c>
      <c r="M2024" s="1">
        <f t="shared" si="1108"/>
        <v>22</v>
      </c>
      <c r="N2024" s="1">
        <f t="shared" si="1090"/>
        <v>5</v>
      </c>
      <c r="O2024" s="2">
        <f t="shared" si="1091"/>
        <v>1.0007264499999999</v>
      </c>
      <c r="P2024" s="13">
        <f t="shared" si="1083"/>
        <v>1.00290046</v>
      </c>
      <c r="Q2024" s="13">
        <f t="shared" si="1109"/>
        <v>1.4097030867022888</v>
      </c>
      <c r="R2024" s="2">
        <f t="shared" si="1079"/>
        <v>1.41072716</v>
      </c>
      <c r="S2024" s="2">
        <f t="shared" si="1105"/>
        <v>1.3848725200000001</v>
      </c>
      <c r="T2024" s="2">
        <f t="shared" si="1092"/>
        <v>327424.07508213999</v>
      </c>
      <c r="U2024" s="2">
        <f t="shared" si="1093"/>
        <v>3236.6547780499577</v>
      </c>
      <c r="V2024" s="2">
        <f t="shared" si="1094"/>
        <v>93653.742525920548</v>
      </c>
      <c r="W2024" s="2">
        <f t="shared" si="1095"/>
        <v>333319.4334452505</v>
      </c>
      <c r="X2024" s="17">
        <f t="shared" si="1096"/>
        <v>0</v>
      </c>
      <c r="Y2024" s="2">
        <f t="shared" si="1097"/>
        <v>0</v>
      </c>
      <c r="Z2024" s="72">
        <f t="shared" si="1098"/>
        <v>0</v>
      </c>
      <c r="AA2024" s="2">
        <f t="shared" ref="AA2024:AA2087" si="1112">IF(Z2024&gt;0,TRUNC(Z2024*T2024,8),0)</f>
        <v>0</v>
      </c>
      <c r="AB2024" s="12">
        <f t="shared" si="1106"/>
        <v>4.6600000000000003E-2</v>
      </c>
      <c r="AC2024" s="17">
        <f t="shared" si="1099"/>
        <v>5</v>
      </c>
      <c r="AD2024" s="17">
        <v>252</v>
      </c>
      <c r="AE2024" s="13">
        <f t="shared" si="1110"/>
        <v>1.000904115</v>
      </c>
      <c r="AF2024" s="2">
        <f t="shared" ref="AF2024:AF2087" si="1113">TRUNC((T2024*(AE2024-1)),8)</f>
        <v>296.02901764000001</v>
      </c>
      <c r="AG2024" s="2">
        <f t="shared" si="1100"/>
        <v>301.35909956</v>
      </c>
      <c r="AH2024" s="3">
        <f t="shared" si="1101"/>
        <v>0</v>
      </c>
      <c r="AI2024" s="4" t="str">
        <f t="shared" si="1111"/>
        <v>A+J=</v>
      </c>
      <c r="AJ2024" s="11">
        <f t="shared" si="1107"/>
        <v>43206</v>
      </c>
      <c r="AK2024" s="11"/>
      <c r="AL2024" s="4"/>
      <c r="AM2024" s="1"/>
      <c r="AN2024" s="11"/>
      <c r="AO2024" s="1"/>
      <c r="AP2024" s="1"/>
      <c r="AQ2024" s="3"/>
      <c r="AR2024" s="3"/>
      <c r="AS2024" s="6"/>
      <c r="AT2024" s="1"/>
      <c r="AU2024" s="1"/>
      <c r="AV2024" s="1"/>
      <c r="AW2024" s="1"/>
      <c r="AX2024" s="1"/>
      <c r="AY2024" s="1"/>
      <c r="AZ2024" s="1"/>
      <c r="BA2024" s="1"/>
      <c r="BB2024" s="1"/>
    </row>
    <row r="2025" spans="1:54" x14ac:dyDescent="0.2">
      <c r="A2025" s="158">
        <f t="shared" si="1102"/>
        <v>43181</v>
      </c>
      <c r="B2025" s="2">
        <f t="shared" si="1086"/>
        <v>333727.86889023037</v>
      </c>
      <c r="C2025" s="2">
        <f t="shared" si="1103"/>
        <v>236429.03614128</v>
      </c>
      <c r="D2025" s="2">
        <f>SUM(Y2025:Y$2170)</f>
        <v>8409.6801144700003</v>
      </c>
      <c r="E2025" s="73">
        <f t="shared" si="1087"/>
        <v>228019.35602681001</v>
      </c>
      <c r="F2025" s="88">
        <f t="shared" si="1080"/>
        <v>4930.72</v>
      </c>
      <c r="G2025" s="3">
        <f>IF(AND(N2025=1,N2024&gt;1),VLOOKUP(A2024,[1]Plan1!$BK$81:$BM$259,3),G2024)</f>
        <v>4946.5</v>
      </c>
      <c r="H2025" s="11">
        <f t="shared" si="1081"/>
        <v>43115</v>
      </c>
      <c r="I2025" s="11">
        <f t="shared" si="1082"/>
        <v>43146</v>
      </c>
      <c r="J2025" s="12">
        <f t="shared" si="1088"/>
        <v>3.2003439659926691E-3</v>
      </c>
      <c r="K2025" s="11">
        <f t="shared" si="1104"/>
        <v>43206</v>
      </c>
      <c r="L2025" s="11">
        <f t="shared" si="1089"/>
        <v>43206</v>
      </c>
      <c r="M2025" s="1">
        <f t="shared" si="1108"/>
        <v>22</v>
      </c>
      <c r="N2025" s="1">
        <f t="shared" si="1090"/>
        <v>6</v>
      </c>
      <c r="O2025" s="2">
        <f t="shared" si="1091"/>
        <v>1.0008718000000001</v>
      </c>
      <c r="P2025" s="13">
        <f t="shared" si="1083"/>
        <v>1.00290046</v>
      </c>
      <c r="Q2025" s="13">
        <f t="shared" si="1109"/>
        <v>1.4097030867022888</v>
      </c>
      <c r="R2025" s="2">
        <f t="shared" ref="R2025:R2088" si="1114">TRUNC(TRUNC((O2025*Q2025),15),8)</f>
        <v>1.4109320599999999</v>
      </c>
      <c r="S2025" s="2">
        <f t="shared" si="1105"/>
        <v>1.3848725200000001</v>
      </c>
      <c r="T2025" s="2">
        <f t="shared" si="1092"/>
        <v>327424.07508213999</v>
      </c>
      <c r="U2025" s="2">
        <f t="shared" si="1093"/>
        <v>3236.6547780499577</v>
      </c>
      <c r="V2025" s="2">
        <f t="shared" si="1094"/>
        <v>93700.463691970435</v>
      </c>
      <c r="W2025" s="2">
        <f t="shared" si="1095"/>
        <v>333366.15461130039</v>
      </c>
      <c r="X2025" s="17">
        <f t="shared" si="1096"/>
        <v>0</v>
      </c>
      <c r="Y2025" s="2">
        <f t="shared" si="1097"/>
        <v>0</v>
      </c>
      <c r="Z2025" s="72">
        <f t="shared" si="1098"/>
        <v>0</v>
      </c>
      <c r="AA2025" s="2">
        <f t="shared" si="1112"/>
        <v>0</v>
      </c>
      <c r="AB2025" s="12">
        <f t="shared" si="1106"/>
        <v>4.6600000000000003E-2</v>
      </c>
      <c r="AC2025" s="17">
        <f t="shared" si="1099"/>
        <v>6</v>
      </c>
      <c r="AD2025" s="17">
        <v>252</v>
      </c>
      <c r="AE2025" s="13">
        <f t="shared" si="1110"/>
        <v>1.0010850360000001</v>
      </c>
      <c r="AF2025" s="2">
        <f t="shared" si="1113"/>
        <v>355.26690873000001</v>
      </c>
      <c r="AG2025" s="2">
        <f t="shared" si="1100"/>
        <v>361.71427892999998</v>
      </c>
      <c r="AH2025" s="3">
        <f t="shared" si="1101"/>
        <v>0</v>
      </c>
      <c r="AI2025" s="4" t="str">
        <f t="shared" si="1111"/>
        <v>A+J=</v>
      </c>
      <c r="AJ2025" s="11">
        <f t="shared" si="1107"/>
        <v>43206</v>
      </c>
      <c r="AK2025" s="11"/>
      <c r="AL2025" s="4"/>
      <c r="AM2025" s="1"/>
      <c r="AN2025" s="11"/>
      <c r="AO2025" s="1"/>
      <c r="AP2025" s="1"/>
      <c r="AQ2025" s="3"/>
      <c r="AR2025" s="3"/>
      <c r="AS2025" s="6"/>
      <c r="AT2025" s="1"/>
      <c r="AU2025" s="1"/>
      <c r="AV2025" s="1"/>
      <c r="AW2025" s="1"/>
      <c r="AX2025" s="1"/>
      <c r="AY2025" s="1"/>
      <c r="AZ2025" s="1"/>
      <c r="BA2025" s="1"/>
      <c r="BB2025" s="1"/>
    </row>
    <row r="2026" spans="1:54" x14ac:dyDescent="0.2">
      <c r="A2026" s="158">
        <f t="shared" si="1102"/>
        <v>43182</v>
      </c>
      <c r="B2026" s="2">
        <f t="shared" si="1086"/>
        <v>333834.98227627453</v>
      </c>
      <c r="C2026" s="2">
        <f t="shared" si="1103"/>
        <v>236429.03614128</v>
      </c>
      <c r="D2026" s="2">
        <f>SUM(Y2026:Y$2170)</f>
        <v>8409.6801144700003</v>
      </c>
      <c r="E2026" s="73">
        <f t="shared" si="1087"/>
        <v>228019.35602681001</v>
      </c>
      <c r="F2026" s="88">
        <f t="shared" ref="F2026:F2089" si="1115">IF(G2026=G2025,F2025,G2025)</f>
        <v>4930.72</v>
      </c>
      <c r="G2026" s="3">
        <f>IF(AND(N2026=1,N2025&gt;1),VLOOKUP(A2025,[1]Plan1!$BK$81:$BM$259,3),G2025)</f>
        <v>4946.5</v>
      </c>
      <c r="H2026" s="11">
        <f t="shared" ref="H2026:H2089" si="1116">EDATE(I2026,-1)</f>
        <v>43115</v>
      </c>
      <c r="I2026" s="11">
        <f t="shared" ref="I2026:I2089" si="1117">IF(X2025&gt;0,EDATE(A2026,-1),+I2025)</f>
        <v>43146</v>
      </c>
      <c r="J2026" s="12">
        <f t="shared" si="1088"/>
        <v>3.2003439659926691E-3</v>
      </c>
      <c r="K2026" s="11">
        <f t="shared" si="1104"/>
        <v>43206</v>
      </c>
      <c r="L2026" s="11">
        <f t="shared" si="1089"/>
        <v>43206</v>
      </c>
      <c r="M2026" s="1">
        <f t="shared" si="1108"/>
        <v>22</v>
      </c>
      <c r="N2026" s="1">
        <f t="shared" si="1090"/>
        <v>7</v>
      </c>
      <c r="O2026" s="2">
        <f t="shared" si="1091"/>
        <v>1.0010171800000001</v>
      </c>
      <c r="P2026" s="13">
        <f t="shared" ref="P2026:P2089" si="1118">IF(L2026&gt;L2025,O2025,P2025)</f>
        <v>1.00290046</v>
      </c>
      <c r="Q2026" s="13">
        <f t="shared" si="1109"/>
        <v>1.4097030867022888</v>
      </c>
      <c r="R2026" s="2">
        <f t="shared" si="1114"/>
        <v>1.4111370000000001</v>
      </c>
      <c r="S2026" s="2">
        <f t="shared" si="1105"/>
        <v>1.3848725200000001</v>
      </c>
      <c r="T2026" s="2">
        <f t="shared" si="1092"/>
        <v>327424.07508213999</v>
      </c>
      <c r="U2026" s="2">
        <f t="shared" si="1093"/>
        <v>3236.6547780499577</v>
      </c>
      <c r="V2026" s="2">
        <f t="shared" si="1094"/>
        <v>93747.193978794603</v>
      </c>
      <c r="W2026" s="2">
        <f t="shared" si="1095"/>
        <v>333412.88489812455</v>
      </c>
      <c r="X2026" s="17">
        <f t="shared" si="1096"/>
        <v>0</v>
      </c>
      <c r="Y2026" s="2">
        <f t="shared" si="1097"/>
        <v>0</v>
      </c>
      <c r="Z2026" s="72">
        <f t="shared" si="1098"/>
        <v>0</v>
      </c>
      <c r="AA2026" s="2">
        <f t="shared" si="1112"/>
        <v>0</v>
      </c>
      <c r="AB2026" s="12">
        <f t="shared" si="1106"/>
        <v>4.6600000000000003E-2</v>
      </c>
      <c r="AC2026" s="17">
        <f t="shared" si="1099"/>
        <v>7</v>
      </c>
      <c r="AD2026" s="17">
        <v>252</v>
      </c>
      <c r="AE2026" s="13">
        <f t="shared" si="1110"/>
        <v>1.0012659900000001</v>
      </c>
      <c r="AF2026" s="2">
        <f t="shared" si="1113"/>
        <v>414.51560481000001</v>
      </c>
      <c r="AG2026" s="2">
        <f t="shared" si="1100"/>
        <v>422.09737815</v>
      </c>
      <c r="AH2026" s="3">
        <f t="shared" si="1101"/>
        <v>0</v>
      </c>
      <c r="AI2026" s="4" t="str">
        <f t="shared" si="1111"/>
        <v>A+J=</v>
      </c>
      <c r="AJ2026" s="11">
        <f t="shared" si="1107"/>
        <v>43206</v>
      </c>
      <c r="AK2026" s="11"/>
      <c r="AL2026" s="4"/>
      <c r="AM2026" s="1"/>
      <c r="AN2026" s="11"/>
      <c r="AO2026" s="1"/>
      <c r="AP2026" s="1"/>
      <c r="AQ2026" s="3"/>
      <c r="AR2026" s="3"/>
      <c r="AS2026" s="6"/>
      <c r="AT2026" s="1"/>
      <c r="AU2026" s="1"/>
      <c r="AV2026" s="1"/>
      <c r="AW2026" s="1"/>
      <c r="AX2026" s="1"/>
      <c r="AY2026" s="1"/>
      <c r="AZ2026" s="1"/>
      <c r="BA2026" s="1"/>
      <c r="BB2026" s="1"/>
    </row>
    <row r="2027" spans="1:54" x14ac:dyDescent="0.2">
      <c r="A2027" s="158">
        <f t="shared" si="1102"/>
        <v>43183</v>
      </c>
      <c r="B2027" s="2">
        <f t="shared" si="1086"/>
        <v>333942.12781207578</v>
      </c>
      <c r="C2027" s="2">
        <f t="shared" si="1103"/>
        <v>236429.03614128</v>
      </c>
      <c r="D2027" s="2">
        <f>SUM(Y2027:Y$2170)</f>
        <v>8409.6801144700003</v>
      </c>
      <c r="E2027" s="73">
        <f t="shared" si="1087"/>
        <v>228019.35602681001</v>
      </c>
      <c r="F2027" s="88">
        <f t="shared" si="1115"/>
        <v>4930.72</v>
      </c>
      <c r="G2027" s="3">
        <f>IF(AND(N2027=1,N2026&gt;1),VLOOKUP(A2026,[1]Plan1!$BK$81:$BM$259,3),G2026)</f>
        <v>4946.5</v>
      </c>
      <c r="H2027" s="11">
        <f t="shared" si="1116"/>
        <v>43115</v>
      </c>
      <c r="I2027" s="11">
        <f t="shared" si="1117"/>
        <v>43146</v>
      </c>
      <c r="J2027" s="12">
        <f t="shared" si="1088"/>
        <v>3.2003439659926691E-3</v>
      </c>
      <c r="K2027" s="11">
        <f t="shared" si="1104"/>
        <v>43206</v>
      </c>
      <c r="L2027" s="11">
        <f t="shared" si="1089"/>
        <v>43206</v>
      </c>
      <c r="M2027" s="1">
        <f t="shared" si="1108"/>
        <v>22</v>
      </c>
      <c r="N2027" s="1">
        <f t="shared" si="1090"/>
        <v>8</v>
      </c>
      <c r="O2027" s="2">
        <f t="shared" si="1091"/>
        <v>1.00116257</v>
      </c>
      <c r="P2027" s="13">
        <f t="shared" si="1118"/>
        <v>1.00290046</v>
      </c>
      <c r="Q2027" s="13">
        <f t="shared" si="1109"/>
        <v>1.4097030867022888</v>
      </c>
      <c r="R2027" s="2">
        <f t="shared" si="1114"/>
        <v>1.4113419599999999</v>
      </c>
      <c r="S2027" s="2">
        <f t="shared" si="1105"/>
        <v>1.3848725200000001</v>
      </c>
      <c r="T2027" s="2">
        <f t="shared" si="1092"/>
        <v>327424.07508213999</v>
      </c>
      <c r="U2027" s="2">
        <f t="shared" si="1093"/>
        <v>3236.6547780499577</v>
      </c>
      <c r="V2027" s="2">
        <f t="shared" si="1094"/>
        <v>93793.928826005824</v>
      </c>
      <c r="W2027" s="2">
        <f t="shared" si="1095"/>
        <v>333459.61974533577</v>
      </c>
      <c r="X2027" s="17">
        <f t="shared" si="1096"/>
        <v>0</v>
      </c>
      <c r="Y2027" s="2">
        <f t="shared" si="1097"/>
        <v>0</v>
      </c>
      <c r="Z2027" s="72">
        <f t="shared" si="1098"/>
        <v>0</v>
      </c>
      <c r="AA2027" s="2">
        <f t="shared" si="1112"/>
        <v>0</v>
      </c>
      <c r="AB2027" s="12">
        <f t="shared" si="1106"/>
        <v>4.6600000000000003E-2</v>
      </c>
      <c r="AC2027" s="17">
        <f t="shared" si="1099"/>
        <v>8</v>
      </c>
      <c r="AD2027" s="17">
        <v>252</v>
      </c>
      <c r="AE2027" s="13">
        <f t="shared" si="1110"/>
        <v>1.001446976</v>
      </c>
      <c r="AF2027" s="2">
        <f t="shared" si="1113"/>
        <v>473.77477845999999</v>
      </c>
      <c r="AG2027" s="2">
        <f t="shared" si="1100"/>
        <v>482.50806674</v>
      </c>
      <c r="AH2027" s="3">
        <f t="shared" si="1101"/>
        <v>0</v>
      </c>
      <c r="AI2027" s="4" t="str">
        <f t="shared" si="1111"/>
        <v>A+J=</v>
      </c>
      <c r="AJ2027" s="11">
        <f t="shared" si="1107"/>
        <v>43206</v>
      </c>
      <c r="AK2027" s="11"/>
      <c r="AL2027" s="4"/>
      <c r="AM2027" s="1"/>
      <c r="AN2027" s="11"/>
      <c r="AO2027" s="1"/>
      <c r="AP2027" s="1"/>
      <c r="AQ2027" s="3"/>
      <c r="AR2027" s="3"/>
      <c r="AS2027" s="6"/>
      <c r="AT2027" s="1"/>
      <c r="AU2027" s="1"/>
      <c r="AV2027" s="1"/>
      <c r="AW2027" s="1"/>
      <c r="AX2027" s="1"/>
      <c r="AY2027" s="1"/>
      <c r="AZ2027" s="1"/>
      <c r="BA2027" s="1"/>
      <c r="BB2027" s="1"/>
    </row>
    <row r="2028" spans="1:54" x14ac:dyDescent="0.2">
      <c r="A2028" s="158">
        <f t="shared" si="1102"/>
        <v>43184</v>
      </c>
      <c r="B2028" s="2">
        <f t="shared" si="1086"/>
        <v>333942.12781207578</v>
      </c>
      <c r="C2028" s="2">
        <f t="shared" si="1103"/>
        <v>236429.03614128</v>
      </c>
      <c r="D2028" s="2">
        <f>SUM(Y2028:Y$2170)</f>
        <v>8409.6801144700003</v>
      </c>
      <c r="E2028" s="73">
        <f t="shared" si="1087"/>
        <v>228019.35602681001</v>
      </c>
      <c r="F2028" s="88">
        <f t="shared" si="1115"/>
        <v>4930.72</v>
      </c>
      <c r="G2028" s="3">
        <f>IF(AND(N2028=1,N2027&gt;1),VLOOKUP(A2027,[1]Plan1!$BK$81:$BM$259,3),G2027)</f>
        <v>4946.5</v>
      </c>
      <c r="H2028" s="11">
        <f t="shared" si="1116"/>
        <v>43115</v>
      </c>
      <c r="I2028" s="11">
        <f t="shared" si="1117"/>
        <v>43146</v>
      </c>
      <c r="J2028" s="12">
        <f t="shared" si="1088"/>
        <v>3.2003439659926691E-3</v>
      </c>
      <c r="K2028" s="11">
        <f t="shared" si="1104"/>
        <v>43206</v>
      </c>
      <c r="L2028" s="11">
        <f t="shared" si="1089"/>
        <v>43206</v>
      </c>
      <c r="M2028" s="1">
        <f t="shared" si="1108"/>
        <v>22</v>
      </c>
      <c r="N2028" s="1">
        <f t="shared" si="1090"/>
        <v>8</v>
      </c>
      <c r="O2028" s="2">
        <f t="shared" si="1091"/>
        <v>1.00116257</v>
      </c>
      <c r="P2028" s="13">
        <f t="shared" si="1118"/>
        <v>1.00290046</v>
      </c>
      <c r="Q2028" s="13">
        <f t="shared" si="1109"/>
        <v>1.4097030867022888</v>
      </c>
      <c r="R2028" s="2">
        <f t="shared" si="1114"/>
        <v>1.4113419599999999</v>
      </c>
      <c r="S2028" s="2">
        <f t="shared" si="1105"/>
        <v>1.3848725200000001</v>
      </c>
      <c r="T2028" s="2">
        <f t="shared" si="1092"/>
        <v>327424.07508213999</v>
      </c>
      <c r="U2028" s="2">
        <f t="shared" si="1093"/>
        <v>3236.6547780499577</v>
      </c>
      <c r="V2028" s="2">
        <f t="shared" si="1094"/>
        <v>93793.928826005824</v>
      </c>
      <c r="W2028" s="2">
        <f t="shared" si="1095"/>
        <v>333459.61974533577</v>
      </c>
      <c r="X2028" s="17">
        <f t="shared" si="1096"/>
        <v>0</v>
      </c>
      <c r="Y2028" s="2">
        <f t="shared" si="1097"/>
        <v>0</v>
      </c>
      <c r="Z2028" s="72">
        <f t="shared" si="1098"/>
        <v>0</v>
      </c>
      <c r="AA2028" s="2">
        <f t="shared" si="1112"/>
        <v>0</v>
      </c>
      <c r="AB2028" s="12">
        <f t="shared" si="1106"/>
        <v>4.6600000000000003E-2</v>
      </c>
      <c r="AC2028" s="17">
        <f t="shared" si="1099"/>
        <v>8</v>
      </c>
      <c r="AD2028" s="17">
        <v>252</v>
      </c>
      <c r="AE2028" s="13">
        <f t="shared" si="1110"/>
        <v>1.001446976</v>
      </c>
      <c r="AF2028" s="2">
        <f t="shared" si="1113"/>
        <v>473.77477845999999</v>
      </c>
      <c r="AG2028" s="2">
        <f t="shared" si="1100"/>
        <v>482.50806674</v>
      </c>
      <c r="AH2028" s="3">
        <f t="shared" si="1101"/>
        <v>0</v>
      </c>
      <c r="AI2028" s="4" t="str">
        <f t="shared" si="1111"/>
        <v>A+J=</v>
      </c>
      <c r="AJ2028" s="11">
        <f t="shared" si="1107"/>
        <v>43206</v>
      </c>
      <c r="AK2028" s="11"/>
      <c r="AL2028" s="4"/>
      <c r="AM2028" s="1"/>
      <c r="AN2028" s="11"/>
      <c r="AO2028" s="1"/>
      <c r="AP2028" s="1"/>
      <c r="AQ2028" s="3"/>
      <c r="AR2028" s="3"/>
      <c r="AS2028" s="6"/>
      <c r="AT2028" s="1"/>
      <c r="AU2028" s="1"/>
      <c r="AV2028" s="1"/>
      <c r="AW2028" s="1"/>
      <c r="AX2028" s="1"/>
      <c r="AY2028" s="1"/>
      <c r="AZ2028" s="1"/>
      <c r="BA2028" s="1"/>
      <c r="BB2028" s="1"/>
    </row>
    <row r="2029" spans="1:54" x14ac:dyDescent="0.2">
      <c r="A2029" s="158">
        <f t="shared" si="1102"/>
        <v>43185</v>
      </c>
      <c r="B2029" s="2">
        <f t="shared" si="1086"/>
        <v>333942.12781207578</v>
      </c>
      <c r="C2029" s="2">
        <f t="shared" si="1103"/>
        <v>236429.03614128</v>
      </c>
      <c r="D2029" s="2">
        <f>SUM(Y2029:Y$2170)</f>
        <v>8409.6801144700003</v>
      </c>
      <c r="E2029" s="73">
        <f t="shared" si="1087"/>
        <v>228019.35602681001</v>
      </c>
      <c r="F2029" s="88">
        <f t="shared" si="1115"/>
        <v>4930.72</v>
      </c>
      <c r="G2029" s="3">
        <f>IF(AND(N2029=1,N2028&gt;1),VLOOKUP(A2028,[1]Plan1!$BK$81:$BM$259,3),G2028)</f>
        <v>4946.5</v>
      </c>
      <c r="H2029" s="11">
        <f t="shared" si="1116"/>
        <v>43115</v>
      </c>
      <c r="I2029" s="11">
        <f t="shared" si="1117"/>
        <v>43146</v>
      </c>
      <c r="J2029" s="12">
        <f t="shared" si="1088"/>
        <v>3.2003439659926691E-3</v>
      </c>
      <c r="K2029" s="11">
        <f t="shared" si="1104"/>
        <v>43206</v>
      </c>
      <c r="L2029" s="11">
        <f t="shared" si="1089"/>
        <v>43206</v>
      </c>
      <c r="M2029" s="1">
        <f t="shared" si="1108"/>
        <v>22</v>
      </c>
      <c r="N2029" s="1">
        <f t="shared" si="1090"/>
        <v>8</v>
      </c>
      <c r="O2029" s="2">
        <f t="shared" si="1091"/>
        <v>1.00116257</v>
      </c>
      <c r="P2029" s="13">
        <f t="shared" si="1118"/>
        <v>1.00290046</v>
      </c>
      <c r="Q2029" s="13">
        <f t="shared" si="1109"/>
        <v>1.4097030867022888</v>
      </c>
      <c r="R2029" s="2">
        <f t="shared" si="1114"/>
        <v>1.4113419599999999</v>
      </c>
      <c r="S2029" s="2">
        <f t="shared" si="1105"/>
        <v>1.3848725200000001</v>
      </c>
      <c r="T2029" s="2">
        <f t="shared" si="1092"/>
        <v>327424.07508213999</v>
      </c>
      <c r="U2029" s="2">
        <f t="shared" si="1093"/>
        <v>3236.6547780499577</v>
      </c>
      <c r="V2029" s="2">
        <f t="shared" si="1094"/>
        <v>93793.928826005824</v>
      </c>
      <c r="W2029" s="2">
        <f t="shared" si="1095"/>
        <v>333459.61974533577</v>
      </c>
      <c r="X2029" s="17">
        <f t="shared" si="1096"/>
        <v>0</v>
      </c>
      <c r="Y2029" s="2">
        <f t="shared" si="1097"/>
        <v>0</v>
      </c>
      <c r="Z2029" s="72">
        <f t="shared" si="1098"/>
        <v>0</v>
      </c>
      <c r="AA2029" s="2">
        <f t="shared" si="1112"/>
        <v>0</v>
      </c>
      <c r="AB2029" s="12">
        <f t="shared" si="1106"/>
        <v>4.6600000000000003E-2</v>
      </c>
      <c r="AC2029" s="17">
        <f t="shared" si="1099"/>
        <v>8</v>
      </c>
      <c r="AD2029" s="17">
        <v>252</v>
      </c>
      <c r="AE2029" s="13">
        <f t="shared" si="1110"/>
        <v>1.001446976</v>
      </c>
      <c r="AF2029" s="2">
        <f t="shared" si="1113"/>
        <v>473.77477845999999</v>
      </c>
      <c r="AG2029" s="2">
        <f t="shared" si="1100"/>
        <v>482.50806674</v>
      </c>
      <c r="AH2029" s="3">
        <f t="shared" si="1101"/>
        <v>0</v>
      </c>
      <c r="AI2029" s="4" t="str">
        <f t="shared" si="1111"/>
        <v>A+J=</v>
      </c>
      <c r="AJ2029" s="11">
        <f t="shared" si="1107"/>
        <v>43206</v>
      </c>
      <c r="AK2029" s="11"/>
      <c r="AL2029" s="4"/>
      <c r="AM2029" s="1"/>
      <c r="AN2029" s="11"/>
      <c r="AO2029" s="1"/>
      <c r="AP2029" s="1"/>
      <c r="AQ2029" s="3"/>
      <c r="AR2029" s="3"/>
      <c r="AS2029" s="6"/>
      <c r="AT2029" s="1"/>
      <c r="AU2029" s="1"/>
      <c r="AV2029" s="1"/>
      <c r="AW2029" s="1"/>
      <c r="AX2029" s="1"/>
      <c r="AY2029" s="1"/>
      <c r="AZ2029" s="1"/>
      <c r="BA2029" s="1"/>
      <c r="BB2029" s="1"/>
    </row>
    <row r="2030" spans="1:54" x14ac:dyDescent="0.2">
      <c r="A2030" s="158">
        <f t="shared" si="1102"/>
        <v>43186</v>
      </c>
      <c r="B2030" s="2">
        <f t="shared" si="1086"/>
        <v>334049.31073941127</v>
      </c>
      <c r="C2030" s="2">
        <f t="shared" si="1103"/>
        <v>236429.03614128</v>
      </c>
      <c r="D2030" s="2">
        <f>SUM(Y2030:Y$2170)</f>
        <v>8409.6801144700003</v>
      </c>
      <c r="E2030" s="73">
        <f t="shared" si="1087"/>
        <v>228019.35602681001</v>
      </c>
      <c r="F2030" s="88">
        <f t="shared" si="1115"/>
        <v>4930.72</v>
      </c>
      <c r="G2030" s="3">
        <f>IF(AND(N2030=1,N2029&gt;1),VLOOKUP(A2029,[1]Plan1!$BK$81:$BM$259,3),G2029)</f>
        <v>4946.5</v>
      </c>
      <c r="H2030" s="11">
        <f t="shared" si="1116"/>
        <v>43115</v>
      </c>
      <c r="I2030" s="11">
        <f t="shared" si="1117"/>
        <v>43146</v>
      </c>
      <c r="J2030" s="12">
        <f t="shared" si="1088"/>
        <v>3.2003439659926691E-3</v>
      </c>
      <c r="K2030" s="11">
        <f t="shared" si="1104"/>
        <v>43206</v>
      </c>
      <c r="L2030" s="11">
        <f t="shared" si="1089"/>
        <v>43206</v>
      </c>
      <c r="M2030" s="1">
        <f t="shared" si="1108"/>
        <v>22</v>
      </c>
      <c r="N2030" s="1">
        <f t="shared" si="1090"/>
        <v>9</v>
      </c>
      <c r="O2030" s="2">
        <f t="shared" si="1091"/>
        <v>1.0013079899999999</v>
      </c>
      <c r="P2030" s="13">
        <f t="shared" si="1118"/>
        <v>1.00290046</v>
      </c>
      <c r="Q2030" s="13">
        <f t="shared" si="1109"/>
        <v>1.4097030867022888</v>
      </c>
      <c r="R2030" s="2">
        <f t="shared" si="1114"/>
        <v>1.4115469599999999</v>
      </c>
      <c r="S2030" s="2">
        <f t="shared" si="1105"/>
        <v>1.3848725200000001</v>
      </c>
      <c r="T2030" s="2">
        <f t="shared" si="1092"/>
        <v>327424.07508213999</v>
      </c>
      <c r="U2030" s="2">
        <f t="shared" si="1093"/>
        <v>3236.6547780499577</v>
      </c>
      <c r="V2030" s="2">
        <f t="shared" si="1094"/>
        <v>93840.672793991311</v>
      </c>
      <c r="W2030" s="2">
        <f t="shared" si="1095"/>
        <v>333506.36371332128</v>
      </c>
      <c r="X2030" s="17">
        <f t="shared" si="1096"/>
        <v>0</v>
      </c>
      <c r="Y2030" s="2">
        <f t="shared" si="1097"/>
        <v>0</v>
      </c>
      <c r="Z2030" s="72">
        <f t="shared" si="1098"/>
        <v>0</v>
      </c>
      <c r="AA2030" s="2">
        <f t="shared" si="1112"/>
        <v>0</v>
      </c>
      <c r="AB2030" s="12">
        <f t="shared" si="1106"/>
        <v>4.6600000000000003E-2</v>
      </c>
      <c r="AC2030" s="17">
        <f t="shared" si="1099"/>
        <v>9</v>
      </c>
      <c r="AD2030" s="17">
        <v>252</v>
      </c>
      <c r="AE2030" s="13">
        <f t="shared" si="1110"/>
        <v>1.0016279960000001</v>
      </c>
      <c r="AF2030" s="2">
        <f t="shared" si="1113"/>
        <v>533.04508453000005</v>
      </c>
      <c r="AG2030" s="2">
        <f t="shared" si="1100"/>
        <v>542.94702609000001</v>
      </c>
      <c r="AH2030" s="3">
        <f t="shared" si="1101"/>
        <v>0</v>
      </c>
      <c r="AI2030" s="4" t="str">
        <f t="shared" si="1111"/>
        <v>A+J=</v>
      </c>
      <c r="AJ2030" s="11">
        <f t="shared" si="1107"/>
        <v>43206</v>
      </c>
      <c r="AK2030" s="11"/>
      <c r="AL2030" s="4"/>
      <c r="AM2030" s="1"/>
      <c r="AN2030" s="11"/>
      <c r="AO2030" s="1"/>
      <c r="AP2030" s="1"/>
      <c r="AQ2030" s="3"/>
      <c r="AR2030" s="3"/>
      <c r="AS2030" s="6"/>
      <c r="AT2030" s="1"/>
      <c r="AU2030" s="1"/>
      <c r="AV2030" s="1"/>
      <c r="AW2030" s="1"/>
      <c r="AX2030" s="1"/>
      <c r="AY2030" s="1"/>
      <c r="AZ2030" s="1"/>
      <c r="BA2030" s="1"/>
      <c r="BB2030" s="1"/>
    </row>
    <row r="2031" spans="1:54" x14ac:dyDescent="0.2">
      <c r="A2031" s="158">
        <f t="shared" si="1102"/>
        <v>43187</v>
      </c>
      <c r="B2031" s="2">
        <f t="shared" si="1086"/>
        <v>334156.5281165975</v>
      </c>
      <c r="C2031" s="2">
        <f t="shared" si="1103"/>
        <v>236429.03614128</v>
      </c>
      <c r="D2031" s="2">
        <f>SUM(Y2031:Y$2170)</f>
        <v>8409.6801144700003</v>
      </c>
      <c r="E2031" s="73">
        <f t="shared" si="1087"/>
        <v>228019.35602681001</v>
      </c>
      <c r="F2031" s="88">
        <f t="shared" si="1115"/>
        <v>4930.72</v>
      </c>
      <c r="G2031" s="3">
        <f>IF(AND(N2031=1,N2030&gt;1),VLOOKUP(A2030,[1]Plan1!$BK$81:$BM$259,3),G2030)</f>
        <v>4946.5</v>
      </c>
      <c r="H2031" s="11">
        <f t="shared" si="1116"/>
        <v>43115</v>
      </c>
      <c r="I2031" s="11">
        <f t="shared" si="1117"/>
        <v>43146</v>
      </c>
      <c r="J2031" s="12">
        <f t="shared" si="1088"/>
        <v>3.2003439659926691E-3</v>
      </c>
      <c r="K2031" s="11">
        <f t="shared" si="1104"/>
        <v>43206</v>
      </c>
      <c r="L2031" s="11">
        <f t="shared" si="1089"/>
        <v>43206</v>
      </c>
      <c r="M2031" s="1">
        <f t="shared" si="1108"/>
        <v>22</v>
      </c>
      <c r="N2031" s="1">
        <f t="shared" si="1090"/>
        <v>10</v>
      </c>
      <c r="O2031" s="2">
        <f t="shared" si="1091"/>
        <v>1.00145343</v>
      </c>
      <c r="P2031" s="13">
        <f t="shared" si="1118"/>
        <v>1.00290046</v>
      </c>
      <c r="Q2031" s="13">
        <f t="shared" si="1109"/>
        <v>1.4097030867022888</v>
      </c>
      <c r="R2031" s="2">
        <f t="shared" si="1114"/>
        <v>1.41175199</v>
      </c>
      <c r="S2031" s="2">
        <f t="shared" si="1105"/>
        <v>1.3848725200000001</v>
      </c>
      <c r="T2031" s="2">
        <f t="shared" si="1092"/>
        <v>327424.07508213999</v>
      </c>
      <c r="U2031" s="2">
        <f t="shared" si="1093"/>
        <v>3236.6547780499577</v>
      </c>
      <c r="V2031" s="2">
        <f t="shared" si="1094"/>
        <v>93887.423602557508</v>
      </c>
      <c r="W2031" s="2">
        <f t="shared" si="1095"/>
        <v>333553.1145218875</v>
      </c>
      <c r="X2031" s="17">
        <f t="shared" si="1096"/>
        <v>0</v>
      </c>
      <c r="Y2031" s="2">
        <f t="shared" si="1097"/>
        <v>0</v>
      </c>
      <c r="Z2031" s="72">
        <f t="shared" si="1098"/>
        <v>0</v>
      </c>
      <c r="AA2031" s="2">
        <f t="shared" si="1112"/>
        <v>0</v>
      </c>
      <c r="AB2031" s="12">
        <f t="shared" si="1106"/>
        <v>4.6600000000000003E-2</v>
      </c>
      <c r="AC2031" s="17">
        <f t="shared" si="1099"/>
        <v>10</v>
      </c>
      <c r="AD2031" s="17">
        <v>252</v>
      </c>
      <c r="AE2031" s="13">
        <f t="shared" si="1110"/>
        <v>1.0018090479999999</v>
      </c>
      <c r="AF2031" s="2">
        <f t="shared" si="1113"/>
        <v>592.32586817000004</v>
      </c>
      <c r="AG2031" s="2">
        <f t="shared" si="1100"/>
        <v>603.41359470999998</v>
      </c>
      <c r="AH2031" s="3">
        <f t="shared" si="1101"/>
        <v>0</v>
      </c>
      <c r="AI2031" s="4" t="str">
        <f t="shared" si="1111"/>
        <v>A+J=</v>
      </c>
      <c r="AJ2031" s="11">
        <f t="shared" si="1107"/>
        <v>43206</v>
      </c>
      <c r="AK2031" s="11"/>
      <c r="AL2031" s="4"/>
      <c r="AM2031" s="1"/>
      <c r="AN2031" s="11"/>
      <c r="AO2031" s="1"/>
      <c r="AP2031" s="1"/>
      <c r="AQ2031" s="3"/>
      <c r="AR2031" s="3"/>
      <c r="AS2031" s="6"/>
      <c r="AT2031" s="1"/>
      <c r="AU2031" s="1"/>
      <c r="AV2031" s="1"/>
      <c r="AW2031" s="1"/>
      <c r="AX2031" s="1"/>
      <c r="AY2031" s="1"/>
      <c r="AZ2031" s="1"/>
      <c r="BA2031" s="1"/>
      <c r="BB2031" s="1"/>
    </row>
    <row r="2032" spans="1:54" x14ac:dyDescent="0.2">
      <c r="A2032" s="158">
        <f t="shared" si="1102"/>
        <v>43188</v>
      </c>
      <c r="B2032" s="2">
        <f t="shared" si="1086"/>
        <v>334263.77766710077</v>
      </c>
      <c r="C2032" s="2">
        <f t="shared" si="1103"/>
        <v>236429.03614128</v>
      </c>
      <c r="D2032" s="2">
        <f>SUM(Y2032:Y$2170)</f>
        <v>8409.6801144700003</v>
      </c>
      <c r="E2032" s="73">
        <f t="shared" si="1087"/>
        <v>228019.35602681001</v>
      </c>
      <c r="F2032" s="88">
        <f t="shared" si="1115"/>
        <v>4930.72</v>
      </c>
      <c r="G2032" s="3">
        <f>IF(AND(N2032=1,N2031&gt;1),VLOOKUP(A2031,[1]Plan1!$BK$81:$BM$259,3),G2031)</f>
        <v>4946.5</v>
      </c>
      <c r="H2032" s="11">
        <f t="shared" si="1116"/>
        <v>43115</v>
      </c>
      <c r="I2032" s="11">
        <f t="shared" si="1117"/>
        <v>43146</v>
      </c>
      <c r="J2032" s="12">
        <f t="shared" si="1088"/>
        <v>3.2003439659926691E-3</v>
      </c>
      <c r="K2032" s="11">
        <f t="shared" si="1104"/>
        <v>43206</v>
      </c>
      <c r="L2032" s="11">
        <f t="shared" si="1089"/>
        <v>43206</v>
      </c>
      <c r="M2032" s="1">
        <f t="shared" si="1108"/>
        <v>22</v>
      </c>
      <c r="N2032" s="1">
        <f t="shared" si="1090"/>
        <v>11</v>
      </c>
      <c r="O2032" s="2">
        <f t="shared" si="1091"/>
        <v>1.0015988899999999</v>
      </c>
      <c r="P2032" s="13">
        <f t="shared" si="1118"/>
        <v>1.00290046</v>
      </c>
      <c r="Q2032" s="13">
        <f t="shared" si="1109"/>
        <v>1.4097030867022888</v>
      </c>
      <c r="R2032" s="2">
        <f t="shared" si="1114"/>
        <v>1.4119570400000001</v>
      </c>
      <c r="S2032" s="2">
        <f t="shared" si="1105"/>
        <v>1.3848725200000001</v>
      </c>
      <c r="T2032" s="2">
        <f t="shared" si="1092"/>
        <v>327424.07508213999</v>
      </c>
      <c r="U2032" s="2">
        <f t="shared" si="1093"/>
        <v>3236.6547780499577</v>
      </c>
      <c r="V2032" s="2">
        <f t="shared" si="1094"/>
        <v>93934.178971510832</v>
      </c>
      <c r="W2032" s="2">
        <f t="shared" si="1095"/>
        <v>333599.86989084078</v>
      </c>
      <c r="X2032" s="17">
        <f t="shared" si="1096"/>
        <v>0</v>
      </c>
      <c r="Y2032" s="2">
        <f t="shared" si="1097"/>
        <v>0</v>
      </c>
      <c r="Z2032" s="72">
        <f t="shared" si="1098"/>
        <v>0</v>
      </c>
      <c r="AA2032" s="2">
        <f t="shared" si="1112"/>
        <v>0</v>
      </c>
      <c r="AB2032" s="12">
        <f t="shared" si="1106"/>
        <v>4.6600000000000003E-2</v>
      </c>
      <c r="AC2032" s="17">
        <f t="shared" si="1099"/>
        <v>11</v>
      </c>
      <c r="AD2032" s="17">
        <v>252</v>
      </c>
      <c r="AE2032" s="13">
        <f t="shared" si="1110"/>
        <v>1.001990132</v>
      </c>
      <c r="AF2032" s="2">
        <f t="shared" si="1113"/>
        <v>651.61712938999995</v>
      </c>
      <c r="AG2032" s="2">
        <f t="shared" si="1100"/>
        <v>663.90777625999999</v>
      </c>
      <c r="AH2032" s="3">
        <f t="shared" si="1101"/>
        <v>0</v>
      </c>
      <c r="AI2032" s="4" t="str">
        <f t="shared" si="1111"/>
        <v>A+J=</v>
      </c>
      <c r="AJ2032" s="11">
        <f t="shared" si="1107"/>
        <v>43206</v>
      </c>
      <c r="AK2032" s="11"/>
      <c r="AL2032" s="4"/>
      <c r="AM2032" s="1"/>
      <c r="AN2032" s="11"/>
      <c r="AO2032" s="1"/>
      <c r="AP2032" s="1"/>
      <c r="AQ2032" s="3"/>
      <c r="AR2032" s="3"/>
      <c r="AS2032" s="6"/>
      <c r="AT2032" s="1"/>
      <c r="AU2032" s="1"/>
      <c r="AV2032" s="1"/>
      <c r="AW2032" s="1"/>
      <c r="AX2032" s="1"/>
      <c r="AY2032" s="1"/>
      <c r="AZ2032" s="1"/>
      <c r="BA2032" s="1"/>
      <c r="BB2032" s="1"/>
    </row>
    <row r="2033" spans="1:54" x14ac:dyDescent="0.2">
      <c r="A2033" s="158">
        <f t="shared" si="1102"/>
        <v>43189</v>
      </c>
      <c r="B2033" s="2">
        <f t="shared" si="1086"/>
        <v>334371.06463545829</v>
      </c>
      <c r="C2033" s="2">
        <f t="shared" si="1103"/>
        <v>236429.03614128</v>
      </c>
      <c r="D2033" s="2">
        <f>SUM(Y2033:Y$2170)</f>
        <v>8409.6801144700003</v>
      </c>
      <c r="E2033" s="73">
        <f t="shared" si="1087"/>
        <v>228019.35602681001</v>
      </c>
      <c r="F2033" s="88">
        <f t="shared" si="1115"/>
        <v>4930.72</v>
      </c>
      <c r="G2033" s="3">
        <f>IF(AND(N2033=1,N2032&gt;1),VLOOKUP(A2032,[1]Plan1!$BK$81:$BM$259,3),G2032)</f>
        <v>4946.5</v>
      </c>
      <c r="H2033" s="11">
        <f t="shared" si="1116"/>
        <v>43115</v>
      </c>
      <c r="I2033" s="11">
        <f t="shared" si="1117"/>
        <v>43146</v>
      </c>
      <c r="J2033" s="12">
        <f t="shared" si="1088"/>
        <v>3.2003439659926691E-3</v>
      </c>
      <c r="K2033" s="11">
        <f t="shared" si="1104"/>
        <v>43206</v>
      </c>
      <c r="L2033" s="11">
        <f t="shared" si="1089"/>
        <v>43206</v>
      </c>
      <c r="M2033" s="1">
        <f t="shared" si="1108"/>
        <v>22</v>
      </c>
      <c r="N2033" s="1">
        <f t="shared" si="1090"/>
        <v>12</v>
      </c>
      <c r="O2033" s="2">
        <f t="shared" si="1091"/>
        <v>1.0017443699999999</v>
      </c>
      <c r="P2033" s="13">
        <f t="shared" si="1118"/>
        <v>1.00290046</v>
      </c>
      <c r="Q2033" s="13">
        <f t="shared" si="1109"/>
        <v>1.4097030867022888</v>
      </c>
      <c r="R2033" s="2">
        <f t="shared" si="1114"/>
        <v>1.41216213</v>
      </c>
      <c r="S2033" s="2">
        <f t="shared" si="1105"/>
        <v>1.3848725200000001</v>
      </c>
      <c r="T2033" s="2">
        <f t="shared" si="1092"/>
        <v>327424.07508213999</v>
      </c>
      <c r="U2033" s="2">
        <f t="shared" si="1093"/>
        <v>3236.6547780499577</v>
      </c>
      <c r="V2033" s="2">
        <f t="shared" si="1094"/>
        <v>93980.943461238348</v>
      </c>
      <c r="W2033" s="2">
        <f t="shared" si="1095"/>
        <v>333646.63438056828</v>
      </c>
      <c r="X2033" s="17">
        <f t="shared" si="1096"/>
        <v>0</v>
      </c>
      <c r="Y2033" s="2">
        <f t="shared" si="1097"/>
        <v>0</v>
      </c>
      <c r="Z2033" s="72">
        <f t="shared" si="1098"/>
        <v>0</v>
      </c>
      <c r="AA2033" s="2">
        <f t="shared" si="1112"/>
        <v>0</v>
      </c>
      <c r="AB2033" s="12">
        <f t="shared" si="1106"/>
        <v>4.6600000000000003E-2</v>
      </c>
      <c r="AC2033" s="17">
        <f t="shared" si="1099"/>
        <v>12</v>
      </c>
      <c r="AD2033" s="17">
        <v>252</v>
      </c>
      <c r="AE2033" s="13">
        <f t="shared" si="1110"/>
        <v>1.00217125</v>
      </c>
      <c r="AF2033" s="2">
        <f t="shared" si="1113"/>
        <v>710.91952302000004</v>
      </c>
      <c r="AG2033" s="2">
        <f t="shared" si="1100"/>
        <v>724.43025489000001</v>
      </c>
      <c r="AH2033" s="3">
        <f t="shared" si="1101"/>
        <v>0</v>
      </c>
      <c r="AI2033" s="4" t="str">
        <f t="shared" si="1111"/>
        <v>A+J=</v>
      </c>
      <c r="AJ2033" s="11">
        <f t="shared" si="1107"/>
        <v>43206</v>
      </c>
      <c r="AK2033" s="11"/>
      <c r="AL2033" s="4"/>
      <c r="AM2033" s="1"/>
      <c r="AN2033" s="11"/>
      <c r="AO2033" s="1"/>
      <c r="AP2033" s="1"/>
      <c r="AQ2033" s="3"/>
      <c r="AR2033" s="3"/>
      <c r="AS2033" s="6"/>
      <c r="AT2033" s="1"/>
      <c r="AU2033" s="1"/>
      <c r="AV2033" s="1"/>
      <c r="AW2033" s="1"/>
      <c r="AX2033" s="1"/>
      <c r="AY2033" s="1"/>
      <c r="AZ2033" s="1"/>
      <c r="BA2033" s="1"/>
      <c r="BB2033" s="1"/>
    </row>
    <row r="2034" spans="1:54" x14ac:dyDescent="0.2">
      <c r="A2034" s="158">
        <f t="shared" si="1102"/>
        <v>43190</v>
      </c>
      <c r="B2034" s="2">
        <f t="shared" si="1086"/>
        <v>334371.06463545829</v>
      </c>
      <c r="C2034" s="2">
        <f t="shared" si="1103"/>
        <v>236429.03614128</v>
      </c>
      <c r="D2034" s="2">
        <f>SUM(Y2034:Y$2170)</f>
        <v>8409.6801144700003</v>
      </c>
      <c r="E2034" s="73">
        <f t="shared" si="1087"/>
        <v>228019.35602681001</v>
      </c>
      <c r="F2034" s="88">
        <f t="shared" si="1115"/>
        <v>4930.72</v>
      </c>
      <c r="G2034" s="3">
        <f>IF(AND(N2034=1,N2033&gt;1),VLOOKUP(A2033,[1]Plan1!$BK$81:$BM$259,3),G2033)</f>
        <v>4946.5</v>
      </c>
      <c r="H2034" s="11">
        <f t="shared" si="1116"/>
        <v>43115</v>
      </c>
      <c r="I2034" s="11">
        <f t="shared" si="1117"/>
        <v>43146</v>
      </c>
      <c r="J2034" s="12">
        <f t="shared" si="1088"/>
        <v>3.2003439659926691E-3</v>
      </c>
      <c r="K2034" s="11">
        <f t="shared" si="1104"/>
        <v>43206</v>
      </c>
      <c r="L2034" s="11">
        <f t="shared" si="1089"/>
        <v>43206</v>
      </c>
      <c r="M2034" s="1">
        <f t="shared" si="1108"/>
        <v>22</v>
      </c>
      <c r="N2034" s="1">
        <f t="shared" si="1090"/>
        <v>12</v>
      </c>
      <c r="O2034" s="2">
        <f t="shared" si="1091"/>
        <v>1.0017443699999999</v>
      </c>
      <c r="P2034" s="13">
        <f t="shared" si="1118"/>
        <v>1.00290046</v>
      </c>
      <c r="Q2034" s="13">
        <f t="shared" si="1109"/>
        <v>1.4097030867022888</v>
      </c>
      <c r="R2034" s="2">
        <f t="shared" si="1114"/>
        <v>1.41216213</v>
      </c>
      <c r="S2034" s="2">
        <f t="shared" si="1105"/>
        <v>1.3848725200000001</v>
      </c>
      <c r="T2034" s="2">
        <f t="shared" si="1092"/>
        <v>327424.07508213999</v>
      </c>
      <c r="U2034" s="2">
        <f t="shared" si="1093"/>
        <v>3236.6547780499577</v>
      </c>
      <c r="V2034" s="2">
        <f t="shared" si="1094"/>
        <v>93980.943461238348</v>
      </c>
      <c r="W2034" s="2">
        <f t="shared" si="1095"/>
        <v>333646.63438056828</v>
      </c>
      <c r="X2034" s="17">
        <f t="shared" si="1096"/>
        <v>0</v>
      </c>
      <c r="Y2034" s="2">
        <f t="shared" si="1097"/>
        <v>0</v>
      </c>
      <c r="Z2034" s="72">
        <f t="shared" si="1098"/>
        <v>0</v>
      </c>
      <c r="AA2034" s="2">
        <f t="shared" si="1112"/>
        <v>0</v>
      </c>
      <c r="AB2034" s="12">
        <f t="shared" si="1106"/>
        <v>4.6600000000000003E-2</v>
      </c>
      <c r="AC2034" s="17">
        <f t="shared" si="1099"/>
        <v>12</v>
      </c>
      <c r="AD2034" s="17">
        <v>252</v>
      </c>
      <c r="AE2034" s="13">
        <f t="shared" si="1110"/>
        <v>1.00217125</v>
      </c>
      <c r="AF2034" s="2">
        <f t="shared" si="1113"/>
        <v>710.91952302000004</v>
      </c>
      <c r="AG2034" s="2">
        <f t="shared" si="1100"/>
        <v>724.43025489000001</v>
      </c>
      <c r="AH2034" s="3">
        <f t="shared" si="1101"/>
        <v>0</v>
      </c>
      <c r="AI2034" s="4" t="str">
        <f t="shared" si="1111"/>
        <v>A+J=</v>
      </c>
      <c r="AJ2034" s="11">
        <f t="shared" si="1107"/>
        <v>43206</v>
      </c>
      <c r="AK2034" s="11"/>
      <c r="AL2034" s="4"/>
      <c r="AM2034" s="1"/>
      <c r="AN2034" s="11"/>
      <c r="AO2034" s="1"/>
      <c r="AP2034" s="1"/>
      <c r="AQ2034" s="3"/>
      <c r="AR2034" s="3"/>
      <c r="AS2034" s="6"/>
      <c r="AT2034" s="1"/>
      <c r="AU2034" s="1"/>
      <c r="AV2034" s="1"/>
      <c r="AW2034" s="1"/>
      <c r="AX2034" s="1"/>
      <c r="AY2034" s="1"/>
      <c r="AZ2034" s="1"/>
      <c r="BA2034" s="1"/>
      <c r="BB2034" s="1"/>
    </row>
    <row r="2035" spans="1:54" x14ac:dyDescent="0.2">
      <c r="A2035" s="158">
        <f t="shared" si="1102"/>
        <v>43191</v>
      </c>
      <c r="B2035" s="2">
        <f t="shared" si="1086"/>
        <v>334371.06463545829</v>
      </c>
      <c r="C2035" s="2">
        <f t="shared" si="1103"/>
        <v>236429.03614128</v>
      </c>
      <c r="D2035" s="2">
        <f>SUM(Y2035:Y$2170)</f>
        <v>8409.6801144700003</v>
      </c>
      <c r="E2035" s="73">
        <f t="shared" si="1087"/>
        <v>228019.35602681001</v>
      </c>
      <c r="F2035" s="88">
        <f t="shared" si="1115"/>
        <v>4930.72</v>
      </c>
      <c r="G2035" s="3">
        <f>IF(AND(N2035=1,N2034&gt;1),VLOOKUP(A2034,[1]Plan1!$BK$81:$BM$259,3),G2034)</f>
        <v>4946.5</v>
      </c>
      <c r="H2035" s="11">
        <f t="shared" si="1116"/>
        <v>43115</v>
      </c>
      <c r="I2035" s="11">
        <f t="shared" si="1117"/>
        <v>43146</v>
      </c>
      <c r="J2035" s="12">
        <f t="shared" si="1088"/>
        <v>3.2003439659926691E-3</v>
      </c>
      <c r="K2035" s="11">
        <f t="shared" si="1104"/>
        <v>43206</v>
      </c>
      <c r="L2035" s="11">
        <f t="shared" si="1089"/>
        <v>43206</v>
      </c>
      <c r="M2035" s="1">
        <f t="shared" si="1108"/>
        <v>22</v>
      </c>
      <c r="N2035" s="1">
        <f t="shared" si="1090"/>
        <v>12</v>
      </c>
      <c r="O2035" s="2">
        <f t="shared" si="1091"/>
        <v>1.0017443699999999</v>
      </c>
      <c r="P2035" s="13">
        <f t="shared" si="1118"/>
        <v>1.00290046</v>
      </c>
      <c r="Q2035" s="13">
        <f t="shared" si="1109"/>
        <v>1.4097030867022888</v>
      </c>
      <c r="R2035" s="2">
        <f t="shared" si="1114"/>
        <v>1.41216213</v>
      </c>
      <c r="S2035" s="2">
        <f t="shared" si="1105"/>
        <v>1.3848725200000001</v>
      </c>
      <c r="T2035" s="2">
        <f t="shared" si="1092"/>
        <v>327424.07508213999</v>
      </c>
      <c r="U2035" s="2">
        <f t="shared" si="1093"/>
        <v>3236.6547780499577</v>
      </c>
      <c r="V2035" s="2">
        <f t="shared" si="1094"/>
        <v>93980.943461238348</v>
      </c>
      <c r="W2035" s="2">
        <f t="shared" si="1095"/>
        <v>333646.63438056828</v>
      </c>
      <c r="X2035" s="17">
        <f t="shared" si="1096"/>
        <v>0</v>
      </c>
      <c r="Y2035" s="2">
        <f t="shared" si="1097"/>
        <v>0</v>
      </c>
      <c r="Z2035" s="72">
        <f t="shared" si="1098"/>
        <v>0</v>
      </c>
      <c r="AA2035" s="2">
        <f t="shared" si="1112"/>
        <v>0</v>
      </c>
      <c r="AB2035" s="12">
        <f t="shared" si="1106"/>
        <v>4.6600000000000003E-2</v>
      </c>
      <c r="AC2035" s="17">
        <f t="shared" si="1099"/>
        <v>12</v>
      </c>
      <c r="AD2035" s="17">
        <v>252</v>
      </c>
      <c r="AE2035" s="13">
        <f t="shared" si="1110"/>
        <v>1.00217125</v>
      </c>
      <c r="AF2035" s="2">
        <f t="shared" si="1113"/>
        <v>710.91952302000004</v>
      </c>
      <c r="AG2035" s="2">
        <f t="shared" si="1100"/>
        <v>724.43025489000001</v>
      </c>
      <c r="AH2035" s="3">
        <f t="shared" si="1101"/>
        <v>0</v>
      </c>
      <c r="AI2035" s="4" t="str">
        <f t="shared" si="1111"/>
        <v>A+J=</v>
      </c>
      <c r="AJ2035" s="11">
        <f t="shared" si="1107"/>
        <v>43206</v>
      </c>
      <c r="AK2035" s="11"/>
      <c r="AL2035" s="4"/>
      <c r="AM2035" s="1"/>
      <c r="AN2035" s="11"/>
      <c r="AO2035" s="1"/>
      <c r="AP2035" s="1"/>
      <c r="AQ2035" s="3"/>
      <c r="AR2035" s="3"/>
      <c r="AS2035" s="6"/>
      <c r="AT2035" s="1"/>
      <c r="AU2035" s="1"/>
      <c r="AV2035" s="1"/>
      <c r="AW2035" s="1"/>
      <c r="AX2035" s="1"/>
      <c r="AY2035" s="1"/>
      <c r="AZ2035" s="1"/>
      <c r="BA2035" s="1"/>
      <c r="BB2035" s="1"/>
    </row>
    <row r="2036" spans="1:54" x14ac:dyDescent="0.2">
      <c r="A2036" s="158">
        <f t="shared" si="1102"/>
        <v>43192</v>
      </c>
      <c r="B2036" s="2">
        <f t="shared" si="1086"/>
        <v>334371.06463545829</v>
      </c>
      <c r="C2036" s="2">
        <f t="shared" si="1103"/>
        <v>236429.03614128</v>
      </c>
      <c r="D2036" s="2">
        <f>SUM(Y2036:Y$2170)</f>
        <v>8409.6801144700003</v>
      </c>
      <c r="E2036" s="73">
        <f t="shared" si="1087"/>
        <v>228019.35602681001</v>
      </c>
      <c r="F2036" s="88">
        <f t="shared" si="1115"/>
        <v>4930.72</v>
      </c>
      <c r="G2036" s="3">
        <f>IF(AND(N2036=1,N2035&gt;1),VLOOKUP(A2035,[1]Plan1!$BK$81:$BM$259,3),G2035)</f>
        <v>4946.5</v>
      </c>
      <c r="H2036" s="11">
        <f t="shared" si="1116"/>
        <v>43115</v>
      </c>
      <c r="I2036" s="11">
        <f t="shared" si="1117"/>
        <v>43146</v>
      </c>
      <c r="J2036" s="12">
        <f t="shared" si="1088"/>
        <v>3.2003439659926691E-3</v>
      </c>
      <c r="K2036" s="11">
        <f t="shared" si="1104"/>
        <v>43206</v>
      </c>
      <c r="L2036" s="11">
        <f t="shared" si="1089"/>
        <v>43206</v>
      </c>
      <c r="M2036" s="1">
        <f t="shared" si="1108"/>
        <v>22</v>
      </c>
      <c r="N2036" s="1">
        <f t="shared" si="1090"/>
        <v>12</v>
      </c>
      <c r="O2036" s="2">
        <f t="shared" si="1091"/>
        <v>1.0017443699999999</v>
      </c>
      <c r="P2036" s="13">
        <f t="shared" si="1118"/>
        <v>1.00290046</v>
      </c>
      <c r="Q2036" s="13">
        <f t="shared" si="1109"/>
        <v>1.4097030867022888</v>
      </c>
      <c r="R2036" s="2">
        <f t="shared" si="1114"/>
        <v>1.41216213</v>
      </c>
      <c r="S2036" s="2">
        <f t="shared" si="1105"/>
        <v>1.3848725200000001</v>
      </c>
      <c r="T2036" s="2">
        <f t="shared" si="1092"/>
        <v>327424.07508213999</v>
      </c>
      <c r="U2036" s="2">
        <f t="shared" si="1093"/>
        <v>3236.6547780499577</v>
      </c>
      <c r="V2036" s="2">
        <f t="shared" si="1094"/>
        <v>93980.943461238348</v>
      </c>
      <c r="W2036" s="2">
        <f t="shared" si="1095"/>
        <v>333646.63438056828</v>
      </c>
      <c r="X2036" s="17">
        <f t="shared" si="1096"/>
        <v>0</v>
      </c>
      <c r="Y2036" s="2">
        <f t="shared" si="1097"/>
        <v>0</v>
      </c>
      <c r="Z2036" s="72">
        <f t="shared" si="1098"/>
        <v>0</v>
      </c>
      <c r="AA2036" s="2">
        <f t="shared" si="1112"/>
        <v>0</v>
      </c>
      <c r="AB2036" s="12">
        <f t="shared" si="1106"/>
        <v>4.6600000000000003E-2</v>
      </c>
      <c r="AC2036" s="17">
        <f t="shared" si="1099"/>
        <v>12</v>
      </c>
      <c r="AD2036" s="17">
        <v>252</v>
      </c>
      <c r="AE2036" s="13">
        <f t="shared" si="1110"/>
        <v>1.00217125</v>
      </c>
      <c r="AF2036" s="2">
        <f t="shared" si="1113"/>
        <v>710.91952302000004</v>
      </c>
      <c r="AG2036" s="2">
        <f t="shared" si="1100"/>
        <v>724.43025489000001</v>
      </c>
      <c r="AH2036" s="3">
        <f t="shared" si="1101"/>
        <v>0</v>
      </c>
      <c r="AI2036" s="4" t="str">
        <f t="shared" si="1111"/>
        <v>A+J=</v>
      </c>
      <c r="AJ2036" s="11">
        <f t="shared" si="1107"/>
        <v>43206</v>
      </c>
      <c r="AK2036" s="11"/>
      <c r="AL2036" s="4"/>
      <c r="AM2036" s="1"/>
      <c r="AN2036" s="11"/>
      <c r="AO2036" s="1"/>
      <c r="AP2036" s="1"/>
      <c r="AQ2036" s="3"/>
      <c r="AR2036" s="3"/>
      <c r="AS2036" s="6"/>
      <c r="AT2036" s="1"/>
      <c r="AU2036" s="1"/>
      <c r="AV2036" s="1"/>
      <c r="AW2036" s="1"/>
      <c r="AX2036" s="1"/>
      <c r="AY2036" s="1"/>
      <c r="AZ2036" s="1"/>
      <c r="BA2036" s="1"/>
      <c r="BB2036" s="1"/>
    </row>
    <row r="2037" spans="1:54" x14ac:dyDescent="0.2">
      <c r="A2037" s="158">
        <f t="shared" si="1102"/>
        <v>43193</v>
      </c>
      <c r="B2037" s="2">
        <f t="shared" si="1086"/>
        <v>334478.38379291294</v>
      </c>
      <c r="C2037" s="2">
        <f t="shared" si="1103"/>
        <v>236429.03614128</v>
      </c>
      <c r="D2037" s="2">
        <f>SUM(Y2037:Y$2170)</f>
        <v>8409.6801144700003</v>
      </c>
      <c r="E2037" s="73">
        <f t="shared" si="1087"/>
        <v>228019.35602681001</v>
      </c>
      <c r="F2037" s="88">
        <f t="shared" si="1115"/>
        <v>4930.72</v>
      </c>
      <c r="G2037" s="3">
        <f>IF(AND(N2037=1,N2036&gt;1),VLOOKUP(A2036,[1]Plan1!$BK$81:$BM$259,3),G2036)</f>
        <v>4946.5</v>
      </c>
      <c r="H2037" s="11">
        <f t="shared" si="1116"/>
        <v>43115</v>
      </c>
      <c r="I2037" s="11">
        <f t="shared" si="1117"/>
        <v>43146</v>
      </c>
      <c r="J2037" s="12">
        <f t="shared" si="1088"/>
        <v>3.2003439659926691E-3</v>
      </c>
      <c r="K2037" s="11">
        <f t="shared" si="1104"/>
        <v>43206</v>
      </c>
      <c r="L2037" s="11">
        <f t="shared" si="1089"/>
        <v>43206</v>
      </c>
      <c r="M2037" s="1">
        <f t="shared" si="1108"/>
        <v>22</v>
      </c>
      <c r="N2037" s="1">
        <f t="shared" si="1090"/>
        <v>13</v>
      </c>
      <c r="O2037" s="2">
        <f t="shared" si="1091"/>
        <v>1.0018898700000001</v>
      </c>
      <c r="P2037" s="13">
        <f t="shared" si="1118"/>
        <v>1.00290046</v>
      </c>
      <c r="Q2037" s="13">
        <f t="shared" si="1109"/>
        <v>1.4097030867022888</v>
      </c>
      <c r="R2037" s="2">
        <f t="shared" si="1114"/>
        <v>1.41236724</v>
      </c>
      <c r="S2037" s="2">
        <f t="shared" si="1105"/>
        <v>1.3848725200000001</v>
      </c>
      <c r="T2037" s="2">
        <f t="shared" si="1092"/>
        <v>327424.07508213999</v>
      </c>
      <c r="U2037" s="2">
        <f t="shared" si="1093"/>
        <v>3236.6547780499577</v>
      </c>
      <c r="V2037" s="2">
        <f t="shared" si="1094"/>
        <v>94027.71251135302</v>
      </c>
      <c r="W2037" s="2">
        <f t="shared" si="1095"/>
        <v>333693.40343068296</v>
      </c>
      <c r="X2037" s="17">
        <f t="shared" si="1096"/>
        <v>0</v>
      </c>
      <c r="Y2037" s="2">
        <f t="shared" si="1097"/>
        <v>0</v>
      </c>
      <c r="Z2037" s="72">
        <f t="shared" si="1098"/>
        <v>0</v>
      </c>
      <c r="AA2037" s="2">
        <f t="shared" si="1112"/>
        <v>0</v>
      </c>
      <c r="AB2037" s="12">
        <f t="shared" si="1106"/>
        <v>4.6600000000000003E-2</v>
      </c>
      <c r="AC2037" s="17">
        <f t="shared" si="1099"/>
        <v>13</v>
      </c>
      <c r="AD2037" s="17">
        <v>252</v>
      </c>
      <c r="AE2037" s="13">
        <f t="shared" si="1110"/>
        <v>1.0023523999999999</v>
      </c>
      <c r="AF2037" s="2">
        <f t="shared" si="1113"/>
        <v>770.23239421999995</v>
      </c>
      <c r="AG2037" s="2">
        <f t="shared" si="1100"/>
        <v>784.98036222999997</v>
      </c>
      <c r="AH2037" s="3">
        <f t="shared" si="1101"/>
        <v>0</v>
      </c>
      <c r="AI2037" s="4" t="str">
        <f t="shared" si="1111"/>
        <v>A+J=</v>
      </c>
      <c r="AJ2037" s="11">
        <f t="shared" si="1107"/>
        <v>43206</v>
      </c>
      <c r="AK2037" s="11"/>
      <c r="AL2037" s="4"/>
      <c r="AM2037" s="1"/>
      <c r="AN2037" s="11"/>
      <c r="AO2037" s="1"/>
      <c r="AP2037" s="1"/>
      <c r="AQ2037" s="3"/>
      <c r="AR2037" s="3"/>
      <c r="AS2037" s="6"/>
      <c r="AT2037" s="1"/>
      <c r="AU2037" s="1"/>
      <c r="AV2037" s="1"/>
      <c r="AW2037" s="1"/>
      <c r="AX2037" s="1"/>
      <c r="AY2037" s="1"/>
      <c r="AZ2037" s="1"/>
      <c r="BA2037" s="1"/>
      <c r="BB2037" s="1"/>
    </row>
    <row r="2038" spans="1:54" x14ac:dyDescent="0.2">
      <c r="A2038" s="158">
        <f t="shared" si="1102"/>
        <v>43194</v>
      </c>
      <c r="B2038" s="2">
        <f t="shared" si="1086"/>
        <v>334585.73776611837</v>
      </c>
      <c r="C2038" s="2">
        <f t="shared" si="1103"/>
        <v>236429.03614128</v>
      </c>
      <c r="D2038" s="2">
        <f>SUM(Y2038:Y$2170)</f>
        <v>8409.6801144700003</v>
      </c>
      <c r="E2038" s="73">
        <f t="shared" si="1087"/>
        <v>228019.35602681001</v>
      </c>
      <c r="F2038" s="88">
        <f t="shared" si="1115"/>
        <v>4930.72</v>
      </c>
      <c r="G2038" s="3">
        <f>IF(AND(N2038=1,N2037&gt;1),VLOOKUP(A2037,[1]Plan1!$BK$81:$BM$259,3),G2037)</f>
        <v>4946.5</v>
      </c>
      <c r="H2038" s="11">
        <f t="shared" si="1116"/>
        <v>43115</v>
      </c>
      <c r="I2038" s="11">
        <f t="shared" si="1117"/>
        <v>43146</v>
      </c>
      <c r="J2038" s="12">
        <f t="shared" si="1088"/>
        <v>3.2003439659926691E-3</v>
      </c>
      <c r="K2038" s="11">
        <f t="shared" si="1104"/>
        <v>43206</v>
      </c>
      <c r="L2038" s="11">
        <f t="shared" si="1089"/>
        <v>43206</v>
      </c>
      <c r="M2038" s="1">
        <f t="shared" si="1108"/>
        <v>22</v>
      </c>
      <c r="N2038" s="1">
        <f t="shared" si="1090"/>
        <v>14</v>
      </c>
      <c r="O2038" s="2">
        <f t="shared" si="1091"/>
        <v>1.0020353900000001</v>
      </c>
      <c r="P2038" s="13">
        <f t="shared" si="1118"/>
        <v>1.00290046</v>
      </c>
      <c r="Q2038" s="13">
        <f t="shared" si="1109"/>
        <v>1.4097030867022888</v>
      </c>
      <c r="R2038" s="2">
        <f t="shared" si="1114"/>
        <v>1.4125723800000001</v>
      </c>
      <c r="S2038" s="2">
        <f t="shared" si="1105"/>
        <v>1.3848725200000001</v>
      </c>
      <c r="T2038" s="2">
        <f t="shared" si="1092"/>
        <v>327424.07508213999</v>
      </c>
      <c r="U2038" s="2">
        <f t="shared" si="1093"/>
        <v>3236.6547780499577</v>
      </c>
      <c r="V2038" s="2">
        <f t="shared" si="1094"/>
        <v>94074.488402048373</v>
      </c>
      <c r="W2038" s="2">
        <f t="shared" si="1095"/>
        <v>333740.17932137835</v>
      </c>
      <c r="X2038" s="17">
        <f t="shared" si="1096"/>
        <v>0</v>
      </c>
      <c r="Y2038" s="2">
        <f t="shared" si="1097"/>
        <v>0</v>
      </c>
      <c r="Z2038" s="72">
        <f t="shared" si="1098"/>
        <v>0</v>
      </c>
      <c r="AA2038" s="2">
        <f t="shared" si="1112"/>
        <v>0</v>
      </c>
      <c r="AB2038" s="12">
        <f t="shared" si="1106"/>
        <v>4.6600000000000003E-2</v>
      </c>
      <c r="AC2038" s="17">
        <f t="shared" si="1099"/>
        <v>14</v>
      </c>
      <c r="AD2038" s="17">
        <v>252</v>
      </c>
      <c r="AE2038" s="13">
        <f t="shared" si="1110"/>
        <v>1.002533583</v>
      </c>
      <c r="AF2038" s="2">
        <f t="shared" si="1113"/>
        <v>829.55607040999996</v>
      </c>
      <c r="AG2038" s="2">
        <f t="shared" si="1100"/>
        <v>845.55844474000003</v>
      </c>
      <c r="AH2038" s="3">
        <f t="shared" si="1101"/>
        <v>0</v>
      </c>
      <c r="AI2038" s="4" t="str">
        <f t="shared" si="1111"/>
        <v>A+J=</v>
      </c>
      <c r="AJ2038" s="11">
        <f t="shared" si="1107"/>
        <v>43206</v>
      </c>
      <c r="AK2038" s="11"/>
      <c r="AL2038" s="4"/>
      <c r="AM2038" s="1"/>
      <c r="AN2038" s="11"/>
      <c r="AO2038" s="1"/>
      <c r="AP2038" s="1"/>
      <c r="AQ2038" s="3"/>
      <c r="AR2038" s="3"/>
      <c r="AS2038" s="6"/>
      <c r="AT2038" s="1"/>
      <c r="AU2038" s="1"/>
      <c r="AV2038" s="1"/>
      <c r="AW2038" s="1"/>
      <c r="AX2038" s="1"/>
      <c r="AY2038" s="1"/>
      <c r="AZ2038" s="1"/>
      <c r="BA2038" s="1"/>
      <c r="BB2038" s="1"/>
    </row>
    <row r="2039" spans="1:54" x14ac:dyDescent="0.2">
      <c r="A2039" s="158">
        <f t="shared" si="1102"/>
        <v>43195</v>
      </c>
      <c r="B2039" s="2">
        <f t="shared" si="1086"/>
        <v>334693.12851603789</v>
      </c>
      <c r="C2039" s="2">
        <f t="shared" si="1103"/>
        <v>236429.03614128</v>
      </c>
      <c r="D2039" s="2">
        <f>SUM(Y2039:Y$2170)</f>
        <v>8409.6801144700003</v>
      </c>
      <c r="E2039" s="73">
        <f t="shared" si="1087"/>
        <v>228019.35602681001</v>
      </c>
      <c r="F2039" s="88">
        <f t="shared" si="1115"/>
        <v>4930.72</v>
      </c>
      <c r="G2039" s="3">
        <f>IF(AND(N2039=1,N2038&gt;1),VLOOKUP(A2038,[1]Plan1!$BK$81:$BM$259,3),G2038)</f>
        <v>4946.5</v>
      </c>
      <c r="H2039" s="11">
        <f t="shared" si="1116"/>
        <v>43115</v>
      </c>
      <c r="I2039" s="11">
        <f t="shared" si="1117"/>
        <v>43146</v>
      </c>
      <c r="J2039" s="12">
        <f t="shared" si="1088"/>
        <v>3.2003439659926691E-3</v>
      </c>
      <c r="K2039" s="11">
        <f t="shared" si="1104"/>
        <v>43206</v>
      </c>
      <c r="L2039" s="11">
        <f t="shared" si="1089"/>
        <v>43206</v>
      </c>
      <c r="M2039" s="1">
        <f t="shared" si="1108"/>
        <v>22</v>
      </c>
      <c r="N2039" s="1">
        <f t="shared" si="1090"/>
        <v>15</v>
      </c>
      <c r="O2039" s="2">
        <f t="shared" si="1091"/>
        <v>1.0021809399999999</v>
      </c>
      <c r="P2039" s="13">
        <f t="shared" si="1118"/>
        <v>1.00290046</v>
      </c>
      <c r="Q2039" s="13">
        <f t="shared" si="1109"/>
        <v>1.4097030867022888</v>
      </c>
      <c r="R2039" s="2">
        <f t="shared" si="1114"/>
        <v>1.4127775600000001</v>
      </c>
      <c r="S2039" s="2">
        <f t="shared" si="1105"/>
        <v>1.3848725200000001</v>
      </c>
      <c r="T2039" s="2">
        <f t="shared" si="1092"/>
        <v>327424.07508213999</v>
      </c>
      <c r="U2039" s="2">
        <f t="shared" si="1093"/>
        <v>3236.6547780499577</v>
      </c>
      <c r="V2039" s="2">
        <f t="shared" si="1094"/>
        <v>94121.273413517949</v>
      </c>
      <c r="W2039" s="2">
        <f t="shared" si="1095"/>
        <v>333786.96433284791</v>
      </c>
      <c r="X2039" s="17">
        <f t="shared" si="1096"/>
        <v>0</v>
      </c>
      <c r="Y2039" s="2">
        <f t="shared" si="1097"/>
        <v>0</v>
      </c>
      <c r="Z2039" s="72">
        <f t="shared" si="1098"/>
        <v>0</v>
      </c>
      <c r="AA2039" s="2">
        <f t="shared" si="1112"/>
        <v>0</v>
      </c>
      <c r="AB2039" s="12">
        <f t="shared" si="1106"/>
        <v>4.6600000000000003E-2</v>
      </c>
      <c r="AC2039" s="17">
        <f t="shared" si="1099"/>
        <v>15</v>
      </c>
      <c r="AD2039" s="17">
        <v>252</v>
      </c>
      <c r="AE2039" s="13">
        <f t="shared" si="1110"/>
        <v>1.002714798</v>
      </c>
      <c r="AF2039" s="2">
        <f t="shared" si="1113"/>
        <v>888.89022418000002</v>
      </c>
      <c r="AG2039" s="2">
        <f t="shared" si="1100"/>
        <v>906.16418319000002</v>
      </c>
      <c r="AH2039" s="3">
        <f t="shared" si="1101"/>
        <v>0</v>
      </c>
      <c r="AI2039" s="4" t="str">
        <f t="shared" si="1111"/>
        <v>A+J=</v>
      </c>
      <c r="AJ2039" s="11">
        <f t="shared" si="1107"/>
        <v>43206</v>
      </c>
      <c r="AK2039" s="11"/>
      <c r="AL2039" s="4"/>
      <c r="AM2039" s="1"/>
      <c r="AN2039" s="11"/>
      <c r="AO2039" s="1"/>
      <c r="AP2039" s="1"/>
      <c r="AQ2039" s="3"/>
      <c r="AR2039" s="3"/>
      <c r="AS2039" s="6"/>
      <c r="AT2039" s="1"/>
      <c r="AU2039" s="1"/>
      <c r="AV2039" s="1"/>
      <c r="AW2039" s="1"/>
      <c r="AX2039" s="1"/>
      <c r="AY2039" s="1"/>
      <c r="AZ2039" s="1"/>
      <c r="BA2039" s="1"/>
      <c r="BB2039" s="1"/>
    </row>
    <row r="2040" spans="1:54" x14ac:dyDescent="0.2">
      <c r="A2040" s="158">
        <f t="shared" si="1102"/>
        <v>43196</v>
      </c>
      <c r="B2040" s="2">
        <f t="shared" si="1086"/>
        <v>334800.55214619456</v>
      </c>
      <c r="C2040" s="2">
        <f t="shared" si="1103"/>
        <v>236429.03614128</v>
      </c>
      <c r="D2040" s="2">
        <f>SUM(Y2040:Y$2170)</f>
        <v>8409.6801144700003</v>
      </c>
      <c r="E2040" s="73">
        <f t="shared" si="1087"/>
        <v>228019.35602681001</v>
      </c>
      <c r="F2040" s="88">
        <f t="shared" si="1115"/>
        <v>4930.72</v>
      </c>
      <c r="G2040" s="3">
        <f>IF(AND(N2040=1,N2039&gt;1),VLOOKUP(A2039,[1]Plan1!$BK$81:$BM$259,3),G2039)</f>
        <v>4946.5</v>
      </c>
      <c r="H2040" s="11">
        <f t="shared" si="1116"/>
        <v>43115</v>
      </c>
      <c r="I2040" s="11">
        <f t="shared" si="1117"/>
        <v>43146</v>
      </c>
      <c r="J2040" s="12">
        <f t="shared" si="1088"/>
        <v>3.2003439659926691E-3</v>
      </c>
      <c r="K2040" s="11">
        <f t="shared" si="1104"/>
        <v>43206</v>
      </c>
      <c r="L2040" s="11">
        <f t="shared" si="1089"/>
        <v>43206</v>
      </c>
      <c r="M2040" s="1">
        <f t="shared" si="1108"/>
        <v>22</v>
      </c>
      <c r="N2040" s="1">
        <f t="shared" si="1090"/>
        <v>16</v>
      </c>
      <c r="O2040" s="2">
        <f t="shared" si="1091"/>
        <v>1.0023264999999999</v>
      </c>
      <c r="P2040" s="13">
        <f t="shared" si="1118"/>
        <v>1.00290046</v>
      </c>
      <c r="Q2040" s="13">
        <f t="shared" si="1109"/>
        <v>1.4097030867022888</v>
      </c>
      <c r="R2040" s="2">
        <f t="shared" si="1114"/>
        <v>1.41298276</v>
      </c>
      <c r="S2040" s="2">
        <f t="shared" si="1105"/>
        <v>1.3848725200000001</v>
      </c>
      <c r="T2040" s="2">
        <f t="shared" si="1092"/>
        <v>327424.07508213999</v>
      </c>
      <c r="U2040" s="2">
        <f t="shared" si="1093"/>
        <v>3236.6547780499577</v>
      </c>
      <c r="V2040" s="2">
        <f t="shared" si="1094"/>
        <v>94168.062985374636</v>
      </c>
      <c r="W2040" s="2">
        <f t="shared" si="1095"/>
        <v>333833.75390470459</v>
      </c>
      <c r="X2040" s="17">
        <f t="shared" si="1096"/>
        <v>0</v>
      </c>
      <c r="Y2040" s="2">
        <f t="shared" si="1097"/>
        <v>0</v>
      </c>
      <c r="Z2040" s="72">
        <f t="shared" si="1098"/>
        <v>0</v>
      </c>
      <c r="AA2040" s="2">
        <f t="shared" si="1112"/>
        <v>0</v>
      </c>
      <c r="AB2040" s="12">
        <f t="shared" si="1106"/>
        <v>4.6600000000000003E-2</v>
      </c>
      <c r="AC2040" s="17">
        <f t="shared" si="1099"/>
        <v>16</v>
      </c>
      <c r="AD2040" s="17">
        <v>252</v>
      </c>
      <c r="AE2040" s="13">
        <f t="shared" si="1110"/>
        <v>1.0028960469999999</v>
      </c>
      <c r="AF2040" s="2">
        <f t="shared" si="1113"/>
        <v>948.23551036000003</v>
      </c>
      <c r="AG2040" s="2">
        <f t="shared" si="1100"/>
        <v>966.79824149000001</v>
      </c>
      <c r="AH2040" s="3">
        <f t="shared" si="1101"/>
        <v>0</v>
      </c>
      <c r="AI2040" s="4" t="str">
        <f t="shared" si="1111"/>
        <v>A+J=</v>
      </c>
      <c r="AJ2040" s="11">
        <f t="shared" si="1107"/>
        <v>43206</v>
      </c>
      <c r="AK2040" s="11"/>
      <c r="AL2040" s="4"/>
      <c r="AM2040" s="1"/>
      <c r="AN2040" s="11"/>
      <c r="AO2040" s="1"/>
      <c r="AP2040" s="1"/>
      <c r="AQ2040" s="3"/>
      <c r="AR2040" s="3"/>
      <c r="AS2040" s="6"/>
      <c r="AT2040" s="1"/>
      <c r="AU2040" s="1"/>
      <c r="AV2040" s="1"/>
      <c r="AW2040" s="1"/>
      <c r="AX2040" s="1"/>
      <c r="AY2040" s="1"/>
      <c r="AZ2040" s="1"/>
      <c r="BA2040" s="1"/>
      <c r="BB2040" s="1"/>
    </row>
    <row r="2041" spans="1:54" x14ac:dyDescent="0.2">
      <c r="A2041" s="158">
        <f t="shared" si="1102"/>
        <v>43197</v>
      </c>
      <c r="B2041" s="2">
        <f t="shared" si="1086"/>
        <v>334908.01028328197</v>
      </c>
      <c r="C2041" s="2">
        <f t="shared" si="1103"/>
        <v>236429.03614128</v>
      </c>
      <c r="D2041" s="2">
        <f>SUM(Y2041:Y$2170)</f>
        <v>8409.6801144700003</v>
      </c>
      <c r="E2041" s="73">
        <f t="shared" si="1087"/>
        <v>228019.35602681001</v>
      </c>
      <c r="F2041" s="88">
        <f t="shared" si="1115"/>
        <v>4930.72</v>
      </c>
      <c r="G2041" s="3">
        <f>IF(AND(N2041=1,N2040&gt;1),VLOOKUP(A2040,[1]Plan1!$BK$81:$BM$259,3),G2040)</f>
        <v>4946.5</v>
      </c>
      <c r="H2041" s="11">
        <f t="shared" si="1116"/>
        <v>43115</v>
      </c>
      <c r="I2041" s="11">
        <f t="shared" si="1117"/>
        <v>43146</v>
      </c>
      <c r="J2041" s="12">
        <f t="shared" si="1088"/>
        <v>3.2003439659926691E-3</v>
      </c>
      <c r="K2041" s="11">
        <f t="shared" si="1104"/>
        <v>43206</v>
      </c>
      <c r="L2041" s="11">
        <f t="shared" si="1089"/>
        <v>43206</v>
      </c>
      <c r="M2041" s="1">
        <f t="shared" si="1108"/>
        <v>22</v>
      </c>
      <c r="N2041" s="1">
        <f t="shared" si="1090"/>
        <v>17</v>
      </c>
      <c r="O2041" s="2">
        <f t="shared" si="1091"/>
        <v>1.0024720899999999</v>
      </c>
      <c r="P2041" s="13">
        <f t="shared" si="1118"/>
        <v>1.00290046</v>
      </c>
      <c r="Q2041" s="13">
        <f t="shared" si="1109"/>
        <v>1.4097030867022888</v>
      </c>
      <c r="R2041" s="2">
        <f t="shared" si="1114"/>
        <v>1.4131879899999999</v>
      </c>
      <c r="S2041" s="2">
        <f t="shared" si="1105"/>
        <v>1.3848725200000001</v>
      </c>
      <c r="T2041" s="2">
        <f t="shared" si="1092"/>
        <v>327424.07508213999</v>
      </c>
      <c r="U2041" s="2">
        <f t="shared" si="1093"/>
        <v>3236.6547780499577</v>
      </c>
      <c r="V2041" s="2">
        <f t="shared" si="1094"/>
        <v>94214.859397812004</v>
      </c>
      <c r="W2041" s="2">
        <f t="shared" si="1095"/>
        <v>333880.55031714198</v>
      </c>
      <c r="X2041" s="17">
        <f t="shared" si="1096"/>
        <v>0</v>
      </c>
      <c r="Y2041" s="2">
        <f t="shared" si="1097"/>
        <v>0</v>
      </c>
      <c r="Z2041" s="72">
        <f t="shared" si="1098"/>
        <v>0</v>
      </c>
      <c r="AA2041" s="2">
        <f t="shared" si="1112"/>
        <v>0</v>
      </c>
      <c r="AB2041" s="12">
        <f t="shared" si="1106"/>
        <v>4.6600000000000003E-2</v>
      </c>
      <c r="AC2041" s="17">
        <f t="shared" si="1099"/>
        <v>17</v>
      </c>
      <c r="AD2041" s="17">
        <v>252</v>
      </c>
      <c r="AE2041" s="13">
        <f t="shared" si="1110"/>
        <v>1.003077328</v>
      </c>
      <c r="AF2041" s="2">
        <f t="shared" si="1113"/>
        <v>1007.59127412</v>
      </c>
      <c r="AG2041" s="2">
        <f t="shared" si="1100"/>
        <v>1027.45996614</v>
      </c>
      <c r="AH2041" s="3">
        <f t="shared" si="1101"/>
        <v>0</v>
      </c>
      <c r="AI2041" s="4" t="str">
        <f t="shared" si="1111"/>
        <v>A+J=</v>
      </c>
      <c r="AJ2041" s="11">
        <f t="shared" si="1107"/>
        <v>43206</v>
      </c>
      <c r="AK2041" s="11"/>
      <c r="AL2041" s="4"/>
      <c r="AM2041" s="1"/>
      <c r="AN2041" s="11"/>
      <c r="AO2041" s="1"/>
      <c r="AP2041" s="1"/>
      <c r="AQ2041" s="3"/>
      <c r="AR2041" s="3"/>
      <c r="AS2041" s="6"/>
      <c r="AT2041" s="1"/>
      <c r="AU2041" s="1"/>
      <c r="AV2041" s="1"/>
      <c r="AW2041" s="1"/>
      <c r="AX2041" s="1"/>
      <c r="AY2041" s="1"/>
      <c r="AZ2041" s="1"/>
      <c r="BA2041" s="1"/>
      <c r="BB2041" s="1"/>
    </row>
    <row r="2042" spans="1:54" x14ac:dyDescent="0.2">
      <c r="A2042" s="158">
        <f t="shared" si="1102"/>
        <v>43198</v>
      </c>
      <c r="B2042" s="2">
        <f t="shared" si="1086"/>
        <v>334908.01028328197</v>
      </c>
      <c r="C2042" s="2">
        <f t="shared" si="1103"/>
        <v>236429.03614128</v>
      </c>
      <c r="D2042" s="2">
        <f>SUM(Y2042:Y$2170)</f>
        <v>8409.6801144700003</v>
      </c>
      <c r="E2042" s="73">
        <f t="shared" si="1087"/>
        <v>228019.35602681001</v>
      </c>
      <c r="F2042" s="88">
        <f t="shared" si="1115"/>
        <v>4930.72</v>
      </c>
      <c r="G2042" s="3">
        <f>IF(AND(N2042=1,N2041&gt;1),VLOOKUP(A2041,[1]Plan1!$BK$81:$BM$259,3),G2041)</f>
        <v>4946.5</v>
      </c>
      <c r="H2042" s="11">
        <f t="shared" si="1116"/>
        <v>43115</v>
      </c>
      <c r="I2042" s="11">
        <f t="shared" si="1117"/>
        <v>43146</v>
      </c>
      <c r="J2042" s="12">
        <f t="shared" si="1088"/>
        <v>3.2003439659926691E-3</v>
      </c>
      <c r="K2042" s="11">
        <f t="shared" si="1104"/>
        <v>43206</v>
      </c>
      <c r="L2042" s="11">
        <f t="shared" si="1089"/>
        <v>43206</v>
      </c>
      <c r="M2042" s="1">
        <f t="shared" si="1108"/>
        <v>22</v>
      </c>
      <c r="N2042" s="1">
        <f t="shared" si="1090"/>
        <v>17</v>
      </c>
      <c r="O2042" s="2">
        <f t="shared" si="1091"/>
        <v>1.0024720899999999</v>
      </c>
      <c r="P2042" s="13">
        <f t="shared" si="1118"/>
        <v>1.00290046</v>
      </c>
      <c r="Q2042" s="13">
        <f t="shared" si="1109"/>
        <v>1.4097030867022888</v>
      </c>
      <c r="R2042" s="2">
        <f t="shared" si="1114"/>
        <v>1.4131879899999999</v>
      </c>
      <c r="S2042" s="2">
        <f t="shared" si="1105"/>
        <v>1.3848725200000001</v>
      </c>
      <c r="T2042" s="2">
        <f t="shared" si="1092"/>
        <v>327424.07508213999</v>
      </c>
      <c r="U2042" s="2">
        <f t="shared" si="1093"/>
        <v>3236.6547780499577</v>
      </c>
      <c r="V2042" s="2">
        <f t="shared" si="1094"/>
        <v>94214.859397812004</v>
      </c>
      <c r="W2042" s="2">
        <f t="shared" si="1095"/>
        <v>333880.55031714198</v>
      </c>
      <c r="X2042" s="17">
        <f t="shared" si="1096"/>
        <v>0</v>
      </c>
      <c r="Y2042" s="2">
        <f t="shared" si="1097"/>
        <v>0</v>
      </c>
      <c r="Z2042" s="72">
        <f t="shared" si="1098"/>
        <v>0</v>
      </c>
      <c r="AA2042" s="2">
        <f t="shared" si="1112"/>
        <v>0</v>
      </c>
      <c r="AB2042" s="12">
        <f t="shared" si="1106"/>
        <v>4.6600000000000003E-2</v>
      </c>
      <c r="AC2042" s="17">
        <f t="shared" si="1099"/>
        <v>17</v>
      </c>
      <c r="AD2042" s="17">
        <v>252</v>
      </c>
      <c r="AE2042" s="13">
        <f t="shared" si="1110"/>
        <v>1.003077328</v>
      </c>
      <c r="AF2042" s="2">
        <f t="shared" si="1113"/>
        <v>1007.59127412</v>
      </c>
      <c r="AG2042" s="2">
        <f t="shared" si="1100"/>
        <v>1027.45996614</v>
      </c>
      <c r="AH2042" s="3">
        <f t="shared" si="1101"/>
        <v>0</v>
      </c>
      <c r="AI2042" s="4" t="str">
        <f t="shared" si="1111"/>
        <v>A+J=</v>
      </c>
      <c r="AJ2042" s="11">
        <f t="shared" si="1107"/>
        <v>43206</v>
      </c>
      <c r="AK2042" s="11"/>
      <c r="AL2042" s="4"/>
      <c r="AM2042" s="1"/>
      <c r="AN2042" s="11"/>
      <c r="AO2042" s="1"/>
      <c r="AP2042" s="1"/>
      <c r="AQ2042" s="3"/>
      <c r="AR2042" s="3"/>
      <c r="AS2042" s="6"/>
      <c r="AT2042" s="1"/>
      <c r="AU2042" s="1"/>
      <c r="AV2042" s="1"/>
      <c r="AW2042" s="1"/>
      <c r="AX2042" s="1"/>
      <c r="AY2042" s="1"/>
      <c r="AZ2042" s="1"/>
      <c r="BA2042" s="1"/>
      <c r="BB2042" s="1"/>
    </row>
    <row r="2043" spans="1:54" x14ac:dyDescent="0.2">
      <c r="A2043" s="158">
        <f t="shared" si="1102"/>
        <v>43199</v>
      </c>
      <c r="B2043" s="2">
        <f t="shared" si="1086"/>
        <v>334908.01028328197</v>
      </c>
      <c r="C2043" s="2">
        <f t="shared" si="1103"/>
        <v>236429.03614128</v>
      </c>
      <c r="D2043" s="2">
        <f>SUM(Y2043:Y$2170)</f>
        <v>8409.6801144700003</v>
      </c>
      <c r="E2043" s="73">
        <f t="shared" si="1087"/>
        <v>228019.35602681001</v>
      </c>
      <c r="F2043" s="88">
        <f t="shared" si="1115"/>
        <v>4930.72</v>
      </c>
      <c r="G2043" s="3">
        <f>IF(AND(N2043=1,N2042&gt;1),VLOOKUP(A2042,[1]Plan1!$BK$81:$BM$259,3),G2042)</f>
        <v>4946.5</v>
      </c>
      <c r="H2043" s="11">
        <f t="shared" si="1116"/>
        <v>43115</v>
      </c>
      <c r="I2043" s="11">
        <f t="shared" si="1117"/>
        <v>43146</v>
      </c>
      <c r="J2043" s="12">
        <f t="shared" si="1088"/>
        <v>3.2003439659926691E-3</v>
      </c>
      <c r="K2043" s="11">
        <f t="shared" si="1104"/>
        <v>43206</v>
      </c>
      <c r="L2043" s="11">
        <f t="shared" si="1089"/>
        <v>43206</v>
      </c>
      <c r="M2043" s="1">
        <f t="shared" si="1108"/>
        <v>22</v>
      </c>
      <c r="N2043" s="1">
        <f t="shared" si="1090"/>
        <v>17</v>
      </c>
      <c r="O2043" s="2">
        <f t="shared" si="1091"/>
        <v>1.0024720899999999</v>
      </c>
      <c r="P2043" s="13">
        <f t="shared" si="1118"/>
        <v>1.00290046</v>
      </c>
      <c r="Q2043" s="13">
        <f t="shared" si="1109"/>
        <v>1.4097030867022888</v>
      </c>
      <c r="R2043" s="2">
        <f t="shared" si="1114"/>
        <v>1.4131879899999999</v>
      </c>
      <c r="S2043" s="2">
        <f t="shared" si="1105"/>
        <v>1.3848725200000001</v>
      </c>
      <c r="T2043" s="2">
        <f t="shared" si="1092"/>
        <v>327424.07508213999</v>
      </c>
      <c r="U2043" s="2">
        <f t="shared" si="1093"/>
        <v>3236.6547780499577</v>
      </c>
      <c r="V2043" s="2">
        <f t="shared" si="1094"/>
        <v>94214.859397812004</v>
      </c>
      <c r="W2043" s="2">
        <f t="shared" si="1095"/>
        <v>333880.55031714198</v>
      </c>
      <c r="X2043" s="17">
        <f t="shared" si="1096"/>
        <v>0</v>
      </c>
      <c r="Y2043" s="2">
        <f t="shared" si="1097"/>
        <v>0</v>
      </c>
      <c r="Z2043" s="72">
        <f t="shared" si="1098"/>
        <v>0</v>
      </c>
      <c r="AA2043" s="2">
        <f t="shared" si="1112"/>
        <v>0</v>
      </c>
      <c r="AB2043" s="12">
        <f t="shared" si="1106"/>
        <v>4.6600000000000003E-2</v>
      </c>
      <c r="AC2043" s="17">
        <f t="shared" si="1099"/>
        <v>17</v>
      </c>
      <c r="AD2043" s="17">
        <v>252</v>
      </c>
      <c r="AE2043" s="13">
        <f t="shared" si="1110"/>
        <v>1.003077328</v>
      </c>
      <c r="AF2043" s="2">
        <f t="shared" si="1113"/>
        <v>1007.59127412</v>
      </c>
      <c r="AG2043" s="2">
        <f t="shared" si="1100"/>
        <v>1027.45996614</v>
      </c>
      <c r="AH2043" s="3">
        <f t="shared" si="1101"/>
        <v>0</v>
      </c>
      <c r="AI2043" s="4" t="str">
        <f t="shared" si="1111"/>
        <v>A+J=</v>
      </c>
      <c r="AJ2043" s="11">
        <f t="shared" si="1107"/>
        <v>43206</v>
      </c>
      <c r="AK2043" s="11"/>
      <c r="AL2043" s="4"/>
      <c r="AM2043" s="1"/>
      <c r="AN2043" s="11"/>
      <c r="AO2043" s="1"/>
      <c r="AP2043" s="1"/>
      <c r="AQ2043" s="3"/>
      <c r="AR2043" s="3"/>
      <c r="AS2043" s="6"/>
      <c r="AT2043" s="1"/>
      <c r="AU2043" s="1"/>
      <c r="AV2043" s="1"/>
      <c r="AW2043" s="1"/>
      <c r="AX2043" s="1"/>
      <c r="AY2043" s="1"/>
      <c r="AZ2043" s="1"/>
      <c r="BA2043" s="1"/>
      <c r="BB2043" s="1"/>
    </row>
    <row r="2044" spans="1:54" x14ac:dyDescent="0.2">
      <c r="A2044" s="158">
        <f t="shared" si="1102"/>
        <v>43200</v>
      </c>
      <c r="B2044" s="2">
        <f t="shared" si="1086"/>
        <v>335015.50555707363</v>
      </c>
      <c r="C2044" s="2">
        <f t="shared" si="1103"/>
        <v>236429.03614128</v>
      </c>
      <c r="D2044" s="2">
        <f>SUM(Y2044:Y$2170)</f>
        <v>8409.6801144700003</v>
      </c>
      <c r="E2044" s="73">
        <f t="shared" si="1087"/>
        <v>228019.35602681001</v>
      </c>
      <c r="F2044" s="88">
        <f t="shared" si="1115"/>
        <v>4930.72</v>
      </c>
      <c r="G2044" s="3">
        <f>IF(AND(N2044=1,N2043&gt;1),VLOOKUP(A2043,[1]Plan1!$BK$81:$BM$259,3),G2043)</f>
        <v>4946.5</v>
      </c>
      <c r="H2044" s="11">
        <f t="shared" si="1116"/>
        <v>43115</v>
      </c>
      <c r="I2044" s="11">
        <f t="shared" si="1117"/>
        <v>43146</v>
      </c>
      <c r="J2044" s="12">
        <f t="shared" si="1088"/>
        <v>3.2003439659926691E-3</v>
      </c>
      <c r="K2044" s="11">
        <f t="shared" si="1104"/>
        <v>43206</v>
      </c>
      <c r="L2044" s="11">
        <f t="shared" si="1089"/>
        <v>43206</v>
      </c>
      <c r="M2044" s="1">
        <f t="shared" si="1108"/>
        <v>22</v>
      </c>
      <c r="N2044" s="1">
        <f t="shared" si="1090"/>
        <v>18</v>
      </c>
      <c r="O2044" s="2">
        <f t="shared" si="1091"/>
        <v>1.0026177000000001</v>
      </c>
      <c r="P2044" s="13">
        <f t="shared" si="1118"/>
        <v>1.00290046</v>
      </c>
      <c r="Q2044" s="13">
        <f t="shared" si="1109"/>
        <v>1.4097030867022888</v>
      </c>
      <c r="R2044" s="2">
        <f t="shared" si="1114"/>
        <v>1.4133932600000001</v>
      </c>
      <c r="S2044" s="2">
        <f t="shared" si="1105"/>
        <v>1.3848725200000001</v>
      </c>
      <c r="T2044" s="2">
        <f t="shared" si="1092"/>
        <v>327424.07508213999</v>
      </c>
      <c r="U2044" s="2">
        <f t="shared" si="1093"/>
        <v>3236.6547780499577</v>
      </c>
      <c r="V2044" s="2">
        <f t="shared" si="1094"/>
        <v>94261.664931023653</v>
      </c>
      <c r="W2044" s="2">
        <f t="shared" si="1095"/>
        <v>333927.3558503536</v>
      </c>
      <c r="X2044" s="17">
        <f t="shared" si="1096"/>
        <v>0</v>
      </c>
      <c r="Y2044" s="2">
        <f t="shared" si="1097"/>
        <v>0</v>
      </c>
      <c r="Z2044" s="72">
        <f t="shared" si="1098"/>
        <v>0</v>
      </c>
      <c r="AA2044" s="2">
        <f t="shared" si="1112"/>
        <v>0</v>
      </c>
      <c r="AB2044" s="12">
        <f t="shared" si="1106"/>
        <v>4.6600000000000003E-2</v>
      </c>
      <c r="AC2044" s="17">
        <f t="shared" si="1099"/>
        <v>18</v>
      </c>
      <c r="AD2044" s="17">
        <v>252</v>
      </c>
      <c r="AE2044" s="13">
        <f t="shared" si="1110"/>
        <v>1.003258642</v>
      </c>
      <c r="AF2044" s="2">
        <f t="shared" si="1113"/>
        <v>1066.9578428699999</v>
      </c>
      <c r="AG2044" s="2">
        <f t="shared" si="1100"/>
        <v>1088.14970672</v>
      </c>
      <c r="AH2044" s="3">
        <f t="shared" si="1101"/>
        <v>0</v>
      </c>
      <c r="AI2044" s="4" t="str">
        <f t="shared" si="1111"/>
        <v>A+J=</v>
      </c>
      <c r="AJ2044" s="11">
        <f t="shared" si="1107"/>
        <v>43206</v>
      </c>
      <c r="AK2044" s="11"/>
      <c r="AL2044" s="4"/>
      <c r="AM2044" s="1"/>
      <c r="AN2044" s="11"/>
      <c r="AO2044" s="1"/>
      <c r="AP2044" s="1"/>
      <c r="AQ2044" s="3"/>
      <c r="AR2044" s="3"/>
      <c r="AS2044" s="6"/>
      <c r="AT2044" s="1"/>
      <c r="AU2044" s="1"/>
      <c r="AV2044" s="1"/>
      <c r="AW2044" s="1"/>
      <c r="AX2044" s="1"/>
      <c r="AY2044" s="1"/>
      <c r="AZ2044" s="1"/>
      <c r="BA2044" s="1"/>
      <c r="BB2044" s="1"/>
    </row>
    <row r="2045" spans="1:54" x14ac:dyDescent="0.2">
      <c r="A2045" s="158">
        <f t="shared" si="1102"/>
        <v>43201</v>
      </c>
      <c r="B2045" s="2">
        <f t="shared" si="1086"/>
        <v>335123.03535514587</v>
      </c>
      <c r="C2045" s="2">
        <f t="shared" si="1103"/>
        <v>236429.03614128</v>
      </c>
      <c r="D2045" s="2">
        <f>SUM(Y2045:Y$2170)</f>
        <v>8409.6801144700003</v>
      </c>
      <c r="E2045" s="73">
        <f t="shared" si="1087"/>
        <v>228019.35602681001</v>
      </c>
      <c r="F2045" s="88">
        <f t="shared" si="1115"/>
        <v>4930.72</v>
      </c>
      <c r="G2045" s="3">
        <f>IF(AND(N2045=1,N2044&gt;1),VLOOKUP(A2044,[1]Plan1!$BK$81:$BM$259,3),G2044)</f>
        <v>4946.5</v>
      </c>
      <c r="H2045" s="11">
        <f t="shared" si="1116"/>
        <v>43115</v>
      </c>
      <c r="I2045" s="11">
        <f t="shared" si="1117"/>
        <v>43146</v>
      </c>
      <c r="J2045" s="12">
        <f t="shared" si="1088"/>
        <v>3.2003439659926691E-3</v>
      </c>
      <c r="K2045" s="11">
        <f t="shared" si="1104"/>
        <v>43206</v>
      </c>
      <c r="L2045" s="11">
        <f t="shared" si="1089"/>
        <v>43206</v>
      </c>
      <c r="M2045" s="1">
        <f t="shared" si="1108"/>
        <v>22</v>
      </c>
      <c r="N2045" s="1">
        <f t="shared" si="1090"/>
        <v>19</v>
      </c>
      <c r="O2045" s="2">
        <f t="shared" si="1091"/>
        <v>1.0027633300000001</v>
      </c>
      <c r="P2045" s="13">
        <f t="shared" si="1118"/>
        <v>1.00290046</v>
      </c>
      <c r="Q2045" s="13">
        <f t="shared" si="1109"/>
        <v>1.4097030867022888</v>
      </c>
      <c r="R2045" s="2">
        <f t="shared" si="1114"/>
        <v>1.4135985600000001</v>
      </c>
      <c r="S2045" s="2">
        <f t="shared" si="1105"/>
        <v>1.3848725200000001</v>
      </c>
      <c r="T2045" s="2">
        <f t="shared" si="1092"/>
        <v>327424.07508213999</v>
      </c>
      <c r="U2045" s="2">
        <f t="shared" si="1093"/>
        <v>3236.6547780499577</v>
      </c>
      <c r="V2045" s="2">
        <f t="shared" si="1094"/>
        <v>94308.477304815955</v>
      </c>
      <c r="W2045" s="2">
        <f t="shared" si="1095"/>
        <v>333974.16822414589</v>
      </c>
      <c r="X2045" s="17">
        <f t="shared" si="1096"/>
        <v>0</v>
      </c>
      <c r="Y2045" s="2">
        <f t="shared" si="1097"/>
        <v>0</v>
      </c>
      <c r="Z2045" s="72">
        <f t="shared" si="1098"/>
        <v>0</v>
      </c>
      <c r="AA2045" s="2">
        <f t="shared" si="1112"/>
        <v>0</v>
      </c>
      <c r="AB2045" s="12">
        <f t="shared" si="1106"/>
        <v>4.6600000000000003E-2</v>
      </c>
      <c r="AC2045" s="17">
        <f t="shared" si="1099"/>
        <v>19</v>
      </c>
      <c r="AD2045" s="17">
        <v>252</v>
      </c>
      <c r="AE2045" s="13">
        <f t="shared" si="1110"/>
        <v>1.003439988</v>
      </c>
      <c r="AF2045" s="2">
        <f t="shared" si="1113"/>
        <v>1126.33488919</v>
      </c>
      <c r="AG2045" s="2">
        <f t="shared" si="1100"/>
        <v>1148.867131</v>
      </c>
      <c r="AH2045" s="3">
        <f t="shared" si="1101"/>
        <v>0</v>
      </c>
      <c r="AI2045" s="4" t="str">
        <f t="shared" si="1111"/>
        <v>A+J=</v>
      </c>
      <c r="AJ2045" s="11">
        <f t="shared" si="1107"/>
        <v>43206</v>
      </c>
      <c r="AK2045" s="11"/>
      <c r="AL2045" s="4"/>
      <c r="AM2045" s="1"/>
      <c r="AN2045" s="11"/>
      <c r="AO2045" s="1"/>
      <c r="AP2045" s="1"/>
      <c r="AQ2045" s="3"/>
      <c r="AR2045" s="3"/>
      <c r="AS2045" s="6"/>
      <c r="AT2045" s="1"/>
      <c r="AU2045" s="1"/>
      <c r="AV2045" s="1"/>
      <c r="AW2045" s="1"/>
      <c r="AX2045" s="1"/>
      <c r="AY2045" s="1"/>
      <c r="AZ2045" s="1"/>
      <c r="BA2045" s="1"/>
      <c r="BB2045" s="1"/>
    </row>
    <row r="2046" spans="1:54" x14ac:dyDescent="0.2">
      <c r="A2046" s="158">
        <f t="shared" si="1102"/>
        <v>43202</v>
      </c>
      <c r="B2046" s="2">
        <f t="shared" si="1086"/>
        <v>335230.59806530527</v>
      </c>
      <c r="C2046" s="2">
        <f t="shared" si="1103"/>
        <v>236429.03614128</v>
      </c>
      <c r="D2046" s="2">
        <f>SUM(Y2046:Y$2170)</f>
        <v>8409.6801144700003</v>
      </c>
      <c r="E2046" s="73">
        <f t="shared" si="1087"/>
        <v>228019.35602681001</v>
      </c>
      <c r="F2046" s="88">
        <f t="shared" si="1115"/>
        <v>4930.72</v>
      </c>
      <c r="G2046" s="3">
        <f>IF(AND(N2046=1,N2045&gt;1),VLOOKUP(A2045,[1]Plan1!$BK$81:$BM$259,3),G2045)</f>
        <v>4946.5</v>
      </c>
      <c r="H2046" s="11">
        <f t="shared" si="1116"/>
        <v>43115</v>
      </c>
      <c r="I2046" s="11">
        <f t="shared" si="1117"/>
        <v>43146</v>
      </c>
      <c r="J2046" s="12">
        <f t="shared" si="1088"/>
        <v>3.2003439659926691E-3</v>
      </c>
      <c r="K2046" s="11">
        <f t="shared" si="1104"/>
        <v>43206</v>
      </c>
      <c r="L2046" s="11">
        <f t="shared" si="1089"/>
        <v>43206</v>
      </c>
      <c r="M2046" s="1">
        <f t="shared" si="1108"/>
        <v>22</v>
      </c>
      <c r="N2046" s="1">
        <f t="shared" si="1090"/>
        <v>20</v>
      </c>
      <c r="O2046" s="2">
        <f t="shared" si="1091"/>
        <v>1.0029089799999999</v>
      </c>
      <c r="P2046" s="13">
        <f t="shared" si="1118"/>
        <v>1.00290046</v>
      </c>
      <c r="Q2046" s="13">
        <f t="shared" si="1109"/>
        <v>1.4097030867022888</v>
      </c>
      <c r="R2046" s="2">
        <f t="shared" si="1114"/>
        <v>1.4138038799999999</v>
      </c>
      <c r="S2046" s="2">
        <f t="shared" si="1105"/>
        <v>1.3848725200000001</v>
      </c>
      <c r="T2046" s="2">
        <f t="shared" si="1092"/>
        <v>327424.07508213999</v>
      </c>
      <c r="U2046" s="2">
        <f t="shared" si="1093"/>
        <v>3236.6547780499577</v>
      </c>
      <c r="V2046" s="2">
        <f t="shared" si="1094"/>
        <v>94355.294238995339</v>
      </c>
      <c r="W2046" s="2">
        <f t="shared" si="1095"/>
        <v>334020.98515832529</v>
      </c>
      <c r="X2046" s="17">
        <f t="shared" si="1096"/>
        <v>0</v>
      </c>
      <c r="Y2046" s="2">
        <f t="shared" si="1097"/>
        <v>0</v>
      </c>
      <c r="Z2046" s="72">
        <f t="shared" si="1098"/>
        <v>0</v>
      </c>
      <c r="AA2046" s="2">
        <f t="shared" si="1112"/>
        <v>0</v>
      </c>
      <c r="AB2046" s="12">
        <f t="shared" si="1106"/>
        <v>4.6600000000000003E-2</v>
      </c>
      <c r="AC2046" s="17">
        <f t="shared" si="1099"/>
        <v>20</v>
      </c>
      <c r="AD2046" s="17">
        <v>252</v>
      </c>
      <c r="AE2046" s="13">
        <f t="shared" si="1110"/>
        <v>1.0036213679999999</v>
      </c>
      <c r="AF2046" s="2">
        <f t="shared" si="1113"/>
        <v>1185.7230679300001</v>
      </c>
      <c r="AG2046" s="2">
        <f t="shared" si="1100"/>
        <v>1209.6129069799999</v>
      </c>
      <c r="AH2046" s="3">
        <f t="shared" si="1101"/>
        <v>0</v>
      </c>
      <c r="AI2046" s="4" t="str">
        <f t="shared" si="1111"/>
        <v>A+J=</v>
      </c>
      <c r="AJ2046" s="11">
        <f t="shared" si="1107"/>
        <v>43206</v>
      </c>
      <c r="AK2046" s="11"/>
      <c r="AL2046" s="4"/>
      <c r="AM2046" s="1"/>
      <c r="AN2046" s="11"/>
      <c r="AO2046" s="1"/>
      <c r="AP2046" s="1"/>
      <c r="AQ2046" s="3"/>
      <c r="AR2046" s="3"/>
      <c r="AS2046" s="6"/>
      <c r="AT2046" s="1"/>
      <c r="AU2046" s="1"/>
      <c r="AV2046" s="1"/>
      <c r="AW2046" s="1"/>
      <c r="AX2046" s="1"/>
      <c r="AY2046" s="1"/>
      <c r="AZ2046" s="1"/>
      <c r="BA2046" s="1"/>
      <c r="BB2046" s="1"/>
    </row>
    <row r="2047" spans="1:54" x14ac:dyDescent="0.2">
      <c r="A2047" s="158">
        <f t="shared" si="1102"/>
        <v>43203</v>
      </c>
      <c r="B2047" s="2">
        <f t="shared" si="1086"/>
        <v>335338.19531553541</v>
      </c>
      <c r="C2047" s="2">
        <f t="shared" si="1103"/>
        <v>236429.03614128</v>
      </c>
      <c r="D2047" s="2">
        <f>SUM(Y2047:Y$2170)</f>
        <v>8409.6801144700003</v>
      </c>
      <c r="E2047" s="73">
        <f t="shared" si="1087"/>
        <v>228019.35602681001</v>
      </c>
      <c r="F2047" s="88">
        <f t="shared" si="1115"/>
        <v>4930.72</v>
      </c>
      <c r="G2047" s="3">
        <f>IF(AND(N2047=1,N2046&gt;1),VLOOKUP(A2046,[1]Plan1!$BK$81:$BM$259,3),G2046)</f>
        <v>4946.5</v>
      </c>
      <c r="H2047" s="11">
        <f t="shared" si="1116"/>
        <v>43115</v>
      </c>
      <c r="I2047" s="11">
        <f t="shared" si="1117"/>
        <v>43146</v>
      </c>
      <c r="J2047" s="12">
        <f t="shared" si="1088"/>
        <v>3.2003439659926691E-3</v>
      </c>
      <c r="K2047" s="11">
        <f t="shared" si="1104"/>
        <v>43206</v>
      </c>
      <c r="L2047" s="11">
        <f t="shared" si="1089"/>
        <v>43206</v>
      </c>
      <c r="M2047" s="1">
        <f t="shared" si="1108"/>
        <v>22</v>
      </c>
      <c r="N2047" s="1">
        <f t="shared" si="1090"/>
        <v>21</v>
      </c>
      <c r="O2047" s="2">
        <f t="shared" si="1091"/>
        <v>1.0030546499999999</v>
      </c>
      <c r="P2047" s="13">
        <f t="shared" si="1118"/>
        <v>1.00290046</v>
      </c>
      <c r="Q2047" s="13">
        <f t="shared" si="1109"/>
        <v>1.4097030867022888</v>
      </c>
      <c r="R2047" s="2">
        <f t="shared" si="1114"/>
        <v>1.41400923</v>
      </c>
      <c r="S2047" s="2">
        <f t="shared" si="1105"/>
        <v>1.3848725200000001</v>
      </c>
      <c r="T2047" s="2">
        <f t="shared" si="1092"/>
        <v>327424.07508213999</v>
      </c>
      <c r="U2047" s="2">
        <f t="shared" si="1093"/>
        <v>3236.6547780499577</v>
      </c>
      <c r="V2047" s="2">
        <f t="shared" si="1094"/>
        <v>94402.118013755477</v>
      </c>
      <c r="W2047" s="2">
        <f t="shared" si="1095"/>
        <v>334067.80893308541</v>
      </c>
      <c r="X2047" s="17">
        <f t="shared" si="1096"/>
        <v>0</v>
      </c>
      <c r="Y2047" s="2">
        <f t="shared" si="1097"/>
        <v>0</v>
      </c>
      <c r="Z2047" s="72">
        <f t="shared" si="1098"/>
        <v>0</v>
      </c>
      <c r="AA2047" s="2">
        <f t="shared" si="1112"/>
        <v>0</v>
      </c>
      <c r="AB2047" s="12">
        <f t="shared" si="1106"/>
        <v>4.6600000000000003E-2</v>
      </c>
      <c r="AC2047" s="17">
        <f t="shared" si="1099"/>
        <v>21</v>
      </c>
      <c r="AD2047" s="17">
        <v>252</v>
      </c>
      <c r="AE2047" s="13">
        <f t="shared" si="1110"/>
        <v>1.00380278</v>
      </c>
      <c r="AF2047" s="2">
        <f t="shared" si="1113"/>
        <v>1245.12172424</v>
      </c>
      <c r="AG2047" s="2">
        <f t="shared" si="1100"/>
        <v>1270.3863824499999</v>
      </c>
      <c r="AH2047" s="3">
        <f t="shared" si="1101"/>
        <v>0</v>
      </c>
      <c r="AI2047" s="4" t="str">
        <f t="shared" si="1111"/>
        <v>A+J=</v>
      </c>
      <c r="AJ2047" s="11">
        <f t="shared" si="1107"/>
        <v>43206</v>
      </c>
      <c r="AK2047" s="11"/>
      <c r="AL2047" s="4"/>
      <c r="AM2047" s="1"/>
      <c r="AN2047" s="11"/>
      <c r="AO2047" s="1"/>
      <c r="AP2047" s="1"/>
      <c r="AQ2047" s="3"/>
      <c r="AR2047" s="3"/>
      <c r="AS2047" s="6"/>
      <c r="AT2047" s="1"/>
      <c r="AU2047" s="1"/>
      <c r="AV2047" s="1"/>
      <c r="AW2047" s="1"/>
      <c r="AX2047" s="1"/>
      <c r="AY2047" s="1"/>
      <c r="AZ2047" s="1"/>
      <c r="BA2047" s="1"/>
      <c r="BB2047" s="1"/>
    </row>
    <row r="2048" spans="1:54" x14ac:dyDescent="0.2">
      <c r="A2048" s="158">
        <f t="shared" si="1102"/>
        <v>43204</v>
      </c>
      <c r="B2048" s="2">
        <f t="shared" si="1086"/>
        <v>335445.82744817622</v>
      </c>
      <c r="C2048" s="2">
        <f t="shared" si="1103"/>
        <v>236429.03614128</v>
      </c>
      <c r="D2048" s="2">
        <f>SUM(Y2048:Y$2170)</f>
        <v>8409.6801144700003</v>
      </c>
      <c r="E2048" s="73">
        <f t="shared" si="1087"/>
        <v>228019.35602681001</v>
      </c>
      <c r="F2048" s="88">
        <f t="shared" si="1115"/>
        <v>4930.72</v>
      </c>
      <c r="G2048" s="3">
        <f>IF(AND(N2048=1,N2047&gt;1),VLOOKUP(A2047,[1]Plan1!$BK$81:$BM$259,3),G2047)</f>
        <v>4946.5</v>
      </c>
      <c r="H2048" s="11">
        <f t="shared" si="1116"/>
        <v>43115</v>
      </c>
      <c r="I2048" s="11">
        <f t="shared" si="1117"/>
        <v>43146</v>
      </c>
      <c r="J2048" s="12">
        <f t="shared" si="1088"/>
        <v>3.2003439659926691E-3</v>
      </c>
      <c r="K2048" s="11">
        <f t="shared" si="1104"/>
        <v>43234</v>
      </c>
      <c r="L2048" s="11">
        <f t="shared" si="1089"/>
        <v>43206</v>
      </c>
      <c r="M2048" s="1">
        <f t="shared" si="1108"/>
        <v>22</v>
      </c>
      <c r="N2048" s="1">
        <f t="shared" si="1090"/>
        <v>22</v>
      </c>
      <c r="O2048" s="2">
        <f t="shared" si="1091"/>
        <v>1.00320034</v>
      </c>
      <c r="P2048" s="13">
        <f t="shared" si="1118"/>
        <v>1.00290046</v>
      </c>
      <c r="Q2048" s="13">
        <f t="shared" si="1109"/>
        <v>1.4097030867022888</v>
      </c>
      <c r="R2048" s="2">
        <f t="shared" si="1114"/>
        <v>1.4142146099999999</v>
      </c>
      <c r="S2048" s="2">
        <f t="shared" si="1105"/>
        <v>1.3848725200000001</v>
      </c>
      <c r="T2048" s="2">
        <f t="shared" si="1092"/>
        <v>327424.07508213999</v>
      </c>
      <c r="U2048" s="2">
        <f t="shared" si="1093"/>
        <v>3236.6547780499577</v>
      </c>
      <c r="V2048" s="2">
        <f t="shared" si="1094"/>
        <v>94448.948629096238</v>
      </c>
      <c r="W2048" s="2">
        <f t="shared" si="1095"/>
        <v>334114.6395484262</v>
      </c>
      <c r="X2048" s="17">
        <f t="shared" si="1096"/>
        <v>0</v>
      </c>
      <c r="Y2048" s="2">
        <f t="shared" si="1097"/>
        <v>0</v>
      </c>
      <c r="Z2048" s="72">
        <f t="shared" si="1098"/>
        <v>0</v>
      </c>
      <c r="AA2048" s="2">
        <f t="shared" si="1112"/>
        <v>0</v>
      </c>
      <c r="AB2048" s="12">
        <f t="shared" si="1106"/>
        <v>4.6600000000000003E-2</v>
      </c>
      <c r="AC2048" s="17">
        <f t="shared" si="1099"/>
        <v>22</v>
      </c>
      <c r="AD2048" s="17">
        <v>252</v>
      </c>
      <c r="AE2048" s="13">
        <f t="shared" si="1110"/>
        <v>1.003984225</v>
      </c>
      <c r="AF2048" s="2">
        <f t="shared" si="1113"/>
        <v>1304.53118554</v>
      </c>
      <c r="AG2048" s="2">
        <f t="shared" si="1100"/>
        <v>1331.18789975</v>
      </c>
      <c r="AH2048" s="3">
        <f t="shared" si="1101"/>
        <v>0</v>
      </c>
      <c r="AI2048" s="4" t="str">
        <f t="shared" si="1111"/>
        <v>A+J=</v>
      </c>
      <c r="AJ2048" s="11">
        <f t="shared" si="1107"/>
        <v>43206</v>
      </c>
      <c r="AK2048" s="11"/>
      <c r="AL2048" s="4"/>
      <c r="AM2048" s="1"/>
      <c r="AN2048" s="11"/>
      <c r="AO2048" s="1"/>
      <c r="AP2048" s="1"/>
      <c r="AQ2048" s="3"/>
      <c r="AR2048" s="3"/>
      <c r="AS2048" s="6"/>
      <c r="AT2048" s="1"/>
      <c r="AU2048" s="1"/>
      <c r="AV2048" s="1"/>
      <c r="AW2048" s="1"/>
      <c r="AX2048" s="1"/>
      <c r="AY2048" s="1"/>
      <c r="AZ2048" s="1"/>
      <c r="BA2048" s="1"/>
      <c r="BB2048" s="1"/>
    </row>
    <row r="2049" spans="1:54" x14ac:dyDescent="0.2">
      <c r="A2049" s="158">
        <f t="shared" si="1102"/>
        <v>43205</v>
      </c>
      <c r="B2049" s="2">
        <f t="shared" si="1086"/>
        <v>335445.82744817622</v>
      </c>
      <c r="C2049" s="2">
        <f t="shared" si="1103"/>
        <v>236429.03614128</v>
      </c>
      <c r="D2049" s="2">
        <f>SUM(Y2049:Y$2170)</f>
        <v>8409.6801144700003</v>
      </c>
      <c r="E2049" s="73">
        <f t="shared" si="1087"/>
        <v>228019.35602681001</v>
      </c>
      <c r="F2049" s="88">
        <f t="shared" si="1115"/>
        <v>4930.72</v>
      </c>
      <c r="G2049" s="3">
        <f>IF(AND(N2049=1,N2048&gt;1),VLOOKUP(A2048,[1]Plan1!$BK$81:$BM$259,3),G2048)</f>
        <v>4946.5</v>
      </c>
      <c r="H2049" s="11">
        <f t="shared" si="1116"/>
        <v>43115</v>
      </c>
      <c r="I2049" s="11">
        <f t="shared" si="1117"/>
        <v>43146</v>
      </c>
      <c r="J2049" s="12">
        <f t="shared" si="1088"/>
        <v>3.2003439659926691E-3</v>
      </c>
      <c r="K2049" s="11">
        <f t="shared" si="1104"/>
        <v>43234</v>
      </c>
      <c r="L2049" s="11">
        <f t="shared" si="1089"/>
        <v>43206</v>
      </c>
      <c r="M2049" s="1">
        <f t="shared" si="1108"/>
        <v>22</v>
      </c>
      <c r="N2049" s="1">
        <f t="shared" si="1090"/>
        <v>22</v>
      </c>
      <c r="O2049" s="2">
        <f t="shared" si="1091"/>
        <v>1.00320034</v>
      </c>
      <c r="P2049" s="13">
        <f t="shared" si="1118"/>
        <v>1.00290046</v>
      </c>
      <c r="Q2049" s="13">
        <f t="shared" si="1109"/>
        <v>1.4097030867022888</v>
      </c>
      <c r="R2049" s="2">
        <f t="shared" si="1114"/>
        <v>1.4142146099999999</v>
      </c>
      <c r="S2049" s="2">
        <f t="shared" si="1105"/>
        <v>1.3848725200000001</v>
      </c>
      <c r="T2049" s="2">
        <f t="shared" si="1092"/>
        <v>327424.07508213999</v>
      </c>
      <c r="U2049" s="2">
        <f t="shared" si="1093"/>
        <v>3236.6547780499577</v>
      </c>
      <c r="V2049" s="2">
        <f t="shared" si="1094"/>
        <v>94448.948629096238</v>
      </c>
      <c r="W2049" s="2">
        <f t="shared" si="1095"/>
        <v>334114.6395484262</v>
      </c>
      <c r="X2049" s="17">
        <f t="shared" si="1096"/>
        <v>0</v>
      </c>
      <c r="Y2049" s="2">
        <f t="shared" si="1097"/>
        <v>0</v>
      </c>
      <c r="Z2049" s="72">
        <f t="shared" si="1098"/>
        <v>0</v>
      </c>
      <c r="AA2049" s="2">
        <f t="shared" si="1112"/>
        <v>0</v>
      </c>
      <c r="AB2049" s="12">
        <f t="shared" si="1106"/>
        <v>4.6600000000000003E-2</v>
      </c>
      <c r="AC2049" s="17">
        <f t="shared" si="1099"/>
        <v>22</v>
      </c>
      <c r="AD2049" s="17">
        <v>252</v>
      </c>
      <c r="AE2049" s="13">
        <f t="shared" si="1110"/>
        <v>1.003984225</v>
      </c>
      <c r="AF2049" s="2">
        <f t="shared" si="1113"/>
        <v>1304.53118554</v>
      </c>
      <c r="AG2049" s="2">
        <f t="shared" si="1100"/>
        <v>1331.18789975</v>
      </c>
      <c r="AH2049" s="3">
        <f t="shared" si="1101"/>
        <v>0</v>
      </c>
      <c r="AI2049" s="4" t="str">
        <f t="shared" si="1111"/>
        <v>A+J=</v>
      </c>
      <c r="AJ2049" s="11">
        <f t="shared" si="1107"/>
        <v>43206</v>
      </c>
      <c r="AK2049" s="11"/>
      <c r="AL2049" s="4"/>
      <c r="AM2049" s="1"/>
      <c r="AN2049" s="11"/>
      <c r="AO2049" s="1"/>
      <c r="AP2049" s="1"/>
      <c r="AQ2049" s="3"/>
      <c r="AR2049" s="3"/>
      <c r="AS2049" s="6"/>
      <c r="AT2049" s="1"/>
      <c r="AU2049" s="1"/>
      <c r="AV2049" s="1"/>
      <c r="AW2049" s="1"/>
      <c r="AX2049" s="1"/>
      <c r="AY2049" s="1"/>
      <c r="AZ2049" s="1"/>
      <c r="BA2049" s="1"/>
      <c r="BB2049" s="1"/>
    </row>
    <row r="2050" spans="1:54" x14ac:dyDescent="0.2">
      <c r="A2050" s="158">
        <f t="shared" si="1102"/>
        <v>43206</v>
      </c>
      <c r="B2050" s="2">
        <f t="shared" si="1086"/>
        <v>335445.82744817622</v>
      </c>
      <c r="C2050" s="2">
        <f t="shared" si="1103"/>
        <v>236429.03614128</v>
      </c>
      <c r="D2050" s="2">
        <f>SUM(Y2050:Y$2170)</f>
        <v>8409.6801144700003</v>
      </c>
      <c r="E2050" s="73">
        <f t="shared" si="1087"/>
        <v>228019.35602681001</v>
      </c>
      <c r="F2050" s="88">
        <f t="shared" si="1115"/>
        <v>4930.72</v>
      </c>
      <c r="G2050" s="3">
        <f>IF(AND(N2050=1,N2049&gt;1),VLOOKUP(A2049,[1]Plan1!$BK$81:$BM$259,3),G2049)</f>
        <v>4946.5</v>
      </c>
      <c r="H2050" s="11">
        <f t="shared" si="1116"/>
        <v>43115</v>
      </c>
      <c r="I2050" s="11">
        <f t="shared" si="1117"/>
        <v>43146</v>
      </c>
      <c r="J2050" s="12">
        <f t="shared" si="1088"/>
        <v>3.2003439659926691E-3</v>
      </c>
      <c r="K2050" s="11">
        <f t="shared" si="1104"/>
        <v>43234</v>
      </c>
      <c r="L2050" s="11">
        <f t="shared" si="1089"/>
        <v>43206</v>
      </c>
      <c r="M2050" s="1">
        <f t="shared" si="1108"/>
        <v>22</v>
      </c>
      <c r="N2050" s="1">
        <f t="shared" si="1090"/>
        <v>22</v>
      </c>
      <c r="O2050" s="2">
        <f t="shared" si="1091"/>
        <v>1.00320034</v>
      </c>
      <c r="P2050" s="13">
        <f t="shared" si="1118"/>
        <v>1.00290046</v>
      </c>
      <c r="Q2050" s="13">
        <f t="shared" si="1109"/>
        <v>1.4097030867022888</v>
      </c>
      <c r="R2050" s="2">
        <f t="shared" si="1114"/>
        <v>1.4142146099999999</v>
      </c>
      <c r="S2050" s="2">
        <f t="shared" si="1105"/>
        <v>1.3848725200000001</v>
      </c>
      <c r="T2050" s="2">
        <f t="shared" si="1092"/>
        <v>327424.07508213999</v>
      </c>
      <c r="U2050" s="2">
        <f t="shared" si="1093"/>
        <v>3236.6547780499577</v>
      </c>
      <c r="V2050" s="2">
        <f t="shared" si="1094"/>
        <v>94448.948629096238</v>
      </c>
      <c r="W2050" s="2">
        <f t="shared" si="1095"/>
        <v>334114.6395484262</v>
      </c>
      <c r="X2050" s="17">
        <f t="shared" si="1096"/>
        <v>67</v>
      </c>
      <c r="Y2050" s="2">
        <f t="shared" si="1097"/>
        <v>1634.65853442</v>
      </c>
      <c r="Z2050" s="72">
        <f t="shared" si="1098"/>
        <v>6.9139500000000003E-3</v>
      </c>
      <c r="AA2050" s="2">
        <f t="shared" si="1112"/>
        <v>2263.7936839099998</v>
      </c>
      <c r="AB2050" s="12">
        <f t="shared" si="1106"/>
        <v>4.6600000000000003E-2</v>
      </c>
      <c r="AC2050" s="17">
        <f t="shared" si="1099"/>
        <v>22</v>
      </c>
      <c r="AD2050" s="17">
        <v>252</v>
      </c>
      <c r="AE2050" s="13">
        <f t="shared" si="1110"/>
        <v>1.003984225</v>
      </c>
      <c r="AF2050" s="2">
        <f t="shared" si="1113"/>
        <v>1304.53118554</v>
      </c>
      <c r="AG2050" s="2">
        <f t="shared" si="1100"/>
        <v>1331.18789975</v>
      </c>
      <c r="AH2050" s="3">
        <f t="shared" si="1101"/>
        <v>3568.3248694499998</v>
      </c>
      <c r="AI2050" s="4" t="str">
        <f t="shared" si="1111"/>
        <v>A+J=</v>
      </c>
      <c r="AJ2050" s="11">
        <f t="shared" si="1107"/>
        <v>43206</v>
      </c>
      <c r="AK2050" s="11"/>
      <c r="AL2050" s="4"/>
      <c r="AM2050" s="1"/>
      <c r="AN2050" s="11"/>
      <c r="AO2050" s="1"/>
      <c r="AP2050" s="1"/>
      <c r="AQ2050" s="3"/>
      <c r="AR2050" s="3"/>
      <c r="AS2050" s="6"/>
      <c r="AT2050" s="1"/>
      <c r="AU2050" s="1"/>
      <c r="AV2050" s="1"/>
      <c r="AW2050" s="1"/>
      <c r="AX2050" s="1"/>
      <c r="AY2050" s="1"/>
      <c r="AZ2050" s="1"/>
      <c r="BA2050" s="1"/>
      <c r="BB2050" s="1"/>
    </row>
    <row r="2051" spans="1:54" x14ac:dyDescent="0.2">
      <c r="A2051" s="158">
        <f t="shared" si="1102"/>
        <v>43207</v>
      </c>
      <c r="B2051" s="2">
        <f t="shared" si="1086"/>
        <v>331926.09237321978</v>
      </c>
      <c r="C2051" s="2">
        <f t="shared" si="1103"/>
        <v>234794.37760686001</v>
      </c>
      <c r="D2051" s="2">
        <f>SUM(Y2051:Y$2170)</f>
        <v>6775.02158005</v>
      </c>
      <c r="E2051" s="73">
        <f t="shared" si="1087"/>
        <v>228019.35602681001</v>
      </c>
      <c r="F2051" s="88">
        <f t="shared" si="1115"/>
        <v>4946.5</v>
      </c>
      <c r="G2051" s="3">
        <f>IF(AND(N2051=1,N2050&gt;1),VLOOKUP(A2050,[1]Plan1!$BK$81:$BM$259,3),G2050)</f>
        <v>4950.95</v>
      </c>
      <c r="H2051" s="11">
        <f t="shared" si="1116"/>
        <v>43148</v>
      </c>
      <c r="I2051" s="11">
        <f t="shared" si="1117"/>
        <v>43176</v>
      </c>
      <c r="J2051" s="12">
        <f t="shared" si="1088"/>
        <v>8.9962599818038669E-4</v>
      </c>
      <c r="K2051" s="11">
        <f t="shared" si="1104"/>
        <v>43234</v>
      </c>
      <c r="L2051" s="11">
        <f t="shared" si="1089"/>
        <v>43234</v>
      </c>
      <c r="M2051" s="1">
        <f t="shared" si="1108"/>
        <v>19</v>
      </c>
      <c r="N2051" s="1">
        <f t="shared" si="1090"/>
        <v>1</v>
      </c>
      <c r="O2051" s="2">
        <f t="shared" si="1091"/>
        <v>1.00004732</v>
      </c>
      <c r="P2051" s="13">
        <f t="shared" si="1118"/>
        <v>1.00320034</v>
      </c>
      <c r="Q2051" s="13">
        <f t="shared" si="1109"/>
        <v>1.4142146158787856</v>
      </c>
      <c r="R2051" s="2">
        <f t="shared" si="1114"/>
        <v>1.41428153</v>
      </c>
      <c r="S2051" s="2">
        <f t="shared" si="1105"/>
        <v>1.3848725200000001</v>
      </c>
      <c r="T2051" s="2">
        <f t="shared" si="1092"/>
        <v>325160.28139824001</v>
      </c>
      <c r="U2051" s="2">
        <f t="shared" si="1093"/>
        <v>2607.5196285682255</v>
      </c>
      <c r="V2051" s="2">
        <f t="shared" si="1094"/>
        <v>94464.207684401568</v>
      </c>
      <c r="W2051" s="2">
        <f t="shared" si="1095"/>
        <v>331866.10491982981</v>
      </c>
      <c r="X2051" s="17">
        <f t="shared" si="1096"/>
        <v>0</v>
      </c>
      <c r="Y2051" s="2">
        <f t="shared" si="1097"/>
        <v>0</v>
      </c>
      <c r="Z2051" s="72">
        <f t="shared" si="1098"/>
        <v>0</v>
      </c>
      <c r="AA2051" s="2">
        <f t="shared" si="1112"/>
        <v>0</v>
      </c>
      <c r="AB2051" s="12">
        <f t="shared" si="1106"/>
        <v>4.6600000000000003E-2</v>
      </c>
      <c r="AC2051" s="17">
        <f t="shared" si="1099"/>
        <v>1</v>
      </c>
      <c r="AD2051" s="17">
        <v>252</v>
      </c>
      <c r="AE2051" s="13">
        <f t="shared" si="1110"/>
        <v>1.0001807579999999</v>
      </c>
      <c r="AF2051" s="2">
        <f t="shared" si="1113"/>
        <v>58.77532214</v>
      </c>
      <c r="AG2051" s="2">
        <f t="shared" si="1100"/>
        <v>59.987453389999999</v>
      </c>
      <c r="AH2051" s="3">
        <f t="shared" si="1101"/>
        <v>0</v>
      </c>
      <c r="AI2051" s="4" t="str">
        <f t="shared" si="1111"/>
        <v>A+J=</v>
      </c>
      <c r="AJ2051" s="11">
        <f t="shared" si="1107"/>
        <v>43234</v>
      </c>
      <c r="AK2051" s="11"/>
      <c r="AL2051" s="4"/>
      <c r="AM2051" s="1"/>
      <c r="AN2051" s="11"/>
      <c r="AO2051" s="1"/>
      <c r="AP2051" s="1"/>
      <c r="AQ2051" s="3"/>
      <c r="AR2051" s="3"/>
      <c r="AS2051" s="6"/>
      <c r="AT2051" s="1"/>
      <c r="AU2051" s="1"/>
      <c r="AV2051" s="1"/>
      <c r="AW2051" s="1"/>
      <c r="AX2051" s="1"/>
      <c r="AY2051" s="1"/>
      <c r="AZ2051" s="1"/>
      <c r="BA2051" s="1"/>
      <c r="BB2051" s="1"/>
    </row>
    <row r="2052" spans="1:54" x14ac:dyDescent="0.2">
      <c r="A2052" s="158">
        <f t="shared" si="1102"/>
        <v>43208</v>
      </c>
      <c r="B2052" s="2">
        <f t="shared" si="1086"/>
        <v>332001.35958055226</v>
      </c>
      <c r="C2052" s="2">
        <f t="shared" si="1103"/>
        <v>234794.37760686001</v>
      </c>
      <c r="D2052" s="2">
        <f>SUM(Y2052:Y$2170)</f>
        <v>6775.02158005</v>
      </c>
      <c r="E2052" s="73">
        <f t="shared" si="1087"/>
        <v>228019.35602681001</v>
      </c>
      <c r="F2052" s="88">
        <f t="shared" si="1115"/>
        <v>4946.5</v>
      </c>
      <c r="G2052" s="3">
        <f>IF(AND(N2052=1,N2051&gt;1),VLOOKUP(A2051,[1]Plan1!$BK$81:$BM$259,3),G2051)</f>
        <v>4950.95</v>
      </c>
      <c r="H2052" s="11">
        <f t="shared" si="1116"/>
        <v>43148</v>
      </c>
      <c r="I2052" s="11">
        <f t="shared" si="1117"/>
        <v>43176</v>
      </c>
      <c r="J2052" s="12">
        <f t="shared" si="1088"/>
        <v>8.9962599818038669E-4</v>
      </c>
      <c r="K2052" s="11">
        <f t="shared" si="1104"/>
        <v>43234</v>
      </c>
      <c r="L2052" s="11">
        <f t="shared" si="1089"/>
        <v>43234</v>
      </c>
      <c r="M2052" s="1">
        <f t="shared" si="1108"/>
        <v>19</v>
      </c>
      <c r="N2052" s="1">
        <f t="shared" si="1090"/>
        <v>2</v>
      </c>
      <c r="O2052" s="2">
        <f t="shared" si="1091"/>
        <v>1.0000946500000001</v>
      </c>
      <c r="P2052" s="13">
        <f t="shared" si="1118"/>
        <v>1.00320034</v>
      </c>
      <c r="Q2052" s="13">
        <f t="shared" si="1109"/>
        <v>1.4142146158787856</v>
      </c>
      <c r="R2052" s="2">
        <f t="shared" si="1114"/>
        <v>1.41434847</v>
      </c>
      <c r="S2052" s="2">
        <f t="shared" si="1105"/>
        <v>1.3848725200000001</v>
      </c>
      <c r="T2052" s="2">
        <f t="shared" si="1092"/>
        <v>325160.28139824001</v>
      </c>
      <c r="U2052" s="2">
        <f t="shared" si="1093"/>
        <v>2607.5196285682255</v>
      </c>
      <c r="V2052" s="2">
        <f t="shared" si="1094"/>
        <v>94479.471300093996</v>
      </c>
      <c r="W2052" s="2">
        <f t="shared" si="1095"/>
        <v>331881.36853552226</v>
      </c>
      <c r="X2052" s="17">
        <f t="shared" si="1096"/>
        <v>0</v>
      </c>
      <c r="Y2052" s="2">
        <f t="shared" si="1097"/>
        <v>0</v>
      </c>
      <c r="Z2052" s="72">
        <f t="shared" si="1098"/>
        <v>0</v>
      </c>
      <c r="AA2052" s="2">
        <f t="shared" si="1112"/>
        <v>0</v>
      </c>
      <c r="AB2052" s="12">
        <f t="shared" si="1106"/>
        <v>4.6600000000000003E-2</v>
      </c>
      <c r="AC2052" s="17">
        <f t="shared" si="1099"/>
        <v>2</v>
      </c>
      <c r="AD2052" s="17">
        <v>252</v>
      </c>
      <c r="AE2052" s="13">
        <f t="shared" si="1110"/>
        <v>1.0003615480000001</v>
      </c>
      <c r="AF2052" s="2">
        <f t="shared" si="1113"/>
        <v>117.56104941</v>
      </c>
      <c r="AG2052" s="2">
        <f t="shared" si="1100"/>
        <v>119.99104503</v>
      </c>
      <c r="AH2052" s="3">
        <f t="shared" si="1101"/>
        <v>0</v>
      </c>
      <c r="AI2052" s="4" t="str">
        <f t="shared" si="1111"/>
        <v>A+J=</v>
      </c>
      <c r="AJ2052" s="11">
        <f t="shared" si="1107"/>
        <v>43234</v>
      </c>
      <c r="AK2052" s="11"/>
      <c r="AL2052" s="4"/>
      <c r="AM2052" s="1"/>
      <c r="AN2052" s="11"/>
      <c r="AO2052" s="1"/>
      <c r="AP2052" s="1"/>
      <c r="AQ2052" s="3"/>
      <c r="AR2052" s="3"/>
      <c r="AS2052" s="6"/>
      <c r="AT2052" s="1"/>
      <c r="AU2052" s="1"/>
      <c r="AV2052" s="1"/>
      <c r="AW2052" s="1"/>
      <c r="AX2052" s="1"/>
      <c r="AY2052" s="1"/>
      <c r="AZ2052" s="1"/>
      <c r="BA2052" s="1"/>
      <c r="BB2052" s="1"/>
    </row>
    <row r="2053" spans="1:54" x14ac:dyDescent="0.2">
      <c r="A2053" s="158">
        <f t="shared" si="1102"/>
        <v>43209</v>
      </c>
      <c r="B2053" s="2">
        <f t="shared" si="1086"/>
        <v>332076.64554091822</v>
      </c>
      <c r="C2053" s="2">
        <f t="shared" si="1103"/>
        <v>234794.37760686001</v>
      </c>
      <c r="D2053" s="2">
        <f>SUM(Y2053:Y$2170)</f>
        <v>6775.02158005</v>
      </c>
      <c r="E2053" s="73">
        <f t="shared" si="1087"/>
        <v>228019.35602681001</v>
      </c>
      <c r="F2053" s="88">
        <f t="shared" si="1115"/>
        <v>4946.5</v>
      </c>
      <c r="G2053" s="3">
        <f>IF(AND(N2053=1,N2052&gt;1),VLOOKUP(A2052,[1]Plan1!$BK$81:$BM$259,3),G2052)</f>
        <v>4950.95</v>
      </c>
      <c r="H2053" s="11">
        <f t="shared" si="1116"/>
        <v>43148</v>
      </c>
      <c r="I2053" s="11">
        <f t="shared" si="1117"/>
        <v>43176</v>
      </c>
      <c r="J2053" s="12">
        <f t="shared" si="1088"/>
        <v>8.9962599818038669E-4</v>
      </c>
      <c r="K2053" s="11">
        <f t="shared" si="1104"/>
        <v>43234</v>
      </c>
      <c r="L2053" s="11">
        <f t="shared" si="1089"/>
        <v>43234</v>
      </c>
      <c r="M2053" s="1">
        <f t="shared" si="1108"/>
        <v>19</v>
      </c>
      <c r="N2053" s="1">
        <f t="shared" si="1090"/>
        <v>3</v>
      </c>
      <c r="O2053" s="2">
        <f t="shared" si="1091"/>
        <v>1.0001419899999999</v>
      </c>
      <c r="P2053" s="13">
        <f t="shared" si="1118"/>
        <v>1.00320034</v>
      </c>
      <c r="Q2053" s="13">
        <f t="shared" si="1109"/>
        <v>1.4142146158787856</v>
      </c>
      <c r="R2053" s="2">
        <f t="shared" si="1114"/>
        <v>1.4144154200000001</v>
      </c>
      <c r="S2053" s="2">
        <f t="shared" si="1105"/>
        <v>1.3848725200000001</v>
      </c>
      <c r="T2053" s="2">
        <f t="shared" si="1092"/>
        <v>325160.28139824001</v>
      </c>
      <c r="U2053" s="2">
        <f t="shared" si="1093"/>
        <v>2607.5196285682255</v>
      </c>
      <c r="V2053" s="2">
        <f t="shared" si="1094"/>
        <v>94494.737195980022</v>
      </c>
      <c r="W2053" s="2">
        <f t="shared" si="1095"/>
        <v>331896.63443140825</v>
      </c>
      <c r="X2053" s="17">
        <f t="shared" si="1096"/>
        <v>0</v>
      </c>
      <c r="Y2053" s="2">
        <f t="shared" si="1097"/>
        <v>0</v>
      </c>
      <c r="Z2053" s="72">
        <f t="shared" si="1098"/>
        <v>0</v>
      </c>
      <c r="AA2053" s="2">
        <f t="shared" si="1112"/>
        <v>0</v>
      </c>
      <c r="AB2053" s="12">
        <f t="shared" si="1106"/>
        <v>4.6600000000000003E-2</v>
      </c>
      <c r="AC2053" s="17">
        <f t="shared" si="1099"/>
        <v>3</v>
      </c>
      <c r="AD2053" s="17">
        <v>252</v>
      </c>
      <c r="AE2053" s="13">
        <f t="shared" si="1110"/>
        <v>1.0005423710000001</v>
      </c>
      <c r="AF2053" s="2">
        <f t="shared" si="1113"/>
        <v>176.35750698000001</v>
      </c>
      <c r="AG2053" s="2">
        <f t="shared" si="1100"/>
        <v>180.01110951000001</v>
      </c>
      <c r="AH2053" s="3">
        <f t="shared" si="1101"/>
        <v>0</v>
      </c>
      <c r="AI2053" s="4" t="str">
        <f t="shared" si="1111"/>
        <v>A+J=</v>
      </c>
      <c r="AJ2053" s="11">
        <f t="shared" si="1107"/>
        <v>43234</v>
      </c>
      <c r="AK2053" s="11"/>
      <c r="AL2053" s="4"/>
      <c r="AM2053" s="1"/>
      <c r="AN2053" s="11"/>
      <c r="AO2053" s="1"/>
      <c r="AP2053" s="1"/>
      <c r="AQ2053" s="3"/>
      <c r="AR2053" s="3"/>
      <c r="AS2053" s="6"/>
      <c r="AT2053" s="1"/>
      <c r="AU2053" s="1"/>
      <c r="AV2053" s="1"/>
      <c r="AW2053" s="1"/>
      <c r="AX2053" s="1"/>
      <c r="AY2053" s="1"/>
      <c r="AZ2053" s="1"/>
      <c r="BA2053" s="1"/>
      <c r="BB2053" s="1"/>
    </row>
    <row r="2054" spans="1:54" x14ac:dyDescent="0.2">
      <c r="A2054" s="158">
        <f t="shared" si="1102"/>
        <v>43210</v>
      </c>
      <c r="B2054" s="2">
        <f t="shared" si="1086"/>
        <v>332151.94341153716</v>
      </c>
      <c r="C2054" s="2">
        <f t="shared" si="1103"/>
        <v>234794.37760686001</v>
      </c>
      <c r="D2054" s="2">
        <f>SUM(Y2054:Y$2170)</f>
        <v>6775.02158005</v>
      </c>
      <c r="E2054" s="73">
        <f t="shared" si="1087"/>
        <v>228019.35602681001</v>
      </c>
      <c r="F2054" s="88">
        <f t="shared" si="1115"/>
        <v>4946.5</v>
      </c>
      <c r="G2054" s="3">
        <f>IF(AND(N2054=1,N2053&gt;1),VLOOKUP(A2053,[1]Plan1!$BK$81:$BM$259,3),G2053)</f>
        <v>4950.95</v>
      </c>
      <c r="H2054" s="11">
        <f t="shared" si="1116"/>
        <v>43148</v>
      </c>
      <c r="I2054" s="11">
        <f t="shared" si="1117"/>
        <v>43176</v>
      </c>
      <c r="J2054" s="12">
        <f t="shared" si="1088"/>
        <v>8.9962599818038669E-4</v>
      </c>
      <c r="K2054" s="11">
        <f t="shared" si="1104"/>
        <v>43234</v>
      </c>
      <c r="L2054" s="11">
        <f t="shared" si="1089"/>
        <v>43234</v>
      </c>
      <c r="M2054" s="1">
        <f t="shared" si="1108"/>
        <v>19</v>
      </c>
      <c r="N2054" s="1">
        <f t="shared" si="1090"/>
        <v>4</v>
      </c>
      <c r="O2054" s="2">
        <f t="shared" si="1091"/>
        <v>1.00018932</v>
      </c>
      <c r="P2054" s="13">
        <f t="shared" si="1118"/>
        <v>1.00320034</v>
      </c>
      <c r="Q2054" s="13">
        <f t="shared" si="1109"/>
        <v>1.4142146158787856</v>
      </c>
      <c r="R2054" s="2">
        <f t="shared" si="1114"/>
        <v>1.4144823500000001</v>
      </c>
      <c r="S2054" s="2">
        <f t="shared" si="1105"/>
        <v>1.3848725200000001</v>
      </c>
      <c r="T2054" s="2">
        <f t="shared" si="1092"/>
        <v>325160.28139824001</v>
      </c>
      <c r="U2054" s="2">
        <f t="shared" si="1093"/>
        <v>2607.5196285682255</v>
      </c>
      <c r="V2054" s="2">
        <f t="shared" si="1094"/>
        <v>94509.998531478908</v>
      </c>
      <c r="W2054" s="2">
        <f t="shared" si="1095"/>
        <v>331911.89576690714</v>
      </c>
      <c r="X2054" s="17">
        <f t="shared" si="1096"/>
        <v>0</v>
      </c>
      <c r="Y2054" s="2">
        <f t="shared" si="1097"/>
        <v>0</v>
      </c>
      <c r="Z2054" s="72">
        <f t="shared" si="1098"/>
        <v>0</v>
      </c>
      <c r="AA2054" s="2">
        <f t="shared" si="1112"/>
        <v>0</v>
      </c>
      <c r="AB2054" s="12">
        <f t="shared" si="1106"/>
        <v>4.6600000000000003E-2</v>
      </c>
      <c r="AC2054" s="17">
        <f t="shared" si="1099"/>
        <v>4</v>
      </c>
      <c r="AD2054" s="17">
        <v>252</v>
      </c>
      <c r="AE2054" s="13">
        <f t="shared" si="1110"/>
        <v>1.0007232269999999</v>
      </c>
      <c r="AF2054" s="2">
        <f t="shared" si="1113"/>
        <v>235.16469483</v>
      </c>
      <c r="AG2054" s="2">
        <f t="shared" si="1100"/>
        <v>240.04764463000001</v>
      </c>
      <c r="AH2054" s="3">
        <f t="shared" si="1101"/>
        <v>0</v>
      </c>
      <c r="AI2054" s="4" t="str">
        <f t="shared" si="1111"/>
        <v>A+J=</v>
      </c>
      <c r="AJ2054" s="11">
        <f t="shared" si="1107"/>
        <v>43234</v>
      </c>
      <c r="AK2054" s="11"/>
      <c r="AL2054" s="4"/>
      <c r="AM2054" s="1"/>
      <c r="AN2054" s="11"/>
      <c r="AO2054" s="1"/>
      <c r="AP2054" s="1"/>
      <c r="AQ2054" s="3"/>
      <c r="AR2054" s="3"/>
      <c r="AS2054" s="6"/>
      <c r="AT2054" s="1"/>
      <c r="AU2054" s="1"/>
      <c r="AV2054" s="1"/>
      <c r="AW2054" s="1"/>
      <c r="AX2054" s="1"/>
      <c r="AY2054" s="1"/>
      <c r="AZ2054" s="1"/>
      <c r="BA2054" s="1"/>
      <c r="BB2054" s="1"/>
    </row>
    <row r="2055" spans="1:54" x14ac:dyDescent="0.2">
      <c r="A2055" s="158">
        <f t="shared" si="1102"/>
        <v>43211</v>
      </c>
      <c r="B2055" s="2">
        <f t="shared" si="1086"/>
        <v>332227.26198855316</v>
      </c>
      <c r="C2055" s="2">
        <f t="shared" si="1103"/>
        <v>234794.37760686001</v>
      </c>
      <c r="D2055" s="2">
        <f>SUM(Y2055:Y$2170)</f>
        <v>6775.02158005</v>
      </c>
      <c r="E2055" s="73">
        <f t="shared" si="1087"/>
        <v>228019.35602681001</v>
      </c>
      <c r="F2055" s="88">
        <f t="shared" si="1115"/>
        <v>4946.5</v>
      </c>
      <c r="G2055" s="3">
        <f>IF(AND(N2055=1,N2054&gt;1),VLOOKUP(A2054,[1]Plan1!$BK$81:$BM$259,3),G2054)</f>
        <v>4950.95</v>
      </c>
      <c r="H2055" s="11">
        <f t="shared" si="1116"/>
        <v>43148</v>
      </c>
      <c r="I2055" s="11">
        <f t="shared" si="1117"/>
        <v>43176</v>
      </c>
      <c r="J2055" s="12">
        <f t="shared" si="1088"/>
        <v>8.9962599818038669E-4</v>
      </c>
      <c r="K2055" s="11">
        <f t="shared" si="1104"/>
        <v>43234</v>
      </c>
      <c r="L2055" s="11">
        <f t="shared" si="1089"/>
        <v>43234</v>
      </c>
      <c r="M2055" s="1">
        <f t="shared" si="1108"/>
        <v>19</v>
      </c>
      <c r="N2055" s="1">
        <f t="shared" si="1090"/>
        <v>5</v>
      </c>
      <c r="O2055" s="2">
        <f t="shared" si="1091"/>
        <v>1.0002366600000001</v>
      </c>
      <c r="P2055" s="13">
        <f t="shared" si="1118"/>
        <v>1.00320034</v>
      </c>
      <c r="Q2055" s="13">
        <f t="shared" si="1109"/>
        <v>1.4142146158787856</v>
      </c>
      <c r="R2055" s="2">
        <f t="shared" si="1114"/>
        <v>1.4145493</v>
      </c>
      <c r="S2055" s="2">
        <f t="shared" si="1105"/>
        <v>1.3848725200000001</v>
      </c>
      <c r="T2055" s="2">
        <f t="shared" si="1092"/>
        <v>325160.28139824001</v>
      </c>
      <c r="U2055" s="2">
        <f t="shared" si="1093"/>
        <v>2607.5196285682255</v>
      </c>
      <c r="V2055" s="2">
        <f t="shared" si="1094"/>
        <v>94525.264427364877</v>
      </c>
      <c r="W2055" s="2">
        <f t="shared" si="1095"/>
        <v>331927.16166279314</v>
      </c>
      <c r="X2055" s="17">
        <f t="shared" si="1096"/>
        <v>0</v>
      </c>
      <c r="Y2055" s="2">
        <f t="shared" si="1097"/>
        <v>0</v>
      </c>
      <c r="Z2055" s="72">
        <f t="shared" si="1098"/>
        <v>0</v>
      </c>
      <c r="AA2055" s="2">
        <f t="shared" si="1112"/>
        <v>0</v>
      </c>
      <c r="AB2055" s="12">
        <f t="shared" si="1106"/>
        <v>4.6600000000000003E-2</v>
      </c>
      <c r="AC2055" s="17">
        <f t="shared" si="1099"/>
        <v>5</v>
      </c>
      <c r="AD2055" s="17">
        <v>252</v>
      </c>
      <c r="AE2055" s="13">
        <f t="shared" si="1110"/>
        <v>1.000904115</v>
      </c>
      <c r="AF2055" s="2">
        <f t="shared" si="1113"/>
        <v>293.98228781</v>
      </c>
      <c r="AG2055" s="2">
        <f t="shared" si="1100"/>
        <v>300.10032575999998</v>
      </c>
      <c r="AH2055" s="3">
        <f t="shared" si="1101"/>
        <v>0</v>
      </c>
      <c r="AI2055" s="4" t="str">
        <f t="shared" si="1111"/>
        <v>A+J=</v>
      </c>
      <c r="AJ2055" s="11">
        <f t="shared" si="1107"/>
        <v>43234</v>
      </c>
      <c r="AK2055" s="11"/>
      <c r="AL2055" s="4"/>
      <c r="AM2055" s="1"/>
      <c r="AN2055" s="11"/>
      <c r="AO2055" s="1"/>
      <c r="AP2055" s="1"/>
      <c r="AQ2055" s="3"/>
      <c r="AR2055" s="3"/>
      <c r="AS2055" s="6"/>
      <c r="AT2055" s="1"/>
      <c r="AU2055" s="1"/>
      <c r="AV2055" s="1"/>
      <c r="AW2055" s="1"/>
      <c r="AX2055" s="1"/>
      <c r="AY2055" s="1"/>
      <c r="AZ2055" s="1"/>
      <c r="BA2055" s="1"/>
      <c r="BB2055" s="1"/>
    </row>
    <row r="2056" spans="1:54" x14ac:dyDescent="0.2">
      <c r="A2056" s="158">
        <f t="shared" si="1102"/>
        <v>43212</v>
      </c>
      <c r="B2056" s="2">
        <f t="shared" si="1086"/>
        <v>332227.26198855316</v>
      </c>
      <c r="C2056" s="2">
        <f t="shared" si="1103"/>
        <v>234794.37760686001</v>
      </c>
      <c r="D2056" s="2">
        <f>SUM(Y2056:Y$2170)</f>
        <v>6775.02158005</v>
      </c>
      <c r="E2056" s="73">
        <f t="shared" si="1087"/>
        <v>228019.35602681001</v>
      </c>
      <c r="F2056" s="88">
        <f t="shared" si="1115"/>
        <v>4946.5</v>
      </c>
      <c r="G2056" s="3">
        <f>IF(AND(N2056=1,N2055&gt;1),VLOOKUP(A2055,[1]Plan1!$BK$81:$BM$259,3),G2055)</f>
        <v>4950.95</v>
      </c>
      <c r="H2056" s="11">
        <f t="shared" si="1116"/>
        <v>43148</v>
      </c>
      <c r="I2056" s="11">
        <f t="shared" si="1117"/>
        <v>43176</v>
      </c>
      <c r="J2056" s="12">
        <f t="shared" si="1088"/>
        <v>8.9962599818038669E-4</v>
      </c>
      <c r="K2056" s="11">
        <f t="shared" si="1104"/>
        <v>43234</v>
      </c>
      <c r="L2056" s="11">
        <f t="shared" si="1089"/>
        <v>43234</v>
      </c>
      <c r="M2056" s="1">
        <f t="shared" si="1108"/>
        <v>19</v>
      </c>
      <c r="N2056" s="1">
        <f t="shared" si="1090"/>
        <v>5</v>
      </c>
      <c r="O2056" s="2">
        <f t="shared" si="1091"/>
        <v>1.0002366600000001</v>
      </c>
      <c r="P2056" s="13">
        <f t="shared" si="1118"/>
        <v>1.00320034</v>
      </c>
      <c r="Q2056" s="13">
        <f t="shared" si="1109"/>
        <v>1.4142146158787856</v>
      </c>
      <c r="R2056" s="2">
        <f t="shared" si="1114"/>
        <v>1.4145493</v>
      </c>
      <c r="S2056" s="2">
        <f t="shared" si="1105"/>
        <v>1.3848725200000001</v>
      </c>
      <c r="T2056" s="2">
        <f t="shared" si="1092"/>
        <v>325160.28139824001</v>
      </c>
      <c r="U2056" s="2">
        <f t="shared" si="1093"/>
        <v>2607.5196285682255</v>
      </c>
      <c r="V2056" s="2">
        <f t="shared" si="1094"/>
        <v>94525.264427364877</v>
      </c>
      <c r="W2056" s="2">
        <f t="shared" si="1095"/>
        <v>331927.16166279314</v>
      </c>
      <c r="X2056" s="17">
        <f t="shared" si="1096"/>
        <v>0</v>
      </c>
      <c r="Y2056" s="2">
        <f t="shared" si="1097"/>
        <v>0</v>
      </c>
      <c r="Z2056" s="72">
        <f t="shared" si="1098"/>
        <v>0</v>
      </c>
      <c r="AA2056" s="2">
        <f t="shared" si="1112"/>
        <v>0</v>
      </c>
      <c r="AB2056" s="12">
        <f t="shared" si="1106"/>
        <v>4.6600000000000003E-2</v>
      </c>
      <c r="AC2056" s="17">
        <f t="shared" si="1099"/>
        <v>5</v>
      </c>
      <c r="AD2056" s="17">
        <v>252</v>
      </c>
      <c r="AE2056" s="13">
        <f t="shared" si="1110"/>
        <v>1.000904115</v>
      </c>
      <c r="AF2056" s="2">
        <f t="shared" si="1113"/>
        <v>293.98228781</v>
      </c>
      <c r="AG2056" s="2">
        <f t="shared" si="1100"/>
        <v>300.10032575999998</v>
      </c>
      <c r="AH2056" s="3">
        <f t="shared" si="1101"/>
        <v>0</v>
      </c>
      <c r="AI2056" s="4" t="str">
        <f t="shared" si="1111"/>
        <v>A+J=</v>
      </c>
      <c r="AJ2056" s="11">
        <f t="shared" si="1107"/>
        <v>43234</v>
      </c>
      <c r="AK2056" s="11"/>
      <c r="AL2056" s="4"/>
      <c r="AM2056" s="1"/>
      <c r="AN2056" s="11"/>
      <c r="AO2056" s="1"/>
      <c r="AP2056" s="1"/>
      <c r="AQ2056" s="3"/>
      <c r="AR2056" s="3"/>
      <c r="AS2056" s="6"/>
      <c r="AT2056" s="1"/>
      <c r="AU2056" s="1"/>
      <c r="AV2056" s="1"/>
      <c r="AW2056" s="1"/>
      <c r="AX2056" s="1"/>
      <c r="AY2056" s="1"/>
      <c r="AZ2056" s="1"/>
      <c r="BA2056" s="1"/>
      <c r="BB2056" s="1"/>
    </row>
    <row r="2057" spans="1:54" x14ac:dyDescent="0.2">
      <c r="A2057" s="158">
        <f t="shared" si="1102"/>
        <v>43213</v>
      </c>
      <c r="B2057" s="2">
        <f t="shared" si="1086"/>
        <v>332227.26198855316</v>
      </c>
      <c r="C2057" s="2">
        <f t="shared" si="1103"/>
        <v>234794.37760686001</v>
      </c>
      <c r="D2057" s="2">
        <f>SUM(Y2057:Y$2170)</f>
        <v>6775.02158005</v>
      </c>
      <c r="E2057" s="73">
        <f t="shared" si="1087"/>
        <v>228019.35602681001</v>
      </c>
      <c r="F2057" s="88">
        <f t="shared" si="1115"/>
        <v>4946.5</v>
      </c>
      <c r="G2057" s="3">
        <f>IF(AND(N2057=1,N2056&gt;1),VLOOKUP(A2056,[1]Plan1!$BK$81:$BM$259,3),G2056)</f>
        <v>4950.95</v>
      </c>
      <c r="H2057" s="11">
        <f t="shared" si="1116"/>
        <v>43148</v>
      </c>
      <c r="I2057" s="11">
        <f t="shared" si="1117"/>
        <v>43176</v>
      </c>
      <c r="J2057" s="12">
        <f t="shared" si="1088"/>
        <v>8.9962599818038669E-4</v>
      </c>
      <c r="K2057" s="11">
        <f t="shared" si="1104"/>
        <v>43234</v>
      </c>
      <c r="L2057" s="11">
        <f t="shared" si="1089"/>
        <v>43234</v>
      </c>
      <c r="M2057" s="1">
        <f t="shared" si="1108"/>
        <v>19</v>
      </c>
      <c r="N2057" s="1">
        <f t="shared" si="1090"/>
        <v>5</v>
      </c>
      <c r="O2057" s="2">
        <f t="shared" si="1091"/>
        <v>1.0002366600000001</v>
      </c>
      <c r="P2057" s="13">
        <f t="shared" si="1118"/>
        <v>1.00320034</v>
      </c>
      <c r="Q2057" s="13">
        <f t="shared" si="1109"/>
        <v>1.4142146158787856</v>
      </c>
      <c r="R2057" s="2">
        <f t="shared" si="1114"/>
        <v>1.4145493</v>
      </c>
      <c r="S2057" s="2">
        <f t="shared" si="1105"/>
        <v>1.3848725200000001</v>
      </c>
      <c r="T2057" s="2">
        <f t="shared" si="1092"/>
        <v>325160.28139824001</v>
      </c>
      <c r="U2057" s="2">
        <f t="shared" si="1093"/>
        <v>2607.5196285682255</v>
      </c>
      <c r="V2057" s="2">
        <f t="shared" si="1094"/>
        <v>94525.264427364877</v>
      </c>
      <c r="W2057" s="2">
        <f t="shared" si="1095"/>
        <v>331927.16166279314</v>
      </c>
      <c r="X2057" s="17">
        <f t="shared" si="1096"/>
        <v>0</v>
      </c>
      <c r="Y2057" s="2">
        <f t="shared" si="1097"/>
        <v>0</v>
      </c>
      <c r="Z2057" s="72">
        <f t="shared" si="1098"/>
        <v>0</v>
      </c>
      <c r="AA2057" s="2">
        <f t="shared" si="1112"/>
        <v>0</v>
      </c>
      <c r="AB2057" s="12">
        <f t="shared" si="1106"/>
        <v>4.6600000000000003E-2</v>
      </c>
      <c r="AC2057" s="17">
        <f t="shared" si="1099"/>
        <v>5</v>
      </c>
      <c r="AD2057" s="17">
        <v>252</v>
      </c>
      <c r="AE2057" s="13">
        <f t="shared" si="1110"/>
        <v>1.000904115</v>
      </c>
      <c r="AF2057" s="2">
        <f t="shared" si="1113"/>
        <v>293.98228781</v>
      </c>
      <c r="AG2057" s="2">
        <f t="shared" si="1100"/>
        <v>300.10032575999998</v>
      </c>
      <c r="AH2057" s="3">
        <f t="shared" si="1101"/>
        <v>0</v>
      </c>
      <c r="AI2057" s="4" t="str">
        <f t="shared" si="1111"/>
        <v>A+J=</v>
      </c>
      <c r="AJ2057" s="11">
        <f t="shared" si="1107"/>
        <v>43234</v>
      </c>
      <c r="AK2057" s="11"/>
      <c r="AL2057" s="4"/>
      <c r="AM2057" s="1"/>
      <c r="AN2057" s="11"/>
      <c r="AO2057" s="1"/>
      <c r="AP2057" s="1"/>
      <c r="AQ2057" s="3"/>
      <c r="AR2057" s="3"/>
      <c r="AS2057" s="6"/>
      <c r="AT2057" s="1"/>
      <c r="AU2057" s="1"/>
      <c r="AV2057" s="1"/>
      <c r="AW2057" s="1"/>
      <c r="AX2057" s="1"/>
      <c r="AY2057" s="1"/>
      <c r="AZ2057" s="1"/>
      <c r="BA2057" s="1"/>
      <c r="BB2057" s="1"/>
    </row>
    <row r="2058" spans="1:54" x14ac:dyDescent="0.2">
      <c r="A2058" s="158">
        <f t="shared" si="1102"/>
        <v>43214</v>
      </c>
      <c r="B2058" s="2">
        <f t="shared" ref="B2058:B2121" si="1119">(W2058+AG2058)</f>
        <v>332302.59704249905</v>
      </c>
      <c r="C2058" s="2">
        <f t="shared" si="1103"/>
        <v>234794.37760686001</v>
      </c>
      <c r="D2058" s="2">
        <f>SUM(Y2058:Y$2170)</f>
        <v>6775.02158005</v>
      </c>
      <c r="E2058" s="73">
        <f t="shared" ref="E2058:E2121" si="1120">(C2058-D2058)</f>
        <v>228019.35602681001</v>
      </c>
      <c r="F2058" s="88">
        <f t="shared" si="1115"/>
        <v>4946.5</v>
      </c>
      <c r="G2058" s="3">
        <f>IF(AND(N2058=1,N2057&gt;1),VLOOKUP(A2057,[1]Plan1!$BK$81:$BM$259,3),G2057)</f>
        <v>4950.95</v>
      </c>
      <c r="H2058" s="11">
        <f t="shared" si="1116"/>
        <v>43148</v>
      </c>
      <c r="I2058" s="11">
        <f t="shared" si="1117"/>
        <v>43176</v>
      </c>
      <c r="J2058" s="12">
        <f t="shared" ref="J2058:J2121" si="1121">(G2058/F2058)-1</f>
        <v>8.9962599818038669E-4</v>
      </c>
      <c r="K2058" s="11">
        <f t="shared" si="1104"/>
        <v>43234</v>
      </c>
      <c r="L2058" s="11">
        <f t="shared" ref="L2058:L2121" si="1122">IF(A2058&gt;L2057,K2058,L2057)</f>
        <v>43234</v>
      </c>
      <c r="M2058" s="1">
        <f t="shared" si="1108"/>
        <v>19</v>
      </c>
      <c r="N2058" s="1">
        <f t="shared" ref="N2058:N2121" si="1123">(M2058-(NETWORKDAYS(A2058,L2058,$AN$194:$AN$348)-1))</f>
        <v>6</v>
      </c>
      <c r="O2058" s="2">
        <f t="shared" ref="O2058:O2121" si="1124">TRUNC((G2058/F2058)^TRUNC((N2058/M2058),9),8)</f>
        <v>1.000284</v>
      </c>
      <c r="P2058" s="13">
        <f t="shared" si="1118"/>
        <v>1.00320034</v>
      </c>
      <c r="Q2058" s="13">
        <f t="shared" si="1109"/>
        <v>1.4142146158787856</v>
      </c>
      <c r="R2058" s="2">
        <f t="shared" si="1114"/>
        <v>1.4146162499999999</v>
      </c>
      <c r="S2058" s="2">
        <f t="shared" si="1105"/>
        <v>1.3848725200000001</v>
      </c>
      <c r="T2058" s="2">
        <f t="shared" ref="T2058:T2121" si="1125">TRUNC(C2058*S2058,8)</f>
        <v>325160.28139824001</v>
      </c>
      <c r="U2058" s="2">
        <f t="shared" ref="U2058:U2121" si="1126">(D2058*(S2058-1))</f>
        <v>2607.5196285682255</v>
      </c>
      <c r="V2058" s="2">
        <f t="shared" ref="V2058:V2121" si="1127">(E2058*(R2058-1))</f>
        <v>94540.530323250845</v>
      </c>
      <c r="W2058" s="2">
        <f t="shared" ref="W2058:W2121" si="1128">(C2058+U2058+V2058)</f>
        <v>331942.42755867908</v>
      </c>
      <c r="X2058" s="17">
        <f t="shared" ref="X2058:X2121" si="1129">IF(VLOOKUP(A2058,AN$10:AU$190,8)=VLOOKUP(A2057,AN$10:AU$190,8),0,VLOOKUP(A2058,AN$10:AU$190,8))</f>
        <v>0</v>
      </c>
      <c r="Y2058" s="2">
        <f t="shared" ref="Y2058:Y2121" si="1130">IF(X2058&gt;0,VLOOKUP(A2058,AN$12:AR$190,5),0)</f>
        <v>0</v>
      </c>
      <c r="Z2058" s="72">
        <f t="shared" ref="Z2058:Z2121" si="1131">IF(X2058&gt;0,VLOOKUP($A2058,$AN$10:$AS$190,6),0)</f>
        <v>0</v>
      </c>
      <c r="AA2058" s="2">
        <f t="shared" si="1112"/>
        <v>0</v>
      </c>
      <c r="AB2058" s="12">
        <f t="shared" si="1106"/>
        <v>4.6600000000000003E-2</v>
      </c>
      <c r="AC2058" s="17">
        <f t="shared" ref="AC2058:AC2121" si="1132">N2058</f>
        <v>6</v>
      </c>
      <c r="AD2058" s="17">
        <v>252</v>
      </c>
      <c r="AE2058" s="13">
        <f t="shared" si="1110"/>
        <v>1.0010850360000001</v>
      </c>
      <c r="AF2058" s="2">
        <f t="shared" si="1113"/>
        <v>352.81061108</v>
      </c>
      <c r="AG2058" s="2">
        <f t="shared" ref="AG2058:AG2121" si="1133">TRUNC((W2058*(AE2058-1)),8)</f>
        <v>360.16948381999998</v>
      </c>
      <c r="AH2058" s="3">
        <f t="shared" ref="AH2058:AH2121" si="1134">IF(AA2058&gt;0,AA2058+AF2058,0)</f>
        <v>0</v>
      </c>
      <c r="AI2058" s="4" t="str">
        <f t="shared" si="1111"/>
        <v>A+J=</v>
      </c>
      <c r="AJ2058" s="11">
        <f t="shared" si="1107"/>
        <v>43234</v>
      </c>
      <c r="AK2058" s="11"/>
      <c r="AL2058" s="4"/>
      <c r="AM2058" s="1"/>
      <c r="AN2058" s="11"/>
      <c r="AO2058" s="1"/>
      <c r="AP2058" s="1"/>
      <c r="AQ2058" s="3"/>
      <c r="AR2058" s="3"/>
      <c r="AS2058" s="6"/>
      <c r="AT2058" s="1"/>
      <c r="AU2058" s="1"/>
      <c r="AV2058" s="1"/>
      <c r="AW2058" s="1"/>
      <c r="AX2058" s="1"/>
      <c r="AY2058" s="1"/>
      <c r="AZ2058" s="1"/>
      <c r="BA2058" s="1"/>
      <c r="BB2058" s="1"/>
    </row>
    <row r="2059" spans="1:54" x14ac:dyDescent="0.2">
      <c r="A2059" s="158">
        <f t="shared" ref="A2059:A2122" si="1135">(A2058+1)</f>
        <v>43215</v>
      </c>
      <c r="B2059" s="2">
        <f t="shared" si="1119"/>
        <v>332377.94857489516</v>
      </c>
      <c r="C2059" s="2">
        <f t="shared" ref="C2059:C2122" si="1136">TRUNC(IF(X2058&gt;0,VLOOKUP(A2058,$AN$12:$AO$190,2),C2058),8)</f>
        <v>234794.37760686001</v>
      </c>
      <c r="D2059" s="2">
        <f>SUM(Y2059:Y$2170)</f>
        <v>6775.02158005</v>
      </c>
      <c r="E2059" s="73">
        <f t="shared" si="1120"/>
        <v>228019.35602681001</v>
      </c>
      <c r="F2059" s="88">
        <f t="shared" si="1115"/>
        <v>4946.5</v>
      </c>
      <c r="G2059" s="3">
        <f>IF(AND(N2059=1,N2058&gt;1),VLOOKUP(A2058,[1]Plan1!$BK$81:$BM$259,3),G2058)</f>
        <v>4950.95</v>
      </c>
      <c r="H2059" s="11">
        <f t="shared" si="1116"/>
        <v>43148</v>
      </c>
      <c r="I2059" s="11">
        <f t="shared" si="1117"/>
        <v>43176</v>
      </c>
      <c r="J2059" s="12">
        <f t="shared" si="1121"/>
        <v>8.9962599818038669E-4</v>
      </c>
      <c r="K2059" s="11">
        <f t="shared" ref="K2059:K2122" si="1137">IF(DAY(A2059)=14,VLOOKUP(A2059,AR$194:AW$373,4),K2058)</f>
        <v>43234</v>
      </c>
      <c r="L2059" s="11">
        <f t="shared" si="1122"/>
        <v>43234</v>
      </c>
      <c r="M2059" s="1">
        <f t="shared" si="1108"/>
        <v>19</v>
      </c>
      <c r="N2059" s="1">
        <f t="shared" si="1123"/>
        <v>7</v>
      </c>
      <c r="O2059" s="2">
        <f t="shared" si="1124"/>
        <v>1.00033134</v>
      </c>
      <c r="P2059" s="13">
        <f t="shared" si="1118"/>
        <v>1.00320034</v>
      </c>
      <c r="Q2059" s="13">
        <f t="shared" si="1109"/>
        <v>1.4142146158787856</v>
      </c>
      <c r="R2059" s="2">
        <f t="shared" si="1114"/>
        <v>1.4146832</v>
      </c>
      <c r="S2059" s="2">
        <f t="shared" ref="S2059:S2122" si="1138">IF(AND(X2059&gt;0,MONTH(A2059)=9),R2059,S2058)</f>
        <v>1.3848725200000001</v>
      </c>
      <c r="T2059" s="2">
        <f t="shared" si="1125"/>
        <v>325160.28139824001</v>
      </c>
      <c r="U2059" s="2">
        <f t="shared" si="1126"/>
        <v>2607.5196285682255</v>
      </c>
      <c r="V2059" s="2">
        <f t="shared" si="1127"/>
        <v>94555.796219136872</v>
      </c>
      <c r="W2059" s="2">
        <f t="shared" si="1128"/>
        <v>331957.69345456513</v>
      </c>
      <c r="X2059" s="17">
        <f t="shared" si="1129"/>
        <v>0</v>
      </c>
      <c r="Y2059" s="2">
        <f t="shared" si="1130"/>
        <v>0</v>
      </c>
      <c r="Z2059" s="72">
        <f t="shared" si="1131"/>
        <v>0</v>
      </c>
      <c r="AA2059" s="2">
        <f t="shared" si="1112"/>
        <v>0</v>
      </c>
      <c r="AB2059" s="12">
        <f t="shared" ref="AB2059:AB2122" si="1139">(AB2058)</f>
        <v>4.6600000000000003E-2</v>
      </c>
      <c r="AC2059" s="17">
        <f t="shared" si="1132"/>
        <v>7</v>
      </c>
      <c r="AD2059" s="17">
        <v>252</v>
      </c>
      <c r="AE2059" s="13">
        <f t="shared" si="1110"/>
        <v>1.0012659900000001</v>
      </c>
      <c r="AF2059" s="2">
        <f t="shared" si="1113"/>
        <v>411.64966464000003</v>
      </c>
      <c r="AG2059" s="2">
        <f t="shared" si="1133"/>
        <v>420.25512033000001</v>
      </c>
      <c r="AH2059" s="3">
        <f t="shared" si="1134"/>
        <v>0</v>
      </c>
      <c r="AI2059" s="4" t="str">
        <f t="shared" si="1111"/>
        <v>A+J=</v>
      </c>
      <c r="AJ2059" s="11">
        <f t="shared" ref="AJ2059:AJ2122" si="1140">IF(X2058&gt;0,VLOOKUP(A2058,$AN$10:$AW$190,9),AJ2058)</f>
        <v>43234</v>
      </c>
      <c r="AK2059" s="11"/>
      <c r="AL2059" s="4"/>
      <c r="AM2059" s="1"/>
      <c r="AN2059" s="11"/>
      <c r="AO2059" s="1"/>
      <c r="AP2059" s="1"/>
      <c r="AQ2059" s="3"/>
      <c r="AR2059" s="3"/>
      <c r="AS2059" s="6"/>
      <c r="AT2059" s="1"/>
      <c r="AU2059" s="1"/>
      <c r="AV2059" s="1"/>
      <c r="AW2059" s="1"/>
      <c r="AX2059" s="1"/>
      <c r="AY2059" s="1"/>
      <c r="AZ2059" s="1"/>
      <c r="BA2059" s="1"/>
      <c r="BB2059" s="1"/>
    </row>
    <row r="2060" spans="1:54" x14ac:dyDescent="0.2">
      <c r="A2060" s="158">
        <f t="shared" si="1135"/>
        <v>43216</v>
      </c>
      <c r="B2060" s="2">
        <f t="shared" si="1119"/>
        <v>332453.31853876467</v>
      </c>
      <c r="C2060" s="2">
        <f t="shared" si="1136"/>
        <v>234794.37760686001</v>
      </c>
      <c r="D2060" s="2">
        <f>SUM(Y2060:Y$2170)</f>
        <v>6775.02158005</v>
      </c>
      <c r="E2060" s="73">
        <f t="shared" si="1120"/>
        <v>228019.35602681001</v>
      </c>
      <c r="F2060" s="88">
        <f t="shared" si="1115"/>
        <v>4946.5</v>
      </c>
      <c r="G2060" s="3">
        <f>IF(AND(N2060=1,N2059&gt;1),VLOOKUP(A2059,[1]Plan1!$BK$81:$BM$259,3),G2059)</f>
        <v>4950.95</v>
      </c>
      <c r="H2060" s="11">
        <f t="shared" si="1116"/>
        <v>43148</v>
      </c>
      <c r="I2060" s="11">
        <f t="shared" si="1117"/>
        <v>43176</v>
      </c>
      <c r="J2060" s="12">
        <f t="shared" si="1121"/>
        <v>8.9962599818038669E-4</v>
      </c>
      <c r="K2060" s="11">
        <f t="shared" si="1137"/>
        <v>43234</v>
      </c>
      <c r="L2060" s="11">
        <f t="shared" si="1122"/>
        <v>43234</v>
      </c>
      <c r="M2060" s="1">
        <f t="shared" si="1108"/>
        <v>19</v>
      </c>
      <c r="N2060" s="1">
        <f t="shared" si="1123"/>
        <v>8</v>
      </c>
      <c r="O2060" s="2">
        <f t="shared" si="1124"/>
        <v>1.00037869</v>
      </c>
      <c r="P2060" s="13">
        <f t="shared" si="1118"/>
        <v>1.00320034</v>
      </c>
      <c r="Q2060" s="13">
        <f t="shared" si="1109"/>
        <v>1.4142146158787856</v>
      </c>
      <c r="R2060" s="2">
        <f t="shared" si="1114"/>
        <v>1.4147501600000001</v>
      </c>
      <c r="S2060" s="2">
        <f t="shared" si="1138"/>
        <v>1.3848725200000001</v>
      </c>
      <c r="T2060" s="2">
        <f t="shared" si="1125"/>
        <v>325160.28139824001</v>
      </c>
      <c r="U2060" s="2">
        <f t="shared" si="1126"/>
        <v>2607.5196285682255</v>
      </c>
      <c r="V2060" s="2">
        <f t="shared" si="1127"/>
        <v>94571.064395216439</v>
      </c>
      <c r="W2060" s="2">
        <f t="shared" si="1128"/>
        <v>331972.96163064468</v>
      </c>
      <c r="X2060" s="17">
        <f t="shared" si="1129"/>
        <v>0</v>
      </c>
      <c r="Y2060" s="2">
        <f t="shared" si="1130"/>
        <v>0</v>
      </c>
      <c r="Z2060" s="72">
        <f t="shared" si="1131"/>
        <v>0</v>
      </c>
      <c r="AA2060" s="2">
        <f t="shared" si="1112"/>
        <v>0</v>
      </c>
      <c r="AB2060" s="12">
        <f t="shared" si="1139"/>
        <v>4.6600000000000003E-2</v>
      </c>
      <c r="AC2060" s="17">
        <f t="shared" si="1132"/>
        <v>8</v>
      </c>
      <c r="AD2060" s="17">
        <v>252</v>
      </c>
      <c r="AE2060" s="13">
        <f t="shared" si="1110"/>
        <v>1.001446976</v>
      </c>
      <c r="AF2060" s="2">
        <f t="shared" si="1113"/>
        <v>470.49912332999997</v>
      </c>
      <c r="AG2060" s="2">
        <f t="shared" si="1133"/>
        <v>480.35690812000001</v>
      </c>
      <c r="AH2060" s="3">
        <f t="shared" si="1134"/>
        <v>0</v>
      </c>
      <c r="AI2060" s="4" t="str">
        <f t="shared" si="1111"/>
        <v>A+J=</v>
      </c>
      <c r="AJ2060" s="11">
        <f t="shared" si="1140"/>
        <v>43234</v>
      </c>
      <c r="AK2060" s="11"/>
      <c r="AL2060" s="4"/>
      <c r="AM2060" s="1"/>
      <c r="AN2060" s="11"/>
      <c r="AO2060" s="1"/>
      <c r="AP2060" s="1"/>
      <c r="AQ2060" s="3"/>
      <c r="AR2060" s="3"/>
      <c r="AS2060" s="6"/>
      <c r="AT2060" s="1"/>
      <c r="AU2060" s="1"/>
      <c r="AV2060" s="1"/>
      <c r="AW2060" s="1"/>
      <c r="AX2060" s="1"/>
      <c r="AY2060" s="1"/>
      <c r="AZ2060" s="1"/>
      <c r="BA2060" s="1"/>
      <c r="BB2060" s="1"/>
    </row>
    <row r="2061" spans="1:54" x14ac:dyDescent="0.2">
      <c r="A2061" s="158">
        <f t="shared" si="1135"/>
        <v>43217</v>
      </c>
      <c r="B2061" s="2">
        <f t="shared" si="1119"/>
        <v>332528.70303299063</v>
      </c>
      <c r="C2061" s="2">
        <f t="shared" si="1136"/>
        <v>234794.37760686001</v>
      </c>
      <c r="D2061" s="2">
        <f>SUM(Y2061:Y$2170)</f>
        <v>6775.02158005</v>
      </c>
      <c r="E2061" s="73">
        <f t="shared" si="1120"/>
        <v>228019.35602681001</v>
      </c>
      <c r="F2061" s="88">
        <f t="shared" si="1115"/>
        <v>4946.5</v>
      </c>
      <c r="G2061" s="3">
        <f>IF(AND(N2061=1,N2060&gt;1),VLOOKUP(A2060,[1]Plan1!$BK$81:$BM$259,3),G2060)</f>
        <v>4950.95</v>
      </c>
      <c r="H2061" s="11">
        <f t="shared" si="1116"/>
        <v>43148</v>
      </c>
      <c r="I2061" s="11">
        <f t="shared" si="1117"/>
        <v>43176</v>
      </c>
      <c r="J2061" s="12">
        <f t="shared" si="1121"/>
        <v>8.9962599818038669E-4</v>
      </c>
      <c r="K2061" s="11">
        <f t="shared" si="1137"/>
        <v>43234</v>
      </c>
      <c r="L2061" s="11">
        <f t="shared" si="1122"/>
        <v>43234</v>
      </c>
      <c r="M2061" s="1">
        <f t="shared" si="1108"/>
        <v>19</v>
      </c>
      <c r="N2061" s="1">
        <f t="shared" si="1123"/>
        <v>9</v>
      </c>
      <c r="O2061" s="2">
        <f t="shared" si="1124"/>
        <v>1.0004260300000001</v>
      </c>
      <c r="P2061" s="13">
        <f t="shared" si="1118"/>
        <v>1.00320034</v>
      </c>
      <c r="Q2061" s="13">
        <f t="shared" si="1109"/>
        <v>1.4142146158787856</v>
      </c>
      <c r="R2061" s="2">
        <f t="shared" si="1114"/>
        <v>1.41481711</v>
      </c>
      <c r="S2061" s="2">
        <f t="shared" si="1138"/>
        <v>1.3848725200000001</v>
      </c>
      <c r="T2061" s="2">
        <f t="shared" si="1125"/>
        <v>325160.28139824001</v>
      </c>
      <c r="U2061" s="2">
        <f t="shared" si="1126"/>
        <v>2607.5196285682255</v>
      </c>
      <c r="V2061" s="2">
        <f t="shared" si="1127"/>
        <v>94586.330291102408</v>
      </c>
      <c r="W2061" s="2">
        <f t="shared" si="1128"/>
        <v>331988.22752653062</v>
      </c>
      <c r="X2061" s="17">
        <f t="shared" si="1129"/>
        <v>0</v>
      </c>
      <c r="Y2061" s="2">
        <f t="shared" si="1130"/>
        <v>0</v>
      </c>
      <c r="Z2061" s="72">
        <f t="shared" si="1131"/>
        <v>0</v>
      </c>
      <c r="AA2061" s="2">
        <f t="shared" si="1112"/>
        <v>0</v>
      </c>
      <c r="AB2061" s="12">
        <f t="shared" si="1139"/>
        <v>4.6600000000000003E-2</v>
      </c>
      <c r="AC2061" s="17">
        <f t="shared" si="1132"/>
        <v>9</v>
      </c>
      <c r="AD2061" s="17">
        <v>252</v>
      </c>
      <c r="AE2061" s="13">
        <f t="shared" si="1110"/>
        <v>1.0016279960000001</v>
      </c>
      <c r="AF2061" s="2">
        <f t="shared" si="1113"/>
        <v>529.35963747000005</v>
      </c>
      <c r="AG2061" s="2">
        <f t="shared" si="1133"/>
        <v>540.47550646000002</v>
      </c>
      <c r="AH2061" s="3">
        <f t="shared" si="1134"/>
        <v>0</v>
      </c>
      <c r="AI2061" s="4" t="str">
        <f t="shared" si="1111"/>
        <v>A+J=</v>
      </c>
      <c r="AJ2061" s="11">
        <f t="shared" si="1140"/>
        <v>43234</v>
      </c>
      <c r="AK2061" s="11"/>
      <c r="AL2061" s="4"/>
      <c r="AM2061" s="1"/>
      <c r="AN2061" s="11"/>
      <c r="AO2061" s="1"/>
      <c r="AP2061" s="1"/>
      <c r="AQ2061" s="3"/>
      <c r="AR2061" s="3"/>
      <c r="AS2061" s="6"/>
      <c r="AT2061" s="1"/>
      <c r="AU2061" s="1"/>
      <c r="AV2061" s="1"/>
      <c r="AW2061" s="1"/>
      <c r="AX2061" s="1"/>
      <c r="AY2061" s="1"/>
      <c r="AZ2061" s="1"/>
      <c r="BA2061" s="1"/>
      <c r="BB2061" s="1"/>
    </row>
    <row r="2062" spans="1:54" x14ac:dyDescent="0.2">
      <c r="A2062" s="158">
        <f t="shared" si="1135"/>
        <v>43218</v>
      </c>
      <c r="B2062" s="2">
        <f t="shared" si="1119"/>
        <v>332604.10596250021</v>
      </c>
      <c r="C2062" s="2">
        <f t="shared" si="1136"/>
        <v>234794.37760686001</v>
      </c>
      <c r="D2062" s="2">
        <f>SUM(Y2062:Y$2170)</f>
        <v>6775.02158005</v>
      </c>
      <c r="E2062" s="73">
        <f t="shared" si="1120"/>
        <v>228019.35602681001</v>
      </c>
      <c r="F2062" s="88">
        <f t="shared" si="1115"/>
        <v>4946.5</v>
      </c>
      <c r="G2062" s="3">
        <f>IF(AND(N2062=1,N2061&gt;1),VLOOKUP(A2061,[1]Plan1!$BK$81:$BM$259,3),G2061)</f>
        <v>4950.95</v>
      </c>
      <c r="H2062" s="11">
        <f t="shared" si="1116"/>
        <v>43148</v>
      </c>
      <c r="I2062" s="11">
        <f t="shared" si="1117"/>
        <v>43176</v>
      </c>
      <c r="J2062" s="12">
        <f t="shared" si="1121"/>
        <v>8.9962599818038669E-4</v>
      </c>
      <c r="K2062" s="11">
        <f t="shared" si="1137"/>
        <v>43234</v>
      </c>
      <c r="L2062" s="11">
        <f t="shared" si="1122"/>
        <v>43234</v>
      </c>
      <c r="M2062" s="1">
        <f t="shared" si="1108"/>
        <v>19</v>
      </c>
      <c r="N2062" s="1">
        <f t="shared" si="1123"/>
        <v>10</v>
      </c>
      <c r="O2062" s="2">
        <f t="shared" si="1124"/>
        <v>1.0004733800000001</v>
      </c>
      <c r="P2062" s="13">
        <f t="shared" si="1118"/>
        <v>1.00320034</v>
      </c>
      <c r="Q2062" s="13">
        <f t="shared" si="1109"/>
        <v>1.4142146158787856</v>
      </c>
      <c r="R2062" s="2">
        <f t="shared" si="1114"/>
        <v>1.41488407</v>
      </c>
      <c r="S2062" s="2">
        <f t="shared" si="1138"/>
        <v>1.3848725200000001</v>
      </c>
      <c r="T2062" s="2">
        <f t="shared" si="1125"/>
        <v>325160.28139824001</v>
      </c>
      <c r="U2062" s="2">
        <f t="shared" si="1126"/>
        <v>2607.5196285682255</v>
      </c>
      <c r="V2062" s="2">
        <f t="shared" si="1127"/>
        <v>94601.598467181975</v>
      </c>
      <c r="W2062" s="2">
        <f t="shared" si="1128"/>
        <v>332003.49570261023</v>
      </c>
      <c r="X2062" s="17">
        <f t="shared" si="1129"/>
        <v>0</v>
      </c>
      <c r="Y2062" s="2">
        <f t="shared" si="1130"/>
        <v>0</v>
      </c>
      <c r="Z2062" s="72">
        <f t="shared" si="1131"/>
        <v>0</v>
      </c>
      <c r="AA2062" s="2">
        <f t="shared" si="1112"/>
        <v>0</v>
      </c>
      <c r="AB2062" s="12">
        <f t="shared" si="1139"/>
        <v>4.6600000000000003E-2</v>
      </c>
      <c r="AC2062" s="17">
        <f t="shared" si="1132"/>
        <v>10</v>
      </c>
      <c r="AD2062" s="17">
        <v>252</v>
      </c>
      <c r="AE2062" s="13">
        <f t="shared" si="1110"/>
        <v>1.0018090479999999</v>
      </c>
      <c r="AF2062" s="2">
        <f t="shared" si="1113"/>
        <v>588.23055674</v>
      </c>
      <c r="AG2062" s="2">
        <f t="shared" si="1133"/>
        <v>600.61025988999995</v>
      </c>
      <c r="AH2062" s="3">
        <f t="shared" si="1134"/>
        <v>0</v>
      </c>
      <c r="AI2062" s="4" t="str">
        <f t="shared" si="1111"/>
        <v>A+J=</v>
      </c>
      <c r="AJ2062" s="11">
        <f t="shared" si="1140"/>
        <v>43234</v>
      </c>
      <c r="AK2062" s="11"/>
      <c r="AL2062" s="4"/>
      <c r="AM2062" s="1"/>
      <c r="AN2062" s="11"/>
      <c r="AO2062" s="1"/>
      <c r="AP2062" s="1"/>
      <c r="AQ2062" s="3"/>
      <c r="AR2062" s="3"/>
      <c r="AS2062" s="6"/>
      <c r="AT2062" s="1"/>
      <c r="AU2062" s="1"/>
      <c r="AV2062" s="1"/>
      <c r="AW2062" s="1"/>
      <c r="AX2062" s="1"/>
      <c r="AY2062" s="1"/>
      <c r="AZ2062" s="1"/>
      <c r="BA2062" s="1"/>
      <c r="BB2062" s="1"/>
    </row>
    <row r="2063" spans="1:54" x14ac:dyDescent="0.2">
      <c r="A2063" s="158">
        <f t="shared" si="1135"/>
        <v>43219</v>
      </c>
      <c r="B2063" s="2">
        <f t="shared" si="1119"/>
        <v>332604.10596250021</v>
      </c>
      <c r="C2063" s="2">
        <f t="shared" si="1136"/>
        <v>234794.37760686001</v>
      </c>
      <c r="D2063" s="2">
        <f>SUM(Y2063:Y$2170)</f>
        <v>6775.02158005</v>
      </c>
      <c r="E2063" s="73">
        <f t="shared" si="1120"/>
        <v>228019.35602681001</v>
      </c>
      <c r="F2063" s="88">
        <f t="shared" si="1115"/>
        <v>4946.5</v>
      </c>
      <c r="G2063" s="3">
        <f>IF(AND(N2063=1,N2062&gt;1),VLOOKUP(A2062,[1]Plan1!$BK$81:$BM$259,3),G2062)</f>
        <v>4950.95</v>
      </c>
      <c r="H2063" s="11">
        <f t="shared" si="1116"/>
        <v>43148</v>
      </c>
      <c r="I2063" s="11">
        <f t="shared" si="1117"/>
        <v>43176</v>
      </c>
      <c r="J2063" s="12">
        <f t="shared" si="1121"/>
        <v>8.9962599818038669E-4</v>
      </c>
      <c r="K2063" s="11">
        <f t="shared" si="1137"/>
        <v>43234</v>
      </c>
      <c r="L2063" s="11">
        <f t="shared" si="1122"/>
        <v>43234</v>
      </c>
      <c r="M2063" s="1">
        <f t="shared" si="1108"/>
        <v>19</v>
      </c>
      <c r="N2063" s="1">
        <f t="shared" si="1123"/>
        <v>10</v>
      </c>
      <c r="O2063" s="2">
        <f t="shared" si="1124"/>
        <v>1.0004733800000001</v>
      </c>
      <c r="P2063" s="13">
        <f t="shared" si="1118"/>
        <v>1.00320034</v>
      </c>
      <c r="Q2063" s="13">
        <f t="shared" si="1109"/>
        <v>1.4142146158787856</v>
      </c>
      <c r="R2063" s="2">
        <f t="shared" si="1114"/>
        <v>1.41488407</v>
      </c>
      <c r="S2063" s="2">
        <f t="shared" si="1138"/>
        <v>1.3848725200000001</v>
      </c>
      <c r="T2063" s="2">
        <f t="shared" si="1125"/>
        <v>325160.28139824001</v>
      </c>
      <c r="U2063" s="2">
        <f t="shared" si="1126"/>
        <v>2607.5196285682255</v>
      </c>
      <c r="V2063" s="2">
        <f t="shared" si="1127"/>
        <v>94601.598467181975</v>
      </c>
      <c r="W2063" s="2">
        <f t="shared" si="1128"/>
        <v>332003.49570261023</v>
      </c>
      <c r="X2063" s="17">
        <f t="shared" si="1129"/>
        <v>0</v>
      </c>
      <c r="Y2063" s="2">
        <f t="shared" si="1130"/>
        <v>0</v>
      </c>
      <c r="Z2063" s="72">
        <f t="shared" si="1131"/>
        <v>0</v>
      </c>
      <c r="AA2063" s="2">
        <f t="shared" si="1112"/>
        <v>0</v>
      </c>
      <c r="AB2063" s="12">
        <f t="shared" si="1139"/>
        <v>4.6600000000000003E-2</v>
      </c>
      <c r="AC2063" s="17">
        <f t="shared" si="1132"/>
        <v>10</v>
      </c>
      <c r="AD2063" s="17">
        <v>252</v>
      </c>
      <c r="AE2063" s="13">
        <f t="shared" si="1110"/>
        <v>1.0018090479999999</v>
      </c>
      <c r="AF2063" s="2">
        <f t="shared" si="1113"/>
        <v>588.23055674</v>
      </c>
      <c r="AG2063" s="2">
        <f t="shared" si="1133"/>
        <v>600.61025988999995</v>
      </c>
      <c r="AH2063" s="3">
        <f t="shared" si="1134"/>
        <v>0</v>
      </c>
      <c r="AI2063" s="4" t="str">
        <f t="shared" si="1111"/>
        <v>A+J=</v>
      </c>
      <c r="AJ2063" s="11">
        <f t="shared" si="1140"/>
        <v>43234</v>
      </c>
      <c r="AK2063" s="11"/>
      <c r="AL2063" s="4"/>
      <c r="AM2063" s="1"/>
      <c r="AN2063" s="11"/>
      <c r="AO2063" s="1"/>
      <c r="AP2063" s="1"/>
      <c r="AQ2063" s="3"/>
      <c r="AR2063" s="3"/>
      <c r="AS2063" s="6"/>
      <c r="AT2063" s="1"/>
      <c r="AU2063" s="1"/>
      <c r="AV2063" s="1"/>
      <c r="AW2063" s="1"/>
      <c r="AX2063" s="1"/>
      <c r="AY2063" s="1"/>
      <c r="AZ2063" s="1"/>
      <c r="BA2063" s="1"/>
      <c r="BB2063" s="1"/>
    </row>
    <row r="2064" spans="1:54" x14ac:dyDescent="0.2">
      <c r="A2064" s="158">
        <f t="shared" si="1135"/>
        <v>43220</v>
      </c>
      <c r="B2064" s="2">
        <f t="shared" si="1119"/>
        <v>332604.10596250021</v>
      </c>
      <c r="C2064" s="2">
        <f t="shared" si="1136"/>
        <v>234794.37760686001</v>
      </c>
      <c r="D2064" s="2">
        <f>SUM(Y2064:Y$2170)</f>
        <v>6775.02158005</v>
      </c>
      <c r="E2064" s="73">
        <f t="shared" si="1120"/>
        <v>228019.35602681001</v>
      </c>
      <c r="F2064" s="88">
        <f t="shared" si="1115"/>
        <v>4946.5</v>
      </c>
      <c r="G2064" s="3">
        <f>IF(AND(N2064=1,N2063&gt;1),VLOOKUP(A2063,[1]Plan1!$BK$81:$BM$259,3),G2063)</f>
        <v>4950.95</v>
      </c>
      <c r="H2064" s="11">
        <f t="shared" si="1116"/>
        <v>43148</v>
      </c>
      <c r="I2064" s="11">
        <f t="shared" si="1117"/>
        <v>43176</v>
      </c>
      <c r="J2064" s="12">
        <f t="shared" si="1121"/>
        <v>8.9962599818038669E-4</v>
      </c>
      <c r="K2064" s="11">
        <f t="shared" si="1137"/>
        <v>43234</v>
      </c>
      <c r="L2064" s="11">
        <f t="shared" si="1122"/>
        <v>43234</v>
      </c>
      <c r="M2064" s="1">
        <f t="shared" si="1108"/>
        <v>19</v>
      </c>
      <c r="N2064" s="1">
        <f t="shared" si="1123"/>
        <v>10</v>
      </c>
      <c r="O2064" s="2">
        <f t="shared" si="1124"/>
        <v>1.0004733800000001</v>
      </c>
      <c r="P2064" s="13">
        <f t="shared" si="1118"/>
        <v>1.00320034</v>
      </c>
      <c r="Q2064" s="13">
        <f t="shared" si="1109"/>
        <v>1.4142146158787856</v>
      </c>
      <c r="R2064" s="2">
        <f t="shared" si="1114"/>
        <v>1.41488407</v>
      </c>
      <c r="S2064" s="2">
        <f t="shared" si="1138"/>
        <v>1.3848725200000001</v>
      </c>
      <c r="T2064" s="2">
        <f t="shared" si="1125"/>
        <v>325160.28139824001</v>
      </c>
      <c r="U2064" s="2">
        <f t="shared" si="1126"/>
        <v>2607.5196285682255</v>
      </c>
      <c r="V2064" s="2">
        <f t="shared" si="1127"/>
        <v>94601.598467181975</v>
      </c>
      <c r="W2064" s="2">
        <f t="shared" si="1128"/>
        <v>332003.49570261023</v>
      </c>
      <c r="X2064" s="17">
        <f t="shared" si="1129"/>
        <v>0</v>
      </c>
      <c r="Y2064" s="2">
        <f t="shared" si="1130"/>
        <v>0</v>
      </c>
      <c r="Z2064" s="72">
        <f t="shared" si="1131"/>
        <v>0</v>
      </c>
      <c r="AA2064" s="2">
        <f t="shared" si="1112"/>
        <v>0</v>
      </c>
      <c r="AB2064" s="12">
        <f t="shared" si="1139"/>
        <v>4.6600000000000003E-2</v>
      </c>
      <c r="AC2064" s="17">
        <f t="shared" si="1132"/>
        <v>10</v>
      </c>
      <c r="AD2064" s="17">
        <v>252</v>
      </c>
      <c r="AE2064" s="13">
        <f t="shared" si="1110"/>
        <v>1.0018090479999999</v>
      </c>
      <c r="AF2064" s="2">
        <f t="shared" si="1113"/>
        <v>588.23055674</v>
      </c>
      <c r="AG2064" s="2">
        <f t="shared" si="1133"/>
        <v>600.61025988999995</v>
      </c>
      <c r="AH2064" s="3">
        <f t="shared" si="1134"/>
        <v>0</v>
      </c>
      <c r="AI2064" s="4" t="str">
        <f t="shared" si="1111"/>
        <v>A+J=</v>
      </c>
      <c r="AJ2064" s="11">
        <f t="shared" si="1140"/>
        <v>43234</v>
      </c>
      <c r="AK2064" s="11"/>
      <c r="AL2064" s="4"/>
      <c r="AM2064" s="1"/>
      <c r="AN2064" s="11"/>
      <c r="AO2064" s="1"/>
      <c r="AP2064" s="1"/>
      <c r="AQ2064" s="3"/>
      <c r="AR2064" s="3"/>
      <c r="AS2064" s="6"/>
      <c r="AT2064" s="1"/>
      <c r="AU2064" s="1"/>
      <c r="AV2064" s="1"/>
      <c r="AW2064" s="1"/>
      <c r="AX2064" s="1"/>
      <c r="AY2064" s="1"/>
      <c r="AZ2064" s="1"/>
      <c r="BA2064" s="1"/>
      <c r="BB2064" s="1"/>
    </row>
    <row r="2065" spans="1:54" x14ac:dyDescent="0.2">
      <c r="A2065" s="158">
        <f t="shared" si="1135"/>
        <v>43221</v>
      </c>
      <c r="B2065" s="2">
        <f t="shared" si="1119"/>
        <v>332679.52504527976</v>
      </c>
      <c r="C2065" s="2">
        <f t="shared" si="1136"/>
        <v>234794.37760686001</v>
      </c>
      <c r="D2065" s="2">
        <f>SUM(Y2065:Y$2170)</f>
        <v>6775.02158005</v>
      </c>
      <c r="E2065" s="73">
        <f t="shared" si="1120"/>
        <v>228019.35602681001</v>
      </c>
      <c r="F2065" s="88">
        <f t="shared" si="1115"/>
        <v>4946.5</v>
      </c>
      <c r="G2065" s="3">
        <f>IF(AND(N2065=1,N2064&gt;1),VLOOKUP(A2064,[1]Plan1!$BK$81:$BM$259,3),G2064)</f>
        <v>4950.95</v>
      </c>
      <c r="H2065" s="11">
        <f t="shared" si="1116"/>
        <v>43148</v>
      </c>
      <c r="I2065" s="11">
        <f t="shared" si="1117"/>
        <v>43176</v>
      </c>
      <c r="J2065" s="12">
        <f t="shared" si="1121"/>
        <v>8.9962599818038669E-4</v>
      </c>
      <c r="K2065" s="11">
        <f t="shared" si="1137"/>
        <v>43234</v>
      </c>
      <c r="L2065" s="11">
        <f t="shared" si="1122"/>
        <v>43234</v>
      </c>
      <c r="M2065" s="1">
        <f t="shared" si="1108"/>
        <v>19</v>
      </c>
      <c r="N2065" s="1">
        <f t="shared" si="1123"/>
        <v>11</v>
      </c>
      <c r="O2065" s="2">
        <f t="shared" si="1124"/>
        <v>1.0005207300000001</v>
      </c>
      <c r="P2065" s="13">
        <f t="shared" si="1118"/>
        <v>1.00320034</v>
      </c>
      <c r="Q2065" s="13">
        <f t="shared" si="1109"/>
        <v>1.4142146158787856</v>
      </c>
      <c r="R2065" s="2">
        <f t="shared" si="1114"/>
        <v>1.4149510300000001</v>
      </c>
      <c r="S2065" s="2">
        <f t="shared" si="1138"/>
        <v>1.3848725200000001</v>
      </c>
      <c r="T2065" s="2">
        <f t="shared" si="1125"/>
        <v>325160.28139824001</v>
      </c>
      <c r="U2065" s="2">
        <f t="shared" si="1126"/>
        <v>2607.5196285682255</v>
      </c>
      <c r="V2065" s="2">
        <f t="shared" si="1127"/>
        <v>94616.866643261543</v>
      </c>
      <c r="W2065" s="2">
        <f t="shared" si="1128"/>
        <v>332018.76387868979</v>
      </c>
      <c r="X2065" s="17">
        <f t="shared" si="1129"/>
        <v>0</v>
      </c>
      <c r="Y2065" s="2">
        <f t="shared" si="1130"/>
        <v>0</v>
      </c>
      <c r="Z2065" s="72">
        <f t="shared" si="1131"/>
        <v>0</v>
      </c>
      <c r="AA2065" s="2">
        <f t="shared" si="1112"/>
        <v>0</v>
      </c>
      <c r="AB2065" s="12">
        <f t="shared" si="1139"/>
        <v>4.6600000000000003E-2</v>
      </c>
      <c r="AC2065" s="17">
        <f t="shared" si="1132"/>
        <v>11</v>
      </c>
      <c r="AD2065" s="17">
        <v>252</v>
      </c>
      <c r="AE2065" s="13">
        <f t="shared" si="1110"/>
        <v>1.001990132</v>
      </c>
      <c r="AF2065" s="2">
        <f t="shared" si="1113"/>
        <v>647.11188113000003</v>
      </c>
      <c r="AG2065" s="2">
        <f t="shared" si="1133"/>
        <v>660.76116659000002</v>
      </c>
      <c r="AH2065" s="3">
        <f t="shared" si="1134"/>
        <v>0</v>
      </c>
      <c r="AI2065" s="4" t="str">
        <f t="shared" si="1111"/>
        <v>A+J=</v>
      </c>
      <c r="AJ2065" s="11">
        <f t="shared" si="1140"/>
        <v>43234</v>
      </c>
      <c r="AK2065" s="11"/>
      <c r="AL2065" s="4"/>
      <c r="AM2065" s="1"/>
      <c r="AN2065" s="11"/>
      <c r="AO2065" s="1"/>
      <c r="AP2065" s="1"/>
      <c r="AQ2065" s="3"/>
      <c r="AR2065" s="3"/>
      <c r="AS2065" s="6"/>
      <c r="AT2065" s="1"/>
      <c r="AU2065" s="1"/>
      <c r="AV2065" s="1"/>
      <c r="AW2065" s="1"/>
      <c r="AX2065" s="1"/>
      <c r="AY2065" s="1"/>
      <c r="AZ2065" s="1"/>
      <c r="BA2065" s="1"/>
      <c r="BB2065" s="1"/>
    </row>
    <row r="2066" spans="1:54" x14ac:dyDescent="0.2">
      <c r="A2066" s="158">
        <f t="shared" si="1135"/>
        <v>43222</v>
      </c>
      <c r="B2066" s="2">
        <f t="shared" si="1119"/>
        <v>332679.52504527976</v>
      </c>
      <c r="C2066" s="2">
        <f t="shared" si="1136"/>
        <v>234794.37760686001</v>
      </c>
      <c r="D2066" s="2">
        <f>SUM(Y2066:Y$2170)</f>
        <v>6775.02158005</v>
      </c>
      <c r="E2066" s="73">
        <f t="shared" si="1120"/>
        <v>228019.35602681001</v>
      </c>
      <c r="F2066" s="88">
        <f t="shared" si="1115"/>
        <v>4946.5</v>
      </c>
      <c r="G2066" s="3">
        <f>IF(AND(N2066=1,N2065&gt;1),VLOOKUP(A2065,[1]Plan1!$BK$81:$BM$259,3),G2065)</f>
        <v>4950.95</v>
      </c>
      <c r="H2066" s="11">
        <f t="shared" si="1116"/>
        <v>43148</v>
      </c>
      <c r="I2066" s="11">
        <f t="shared" si="1117"/>
        <v>43176</v>
      </c>
      <c r="J2066" s="12">
        <f t="shared" si="1121"/>
        <v>8.9962599818038669E-4</v>
      </c>
      <c r="K2066" s="11">
        <f t="shared" si="1137"/>
        <v>43234</v>
      </c>
      <c r="L2066" s="11">
        <f t="shared" si="1122"/>
        <v>43234</v>
      </c>
      <c r="M2066" s="1">
        <f t="shared" si="1108"/>
        <v>19</v>
      </c>
      <c r="N2066" s="1">
        <f t="shared" si="1123"/>
        <v>11</v>
      </c>
      <c r="O2066" s="2">
        <f t="shared" si="1124"/>
        <v>1.0005207300000001</v>
      </c>
      <c r="P2066" s="13">
        <f t="shared" si="1118"/>
        <v>1.00320034</v>
      </c>
      <c r="Q2066" s="13">
        <f t="shared" si="1109"/>
        <v>1.4142146158787856</v>
      </c>
      <c r="R2066" s="2">
        <f t="shared" si="1114"/>
        <v>1.4149510300000001</v>
      </c>
      <c r="S2066" s="2">
        <f t="shared" si="1138"/>
        <v>1.3848725200000001</v>
      </c>
      <c r="T2066" s="2">
        <f t="shared" si="1125"/>
        <v>325160.28139824001</v>
      </c>
      <c r="U2066" s="2">
        <f t="shared" si="1126"/>
        <v>2607.5196285682255</v>
      </c>
      <c r="V2066" s="2">
        <f t="shared" si="1127"/>
        <v>94616.866643261543</v>
      </c>
      <c r="W2066" s="2">
        <f t="shared" si="1128"/>
        <v>332018.76387868979</v>
      </c>
      <c r="X2066" s="17">
        <f t="shared" si="1129"/>
        <v>0</v>
      </c>
      <c r="Y2066" s="2">
        <f t="shared" si="1130"/>
        <v>0</v>
      </c>
      <c r="Z2066" s="72">
        <f t="shared" si="1131"/>
        <v>0</v>
      </c>
      <c r="AA2066" s="2">
        <f t="shared" si="1112"/>
        <v>0</v>
      </c>
      <c r="AB2066" s="12">
        <f t="shared" si="1139"/>
        <v>4.6600000000000003E-2</v>
      </c>
      <c r="AC2066" s="17">
        <f t="shared" si="1132"/>
        <v>11</v>
      </c>
      <c r="AD2066" s="17">
        <v>252</v>
      </c>
      <c r="AE2066" s="13">
        <f t="shared" si="1110"/>
        <v>1.001990132</v>
      </c>
      <c r="AF2066" s="2">
        <f t="shared" si="1113"/>
        <v>647.11188113000003</v>
      </c>
      <c r="AG2066" s="2">
        <f t="shared" si="1133"/>
        <v>660.76116659000002</v>
      </c>
      <c r="AH2066" s="3">
        <f t="shared" si="1134"/>
        <v>0</v>
      </c>
      <c r="AI2066" s="4" t="str">
        <f t="shared" si="1111"/>
        <v>A+J=</v>
      </c>
      <c r="AJ2066" s="11">
        <f t="shared" si="1140"/>
        <v>43234</v>
      </c>
      <c r="AK2066" s="11"/>
      <c r="AL2066" s="4"/>
      <c r="AM2066" s="1"/>
      <c r="AN2066" s="11"/>
      <c r="AO2066" s="1"/>
      <c r="AP2066" s="1"/>
      <c r="AQ2066" s="3"/>
      <c r="AR2066" s="3"/>
      <c r="AS2066" s="6"/>
      <c r="AT2066" s="1"/>
      <c r="AU2066" s="1"/>
      <c r="AV2066" s="1"/>
      <c r="AW2066" s="1"/>
      <c r="AX2066" s="1"/>
      <c r="AY2066" s="1"/>
      <c r="AZ2066" s="1"/>
      <c r="BA2066" s="1"/>
      <c r="BB2066" s="1"/>
    </row>
    <row r="2067" spans="1:54" x14ac:dyDescent="0.2">
      <c r="A2067" s="158">
        <f t="shared" si="1135"/>
        <v>43223</v>
      </c>
      <c r="B2067" s="2">
        <f t="shared" si="1119"/>
        <v>332754.96551715647</v>
      </c>
      <c r="C2067" s="2">
        <f t="shared" si="1136"/>
        <v>234794.37760686001</v>
      </c>
      <c r="D2067" s="2">
        <f>SUM(Y2067:Y$2170)</f>
        <v>6775.02158005</v>
      </c>
      <c r="E2067" s="73">
        <f t="shared" si="1120"/>
        <v>228019.35602681001</v>
      </c>
      <c r="F2067" s="88">
        <f t="shared" si="1115"/>
        <v>4946.5</v>
      </c>
      <c r="G2067" s="3">
        <f>IF(AND(N2067=1,N2066&gt;1),VLOOKUP(A2066,[1]Plan1!$BK$81:$BM$259,3),G2066)</f>
        <v>4950.95</v>
      </c>
      <c r="H2067" s="11">
        <f t="shared" si="1116"/>
        <v>43148</v>
      </c>
      <c r="I2067" s="11">
        <f t="shared" si="1117"/>
        <v>43176</v>
      </c>
      <c r="J2067" s="12">
        <f t="shared" si="1121"/>
        <v>8.9962599818038669E-4</v>
      </c>
      <c r="K2067" s="11">
        <f t="shared" si="1137"/>
        <v>43234</v>
      </c>
      <c r="L2067" s="11">
        <f t="shared" si="1122"/>
        <v>43234</v>
      </c>
      <c r="M2067" s="1">
        <f t="shared" si="1108"/>
        <v>19</v>
      </c>
      <c r="N2067" s="1">
        <f t="shared" si="1123"/>
        <v>12</v>
      </c>
      <c r="O2067" s="2">
        <f t="shared" si="1124"/>
        <v>1.00056809</v>
      </c>
      <c r="P2067" s="13">
        <f t="shared" si="1118"/>
        <v>1.00320034</v>
      </c>
      <c r="Q2067" s="13">
        <f t="shared" si="1109"/>
        <v>1.4142146158787856</v>
      </c>
      <c r="R2067" s="2">
        <f t="shared" si="1114"/>
        <v>1.41501801</v>
      </c>
      <c r="S2067" s="2">
        <f t="shared" si="1138"/>
        <v>1.3848725200000001</v>
      </c>
      <c r="T2067" s="2">
        <f t="shared" si="1125"/>
        <v>325160.28139824001</v>
      </c>
      <c r="U2067" s="2">
        <f t="shared" si="1126"/>
        <v>2607.5196285682255</v>
      </c>
      <c r="V2067" s="2">
        <f t="shared" si="1127"/>
        <v>94632.139379728207</v>
      </c>
      <c r="W2067" s="2">
        <f t="shared" si="1128"/>
        <v>332034.03661515645</v>
      </c>
      <c r="X2067" s="17">
        <f t="shared" si="1129"/>
        <v>0</v>
      </c>
      <c r="Y2067" s="2">
        <f t="shared" si="1130"/>
        <v>0</v>
      </c>
      <c r="Z2067" s="72">
        <f t="shared" si="1131"/>
        <v>0</v>
      </c>
      <c r="AA2067" s="2">
        <f t="shared" si="1112"/>
        <v>0</v>
      </c>
      <c r="AB2067" s="12">
        <f t="shared" si="1139"/>
        <v>4.6600000000000003E-2</v>
      </c>
      <c r="AC2067" s="17">
        <f t="shared" si="1132"/>
        <v>12</v>
      </c>
      <c r="AD2067" s="17">
        <v>252</v>
      </c>
      <c r="AE2067" s="13">
        <f t="shared" si="1110"/>
        <v>1.00217125</v>
      </c>
      <c r="AF2067" s="2">
        <f t="shared" si="1113"/>
        <v>706.00426098000003</v>
      </c>
      <c r="AG2067" s="2">
        <f t="shared" si="1133"/>
        <v>720.92890199999999</v>
      </c>
      <c r="AH2067" s="3">
        <f t="shared" si="1134"/>
        <v>0</v>
      </c>
      <c r="AI2067" s="4" t="str">
        <f t="shared" si="1111"/>
        <v>A+J=</v>
      </c>
      <c r="AJ2067" s="11">
        <f t="shared" si="1140"/>
        <v>43234</v>
      </c>
      <c r="AK2067" s="11"/>
      <c r="AL2067" s="4"/>
      <c r="AM2067" s="1"/>
      <c r="AN2067" s="11"/>
      <c r="AO2067" s="1"/>
      <c r="AP2067" s="1"/>
      <c r="AQ2067" s="3"/>
      <c r="AR2067" s="3"/>
      <c r="AS2067" s="6"/>
      <c r="AT2067" s="1"/>
      <c r="AU2067" s="1"/>
      <c r="AV2067" s="1"/>
      <c r="AW2067" s="1"/>
      <c r="AX2067" s="1"/>
      <c r="AY2067" s="1"/>
      <c r="AZ2067" s="1"/>
      <c r="BA2067" s="1"/>
      <c r="BB2067" s="1"/>
    </row>
    <row r="2068" spans="1:54" x14ac:dyDescent="0.2">
      <c r="A2068" s="158">
        <f t="shared" si="1135"/>
        <v>43224</v>
      </c>
      <c r="B2068" s="2">
        <f t="shared" si="1119"/>
        <v>332830.41986137955</v>
      </c>
      <c r="C2068" s="2">
        <f t="shared" si="1136"/>
        <v>234794.37760686001</v>
      </c>
      <c r="D2068" s="2">
        <f>SUM(Y2068:Y$2170)</f>
        <v>6775.02158005</v>
      </c>
      <c r="E2068" s="73">
        <f t="shared" si="1120"/>
        <v>228019.35602681001</v>
      </c>
      <c r="F2068" s="88">
        <f t="shared" si="1115"/>
        <v>4946.5</v>
      </c>
      <c r="G2068" s="3">
        <f>IF(AND(N2068=1,N2067&gt;1),VLOOKUP(A2067,[1]Plan1!$BK$81:$BM$259,3),G2067)</f>
        <v>4950.95</v>
      </c>
      <c r="H2068" s="11">
        <f t="shared" si="1116"/>
        <v>43148</v>
      </c>
      <c r="I2068" s="11">
        <f t="shared" si="1117"/>
        <v>43176</v>
      </c>
      <c r="J2068" s="12">
        <f t="shared" si="1121"/>
        <v>8.9962599818038669E-4</v>
      </c>
      <c r="K2068" s="11">
        <f t="shared" si="1137"/>
        <v>43234</v>
      </c>
      <c r="L2068" s="11">
        <f t="shared" si="1122"/>
        <v>43234</v>
      </c>
      <c r="M2068" s="1">
        <f t="shared" si="1108"/>
        <v>19</v>
      </c>
      <c r="N2068" s="1">
        <f t="shared" si="1123"/>
        <v>13</v>
      </c>
      <c r="O2068" s="2">
        <f t="shared" si="1124"/>
        <v>1.00061544</v>
      </c>
      <c r="P2068" s="13">
        <f t="shared" si="1118"/>
        <v>1.00320034</v>
      </c>
      <c r="Q2068" s="13">
        <f t="shared" si="1109"/>
        <v>1.4142146158787856</v>
      </c>
      <c r="R2068" s="2">
        <f t="shared" si="1114"/>
        <v>1.41508498</v>
      </c>
      <c r="S2068" s="2">
        <f t="shared" si="1138"/>
        <v>1.3848725200000001</v>
      </c>
      <c r="T2068" s="2">
        <f t="shared" si="1125"/>
        <v>325160.28139824001</v>
      </c>
      <c r="U2068" s="2">
        <f t="shared" si="1126"/>
        <v>2607.5196285682255</v>
      </c>
      <c r="V2068" s="2">
        <f t="shared" si="1127"/>
        <v>94647.40983600133</v>
      </c>
      <c r="W2068" s="2">
        <f t="shared" si="1128"/>
        <v>332049.30707142956</v>
      </c>
      <c r="X2068" s="17">
        <f t="shared" si="1129"/>
        <v>0</v>
      </c>
      <c r="Y2068" s="2">
        <f t="shared" si="1130"/>
        <v>0</v>
      </c>
      <c r="Z2068" s="72">
        <f t="shared" si="1131"/>
        <v>0</v>
      </c>
      <c r="AA2068" s="2">
        <f t="shared" si="1112"/>
        <v>0</v>
      </c>
      <c r="AB2068" s="12">
        <f t="shared" si="1139"/>
        <v>4.6600000000000003E-2</v>
      </c>
      <c r="AC2068" s="17">
        <f t="shared" si="1132"/>
        <v>13</v>
      </c>
      <c r="AD2068" s="17">
        <v>252</v>
      </c>
      <c r="AE2068" s="13">
        <f t="shared" si="1110"/>
        <v>1.0023523999999999</v>
      </c>
      <c r="AF2068" s="2">
        <f t="shared" si="1113"/>
        <v>764.90704596</v>
      </c>
      <c r="AG2068" s="2">
        <f t="shared" si="1133"/>
        <v>781.11278994999998</v>
      </c>
      <c r="AH2068" s="3">
        <f t="shared" si="1134"/>
        <v>0</v>
      </c>
      <c r="AI2068" s="4" t="str">
        <f t="shared" si="1111"/>
        <v>A+J=</v>
      </c>
      <c r="AJ2068" s="11">
        <f t="shared" si="1140"/>
        <v>43234</v>
      </c>
      <c r="AK2068" s="11"/>
      <c r="AL2068" s="4"/>
      <c r="AM2068" s="1"/>
      <c r="AN2068" s="11"/>
      <c r="AO2068" s="1"/>
      <c r="AP2068" s="1"/>
      <c r="AQ2068" s="3"/>
      <c r="AR2068" s="3"/>
      <c r="AS2068" s="6"/>
      <c r="AT2068" s="1"/>
      <c r="AU2068" s="1"/>
      <c r="AV2068" s="1"/>
      <c r="AW2068" s="1"/>
      <c r="AX2068" s="1"/>
      <c r="AY2068" s="1"/>
      <c r="AZ2068" s="1"/>
      <c r="BA2068" s="1"/>
      <c r="BB2068" s="1"/>
    </row>
    <row r="2069" spans="1:54" x14ac:dyDescent="0.2">
      <c r="A2069" s="158">
        <f t="shared" si="1135"/>
        <v>43225</v>
      </c>
      <c r="B2069" s="2">
        <f t="shared" si="1119"/>
        <v>332905.89069622266</v>
      </c>
      <c r="C2069" s="2">
        <f t="shared" si="1136"/>
        <v>234794.37760686001</v>
      </c>
      <c r="D2069" s="2">
        <f>SUM(Y2069:Y$2170)</f>
        <v>6775.02158005</v>
      </c>
      <c r="E2069" s="73">
        <f t="shared" si="1120"/>
        <v>228019.35602681001</v>
      </c>
      <c r="F2069" s="88">
        <f t="shared" si="1115"/>
        <v>4946.5</v>
      </c>
      <c r="G2069" s="3">
        <f>IF(AND(N2069=1,N2068&gt;1),VLOOKUP(A2068,[1]Plan1!$BK$81:$BM$259,3),G2068)</f>
        <v>4950.95</v>
      </c>
      <c r="H2069" s="11">
        <f t="shared" si="1116"/>
        <v>43148</v>
      </c>
      <c r="I2069" s="11">
        <f t="shared" si="1117"/>
        <v>43176</v>
      </c>
      <c r="J2069" s="12">
        <f t="shared" si="1121"/>
        <v>8.9962599818038669E-4</v>
      </c>
      <c r="K2069" s="11">
        <f t="shared" si="1137"/>
        <v>43234</v>
      </c>
      <c r="L2069" s="11">
        <f t="shared" si="1122"/>
        <v>43234</v>
      </c>
      <c r="M2069" s="1">
        <f t="shared" si="1108"/>
        <v>19</v>
      </c>
      <c r="N2069" s="1">
        <f t="shared" si="1123"/>
        <v>14</v>
      </c>
      <c r="O2069" s="2">
        <f t="shared" si="1124"/>
        <v>1.0006628</v>
      </c>
      <c r="P2069" s="13">
        <f t="shared" si="1118"/>
        <v>1.00320034</v>
      </c>
      <c r="Q2069" s="13">
        <f t="shared" si="1109"/>
        <v>1.4142146158787856</v>
      </c>
      <c r="R2069" s="2">
        <f t="shared" si="1114"/>
        <v>1.41515195</v>
      </c>
      <c r="S2069" s="2">
        <f t="shared" si="1138"/>
        <v>1.3848725200000001</v>
      </c>
      <c r="T2069" s="2">
        <f t="shared" si="1125"/>
        <v>325160.28139824001</v>
      </c>
      <c r="U2069" s="2">
        <f t="shared" si="1126"/>
        <v>2607.5196285682255</v>
      </c>
      <c r="V2069" s="2">
        <f t="shared" si="1127"/>
        <v>94662.680292274439</v>
      </c>
      <c r="W2069" s="2">
        <f t="shared" si="1128"/>
        <v>332064.57752770267</v>
      </c>
      <c r="X2069" s="17">
        <f t="shared" si="1129"/>
        <v>0</v>
      </c>
      <c r="Y2069" s="2">
        <f t="shared" si="1130"/>
        <v>0</v>
      </c>
      <c r="Z2069" s="72">
        <f t="shared" si="1131"/>
        <v>0</v>
      </c>
      <c r="AA2069" s="2">
        <f t="shared" si="1112"/>
        <v>0</v>
      </c>
      <c r="AB2069" s="12">
        <f t="shared" si="1139"/>
        <v>4.6600000000000003E-2</v>
      </c>
      <c r="AC2069" s="17">
        <f t="shared" si="1132"/>
        <v>14</v>
      </c>
      <c r="AD2069" s="17">
        <v>252</v>
      </c>
      <c r="AE2069" s="13">
        <f t="shared" si="1110"/>
        <v>1.002533583</v>
      </c>
      <c r="AF2069" s="2">
        <f t="shared" si="1113"/>
        <v>823.82056121999995</v>
      </c>
      <c r="AG2069" s="2">
        <f t="shared" si="1133"/>
        <v>841.31316851999998</v>
      </c>
      <c r="AH2069" s="3">
        <f t="shared" si="1134"/>
        <v>0</v>
      </c>
      <c r="AI2069" s="4" t="str">
        <f t="shared" si="1111"/>
        <v>A+J=</v>
      </c>
      <c r="AJ2069" s="11">
        <f t="shared" si="1140"/>
        <v>43234</v>
      </c>
      <c r="AK2069" s="11"/>
      <c r="AL2069" s="4"/>
      <c r="AM2069" s="1"/>
      <c r="AN2069" s="11"/>
      <c r="AO2069" s="1"/>
      <c r="AP2069" s="1"/>
      <c r="AQ2069" s="3"/>
      <c r="AR2069" s="3"/>
      <c r="AS2069" s="6"/>
      <c r="AT2069" s="1"/>
      <c r="AU2069" s="1"/>
      <c r="AV2069" s="1"/>
      <c r="AW2069" s="1"/>
      <c r="AX2069" s="1"/>
      <c r="AY2069" s="1"/>
      <c r="AZ2069" s="1"/>
      <c r="BA2069" s="1"/>
      <c r="BB2069" s="1"/>
    </row>
    <row r="2070" spans="1:54" x14ac:dyDescent="0.2">
      <c r="A2070" s="158">
        <f t="shared" si="1135"/>
        <v>43226</v>
      </c>
      <c r="B2070" s="2">
        <f t="shared" si="1119"/>
        <v>332905.89069622266</v>
      </c>
      <c r="C2070" s="2">
        <f t="shared" si="1136"/>
        <v>234794.37760686001</v>
      </c>
      <c r="D2070" s="2">
        <f>SUM(Y2070:Y$2170)</f>
        <v>6775.02158005</v>
      </c>
      <c r="E2070" s="73">
        <f t="shared" si="1120"/>
        <v>228019.35602681001</v>
      </c>
      <c r="F2070" s="88">
        <f t="shared" si="1115"/>
        <v>4946.5</v>
      </c>
      <c r="G2070" s="3">
        <f>IF(AND(N2070=1,N2069&gt;1),VLOOKUP(A2069,[1]Plan1!$BK$81:$BM$259,3),G2069)</f>
        <v>4950.95</v>
      </c>
      <c r="H2070" s="11">
        <f t="shared" si="1116"/>
        <v>43148</v>
      </c>
      <c r="I2070" s="11">
        <f t="shared" si="1117"/>
        <v>43176</v>
      </c>
      <c r="J2070" s="12">
        <f t="shared" si="1121"/>
        <v>8.9962599818038669E-4</v>
      </c>
      <c r="K2070" s="11">
        <f t="shared" si="1137"/>
        <v>43234</v>
      </c>
      <c r="L2070" s="11">
        <f t="shared" si="1122"/>
        <v>43234</v>
      </c>
      <c r="M2070" s="1">
        <f t="shared" si="1108"/>
        <v>19</v>
      </c>
      <c r="N2070" s="1">
        <f t="shared" si="1123"/>
        <v>14</v>
      </c>
      <c r="O2070" s="2">
        <f t="shared" si="1124"/>
        <v>1.0006628</v>
      </c>
      <c r="P2070" s="13">
        <f t="shared" si="1118"/>
        <v>1.00320034</v>
      </c>
      <c r="Q2070" s="13">
        <f t="shared" si="1109"/>
        <v>1.4142146158787856</v>
      </c>
      <c r="R2070" s="2">
        <f t="shared" si="1114"/>
        <v>1.41515195</v>
      </c>
      <c r="S2070" s="2">
        <f t="shared" si="1138"/>
        <v>1.3848725200000001</v>
      </c>
      <c r="T2070" s="2">
        <f t="shared" si="1125"/>
        <v>325160.28139824001</v>
      </c>
      <c r="U2070" s="2">
        <f t="shared" si="1126"/>
        <v>2607.5196285682255</v>
      </c>
      <c r="V2070" s="2">
        <f t="shared" si="1127"/>
        <v>94662.680292274439</v>
      </c>
      <c r="W2070" s="2">
        <f t="shared" si="1128"/>
        <v>332064.57752770267</v>
      </c>
      <c r="X2070" s="17">
        <f t="shared" si="1129"/>
        <v>0</v>
      </c>
      <c r="Y2070" s="2">
        <f t="shared" si="1130"/>
        <v>0</v>
      </c>
      <c r="Z2070" s="72">
        <f t="shared" si="1131"/>
        <v>0</v>
      </c>
      <c r="AA2070" s="2">
        <f t="shared" si="1112"/>
        <v>0</v>
      </c>
      <c r="AB2070" s="12">
        <f t="shared" si="1139"/>
        <v>4.6600000000000003E-2</v>
      </c>
      <c r="AC2070" s="17">
        <f t="shared" si="1132"/>
        <v>14</v>
      </c>
      <c r="AD2070" s="17">
        <v>252</v>
      </c>
      <c r="AE2070" s="13">
        <f t="shared" si="1110"/>
        <v>1.002533583</v>
      </c>
      <c r="AF2070" s="2">
        <f t="shared" si="1113"/>
        <v>823.82056121999995</v>
      </c>
      <c r="AG2070" s="2">
        <f t="shared" si="1133"/>
        <v>841.31316851999998</v>
      </c>
      <c r="AH2070" s="3">
        <f t="shared" si="1134"/>
        <v>0</v>
      </c>
      <c r="AI2070" s="4" t="str">
        <f t="shared" si="1111"/>
        <v>A+J=</v>
      </c>
      <c r="AJ2070" s="11">
        <f t="shared" si="1140"/>
        <v>43234</v>
      </c>
      <c r="AK2070" s="11"/>
      <c r="AL2070" s="4"/>
      <c r="AM2070" s="1"/>
      <c r="AN2070" s="11"/>
      <c r="AO2070" s="1"/>
      <c r="AP2070" s="1"/>
      <c r="AQ2070" s="3"/>
      <c r="AR2070" s="3"/>
      <c r="AS2070" s="6"/>
      <c r="AT2070" s="1"/>
      <c r="AU2070" s="1"/>
      <c r="AV2070" s="1"/>
      <c r="AW2070" s="1"/>
      <c r="AX2070" s="1"/>
      <c r="AY2070" s="1"/>
      <c r="AZ2070" s="1"/>
      <c r="BA2070" s="1"/>
      <c r="BB2070" s="1"/>
    </row>
    <row r="2071" spans="1:54" x14ac:dyDescent="0.2">
      <c r="A2071" s="158">
        <f t="shared" si="1135"/>
        <v>43227</v>
      </c>
      <c r="B2071" s="2">
        <f t="shared" si="1119"/>
        <v>332905.89069622266</v>
      </c>
      <c r="C2071" s="2">
        <f t="shared" si="1136"/>
        <v>234794.37760686001</v>
      </c>
      <c r="D2071" s="2">
        <f>SUM(Y2071:Y$2170)</f>
        <v>6775.02158005</v>
      </c>
      <c r="E2071" s="73">
        <f t="shared" si="1120"/>
        <v>228019.35602681001</v>
      </c>
      <c r="F2071" s="88">
        <f t="shared" si="1115"/>
        <v>4946.5</v>
      </c>
      <c r="G2071" s="3">
        <f>IF(AND(N2071=1,N2070&gt;1),VLOOKUP(A2070,[1]Plan1!$BK$81:$BM$259,3),G2070)</f>
        <v>4950.95</v>
      </c>
      <c r="H2071" s="11">
        <f t="shared" si="1116"/>
        <v>43148</v>
      </c>
      <c r="I2071" s="11">
        <f t="shared" si="1117"/>
        <v>43176</v>
      </c>
      <c r="J2071" s="12">
        <f t="shared" si="1121"/>
        <v>8.9962599818038669E-4</v>
      </c>
      <c r="K2071" s="11">
        <f t="shared" si="1137"/>
        <v>43234</v>
      </c>
      <c r="L2071" s="11">
        <f t="shared" si="1122"/>
        <v>43234</v>
      </c>
      <c r="M2071" s="1">
        <f t="shared" ref="M2071:M2134" si="1141">IF(L2071=L2070,M2070,NETWORKDAYS(L2070,L2071,$AN$194:$AN$348)-1)</f>
        <v>19</v>
      </c>
      <c r="N2071" s="1">
        <f t="shared" si="1123"/>
        <v>14</v>
      </c>
      <c r="O2071" s="2">
        <f t="shared" si="1124"/>
        <v>1.0006628</v>
      </c>
      <c r="P2071" s="13">
        <f t="shared" si="1118"/>
        <v>1.00320034</v>
      </c>
      <c r="Q2071" s="13">
        <f t="shared" si="1109"/>
        <v>1.4142146158787856</v>
      </c>
      <c r="R2071" s="2">
        <f t="shared" si="1114"/>
        <v>1.41515195</v>
      </c>
      <c r="S2071" s="2">
        <f t="shared" si="1138"/>
        <v>1.3848725200000001</v>
      </c>
      <c r="T2071" s="2">
        <f t="shared" si="1125"/>
        <v>325160.28139824001</v>
      </c>
      <c r="U2071" s="2">
        <f t="shared" si="1126"/>
        <v>2607.5196285682255</v>
      </c>
      <c r="V2071" s="2">
        <f t="shared" si="1127"/>
        <v>94662.680292274439</v>
      </c>
      <c r="W2071" s="2">
        <f t="shared" si="1128"/>
        <v>332064.57752770267</v>
      </c>
      <c r="X2071" s="17">
        <f t="shared" si="1129"/>
        <v>0</v>
      </c>
      <c r="Y2071" s="2">
        <f t="shared" si="1130"/>
        <v>0</v>
      </c>
      <c r="Z2071" s="72">
        <f t="shared" si="1131"/>
        <v>0</v>
      </c>
      <c r="AA2071" s="2">
        <f t="shared" si="1112"/>
        <v>0</v>
      </c>
      <c r="AB2071" s="12">
        <f t="shared" si="1139"/>
        <v>4.6600000000000003E-2</v>
      </c>
      <c r="AC2071" s="17">
        <f t="shared" si="1132"/>
        <v>14</v>
      </c>
      <c r="AD2071" s="17">
        <v>252</v>
      </c>
      <c r="AE2071" s="13">
        <f t="shared" si="1110"/>
        <v>1.002533583</v>
      </c>
      <c r="AF2071" s="2">
        <f t="shared" si="1113"/>
        <v>823.82056121999995</v>
      </c>
      <c r="AG2071" s="2">
        <f t="shared" si="1133"/>
        <v>841.31316851999998</v>
      </c>
      <c r="AH2071" s="3">
        <f t="shared" si="1134"/>
        <v>0</v>
      </c>
      <c r="AI2071" s="4" t="str">
        <f t="shared" si="1111"/>
        <v>A+J=</v>
      </c>
      <c r="AJ2071" s="11">
        <f t="shared" si="1140"/>
        <v>43234</v>
      </c>
      <c r="AK2071" s="11"/>
      <c r="AL2071" s="4"/>
      <c r="AM2071" s="1"/>
      <c r="AN2071" s="11"/>
      <c r="AO2071" s="1"/>
      <c r="AP2071" s="1"/>
      <c r="AQ2071" s="3"/>
      <c r="AR2071" s="3"/>
      <c r="AS2071" s="6"/>
      <c r="AT2071" s="1"/>
      <c r="AU2071" s="1"/>
      <c r="AV2071" s="1"/>
      <c r="AW2071" s="1"/>
      <c r="AX2071" s="1"/>
      <c r="AY2071" s="1"/>
      <c r="AZ2071" s="1"/>
      <c r="BA2071" s="1"/>
      <c r="BB2071" s="1"/>
    </row>
    <row r="2072" spans="1:54" x14ac:dyDescent="0.2">
      <c r="A2072" s="158">
        <f t="shared" si="1135"/>
        <v>43228</v>
      </c>
      <c r="B2072" s="2">
        <f t="shared" si="1119"/>
        <v>332981.37997749931</v>
      </c>
      <c r="C2072" s="2">
        <f t="shared" si="1136"/>
        <v>234794.37760686001</v>
      </c>
      <c r="D2072" s="2">
        <f>SUM(Y2072:Y$2170)</f>
        <v>6775.02158005</v>
      </c>
      <c r="E2072" s="73">
        <f t="shared" si="1120"/>
        <v>228019.35602681001</v>
      </c>
      <c r="F2072" s="88">
        <f t="shared" si="1115"/>
        <v>4946.5</v>
      </c>
      <c r="G2072" s="3">
        <f>IF(AND(N2072=1,N2071&gt;1),VLOOKUP(A2071,[1]Plan1!$BK$81:$BM$259,3),G2071)</f>
        <v>4950.95</v>
      </c>
      <c r="H2072" s="11">
        <f t="shared" si="1116"/>
        <v>43148</v>
      </c>
      <c r="I2072" s="11">
        <f t="shared" si="1117"/>
        <v>43176</v>
      </c>
      <c r="J2072" s="12">
        <f t="shared" si="1121"/>
        <v>8.9962599818038669E-4</v>
      </c>
      <c r="K2072" s="11">
        <f t="shared" si="1137"/>
        <v>43234</v>
      </c>
      <c r="L2072" s="11">
        <f t="shared" si="1122"/>
        <v>43234</v>
      </c>
      <c r="M2072" s="1">
        <f t="shared" si="1141"/>
        <v>19</v>
      </c>
      <c r="N2072" s="1">
        <f t="shared" si="1123"/>
        <v>15</v>
      </c>
      <c r="O2072" s="2">
        <f t="shared" si="1124"/>
        <v>1.0007101599999999</v>
      </c>
      <c r="P2072" s="13">
        <f t="shared" si="1118"/>
        <v>1.00320034</v>
      </c>
      <c r="Q2072" s="13">
        <f t="shared" si="1109"/>
        <v>1.4142146158787856</v>
      </c>
      <c r="R2072" s="2">
        <f t="shared" si="1114"/>
        <v>1.41521893</v>
      </c>
      <c r="S2072" s="2">
        <f t="shared" si="1138"/>
        <v>1.3848725200000001</v>
      </c>
      <c r="T2072" s="2">
        <f t="shared" si="1125"/>
        <v>325160.28139824001</v>
      </c>
      <c r="U2072" s="2">
        <f t="shared" si="1126"/>
        <v>2607.5196285682255</v>
      </c>
      <c r="V2072" s="2">
        <f t="shared" si="1127"/>
        <v>94677.953028741103</v>
      </c>
      <c r="W2072" s="2">
        <f t="shared" si="1128"/>
        <v>332079.85026416933</v>
      </c>
      <c r="X2072" s="17">
        <f t="shared" si="1129"/>
        <v>0</v>
      </c>
      <c r="Y2072" s="2">
        <f t="shared" si="1130"/>
        <v>0</v>
      </c>
      <c r="Z2072" s="72">
        <f t="shared" si="1131"/>
        <v>0</v>
      </c>
      <c r="AA2072" s="2">
        <f t="shared" si="1112"/>
        <v>0</v>
      </c>
      <c r="AB2072" s="12">
        <f t="shared" si="1139"/>
        <v>4.6600000000000003E-2</v>
      </c>
      <c r="AC2072" s="17">
        <f t="shared" si="1132"/>
        <v>15</v>
      </c>
      <c r="AD2072" s="17">
        <v>252</v>
      </c>
      <c r="AE2072" s="13">
        <f t="shared" si="1110"/>
        <v>1.002714798</v>
      </c>
      <c r="AF2072" s="2">
        <f t="shared" si="1113"/>
        <v>882.74448160999998</v>
      </c>
      <c r="AG2072" s="2">
        <f t="shared" si="1133"/>
        <v>901.52971333000005</v>
      </c>
      <c r="AH2072" s="3">
        <f t="shared" si="1134"/>
        <v>0</v>
      </c>
      <c r="AI2072" s="4" t="str">
        <f t="shared" si="1111"/>
        <v>A+J=</v>
      </c>
      <c r="AJ2072" s="11">
        <f t="shared" si="1140"/>
        <v>43234</v>
      </c>
      <c r="AK2072" s="11"/>
      <c r="AL2072" s="4"/>
      <c r="AM2072" s="1"/>
      <c r="AN2072" s="11"/>
      <c r="AO2072" s="1"/>
      <c r="AP2072" s="1"/>
      <c r="AQ2072" s="3"/>
      <c r="AR2072" s="3"/>
      <c r="AS2072" s="6"/>
      <c r="AT2072" s="1"/>
      <c r="AU2072" s="1"/>
      <c r="AV2072" s="1"/>
      <c r="AW2072" s="1"/>
      <c r="AX2072" s="1"/>
      <c r="AY2072" s="1"/>
      <c r="AZ2072" s="1"/>
      <c r="BA2072" s="1"/>
      <c r="BB2072" s="1"/>
    </row>
    <row r="2073" spans="1:54" x14ac:dyDescent="0.2">
      <c r="A2073" s="158">
        <f t="shared" si="1135"/>
        <v>43229</v>
      </c>
      <c r="B2073" s="2">
        <f t="shared" si="1119"/>
        <v>333056.88608531601</v>
      </c>
      <c r="C2073" s="2">
        <f t="shared" si="1136"/>
        <v>234794.37760686001</v>
      </c>
      <c r="D2073" s="2">
        <f>SUM(Y2073:Y$2170)</f>
        <v>6775.02158005</v>
      </c>
      <c r="E2073" s="73">
        <f t="shared" si="1120"/>
        <v>228019.35602681001</v>
      </c>
      <c r="F2073" s="88">
        <f t="shared" si="1115"/>
        <v>4946.5</v>
      </c>
      <c r="G2073" s="3">
        <f>IF(AND(N2073=1,N2072&gt;1),VLOOKUP(A2072,[1]Plan1!$BK$81:$BM$259,3),G2072)</f>
        <v>4950.95</v>
      </c>
      <c r="H2073" s="11">
        <f t="shared" si="1116"/>
        <v>43148</v>
      </c>
      <c r="I2073" s="11">
        <f t="shared" si="1117"/>
        <v>43176</v>
      </c>
      <c r="J2073" s="12">
        <f t="shared" si="1121"/>
        <v>8.9962599818038669E-4</v>
      </c>
      <c r="K2073" s="11">
        <f t="shared" si="1137"/>
        <v>43234</v>
      </c>
      <c r="L2073" s="11">
        <f t="shared" si="1122"/>
        <v>43234</v>
      </c>
      <c r="M2073" s="1">
        <f t="shared" si="1141"/>
        <v>19</v>
      </c>
      <c r="N2073" s="1">
        <f t="shared" si="1123"/>
        <v>16</v>
      </c>
      <c r="O2073" s="2">
        <f t="shared" si="1124"/>
        <v>1.0007575200000001</v>
      </c>
      <c r="P2073" s="13">
        <f t="shared" si="1118"/>
        <v>1.00320034</v>
      </c>
      <c r="Q2073" s="13">
        <f t="shared" si="1109"/>
        <v>1.4142146158787856</v>
      </c>
      <c r="R2073" s="2">
        <f t="shared" si="1114"/>
        <v>1.4152859099999999</v>
      </c>
      <c r="S2073" s="2">
        <f t="shared" si="1138"/>
        <v>1.3848725200000001</v>
      </c>
      <c r="T2073" s="2">
        <f t="shared" si="1125"/>
        <v>325160.28139824001</v>
      </c>
      <c r="U2073" s="2">
        <f t="shared" si="1126"/>
        <v>2607.5196285682255</v>
      </c>
      <c r="V2073" s="2">
        <f t="shared" si="1127"/>
        <v>94693.225765207768</v>
      </c>
      <c r="W2073" s="2">
        <f t="shared" si="1128"/>
        <v>332095.123000636</v>
      </c>
      <c r="X2073" s="17">
        <f t="shared" si="1129"/>
        <v>0</v>
      </c>
      <c r="Y2073" s="2">
        <f t="shared" si="1130"/>
        <v>0</v>
      </c>
      <c r="Z2073" s="72">
        <f t="shared" si="1131"/>
        <v>0</v>
      </c>
      <c r="AA2073" s="2">
        <f t="shared" si="1112"/>
        <v>0</v>
      </c>
      <c r="AB2073" s="12">
        <f t="shared" si="1139"/>
        <v>4.6600000000000003E-2</v>
      </c>
      <c r="AC2073" s="17">
        <f t="shared" si="1132"/>
        <v>16</v>
      </c>
      <c r="AD2073" s="17">
        <v>252</v>
      </c>
      <c r="AE2073" s="13">
        <f t="shared" si="1110"/>
        <v>1.0028960469999999</v>
      </c>
      <c r="AF2073" s="2">
        <f t="shared" si="1113"/>
        <v>941.67945745999998</v>
      </c>
      <c r="AG2073" s="2">
        <f t="shared" si="1133"/>
        <v>961.76308468000002</v>
      </c>
      <c r="AH2073" s="3">
        <f t="shared" si="1134"/>
        <v>0</v>
      </c>
      <c r="AI2073" s="4" t="str">
        <f t="shared" si="1111"/>
        <v>A+J=</v>
      </c>
      <c r="AJ2073" s="11">
        <f t="shared" si="1140"/>
        <v>43234</v>
      </c>
      <c r="AK2073" s="11"/>
      <c r="AL2073" s="4"/>
      <c r="AM2073" s="1"/>
      <c r="AN2073" s="11"/>
      <c r="AO2073" s="1"/>
      <c r="AP2073" s="1"/>
      <c r="AQ2073" s="3"/>
      <c r="AR2073" s="3"/>
      <c r="AS2073" s="6"/>
      <c r="AT2073" s="1"/>
      <c r="AU2073" s="1"/>
      <c r="AV2073" s="1"/>
      <c r="AW2073" s="1"/>
      <c r="AX2073" s="1"/>
      <c r="AY2073" s="1"/>
      <c r="AZ2073" s="1"/>
      <c r="BA2073" s="1"/>
      <c r="BB2073" s="1"/>
    </row>
    <row r="2074" spans="1:54" x14ac:dyDescent="0.2">
      <c r="A2074" s="158">
        <f t="shared" si="1135"/>
        <v>43230</v>
      </c>
      <c r="B2074" s="2">
        <f t="shared" si="1119"/>
        <v>333132.41064419626</v>
      </c>
      <c r="C2074" s="2">
        <f t="shared" si="1136"/>
        <v>234794.37760686001</v>
      </c>
      <c r="D2074" s="2">
        <f>SUM(Y2074:Y$2170)</f>
        <v>6775.02158005</v>
      </c>
      <c r="E2074" s="73">
        <f t="shared" si="1120"/>
        <v>228019.35602681001</v>
      </c>
      <c r="F2074" s="88">
        <f t="shared" si="1115"/>
        <v>4946.5</v>
      </c>
      <c r="G2074" s="3">
        <f>IF(AND(N2074=1,N2073&gt;1),VLOOKUP(A2073,[1]Plan1!$BK$81:$BM$259,3),G2073)</f>
        <v>4950.95</v>
      </c>
      <c r="H2074" s="11">
        <f t="shared" si="1116"/>
        <v>43148</v>
      </c>
      <c r="I2074" s="11">
        <f t="shared" si="1117"/>
        <v>43176</v>
      </c>
      <c r="J2074" s="12">
        <f t="shared" si="1121"/>
        <v>8.9962599818038669E-4</v>
      </c>
      <c r="K2074" s="11">
        <f t="shared" si="1137"/>
        <v>43234</v>
      </c>
      <c r="L2074" s="11">
        <f t="shared" si="1122"/>
        <v>43234</v>
      </c>
      <c r="M2074" s="1">
        <f t="shared" si="1141"/>
        <v>19</v>
      </c>
      <c r="N2074" s="1">
        <f t="shared" si="1123"/>
        <v>17</v>
      </c>
      <c r="O2074" s="2">
        <f t="shared" si="1124"/>
        <v>1.0008048899999999</v>
      </c>
      <c r="P2074" s="13">
        <f t="shared" si="1118"/>
        <v>1.00320034</v>
      </c>
      <c r="Q2074" s="13">
        <f t="shared" si="1109"/>
        <v>1.4142146158787856</v>
      </c>
      <c r="R2074" s="2">
        <f t="shared" si="1114"/>
        <v>1.4153529</v>
      </c>
      <c r="S2074" s="2">
        <f t="shared" si="1138"/>
        <v>1.3848725200000001</v>
      </c>
      <c r="T2074" s="2">
        <f t="shared" si="1125"/>
        <v>325160.28139824001</v>
      </c>
      <c r="U2074" s="2">
        <f t="shared" si="1126"/>
        <v>2607.5196285682255</v>
      </c>
      <c r="V2074" s="2">
        <f t="shared" si="1127"/>
        <v>94708.500781868017</v>
      </c>
      <c r="W2074" s="2">
        <f t="shared" si="1128"/>
        <v>332110.39801729628</v>
      </c>
      <c r="X2074" s="17">
        <f t="shared" si="1129"/>
        <v>0</v>
      </c>
      <c r="Y2074" s="2">
        <f t="shared" si="1130"/>
        <v>0</v>
      </c>
      <c r="Z2074" s="72">
        <f t="shared" si="1131"/>
        <v>0</v>
      </c>
      <c r="AA2074" s="2">
        <f t="shared" si="1112"/>
        <v>0</v>
      </c>
      <c r="AB2074" s="12">
        <f t="shared" si="1139"/>
        <v>4.6600000000000003E-2</v>
      </c>
      <c r="AC2074" s="17">
        <f t="shared" si="1132"/>
        <v>17</v>
      </c>
      <c r="AD2074" s="17">
        <v>252</v>
      </c>
      <c r="AE2074" s="13">
        <f t="shared" si="1110"/>
        <v>1.003077328</v>
      </c>
      <c r="AF2074" s="2">
        <f t="shared" si="1113"/>
        <v>1000.62483843</v>
      </c>
      <c r="AG2074" s="2">
        <f t="shared" si="1133"/>
        <v>1022.0126269</v>
      </c>
      <c r="AH2074" s="3">
        <f t="shared" si="1134"/>
        <v>0</v>
      </c>
      <c r="AI2074" s="4" t="str">
        <f t="shared" si="1111"/>
        <v>A+J=</v>
      </c>
      <c r="AJ2074" s="11">
        <f t="shared" si="1140"/>
        <v>43234</v>
      </c>
      <c r="AK2074" s="11"/>
      <c r="AL2074" s="4"/>
      <c r="AM2074" s="1"/>
      <c r="AN2074" s="11"/>
      <c r="AO2074" s="1"/>
      <c r="AP2074" s="1"/>
      <c r="AQ2074" s="3"/>
      <c r="AR2074" s="3"/>
      <c r="AS2074" s="6"/>
      <c r="AT2074" s="1"/>
      <c r="AU2074" s="1"/>
      <c r="AV2074" s="1"/>
      <c r="AW2074" s="1"/>
      <c r="AX2074" s="1"/>
      <c r="AY2074" s="1"/>
      <c r="AZ2074" s="1"/>
      <c r="BA2074" s="1"/>
      <c r="BB2074" s="1"/>
    </row>
    <row r="2075" spans="1:54" x14ac:dyDescent="0.2">
      <c r="A2075" s="158">
        <f t="shared" si="1135"/>
        <v>43231</v>
      </c>
      <c r="B2075" s="2">
        <f t="shared" si="1119"/>
        <v>333207.94941375294</v>
      </c>
      <c r="C2075" s="2">
        <f t="shared" si="1136"/>
        <v>234794.37760686001</v>
      </c>
      <c r="D2075" s="2">
        <f>SUM(Y2075:Y$2170)</f>
        <v>6775.02158005</v>
      </c>
      <c r="E2075" s="73">
        <f t="shared" si="1120"/>
        <v>228019.35602681001</v>
      </c>
      <c r="F2075" s="88">
        <f t="shared" si="1115"/>
        <v>4946.5</v>
      </c>
      <c r="G2075" s="3">
        <f>IF(AND(N2075=1,N2074&gt;1),VLOOKUP(A2074,[1]Plan1!$BK$81:$BM$259,3),G2074)</f>
        <v>4950.95</v>
      </c>
      <c r="H2075" s="11">
        <f t="shared" si="1116"/>
        <v>43148</v>
      </c>
      <c r="I2075" s="11">
        <f t="shared" si="1117"/>
        <v>43176</v>
      </c>
      <c r="J2075" s="12">
        <f t="shared" si="1121"/>
        <v>8.9962599818038669E-4</v>
      </c>
      <c r="K2075" s="11">
        <f t="shared" si="1137"/>
        <v>43234</v>
      </c>
      <c r="L2075" s="11">
        <f t="shared" si="1122"/>
        <v>43234</v>
      </c>
      <c r="M2075" s="1">
        <f t="shared" si="1141"/>
        <v>19</v>
      </c>
      <c r="N2075" s="1">
        <f t="shared" si="1123"/>
        <v>18</v>
      </c>
      <c r="O2075" s="2">
        <f t="shared" si="1124"/>
        <v>1.0008522500000001</v>
      </c>
      <c r="P2075" s="13">
        <f t="shared" si="1118"/>
        <v>1.00320034</v>
      </c>
      <c r="Q2075" s="13">
        <f t="shared" si="1109"/>
        <v>1.4142146158787856</v>
      </c>
      <c r="R2075" s="2">
        <f t="shared" si="1114"/>
        <v>1.41541988</v>
      </c>
      <c r="S2075" s="2">
        <f t="shared" si="1138"/>
        <v>1.3848725200000001</v>
      </c>
      <c r="T2075" s="2">
        <f t="shared" si="1125"/>
        <v>325160.28139824001</v>
      </c>
      <c r="U2075" s="2">
        <f t="shared" si="1126"/>
        <v>2607.5196285682255</v>
      </c>
      <c r="V2075" s="2">
        <f t="shared" si="1127"/>
        <v>94723.773518334681</v>
      </c>
      <c r="W2075" s="2">
        <f t="shared" si="1128"/>
        <v>332125.67075376294</v>
      </c>
      <c r="X2075" s="17">
        <f t="shared" si="1129"/>
        <v>0</v>
      </c>
      <c r="Y2075" s="2">
        <f t="shared" si="1130"/>
        <v>0</v>
      </c>
      <c r="Z2075" s="72">
        <f t="shared" si="1131"/>
        <v>0</v>
      </c>
      <c r="AA2075" s="2">
        <f t="shared" si="1112"/>
        <v>0</v>
      </c>
      <c r="AB2075" s="12">
        <f t="shared" si="1139"/>
        <v>4.6600000000000003E-2</v>
      </c>
      <c r="AC2075" s="17">
        <f t="shared" si="1132"/>
        <v>18</v>
      </c>
      <c r="AD2075" s="17">
        <v>252</v>
      </c>
      <c r="AE2075" s="13">
        <f t="shared" si="1110"/>
        <v>1.003258642</v>
      </c>
      <c r="AF2075" s="2">
        <f t="shared" si="1113"/>
        <v>1059.5809496899999</v>
      </c>
      <c r="AG2075" s="2">
        <f t="shared" si="1133"/>
        <v>1082.2786599900001</v>
      </c>
      <c r="AH2075" s="3">
        <f t="shared" si="1134"/>
        <v>0</v>
      </c>
      <c r="AI2075" s="4" t="str">
        <f t="shared" si="1111"/>
        <v>A+J=</v>
      </c>
      <c r="AJ2075" s="11">
        <f t="shared" si="1140"/>
        <v>43234</v>
      </c>
      <c r="AK2075" s="11"/>
      <c r="AL2075" s="4"/>
      <c r="AM2075" s="1"/>
      <c r="AN2075" s="11"/>
      <c r="AO2075" s="1"/>
      <c r="AP2075" s="1"/>
      <c r="AQ2075" s="3"/>
      <c r="AR2075" s="3"/>
      <c r="AS2075" s="6"/>
      <c r="AT2075" s="1"/>
      <c r="AU2075" s="1"/>
      <c r="AV2075" s="1"/>
      <c r="AW2075" s="1"/>
      <c r="AX2075" s="1"/>
      <c r="AY2075" s="1"/>
      <c r="AZ2075" s="1"/>
      <c r="BA2075" s="1"/>
      <c r="BB2075" s="1"/>
    </row>
    <row r="2076" spans="1:54" x14ac:dyDescent="0.2">
      <c r="A2076" s="158">
        <f t="shared" si="1135"/>
        <v>43232</v>
      </c>
      <c r="B2076" s="2">
        <f t="shared" si="1119"/>
        <v>333283.50663817319</v>
      </c>
      <c r="C2076" s="2">
        <f t="shared" si="1136"/>
        <v>234794.37760686001</v>
      </c>
      <c r="D2076" s="2">
        <f>SUM(Y2076:Y$2170)</f>
        <v>6775.02158005</v>
      </c>
      <c r="E2076" s="73">
        <f t="shared" si="1120"/>
        <v>228019.35602681001</v>
      </c>
      <c r="F2076" s="88">
        <f t="shared" si="1115"/>
        <v>4946.5</v>
      </c>
      <c r="G2076" s="3">
        <f>IF(AND(N2076=1,N2075&gt;1),VLOOKUP(A2075,[1]Plan1!$BK$81:$BM$259,3),G2075)</f>
        <v>4950.95</v>
      </c>
      <c r="H2076" s="11">
        <f t="shared" si="1116"/>
        <v>43148</v>
      </c>
      <c r="I2076" s="11">
        <f t="shared" si="1117"/>
        <v>43176</v>
      </c>
      <c r="J2076" s="12">
        <f t="shared" si="1121"/>
        <v>8.9962599818038669E-4</v>
      </c>
      <c r="K2076" s="11">
        <f t="shared" si="1137"/>
        <v>43234</v>
      </c>
      <c r="L2076" s="11">
        <f t="shared" si="1122"/>
        <v>43234</v>
      </c>
      <c r="M2076" s="1">
        <f t="shared" si="1141"/>
        <v>19</v>
      </c>
      <c r="N2076" s="1">
        <f t="shared" si="1123"/>
        <v>19</v>
      </c>
      <c r="O2076" s="2">
        <f t="shared" si="1124"/>
        <v>1.00089962</v>
      </c>
      <c r="P2076" s="13">
        <f t="shared" si="1118"/>
        <v>1.00320034</v>
      </c>
      <c r="Q2076" s="13">
        <f t="shared" si="1109"/>
        <v>1.4142146158787856</v>
      </c>
      <c r="R2076" s="2">
        <f t="shared" si="1114"/>
        <v>1.4154868700000001</v>
      </c>
      <c r="S2076" s="2">
        <f t="shared" si="1138"/>
        <v>1.3848725200000001</v>
      </c>
      <c r="T2076" s="2">
        <f t="shared" si="1125"/>
        <v>325160.28139824001</v>
      </c>
      <c r="U2076" s="2">
        <f t="shared" si="1126"/>
        <v>2607.5196285682255</v>
      </c>
      <c r="V2076" s="2">
        <f t="shared" si="1127"/>
        <v>94739.048534994945</v>
      </c>
      <c r="W2076" s="2">
        <f t="shared" si="1128"/>
        <v>332140.94577042316</v>
      </c>
      <c r="X2076" s="17">
        <f t="shared" si="1129"/>
        <v>0</v>
      </c>
      <c r="Y2076" s="2">
        <f t="shared" si="1130"/>
        <v>0</v>
      </c>
      <c r="Z2076" s="72">
        <f t="shared" si="1131"/>
        <v>0</v>
      </c>
      <c r="AA2076" s="2">
        <f t="shared" si="1112"/>
        <v>0</v>
      </c>
      <c r="AB2076" s="12">
        <f t="shared" si="1139"/>
        <v>4.6600000000000003E-2</v>
      </c>
      <c r="AC2076" s="17">
        <f t="shared" si="1132"/>
        <v>19</v>
      </c>
      <c r="AD2076" s="17">
        <v>252</v>
      </c>
      <c r="AE2076" s="13">
        <f t="shared" si="1110"/>
        <v>1.003439988</v>
      </c>
      <c r="AF2076" s="2">
        <f t="shared" si="1113"/>
        <v>1118.54746608</v>
      </c>
      <c r="AG2076" s="2">
        <f t="shared" si="1133"/>
        <v>1142.5608677499999</v>
      </c>
      <c r="AH2076" s="3">
        <f t="shared" si="1134"/>
        <v>0</v>
      </c>
      <c r="AI2076" s="4" t="str">
        <f t="shared" si="1111"/>
        <v>A+J=</v>
      </c>
      <c r="AJ2076" s="11">
        <f t="shared" si="1140"/>
        <v>43234</v>
      </c>
      <c r="AK2076" s="11"/>
      <c r="AL2076" s="4"/>
      <c r="AM2076" s="1"/>
      <c r="AN2076" s="11"/>
      <c r="AO2076" s="1"/>
      <c r="AP2076" s="1"/>
      <c r="AQ2076" s="3"/>
      <c r="AR2076" s="3"/>
      <c r="AS2076" s="6"/>
      <c r="AT2076" s="1"/>
      <c r="AU2076" s="1"/>
      <c r="AV2076" s="1"/>
      <c r="AW2076" s="1"/>
      <c r="AX2076" s="1"/>
      <c r="AY2076" s="1"/>
      <c r="AZ2076" s="1"/>
      <c r="BA2076" s="1"/>
      <c r="BB2076" s="1"/>
    </row>
    <row r="2077" spans="1:54" x14ac:dyDescent="0.2">
      <c r="A2077" s="158">
        <f t="shared" si="1135"/>
        <v>43233</v>
      </c>
      <c r="B2077" s="2">
        <f t="shared" si="1119"/>
        <v>333283.50663817319</v>
      </c>
      <c r="C2077" s="2">
        <f t="shared" si="1136"/>
        <v>234794.37760686001</v>
      </c>
      <c r="D2077" s="2">
        <f>SUM(Y2077:Y$2170)</f>
        <v>6775.02158005</v>
      </c>
      <c r="E2077" s="73">
        <f t="shared" si="1120"/>
        <v>228019.35602681001</v>
      </c>
      <c r="F2077" s="88">
        <f t="shared" si="1115"/>
        <v>4946.5</v>
      </c>
      <c r="G2077" s="3">
        <f>IF(AND(N2077=1,N2076&gt;1),VLOOKUP(A2076,[1]Plan1!$BK$81:$BM$259,3),G2076)</f>
        <v>4950.95</v>
      </c>
      <c r="H2077" s="11">
        <f t="shared" si="1116"/>
        <v>43148</v>
      </c>
      <c r="I2077" s="11">
        <f t="shared" si="1117"/>
        <v>43176</v>
      </c>
      <c r="J2077" s="12">
        <f t="shared" si="1121"/>
        <v>8.9962599818038669E-4</v>
      </c>
      <c r="K2077" s="11">
        <f t="shared" si="1137"/>
        <v>43234</v>
      </c>
      <c r="L2077" s="11">
        <f t="shared" si="1122"/>
        <v>43234</v>
      </c>
      <c r="M2077" s="1">
        <f t="shared" si="1141"/>
        <v>19</v>
      </c>
      <c r="N2077" s="1">
        <f t="shared" si="1123"/>
        <v>19</v>
      </c>
      <c r="O2077" s="2">
        <f t="shared" si="1124"/>
        <v>1.00089962</v>
      </c>
      <c r="P2077" s="13">
        <f t="shared" si="1118"/>
        <v>1.00320034</v>
      </c>
      <c r="Q2077" s="13">
        <f t="shared" si="1109"/>
        <v>1.4142146158787856</v>
      </c>
      <c r="R2077" s="2">
        <f t="shared" si="1114"/>
        <v>1.4154868700000001</v>
      </c>
      <c r="S2077" s="2">
        <f t="shared" si="1138"/>
        <v>1.3848725200000001</v>
      </c>
      <c r="T2077" s="2">
        <f t="shared" si="1125"/>
        <v>325160.28139824001</v>
      </c>
      <c r="U2077" s="2">
        <f t="shared" si="1126"/>
        <v>2607.5196285682255</v>
      </c>
      <c r="V2077" s="2">
        <f t="shared" si="1127"/>
        <v>94739.048534994945</v>
      </c>
      <c r="W2077" s="2">
        <f t="shared" si="1128"/>
        <v>332140.94577042316</v>
      </c>
      <c r="X2077" s="17">
        <f t="shared" si="1129"/>
        <v>0</v>
      </c>
      <c r="Y2077" s="2">
        <f t="shared" si="1130"/>
        <v>0</v>
      </c>
      <c r="Z2077" s="72">
        <f t="shared" si="1131"/>
        <v>0</v>
      </c>
      <c r="AA2077" s="2">
        <f t="shared" si="1112"/>
        <v>0</v>
      </c>
      <c r="AB2077" s="12">
        <f t="shared" si="1139"/>
        <v>4.6600000000000003E-2</v>
      </c>
      <c r="AC2077" s="17">
        <f t="shared" si="1132"/>
        <v>19</v>
      </c>
      <c r="AD2077" s="17">
        <v>252</v>
      </c>
      <c r="AE2077" s="13">
        <f t="shared" si="1110"/>
        <v>1.003439988</v>
      </c>
      <c r="AF2077" s="2">
        <f t="shared" si="1113"/>
        <v>1118.54746608</v>
      </c>
      <c r="AG2077" s="2">
        <f t="shared" si="1133"/>
        <v>1142.5608677499999</v>
      </c>
      <c r="AH2077" s="3">
        <f t="shared" si="1134"/>
        <v>0</v>
      </c>
      <c r="AI2077" s="4" t="str">
        <f t="shared" si="1111"/>
        <v>A+J=</v>
      </c>
      <c r="AJ2077" s="11">
        <f t="shared" si="1140"/>
        <v>43234</v>
      </c>
      <c r="AK2077" s="11"/>
      <c r="AL2077" s="4"/>
      <c r="AM2077" s="1"/>
      <c r="AN2077" s="11"/>
      <c r="AO2077" s="1"/>
      <c r="AP2077" s="1"/>
      <c r="AQ2077" s="3"/>
      <c r="AR2077" s="3"/>
      <c r="AS2077" s="6"/>
      <c r="AT2077" s="1"/>
      <c r="AU2077" s="1"/>
      <c r="AV2077" s="1"/>
      <c r="AW2077" s="1"/>
      <c r="AX2077" s="1"/>
      <c r="AY2077" s="1"/>
      <c r="AZ2077" s="1"/>
      <c r="BA2077" s="1"/>
      <c r="BB2077" s="1"/>
    </row>
    <row r="2078" spans="1:54" x14ac:dyDescent="0.2">
      <c r="A2078" s="158">
        <f t="shared" si="1135"/>
        <v>43234</v>
      </c>
      <c r="B2078" s="2">
        <f t="shared" si="1119"/>
        <v>333283.50663817319</v>
      </c>
      <c r="C2078" s="2">
        <f t="shared" si="1136"/>
        <v>234794.37760686001</v>
      </c>
      <c r="D2078" s="2">
        <f>SUM(Y2078:Y$2170)</f>
        <v>6775.02158005</v>
      </c>
      <c r="E2078" s="73">
        <f t="shared" si="1120"/>
        <v>228019.35602681001</v>
      </c>
      <c r="F2078" s="88">
        <f t="shared" si="1115"/>
        <v>4946.5</v>
      </c>
      <c r="G2078" s="3">
        <f>IF(AND(N2078=1,N2077&gt;1),VLOOKUP(A2077,[1]Plan1!$BK$81:$BM$259,3),G2077)</f>
        <v>4950.95</v>
      </c>
      <c r="H2078" s="11">
        <f t="shared" si="1116"/>
        <v>43148</v>
      </c>
      <c r="I2078" s="11">
        <f t="shared" si="1117"/>
        <v>43176</v>
      </c>
      <c r="J2078" s="12">
        <f t="shared" si="1121"/>
        <v>8.9962599818038669E-4</v>
      </c>
      <c r="K2078" s="11">
        <f t="shared" si="1137"/>
        <v>43265</v>
      </c>
      <c r="L2078" s="11">
        <f t="shared" si="1122"/>
        <v>43234</v>
      </c>
      <c r="M2078" s="1">
        <f t="shared" si="1141"/>
        <v>19</v>
      </c>
      <c r="N2078" s="1">
        <f t="shared" si="1123"/>
        <v>19</v>
      </c>
      <c r="O2078" s="2">
        <f t="shared" si="1124"/>
        <v>1.00089962</v>
      </c>
      <c r="P2078" s="13">
        <f t="shared" si="1118"/>
        <v>1.00320034</v>
      </c>
      <c r="Q2078" s="13">
        <f t="shared" si="1109"/>
        <v>1.4142146158787856</v>
      </c>
      <c r="R2078" s="2">
        <f t="shared" si="1114"/>
        <v>1.4154868700000001</v>
      </c>
      <c r="S2078" s="2">
        <f t="shared" si="1138"/>
        <v>1.3848725200000001</v>
      </c>
      <c r="T2078" s="2">
        <f t="shared" si="1125"/>
        <v>325160.28139824001</v>
      </c>
      <c r="U2078" s="2">
        <f t="shared" si="1126"/>
        <v>2607.5196285682255</v>
      </c>
      <c r="V2078" s="2">
        <f t="shared" si="1127"/>
        <v>94739.048534994945</v>
      </c>
      <c r="W2078" s="2">
        <f t="shared" si="1128"/>
        <v>332140.94577042316</v>
      </c>
      <c r="X2078" s="17">
        <f t="shared" si="1129"/>
        <v>68</v>
      </c>
      <c r="Y2078" s="2">
        <f t="shared" si="1130"/>
        <v>1768.95492855</v>
      </c>
      <c r="Z2078" s="72">
        <f t="shared" si="1131"/>
        <v>7.5340600000000004E-3</v>
      </c>
      <c r="AA2078" s="2">
        <f t="shared" si="1112"/>
        <v>2449.7770696699999</v>
      </c>
      <c r="AB2078" s="12">
        <f t="shared" si="1139"/>
        <v>4.6600000000000003E-2</v>
      </c>
      <c r="AC2078" s="17">
        <f t="shared" si="1132"/>
        <v>19</v>
      </c>
      <c r="AD2078" s="17">
        <v>252</v>
      </c>
      <c r="AE2078" s="13">
        <f t="shared" si="1110"/>
        <v>1.003439988</v>
      </c>
      <c r="AF2078" s="2">
        <f t="shared" si="1113"/>
        <v>1118.54746608</v>
      </c>
      <c r="AG2078" s="2">
        <f t="shared" si="1133"/>
        <v>1142.5608677499999</v>
      </c>
      <c r="AH2078" s="3">
        <f t="shared" si="1134"/>
        <v>3568.32453575</v>
      </c>
      <c r="AI2078" s="4" t="str">
        <f t="shared" si="1111"/>
        <v>A+J=</v>
      </c>
      <c r="AJ2078" s="11">
        <f t="shared" si="1140"/>
        <v>43234</v>
      </c>
      <c r="AK2078" s="11"/>
      <c r="AL2078" s="4"/>
      <c r="AM2078" s="1"/>
      <c r="AN2078" s="11"/>
      <c r="AO2078" s="1"/>
      <c r="AP2078" s="1"/>
      <c r="AQ2078" s="3"/>
      <c r="AR2078" s="3"/>
      <c r="AS2078" s="6"/>
      <c r="AT2078" s="1"/>
      <c r="AU2078" s="1"/>
      <c r="AV2078" s="1"/>
      <c r="AW2078" s="1"/>
      <c r="AX2078" s="1"/>
      <c r="AY2078" s="1"/>
      <c r="AZ2078" s="1"/>
      <c r="BA2078" s="1"/>
      <c r="BB2078" s="1"/>
    </row>
    <row r="2079" spans="1:54" x14ac:dyDescent="0.2">
      <c r="A2079" s="158">
        <f t="shared" si="1135"/>
        <v>43235</v>
      </c>
      <c r="B2079" s="2">
        <f t="shared" si="1119"/>
        <v>329783.00165953365</v>
      </c>
      <c r="C2079" s="2">
        <f t="shared" si="1136"/>
        <v>233025.42267830999</v>
      </c>
      <c r="D2079" s="2">
        <f>SUM(Y2079:Y$2170)</f>
        <v>5006.0666514999994</v>
      </c>
      <c r="E2079" s="73">
        <f t="shared" si="1120"/>
        <v>228019.35602680998</v>
      </c>
      <c r="F2079" s="88">
        <f t="shared" si="1115"/>
        <v>4950.95</v>
      </c>
      <c r="G2079" s="3">
        <f>IF(AND(N2079=1,N2078&gt;1),VLOOKUP(A2078,[1]Plan1!$BK$81:$BM$259,3),G2078)</f>
        <v>4961.84</v>
      </c>
      <c r="H2079" s="11">
        <f t="shared" si="1116"/>
        <v>43174</v>
      </c>
      <c r="I2079" s="11">
        <f t="shared" si="1117"/>
        <v>43205</v>
      </c>
      <c r="J2079" s="12">
        <f t="shared" si="1121"/>
        <v>2.1995778587948767E-3</v>
      </c>
      <c r="K2079" s="11">
        <f t="shared" si="1137"/>
        <v>43265</v>
      </c>
      <c r="L2079" s="11">
        <f t="shared" si="1122"/>
        <v>43265</v>
      </c>
      <c r="M2079" s="1">
        <f t="shared" si="1141"/>
        <v>22</v>
      </c>
      <c r="N2079" s="1">
        <f t="shared" si="1123"/>
        <v>1</v>
      </c>
      <c r="O2079" s="2">
        <f t="shared" si="1124"/>
        <v>1.0000998699999999</v>
      </c>
      <c r="P2079" s="13">
        <f t="shared" si="1118"/>
        <v>1.00089962</v>
      </c>
      <c r="Q2079" s="13">
        <f t="shared" ref="Q2079:Q2142" si="1142">IF(L2079&gt;L2078,Q2078*P2079,Q2078)</f>
        <v>1.4154868716315225</v>
      </c>
      <c r="R2079" s="2">
        <f t="shared" si="1114"/>
        <v>1.41562823</v>
      </c>
      <c r="S2079" s="2">
        <f t="shared" si="1138"/>
        <v>1.3848725200000001</v>
      </c>
      <c r="T2079" s="2">
        <f t="shared" si="1125"/>
        <v>322710.50432856998</v>
      </c>
      <c r="U2079" s="2">
        <f t="shared" si="1126"/>
        <v>1926.6974874507669</v>
      </c>
      <c r="V2079" s="2">
        <f t="shared" si="1127"/>
        <v>94771.281351162877</v>
      </c>
      <c r="W2079" s="2">
        <f t="shared" si="1128"/>
        <v>329723.40151692362</v>
      </c>
      <c r="X2079" s="17">
        <f t="shared" si="1129"/>
        <v>0</v>
      </c>
      <c r="Y2079" s="2">
        <f t="shared" si="1130"/>
        <v>0</v>
      </c>
      <c r="Z2079" s="72">
        <f t="shared" si="1131"/>
        <v>0</v>
      </c>
      <c r="AA2079" s="2">
        <f t="shared" si="1112"/>
        <v>0</v>
      </c>
      <c r="AB2079" s="12">
        <f t="shared" si="1139"/>
        <v>4.6600000000000003E-2</v>
      </c>
      <c r="AC2079" s="17">
        <f t="shared" si="1132"/>
        <v>1</v>
      </c>
      <c r="AD2079" s="17">
        <v>252</v>
      </c>
      <c r="AE2079" s="13">
        <f t="shared" ref="AE2079:AE2142" si="1143">ROUND((1+AB2079)^TRUNC((AC2079/AD2079),9),9)</f>
        <v>1.0001807579999999</v>
      </c>
      <c r="AF2079" s="2">
        <f t="shared" si="1113"/>
        <v>58.332505339999997</v>
      </c>
      <c r="AG2079" s="2">
        <f t="shared" si="1133"/>
        <v>59.600142609999999</v>
      </c>
      <c r="AH2079" s="3">
        <f t="shared" si="1134"/>
        <v>0</v>
      </c>
      <c r="AI2079" s="4" t="str">
        <f t="shared" si="1111"/>
        <v>A+J=</v>
      </c>
      <c r="AJ2079" s="11">
        <f t="shared" si="1140"/>
        <v>43265</v>
      </c>
      <c r="AK2079" s="11"/>
      <c r="AL2079" s="4"/>
      <c r="AM2079" s="1"/>
      <c r="AN2079" s="11"/>
      <c r="AO2079" s="1"/>
      <c r="AP2079" s="1"/>
      <c r="AQ2079" s="3"/>
      <c r="AR2079" s="3"/>
      <c r="AS2079" s="6"/>
      <c r="AT2079" s="1"/>
      <c r="AU2079" s="1"/>
      <c r="AV2079" s="1"/>
      <c r="AW2079" s="1"/>
      <c r="AX2079" s="1"/>
      <c r="AY2079" s="1"/>
      <c r="AZ2079" s="1"/>
      <c r="BA2079" s="1"/>
      <c r="BB2079" s="1"/>
    </row>
    <row r="2080" spans="1:54" x14ac:dyDescent="0.2">
      <c r="A2080" s="158">
        <f t="shared" si="1135"/>
        <v>43236</v>
      </c>
      <c r="B2080" s="2">
        <f t="shared" si="1119"/>
        <v>329874.86366622226</v>
      </c>
      <c r="C2080" s="2">
        <f t="shared" si="1136"/>
        <v>233025.42267830999</v>
      </c>
      <c r="D2080" s="2">
        <f>SUM(Y2080:Y$2170)</f>
        <v>5006.0666514999994</v>
      </c>
      <c r="E2080" s="73">
        <f t="shared" si="1120"/>
        <v>228019.35602680998</v>
      </c>
      <c r="F2080" s="88">
        <f t="shared" si="1115"/>
        <v>4950.95</v>
      </c>
      <c r="G2080" s="3">
        <f>IF(AND(N2080=1,N2079&gt;1),VLOOKUP(A2079,[1]Plan1!$BK$81:$BM$259,3),G2079)</f>
        <v>4961.84</v>
      </c>
      <c r="H2080" s="11">
        <f t="shared" si="1116"/>
        <v>43174</v>
      </c>
      <c r="I2080" s="11">
        <f t="shared" si="1117"/>
        <v>43205</v>
      </c>
      <c r="J2080" s="12">
        <f t="shared" si="1121"/>
        <v>2.1995778587948767E-3</v>
      </c>
      <c r="K2080" s="11">
        <f t="shared" si="1137"/>
        <v>43265</v>
      </c>
      <c r="L2080" s="11">
        <f t="shared" si="1122"/>
        <v>43265</v>
      </c>
      <c r="M2080" s="1">
        <f t="shared" si="1141"/>
        <v>22</v>
      </c>
      <c r="N2080" s="1">
        <f t="shared" si="1123"/>
        <v>2</v>
      </c>
      <c r="O2080" s="2">
        <f t="shared" si="1124"/>
        <v>1.0001997600000001</v>
      </c>
      <c r="P2080" s="13">
        <f t="shared" si="1118"/>
        <v>1.00089962</v>
      </c>
      <c r="Q2080" s="13">
        <f t="shared" si="1142"/>
        <v>1.4154868716315225</v>
      </c>
      <c r="R2080" s="2">
        <f t="shared" si="1114"/>
        <v>1.4157696200000001</v>
      </c>
      <c r="S2080" s="2">
        <f t="shared" si="1138"/>
        <v>1.3848725200000001</v>
      </c>
      <c r="T2080" s="2">
        <f t="shared" si="1125"/>
        <v>322710.50432856998</v>
      </c>
      <c r="U2080" s="2">
        <f t="shared" si="1126"/>
        <v>1926.6974874507669</v>
      </c>
      <c r="V2080" s="2">
        <f t="shared" si="1127"/>
        <v>94803.521007911506</v>
      </c>
      <c r="W2080" s="2">
        <f t="shared" si="1128"/>
        <v>329755.64117367228</v>
      </c>
      <c r="X2080" s="17">
        <f t="shared" si="1129"/>
        <v>0</v>
      </c>
      <c r="Y2080" s="2">
        <f t="shared" si="1130"/>
        <v>0</v>
      </c>
      <c r="Z2080" s="72">
        <f t="shared" si="1131"/>
        <v>0</v>
      </c>
      <c r="AA2080" s="2">
        <f t="shared" si="1112"/>
        <v>0</v>
      </c>
      <c r="AB2080" s="12">
        <f t="shared" si="1139"/>
        <v>4.6600000000000003E-2</v>
      </c>
      <c r="AC2080" s="17">
        <f t="shared" si="1132"/>
        <v>2</v>
      </c>
      <c r="AD2080" s="17">
        <v>252</v>
      </c>
      <c r="AE2080" s="13">
        <f t="shared" si="1143"/>
        <v>1.0003615480000001</v>
      </c>
      <c r="AF2080" s="2">
        <f t="shared" si="1113"/>
        <v>116.67533741</v>
      </c>
      <c r="AG2080" s="2">
        <f t="shared" si="1133"/>
        <v>119.22249255</v>
      </c>
      <c r="AH2080" s="3">
        <f t="shared" si="1134"/>
        <v>0</v>
      </c>
      <c r="AI2080" s="4" t="str">
        <f t="shared" si="1111"/>
        <v>A+J=</v>
      </c>
      <c r="AJ2080" s="11">
        <f t="shared" si="1140"/>
        <v>43265</v>
      </c>
      <c r="AK2080" s="11"/>
      <c r="AL2080" s="4"/>
      <c r="AM2080" s="1"/>
      <c r="AN2080" s="11"/>
      <c r="AO2080" s="1"/>
      <c r="AP2080" s="1"/>
      <c r="AQ2080" s="3"/>
      <c r="AR2080" s="3"/>
      <c r="AS2080" s="6"/>
      <c r="AT2080" s="1"/>
      <c r="AU2080" s="1"/>
      <c r="AV2080" s="1"/>
      <c r="AW2080" s="1"/>
      <c r="AX2080" s="1"/>
      <c r="AY2080" s="1"/>
      <c r="AZ2080" s="1"/>
      <c r="BA2080" s="1"/>
      <c r="BB2080" s="1"/>
    </row>
    <row r="2081" spans="1:54" x14ac:dyDescent="0.2">
      <c r="A2081" s="158">
        <f t="shared" si="1135"/>
        <v>43237</v>
      </c>
      <c r="B2081" s="2">
        <f t="shared" si="1119"/>
        <v>329966.75049456442</v>
      </c>
      <c r="C2081" s="2">
        <f t="shared" si="1136"/>
        <v>233025.42267830999</v>
      </c>
      <c r="D2081" s="2">
        <f>SUM(Y2081:Y$2170)</f>
        <v>5006.0666514999994</v>
      </c>
      <c r="E2081" s="73">
        <f t="shared" si="1120"/>
        <v>228019.35602680998</v>
      </c>
      <c r="F2081" s="88">
        <f t="shared" si="1115"/>
        <v>4950.95</v>
      </c>
      <c r="G2081" s="3">
        <f>IF(AND(N2081=1,N2080&gt;1),VLOOKUP(A2080,[1]Plan1!$BK$81:$BM$259,3),G2080)</f>
        <v>4961.84</v>
      </c>
      <c r="H2081" s="11">
        <f t="shared" si="1116"/>
        <v>43174</v>
      </c>
      <c r="I2081" s="11">
        <f t="shared" si="1117"/>
        <v>43205</v>
      </c>
      <c r="J2081" s="12">
        <f t="shared" si="1121"/>
        <v>2.1995778587948767E-3</v>
      </c>
      <c r="K2081" s="11">
        <f t="shared" si="1137"/>
        <v>43265</v>
      </c>
      <c r="L2081" s="11">
        <f t="shared" si="1122"/>
        <v>43265</v>
      </c>
      <c r="M2081" s="1">
        <f t="shared" si="1141"/>
        <v>22</v>
      </c>
      <c r="N2081" s="1">
        <f t="shared" si="1123"/>
        <v>3</v>
      </c>
      <c r="O2081" s="2">
        <f t="shared" si="1124"/>
        <v>1.0002996500000001</v>
      </c>
      <c r="P2081" s="13">
        <f t="shared" si="1118"/>
        <v>1.00089962</v>
      </c>
      <c r="Q2081" s="13">
        <f t="shared" si="1142"/>
        <v>1.4154868716315225</v>
      </c>
      <c r="R2081" s="2">
        <f t="shared" si="1114"/>
        <v>1.41591102</v>
      </c>
      <c r="S2081" s="2">
        <f t="shared" si="1138"/>
        <v>1.3848725200000001</v>
      </c>
      <c r="T2081" s="2">
        <f t="shared" si="1125"/>
        <v>322710.50432856998</v>
      </c>
      <c r="U2081" s="2">
        <f t="shared" si="1126"/>
        <v>1926.6974874507669</v>
      </c>
      <c r="V2081" s="2">
        <f t="shared" si="1127"/>
        <v>94835.76294485369</v>
      </c>
      <c r="W2081" s="2">
        <f t="shared" si="1128"/>
        <v>329787.88311061444</v>
      </c>
      <c r="X2081" s="17">
        <f t="shared" si="1129"/>
        <v>0</v>
      </c>
      <c r="Y2081" s="2">
        <f t="shared" si="1130"/>
        <v>0</v>
      </c>
      <c r="Z2081" s="72">
        <f t="shared" si="1131"/>
        <v>0</v>
      </c>
      <c r="AA2081" s="2">
        <f t="shared" si="1112"/>
        <v>0</v>
      </c>
      <c r="AB2081" s="12">
        <f t="shared" si="1139"/>
        <v>4.6600000000000003E-2</v>
      </c>
      <c r="AC2081" s="17">
        <f t="shared" si="1132"/>
        <v>3</v>
      </c>
      <c r="AD2081" s="17">
        <v>252</v>
      </c>
      <c r="AE2081" s="13">
        <f t="shared" si="1143"/>
        <v>1.0005423710000001</v>
      </c>
      <c r="AF2081" s="2">
        <f t="shared" si="1113"/>
        <v>175.02881894000001</v>
      </c>
      <c r="AG2081" s="2">
        <f t="shared" si="1133"/>
        <v>178.86738395</v>
      </c>
      <c r="AH2081" s="3">
        <f t="shared" si="1134"/>
        <v>0</v>
      </c>
      <c r="AI2081" s="4" t="str">
        <f t="shared" si="1111"/>
        <v>A+J=</v>
      </c>
      <c r="AJ2081" s="11">
        <f t="shared" si="1140"/>
        <v>43265</v>
      </c>
      <c r="AK2081" s="11"/>
      <c r="AL2081" s="4"/>
      <c r="AM2081" s="1"/>
      <c r="AN2081" s="11"/>
      <c r="AO2081" s="1"/>
      <c r="AP2081" s="1"/>
      <c r="AQ2081" s="3"/>
      <c r="AR2081" s="3"/>
      <c r="AS2081" s="6"/>
      <c r="AT2081" s="1"/>
      <c r="AU2081" s="1"/>
      <c r="AV2081" s="1"/>
      <c r="AW2081" s="1"/>
      <c r="AX2081" s="1"/>
      <c r="AY2081" s="1"/>
      <c r="AZ2081" s="1"/>
      <c r="BA2081" s="1"/>
      <c r="BB2081" s="1"/>
    </row>
    <row r="2082" spans="1:54" x14ac:dyDescent="0.2">
      <c r="A2082" s="158">
        <f t="shared" si="1135"/>
        <v>43238</v>
      </c>
      <c r="B2082" s="2">
        <f t="shared" si="1119"/>
        <v>330058.66443081375</v>
      </c>
      <c r="C2082" s="2">
        <f t="shared" si="1136"/>
        <v>233025.42267830999</v>
      </c>
      <c r="D2082" s="2">
        <f>SUM(Y2082:Y$2170)</f>
        <v>5006.0666514999994</v>
      </c>
      <c r="E2082" s="73">
        <f t="shared" si="1120"/>
        <v>228019.35602680998</v>
      </c>
      <c r="F2082" s="88">
        <f t="shared" si="1115"/>
        <v>4950.95</v>
      </c>
      <c r="G2082" s="3">
        <f>IF(AND(N2082=1,N2081&gt;1),VLOOKUP(A2081,[1]Plan1!$BK$81:$BM$259,3),G2081)</f>
        <v>4961.84</v>
      </c>
      <c r="H2082" s="11">
        <f t="shared" si="1116"/>
        <v>43174</v>
      </c>
      <c r="I2082" s="11">
        <f t="shared" si="1117"/>
        <v>43205</v>
      </c>
      <c r="J2082" s="12">
        <f t="shared" si="1121"/>
        <v>2.1995778587948767E-3</v>
      </c>
      <c r="K2082" s="11">
        <f t="shared" si="1137"/>
        <v>43265</v>
      </c>
      <c r="L2082" s="11">
        <f t="shared" si="1122"/>
        <v>43265</v>
      </c>
      <c r="M2082" s="1">
        <f t="shared" si="1141"/>
        <v>22</v>
      </c>
      <c r="N2082" s="1">
        <f t="shared" si="1123"/>
        <v>4</v>
      </c>
      <c r="O2082" s="2">
        <f t="shared" si="1124"/>
        <v>1.00039956</v>
      </c>
      <c r="P2082" s="13">
        <f t="shared" si="1118"/>
        <v>1.00089962</v>
      </c>
      <c r="Q2082" s="13">
        <f t="shared" si="1142"/>
        <v>1.4154868716315225</v>
      </c>
      <c r="R2082" s="2">
        <f t="shared" si="1114"/>
        <v>1.4160524400000001</v>
      </c>
      <c r="S2082" s="2">
        <f t="shared" si="1138"/>
        <v>1.3848725200000001</v>
      </c>
      <c r="T2082" s="2">
        <f t="shared" si="1125"/>
        <v>322710.50432856998</v>
      </c>
      <c r="U2082" s="2">
        <f t="shared" si="1126"/>
        <v>1926.6974874507669</v>
      </c>
      <c r="V2082" s="2">
        <f t="shared" si="1127"/>
        <v>94868.009442183014</v>
      </c>
      <c r="W2082" s="2">
        <f t="shared" si="1128"/>
        <v>329820.12960794376</v>
      </c>
      <c r="X2082" s="17">
        <f t="shared" si="1129"/>
        <v>0</v>
      </c>
      <c r="Y2082" s="2">
        <f t="shared" si="1130"/>
        <v>0</v>
      </c>
      <c r="Z2082" s="72">
        <f t="shared" si="1131"/>
        <v>0</v>
      </c>
      <c r="AA2082" s="2">
        <f t="shared" si="1112"/>
        <v>0</v>
      </c>
      <c r="AB2082" s="12">
        <f t="shared" si="1139"/>
        <v>4.6600000000000003E-2</v>
      </c>
      <c r="AC2082" s="17">
        <f t="shared" si="1132"/>
        <v>4</v>
      </c>
      <c r="AD2082" s="17">
        <v>252</v>
      </c>
      <c r="AE2082" s="13">
        <f t="shared" si="1143"/>
        <v>1.0007232269999999</v>
      </c>
      <c r="AF2082" s="2">
        <f t="shared" si="1113"/>
        <v>233.39294991</v>
      </c>
      <c r="AG2082" s="2">
        <f t="shared" si="1133"/>
        <v>238.53482287</v>
      </c>
      <c r="AH2082" s="3">
        <f t="shared" si="1134"/>
        <v>0</v>
      </c>
      <c r="AI2082" s="4" t="str">
        <f t="shared" ref="AI2082:AI2145" si="1144">AI2081</f>
        <v>A+J=</v>
      </c>
      <c r="AJ2082" s="11">
        <f t="shared" si="1140"/>
        <v>43265</v>
      </c>
      <c r="AK2082" s="11"/>
      <c r="AL2082" s="4"/>
      <c r="AM2082" s="1"/>
      <c r="AN2082" s="11"/>
      <c r="AO2082" s="1"/>
      <c r="AP2082" s="1"/>
      <c r="AQ2082" s="3"/>
      <c r="AR2082" s="3"/>
      <c r="AS2082" s="6"/>
      <c r="AT2082" s="1"/>
      <c r="AU2082" s="1"/>
      <c r="AV2082" s="1"/>
      <c r="AW2082" s="1"/>
      <c r="AX2082" s="1"/>
      <c r="AY2082" s="1"/>
      <c r="AZ2082" s="1"/>
      <c r="BA2082" s="1"/>
      <c r="BB2082" s="1"/>
    </row>
    <row r="2083" spans="1:54" x14ac:dyDescent="0.2">
      <c r="A2083" s="158">
        <f t="shared" si="1135"/>
        <v>43239</v>
      </c>
      <c r="B2083" s="2">
        <f t="shared" si="1119"/>
        <v>330150.60058629303</v>
      </c>
      <c r="C2083" s="2">
        <f t="shared" si="1136"/>
        <v>233025.42267830999</v>
      </c>
      <c r="D2083" s="2">
        <f>SUM(Y2083:Y$2170)</f>
        <v>5006.0666514999994</v>
      </c>
      <c r="E2083" s="73">
        <f t="shared" si="1120"/>
        <v>228019.35602680998</v>
      </c>
      <c r="F2083" s="88">
        <f t="shared" si="1115"/>
        <v>4950.95</v>
      </c>
      <c r="G2083" s="3">
        <f>IF(AND(N2083=1,N2082&gt;1),VLOOKUP(A2082,[1]Plan1!$BK$81:$BM$259,3),G2082)</f>
        <v>4961.84</v>
      </c>
      <c r="H2083" s="11">
        <f t="shared" si="1116"/>
        <v>43174</v>
      </c>
      <c r="I2083" s="11">
        <f t="shared" si="1117"/>
        <v>43205</v>
      </c>
      <c r="J2083" s="12">
        <f t="shared" si="1121"/>
        <v>2.1995778587948767E-3</v>
      </c>
      <c r="K2083" s="11">
        <f t="shared" si="1137"/>
        <v>43265</v>
      </c>
      <c r="L2083" s="11">
        <f t="shared" si="1122"/>
        <v>43265</v>
      </c>
      <c r="M2083" s="1">
        <f t="shared" si="1141"/>
        <v>22</v>
      </c>
      <c r="N2083" s="1">
        <f t="shared" si="1123"/>
        <v>5</v>
      </c>
      <c r="O2083" s="2">
        <f t="shared" si="1124"/>
        <v>1.0004994700000001</v>
      </c>
      <c r="P2083" s="13">
        <f t="shared" si="1118"/>
        <v>1.00089962</v>
      </c>
      <c r="Q2083" s="13">
        <f t="shared" si="1142"/>
        <v>1.4154868716315225</v>
      </c>
      <c r="R2083" s="2">
        <f t="shared" si="1114"/>
        <v>1.4161938599999999</v>
      </c>
      <c r="S2083" s="2">
        <f t="shared" si="1138"/>
        <v>1.3848725200000001</v>
      </c>
      <c r="T2083" s="2">
        <f t="shared" si="1125"/>
        <v>322710.50432856998</v>
      </c>
      <c r="U2083" s="2">
        <f t="shared" si="1126"/>
        <v>1926.6974874507669</v>
      </c>
      <c r="V2083" s="2">
        <f t="shared" si="1127"/>
        <v>94900.255939512295</v>
      </c>
      <c r="W2083" s="2">
        <f t="shared" si="1128"/>
        <v>329852.37610527303</v>
      </c>
      <c r="X2083" s="17">
        <f t="shared" si="1129"/>
        <v>0</v>
      </c>
      <c r="Y2083" s="2">
        <f t="shared" si="1130"/>
        <v>0</v>
      </c>
      <c r="Z2083" s="72">
        <f t="shared" si="1131"/>
        <v>0</v>
      </c>
      <c r="AA2083" s="2">
        <f t="shared" si="1112"/>
        <v>0</v>
      </c>
      <c r="AB2083" s="12">
        <f t="shared" si="1139"/>
        <v>4.6600000000000003E-2</v>
      </c>
      <c r="AC2083" s="17">
        <f t="shared" si="1132"/>
        <v>5</v>
      </c>
      <c r="AD2083" s="17">
        <v>252</v>
      </c>
      <c r="AE2083" s="13">
        <f t="shared" si="1143"/>
        <v>1.000904115</v>
      </c>
      <c r="AF2083" s="2">
        <f t="shared" si="1113"/>
        <v>291.76740761999997</v>
      </c>
      <c r="AG2083" s="2">
        <f t="shared" si="1133"/>
        <v>298.22448101999998</v>
      </c>
      <c r="AH2083" s="3">
        <f t="shared" si="1134"/>
        <v>0</v>
      </c>
      <c r="AI2083" s="4" t="str">
        <f t="shared" si="1144"/>
        <v>A+J=</v>
      </c>
      <c r="AJ2083" s="11">
        <f t="shared" si="1140"/>
        <v>43265</v>
      </c>
      <c r="AK2083" s="11"/>
      <c r="AL2083" s="4"/>
      <c r="AM2083" s="1"/>
      <c r="AN2083" s="11"/>
      <c r="AO2083" s="1"/>
      <c r="AP2083" s="1"/>
      <c r="AQ2083" s="3"/>
      <c r="AR2083" s="3"/>
      <c r="AS2083" s="6"/>
      <c r="AT2083" s="1"/>
      <c r="AU2083" s="1"/>
      <c r="AV2083" s="1"/>
      <c r="AW2083" s="1"/>
      <c r="AX2083" s="1"/>
      <c r="AY2083" s="1"/>
      <c r="AZ2083" s="1"/>
      <c r="BA2083" s="1"/>
      <c r="BB2083" s="1"/>
    </row>
    <row r="2084" spans="1:54" x14ac:dyDescent="0.2">
      <c r="A2084" s="158">
        <f t="shared" si="1135"/>
        <v>43240</v>
      </c>
      <c r="B2084" s="2">
        <f t="shared" si="1119"/>
        <v>330150.60058629303</v>
      </c>
      <c r="C2084" s="2">
        <f t="shared" si="1136"/>
        <v>233025.42267830999</v>
      </c>
      <c r="D2084" s="2">
        <f>SUM(Y2084:Y$2170)</f>
        <v>5006.0666514999994</v>
      </c>
      <c r="E2084" s="73">
        <f t="shared" si="1120"/>
        <v>228019.35602680998</v>
      </c>
      <c r="F2084" s="88">
        <f t="shared" si="1115"/>
        <v>4950.95</v>
      </c>
      <c r="G2084" s="3">
        <f>IF(AND(N2084=1,N2083&gt;1),VLOOKUP(A2083,[1]Plan1!$BK$81:$BM$259,3),G2083)</f>
        <v>4961.84</v>
      </c>
      <c r="H2084" s="11">
        <f t="shared" si="1116"/>
        <v>43174</v>
      </c>
      <c r="I2084" s="11">
        <f t="shared" si="1117"/>
        <v>43205</v>
      </c>
      <c r="J2084" s="12">
        <f t="shared" si="1121"/>
        <v>2.1995778587948767E-3</v>
      </c>
      <c r="K2084" s="11">
        <f t="shared" si="1137"/>
        <v>43265</v>
      </c>
      <c r="L2084" s="11">
        <f t="shared" si="1122"/>
        <v>43265</v>
      </c>
      <c r="M2084" s="1">
        <f t="shared" si="1141"/>
        <v>22</v>
      </c>
      <c r="N2084" s="1">
        <f t="shared" si="1123"/>
        <v>5</v>
      </c>
      <c r="O2084" s="2">
        <f t="shared" si="1124"/>
        <v>1.0004994700000001</v>
      </c>
      <c r="P2084" s="13">
        <f t="shared" si="1118"/>
        <v>1.00089962</v>
      </c>
      <c r="Q2084" s="13">
        <f t="shared" si="1142"/>
        <v>1.4154868716315225</v>
      </c>
      <c r="R2084" s="2">
        <f t="shared" si="1114"/>
        <v>1.4161938599999999</v>
      </c>
      <c r="S2084" s="2">
        <f t="shared" si="1138"/>
        <v>1.3848725200000001</v>
      </c>
      <c r="T2084" s="2">
        <f t="shared" si="1125"/>
        <v>322710.50432856998</v>
      </c>
      <c r="U2084" s="2">
        <f t="shared" si="1126"/>
        <v>1926.6974874507669</v>
      </c>
      <c r="V2084" s="2">
        <f t="shared" si="1127"/>
        <v>94900.255939512295</v>
      </c>
      <c r="W2084" s="2">
        <f t="shared" si="1128"/>
        <v>329852.37610527303</v>
      </c>
      <c r="X2084" s="17">
        <f t="shared" si="1129"/>
        <v>0</v>
      </c>
      <c r="Y2084" s="2">
        <f t="shared" si="1130"/>
        <v>0</v>
      </c>
      <c r="Z2084" s="72">
        <f t="shared" si="1131"/>
        <v>0</v>
      </c>
      <c r="AA2084" s="2">
        <f t="shared" si="1112"/>
        <v>0</v>
      </c>
      <c r="AB2084" s="12">
        <f t="shared" si="1139"/>
        <v>4.6600000000000003E-2</v>
      </c>
      <c r="AC2084" s="17">
        <f t="shared" si="1132"/>
        <v>5</v>
      </c>
      <c r="AD2084" s="17">
        <v>252</v>
      </c>
      <c r="AE2084" s="13">
        <f t="shared" si="1143"/>
        <v>1.000904115</v>
      </c>
      <c r="AF2084" s="2">
        <f t="shared" si="1113"/>
        <v>291.76740761999997</v>
      </c>
      <c r="AG2084" s="2">
        <f t="shared" si="1133"/>
        <v>298.22448101999998</v>
      </c>
      <c r="AH2084" s="3">
        <f t="shared" si="1134"/>
        <v>0</v>
      </c>
      <c r="AI2084" s="4" t="str">
        <f t="shared" si="1144"/>
        <v>A+J=</v>
      </c>
      <c r="AJ2084" s="11">
        <f t="shared" si="1140"/>
        <v>43265</v>
      </c>
      <c r="AK2084" s="11"/>
      <c r="AL2084" s="4"/>
      <c r="AM2084" s="1"/>
      <c r="AN2084" s="11"/>
      <c r="AO2084" s="1"/>
      <c r="AP2084" s="1"/>
      <c r="AQ2084" s="3"/>
      <c r="AR2084" s="3"/>
      <c r="AS2084" s="6"/>
      <c r="AT2084" s="1"/>
      <c r="AU2084" s="1"/>
      <c r="AV2084" s="1"/>
      <c r="AW2084" s="1"/>
      <c r="AX2084" s="1"/>
      <c r="AY2084" s="1"/>
      <c r="AZ2084" s="1"/>
      <c r="BA2084" s="1"/>
      <c r="BB2084" s="1"/>
    </row>
    <row r="2085" spans="1:54" x14ac:dyDescent="0.2">
      <c r="A2085" s="158">
        <f t="shared" si="1135"/>
        <v>43241</v>
      </c>
      <c r="B2085" s="2">
        <f t="shared" si="1119"/>
        <v>330150.60058629303</v>
      </c>
      <c r="C2085" s="2">
        <f t="shared" si="1136"/>
        <v>233025.42267830999</v>
      </c>
      <c r="D2085" s="2">
        <f>SUM(Y2085:Y$2170)</f>
        <v>5006.0666514999994</v>
      </c>
      <c r="E2085" s="73">
        <f t="shared" si="1120"/>
        <v>228019.35602680998</v>
      </c>
      <c r="F2085" s="88">
        <f t="shared" si="1115"/>
        <v>4950.95</v>
      </c>
      <c r="G2085" s="3">
        <f>IF(AND(N2085=1,N2084&gt;1),VLOOKUP(A2084,[1]Plan1!$BK$81:$BM$259,3),G2084)</f>
        <v>4961.84</v>
      </c>
      <c r="H2085" s="11">
        <f t="shared" si="1116"/>
        <v>43174</v>
      </c>
      <c r="I2085" s="11">
        <f t="shared" si="1117"/>
        <v>43205</v>
      </c>
      <c r="J2085" s="12">
        <f t="shared" si="1121"/>
        <v>2.1995778587948767E-3</v>
      </c>
      <c r="K2085" s="11">
        <f t="shared" si="1137"/>
        <v>43265</v>
      </c>
      <c r="L2085" s="11">
        <f t="shared" si="1122"/>
        <v>43265</v>
      </c>
      <c r="M2085" s="1">
        <f t="shared" si="1141"/>
        <v>22</v>
      </c>
      <c r="N2085" s="1">
        <f t="shared" si="1123"/>
        <v>5</v>
      </c>
      <c r="O2085" s="2">
        <f t="shared" si="1124"/>
        <v>1.0004994700000001</v>
      </c>
      <c r="P2085" s="13">
        <f t="shared" si="1118"/>
        <v>1.00089962</v>
      </c>
      <c r="Q2085" s="13">
        <f t="shared" si="1142"/>
        <v>1.4154868716315225</v>
      </c>
      <c r="R2085" s="2">
        <f t="shared" si="1114"/>
        <v>1.4161938599999999</v>
      </c>
      <c r="S2085" s="2">
        <f t="shared" si="1138"/>
        <v>1.3848725200000001</v>
      </c>
      <c r="T2085" s="2">
        <f t="shared" si="1125"/>
        <v>322710.50432856998</v>
      </c>
      <c r="U2085" s="2">
        <f t="shared" si="1126"/>
        <v>1926.6974874507669</v>
      </c>
      <c r="V2085" s="2">
        <f t="shared" si="1127"/>
        <v>94900.255939512295</v>
      </c>
      <c r="W2085" s="2">
        <f t="shared" si="1128"/>
        <v>329852.37610527303</v>
      </c>
      <c r="X2085" s="17">
        <f t="shared" si="1129"/>
        <v>0</v>
      </c>
      <c r="Y2085" s="2">
        <f t="shared" si="1130"/>
        <v>0</v>
      </c>
      <c r="Z2085" s="72">
        <f t="shared" si="1131"/>
        <v>0</v>
      </c>
      <c r="AA2085" s="2">
        <f t="shared" si="1112"/>
        <v>0</v>
      </c>
      <c r="AB2085" s="12">
        <f t="shared" si="1139"/>
        <v>4.6600000000000003E-2</v>
      </c>
      <c r="AC2085" s="17">
        <f t="shared" si="1132"/>
        <v>5</v>
      </c>
      <c r="AD2085" s="17">
        <v>252</v>
      </c>
      <c r="AE2085" s="13">
        <f t="shared" si="1143"/>
        <v>1.000904115</v>
      </c>
      <c r="AF2085" s="2">
        <f t="shared" si="1113"/>
        <v>291.76740761999997</v>
      </c>
      <c r="AG2085" s="2">
        <f t="shared" si="1133"/>
        <v>298.22448101999998</v>
      </c>
      <c r="AH2085" s="3">
        <f t="shared" si="1134"/>
        <v>0</v>
      </c>
      <c r="AI2085" s="4" t="str">
        <f t="shared" si="1144"/>
        <v>A+J=</v>
      </c>
      <c r="AJ2085" s="11">
        <f t="shared" si="1140"/>
        <v>43265</v>
      </c>
      <c r="AK2085" s="11"/>
      <c r="AL2085" s="4"/>
      <c r="AM2085" s="1"/>
      <c r="AN2085" s="11"/>
      <c r="AO2085" s="1"/>
      <c r="AP2085" s="1"/>
      <c r="AQ2085" s="3"/>
      <c r="AR2085" s="3"/>
      <c r="AS2085" s="6"/>
      <c r="AT2085" s="1"/>
      <c r="AU2085" s="1"/>
      <c r="AV2085" s="1"/>
      <c r="AW2085" s="1"/>
      <c r="AX2085" s="1"/>
      <c r="AY2085" s="1"/>
      <c r="AZ2085" s="1"/>
      <c r="BA2085" s="1"/>
      <c r="BB2085" s="1"/>
    </row>
    <row r="2086" spans="1:54" x14ac:dyDescent="0.2">
      <c r="A2086" s="158">
        <f t="shared" si="1135"/>
        <v>43242</v>
      </c>
      <c r="B2086" s="2">
        <f t="shared" si="1119"/>
        <v>330242.56614197307</v>
      </c>
      <c r="C2086" s="2">
        <f t="shared" si="1136"/>
        <v>233025.42267830999</v>
      </c>
      <c r="D2086" s="2">
        <f>SUM(Y2086:Y$2170)</f>
        <v>5006.0666514999994</v>
      </c>
      <c r="E2086" s="73">
        <f t="shared" si="1120"/>
        <v>228019.35602680998</v>
      </c>
      <c r="F2086" s="88">
        <f t="shared" si="1115"/>
        <v>4950.95</v>
      </c>
      <c r="G2086" s="3">
        <f>IF(AND(N2086=1,N2085&gt;1),VLOOKUP(A2085,[1]Plan1!$BK$81:$BM$259,3),G2085)</f>
        <v>4961.84</v>
      </c>
      <c r="H2086" s="11">
        <f t="shared" si="1116"/>
        <v>43174</v>
      </c>
      <c r="I2086" s="11">
        <f t="shared" si="1117"/>
        <v>43205</v>
      </c>
      <c r="J2086" s="12">
        <f t="shared" si="1121"/>
        <v>2.1995778587948767E-3</v>
      </c>
      <c r="K2086" s="11">
        <f t="shared" si="1137"/>
        <v>43265</v>
      </c>
      <c r="L2086" s="11">
        <f t="shared" si="1122"/>
        <v>43265</v>
      </c>
      <c r="M2086" s="1">
        <f t="shared" si="1141"/>
        <v>22</v>
      </c>
      <c r="N2086" s="1">
        <f t="shared" si="1123"/>
        <v>6</v>
      </c>
      <c r="O2086" s="2">
        <f t="shared" si="1124"/>
        <v>1.0005994</v>
      </c>
      <c r="P2086" s="13">
        <f t="shared" si="1118"/>
        <v>1.00089962</v>
      </c>
      <c r="Q2086" s="13">
        <f t="shared" si="1142"/>
        <v>1.4154868716315225</v>
      </c>
      <c r="R2086" s="2">
        <f t="shared" si="1114"/>
        <v>1.41633531</v>
      </c>
      <c r="S2086" s="2">
        <f t="shared" si="1138"/>
        <v>1.3848725200000001</v>
      </c>
      <c r="T2086" s="2">
        <f t="shared" si="1125"/>
        <v>322710.50432856998</v>
      </c>
      <c r="U2086" s="2">
        <f t="shared" si="1126"/>
        <v>1926.6974874507669</v>
      </c>
      <c r="V2086" s="2">
        <f t="shared" si="1127"/>
        <v>94932.509277422301</v>
      </c>
      <c r="W2086" s="2">
        <f t="shared" si="1128"/>
        <v>329884.62944318308</v>
      </c>
      <c r="X2086" s="17">
        <f t="shared" si="1129"/>
        <v>0</v>
      </c>
      <c r="Y2086" s="2">
        <f t="shared" si="1130"/>
        <v>0</v>
      </c>
      <c r="Z2086" s="72">
        <f t="shared" si="1131"/>
        <v>0</v>
      </c>
      <c r="AA2086" s="2">
        <f t="shared" si="1112"/>
        <v>0</v>
      </c>
      <c r="AB2086" s="12">
        <f t="shared" si="1139"/>
        <v>4.6600000000000003E-2</v>
      </c>
      <c r="AC2086" s="17">
        <f t="shared" si="1132"/>
        <v>6</v>
      </c>
      <c r="AD2086" s="17">
        <v>252</v>
      </c>
      <c r="AE2086" s="13">
        <f t="shared" si="1143"/>
        <v>1.0010850360000001</v>
      </c>
      <c r="AF2086" s="2">
        <f t="shared" si="1113"/>
        <v>350.15251476999998</v>
      </c>
      <c r="AG2086" s="2">
        <f t="shared" si="1133"/>
        <v>357.93669878999998</v>
      </c>
      <c r="AH2086" s="3">
        <f t="shared" si="1134"/>
        <v>0</v>
      </c>
      <c r="AI2086" s="4" t="str">
        <f t="shared" si="1144"/>
        <v>A+J=</v>
      </c>
      <c r="AJ2086" s="11">
        <f t="shared" si="1140"/>
        <v>43265</v>
      </c>
      <c r="AK2086" s="11"/>
      <c r="AL2086" s="4"/>
      <c r="AM2086" s="1"/>
      <c r="AN2086" s="11"/>
      <c r="AO2086" s="1"/>
      <c r="AP2086" s="1"/>
      <c r="AQ2086" s="3"/>
      <c r="AR2086" s="3"/>
      <c r="AS2086" s="6"/>
      <c r="AT2086" s="1"/>
      <c r="AU2086" s="1"/>
      <c r="AV2086" s="1"/>
      <c r="AW2086" s="1"/>
      <c r="AX2086" s="1"/>
      <c r="AY2086" s="1"/>
      <c r="AZ2086" s="1"/>
      <c r="BA2086" s="1"/>
      <c r="BB2086" s="1"/>
    </row>
    <row r="2087" spans="1:54" x14ac:dyDescent="0.2">
      <c r="A2087" s="158">
        <f t="shared" si="1135"/>
        <v>43243</v>
      </c>
      <c r="B2087" s="2">
        <f t="shared" si="1119"/>
        <v>330334.55653859663</v>
      </c>
      <c r="C2087" s="2">
        <f t="shared" si="1136"/>
        <v>233025.42267830999</v>
      </c>
      <c r="D2087" s="2">
        <f>SUM(Y2087:Y$2170)</f>
        <v>5006.0666514999994</v>
      </c>
      <c r="E2087" s="73">
        <f t="shared" si="1120"/>
        <v>228019.35602680998</v>
      </c>
      <c r="F2087" s="88">
        <f t="shared" si="1115"/>
        <v>4950.95</v>
      </c>
      <c r="G2087" s="3">
        <f>IF(AND(N2087=1,N2086&gt;1),VLOOKUP(A2086,[1]Plan1!$BK$81:$BM$259,3),G2086)</f>
        <v>4961.84</v>
      </c>
      <c r="H2087" s="11">
        <f t="shared" si="1116"/>
        <v>43174</v>
      </c>
      <c r="I2087" s="11">
        <f t="shared" si="1117"/>
        <v>43205</v>
      </c>
      <c r="J2087" s="12">
        <f t="shared" si="1121"/>
        <v>2.1995778587948767E-3</v>
      </c>
      <c r="K2087" s="11">
        <f t="shared" si="1137"/>
        <v>43265</v>
      </c>
      <c r="L2087" s="11">
        <f t="shared" si="1122"/>
        <v>43265</v>
      </c>
      <c r="M2087" s="1">
        <f t="shared" si="1141"/>
        <v>22</v>
      </c>
      <c r="N2087" s="1">
        <f t="shared" si="1123"/>
        <v>7</v>
      </c>
      <c r="O2087" s="2">
        <f t="shared" si="1124"/>
        <v>1.0006993399999999</v>
      </c>
      <c r="P2087" s="13">
        <f t="shared" si="1118"/>
        <v>1.00089962</v>
      </c>
      <c r="Q2087" s="13">
        <f t="shared" si="1142"/>
        <v>1.4154868716315225</v>
      </c>
      <c r="R2087" s="2">
        <f t="shared" si="1114"/>
        <v>1.4164767700000001</v>
      </c>
      <c r="S2087" s="2">
        <f t="shared" si="1138"/>
        <v>1.3848725200000001</v>
      </c>
      <c r="T2087" s="2">
        <f t="shared" si="1125"/>
        <v>322710.50432856998</v>
      </c>
      <c r="U2087" s="2">
        <f t="shared" si="1126"/>
        <v>1926.6974874507669</v>
      </c>
      <c r="V2087" s="2">
        <f t="shared" si="1127"/>
        <v>94964.764895525863</v>
      </c>
      <c r="W2087" s="2">
        <f t="shared" si="1128"/>
        <v>329916.88506128662</v>
      </c>
      <c r="X2087" s="17">
        <f t="shared" si="1129"/>
        <v>0</v>
      </c>
      <c r="Y2087" s="2">
        <f t="shared" si="1130"/>
        <v>0</v>
      </c>
      <c r="Z2087" s="72">
        <f t="shared" si="1131"/>
        <v>0</v>
      </c>
      <c r="AA2087" s="2">
        <f t="shared" si="1112"/>
        <v>0</v>
      </c>
      <c r="AB2087" s="12">
        <f t="shared" si="1139"/>
        <v>4.6600000000000003E-2</v>
      </c>
      <c r="AC2087" s="17">
        <f t="shared" si="1132"/>
        <v>7</v>
      </c>
      <c r="AD2087" s="17">
        <v>252</v>
      </c>
      <c r="AE2087" s="13">
        <f t="shared" si="1143"/>
        <v>1.0012659900000001</v>
      </c>
      <c r="AF2087" s="2">
        <f t="shared" si="1113"/>
        <v>408.54827137000001</v>
      </c>
      <c r="AG2087" s="2">
        <f t="shared" si="1133"/>
        <v>417.67147731</v>
      </c>
      <c r="AH2087" s="3">
        <f t="shared" si="1134"/>
        <v>0</v>
      </c>
      <c r="AI2087" s="4" t="str">
        <f t="shared" si="1144"/>
        <v>A+J=</v>
      </c>
      <c r="AJ2087" s="11">
        <f t="shared" si="1140"/>
        <v>43265</v>
      </c>
      <c r="AK2087" s="11"/>
      <c r="AL2087" s="4"/>
      <c r="AM2087" s="1"/>
      <c r="AN2087" s="11"/>
      <c r="AO2087" s="1"/>
      <c r="AP2087" s="1"/>
      <c r="AQ2087" s="3"/>
      <c r="AR2087" s="3"/>
      <c r="AS2087" s="6"/>
      <c r="AT2087" s="1"/>
      <c r="AU2087" s="1"/>
      <c r="AV2087" s="1"/>
      <c r="AW2087" s="1"/>
      <c r="AX2087" s="1"/>
      <c r="AY2087" s="1"/>
      <c r="AZ2087" s="1"/>
      <c r="BA2087" s="1"/>
      <c r="BB2087" s="1"/>
    </row>
    <row r="2088" spans="1:54" x14ac:dyDescent="0.2">
      <c r="A2088" s="158">
        <f t="shared" si="1135"/>
        <v>43244</v>
      </c>
      <c r="B2088" s="2">
        <f t="shared" si="1119"/>
        <v>330426.57145066373</v>
      </c>
      <c r="C2088" s="2">
        <f t="shared" si="1136"/>
        <v>233025.42267830999</v>
      </c>
      <c r="D2088" s="2">
        <f>SUM(Y2088:Y$2170)</f>
        <v>5006.0666514999994</v>
      </c>
      <c r="E2088" s="73">
        <f t="shared" si="1120"/>
        <v>228019.35602680998</v>
      </c>
      <c r="F2088" s="88">
        <f t="shared" si="1115"/>
        <v>4950.95</v>
      </c>
      <c r="G2088" s="3">
        <f>IF(AND(N2088=1,N2087&gt;1),VLOOKUP(A2087,[1]Plan1!$BK$81:$BM$259,3),G2087)</f>
        <v>4961.84</v>
      </c>
      <c r="H2088" s="11">
        <f t="shared" si="1116"/>
        <v>43174</v>
      </c>
      <c r="I2088" s="11">
        <f t="shared" si="1117"/>
        <v>43205</v>
      </c>
      <c r="J2088" s="12">
        <f t="shared" si="1121"/>
        <v>2.1995778587948767E-3</v>
      </c>
      <c r="K2088" s="11">
        <f t="shared" si="1137"/>
        <v>43265</v>
      </c>
      <c r="L2088" s="11">
        <f t="shared" si="1122"/>
        <v>43265</v>
      </c>
      <c r="M2088" s="1">
        <f t="shared" si="1141"/>
        <v>22</v>
      </c>
      <c r="N2088" s="1">
        <f t="shared" si="1123"/>
        <v>8</v>
      </c>
      <c r="O2088" s="2">
        <f t="shared" si="1124"/>
        <v>1.0007992800000001</v>
      </c>
      <c r="P2088" s="13">
        <f t="shared" si="1118"/>
        <v>1.00089962</v>
      </c>
      <c r="Q2088" s="13">
        <f t="shared" si="1142"/>
        <v>1.4154868716315225</v>
      </c>
      <c r="R2088" s="2">
        <f t="shared" si="1114"/>
        <v>1.41661824</v>
      </c>
      <c r="S2088" s="2">
        <f t="shared" si="1138"/>
        <v>1.3848725200000001</v>
      </c>
      <c r="T2088" s="2">
        <f t="shared" si="1125"/>
        <v>322710.50432856998</v>
      </c>
      <c r="U2088" s="2">
        <f t="shared" si="1126"/>
        <v>1926.6974874507669</v>
      </c>
      <c r="V2088" s="2">
        <f t="shared" si="1127"/>
        <v>94997.02279382298</v>
      </c>
      <c r="W2088" s="2">
        <f t="shared" si="1128"/>
        <v>329949.14295958373</v>
      </c>
      <c r="X2088" s="17">
        <f t="shared" si="1129"/>
        <v>0</v>
      </c>
      <c r="Y2088" s="2">
        <f t="shared" si="1130"/>
        <v>0</v>
      </c>
      <c r="Z2088" s="72">
        <f t="shared" si="1131"/>
        <v>0</v>
      </c>
      <c r="AA2088" s="2">
        <f t="shared" ref="AA2088:AA2151" si="1145">IF(Z2088&gt;0,TRUNC(Z2088*T2088,8),0)</f>
        <v>0</v>
      </c>
      <c r="AB2088" s="12">
        <f t="shared" si="1139"/>
        <v>4.6600000000000003E-2</v>
      </c>
      <c r="AC2088" s="17">
        <f t="shared" si="1132"/>
        <v>8</v>
      </c>
      <c r="AD2088" s="17">
        <v>252</v>
      </c>
      <c r="AE2088" s="13">
        <f t="shared" si="1143"/>
        <v>1.001446976</v>
      </c>
      <c r="AF2088" s="2">
        <f t="shared" ref="AF2088:AF2151" si="1146">TRUNC((T2088*(AE2088-1)),8)</f>
        <v>466.95435471000002</v>
      </c>
      <c r="AG2088" s="2">
        <f t="shared" si="1133"/>
        <v>477.42849108000001</v>
      </c>
      <c r="AH2088" s="3">
        <f t="shared" si="1134"/>
        <v>0</v>
      </c>
      <c r="AI2088" s="4" t="str">
        <f t="shared" si="1144"/>
        <v>A+J=</v>
      </c>
      <c r="AJ2088" s="11">
        <f t="shared" si="1140"/>
        <v>43265</v>
      </c>
      <c r="AK2088" s="11"/>
      <c r="AL2088" s="4"/>
      <c r="AM2088" s="1"/>
      <c r="AN2088" s="11"/>
      <c r="AO2088" s="1"/>
      <c r="AP2088" s="1"/>
      <c r="AQ2088" s="3"/>
      <c r="AR2088" s="3"/>
      <c r="AS2088" s="6"/>
      <c r="AT2088" s="1"/>
      <c r="AU2088" s="1"/>
      <c r="AV2088" s="1"/>
      <c r="AW2088" s="1"/>
      <c r="AX2088" s="1"/>
      <c r="AY2088" s="1"/>
      <c r="AZ2088" s="1"/>
      <c r="BA2088" s="1"/>
      <c r="BB2088" s="1"/>
    </row>
    <row r="2089" spans="1:54" x14ac:dyDescent="0.2">
      <c r="A2089" s="158">
        <f t="shared" si="1135"/>
        <v>43245</v>
      </c>
      <c r="B2089" s="2">
        <f t="shared" si="1119"/>
        <v>330518.61382635793</v>
      </c>
      <c r="C2089" s="2">
        <f t="shared" si="1136"/>
        <v>233025.42267830999</v>
      </c>
      <c r="D2089" s="2">
        <f>SUM(Y2089:Y$2170)</f>
        <v>5006.0666514999994</v>
      </c>
      <c r="E2089" s="73">
        <f t="shared" si="1120"/>
        <v>228019.35602680998</v>
      </c>
      <c r="F2089" s="88">
        <f t="shared" si="1115"/>
        <v>4950.95</v>
      </c>
      <c r="G2089" s="3">
        <f>IF(AND(N2089=1,N2088&gt;1),VLOOKUP(A2088,[1]Plan1!$BK$81:$BM$259,3),G2088)</f>
        <v>4961.84</v>
      </c>
      <c r="H2089" s="11">
        <f t="shared" si="1116"/>
        <v>43174</v>
      </c>
      <c r="I2089" s="11">
        <f t="shared" si="1117"/>
        <v>43205</v>
      </c>
      <c r="J2089" s="12">
        <f t="shared" si="1121"/>
        <v>2.1995778587948767E-3</v>
      </c>
      <c r="K2089" s="11">
        <f t="shared" si="1137"/>
        <v>43265</v>
      </c>
      <c r="L2089" s="11">
        <f t="shared" si="1122"/>
        <v>43265</v>
      </c>
      <c r="M2089" s="1">
        <f t="shared" si="1141"/>
        <v>22</v>
      </c>
      <c r="N2089" s="1">
        <f t="shared" si="1123"/>
        <v>9</v>
      </c>
      <c r="O2089" s="2">
        <f t="shared" si="1124"/>
        <v>1.0008992400000001</v>
      </c>
      <c r="P2089" s="13">
        <f t="shared" si="1118"/>
        <v>1.00089962</v>
      </c>
      <c r="Q2089" s="13">
        <f t="shared" si="1142"/>
        <v>1.4154868716315225</v>
      </c>
      <c r="R2089" s="2">
        <f t="shared" ref="R2089:R2152" si="1147">TRUNC(TRUNC((O2089*Q2089),15),8)</f>
        <v>1.4167597300000001</v>
      </c>
      <c r="S2089" s="2">
        <f t="shared" si="1138"/>
        <v>1.3848725200000001</v>
      </c>
      <c r="T2089" s="2">
        <f t="shared" si="1125"/>
        <v>322710.50432856998</v>
      </c>
      <c r="U2089" s="2">
        <f t="shared" si="1126"/>
        <v>1926.6974874507669</v>
      </c>
      <c r="V2089" s="2">
        <f t="shared" si="1127"/>
        <v>95029.285252507223</v>
      </c>
      <c r="W2089" s="2">
        <f t="shared" si="1128"/>
        <v>329981.40541826794</v>
      </c>
      <c r="X2089" s="17">
        <f t="shared" si="1129"/>
        <v>0</v>
      </c>
      <c r="Y2089" s="2">
        <f t="shared" si="1130"/>
        <v>0</v>
      </c>
      <c r="Z2089" s="72">
        <f t="shared" si="1131"/>
        <v>0</v>
      </c>
      <c r="AA2089" s="2">
        <f t="shared" si="1145"/>
        <v>0</v>
      </c>
      <c r="AB2089" s="12">
        <f t="shared" si="1139"/>
        <v>4.6600000000000003E-2</v>
      </c>
      <c r="AC2089" s="17">
        <f t="shared" si="1132"/>
        <v>9</v>
      </c>
      <c r="AD2089" s="17">
        <v>252</v>
      </c>
      <c r="AE2089" s="13">
        <f t="shared" si="1143"/>
        <v>1.0016279960000001</v>
      </c>
      <c r="AF2089" s="2">
        <f t="shared" si="1146"/>
        <v>525.37141020000001</v>
      </c>
      <c r="AG2089" s="2">
        <f t="shared" si="1133"/>
        <v>537.20840809000003</v>
      </c>
      <c r="AH2089" s="3">
        <f t="shared" si="1134"/>
        <v>0</v>
      </c>
      <c r="AI2089" s="4" t="str">
        <f t="shared" si="1144"/>
        <v>A+J=</v>
      </c>
      <c r="AJ2089" s="11">
        <f t="shared" si="1140"/>
        <v>43265</v>
      </c>
      <c r="AK2089" s="11"/>
      <c r="AL2089" s="4"/>
      <c r="AM2089" s="1"/>
      <c r="AN2089" s="11"/>
      <c r="AO2089" s="1"/>
      <c r="AP2089" s="1"/>
      <c r="AQ2089" s="3"/>
      <c r="AR2089" s="3"/>
      <c r="AS2089" s="6"/>
      <c r="AT2089" s="1"/>
      <c r="AU2089" s="1"/>
      <c r="AV2089" s="1"/>
      <c r="AW2089" s="1"/>
      <c r="AX2089" s="1"/>
      <c r="AY2089" s="1"/>
      <c r="AZ2089" s="1"/>
      <c r="BA2089" s="1"/>
      <c r="BB2089" s="1"/>
    </row>
    <row r="2090" spans="1:54" x14ac:dyDescent="0.2">
      <c r="A2090" s="158">
        <f t="shared" si="1135"/>
        <v>43246</v>
      </c>
      <c r="B2090" s="2">
        <f t="shared" si="1119"/>
        <v>330610.67844279215</v>
      </c>
      <c r="C2090" s="2">
        <f t="shared" si="1136"/>
        <v>233025.42267830999</v>
      </c>
      <c r="D2090" s="2">
        <f>SUM(Y2090:Y$2170)</f>
        <v>5006.0666514999994</v>
      </c>
      <c r="E2090" s="73">
        <f t="shared" si="1120"/>
        <v>228019.35602680998</v>
      </c>
      <c r="F2090" s="88">
        <f t="shared" ref="F2090:F2153" si="1148">IF(G2090=G2089,F2089,G2089)</f>
        <v>4950.95</v>
      </c>
      <c r="G2090" s="3">
        <f>IF(AND(N2090=1,N2089&gt;1),VLOOKUP(A2089,[1]Plan1!$BK$81:$BM$259,3),G2089)</f>
        <v>4961.84</v>
      </c>
      <c r="H2090" s="11">
        <f t="shared" ref="H2090:H2153" si="1149">EDATE(I2090,-1)</f>
        <v>43174</v>
      </c>
      <c r="I2090" s="11">
        <f t="shared" ref="I2090:I2153" si="1150">IF(X2089&gt;0,EDATE(A2090,-1),+I2089)</f>
        <v>43205</v>
      </c>
      <c r="J2090" s="12">
        <f t="shared" si="1121"/>
        <v>2.1995778587948767E-3</v>
      </c>
      <c r="K2090" s="11">
        <f t="shared" si="1137"/>
        <v>43265</v>
      </c>
      <c r="L2090" s="11">
        <f t="shared" si="1122"/>
        <v>43265</v>
      </c>
      <c r="M2090" s="1">
        <f t="shared" si="1141"/>
        <v>22</v>
      </c>
      <c r="N2090" s="1">
        <f t="shared" si="1123"/>
        <v>10</v>
      </c>
      <c r="O2090" s="2">
        <f t="shared" si="1124"/>
        <v>1.0009992000000001</v>
      </c>
      <c r="P2090" s="13">
        <f t="shared" ref="P2090:P2153" si="1151">IF(L2090&gt;L2089,O2089,P2089)</f>
        <v>1.00089962</v>
      </c>
      <c r="Q2090" s="13">
        <f t="shared" si="1142"/>
        <v>1.4154868716315225</v>
      </c>
      <c r="R2090" s="2">
        <f t="shared" si="1147"/>
        <v>1.41690122</v>
      </c>
      <c r="S2090" s="2">
        <f t="shared" si="1138"/>
        <v>1.3848725200000001</v>
      </c>
      <c r="T2090" s="2">
        <f t="shared" si="1125"/>
        <v>322710.50432856998</v>
      </c>
      <c r="U2090" s="2">
        <f t="shared" si="1126"/>
        <v>1926.6974874507669</v>
      </c>
      <c r="V2090" s="2">
        <f t="shared" si="1127"/>
        <v>95061.547711191422</v>
      </c>
      <c r="W2090" s="2">
        <f t="shared" si="1128"/>
        <v>330013.66787695215</v>
      </c>
      <c r="X2090" s="17">
        <f t="shared" si="1129"/>
        <v>0</v>
      </c>
      <c r="Y2090" s="2">
        <f t="shared" si="1130"/>
        <v>0</v>
      </c>
      <c r="Z2090" s="72">
        <f t="shared" si="1131"/>
        <v>0</v>
      </c>
      <c r="AA2090" s="2">
        <f t="shared" si="1145"/>
        <v>0</v>
      </c>
      <c r="AB2090" s="12">
        <f t="shared" si="1139"/>
        <v>4.6600000000000003E-2</v>
      </c>
      <c r="AC2090" s="17">
        <f t="shared" si="1132"/>
        <v>10</v>
      </c>
      <c r="AD2090" s="17">
        <v>252</v>
      </c>
      <c r="AE2090" s="13">
        <f t="shared" si="1143"/>
        <v>1.0018090479999999</v>
      </c>
      <c r="AF2090" s="2">
        <f t="shared" si="1146"/>
        <v>583.79879243000005</v>
      </c>
      <c r="AG2090" s="2">
        <f t="shared" si="1133"/>
        <v>597.01056584000003</v>
      </c>
      <c r="AH2090" s="3">
        <f t="shared" si="1134"/>
        <v>0</v>
      </c>
      <c r="AI2090" s="4" t="str">
        <f t="shared" si="1144"/>
        <v>A+J=</v>
      </c>
      <c r="AJ2090" s="11">
        <f t="shared" si="1140"/>
        <v>43265</v>
      </c>
      <c r="AK2090" s="11"/>
      <c r="AL2090" s="4"/>
      <c r="AM2090" s="1"/>
      <c r="AN2090" s="11"/>
      <c r="AO2090" s="1"/>
      <c r="AP2090" s="1"/>
      <c r="AQ2090" s="3"/>
      <c r="AR2090" s="3"/>
      <c r="AS2090" s="6"/>
      <c r="AT2090" s="1"/>
      <c r="AU2090" s="1"/>
      <c r="AV2090" s="1"/>
      <c r="AW2090" s="1"/>
      <c r="AX2090" s="1"/>
      <c r="AY2090" s="1"/>
      <c r="AZ2090" s="1"/>
      <c r="BA2090" s="1"/>
      <c r="BB2090" s="1"/>
    </row>
    <row r="2091" spans="1:54" x14ac:dyDescent="0.2">
      <c r="A2091" s="158">
        <f t="shared" si="1135"/>
        <v>43247</v>
      </c>
      <c r="B2091" s="2">
        <f t="shared" si="1119"/>
        <v>330610.67844279215</v>
      </c>
      <c r="C2091" s="2">
        <f t="shared" si="1136"/>
        <v>233025.42267830999</v>
      </c>
      <c r="D2091" s="2">
        <f>SUM(Y2091:Y$2170)</f>
        <v>5006.0666514999994</v>
      </c>
      <c r="E2091" s="73">
        <f t="shared" si="1120"/>
        <v>228019.35602680998</v>
      </c>
      <c r="F2091" s="88">
        <f t="shared" si="1148"/>
        <v>4950.95</v>
      </c>
      <c r="G2091" s="3">
        <f>IF(AND(N2091=1,N2090&gt;1),VLOOKUP(A2090,[1]Plan1!$BK$81:$BM$259,3),G2090)</f>
        <v>4961.84</v>
      </c>
      <c r="H2091" s="11">
        <f t="shared" si="1149"/>
        <v>43174</v>
      </c>
      <c r="I2091" s="11">
        <f t="shared" si="1150"/>
        <v>43205</v>
      </c>
      <c r="J2091" s="12">
        <f t="shared" si="1121"/>
        <v>2.1995778587948767E-3</v>
      </c>
      <c r="K2091" s="11">
        <f t="shared" si="1137"/>
        <v>43265</v>
      </c>
      <c r="L2091" s="11">
        <f t="shared" si="1122"/>
        <v>43265</v>
      </c>
      <c r="M2091" s="1">
        <f t="shared" si="1141"/>
        <v>22</v>
      </c>
      <c r="N2091" s="1">
        <f t="shared" si="1123"/>
        <v>10</v>
      </c>
      <c r="O2091" s="2">
        <f t="shared" si="1124"/>
        <v>1.0009992000000001</v>
      </c>
      <c r="P2091" s="13">
        <f t="shared" si="1151"/>
        <v>1.00089962</v>
      </c>
      <c r="Q2091" s="13">
        <f t="shared" si="1142"/>
        <v>1.4154868716315225</v>
      </c>
      <c r="R2091" s="2">
        <f t="shared" si="1147"/>
        <v>1.41690122</v>
      </c>
      <c r="S2091" s="2">
        <f t="shared" si="1138"/>
        <v>1.3848725200000001</v>
      </c>
      <c r="T2091" s="2">
        <f t="shared" si="1125"/>
        <v>322710.50432856998</v>
      </c>
      <c r="U2091" s="2">
        <f t="shared" si="1126"/>
        <v>1926.6974874507669</v>
      </c>
      <c r="V2091" s="2">
        <f t="shared" si="1127"/>
        <v>95061.547711191422</v>
      </c>
      <c r="W2091" s="2">
        <f t="shared" si="1128"/>
        <v>330013.66787695215</v>
      </c>
      <c r="X2091" s="17">
        <f t="shared" si="1129"/>
        <v>0</v>
      </c>
      <c r="Y2091" s="2">
        <f t="shared" si="1130"/>
        <v>0</v>
      </c>
      <c r="Z2091" s="72">
        <f t="shared" si="1131"/>
        <v>0</v>
      </c>
      <c r="AA2091" s="2">
        <f t="shared" si="1145"/>
        <v>0</v>
      </c>
      <c r="AB2091" s="12">
        <f t="shared" si="1139"/>
        <v>4.6600000000000003E-2</v>
      </c>
      <c r="AC2091" s="17">
        <f t="shared" si="1132"/>
        <v>10</v>
      </c>
      <c r="AD2091" s="17">
        <v>252</v>
      </c>
      <c r="AE2091" s="13">
        <f t="shared" si="1143"/>
        <v>1.0018090479999999</v>
      </c>
      <c r="AF2091" s="2">
        <f t="shared" si="1146"/>
        <v>583.79879243000005</v>
      </c>
      <c r="AG2091" s="2">
        <f t="shared" si="1133"/>
        <v>597.01056584000003</v>
      </c>
      <c r="AH2091" s="3">
        <f t="shared" si="1134"/>
        <v>0</v>
      </c>
      <c r="AI2091" s="4" t="str">
        <f t="shared" si="1144"/>
        <v>A+J=</v>
      </c>
      <c r="AJ2091" s="11">
        <f t="shared" si="1140"/>
        <v>43265</v>
      </c>
      <c r="AK2091" s="11"/>
      <c r="AL2091" s="4"/>
      <c r="AM2091" s="1"/>
      <c r="AN2091" s="11"/>
      <c r="AO2091" s="1"/>
      <c r="AP2091" s="1"/>
      <c r="AQ2091" s="3"/>
      <c r="AR2091" s="3"/>
      <c r="AS2091" s="6"/>
      <c r="AT2091" s="1"/>
      <c r="AU2091" s="1"/>
      <c r="AV2091" s="1"/>
      <c r="AW2091" s="1"/>
      <c r="AX2091" s="1"/>
      <c r="AY2091" s="1"/>
      <c r="AZ2091" s="1"/>
      <c r="BA2091" s="1"/>
      <c r="BB2091" s="1"/>
    </row>
    <row r="2092" spans="1:54" x14ac:dyDescent="0.2">
      <c r="A2092" s="158">
        <f t="shared" si="1135"/>
        <v>43248</v>
      </c>
      <c r="B2092" s="2">
        <f t="shared" si="1119"/>
        <v>330610.67844279215</v>
      </c>
      <c r="C2092" s="2">
        <f t="shared" si="1136"/>
        <v>233025.42267830999</v>
      </c>
      <c r="D2092" s="2">
        <f>SUM(Y2092:Y$2170)</f>
        <v>5006.0666514999994</v>
      </c>
      <c r="E2092" s="73">
        <f t="shared" si="1120"/>
        <v>228019.35602680998</v>
      </c>
      <c r="F2092" s="88">
        <f t="shared" si="1148"/>
        <v>4950.95</v>
      </c>
      <c r="G2092" s="3">
        <f>IF(AND(N2092=1,N2091&gt;1),VLOOKUP(A2091,[1]Plan1!$BK$81:$BM$259,3),G2091)</f>
        <v>4961.84</v>
      </c>
      <c r="H2092" s="11">
        <f t="shared" si="1149"/>
        <v>43174</v>
      </c>
      <c r="I2092" s="11">
        <f t="shared" si="1150"/>
        <v>43205</v>
      </c>
      <c r="J2092" s="12">
        <f t="shared" si="1121"/>
        <v>2.1995778587948767E-3</v>
      </c>
      <c r="K2092" s="11">
        <f t="shared" si="1137"/>
        <v>43265</v>
      </c>
      <c r="L2092" s="11">
        <f t="shared" si="1122"/>
        <v>43265</v>
      </c>
      <c r="M2092" s="1">
        <f t="shared" si="1141"/>
        <v>22</v>
      </c>
      <c r="N2092" s="1">
        <f t="shared" si="1123"/>
        <v>10</v>
      </c>
      <c r="O2092" s="2">
        <f t="shared" si="1124"/>
        <v>1.0009992000000001</v>
      </c>
      <c r="P2092" s="13">
        <f t="shared" si="1151"/>
        <v>1.00089962</v>
      </c>
      <c r="Q2092" s="13">
        <f t="shared" si="1142"/>
        <v>1.4154868716315225</v>
      </c>
      <c r="R2092" s="2">
        <f t="shared" si="1147"/>
        <v>1.41690122</v>
      </c>
      <c r="S2092" s="2">
        <f t="shared" si="1138"/>
        <v>1.3848725200000001</v>
      </c>
      <c r="T2092" s="2">
        <f t="shared" si="1125"/>
        <v>322710.50432856998</v>
      </c>
      <c r="U2092" s="2">
        <f t="shared" si="1126"/>
        <v>1926.6974874507669</v>
      </c>
      <c r="V2092" s="2">
        <f t="shared" si="1127"/>
        <v>95061.547711191422</v>
      </c>
      <c r="W2092" s="2">
        <f t="shared" si="1128"/>
        <v>330013.66787695215</v>
      </c>
      <c r="X2092" s="17">
        <f t="shared" si="1129"/>
        <v>0</v>
      </c>
      <c r="Y2092" s="2">
        <f t="shared" si="1130"/>
        <v>0</v>
      </c>
      <c r="Z2092" s="72">
        <f t="shared" si="1131"/>
        <v>0</v>
      </c>
      <c r="AA2092" s="2">
        <f t="shared" si="1145"/>
        <v>0</v>
      </c>
      <c r="AB2092" s="12">
        <f t="shared" si="1139"/>
        <v>4.6600000000000003E-2</v>
      </c>
      <c r="AC2092" s="17">
        <f t="shared" si="1132"/>
        <v>10</v>
      </c>
      <c r="AD2092" s="17">
        <v>252</v>
      </c>
      <c r="AE2092" s="13">
        <f t="shared" si="1143"/>
        <v>1.0018090479999999</v>
      </c>
      <c r="AF2092" s="2">
        <f t="shared" si="1146"/>
        <v>583.79879243000005</v>
      </c>
      <c r="AG2092" s="2">
        <f t="shared" si="1133"/>
        <v>597.01056584000003</v>
      </c>
      <c r="AH2092" s="3">
        <f t="shared" si="1134"/>
        <v>0</v>
      </c>
      <c r="AI2092" s="4" t="str">
        <f t="shared" si="1144"/>
        <v>A+J=</v>
      </c>
      <c r="AJ2092" s="11">
        <f t="shared" si="1140"/>
        <v>43265</v>
      </c>
      <c r="AK2092" s="11"/>
      <c r="AL2092" s="4"/>
      <c r="AM2092" s="1"/>
      <c r="AN2092" s="11"/>
      <c r="AO2092" s="1"/>
      <c r="AP2092" s="1"/>
      <c r="AQ2092" s="3"/>
      <c r="AR2092" s="3"/>
      <c r="AS2092" s="6"/>
      <c r="AT2092" s="1"/>
      <c r="AU2092" s="1"/>
      <c r="AV2092" s="1"/>
      <c r="AW2092" s="1"/>
      <c r="AX2092" s="1"/>
      <c r="AY2092" s="1"/>
      <c r="AZ2092" s="1"/>
      <c r="BA2092" s="1"/>
      <c r="BB2092" s="1"/>
    </row>
    <row r="2093" spans="1:54" x14ac:dyDescent="0.2">
      <c r="A2093" s="158">
        <f t="shared" si="1135"/>
        <v>43249</v>
      </c>
      <c r="B2093" s="2">
        <f t="shared" si="1119"/>
        <v>330702.77215725707</v>
      </c>
      <c r="C2093" s="2">
        <f t="shared" si="1136"/>
        <v>233025.42267830999</v>
      </c>
      <c r="D2093" s="2">
        <f>SUM(Y2093:Y$2170)</f>
        <v>5006.0666514999994</v>
      </c>
      <c r="E2093" s="73">
        <f t="shared" si="1120"/>
        <v>228019.35602680998</v>
      </c>
      <c r="F2093" s="88">
        <f t="shared" si="1148"/>
        <v>4950.95</v>
      </c>
      <c r="G2093" s="3">
        <f>IF(AND(N2093=1,N2092&gt;1),VLOOKUP(A2092,[1]Plan1!$BK$81:$BM$259,3),G2092)</f>
        <v>4961.84</v>
      </c>
      <c r="H2093" s="11">
        <f t="shared" si="1149"/>
        <v>43174</v>
      </c>
      <c r="I2093" s="11">
        <f t="shared" si="1150"/>
        <v>43205</v>
      </c>
      <c r="J2093" s="12">
        <f t="shared" si="1121"/>
        <v>2.1995778587948767E-3</v>
      </c>
      <c r="K2093" s="11">
        <f t="shared" si="1137"/>
        <v>43265</v>
      </c>
      <c r="L2093" s="11">
        <f t="shared" si="1122"/>
        <v>43265</v>
      </c>
      <c r="M2093" s="1">
        <f t="shared" si="1141"/>
        <v>22</v>
      </c>
      <c r="N2093" s="1">
        <f t="shared" si="1123"/>
        <v>11</v>
      </c>
      <c r="O2093" s="2">
        <f t="shared" si="1124"/>
        <v>1.00109918</v>
      </c>
      <c r="P2093" s="13">
        <f t="shared" si="1151"/>
        <v>1.00089962</v>
      </c>
      <c r="Q2093" s="13">
        <f t="shared" si="1142"/>
        <v>1.4154868716315225</v>
      </c>
      <c r="R2093" s="2">
        <f t="shared" si="1147"/>
        <v>1.4170427400000001</v>
      </c>
      <c r="S2093" s="2">
        <f t="shared" si="1138"/>
        <v>1.3848725200000001</v>
      </c>
      <c r="T2093" s="2">
        <f t="shared" si="1125"/>
        <v>322710.50432856998</v>
      </c>
      <c r="U2093" s="2">
        <f t="shared" si="1126"/>
        <v>1926.6974874507669</v>
      </c>
      <c r="V2093" s="2">
        <f t="shared" si="1127"/>
        <v>95093.817010456361</v>
      </c>
      <c r="W2093" s="2">
        <f t="shared" si="1128"/>
        <v>330045.93717621709</v>
      </c>
      <c r="X2093" s="17">
        <f t="shared" si="1129"/>
        <v>0</v>
      </c>
      <c r="Y2093" s="2">
        <f t="shared" si="1130"/>
        <v>0</v>
      </c>
      <c r="Z2093" s="72">
        <f t="shared" si="1131"/>
        <v>0</v>
      </c>
      <c r="AA2093" s="2">
        <f t="shared" si="1145"/>
        <v>0</v>
      </c>
      <c r="AB2093" s="12">
        <f t="shared" si="1139"/>
        <v>4.6600000000000003E-2</v>
      </c>
      <c r="AC2093" s="17">
        <f t="shared" si="1132"/>
        <v>11</v>
      </c>
      <c r="AD2093" s="17">
        <v>252</v>
      </c>
      <c r="AE2093" s="13">
        <f t="shared" si="1143"/>
        <v>1.001990132</v>
      </c>
      <c r="AF2093" s="2">
        <f t="shared" si="1146"/>
        <v>642.23650139999995</v>
      </c>
      <c r="AG2093" s="2">
        <f t="shared" si="1133"/>
        <v>656.83498104</v>
      </c>
      <c r="AH2093" s="3">
        <f t="shared" si="1134"/>
        <v>0</v>
      </c>
      <c r="AI2093" s="4" t="str">
        <f t="shared" si="1144"/>
        <v>A+J=</v>
      </c>
      <c r="AJ2093" s="11">
        <f t="shared" si="1140"/>
        <v>43265</v>
      </c>
      <c r="AK2093" s="11"/>
      <c r="AL2093" s="4"/>
      <c r="AM2093" s="1"/>
      <c r="AN2093" s="11"/>
      <c r="AO2093" s="1"/>
      <c r="AP2093" s="1"/>
      <c r="AQ2093" s="3"/>
      <c r="AR2093" s="3"/>
      <c r="AS2093" s="6"/>
      <c r="AT2093" s="1"/>
      <c r="AU2093" s="1"/>
      <c r="AV2093" s="1"/>
      <c r="AW2093" s="1"/>
      <c r="AX2093" s="1"/>
      <c r="AY2093" s="1"/>
      <c r="AZ2093" s="1"/>
      <c r="BA2093" s="1"/>
      <c r="BB2093" s="1"/>
    </row>
    <row r="2094" spans="1:54" x14ac:dyDescent="0.2">
      <c r="A2094" s="158">
        <f t="shared" si="1135"/>
        <v>43250</v>
      </c>
      <c r="B2094" s="2">
        <f t="shared" si="1119"/>
        <v>330794.89335157914</v>
      </c>
      <c r="C2094" s="2">
        <f t="shared" si="1136"/>
        <v>233025.42267830999</v>
      </c>
      <c r="D2094" s="2">
        <f>SUM(Y2094:Y$2170)</f>
        <v>5006.0666514999994</v>
      </c>
      <c r="E2094" s="73">
        <f t="shared" si="1120"/>
        <v>228019.35602680998</v>
      </c>
      <c r="F2094" s="88">
        <f t="shared" si="1148"/>
        <v>4950.95</v>
      </c>
      <c r="G2094" s="3">
        <f>IF(AND(N2094=1,N2093&gt;1),VLOOKUP(A2093,[1]Plan1!$BK$81:$BM$259,3),G2093)</f>
        <v>4961.84</v>
      </c>
      <c r="H2094" s="11">
        <f t="shared" si="1149"/>
        <v>43174</v>
      </c>
      <c r="I2094" s="11">
        <f t="shared" si="1150"/>
        <v>43205</v>
      </c>
      <c r="J2094" s="12">
        <f t="shared" si="1121"/>
        <v>2.1995778587948767E-3</v>
      </c>
      <c r="K2094" s="11">
        <f t="shared" si="1137"/>
        <v>43265</v>
      </c>
      <c r="L2094" s="11">
        <f t="shared" si="1122"/>
        <v>43265</v>
      </c>
      <c r="M2094" s="1">
        <f t="shared" si="1141"/>
        <v>22</v>
      </c>
      <c r="N2094" s="1">
        <f t="shared" si="1123"/>
        <v>12</v>
      </c>
      <c r="O2094" s="2">
        <f t="shared" si="1124"/>
        <v>1.00119917</v>
      </c>
      <c r="P2094" s="13">
        <f t="shared" si="1151"/>
        <v>1.00089962</v>
      </c>
      <c r="Q2094" s="13">
        <f t="shared" si="1142"/>
        <v>1.4154868716315225</v>
      </c>
      <c r="R2094" s="2">
        <f t="shared" si="1147"/>
        <v>1.4171842800000001</v>
      </c>
      <c r="S2094" s="2">
        <f t="shared" si="1138"/>
        <v>1.3848725200000001</v>
      </c>
      <c r="T2094" s="2">
        <f t="shared" si="1125"/>
        <v>322710.50432856998</v>
      </c>
      <c r="U2094" s="2">
        <f t="shared" si="1126"/>
        <v>1926.6974874507669</v>
      </c>
      <c r="V2094" s="2">
        <f t="shared" si="1127"/>
        <v>95126.090870108397</v>
      </c>
      <c r="W2094" s="2">
        <f t="shared" si="1128"/>
        <v>330078.21103586914</v>
      </c>
      <c r="X2094" s="17">
        <f t="shared" si="1129"/>
        <v>0</v>
      </c>
      <c r="Y2094" s="2">
        <f t="shared" si="1130"/>
        <v>0</v>
      </c>
      <c r="Z2094" s="72">
        <f t="shared" si="1131"/>
        <v>0</v>
      </c>
      <c r="AA2094" s="2">
        <f t="shared" si="1145"/>
        <v>0</v>
      </c>
      <c r="AB2094" s="12">
        <f t="shared" si="1139"/>
        <v>4.6600000000000003E-2</v>
      </c>
      <c r="AC2094" s="17">
        <f t="shared" si="1132"/>
        <v>12</v>
      </c>
      <c r="AD2094" s="17">
        <v>252</v>
      </c>
      <c r="AE2094" s="13">
        <f t="shared" si="1143"/>
        <v>1.00217125</v>
      </c>
      <c r="AF2094" s="2">
        <f t="shared" si="1146"/>
        <v>700.68518252000001</v>
      </c>
      <c r="AG2094" s="2">
        <f t="shared" si="1133"/>
        <v>716.68231571000001</v>
      </c>
      <c r="AH2094" s="3">
        <f t="shared" si="1134"/>
        <v>0</v>
      </c>
      <c r="AI2094" s="4" t="str">
        <f t="shared" si="1144"/>
        <v>A+J=</v>
      </c>
      <c r="AJ2094" s="11">
        <f t="shared" si="1140"/>
        <v>43265</v>
      </c>
      <c r="AK2094" s="11"/>
      <c r="AL2094" s="4"/>
      <c r="AM2094" s="1"/>
      <c r="AN2094" s="11"/>
      <c r="AO2094" s="1"/>
      <c r="AP2094" s="1"/>
      <c r="AQ2094" s="3"/>
      <c r="AR2094" s="3"/>
      <c r="AS2094" s="6"/>
      <c r="AT2094" s="1"/>
      <c r="AU2094" s="1"/>
      <c r="AV2094" s="1"/>
      <c r="AW2094" s="1"/>
      <c r="AX2094" s="1"/>
      <c r="AY2094" s="1"/>
      <c r="AZ2094" s="1"/>
      <c r="BA2094" s="1"/>
      <c r="BB2094" s="1"/>
    </row>
    <row r="2095" spans="1:54" x14ac:dyDescent="0.2">
      <c r="A2095" s="158">
        <f t="shared" si="1135"/>
        <v>43251</v>
      </c>
      <c r="B2095" s="2">
        <f t="shared" si="1119"/>
        <v>330887.03451462759</v>
      </c>
      <c r="C2095" s="2">
        <f t="shared" si="1136"/>
        <v>233025.42267830999</v>
      </c>
      <c r="D2095" s="2">
        <f>SUM(Y2095:Y$2170)</f>
        <v>5006.0666514999994</v>
      </c>
      <c r="E2095" s="73">
        <f t="shared" si="1120"/>
        <v>228019.35602680998</v>
      </c>
      <c r="F2095" s="88">
        <f t="shared" si="1148"/>
        <v>4950.95</v>
      </c>
      <c r="G2095" s="3">
        <f>IF(AND(N2095=1,N2094&gt;1),VLOOKUP(A2094,[1]Plan1!$BK$81:$BM$259,3),G2094)</f>
        <v>4961.84</v>
      </c>
      <c r="H2095" s="11">
        <f t="shared" si="1149"/>
        <v>43174</v>
      </c>
      <c r="I2095" s="11">
        <f t="shared" si="1150"/>
        <v>43205</v>
      </c>
      <c r="J2095" s="12">
        <f t="shared" si="1121"/>
        <v>2.1995778587948767E-3</v>
      </c>
      <c r="K2095" s="11">
        <f t="shared" si="1137"/>
        <v>43265</v>
      </c>
      <c r="L2095" s="11">
        <f t="shared" si="1122"/>
        <v>43265</v>
      </c>
      <c r="M2095" s="1">
        <f t="shared" si="1141"/>
        <v>22</v>
      </c>
      <c r="N2095" s="1">
        <f t="shared" si="1123"/>
        <v>13</v>
      </c>
      <c r="O2095" s="2">
        <f t="shared" si="1124"/>
        <v>1.0012991600000001</v>
      </c>
      <c r="P2095" s="13">
        <f t="shared" si="1151"/>
        <v>1.00089962</v>
      </c>
      <c r="Q2095" s="13">
        <f t="shared" si="1142"/>
        <v>1.4154868716315225</v>
      </c>
      <c r="R2095" s="2">
        <f t="shared" si="1147"/>
        <v>1.4173258099999999</v>
      </c>
      <c r="S2095" s="2">
        <f t="shared" si="1138"/>
        <v>1.3848725200000001</v>
      </c>
      <c r="T2095" s="2">
        <f t="shared" si="1125"/>
        <v>322710.50432856998</v>
      </c>
      <c r="U2095" s="2">
        <f t="shared" si="1126"/>
        <v>1926.6974874507669</v>
      </c>
      <c r="V2095" s="2">
        <f t="shared" si="1127"/>
        <v>95158.362449566834</v>
      </c>
      <c r="W2095" s="2">
        <f t="shared" si="1128"/>
        <v>330110.48261532758</v>
      </c>
      <c r="X2095" s="17">
        <f t="shared" si="1129"/>
        <v>0</v>
      </c>
      <c r="Y2095" s="2">
        <f t="shared" si="1130"/>
        <v>0</v>
      </c>
      <c r="Z2095" s="72">
        <f t="shared" si="1131"/>
        <v>0</v>
      </c>
      <c r="AA2095" s="2">
        <f t="shared" si="1145"/>
        <v>0</v>
      </c>
      <c r="AB2095" s="12">
        <f t="shared" si="1139"/>
        <v>4.6600000000000003E-2</v>
      </c>
      <c r="AC2095" s="17">
        <f t="shared" si="1132"/>
        <v>13</v>
      </c>
      <c r="AD2095" s="17">
        <v>252</v>
      </c>
      <c r="AE2095" s="13">
        <f t="shared" si="1143"/>
        <v>1.0023523999999999</v>
      </c>
      <c r="AF2095" s="2">
        <f t="shared" si="1146"/>
        <v>759.14419038000005</v>
      </c>
      <c r="AG2095" s="2">
        <f t="shared" si="1133"/>
        <v>776.55189929999995</v>
      </c>
      <c r="AH2095" s="3">
        <f t="shared" si="1134"/>
        <v>0</v>
      </c>
      <c r="AI2095" s="4" t="str">
        <f t="shared" si="1144"/>
        <v>A+J=</v>
      </c>
      <c r="AJ2095" s="11">
        <f t="shared" si="1140"/>
        <v>43265</v>
      </c>
      <c r="AK2095" s="11"/>
      <c r="AL2095" s="4"/>
      <c r="AM2095" s="1"/>
      <c r="AN2095" s="11"/>
      <c r="AO2095" s="1"/>
      <c r="AP2095" s="1"/>
      <c r="AQ2095" s="3"/>
      <c r="AR2095" s="3"/>
      <c r="AS2095" s="6"/>
      <c r="AT2095" s="1"/>
      <c r="AU2095" s="1"/>
      <c r="AV2095" s="1"/>
      <c r="AW2095" s="1"/>
      <c r="AX2095" s="1"/>
      <c r="AY2095" s="1"/>
      <c r="AZ2095" s="1"/>
      <c r="BA2095" s="1"/>
      <c r="BB2095" s="1"/>
    </row>
    <row r="2096" spans="1:54" x14ac:dyDescent="0.2">
      <c r="A2096" s="158">
        <f t="shared" si="1135"/>
        <v>43252</v>
      </c>
      <c r="B2096" s="2">
        <f t="shared" si="1119"/>
        <v>330887.03451462759</v>
      </c>
      <c r="C2096" s="2">
        <f t="shared" si="1136"/>
        <v>233025.42267830999</v>
      </c>
      <c r="D2096" s="2">
        <f>SUM(Y2096:Y$2170)</f>
        <v>5006.0666514999994</v>
      </c>
      <c r="E2096" s="73">
        <f t="shared" si="1120"/>
        <v>228019.35602680998</v>
      </c>
      <c r="F2096" s="88">
        <f t="shared" si="1148"/>
        <v>4950.95</v>
      </c>
      <c r="G2096" s="3">
        <f>IF(AND(N2096=1,N2095&gt;1),VLOOKUP(A2095,[1]Plan1!$BK$81:$BM$259,3),G2095)</f>
        <v>4961.84</v>
      </c>
      <c r="H2096" s="11">
        <f t="shared" si="1149"/>
        <v>43174</v>
      </c>
      <c r="I2096" s="11">
        <f t="shared" si="1150"/>
        <v>43205</v>
      </c>
      <c r="J2096" s="12">
        <f t="shared" si="1121"/>
        <v>2.1995778587948767E-3</v>
      </c>
      <c r="K2096" s="11">
        <f t="shared" si="1137"/>
        <v>43265</v>
      </c>
      <c r="L2096" s="11">
        <f t="shared" si="1122"/>
        <v>43265</v>
      </c>
      <c r="M2096" s="1">
        <f t="shared" si="1141"/>
        <v>22</v>
      </c>
      <c r="N2096" s="1">
        <f t="shared" si="1123"/>
        <v>13</v>
      </c>
      <c r="O2096" s="2">
        <f t="shared" si="1124"/>
        <v>1.0012991600000001</v>
      </c>
      <c r="P2096" s="13">
        <f t="shared" si="1151"/>
        <v>1.00089962</v>
      </c>
      <c r="Q2096" s="13">
        <f t="shared" si="1142"/>
        <v>1.4154868716315225</v>
      </c>
      <c r="R2096" s="2">
        <f t="shared" si="1147"/>
        <v>1.4173258099999999</v>
      </c>
      <c r="S2096" s="2">
        <f t="shared" si="1138"/>
        <v>1.3848725200000001</v>
      </c>
      <c r="T2096" s="2">
        <f t="shared" si="1125"/>
        <v>322710.50432856998</v>
      </c>
      <c r="U2096" s="2">
        <f t="shared" si="1126"/>
        <v>1926.6974874507669</v>
      </c>
      <c r="V2096" s="2">
        <f t="shared" si="1127"/>
        <v>95158.362449566834</v>
      </c>
      <c r="W2096" s="2">
        <f t="shared" si="1128"/>
        <v>330110.48261532758</v>
      </c>
      <c r="X2096" s="17">
        <f t="shared" si="1129"/>
        <v>0</v>
      </c>
      <c r="Y2096" s="2">
        <f t="shared" si="1130"/>
        <v>0</v>
      </c>
      <c r="Z2096" s="72">
        <f t="shared" si="1131"/>
        <v>0</v>
      </c>
      <c r="AA2096" s="2">
        <f t="shared" si="1145"/>
        <v>0</v>
      </c>
      <c r="AB2096" s="12">
        <f t="shared" si="1139"/>
        <v>4.6600000000000003E-2</v>
      </c>
      <c r="AC2096" s="17">
        <f t="shared" si="1132"/>
        <v>13</v>
      </c>
      <c r="AD2096" s="17">
        <v>252</v>
      </c>
      <c r="AE2096" s="13">
        <f t="shared" si="1143"/>
        <v>1.0023523999999999</v>
      </c>
      <c r="AF2096" s="2">
        <f t="shared" si="1146"/>
        <v>759.14419038000005</v>
      </c>
      <c r="AG2096" s="2">
        <f t="shared" si="1133"/>
        <v>776.55189929999995</v>
      </c>
      <c r="AH2096" s="3">
        <f t="shared" si="1134"/>
        <v>0</v>
      </c>
      <c r="AI2096" s="4" t="str">
        <f t="shared" si="1144"/>
        <v>A+J=</v>
      </c>
      <c r="AJ2096" s="11">
        <f t="shared" si="1140"/>
        <v>43265</v>
      </c>
      <c r="AK2096" s="11"/>
      <c r="AL2096" s="4"/>
      <c r="AM2096" s="1"/>
      <c r="AN2096" s="11"/>
      <c r="AO2096" s="1"/>
      <c r="AP2096" s="1"/>
      <c r="AQ2096" s="3"/>
      <c r="AR2096" s="3"/>
      <c r="AS2096" s="6"/>
      <c r="AT2096" s="1"/>
      <c r="AU2096" s="1"/>
      <c r="AV2096" s="1"/>
      <c r="AW2096" s="1"/>
      <c r="AX2096" s="1"/>
      <c r="AY2096" s="1"/>
      <c r="AZ2096" s="1"/>
      <c r="BA2096" s="1"/>
      <c r="BB2096" s="1"/>
    </row>
    <row r="2097" spans="1:54" x14ac:dyDescent="0.2">
      <c r="A2097" s="158">
        <f t="shared" si="1135"/>
        <v>43253</v>
      </c>
      <c r="B2097" s="2">
        <f t="shared" si="1119"/>
        <v>330979.20512229676</v>
      </c>
      <c r="C2097" s="2">
        <f t="shared" si="1136"/>
        <v>233025.42267830999</v>
      </c>
      <c r="D2097" s="2">
        <f>SUM(Y2097:Y$2170)</f>
        <v>5006.0666514999994</v>
      </c>
      <c r="E2097" s="73">
        <f t="shared" si="1120"/>
        <v>228019.35602680998</v>
      </c>
      <c r="F2097" s="88">
        <f t="shared" si="1148"/>
        <v>4950.95</v>
      </c>
      <c r="G2097" s="3">
        <f>IF(AND(N2097=1,N2096&gt;1),VLOOKUP(A2096,[1]Plan1!$BK$81:$BM$259,3),G2096)</f>
        <v>4961.84</v>
      </c>
      <c r="H2097" s="11">
        <f t="shared" si="1149"/>
        <v>43174</v>
      </c>
      <c r="I2097" s="11">
        <f t="shared" si="1150"/>
        <v>43205</v>
      </c>
      <c r="J2097" s="12">
        <f t="shared" si="1121"/>
        <v>2.1995778587948767E-3</v>
      </c>
      <c r="K2097" s="11">
        <f t="shared" si="1137"/>
        <v>43265</v>
      </c>
      <c r="L2097" s="11">
        <f t="shared" si="1122"/>
        <v>43265</v>
      </c>
      <c r="M2097" s="1">
        <f t="shared" si="1141"/>
        <v>22</v>
      </c>
      <c r="N2097" s="1">
        <f t="shared" si="1123"/>
        <v>14</v>
      </c>
      <c r="O2097" s="2">
        <f t="shared" si="1124"/>
        <v>1.00139917</v>
      </c>
      <c r="P2097" s="13">
        <f t="shared" si="1151"/>
        <v>1.00089962</v>
      </c>
      <c r="Q2097" s="13">
        <f t="shared" si="1142"/>
        <v>1.4154868716315225</v>
      </c>
      <c r="R2097" s="2">
        <f t="shared" si="1147"/>
        <v>1.41746737</v>
      </c>
      <c r="S2097" s="2">
        <f t="shared" si="1138"/>
        <v>1.3848725200000001</v>
      </c>
      <c r="T2097" s="2">
        <f t="shared" si="1125"/>
        <v>322710.50432856998</v>
      </c>
      <c r="U2097" s="2">
        <f t="shared" si="1126"/>
        <v>1926.6974874507669</v>
      </c>
      <c r="V2097" s="2">
        <f t="shared" si="1127"/>
        <v>95190.64086960601</v>
      </c>
      <c r="W2097" s="2">
        <f t="shared" si="1128"/>
        <v>330142.76103536674</v>
      </c>
      <c r="X2097" s="17">
        <f t="shared" si="1129"/>
        <v>0</v>
      </c>
      <c r="Y2097" s="2">
        <f t="shared" si="1130"/>
        <v>0</v>
      </c>
      <c r="Z2097" s="72">
        <f t="shared" si="1131"/>
        <v>0</v>
      </c>
      <c r="AA2097" s="2">
        <f t="shared" si="1145"/>
        <v>0</v>
      </c>
      <c r="AB2097" s="12">
        <f t="shared" si="1139"/>
        <v>4.6600000000000003E-2</v>
      </c>
      <c r="AC2097" s="17">
        <f t="shared" si="1132"/>
        <v>14</v>
      </c>
      <c r="AD2097" s="17">
        <v>252</v>
      </c>
      <c r="AE2097" s="13">
        <f t="shared" si="1143"/>
        <v>1.002533583</v>
      </c>
      <c r="AF2097" s="2">
        <f t="shared" si="1146"/>
        <v>817.61384768000005</v>
      </c>
      <c r="AG2097" s="2">
        <f t="shared" si="1133"/>
        <v>836.44408693000003</v>
      </c>
      <c r="AH2097" s="3">
        <f t="shared" si="1134"/>
        <v>0</v>
      </c>
      <c r="AI2097" s="4" t="str">
        <f t="shared" si="1144"/>
        <v>A+J=</v>
      </c>
      <c r="AJ2097" s="11">
        <f t="shared" si="1140"/>
        <v>43265</v>
      </c>
      <c r="AK2097" s="11"/>
      <c r="AL2097" s="4"/>
      <c r="AM2097" s="1"/>
      <c r="AN2097" s="11"/>
      <c r="AO2097" s="1"/>
      <c r="AP2097" s="1"/>
      <c r="AQ2097" s="3"/>
      <c r="AR2097" s="3"/>
      <c r="AS2097" s="6"/>
      <c r="AT2097" s="1"/>
      <c r="AU2097" s="1"/>
      <c r="AV2097" s="1"/>
      <c r="AW2097" s="1"/>
      <c r="AX2097" s="1"/>
      <c r="AY2097" s="1"/>
      <c r="AZ2097" s="1"/>
      <c r="BA2097" s="1"/>
      <c r="BB2097" s="1"/>
    </row>
    <row r="2098" spans="1:54" x14ac:dyDescent="0.2">
      <c r="A2098" s="158">
        <f t="shared" si="1135"/>
        <v>43254</v>
      </c>
      <c r="B2098" s="2">
        <f t="shared" si="1119"/>
        <v>330979.20512229676</v>
      </c>
      <c r="C2098" s="2">
        <f t="shared" si="1136"/>
        <v>233025.42267830999</v>
      </c>
      <c r="D2098" s="2">
        <f>SUM(Y2098:Y$2170)</f>
        <v>5006.0666514999994</v>
      </c>
      <c r="E2098" s="73">
        <f t="shared" si="1120"/>
        <v>228019.35602680998</v>
      </c>
      <c r="F2098" s="88">
        <f t="shared" si="1148"/>
        <v>4950.95</v>
      </c>
      <c r="G2098" s="3">
        <f>IF(AND(N2098=1,N2097&gt;1),VLOOKUP(A2097,[1]Plan1!$BK$81:$BM$259,3),G2097)</f>
        <v>4961.84</v>
      </c>
      <c r="H2098" s="11">
        <f t="shared" si="1149"/>
        <v>43174</v>
      </c>
      <c r="I2098" s="11">
        <f t="shared" si="1150"/>
        <v>43205</v>
      </c>
      <c r="J2098" s="12">
        <f t="shared" si="1121"/>
        <v>2.1995778587948767E-3</v>
      </c>
      <c r="K2098" s="11">
        <f t="shared" si="1137"/>
        <v>43265</v>
      </c>
      <c r="L2098" s="11">
        <f t="shared" si="1122"/>
        <v>43265</v>
      </c>
      <c r="M2098" s="1">
        <f t="shared" si="1141"/>
        <v>22</v>
      </c>
      <c r="N2098" s="1">
        <f t="shared" si="1123"/>
        <v>14</v>
      </c>
      <c r="O2098" s="2">
        <f t="shared" si="1124"/>
        <v>1.00139917</v>
      </c>
      <c r="P2098" s="13">
        <f t="shared" si="1151"/>
        <v>1.00089962</v>
      </c>
      <c r="Q2098" s="13">
        <f t="shared" si="1142"/>
        <v>1.4154868716315225</v>
      </c>
      <c r="R2098" s="2">
        <f t="shared" si="1147"/>
        <v>1.41746737</v>
      </c>
      <c r="S2098" s="2">
        <f t="shared" si="1138"/>
        <v>1.3848725200000001</v>
      </c>
      <c r="T2098" s="2">
        <f t="shared" si="1125"/>
        <v>322710.50432856998</v>
      </c>
      <c r="U2098" s="2">
        <f t="shared" si="1126"/>
        <v>1926.6974874507669</v>
      </c>
      <c r="V2098" s="2">
        <f t="shared" si="1127"/>
        <v>95190.64086960601</v>
      </c>
      <c r="W2098" s="2">
        <f t="shared" si="1128"/>
        <v>330142.76103536674</v>
      </c>
      <c r="X2098" s="17">
        <f t="shared" si="1129"/>
        <v>0</v>
      </c>
      <c r="Y2098" s="2">
        <f t="shared" si="1130"/>
        <v>0</v>
      </c>
      <c r="Z2098" s="72">
        <f t="shared" si="1131"/>
        <v>0</v>
      </c>
      <c r="AA2098" s="2">
        <f t="shared" si="1145"/>
        <v>0</v>
      </c>
      <c r="AB2098" s="12">
        <f t="shared" si="1139"/>
        <v>4.6600000000000003E-2</v>
      </c>
      <c r="AC2098" s="17">
        <f t="shared" si="1132"/>
        <v>14</v>
      </c>
      <c r="AD2098" s="17">
        <v>252</v>
      </c>
      <c r="AE2098" s="13">
        <f t="shared" si="1143"/>
        <v>1.002533583</v>
      </c>
      <c r="AF2098" s="2">
        <f t="shared" si="1146"/>
        <v>817.61384768000005</v>
      </c>
      <c r="AG2098" s="2">
        <f t="shared" si="1133"/>
        <v>836.44408693000003</v>
      </c>
      <c r="AH2098" s="3">
        <f t="shared" si="1134"/>
        <v>0</v>
      </c>
      <c r="AI2098" s="4" t="str">
        <f t="shared" si="1144"/>
        <v>A+J=</v>
      </c>
      <c r="AJ2098" s="11">
        <f t="shared" si="1140"/>
        <v>43265</v>
      </c>
      <c r="AK2098" s="11"/>
      <c r="AL2098" s="4"/>
      <c r="AM2098" s="1"/>
      <c r="AN2098" s="11"/>
      <c r="AO2098" s="1"/>
      <c r="AP2098" s="1"/>
      <c r="AQ2098" s="3"/>
      <c r="AR2098" s="3"/>
      <c r="AS2098" s="6"/>
      <c r="AT2098" s="1"/>
      <c r="AU2098" s="1"/>
      <c r="AV2098" s="1"/>
      <c r="AW2098" s="1"/>
      <c r="AX2098" s="1"/>
      <c r="AY2098" s="1"/>
      <c r="AZ2098" s="1"/>
      <c r="BA2098" s="1"/>
      <c r="BB2098" s="1"/>
    </row>
    <row r="2099" spans="1:54" x14ac:dyDescent="0.2">
      <c r="A2099" s="158">
        <f t="shared" si="1135"/>
        <v>43255</v>
      </c>
      <c r="B2099" s="2">
        <f t="shared" si="1119"/>
        <v>330979.20512229676</v>
      </c>
      <c r="C2099" s="2">
        <f t="shared" si="1136"/>
        <v>233025.42267830999</v>
      </c>
      <c r="D2099" s="2">
        <f>SUM(Y2099:Y$2170)</f>
        <v>5006.0666514999994</v>
      </c>
      <c r="E2099" s="73">
        <f t="shared" si="1120"/>
        <v>228019.35602680998</v>
      </c>
      <c r="F2099" s="88">
        <f t="shared" si="1148"/>
        <v>4950.95</v>
      </c>
      <c r="G2099" s="3">
        <f>IF(AND(N2099=1,N2098&gt;1),VLOOKUP(A2098,[1]Plan1!$BK$81:$BM$259,3),G2098)</f>
        <v>4961.84</v>
      </c>
      <c r="H2099" s="11">
        <f t="shared" si="1149"/>
        <v>43174</v>
      </c>
      <c r="I2099" s="11">
        <f t="shared" si="1150"/>
        <v>43205</v>
      </c>
      <c r="J2099" s="12">
        <f t="shared" si="1121"/>
        <v>2.1995778587948767E-3</v>
      </c>
      <c r="K2099" s="11">
        <f t="shared" si="1137"/>
        <v>43265</v>
      </c>
      <c r="L2099" s="11">
        <f t="shared" si="1122"/>
        <v>43265</v>
      </c>
      <c r="M2099" s="1">
        <f t="shared" si="1141"/>
        <v>22</v>
      </c>
      <c r="N2099" s="1">
        <f t="shared" si="1123"/>
        <v>14</v>
      </c>
      <c r="O2099" s="2">
        <f t="shared" si="1124"/>
        <v>1.00139917</v>
      </c>
      <c r="P2099" s="13">
        <f t="shared" si="1151"/>
        <v>1.00089962</v>
      </c>
      <c r="Q2099" s="13">
        <f t="shared" si="1142"/>
        <v>1.4154868716315225</v>
      </c>
      <c r="R2099" s="2">
        <f t="shared" si="1147"/>
        <v>1.41746737</v>
      </c>
      <c r="S2099" s="2">
        <f t="shared" si="1138"/>
        <v>1.3848725200000001</v>
      </c>
      <c r="T2099" s="2">
        <f t="shared" si="1125"/>
        <v>322710.50432856998</v>
      </c>
      <c r="U2099" s="2">
        <f t="shared" si="1126"/>
        <v>1926.6974874507669</v>
      </c>
      <c r="V2099" s="2">
        <f t="shared" si="1127"/>
        <v>95190.64086960601</v>
      </c>
      <c r="W2099" s="2">
        <f t="shared" si="1128"/>
        <v>330142.76103536674</v>
      </c>
      <c r="X2099" s="17">
        <f t="shared" si="1129"/>
        <v>0</v>
      </c>
      <c r="Y2099" s="2">
        <f t="shared" si="1130"/>
        <v>0</v>
      </c>
      <c r="Z2099" s="72">
        <f t="shared" si="1131"/>
        <v>0</v>
      </c>
      <c r="AA2099" s="2">
        <f t="shared" si="1145"/>
        <v>0</v>
      </c>
      <c r="AB2099" s="12">
        <f t="shared" si="1139"/>
        <v>4.6600000000000003E-2</v>
      </c>
      <c r="AC2099" s="17">
        <f t="shared" si="1132"/>
        <v>14</v>
      </c>
      <c r="AD2099" s="17">
        <v>252</v>
      </c>
      <c r="AE2099" s="13">
        <f t="shared" si="1143"/>
        <v>1.002533583</v>
      </c>
      <c r="AF2099" s="2">
        <f t="shared" si="1146"/>
        <v>817.61384768000005</v>
      </c>
      <c r="AG2099" s="2">
        <f t="shared" si="1133"/>
        <v>836.44408693000003</v>
      </c>
      <c r="AH2099" s="3">
        <f t="shared" si="1134"/>
        <v>0</v>
      </c>
      <c r="AI2099" s="4" t="str">
        <f t="shared" si="1144"/>
        <v>A+J=</v>
      </c>
      <c r="AJ2099" s="11">
        <f t="shared" si="1140"/>
        <v>43265</v>
      </c>
      <c r="AK2099" s="11"/>
      <c r="AL2099" s="4"/>
      <c r="AM2099" s="1"/>
      <c r="AN2099" s="11"/>
      <c r="AO2099" s="1"/>
      <c r="AP2099" s="1"/>
      <c r="AQ2099" s="3"/>
      <c r="AR2099" s="3"/>
      <c r="AS2099" s="6"/>
      <c r="AT2099" s="1"/>
      <c r="AU2099" s="1"/>
      <c r="AV2099" s="1"/>
      <c r="AW2099" s="1"/>
      <c r="AX2099" s="1"/>
      <c r="AY2099" s="1"/>
      <c r="AZ2099" s="1"/>
      <c r="BA2099" s="1"/>
      <c r="BB2099" s="1"/>
    </row>
    <row r="2100" spans="1:54" x14ac:dyDescent="0.2">
      <c r="A2100" s="158">
        <f t="shared" si="1135"/>
        <v>43256</v>
      </c>
      <c r="B2100" s="2">
        <f t="shared" si="1119"/>
        <v>331071.40027854952</v>
      </c>
      <c r="C2100" s="2">
        <f t="shared" si="1136"/>
        <v>233025.42267830999</v>
      </c>
      <c r="D2100" s="2">
        <f>SUM(Y2100:Y$2170)</f>
        <v>5006.0666514999994</v>
      </c>
      <c r="E2100" s="73">
        <f t="shared" si="1120"/>
        <v>228019.35602680998</v>
      </c>
      <c r="F2100" s="88">
        <f t="shared" si="1148"/>
        <v>4950.95</v>
      </c>
      <c r="G2100" s="3">
        <f>IF(AND(N2100=1,N2099&gt;1),VLOOKUP(A2099,[1]Plan1!$BK$81:$BM$259,3),G2099)</f>
        <v>4961.84</v>
      </c>
      <c r="H2100" s="11">
        <f t="shared" si="1149"/>
        <v>43174</v>
      </c>
      <c r="I2100" s="11">
        <f t="shared" si="1150"/>
        <v>43205</v>
      </c>
      <c r="J2100" s="12">
        <f t="shared" si="1121"/>
        <v>2.1995778587948767E-3</v>
      </c>
      <c r="K2100" s="11">
        <f t="shared" si="1137"/>
        <v>43265</v>
      </c>
      <c r="L2100" s="11">
        <f t="shared" si="1122"/>
        <v>43265</v>
      </c>
      <c r="M2100" s="1">
        <f t="shared" si="1141"/>
        <v>22</v>
      </c>
      <c r="N2100" s="1">
        <f t="shared" si="1123"/>
        <v>15</v>
      </c>
      <c r="O2100" s="2">
        <f t="shared" si="1124"/>
        <v>1.0014991799999999</v>
      </c>
      <c r="P2100" s="13">
        <f t="shared" si="1151"/>
        <v>1.00089962</v>
      </c>
      <c r="Q2100" s="13">
        <f t="shared" si="1142"/>
        <v>1.4154868716315225</v>
      </c>
      <c r="R2100" s="2">
        <f t="shared" si="1147"/>
        <v>1.41760894</v>
      </c>
      <c r="S2100" s="2">
        <f t="shared" si="1138"/>
        <v>1.3848725200000001</v>
      </c>
      <c r="T2100" s="2">
        <f t="shared" si="1125"/>
        <v>322710.50432856998</v>
      </c>
      <c r="U2100" s="2">
        <f t="shared" si="1126"/>
        <v>1926.6974874507669</v>
      </c>
      <c r="V2100" s="2">
        <f t="shared" si="1127"/>
        <v>95222.921569838742</v>
      </c>
      <c r="W2100" s="2">
        <f t="shared" si="1128"/>
        <v>330175.04173559952</v>
      </c>
      <c r="X2100" s="17">
        <f t="shared" si="1129"/>
        <v>0</v>
      </c>
      <c r="Y2100" s="2">
        <f t="shared" si="1130"/>
        <v>0</v>
      </c>
      <c r="Z2100" s="72">
        <f t="shared" si="1131"/>
        <v>0</v>
      </c>
      <c r="AA2100" s="2">
        <f t="shared" si="1145"/>
        <v>0</v>
      </c>
      <c r="AB2100" s="12">
        <f t="shared" si="1139"/>
        <v>4.6600000000000003E-2</v>
      </c>
      <c r="AC2100" s="17">
        <f t="shared" si="1132"/>
        <v>15</v>
      </c>
      <c r="AD2100" s="17">
        <v>252</v>
      </c>
      <c r="AE2100" s="13">
        <f t="shared" si="1143"/>
        <v>1.002714798</v>
      </c>
      <c r="AF2100" s="2">
        <f t="shared" si="1146"/>
        <v>876.09383173000003</v>
      </c>
      <c r="AG2100" s="2">
        <f t="shared" si="1133"/>
        <v>896.35854295000001</v>
      </c>
      <c r="AH2100" s="3">
        <f t="shared" si="1134"/>
        <v>0</v>
      </c>
      <c r="AI2100" s="4" t="str">
        <f t="shared" si="1144"/>
        <v>A+J=</v>
      </c>
      <c r="AJ2100" s="11">
        <f t="shared" si="1140"/>
        <v>43265</v>
      </c>
      <c r="AK2100" s="11"/>
      <c r="AL2100" s="4"/>
      <c r="AM2100" s="1"/>
      <c r="AN2100" s="11"/>
      <c r="AO2100" s="1"/>
      <c r="AP2100" s="1"/>
      <c r="AQ2100" s="3"/>
      <c r="AR2100" s="3"/>
      <c r="AS2100" s="6"/>
      <c r="AT2100" s="1"/>
      <c r="AU2100" s="1"/>
      <c r="AV2100" s="1"/>
      <c r="AW2100" s="1"/>
      <c r="AX2100" s="1"/>
      <c r="AY2100" s="1"/>
      <c r="AZ2100" s="1"/>
      <c r="BA2100" s="1"/>
      <c r="BB2100" s="1"/>
    </row>
    <row r="2101" spans="1:54" x14ac:dyDescent="0.2">
      <c r="A2101" s="158">
        <f t="shared" si="1135"/>
        <v>43257</v>
      </c>
      <c r="B2101" s="2">
        <f t="shared" si="1119"/>
        <v>331163.62293493928</v>
      </c>
      <c r="C2101" s="2">
        <f t="shared" si="1136"/>
        <v>233025.42267830999</v>
      </c>
      <c r="D2101" s="2">
        <f>SUM(Y2101:Y$2170)</f>
        <v>5006.0666514999994</v>
      </c>
      <c r="E2101" s="73">
        <f t="shared" si="1120"/>
        <v>228019.35602680998</v>
      </c>
      <c r="F2101" s="88">
        <f t="shared" si="1148"/>
        <v>4950.95</v>
      </c>
      <c r="G2101" s="3">
        <f>IF(AND(N2101=1,N2100&gt;1),VLOOKUP(A2100,[1]Plan1!$BK$81:$BM$259,3),G2100)</f>
        <v>4961.84</v>
      </c>
      <c r="H2101" s="11">
        <f t="shared" si="1149"/>
        <v>43174</v>
      </c>
      <c r="I2101" s="11">
        <f t="shared" si="1150"/>
        <v>43205</v>
      </c>
      <c r="J2101" s="12">
        <f t="shared" si="1121"/>
        <v>2.1995778587948767E-3</v>
      </c>
      <c r="K2101" s="11">
        <f t="shared" si="1137"/>
        <v>43265</v>
      </c>
      <c r="L2101" s="11">
        <f t="shared" si="1122"/>
        <v>43265</v>
      </c>
      <c r="M2101" s="1">
        <f t="shared" si="1141"/>
        <v>22</v>
      </c>
      <c r="N2101" s="1">
        <f t="shared" si="1123"/>
        <v>16</v>
      </c>
      <c r="O2101" s="2">
        <f t="shared" si="1124"/>
        <v>1.00159921</v>
      </c>
      <c r="P2101" s="13">
        <f t="shared" si="1151"/>
        <v>1.00089962</v>
      </c>
      <c r="Q2101" s="13">
        <f t="shared" si="1142"/>
        <v>1.4154868716315225</v>
      </c>
      <c r="R2101" s="2">
        <f t="shared" si="1147"/>
        <v>1.41775053</v>
      </c>
      <c r="S2101" s="2">
        <f t="shared" si="1138"/>
        <v>1.3848725200000001</v>
      </c>
      <c r="T2101" s="2">
        <f t="shared" si="1125"/>
        <v>322710.50432856998</v>
      </c>
      <c r="U2101" s="2">
        <f t="shared" si="1126"/>
        <v>1926.6974874507669</v>
      </c>
      <c r="V2101" s="2">
        <f t="shared" si="1127"/>
        <v>95255.206830458555</v>
      </c>
      <c r="W2101" s="2">
        <f t="shared" si="1128"/>
        <v>330207.32699621929</v>
      </c>
      <c r="X2101" s="17">
        <f t="shared" si="1129"/>
        <v>0</v>
      </c>
      <c r="Y2101" s="2">
        <f t="shared" si="1130"/>
        <v>0</v>
      </c>
      <c r="Z2101" s="72">
        <f t="shared" si="1131"/>
        <v>0</v>
      </c>
      <c r="AA2101" s="2">
        <f t="shared" si="1145"/>
        <v>0</v>
      </c>
      <c r="AB2101" s="12">
        <f t="shared" si="1139"/>
        <v>4.6600000000000003E-2</v>
      </c>
      <c r="AC2101" s="17">
        <f t="shared" si="1132"/>
        <v>16</v>
      </c>
      <c r="AD2101" s="17">
        <v>252</v>
      </c>
      <c r="AE2101" s="13">
        <f t="shared" si="1143"/>
        <v>1.0028960469999999</v>
      </c>
      <c r="AF2101" s="2">
        <f t="shared" si="1146"/>
        <v>934.58478792000005</v>
      </c>
      <c r="AG2101" s="2">
        <f t="shared" si="1133"/>
        <v>956.29593871999998</v>
      </c>
      <c r="AH2101" s="3">
        <f t="shared" si="1134"/>
        <v>0</v>
      </c>
      <c r="AI2101" s="4" t="str">
        <f t="shared" si="1144"/>
        <v>A+J=</v>
      </c>
      <c r="AJ2101" s="11">
        <f t="shared" si="1140"/>
        <v>43265</v>
      </c>
      <c r="AK2101" s="11"/>
      <c r="AL2101" s="4"/>
      <c r="AM2101" s="1"/>
      <c r="AN2101" s="11"/>
      <c r="AO2101" s="1"/>
      <c r="AP2101" s="1"/>
      <c r="AQ2101" s="3"/>
      <c r="AR2101" s="3"/>
      <c r="AS2101" s="6"/>
      <c r="AT2101" s="1"/>
      <c r="AU2101" s="1"/>
      <c r="AV2101" s="1"/>
      <c r="AW2101" s="1"/>
      <c r="AX2101" s="1"/>
      <c r="AY2101" s="1"/>
      <c r="AZ2101" s="1"/>
      <c r="BA2101" s="1"/>
      <c r="BB2101" s="1"/>
    </row>
    <row r="2102" spans="1:54" x14ac:dyDescent="0.2">
      <c r="A2102" s="158">
        <f t="shared" si="1135"/>
        <v>43258</v>
      </c>
      <c r="B2102" s="2">
        <f t="shared" si="1119"/>
        <v>331255.86786233919</v>
      </c>
      <c r="C2102" s="2">
        <f t="shared" si="1136"/>
        <v>233025.42267830999</v>
      </c>
      <c r="D2102" s="2">
        <f>SUM(Y2102:Y$2170)</f>
        <v>5006.0666514999994</v>
      </c>
      <c r="E2102" s="73">
        <f t="shared" si="1120"/>
        <v>228019.35602680998</v>
      </c>
      <c r="F2102" s="88">
        <f t="shared" si="1148"/>
        <v>4950.95</v>
      </c>
      <c r="G2102" s="3">
        <f>IF(AND(N2102=1,N2101&gt;1),VLOOKUP(A2101,[1]Plan1!$BK$81:$BM$259,3),G2101)</f>
        <v>4961.84</v>
      </c>
      <c r="H2102" s="11">
        <f t="shared" si="1149"/>
        <v>43174</v>
      </c>
      <c r="I2102" s="11">
        <f t="shared" si="1150"/>
        <v>43205</v>
      </c>
      <c r="J2102" s="12">
        <f t="shared" si="1121"/>
        <v>2.1995778587948767E-3</v>
      </c>
      <c r="K2102" s="11">
        <f t="shared" si="1137"/>
        <v>43265</v>
      </c>
      <c r="L2102" s="11">
        <f t="shared" si="1122"/>
        <v>43265</v>
      </c>
      <c r="M2102" s="1">
        <f t="shared" si="1141"/>
        <v>22</v>
      </c>
      <c r="N2102" s="1">
        <f t="shared" si="1123"/>
        <v>17</v>
      </c>
      <c r="O2102" s="2">
        <f t="shared" si="1124"/>
        <v>1.00169924</v>
      </c>
      <c r="P2102" s="13">
        <f t="shared" si="1151"/>
        <v>1.00089962</v>
      </c>
      <c r="Q2102" s="13">
        <f t="shared" si="1142"/>
        <v>1.4154868716315225</v>
      </c>
      <c r="R2102" s="2">
        <f t="shared" si="1147"/>
        <v>1.4178921200000001</v>
      </c>
      <c r="S2102" s="2">
        <f t="shared" si="1138"/>
        <v>1.3848725200000001</v>
      </c>
      <c r="T2102" s="2">
        <f t="shared" si="1125"/>
        <v>322710.50432856998</v>
      </c>
      <c r="U2102" s="2">
        <f t="shared" si="1126"/>
        <v>1926.6974874507669</v>
      </c>
      <c r="V2102" s="2">
        <f t="shared" si="1127"/>
        <v>95287.492091078428</v>
      </c>
      <c r="W2102" s="2">
        <f t="shared" si="1128"/>
        <v>330239.61225683917</v>
      </c>
      <c r="X2102" s="17">
        <f t="shared" si="1129"/>
        <v>0</v>
      </c>
      <c r="Y2102" s="2">
        <f t="shared" si="1130"/>
        <v>0</v>
      </c>
      <c r="Z2102" s="72">
        <f t="shared" si="1131"/>
        <v>0</v>
      </c>
      <c r="AA2102" s="2">
        <f t="shared" si="1145"/>
        <v>0</v>
      </c>
      <c r="AB2102" s="12">
        <f t="shared" si="1139"/>
        <v>4.6600000000000003E-2</v>
      </c>
      <c r="AC2102" s="17">
        <f t="shared" si="1132"/>
        <v>17</v>
      </c>
      <c r="AD2102" s="17">
        <v>252</v>
      </c>
      <c r="AE2102" s="13">
        <f t="shared" si="1143"/>
        <v>1.003077328</v>
      </c>
      <c r="AF2102" s="2">
        <f t="shared" si="1146"/>
        <v>993.08607085999995</v>
      </c>
      <c r="AG2102" s="2">
        <f t="shared" si="1133"/>
        <v>1016.2556055</v>
      </c>
      <c r="AH2102" s="3">
        <f t="shared" si="1134"/>
        <v>0</v>
      </c>
      <c r="AI2102" s="4" t="str">
        <f t="shared" si="1144"/>
        <v>A+J=</v>
      </c>
      <c r="AJ2102" s="11">
        <f t="shared" si="1140"/>
        <v>43265</v>
      </c>
      <c r="AK2102" s="11"/>
      <c r="AL2102" s="4"/>
      <c r="AM2102" s="1"/>
      <c r="AN2102" s="11"/>
      <c r="AO2102" s="1"/>
      <c r="AP2102" s="1"/>
      <c r="AQ2102" s="3"/>
      <c r="AR2102" s="3"/>
      <c r="AS2102" s="6"/>
      <c r="AT2102" s="1"/>
      <c r="AU2102" s="1"/>
      <c r="AV2102" s="1"/>
      <c r="AW2102" s="1"/>
      <c r="AX2102" s="1"/>
      <c r="AY2102" s="1"/>
      <c r="AZ2102" s="1"/>
      <c r="BA2102" s="1"/>
      <c r="BB2102" s="1"/>
    </row>
    <row r="2103" spans="1:54" x14ac:dyDescent="0.2">
      <c r="A2103" s="158">
        <f t="shared" si="1135"/>
        <v>43259</v>
      </c>
      <c r="B2103" s="2">
        <f t="shared" si="1119"/>
        <v>331348.14225699968</v>
      </c>
      <c r="C2103" s="2">
        <f t="shared" si="1136"/>
        <v>233025.42267830999</v>
      </c>
      <c r="D2103" s="2">
        <f>SUM(Y2103:Y$2170)</f>
        <v>5006.0666514999994</v>
      </c>
      <c r="E2103" s="73">
        <f t="shared" si="1120"/>
        <v>228019.35602680998</v>
      </c>
      <c r="F2103" s="88">
        <f t="shared" si="1148"/>
        <v>4950.95</v>
      </c>
      <c r="G2103" s="3">
        <f>IF(AND(N2103=1,N2102&gt;1),VLOOKUP(A2102,[1]Plan1!$BK$81:$BM$259,3),G2102)</f>
        <v>4961.84</v>
      </c>
      <c r="H2103" s="11">
        <f t="shared" si="1149"/>
        <v>43174</v>
      </c>
      <c r="I2103" s="11">
        <f t="shared" si="1150"/>
        <v>43205</v>
      </c>
      <c r="J2103" s="12">
        <f t="shared" si="1121"/>
        <v>2.1995778587948767E-3</v>
      </c>
      <c r="K2103" s="11">
        <f t="shared" si="1137"/>
        <v>43265</v>
      </c>
      <c r="L2103" s="11">
        <f t="shared" si="1122"/>
        <v>43265</v>
      </c>
      <c r="M2103" s="1">
        <f t="shared" si="1141"/>
        <v>22</v>
      </c>
      <c r="N2103" s="1">
        <f t="shared" si="1123"/>
        <v>18</v>
      </c>
      <c r="O2103" s="2">
        <f t="shared" si="1124"/>
        <v>1.0017992899999999</v>
      </c>
      <c r="P2103" s="13">
        <f t="shared" si="1151"/>
        <v>1.00089962</v>
      </c>
      <c r="Q2103" s="13">
        <f t="shared" si="1142"/>
        <v>1.4154868716315225</v>
      </c>
      <c r="R2103" s="2">
        <f t="shared" si="1147"/>
        <v>1.41803374</v>
      </c>
      <c r="S2103" s="2">
        <f t="shared" si="1138"/>
        <v>1.3848725200000001</v>
      </c>
      <c r="T2103" s="2">
        <f t="shared" si="1125"/>
        <v>322710.50432856998</v>
      </c>
      <c r="U2103" s="2">
        <f t="shared" si="1126"/>
        <v>1926.6974874507669</v>
      </c>
      <c r="V2103" s="2">
        <f t="shared" si="1127"/>
        <v>95319.784192278923</v>
      </c>
      <c r="W2103" s="2">
        <f t="shared" si="1128"/>
        <v>330271.90435803967</v>
      </c>
      <c r="X2103" s="17">
        <f t="shared" si="1129"/>
        <v>0</v>
      </c>
      <c r="Y2103" s="2">
        <f t="shared" si="1130"/>
        <v>0</v>
      </c>
      <c r="Z2103" s="72">
        <f t="shared" si="1131"/>
        <v>0</v>
      </c>
      <c r="AA2103" s="2">
        <f t="shared" si="1145"/>
        <v>0</v>
      </c>
      <c r="AB2103" s="12">
        <f t="shared" si="1139"/>
        <v>4.6600000000000003E-2</v>
      </c>
      <c r="AC2103" s="17">
        <f t="shared" si="1132"/>
        <v>18</v>
      </c>
      <c r="AD2103" s="17">
        <v>252</v>
      </c>
      <c r="AE2103" s="13">
        <f t="shared" si="1143"/>
        <v>1.003258642</v>
      </c>
      <c r="AF2103" s="2">
        <f t="shared" si="1146"/>
        <v>1051.59800324</v>
      </c>
      <c r="AG2103" s="2">
        <f t="shared" si="1133"/>
        <v>1076.2378989599999</v>
      </c>
      <c r="AH2103" s="3">
        <f t="shared" si="1134"/>
        <v>0</v>
      </c>
      <c r="AI2103" s="4" t="str">
        <f t="shared" si="1144"/>
        <v>A+J=</v>
      </c>
      <c r="AJ2103" s="11">
        <f t="shared" si="1140"/>
        <v>43265</v>
      </c>
      <c r="AK2103" s="11"/>
      <c r="AL2103" s="4"/>
      <c r="AM2103" s="1"/>
      <c r="AN2103" s="11"/>
      <c r="AO2103" s="1"/>
      <c r="AP2103" s="1"/>
      <c r="AQ2103" s="3"/>
      <c r="AR2103" s="3"/>
      <c r="AS2103" s="6"/>
      <c r="AT2103" s="1"/>
      <c r="AU2103" s="1"/>
      <c r="AV2103" s="1"/>
      <c r="AW2103" s="1"/>
      <c r="AX2103" s="1"/>
      <c r="AY2103" s="1"/>
      <c r="AZ2103" s="1"/>
      <c r="BA2103" s="1"/>
      <c r="BB2103" s="1"/>
    </row>
    <row r="2104" spans="1:54" x14ac:dyDescent="0.2">
      <c r="A2104" s="158">
        <f t="shared" si="1135"/>
        <v>43260</v>
      </c>
      <c r="B2104" s="2">
        <f t="shared" si="1119"/>
        <v>331440.44121944375</v>
      </c>
      <c r="C2104" s="2">
        <f t="shared" si="1136"/>
        <v>233025.42267830999</v>
      </c>
      <c r="D2104" s="2">
        <f>SUM(Y2104:Y$2170)</f>
        <v>5006.0666514999994</v>
      </c>
      <c r="E2104" s="73">
        <f t="shared" si="1120"/>
        <v>228019.35602680998</v>
      </c>
      <c r="F2104" s="88">
        <f t="shared" si="1148"/>
        <v>4950.95</v>
      </c>
      <c r="G2104" s="3">
        <f>IF(AND(N2104=1,N2103&gt;1),VLOOKUP(A2103,[1]Plan1!$BK$81:$BM$259,3),G2103)</f>
        <v>4961.84</v>
      </c>
      <c r="H2104" s="11">
        <f t="shared" si="1149"/>
        <v>43174</v>
      </c>
      <c r="I2104" s="11">
        <f t="shared" si="1150"/>
        <v>43205</v>
      </c>
      <c r="J2104" s="12">
        <f t="shared" si="1121"/>
        <v>2.1995778587948767E-3</v>
      </c>
      <c r="K2104" s="11">
        <f t="shared" si="1137"/>
        <v>43265</v>
      </c>
      <c r="L2104" s="11">
        <f t="shared" si="1122"/>
        <v>43265</v>
      </c>
      <c r="M2104" s="1">
        <f t="shared" si="1141"/>
        <v>22</v>
      </c>
      <c r="N2104" s="1">
        <f t="shared" si="1123"/>
        <v>19</v>
      </c>
      <c r="O2104" s="2">
        <f t="shared" si="1124"/>
        <v>1.00189935</v>
      </c>
      <c r="P2104" s="13">
        <f t="shared" si="1151"/>
        <v>1.00089962</v>
      </c>
      <c r="Q2104" s="13">
        <f t="shared" si="1142"/>
        <v>1.4154868716315225</v>
      </c>
      <c r="R2104" s="2">
        <f t="shared" si="1147"/>
        <v>1.4181753699999999</v>
      </c>
      <c r="S2104" s="2">
        <f t="shared" si="1138"/>
        <v>1.3848725200000001</v>
      </c>
      <c r="T2104" s="2">
        <f t="shared" si="1125"/>
        <v>322710.50432856998</v>
      </c>
      <c r="U2104" s="2">
        <f t="shared" si="1126"/>
        <v>1926.6974874507669</v>
      </c>
      <c r="V2104" s="2">
        <f t="shared" si="1127"/>
        <v>95352.078573672974</v>
      </c>
      <c r="W2104" s="2">
        <f t="shared" si="1128"/>
        <v>330304.19873943372</v>
      </c>
      <c r="X2104" s="17">
        <f t="shared" si="1129"/>
        <v>0</v>
      </c>
      <c r="Y2104" s="2">
        <f t="shared" si="1130"/>
        <v>0</v>
      </c>
      <c r="Z2104" s="72">
        <f t="shared" si="1131"/>
        <v>0</v>
      </c>
      <c r="AA2104" s="2">
        <f t="shared" si="1145"/>
        <v>0</v>
      </c>
      <c r="AB2104" s="12">
        <f t="shared" si="1139"/>
        <v>4.6600000000000003E-2</v>
      </c>
      <c r="AC2104" s="17">
        <f t="shared" si="1132"/>
        <v>19</v>
      </c>
      <c r="AD2104" s="17">
        <v>252</v>
      </c>
      <c r="AE2104" s="13">
        <f t="shared" si="1143"/>
        <v>1.003439988</v>
      </c>
      <c r="AF2104" s="2">
        <f t="shared" si="1146"/>
        <v>1110.12026236</v>
      </c>
      <c r="AG2104" s="2">
        <f t="shared" si="1133"/>
        <v>1136.24248001</v>
      </c>
      <c r="AH2104" s="3">
        <f t="shared" si="1134"/>
        <v>0</v>
      </c>
      <c r="AI2104" s="4" t="str">
        <f t="shared" si="1144"/>
        <v>A+J=</v>
      </c>
      <c r="AJ2104" s="11">
        <f t="shared" si="1140"/>
        <v>43265</v>
      </c>
      <c r="AK2104" s="11"/>
      <c r="AL2104" s="4"/>
      <c r="AM2104" s="1"/>
      <c r="AN2104" s="11"/>
      <c r="AO2104" s="1"/>
      <c r="AP2104" s="1"/>
      <c r="AQ2104" s="3"/>
      <c r="AR2104" s="3"/>
      <c r="AS2104" s="6"/>
      <c r="AT2104" s="1"/>
      <c r="AU2104" s="1"/>
      <c r="AV2104" s="1"/>
      <c r="AW2104" s="1"/>
      <c r="AX2104" s="1"/>
      <c r="AY2104" s="1"/>
      <c r="AZ2104" s="1"/>
      <c r="BA2104" s="1"/>
      <c r="BB2104" s="1"/>
    </row>
    <row r="2105" spans="1:54" x14ac:dyDescent="0.2">
      <c r="A2105" s="158">
        <f t="shared" si="1135"/>
        <v>43261</v>
      </c>
      <c r="B2105" s="2">
        <f t="shared" si="1119"/>
        <v>331440.44121944375</v>
      </c>
      <c r="C2105" s="2">
        <f t="shared" si="1136"/>
        <v>233025.42267830999</v>
      </c>
      <c r="D2105" s="2">
        <f>SUM(Y2105:Y$2170)</f>
        <v>5006.0666514999994</v>
      </c>
      <c r="E2105" s="73">
        <f t="shared" si="1120"/>
        <v>228019.35602680998</v>
      </c>
      <c r="F2105" s="88">
        <f t="shared" si="1148"/>
        <v>4950.95</v>
      </c>
      <c r="G2105" s="3">
        <f>IF(AND(N2105=1,N2104&gt;1),VLOOKUP(A2104,[1]Plan1!$BK$81:$BM$259,3),G2104)</f>
        <v>4961.84</v>
      </c>
      <c r="H2105" s="11">
        <f t="shared" si="1149"/>
        <v>43174</v>
      </c>
      <c r="I2105" s="11">
        <f t="shared" si="1150"/>
        <v>43205</v>
      </c>
      <c r="J2105" s="12">
        <f t="shared" si="1121"/>
        <v>2.1995778587948767E-3</v>
      </c>
      <c r="K2105" s="11">
        <f t="shared" si="1137"/>
        <v>43265</v>
      </c>
      <c r="L2105" s="11">
        <f t="shared" si="1122"/>
        <v>43265</v>
      </c>
      <c r="M2105" s="1">
        <f t="shared" si="1141"/>
        <v>22</v>
      </c>
      <c r="N2105" s="1">
        <f t="shared" si="1123"/>
        <v>19</v>
      </c>
      <c r="O2105" s="2">
        <f t="shared" si="1124"/>
        <v>1.00189935</v>
      </c>
      <c r="P2105" s="13">
        <f t="shared" si="1151"/>
        <v>1.00089962</v>
      </c>
      <c r="Q2105" s="13">
        <f t="shared" si="1142"/>
        <v>1.4154868716315225</v>
      </c>
      <c r="R2105" s="2">
        <f t="shared" si="1147"/>
        <v>1.4181753699999999</v>
      </c>
      <c r="S2105" s="2">
        <f t="shared" si="1138"/>
        <v>1.3848725200000001</v>
      </c>
      <c r="T2105" s="2">
        <f t="shared" si="1125"/>
        <v>322710.50432856998</v>
      </c>
      <c r="U2105" s="2">
        <f t="shared" si="1126"/>
        <v>1926.6974874507669</v>
      </c>
      <c r="V2105" s="2">
        <f t="shared" si="1127"/>
        <v>95352.078573672974</v>
      </c>
      <c r="W2105" s="2">
        <f t="shared" si="1128"/>
        <v>330304.19873943372</v>
      </c>
      <c r="X2105" s="17">
        <f t="shared" si="1129"/>
        <v>0</v>
      </c>
      <c r="Y2105" s="2">
        <f t="shared" si="1130"/>
        <v>0</v>
      </c>
      <c r="Z2105" s="72">
        <f t="shared" si="1131"/>
        <v>0</v>
      </c>
      <c r="AA2105" s="2">
        <f t="shared" si="1145"/>
        <v>0</v>
      </c>
      <c r="AB2105" s="12">
        <f t="shared" si="1139"/>
        <v>4.6600000000000003E-2</v>
      </c>
      <c r="AC2105" s="17">
        <f t="shared" si="1132"/>
        <v>19</v>
      </c>
      <c r="AD2105" s="17">
        <v>252</v>
      </c>
      <c r="AE2105" s="13">
        <f t="shared" si="1143"/>
        <v>1.003439988</v>
      </c>
      <c r="AF2105" s="2">
        <f t="shared" si="1146"/>
        <v>1110.12026236</v>
      </c>
      <c r="AG2105" s="2">
        <f t="shared" si="1133"/>
        <v>1136.24248001</v>
      </c>
      <c r="AH2105" s="3">
        <f t="shared" si="1134"/>
        <v>0</v>
      </c>
      <c r="AI2105" s="4" t="str">
        <f t="shared" si="1144"/>
        <v>A+J=</v>
      </c>
      <c r="AJ2105" s="11">
        <f t="shared" si="1140"/>
        <v>43265</v>
      </c>
      <c r="AK2105" s="11"/>
      <c r="AL2105" s="4"/>
      <c r="AM2105" s="1"/>
      <c r="AN2105" s="11"/>
      <c r="AO2105" s="1"/>
      <c r="AP2105" s="1"/>
      <c r="AQ2105" s="3"/>
      <c r="AR2105" s="3"/>
      <c r="AS2105" s="6"/>
      <c r="AT2105" s="1"/>
      <c r="AU2105" s="1"/>
      <c r="AV2105" s="1"/>
      <c r="AW2105" s="1"/>
      <c r="AX2105" s="1"/>
      <c r="AY2105" s="1"/>
      <c r="AZ2105" s="1"/>
      <c r="BA2105" s="1"/>
      <c r="BB2105" s="1"/>
    </row>
    <row r="2106" spans="1:54" x14ac:dyDescent="0.2">
      <c r="A2106" s="158">
        <f t="shared" si="1135"/>
        <v>43262</v>
      </c>
      <c r="B2106" s="2">
        <f t="shared" si="1119"/>
        <v>331440.44121944375</v>
      </c>
      <c r="C2106" s="2">
        <f t="shared" si="1136"/>
        <v>233025.42267830999</v>
      </c>
      <c r="D2106" s="2">
        <f>SUM(Y2106:Y$2170)</f>
        <v>5006.0666514999994</v>
      </c>
      <c r="E2106" s="73">
        <f t="shared" si="1120"/>
        <v>228019.35602680998</v>
      </c>
      <c r="F2106" s="88">
        <f t="shared" si="1148"/>
        <v>4950.95</v>
      </c>
      <c r="G2106" s="3">
        <f>IF(AND(N2106=1,N2105&gt;1),VLOOKUP(A2105,[1]Plan1!$BK$81:$BM$259,3),G2105)</f>
        <v>4961.84</v>
      </c>
      <c r="H2106" s="11">
        <f t="shared" si="1149"/>
        <v>43174</v>
      </c>
      <c r="I2106" s="11">
        <f t="shared" si="1150"/>
        <v>43205</v>
      </c>
      <c r="J2106" s="12">
        <f t="shared" si="1121"/>
        <v>2.1995778587948767E-3</v>
      </c>
      <c r="K2106" s="11">
        <f t="shared" si="1137"/>
        <v>43265</v>
      </c>
      <c r="L2106" s="11">
        <f t="shared" si="1122"/>
        <v>43265</v>
      </c>
      <c r="M2106" s="1">
        <f t="shared" si="1141"/>
        <v>22</v>
      </c>
      <c r="N2106" s="1">
        <f t="shared" si="1123"/>
        <v>19</v>
      </c>
      <c r="O2106" s="2">
        <f t="shared" si="1124"/>
        <v>1.00189935</v>
      </c>
      <c r="P2106" s="13">
        <f t="shared" si="1151"/>
        <v>1.00089962</v>
      </c>
      <c r="Q2106" s="13">
        <f t="shared" si="1142"/>
        <v>1.4154868716315225</v>
      </c>
      <c r="R2106" s="2">
        <f t="shared" si="1147"/>
        <v>1.4181753699999999</v>
      </c>
      <c r="S2106" s="2">
        <f t="shared" si="1138"/>
        <v>1.3848725200000001</v>
      </c>
      <c r="T2106" s="2">
        <f t="shared" si="1125"/>
        <v>322710.50432856998</v>
      </c>
      <c r="U2106" s="2">
        <f t="shared" si="1126"/>
        <v>1926.6974874507669</v>
      </c>
      <c r="V2106" s="2">
        <f t="shared" si="1127"/>
        <v>95352.078573672974</v>
      </c>
      <c r="W2106" s="2">
        <f t="shared" si="1128"/>
        <v>330304.19873943372</v>
      </c>
      <c r="X2106" s="17">
        <f t="shared" si="1129"/>
        <v>0</v>
      </c>
      <c r="Y2106" s="2">
        <f t="shared" si="1130"/>
        <v>0</v>
      </c>
      <c r="Z2106" s="72">
        <f t="shared" si="1131"/>
        <v>0</v>
      </c>
      <c r="AA2106" s="2">
        <f t="shared" si="1145"/>
        <v>0</v>
      </c>
      <c r="AB2106" s="12">
        <f t="shared" si="1139"/>
        <v>4.6600000000000003E-2</v>
      </c>
      <c r="AC2106" s="17">
        <f t="shared" si="1132"/>
        <v>19</v>
      </c>
      <c r="AD2106" s="17">
        <v>252</v>
      </c>
      <c r="AE2106" s="13">
        <f t="shared" si="1143"/>
        <v>1.003439988</v>
      </c>
      <c r="AF2106" s="2">
        <f t="shared" si="1146"/>
        <v>1110.12026236</v>
      </c>
      <c r="AG2106" s="2">
        <f t="shared" si="1133"/>
        <v>1136.24248001</v>
      </c>
      <c r="AH2106" s="3">
        <f t="shared" si="1134"/>
        <v>0</v>
      </c>
      <c r="AI2106" s="4" t="str">
        <f t="shared" si="1144"/>
        <v>A+J=</v>
      </c>
      <c r="AJ2106" s="11">
        <f t="shared" si="1140"/>
        <v>43265</v>
      </c>
      <c r="AK2106" s="11"/>
      <c r="AL2106" s="4"/>
      <c r="AM2106" s="1"/>
      <c r="AN2106" s="11"/>
      <c r="AO2106" s="1"/>
      <c r="AP2106" s="1"/>
      <c r="AQ2106" s="3"/>
      <c r="AR2106" s="3"/>
      <c r="AS2106" s="6"/>
      <c r="AT2106" s="1"/>
      <c r="AU2106" s="1"/>
      <c r="AV2106" s="1"/>
      <c r="AW2106" s="1"/>
      <c r="AX2106" s="1"/>
      <c r="AY2106" s="1"/>
      <c r="AZ2106" s="1"/>
      <c r="BA2106" s="1"/>
      <c r="BB2106" s="1"/>
    </row>
    <row r="2107" spans="1:54" x14ac:dyDescent="0.2">
      <c r="A2107" s="158">
        <f t="shared" si="1135"/>
        <v>43263</v>
      </c>
      <c r="B2107" s="2">
        <f t="shared" si="1119"/>
        <v>331532.76541469136</v>
      </c>
      <c r="C2107" s="2">
        <f t="shared" si="1136"/>
        <v>233025.42267830999</v>
      </c>
      <c r="D2107" s="2">
        <f>SUM(Y2107:Y$2170)</f>
        <v>5006.0666514999994</v>
      </c>
      <c r="E2107" s="73">
        <f t="shared" si="1120"/>
        <v>228019.35602680998</v>
      </c>
      <c r="F2107" s="88">
        <f t="shared" si="1148"/>
        <v>4950.95</v>
      </c>
      <c r="G2107" s="3">
        <f>IF(AND(N2107=1,N2106&gt;1),VLOOKUP(A2106,[1]Plan1!$BK$81:$BM$259,3),G2106)</f>
        <v>4961.84</v>
      </c>
      <c r="H2107" s="11">
        <f t="shared" si="1149"/>
        <v>43174</v>
      </c>
      <c r="I2107" s="11">
        <f t="shared" si="1150"/>
        <v>43205</v>
      </c>
      <c r="J2107" s="12">
        <f t="shared" si="1121"/>
        <v>2.1995778587948767E-3</v>
      </c>
      <c r="K2107" s="11">
        <f t="shared" si="1137"/>
        <v>43265</v>
      </c>
      <c r="L2107" s="11">
        <f t="shared" si="1122"/>
        <v>43265</v>
      </c>
      <c r="M2107" s="1">
        <f t="shared" si="1141"/>
        <v>22</v>
      </c>
      <c r="N2107" s="1">
        <f t="shared" si="1123"/>
        <v>20</v>
      </c>
      <c r="O2107" s="2">
        <f t="shared" si="1124"/>
        <v>1.00199941</v>
      </c>
      <c r="P2107" s="13">
        <f t="shared" si="1151"/>
        <v>1.00089962</v>
      </c>
      <c r="Q2107" s="13">
        <f t="shared" si="1142"/>
        <v>1.4154868716315225</v>
      </c>
      <c r="R2107" s="2">
        <f t="shared" si="1147"/>
        <v>1.41831701</v>
      </c>
      <c r="S2107" s="2">
        <f t="shared" si="1138"/>
        <v>1.3848725200000001</v>
      </c>
      <c r="T2107" s="2">
        <f t="shared" si="1125"/>
        <v>322710.50432856998</v>
      </c>
      <c r="U2107" s="2">
        <f t="shared" si="1126"/>
        <v>1926.6974874507669</v>
      </c>
      <c r="V2107" s="2">
        <f t="shared" si="1127"/>
        <v>95384.375235260624</v>
      </c>
      <c r="W2107" s="2">
        <f t="shared" si="1128"/>
        <v>330336.49540102138</v>
      </c>
      <c r="X2107" s="17">
        <f t="shared" si="1129"/>
        <v>0</v>
      </c>
      <c r="Y2107" s="2">
        <f t="shared" si="1130"/>
        <v>0</v>
      </c>
      <c r="Z2107" s="72">
        <f t="shared" si="1131"/>
        <v>0</v>
      </c>
      <c r="AA2107" s="2">
        <f t="shared" si="1145"/>
        <v>0</v>
      </c>
      <c r="AB2107" s="12">
        <f t="shared" si="1139"/>
        <v>4.6600000000000003E-2</v>
      </c>
      <c r="AC2107" s="17">
        <f t="shared" si="1132"/>
        <v>20</v>
      </c>
      <c r="AD2107" s="17">
        <v>252</v>
      </c>
      <c r="AE2107" s="13">
        <f t="shared" si="1143"/>
        <v>1.0036213679999999</v>
      </c>
      <c r="AF2107" s="2">
        <f t="shared" si="1146"/>
        <v>1168.65349363</v>
      </c>
      <c r="AG2107" s="2">
        <f t="shared" si="1133"/>
        <v>1196.27001367</v>
      </c>
      <c r="AH2107" s="3">
        <f t="shared" si="1134"/>
        <v>0</v>
      </c>
      <c r="AI2107" s="4" t="str">
        <f t="shared" si="1144"/>
        <v>A+J=</v>
      </c>
      <c r="AJ2107" s="11">
        <f t="shared" si="1140"/>
        <v>43265</v>
      </c>
      <c r="AK2107" s="11"/>
      <c r="AL2107" s="4"/>
      <c r="AM2107" s="1"/>
      <c r="AN2107" s="11"/>
      <c r="AO2107" s="1"/>
      <c r="AP2107" s="1"/>
      <c r="AQ2107" s="3"/>
      <c r="AR2107" s="3"/>
      <c r="AS2107" s="6"/>
      <c r="AT2107" s="1"/>
      <c r="AU2107" s="1"/>
      <c r="AV2107" s="1"/>
      <c r="AW2107" s="1"/>
      <c r="AX2107" s="1"/>
      <c r="AY2107" s="1"/>
      <c r="AZ2107" s="1"/>
      <c r="BA2107" s="1"/>
      <c r="BB2107" s="1"/>
    </row>
    <row r="2108" spans="1:54" x14ac:dyDescent="0.2">
      <c r="A2108" s="158">
        <f t="shared" si="1135"/>
        <v>43264</v>
      </c>
      <c r="B2108" s="2">
        <f t="shared" si="1119"/>
        <v>331625.11647541611</v>
      </c>
      <c r="C2108" s="2">
        <f t="shared" si="1136"/>
        <v>233025.42267830999</v>
      </c>
      <c r="D2108" s="2">
        <f>SUM(Y2108:Y$2170)</f>
        <v>5006.0666514999994</v>
      </c>
      <c r="E2108" s="73">
        <f t="shared" si="1120"/>
        <v>228019.35602680998</v>
      </c>
      <c r="F2108" s="88">
        <f t="shared" si="1148"/>
        <v>4950.95</v>
      </c>
      <c r="G2108" s="3">
        <f>IF(AND(N2108=1,N2107&gt;1),VLOOKUP(A2107,[1]Plan1!$BK$81:$BM$259,3),G2107)</f>
        <v>4961.84</v>
      </c>
      <c r="H2108" s="11">
        <f t="shared" si="1149"/>
        <v>43174</v>
      </c>
      <c r="I2108" s="11">
        <f t="shared" si="1150"/>
        <v>43205</v>
      </c>
      <c r="J2108" s="12">
        <f t="shared" si="1121"/>
        <v>2.1995778587948767E-3</v>
      </c>
      <c r="K2108" s="11">
        <f t="shared" si="1137"/>
        <v>43265</v>
      </c>
      <c r="L2108" s="11">
        <f t="shared" si="1122"/>
        <v>43265</v>
      </c>
      <c r="M2108" s="1">
        <f t="shared" si="1141"/>
        <v>22</v>
      </c>
      <c r="N2108" s="1">
        <f t="shared" si="1123"/>
        <v>21</v>
      </c>
      <c r="O2108" s="2">
        <f t="shared" si="1124"/>
        <v>1.00209949</v>
      </c>
      <c r="P2108" s="13">
        <f t="shared" si="1151"/>
        <v>1.00089962</v>
      </c>
      <c r="Q2108" s="13">
        <f t="shared" si="1142"/>
        <v>1.4154868716315225</v>
      </c>
      <c r="R2108" s="2">
        <f t="shared" si="1147"/>
        <v>1.4184586699999999</v>
      </c>
      <c r="S2108" s="2">
        <f t="shared" si="1138"/>
        <v>1.3848725200000001</v>
      </c>
      <c r="T2108" s="2">
        <f t="shared" si="1125"/>
        <v>322710.50432856998</v>
      </c>
      <c r="U2108" s="2">
        <f t="shared" si="1126"/>
        <v>1926.6974874507669</v>
      </c>
      <c r="V2108" s="2">
        <f t="shared" si="1127"/>
        <v>95416.676457235371</v>
      </c>
      <c r="W2108" s="2">
        <f t="shared" si="1128"/>
        <v>330368.7966229961</v>
      </c>
      <c r="X2108" s="17">
        <f t="shared" si="1129"/>
        <v>0</v>
      </c>
      <c r="Y2108" s="2">
        <f t="shared" si="1130"/>
        <v>0</v>
      </c>
      <c r="Z2108" s="72">
        <f t="shared" si="1131"/>
        <v>0</v>
      </c>
      <c r="AA2108" s="2">
        <f t="shared" si="1145"/>
        <v>0</v>
      </c>
      <c r="AB2108" s="12">
        <f t="shared" si="1139"/>
        <v>4.6600000000000003E-2</v>
      </c>
      <c r="AC2108" s="17">
        <f t="shared" si="1132"/>
        <v>21</v>
      </c>
      <c r="AD2108" s="17">
        <v>252</v>
      </c>
      <c r="AE2108" s="13">
        <f t="shared" si="1143"/>
        <v>1.00380278</v>
      </c>
      <c r="AF2108" s="2">
        <f t="shared" si="1146"/>
        <v>1227.19705165</v>
      </c>
      <c r="AG2108" s="2">
        <f t="shared" si="1133"/>
        <v>1256.31985242</v>
      </c>
      <c r="AH2108" s="3">
        <f t="shared" si="1134"/>
        <v>0</v>
      </c>
      <c r="AI2108" s="4" t="str">
        <f t="shared" si="1144"/>
        <v>A+J=</v>
      </c>
      <c r="AJ2108" s="11">
        <f t="shared" si="1140"/>
        <v>43265</v>
      </c>
      <c r="AK2108" s="11"/>
      <c r="AL2108" s="4"/>
      <c r="AM2108" s="1"/>
      <c r="AN2108" s="11"/>
      <c r="AO2108" s="1"/>
      <c r="AP2108" s="1"/>
      <c r="AQ2108" s="3"/>
      <c r="AR2108" s="3"/>
      <c r="AS2108" s="6"/>
      <c r="AT2108" s="1"/>
      <c r="AU2108" s="1"/>
      <c r="AV2108" s="1"/>
      <c r="AW2108" s="1"/>
      <c r="AX2108" s="1"/>
      <c r="AY2108" s="1"/>
      <c r="AZ2108" s="1"/>
      <c r="BA2108" s="1"/>
      <c r="BB2108" s="1"/>
    </row>
    <row r="2109" spans="1:54" x14ac:dyDescent="0.2">
      <c r="A2109" s="158">
        <f t="shared" si="1135"/>
        <v>43265</v>
      </c>
      <c r="B2109" s="2">
        <f t="shared" si="1119"/>
        <v>331717.49015903089</v>
      </c>
      <c r="C2109" s="2">
        <f t="shared" si="1136"/>
        <v>233025.42267830999</v>
      </c>
      <c r="D2109" s="2">
        <f>SUM(Y2109:Y$2170)</f>
        <v>5006.0666514999994</v>
      </c>
      <c r="E2109" s="73">
        <f t="shared" si="1120"/>
        <v>228019.35602680998</v>
      </c>
      <c r="F2109" s="88">
        <f t="shared" si="1148"/>
        <v>4950.95</v>
      </c>
      <c r="G2109" s="3">
        <f>IF(AND(N2109=1,N2108&gt;1),VLOOKUP(A2108,[1]Plan1!$BK$81:$BM$259,3),G2108)</f>
        <v>4961.84</v>
      </c>
      <c r="H2109" s="11">
        <f t="shared" si="1149"/>
        <v>43174</v>
      </c>
      <c r="I2109" s="11">
        <f t="shared" si="1150"/>
        <v>43205</v>
      </c>
      <c r="J2109" s="12">
        <f t="shared" si="1121"/>
        <v>2.1995778587948767E-3</v>
      </c>
      <c r="K2109" s="11">
        <f t="shared" si="1137"/>
        <v>43297</v>
      </c>
      <c r="L2109" s="11">
        <f t="shared" si="1122"/>
        <v>43265</v>
      </c>
      <c r="M2109" s="1">
        <f t="shared" si="1141"/>
        <v>22</v>
      </c>
      <c r="N2109" s="1">
        <f t="shared" si="1123"/>
        <v>22</v>
      </c>
      <c r="O2109" s="2">
        <f t="shared" si="1124"/>
        <v>1.0021995699999999</v>
      </c>
      <c r="P2109" s="13">
        <f t="shared" si="1151"/>
        <v>1.00089962</v>
      </c>
      <c r="Q2109" s="13">
        <f t="shared" si="1142"/>
        <v>1.4154868716315225</v>
      </c>
      <c r="R2109" s="2">
        <f t="shared" si="1147"/>
        <v>1.4186003300000001</v>
      </c>
      <c r="S2109" s="2">
        <f t="shared" si="1138"/>
        <v>1.3848725200000001</v>
      </c>
      <c r="T2109" s="2">
        <f t="shared" si="1125"/>
        <v>322710.50432856998</v>
      </c>
      <c r="U2109" s="2">
        <f t="shared" si="1126"/>
        <v>1926.6974874507669</v>
      </c>
      <c r="V2109" s="2">
        <f t="shared" si="1127"/>
        <v>95448.977679210162</v>
      </c>
      <c r="W2109" s="2">
        <f t="shared" si="1128"/>
        <v>330401.09784497088</v>
      </c>
      <c r="X2109" s="17">
        <f t="shared" si="1129"/>
        <v>69</v>
      </c>
      <c r="Y2109" s="2">
        <f t="shared" si="1130"/>
        <v>1648.2191078999999</v>
      </c>
      <c r="Z2109" s="72">
        <f t="shared" si="1131"/>
        <v>7.0731300000000004E-3</v>
      </c>
      <c r="AA2109" s="2">
        <f t="shared" si="1145"/>
        <v>2282.5733494800002</v>
      </c>
      <c r="AB2109" s="12">
        <f t="shared" si="1139"/>
        <v>4.6600000000000003E-2</v>
      </c>
      <c r="AC2109" s="17">
        <f t="shared" si="1132"/>
        <v>22</v>
      </c>
      <c r="AD2109" s="17">
        <v>252</v>
      </c>
      <c r="AE2109" s="13">
        <f t="shared" si="1143"/>
        <v>1.003984225</v>
      </c>
      <c r="AF2109" s="2">
        <f t="shared" si="1146"/>
        <v>1285.7512591</v>
      </c>
      <c r="AG2109" s="2">
        <f t="shared" si="1133"/>
        <v>1316.39231406</v>
      </c>
      <c r="AH2109" s="3">
        <f t="shared" si="1134"/>
        <v>3568.3246085800001</v>
      </c>
      <c r="AI2109" s="4" t="str">
        <f t="shared" si="1144"/>
        <v>A+J=</v>
      </c>
      <c r="AJ2109" s="11">
        <f t="shared" si="1140"/>
        <v>43265</v>
      </c>
      <c r="AK2109" s="11"/>
      <c r="AL2109" s="4"/>
      <c r="AM2109" s="1"/>
      <c r="AN2109" s="11"/>
      <c r="AO2109" s="1"/>
      <c r="AP2109" s="1"/>
      <c r="AQ2109" s="3"/>
      <c r="AR2109" s="3"/>
      <c r="AS2109" s="6"/>
      <c r="AT2109" s="1"/>
      <c r="AU2109" s="1"/>
      <c r="AV2109" s="1"/>
      <c r="AW2109" s="1"/>
      <c r="AX2109" s="1"/>
      <c r="AY2109" s="1"/>
      <c r="AZ2109" s="1"/>
      <c r="BA2109" s="1"/>
      <c r="BB2109" s="1"/>
    </row>
    <row r="2110" spans="1:54" x14ac:dyDescent="0.2">
      <c r="A2110" s="158">
        <f t="shared" si="1135"/>
        <v>43266</v>
      </c>
      <c r="B2110" s="2">
        <f t="shared" si="1119"/>
        <v>328236.55101870396</v>
      </c>
      <c r="C2110" s="2">
        <f t="shared" si="1136"/>
        <v>231377.20357041</v>
      </c>
      <c r="D2110" s="2">
        <f>SUM(Y2110:Y$2170)</f>
        <v>3357.8475435999999</v>
      </c>
      <c r="E2110" s="73">
        <f t="shared" si="1120"/>
        <v>228019.35602681001</v>
      </c>
      <c r="F2110" s="88">
        <f t="shared" si="1148"/>
        <v>4961.84</v>
      </c>
      <c r="G2110" s="3">
        <f>IF(AND(N2110=1,N2109&gt;1),VLOOKUP(A2109,[1]Plan1!$BK$81:$BM$259,3),G2109)</f>
        <v>4981.6899999999996</v>
      </c>
      <c r="H2110" s="11">
        <f t="shared" si="1149"/>
        <v>43205</v>
      </c>
      <c r="I2110" s="11">
        <f t="shared" si="1150"/>
        <v>43235</v>
      </c>
      <c r="J2110" s="12">
        <f t="shared" si="1121"/>
        <v>4.0005320606870676E-3</v>
      </c>
      <c r="K2110" s="11">
        <f t="shared" si="1137"/>
        <v>43297</v>
      </c>
      <c r="L2110" s="11">
        <f t="shared" si="1122"/>
        <v>43297</v>
      </c>
      <c r="M2110" s="1">
        <f t="shared" si="1141"/>
        <v>22</v>
      </c>
      <c r="N2110" s="1">
        <f t="shared" si="1123"/>
        <v>1</v>
      </c>
      <c r="O2110" s="2">
        <f t="shared" si="1124"/>
        <v>1.0001814899999999</v>
      </c>
      <c r="P2110" s="13">
        <f t="shared" si="1151"/>
        <v>1.0021995699999999</v>
      </c>
      <c r="Q2110" s="13">
        <f t="shared" si="1142"/>
        <v>1.4186003340897571</v>
      </c>
      <c r="R2110" s="2">
        <f t="shared" si="1147"/>
        <v>1.4188577899999999</v>
      </c>
      <c r="S2110" s="2">
        <f t="shared" si="1138"/>
        <v>1.3848725200000001</v>
      </c>
      <c r="T2110" s="2">
        <f t="shared" si="1125"/>
        <v>320427.9309791</v>
      </c>
      <c r="U2110" s="2">
        <f t="shared" si="1126"/>
        <v>1292.3432458811419</v>
      </c>
      <c r="V2110" s="2">
        <f t="shared" si="1127"/>
        <v>95507.683542612795</v>
      </c>
      <c r="W2110" s="2">
        <f t="shared" si="1128"/>
        <v>328177.23035890394</v>
      </c>
      <c r="X2110" s="17">
        <f t="shared" si="1129"/>
        <v>0</v>
      </c>
      <c r="Y2110" s="2">
        <f t="shared" si="1130"/>
        <v>0</v>
      </c>
      <c r="Z2110" s="72">
        <f t="shared" si="1131"/>
        <v>0</v>
      </c>
      <c r="AA2110" s="2">
        <f t="shared" si="1145"/>
        <v>0</v>
      </c>
      <c r="AB2110" s="12">
        <f t="shared" si="1139"/>
        <v>4.6600000000000003E-2</v>
      </c>
      <c r="AC2110" s="17">
        <f t="shared" si="1132"/>
        <v>1</v>
      </c>
      <c r="AD2110" s="17">
        <v>252</v>
      </c>
      <c r="AE2110" s="13">
        <f t="shared" si="1143"/>
        <v>1.0001807579999999</v>
      </c>
      <c r="AF2110" s="2">
        <f t="shared" si="1146"/>
        <v>57.919911939999999</v>
      </c>
      <c r="AG2110" s="2">
        <f t="shared" si="1133"/>
        <v>59.320659800000001</v>
      </c>
      <c r="AH2110" s="3">
        <f t="shared" si="1134"/>
        <v>0</v>
      </c>
      <c r="AI2110" s="4" t="str">
        <f t="shared" si="1144"/>
        <v>A+J=</v>
      </c>
      <c r="AJ2110" s="11">
        <f t="shared" si="1140"/>
        <v>43297</v>
      </c>
      <c r="AK2110" s="11"/>
      <c r="AL2110" s="4"/>
      <c r="AM2110" s="1"/>
      <c r="AN2110" s="11"/>
      <c r="AO2110" s="1"/>
      <c r="AP2110" s="1"/>
      <c r="AQ2110" s="3"/>
      <c r="AR2110" s="3"/>
      <c r="AS2110" s="6"/>
      <c r="AT2110" s="1"/>
      <c r="AU2110" s="1"/>
      <c r="AV2110" s="1"/>
      <c r="AW2110" s="1"/>
      <c r="AX2110" s="1"/>
      <c r="AY2110" s="1"/>
      <c r="AZ2110" s="1"/>
      <c r="BA2110" s="1"/>
      <c r="BB2110" s="1"/>
    </row>
    <row r="2111" spans="1:54" x14ac:dyDescent="0.2">
      <c r="A2111" s="158">
        <f t="shared" si="1135"/>
        <v>43267</v>
      </c>
      <c r="B2111" s="2">
        <f t="shared" si="1119"/>
        <v>328354.62295467802</v>
      </c>
      <c r="C2111" s="2">
        <f t="shared" si="1136"/>
        <v>231377.20357041</v>
      </c>
      <c r="D2111" s="2">
        <f>SUM(Y2111:Y$2170)</f>
        <v>3357.8475435999999</v>
      </c>
      <c r="E2111" s="73">
        <f t="shared" si="1120"/>
        <v>228019.35602681001</v>
      </c>
      <c r="F2111" s="88">
        <f t="shared" si="1148"/>
        <v>4961.84</v>
      </c>
      <c r="G2111" s="3">
        <f>IF(AND(N2111=1,N2110&gt;1),VLOOKUP(A2110,[1]Plan1!$BK$81:$BM$259,3),G2110)</f>
        <v>4981.6899999999996</v>
      </c>
      <c r="H2111" s="11">
        <f t="shared" si="1149"/>
        <v>43205</v>
      </c>
      <c r="I2111" s="11">
        <f t="shared" si="1150"/>
        <v>43235</v>
      </c>
      <c r="J2111" s="12">
        <f t="shared" si="1121"/>
        <v>4.0005320606870676E-3</v>
      </c>
      <c r="K2111" s="11">
        <f t="shared" si="1137"/>
        <v>43297</v>
      </c>
      <c r="L2111" s="11">
        <f t="shared" si="1122"/>
        <v>43297</v>
      </c>
      <c r="M2111" s="1">
        <f t="shared" si="1141"/>
        <v>22</v>
      </c>
      <c r="N2111" s="1">
        <f t="shared" si="1123"/>
        <v>2</v>
      </c>
      <c r="O2111" s="2">
        <f t="shared" si="1124"/>
        <v>1.00036302</v>
      </c>
      <c r="P2111" s="13">
        <f t="shared" si="1151"/>
        <v>1.0021995699999999</v>
      </c>
      <c r="Q2111" s="13">
        <f t="shared" si="1142"/>
        <v>1.4186003340897571</v>
      </c>
      <c r="R2111" s="2">
        <f t="shared" si="1147"/>
        <v>1.41911531</v>
      </c>
      <c r="S2111" s="2">
        <f t="shared" si="1138"/>
        <v>1.3848725200000001</v>
      </c>
      <c r="T2111" s="2">
        <f t="shared" si="1125"/>
        <v>320427.9309791</v>
      </c>
      <c r="U2111" s="2">
        <f t="shared" si="1126"/>
        <v>1292.3432458811419</v>
      </c>
      <c r="V2111" s="2">
        <f t="shared" si="1127"/>
        <v>95566.403087176848</v>
      </c>
      <c r="W2111" s="2">
        <f t="shared" si="1128"/>
        <v>328235.94990346802</v>
      </c>
      <c r="X2111" s="17">
        <f t="shared" si="1129"/>
        <v>0</v>
      </c>
      <c r="Y2111" s="2">
        <f t="shared" si="1130"/>
        <v>0</v>
      </c>
      <c r="Z2111" s="72">
        <f t="shared" si="1131"/>
        <v>0</v>
      </c>
      <c r="AA2111" s="2">
        <f t="shared" si="1145"/>
        <v>0</v>
      </c>
      <c r="AB2111" s="12">
        <f t="shared" si="1139"/>
        <v>4.6600000000000003E-2</v>
      </c>
      <c r="AC2111" s="17">
        <f t="shared" si="1132"/>
        <v>2</v>
      </c>
      <c r="AD2111" s="17">
        <v>252</v>
      </c>
      <c r="AE2111" s="13">
        <f t="shared" si="1143"/>
        <v>1.0003615480000001</v>
      </c>
      <c r="AF2111" s="2">
        <f t="shared" si="1146"/>
        <v>115.85007758</v>
      </c>
      <c r="AG2111" s="2">
        <f t="shared" si="1133"/>
        <v>118.67305121</v>
      </c>
      <c r="AH2111" s="3">
        <f t="shared" si="1134"/>
        <v>0</v>
      </c>
      <c r="AI2111" s="4" t="str">
        <f t="shared" si="1144"/>
        <v>A+J=</v>
      </c>
      <c r="AJ2111" s="11">
        <f t="shared" si="1140"/>
        <v>43297</v>
      </c>
      <c r="AK2111" s="11"/>
      <c r="AL2111" s="4"/>
      <c r="AM2111" s="1"/>
      <c r="AN2111" s="11"/>
      <c r="AO2111" s="1"/>
      <c r="AP2111" s="1"/>
      <c r="AQ2111" s="3"/>
      <c r="AR2111" s="3"/>
      <c r="AS2111" s="6"/>
      <c r="AT2111" s="1"/>
      <c r="AU2111" s="1"/>
      <c r="AV2111" s="1"/>
      <c r="AW2111" s="1"/>
      <c r="AX2111" s="1"/>
      <c r="AY2111" s="1"/>
      <c r="AZ2111" s="1"/>
      <c r="BA2111" s="1"/>
      <c r="BB2111" s="1"/>
    </row>
    <row r="2112" spans="1:54" x14ac:dyDescent="0.2">
      <c r="A2112" s="158">
        <f t="shared" si="1135"/>
        <v>43268</v>
      </c>
      <c r="B2112" s="2">
        <f t="shared" si="1119"/>
        <v>328354.62295467802</v>
      </c>
      <c r="C2112" s="2">
        <f t="shared" si="1136"/>
        <v>231377.20357041</v>
      </c>
      <c r="D2112" s="2">
        <f>SUM(Y2112:Y$2170)</f>
        <v>3357.8475435999999</v>
      </c>
      <c r="E2112" s="73">
        <f t="shared" si="1120"/>
        <v>228019.35602681001</v>
      </c>
      <c r="F2112" s="88">
        <f t="shared" si="1148"/>
        <v>4961.84</v>
      </c>
      <c r="G2112" s="3">
        <f>IF(AND(N2112=1,N2111&gt;1),VLOOKUP(A2111,[1]Plan1!$BK$81:$BM$259,3),G2111)</f>
        <v>4981.6899999999996</v>
      </c>
      <c r="H2112" s="11">
        <f t="shared" si="1149"/>
        <v>43205</v>
      </c>
      <c r="I2112" s="11">
        <f t="shared" si="1150"/>
        <v>43235</v>
      </c>
      <c r="J2112" s="12">
        <f t="shared" si="1121"/>
        <v>4.0005320606870676E-3</v>
      </c>
      <c r="K2112" s="11">
        <f t="shared" si="1137"/>
        <v>43297</v>
      </c>
      <c r="L2112" s="11">
        <f t="shared" si="1122"/>
        <v>43297</v>
      </c>
      <c r="M2112" s="1">
        <f t="shared" si="1141"/>
        <v>22</v>
      </c>
      <c r="N2112" s="1">
        <f t="shared" si="1123"/>
        <v>2</v>
      </c>
      <c r="O2112" s="2">
        <f t="shared" si="1124"/>
        <v>1.00036302</v>
      </c>
      <c r="P2112" s="13">
        <f t="shared" si="1151"/>
        <v>1.0021995699999999</v>
      </c>
      <c r="Q2112" s="13">
        <f t="shared" si="1142"/>
        <v>1.4186003340897571</v>
      </c>
      <c r="R2112" s="2">
        <f t="shared" si="1147"/>
        <v>1.41911531</v>
      </c>
      <c r="S2112" s="2">
        <f t="shared" si="1138"/>
        <v>1.3848725200000001</v>
      </c>
      <c r="T2112" s="2">
        <f t="shared" si="1125"/>
        <v>320427.9309791</v>
      </c>
      <c r="U2112" s="2">
        <f t="shared" si="1126"/>
        <v>1292.3432458811419</v>
      </c>
      <c r="V2112" s="2">
        <f t="shared" si="1127"/>
        <v>95566.403087176848</v>
      </c>
      <c r="W2112" s="2">
        <f t="shared" si="1128"/>
        <v>328235.94990346802</v>
      </c>
      <c r="X2112" s="17">
        <f t="shared" si="1129"/>
        <v>0</v>
      </c>
      <c r="Y2112" s="2">
        <f t="shared" si="1130"/>
        <v>0</v>
      </c>
      <c r="Z2112" s="72">
        <f t="shared" si="1131"/>
        <v>0</v>
      </c>
      <c r="AA2112" s="2">
        <f t="shared" si="1145"/>
        <v>0</v>
      </c>
      <c r="AB2112" s="12">
        <f t="shared" si="1139"/>
        <v>4.6600000000000003E-2</v>
      </c>
      <c r="AC2112" s="17">
        <f t="shared" si="1132"/>
        <v>2</v>
      </c>
      <c r="AD2112" s="17">
        <v>252</v>
      </c>
      <c r="AE2112" s="13">
        <f t="shared" si="1143"/>
        <v>1.0003615480000001</v>
      </c>
      <c r="AF2112" s="2">
        <f t="shared" si="1146"/>
        <v>115.85007758</v>
      </c>
      <c r="AG2112" s="2">
        <f t="shared" si="1133"/>
        <v>118.67305121</v>
      </c>
      <c r="AH2112" s="3">
        <f t="shared" si="1134"/>
        <v>0</v>
      </c>
      <c r="AI2112" s="4" t="str">
        <f t="shared" si="1144"/>
        <v>A+J=</v>
      </c>
      <c r="AJ2112" s="11">
        <f t="shared" si="1140"/>
        <v>43297</v>
      </c>
      <c r="AK2112" s="11"/>
      <c r="AL2112" s="4"/>
      <c r="AM2112" s="1"/>
      <c r="AN2112" s="11"/>
      <c r="AO2112" s="1"/>
      <c r="AP2112" s="1"/>
      <c r="AQ2112" s="3"/>
      <c r="AR2112" s="3"/>
      <c r="AS2112" s="6"/>
      <c r="AT2112" s="1"/>
      <c r="AU2112" s="1"/>
      <c r="AV2112" s="1"/>
      <c r="AW2112" s="1"/>
      <c r="AX2112" s="1"/>
      <c r="AY2112" s="1"/>
      <c r="AZ2112" s="1"/>
      <c r="BA2112" s="1"/>
      <c r="BB2112" s="1"/>
    </row>
    <row r="2113" spans="1:54" x14ac:dyDescent="0.2">
      <c r="A2113" s="158">
        <f t="shared" si="1135"/>
        <v>43269</v>
      </c>
      <c r="B2113" s="2">
        <f t="shared" si="1119"/>
        <v>328354.62295467802</v>
      </c>
      <c r="C2113" s="2">
        <f t="shared" si="1136"/>
        <v>231377.20357041</v>
      </c>
      <c r="D2113" s="2">
        <f>SUM(Y2113:Y$2170)</f>
        <v>3357.8475435999999</v>
      </c>
      <c r="E2113" s="73">
        <f t="shared" si="1120"/>
        <v>228019.35602681001</v>
      </c>
      <c r="F2113" s="88">
        <f t="shared" si="1148"/>
        <v>4961.84</v>
      </c>
      <c r="G2113" s="3">
        <f>IF(AND(N2113=1,N2112&gt;1),VLOOKUP(A2112,[1]Plan1!$BK$81:$BM$259,3),G2112)</f>
        <v>4981.6899999999996</v>
      </c>
      <c r="H2113" s="11">
        <f t="shared" si="1149"/>
        <v>43205</v>
      </c>
      <c r="I2113" s="11">
        <f t="shared" si="1150"/>
        <v>43235</v>
      </c>
      <c r="J2113" s="12">
        <f t="shared" si="1121"/>
        <v>4.0005320606870676E-3</v>
      </c>
      <c r="K2113" s="11">
        <f t="shared" si="1137"/>
        <v>43297</v>
      </c>
      <c r="L2113" s="11">
        <f t="shared" si="1122"/>
        <v>43297</v>
      </c>
      <c r="M2113" s="1">
        <f t="shared" si="1141"/>
        <v>22</v>
      </c>
      <c r="N2113" s="1">
        <f t="shared" si="1123"/>
        <v>2</v>
      </c>
      <c r="O2113" s="2">
        <f t="shared" si="1124"/>
        <v>1.00036302</v>
      </c>
      <c r="P2113" s="13">
        <f t="shared" si="1151"/>
        <v>1.0021995699999999</v>
      </c>
      <c r="Q2113" s="13">
        <f t="shared" si="1142"/>
        <v>1.4186003340897571</v>
      </c>
      <c r="R2113" s="2">
        <f t="shared" si="1147"/>
        <v>1.41911531</v>
      </c>
      <c r="S2113" s="2">
        <f t="shared" si="1138"/>
        <v>1.3848725200000001</v>
      </c>
      <c r="T2113" s="2">
        <f t="shared" si="1125"/>
        <v>320427.9309791</v>
      </c>
      <c r="U2113" s="2">
        <f t="shared" si="1126"/>
        <v>1292.3432458811419</v>
      </c>
      <c r="V2113" s="2">
        <f t="shared" si="1127"/>
        <v>95566.403087176848</v>
      </c>
      <c r="W2113" s="2">
        <f t="shared" si="1128"/>
        <v>328235.94990346802</v>
      </c>
      <c r="X2113" s="17">
        <f t="shared" si="1129"/>
        <v>0</v>
      </c>
      <c r="Y2113" s="2">
        <f t="shared" si="1130"/>
        <v>0</v>
      </c>
      <c r="Z2113" s="72">
        <f t="shared" si="1131"/>
        <v>0</v>
      </c>
      <c r="AA2113" s="2">
        <f t="shared" si="1145"/>
        <v>0</v>
      </c>
      <c r="AB2113" s="12">
        <f t="shared" si="1139"/>
        <v>4.6600000000000003E-2</v>
      </c>
      <c r="AC2113" s="17">
        <f t="shared" si="1132"/>
        <v>2</v>
      </c>
      <c r="AD2113" s="17">
        <v>252</v>
      </c>
      <c r="AE2113" s="13">
        <f t="shared" si="1143"/>
        <v>1.0003615480000001</v>
      </c>
      <c r="AF2113" s="2">
        <f t="shared" si="1146"/>
        <v>115.85007758</v>
      </c>
      <c r="AG2113" s="2">
        <f t="shared" si="1133"/>
        <v>118.67305121</v>
      </c>
      <c r="AH2113" s="3">
        <f t="shared" si="1134"/>
        <v>0</v>
      </c>
      <c r="AI2113" s="4" t="str">
        <f t="shared" si="1144"/>
        <v>A+J=</v>
      </c>
      <c r="AJ2113" s="11">
        <f t="shared" si="1140"/>
        <v>43297</v>
      </c>
      <c r="AK2113" s="11"/>
      <c r="AL2113" s="4"/>
      <c r="AM2113" s="1"/>
      <c r="AN2113" s="11"/>
      <c r="AO2113" s="1"/>
      <c r="AP2113" s="1"/>
      <c r="AQ2113" s="3"/>
      <c r="AR2113" s="3"/>
      <c r="AS2113" s="6"/>
      <c r="AT2113" s="1"/>
      <c r="AU2113" s="1"/>
      <c r="AV2113" s="1"/>
      <c r="AW2113" s="1"/>
      <c r="AX2113" s="1"/>
      <c r="AY2113" s="1"/>
      <c r="AZ2113" s="1"/>
      <c r="BA2113" s="1"/>
      <c r="BB2113" s="1"/>
    </row>
    <row r="2114" spans="1:54" x14ac:dyDescent="0.2">
      <c r="A2114" s="158">
        <f t="shared" si="1135"/>
        <v>43270</v>
      </c>
      <c r="B2114" s="2">
        <f t="shared" si="1119"/>
        <v>328472.73608191626</v>
      </c>
      <c r="C2114" s="2">
        <f t="shared" si="1136"/>
        <v>231377.20357041</v>
      </c>
      <c r="D2114" s="2">
        <f>SUM(Y2114:Y$2170)</f>
        <v>3357.8475435999999</v>
      </c>
      <c r="E2114" s="73">
        <f t="shared" si="1120"/>
        <v>228019.35602681001</v>
      </c>
      <c r="F2114" s="88">
        <f t="shared" si="1148"/>
        <v>4961.84</v>
      </c>
      <c r="G2114" s="3">
        <f>IF(AND(N2114=1,N2113&gt;1),VLOOKUP(A2113,[1]Plan1!$BK$81:$BM$259,3),G2113)</f>
        <v>4981.6899999999996</v>
      </c>
      <c r="H2114" s="11">
        <f t="shared" si="1149"/>
        <v>43205</v>
      </c>
      <c r="I2114" s="11">
        <f t="shared" si="1150"/>
        <v>43235</v>
      </c>
      <c r="J2114" s="12">
        <f t="shared" si="1121"/>
        <v>4.0005320606870676E-3</v>
      </c>
      <c r="K2114" s="11">
        <f t="shared" si="1137"/>
        <v>43297</v>
      </c>
      <c r="L2114" s="11">
        <f t="shared" si="1122"/>
        <v>43297</v>
      </c>
      <c r="M2114" s="1">
        <f t="shared" si="1141"/>
        <v>22</v>
      </c>
      <c r="N2114" s="1">
        <f t="shared" si="1123"/>
        <v>3</v>
      </c>
      <c r="O2114" s="2">
        <f t="shared" si="1124"/>
        <v>1.0005445799999999</v>
      </c>
      <c r="P2114" s="13">
        <f t="shared" si="1151"/>
        <v>1.0021995699999999</v>
      </c>
      <c r="Q2114" s="13">
        <f t="shared" si="1142"/>
        <v>1.4186003340897571</v>
      </c>
      <c r="R2114" s="2">
        <f t="shared" si="1147"/>
        <v>1.4193728699999999</v>
      </c>
      <c r="S2114" s="2">
        <f t="shared" si="1138"/>
        <v>1.3848725200000001</v>
      </c>
      <c r="T2114" s="2">
        <f t="shared" si="1125"/>
        <v>320427.9309791</v>
      </c>
      <c r="U2114" s="2">
        <f t="shared" si="1126"/>
        <v>1292.3432458811419</v>
      </c>
      <c r="V2114" s="2">
        <f t="shared" si="1127"/>
        <v>95625.131752515095</v>
      </c>
      <c r="W2114" s="2">
        <f t="shared" si="1128"/>
        <v>328294.67856880627</v>
      </c>
      <c r="X2114" s="17">
        <f t="shared" si="1129"/>
        <v>0</v>
      </c>
      <c r="Y2114" s="2">
        <f t="shared" si="1130"/>
        <v>0</v>
      </c>
      <c r="Z2114" s="72">
        <f t="shared" si="1131"/>
        <v>0</v>
      </c>
      <c r="AA2114" s="2">
        <f t="shared" si="1145"/>
        <v>0</v>
      </c>
      <c r="AB2114" s="12">
        <f t="shared" si="1139"/>
        <v>4.6600000000000003E-2</v>
      </c>
      <c r="AC2114" s="17">
        <f t="shared" si="1132"/>
        <v>3</v>
      </c>
      <c r="AD2114" s="17">
        <v>252</v>
      </c>
      <c r="AE2114" s="13">
        <f t="shared" si="1143"/>
        <v>1.0005423710000001</v>
      </c>
      <c r="AF2114" s="2">
        <f t="shared" si="1146"/>
        <v>173.79081735</v>
      </c>
      <c r="AG2114" s="2">
        <f t="shared" si="1133"/>
        <v>178.05751311</v>
      </c>
      <c r="AH2114" s="3">
        <f t="shared" si="1134"/>
        <v>0</v>
      </c>
      <c r="AI2114" s="4" t="str">
        <f t="shared" si="1144"/>
        <v>A+J=</v>
      </c>
      <c r="AJ2114" s="11">
        <f t="shared" si="1140"/>
        <v>43297</v>
      </c>
      <c r="AK2114" s="11"/>
      <c r="AL2114" s="4"/>
      <c r="AM2114" s="1"/>
      <c r="AN2114" s="11"/>
      <c r="AO2114" s="1"/>
      <c r="AP2114" s="1"/>
      <c r="AQ2114" s="3"/>
      <c r="AR2114" s="3"/>
      <c r="AS2114" s="6"/>
      <c r="AT2114" s="1"/>
      <c r="AU2114" s="1"/>
      <c r="AV2114" s="1"/>
      <c r="AW2114" s="1"/>
      <c r="AX2114" s="1"/>
      <c r="AY2114" s="1"/>
      <c r="AZ2114" s="1"/>
      <c r="BA2114" s="1"/>
      <c r="BB2114" s="1"/>
    </row>
    <row r="2115" spans="1:54" x14ac:dyDescent="0.2">
      <c r="A2115" s="158">
        <f t="shared" si="1135"/>
        <v>43271</v>
      </c>
      <c r="B2115" s="2">
        <f t="shared" si="1119"/>
        <v>328590.89497484593</v>
      </c>
      <c r="C2115" s="2">
        <f t="shared" si="1136"/>
        <v>231377.20357041</v>
      </c>
      <c r="D2115" s="2">
        <f>SUM(Y2115:Y$2170)</f>
        <v>3357.8475435999999</v>
      </c>
      <c r="E2115" s="73">
        <f t="shared" si="1120"/>
        <v>228019.35602681001</v>
      </c>
      <c r="F2115" s="88">
        <f t="shared" si="1148"/>
        <v>4961.84</v>
      </c>
      <c r="G2115" s="3">
        <f>IF(AND(N2115=1,N2114&gt;1),VLOOKUP(A2114,[1]Plan1!$BK$81:$BM$259,3),G2114)</f>
        <v>4981.6899999999996</v>
      </c>
      <c r="H2115" s="11">
        <f t="shared" si="1149"/>
        <v>43205</v>
      </c>
      <c r="I2115" s="11">
        <f t="shared" si="1150"/>
        <v>43235</v>
      </c>
      <c r="J2115" s="12">
        <f t="shared" si="1121"/>
        <v>4.0005320606870676E-3</v>
      </c>
      <c r="K2115" s="11">
        <f t="shared" si="1137"/>
        <v>43297</v>
      </c>
      <c r="L2115" s="11">
        <f t="shared" si="1122"/>
        <v>43297</v>
      </c>
      <c r="M2115" s="1">
        <f t="shared" si="1141"/>
        <v>22</v>
      </c>
      <c r="N2115" s="1">
        <f t="shared" si="1123"/>
        <v>4</v>
      </c>
      <c r="O2115" s="2">
        <f t="shared" si="1124"/>
        <v>1.00072618</v>
      </c>
      <c r="P2115" s="13">
        <f t="shared" si="1151"/>
        <v>1.0021995699999999</v>
      </c>
      <c r="Q2115" s="13">
        <f t="shared" si="1142"/>
        <v>1.4186003340897571</v>
      </c>
      <c r="R2115" s="2">
        <f t="shared" si="1147"/>
        <v>1.4196304900000001</v>
      </c>
      <c r="S2115" s="2">
        <f t="shared" si="1138"/>
        <v>1.3848725200000001</v>
      </c>
      <c r="T2115" s="2">
        <f t="shared" si="1125"/>
        <v>320427.9309791</v>
      </c>
      <c r="U2115" s="2">
        <f t="shared" si="1126"/>
        <v>1292.3432458811419</v>
      </c>
      <c r="V2115" s="2">
        <f t="shared" si="1127"/>
        <v>95683.874099014763</v>
      </c>
      <c r="W2115" s="2">
        <f t="shared" si="1128"/>
        <v>328353.42091530591</v>
      </c>
      <c r="X2115" s="17">
        <f t="shared" si="1129"/>
        <v>0</v>
      </c>
      <c r="Y2115" s="2">
        <f t="shared" si="1130"/>
        <v>0</v>
      </c>
      <c r="Z2115" s="72">
        <f t="shared" si="1131"/>
        <v>0</v>
      </c>
      <c r="AA2115" s="2">
        <f t="shared" si="1145"/>
        <v>0</v>
      </c>
      <c r="AB2115" s="12">
        <f t="shared" si="1139"/>
        <v>4.6600000000000003E-2</v>
      </c>
      <c r="AC2115" s="17">
        <f t="shared" si="1132"/>
        <v>4</v>
      </c>
      <c r="AD2115" s="17">
        <v>252</v>
      </c>
      <c r="AE2115" s="13">
        <f t="shared" si="1143"/>
        <v>1.0007232269999999</v>
      </c>
      <c r="AF2115" s="2">
        <f t="shared" si="1146"/>
        <v>231.74213123000001</v>
      </c>
      <c r="AG2115" s="2">
        <f t="shared" si="1133"/>
        <v>237.47405954000001</v>
      </c>
      <c r="AH2115" s="3">
        <f t="shared" si="1134"/>
        <v>0</v>
      </c>
      <c r="AI2115" s="4" t="str">
        <f t="shared" si="1144"/>
        <v>A+J=</v>
      </c>
      <c r="AJ2115" s="11">
        <f t="shared" si="1140"/>
        <v>43297</v>
      </c>
      <c r="AK2115" s="11"/>
      <c r="AL2115" s="4"/>
      <c r="AM2115" s="1"/>
      <c r="AN2115" s="11"/>
      <c r="AO2115" s="1"/>
      <c r="AP2115" s="1"/>
      <c r="AQ2115" s="3"/>
      <c r="AR2115" s="3"/>
      <c r="AS2115" s="6"/>
      <c r="AT2115" s="1"/>
      <c r="AU2115" s="1"/>
      <c r="AV2115" s="1"/>
      <c r="AW2115" s="1"/>
      <c r="AX2115" s="1"/>
      <c r="AY2115" s="1"/>
      <c r="AZ2115" s="1"/>
      <c r="BA2115" s="1"/>
      <c r="BB2115" s="1"/>
    </row>
    <row r="2116" spans="1:54" x14ac:dyDescent="0.2">
      <c r="A2116" s="158">
        <f t="shared" si="1135"/>
        <v>43272</v>
      </c>
      <c r="B2116" s="2">
        <f t="shared" si="1119"/>
        <v>328709.09018930257</v>
      </c>
      <c r="C2116" s="2">
        <f t="shared" si="1136"/>
        <v>231377.20357041</v>
      </c>
      <c r="D2116" s="2">
        <f>SUM(Y2116:Y$2170)</f>
        <v>3357.8475435999999</v>
      </c>
      <c r="E2116" s="73">
        <f t="shared" si="1120"/>
        <v>228019.35602681001</v>
      </c>
      <c r="F2116" s="88">
        <f t="shared" si="1148"/>
        <v>4961.84</v>
      </c>
      <c r="G2116" s="3">
        <f>IF(AND(N2116=1,N2115&gt;1),VLOOKUP(A2115,[1]Plan1!$BK$81:$BM$259,3),G2115)</f>
        <v>4981.6899999999996</v>
      </c>
      <c r="H2116" s="11">
        <f t="shared" si="1149"/>
        <v>43205</v>
      </c>
      <c r="I2116" s="11">
        <f t="shared" si="1150"/>
        <v>43235</v>
      </c>
      <c r="J2116" s="12">
        <f t="shared" si="1121"/>
        <v>4.0005320606870676E-3</v>
      </c>
      <c r="K2116" s="11">
        <f t="shared" si="1137"/>
        <v>43297</v>
      </c>
      <c r="L2116" s="11">
        <f t="shared" si="1122"/>
        <v>43297</v>
      </c>
      <c r="M2116" s="1">
        <f t="shared" si="1141"/>
        <v>22</v>
      </c>
      <c r="N2116" s="1">
        <f t="shared" si="1123"/>
        <v>5</v>
      </c>
      <c r="O2116" s="2">
        <f t="shared" si="1124"/>
        <v>1.0009078</v>
      </c>
      <c r="P2116" s="13">
        <f t="shared" si="1151"/>
        <v>1.0021995699999999</v>
      </c>
      <c r="Q2116" s="13">
        <f t="shared" si="1142"/>
        <v>1.4186003340897571</v>
      </c>
      <c r="R2116" s="2">
        <f t="shared" si="1147"/>
        <v>1.4198881299999999</v>
      </c>
      <c r="S2116" s="2">
        <f t="shared" si="1138"/>
        <v>1.3848725200000001</v>
      </c>
      <c r="T2116" s="2">
        <f t="shared" si="1125"/>
        <v>320427.9309791</v>
      </c>
      <c r="U2116" s="2">
        <f t="shared" si="1126"/>
        <v>1292.3432458811419</v>
      </c>
      <c r="V2116" s="2">
        <f t="shared" si="1127"/>
        <v>95742.62100590147</v>
      </c>
      <c r="W2116" s="2">
        <f t="shared" si="1128"/>
        <v>328412.1678221926</v>
      </c>
      <c r="X2116" s="17">
        <f t="shared" si="1129"/>
        <v>0</v>
      </c>
      <c r="Y2116" s="2">
        <f t="shared" si="1130"/>
        <v>0</v>
      </c>
      <c r="Z2116" s="72">
        <f t="shared" si="1131"/>
        <v>0</v>
      </c>
      <c r="AA2116" s="2">
        <f t="shared" si="1145"/>
        <v>0</v>
      </c>
      <c r="AB2116" s="12">
        <f t="shared" si="1139"/>
        <v>4.6600000000000003E-2</v>
      </c>
      <c r="AC2116" s="17">
        <f t="shared" si="1132"/>
        <v>5</v>
      </c>
      <c r="AD2116" s="17">
        <v>252</v>
      </c>
      <c r="AE2116" s="13">
        <f t="shared" si="1143"/>
        <v>1.000904115</v>
      </c>
      <c r="AF2116" s="2">
        <f t="shared" si="1146"/>
        <v>289.70369880999999</v>
      </c>
      <c r="AG2116" s="2">
        <f t="shared" si="1133"/>
        <v>296.92236710999998</v>
      </c>
      <c r="AH2116" s="3">
        <f t="shared" si="1134"/>
        <v>0</v>
      </c>
      <c r="AI2116" s="4" t="str">
        <f t="shared" si="1144"/>
        <v>A+J=</v>
      </c>
      <c r="AJ2116" s="11">
        <f t="shared" si="1140"/>
        <v>43297</v>
      </c>
      <c r="AK2116" s="11"/>
      <c r="AL2116" s="4"/>
      <c r="AM2116" s="1"/>
      <c r="AN2116" s="11"/>
      <c r="AO2116" s="1"/>
      <c r="AP2116" s="1"/>
      <c r="AQ2116" s="3"/>
      <c r="AR2116" s="3"/>
      <c r="AS2116" s="6"/>
      <c r="AT2116" s="1"/>
      <c r="AU2116" s="1"/>
      <c r="AV2116" s="1"/>
      <c r="AW2116" s="1"/>
      <c r="AX2116" s="1"/>
      <c r="AY2116" s="1"/>
      <c r="AZ2116" s="1"/>
      <c r="BA2116" s="1"/>
      <c r="BB2116" s="1"/>
    </row>
    <row r="2117" spans="1:54" x14ac:dyDescent="0.2">
      <c r="A2117" s="158">
        <f t="shared" si="1135"/>
        <v>43273</v>
      </c>
      <c r="B2117" s="2">
        <f t="shared" si="1119"/>
        <v>328827.33575784788</v>
      </c>
      <c r="C2117" s="2">
        <f t="shared" si="1136"/>
        <v>231377.20357041</v>
      </c>
      <c r="D2117" s="2">
        <f>SUM(Y2117:Y$2170)</f>
        <v>3357.8475435999999</v>
      </c>
      <c r="E2117" s="73">
        <f t="shared" si="1120"/>
        <v>228019.35602681001</v>
      </c>
      <c r="F2117" s="88">
        <f t="shared" si="1148"/>
        <v>4961.84</v>
      </c>
      <c r="G2117" s="3">
        <f>IF(AND(N2117=1,N2116&gt;1),VLOOKUP(A2116,[1]Plan1!$BK$81:$BM$259,3),G2116)</f>
        <v>4981.6899999999996</v>
      </c>
      <c r="H2117" s="11">
        <f t="shared" si="1149"/>
        <v>43205</v>
      </c>
      <c r="I2117" s="11">
        <f t="shared" si="1150"/>
        <v>43235</v>
      </c>
      <c r="J2117" s="12">
        <f t="shared" si="1121"/>
        <v>4.0005320606870676E-3</v>
      </c>
      <c r="K2117" s="11">
        <f t="shared" si="1137"/>
        <v>43297</v>
      </c>
      <c r="L2117" s="11">
        <f t="shared" si="1122"/>
        <v>43297</v>
      </c>
      <c r="M2117" s="1">
        <f t="shared" si="1141"/>
        <v>22</v>
      </c>
      <c r="N2117" s="1">
        <f t="shared" si="1123"/>
        <v>6</v>
      </c>
      <c r="O2117" s="2">
        <f t="shared" si="1124"/>
        <v>1.0010894699999999</v>
      </c>
      <c r="P2117" s="13">
        <f t="shared" si="1151"/>
        <v>1.0021995699999999</v>
      </c>
      <c r="Q2117" s="13">
        <f t="shared" si="1142"/>
        <v>1.4186003340897571</v>
      </c>
      <c r="R2117" s="2">
        <f t="shared" si="1147"/>
        <v>1.4201458499999999</v>
      </c>
      <c r="S2117" s="2">
        <f t="shared" si="1138"/>
        <v>1.3848725200000001</v>
      </c>
      <c r="T2117" s="2">
        <f t="shared" si="1125"/>
        <v>320427.9309791</v>
      </c>
      <c r="U2117" s="2">
        <f t="shared" si="1126"/>
        <v>1292.3432458811419</v>
      </c>
      <c r="V2117" s="2">
        <f t="shared" si="1127"/>
        <v>95801.386154336695</v>
      </c>
      <c r="W2117" s="2">
        <f t="shared" si="1128"/>
        <v>328470.93297062785</v>
      </c>
      <c r="X2117" s="17">
        <f t="shared" si="1129"/>
        <v>0</v>
      </c>
      <c r="Y2117" s="2">
        <f t="shared" si="1130"/>
        <v>0</v>
      </c>
      <c r="Z2117" s="72">
        <f t="shared" si="1131"/>
        <v>0</v>
      </c>
      <c r="AA2117" s="2">
        <f t="shared" si="1145"/>
        <v>0</v>
      </c>
      <c r="AB2117" s="12">
        <f t="shared" si="1139"/>
        <v>4.6600000000000003E-2</v>
      </c>
      <c r="AC2117" s="17">
        <f t="shared" si="1132"/>
        <v>6</v>
      </c>
      <c r="AD2117" s="17">
        <v>252</v>
      </c>
      <c r="AE2117" s="13">
        <f t="shared" si="1143"/>
        <v>1.0010850360000001</v>
      </c>
      <c r="AF2117" s="2">
        <f t="shared" si="1146"/>
        <v>347.67584051</v>
      </c>
      <c r="AG2117" s="2">
        <f t="shared" si="1133"/>
        <v>356.40278721999999</v>
      </c>
      <c r="AH2117" s="3">
        <f t="shared" si="1134"/>
        <v>0</v>
      </c>
      <c r="AI2117" s="4" t="str">
        <f t="shared" si="1144"/>
        <v>A+J=</v>
      </c>
      <c r="AJ2117" s="11">
        <f t="shared" si="1140"/>
        <v>43297</v>
      </c>
      <c r="AK2117" s="11"/>
      <c r="AL2117" s="4"/>
      <c r="AM2117" s="1"/>
      <c r="AN2117" s="11"/>
      <c r="AO2117" s="1"/>
      <c r="AP2117" s="1"/>
      <c r="AQ2117" s="3"/>
      <c r="AR2117" s="3"/>
      <c r="AS2117" s="6"/>
      <c r="AT2117" s="1"/>
      <c r="AU2117" s="1"/>
      <c r="AV2117" s="1"/>
      <c r="AW2117" s="1"/>
      <c r="AX2117" s="1"/>
      <c r="AY2117" s="1"/>
      <c r="AZ2117" s="1"/>
      <c r="BA2117" s="1"/>
      <c r="BB2117" s="1"/>
    </row>
    <row r="2118" spans="1:54" x14ac:dyDescent="0.2">
      <c r="A2118" s="158">
        <f t="shared" si="1135"/>
        <v>43274</v>
      </c>
      <c r="B2118" s="2">
        <f t="shared" si="1119"/>
        <v>328945.62028082379</v>
      </c>
      <c r="C2118" s="2">
        <f t="shared" si="1136"/>
        <v>231377.20357041</v>
      </c>
      <c r="D2118" s="2">
        <f>SUM(Y2118:Y$2170)</f>
        <v>3357.8475435999999</v>
      </c>
      <c r="E2118" s="73">
        <f t="shared" si="1120"/>
        <v>228019.35602681001</v>
      </c>
      <c r="F2118" s="88">
        <f t="shared" si="1148"/>
        <v>4961.84</v>
      </c>
      <c r="G2118" s="3">
        <f>IF(AND(N2118=1,N2117&gt;1),VLOOKUP(A2117,[1]Plan1!$BK$81:$BM$259,3),G2117)</f>
        <v>4981.6899999999996</v>
      </c>
      <c r="H2118" s="11">
        <f t="shared" si="1149"/>
        <v>43205</v>
      </c>
      <c r="I2118" s="11">
        <f t="shared" si="1150"/>
        <v>43235</v>
      </c>
      <c r="J2118" s="12">
        <f t="shared" si="1121"/>
        <v>4.0005320606870676E-3</v>
      </c>
      <c r="K2118" s="11">
        <f t="shared" si="1137"/>
        <v>43297</v>
      </c>
      <c r="L2118" s="11">
        <f t="shared" si="1122"/>
        <v>43297</v>
      </c>
      <c r="M2118" s="1">
        <f t="shared" si="1141"/>
        <v>22</v>
      </c>
      <c r="N2118" s="1">
        <f t="shared" si="1123"/>
        <v>7</v>
      </c>
      <c r="O2118" s="2">
        <f t="shared" si="1124"/>
        <v>1.0012711599999999</v>
      </c>
      <c r="P2118" s="13">
        <f t="shared" si="1151"/>
        <v>1.0021995699999999</v>
      </c>
      <c r="Q2118" s="13">
        <f t="shared" si="1142"/>
        <v>1.4186003340897571</v>
      </c>
      <c r="R2118" s="2">
        <f t="shared" si="1147"/>
        <v>1.4204036</v>
      </c>
      <c r="S2118" s="2">
        <f t="shared" si="1138"/>
        <v>1.3848725200000001</v>
      </c>
      <c r="T2118" s="2">
        <f t="shared" si="1125"/>
        <v>320427.9309791</v>
      </c>
      <c r="U2118" s="2">
        <f t="shared" si="1126"/>
        <v>1292.3432458811419</v>
      </c>
      <c r="V2118" s="2">
        <f t="shared" si="1127"/>
        <v>95860.15814335263</v>
      </c>
      <c r="W2118" s="2">
        <f t="shared" si="1128"/>
        <v>328529.70495964377</v>
      </c>
      <c r="X2118" s="17">
        <f t="shared" si="1129"/>
        <v>0</v>
      </c>
      <c r="Y2118" s="2">
        <f t="shared" si="1130"/>
        <v>0</v>
      </c>
      <c r="Z2118" s="72">
        <f t="shared" si="1131"/>
        <v>0</v>
      </c>
      <c r="AA2118" s="2">
        <f t="shared" si="1145"/>
        <v>0</v>
      </c>
      <c r="AB2118" s="12">
        <f t="shared" si="1139"/>
        <v>4.6600000000000003E-2</v>
      </c>
      <c r="AC2118" s="17">
        <f t="shared" si="1132"/>
        <v>7</v>
      </c>
      <c r="AD2118" s="17">
        <v>252</v>
      </c>
      <c r="AE2118" s="13">
        <f t="shared" si="1143"/>
        <v>1.0012659900000001</v>
      </c>
      <c r="AF2118" s="2">
        <f t="shared" si="1146"/>
        <v>405.65855634000002</v>
      </c>
      <c r="AG2118" s="2">
        <f t="shared" si="1133"/>
        <v>415.91532117999998</v>
      </c>
      <c r="AH2118" s="3">
        <f t="shared" si="1134"/>
        <v>0</v>
      </c>
      <c r="AI2118" s="4" t="str">
        <f t="shared" si="1144"/>
        <v>A+J=</v>
      </c>
      <c r="AJ2118" s="11">
        <f t="shared" si="1140"/>
        <v>43297</v>
      </c>
      <c r="AK2118" s="11"/>
      <c r="AL2118" s="4"/>
      <c r="AM2118" s="1"/>
      <c r="AN2118" s="11"/>
      <c r="AO2118" s="1"/>
      <c r="AP2118" s="1"/>
      <c r="AQ2118" s="3"/>
      <c r="AR2118" s="3"/>
      <c r="AS2118" s="6"/>
      <c r="AT2118" s="1"/>
      <c r="AU2118" s="1"/>
      <c r="AV2118" s="1"/>
      <c r="AW2118" s="1"/>
      <c r="AX2118" s="1"/>
      <c r="AY2118" s="1"/>
      <c r="AZ2118" s="1"/>
      <c r="BA2118" s="1"/>
      <c r="BB2118" s="1"/>
    </row>
    <row r="2119" spans="1:54" x14ac:dyDescent="0.2">
      <c r="A2119" s="158">
        <f t="shared" si="1135"/>
        <v>43275</v>
      </c>
      <c r="B2119" s="2">
        <f t="shared" si="1119"/>
        <v>328945.62028082379</v>
      </c>
      <c r="C2119" s="2">
        <f t="shared" si="1136"/>
        <v>231377.20357041</v>
      </c>
      <c r="D2119" s="2">
        <f>SUM(Y2119:Y$2170)</f>
        <v>3357.8475435999999</v>
      </c>
      <c r="E2119" s="73">
        <f t="shared" si="1120"/>
        <v>228019.35602681001</v>
      </c>
      <c r="F2119" s="88">
        <f t="shared" si="1148"/>
        <v>4961.84</v>
      </c>
      <c r="G2119" s="3">
        <f>IF(AND(N2119=1,N2118&gt;1),VLOOKUP(A2118,[1]Plan1!$BK$81:$BM$259,3),G2118)</f>
        <v>4981.6899999999996</v>
      </c>
      <c r="H2119" s="11">
        <f t="shared" si="1149"/>
        <v>43205</v>
      </c>
      <c r="I2119" s="11">
        <f t="shared" si="1150"/>
        <v>43235</v>
      </c>
      <c r="J2119" s="12">
        <f t="shared" si="1121"/>
        <v>4.0005320606870676E-3</v>
      </c>
      <c r="K2119" s="11">
        <f t="shared" si="1137"/>
        <v>43297</v>
      </c>
      <c r="L2119" s="11">
        <f t="shared" si="1122"/>
        <v>43297</v>
      </c>
      <c r="M2119" s="1">
        <f t="shared" si="1141"/>
        <v>22</v>
      </c>
      <c r="N2119" s="1">
        <f t="shared" si="1123"/>
        <v>7</v>
      </c>
      <c r="O2119" s="2">
        <f t="shared" si="1124"/>
        <v>1.0012711599999999</v>
      </c>
      <c r="P2119" s="13">
        <f t="shared" si="1151"/>
        <v>1.0021995699999999</v>
      </c>
      <c r="Q2119" s="13">
        <f t="shared" si="1142"/>
        <v>1.4186003340897571</v>
      </c>
      <c r="R2119" s="2">
        <f t="shared" si="1147"/>
        <v>1.4204036</v>
      </c>
      <c r="S2119" s="2">
        <f t="shared" si="1138"/>
        <v>1.3848725200000001</v>
      </c>
      <c r="T2119" s="2">
        <f t="shared" si="1125"/>
        <v>320427.9309791</v>
      </c>
      <c r="U2119" s="2">
        <f t="shared" si="1126"/>
        <v>1292.3432458811419</v>
      </c>
      <c r="V2119" s="2">
        <f t="shared" si="1127"/>
        <v>95860.15814335263</v>
      </c>
      <c r="W2119" s="2">
        <f t="shared" si="1128"/>
        <v>328529.70495964377</v>
      </c>
      <c r="X2119" s="17">
        <f t="shared" si="1129"/>
        <v>0</v>
      </c>
      <c r="Y2119" s="2">
        <f t="shared" si="1130"/>
        <v>0</v>
      </c>
      <c r="Z2119" s="72">
        <f t="shared" si="1131"/>
        <v>0</v>
      </c>
      <c r="AA2119" s="2">
        <f t="shared" si="1145"/>
        <v>0</v>
      </c>
      <c r="AB2119" s="12">
        <f t="shared" si="1139"/>
        <v>4.6600000000000003E-2</v>
      </c>
      <c r="AC2119" s="17">
        <f t="shared" si="1132"/>
        <v>7</v>
      </c>
      <c r="AD2119" s="17">
        <v>252</v>
      </c>
      <c r="AE2119" s="13">
        <f t="shared" si="1143"/>
        <v>1.0012659900000001</v>
      </c>
      <c r="AF2119" s="2">
        <f t="shared" si="1146"/>
        <v>405.65855634000002</v>
      </c>
      <c r="AG2119" s="2">
        <f t="shared" si="1133"/>
        <v>415.91532117999998</v>
      </c>
      <c r="AH2119" s="3">
        <f t="shared" si="1134"/>
        <v>0</v>
      </c>
      <c r="AI2119" s="4" t="str">
        <f t="shared" si="1144"/>
        <v>A+J=</v>
      </c>
      <c r="AJ2119" s="11">
        <f t="shared" si="1140"/>
        <v>43297</v>
      </c>
      <c r="AK2119" s="11"/>
      <c r="AL2119" s="4"/>
      <c r="AM2119" s="1"/>
      <c r="AN2119" s="11"/>
      <c r="AO2119" s="1"/>
      <c r="AP2119" s="1"/>
      <c r="AQ2119" s="3"/>
      <c r="AR2119" s="3"/>
      <c r="AS2119" s="6"/>
      <c r="AT2119" s="1"/>
      <c r="AU2119" s="1"/>
      <c r="AV2119" s="1"/>
      <c r="AW2119" s="1"/>
      <c r="AX2119" s="1"/>
      <c r="AY2119" s="1"/>
      <c r="AZ2119" s="1"/>
      <c r="BA2119" s="1"/>
      <c r="BB2119" s="1"/>
    </row>
    <row r="2120" spans="1:54" x14ac:dyDescent="0.2">
      <c r="A2120" s="158">
        <f t="shared" si="1135"/>
        <v>43276</v>
      </c>
      <c r="B2120" s="2">
        <f t="shared" si="1119"/>
        <v>328945.62028082379</v>
      </c>
      <c r="C2120" s="2">
        <f t="shared" si="1136"/>
        <v>231377.20357041</v>
      </c>
      <c r="D2120" s="2">
        <f>SUM(Y2120:Y$2170)</f>
        <v>3357.8475435999999</v>
      </c>
      <c r="E2120" s="73">
        <f t="shared" si="1120"/>
        <v>228019.35602681001</v>
      </c>
      <c r="F2120" s="88">
        <f t="shared" si="1148"/>
        <v>4961.84</v>
      </c>
      <c r="G2120" s="3">
        <f>IF(AND(N2120=1,N2119&gt;1),VLOOKUP(A2119,[1]Plan1!$BK$81:$BM$259,3),G2119)</f>
        <v>4981.6899999999996</v>
      </c>
      <c r="H2120" s="11">
        <f t="shared" si="1149"/>
        <v>43205</v>
      </c>
      <c r="I2120" s="11">
        <f t="shared" si="1150"/>
        <v>43235</v>
      </c>
      <c r="J2120" s="12">
        <f t="shared" si="1121"/>
        <v>4.0005320606870676E-3</v>
      </c>
      <c r="K2120" s="11">
        <f t="shared" si="1137"/>
        <v>43297</v>
      </c>
      <c r="L2120" s="11">
        <f t="shared" si="1122"/>
        <v>43297</v>
      </c>
      <c r="M2120" s="1">
        <f t="shared" si="1141"/>
        <v>22</v>
      </c>
      <c r="N2120" s="1">
        <f t="shared" si="1123"/>
        <v>7</v>
      </c>
      <c r="O2120" s="2">
        <f t="shared" si="1124"/>
        <v>1.0012711599999999</v>
      </c>
      <c r="P2120" s="13">
        <f t="shared" si="1151"/>
        <v>1.0021995699999999</v>
      </c>
      <c r="Q2120" s="13">
        <f t="shared" si="1142"/>
        <v>1.4186003340897571</v>
      </c>
      <c r="R2120" s="2">
        <f t="shared" si="1147"/>
        <v>1.4204036</v>
      </c>
      <c r="S2120" s="2">
        <f t="shared" si="1138"/>
        <v>1.3848725200000001</v>
      </c>
      <c r="T2120" s="2">
        <f t="shared" si="1125"/>
        <v>320427.9309791</v>
      </c>
      <c r="U2120" s="2">
        <f t="shared" si="1126"/>
        <v>1292.3432458811419</v>
      </c>
      <c r="V2120" s="2">
        <f t="shared" si="1127"/>
        <v>95860.15814335263</v>
      </c>
      <c r="W2120" s="2">
        <f t="shared" si="1128"/>
        <v>328529.70495964377</v>
      </c>
      <c r="X2120" s="17">
        <f t="shared" si="1129"/>
        <v>0</v>
      </c>
      <c r="Y2120" s="2">
        <f t="shared" si="1130"/>
        <v>0</v>
      </c>
      <c r="Z2120" s="72">
        <f t="shared" si="1131"/>
        <v>0</v>
      </c>
      <c r="AA2120" s="2">
        <f t="shared" si="1145"/>
        <v>0</v>
      </c>
      <c r="AB2120" s="12">
        <f t="shared" si="1139"/>
        <v>4.6600000000000003E-2</v>
      </c>
      <c r="AC2120" s="17">
        <f t="shared" si="1132"/>
        <v>7</v>
      </c>
      <c r="AD2120" s="17">
        <v>252</v>
      </c>
      <c r="AE2120" s="13">
        <f t="shared" si="1143"/>
        <v>1.0012659900000001</v>
      </c>
      <c r="AF2120" s="2">
        <f t="shared" si="1146"/>
        <v>405.65855634000002</v>
      </c>
      <c r="AG2120" s="2">
        <f t="shared" si="1133"/>
        <v>415.91532117999998</v>
      </c>
      <c r="AH2120" s="3">
        <f t="shared" si="1134"/>
        <v>0</v>
      </c>
      <c r="AI2120" s="4" t="str">
        <f t="shared" si="1144"/>
        <v>A+J=</v>
      </c>
      <c r="AJ2120" s="11">
        <f t="shared" si="1140"/>
        <v>43297</v>
      </c>
      <c r="AK2120" s="11"/>
      <c r="AL2120" s="4"/>
      <c r="AM2120" s="1"/>
      <c r="AN2120" s="11"/>
      <c r="AO2120" s="1"/>
      <c r="AP2120" s="1"/>
      <c r="AQ2120" s="3"/>
      <c r="AR2120" s="3"/>
      <c r="AS2120" s="6"/>
      <c r="AT2120" s="1"/>
      <c r="AU2120" s="1"/>
      <c r="AV2120" s="1"/>
      <c r="AW2120" s="1"/>
      <c r="AX2120" s="1"/>
      <c r="AY2120" s="1"/>
      <c r="AZ2120" s="1"/>
      <c r="BA2120" s="1"/>
      <c r="BB2120" s="1"/>
    </row>
    <row r="2121" spans="1:54" x14ac:dyDescent="0.2">
      <c r="A2121" s="158">
        <f t="shared" si="1135"/>
        <v>43277</v>
      </c>
      <c r="B2121" s="2">
        <f t="shared" si="1119"/>
        <v>329063.94800613745</v>
      </c>
      <c r="C2121" s="2">
        <f t="shared" si="1136"/>
        <v>231377.20357041</v>
      </c>
      <c r="D2121" s="2">
        <f>SUM(Y2121:Y$2170)</f>
        <v>3357.8475435999999</v>
      </c>
      <c r="E2121" s="73">
        <f t="shared" si="1120"/>
        <v>228019.35602681001</v>
      </c>
      <c r="F2121" s="88">
        <f t="shared" si="1148"/>
        <v>4961.84</v>
      </c>
      <c r="G2121" s="3">
        <f>IF(AND(N2121=1,N2120&gt;1),VLOOKUP(A2120,[1]Plan1!$BK$81:$BM$259,3),G2120)</f>
        <v>4981.6899999999996</v>
      </c>
      <c r="H2121" s="11">
        <f t="shared" si="1149"/>
        <v>43205</v>
      </c>
      <c r="I2121" s="11">
        <f t="shared" si="1150"/>
        <v>43235</v>
      </c>
      <c r="J2121" s="12">
        <f t="shared" si="1121"/>
        <v>4.0005320606870676E-3</v>
      </c>
      <c r="K2121" s="11">
        <f t="shared" si="1137"/>
        <v>43297</v>
      </c>
      <c r="L2121" s="11">
        <f t="shared" si="1122"/>
        <v>43297</v>
      </c>
      <c r="M2121" s="1">
        <f t="shared" si="1141"/>
        <v>22</v>
      </c>
      <c r="N2121" s="1">
        <f t="shared" si="1123"/>
        <v>8</v>
      </c>
      <c r="O2121" s="2">
        <f t="shared" si="1124"/>
        <v>1.0014528899999999</v>
      </c>
      <c r="P2121" s="13">
        <f t="shared" si="1151"/>
        <v>1.0021995699999999</v>
      </c>
      <c r="Q2121" s="13">
        <f t="shared" si="1142"/>
        <v>1.4186003340897571</v>
      </c>
      <c r="R2121" s="2">
        <f t="shared" si="1147"/>
        <v>1.4206614</v>
      </c>
      <c r="S2121" s="2">
        <f t="shared" si="1138"/>
        <v>1.3848725200000001</v>
      </c>
      <c r="T2121" s="2">
        <f t="shared" si="1125"/>
        <v>320427.9309791</v>
      </c>
      <c r="U2121" s="2">
        <f t="shared" si="1126"/>
        <v>1292.3432458811419</v>
      </c>
      <c r="V2121" s="2">
        <f t="shared" si="1127"/>
        <v>95918.941533336329</v>
      </c>
      <c r="W2121" s="2">
        <f t="shared" si="1128"/>
        <v>328588.48834962747</v>
      </c>
      <c r="X2121" s="17">
        <f t="shared" si="1129"/>
        <v>0</v>
      </c>
      <c r="Y2121" s="2">
        <f t="shared" si="1130"/>
        <v>0</v>
      </c>
      <c r="Z2121" s="72">
        <f t="shared" si="1131"/>
        <v>0</v>
      </c>
      <c r="AA2121" s="2">
        <f t="shared" si="1145"/>
        <v>0</v>
      </c>
      <c r="AB2121" s="12">
        <f t="shared" si="1139"/>
        <v>4.6600000000000003E-2</v>
      </c>
      <c r="AC2121" s="17">
        <f t="shared" si="1132"/>
        <v>8</v>
      </c>
      <c r="AD2121" s="17">
        <v>252</v>
      </c>
      <c r="AE2121" s="13">
        <f t="shared" si="1143"/>
        <v>1.001446976</v>
      </c>
      <c r="AF2121" s="2">
        <f t="shared" si="1146"/>
        <v>463.65152584999998</v>
      </c>
      <c r="AG2121" s="2">
        <f t="shared" si="1133"/>
        <v>475.45965651</v>
      </c>
      <c r="AH2121" s="3">
        <f t="shared" si="1134"/>
        <v>0</v>
      </c>
      <c r="AI2121" s="4" t="str">
        <f t="shared" si="1144"/>
        <v>A+J=</v>
      </c>
      <c r="AJ2121" s="11">
        <f t="shared" si="1140"/>
        <v>43297</v>
      </c>
      <c r="AK2121" s="11"/>
      <c r="AL2121" s="4"/>
      <c r="AM2121" s="1"/>
      <c r="AN2121" s="11"/>
      <c r="AO2121" s="1"/>
      <c r="AP2121" s="1"/>
      <c r="AQ2121" s="3"/>
      <c r="AR2121" s="3"/>
      <c r="AS2121" s="6"/>
      <c r="AT2121" s="1"/>
      <c r="AU2121" s="1"/>
      <c r="AV2121" s="1"/>
      <c r="AW2121" s="1"/>
      <c r="AX2121" s="1"/>
      <c r="AY2121" s="1"/>
      <c r="AZ2121" s="1"/>
      <c r="BA2121" s="1"/>
      <c r="BB2121" s="1"/>
    </row>
    <row r="2122" spans="1:54" x14ac:dyDescent="0.2">
      <c r="A2122" s="158">
        <f t="shared" si="1135"/>
        <v>43278</v>
      </c>
      <c r="B2122" s="2">
        <f t="shared" ref="B2122:B2185" si="1152">(W2122+AG2122)</f>
        <v>329182.31731903541</v>
      </c>
      <c r="C2122" s="2">
        <f t="shared" si="1136"/>
        <v>231377.20357041</v>
      </c>
      <c r="D2122" s="2">
        <f>SUM(Y2122:Y$2170)</f>
        <v>3357.8475435999999</v>
      </c>
      <c r="E2122" s="73">
        <f t="shared" ref="E2122:E2185" si="1153">(C2122-D2122)</f>
        <v>228019.35602681001</v>
      </c>
      <c r="F2122" s="88">
        <f t="shared" si="1148"/>
        <v>4961.84</v>
      </c>
      <c r="G2122" s="3">
        <f>IF(AND(N2122=1,N2121&gt;1),VLOOKUP(A2121,[1]Plan1!$BK$81:$BM$259,3),G2121)</f>
        <v>4981.6899999999996</v>
      </c>
      <c r="H2122" s="11">
        <f t="shared" si="1149"/>
        <v>43205</v>
      </c>
      <c r="I2122" s="11">
        <f t="shared" si="1150"/>
        <v>43235</v>
      </c>
      <c r="J2122" s="12">
        <f t="shared" ref="J2122:J2185" si="1154">(G2122/F2122)-1</f>
        <v>4.0005320606870676E-3</v>
      </c>
      <c r="K2122" s="11">
        <f t="shared" si="1137"/>
        <v>43297</v>
      </c>
      <c r="L2122" s="11">
        <f t="shared" ref="L2122:L2185" si="1155">IF(A2122&gt;L2121,K2122,L2121)</f>
        <v>43297</v>
      </c>
      <c r="M2122" s="1">
        <f t="shared" si="1141"/>
        <v>22</v>
      </c>
      <c r="N2122" s="1">
        <f t="shared" ref="N2122:N2185" si="1156">(M2122-(NETWORKDAYS(A2122,L2122,$AN$194:$AN$348)-1))</f>
        <v>9</v>
      </c>
      <c r="O2122" s="2">
        <f t="shared" ref="O2122:O2185" si="1157">TRUNC((G2122/F2122)^TRUNC((N2122/M2122),9),8)</f>
        <v>1.00163465</v>
      </c>
      <c r="P2122" s="13">
        <f t="shared" si="1151"/>
        <v>1.0021995699999999</v>
      </c>
      <c r="Q2122" s="13">
        <f t="shared" si="1142"/>
        <v>1.4186003340897571</v>
      </c>
      <c r="R2122" s="2">
        <f t="shared" si="1147"/>
        <v>1.4209192399999999</v>
      </c>
      <c r="S2122" s="2">
        <f t="shared" si="1138"/>
        <v>1.3848725200000001</v>
      </c>
      <c r="T2122" s="2">
        <f t="shared" ref="T2122:T2185" si="1158">TRUNC(C2122*S2122,8)</f>
        <v>320427.9309791</v>
      </c>
      <c r="U2122" s="2">
        <f t="shared" ref="U2122:U2185" si="1159">(D2122*(S2122-1))</f>
        <v>1292.3432458811419</v>
      </c>
      <c r="V2122" s="2">
        <f t="shared" ref="V2122:V2185" si="1160">(E2122*(R2122-1))</f>
        <v>95977.734044094264</v>
      </c>
      <c r="W2122" s="2">
        <f t="shared" ref="W2122:W2185" si="1161">(C2122+U2122+V2122)</f>
        <v>328647.28086038539</v>
      </c>
      <c r="X2122" s="17">
        <f t="shared" ref="X2122:X2185" si="1162">IF(VLOOKUP(A2122,AN$10:AU$190,8)=VLOOKUP(A2121,AN$10:AU$190,8),0,VLOOKUP(A2122,AN$10:AU$190,8))</f>
        <v>0</v>
      </c>
      <c r="Y2122" s="2">
        <f t="shared" ref="Y2122:Y2185" si="1163">IF(X2122&gt;0,VLOOKUP(A2122,AN$12:AR$190,5),0)</f>
        <v>0</v>
      </c>
      <c r="Z2122" s="72">
        <f t="shared" ref="Z2122:Z2185" si="1164">IF(X2122&gt;0,VLOOKUP($A2122,$AN$10:$AS$190,6),0)</f>
        <v>0</v>
      </c>
      <c r="AA2122" s="2">
        <f t="shared" si="1145"/>
        <v>0</v>
      </c>
      <c r="AB2122" s="12">
        <f t="shared" si="1139"/>
        <v>4.6600000000000003E-2</v>
      </c>
      <c r="AC2122" s="17">
        <f t="shared" ref="AC2122:AC2185" si="1165">N2122</f>
        <v>9</v>
      </c>
      <c r="AD2122" s="17">
        <v>252</v>
      </c>
      <c r="AE2122" s="13">
        <f t="shared" si="1143"/>
        <v>1.0016279960000001</v>
      </c>
      <c r="AF2122" s="2">
        <f t="shared" si="1146"/>
        <v>521.65538991999995</v>
      </c>
      <c r="AG2122" s="2">
        <f t="shared" ref="AG2122:AG2185" si="1166">TRUNC((W2122*(AE2122-1)),8)</f>
        <v>535.03645864999999</v>
      </c>
      <c r="AH2122" s="3">
        <f t="shared" ref="AH2122:AH2185" si="1167">IF(AA2122&gt;0,AA2122+AF2122,0)</f>
        <v>0</v>
      </c>
      <c r="AI2122" s="4" t="str">
        <f t="shared" si="1144"/>
        <v>A+J=</v>
      </c>
      <c r="AJ2122" s="11">
        <f t="shared" si="1140"/>
        <v>43297</v>
      </c>
      <c r="AK2122" s="11"/>
      <c r="AL2122" s="4"/>
      <c r="AM2122" s="1"/>
      <c r="AN2122" s="11"/>
      <c r="AO2122" s="1"/>
      <c r="AP2122" s="1"/>
      <c r="AQ2122" s="3"/>
      <c r="AR2122" s="3"/>
      <c r="AS2122" s="6"/>
      <c r="AT2122" s="1"/>
      <c r="AU2122" s="1"/>
      <c r="AV2122" s="1"/>
      <c r="AW2122" s="1"/>
      <c r="AX2122" s="1"/>
      <c r="AY2122" s="1"/>
      <c r="AZ2122" s="1"/>
      <c r="BA2122" s="1"/>
      <c r="BB2122" s="1"/>
    </row>
    <row r="2123" spans="1:54" x14ac:dyDescent="0.2">
      <c r="A2123" s="158">
        <f t="shared" ref="A2123:A2186" si="1168">(A2122+1)</f>
        <v>43279</v>
      </c>
      <c r="B2123" s="2">
        <f t="shared" si="1152"/>
        <v>329300.72985735122</v>
      </c>
      <c r="C2123" s="2">
        <f t="shared" ref="C2123:C2186" si="1169">TRUNC(IF(X2122&gt;0,VLOOKUP(A2122,$AN$12:$AO$190,2),C2122),8)</f>
        <v>231377.20357041</v>
      </c>
      <c r="D2123" s="2">
        <f>SUM(Y2123:Y$2170)</f>
        <v>3357.8475435999999</v>
      </c>
      <c r="E2123" s="73">
        <f t="shared" si="1153"/>
        <v>228019.35602681001</v>
      </c>
      <c r="F2123" s="88">
        <f t="shared" si="1148"/>
        <v>4961.84</v>
      </c>
      <c r="G2123" s="3">
        <f>IF(AND(N2123=1,N2122&gt;1),VLOOKUP(A2122,[1]Plan1!$BK$81:$BM$259,3),G2122)</f>
        <v>4981.6899999999996</v>
      </c>
      <c r="H2123" s="11">
        <f t="shared" si="1149"/>
        <v>43205</v>
      </c>
      <c r="I2123" s="11">
        <f t="shared" si="1150"/>
        <v>43235</v>
      </c>
      <c r="J2123" s="12">
        <f t="shared" si="1154"/>
        <v>4.0005320606870676E-3</v>
      </c>
      <c r="K2123" s="11">
        <f t="shared" ref="K2123:K2186" si="1170">IF(DAY(A2123)=14,VLOOKUP(A2123,AR$194:AW$373,4),K2122)</f>
        <v>43297</v>
      </c>
      <c r="L2123" s="11">
        <f t="shared" si="1155"/>
        <v>43297</v>
      </c>
      <c r="M2123" s="1">
        <f t="shared" si="1141"/>
        <v>22</v>
      </c>
      <c r="N2123" s="1">
        <f t="shared" si="1156"/>
        <v>10</v>
      </c>
      <c r="O2123" s="2">
        <f t="shared" si="1157"/>
        <v>1.00181644</v>
      </c>
      <c r="P2123" s="13">
        <f t="shared" si="1151"/>
        <v>1.0021995699999999</v>
      </c>
      <c r="Q2123" s="13">
        <f t="shared" si="1142"/>
        <v>1.4186003340897571</v>
      </c>
      <c r="R2123" s="2">
        <f t="shared" si="1147"/>
        <v>1.42117713</v>
      </c>
      <c r="S2123" s="2">
        <f t="shared" ref="S2123:S2186" si="1171">IF(AND(X2123&gt;0,MONTH(A2123)=9),R2123,S2122)</f>
        <v>1.3848725200000001</v>
      </c>
      <c r="T2123" s="2">
        <f t="shared" si="1158"/>
        <v>320427.9309791</v>
      </c>
      <c r="U2123" s="2">
        <f t="shared" si="1159"/>
        <v>1292.3432458811419</v>
      </c>
      <c r="V2123" s="2">
        <f t="shared" si="1160"/>
        <v>96036.537955820051</v>
      </c>
      <c r="W2123" s="2">
        <f t="shared" si="1161"/>
        <v>328706.08477211121</v>
      </c>
      <c r="X2123" s="17">
        <f t="shared" si="1162"/>
        <v>0</v>
      </c>
      <c r="Y2123" s="2">
        <f t="shared" si="1163"/>
        <v>0</v>
      </c>
      <c r="Z2123" s="72">
        <f t="shared" si="1164"/>
        <v>0</v>
      </c>
      <c r="AA2123" s="2">
        <f t="shared" si="1145"/>
        <v>0</v>
      </c>
      <c r="AB2123" s="12">
        <f t="shared" ref="AB2123:AB2186" si="1172">(AB2122)</f>
        <v>4.6600000000000003E-2</v>
      </c>
      <c r="AC2123" s="17">
        <f t="shared" si="1165"/>
        <v>10</v>
      </c>
      <c r="AD2123" s="17">
        <v>252</v>
      </c>
      <c r="AE2123" s="13">
        <f t="shared" si="1143"/>
        <v>1.0018090479999999</v>
      </c>
      <c r="AF2123" s="2">
        <f t="shared" si="1146"/>
        <v>579.66950768000004</v>
      </c>
      <c r="AG2123" s="2">
        <f t="shared" si="1166"/>
        <v>594.64508523999996</v>
      </c>
      <c r="AH2123" s="3">
        <f t="shared" si="1167"/>
        <v>0</v>
      </c>
      <c r="AI2123" s="4" t="str">
        <f t="shared" si="1144"/>
        <v>A+J=</v>
      </c>
      <c r="AJ2123" s="11">
        <f t="shared" ref="AJ2123:AJ2186" si="1173">IF(X2122&gt;0,VLOOKUP(A2122,$AN$10:$AW$190,9),AJ2122)</f>
        <v>43297</v>
      </c>
      <c r="AK2123" s="11"/>
      <c r="AL2123" s="4"/>
      <c r="AM2123" s="1"/>
      <c r="AN2123" s="11"/>
      <c r="AO2123" s="1"/>
      <c r="AP2123" s="1"/>
      <c r="AQ2123" s="3"/>
      <c r="AR2123" s="3"/>
      <c r="AS2123" s="6"/>
      <c r="AT2123" s="1"/>
      <c r="AU2123" s="1"/>
      <c r="AV2123" s="1"/>
      <c r="AW2123" s="1"/>
      <c r="AX2123" s="1"/>
      <c r="AY2123" s="1"/>
      <c r="AZ2123" s="1"/>
      <c r="BA2123" s="1"/>
      <c r="BB2123" s="1"/>
    </row>
    <row r="2124" spans="1:54" x14ac:dyDescent="0.2">
      <c r="A2124" s="158">
        <f t="shared" si="1168"/>
        <v>43280</v>
      </c>
      <c r="B2124" s="2">
        <f t="shared" si="1152"/>
        <v>329419.18334820122</v>
      </c>
      <c r="C2124" s="2">
        <f t="shared" si="1169"/>
        <v>231377.20357041</v>
      </c>
      <c r="D2124" s="2">
        <f>SUM(Y2124:Y$2170)</f>
        <v>3357.8475435999999</v>
      </c>
      <c r="E2124" s="73">
        <f t="shared" si="1153"/>
        <v>228019.35602681001</v>
      </c>
      <c r="F2124" s="88">
        <f t="shared" si="1148"/>
        <v>4961.84</v>
      </c>
      <c r="G2124" s="3">
        <f>IF(AND(N2124=1,N2123&gt;1),VLOOKUP(A2123,[1]Plan1!$BK$81:$BM$259,3),G2123)</f>
        <v>4981.6899999999996</v>
      </c>
      <c r="H2124" s="11">
        <f t="shared" si="1149"/>
        <v>43205</v>
      </c>
      <c r="I2124" s="11">
        <f t="shared" si="1150"/>
        <v>43235</v>
      </c>
      <c r="J2124" s="12">
        <f t="shared" si="1154"/>
        <v>4.0005320606870676E-3</v>
      </c>
      <c r="K2124" s="11">
        <f t="shared" si="1170"/>
        <v>43297</v>
      </c>
      <c r="L2124" s="11">
        <f t="shared" si="1155"/>
        <v>43297</v>
      </c>
      <c r="M2124" s="1">
        <f t="shared" si="1141"/>
        <v>22</v>
      </c>
      <c r="N2124" s="1">
        <f t="shared" si="1156"/>
        <v>11</v>
      </c>
      <c r="O2124" s="2">
        <f t="shared" si="1157"/>
        <v>1.0019982599999999</v>
      </c>
      <c r="P2124" s="13">
        <f t="shared" si="1151"/>
        <v>1.0021995699999999</v>
      </c>
      <c r="Q2124" s="13">
        <f t="shared" si="1142"/>
        <v>1.4186003340897571</v>
      </c>
      <c r="R2124" s="2">
        <f t="shared" si="1147"/>
        <v>1.4214350600000001</v>
      </c>
      <c r="S2124" s="2">
        <f t="shared" si="1171"/>
        <v>1.3848725200000001</v>
      </c>
      <c r="T2124" s="2">
        <f t="shared" si="1158"/>
        <v>320427.9309791</v>
      </c>
      <c r="U2124" s="2">
        <f t="shared" si="1159"/>
        <v>1292.3432458811419</v>
      </c>
      <c r="V2124" s="2">
        <f t="shared" si="1160"/>
        <v>96095.35098832006</v>
      </c>
      <c r="W2124" s="2">
        <f t="shared" si="1161"/>
        <v>328764.89780461119</v>
      </c>
      <c r="X2124" s="17">
        <f t="shared" si="1162"/>
        <v>0</v>
      </c>
      <c r="Y2124" s="2">
        <f t="shared" si="1163"/>
        <v>0</v>
      </c>
      <c r="Z2124" s="72">
        <f t="shared" si="1164"/>
        <v>0</v>
      </c>
      <c r="AA2124" s="2">
        <f t="shared" si="1145"/>
        <v>0</v>
      </c>
      <c r="AB2124" s="12">
        <f t="shared" si="1172"/>
        <v>4.6600000000000003E-2</v>
      </c>
      <c r="AC2124" s="17">
        <f t="shared" si="1165"/>
        <v>11</v>
      </c>
      <c r="AD2124" s="17">
        <v>252</v>
      </c>
      <c r="AE2124" s="13">
        <f t="shared" si="1143"/>
        <v>1.001990132</v>
      </c>
      <c r="AF2124" s="2">
        <f t="shared" si="1146"/>
        <v>637.69387913000003</v>
      </c>
      <c r="AG2124" s="2">
        <f t="shared" si="1166"/>
        <v>654.28554358999997</v>
      </c>
      <c r="AH2124" s="3">
        <f t="shared" si="1167"/>
        <v>0</v>
      </c>
      <c r="AI2124" s="4" t="str">
        <f t="shared" si="1144"/>
        <v>A+J=</v>
      </c>
      <c r="AJ2124" s="11">
        <f t="shared" si="1173"/>
        <v>43297</v>
      </c>
      <c r="AK2124" s="11"/>
      <c r="AL2124" s="4"/>
      <c r="AM2124" s="1"/>
      <c r="AN2124" s="11"/>
      <c r="AO2124" s="1"/>
      <c r="AP2124" s="1"/>
      <c r="AQ2124" s="3"/>
      <c r="AR2124" s="3"/>
      <c r="AS2124" s="6"/>
      <c r="AT2124" s="1"/>
      <c r="AU2124" s="1"/>
      <c r="AV2124" s="1"/>
      <c r="AW2124" s="1"/>
      <c r="AX2124" s="1"/>
      <c r="AY2124" s="1"/>
      <c r="AZ2124" s="1"/>
      <c r="BA2124" s="1"/>
      <c r="BB2124" s="1"/>
    </row>
    <row r="2125" spans="1:54" x14ac:dyDescent="0.2">
      <c r="A2125" s="158">
        <f t="shared" si="1168"/>
        <v>43281</v>
      </c>
      <c r="B2125" s="2">
        <f t="shared" si="1152"/>
        <v>329537.68303013255</v>
      </c>
      <c r="C2125" s="2">
        <f t="shared" si="1169"/>
        <v>231377.20357041</v>
      </c>
      <c r="D2125" s="2">
        <f>SUM(Y2125:Y$2170)</f>
        <v>3357.8475435999999</v>
      </c>
      <c r="E2125" s="73">
        <f t="shared" si="1153"/>
        <v>228019.35602681001</v>
      </c>
      <c r="F2125" s="88">
        <f t="shared" si="1148"/>
        <v>4961.84</v>
      </c>
      <c r="G2125" s="3">
        <f>IF(AND(N2125=1,N2124&gt;1),VLOOKUP(A2124,[1]Plan1!$BK$81:$BM$259,3),G2124)</f>
        <v>4981.6899999999996</v>
      </c>
      <c r="H2125" s="11">
        <f t="shared" si="1149"/>
        <v>43205</v>
      </c>
      <c r="I2125" s="11">
        <f t="shared" si="1150"/>
        <v>43235</v>
      </c>
      <c r="J2125" s="12">
        <f t="shared" si="1154"/>
        <v>4.0005320606870676E-3</v>
      </c>
      <c r="K2125" s="11">
        <f t="shared" si="1170"/>
        <v>43297</v>
      </c>
      <c r="L2125" s="11">
        <f t="shared" si="1155"/>
        <v>43297</v>
      </c>
      <c r="M2125" s="1">
        <f t="shared" si="1141"/>
        <v>22</v>
      </c>
      <c r="N2125" s="1">
        <f t="shared" si="1156"/>
        <v>12</v>
      </c>
      <c r="O2125" s="2">
        <f t="shared" si="1157"/>
        <v>1.00218012</v>
      </c>
      <c r="P2125" s="13">
        <f t="shared" si="1151"/>
        <v>1.0021995699999999</v>
      </c>
      <c r="Q2125" s="13">
        <f t="shared" si="1142"/>
        <v>1.4186003340897571</v>
      </c>
      <c r="R2125" s="2">
        <f t="shared" si="1147"/>
        <v>1.42169305</v>
      </c>
      <c r="S2125" s="2">
        <f t="shared" si="1171"/>
        <v>1.3848725200000001</v>
      </c>
      <c r="T2125" s="2">
        <f t="shared" si="1158"/>
        <v>320427.9309791</v>
      </c>
      <c r="U2125" s="2">
        <f t="shared" si="1159"/>
        <v>1292.3432458811419</v>
      </c>
      <c r="V2125" s="2">
        <f t="shared" si="1160"/>
        <v>96154.177701981404</v>
      </c>
      <c r="W2125" s="2">
        <f t="shared" si="1161"/>
        <v>328823.72451827256</v>
      </c>
      <c r="X2125" s="17">
        <f t="shared" si="1162"/>
        <v>0</v>
      </c>
      <c r="Y2125" s="2">
        <f t="shared" si="1163"/>
        <v>0</v>
      </c>
      <c r="Z2125" s="72">
        <f t="shared" si="1164"/>
        <v>0</v>
      </c>
      <c r="AA2125" s="2">
        <f t="shared" si="1145"/>
        <v>0</v>
      </c>
      <c r="AB2125" s="12">
        <f t="shared" si="1172"/>
        <v>4.6600000000000003E-2</v>
      </c>
      <c r="AC2125" s="17">
        <f t="shared" si="1165"/>
        <v>12</v>
      </c>
      <c r="AD2125" s="17">
        <v>252</v>
      </c>
      <c r="AE2125" s="13">
        <f t="shared" si="1143"/>
        <v>1.00217125</v>
      </c>
      <c r="AF2125" s="2">
        <f t="shared" si="1146"/>
        <v>695.72914513000001</v>
      </c>
      <c r="AG2125" s="2">
        <f t="shared" si="1166"/>
        <v>713.95851186000004</v>
      </c>
      <c r="AH2125" s="3">
        <f t="shared" si="1167"/>
        <v>0</v>
      </c>
      <c r="AI2125" s="4" t="str">
        <f t="shared" si="1144"/>
        <v>A+J=</v>
      </c>
      <c r="AJ2125" s="11">
        <f t="shared" si="1173"/>
        <v>43297</v>
      </c>
      <c r="AK2125" s="11"/>
      <c r="AL2125" s="4"/>
      <c r="AM2125" s="1"/>
      <c r="AN2125" s="11"/>
      <c r="AO2125" s="1"/>
      <c r="AP2125" s="1"/>
      <c r="AQ2125" s="3"/>
      <c r="AR2125" s="3"/>
      <c r="AS2125" s="6"/>
      <c r="AT2125" s="1"/>
      <c r="AU2125" s="1"/>
      <c r="AV2125" s="1"/>
      <c r="AW2125" s="1"/>
      <c r="AX2125" s="1"/>
      <c r="AY2125" s="1"/>
      <c r="AZ2125" s="1"/>
      <c r="BA2125" s="1"/>
      <c r="BB2125" s="1"/>
    </row>
    <row r="2126" spans="1:54" x14ac:dyDescent="0.2">
      <c r="A2126" s="158">
        <f t="shared" si="1168"/>
        <v>43282</v>
      </c>
      <c r="B2126" s="2">
        <f t="shared" si="1152"/>
        <v>329537.68303013255</v>
      </c>
      <c r="C2126" s="2">
        <f t="shared" si="1169"/>
        <v>231377.20357041</v>
      </c>
      <c r="D2126" s="2">
        <f>SUM(Y2126:Y$2170)</f>
        <v>3357.8475435999999</v>
      </c>
      <c r="E2126" s="73">
        <f t="shared" si="1153"/>
        <v>228019.35602681001</v>
      </c>
      <c r="F2126" s="88">
        <f t="shared" si="1148"/>
        <v>4961.84</v>
      </c>
      <c r="G2126" s="3">
        <f>IF(AND(N2126=1,N2125&gt;1),VLOOKUP(A2125,[1]Plan1!$BK$81:$BM$259,3),G2125)</f>
        <v>4981.6899999999996</v>
      </c>
      <c r="H2126" s="11">
        <f t="shared" si="1149"/>
        <v>43205</v>
      </c>
      <c r="I2126" s="11">
        <f t="shared" si="1150"/>
        <v>43235</v>
      </c>
      <c r="J2126" s="12">
        <f t="shared" si="1154"/>
        <v>4.0005320606870676E-3</v>
      </c>
      <c r="K2126" s="11">
        <f t="shared" si="1170"/>
        <v>43297</v>
      </c>
      <c r="L2126" s="11">
        <f t="shared" si="1155"/>
        <v>43297</v>
      </c>
      <c r="M2126" s="1">
        <f t="shared" si="1141"/>
        <v>22</v>
      </c>
      <c r="N2126" s="1">
        <f t="shared" si="1156"/>
        <v>12</v>
      </c>
      <c r="O2126" s="2">
        <f t="shared" si="1157"/>
        <v>1.00218012</v>
      </c>
      <c r="P2126" s="13">
        <f t="shared" si="1151"/>
        <v>1.0021995699999999</v>
      </c>
      <c r="Q2126" s="13">
        <f t="shared" si="1142"/>
        <v>1.4186003340897571</v>
      </c>
      <c r="R2126" s="2">
        <f t="shared" si="1147"/>
        <v>1.42169305</v>
      </c>
      <c r="S2126" s="2">
        <f t="shared" si="1171"/>
        <v>1.3848725200000001</v>
      </c>
      <c r="T2126" s="2">
        <f t="shared" si="1158"/>
        <v>320427.9309791</v>
      </c>
      <c r="U2126" s="2">
        <f t="shared" si="1159"/>
        <v>1292.3432458811419</v>
      </c>
      <c r="V2126" s="2">
        <f t="shared" si="1160"/>
        <v>96154.177701981404</v>
      </c>
      <c r="W2126" s="2">
        <f t="shared" si="1161"/>
        <v>328823.72451827256</v>
      </c>
      <c r="X2126" s="17">
        <f t="shared" si="1162"/>
        <v>0</v>
      </c>
      <c r="Y2126" s="2">
        <f t="shared" si="1163"/>
        <v>0</v>
      </c>
      <c r="Z2126" s="72">
        <f t="shared" si="1164"/>
        <v>0</v>
      </c>
      <c r="AA2126" s="2">
        <f t="shared" si="1145"/>
        <v>0</v>
      </c>
      <c r="AB2126" s="12">
        <f t="shared" si="1172"/>
        <v>4.6600000000000003E-2</v>
      </c>
      <c r="AC2126" s="17">
        <f t="shared" si="1165"/>
        <v>12</v>
      </c>
      <c r="AD2126" s="17">
        <v>252</v>
      </c>
      <c r="AE2126" s="13">
        <f t="shared" si="1143"/>
        <v>1.00217125</v>
      </c>
      <c r="AF2126" s="2">
        <f t="shared" si="1146"/>
        <v>695.72914513000001</v>
      </c>
      <c r="AG2126" s="2">
        <f t="shared" si="1166"/>
        <v>713.95851186000004</v>
      </c>
      <c r="AH2126" s="3">
        <f t="shared" si="1167"/>
        <v>0</v>
      </c>
      <c r="AI2126" s="4" t="str">
        <f t="shared" si="1144"/>
        <v>A+J=</v>
      </c>
      <c r="AJ2126" s="11">
        <f t="shared" si="1173"/>
        <v>43297</v>
      </c>
      <c r="AK2126" s="11"/>
      <c r="AL2126" s="4"/>
      <c r="AM2126" s="1"/>
      <c r="AN2126" s="11"/>
      <c r="AO2126" s="1"/>
      <c r="AP2126" s="1"/>
      <c r="AQ2126" s="3"/>
      <c r="AR2126" s="3"/>
      <c r="AS2126" s="6"/>
      <c r="AT2126" s="1"/>
      <c r="AU2126" s="1"/>
      <c r="AV2126" s="1"/>
      <c r="AW2126" s="1"/>
      <c r="AX2126" s="1"/>
      <c r="AY2126" s="1"/>
      <c r="AZ2126" s="1"/>
      <c r="BA2126" s="1"/>
      <c r="BB2126" s="1"/>
    </row>
    <row r="2127" spans="1:54" x14ac:dyDescent="0.2">
      <c r="A2127" s="158">
        <f t="shared" si="1168"/>
        <v>43283</v>
      </c>
      <c r="B2127" s="2">
        <f t="shared" si="1152"/>
        <v>329537.68303013255</v>
      </c>
      <c r="C2127" s="2">
        <f t="shared" si="1169"/>
        <v>231377.20357041</v>
      </c>
      <c r="D2127" s="2">
        <f>SUM(Y2127:Y$2170)</f>
        <v>3357.8475435999999</v>
      </c>
      <c r="E2127" s="73">
        <f t="shared" si="1153"/>
        <v>228019.35602681001</v>
      </c>
      <c r="F2127" s="88">
        <f t="shared" si="1148"/>
        <v>4961.84</v>
      </c>
      <c r="G2127" s="3">
        <f>IF(AND(N2127=1,N2126&gt;1),VLOOKUP(A2126,[1]Plan1!$BK$81:$BM$259,3),G2126)</f>
        <v>4981.6899999999996</v>
      </c>
      <c r="H2127" s="11">
        <f t="shared" si="1149"/>
        <v>43205</v>
      </c>
      <c r="I2127" s="11">
        <f t="shared" si="1150"/>
        <v>43235</v>
      </c>
      <c r="J2127" s="12">
        <f t="shared" si="1154"/>
        <v>4.0005320606870676E-3</v>
      </c>
      <c r="K2127" s="11">
        <f t="shared" si="1170"/>
        <v>43297</v>
      </c>
      <c r="L2127" s="11">
        <f t="shared" si="1155"/>
        <v>43297</v>
      </c>
      <c r="M2127" s="1">
        <f t="shared" si="1141"/>
        <v>22</v>
      </c>
      <c r="N2127" s="1">
        <f t="shared" si="1156"/>
        <v>12</v>
      </c>
      <c r="O2127" s="2">
        <f t="shared" si="1157"/>
        <v>1.00218012</v>
      </c>
      <c r="P2127" s="13">
        <f t="shared" si="1151"/>
        <v>1.0021995699999999</v>
      </c>
      <c r="Q2127" s="13">
        <f t="shared" si="1142"/>
        <v>1.4186003340897571</v>
      </c>
      <c r="R2127" s="2">
        <f t="shared" si="1147"/>
        <v>1.42169305</v>
      </c>
      <c r="S2127" s="2">
        <f t="shared" si="1171"/>
        <v>1.3848725200000001</v>
      </c>
      <c r="T2127" s="2">
        <f t="shared" si="1158"/>
        <v>320427.9309791</v>
      </c>
      <c r="U2127" s="2">
        <f t="shared" si="1159"/>
        <v>1292.3432458811419</v>
      </c>
      <c r="V2127" s="2">
        <f t="shared" si="1160"/>
        <v>96154.177701981404</v>
      </c>
      <c r="W2127" s="2">
        <f t="shared" si="1161"/>
        <v>328823.72451827256</v>
      </c>
      <c r="X2127" s="17">
        <f t="shared" si="1162"/>
        <v>0</v>
      </c>
      <c r="Y2127" s="2">
        <f t="shared" si="1163"/>
        <v>0</v>
      </c>
      <c r="Z2127" s="72">
        <f t="shared" si="1164"/>
        <v>0</v>
      </c>
      <c r="AA2127" s="2">
        <f t="shared" si="1145"/>
        <v>0</v>
      </c>
      <c r="AB2127" s="12">
        <f t="shared" si="1172"/>
        <v>4.6600000000000003E-2</v>
      </c>
      <c r="AC2127" s="17">
        <f t="shared" si="1165"/>
        <v>12</v>
      </c>
      <c r="AD2127" s="17">
        <v>252</v>
      </c>
      <c r="AE2127" s="13">
        <f t="shared" si="1143"/>
        <v>1.00217125</v>
      </c>
      <c r="AF2127" s="2">
        <f t="shared" si="1146"/>
        <v>695.72914513000001</v>
      </c>
      <c r="AG2127" s="2">
        <f t="shared" si="1166"/>
        <v>713.95851186000004</v>
      </c>
      <c r="AH2127" s="3">
        <f t="shared" si="1167"/>
        <v>0</v>
      </c>
      <c r="AI2127" s="4" t="str">
        <f t="shared" si="1144"/>
        <v>A+J=</v>
      </c>
      <c r="AJ2127" s="11">
        <f t="shared" si="1173"/>
        <v>43297</v>
      </c>
      <c r="AK2127" s="11"/>
      <c r="AL2127" s="4"/>
      <c r="AM2127" s="1"/>
      <c r="AN2127" s="11"/>
      <c r="AO2127" s="1"/>
      <c r="AP2127" s="1"/>
      <c r="AQ2127" s="3"/>
      <c r="AR2127" s="3"/>
      <c r="AS2127" s="6"/>
      <c r="AT2127" s="1"/>
      <c r="AU2127" s="1"/>
      <c r="AV2127" s="1"/>
      <c r="AW2127" s="1"/>
      <c r="AX2127" s="1"/>
      <c r="AY2127" s="1"/>
      <c r="AZ2127" s="1"/>
      <c r="BA2127" s="1"/>
      <c r="BB2127" s="1"/>
    </row>
    <row r="2128" spans="1:54" x14ac:dyDescent="0.2">
      <c r="A2128" s="158">
        <f t="shared" si="1168"/>
        <v>43284</v>
      </c>
      <c r="B2128" s="2">
        <f t="shared" si="1152"/>
        <v>329656.22368767811</v>
      </c>
      <c r="C2128" s="2">
        <f t="shared" si="1169"/>
        <v>231377.20357041</v>
      </c>
      <c r="D2128" s="2">
        <f>SUM(Y2128:Y$2170)</f>
        <v>3357.8475435999999</v>
      </c>
      <c r="E2128" s="73">
        <f t="shared" si="1153"/>
        <v>228019.35602681001</v>
      </c>
      <c r="F2128" s="88">
        <f t="shared" si="1148"/>
        <v>4961.84</v>
      </c>
      <c r="G2128" s="3">
        <f>IF(AND(N2128=1,N2127&gt;1),VLOOKUP(A2127,[1]Plan1!$BK$81:$BM$259,3),G2127)</f>
        <v>4981.6899999999996</v>
      </c>
      <c r="H2128" s="11">
        <f t="shared" si="1149"/>
        <v>43205</v>
      </c>
      <c r="I2128" s="11">
        <f t="shared" si="1150"/>
        <v>43235</v>
      </c>
      <c r="J2128" s="12">
        <f t="shared" si="1154"/>
        <v>4.0005320606870676E-3</v>
      </c>
      <c r="K2128" s="11">
        <f t="shared" si="1170"/>
        <v>43297</v>
      </c>
      <c r="L2128" s="11">
        <f t="shared" si="1155"/>
        <v>43297</v>
      </c>
      <c r="M2128" s="1">
        <f t="shared" si="1141"/>
        <v>22</v>
      </c>
      <c r="N2128" s="1">
        <f t="shared" si="1156"/>
        <v>13</v>
      </c>
      <c r="O2128" s="2">
        <f t="shared" si="1157"/>
        <v>1.0023620099999999</v>
      </c>
      <c r="P2128" s="13">
        <f t="shared" si="1151"/>
        <v>1.0021995699999999</v>
      </c>
      <c r="Q2128" s="13">
        <f t="shared" si="1142"/>
        <v>1.4186003340897571</v>
      </c>
      <c r="R2128" s="2">
        <f t="shared" si="1147"/>
        <v>1.4219510799999999</v>
      </c>
      <c r="S2128" s="2">
        <f t="shared" si="1171"/>
        <v>1.3848725200000001</v>
      </c>
      <c r="T2128" s="2">
        <f t="shared" si="1158"/>
        <v>320427.9309791</v>
      </c>
      <c r="U2128" s="2">
        <f t="shared" si="1159"/>
        <v>1292.3432458811419</v>
      </c>
      <c r="V2128" s="2">
        <f t="shared" si="1160"/>
        <v>96213.013536416969</v>
      </c>
      <c r="W2128" s="2">
        <f t="shared" si="1161"/>
        <v>328882.5603527081</v>
      </c>
      <c r="X2128" s="17">
        <f t="shared" si="1162"/>
        <v>0</v>
      </c>
      <c r="Y2128" s="2">
        <f t="shared" si="1163"/>
        <v>0</v>
      </c>
      <c r="Z2128" s="72">
        <f t="shared" si="1164"/>
        <v>0</v>
      </c>
      <c r="AA2128" s="2">
        <f t="shared" si="1145"/>
        <v>0</v>
      </c>
      <c r="AB2128" s="12">
        <f t="shared" si="1172"/>
        <v>4.6600000000000003E-2</v>
      </c>
      <c r="AC2128" s="17">
        <f t="shared" si="1165"/>
        <v>13</v>
      </c>
      <c r="AD2128" s="17">
        <v>252</v>
      </c>
      <c r="AE2128" s="13">
        <f t="shared" si="1143"/>
        <v>1.0023523999999999</v>
      </c>
      <c r="AF2128" s="2">
        <f t="shared" si="1146"/>
        <v>753.77466483000001</v>
      </c>
      <c r="AG2128" s="2">
        <f t="shared" si="1166"/>
        <v>773.66333497000005</v>
      </c>
      <c r="AH2128" s="3">
        <f t="shared" si="1167"/>
        <v>0</v>
      </c>
      <c r="AI2128" s="4" t="str">
        <f t="shared" si="1144"/>
        <v>A+J=</v>
      </c>
      <c r="AJ2128" s="11">
        <f t="shared" si="1173"/>
        <v>43297</v>
      </c>
      <c r="AK2128" s="11"/>
      <c r="AL2128" s="4"/>
      <c r="AM2128" s="1"/>
      <c r="AN2128" s="11"/>
      <c r="AO2128" s="1"/>
      <c r="AP2128" s="1"/>
      <c r="AQ2128" s="3"/>
      <c r="AR2128" s="3"/>
      <c r="AS2128" s="6"/>
      <c r="AT2128" s="1"/>
      <c r="AU2128" s="1"/>
      <c r="AV2128" s="1"/>
      <c r="AW2128" s="1"/>
      <c r="AX2128" s="1"/>
      <c r="AY2128" s="1"/>
      <c r="AZ2128" s="1"/>
      <c r="BA2128" s="1"/>
      <c r="BB2128" s="1"/>
    </row>
    <row r="2129" spans="1:54" x14ac:dyDescent="0.2">
      <c r="A2129" s="158">
        <f t="shared" si="1168"/>
        <v>43285</v>
      </c>
      <c r="B2129" s="2">
        <f t="shared" si="1152"/>
        <v>329774.80794637155</v>
      </c>
      <c r="C2129" s="2">
        <f t="shared" si="1169"/>
        <v>231377.20357041</v>
      </c>
      <c r="D2129" s="2">
        <f>SUM(Y2129:Y$2170)</f>
        <v>3357.8475435999999</v>
      </c>
      <c r="E2129" s="73">
        <f t="shared" si="1153"/>
        <v>228019.35602681001</v>
      </c>
      <c r="F2129" s="88">
        <f t="shared" si="1148"/>
        <v>4961.84</v>
      </c>
      <c r="G2129" s="3">
        <f>IF(AND(N2129=1,N2128&gt;1),VLOOKUP(A2128,[1]Plan1!$BK$81:$BM$259,3),G2128)</f>
        <v>4981.6899999999996</v>
      </c>
      <c r="H2129" s="11">
        <f t="shared" si="1149"/>
        <v>43205</v>
      </c>
      <c r="I2129" s="11">
        <f t="shared" si="1150"/>
        <v>43235</v>
      </c>
      <c r="J2129" s="12">
        <f t="shared" si="1154"/>
        <v>4.0005320606870676E-3</v>
      </c>
      <c r="K2129" s="11">
        <f t="shared" si="1170"/>
        <v>43297</v>
      </c>
      <c r="L2129" s="11">
        <f t="shared" si="1155"/>
        <v>43297</v>
      </c>
      <c r="M2129" s="1">
        <f t="shared" si="1141"/>
        <v>22</v>
      </c>
      <c r="N2129" s="1">
        <f t="shared" si="1156"/>
        <v>14</v>
      </c>
      <c r="O2129" s="2">
        <f t="shared" si="1157"/>
        <v>1.00254394</v>
      </c>
      <c r="P2129" s="13">
        <f t="shared" si="1151"/>
        <v>1.0021995699999999</v>
      </c>
      <c r="Q2129" s="13">
        <f t="shared" si="1142"/>
        <v>1.4186003340897571</v>
      </c>
      <c r="R2129" s="2">
        <f t="shared" si="1147"/>
        <v>1.42220916</v>
      </c>
      <c r="S2129" s="2">
        <f t="shared" si="1171"/>
        <v>1.3848725200000001</v>
      </c>
      <c r="T2129" s="2">
        <f t="shared" si="1158"/>
        <v>320427.9309791</v>
      </c>
      <c r="U2129" s="2">
        <f t="shared" si="1159"/>
        <v>1292.3432458811419</v>
      </c>
      <c r="V2129" s="2">
        <f t="shared" si="1160"/>
        <v>96271.860771820386</v>
      </c>
      <c r="W2129" s="2">
        <f t="shared" si="1161"/>
        <v>328941.40758811153</v>
      </c>
      <c r="X2129" s="17">
        <f t="shared" si="1162"/>
        <v>0</v>
      </c>
      <c r="Y2129" s="2">
        <f t="shared" si="1163"/>
        <v>0</v>
      </c>
      <c r="Z2129" s="72">
        <f t="shared" si="1164"/>
        <v>0</v>
      </c>
      <c r="AA2129" s="2">
        <f t="shared" si="1145"/>
        <v>0</v>
      </c>
      <c r="AB2129" s="12">
        <f t="shared" si="1172"/>
        <v>4.6600000000000003E-2</v>
      </c>
      <c r="AC2129" s="17">
        <f t="shared" si="1165"/>
        <v>14</v>
      </c>
      <c r="AD2129" s="17">
        <v>252</v>
      </c>
      <c r="AE2129" s="13">
        <f t="shared" si="1143"/>
        <v>1.002533583</v>
      </c>
      <c r="AF2129" s="2">
        <f t="shared" si="1146"/>
        <v>811.83075865000001</v>
      </c>
      <c r="AG2129" s="2">
        <f t="shared" si="1166"/>
        <v>833.40035825999996</v>
      </c>
      <c r="AH2129" s="3">
        <f t="shared" si="1167"/>
        <v>0</v>
      </c>
      <c r="AI2129" s="4" t="str">
        <f t="shared" si="1144"/>
        <v>A+J=</v>
      </c>
      <c r="AJ2129" s="11">
        <f t="shared" si="1173"/>
        <v>43297</v>
      </c>
      <c r="AK2129" s="11"/>
      <c r="AL2129" s="4"/>
      <c r="AM2129" s="1"/>
      <c r="AN2129" s="11"/>
      <c r="AO2129" s="1"/>
      <c r="AP2129" s="1"/>
      <c r="AQ2129" s="3"/>
      <c r="AR2129" s="3"/>
      <c r="AS2129" s="6"/>
      <c r="AT2129" s="1"/>
      <c r="AU2129" s="1"/>
      <c r="AV2129" s="1"/>
      <c r="AW2129" s="1"/>
      <c r="AX2129" s="1"/>
      <c r="AY2129" s="1"/>
      <c r="AZ2129" s="1"/>
      <c r="BA2129" s="1"/>
      <c r="BB2129" s="1"/>
    </row>
    <row r="2130" spans="1:54" x14ac:dyDescent="0.2">
      <c r="A2130" s="158">
        <f t="shared" si="1168"/>
        <v>43286</v>
      </c>
      <c r="B2130" s="2">
        <f t="shared" si="1152"/>
        <v>329893.43548922276</v>
      </c>
      <c r="C2130" s="2">
        <f t="shared" si="1169"/>
        <v>231377.20357041</v>
      </c>
      <c r="D2130" s="2">
        <f>SUM(Y2130:Y$2170)</f>
        <v>3357.8475435999999</v>
      </c>
      <c r="E2130" s="73">
        <f t="shared" si="1153"/>
        <v>228019.35602681001</v>
      </c>
      <c r="F2130" s="88">
        <f t="shared" si="1148"/>
        <v>4961.84</v>
      </c>
      <c r="G2130" s="3">
        <f>IF(AND(N2130=1,N2129&gt;1),VLOOKUP(A2129,[1]Plan1!$BK$81:$BM$259,3),G2129)</f>
        <v>4981.6899999999996</v>
      </c>
      <c r="H2130" s="11">
        <f t="shared" si="1149"/>
        <v>43205</v>
      </c>
      <c r="I2130" s="11">
        <f t="shared" si="1150"/>
        <v>43235</v>
      </c>
      <c r="J2130" s="12">
        <f t="shared" si="1154"/>
        <v>4.0005320606870676E-3</v>
      </c>
      <c r="K2130" s="11">
        <f t="shared" si="1170"/>
        <v>43297</v>
      </c>
      <c r="L2130" s="11">
        <f t="shared" si="1155"/>
        <v>43297</v>
      </c>
      <c r="M2130" s="1">
        <f t="shared" si="1141"/>
        <v>22</v>
      </c>
      <c r="N2130" s="1">
        <f t="shared" si="1156"/>
        <v>15</v>
      </c>
      <c r="O2130" s="2">
        <f t="shared" si="1157"/>
        <v>1.0027258999999999</v>
      </c>
      <c r="P2130" s="13">
        <f t="shared" si="1151"/>
        <v>1.0021995699999999</v>
      </c>
      <c r="Q2130" s="13">
        <f t="shared" si="1142"/>
        <v>1.4186003340897571</v>
      </c>
      <c r="R2130" s="2">
        <f t="shared" si="1147"/>
        <v>1.4224672899999999</v>
      </c>
      <c r="S2130" s="2">
        <f t="shared" si="1171"/>
        <v>1.3848725200000001</v>
      </c>
      <c r="T2130" s="2">
        <f t="shared" si="1158"/>
        <v>320427.9309791</v>
      </c>
      <c r="U2130" s="2">
        <f t="shared" si="1159"/>
        <v>1292.3432458811419</v>
      </c>
      <c r="V2130" s="2">
        <f t="shared" si="1160"/>
        <v>96330.71940819158</v>
      </c>
      <c r="W2130" s="2">
        <f t="shared" si="1161"/>
        <v>329000.26622448274</v>
      </c>
      <c r="X2130" s="17">
        <f t="shared" si="1162"/>
        <v>0</v>
      </c>
      <c r="Y2130" s="2">
        <f t="shared" si="1163"/>
        <v>0</v>
      </c>
      <c r="Z2130" s="72">
        <f t="shared" si="1164"/>
        <v>0</v>
      </c>
      <c r="AA2130" s="2">
        <f t="shared" si="1145"/>
        <v>0</v>
      </c>
      <c r="AB2130" s="12">
        <f t="shared" si="1172"/>
        <v>4.6600000000000003E-2</v>
      </c>
      <c r="AC2130" s="17">
        <f t="shared" si="1165"/>
        <v>15</v>
      </c>
      <c r="AD2130" s="17">
        <v>252</v>
      </c>
      <c r="AE2130" s="13">
        <f t="shared" si="1143"/>
        <v>1.002714798</v>
      </c>
      <c r="AF2130" s="2">
        <f t="shared" si="1146"/>
        <v>869.89710616000002</v>
      </c>
      <c r="AG2130" s="2">
        <f t="shared" si="1166"/>
        <v>893.16926474000002</v>
      </c>
      <c r="AH2130" s="3">
        <f t="shared" si="1167"/>
        <v>0</v>
      </c>
      <c r="AI2130" s="4" t="str">
        <f t="shared" si="1144"/>
        <v>A+J=</v>
      </c>
      <c r="AJ2130" s="11">
        <f t="shared" si="1173"/>
        <v>43297</v>
      </c>
      <c r="AK2130" s="11"/>
      <c r="AL2130" s="4"/>
      <c r="AM2130" s="1"/>
      <c r="AN2130" s="11"/>
      <c r="AO2130" s="1"/>
      <c r="AP2130" s="1"/>
      <c r="AQ2130" s="3"/>
      <c r="AR2130" s="3"/>
      <c r="AS2130" s="6"/>
      <c r="AT2130" s="1"/>
      <c r="AU2130" s="1"/>
      <c r="AV2130" s="1"/>
      <c r="AW2130" s="1"/>
      <c r="AX2130" s="1"/>
      <c r="AY2130" s="1"/>
      <c r="AZ2130" s="1"/>
      <c r="BA2130" s="1"/>
      <c r="BB2130" s="1"/>
    </row>
    <row r="2131" spans="1:54" x14ac:dyDescent="0.2">
      <c r="A2131" s="158">
        <f t="shared" si="1168"/>
        <v>43287</v>
      </c>
      <c r="B2131" s="2">
        <f t="shared" si="1152"/>
        <v>330012.10469941824</v>
      </c>
      <c r="C2131" s="2">
        <f t="shared" si="1169"/>
        <v>231377.20357041</v>
      </c>
      <c r="D2131" s="2">
        <f>SUM(Y2131:Y$2170)</f>
        <v>3357.8475435999999</v>
      </c>
      <c r="E2131" s="73">
        <f t="shared" si="1153"/>
        <v>228019.35602681001</v>
      </c>
      <c r="F2131" s="88">
        <f t="shared" si="1148"/>
        <v>4961.84</v>
      </c>
      <c r="G2131" s="3">
        <f>IF(AND(N2131=1,N2130&gt;1),VLOOKUP(A2130,[1]Plan1!$BK$81:$BM$259,3),G2130)</f>
        <v>4981.6899999999996</v>
      </c>
      <c r="H2131" s="11">
        <f t="shared" si="1149"/>
        <v>43205</v>
      </c>
      <c r="I2131" s="11">
        <f t="shared" si="1150"/>
        <v>43235</v>
      </c>
      <c r="J2131" s="12">
        <f t="shared" si="1154"/>
        <v>4.0005320606870676E-3</v>
      </c>
      <c r="K2131" s="11">
        <f t="shared" si="1170"/>
        <v>43297</v>
      </c>
      <c r="L2131" s="11">
        <f t="shared" si="1155"/>
        <v>43297</v>
      </c>
      <c r="M2131" s="1">
        <f t="shared" si="1141"/>
        <v>22</v>
      </c>
      <c r="N2131" s="1">
        <f t="shared" si="1156"/>
        <v>16</v>
      </c>
      <c r="O2131" s="2">
        <f t="shared" si="1157"/>
        <v>1.0029078899999999</v>
      </c>
      <c r="P2131" s="13">
        <f t="shared" si="1151"/>
        <v>1.0021995699999999</v>
      </c>
      <c r="Q2131" s="13">
        <f t="shared" si="1142"/>
        <v>1.4186003340897571</v>
      </c>
      <c r="R2131" s="2">
        <f t="shared" si="1147"/>
        <v>1.4227254600000001</v>
      </c>
      <c r="S2131" s="2">
        <f t="shared" si="1171"/>
        <v>1.3848725200000001</v>
      </c>
      <c r="T2131" s="2">
        <f t="shared" si="1158"/>
        <v>320427.9309791</v>
      </c>
      <c r="U2131" s="2">
        <f t="shared" si="1159"/>
        <v>1292.3432458811419</v>
      </c>
      <c r="V2131" s="2">
        <f t="shared" si="1160"/>
        <v>96389.587165337056</v>
      </c>
      <c r="W2131" s="2">
        <f t="shared" si="1161"/>
        <v>329059.13398162823</v>
      </c>
      <c r="X2131" s="17">
        <f t="shared" si="1162"/>
        <v>0</v>
      </c>
      <c r="Y2131" s="2">
        <f t="shared" si="1163"/>
        <v>0</v>
      </c>
      <c r="Z2131" s="72">
        <f t="shared" si="1164"/>
        <v>0</v>
      </c>
      <c r="AA2131" s="2">
        <f t="shared" si="1145"/>
        <v>0</v>
      </c>
      <c r="AB2131" s="12">
        <f t="shared" si="1172"/>
        <v>4.6600000000000003E-2</v>
      </c>
      <c r="AC2131" s="17">
        <f t="shared" si="1165"/>
        <v>16</v>
      </c>
      <c r="AD2131" s="17">
        <v>252</v>
      </c>
      <c r="AE2131" s="13">
        <f t="shared" si="1143"/>
        <v>1.0028960469999999</v>
      </c>
      <c r="AF2131" s="2">
        <f t="shared" si="1146"/>
        <v>927.97434822000002</v>
      </c>
      <c r="AG2131" s="2">
        <f t="shared" si="1166"/>
        <v>952.97071778999998</v>
      </c>
      <c r="AH2131" s="3">
        <f t="shared" si="1167"/>
        <v>0</v>
      </c>
      <c r="AI2131" s="4" t="str">
        <f t="shared" si="1144"/>
        <v>A+J=</v>
      </c>
      <c r="AJ2131" s="11">
        <f t="shared" si="1173"/>
        <v>43297</v>
      </c>
      <c r="AK2131" s="11"/>
      <c r="AL2131" s="4"/>
      <c r="AM2131" s="1"/>
      <c r="AN2131" s="11"/>
      <c r="AO2131" s="1"/>
      <c r="AP2131" s="1"/>
      <c r="AQ2131" s="3"/>
      <c r="AR2131" s="3"/>
      <c r="AS2131" s="6"/>
      <c r="AT2131" s="1"/>
      <c r="AU2131" s="1"/>
      <c r="AV2131" s="1"/>
      <c r="AW2131" s="1"/>
      <c r="AX2131" s="1"/>
      <c r="AY2131" s="1"/>
      <c r="AZ2131" s="1"/>
      <c r="BA2131" s="1"/>
      <c r="BB2131" s="1"/>
    </row>
    <row r="2132" spans="1:54" x14ac:dyDescent="0.2">
      <c r="A2132" s="158">
        <f t="shared" si="1168"/>
        <v>43288</v>
      </c>
      <c r="B2132" s="2">
        <f t="shared" si="1152"/>
        <v>330130.81721687136</v>
      </c>
      <c r="C2132" s="2">
        <f t="shared" si="1169"/>
        <v>231377.20357041</v>
      </c>
      <c r="D2132" s="2">
        <f>SUM(Y2132:Y$2170)</f>
        <v>3357.8475435999999</v>
      </c>
      <c r="E2132" s="73">
        <f t="shared" si="1153"/>
        <v>228019.35602681001</v>
      </c>
      <c r="F2132" s="88">
        <f t="shared" si="1148"/>
        <v>4961.84</v>
      </c>
      <c r="G2132" s="3">
        <f>IF(AND(N2132=1,N2131&gt;1),VLOOKUP(A2131,[1]Plan1!$BK$81:$BM$259,3),G2131)</f>
        <v>4981.6899999999996</v>
      </c>
      <c r="H2132" s="11">
        <f t="shared" si="1149"/>
        <v>43205</v>
      </c>
      <c r="I2132" s="11">
        <f t="shared" si="1150"/>
        <v>43235</v>
      </c>
      <c r="J2132" s="12">
        <f t="shared" si="1154"/>
        <v>4.0005320606870676E-3</v>
      </c>
      <c r="K2132" s="11">
        <f t="shared" si="1170"/>
        <v>43297</v>
      </c>
      <c r="L2132" s="11">
        <f t="shared" si="1155"/>
        <v>43297</v>
      </c>
      <c r="M2132" s="1">
        <f t="shared" si="1141"/>
        <v>22</v>
      </c>
      <c r="N2132" s="1">
        <f t="shared" si="1156"/>
        <v>17</v>
      </c>
      <c r="O2132" s="2">
        <f t="shared" si="1157"/>
        <v>1.0030899099999999</v>
      </c>
      <c r="P2132" s="13">
        <f t="shared" si="1151"/>
        <v>1.0021995699999999</v>
      </c>
      <c r="Q2132" s="13">
        <f t="shared" si="1142"/>
        <v>1.4186003340897571</v>
      </c>
      <c r="R2132" s="2">
        <f t="shared" si="1147"/>
        <v>1.42298368</v>
      </c>
      <c r="S2132" s="2">
        <f t="shared" si="1171"/>
        <v>1.3848725200000001</v>
      </c>
      <c r="T2132" s="2">
        <f t="shared" si="1158"/>
        <v>320427.9309791</v>
      </c>
      <c r="U2132" s="2">
        <f t="shared" si="1159"/>
        <v>1292.3432458811419</v>
      </c>
      <c r="V2132" s="2">
        <f t="shared" si="1160"/>
        <v>96448.466323450266</v>
      </c>
      <c r="W2132" s="2">
        <f t="shared" si="1161"/>
        <v>329118.01313974138</v>
      </c>
      <c r="X2132" s="17">
        <f t="shared" si="1162"/>
        <v>0</v>
      </c>
      <c r="Y2132" s="2">
        <f t="shared" si="1163"/>
        <v>0</v>
      </c>
      <c r="Z2132" s="72">
        <f t="shared" si="1164"/>
        <v>0</v>
      </c>
      <c r="AA2132" s="2">
        <f t="shared" si="1145"/>
        <v>0</v>
      </c>
      <c r="AB2132" s="12">
        <f t="shared" si="1172"/>
        <v>4.6600000000000003E-2</v>
      </c>
      <c r="AC2132" s="17">
        <f t="shared" si="1165"/>
        <v>17</v>
      </c>
      <c r="AD2132" s="17">
        <v>252</v>
      </c>
      <c r="AE2132" s="13">
        <f t="shared" si="1143"/>
        <v>1.003077328</v>
      </c>
      <c r="AF2132" s="2">
        <f t="shared" si="1146"/>
        <v>986.06184398000005</v>
      </c>
      <c r="AG2132" s="2">
        <f t="shared" si="1166"/>
        <v>1012.80407713</v>
      </c>
      <c r="AH2132" s="3">
        <f t="shared" si="1167"/>
        <v>0</v>
      </c>
      <c r="AI2132" s="4" t="str">
        <f t="shared" si="1144"/>
        <v>A+J=</v>
      </c>
      <c r="AJ2132" s="11">
        <f t="shared" si="1173"/>
        <v>43297</v>
      </c>
      <c r="AK2132" s="11"/>
      <c r="AL2132" s="4"/>
      <c r="AM2132" s="1"/>
      <c r="AN2132" s="11"/>
      <c r="AO2132" s="1"/>
      <c r="AP2132" s="1"/>
      <c r="AQ2132" s="3"/>
      <c r="AR2132" s="3"/>
      <c r="AS2132" s="6"/>
      <c r="AT2132" s="1"/>
      <c r="AU2132" s="1"/>
      <c r="AV2132" s="1"/>
      <c r="AW2132" s="1"/>
      <c r="AX2132" s="1"/>
      <c r="AY2132" s="1"/>
      <c r="AZ2132" s="1"/>
      <c r="BA2132" s="1"/>
      <c r="BB2132" s="1"/>
    </row>
    <row r="2133" spans="1:54" x14ac:dyDescent="0.2">
      <c r="A2133" s="158">
        <f t="shared" si="1168"/>
        <v>43289</v>
      </c>
      <c r="B2133" s="2">
        <f t="shared" si="1152"/>
        <v>330130.81721687136</v>
      </c>
      <c r="C2133" s="2">
        <f t="shared" si="1169"/>
        <v>231377.20357041</v>
      </c>
      <c r="D2133" s="2">
        <f>SUM(Y2133:Y$2170)</f>
        <v>3357.8475435999999</v>
      </c>
      <c r="E2133" s="73">
        <f t="shared" si="1153"/>
        <v>228019.35602681001</v>
      </c>
      <c r="F2133" s="88">
        <f t="shared" si="1148"/>
        <v>4961.84</v>
      </c>
      <c r="G2133" s="3">
        <f>IF(AND(N2133=1,N2132&gt;1),VLOOKUP(A2132,[1]Plan1!$BK$81:$BM$259,3),G2132)</f>
        <v>4981.6899999999996</v>
      </c>
      <c r="H2133" s="11">
        <f t="shared" si="1149"/>
        <v>43205</v>
      </c>
      <c r="I2133" s="11">
        <f t="shared" si="1150"/>
        <v>43235</v>
      </c>
      <c r="J2133" s="12">
        <f t="shared" si="1154"/>
        <v>4.0005320606870676E-3</v>
      </c>
      <c r="K2133" s="11">
        <f t="shared" si="1170"/>
        <v>43297</v>
      </c>
      <c r="L2133" s="11">
        <f t="shared" si="1155"/>
        <v>43297</v>
      </c>
      <c r="M2133" s="1">
        <f t="shared" si="1141"/>
        <v>22</v>
      </c>
      <c r="N2133" s="1">
        <f t="shared" si="1156"/>
        <v>17</v>
      </c>
      <c r="O2133" s="2">
        <f t="shared" si="1157"/>
        <v>1.0030899099999999</v>
      </c>
      <c r="P2133" s="13">
        <f t="shared" si="1151"/>
        <v>1.0021995699999999</v>
      </c>
      <c r="Q2133" s="13">
        <f t="shared" si="1142"/>
        <v>1.4186003340897571</v>
      </c>
      <c r="R2133" s="2">
        <f t="shared" si="1147"/>
        <v>1.42298368</v>
      </c>
      <c r="S2133" s="2">
        <f t="shared" si="1171"/>
        <v>1.3848725200000001</v>
      </c>
      <c r="T2133" s="2">
        <f t="shared" si="1158"/>
        <v>320427.9309791</v>
      </c>
      <c r="U2133" s="2">
        <f t="shared" si="1159"/>
        <v>1292.3432458811419</v>
      </c>
      <c r="V2133" s="2">
        <f t="shared" si="1160"/>
        <v>96448.466323450266</v>
      </c>
      <c r="W2133" s="2">
        <f t="shared" si="1161"/>
        <v>329118.01313974138</v>
      </c>
      <c r="X2133" s="17">
        <f t="shared" si="1162"/>
        <v>0</v>
      </c>
      <c r="Y2133" s="2">
        <f t="shared" si="1163"/>
        <v>0</v>
      </c>
      <c r="Z2133" s="72">
        <f t="shared" si="1164"/>
        <v>0</v>
      </c>
      <c r="AA2133" s="2">
        <f t="shared" si="1145"/>
        <v>0</v>
      </c>
      <c r="AB2133" s="12">
        <f t="shared" si="1172"/>
        <v>4.6600000000000003E-2</v>
      </c>
      <c r="AC2133" s="17">
        <f t="shared" si="1165"/>
        <v>17</v>
      </c>
      <c r="AD2133" s="17">
        <v>252</v>
      </c>
      <c r="AE2133" s="13">
        <f t="shared" si="1143"/>
        <v>1.003077328</v>
      </c>
      <c r="AF2133" s="2">
        <f t="shared" si="1146"/>
        <v>986.06184398000005</v>
      </c>
      <c r="AG2133" s="2">
        <f t="shared" si="1166"/>
        <v>1012.80407713</v>
      </c>
      <c r="AH2133" s="3">
        <f t="shared" si="1167"/>
        <v>0</v>
      </c>
      <c r="AI2133" s="4" t="str">
        <f t="shared" si="1144"/>
        <v>A+J=</v>
      </c>
      <c r="AJ2133" s="11">
        <f t="shared" si="1173"/>
        <v>43297</v>
      </c>
      <c r="AK2133" s="11"/>
      <c r="AL2133" s="4"/>
      <c r="AM2133" s="1"/>
      <c r="AN2133" s="11"/>
      <c r="AO2133" s="1"/>
      <c r="AP2133" s="1"/>
      <c r="AQ2133" s="3"/>
      <c r="AR2133" s="3"/>
      <c r="AS2133" s="6"/>
      <c r="AT2133" s="1"/>
      <c r="AU2133" s="1"/>
      <c r="AV2133" s="1"/>
      <c r="AW2133" s="1"/>
      <c r="AX2133" s="1"/>
      <c r="AY2133" s="1"/>
      <c r="AZ2133" s="1"/>
      <c r="BA2133" s="1"/>
      <c r="BB2133" s="1"/>
    </row>
    <row r="2134" spans="1:54" x14ac:dyDescent="0.2">
      <c r="A2134" s="158">
        <f t="shared" si="1168"/>
        <v>43290</v>
      </c>
      <c r="B2134" s="2">
        <f t="shared" si="1152"/>
        <v>330130.81721687136</v>
      </c>
      <c r="C2134" s="2">
        <f t="shared" si="1169"/>
        <v>231377.20357041</v>
      </c>
      <c r="D2134" s="2">
        <f>SUM(Y2134:Y$2170)</f>
        <v>3357.8475435999999</v>
      </c>
      <c r="E2134" s="73">
        <f t="shared" si="1153"/>
        <v>228019.35602681001</v>
      </c>
      <c r="F2134" s="88">
        <f t="shared" si="1148"/>
        <v>4961.84</v>
      </c>
      <c r="G2134" s="3">
        <f>IF(AND(N2134=1,N2133&gt;1),VLOOKUP(A2133,[1]Plan1!$BK$81:$BM$259,3),G2133)</f>
        <v>4981.6899999999996</v>
      </c>
      <c r="H2134" s="11">
        <f t="shared" si="1149"/>
        <v>43205</v>
      </c>
      <c r="I2134" s="11">
        <f t="shared" si="1150"/>
        <v>43235</v>
      </c>
      <c r="J2134" s="12">
        <f t="shared" si="1154"/>
        <v>4.0005320606870676E-3</v>
      </c>
      <c r="K2134" s="11">
        <f t="shared" si="1170"/>
        <v>43297</v>
      </c>
      <c r="L2134" s="11">
        <f t="shared" si="1155"/>
        <v>43297</v>
      </c>
      <c r="M2134" s="1">
        <f t="shared" si="1141"/>
        <v>22</v>
      </c>
      <c r="N2134" s="1">
        <f t="shared" si="1156"/>
        <v>17</v>
      </c>
      <c r="O2134" s="2">
        <f t="shared" si="1157"/>
        <v>1.0030899099999999</v>
      </c>
      <c r="P2134" s="13">
        <f t="shared" si="1151"/>
        <v>1.0021995699999999</v>
      </c>
      <c r="Q2134" s="13">
        <f t="shared" si="1142"/>
        <v>1.4186003340897571</v>
      </c>
      <c r="R2134" s="2">
        <f t="shared" si="1147"/>
        <v>1.42298368</v>
      </c>
      <c r="S2134" s="2">
        <f t="shared" si="1171"/>
        <v>1.3848725200000001</v>
      </c>
      <c r="T2134" s="2">
        <f t="shared" si="1158"/>
        <v>320427.9309791</v>
      </c>
      <c r="U2134" s="2">
        <f t="shared" si="1159"/>
        <v>1292.3432458811419</v>
      </c>
      <c r="V2134" s="2">
        <f t="shared" si="1160"/>
        <v>96448.466323450266</v>
      </c>
      <c r="W2134" s="2">
        <f t="shared" si="1161"/>
        <v>329118.01313974138</v>
      </c>
      <c r="X2134" s="17">
        <f t="shared" si="1162"/>
        <v>0</v>
      </c>
      <c r="Y2134" s="2">
        <f t="shared" si="1163"/>
        <v>0</v>
      </c>
      <c r="Z2134" s="72">
        <f t="shared" si="1164"/>
        <v>0</v>
      </c>
      <c r="AA2134" s="2">
        <f t="shared" si="1145"/>
        <v>0</v>
      </c>
      <c r="AB2134" s="12">
        <f t="shared" si="1172"/>
        <v>4.6600000000000003E-2</v>
      </c>
      <c r="AC2134" s="17">
        <f t="shared" si="1165"/>
        <v>17</v>
      </c>
      <c r="AD2134" s="17">
        <v>252</v>
      </c>
      <c r="AE2134" s="13">
        <f t="shared" si="1143"/>
        <v>1.003077328</v>
      </c>
      <c r="AF2134" s="2">
        <f t="shared" si="1146"/>
        <v>986.06184398000005</v>
      </c>
      <c r="AG2134" s="2">
        <f t="shared" si="1166"/>
        <v>1012.80407713</v>
      </c>
      <c r="AH2134" s="3">
        <f t="shared" si="1167"/>
        <v>0</v>
      </c>
      <c r="AI2134" s="4" t="str">
        <f t="shared" si="1144"/>
        <v>A+J=</v>
      </c>
      <c r="AJ2134" s="11">
        <f t="shared" si="1173"/>
        <v>43297</v>
      </c>
      <c r="AK2134" s="11"/>
      <c r="AL2134" s="4"/>
      <c r="AM2134" s="1"/>
      <c r="AN2134" s="11"/>
      <c r="AO2134" s="1"/>
      <c r="AP2134" s="1"/>
      <c r="AQ2134" s="3"/>
      <c r="AR2134" s="3"/>
      <c r="AS2134" s="6"/>
      <c r="AT2134" s="1"/>
      <c r="AU2134" s="1"/>
      <c r="AV2134" s="1"/>
      <c r="AW2134" s="1"/>
      <c r="AX2134" s="1"/>
      <c r="AY2134" s="1"/>
      <c r="AZ2134" s="1"/>
      <c r="BA2134" s="1"/>
      <c r="BB2134" s="1"/>
    </row>
    <row r="2135" spans="1:54" x14ac:dyDescent="0.2">
      <c r="A2135" s="158">
        <f t="shared" si="1168"/>
        <v>43291</v>
      </c>
      <c r="B2135" s="2">
        <f t="shared" si="1152"/>
        <v>330249.57338264247</v>
      </c>
      <c r="C2135" s="2">
        <f t="shared" si="1169"/>
        <v>231377.20357041</v>
      </c>
      <c r="D2135" s="2">
        <f>SUM(Y2135:Y$2170)</f>
        <v>3357.8475435999999</v>
      </c>
      <c r="E2135" s="73">
        <f t="shared" si="1153"/>
        <v>228019.35602681001</v>
      </c>
      <c r="F2135" s="88">
        <f t="shared" si="1148"/>
        <v>4961.84</v>
      </c>
      <c r="G2135" s="3">
        <f>IF(AND(N2135=1,N2134&gt;1),VLOOKUP(A2134,[1]Plan1!$BK$81:$BM$259,3),G2134)</f>
        <v>4981.6899999999996</v>
      </c>
      <c r="H2135" s="11">
        <f t="shared" si="1149"/>
        <v>43205</v>
      </c>
      <c r="I2135" s="11">
        <f t="shared" si="1150"/>
        <v>43235</v>
      </c>
      <c r="J2135" s="12">
        <f t="shared" si="1154"/>
        <v>4.0005320606870676E-3</v>
      </c>
      <c r="K2135" s="11">
        <f t="shared" si="1170"/>
        <v>43297</v>
      </c>
      <c r="L2135" s="11">
        <f t="shared" si="1155"/>
        <v>43297</v>
      </c>
      <c r="M2135" s="1">
        <f t="shared" ref="M2135:M2198" si="1174">IF(L2135=L2134,M2134,NETWORKDAYS(L2134,L2135,$AN$194:$AN$348)-1)</f>
        <v>22</v>
      </c>
      <c r="N2135" s="1">
        <f t="shared" si="1156"/>
        <v>18</v>
      </c>
      <c r="O2135" s="2">
        <f t="shared" si="1157"/>
        <v>1.0032719699999999</v>
      </c>
      <c r="P2135" s="13">
        <f t="shared" si="1151"/>
        <v>1.0021995699999999</v>
      </c>
      <c r="Q2135" s="13">
        <f t="shared" si="1142"/>
        <v>1.4186003340897571</v>
      </c>
      <c r="R2135" s="2">
        <f t="shared" si="1147"/>
        <v>1.42324195</v>
      </c>
      <c r="S2135" s="2">
        <f t="shared" si="1171"/>
        <v>1.3848725200000001</v>
      </c>
      <c r="T2135" s="2">
        <f t="shared" si="1158"/>
        <v>320427.9309791</v>
      </c>
      <c r="U2135" s="2">
        <f t="shared" si="1159"/>
        <v>1292.3432458811419</v>
      </c>
      <c r="V2135" s="2">
        <f t="shared" si="1160"/>
        <v>96507.356882531312</v>
      </c>
      <c r="W2135" s="2">
        <f t="shared" si="1161"/>
        <v>329176.90369882248</v>
      </c>
      <c r="X2135" s="17">
        <f t="shared" si="1162"/>
        <v>0</v>
      </c>
      <c r="Y2135" s="2">
        <f t="shared" si="1163"/>
        <v>0</v>
      </c>
      <c r="Z2135" s="72">
        <f t="shared" si="1164"/>
        <v>0</v>
      </c>
      <c r="AA2135" s="2">
        <f t="shared" si="1145"/>
        <v>0</v>
      </c>
      <c r="AB2135" s="12">
        <f t="shared" si="1172"/>
        <v>4.6600000000000003E-2</v>
      </c>
      <c r="AC2135" s="17">
        <f t="shared" si="1165"/>
        <v>18</v>
      </c>
      <c r="AD2135" s="17">
        <v>252</v>
      </c>
      <c r="AE2135" s="13">
        <f t="shared" si="1143"/>
        <v>1.003258642</v>
      </c>
      <c r="AF2135" s="2">
        <f t="shared" si="1146"/>
        <v>1044.15991386</v>
      </c>
      <c r="AG2135" s="2">
        <f t="shared" si="1166"/>
        <v>1072.66968382</v>
      </c>
      <c r="AH2135" s="3">
        <f t="shared" si="1167"/>
        <v>0</v>
      </c>
      <c r="AI2135" s="4" t="str">
        <f t="shared" si="1144"/>
        <v>A+J=</v>
      </c>
      <c r="AJ2135" s="11">
        <f t="shared" si="1173"/>
        <v>43297</v>
      </c>
      <c r="AK2135" s="11"/>
      <c r="AL2135" s="4"/>
      <c r="AM2135" s="1"/>
      <c r="AN2135" s="11"/>
      <c r="AO2135" s="1"/>
      <c r="AP2135" s="1"/>
      <c r="AQ2135" s="3"/>
      <c r="AR2135" s="3"/>
      <c r="AS2135" s="6"/>
      <c r="AT2135" s="1"/>
      <c r="AU2135" s="1"/>
      <c r="AV2135" s="1"/>
      <c r="AW2135" s="1"/>
      <c r="AX2135" s="1"/>
      <c r="AY2135" s="1"/>
      <c r="AZ2135" s="1"/>
      <c r="BA2135" s="1"/>
      <c r="BB2135" s="1"/>
    </row>
    <row r="2136" spans="1:54" x14ac:dyDescent="0.2">
      <c r="A2136" s="158">
        <f t="shared" si="1168"/>
        <v>43292</v>
      </c>
      <c r="B2136" s="2">
        <f t="shared" si="1152"/>
        <v>330368.37059146777</v>
      </c>
      <c r="C2136" s="2">
        <f t="shared" si="1169"/>
        <v>231377.20357041</v>
      </c>
      <c r="D2136" s="2">
        <f>SUM(Y2136:Y$2170)</f>
        <v>3357.8475435999999</v>
      </c>
      <c r="E2136" s="73">
        <f t="shared" si="1153"/>
        <v>228019.35602681001</v>
      </c>
      <c r="F2136" s="88">
        <f t="shared" si="1148"/>
        <v>4961.84</v>
      </c>
      <c r="G2136" s="3">
        <f>IF(AND(N2136=1,N2135&gt;1),VLOOKUP(A2135,[1]Plan1!$BK$81:$BM$259,3),G2135)</f>
        <v>4981.6899999999996</v>
      </c>
      <c r="H2136" s="11">
        <f t="shared" si="1149"/>
        <v>43205</v>
      </c>
      <c r="I2136" s="11">
        <f t="shared" si="1150"/>
        <v>43235</v>
      </c>
      <c r="J2136" s="12">
        <f t="shared" si="1154"/>
        <v>4.0005320606870676E-3</v>
      </c>
      <c r="K2136" s="11">
        <f t="shared" si="1170"/>
        <v>43297</v>
      </c>
      <c r="L2136" s="11">
        <f t="shared" si="1155"/>
        <v>43297</v>
      </c>
      <c r="M2136" s="1">
        <f t="shared" si="1174"/>
        <v>22</v>
      </c>
      <c r="N2136" s="1">
        <f t="shared" si="1156"/>
        <v>19</v>
      </c>
      <c r="O2136" s="2">
        <f t="shared" si="1157"/>
        <v>1.0034540599999999</v>
      </c>
      <c r="P2136" s="13">
        <f t="shared" si="1151"/>
        <v>1.0021995699999999</v>
      </c>
      <c r="Q2136" s="13">
        <f t="shared" si="1142"/>
        <v>1.4186003340897571</v>
      </c>
      <c r="R2136" s="2">
        <f t="shared" si="1147"/>
        <v>1.42350026</v>
      </c>
      <c r="S2136" s="2">
        <f t="shared" si="1171"/>
        <v>1.3848725200000001</v>
      </c>
      <c r="T2136" s="2">
        <f t="shared" si="1158"/>
        <v>320427.9309791</v>
      </c>
      <c r="U2136" s="2">
        <f t="shared" si="1159"/>
        <v>1292.3432458811419</v>
      </c>
      <c r="V2136" s="2">
        <f t="shared" si="1160"/>
        <v>96566.256562386596</v>
      </c>
      <c r="W2136" s="2">
        <f t="shared" si="1161"/>
        <v>329235.80337867775</v>
      </c>
      <c r="X2136" s="17">
        <f t="shared" si="1162"/>
        <v>0</v>
      </c>
      <c r="Y2136" s="2">
        <f t="shared" si="1163"/>
        <v>0</v>
      </c>
      <c r="Z2136" s="72">
        <f t="shared" si="1164"/>
        <v>0</v>
      </c>
      <c r="AA2136" s="2">
        <f t="shared" si="1145"/>
        <v>0</v>
      </c>
      <c r="AB2136" s="12">
        <f t="shared" si="1172"/>
        <v>4.6600000000000003E-2</v>
      </c>
      <c r="AC2136" s="17">
        <f t="shared" si="1165"/>
        <v>19</v>
      </c>
      <c r="AD2136" s="17">
        <v>252</v>
      </c>
      <c r="AE2136" s="13">
        <f t="shared" si="1143"/>
        <v>1.003439988</v>
      </c>
      <c r="AF2136" s="2">
        <f t="shared" si="1146"/>
        <v>1102.26823743</v>
      </c>
      <c r="AG2136" s="2">
        <f t="shared" si="1166"/>
        <v>1132.56721279</v>
      </c>
      <c r="AH2136" s="3">
        <f t="shared" si="1167"/>
        <v>0</v>
      </c>
      <c r="AI2136" s="4" t="str">
        <f t="shared" si="1144"/>
        <v>A+J=</v>
      </c>
      <c r="AJ2136" s="11">
        <f t="shared" si="1173"/>
        <v>43297</v>
      </c>
      <c r="AK2136" s="11"/>
      <c r="AL2136" s="4"/>
      <c r="AM2136" s="1"/>
      <c r="AN2136" s="11"/>
      <c r="AO2136" s="1"/>
      <c r="AP2136" s="1"/>
      <c r="AQ2136" s="3"/>
      <c r="AR2136" s="3"/>
      <c r="AS2136" s="6"/>
      <c r="AT2136" s="1"/>
      <c r="AU2136" s="1"/>
      <c r="AV2136" s="1"/>
      <c r="AW2136" s="1"/>
      <c r="AX2136" s="1"/>
      <c r="AY2136" s="1"/>
      <c r="AZ2136" s="1"/>
      <c r="BA2136" s="1"/>
      <c r="BB2136" s="1"/>
    </row>
    <row r="2137" spans="1:54" x14ac:dyDescent="0.2">
      <c r="A2137" s="158">
        <f t="shared" si="1168"/>
        <v>43293</v>
      </c>
      <c r="B2137" s="2">
        <f t="shared" si="1152"/>
        <v>330487.21180101088</v>
      </c>
      <c r="C2137" s="2">
        <f t="shared" si="1169"/>
        <v>231377.20357041</v>
      </c>
      <c r="D2137" s="2">
        <f>SUM(Y2137:Y$2170)</f>
        <v>3357.8475435999999</v>
      </c>
      <c r="E2137" s="73">
        <f t="shared" si="1153"/>
        <v>228019.35602681001</v>
      </c>
      <c r="F2137" s="88">
        <f t="shared" si="1148"/>
        <v>4961.84</v>
      </c>
      <c r="G2137" s="3">
        <f>IF(AND(N2137=1,N2136&gt;1),VLOOKUP(A2136,[1]Plan1!$BK$81:$BM$259,3),G2136)</f>
        <v>4981.6899999999996</v>
      </c>
      <c r="H2137" s="11">
        <f t="shared" si="1149"/>
        <v>43205</v>
      </c>
      <c r="I2137" s="11">
        <f t="shared" si="1150"/>
        <v>43235</v>
      </c>
      <c r="J2137" s="12">
        <f t="shared" si="1154"/>
        <v>4.0005320606870676E-3</v>
      </c>
      <c r="K2137" s="11">
        <f t="shared" si="1170"/>
        <v>43297</v>
      </c>
      <c r="L2137" s="11">
        <f t="shared" si="1155"/>
        <v>43297</v>
      </c>
      <c r="M2137" s="1">
        <f t="shared" si="1174"/>
        <v>22</v>
      </c>
      <c r="N2137" s="1">
        <f t="shared" si="1156"/>
        <v>20</v>
      </c>
      <c r="O2137" s="2">
        <f t="shared" si="1157"/>
        <v>1.00363618</v>
      </c>
      <c r="P2137" s="13">
        <f t="shared" si="1151"/>
        <v>1.0021995699999999</v>
      </c>
      <c r="Q2137" s="13">
        <f t="shared" si="1142"/>
        <v>1.4186003340897571</v>
      </c>
      <c r="R2137" s="2">
        <f t="shared" si="1147"/>
        <v>1.4237586200000001</v>
      </c>
      <c r="S2137" s="2">
        <f t="shared" si="1171"/>
        <v>1.3848725200000001</v>
      </c>
      <c r="T2137" s="2">
        <f t="shared" si="1158"/>
        <v>320427.9309791</v>
      </c>
      <c r="U2137" s="2">
        <f t="shared" si="1159"/>
        <v>1292.3432458811419</v>
      </c>
      <c r="V2137" s="2">
        <f t="shared" si="1160"/>
        <v>96625.167643209716</v>
      </c>
      <c r="W2137" s="2">
        <f t="shared" si="1161"/>
        <v>329294.71445950086</v>
      </c>
      <c r="X2137" s="17">
        <f t="shared" si="1162"/>
        <v>0</v>
      </c>
      <c r="Y2137" s="2">
        <f t="shared" si="1163"/>
        <v>0</v>
      </c>
      <c r="Z2137" s="72">
        <f t="shared" si="1164"/>
        <v>0</v>
      </c>
      <c r="AA2137" s="2">
        <f t="shared" si="1145"/>
        <v>0</v>
      </c>
      <c r="AB2137" s="12">
        <f t="shared" si="1172"/>
        <v>4.6600000000000003E-2</v>
      </c>
      <c r="AC2137" s="17">
        <f t="shared" si="1165"/>
        <v>20</v>
      </c>
      <c r="AD2137" s="17">
        <v>252</v>
      </c>
      <c r="AE2137" s="13">
        <f t="shared" si="1143"/>
        <v>1.0036213679999999</v>
      </c>
      <c r="AF2137" s="2">
        <f t="shared" si="1146"/>
        <v>1160.3874555499999</v>
      </c>
      <c r="AG2137" s="2">
        <f t="shared" si="1166"/>
        <v>1192.4973415100001</v>
      </c>
      <c r="AH2137" s="3">
        <f t="shared" si="1167"/>
        <v>0</v>
      </c>
      <c r="AI2137" s="4" t="str">
        <f t="shared" si="1144"/>
        <v>A+J=</v>
      </c>
      <c r="AJ2137" s="11">
        <f t="shared" si="1173"/>
        <v>43297</v>
      </c>
      <c r="AK2137" s="11"/>
      <c r="AL2137" s="4"/>
      <c r="AM2137" s="1"/>
      <c r="AN2137" s="11"/>
      <c r="AO2137" s="1"/>
      <c r="AP2137" s="1"/>
      <c r="AQ2137" s="3"/>
      <c r="AR2137" s="3"/>
      <c r="AS2137" s="6"/>
      <c r="AT2137" s="1"/>
      <c r="AU2137" s="1"/>
      <c r="AV2137" s="1"/>
      <c r="AW2137" s="1"/>
      <c r="AX2137" s="1"/>
      <c r="AY2137" s="1"/>
      <c r="AZ2137" s="1"/>
      <c r="BA2137" s="1"/>
      <c r="BB2137" s="1"/>
    </row>
    <row r="2138" spans="1:54" x14ac:dyDescent="0.2">
      <c r="A2138" s="158">
        <f t="shared" si="1168"/>
        <v>43294</v>
      </c>
      <c r="B2138" s="2">
        <f t="shared" si="1152"/>
        <v>330606.09636477166</v>
      </c>
      <c r="C2138" s="2">
        <f t="shared" si="1169"/>
        <v>231377.20357041</v>
      </c>
      <c r="D2138" s="2">
        <f>SUM(Y2138:Y$2170)</f>
        <v>3357.8475435999999</v>
      </c>
      <c r="E2138" s="73">
        <f t="shared" si="1153"/>
        <v>228019.35602681001</v>
      </c>
      <c r="F2138" s="88">
        <f t="shared" si="1148"/>
        <v>4961.84</v>
      </c>
      <c r="G2138" s="3">
        <f>IF(AND(N2138=1,N2137&gt;1),VLOOKUP(A2137,[1]Plan1!$BK$81:$BM$259,3),G2137)</f>
        <v>4981.6899999999996</v>
      </c>
      <c r="H2138" s="11">
        <f t="shared" si="1149"/>
        <v>43205</v>
      </c>
      <c r="I2138" s="11">
        <f t="shared" si="1150"/>
        <v>43235</v>
      </c>
      <c r="J2138" s="12">
        <f t="shared" si="1154"/>
        <v>4.0005320606870676E-3</v>
      </c>
      <c r="K2138" s="11">
        <f t="shared" si="1170"/>
        <v>43297</v>
      </c>
      <c r="L2138" s="11">
        <f t="shared" si="1155"/>
        <v>43297</v>
      </c>
      <c r="M2138" s="1">
        <f t="shared" si="1174"/>
        <v>22</v>
      </c>
      <c r="N2138" s="1">
        <f t="shared" si="1156"/>
        <v>21</v>
      </c>
      <c r="O2138" s="2">
        <f t="shared" si="1157"/>
        <v>1.00381834</v>
      </c>
      <c r="P2138" s="13">
        <f t="shared" si="1151"/>
        <v>1.0021995699999999</v>
      </c>
      <c r="Q2138" s="13">
        <f t="shared" si="1142"/>
        <v>1.4186003340897571</v>
      </c>
      <c r="R2138" s="2">
        <f t="shared" si="1147"/>
        <v>1.4240170299999999</v>
      </c>
      <c r="S2138" s="2">
        <f t="shared" si="1171"/>
        <v>1.3848725200000001</v>
      </c>
      <c r="T2138" s="2">
        <f t="shared" si="1158"/>
        <v>320427.9309791</v>
      </c>
      <c r="U2138" s="2">
        <f t="shared" si="1159"/>
        <v>1292.3432458811419</v>
      </c>
      <c r="V2138" s="2">
        <f t="shared" si="1160"/>
        <v>96684.090125000555</v>
      </c>
      <c r="W2138" s="2">
        <f t="shared" si="1161"/>
        <v>329353.63694129168</v>
      </c>
      <c r="X2138" s="17">
        <f t="shared" si="1162"/>
        <v>0</v>
      </c>
      <c r="Y2138" s="2">
        <f t="shared" si="1163"/>
        <v>0</v>
      </c>
      <c r="Z2138" s="72">
        <f t="shared" si="1164"/>
        <v>0</v>
      </c>
      <c r="AA2138" s="2">
        <f t="shared" si="1145"/>
        <v>0</v>
      </c>
      <c r="AB2138" s="12">
        <f t="shared" si="1172"/>
        <v>4.6600000000000003E-2</v>
      </c>
      <c r="AC2138" s="17">
        <f t="shared" si="1165"/>
        <v>21</v>
      </c>
      <c r="AD2138" s="17">
        <v>252</v>
      </c>
      <c r="AE2138" s="13">
        <f t="shared" si="1143"/>
        <v>1.00380278</v>
      </c>
      <c r="AF2138" s="2">
        <f t="shared" si="1146"/>
        <v>1218.51692736</v>
      </c>
      <c r="AG2138" s="2">
        <f t="shared" si="1166"/>
        <v>1252.4594234799999</v>
      </c>
      <c r="AH2138" s="3">
        <f t="shared" si="1167"/>
        <v>0</v>
      </c>
      <c r="AI2138" s="4" t="str">
        <f t="shared" si="1144"/>
        <v>A+J=</v>
      </c>
      <c r="AJ2138" s="11">
        <f t="shared" si="1173"/>
        <v>43297</v>
      </c>
      <c r="AK2138" s="11"/>
      <c r="AL2138" s="4"/>
      <c r="AM2138" s="1"/>
      <c r="AN2138" s="11"/>
      <c r="AO2138" s="1"/>
      <c r="AP2138" s="1"/>
      <c r="AQ2138" s="3"/>
      <c r="AR2138" s="3"/>
      <c r="AS2138" s="6"/>
      <c r="AT2138" s="1"/>
      <c r="AU2138" s="1"/>
      <c r="AV2138" s="1"/>
      <c r="AW2138" s="1"/>
      <c r="AX2138" s="1"/>
      <c r="AY2138" s="1"/>
      <c r="AZ2138" s="1"/>
      <c r="BA2138" s="1"/>
      <c r="BB2138" s="1"/>
    </row>
    <row r="2139" spans="1:54" x14ac:dyDescent="0.2">
      <c r="A2139" s="158">
        <f t="shared" si="1168"/>
        <v>43295</v>
      </c>
      <c r="B2139" s="2">
        <f t="shared" si="1152"/>
        <v>330725.02233475685</v>
      </c>
      <c r="C2139" s="2">
        <f t="shared" si="1169"/>
        <v>231377.20357041</v>
      </c>
      <c r="D2139" s="2">
        <f>SUM(Y2139:Y$2170)</f>
        <v>3357.8475435999999</v>
      </c>
      <c r="E2139" s="73">
        <f t="shared" si="1153"/>
        <v>228019.35602681001</v>
      </c>
      <c r="F2139" s="88">
        <f t="shared" si="1148"/>
        <v>4961.84</v>
      </c>
      <c r="G2139" s="3">
        <f>IF(AND(N2139=1,N2138&gt;1),VLOOKUP(A2138,[1]Plan1!$BK$81:$BM$259,3),G2138)</f>
        <v>4981.6899999999996</v>
      </c>
      <c r="H2139" s="11">
        <f t="shared" si="1149"/>
        <v>43205</v>
      </c>
      <c r="I2139" s="11">
        <f t="shared" si="1150"/>
        <v>43235</v>
      </c>
      <c r="J2139" s="12">
        <f t="shared" si="1154"/>
        <v>4.0005320606870676E-3</v>
      </c>
      <c r="K2139" s="11">
        <f t="shared" si="1170"/>
        <v>43326</v>
      </c>
      <c r="L2139" s="11">
        <f t="shared" si="1155"/>
        <v>43297</v>
      </c>
      <c r="M2139" s="1">
        <f t="shared" si="1174"/>
        <v>22</v>
      </c>
      <c r="N2139" s="1">
        <f t="shared" si="1156"/>
        <v>22</v>
      </c>
      <c r="O2139" s="2">
        <f t="shared" si="1157"/>
        <v>1.0040005299999999</v>
      </c>
      <c r="P2139" s="13">
        <f t="shared" si="1151"/>
        <v>1.0021995699999999</v>
      </c>
      <c r="Q2139" s="13">
        <f t="shared" si="1142"/>
        <v>1.4186003340897571</v>
      </c>
      <c r="R2139" s="2">
        <f t="shared" si="1147"/>
        <v>1.4242754799999999</v>
      </c>
      <c r="S2139" s="2">
        <f t="shared" si="1171"/>
        <v>1.3848725200000001</v>
      </c>
      <c r="T2139" s="2">
        <f t="shared" si="1158"/>
        <v>320427.9309791</v>
      </c>
      <c r="U2139" s="2">
        <f t="shared" si="1159"/>
        <v>1292.3432458811419</v>
      </c>
      <c r="V2139" s="2">
        <f t="shared" si="1160"/>
        <v>96743.021727565691</v>
      </c>
      <c r="W2139" s="2">
        <f t="shared" si="1161"/>
        <v>329412.56854385685</v>
      </c>
      <c r="X2139" s="17">
        <f t="shared" si="1162"/>
        <v>0</v>
      </c>
      <c r="Y2139" s="2">
        <f t="shared" si="1163"/>
        <v>0</v>
      </c>
      <c r="Z2139" s="72">
        <f t="shared" si="1164"/>
        <v>0</v>
      </c>
      <c r="AA2139" s="2">
        <f t="shared" si="1145"/>
        <v>0</v>
      </c>
      <c r="AB2139" s="12">
        <f t="shared" si="1172"/>
        <v>4.6600000000000003E-2</v>
      </c>
      <c r="AC2139" s="17">
        <f t="shared" si="1165"/>
        <v>22</v>
      </c>
      <c r="AD2139" s="17">
        <v>252</v>
      </c>
      <c r="AE2139" s="13">
        <f t="shared" si="1143"/>
        <v>1.003984225</v>
      </c>
      <c r="AF2139" s="2">
        <f t="shared" si="1146"/>
        <v>1276.6569732999999</v>
      </c>
      <c r="AG2139" s="2">
        <f t="shared" si="1166"/>
        <v>1312.4537909000001</v>
      </c>
      <c r="AH2139" s="3">
        <f t="shared" si="1167"/>
        <v>0</v>
      </c>
      <c r="AI2139" s="4" t="str">
        <f t="shared" si="1144"/>
        <v>A+J=</v>
      </c>
      <c r="AJ2139" s="11">
        <f t="shared" si="1173"/>
        <v>43297</v>
      </c>
      <c r="AK2139" s="11"/>
      <c r="AL2139" s="4"/>
      <c r="AM2139" s="1"/>
      <c r="AN2139" s="11"/>
      <c r="AO2139" s="1"/>
      <c r="AP2139" s="1"/>
      <c r="AQ2139" s="3"/>
      <c r="AR2139" s="3"/>
      <c r="AS2139" s="6"/>
      <c r="AT2139" s="1"/>
      <c r="AU2139" s="1"/>
      <c r="AV2139" s="1"/>
      <c r="AW2139" s="1"/>
      <c r="AX2139" s="1"/>
      <c r="AY2139" s="1"/>
      <c r="AZ2139" s="1"/>
      <c r="BA2139" s="1"/>
      <c r="BB2139" s="1"/>
    </row>
    <row r="2140" spans="1:54" x14ac:dyDescent="0.2">
      <c r="A2140" s="158">
        <f t="shared" si="1168"/>
        <v>43296</v>
      </c>
      <c r="B2140" s="2">
        <f t="shared" si="1152"/>
        <v>330725.02233475685</v>
      </c>
      <c r="C2140" s="2">
        <f t="shared" si="1169"/>
        <v>231377.20357041</v>
      </c>
      <c r="D2140" s="2">
        <f>SUM(Y2140:Y$2170)</f>
        <v>3357.8475435999999</v>
      </c>
      <c r="E2140" s="73">
        <f t="shared" si="1153"/>
        <v>228019.35602681001</v>
      </c>
      <c r="F2140" s="88">
        <f t="shared" si="1148"/>
        <v>4961.84</v>
      </c>
      <c r="G2140" s="3">
        <f>IF(AND(N2140=1,N2139&gt;1),VLOOKUP(A2139,[1]Plan1!$BK$81:$BM$259,3),G2139)</f>
        <v>4981.6899999999996</v>
      </c>
      <c r="H2140" s="11">
        <f t="shared" si="1149"/>
        <v>43205</v>
      </c>
      <c r="I2140" s="11">
        <f t="shared" si="1150"/>
        <v>43235</v>
      </c>
      <c r="J2140" s="12">
        <f t="shared" si="1154"/>
        <v>4.0005320606870676E-3</v>
      </c>
      <c r="K2140" s="11">
        <f t="shared" si="1170"/>
        <v>43326</v>
      </c>
      <c r="L2140" s="11">
        <f t="shared" si="1155"/>
        <v>43297</v>
      </c>
      <c r="M2140" s="1">
        <f t="shared" si="1174"/>
        <v>22</v>
      </c>
      <c r="N2140" s="1">
        <f t="shared" si="1156"/>
        <v>22</v>
      </c>
      <c r="O2140" s="2">
        <f t="shared" si="1157"/>
        <v>1.0040005299999999</v>
      </c>
      <c r="P2140" s="13">
        <f t="shared" si="1151"/>
        <v>1.0021995699999999</v>
      </c>
      <c r="Q2140" s="13">
        <f t="shared" si="1142"/>
        <v>1.4186003340897571</v>
      </c>
      <c r="R2140" s="2">
        <f t="shared" si="1147"/>
        <v>1.4242754799999999</v>
      </c>
      <c r="S2140" s="2">
        <f t="shared" si="1171"/>
        <v>1.3848725200000001</v>
      </c>
      <c r="T2140" s="2">
        <f t="shared" si="1158"/>
        <v>320427.9309791</v>
      </c>
      <c r="U2140" s="2">
        <f t="shared" si="1159"/>
        <v>1292.3432458811419</v>
      </c>
      <c r="V2140" s="2">
        <f t="shared" si="1160"/>
        <v>96743.021727565691</v>
      </c>
      <c r="W2140" s="2">
        <f t="shared" si="1161"/>
        <v>329412.56854385685</v>
      </c>
      <c r="X2140" s="17">
        <f t="shared" si="1162"/>
        <v>0</v>
      </c>
      <c r="Y2140" s="2">
        <f t="shared" si="1163"/>
        <v>0</v>
      </c>
      <c r="Z2140" s="72">
        <f t="shared" si="1164"/>
        <v>0</v>
      </c>
      <c r="AA2140" s="2">
        <f t="shared" si="1145"/>
        <v>0</v>
      </c>
      <c r="AB2140" s="12">
        <f t="shared" si="1172"/>
        <v>4.6600000000000003E-2</v>
      </c>
      <c r="AC2140" s="17">
        <f t="shared" si="1165"/>
        <v>22</v>
      </c>
      <c r="AD2140" s="17">
        <v>252</v>
      </c>
      <c r="AE2140" s="13">
        <f t="shared" si="1143"/>
        <v>1.003984225</v>
      </c>
      <c r="AF2140" s="2">
        <f t="shared" si="1146"/>
        <v>1276.6569732999999</v>
      </c>
      <c r="AG2140" s="2">
        <f t="shared" si="1166"/>
        <v>1312.4537909000001</v>
      </c>
      <c r="AH2140" s="3">
        <f t="shared" si="1167"/>
        <v>0</v>
      </c>
      <c r="AI2140" s="4" t="str">
        <f t="shared" si="1144"/>
        <v>A+J=</v>
      </c>
      <c r="AJ2140" s="11">
        <f t="shared" si="1173"/>
        <v>43297</v>
      </c>
      <c r="AK2140" s="11"/>
      <c r="AL2140" s="4"/>
      <c r="AM2140" s="1"/>
      <c r="AN2140" s="11"/>
      <c r="AO2140" s="1"/>
      <c r="AP2140" s="1"/>
      <c r="AQ2140" s="3"/>
      <c r="AR2140" s="3"/>
      <c r="AS2140" s="6"/>
      <c r="AT2140" s="1"/>
      <c r="AU2140" s="1"/>
      <c r="AV2140" s="1"/>
      <c r="AW2140" s="1"/>
      <c r="AX2140" s="1"/>
      <c r="AY2140" s="1"/>
      <c r="AZ2140" s="1"/>
      <c r="BA2140" s="1"/>
      <c r="BB2140" s="1"/>
    </row>
    <row r="2141" spans="1:54" x14ac:dyDescent="0.2">
      <c r="A2141" s="158">
        <f t="shared" si="1168"/>
        <v>43297</v>
      </c>
      <c r="B2141" s="2">
        <f t="shared" si="1152"/>
        <v>330725.02233475685</v>
      </c>
      <c r="C2141" s="2">
        <f t="shared" si="1169"/>
        <v>231377.20357041</v>
      </c>
      <c r="D2141" s="2">
        <f>SUM(Y2141:Y$2170)</f>
        <v>3357.8475435999999</v>
      </c>
      <c r="E2141" s="73">
        <f t="shared" si="1153"/>
        <v>228019.35602681001</v>
      </c>
      <c r="F2141" s="88">
        <f t="shared" si="1148"/>
        <v>4961.84</v>
      </c>
      <c r="G2141" s="3">
        <f>IF(AND(N2141=1,N2140&gt;1),VLOOKUP(A2140,[1]Plan1!$BK$81:$BM$259,3),G2140)</f>
        <v>4981.6899999999996</v>
      </c>
      <c r="H2141" s="11">
        <f t="shared" si="1149"/>
        <v>43205</v>
      </c>
      <c r="I2141" s="11">
        <f t="shared" si="1150"/>
        <v>43235</v>
      </c>
      <c r="J2141" s="12">
        <f t="shared" si="1154"/>
        <v>4.0005320606870676E-3</v>
      </c>
      <c r="K2141" s="11">
        <f t="shared" si="1170"/>
        <v>43326</v>
      </c>
      <c r="L2141" s="11">
        <f t="shared" si="1155"/>
        <v>43297</v>
      </c>
      <c r="M2141" s="1">
        <f t="shared" si="1174"/>
        <v>22</v>
      </c>
      <c r="N2141" s="1">
        <f t="shared" si="1156"/>
        <v>22</v>
      </c>
      <c r="O2141" s="2">
        <f t="shared" si="1157"/>
        <v>1.0040005299999999</v>
      </c>
      <c r="P2141" s="13">
        <f t="shared" si="1151"/>
        <v>1.0021995699999999</v>
      </c>
      <c r="Q2141" s="13">
        <f t="shared" si="1142"/>
        <v>1.4186003340897571</v>
      </c>
      <c r="R2141" s="2">
        <f t="shared" si="1147"/>
        <v>1.4242754799999999</v>
      </c>
      <c r="S2141" s="2">
        <f t="shared" si="1171"/>
        <v>1.3848725200000001</v>
      </c>
      <c r="T2141" s="2">
        <f t="shared" si="1158"/>
        <v>320427.9309791</v>
      </c>
      <c r="U2141" s="2">
        <f t="shared" si="1159"/>
        <v>1292.3432458811419</v>
      </c>
      <c r="V2141" s="2">
        <f t="shared" si="1160"/>
        <v>96743.021727565691</v>
      </c>
      <c r="W2141" s="2">
        <f t="shared" si="1161"/>
        <v>329412.56854385685</v>
      </c>
      <c r="X2141" s="17">
        <f t="shared" si="1162"/>
        <v>70</v>
      </c>
      <c r="Y2141" s="2">
        <f t="shared" si="1163"/>
        <v>1654.7866222099999</v>
      </c>
      <c r="Z2141" s="72">
        <f t="shared" si="1164"/>
        <v>7.1519000000000001E-3</v>
      </c>
      <c r="AA2141" s="2">
        <f t="shared" si="1145"/>
        <v>2291.6685195599998</v>
      </c>
      <c r="AB2141" s="12">
        <f t="shared" si="1172"/>
        <v>4.6600000000000003E-2</v>
      </c>
      <c r="AC2141" s="17">
        <f t="shared" si="1165"/>
        <v>22</v>
      </c>
      <c r="AD2141" s="17">
        <v>252</v>
      </c>
      <c r="AE2141" s="13">
        <f t="shared" si="1143"/>
        <v>1.003984225</v>
      </c>
      <c r="AF2141" s="2">
        <f t="shared" si="1146"/>
        <v>1276.6569732999999</v>
      </c>
      <c r="AG2141" s="2">
        <f t="shared" si="1166"/>
        <v>1312.4537909000001</v>
      </c>
      <c r="AH2141" s="3">
        <f t="shared" si="1167"/>
        <v>3568.3254928599999</v>
      </c>
      <c r="AI2141" s="4" t="str">
        <f t="shared" si="1144"/>
        <v>A+J=</v>
      </c>
      <c r="AJ2141" s="11">
        <f t="shared" si="1173"/>
        <v>43297</v>
      </c>
      <c r="AK2141" s="11"/>
      <c r="AL2141" s="4"/>
      <c r="AM2141" s="1"/>
      <c r="AN2141" s="11"/>
      <c r="AO2141" s="1"/>
      <c r="AP2141" s="1"/>
      <c r="AQ2141" s="3"/>
      <c r="AR2141" s="3"/>
      <c r="AS2141" s="6"/>
      <c r="AT2141" s="1"/>
      <c r="AU2141" s="1"/>
      <c r="AV2141" s="1"/>
      <c r="AW2141" s="1"/>
      <c r="AX2141" s="1"/>
      <c r="AY2141" s="1"/>
      <c r="AZ2141" s="1"/>
      <c r="BA2141" s="1"/>
      <c r="BB2141" s="1"/>
    </row>
    <row r="2142" spans="1:54" x14ac:dyDescent="0.2">
      <c r="A2142" s="158">
        <f t="shared" si="1168"/>
        <v>43298</v>
      </c>
      <c r="B2142" s="2">
        <f t="shared" si="1152"/>
        <v>327373.76263893227</v>
      </c>
      <c r="C2142" s="2">
        <f t="shared" si="1169"/>
        <v>229722.4169482</v>
      </c>
      <c r="D2142" s="2">
        <f>SUM(Y2142:Y$2170)</f>
        <v>1703.06092139</v>
      </c>
      <c r="E2142" s="73">
        <f t="shared" si="1153"/>
        <v>228019.35602681001</v>
      </c>
      <c r="F2142" s="88">
        <f t="shared" si="1148"/>
        <v>4981.6899999999996</v>
      </c>
      <c r="G2142" s="3">
        <f>IF(AND(N2142=1,N2141&gt;1),VLOOKUP(A2141,[1]Plan1!$BK$81:$BM$259,3),G2141)</f>
        <v>5044.46</v>
      </c>
      <c r="H2142" s="11">
        <f t="shared" si="1149"/>
        <v>43237</v>
      </c>
      <c r="I2142" s="11">
        <f t="shared" si="1150"/>
        <v>43268</v>
      </c>
      <c r="J2142" s="12">
        <f t="shared" si="1154"/>
        <v>1.2600141718974944E-2</v>
      </c>
      <c r="K2142" s="11">
        <f t="shared" si="1170"/>
        <v>43326</v>
      </c>
      <c r="L2142" s="11">
        <f t="shared" si="1155"/>
        <v>43326</v>
      </c>
      <c r="M2142" s="1">
        <f t="shared" si="1174"/>
        <v>21</v>
      </c>
      <c r="N2142" s="1">
        <f t="shared" si="1156"/>
        <v>1</v>
      </c>
      <c r="O2142" s="2">
        <f t="shared" si="1157"/>
        <v>1.0005964300000001</v>
      </c>
      <c r="P2142" s="13">
        <f t="shared" si="1151"/>
        <v>1.0040005299999999</v>
      </c>
      <c r="Q2142" s="13">
        <f t="shared" si="1142"/>
        <v>1.4242754872842931</v>
      </c>
      <c r="R2142" s="2">
        <f t="shared" si="1147"/>
        <v>1.42512496</v>
      </c>
      <c r="S2142" s="2">
        <f t="shared" si="1171"/>
        <v>1.3848725200000001</v>
      </c>
      <c r="T2142" s="2">
        <f t="shared" si="1158"/>
        <v>318136.26245953998</v>
      </c>
      <c r="U2142" s="2">
        <f t="shared" si="1159"/>
        <v>655.46134852889134</v>
      </c>
      <c r="V2142" s="2">
        <f t="shared" si="1160"/>
        <v>96936.719610123371</v>
      </c>
      <c r="W2142" s="2">
        <f t="shared" si="1161"/>
        <v>327314.59790685226</v>
      </c>
      <c r="X2142" s="17">
        <f t="shared" si="1162"/>
        <v>0</v>
      </c>
      <c r="Y2142" s="2">
        <f t="shared" si="1163"/>
        <v>0</v>
      </c>
      <c r="Z2142" s="72">
        <f t="shared" si="1164"/>
        <v>0</v>
      </c>
      <c r="AA2142" s="2">
        <f t="shared" si="1145"/>
        <v>0</v>
      </c>
      <c r="AB2142" s="12">
        <f t="shared" si="1172"/>
        <v>4.6600000000000003E-2</v>
      </c>
      <c r="AC2142" s="17">
        <f t="shared" si="1165"/>
        <v>1</v>
      </c>
      <c r="AD2142" s="17">
        <v>252</v>
      </c>
      <c r="AE2142" s="13">
        <f t="shared" si="1143"/>
        <v>1.0001807579999999</v>
      </c>
      <c r="AF2142" s="2">
        <f t="shared" si="1146"/>
        <v>57.505674519999999</v>
      </c>
      <c r="AG2142" s="2">
        <f t="shared" si="1166"/>
        <v>59.16473208</v>
      </c>
      <c r="AH2142" s="3">
        <f t="shared" si="1167"/>
        <v>0</v>
      </c>
      <c r="AI2142" s="4" t="str">
        <f t="shared" si="1144"/>
        <v>A+J=</v>
      </c>
      <c r="AJ2142" s="11">
        <f t="shared" si="1173"/>
        <v>43326</v>
      </c>
      <c r="AK2142" s="11"/>
      <c r="AL2142" s="4"/>
      <c r="AM2142" s="1"/>
      <c r="AN2142" s="11"/>
      <c r="AO2142" s="1"/>
      <c r="AP2142" s="1"/>
      <c r="AQ2142" s="3"/>
      <c r="AR2142" s="3"/>
      <c r="AS2142" s="6"/>
      <c r="AT2142" s="1"/>
      <c r="AU2142" s="1"/>
      <c r="AV2142" s="1"/>
      <c r="AW2142" s="1"/>
      <c r="AX2142" s="1"/>
      <c r="AY2142" s="1"/>
      <c r="AZ2142" s="1"/>
      <c r="BA2142" s="1"/>
      <c r="BB2142" s="1"/>
    </row>
    <row r="2143" spans="1:54" x14ac:dyDescent="0.2">
      <c r="A2143" s="158">
        <f t="shared" si="1168"/>
        <v>43299</v>
      </c>
      <c r="B2143" s="2">
        <f t="shared" si="1152"/>
        <v>327626.82437166502</v>
      </c>
      <c r="C2143" s="2">
        <f t="shared" si="1169"/>
        <v>229722.4169482</v>
      </c>
      <c r="D2143" s="2">
        <f>SUM(Y2143:Y$2170)</f>
        <v>1703.06092139</v>
      </c>
      <c r="E2143" s="73">
        <f t="shared" si="1153"/>
        <v>228019.35602681001</v>
      </c>
      <c r="F2143" s="88">
        <f t="shared" si="1148"/>
        <v>4981.6899999999996</v>
      </c>
      <c r="G2143" s="3">
        <f>IF(AND(N2143=1,N2142&gt;1),VLOOKUP(A2142,[1]Plan1!$BK$81:$BM$259,3),G2142)</f>
        <v>5044.46</v>
      </c>
      <c r="H2143" s="11">
        <f t="shared" si="1149"/>
        <v>43237</v>
      </c>
      <c r="I2143" s="11">
        <f t="shared" si="1150"/>
        <v>43268</v>
      </c>
      <c r="J2143" s="12">
        <f t="shared" si="1154"/>
        <v>1.2600141718974944E-2</v>
      </c>
      <c r="K2143" s="11">
        <f t="shared" si="1170"/>
        <v>43326</v>
      </c>
      <c r="L2143" s="11">
        <f t="shared" si="1155"/>
        <v>43326</v>
      </c>
      <c r="M2143" s="1">
        <f t="shared" si="1174"/>
        <v>21</v>
      </c>
      <c r="N2143" s="1">
        <f t="shared" si="1156"/>
        <v>2</v>
      </c>
      <c r="O2143" s="2">
        <f t="shared" si="1157"/>
        <v>1.00119322</v>
      </c>
      <c r="P2143" s="13">
        <f t="shared" si="1151"/>
        <v>1.0040005299999999</v>
      </c>
      <c r="Q2143" s="13">
        <f t="shared" ref="Q2143:Q2206" si="1175">IF(L2143&gt;L2142,Q2142*P2143,Q2142)</f>
        <v>1.4242754872842931</v>
      </c>
      <c r="R2143" s="2">
        <f t="shared" si="1147"/>
        <v>1.42597496</v>
      </c>
      <c r="S2143" s="2">
        <f t="shared" si="1171"/>
        <v>1.3848725200000001</v>
      </c>
      <c r="T2143" s="2">
        <f t="shared" si="1158"/>
        <v>318136.26245953998</v>
      </c>
      <c r="U2143" s="2">
        <f t="shared" si="1159"/>
        <v>655.46134852889134</v>
      </c>
      <c r="V2143" s="2">
        <f t="shared" si="1160"/>
        <v>97130.536062746163</v>
      </c>
      <c r="W2143" s="2">
        <f t="shared" si="1161"/>
        <v>327508.41435947502</v>
      </c>
      <c r="X2143" s="17">
        <f t="shared" si="1162"/>
        <v>0</v>
      </c>
      <c r="Y2143" s="2">
        <f t="shared" si="1163"/>
        <v>0</v>
      </c>
      <c r="Z2143" s="72">
        <f t="shared" si="1164"/>
        <v>0</v>
      </c>
      <c r="AA2143" s="2">
        <f t="shared" si="1145"/>
        <v>0</v>
      </c>
      <c r="AB2143" s="12">
        <f t="shared" si="1172"/>
        <v>4.6600000000000003E-2</v>
      </c>
      <c r="AC2143" s="17">
        <f t="shared" si="1165"/>
        <v>2</v>
      </c>
      <c r="AD2143" s="17">
        <v>252</v>
      </c>
      <c r="AE2143" s="13">
        <f t="shared" ref="AE2143:AE2206" si="1176">ROUND((1+AB2143)^TRUNC((AC2143/AD2143),9),9)</f>
        <v>1.0003615480000001</v>
      </c>
      <c r="AF2143" s="2">
        <f t="shared" si="1146"/>
        <v>115.02152941</v>
      </c>
      <c r="AG2143" s="2">
        <f t="shared" si="1166"/>
        <v>118.41001219</v>
      </c>
      <c r="AH2143" s="3">
        <f t="shared" si="1167"/>
        <v>0</v>
      </c>
      <c r="AI2143" s="4" t="str">
        <f t="shared" si="1144"/>
        <v>A+J=</v>
      </c>
      <c r="AJ2143" s="11">
        <f t="shared" si="1173"/>
        <v>43326</v>
      </c>
      <c r="AK2143" s="11"/>
      <c r="AL2143" s="4"/>
      <c r="AM2143" s="1"/>
      <c r="AN2143" s="11"/>
      <c r="AO2143" s="1"/>
      <c r="AP2143" s="1"/>
      <c r="AQ2143" s="3"/>
      <c r="AR2143" s="3"/>
      <c r="AS2143" s="6"/>
      <c r="AT2143" s="1"/>
      <c r="AU2143" s="1"/>
      <c r="AV2143" s="1"/>
      <c r="AW2143" s="1"/>
      <c r="AX2143" s="1"/>
      <c r="AY2143" s="1"/>
      <c r="AZ2143" s="1"/>
      <c r="BA2143" s="1"/>
      <c r="BB2143" s="1"/>
    </row>
    <row r="2144" spans="1:54" x14ac:dyDescent="0.2">
      <c r="A2144" s="158">
        <f t="shared" si="1168"/>
        <v>43300</v>
      </c>
      <c r="B2144" s="2">
        <f t="shared" si="1152"/>
        <v>327880.08107023587</v>
      </c>
      <c r="C2144" s="2">
        <f t="shared" si="1169"/>
        <v>229722.4169482</v>
      </c>
      <c r="D2144" s="2">
        <f>SUM(Y2144:Y$2170)</f>
        <v>1703.06092139</v>
      </c>
      <c r="E2144" s="73">
        <f t="shared" si="1153"/>
        <v>228019.35602681001</v>
      </c>
      <c r="F2144" s="88">
        <f t="shared" si="1148"/>
        <v>4981.6899999999996</v>
      </c>
      <c r="G2144" s="3">
        <f>IF(AND(N2144=1,N2143&gt;1),VLOOKUP(A2143,[1]Plan1!$BK$81:$BM$259,3),G2143)</f>
        <v>5044.46</v>
      </c>
      <c r="H2144" s="11">
        <f t="shared" si="1149"/>
        <v>43237</v>
      </c>
      <c r="I2144" s="11">
        <f t="shared" si="1150"/>
        <v>43268</v>
      </c>
      <c r="J2144" s="12">
        <f t="shared" si="1154"/>
        <v>1.2600141718974944E-2</v>
      </c>
      <c r="K2144" s="11">
        <f t="shared" si="1170"/>
        <v>43326</v>
      </c>
      <c r="L2144" s="11">
        <f t="shared" si="1155"/>
        <v>43326</v>
      </c>
      <c r="M2144" s="1">
        <f t="shared" si="1174"/>
        <v>21</v>
      </c>
      <c r="N2144" s="1">
        <f t="shared" si="1156"/>
        <v>3</v>
      </c>
      <c r="O2144" s="2">
        <f t="shared" si="1157"/>
        <v>1.0017903699999999</v>
      </c>
      <c r="P2144" s="13">
        <f t="shared" si="1151"/>
        <v>1.0040005299999999</v>
      </c>
      <c r="Q2144" s="13">
        <f t="shared" si="1175"/>
        <v>1.4242754872842931</v>
      </c>
      <c r="R2144" s="2">
        <f t="shared" si="1147"/>
        <v>1.4268254600000001</v>
      </c>
      <c r="S2144" s="2">
        <f t="shared" si="1171"/>
        <v>1.3848725200000001</v>
      </c>
      <c r="T2144" s="2">
        <f t="shared" si="1158"/>
        <v>318136.26245953998</v>
      </c>
      <c r="U2144" s="2">
        <f t="shared" si="1159"/>
        <v>655.46134852889134</v>
      </c>
      <c r="V2144" s="2">
        <f t="shared" si="1160"/>
        <v>97324.466525046984</v>
      </c>
      <c r="W2144" s="2">
        <f t="shared" si="1161"/>
        <v>327702.34482177586</v>
      </c>
      <c r="X2144" s="17">
        <f t="shared" si="1162"/>
        <v>0</v>
      </c>
      <c r="Y2144" s="2">
        <f t="shared" si="1163"/>
        <v>0</v>
      </c>
      <c r="Z2144" s="72">
        <f t="shared" si="1164"/>
        <v>0</v>
      </c>
      <c r="AA2144" s="2">
        <f t="shared" si="1145"/>
        <v>0</v>
      </c>
      <c r="AB2144" s="12">
        <f t="shared" si="1172"/>
        <v>4.6600000000000003E-2</v>
      </c>
      <c r="AC2144" s="17">
        <f t="shared" si="1165"/>
        <v>3</v>
      </c>
      <c r="AD2144" s="17">
        <v>252</v>
      </c>
      <c r="AE2144" s="13">
        <f t="shared" si="1176"/>
        <v>1.0005423710000001</v>
      </c>
      <c r="AF2144" s="2">
        <f t="shared" si="1146"/>
        <v>172.5478828</v>
      </c>
      <c r="AG2144" s="2">
        <f t="shared" si="1166"/>
        <v>177.73624846000001</v>
      </c>
      <c r="AH2144" s="3">
        <f t="shared" si="1167"/>
        <v>0</v>
      </c>
      <c r="AI2144" s="4" t="str">
        <f t="shared" si="1144"/>
        <v>A+J=</v>
      </c>
      <c r="AJ2144" s="11">
        <f t="shared" si="1173"/>
        <v>43326</v>
      </c>
      <c r="AK2144" s="11"/>
      <c r="AL2144" s="4"/>
      <c r="AM2144" s="1"/>
      <c r="AN2144" s="11"/>
      <c r="AO2144" s="1"/>
      <c r="AP2144" s="1"/>
      <c r="AQ2144" s="3"/>
      <c r="AR2144" s="3"/>
      <c r="AS2144" s="6"/>
      <c r="AT2144" s="1"/>
      <c r="AU2144" s="1"/>
      <c r="AV2144" s="1"/>
      <c r="AW2144" s="1"/>
      <c r="AX2144" s="1"/>
      <c r="AY2144" s="1"/>
      <c r="AZ2144" s="1"/>
      <c r="BA2144" s="1"/>
      <c r="BB2144" s="1"/>
    </row>
    <row r="2145" spans="1:54" x14ac:dyDescent="0.2">
      <c r="A2145" s="158">
        <f t="shared" si="1168"/>
        <v>43301</v>
      </c>
      <c r="B2145" s="2">
        <f t="shared" si="1152"/>
        <v>328133.53509752819</v>
      </c>
      <c r="C2145" s="2">
        <f t="shared" si="1169"/>
        <v>229722.4169482</v>
      </c>
      <c r="D2145" s="2">
        <f>SUM(Y2145:Y$2170)</f>
        <v>1703.06092139</v>
      </c>
      <c r="E2145" s="73">
        <f t="shared" si="1153"/>
        <v>228019.35602681001</v>
      </c>
      <c r="F2145" s="88">
        <f t="shared" si="1148"/>
        <v>4981.6899999999996</v>
      </c>
      <c r="G2145" s="3">
        <f>IF(AND(N2145=1,N2144&gt;1),VLOOKUP(A2144,[1]Plan1!$BK$81:$BM$259,3),G2144)</f>
        <v>5044.46</v>
      </c>
      <c r="H2145" s="11">
        <f t="shared" si="1149"/>
        <v>43237</v>
      </c>
      <c r="I2145" s="11">
        <f t="shared" si="1150"/>
        <v>43268</v>
      </c>
      <c r="J2145" s="12">
        <f t="shared" si="1154"/>
        <v>1.2600141718974944E-2</v>
      </c>
      <c r="K2145" s="11">
        <f t="shared" si="1170"/>
        <v>43326</v>
      </c>
      <c r="L2145" s="11">
        <f t="shared" si="1155"/>
        <v>43326</v>
      </c>
      <c r="M2145" s="1">
        <f t="shared" si="1174"/>
        <v>21</v>
      </c>
      <c r="N2145" s="1">
        <f t="shared" si="1156"/>
        <v>4</v>
      </c>
      <c r="O2145" s="2">
        <f t="shared" si="1157"/>
        <v>1.00238787</v>
      </c>
      <c r="P2145" s="13">
        <f t="shared" si="1151"/>
        <v>1.0040005299999999</v>
      </c>
      <c r="Q2145" s="13">
        <f t="shared" si="1175"/>
        <v>1.4242754872842931</v>
      </c>
      <c r="R2145" s="2">
        <f t="shared" si="1147"/>
        <v>1.42767647</v>
      </c>
      <c r="S2145" s="2">
        <f t="shared" si="1171"/>
        <v>1.3848725200000001</v>
      </c>
      <c r="T2145" s="2">
        <f t="shared" si="1158"/>
        <v>318136.26245953998</v>
      </c>
      <c r="U2145" s="2">
        <f t="shared" si="1159"/>
        <v>655.46134852889134</v>
      </c>
      <c r="V2145" s="2">
        <f t="shared" si="1160"/>
        <v>97518.513277219332</v>
      </c>
      <c r="W2145" s="2">
        <f t="shared" si="1161"/>
        <v>327896.3915739482</v>
      </c>
      <c r="X2145" s="17">
        <f t="shared" si="1162"/>
        <v>0</v>
      </c>
      <c r="Y2145" s="2">
        <f t="shared" si="1163"/>
        <v>0</v>
      </c>
      <c r="Z2145" s="72">
        <f t="shared" si="1164"/>
        <v>0</v>
      </c>
      <c r="AA2145" s="2">
        <f t="shared" si="1145"/>
        <v>0</v>
      </c>
      <c r="AB2145" s="12">
        <f t="shared" si="1172"/>
        <v>4.6600000000000003E-2</v>
      </c>
      <c r="AC2145" s="17">
        <f t="shared" si="1165"/>
        <v>4</v>
      </c>
      <c r="AD2145" s="17">
        <v>252</v>
      </c>
      <c r="AE2145" s="13">
        <f t="shared" si="1176"/>
        <v>1.0007232269999999</v>
      </c>
      <c r="AF2145" s="2">
        <f t="shared" si="1146"/>
        <v>230.08473468</v>
      </c>
      <c r="AG2145" s="2">
        <f t="shared" si="1166"/>
        <v>237.14352357999999</v>
      </c>
      <c r="AH2145" s="3">
        <f t="shared" si="1167"/>
        <v>0</v>
      </c>
      <c r="AI2145" s="4" t="str">
        <f t="shared" si="1144"/>
        <v>A+J=</v>
      </c>
      <c r="AJ2145" s="11">
        <f t="shared" si="1173"/>
        <v>43326</v>
      </c>
      <c r="AK2145" s="11"/>
      <c r="AL2145" s="4"/>
      <c r="AM2145" s="1"/>
      <c r="AN2145" s="11"/>
      <c r="AO2145" s="1"/>
      <c r="AP2145" s="1"/>
      <c r="AQ2145" s="3"/>
      <c r="AR2145" s="3"/>
      <c r="AS2145" s="6"/>
      <c r="AT2145" s="1"/>
      <c r="AU2145" s="1"/>
      <c r="AV2145" s="1"/>
      <c r="AW2145" s="1"/>
      <c r="AX2145" s="1"/>
      <c r="AY2145" s="1"/>
      <c r="AZ2145" s="1"/>
      <c r="BA2145" s="1"/>
      <c r="BB2145" s="1"/>
    </row>
    <row r="2146" spans="1:54" x14ac:dyDescent="0.2">
      <c r="A2146" s="158">
        <f t="shared" si="1168"/>
        <v>43302</v>
      </c>
      <c r="B2146" s="2">
        <f t="shared" si="1152"/>
        <v>328387.18392551865</v>
      </c>
      <c r="C2146" s="2">
        <f t="shared" si="1169"/>
        <v>229722.4169482</v>
      </c>
      <c r="D2146" s="2">
        <f>SUM(Y2146:Y$2170)</f>
        <v>1703.06092139</v>
      </c>
      <c r="E2146" s="73">
        <f t="shared" si="1153"/>
        <v>228019.35602681001</v>
      </c>
      <c r="F2146" s="88">
        <f t="shared" si="1148"/>
        <v>4981.6899999999996</v>
      </c>
      <c r="G2146" s="3">
        <f>IF(AND(N2146=1,N2145&gt;1),VLOOKUP(A2145,[1]Plan1!$BK$81:$BM$259,3),G2145)</f>
        <v>5044.46</v>
      </c>
      <c r="H2146" s="11">
        <f t="shared" si="1149"/>
        <v>43237</v>
      </c>
      <c r="I2146" s="11">
        <f t="shared" si="1150"/>
        <v>43268</v>
      </c>
      <c r="J2146" s="12">
        <f t="shared" si="1154"/>
        <v>1.2600141718974944E-2</v>
      </c>
      <c r="K2146" s="11">
        <f t="shared" si="1170"/>
        <v>43326</v>
      </c>
      <c r="L2146" s="11">
        <f t="shared" si="1155"/>
        <v>43326</v>
      </c>
      <c r="M2146" s="1">
        <f t="shared" si="1174"/>
        <v>21</v>
      </c>
      <c r="N2146" s="1">
        <f t="shared" si="1156"/>
        <v>5</v>
      </c>
      <c r="O2146" s="2">
        <f t="shared" si="1157"/>
        <v>1.00298573</v>
      </c>
      <c r="P2146" s="13">
        <f t="shared" si="1151"/>
        <v>1.0040005299999999</v>
      </c>
      <c r="Q2146" s="13">
        <f t="shared" si="1175"/>
        <v>1.4242754872842931</v>
      </c>
      <c r="R2146" s="2">
        <f t="shared" si="1147"/>
        <v>1.4285279799999999</v>
      </c>
      <c r="S2146" s="2">
        <f t="shared" si="1171"/>
        <v>1.3848725200000001</v>
      </c>
      <c r="T2146" s="2">
        <f t="shared" si="1158"/>
        <v>318136.26245953998</v>
      </c>
      <c r="U2146" s="2">
        <f t="shared" si="1159"/>
        <v>655.46134852889134</v>
      </c>
      <c r="V2146" s="2">
        <f t="shared" si="1160"/>
        <v>97712.674039069709</v>
      </c>
      <c r="W2146" s="2">
        <f t="shared" si="1161"/>
        <v>328090.55233579862</v>
      </c>
      <c r="X2146" s="17">
        <f t="shared" si="1162"/>
        <v>0</v>
      </c>
      <c r="Y2146" s="2">
        <f t="shared" si="1163"/>
        <v>0</v>
      </c>
      <c r="Z2146" s="72">
        <f t="shared" si="1164"/>
        <v>0</v>
      </c>
      <c r="AA2146" s="2">
        <f t="shared" si="1145"/>
        <v>0</v>
      </c>
      <c r="AB2146" s="12">
        <f t="shared" si="1172"/>
        <v>4.6600000000000003E-2</v>
      </c>
      <c r="AC2146" s="17">
        <f t="shared" si="1165"/>
        <v>5</v>
      </c>
      <c r="AD2146" s="17">
        <v>252</v>
      </c>
      <c r="AE2146" s="13">
        <f t="shared" si="1176"/>
        <v>1.000904115</v>
      </c>
      <c r="AF2146" s="2">
        <f t="shared" si="1146"/>
        <v>287.63176693000003</v>
      </c>
      <c r="AG2146" s="2">
        <f t="shared" si="1166"/>
        <v>296.63158972000002</v>
      </c>
      <c r="AH2146" s="3">
        <f t="shared" si="1167"/>
        <v>0</v>
      </c>
      <c r="AI2146" s="4" t="str">
        <f t="shared" ref="AI2146:AI2209" si="1177">AI2145</f>
        <v>A+J=</v>
      </c>
      <c r="AJ2146" s="11">
        <f t="shared" si="1173"/>
        <v>43326</v>
      </c>
      <c r="AK2146" s="11"/>
      <c r="AL2146" s="4"/>
      <c r="AM2146" s="1"/>
      <c r="AN2146" s="11"/>
      <c r="AO2146" s="1"/>
      <c r="AP2146" s="1"/>
      <c r="AQ2146" s="3"/>
      <c r="AR2146" s="3"/>
      <c r="AS2146" s="6"/>
      <c r="AT2146" s="1"/>
      <c r="AU2146" s="1"/>
      <c r="AV2146" s="1"/>
      <c r="AW2146" s="1"/>
      <c r="AX2146" s="1"/>
      <c r="AY2146" s="1"/>
      <c r="AZ2146" s="1"/>
      <c r="BA2146" s="1"/>
      <c r="BB2146" s="1"/>
    </row>
    <row r="2147" spans="1:54" x14ac:dyDescent="0.2">
      <c r="A2147" s="158">
        <f t="shared" si="1168"/>
        <v>43303</v>
      </c>
      <c r="B2147" s="2">
        <f t="shared" si="1152"/>
        <v>328387.18392551865</v>
      </c>
      <c r="C2147" s="2">
        <f t="shared" si="1169"/>
        <v>229722.4169482</v>
      </c>
      <c r="D2147" s="2">
        <f>SUM(Y2147:Y$2170)</f>
        <v>1703.06092139</v>
      </c>
      <c r="E2147" s="73">
        <f t="shared" si="1153"/>
        <v>228019.35602681001</v>
      </c>
      <c r="F2147" s="88">
        <f t="shared" si="1148"/>
        <v>4981.6899999999996</v>
      </c>
      <c r="G2147" s="3">
        <f>IF(AND(N2147=1,N2146&gt;1),VLOOKUP(A2146,[1]Plan1!$BK$81:$BM$259,3),G2146)</f>
        <v>5044.46</v>
      </c>
      <c r="H2147" s="11">
        <f t="shared" si="1149"/>
        <v>43237</v>
      </c>
      <c r="I2147" s="11">
        <f t="shared" si="1150"/>
        <v>43268</v>
      </c>
      <c r="J2147" s="12">
        <f t="shared" si="1154"/>
        <v>1.2600141718974944E-2</v>
      </c>
      <c r="K2147" s="11">
        <f t="shared" si="1170"/>
        <v>43326</v>
      </c>
      <c r="L2147" s="11">
        <f t="shared" si="1155"/>
        <v>43326</v>
      </c>
      <c r="M2147" s="1">
        <f t="shared" si="1174"/>
        <v>21</v>
      </c>
      <c r="N2147" s="1">
        <f t="shared" si="1156"/>
        <v>5</v>
      </c>
      <c r="O2147" s="2">
        <f t="shared" si="1157"/>
        <v>1.00298573</v>
      </c>
      <c r="P2147" s="13">
        <f t="shared" si="1151"/>
        <v>1.0040005299999999</v>
      </c>
      <c r="Q2147" s="13">
        <f t="shared" si="1175"/>
        <v>1.4242754872842931</v>
      </c>
      <c r="R2147" s="2">
        <f t="shared" si="1147"/>
        <v>1.4285279799999999</v>
      </c>
      <c r="S2147" s="2">
        <f t="shared" si="1171"/>
        <v>1.3848725200000001</v>
      </c>
      <c r="T2147" s="2">
        <f t="shared" si="1158"/>
        <v>318136.26245953998</v>
      </c>
      <c r="U2147" s="2">
        <f t="shared" si="1159"/>
        <v>655.46134852889134</v>
      </c>
      <c r="V2147" s="2">
        <f t="shared" si="1160"/>
        <v>97712.674039069709</v>
      </c>
      <c r="W2147" s="2">
        <f t="shared" si="1161"/>
        <v>328090.55233579862</v>
      </c>
      <c r="X2147" s="17">
        <f t="shared" si="1162"/>
        <v>0</v>
      </c>
      <c r="Y2147" s="2">
        <f t="shared" si="1163"/>
        <v>0</v>
      </c>
      <c r="Z2147" s="72">
        <f t="shared" si="1164"/>
        <v>0</v>
      </c>
      <c r="AA2147" s="2">
        <f t="shared" si="1145"/>
        <v>0</v>
      </c>
      <c r="AB2147" s="12">
        <f t="shared" si="1172"/>
        <v>4.6600000000000003E-2</v>
      </c>
      <c r="AC2147" s="17">
        <f t="shared" si="1165"/>
        <v>5</v>
      </c>
      <c r="AD2147" s="17">
        <v>252</v>
      </c>
      <c r="AE2147" s="13">
        <f t="shared" si="1176"/>
        <v>1.000904115</v>
      </c>
      <c r="AF2147" s="2">
        <f t="shared" si="1146"/>
        <v>287.63176693000003</v>
      </c>
      <c r="AG2147" s="2">
        <f t="shared" si="1166"/>
        <v>296.63158972000002</v>
      </c>
      <c r="AH2147" s="3">
        <f t="shared" si="1167"/>
        <v>0</v>
      </c>
      <c r="AI2147" s="4" t="str">
        <f t="shared" si="1177"/>
        <v>A+J=</v>
      </c>
      <c r="AJ2147" s="11">
        <f t="shared" si="1173"/>
        <v>43326</v>
      </c>
      <c r="AK2147" s="11"/>
      <c r="AL2147" s="4"/>
      <c r="AM2147" s="1"/>
      <c r="AN2147" s="11"/>
      <c r="AO2147" s="1"/>
      <c r="AP2147" s="1"/>
      <c r="AQ2147" s="3"/>
      <c r="AR2147" s="3"/>
      <c r="AS2147" s="6"/>
      <c r="AT2147" s="1"/>
      <c r="AU2147" s="1"/>
      <c r="AV2147" s="1"/>
      <c r="AW2147" s="1"/>
      <c r="AX2147" s="1"/>
      <c r="AY2147" s="1"/>
      <c r="AZ2147" s="1"/>
      <c r="BA2147" s="1"/>
      <c r="BB2147" s="1"/>
    </row>
    <row r="2148" spans="1:54" x14ac:dyDescent="0.2">
      <c r="A2148" s="158">
        <f t="shared" si="1168"/>
        <v>43304</v>
      </c>
      <c r="B2148" s="2">
        <f t="shared" si="1152"/>
        <v>328387.18392551865</v>
      </c>
      <c r="C2148" s="2">
        <f t="shared" si="1169"/>
        <v>229722.4169482</v>
      </c>
      <c r="D2148" s="2">
        <f>SUM(Y2148:Y$2170)</f>
        <v>1703.06092139</v>
      </c>
      <c r="E2148" s="73">
        <f t="shared" si="1153"/>
        <v>228019.35602681001</v>
      </c>
      <c r="F2148" s="88">
        <f t="shared" si="1148"/>
        <v>4981.6899999999996</v>
      </c>
      <c r="G2148" s="3">
        <f>IF(AND(N2148=1,N2147&gt;1),VLOOKUP(A2147,[1]Plan1!$BK$81:$BM$259,3),G2147)</f>
        <v>5044.46</v>
      </c>
      <c r="H2148" s="11">
        <f t="shared" si="1149"/>
        <v>43237</v>
      </c>
      <c r="I2148" s="11">
        <f t="shared" si="1150"/>
        <v>43268</v>
      </c>
      <c r="J2148" s="12">
        <f t="shared" si="1154"/>
        <v>1.2600141718974944E-2</v>
      </c>
      <c r="K2148" s="11">
        <f t="shared" si="1170"/>
        <v>43326</v>
      </c>
      <c r="L2148" s="11">
        <f t="shared" si="1155"/>
        <v>43326</v>
      </c>
      <c r="M2148" s="1">
        <f t="shared" si="1174"/>
        <v>21</v>
      </c>
      <c r="N2148" s="1">
        <f t="shared" si="1156"/>
        <v>5</v>
      </c>
      <c r="O2148" s="2">
        <f t="shared" si="1157"/>
        <v>1.00298573</v>
      </c>
      <c r="P2148" s="13">
        <f t="shared" si="1151"/>
        <v>1.0040005299999999</v>
      </c>
      <c r="Q2148" s="13">
        <f t="shared" si="1175"/>
        <v>1.4242754872842931</v>
      </c>
      <c r="R2148" s="2">
        <f t="shared" si="1147"/>
        <v>1.4285279799999999</v>
      </c>
      <c r="S2148" s="2">
        <f t="shared" si="1171"/>
        <v>1.3848725200000001</v>
      </c>
      <c r="T2148" s="2">
        <f t="shared" si="1158"/>
        <v>318136.26245953998</v>
      </c>
      <c r="U2148" s="2">
        <f t="shared" si="1159"/>
        <v>655.46134852889134</v>
      </c>
      <c r="V2148" s="2">
        <f t="shared" si="1160"/>
        <v>97712.674039069709</v>
      </c>
      <c r="W2148" s="2">
        <f t="shared" si="1161"/>
        <v>328090.55233579862</v>
      </c>
      <c r="X2148" s="17">
        <f t="shared" si="1162"/>
        <v>0</v>
      </c>
      <c r="Y2148" s="2">
        <f t="shared" si="1163"/>
        <v>0</v>
      </c>
      <c r="Z2148" s="72">
        <f t="shared" si="1164"/>
        <v>0</v>
      </c>
      <c r="AA2148" s="2">
        <f t="shared" si="1145"/>
        <v>0</v>
      </c>
      <c r="AB2148" s="12">
        <f t="shared" si="1172"/>
        <v>4.6600000000000003E-2</v>
      </c>
      <c r="AC2148" s="17">
        <f t="shared" si="1165"/>
        <v>5</v>
      </c>
      <c r="AD2148" s="17">
        <v>252</v>
      </c>
      <c r="AE2148" s="13">
        <f t="shared" si="1176"/>
        <v>1.000904115</v>
      </c>
      <c r="AF2148" s="2">
        <f t="shared" si="1146"/>
        <v>287.63176693000003</v>
      </c>
      <c r="AG2148" s="2">
        <f t="shared" si="1166"/>
        <v>296.63158972000002</v>
      </c>
      <c r="AH2148" s="3">
        <f t="shared" si="1167"/>
        <v>0</v>
      </c>
      <c r="AI2148" s="4" t="str">
        <f t="shared" si="1177"/>
        <v>A+J=</v>
      </c>
      <c r="AJ2148" s="11">
        <f t="shared" si="1173"/>
        <v>43326</v>
      </c>
      <c r="AK2148" s="11"/>
      <c r="AL2148" s="4"/>
      <c r="AM2148" s="1"/>
      <c r="AN2148" s="11"/>
      <c r="AO2148" s="1"/>
      <c r="AP2148" s="1"/>
      <c r="AQ2148" s="3"/>
      <c r="AR2148" s="3"/>
      <c r="AS2148" s="6"/>
      <c r="AT2148" s="1"/>
      <c r="AU2148" s="1"/>
      <c r="AV2148" s="1"/>
      <c r="AW2148" s="1"/>
      <c r="AX2148" s="1"/>
      <c r="AY2148" s="1"/>
      <c r="AZ2148" s="1"/>
      <c r="BA2148" s="1"/>
      <c r="BB2148" s="1"/>
    </row>
    <row r="2149" spans="1:54" x14ac:dyDescent="0.2">
      <c r="A2149" s="158">
        <f t="shared" si="1168"/>
        <v>43305</v>
      </c>
      <c r="B2149" s="2">
        <f t="shared" si="1152"/>
        <v>328641.03252832417</v>
      </c>
      <c r="C2149" s="2">
        <f t="shared" si="1169"/>
        <v>229722.4169482</v>
      </c>
      <c r="D2149" s="2">
        <f>SUM(Y2149:Y$2170)</f>
        <v>1703.06092139</v>
      </c>
      <c r="E2149" s="73">
        <f t="shared" si="1153"/>
        <v>228019.35602681001</v>
      </c>
      <c r="F2149" s="88">
        <f t="shared" si="1148"/>
        <v>4981.6899999999996</v>
      </c>
      <c r="G2149" s="3">
        <f>IF(AND(N2149=1,N2148&gt;1),VLOOKUP(A2148,[1]Plan1!$BK$81:$BM$259,3),G2148)</f>
        <v>5044.46</v>
      </c>
      <c r="H2149" s="11">
        <f t="shared" si="1149"/>
        <v>43237</v>
      </c>
      <c r="I2149" s="11">
        <f t="shared" si="1150"/>
        <v>43268</v>
      </c>
      <c r="J2149" s="12">
        <f t="shared" si="1154"/>
        <v>1.2600141718974944E-2</v>
      </c>
      <c r="K2149" s="11">
        <f t="shared" si="1170"/>
        <v>43326</v>
      </c>
      <c r="L2149" s="11">
        <f t="shared" si="1155"/>
        <v>43326</v>
      </c>
      <c r="M2149" s="1">
        <f t="shared" si="1174"/>
        <v>21</v>
      </c>
      <c r="N2149" s="1">
        <f t="shared" si="1156"/>
        <v>6</v>
      </c>
      <c r="O2149" s="2">
        <f t="shared" si="1157"/>
        <v>1.0035839499999999</v>
      </c>
      <c r="P2149" s="13">
        <f t="shared" si="1151"/>
        <v>1.0040005299999999</v>
      </c>
      <c r="Q2149" s="13">
        <f t="shared" si="1175"/>
        <v>1.4242754872842931</v>
      </c>
      <c r="R2149" s="2">
        <f t="shared" si="1147"/>
        <v>1.42938001</v>
      </c>
      <c r="S2149" s="2">
        <f t="shared" si="1171"/>
        <v>1.3848725200000001</v>
      </c>
      <c r="T2149" s="2">
        <f t="shared" si="1158"/>
        <v>318136.26245953998</v>
      </c>
      <c r="U2149" s="2">
        <f t="shared" si="1159"/>
        <v>655.46134852889134</v>
      </c>
      <c r="V2149" s="2">
        <f t="shared" si="1160"/>
        <v>97906.953370985255</v>
      </c>
      <c r="W2149" s="2">
        <f t="shared" si="1161"/>
        <v>328284.83166771417</v>
      </c>
      <c r="X2149" s="17">
        <f t="shared" si="1162"/>
        <v>0</v>
      </c>
      <c r="Y2149" s="2">
        <f t="shared" si="1163"/>
        <v>0</v>
      </c>
      <c r="Z2149" s="72">
        <f t="shared" si="1164"/>
        <v>0</v>
      </c>
      <c r="AA2149" s="2">
        <f t="shared" si="1145"/>
        <v>0</v>
      </c>
      <c r="AB2149" s="12">
        <f t="shared" si="1172"/>
        <v>4.6600000000000003E-2</v>
      </c>
      <c r="AC2149" s="17">
        <f t="shared" si="1165"/>
        <v>6</v>
      </c>
      <c r="AD2149" s="17">
        <v>252</v>
      </c>
      <c r="AE2149" s="13">
        <f t="shared" si="1176"/>
        <v>1.0010850360000001</v>
      </c>
      <c r="AF2149" s="2">
        <f t="shared" si="1146"/>
        <v>345.18929766999997</v>
      </c>
      <c r="AG2149" s="2">
        <f t="shared" si="1166"/>
        <v>356.20086061000001</v>
      </c>
      <c r="AH2149" s="3">
        <f t="shared" si="1167"/>
        <v>0</v>
      </c>
      <c r="AI2149" s="4" t="str">
        <f t="shared" si="1177"/>
        <v>A+J=</v>
      </c>
      <c r="AJ2149" s="11">
        <f t="shared" si="1173"/>
        <v>43326</v>
      </c>
      <c r="AK2149" s="11"/>
      <c r="AL2149" s="4"/>
      <c r="AM2149" s="1"/>
      <c r="AN2149" s="11"/>
      <c r="AO2149" s="1"/>
      <c r="AP2149" s="1"/>
      <c r="AQ2149" s="3"/>
      <c r="AR2149" s="3"/>
      <c r="AS2149" s="6"/>
      <c r="AT2149" s="1"/>
      <c r="AU2149" s="1"/>
      <c r="AV2149" s="1"/>
      <c r="AW2149" s="1"/>
      <c r="AX2149" s="1"/>
      <c r="AY2149" s="1"/>
      <c r="AZ2149" s="1"/>
      <c r="BA2149" s="1"/>
      <c r="BB2149" s="1"/>
    </row>
    <row r="2150" spans="1:54" x14ac:dyDescent="0.2">
      <c r="A2150" s="158">
        <f t="shared" si="1168"/>
        <v>43306</v>
      </c>
      <c r="B2150" s="2">
        <f t="shared" si="1152"/>
        <v>328895.07642336766</v>
      </c>
      <c r="C2150" s="2">
        <f t="shared" si="1169"/>
        <v>229722.4169482</v>
      </c>
      <c r="D2150" s="2">
        <f>SUM(Y2150:Y$2170)</f>
        <v>1703.06092139</v>
      </c>
      <c r="E2150" s="73">
        <f t="shared" si="1153"/>
        <v>228019.35602681001</v>
      </c>
      <c r="F2150" s="88">
        <f t="shared" si="1148"/>
        <v>4981.6899999999996</v>
      </c>
      <c r="G2150" s="3">
        <f>IF(AND(N2150=1,N2149&gt;1),VLOOKUP(A2149,[1]Plan1!$BK$81:$BM$259,3),G2149)</f>
        <v>5044.46</v>
      </c>
      <c r="H2150" s="11">
        <f t="shared" si="1149"/>
        <v>43237</v>
      </c>
      <c r="I2150" s="11">
        <f t="shared" si="1150"/>
        <v>43268</v>
      </c>
      <c r="J2150" s="12">
        <f t="shared" si="1154"/>
        <v>1.2600141718974944E-2</v>
      </c>
      <c r="K2150" s="11">
        <f t="shared" si="1170"/>
        <v>43326</v>
      </c>
      <c r="L2150" s="11">
        <f t="shared" si="1155"/>
        <v>43326</v>
      </c>
      <c r="M2150" s="1">
        <f t="shared" si="1174"/>
        <v>21</v>
      </c>
      <c r="N2150" s="1">
        <f t="shared" si="1156"/>
        <v>7</v>
      </c>
      <c r="O2150" s="2">
        <f t="shared" si="1157"/>
        <v>1.0041825200000001</v>
      </c>
      <c r="P2150" s="13">
        <f t="shared" si="1151"/>
        <v>1.0040005299999999</v>
      </c>
      <c r="Q2150" s="13">
        <f t="shared" si="1175"/>
        <v>1.4242754872842931</v>
      </c>
      <c r="R2150" s="2">
        <f t="shared" si="1147"/>
        <v>1.43023254</v>
      </c>
      <c r="S2150" s="2">
        <f t="shared" si="1171"/>
        <v>1.3848725200000001</v>
      </c>
      <c r="T2150" s="2">
        <f t="shared" si="1158"/>
        <v>318136.26245953998</v>
      </c>
      <c r="U2150" s="2">
        <f t="shared" si="1159"/>
        <v>655.46134852889134</v>
      </c>
      <c r="V2150" s="2">
        <f t="shared" si="1160"/>
        <v>98101.346712578772</v>
      </c>
      <c r="W2150" s="2">
        <f t="shared" si="1161"/>
        <v>328479.22500930767</v>
      </c>
      <c r="X2150" s="17">
        <f t="shared" si="1162"/>
        <v>0</v>
      </c>
      <c r="Y2150" s="2">
        <f t="shared" si="1163"/>
        <v>0</v>
      </c>
      <c r="Z2150" s="72">
        <f t="shared" si="1164"/>
        <v>0</v>
      </c>
      <c r="AA2150" s="2">
        <f t="shared" si="1145"/>
        <v>0</v>
      </c>
      <c r="AB2150" s="12">
        <f t="shared" si="1172"/>
        <v>4.6600000000000003E-2</v>
      </c>
      <c r="AC2150" s="17">
        <f t="shared" si="1165"/>
        <v>7</v>
      </c>
      <c r="AD2150" s="17">
        <v>252</v>
      </c>
      <c r="AE2150" s="13">
        <f t="shared" si="1176"/>
        <v>1.0012659900000001</v>
      </c>
      <c r="AF2150" s="2">
        <f t="shared" si="1146"/>
        <v>402.75732691000002</v>
      </c>
      <c r="AG2150" s="2">
        <f t="shared" si="1166"/>
        <v>415.85141406000002</v>
      </c>
      <c r="AH2150" s="3">
        <f t="shared" si="1167"/>
        <v>0</v>
      </c>
      <c r="AI2150" s="4" t="str">
        <f t="shared" si="1177"/>
        <v>A+J=</v>
      </c>
      <c r="AJ2150" s="11">
        <f t="shared" si="1173"/>
        <v>43326</v>
      </c>
      <c r="AK2150" s="11"/>
      <c r="AL2150" s="4"/>
      <c r="AM2150" s="1"/>
      <c r="AN2150" s="11"/>
      <c r="AO2150" s="1"/>
      <c r="AP2150" s="1"/>
      <c r="AQ2150" s="3"/>
      <c r="AR2150" s="3"/>
      <c r="AS2150" s="6"/>
      <c r="AT2150" s="1"/>
      <c r="AU2150" s="1"/>
      <c r="AV2150" s="1"/>
      <c r="AW2150" s="1"/>
      <c r="AX2150" s="1"/>
      <c r="AY2150" s="1"/>
      <c r="AZ2150" s="1"/>
      <c r="BA2150" s="1"/>
      <c r="BB2150" s="1"/>
    </row>
    <row r="2151" spans="1:54" x14ac:dyDescent="0.2">
      <c r="A2151" s="158">
        <f t="shared" si="1168"/>
        <v>43307</v>
      </c>
      <c r="B2151" s="2">
        <f t="shared" si="1152"/>
        <v>329149.31764662283</v>
      </c>
      <c r="C2151" s="2">
        <f t="shared" si="1169"/>
        <v>229722.4169482</v>
      </c>
      <c r="D2151" s="2">
        <f>SUM(Y2151:Y$2170)</f>
        <v>1703.06092139</v>
      </c>
      <c r="E2151" s="73">
        <f t="shared" si="1153"/>
        <v>228019.35602681001</v>
      </c>
      <c r="F2151" s="88">
        <f t="shared" si="1148"/>
        <v>4981.6899999999996</v>
      </c>
      <c r="G2151" s="3">
        <f>IF(AND(N2151=1,N2150&gt;1),VLOOKUP(A2150,[1]Plan1!$BK$81:$BM$259,3),G2150)</f>
        <v>5044.46</v>
      </c>
      <c r="H2151" s="11">
        <f t="shared" si="1149"/>
        <v>43237</v>
      </c>
      <c r="I2151" s="11">
        <f t="shared" si="1150"/>
        <v>43268</v>
      </c>
      <c r="J2151" s="12">
        <f t="shared" si="1154"/>
        <v>1.2600141718974944E-2</v>
      </c>
      <c r="K2151" s="11">
        <f t="shared" si="1170"/>
        <v>43326</v>
      </c>
      <c r="L2151" s="11">
        <f t="shared" si="1155"/>
        <v>43326</v>
      </c>
      <c r="M2151" s="1">
        <f t="shared" si="1174"/>
        <v>21</v>
      </c>
      <c r="N2151" s="1">
        <f t="shared" si="1156"/>
        <v>8</v>
      </c>
      <c r="O2151" s="2">
        <f t="shared" si="1157"/>
        <v>1.0047814500000001</v>
      </c>
      <c r="P2151" s="13">
        <f t="shared" si="1151"/>
        <v>1.0040005299999999</v>
      </c>
      <c r="Q2151" s="13">
        <f t="shared" si="1175"/>
        <v>1.4242754872842931</v>
      </c>
      <c r="R2151" s="2">
        <f t="shared" si="1147"/>
        <v>1.43108558</v>
      </c>
      <c r="S2151" s="2">
        <f t="shared" si="1171"/>
        <v>1.3848725200000001</v>
      </c>
      <c r="T2151" s="2">
        <f t="shared" si="1158"/>
        <v>318136.26245953998</v>
      </c>
      <c r="U2151" s="2">
        <f t="shared" si="1159"/>
        <v>655.46134852889134</v>
      </c>
      <c r="V2151" s="2">
        <f t="shared" si="1160"/>
        <v>98295.856344043888</v>
      </c>
      <c r="W2151" s="2">
        <f t="shared" si="1161"/>
        <v>328673.7346407728</v>
      </c>
      <c r="X2151" s="17">
        <f t="shared" si="1162"/>
        <v>0</v>
      </c>
      <c r="Y2151" s="2">
        <f t="shared" si="1163"/>
        <v>0</v>
      </c>
      <c r="Z2151" s="72">
        <f t="shared" si="1164"/>
        <v>0</v>
      </c>
      <c r="AA2151" s="2">
        <f t="shared" si="1145"/>
        <v>0</v>
      </c>
      <c r="AB2151" s="12">
        <f t="shared" si="1172"/>
        <v>4.6600000000000003E-2</v>
      </c>
      <c r="AC2151" s="17">
        <f t="shared" si="1165"/>
        <v>8</v>
      </c>
      <c r="AD2151" s="17">
        <v>252</v>
      </c>
      <c r="AE2151" s="13">
        <f t="shared" si="1176"/>
        <v>1.001446976</v>
      </c>
      <c r="AF2151" s="2">
        <f t="shared" si="1146"/>
        <v>460.33553649999999</v>
      </c>
      <c r="AG2151" s="2">
        <f t="shared" si="1166"/>
        <v>475.58300585000001</v>
      </c>
      <c r="AH2151" s="3">
        <f t="shared" si="1167"/>
        <v>0</v>
      </c>
      <c r="AI2151" s="4" t="str">
        <f t="shared" si="1177"/>
        <v>A+J=</v>
      </c>
      <c r="AJ2151" s="11">
        <f t="shared" si="1173"/>
        <v>43326</v>
      </c>
      <c r="AK2151" s="11"/>
      <c r="AL2151" s="4"/>
      <c r="AM2151" s="1"/>
      <c r="AN2151" s="11"/>
      <c r="AO2151" s="1"/>
      <c r="AP2151" s="1"/>
      <c r="AQ2151" s="3"/>
      <c r="AR2151" s="3"/>
      <c r="AS2151" s="6"/>
      <c r="AT2151" s="1"/>
      <c r="AU2151" s="1"/>
      <c r="AV2151" s="1"/>
      <c r="AW2151" s="1"/>
      <c r="AX2151" s="1"/>
      <c r="AY2151" s="1"/>
      <c r="AZ2151" s="1"/>
      <c r="BA2151" s="1"/>
      <c r="BB2151" s="1"/>
    </row>
    <row r="2152" spans="1:54" x14ac:dyDescent="0.2">
      <c r="A2152" s="158">
        <f t="shared" si="1168"/>
        <v>43308</v>
      </c>
      <c r="B2152" s="2">
        <f t="shared" si="1152"/>
        <v>329403.75922153308</v>
      </c>
      <c r="C2152" s="2">
        <f t="shared" si="1169"/>
        <v>229722.4169482</v>
      </c>
      <c r="D2152" s="2">
        <f>SUM(Y2152:Y$2170)</f>
        <v>1703.06092139</v>
      </c>
      <c r="E2152" s="73">
        <f t="shared" si="1153"/>
        <v>228019.35602681001</v>
      </c>
      <c r="F2152" s="88">
        <f t="shared" si="1148"/>
        <v>4981.6899999999996</v>
      </c>
      <c r="G2152" s="3">
        <f>IF(AND(N2152=1,N2151&gt;1),VLOOKUP(A2151,[1]Plan1!$BK$81:$BM$259,3),G2151)</f>
        <v>5044.46</v>
      </c>
      <c r="H2152" s="11">
        <f t="shared" si="1149"/>
        <v>43237</v>
      </c>
      <c r="I2152" s="11">
        <f t="shared" si="1150"/>
        <v>43268</v>
      </c>
      <c r="J2152" s="12">
        <f t="shared" si="1154"/>
        <v>1.2600141718974944E-2</v>
      </c>
      <c r="K2152" s="11">
        <f t="shared" si="1170"/>
        <v>43326</v>
      </c>
      <c r="L2152" s="11">
        <f t="shared" si="1155"/>
        <v>43326</v>
      </c>
      <c r="M2152" s="1">
        <f t="shared" si="1174"/>
        <v>21</v>
      </c>
      <c r="N2152" s="1">
        <f t="shared" si="1156"/>
        <v>9</v>
      </c>
      <c r="O2152" s="2">
        <f t="shared" si="1157"/>
        <v>1.0053807400000001</v>
      </c>
      <c r="P2152" s="13">
        <f t="shared" si="1151"/>
        <v>1.0040005299999999</v>
      </c>
      <c r="Q2152" s="13">
        <f t="shared" si="1175"/>
        <v>1.4242754872842931</v>
      </c>
      <c r="R2152" s="2">
        <f t="shared" si="1147"/>
        <v>1.4319391400000001</v>
      </c>
      <c r="S2152" s="2">
        <f t="shared" si="1171"/>
        <v>1.3848725200000001</v>
      </c>
      <c r="T2152" s="2">
        <f t="shared" si="1158"/>
        <v>318136.26245953998</v>
      </c>
      <c r="U2152" s="2">
        <f t="shared" si="1159"/>
        <v>655.46134852889134</v>
      </c>
      <c r="V2152" s="2">
        <f t="shared" si="1160"/>
        <v>98490.48454557416</v>
      </c>
      <c r="W2152" s="2">
        <f t="shared" si="1161"/>
        <v>328868.36284230306</v>
      </c>
      <c r="X2152" s="17">
        <f t="shared" si="1162"/>
        <v>0</v>
      </c>
      <c r="Y2152" s="2">
        <f t="shared" si="1163"/>
        <v>0</v>
      </c>
      <c r="Z2152" s="72">
        <f t="shared" si="1164"/>
        <v>0</v>
      </c>
      <c r="AA2152" s="2">
        <f t="shared" ref="AA2152:AA2215" si="1178">IF(Z2152&gt;0,TRUNC(Z2152*T2152,8),0)</f>
        <v>0</v>
      </c>
      <c r="AB2152" s="12">
        <f t="shared" si="1172"/>
        <v>4.6600000000000003E-2</v>
      </c>
      <c r="AC2152" s="17">
        <f t="shared" si="1165"/>
        <v>9</v>
      </c>
      <c r="AD2152" s="17">
        <v>252</v>
      </c>
      <c r="AE2152" s="13">
        <f t="shared" si="1176"/>
        <v>1.0016279960000001</v>
      </c>
      <c r="AF2152" s="2">
        <f t="shared" ref="AF2152:AF2215" si="1179">TRUNC((T2152*(AE2152-1)),8)</f>
        <v>517.92456273000005</v>
      </c>
      <c r="AG2152" s="2">
        <f t="shared" si="1166"/>
        <v>535.39637922999998</v>
      </c>
      <c r="AH2152" s="3">
        <f t="shared" si="1167"/>
        <v>0</v>
      </c>
      <c r="AI2152" s="4" t="str">
        <f t="shared" si="1177"/>
        <v>A+J=</v>
      </c>
      <c r="AJ2152" s="11">
        <f t="shared" si="1173"/>
        <v>43326</v>
      </c>
      <c r="AK2152" s="11"/>
      <c r="AL2152" s="4"/>
      <c r="AM2152" s="1"/>
      <c r="AN2152" s="11"/>
      <c r="AO2152" s="1"/>
      <c r="AP2152" s="1"/>
      <c r="AQ2152" s="3"/>
      <c r="AR2152" s="3"/>
      <c r="AS2152" s="6"/>
      <c r="AT2152" s="1"/>
      <c r="AU2152" s="1"/>
      <c r="AV2152" s="1"/>
      <c r="AW2152" s="1"/>
      <c r="AX2152" s="1"/>
      <c r="AY2152" s="1"/>
      <c r="AZ2152" s="1"/>
      <c r="BA2152" s="1"/>
      <c r="BB2152" s="1"/>
    </row>
    <row r="2153" spans="1:54" x14ac:dyDescent="0.2">
      <c r="A2153" s="158">
        <f t="shared" si="1168"/>
        <v>43309</v>
      </c>
      <c r="B2153" s="2">
        <f t="shared" si="1152"/>
        <v>329658.3982898948</v>
      </c>
      <c r="C2153" s="2">
        <f t="shared" si="1169"/>
        <v>229722.4169482</v>
      </c>
      <c r="D2153" s="2">
        <f>SUM(Y2153:Y$2170)</f>
        <v>1703.06092139</v>
      </c>
      <c r="E2153" s="73">
        <f t="shared" si="1153"/>
        <v>228019.35602681001</v>
      </c>
      <c r="F2153" s="88">
        <f t="shared" si="1148"/>
        <v>4981.6899999999996</v>
      </c>
      <c r="G2153" s="3">
        <f>IF(AND(N2153=1,N2152&gt;1),VLOOKUP(A2152,[1]Plan1!$BK$81:$BM$259,3),G2152)</f>
        <v>5044.46</v>
      </c>
      <c r="H2153" s="11">
        <f t="shared" si="1149"/>
        <v>43237</v>
      </c>
      <c r="I2153" s="11">
        <f t="shared" si="1150"/>
        <v>43268</v>
      </c>
      <c r="J2153" s="12">
        <f t="shared" si="1154"/>
        <v>1.2600141718974944E-2</v>
      </c>
      <c r="K2153" s="11">
        <f t="shared" si="1170"/>
        <v>43326</v>
      </c>
      <c r="L2153" s="11">
        <f t="shared" si="1155"/>
        <v>43326</v>
      </c>
      <c r="M2153" s="1">
        <f t="shared" si="1174"/>
        <v>21</v>
      </c>
      <c r="N2153" s="1">
        <f t="shared" si="1156"/>
        <v>10</v>
      </c>
      <c r="O2153" s="2">
        <f t="shared" si="1157"/>
        <v>1.0059803899999999</v>
      </c>
      <c r="P2153" s="13">
        <f t="shared" si="1151"/>
        <v>1.0040005299999999</v>
      </c>
      <c r="Q2153" s="13">
        <f t="shared" si="1175"/>
        <v>1.4242754872842931</v>
      </c>
      <c r="R2153" s="2">
        <f t="shared" ref="R2153:R2216" si="1180">TRUNC(TRUNC((O2153*Q2153),15),8)</f>
        <v>1.43279321</v>
      </c>
      <c r="S2153" s="2">
        <f t="shared" si="1171"/>
        <v>1.3848725200000001</v>
      </c>
      <c r="T2153" s="2">
        <f t="shared" si="1158"/>
        <v>318136.26245953998</v>
      </c>
      <c r="U2153" s="2">
        <f t="shared" si="1159"/>
        <v>655.46134852889134</v>
      </c>
      <c r="V2153" s="2">
        <f t="shared" si="1160"/>
        <v>98685.229036975958</v>
      </c>
      <c r="W2153" s="2">
        <f t="shared" si="1161"/>
        <v>329063.10733370483</v>
      </c>
      <c r="X2153" s="17">
        <f t="shared" si="1162"/>
        <v>0</v>
      </c>
      <c r="Y2153" s="2">
        <f t="shared" si="1163"/>
        <v>0</v>
      </c>
      <c r="Z2153" s="72">
        <f t="shared" si="1164"/>
        <v>0</v>
      </c>
      <c r="AA2153" s="2">
        <f t="shared" si="1178"/>
        <v>0</v>
      </c>
      <c r="AB2153" s="12">
        <f t="shared" si="1172"/>
        <v>4.6600000000000003E-2</v>
      </c>
      <c r="AC2153" s="17">
        <f t="shared" si="1165"/>
        <v>10</v>
      </c>
      <c r="AD2153" s="17">
        <v>252</v>
      </c>
      <c r="AE2153" s="13">
        <f t="shared" si="1176"/>
        <v>1.0018090479999999</v>
      </c>
      <c r="AF2153" s="2">
        <f t="shared" si="1179"/>
        <v>575.52376932000004</v>
      </c>
      <c r="AG2153" s="2">
        <f t="shared" si="1166"/>
        <v>595.29095618999997</v>
      </c>
      <c r="AH2153" s="3">
        <f t="shared" si="1167"/>
        <v>0</v>
      </c>
      <c r="AI2153" s="4" t="str">
        <f t="shared" si="1177"/>
        <v>A+J=</v>
      </c>
      <c r="AJ2153" s="11">
        <f t="shared" si="1173"/>
        <v>43326</v>
      </c>
      <c r="AK2153" s="11"/>
      <c r="AL2153" s="4"/>
      <c r="AM2153" s="1"/>
      <c r="AN2153" s="11"/>
      <c r="AO2153" s="1"/>
      <c r="AP2153" s="1"/>
      <c r="AQ2153" s="3"/>
      <c r="AR2153" s="3"/>
      <c r="AS2153" s="6"/>
      <c r="AT2153" s="1"/>
      <c r="AU2153" s="1"/>
      <c r="AV2153" s="1"/>
      <c r="AW2153" s="1"/>
      <c r="AX2153" s="1"/>
      <c r="AY2153" s="1"/>
      <c r="AZ2153" s="1"/>
      <c r="BA2153" s="1"/>
      <c r="BB2153" s="1"/>
    </row>
    <row r="2154" spans="1:54" x14ac:dyDescent="0.2">
      <c r="A2154" s="158">
        <f t="shared" si="1168"/>
        <v>43310</v>
      </c>
      <c r="B2154" s="2">
        <f t="shared" si="1152"/>
        <v>329658.3982898948</v>
      </c>
      <c r="C2154" s="2">
        <f t="shared" si="1169"/>
        <v>229722.4169482</v>
      </c>
      <c r="D2154" s="2">
        <f>SUM(Y2154:Y$2170)</f>
        <v>1703.06092139</v>
      </c>
      <c r="E2154" s="73">
        <f t="shared" si="1153"/>
        <v>228019.35602681001</v>
      </c>
      <c r="F2154" s="88">
        <f t="shared" ref="F2154:F2217" si="1181">IF(G2154=G2153,F2153,G2153)</f>
        <v>4981.6899999999996</v>
      </c>
      <c r="G2154" s="3">
        <f>IF(AND(N2154=1,N2153&gt;1),VLOOKUP(A2153,[1]Plan1!$BK$81:$BM$259,3),G2153)</f>
        <v>5044.46</v>
      </c>
      <c r="H2154" s="11">
        <f t="shared" ref="H2154:H2217" si="1182">EDATE(I2154,-1)</f>
        <v>43237</v>
      </c>
      <c r="I2154" s="11">
        <f t="shared" ref="I2154:I2217" si="1183">IF(X2153&gt;0,EDATE(A2154,-1),+I2153)</f>
        <v>43268</v>
      </c>
      <c r="J2154" s="12">
        <f t="shared" si="1154"/>
        <v>1.2600141718974944E-2</v>
      </c>
      <c r="K2154" s="11">
        <f t="shared" si="1170"/>
        <v>43326</v>
      </c>
      <c r="L2154" s="11">
        <f t="shared" si="1155"/>
        <v>43326</v>
      </c>
      <c r="M2154" s="1">
        <f t="shared" si="1174"/>
        <v>21</v>
      </c>
      <c r="N2154" s="1">
        <f t="shared" si="1156"/>
        <v>10</v>
      </c>
      <c r="O2154" s="2">
        <f t="shared" si="1157"/>
        <v>1.0059803899999999</v>
      </c>
      <c r="P2154" s="13">
        <f t="shared" ref="P2154:P2217" si="1184">IF(L2154&gt;L2153,O2153,P2153)</f>
        <v>1.0040005299999999</v>
      </c>
      <c r="Q2154" s="13">
        <f t="shared" si="1175"/>
        <v>1.4242754872842931</v>
      </c>
      <c r="R2154" s="2">
        <f t="shared" si="1180"/>
        <v>1.43279321</v>
      </c>
      <c r="S2154" s="2">
        <f t="shared" si="1171"/>
        <v>1.3848725200000001</v>
      </c>
      <c r="T2154" s="2">
        <f t="shared" si="1158"/>
        <v>318136.26245953998</v>
      </c>
      <c r="U2154" s="2">
        <f t="shared" si="1159"/>
        <v>655.46134852889134</v>
      </c>
      <c r="V2154" s="2">
        <f t="shared" si="1160"/>
        <v>98685.229036975958</v>
      </c>
      <c r="W2154" s="2">
        <f t="shared" si="1161"/>
        <v>329063.10733370483</v>
      </c>
      <c r="X2154" s="17">
        <f t="shared" si="1162"/>
        <v>0</v>
      </c>
      <c r="Y2154" s="2">
        <f t="shared" si="1163"/>
        <v>0</v>
      </c>
      <c r="Z2154" s="72">
        <f t="shared" si="1164"/>
        <v>0</v>
      </c>
      <c r="AA2154" s="2">
        <f t="shared" si="1178"/>
        <v>0</v>
      </c>
      <c r="AB2154" s="12">
        <f t="shared" si="1172"/>
        <v>4.6600000000000003E-2</v>
      </c>
      <c r="AC2154" s="17">
        <f t="shared" si="1165"/>
        <v>10</v>
      </c>
      <c r="AD2154" s="17">
        <v>252</v>
      </c>
      <c r="AE2154" s="13">
        <f t="shared" si="1176"/>
        <v>1.0018090479999999</v>
      </c>
      <c r="AF2154" s="2">
        <f t="shared" si="1179"/>
        <v>575.52376932000004</v>
      </c>
      <c r="AG2154" s="2">
        <f t="shared" si="1166"/>
        <v>595.29095618999997</v>
      </c>
      <c r="AH2154" s="3">
        <f t="shared" si="1167"/>
        <v>0</v>
      </c>
      <c r="AI2154" s="4" t="str">
        <f t="shared" si="1177"/>
        <v>A+J=</v>
      </c>
      <c r="AJ2154" s="11">
        <f t="shared" si="1173"/>
        <v>43326</v>
      </c>
      <c r="AK2154" s="11"/>
      <c r="AL2154" s="4"/>
      <c r="AM2154" s="1"/>
      <c r="AN2154" s="11"/>
      <c r="AO2154" s="1"/>
      <c r="AP2154" s="1"/>
      <c r="AQ2154" s="3"/>
      <c r="AR2154" s="3"/>
      <c r="AS2154" s="6"/>
      <c r="AT2154" s="1"/>
      <c r="AU2154" s="1"/>
      <c r="AV2154" s="1"/>
      <c r="AW2154" s="1"/>
      <c r="AX2154" s="1"/>
      <c r="AY2154" s="1"/>
      <c r="AZ2154" s="1"/>
      <c r="BA2154" s="1"/>
      <c r="BB2154" s="1"/>
    </row>
    <row r="2155" spans="1:54" x14ac:dyDescent="0.2">
      <c r="A2155" s="158">
        <f t="shared" si="1168"/>
        <v>43311</v>
      </c>
      <c r="B2155" s="2">
        <f t="shared" si="1152"/>
        <v>329658.3982898948</v>
      </c>
      <c r="C2155" s="2">
        <f t="shared" si="1169"/>
        <v>229722.4169482</v>
      </c>
      <c r="D2155" s="2">
        <f>SUM(Y2155:Y$2170)</f>
        <v>1703.06092139</v>
      </c>
      <c r="E2155" s="73">
        <f t="shared" si="1153"/>
        <v>228019.35602681001</v>
      </c>
      <c r="F2155" s="88">
        <f t="shared" si="1181"/>
        <v>4981.6899999999996</v>
      </c>
      <c r="G2155" s="3">
        <f>IF(AND(N2155=1,N2154&gt;1),VLOOKUP(A2154,[1]Plan1!$BK$81:$BM$259,3),G2154)</f>
        <v>5044.46</v>
      </c>
      <c r="H2155" s="11">
        <f t="shared" si="1182"/>
        <v>43237</v>
      </c>
      <c r="I2155" s="11">
        <f t="shared" si="1183"/>
        <v>43268</v>
      </c>
      <c r="J2155" s="12">
        <f t="shared" si="1154"/>
        <v>1.2600141718974944E-2</v>
      </c>
      <c r="K2155" s="11">
        <f t="shared" si="1170"/>
        <v>43326</v>
      </c>
      <c r="L2155" s="11">
        <f t="shared" si="1155"/>
        <v>43326</v>
      </c>
      <c r="M2155" s="1">
        <f t="shared" si="1174"/>
        <v>21</v>
      </c>
      <c r="N2155" s="1">
        <f t="shared" si="1156"/>
        <v>10</v>
      </c>
      <c r="O2155" s="2">
        <f t="shared" si="1157"/>
        <v>1.0059803899999999</v>
      </c>
      <c r="P2155" s="13">
        <f t="shared" si="1184"/>
        <v>1.0040005299999999</v>
      </c>
      <c r="Q2155" s="13">
        <f t="shared" si="1175"/>
        <v>1.4242754872842931</v>
      </c>
      <c r="R2155" s="2">
        <f t="shared" si="1180"/>
        <v>1.43279321</v>
      </c>
      <c r="S2155" s="2">
        <f t="shared" si="1171"/>
        <v>1.3848725200000001</v>
      </c>
      <c r="T2155" s="2">
        <f t="shared" si="1158"/>
        <v>318136.26245953998</v>
      </c>
      <c r="U2155" s="2">
        <f t="shared" si="1159"/>
        <v>655.46134852889134</v>
      </c>
      <c r="V2155" s="2">
        <f t="shared" si="1160"/>
        <v>98685.229036975958</v>
      </c>
      <c r="W2155" s="2">
        <f t="shared" si="1161"/>
        <v>329063.10733370483</v>
      </c>
      <c r="X2155" s="17">
        <f t="shared" si="1162"/>
        <v>0</v>
      </c>
      <c r="Y2155" s="2">
        <f t="shared" si="1163"/>
        <v>0</v>
      </c>
      <c r="Z2155" s="72">
        <f t="shared" si="1164"/>
        <v>0</v>
      </c>
      <c r="AA2155" s="2">
        <f t="shared" si="1178"/>
        <v>0</v>
      </c>
      <c r="AB2155" s="12">
        <f t="shared" si="1172"/>
        <v>4.6600000000000003E-2</v>
      </c>
      <c r="AC2155" s="17">
        <f t="shared" si="1165"/>
        <v>10</v>
      </c>
      <c r="AD2155" s="17">
        <v>252</v>
      </c>
      <c r="AE2155" s="13">
        <f t="shared" si="1176"/>
        <v>1.0018090479999999</v>
      </c>
      <c r="AF2155" s="2">
        <f t="shared" si="1179"/>
        <v>575.52376932000004</v>
      </c>
      <c r="AG2155" s="2">
        <f t="shared" si="1166"/>
        <v>595.29095618999997</v>
      </c>
      <c r="AH2155" s="3">
        <f t="shared" si="1167"/>
        <v>0</v>
      </c>
      <c r="AI2155" s="4" t="str">
        <f t="shared" si="1177"/>
        <v>A+J=</v>
      </c>
      <c r="AJ2155" s="11">
        <f t="shared" si="1173"/>
        <v>43326</v>
      </c>
      <c r="AK2155" s="11"/>
      <c r="AL2155" s="4"/>
      <c r="AM2155" s="1"/>
      <c r="AN2155" s="11"/>
      <c r="AO2155" s="1"/>
      <c r="AP2155" s="1"/>
      <c r="AQ2155" s="3"/>
      <c r="AR2155" s="3"/>
      <c r="AS2155" s="6"/>
      <c r="AT2155" s="1"/>
      <c r="AU2155" s="1"/>
      <c r="AV2155" s="1"/>
      <c r="AW2155" s="1"/>
      <c r="AX2155" s="1"/>
      <c r="AY2155" s="1"/>
      <c r="AZ2155" s="1"/>
      <c r="BA2155" s="1"/>
      <c r="BB2155" s="1"/>
    </row>
    <row r="2156" spans="1:54" x14ac:dyDescent="0.2">
      <c r="A2156" s="158">
        <f t="shared" si="1168"/>
        <v>43312</v>
      </c>
      <c r="B2156" s="2">
        <f t="shared" si="1152"/>
        <v>329913.23036411114</v>
      </c>
      <c r="C2156" s="2">
        <f t="shared" si="1169"/>
        <v>229722.4169482</v>
      </c>
      <c r="D2156" s="2">
        <f>SUM(Y2156:Y$2170)</f>
        <v>1703.06092139</v>
      </c>
      <c r="E2156" s="73">
        <f t="shared" si="1153"/>
        <v>228019.35602681001</v>
      </c>
      <c r="F2156" s="88">
        <f t="shared" si="1181"/>
        <v>4981.6899999999996</v>
      </c>
      <c r="G2156" s="3">
        <f>IF(AND(N2156=1,N2155&gt;1),VLOOKUP(A2155,[1]Plan1!$BK$81:$BM$259,3),G2155)</f>
        <v>5044.46</v>
      </c>
      <c r="H2156" s="11">
        <f t="shared" si="1182"/>
        <v>43237</v>
      </c>
      <c r="I2156" s="11">
        <f t="shared" si="1183"/>
        <v>43268</v>
      </c>
      <c r="J2156" s="12">
        <f t="shared" si="1154"/>
        <v>1.2600141718974944E-2</v>
      </c>
      <c r="K2156" s="11">
        <f t="shared" si="1170"/>
        <v>43326</v>
      </c>
      <c r="L2156" s="11">
        <f t="shared" si="1155"/>
        <v>43326</v>
      </c>
      <c r="M2156" s="1">
        <f t="shared" si="1174"/>
        <v>21</v>
      </c>
      <c r="N2156" s="1">
        <f t="shared" si="1156"/>
        <v>11</v>
      </c>
      <c r="O2156" s="2">
        <f t="shared" si="1157"/>
        <v>1.0065803900000001</v>
      </c>
      <c r="P2156" s="13">
        <f t="shared" si="1184"/>
        <v>1.0040005299999999</v>
      </c>
      <c r="Q2156" s="13">
        <f t="shared" si="1175"/>
        <v>1.4242754872842931</v>
      </c>
      <c r="R2156" s="2">
        <f t="shared" si="1180"/>
        <v>1.4336477700000001</v>
      </c>
      <c r="S2156" s="2">
        <f t="shared" si="1171"/>
        <v>1.3848725200000001</v>
      </c>
      <c r="T2156" s="2">
        <f t="shared" si="1158"/>
        <v>318136.26245953998</v>
      </c>
      <c r="U2156" s="2">
        <f t="shared" si="1159"/>
        <v>655.46134852889134</v>
      </c>
      <c r="V2156" s="2">
        <f t="shared" si="1160"/>
        <v>98880.085257862243</v>
      </c>
      <c r="W2156" s="2">
        <f t="shared" si="1161"/>
        <v>329257.96355459112</v>
      </c>
      <c r="X2156" s="17">
        <f t="shared" si="1162"/>
        <v>0</v>
      </c>
      <c r="Y2156" s="2">
        <f t="shared" si="1163"/>
        <v>0</v>
      </c>
      <c r="Z2156" s="72">
        <f t="shared" si="1164"/>
        <v>0</v>
      </c>
      <c r="AA2156" s="2">
        <f t="shared" si="1178"/>
        <v>0</v>
      </c>
      <c r="AB2156" s="12">
        <f t="shared" si="1172"/>
        <v>4.6600000000000003E-2</v>
      </c>
      <c r="AC2156" s="17">
        <f t="shared" si="1165"/>
        <v>11</v>
      </c>
      <c r="AD2156" s="17">
        <v>252</v>
      </c>
      <c r="AE2156" s="13">
        <f t="shared" si="1176"/>
        <v>1.001990132</v>
      </c>
      <c r="AF2156" s="2">
        <f t="shared" si="1179"/>
        <v>633.13315627999998</v>
      </c>
      <c r="AG2156" s="2">
        <f t="shared" si="1166"/>
        <v>655.26680952000004</v>
      </c>
      <c r="AH2156" s="3">
        <f t="shared" si="1167"/>
        <v>0</v>
      </c>
      <c r="AI2156" s="4" t="str">
        <f t="shared" si="1177"/>
        <v>A+J=</v>
      </c>
      <c r="AJ2156" s="11">
        <f t="shared" si="1173"/>
        <v>43326</v>
      </c>
      <c r="AK2156" s="11"/>
      <c r="AL2156" s="4"/>
      <c r="AM2156" s="1"/>
      <c r="AN2156" s="11"/>
      <c r="AO2156" s="1"/>
      <c r="AP2156" s="1"/>
      <c r="AQ2156" s="3"/>
      <c r="AR2156" s="3"/>
      <c r="AS2156" s="6"/>
      <c r="AT2156" s="1"/>
      <c r="AU2156" s="1"/>
      <c r="AV2156" s="1"/>
      <c r="AW2156" s="1"/>
      <c r="AX2156" s="1"/>
      <c r="AY2156" s="1"/>
      <c r="AZ2156" s="1"/>
      <c r="BA2156" s="1"/>
      <c r="BB2156" s="1"/>
    </row>
    <row r="2157" spans="1:54" x14ac:dyDescent="0.2">
      <c r="A2157" s="158">
        <f t="shared" si="1168"/>
        <v>43313</v>
      </c>
      <c r="B2157" s="2">
        <f t="shared" si="1152"/>
        <v>330168.2630379225</v>
      </c>
      <c r="C2157" s="2">
        <f t="shared" si="1169"/>
        <v>229722.4169482</v>
      </c>
      <c r="D2157" s="2">
        <f>SUM(Y2157:Y$2170)</f>
        <v>1703.06092139</v>
      </c>
      <c r="E2157" s="73">
        <f t="shared" si="1153"/>
        <v>228019.35602681001</v>
      </c>
      <c r="F2157" s="88">
        <f t="shared" si="1181"/>
        <v>4981.6899999999996</v>
      </c>
      <c r="G2157" s="3">
        <f>IF(AND(N2157=1,N2156&gt;1),VLOOKUP(A2156,[1]Plan1!$BK$81:$BM$259,3),G2156)</f>
        <v>5044.46</v>
      </c>
      <c r="H2157" s="11">
        <f t="shared" si="1182"/>
        <v>43237</v>
      </c>
      <c r="I2157" s="11">
        <f t="shared" si="1183"/>
        <v>43268</v>
      </c>
      <c r="J2157" s="12">
        <f t="shared" si="1154"/>
        <v>1.2600141718974944E-2</v>
      </c>
      <c r="K2157" s="11">
        <f t="shared" si="1170"/>
        <v>43326</v>
      </c>
      <c r="L2157" s="11">
        <f t="shared" si="1155"/>
        <v>43326</v>
      </c>
      <c r="M2157" s="1">
        <f t="shared" si="1174"/>
        <v>21</v>
      </c>
      <c r="N2157" s="1">
        <f t="shared" si="1156"/>
        <v>12</v>
      </c>
      <c r="O2157" s="2">
        <f t="shared" si="1157"/>
        <v>1.0071807500000001</v>
      </c>
      <c r="P2157" s="13">
        <f t="shared" si="1184"/>
        <v>1.0040005299999999</v>
      </c>
      <c r="Q2157" s="13">
        <f t="shared" si="1175"/>
        <v>1.4242754872842931</v>
      </c>
      <c r="R2157" s="2">
        <f t="shared" si="1180"/>
        <v>1.4345028500000001</v>
      </c>
      <c r="S2157" s="2">
        <f t="shared" si="1171"/>
        <v>1.3848725200000001</v>
      </c>
      <c r="T2157" s="2">
        <f t="shared" si="1158"/>
        <v>318136.26245953998</v>
      </c>
      <c r="U2157" s="2">
        <f t="shared" si="1159"/>
        <v>655.46134852889134</v>
      </c>
      <c r="V2157" s="2">
        <f t="shared" si="1160"/>
        <v>99075.060048813655</v>
      </c>
      <c r="W2157" s="2">
        <f t="shared" si="1161"/>
        <v>329452.93834554253</v>
      </c>
      <c r="X2157" s="17">
        <f t="shared" si="1162"/>
        <v>0</v>
      </c>
      <c r="Y2157" s="2">
        <f t="shared" si="1163"/>
        <v>0</v>
      </c>
      <c r="Z2157" s="72">
        <f t="shared" si="1164"/>
        <v>0</v>
      </c>
      <c r="AA2157" s="2">
        <f t="shared" si="1178"/>
        <v>0</v>
      </c>
      <c r="AB2157" s="12">
        <f t="shared" si="1172"/>
        <v>4.6600000000000003E-2</v>
      </c>
      <c r="AC2157" s="17">
        <f t="shared" si="1165"/>
        <v>12</v>
      </c>
      <c r="AD2157" s="17">
        <v>252</v>
      </c>
      <c r="AE2157" s="13">
        <f t="shared" si="1176"/>
        <v>1.00217125</v>
      </c>
      <c r="AF2157" s="2">
        <f t="shared" si="1179"/>
        <v>690.75335986000005</v>
      </c>
      <c r="AG2157" s="2">
        <f t="shared" si="1166"/>
        <v>715.32469237999999</v>
      </c>
      <c r="AH2157" s="3">
        <f t="shared" si="1167"/>
        <v>0</v>
      </c>
      <c r="AI2157" s="4" t="str">
        <f t="shared" si="1177"/>
        <v>A+J=</v>
      </c>
      <c r="AJ2157" s="11">
        <f t="shared" si="1173"/>
        <v>43326</v>
      </c>
      <c r="AK2157" s="11"/>
      <c r="AL2157" s="4"/>
      <c r="AM2157" s="1"/>
      <c r="AN2157" s="11"/>
      <c r="AO2157" s="1"/>
      <c r="AP2157" s="1"/>
      <c r="AQ2157" s="3"/>
      <c r="AR2157" s="3"/>
      <c r="AS2157" s="6"/>
      <c r="AT2157" s="1"/>
      <c r="AU2157" s="1"/>
      <c r="AV2157" s="1"/>
      <c r="AW2157" s="1"/>
      <c r="AX2157" s="1"/>
      <c r="AY2157" s="1"/>
      <c r="AZ2157" s="1"/>
      <c r="BA2157" s="1"/>
      <c r="BB2157" s="1"/>
    </row>
    <row r="2158" spans="1:54" x14ac:dyDescent="0.2">
      <c r="A2158" s="158">
        <f t="shared" si="1168"/>
        <v>43314</v>
      </c>
      <c r="B2158" s="2">
        <f t="shared" si="1152"/>
        <v>330423.49345078546</v>
      </c>
      <c r="C2158" s="2">
        <f t="shared" si="1169"/>
        <v>229722.4169482</v>
      </c>
      <c r="D2158" s="2">
        <f>SUM(Y2158:Y$2170)</f>
        <v>1703.06092139</v>
      </c>
      <c r="E2158" s="73">
        <f t="shared" si="1153"/>
        <v>228019.35602681001</v>
      </c>
      <c r="F2158" s="88">
        <f t="shared" si="1181"/>
        <v>4981.6899999999996</v>
      </c>
      <c r="G2158" s="3">
        <f>IF(AND(N2158=1,N2157&gt;1),VLOOKUP(A2157,[1]Plan1!$BK$81:$BM$259,3),G2157)</f>
        <v>5044.46</v>
      </c>
      <c r="H2158" s="11">
        <f t="shared" si="1182"/>
        <v>43237</v>
      </c>
      <c r="I2158" s="11">
        <f t="shared" si="1183"/>
        <v>43268</v>
      </c>
      <c r="J2158" s="12">
        <f t="shared" si="1154"/>
        <v>1.2600141718974944E-2</v>
      </c>
      <c r="K2158" s="11">
        <f t="shared" si="1170"/>
        <v>43326</v>
      </c>
      <c r="L2158" s="11">
        <f t="shared" si="1155"/>
        <v>43326</v>
      </c>
      <c r="M2158" s="1">
        <f t="shared" si="1174"/>
        <v>21</v>
      </c>
      <c r="N2158" s="1">
        <f t="shared" si="1156"/>
        <v>13</v>
      </c>
      <c r="O2158" s="2">
        <f t="shared" si="1157"/>
        <v>1.0077814700000001</v>
      </c>
      <c r="P2158" s="13">
        <f t="shared" si="1184"/>
        <v>1.0040005299999999</v>
      </c>
      <c r="Q2158" s="13">
        <f t="shared" si="1175"/>
        <v>1.4242754872842931</v>
      </c>
      <c r="R2158" s="2">
        <f t="shared" si="1180"/>
        <v>1.4353584399999999</v>
      </c>
      <c r="S2158" s="2">
        <f t="shared" si="1171"/>
        <v>1.3848725200000001</v>
      </c>
      <c r="T2158" s="2">
        <f t="shared" si="1158"/>
        <v>318136.26245953998</v>
      </c>
      <c r="U2158" s="2">
        <f t="shared" si="1159"/>
        <v>655.46134852889134</v>
      </c>
      <c r="V2158" s="2">
        <f t="shared" si="1160"/>
        <v>99270.151129636579</v>
      </c>
      <c r="W2158" s="2">
        <f t="shared" si="1161"/>
        <v>329648.02942636545</v>
      </c>
      <c r="X2158" s="17">
        <f t="shared" si="1162"/>
        <v>0</v>
      </c>
      <c r="Y2158" s="2">
        <f t="shared" si="1163"/>
        <v>0</v>
      </c>
      <c r="Z2158" s="72">
        <f t="shared" si="1164"/>
        <v>0</v>
      </c>
      <c r="AA2158" s="2">
        <f t="shared" si="1178"/>
        <v>0</v>
      </c>
      <c r="AB2158" s="12">
        <f t="shared" si="1172"/>
        <v>4.6600000000000003E-2</v>
      </c>
      <c r="AC2158" s="17">
        <f t="shared" si="1165"/>
        <v>13</v>
      </c>
      <c r="AD2158" s="17">
        <v>252</v>
      </c>
      <c r="AE2158" s="13">
        <f t="shared" si="1176"/>
        <v>1.0023523999999999</v>
      </c>
      <c r="AF2158" s="2">
        <f t="shared" si="1179"/>
        <v>748.38374380000005</v>
      </c>
      <c r="AG2158" s="2">
        <f t="shared" si="1166"/>
        <v>775.46402441999999</v>
      </c>
      <c r="AH2158" s="3">
        <f t="shared" si="1167"/>
        <v>0</v>
      </c>
      <c r="AI2158" s="4" t="str">
        <f t="shared" si="1177"/>
        <v>A+J=</v>
      </c>
      <c r="AJ2158" s="11">
        <f t="shared" si="1173"/>
        <v>43326</v>
      </c>
      <c r="AK2158" s="11"/>
      <c r="AL2158" s="4"/>
      <c r="AM2158" s="1"/>
      <c r="AN2158" s="11"/>
      <c r="AO2158" s="1"/>
      <c r="AP2158" s="1"/>
      <c r="AQ2158" s="3"/>
      <c r="AR2158" s="3"/>
      <c r="AS2158" s="6"/>
      <c r="AT2158" s="1"/>
      <c r="AU2158" s="1"/>
      <c r="AV2158" s="1"/>
      <c r="AW2158" s="1"/>
      <c r="AX2158" s="1"/>
      <c r="AY2158" s="1"/>
      <c r="AZ2158" s="1"/>
      <c r="BA2158" s="1"/>
      <c r="BB2158" s="1"/>
    </row>
    <row r="2159" spans="1:54" x14ac:dyDescent="0.2">
      <c r="A2159" s="158">
        <f t="shared" si="1168"/>
        <v>43315</v>
      </c>
      <c r="B2159" s="2">
        <f t="shared" si="1152"/>
        <v>330678.92201446998</v>
      </c>
      <c r="C2159" s="2">
        <f t="shared" si="1169"/>
        <v>229722.4169482</v>
      </c>
      <c r="D2159" s="2">
        <f>SUM(Y2159:Y$2170)</f>
        <v>1703.06092139</v>
      </c>
      <c r="E2159" s="73">
        <f t="shared" si="1153"/>
        <v>228019.35602681001</v>
      </c>
      <c r="F2159" s="88">
        <f t="shared" si="1181"/>
        <v>4981.6899999999996</v>
      </c>
      <c r="G2159" s="3">
        <f>IF(AND(N2159=1,N2158&gt;1),VLOOKUP(A2158,[1]Plan1!$BK$81:$BM$259,3),G2158)</f>
        <v>5044.46</v>
      </c>
      <c r="H2159" s="11">
        <f t="shared" si="1182"/>
        <v>43237</v>
      </c>
      <c r="I2159" s="11">
        <f t="shared" si="1183"/>
        <v>43268</v>
      </c>
      <c r="J2159" s="12">
        <f t="shared" si="1154"/>
        <v>1.2600141718974944E-2</v>
      </c>
      <c r="K2159" s="11">
        <f t="shared" si="1170"/>
        <v>43326</v>
      </c>
      <c r="L2159" s="11">
        <f t="shared" si="1155"/>
        <v>43326</v>
      </c>
      <c r="M2159" s="1">
        <f t="shared" si="1174"/>
        <v>21</v>
      </c>
      <c r="N2159" s="1">
        <f t="shared" si="1156"/>
        <v>14</v>
      </c>
      <c r="O2159" s="2">
        <f t="shared" si="1157"/>
        <v>1.0083825500000001</v>
      </c>
      <c r="P2159" s="13">
        <f t="shared" si="1184"/>
        <v>1.0040005299999999</v>
      </c>
      <c r="Q2159" s="13">
        <f t="shared" si="1175"/>
        <v>1.4242754872842931</v>
      </c>
      <c r="R2159" s="2">
        <f t="shared" si="1180"/>
        <v>1.4362145399999999</v>
      </c>
      <c r="S2159" s="2">
        <f t="shared" si="1171"/>
        <v>1.3848725200000001</v>
      </c>
      <c r="T2159" s="2">
        <f t="shared" si="1158"/>
        <v>318136.26245953998</v>
      </c>
      <c r="U2159" s="2">
        <f t="shared" si="1159"/>
        <v>655.46134852889134</v>
      </c>
      <c r="V2159" s="2">
        <f t="shared" si="1160"/>
        <v>99465.358500331145</v>
      </c>
      <c r="W2159" s="2">
        <f t="shared" si="1161"/>
        <v>329843.23679706</v>
      </c>
      <c r="X2159" s="17">
        <f t="shared" si="1162"/>
        <v>0</v>
      </c>
      <c r="Y2159" s="2">
        <f t="shared" si="1163"/>
        <v>0</v>
      </c>
      <c r="Z2159" s="72">
        <f t="shared" si="1164"/>
        <v>0</v>
      </c>
      <c r="AA2159" s="2">
        <f t="shared" si="1178"/>
        <v>0</v>
      </c>
      <c r="AB2159" s="12">
        <f t="shared" si="1172"/>
        <v>4.6600000000000003E-2</v>
      </c>
      <c r="AC2159" s="17">
        <f t="shared" si="1165"/>
        <v>14</v>
      </c>
      <c r="AD2159" s="17">
        <v>252</v>
      </c>
      <c r="AE2159" s="13">
        <f t="shared" si="1176"/>
        <v>1.002533583</v>
      </c>
      <c r="AF2159" s="2">
        <f t="shared" si="1179"/>
        <v>806.02462624999998</v>
      </c>
      <c r="AG2159" s="2">
        <f t="shared" si="1166"/>
        <v>835.68521740999995</v>
      </c>
      <c r="AH2159" s="3">
        <f t="shared" si="1167"/>
        <v>0</v>
      </c>
      <c r="AI2159" s="4" t="str">
        <f t="shared" si="1177"/>
        <v>A+J=</v>
      </c>
      <c r="AJ2159" s="11">
        <f t="shared" si="1173"/>
        <v>43326</v>
      </c>
      <c r="AK2159" s="11"/>
      <c r="AL2159" s="4"/>
      <c r="AM2159" s="1"/>
      <c r="AN2159" s="11"/>
      <c r="AO2159" s="1"/>
      <c r="AP2159" s="1"/>
      <c r="AQ2159" s="3"/>
      <c r="AR2159" s="3"/>
      <c r="AS2159" s="6"/>
      <c r="AT2159" s="1"/>
      <c r="AU2159" s="1"/>
      <c r="AV2159" s="1"/>
      <c r="AW2159" s="1"/>
      <c r="AX2159" s="1"/>
      <c r="AY2159" s="1"/>
      <c r="AZ2159" s="1"/>
      <c r="BA2159" s="1"/>
      <c r="BB2159" s="1"/>
    </row>
    <row r="2160" spans="1:54" x14ac:dyDescent="0.2">
      <c r="A2160" s="158">
        <f t="shared" si="1168"/>
        <v>43316</v>
      </c>
      <c r="B2160" s="2">
        <f t="shared" si="1152"/>
        <v>330934.54619509261</v>
      </c>
      <c r="C2160" s="2">
        <f t="shared" si="1169"/>
        <v>229722.4169482</v>
      </c>
      <c r="D2160" s="2">
        <f>SUM(Y2160:Y$2170)</f>
        <v>1703.06092139</v>
      </c>
      <c r="E2160" s="73">
        <f t="shared" si="1153"/>
        <v>228019.35602681001</v>
      </c>
      <c r="F2160" s="88">
        <f t="shared" si="1181"/>
        <v>4981.6899999999996</v>
      </c>
      <c r="G2160" s="3">
        <f>IF(AND(N2160=1,N2159&gt;1),VLOOKUP(A2159,[1]Plan1!$BK$81:$BM$259,3),G2159)</f>
        <v>5044.46</v>
      </c>
      <c r="H2160" s="11">
        <f t="shared" si="1182"/>
        <v>43237</v>
      </c>
      <c r="I2160" s="11">
        <f t="shared" si="1183"/>
        <v>43268</v>
      </c>
      <c r="J2160" s="12">
        <f t="shared" si="1154"/>
        <v>1.2600141718974944E-2</v>
      </c>
      <c r="K2160" s="11">
        <f t="shared" si="1170"/>
        <v>43326</v>
      </c>
      <c r="L2160" s="11">
        <f t="shared" si="1155"/>
        <v>43326</v>
      </c>
      <c r="M2160" s="1">
        <f t="shared" si="1174"/>
        <v>21</v>
      </c>
      <c r="N2160" s="1">
        <f t="shared" si="1156"/>
        <v>15</v>
      </c>
      <c r="O2160" s="2">
        <f t="shared" si="1157"/>
        <v>1.00898398</v>
      </c>
      <c r="P2160" s="13">
        <f t="shared" si="1184"/>
        <v>1.0040005299999999</v>
      </c>
      <c r="Q2160" s="13">
        <f t="shared" si="1175"/>
        <v>1.4242754872842931</v>
      </c>
      <c r="R2160" s="2">
        <f t="shared" si="1180"/>
        <v>1.43707114</v>
      </c>
      <c r="S2160" s="2">
        <f t="shared" si="1171"/>
        <v>1.3848725200000001</v>
      </c>
      <c r="T2160" s="2">
        <f t="shared" si="1158"/>
        <v>318136.26245953998</v>
      </c>
      <c r="U2160" s="2">
        <f t="shared" si="1159"/>
        <v>655.46134852889134</v>
      </c>
      <c r="V2160" s="2">
        <f t="shared" si="1160"/>
        <v>99660.679880703727</v>
      </c>
      <c r="W2160" s="2">
        <f t="shared" si="1161"/>
        <v>330038.55817743263</v>
      </c>
      <c r="X2160" s="17">
        <f t="shared" si="1162"/>
        <v>0</v>
      </c>
      <c r="Y2160" s="2">
        <f t="shared" si="1163"/>
        <v>0</v>
      </c>
      <c r="Z2160" s="72">
        <f t="shared" si="1164"/>
        <v>0</v>
      </c>
      <c r="AA2160" s="2">
        <f t="shared" si="1178"/>
        <v>0</v>
      </c>
      <c r="AB2160" s="12">
        <f t="shared" si="1172"/>
        <v>4.6600000000000003E-2</v>
      </c>
      <c r="AC2160" s="17">
        <f t="shared" si="1165"/>
        <v>15</v>
      </c>
      <c r="AD2160" s="17">
        <v>252</v>
      </c>
      <c r="AE2160" s="13">
        <f t="shared" si="1176"/>
        <v>1.002714798</v>
      </c>
      <c r="AF2160" s="2">
        <f t="shared" si="1179"/>
        <v>863.67568904999996</v>
      </c>
      <c r="AG2160" s="2">
        <f t="shared" si="1166"/>
        <v>895.98801765999997</v>
      </c>
      <c r="AH2160" s="3">
        <f t="shared" si="1167"/>
        <v>0</v>
      </c>
      <c r="AI2160" s="4" t="str">
        <f t="shared" si="1177"/>
        <v>A+J=</v>
      </c>
      <c r="AJ2160" s="11">
        <f t="shared" si="1173"/>
        <v>43326</v>
      </c>
      <c r="AK2160" s="11"/>
      <c r="AL2160" s="4"/>
      <c r="AM2160" s="1"/>
      <c r="AN2160" s="11"/>
      <c r="AO2160" s="1"/>
      <c r="AP2160" s="1"/>
      <c r="AQ2160" s="3"/>
      <c r="AR2160" s="3"/>
      <c r="AS2160" s="6"/>
      <c r="AT2160" s="1"/>
      <c r="AU2160" s="1"/>
      <c r="AV2160" s="1"/>
      <c r="AW2160" s="1"/>
      <c r="AX2160" s="1"/>
      <c r="AY2160" s="1"/>
      <c r="AZ2160" s="1"/>
      <c r="BA2160" s="1"/>
      <c r="BB2160" s="1"/>
    </row>
    <row r="2161" spans="1:154" x14ac:dyDescent="0.2">
      <c r="A2161" s="158">
        <f t="shared" si="1168"/>
        <v>43317</v>
      </c>
      <c r="B2161" s="2">
        <f t="shared" si="1152"/>
        <v>330934.54619509261</v>
      </c>
      <c r="C2161" s="2">
        <f t="shared" si="1169"/>
        <v>229722.4169482</v>
      </c>
      <c r="D2161" s="2">
        <f>SUM(Y2161:Y$2170)</f>
        <v>1703.06092139</v>
      </c>
      <c r="E2161" s="73">
        <f t="shared" si="1153"/>
        <v>228019.35602681001</v>
      </c>
      <c r="F2161" s="88">
        <f t="shared" si="1181"/>
        <v>4981.6899999999996</v>
      </c>
      <c r="G2161" s="3">
        <f>IF(AND(N2161=1,N2160&gt;1),VLOOKUP(A2160,[1]Plan1!$BK$81:$BM$259,3),G2160)</f>
        <v>5044.46</v>
      </c>
      <c r="H2161" s="11">
        <f t="shared" si="1182"/>
        <v>43237</v>
      </c>
      <c r="I2161" s="11">
        <f t="shared" si="1183"/>
        <v>43268</v>
      </c>
      <c r="J2161" s="12">
        <f t="shared" si="1154"/>
        <v>1.2600141718974944E-2</v>
      </c>
      <c r="K2161" s="11">
        <f t="shared" si="1170"/>
        <v>43326</v>
      </c>
      <c r="L2161" s="11">
        <f t="shared" si="1155"/>
        <v>43326</v>
      </c>
      <c r="M2161" s="1">
        <f t="shared" si="1174"/>
        <v>21</v>
      </c>
      <c r="N2161" s="1">
        <f t="shared" si="1156"/>
        <v>15</v>
      </c>
      <c r="O2161" s="2">
        <f t="shared" si="1157"/>
        <v>1.00898398</v>
      </c>
      <c r="P2161" s="13">
        <f t="shared" si="1184"/>
        <v>1.0040005299999999</v>
      </c>
      <c r="Q2161" s="13">
        <f t="shared" si="1175"/>
        <v>1.4242754872842931</v>
      </c>
      <c r="R2161" s="2">
        <f t="shared" si="1180"/>
        <v>1.43707114</v>
      </c>
      <c r="S2161" s="2">
        <f t="shared" si="1171"/>
        <v>1.3848725200000001</v>
      </c>
      <c r="T2161" s="2">
        <f t="shared" si="1158"/>
        <v>318136.26245953998</v>
      </c>
      <c r="U2161" s="2">
        <f t="shared" si="1159"/>
        <v>655.46134852889134</v>
      </c>
      <c r="V2161" s="2">
        <f t="shared" si="1160"/>
        <v>99660.679880703727</v>
      </c>
      <c r="W2161" s="2">
        <f t="shared" si="1161"/>
        <v>330038.55817743263</v>
      </c>
      <c r="X2161" s="17">
        <f t="shared" si="1162"/>
        <v>0</v>
      </c>
      <c r="Y2161" s="2">
        <f t="shared" si="1163"/>
        <v>0</v>
      </c>
      <c r="Z2161" s="72">
        <f t="shared" si="1164"/>
        <v>0</v>
      </c>
      <c r="AA2161" s="2">
        <f t="shared" si="1178"/>
        <v>0</v>
      </c>
      <c r="AB2161" s="12">
        <f t="shared" si="1172"/>
        <v>4.6600000000000003E-2</v>
      </c>
      <c r="AC2161" s="17">
        <f t="shared" si="1165"/>
        <v>15</v>
      </c>
      <c r="AD2161" s="17">
        <v>252</v>
      </c>
      <c r="AE2161" s="13">
        <f t="shared" si="1176"/>
        <v>1.002714798</v>
      </c>
      <c r="AF2161" s="2">
        <f t="shared" si="1179"/>
        <v>863.67568904999996</v>
      </c>
      <c r="AG2161" s="2">
        <f t="shared" si="1166"/>
        <v>895.98801765999997</v>
      </c>
      <c r="AH2161" s="3">
        <f t="shared" si="1167"/>
        <v>0</v>
      </c>
      <c r="AI2161" s="4" t="str">
        <f t="shared" si="1177"/>
        <v>A+J=</v>
      </c>
      <c r="AJ2161" s="11">
        <f t="shared" si="1173"/>
        <v>43326</v>
      </c>
      <c r="AK2161" s="11"/>
      <c r="AL2161" s="4"/>
      <c r="AM2161" s="1"/>
      <c r="AN2161" s="11"/>
      <c r="AO2161" s="1"/>
      <c r="AP2161" s="1"/>
      <c r="AQ2161" s="3"/>
      <c r="AR2161" s="3"/>
      <c r="AS2161" s="6"/>
      <c r="AT2161" s="1"/>
      <c r="AU2161" s="1"/>
      <c r="AV2161" s="1"/>
      <c r="AW2161" s="1"/>
      <c r="AX2161" s="1"/>
      <c r="AY2161" s="1"/>
      <c r="AZ2161" s="1"/>
      <c r="BA2161" s="1"/>
      <c r="BB2161" s="1"/>
    </row>
    <row r="2162" spans="1:154" x14ac:dyDescent="0.2">
      <c r="A2162" s="158">
        <f t="shared" si="1168"/>
        <v>43318</v>
      </c>
      <c r="B2162" s="2">
        <f t="shared" si="1152"/>
        <v>330934.54619509261</v>
      </c>
      <c r="C2162" s="2">
        <f t="shared" si="1169"/>
        <v>229722.4169482</v>
      </c>
      <c r="D2162" s="2">
        <f>SUM(Y2162:Y$2170)</f>
        <v>1703.06092139</v>
      </c>
      <c r="E2162" s="73">
        <f t="shared" si="1153"/>
        <v>228019.35602681001</v>
      </c>
      <c r="F2162" s="88">
        <f t="shared" si="1181"/>
        <v>4981.6899999999996</v>
      </c>
      <c r="G2162" s="3">
        <f>IF(AND(N2162=1,N2161&gt;1),VLOOKUP(A2161,[1]Plan1!$BK$81:$BM$259,3),G2161)</f>
        <v>5044.46</v>
      </c>
      <c r="H2162" s="11">
        <f t="shared" si="1182"/>
        <v>43237</v>
      </c>
      <c r="I2162" s="11">
        <f t="shared" si="1183"/>
        <v>43268</v>
      </c>
      <c r="J2162" s="12">
        <f t="shared" si="1154"/>
        <v>1.2600141718974944E-2</v>
      </c>
      <c r="K2162" s="11">
        <f t="shared" si="1170"/>
        <v>43326</v>
      </c>
      <c r="L2162" s="11">
        <f t="shared" si="1155"/>
        <v>43326</v>
      </c>
      <c r="M2162" s="1">
        <f t="shared" si="1174"/>
        <v>21</v>
      </c>
      <c r="N2162" s="1">
        <f t="shared" si="1156"/>
        <v>15</v>
      </c>
      <c r="O2162" s="2">
        <f t="shared" si="1157"/>
        <v>1.00898398</v>
      </c>
      <c r="P2162" s="13">
        <f t="shared" si="1184"/>
        <v>1.0040005299999999</v>
      </c>
      <c r="Q2162" s="13">
        <f t="shared" si="1175"/>
        <v>1.4242754872842931</v>
      </c>
      <c r="R2162" s="2">
        <f t="shared" si="1180"/>
        <v>1.43707114</v>
      </c>
      <c r="S2162" s="2">
        <f t="shared" si="1171"/>
        <v>1.3848725200000001</v>
      </c>
      <c r="T2162" s="2">
        <f t="shared" si="1158"/>
        <v>318136.26245953998</v>
      </c>
      <c r="U2162" s="2">
        <f t="shared" si="1159"/>
        <v>655.46134852889134</v>
      </c>
      <c r="V2162" s="2">
        <f t="shared" si="1160"/>
        <v>99660.679880703727</v>
      </c>
      <c r="W2162" s="2">
        <f t="shared" si="1161"/>
        <v>330038.55817743263</v>
      </c>
      <c r="X2162" s="17">
        <f t="shared" si="1162"/>
        <v>0</v>
      </c>
      <c r="Y2162" s="2">
        <f t="shared" si="1163"/>
        <v>0</v>
      </c>
      <c r="Z2162" s="72">
        <f t="shared" si="1164"/>
        <v>0</v>
      </c>
      <c r="AA2162" s="2">
        <f t="shared" si="1178"/>
        <v>0</v>
      </c>
      <c r="AB2162" s="12">
        <f t="shared" si="1172"/>
        <v>4.6600000000000003E-2</v>
      </c>
      <c r="AC2162" s="17">
        <f t="shared" si="1165"/>
        <v>15</v>
      </c>
      <c r="AD2162" s="17">
        <v>252</v>
      </c>
      <c r="AE2162" s="13">
        <f t="shared" si="1176"/>
        <v>1.002714798</v>
      </c>
      <c r="AF2162" s="2">
        <f t="shared" si="1179"/>
        <v>863.67568904999996</v>
      </c>
      <c r="AG2162" s="2">
        <f t="shared" si="1166"/>
        <v>895.98801765999997</v>
      </c>
      <c r="AH2162" s="3">
        <f t="shared" si="1167"/>
        <v>0</v>
      </c>
      <c r="AI2162" s="4" t="str">
        <f t="shared" si="1177"/>
        <v>A+J=</v>
      </c>
      <c r="AJ2162" s="11">
        <f t="shared" si="1173"/>
        <v>43326</v>
      </c>
      <c r="AK2162" s="11"/>
      <c r="AL2162" s="4"/>
      <c r="AM2162" s="1"/>
      <c r="AN2162" s="11"/>
      <c r="AO2162" s="1"/>
      <c r="AP2162" s="1"/>
      <c r="AQ2162" s="3"/>
      <c r="AR2162" s="3"/>
      <c r="AS2162" s="6"/>
      <c r="AT2162" s="1"/>
      <c r="AU2162" s="1"/>
      <c r="AV2162" s="1"/>
      <c r="AW2162" s="1"/>
      <c r="AX2162" s="1"/>
      <c r="AY2162" s="1"/>
      <c r="AZ2162" s="1"/>
      <c r="BA2162" s="1"/>
      <c r="BB2162" s="1"/>
    </row>
    <row r="2163" spans="1:154" x14ac:dyDescent="0.2">
      <c r="A2163" s="158">
        <f t="shared" si="1168"/>
        <v>43319</v>
      </c>
      <c r="B2163" s="2">
        <f t="shared" si="1152"/>
        <v>331190.37359423388</v>
      </c>
      <c r="C2163" s="2">
        <f t="shared" si="1169"/>
        <v>229722.4169482</v>
      </c>
      <c r="D2163" s="2">
        <f>SUM(Y2163:Y$2170)</f>
        <v>1703.06092139</v>
      </c>
      <c r="E2163" s="73">
        <f t="shared" si="1153"/>
        <v>228019.35602681001</v>
      </c>
      <c r="F2163" s="88">
        <f t="shared" si="1181"/>
        <v>4981.6899999999996</v>
      </c>
      <c r="G2163" s="3">
        <f>IF(AND(N2163=1,N2162&gt;1),VLOOKUP(A2162,[1]Plan1!$BK$81:$BM$259,3),G2162)</f>
        <v>5044.46</v>
      </c>
      <c r="H2163" s="11">
        <f t="shared" si="1182"/>
        <v>43237</v>
      </c>
      <c r="I2163" s="11">
        <f t="shared" si="1183"/>
        <v>43268</v>
      </c>
      <c r="J2163" s="12">
        <f t="shared" si="1154"/>
        <v>1.2600141718974944E-2</v>
      </c>
      <c r="K2163" s="11">
        <f t="shared" si="1170"/>
        <v>43326</v>
      </c>
      <c r="L2163" s="11">
        <f t="shared" si="1155"/>
        <v>43326</v>
      </c>
      <c r="M2163" s="1">
        <f t="shared" si="1174"/>
        <v>21</v>
      </c>
      <c r="N2163" s="1">
        <f t="shared" si="1156"/>
        <v>16</v>
      </c>
      <c r="O2163" s="2">
        <f t="shared" si="1157"/>
        <v>1.0095857800000001</v>
      </c>
      <c r="P2163" s="13">
        <f t="shared" si="1184"/>
        <v>1.0040005299999999</v>
      </c>
      <c r="Q2163" s="13">
        <f t="shared" si="1175"/>
        <v>1.4242754872842931</v>
      </c>
      <c r="R2163" s="2">
        <f t="shared" si="1180"/>
        <v>1.43792827</v>
      </c>
      <c r="S2163" s="2">
        <f t="shared" si="1171"/>
        <v>1.3848725200000001</v>
      </c>
      <c r="T2163" s="2">
        <f t="shared" si="1158"/>
        <v>318136.26245953998</v>
      </c>
      <c r="U2163" s="2">
        <f t="shared" si="1159"/>
        <v>655.46134852889134</v>
      </c>
      <c r="V2163" s="2">
        <f t="shared" si="1160"/>
        <v>99856.122111334989</v>
      </c>
      <c r="W2163" s="2">
        <f t="shared" si="1161"/>
        <v>330234.00040806388</v>
      </c>
      <c r="X2163" s="17">
        <f t="shared" si="1162"/>
        <v>0</v>
      </c>
      <c r="Y2163" s="2">
        <f t="shared" si="1163"/>
        <v>0</v>
      </c>
      <c r="Z2163" s="72">
        <f t="shared" si="1164"/>
        <v>0</v>
      </c>
      <c r="AA2163" s="2">
        <f t="shared" si="1178"/>
        <v>0</v>
      </c>
      <c r="AB2163" s="12">
        <f t="shared" si="1172"/>
        <v>4.6600000000000003E-2</v>
      </c>
      <c r="AC2163" s="17">
        <f t="shared" si="1165"/>
        <v>16</v>
      </c>
      <c r="AD2163" s="17">
        <v>252</v>
      </c>
      <c r="AE2163" s="13">
        <f t="shared" si="1176"/>
        <v>1.0028960469999999</v>
      </c>
      <c r="AF2163" s="2">
        <f t="shared" si="1179"/>
        <v>921.33756847999996</v>
      </c>
      <c r="AG2163" s="2">
        <f t="shared" si="1166"/>
        <v>956.37318617000005</v>
      </c>
      <c r="AH2163" s="3">
        <f t="shared" si="1167"/>
        <v>0</v>
      </c>
      <c r="AI2163" s="4" t="str">
        <f t="shared" si="1177"/>
        <v>A+J=</v>
      </c>
      <c r="AJ2163" s="11">
        <f t="shared" si="1173"/>
        <v>43326</v>
      </c>
      <c r="AK2163" s="11"/>
      <c r="AL2163" s="4"/>
      <c r="AM2163" s="1"/>
      <c r="AN2163" s="11"/>
      <c r="AO2163" s="1"/>
      <c r="AP2163" s="1"/>
      <c r="AQ2163" s="3"/>
      <c r="AR2163" s="3"/>
      <c r="AS2163" s="6"/>
      <c r="AT2163" s="1"/>
      <c r="AU2163" s="1"/>
      <c r="AV2163" s="1"/>
      <c r="AW2163" s="1"/>
      <c r="AX2163" s="1"/>
      <c r="AY2163" s="1"/>
      <c r="AZ2163" s="1"/>
      <c r="BA2163" s="1"/>
      <c r="BB2163" s="1"/>
    </row>
    <row r="2164" spans="1:154" x14ac:dyDescent="0.2">
      <c r="A2164" s="158">
        <f t="shared" si="1168"/>
        <v>43320</v>
      </c>
      <c r="B2164" s="2">
        <f t="shared" si="1152"/>
        <v>331446.39677507314</v>
      </c>
      <c r="C2164" s="2">
        <f t="shared" si="1169"/>
        <v>229722.4169482</v>
      </c>
      <c r="D2164" s="2">
        <f>SUM(Y2164:Y$2170)</f>
        <v>1703.06092139</v>
      </c>
      <c r="E2164" s="73">
        <f t="shared" si="1153"/>
        <v>228019.35602681001</v>
      </c>
      <c r="F2164" s="88">
        <f t="shared" si="1181"/>
        <v>4981.6899999999996</v>
      </c>
      <c r="G2164" s="3">
        <f>IF(AND(N2164=1,N2163&gt;1),VLOOKUP(A2163,[1]Plan1!$BK$81:$BM$259,3),G2163)</f>
        <v>5044.46</v>
      </c>
      <c r="H2164" s="11">
        <f t="shared" si="1182"/>
        <v>43237</v>
      </c>
      <c r="I2164" s="11">
        <f t="shared" si="1183"/>
        <v>43268</v>
      </c>
      <c r="J2164" s="12">
        <f t="shared" si="1154"/>
        <v>1.2600141718974944E-2</v>
      </c>
      <c r="K2164" s="11">
        <f t="shared" si="1170"/>
        <v>43326</v>
      </c>
      <c r="L2164" s="11">
        <f t="shared" si="1155"/>
        <v>43326</v>
      </c>
      <c r="M2164" s="1">
        <f t="shared" si="1174"/>
        <v>21</v>
      </c>
      <c r="N2164" s="1">
        <f t="shared" si="1156"/>
        <v>17</v>
      </c>
      <c r="O2164" s="2">
        <f t="shared" si="1157"/>
        <v>1.0101879300000001</v>
      </c>
      <c r="P2164" s="13">
        <f t="shared" si="1184"/>
        <v>1.0040005299999999</v>
      </c>
      <c r="Q2164" s="13">
        <f t="shared" si="1175"/>
        <v>1.4242754872842931</v>
      </c>
      <c r="R2164" s="2">
        <f t="shared" si="1180"/>
        <v>1.4387859000000001</v>
      </c>
      <c r="S2164" s="2">
        <f t="shared" si="1171"/>
        <v>1.3848725200000001</v>
      </c>
      <c r="T2164" s="2">
        <f t="shared" si="1158"/>
        <v>318136.26245953998</v>
      </c>
      <c r="U2164" s="2">
        <f t="shared" si="1159"/>
        <v>655.46134852889134</v>
      </c>
      <c r="V2164" s="2">
        <f t="shared" si="1160"/>
        <v>100051.67835164427</v>
      </c>
      <c r="W2164" s="2">
        <f t="shared" si="1161"/>
        <v>330429.55664837314</v>
      </c>
      <c r="X2164" s="17">
        <f t="shared" si="1162"/>
        <v>0</v>
      </c>
      <c r="Y2164" s="2">
        <f t="shared" si="1163"/>
        <v>0</v>
      </c>
      <c r="Z2164" s="72">
        <f t="shared" si="1164"/>
        <v>0</v>
      </c>
      <c r="AA2164" s="2">
        <f t="shared" si="1178"/>
        <v>0</v>
      </c>
      <c r="AB2164" s="12">
        <f t="shared" si="1172"/>
        <v>4.6600000000000003E-2</v>
      </c>
      <c r="AC2164" s="17">
        <f t="shared" si="1165"/>
        <v>17</v>
      </c>
      <c r="AD2164" s="17">
        <v>252</v>
      </c>
      <c r="AE2164" s="13">
        <f t="shared" si="1176"/>
        <v>1.003077328</v>
      </c>
      <c r="AF2164" s="2">
        <f t="shared" si="1179"/>
        <v>979.00962828000002</v>
      </c>
      <c r="AG2164" s="2">
        <f t="shared" si="1166"/>
        <v>1016.8401267</v>
      </c>
      <c r="AH2164" s="3">
        <f t="shared" si="1167"/>
        <v>0</v>
      </c>
      <c r="AI2164" s="4" t="str">
        <f t="shared" si="1177"/>
        <v>A+J=</v>
      </c>
      <c r="AJ2164" s="11">
        <f t="shared" si="1173"/>
        <v>43326</v>
      </c>
      <c r="AK2164" s="11"/>
      <c r="AL2164" s="4"/>
      <c r="AM2164" s="1"/>
      <c r="AN2164" s="11"/>
      <c r="AO2164" s="1"/>
      <c r="AP2164" s="1"/>
      <c r="AQ2164" s="3"/>
      <c r="AR2164" s="3"/>
      <c r="AS2164" s="6"/>
      <c r="AT2164" s="1"/>
      <c r="AU2164" s="1"/>
      <c r="AV2164" s="1"/>
      <c r="AW2164" s="1"/>
      <c r="AX2164" s="1"/>
      <c r="AY2164" s="1"/>
      <c r="AZ2164" s="1"/>
      <c r="BA2164" s="1"/>
      <c r="BB2164" s="1"/>
    </row>
    <row r="2165" spans="1:154" x14ac:dyDescent="0.2">
      <c r="A2165" s="158">
        <f t="shared" si="1168"/>
        <v>43321</v>
      </c>
      <c r="B2165" s="2">
        <f t="shared" si="1152"/>
        <v>331702.61843661399</v>
      </c>
      <c r="C2165" s="2">
        <f t="shared" si="1169"/>
        <v>229722.4169482</v>
      </c>
      <c r="D2165" s="2">
        <f>SUM(Y2165:Y$2170)</f>
        <v>1703.06092139</v>
      </c>
      <c r="E2165" s="73">
        <f t="shared" si="1153"/>
        <v>228019.35602681001</v>
      </c>
      <c r="F2165" s="88">
        <f t="shared" si="1181"/>
        <v>4981.6899999999996</v>
      </c>
      <c r="G2165" s="3">
        <f>IF(AND(N2165=1,N2164&gt;1),VLOOKUP(A2164,[1]Plan1!$BK$81:$BM$259,3),G2164)</f>
        <v>5044.46</v>
      </c>
      <c r="H2165" s="11">
        <f t="shared" si="1182"/>
        <v>43237</v>
      </c>
      <c r="I2165" s="11">
        <f t="shared" si="1183"/>
        <v>43268</v>
      </c>
      <c r="J2165" s="12">
        <f t="shared" si="1154"/>
        <v>1.2600141718974944E-2</v>
      </c>
      <c r="K2165" s="11">
        <f t="shared" si="1170"/>
        <v>43326</v>
      </c>
      <c r="L2165" s="11">
        <f t="shared" si="1155"/>
        <v>43326</v>
      </c>
      <c r="M2165" s="1">
        <f t="shared" si="1174"/>
        <v>21</v>
      </c>
      <c r="N2165" s="1">
        <f t="shared" si="1156"/>
        <v>18</v>
      </c>
      <c r="O2165" s="2">
        <f t="shared" si="1157"/>
        <v>1.0107904400000001</v>
      </c>
      <c r="P2165" s="13">
        <f t="shared" si="1184"/>
        <v>1.0040005299999999</v>
      </c>
      <c r="Q2165" s="13">
        <f t="shared" si="1175"/>
        <v>1.4242754872842931</v>
      </c>
      <c r="R2165" s="2">
        <f t="shared" si="1180"/>
        <v>1.4396440399999999</v>
      </c>
      <c r="S2165" s="2">
        <f t="shared" si="1171"/>
        <v>1.3848725200000001</v>
      </c>
      <c r="T2165" s="2">
        <f t="shared" si="1158"/>
        <v>318136.26245953998</v>
      </c>
      <c r="U2165" s="2">
        <f t="shared" si="1159"/>
        <v>655.46134852889134</v>
      </c>
      <c r="V2165" s="2">
        <f t="shared" si="1160"/>
        <v>100247.35088182508</v>
      </c>
      <c r="W2165" s="2">
        <f t="shared" si="1161"/>
        <v>330625.22917855397</v>
      </c>
      <c r="X2165" s="17">
        <f t="shared" si="1162"/>
        <v>0</v>
      </c>
      <c r="Y2165" s="2">
        <f t="shared" si="1163"/>
        <v>0</v>
      </c>
      <c r="Z2165" s="72">
        <f t="shared" si="1164"/>
        <v>0</v>
      </c>
      <c r="AA2165" s="2">
        <f t="shared" si="1178"/>
        <v>0</v>
      </c>
      <c r="AB2165" s="12">
        <f t="shared" si="1172"/>
        <v>4.6600000000000003E-2</v>
      </c>
      <c r="AC2165" s="17">
        <f t="shared" si="1165"/>
        <v>18</v>
      </c>
      <c r="AD2165" s="17">
        <v>252</v>
      </c>
      <c r="AE2165" s="13">
        <f t="shared" si="1176"/>
        <v>1.003258642</v>
      </c>
      <c r="AF2165" s="2">
        <f t="shared" si="1179"/>
        <v>1036.6921865700001</v>
      </c>
      <c r="AG2165" s="2">
        <f t="shared" si="1166"/>
        <v>1077.38925806</v>
      </c>
      <c r="AH2165" s="3">
        <f t="shared" si="1167"/>
        <v>0</v>
      </c>
      <c r="AI2165" s="4" t="str">
        <f t="shared" si="1177"/>
        <v>A+J=</v>
      </c>
      <c r="AJ2165" s="11">
        <f t="shared" si="1173"/>
        <v>43326</v>
      </c>
      <c r="AK2165" s="11"/>
      <c r="AL2165" s="4"/>
      <c r="AM2165" s="1"/>
      <c r="AN2165" s="11"/>
      <c r="AO2165" s="1"/>
      <c r="AP2165" s="1"/>
      <c r="AQ2165" s="3"/>
      <c r="AR2165" s="3"/>
      <c r="AS2165" s="6"/>
      <c r="AT2165" s="1"/>
      <c r="AU2165" s="1"/>
      <c r="AV2165" s="1"/>
      <c r="AW2165" s="1"/>
      <c r="AX2165" s="1"/>
      <c r="AY2165" s="1"/>
      <c r="AZ2165" s="1"/>
      <c r="BA2165" s="1"/>
      <c r="BB2165" s="1"/>
    </row>
    <row r="2166" spans="1:154" x14ac:dyDescent="0.2">
      <c r="A2166" s="158">
        <f t="shared" si="1168"/>
        <v>43322</v>
      </c>
      <c r="B2166" s="2">
        <f t="shared" si="1152"/>
        <v>331959.03833066643</v>
      </c>
      <c r="C2166" s="2">
        <f t="shared" si="1169"/>
        <v>229722.4169482</v>
      </c>
      <c r="D2166" s="2">
        <f>SUM(Y2166:Y$2170)</f>
        <v>1703.06092139</v>
      </c>
      <c r="E2166" s="73">
        <f t="shared" si="1153"/>
        <v>228019.35602681001</v>
      </c>
      <c r="F2166" s="88">
        <f t="shared" si="1181"/>
        <v>4981.6899999999996</v>
      </c>
      <c r="G2166" s="3">
        <f>IF(AND(N2166=1,N2165&gt;1),VLOOKUP(A2165,[1]Plan1!$BK$81:$BM$259,3),G2165)</f>
        <v>5044.46</v>
      </c>
      <c r="H2166" s="11">
        <f t="shared" si="1182"/>
        <v>43237</v>
      </c>
      <c r="I2166" s="11">
        <f t="shared" si="1183"/>
        <v>43268</v>
      </c>
      <c r="J2166" s="12">
        <f t="shared" si="1154"/>
        <v>1.2600141718974944E-2</v>
      </c>
      <c r="K2166" s="11">
        <f t="shared" si="1170"/>
        <v>43326</v>
      </c>
      <c r="L2166" s="11">
        <f t="shared" si="1155"/>
        <v>43326</v>
      </c>
      <c r="M2166" s="1">
        <f t="shared" si="1174"/>
        <v>21</v>
      </c>
      <c r="N2166" s="1">
        <f t="shared" si="1156"/>
        <v>19</v>
      </c>
      <c r="O2166" s="2">
        <f t="shared" si="1157"/>
        <v>1.0113933100000001</v>
      </c>
      <c r="P2166" s="13">
        <f t="shared" si="1184"/>
        <v>1.0040005299999999</v>
      </c>
      <c r="Q2166" s="13">
        <f t="shared" si="1175"/>
        <v>1.4242754872842931</v>
      </c>
      <c r="R2166" s="2">
        <f t="shared" si="1180"/>
        <v>1.44050269</v>
      </c>
      <c r="S2166" s="2">
        <f t="shared" si="1171"/>
        <v>1.3848725200000001</v>
      </c>
      <c r="T2166" s="2">
        <f t="shared" si="1158"/>
        <v>318136.26245953998</v>
      </c>
      <c r="U2166" s="2">
        <f t="shared" si="1159"/>
        <v>655.46134852889134</v>
      </c>
      <c r="V2166" s="2">
        <f t="shared" si="1160"/>
        <v>100443.13970187752</v>
      </c>
      <c r="W2166" s="2">
        <f t="shared" si="1161"/>
        <v>330821.01799860643</v>
      </c>
      <c r="X2166" s="17">
        <f t="shared" si="1162"/>
        <v>0</v>
      </c>
      <c r="Y2166" s="2">
        <f t="shared" si="1163"/>
        <v>0</v>
      </c>
      <c r="Z2166" s="72">
        <f t="shared" si="1164"/>
        <v>0</v>
      </c>
      <c r="AA2166" s="2">
        <f t="shared" si="1178"/>
        <v>0</v>
      </c>
      <c r="AB2166" s="12">
        <f t="shared" si="1172"/>
        <v>4.6600000000000003E-2</v>
      </c>
      <c r="AC2166" s="17">
        <f t="shared" si="1165"/>
        <v>19</v>
      </c>
      <c r="AD2166" s="17">
        <v>252</v>
      </c>
      <c r="AE2166" s="13">
        <f t="shared" si="1176"/>
        <v>1.003439988</v>
      </c>
      <c r="AF2166" s="2">
        <f t="shared" si="1179"/>
        <v>1094.38492522</v>
      </c>
      <c r="AG2166" s="2">
        <f t="shared" si="1166"/>
        <v>1138.0203320600001</v>
      </c>
      <c r="AH2166" s="3">
        <f t="shared" si="1167"/>
        <v>0</v>
      </c>
      <c r="AI2166" s="4" t="str">
        <f t="shared" si="1177"/>
        <v>A+J=</v>
      </c>
      <c r="AJ2166" s="11">
        <f t="shared" si="1173"/>
        <v>43326</v>
      </c>
      <c r="AK2166" s="11"/>
      <c r="AL2166" s="4"/>
      <c r="AM2166" s="1"/>
      <c r="AN2166" s="11"/>
      <c r="AO2166" s="1"/>
      <c r="AP2166" s="1"/>
      <c r="AQ2166" s="3"/>
      <c r="AR2166" s="3"/>
      <c r="AS2166" s="6"/>
      <c r="AT2166" s="1"/>
      <c r="AU2166" s="1"/>
      <c r="AV2166" s="1"/>
      <c r="AW2166" s="1"/>
      <c r="AX2166" s="1"/>
      <c r="AY2166" s="1"/>
      <c r="AZ2166" s="1"/>
      <c r="BA2166" s="1"/>
      <c r="BB2166" s="1"/>
    </row>
    <row r="2167" spans="1:154" x14ac:dyDescent="0.2">
      <c r="A2167" s="158">
        <f t="shared" si="1168"/>
        <v>43323</v>
      </c>
      <c r="B2167" s="2">
        <f t="shared" si="1152"/>
        <v>332215.66177822754</v>
      </c>
      <c r="C2167" s="2">
        <f t="shared" si="1169"/>
        <v>229722.4169482</v>
      </c>
      <c r="D2167" s="2">
        <f>SUM(Y2167:Y$2170)</f>
        <v>1703.06092139</v>
      </c>
      <c r="E2167" s="73">
        <f t="shared" si="1153"/>
        <v>228019.35602681001</v>
      </c>
      <c r="F2167" s="88">
        <f t="shared" si="1181"/>
        <v>4981.6899999999996</v>
      </c>
      <c r="G2167" s="3">
        <f>IF(AND(N2167=1,N2166&gt;1),VLOOKUP(A2166,[1]Plan1!$BK$81:$BM$259,3),G2166)</f>
        <v>5044.46</v>
      </c>
      <c r="H2167" s="11">
        <f t="shared" si="1182"/>
        <v>43237</v>
      </c>
      <c r="I2167" s="11">
        <f t="shared" si="1183"/>
        <v>43268</v>
      </c>
      <c r="J2167" s="12">
        <f t="shared" si="1154"/>
        <v>1.2600141718974944E-2</v>
      </c>
      <c r="K2167" s="11">
        <f t="shared" si="1170"/>
        <v>43326</v>
      </c>
      <c r="L2167" s="11">
        <f t="shared" si="1155"/>
        <v>43326</v>
      </c>
      <c r="M2167" s="1">
        <f t="shared" si="1174"/>
        <v>21</v>
      </c>
      <c r="N2167" s="1">
        <f t="shared" si="1156"/>
        <v>20</v>
      </c>
      <c r="O2167" s="2">
        <f t="shared" si="1157"/>
        <v>1.0119965500000001</v>
      </c>
      <c r="P2167" s="13">
        <f t="shared" si="1184"/>
        <v>1.0040005299999999</v>
      </c>
      <c r="Q2167" s="13">
        <f t="shared" si="1175"/>
        <v>1.4242754872842931</v>
      </c>
      <c r="R2167" s="2">
        <f t="shared" si="1180"/>
        <v>1.4413618699999999</v>
      </c>
      <c r="S2167" s="2">
        <f t="shared" si="1171"/>
        <v>1.3848725200000001</v>
      </c>
      <c r="T2167" s="2">
        <f t="shared" si="1158"/>
        <v>318136.26245953998</v>
      </c>
      <c r="U2167" s="2">
        <f t="shared" si="1159"/>
        <v>655.46134852889134</v>
      </c>
      <c r="V2167" s="2">
        <f t="shared" si="1160"/>
        <v>100639.04937218862</v>
      </c>
      <c r="W2167" s="2">
        <f t="shared" si="1161"/>
        <v>331016.92766891752</v>
      </c>
      <c r="X2167" s="17">
        <f t="shared" si="1162"/>
        <v>0</v>
      </c>
      <c r="Y2167" s="2">
        <f t="shared" si="1163"/>
        <v>0</v>
      </c>
      <c r="Z2167" s="72">
        <f t="shared" si="1164"/>
        <v>0</v>
      </c>
      <c r="AA2167" s="2">
        <f t="shared" si="1178"/>
        <v>0</v>
      </c>
      <c r="AB2167" s="12">
        <f t="shared" si="1172"/>
        <v>4.6600000000000003E-2</v>
      </c>
      <c r="AC2167" s="17">
        <f t="shared" si="1165"/>
        <v>20</v>
      </c>
      <c r="AD2167" s="17">
        <v>252</v>
      </c>
      <c r="AE2167" s="13">
        <f t="shared" si="1176"/>
        <v>1.0036213679999999</v>
      </c>
      <c r="AF2167" s="2">
        <f t="shared" si="1179"/>
        <v>1152.08848051</v>
      </c>
      <c r="AG2167" s="2">
        <f t="shared" si="1166"/>
        <v>1198.7341093099999</v>
      </c>
      <c r="AH2167" s="3">
        <f t="shared" si="1167"/>
        <v>0</v>
      </c>
      <c r="AI2167" s="4" t="str">
        <f t="shared" si="1177"/>
        <v>A+J=</v>
      </c>
      <c r="AJ2167" s="11">
        <f t="shared" si="1173"/>
        <v>43326</v>
      </c>
      <c r="AK2167" s="11"/>
      <c r="AL2167" s="4"/>
      <c r="AM2167" s="1"/>
      <c r="AN2167" s="11"/>
      <c r="AO2167" s="1"/>
      <c r="AP2167" s="1"/>
      <c r="AQ2167" s="3"/>
      <c r="AR2167" s="3"/>
      <c r="AS2167" s="6"/>
      <c r="AT2167" s="1"/>
      <c r="AU2167" s="1"/>
      <c r="AV2167" s="1"/>
      <c r="AW2167" s="1"/>
      <c r="AX2167" s="1"/>
      <c r="AY2167" s="1"/>
      <c r="AZ2167" s="1"/>
      <c r="BA2167" s="1"/>
      <c r="BB2167" s="1"/>
    </row>
    <row r="2168" spans="1:154" x14ac:dyDescent="0.2">
      <c r="A2168" s="158">
        <f t="shared" si="1168"/>
        <v>43324</v>
      </c>
      <c r="B2168" s="2">
        <f t="shared" si="1152"/>
        <v>332215.66177822754</v>
      </c>
      <c r="C2168" s="2">
        <f t="shared" si="1169"/>
        <v>229722.4169482</v>
      </c>
      <c r="D2168" s="2">
        <f>SUM(Y2168:Y$2170)</f>
        <v>1703.06092139</v>
      </c>
      <c r="E2168" s="73">
        <f t="shared" si="1153"/>
        <v>228019.35602681001</v>
      </c>
      <c r="F2168" s="88">
        <f t="shared" si="1181"/>
        <v>4981.6899999999996</v>
      </c>
      <c r="G2168" s="3">
        <f>IF(AND(N2168=1,N2167&gt;1),VLOOKUP(A2167,[1]Plan1!$BK$81:$BM$259,3),G2167)</f>
        <v>5044.46</v>
      </c>
      <c r="H2168" s="11">
        <f t="shared" si="1182"/>
        <v>43237</v>
      </c>
      <c r="I2168" s="11">
        <f t="shared" si="1183"/>
        <v>43268</v>
      </c>
      <c r="J2168" s="12">
        <f t="shared" si="1154"/>
        <v>1.2600141718974944E-2</v>
      </c>
      <c r="K2168" s="11">
        <f t="shared" si="1170"/>
        <v>43326</v>
      </c>
      <c r="L2168" s="11">
        <f t="shared" si="1155"/>
        <v>43326</v>
      </c>
      <c r="M2168" s="1">
        <f t="shared" si="1174"/>
        <v>21</v>
      </c>
      <c r="N2168" s="1">
        <f t="shared" si="1156"/>
        <v>20</v>
      </c>
      <c r="O2168" s="2">
        <f t="shared" si="1157"/>
        <v>1.0119965500000001</v>
      </c>
      <c r="P2168" s="13">
        <f t="shared" si="1184"/>
        <v>1.0040005299999999</v>
      </c>
      <c r="Q2168" s="13">
        <f t="shared" si="1175"/>
        <v>1.4242754872842931</v>
      </c>
      <c r="R2168" s="2">
        <f t="shared" si="1180"/>
        <v>1.4413618699999999</v>
      </c>
      <c r="S2168" s="2">
        <f t="shared" si="1171"/>
        <v>1.3848725200000001</v>
      </c>
      <c r="T2168" s="2">
        <f t="shared" si="1158"/>
        <v>318136.26245953998</v>
      </c>
      <c r="U2168" s="2">
        <f t="shared" si="1159"/>
        <v>655.46134852889134</v>
      </c>
      <c r="V2168" s="2">
        <f t="shared" si="1160"/>
        <v>100639.04937218862</v>
      </c>
      <c r="W2168" s="2">
        <f t="shared" si="1161"/>
        <v>331016.92766891752</v>
      </c>
      <c r="X2168" s="17">
        <f t="shared" si="1162"/>
        <v>0</v>
      </c>
      <c r="Y2168" s="2">
        <f t="shared" si="1163"/>
        <v>0</v>
      </c>
      <c r="Z2168" s="72">
        <f t="shared" si="1164"/>
        <v>0</v>
      </c>
      <c r="AA2168" s="2">
        <f t="shared" si="1178"/>
        <v>0</v>
      </c>
      <c r="AB2168" s="12">
        <f t="shared" si="1172"/>
        <v>4.6600000000000003E-2</v>
      </c>
      <c r="AC2168" s="17">
        <f t="shared" si="1165"/>
        <v>20</v>
      </c>
      <c r="AD2168" s="17">
        <v>252</v>
      </c>
      <c r="AE2168" s="13">
        <f t="shared" si="1176"/>
        <v>1.0036213679999999</v>
      </c>
      <c r="AF2168" s="2">
        <f t="shared" si="1179"/>
        <v>1152.08848051</v>
      </c>
      <c r="AG2168" s="2">
        <f t="shared" si="1166"/>
        <v>1198.7341093099999</v>
      </c>
      <c r="AH2168" s="3">
        <f t="shared" si="1167"/>
        <v>0</v>
      </c>
      <c r="AI2168" s="4" t="str">
        <f t="shared" si="1177"/>
        <v>A+J=</v>
      </c>
      <c r="AJ2168" s="11">
        <f t="shared" si="1173"/>
        <v>43326</v>
      </c>
      <c r="AK2168" s="11"/>
      <c r="AL2168" s="4"/>
      <c r="AM2168" s="1"/>
      <c r="AN2168" s="11"/>
      <c r="AO2168" s="1"/>
      <c r="AP2168" s="1"/>
      <c r="AQ2168" s="3"/>
      <c r="AR2168" s="3"/>
      <c r="AS2168" s="6"/>
      <c r="AT2168" s="1"/>
      <c r="AU2168" s="1"/>
      <c r="AV2168" s="1"/>
      <c r="AW2168" s="1"/>
      <c r="AX2168" s="1"/>
      <c r="AY2168" s="1"/>
      <c r="AZ2168" s="1"/>
      <c r="BA2168" s="1"/>
      <c r="BB2168" s="1"/>
    </row>
    <row r="2169" spans="1:154" x14ac:dyDescent="0.2">
      <c r="A2169" s="158">
        <f t="shared" si="1168"/>
        <v>43325</v>
      </c>
      <c r="B2169" s="2">
        <f t="shared" si="1152"/>
        <v>332215.66177822754</v>
      </c>
      <c r="C2169" s="2">
        <f t="shared" si="1169"/>
        <v>229722.4169482</v>
      </c>
      <c r="D2169" s="2">
        <f>SUM(Y2169:Y$2170)</f>
        <v>1703.06092139</v>
      </c>
      <c r="E2169" s="73">
        <f t="shared" si="1153"/>
        <v>228019.35602681001</v>
      </c>
      <c r="F2169" s="88">
        <f t="shared" si="1181"/>
        <v>4981.6899999999996</v>
      </c>
      <c r="G2169" s="3">
        <f>IF(AND(N2169=1,N2168&gt;1),VLOOKUP(A2168,[1]Plan1!$BK$81:$BM$259,3),G2168)</f>
        <v>5044.46</v>
      </c>
      <c r="H2169" s="11">
        <f t="shared" si="1182"/>
        <v>43237</v>
      </c>
      <c r="I2169" s="11">
        <f t="shared" si="1183"/>
        <v>43268</v>
      </c>
      <c r="J2169" s="12">
        <f t="shared" si="1154"/>
        <v>1.2600141718974944E-2</v>
      </c>
      <c r="K2169" s="11">
        <f t="shared" si="1170"/>
        <v>43326</v>
      </c>
      <c r="L2169" s="11">
        <f t="shared" si="1155"/>
        <v>43326</v>
      </c>
      <c r="M2169" s="1">
        <f t="shared" si="1174"/>
        <v>21</v>
      </c>
      <c r="N2169" s="1">
        <f t="shared" si="1156"/>
        <v>20</v>
      </c>
      <c r="O2169" s="2">
        <f t="shared" si="1157"/>
        <v>1.0119965500000001</v>
      </c>
      <c r="P2169" s="13">
        <f t="shared" si="1184"/>
        <v>1.0040005299999999</v>
      </c>
      <c r="Q2169" s="13">
        <f t="shared" si="1175"/>
        <v>1.4242754872842931</v>
      </c>
      <c r="R2169" s="2">
        <f t="shared" si="1180"/>
        <v>1.4413618699999999</v>
      </c>
      <c r="S2169" s="2">
        <f t="shared" si="1171"/>
        <v>1.3848725200000001</v>
      </c>
      <c r="T2169" s="2">
        <f t="shared" si="1158"/>
        <v>318136.26245953998</v>
      </c>
      <c r="U2169" s="2">
        <f t="shared" si="1159"/>
        <v>655.46134852889134</v>
      </c>
      <c r="V2169" s="2">
        <f t="shared" si="1160"/>
        <v>100639.04937218862</v>
      </c>
      <c r="W2169" s="2">
        <f t="shared" si="1161"/>
        <v>331016.92766891752</v>
      </c>
      <c r="X2169" s="17">
        <f t="shared" si="1162"/>
        <v>0</v>
      </c>
      <c r="Y2169" s="2">
        <f t="shared" si="1163"/>
        <v>0</v>
      </c>
      <c r="Z2169" s="72">
        <f t="shared" si="1164"/>
        <v>0</v>
      </c>
      <c r="AA2169" s="2">
        <f t="shared" si="1178"/>
        <v>0</v>
      </c>
      <c r="AB2169" s="12">
        <f t="shared" si="1172"/>
        <v>4.6600000000000003E-2</v>
      </c>
      <c r="AC2169" s="17">
        <f t="shared" si="1165"/>
        <v>20</v>
      </c>
      <c r="AD2169" s="17">
        <v>252</v>
      </c>
      <c r="AE2169" s="13">
        <f t="shared" si="1176"/>
        <v>1.0036213679999999</v>
      </c>
      <c r="AF2169" s="2">
        <f t="shared" si="1179"/>
        <v>1152.08848051</v>
      </c>
      <c r="AG2169" s="2">
        <f t="shared" si="1166"/>
        <v>1198.7341093099999</v>
      </c>
      <c r="AH2169" s="3">
        <f t="shared" si="1167"/>
        <v>0</v>
      </c>
      <c r="AI2169" s="4" t="str">
        <f t="shared" si="1177"/>
        <v>A+J=</v>
      </c>
      <c r="AJ2169" s="11">
        <f t="shared" si="1173"/>
        <v>43326</v>
      </c>
      <c r="AK2169" s="11"/>
      <c r="AL2169" s="4"/>
      <c r="AM2169" s="1"/>
      <c r="AN2169" s="11"/>
      <c r="AO2169" s="1"/>
      <c r="AP2169" s="1"/>
      <c r="AQ2169" s="3"/>
      <c r="AR2169" s="3"/>
      <c r="AS2169" s="6"/>
      <c r="AT2169" s="1"/>
      <c r="AU2169" s="1"/>
      <c r="AV2169" s="1"/>
      <c r="AW2169" s="1"/>
      <c r="AX2169" s="1"/>
      <c r="AY2169" s="1"/>
      <c r="AZ2169" s="1"/>
      <c r="BA2169" s="1"/>
      <c r="BB2169" s="1"/>
    </row>
    <row r="2170" spans="1:154" x14ac:dyDescent="0.2">
      <c r="A2170" s="157">
        <f t="shared" si="1168"/>
        <v>43326</v>
      </c>
      <c r="B2170" s="90">
        <f t="shared" si="1152"/>
        <v>332472.48133603664</v>
      </c>
      <c r="C2170" s="90">
        <f t="shared" si="1169"/>
        <v>229722.4169482</v>
      </c>
      <c r="D2170" s="90">
        <f>SUM(Y2170:Y$2170)</f>
        <v>1703.06092139</v>
      </c>
      <c r="E2170" s="91">
        <f t="shared" si="1153"/>
        <v>228019.35602681001</v>
      </c>
      <c r="F2170" s="92">
        <f t="shared" si="1181"/>
        <v>4981.6899999999996</v>
      </c>
      <c r="G2170" s="3">
        <f>IF(AND(N2170=1,N2169&gt;1),VLOOKUP(A2169,[1]Plan1!$BK$81:$BM$259,3),G2169)</f>
        <v>5044.46</v>
      </c>
      <c r="H2170" s="62">
        <f t="shared" si="1182"/>
        <v>43237</v>
      </c>
      <c r="I2170" s="62">
        <f t="shared" si="1183"/>
        <v>43268</v>
      </c>
      <c r="J2170" s="74">
        <f t="shared" si="1154"/>
        <v>1.2600141718974944E-2</v>
      </c>
      <c r="K2170" s="62">
        <f t="shared" si="1170"/>
        <v>43357</v>
      </c>
      <c r="L2170" s="62">
        <f t="shared" si="1155"/>
        <v>43326</v>
      </c>
      <c r="M2170" s="63">
        <f t="shared" si="1174"/>
        <v>21</v>
      </c>
      <c r="N2170" s="63">
        <f t="shared" si="1156"/>
        <v>21</v>
      </c>
      <c r="O2170" s="90">
        <f t="shared" si="1157"/>
        <v>1.01260014</v>
      </c>
      <c r="P2170" s="93">
        <f t="shared" si="1184"/>
        <v>1.0040005299999999</v>
      </c>
      <c r="Q2170" s="93">
        <f t="shared" si="1175"/>
        <v>1.4242754872842931</v>
      </c>
      <c r="R2170" s="90">
        <f t="shared" si="1180"/>
        <v>1.44222155</v>
      </c>
      <c r="S2170" s="2">
        <f t="shared" si="1171"/>
        <v>1.3848725200000001</v>
      </c>
      <c r="T2170" s="90">
        <f t="shared" si="1158"/>
        <v>318136.26245953998</v>
      </c>
      <c r="U2170" s="90">
        <f t="shared" si="1159"/>
        <v>655.46134852889134</v>
      </c>
      <c r="V2170" s="90">
        <f t="shared" si="1160"/>
        <v>100835.07305217776</v>
      </c>
      <c r="W2170" s="90">
        <f t="shared" si="1161"/>
        <v>331212.95134890662</v>
      </c>
      <c r="X2170" s="94">
        <f t="shared" si="1162"/>
        <v>71</v>
      </c>
      <c r="Y2170" s="90">
        <f t="shared" si="1163"/>
        <v>1703.06092139</v>
      </c>
      <c r="Z2170" s="95">
        <f t="shared" si="1164"/>
        <v>7.4135599999999996E-3</v>
      </c>
      <c r="AA2170" s="90">
        <f t="shared" si="1178"/>
        <v>2358.52226991</v>
      </c>
      <c r="AB2170" s="74">
        <f t="shared" si="1172"/>
        <v>4.6600000000000003E-2</v>
      </c>
      <c r="AC2170" s="94">
        <f t="shared" si="1165"/>
        <v>21</v>
      </c>
      <c r="AD2170" s="94">
        <v>252</v>
      </c>
      <c r="AE2170" s="93">
        <f t="shared" si="1176"/>
        <v>1.00380278</v>
      </c>
      <c r="AF2170" s="90">
        <f t="shared" si="1179"/>
        <v>1209.80221615</v>
      </c>
      <c r="AG2170" s="90">
        <f t="shared" si="1166"/>
        <v>1259.5299871300001</v>
      </c>
      <c r="AH2170" s="64">
        <f t="shared" si="1167"/>
        <v>3568.3244860599998</v>
      </c>
      <c r="AI2170" s="65" t="str">
        <f t="shared" si="1177"/>
        <v>A+J=</v>
      </c>
      <c r="AJ2170" s="62">
        <f t="shared" si="1173"/>
        <v>43326</v>
      </c>
      <c r="AK2170" s="62"/>
      <c r="AL2170" s="65"/>
      <c r="AM2170" s="63"/>
      <c r="AN2170" s="62"/>
      <c r="AO2170" s="63"/>
      <c r="AP2170" s="63"/>
      <c r="AQ2170" s="64"/>
      <c r="AR2170" s="64"/>
      <c r="AS2170" s="70"/>
      <c r="AT2170" s="63"/>
      <c r="AU2170" s="63"/>
      <c r="AV2170" s="63"/>
      <c r="AW2170" s="63"/>
      <c r="AX2170" s="63"/>
      <c r="AY2170" s="63"/>
      <c r="AZ2170" s="63"/>
      <c r="BA2170" s="63"/>
      <c r="BB2170" s="63"/>
      <c r="BC2170" s="63"/>
      <c r="BD2170" s="63"/>
      <c r="BE2170" s="63"/>
      <c r="BF2170" s="63"/>
      <c r="BG2170" s="63"/>
      <c r="BH2170" s="63"/>
      <c r="BI2170" s="63"/>
      <c r="BJ2170" s="63"/>
      <c r="BK2170" s="63"/>
      <c r="BL2170" s="63"/>
      <c r="BM2170" s="63"/>
      <c r="BN2170" s="63"/>
      <c r="BO2170" s="63"/>
      <c r="BP2170" s="63"/>
      <c r="BQ2170" s="63"/>
      <c r="BR2170" s="63"/>
      <c r="BS2170" s="63"/>
      <c r="BT2170" s="63"/>
      <c r="BU2170" s="63"/>
      <c r="BV2170" s="63"/>
      <c r="BW2170" s="63"/>
      <c r="BX2170" s="63"/>
      <c r="BY2170" s="63"/>
      <c r="BZ2170" s="63"/>
      <c r="CA2170" s="63"/>
      <c r="CB2170" s="63"/>
      <c r="CC2170" s="63"/>
      <c r="CD2170" s="63"/>
      <c r="CE2170" s="63"/>
      <c r="CF2170" s="63"/>
      <c r="CG2170" s="63"/>
      <c r="CH2170" s="63"/>
      <c r="CI2170" s="63"/>
      <c r="CJ2170" s="63"/>
      <c r="CK2170" s="63"/>
      <c r="CL2170" s="63"/>
      <c r="CM2170" s="63"/>
      <c r="CN2170" s="63"/>
      <c r="CO2170" s="63"/>
      <c r="CP2170" s="63"/>
      <c r="CQ2170" s="63"/>
      <c r="CR2170" s="63"/>
      <c r="CS2170" s="63"/>
      <c r="CT2170" s="63"/>
      <c r="CU2170" s="63"/>
      <c r="CV2170" s="63"/>
      <c r="CW2170" s="63"/>
      <c r="CX2170" s="63"/>
      <c r="CY2170" s="63"/>
      <c r="CZ2170" s="63"/>
      <c r="DA2170" s="63"/>
      <c r="DB2170" s="63"/>
      <c r="DC2170" s="63"/>
      <c r="DD2170" s="63"/>
      <c r="DE2170" s="63"/>
      <c r="DF2170" s="63"/>
      <c r="DG2170" s="63"/>
      <c r="DH2170" s="63"/>
      <c r="DI2170" s="63"/>
      <c r="DJ2170" s="63"/>
      <c r="DK2170" s="63"/>
      <c r="DL2170" s="63"/>
      <c r="DM2170" s="63"/>
      <c r="DN2170" s="63"/>
      <c r="DO2170" s="63"/>
      <c r="DP2170" s="63"/>
      <c r="DQ2170" s="63"/>
      <c r="DR2170" s="63"/>
      <c r="DS2170" s="63"/>
      <c r="DT2170" s="63"/>
      <c r="DU2170" s="63"/>
      <c r="DV2170" s="63"/>
      <c r="DW2170" s="63"/>
      <c r="DX2170" s="63"/>
      <c r="DY2170" s="63"/>
      <c r="DZ2170" s="63"/>
      <c r="EA2170" s="63"/>
      <c r="EB2170" s="63"/>
      <c r="EC2170" s="63"/>
      <c r="ED2170" s="63"/>
      <c r="EE2170" s="63"/>
      <c r="EF2170" s="63"/>
      <c r="EG2170" s="63"/>
      <c r="EH2170" s="63"/>
      <c r="EI2170" s="63"/>
      <c r="EJ2170" s="63"/>
      <c r="EK2170" s="63"/>
      <c r="EL2170" s="63"/>
      <c r="EM2170" s="63"/>
      <c r="EN2170" s="63"/>
      <c r="EO2170" s="63"/>
      <c r="EP2170" s="63"/>
      <c r="EQ2170" s="63"/>
      <c r="ER2170" s="63"/>
      <c r="ES2170" s="63"/>
      <c r="ET2170" s="63"/>
      <c r="EU2170" s="63"/>
      <c r="EV2170" s="63"/>
      <c r="EW2170" s="63"/>
      <c r="EX2170" s="63"/>
    </row>
    <row r="2171" spans="1:154" x14ac:dyDescent="0.2">
      <c r="A2171" s="158">
        <f t="shared" si="1168"/>
        <v>43327</v>
      </c>
      <c r="B2171" s="2">
        <f t="shared" si="1152"/>
        <v>328963.14007332025</v>
      </c>
      <c r="C2171" s="2">
        <f t="shared" si="1169"/>
        <v>228019.35602681001</v>
      </c>
      <c r="D2171" s="2">
        <v>0</v>
      </c>
      <c r="E2171" s="73">
        <f t="shared" si="1153"/>
        <v>228019.35602681001</v>
      </c>
      <c r="F2171" s="88">
        <f t="shared" si="1181"/>
        <v>5044.46</v>
      </c>
      <c r="G2171" s="3">
        <f>IF(AND(N2171=1,N2170&gt;1),VLOOKUP(A2170,[1]Plan1!$BK$81:$BM$259,3),G2170)</f>
        <v>5061.1099999999997</v>
      </c>
      <c r="H2171" s="11">
        <f t="shared" si="1182"/>
        <v>43266</v>
      </c>
      <c r="I2171" s="11">
        <f t="shared" si="1183"/>
        <v>43296</v>
      </c>
      <c r="J2171" s="12">
        <f t="shared" si="1154"/>
        <v>3.3006506147337245E-3</v>
      </c>
      <c r="K2171" s="11">
        <f t="shared" si="1170"/>
        <v>43357</v>
      </c>
      <c r="L2171" s="11">
        <f t="shared" si="1155"/>
        <v>43357</v>
      </c>
      <c r="M2171" s="1">
        <f t="shared" si="1174"/>
        <v>22</v>
      </c>
      <c r="N2171" s="1">
        <f t="shared" si="1156"/>
        <v>1</v>
      </c>
      <c r="O2171" s="2">
        <f t="shared" si="1157"/>
        <v>1.00014979</v>
      </c>
      <c r="P2171" s="13">
        <f t="shared" si="1184"/>
        <v>1.01260014</v>
      </c>
      <c r="Q2171" s="13">
        <f t="shared" si="1175"/>
        <v>1.4422215578226434</v>
      </c>
      <c r="R2171" s="2">
        <f t="shared" si="1180"/>
        <v>1.44243758</v>
      </c>
      <c r="S2171" s="2">
        <f t="shared" si="1171"/>
        <v>1.3848725200000001</v>
      </c>
      <c r="T2171" s="2">
        <f t="shared" si="1158"/>
        <v>315777.74018962</v>
      </c>
      <c r="U2171" s="2">
        <f t="shared" si="1159"/>
        <v>0</v>
      </c>
      <c r="V2171" s="2">
        <f t="shared" si="1160"/>
        <v>100884.33207366023</v>
      </c>
      <c r="W2171" s="2">
        <f t="shared" si="1161"/>
        <v>328903.68810047023</v>
      </c>
      <c r="X2171" s="17">
        <f t="shared" si="1162"/>
        <v>0</v>
      </c>
      <c r="Y2171" s="2">
        <f t="shared" si="1163"/>
        <v>0</v>
      </c>
      <c r="Z2171" s="72">
        <f t="shared" si="1164"/>
        <v>0</v>
      </c>
      <c r="AA2171" s="2">
        <f t="shared" si="1178"/>
        <v>0</v>
      </c>
      <c r="AB2171" s="12">
        <f t="shared" si="1172"/>
        <v>4.6600000000000003E-2</v>
      </c>
      <c r="AC2171" s="17">
        <f t="shared" si="1165"/>
        <v>1</v>
      </c>
      <c r="AD2171" s="17">
        <v>252</v>
      </c>
      <c r="AE2171" s="13">
        <f t="shared" si="1176"/>
        <v>1.0001807579999999</v>
      </c>
      <c r="AF2171" s="2">
        <f t="shared" si="1179"/>
        <v>57.079352759999999</v>
      </c>
      <c r="AG2171" s="2">
        <f t="shared" si="1166"/>
        <v>59.451972849999997</v>
      </c>
      <c r="AH2171" s="3">
        <f t="shared" si="1167"/>
        <v>0</v>
      </c>
      <c r="AI2171" s="4" t="str">
        <f t="shared" si="1177"/>
        <v>A+J=</v>
      </c>
      <c r="AJ2171" s="11">
        <f t="shared" si="1173"/>
        <v>43357</v>
      </c>
      <c r="AK2171" s="11"/>
      <c r="AL2171" s="4"/>
      <c r="AM2171" s="1"/>
      <c r="AN2171" s="11"/>
      <c r="AO2171" s="1"/>
      <c r="AP2171" s="1"/>
      <c r="AQ2171" s="3"/>
      <c r="AR2171" s="3"/>
      <c r="AS2171" s="6"/>
      <c r="AT2171" s="1"/>
      <c r="AU2171" s="1"/>
      <c r="AV2171" s="1"/>
      <c r="AW2171" s="1"/>
      <c r="AX2171" s="1"/>
      <c r="AY2171" s="1"/>
      <c r="AZ2171" s="1"/>
      <c r="BA2171" s="1"/>
      <c r="BB2171" s="1"/>
    </row>
    <row r="2172" spans="1:154" x14ac:dyDescent="0.2">
      <c r="A2172" s="158">
        <f t="shared" si="1168"/>
        <v>43328</v>
      </c>
      <c r="B2172" s="2">
        <f t="shared" si="1152"/>
        <v>329071.8862451234</v>
      </c>
      <c r="C2172" s="2">
        <f t="shared" si="1169"/>
        <v>228019.35602681001</v>
      </c>
      <c r="D2172" s="2">
        <v>0</v>
      </c>
      <c r="E2172" s="73">
        <f t="shared" si="1153"/>
        <v>228019.35602681001</v>
      </c>
      <c r="F2172" s="88">
        <f t="shared" si="1181"/>
        <v>5044.46</v>
      </c>
      <c r="G2172" s="3">
        <f>IF(AND(N2172=1,N2171&gt;1),VLOOKUP(A2171,[1]Plan1!$BK$81:$BM$259,3),G2171)</f>
        <v>5061.1099999999997</v>
      </c>
      <c r="H2172" s="11">
        <f t="shared" si="1182"/>
        <v>43266</v>
      </c>
      <c r="I2172" s="11">
        <f t="shared" si="1183"/>
        <v>43296</v>
      </c>
      <c r="J2172" s="12">
        <f t="shared" si="1154"/>
        <v>3.3006506147337245E-3</v>
      </c>
      <c r="K2172" s="11">
        <f t="shared" si="1170"/>
        <v>43357</v>
      </c>
      <c r="L2172" s="11">
        <f t="shared" si="1155"/>
        <v>43357</v>
      </c>
      <c r="M2172" s="1">
        <f t="shared" si="1174"/>
        <v>22</v>
      </c>
      <c r="N2172" s="1">
        <f t="shared" si="1156"/>
        <v>2</v>
      </c>
      <c r="O2172" s="2">
        <f t="shared" si="1157"/>
        <v>1.0002996</v>
      </c>
      <c r="P2172" s="13">
        <f t="shared" si="1184"/>
        <v>1.01260014</v>
      </c>
      <c r="Q2172" s="13">
        <f t="shared" si="1175"/>
        <v>1.4422215578226434</v>
      </c>
      <c r="R2172" s="2">
        <f t="shared" si="1180"/>
        <v>1.4426536400000001</v>
      </c>
      <c r="S2172" s="2">
        <f t="shared" si="1171"/>
        <v>1.3848725200000001</v>
      </c>
      <c r="T2172" s="2">
        <f t="shared" si="1158"/>
        <v>315777.74018962</v>
      </c>
      <c r="U2172" s="2">
        <f t="shared" si="1159"/>
        <v>0</v>
      </c>
      <c r="V2172" s="2">
        <f t="shared" si="1160"/>
        <v>100933.5979357234</v>
      </c>
      <c r="W2172" s="2">
        <f t="shared" si="1161"/>
        <v>328952.95396253339</v>
      </c>
      <c r="X2172" s="17">
        <f t="shared" si="1162"/>
        <v>0</v>
      </c>
      <c r="Y2172" s="2">
        <f t="shared" si="1163"/>
        <v>0</v>
      </c>
      <c r="Z2172" s="72">
        <f t="shared" si="1164"/>
        <v>0</v>
      </c>
      <c r="AA2172" s="2">
        <f t="shared" si="1178"/>
        <v>0</v>
      </c>
      <c r="AB2172" s="12">
        <f t="shared" si="1172"/>
        <v>4.6600000000000003E-2</v>
      </c>
      <c r="AC2172" s="17">
        <f t="shared" si="1165"/>
        <v>2</v>
      </c>
      <c r="AD2172" s="17">
        <v>252</v>
      </c>
      <c r="AE2172" s="13">
        <f t="shared" si="1176"/>
        <v>1.0003615480000001</v>
      </c>
      <c r="AF2172" s="2">
        <f t="shared" si="1179"/>
        <v>114.16881041000001</v>
      </c>
      <c r="AG2172" s="2">
        <f t="shared" si="1166"/>
        <v>118.93228259</v>
      </c>
      <c r="AH2172" s="3">
        <f t="shared" si="1167"/>
        <v>0</v>
      </c>
      <c r="AI2172" s="4" t="str">
        <f t="shared" si="1177"/>
        <v>A+J=</v>
      </c>
      <c r="AJ2172" s="11">
        <f t="shared" si="1173"/>
        <v>43357</v>
      </c>
      <c r="AK2172" s="11"/>
      <c r="AL2172" s="4"/>
      <c r="AM2172" s="1"/>
      <c r="AN2172" s="11"/>
      <c r="AO2172" s="1"/>
      <c r="AP2172" s="1"/>
      <c r="AQ2172" s="3"/>
      <c r="AR2172" s="3"/>
      <c r="AS2172" s="6"/>
      <c r="AT2172" s="1"/>
      <c r="AU2172" s="1"/>
      <c r="AV2172" s="1"/>
      <c r="AW2172" s="1"/>
      <c r="AX2172" s="1"/>
      <c r="AY2172" s="1"/>
      <c r="AZ2172" s="1"/>
      <c r="BA2172" s="1"/>
      <c r="BB2172" s="1"/>
    </row>
    <row r="2173" spans="1:154" x14ac:dyDescent="0.2">
      <c r="A2173" s="158">
        <f t="shared" si="1168"/>
        <v>43329</v>
      </c>
      <c r="B2173" s="2">
        <f t="shared" si="1152"/>
        <v>329180.67021328077</v>
      </c>
      <c r="C2173" s="2">
        <f t="shared" si="1169"/>
        <v>228019.35602681001</v>
      </c>
      <c r="D2173" s="2">
        <v>0</v>
      </c>
      <c r="E2173" s="73">
        <f t="shared" si="1153"/>
        <v>228019.35602681001</v>
      </c>
      <c r="F2173" s="88">
        <f t="shared" si="1181"/>
        <v>5044.46</v>
      </c>
      <c r="G2173" s="3">
        <f>IF(AND(N2173=1,N2172&gt;1),VLOOKUP(A2172,[1]Plan1!$BK$81:$BM$259,3),G2172)</f>
        <v>5061.1099999999997</v>
      </c>
      <c r="H2173" s="11">
        <f t="shared" si="1182"/>
        <v>43266</v>
      </c>
      <c r="I2173" s="11">
        <f t="shared" si="1183"/>
        <v>43296</v>
      </c>
      <c r="J2173" s="12">
        <f t="shared" si="1154"/>
        <v>3.3006506147337245E-3</v>
      </c>
      <c r="K2173" s="11">
        <f t="shared" si="1170"/>
        <v>43357</v>
      </c>
      <c r="L2173" s="11">
        <f t="shared" si="1155"/>
        <v>43357</v>
      </c>
      <c r="M2173" s="1">
        <f t="shared" si="1174"/>
        <v>22</v>
      </c>
      <c r="N2173" s="1">
        <f t="shared" si="1156"/>
        <v>3</v>
      </c>
      <c r="O2173" s="2">
        <f t="shared" si="1157"/>
        <v>1.0004494399999999</v>
      </c>
      <c r="P2173" s="13">
        <f t="shared" si="1184"/>
        <v>1.01260014</v>
      </c>
      <c r="Q2173" s="13">
        <f t="shared" si="1175"/>
        <v>1.4422215578226434</v>
      </c>
      <c r="R2173" s="2">
        <f t="shared" si="1180"/>
        <v>1.4428697399999999</v>
      </c>
      <c r="S2173" s="2">
        <f t="shared" si="1171"/>
        <v>1.3848725200000001</v>
      </c>
      <c r="T2173" s="2">
        <f t="shared" si="1158"/>
        <v>315777.74018962</v>
      </c>
      <c r="U2173" s="2">
        <f t="shared" si="1159"/>
        <v>0</v>
      </c>
      <c r="V2173" s="2">
        <f t="shared" si="1160"/>
        <v>100982.87291856077</v>
      </c>
      <c r="W2173" s="2">
        <f t="shared" si="1161"/>
        <v>329002.22894537076</v>
      </c>
      <c r="X2173" s="17">
        <f t="shared" si="1162"/>
        <v>0</v>
      </c>
      <c r="Y2173" s="2">
        <f t="shared" si="1163"/>
        <v>0</v>
      </c>
      <c r="Z2173" s="72">
        <f t="shared" si="1164"/>
        <v>0</v>
      </c>
      <c r="AA2173" s="2">
        <f t="shared" si="1178"/>
        <v>0</v>
      </c>
      <c r="AB2173" s="12">
        <f t="shared" si="1172"/>
        <v>4.6600000000000003E-2</v>
      </c>
      <c r="AC2173" s="17">
        <f t="shared" si="1165"/>
        <v>3</v>
      </c>
      <c r="AD2173" s="17">
        <v>252</v>
      </c>
      <c r="AE2173" s="13">
        <f t="shared" si="1176"/>
        <v>1.0005423710000001</v>
      </c>
      <c r="AF2173" s="2">
        <f t="shared" si="1179"/>
        <v>171.26868872</v>
      </c>
      <c r="AG2173" s="2">
        <f t="shared" si="1166"/>
        <v>178.44126790999999</v>
      </c>
      <c r="AH2173" s="3">
        <f t="shared" si="1167"/>
        <v>0</v>
      </c>
      <c r="AI2173" s="4" t="str">
        <f t="shared" si="1177"/>
        <v>A+J=</v>
      </c>
      <c r="AJ2173" s="11">
        <f t="shared" si="1173"/>
        <v>43357</v>
      </c>
      <c r="AK2173" s="11"/>
      <c r="AL2173" s="4"/>
      <c r="AM2173" s="1"/>
      <c r="AN2173" s="11"/>
      <c r="AO2173" s="1"/>
      <c r="AP2173" s="1"/>
      <c r="AQ2173" s="3"/>
      <c r="AR2173" s="3"/>
      <c r="AS2173" s="6"/>
      <c r="AT2173" s="1"/>
      <c r="AU2173" s="1"/>
      <c r="AV2173" s="1"/>
      <c r="AW2173" s="1"/>
      <c r="AX2173" s="1"/>
      <c r="AY2173" s="1"/>
      <c r="AZ2173" s="1"/>
      <c r="BA2173" s="1"/>
      <c r="BB2173" s="1"/>
    </row>
    <row r="2174" spans="1:154" x14ac:dyDescent="0.2">
      <c r="A2174" s="158">
        <f t="shared" si="1168"/>
        <v>43330</v>
      </c>
      <c r="B2174" s="2">
        <f t="shared" si="1152"/>
        <v>329289.49198760244</v>
      </c>
      <c r="C2174" s="2">
        <f t="shared" si="1169"/>
        <v>228019.35602681001</v>
      </c>
      <c r="D2174" s="2">
        <v>0</v>
      </c>
      <c r="E2174" s="73">
        <f t="shared" si="1153"/>
        <v>228019.35602681001</v>
      </c>
      <c r="F2174" s="88">
        <f t="shared" si="1181"/>
        <v>5044.46</v>
      </c>
      <c r="G2174" s="3">
        <f>IF(AND(N2174=1,N2173&gt;1),VLOOKUP(A2173,[1]Plan1!$BK$81:$BM$259,3),G2173)</f>
        <v>5061.1099999999997</v>
      </c>
      <c r="H2174" s="11">
        <f t="shared" si="1182"/>
        <v>43266</v>
      </c>
      <c r="I2174" s="11">
        <f t="shared" si="1183"/>
        <v>43296</v>
      </c>
      <c r="J2174" s="12">
        <f t="shared" si="1154"/>
        <v>3.3006506147337245E-3</v>
      </c>
      <c r="K2174" s="11">
        <f t="shared" si="1170"/>
        <v>43357</v>
      </c>
      <c r="L2174" s="11">
        <f t="shared" si="1155"/>
        <v>43357</v>
      </c>
      <c r="M2174" s="1">
        <f t="shared" si="1174"/>
        <v>22</v>
      </c>
      <c r="N2174" s="1">
        <f t="shared" si="1156"/>
        <v>4</v>
      </c>
      <c r="O2174" s="2">
        <f t="shared" si="1157"/>
        <v>1.0005993</v>
      </c>
      <c r="P2174" s="13">
        <f t="shared" si="1184"/>
        <v>1.01260014</v>
      </c>
      <c r="Q2174" s="13">
        <f t="shared" si="1175"/>
        <v>1.4422215578226434</v>
      </c>
      <c r="R2174" s="2">
        <f t="shared" si="1180"/>
        <v>1.4430858799999999</v>
      </c>
      <c r="S2174" s="2">
        <f t="shared" si="1171"/>
        <v>1.3848725200000001</v>
      </c>
      <c r="T2174" s="2">
        <f t="shared" si="1158"/>
        <v>315777.74018962</v>
      </c>
      <c r="U2174" s="2">
        <f t="shared" si="1159"/>
        <v>0</v>
      </c>
      <c r="V2174" s="2">
        <f t="shared" si="1160"/>
        <v>101032.1570221724</v>
      </c>
      <c r="W2174" s="2">
        <f t="shared" si="1161"/>
        <v>329051.51304898242</v>
      </c>
      <c r="X2174" s="17">
        <f t="shared" si="1162"/>
        <v>0</v>
      </c>
      <c r="Y2174" s="2">
        <f t="shared" si="1163"/>
        <v>0</v>
      </c>
      <c r="Z2174" s="72">
        <f t="shared" si="1164"/>
        <v>0</v>
      </c>
      <c r="AA2174" s="2">
        <f t="shared" si="1178"/>
        <v>0</v>
      </c>
      <c r="AB2174" s="12">
        <f t="shared" si="1172"/>
        <v>4.6600000000000003E-2</v>
      </c>
      <c r="AC2174" s="17">
        <f t="shared" si="1165"/>
        <v>4</v>
      </c>
      <c r="AD2174" s="17">
        <v>252</v>
      </c>
      <c r="AE2174" s="13">
        <f t="shared" si="1176"/>
        <v>1.0007232269999999</v>
      </c>
      <c r="AF2174" s="2">
        <f t="shared" si="1179"/>
        <v>228.37898770000001</v>
      </c>
      <c r="AG2174" s="2">
        <f t="shared" si="1166"/>
        <v>237.97893862000001</v>
      </c>
      <c r="AH2174" s="3">
        <f t="shared" si="1167"/>
        <v>0</v>
      </c>
      <c r="AI2174" s="4" t="str">
        <f t="shared" si="1177"/>
        <v>A+J=</v>
      </c>
      <c r="AJ2174" s="11">
        <f t="shared" si="1173"/>
        <v>43357</v>
      </c>
      <c r="AK2174" s="11"/>
      <c r="AL2174" s="4"/>
      <c r="AM2174" s="1"/>
      <c r="AN2174" s="11"/>
      <c r="AO2174" s="1"/>
      <c r="AP2174" s="1"/>
      <c r="AQ2174" s="3"/>
      <c r="AR2174" s="3"/>
      <c r="AS2174" s="6"/>
      <c r="AT2174" s="1"/>
      <c r="AU2174" s="1"/>
      <c r="AV2174" s="1"/>
      <c r="AW2174" s="1"/>
      <c r="AX2174" s="1"/>
      <c r="AY2174" s="1"/>
      <c r="AZ2174" s="1"/>
      <c r="BA2174" s="1"/>
      <c r="BB2174" s="1"/>
    </row>
    <row r="2175" spans="1:154" x14ac:dyDescent="0.2">
      <c r="A2175" s="158">
        <f t="shared" si="1168"/>
        <v>43331</v>
      </c>
      <c r="B2175" s="2">
        <f t="shared" si="1152"/>
        <v>329289.49198760244</v>
      </c>
      <c r="C2175" s="2">
        <f t="shared" si="1169"/>
        <v>228019.35602681001</v>
      </c>
      <c r="D2175" s="2">
        <v>0</v>
      </c>
      <c r="E2175" s="73">
        <f t="shared" si="1153"/>
        <v>228019.35602681001</v>
      </c>
      <c r="F2175" s="88">
        <f t="shared" si="1181"/>
        <v>5044.46</v>
      </c>
      <c r="G2175" s="3">
        <f>IF(AND(N2175=1,N2174&gt;1),VLOOKUP(A2174,[1]Plan1!$BK$81:$BM$259,3),G2174)</f>
        <v>5061.1099999999997</v>
      </c>
      <c r="H2175" s="11">
        <f t="shared" si="1182"/>
        <v>43266</v>
      </c>
      <c r="I2175" s="11">
        <f t="shared" si="1183"/>
        <v>43296</v>
      </c>
      <c r="J2175" s="12">
        <f t="shared" si="1154"/>
        <v>3.3006506147337245E-3</v>
      </c>
      <c r="K2175" s="11">
        <f t="shared" si="1170"/>
        <v>43357</v>
      </c>
      <c r="L2175" s="11">
        <f t="shared" si="1155"/>
        <v>43357</v>
      </c>
      <c r="M2175" s="1">
        <f t="shared" si="1174"/>
        <v>22</v>
      </c>
      <c r="N2175" s="1">
        <f t="shared" si="1156"/>
        <v>4</v>
      </c>
      <c r="O2175" s="2">
        <f t="shared" si="1157"/>
        <v>1.0005993</v>
      </c>
      <c r="P2175" s="13">
        <f t="shared" si="1184"/>
        <v>1.01260014</v>
      </c>
      <c r="Q2175" s="13">
        <f t="shared" si="1175"/>
        <v>1.4422215578226434</v>
      </c>
      <c r="R2175" s="2">
        <f t="shared" si="1180"/>
        <v>1.4430858799999999</v>
      </c>
      <c r="S2175" s="2">
        <f t="shared" si="1171"/>
        <v>1.3848725200000001</v>
      </c>
      <c r="T2175" s="2">
        <f t="shared" si="1158"/>
        <v>315777.74018962</v>
      </c>
      <c r="U2175" s="2">
        <f t="shared" si="1159"/>
        <v>0</v>
      </c>
      <c r="V2175" s="2">
        <f t="shared" si="1160"/>
        <v>101032.1570221724</v>
      </c>
      <c r="W2175" s="2">
        <f t="shared" si="1161"/>
        <v>329051.51304898242</v>
      </c>
      <c r="X2175" s="17">
        <f t="shared" si="1162"/>
        <v>0</v>
      </c>
      <c r="Y2175" s="2">
        <f t="shared" si="1163"/>
        <v>0</v>
      </c>
      <c r="Z2175" s="72">
        <f t="shared" si="1164"/>
        <v>0</v>
      </c>
      <c r="AA2175" s="2">
        <f t="shared" si="1178"/>
        <v>0</v>
      </c>
      <c r="AB2175" s="12">
        <f t="shared" si="1172"/>
        <v>4.6600000000000003E-2</v>
      </c>
      <c r="AC2175" s="17">
        <f t="shared" si="1165"/>
        <v>4</v>
      </c>
      <c r="AD2175" s="17">
        <v>252</v>
      </c>
      <c r="AE2175" s="13">
        <f t="shared" si="1176"/>
        <v>1.0007232269999999</v>
      </c>
      <c r="AF2175" s="2">
        <f t="shared" si="1179"/>
        <v>228.37898770000001</v>
      </c>
      <c r="AG2175" s="2">
        <f t="shared" si="1166"/>
        <v>237.97893862000001</v>
      </c>
      <c r="AH2175" s="3">
        <f t="shared" si="1167"/>
        <v>0</v>
      </c>
      <c r="AI2175" s="4" t="str">
        <f t="shared" si="1177"/>
        <v>A+J=</v>
      </c>
      <c r="AJ2175" s="11">
        <f t="shared" si="1173"/>
        <v>43357</v>
      </c>
      <c r="AK2175" s="11"/>
      <c r="AL2175" s="4"/>
      <c r="AM2175" s="1"/>
      <c r="AN2175" s="11"/>
      <c r="AO2175" s="1"/>
      <c r="AP2175" s="1"/>
      <c r="AQ2175" s="3"/>
      <c r="AR2175" s="3"/>
      <c r="AS2175" s="6"/>
      <c r="AT2175" s="1"/>
      <c r="AU2175" s="1"/>
      <c r="AV2175" s="1"/>
      <c r="AW2175" s="1"/>
      <c r="AX2175" s="1"/>
      <c r="AY2175" s="1"/>
      <c r="AZ2175" s="1"/>
      <c r="BA2175" s="1"/>
      <c r="BB2175" s="1"/>
    </row>
    <row r="2176" spans="1:154" x14ac:dyDescent="0.2">
      <c r="A2176" s="158">
        <f t="shared" si="1168"/>
        <v>43332</v>
      </c>
      <c r="B2176" s="2">
        <f t="shared" si="1152"/>
        <v>329289.49198760244</v>
      </c>
      <c r="C2176" s="2">
        <f t="shared" si="1169"/>
        <v>228019.35602681001</v>
      </c>
      <c r="D2176" s="2">
        <v>0</v>
      </c>
      <c r="E2176" s="73">
        <f t="shared" si="1153"/>
        <v>228019.35602681001</v>
      </c>
      <c r="F2176" s="88">
        <f t="shared" si="1181"/>
        <v>5044.46</v>
      </c>
      <c r="G2176" s="3">
        <f>IF(AND(N2176=1,N2175&gt;1),VLOOKUP(A2175,[1]Plan1!$BK$81:$BM$259,3),G2175)</f>
        <v>5061.1099999999997</v>
      </c>
      <c r="H2176" s="11">
        <f t="shared" si="1182"/>
        <v>43266</v>
      </c>
      <c r="I2176" s="11">
        <f t="shared" si="1183"/>
        <v>43296</v>
      </c>
      <c r="J2176" s="12">
        <f t="shared" si="1154"/>
        <v>3.3006506147337245E-3</v>
      </c>
      <c r="K2176" s="11">
        <f t="shared" si="1170"/>
        <v>43357</v>
      </c>
      <c r="L2176" s="11">
        <f t="shared" si="1155"/>
        <v>43357</v>
      </c>
      <c r="M2176" s="1">
        <f t="shared" si="1174"/>
        <v>22</v>
      </c>
      <c r="N2176" s="1">
        <f t="shared" si="1156"/>
        <v>4</v>
      </c>
      <c r="O2176" s="2">
        <f t="shared" si="1157"/>
        <v>1.0005993</v>
      </c>
      <c r="P2176" s="13">
        <f t="shared" si="1184"/>
        <v>1.01260014</v>
      </c>
      <c r="Q2176" s="13">
        <f t="shared" si="1175"/>
        <v>1.4422215578226434</v>
      </c>
      <c r="R2176" s="2">
        <f t="shared" si="1180"/>
        <v>1.4430858799999999</v>
      </c>
      <c r="S2176" s="2">
        <f t="shared" si="1171"/>
        <v>1.3848725200000001</v>
      </c>
      <c r="T2176" s="2">
        <f t="shared" si="1158"/>
        <v>315777.74018962</v>
      </c>
      <c r="U2176" s="2">
        <f t="shared" si="1159"/>
        <v>0</v>
      </c>
      <c r="V2176" s="2">
        <f t="shared" si="1160"/>
        <v>101032.1570221724</v>
      </c>
      <c r="W2176" s="2">
        <f t="shared" si="1161"/>
        <v>329051.51304898242</v>
      </c>
      <c r="X2176" s="17">
        <f t="shared" si="1162"/>
        <v>0</v>
      </c>
      <c r="Y2176" s="2">
        <f t="shared" si="1163"/>
        <v>0</v>
      </c>
      <c r="Z2176" s="72">
        <f t="shared" si="1164"/>
        <v>0</v>
      </c>
      <c r="AA2176" s="2">
        <f t="shared" si="1178"/>
        <v>0</v>
      </c>
      <c r="AB2176" s="12">
        <f t="shared" si="1172"/>
        <v>4.6600000000000003E-2</v>
      </c>
      <c r="AC2176" s="17">
        <f t="shared" si="1165"/>
        <v>4</v>
      </c>
      <c r="AD2176" s="17">
        <v>252</v>
      </c>
      <c r="AE2176" s="13">
        <f t="shared" si="1176"/>
        <v>1.0007232269999999</v>
      </c>
      <c r="AF2176" s="2">
        <f t="shared" si="1179"/>
        <v>228.37898770000001</v>
      </c>
      <c r="AG2176" s="2">
        <f t="shared" si="1166"/>
        <v>237.97893862000001</v>
      </c>
      <c r="AH2176" s="3">
        <f t="shared" si="1167"/>
        <v>0</v>
      </c>
      <c r="AI2176" s="4" t="str">
        <f t="shared" si="1177"/>
        <v>A+J=</v>
      </c>
      <c r="AJ2176" s="11">
        <f t="shared" si="1173"/>
        <v>43357</v>
      </c>
      <c r="AK2176" s="11"/>
      <c r="AL2176" s="4"/>
      <c r="AM2176" s="1"/>
      <c r="AN2176" s="11"/>
      <c r="AO2176" s="1"/>
      <c r="AP2176" s="1"/>
      <c r="AQ2176" s="3"/>
      <c r="AR2176" s="3"/>
      <c r="AS2176" s="6"/>
      <c r="AT2176" s="1"/>
      <c r="AU2176" s="1"/>
      <c r="AV2176" s="1"/>
      <c r="AW2176" s="1"/>
      <c r="AX2176" s="1"/>
      <c r="AY2176" s="1"/>
      <c r="AZ2176" s="1"/>
      <c r="BA2176" s="1"/>
      <c r="BB2176" s="1"/>
    </row>
    <row r="2177" spans="1:54" x14ac:dyDescent="0.2">
      <c r="A2177" s="158">
        <f t="shared" si="1168"/>
        <v>43333</v>
      </c>
      <c r="B2177" s="2">
        <f t="shared" si="1152"/>
        <v>329398.34896657476</v>
      </c>
      <c r="C2177" s="2">
        <f t="shared" si="1169"/>
        <v>228019.35602681001</v>
      </c>
      <c r="D2177" s="2">
        <v>0</v>
      </c>
      <c r="E2177" s="73">
        <f t="shared" si="1153"/>
        <v>228019.35602681001</v>
      </c>
      <c r="F2177" s="88">
        <f t="shared" si="1181"/>
        <v>5044.46</v>
      </c>
      <c r="G2177" s="3">
        <f>IF(AND(N2177=1,N2176&gt;1),VLOOKUP(A2176,[1]Plan1!$BK$81:$BM$259,3),G2176)</f>
        <v>5061.1099999999997</v>
      </c>
      <c r="H2177" s="11">
        <f t="shared" si="1182"/>
        <v>43266</v>
      </c>
      <c r="I2177" s="11">
        <f t="shared" si="1183"/>
        <v>43296</v>
      </c>
      <c r="J2177" s="12">
        <f t="shared" si="1154"/>
        <v>3.3006506147337245E-3</v>
      </c>
      <c r="K2177" s="11">
        <f t="shared" si="1170"/>
        <v>43357</v>
      </c>
      <c r="L2177" s="11">
        <f t="shared" si="1155"/>
        <v>43357</v>
      </c>
      <c r="M2177" s="1">
        <f t="shared" si="1174"/>
        <v>22</v>
      </c>
      <c r="N2177" s="1">
        <f t="shared" si="1156"/>
        <v>5</v>
      </c>
      <c r="O2177" s="2">
        <f t="shared" si="1157"/>
        <v>1.0007491900000001</v>
      </c>
      <c r="P2177" s="13">
        <f t="shared" si="1184"/>
        <v>1.01260014</v>
      </c>
      <c r="Q2177" s="13">
        <f t="shared" si="1175"/>
        <v>1.4422215578226434</v>
      </c>
      <c r="R2177" s="2">
        <f t="shared" si="1180"/>
        <v>1.44330205</v>
      </c>
      <c r="S2177" s="2">
        <f t="shared" si="1171"/>
        <v>1.3848725200000001</v>
      </c>
      <c r="T2177" s="2">
        <f t="shared" si="1158"/>
        <v>315777.74018962</v>
      </c>
      <c r="U2177" s="2">
        <f t="shared" si="1159"/>
        <v>0</v>
      </c>
      <c r="V2177" s="2">
        <f t="shared" si="1160"/>
        <v>101081.44796636474</v>
      </c>
      <c r="W2177" s="2">
        <f t="shared" si="1161"/>
        <v>329100.80399317475</v>
      </c>
      <c r="X2177" s="17">
        <f t="shared" si="1162"/>
        <v>0</v>
      </c>
      <c r="Y2177" s="2">
        <f t="shared" si="1163"/>
        <v>0</v>
      </c>
      <c r="Z2177" s="72">
        <f t="shared" si="1164"/>
        <v>0</v>
      </c>
      <c r="AA2177" s="2">
        <f t="shared" si="1178"/>
        <v>0</v>
      </c>
      <c r="AB2177" s="12">
        <f t="shared" si="1172"/>
        <v>4.6600000000000003E-2</v>
      </c>
      <c r="AC2177" s="17">
        <f t="shared" si="1165"/>
        <v>5</v>
      </c>
      <c r="AD2177" s="17">
        <v>252</v>
      </c>
      <c r="AE2177" s="13">
        <f t="shared" si="1176"/>
        <v>1.000904115</v>
      </c>
      <c r="AF2177" s="2">
        <f t="shared" si="1179"/>
        <v>285.49939157</v>
      </c>
      <c r="AG2177" s="2">
        <f t="shared" si="1166"/>
        <v>297.5449734</v>
      </c>
      <c r="AH2177" s="3">
        <f t="shared" si="1167"/>
        <v>0</v>
      </c>
      <c r="AI2177" s="4" t="str">
        <f t="shared" si="1177"/>
        <v>A+J=</v>
      </c>
      <c r="AJ2177" s="11">
        <f t="shared" si="1173"/>
        <v>43357</v>
      </c>
      <c r="AK2177" s="11"/>
      <c r="AL2177" s="4"/>
      <c r="AM2177" s="1"/>
      <c r="AN2177" s="11"/>
      <c r="AO2177" s="1"/>
      <c r="AP2177" s="1"/>
      <c r="AQ2177" s="3"/>
      <c r="AR2177" s="3"/>
      <c r="AS2177" s="6"/>
      <c r="AT2177" s="1"/>
      <c r="AU2177" s="1"/>
      <c r="AV2177" s="1"/>
      <c r="AW2177" s="1"/>
      <c r="AX2177" s="1"/>
      <c r="AY2177" s="1"/>
      <c r="AZ2177" s="1"/>
      <c r="BA2177" s="1"/>
      <c r="BB2177" s="1"/>
    </row>
    <row r="2178" spans="1:54" x14ac:dyDescent="0.2">
      <c r="A2178" s="158">
        <f t="shared" si="1168"/>
        <v>43334</v>
      </c>
      <c r="B2178" s="2">
        <f t="shared" si="1152"/>
        <v>329507.23920510418</v>
      </c>
      <c r="C2178" s="2">
        <f t="shared" si="1169"/>
        <v>228019.35602681001</v>
      </c>
      <c r="D2178" s="2">
        <v>0</v>
      </c>
      <c r="E2178" s="73">
        <f t="shared" si="1153"/>
        <v>228019.35602681001</v>
      </c>
      <c r="F2178" s="88">
        <f t="shared" si="1181"/>
        <v>5044.46</v>
      </c>
      <c r="G2178" s="3">
        <f>IF(AND(N2178=1,N2177&gt;1),VLOOKUP(A2177,[1]Plan1!$BK$81:$BM$259,3),G2177)</f>
        <v>5061.1099999999997</v>
      </c>
      <c r="H2178" s="11">
        <f t="shared" si="1182"/>
        <v>43266</v>
      </c>
      <c r="I2178" s="11">
        <f t="shared" si="1183"/>
        <v>43296</v>
      </c>
      <c r="J2178" s="12">
        <f t="shared" si="1154"/>
        <v>3.3006506147337245E-3</v>
      </c>
      <c r="K2178" s="11">
        <f t="shared" si="1170"/>
        <v>43357</v>
      </c>
      <c r="L2178" s="11">
        <f t="shared" si="1155"/>
        <v>43357</v>
      </c>
      <c r="M2178" s="1">
        <f t="shared" si="1174"/>
        <v>22</v>
      </c>
      <c r="N2178" s="1">
        <f t="shared" si="1156"/>
        <v>6</v>
      </c>
      <c r="O2178" s="2">
        <f t="shared" si="1157"/>
        <v>1.0008990900000001</v>
      </c>
      <c r="P2178" s="13">
        <f t="shared" si="1184"/>
        <v>1.01260014</v>
      </c>
      <c r="Q2178" s="13">
        <f t="shared" si="1175"/>
        <v>1.4422215578226434</v>
      </c>
      <c r="R2178" s="2">
        <f t="shared" si="1180"/>
        <v>1.44351824</v>
      </c>
      <c r="S2178" s="2">
        <f t="shared" si="1171"/>
        <v>1.3848725200000001</v>
      </c>
      <c r="T2178" s="2">
        <f t="shared" si="1158"/>
        <v>315777.74018962</v>
      </c>
      <c r="U2178" s="2">
        <f t="shared" si="1159"/>
        <v>0</v>
      </c>
      <c r="V2178" s="2">
        <f t="shared" si="1160"/>
        <v>101130.74347094416</v>
      </c>
      <c r="W2178" s="2">
        <f t="shared" si="1161"/>
        <v>329150.09949775418</v>
      </c>
      <c r="X2178" s="17">
        <f t="shared" si="1162"/>
        <v>0</v>
      </c>
      <c r="Y2178" s="2">
        <f t="shared" si="1163"/>
        <v>0</v>
      </c>
      <c r="Z2178" s="72">
        <f t="shared" si="1164"/>
        <v>0</v>
      </c>
      <c r="AA2178" s="2">
        <f t="shared" si="1178"/>
        <v>0</v>
      </c>
      <c r="AB2178" s="12">
        <f t="shared" si="1172"/>
        <v>4.6600000000000003E-2</v>
      </c>
      <c r="AC2178" s="17">
        <f t="shared" si="1165"/>
        <v>6</v>
      </c>
      <c r="AD2178" s="17">
        <v>252</v>
      </c>
      <c r="AE2178" s="13">
        <f t="shared" si="1176"/>
        <v>1.0010850360000001</v>
      </c>
      <c r="AF2178" s="2">
        <f t="shared" si="1179"/>
        <v>342.63021609999998</v>
      </c>
      <c r="AG2178" s="2">
        <f t="shared" si="1166"/>
        <v>357.13970734999998</v>
      </c>
      <c r="AH2178" s="3">
        <f t="shared" si="1167"/>
        <v>0</v>
      </c>
      <c r="AI2178" s="4" t="str">
        <f t="shared" si="1177"/>
        <v>A+J=</v>
      </c>
      <c r="AJ2178" s="11">
        <f t="shared" si="1173"/>
        <v>43357</v>
      </c>
      <c r="AK2178" s="11"/>
      <c r="AL2178" s="4"/>
      <c r="AM2178" s="1"/>
      <c r="AN2178" s="11"/>
      <c r="AO2178" s="1"/>
      <c r="AP2178" s="1"/>
      <c r="AQ2178" s="3"/>
      <c r="AR2178" s="3"/>
      <c r="AS2178" s="6"/>
      <c r="AT2178" s="1"/>
      <c r="AU2178" s="1"/>
      <c r="AV2178" s="1"/>
      <c r="AW2178" s="1"/>
      <c r="AX2178" s="1"/>
      <c r="AY2178" s="1"/>
      <c r="AZ2178" s="1"/>
      <c r="BA2178" s="1"/>
      <c r="BB2178" s="1"/>
    </row>
    <row r="2179" spans="1:54" x14ac:dyDescent="0.2">
      <c r="A2179" s="158">
        <f t="shared" si="1168"/>
        <v>43335</v>
      </c>
      <c r="B2179" s="2">
        <f t="shared" si="1152"/>
        <v>329616.16727672791</v>
      </c>
      <c r="C2179" s="2">
        <f t="shared" si="1169"/>
        <v>228019.35602681001</v>
      </c>
      <c r="D2179" s="2">
        <v>0</v>
      </c>
      <c r="E2179" s="73">
        <f t="shared" si="1153"/>
        <v>228019.35602681001</v>
      </c>
      <c r="F2179" s="88">
        <f t="shared" si="1181"/>
        <v>5044.46</v>
      </c>
      <c r="G2179" s="3">
        <f>IF(AND(N2179=1,N2178&gt;1),VLOOKUP(A2178,[1]Plan1!$BK$81:$BM$259,3),G2178)</f>
        <v>5061.1099999999997</v>
      </c>
      <c r="H2179" s="11">
        <f t="shared" si="1182"/>
        <v>43266</v>
      </c>
      <c r="I2179" s="11">
        <f t="shared" si="1183"/>
        <v>43296</v>
      </c>
      <c r="J2179" s="12">
        <f t="shared" si="1154"/>
        <v>3.3006506147337245E-3</v>
      </c>
      <c r="K2179" s="11">
        <f t="shared" si="1170"/>
        <v>43357</v>
      </c>
      <c r="L2179" s="11">
        <f t="shared" si="1155"/>
        <v>43357</v>
      </c>
      <c r="M2179" s="1">
        <f t="shared" si="1174"/>
        <v>22</v>
      </c>
      <c r="N2179" s="1">
        <f t="shared" si="1156"/>
        <v>7</v>
      </c>
      <c r="O2179" s="2">
        <f t="shared" si="1157"/>
        <v>1.00104902</v>
      </c>
      <c r="P2179" s="13">
        <f t="shared" si="1184"/>
        <v>1.01260014</v>
      </c>
      <c r="Q2179" s="13">
        <f t="shared" si="1175"/>
        <v>1.4422215578226434</v>
      </c>
      <c r="R2179" s="2">
        <f t="shared" si="1180"/>
        <v>1.4437344700000001</v>
      </c>
      <c r="S2179" s="2">
        <f t="shared" si="1171"/>
        <v>1.3848725200000001</v>
      </c>
      <c r="T2179" s="2">
        <f t="shared" si="1158"/>
        <v>315777.74018962</v>
      </c>
      <c r="U2179" s="2">
        <f t="shared" si="1159"/>
        <v>0</v>
      </c>
      <c r="V2179" s="2">
        <f t="shared" si="1160"/>
        <v>101180.04809629788</v>
      </c>
      <c r="W2179" s="2">
        <f t="shared" si="1161"/>
        <v>329199.4041231079</v>
      </c>
      <c r="X2179" s="17">
        <f t="shared" si="1162"/>
        <v>0</v>
      </c>
      <c r="Y2179" s="2">
        <f t="shared" si="1163"/>
        <v>0</v>
      </c>
      <c r="Z2179" s="72">
        <f t="shared" si="1164"/>
        <v>0</v>
      </c>
      <c r="AA2179" s="2">
        <f t="shared" si="1178"/>
        <v>0</v>
      </c>
      <c r="AB2179" s="12">
        <f t="shared" si="1172"/>
        <v>4.6600000000000003E-2</v>
      </c>
      <c r="AC2179" s="17">
        <f t="shared" si="1165"/>
        <v>7</v>
      </c>
      <c r="AD2179" s="17">
        <v>252</v>
      </c>
      <c r="AE2179" s="13">
        <f t="shared" si="1176"/>
        <v>1.0012659900000001</v>
      </c>
      <c r="AF2179" s="2">
        <f t="shared" si="1179"/>
        <v>399.7714613</v>
      </c>
      <c r="AG2179" s="2">
        <f t="shared" si="1166"/>
        <v>416.76315362000003</v>
      </c>
      <c r="AH2179" s="3">
        <f t="shared" si="1167"/>
        <v>0</v>
      </c>
      <c r="AI2179" s="4" t="str">
        <f t="shared" si="1177"/>
        <v>A+J=</v>
      </c>
      <c r="AJ2179" s="11">
        <f t="shared" si="1173"/>
        <v>43357</v>
      </c>
      <c r="AK2179" s="11"/>
      <c r="AL2179" s="4"/>
      <c r="AM2179" s="1"/>
      <c r="AN2179" s="11"/>
      <c r="AO2179" s="1"/>
      <c r="AP2179" s="1"/>
      <c r="AQ2179" s="3"/>
      <c r="AR2179" s="3"/>
      <c r="AS2179" s="6"/>
      <c r="AT2179" s="1"/>
      <c r="AU2179" s="1"/>
      <c r="AV2179" s="1"/>
      <c r="AW2179" s="1"/>
      <c r="AX2179" s="1"/>
      <c r="AY2179" s="1"/>
      <c r="AZ2179" s="1"/>
      <c r="BA2179" s="1"/>
      <c r="BB2179" s="1"/>
    </row>
    <row r="2180" spans="1:54" x14ac:dyDescent="0.2">
      <c r="A2180" s="158">
        <f t="shared" si="1168"/>
        <v>43336</v>
      </c>
      <c r="B2180" s="2">
        <f t="shared" si="1152"/>
        <v>329725.13057852222</v>
      </c>
      <c r="C2180" s="2">
        <f t="shared" si="1169"/>
        <v>228019.35602681001</v>
      </c>
      <c r="D2180" s="2">
        <v>0</v>
      </c>
      <c r="E2180" s="73">
        <f t="shared" si="1153"/>
        <v>228019.35602681001</v>
      </c>
      <c r="F2180" s="88">
        <f t="shared" si="1181"/>
        <v>5044.46</v>
      </c>
      <c r="G2180" s="3">
        <f>IF(AND(N2180=1,N2179&gt;1),VLOOKUP(A2179,[1]Plan1!$BK$81:$BM$259,3),G2179)</f>
        <v>5061.1099999999997</v>
      </c>
      <c r="H2180" s="11">
        <f t="shared" si="1182"/>
        <v>43266</v>
      </c>
      <c r="I2180" s="11">
        <f t="shared" si="1183"/>
        <v>43296</v>
      </c>
      <c r="J2180" s="12">
        <f t="shared" si="1154"/>
        <v>3.3006506147337245E-3</v>
      </c>
      <c r="K2180" s="11">
        <f t="shared" si="1170"/>
        <v>43357</v>
      </c>
      <c r="L2180" s="11">
        <f t="shared" si="1155"/>
        <v>43357</v>
      </c>
      <c r="M2180" s="1">
        <f t="shared" si="1174"/>
        <v>22</v>
      </c>
      <c r="N2180" s="1">
        <f t="shared" si="1156"/>
        <v>8</v>
      </c>
      <c r="O2180" s="2">
        <f t="shared" si="1157"/>
        <v>1.0011989699999999</v>
      </c>
      <c r="P2180" s="13">
        <f t="shared" si="1184"/>
        <v>1.01260014</v>
      </c>
      <c r="Q2180" s="13">
        <f t="shared" si="1175"/>
        <v>1.4422215578226434</v>
      </c>
      <c r="R2180" s="2">
        <f t="shared" si="1180"/>
        <v>1.4439507300000001</v>
      </c>
      <c r="S2180" s="2">
        <f t="shared" si="1171"/>
        <v>1.3848725200000001</v>
      </c>
      <c r="T2180" s="2">
        <f t="shared" si="1158"/>
        <v>315777.74018962</v>
      </c>
      <c r="U2180" s="2">
        <f t="shared" si="1159"/>
        <v>0</v>
      </c>
      <c r="V2180" s="2">
        <f t="shared" si="1160"/>
        <v>101229.35956223222</v>
      </c>
      <c r="W2180" s="2">
        <f t="shared" si="1161"/>
        <v>329248.71558904223</v>
      </c>
      <c r="X2180" s="17">
        <f t="shared" si="1162"/>
        <v>0</v>
      </c>
      <c r="Y2180" s="2">
        <f t="shared" si="1163"/>
        <v>0</v>
      </c>
      <c r="Z2180" s="72">
        <f t="shared" si="1164"/>
        <v>0</v>
      </c>
      <c r="AA2180" s="2">
        <f t="shared" si="1178"/>
        <v>0</v>
      </c>
      <c r="AB2180" s="12">
        <f t="shared" si="1172"/>
        <v>4.6600000000000003E-2</v>
      </c>
      <c r="AC2180" s="17">
        <f t="shared" si="1165"/>
        <v>8</v>
      </c>
      <c r="AD2180" s="17">
        <v>252</v>
      </c>
      <c r="AE2180" s="13">
        <f t="shared" si="1176"/>
        <v>1.001446976</v>
      </c>
      <c r="AF2180" s="2">
        <f t="shared" si="1179"/>
        <v>456.92281137999998</v>
      </c>
      <c r="AG2180" s="2">
        <f t="shared" si="1166"/>
        <v>476.41498947999997</v>
      </c>
      <c r="AH2180" s="3">
        <f t="shared" si="1167"/>
        <v>0</v>
      </c>
      <c r="AI2180" s="4" t="str">
        <f t="shared" si="1177"/>
        <v>A+J=</v>
      </c>
      <c r="AJ2180" s="11">
        <f t="shared" si="1173"/>
        <v>43357</v>
      </c>
      <c r="AK2180" s="11"/>
      <c r="AL2180" s="4"/>
      <c r="AM2180" s="1"/>
      <c r="AN2180" s="11"/>
      <c r="AO2180" s="1"/>
      <c r="AP2180" s="1"/>
      <c r="AQ2180" s="3"/>
      <c r="AR2180" s="3"/>
      <c r="AS2180" s="6"/>
      <c r="AT2180" s="1"/>
      <c r="AU2180" s="1"/>
      <c r="AV2180" s="1"/>
      <c r="AW2180" s="1"/>
      <c r="AX2180" s="1"/>
      <c r="AY2180" s="1"/>
      <c r="AZ2180" s="1"/>
      <c r="BA2180" s="1"/>
      <c r="BB2180" s="1"/>
    </row>
    <row r="2181" spans="1:54" x14ac:dyDescent="0.2">
      <c r="A2181" s="158">
        <f t="shared" si="1168"/>
        <v>43337</v>
      </c>
      <c r="B2181" s="2">
        <f t="shared" si="1152"/>
        <v>329834.1343453544</v>
      </c>
      <c r="C2181" s="2">
        <f t="shared" si="1169"/>
        <v>228019.35602681001</v>
      </c>
      <c r="D2181" s="2">
        <v>0</v>
      </c>
      <c r="E2181" s="73">
        <f t="shared" si="1153"/>
        <v>228019.35602681001</v>
      </c>
      <c r="F2181" s="88">
        <f t="shared" si="1181"/>
        <v>5044.46</v>
      </c>
      <c r="G2181" s="3">
        <f>IF(AND(N2181=1,N2180&gt;1),VLOOKUP(A2180,[1]Plan1!$BK$81:$BM$259,3),G2180)</f>
        <v>5061.1099999999997</v>
      </c>
      <c r="H2181" s="11">
        <f t="shared" si="1182"/>
        <v>43266</v>
      </c>
      <c r="I2181" s="11">
        <f t="shared" si="1183"/>
        <v>43296</v>
      </c>
      <c r="J2181" s="12">
        <f t="shared" si="1154"/>
        <v>3.3006506147337245E-3</v>
      </c>
      <c r="K2181" s="11">
        <f t="shared" si="1170"/>
        <v>43357</v>
      </c>
      <c r="L2181" s="11">
        <f t="shared" si="1155"/>
        <v>43357</v>
      </c>
      <c r="M2181" s="1">
        <f t="shared" si="1174"/>
        <v>22</v>
      </c>
      <c r="N2181" s="1">
        <f t="shared" si="1156"/>
        <v>9</v>
      </c>
      <c r="O2181" s="2">
        <f t="shared" si="1157"/>
        <v>1.0013489499999999</v>
      </c>
      <c r="P2181" s="13">
        <f t="shared" si="1184"/>
        <v>1.01260014</v>
      </c>
      <c r="Q2181" s="13">
        <f t="shared" si="1175"/>
        <v>1.4422215578226434</v>
      </c>
      <c r="R2181" s="2">
        <f t="shared" si="1180"/>
        <v>1.44416704</v>
      </c>
      <c r="S2181" s="2">
        <f t="shared" si="1171"/>
        <v>1.3848725200000001</v>
      </c>
      <c r="T2181" s="2">
        <f t="shared" si="1158"/>
        <v>315777.74018962</v>
      </c>
      <c r="U2181" s="2">
        <f t="shared" si="1159"/>
        <v>0</v>
      </c>
      <c r="V2181" s="2">
        <f t="shared" si="1160"/>
        <v>101278.68242913435</v>
      </c>
      <c r="W2181" s="2">
        <f t="shared" si="1161"/>
        <v>329298.03845594439</v>
      </c>
      <c r="X2181" s="17">
        <f t="shared" si="1162"/>
        <v>0</v>
      </c>
      <c r="Y2181" s="2">
        <f t="shared" si="1163"/>
        <v>0</v>
      </c>
      <c r="Z2181" s="72">
        <f t="shared" si="1164"/>
        <v>0</v>
      </c>
      <c r="AA2181" s="2">
        <f t="shared" si="1178"/>
        <v>0</v>
      </c>
      <c r="AB2181" s="12">
        <f t="shared" si="1172"/>
        <v>4.6600000000000003E-2</v>
      </c>
      <c r="AC2181" s="17">
        <f t="shared" si="1165"/>
        <v>9</v>
      </c>
      <c r="AD2181" s="17">
        <v>252</v>
      </c>
      <c r="AE2181" s="13">
        <f t="shared" si="1176"/>
        <v>1.0016279960000001</v>
      </c>
      <c r="AF2181" s="2">
        <f t="shared" si="1179"/>
        <v>514.08489791</v>
      </c>
      <c r="AG2181" s="2">
        <f t="shared" si="1166"/>
        <v>536.09588941000004</v>
      </c>
      <c r="AH2181" s="3">
        <f t="shared" si="1167"/>
        <v>0</v>
      </c>
      <c r="AI2181" s="4" t="str">
        <f t="shared" si="1177"/>
        <v>A+J=</v>
      </c>
      <c r="AJ2181" s="11">
        <f t="shared" si="1173"/>
        <v>43357</v>
      </c>
      <c r="AK2181" s="11"/>
      <c r="AL2181" s="4"/>
      <c r="AM2181" s="1"/>
      <c r="AN2181" s="11"/>
      <c r="AO2181" s="1"/>
      <c r="AP2181" s="1"/>
      <c r="AQ2181" s="3"/>
      <c r="AR2181" s="3"/>
      <c r="AS2181" s="6"/>
      <c r="AT2181" s="1"/>
      <c r="AU2181" s="1"/>
      <c r="AV2181" s="1"/>
      <c r="AW2181" s="1"/>
      <c r="AX2181" s="1"/>
      <c r="AY2181" s="1"/>
      <c r="AZ2181" s="1"/>
      <c r="BA2181" s="1"/>
      <c r="BB2181" s="1"/>
    </row>
    <row r="2182" spans="1:54" x14ac:dyDescent="0.2">
      <c r="A2182" s="158">
        <f t="shared" si="1168"/>
        <v>43338</v>
      </c>
      <c r="B2182" s="2">
        <f t="shared" si="1152"/>
        <v>329834.1343453544</v>
      </c>
      <c r="C2182" s="2">
        <f t="shared" si="1169"/>
        <v>228019.35602681001</v>
      </c>
      <c r="D2182" s="2">
        <v>0</v>
      </c>
      <c r="E2182" s="73">
        <f t="shared" si="1153"/>
        <v>228019.35602681001</v>
      </c>
      <c r="F2182" s="88">
        <f t="shared" si="1181"/>
        <v>5044.46</v>
      </c>
      <c r="G2182" s="3">
        <f>IF(AND(N2182=1,N2181&gt;1),VLOOKUP(A2181,[1]Plan1!$BK$81:$BM$259,3),G2181)</f>
        <v>5061.1099999999997</v>
      </c>
      <c r="H2182" s="11">
        <f t="shared" si="1182"/>
        <v>43266</v>
      </c>
      <c r="I2182" s="11">
        <f t="shared" si="1183"/>
        <v>43296</v>
      </c>
      <c r="J2182" s="12">
        <f t="shared" si="1154"/>
        <v>3.3006506147337245E-3</v>
      </c>
      <c r="K2182" s="11">
        <f t="shared" si="1170"/>
        <v>43357</v>
      </c>
      <c r="L2182" s="11">
        <f t="shared" si="1155"/>
        <v>43357</v>
      </c>
      <c r="M2182" s="1">
        <f t="shared" si="1174"/>
        <v>22</v>
      </c>
      <c r="N2182" s="1">
        <f t="shared" si="1156"/>
        <v>9</v>
      </c>
      <c r="O2182" s="2">
        <f t="shared" si="1157"/>
        <v>1.0013489499999999</v>
      </c>
      <c r="P2182" s="13">
        <f t="shared" si="1184"/>
        <v>1.01260014</v>
      </c>
      <c r="Q2182" s="13">
        <f t="shared" si="1175"/>
        <v>1.4422215578226434</v>
      </c>
      <c r="R2182" s="2">
        <f t="shared" si="1180"/>
        <v>1.44416704</v>
      </c>
      <c r="S2182" s="2">
        <f t="shared" si="1171"/>
        <v>1.3848725200000001</v>
      </c>
      <c r="T2182" s="2">
        <f t="shared" si="1158"/>
        <v>315777.74018962</v>
      </c>
      <c r="U2182" s="2">
        <f t="shared" si="1159"/>
        <v>0</v>
      </c>
      <c r="V2182" s="2">
        <f t="shared" si="1160"/>
        <v>101278.68242913435</v>
      </c>
      <c r="W2182" s="2">
        <f t="shared" si="1161"/>
        <v>329298.03845594439</v>
      </c>
      <c r="X2182" s="17">
        <f t="shared" si="1162"/>
        <v>0</v>
      </c>
      <c r="Y2182" s="2">
        <f t="shared" si="1163"/>
        <v>0</v>
      </c>
      <c r="Z2182" s="72">
        <f t="shared" si="1164"/>
        <v>0</v>
      </c>
      <c r="AA2182" s="2">
        <f t="shared" si="1178"/>
        <v>0</v>
      </c>
      <c r="AB2182" s="12">
        <f t="shared" si="1172"/>
        <v>4.6600000000000003E-2</v>
      </c>
      <c r="AC2182" s="17">
        <f t="shared" si="1165"/>
        <v>9</v>
      </c>
      <c r="AD2182" s="17">
        <v>252</v>
      </c>
      <c r="AE2182" s="13">
        <f t="shared" si="1176"/>
        <v>1.0016279960000001</v>
      </c>
      <c r="AF2182" s="2">
        <f t="shared" si="1179"/>
        <v>514.08489791</v>
      </c>
      <c r="AG2182" s="2">
        <f t="shared" si="1166"/>
        <v>536.09588941000004</v>
      </c>
      <c r="AH2182" s="3">
        <f t="shared" si="1167"/>
        <v>0</v>
      </c>
      <c r="AI2182" s="4" t="str">
        <f t="shared" si="1177"/>
        <v>A+J=</v>
      </c>
      <c r="AJ2182" s="11">
        <f t="shared" si="1173"/>
        <v>43357</v>
      </c>
      <c r="AK2182" s="11"/>
      <c r="AL2182" s="4"/>
      <c r="AM2182" s="1"/>
      <c r="AN2182" s="11"/>
      <c r="AO2182" s="1"/>
      <c r="AP2182" s="1"/>
      <c r="AQ2182" s="3"/>
      <c r="AR2182" s="3"/>
      <c r="AS2182" s="6"/>
      <c r="AT2182" s="1"/>
      <c r="AU2182" s="1"/>
      <c r="AV2182" s="1"/>
      <c r="AW2182" s="1"/>
      <c r="AX2182" s="1"/>
      <c r="AY2182" s="1"/>
      <c r="AZ2182" s="1"/>
      <c r="BA2182" s="1"/>
      <c r="BB2182" s="1"/>
    </row>
    <row r="2183" spans="1:54" x14ac:dyDescent="0.2">
      <c r="A2183" s="158">
        <f t="shared" si="1168"/>
        <v>43339</v>
      </c>
      <c r="B2183" s="2">
        <f t="shared" si="1152"/>
        <v>329834.1343453544</v>
      </c>
      <c r="C2183" s="2">
        <f t="shared" si="1169"/>
        <v>228019.35602681001</v>
      </c>
      <c r="D2183" s="2">
        <v>0</v>
      </c>
      <c r="E2183" s="73">
        <f t="shared" si="1153"/>
        <v>228019.35602681001</v>
      </c>
      <c r="F2183" s="88">
        <f t="shared" si="1181"/>
        <v>5044.46</v>
      </c>
      <c r="G2183" s="3">
        <f>IF(AND(N2183=1,N2182&gt;1),VLOOKUP(A2182,[1]Plan1!$BK$81:$BM$259,3),G2182)</f>
        <v>5061.1099999999997</v>
      </c>
      <c r="H2183" s="11">
        <f t="shared" si="1182"/>
        <v>43266</v>
      </c>
      <c r="I2183" s="11">
        <f t="shared" si="1183"/>
        <v>43296</v>
      </c>
      <c r="J2183" s="12">
        <f t="shared" si="1154"/>
        <v>3.3006506147337245E-3</v>
      </c>
      <c r="K2183" s="11">
        <f t="shared" si="1170"/>
        <v>43357</v>
      </c>
      <c r="L2183" s="11">
        <f t="shared" si="1155"/>
        <v>43357</v>
      </c>
      <c r="M2183" s="1">
        <f t="shared" si="1174"/>
        <v>22</v>
      </c>
      <c r="N2183" s="1">
        <f t="shared" si="1156"/>
        <v>9</v>
      </c>
      <c r="O2183" s="2">
        <f t="shared" si="1157"/>
        <v>1.0013489499999999</v>
      </c>
      <c r="P2183" s="13">
        <f t="shared" si="1184"/>
        <v>1.01260014</v>
      </c>
      <c r="Q2183" s="13">
        <f t="shared" si="1175"/>
        <v>1.4422215578226434</v>
      </c>
      <c r="R2183" s="2">
        <f t="shared" si="1180"/>
        <v>1.44416704</v>
      </c>
      <c r="S2183" s="2">
        <f t="shared" si="1171"/>
        <v>1.3848725200000001</v>
      </c>
      <c r="T2183" s="2">
        <f t="shared" si="1158"/>
        <v>315777.74018962</v>
      </c>
      <c r="U2183" s="2">
        <f t="shared" si="1159"/>
        <v>0</v>
      </c>
      <c r="V2183" s="2">
        <f t="shared" si="1160"/>
        <v>101278.68242913435</v>
      </c>
      <c r="W2183" s="2">
        <f t="shared" si="1161"/>
        <v>329298.03845594439</v>
      </c>
      <c r="X2183" s="17">
        <f t="shared" si="1162"/>
        <v>0</v>
      </c>
      <c r="Y2183" s="2">
        <f t="shared" si="1163"/>
        <v>0</v>
      </c>
      <c r="Z2183" s="72">
        <f t="shared" si="1164"/>
        <v>0</v>
      </c>
      <c r="AA2183" s="2">
        <f t="shared" si="1178"/>
        <v>0</v>
      </c>
      <c r="AB2183" s="12">
        <f t="shared" si="1172"/>
        <v>4.6600000000000003E-2</v>
      </c>
      <c r="AC2183" s="17">
        <f t="shared" si="1165"/>
        <v>9</v>
      </c>
      <c r="AD2183" s="17">
        <v>252</v>
      </c>
      <c r="AE2183" s="13">
        <f t="shared" si="1176"/>
        <v>1.0016279960000001</v>
      </c>
      <c r="AF2183" s="2">
        <f t="shared" si="1179"/>
        <v>514.08489791</v>
      </c>
      <c r="AG2183" s="2">
        <f t="shared" si="1166"/>
        <v>536.09588941000004</v>
      </c>
      <c r="AH2183" s="3">
        <f t="shared" si="1167"/>
        <v>0</v>
      </c>
      <c r="AI2183" s="4" t="str">
        <f t="shared" si="1177"/>
        <v>A+J=</v>
      </c>
      <c r="AJ2183" s="11">
        <f t="shared" si="1173"/>
        <v>43357</v>
      </c>
      <c r="AK2183" s="11"/>
      <c r="AL2183" s="4"/>
      <c r="AM2183" s="1"/>
      <c r="AN2183" s="11"/>
      <c r="AO2183" s="1"/>
      <c r="AP2183" s="1"/>
      <c r="AQ2183" s="3"/>
      <c r="AR2183" s="3"/>
      <c r="AS2183" s="6"/>
      <c r="AT2183" s="1"/>
      <c r="AU2183" s="1"/>
      <c r="AV2183" s="1"/>
      <c r="AW2183" s="1"/>
      <c r="AX2183" s="1"/>
      <c r="AY2183" s="1"/>
      <c r="AZ2183" s="1"/>
      <c r="BA2183" s="1"/>
      <c r="BB2183" s="1"/>
    </row>
    <row r="2184" spans="1:54" x14ac:dyDescent="0.2">
      <c r="A2184" s="158">
        <f t="shared" si="1168"/>
        <v>43340</v>
      </c>
      <c r="B2184" s="2">
        <f t="shared" si="1152"/>
        <v>329943.16879247013</v>
      </c>
      <c r="C2184" s="2">
        <f t="shared" si="1169"/>
        <v>228019.35602681001</v>
      </c>
      <c r="D2184" s="2">
        <v>0</v>
      </c>
      <c r="E2184" s="73">
        <f t="shared" si="1153"/>
        <v>228019.35602681001</v>
      </c>
      <c r="F2184" s="88">
        <f t="shared" si="1181"/>
        <v>5044.46</v>
      </c>
      <c r="G2184" s="3">
        <f>IF(AND(N2184=1,N2183&gt;1),VLOOKUP(A2183,[1]Plan1!$BK$81:$BM$259,3),G2183)</f>
        <v>5061.1099999999997</v>
      </c>
      <c r="H2184" s="11">
        <f t="shared" si="1182"/>
        <v>43266</v>
      </c>
      <c r="I2184" s="11">
        <f t="shared" si="1183"/>
        <v>43296</v>
      </c>
      <c r="J2184" s="12">
        <f t="shared" si="1154"/>
        <v>3.3006506147337245E-3</v>
      </c>
      <c r="K2184" s="11">
        <f t="shared" si="1170"/>
        <v>43357</v>
      </c>
      <c r="L2184" s="11">
        <f t="shared" si="1155"/>
        <v>43357</v>
      </c>
      <c r="M2184" s="1">
        <f t="shared" si="1174"/>
        <v>22</v>
      </c>
      <c r="N2184" s="1">
        <f t="shared" si="1156"/>
        <v>10</v>
      </c>
      <c r="O2184" s="2">
        <f t="shared" si="1157"/>
        <v>1.0014989400000001</v>
      </c>
      <c r="P2184" s="13">
        <f t="shared" si="1184"/>
        <v>1.01260014</v>
      </c>
      <c r="Q2184" s="13">
        <f t="shared" si="1175"/>
        <v>1.4422215578226434</v>
      </c>
      <c r="R2184" s="2">
        <f t="shared" si="1180"/>
        <v>1.44438336</v>
      </c>
      <c r="S2184" s="2">
        <f t="shared" si="1171"/>
        <v>1.3848725200000001</v>
      </c>
      <c r="T2184" s="2">
        <f t="shared" si="1158"/>
        <v>315777.74018962</v>
      </c>
      <c r="U2184" s="2">
        <f t="shared" si="1159"/>
        <v>0</v>
      </c>
      <c r="V2184" s="2">
        <f t="shared" si="1160"/>
        <v>101328.00757623008</v>
      </c>
      <c r="W2184" s="2">
        <f t="shared" si="1161"/>
        <v>329347.36360304011</v>
      </c>
      <c r="X2184" s="17">
        <f t="shared" si="1162"/>
        <v>0</v>
      </c>
      <c r="Y2184" s="2">
        <f t="shared" si="1163"/>
        <v>0</v>
      </c>
      <c r="Z2184" s="72">
        <f t="shared" si="1164"/>
        <v>0</v>
      </c>
      <c r="AA2184" s="2">
        <f t="shared" si="1178"/>
        <v>0</v>
      </c>
      <c r="AB2184" s="12">
        <f t="shared" si="1172"/>
        <v>4.6600000000000003E-2</v>
      </c>
      <c r="AC2184" s="17">
        <f t="shared" si="1165"/>
        <v>10</v>
      </c>
      <c r="AD2184" s="17">
        <v>252</v>
      </c>
      <c r="AE2184" s="13">
        <f t="shared" si="1176"/>
        <v>1.0018090479999999</v>
      </c>
      <c r="AF2184" s="2">
        <f t="shared" si="1179"/>
        <v>571.25708932999999</v>
      </c>
      <c r="AG2184" s="2">
        <f t="shared" si="1166"/>
        <v>595.80518943000004</v>
      </c>
      <c r="AH2184" s="3">
        <f t="shared" si="1167"/>
        <v>0</v>
      </c>
      <c r="AI2184" s="4" t="str">
        <f t="shared" si="1177"/>
        <v>A+J=</v>
      </c>
      <c r="AJ2184" s="11">
        <f t="shared" si="1173"/>
        <v>43357</v>
      </c>
      <c r="AK2184" s="11"/>
      <c r="AL2184" s="4"/>
      <c r="AM2184" s="1"/>
      <c r="AN2184" s="11"/>
      <c r="AO2184" s="1"/>
      <c r="AP2184" s="1"/>
      <c r="AQ2184" s="3"/>
      <c r="AR2184" s="3"/>
      <c r="AS2184" s="6"/>
      <c r="AT2184" s="1"/>
      <c r="AU2184" s="1"/>
      <c r="AV2184" s="1"/>
      <c r="AW2184" s="1"/>
      <c r="AX2184" s="1"/>
      <c r="AY2184" s="1"/>
      <c r="AZ2184" s="1"/>
      <c r="BA2184" s="1"/>
      <c r="BB2184" s="1"/>
    </row>
    <row r="2185" spans="1:54" x14ac:dyDescent="0.2">
      <c r="A2185" s="158">
        <f t="shared" si="1168"/>
        <v>43341</v>
      </c>
      <c r="B2185" s="2">
        <f t="shared" si="1152"/>
        <v>330052.24078003003</v>
      </c>
      <c r="C2185" s="2">
        <f t="shared" si="1169"/>
        <v>228019.35602681001</v>
      </c>
      <c r="D2185" s="2">
        <v>0</v>
      </c>
      <c r="E2185" s="73">
        <f t="shared" si="1153"/>
        <v>228019.35602681001</v>
      </c>
      <c r="F2185" s="88">
        <f t="shared" si="1181"/>
        <v>5044.46</v>
      </c>
      <c r="G2185" s="3">
        <f>IF(AND(N2185=1,N2184&gt;1),VLOOKUP(A2184,[1]Plan1!$BK$81:$BM$259,3),G2184)</f>
        <v>5061.1099999999997</v>
      </c>
      <c r="H2185" s="11">
        <f t="shared" si="1182"/>
        <v>43266</v>
      </c>
      <c r="I2185" s="11">
        <f t="shared" si="1183"/>
        <v>43296</v>
      </c>
      <c r="J2185" s="12">
        <f t="shared" si="1154"/>
        <v>3.3006506147337245E-3</v>
      </c>
      <c r="K2185" s="11">
        <f t="shared" si="1170"/>
        <v>43357</v>
      </c>
      <c r="L2185" s="11">
        <f t="shared" si="1155"/>
        <v>43357</v>
      </c>
      <c r="M2185" s="1">
        <f t="shared" si="1174"/>
        <v>22</v>
      </c>
      <c r="N2185" s="1">
        <f t="shared" si="1156"/>
        <v>11</v>
      </c>
      <c r="O2185" s="2">
        <f t="shared" si="1157"/>
        <v>1.00164896</v>
      </c>
      <c r="P2185" s="13">
        <f t="shared" si="1184"/>
        <v>1.01260014</v>
      </c>
      <c r="Q2185" s="13">
        <f t="shared" si="1175"/>
        <v>1.4422215578226434</v>
      </c>
      <c r="R2185" s="2">
        <f t="shared" si="1180"/>
        <v>1.44459972</v>
      </c>
      <c r="S2185" s="2">
        <f t="shared" si="1171"/>
        <v>1.3848725200000001</v>
      </c>
      <c r="T2185" s="2">
        <f t="shared" si="1158"/>
        <v>315777.74018962</v>
      </c>
      <c r="U2185" s="2">
        <f t="shared" si="1159"/>
        <v>0</v>
      </c>
      <c r="V2185" s="2">
        <f t="shared" si="1160"/>
        <v>101377.34184410005</v>
      </c>
      <c r="W2185" s="2">
        <f t="shared" si="1161"/>
        <v>329396.69787091005</v>
      </c>
      <c r="X2185" s="17">
        <f t="shared" si="1162"/>
        <v>0</v>
      </c>
      <c r="Y2185" s="2">
        <f t="shared" si="1163"/>
        <v>0</v>
      </c>
      <c r="Z2185" s="72">
        <f t="shared" si="1164"/>
        <v>0</v>
      </c>
      <c r="AA2185" s="2">
        <f t="shared" si="1178"/>
        <v>0</v>
      </c>
      <c r="AB2185" s="12">
        <f t="shared" si="1172"/>
        <v>4.6600000000000003E-2</v>
      </c>
      <c r="AC2185" s="17">
        <f t="shared" si="1165"/>
        <v>11</v>
      </c>
      <c r="AD2185" s="17">
        <v>252</v>
      </c>
      <c r="AE2185" s="13">
        <f t="shared" si="1176"/>
        <v>1.001990132</v>
      </c>
      <c r="AF2185" s="2">
        <f t="shared" si="1179"/>
        <v>628.43938562999995</v>
      </c>
      <c r="AG2185" s="2">
        <f t="shared" si="1166"/>
        <v>655.54290911999999</v>
      </c>
      <c r="AH2185" s="3">
        <f t="shared" si="1167"/>
        <v>0</v>
      </c>
      <c r="AI2185" s="4" t="str">
        <f t="shared" si="1177"/>
        <v>A+J=</v>
      </c>
      <c r="AJ2185" s="11">
        <f t="shared" si="1173"/>
        <v>43357</v>
      </c>
      <c r="AK2185" s="11"/>
      <c r="AL2185" s="4"/>
      <c r="AM2185" s="1"/>
      <c r="AN2185" s="11"/>
      <c r="AO2185" s="1"/>
      <c r="AP2185" s="1"/>
      <c r="AQ2185" s="3"/>
      <c r="AR2185" s="3"/>
      <c r="AS2185" s="6"/>
      <c r="AT2185" s="1"/>
      <c r="AU2185" s="1"/>
      <c r="AV2185" s="1"/>
      <c r="AW2185" s="1"/>
      <c r="AX2185" s="1"/>
      <c r="AY2185" s="1"/>
      <c r="AZ2185" s="1"/>
      <c r="BA2185" s="1"/>
      <c r="BB2185" s="1"/>
    </row>
    <row r="2186" spans="1:54" x14ac:dyDescent="0.2">
      <c r="A2186" s="158">
        <f t="shared" si="1168"/>
        <v>43342</v>
      </c>
      <c r="B2186" s="2">
        <f t="shared" ref="B2186:B2249" si="1185">(W2186+AG2186)</f>
        <v>330161.34869149071</v>
      </c>
      <c r="C2186" s="2">
        <f t="shared" si="1169"/>
        <v>228019.35602681001</v>
      </c>
      <c r="D2186" s="2">
        <v>0</v>
      </c>
      <c r="E2186" s="73">
        <f t="shared" ref="E2186:E2249" si="1186">(C2186-D2186)</f>
        <v>228019.35602681001</v>
      </c>
      <c r="F2186" s="88">
        <f t="shared" si="1181"/>
        <v>5044.46</v>
      </c>
      <c r="G2186" s="3">
        <f>IF(AND(N2186=1,N2185&gt;1),VLOOKUP(A2185,[1]Plan1!$BK$81:$BM$259,3),G2185)</f>
        <v>5061.1099999999997</v>
      </c>
      <c r="H2186" s="11">
        <f t="shared" si="1182"/>
        <v>43266</v>
      </c>
      <c r="I2186" s="11">
        <f t="shared" si="1183"/>
        <v>43296</v>
      </c>
      <c r="J2186" s="12">
        <f t="shared" ref="J2186:J2249" si="1187">(G2186/F2186)-1</f>
        <v>3.3006506147337245E-3</v>
      </c>
      <c r="K2186" s="11">
        <f t="shared" si="1170"/>
        <v>43357</v>
      </c>
      <c r="L2186" s="11">
        <f t="shared" ref="L2186:L2249" si="1188">IF(A2186&gt;L2185,K2186,L2185)</f>
        <v>43357</v>
      </c>
      <c r="M2186" s="1">
        <f t="shared" si="1174"/>
        <v>22</v>
      </c>
      <c r="N2186" s="1">
        <f t="shared" ref="N2186:N2249" si="1189">(M2186-(NETWORKDAYS(A2186,L2186,$AN$194:$AN$348)-1))</f>
        <v>12</v>
      </c>
      <c r="O2186" s="2">
        <f t="shared" ref="O2186:O2249" si="1190">TRUNC((G2186/F2186)^TRUNC((N2186/M2186),9),8)</f>
        <v>1.0017990000000001</v>
      </c>
      <c r="P2186" s="13">
        <f t="shared" si="1184"/>
        <v>1.01260014</v>
      </c>
      <c r="Q2186" s="13">
        <f t="shared" si="1175"/>
        <v>1.4422215578226434</v>
      </c>
      <c r="R2186" s="2">
        <f t="shared" si="1180"/>
        <v>1.4448161100000001</v>
      </c>
      <c r="S2186" s="2">
        <f t="shared" si="1171"/>
        <v>1.3848725200000001</v>
      </c>
      <c r="T2186" s="2">
        <f t="shared" ref="T2186:T2249" si="1191">TRUNC(C2186*S2186,8)</f>
        <v>315777.74018962</v>
      </c>
      <c r="U2186" s="2">
        <f t="shared" ref="U2186:U2249" si="1192">(D2186*(S2186-1))</f>
        <v>0</v>
      </c>
      <c r="V2186" s="2">
        <f t="shared" ref="V2186:V2249" si="1193">(E2186*(R2186-1))</f>
        <v>101426.68295255071</v>
      </c>
      <c r="W2186" s="2">
        <f t="shared" ref="W2186:W2249" si="1194">(C2186+U2186+V2186)</f>
        <v>329446.03897936072</v>
      </c>
      <c r="X2186" s="17">
        <f t="shared" ref="X2186:X2249" si="1195">IF(VLOOKUP(A2186,AN$10:AU$190,8)=VLOOKUP(A2185,AN$10:AU$190,8),0,VLOOKUP(A2186,AN$10:AU$190,8))</f>
        <v>0</v>
      </c>
      <c r="Y2186" s="2">
        <f t="shared" ref="Y2186:Y2249" si="1196">IF(X2186&gt;0,VLOOKUP(A2186,AN$12:AR$190,5),0)</f>
        <v>0</v>
      </c>
      <c r="Z2186" s="72">
        <f t="shared" ref="Z2186:Z2249" si="1197">IF(X2186&gt;0,VLOOKUP($A2186,$AN$10:$AS$190,6),0)</f>
        <v>0</v>
      </c>
      <c r="AA2186" s="2">
        <f t="shared" si="1178"/>
        <v>0</v>
      </c>
      <c r="AB2186" s="12">
        <f t="shared" si="1172"/>
        <v>4.6600000000000003E-2</v>
      </c>
      <c r="AC2186" s="17">
        <f t="shared" ref="AC2186:AC2249" si="1198">N2186</f>
        <v>12</v>
      </c>
      <c r="AD2186" s="17">
        <v>252</v>
      </c>
      <c r="AE2186" s="13">
        <f t="shared" si="1176"/>
        <v>1.00217125</v>
      </c>
      <c r="AF2186" s="2">
        <f t="shared" si="1179"/>
        <v>685.63241837999999</v>
      </c>
      <c r="AG2186" s="2">
        <f t="shared" ref="AG2186:AG2249" si="1199">TRUNC((W2186*(AE2186-1)),8)</f>
        <v>715.30971212999998</v>
      </c>
      <c r="AH2186" s="3">
        <f t="shared" ref="AH2186:AH2249" si="1200">IF(AA2186&gt;0,AA2186+AF2186,0)</f>
        <v>0</v>
      </c>
      <c r="AI2186" s="4" t="str">
        <f t="shared" si="1177"/>
        <v>A+J=</v>
      </c>
      <c r="AJ2186" s="11">
        <f t="shared" si="1173"/>
        <v>43357</v>
      </c>
      <c r="AK2186" s="11"/>
      <c r="AL2186" s="4"/>
      <c r="AM2186" s="1"/>
      <c r="AN2186" s="11"/>
      <c r="AO2186" s="1"/>
      <c r="AP2186" s="1"/>
      <c r="AQ2186" s="3"/>
      <c r="AR2186" s="3"/>
      <c r="AS2186" s="6"/>
      <c r="AT2186" s="1"/>
      <c r="AU2186" s="1"/>
      <c r="AV2186" s="1"/>
      <c r="AW2186" s="1"/>
      <c r="AX2186" s="1"/>
      <c r="AY2186" s="1"/>
      <c r="AZ2186" s="1"/>
      <c r="BA2186" s="1"/>
      <c r="BB2186" s="1"/>
    </row>
    <row r="2187" spans="1:54" x14ac:dyDescent="0.2">
      <c r="A2187" s="158">
        <f t="shared" ref="A2187:A2250" si="1201">(A2186+1)</f>
        <v>43343</v>
      </c>
      <c r="B2187" s="2">
        <f t="shared" si="1185"/>
        <v>330270.491876602</v>
      </c>
      <c r="C2187" s="2">
        <f t="shared" ref="C2187:C2250" si="1202">TRUNC(IF(X2186&gt;0,VLOOKUP(A2186,$AN$12:$AO$190,2),C2186),8)</f>
        <v>228019.35602681001</v>
      </c>
      <c r="D2187" s="2">
        <v>0</v>
      </c>
      <c r="E2187" s="73">
        <f t="shared" si="1186"/>
        <v>228019.35602681001</v>
      </c>
      <c r="F2187" s="88">
        <f t="shared" si="1181"/>
        <v>5044.46</v>
      </c>
      <c r="G2187" s="3">
        <f>IF(AND(N2187=1,N2186&gt;1),VLOOKUP(A2186,[1]Plan1!$BK$81:$BM$259,3),G2186)</f>
        <v>5061.1099999999997</v>
      </c>
      <c r="H2187" s="11">
        <f t="shared" si="1182"/>
        <v>43266</v>
      </c>
      <c r="I2187" s="11">
        <f t="shared" si="1183"/>
        <v>43296</v>
      </c>
      <c r="J2187" s="12">
        <f t="shared" si="1187"/>
        <v>3.3006506147337245E-3</v>
      </c>
      <c r="K2187" s="11">
        <f t="shared" ref="K2187:K2250" si="1203">IF(DAY(A2187)=14,VLOOKUP(A2187,AR$194:AW$373,4),K2186)</f>
        <v>43357</v>
      </c>
      <c r="L2187" s="11">
        <f t="shared" si="1188"/>
        <v>43357</v>
      </c>
      <c r="M2187" s="1">
        <f t="shared" si="1174"/>
        <v>22</v>
      </c>
      <c r="N2187" s="1">
        <f t="shared" si="1189"/>
        <v>13</v>
      </c>
      <c r="O2187" s="2">
        <f t="shared" si="1190"/>
        <v>1.0019490600000001</v>
      </c>
      <c r="P2187" s="13">
        <f t="shared" si="1184"/>
        <v>1.01260014</v>
      </c>
      <c r="Q2187" s="13">
        <f t="shared" si="1175"/>
        <v>1.4422215578226434</v>
      </c>
      <c r="R2187" s="2">
        <f t="shared" si="1180"/>
        <v>1.44503253</v>
      </c>
      <c r="S2187" s="2">
        <f t="shared" ref="S2187:S2250" si="1204">IF(AND(X2187&gt;0,MONTH(A2187)=9),R2187,S2186)</f>
        <v>1.3848725200000001</v>
      </c>
      <c r="T2187" s="2">
        <f t="shared" si="1191"/>
        <v>315777.74018962</v>
      </c>
      <c r="U2187" s="2">
        <f t="shared" si="1192"/>
        <v>0</v>
      </c>
      <c r="V2187" s="2">
        <f t="shared" si="1193"/>
        <v>101476.03090158201</v>
      </c>
      <c r="W2187" s="2">
        <f t="shared" si="1194"/>
        <v>329495.38692839199</v>
      </c>
      <c r="X2187" s="17">
        <f t="shared" si="1195"/>
        <v>0</v>
      </c>
      <c r="Y2187" s="2">
        <f t="shared" si="1196"/>
        <v>0</v>
      </c>
      <c r="Z2187" s="72">
        <f t="shared" si="1197"/>
        <v>0</v>
      </c>
      <c r="AA2187" s="2">
        <f t="shared" si="1178"/>
        <v>0</v>
      </c>
      <c r="AB2187" s="12">
        <f t="shared" ref="AB2187:AB2250" si="1205">(AB2186)</f>
        <v>4.6600000000000003E-2</v>
      </c>
      <c r="AC2187" s="17">
        <f t="shared" si="1198"/>
        <v>13</v>
      </c>
      <c r="AD2187" s="17">
        <v>252</v>
      </c>
      <c r="AE2187" s="13">
        <f t="shared" si="1176"/>
        <v>1.0023523999999999</v>
      </c>
      <c r="AF2187" s="2">
        <f t="shared" si="1179"/>
        <v>742.83555602000001</v>
      </c>
      <c r="AG2187" s="2">
        <f t="shared" si="1199"/>
        <v>775.10494820999998</v>
      </c>
      <c r="AH2187" s="3">
        <f t="shared" si="1200"/>
        <v>0</v>
      </c>
      <c r="AI2187" s="4" t="str">
        <f t="shared" si="1177"/>
        <v>A+J=</v>
      </c>
      <c r="AJ2187" s="11">
        <f t="shared" ref="AJ2187:AJ2250" si="1206">IF(X2186&gt;0,VLOOKUP(A2186,$AN$10:$AW$190,9),AJ2186)</f>
        <v>43357</v>
      </c>
      <c r="AK2187" s="11"/>
      <c r="AL2187" s="4"/>
      <c r="AM2187" s="1"/>
      <c r="AN2187" s="11"/>
      <c r="AO2187" s="1"/>
      <c r="AP2187" s="1"/>
      <c r="AQ2187" s="3"/>
      <c r="AR2187" s="3"/>
      <c r="AS2187" s="6"/>
      <c r="AT2187" s="1"/>
      <c r="AU2187" s="1"/>
      <c r="AV2187" s="1"/>
      <c r="AW2187" s="1"/>
      <c r="AX2187" s="1"/>
      <c r="AY2187" s="1"/>
      <c r="AZ2187" s="1"/>
      <c r="BA2187" s="1"/>
      <c r="BB2187" s="1"/>
    </row>
    <row r="2188" spans="1:54" x14ac:dyDescent="0.2">
      <c r="A2188" s="158">
        <f t="shared" si="1201"/>
        <v>43344</v>
      </c>
      <c r="B2188" s="2">
        <f t="shared" si="1185"/>
        <v>330379.67295932758</v>
      </c>
      <c r="C2188" s="2">
        <f t="shared" si="1202"/>
        <v>228019.35602681001</v>
      </c>
      <c r="D2188" s="2">
        <v>0</v>
      </c>
      <c r="E2188" s="73">
        <f t="shared" si="1186"/>
        <v>228019.35602681001</v>
      </c>
      <c r="F2188" s="88">
        <f t="shared" si="1181"/>
        <v>5044.46</v>
      </c>
      <c r="G2188" s="3">
        <f>IF(AND(N2188=1,N2187&gt;1),VLOOKUP(A2187,[1]Plan1!$BK$81:$BM$259,3),G2187)</f>
        <v>5061.1099999999997</v>
      </c>
      <c r="H2188" s="11">
        <f t="shared" si="1182"/>
        <v>43266</v>
      </c>
      <c r="I2188" s="11">
        <f t="shared" si="1183"/>
        <v>43296</v>
      </c>
      <c r="J2188" s="12">
        <f t="shared" si="1187"/>
        <v>3.3006506147337245E-3</v>
      </c>
      <c r="K2188" s="11">
        <f t="shared" si="1203"/>
        <v>43357</v>
      </c>
      <c r="L2188" s="11">
        <f t="shared" si="1188"/>
        <v>43357</v>
      </c>
      <c r="M2188" s="1">
        <f t="shared" si="1174"/>
        <v>22</v>
      </c>
      <c r="N2188" s="1">
        <f t="shared" si="1189"/>
        <v>14</v>
      </c>
      <c r="O2188" s="2">
        <f t="shared" si="1190"/>
        <v>1.00209915</v>
      </c>
      <c r="P2188" s="13">
        <f t="shared" si="1184"/>
        <v>1.01260014</v>
      </c>
      <c r="Q2188" s="13">
        <f t="shared" si="1175"/>
        <v>1.4422215578226434</v>
      </c>
      <c r="R2188" s="2">
        <f t="shared" si="1180"/>
        <v>1.4452489900000001</v>
      </c>
      <c r="S2188" s="2">
        <f t="shared" si="1204"/>
        <v>1.3848725200000001</v>
      </c>
      <c r="T2188" s="2">
        <f t="shared" si="1191"/>
        <v>315777.74018962</v>
      </c>
      <c r="U2188" s="2">
        <f t="shared" si="1192"/>
        <v>0</v>
      </c>
      <c r="V2188" s="2">
        <f t="shared" si="1193"/>
        <v>101525.38797138758</v>
      </c>
      <c r="W2188" s="2">
        <f t="shared" si="1194"/>
        <v>329544.74399819761</v>
      </c>
      <c r="X2188" s="17">
        <f t="shared" si="1195"/>
        <v>0</v>
      </c>
      <c r="Y2188" s="2">
        <f t="shared" si="1196"/>
        <v>0</v>
      </c>
      <c r="Z2188" s="72">
        <f t="shared" si="1197"/>
        <v>0</v>
      </c>
      <c r="AA2188" s="2">
        <f t="shared" si="1178"/>
        <v>0</v>
      </c>
      <c r="AB2188" s="12">
        <f t="shared" si="1205"/>
        <v>4.6600000000000003E-2</v>
      </c>
      <c r="AC2188" s="17">
        <f t="shared" si="1198"/>
        <v>14</v>
      </c>
      <c r="AD2188" s="17">
        <v>252</v>
      </c>
      <c r="AE2188" s="13">
        <f t="shared" si="1176"/>
        <v>1.002533583</v>
      </c>
      <c r="AF2188" s="2">
        <f t="shared" si="1179"/>
        <v>800.04911431999994</v>
      </c>
      <c r="AG2188" s="2">
        <f t="shared" si="1199"/>
        <v>834.92896112999995</v>
      </c>
      <c r="AH2188" s="3">
        <f t="shared" si="1200"/>
        <v>0</v>
      </c>
      <c r="AI2188" s="4" t="str">
        <f t="shared" si="1177"/>
        <v>A+J=</v>
      </c>
      <c r="AJ2188" s="11">
        <f t="shared" si="1206"/>
        <v>43357</v>
      </c>
      <c r="AK2188" s="11"/>
      <c r="AL2188" s="4"/>
      <c r="AM2188" s="1"/>
      <c r="AN2188" s="11"/>
      <c r="AO2188" s="1"/>
      <c r="AP2188" s="1"/>
      <c r="AQ2188" s="3"/>
      <c r="AR2188" s="3"/>
      <c r="AS2188" s="6"/>
      <c r="AT2188" s="1"/>
      <c r="AU2188" s="1"/>
      <c r="AV2188" s="1"/>
      <c r="AW2188" s="1"/>
      <c r="AX2188" s="1"/>
      <c r="AY2188" s="1"/>
      <c r="AZ2188" s="1"/>
      <c r="BA2188" s="1"/>
      <c r="BB2188" s="1"/>
    </row>
    <row r="2189" spans="1:54" x14ac:dyDescent="0.2">
      <c r="A2189" s="158">
        <f t="shared" si="1201"/>
        <v>43345</v>
      </c>
      <c r="B2189" s="2">
        <f t="shared" si="1185"/>
        <v>330379.67295932758</v>
      </c>
      <c r="C2189" s="2">
        <f t="shared" si="1202"/>
        <v>228019.35602681001</v>
      </c>
      <c r="D2189" s="2">
        <v>0</v>
      </c>
      <c r="E2189" s="73">
        <f t="shared" si="1186"/>
        <v>228019.35602681001</v>
      </c>
      <c r="F2189" s="88">
        <f t="shared" si="1181"/>
        <v>5044.46</v>
      </c>
      <c r="G2189" s="3">
        <f>IF(AND(N2189=1,N2188&gt;1),VLOOKUP(A2188,[1]Plan1!$BK$81:$BM$259,3),G2188)</f>
        <v>5061.1099999999997</v>
      </c>
      <c r="H2189" s="11">
        <f t="shared" si="1182"/>
        <v>43266</v>
      </c>
      <c r="I2189" s="11">
        <f t="shared" si="1183"/>
        <v>43296</v>
      </c>
      <c r="J2189" s="12">
        <f t="shared" si="1187"/>
        <v>3.3006506147337245E-3</v>
      </c>
      <c r="K2189" s="11">
        <f t="shared" si="1203"/>
        <v>43357</v>
      </c>
      <c r="L2189" s="11">
        <f t="shared" si="1188"/>
        <v>43357</v>
      </c>
      <c r="M2189" s="1">
        <f t="shared" si="1174"/>
        <v>22</v>
      </c>
      <c r="N2189" s="1">
        <f t="shared" si="1189"/>
        <v>14</v>
      </c>
      <c r="O2189" s="2">
        <f t="shared" si="1190"/>
        <v>1.00209915</v>
      </c>
      <c r="P2189" s="13">
        <f t="shared" si="1184"/>
        <v>1.01260014</v>
      </c>
      <c r="Q2189" s="13">
        <f t="shared" si="1175"/>
        <v>1.4422215578226434</v>
      </c>
      <c r="R2189" s="2">
        <f t="shared" si="1180"/>
        <v>1.4452489900000001</v>
      </c>
      <c r="S2189" s="2">
        <f t="shared" si="1204"/>
        <v>1.3848725200000001</v>
      </c>
      <c r="T2189" s="2">
        <f t="shared" si="1191"/>
        <v>315777.74018962</v>
      </c>
      <c r="U2189" s="2">
        <f t="shared" si="1192"/>
        <v>0</v>
      </c>
      <c r="V2189" s="2">
        <f t="shared" si="1193"/>
        <v>101525.38797138758</v>
      </c>
      <c r="W2189" s="2">
        <f t="shared" si="1194"/>
        <v>329544.74399819761</v>
      </c>
      <c r="X2189" s="17">
        <f t="shared" si="1195"/>
        <v>0</v>
      </c>
      <c r="Y2189" s="2">
        <f t="shared" si="1196"/>
        <v>0</v>
      </c>
      <c r="Z2189" s="72">
        <f t="shared" si="1197"/>
        <v>0</v>
      </c>
      <c r="AA2189" s="2">
        <f t="shared" si="1178"/>
        <v>0</v>
      </c>
      <c r="AB2189" s="12">
        <f t="shared" si="1205"/>
        <v>4.6600000000000003E-2</v>
      </c>
      <c r="AC2189" s="17">
        <f t="shared" si="1198"/>
        <v>14</v>
      </c>
      <c r="AD2189" s="17">
        <v>252</v>
      </c>
      <c r="AE2189" s="13">
        <f t="shared" si="1176"/>
        <v>1.002533583</v>
      </c>
      <c r="AF2189" s="2">
        <f t="shared" si="1179"/>
        <v>800.04911431999994</v>
      </c>
      <c r="AG2189" s="2">
        <f t="shared" si="1199"/>
        <v>834.92896112999995</v>
      </c>
      <c r="AH2189" s="3">
        <f t="shared" si="1200"/>
        <v>0</v>
      </c>
      <c r="AI2189" s="4" t="str">
        <f t="shared" si="1177"/>
        <v>A+J=</v>
      </c>
      <c r="AJ2189" s="11">
        <f t="shared" si="1206"/>
        <v>43357</v>
      </c>
      <c r="AK2189" s="11"/>
      <c r="AL2189" s="4"/>
      <c r="AM2189" s="1"/>
      <c r="AN2189" s="11"/>
      <c r="AO2189" s="1"/>
      <c r="AP2189" s="1"/>
      <c r="AQ2189" s="3"/>
      <c r="AR2189" s="3"/>
      <c r="AS2189" s="6"/>
      <c r="AT2189" s="1"/>
      <c r="AU2189" s="1"/>
      <c r="AV2189" s="1"/>
      <c r="AW2189" s="1"/>
      <c r="AX2189" s="1"/>
      <c r="AY2189" s="1"/>
      <c r="AZ2189" s="1"/>
      <c r="BA2189" s="1"/>
      <c r="BB2189" s="1"/>
    </row>
    <row r="2190" spans="1:54" x14ac:dyDescent="0.2">
      <c r="A2190" s="158">
        <f t="shared" si="1201"/>
        <v>43346</v>
      </c>
      <c r="B2190" s="2">
        <f t="shared" si="1185"/>
        <v>330379.67295932758</v>
      </c>
      <c r="C2190" s="2">
        <f t="shared" si="1202"/>
        <v>228019.35602681001</v>
      </c>
      <c r="D2190" s="2">
        <v>0</v>
      </c>
      <c r="E2190" s="73">
        <f t="shared" si="1186"/>
        <v>228019.35602681001</v>
      </c>
      <c r="F2190" s="88">
        <f t="shared" si="1181"/>
        <v>5044.46</v>
      </c>
      <c r="G2190" s="3">
        <f>IF(AND(N2190=1,N2189&gt;1),VLOOKUP(A2189,[1]Plan1!$BK$81:$BM$259,3),G2189)</f>
        <v>5061.1099999999997</v>
      </c>
      <c r="H2190" s="11">
        <f t="shared" si="1182"/>
        <v>43266</v>
      </c>
      <c r="I2190" s="11">
        <f t="shared" si="1183"/>
        <v>43296</v>
      </c>
      <c r="J2190" s="12">
        <f t="shared" si="1187"/>
        <v>3.3006506147337245E-3</v>
      </c>
      <c r="K2190" s="11">
        <f t="shared" si="1203"/>
        <v>43357</v>
      </c>
      <c r="L2190" s="11">
        <f t="shared" si="1188"/>
        <v>43357</v>
      </c>
      <c r="M2190" s="1">
        <f t="shared" si="1174"/>
        <v>22</v>
      </c>
      <c r="N2190" s="1">
        <f t="shared" si="1189"/>
        <v>14</v>
      </c>
      <c r="O2190" s="2">
        <f t="shared" si="1190"/>
        <v>1.00209915</v>
      </c>
      <c r="P2190" s="13">
        <f t="shared" si="1184"/>
        <v>1.01260014</v>
      </c>
      <c r="Q2190" s="13">
        <f t="shared" si="1175"/>
        <v>1.4422215578226434</v>
      </c>
      <c r="R2190" s="2">
        <f t="shared" si="1180"/>
        <v>1.4452489900000001</v>
      </c>
      <c r="S2190" s="2">
        <f t="shared" si="1204"/>
        <v>1.3848725200000001</v>
      </c>
      <c r="T2190" s="2">
        <f t="shared" si="1191"/>
        <v>315777.74018962</v>
      </c>
      <c r="U2190" s="2">
        <f t="shared" si="1192"/>
        <v>0</v>
      </c>
      <c r="V2190" s="2">
        <f t="shared" si="1193"/>
        <v>101525.38797138758</v>
      </c>
      <c r="W2190" s="2">
        <f t="shared" si="1194"/>
        <v>329544.74399819761</v>
      </c>
      <c r="X2190" s="17">
        <f t="shared" si="1195"/>
        <v>0</v>
      </c>
      <c r="Y2190" s="2">
        <f t="shared" si="1196"/>
        <v>0</v>
      </c>
      <c r="Z2190" s="72">
        <f t="shared" si="1197"/>
        <v>0</v>
      </c>
      <c r="AA2190" s="2">
        <f t="shared" si="1178"/>
        <v>0</v>
      </c>
      <c r="AB2190" s="12">
        <f t="shared" si="1205"/>
        <v>4.6600000000000003E-2</v>
      </c>
      <c r="AC2190" s="17">
        <f t="shared" si="1198"/>
        <v>14</v>
      </c>
      <c r="AD2190" s="17">
        <v>252</v>
      </c>
      <c r="AE2190" s="13">
        <f t="shared" si="1176"/>
        <v>1.002533583</v>
      </c>
      <c r="AF2190" s="2">
        <f t="shared" si="1179"/>
        <v>800.04911431999994</v>
      </c>
      <c r="AG2190" s="2">
        <f t="shared" si="1199"/>
        <v>834.92896112999995</v>
      </c>
      <c r="AH2190" s="3">
        <f t="shared" si="1200"/>
        <v>0</v>
      </c>
      <c r="AI2190" s="4" t="str">
        <f t="shared" si="1177"/>
        <v>A+J=</v>
      </c>
      <c r="AJ2190" s="11">
        <f t="shared" si="1206"/>
        <v>43357</v>
      </c>
      <c r="AK2190" s="11"/>
      <c r="AL2190" s="4"/>
      <c r="AM2190" s="1"/>
      <c r="AN2190" s="11"/>
      <c r="AO2190" s="1"/>
      <c r="AP2190" s="1"/>
      <c r="AQ2190" s="3"/>
      <c r="AR2190" s="3"/>
      <c r="AS2190" s="6"/>
      <c r="AT2190" s="1"/>
      <c r="AU2190" s="1"/>
      <c r="AV2190" s="1"/>
      <c r="AW2190" s="1"/>
      <c r="AX2190" s="1"/>
      <c r="AY2190" s="1"/>
      <c r="AZ2190" s="1"/>
      <c r="BA2190" s="1"/>
      <c r="BB2190" s="1"/>
    </row>
    <row r="2191" spans="1:54" x14ac:dyDescent="0.2">
      <c r="A2191" s="158">
        <f t="shared" si="1201"/>
        <v>43347</v>
      </c>
      <c r="B2191" s="2">
        <f t="shared" si="1185"/>
        <v>330488.88933354383</v>
      </c>
      <c r="C2191" s="2">
        <f t="shared" si="1202"/>
        <v>228019.35602681001</v>
      </c>
      <c r="D2191" s="2">
        <v>0</v>
      </c>
      <c r="E2191" s="73">
        <f t="shared" si="1186"/>
        <v>228019.35602681001</v>
      </c>
      <c r="F2191" s="88">
        <f t="shared" si="1181"/>
        <v>5044.46</v>
      </c>
      <c r="G2191" s="3">
        <f>IF(AND(N2191=1,N2190&gt;1),VLOOKUP(A2190,[1]Plan1!$BK$81:$BM$259,3),G2190)</f>
        <v>5061.1099999999997</v>
      </c>
      <c r="H2191" s="11">
        <f t="shared" si="1182"/>
        <v>43266</v>
      </c>
      <c r="I2191" s="11">
        <f t="shared" si="1183"/>
        <v>43296</v>
      </c>
      <c r="J2191" s="12">
        <f t="shared" si="1187"/>
        <v>3.3006506147337245E-3</v>
      </c>
      <c r="K2191" s="11">
        <f t="shared" si="1203"/>
        <v>43357</v>
      </c>
      <c r="L2191" s="11">
        <f t="shared" si="1188"/>
        <v>43357</v>
      </c>
      <c r="M2191" s="1">
        <f t="shared" si="1174"/>
        <v>22</v>
      </c>
      <c r="N2191" s="1">
        <f t="shared" si="1189"/>
        <v>15</v>
      </c>
      <c r="O2191" s="2">
        <f t="shared" si="1190"/>
        <v>1.0022492599999999</v>
      </c>
      <c r="P2191" s="13">
        <f t="shared" si="1184"/>
        <v>1.01260014</v>
      </c>
      <c r="Q2191" s="13">
        <f t="shared" si="1175"/>
        <v>1.4422215578226434</v>
      </c>
      <c r="R2191" s="2">
        <f t="shared" si="1180"/>
        <v>1.44546548</v>
      </c>
      <c r="S2191" s="2">
        <f t="shared" si="1204"/>
        <v>1.3848725200000001</v>
      </c>
      <c r="T2191" s="2">
        <f t="shared" si="1191"/>
        <v>315777.74018962</v>
      </c>
      <c r="U2191" s="2">
        <f t="shared" si="1192"/>
        <v>0</v>
      </c>
      <c r="V2191" s="2">
        <f t="shared" si="1193"/>
        <v>101574.7518817738</v>
      </c>
      <c r="W2191" s="2">
        <f t="shared" si="1194"/>
        <v>329594.10790858383</v>
      </c>
      <c r="X2191" s="17">
        <f t="shared" si="1195"/>
        <v>0</v>
      </c>
      <c r="Y2191" s="2">
        <f t="shared" si="1196"/>
        <v>0</v>
      </c>
      <c r="Z2191" s="72">
        <f t="shared" si="1197"/>
        <v>0</v>
      </c>
      <c r="AA2191" s="2">
        <f t="shared" si="1178"/>
        <v>0</v>
      </c>
      <c r="AB2191" s="12">
        <f t="shared" si="1205"/>
        <v>4.6600000000000003E-2</v>
      </c>
      <c r="AC2191" s="17">
        <f t="shared" si="1198"/>
        <v>15</v>
      </c>
      <c r="AD2191" s="17">
        <v>252</v>
      </c>
      <c r="AE2191" s="13">
        <f t="shared" si="1176"/>
        <v>1.002714798</v>
      </c>
      <c r="AF2191" s="2">
        <f t="shared" si="1179"/>
        <v>857.27277750999997</v>
      </c>
      <c r="AG2191" s="2">
        <f t="shared" si="1199"/>
        <v>894.78142495999998</v>
      </c>
      <c r="AH2191" s="3">
        <f t="shared" si="1200"/>
        <v>0</v>
      </c>
      <c r="AI2191" s="4" t="str">
        <f t="shared" si="1177"/>
        <v>A+J=</v>
      </c>
      <c r="AJ2191" s="11">
        <f t="shared" si="1206"/>
        <v>43357</v>
      </c>
      <c r="AK2191" s="11"/>
      <c r="AL2191" s="4"/>
      <c r="AM2191" s="1"/>
      <c r="AN2191" s="11"/>
      <c r="AO2191" s="1"/>
      <c r="AP2191" s="1"/>
      <c r="AQ2191" s="3"/>
      <c r="AR2191" s="3"/>
      <c r="AS2191" s="6"/>
      <c r="AT2191" s="1"/>
      <c r="AU2191" s="1"/>
      <c r="AV2191" s="1"/>
      <c r="AW2191" s="1"/>
      <c r="AX2191" s="1"/>
      <c r="AY2191" s="1"/>
      <c r="AZ2191" s="1"/>
      <c r="BA2191" s="1"/>
      <c r="BB2191" s="1"/>
    </row>
    <row r="2192" spans="1:54" x14ac:dyDescent="0.2">
      <c r="A2192" s="158">
        <f t="shared" si="1201"/>
        <v>43348</v>
      </c>
      <c r="B2192" s="2">
        <f t="shared" si="1185"/>
        <v>330598.1416669907</v>
      </c>
      <c r="C2192" s="2">
        <f t="shared" si="1202"/>
        <v>228019.35602681001</v>
      </c>
      <c r="D2192" s="2">
        <v>0</v>
      </c>
      <c r="E2192" s="73">
        <f t="shared" si="1186"/>
        <v>228019.35602681001</v>
      </c>
      <c r="F2192" s="88">
        <f t="shared" si="1181"/>
        <v>5044.46</v>
      </c>
      <c r="G2192" s="3">
        <f>IF(AND(N2192=1,N2191&gt;1),VLOOKUP(A2191,[1]Plan1!$BK$81:$BM$259,3),G2191)</f>
        <v>5061.1099999999997</v>
      </c>
      <c r="H2192" s="11">
        <f t="shared" si="1182"/>
        <v>43266</v>
      </c>
      <c r="I2192" s="11">
        <f t="shared" si="1183"/>
        <v>43296</v>
      </c>
      <c r="J2192" s="12">
        <f t="shared" si="1187"/>
        <v>3.3006506147337245E-3</v>
      </c>
      <c r="K2192" s="11">
        <f t="shared" si="1203"/>
        <v>43357</v>
      </c>
      <c r="L2192" s="11">
        <f t="shared" si="1188"/>
        <v>43357</v>
      </c>
      <c r="M2192" s="1">
        <f t="shared" si="1174"/>
        <v>22</v>
      </c>
      <c r="N2192" s="1">
        <f t="shared" si="1189"/>
        <v>16</v>
      </c>
      <c r="O2192" s="2">
        <f t="shared" si="1190"/>
        <v>1.0023993899999999</v>
      </c>
      <c r="P2192" s="13">
        <f t="shared" si="1184"/>
        <v>1.01260014</v>
      </c>
      <c r="Q2192" s="13">
        <f t="shared" si="1175"/>
        <v>1.4422215578226434</v>
      </c>
      <c r="R2192" s="2">
        <f t="shared" si="1180"/>
        <v>1.4456819999999999</v>
      </c>
      <c r="S2192" s="2">
        <f t="shared" si="1204"/>
        <v>1.3848725200000001</v>
      </c>
      <c r="T2192" s="2">
        <f t="shared" si="1191"/>
        <v>315777.74018962</v>
      </c>
      <c r="U2192" s="2">
        <f t="shared" si="1192"/>
        <v>0</v>
      </c>
      <c r="V2192" s="2">
        <f t="shared" si="1193"/>
        <v>101624.12263274072</v>
      </c>
      <c r="W2192" s="2">
        <f t="shared" si="1194"/>
        <v>329643.47865955072</v>
      </c>
      <c r="X2192" s="17">
        <f t="shared" si="1195"/>
        <v>0</v>
      </c>
      <c r="Y2192" s="2">
        <f t="shared" si="1196"/>
        <v>0</v>
      </c>
      <c r="Z2192" s="72">
        <f t="shared" si="1197"/>
        <v>0</v>
      </c>
      <c r="AA2192" s="2">
        <f t="shared" si="1178"/>
        <v>0</v>
      </c>
      <c r="AB2192" s="12">
        <f t="shared" si="1205"/>
        <v>4.6600000000000003E-2</v>
      </c>
      <c r="AC2192" s="17">
        <f t="shared" si="1198"/>
        <v>16</v>
      </c>
      <c r="AD2192" s="17">
        <v>252</v>
      </c>
      <c r="AE2192" s="13">
        <f t="shared" si="1176"/>
        <v>1.0028960469999999</v>
      </c>
      <c r="AF2192" s="2">
        <f t="shared" si="1179"/>
        <v>914.50717713999995</v>
      </c>
      <c r="AG2192" s="2">
        <f t="shared" si="1199"/>
        <v>954.66300744</v>
      </c>
      <c r="AH2192" s="3">
        <f t="shared" si="1200"/>
        <v>0</v>
      </c>
      <c r="AI2192" s="4" t="str">
        <f t="shared" si="1177"/>
        <v>A+J=</v>
      </c>
      <c r="AJ2192" s="11">
        <f t="shared" si="1206"/>
        <v>43357</v>
      </c>
      <c r="AK2192" s="11"/>
      <c r="AL2192" s="4"/>
      <c r="AM2192" s="1"/>
      <c r="AN2192" s="11"/>
      <c r="AO2192" s="1"/>
      <c r="AP2192" s="1"/>
      <c r="AQ2192" s="3"/>
      <c r="AR2192" s="3"/>
      <c r="AS2192" s="6"/>
      <c r="AT2192" s="1"/>
      <c r="AU2192" s="1"/>
      <c r="AV2192" s="1"/>
      <c r="AW2192" s="1"/>
      <c r="AX2192" s="1"/>
      <c r="AY2192" s="1"/>
      <c r="AZ2192" s="1"/>
      <c r="BA2192" s="1"/>
      <c r="BB2192" s="1"/>
    </row>
    <row r="2193" spans="1:154" x14ac:dyDescent="0.2">
      <c r="A2193" s="158">
        <f t="shared" si="1201"/>
        <v>43349</v>
      </c>
      <c r="B2193" s="2">
        <f t="shared" si="1185"/>
        <v>330707.42930903833</v>
      </c>
      <c r="C2193" s="2">
        <f t="shared" si="1202"/>
        <v>228019.35602681001</v>
      </c>
      <c r="D2193" s="2">
        <v>0</v>
      </c>
      <c r="E2193" s="73">
        <f t="shared" si="1186"/>
        <v>228019.35602681001</v>
      </c>
      <c r="F2193" s="88">
        <f t="shared" si="1181"/>
        <v>5044.46</v>
      </c>
      <c r="G2193" s="3">
        <f>IF(AND(N2193=1,N2192&gt;1),VLOOKUP(A2192,[1]Plan1!$BK$81:$BM$259,3),G2192)</f>
        <v>5061.1099999999997</v>
      </c>
      <c r="H2193" s="11">
        <f t="shared" si="1182"/>
        <v>43266</v>
      </c>
      <c r="I2193" s="11">
        <f t="shared" si="1183"/>
        <v>43296</v>
      </c>
      <c r="J2193" s="12">
        <f t="shared" si="1187"/>
        <v>3.3006506147337245E-3</v>
      </c>
      <c r="K2193" s="11">
        <f t="shared" si="1203"/>
        <v>43357</v>
      </c>
      <c r="L2193" s="11">
        <f t="shared" si="1188"/>
        <v>43357</v>
      </c>
      <c r="M2193" s="1">
        <f t="shared" si="1174"/>
        <v>22</v>
      </c>
      <c r="N2193" s="1">
        <f t="shared" si="1189"/>
        <v>17</v>
      </c>
      <c r="O2193" s="2">
        <f t="shared" si="1190"/>
        <v>1.00254954</v>
      </c>
      <c r="P2193" s="13">
        <f t="shared" si="1184"/>
        <v>1.01260014</v>
      </c>
      <c r="Q2193" s="13">
        <f t="shared" si="1175"/>
        <v>1.4422215578226434</v>
      </c>
      <c r="R2193" s="2">
        <f t="shared" si="1180"/>
        <v>1.4458985499999999</v>
      </c>
      <c r="S2193" s="2">
        <f t="shared" si="1204"/>
        <v>1.3848725200000001</v>
      </c>
      <c r="T2193" s="2">
        <f t="shared" si="1191"/>
        <v>315777.74018962</v>
      </c>
      <c r="U2193" s="2">
        <f t="shared" si="1192"/>
        <v>0</v>
      </c>
      <c r="V2193" s="2">
        <f t="shared" si="1193"/>
        <v>101673.50022428832</v>
      </c>
      <c r="W2193" s="2">
        <f t="shared" si="1194"/>
        <v>329692.85625109833</v>
      </c>
      <c r="X2193" s="17">
        <f t="shared" si="1195"/>
        <v>0</v>
      </c>
      <c r="Y2193" s="2">
        <f t="shared" si="1196"/>
        <v>0</v>
      </c>
      <c r="Z2193" s="72">
        <f t="shared" si="1197"/>
        <v>0</v>
      </c>
      <c r="AA2193" s="2">
        <f t="shared" si="1178"/>
        <v>0</v>
      </c>
      <c r="AB2193" s="12">
        <f t="shared" si="1205"/>
        <v>4.6600000000000003E-2</v>
      </c>
      <c r="AC2193" s="17">
        <f t="shared" si="1198"/>
        <v>17</v>
      </c>
      <c r="AD2193" s="17">
        <v>252</v>
      </c>
      <c r="AE2193" s="13">
        <f t="shared" si="1176"/>
        <v>1.003077328</v>
      </c>
      <c r="AF2193" s="2">
        <f t="shared" si="1179"/>
        <v>971.75168166000003</v>
      </c>
      <c r="AG2193" s="2">
        <f t="shared" si="1199"/>
        <v>1014.57305794</v>
      </c>
      <c r="AH2193" s="3">
        <f t="shared" si="1200"/>
        <v>0</v>
      </c>
      <c r="AI2193" s="4" t="str">
        <f t="shared" si="1177"/>
        <v>A+J=</v>
      </c>
      <c r="AJ2193" s="11">
        <f t="shared" si="1206"/>
        <v>43357</v>
      </c>
      <c r="AK2193" s="11"/>
      <c r="AL2193" s="4"/>
      <c r="AM2193" s="1"/>
      <c r="AN2193" s="11"/>
      <c r="AO2193" s="1"/>
      <c r="AP2193" s="1"/>
      <c r="AQ2193" s="3"/>
      <c r="AR2193" s="3"/>
      <c r="AS2193" s="6"/>
      <c r="AT2193" s="1"/>
      <c r="AU2193" s="1"/>
      <c r="AV2193" s="1"/>
      <c r="AW2193" s="1"/>
      <c r="AX2193" s="1"/>
      <c r="AY2193" s="1"/>
      <c r="AZ2193" s="1"/>
      <c r="BA2193" s="1"/>
      <c r="BB2193" s="1"/>
    </row>
    <row r="2194" spans="1:154" x14ac:dyDescent="0.2">
      <c r="A2194" s="158">
        <f t="shared" si="1201"/>
        <v>43350</v>
      </c>
      <c r="B2194" s="2">
        <f t="shared" si="1185"/>
        <v>330816.75717313378</v>
      </c>
      <c r="C2194" s="2">
        <f t="shared" si="1202"/>
        <v>228019.35602681001</v>
      </c>
      <c r="D2194" s="2">
        <v>0</v>
      </c>
      <c r="E2194" s="73">
        <f t="shared" si="1186"/>
        <v>228019.35602681001</v>
      </c>
      <c r="F2194" s="88">
        <f t="shared" si="1181"/>
        <v>5044.46</v>
      </c>
      <c r="G2194" s="3">
        <f>IF(AND(N2194=1,N2193&gt;1),VLOOKUP(A2193,[1]Plan1!$BK$81:$BM$259,3),G2193)</f>
        <v>5061.1099999999997</v>
      </c>
      <c r="H2194" s="11">
        <f t="shared" si="1182"/>
        <v>43266</v>
      </c>
      <c r="I2194" s="11">
        <f t="shared" si="1183"/>
        <v>43296</v>
      </c>
      <c r="J2194" s="12">
        <f t="shared" si="1187"/>
        <v>3.3006506147337245E-3</v>
      </c>
      <c r="K2194" s="11">
        <f t="shared" si="1203"/>
        <v>43357</v>
      </c>
      <c r="L2194" s="11">
        <f t="shared" si="1188"/>
        <v>43357</v>
      </c>
      <c r="M2194" s="1">
        <f t="shared" si="1174"/>
        <v>22</v>
      </c>
      <c r="N2194" s="1">
        <f t="shared" si="1189"/>
        <v>18</v>
      </c>
      <c r="O2194" s="2">
        <f t="shared" si="1190"/>
        <v>1.0026997200000001</v>
      </c>
      <c r="P2194" s="13">
        <f t="shared" si="1184"/>
        <v>1.01260014</v>
      </c>
      <c r="Q2194" s="13">
        <f t="shared" si="1175"/>
        <v>1.4422215578226434</v>
      </c>
      <c r="R2194" s="2">
        <f t="shared" si="1180"/>
        <v>1.44611515</v>
      </c>
      <c r="S2194" s="2">
        <f t="shared" si="1204"/>
        <v>1.3848725200000001</v>
      </c>
      <c r="T2194" s="2">
        <f t="shared" si="1191"/>
        <v>315777.74018962</v>
      </c>
      <c r="U2194" s="2">
        <f t="shared" si="1192"/>
        <v>0</v>
      </c>
      <c r="V2194" s="2">
        <f t="shared" si="1193"/>
        <v>101722.88921680376</v>
      </c>
      <c r="W2194" s="2">
        <f t="shared" si="1194"/>
        <v>329742.24524361378</v>
      </c>
      <c r="X2194" s="17">
        <f t="shared" si="1195"/>
        <v>0</v>
      </c>
      <c r="Y2194" s="2">
        <f t="shared" si="1196"/>
        <v>0</v>
      </c>
      <c r="Z2194" s="72">
        <f t="shared" si="1197"/>
        <v>0</v>
      </c>
      <c r="AA2194" s="2">
        <f t="shared" si="1178"/>
        <v>0</v>
      </c>
      <c r="AB2194" s="12">
        <f t="shared" si="1205"/>
        <v>4.6600000000000003E-2</v>
      </c>
      <c r="AC2194" s="17">
        <f t="shared" si="1198"/>
        <v>18</v>
      </c>
      <c r="AD2194" s="17">
        <v>252</v>
      </c>
      <c r="AE2194" s="13">
        <f t="shared" si="1176"/>
        <v>1.003258642</v>
      </c>
      <c r="AF2194" s="2">
        <f t="shared" si="1179"/>
        <v>1029.0066068399999</v>
      </c>
      <c r="AG2194" s="2">
        <f t="shared" si="1199"/>
        <v>1074.51192952</v>
      </c>
      <c r="AH2194" s="3">
        <f t="shared" si="1200"/>
        <v>0</v>
      </c>
      <c r="AI2194" s="4" t="str">
        <f t="shared" si="1177"/>
        <v>A+J=</v>
      </c>
      <c r="AJ2194" s="11">
        <f t="shared" si="1206"/>
        <v>43357</v>
      </c>
      <c r="AK2194" s="11"/>
      <c r="AL2194" s="4"/>
      <c r="AM2194" s="1"/>
      <c r="AN2194" s="11"/>
      <c r="AO2194" s="1"/>
      <c r="AP2194" s="1"/>
      <c r="AQ2194" s="3"/>
      <c r="AR2194" s="3"/>
      <c r="AS2194" s="6"/>
      <c r="AT2194" s="1"/>
      <c r="AU2194" s="1"/>
      <c r="AV2194" s="1"/>
      <c r="AW2194" s="1"/>
      <c r="AX2194" s="1"/>
      <c r="AY2194" s="1"/>
      <c r="AZ2194" s="1"/>
      <c r="BA2194" s="1"/>
      <c r="BB2194" s="1"/>
    </row>
    <row r="2195" spans="1:154" x14ac:dyDescent="0.2">
      <c r="A2195" s="158">
        <f t="shared" si="1201"/>
        <v>43351</v>
      </c>
      <c r="B2195" s="2">
        <f t="shared" si="1185"/>
        <v>330816.75717313378</v>
      </c>
      <c r="C2195" s="2">
        <f t="shared" si="1202"/>
        <v>228019.35602681001</v>
      </c>
      <c r="D2195" s="2">
        <v>0</v>
      </c>
      <c r="E2195" s="73">
        <f t="shared" si="1186"/>
        <v>228019.35602681001</v>
      </c>
      <c r="F2195" s="88">
        <f t="shared" si="1181"/>
        <v>5044.46</v>
      </c>
      <c r="G2195" s="3">
        <f>IF(AND(N2195=1,N2194&gt;1),VLOOKUP(A2194,[1]Plan1!$BK$81:$BM$259,3),G2194)</f>
        <v>5061.1099999999997</v>
      </c>
      <c r="H2195" s="11">
        <f t="shared" si="1182"/>
        <v>43266</v>
      </c>
      <c r="I2195" s="11">
        <f t="shared" si="1183"/>
        <v>43296</v>
      </c>
      <c r="J2195" s="12">
        <f t="shared" si="1187"/>
        <v>3.3006506147337245E-3</v>
      </c>
      <c r="K2195" s="11">
        <f t="shared" si="1203"/>
        <v>43357</v>
      </c>
      <c r="L2195" s="11">
        <f t="shared" si="1188"/>
        <v>43357</v>
      </c>
      <c r="M2195" s="1">
        <f t="shared" si="1174"/>
        <v>22</v>
      </c>
      <c r="N2195" s="1">
        <f t="shared" si="1189"/>
        <v>18</v>
      </c>
      <c r="O2195" s="2">
        <f t="shared" si="1190"/>
        <v>1.0026997200000001</v>
      </c>
      <c r="P2195" s="13">
        <f t="shared" si="1184"/>
        <v>1.01260014</v>
      </c>
      <c r="Q2195" s="13">
        <f t="shared" si="1175"/>
        <v>1.4422215578226434</v>
      </c>
      <c r="R2195" s="2">
        <f t="shared" si="1180"/>
        <v>1.44611515</v>
      </c>
      <c r="S2195" s="2">
        <f t="shared" si="1204"/>
        <v>1.3848725200000001</v>
      </c>
      <c r="T2195" s="2">
        <f t="shared" si="1191"/>
        <v>315777.74018962</v>
      </c>
      <c r="U2195" s="2">
        <f t="shared" si="1192"/>
        <v>0</v>
      </c>
      <c r="V2195" s="2">
        <f t="shared" si="1193"/>
        <v>101722.88921680376</v>
      </c>
      <c r="W2195" s="2">
        <f t="shared" si="1194"/>
        <v>329742.24524361378</v>
      </c>
      <c r="X2195" s="17">
        <f t="shared" si="1195"/>
        <v>0</v>
      </c>
      <c r="Y2195" s="2">
        <f t="shared" si="1196"/>
        <v>0</v>
      </c>
      <c r="Z2195" s="72">
        <f t="shared" si="1197"/>
        <v>0</v>
      </c>
      <c r="AA2195" s="2">
        <f t="shared" si="1178"/>
        <v>0</v>
      </c>
      <c r="AB2195" s="12">
        <f t="shared" si="1205"/>
        <v>4.6600000000000003E-2</v>
      </c>
      <c r="AC2195" s="17">
        <f t="shared" si="1198"/>
        <v>18</v>
      </c>
      <c r="AD2195" s="17">
        <v>252</v>
      </c>
      <c r="AE2195" s="13">
        <f t="shared" si="1176"/>
        <v>1.003258642</v>
      </c>
      <c r="AF2195" s="2">
        <f t="shared" si="1179"/>
        <v>1029.0066068399999</v>
      </c>
      <c r="AG2195" s="2">
        <f t="shared" si="1199"/>
        <v>1074.51192952</v>
      </c>
      <c r="AH2195" s="3">
        <f t="shared" si="1200"/>
        <v>0</v>
      </c>
      <c r="AI2195" s="4" t="str">
        <f t="shared" si="1177"/>
        <v>A+J=</v>
      </c>
      <c r="AJ2195" s="11">
        <f t="shared" si="1206"/>
        <v>43357</v>
      </c>
      <c r="AK2195" s="11"/>
      <c r="AL2195" s="4"/>
      <c r="AM2195" s="1"/>
      <c r="AN2195" s="11"/>
      <c r="AO2195" s="1"/>
      <c r="AP2195" s="1"/>
      <c r="AQ2195" s="3"/>
      <c r="AR2195" s="3"/>
      <c r="AS2195" s="6"/>
      <c r="AT2195" s="1"/>
      <c r="AU2195" s="1"/>
      <c r="AV2195" s="1"/>
      <c r="AW2195" s="1"/>
      <c r="AX2195" s="1"/>
      <c r="AY2195" s="1"/>
      <c r="AZ2195" s="1"/>
      <c r="BA2195" s="1"/>
      <c r="BB2195" s="1"/>
    </row>
    <row r="2196" spans="1:154" x14ac:dyDescent="0.2">
      <c r="A2196" s="158">
        <f t="shared" si="1201"/>
        <v>43352</v>
      </c>
      <c r="B2196" s="2">
        <f t="shared" si="1185"/>
        <v>330816.75717313378</v>
      </c>
      <c r="C2196" s="2">
        <f t="shared" si="1202"/>
        <v>228019.35602681001</v>
      </c>
      <c r="D2196" s="2">
        <v>0</v>
      </c>
      <c r="E2196" s="73">
        <f t="shared" si="1186"/>
        <v>228019.35602681001</v>
      </c>
      <c r="F2196" s="88">
        <f t="shared" si="1181"/>
        <v>5044.46</v>
      </c>
      <c r="G2196" s="3">
        <f>IF(AND(N2196=1,N2195&gt;1),VLOOKUP(A2195,[1]Plan1!$BK$81:$BM$259,3),G2195)</f>
        <v>5061.1099999999997</v>
      </c>
      <c r="H2196" s="11">
        <f t="shared" si="1182"/>
        <v>43266</v>
      </c>
      <c r="I2196" s="11">
        <f t="shared" si="1183"/>
        <v>43296</v>
      </c>
      <c r="J2196" s="12">
        <f t="shared" si="1187"/>
        <v>3.3006506147337245E-3</v>
      </c>
      <c r="K2196" s="11">
        <f t="shared" si="1203"/>
        <v>43357</v>
      </c>
      <c r="L2196" s="11">
        <f t="shared" si="1188"/>
        <v>43357</v>
      </c>
      <c r="M2196" s="1">
        <f t="shared" si="1174"/>
        <v>22</v>
      </c>
      <c r="N2196" s="1">
        <f t="shared" si="1189"/>
        <v>18</v>
      </c>
      <c r="O2196" s="2">
        <f t="shared" si="1190"/>
        <v>1.0026997200000001</v>
      </c>
      <c r="P2196" s="13">
        <f t="shared" si="1184"/>
        <v>1.01260014</v>
      </c>
      <c r="Q2196" s="13">
        <f t="shared" si="1175"/>
        <v>1.4422215578226434</v>
      </c>
      <c r="R2196" s="2">
        <f t="shared" si="1180"/>
        <v>1.44611515</v>
      </c>
      <c r="S2196" s="2">
        <f t="shared" si="1204"/>
        <v>1.3848725200000001</v>
      </c>
      <c r="T2196" s="2">
        <f t="shared" si="1191"/>
        <v>315777.74018962</v>
      </c>
      <c r="U2196" s="2">
        <f t="shared" si="1192"/>
        <v>0</v>
      </c>
      <c r="V2196" s="2">
        <f t="shared" si="1193"/>
        <v>101722.88921680376</v>
      </c>
      <c r="W2196" s="2">
        <f t="shared" si="1194"/>
        <v>329742.24524361378</v>
      </c>
      <c r="X2196" s="17">
        <f t="shared" si="1195"/>
        <v>0</v>
      </c>
      <c r="Y2196" s="2">
        <f t="shared" si="1196"/>
        <v>0</v>
      </c>
      <c r="Z2196" s="72">
        <f t="shared" si="1197"/>
        <v>0</v>
      </c>
      <c r="AA2196" s="2">
        <f t="shared" si="1178"/>
        <v>0</v>
      </c>
      <c r="AB2196" s="12">
        <f t="shared" si="1205"/>
        <v>4.6600000000000003E-2</v>
      </c>
      <c r="AC2196" s="17">
        <f t="shared" si="1198"/>
        <v>18</v>
      </c>
      <c r="AD2196" s="17">
        <v>252</v>
      </c>
      <c r="AE2196" s="13">
        <f t="shared" si="1176"/>
        <v>1.003258642</v>
      </c>
      <c r="AF2196" s="2">
        <f t="shared" si="1179"/>
        <v>1029.0066068399999</v>
      </c>
      <c r="AG2196" s="2">
        <f t="shared" si="1199"/>
        <v>1074.51192952</v>
      </c>
      <c r="AH2196" s="3">
        <f t="shared" si="1200"/>
        <v>0</v>
      </c>
      <c r="AI2196" s="4" t="str">
        <f t="shared" si="1177"/>
        <v>A+J=</v>
      </c>
      <c r="AJ2196" s="11">
        <f t="shared" si="1206"/>
        <v>43357</v>
      </c>
      <c r="AK2196" s="11"/>
      <c r="AL2196" s="4"/>
      <c r="AM2196" s="1"/>
      <c r="AN2196" s="11"/>
      <c r="AO2196" s="1"/>
      <c r="AP2196" s="1"/>
      <c r="AQ2196" s="3"/>
      <c r="AR2196" s="3"/>
      <c r="AS2196" s="6"/>
      <c r="AT2196" s="1"/>
      <c r="AU2196" s="1"/>
      <c r="AV2196" s="1"/>
      <c r="AW2196" s="1"/>
      <c r="AX2196" s="1"/>
      <c r="AY2196" s="1"/>
      <c r="AZ2196" s="1"/>
      <c r="BA2196" s="1"/>
      <c r="BB2196" s="1"/>
    </row>
    <row r="2197" spans="1:154" x14ac:dyDescent="0.2">
      <c r="A2197" s="158">
        <f t="shared" si="1201"/>
        <v>43353</v>
      </c>
      <c r="B2197" s="2">
        <f t="shared" si="1185"/>
        <v>330816.75717313378</v>
      </c>
      <c r="C2197" s="2">
        <f t="shared" si="1202"/>
        <v>228019.35602681001</v>
      </c>
      <c r="D2197" s="2">
        <v>0</v>
      </c>
      <c r="E2197" s="73">
        <f t="shared" si="1186"/>
        <v>228019.35602681001</v>
      </c>
      <c r="F2197" s="88">
        <f t="shared" si="1181"/>
        <v>5044.46</v>
      </c>
      <c r="G2197" s="3">
        <f>IF(AND(N2197=1,N2196&gt;1),VLOOKUP(A2196,[1]Plan1!$BK$81:$BM$259,3),G2196)</f>
        <v>5061.1099999999997</v>
      </c>
      <c r="H2197" s="11">
        <f t="shared" si="1182"/>
        <v>43266</v>
      </c>
      <c r="I2197" s="11">
        <f t="shared" si="1183"/>
        <v>43296</v>
      </c>
      <c r="J2197" s="12">
        <f t="shared" si="1187"/>
        <v>3.3006506147337245E-3</v>
      </c>
      <c r="K2197" s="11">
        <f t="shared" si="1203"/>
        <v>43357</v>
      </c>
      <c r="L2197" s="11">
        <f t="shared" si="1188"/>
        <v>43357</v>
      </c>
      <c r="M2197" s="1">
        <f t="shared" si="1174"/>
        <v>22</v>
      </c>
      <c r="N2197" s="1">
        <f t="shared" si="1189"/>
        <v>18</v>
      </c>
      <c r="O2197" s="2">
        <f t="shared" si="1190"/>
        <v>1.0026997200000001</v>
      </c>
      <c r="P2197" s="13">
        <f t="shared" si="1184"/>
        <v>1.01260014</v>
      </c>
      <c r="Q2197" s="13">
        <f t="shared" si="1175"/>
        <v>1.4422215578226434</v>
      </c>
      <c r="R2197" s="2">
        <f t="shared" si="1180"/>
        <v>1.44611515</v>
      </c>
      <c r="S2197" s="2">
        <f t="shared" si="1204"/>
        <v>1.3848725200000001</v>
      </c>
      <c r="T2197" s="2">
        <f t="shared" si="1191"/>
        <v>315777.74018962</v>
      </c>
      <c r="U2197" s="2">
        <f t="shared" si="1192"/>
        <v>0</v>
      </c>
      <c r="V2197" s="2">
        <f t="shared" si="1193"/>
        <v>101722.88921680376</v>
      </c>
      <c r="W2197" s="2">
        <f t="shared" si="1194"/>
        <v>329742.24524361378</v>
      </c>
      <c r="X2197" s="17">
        <f t="shared" si="1195"/>
        <v>0</v>
      </c>
      <c r="Y2197" s="2">
        <f t="shared" si="1196"/>
        <v>0</v>
      </c>
      <c r="Z2197" s="72">
        <f t="shared" si="1197"/>
        <v>0</v>
      </c>
      <c r="AA2197" s="2">
        <f t="shared" si="1178"/>
        <v>0</v>
      </c>
      <c r="AB2197" s="12">
        <f t="shared" si="1205"/>
        <v>4.6600000000000003E-2</v>
      </c>
      <c r="AC2197" s="17">
        <f t="shared" si="1198"/>
        <v>18</v>
      </c>
      <c r="AD2197" s="17">
        <v>252</v>
      </c>
      <c r="AE2197" s="13">
        <f t="shared" si="1176"/>
        <v>1.003258642</v>
      </c>
      <c r="AF2197" s="2">
        <f t="shared" si="1179"/>
        <v>1029.0066068399999</v>
      </c>
      <c r="AG2197" s="2">
        <f t="shared" si="1199"/>
        <v>1074.51192952</v>
      </c>
      <c r="AH2197" s="3">
        <f t="shared" si="1200"/>
        <v>0</v>
      </c>
      <c r="AI2197" s="4" t="str">
        <f t="shared" si="1177"/>
        <v>A+J=</v>
      </c>
      <c r="AJ2197" s="11">
        <f t="shared" si="1206"/>
        <v>43357</v>
      </c>
      <c r="AK2197" s="11"/>
      <c r="AL2197" s="4"/>
      <c r="AM2197" s="1"/>
      <c r="AN2197" s="11"/>
      <c r="AO2197" s="1"/>
      <c r="AP2197" s="1"/>
      <c r="AQ2197" s="3"/>
      <c r="AR2197" s="3"/>
      <c r="AS2197" s="6"/>
      <c r="AT2197" s="1"/>
      <c r="AU2197" s="1"/>
      <c r="AV2197" s="1"/>
      <c r="AW2197" s="1"/>
      <c r="AX2197" s="1"/>
      <c r="AY2197" s="1"/>
      <c r="AZ2197" s="1"/>
      <c r="BA2197" s="1"/>
      <c r="BB2197" s="1"/>
    </row>
    <row r="2198" spans="1:154" x14ac:dyDescent="0.2">
      <c r="A2198" s="158">
        <f t="shared" si="1201"/>
        <v>43354</v>
      </c>
      <c r="B2198" s="2">
        <f t="shared" si="1185"/>
        <v>330926.11807647627</v>
      </c>
      <c r="C2198" s="2">
        <f t="shared" si="1202"/>
        <v>228019.35602681001</v>
      </c>
      <c r="D2198" s="2">
        <v>0</v>
      </c>
      <c r="E2198" s="73">
        <f t="shared" si="1186"/>
        <v>228019.35602681001</v>
      </c>
      <c r="F2198" s="88">
        <f t="shared" si="1181"/>
        <v>5044.46</v>
      </c>
      <c r="G2198" s="3">
        <f>IF(AND(N2198=1,N2197&gt;1),VLOOKUP(A2197,[1]Plan1!$BK$81:$BM$259,3),G2197)</f>
        <v>5061.1099999999997</v>
      </c>
      <c r="H2198" s="11">
        <f t="shared" si="1182"/>
        <v>43266</v>
      </c>
      <c r="I2198" s="11">
        <f t="shared" si="1183"/>
        <v>43296</v>
      </c>
      <c r="J2198" s="12">
        <f t="shared" si="1187"/>
        <v>3.3006506147337245E-3</v>
      </c>
      <c r="K2198" s="11">
        <f t="shared" si="1203"/>
        <v>43357</v>
      </c>
      <c r="L2198" s="11">
        <f t="shared" si="1188"/>
        <v>43357</v>
      </c>
      <c r="M2198" s="1">
        <f t="shared" si="1174"/>
        <v>22</v>
      </c>
      <c r="N2198" s="1">
        <f t="shared" si="1189"/>
        <v>19</v>
      </c>
      <c r="O2198" s="2">
        <f t="shared" si="1190"/>
        <v>1.0028499200000001</v>
      </c>
      <c r="P2198" s="13">
        <f t="shared" si="1184"/>
        <v>1.01260014</v>
      </c>
      <c r="Q2198" s="13">
        <f t="shared" si="1175"/>
        <v>1.4422215578226434</v>
      </c>
      <c r="R2198" s="2">
        <f t="shared" si="1180"/>
        <v>1.44633177</v>
      </c>
      <c r="S2198" s="2">
        <f t="shared" si="1204"/>
        <v>1.3848725200000001</v>
      </c>
      <c r="T2198" s="2">
        <f t="shared" si="1191"/>
        <v>315777.74018962</v>
      </c>
      <c r="U2198" s="2">
        <f t="shared" si="1192"/>
        <v>0</v>
      </c>
      <c r="V2198" s="2">
        <f t="shared" si="1193"/>
        <v>101772.28276970629</v>
      </c>
      <c r="W2198" s="2">
        <f t="shared" si="1194"/>
        <v>329791.63879651629</v>
      </c>
      <c r="X2198" s="17">
        <f t="shared" si="1195"/>
        <v>0</v>
      </c>
      <c r="Y2198" s="2">
        <f t="shared" si="1196"/>
        <v>0</v>
      </c>
      <c r="Z2198" s="72">
        <f t="shared" si="1197"/>
        <v>0</v>
      </c>
      <c r="AA2198" s="2">
        <f t="shared" si="1178"/>
        <v>0</v>
      </c>
      <c r="AB2198" s="12">
        <f t="shared" si="1205"/>
        <v>4.6600000000000003E-2</v>
      </c>
      <c r="AC2198" s="17">
        <f t="shared" si="1198"/>
        <v>19</v>
      </c>
      <c r="AD2198" s="17">
        <v>252</v>
      </c>
      <c r="AE2198" s="13">
        <f t="shared" si="1176"/>
        <v>1.003439988</v>
      </c>
      <c r="AF2198" s="2">
        <f t="shared" si="1179"/>
        <v>1086.2716369100001</v>
      </c>
      <c r="AG2198" s="2">
        <f t="shared" si="1199"/>
        <v>1134.47927996</v>
      </c>
      <c r="AH2198" s="3">
        <f t="shared" si="1200"/>
        <v>0</v>
      </c>
      <c r="AI2198" s="4" t="str">
        <f t="shared" si="1177"/>
        <v>A+J=</v>
      </c>
      <c r="AJ2198" s="11">
        <f t="shared" si="1206"/>
        <v>43357</v>
      </c>
      <c r="AK2198" s="11"/>
      <c r="AL2198" s="4"/>
      <c r="AM2198" s="1"/>
      <c r="AN2198" s="11"/>
      <c r="AO2198" s="1"/>
      <c r="AP2198" s="1"/>
      <c r="AQ2198" s="3"/>
      <c r="AR2198" s="3"/>
      <c r="AS2198" s="6"/>
      <c r="AT2198" s="1"/>
      <c r="AU2198" s="1"/>
      <c r="AV2198" s="1"/>
      <c r="AW2198" s="1"/>
      <c r="AX2198" s="1"/>
      <c r="AY2198" s="1"/>
      <c r="AZ2198" s="1"/>
      <c r="BA2198" s="1"/>
      <c r="BB2198" s="1"/>
    </row>
    <row r="2199" spans="1:154" x14ac:dyDescent="0.2">
      <c r="A2199" s="158">
        <f t="shared" si="1201"/>
        <v>43355</v>
      </c>
      <c r="B2199" s="2">
        <f t="shared" si="1185"/>
        <v>331035.51497439953</v>
      </c>
      <c r="C2199" s="2">
        <f t="shared" si="1202"/>
        <v>228019.35602681001</v>
      </c>
      <c r="D2199" s="2">
        <v>0</v>
      </c>
      <c r="E2199" s="73">
        <f t="shared" si="1186"/>
        <v>228019.35602681001</v>
      </c>
      <c r="F2199" s="88">
        <f t="shared" si="1181"/>
        <v>5044.46</v>
      </c>
      <c r="G2199" s="3">
        <f>IF(AND(N2199=1,N2198&gt;1),VLOOKUP(A2198,[1]Plan1!$BK$81:$BM$259,3),G2198)</f>
        <v>5061.1099999999997</v>
      </c>
      <c r="H2199" s="11">
        <f t="shared" si="1182"/>
        <v>43266</v>
      </c>
      <c r="I2199" s="11">
        <f t="shared" si="1183"/>
        <v>43296</v>
      </c>
      <c r="J2199" s="12">
        <f t="shared" si="1187"/>
        <v>3.3006506147337245E-3</v>
      </c>
      <c r="K2199" s="11">
        <f t="shared" si="1203"/>
        <v>43357</v>
      </c>
      <c r="L2199" s="11">
        <f t="shared" si="1188"/>
        <v>43357</v>
      </c>
      <c r="M2199" s="1">
        <f t="shared" ref="M2199:M2262" si="1207">IF(L2199=L2198,M2198,NETWORKDAYS(L2198,L2199,$AN$194:$AN$348)-1)</f>
        <v>22</v>
      </c>
      <c r="N2199" s="1">
        <f t="shared" si="1189"/>
        <v>20</v>
      </c>
      <c r="O2199" s="2">
        <f t="shared" si="1190"/>
        <v>1.0030001399999999</v>
      </c>
      <c r="P2199" s="13">
        <f t="shared" si="1184"/>
        <v>1.01260014</v>
      </c>
      <c r="Q2199" s="13">
        <f t="shared" si="1175"/>
        <v>1.4422215578226434</v>
      </c>
      <c r="R2199" s="2">
        <f t="shared" si="1180"/>
        <v>1.4465484200000001</v>
      </c>
      <c r="S2199" s="2">
        <f t="shared" si="1204"/>
        <v>1.3848725200000001</v>
      </c>
      <c r="T2199" s="2">
        <f t="shared" si="1191"/>
        <v>315777.74018962</v>
      </c>
      <c r="U2199" s="2">
        <f t="shared" si="1192"/>
        <v>0</v>
      </c>
      <c r="V2199" s="2">
        <f t="shared" si="1193"/>
        <v>101821.6831631895</v>
      </c>
      <c r="W2199" s="2">
        <f t="shared" si="1194"/>
        <v>329841.03918999952</v>
      </c>
      <c r="X2199" s="17">
        <f t="shared" si="1195"/>
        <v>0</v>
      </c>
      <c r="Y2199" s="2">
        <f t="shared" si="1196"/>
        <v>0</v>
      </c>
      <c r="Z2199" s="72">
        <f t="shared" si="1197"/>
        <v>0</v>
      </c>
      <c r="AA2199" s="2">
        <f t="shared" si="1178"/>
        <v>0</v>
      </c>
      <c r="AB2199" s="12">
        <f t="shared" si="1205"/>
        <v>4.6600000000000003E-2</v>
      </c>
      <c r="AC2199" s="17">
        <f t="shared" si="1198"/>
        <v>20</v>
      </c>
      <c r="AD2199" s="17">
        <v>252</v>
      </c>
      <c r="AE2199" s="13">
        <f t="shared" si="1176"/>
        <v>1.0036213679999999</v>
      </c>
      <c r="AF2199" s="2">
        <f t="shared" si="1179"/>
        <v>1143.54740343</v>
      </c>
      <c r="AG2199" s="2">
        <f t="shared" si="1199"/>
        <v>1194.4757844000001</v>
      </c>
      <c r="AH2199" s="3">
        <f t="shared" si="1200"/>
        <v>0</v>
      </c>
      <c r="AI2199" s="4" t="str">
        <f t="shared" si="1177"/>
        <v>A+J=</v>
      </c>
      <c r="AJ2199" s="11">
        <f t="shared" si="1206"/>
        <v>43357</v>
      </c>
      <c r="AK2199" s="11"/>
      <c r="AL2199" s="4"/>
      <c r="AM2199" s="1"/>
      <c r="AN2199" s="11"/>
      <c r="AO2199" s="1"/>
      <c r="AP2199" s="1"/>
      <c r="AQ2199" s="3"/>
      <c r="AR2199" s="3"/>
      <c r="AS2199" s="6"/>
      <c r="AT2199" s="1"/>
      <c r="AU2199" s="1"/>
      <c r="AV2199" s="1"/>
      <c r="AW2199" s="1"/>
      <c r="AX2199" s="1"/>
      <c r="AY2199" s="1"/>
      <c r="AZ2199" s="1"/>
      <c r="BA2199" s="1"/>
      <c r="BB2199" s="1"/>
    </row>
    <row r="2200" spans="1:154" x14ac:dyDescent="0.2">
      <c r="A2200" s="158">
        <f t="shared" si="1201"/>
        <v>43356</v>
      </c>
      <c r="B2200" s="2">
        <f t="shared" si="1185"/>
        <v>331144.94721591333</v>
      </c>
      <c r="C2200" s="2">
        <f t="shared" si="1202"/>
        <v>228019.35602681001</v>
      </c>
      <c r="D2200" s="2">
        <v>0</v>
      </c>
      <c r="E2200" s="73">
        <f t="shared" si="1186"/>
        <v>228019.35602681001</v>
      </c>
      <c r="F2200" s="88">
        <f t="shared" si="1181"/>
        <v>5044.46</v>
      </c>
      <c r="G2200" s="3">
        <f>IF(AND(N2200=1,N2199&gt;1),VLOOKUP(A2199,[1]Plan1!$BK$81:$BM$259,3),G2199)</f>
        <v>5061.1099999999997</v>
      </c>
      <c r="H2200" s="11">
        <f t="shared" si="1182"/>
        <v>43266</v>
      </c>
      <c r="I2200" s="11">
        <f t="shared" si="1183"/>
        <v>43296</v>
      </c>
      <c r="J2200" s="12">
        <f t="shared" si="1187"/>
        <v>3.3006506147337245E-3</v>
      </c>
      <c r="K2200" s="11">
        <f t="shared" si="1203"/>
        <v>43357</v>
      </c>
      <c r="L2200" s="11">
        <f t="shared" si="1188"/>
        <v>43357</v>
      </c>
      <c r="M2200" s="1">
        <f t="shared" si="1207"/>
        <v>22</v>
      </c>
      <c r="N2200" s="1">
        <f t="shared" si="1189"/>
        <v>21</v>
      </c>
      <c r="O2200" s="2">
        <f t="shared" si="1190"/>
        <v>1.0031503799999999</v>
      </c>
      <c r="P2200" s="13">
        <f t="shared" si="1184"/>
        <v>1.01260014</v>
      </c>
      <c r="Q2200" s="13">
        <f t="shared" si="1175"/>
        <v>1.4422215578226434</v>
      </c>
      <c r="R2200" s="2">
        <f t="shared" si="1180"/>
        <v>1.4467650999999999</v>
      </c>
      <c r="S2200" s="2">
        <f t="shared" si="1204"/>
        <v>1.3848725200000001</v>
      </c>
      <c r="T2200" s="2">
        <f t="shared" si="1191"/>
        <v>315777.74018962</v>
      </c>
      <c r="U2200" s="2">
        <f t="shared" si="1192"/>
        <v>0</v>
      </c>
      <c r="V2200" s="2">
        <f t="shared" si="1193"/>
        <v>101871.09039725336</v>
      </c>
      <c r="W2200" s="2">
        <f t="shared" si="1194"/>
        <v>329890.44642406335</v>
      </c>
      <c r="X2200" s="17">
        <f t="shared" si="1195"/>
        <v>0</v>
      </c>
      <c r="Y2200" s="2">
        <f t="shared" si="1196"/>
        <v>0</v>
      </c>
      <c r="Z2200" s="72">
        <f t="shared" si="1197"/>
        <v>0</v>
      </c>
      <c r="AA2200" s="2">
        <f t="shared" si="1178"/>
        <v>0</v>
      </c>
      <c r="AB2200" s="12">
        <f t="shared" si="1205"/>
        <v>4.6600000000000003E-2</v>
      </c>
      <c r="AC2200" s="17">
        <f t="shared" si="1198"/>
        <v>21</v>
      </c>
      <c r="AD2200" s="17">
        <v>252</v>
      </c>
      <c r="AE2200" s="13">
        <f t="shared" si="1176"/>
        <v>1.00380278</v>
      </c>
      <c r="AF2200" s="2">
        <f t="shared" si="1179"/>
        <v>1200.8332748299999</v>
      </c>
      <c r="AG2200" s="2">
        <f t="shared" si="1199"/>
        <v>1254.50079185</v>
      </c>
      <c r="AH2200" s="3">
        <f t="shared" si="1200"/>
        <v>0</v>
      </c>
      <c r="AI2200" s="4" t="str">
        <f t="shared" si="1177"/>
        <v>A+J=</v>
      </c>
      <c r="AJ2200" s="11">
        <f t="shared" si="1206"/>
        <v>43357</v>
      </c>
      <c r="AK2200" s="11"/>
      <c r="AL2200" s="4"/>
      <c r="AM2200" s="1"/>
      <c r="AN2200" s="11"/>
      <c r="AO2200" s="1"/>
      <c r="AP2200" s="1"/>
      <c r="AQ2200" s="3"/>
      <c r="AR2200" s="3"/>
      <c r="AS2200" s="6"/>
      <c r="AT2200" s="1"/>
      <c r="AU2200" s="1"/>
      <c r="AV2200" s="1"/>
      <c r="AW2200" s="1"/>
      <c r="AX2200" s="1"/>
      <c r="AY2200" s="1"/>
      <c r="AZ2200" s="1"/>
      <c r="BA2200" s="1"/>
      <c r="BB2200" s="1"/>
    </row>
    <row r="2201" spans="1:154" x14ac:dyDescent="0.2">
      <c r="A2201" s="156">
        <f t="shared" si="1201"/>
        <v>43357</v>
      </c>
      <c r="B2201" s="82">
        <f t="shared" si="1185"/>
        <v>331254.41742868151</v>
      </c>
      <c r="C2201" s="82">
        <f t="shared" si="1202"/>
        <v>228019.35602681001</v>
      </c>
      <c r="D2201" s="82">
        <v>0</v>
      </c>
      <c r="E2201" s="83">
        <f t="shared" si="1186"/>
        <v>228019.35602681001</v>
      </c>
      <c r="F2201" s="89">
        <f t="shared" si="1181"/>
        <v>5044.46</v>
      </c>
      <c r="G2201" s="3">
        <f>IF(AND(N2201=1,N2200&gt;1),VLOOKUP(A2200,[1]Plan1!$BK$81:$BM$259,3),G2200)</f>
        <v>5061.1099999999997</v>
      </c>
      <c r="H2201" s="18">
        <f t="shared" si="1182"/>
        <v>43266</v>
      </c>
      <c r="I2201" s="18">
        <f t="shared" si="1183"/>
        <v>43296</v>
      </c>
      <c r="J2201" s="84">
        <f t="shared" si="1187"/>
        <v>3.3006506147337245E-3</v>
      </c>
      <c r="K2201" s="18">
        <f t="shared" si="1203"/>
        <v>43388</v>
      </c>
      <c r="L2201" s="18">
        <f t="shared" si="1188"/>
        <v>43357</v>
      </c>
      <c r="M2201" s="38">
        <f t="shared" si="1207"/>
        <v>22</v>
      </c>
      <c r="N2201" s="38">
        <f t="shared" si="1189"/>
        <v>22</v>
      </c>
      <c r="O2201" s="82">
        <f t="shared" si="1190"/>
        <v>1.0033006499999999</v>
      </c>
      <c r="P2201" s="85">
        <f t="shared" si="1184"/>
        <v>1.01260014</v>
      </c>
      <c r="Q2201" s="85">
        <f t="shared" si="1175"/>
        <v>1.4422215578226434</v>
      </c>
      <c r="R2201" s="82">
        <f t="shared" si="1180"/>
        <v>1.44698182</v>
      </c>
      <c r="S2201" s="2">
        <f t="shared" si="1204"/>
        <v>1.44698182</v>
      </c>
      <c r="T2201" s="82">
        <f t="shared" si="1191"/>
        <v>329939.86277890002</v>
      </c>
      <c r="U2201" s="82">
        <f t="shared" si="1192"/>
        <v>0</v>
      </c>
      <c r="V2201" s="82">
        <f t="shared" si="1193"/>
        <v>101920.5067520915</v>
      </c>
      <c r="W2201" s="82">
        <f t="shared" si="1194"/>
        <v>329939.86277890153</v>
      </c>
      <c r="X2201" s="86">
        <f t="shared" si="1195"/>
        <v>72</v>
      </c>
      <c r="Y2201" s="82">
        <f t="shared" si="1196"/>
        <v>1668.16452656</v>
      </c>
      <c r="Z2201" s="87">
        <f t="shared" si="1197"/>
        <v>7.3158900000000002E-3</v>
      </c>
      <c r="AA2201" s="82">
        <f t="shared" si="1178"/>
        <v>2413.8037426999999</v>
      </c>
      <c r="AB2201" s="84">
        <f t="shared" si="1205"/>
        <v>4.6600000000000003E-2</v>
      </c>
      <c r="AC2201" s="86">
        <f t="shared" si="1198"/>
        <v>22</v>
      </c>
      <c r="AD2201" s="86">
        <v>252</v>
      </c>
      <c r="AE2201" s="85">
        <f t="shared" si="1176"/>
        <v>1.003984225</v>
      </c>
      <c r="AF2201" s="82">
        <f t="shared" si="1179"/>
        <v>1314.5546497800001</v>
      </c>
      <c r="AG2201" s="82">
        <f t="shared" si="1199"/>
        <v>1314.5546497800001</v>
      </c>
      <c r="AH2201" s="39">
        <f t="shared" si="1200"/>
        <v>3728.35839248</v>
      </c>
      <c r="AI2201" s="40" t="str">
        <f t="shared" si="1177"/>
        <v>A+J=</v>
      </c>
      <c r="AJ2201" s="18">
        <f t="shared" si="1206"/>
        <v>43357</v>
      </c>
      <c r="AK2201" s="18"/>
      <c r="AL2201" s="40"/>
      <c r="AM2201" s="38"/>
      <c r="AN2201" s="18"/>
      <c r="AO2201" s="38"/>
      <c r="AP2201" s="38"/>
      <c r="AQ2201" s="39"/>
      <c r="AR2201" s="39"/>
      <c r="AS2201" s="69"/>
      <c r="AT2201" s="38"/>
      <c r="AU2201" s="38"/>
      <c r="AV2201" s="38"/>
      <c r="AW2201" s="38"/>
      <c r="AX2201" s="38"/>
      <c r="AY2201" s="38"/>
      <c r="AZ2201" s="38"/>
      <c r="BA2201" s="38"/>
      <c r="BB2201" s="38"/>
      <c r="BC2201" s="38"/>
      <c r="BD2201" s="38"/>
      <c r="BE2201" s="38"/>
      <c r="BF2201" s="38"/>
      <c r="BG2201" s="38"/>
      <c r="BH2201" s="38"/>
      <c r="BI2201" s="38"/>
      <c r="BJ2201" s="38"/>
      <c r="BK2201" s="38"/>
      <c r="BL2201" s="38"/>
      <c r="BM2201" s="38"/>
      <c r="BN2201" s="38"/>
      <c r="BO2201" s="38"/>
      <c r="BP2201" s="38"/>
      <c r="BQ2201" s="38"/>
      <c r="BR2201" s="38"/>
      <c r="BS2201" s="38"/>
      <c r="BT2201" s="38"/>
      <c r="BU2201" s="38"/>
      <c r="BV2201" s="38"/>
      <c r="BW2201" s="38"/>
      <c r="BX2201" s="38"/>
      <c r="BY2201" s="38"/>
      <c r="BZ2201" s="38"/>
      <c r="CA2201" s="38"/>
      <c r="CB2201" s="38"/>
      <c r="CC2201" s="38"/>
      <c r="CD2201" s="38"/>
      <c r="CE2201" s="38"/>
      <c r="CF2201" s="38"/>
      <c r="CG2201" s="38"/>
      <c r="CH2201" s="38"/>
      <c r="CI2201" s="38"/>
      <c r="CJ2201" s="38"/>
      <c r="CK2201" s="38"/>
      <c r="CL2201" s="38"/>
      <c r="CM2201" s="38"/>
      <c r="CN2201" s="38"/>
      <c r="CO2201" s="38"/>
      <c r="CP2201" s="38"/>
      <c r="CQ2201" s="38"/>
      <c r="CR2201" s="38"/>
      <c r="CS2201" s="38"/>
      <c r="CT2201" s="38"/>
      <c r="CU2201" s="38"/>
      <c r="CV2201" s="38"/>
      <c r="CW2201" s="38"/>
      <c r="CX2201" s="38"/>
      <c r="CY2201" s="38"/>
      <c r="CZ2201" s="38"/>
      <c r="DA2201" s="38"/>
      <c r="DB2201" s="38"/>
      <c r="DC2201" s="38"/>
      <c r="DD2201" s="38"/>
      <c r="DE2201" s="38"/>
      <c r="DF2201" s="38"/>
      <c r="DG2201" s="38"/>
      <c r="DH2201" s="38"/>
      <c r="DI2201" s="38"/>
      <c r="DJ2201" s="38"/>
      <c r="DK2201" s="38"/>
      <c r="DL2201" s="38"/>
      <c r="DM2201" s="38"/>
      <c r="DN2201" s="38"/>
      <c r="DO2201" s="38"/>
      <c r="DP2201" s="38"/>
      <c r="DQ2201" s="38"/>
      <c r="DR2201" s="38"/>
      <c r="DS2201" s="38"/>
      <c r="DT2201" s="38"/>
      <c r="DU2201" s="38"/>
      <c r="DV2201" s="38"/>
      <c r="DW2201" s="38"/>
      <c r="DX2201" s="38"/>
      <c r="DY2201" s="38"/>
      <c r="DZ2201" s="38"/>
      <c r="EA2201" s="38"/>
      <c r="EB2201" s="38"/>
      <c r="EC2201" s="38"/>
      <c r="ED2201" s="38"/>
      <c r="EE2201" s="38"/>
      <c r="EF2201" s="38"/>
      <c r="EG2201" s="38"/>
      <c r="EH2201" s="38"/>
      <c r="EI2201" s="38"/>
      <c r="EJ2201" s="38"/>
      <c r="EK2201" s="38"/>
      <c r="EL2201" s="38"/>
      <c r="EM2201" s="38"/>
      <c r="EN2201" s="38"/>
      <c r="EO2201" s="38"/>
      <c r="EP2201" s="38"/>
      <c r="EQ2201" s="38"/>
      <c r="ER2201" s="38"/>
      <c r="ES2201" s="38"/>
      <c r="ET2201" s="38"/>
      <c r="EU2201" s="38"/>
      <c r="EV2201" s="38"/>
      <c r="EW2201" s="38"/>
      <c r="EX2201" s="38"/>
    </row>
    <row r="2202" spans="1:154" x14ac:dyDescent="0.2">
      <c r="A2202" s="158">
        <f t="shared" si="1201"/>
        <v>43358</v>
      </c>
      <c r="B2202" s="2">
        <f t="shared" si="1185"/>
        <v>327571.79087955056</v>
      </c>
      <c r="C2202" s="2">
        <f t="shared" si="1202"/>
        <v>226351.19150024999</v>
      </c>
      <c r="D2202" s="2">
        <f>SUM(Y2202:Y$2535)</f>
        <v>19363.67882655</v>
      </c>
      <c r="E2202" s="73">
        <f t="shared" si="1186"/>
        <v>206987.5126737</v>
      </c>
      <c r="F2202" s="88">
        <f t="shared" si="1181"/>
        <v>5061.1099999999997</v>
      </c>
      <c r="G2202" s="3">
        <f>IF(AND(N2202=1,N2201&gt;1),VLOOKUP(A2201,[1]Plan1!$BK$81:$BM$259,3),G2201)</f>
        <v>5056.5600000000004</v>
      </c>
      <c r="H2202" s="11">
        <f t="shared" si="1182"/>
        <v>43296</v>
      </c>
      <c r="I2202" s="11">
        <f t="shared" si="1183"/>
        <v>43327</v>
      </c>
      <c r="J2202" s="12">
        <f t="shared" si="1187"/>
        <v>-8.990122720112792E-4</v>
      </c>
      <c r="K2202" s="11">
        <f t="shared" si="1203"/>
        <v>43388</v>
      </c>
      <c r="L2202" s="11">
        <f t="shared" si="1188"/>
        <v>43388</v>
      </c>
      <c r="M2202" s="1">
        <f t="shared" si="1207"/>
        <v>20</v>
      </c>
      <c r="N2202" s="1">
        <f t="shared" si="1189"/>
        <v>1</v>
      </c>
      <c r="O2202" s="2">
        <f t="shared" si="1190"/>
        <v>0.99995502999999997</v>
      </c>
      <c r="P2202" s="13">
        <f t="shared" si="1184"/>
        <v>1.0033006499999999</v>
      </c>
      <c r="Q2202" s="13">
        <f t="shared" si="1175"/>
        <v>1.4469818264074705</v>
      </c>
      <c r="R2202" s="2">
        <f t="shared" si="1180"/>
        <v>1.44691675</v>
      </c>
      <c r="S2202" s="2">
        <f t="shared" si="1204"/>
        <v>1.44698182</v>
      </c>
      <c r="T2202" s="2">
        <f t="shared" si="1191"/>
        <v>327526.05903619999</v>
      </c>
      <c r="U2202" s="2">
        <f t="shared" si="1192"/>
        <v>8655.2124037867834</v>
      </c>
      <c r="V2202" s="2">
        <f t="shared" si="1193"/>
        <v>92506.18645471381</v>
      </c>
      <c r="W2202" s="2">
        <f t="shared" si="1194"/>
        <v>327512.59035875055</v>
      </c>
      <c r="X2202" s="17">
        <f t="shared" si="1195"/>
        <v>0</v>
      </c>
      <c r="Y2202" s="2">
        <f t="shared" si="1196"/>
        <v>0</v>
      </c>
      <c r="Z2202" s="72">
        <f t="shared" si="1197"/>
        <v>0</v>
      </c>
      <c r="AA2202" s="2">
        <f t="shared" si="1178"/>
        <v>0</v>
      </c>
      <c r="AB2202" s="12">
        <f t="shared" si="1205"/>
        <v>4.6600000000000003E-2</v>
      </c>
      <c r="AC2202" s="17">
        <f t="shared" si="1198"/>
        <v>1</v>
      </c>
      <c r="AD2202" s="17">
        <v>252</v>
      </c>
      <c r="AE2202" s="13">
        <f t="shared" si="1176"/>
        <v>1.0001807579999999</v>
      </c>
      <c r="AF2202" s="2">
        <f t="shared" si="1179"/>
        <v>59.202955369999998</v>
      </c>
      <c r="AG2202" s="2">
        <f t="shared" si="1199"/>
        <v>59.2005208</v>
      </c>
      <c r="AH2202" s="3">
        <f t="shared" si="1200"/>
        <v>0</v>
      </c>
      <c r="AI2202" s="4" t="str">
        <f t="shared" si="1177"/>
        <v>A+J=</v>
      </c>
      <c r="AJ2202" s="11">
        <f t="shared" si="1206"/>
        <v>43388</v>
      </c>
      <c r="AK2202" s="11"/>
      <c r="AL2202" s="4"/>
      <c r="AM2202" s="1"/>
      <c r="AN2202" s="11"/>
      <c r="AO2202" s="1"/>
      <c r="AP2202" s="1"/>
      <c r="AQ2202" s="3"/>
      <c r="AR2202" s="3"/>
      <c r="AS2202" s="6"/>
      <c r="AT2202" s="1"/>
      <c r="AU2202" s="1"/>
      <c r="AV2202" s="1"/>
      <c r="AW2202" s="1"/>
      <c r="AX2202" s="1"/>
      <c r="AY2202" s="1"/>
      <c r="AZ2202" s="1"/>
      <c r="BA2202" s="1"/>
      <c r="BB2202" s="1"/>
    </row>
    <row r="2203" spans="1:154" x14ac:dyDescent="0.2">
      <c r="A2203" s="158">
        <f t="shared" si="1201"/>
        <v>43359</v>
      </c>
      <c r="B2203" s="2">
        <f t="shared" si="1185"/>
        <v>327571.79087955056</v>
      </c>
      <c r="C2203" s="2">
        <f t="shared" si="1202"/>
        <v>226351.19150024999</v>
      </c>
      <c r="D2203" s="2">
        <f>SUM(Y2203:Y$2535)</f>
        <v>19363.67882655</v>
      </c>
      <c r="E2203" s="73">
        <f t="shared" si="1186"/>
        <v>206987.5126737</v>
      </c>
      <c r="F2203" s="88">
        <f t="shared" si="1181"/>
        <v>5061.1099999999997</v>
      </c>
      <c r="G2203" s="3">
        <f>IF(AND(N2203=1,N2202&gt;1),VLOOKUP(A2202,[1]Plan1!$BK$81:$BM$259,3),G2202)</f>
        <v>5056.5600000000004</v>
      </c>
      <c r="H2203" s="11">
        <f t="shared" si="1182"/>
        <v>43296</v>
      </c>
      <c r="I2203" s="11">
        <f t="shared" si="1183"/>
        <v>43327</v>
      </c>
      <c r="J2203" s="12">
        <f t="shared" si="1187"/>
        <v>-8.990122720112792E-4</v>
      </c>
      <c r="K2203" s="11">
        <f t="shared" si="1203"/>
        <v>43388</v>
      </c>
      <c r="L2203" s="11">
        <f t="shared" si="1188"/>
        <v>43388</v>
      </c>
      <c r="M2203" s="1">
        <f t="shared" si="1207"/>
        <v>20</v>
      </c>
      <c r="N2203" s="1">
        <f t="shared" si="1189"/>
        <v>1</v>
      </c>
      <c r="O2203" s="2">
        <f t="shared" si="1190"/>
        <v>0.99995502999999997</v>
      </c>
      <c r="P2203" s="13">
        <f t="shared" si="1184"/>
        <v>1.0033006499999999</v>
      </c>
      <c r="Q2203" s="13">
        <f t="shared" si="1175"/>
        <v>1.4469818264074705</v>
      </c>
      <c r="R2203" s="2">
        <f t="shared" si="1180"/>
        <v>1.44691675</v>
      </c>
      <c r="S2203" s="2">
        <f t="shared" si="1204"/>
        <v>1.44698182</v>
      </c>
      <c r="T2203" s="2">
        <f t="shared" si="1191"/>
        <v>327526.05903619999</v>
      </c>
      <c r="U2203" s="2">
        <f t="shared" si="1192"/>
        <v>8655.2124037867834</v>
      </c>
      <c r="V2203" s="2">
        <f t="shared" si="1193"/>
        <v>92506.18645471381</v>
      </c>
      <c r="W2203" s="2">
        <f t="shared" si="1194"/>
        <v>327512.59035875055</v>
      </c>
      <c r="X2203" s="17">
        <f t="shared" si="1195"/>
        <v>0</v>
      </c>
      <c r="Y2203" s="2">
        <f t="shared" si="1196"/>
        <v>0</v>
      </c>
      <c r="Z2203" s="72">
        <f t="shared" si="1197"/>
        <v>0</v>
      </c>
      <c r="AA2203" s="2">
        <f t="shared" si="1178"/>
        <v>0</v>
      </c>
      <c r="AB2203" s="12">
        <f t="shared" si="1205"/>
        <v>4.6600000000000003E-2</v>
      </c>
      <c r="AC2203" s="17">
        <f t="shared" si="1198"/>
        <v>1</v>
      </c>
      <c r="AD2203" s="17">
        <v>252</v>
      </c>
      <c r="AE2203" s="13">
        <f t="shared" si="1176"/>
        <v>1.0001807579999999</v>
      </c>
      <c r="AF2203" s="2">
        <f t="shared" si="1179"/>
        <v>59.202955369999998</v>
      </c>
      <c r="AG2203" s="2">
        <f t="shared" si="1199"/>
        <v>59.2005208</v>
      </c>
      <c r="AH2203" s="3">
        <f t="shared" si="1200"/>
        <v>0</v>
      </c>
      <c r="AI2203" s="4" t="str">
        <f t="shared" si="1177"/>
        <v>A+J=</v>
      </c>
      <c r="AJ2203" s="11">
        <f t="shared" si="1206"/>
        <v>43388</v>
      </c>
      <c r="AK2203" s="11"/>
      <c r="AL2203" s="4"/>
      <c r="AM2203" s="1"/>
      <c r="AN2203" s="11"/>
      <c r="AO2203" s="1"/>
      <c r="AP2203" s="1"/>
      <c r="AQ2203" s="3"/>
      <c r="AR2203" s="3"/>
      <c r="AS2203" s="6"/>
      <c r="AT2203" s="1"/>
      <c r="AU2203" s="1"/>
      <c r="AV2203" s="1"/>
      <c r="AW2203" s="1"/>
      <c r="AX2203" s="1"/>
      <c r="AY2203" s="1"/>
      <c r="AZ2203" s="1"/>
      <c r="BA2203" s="1"/>
      <c r="BB2203" s="1"/>
    </row>
    <row r="2204" spans="1:154" x14ac:dyDescent="0.2">
      <c r="A2204" s="158">
        <f t="shared" si="1201"/>
        <v>43360</v>
      </c>
      <c r="B2204" s="2">
        <f t="shared" si="1185"/>
        <v>327571.79087955056</v>
      </c>
      <c r="C2204" s="2">
        <f t="shared" si="1202"/>
        <v>226351.19150024999</v>
      </c>
      <c r="D2204" s="2">
        <f>SUM(Y2204:Y$2535)</f>
        <v>19363.67882655</v>
      </c>
      <c r="E2204" s="73">
        <f t="shared" si="1186"/>
        <v>206987.5126737</v>
      </c>
      <c r="F2204" s="88">
        <f t="shared" si="1181"/>
        <v>5061.1099999999997</v>
      </c>
      <c r="G2204" s="3">
        <f>IF(AND(N2204=1,N2203&gt;1),VLOOKUP(A2203,[1]Plan1!$BK$81:$BM$259,3),G2203)</f>
        <v>5056.5600000000004</v>
      </c>
      <c r="H2204" s="11">
        <f t="shared" si="1182"/>
        <v>43296</v>
      </c>
      <c r="I2204" s="11">
        <f t="shared" si="1183"/>
        <v>43327</v>
      </c>
      <c r="J2204" s="12">
        <f t="shared" si="1187"/>
        <v>-8.990122720112792E-4</v>
      </c>
      <c r="K2204" s="11">
        <f t="shared" si="1203"/>
        <v>43388</v>
      </c>
      <c r="L2204" s="11">
        <f t="shared" si="1188"/>
        <v>43388</v>
      </c>
      <c r="M2204" s="1">
        <f t="shared" si="1207"/>
        <v>20</v>
      </c>
      <c r="N2204" s="1">
        <f t="shared" si="1189"/>
        <v>1</v>
      </c>
      <c r="O2204" s="2">
        <f t="shared" si="1190"/>
        <v>0.99995502999999997</v>
      </c>
      <c r="P2204" s="13">
        <f t="shared" si="1184"/>
        <v>1.0033006499999999</v>
      </c>
      <c r="Q2204" s="13">
        <f t="shared" si="1175"/>
        <v>1.4469818264074705</v>
      </c>
      <c r="R2204" s="2">
        <f t="shared" si="1180"/>
        <v>1.44691675</v>
      </c>
      <c r="S2204" s="2">
        <f t="shared" si="1204"/>
        <v>1.44698182</v>
      </c>
      <c r="T2204" s="2">
        <f t="shared" si="1191"/>
        <v>327526.05903619999</v>
      </c>
      <c r="U2204" s="2">
        <f t="shared" si="1192"/>
        <v>8655.2124037867834</v>
      </c>
      <c r="V2204" s="2">
        <f t="shared" si="1193"/>
        <v>92506.18645471381</v>
      </c>
      <c r="W2204" s="2">
        <f t="shared" si="1194"/>
        <v>327512.59035875055</v>
      </c>
      <c r="X2204" s="17">
        <f t="shared" si="1195"/>
        <v>0</v>
      </c>
      <c r="Y2204" s="2">
        <f t="shared" si="1196"/>
        <v>0</v>
      </c>
      <c r="Z2204" s="72">
        <f t="shared" si="1197"/>
        <v>0</v>
      </c>
      <c r="AA2204" s="2">
        <f t="shared" si="1178"/>
        <v>0</v>
      </c>
      <c r="AB2204" s="12">
        <f t="shared" si="1205"/>
        <v>4.6600000000000003E-2</v>
      </c>
      <c r="AC2204" s="17">
        <f t="shared" si="1198"/>
        <v>1</v>
      </c>
      <c r="AD2204" s="17">
        <v>252</v>
      </c>
      <c r="AE2204" s="13">
        <f t="shared" si="1176"/>
        <v>1.0001807579999999</v>
      </c>
      <c r="AF2204" s="2">
        <f t="shared" si="1179"/>
        <v>59.202955369999998</v>
      </c>
      <c r="AG2204" s="2">
        <f t="shared" si="1199"/>
        <v>59.2005208</v>
      </c>
      <c r="AH2204" s="3">
        <f t="shared" si="1200"/>
        <v>0</v>
      </c>
      <c r="AI2204" s="4" t="str">
        <f t="shared" si="1177"/>
        <v>A+J=</v>
      </c>
      <c r="AJ2204" s="11">
        <f t="shared" si="1206"/>
        <v>43388</v>
      </c>
      <c r="AK2204" s="11"/>
      <c r="AL2204" s="4"/>
      <c r="AM2204" s="1"/>
      <c r="AN2204" s="11"/>
      <c r="AO2204" s="1"/>
      <c r="AP2204" s="1"/>
      <c r="AQ2204" s="3"/>
      <c r="AR2204" s="3"/>
      <c r="AS2204" s="6"/>
      <c r="AT2204" s="1"/>
      <c r="AU2204" s="1"/>
      <c r="AV2204" s="1"/>
      <c r="AW2204" s="1"/>
      <c r="AX2204" s="1"/>
      <c r="AY2204" s="1"/>
      <c r="AZ2204" s="1"/>
      <c r="BA2204" s="1"/>
      <c r="BB2204" s="1"/>
    </row>
    <row r="2205" spans="1:154" x14ac:dyDescent="0.2">
      <c r="A2205" s="158">
        <f t="shared" si="1201"/>
        <v>43361</v>
      </c>
      <c r="B2205" s="2">
        <f t="shared" si="1185"/>
        <v>327617.52833374095</v>
      </c>
      <c r="C2205" s="2">
        <f t="shared" si="1202"/>
        <v>226351.19150024999</v>
      </c>
      <c r="D2205" s="2">
        <f>SUM(Y2205:Y$2535)</f>
        <v>19363.67882655</v>
      </c>
      <c r="E2205" s="73">
        <f t="shared" si="1186"/>
        <v>206987.5126737</v>
      </c>
      <c r="F2205" s="88">
        <f t="shared" si="1181"/>
        <v>5061.1099999999997</v>
      </c>
      <c r="G2205" s="3">
        <f>IF(AND(N2205=1,N2204&gt;1),VLOOKUP(A2204,[1]Plan1!$BK$81:$BM$259,3),G2204)</f>
        <v>5056.5600000000004</v>
      </c>
      <c r="H2205" s="11">
        <f t="shared" si="1182"/>
        <v>43296</v>
      </c>
      <c r="I2205" s="11">
        <f t="shared" si="1183"/>
        <v>43327</v>
      </c>
      <c r="J2205" s="12">
        <f t="shared" si="1187"/>
        <v>-8.990122720112792E-4</v>
      </c>
      <c r="K2205" s="11">
        <f t="shared" si="1203"/>
        <v>43388</v>
      </c>
      <c r="L2205" s="11">
        <f t="shared" si="1188"/>
        <v>43388</v>
      </c>
      <c r="M2205" s="1">
        <f t="shared" si="1207"/>
        <v>20</v>
      </c>
      <c r="N2205" s="1">
        <f t="shared" si="1189"/>
        <v>2</v>
      </c>
      <c r="O2205" s="2">
        <f t="shared" si="1190"/>
        <v>0.99991006000000004</v>
      </c>
      <c r="P2205" s="13">
        <f t="shared" si="1184"/>
        <v>1.0033006499999999</v>
      </c>
      <c r="Q2205" s="13">
        <f t="shared" si="1175"/>
        <v>1.4469818264074705</v>
      </c>
      <c r="R2205" s="2">
        <f t="shared" si="1180"/>
        <v>1.44685168</v>
      </c>
      <c r="S2205" s="2">
        <f t="shared" si="1204"/>
        <v>1.44698182</v>
      </c>
      <c r="T2205" s="2">
        <f t="shared" si="1191"/>
        <v>327526.05903619999</v>
      </c>
      <c r="U2205" s="2">
        <f t="shared" si="1192"/>
        <v>8655.2124037867834</v>
      </c>
      <c r="V2205" s="2">
        <f t="shared" si="1193"/>
        <v>92492.71777726413</v>
      </c>
      <c r="W2205" s="2">
        <f t="shared" si="1194"/>
        <v>327499.12168130092</v>
      </c>
      <c r="X2205" s="17">
        <f t="shared" si="1195"/>
        <v>0</v>
      </c>
      <c r="Y2205" s="2">
        <f t="shared" si="1196"/>
        <v>0</v>
      </c>
      <c r="Z2205" s="72">
        <f t="shared" si="1197"/>
        <v>0</v>
      </c>
      <c r="AA2205" s="2">
        <f t="shared" si="1178"/>
        <v>0</v>
      </c>
      <c r="AB2205" s="12">
        <f t="shared" si="1205"/>
        <v>4.6600000000000003E-2</v>
      </c>
      <c r="AC2205" s="17">
        <f t="shared" si="1198"/>
        <v>2</v>
      </c>
      <c r="AD2205" s="17">
        <v>252</v>
      </c>
      <c r="AE2205" s="13">
        <f t="shared" si="1176"/>
        <v>1.0003615480000001</v>
      </c>
      <c r="AF2205" s="2">
        <f t="shared" si="1179"/>
        <v>118.41639159</v>
      </c>
      <c r="AG2205" s="2">
        <f t="shared" si="1199"/>
        <v>118.40665244</v>
      </c>
      <c r="AH2205" s="3">
        <f t="shared" si="1200"/>
        <v>0</v>
      </c>
      <c r="AI2205" s="4" t="str">
        <f t="shared" si="1177"/>
        <v>A+J=</v>
      </c>
      <c r="AJ2205" s="11">
        <f t="shared" si="1206"/>
        <v>43388</v>
      </c>
      <c r="AK2205" s="11"/>
      <c r="AL2205" s="4"/>
      <c r="AM2205" s="1"/>
      <c r="AN2205" s="11"/>
      <c r="AO2205" s="1"/>
      <c r="AP2205" s="1"/>
      <c r="AQ2205" s="3"/>
      <c r="AR2205" s="3"/>
      <c r="AS2205" s="6"/>
      <c r="AT2205" s="1"/>
      <c r="AU2205" s="1"/>
      <c r="AV2205" s="1"/>
      <c r="AW2205" s="1"/>
      <c r="AX2205" s="1"/>
      <c r="AY2205" s="1"/>
      <c r="AZ2205" s="1"/>
      <c r="BA2205" s="1"/>
      <c r="BB2205" s="1"/>
    </row>
    <row r="2206" spans="1:154" x14ac:dyDescent="0.2">
      <c r="A2206" s="158">
        <f t="shared" si="1201"/>
        <v>43362</v>
      </c>
      <c r="B2206" s="2">
        <f t="shared" si="1185"/>
        <v>327663.27172495116</v>
      </c>
      <c r="C2206" s="2">
        <f t="shared" si="1202"/>
        <v>226351.19150024999</v>
      </c>
      <c r="D2206" s="2">
        <f>SUM(Y2206:Y$2535)</f>
        <v>19363.67882655</v>
      </c>
      <c r="E2206" s="73">
        <f t="shared" si="1186"/>
        <v>206987.5126737</v>
      </c>
      <c r="F2206" s="88">
        <f t="shared" si="1181"/>
        <v>5061.1099999999997</v>
      </c>
      <c r="G2206" s="3">
        <f>IF(AND(N2206=1,N2205&gt;1),VLOOKUP(A2205,[1]Plan1!$BK$81:$BM$259,3),G2205)</f>
        <v>5056.5600000000004</v>
      </c>
      <c r="H2206" s="11">
        <f t="shared" si="1182"/>
        <v>43296</v>
      </c>
      <c r="I2206" s="11">
        <f t="shared" si="1183"/>
        <v>43327</v>
      </c>
      <c r="J2206" s="12">
        <f t="shared" si="1187"/>
        <v>-8.990122720112792E-4</v>
      </c>
      <c r="K2206" s="11">
        <f t="shared" si="1203"/>
        <v>43388</v>
      </c>
      <c r="L2206" s="11">
        <f t="shared" si="1188"/>
        <v>43388</v>
      </c>
      <c r="M2206" s="1">
        <f t="shared" si="1207"/>
        <v>20</v>
      </c>
      <c r="N2206" s="1">
        <f t="shared" si="1189"/>
        <v>3</v>
      </c>
      <c r="O2206" s="2">
        <f t="shared" si="1190"/>
        <v>0.99986509000000001</v>
      </c>
      <c r="P2206" s="13">
        <f t="shared" si="1184"/>
        <v>1.0033006499999999</v>
      </c>
      <c r="Q2206" s="13">
        <f t="shared" si="1175"/>
        <v>1.4469818264074705</v>
      </c>
      <c r="R2206" s="2">
        <f t="shared" si="1180"/>
        <v>1.44678661</v>
      </c>
      <c r="S2206" s="2">
        <f t="shared" si="1204"/>
        <v>1.44698182</v>
      </c>
      <c r="T2206" s="2">
        <f t="shared" si="1191"/>
        <v>327526.05903619999</v>
      </c>
      <c r="U2206" s="2">
        <f t="shared" si="1192"/>
        <v>8655.2124037867834</v>
      </c>
      <c r="V2206" s="2">
        <f t="shared" si="1193"/>
        <v>92479.249099814449</v>
      </c>
      <c r="W2206" s="2">
        <f t="shared" si="1194"/>
        <v>327485.65300385118</v>
      </c>
      <c r="X2206" s="17">
        <f t="shared" si="1195"/>
        <v>0</v>
      </c>
      <c r="Y2206" s="2">
        <f t="shared" si="1196"/>
        <v>0</v>
      </c>
      <c r="Z2206" s="72">
        <f t="shared" si="1197"/>
        <v>0</v>
      </c>
      <c r="AA2206" s="2">
        <f t="shared" si="1178"/>
        <v>0</v>
      </c>
      <c r="AB2206" s="12">
        <f t="shared" si="1205"/>
        <v>4.6600000000000003E-2</v>
      </c>
      <c r="AC2206" s="17">
        <f t="shared" si="1198"/>
        <v>3</v>
      </c>
      <c r="AD2206" s="17">
        <v>252</v>
      </c>
      <c r="AE2206" s="13">
        <f t="shared" si="1176"/>
        <v>1.0005423710000001</v>
      </c>
      <c r="AF2206" s="2">
        <f t="shared" si="1179"/>
        <v>177.64063616000001</v>
      </c>
      <c r="AG2206" s="2">
        <f t="shared" si="1199"/>
        <v>177.61872109999999</v>
      </c>
      <c r="AH2206" s="3">
        <f t="shared" si="1200"/>
        <v>0</v>
      </c>
      <c r="AI2206" s="4" t="str">
        <f t="shared" si="1177"/>
        <v>A+J=</v>
      </c>
      <c r="AJ2206" s="11">
        <f t="shared" si="1206"/>
        <v>43388</v>
      </c>
      <c r="AK2206" s="11"/>
      <c r="AL2206" s="4"/>
      <c r="AM2206" s="1"/>
      <c r="AN2206" s="11"/>
      <c r="AO2206" s="1"/>
      <c r="AP2206" s="1"/>
      <c r="AQ2206" s="3"/>
      <c r="AR2206" s="3"/>
      <c r="AS2206" s="6"/>
      <c r="AT2206" s="1"/>
      <c r="AU2206" s="1"/>
      <c r="AV2206" s="1"/>
      <c r="AW2206" s="1"/>
      <c r="AX2206" s="1"/>
      <c r="AY2206" s="1"/>
      <c r="AZ2206" s="1"/>
      <c r="BA2206" s="1"/>
      <c r="BB2206" s="1"/>
    </row>
    <row r="2207" spans="1:154" x14ac:dyDescent="0.2">
      <c r="A2207" s="158">
        <f t="shared" si="1201"/>
        <v>43363</v>
      </c>
      <c r="B2207" s="2">
        <f t="shared" si="1185"/>
        <v>327709.02312322665</v>
      </c>
      <c r="C2207" s="2">
        <f t="shared" si="1202"/>
        <v>226351.19150024999</v>
      </c>
      <c r="D2207" s="2">
        <f>SUM(Y2207:Y$2535)</f>
        <v>19363.67882655</v>
      </c>
      <c r="E2207" s="73">
        <f t="shared" si="1186"/>
        <v>206987.5126737</v>
      </c>
      <c r="F2207" s="88">
        <f t="shared" si="1181"/>
        <v>5061.1099999999997</v>
      </c>
      <c r="G2207" s="3">
        <f>IF(AND(N2207=1,N2206&gt;1),VLOOKUP(A2206,[1]Plan1!$BK$81:$BM$259,3),G2206)</f>
        <v>5056.5600000000004</v>
      </c>
      <c r="H2207" s="11">
        <f t="shared" si="1182"/>
        <v>43296</v>
      </c>
      <c r="I2207" s="11">
        <f t="shared" si="1183"/>
        <v>43327</v>
      </c>
      <c r="J2207" s="12">
        <f t="shared" si="1187"/>
        <v>-8.990122720112792E-4</v>
      </c>
      <c r="K2207" s="11">
        <f t="shared" si="1203"/>
        <v>43388</v>
      </c>
      <c r="L2207" s="11">
        <f t="shared" si="1188"/>
        <v>43388</v>
      </c>
      <c r="M2207" s="1">
        <f t="shared" si="1207"/>
        <v>20</v>
      </c>
      <c r="N2207" s="1">
        <f t="shared" si="1189"/>
        <v>4</v>
      </c>
      <c r="O2207" s="2">
        <f t="shared" si="1190"/>
        <v>0.99982013000000003</v>
      </c>
      <c r="P2207" s="13">
        <f t="shared" si="1184"/>
        <v>1.0033006499999999</v>
      </c>
      <c r="Q2207" s="13">
        <f t="shared" ref="Q2207:Q2270" si="1208">IF(L2207&gt;L2206,Q2206*P2207,Q2206)</f>
        <v>1.4469818264074705</v>
      </c>
      <c r="R2207" s="2">
        <f t="shared" si="1180"/>
        <v>1.4467215499999999</v>
      </c>
      <c r="S2207" s="2">
        <f t="shared" si="1204"/>
        <v>1.44698182</v>
      </c>
      <c r="T2207" s="2">
        <f t="shared" si="1191"/>
        <v>327526.05903619999</v>
      </c>
      <c r="U2207" s="2">
        <f t="shared" si="1192"/>
        <v>8655.2124037867834</v>
      </c>
      <c r="V2207" s="2">
        <f t="shared" si="1193"/>
        <v>92465.782492239887</v>
      </c>
      <c r="W2207" s="2">
        <f t="shared" si="1194"/>
        <v>327472.18639627664</v>
      </c>
      <c r="X2207" s="17">
        <f t="shared" si="1195"/>
        <v>0</v>
      </c>
      <c r="Y2207" s="2">
        <f t="shared" si="1196"/>
        <v>0</v>
      </c>
      <c r="Z2207" s="72">
        <f t="shared" si="1197"/>
        <v>0</v>
      </c>
      <c r="AA2207" s="2">
        <f t="shared" si="1178"/>
        <v>0</v>
      </c>
      <c r="AB2207" s="12">
        <f t="shared" si="1205"/>
        <v>4.6600000000000003E-2</v>
      </c>
      <c r="AC2207" s="17">
        <f t="shared" si="1198"/>
        <v>4</v>
      </c>
      <c r="AD2207" s="17">
        <v>252</v>
      </c>
      <c r="AE2207" s="13">
        <f t="shared" ref="AE2207:AE2270" si="1209">ROUND((1+AB2207)^TRUNC((AC2207/AD2207),9),9)</f>
        <v>1.0007232269999999</v>
      </c>
      <c r="AF2207" s="2">
        <f t="shared" si="1179"/>
        <v>236.87568909000001</v>
      </c>
      <c r="AG2207" s="2">
        <f t="shared" si="1199"/>
        <v>236.83672695000001</v>
      </c>
      <c r="AH2207" s="3">
        <f t="shared" si="1200"/>
        <v>0</v>
      </c>
      <c r="AI2207" s="4" t="str">
        <f t="shared" si="1177"/>
        <v>A+J=</v>
      </c>
      <c r="AJ2207" s="11">
        <f t="shared" si="1206"/>
        <v>43388</v>
      </c>
      <c r="AK2207" s="11"/>
      <c r="AL2207" s="4"/>
      <c r="AM2207" s="1"/>
      <c r="AN2207" s="11"/>
      <c r="AO2207" s="1"/>
      <c r="AP2207" s="1"/>
      <c r="AQ2207" s="3"/>
      <c r="AR2207" s="3"/>
      <c r="AS2207" s="6"/>
      <c r="AT2207" s="1"/>
      <c r="AU2207" s="1"/>
      <c r="AV2207" s="1"/>
      <c r="AW2207" s="1"/>
      <c r="AX2207" s="1"/>
      <c r="AY2207" s="1"/>
      <c r="AZ2207" s="1"/>
      <c r="BA2207" s="1"/>
      <c r="BB2207" s="1"/>
    </row>
    <row r="2208" spans="1:154" x14ac:dyDescent="0.2">
      <c r="A2208" s="158">
        <f t="shared" si="1201"/>
        <v>43364</v>
      </c>
      <c r="B2208" s="2">
        <f t="shared" si="1185"/>
        <v>327754.78220088722</v>
      </c>
      <c r="C2208" s="2">
        <f t="shared" si="1202"/>
        <v>226351.19150024999</v>
      </c>
      <c r="D2208" s="2">
        <f>SUM(Y2208:Y$2535)</f>
        <v>19363.67882655</v>
      </c>
      <c r="E2208" s="73">
        <f t="shared" si="1186"/>
        <v>206987.5126737</v>
      </c>
      <c r="F2208" s="88">
        <f t="shared" si="1181"/>
        <v>5061.1099999999997</v>
      </c>
      <c r="G2208" s="3">
        <f>IF(AND(N2208=1,N2207&gt;1),VLOOKUP(A2207,[1]Plan1!$BK$81:$BM$259,3),G2207)</f>
        <v>5056.5600000000004</v>
      </c>
      <c r="H2208" s="11">
        <f t="shared" si="1182"/>
        <v>43296</v>
      </c>
      <c r="I2208" s="11">
        <f t="shared" si="1183"/>
        <v>43327</v>
      </c>
      <c r="J2208" s="12">
        <f t="shared" si="1187"/>
        <v>-8.990122720112792E-4</v>
      </c>
      <c r="K2208" s="11">
        <f t="shared" si="1203"/>
        <v>43388</v>
      </c>
      <c r="L2208" s="11">
        <f t="shared" si="1188"/>
        <v>43388</v>
      </c>
      <c r="M2208" s="1">
        <f t="shared" si="1207"/>
        <v>20</v>
      </c>
      <c r="N2208" s="1">
        <f t="shared" si="1189"/>
        <v>5</v>
      </c>
      <c r="O2208" s="2">
        <f t="shared" si="1190"/>
        <v>0.99977517000000005</v>
      </c>
      <c r="P2208" s="13">
        <f t="shared" si="1184"/>
        <v>1.0033006499999999</v>
      </c>
      <c r="Q2208" s="13">
        <f t="shared" si="1208"/>
        <v>1.4469818264074705</v>
      </c>
      <c r="R2208" s="2">
        <f t="shared" si="1180"/>
        <v>1.4466565</v>
      </c>
      <c r="S2208" s="2">
        <f t="shared" si="1204"/>
        <v>1.44698182</v>
      </c>
      <c r="T2208" s="2">
        <f t="shared" si="1191"/>
        <v>327526.05903619999</v>
      </c>
      <c r="U2208" s="2">
        <f t="shared" si="1192"/>
        <v>8655.2124037867834</v>
      </c>
      <c r="V2208" s="2">
        <f t="shared" si="1193"/>
        <v>92452.317954540486</v>
      </c>
      <c r="W2208" s="2">
        <f t="shared" si="1194"/>
        <v>327458.72185857722</v>
      </c>
      <c r="X2208" s="17">
        <f t="shared" si="1195"/>
        <v>0</v>
      </c>
      <c r="Y2208" s="2">
        <f t="shared" si="1196"/>
        <v>0</v>
      </c>
      <c r="Z2208" s="72">
        <f t="shared" si="1197"/>
        <v>0</v>
      </c>
      <c r="AA2208" s="2">
        <f t="shared" si="1178"/>
        <v>0</v>
      </c>
      <c r="AB2208" s="12">
        <f t="shared" si="1205"/>
        <v>4.6600000000000003E-2</v>
      </c>
      <c r="AC2208" s="17">
        <f t="shared" si="1198"/>
        <v>5</v>
      </c>
      <c r="AD2208" s="17">
        <v>252</v>
      </c>
      <c r="AE2208" s="13">
        <f t="shared" si="1209"/>
        <v>1.000904115</v>
      </c>
      <c r="AF2208" s="2">
        <f t="shared" si="1179"/>
        <v>296.12122285999999</v>
      </c>
      <c r="AG2208" s="2">
        <f t="shared" si="1199"/>
        <v>296.06034231000001</v>
      </c>
      <c r="AH2208" s="3">
        <f t="shared" si="1200"/>
        <v>0</v>
      </c>
      <c r="AI2208" s="4" t="str">
        <f t="shared" si="1177"/>
        <v>A+J=</v>
      </c>
      <c r="AJ2208" s="11">
        <f t="shared" si="1206"/>
        <v>43388</v>
      </c>
      <c r="AK2208" s="11"/>
      <c r="AL2208" s="4"/>
      <c r="AM2208" s="1"/>
      <c r="AN2208" s="11"/>
      <c r="AO2208" s="1"/>
      <c r="AP2208" s="1"/>
      <c r="AQ2208" s="3"/>
      <c r="AR2208" s="3"/>
      <c r="AS2208" s="6"/>
      <c r="AT2208" s="1"/>
      <c r="AU2208" s="1"/>
      <c r="AV2208" s="1"/>
      <c r="AW2208" s="1"/>
      <c r="AX2208" s="1"/>
      <c r="AY2208" s="1"/>
      <c r="AZ2208" s="1"/>
      <c r="BA2208" s="1"/>
      <c r="BB2208" s="1"/>
    </row>
    <row r="2209" spans="1:138" x14ac:dyDescent="0.2">
      <c r="A2209" s="158">
        <f t="shared" si="1201"/>
        <v>43365</v>
      </c>
      <c r="B2209" s="2">
        <f t="shared" si="1185"/>
        <v>327800.54514097265</v>
      </c>
      <c r="C2209" s="2">
        <f t="shared" si="1202"/>
        <v>226351.19150024999</v>
      </c>
      <c r="D2209" s="2">
        <f>SUM(Y2209:Y$2535)</f>
        <v>19363.67882655</v>
      </c>
      <c r="E2209" s="73">
        <f t="shared" si="1186"/>
        <v>206987.5126737</v>
      </c>
      <c r="F2209" s="88">
        <f t="shared" si="1181"/>
        <v>5061.1099999999997</v>
      </c>
      <c r="G2209" s="3">
        <f>IF(AND(N2209=1,N2208&gt;1),VLOOKUP(A2208,[1]Plan1!$BK$81:$BM$259,3),G2208)</f>
        <v>5056.5600000000004</v>
      </c>
      <c r="H2209" s="11">
        <f t="shared" si="1182"/>
        <v>43296</v>
      </c>
      <c r="I2209" s="11">
        <f t="shared" si="1183"/>
        <v>43327</v>
      </c>
      <c r="J2209" s="12">
        <f t="shared" si="1187"/>
        <v>-8.990122720112792E-4</v>
      </c>
      <c r="K2209" s="11">
        <f t="shared" si="1203"/>
        <v>43388</v>
      </c>
      <c r="L2209" s="11">
        <f t="shared" si="1188"/>
        <v>43388</v>
      </c>
      <c r="M2209" s="1">
        <f t="shared" si="1207"/>
        <v>20</v>
      </c>
      <c r="N2209" s="1">
        <f t="shared" si="1189"/>
        <v>6</v>
      </c>
      <c r="O2209" s="2">
        <f t="shared" si="1190"/>
        <v>0.99973020999999995</v>
      </c>
      <c r="P2209" s="13">
        <f t="shared" si="1184"/>
        <v>1.0033006499999999</v>
      </c>
      <c r="Q2209" s="13">
        <f t="shared" si="1208"/>
        <v>1.4469818264074705</v>
      </c>
      <c r="R2209" s="2">
        <f t="shared" si="1180"/>
        <v>1.44659144</v>
      </c>
      <c r="S2209" s="2">
        <f t="shared" si="1204"/>
        <v>1.44698182</v>
      </c>
      <c r="T2209" s="2">
        <f t="shared" si="1191"/>
        <v>327526.05903619999</v>
      </c>
      <c r="U2209" s="2">
        <f t="shared" si="1192"/>
        <v>8655.2124037867834</v>
      </c>
      <c r="V2209" s="2">
        <f t="shared" si="1193"/>
        <v>92438.851346965923</v>
      </c>
      <c r="W2209" s="2">
        <f t="shared" si="1194"/>
        <v>327445.25525100267</v>
      </c>
      <c r="X2209" s="17">
        <f t="shared" si="1195"/>
        <v>0</v>
      </c>
      <c r="Y2209" s="2">
        <f t="shared" si="1196"/>
        <v>0</v>
      </c>
      <c r="Z2209" s="72">
        <f t="shared" si="1197"/>
        <v>0</v>
      </c>
      <c r="AA2209" s="2">
        <f t="shared" si="1178"/>
        <v>0</v>
      </c>
      <c r="AB2209" s="12">
        <f t="shared" si="1205"/>
        <v>4.6600000000000003E-2</v>
      </c>
      <c r="AC2209" s="17">
        <f t="shared" si="1198"/>
        <v>6</v>
      </c>
      <c r="AD2209" s="17">
        <v>252</v>
      </c>
      <c r="AE2209" s="13">
        <f t="shared" si="1209"/>
        <v>1.0010850360000001</v>
      </c>
      <c r="AF2209" s="2">
        <f t="shared" si="1179"/>
        <v>355.37756499</v>
      </c>
      <c r="AG2209" s="2">
        <f t="shared" si="1199"/>
        <v>355.28988996999999</v>
      </c>
      <c r="AH2209" s="3">
        <f t="shared" si="1200"/>
        <v>0</v>
      </c>
      <c r="AI2209" s="4" t="str">
        <f t="shared" si="1177"/>
        <v>A+J=</v>
      </c>
      <c r="AJ2209" s="11">
        <f t="shared" si="1206"/>
        <v>43388</v>
      </c>
      <c r="AK2209" s="11"/>
      <c r="AL2209" s="4"/>
      <c r="AM2209" s="1"/>
      <c r="AN2209" s="11"/>
      <c r="AO2209" s="1"/>
      <c r="AP2209" s="1"/>
      <c r="AQ2209" s="3"/>
      <c r="AR2209" s="3"/>
      <c r="AS2209" s="6"/>
      <c r="AT2209" s="1"/>
      <c r="AU2209" s="1"/>
      <c r="AV2209" s="1"/>
      <c r="AW2209" s="1"/>
      <c r="AX2209" s="1"/>
      <c r="AY2209" s="1"/>
      <c r="AZ2209" s="1"/>
      <c r="BA2209" s="1"/>
      <c r="BB2209" s="1"/>
    </row>
    <row r="2210" spans="1:138" x14ac:dyDescent="0.2">
      <c r="A2210" s="158">
        <f t="shared" si="1201"/>
        <v>43366</v>
      </c>
      <c r="B2210" s="2">
        <f t="shared" si="1185"/>
        <v>327800.54514097265</v>
      </c>
      <c r="C2210" s="2">
        <f t="shared" si="1202"/>
        <v>226351.19150024999</v>
      </c>
      <c r="D2210" s="2">
        <f>SUM(Y2210:Y$2535)</f>
        <v>19363.67882655</v>
      </c>
      <c r="E2210" s="73">
        <f t="shared" si="1186"/>
        <v>206987.5126737</v>
      </c>
      <c r="F2210" s="88">
        <f t="shared" si="1181"/>
        <v>5061.1099999999997</v>
      </c>
      <c r="G2210" s="3">
        <f>IF(AND(N2210=1,N2209&gt;1),VLOOKUP(A2209,[1]Plan1!$BK$81:$BM$259,3),G2209)</f>
        <v>5056.5600000000004</v>
      </c>
      <c r="H2210" s="11">
        <f t="shared" si="1182"/>
        <v>43296</v>
      </c>
      <c r="I2210" s="11">
        <f t="shared" si="1183"/>
        <v>43327</v>
      </c>
      <c r="J2210" s="12">
        <f t="shared" si="1187"/>
        <v>-8.990122720112792E-4</v>
      </c>
      <c r="K2210" s="11">
        <f t="shared" si="1203"/>
        <v>43388</v>
      </c>
      <c r="L2210" s="11">
        <f t="shared" si="1188"/>
        <v>43388</v>
      </c>
      <c r="M2210" s="1">
        <f t="shared" si="1207"/>
        <v>20</v>
      </c>
      <c r="N2210" s="1">
        <f t="shared" si="1189"/>
        <v>6</v>
      </c>
      <c r="O2210" s="2">
        <f t="shared" si="1190"/>
        <v>0.99973020999999995</v>
      </c>
      <c r="P2210" s="13">
        <f t="shared" si="1184"/>
        <v>1.0033006499999999</v>
      </c>
      <c r="Q2210" s="13">
        <f t="shared" si="1208"/>
        <v>1.4469818264074705</v>
      </c>
      <c r="R2210" s="2">
        <f t="shared" si="1180"/>
        <v>1.44659144</v>
      </c>
      <c r="S2210" s="2">
        <f t="shared" si="1204"/>
        <v>1.44698182</v>
      </c>
      <c r="T2210" s="2">
        <f t="shared" si="1191"/>
        <v>327526.05903619999</v>
      </c>
      <c r="U2210" s="2">
        <f t="shared" si="1192"/>
        <v>8655.2124037867834</v>
      </c>
      <c r="V2210" s="2">
        <f t="shared" si="1193"/>
        <v>92438.851346965923</v>
      </c>
      <c r="W2210" s="2">
        <f t="shared" si="1194"/>
        <v>327445.25525100267</v>
      </c>
      <c r="X2210" s="17">
        <f t="shared" si="1195"/>
        <v>0</v>
      </c>
      <c r="Y2210" s="2">
        <f t="shared" si="1196"/>
        <v>0</v>
      </c>
      <c r="Z2210" s="72">
        <f t="shared" si="1197"/>
        <v>0</v>
      </c>
      <c r="AA2210" s="2">
        <f t="shared" si="1178"/>
        <v>0</v>
      </c>
      <c r="AB2210" s="12">
        <f t="shared" si="1205"/>
        <v>4.6600000000000003E-2</v>
      </c>
      <c r="AC2210" s="17">
        <f t="shared" si="1198"/>
        <v>6</v>
      </c>
      <c r="AD2210" s="17">
        <v>252</v>
      </c>
      <c r="AE2210" s="13">
        <f t="shared" si="1209"/>
        <v>1.0010850360000001</v>
      </c>
      <c r="AF2210" s="2">
        <f t="shared" si="1179"/>
        <v>355.37756499</v>
      </c>
      <c r="AG2210" s="2">
        <f t="shared" si="1199"/>
        <v>355.28988996999999</v>
      </c>
      <c r="AH2210" s="3">
        <f t="shared" si="1200"/>
        <v>0</v>
      </c>
      <c r="AI2210" s="4" t="str">
        <f t="shared" ref="AI2210:AI2273" si="1210">AI2209</f>
        <v>A+J=</v>
      </c>
      <c r="AJ2210" s="11">
        <f t="shared" si="1206"/>
        <v>43388</v>
      </c>
      <c r="AK2210" s="11"/>
      <c r="AL2210" s="4"/>
      <c r="AM2210" s="1"/>
      <c r="AN2210" s="11"/>
      <c r="AO2210" s="1"/>
      <c r="AP2210" s="1"/>
      <c r="AQ2210" s="3"/>
      <c r="AR2210" s="3"/>
      <c r="AS2210" s="6"/>
      <c r="AT2210" s="1"/>
      <c r="AU2210" s="1"/>
      <c r="AV2210" s="1"/>
      <c r="AW2210" s="1"/>
      <c r="AX2210" s="1"/>
      <c r="AY2210" s="1"/>
      <c r="AZ2210" s="1"/>
      <c r="BA2210" s="1"/>
      <c r="BB2210" s="1"/>
    </row>
    <row r="2211" spans="1:138" x14ac:dyDescent="0.2">
      <c r="A2211" s="158">
        <f t="shared" si="1201"/>
        <v>43367</v>
      </c>
      <c r="B2211" s="2">
        <f t="shared" si="1185"/>
        <v>327800.54514097265</v>
      </c>
      <c r="C2211" s="2">
        <f t="shared" si="1202"/>
        <v>226351.19150024999</v>
      </c>
      <c r="D2211" s="2">
        <f>SUM(Y2211:Y$2535)</f>
        <v>19363.67882655</v>
      </c>
      <c r="E2211" s="73">
        <f t="shared" si="1186"/>
        <v>206987.5126737</v>
      </c>
      <c r="F2211" s="88">
        <f t="shared" si="1181"/>
        <v>5061.1099999999997</v>
      </c>
      <c r="G2211" s="3">
        <f>IF(AND(N2211=1,N2210&gt;1),VLOOKUP(A2210,[1]Plan1!$BK$81:$BM$259,3),G2210)</f>
        <v>5056.5600000000004</v>
      </c>
      <c r="H2211" s="11">
        <f t="shared" si="1182"/>
        <v>43296</v>
      </c>
      <c r="I2211" s="11">
        <f t="shared" si="1183"/>
        <v>43327</v>
      </c>
      <c r="J2211" s="12">
        <f t="shared" si="1187"/>
        <v>-8.990122720112792E-4</v>
      </c>
      <c r="K2211" s="11">
        <f t="shared" si="1203"/>
        <v>43388</v>
      </c>
      <c r="L2211" s="11">
        <f t="shared" si="1188"/>
        <v>43388</v>
      </c>
      <c r="M2211" s="1">
        <f t="shared" si="1207"/>
        <v>20</v>
      </c>
      <c r="N2211" s="1">
        <f t="shared" si="1189"/>
        <v>6</v>
      </c>
      <c r="O2211" s="2">
        <f t="shared" si="1190"/>
        <v>0.99973020999999995</v>
      </c>
      <c r="P2211" s="13">
        <f t="shared" si="1184"/>
        <v>1.0033006499999999</v>
      </c>
      <c r="Q2211" s="13">
        <f t="shared" si="1208"/>
        <v>1.4469818264074705</v>
      </c>
      <c r="R2211" s="2">
        <f t="shared" si="1180"/>
        <v>1.44659144</v>
      </c>
      <c r="S2211" s="2">
        <f t="shared" si="1204"/>
        <v>1.44698182</v>
      </c>
      <c r="T2211" s="2">
        <f t="shared" si="1191"/>
        <v>327526.05903619999</v>
      </c>
      <c r="U2211" s="2">
        <f t="shared" si="1192"/>
        <v>8655.2124037867834</v>
      </c>
      <c r="V2211" s="2">
        <f t="shared" si="1193"/>
        <v>92438.851346965923</v>
      </c>
      <c r="W2211" s="2">
        <f t="shared" si="1194"/>
        <v>327445.25525100267</v>
      </c>
      <c r="X2211" s="17">
        <f t="shared" si="1195"/>
        <v>0</v>
      </c>
      <c r="Y2211" s="2">
        <f t="shared" si="1196"/>
        <v>0</v>
      </c>
      <c r="Z2211" s="72">
        <f t="shared" si="1197"/>
        <v>0</v>
      </c>
      <c r="AA2211" s="2">
        <f t="shared" si="1178"/>
        <v>0</v>
      </c>
      <c r="AB2211" s="12">
        <f t="shared" si="1205"/>
        <v>4.6600000000000003E-2</v>
      </c>
      <c r="AC2211" s="17">
        <f t="shared" si="1198"/>
        <v>6</v>
      </c>
      <c r="AD2211" s="17">
        <v>252</v>
      </c>
      <c r="AE2211" s="13">
        <f t="shared" si="1209"/>
        <v>1.0010850360000001</v>
      </c>
      <c r="AF2211" s="2">
        <f t="shared" si="1179"/>
        <v>355.37756499</v>
      </c>
      <c r="AG2211" s="2">
        <f t="shared" si="1199"/>
        <v>355.28988996999999</v>
      </c>
      <c r="AH2211" s="3">
        <f t="shared" si="1200"/>
        <v>0</v>
      </c>
      <c r="AI2211" s="4" t="str">
        <f t="shared" si="1210"/>
        <v>A+J=</v>
      </c>
      <c r="AJ2211" s="11">
        <f t="shared" si="1206"/>
        <v>43388</v>
      </c>
      <c r="AK2211" s="11"/>
      <c r="AL2211" s="4"/>
      <c r="AM2211" s="1"/>
      <c r="AN2211" s="11"/>
      <c r="AO2211" s="1"/>
      <c r="AP2211" s="1"/>
      <c r="AQ2211" s="3"/>
      <c r="AR2211" s="3"/>
      <c r="AS2211" s="6"/>
      <c r="AT2211" s="1"/>
      <c r="AU2211" s="1"/>
      <c r="AV2211" s="1"/>
      <c r="AW2211" s="1"/>
      <c r="AX2211" s="1"/>
      <c r="AY2211" s="1"/>
      <c r="AZ2211" s="1"/>
      <c r="BA2211" s="1"/>
      <c r="BB2211" s="1"/>
    </row>
    <row r="2212" spans="1:138" x14ac:dyDescent="0.2">
      <c r="A2212" s="158">
        <f t="shared" si="1201"/>
        <v>43368</v>
      </c>
      <c r="B2212" s="2">
        <f t="shared" si="1185"/>
        <v>327846.31401352811</v>
      </c>
      <c r="C2212" s="2">
        <f t="shared" si="1202"/>
        <v>226351.19150024999</v>
      </c>
      <c r="D2212" s="2">
        <f>SUM(Y2212:Y$2535)</f>
        <v>19363.67882655</v>
      </c>
      <c r="E2212" s="73">
        <f t="shared" si="1186"/>
        <v>206987.5126737</v>
      </c>
      <c r="F2212" s="88">
        <f t="shared" si="1181"/>
        <v>5061.1099999999997</v>
      </c>
      <c r="G2212" s="3">
        <f>IF(AND(N2212=1,N2211&gt;1),VLOOKUP(A2211,[1]Plan1!$BK$81:$BM$259,3),G2211)</f>
        <v>5056.5600000000004</v>
      </c>
      <c r="H2212" s="11">
        <f t="shared" si="1182"/>
        <v>43296</v>
      </c>
      <c r="I2212" s="11">
        <f t="shared" si="1183"/>
        <v>43327</v>
      </c>
      <c r="J2212" s="12">
        <f t="shared" si="1187"/>
        <v>-8.990122720112792E-4</v>
      </c>
      <c r="K2212" s="11">
        <f t="shared" si="1203"/>
        <v>43388</v>
      </c>
      <c r="L2212" s="11">
        <f t="shared" si="1188"/>
        <v>43388</v>
      </c>
      <c r="M2212" s="1">
        <f t="shared" si="1207"/>
        <v>20</v>
      </c>
      <c r="N2212" s="1">
        <f t="shared" si="1189"/>
        <v>7</v>
      </c>
      <c r="O2212" s="2">
        <f t="shared" si="1190"/>
        <v>0.99968524999999997</v>
      </c>
      <c r="P2212" s="13">
        <f t="shared" si="1184"/>
        <v>1.0033006499999999</v>
      </c>
      <c r="Q2212" s="13">
        <f t="shared" si="1208"/>
        <v>1.4469818264074705</v>
      </c>
      <c r="R2212" s="2">
        <f t="shared" si="1180"/>
        <v>1.4465263799999999</v>
      </c>
      <c r="S2212" s="2">
        <f t="shared" si="1204"/>
        <v>1.44698182</v>
      </c>
      <c r="T2212" s="2">
        <f t="shared" si="1191"/>
        <v>327526.05903619999</v>
      </c>
      <c r="U2212" s="2">
        <f t="shared" si="1192"/>
        <v>8655.2124037867834</v>
      </c>
      <c r="V2212" s="2">
        <f t="shared" si="1193"/>
        <v>92425.38473939136</v>
      </c>
      <c r="W2212" s="2">
        <f t="shared" si="1194"/>
        <v>327431.78864342812</v>
      </c>
      <c r="X2212" s="17">
        <f t="shared" si="1195"/>
        <v>0</v>
      </c>
      <c r="Y2212" s="2">
        <f t="shared" si="1196"/>
        <v>0</v>
      </c>
      <c r="Z2212" s="72">
        <f t="shared" si="1197"/>
        <v>0</v>
      </c>
      <c r="AA2212" s="2">
        <f t="shared" si="1178"/>
        <v>0</v>
      </c>
      <c r="AB2212" s="12">
        <f t="shared" si="1205"/>
        <v>4.6600000000000003E-2</v>
      </c>
      <c r="AC2212" s="17">
        <f t="shared" si="1198"/>
        <v>7</v>
      </c>
      <c r="AD2212" s="17">
        <v>252</v>
      </c>
      <c r="AE2212" s="13">
        <f t="shared" si="1209"/>
        <v>1.0012659900000001</v>
      </c>
      <c r="AF2212" s="2">
        <f t="shared" si="1179"/>
        <v>414.64471546999999</v>
      </c>
      <c r="AG2212" s="2">
        <f t="shared" si="1199"/>
        <v>414.52537009999998</v>
      </c>
      <c r="AH2212" s="3">
        <f t="shared" si="1200"/>
        <v>0</v>
      </c>
      <c r="AI2212" s="4" t="str">
        <f t="shared" si="1210"/>
        <v>A+J=</v>
      </c>
      <c r="AJ2212" s="11">
        <f t="shared" si="1206"/>
        <v>43388</v>
      </c>
      <c r="AK2212" s="11"/>
      <c r="AL2212" s="4"/>
      <c r="AM2212" s="1"/>
      <c r="AN2212" s="11"/>
      <c r="AO2212" s="1"/>
      <c r="AP2212" s="1"/>
      <c r="AQ2212" s="3"/>
      <c r="AR2212" s="3"/>
      <c r="AS2212" s="6"/>
      <c r="AT2212" s="1"/>
      <c r="AU2212" s="1"/>
      <c r="AV2212" s="1"/>
      <c r="AW2212" s="1"/>
      <c r="AX2212" s="1"/>
      <c r="AY2212" s="1"/>
      <c r="AZ2212" s="1"/>
      <c r="BA2212" s="1"/>
      <c r="BB2212" s="1"/>
    </row>
    <row r="2213" spans="1:138" x14ac:dyDescent="0.2">
      <c r="A2213" s="158">
        <f t="shared" si="1201"/>
        <v>43369</v>
      </c>
      <c r="B2213" s="2">
        <f t="shared" si="1185"/>
        <v>327892.09056266869</v>
      </c>
      <c r="C2213" s="2">
        <f t="shared" si="1202"/>
        <v>226351.19150024999</v>
      </c>
      <c r="D2213" s="2">
        <f>SUM(Y2213:Y$2535)</f>
        <v>19363.67882655</v>
      </c>
      <c r="E2213" s="73">
        <f t="shared" si="1186"/>
        <v>206987.5126737</v>
      </c>
      <c r="F2213" s="88">
        <f t="shared" si="1181"/>
        <v>5061.1099999999997</v>
      </c>
      <c r="G2213" s="3">
        <f>IF(AND(N2213=1,N2212&gt;1),VLOOKUP(A2212,[1]Plan1!$BK$81:$BM$259,3),G2212)</f>
        <v>5056.5600000000004</v>
      </c>
      <c r="H2213" s="11">
        <f t="shared" si="1182"/>
        <v>43296</v>
      </c>
      <c r="I2213" s="11">
        <f t="shared" si="1183"/>
        <v>43327</v>
      </c>
      <c r="J2213" s="12">
        <f t="shared" si="1187"/>
        <v>-8.990122720112792E-4</v>
      </c>
      <c r="K2213" s="11">
        <f t="shared" si="1203"/>
        <v>43388</v>
      </c>
      <c r="L2213" s="11">
        <f t="shared" si="1188"/>
        <v>43388</v>
      </c>
      <c r="M2213" s="1">
        <f t="shared" si="1207"/>
        <v>20</v>
      </c>
      <c r="N2213" s="1">
        <f t="shared" si="1189"/>
        <v>8</v>
      </c>
      <c r="O2213" s="2">
        <f t="shared" si="1190"/>
        <v>0.99964028999999999</v>
      </c>
      <c r="P2213" s="13">
        <f t="shared" si="1184"/>
        <v>1.0033006499999999</v>
      </c>
      <c r="Q2213" s="13">
        <f t="shared" si="1208"/>
        <v>1.4469818264074705</v>
      </c>
      <c r="R2213" s="2">
        <f t="shared" si="1180"/>
        <v>1.44646133</v>
      </c>
      <c r="S2213" s="2">
        <f t="shared" si="1204"/>
        <v>1.44698182</v>
      </c>
      <c r="T2213" s="2">
        <f t="shared" si="1191"/>
        <v>327526.05903619999</v>
      </c>
      <c r="U2213" s="2">
        <f t="shared" si="1192"/>
        <v>8655.2124037867834</v>
      </c>
      <c r="V2213" s="2">
        <f t="shared" si="1193"/>
        <v>92411.920201691959</v>
      </c>
      <c r="W2213" s="2">
        <f t="shared" si="1194"/>
        <v>327418.32410572871</v>
      </c>
      <c r="X2213" s="17">
        <f t="shared" si="1195"/>
        <v>0</v>
      </c>
      <c r="Y2213" s="2">
        <f t="shared" si="1196"/>
        <v>0</v>
      </c>
      <c r="Z2213" s="72">
        <f t="shared" si="1197"/>
        <v>0</v>
      </c>
      <c r="AA2213" s="2">
        <f t="shared" si="1178"/>
        <v>0</v>
      </c>
      <c r="AB2213" s="12">
        <f t="shared" si="1205"/>
        <v>4.6600000000000003E-2</v>
      </c>
      <c r="AC2213" s="17">
        <f t="shared" si="1198"/>
        <v>8</v>
      </c>
      <c r="AD2213" s="17">
        <v>252</v>
      </c>
      <c r="AE2213" s="13">
        <f t="shared" si="1209"/>
        <v>1.001446976</v>
      </c>
      <c r="AF2213" s="2">
        <f t="shared" si="1179"/>
        <v>473.92234679000001</v>
      </c>
      <c r="AG2213" s="2">
        <f t="shared" si="1199"/>
        <v>473.76645694000001</v>
      </c>
      <c r="AH2213" s="3">
        <f t="shared" si="1200"/>
        <v>0</v>
      </c>
      <c r="AI2213" s="4" t="str">
        <f t="shared" si="1210"/>
        <v>A+J=</v>
      </c>
      <c r="AJ2213" s="11">
        <f t="shared" si="1206"/>
        <v>43388</v>
      </c>
      <c r="AK2213" s="11"/>
      <c r="AL2213" s="4"/>
      <c r="AM2213" s="1"/>
      <c r="AN2213" s="11"/>
      <c r="AO2213" s="1"/>
      <c r="AP2213" s="1"/>
      <c r="AQ2213" s="3"/>
      <c r="AR2213" s="3"/>
      <c r="AS2213" s="6"/>
      <c r="AT2213" s="1"/>
      <c r="AU2213" s="1"/>
      <c r="AV2213" s="1"/>
      <c r="AW2213" s="1"/>
      <c r="AX2213" s="1"/>
      <c r="AY2213" s="1"/>
      <c r="AZ2213" s="1"/>
      <c r="BA2213" s="1"/>
      <c r="BB2213" s="1"/>
    </row>
    <row r="2214" spans="1:138" x14ac:dyDescent="0.2">
      <c r="A2214" s="158">
        <f t="shared" si="1201"/>
        <v>43370</v>
      </c>
      <c r="B2214" s="2">
        <f t="shared" si="1185"/>
        <v>327937.87544302444</v>
      </c>
      <c r="C2214" s="2">
        <f t="shared" si="1202"/>
        <v>226351.19150024999</v>
      </c>
      <c r="D2214" s="2">
        <f>SUM(Y2214:Y$2535)</f>
        <v>19363.67882655</v>
      </c>
      <c r="E2214" s="73">
        <f t="shared" si="1186"/>
        <v>206987.5126737</v>
      </c>
      <c r="F2214" s="88">
        <f t="shared" si="1181"/>
        <v>5061.1099999999997</v>
      </c>
      <c r="G2214" s="3">
        <f>IF(AND(N2214=1,N2213&gt;1),VLOOKUP(A2213,[1]Plan1!$BK$81:$BM$259,3),G2213)</f>
        <v>5056.5600000000004</v>
      </c>
      <c r="H2214" s="11">
        <f t="shared" si="1182"/>
        <v>43296</v>
      </c>
      <c r="I2214" s="11">
        <f t="shared" si="1183"/>
        <v>43327</v>
      </c>
      <c r="J2214" s="12">
        <f t="shared" si="1187"/>
        <v>-8.990122720112792E-4</v>
      </c>
      <c r="K2214" s="11">
        <f t="shared" si="1203"/>
        <v>43388</v>
      </c>
      <c r="L2214" s="11">
        <f t="shared" si="1188"/>
        <v>43388</v>
      </c>
      <c r="M2214" s="1">
        <f t="shared" si="1207"/>
        <v>20</v>
      </c>
      <c r="N2214" s="1">
        <f t="shared" si="1189"/>
        <v>9</v>
      </c>
      <c r="O2214" s="2">
        <f t="shared" si="1190"/>
        <v>0.99959534000000005</v>
      </c>
      <c r="P2214" s="13">
        <f t="shared" si="1184"/>
        <v>1.0033006499999999</v>
      </c>
      <c r="Q2214" s="13">
        <f t="shared" si="1208"/>
        <v>1.4469818264074705</v>
      </c>
      <c r="R2214" s="2">
        <f t="shared" si="1180"/>
        <v>1.44639629</v>
      </c>
      <c r="S2214" s="2">
        <f t="shared" si="1204"/>
        <v>1.44698182</v>
      </c>
      <c r="T2214" s="2">
        <f t="shared" si="1191"/>
        <v>327526.05903619999</v>
      </c>
      <c r="U2214" s="2">
        <f t="shared" si="1192"/>
        <v>8655.2124037867834</v>
      </c>
      <c r="V2214" s="2">
        <f t="shared" si="1193"/>
        <v>92398.457733867661</v>
      </c>
      <c r="W2214" s="2">
        <f t="shared" si="1194"/>
        <v>327404.86163790443</v>
      </c>
      <c r="X2214" s="17">
        <f t="shared" si="1195"/>
        <v>0</v>
      </c>
      <c r="Y2214" s="2">
        <f t="shared" si="1196"/>
        <v>0</v>
      </c>
      <c r="Z2214" s="72">
        <f t="shared" si="1197"/>
        <v>0</v>
      </c>
      <c r="AA2214" s="2">
        <f t="shared" si="1178"/>
        <v>0</v>
      </c>
      <c r="AB2214" s="12">
        <f t="shared" si="1205"/>
        <v>4.6600000000000003E-2</v>
      </c>
      <c r="AC2214" s="17">
        <f t="shared" si="1198"/>
        <v>9</v>
      </c>
      <c r="AD2214" s="17">
        <v>252</v>
      </c>
      <c r="AE2214" s="13">
        <f t="shared" si="1209"/>
        <v>1.0016279960000001</v>
      </c>
      <c r="AF2214" s="2">
        <f t="shared" si="1179"/>
        <v>533.21111399999995</v>
      </c>
      <c r="AG2214" s="2">
        <f t="shared" si="1199"/>
        <v>533.01380512000003</v>
      </c>
      <c r="AH2214" s="3">
        <f t="shared" si="1200"/>
        <v>0</v>
      </c>
      <c r="AI2214" s="4" t="str">
        <f t="shared" si="1210"/>
        <v>A+J=</v>
      </c>
      <c r="AJ2214" s="11">
        <f t="shared" si="1206"/>
        <v>43388</v>
      </c>
      <c r="AK2214" s="11"/>
      <c r="AL2214" s="4"/>
      <c r="AM2214" s="1"/>
      <c r="AN2214" s="11"/>
      <c r="AO2214" s="1"/>
      <c r="AP2214" s="1"/>
      <c r="AQ2214" s="3"/>
      <c r="AR2214" s="3"/>
      <c r="AS2214" s="6"/>
      <c r="AT2214" s="1"/>
      <c r="AU2214" s="1"/>
      <c r="AV2214" s="1"/>
      <c r="AW2214" s="1"/>
      <c r="AX2214" s="1"/>
      <c r="AY2214" s="1"/>
      <c r="AZ2214" s="1"/>
      <c r="BA2214" s="1"/>
      <c r="BB2214" s="1"/>
    </row>
    <row r="2215" spans="1:138" x14ac:dyDescent="0.2">
      <c r="A2215" s="158">
        <f t="shared" si="1201"/>
        <v>43371</v>
      </c>
      <c r="B2215" s="2">
        <f t="shared" si="1185"/>
        <v>327983.66385234497</v>
      </c>
      <c r="C2215" s="2">
        <f t="shared" si="1202"/>
        <v>226351.19150024999</v>
      </c>
      <c r="D2215" s="2">
        <f>SUM(Y2215:Y$2535)</f>
        <v>19363.67882655</v>
      </c>
      <c r="E2215" s="73">
        <f t="shared" si="1186"/>
        <v>206987.5126737</v>
      </c>
      <c r="F2215" s="88">
        <f t="shared" si="1181"/>
        <v>5061.1099999999997</v>
      </c>
      <c r="G2215" s="3">
        <f>IF(AND(N2215=1,N2214&gt;1),VLOOKUP(A2214,[1]Plan1!$BK$81:$BM$259,3),G2214)</f>
        <v>5056.5600000000004</v>
      </c>
      <c r="H2215" s="11">
        <f t="shared" si="1182"/>
        <v>43296</v>
      </c>
      <c r="I2215" s="11">
        <f t="shared" si="1183"/>
        <v>43327</v>
      </c>
      <c r="J2215" s="12">
        <f t="shared" si="1187"/>
        <v>-8.990122720112792E-4</v>
      </c>
      <c r="K2215" s="11">
        <f t="shared" si="1203"/>
        <v>43388</v>
      </c>
      <c r="L2215" s="11">
        <f t="shared" si="1188"/>
        <v>43388</v>
      </c>
      <c r="M2215" s="1">
        <f t="shared" si="1207"/>
        <v>20</v>
      </c>
      <c r="N2215" s="1">
        <f t="shared" si="1189"/>
        <v>10</v>
      </c>
      <c r="O2215" s="2">
        <f t="shared" si="1190"/>
        <v>0.99955039000000001</v>
      </c>
      <c r="P2215" s="13">
        <f t="shared" si="1184"/>
        <v>1.0033006499999999</v>
      </c>
      <c r="Q2215" s="13">
        <f t="shared" si="1208"/>
        <v>1.4469818264074705</v>
      </c>
      <c r="R2215" s="2">
        <f t="shared" si="1180"/>
        <v>1.4463312399999999</v>
      </c>
      <c r="S2215" s="2">
        <f t="shared" si="1204"/>
        <v>1.44698182</v>
      </c>
      <c r="T2215" s="2">
        <f t="shared" si="1191"/>
        <v>327526.05903619999</v>
      </c>
      <c r="U2215" s="2">
        <f t="shared" si="1192"/>
        <v>8655.2124037867834</v>
      </c>
      <c r="V2215" s="2">
        <f t="shared" si="1193"/>
        <v>92384.993196168216</v>
      </c>
      <c r="W2215" s="2">
        <f t="shared" si="1194"/>
        <v>327391.39710020495</v>
      </c>
      <c r="X2215" s="17">
        <f t="shared" si="1195"/>
        <v>0</v>
      </c>
      <c r="Y2215" s="2">
        <f t="shared" si="1196"/>
        <v>0</v>
      </c>
      <c r="Z2215" s="72">
        <f t="shared" si="1197"/>
        <v>0</v>
      </c>
      <c r="AA2215" s="2">
        <f t="shared" si="1178"/>
        <v>0</v>
      </c>
      <c r="AB2215" s="12">
        <f t="shared" si="1205"/>
        <v>4.6600000000000003E-2</v>
      </c>
      <c r="AC2215" s="17">
        <f t="shared" si="1198"/>
        <v>10</v>
      </c>
      <c r="AD2215" s="17">
        <v>252</v>
      </c>
      <c r="AE2215" s="13">
        <f t="shared" si="1209"/>
        <v>1.0018090479999999</v>
      </c>
      <c r="AF2215" s="2">
        <f t="shared" si="1179"/>
        <v>592.51036204000002</v>
      </c>
      <c r="AG2215" s="2">
        <f t="shared" si="1199"/>
        <v>592.26675213999999</v>
      </c>
      <c r="AH2215" s="3">
        <f t="shared" si="1200"/>
        <v>0</v>
      </c>
      <c r="AI2215" s="4" t="str">
        <f t="shared" si="1210"/>
        <v>A+J=</v>
      </c>
      <c r="AJ2215" s="11">
        <f t="shared" si="1206"/>
        <v>43388</v>
      </c>
      <c r="AK2215" s="11"/>
      <c r="AL2215" s="4"/>
      <c r="AM2215" s="1"/>
      <c r="AN2215" s="11"/>
      <c r="AO2215" s="1"/>
      <c r="AP2215" s="1"/>
      <c r="AQ2215" s="3"/>
      <c r="AR2215" s="3"/>
      <c r="AS2215" s="6"/>
      <c r="AT2215" s="1"/>
      <c r="AU2215" s="1"/>
      <c r="AV2215" s="1"/>
      <c r="AW2215" s="1"/>
      <c r="AX2215" s="1"/>
      <c r="AY2215" s="1"/>
      <c r="AZ2215" s="1"/>
      <c r="BA2215" s="1"/>
      <c r="BB2215" s="1"/>
    </row>
    <row r="2216" spans="1:138" x14ac:dyDescent="0.2">
      <c r="A2216" s="158">
        <f t="shared" si="1201"/>
        <v>43372</v>
      </c>
      <c r="B2216" s="2">
        <f t="shared" si="1185"/>
        <v>328029.45993618073</v>
      </c>
      <c r="C2216" s="2">
        <f t="shared" si="1202"/>
        <v>226351.19150024999</v>
      </c>
      <c r="D2216" s="2">
        <f>SUM(Y2216:Y$2535)</f>
        <v>19363.67882655</v>
      </c>
      <c r="E2216" s="73">
        <f t="shared" si="1186"/>
        <v>206987.5126737</v>
      </c>
      <c r="F2216" s="88">
        <f t="shared" si="1181"/>
        <v>5061.1099999999997</v>
      </c>
      <c r="G2216" s="3">
        <f>IF(AND(N2216=1,N2215&gt;1),VLOOKUP(A2215,[1]Plan1!$BK$81:$BM$259,3),G2215)</f>
        <v>5056.5600000000004</v>
      </c>
      <c r="H2216" s="11">
        <f t="shared" si="1182"/>
        <v>43296</v>
      </c>
      <c r="I2216" s="11">
        <f t="shared" si="1183"/>
        <v>43327</v>
      </c>
      <c r="J2216" s="12">
        <f t="shared" si="1187"/>
        <v>-8.990122720112792E-4</v>
      </c>
      <c r="K2216" s="11">
        <f t="shared" si="1203"/>
        <v>43388</v>
      </c>
      <c r="L2216" s="11">
        <f t="shared" si="1188"/>
        <v>43388</v>
      </c>
      <c r="M2216" s="1">
        <f t="shared" si="1207"/>
        <v>20</v>
      </c>
      <c r="N2216" s="1">
        <f t="shared" si="1189"/>
        <v>11</v>
      </c>
      <c r="O2216" s="2">
        <f t="shared" si="1190"/>
        <v>0.99950543999999997</v>
      </c>
      <c r="P2216" s="13">
        <f t="shared" si="1184"/>
        <v>1.0033006499999999</v>
      </c>
      <c r="Q2216" s="13">
        <f t="shared" si="1208"/>
        <v>1.4469818264074705</v>
      </c>
      <c r="R2216" s="2">
        <f t="shared" si="1180"/>
        <v>1.4462661999999999</v>
      </c>
      <c r="S2216" s="2">
        <f t="shared" si="1204"/>
        <v>1.44698182</v>
      </c>
      <c r="T2216" s="2">
        <f t="shared" si="1191"/>
        <v>327526.05903619999</v>
      </c>
      <c r="U2216" s="2">
        <f t="shared" si="1192"/>
        <v>8655.2124037867834</v>
      </c>
      <c r="V2216" s="2">
        <f t="shared" si="1193"/>
        <v>92371.530728343932</v>
      </c>
      <c r="W2216" s="2">
        <f t="shared" si="1194"/>
        <v>327377.93463238073</v>
      </c>
      <c r="X2216" s="17">
        <f t="shared" si="1195"/>
        <v>0</v>
      </c>
      <c r="Y2216" s="2">
        <f t="shared" si="1196"/>
        <v>0</v>
      </c>
      <c r="Z2216" s="72">
        <f t="shared" si="1197"/>
        <v>0</v>
      </c>
      <c r="AA2216" s="2">
        <f t="shared" ref="AA2216:AA2279" si="1211">IF(Z2216&gt;0,TRUNC(Z2216*T2216,8),0)</f>
        <v>0</v>
      </c>
      <c r="AB2216" s="12">
        <f t="shared" si="1205"/>
        <v>4.6600000000000003E-2</v>
      </c>
      <c r="AC2216" s="17">
        <f t="shared" si="1198"/>
        <v>11</v>
      </c>
      <c r="AD2216" s="17">
        <v>252</v>
      </c>
      <c r="AE2216" s="13">
        <f t="shared" si="1209"/>
        <v>1.001990132</v>
      </c>
      <c r="AF2216" s="2">
        <f t="shared" ref="AF2216:AF2279" si="1212">TRUNC((T2216*(AE2216-1)),8)</f>
        <v>651.82009091999998</v>
      </c>
      <c r="AG2216" s="2">
        <f t="shared" si="1199"/>
        <v>651.52530379999996</v>
      </c>
      <c r="AH2216" s="3">
        <f t="shared" si="1200"/>
        <v>0</v>
      </c>
      <c r="AI2216" s="4" t="str">
        <f t="shared" si="1210"/>
        <v>A+J=</v>
      </c>
      <c r="AJ2216" s="11">
        <f t="shared" si="1206"/>
        <v>43388</v>
      </c>
      <c r="AK2216" s="11"/>
      <c r="AL2216" s="4"/>
      <c r="AM2216" s="1"/>
      <c r="AN2216" s="11"/>
      <c r="AO2216" s="1"/>
      <c r="AP2216" s="1"/>
      <c r="AQ2216" s="3"/>
      <c r="AR2216" s="3"/>
      <c r="AS2216" s="6"/>
      <c r="AT2216" s="1"/>
      <c r="AU2216" s="1"/>
      <c r="AV2216" s="1"/>
      <c r="AW2216" s="1"/>
      <c r="AX2216" s="1"/>
      <c r="AY2216" s="1"/>
      <c r="AZ2216" s="1"/>
      <c r="BA2216" s="1"/>
      <c r="BB2216" s="1"/>
    </row>
    <row r="2217" spans="1:138" x14ac:dyDescent="0.2">
      <c r="A2217" s="158">
        <f t="shared" si="1201"/>
        <v>43373</v>
      </c>
      <c r="B2217" s="2">
        <f t="shared" si="1185"/>
        <v>328029.45993618073</v>
      </c>
      <c r="C2217" s="2">
        <f t="shared" si="1202"/>
        <v>226351.19150024999</v>
      </c>
      <c r="D2217" s="2">
        <f>SUM(Y2217:Y$2535)</f>
        <v>19363.67882655</v>
      </c>
      <c r="E2217" s="73">
        <f t="shared" si="1186"/>
        <v>206987.5126737</v>
      </c>
      <c r="F2217" s="88">
        <f t="shared" si="1181"/>
        <v>5061.1099999999997</v>
      </c>
      <c r="G2217" s="3">
        <f>IF(AND(N2217=1,N2216&gt;1),VLOOKUP(A2216,[1]Plan1!$BK$81:$BM$259,3),G2216)</f>
        <v>5056.5600000000004</v>
      </c>
      <c r="H2217" s="11">
        <f t="shared" si="1182"/>
        <v>43296</v>
      </c>
      <c r="I2217" s="11">
        <f t="shared" si="1183"/>
        <v>43327</v>
      </c>
      <c r="J2217" s="12">
        <f t="shared" si="1187"/>
        <v>-8.990122720112792E-4</v>
      </c>
      <c r="K2217" s="11">
        <f t="shared" si="1203"/>
        <v>43388</v>
      </c>
      <c r="L2217" s="11">
        <f t="shared" si="1188"/>
        <v>43388</v>
      </c>
      <c r="M2217" s="1">
        <f t="shared" si="1207"/>
        <v>20</v>
      </c>
      <c r="N2217" s="1">
        <f t="shared" si="1189"/>
        <v>11</v>
      </c>
      <c r="O2217" s="2">
        <f t="shared" si="1190"/>
        <v>0.99950543999999997</v>
      </c>
      <c r="P2217" s="13">
        <f t="shared" si="1184"/>
        <v>1.0033006499999999</v>
      </c>
      <c r="Q2217" s="13">
        <f t="shared" si="1208"/>
        <v>1.4469818264074705</v>
      </c>
      <c r="R2217" s="2">
        <f t="shared" ref="R2217:R2280" si="1213">TRUNC(TRUNC((O2217*Q2217),15),8)</f>
        <v>1.4462661999999999</v>
      </c>
      <c r="S2217" s="2">
        <f t="shared" si="1204"/>
        <v>1.44698182</v>
      </c>
      <c r="T2217" s="2">
        <f t="shared" si="1191"/>
        <v>327526.05903619999</v>
      </c>
      <c r="U2217" s="2">
        <f t="shared" si="1192"/>
        <v>8655.2124037867834</v>
      </c>
      <c r="V2217" s="2">
        <f t="shared" si="1193"/>
        <v>92371.530728343932</v>
      </c>
      <c r="W2217" s="2">
        <f t="shared" si="1194"/>
        <v>327377.93463238073</v>
      </c>
      <c r="X2217" s="17">
        <f t="shared" si="1195"/>
        <v>0</v>
      </c>
      <c r="Y2217" s="2">
        <f t="shared" si="1196"/>
        <v>0</v>
      </c>
      <c r="Z2217" s="72">
        <f t="shared" si="1197"/>
        <v>0</v>
      </c>
      <c r="AA2217" s="2">
        <f t="shared" si="1211"/>
        <v>0</v>
      </c>
      <c r="AB2217" s="12">
        <f t="shared" si="1205"/>
        <v>4.6600000000000003E-2</v>
      </c>
      <c r="AC2217" s="17">
        <f t="shared" si="1198"/>
        <v>11</v>
      </c>
      <c r="AD2217" s="17">
        <v>252</v>
      </c>
      <c r="AE2217" s="13">
        <f t="shared" si="1209"/>
        <v>1.001990132</v>
      </c>
      <c r="AF2217" s="2">
        <f t="shared" si="1212"/>
        <v>651.82009091999998</v>
      </c>
      <c r="AG2217" s="2">
        <f t="shared" si="1199"/>
        <v>651.52530379999996</v>
      </c>
      <c r="AH2217" s="3">
        <f t="shared" si="1200"/>
        <v>0</v>
      </c>
      <c r="AI2217" s="4" t="str">
        <f t="shared" si="1210"/>
        <v>A+J=</v>
      </c>
      <c r="AJ2217" s="11">
        <f t="shared" si="1206"/>
        <v>43388</v>
      </c>
      <c r="AK2217" s="11"/>
      <c r="AL2217" s="4"/>
      <c r="AM2217" s="1"/>
      <c r="AN2217" s="11"/>
      <c r="AO2217" s="1"/>
      <c r="AP2217" s="1"/>
      <c r="AQ2217" s="3"/>
      <c r="AR2217" s="3"/>
      <c r="AS2217" s="6"/>
      <c r="AT2217" s="1"/>
      <c r="AU2217" s="1"/>
      <c r="AV2217" s="1"/>
      <c r="AW2217" s="1"/>
      <c r="AX2217" s="1"/>
      <c r="AY2217" s="1"/>
      <c r="AZ2217" s="1"/>
      <c r="BA2217" s="1"/>
      <c r="BB2217" s="1"/>
    </row>
    <row r="2218" spans="1:138" x14ac:dyDescent="0.2">
      <c r="A2218" s="158">
        <f t="shared" si="1201"/>
        <v>43374</v>
      </c>
      <c r="B2218" s="2">
        <f t="shared" si="1185"/>
        <v>328029.45993618073</v>
      </c>
      <c r="C2218" s="2">
        <f t="shared" si="1202"/>
        <v>226351.19150024999</v>
      </c>
      <c r="D2218" s="2">
        <f>SUM(Y2218:Y$2535)</f>
        <v>19363.67882655</v>
      </c>
      <c r="E2218" s="73">
        <f t="shared" si="1186"/>
        <v>206987.5126737</v>
      </c>
      <c r="F2218" s="88">
        <f t="shared" ref="F2218:F2281" si="1214">IF(G2218=G2217,F2217,G2217)</f>
        <v>5061.1099999999997</v>
      </c>
      <c r="G2218" s="3">
        <f>IF(AND(N2218=1,N2217&gt;1),VLOOKUP(A2217,[1]Plan1!$BK$81:$BM$259,3),G2217)</f>
        <v>5056.5600000000004</v>
      </c>
      <c r="H2218" s="11">
        <f t="shared" ref="H2218:H2281" si="1215">EDATE(I2218,-1)</f>
        <v>43296</v>
      </c>
      <c r="I2218" s="11">
        <f t="shared" ref="I2218:I2281" si="1216">IF(X2217&gt;0,EDATE(A2218,-1),+I2217)</f>
        <v>43327</v>
      </c>
      <c r="J2218" s="12">
        <f t="shared" si="1187"/>
        <v>-8.990122720112792E-4</v>
      </c>
      <c r="K2218" s="11">
        <f t="shared" si="1203"/>
        <v>43388</v>
      </c>
      <c r="L2218" s="11">
        <f t="shared" si="1188"/>
        <v>43388</v>
      </c>
      <c r="M2218" s="1">
        <f t="shared" si="1207"/>
        <v>20</v>
      </c>
      <c r="N2218" s="1">
        <f t="shared" si="1189"/>
        <v>11</v>
      </c>
      <c r="O2218" s="2">
        <f t="shared" si="1190"/>
        <v>0.99950543999999997</v>
      </c>
      <c r="P2218" s="13">
        <f t="shared" ref="P2218:P2281" si="1217">IF(L2218&gt;L2217,O2217,P2217)</f>
        <v>1.0033006499999999</v>
      </c>
      <c r="Q2218" s="13">
        <f t="shared" si="1208"/>
        <v>1.4469818264074705</v>
      </c>
      <c r="R2218" s="2">
        <f t="shared" si="1213"/>
        <v>1.4462661999999999</v>
      </c>
      <c r="S2218" s="2">
        <f t="shared" si="1204"/>
        <v>1.44698182</v>
      </c>
      <c r="T2218" s="2">
        <f t="shared" si="1191"/>
        <v>327526.05903619999</v>
      </c>
      <c r="U2218" s="2">
        <f t="shared" si="1192"/>
        <v>8655.2124037867834</v>
      </c>
      <c r="V2218" s="2">
        <f t="shared" si="1193"/>
        <v>92371.530728343932</v>
      </c>
      <c r="W2218" s="2">
        <f t="shared" si="1194"/>
        <v>327377.93463238073</v>
      </c>
      <c r="X2218" s="17">
        <f t="shared" si="1195"/>
        <v>0</v>
      </c>
      <c r="Y2218" s="2">
        <f t="shared" si="1196"/>
        <v>0</v>
      </c>
      <c r="Z2218" s="72">
        <f t="shared" si="1197"/>
        <v>0</v>
      </c>
      <c r="AA2218" s="2">
        <f t="shared" si="1211"/>
        <v>0</v>
      </c>
      <c r="AB2218" s="12">
        <f t="shared" si="1205"/>
        <v>4.6600000000000003E-2</v>
      </c>
      <c r="AC2218" s="17">
        <f t="shared" si="1198"/>
        <v>11</v>
      </c>
      <c r="AD2218" s="17">
        <v>252</v>
      </c>
      <c r="AE2218" s="13">
        <f t="shared" si="1209"/>
        <v>1.001990132</v>
      </c>
      <c r="AF2218" s="2">
        <f t="shared" si="1212"/>
        <v>651.82009091999998</v>
      </c>
      <c r="AG2218" s="2">
        <f t="shared" si="1199"/>
        <v>651.52530379999996</v>
      </c>
      <c r="AH2218" s="3">
        <f t="shared" si="1200"/>
        <v>0</v>
      </c>
      <c r="AI2218" s="4" t="str">
        <f t="shared" si="1210"/>
        <v>A+J=</v>
      </c>
      <c r="AJ2218" s="11">
        <f t="shared" si="1206"/>
        <v>43388</v>
      </c>
      <c r="AK2218" s="11"/>
      <c r="AL2218" s="4"/>
      <c r="AM2218" s="1"/>
      <c r="AN2218" s="11"/>
      <c r="AO2218" s="1"/>
      <c r="AP2218" s="1"/>
      <c r="AQ2218" s="3"/>
      <c r="AR2218" s="3"/>
      <c r="AS2218" s="6"/>
      <c r="AT2218" s="1"/>
      <c r="AU2218" s="1"/>
      <c r="AV2218" s="1"/>
      <c r="AW2218" s="1"/>
      <c r="AX2218" s="1"/>
      <c r="AY2218" s="1"/>
      <c r="AZ2218" s="1"/>
      <c r="BA2218" s="1"/>
      <c r="BB2218" s="1"/>
    </row>
    <row r="2219" spans="1:138" x14ac:dyDescent="0.2">
      <c r="A2219" s="158">
        <f t="shared" si="1201"/>
        <v>43375</v>
      </c>
      <c r="B2219" s="2">
        <f t="shared" si="1185"/>
        <v>328075.26227473636</v>
      </c>
      <c r="C2219" s="2">
        <f t="shared" si="1202"/>
        <v>226351.19150024999</v>
      </c>
      <c r="D2219" s="2">
        <f>SUM(Y2219:Y$2535)</f>
        <v>19363.67882655</v>
      </c>
      <c r="E2219" s="73">
        <f t="shared" si="1186"/>
        <v>206987.5126737</v>
      </c>
      <c r="F2219" s="88">
        <f t="shared" si="1214"/>
        <v>5061.1099999999997</v>
      </c>
      <c r="G2219" s="3">
        <f>IF(AND(N2219=1,N2218&gt;1),VLOOKUP(A2218,[1]Plan1!$BK$81:$BM$259,3),G2218)</f>
        <v>5056.5600000000004</v>
      </c>
      <c r="H2219" s="11">
        <f t="shared" si="1215"/>
        <v>43296</v>
      </c>
      <c r="I2219" s="11">
        <f t="shared" si="1216"/>
        <v>43327</v>
      </c>
      <c r="J2219" s="12">
        <f t="shared" si="1187"/>
        <v>-8.990122720112792E-4</v>
      </c>
      <c r="K2219" s="11">
        <f t="shared" si="1203"/>
        <v>43388</v>
      </c>
      <c r="L2219" s="11">
        <f t="shared" si="1188"/>
        <v>43388</v>
      </c>
      <c r="M2219" s="1">
        <f t="shared" si="1207"/>
        <v>20</v>
      </c>
      <c r="N2219" s="1">
        <f t="shared" si="1189"/>
        <v>12</v>
      </c>
      <c r="O2219" s="2">
        <f t="shared" si="1190"/>
        <v>0.99946049000000003</v>
      </c>
      <c r="P2219" s="13">
        <f t="shared" si="1217"/>
        <v>1.0033006499999999</v>
      </c>
      <c r="Q2219" s="13">
        <f t="shared" si="1208"/>
        <v>1.4469818264074705</v>
      </c>
      <c r="R2219" s="2">
        <f t="shared" si="1213"/>
        <v>1.44620116</v>
      </c>
      <c r="S2219" s="2">
        <f t="shared" si="1204"/>
        <v>1.44698182</v>
      </c>
      <c r="T2219" s="2">
        <f t="shared" si="1191"/>
        <v>327526.05903619999</v>
      </c>
      <c r="U2219" s="2">
        <f t="shared" si="1192"/>
        <v>8655.2124037867834</v>
      </c>
      <c r="V2219" s="2">
        <f t="shared" si="1193"/>
        <v>92358.068260519634</v>
      </c>
      <c r="W2219" s="2">
        <f t="shared" si="1194"/>
        <v>327364.47216455638</v>
      </c>
      <c r="X2219" s="17">
        <f t="shared" si="1195"/>
        <v>0</v>
      </c>
      <c r="Y2219" s="2">
        <f t="shared" si="1196"/>
        <v>0</v>
      </c>
      <c r="Z2219" s="72">
        <f t="shared" si="1197"/>
        <v>0</v>
      </c>
      <c r="AA2219" s="2">
        <f t="shared" si="1211"/>
        <v>0</v>
      </c>
      <c r="AB2219" s="12">
        <f t="shared" si="1205"/>
        <v>4.6600000000000003E-2</v>
      </c>
      <c r="AC2219" s="17">
        <f t="shared" si="1198"/>
        <v>12</v>
      </c>
      <c r="AD2219" s="17">
        <v>252</v>
      </c>
      <c r="AE2219" s="13">
        <f t="shared" si="1209"/>
        <v>1.00217125</v>
      </c>
      <c r="AF2219" s="2">
        <f t="shared" si="1212"/>
        <v>711.14095568000005</v>
      </c>
      <c r="AG2219" s="2">
        <f t="shared" si="1199"/>
        <v>710.79011018000006</v>
      </c>
      <c r="AH2219" s="3">
        <f t="shared" si="1200"/>
        <v>0</v>
      </c>
      <c r="AI2219" s="4" t="str">
        <f t="shared" si="1210"/>
        <v>A+J=</v>
      </c>
      <c r="AJ2219" s="11">
        <f t="shared" si="1206"/>
        <v>43388</v>
      </c>
      <c r="AK2219" s="11"/>
      <c r="AL2219" s="4"/>
      <c r="AM2219" s="1"/>
      <c r="AN2219" s="11"/>
      <c r="AO2219" s="1"/>
      <c r="AP2219" s="1"/>
      <c r="AQ2219" s="3"/>
      <c r="AR2219" s="3"/>
      <c r="AS2219" s="6"/>
      <c r="AT2219" s="1"/>
      <c r="AU2219" s="1"/>
      <c r="AV2219" s="1"/>
      <c r="AW2219" s="1"/>
      <c r="AX2219" s="1"/>
      <c r="AY2219" s="1"/>
      <c r="AZ2219" s="1"/>
      <c r="BA2219" s="1"/>
      <c r="BB2219" s="1"/>
    </row>
    <row r="2220" spans="1:138" x14ac:dyDescent="0.2">
      <c r="A2220" s="158">
        <f t="shared" si="1201"/>
        <v>43376</v>
      </c>
      <c r="B2220" s="2">
        <f t="shared" si="1185"/>
        <v>328121.07228667726</v>
      </c>
      <c r="C2220" s="2">
        <f t="shared" si="1202"/>
        <v>226351.19150024999</v>
      </c>
      <c r="D2220" s="2">
        <f>SUM(Y2220:Y$2535)</f>
        <v>19363.67882655</v>
      </c>
      <c r="E2220" s="73">
        <f t="shared" si="1186"/>
        <v>206987.5126737</v>
      </c>
      <c r="F2220" s="88">
        <f t="shared" si="1214"/>
        <v>5061.1099999999997</v>
      </c>
      <c r="G2220" s="3">
        <f>IF(AND(N2220=1,N2219&gt;1),VLOOKUP(A2219,[1]Plan1!$BK$81:$BM$259,3),G2219)</f>
        <v>5056.5600000000004</v>
      </c>
      <c r="H2220" s="11">
        <f t="shared" si="1215"/>
        <v>43296</v>
      </c>
      <c r="I2220" s="11">
        <f t="shared" si="1216"/>
        <v>43327</v>
      </c>
      <c r="J2220" s="12">
        <f t="shared" si="1187"/>
        <v>-8.990122720112792E-4</v>
      </c>
      <c r="K2220" s="11">
        <f t="shared" si="1203"/>
        <v>43388</v>
      </c>
      <c r="L2220" s="11">
        <f t="shared" si="1188"/>
        <v>43388</v>
      </c>
      <c r="M2220" s="1">
        <f t="shared" si="1207"/>
        <v>20</v>
      </c>
      <c r="N2220" s="1">
        <f t="shared" si="1189"/>
        <v>13</v>
      </c>
      <c r="O2220" s="2">
        <f t="shared" si="1190"/>
        <v>0.99941555000000004</v>
      </c>
      <c r="P2220" s="13">
        <f t="shared" si="1217"/>
        <v>1.0033006499999999</v>
      </c>
      <c r="Q2220" s="13">
        <f t="shared" si="1208"/>
        <v>1.4469818264074705</v>
      </c>
      <c r="R2220" s="2">
        <f t="shared" si="1213"/>
        <v>1.44613613</v>
      </c>
      <c r="S2220" s="2">
        <f t="shared" si="1204"/>
        <v>1.44698182</v>
      </c>
      <c r="T2220" s="2">
        <f t="shared" si="1191"/>
        <v>327526.05903619999</v>
      </c>
      <c r="U2220" s="2">
        <f t="shared" si="1192"/>
        <v>8655.2124037867834</v>
      </c>
      <c r="V2220" s="2">
        <f t="shared" si="1193"/>
        <v>92344.607862570469</v>
      </c>
      <c r="W2220" s="2">
        <f t="shared" si="1194"/>
        <v>327351.01176660723</v>
      </c>
      <c r="X2220" s="17">
        <f t="shared" si="1195"/>
        <v>0</v>
      </c>
      <c r="Y2220" s="2">
        <f t="shared" si="1196"/>
        <v>0</v>
      </c>
      <c r="Z2220" s="72">
        <f t="shared" si="1197"/>
        <v>0</v>
      </c>
      <c r="AA2220" s="2">
        <f t="shared" si="1211"/>
        <v>0</v>
      </c>
      <c r="AB2220" s="12">
        <f t="shared" si="1205"/>
        <v>4.6600000000000003E-2</v>
      </c>
      <c r="AC2220" s="17">
        <f t="shared" si="1198"/>
        <v>13</v>
      </c>
      <c r="AD2220" s="17">
        <v>252</v>
      </c>
      <c r="AE2220" s="13">
        <f t="shared" si="1209"/>
        <v>1.0023523999999999</v>
      </c>
      <c r="AF2220" s="2">
        <f t="shared" si="1212"/>
        <v>770.47230127</v>
      </c>
      <c r="AG2220" s="2">
        <f t="shared" si="1199"/>
        <v>770.06052007000005</v>
      </c>
      <c r="AH2220" s="3">
        <f t="shared" si="1200"/>
        <v>0</v>
      </c>
      <c r="AI2220" s="4" t="str">
        <f t="shared" si="1210"/>
        <v>A+J=</v>
      </c>
      <c r="AJ2220" s="11">
        <f t="shared" si="1206"/>
        <v>43388</v>
      </c>
      <c r="AK2220" s="11"/>
      <c r="AL2220" s="4"/>
      <c r="AM2220" s="1"/>
      <c r="AN2220" s="11"/>
      <c r="AO2220" s="1"/>
      <c r="AP2220" s="1"/>
      <c r="AQ2220" s="3"/>
      <c r="AR2220" s="3"/>
      <c r="AS2220" s="6"/>
      <c r="AT2220" s="1"/>
      <c r="AU2220" s="1"/>
      <c r="AV2220" s="1"/>
      <c r="AW2220" s="1"/>
      <c r="AX2220" s="1"/>
      <c r="AY2220" s="1"/>
      <c r="AZ2220" s="1"/>
      <c r="BA2220" s="1"/>
      <c r="BB2220" s="1"/>
    </row>
    <row r="2221" spans="1:138" x14ac:dyDescent="0.2">
      <c r="A2221" s="158">
        <f t="shared" si="1201"/>
        <v>43377</v>
      </c>
      <c r="B2221" s="2">
        <f t="shared" si="1185"/>
        <v>328166.88614894293</v>
      </c>
      <c r="C2221" s="2">
        <f t="shared" si="1202"/>
        <v>226351.19150024999</v>
      </c>
      <c r="D2221" s="2">
        <f>SUM(Y2221:Y$2535)</f>
        <v>19363.67882655</v>
      </c>
      <c r="E2221" s="73">
        <f t="shared" si="1186"/>
        <v>206987.5126737</v>
      </c>
      <c r="F2221" s="88">
        <f t="shared" si="1214"/>
        <v>5061.1099999999997</v>
      </c>
      <c r="G2221" s="3">
        <f>IF(AND(N2221=1,N2220&gt;1),VLOOKUP(A2220,[1]Plan1!$BK$81:$BM$259,3),G2220)</f>
        <v>5056.5600000000004</v>
      </c>
      <c r="H2221" s="11">
        <f t="shared" si="1215"/>
        <v>43296</v>
      </c>
      <c r="I2221" s="11">
        <f t="shared" si="1216"/>
        <v>43327</v>
      </c>
      <c r="J2221" s="12">
        <f t="shared" si="1187"/>
        <v>-8.990122720112792E-4</v>
      </c>
      <c r="K2221" s="11">
        <f t="shared" si="1203"/>
        <v>43388</v>
      </c>
      <c r="L2221" s="11">
        <f t="shared" si="1188"/>
        <v>43388</v>
      </c>
      <c r="M2221" s="1">
        <f t="shared" si="1207"/>
        <v>20</v>
      </c>
      <c r="N2221" s="1">
        <f t="shared" si="1189"/>
        <v>14</v>
      </c>
      <c r="O2221" s="2">
        <f t="shared" si="1190"/>
        <v>0.9993706</v>
      </c>
      <c r="P2221" s="13">
        <f t="shared" si="1217"/>
        <v>1.0033006499999999</v>
      </c>
      <c r="Q2221" s="13">
        <f t="shared" si="1208"/>
        <v>1.4469818264074705</v>
      </c>
      <c r="R2221" s="2">
        <f t="shared" si="1213"/>
        <v>1.44607109</v>
      </c>
      <c r="S2221" s="2">
        <f t="shared" si="1204"/>
        <v>1.44698182</v>
      </c>
      <c r="T2221" s="2">
        <f t="shared" si="1191"/>
        <v>327526.05903619999</v>
      </c>
      <c r="U2221" s="2">
        <f t="shared" si="1192"/>
        <v>8655.2124037867834</v>
      </c>
      <c r="V2221" s="2">
        <f t="shared" si="1193"/>
        <v>92331.14539474617</v>
      </c>
      <c r="W2221" s="2">
        <f t="shared" si="1194"/>
        <v>327337.54929878295</v>
      </c>
      <c r="X2221" s="17">
        <f t="shared" si="1195"/>
        <v>0</v>
      </c>
      <c r="Y2221" s="2">
        <f t="shared" si="1196"/>
        <v>0</v>
      </c>
      <c r="Z2221" s="72">
        <f t="shared" si="1197"/>
        <v>0</v>
      </c>
      <c r="AA2221" s="2">
        <f t="shared" si="1211"/>
        <v>0</v>
      </c>
      <c r="AB2221" s="12">
        <f t="shared" si="1205"/>
        <v>4.6600000000000003E-2</v>
      </c>
      <c r="AC2221" s="17">
        <f t="shared" si="1198"/>
        <v>14</v>
      </c>
      <c r="AD2221" s="17">
        <v>252</v>
      </c>
      <c r="AE2221" s="13">
        <f t="shared" si="1209"/>
        <v>1.002533583</v>
      </c>
      <c r="AF2221" s="2">
        <f t="shared" si="1212"/>
        <v>829.81445523000002</v>
      </c>
      <c r="AG2221" s="2">
        <f t="shared" si="1199"/>
        <v>829.33685016000004</v>
      </c>
      <c r="AH2221" s="3">
        <f t="shared" si="1200"/>
        <v>0</v>
      </c>
      <c r="AI2221" s="4" t="str">
        <f t="shared" si="1210"/>
        <v>A+J=</v>
      </c>
      <c r="AJ2221" s="11">
        <f t="shared" si="1206"/>
        <v>43388</v>
      </c>
      <c r="AK2221" s="18"/>
      <c r="AL2221" s="40"/>
      <c r="AM2221" s="38"/>
      <c r="AN2221" s="18"/>
      <c r="AO2221" s="38"/>
      <c r="AP2221" s="38"/>
      <c r="AQ2221" s="39"/>
      <c r="AR2221" s="39"/>
      <c r="AS2221" s="69"/>
      <c r="AT2221" s="38"/>
      <c r="AU2221" s="38"/>
      <c r="AV2221" s="38"/>
      <c r="AW2221" s="38"/>
      <c r="AX2221" s="38"/>
      <c r="AY2221" s="38"/>
      <c r="AZ2221" s="38"/>
      <c r="BA2221" s="38"/>
      <c r="BB2221" s="38"/>
      <c r="BC2221" s="38"/>
      <c r="BD2221" s="38"/>
      <c r="BE2221" s="38"/>
      <c r="BF2221" s="38"/>
      <c r="BG2221" s="38"/>
      <c r="BH2221" s="38"/>
      <c r="BI2221" s="38"/>
      <c r="BJ2221" s="38"/>
      <c r="BK2221" s="38"/>
      <c r="BL2221" s="38"/>
      <c r="BM2221" s="38"/>
      <c r="BN2221" s="38"/>
      <c r="BO2221" s="38"/>
      <c r="BP2221" s="38"/>
      <c r="BQ2221" s="38"/>
      <c r="BR2221" s="38"/>
      <c r="BS2221" s="38"/>
      <c r="BT2221" s="38"/>
      <c r="BU2221" s="38"/>
      <c r="BV2221" s="38"/>
      <c r="BW2221" s="38"/>
      <c r="BX2221" s="38"/>
      <c r="BY2221" s="38"/>
      <c r="BZ2221" s="38"/>
      <c r="CA2221" s="38"/>
      <c r="CB2221" s="38"/>
      <c r="CC2221" s="38"/>
      <c r="CD2221" s="38"/>
      <c r="CE2221" s="38"/>
      <c r="CF2221" s="38"/>
      <c r="CG2221" s="38"/>
      <c r="CH2221" s="38"/>
      <c r="CI2221" s="38"/>
      <c r="CJ2221" s="38"/>
      <c r="CK2221" s="38"/>
      <c r="CL2221" s="38"/>
      <c r="CM2221" s="38"/>
      <c r="CN2221" s="38"/>
      <c r="CO2221" s="38"/>
      <c r="CP2221" s="38"/>
      <c r="CQ2221" s="38"/>
      <c r="CR2221" s="38"/>
      <c r="CS2221" s="38"/>
      <c r="CT2221" s="38"/>
      <c r="CU2221" s="38"/>
      <c r="CV2221" s="38"/>
      <c r="CW2221" s="38"/>
      <c r="CX2221" s="38"/>
      <c r="CY2221" s="38"/>
      <c r="CZ2221" s="38"/>
      <c r="DA2221" s="38"/>
      <c r="DB2221" s="38"/>
      <c r="DC2221" s="38"/>
      <c r="DD2221" s="38"/>
      <c r="DE2221" s="38"/>
      <c r="DF2221" s="38"/>
      <c r="DG2221" s="38"/>
      <c r="DH2221" s="38"/>
      <c r="DI2221" s="38"/>
      <c r="DJ2221" s="38"/>
      <c r="DK2221" s="38"/>
      <c r="DL2221" s="38"/>
      <c r="DM2221" s="38"/>
      <c r="DN2221" s="38"/>
      <c r="DO2221" s="38"/>
      <c r="DP2221" s="38"/>
      <c r="DQ2221" s="38"/>
      <c r="DR2221" s="38"/>
      <c r="DS2221" s="38"/>
      <c r="DT2221" s="38"/>
      <c r="DU2221" s="38"/>
      <c r="DV2221" s="38"/>
      <c r="DW2221" s="38"/>
      <c r="DX2221" s="38"/>
      <c r="DY2221" s="38"/>
      <c r="DZ2221" s="38"/>
      <c r="EA2221" s="38"/>
      <c r="EB2221" s="38"/>
      <c r="EC2221" s="38"/>
      <c r="ED2221" s="38"/>
      <c r="EE2221" s="38"/>
      <c r="EF2221" s="38"/>
      <c r="EG2221" s="38"/>
      <c r="EH2221" s="38"/>
    </row>
    <row r="2222" spans="1:138" x14ac:dyDescent="0.2">
      <c r="A2222" s="158">
        <f t="shared" si="1201"/>
        <v>43378</v>
      </c>
      <c r="B2222" s="2">
        <f t="shared" si="1185"/>
        <v>328212.70768272376</v>
      </c>
      <c r="C2222" s="2">
        <f t="shared" si="1202"/>
        <v>226351.19150024999</v>
      </c>
      <c r="D2222" s="2">
        <f>SUM(Y2222:Y$2535)</f>
        <v>19363.67882655</v>
      </c>
      <c r="E2222" s="73">
        <f t="shared" si="1186"/>
        <v>206987.5126737</v>
      </c>
      <c r="F2222" s="88">
        <f t="shared" si="1214"/>
        <v>5061.1099999999997</v>
      </c>
      <c r="G2222" s="3">
        <f>IF(AND(N2222=1,N2221&gt;1),VLOOKUP(A2221,[1]Plan1!$BK$81:$BM$259,3),G2221)</f>
        <v>5056.5600000000004</v>
      </c>
      <c r="H2222" s="11">
        <f t="shared" si="1215"/>
        <v>43296</v>
      </c>
      <c r="I2222" s="11">
        <f t="shared" si="1216"/>
        <v>43327</v>
      </c>
      <c r="J2222" s="12">
        <f t="shared" si="1187"/>
        <v>-8.990122720112792E-4</v>
      </c>
      <c r="K2222" s="11">
        <f t="shared" si="1203"/>
        <v>43388</v>
      </c>
      <c r="L2222" s="11">
        <f t="shared" si="1188"/>
        <v>43388</v>
      </c>
      <c r="M2222" s="1">
        <f t="shared" si="1207"/>
        <v>20</v>
      </c>
      <c r="N2222" s="1">
        <f t="shared" si="1189"/>
        <v>15</v>
      </c>
      <c r="O2222" s="2">
        <f t="shared" si="1190"/>
        <v>0.99932566</v>
      </c>
      <c r="P2222" s="13">
        <f t="shared" si="1217"/>
        <v>1.0033006499999999</v>
      </c>
      <c r="Q2222" s="13">
        <f t="shared" si="1208"/>
        <v>1.4469818264074705</v>
      </c>
      <c r="R2222" s="2">
        <f t="shared" si="1213"/>
        <v>1.44600606</v>
      </c>
      <c r="S2222" s="2">
        <f t="shared" si="1204"/>
        <v>1.44698182</v>
      </c>
      <c r="T2222" s="2">
        <f t="shared" si="1191"/>
        <v>327526.05903619999</v>
      </c>
      <c r="U2222" s="2">
        <f t="shared" si="1192"/>
        <v>8655.2124037867834</v>
      </c>
      <c r="V2222" s="2">
        <f t="shared" si="1193"/>
        <v>92317.68499679699</v>
      </c>
      <c r="W2222" s="2">
        <f t="shared" si="1194"/>
        <v>327324.08890083374</v>
      </c>
      <c r="X2222" s="17">
        <f t="shared" si="1195"/>
        <v>0</v>
      </c>
      <c r="Y2222" s="2">
        <f t="shared" si="1196"/>
        <v>0</v>
      </c>
      <c r="Z2222" s="72">
        <f t="shared" si="1197"/>
        <v>0</v>
      </c>
      <c r="AA2222" s="2">
        <f t="shared" si="1211"/>
        <v>0</v>
      </c>
      <c r="AB2222" s="12">
        <f t="shared" si="1205"/>
        <v>4.6600000000000003E-2</v>
      </c>
      <c r="AC2222" s="17">
        <f t="shared" si="1198"/>
        <v>15</v>
      </c>
      <c r="AD2222" s="17">
        <v>252</v>
      </c>
      <c r="AE2222" s="13">
        <f t="shared" si="1209"/>
        <v>1.002714798</v>
      </c>
      <c r="AF2222" s="2">
        <f t="shared" si="1212"/>
        <v>889.16709001000004</v>
      </c>
      <c r="AG2222" s="2">
        <f t="shared" si="1199"/>
        <v>888.61878189000004</v>
      </c>
      <c r="AH2222" s="3">
        <f t="shared" si="1200"/>
        <v>0</v>
      </c>
      <c r="AI2222" s="4" t="str">
        <f t="shared" si="1210"/>
        <v>A+J=</v>
      </c>
      <c r="AJ2222" s="11">
        <f t="shared" si="1206"/>
        <v>43388</v>
      </c>
      <c r="AK2222" s="11"/>
      <c r="AL2222" s="4"/>
      <c r="AM2222" s="1"/>
      <c r="AN2222" s="11"/>
      <c r="AO2222" s="1"/>
      <c r="AP2222" s="1"/>
      <c r="AQ2222" s="3"/>
      <c r="AR2222" s="3"/>
      <c r="AS2222" s="6"/>
      <c r="AT2222" s="1"/>
      <c r="AU2222" s="1"/>
      <c r="AV2222" s="1"/>
      <c r="AW2222" s="1"/>
      <c r="AX2222" s="1"/>
      <c r="AY2222" s="1"/>
      <c r="AZ2222" s="1"/>
      <c r="BA2222" s="1"/>
      <c r="BB2222" s="1"/>
    </row>
    <row r="2223" spans="1:138" x14ac:dyDescent="0.2">
      <c r="A2223" s="158">
        <f t="shared" si="1201"/>
        <v>43379</v>
      </c>
      <c r="B2223" s="2">
        <f t="shared" si="1185"/>
        <v>328258.53754248971</v>
      </c>
      <c r="C2223" s="2">
        <f t="shared" si="1202"/>
        <v>226351.19150024999</v>
      </c>
      <c r="D2223" s="2">
        <f>SUM(Y2223:Y$2535)</f>
        <v>19363.67882655</v>
      </c>
      <c r="E2223" s="73">
        <f t="shared" si="1186"/>
        <v>206987.5126737</v>
      </c>
      <c r="F2223" s="88">
        <f t="shared" si="1214"/>
        <v>5061.1099999999997</v>
      </c>
      <c r="G2223" s="3">
        <f>IF(AND(N2223=1,N2222&gt;1),VLOOKUP(A2222,[1]Plan1!$BK$81:$BM$259,3),G2222)</f>
        <v>5056.5600000000004</v>
      </c>
      <c r="H2223" s="11">
        <f t="shared" si="1215"/>
        <v>43296</v>
      </c>
      <c r="I2223" s="11">
        <f t="shared" si="1216"/>
        <v>43327</v>
      </c>
      <c r="J2223" s="12">
        <f t="shared" si="1187"/>
        <v>-8.990122720112792E-4</v>
      </c>
      <c r="K2223" s="11">
        <f t="shared" si="1203"/>
        <v>43388</v>
      </c>
      <c r="L2223" s="11">
        <f t="shared" si="1188"/>
        <v>43388</v>
      </c>
      <c r="M2223" s="1">
        <f t="shared" si="1207"/>
        <v>20</v>
      </c>
      <c r="N2223" s="1">
        <f t="shared" si="1189"/>
        <v>16</v>
      </c>
      <c r="O2223" s="2">
        <f t="shared" si="1190"/>
        <v>0.99928072000000001</v>
      </c>
      <c r="P2223" s="13">
        <f t="shared" si="1217"/>
        <v>1.0033006499999999</v>
      </c>
      <c r="Q2223" s="13">
        <f t="shared" si="1208"/>
        <v>1.4469818264074705</v>
      </c>
      <c r="R2223" s="2">
        <f t="shared" si="1213"/>
        <v>1.4459410399999999</v>
      </c>
      <c r="S2223" s="2">
        <f t="shared" si="1204"/>
        <v>1.44698182</v>
      </c>
      <c r="T2223" s="2">
        <f t="shared" si="1191"/>
        <v>327526.05903619999</v>
      </c>
      <c r="U2223" s="2">
        <f t="shared" si="1192"/>
        <v>8655.2124037867834</v>
      </c>
      <c r="V2223" s="2">
        <f t="shared" si="1193"/>
        <v>92304.226668722942</v>
      </c>
      <c r="W2223" s="2">
        <f t="shared" si="1194"/>
        <v>327310.63057275972</v>
      </c>
      <c r="X2223" s="17">
        <f t="shared" si="1195"/>
        <v>0</v>
      </c>
      <c r="Y2223" s="2">
        <f t="shared" si="1196"/>
        <v>0</v>
      </c>
      <c r="Z2223" s="72">
        <f t="shared" si="1197"/>
        <v>0</v>
      </c>
      <c r="AA2223" s="2">
        <f t="shared" si="1211"/>
        <v>0</v>
      </c>
      <c r="AB2223" s="12">
        <f t="shared" si="1205"/>
        <v>4.6600000000000003E-2</v>
      </c>
      <c r="AC2223" s="17">
        <f t="shared" si="1198"/>
        <v>16</v>
      </c>
      <c r="AD2223" s="17">
        <v>252</v>
      </c>
      <c r="AE2223" s="13">
        <f t="shared" si="1209"/>
        <v>1.0028960469999999</v>
      </c>
      <c r="AF2223" s="2">
        <f t="shared" si="1212"/>
        <v>948.53086069000005</v>
      </c>
      <c r="AG2223" s="2">
        <f t="shared" si="1199"/>
        <v>947.90696973000001</v>
      </c>
      <c r="AH2223" s="3">
        <f t="shared" si="1200"/>
        <v>0</v>
      </c>
      <c r="AI2223" s="4" t="str">
        <f t="shared" si="1210"/>
        <v>A+J=</v>
      </c>
      <c r="AJ2223" s="11">
        <f t="shared" si="1206"/>
        <v>43388</v>
      </c>
      <c r="AK2223" s="11"/>
      <c r="AL2223" s="4"/>
      <c r="AM2223" s="1"/>
      <c r="AN2223" s="11"/>
      <c r="AO2223" s="1"/>
      <c r="AP2223" s="1"/>
      <c r="AQ2223" s="3"/>
      <c r="AR2223" s="3"/>
      <c r="AS2223" s="6"/>
      <c r="AT2223" s="1"/>
      <c r="AU2223" s="1"/>
      <c r="AV2223" s="1"/>
      <c r="AW2223" s="1"/>
      <c r="AX2223" s="1"/>
      <c r="AY2223" s="1"/>
      <c r="AZ2223" s="1"/>
      <c r="BA2223" s="1"/>
      <c r="BB2223" s="1"/>
    </row>
    <row r="2224" spans="1:138" x14ac:dyDescent="0.2">
      <c r="A2224" s="158">
        <f t="shared" si="1201"/>
        <v>43380</v>
      </c>
      <c r="B2224" s="2">
        <f t="shared" si="1185"/>
        <v>328258.53754248971</v>
      </c>
      <c r="C2224" s="2">
        <f t="shared" si="1202"/>
        <v>226351.19150024999</v>
      </c>
      <c r="D2224" s="2">
        <f>SUM(Y2224:Y$2535)</f>
        <v>19363.67882655</v>
      </c>
      <c r="E2224" s="73">
        <f t="shared" si="1186"/>
        <v>206987.5126737</v>
      </c>
      <c r="F2224" s="88">
        <f t="shared" si="1214"/>
        <v>5061.1099999999997</v>
      </c>
      <c r="G2224" s="3">
        <f>IF(AND(N2224=1,N2223&gt;1),VLOOKUP(A2223,[1]Plan1!$BK$81:$BM$259,3),G2223)</f>
        <v>5056.5600000000004</v>
      </c>
      <c r="H2224" s="11">
        <f t="shared" si="1215"/>
        <v>43296</v>
      </c>
      <c r="I2224" s="11">
        <f t="shared" si="1216"/>
        <v>43327</v>
      </c>
      <c r="J2224" s="12">
        <f t="shared" si="1187"/>
        <v>-8.990122720112792E-4</v>
      </c>
      <c r="K2224" s="11">
        <f t="shared" si="1203"/>
        <v>43388</v>
      </c>
      <c r="L2224" s="11">
        <f t="shared" si="1188"/>
        <v>43388</v>
      </c>
      <c r="M2224" s="1">
        <f t="shared" si="1207"/>
        <v>20</v>
      </c>
      <c r="N2224" s="1">
        <f t="shared" si="1189"/>
        <v>16</v>
      </c>
      <c r="O2224" s="2">
        <f t="shared" si="1190"/>
        <v>0.99928072000000001</v>
      </c>
      <c r="P2224" s="13">
        <f t="shared" si="1217"/>
        <v>1.0033006499999999</v>
      </c>
      <c r="Q2224" s="13">
        <f t="shared" si="1208"/>
        <v>1.4469818264074705</v>
      </c>
      <c r="R2224" s="2">
        <f t="shared" si="1213"/>
        <v>1.4459410399999999</v>
      </c>
      <c r="S2224" s="2">
        <f t="shared" si="1204"/>
        <v>1.44698182</v>
      </c>
      <c r="T2224" s="2">
        <f t="shared" si="1191"/>
        <v>327526.05903619999</v>
      </c>
      <c r="U2224" s="2">
        <f t="shared" si="1192"/>
        <v>8655.2124037867834</v>
      </c>
      <c r="V2224" s="2">
        <f t="shared" si="1193"/>
        <v>92304.226668722942</v>
      </c>
      <c r="W2224" s="2">
        <f t="shared" si="1194"/>
        <v>327310.63057275972</v>
      </c>
      <c r="X2224" s="17">
        <f t="shared" si="1195"/>
        <v>0</v>
      </c>
      <c r="Y2224" s="2">
        <f t="shared" si="1196"/>
        <v>0</v>
      </c>
      <c r="Z2224" s="72">
        <f t="shared" si="1197"/>
        <v>0</v>
      </c>
      <c r="AA2224" s="2">
        <f t="shared" si="1211"/>
        <v>0</v>
      </c>
      <c r="AB2224" s="12">
        <f t="shared" si="1205"/>
        <v>4.6600000000000003E-2</v>
      </c>
      <c r="AC2224" s="17">
        <f t="shared" si="1198"/>
        <v>16</v>
      </c>
      <c r="AD2224" s="17">
        <v>252</v>
      </c>
      <c r="AE2224" s="13">
        <f t="shared" si="1209"/>
        <v>1.0028960469999999</v>
      </c>
      <c r="AF2224" s="2">
        <f t="shared" si="1212"/>
        <v>948.53086069000005</v>
      </c>
      <c r="AG2224" s="2">
        <f t="shared" si="1199"/>
        <v>947.90696973000001</v>
      </c>
      <c r="AH2224" s="3">
        <f t="shared" si="1200"/>
        <v>0</v>
      </c>
      <c r="AI2224" s="4" t="str">
        <f t="shared" si="1210"/>
        <v>A+J=</v>
      </c>
      <c r="AJ2224" s="11">
        <f t="shared" si="1206"/>
        <v>43388</v>
      </c>
      <c r="AK2224" s="11"/>
      <c r="AL2224" s="4"/>
      <c r="AM2224" s="1"/>
      <c r="AN2224" s="11"/>
      <c r="AO2224" s="1"/>
      <c r="AP2224" s="1"/>
      <c r="AQ2224" s="3"/>
      <c r="AR2224" s="3"/>
      <c r="AS2224" s="6"/>
      <c r="AT2224" s="1"/>
      <c r="AU2224" s="1"/>
      <c r="AV2224" s="1"/>
      <c r="AW2224" s="1"/>
      <c r="AX2224" s="1"/>
      <c r="AY2224" s="1"/>
      <c r="AZ2224" s="1"/>
      <c r="BA2224" s="1"/>
      <c r="BB2224" s="1"/>
    </row>
    <row r="2225" spans="1:153" x14ac:dyDescent="0.2">
      <c r="A2225" s="158">
        <f t="shared" si="1201"/>
        <v>43381</v>
      </c>
      <c r="B2225" s="2">
        <f t="shared" si="1185"/>
        <v>328258.53754248971</v>
      </c>
      <c r="C2225" s="2">
        <f t="shared" si="1202"/>
        <v>226351.19150024999</v>
      </c>
      <c r="D2225" s="2">
        <f>SUM(Y2225:Y$2535)</f>
        <v>19363.67882655</v>
      </c>
      <c r="E2225" s="73">
        <f t="shared" si="1186"/>
        <v>206987.5126737</v>
      </c>
      <c r="F2225" s="88">
        <f t="shared" si="1214"/>
        <v>5061.1099999999997</v>
      </c>
      <c r="G2225" s="3">
        <f>IF(AND(N2225=1,N2224&gt;1),VLOOKUP(A2224,[1]Plan1!$BK$81:$BM$259,3),G2224)</f>
        <v>5056.5600000000004</v>
      </c>
      <c r="H2225" s="11">
        <f t="shared" si="1215"/>
        <v>43296</v>
      </c>
      <c r="I2225" s="11">
        <f t="shared" si="1216"/>
        <v>43327</v>
      </c>
      <c r="J2225" s="12">
        <f t="shared" si="1187"/>
        <v>-8.990122720112792E-4</v>
      </c>
      <c r="K2225" s="11">
        <f t="shared" si="1203"/>
        <v>43388</v>
      </c>
      <c r="L2225" s="11">
        <f t="shared" si="1188"/>
        <v>43388</v>
      </c>
      <c r="M2225" s="1">
        <f t="shared" si="1207"/>
        <v>20</v>
      </c>
      <c r="N2225" s="1">
        <f t="shared" si="1189"/>
        <v>16</v>
      </c>
      <c r="O2225" s="2">
        <f t="shared" si="1190"/>
        <v>0.99928072000000001</v>
      </c>
      <c r="P2225" s="13">
        <f t="shared" si="1217"/>
        <v>1.0033006499999999</v>
      </c>
      <c r="Q2225" s="13">
        <f t="shared" si="1208"/>
        <v>1.4469818264074705</v>
      </c>
      <c r="R2225" s="2">
        <f t="shared" si="1213"/>
        <v>1.4459410399999999</v>
      </c>
      <c r="S2225" s="2">
        <f t="shared" si="1204"/>
        <v>1.44698182</v>
      </c>
      <c r="T2225" s="2">
        <f t="shared" si="1191"/>
        <v>327526.05903619999</v>
      </c>
      <c r="U2225" s="2">
        <f t="shared" si="1192"/>
        <v>8655.2124037867834</v>
      </c>
      <c r="V2225" s="2">
        <f t="shared" si="1193"/>
        <v>92304.226668722942</v>
      </c>
      <c r="W2225" s="2">
        <f t="shared" si="1194"/>
        <v>327310.63057275972</v>
      </c>
      <c r="X2225" s="17">
        <f t="shared" si="1195"/>
        <v>0</v>
      </c>
      <c r="Y2225" s="2">
        <f t="shared" si="1196"/>
        <v>0</v>
      </c>
      <c r="Z2225" s="72">
        <f t="shared" si="1197"/>
        <v>0</v>
      </c>
      <c r="AA2225" s="2">
        <f t="shared" si="1211"/>
        <v>0</v>
      </c>
      <c r="AB2225" s="12">
        <f t="shared" si="1205"/>
        <v>4.6600000000000003E-2</v>
      </c>
      <c r="AC2225" s="17">
        <f t="shared" si="1198"/>
        <v>16</v>
      </c>
      <c r="AD2225" s="17">
        <v>252</v>
      </c>
      <c r="AE2225" s="13">
        <f t="shared" si="1209"/>
        <v>1.0028960469999999</v>
      </c>
      <c r="AF2225" s="2">
        <f t="shared" si="1212"/>
        <v>948.53086069000005</v>
      </c>
      <c r="AG2225" s="2">
        <f t="shared" si="1199"/>
        <v>947.90696973000001</v>
      </c>
      <c r="AH2225" s="3">
        <f t="shared" si="1200"/>
        <v>0</v>
      </c>
      <c r="AI2225" s="4" t="str">
        <f t="shared" si="1210"/>
        <v>A+J=</v>
      </c>
      <c r="AJ2225" s="11">
        <f t="shared" si="1206"/>
        <v>43388</v>
      </c>
      <c r="AK2225" s="11"/>
      <c r="AL2225" s="4"/>
      <c r="AM2225" s="1"/>
      <c r="AN2225" s="11"/>
      <c r="AO2225" s="1"/>
      <c r="AP2225" s="1"/>
      <c r="AQ2225" s="3"/>
      <c r="AR2225" s="3"/>
      <c r="AS2225" s="6"/>
      <c r="AT2225" s="1"/>
      <c r="AU2225" s="1"/>
      <c r="AV2225" s="1"/>
      <c r="AW2225" s="1"/>
      <c r="AX2225" s="1"/>
      <c r="AY2225" s="1"/>
      <c r="AZ2225" s="1"/>
      <c r="BA2225" s="1"/>
      <c r="BB2225" s="1"/>
    </row>
    <row r="2226" spans="1:153" x14ac:dyDescent="0.2">
      <c r="A2226" s="158">
        <f t="shared" si="1201"/>
        <v>43382</v>
      </c>
      <c r="B2226" s="2">
        <f t="shared" si="1185"/>
        <v>328304.37092090055</v>
      </c>
      <c r="C2226" s="2">
        <f t="shared" si="1202"/>
        <v>226351.19150024999</v>
      </c>
      <c r="D2226" s="2">
        <f>SUM(Y2226:Y$2535)</f>
        <v>19363.67882655</v>
      </c>
      <c r="E2226" s="73">
        <f t="shared" si="1186"/>
        <v>206987.5126737</v>
      </c>
      <c r="F2226" s="88">
        <f t="shared" si="1214"/>
        <v>5061.1099999999997</v>
      </c>
      <c r="G2226" s="3">
        <f>IF(AND(N2226=1,N2225&gt;1),VLOOKUP(A2225,[1]Plan1!$BK$81:$BM$259,3),G2225)</f>
        <v>5056.5600000000004</v>
      </c>
      <c r="H2226" s="11">
        <f t="shared" si="1215"/>
        <v>43296</v>
      </c>
      <c r="I2226" s="11">
        <f t="shared" si="1216"/>
        <v>43327</v>
      </c>
      <c r="J2226" s="12">
        <f t="shared" si="1187"/>
        <v>-8.990122720112792E-4</v>
      </c>
      <c r="K2226" s="11">
        <f t="shared" si="1203"/>
        <v>43388</v>
      </c>
      <c r="L2226" s="11">
        <f t="shared" si="1188"/>
        <v>43388</v>
      </c>
      <c r="M2226" s="1">
        <f t="shared" si="1207"/>
        <v>20</v>
      </c>
      <c r="N2226" s="1">
        <f t="shared" si="1189"/>
        <v>17</v>
      </c>
      <c r="O2226" s="2">
        <f t="shared" si="1190"/>
        <v>0.99923578000000002</v>
      </c>
      <c r="P2226" s="13">
        <f t="shared" si="1217"/>
        <v>1.0033006499999999</v>
      </c>
      <c r="Q2226" s="13">
        <f t="shared" si="1208"/>
        <v>1.4469818264074705</v>
      </c>
      <c r="R2226" s="2">
        <f t="shared" si="1213"/>
        <v>1.4458760100000001</v>
      </c>
      <c r="S2226" s="2">
        <f t="shared" si="1204"/>
        <v>1.44698182</v>
      </c>
      <c r="T2226" s="2">
        <f t="shared" si="1191"/>
        <v>327526.05903619999</v>
      </c>
      <c r="U2226" s="2">
        <f t="shared" si="1192"/>
        <v>8655.2124037867834</v>
      </c>
      <c r="V2226" s="2">
        <f t="shared" si="1193"/>
        <v>92290.766270773805</v>
      </c>
      <c r="W2226" s="2">
        <f t="shared" si="1194"/>
        <v>327297.17017481057</v>
      </c>
      <c r="X2226" s="17">
        <f t="shared" si="1195"/>
        <v>0</v>
      </c>
      <c r="Y2226" s="2">
        <f t="shared" si="1196"/>
        <v>0</v>
      </c>
      <c r="Z2226" s="72">
        <f t="shared" si="1197"/>
        <v>0</v>
      </c>
      <c r="AA2226" s="2">
        <f t="shared" si="1211"/>
        <v>0</v>
      </c>
      <c r="AB2226" s="12">
        <f t="shared" si="1205"/>
        <v>4.6600000000000003E-2</v>
      </c>
      <c r="AC2226" s="17">
        <f t="shared" si="1198"/>
        <v>17</v>
      </c>
      <c r="AD2226" s="17">
        <v>252</v>
      </c>
      <c r="AE2226" s="13">
        <f t="shared" si="1209"/>
        <v>1.003077328</v>
      </c>
      <c r="AF2226" s="2">
        <f t="shared" si="1212"/>
        <v>1007.9051122</v>
      </c>
      <c r="AG2226" s="2">
        <f t="shared" si="1199"/>
        <v>1007.2007460900001</v>
      </c>
      <c r="AH2226" s="3">
        <f t="shared" si="1200"/>
        <v>0</v>
      </c>
      <c r="AI2226" s="4" t="str">
        <f t="shared" si="1210"/>
        <v>A+J=</v>
      </c>
      <c r="AJ2226" s="11">
        <f t="shared" si="1206"/>
        <v>43388</v>
      </c>
      <c r="AK2226" s="11"/>
      <c r="AL2226" s="4"/>
      <c r="AM2226" s="1"/>
      <c r="AN2226" s="11"/>
      <c r="AO2226" s="1"/>
      <c r="AP2226" s="1"/>
      <c r="AQ2226" s="3"/>
      <c r="AR2226" s="3"/>
      <c r="AS2226" s="6"/>
      <c r="AT2226" s="1"/>
      <c r="AU2226" s="1"/>
      <c r="AV2226" s="1"/>
      <c r="AW2226" s="1"/>
      <c r="AX2226" s="1"/>
      <c r="AY2226" s="1"/>
      <c r="AZ2226" s="1"/>
      <c r="BA2226" s="1"/>
      <c r="BB2226" s="1"/>
    </row>
    <row r="2227" spans="1:153" x14ac:dyDescent="0.2">
      <c r="A2227" s="158">
        <f t="shared" si="1201"/>
        <v>43383</v>
      </c>
      <c r="B2227" s="2">
        <f t="shared" si="1185"/>
        <v>328350.21437269164</v>
      </c>
      <c r="C2227" s="2">
        <f t="shared" si="1202"/>
        <v>226351.19150024999</v>
      </c>
      <c r="D2227" s="2">
        <f>SUM(Y2227:Y$2535)</f>
        <v>19363.67882655</v>
      </c>
      <c r="E2227" s="73">
        <f t="shared" si="1186"/>
        <v>206987.5126737</v>
      </c>
      <c r="F2227" s="88">
        <f t="shared" si="1214"/>
        <v>5061.1099999999997</v>
      </c>
      <c r="G2227" s="3">
        <f>IF(AND(N2227=1,N2226&gt;1),VLOOKUP(A2226,[1]Plan1!$BK$81:$BM$259,3),G2226)</f>
        <v>5056.5600000000004</v>
      </c>
      <c r="H2227" s="11">
        <f t="shared" si="1215"/>
        <v>43296</v>
      </c>
      <c r="I2227" s="11">
        <f t="shared" si="1216"/>
        <v>43327</v>
      </c>
      <c r="J2227" s="12">
        <f t="shared" si="1187"/>
        <v>-8.990122720112792E-4</v>
      </c>
      <c r="K2227" s="11">
        <f t="shared" si="1203"/>
        <v>43388</v>
      </c>
      <c r="L2227" s="11">
        <f t="shared" si="1188"/>
        <v>43388</v>
      </c>
      <c r="M2227" s="1">
        <f t="shared" si="1207"/>
        <v>20</v>
      </c>
      <c r="N2227" s="1">
        <f t="shared" si="1189"/>
        <v>18</v>
      </c>
      <c r="O2227" s="2">
        <f t="shared" si="1190"/>
        <v>0.99919084999999996</v>
      </c>
      <c r="P2227" s="13">
        <f t="shared" si="1217"/>
        <v>1.0033006499999999</v>
      </c>
      <c r="Q2227" s="13">
        <f t="shared" si="1208"/>
        <v>1.4469818264074705</v>
      </c>
      <c r="R2227" s="2">
        <f t="shared" si="1213"/>
        <v>1.445811</v>
      </c>
      <c r="S2227" s="2">
        <f t="shared" si="1204"/>
        <v>1.44698182</v>
      </c>
      <c r="T2227" s="2">
        <f t="shared" si="1191"/>
        <v>327526.05903619999</v>
      </c>
      <c r="U2227" s="2">
        <f t="shared" si="1192"/>
        <v>8655.2124037867834</v>
      </c>
      <c r="V2227" s="2">
        <f t="shared" si="1193"/>
        <v>92277.310012574861</v>
      </c>
      <c r="W2227" s="2">
        <f t="shared" si="1194"/>
        <v>327283.71391661162</v>
      </c>
      <c r="X2227" s="17">
        <f t="shared" si="1195"/>
        <v>0</v>
      </c>
      <c r="Y2227" s="2">
        <f t="shared" si="1196"/>
        <v>0</v>
      </c>
      <c r="Z2227" s="72">
        <f t="shared" si="1197"/>
        <v>0</v>
      </c>
      <c r="AA2227" s="2">
        <f t="shared" si="1211"/>
        <v>0</v>
      </c>
      <c r="AB2227" s="12">
        <f t="shared" si="1205"/>
        <v>4.6600000000000003E-2</v>
      </c>
      <c r="AC2227" s="17">
        <f t="shared" si="1198"/>
        <v>18</v>
      </c>
      <c r="AD2227" s="17">
        <v>252</v>
      </c>
      <c r="AE2227" s="13">
        <f t="shared" si="1209"/>
        <v>1.003258642</v>
      </c>
      <c r="AF2227" s="2">
        <f t="shared" si="1212"/>
        <v>1067.29017206</v>
      </c>
      <c r="AG2227" s="2">
        <f t="shared" si="1199"/>
        <v>1066.50045608</v>
      </c>
      <c r="AH2227" s="3">
        <f t="shared" si="1200"/>
        <v>0</v>
      </c>
      <c r="AI2227" s="4" t="str">
        <f t="shared" si="1210"/>
        <v>A+J=</v>
      </c>
      <c r="AJ2227" s="11">
        <f t="shared" si="1206"/>
        <v>43388</v>
      </c>
      <c r="AK2227" s="34"/>
      <c r="AL2227" s="81"/>
      <c r="AM2227" s="36"/>
      <c r="AN2227" s="34"/>
      <c r="AO2227" s="36"/>
      <c r="AP2227" s="36"/>
      <c r="AQ2227" s="35"/>
      <c r="AR2227" s="35"/>
      <c r="AS2227" s="71"/>
      <c r="AT2227" s="36"/>
      <c r="AU2227" s="36"/>
      <c r="AV2227" s="36"/>
      <c r="AW2227" s="36"/>
      <c r="AX2227" s="36"/>
      <c r="AY2227" s="36"/>
      <c r="AZ2227" s="36"/>
      <c r="BA2227" s="36"/>
      <c r="BB2227" s="36"/>
      <c r="BC2227" s="36"/>
      <c r="BD2227" s="36"/>
      <c r="BE2227" s="36"/>
      <c r="BF2227" s="36"/>
      <c r="BG2227" s="36"/>
      <c r="BH2227" s="36"/>
      <c r="BI2227" s="36"/>
      <c r="BJ2227" s="36"/>
      <c r="BK2227" s="36"/>
      <c r="BL2227" s="36"/>
      <c r="BM2227" s="36"/>
      <c r="BN2227" s="36"/>
      <c r="BO2227" s="36"/>
      <c r="BP2227" s="36"/>
      <c r="BQ2227" s="36"/>
      <c r="BR2227" s="36"/>
      <c r="BS2227" s="36"/>
      <c r="BT2227" s="36"/>
      <c r="BU2227" s="36"/>
      <c r="BV2227" s="36"/>
      <c r="BW2227" s="36"/>
      <c r="BX2227" s="36"/>
      <c r="BY2227" s="36"/>
      <c r="BZ2227" s="36"/>
      <c r="CA2227" s="36"/>
      <c r="CB2227" s="36"/>
      <c r="CC2227" s="36"/>
      <c r="CD2227" s="36"/>
      <c r="CE2227" s="36"/>
      <c r="CF2227" s="36"/>
      <c r="CG2227" s="36"/>
      <c r="CH2227" s="36"/>
      <c r="CI2227" s="36"/>
      <c r="CJ2227" s="36"/>
      <c r="CK2227" s="36"/>
      <c r="CL2227" s="36"/>
      <c r="CM2227" s="36"/>
      <c r="CN2227" s="36"/>
      <c r="CO2227" s="36"/>
      <c r="CP2227" s="36"/>
      <c r="CQ2227" s="36"/>
      <c r="CR2227" s="36"/>
      <c r="CS2227" s="36"/>
      <c r="CT2227" s="36"/>
      <c r="CU2227" s="36"/>
      <c r="CV2227" s="36"/>
      <c r="CW2227" s="36"/>
      <c r="CX2227" s="36"/>
      <c r="CY2227" s="36"/>
      <c r="CZ2227" s="36"/>
      <c r="DA2227" s="36"/>
      <c r="DB2227" s="36"/>
      <c r="DC2227" s="36"/>
      <c r="DD2227" s="36"/>
      <c r="DE2227" s="36"/>
      <c r="DF2227" s="36"/>
      <c r="DG2227" s="36"/>
      <c r="DH2227" s="36"/>
      <c r="DI2227" s="36"/>
      <c r="DJ2227" s="36"/>
      <c r="DK2227" s="36"/>
      <c r="DL2227" s="36"/>
      <c r="DM2227" s="36"/>
      <c r="DN2227" s="36"/>
      <c r="DO2227" s="36"/>
      <c r="DP2227" s="36"/>
      <c r="DQ2227" s="36"/>
      <c r="DR2227" s="36"/>
      <c r="DS2227" s="36"/>
      <c r="DT2227" s="36"/>
      <c r="DU2227" s="36"/>
      <c r="DV2227" s="36"/>
      <c r="DW2227" s="36"/>
      <c r="DX2227" s="36"/>
      <c r="DY2227" s="36"/>
      <c r="DZ2227" s="36"/>
      <c r="EA2227" s="36"/>
      <c r="EB2227" s="36"/>
      <c r="EC2227" s="36"/>
      <c r="ED2227" s="36"/>
      <c r="EE2227" s="36"/>
      <c r="EF2227" s="36"/>
      <c r="EG2227" s="36"/>
      <c r="EH2227" s="36"/>
      <c r="EI2227" s="36"/>
      <c r="EJ2227" s="36"/>
      <c r="EK2227" s="36"/>
      <c r="EL2227" s="36"/>
      <c r="EM2227" s="36"/>
      <c r="EN2227" s="36"/>
      <c r="EO2227" s="36"/>
      <c r="EP2227" s="36"/>
      <c r="EQ2227" s="36"/>
      <c r="ER2227" s="36"/>
      <c r="ES2227" s="36"/>
      <c r="ET2227" s="36"/>
      <c r="EU2227" s="36"/>
      <c r="EV2227" s="36"/>
      <c r="EW2227" s="36"/>
    </row>
    <row r="2228" spans="1:153" x14ac:dyDescent="0.2">
      <c r="A2228" s="158">
        <f t="shared" si="1201"/>
        <v>43384</v>
      </c>
      <c r="B2228" s="2">
        <f t="shared" si="1185"/>
        <v>328396.05926352239</v>
      </c>
      <c r="C2228" s="2">
        <f t="shared" si="1202"/>
        <v>226351.19150024999</v>
      </c>
      <c r="D2228" s="2">
        <f>SUM(Y2228:Y$2535)</f>
        <v>19363.67882655</v>
      </c>
      <c r="E2228" s="73">
        <f t="shared" si="1186"/>
        <v>206987.5126737</v>
      </c>
      <c r="F2228" s="88">
        <f t="shared" si="1214"/>
        <v>5061.1099999999997</v>
      </c>
      <c r="G2228" s="3">
        <f>IF(AND(N2228=1,N2227&gt;1),VLOOKUP(A2227,[1]Plan1!$BK$81:$BM$259,3),G2227)</f>
        <v>5056.5600000000004</v>
      </c>
      <c r="H2228" s="11">
        <f t="shared" si="1215"/>
        <v>43296</v>
      </c>
      <c r="I2228" s="11">
        <f t="shared" si="1216"/>
        <v>43327</v>
      </c>
      <c r="J2228" s="12">
        <f t="shared" si="1187"/>
        <v>-8.990122720112792E-4</v>
      </c>
      <c r="K2228" s="11">
        <f t="shared" si="1203"/>
        <v>43388</v>
      </c>
      <c r="L2228" s="11">
        <f t="shared" si="1188"/>
        <v>43388</v>
      </c>
      <c r="M2228" s="1">
        <f t="shared" si="1207"/>
        <v>20</v>
      </c>
      <c r="N2228" s="1">
        <f t="shared" si="1189"/>
        <v>19</v>
      </c>
      <c r="O2228" s="2">
        <f t="shared" si="1190"/>
        <v>0.99914590999999997</v>
      </c>
      <c r="P2228" s="13">
        <f t="shared" si="1217"/>
        <v>1.0033006499999999</v>
      </c>
      <c r="Q2228" s="13">
        <f t="shared" si="1208"/>
        <v>1.4469818264074705</v>
      </c>
      <c r="R2228" s="2">
        <f t="shared" si="1213"/>
        <v>1.4457459699999999</v>
      </c>
      <c r="S2228" s="2">
        <f t="shared" si="1204"/>
        <v>1.44698182</v>
      </c>
      <c r="T2228" s="2">
        <f t="shared" si="1191"/>
        <v>327526.05903619999</v>
      </c>
      <c r="U2228" s="2">
        <f t="shared" si="1192"/>
        <v>8655.2124037867834</v>
      </c>
      <c r="V2228" s="2">
        <f t="shared" si="1193"/>
        <v>92263.84961462568</v>
      </c>
      <c r="W2228" s="2">
        <f t="shared" si="1194"/>
        <v>327270.25351866242</v>
      </c>
      <c r="X2228" s="17">
        <f t="shared" si="1195"/>
        <v>0</v>
      </c>
      <c r="Y2228" s="2">
        <f t="shared" si="1196"/>
        <v>0</v>
      </c>
      <c r="Z2228" s="72">
        <f t="shared" si="1197"/>
        <v>0</v>
      </c>
      <c r="AA2228" s="2">
        <f t="shared" si="1211"/>
        <v>0</v>
      </c>
      <c r="AB2228" s="12">
        <f t="shared" si="1205"/>
        <v>4.6600000000000003E-2</v>
      </c>
      <c r="AC2228" s="17">
        <f t="shared" si="1198"/>
        <v>19</v>
      </c>
      <c r="AD2228" s="17">
        <v>252</v>
      </c>
      <c r="AE2228" s="13">
        <f t="shared" si="1209"/>
        <v>1.003439988</v>
      </c>
      <c r="AF2228" s="2">
        <f t="shared" si="1212"/>
        <v>1126.68571277</v>
      </c>
      <c r="AG2228" s="2">
        <f t="shared" si="1199"/>
        <v>1125.80574486</v>
      </c>
      <c r="AH2228" s="3">
        <f t="shared" si="1200"/>
        <v>0</v>
      </c>
      <c r="AI2228" s="4" t="str">
        <f t="shared" si="1210"/>
        <v>A+J=</v>
      </c>
      <c r="AJ2228" s="11">
        <f t="shared" si="1206"/>
        <v>43388</v>
      </c>
      <c r="AK2228" s="11"/>
      <c r="AL2228" s="4"/>
      <c r="AM2228" s="1"/>
      <c r="AN2228" s="11"/>
      <c r="AO2228" s="1"/>
      <c r="AP2228" s="1"/>
      <c r="AQ2228" s="3"/>
      <c r="AR2228" s="3"/>
      <c r="AS2228" s="6"/>
      <c r="AT2228" s="1"/>
      <c r="AU2228" s="1"/>
      <c r="AV2228" s="1"/>
      <c r="AW2228" s="1"/>
      <c r="AX2228" s="1"/>
      <c r="AY2228" s="1"/>
      <c r="AZ2228" s="1"/>
      <c r="BA2228" s="1"/>
      <c r="BB2228" s="1"/>
    </row>
    <row r="2229" spans="1:153" x14ac:dyDescent="0.2">
      <c r="A2229" s="158">
        <f t="shared" si="1201"/>
        <v>43385</v>
      </c>
      <c r="B2229" s="2">
        <f t="shared" si="1185"/>
        <v>328441.91455384356</v>
      </c>
      <c r="C2229" s="2">
        <f t="shared" si="1202"/>
        <v>226351.19150024999</v>
      </c>
      <c r="D2229" s="2">
        <f>SUM(Y2229:Y$2535)</f>
        <v>19363.67882655</v>
      </c>
      <c r="E2229" s="73">
        <f t="shared" si="1186"/>
        <v>206987.5126737</v>
      </c>
      <c r="F2229" s="88">
        <f t="shared" si="1214"/>
        <v>5061.1099999999997</v>
      </c>
      <c r="G2229" s="3">
        <f>IF(AND(N2229=1,N2228&gt;1),VLOOKUP(A2228,[1]Plan1!$BK$81:$BM$259,3),G2228)</f>
        <v>5056.5600000000004</v>
      </c>
      <c r="H2229" s="11">
        <f t="shared" si="1215"/>
        <v>43296</v>
      </c>
      <c r="I2229" s="11">
        <f t="shared" si="1216"/>
        <v>43327</v>
      </c>
      <c r="J2229" s="12">
        <f t="shared" si="1187"/>
        <v>-8.990122720112792E-4</v>
      </c>
      <c r="K2229" s="11">
        <f t="shared" si="1203"/>
        <v>43388</v>
      </c>
      <c r="L2229" s="11">
        <f t="shared" si="1188"/>
        <v>43388</v>
      </c>
      <c r="M2229" s="1">
        <f t="shared" si="1207"/>
        <v>20</v>
      </c>
      <c r="N2229" s="1">
        <f t="shared" si="1189"/>
        <v>20</v>
      </c>
      <c r="O2229" s="2">
        <f t="shared" si="1190"/>
        <v>0.99910098000000003</v>
      </c>
      <c r="P2229" s="13">
        <f t="shared" si="1217"/>
        <v>1.0033006499999999</v>
      </c>
      <c r="Q2229" s="13">
        <f t="shared" si="1208"/>
        <v>1.4469818264074705</v>
      </c>
      <c r="R2229" s="2">
        <f t="shared" si="1213"/>
        <v>1.44568096</v>
      </c>
      <c r="S2229" s="2">
        <f t="shared" si="1204"/>
        <v>1.44698182</v>
      </c>
      <c r="T2229" s="2">
        <f t="shared" si="1191"/>
        <v>327526.05903619999</v>
      </c>
      <c r="U2229" s="2">
        <f t="shared" si="1192"/>
        <v>8655.2124037867834</v>
      </c>
      <c r="V2229" s="2">
        <f t="shared" si="1193"/>
        <v>92250.393356426779</v>
      </c>
      <c r="W2229" s="2">
        <f t="shared" si="1194"/>
        <v>327256.79726046353</v>
      </c>
      <c r="X2229" s="17">
        <f t="shared" si="1195"/>
        <v>0</v>
      </c>
      <c r="Y2229" s="2">
        <f t="shared" si="1196"/>
        <v>0</v>
      </c>
      <c r="Z2229" s="72">
        <f t="shared" si="1197"/>
        <v>0</v>
      </c>
      <c r="AA2229" s="2">
        <f t="shared" si="1211"/>
        <v>0</v>
      </c>
      <c r="AB2229" s="12">
        <f t="shared" si="1205"/>
        <v>4.6600000000000003E-2</v>
      </c>
      <c r="AC2229" s="17">
        <f t="shared" si="1198"/>
        <v>20</v>
      </c>
      <c r="AD2229" s="17">
        <v>252</v>
      </c>
      <c r="AE2229" s="13">
        <f t="shared" si="1209"/>
        <v>1.0036213679999999</v>
      </c>
      <c r="AF2229" s="2">
        <f t="shared" si="1212"/>
        <v>1186.0923893500001</v>
      </c>
      <c r="AG2229" s="2">
        <f t="shared" si="1199"/>
        <v>1185.1172933800001</v>
      </c>
      <c r="AH2229" s="3">
        <f t="shared" si="1200"/>
        <v>0</v>
      </c>
      <c r="AI2229" s="4" t="str">
        <f t="shared" si="1210"/>
        <v>A+J=</v>
      </c>
      <c r="AJ2229" s="11">
        <f t="shared" si="1206"/>
        <v>43388</v>
      </c>
      <c r="AK2229" s="11"/>
      <c r="AL2229" s="4"/>
      <c r="AM2229" s="1"/>
      <c r="AN2229" s="11"/>
      <c r="AO2229" s="1"/>
      <c r="AP2229" s="1"/>
      <c r="AQ2229" s="3"/>
      <c r="AR2229" s="3"/>
      <c r="AS2229" s="6"/>
      <c r="AT2229" s="1"/>
      <c r="AU2229" s="1"/>
      <c r="AV2229" s="1"/>
      <c r="AW2229" s="1"/>
      <c r="AX2229" s="1"/>
      <c r="AY2229" s="1"/>
      <c r="AZ2229" s="1"/>
      <c r="BA2229" s="1"/>
      <c r="BB2229" s="1"/>
    </row>
    <row r="2230" spans="1:153" x14ac:dyDescent="0.2">
      <c r="A2230" s="158">
        <f t="shared" si="1201"/>
        <v>43386</v>
      </c>
      <c r="B2230" s="2">
        <f t="shared" si="1185"/>
        <v>328441.91455384356</v>
      </c>
      <c r="C2230" s="2">
        <f t="shared" si="1202"/>
        <v>226351.19150024999</v>
      </c>
      <c r="D2230" s="2">
        <f>SUM(Y2230:Y$2535)</f>
        <v>19363.67882655</v>
      </c>
      <c r="E2230" s="73">
        <f t="shared" si="1186"/>
        <v>206987.5126737</v>
      </c>
      <c r="F2230" s="88">
        <f t="shared" si="1214"/>
        <v>5061.1099999999997</v>
      </c>
      <c r="G2230" s="3">
        <f>IF(AND(N2230=1,N2229&gt;1),VLOOKUP(A2229,[1]Plan1!$BK$81:$BM$259,3),G2229)</f>
        <v>5056.5600000000004</v>
      </c>
      <c r="H2230" s="11">
        <f t="shared" si="1215"/>
        <v>43296</v>
      </c>
      <c r="I2230" s="11">
        <f t="shared" si="1216"/>
        <v>43327</v>
      </c>
      <c r="J2230" s="12">
        <f t="shared" si="1187"/>
        <v>-8.990122720112792E-4</v>
      </c>
      <c r="K2230" s="11">
        <f t="shared" si="1203"/>
        <v>43388</v>
      </c>
      <c r="L2230" s="11">
        <f t="shared" si="1188"/>
        <v>43388</v>
      </c>
      <c r="M2230" s="1">
        <f t="shared" si="1207"/>
        <v>20</v>
      </c>
      <c r="N2230" s="1">
        <f t="shared" si="1189"/>
        <v>20</v>
      </c>
      <c r="O2230" s="2">
        <f t="shared" si="1190"/>
        <v>0.99910098000000003</v>
      </c>
      <c r="P2230" s="13">
        <f t="shared" si="1217"/>
        <v>1.0033006499999999</v>
      </c>
      <c r="Q2230" s="13">
        <f t="shared" si="1208"/>
        <v>1.4469818264074705</v>
      </c>
      <c r="R2230" s="2">
        <f t="shared" si="1213"/>
        <v>1.44568096</v>
      </c>
      <c r="S2230" s="2">
        <f t="shared" si="1204"/>
        <v>1.44698182</v>
      </c>
      <c r="T2230" s="2">
        <f t="shared" si="1191"/>
        <v>327526.05903619999</v>
      </c>
      <c r="U2230" s="2">
        <f t="shared" si="1192"/>
        <v>8655.2124037867834</v>
      </c>
      <c r="V2230" s="2">
        <f t="shared" si="1193"/>
        <v>92250.393356426779</v>
      </c>
      <c r="W2230" s="2">
        <f t="shared" si="1194"/>
        <v>327256.79726046353</v>
      </c>
      <c r="X2230" s="17">
        <f t="shared" si="1195"/>
        <v>0</v>
      </c>
      <c r="Y2230" s="2">
        <f t="shared" si="1196"/>
        <v>0</v>
      </c>
      <c r="Z2230" s="72">
        <f t="shared" si="1197"/>
        <v>0</v>
      </c>
      <c r="AA2230" s="2">
        <f t="shared" si="1211"/>
        <v>0</v>
      </c>
      <c r="AB2230" s="12">
        <f t="shared" si="1205"/>
        <v>4.6600000000000003E-2</v>
      </c>
      <c r="AC2230" s="17">
        <f t="shared" si="1198"/>
        <v>20</v>
      </c>
      <c r="AD2230" s="17">
        <v>252</v>
      </c>
      <c r="AE2230" s="13">
        <f t="shared" si="1209"/>
        <v>1.0036213679999999</v>
      </c>
      <c r="AF2230" s="2">
        <f t="shared" si="1212"/>
        <v>1186.0923893500001</v>
      </c>
      <c r="AG2230" s="2">
        <f t="shared" si="1199"/>
        <v>1185.1172933800001</v>
      </c>
      <c r="AH2230" s="3">
        <f t="shared" si="1200"/>
        <v>0</v>
      </c>
      <c r="AI2230" s="4" t="str">
        <f t="shared" si="1210"/>
        <v>A+J=</v>
      </c>
      <c r="AJ2230" s="11">
        <f t="shared" si="1206"/>
        <v>43388</v>
      </c>
      <c r="AK2230" s="11"/>
      <c r="AL2230" s="4"/>
      <c r="AM2230" s="1"/>
      <c r="AN2230" s="11"/>
      <c r="AO2230" s="1"/>
      <c r="AP2230" s="1"/>
      <c r="AQ2230" s="3"/>
      <c r="AR2230" s="3"/>
      <c r="AS2230" s="6"/>
      <c r="AT2230" s="1"/>
      <c r="AU2230" s="1"/>
      <c r="AV2230" s="1"/>
      <c r="AW2230" s="1"/>
      <c r="AX2230" s="1"/>
      <c r="AY2230" s="1"/>
      <c r="AZ2230" s="1"/>
      <c r="BA2230" s="1"/>
      <c r="BB2230" s="1"/>
    </row>
    <row r="2231" spans="1:153" x14ac:dyDescent="0.2">
      <c r="A2231" s="158">
        <f t="shared" si="1201"/>
        <v>43387</v>
      </c>
      <c r="B2231" s="2">
        <f t="shared" si="1185"/>
        <v>328441.91455384356</v>
      </c>
      <c r="C2231" s="2">
        <f t="shared" si="1202"/>
        <v>226351.19150024999</v>
      </c>
      <c r="D2231" s="2">
        <f>SUM(Y2231:Y$2535)</f>
        <v>19363.67882655</v>
      </c>
      <c r="E2231" s="73">
        <f t="shared" si="1186"/>
        <v>206987.5126737</v>
      </c>
      <c r="F2231" s="88">
        <f t="shared" si="1214"/>
        <v>5061.1099999999997</v>
      </c>
      <c r="G2231" s="3">
        <f>IF(AND(N2231=1,N2230&gt;1),VLOOKUP(A2230,[1]Plan1!$BK$81:$BM$259,3),G2230)</f>
        <v>5056.5600000000004</v>
      </c>
      <c r="H2231" s="11">
        <f t="shared" si="1215"/>
        <v>43296</v>
      </c>
      <c r="I2231" s="11">
        <f t="shared" si="1216"/>
        <v>43327</v>
      </c>
      <c r="J2231" s="12">
        <f t="shared" si="1187"/>
        <v>-8.990122720112792E-4</v>
      </c>
      <c r="K2231" s="11">
        <f t="shared" si="1203"/>
        <v>43418</v>
      </c>
      <c r="L2231" s="11">
        <f t="shared" si="1188"/>
        <v>43388</v>
      </c>
      <c r="M2231" s="1">
        <f t="shared" si="1207"/>
        <v>20</v>
      </c>
      <c r="N2231" s="1">
        <f t="shared" si="1189"/>
        <v>20</v>
      </c>
      <c r="O2231" s="2">
        <f t="shared" si="1190"/>
        <v>0.99910098000000003</v>
      </c>
      <c r="P2231" s="13">
        <f t="shared" si="1217"/>
        <v>1.0033006499999999</v>
      </c>
      <c r="Q2231" s="13">
        <f t="shared" si="1208"/>
        <v>1.4469818264074705</v>
      </c>
      <c r="R2231" s="2">
        <f t="shared" si="1213"/>
        <v>1.44568096</v>
      </c>
      <c r="S2231" s="2">
        <f t="shared" si="1204"/>
        <v>1.44698182</v>
      </c>
      <c r="T2231" s="2">
        <f t="shared" si="1191"/>
        <v>327526.05903619999</v>
      </c>
      <c r="U2231" s="2">
        <f t="shared" si="1192"/>
        <v>8655.2124037867834</v>
      </c>
      <c r="V2231" s="2">
        <f t="shared" si="1193"/>
        <v>92250.393356426779</v>
      </c>
      <c r="W2231" s="2">
        <f t="shared" si="1194"/>
        <v>327256.79726046353</v>
      </c>
      <c r="X2231" s="17">
        <f t="shared" si="1195"/>
        <v>0</v>
      </c>
      <c r="Y2231" s="2">
        <f t="shared" si="1196"/>
        <v>0</v>
      </c>
      <c r="Z2231" s="72">
        <f t="shared" si="1197"/>
        <v>0</v>
      </c>
      <c r="AA2231" s="2">
        <f t="shared" si="1211"/>
        <v>0</v>
      </c>
      <c r="AB2231" s="12">
        <f t="shared" si="1205"/>
        <v>4.6600000000000003E-2</v>
      </c>
      <c r="AC2231" s="17">
        <f t="shared" si="1198"/>
        <v>20</v>
      </c>
      <c r="AD2231" s="17">
        <v>252</v>
      </c>
      <c r="AE2231" s="13">
        <f t="shared" si="1209"/>
        <v>1.0036213679999999</v>
      </c>
      <c r="AF2231" s="2">
        <f t="shared" si="1212"/>
        <v>1186.0923893500001</v>
      </c>
      <c r="AG2231" s="2">
        <f t="shared" si="1199"/>
        <v>1185.1172933800001</v>
      </c>
      <c r="AH2231" s="3">
        <f t="shared" si="1200"/>
        <v>0</v>
      </c>
      <c r="AI2231" s="4" t="str">
        <f t="shared" si="1210"/>
        <v>A+J=</v>
      </c>
      <c r="AJ2231" s="11">
        <f t="shared" si="1206"/>
        <v>43388</v>
      </c>
      <c r="AK2231" s="11"/>
      <c r="AL2231" s="4"/>
      <c r="AM2231" s="1"/>
      <c r="AN2231" s="11"/>
      <c r="AO2231" s="1"/>
      <c r="AP2231" s="1"/>
      <c r="AQ2231" s="3"/>
      <c r="AR2231" s="3"/>
      <c r="AS2231" s="6"/>
      <c r="AT2231" s="1"/>
      <c r="AU2231" s="1"/>
      <c r="AV2231" s="1"/>
      <c r="AW2231" s="1"/>
      <c r="AX2231" s="1"/>
      <c r="AY2231" s="1"/>
      <c r="AZ2231" s="1"/>
      <c r="BA2231" s="1"/>
      <c r="BB2231" s="1"/>
    </row>
    <row r="2232" spans="1:153" x14ac:dyDescent="0.2">
      <c r="A2232" s="158">
        <f t="shared" si="1201"/>
        <v>43388</v>
      </c>
      <c r="B2232" s="2">
        <f t="shared" si="1185"/>
        <v>328441.91455384356</v>
      </c>
      <c r="C2232" s="2">
        <f t="shared" si="1202"/>
        <v>226351.19150024999</v>
      </c>
      <c r="D2232" s="2">
        <f>SUM(Y2232:Y$2535)</f>
        <v>19363.67882655</v>
      </c>
      <c r="E2232" s="73">
        <f t="shared" si="1186"/>
        <v>206987.5126737</v>
      </c>
      <c r="F2232" s="88">
        <f t="shared" si="1214"/>
        <v>5061.1099999999997</v>
      </c>
      <c r="G2232" s="3">
        <f>IF(AND(N2232=1,N2231&gt;1),VLOOKUP(A2231,[1]Plan1!$BK$81:$BM$259,3),G2231)</f>
        <v>5056.5600000000004</v>
      </c>
      <c r="H2232" s="11">
        <f t="shared" si="1215"/>
        <v>43296</v>
      </c>
      <c r="I2232" s="11">
        <f t="shared" si="1216"/>
        <v>43327</v>
      </c>
      <c r="J2232" s="12">
        <f t="shared" si="1187"/>
        <v>-8.990122720112792E-4</v>
      </c>
      <c r="K2232" s="11">
        <f t="shared" si="1203"/>
        <v>43418</v>
      </c>
      <c r="L2232" s="11">
        <f t="shared" si="1188"/>
        <v>43388</v>
      </c>
      <c r="M2232" s="1">
        <f t="shared" si="1207"/>
        <v>20</v>
      </c>
      <c r="N2232" s="1">
        <f t="shared" si="1189"/>
        <v>20</v>
      </c>
      <c r="O2232" s="2">
        <f t="shared" si="1190"/>
        <v>0.99910098000000003</v>
      </c>
      <c r="P2232" s="13">
        <f t="shared" si="1217"/>
        <v>1.0033006499999999</v>
      </c>
      <c r="Q2232" s="13">
        <f t="shared" si="1208"/>
        <v>1.4469818264074705</v>
      </c>
      <c r="R2232" s="2">
        <f t="shared" si="1213"/>
        <v>1.44568096</v>
      </c>
      <c r="S2232" s="2">
        <f t="shared" si="1204"/>
        <v>1.44698182</v>
      </c>
      <c r="T2232" s="2">
        <f t="shared" si="1191"/>
        <v>327526.05903619999</v>
      </c>
      <c r="U2232" s="2">
        <f t="shared" si="1192"/>
        <v>8655.2124037867834</v>
      </c>
      <c r="V2232" s="2">
        <f t="shared" si="1193"/>
        <v>92250.393356426779</v>
      </c>
      <c r="W2232" s="2">
        <f t="shared" si="1194"/>
        <v>327256.79726046353</v>
      </c>
      <c r="X2232" s="17">
        <f t="shared" si="1195"/>
        <v>73</v>
      </c>
      <c r="Y2232" s="2">
        <f t="shared" si="1196"/>
        <v>1756.94473896</v>
      </c>
      <c r="Z2232" s="72">
        <f t="shared" si="1197"/>
        <v>7.7620299999999996E-3</v>
      </c>
      <c r="AA2232" s="2">
        <f t="shared" si="1211"/>
        <v>2542.2670960199998</v>
      </c>
      <c r="AB2232" s="12">
        <f t="shared" si="1205"/>
        <v>4.6600000000000003E-2</v>
      </c>
      <c r="AC2232" s="17">
        <f t="shared" si="1198"/>
        <v>20</v>
      </c>
      <c r="AD2232" s="17">
        <v>252</v>
      </c>
      <c r="AE2232" s="13">
        <f t="shared" si="1209"/>
        <v>1.0036213679999999</v>
      </c>
      <c r="AF2232" s="2">
        <f t="shared" si="1212"/>
        <v>1186.0923893500001</v>
      </c>
      <c r="AG2232" s="2">
        <f t="shared" si="1199"/>
        <v>1185.1172933800001</v>
      </c>
      <c r="AH2232" s="3">
        <f t="shared" si="1200"/>
        <v>3728.3594853699997</v>
      </c>
      <c r="AI2232" s="4" t="str">
        <f t="shared" si="1210"/>
        <v>A+J=</v>
      </c>
      <c r="AJ2232" s="11">
        <f t="shared" si="1206"/>
        <v>43388</v>
      </c>
      <c r="AK2232" s="11"/>
      <c r="AL2232" s="4"/>
      <c r="AM2232" s="1"/>
      <c r="AN2232" s="11"/>
      <c r="AO2232" s="1"/>
      <c r="AP2232" s="1"/>
      <c r="AQ2232" s="3"/>
      <c r="AR2232" s="3"/>
      <c r="AS2232" s="6"/>
      <c r="AT2232" s="1"/>
      <c r="AU2232" s="1"/>
      <c r="AV2232" s="1"/>
      <c r="AW2232" s="1"/>
      <c r="AX2232" s="1"/>
      <c r="AY2232" s="1"/>
      <c r="AZ2232" s="1"/>
      <c r="BA2232" s="1"/>
      <c r="BB2232" s="1"/>
    </row>
    <row r="2233" spans="1:153" x14ac:dyDescent="0.2">
      <c r="A2233" s="158">
        <f t="shared" si="1201"/>
        <v>43389</v>
      </c>
      <c r="B2233" s="2">
        <f t="shared" si="1185"/>
        <v>324841.47068077675</v>
      </c>
      <c r="C2233" s="2">
        <f t="shared" si="1202"/>
        <v>224594.24676129001</v>
      </c>
      <c r="D2233" s="2">
        <f>SUM(Y2233:Y$2535)</f>
        <v>17606.734087590001</v>
      </c>
      <c r="E2233" s="73">
        <f t="shared" si="1186"/>
        <v>206987.5126737</v>
      </c>
      <c r="F2233" s="88">
        <f t="shared" si="1214"/>
        <v>5056.5600000000004</v>
      </c>
      <c r="G2233" s="3">
        <f>IF(AND(N2233=1,N2232&gt;1),VLOOKUP(A2232,[1]Plan1!$BK$81:$BM$259,3),G2232)</f>
        <v>5080.83</v>
      </c>
      <c r="H2233" s="11">
        <f t="shared" si="1215"/>
        <v>43328</v>
      </c>
      <c r="I2233" s="11">
        <f t="shared" si="1216"/>
        <v>43359</v>
      </c>
      <c r="J2233" s="12">
        <f t="shared" si="1187"/>
        <v>4.7997057287958445E-3</v>
      </c>
      <c r="K2233" s="11">
        <f t="shared" si="1203"/>
        <v>43418</v>
      </c>
      <c r="L2233" s="11">
        <f t="shared" si="1188"/>
        <v>43418</v>
      </c>
      <c r="M2233" s="1">
        <f t="shared" si="1207"/>
        <v>21</v>
      </c>
      <c r="N2233" s="1">
        <f t="shared" si="1189"/>
        <v>1</v>
      </c>
      <c r="O2233" s="2">
        <f t="shared" si="1190"/>
        <v>1.0002280299999999</v>
      </c>
      <c r="P2233" s="13">
        <f t="shared" si="1217"/>
        <v>0.99910098000000003</v>
      </c>
      <c r="Q2233" s="13">
        <f t="shared" si="1208"/>
        <v>1.4456809608058938</v>
      </c>
      <c r="R2233" s="2">
        <f t="shared" si="1213"/>
        <v>1.4460106100000001</v>
      </c>
      <c r="S2233" s="2">
        <f t="shared" si="1204"/>
        <v>1.44698182</v>
      </c>
      <c r="T2233" s="2">
        <f t="shared" si="1191"/>
        <v>324983.79194018</v>
      </c>
      <c r="U2233" s="2">
        <f t="shared" si="1192"/>
        <v>7869.8900467270178</v>
      </c>
      <c r="V2233" s="2">
        <f t="shared" si="1193"/>
        <v>92318.62678997968</v>
      </c>
      <c r="W2233" s="2">
        <f t="shared" si="1194"/>
        <v>324782.76359799673</v>
      </c>
      <c r="X2233" s="17">
        <f t="shared" si="1195"/>
        <v>0</v>
      </c>
      <c r="Y2233" s="2">
        <f t="shared" si="1196"/>
        <v>0</v>
      </c>
      <c r="Z2233" s="72">
        <f t="shared" si="1197"/>
        <v>0</v>
      </c>
      <c r="AA2233" s="2">
        <f t="shared" si="1211"/>
        <v>0</v>
      </c>
      <c r="AB2233" s="12">
        <f t="shared" si="1205"/>
        <v>4.6600000000000003E-2</v>
      </c>
      <c r="AC2233" s="17">
        <f t="shared" si="1198"/>
        <v>1</v>
      </c>
      <c r="AD2233" s="17">
        <v>252</v>
      </c>
      <c r="AE2233" s="13">
        <f t="shared" si="1209"/>
        <v>1.0001807579999999</v>
      </c>
      <c r="AF2233" s="2">
        <f t="shared" si="1212"/>
        <v>58.743420260000001</v>
      </c>
      <c r="AG2233" s="2">
        <f t="shared" si="1199"/>
        <v>58.70708278</v>
      </c>
      <c r="AH2233" s="3">
        <f t="shared" si="1200"/>
        <v>0</v>
      </c>
      <c r="AI2233" s="4" t="str">
        <f t="shared" si="1210"/>
        <v>A+J=</v>
      </c>
      <c r="AJ2233" s="11">
        <f t="shared" si="1206"/>
        <v>43418</v>
      </c>
      <c r="AK2233" s="11"/>
      <c r="AL2233" s="4"/>
      <c r="AM2233" s="1"/>
      <c r="AN2233" s="11"/>
      <c r="AO2233" s="1"/>
      <c r="AP2233" s="1"/>
      <c r="AQ2233" s="3"/>
      <c r="AR2233" s="3"/>
      <c r="AS2233" s="6"/>
      <c r="AT2233" s="1"/>
      <c r="AU2233" s="1"/>
      <c r="AV2233" s="1"/>
      <c r="AW2233" s="1"/>
      <c r="AX2233" s="1"/>
      <c r="AY2233" s="1"/>
      <c r="AZ2233" s="1"/>
      <c r="BA2233" s="1"/>
      <c r="BB2233" s="1"/>
    </row>
    <row r="2234" spans="1:153" x14ac:dyDescent="0.2">
      <c r="A2234" s="158">
        <f t="shared" si="1201"/>
        <v>43390</v>
      </c>
      <c r="B2234" s="2">
        <f t="shared" si="1185"/>
        <v>324968.46696605085</v>
      </c>
      <c r="C2234" s="2">
        <f t="shared" si="1202"/>
        <v>224594.24676129001</v>
      </c>
      <c r="D2234" s="2">
        <f>SUM(Y2234:Y$2535)</f>
        <v>17606.734087590001</v>
      </c>
      <c r="E2234" s="73">
        <f t="shared" si="1186"/>
        <v>206987.5126737</v>
      </c>
      <c r="F2234" s="88">
        <f t="shared" si="1214"/>
        <v>5056.5600000000004</v>
      </c>
      <c r="G2234" s="3">
        <f>IF(AND(N2234=1,N2233&gt;1),VLOOKUP(A2233,[1]Plan1!$BK$81:$BM$259,3),G2233)</f>
        <v>5080.83</v>
      </c>
      <c r="H2234" s="11">
        <f t="shared" si="1215"/>
        <v>43328</v>
      </c>
      <c r="I2234" s="11">
        <f t="shared" si="1216"/>
        <v>43359</v>
      </c>
      <c r="J2234" s="12">
        <f t="shared" si="1187"/>
        <v>4.7997057287958445E-3</v>
      </c>
      <c r="K2234" s="11">
        <f t="shared" si="1203"/>
        <v>43418</v>
      </c>
      <c r="L2234" s="11">
        <f t="shared" si="1188"/>
        <v>43418</v>
      </c>
      <c r="M2234" s="1">
        <f t="shared" si="1207"/>
        <v>21</v>
      </c>
      <c r="N2234" s="1">
        <f t="shared" si="1189"/>
        <v>2</v>
      </c>
      <c r="O2234" s="2">
        <f t="shared" si="1190"/>
        <v>1.0004561199999999</v>
      </c>
      <c r="P2234" s="13">
        <f t="shared" si="1217"/>
        <v>0.99910098000000003</v>
      </c>
      <c r="Q2234" s="13">
        <f t="shared" si="1208"/>
        <v>1.4456809608058938</v>
      </c>
      <c r="R2234" s="2">
        <f t="shared" si="1213"/>
        <v>1.44634036</v>
      </c>
      <c r="S2234" s="2">
        <f t="shared" si="1204"/>
        <v>1.44698182</v>
      </c>
      <c r="T2234" s="2">
        <f t="shared" si="1191"/>
        <v>324983.79194018</v>
      </c>
      <c r="U2234" s="2">
        <f t="shared" si="1192"/>
        <v>7869.8900467270178</v>
      </c>
      <c r="V2234" s="2">
        <f t="shared" si="1193"/>
        <v>92386.880922283817</v>
      </c>
      <c r="W2234" s="2">
        <f t="shared" si="1194"/>
        <v>324851.01773030084</v>
      </c>
      <c r="X2234" s="17">
        <f t="shared" si="1195"/>
        <v>0</v>
      </c>
      <c r="Y2234" s="2">
        <f t="shared" si="1196"/>
        <v>0</v>
      </c>
      <c r="Z2234" s="72">
        <f t="shared" si="1197"/>
        <v>0</v>
      </c>
      <c r="AA2234" s="2">
        <f t="shared" si="1211"/>
        <v>0</v>
      </c>
      <c r="AB2234" s="12">
        <f t="shared" si="1205"/>
        <v>4.6600000000000003E-2</v>
      </c>
      <c r="AC2234" s="17">
        <f t="shared" si="1198"/>
        <v>2</v>
      </c>
      <c r="AD2234" s="17">
        <v>252</v>
      </c>
      <c r="AE2234" s="13">
        <f t="shared" si="1209"/>
        <v>1.0003615480000001</v>
      </c>
      <c r="AF2234" s="2">
        <f t="shared" si="1212"/>
        <v>117.49724000000001</v>
      </c>
      <c r="AG2234" s="2">
        <f t="shared" si="1199"/>
        <v>117.44923575</v>
      </c>
      <c r="AH2234" s="3">
        <f t="shared" si="1200"/>
        <v>0</v>
      </c>
      <c r="AI2234" s="4" t="str">
        <f t="shared" si="1210"/>
        <v>A+J=</v>
      </c>
      <c r="AJ2234" s="11">
        <f t="shared" si="1206"/>
        <v>43418</v>
      </c>
      <c r="AK2234" s="11"/>
      <c r="AL2234" s="4"/>
      <c r="AM2234" s="1"/>
      <c r="AN2234" s="11"/>
      <c r="AO2234" s="1"/>
      <c r="AP2234" s="1"/>
      <c r="AQ2234" s="3"/>
      <c r="AR2234" s="3"/>
      <c r="AS2234" s="6"/>
      <c r="AT2234" s="1"/>
      <c r="AU2234" s="1"/>
      <c r="AV2234" s="1"/>
      <c r="AW2234" s="1"/>
      <c r="AX2234" s="1"/>
      <c r="AY2234" s="1"/>
      <c r="AZ2234" s="1"/>
      <c r="BA2234" s="1"/>
      <c r="BB2234" s="1"/>
    </row>
    <row r="2235" spans="1:153" x14ac:dyDescent="0.2">
      <c r="A2235" s="158">
        <f t="shared" si="1201"/>
        <v>43391</v>
      </c>
      <c r="B2235" s="2">
        <f t="shared" si="1185"/>
        <v>325095.51314998086</v>
      </c>
      <c r="C2235" s="2">
        <f t="shared" si="1202"/>
        <v>224594.24676129001</v>
      </c>
      <c r="D2235" s="2">
        <f>SUM(Y2235:Y$2535)</f>
        <v>17606.734087590001</v>
      </c>
      <c r="E2235" s="73">
        <f t="shared" si="1186"/>
        <v>206987.5126737</v>
      </c>
      <c r="F2235" s="88">
        <f t="shared" si="1214"/>
        <v>5056.5600000000004</v>
      </c>
      <c r="G2235" s="3">
        <f>IF(AND(N2235=1,N2234&gt;1),VLOOKUP(A2234,[1]Plan1!$BK$81:$BM$259,3),G2234)</f>
        <v>5080.83</v>
      </c>
      <c r="H2235" s="11">
        <f t="shared" si="1215"/>
        <v>43328</v>
      </c>
      <c r="I2235" s="11">
        <f t="shared" si="1216"/>
        <v>43359</v>
      </c>
      <c r="J2235" s="12">
        <f t="shared" si="1187"/>
        <v>4.7997057287958445E-3</v>
      </c>
      <c r="K2235" s="11">
        <f t="shared" si="1203"/>
        <v>43418</v>
      </c>
      <c r="L2235" s="11">
        <f t="shared" si="1188"/>
        <v>43418</v>
      </c>
      <c r="M2235" s="1">
        <f t="shared" si="1207"/>
        <v>21</v>
      </c>
      <c r="N2235" s="1">
        <f t="shared" si="1189"/>
        <v>3</v>
      </c>
      <c r="O2235" s="2">
        <f t="shared" si="1190"/>
        <v>1.0006842600000001</v>
      </c>
      <c r="P2235" s="13">
        <f t="shared" si="1217"/>
        <v>0.99910098000000003</v>
      </c>
      <c r="Q2235" s="13">
        <f t="shared" si="1208"/>
        <v>1.4456809608058938</v>
      </c>
      <c r="R2235" s="2">
        <f t="shared" si="1213"/>
        <v>1.4466701799999999</v>
      </c>
      <c r="S2235" s="2">
        <f t="shared" si="1204"/>
        <v>1.44698182</v>
      </c>
      <c r="T2235" s="2">
        <f t="shared" si="1191"/>
        <v>324983.79194018</v>
      </c>
      <c r="U2235" s="2">
        <f t="shared" si="1192"/>
        <v>7869.8900467270178</v>
      </c>
      <c r="V2235" s="2">
        <f t="shared" si="1193"/>
        <v>92455.149543713836</v>
      </c>
      <c r="W2235" s="2">
        <f t="shared" si="1194"/>
        <v>324919.28635173087</v>
      </c>
      <c r="X2235" s="17">
        <f t="shared" si="1195"/>
        <v>0</v>
      </c>
      <c r="Y2235" s="2">
        <f t="shared" si="1196"/>
        <v>0</v>
      </c>
      <c r="Z2235" s="72">
        <f t="shared" si="1197"/>
        <v>0</v>
      </c>
      <c r="AA2235" s="2">
        <f t="shared" si="1211"/>
        <v>0</v>
      </c>
      <c r="AB2235" s="12">
        <f t="shared" si="1205"/>
        <v>4.6600000000000003E-2</v>
      </c>
      <c r="AC2235" s="17">
        <f t="shared" si="1198"/>
        <v>3</v>
      </c>
      <c r="AD2235" s="17">
        <v>252</v>
      </c>
      <c r="AE2235" s="13">
        <f t="shared" si="1209"/>
        <v>1.0005423710000001</v>
      </c>
      <c r="AF2235" s="2">
        <f t="shared" si="1212"/>
        <v>176.26178421</v>
      </c>
      <c r="AG2235" s="2">
        <f t="shared" si="1199"/>
        <v>176.22679825</v>
      </c>
      <c r="AH2235" s="3">
        <f t="shared" si="1200"/>
        <v>0</v>
      </c>
      <c r="AI2235" s="4" t="str">
        <f t="shared" si="1210"/>
        <v>A+J=</v>
      </c>
      <c r="AJ2235" s="11">
        <f t="shared" si="1206"/>
        <v>43418</v>
      </c>
      <c r="AK2235" s="11"/>
      <c r="AL2235" s="4"/>
      <c r="AM2235" s="1"/>
      <c r="AN2235" s="11"/>
      <c r="AO2235" s="1"/>
      <c r="AP2235" s="1"/>
      <c r="AQ2235" s="3"/>
      <c r="AR2235" s="3"/>
      <c r="AS2235" s="6"/>
      <c r="AT2235" s="1"/>
      <c r="AU2235" s="1"/>
      <c r="AV2235" s="1"/>
      <c r="AW2235" s="1"/>
      <c r="AX2235" s="1"/>
      <c r="AY2235" s="1"/>
      <c r="AZ2235" s="1"/>
      <c r="BA2235" s="1"/>
      <c r="BB2235" s="1"/>
    </row>
    <row r="2236" spans="1:153" x14ac:dyDescent="0.2">
      <c r="A2236" s="158">
        <f t="shared" si="1201"/>
        <v>43392</v>
      </c>
      <c r="B2236" s="2">
        <f t="shared" si="1185"/>
        <v>325222.60924717685</v>
      </c>
      <c r="C2236" s="2">
        <f t="shared" si="1202"/>
        <v>224594.24676129001</v>
      </c>
      <c r="D2236" s="2">
        <f>SUM(Y2236:Y$2535)</f>
        <v>17606.734087590001</v>
      </c>
      <c r="E2236" s="73">
        <f t="shared" si="1186"/>
        <v>206987.5126737</v>
      </c>
      <c r="F2236" s="88">
        <f t="shared" si="1214"/>
        <v>5056.5600000000004</v>
      </c>
      <c r="G2236" s="3">
        <f>IF(AND(N2236=1,N2235&gt;1),VLOOKUP(A2235,[1]Plan1!$BK$81:$BM$259,3),G2235)</f>
        <v>5080.83</v>
      </c>
      <c r="H2236" s="11">
        <f t="shared" si="1215"/>
        <v>43328</v>
      </c>
      <c r="I2236" s="11">
        <f t="shared" si="1216"/>
        <v>43359</v>
      </c>
      <c r="J2236" s="12">
        <f t="shared" si="1187"/>
        <v>4.7997057287958445E-3</v>
      </c>
      <c r="K2236" s="11">
        <f t="shared" si="1203"/>
        <v>43418</v>
      </c>
      <c r="L2236" s="11">
        <f t="shared" si="1188"/>
        <v>43418</v>
      </c>
      <c r="M2236" s="1">
        <f t="shared" si="1207"/>
        <v>21</v>
      </c>
      <c r="N2236" s="1">
        <f t="shared" si="1189"/>
        <v>4</v>
      </c>
      <c r="O2236" s="2">
        <f t="shared" si="1190"/>
        <v>1.00091245</v>
      </c>
      <c r="P2236" s="13">
        <f t="shared" si="1217"/>
        <v>0.99910098000000003</v>
      </c>
      <c r="Q2236" s="13">
        <f t="shared" si="1208"/>
        <v>1.4456809608058938</v>
      </c>
      <c r="R2236" s="2">
        <f t="shared" si="1213"/>
        <v>1.4470000700000001</v>
      </c>
      <c r="S2236" s="2">
        <f t="shared" si="1204"/>
        <v>1.44698182</v>
      </c>
      <c r="T2236" s="2">
        <f t="shared" si="1191"/>
        <v>324983.79194018</v>
      </c>
      <c r="U2236" s="2">
        <f t="shared" si="1192"/>
        <v>7869.8900467270178</v>
      </c>
      <c r="V2236" s="2">
        <f t="shared" si="1193"/>
        <v>92523.432654269796</v>
      </c>
      <c r="W2236" s="2">
        <f t="shared" si="1194"/>
        <v>324987.56946228683</v>
      </c>
      <c r="X2236" s="17">
        <f t="shared" si="1195"/>
        <v>0</v>
      </c>
      <c r="Y2236" s="2">
        <f t="shared" si="1196"/>
        <v>0</v>
      </c>
      <c r="Z2236" s="72">
        <f t="shared" si="1197"/>
        <v>0</v>
      </c>
      <c r="AA2236" s="2">
        <f t="shared" si="1211"/>
        <v>0</v>
      </c>
      <c r="AB2236" s="12">
        <f t="shared" si="1205"/>
        <v>4.6600000000000003E-2</v>
      </c>
      <c r="AC2236" s="17">
        <f t="shared" si="1198"/>
        <v>4</v>
      </c>
      <c r="AD2236" s="17">
        <v>252</v>
      </c>
      <c r="AE2236" s="13">
        <f t="shared" si="1209"/>
        <v>1.0007232269999999</v>
      </c>
      <c r="AF2236" s="2">
        <f t="shared" si="1212"/>
        <v>235.03705289000001</v>
      </c>
      <c r="AG2236" s="2">
        <f t="shared" si="1199"/>
        <v>235.03978488999999</v>
      </c>
      <c r="AH2236" s="3">
        <f t="shared" si="1200"/>
        <v>0</v>
      </c>
      <c r="AI2236" s="4" t="str">
        <f t="shared" si="1210"/>
        <v>A+J=</v>
      </c>
      <c r="AJ2236" s="11">
        <f t="shared" si="1206"/>
        <v>43418</v>
      </c>
      <c r="AK2236" s="11"/>
      <c r="AL2236" s="4"/>
      <c r="AM2236" s="1"/>
      <c r="AN2236" s="11"/>
      <c r="AO2236" s="1"/>
      <c r="AP2236" s="1"/>
      <c r="AQ2236" s="3"/>
      <c r="AR2236" s="3"/>
      <c r="AS2236" s="6"/>
      <c r="AT2236" s="1"/>
      <c r="AU2236" s="1"/>
      <c r="AV2236" s="1"/>
      <c r="AW2236" s="1"/>
      <c r="AX2236" s="1"/>
      <c r="AY2236" s="1"/>
      <c r="AZ2236" s="1"/>
      <c r="BA2236" s="1"/>
      <c r="BB2236" s="1"/>
    </row>
    <row r="2237" spans="1:153" x14ac:dyDescent="0.2">
      <c r="A2237" s="158">
        <f t="shared" si="1201"/>
        <v>43393</v>
      </c>
      <c r="B2237" s="2">
        <f t="shared" si="1185"/>
        <v>325349.75701896381</v>
      </c>
      <c r="C2237" s="2">
        <f t="shared" si="1202"/>
        <v>224594.24676129001</v>
      </c>
      <c r="D2237" s="2">
        <f>SUM(Y2237:Y$2535)</f>
        <v>17606.734087590001</v>
      </c>
      <c r="E2237" s="73">
        <f t="shared" si="1186"/>
        <v>206987.5126737</v>
      </c>
      <c r="F2237" s="88">
        <f t="shared" si="1214"/>
        <v>5056.5600000000004</v>
      </c>
      <c r="G2237" s="3">
        <f>IF(AND(N2237=1,N2236&gt;1),VLOOKUP(A2236,[1]Plan1!$BK$81:$BM$259,3),G2236)</f>
        <v>5080.83</v>
      </c>
      <c r="H2237" s="11">
        <f t="shared" si="1215"/>
        <v>43328</v>
      </c>
      <c r="I2237" s="11">
        <f t="shared" si="1216"/>
        <v>43359</v>
      </c>
      <c r="J2237" s="12">
        <f t="shared" si="1187"/>
        <v>4.7997057287958445E-3</v>
      </c>
      <c r="K2237" s="11">
        <f t="shared" si="1203"/>
        <v>43418</v>
      </c>
      <c r="L2237" s="11">
        <f t="shared" si="1188"/>
        <v>43418</v>
      </c>
      <c r="M2237" s="1">
        <f t="shared" si="1207"/>
        <v>21</v>
      </c>
      <c r="N2237" s="1">
        <f t="shared" si="1189"/>
        <v>5</v>
      </c>
      <c r="O2237" s="2">
        <f t="shared" si="1190"/>
        <v>1.0011407000000001</v>
      </c>
      <c r="P2237" s="13">
        <f t="shared" si="1217"/>
        <v>0.99910098000000003</v>
      </c>
      <c r="Q2237" s="13">
        <f t="shared" si="1208"/>
        <v>1.4456809608058938</v>
      </c>
      <c r="R2237" s="2">
        <f t="shared" si="1213"/>
        <v>1.44733004</v>
      </c>
      <c r="S2237" s="2">
        <f t="shared" si="1204"/>
        <v>1.44698182</v>
      </c>
      <c r="T2237" s="2">
        <f t="shared" si="1191"/>
        <v>324983.79194018</v>
      </c>
      <c r="U2237" s="2">
        <f t="shared" si="1192"/>
        <v>7869.8900467270178</v>
      </c>
      <c r="V2237" s="2">
        <f t="shared" si="1193"/>
        <v>92591.732323826727</v>
      </c>
      <c r="W2237" s="2">
        <f t="shared" si="1194"/>
        <v>325055.86913184379</v>
      </c>
      <c r="X2237" s="17">
        <f t="shared" si="1195"/>
        <v>0</v>
      </c>
      <c r="Y2237" s="2">
        <f t="shared" si="1196"/>
        <v>0</v>
      </c>
      <c r="Z2237" s="72">
        <f t="shared" si="1197"/>
        <v>0</v>
      </c>
      <c r="AA2237" s="2">
        <f t="shared" si="1211"/>
        <v>0</v>
      </c>
      <c r="AB2237" s="12">
        <f t="shared" si="1205"/>
        <v>4.6600000000000003E-2</v>
      </c>
      <c r="AC2237" s="17">
        <f t="shared" si="1198"/>
        <v>5</v>
      </c>
      <c r="AD2237" s="17">
        <v>252</v>
      </c>
      <c r="AE2237" s="13">
        <f t="shared" si="1209"/>
        <v>1.000904115</v>
      </c>
      <c r="AF2237" s="2">
        <f t="shared" si="1212"/>
        <v>293.82272103999998</v>
      </c>
      <c r="AG2237" s="2">
        <f t="shared" si="1199"/>
        <v>293.88788712000002</v>
      </c>
      <c r="AH2237" s="3">
        <f t="shared" si="1200"/>
        <v>0</v>
      </c>
      <c r="AI2237" s="4" t="str">
        <f t="shared" si="1210"/>
        <v>A+J=</v>
      </c>
      <c r="AJ2237" s="11">
        <f t="shared" si="1206"/>
        <v>43418</v>
      </c>
      <c r="AK2237" s="11"/>
      <c r="AL2237" s="4"/>
      <c r="AM2237" s="1"/>
      <c r="AN2237" s="11"/>
      <c r="AO2237" s="1"/>
      <c r="AP2237" s="1"/>
      <c r="AQ2237" s="3"/>
      <c r="AR2237" s="3"/>
      <c r="AS2237" s="6"/>
      <c r="AT2237" s="1"/>
      <c r="AU2237" s="1"/>
      <c r="AV2237" s="1"/>
      <c r="AW2237" s="1"/>
      <c r="AX2237" s="1"/>
      <c r="AY2237" s="1"/>
      <c r="AZ2237" s="1"/>
      <c r="BA2237" s="1"/>
      <c r="BB2237" s="1"/>
    </row>
    <row r="2238" spans="1:153" x14ac:dyDescent="0.2">
      <c r="A2238" s="158">
        <f t="shared" si="1201"/>
        <v>43394</v>
      </c>
      <c r="B2238" s="2">
        <f t="shared" si="1185"/>
        <v>325349.75701896381</v>
      </c>
      <c r="C2238" s="2">
        <f t="shared" si="1202"/>
        <v>224594.24676129001</v>
      </c>
      <c r="D2238" s="2">
        <f>SUM(Y2238:Y$2535)</f>
        <v>17606.734087590001</v>
      </c>
      <c r="E2238" s="73">
        <f t="shared" si="1186"/>
        <v>206987.5126737</v>
      </c>
      <c r="F2238" s="88">
        <f t="shared" si="1214"/>
        <v>5056.5600000000004</v>
      </c>
      <c r="G2238" s="3">
        <f>IF(AND(N2238=1,N2237&gt;1),VLOOKUP(A2237,[1]Plan1!$BK$81:$BM$259,3),G2237)</f>
        <v>5080.83</v>
      </c>
      <c r="H2238" s="11">
        <f t="shared" si="1215"/>
        <v>43328</v>
      </c>
      <c r="I2238" s="11">
        <f t="shared" si="1216"/>
        <v>43359</v>
      </c>
      <c r="J2238" s="12">
        <f t="shared" si="1187"/>
        <v>4.7997057287958445E-3</v>
      </c>
      <c r="K2238" s="11">
        <f t="shared" si="1203"/>
        <v>43418</v>
      </c>
      <c r="L2238" s="11">
        <f t="shared" si="1188"/>
        <v>43418</v>
      </c>
      <c r="M2238" s="1">
        <f t="shared" si="1207"/>
        <v>21</v>
      </c>
      <c r="N2238" s="1">
        <f t="shared" si="1189"/>
        <v>5</v>
      </c>
      <c r="O2238" s="2">
        <f t="shared" si="1190"/>
        <v>1.0011407000000001</v>
      </c>
      <c r="P2238" s="13">
        <f t="shared" si="1217"/>
        <v>0.99910098000000003</v>
      </c>
      <c r="Q2238" s="13">
        <f t="shared" si="1208"/>
        <v>1.4456809608058938</v>
      </c>
      <c r="R2238" s="2">
        <f t="shared" si="1213"/>
        <v>1.44733004</v>
      </c>
      <c r="S2238" s="2">
        <f t="shared" si="1204"/>
        <v>1.44698182</v>
      </c>
      <c r="T2238" s="2">
        <f t="shared" si="1191"/>
        <v>324983.79194018</v>
      </c>
      <c r="U2238" s="2">
        <f t="shared" si="1192"/>
        <v>7869.8900467270178</v>
      </c>
      <c r="V2238" s="2">
        <f t="shared" si="1193"/>
        <v>92591.732323826727</v>
      </c>
      <c r="W2238" s="2">
        <f t="shared" si="1194"/>
        <v>325055.86913184379</v>
      </c>
      <c r="X2238" s="17">
        <f t="shared" si="1195"/>
        <v>0</v>
      </c>
      <c r="Y2238" s="2">
        <f t="shared" si="1196"/>
        <v>0</v>
      </c>
      <c r="Z2238" s="72">
        <f t="shared" si="1197"/>
        <v>0</v>
      </c>
      <c r="AA2238" s="2">
        <f t="shared" si="1211"/>
        <v>0</v>
      </c>
      <c r="AB2238" s="12">
        <f t="shared" si="1205"/>
        <v>4.6600000000000003E-2</v>
      </c>
      <c r="AC2238" s="17">
        <f t="shared" si="1198"/>
        <v>5</v>
      </c>
      <c r="AD2238" s="17">
        <v>252</v>
      </c>
      <c r="AE2238" s="13">
        <f t="shared" si="1209"/>
        <v>1.000904115</v>
      </c>
      <c r="AF2238" s="2">
        <f t="shared" si="1212"/>
        <v>293.82272103999998</v>
      </c>
      <c r="AG2238" s="2">
        <f t="shared" si="1199"/>
        <v>293.88788712000002</v>
      </c>
      <c r="AH2238" s="3">
        <f t="shared" si="1200"/>
        <v>0</v>
      </c>
      <c r="AI2238" s="4" t="str">
        <f t="shared" si="1210"/>
        <v>A+J=</v>
      </c>
      <c r="AJ2238" s="11">
        <f t="shared" si="1206"/>
        <v>43418</v>
      </c>
      <c r="AK2238" s="11"/>
      <c r="AL2238" s="4"/>
      <c r="AM2238" s="1"/>
      <c r="AN2238" s="11"/>
      <c r="AO2238" s="1"/>
      <c r="AP2238" s="1"/>
      <c r="AQ2238" s="3"/>
      <c r="AR2238" s="3"/>
      <c r="AS2238" s="6"/>
      <c r="AT2238" s="1"/>
      <c r="AU2238" s="1"/>
      <c r="AV2238" s="1"/>
      <c r="AW2238" s="1"/>
      <c r="AX2238" s="1"/>
      <c r="AY2238" s="1"/>
      <c r="AZ2238" s="1"/>
      <c r="BA2238" s="1"/>
      <c r="BB2238" s="1"/>
    </row>
    <row r="2239" spans="1:153" x14ac:dyDescent="0.2">
      <c r="A2239" s="158">
        <f t="shared" si="1201"/>
        <v>43395</v>
      </c>
      <c r="B2239" s="2">
        <f t="shared" si="1185"/>
        <v>325349.75701896381</v>
      </c>
      <c r="C2239" s="2">
        <f t="shared" si="1202"/>
        <v>224594.24676129001</v>
      </c>
      <c r="D2239" s="2">
        <f>SUM(Y2239:Y$2535)</f>
        <v>17606.734087590001</v>
      </c>
      <c r="E2239" s="73">
        <f t="shared" si="1186"/>
        <v>206987.5126737</v>
      </c>
      <c r="F2239" s="88">
        <f t="shared" si="1214"/>
        <v>5056.5600000000004</v>
      </c>
      <c r="G2239" s="3">
        <f>IF(AND(N2239=1,N2238&gt;1),VLOOKUP(A2238,[1]Plan1!$BK$81:$BM$259,3),G2238)</f>
        <v>5080.83</v>
      </c>
      <c r="H2239" s="11">
        <f t="shared" si="1215"/>
        <v>43328</v>
      </c>
      <c r="I2239" s="11">
        <f t="shared" si="1216"/>
        <v>43359</v>
      </c>
      <c r="J2239" s="12">
        <f t="shared" si="1187"/>
        <v>4.7997057287958445E-3</v>
      </c>
      <c r="K2239" s="11">
        <f t="shared" si="1203"/>
        <v>43418</v>
      </c>
      <c r="L2239" s="11">
        <f t="shared" si="1188"/>
        <v>43418</v>
      </c>
      <c r="M2239" s="1">
        <f t="shared" si="1207"/>
        <v>21</v>
      </c>
      <c r="N2239" s="1">
        <f t="shared" si="1189"/>
        <v>5</v>
      </c>
      <c r="O2239" s="2">
        <f t="shared" si="1190"/>
        <v>1.0011407000000001</v>
      </c>
      <c r="P2239" s="13">
        <f t="shared" si="1217"/>
        <v>0.99910098000000003</v>
      </c>
      <c r="Q2239" s="13">
        <f t="shared" si="1208"/>
        <v>1.4456809608058938</v>
      </c>
      <c r="R2239" s="2">
        <f t="shared" si="1213"/>
        <v>1.44733004</v>
      </c>
      <c r="S2239" s="2">
        <f t="shared" si="1204"/>
        <v>1.44698182</v>
      </c>
      <c r="T2239" s="2">
        <f t="shared" si="1191"/>
        <v>324983.79194018</v>
      </c>
      <c r="U2239" s="2">
        <f t="shared" si="1192"/>
        <v>7869.8900467270178</v>
      </c>
      <c r="V2239" s="2">
        <f t="shared" si="1193"/>
        <v>92591.732323826727</v>
      </c>
      <c r="W2239" s="2">
        <f t="shared" si="1194"/>
        <v>325055.86913184379</v>
      </c>
      <c r="X2239" s="17">
        <f t="shared" si="1195"/>
        <v>0</v>
      </c>
      <c r="Y2239" s="2">
        <f t="shared" si="1196"/>
        <v>0</v>
      </c>
      <c r="Z2239" s="72">
        <f t="shared" si="1197"/>
        <v>0</v>
      </c>
      <c r="AA2239" s="2">
        <f t="shared" si="1211"/>
        <v>0</v>
      </c>
      <c r="AB2239" s="12">
        <f t="shared" si="1205"/>
        <v>4.6600000000000003E-2</v>
      </c>
      <c r="AC2239" s="17">
        <f t="shared" si="1198"/>
        <v>5</v>
      </c>
      <c r="AD2239" s="17">
        <v>252</v>
      </c>
      <c r="AE2239" s="13">
        <f t="shared" si="1209"/>
        <v>1.000904115</v>
      </c>
      <c r="AF2239" s="2">
        <f t="shared" si="1212"/>
        <v>293.82272103999998</v>
      </c>
      <c r="AG2239" s="2">
        <f t="shared" si="1199"/>
        <v>293.88788712000002</v>
      </c>
      <c r="AH2239" s="3">
        <f t="shared" si="1200"/>
        <v>0</v>
      </c>
      <c r="AI2239" s="4" t="str">
        <f t="shared" si="1210"/>
        <v>A+J=</v>
      </c>
      <c r="AJ2239" s="11">
        <f t="shared" si="1206"/>
        <v>43418</v>
      </c>
      <c r="AK2239" s="11"/>
      <c r="AL2239" s="4"/>
      <c r="AM2239" s="1"/>
      <c r="AN2239" s="11"/>
      <c r="AO2239" s="1"/>
      <c r="AP2239" s="1"/>
      <c r="AQ2239" s="3"/>
      <c r="AR2239" s="3"/>
      <c r="AS2239" s="6"/>
      <c r="AT2239" s="1"/>
      <c r="AU2239" s="1"/>
      <c r="AV2239" s="1"/>
      <c r="AW2239" s="1"/>
      <c r="AX2239" s="1"/>
      <c r="AY2239" s="1"/>
      <c r="AZ2239" s="1"/>
      <c r="BA2239" s="1"/>
      <c r="BB2239" s="1"/>
    </row>
    <row r="2240" spans="1:153" x14ac:dyDescent="0.2">
      <c r="A2240" s="158">
        <f t="shared" si="1201"/>
        <v>43396</v>
      </c>
      <c r="B2240" s="2">
        <f t="shared" si="1185"/>
        <v>325476.95680598175</v>
      </c>
      <c r="C2240" s="2">
        <f t="shared" si="1202"/>
        <v>224594.24676129001</v>
      </c>
      <c r="D2240" s="2">
        <f>SUM(Y2240:Y$2535)</f>
        <v>17606.734087590001</v>
      </c>
      <c r="E2240" s="73">
        <f t="shared" si="1186"/>
        <v>206987.5126737</v>
      </c>
      <c r="F2240" s="88">
        <f t="shared" si="1214"/>
        <v>5056.5600000000004</v>
      </c>
      <c r="G2240" s="3">
        <f>IF(AND(N2240=1,N2239&gt;1),VLOOKUP(A2239,[1]Plan1!$BK$81:$BM$259,3),G2239)</f>
        <v>5080.83</v>
      </c>
      <c r="H2240" s="11">
        <f t="shared" si="1215"/>
        <v>43328</v>
      </c>
      <c r="I2240" s="11">
        <f t="shared" si="1216"/>
        <v>43359</v>
      </c>
      <c r="J2240" s="12">
        <f t="shared" si="1187"/>
        <v>4.7997057287958445E-3</v>
      </c>
      <c r="K2240" s="11">
        <f t="shared" si="1203"/>
        <v>43418</v>
      </c>
      <c r="L2240" s="11">
        <f t="shared" si="1188"/>
        <v>43418</v>
      </c>
      <c r="M2240" s="1">
        <f t="shared" si="1207"/>
        <v>21</v>
      </c>
      <c r="N2240" s="1">
        <f t="shared" si="1189"/>
        <v>6</v>
      </c>
      <c r="O2240" s="2">
        <f t="shared" si="1190"/>
        <v>1.001369</v>
      </c>
      <c r="P2240" s="13">
        <f t="shared" si="1217"/>
        <v>0.99910098000000003</v>
      </c>
      <c r="Q2240" s="13">
        <f t="shared" si="1208"/>
        <v>1.4456809608058938</v>
      </c>
      <c r="R2240" s="2">
        <f t="shared" si="1213"/>
        <v>1.4476600900000001</v>
      </c>
      <c r="S2240" s="2">
        <f t="shared" si="1204"/>
        <v>1.44698182</v>
      </c>
      <c r="T2240" s="2">
        <f t="shared" si="1191"/>
        <v>324983.79194018</v>
      </c>
      <c r="U2240" s="2">
        <f t="shared" si="1192"/>
        <v>7869.8900467270178</v>
      </c>
      <c r="V2240" s="2">
        <f t="shared" si="1193"/>
        <v>92660.048552384687</v>
      </c>
      <c r="W2240" s="2">
        <f t="shared" si="1194"/>
        <v>325124.18536040175</v>
      </c>
      <c r="X2240" s="17">
        <f t="shared" si="1195"/>
        <v>0</v>
      </c>
      <c r="Y2240" s="2">
        <f t="shared" si="1196"/>
        <v>0</v>
      </c>
      <c r="Z2240" s="72">
        <f t="shared" si="1197"/>
        <v>0</v>
      </c>
      <c r="AA2240" s="2">
        <f t="shared" si="1211"/>
        <v>0</v>
      </c>
      <c r="AB2240" s="12">
        <f t="shared" si="1205"/>
        <v>4.6600000000000003E-2</v>
      </c>
      <c r="AC2240" s="17">
        <f t="shared" si="1198"/>
        <v>6</v>
      </c>
      <c r="AD2240" s="17">
        <v>252</v>
      </c>
      <c r="AE2240" s="13">
        <f t="shared" si="1209"/>
        <v>1.0010850360000001</v>
      </c>
      <c r="AF2240" s="2">
        <f t="shared" si="1212"/>
        <v>352.61911366999999</v>
      </c>
      <c r="AG2240" s="2">
        <f t="shared" si="1199"/>
        <v>352.77144557999998</v>
      </c>
      <c r="AH2240" s="3">
        <f t="shared" si="1200"/>
        <v>0</v>
      </c>
      <c r="AI2240" s="4" t="str">
        <f t="shared" si="1210"/>
        <v>A+J=</v>
      </c>
      <c r="AJ2240" s="11">
        <f t="shared" si="1206"/>
        <v>43418</v>
      </c>
      <c r="AK2240" s="11"/>
      <c r="AL2240" s="4"/>
      <c r="AM2240" s="1"/>
      <c r="AN2240" s="11"/>
      <c r="AO2240" s="1"/>
      <c r="AP2240" s="1"/>
      <c r="AQ2240" s="3"/>
      <c r="AR2240" s="3"/>
      <c r="AS2240" s="6"/>
      <c r="AT2240" s="1"/>
      <c r="AU2240" s="1"/>
      <c r="AV2240" s="1"/>
      <c r="AW2240" s="1"/>
      <c r="AX2240" s="1"/>
      <c r="AY2240" s="1"/>
      <c r="AZ2240" s="1"/>
      <c r="BA2240" s="1"/>
      <c r="BB2240" s="1"/>
    </row>
    <row r="2241" spans="1:153" x14ac:dyDescent="0.2">
      <c r="A2241" s="158">
        <f t="shared" si="1201"/>
        <v>43397</v>
      </c>
      <c r="B2241" s="2">
        <f t="shared" si="1185"/>
        <v>325604.20447901043</v>
      </c>
      <c r="C2241" s="2">
        <f t="shared" si="1202"/>
        <v>224594.24676129001</v>
      </c>
      <c r="D2241" s="2">
        <f>SUM(Y2241:Y$2535)</f>
        <v>17606.734087590001</v>
      </c>
      <c r="E2241" s="73">
        <f t="shared" si="1186"/>
        <v>206987.5126737</v>
      </c>
      <c r="F2241" s="88">
        <f t="shared" si="1214"/>
        <v>5056.5600000000004</v>
      </c>
      <c r="G2241" s="3">
        <f>IF(AND(N2241=1,N2240&gt;1),VLOOKUP(A2240,[1]Plan1!$BK$81:$BM$259,3),G2240)</f>
        <v>5080.83</v>
      </c>
      <c r="H2241" s="11">
        <f t="shared" si="1215"/>
        <v>43328</v>
      </c>
      <c r="I2241" s="11">
        <f t="shared" si="1216"/>
        <v>43359</v>
      </c>
      <c r="J2241" s="12">
        <f t="shared" si="1187"/>
        <v>4.7997057287958445E-3</v>
      </c>
      <c r="K2241" s="11">
        <f t="shared" si="1203"/>
        <v>43418</v>
      </c>
      <c r="L2241" s="11">
        <f t="shared" si="1188"/>
        <v>43418</v>
      </c>
      <c r="M2241" s="1">
        <f t="shared" si="1207"/>
        <v>21</v>
      </c>
      <c r="N2241" s="1">
        <f t="shared" si="1189"/>
        <v>7</v>
      </c>
      <c r="O2241" s="2">
        <f t="shared" si="1190"/>
        <v>1.00159734</v>
      </c>
      <c r="P2241" s="13">
        <f t="shared" si="1217"/>
        <v>0.99910098000000003</v>
      </c>
      <c r="Q2241" s="13">
        <f t="shared" si="1208"/>
        <v>1.4456809608058938</v>
      </c>
      <c r="R2241" s="2">
        <f t="shared" si="1213"/>
        <v>1.4479902</v>
      </c>
      <c r="S2241" s="2">
        <f t="shared" si="1204"/>
        <v>1.44698182</v>
      </c>
      <c r="T2241" s="2">
        <f t="shared" si="1191"/>
        <v>324983.79194018</v>
      </c>
      <c r="U2241" s="2">
        <f t="shared" si="1192"/>
        <v>7869.8900467270178</v>
      </c>
      <c r="V2241" s="2">
        <f t="shared" si="1193"/>
        <v>92728.377200193398</v>
      </c>
      <c r="W2241" s="2">
        <f t="shared" si="1194"/>
        <v>325192.51400821045</v>
      </c>
      <c r="X2241" s="17">
        <f t="shared" si="1195"/>
        <v>0</v>
      </c>
      <c r="Y2241" s="2">
        <f t="shared" si="1196"/>
        <v>0</v>
      </c>
      <c r="Z2241" s="72">
        <f t="shared" si="1197"/>
        <v>0</v>
      </c>
      <c r="AA2241" s="2">
        <f t="shared" si="1211"/>
        <v>0</v>
      </c>
      <c r="AB2241" s="12">
        <f t="shared" si="1205"/>
        <v>4.6600000000000003E-2</v>
      </c>
      <c r="AC2241" s="17">
        <f t="shared" si="1198"/>
        <v>7</v>
      </c>
      <c r="AD2241" s="17">
        <v>252</v>
      </c>
      <c r="AE2241" s="13">
        <f t="shared" si="1209"/>
        <v>1.0012659900000001</v>
      </c>
      <c r="AF2241" s="2">
        <f t="shared" si="1212"/>
        <v>411.42623075</v>
      </c>
      <c r="AG2241" s="2">
        <f t="shared" si="1199"/>
        <v>411.69047080000001</v>
      </c>
      <c r="AH2241" s="3">
        <f t="shared" si="1200"/>
        <v>0</v>
      </c>
      <c r="AI2241" s="4" t="str">
        <f t="shared" si="1210"/>
        <v>A+J=</v>
      </c>
      <c r="AJ2241" s="11">
        <f t="shared" si="1206"/>
        <v>43418</v>
      </c>
      <c r="AK2241" s="11"/>
      <c r="AL2241" s="4"/>
      <c r="AM2241" s="1"/>
      <c r="AN2241" s="11"/>
      <c r="AO2241" s="1"/>
      <c r="AP2241" s="1"/>
      <c r="AQ2241" s="3"/>
      <c r="AR2241" s="3"/>
      <c r="AS2241" s="6"/>
      <c r="AT2241" s="1"/>
      <c r="AU2241" s="1"/>
      <c r="AV2241" s="1"/>
      <c r="AW2241" s="1"/>
      <c r="AX2241" s="1"/>
      <c r="AY2241" s="1"/>
      <c r="AZ2241" s="1"/>
      <c r="BA2241" s="1"/>
      <c r="BB2241" s="1"/>
    </row>
    <row r="2242" spans="1:153" x14ac:dyDescent="0.2">
      <c r="A2242" s="158">
        <f t="shared" si="1201"/>
        <v>43398</v>
      </c>
      <c r="B2242" s="2">
        <f t="shared" si="1185"/>
        <v>325731.50387204014</v>
      </c>
      <c r="C2242" s="2">
        <f t="shared" si="1202"/>
        <v>224594.24676129001</v>
      </c>
      <c r="D2242" s="2">
        <f>SUM(Y2242:Y$2535)</f>
        <v>17606.734087590001</v>
      </c>
      <c r="E2242" s="73">
        <f t="shared" si="1186"/>
        <v>206987.5126737</v>
      </c>
      <c r="F2242" s="88">
        <f t="shared" si="1214"/>
        <v>5056.5600000000004</v>
      </c>
      <c r="G2242" s="3">
        <f>IF(AND(N2242=1,N2241&gt;1),VLOOKUP(A2241,[1]Plan1!$BK$81:$BM$259,3),G2241)</f>
        <v>5080.83</v>
      </c>
      <c r="H2242" s="11">
        <f t="shared" si="1215"/>
        <v>43328</v>
      </c>
      <c r="I2242" s="11">
        <f t="shared" si="1216"/>
        <v>43359</v>
      </c>
      <c r="J2242" s="12">
        <f t="shared" si="1187"/>
        <v>4.7997057287958445E-3</v>
      </c>
      <c r="K2242" s="11">
        <f t="shared" si="1203"/>
        <v>43418</v>
      </c>
      <c r="L2242" s="11">
        <f t="shared" si="1188"/>
        <v>43418</v>
      </c>
      <c r="M2242" s="1">
        <f t="shared" si="1207"/>
        <v>21</v>
      </c>
      <c r="N2242" s="1">
        <f t="shared" si="1189"/>
        <v>8</v>
      </c>
      <c r="O2242" s="2">
        <f t="shared" si="1190"/>
        <v>1.0018257399999999</v>
      </c>
      <c r="P2242" s="13">
        <f t="shared" si="1217"/>
        <v>0.99910098000000003</v>
      </c>
      <c r="Q2242" s="13">
        <f t="shared" si="1208"/>
        <v>1.4456809608058938</v>
      </c>
      <c r="R2242" s="2">
        <f t="shared" si="1213"/>
        <v>1.4483203899999999</v>
      </c>
      <c r="S2242" s="2">
        <f t="shared" si="1204"/>
        <v>1.44698182</v>
      </c>
      <c r="T2242" s="2">
        <f t="shared" si="1191"/>
        <v>324983.79194018</v>
      </c>
      <c r="U2242" s="2">
        <f t="shared" si="1192"/>
        <v>7869.8900467270178</v>
      </c>
      <c r="V2242" s="2">
        <f t="shared" si="1193"/>
        <v>92796.722407003108</v>
      </c>
      <c r="W2242" s="2">
        <f t="shared" si="1194"/>
        <v>325260.85921502014</v>
      </c>
      <c r="X2242" s="17">
        <f t="shared" si="1195"/>
        <v>0</v>
      </c>
      <c r="Y2242" s="2">
        <f t="shared" si="1196"/>
        <v>0</v>
      </c>
      <c r="Z2242" s="72">
        <f t="shared" si="1197"/>
        <v>0</v>
      </c>
      <c r="AA2242" s="2">
        <f t="shared" si="1211"/>
        <v>0</v>
      </c>
      <c r="AB2242" s="12">
        <f t="shared" si="1205"/>
        <v>4.6600000000000003E-2</v>
      </c>
      <c r="AC2242" s="17">
        <f t="shared" si="1198"/>
        <v>8</v>
      </c>
      <c r="AD2242" s="17">
        <v>252</v>
      </c>
      <c r="AE2242" s="13">
        <f t="shared" si="1209"/>
        <v>1.001446976</v>
      </c>
      <c r="AF2242" s="2">
        <f t="shared" si="1212"/>
        <v>470.24374732000001</v>
      </c>
      <c r="AG2242" s="2">
        <f t="shared" si="1199"/>
        <v>470.64465702000001</v>
      </c>
      <c r="AH2242" s="3">
        <f t="shared" si="1200"/>
        <v>0</v>
      </c>
      <c r="AI2242" s="4" t="str">
        <f t="shared" si="1210"/>
        <v>A+J=</v>
      </c>
      <c r="AJ2242" s="11">
        <f t="shared" si="1206"/>
        <v>43418</v>
      </c>
      <c r="AK2242" s="11"/>
      <c r="AL2242" s="4"/>
      <c r="AM2242" s="1"/>
      <c r="AN2242" s="11"/>
      <c r="AO2242" s="1"/>
      <c r="AP2242" s="1"/>
      <c r="AQ2242" s="3"/>
      <c r="AR2242" s="3"/>
      <c r="AS2242" s="6"/>
      <c r="AT2242" s="1"/>
      <c r="AU2242" s="1"/>
      <c r="AV2242" s="1"/>
      <c r="AW2242" s="1"/>
      <c r="AX2242" s="1"/>
      <c r="AY2242" s="1"/>
      <c r="AZ2242" s="1"/>
      <c r="BA2242" s="1"/>
      <c r="BB2242" s="1"/>
    </row>
    <row r="2243" spans="1:153" x14ac:dyDescent="0.2">
      <c r="A2243" s="158">
        <f t="shared" si="1201"/>
        <v>43399</v>
      </c>
      <c r="B2243" s="2">
        <f t="shared" si="1185"/>
        <v>325858.85772450606</v>
      </c>
      <c r="C2243" s="2">
        <f t="shared" si="1202"/>
        <v>224594.24676129001</v>
      </c>
      <c r="D2243" s="2">
        <f>SUM(Y2243:Y$2535)</f>
        <v>17606.734087590001</v>
      </c>
      <c r="E2243" s="73">
        <f t="shared" si="1186"/>
        <v>206987.5126737</v>
      </c>
      <c r="F2243" s="88">
        <f t="shared" si="1214"/>
        <v>5056.5600000000004</v>
      </c>
      <c r="G2243" s="3">
        <f>IF(AND(N2243=1,N2242&gt;1),VLOOKUP(A2242,[1]Plan1!$BK$81:$BM$259,3),G2242)</f>
        <v>5080.83</v>
      </c>
      <c r="H2243" s="11">
        <f t="shared" si="1215"/>
        <v>43328</v>
      </c>
      <c r="I2243" s="11">
        <f t="shared" si="1216"/>
        <v>43359</v>
      </c>
      <c r="J2243" s="12">
        <f t="shared" si="1187"/>
        <v>4.7997057287958445E-3</v>
      </c>
      <c r="K2243" s="11">
        <f t="shared" si="1203"/>
        <v>43418</v>
      </c>
      <c r="L2243" s="11">
        <f t="shared" si="1188"/>
        <v>43418</v>
      </c>
      <c r="M2243" s="1">
        <f t="shared" si="1207"/>
        <v>21</v>
      </c>
      <c r="N2243" s="1">
        <f t="shared" si="1189"/>
        <v>9</v>
      </c>
      <c r="O2243" s="2">
        <f t="shared" si="1190"/>
        <v>1.0020541999999999</v>
      </c>
      <c r="P2243" s="13">
        <f t="shared" si="1217"/>
        <v>0.99910098000000003</v>
      </c>
      <c r="Q2243" s="13">
        <f t="shared" si="1208"/>
        <v>1.4456809608058938</v>
      </c>
      <c r="R2243" s="2">
        <f t="shared" si="1213"/>
        <v>1.4486506699999999</v>
      </c>
      <c r="S2243" s="2">
        <f t="shared" si="1204"/>
        <v>1.44698182</v>
      </c>
      <c r="T2243" s="2">
        <f t="shared" si="1191"/>
        <v>324983.79194018</v>
      </c>
      <c r="U2243" s="2">
        <f t="shared" si="1192"/>
        <v>7869.8900467270178</v>
      </c>
      <c r="V2243" s="2">
        <f t="shared" si="1193"/>
        <v>92865.08624268898</v>
      </c>
      <c r="W2243" s="2">
        <f t="shared" si="1194"/>
        <v>325329.22305070603</v>
      </c>
      <c r="X2243" s="17">
        <f t="shared" si="1195"/>
        <v>0</v>
      </c>
      <c r="Y2243" s="2">
        <f t="shared" si="1196"/>
        <v>0</v>
      </c>
      <c r="Z2243" s="72">
        <f t="shared" si="1197"/>
        <v>0</v>
      </c>
      <c r="AA2243" s="2">
        <f t="shared" si="1211"/>
        <v>0</v>
      </c>
      <c r="AB2243" s="12">
        <f t="shared" si="1205"/>
        <v>4.6600000000000003E-2</v>
      </c>
      <c r="AC2243" s="17">
        <f t="shared" si="1198"/>
        <v>9</v>
      </c>
      <c r="AD2243" s="17">
        <v>252</v>
      </c>
      <c r="AE2243" s="13">
        <f t="shared" si="1209"/>
        <v>1.0016279960000001</v>
      </c>
      <c r="AF2243" s="2">
        <f t="shared" si="1212"/>
        <v>529.07231334000005</v>
      </c>
      <c r="AG2243" s="2">
        <f t="shared" si="1199"/>
        <v>529.63467379999997</v>
      </c>
      <c r="AH2243" s="3">
        <f t="shared" si="1200"/>
        <v>0</v>
      </c>
      <c r="AI2243" s="4" t="str">
        <f t="shared" si="1210"/>
        <v>A+J=</v>
      </c>
      <c r="AJ2243" s="11">
        <f t="shared" si="1206"/>
        <v>43418</v>
      </c>
      <c r="AK2243" s="11"/>
      <c r="AL2243" s="4"/>
      <c r="AM2243" s="1"/>
      <c r="AN2243" s="11"/>
      <c r="AO2243" s="1"/>
      <c r="AP2243" s="1"/>
      <c r="AQ2243" s="3"/>
      <c r="AR2243" s="3"/>
      <c r="AS2243" s="6"/>
      <c r="AT2243" s="1"/>
      <c r="AU2243" s="1"/>
      <c r="AV2243" s="1"/>
      <c r="AW2243" s="1"/>
      <c r="AX2243" s="1"/>
      <c r="AY2243" s="1"/>
      <c r="AZ2243" s="1"/>
      <c r="BA2243" s="1"/>
      <c r="BB2243" s="1"/>
    </row>
    <row r="2244" spans="1:153" x14ac:dyDescent="0.2">
      <c r="A2244" s="158">
        <f t="shared" si="1201"/>
        <v>43400</v>
      </c>
      <c r="B2244" s="2">
        <f t="shared" si="1185"/>
        <v>325986.25918186264</v>
      </c>
      <c r="C2244" s="2">
        <f t="shared" si="1202"/>
        <v>224594.24676129001</v>
      </c>
      <c r="D2244" s="2">
        <f>SUM(Y2244:Y$2535)</f>
        <v>17606.734087590001</v>
      </c>
      <c r="E2244" s="73">
        <f t="shared" si="1186"/>
        <v>206987.5126737</v>
      </c>
      <c r="F2244" s="88">
        <f t="shared" si="1214"/>
        <v>5056.5600000000004</v>
      </c>
      <c r="G2244" s="3">
        <f>IF(AND(N2244=1,N2243&gt;1),VLOOKUP(A2243,[1]Plan1!$BK$81:$BM$259,3),G2243)</f>
        <v>5080.83</v>
      </c>
      <c r="H2244" s="11">
        <f t="shared" si="1215"/>
        <v>43328</v>
      </c>
      <c r="I2244" s="11">
        <f t="shared" si="1216"/>
        <v>43359</v>
      </c>
      <c r="J2244" s="12">
        <f t="shared" si="1187"/>
        <v>4.7997057287958445E-3</v>
      </c>
      <c r="K2244" s="11">
        <f t="shared" si="1203"/>
        <v>43418</v>
      </c>
      <c r="L2244" s="11">
        <f t="shared" si="1188"/>
        <v>43418</v>
      </c>
      <c r="M2244" s="1">
        <f t="shared" si="1207"/>
        <v>21</v>
      </c>
      <c r="N2244" s="1">
        <f t="shared" si="1189"/>
        <v>10</v>
      </c>
      <c r="O2244" s="2">
        <f t="shared" si="1190"/>
        <v>1.0022827000000001</v>
      </c>
      <c r="P2244" s="13">
        <f t="shared" si="1217"/>
        <v>0.99910098000000003</v>
      </c>
      <c r="Q2244" s="13">
        <f t="shared" si="1208"/>
        <v>1.4456809608058938</v>
      </c>
      <c r="R2244" s="2">
        <f t="shared" si="1213"/>
        <v>1.44898101</v>
      </c>
      <c r="S2244" s="2">
        <f t="shared" si="1204"/>
        <v>1.44698182</v>
      </c>
      <c r="T2244" s="2">
        <f t="shared" si="1191"/>
        <v>324983.79194018</v>
      </c>
      <c r="U2244" s="2">
        <f t="shared" si="1192"/>
        <v>7869.8900467270178</v>
      </c>
      <c r="V2244" s="2">
        <f t="shared" si="1193"/>
        <v>92933.462497625631</v>
      </c>
      <c r="W2244" s="2">
        <f t="shared" si="1194"/>
        <v>325397.59930564265</v>
      </c>
      <c r="X2244" s="17">
        <f t="shared" si="1195"/>
        <v>0</v>
      </c>
      <c r="Y2244" s="2">
        <f t="shared" si="1196"/>
        <v>0</v>
      </c>
      <c r="Z2244" s="72">
        <f t="shared" si="1197"/>
        <v>0</v>
      </c>
      <c r="AA2244" s="2">
        <f t="shared" si="1211"/>
        <v>0</v>
      </c>
      <c r="AB2244" s="12">
        <f t="shared" si="1205"/>
        <v>4.6600000000000003E-2</v>
      </c>
      <c r="AC2244" s="17">
        <f t="shared" si="1198"/>
        <v>10</v>
      </c>
      <c r="AD2244" s="17">
        <v>252</v>
      </c>
      <c r="AE2244" s="13">
        <f t="shared" si="1209"/>
        <v>1.0018090479999999</v>
      </c>
      <c r="AF2244" s="2">
        <f t="shared" si="1212"/>
        <v>587.91127884000002</v>
      </c>
      <c r="AG2244" s="2">
        <f t="shared" si="1199"/>
        <v>588.65987622</v>
      </c>
      <c r="AH2244" s="3">
        <f t="shared" si="1200"/>
        <v>0</v>
      </c>
      <c r="AI2244" s="4" t="str">
        <f t="shared" si="1210"/>
        <v>A+J=</v>
      </c>
      <c r="AJ2244" s="11">
        <f t="shared" si="1206"/>
        <v>43418</v>
      </c>
      <c r="AK2244" s="11"/>
      <c r="AL2244" s="4"/>
      <c r="AM2244" s="1"/>
      <c r="AN2244" s="11"/>
      <c r="AO2244" s="1"/>
      <c r="AP2244" s="1"/>
      <c r="AQ2244" s="3"/>
      <c r="AR2244" s="3"/>
      <c r="AS2244" s="6"/>
      <c r="AT2244" s="1"/>
      <c r="AU2244" s="1"/>
      <c r="AV2244" s="1"/>
      <c r="AW2244" s="1"/>
      <c r="AX2244" s="1"/>
      <c r="AY2244" s="1"/>
      <c r="AZ2244" s="1"/>
      <c r="BA2244" s="1"/>
      <c r="BB2244" s="1"/>
    </row>
    <row r="2245" spans="1:153" x14ac:dyDescent="0.2">
      <c r="A2245" s="158">
        <f t="shared" si="1201"/>
        <v>43401</v>
      </c>
      <c r="B2245" s="2">
        <f t="shared" si="1185"/>
        <v>325986.25918186264</v>
      </c>
      <c r="C2245" s="2">
        <f t="shared" si="1202"/>
        <v>224594.24676129001</v>
      </c>
      <c r="D2245" s="2">
        <f>SUM(Y2245:Y$2535)</f>
        <v>17606.734087590001</v>
      </c>
      <c r="E2245" s="73">
        <f t="shared" si="1186"/>
        <v>206987.5126737</v>
      </c>
      <c r="F2245" s="88">
        <f t="shared" si="1214"/>
        <v>5056.5600000000004</v>
      </c>
      <c r="G2245" s="3">
        <f>IF(AND(N2245=1,N2244&gt;1),VLOOKUP(A2244,[1]Plan1!$BK$81:$BM$259,3),G2244)</f>
        <v>5080.83</v>
      </c>
      <c r="H2245" s="11">
        <f t="shared" si="1215"/>
        <v>43328</v>
      </c>
      <c r="I2245" s="11">
        <f t="shared" si="1216"/>
        <v>43359</v>
      </c>
      <c r="J2245" s="12">
        <f t="shared" si="1187"/>
        <v>4.7997057287958445E-3</v>
      </c>
      <c r="K2245" s="11">
        <f t="shared" si="1203"/>
        <v>43418</v>
      </c>
      <c r="L2245" s="11">
        <f t="shared" si="1188"/>
        <v>43418</v>
      </c>
      <c r="M2245" s="1">
        <f t="shared" si="1207"/>
        <v>21</v>
      </c>
      <c r="N2245" s="1">
        <f t="shared" si="1189"/>
        <v>10</v>
      </c>
      <c r="O2245" s="2">
        <f t="shared" si="1190"/>
        <v>1.0022827000000001</v>
      </c>
      <c r="P2245" s="13">
        <f t="shared" si="1217"/>
        <v>0.99910098000000003</v>
      </c>
      <c r="Q2245" s="13">
        <f t="shared" si="1208"/>
        <v>1.4456809608058938</v>
      </c>
      <c r="R2245" s="2">
        <f t="shared" si="1213"/>
        <v>1.44898101</v>
      </c>
      <c r="S2245" s="2">
        <f t="shared" si="1204"/>
        <v>1.44698182</v>
      </c>
      <c r="T2245" s="2">
        <f t="shared" si="1191"/>
        <v>324983.79194018</v>
      </c>
      <c r="U2245" s="2">
        <f t="shared" si="1192"/>
        <v>7869.8900467270178</v>
      </c>
      <c r="V2245" s="2">
        <f t="shared" si="1193"/>
        <v>92933.462497625631</v>
      </c>
      <c r="W2245" s="2">
        <f t="shared" si="1194"/>
        <v>325397.59930564265</v>
      </c>
      <c r="X2245" s="17">
        <f t="shared" si="1195"/>
        <v>0</v>
      </c>
      <c r="Y2245" s="2">
        <f t="shared" si="1196"/>
        <v>0</v>
      </c>
      <c r="Z2245" s="72">
        <f t="shared" si="1197"/>
        <v>0</v>
      </c>
      <c r="AA2245" s="2">
        <f t="shared" si="1211"/>
        <v>0</v>
      </c>
      <c r="AB2245" s="12">
        <f t="shared" si="1205"/>
        <v>4.6600000000000003E-2</v>
      </c>
      <c r="AC2245" s="17">
        <f t="shared" si="1198"/>
        <v>10</v>
      </c>
      <c r="AD2245" s="17">
        <v>252</v>
      </c>
      <c r="AE2245" s="13">
        <f t="shared" si="1209"/>
        <v>1.0018090479999999</v>
      </c>
      <c r="AF2245" s="2">
        <f t="shared" si="1212"/>
        <v>587.91127884000002</v>
      </c>
      <c r="AG2245" s="2">
        <f t="shared" si="1199"/>
        <v>588.65987622</v>
      </c>
      <c r="AH2245" s="3">
        <f t="shared" si="1200"/>
        <v>0</v>
      </c>
      <c r="AI2245" s="4" t="str">
        <f t="shared" si="1210"/>
        <v>A+J=</v>
      </c>
      <c r="AJ2245" s="11">
        <f t="shared" si="1206"/>
        <v>43418</v>
      </c>
      <c r="AK2245" s="11"/>
      <c r="AL2245" s="4"/>
      <c r="AM2245" s="1"/>
      <c r="AN2245" s="11"/>
      <c r="AO2245" s="1"/>
      <c r="AP2245" s="1"/>
      <c r="AQ2245" s="3"/>
      <c r="AR2245" s="3"/>
      <c r="AS2245" s="6"/>
      <c r="AT2245" s="1"/>
      <c r="AU2245" s="1"/>
      <c r="AV2245" s="1"/>
      <c r="AW2245" s="1"/>
      <c r="AX2245" s="1"/>
      <c r="AY2245" s="1"/>
      <c r="AZ2245" s="1"/>
      <c r="BA2245" s="1"/>
      <c r="BB2245" s="1"/>
    </row>
    <row r="2246" spans="1:153" x14ac:dyDescent="0.2">
      <c r="A2246" s="158">
        <f t="shared" si="1201"/>
        <v>43402</v>
      </c>
      <c r="B2246" s="2">
        <f t="shared" si="1185"/>
        <v>325986.25918186264</v>
      </c>
      <c r="C2246" s="2">
        <f t="shared" si="1202"/>
        <v>224594.24676129001</v>
      </c>
      <c r="D2246" s="2">
        <f>SUM(Y2246:Y$2535)</f>
        <v>17606.734087590001</v>
      </c>
      <c r="E2246" s="73">
        <f t="shared" si="1186"/>
        <v>206987.5126737</v>
      </c>
      <c r="F2246" s="88">
        <f t="shared" si="1214"/>
        <v>5056.5600000000004</v>
      </c>
      <c r="G2246" s="3">
        <f>IF(AND(N2246=1,N2245&gt;1),VLOOKUP(A2245,[1]Plan1!$BK$81:$BM$259,3),G2245)</f>
        <v>5080.83</v>
      </c>
      <c r="H2246" s="11">
        <f t="shared" si="1215"/>
        <v>43328</v>
      </c>
      <c r="I2246" s="11">
        <f t="shared" si="1216"/>
        <v>43359</v>
      </c>
      <c r="J2246" s="12">
        <f t="shared" si="1187"/>
        <v>4.7997057287958445E-3</v>
      </c>
      <c r="K2246" s="11">
        <f t="shared" si="1203"/>
        <v>43418</v>
      </c>
      <c r="L2246" s="11">
        <f t="shared" si="1188"/>
        <v>43418</v>
      </c>
      <c r="M2246" s="1">
        <f t="shared" si="1207"/>
        <v>21</v>
      </c>
      <c r="N2246" s="1">
        <f t="shared" si="1189"/>
        <v>10</v>
      </c>
      <c r="O2246" s="2">
        <f t="shared" si="1190"/>
        <v>1.0022827000000001</v>
      </c>
      <c r="P2246" s="13">
        <f t="shared" si="1217"/>
        <v>0.99910098000000003</v>
      </c>
      <c r="Q2246" s="13">
        <f t="shared" si="1208"/>
        <v>1.4456809608058938</v>
      </c>
      <c r="R2246" s="2">
        <f t="shared" si="1213"/>
        <v>1.44898101</v>
      </c>
      <c r="S2246" s="2">
        <f t="shared" si="1204"/>
        <v>1.44698182</v>
      </c>
      <c r="T2246" s="2">
        <f t="shared" si="1191"/>
        <v>324983.79194018</v>
      </c>
      <c r="U2246" s="2">
        <f t="shared" si="1192"/>
        <v>7869.8900467270178</v>
      </c>
      <c r="V2246" s="2">
        <f t="shared" si="1193"/>
        <v>92933.462497625631</v>
      </c>
      <c r="W2246" s="2">
        <f t="shared" si="1194"/>
        <v>325397.59930564265</v>
      </c>
      <c r="X2246" s="17">
        <f t="shared" si="1195"/>
        <v>0</v>
      </c>
      <c r="Y2246" s="2">
        <f t="shared" si="1196"/>
        <v>0</v>
      </c>
      <c r="Z2246" s="72">
        <f t="shared" si="1197"/>
        <v>0</v>
      </c>
      <c r="AA2246" s="2">
        <f t="shared" si="1211"/>
        <v>0</v>
      </c>
      <c r="AB2246" s="12">
        <f t="shared" si="1205"/>
        <v>4.6600000000000003E-2</v>
      </c>
      <c r="AC2246" s="17">
        <f t="shared" si="1198"/>
        <v>10</v>
      </c>
      <c r="AD2246" s="17">
        <v>252</v>
      </c>
      <c r="AE2246" s="13">
        <f t="shared" si="1209"/>
        <v>1.0018090479999999</v>
      </c>
      <c r="AF2246" s="2">
        <f t="shared" si="1212"/>
        <v>587.91127884000002</v>
      </c>
      <c r="AG2246" s="2">
        <f t="shared" si="1199"/>
        <v>588.65987622</v>
      </c>
      <c r="AH2246" s="3">
        <f t="shared" si="1200"/>
        <v>0</v>
      </c>
      <c r="AI2246" s="4" t="str">
        <f t="shared" si="1210"/>
        <v>A+J=</v>
      </c>
      <c r="AJ2246" s="11">
        <f t="shared" si="1206"/>
        <v>43418</v>
      </c>
      <c r="AK2246" s="11"/>
      <c r="AL2246" s="4"/>
      <c r="AM2246" s="1"/>
      <c r="AN2246" s="11"/>
      <c r="AO2246" s="1"/>
      <c r="AP2246" s="1"/>
      <c r="AQ2246" s="3"/>
      <c r="AR2246" s="3"/>
      <c r="AS2246" s="6"/>
      <c r="AT2246" s="1"/>
      <c r="AU2246" s="1"/>
      <c r="AV2246" s="1"/>
      <c r="AW2246" s="1"/>
      <c r="AX2246" s="1"/>
      <c r="AY2246" s="1"/>
      <c r="AZ2246" s="1"/>
      <c r="BA2246" s="1"/>
      <c r="BB2246" s="1"/>
    </row>
    <row r="2247" spans="1:153" x14ac:dyDescent="0.2">
      <c r="A2247" s="158">
        <f t="shared" si="1201"/>
        <v>43403</v>
      </c>
      <c r="B2247" s="2">
        <f t="shared" si="1185"/>
        <v>326113.71447939542</v>
      </c>
      <c r="C2247" s="2">
        <f t="shared" si="1202"/>
        <v>224594.24676129001</v>
      </c>
      <c r="D2247" s="2">
        <f>SUM(Y2247:Y$2535)</f>
        <v>17606.734087590001</v>
      </c>
      <c r="E2247" s="73">
        <f t="shared" si="1186"/>
        <v>206987.5126737</v>
      </c>
      <c r="F2247" s="88">
        <f t="shared" si="1214"/>
        <v>5056.5600000000004</v>
      </c>
      <c r="G2247" s="3">
        <f>IF(AND(N2247=1,N2246&gt;1),VLOOKUP(A2246,[1]Plan1!$BK$81:$BM$259,3),G2246)</f>
        <v>5080.83</v>
      </c>
      <c r="H2247" s="11">
        <f t="shared" si="1215"/>
        <v>43328</v>
      </c>
      <c r="I2247" s="11">
        <f t="shared" si="1216"/>
        <v>43359</v>
      </c>
      <c r="J2247" s="12">
        <f t="shared" si="1187"/>
        <v>4.7997057287958445E-3</v>
      </c>
      <c r="K2247" s="11">
        <f t="shared" si="1203"/>
        <v>43418</v>
      </c>
      <c r="L2247" s="11">
        <f t="shared" si="1188"/>
        <v>43418</v>
      </c>
      <c r="M2247" s="1">
        <f t="shared" si="1207"/>
        <v>21</v>
      </c>
      <c r="N2247" s="1">
        <f t="shared" si="1189"/>
        <v>11</v>
      </c>
      <c r="O2247" s="2">
        <f t="shared" si="1190"/>
        <v>1.0025112599999999</v>
      </c>
      <c r="P2247" s="13">
        <f t="shared" si="1217"/>
        <v>0.99910098000000003</v>
      </c>
      <c r="Q2247" s="13">
        <f t="shared" si="1208"/>
        <v>1.4456809608058938</v>
      </c>
      <c r="R2247" s="2">
        <f t="shared" si="1213"/>
        <v>1.44931144</v>
      </c>
      <c r="S2247" s="2">
        <f t="shared" si="1204"/>
        <v>1.44698182</v>
      </c>
      <c r="T2247" s="2">
        <f t="shared" si="1191"/>
        <v>324983.79194018</v>
      </c>
      <c r="U2247" s="2">
        <f t="shared" si="1192"/>
        <v>7869.8900467270178</v>
      </c>
      <c r="V2247" s="2">
        <f t="shared" si="1193"/>
        <v>93001.8573814384</v>
      </c>
      <c r="W2247" s="2">
        <f t="shared" si="1194"/>
        <v>325465.99418945541</v>
      </c>
      <c r="X2247" s="17">
        <f t="shared" si="1195"/>
        <v>0</v>
      </c>
      <c r="Y2247" s="2">
        <f t="shared" si="1196"/>
        <v>0</v>
      </c>
      <c r="Z2247" s="72">
        <f t="shared" si="1197"/>
        <v>0</v>
      </c>
      <c r="AA2247" s="2">
        <f t="shared" si="1211"/>
        <v>0</v>
      </c>
      <c r="AB2247" s="12">
        <f t="shared" si="1205"/>
        <v>4.6600000000000003E-2</v>
      </c>
      <c r="AC2247" s="17">
        <f t="shared" si="1198"/>
        <v>11</v>
      </c>
      <c r="AD2247" s="17">
        <v>252</v>
      </c>
      <c r="AE2247" s="13">
        <f t="shared" si="1209"/>
        <v>1.001990132</v>
      </c>
      <c r="AF2247" s="2">
        <f t="shared" si="1212"/>
        <v>646.76064382000004</v>
      </c>
      <c r="AG2247" s="2">
        <f t="shared" si="1199"/>
        <v>647.72028994000004</v>
      </c>
      <c r="AH2247" s="3">
        <f t="shared" si="1200"/>
        <v>0</v>
      </c>
      <c r="AI2247" s="4" t="str">
        <f t="shared" si="1210"/>
        <v>A+J=</v>
      </c>
      <c r="AJ2247" s="11">
        <f t="shared" si="1206"/>
        <v>43418</v>
      </c>
      <c r="AK2247" s="11"/>
      <c r="AL2247" s="4"/>
      <c r="AM2247" s="1"/>
      <c r="AN2247" s="11"/>
      <c r="AO2247" s="1"/>
      <c r="AP2247" s="1"/>
      <c r="AQ2247" s="3"/>
      <c r="AR2247" s="3"/>
      <c r="AS2247" s="6"/>
      <c r="AT2247" s="1"/>
      <c r="AU2247" s="1"/>
      <c r="AV2247" s="1"/>
      <c r="AW2247" s="1"/>
      <c r="AX2247" s="1"/>
      <c r="AY2247" s="1"/>
      <c r="AZ2247" s="1"/>
      <c r="BA2247" s="1"/>
      <c r="BB2247" s="1"/>
    </row>
    <row r="2248" spans="1:153" x14ac:dyDescent="0.2">
      <c r="A2248" s="158">
        <f t="shared" si="1201"/>
        <v>43404</v>
      </c>
      <c r="B2248" s="2">
        <f t="shared" si="1185"/>
        <v>326241.21806175896</v>
      </c>
      <c r="C2248" s="2">
        <f t="shared" si="1202"/>
        <v>224594.24676129001</v>
      </c>
      <c r="D2248" s="2">
        <f>SUM(Y2248:Y$2535)</f>
        <v>17606.734087590001</v>
      </c>
      <c r="E2248" s="73">
        <f t="shared" si="1186"/>
        <v>206987.5126737</v>
      </c>
      <c r="F2248" s="88">
        <f t="shared" si="1214"/>
        <v>5056.5600000000004</v>
      </c>
      <c r="G2248" s="3">
        <f>IF(AND(N2248=1,N2247&gt;1),VLOOKUP(A2247,[1]Plan1!$BK$81:$BM$259,3),G2247)</f>
        <v>5080.83</v>
      </c>
      <c r="H2248" s="11">
        <f t="shared" si="1215"/>
        <v>43328</v>
      </c>
      <c r="I2248" s="11">
        <f t="shared" si="1216"/>
        <v>43359</v>
      </c>
      <c r="J2248" s="12">
        <f t="shared" si="1187"/>
        <v>4.7997057287958445E-3</v>
      </c>
      <c r="K2248" s="11">
        <f t="shared" si="1203"/>
        <v>43418</v>
      </c>
      <c r="L2248" s="11">
        <f t="shared" si="1188"/>
        <v>43418</v>
      </c>
      <c r="M2248" s="1">
        <f t="shared" si="1207"/>
        <v>21</v>
      </c>
      <c r="N2248" s="1">
        <f t="shared" si="1189"/>
        <v>12</v>
      </c>
      <c r="O2248" s="2">
        <f t="shared" si="1190"/>
        <v>1.0027398700000001</v>
      </c>
      <c r="P2248" s="13">
        <f t="shared" si="1217"/>
        <v>0.99910098000000003</v>
      </c>
      <c r="Q2248" s="13">
        <f t="shared" si="1208"/>
        <v>1.4456809608058938</v>
      </c>
      <c r="R2248" s="2">
        <f t="shared" si="1213"/>
        <v>1.4496419300000001</v>
      </c>
      <c r="S2248" s="2">
        <f t="shared" si="1204"/>
        <v>1.44698182</v>
      </c>
      <c r="T2248" s="2">
        <f t="shared" si="1191"/>
        <v>324983.79194018</v>
      </c>
      <c r="U2248" s="2">
        <f t="shared" si="1192"/>
        <v>7869.8900467270178</v>
      </c>
      <c r="V2248" s="2">
        <f t="shared" si="1193"/>
        <v>93070.264684501948</v>
      </c>
      <c r="W2248" s="2">
        <f t="shared" si="1194"/>
        <v>325534.40149251895</v>
      </c>
      <c r="X2248" s="17">
        <f t="shared" si="1195"/>
        <v>0</v>
      </c>
      <c r="Y2248" s="2">
        <f t="shared" si="1196"/>
        <v>0</v>
      </c>
      <c r="Z2248" s="72">
        <f t="shared" si="1197"/>
        <v>0</v>
      </c>
      <c r="AA2248" s="2">
        <f t="shared" si="1211"/>
        <v>0</v>
      </c>
      <c r="AB2248" s="12">
        <f t="shared" si="1205"/>
        <v>4.6600000000000003E-2</v>
      </c>
      <c r="AC2248" s="17">
        <f t="shared" si="1198"/>
        <v>12</v>
      </c>
      <c r="AD2248" s="17">
        <v>252</v>
      </c>
      <c r="AE2248" s="13">
        <f t="shared" si="1209"/>
        <v>1.00217125</v>
      </c>
      <c r="AF2248" s="2">
        <f t="shared" si="1212"/>
        <v>705.62105825000003</v>
      </c>
      <c r="AG2248" s="2">
        <f t="shared" si="1199"/>
        <v>706.81656924000004</v>
      </c>
      <c r="AH2248" s="3">
        <f t="shared" si="1200"/>
        <v>0</v>
      </c>
      <c r="AI2248" s="4" t="str">
        <f t="shared" si="1210"/>
        <v>A+J=</v>
      </c>
      <c r="AJ2248" s="11">
        <f t="shared" si="1206"/>
        <v>43418</v>
      </c>
      <c r="AK2248" s="11"/>
      <c r="AL2248" s="4"/>
      <c r="AM2248" s="1"/>
      <c r="AN2248" s="11"/>
      <c r="AO2248" s="1"/>
      <c r="AP2248" s="1"/>
      <c r="AQ2248" s="3"/>
      <c r="AR2248" s="3"/>
      <c r="AS2248" s="6"/>
      <c r="AT2248" s="1"/>
      <c r="AU2248" s="1"/>
      <c r="AV2248" s="1"/>
      <c r="AW2248" s="1"/>
      <c r="AX2248" s="1"/>
      <c r="AY2248" s="1"/>
      <c r="AZ2248" s="1"/>
      <c r="BA2248" s="1"/>
      <c r="BB2248" s="1"/>
    </row>
    <row r="2249" spans="1:153" x14ac:dyDescent="0.2">
      <c r="A2249" s="158">
        <f t="shared" si="1201"/>
        <v>43405</v>
      </c>
      <c r="B2249" s="2">
        <f t="shared" si="1185"/>
        <v>326368.77344094357</v>
      </c>
      <c r="C2249" s="2">
        <f t="shared" si="1202"/>
        <v>224594.24676129001</v>
      </c>
      <c r="D2249" s="2">
        <f>SUM(Y2249:Y$2535)</f>
        <v>17606.734087590001</v>
      </c>
      <c r="E2249" s="73">
        <f t="shared" si="1186"/>
        <v>206987.5126737</v>
      </c>
      <c r="F2249" s="88">
        <f t="shared" si="1214"/>
        <v>5056.5600000000004</v>
      </c>
      <c r="G2249" s="3">
        <f>IF(AND(N2249=1,N2248&gt;1),VLOOKUP(A2248,[1]Plan1!$BK$81:$BM$259,3),G2248)</f>
        <v>5080.83</v>
      </c>
      <c r="H2249" s="11">
        <f t="shared" si="1215"/>
        <v>43328</v>
      </c>
      <c r="I2249" s="11">
        <f t="shared" si="1216"/>
        <v>43359</v>
      </c>
      <c r="J2249" s="12">
        <f t="shared" si="1187"/>
        <v>4.7997057287958445E-3</v>
      </c>
      <c r="K2249" s="11">
        <f t="shared" si="1203"/>
        <v>43418</v>
      </c>
      <c r="L2249" s="11">
        <f t="shared" si="1188"/>
        <v>43418</v>
      </c>
      <c r="M2249" s="1">
        <f t="shared" si="1207"/>
        <v>21</v>
      </c>
      <c r="N2249" s="1">
        <f t="shared" si="1189"/>
        <v>13</v>
      </c>
      <c r="O2249" s="2">
        <f t="shared" si="1190"/>
        <v>1.00296853</v>
      </c>
      <c r="P2249" s="13">
        <f t="shared" si="1217"/>
        <v>0.99910098000000003</v>
      </c>
      <c r="Q2249" s="13">
        <f t="shared" si="1208"/>
        <v>1.4456809608058938</v>
      </c>
      <c r="R2249" s="2">
        <f t="shared" si="1213"/>
        <v>1.4499725000000001</v>
      </c>
      <c r="S2249" s="2">
        <f t="shared" si="1204"/>
        <v>1.44698182</v>
      </c>
      <c r="T2249" s="2">
        <f t="shared" si="1191"/>
        <v>324983.79194018</v>
      </c>
      <c r="U2249" s="2">
        <f t="shared" si="1192"/>
        <v>7869.8900467270178</v>
      </c>
      <c r="V2249" s="2">
        <f t="shared" si="1193"/>
        <v>93138.688546566496</v>
      </c>
      <c r="W2249" s="2">
        <f t="shared" si="1194"/>
        <v>325602.82535458356</v>
      </c>
      <c r="X2249" s="17">
        <f t="shared" si="1195"/>
        <v>0</v>
      </c>
      <c r="Y2249" s="2">
        <f t="shared" si="1196"/>
        <v>0</v>
      </c>
      <c r="Z2249" s="72">
        <f t="shared" si="1197"/>
        <v>0</v>
      </c>
      <c r="AA2249" s="2">
        <f t="shared" si="1211"/>
        <v>0</v>
      </c>
      <c r="AB2249" s="12">
        <f t="shared" si="1205"/>
        <v>4.6600000000000003E-2</v>
      </c>
      <c r="AC2249" s="17">
        <f t="shared" si="1198"/>
        <v>13</v>
      </c>
      <c r="AD2249" s="17">
        <v>252</v>
      </c>
      <c r="AE2249" s="13">
        <f t="shared" si="1209"/>
        <v>1.0023523999999999</v>
      </c>
      <c r="AF2249" s="2">
        <f t="shared" si="1212"/>
        <v>764.49187215999996</v>
      </c>
      <c r="AG2249" s="2">
        <f t="shared" si="1199"/>
        <v>765.94808636000005</v>
      </c>
      <c r="AH2249" s="3">
        <f t="shared" si="1200"/>
        <v>0</v>
      </c>
      <c r="AI2249" s="4" t="str">
        <f t="shared" si="1210"/>
        <v>A+J=</v>
      </c>
      <c r="AJ2249" s="11">
        <f t="shared" si="1206"/>
        <v>43418</v>
      </c>
      <c r="AK2249" s="11"/>
      <c r="AL2249" s="4"/>
      <c r="AM2249" s="1"/>
      <c r="AN2249" s="11"/>
      <c r="AO2249" s="1"/>
      <c r="AP2249" s="1"/>
      <c r="AQ2249" s="3"/>
      <c r="AR2249" s="3"/>
      <c r="AS2249" s="6"/>
      <c r="AT2249" s="1"/>
      <c r="AU2249" s="1"/>
      <c r="AV2249" s="1"/>
      <c r="AW2249" s="1"/>
      <c r="AX2249" s="1"/>
      <c r="AY2249" s="1"/>
      <c r="AZ2249" s="1"/>
      <c r="BA2249" s="1"/>
      <c r="BB2249" s="1"/>
    </row>
    <row r="2250" spans="1:153" x14ac:dyDescent="0.2">
      <c r="A2250" s="158">
        <f t="shared" si="1201"/>
        <v>43406</v>
      </c>
      <c r="B2250" s="2">
        <f t="shared" ref="B2250:B2313" si="1218">(W2250+AG2250)</f>
        <v>326496.37888308393</v>
      </c>
      <c r="C2250" s="2">
        <f t="shared" si="1202"/>
        <v>224594.24676129001</v>
      </c>
      <c r="D2250" s="2">
        <f>SUM(Y2250:Y$2535)</f>
        <v>17606.734087590001</v>
      </c>
      <c r="E2250" s="73">
        <f t="shared" ref="E2250:E2313" si="1219">(C2250-D2250)</f>
        <v>206987.5126737</v>
      </c>
      <c r="F2250" s="88">
        <f t="shared" si="1214"/>
        <v>5056.5600000000004</v>
      </c>
      <c r="G2250" s="3">
        <f>IF(AND(N2250=1,N2249&gt;1),VLOOKUP(A2249,[1]Plan1!$BK$81:$BM$259,3),G2249)</f>
        <v>5080.83</v>
      </c>
      <c r="H2250" s="11">
        <f t="shared" si="1215"/>
        <v>43328</v>
      </c>
      <c r="I2250" s="11">
        <f t="shared" si="1216"/>
        <v>43359</v>
      </c>
      <c r="J2250" s="12">
        <f t="shared" ref="J2250:J2313" si="1220">(G2250/F2250)-1</f>
        <v>4.7997057287958445E-3</v>
      </c>
      <c r="K2250" s="11">
        <f t="shared" si="1203"/>
        <v>43418</v>
      </c>
      <c r="L2250" s="11">
        <f t="shared" ref="L2250:L2313" si="1221">IF(A2250&gt;L2249,K2250,L2249)</f>
        <v>43418</v>
      </c>
      <c r="M2250" s="1">
        <f t="shared" si="1207"/>
        <v>21</v>
      </c>
      <c r="N2250" s="1">
        <f t="shared" ref="N2250:N2313" si="1222">(M2250-(NETWORKDAYS(A2250,L2250,$AN$194:$AN$348)-1))</f>
        <v>14</v>
      </c>
      <c r="O2250" s="2">
        <f t="shared" ref="O2250:O2313" si="1223">TRUNC((G2250/F2250)^TRUNC((N2250/M2250),9),8)</f>
        <v>1.00319724</v>
      </c>
      <c r="P2250" s="13">
        <f t="shared" si="1217"/>
        <v>0.99910098000000003</v>
      </c>
      <c r="Q2250" s="13">
        <f t="shared" si="1208"/>
        <v>1.4456809608058938</v>
      </c>
      <c r="R2250" s="2">
        <f t="shared" si="1213"/>
        <v>1.4503031399999999</v>
      </c>
      <c r="S2250" s="2">
        <f t="shared" si="1204"/>
        <v>1.44698182</v>
      </c>
      <c r="T2250" s="2">
        <f t="shared" ref="T2250:T2313" si="1224">TRUNC(C2250*S2250,8)</f>
        <v>324983.79194018</v>
      </c>
      <c r="U2250" s="2">
        <f t="shared" ref="U2250:U2313" si="1225">(D2250*(S2250-1))</f>
        <v>7869.8900467270178</v>
      </c>
      <c r="V2250" s="2">
        <f t="shared" ref="V2250:V2313" si="1226">(E2250*(R2250-1))</f>
        <v>93207.126897756883</v>
      </c>
      <c r="W2250" s="2">
        <f t="shared" ref="W2250:W2313" si="1227">(C2250+U2250+V2250)</f>
        <v>325671.26370577392</v>
      </c>
      <c r="X2250" s="17">
        <f t="shared" ref="X2250:X2313" si="1228">IF(VLOOKUP(A2250,AN$10:AU$190,8)=VLOOKUP(A2249,AN$10:AU$190,8),0,VLOOKUP(A2250,AN$10:AU$190,8))</f>
        <v>0</v>
      </c>
      <c r="Y2250" s="2">
        <f t="shared" ref="Y2250:Y2313" si="1229">IF(X2250&gt;0,VLOOKUP(A2250,AN$12:AR$190,5),0)</f>
        <v>0</v>
      </c>
      <c r="Z2250" s="72">
        <f t="shared" ref="Z2250:Z2313" si="1230">IF(X2250&gt;0,VLOOKUP($A2250,$AN$10:$AS$190,6),0)</f>
        <v>0</v>
      </c>
      <c r="AA2250" s="2">
        <f t="shared" si="1211"/>
        <v>0</v>
      </c>
      <c r="AB2250" s="12">
        <f t="shared" si="1205"/>
        <v>4.6600000000000003E-2</v>
      </c>
      <c r="AC2250" s="17">
        <f t="shared" ref="AC2250:AC2313" si="1231">N2250</f>
        <v>14</v>
      </c>
      <c r="AD2250" s="17">
        <v>252</v>
      </c>
      <c r="AE2250" s="13">
        <f t="shared" si="1209"/>
        <v>1.002533583</v>
      </c>
      <c r="AF2250" s="2">
        <f t="shared" si="1212"/>
        <v>823.37341053</v>
      </c>
      <c r="AG2250" s="2">
        <f t="shared" ref="AG2250:AG2313" si="1232">TRUNC((W2250*(AE2250-1)),8)</f>
        <v>825.11517731000004</v>
      </c>
      <c r="AH2250" s="3">
        <f t="shared" ref="AH2250:AH2313" si="1233">IF(AA2250&gt;0,AA2250+AF2250,0)</f>
        <v>0</v>
      </c>
      <c r="AI2250" s="4" t="str">
        <f t="shared" si="1210"/>
        <v>A+J=</v>
      </c>
      <c r="AJ2250" s="11">
        <f t="shared" si="1206"/>
        <v>43418</v>
      </c>
      <c r="AK2250" s="11"/>
      <c r="AL2250" s="4"/>
      <c r="AM2250" s="1"/>
      <c r="AN2250" s="11"/>
      <c r="AO2250" s="1"/>
      <c r="AP2250" s="1"/>
      <c r="AQ2250" s="3"/>
      <c r="AR2250" s="3"/>
      <c r="AS2250" s="6"/>
      <c r="AT2250" s="1"/>
      <c r="AU2250" s="1"/>
      <c r="AV2250" s="1"/>
      <c r="AW2250" s="1"/>
      <c r="AX2250" s="1"/>
      <c r="AY2250" s="1"/>
      <c r="AZ2250" s="1"/>
      <c r="BA2250" s="1"/>
      <c r="BB2250" s="1"/>
    </row>
    <row r="2251" spans="1:153" x14ac:dyDescent="0.2">
      <c r="A2251" s="158">
        <f t="shared" ref="A2251:A2314" si="1234">(A2250+1)</f>
        <v>43407</v>
      </c>
      <c r="B2251" s="2">
        <f t="shared" si="1218"/>
        <v>326496.37888308393</v>
      </c>
      <c r="C2251" s="2">
        <f t="shared" ref="C2251:C2314" si="1235">TRUNC(IF(X2250&gt;0,VLOOKUP(A2250,$AN$12:$AO$190,2),C2250),8)</f>
        <v>224594.24676129001</v>
      </c>
      <c r="D2251" s="2">
        <f>SUM(Y2251:Y$2535)</f>
        <v>17606.734087590001</v>
      </c>
      <c r="E2251" s="73">
        <f t="shared" si="1219"/>
        <v>206987.5126737</v>
      </c>
      <c r="F2251" s="88">
        <f t="shared" si="1214"/>
        <v>5056.5600000000004</v>
      </c>
      <c r="G2251" s="3">
        <f>IF(AND(N2251=1,N2250&gt;1),VLOOKUP(A2250,[1]Plan1!$BK$81:$BM$259,3),G2250)</f>
        <v>5080.83</v>
      </c>
      <c r="H2251" s="11">
        <f t="shared" si="1215"/>
        <v>43328</v>
      </c>
      <c r="I2251" s="11">
        <f t="shared" si="1216"/>
        <v>43359</v>
      </c>
      <c r="J2251" s="12">
        <f t="shared" si="1220"/>
        <v>4.7997057287958445E-3</v>
      </c>
      <c r="K2251" s="11">
        <f t="shared" ref="K2251:K2314" si="1236">IF(DAY(A2251)=14,VLOOKUP(A2251,AR$194:AW$373,4),K2250)</f>
        <v>43418</v>
      </c>
      <c r="L2251" s="11">
        <f t="shared" si="1221"/>
        <v>43418</v>
      </c>
      <c r="M2251" s="1">
        <f t="shared" si="1207"/>
        <v>21</v>
      </c>
      <c r="N2251" s="1">
        <f t="shared" si="1222"/>
        <v>14</v>
      </c>
      <c r="O2251" s="2">
        <f t="shared" si="1223"/>
        <v>1.00319724</v>
      </c>
      <c r="P2251" s="13">
        <f t="shared" si="1217"/>
        <v>0.99910098000000003</v>
      </c>
      <c r="Q2251" s="13">
        <f t="shared" si="1208"/>
        <v>1.4456809608058938</v>
      </c>
      <c r="R2251" s="2">
        <f t="shared" si="1213"/>
        <v>1.4503031399999999</v>
      </c>
      <c r="S2251" s="2">
        <f t="shared" ref="S2251:S2314" si="1237">IF(AND(X2251&gt;0,MONTH(A2251)=9),R2251,S2250)</f>
        <v>1.44698182</v>
      </c>
      <c r="T2251" s="2">
        <f t="shared" si="1224"/>
        <v>324983.79194018</v>
      </c>
      <c r="U2251" s="2">
        <f t="shared" si="1225"/>
        <v>7869.8900467270178</v>
      </c>
      <c r="V2251" s="2">
        <f t="shared" si="1226"/>
        <v>93207.126897756883</v>
      </c>
      <c r="W2251" s="2">
        <f t="shared" si="1227"/>
        <v>325671.26370577392</v>
      </c>
      <c r="X2251" s="17">
        <f t="shared" si="1228"/>
        <v>0</v>
      </c>
      <c r="Y2251" s="2">
        <f t="shared" si="1229"/>
        <v>0</v>
      </c>
      <c r="Z2251" s="72">
        <f t="shared" si="1230"/>
        <v>0</v>
      </c>
      <c r="AA2251" s="2">
        <f t="shared" si="1211"/>
        <v>0</v>
      </c>
      <c r="AB2251" s="12">
        <f t="shared" ref="AB2251:AB2314" si="1238">(AB2250)</f>
        <v>4.6600000000000003E-2</v>
      </c>
      <c r="AC2251" s="17">
        <f t="shared" si="1231"/>
        <v>14</v>
      </c>
      <c r="AD2251" s="17">
        <v>252</v>
      </c>
      <c r="AE2251" s="13">
        <f t="shared" si="1209"/>
        <v>1.002533583</v>
      </c>
      <c r="AF2251" s="2">
        <f t="shared" si="1212"/>
        <v>823.37341053</v>
      </c>
      <c r="AG2251" s="2">
        <f t="shared" si="1232"/>
        <v>825.11517731000004</v>
      </c>
      <c r="AH2251" s="3">
        <f t="shared" si="1233"/>
        <v>0</v>
      </c>
      <c r="AI2251" s="4" t="str">
        <f t="shared" si="1210"/>
        <v>A+J=</v>
      </c>
      <c r="AJ2251" s="11">
        <f t="shared" ref="AJ2251:AJ2314" si="1239">IF(X2250&gt;0,VLOOKUP(A2250,$AN$10:$AW$190,9),AJ2250)</f>
        <v>43418</v>
      </c>
      <c r="AK2251" s="11"/>
      <c r="AL2251" s="4"/>
      <c r="AM2251" s="1"/>
      <c r="AN2251" s="11"/>
      <c r="AO2251" s="1"/>
      <c r="AP2251" s="1"/>
      <c r="AQ2251" s="3"/>
      <c r="AR2251" s="3"/>
      <c r="AS2251" s="6"/>
      <c r="AT2251" s="1"/>
      <c r="AU2251" s="1"/>
      <c r="AV2251" s="1"/>
      <c r="AW2251" s="1"/>
      <c r="AX2251" s="1"/>
      <c r="AY2251" s="1"/>
      <c r="AZ2251" s="1"/>
      <c r="BA2251" s="1"/>
      <c r="BB2251" s="1"/>
    </row>
    <row r="2252" spans="1:153" x14ac:dyDescent="0.2">
      <c r="A2252" s="158">
        <f t="shared" si="1234"/>
        <v>43408</v>
      </c>
      <c r="B2252" s="2">
        <f t="shared" si="1218"/>
        <v>326496.37888308393</v>
      </c>
      <c r="C2252" s="2">
        <f t="shared" si="1235"/>
        <v>224594.24676129001</v>
      </c>
      <c r="D2252" s="2">
        <f>SUM(Y2252:Y$2535)</f>
        <v>17606.734087590001</v>
      </c>
      <c r="E2252" s="73">
        <f t="shared" si="1219"/>
        <v>206987.5126737</v>
      </c>
      <c r="F2252" s="88">
        <f t="shared" si="1214"/>
        <v>5056.5600000000004</v>
      </c>
      <c r="G2252" s="3">
        <f>IF(AND(N2252=1,N2251&gt;1),VLOOKUP(A2251,[1]Plan1!$BK$81:$BM$259,3),G2251)</f>
        <v>5080.83</v>
      </c>
      <c r="H2252" s="11">
        <f t="shared" si="1215"/>
        <v>43328</v>
      </c>
      <c r="I2252" s="11">
        <f t="shared" si="1216"/>
        <v>43359</v>
      </c>
      <c r="J2252" s="12">
        <f t="shared" si="1220"/>
        <v>4.7997057287958445E-3</v>
      </c>
      <c r="K2252" s="11">
        <f t="shared" si="1236"/>
        <v>43418</v>
      </c>
      <c r="L2252" s="11">
        <f t="shared" si="1221"/>
        <v>43418</v>
      </c>
      <c r="M2252" s="1">
        <f t="shared" si="1207"/>
        <v>21</v>
      </c>
      <c r="N2252" s="1">
        <f t="shared" si="1222"/>
        <v>14</v>
      </c>
      <c r="O2252" s="2">
        <f t="shared" si="1223"/>
        <v>1.00319724</v>
      </c>
      <c r="P2252" s="13">
        <f t="shared" si="1217"/>
        <v>0.99910098000000003</v>
      </c>
      <c r="Q2252" s="13">
        <f t="shared" si="1208"/>
        <v>1.4456809608058938</v>
      </c>
      <c r="R2252" s="2">
        <f t="shared" si="1213"/>
        <v>1.4503031399999999</v>
      </c>
      <c r="S2252" s="2">
        <f t="shared" si="1237"/>
        <v>1.44698182</v>
      </c>
      <c r="T2252" s="2">
        <f t="shared" si="1224"/>
        <v>324983.79194018</v>
      </c>
      <c r="U2252" s="2">
        <f t="shared" si="1225"/>
        <v>7869.8900467270178</v>
      </c>
      <c r="V2252" s="2">
        <f t="shared" si="1226"/>
        <v>93207.126897756883</v>
      </c>
      <c r="W2252" s="2">
        <f t="shared" si="1227"/>
        <v>325671.26370577392</v>
      </c>
      <c r="X2252" s="17">
        <f t="shared" si="1228"/>
        <v>0</v>
      </c>
      <c r="Y2252" s="2">
        <f t="shared" si="1229"/>
        <v>0</v>
      </c>
      <c r="Z2252" s="72">
        <f t="shared" si="1230"/>
        <v>0</v>
      </c>
      <c r="AA2252" s="2">
        <f t="shared" si="1211"/>
        <v>0</v>
      </c>
      <c r="AB2252" s="12">
        <f t="shared" si="1238"/>
        <v>4.6600000000000003E-2</v>
      </c>
      <c r="AC2252" s="17">
        <f t="shared" si="1231"/>
        <v>14</v>
      </c>
      <c r="AD2252" s="17">
        <v>252</v>
      </c>
      <c r="AE2252" s="13">
        <f t="shared" si="1209"/>
        <v>1.002533583</v>
      </c>
      <c r="AF2252" s="2">
        <f t="shared" si="1212"/>
        <v>823.37341053</v>
      </c>
      <c r="AG2252" s="2">
        <f t="shared" si="1232"/>
        <v>825.11517731000004</v>
      </c>
      <c r="AH2252" s="3">
        <f t="shared" si="1233"/>
        <v>0</v>
      </c>
      <c r="AI2252" s="4" t="str">
        <f t="shared" si="1210"/>
        <v>A+J=</v>
      </c>
      <c r="AJ2252" s="11">
        <f t="shared" si="1239"/>
        <v>43418</v>
      </c>
      <c r="AK2252" s="11"/>
      <c r="AL2252" s="4"/>
      <c r="AM2252" s="1"/>
      <c r="AN2252" s="11"/>
      <c r="AO2252" s="1"/>
      <c r="AP2252" s="1"/>
      <c r="AQ2252" s="3"/>
      <c r="AR2252" s="3"/>
      <c r="AS2252" s="6"/>
      <c r="AT2252" s="1"/>
      <c r="AU2252" s="1"/>
      <c r="AV2252" s="1"/>
      <c r="AW2252" s="1"/>
      <c r="AX2252" s="1"/>
      <c r="AY2252" s="1"/>
      <c r="AZ2252" s="1"/>
      <c r="BA2252" s="1"/>
      <c r="BB2252" s="1"/>
    </row>
    <row r="2253" spans="1:153" x14ac:dyDescent="0.2">
      <c r="A2253" s="158">
        <f t="shared" si="1234"/>
        <v>43409</v>
      </c>
      <c r="B2253" s="2">
        <f t="shared" si="1218"/>
        <v>326496.37888308393</v>
      </c>
      <c r="C2253" s="2">
        <f t="shared" si="1235"/>
        <v>224594.24676129001</v>
      </c>
      <c r="D2253" s="2">
        <f>SUM(Y2253:Y$2535)</f>
        <v>17606.734087590001</v>
      </c>
      <c r="E2253" s="73">
        <f t="shared" si="1219"/>
        <v>206987.5126737</v>
      </c>
      <c r="F2253" s="88">
        <f t="shared" si="1214"/>
        <v>5056.5600000000004</v>
      </c>
      <c r="G2253" s="3">
        <f>IF(AND(N2253=1,N2252&gt;1),VLOOKUP(A2252,[1]Plan1!$BK$81:$BM$259,3),G2252)</f>
        <v>5080.83</v>
      </c>
      <c r="H2253" s="11">
        <f t="shared" si="1215"/>
        <v>43328</v>
      </c>
      <c r="I2253" s="11">
        <f t="shared" si="1216"/>
        <v>43359</v>
      </c>
      <c r="J2253" s="12">
        <f t="shared" si="1220"/>
        <v>4.7997057287958445E-3</v>
      </c>
      <c r="K2253" s="11">
        <f t="shared" si="1236"/>
        <v>43418</v>
      </c>
      <c r="L2253" s="11">
        <f t="shared" si="1221"/>
        <v>43418</v>
      </c>
      <c r="M2253" s="1">
        <f t="shared" si="1207"/>
        <v>21</v>
      </c>
      <c r="N2253" s="1">
        <f t="shared" si="1222"/>
        <v>14</v>
      </c>
      <c r="O2253" s="2">
        <f t="shared" si="1223"/>
        <v>1.00319724</v>
      </c>
      <c r="P2253" s="13">
        <f t="shared" si="1217"/>
        <v>0.99910098000000003</v>
      </c>
      <c r="Q2253" s="13">
        <f t="shared" si="1208"/>
        <v>1.4456809608058938</v>
      </c>
      <c r="R2253" s="2">
        <f t="shared" si="1213"/>
        <v>1.4503031399999999</v>
      </c>
      <c r="S2253" s="2">
        <f t="shared" si="1237"/>
        <v>1.44698182</v>
      </c>
      <c r="T2253" s="2">
        <f t="shared" si="1224"/>
        <v>324983.79194018</v>
      </c>
      <c r="U2253" s="2">
        <f t="shared" si="1225"/>
        <v>7869.8900467270178</v>
      </c>
      <c r="V2253" s="2">
        <f t="shared" si="1226"/>
        <v>93207.126897756883</v>
      </c>
      <c r="W2253" s="2">
        <f t="shared" si="1227"/>
        <v>325671.26370577392</v>
      </c>
      <c r="X2253" s="17">
        <f t="shared" si="1228"/>
        <v>0</v>
      </c>
      <c r="Y2253" s="2">
        <f t="shared" si="1229"/>
        <v>0</v>
      </c>
      <c r="Z2253" s="72">
        <f t="shared" si="1230"/>
        <v>0</v>
      </c>
      <c r="AA2253" s="2">
        <f t="shared" si="1211"/>
        <v>0</v>
      </c>
      <c r="AB2253" s="12">
        <f t="shared" si="1238"/>
        <v>4.6600000000000003E-2</v>
      </c>
      <c r="AC2253" s="17">
        <f t="shared" si="1231"/>
        <v>14</v>
      </c>
      <c r="AD2253" s="17">
        <v>252</v>
      </c>
      <c r="AE2253" s="13">
        <f t="shared" si="1209"/>
        <v>1.002533583</v>
      </c>
      <c r="AF2253" s="2">
        <f t="shared" si="1212"/>
        <v>823.37341053</v>
      </c>
      <c r="AG2253" s="2">
        <f t="shared" si="1232"/>
        <v>825.11517731000004</v>
      </c>
      <c r="AH2253" s="3">
        <f t="shared" si="1233"/>
        <v>0</v>
      </c>
      <c r="AI2253" s="4" t="str">
        <f t="shared" si="1210"/>
        <v>A+J=</v>
      </c>
      <c r="AJ2253" s="11">
        <f t="shared" si="1239"/>
        <v>43418</v>
      </c>
      <c r="AK2253" s="11"/>
      <c r="AL2253" s="4"/>
      <c r="AM2253" s="1"/>
      <c r="AN2253" s="11"/>
      <c r="AO2253" s="1"/>
      <c r="AP2253" s="1"/>
      <c r="AQ2253" s="3"/>
      <c r="AR2253" s="3"/>
      <c r="AS2253" s="6"/>
      <c r="AT2253" s="1"/>
      <c r="AU2253" s="1"/>
      <c r="AV2253" s="1"/>
      <c r="AW2253" s="1"/>
      <c r="AX2253" s="1"/>
      <c r="AY2253" s="1"/>
      <c r="AZ2253" s="1"/>
      <c r="BA2253" s="1"/>
      <c r="BB2253" s="1"/>
    </row>
    <row r="2254" spans="1:153" x14ac:dyDescent="0.2">
      <c r="A2254" s="158">
        <f t="shared" si="1234"/>
        <v>43410</v>
      </c>
      <c r="B2254" s="2">
        <f t="shared" si="1218"/>
        <v>326624.03822807054</v>
      </c>
      <c r="C2254" s="2">
        <f t="shared" si="1235"/>
        <v>224594.24676129001</v>
      </c>
      <c r="D2254" s="2">
        <f>SUM(Y2254:Y$2535)</f>
        <v>17606.734087590001</v>
      </c>
      <c r="E2254" s="73">
        <f t="shared" si="1219"/>
        <v>206987.5126737</v>
      </c>
      <c r="F2254" s="88">
        <f t="shared" si="1214"/>
        <v>5056.5600000000004</v>
      </c>
      <c r="G2254" s="3">
        <f>IF(AND(N2254=1,N2253&gt;1),VLOOKUP(A2253,[1]Plan1!$BK$81:$BM$259,3),G2253)</f>
        <v>5080.83</v>
      </c>
      <c r="H2254" s="11">
        <f t="shared" si="1215"/>
        <v>43328</v>
      </c>
      <c r="I2254" s="11">
        <f t="shared" si="1216"/>
        <v>43359</v>
      </c>
      <c r="J2254" s="12">
        <f t="shared" si="1220"/>
        <v>4.7997057287958445E-3</v>
      </c>
      <c r="K2254" s="11">
        <f t="shared" si="1236"/>
        <v>43418</v>
      </c>
      <c r="L2254" s="11">
        <f t="shared" si="1221"/>
        <v>43418</v>
      </c>
      <c r="M2254" s="1">
        <f t="shared" si="1207"/>
        <v>21</v>
      </c>
      <c r="N2254" s="1">
        <f t="shared" si="1222"/>
        <v>15</v>
      </c>
      <c r="O2254" s="2">
        <f t="shared" si="1223"/>
        <v>1.0034260100000001</v>
      </c>
      <c r="P2254" s="13">
        <f t="shared" si="1217"/>
        <v>0.99910098000000003</v>
      </c>
      <c r="Q2254" s="13">
        <f t="shared" si="1208"/>
        <v>1.4456809608058938</v>
      </c>
      <c r="R2254" s="2">
        <f t="shared" si="1213"/>
        <v>1.4506338700000001</v>
      </c>
      <c r="S2254" s="2">
        <f t="shared" si="1237"/>
        <v>1.44698182</v>
      </c>
      <c r="T2254" s="2">
        <f t="shared" si="1224"/>
        <v>324983.79194018</v>
      </c>
      <c r="U2254" s="2">
        <f t="shared" si="1225"/>
        <v>7869.8900467270178</v>
      </c>
      <c r="V2254" s="2">
        <f t="shared" si="1226"/>
        <v>93275.583877823505</v>
      </c>
      <c r="W2254" s="2">
        <f t="shared" si="1227"/>
        <v>325739.72068584053</v>
      </c>
      <c r="X2254" s="17">
        <f t="shared" si="1228"/>
        <v>0</v>
      </c>
      <c r="Y2254" s="2">
        <f t="shared" si="1229"/>
        <v>0</v>
      </c>
      <c r="Z2254" s="72">
        <f t="shared" si="1230"/>
        <v>0</v>
      </c>
      <c r="AA2254" s="2">
        <f t="shared" si="1211"/>
        <v>0</v>
      </c>
      <c r="AB2254" s="12">
        <f t="shared" si="1238"/>
        <v>4.6600000000000003E-2</v>
      </c>
      <c r="AC2254" s="17">
        <f t="shared" si="1231"/>
        <v>15</v>
      </c>
      <c r="AD2254" s="17">
        <v>252</v>
      </c>
      <c r="AE2254" s="13">
        <f t="shared" si="1209"/>
        <v>1.002714798</v>
      </c>
      <c r="AF2254" s="2">
        <f t="shared" si="1212"/>
        <v>882.26534838999999</v>
      </c>
      <c r="AG2254" s="2">
        <f t="shared" si="1232"/>
        <v>884.31754222999996</v>
      </c>
      <c r="AH2254" s="3">
        <f t="shared" si="1233"/>
        <v>0</v>
      </c>
      <c r="AI2254" s="4" t="str">
        <f t="shared" si="1210"/>
        <v>A+J=</v>
      </c>
      <c r="AJ2254" s="11">
        <f t="shared" si="1239"/>
        <v>43418</v>
      </c>
      <c r="AK2254" s="11"/>
      <c r="AL2254" s="4"/>
      <c r="AM2254" s="1"/>
      <c r="AN2254" s="11"/>
      <c r="AO2254" s="1"/>
      <c r="AP2254" s="1"/>
      <c r="AQ2254" s="3"/>
      <c r="AR2254" s="3"/>
      <c r="AS2254" s="6"/>
      <c r="AT2254" s="1"/>
      <c r="AU2254" s="1"/>
      <c r="AV2254" s="1"/>
      <c r="AW2254" s="1"/>
      <c r="AX2254" s="1"/>
      <c r="AY2254" s="1"/>
      <c r="AZ2254" s="1"/>
      <c r="BA2254" s="1"/>
      <c r="BB2254" s="1"/>
    </row>
    <row r="2255" spans="1:153" x14ac:dyDescent="0.2">
      <c r="A2255" s="158">
        <f t="shared" si="1234"/>
        <v>43411</v>
      </c>
      <c r="B2255" s="2">
        <f t="shared" si="1218"/>
        <v>326751.74799249298</v>
      </c>
      <c r="C2255" s="2">
        <f t="shared" si="1235"/>
        <v>224594.24676129001</v>
      </c>
      <c r="D2255" s="2">
        <f>SUM(Y2255:Y$2535)</f>
        <v>17606.734087590001</v>
      </c>
      <c r="E2255" s="73">
        <f t="shared" si="1219"/>
        <v>206987.5126737</v>
      </c>
      <c r="F2255" s="88">
        <f t="shared" si="1214"/>
        <v>5056.5600000000004</v>
      </c>
      <c r="G2255" s="3">
        <f>IF(AND(N2255=1,N2254&gt;1),VLOOKUP(A2254,[1]Plan1!$BK$81:$BM$259,3),G2254)</f>
        <v>5080.83</v>
      </c>
      <c r="H2255" s="11">
        <f t="shared" si="1215"/>
        <v>43328</v>
      </c>
      <c r="I2255" s="11">
        <f t="shared" si="1216"/>
        <v>43359</v>
      </c>
      <c r="J2255" s="12">
        <f t="shared" si="1220"/>
        <v>4.7997057287958445E-3</v>
      </c>
      <c r="K2255" s="11">
        <f t="shared" si="1236"/>
        <v>43418</v>
      </c>
      <c r="L2255" s="11">
        <f t="shared" si="1221"/>
        <v>43418</v>
      </c>
      <c r="M2255" s="1">
        <f t="shared" si="1207"/>
        <v>21</v>
      </c>
      <c r="N2255" s="1">
        <f t="shared" si="1222"/>
        <v>16</v>
      </c>
      <c r="O2255" s="2">
        <f t="shared" si="1223"/>
        <v>1.0036548300000001</v>
      </c>
      <c r="P2255" s="13">
        <f t="shared" si="1217"/>
        <v>0.99910098000000003</v>
      </c>
      <c r="Q2255" s="13">
        <f t="shared" si="1208"/>
        <v>1.4456809608058938</v>
      </c>
      <c r="R2255" s="2">
        <f t="shared" si="1213"/>
        <v>1.4509646700000001</v>
      </c>
      <c r="S2255" s="2">
        <f t="shared" si="1237"/>
        <v>1.44698182</v>
      </c>
      <c r="T2255" s="2">
        <f t="shared" si="1224"/>
        <v>324983.79194018</v>
      </c>
      <c r="U2255" s="2">
        <f t="shared" si="1225"/>
        <v>7869.8900467270178</v>
      </c>
      <c r="V2255" s="2">
        <f t="shared" si="1226"/>
        <v>93344.05534701595</v>
      </c>
      <c r="W2255" s="2">
        <f t="shared" si="1227"/>
        <v>325808.192155033</v>
      </c>
      <c r="X2255" s="17">
        <f t="shared" si="1228"/>
        <v>0</v>
      </c>
      <c r="Y2255" s="2">
        <f t="shared" si="1229"/>
        <v>0</v>
      </c>
      <c r="Z2255" s="72">
        <f t="shared" si="1230"/>
        <v>0</v>
      </c>
      <c r="AA2255" s="2">
        <f t="shared" si="1211"/>
        <v>0</v>
      </c>
      <c r="AB2255" s="12">
        <f t="shared" si="1238"/>
        <v>4.6600000000000003E-2</v>
      </c>
      <c r="AC2255" s="17">
        <f t="shared" si="1231"/>
        <v>16</v>
      </c>
      <c r="AD2255" s="17">
        <v>252</v>
      </c>
      <c r="AE2255" s="13">
        <f t="shared" si="1209"/>
        <v>1.0028960469999999</v>
      </c>
      <c r="AF2255" s="2">
        <f t="shared" si="1212"/>
        <v>941.16833569000005</v>
      </c>
      <c r="AG2255" s="2">
        <f t="shared" si="1232"/>
        <v>943.55583746000002</v>
      </c>
      <c r="AH2255" s="3">
        <f t="shared" si="1233"/>
        <v>0</v>
      </c>
      <c r="AI2255" s="4" t="str">
        <f t="shared" si="1210"/>
        <v>A+J=</v>
      </c>
      <c r="AJ2255" s="11">
        <f t="shared" si="1239"/>
        <v>43418</v>
      </c>
      <c r="AK2255" s="18"/>
      <c r="AL2255" s="40"/>
      <c r="AM2255" s="38"/>
      <c r="AN2255" s="18"/>
      <c r="AO2255" s="38"/>
      <c r="AP2255" s="38"/>
      <c r="AQ2255" s="39"/>
      <c r="AR2255" s="39"/>
      <c r="AS2255" s="69"/>
      <c r="AT2255" s="38"/>
      <c r="AU2255" s="38"/>
      <c r="AV2255" s="38"/>
      <c r="AW2255" s="38"/>
      <c r="AX2255" s="38"/>
      <c r="AY2255" s="38"/>
      <c r="AZ2255" s="38"/>
      <c r="BA2255" s="38"/>
      <c r="BB2255" s="38"/>
      <c r="BC2255" s="38"/>
      <c r="BD2255" s="38"/>
      <c r="BE2255" s="38"/>
      <c r="BF2255" s="38"/>
      <c r="BG2255" s="38"/>
      <c r="BH2255" s="38"/>
      <c r="BI2255" s="38"/>
      <c r="BJ2255" s="38"/>
      <c r="BK2255" s="38"/>
      <c r="BL2255" s="38"/>
      <c r="BM2255" s="38"/>
      <c r="BN2255" s="38"/>
      <c r="BO2255" s="38"/>
      <c r="BP2255" s="38"/>
      <c r="BQ2255" s="38"/>
      <c r="BR2255" s="38"/>
      <c r="BS2255" s="38"/>
      <c r="BT2255" s="38"/>
      <c r="BU2255" s="38"/>
      <c r="BV2255" s="38"/>
      <c r="BW2255" s="38"/>
      <c r="BX2255" s="38"/>
      <c r="BY2255" s="38"/>
      <c r="BZ2255" s="38"/>
      <c r="CA2255" s="38"/>
      <c r="CB2255" s="38"/>
      <c r="CC2255" s="38"/>
      <c r="CD2255" s="38"/>
      <c r="CE2255" s="38"/>
      <c r="CF2255" s="38"/>
      <c r="CG2255" s="38"/>
      <c r="CH2255" s="38"/>
      <c r="CI2255" s="38"/>
      <c r="CJ2255" s="38"/>
      <c r="CK2255" s="38"/>
      <c r="CL2255" s="38"/>
      <c r="CM2255" s="38"/>
      <c r="CN2255" s="38"/>
      <c r="CO2255" s="38"/>
      <c r="CP2255" s="38"/>
      <c r="CQ2255" s="38"/>
      <c r="CR2255" s="38"/>
      <c r="CS2255" s="38"/>
      <c r="CT2255" s="38"/>
      <c r="CU2255" s="38"/>
      <c r="CV2255" s="38"/>
      <c r="CW2255" s="38"/>
      <c r="CX2255" s="38"/>
      <c r="CY2255" s="38"/>
      <c r="CZ2255" s="38"/>
      <c r="DA2255" s="38"/>
      <c r="DB2255" s="38"/>
      <c r="DC2255" s="38"/>
      <c r="DD2255" s="38"/>
      <c r="DE2255" s="38"/>
      <c r="DF2255" s="38"/>
      <c r="DG2255" s="38"/>
      <c r="DH2255" s="38"/>
      <c r="DI2255" s="38"/>
      <c r="DJ2255" s="38"/>
      <c r="DK2255" s="38"/>
      <c r="DL2255" s="38"/>
      <c r="DM2255" s="38"/>
      <c r="DN2255" s="38"/>
      <c r="DO2255" s="38"/>
      <c r="DP2255" s="38"/>
      <c r="DQ2255" s="38"/>
      <c r="DR2255" s="38"/>
      <c r="DS2255" s="38"/>
      <c r="DT2255" s="38"/>
      <c r="DU2255" s="38"/>
      <c r="DV2255" s="38"/>
      <c r="DW2255" s="38"/>
      <c r="DX2255" s="38"/>
      <c r="DY2255" s="38"/>
      <c r="DZ2255" s="38"/>
      <c r="EA2255" s="38"/>
      <c r="EB2255" s="38"/>
      <c r="EC2255" s="38"/>
      <c r="ED2255" s="38"/>
      <c r="EE2255" s="38"/>
      <c r="EF2255" s="38"/>
      <c r="EG2255" s="38"/>
      <c r="EH2255" s="38"/>
      <c r="EI2255" s="38"/>
      <c r="EJ2255" s="38"/>
      <c r="EK2255" s="38"/>
      <c r="EL2255" s="38"/>
      <c r="EM2255" s="38"/>
      <c r="EN2255" s="38"/>
      <c r="EO2255" s="38"/>
      <c r="EP2255" s="38"/>
      <c r="EQ2255" s="38"/>
      <c r="ER2255" s="38"/>
      <c r="ES2255" s="38"/>
      <c r="ET2255" s="38"/>
      <c r="EU2255" s="38"/>
      <c r="EV2255" s="38"/>
      <c r="EW2255" s="38"/>
    </row>
    <row r="2256" spans="1:153" x14ac:dyDescent="0.2">
      <c r="A2256" s="158">
        <f t="shared" si="1234"/>
        <v>43412</v>
      </c>
      <c r="B2256" s="2">
        <f t="shared" si="1218"/>
        <v>326879.5096156965</v>
      </c>
      <c r="C2256" s="2">
        <f t="shared" si="1235"/>
        <v>224594.24676129001</v>
      </c>
      <c r="D2256" s="2">
        <f>SUM(Y2256:Y$2535)</f>
        <v>17606.734087590001</v>
      </c>
      <c r="E2256" s="73">
        <f t="shared" si="1219"/>
        <v>206987.5126737</v>
      </c>
      <c r="F2256" s="88">
        <f t="shared" si="1214"/>
        <v>5056.5600000000004</v>
      </c>
      <c r="G2256" s="3">
        <f>IF(AND(N2256=1,N2255&gt;1),VLOOKUP(A2255,[1]Plan1!$BK$81:$BM$259,3),G2255)</f>
        <v>5080.83</v>
      </c>
      <c r="H2256" s="11">
        <f t="shared" si="1215"/>
        <v>43328</v>
      </c>
      <c r="I2256" s="11">
        <f t="shared" si="1216"/>
        <v>43359</v>
      </c>
      <c r="J2256" s="12">
        <f t="shared" si="1220"/>
        <v>4.7997057287958445E-3</v>
      </c>
      <c r="K2256" s="11">
        <f t="shared" si="1236"/>
        <v>43418</v>
      </c>
      <c r="L2256" s="11">
        <f t="shared" si="1221"/>
        <v>43418</v>
      </c>
      <c r="M2256" s="1">
        <f t="shared" si="1207"/>
        <v>21</v>
      </c>
      <c r="N2256" s="1">
        <f t="shared" si="1222"/>
        <v>17</v>
      </c>
      <c r="O2256" s="2">
        <f t="shared" si="1223"/>
        <v>1.0038837</v>
      </c>
      <c r="P2256" s="13">
        <f t="shared" si="1217"/>
        <v>0.99910098000000003</v>
      </c>
      <c r="Q2256" s="13">
        <f t="shared" si="1208"/>
        <v>1.4456809608058938</v>
      </c>
      <c r="R2256" s="2">
        <f t="shared" si="1213"/>
        <v>1.45129555</v>
      </c>
      <c r="S2256" s="2">
        <f t="shared" si="1237"/>
        <v>1.44698182</v>
      </c>
      <c r="T2256" s="2">
        <f t="shared" si="1224"/>
        <v>324983.79194018</v>
      </c>
      <c r="U2256" s="2">
        <f t="shared" si="1225"/>
        <v>7869.8900467270178</v>
      </c>
      <c r="V2256" s="2">
        <f t="shared" si="1226"/>
        <v>93412.54337520941</v>
      </c>
      <c r="W2256" s="2">
        <f t="shared" si="1227"/>
        <v>325876.68018322648</v>
      </c>
      <c r="X2256" s="17">
        <f t="shared" si="1228"/>
        <v>0</v>
      </c>
      <c r="Y2256" s="2">
        <f t="shared" si="1229"/>
        <v>0</v>
      </c>
      <c r="Z2256" s="72">
        <f t="shared" si="1230"/>
        <v>0</v>
      </c>
      <c r="AA2256" s="2">
        <f t="shared" si="1211"/>
        <v>0</v>
      </c>
      <c r="AB2256" s="12">
        <f t="shared" si="1238"/>
        <v>4.6600000000000003E-2</v>
      </c>
      <c r="AC2256" s="17">
        <f t="shared" si="1231"/>
        <v>17</v>
      </c>
      <c r="AD2256" s="17">
        <v>252</v>
      </c>
      <c r="AE2256" s="13">
        <f t="shared" si="1209"/>
        <v>1.003077328</v>
      </c>
      <c r="AF2256" s="2">
        <f t="shared" si="1212"/>
        <v>1000.0817224800001</v>
      </c>
      <c r="AG2256" s="2">
        <f t="shared" si="1232"/>
        <v>1002.82943247</v>
      </c>
      <c r="AH2256" s="3">
        <f t="shared" si="1233"/>
        <v>0</v>
      </c>
      <c r="AI2256" s="4" t="str">
        <f t="shared" si="1210"/>
        <v>A+J=</v>
      </c>
      <c r="AJ2256" s="11">
        <f t="shared" si="1239"/>
        <v>43418</v>
      </c>
      <c r="AK2256" s="11"/>
      <c r="AL2256" s="4"/>
      <c r="AM2256" s="1"/>
      <c r="AN2256" s="11"/>
      <c r="AO2256" s="1"/>
      <c r="AP2256" s="1"/>
      <c r="AQ2256" s="3"/>
      <c r="AR2256" s="3"/>
      <c r="AS2256" s="6"/>
      <c r="AT2256" s="1"/>
      <c r="AU2256" s="1"/>
      <c r="AV2256" s="1"/>
      <c r="AW2256" s="1"/>
      <c r="AX2256" s="1"/>
      <c r="AY2256" s="1"/>
      <c r="AZ2256" s="1"/>
      <c r="BA2256" s="1"/>
      <c r="BB2256" s="1"/>
    </row>
    <row r="2257" spans="1:54" x14ac:dyDescent="0.2">
      <c r="A2257" s="158">
        <f t="shared" si="1234"/>
        <v>43413</v>
      </c>
      <c r="B2257" s="2">
        <f t="shared" si="1218"/>
        <v>327007.31928597071</v>
      </c>
      <c r="C2257" s="2">
        <f t="shared" si="1235"/>
        <v>224594.24676129001</v>
      </c>
      <c r="D2257" s="2">
        <f>SUM(Y2257:Y$2535)</f>
        <v>17606.734087590001</v>
      </c>
      <c r="E2257" s="73">
        <f t="shared" si="1219"/>
        <v>206987.5126737</v>
      </c>
      <c r="F2257" s="88">
        <f t="shared" si="1214"/>
        <v>5056.5600000000004</v>
      </c>
      <c r="G2257" s="3">
        <f>IF(AND(N2257=1,N2256&gt;1),VLOOKUP(A2256,[1]Plan1!$BK$81:$BM$259,3),G2256)</f>
        <v>5080.83</v>
      </c>
      <c r="H2257" s="11">
        <f t="shared" si="1215"/>
        <v>43328</v>
      </c>
      <c r="I2257" s="11">
        <f t="shared" si="1216"/>
        <v>43359</v>
      </c>
      <c r="J2257" s="12">
        <f t="shared" si="1220"/>
        <v>4.7997057287958445E-3</v>
      </c>
      <c r="K2257" s="11">
        <f t="shared" si="1236"/>
        <v>43418</v>
      </c>
      <c r="L2257" s="11">
        <f t="shared" si="1221"/>
        <v>43418</v>
      </c>
      <c r="M2257" s="1">
        <f t="shared" si="1207"/>
        <v>21</v>
      </c>
      <c r="N2257" s="1">
        <f t="shared" si="1222"/>
        <v>18</v>
      </c>
      <c r="O2257" s="2">
        <f t="shared" si="1223"/>
        <v>1.0041126199999999</v>
      </c>
      <c r="P2257" s="13">
        <f t="shared" si="1217"/>
        <v>0.99910098000000003</v>
      </c>
      <c r="Q2257" s="13">
        <f t="shared" si="1208"/>
        <v>1.4456809608058938</v>
      </c>
      <c r="R2257" s="2">
        <f t="shared" si="1213"/>
        <v>1.45162649</v>
      </c>
      <c r="S2257" s="2">
        <f t="shared" si="1237"/>
        <v>1.44698182</v>
      </c>
      <c r="T2257" s="2">
        <f t="shared" si="1224"/>
        <v>324983.79194018</v>
      </c>
      <c r="U2257" s="2">
        <f t="shared" si="1225"/>
        <v>7869.8900467270178</v>
      </c>
      <c r="V2257" s="2">
        <f t="shared" si="1226"/>
        <v>93481.043822653635</v>
      </c>
      <c r="W2257" s="2">
        <f t="shared" si="1227"/>
        <v>325945.18063067069</v>
      </c>
      <c r="X2257" s="17">
        <f t="shared" si="1228"/>
        <v>0</v>
      </c>
      <c r="Y2257" s="2">
        <f t="shared" si="1229"/>
        <v>0</v>
      </c>
      <c r="Z2257" s="72">
        <f t="shared" si="1230"/>
        <v>0</v>
      </c>
      <c r="AA2257" s="2">
        <f t="shared" si="1211"/>
        <v>0</v>
      </c>
      <c r="AB2257" s="12">
        <f t="shared" si="1238"/>
        <v>4.6600000000000003E-2</v>
      </c>
      <c r="AC2257" s="17">
        <f t="shared" si="1231"/>
        <v>18</v>
      </c>
      <c r="AD2257" s="17">
        <v>252</v>
      </c>
      <c r="AE2257" s="13">
        <f t="shared" si="1209"/>
        <v>1.003258642</v>
      </c>
      <c r="AF2257" s="2">
        <f t="shared" si="1212"/>
        <v>1059.0058337299999</v>
      </c>
      <c r="AG2257" s="2">
        <f t="shared" si="1232"/>
        <v>1062.1386553</v>
      </c>
      <c r="AH2257" s="3">
        <f t="shared" si="1233"/>
        <v>0</v>
      </c>
      <c r="AI2257" s="4" t="str">
        <f t="shared" si="1210"/>
        <v>A+J=</v>
      </c>
      <c r="AJ2257" s="11">
        <f t="shared" si="1239"/>
        <v>43418</v>
      </c>
      <c r="AK2257" s="11"/>
      <c r="AL2257" s="4"/>
      <c r="AM2257" s="1"/>
      <c r="AN2257" s="11"/>
      <c r="AO2257" s="1"/>
      <c r="AP2257" s="1"/>
      <c r="AQ2257" s="3"/>
      <c r="AR2257" s="3"/>
      <c r="AS2257" s="6"/>
      <c r="AT2257" s="1"/>
      <c r="AU2257" s="1"/>
      <c r="AV2257" s="1"/>
      <c r="AW2257" s="1"/>
      <c r="AX2257" s="1"/>
      <c r="AY2257" s="1"/>
      <c r="AZ2257" s="1"/>
      <c r="BA2257" s="1"/>
      <c r="BB2257" s="1"/>
    </row>
    <row r="2258" spans="1:54" x14ac:dyDescent="0.2">
      <c r="A2258" s="158">
        <f t="shared" si="1234"/>
        <v>43414</v>
      </c>
      <c r="B2258" s="2">
        <f t="shared" si="1218"/>
        <v>327135.18292181101</v>
      </c>
      <c r="C2258" s="2">
        <f t="shared" si="1235"/>
        <v>224594.24676129001</v>
      </c>
      <c r="D2258" s="2">
        <f>SUM(Y2258:Y$2535)</f>
        <v>17606.734087590001</v>
      </c>
      <c r="E2258" s="73">
        <f t="shared" si="1219"/>
        <v>206987.5126737</v>
      </c>
      <c r="F2258" s="88">
        <f t="shared" si="1214"/>
        <v>5056.5600000000004</v>
      </c>
      <c r="G2258" s="3">
        <f>IF(AND(N2258=1,N2257&gt;1),VLOOKUP(A2257,[1]Plan1!$BK$81:$BM$259,3),G2257)</f>
        <v>5080.83</v>
      </c>
      <c r="H2258" s="11">
        <f t="shared" si="1215"/>
        <v>43328</v>
      </c>
      <c r="I2258" s="11">
        <f t="shared" si="1216"/>
        <v>43359</v>
      </c>
      <c r="J2258" s="12">
        <f t="shared" si="1220"/>
        <v>4.7997057287958445E-3</v>
      </c>
      <c r="K2258" s="11">
        <f t="shared" si="1236"/>
        <v>43418</v>
      </c>
      <c r="L2258" s="11">
        <f t="shared" si="1221"/>
        <v>43418</v>
      </c>
      <c r="M2258" s="1">
        <f t="shared" si="1207"/>
        <v>21</v>
      </c>
      <c r="N2258" s="1">
        <f t="shared" si="1222"/>
        <v>19</v>
      </c>
      <c r="O2258" s="2">
        <f t="shared" si="1223"/>
        <v>1.0043416000000001</v>
      </c>
      <c r="P2258" s="13">
        <f t="shared" si="1217"/>
        <v>0.99910098000000003</v>
      </c>
      <c r="Q2258" s="13">
        <f t="shared" si="1208"/>
        <v>1.4456809608058938</v>
      </c>
      <c r="R2258" s="2">
        <f t="shared" si="1213"/>
        <v>1.4519575199999999</v>
      </c>
      <c r="S2258" s="2">
        <f t="shared" si="1237"/>
        <v>1.44698182</v>
      </c>
      <c r="T2258" s="2">
        <f t="shared" si="1224"/>
        <v>324983.79194018</v>
      </c>
      <c r="U2258" s="2">
        <f t="shared" si="1225"/>
        <v>7869.8900467270178</v>
      </c>
      <c r="V2258" s="2">
        <f t="shared" si="1226"/>
        <v>93549.562898973993</v>
      </c>
      <c r="W2258" s="2">
        <f t="shared" si="1227"/>
        <v>326013.69970699103</v>
      </c>
      <c r="X2258" s="17">
        <f t="shared" si="1228"/>
        <v>0</v>
      </c>
      <c r="Y2258" s="2">
        <f t="shared" si="1229"/>
        <v>0</v>
      </c>
      <c r="Z2258" s="72">
        <f t="shared" si="1230"/>
        <v>0</v>
      </c>
      <c r="AA2258" s="2">
        <f t="shared" si="1211"/>
        <v>0</v>
      </c>
      <c r="AB2258" s="12">
        <f t="shared" si="1238"/>
        <v>4.6600000000000003E-2</v>
      </c>
      <c r="AC2258" s="17">
        <f t="shared" si="1231"/>
        <v>19</v>
      </c>
      <c r="AD2258" s="17">
        <v>252</v>
      </c>
      <c r="AE2258" s="13">
        <f t="shared" si="1209"/>
        <v>1.003439988</v>
      </c>
      <c r="AF2258" s="2">
        <f t="shared" si="1212"/>
        <v>1117.94034446</v>
      </c>
      <c r="AG2258" s="2">
        <f t="shared" si="1232"/>
        <v>1121.4832148200001</v>
      </c>
      <c r="AH2258" s="3">
        <f t="shared" si="1233"/>
        <v>0</v>
      </c>
      <c r="AI2258" s="4" t="str">
        <f t="shared" si="1210"/>
        <v>A+J=</v>
      </c>
      <c r="AJ2258" s="11">
        <f t="shared" si="1239"/>
        <v>43418</v>
      </c>
      <c r="AK2258" s="11"/>
      <c r="AL2258" s="4"/>
      <c r="AM2258" s="1"/>
      <c r="AN2258" s="11"/>
      <c r="AO2258" s="1"/>
      <c r="AP2258" s="1"/>
      <c r="AQ2258" s="3"/>
      <c r="AR2258" s="3"/>
      <c r="AS2258" s="6"/>
      <c r="AT2258" s="1"/>
      <c r="AU2258" s="1"/>
      <c r="AV2258" s="1"/>
      <c r="AW2258" s="1"/>
      <c r="AX2258" s="1"/>
      <c r="AY2258" s="1"/>
      <c r="AZ2258" s="1"/>
      <c r="BA2258" s="1"/>
      <c r="BB2258" s="1"/>
    </row>
    <row r="2259" spans="1:54" x14ac:dyDescent="0.2">
      <c r="A2259" s="158">
        <f t="shared" si="1234"/>
        <v>43415</v>
      </c>
      <c r="B2259" s="2">
        <f t="shared" si="1218"/>
        <v>327135.18292181101</v>
      </c>
      <c r="C2259" s="2">
        <f t="shared" si="1235"/>
        <v>224594.24676129001</v>
      </c>
      <c r="D2259" s="2">
        <f>SUM(Y2259:Y$2535)</f>
        <v>17606.734087590001</v>
      </c>
      <c r="E2259" s="73">
        <f t="shared" si="1219"/>
        <v>206987.5126737</v>
      </c>
      <c r="F2259" s="88">
        <f t="shared" si="1214"/>
        <v>5056.5600000000004</v>
      </c>
      <c r="G2259" s="3">
        <f>IF(AND(N2259=1,N2258&gt;1),VLOOKUP(A2258,[1]Plan1!$BK$81:$BM$259,3),G2258)</f>
        <v>5080.83</v>
      </c>
      <c r="H2259" s="11">
        <f t="shared" si="1215"/>
        <v>43328</v>
      </c>
      <c r="I2259" s="11">
        <f t="shared" si="1216"/>
        <v>43359</v>
      </c>
      <c r="J2259" s="12">
        <f t="shared" si="1220"/>
        <v>4.7997057287958445E-3</v>
      </c>
      <c r="K2259" s="11">
        <f t="shared" si="1236"/>
        <v>43418</v>
      </c>
      <c r="L2259" s="11">
        <f t="shared" si="1221"/>
        <v>43418</v>
      </c>
      <c r="M2259" s="1">
        <f t="shared" si="1207"/>
        <v>21</v>
      </c>
      <c r="N2259" s="1">
        <f t="shared" si="1222"/>
        <v>19</v>
      </c>
      <c r="O2259" s="2">
        <f t="shared" si="1223"/>
        <v>1.0043416000000001</v>
      </c>
      <c r="P2259" s="13">
        <f t="shared" si="1217"/>
        <v>0.99910098000000003</v>
      </c>
      <c r="Q2259" s="13">
        <f t="shared" si="1208"/>
        <v>1.4456809608058938</v>
      </c>
      <c r="R2259" s="2">
        <f t="shared" si="1213"/>
        <v>1.4519575199999999</v>
      </c>
      <c r="S2259" s="2">
        <f t="shared" si="1237"/>
        <v>1.44698182</v>
      </c>
      <c r="T2259" s="2">
        <f t="shared" si="1224"/>
        <v>324983.79194018</v>
      </c>
      <c r="U2259" s="2">
        <f t="shared" si="1225"/>
        <v>7869.8900467270178</v>
      </c>
      <c r="V2259" s="2">
        <f t="shared" si="1226"/>
        <v>93549.562898973993</v>
      </c>
      <c r="W2259" s="2">
        <f t="shared" si="1227"/>
        <v>326013.69970699103</v>
      </c>
      <c r="X2259" s="17">
        <f t="shared" si="1228"/>
        <v>0</v>
      </c>
      <c r="Y2259" s="2">
        <f t="shared" si="1229"/>
        <v>0</v>
      </c>
      <c r="Z2259" s="72">
        <f t="shared" si="1230"/>
        <v>0</v>
      </c>
      <c r="AA2259" s="2">
        <f t="shared" si="1211"/>
        <v>0</v>
      </c>
      <c r="AB2259" s="12">
        <f t="shared" si="1238"/>
        <v>4.6600000000000003E-2</v>
      </c>
      <c r="AC2259" s="17">
        <f t="shared" si="1231"/>
        <v>19</v>
      </c>
      <c r="AD2259" s="17">
        <v>252</v>
      </c>
      <c r="AE2259" s="13">
        <f t="shared" si="1209"/>
        <v>1.003439988</v>
      </c>
      <c r="AF2259" s="2">
        <f t="shared" si="1212"/>
        <v>1117.94034446</v>
      </c>
      <c r="AG2259" s="2">
        <f t="shared" si="1232"/>
        <v>1121.4832148200001</v>
      </c>
      <c r="AH2259" s="3">
        <f t="shared" si="1233"/>
        <v>0</v>
      </c>
      <c r="AI2259" s="4" t="str">
        <f t="shared" si="1210"/>
        <v>A+J=</v>
      </c>
      <c r="AJ2259" s="11">
        <f t="shared" si="1239"/>
        <v>43418</v>
      </c>
      <c r="AK2259" s="11"/>
      <c r="AL2259" s="4"/>
      <c r="AM2259" s="1"/>
      <c r="AN2259" s="11"/>
      <c r="AO2259" s="1"/>
      <c r="AP2259" s="1"/>
      <c r="AQ2259" s="3"/>
      <c r="AR2259" s="3"/>
      <c r="AS2259" s="6"/>
      <c r="AT2259" s="1"/>
      <c r="AU2259" s="1"/>
      <c r="AV2259" s="1"/>
      <c r="AW2259" s="1"/>
      <c r="AX2259" s="1"/>
      <c r="AY2259" s="1"/>
      <c r="AZ2259" s="1"/>
      <c r="BA2259" s="1"/>
      <c r="BB2259" s="1"/>
    </row>
    <row r="2260" spans="1:54" x14ac:dyDescent="0.2">
      <c r="A2260" s="158">
        <f t="shared" si="1234"/>
        <v>43416</v>
      </c>
      <c r="B2260" s="2">
        <f t="shared" si="1218"/>
        <v>327135.18292181101</v>
      </c>
      <c r="C2260" s="2">
        <f t="shared" si="1235"/>
        <v>224594.24676129001</v>
      </c>
      <c r="D2260" s="2">
        <f>SUM(Y2260:Y$2535)</f>
        <v>17606.734087590001</v>
      </c>
      <c r="E2260" s="73">
        <f t="shared" si="1219"/>
        <v>206987.5126737</v>
      </c>
      <c r="F2260" s="88">
        <f t="shared" si="1214"/>
        <v>5056.5600000000004</v>
      </c>
      <c r="G2260" s="3">
        <f>IF(AND(N2260=1,N2259&gt;1),VLOOKUP(A2259,[1]Plan1!$BK$81:$BM$259,3),G2259)</f>
        <v>5080.83</v>
      </c>
      <c r="H2260" s="11">
        <f t="shared" si="1215"/>
        <v>43328</v>
      </c>
      <c r="I2260" s="11">
        <f t="shared" si="1216"/>
        <v>43359</v>
      </c>
      <c r="J2260" s="12">
        <f t="shared" si="1220"/>
        <v>4.7997057287958445E-3</v>
      </c>
      <c r="K2260" s="11">
        <f t="shared" si="1236"/>
        <v>43418</v>
      </c>
      <c r="L2260" s="11">
        <f t="shared" si="1221"/>
        <v>43418</v>
      </c>
      <c r="M2260" s="1">
        <f t="shared" si="1207"/>
        <v>21</v>
      </c>
      <c r="N2260" s="1">
        <f t="shared" si="1222"/>
        <v>19</v>
      </c>
      <c r="O2260" s="2">
        <f t="shared" si="1223"/>
        <v>1.0043416000000001</v>
      </c>
      <c r="P2260" s="13">
        <f t="shared" si="1217"/>
        <v>0.99910098000000003</v>
      </c>
      <c r="Q2260" s="13">
        <f t="shared" si="1208"/>
        <v>1.4456809608058938</v>
      </c>
      <c r="R2260" s="2">
        <f t="shared" si="1213"/>
        <v>1.4519575199999999</v>
      </c>
      <c r="S2260" s="2">
        <f t="shared" si="1237"/>
        <v>1.44698182</v>
      </c>
      <c r="T2260" s="2">
        <f t="shared" si="1224"/>
        <v>324983.79194018</v>
      </c>
      <c r="U2260" s="2">
        <f t="shared" si="1225"/>
        <v>7869.8900467270178</v>
      </c>
      <c r="V2260" s="2">
        <f t="shared" si="1226"/>
        <v>93549.562898973993</v>
      </c>
      <c r="W2260" s="2">
        <f t="shared" si="1227"/>
        <v>326013.69970699103</v>
      </c>
      <c r="X2260" s="17">
        <f t="shared" si="1228"/>
        <v>0</v>
      </c>
      <c r="Y2260" s="2">
        <f t="shared" si="1229"/>
        <v>0</v>
      </c>
      <c r="Z2260" s="72">
        <f t="shared" si="1230"/>
        <v>0</v>
      </c>
      <c r="AA2260" s="2">
        <f t="shared" si="1211"/>
        <v>0</v>
      </c>
      <c r="AB2260" s="12">
        <f t="shared" si="1238"/>
        <v>4.6600000000000003E-2</v>
      </c>
      <c r="AC2260" s="17">
        <f t="shared" si="1231"/>
        <v>19</v>
      </c>
      <c r="AD2260" s="17">
        <v>252</v>
      </c>
      <c r="AE2260" s="13">
        <f t="shared" si="1209"/>
        <v>1.003439988</v>
      </c>
      <c r="AF2260" s="2">
        <f t="shared" si="1212"/>
        <v>1117.94034446</v>
      </c>
      <c r="AG2260" s="2">
        <f t="shared" si="1232"/>
        <v>1121.4832148200001</v>
      </c>
      <c r="AH2260" s="3">
        <f t="shared" si="1233"/>
        <v>0</v>
      </c>
      <c r="AI2260" s="4" t="str">
        <f t="shared" si="1210"/>
        <v>A+J=</v>
      </c>
      <c r="AJ2260" s="11">
        <f t="shared" si="1239"/>
        <v>43418</v>
      </c>
      <c r="AK2260" s="11"/>
      <c r="AL2260" s="4"/>
      <c r="AM2260" s="1"/>
      <c r="AN2260" s="11"/>
      <c r="AO2260" s="1"/>
      <c r="AP2260" s="1"/>
      <c r="AQ2260" s="3"/>
      <c r="AR2260" s="3"/>
      <c r="AS2260" s="6"/>
      <c r="AT2260" s="1"/>
      <c r="AU2260" s="1"/>
      <c r="AV2260" s="1"/>
      <c r="AW2260" s="1"/>
      <c r="AX2260" s="1"/>
      <c r="AY2260" s="1"/>
      <c r="AZ2260" s="1"/>
      <c r="BA2260" s="1"/>
      <c r="BB2260" s="1"/>
    </row>
    <row r="2261" spans="1:54" x14ac:dyDescent="0.2">
      <c r="A2261" s="158">
        <f t="shared" si="1234"/>
        <v>43417</v>
      </c>
      <c r="B2261" s="2">
        <f t="shared" si="1218"/>
        <v>327263.09496000223</v>
      </c>
      <c r="C2261" s="2">
        <f t="shared" si="1235"/>
        <v>224594.24676129001</v>
      </c>
      <c r="D2261" s="2">
        <f>SUM(Y2261:Y$2535)</f>
        <v>17606.734087590001</v>
      </c>
      <c r="E2261" s="73">
        <f t="shared" si="1219"/>
        <v>206987.5126737</v>
      </c>
      <c r="F2261" s="88">
        <f t="shared" si="1214"/>
        <v>5056.5600000000004</v>
      </c>
      <c r="G2261" s="3">
        <f>IF(AND(N2261=1,N2260&gt;1),VLOOKUP(A2260,[1]Plan1!$BK$81:$BM$259,3),G2260)</f>
        <v>5080.83</v>
      </c>
      <c r="H2261" s="11">
        <f t="shared" si="1215"/>
        <v>43328</v>
      </c>
      <c r="I2261" s="11">
        <f t="shared" si="1216"/>
        <v>43359</v>
      </c>
      <c r="J2261" s="12">
        <f t="shared" si="1220"/>
        <v>4.7997057287958445E-3</v>
      </c>
      <c r="K2261" s="11">
        <f t="shared" si="1236"/>
        <v>43418</v>
      </c>
      <c r="L2261" s="11">
        <f t="shared" si="1221"/>
        <v>43418</v>
      </c>
      <c r="M2261" s="1">
        <f t="shared" si="1207"/>
        <v>21</v>
      </c>
      <c r="N2261" s="1">
        <f t="shared" si="1222"/>
        <v>20</v>
      </c>
      <c r="O2261" s="2">
        <f t="shared" si="1223"/>
        <v>1.00457062</v>
      </c>
      <c r="P2261" s="13">
        <f t="shared" si="1217"/>
        <v>0.99910098000000003</v>
      </c>
      <c r="Q2261" s="13">
        <f t="shared" si="1208"/>
        <v>1.4456809608058938</v>
      </c>
      <c r="R2261" s="2">
        <f t="shared" si="1213"/>
        <v>1.4522886100000001</v>
      </c>
      <c r="S2261" s="2">
        <f t="shared" si="1237"/>
        <v>1.44698182</v>
      </c>
      <c r="T2261" s="2">
        <f t="shared" si="1224"/>
        <v>324983.79194018</v>
      </c>
      <c r="U2261" s="2">
        <f t="shared" si="1225"/>
        <v>7869.8900467270178</v>
      </c>
      <c r="V2261" s="2">
        <f t="shared" si="1226"/>
        <v>93618.094394545173</v>
      </c>
      <c r="W2261" s="2">
        <f t="shared" si="1227"/>
        <v>326082.23120256222</v>
      </c>
      <c r="X2261" s="17">
        <f t="shared" si="1228"/>
        <v>0</v>
      </c>
      <c r="Y2261" s="2">
        <f t="shared" si="1229"/>
        <v>0</v>
      </c>
      <c r="Z2261" s="72">
        <f t="shared" si="1230"/>
        <v>0</v>
      </c>
      <c r="AA2261" s="2">
        <f t="shared" si="1211"/>
        <v>0</v>
      </c>
      <c r="AB2261" s="12">
        <f t="shared" si="1238"/>
        <v>4.6600000000000003E-2</v>
      </c>
      <c r="AC2261" s="17">
        <f t="shared" si="1231"/>
        <v>20</v>
      </c>
      <c r="AD2261" s="17">
        <v>252</v>
      </c>
      <c r="AE2261" s="13">
        <f t="shared" si="1209"/>
        <v>1.0036213679999999</v>
      </c>
      <c r="AF2261" s="2">
        <f t="shared" si="1212"/>
        <v>1176.8859046499999</v>
      </c>
      <c r="AG2261" s="2">
        <f t="shared" si="1232"/>
        <v>1180.86375744</v>
      </c>
      <c r="AH2261" s="3">
        <f t="shared" si="1233"/>
        <v>0</v>
      </c>
      <c r="AI2261" s="4" t="str">
        <f t="shared" si="1210"/>
        <v>A+J=</v>
      </c>
      <c r="AJ2261" s="11">
        <f t="shared" si="1239"/>
        <v>43418</v>
      </c>
      <c r="AK2261" s="11"/>
      <c r="AL2261" s="4"/>
      <c r="AM2261" s="1"/>
      <c r="AN2261" s="11"/>
      <c r="AO2261" s="1"/>
      <c r="AP2261" s="1"/>
      <c r="AQ2261" s="3"/>
      <c r="AR2261" s="3"/>
      <c r="AS2261" s="6"/>
      <c r="AT2261" s="1"/>
      <c r="AU2261" s="1"/>
      <c r="AV2261" s="1"/>
      <c r="AW2261" s="1"/>
      <c r="AX2261" s="1"/>
      <c r="AY2261" s="1"/>
      <c r="AZ2261" s="1"/>
      <c r="BA2261" s="1"/>
      <c r="BB2261" s="1"/>
    </row>
    <row r="2262" spans="1:54" x14ac:dyDescent="0.2">
      <c r="A2262" s="158">
        <f t="shared" si="1234"/>
        <v>43418</v>
      </c>
      <c r="B2262" s="2">
        <f t="shared" si="1218"/>
        <v>327391.06099521945</v>
      </c>
      <c r="C2262" s="2">
        <f t="shared" si="1235"/>
        <v>224594.24676129001</v>
      </c>
      <c r="D2262" s="2">
        <f>SUM(Y2262:Y$2535)</f>
        <v>17606.734087590001</v>
      </c>
      <c r="E2262" s="73">
        <f t="shared" si="1219"/>
        <v>206987.5126737</v>
      </c>
      <c r="F2262" s="88">
        <f t="shared" si="1214"/>
        <v>5056.5600000000004</v>
      </c>
      <c r="G2262" s="3">
        <f>IF(AND(N2262=1,N2261&gt;1),VLOOKUP(A2261,[1]Plan1!$BK$81:$BM$259,3),G2261)</f>
        <v>5080.83</v>
      </c>
      <c r="H2262" s="11">
        <f t="shared" si="1215"/>
        <v>43328</v>
      </c>
      <c r="I2262" s="11">
        <f t="shared" si="1216"/>
        <v>43359</v>
      </c>
      <c r="J2262" s="12">
        <f t="shared" si="1220"/>
        <v>4.7997057287958445E-3</v>
      </c>
      <c r="K2262" s="11">
        <f t="shared" si="1236"/>
        <v>43448</v>
      </c>
      <c r="L2262" s="11">
        <f t="shared" si="1221"/>
        <v>43418</v>
      </c>
      <c r="M2262" s="1">
        <f t="shared" si="1207"/>
        <v>21</v>
      </c>
      <c r="N2262" s="1">
        <f t="shared" si="1222"/>
        <v>21</v>
      </c>
      <c r="O2262" s="2">
        <f t="shared" si="1223"/>
        <v>1.0047997</v>
      </c>
      <c r="P2262" s="13">
        <f t="shared" si="1217"/>
        <v>0.99910098000000003</v>
      </c>
      <c r="Q2262" s="13">
        <f t="shared" si="1208"/>
        <v>1.4456809608058938</v>
      </c>
      <c r="R2262" s="2">
        <f t="shared" si="1213"/>
        <v>1.45261979</v>
      </c>
      <c r="S2262" s="2">
        <f t="shared" si="1237"/>
        <v>1.44698182</v>
      </c>
      <c r="T2262" s="2">
        <f t="shared" si="1224"/>
        <v>324983.79194018</v>
      </c>
      <c r="U2262" s="2">
        <f t="shared" si="1225"/>
        <v>7869.8900467270178</v>
      </c>
      <c r="V2262" s="2">
        <f t="shared" si="1226"/>
        <v>93686.644518992427</v>
      </c>
      <c r="W2262" s="2">
        <f t="shared" si="1227"/>
        <v>326150.78132700943</v>
      </c>
      <c r="X2262" s="17">
        <f t="shared" si="1228"/>
        <v>74</v>
      </c>
      <c r="Y2262" s="2">
        <f t="shared" si="1229"/>
        <v>1722.5637565500001</v>
      </c>
      <c r="Z2262" s="72">
        <f t="shared" si="1230"/>
        <v>7.66967E-3</v>
      </c>
      <c r="AA2262" s="2">
        <f t="shared" si="1211"/>
        <v>2492.5184395199999</v>
      </c>
      <c r="AB2262" s="12">
        <f t="shared" si="1238"/>
        <v>4.6600000000000003E-2</v>
      </c>
      <c r="AC2262" s="17">
        <f t="shared" si="1231"/>
        <v>21</v>
      </c>
      <c r="AD2262" s="17">
        <v>252</v>
      </c>
      <c r="AE2262" s="13">
        <f t="shared" si="1209"/>
        <v>1.00380278</v>
      </c>
      <c r="AF2262" s="2">
        <f t="shared" si="1212"/>
        <v>1235.8418643099999</v>
      </c>
      <c r="AG2262" s="2">
        <f t="shared" si="1232"/>
        <v>1240.27966821</v>
      </c>
      <c r="AH2262" s="3">
        <f t="shared" si="1233"/>
        <v>3728.3603038299998</v>
      </c>
      <c r="AI2262" s="4" t="str">
        <f t="shared" si="1210"/>
        <v>A+J=</v>
      </c>
      <c r="AJ2262" s="11">
        <f t="shared" si="1239"/>
        <v>43418</v>
      </c>
      <c r="AK2262" s="11"/>
      <c r="AL2262" s="4"/>
      <c r="AM2262" s="1"/>
      <c r="AN2262" s="11"/>
      <c r="AO2262" s="1"/>
      <c r="AP2262" s="1"/>
      <c r="AQ2262" s="3"/>
      <c r="AR2262" s="3"/>
      <c r="AS2262" s="6"/>
      <c r="AT2262" s="1"/>
      <c r="AU2262" s="1"/>
      <c r="AV2262" s="1"/>
      <c r="AW2262" s="1"/>
      <c r="AX2262" s="1"/>
      <c r="AY2262" s="1"/>
      <c r="AZ2262" s="1"/>
      <c r="BA2262" s="1"/>
      <c r="BB2262" s="1"/>
    </row>
    <row r="2263" spans="1:54" x14ac:dyDescent="0.2">
      <c r="A2263" s="158">
        <f t="shared" si="1234"/>
        <v>43419</v>
      </c>
      <c r="B2263" s="2">
        <f t="shared" si="1218"/>
        <v>323781.06036919664</v>
      </c>
      <c r="C2263" s="2">
        <f t="shared" si="1235"/>
        <v>222871.68300474001</v>
      </c>
      <c r="D2263" s="2">
        <f>SUM(Y2263:Y$2535)</f>
        <v>15884.170331040001</v>
      </c>
      <c r="E2263" s="73">
        <f t="shared" si="1219"/>
        <v>206987.51267370002</v>
      </c>
      <c r="F2263" s="88">
        <f t="shared" si="1214"/>
        <v>5080.83</v>
      </c>
      <c r="G2263" s="3">
        <f>IF(AND(N2263=1,N2262&gt;1),VLOOKUP(A2262,[1]Plan1!$BK$81:$BM$259,3),G2262)</f>
        <v>5103.6899999999996</v>
      </c>
      <c r="H2263" s="11">
        <f t="shared" si="1215"/>
        <v>43358</v>
      </c>
      <c r="I2263" s="11">
        <f t="shared" si="1216"/>
        <v>43388</v>
      </c>
      <c r="J2263" s="12">
        <f t="shared" si="1220"/>
        <v>4.4992648838870775E-3</v>
      </c>
      <c r="K2263" s="11">
        <f t="shared" si="1236"/>
        <v>43448</v>
      </c>
      <c r="L2263" s="11">
        <f t="shared" si="1221"/>
        <v>43448</v>
      </c>
      <c r="M2263" s="1">
        <f t="shared" ref="M2263:M2326" si="1240">IF(L2263=L2262,M2262,NETWORKDAYS(L2262,L2263,$AN$194:$AN$348)-1)</f>
        <v>21</v>
      </c>
      <c r="N2263" s="1">
        <f t="shared" si="1222"/>
        <v>1</v>
      </c>
      <c r="O2263" s="2">
        <f t="shared" si="1223"/>
        <v>1.0002137900000001</v>
      </c>
      <c r="P2263" s="13">
        <f t="shared" si="1217"/>
        <v>1.0047997</v>
      </c>
      <c r="Q2263" s="13">
        <f t="shared" si="1208"/>
        <v>1.4526197957134739</v>
      </c>
      <c r="R2263" s="2">
        <f t="shared" si="1213"/>
        <v>1.4529303499999999</v>
      </c>
      <c r="S2263" s="2">
        <f t="shared" si="1237"/>
        <v>1.44698182</v>
      </c>
      <c r="T2263" s="2">
        <f t="shared" si="1224"/>
        <v>322491.27350066003</v>
      </c>
      <c r="U2263" s="2">
        <f t="shared" si="1225"/>
        <v>7099.9353637582617</v>
      </c>
      <c r="V2263" s="2">
        <f t="shared" si="1226"/>
        <v>93750.926560928376</v>
      </c>
      <c r="W2263" s="2">
        <f t="shared" si="1227"/>
        <v>323722.54492942663</v>
      </c>
      <c r="X2263" s="17">
        <f t="shared" si="1228"/>
        <v>0</v>
      </c>
      <c r="Y2263" s="2">
        <f t="shared" si="1229"/>
        <v>0</v>
      </c>
      <c r="Z2263" s="72">
        <f t="shared" si="1230"/>
        <v>0</v>
      </c>
      <c r="AA2263" s="2">
        <f t="shared" si="1211"/>
        <v>0</v>
      </c>
      <c r="AB2263" s="12">
        <f t="shared" si="1238"/>
        <v>4.6600000000000003E-2</v>
      </c>
      <c r="AC2263" s="17">
        <f t="shared" si="1231"/>
        <v>1</v>
      </c>
      <c r="AD2263" s="17">
        <v>252</v>
      </c>
      <c r="AE2263" s="13">
        <f t="shared" si="1209"/>
        <v>1.0001807579999999</v>
      </c>
      <c r="AF2263" s="2">
        <f t="shared" si="1212"/>
        <v>58.292877609999998</v>
      </c>
      <c r="AG2263" s="2">
        <f t="shared" si="1232"/>
        <v>58.51543977</v>
      </c>
      <c r="AH2263" s="3">
        <f t="shared" si="1233"/>
        <v>0</v>
      </c>
      <c r="AI2263" s="4" t="str">
        <f t="shared" si="1210"/>
        <v>A+J=</v>
      </c>
      <c r="AJ2263" s="11">
        <f t="shared" si="1239"/>
        <v>43448</v>
      </c>
      <c r="AK2263" s="11"/>
      <c r="AL2263" s="4"/>
      <c r="AM2263" s="1"/>
      <c r="AN2263" s="11"/>
      <c r="AO2263" s="1"/>
      <c r="AP2263" s="1"/>
      <c r="AQ2263" s="3"/>
      <c r="AR2263" s="3"/>
      <c r="AS2263" s="6"/>
      <c r="AT2263" s="1"/>
      <c r="AU2263" s="1"/>
      <c r="AV2263" s="1"/>
      <c r="AW2263" s="1"/>
      <c r="AX2263" s="1"/>
      <c r="AY2263" s="1"/>
      <c r="AZ2263" s="1"/>
      <c r="BA2263" s="1"/>
      <c r="BB2263" s="1"/>
    </row>
    <row r="2264" spans="1:54" x14ac:dyDescent="0.2">
      <c r="A2264" s="158">
        <f t="shared" si="1234"/>
        <v>43420</v>
      </c>
      <c r="B2264" s="2">
        <f t="shared" si="1218"/>
        <v>323781.06036919664</v>
      </c>
      <c r="C2264" s="2">
        <f t="shared" si="1235"/>
        <v>222871.68300474001</v>
      </c>
      <c r="D2264" s="2">
        <f>SUM(Y2264:Y$2535)</f>
        <v>15884.170331040001</v>
      </c>
      <c r="E2264" s="73">
        <f t="shared" si="1219"/>
        <v>206987.51267370002</v>
      </c>
      <c r="F2264" s="88">
        <f t="shared" si="1214"/>
        <v>5080.83</v>
      </c>
      <c r="G2264" s="3">
        <f>IF(AND(N2264=1,N2263&gt;1),VLOOKUP(A2263,[1]Plan1!$BK$81:$BM$259,3),G2263)</f>
        <v>5103.6899999999996</v>
      </c>
      <c r="H2264" s="11">
        <f t="shared" si="1215"/>
        <v>43358</v>
      </c>
      <c r="I2264" s="11">
        <f t="shared" si="1216"/>
        <v>43388</v>
      </c>
      <c r="J2264" s="12">
        <f t="shared" si="1220"/>
        <v>4.4992648838870775E-3</v>
      </c>
      <c r="K2264" s="11">
        <f t="shared" si="1236"/>
        <v>43448</v>
      </c>
      <c r="L2264" s="11">
        <f t="shared" si="1221"/>
        <v>43448</v>
      </c>
      <c r="M2264" s="1">
        <f t="shared" si="1240"/>
        <v>21</v>
      </c>
      <c r="N2264" s="1">
        <f t="shared" si="1222"/>
        <v>1</v>
      </c>
      <c r="O2264" s="2">
        <f t="shared" si="1223"/>
        <v>1.0002137900000001</v>
      </c>
      <c r="P2264" s="13">
        <f t="shared" si="1217"/>
        <v>1.0047997</v>
      </c>
      <c r="Q2264" s="13">
        <f t="shared" si="1208"/>
        <v>1.4526197957134739</v>
      </c>
      <c r="R2264" s="2">
        <f t="shared" si="1213"/>
        <v>1.4529303499999999</v>
      </c>
      <c r="S2264" s="2">
        <f t="shared" si="1237"/>
        <v>1.44698182</v>
      </c>
      <c r="T2264" s="2">
        <f t="shared" si="1224"/>
        <v>322491.27350066003</v>
      </c>
      <c r="U2264" s="2">
        <f t="shared" si="1225"/>
        <v>7099.9353637582617</v>
      </c>
      <c r="V2264" s="2">
        <f t="shared" si="1226"/>
        <v>93750.926560928376</v>
      </c>
      <c r="W2264" s="2">
        <f t="shared" si="1227"/>
        <v>323722.54492942663</v>
      </c>
      <c r="X2264" s="17">
        <f t="shared" si="1228"/>
        <v>0</v>
      </c>
      <c r="Y2264" s="2">
        <f t="shared" si="1229"/>
        <v>0</v>
      </c>
      <c r="Z2264" s="72">
        <f t="shared" si="1230"/>
        <v>0</v>
      </c>
      <c r="AA2264" s="2">
        <f t="shared" si="1211"/>
        <v>0</v>
      </c>
      <c r="AB2264" s="12">
        <f t="shared" si="1238"/>
        <v>4.6600000000000003E-2</v>
      </c>
      <c r="AC2264" s="17">
        <f t="shared" si="1231"/>
        <v>1</v>
      </c>
      <c r="AD2264" s="17">
        <v>252</v>
      </c>
      <c r="AE2264" s="13">
        <f t="shared" si="1209"/>
        <v>1.0001807579999999</v>
      </c>
      <c r="AF2264" s="2">
        <f t="shared" si="1212"/>
        <v>58.292877609999998</v>
      </c>
      <c r="AG2264" s="2">
        <f t="shared" si="1232"/>
        <v>58.51543977</v>
      </c>
      <c r="AH2264" s="3">
        <f t="shared" si="1233"/>
        <v>0</v>
      </c>
      <c r="AI2264" s="4" t="str">
        <f t="shared" si="1210"/>
        <v>A+J=</v>
      </c>
      <c r="AJ2264" s="11">
        <f t="shared" si="1239"/>
        <v>43448</v>
      </c>
      <c r="AK2264" s="11"/>
      <c r="AL2264" s="4"/>
      <c r="AM2264" s="1"/>
      <c r="AN2264" s="11"/>
      <c r="AO2264" s="1"/>
      <c r="AP2264" s="1"/>
      <c r="AQ2264" s="3"/>
      <c r="AR2264" s="3"/>
      <c r="AS2264" s="6"/>
      <c r="AT2264" s="1"/>
      <c r="AU2264" s="1"/>
      <c r="AV2264" s="1"/>
      <c r="AW2264" s="1"/>
      <c r="AX2264" s="1"/>
      <c r="AY2264" s="1"/>
      <c r="AZ2264" s="1"/>
      <c r="BA2264" s="1"/>
      <c r="BB2264" s="1"/>
    </row>
    <row r="2265" spans="1:54" x14ac:dyDescent="0.2">
      <c r="A2265" s="158">
        <f t="shared" si="1234"/>
        <v>43421</v>
      </c>
      <c r="B2265" s="2">
        <f t="shared" si="1218"/>
        <v>323903.90387481335</v>
      </c>
      <c r="C2265" s="2">
        <f t="shared" si="1235"/>
        <v>222871.68300474001</v>
      </c>
      <c r="D2265" s="2">
        <f>SUM(Y2265:Y$2535)</f>
        <v>15884.170331040001</v>
      </c>
      <c r="E2265" s="73">
        <f t="shared" si="1219"/>
        <v>206987.51267370002</v>
      </c>
      <c r="F2265" s="88">
        <f t="shared" si="1214"/>
        <v>5080.83</v>
      </c>
      <c r="G2265" s="3">
        <f>IF(AND(N2265=1,N2264&gt;1),VLOOKUP(A2264,[1]Plan1!$BK$81:$BM$259,3),G2264)</f>
        <v>5103.6899999999996</v>
      </c>
      <c r="H2265" s="11">
        <f t="shared" si="1215"/>
        <v>43358</v>
      </c>
      <c r="I2265" s="11">
        <f t="shared" si="1216"/>
        <v>43388</v>
      </c>
      <c r="J2265" s="12">
        <f t="shared" si="1220"/>
        <v>4.4992648838870775E-3</v>
      </c>
      <c r="K2265" s="11">
        <f t="shared" si="1236"/>
        <v>43448</v>
      </c>
      <c r="L2265" s="11">
        <f t="shared" si="1221"/>
        <v>43448</v>
      </c>
      <c r="M2265" s="1">
        <f t="shared" si="1240"/>
        <v>21</v>
      </c>
      <c r="N2265" s="1">
        <f t="shared" si="1222"/>
        <v>2</v>
      </c>
      <c r="O2265" s="2">
        <f t="shared" si="1223"/>
        <v>1.0004276299999999</v>
      </c>
      <c r="P2265" s="13">
        <f t="shared" si="1217"/>
        <v>1.0047997</v>
      </c>
      <c r="Q2265" s="13">
        <f t="shared" si="1208"/>
        <v>1.4526197957134739</v>
      </c>
      <c r="R2265" s="2">
        <f t="shared" si="1213"/>
        <v>1.45324097</v>
      </c>
      <c r="S2265" s="2">
        <f t="shared" si="1237"/>
        <v>1.44698182</v>
      </c>
      <c r="T2265" s="2">
        <f t="shared" si="1224"/>
        <v>322491.27350066003</v>
      </c>
      <c r="U2265" s="2">
        <f t="shared" si="1225"/>
        <v>7099.9353637582617</v>
      </c>
      <c r="V2265" s="2">
        <f t="shared" si="1226"/>
        <v>93815.221022115089</v>
      </c>
      <c r="W2265" s="2">
        <f t="shared" si="1227"/>
        <v>323786.83939061337</v>
      </c>
      <c r="X2265" s="17">
        <f t="shared" si="1228"/>
        <v>0</v>
      </c>
      <c r="Y2265" s="2">
        <f t="shared" si="1229"/>
        <v>0</v>
      </c>
      <c r="Z2265" s="72">
        <f t="shared" si="1230"/>
        <v>0</v>
      </c>
      <c r="AA2265" s="2">
        <f t="shared" si="1211"/>
        <v>0</v>
      </c>
      <c r="AB2265" s="12">
        <f t="shared" si="1238"/>
        <v>4.6600000000000003E-2</v>
      </c>
      <c r="AC2265" s="17">
        <f t="shared" si="1231"/>
        <v>2</v>
      </c>
      <c r="AD2265" s="17">
        <v>252</v>
      </c>
      <c r="AE2265" s="13">
        <f t="shared" si="1209"/>
        <v>1.0003615480000001</v>
      </c>
      <c r="AF2265" s="2">
        <f t="shared" si="1212"/>
        <v>116.59607495</v>
      </c>
      <c r="AG2265" s="2">
        <f t="shared" si="1232"/>
        <v>117.0644842</v>
      </c>
      <c r="AH2265" s="3">
        <f t="shared" si="1233"/>
        <v>0</v>
      </c>
      <c r="AI2265" s="4" t="str">
        <f t="shared" si="1210"/>
        <v>A+J=</v>
      </c>
      <c r="AJ2265" s="11">
        <f t="shared" si="1239"/>
        <v>43448</v>
      </c>
      <c r="AK2265" s="11"/>
      <c r="AL2265" s="4"/>
      <c r="AM2265" s="1"/>
      <c r="AN2265" s="11"/>
      <c r="AO2265" s="1"/>
      <c r="AP2265" s="1"/>
      <c r="AQ2265" s="3"/>
      <c r="AR2265" s="3"/>
      <c r="AS2265" s="6"/>
      <c r="AT2265" s="1"/>
      <c r="AU2265" s="1"/>
      <c r="AV2265" s="1"/>
      <c r="AW2265" s="1"/>
      <c r="AX2265" s="1"/>
      <c r="AY2265" s="1"/>
      <c r="AZ2265" s="1"/>
      <c r="BA2265" s="1"/>
      <c r="BB2265" s="1"/>
    </row>
    <row r="2266" spans="1:54" x14ac:dyDescent="0.2">
      <c r="A2266" s="158">
        <f t="shared" si="1234"/>
        <v>43422</v>
      </c>
      <c r="B2266" s="2">
        <f t="shared" si="1218"/>
        <v>323903.90387481335</v>
      </c>
      <c r="C2266" s="2">
        <f t="shared" si="1235"/>
        <v>222871.68300474001</v>
      </c>
      <c r="D2266" s="2">
        <f>SUM(Y2266:Y$2535)</f>
        <v>15884.170331040001</v>
      </c>
      <c r="E2266" s="73">
        <f t="shared" si="1219"/>
        <v>206987.51267370002</v>
      </c>
      <c r="F2266" s="88">
        <f t="shared" si="1214"/>
        <v>5080.83</v>
      </c>
      <c r="G2266" s="3">
        <f>IF(AND(N2266=1,N2265&gt;1),VLOOKUP(A2265,[1]Plan1!$BK$81:$BM$259,3),G2265)</f>
        <v>5103.6899999999996</v>
      </c>
      <c r="H2266" s="11">
        <f t="shared" si="1215"/>
        <v>43358</v>
      </c>
      <c r="I2266" s="11">
        <f t="shared" si="1216"/>
        <v>43388</v>
      </c>
      <c r="J2266" s="12">
        <f t="shared" si="1220"/>
        <v>4.4992648838870775E-3</v>
      </c>
      <c r="K2266" s="11">
        <f t="shared" si="1236"/>
        <v>43448</v>
      </c>
      <c r="L2266" s="11">
        <f t="shared" si="1221"/>
        <v>43448</v>
      </c>
      <c r="M2266" s="1">
        <f t="shared" si="1240"/>
        <v>21</v>
      </c>
      <c r="N2266" s="1">
        <f t="shared" si="1222"/>
        <v>2</v>
      </c>
      <c r="O2266" s="2">
        <f t="shared" si="1223"/>
        <v>1.0004276299999999</v>
      </c>
      <c r="P2266" s="13">
        <f t="shared" si="1217"/>
        <v>1.0047997</v>
      </c>
      <c r="Q2266" s="13">
        <f t="shared" si="1208"/>
        <v>1.4526197957134739</v>
      </c>
      <c r="R2266" s="2">
        <f t="shared" si="1213"/>
        <v>1.45324097</v>
      </c>
      <c r="S2266" s="2">
        <f t="shared" si="1237"/>
        <v>1.44698182</v>
      </c>
      <c r="T2266" s="2">
        <f t="shared" si="1224"/>
        <v>322491.27350066003</v>
      </c>
      <c r="U2266" s="2">
        <f t="shared" si="1225"/>
        <v>7099.9353637582617</v>
      </c>
      <c r="V2266" s="2">
        <f t="shared" si="1226"/>
        <v>93815.221022115089</v>
      </c>
      <c r="W2266" s="2">
        <f t="shared" si="1227"/>
        <v>323786.83939061337</v>
      </c>
      <c r="X2266" s="17">
        <f t="shared" si="1228"/>
        <v>0</v>
      </c>
      <c r="Y2266" s="2">
        <f t="shared" si="1229"/>
        <v>0</v>
      </c>
      <c r="Z2266" s="72">
        <f t="shared" si="1230"/>
        <v>0</v>
      </c>
      <c r="AA2266" s="2">
        <f t="shared" si="1211"/>
        <v>0</v>
      </c>
      <c r="AB2266" s="12">
        <f t="shared" si="1238"/>
        <v>4.6600000000000003E-2</v>
      </c>
      <c r="AC2266" s="17">
        <f t="shared" si="1231"/>
        <v>2</v>
      </c>
      <c r="AD2266" s="17">
        <v>252</v>
      </c>
      <c r="AE2266" s="13">
        <f t="shared" si="1209"/>
        <v>1.0003615480000001</v>
      </c>
      <c r="AF2266" s="2">
        <f t="shared" si="1212"/>
        <v>116.59607495</v>
      </c>
      <c r="AG2266" s="2">
        <f t="shared" si="1232"/>
        <v>117.0644842</v>
      </c>
      <c r="AH2266" s="3">
        <f t="shared" si="1233"/>
        <v>0</v>
      </c>
      <c r="AI2266" s="4" t="str">
        <f t="shared" si="1210"/>
        <v>A+J=</v>
      </c>
      <c r="AJ2266" s="11">
        <f t="shared" si="1239"/>
        <v>43448</v>
      </c>
      <c r="AK2266" s="11"/>
      <c r="AL2266" s="4"/>
      <c r="AM2266" s="1"/>
      <c r="AN2266" s="11"/>
      <c r="AO2266" s="1"/>
      <c r="AP2266" s="1"/>
      <c r="AQ2266" s="3"/>
      <c r="AR2266" s="3"/>
      <c r="AS2266" s="6"/>
      <c r="AT2266" s="1"/>
      <c r="AU2266" s="1"/>
      <c r="AV2266" s="1"/>
      <c r="AW2266" s="1"/>
      <c r="AX2266" s="1"/>
      <c r="AY2266" s="1"/>
      <c r="AZ2266" s="1"/>
      <c r="BA2266" s="1"/>
      <c r="BB2266" s="1"/>
    </row>
    <row r="2267" spans="1:54" x14ac:dyDescent="0.2">
      <c r="A2267" s="158">
        <f t="shared" si="1234"/>
        <v>43423</v>
      </c>
      <c r="B2267" s="2">
        <f t="shared" si="1218"/>
        <v>323903.90387481335</v>
      </c>
      <c r="C2267" s="2">
        <f t="shared" si="1235"/>
        <v>222871.68300474001</v>
      </c>
      <c r="D2267" s="2">
        <f>SUM(Y2267:Y$2535)</f>
        <v>15884.170331040001</v>
      </c>
      <c r="E2267" s="73">
        <f t="shared" si="1219"/>
        <v>206987.51267370002</v>
      </c>
      <c r="F2267" s="88">
        <f t="shared" si="1214"/>
        <v>5080.83</v>
      </c>
      <c r="G2267" s="3">
        <f>IF(AND(N2267=1,N2266&gt;1),VLOOKUP(A2266,[1]Plan1!$BK$81:$BM$259,3),G2266)</f>
        <v>5103.6899999999996</v>
      </c>
      <c r="H2267" s="11">
        <f t="shared" si="1215"/>
        <v>43358</v>
      </c>
      <c r="I2267" s="11">
        <f t="shared" si="1216"/>
        <v>43388</v>
      </c>
      <c r="J2267" s="12">
        <f t="shared" si="1220"/>
        <v>4.4992648838870775E-3</v>
      </c>
      <c r="K2267" s="11">
        <f t="shared" si="1236"/>
        <v>43448</v>
      </c>
      <c r="L2267" s="11">
        <f t="shared" si="1221"/>
        <v>43448</v>
      </c>
      <c r="M2267" s="1">
        <f t="shared" si="1240"/>
        <v>21</v>
      </c>
      <c r="N2267" s="1">
        <f t="shared" si="1222"/>
        <v>2</v>
      </c>
      <c r="O2267" s="2">
        <f t="shared" si="1223"/>
        <v>1.0004276299999999</v>
      </c>
      <c r="P2267" s="13">
        <f t="shared" si="1217"/>
        <v>1.0047997</v>
      </c>
      <c r="Q2267" s="13">
        <f t="shared" si="1208"/>
        <v>1.4526197957134739</v>
      </c>
      <c r="R2267" s="2">
        <f t="shared" si="1213"/>
        <v>1.45324097</v>
      </c>
      <c r="S2267" s="2">
        <f t="shared" si="1237"/>
        <v>1.44698182</v>
      </c>
      <c r="T2267" s="2">
        <f t="shared" si="1224"/>
        <v>322491.27350066003</v>
      </c>
      <c r="U2267" s="2">
        <f t="shared" si="1225"/>
        <v>7099.9353637582617</v>
      </c>
      <c r="V2267" s="2">
        <f t="shared" si="1226"/>
        <v>93815.221022115089</v>
      </c>
      <c r="W2267" s="2">
        <f t="shared" si="1227"/>
        <v>323786.83939061337</v>
      </c>
      <c r="X2267" s="17">
        <f t="shared" si="1228"/>
        <v>0</v>
      </c>
      <c r="Y2267" s="2">
        <f t="shared" si="1229"/>
        <v>0</v>
      </c>
      <c r="Z2267" s="72">
        <f t="shared" si="1230"/>
        <v>0</v>
      </c>
      <c r="AA2267" s="2">
        <f t="shared" si="1211"/>
        <v>0</v>
      </c>
      <c r="AB2267" s="12">
        <f t="shared" si="1238"/>
        <v>4.6600000000000003E-2</v>
      </c>
      <c r="AC2267" s="17">
        <f t="shared" si="1231"/>
        <v>2</v>
      </c>
      <c r="AD2267" s="17">
        <v>252</v>
      </c>
      <c r="AE2267" s="13">
        <f t="shared" si="1209"/>
        <v>1.0003615480000001</v>
      </c>
      <c r="AF2267" s="2">
        <f t="shared" si="1212"/>
        <v>116.59607495</v>
      </c>
      <c r="AG2267" s="2">
        <f t="shared" si="1232"/>
        <v>117.0644842</v>
      </c>
      <c r="AH2267" s="3">
        <f t="shared" si="1233"/>
        <v>0</v>
      </c>
      <c r="AI2267" s="4" t="str">
        <f t="shared" si="1210"/>
        <v>A+J=</v>
      </c>
      <c r="AJ2267" s="11">
        <f t="shared" si="1239"/>
        <v>43448</v>
      </c>
      <c r="AK2267" s="11"/>
      <c r="AL2267" s="4"/>
      <c r="AM2267" s="1"/>
      <c r="AN2267" s="11"/>
      <c r="AO2267" s="1"/>
      <c r="AP2267" s="1"/>
      <c r="AQ2267" s="3"/>
      <c r="AR2267" s="3"/>
      <c r="AS2267" s="6"/>
      <c r="AT2267" s="1"/>
      <c r="AU2267" s="1"/>
      <c r="AV2267" s="1"/>
      <c r="AW2267" s="1"/>
      <c r="AX2267" s="1"/>
      <c r="AY2267" s="1"/>
      <c r="AZ2267" s="1"/>
      <c r="BA2267" s="1"/>
      <c r="BB2267" s="1"/>
    </row>
    <row r="2268" spans="1:54" x14ac:dyDescent="0.2">
      <c r="A2268" s="158">
        <f t="shared" si="1234"/>
        <v>43424</v>
      </c>
      <c r="B2268" s="2">
        <f t="shared" si="1218"/>
        <v>324026.79581209598</v>
      </c>
      <c r="C2268" s="2">
        <f t="shared" si="1235"/>
        <v>222871.68300474001</v>
      </c>
      <c r="D2268" s="2">
        <f>SUM(Y2268:Y$2535)</f>
        <v>15884.170331040001</v>
      </c>
      <c r="E2268" s="73">
        <f t="shared" si="1219"/>
        <v>206987.51267370002</v>
      </c>
      <c r="F2268" s="88">
        <f t="shared" si="1214"/>
        <v>5080.83</v>
      </c>
      <c r="G2268" s="3">
        <f>IF(AND(N2268=1,N2267&gt;1),VLOOKUP(A2267,[1]Plan1!$BK$81:$BM$259,3),G2267)</f>
        <v>5103.6899999999996</v>
      </c>
      <c r="H2268" s="11">
        <f t="shared" si="1215"/>
        <v>43358</v>
      </c>
      <c r="I2268" s="11">
        <f t="shared" si="1216"/>
        <v>43388</v>
      </c>
      <c r="J2268" s="12">
        <f t="shared" si="1220"/>
        <v>4.4992648838870775E-3</v>
      </c>
      <c r="K2268" s="11">
        <f t="shared" si="1236"/>
        <v>43448</v>
      </c>
      <c r="L2268" s="11">
        <f t="shared" si="1221"/>
        <v>43448</v>
      </c>
      <c r="M2268" s="1">
        <f t="shared" si="1240"/>
        <v>21</v>
      </c>
      <c r="N2268" s="1">
        <f t="shared" si="1222"/>
        <v>3</v>
      </c>
      <c r="O2268" s="2">
        <f t="shared" si="1223"/>
        <v>1.0006415099999999</v>
      </c>
      <c r="P2268" s="13">
        <f t="shared" si="1217"/>
        <v>1.0047997</v>
      </c>
      <c r="Q2268" s="13">
        <f t="shared" si="1208"/>
        <v>1.4526197957134739</v>
      </c>
      <c r="R2268" s="2">
        <f t="shared" si="1213"/>
        <v>1.45355166</v>
      </c>
      <c r="S2268" s="2">
        <f t="shared" si="1237"/>
        <v>1.44698182</v>
      </c>
      <c r="T2268" s="2">
        <f t="shared" si="1224"/>
        <v>322491.27350066003</v>
      </c>
      <c r="U2268" s="2">
        <f t="shared" si="1225"/>
        <v>7099.9353637582617</v>
      </c>
      <c r="V2268" s="2">
        <f t="shared" si="1226"/>
        <v>93879.529972427685</v>
      </c>
      <c r="W2268" s="2">
        <f t="shared" si="1227"/>
        <v>323851.14834092598</v>
      </c>
      <c r="X2268" s="17">
        <f t="shared" si="1228"/>
        <v>0</v>
      </c>
      <c r="Y2268" s="2">
        <f t="shared" si="1229"/>
        <v>0</v>
      </c>
      <c r="Z2268" s="72">
        <f t="shared" si="1230"/>
        <v>0</v>
      </c>
      <c r="AA2268" s="2">
        <f t="shared" si="1211"/>
        <v>0</v>
      </c>
      <c r="AB2268" s="12">
        <f t="shared" si="1238"/>
        <v>4.6600000000000003E-2</v>
      </c>
      <c r="AC2268" s="17">
        <f t="shared" si="1231"/>
        <v>3</v>
      </c>
      <c r="AD2268" s="17">
        <v>252</v>
      </c>
      <c r="AE2268" s="13">
        <f t="shared" si="1209"/>
        <v>1.0005423710000001</v>
      </c>
      <c r="AF2268" s="2">
        <f t="shared" si="1212"/>
        <v>174.90991449000001</v>
      </c>
      <c r="AG2268" s="2">
        <f t="shared" si="1232"/>
        <v>175.64747116999999</v>
      </c>
      <c r="AH2268" s="3">
        <f t="shared" si="1233"/>
        <v>0</v>
      </c>
      <c r="AI2268" s="4" t="str">
        <f t="shared" si="1210"/>
        <v>A+J=</v>
      </c>
      <c r="AJ2268" s="11">
        <f t="shared" si="1239"/>
        <v>43448</v>
      </c>
      <c r="AK2268" s="11"/>
      <c r="AL2268" s="4"/>
      <c r="AM2268" s="1"/>
      <c r="AN2268" s="11"/>
      <c r="AO2268" s="1"/>
      <c r="AP2268" s="1"/>
      <c r="AQ2268" s="3"/>
      <c r="AR2268" s="3"/>
      <c r="AS2268" s="6"/>
      <c r="AT2268" s="1"/>
      <c r="AU2268" s="1"/>
      <c r="AV2268" s="1"/>
      <c r="AW2268" s="1"/>
      <c r="AX2268" s="1"/>
      <c r="AY2268" s="1"/>
      <c r="AZ2268" s="1"/>
      <c r="BA2268" s="1"/>
      <c r="BB2268" s="1"/>
    </row>
    <row r="2269" spans="1:54" x14ac:dyDescent="0.2">
      <c r="A2269" s="158">
        <f t="shared" si="1234"/>
        <v>43425</v>
      </c>
      <c r="B2269" s="2">
        <f t="shared" si="1218"/>
        <v>324149.73619526444</v>
      </c>
      <c r="C2269" s="2">
        <f t="shared" si="1235"/>
        <v>222871.68300474001</v>
      </c>
      <c r="D2269" s="2">
        <f>SUM(Y2269:Y$2535)</f>
        <v>15884.170331040001</v>
      </c>
      <c r="E2269" s="73">
        <f t="shared" si="1219"/>
        <v>206987.51267370002</v>
      </c>
      <c r="F2269" s="88">
        <f t="shared" si="1214"/>
        <v>5080.83</v>
      </c>
      <c r="G2269" s="3">
        <f>IF(AND(N2269=1,N2268&gt;1),VLOOKUP(A2268,[1]Plan1!$BK$81:$BM$259,3),G2268)</f>
        <v>5103.6899999999996</v>
      </c>
      <c r="H2269" s="11">
        <f t="shared" si="1215"/>
        <v>43358</v>
      </c>
      <c r="I2269" s="11">
        <f t="shared" si="1216"/>
        <v>43388</v>
      </c>
      <c r="J2269" s="12">
        <f t="shared" si="1220"/>
        <v>4.4992648838870775E-3</v>
      </c>
      <c r="K2269" s="11">
        <f t="shared" si="1236"/>
        <v>43448</v>
      </c>
      <c r="L2269" s="11">
        <f t="shared" si="1221"/>
        <v>43448</v>
      </c>
      <c r="M2269" s="1">
        <f t="shared" si="1240"/>
        <v>21</v>
      </c>
      <c r="N2269" s="1">
        <f t="shared" si="1222"/>
        <v>4</v>
      </c>
      <c r="O2269" s="2">
        <f t="shared" si="1223"/>
        <v>1.00085544</v>
      </c>
      <c r="P2269" s="13">
        <f t="shared" si="1217"/>
        <v>1.0047997</v>
      </c>
      <c r="Q2269" s="13">
        <f t="shared" si="1208"/>
        <v>1.4526197957134739</v>
      </c>
      <c r="R2269" s="2">
        <f t="shared" si="1213"/>
        <v>1.4538624200000001</v>
      </c>
      <c r="S2269" s="2">
        <f t="shared" si="1237"/>
        <v>1.44698182</v>
      </c>
      <c r="T2269" s="2">
        <f t="shared" si="1224"/>
        <v>322491.27350066003</v>
      </c>
      <c r="U2269" s="2">
        <f t="shared" si="1225"/>
        <v>7099.9353637582617</v>
      </c>
      <c r="V2269" s="2">
        <f t="shared" si="1226"/>
        <v>93943.853411866177</v>
      </c>
      <c r="W2269" s="2">
        <f t="shared" si="1227"/>
        <v>323915.47178036446</v>
      </c>
      <c r="X2269" s="17">
        <f t="shared" si="1228"/>
        <v>0</v>
      </c>
      <c r="Y2269" s="2">
        <f t="shared" si="1229"/>
        <v>0</v>
      </c>
      <c r="Z2269" s="72">
        <f t="shared" si="1230"/>
        <v>0</v>
      </c>
      <c r="AA2269" s="2">
        <f t="shared" si="1211"/>
        <v>0</v>
      </c>
      <c r="AB2269" s="12">
        <f t="shared" si="1238"/>
        <v>4.6600000000000003E-2</v>
      </c>
      <c r="AC2269" s="17">
        <f t="shared" si="1231"/>
        <v>4</v>
      </c>
      <c r="AD2269" s="17">
        <v>252</v>
      </c>
      <c r="AE2269" s="13">
        <f t="shared" si="1209"/>
        <v>1.0007232269999999</v>
      </c>
      <c r="AF2269" s="2">
        <f t="shared" si="1212"/>
        <v>233.23439626000001</v>
      </c>
      <c r="AG2269" s="2">
        <f t="shared" si="1232"/>
        <v>234.26441489999999</v>
      </c>
      <c r="AH2269" s="3">
        <f t="shared" si="1233"/>
        <v>0</v>
      </c>
      <c r="AI2269" s="4" t="str">
        <f t="shared" si="1210"/>
        <v>A+J=</v>
      </c>
      <c r="AJ2269" s="11">
        <f t="shared" si="1239"/>
        <v>43448</v>
      </c>
      <c r="AK2269" s="11"/>
      <c r="AL2269" s="4"/>
      <c r="AM2269" s="1"/>
      <c r="AN2269" s="11"/>
      <c r="AO2269" s="1"/>
      <c r="AP2269" s="1"/>
      <c r="AQ2269" s="3"/>
      <c r="AR2269" s="3"/>
      <c r="AS2269" s="6"/>
      <c r="AT2269" s="1"/>
      <c r="AU2269" s="1"/>
      <c r="AV2269" s="1"/>
      <c r="AW2269" s="1"/>
      <c r="AX2269" s="1"/>
      <c r="AY2269" s="1"/>
      <c r="AZ2269" s="1"/>
      <c r="BA2269" s="1"/>
      <c r="BB2269" s="1"/>
    </row>
    <row r="2270" spans="1:54" x14ac:dyDescent="0.2">
      <c r="A2270" s="158">
        <f t="shared" si="1234"/>
        <v>43426</v>
      </c>
      <c r="B2270" s="2">
        <f t="shared" si="1218"/>
        <v>324272.72471457883</v>
      </c>
      <c r="C2270" s="2">
        <f t="shared" si="1235"/>
        <v>222871.68300474001</v>
      </c>
      <c r="D2270" s="2">
        <f>SUM(Y2270:Y$2535)</f>
        <v>15884.170331040001</v>
      </c>
      <c r="E2270" s="73">
        <f t="shared" si="1219"/>
        <v>206987.51267370002</v>
      </c>
      <c r="F2270" s="88">
        <f t="shared" si="1214"/>
        <v>5080.83</v>
      </c>
      <c r="G2270" s="3">
        <f>IF(AND(N2270=1,N2269&gt;1),VLOOKUP(A2269,[1]Plan1!$BK$81:$BM$259,3),G2269)</f>
        <v>5103.6899999999996</v>
      </c>
      <c r="H2270" s="11">
        <f t="shared" si="1215"/>
        <v>43358</v>
      </c>
      <c r="I2270" s="11">
        <f t="shared" si="1216"/>
        <v>43388</v>
      </c>
      <c r="J2270" s="12">
        <f t="shared" si="1220"/>
        <v>4.4992648838870775E-3</v>
      </c>
      <c r="K2270" s="11">
        <f t="shared" si="1236"/>
        <v>43448</v>
      </c>
      <c r="L2270" s="11">
        <f t="shared" si="1221"/>
        <v>43448</v>
      </c>
      <c r="M2270" s="1">
        <f t="shared" si="1240"/>
        <v>21</v>
      </c>
      <c r="N2270" s="1">
        <f t="shared" si="1222"/>
        <v>5</v>
      </c>
      <c r="O2270" s="2">
        <f t="shared" si="1223"/>
        <v>1.0010694200000001</v>
      </c>
      <c r="P2270" s="13">
        <f t="shared" si="1217"/>
        <v>1.0047997</v>
      </c>
      <c r="Q2270" s="13">
        <f t="shared" si="1208"/>
        <v>1.4526197957134739</v>
      </c>
      <c r="R2270" s="2">
        <f t="shared" si="1213"/>
        <v>1.45417325</v>
      </c>
      <c r="S2270" s="2">
        <f t="shared" si="1237"/>
        <v>1.44698182</v>
      </c>
      <c r="T2270" s="2">
        <f t="shared" si="1224"/>
        <v>322491.27350066003</v>
      </c>
      <c r="U2270" s="2">
        <f t="shared" si="1225"/>
        <v>7099.9353637582617</v>
      </c>
      <c r="V2270" s="2">
        <f t="shared" si="1226"/>
        <v>94008.191340430523</v>
      </c>
      <c r="W2270" s="2">
        <f t="shared" si="1227"/>
        <v>323979.80970892881</v>
      </c>
      <c r="X2270" s="17">
        <f t="shared" si="1228"/>
        <v>0</v>
      </c>
      <c r="Y2270" s="2">
        <f t="shared" si="1229"/>
        <v>0</v>
      </c>
      <c r="Z2270" s="72">
        <f t="shared" si="1230"/>
        <v>0</v>
      </c>
      <c r="AA2270" s="2">
        <f t="shared" si="1211"/>
        <v>0</v>
      </c>
      <c r="AB2270" s="12">
        <f t="shared" si="1238"/>
        <v>4.6600000000000003E-2</v>
      </c>
      <c r="AC2270" s="17">
        <f t="shared" si="1231"/>
        <v>5</v>
      </c>
      <c r="AD2270" s="17">
        <v>252</v>
      </c>
      <c r="AE2270" s="13">
        <f t="shared" si="1209"/>
        <v>1.000904115</v>
      </c>
      <c r="AF2270" s="2">
        <f t="shared" si="1212"/>
        <v>291.56919773999999</v>
      </c>
      <c r="AG2270" s="2">
        <f t="shared" si="1232"/>
        <v>292.91500565000001</v>
      </c>
      <c r="AH2270" s="3">
        <f t="shared" si="1233"/>
        <v>0</v>
      </c>
      <c r="AI2270" s="4" t="str">
        <f t="shared" si="1210"/>
        <v>A+J=</v>
      </c>
      <c r="AJ2270" s="11">
        <f t="shared" si="1239"/>
        <v>43448</v>
      </c>
      <c r="AK2270" s="11"/>
      <c r="AL2270" s="4"/>
      <c r="AM2270" s="1"/>
      <c r="AN2270" s="11"/>
      <c r="AO2270" s="1"/>
      <c r="AP2270" s="1"/>
      <c r="AQ2270" s="3"/>
      <c r="AR2270" s="3"/>
      <c r="AS2270" s="6"/>
      <c r="AT2270" s="1"/>
      <c r="AU2270" s="1"/>
      <c r="AV2270" s="1"/>
      <c r="AW2270" s="1"/>
      <c r="AX2270" s="1"/>
      <c r="AY2270" s="1"/>
      <c r="AZ2270" s="1"/>
      <c r="BA2270" s="1"/>
      <c r="BB2270" s="1"/>
    </row>
    <row r="2271" spans="1:54" x14ac:dyDescent="0.2">
      <c r="A2271" s="158">
        <f t="shared" si="1234"/>
        <v>43427</v>
      </c>
      <c r="B2271" s="2">
        <f t="shared" si="1218"/>
        <v>324395.75963599386</v>
      </c>
      <c r="C2271" s="2">
        <f t="shared" si="1235"/>
        <v>222871.68300474001</v>
      </c>
      <c r="D2271" s="2">
        <f>SUM(Y2271:Y$2535)</f>
        <v>15884.170331040001</v>
      </c>
      <c r="E2271" s="73">
        <f t="shared" si="1219"/>
        <v>206987.51267370002</v>
      </c>
      <c r="F2271" s="88">
        <f t="shared" si="1214"/>
        <v>5080.83</v>
      </c>
      <c r="G2271" s="3">
        <f>IF(AND(N2271=1,N2270&gt;1),VLOOKUP(A2270,[1]Plan1!$BK$81:$BM$259,3),G2270)</f>
        <v>5103.6899999999996</v>
      </c>
      <c r="H2271" s="11">
        <f t="shared" si="1215"/>
        <v>43358</v>
      </c>
      <c r="I2271" s="11">
        <f t="shared" si="1216"/>
        <v>43388</v>
      </c>
      <c r="J2271" s="12">
        <f t="shared" si="1220"/>
        <v>4.4992648838870775E-3</v>
      </c>
      <c r="K2271" s="11">
        <f t="shared" si="1236"/>
        <v>43448</v>
      </c>
      <c r="L2271" s="11">
        <f t="shared" si="1221"/>
        <v>43448</v>
      </c>
      <c r="M2271" s="1">
        <f t="shared" si="1240"/>
        <v>21</v>
      </c>
      <c r="N2271" s="1">
        <f t="shared" si="1222"/>
        <v>6</v>
      </c>
      <c r="O2271" s="2">
        <f t="shared" si="1223"/>
        <v>1.0012834399999999</v>
      </c>
      <c r="P2271" s="13">
        <f t="shared" si="1217"/>
        <v>1.0047997</v>
      </c>
      <c r="Q2271" s="13">
        <f t="shared" ref="Q2271:Q2334" si="1241">IF(L2271&gt;L2270,Q2270*P2271,Q2270)</f>
        <v>1.4526197957134739</v>
      </c>
      <c r="R2271" s="2">
        <f t="shared" si="1213"/>
        <v>1.4544841399999999</v>
      </c>
      <c r="S2271" s="2">
        <f t="shared" si="1237"/>
        <v>1.44698182</v>
      </c>
      <c r="T2271" s="2">
        <f t="shared" si="1224"/>
        <v>322491.27350066003</v>
      </c>
      <c r="U2271" s="2">
        <f t="shared" si="1225"/>
        <v>7099.9353637582617</v>
      </c>
      <c r="V2271" s="2">
        <f t="shared" si="1226"/>
        <v>94072.541688245634</v>
      </c>
      <c r="W2271" s="2">
        <f t="shared" si="1227"/>
        <v>324044.16005674389</v>
      </c>
      <c r="X2271" s="17">
        <f t="shared" si="1228"/>
        <v>0</v>
      </c>
      <c r="Y2271" s="2">
        <f t="shared" si="1229"/>
        <v>0</v>
      </c>
      <c r="Z2271" s="72">
        <f t="shared" si="1230"/>
        <v>0</v>
      </c>
      <c r="AA2271" s="2">
        <f t="shared" si="1211"/>
        <v>0</v>
      </c>
      <c r="AB2271" s="12">
        <f t="shared" si="1238"/>
        <v>4.6600000000000003E-2</v>
      </c>
      <c r="AC2271" s="17">
        <f t="shared" si="1231"/>
        <v>6</v>
      </c>
      <c r="AD2271" s="17">
        <v>252</v>
      </c>
      <c r="AE2271" s="13">
        <f t="shared" ref="AE2271:AE2334" si="1242">ROUND((1+AB2271)^TRUNC((AC2271/AD2271),9),9)</f>
        <v>1.0010850360000001</v>
      </c>
      <c r="AF2271" s="2">
        <f t="shared" si="1212"/>
        <v>349.91464143000002</v>
      </c>
      <c r="AG2271" s="2">
        <f t="shared" si="1232"/>
        <v>351.59957924999998</v>
      </c>
      <c r="AH2271" s="3">
        <f t="shared" si="1233"/>
        <v>0</v>
      </c>
      <c r="AI2271" s="4" t="str">
        <f t="shared" si="1210"/>
        <v>A+J=</v>
      </c>
      <c r="AJ2271" s="11">
        <f t="shared" si="1239"/>
        <v>43448</v>
      </c>
      <c r="AK2271" s="11"/>
      <c r="AL2271" s="4"/>
      <c r="AM2271" s="1"/>
      <c r="AN2271" s="11"/>
      <c r="AO2271" s="1"/>
      <c r="AP2271" s="1"/>
      <c r="AQ2271" s="3"/>
      <c r="AR2271" s="3"/>
      <c r="AS2271" s="6"/>
      <c r="AT2271" s="1"/>
      <c r="AU2271" s="1"/>
      <c r="AV2271" s="1"/>
      <c r="AW2271" s="1"/>
      <c r="AX2271" s="1"/>
      <c r="AY2271" s="1"/>
      <c r="AZ2271" s="1"/>
      <c r="BA2271" s="1"/>
      <c r="BB2271" s="1"/>
    </row>
    <row r="2272" spans="1:54" x14ac:dyDescent="0.2">
      <c r="A2272" s="158">
        <f t="shared" si="1234"/>
        <v>43428</v>
      </c>
      <c r="B2272" s="2">
        <f t="shared" si="1218"/>
        <v>324518.84304511495</v>
      </c>
      <c r="C2272" s="2">
        <f t="shared" si="1235"/>
        <v>222871.68300474001</v>
      </c>
      <c r="D2272" s="2">
        <f>SUM(Y2272:Y$2535)</f>
        <v>15884.170331040001</v>
      </c>
      <c r="E2272" s="73">
        <f t="shared" si="1219"/>
        <v>206987.51267370002</v>
      </c>
      <c r="F2272" s="88">
        <f t="shared" si="1214"/>
        <v>5080.83</v>
      </c>
      <c r="G2272" s="3">
        <f>IF(AND(N2272=1,N2271&gt;1),VLOOKUP(A2271,[1]Plan1!$BK$81:$BM$259,3),G2271)</f>
        <v>5103.6899999999996</v>
      </c>
      <c r="H2272" s="11">
        <f t="shared" si="1215"/>
        <v>43358</v>
      </c>
      <c r="I2272" s="11">
        <f t="shared" si="1216"/>
        <v>43388</v>
      </c>
      <c r="J2272" s="12">
        <f t="shared" si="1220"/>
        <v>4.4992648838870775E-3</v>
      </c>
      <c r="K2272" s="11">
        <f t="shared" si="1236"/>
        <v>43448</v>
      </c>
      <c r="L2272" s="11">
        <f t="shared" si="1221"/>
        <v>43448</v>
      </c>
      <c r="M2272" s="1">
        <f t="shared" si="1240"/>
        <v>21</v>
      </c>
      <c r="N2272" s="1">
        <f t="shared" si="1222"/>
        <v>7</v>
      </c>
      <c r="O2272" s="2">
        <f t="shared" si="1223"/>
        <v>1.0014975100000001</v>
      </c>
      <c r="P2272" s="13">
        <f t="shared" si="1217"/>
        <v>1.0047997</v>
      </c>
      <c r="Q2272" s="13">
        <f t="shared" si="1241"/>
        <v>1.4526197957134739</v>
      </c>
      <c r="R2272" s="2">
        <f t="shared" si="1213"/>
        <v>1.4547950999999999</v>
      </c>
      <c r="S2272" s="2">
        <f t="shared" si="1237"/>
        <v>1.44698182</v>
      </c>
      <c r="T2272" s="2">
        <f t="shared" si="1224"/>
        <v>322491.27350066003</v>
      </c>
      <c r="U2272" s="2">
        <f t="shared" si="1225"/>
        <v>7099.9353637582617</v>
      </c>
      <c r="V2272" s="2">
        <f t="shared" si="1226"/>
        <v>94136.906525186656</v>
      </c>
      <c r="W2272" s="2">
        <f t="shared" si="1227"/>
        <v>324108.52489368495</v>
      </c>
      <c r="X2272" s="17">
        <f t="shared" si="1228"/>
        <v>0</v>
      </c>
      <c r="Y2272" s="2">
        <f t="shared" si="1229"/>
        <v>0</v>
      </c>
      <c r="Z2272" s="72">
        <f t="shared" si="1230"/>
        <v>0</v>
      </c>
      <c r="AA2272" s="2">
        <f t="shared" si="1211"/>
        <v>0</v>
      </c>
      <c r="AB2272" s="12">
        <f t="shared" si="1238"/>
        <v>4.6600000000000003E-2</v>
      </c>
      <c r="AC2272" s="17">
        <f t="shared" si="1231"/>
        <v>7</v>
      </c>
      <c r="AD2272" s="17">
        <v>252</v>
      </c>
      <c r="AE2272" s="13">
        <f t="shared" si="1242"/>
        <v>1.0012659900000001</v>
      </c>
      <c r="AF2272" s="2">
        <f t="shared" si="1212"/>
        <v>408.27072733</v>
      </c>
      <c r="AG2272" s="2">
        <f t="shared" si="1232"/>
        <v>410.31815143</v>
      </c>
      <c r="AH2272" s="3">
        <f t="shared" si="1233"/>
        <v>0</v>
      </c>
      <c r="AI2272" s="4" t="str">
        <f t="shared" si="1210"/>
        <v>A+J=</v>
      </c>
      <c r="AJ2272" s="11">
        <f t="shared" si="1239"/>
        <v>43448</v>
      </c>
      <c r="AK2272" s="11"/>
      <c r="AL2272" s="4"/>
      <c r="AM2272" s="1"/>
      <c r="AN2272" s="11"/>
      <c r="AO2272" s="1"/>
      <c r="AP2272" s="1"/>
      <c r="AQ2272" s="3"/>
      <c r="AR2272" s="3"/>
      <c r="AS2272" s="6"/>
      <c r="AT2272" s="1"/>
      <c r="AU2272" s="1"/>
      <c r="AV2272" s="1"/>
      <c r="AW2272" s="1"/>
      <c r="AX2272" s="1"/>
      <c r="AY2272" s="1"/>
      <c r="AZ2272" s="1"/>
      <c r="BA2272" s="1"/>
      <c r="BB2272" s="1"/>
    </row>
    <row r="2273" spans="1:54" x14ac:dyDescent="0.2">
      <c r="A2273" s="158">
        <f t="shared" si="1234"/>
        <v>43429</v>
      </c>
      <c r="B2273" s="2">
        <f t="shared" si="1218"/>
        <v>324518.84304511495</v>
      </c>
      <c r="C2273" s="2">
        <f t="shared" si="1235"/>
        <v>222871.68300474001</v>
      </c>
      <c r="D2273" s="2">
        <f>SUM(Y2273:Y$2535)</f>
        <v>15884.170331040001</v>
      </c>
      <c r="E2273" s="73">
        <f t="shared" si="1219"/>
        <v>206987.51267370002</v>
      </c>
      <c r="F2273" s="88">
        <f t="shared" si="1214"/>
        <v>5080.83</v>
      </c>
      <c r="G2273" s="3">
        <f>IF(AND(N2273=1,N2272&gt;1),VLOOKUP(A2272,[1]Plan1!$BK$81:$BM$259,3),G2272)</f>
        <v>5103.6899999999996</v>
      </c>
      <c r="H2273" s="11">
        <f t="shared" si="1215"/>
        <v>43358</v>
      </c>
      <c r="I2273" s="11">
        <f t="shared" si="1216"/>
        <v>43388</v>
      </c>
      <c r="J2273" s="12">
        <f t="shared" si="1220"/>
        <v>4.4992648838870775E-3</v>
      </c>
      <c r="K2273" s="11">
        <f t="shared" si="1236"/>
        <v>43448</v>
      </c>
      <c r="L2273" s="11">
        <f t="shared" si="1221"/>
        <v>43448</v>
      </c>
      <c r="M2273" s="1">
        <f t="shared" si="1240"/>
        <v>21</v>
      </c>
      <c r="N2273" s="1">
        <f t="shared" si="1222"/>
        <v>7</v>
      </c>
      <c r="O2273" s="2">
        <f t="shared" si="1223"/>
        <v>1.0014975100000001</v>
      </c>
      <c r="P2273" s="13">
        <f t="shared" si="1217"/>
        <v>1.0047997</v>
      </c>
      <c r="Q2273" s="13">
        <f t="shared" si="1241"/>
        <v>1.4526197957134739</v>
      </c>
      <c r="R2273" s="2">
        <f t="shared" si="1213"/>
        <v>1.4547950999999999</v>
      </c>
      <c r="S2273" s="2">
        <f t="shared" si="1237"/>
        <v>1.44698182</v>
      </c>
      <c r="T2273" s="2">
        <f t="shared" si="1224"/>
        <v>322491.27350066003</v>
      </c>
      <c r="U2273" s="2">
        <f t="shared" si="1225"/>
        <v>7099.9353637582617</v>
      </c>
      <c r="V2273" s="2">
        <f t="shared" si="1226"/>
        <v>94136.906525186656</v>
      </c>
      <c r="W2273" s="2">
        <f t="shared" si="1227"/>
        <v>324108.52489368495</v>
      </c>
      <c r="X2273" s="17">
        <f t="shared" si="1228"/>
        <v>0</v>
      </c>
      <c r="Y2273" s="2">
        <f t="shared" si="1229"/>
        <v>0</v>
      </c>
      <c r="Z2273" s="72">
        <f t="shared" si="1230"/>
        <v>0</v>
      </c>
      <c r="AA2273" s="2">
        <f t="shared" si="1211"/>
        <v>0</v>
      </c>
      <c r="AB2273" s="12">
        <f t="shared" si="1238"/>
        <v>4.6600000000000003E-2</v>
      </c>
      <c r="AC2273" s="17">
        <f t="shared" si="1231"/>
        <v>7</v>
      </c>
      <c r="AD2273" s="17">
        <v>252</v>
      </c>
      <c r="AE2273" s="13">
        <f t="shared" si="1242"/>
        <v>1.0012659900000001</v>
      </c>
      <c r="AF2273" s="2">
        <f t="shared" si="1212"/>
        <v>408.27072733</v>
      </c>
      <c r="AG2273" s="2">
        <f t="shared" si="1232"/>
        <v>410.31815143</v>
      </c>
      <c r="AH2273" s="3">
        <f t="shared" si="1233"/>
        <v>0</v>
      </c>
      <c r="AI2273" s="4" t="str">
        <f t="shared" si="1210"/>
        <v>A+J=</v>
      </c>
      <c r="AJ2273" s="11">
        <f t="shared" si="1239"/>
        <v>43448</v>
      </c>
      <c r="AK2273" s="11"/>
      <c r="AL2273" s="4"/>
      <c r="AM2273" s="1"/>
      <c r="AN2273" s="11"/>
      <c r="AO2273" s="1"/>
      <c r="AP2273" s="1"/>
      <c r="AQ2273" s="3"/>
      <c r="AR2273" s="3"/>
      <c r="AS2273" s="6"/>
      <c r="AT2273" s="1"/>
      <c r="AU2273" s="1"/>
      <c r="AV2273" s="1"/>
      <c r="AW2273" s="1"/>
      <c r="AX2273" s="1"/>
      <c r="AY2273" s="1"/>
      <c r="AZ2273" s="1"/>
      <c r="BA2273" s="1"/>
      <c r="BB2273" s="1"/>
    </row>
    <row r="2274" spans="1:54" x14ac:dyDescent="0.2">
      <c r="A2274" s="158">
        <f t="shared" si="1234"/>
        <v>43430</v>
      </c>
      <c r="B2274" s="2">
        <f t="shared" si="1218"/>
        <v>324518.84304511495</v>
      </c>
      <c r="C2274" s="2">
        <f t="shared" si="1235"/>
        <v>222871.68300474001</v>
      </c>
      <c r="D2274" s="2">
        <f>SUM(Y2274:Y$2535)</f>
        <v>15884.170331040001</v>
      </c>
      <c r="E2274" s="73">
        <f t="shared" si="1219"/>
        <v>206987.51267370002</v>
      </c>
      <c r="F2274" s="88">
        <f t="shared" si="1214"/>
        <v>5080.83</v>
      </c>
      <c r="G2274" s="3">
        <f>IF(AND(N2274=1,N2273&gt;1),VLOOKUP(A2273,[1]Plan1!$BK$81:$BM$259,3),G2273)</f>
        <v>5103.6899999999996</v>
      </c>
      <c r="H2274" s="11">
        <f t="shared" si="1215"/>
        <v>43358</v>
      </c>
      <c r="I2274" s="11">
        <f t="shared" si="1216"/>
        <v>43388</v>
      </c>
      <c r="J2274" s="12">
        <f t="shared" si="1220"/>
        <v>4.4992648838870775E-3</v>
      </c>
      <c r="K2274" s="11">
        <f t="shared" si="1236"/>
        <v>43448</v>
      </c>
      <c r="L2274" s="11">
        <f t="shared" si="1221"/>
        <v>43448</v>
      </c>
      <c r="M2274" s="1">
        <f t="shared" si="1240"/>
        <v>21</v>
      </c>
      <c r="N2274" s="1">
        <f t="shared" si="1222"/>
        <v>7</v>
      </c>
      <c r="O2274" s="2">
        <f t="shared" si="1223"/>
        <v>1.0014975100000001</v>
      </c>
      <c r="P2274" s="13">
        <f t="shared" si="1217"/>
        <v>1.0047997</v>
      </c>
      <c r="Q2274" s="13">
        <f t="shared" si="1241"/>
        <v>1.4526197957134739</v>
      </c>
      <c r="R2274" s="2">
        <f t="shared" si="1213"/>
        <v>1.4547950999999999</v>
      </c>
      <c r="S2274" s="2">
        <f t="shared" si="1237"/>
        <v>1.44698182</v>
      </c>
      <c r="T2274" s="2">
        <f t="shared" si="1224"/>
        <v>322491.27350066003</v>
      </c>
      <c r="U2274" s="2">
        <f t="shared" si="1225"/>
        <v>7099.9353637582617</v>
      </c>
      <c r="V2274" s="2">
        <f t="shared" si="1226"/>
        <v>94136.906525186656</v>
      </c>
      <c r="W2274" s="2">
        <f t="shared" si="1227"/>
        <v>324108.52489368495</v>
      </c>
      <c r="X2274" s="17">
        <f t="shared" si="1228"/>
        <v>0</v>
      </c>
      <c r="Y2274" s="2">
        <f t="shared" si="1229"/>
        <v>0</v>
      </c>
      <c r="Z2274" s="72">
        <f t="shared" si="1230"/>
        <v>0</v>
      </c>
      <c r="AA2274" s="2">
        <f t="shared" si="1211"/>
        <v>0</v>
      </c>
      <c r="AB2274" s="12">
        <f t="shared" si="1238"/>
        <v>4.6600000000000003E-2</v>
      </c>
      <c r="AC2274" s="17">
        <f t="shared" si="1231"/>
        <v>7</v>
      </c>
      <c r="AD2274" s="17">
        <v>252</v>
      </c>
      <c r="AE2274" s="13">
        <f t="shared" si="1242"/>
        <v>1.0012659900000001</v>
      </c>
      <c r="AF2274" s="2">
        <f t="shared" si="1212"/>
        <v>408.27072733</v>
      </c>
      <c r="AG2274" s="2">
        <f t="shared" si="1232"/>
        <v>410.31815143</v>
      </c>
      <c r="AH2274" s="3">
        <f t="shared" si="1233"/>
        <v>0</v>
      </c>
      <c r="AI2274" s="4" t="str">
        <f t="shared" ref="AI2274:AI2337" si="1243">AI2273</f>
        <v>A+J=</v>
      </c>
      <c r="AJ2274" s="11">
        <f t="shared" si="1239"/>
        <v>43448</v>
      </c>
      <c r="AK2274" s="11"/>
      <c r="AL2274" s="4"/>
      <c r="AM2274" s="1"/>
      <c r="AN2274" s="11"/>
      <c r="AO2274" s="1"/>
      <c r="AP2274" s="1"/>
      <c r="AQ2274" s="3"/>
      <c r="AR2274" s="3"/>
      <c r="AS2274" s="6"/>
      <c r="AT2274" s="1"/>
      <c r="AU2274" s="1"/>
      <c r="AV2274" s="1"/>
      <c r="AW2274" s="1"/>
      <c r="AX2274" s="1"/>
      <c r="AY2274" s="1"/>
      <c r="AZ2274" s="1"/>
      <c r="BA2274" s="1"/>
      <c r="BB2274" s="1"/>
    </row>
    <row r="2275" spans="1:54" x14ac:dyDescent="0.2">
      <c r="A2275" s="158">
        <f t="shared" si="1234"/>
        <v>43431</v>
      </c>
      <c r="B2275" s="2">
        <f t="shared" si="1218"/>
        <v>324641.97255913669</v>
      </c>
      <c r="C2275" s="2">
        <f t="shared" si="1235"/>
        <v>222871.68300474001</v>
      </c>
      <c r="D2275" s="2">
        <f>SUM(Y2275:Y$2535)</f>
        <v>15884.170331040001</v>
      </c>
      <c r="E2275" s="73">
        <f t="shared" si="1219"/>
        <v>206987.51267370002</v>
      </c>
      <c r="F2275" s="88">
        <f t="shared" si="1214"/>
        <v>5080.83</v>
      </c>
      <c r="G2275" s="3">
        <f>IF(AND(N2275=1,N2274&gt;1),VLOOKUP(A2274,[1]Plan1!$BK$81:$BM$259,3),G2274)</f>
        <v>5103.6899999999996</v>
      </c>
      <c r="H2275" s="11">
        <f t="shared" si="1215"/>
        <v>43358</v>
      </c>
      <c r="I2275" s="11">
        <f t="shared" si="1216"/>
        <v>43388</v>
      </c>
      <c r="J2275" s="12">
        <f t="shared" si="1220"/>
        <v>4.4992648838870775E-3</v>
      </c>
      <c r="K2275" s="11">
        <f t="shared" si="1236"/>
        <v>43448</v>
      </c>
      <c r="L2275" s="11">
        <f t="shared" si="1221"/>
        <v>43448</v>
      </c>
      <c r="M2275" s="1">
        <f t="shared" si="1240"/>
        <v>21</v>
      </c>
      <c r="N2275" s="1">
        <f t="shared" si="1222"/>
        <v>8</v>
      </c>
      <c r="O2275" s="2">
        <f t="shared" si="1223"/>
        <v>1.00171162</v>
      </c>
      <c r="P2275" s="13">
        <f t="shared" si="1217"/>
        <v>1.0047997</v>
      </c>
      <c r="Q2275" s="13">
        <f t="shared" si="1241"/>
        <v>1.4526197957134739</v>
      </c>
      <c r="R2275" s="2">
        <f t="shared" si="1213"/>
        <v>1.4551061199999999</v>
      </c>
      <c r="S2275" s="2">
        <f t="shared" si="1237"/>
        <v>1.44698182</v>
      </c>
      <c r="T2275" s="2">
        <f t="shared" si="1224"/>
        <v>322491.27350066003</v>
      </c>
      <c r="U2275" s="2">
        <f t="shared" si="1225"/>
        <v>7099.9353637582617</v>
      </c>
      <c r="V2275" s="2">
        <f t="shared" si="1226"/>
        <v>94201.283781378428</v>
      </c>
      <c r="W2275" s="2">
        <f t="shared" si="1227"/>
        <v>324172.9021498767</v>
      </c>
      <c r="X2275" s="17">
        <f t="shared" si="1228"/>
        <v>0</v>
      </c>
      <c r="Y2275" s="2">
        <f t="shared" si="1229"/>
        <v>0</v>
      </c>
      <c r="Z2275" s="72">
        <f t="shared" si="1230"/>
        <v>0</v>
      </c>
      <c r="AA2275" s="2">
        <f t="shared" si="1211"/>
        <v>0</v>
      </c>
      <c r="AB2275" s="12">
        <f t="shared" si="1238"/>
        <v>4.6600000000000003E-2</v>
      </c>
      <c r="AC2275" s="17">
        <f t="shared" si="1231"/>
        <v>8</v>
      </c>
      <c r="AD2275" s="17">
        <v>252</v>
      </c>
      <c r="AE2275" s="13">
        <f t="shared" si="1242"/>
        <v>1.001446976</v>
      </c>
      <c r="AF2275" s="2">
        <f t="shared" si="1212"/>
        <v>466.63713295999997</v>
      </c>
      <c r="AG2275" s="2">
        <f t="shared" si="1232"/>
        <v>469.07040926000002</v>
      </c>
      <c r="AH2275" s="3">
        <f t="shared" si="1233"/>
        <v>0</v>
      </c>
      <c r="AI2275" s="4" t="str">
        <f t="shared" si="1243"/>
        <v>A+J=</v>
      </c>
      <c r="AJ2275" s="11">
        <f t="shared" si="1239"/>
        <v>43448</v>
      </c>
      <c r="AK2275" s="11"/>
      <c r="AL2275" s="4"/>
      <c r="AM2275" s="1"/>
      <c r="AN2275" s="11"/>
      <c r="AO2275" s="1"/>
      <c r="AP2275" s="1"/>
      <c r="AQ2275" s="3"/>
      <c r="AR2275" s="3"/>
      <c r="AS2275" s="6"/>
      <c r="AT2275" s="1"/>
      <c r="AU2275" s="1"/>
      <c r="AV2275" s="1"/>
      <c r="AW2275" s="1"/>
      <c r="AX2275" s="1"/>
      <c r="AY2275" s="1"/>
      <c r="AZ2275" s="1"/>
      <c r="BA2275" s="1"/>
      <c r="BB2275" s="1"/>
    </row>
    <row r="2276" spans="1:54" x14ac:dyDescent="0.2">
      <c r="A2276" s="158">
        <f t="shared" si="1234"/>
        <v>43432</v>
      </c>
      <c r="B2276" s="2">
        <f t="shared" si="1218"/>
        <v>324765.15298594948</v>
      </c>
      <c r="C2276" s="2">
        <f t="shared" si="1235"/>
        <v>222871.68300474001</v>
      </c>
      <c r="D2276" s="2">
        <f>SUM(Y2276:Y$2535)</f>
        <v>15884.170331040001</v>
      </c>
      <c r="E2276" s="73">
        <f t="shared" si="1219"/>
        <v>206987.51267370002</v>
      </c>
      <c r="F2276" s="88">
        <f t="shared" si="1214"/>
        <v>5080.83</v>
      </c>
      <c r="G2276" s="3">
        <f>IF(AND(N2276=1,N2275&gt;1),VLOOKUP(A2275,[1]Plan1!$BK$81:$BM$259,3),G2275)</f>
        <v>5103.6899999999996</v>
      </c>
      <c r="H2276" s="11">
        <f t="shared" si="1215"/>
        <v>43358</v>
      </c>
      <c r="I2276" s="11">
        <f t="shared" si="1216"/>
        <v>43388</v>
      </c>
      <c r="J2276" s="12">
        <f t="shared" si="1220"/>
        <v>4.4992648838870775E-3</v>
      </c>
      <c r="K2276" s="11">
        <f t="shared" si="1236"/>
        <v>43448</v>
      </c>
      <c r="L2276" s="11">
        <f t="shared" si="1221"/>
        <v>43448</v>
      </c>
      <c r="M2276" s="1">
        <f t="shared" si="1240"/>
        <v>21</v>
      </c>
      <c r="N2276" s="1">
        <f t="shared" si="1222"/>
        <v>9</v>
      </c>
      <c r="O2276" s="2">
        <f t="shared" si="1223"/>
        <v>1.0019257800000001</v>
      </c>
      <c r="P2276" s="13">
        <f t="shared" si="1217"/>
        <v>1.0047997</v>
      </c>
      <c r="Q2276" s="13">
        <f t="shared" si="1241"/>
        <v>1.4526197957134739</v>
      </c>
      <c r="R2276" s="2">
        <f t="shared" si="1213"/>
        <v>1.45541722</v>
      </c>
      <c r="S2276" s="2">
        <f t="shared" si="1237"/>
        <v>1.44698182</v>
      </c>
      <c r="T2276" s="2">
        <f t="shared" si="1224"/>
        <v>322491.27350066003</v>
      </c>
      <c r="U2276" s="2">
        <f t="shared" si="1225"/>
        <v>7099.9353637582617</v>
      </c>
      <c r="V2276" s="2">
        <f t="shared" si="1226"/>
        <v>94265.67759657123</v>
      </c>
      <c r="W2276" s="2">
        <f t="shared" si="1227"/>
        <v>324237.2959650695</v>
      </c>
      <c r="X2276" s="17">
        <f t="shared" si="1228"/>
        <v>0</v>
      </c>
      <c r="Y2276" s="2">
        <f t="shared" si="1229"/>
        <v>0</v>
      </c>
      <c r="Z2276" s="72">
        <f t="shared" si="1230"/>
        <v>0</v>
      </c>
      <c r="AA2276" s="2">
        <f t="shared" si="1211"/>
        <v>0</v>
      </c>
      <c r="AB2276" s="12">
        <f t="shared" si="1238"/>
        <v>4.6600000000000003E-2</v>
      </c>
      <c r="AC2276" s="17">
        <f t="shared" si="1231"/>
        <v>9</v>
      </c>
      <c r="AD2276" s="17">
        <v>252</v>
      </c>
      <c r="AE2276" s="13">
        <f t="shared" si="1242"/>
        <v>1.0016279960000001</v>
      </c>
      <c r="AF2276" s="2">
        <f t="shared" si="1212"/>
        <v>525.01450328999999</v>
      </c>
      <c r="AG2276" s="2">
        <f t="shared" si="1232"/>
        <v>527.85702088000005</v>
      </c>
      <c r="AH2276" s="3">
        <f t="shared" si="1233"/>
        <v>0</v>
      </c>
      <c r="AI2276" s="4" t="str">
        <f t="shared" si="1243"/>
        <v>A+J=</v>
      </c>
      <c r="AJ2276" s="11">
        <f t="shared" si="1239"/>
        <v>43448</v>
      </c>
      <c r="AK2276" s="11"/>
      <c r="AL2276" s="4"/>
      <c r="AM2276" s="1"/>
      <c r="AN2276" s="11"/>
      <c r="AO2276" s="1"/>
      <c r="AP2276" s="1"/>
      <c r="AQ2276" s="3"/>
      <c r="AR2276" s="3"/>
      <c r="AS2276" s="6"/>
      <c r="AT2276" s="1"/>
      <c r="AU2276" s="1"/>
      <c r="AV2276" s="1"/>
      <c r="AW2276" s="1"/>
      <c r="AX2276" s="1"/>
      <c r="AY2276" s="1"/>
      <c r="AZ2276" s="1"/>
      <c r="BA2276" s="1"/>
      <c r="BB2276" s="1"/>
    </row>
    <row r="2277" spans="1:54" x14ac:dyDescent="0.2">
      <c r="A2277" s="158">
        <f t="shared" si="1234"/>
        <v>43433</v>
      </c>
      <c r="B2277" s="2">
        <f t="shared" si="1218"/>
        <v>324888.37747164798</v>
      </c>
      <c r="C2277" s="2">
        <f t="shared" si="1235"/>
        <v>222871.68300474001</v>
      </c>
      <c r="D2277" s="2">
        <f>SUM(Y2277:Y$2535)</f>
        <v>15884.170331040001</v>
      </c>
      <c r="E2277" s="73">
        <f t="shared" si="1219"/>
        <v>206987.51267370002</v>
      </c>
      <c r="F2277" s="88">
        <f t="shared" si="1214"/>
        <v>5080.83</v>
      </c>
      <c r="G2277" s="3">
        <f>IF(AND(N2277=1,N2276&gt;1),VLOOKUP(A2276,[1]Plan1!$BK$81:$BM$259,3),G2276)</f>
        <v>5103.6899999999996</v>
      </c>
      <c r="H2277" s="11">
        <f t="shared" si="1215"/>
        <v>43358</v>
      </c>
      <c r="I2277" s="11">
        <f t="shared" si="1216"/>
        <v>43388</v>
      </c>
      <c r="J2277" s="12">
        <f t="shared" si="1220"/>
        <v>4.4992648838870775E-3</v>
      </c>
      <c r="K2277" s="11">
        <f t="shared" si="1236"/>
        <v>43448</v>
      </c>
      <c r="L2277" s="11">
        <f t="shared" si="1221"/>
        <v>43448</v>
      </c>
      <c r="M2277" s="1">
        <f t="shared" si="1240"/>
        <v>21</v>
      </c>
      <c r="N2277" s="1">
        <f t="shared" si="1222"/>
        <v>10</v>
      </c>
      <c r="O2277" s="2">
        <f t="shared" si="1223"/>
        <v>1.0021399799999999</v>
      </c>
      <c r="P2277" s="13">
        <f t="shared" si="1217"/>
        <v>1.0047997</v>
      </c>
      <c r="Q2277" s="13">
        <f t="shared" si="1241"/>
        <v>1.4526197957134739</v>
      </c>
      <c r="R2277" s="2">
        <f t="shared" si="1213"/>
        <v>1.4557283700000001</v>
      </c>
      <c r="S2277" s="2">
        <f t="shared" si="1237"/>
        <v>1.44698182</v>
      </c>
      <c r="T2277" s="2">
        <f t="shared" si="1224"/>
        <v>322491.27350066003</v>
      </c>
      <c r="U2277" s="2">
        <f t="shared" si="1225"/>
        <v>7099.9353637582617</v>
      </c>
      <c r="V2277" s="2">
        <f t="shared" si="1226"/>
        <v>94330.081761139678</v>
      </c>
      <c r="W2277" s="2">
        <f t="shared" si="1227"/>
        <v>324301.70012963796</v>
      </c>
      <c r="X2277" s="17">
        <f t="shared" si="1228"/>
        <v>0</v>
      </c>
      <c r="Y2277" s="2">
        <f t="shared" si="1229"/>
        <v>0</v>
      </c>
      <c r="Z2277" s="72">
        <f t="shared" si="1230"/>
        <v>0</v>
      </c>
      <c r="AA2277" s="2">
        <f t="shared" si="1211"/>
        <v>0</v>
      </c>
      <c r="AB2277" s="12">
        <f t="shared" si="1238"/>
        <v>4.6600000000000003E-2</v>
      </c>
      <c r="AC2277" s="17">
        <f t="shared" si="1231"/>
        <v>10</v>
      </c>
      <c r="AD2277" s="17">
        <v>252</v>
      </c>
      <c r="AE2277" s="13">
        <f t="shared" si="1242"/>
        <v>1.0018090479999999</v>
      </c>
      <c r="AF2277" s="2">
        <f t="shared" si="1212"/>
        <v>583.40219334000005</v>
      </c>
      <c r="AG2277" s="2">
        <f t="shared" si="1232"/>
        <v>586.67734200999996</v>
      </c>
      <c r="AH2277" s="3">
        <f t="shared" si="1233"/>
        <v>0</v>
      </c>
      <c r="AI2277" s="4" t="str">
        <f t="shared" si="1243"/>
        <v>A+J=</v>
      </c>
      <c r="AJ2277" s="11">
        <f t="shared" si="1239"/>
        <v>43448</v>
      </c>
      <c r="AK2277" s="11"/>
      <c r="AL2277" s="4"/>
      <c r="AM2277" s="1"/>
      <c r="AN2277" s="11"/>
      <c r="AO2277" s="1"/>
      <c r="AP2277" s="1"/>
      <c r="AQ2277" s="3"/>
      <c r="AR2277" s="3"/>
      <c r="AS2277" s="6"/>
      <c r="AT2277" s="1"/>
      <c r="AU2277" s="1"/>
      <c r="AV2277" s="1"/>
      <c r="AW2277" s="1"/>
      <c r="AX2277" s="1"/>
      <c r="AY2277" s="1"/>
      <c r="AZ2277" s="1"/>
      <c r="BA2277" s="1"/>
      <c r="BB2277" s="1"/>
    </row>
    <row r="2278" spans="1:54" x14ac:dyDescent="0.2">
      <c r="A2278" s="158">
        <f t="shared" si="1234"/>
        <v>43434</v>
      </c>
      <c r="B2278" s="2">
        <f t="shared" si="1218"/>
        <v>325011.65017603227</v>
      </c>
      <c r="C2278" s="2">
        <f t="shared" si="1235"/>
        <v>222871.68300474001</v>
      </c>
      <c r="D2278" s="2">
        <f>SUM(Y2278:Y$2535)</f>
        <v>15884.170331040001</v>
      </c>
      <c r="E2278" s="73">
        <f t="shared" si="1219"/>
        <v>206987.51267370002</v>
      </c>
      <c r="F2278" s="88">
        <f t="shared" si="1214"/>
        <v>5080.83</v>
      </c>
      <c r="G2278" s="3">
        <f>IF(AND(N2278=1,N2277&gt;1),VLOOKUP(A2277,[1]Plan1!$BK$81:$BM$259,3),G2277)</f>
        <v>5103.6899999999996</v>
      </c>
      <c r="H2278" s="11">
        <f t="shared" si="1215"/>
        <v>43358</v>
      </c>
      <c r="I2278" s="11">
        <f t="shared" si="1216"/>
        <v>43388</v>
      </c>
      <c r="J2278" s="12">
        <f t="shared" si="1220"/>
        <v>4.4992648838870775E-3</v>
      </c>
      <c r="K2278" s="11">
        <f t="shared" si="1236"/>
        <v>43448</v>
      </c>
      <c r="L2278" s="11">
        <f t="shared" si="1221"/>
        <v>43448</v>
      </c>
      <c r="M2278" s="1">
        <f t="shared" si="1240"/>
        <v>21</v>
      </c>
      <c r="N2278" s="1">
        <f t="shared" si="1222"/>
        <v>11</v>
      </c>
      <c r="O2278" s="2">
        <f t="shared" si="1223"/>
        <v>1.0023542299999999</v>
      </c>
      <c r="P2278" s="13">
        <f t="shared" si="1217"/>
        <v>1.0047997</v>
      </c>
      <c r="Q2278" s="13">
        <f t="shared" si="1241"/>
        <v>1.4526197957134739</v>
      </c>
      <c r="R2278" s="2">
        <f t="shared" si="1213"/>
        <v>1.4560395900000001</v>
      </c>
      <c r="S2278" s="2">
        <f t="shared" si="1237"/>
        <v>1.44698182</v>
      </c>
      <c r="T2278" s="2">
        <f t="shared" si="1224"/>
        <v>322491.27350066003</v>
      </c>
      <c r="U2278" s="2">
        <f t="shared" si="1225"/>
        <v>7099.9353637582617</v>
      </c>
      <c r="V2278" s="2">
        <f t="shared" si="1226"/>
        <v>94394.500414833979</v>
      </c>
      <c r="W2278" s="2">
        <f t="shared" si="1227"/>
        <v>324366.11878333229</v>
      </c>
      <c r="X2278" s="17">
        <f t="shared" si="1228"/>
        <v>0</v>
      </c>
      <c r="Y2278" s="2">
        <f t="shared" si="1229"/>
        <v>0</v>
      </c>
      <c r="Z2278" s="72">
        <f t="shared" si="1230"/>
        <v>0</v>
      </c>
      <c r="AA2278" s="2">
        <f t="shared" si="1211"/>
        <v>0</v>
      </c>
      <c r="AB2278" s="12">
        <f t="shared" si="1238"/>
        <v>4.6600000000000003E-2</v>
      </c>
      <c r="AC2278" s="17">
        <f t="shared" si="1231"/>
        <v>11</v>
      </c>
      <c r="AD2278" s="17">
        <v>252</v>
      </c>
      <c r="AE2278" s="13">
        <f t="shared" si="1242"/>
        <v>1.001990132</v>
      </c>
      <c r="AF2278" s="2">
        <f t="shared" si="1212"/>
        <v>641.80020310999998</v>
      </c>
      <c r="AG2278" s="2">
        <f t="shared" si="1232"/>
        <v>645.53139269999997</v>
      </c>
      <c r="AH2278" s="3">
        <f t="shared" si="1233"/>
        <v>0</v>
      </c>
      <c r="AI2278" s="4" t="str">
        <f t="shared" si="1243"/>
        <v>A+J=</v>
      </c>
      <c r="AJ2278" s="11">
        <f t="shared" si="1239"/>
        <v>43448</v>
      </c>
      <c r="AK2278" s="11"/>
      <c r="AL2278" s="4"/>
      <c r="AM2278" s="1"/>
      <c r="AN2278" s="11"/>
      <c r="AO2278" s="1"/>
      <c r="AP2278" s="1"/>
      <c r="AQ2278" s="3"/>
      <c r="AR2278" s="3"/>
      <c r="AS2278" s="6"/>
      <c r="AT2278" s="1"/>
      <c r="AU2278" s="1"/>
      <c r="AV2278" s="1"/>
      <c r="AW2278" s="1"/>
      <c r="AX2278" s="1"/>
      <c r="AY2278" s="1"/>
      <c r="AZ2278" s="1"/>
      <c r="BA2278" s="1"/>
      <c r="BB2278" s="1"/>
    </row>
    <row r="2279" spans="1:54" x14ac:dyDescent="0.2">
      <c r="A2279" s="158">
        <f t="shared" si="1234"/>
        <v>43435</v>
      </c>
      <c r="B2279" s="2">
        <f t="shared" si="1218"/>
        <v>325134.97383638757</v>
      </c>
      <c r="C2279" s="2">
        <f t="shared" si="1235"/>
        <v>222871.68300474001</v>
      </c>
      <c r="D2279" s="2">
        <f>SUM(Y2279:Y$2535)</f>
        <v>15884.170331040001</v>
      </c>
      <c r="E2279" s="73">
        <f t="shared" si="1219"/>
        <v>206987.51267370002</v>
      </c>
      <c r="F2279" s="88">
        <f t="shared" si="1214"/>
        <v>5080.83</v>
      </c>
      <c r="G2279" s="3">
        <f>IF(AND(N2279=1,N2278&gt;1),VLOOKUP(A2278,[1]Plan1!$BK$81:$BM$259,3),G2278)</f>
        <v>5103.6899999999996</v>
      </c>
      <c r="H2279" s="11">
        <f t="shared" si="1215"/>
        <v>43358</v>
      </c>
      <c r="I2279" s="11">
        <f t="shared" si="1216"/>
        <v>43388</v>
      </c>
      <c r="J2279" s="12">
        <f t="shared" si="1220"/>
        <v>4.4992648838870775E-3</v>
      </c>
      <c r="K2279" s="11">
        <f t="shared" si="1236"/>
        <v>43448</v>
      </c>
      <c r="L2279" s="11">
        <f t="shared" si="1221"/>
        <v>43448</v>
      </c>
      <c r="M2279" s="1">
        <f t="shared" si="1240"/>
        <v>21</v>
      </c>
      <c r="N2279" s="1">
        <f t="shared" si="1222"/>
        <v>12</v>
      </c>
      <c r="O2279" s="2">
        <f t="shared" si="1223"/>
        <v>1.00256853</v>
      </c>
      <c r="P2279" s="13">
        <f t="shared" si="1217"/>
        <v>1.0047997</v>
      </c>
      <c r="Q2279" s="13">
        <f t="shared" si="1241"/>
        <v>1.4526197957134739</v>
      </c>
      <c r="R2279" s="2">
        <f t="shared" si="1213"/>
        <v>1.45635089</v>
      </c>
      <c r="S2279" s="2">
        <f t="shared" si="1237"/>
        <v>1.44698182</v>
      </c>
      <c r="T2279" s="2">
        <f t="shared" si="1224"/>
        <v>322491.27350066003</v>
      </c>
      <c r="U2279" s="2">
        <f t="shared" si="1225"/>
        <v>7099.9353637582617</v>
      </c>
      <c r="V2279" s="2">
        <f t="shared" si="1226"/>
        <v>94458.935627529281</v>
      </c>
      <c r="W2279" s="2">
        <f t="shared" si="1227"/>
        <v>324430.55399602756</v>
      </c>
      <c r="X2279" s="17">
        <f t="shared" si="1228"/>
        <v>0</v>
      </c>
      <c r="Y2279" s="2">
        <f t="shared" si="1229"/>
        <v>0</v>
      </c>
      <c r="Z2279" s="72">
        <f t="shared" si="1230"/>
        <v>0</v>
      </c>
      <c r="AA2279" s="2">
        <f t="shared" si="1211"/>
        <v>0</v>
      </c>
      <c r="AB2279" s="12">
        <f t="shared" si="1238"/>
        <v>4.6600000000000003E-2</v>
      </c>
      <c r="AC2279" s="17">
        <f t="shared" si="1231"/>
        <v>12</v>
      </c>
      <c r="AD2279" s="17">
        <v>252</v>
      </c>
      <c r="AE2279" s="13">
        <f t="shared" si="1242"/>
        <v>1.00217125</v>
      </c>
      <c r="AF2279" s="2">
        <f t="shared" si="1212"/>
        <v>700.20917757999996</v>
      </c>
      <c r="AG2279" s="2">
        <f t="shared" si="1232"/>
        <v>704.41984035999997</v>
      </c>
      <c r="AH2279" s="3">
        <f t="shared" si="1233"/>
        <v>0</v>
      </c>
      <c r="AI2279" s="4" t="str">
        <f t="shared" si="1243"/>
        <v>A+J=</v>
      </c>
      <c r="AJ2279" s="11">
        <f t="shared" si="1239"/>
        <v>43448</v>
      </c>
      <c r="AK2279" s="11"/>
      <c r="AL2279" s="4"/>
      <c r="AM2279" s="1"/>
      <c r="AN2279" s="11"/>
      <c r="AO2279" s="1"/>
      <c r="AP2279" s="1"/>
      <c r="AQ2279" s="3"/>
      <c r="AR2279" s="3"/>
      <c r="AS2279" s="6"/>
      <c r="AT2279" s="1"/>
      <c r="AU2279" s="1"/>
      <c r="AV2279" s="1"/>
      <c r="AW2279" s="1"/>
      <c r="AX2279" s="1"/>
      <c r="AY2279" s="1"/>
      <c r="AZ2279" s="1"/>
      <c r="BA2279" s="1"/>
      <c r="BB2279" s="1"/>
    </row>
    <row r="2280" spans="1:54" x14ac:dyDescent="0.2">
      <c r="A2280" s="158">
        <f t="shared" si="1234"/>
        <v>43436</v>
      </c>
      <c r="B2280" s="2">
        <f t="shared" si="1218"/>
        <v>325134.97383638757</v>
      </c>
      <c r="C2280" s="2">
        <f t="shared" si="1235"/>
        <v>222871.68300474001</v>
      </c>
      <c r="D2280" s="2">
        <f>SUM(Y2280:Y$2535)</f>
        <v>15884.170331040001</v>
      </c>
      <c r="E2280" s="73">
        <f t="shared" si="1219"/>
        <v>206987.51267370002</v>
      </c>
      <c r="F2280" s="88">
        <f t="shared" si="1214"/>
        <v>5080.83</v>
      </c>
      <c r="G2280" s="3">
        <f>IF(AND(N2280=1,N2279&gt;1),VLOOKUP(A2279,[1]Plan1!$BK$81:$BM$259,3),G2279)</f>
        <v>5103.6899999999996</v>
      </c>
      <c r="H2280" s="11">
        <f t="shared" si="1215"/>
        <v>43358</v>
      </c>
      <c r="I2280" s="11">
        <f t="shared" si="1216"/>
        <v>43388</v>
      </c>
      <c r="J2280" s="12">
        <f t="shared" si="1220"/>
        <v>4.4992648838870775E-3</v>
      </c>
      <c r="K2280" s="11">
        <f t="shared" si="1236"/>
        <v>43448</v>
      </c>
      <c r="L2280" s="11">
        <f t="shared" si="1221"/>
        <v>43448</v>
      </c>
      <c r="M2280" s="1">
        <f t="shared" si="1240"/>
        <v>21</v>
      </c>
      <c r="N2280" s="1">
        <f t="shared" si="1222"/>
        <v>12</v>
      </c>
      <c r="O2280" s="2">
        <f t="shared" si="1223"/>
        <v>1.00256853</v>
      </c>
      <c r="P2280" s="13">
        <f t="shared" si="1217"/>
        <v>1.0047997</v>
      </c>
      <c r="Q2280" s="13">
        <f t="shared" si="1241"/>
        <v>1.4526197957134739</v>
      </c>
      <c r="R2280" s="2">
        <f t="shared" si="1213"/>
        <v>1.45635089</v>
      </c>
      <c r="S2280" s="2">
        <f t="shared" si="1237"/>
        <v>1.44698182</v>
      </c>
      <c r="T2280" s="2">
        <f t="shared" si="1224"/>
        <v>322491.27350066003</v>
      </c>
      <c r="U2280" s="2">
        <f t="shared" si="1225"/>
        <v>7099.9353637582617</v>
      </c>
      <c r="V2280" s="2">
        <f t="shared" si="1226"/>
        <v>94458.935627529281</v>
      </c>
      <c r="W2280" s="2">
        <f t="shared" si="1227"/>
        <v>324430.55399602756</v>
      </c>
      <c r="X2280" s="17">
        <f t="shared" si="1228"/>
        <v>0</v>
      </c>
      <c r="Y2280" s="2">
        <f t="shared" si="1229"/>
        <v>0</v>
      </c>
      <c r="Z2280" s="72">
        <f t="shared" si="1230"/>
        <v>0</v>
      </c>
      <c r="AA2280" s="2">
        <f t="shared" ref="AA2280:AA2343" si="1244">IF(Z2280&gt;0,TRUNC(Z2280*T2280,8),0)</f>
        <v>0</v>
      </c>
      <c r="AB2280" s="12">
        <f t="shared" si="1238"/>
        <v>4.6600000000000003E-2</v>
      </c>
      <c r="AC2280" s="17">
        <f t="shared" si="1231"/>
        <v>12</v>
      </c>
      <c r="AD2280" s="17">
        <v>252</v>
      </c>
      <c r="AE2280" s="13">
        <f t="shared" si="1242"/>
        <v>1.00217125</v>
      </c>
      <c r="AF2280" s="2">
        <f t="shared" ref="AF2280:AF2343" si="1245">TRUNC((T2280*(AE2280-1)),8)</f>
        <v>700.20917757999996</v>
      </c>
      <c r="AG2280" s="2">
        <f t="shared" si="1232"/>
        <v>704.41984035999997</v>
      </c>
      <c r="AH2280" s="3">
        <f t="shared" si="1233"/>
        <v>0</v>
      </c>
      <c r="AI2280" s="4" t="str">
        <f t="shared" si="1243"/>
        <v>A+J=</v>
      </c>
      <c r="AJ2280" s="11">
        <f t="shared" si="1239"/>
        <v>43448</v>
      </c>
      <c r="AK2280" s="11"/>
      <c r="AL2280" s="4"/>
      <c r="AM2280" s="1"/>
      <c r="AN2280" s="11"/>
      <c r="AO2280" s="1"/>
      <c r="AP2280" s="1"/>
      <c r="AQ2280" s="3"/>
      <c r="AR2280" s="3"/>
      <c r="AS2280" s="6"/>
      <c r="AT2280" s="1"/>
      <c r="AU2280" s="1"/>
      <c r="AV2280" s="1"/>
      <c r="AW2280" s="1"/>
      <c r="AX2280" s="1"/>
      <c r="AY2280" s="1"/>
      <c r="AZ2280" s="1"/>
      <c r="BA2280" s="1"/>
      <c r="BB2280" s="1"/>
    </row>
    <row r="2281" spans="1:54" x14ac:dyDescent="0.2">
      <c r="A2281" s="158">
        <f t="shared" si="1234"/>
        <v>43437</v>
      </c>
      <c r="B2281" s="2">
        <f t="shared" si="1218"/>
        <v>325134.97383638757</v>
      </c>
      <c r="C2281" s="2">
        <f t="shared" si="1235"/>
        <v>222871.68300474001</v>
      </c>
      <c r="D2281" s="2">
        <f>SUM(Y2281:Y$2535)</f>
        <v>15884.170331040001</v>
      </c>
      <c r="E2281" s="73">
        <f t="shared" si="1219"/>
        <v>206987.51267370002</v>
      </c>
      <c r="F2281" s="88">
        <f t="shared" si="1214"/>
        <v>5080.83</v>
      </c>
      <c r="G2281" s="3">
        <f>IF(AND(N2281=1,N2280&gt;1),VLOOKUP(A2280,[1]Plan1!$BK$81:$BM$259,3),G2280)</f>
        <v>5103.6899999999996</v>
      </c>
      <c r="H2281" s="11">
        <f t="shared" si="1215"/>
        <v>43358</v>
      </c>
      <c r="I2281" s="11">
        <f t="shared" si="1216"/>
        <v>43388</v>
      </c>
      <c r="J2281" s="12">
        <f t="shared" si="1220"/>
        <v>4.4992648838870775E-3</v>
      </c>
      <c r="K2281" s="11">
        <f t="shared" si="1236"/>
        <v>43448</v>
      </c>
      <c r="L2281" s="11">
        <f t="shared" si="1221"/>
        <v>43448</v>
      </c>
      <c r="M2281" s="1">
        <f t="shared" si="1240"/>
        <v>21</v>
      </c>
      <c r="N2281" s="1">
        <f t="shared" si="1222"/>
        <v>12</v>
      </c>
      <c r="O2281" s="2">
        <f t="shared" si="1223"/>
        <v>1.00256853</v>
      </c>
      <c r="P2281" s="13">
        <f t="shared" si="1217"/>
        <v>1.0047997</v>
      </c>
      <c r="Q2281" s="13">
        <f t="shared" si="1241"/>
        <v>1.4526197957134739</v>
      </c>
      <c r="R2281" s="2">
        <f t="shared" ref="R2281:R2344" si="1246">TRUNC(TRUNC((O2281*Q2281),15),8)</f>
        <v>1.45635089</v>
      </c>
      <c r="S2281" s="2">
        <f t="shared" si="1237"/>
        <v>1.44698182</v>
      </c>
      <c r="T2281" s="2">
        <f t="shared" si="1224"/>
        <v>322491.27350066003</v>
      </c>
      <c r="U2281" s="2">
        <f t="shared" si="1225"/>
        <v>7099.9353637582617</v>
      </c>
      <c r="V2281" s="2">
        <f t="shared" si="1226"/>
        <v>94458.935627529281</v>
      </c>
      <c r="W2281" s="2">
        <f t="shared" si="1227"/>
        <v>324430.55399602756</v>
      </c>
      <c r="X2281" s="17">
        <f t="shared" si="1228"/>
        <v>0</v>
      </c>
      <c r="Y2281" s="2">
        <f t="shared" si="1229"/>
        <v>0</v>
      </c>
      <c r="Z2281" s="72">
        <f t="shared" si="1230"/>
        <v>0</v>
      </c>
      <c r="AA2281" s="2">
        <f t="shared" si="1244"/>
        <v>0</v>
      </c>
      <c r="AB2281" s="12">
        <f t="shared" si="1238"/>
        <v>4.6600000000000003E-2</v>
      </c>
      <c r="AC2281" s="17">
        <f t="shared" si="1231"/>
        <v>12</v>
      </c>
      <c r="AD2281" s="17">
        <v>252</v>
      </c>
      <c r="AE2281" s="13">
        <f t="shared" si="1242"/>
        <v>1.00217125</v>
      </c>
      <c r="AF2281" s="2">
        <f t="shared" si="1245"/>
        <v>700.20917757999996</v>
      </c>
      <c r="AG2281" s="2">
        <f t="shared" si="1232"/>
        <v>704.41984035999997</v>
      </c>
      <c r="AH2281" s="3">
        <f t="shared" si="1233"/>
        <v>0</v>
      </c>
      <c r="AI2281" s="4" t="str">
        <f t="shared" si="1243"/>
        <v>A+J=</v>
      </c>
      <c r="AJ2281" s="11">
        <f t="shared" si="1239"/>
        <v>43448</v>
      </c>
      <c r="AK2281" s="11"/>
      <c r="AL2281" s="4"/>
      <c r="AM2281" s="1"/>
      <c r="AN2281" s="11"/>
      <c r="AO2281" s="1"/>
      <c r="AP2281" s="1"/>
      <c r="AQ2281" s="3"/>
      <c r="AR2281" s="3"/>
      <c r="AS2281" s="6"/>
      <c r="AT2281" s="1"/>
      <c r="AU2281" s="1"/>
      <c r="AV2281" s="1"/>
      <c r="AW2281" s="1"/>
      <c r="AX2281" s="1"/>
      <c r="AY2281" s="1"/>
      <c r="AZ2281" s="1"/>
      <c r="BA2281" s="1"/>
      <c r="BB2281" s="1"/>
    </row>
    <row r="2282" spans="1:54" x14ac:dyDescent="0.2">
      <c r="A2282" s="158">
        <f t="shared" si="1234"/>
        <v>43438</v>
      </c>
      <c r="B2282" s="2">
        <f t="shared" si="1218"/>
        <v>325258.3415950585</v>
      </c>
      <c r="C2282" s="2">
        <f t="shared" si="1235"/>
        <v>222871.68300474001</v>
      </c>
      <c r="D2282" s="2">
        <f>SUM(Y2282:Y$2535)</f>
        <v>15884.170331040001</v>
      </c>
      <c r="E2282" s="73">
        <f t="shared" si="1219"/>
        <v>206987.51267370002</v>
      </c>
      <c r="F2282" s="88">
        <f t="shared" ref="F2282:F2345" si="1247">IF(G2282=G2281,F2281,G2281)</f>
        <v>5080.83</v>
      </c>
      <c r="G2282" s="3">
        <f>IF(AND(N2282=1,N2281&gt;1),VLOOKUP(A2281,[1]Plan1!$BK$81:$BM$259,3),G2281)</f>
        <v>5103.6899999999996</v>
      </c>
      <c r="H2282" s="11">
        <f t="shared" ref="H2282:H2345" si="1248">EDATE(I2282,-1)</f>
        <v>43358</v>
      </c>
      <c r="I2282" s="11">
        <f t="shared" ref="I2282:I2345" si="1249">IF(X2281&gt;0,EDATE(A2282,-1),+I2281)</f>
        <v>43388</v>
      </c>
      <c r="J2282" s="12">
        <f t="shared" si="1220"/>
        <v>4.4992648838870775E-3</v>
      </c>
      <c r="K2282" s="11">
        <f t="shared" si="1236"/>
        <v>43448</v>
      </c>
      <c r="L2282" s="11">
        <f t="shared" si="1221"/>
        <v>43448</v>
      </c>
      <c r="M2282" s="1">
        <f t="shared" si="1240"/>
        <v>21</v>
      </c>
      <c r="N2282" s="1">
        <f t="shared" si="1222"/>
        <v>13</v>
      </c>
      <c r="O2282" s="2">
        <f t="shared" si="1223"/>
        <v>1.0027828700000001</v>
      </c>
      <c r="P2282" s="13">
        <f t="shared" ref="P2282:P2345" si="1250">IF(L2282&gt;L2281,O2281,P2281)</f>
        <v>1.0047997</v>
      </c>
      <c r="Q2282" s="13">
        <f t="shared" si="1241"/>
        <v>1.4526197957134739</v>
      </c>
      <c r="R2282" s="2">
        <f t="shared" si="1246"/>
        <v>1.45666224</v>
      </c>
      <c r="S2282" s="2">
        <f t="shared" si="1237"/>
        <v>1.44698182</v>
      </c>
      <c r="T2282" s="2">
        <f t="shared" si="1224"/>
        <v>322491.27350066003</v>
      </c>
      <c r="U2282" s="2">
        <f t="shared" si="1225"/>
        <v>7099.9353637582617</v>
      </c>
      <c r="V2282" s="2">
        <f t="shared" si="1226"/>
        <v>94523.381189600244</v>
      </c>
      <c r="W2282" s="2">
        <f t="shared" si="1227"/>
        <v>324494.9995580985</v>
      </c>
      <c r="X2282" s="17">
        <f t="shared" si="1228"/>
        <v>0</v>
      </c>
      <c r="Y2282" s="2">
        <f t="shared" si="1229"/>
        <v>0</v>
      </c>
      <c r="Z2282" s="72">
        <f t="shared" si="1230"/>
        <v>0</v>
      </c>
      <c r="AA2282" s="2">
        <f t="shared" si="1244"/>
        <v>0</v>
      </c>
      <c r="AB2282" s="12">
        <f t="shared" si="1238"/>
        <v>4.6600000000000003E-2</v>
      </c>
      <c r="AC2282" s="17">
        <f t="shared" si="1231"/>
        <v>13</v>
      </c>
      <c r="AD2282" s="17">
        <v>252</v>
      </c>
      <c r="AE2282" s="13">
        <f t="shared" si="1242"/>
        <v>1.0023523999999999</v>
      </c>
      <c r="AF2282" s="2">
        <f t="shared" si="1245"/>
        <v>758.62847178000004</v>
      </c>
      <c r="AG2282" s="2">
        <f t="shared" si="1232"/>
        <v>763.34203695999997</v>
      </c>
      <c r="AH2282" s="3">
        <f t="shared" si="1233"/>
        <v>0</v>
      </c>
      <c r="AI2282" s="4" t="str">
        <f t="shared" si="1243"/>
        <v>A+J=</v>
      </c>
      <c r="AJ2282" s="11">
        <f t="shared" si="1239"/>
        <v>43448</v>
      </c>
      <c r="AK2282" s="11"/>
      <c r="AL2282" s="4"/>
      <c r="AM2282" s="1"/>
      <c r="AN2282" s="11"/>
      <c r="AO2282" s="1"/>
      <c r="AP2282" s="1"/>
      <c r="AQ2282" s="3"/>
      <c r="AR2282" s="3"/>
      <c r="AS2282" s="6"/>
      <c r="AT2282" s="1"/>
      <c r="AU2282" s="1"/>
      <c r="AV2282" s="1"/>
      <c r="AW2282" s="1"/>
      <c r="AX2282" s="1"/>
      <c r="AY2282" s="1"/>
      <c r="AZ2282" s="1"/>
      <c r="BA2282" s="1"/>
      <c r="BB2282" s="1"/>
    </row>
    <row r="2283" spans="1:54" x14ac:dyDescent="0.2">
      <c r="A2283" s="158">
        <f t="shared" si="1234"/>
        <v>43439</v>
      </c>
      <c r="B2283" s="2">
        <f t="shared" si="1218"/>
        <v>325381.76001376047</v>
      </c>
      <c r="C2283" s="2">
        <f t="shared" si="1235"/>
        <v>222871.68300474001</v>
      </c>
      <c r="D2283" s="2">
        <f>SUM(Y2283:Y$2535)</f>
        <v>15884.170331040001</v>
      </c>
      <c r="E2283" s="73">
        <f t="shared" si="1219"/>
        <v>206987.51267370002</v>
      </c>
      <c r="F2283" s="88">
        <f t="shared" si="1247"/>
        <v>5080.83</v>
      </c>
      <c r="G2283" s="3">
        <f>IF(AND(N2283=1,N2282&gt;1),VLOOKUP(A2282,[1]Plan1!$BK$81:$BM$259,3),G2282)</f>
        <v>5103.6899999999996</v>
      </c>
      <c r="H2283" s="11">
        <f t="shared" si="1248"/>
        <v>43358</v>
      </c>
      <c r="I2283" s="11">
        <f t="shared" si="1249"/>
        <v>43388</v>
      </c>
      <c r="J2283" s="12">
        <f t="shared" si="1220"/>
        <v>4.4992648838870775E-3</v>
      </c>
      <c r="K2283" s="11">
        <f t="shared" si="1236"/>
        <v>43448</v>
      </c>
      <c r="L2283" s="11">
        <f t="shared" si="1221"/>
        <v>43448</v>
      </c>
      <c r="M2283" s="1">
        <f t="shared" si="1240"/>
        <v>21</v>
      </c>
      <c r="N2283" s="1">
        <f t="shared" si="1222"/>
        <v>14</v>
      </c>
      <c r="O2283" s="2">
        <f t="shared" si="1223"/>
        <v>1.0029972599999999</v>
      </c>
      <c r="P2283" s="13">
        <f t="shared" si="1250"/>
        <v>1.0047997</v>
      </c>
      <c r="Q2283" s="13">
        <f t="shared" si="1241"/>
        <v>1.4526197957134739</v>
      </c>
      <c r="R2283" s="2">
        <f t="shared" si="1246"/>
        <v>1.45697367</v>
      </c>
      <c r="S2283" s="2">
        <f t="shared" si="1237"/>
        <v>1.44698182</v>
      </c>
      <c r="T2283" s="2">
        <f t="shared" si="1224"/>
        <v>322491.27350066003</v>
      </c>
      <c r="U2283" s="2">
        <f t="shared" si="1225"/>
        <v>7099.9353637582617</v>
      </c>
      <c r="V2283" s="2">
        <f t="shared" si="1226"/>
        <v>94587.843310672208</v>
      </c>
      <c r="W2283" s="2">
        <f t="shared" si="1227"/>
        <v>324559.46167917049</v>
      </c>
      <c r="X2283" s="17">
        <f t="shared" si="1228"/>
        <v>0</v>
      </c>
      <c r="Y2283" s="2">
        <f t="shared" si="1229"/>
        <v>0</v>
      </c>
      <c r="Z2283" s="72">
        <f t="shared" si="1230"/>
        <v>0</v>
      </c>
      <c r="AA2283" s="2">
        <f t="shared" si="1244"/>
        <v>0</v>
      </c>
      <c r="AB2283" s="12">
        <f t="shared" si="1238"/>
        <v>4.6600000000000003E-2</v>
      </c>
      <c r="AC2283" s="17">
        <f t="shared" si="1231"/>
        <v>14</v>
      </c>
      <c r="AD2283" s="17">
        <v>252</v>
      </c>
      <c r="AE2283" s="13">
        <f t="shared" si="1242"/>
        <v>1.002533583</v>
      </c>
      <c r="AF2283" s="2">
        <f t="shared" si="1245"/>
        <v>817.05840818000001</v>
      </c>
      <c r="AG2283" s="2">
        <f t="shared" si="1232"/>
        <v>822.29833458999997</v>
      </c>
      <c r="AH2283" s="3">
        <f t="shared" si="1233"/>
        <v>0</v>
      </c>
      <c r="AI2283" s="4" t="str">
        <f t="shared" si="1243"/>
        <v>A+J=</v>
      </c>
      <c r="AJ2283" s="11">
        <f t="shared" si="1239"/>
        <v>43448</v>
      </c>
      <c r="AK2283" s="11"/>
      <c r="AL2283" s="4"/>
      <c r="AM2283" s="1"/>
      <c r="AN2283" s="11"/>
      <c r="AO2283" s="1"/>
      <c r="AP2283" s="1"/>
      <c r="AQ2283" s="3"/>
      <c r="AR2283" s="3"/>
      <c r="AS2283" s="6"/>
      <c r="AT2283" s="1"/>
      <c r="AU2283" s="1"/>
      <c r="AV2283" s="1"/>
      <c r="AW2283" s="1"/>
      <c r="AX2283" s="1"/>
      <c r="AY2283" s="1"/>
      <c r="AZ2283" s="1"/>
      <c r="BA2283" s="1"/>
      <c r="BB2283" s="1"/>
    </row>
    <row r="2284" spans="1:54" x14ac:dyDescent="0.2">
      <c r="A2284" s="158">
        <f t="shared" si="1234"/>
        <v>43440</v>
      </c>
      <c r="B2284" s="2">
        <f t="shared" si="1218"/>
        <v>325505.22463229328</v>
      </c>
      <c r="C2284" s="2">
        <f t="shared" si="1235"/>
        <v>222871.68300474001</v>
      </c>
      <c r="D2284" s="2">
        <f>SUM(Y2284:Y$2535)</f>
        <v>15884.170331040001</v>
      </c>
      <c r="E2284" s="73">
        <f t="shared" si="1219"/>
        <v>206987.51267370002</v>
      </c>
      <c r="F2284" s="88">
        <f t="shared" si="1247"/>
        <v>5080.83</v>
      </c>
      <c r="G2284" s="3">
        <f>IF(AND(N2284=1,N2283&gt;1),VLOOKUP(A2283,[1]Plan1!$BK$81:$BM$259,3),G2283)</f>
        <v>5103.6899999999996</v>
      </c>
      <c r="H2284" s="11">
        <f t="shared" si="1248"/>
        <v>43358</v>
      </c>
      <c r="I2284" s="11">
        <f t="shared" si="1249"/>
        <v>43388</v>
      </c>
      <c r="J2284" s="12">
        <f t="shared" si="1220"/>
        <v>4.4992648838870775E-3</v>
      </c>
      <c r="K2284" s="11">
        <f t="shared" si="1236"/>
        <v>43448</v>
      </c>
      <c r="L2284" s="11">
        <f t="shared" si="1221"/>
        <v>43448</v>
      </c>
      <c r="M2284" s="1">
        <f t="shared" si="1240"/>
        <v>21</v>
      </c>
      <c r="N2284" s="1">
        <f t="shared" si="1222"/>
        <v>15</v>
      </c>
      <c r="O2284" s="2">
        <f t="shared" si="1223"/>
        <v>1.0032116900000001</v>
      </c>
      <c r="P2284" s="13">
        <f t="shared" si="1250"/>
        <v>1.0047997</v>
      </c>
      <c r="Q2284" s="13">
        <f t="shared" si="1241"/>
        <v>1.4526197957134739</v>
      </c>
      <c r="R2284" s="2">
        <f t="shared" si="1246"/>
        <v>1.4572851600000001</v>
      </c>
      <c r="S2284" s="2">
        <f t="shared" si="1237"/>
        <v>1.44698182</v>
      </c>
      <c r="T2284" s="2">
        <f t="shared" si="1224"/>
        <v>322491.27350066003</v>
      </c>
      <c r="U2284" s="2">
        <f t="shared" si="1225"/>
        <v>7099.9353637582617</v>
      </c>
      <c r="V2284" s="2">
        <f t="shared" si="1226"/>
        <v>94652.317850994965</v>
      </c>
      <c r="W2284" s="2">
        <f t="shared" si="1227"/>
        <v>324623.93621949328</v>
      </c>
      <c r="X2284" s="17">
        <f t="shared" si="1228"/>
        <v>0</v>
      </c>
      <c r="Y2284" s="2">
        <f t="shared" si="1229"/>
        <v>0</v>
      </c>
      <c r="Z2284" s="72">
        <f t="shared" si="1230"/>
        <v>0</v>
      </c>
      <c r="AA2284" s="2">
        <f t="shared" si="1244"/>
        <v>0</v>
      </c>
      <c r="AB2284" s="12">
        <f t="shared" si="1238"/>
        <v>4.6600000000000003E-2</v>
      </c>
      <c r="AC2284" s="17">
        <f t="shared" si="1231"/>
        <v>15</v>
      </c>
      <c r="AD2284" s="17">
        <v>252</v>
      </c>
      <c r="AE2284" s="13">
        <f t="shared" si="1242"/>
        <v>1.002714798</v>
      </c>
      <c r="AF2284" s="2">
        <f t="shared" si="1245"/>
        <v>875.49866430999998</v>
      </c>
      <c r="AG2284" s="2">
        <f t="shared" si="1232"/>
        <v>881.28841279999995</v>
      </c>
      <c r="AH2284" s="3">
        <f t="shared" si="1233"/>
        <v>0</v>
      </c>
      <c r="AI2284" s="4" t="str">
        <f t="shared" si="1243"/>
        <v>A+J=</v>
      </c>
      <c r="AJ2284" s="11">
        <f t="shared" si="1239"/>
        <v>43448</v>
      </c>
      <c r="AK2284" s="11"/>
      <c r="AL2284" s="4"/>
      <c r="AM2284" s="1"/>
      <c r="AN2284" s="11"/>
      <c r="AO2284" s="1"/>
      <c r="AP2284" s="1"/>
      <c r="AQ2284" s="3"/>
      <c r="AR2284" s="3"/>
      <c r="AS2284" s="6"/>
      <c r="AT2284" s="1"/>
      <c r="AU2284" s="1"/>
      <c r="AV2284" s="1"/>
      <c r="AW2284" s="1"/>
      <c r="AX2284" s="1"/>
      <c r="AY2284" s="1"/>
      <c r="AZ2284" s="1"/>
      <c r="BA2284" s="1"/>
      <c r="BB2284" s="1"/>
    </row>
    <row r="2285" spans="1:54" x14ac:dyDescent="0.2">
      <c r="A2285" s="158">
        <f t="shared" si="1234"/>
        <v>43441</v>
      </c>
      <c r="B2285" s="2">
        <f t="shared" si="1218"/>
        <v>325628.73611294676</v>
      </c>
      <c r="C2285" s="2">
        <f t="shared" si="1235"/>
        <v>222871.68300474001</v>
      </c>
      <c r="D2285" s="2">
        <f>SUM(Y2285:Y$2535)</f>
        <v>15884.170331040001</v>
      </c>
      <c r="E2285" s="73">
        <f t="shared" si="1219"/>
        <v>206987.51267370002</v>
      </c>
      <c r="F2285" s="88">
        <f t="shared" si="1247"/>
        <v>5080.83</v>
      </c>
      <c r="G2285" s="3">
        <f>IF(AND(N2285=1,N2284&gt;1),VLOOKUP(A2284,[1]Plan1!$BK$81:$BM$259,3),G2284)</f>
        <v>5103.6899999999996</v>
      </c>
      <c r="H2285" s="11">
        <f t="shared" si="1248"/>
        <v>43358</v>
      </c>
      <c r="I2285" s="11">
        <f t="shared" si="1249"/>
        <v>43388</v>
      </c>
      <c r="J2285" s="12">
        <f t="shared" si="1220"/>
        <v>4.4992648838870775E-3</v>
      </c>
      <c r="K2285" s="11">
        <f t="shared" si="1236"/>
        <v>43448</v>
      </c>
      <c r="L2285" s="11">
        <f t="shared" si="1221"/>
        <v>43448</v>
      </c>
      <c r="M2285" s="1">
        <f t="shared" si="1240"/>
        <v>21</v>
      </c>
      <c r="N2285" s="1">
        <f t="shared" si="1222"/>
        <v>16</v>
      </c>
      <c r="O2285" s="2">
        <f t="shared" si="1223"/>
        <v>1.00342617</v>
      </c>
      <c r="P2285" s="13">
        <f t="shared" si="1250"/>
        <v>1.0047997</v>
      </c>
      <c r="Q2285" s="13">
        <f t="shared" si="1241"/>
        <v>1.4526197957134739</v>
      </c>
      <c r="R2285" s="2">
        <f t="shared" si="1246"/>
        <v>1.45759671</v>
      </c>
      <c r="S2285" s="2">
        <f t="shared" si="1237"/>
        <v>1.44698182</v>
      </c>
      <c r="T2285" s="2">
        <f t="shared" si="1224"/>
        <v>322491.27350066003</v>
      </c>
      <c r="U2285" s="2">
        <f t="shared" si="1225"/>
        <v>7099.9353637582617</v>
      </c>
      <c r="V2285" s="2">
        <f t="shared" si="1226"/>
        <v>94716.804810568443</v>
      </c>
      <c r="W2285" s="2">
        <f t="shared" si="1227"/>
        <v>324688.42317906674</v>
      </c>
      <c r="X2285" s="17">
        <f t="shared" si="1228"/>
        <v>0</v>
      </c>
      <c r="Y2285" s="2">
        <f t="shared" si="1229"/>
        <v>0</v>
      </c>
      <c r="Z2285" s="72">
        <f t="shared" si="1230"/>
        <v>0</v>
      </c>
      <c r="AA2285" s="2">
        <f t="shared" si="1244"/>
        <v>0</v>
      </c>
      <c r="AB2285" s="12">
        <f t="shared" si="1238"/>
        <v>4.6600000000000003E-2</v>
      </c>
      <c r="AC2285" s="17">
        <f t="shared" si="1231"/>
        <v>16</v>
      </c>
      <c r="AD2285" s="17">
        <v>252</v>
      </c>
      <c r="AE2285" s="13">
        <f t="shared" si="1242"/>
        <v>1.0028960469999999</v>
      </c>
      <c r="AF2285" s="2">
        <f t="shared" si="1245"/>
        <v>933.94988513999999</v>
      </c>
      <c r="AG2285" s="2">
        <f t="shared" si="1232"/>
        <v>940.31293387999995</v>
      </c>
      <c r="AH2285" s="3">
        <f t="shared" si="1233"/>
        <v>0</v>
      </c>
      <c r="AI2285" s="4" t="str">
        <f t="shared" si="1243"/>
        <v>A+J=</v>
      </c>
      <c r="AJ2285" s="11">
        <f t="shared" si="1239"/>
        <v>43448</v>
      </c>
      <c r="AK2285" s="11"/>
      <c r="AL2285" s="4"/>
      <c r="AM2285" s="1"/>
      <c r="AN2285" s="11"/>
      <c r="AO2285" s="1"/>
      <c r="AP2285" s="1"/>
      <c r="AQ2285" s="3"/>
      <c r="AR2285" s="3"/>
      <c r="AS2285" s="6"/>
      <c r="AT2285" s="1"/>
      <c r="AU2285" s="1"/>
      <c r="AV2285" s="1"/>
      <c r="AW2285" s="1"/>
      <c r="AX2285" s="1"/>
      <c r="AY2285" s="1"/>
      <c r="AZ2285" s="1"/>
      <c r="BA2285" s="1"/>
      <c r="BB2285" s="1"/>
    </row>
    <row r="2286" spans="1:54" x14ac:dyDescent="0.2">
      <c r="A2286" s="158">
        <f t="shared" si="1234"/>
        <v>43442</v>
      </c>
      <c r="B2286" s="2">
        <f t="shared" si="1218"/>
        <v>325752.29797204118</v>
      </c>
      <c r="C2286" s="2">
        <f t="shared" si="1235"/>
        <v>222871.68300474001</v>
      </c>
      <c r="D2286" s="2">
        <f>SUM(Y2286:Y$2535)</f>
        <v>15884.170331040001</v>
      </c>
      <c r="E2286" s="73">
        <f t="shared" si="1219"/>
        <v>206987.51267370002</v>
      </c>
      <c r="F2286" s="88">
        <f t="shared" si="1247"/>
        <v>5080.83</v>
      </c>
      <c r="G2286" s="3">
        <f>IF(AND(N2286=1,N2285&gt;1),VLOOKUP(A2285,[1]Plan1!$BK$81:$BM$259,3),G2285)</f>
        <v>5103.6899999999996</v>
      </c>
      <c r="H2286" s="11">
        <f t="shared" si="1248"/>
        <v>43358</v>
      </c>
      <c r="I2286" s="11">
        <f t="shared" si="1249"/>
        <v>43388</v>
      </c>
      <c r="J2286" s="12">
        <f t="shared" si="1220"/>
        <v>4.4992648838870775E-3</v>
      </c>
      <c r="K2286" s="11">
        <f t="shared" si="1236"/>
        <v>43448</v>
      </c>
      <c r="L2286" s="11">
        <f t="shared" si="1221"/>
        <v>43448</v>
      </c>
      <c r="M2286" s="1">
        <f t="shared" si="1240"/>
        <v>21</v>
      </c>
      <c r="N2286" s="1">
        <f t="shared" si="1222"/>
        <v>17</v>
      </c>
      <c r="O2286" s="2">
        <f t="shared" si="1223"/>
        <v>1.0036407000000001</v>
      </c>
      <c r="P2286" s="13">
        <f t="shared" si="1250"/>
        <v>1.0047997</v>
      </c>
      <c r="Q2286" s="13">
        <f t="shared" si="1241"/>
        <v>1.4526197957134739</v>
      </c>
      <c r="R2286" s="2">
        <f t="shared" si="1246"/>
        <v>1.4579083399999999</v>
      </c>
      <c r="S2286" s="2">
        <f t="shared" si="1237"/>
        <v>1.44698182</v>
      </c>
      <c r="T2286" s="2">
        <f t="shared" si="1224"/>
        <v>322491.27350066003</v>
      </c>
      <c r="U2286" s="2">
        <f t="shared" si="1225"/>
        <v>7099.9353637582617</v>
      </c>
      <c r="V2286" s="2">
        <f t="shared" si="1226"/>
        <v>94781.308329142921</v>
      </c>
      <c r="W2286" s="2">
        <f t="shared" si="1227"/>
        <v>324752.9266976412</v>
      </c>
      <c r="X2286" s="17">
        <f t="shared" si="1228"/>
        <v>0</v>
      </c>
      <c r="Y2286" s="2">
        <f t="shared" si="1229"/>
        <v>0</v>
      </c>
      <c r="Z2286" s="72">
        <f t="shared" si="1230"/>
        <v>0</v>
      </c>
      <c r="AA2286" s="2">
        <f t="shared" si="1244"/>
        <v>0</v>
      </c>
      <c r="AB2286" s="12">
        <f t="shared" si="1238"/>
        <v>4.6600000000000003E-2</v>
      </c>
      <c r="AC2286" s="17">
        <f t="shared" si="1231"/>
        <v>17</v>
      </c>
      <c r="AD2286" s="17">
        <v>252</v>
      </c>
      <c r="AE2286" s="13">
        <f t="shared" si="1242"/>
        <v>1.003077328</v>
      </c>
      <c r="AF2286" s="2">
        <f t="shared" si="1245"/>
        <v>992.41142568999999</v>
      </c>
      <c r="AG2286" s="2">
        <f t="shared" si="1232"/>
        <v>999.37127439999995</v>
      </c>
      <c r="AH2286" s="3">
        <f t="shared" si="1233"/>
        <v>0</v>
      </c>
      <c r="AI2286" s="4" t="str">
        <f t="shared" si="1243"/>
        <v>A+J=</v>
      </c>
      <c r="AJ2286" s="11">
        <f t="shared" si="1239"/>
        <v>43448</v>
      </c>
      <c r="AK2286" s="11"/>
      <c r="AL2286" s="4"/>
      <c r="AM2286" s="1"/>
      <c r="AN2286" s="11"/>
      <c r="AO2286" s="1"/>
      <c r="AP2286" s="1"/>
      <c r="AQ2286" s="3"/>
      <c r="AR2286" s="3"/>
      <c r="AS2286" s="6"/>
      <c r="AT2286" s="1"/>
      <c r="AU2286" s="1"/>
      <c r="AV2286" s="1"/>
      <c r="AW2286" s="1"/>
      <c r="AX2286" s="1"/>
      <c r="AY2286" s="1"/>
      <c r="AZ2286" s="1"/>
      <c r="BA2286" s="1"/>
      <c r="BB2286" s="1"/>
    </row>
    <row r="2287" spans="1:54" x14ac:dyDescent="0.2">
      <c r="A2287" s="158">
        <f t="shared" si="1234"/>
        <v>43443</v>
      </c>
      <c r="B2287" s="2">
        <f t="shared" si="1218"/>
        <v>325752.29797204118</v>
      </c>
      <c r="C2287" s="2">
        <f t="shared" si="1235"/>
        <v>222871.68300474001</v>
      </c>
      <c r="D2287" s="2">
        <f>SUM(Y2287:Y$2535)</f>
        <v>15884.170331040001</v>
      </c>
      <c r="E2287" s="73">
        <f t="shared" si="1219"/>
        <v>206987.51267370002</v>
      </c>
      <c r="F2287" s="88">
        <f t="shared" si="1247"/>
        <v>5080.83</v>
      </c>
      <c r="G2287" s="3">
        <f>IF(AND(N2287=1,N2286&gt;1),VLOOKUP(A2286,[1]Plan1!$BK$81:$BM$259,3),G2286)</f>
        <v>5103.6899999999996</v>
      </c>
      <c r="H2287" s="11">
        <f t="shared" si="1248"/>
        <v>43358</v>
      </c>
      <c r="I2287" s="11">
        <f t="shared" si="1249"/>
        <v>43388</v>
      </c>
      <c r="J2287" s="12">
        <f t="shared" si="1220"/>
        <v>4.4992648838870775E-3</v>
      </c>
      <c r="K2287" s="11">
        <f t="shared" si="1236"/>
        <v>43448</v>
      </c>
      <c r="L2287" s="11">
        <f t="shared" si="1221"/>
        <v>43448</v>
      </c>
      <c r="M2287" s="1">
        <f t="shared" si="1240"/>
        <v>21</v>
      </c>
      <c r="N2287" s="1">
        <f t="shared" si="1222"/>
        <v>17</v>
      </c>
      <c r="O2287" s="2">
        <f t="shared" si="1223"/>
        <v>1.0036407000000001</v>
      </c>
      <c r="P2287" s="13">
        <f t="shared" si="1250"/>
        <v>1.0047997</v>
      </c>
      <c r="Q2287" s="13">
        <f t="shared" si="1241"/>
        <v>1.4526197957134739</v>
      </c>
      <c r="R2287" s="2">
        <f t="shared" si="1246"/>
        <v>1.4579083399999999</v>
      </c>
      <c r="S2287" s="2">
        <f t="shared" si="1237"/>
        <v>1.44698182</v>
      </c>
      <c r="T2287" s="2">
        <f t="shared" si="1224"/>
        <v>322491.27350066003</v>
      </c>
      <c r="U2287" s="2">
        <f t="shared" si="1225"/>
        <v>7099.9353637582617</v>
      </c>
      <c r="V2287" s="2">
        <f t="shared" si="1226"/>
        <v>94781.308329142921</v>
      </c>
      <c r="W2287" s="2">
        <f t="shared" si="1227"/>
        <v>324752.9266976412</v>
      </c>
      <c r="X2287" s="17">
        <f t="shared" si="1228"/>
        <v>0</v>
      </c>
      <c r="Y2287" s="2">
        <f t="shared" si="1229"/>
        <v>0</v>
      </c>
      <c r="Z2287" s="72">
        <f t="shared" si="1230"/>
        <v>0</v>
      </c>
      <c r="AA2287" s="2">
        <f t="shared" si="1244"/>
        <v>0</v>
      </c>
      <c r="AB2287" s="12">
        <f t="shared" si="1238"/>
        <v>4.6600000000000003E-2</v>
      </c>
      <c r="AC2287" s="17">
        <f t="shared" si="1231"/>
        <v>17</v>
      </c>
      <c r="AD2287" s="17">
        <v>252</v>
      </c>
      <c r="AE2287" s="13">
        <f t="shared" si="1242"/>
        <v>1.003077328</v>
      </c>
      <c r="AF2287" s="2">
        <f t="shared" si="1245"/>
        <v>992.41142568999999</v>
      </c>
      <c r="AG2287" s="2">
        <f t="shared" si="1232"/>
        <v>999.37127439999995</v>
      </c>
      <c r="AH2287" s="3">
        <f t="shared" si="1233"/>
        <v>0</v>
      </c>
      <c r="AI2287" s="4" t="str">
        <f t="shared" si="1243"/>
        <v>A+J=</v>
      </c>
      <c r="AJ2287" s="11">
        <f t="shared" si="1239"/>
        <v>43448</v>
      </c>
      <c r="AK2287" s="11"/>
      <c r="AL2287" s="4"/>
      <c r="AM2287" s="1"/>
      <c r="AN2287" s="11"/>
      <c r="AO2287" s="1"/>
      <c r="AP2287" s="1"/>
      <c r="AQ2287" s="3"/>
      <c r="AR2287" s="3"/>
      <c r="AS2287" s="6"/>
      <c r="AT2287" s="1"/>
      <c r="AU2287" s="1"/>
      <c r="AV2287" s="1"/>
      <c r="AW2287" s="1"/>
      <c r="AX2287" s="1"/>
      <c r="AY2287" s="1"/>
      <c r="AZ2287" s="1"/>
      <c r="BA2287" s="1"/>
      <c r="BB2287" s="1"/>
    </row>
    <row r="2288" spans="1:54" x14ac:dyDescent="0.2">
      <c r="A2288" s="158">
        <f t="shared" si="1234"/>
        <v>43444</v>
      </c>
      <c r="B2288" s="2">
        <f t="shared" si="1218"/>
        <v>325752.29797204118</v>
      </c>
      <c r="C2288" s="2">
        <f t="shared" si="1235"/>
        <v>222871.68300474001</v>
      </c>
      <c r="D2288" s="2">
        <f>SUM(Y2288:Y$2535)</f>
        <v>15884.170331040001</v>
      </c>
      <c r="E2288" s="73">
        <f t="shared" si="1219"/>
        <v>206987.51267370002</v>
      </c>
      <c r="F2288" s="88">
        <f t="shared" si="1247"/>
        <v>5080.83</v>
      </c>
      <c r="G2288" s="3">
        <f>IF(AND(N2288=1,N2287&gt;1),VLOOKUP(A2287,[1]Plan1!$BK$81:$BM$259,3),G2287)</f>
        <v>5103.6899999999996</v>
      </c>
      <c r="H2288" s="11">
        <f t="shared" si="1248"/>
        <v>43358</v>
      </c>
      <c r="I2288" s="11">
        <f t="shared" si="1249"/>
        <v>43388</v>
      </c>
      <c r="J2288" s="12">
        <f t="shared" si="1220"/>
        <v>4.4992648838870775E-3</v>
      </c>
      <c r="K2288" s="11">
        <f t="shared" si="1236"/>
        <v>43448</v>
      </c>
      <c r="L2288" s="11">
        <f t="shared" si="1221"/>
        <v>43448</v>
      </c>
      <c r="M2288" s="1">
        <f t="shared" si="1240"/>
        <v>21</v>
      </c>
      <c r="N2288" s="1">
        <f t="shared" si="1222"/>
        <v>17</v>
      </c>
      <c r="O2288" s="2">
        <f t="shared" si="1223"/>
        <v>1.0036407000000001</v>
      </c>
      <c r="P2288" s="13">
        <f t="shared" si="1250"/>
        <v>1.0047997</v>
      </c>
      <c r="Q2288" s="13">
        <f t="shared" si="1241"/>
        <v>1.4526197957134739</v>
      </c>
      <c r="R2288" s="2">
        <f t="shared" si="1246"/>
        <v>1.4579083399999999</v>
      </c>
      <c r="S2288" s="2">
        <f t="shared" si="1237"/>
        <v>1.44698182</v>
      </c>
      <c r="T2288" s="2">
        <f t="shared" si="1224"/>
        <v>322491.27350066003</v>
      </c>
      <c r="U2288" s="2">
        <f t="shared" si="1225"/>
        <v>7099.9353637582617</v>
      </c>
      <c r="V2288" s="2">
        <f t="shared" si="1226"/>
        <v>94781.308329142921</v>
      </c>
      <c r="W2288" s="2">
        <f t="shared" si="1227"/>
        <v>324752.9266976412</v>
      </c>
      <c r="X2288" s="17">
        <f t="shared" si="1228"/>
        <v>0</v>
      </c>
      <c r="Y2288" s="2">
        <f t="shared" si="1229"/>
        <v>0</v>
      </c>
      <c r="Z2288" s="72">
        <f t="shared" si="1230"/>
        <v>0</v>
      </c>
      <c r="AA2288" s="2">
        <f t="shared" si="1244"/>
        <v>0</v>
      </c>
      <c r="AB2288" s="12">
        <f t="shared" si="1238"/>
        <v>4.6600000000000003E-2</v>
      </c>
      <c r="AC2288" s="17">
        <f t="shared" si="1231"/>
        <v>17</v>
      </c>
      <c r="AD2288" s="17">
        <v>252</v>
      </c>
      <c r="AE2288" s="13">
        <f t="shared" si="1242"/>
        <v>1.003077328</v>
      </c>
      <c r="AF2288" s="2">
        <f t="shared" si="1245"/>
        <v>992.41142568999999</v>
      </c>
      <c r="AG2288" s="2">
        <f t="shared" si="1232"/>
        <v>999.37127439999995</v>
      </c>
      <c r="AH2288" s="3">
        <f t="shared" si="1233"/>
        <v>0</v>
      </c>
      <c r="AI2288" s="4" t="str">
        <f t="shared" si="1243"/>
        <v>A+J=</v>
      </c>
      <c r="AJ2288" s="11">
        <f t="shared" si="1239"/>
        <v>43448</v>
      </c>
      <c r="AK2288" s="11"/>
      <c r="AL2288" s="4"/>
      <c r="AM2288" s="1"/>
      <c r="AN2288" s="11"/>
      <c r="AO2288" s="1"/>
      <c r="AP2288" s="1"/>
      <c r="AQ2288" s="3"/>
      <c r="AR2288" s="3"/>
      <c r="AS2288" s="6"/>
      <c r="AT2288" s="1"/>
      <c r="AU2288" s="1"/>
      <c r="AV2288" s="1"/>
      <c r="AW2288" s="1"/>
      <c r="AX2288" s="1"/>
      <c r="AY2288" s="1"/>
      <c r="AZ2288" s="1"/>
      <c r="BA2288" s="1"/>
      <c r="BB2288" s="1"/>
    </row>
    <row r="2289" spans="1:54" x14ac:dyDescent="0.2">
      <c r="A2289" s="158">
        <f t="shared" si="1234"/>
        <v>43445</v>
      </c>
      <c r="B2289" s="2">
        <f t="shared" si="1218"/>
        <v>325875.90639636648</v>
      </c>
      <c r="C2289" s="2">
        <f t="shared" si="1235"/>
        <v>222871.68300474001</v>
      </c>
      <c r="D2289" s="2">
        <f>SUM(Y2289:Y$2535)</f>
        <v>15884.170331040001</v>
      </c>
      <c r="E2289" s="73">
        <f t="shared" si="1219"/>
        <v>206987.51267370002</v>
      </c>
      <c r="F2289" s="88">
        <f t="shared" si="1247"/>
        <v>5080.83</v>
      </c>
      <c r="G2289" s="3">
        <f>IF(AND(N2289=1,N2288&gt;1),VLOOKUP(A2288,[1]Plan1!$BK$81:$BM$259,3),G2288)</f>
        <v>5103.6899999999996</v>
      </c>
      <c r="H2289" s="11">
        <f t="shared" si="1248"/>
        <v>43358</v>
      </c>
      <c r="I2289" s="11">
        <f t="shared" si="1249"/>
        <v>43388</v>
      </c>
      <c r="J2289" s="12">
        <f t="shared" si="1220"/>
        <v>4.4992648838870775E-3</v>
      </c>
      <c r="K2289" s="11">
        <f t="shared" si="1236"/>
        <v>43448</v>
      </c>
      <c r="L2289" s="11">
        <f t="shared" si="1221"/>
        <v>43448</v>
      </c>
      <c r="M2289" s="1">
        <f t="shared" si="1240"/>
        <v>21</v>
      </c>
      <c r="N2289" s="1">
        <f t="shared" si="1222"/>
        <v>18</v>
      </c>
      <c r="O2289" s="2">
        <f t="shared" si="1223"/>
        <v>1.0038552700000001</v>
      </c>
      <c r="P2289" s="13">
        <f t="shared" si="1250"/>
        <v>1.0047997</v>
      </c>
      <c r="Q2289" s="13">
        <f t="shared" si="1241"/>
        <v>1.4526197957134739</v>
      </c>
      <c r="R2289" s="2">
        <f t="shared" si="1246"/>
        <v>1.4582200299999999</v>
      </c>
      <c r="S2289" s="2">
        <f t="shared" si="1237"/>
        <v>1.44698182</v>
      </c>
      <c r="T2289" s="2">
        <f t="shared" si="1224"/>
        <v>322491.27350066003</v>
      </c>
      <c r="U2289" s="2">
        <f t="shared" si="1225"/>
        <v>7099.9353637582617</v>
      </c>
      <c r="V2289" s="2">
        <f t="shared" si="1226"/>
        <v>94845.824266968179</v>
      </c>
      <c r="W2289" s="2">
        <f t="shared" si="1227"/>
        <v>324817.44263546646</v>
      </c>
      <c r="X2289" s="17">
        <f t="shared" si="1228"/>
        <v>0</v>
      </c>
      <c r="Y2289" s="2">
        <f t="shared" si="1229"/>
        <v>0</v>
      </c>
      <c r="Z2289" s="72">
        <f t="shared" si="1230"/>
        <v>0</v>
      </c>
      <c r="AA2289" s="2">
        <f t="shared" si="1244"/>
        <v>0</v>
      </c>
      <c r="AB2289" s="12">
        <f t="shared" si="1238"/>
        <v>4.6600000000000003E-2</v>
      </c>
      <c r="AC2289" s="17">
        <f t="shared" si="1231"/>
        <v>18</v>
      </c>
      <c r="AD2289" s="17">
        <v>252</v>
      </c>
      <c r="AE2289" s="13">
        <f t="shared" si="1242"/>
        <v>1.003258642</v>
      </c>
      <c r="AF2289" s="2">
        <f t="shared" si="1245"/>
        <v>1050.88360846</v>
      </c>
      <c r="AG2289" s="2">
        <f t="shared" si="1232"/>
        <v>1058.4637608999999</v>
      </c>
      <c r="AH2289" s="3">
        <f t="shared" si="1233"/>
        <v>0</v>
      </c>
      <c r="AI2289" s="4" t="str">
        <f t="shared" si="1243"/>
        <v>A+J=</v>
      </c>
      <c r="AJ2289" s="11">
        <f t="shared" si="1239"/>
        <v>43448</v>
      </c>
      <c r="AK2289" s="11"/>
      <c r="AL2289" s="4"/>
      <c r="AM2289" s="1"/>
      <c r="AN2289" s="11"/>
      <c r="AO2289" s="1"/>
      <c r="AP2289" s="1"/>
      <c r="AQ2289" s="3"/>
      <c r="AR2289" s="3"/>
      <c r="AS2289" s="6"/>
      <c r="AT2289" s="1"/>
      <c r="AU2289" s="1"/>
      <c r="AV2289" s="1"/>
      <c r="AW2289" s="1"/>
      <c r="AX2289" s="1"/>
      <c r="AY2289" s="1"/>
      <c r="AZ2289" s="1"/>
      <c r="BA2289" s="1"/>
      <c r="BB2289" s="1"/>
    </row>
    <row r="2290" spans="1:54" x14ac:dyDescent="0.2">
      <c r="A2290" s="158">
        <f t="shared" si="1234"/>
        <v>43446</v>
      </c>
      <c r="B2290" s="2">
        <f t="shared" si="1218"/>
        <v>325999.56315116765</v>
      </c>
      <c r="C2290" s="2">
        <f t="shared" si="1235"/>
        <v>222871.68300474001</v>
      </c>
      <c r="D2290" s="2">
        <f>SUM(Y2290:Y$2535)</f>
        <v>15884.170331040001</v>
      </c>
      <c r="E2290" s="73">
        <f t="shared" si="1219"/>
        <v>206987.51267370002</v>
      </c>
      <c r="F2290" s="88">
        <f t="shared" si="1247"/>
        <v>5080.83</v>
      </c>
      <c r="G2290" s="3">
        <f>IF(AND(N2290=1,N2289&gt;1),VLOOKUP(A2289,[1]Plan1!$BK$81:$BM$259,3),G2289)</f>
        <v>5103.6899999999996</v>
      </c>
      <c r="H2290" s="11">
        <f t="shared" si="1248"/>
        <v>43358</v>
      </c>
      <c r="I2290" s="11">
        <f t="shared" si="1249"/>
        <v>43388</v>
      </c>
      <c r="J2290" s="12">
        <f t="shared" si="1220"/>
        <v>4.4992648838870775E-3</v>
      </c>
      <c r="K2290" s="11">
        <f t="shared" si="1236"/>
        <v>43448</v>
      </c>
      <c r="L2290" s="11">
        <f t="shared" si="1221"/>
        <v>43448</v>
      </c>
      <c r="M2290" s="1">
        <f t="shared" si="1240"/>
        <v>21</v>
      </c>
      <c r="N2290" s="1">
        <f t="shared" si="1222"/>
        <v>19</v>
      </c>
      <c r="O2290" s="2">
        <f t="shared" si="1223"/>
        <v>1.00406989</v>
      </c>
      <c r="P2290" s="13">
        <f t="shared" si="1250"/>
        <v>1.0047997</v>
      </c>
      <c r="Q2290" s="13">
        <f t="shared" si="1241"/>
        <v>1.4526197957134739</v>
      </c>
      <c r="R2290" s="2">
        <f t="shared" si="1246"/>
        <v>1.4585317900000001</v>
      </c>
      <c r="S2290" s="2">
        <f t="shared" si="1237"/>
        <v>1.44698182</v>
      </c>
      <c r="T2290" s="2">
        <f t="shared" si="1224"/>
        <v>322491.27350066003</v>
      </c>
      <c r="U2290" s="2">
        <f t="shared" si="1225"/>
        <v>7099.9353637582617</v>
      </c>
      <c r="V2290" s="2">
        <f t="shared" si="1226"/>
        <v>94910.354693919377</v>
      </c>
      <c r="W2290" s="2">
        <f t="shared" si="1227"/>
        <v>324881.97306241764</v>
      </c>
      <c r="X2290" s="17">
        <f t="shared" si="1228"/>
        <v>0</v>
      </c>
      <c r="Y2290" s="2">
        <f t="shared" si="1229"/>
        <v>0</v>
      </c>
      <c r="Z2290" s="72">
        <f t="shared" si="1230"/>
        <v>0</v>
      </c>
      <c r="AA2290" s="2">
        <f t="shared" si="1244"/>
        <v>0</v>
      </c>
      <c r="AB2290" s="12">
        <f t="shared" si="1238"/>
        <v>4.6600000000000003E-2</v>
      </c>
      <c r="AC2290" s="17">
        <f t="shared" si="1231"/>
        <v>19</v>
      </c>
      <c r="AD2290" s="17">
        <v>252</v>
      </c>
      <c r="AE2290" s="13">
        <f t="shared" si="1242"/>
        <v>1.003439988</v>
      </c>
      <c r="AF2290" s="2">
        <f t="shared" si="1245"/>
        <v>1109.36611094</v>
      </c>
      <c r="AG2290" s="2">
        <f t="shared" si="1232"/>
        <v>1117.5900887499999</v>
      </c>
      <c r="AH2290" s="3">
        <f t="shared" si="1233"/>
        <v>0</v>
      </c>
      <c r="AI2290" s="4" t="str">
        <f t="shared" si="1243"/>
        <v>A+J=</v>
      </c>
      <c r="AJ2290" s="11">
        <f t="shared" si="1239"/>
        <v>43448</v>
      </c>
      <c r="AK2290" s="11"/>
      <c r="AL2290" s="4"/>
      <c r="AM2290" s="1"/>
      <c r="AN2290" s="11"/>
      <c r="AO2290" s="1"/>
      <c r="AP2290" s="1"/>
      <c r="AQ2290" s="3"/>
      <c r="AR2290" s="3"/>
      <c r="AS2290" s="6"/>
      <c r="AT2290" s="1"/>
      <c r="AU2290" s="1"/>
      <c r="AV2290" s="1"/>
      <c r="AW2290" s="1"/>
      <c r="AX2290" s="1"/>
      <c r="AY2290" s="1"/>
      <c r="AZ2290" s="1"/>
      <c r="BA2290" s="1"/>
      <c r="BB2290" s="1"/>
    </row>
    <row r="2291" spans="1:54" x14ac:dyDescent="0.2">
      <c r="A2291" s="158">
        <f t="shared" si="1234"/>
        <v>43447</v>
      </c>
      <c r="B2291" s="2">
        <f t="shared" si="1218"/>
        <v>326123.26682303956</v>
      </c>
      <c r="C2291" s="2">
        <f t="shared" si="1235"/>
        <v>222871.68300474001</v>
      </c>
      <c r="D2291" s="2">
        <f>SUM(Y2291:Y$2535)</f>
        <v>15884.170331040001</v>
      </c>
      <c r="E2291" s="73">
        <f t="shared" si="1219"/>
        <v>206987.51267370002</v>
      </c>
      <c r="F2291" s="88">
        <f t="shared" si="1247"/>
        <v>5080.83</v>
      </c>
      <c r="G2291" s="3">
        <f>IF(AND(N2291=1,N2290&gt;1),VLOOKUP(A2290,[1]Plan1!$BK$81:$BM$259,3),G2290)</f>
        <v>5103.6899999999996</v>
      </c>
      <c r="H2291" s="11">
        <f t="shared" si="1248"/>
        <v>43358</v>
      </c>
      <c r="I2291" s="11">
        <f t="shared" si="1249"/>
        <v>43388</v>
      </c>
      <c r="J2291" s="12">
        <f t="shared" si="1220"/>
        <v>4.4992648838870775E-3</v>
      </c>
      <c r="K2291" s="11">
        <f t="shared" si="1236"/>
        <v>43448</v>
      </c>
      <c r="L2291" s="11">
        <f t="shared" si="1221"/>
        <v>43448</v>
      </c>
      <c r="M2291" s="1">
        <f t="shared" si="1240"/>
        <v>21</v>
      </c>
      <c r="N2291" s="1">
        <f t="shared" si="1222"/>
        <v>20</v>
      </c>
      <c r="O2291" s="2">
        <f t="shared" si="1223"/>
        <v>1.0042845499999999</v>
      </c>
      <c r="P2291" s="13">
        <f t="shared" si="1250"/>
        <v>1.0047997</v>
      </c>
      <c r="Q2291" s="13">
        <f t="shared" si="1241"/>
        <v>1.4526197957134739</v>
      </c>
      <c r="R2291" s="2">
        <f t="shared" si="1246"/>
        <v>1.45884361</v>
      </c>
      <c r="S2291" s="2">
        <f t="shared" si="1237"/>
        <v>1.44698182</v>
      </c>
      <c r="T2291" s="2">
        <f t="shared" si="1224"/>
        <v>322491.27350066003</v>
      </c>
      <c r="U2291" s="2">
        <f t="shared" si="1225"/>
        <v>7099.9353637582617</v>
      </c>
      <c r="V2291" s="2">
        <f t="shared" si="1226"/>
        <v>94974.897540121267</v>
      </c>
      <c r="W2291" s="2">
        <f t="shared" si="1227"/>
        <v>324946.51590861956</v>
      </c>
      <c r="X2291" s="17">
        <f t="shared" si="1228"/>
        <v>0</v>
      </c>
      <c r="Y2291" s="2">
        <f t="shared" si="1229"/>
        <v>0</v>
      </c>
      <c r="Z2291" s="72">
        <f t="shared" si="1230"/>
        <v>0</v>
      </c>
      <c r="AA2291" s="2">
        <f t="shared" si="1244"/>
        <v>0</v>
      </c>
      <c r="AB2291" s="12">
        <f t="shared" si="1238"/>
        <v>4.6600000000000003E-2</v>
      </c>
      <c r="AC2291" s="17">
        <f t="shared" si="1231"/>
        <v>20</v>
      </c>
      <c r="AD2291" s="17">
        <v>252</v>
      </c>
      <c r="AE2291" s="13">
        <f t="shared" si="1242"/>
        <v>1.0036213679999999</v>
      </c>
      <c r="AF2291" s="2">
        <f t="shared" si="1245"/>
        <v>1167.85957813</v>
      </c>
      <c r="AG2291" s="2">
        <f t="shared" si="1232"/>
        <v>1176.7509144200001</v>
      </c>
      <c r="AH2291" s="3">
        <f t="shared" si="1233"/>
        <v>0</v>
      </c>
      <c r="AI2291" s="4" t="str">
        <f t="shared" si="1243"/>
        <v>A+J=</v>
      </c>
      <c r="AJ2291" s="11">
        <f t="shared" si="1239"/>
        <v>43448</v>
      </c>
      <c r="AK2291" s="11"/>
      <c r="AL2291" s="4"/>
      <c r="AM2291" s="1"/>
      <c r="AN2291" s="11"/>
      <c r="AO2291" s="1"/>
      <c r="AP2291" s="1"/>
      <c r="AQ2291" s="3"/>
      <c r="AR2291" s="3"/>
      <c r="AS2291" s="6"/>
      <c r="AT2291" s="1"/>
      <c r="AU2291" s="1"/>
      <c r="AV2291" s="1"/>
      <c r="AW2291" s="1"/>
      <c r="AX2291" s="1"/>
      <c r="AY2291" s="1"/>
      <c r="AZ2291" s="1"/>
      <c r="BA2291" s="1"/>
      <c r="BB2291" s="1"/>
    </row>
    <row r="2292" spans="1:54" x14ac:dyDescent="0.2">
      <c r="A2292" s="158">
        <f t="shared" si="1234"/>
        <v>43448</v>
      </c>
      <c r="B2292" s="2">
        <f t="shared" si="1218"/>
        <v>326247.01885305735</v>
      </c>
      <c r="C2292" s="2">
        <f t="shared" si="1235"/>
        <v>222871.68300474001</v>
      </c>
      <c r="D2292" s="2">
        <f>SUM(Y2292:Y$2535)</f>
        <v>15884.170331040001</v>
      </c>
      <c r="E2292" s="73">
        <f t="shared" si="1219"/>
        <v>206987.51267370002</v>
      </c>
      <c r="F2292" s="88">
        <f t="shared" si="1247"/>
        <v>5080.83</v>
      </c>
      <c r="G2292" s="3">
        <f>IF(AND(N2292=1,N2291&gt;1),VLOOKUP(A2291,[1]Plan1!$BK$81:$BM$259,3),G2291)</f>
        <v>5103.6899999999996</v>
      </c>
      <c r="H2292" s="11">
        <f t="shared" si="1248"/>
        <v>43358</v>
      </c>
      <c r="I2292" s="11">
        <f t="shared" si="1249"/>
        <v>43388</v>
      </c>
      <c r="J2292" s="12">
        <f t="shared" si="1220"/>
        <v>4.4992648838870775E-3</v>
      </c>
      <c r="K2292" s="11">
        <f t="shared" si="1236"/>
        <v>43479</v>
      </c>
      <c r="L2292" s="11">
        <f t="shared" si="1221"/>
        <v>43448</v>
      </c>
      <c r="M2292" s="1">
        <f t="shared" si="1240"/>
        <v>21</v>
      </c>
      <c r="N2292" s="1">
        <f t="shared" si="1222"/>
        <v>21</v>
      </c>
      <c r="O2292" s="2">
        <f t="shared" si="1223"/>
        <v>1.00449926</v>
      </c>
      <c r="P2292" s="13">
        <f t="shared" si="1250"/>
        <v>1.0047997</v>
      </c>
      <c r="Q2292" s="13">
        <f t="shared" si="1241"/>
        <v>1.4526197957134739</v>
      </c>
      <c r="R2292" s="2">
        <f t="shared" si="1246"/>
        <v>1.4591555</v>
      </c>
      <c r="S2292" s="2">
        <f t="shared" si="1237"/>
        <v>1.44698182</v>
      </c>
      <c r="T2292" s="2">
        <f t="shared" si="1224"/>
        <v>322491.27350066003</v>
      </c>
      <c r="U2292" s="2">
        <f t="shared" si="1225"/>
        <v>7099.9353637582617</v>
      </c>
      <c r="V2292" s="2">
        <f t="shared" si="1226"/>
        <v>95039.454875449082</v>
      </c>
      <c r="W2292" s="2">
        <f t="shared" si="1227"/>
        <v>325011.07324394735</v>
      </c>
      <c r="X2292" s="17">
        <f t="shared" si="1228"/>
        <v>75</v>
      </c>
      <c r="Y2292" s="2">
        <f t="shared" si="1229"/>
        <v>1729.11429312</v>
      </c>
      <c r="Z2292" s="72">
        <f t="shared" si="1230"/>
        <v>7.7583399999999999E-3</v>
      </c>
      <c r="AA2292" s="2">
        <f t="shared" si="1244"/>
        <v>2501.9969468499999</v>
      </c>
      <c r="AB2292" s="12">
        <f t="shared" si="1238"/>
        <v>4.6600000000000003E-2</v>
      </c>
      <c r="AC2292" s="17">
        <f t="shared" si="1231"/>
        <v>21</v>
      </c>
      <c r="AD2292" s="17">
        <v>252</v>
      </c>
      <c r="AE2292" s="13">
        <f t="shared" si="1242"/>
        <v>1.00380278</v>
      </c>
      <c r="AF2292" s="2">
        <f t="shared" si="1245"/>
        <v>1226.36336504</v>
      </c>
      <c r="AG2292" s="2">
        <f t="shared" si="1232"/>
        <v>1235.9456091100001</v>
      </c>
      <c r="AH2292" s="3">
        <f t="shared" si="1233"/>
        <v>3728.36031189</v>
      </c>
      <c r="AI2292" s="4" t="str">
        <f t="shared" si="1243"/>
        <v>A+J=</v>
      </c>
      <c r="AJ2292" s="11">
        <f t="shared" si="1239"/>
        <v>43448</v>
      </c>
      <c r="AK2292" s="11"/>
      <c r="AL2292" s="4"/>
      <c r="AM2292" s="1"/>
      <c r="AN2292" s="11"/>
      <c r="AO2292" s="1"/>
      <c r="AP2292" s="1"/>
      <c r="AQ2292" s="3"/>
      <c r="AR2292" s="3"/>
      <c r="AS2292" s="6"/>
      <c r="AT2292" s="1"/>
      <c r="AU2292" s="1"/>
      <c r="AV2292" s="1"/>
      <c r="AW2292" s="1"/>
      <c r="AX2292" s="1"/>
      <c r="AY2292" s="1"/>
      <c r="AZ2292" s="1"/>
      <c r="BA2292" s="1"/>
      <c r="BB2292" s="1"/>
    </row>
    <row r="2293" spans="1:54" x14ac:dyDescent="0.2">
      <c r="A2293" s="158">
        <f t="shared" si="1234"/>
        <v>43449</v>
      </c>
      <c r="B2293" s="2">
        <f t="shared" si="1218"/>
        <v>322533.94407768908</v>
      </c>
      <c r="C2293" s="2">
        <f t="shared" si="1235"/>
        <v>221142.56871162</v>
      </c>
      <c r="D2293" s="2">
        <f>SUM(Y2293:Y$2535)</f>
        <v>14155.05603792</v>
      </c>
      <c r="E2293" s="73">
        <f t="shared" si="1219"/>
        <v>206987.5126737</v>
      </c>
      <c r="F2293" s="88">
        <f t="shared" si="1247"/>
        <v>5103.6899999999996</v>
      </c>
      <c r="G2293" s="3">
        <f>IF(AND(N2293=1,N2292&gt;1),VLOOKUP(A2292,[1]Plan1!$BK$81:$BM$259,3),G2292)</f>
        <v>5092.97</v>
      </c>
      <c r="H2293" s="11">
        <f t="shared" si="1248"/>
        <v>43388</v>
      </c>
      <c r="I2293" s="11">
        <f t="shared" si="1249"/>
        <v>43419</v>
      </c>
      <c r="J2293" s="12">
        <f t="shared" si="1220"/>
        <v>-2.1004410534337659E-3</v>
      </c>
      <c r="K2293" s="11">
        <f t="shared" si="1236"/>
        <v>43479</v>
      </c>
      <c r="L2293" s="11">
        <f t="shared" si="1221"/>
        <v>43479</v>
      </c>
      <c r="M2293" s="1">
        <f t="shared" si="1240"/>
        <v>19</v>
      </c>
      <c r="N2293" s="1">
        <f t="shared" si="1222"/>
        <v>1</v>
      </c>
      <c r="O2293" s="2">
        <f t="shared" si="1223"/>
        <v>0.99988933999999996</v>
      </c>
      <c r="P2293" s="13">
        <f t="shared" si="1250"/>
        <v>1.00449926</v>
      </c>
      <c r="Q2293" s="13">
        <f t="shared" si="1241"/>
        <v>1.4591555098555358</v>
      </c>
      <c r="R2293" s="2">
        <f t="shared" si="1246"/>
        <v>1.4589940299999999</v>
      </c>
      <c r="S2293" s="2">
        <f t="shared" si="1237"/>
        <v>1.44698182</v>
      </c>
      <c r="T2293" s="2">
        <f t="shared" si="1224"/>
        <v>319989.27655380999</v>
      </c>
      <c r="U2293" s="2">
        <f t="shared" si="1225"/>
        <v>6327.0527100314703</v>
      </c>
      <c r="V2293" s="2">
        <f t="shared" si="1226"/>
        <v>95006.032601777624</v>
      </c>
      <c r="W2293" s="2">
        <f t="shared" si="1227"/>
        <v>322475.65402342909</v>
      </c>
      <c r="X2293" s="17">
        <f t="shared" si="1228"/>
        <v>0</v>
      </c>
      <c r="Y2293" s="2">
        <f t="shared" si="1229"/>
        <v>0</v>
      </c>
      <c r="Z2293" s="72">
        <f t="shared" si="1230"/>
        <v>0</v>
      </c>
      <c r="AA2293" s="2">
        <f t="shared" si="1244"/>
        <v>0</v>
      </c>
      <c r="AB2293" s="12">
        <f t="shared" si="1238"/>
        <v>4.6600000000000003E-2</v>
      </c>
      <c r="AC2293" s="17">
        <f t="shared" si="1231"/>
        <v>1</v>
      </c>
      <c r="AD2293" s="17">
        <v>252</v>
      </c>
      <c r="AE2293" s="13">
        <f t="shared" si="1242"/>
        <v>1.0001807579999999</v>
      </c>
      <c r="AF2293" s="2">
        <f t="shared" si="1245"/>
        <v>57.840621650000003</v>
      </c>
      <c r="AG2293" s="2">
        <f t="shared" si="1232"/>
        <v>58.290054259999998</v>
      </c>
      <c r="AH2293" s="3">
        <f t="shared" si="1233"/>
        <v>0</v>
      </c>
      <c r="AI2293" s="4" t="str">
        <f t="shared" si="1243"/>
        <v>A+J=</v>
      </c>
      <c r="AJ2293" s="11">
        <f t="shared" si="1239"/>
        <v>43479</v>
      </c>
      <c r="AK2293" s="11"/>
      <c r="AL2293" s="4"/>
      <c r="AM2293" s="1"/>
      <c r="AN2293" s="11"/>
      <c r="AO2293" s="1"/>
      <c r="AP2293" s="1"/>
      <c r="AQ2293" s="3"/>
      <c r="AR2293" s="3"/>
      <c r="AS2293" s="6"/>
      <c r="AT2293" s="1"/>
      <c r="AU2293" s="1"/>
      <c r="AV2293" s="1"/>
      <c r="AW2293" s="1"/>
      <c r="AX2293" s="1"/>
      <c r="AY2293" s="1"/>
      <c r="AZ2293" s="1"/>
      <c r="BA2293" s="1"/>
      <c r="BB2293" s="1"/>
    </row>
    <row r="2294" spans="1:54" x14ac:dyDescent="0.2">
      <c r="A2294" s="158">
        <f t="shared" si="1234"/>
        <v>43450</v>
      </c>
      <c r="B2294" s="2">
        <f t="shared" si="1218"/>
        <v>322533.94407768908</v>
      </c>
      <c r="C2294" s="2">
        <f t="shared" si="1235"/>
        <v>221142.56871162</v>
      </c>
      <c r="D2294" s="2">
        <f>SUM(Y2294:Y$2535)</f>
        <v>14155.05603792</v>
      </c>
      <c r="E2294" s="73">
        <f t="shared" si="1219"/>
        <v>206987.5126737</v>
      </c>
      <c r="F2294" s="88">
        <f t="shared" si="1247"/>
        <v>5103.6899999999996</v>
      </c>
      <c r="G2294" s="3">
        <f>IF(AND(N2294=1,N2293&gt;1),VLOOKUP(A2293,[1]Plan1!$BK$81:$BM$259,3),G2293)</f>
        <v>5092.97</v>
      </c>
      <c r="H2294" s="11">
        <f t="shared" si="1248"/>
        <v>43388</v>
      </c>
      <c r="I2294" s="11">
        <f t="shared" si="1249"/>
        <v>43419</v>
      </c>
      <c r="J2294" s="12">
        <f t="shared" si="1220"/>
        <v>-2.1004410534337659E-3</v>
      </c>
      <c r="K2294" s="11">
        <f t="shared" si="1236"/>
        <v>43479</v>
      </c>
      <c r="L2294" s="11">
        <f t="shared" si="1221"/>
        <v>43479</v>
      </c>
      <c r="M2294" s="1">
        <f t="shared" si="1240"/>
        <v>19</v>
      </c>
      <c r="N2294" s="1">
        <f t="shared" si="1222"/>
        <v>1</v>
      </c>
      <c r="O2294" s="2">
        <f t="shared" si="1223"/>
        <v>0.99988933999999996</v>
      </c>
      <c r="P2294" s="13">
        <f t="shared" si="1250"/>
        <v>1.00449926</v>
      </c>
      <c r="Q2294" s="13">
        <f t="shared" si="1241"/>
        <v>1.4591555098555358</v>
      </c>
      <c r="R2294" s="2">
        <f t="shared" si="1246"/>
        <v>1.4589940299999999</v>
      </c>
      <c r="S2294" s="2">
        <f t="shared" si="1237"/>
        <v>1.44698182</v>
      </c>
      <c r="T2294" s="2">
        <f t="shared" si="1224"/>
        <v>319989.27655380999</v>
      </c>
      <c r="U2294" s="2">
        <f t="shared" si="1225"/>
        <v>6327.0527100314703</v>
      </c>
      <c r="V2294" s="2">
        <f t="shared" si="1226"/>
        <v>95006.032601777624</v>
      </c>
      <c r="W2294" s="2">
        <f t="shared" si="1227"/>
        <v>322475.65402342909</v>
      </c>
      <c r="X2294" s="17">
        <f t="shared" si="1228"/>
        <v>0</v>
      </c>
      <c r="Y2294" s="2">
        <f t="shared" si="1229"/>
        <v>0</v>
      </c>
      <c r="Z2294" s="72">
        <f t="shared" si="1230"/>
        <v>0</v>
      </c>
      <c r="AA2294" s="2">
        <f t="shared" si="1244"/>
        <v>0</v>
      </c>
      <c r="AB2294" s="12">
        <f t="shared" si="1238"/>
        <v>4.6600000000000003E-2</v>
      </c>
      <c r="AC2294" s="17">
        <f t="shared" si="1231"/>
        <v>1</v>
      </c>
      <c r="AD2294" s="17">
        <v>252</v>
      </c>
      <c r="AE2294" s="13">
        <f t="shared" si="1242"/>
        <v>1.0001807579999999</v>
      </c>
      <c r="AF2294" s="2">
        <f t="shared" si="1245"/>
        <v>57.840621650000003</v>
      </c>
      <c r="AG2294" s="2">
        <f t="shared" si="1232"/>
        <v>58.290054259999998</v>
      </c>
      <c r="AH2294" s="3">
        <f t="shared" si="1233"/>
        <v>0</v>
      </c>
      <c r="AI2294" s="4" t="str">
        <f t="shared" si="1243"/>
        <v>A+J=</v>
      </c>
      <c r="AJ2294" s="11">
        <f t="shared" si="1239"/>
        <v>43479</v>
      </c>
      <c r="AK2294" s="11"/>
      <c r="AL2294" s="4"/>
      <c r="AM2294" s="1"/>
      <c r="AN2294" s="11"/>
      <c r="AO2294" s="1"/>
      <c r="AP2294" s="1"/>
      <c r="AQ2294" s="3"/>
      <c r="AR2294" s="3"/>
      <c r="AS2294" s="6"/>
      <c r="AT2294" s="1"/>
      <c r="AU2294" s="1"/>
      <c r="AV2294" s="1"/>
      <c r="AW2294" s="1"/>
      <c r="AX2294" s="1"/>
      <c r="AY2294" s="1"/>
      <c r="AZ2294" s="1"/>
      <c r="BA2294" s="1"/>
      <c r="BB2294" s="1"/>
    </row>
    <row r="2295" spans="1:54" x14ac:dyDescent="0.2">
      <c r="A2295" s="158">
        <f t="shared" si="1234"/>
        <v>43451</v>
      </c>
      <c r="B2295" s="2">
        <f t="shared" si="1218"/>
        <v>322533.94407768908</v>
      </c>
      <c r="C2295" s="2">
        <f t="shared" si="1235"/>
        <v>221142.56871162</v>
      </c>
      <c r="D2295" s="2">
        <f>SUM(Y2295:Y$2535)</f>
        <v>14155.05603792</v>
      </c>
      <c r="E2295" s="73">
        <f t="shared" si="1219"/>
        <v>206987.5126737</v>
      </c>
      <c r="F2295" s="88">
        <f t="shared" si="1247"/>
        <v>5103.6899999999996</v>
      </c>
      <c r="G2295" s="3">
        <f>IF(AND(N2295=1,N2294&gt;1),VLOOKUP(A2294,[1]Plan1!$BK$81:$BM$259,3),G2294)</f>
        <v>5092.97</v>
      </c>
      <c r="H2295" s="11">
        <f t="shared" si="1248"/>
        <v>43388</v>
      </c>
      <c r="I2295" s="11">
        <f t="shared" si="1249"/>
        <v>43419</v>
      </c>
      <c r="J2295" s="12">
        <f t="shared" si="1220"/>
        <v>-2.1004410534337659E-3</v>
      </c>
      <c r="K2295" s="11">
        <f t="shared" si="1236"/>
        <v>43479</v>
      </c>
      <c r="L2295" s="11">
        <f t="shared" si="1221"/>
        <v>43479</v>
      </c>
      <c r="M2295" s="1">
        <f t="shared" si="1240"/>
        <v>19</v>
      </c>
      <c r="N2295" s="1">
        <f t="shared" si="1222"/>
        <v>1</v>
      </c>
      <c r="O2295" s="2">
        <f t="shared" si="1223"/>
        <v>0.99988933999999996</v>
      </c>
      <c r="P2295" s="13">
        <f t="shared" si="1250"/>
        <v>1.00449926</v>
      </c>
      <c r="Q2295" s="13">
        <f t="shared" si="1241"/>
        <v>1.4591555098555358</v>
      </c>
      <c r="R2295" s="2">
        <f t="shared" si="1246"/>
        <v>1.4589940299999999</v>
      </c>
      <c r="S2295" s="2">
        <f t="shared" si="1237"/>
        <v>1.44698182</v>
      </c>
      <c r="T2295" s="2">
        <f t="shared" si="1224"/>
        <v>319989.27655380999</v>
      </c>
      <c r="U2295" s="2">
        <f t="shared" si="1225"/>
        <v>6327.0527100314703</v>
      </c>
      <c r="V2295" s="2">
        <f t="shared" si="1226"/>
        <v>95006.032601777624</v>
      </c>
      <c r="W2295" s="2">
        <f t="shared" si="1227"/>
        <v>322475.65402342909</v>
      </c>
      <c r="X2295" s="17">
        <f t="shared" si="1228"/>
        <v>0</v>
      </c>
      <c r="Y2295" s="2">
        <f t="shared" si="1229"/>
        <v>0</v>
      </c>
      <c r="Z2295" s="72">
        <f t="shared" si="1230"/>
        <v>0</v>
      </c>
      <c r="AA2295" s="2">
        <f t="shared" si="1244"/>
        <v>0</v>
      </c>
      <c r="AB2295" s="12">
        <f t="shared" si="1238"/>
        <v>4.6600000000000003E-2</v>
      </c>
      <c r="AC2295" s="17">
        <f t="shared" si="1231"/>
        <v>1</v>
      </c>
      <c r="AD2295" s="17">
        <v>252</v>
      </c>
      <c r="AE2295" s="13">
        <f t="shared" si="1242"/>
        <v>1.0001807579999999</v>
      </c>
      <c r="AF2295" s="2">
        <f t="shared" si="1245"/>
        <v>57.840621650000003</v>
      </c>
      <c r="AG2295" s="2">
        <f t="shared" si="1232"/>
        <v>58.290054259999998</v>
      </c>
      <c r="AH2295" s="3">
        <f t="shared" si="1233"/>
        <v>0</v>
      </c>
      <c r="AI2295" s="4" t="str">
        <f t="shared" si="1243"/>
        <v>A+J=</v>
      </c>
      <c r="AJ2295" s="11">
        <f t="shared" si="1239"/>
        <v>43479</v>
      </c>
      <c r="AK2295" s="11"/>
      <c r="AL2295" s="4"/>
      <c r="AM2295" s="1"/>
      <c r="AN2295" s="11"/>
      <c r="AO2295" s="1"/>
      <c r="AP2295" s="1"/>
      <c r="AQ2295" s="3"/>
      <c r="AR2295" s="3"/>
      <c r="AS2295" s="6"/>
      <c r="AT2295" s="1"/>
      <c r="AU2295" s="1"/>
      <c r="AV2295" s="1"/>
      <c r="AW2295" s="1"/>
      <c r="AX2295" s="1"/>
      <c r="AY2295" s="1"/>
      <c r="AZ2295" s="1"/>
      <c r="BA2295" s="1"/>
      <c r="BB2295" s="1"/>
    </row>
    <row r="2296" spans="1:54" x14ac:dyDescent="0.2">
      <c r="A2296" s="158">
        <f t="shared" si="1234"/>
        <v>43452</v>
      </c>
      <c r="B2296" s="2">
        <f t="shared" si="1218"/>
        <v>322558.81423500791</v>
      </c>
      <c r="C2296" s="2">
        <f t="shared" si="1235"/>
        <v>221142.56871162</v>
      </c>
      <c r="D2296" s="2">
        <f>SUM(Y2296:Y$2535)</f>
        <v>14155.05603792</v>
      </c>
      <c r="E2296" s="73">
        <f t="shared" si="1219"/>
        <v>206987.5126737</v>
      </c>
      <c r="F2296" s="88">
        <f t="shared" si="1247"/>
        <v>5103.6899999999996</v>
      </c>
      <c r="G2296" s="3">
        <f>IF(AND(N2296=1,N2295&gt;1),VLOOKUP(A2295,[1]Plan1!$BK$81:$BM$259,3),G2295)</f>
        <v>5092.97</v>
      </c>
      <c r="H2296" s="11">
        <f t="shared" si="1248"/>
        <v>43388</v>
      </c>
      <c r="I2296" s="11">
        <f t="shared" si="1249"/>
        <v>43419</v>
      </c>
      <c r="J2296" s="12">
        <f t="shared" si="1220"/>
        <v>-2.1004410534337659E-3</v>
      </c>
      <c r="K2296" s="11">
        <f t="shared" si="1236"/>
        <v>43479</v>
      </c>
      <c r="L2296" s="11">
        <f t="shared" si="1221"/>
        <v>43479</v>
      </c>
      <c r="M2296" s="1">
        <f t="shared" si="1240"/>
        <v>19</v>
      </c>
      <c r="N2296" s="1">
        <f t="shared" si="1222"/>
        <v>2</v>
      </c>
      <c r="O2296" s="2">
        <f t="shared" si="1223"/>
        <v>0.99977868999999997</v>
      </c>
      <c r="P2296" s="13">
        <f t="shared" si="1250"/>
        <v>1.00449926</v>
      </c>
      <c r="Q2296" s="13">
        <f t="shared" si="1241"/>
        <v>1.4591555098555358</v>
      </c>
      <c r="R2296" s="2">
        <f t="shared" si="1246"/>
        <v>1.4588325799999999</v>
      </c>
      <c r="S2296" s="2">
        <f t="shared" si="1237"/>
        <v>1.44698182</v>
      </c>
      <c r="T2296" s="2">
        <f t="shared" si="1224"/>
        <v>319989.27655380999</v>
      </c>
      <c r="U2296" s="2">
        <f t="shared" si="1225"/>
        <v>6327.0527100314703</v>
      </c>
      <c r="V2296" s="2">
        <f t="shared" si="1226"/>
        <v>94972.61446785646</v>
      </c>
      <c r="W2296" s="2">
        <f t="shared" si="1227"/>
        <v>322442.23588950792</v>
      </c>
      <c r="X2296" s="17">
        <f t="shared" si="1228"/>
        <v>0</v>
      </c>
      <c r="Y2296" s="2">
        <f t="shared" si="1229"/>
        <v>0</v>
      </c>
      <c r="Z2296" s="72">
        <f t="shared" si="1230"/>
        <v>0</v>
      </c>
      <c r="AA2296" s="2">
        <f t="shared" si="1244"/>
        <v>0</v>
      </c>
      <c r="AB2296" s="12">
        <f t="shared" si="1238"/>
        <v>4.6600000000000003E-2</v>
      </c>
      <c r="AC2296" s="17">
        <f t="shared" si="1231"/>
        <v>2</v>
      </c>
      <c r="AD2296" s="17">
        <v>252</v>
      </c>
      <c r="AE2296" s="13">
        <f t="shared" si="1242"/>
        <v>1.0003615480000001</v>
      </c>
      <c r="AF2296" s="2">
        <f t="shared" si="1245"/>
        <v>115.69148294999999</v>
      </c>
      <c r="AG2296" s="2">
        <f t="shared" si="1232"/>
        <v>116.5783455</v>
      </c>
      <c r="AH2296" s="3">
        <f t="shared" si="1233"/>
        <v>0</v>
      </c>
      <c r="AI2296" s="4" t="str">
        <f t="shared" si="1243"/>
        <v>A+J=</v>
      </c>
      <c r="AJ2296" s="11">
        <f t="shared" si="1239"/>
        <v>43479</v>
      </c>
      <c r="AK2296" s="11"/>
      <c r="AL2296" s="4"/>
      <c r="AM2296" s="1"/>
      <c r="AN2296" s="11"/>
      <c r="AO2296" s="1"/>
      <c r="AP2296" s="1"/>
      <c r="AQ2296" s="3"/>
      <c r="AR2296" s="3"/>
      <c r="AS2296" s="6"/>
      <c r="AT2296" s="1"/>
      <c r="AU2296" s="1"/>
      <c r="AV2296" s="1"/>
      <c r="AW2296" s="1"/>
      <c r="AX2296" s="1"/>
      <c r="AY2296" s="1"/>
      <c r="AZ2296" s="1"/>
      <c r="BA2296" s="1"/>
      <c r="BB2296" s="1"/>
    </row>
    <row r="2297" spans="1:54" x14ac:dyDescent="0.2">
      <c r="A2297" s="158">
        <f t="shared" si="1234"/>
        <v>43453</v>
      </c>
      <c r="B2297" s="2">
        <f t="shared" si="1218"/>
        <v>322583.68501947197</v>
      </c>
      <c r="C2297" s="2">
        <f t="shared" si="1235"/>
        <v>221142.56871162</v>
      </c>
      <c r="D2297" s="2">
        <f>SUM(Y2297:Y$2535)</f>
        <v>14155.05603792</v>
      </c>
      <c r="E2297" s="73">
        <f t="shared" si="1219"/>
        <v>206987.5126737</v>
      </c>
      <c r="F2297" s="88">
        <f t="shared" si="1247"/>
        <v>5103.6899999999996</v>
      </c>
      <c r="G2297" s="3">
        <f>IF(AND(N2297=1,N2296&gt;1),VLOOKUP(A2296,[1]Plan1!$BK$81:$BM$259,3),G2296)</f>
        <v>5092.97</v>
      </c>
      <c r="H2297" s="11">
        <f t="shared" si="1248"/>
        <v>43388</v>
      </c>
      <c r="I2297" s="11">
        <f t="shared" si="1249"/>
        <v>43419</v>
      </c>
      <c r="J2297" s="12">
        <f t="shared" si="1220"/>
        <v>-2.1004410534337659E-3</v>
      </c>
      <c r="K2297" s="11">
        <f t="shared" si="1236"/>
        <v>43479</v>
      </c>
      <c r="L2297" s="11">
        <f t="shared" si="1221"/>
        <v>43479</v>
      </c>
      <c r="M2297" s="1">
        <f t="shared" si="1240"/>
        <v>19</v>
      </c>
      <c r="N2297" s="1">
        <f t="shared" si="1222"/>
        <v>3</v>
      </c>
      <c r="O2297" s="2">
        <f t="shared" si="1223"/>
        <v>0.99966805000000003</v>
      </c>
      <c r="P2297" s="13">
        <f t="shared" si="1250"/>
        <v>1.00449926</v>
      </c>
      <c r="Q2297" s="13">
        <f t="shared" si="1241"/>
        <v>1.4591555098555358</v>
      </c>
      <c r="R2297" s="2">
        <f t="shared" si="1246"/>
        <v>1.4586711400000001</v>
      </c>
      <c r="S2297" s="2">
        <f t="shared" si="1237"/>
        <v>1.44698182</v>
      </c>
      <c r="T2297" s="2">
        <f t="shared" si="1224"/>
        <v>319989.27655380999</v>
      </c>
      <c r="U2297" s="2">
        <f t="shared" si="1225"/>
        <v>6327.0527100314703</v>
      </c>
      <c r="V2297" s="2">
        <f t="shared" si="1226"/>
        <v>94939.198403810442</v>
      </c>
      <c r="W2297" s="2">
        <f t="shared" si="1227"/>
        <v>322408.81982546195</v>
      </c>
      <c r="X2297" s="17">
        <f t="shared" si="1228"/>
        <v>0</v>
      </c>
      <c r="Y2297" s="2">
        <f t="shared" si="1229"/>
        <v>0</v>
      </c>
      <c r="Z2297" s="72">
        <f t="shared" si="1230"/>
        <v>0</v>
      </c>
      <c r="AA2297" s="2">
        <f t="shared" si="1244"/>
        <v>0</v>
      </c>
      <c r="AB2297" s="12">
        <f t="shared" si="1238"/>
        <v>4.6600000000000003E-2</v>
      </c>
      <c r="AC2297" s="17">
        <f t="shared" si="1231"/>
        <v>3</v>
      </c>
      <c r="AD2297" s="17">
        <v>252</v>
      </c>
      <c r="AE2297" s="13">
        <f t="shared" si="1242"/>
        <v>1.0005423710000001</v>
      </c>
      <c r="AF2297" s="2">
        <f t="shared" si="1245"/>
        <v>173.55290391</v>
      </c>
      <c r="AG2297" s="2">
        <f t="shared" si="1232"/>
        <v>174.86519401000001</v>
      </c>
      <c r="AH2297" s="3">
        <f t="shared" si="1233"/>
        <v>0</v>
      </c>
      <c r="AI2297" s="4" t="str">
        <f t="shared" si="1243"/>
        <v>A+J=</v>
      </c>
      <c r="AJ2297" s="11">
        <f t="shared" si="1239"/>
        <v>43479</v>
      </c>
      <c r="AK2297" s="11"/>
      <c r="AL2297" s="4"/>
      <c r="AM2297" s="1"/>
      <c r="AN2297" s="11"/>
      <c r="AO2297" s="1"/>
      <c r="AP2297" s="1"/>
      <c r="AQ2297" s="3"/>
      <c r="AR2297" s="3"/>
      <c r="AS2297" s="6"/>
      <c r="AT2297" s="1"/>
      <c r="AU2297" s="1"/>
      <c r="AV2297" s="1"/>
      <c r="AW2297" s="1"/>
      <c r="AX2297" s="1"/>
      <c r="AY2297" s="1"/>
      <c r="AZ2297" s="1"/>
      <c r="BA2297" s="1"/>
      <c r="BB2297" s="1"/>
    </row>
    <row r="2298" spans="1:54" x14ac:dyDescent="0.2">
      <c r="A2298" s="158">
        <f t="shared" si="1234"/>
        <v>43454</v>
      </c>
      <c r="B2298" s="2">
        <f t="shared" si="1218"/>
        <v>322608.56057166128</v>
      </c>
      <c r="C2298" s="2">
        <f t="shared" si="1235"/>
        <v>221142.56871162</v>
      </c>
      <c r="D2298" s="2">
        <f>SUM(Y2298:Y$2535)</f>
        <v>14155.05603792</v>
      </c>
      <c r="E2298" s="73">
        <f t="shared" si="1219"/>
        <v>206987.5126737</v>
      </c>
      <c r="F2298" s="88">
        <f t="shared" si="1247"/>
        <v>5103.6899999999996</v>
      </c>
      <c r="G2298" s="3">
        <f>IF(AND(N2298=1,N2297&gt;1),VLOOKUP(A2297,[1]Plan1!$BK$81:$BM$259,3),G2297)</f>
        <v>5092.97</v>
      </c>
      <c r="H2298" s="11">
        <f t="shared" si="1248"/>
        <v>43388</v>
      </c>
      <c r="I2298" s="11">
        <f t="shared" si="1249"/>
        <v>43419</v>
      </c>
      <c r="J2298" s="12">
        <f t="shared" si="1220"/>
        <v>-2.1004410534337659E-3</v>
      </c>
      <c r="K2298" s="11">
        <f t="shared" si="1236"/>
        <v>43479</v>
      </c>
      <c r="L2298" s="11">
        <f t="shared" si="1221"/>
        <v>43479</v>
      </c>
      <c r="M2298" s="1">
        <f t="shared" si="1240"/>
        <v>19</v>
      </c>
      <c r="N2298" s="1">
        <f t="shared" si="1222"/>
        <v>4</v>
      </c>
      <c r="O2298" s="2">
        <f t="shared" si="1223"/>
        <v>0.99955742999999997</v>
      </c>
      <c r="P2298" s="13">
        <f t="shared" si="1250"/>
        <v>1.00449926</v>
      </c>
      <c r="Q2298" s="13">
        <f t="shared" si="1241"/>
        <v>1.4591555098555358</v>
      </c>
      <c r="R2298" s="2">
        <f t="shared" si="1246"/>
        <v>1.4585097300000001</v>
      </c>
      <c r="S2298" s="2">
        <f t="shared" si="1237"/>
        <v>1.44698182</v>
      </c>
      <c r="T2298" s="2">
        <f t="shared" si="1224"/>
        <v>319989.27655380999</v>
      </c>
      <c r="U2298" s="2">
        <f t="shared" si="1225"/>
        <v>6327.0527100314703</v>
      </c>
      <c r="V2298" s="2">
        <f t="shared" si="1226"/>
        <v>94905.788549389777</v>
      </c>
      <c r="W2298" s="2">
        <f t="shared" si="1227"/>
        <v>322375.40997104126</v>
      </c>
      <c r="X2298" s="17">
        <f t="shared" si="1228"/>
        <v>0</v>
      </c>
      <c r="Y2298" s="2">
        <f t="shared" si="1229"/>
        <v>0</v>
      </c>
      <c r="Z2298" s="72">
        <f t="shared" si="1230"/>
        <v>0</v>
      </c>
      <c r="AA2298" s="2">
        <f t="shared" si="1244"/>
        <v>0</v>
      </c>
      <c r="AB2298" s="12">
        <f t="shared" si="1238"/>
        <v>4.6600000000000003E-2</v>
      </c>
      <c r="AC2298" s="17">
        <f t="shared" si="1231"/>
        <v>4</v>
      </c>
      <c r="AD2298" s="17">
        <v>252</v>
      </c>
      <c r="AE2298" s="13">
        <f t="shared" si="1242"/>
        <v>1.0007232269999999</v>
      </c>
      <c r="AF2298" s="2">
        <f t="shared" si="1245"/>
        <v>231.42488451</v>
      </c>
      <c r="AG2298" s="2">
        <f t="shared" si="1232"/>
        <v>233.15060062000001</v>
      </c>
      <c r="AH2298" s="3">
        <f t="shared" si="1233"/>
        <v>0</v>
      </c>
      <c r="AI2298" s="4" t="str">
        <f t="shared" si="1243"/>
        <v>A+J=</v>
      </c>
      <c r="AJ2298" s="11">
        <f t="shared" si="1239"/>
        <v>43479</v>
      </c>
      <c r="AK2298" s="11"/>
      <c r="AL2298" s="4"/>
      <c r="AM2298" s="1"/>
      <c r="AN2298" s="11"/>
      <c r="AO2298" s="1"/>
      <c r="AP2298" s="1"/>
      <c r="AQ2298" s="3"/>
      <c r="AR2298" s="3"/>
      <c r="AS2298" s="6"/>
      <c r="AT2298" s="1"/>
      <c r="AU2298" s="1"/>
      <c r="AV2298" s="1"/>
      <c r="AW2298" s="1"/>
      <c r="AX2298" s="1"/>
      <c r="AY2298" s="1"/>
      <c r="AZ2298" s="1"/>
      <c r="BA2298" s="1"/>
      <c r="BB2298" s="1"/>
    </row>
    <row r="2299" spans="1:54" x14ac:dyDescent="0.2">
      <c r="A2299" s="158">
        <f t="shared" si="1234"/>
        <v>43455</v>
      </c>
      <c r="B2299" s="2">
        <f t="shared" si="1218"/>
        <v>322633.43642579572</v>
      </c>
      <c r="C2299" s="2">
        <f t="shared" si="1235"/>
        <v>221142.56871162</v>
      </c>
      <c r="D2299" s="2">
        <f>SUM(Y2299:Y$2535)</f>
        <v>14155.05603792</v>
      </c>
      <c r="E2299" s="73">
        <f t="shared" si="1219"/>
        <v>206987.5126737</v>
      </c>
      <c r="F2299" s="88">
        <f t="shared" si="1247"/>
        <v>5103.6899999999996</v>
      </c>
      <c r="G2299" s="3">
        <f>IF(AND(N2299=1,N2298&gt;1),VLOOKUP(A2298,[1]Plan1!$BK$81:$BM$259,3),G2298)</f>
        <v>5092.97</v>
      </c>
      <c r="H2299" s="11">
        <f t="shared" si="1248"/>
        <v>43388</v>
      </c>
      <c r="I2299" s="11">
        <f t="shared" si="1249"/>
        <v>43419</v>
      </c>
      <c r="J2299" s="12">
        <f t="shared" si="1220"/>
        <v>-2.1004410534337659E-3</v>
      </c>
      <c r="K2299" s="11">
        <f t="shared" si="1236"/>
        <v>43479</v>
      </c>
      <c r="L2299" s="11">
        <f t="shared" si="1221"/>
        <v>43479</v>
      </c>
      <c r="M2299" s="1">
        <f t="shared" si="1240"/>
        <v>19</v>
      </c>
      <c r="N2299" s="1">
        <f t="shared" si="1222"/>
        <v>5</v>
      </c>
      <c r="O2299" s="2">
        <f t="shared" si="1223"/>
        <v>0.99944681999999996</v>
      </c>
      <c r="P2299" s="13">
        <f t="shared" si="1250"/>
        <v>1.00449926</v>
      </c>
      <c r="Q2299" s="13">
        <f t="shared" si="1241"/>
        <v>1.4591555098555358</v>
      </c>
      <c r="R2299" s="2">
        <f t="shared" si="1246"/>
        <v>1.45834833</v>
      </c>
      <c r="S2299" s="2">
        <f t="shared" si="1237"/>
        <v>1.44698182</v>
      </c>
      <c r="T2299" s="2">
        <f t="shared" si="1224"/>
        <v>319989.27655380999</v>
      </c>
      <c r="U2299" s="2">
        <f t="shared" si="1225"/>
        <v>6327.0527100314703</v>
      </c>
      <c r="V2299" s="2">
        <f t="shared" si="1226"/>
        <v>94872.380764844216</v>
      </c>
      <c r="W2299" s="2">
        <f t="shared" si="1227"/>
        <v>322342.00218649569</v>
      </c>
      <c r="X2299" s="17">
        <f t="shared" si="1228"/>
        <v>0</v>
      </c>
      <c r="Y2299" s="2">
        <f t="shared" si="1229"/>
        <v>0</v>
      </c>
      <c r="Z2299" s="72">
        <f t="shared" si="1230"/>
        <v>0</v>
      </c>
      <c r="AA2299" s="2">
        <f t="shared" si="1244"/>
        <v>0</v>
      </c>
      <c r="AB2299" s="12">
        <f t="shared" si="1238"/>
        <v>4.6600000000000003E-2</v>
      </c>
      <c r="AC2299" s="17">
        <f t="shared" si="1231"/>
        <v>5</v>
      </c>
      <c r="AD2299" s="17">
        <v>252</v>
      </c>
      <c r="AE2299" s="13">
        <f t="shared" si="1242"/>
        <v>1.000904115</v>
      </c>
      <c r="AF2299" s="2">
        <f t="shared" si="1245"/>
        <v>289.30710477000002</v>
      </c>
      <c r="AG2299" s="2">
        <f t="shared" si="1232"/>
        <v>291.4342393</v>
      </c>
      <c r="AH2299" s="3">
        <f t="shared" si="1233"/>
        <v>0</v>
      </c>
      <c r="AI2299" s="4" t="str">
        <f t="shared" si="1243"/>
        <v>A+J=</v>
      </c>
      <c r="AJ2299" s="11">
        <f t="shared" si="1239"/>
        <v>43479</v>
      </c>
      <c r="AK2299" s="11"/>
      <c r="AL2299" s="4"/>
      <c r="AM2299" s="1"/>
      <c r="AN2299" s="11"/>
      <c r="AO2299" s="1"/>
      <c r="AP2299" s="1"/>
      <c r="AQ2299" s="3"/>
      <c r="AR2299" s="3"/>
      <c r="AS2299" s="6"/>
      <c r="AT2299" s="1"/>
      <c r="AU2299" s="1"/>
      <c r="AV2299" s="1"/>
      <c r="AW2299" s="1"/>
      <c r="AX2299" s="1"/>
      <c r="AY2299" s="1"/>
      <c r="AZ2299" s="1"/>
      <c r="BA2299" s="1"/>
      <c r="BB2299" s="1"/>
    </row>
    <row r="2300" spans="1:54" x14ac:dyDescent="0.2">
      <c r="A2300" s="158">
        <f t="shared" si="1234"/>
        <v>43456</v>
      </c>
      <c r="B2300" s="2">
        <f t="shared" si="1218"/>
        <v>322658.31497422041</v>
      </c>
      <c r="C2300" s="2">
        <f t="shared" si="1235"/>
        <v>221142.56871162</v>
      </c>
      <c r="D2300" s="2">
        <f>SUM(Y2300:Y$2535)</f>
        <v>14155.05603792</v>
      </c>
      <c r="E2300" s="73">
        <f t="shared" si="1219"/>
        <v>206987.5126737</v>
      </c>
      <c r="F2300" s="88">
        <f t="shared" si="1247"/>
        <v>5103.6899999999996</v>
      </c>
      <c r="G2300" s="3">
        <f>IF(AND(N2300=1,N2299&gt;1),VLOOKUP(A2299,[1]Plan1!$BK$81:$BM$259,3),G2299)</f>
        <v>5092.97</v>
      </c>
      <c r="H2300" s="11">
        <f t="shared" si="1248"/>
        <v>43388</v>
      </c>
      <c r="I2300" s="11">
        <f t="shared" si="1249"/>
        <v>43419</v>
      </c>
      <c r="J2300" s="12">
        <f t="shared" si="1220"/>
        <v>-2.1004410534337659E-3</v>
      </c>
      <c r="K2300" s="11">
        <f t="shared" si="1236"/>
        <v>43479</v>
      </c>
      <c r="L2300" s="11">
        <f t="shared" si="1221"/>
        <v>43479</v>
      </c>
      <c r="M2300" s="1">
        <f t="shared" si="1240"/>
        <v>19</v>
      </c>
      <c r="N2300" s="1">
        <f t="shared" si="1222"/>
        <v>6</v>
      </c>
      <c r="O2300" s="2">
        <f t="shared" si="1223"/>
        <v>0.99933622</v>
      </c>
      <c r="P2300" s="13">
        <f t="shared" si="1250"/>
        <v>1.00449926</v>
      </c>
      <c r="Q2300" s="13">
        <f t="shared" si="1241"/>
        <v>1.4591555098555358</v>
      </c>
      <c r="R2300" s="2">
        <f t="shared" si="1246"/>
        <v>1.45818695</v>
      </c>
      <c r="S2300" s="2">
        <f t="shared" si="1237"/>
        <v>1.44698182</v>
      </c>
      <c r="T2300" s="2">
        <f t="shared" si="1224"/>
        <v>319989.27655380999</v>
      </c>
      <c r="U2300" s="2">
        <f t="shared" si="1225"/>
        <v>6327.0527100314703</v>
      </c>
      <c r="V2300" s="2">
        <f t="shared" si="1226"/>
        <v>94838.977120048949</v>
      </c>
      <c r="W2300" s="2">
        <f t="shared" si="1227"/>
        <v>322308.5985417004</v>
      </c>
      <c r="X2300" s="17">
        <f t="shared" si="1228"/>
        <v>0</v>
      </c>
      <c r="Y2300" s="2">
        <f t="shared" si="1229"/>
        <v>0</v>
      </c>
      <c r="Z2300" s="72">
        <f t="shared" si="1230"/>
        <v>0</v>
      </c>
      <c r="AA2300" s="2">
        <f t="shared" si="1244"/>
        <v>0</v>
      </c>
      <c r="AB2300" s="12">
        <f t="shared" si="1238"/>
        <v>4.6600000000000003E-2</v>
      </c>
      <c r="AC2300" s="17">
        <f t="shared" si="1231"/>
        <v>6</v>
      </c>
      <c r="AD2300" s="17">
        <v>252</v>
      </c>
      <c r="AE2300" s="13">
        <f t="shared" si="1242"/>
        <v>1.0010850360000001</v>
      </c>
      <c r="AF2300" s="2">
        <f t="shared" si="1245"/>
        <v>347.19988467000002</v>
      </c>
      <c r="AG2300" s="2">
        <f t="shared" si="1232"/>
        <v>349.71643252000001</v>
      </c>
      <c r="AH2300" s="3">
        <f t="shared" si="1233"/>
        <v>0</v>
      </c>
      <c r="AI2300" s="4" t="str">
        <f t="shared" si="1243"/>
        <v>A+J=</v>
      </c>
      <c r="AJ2300" s="11">
        <f t="shared" si="1239"/>
        <v>43479</v>
      </c>
      <c r="AK2300" s="11"/>
      <c r="AL2300" s="4"/>
      <c r="AM2300" s="1"/>
      <c r="AN2300" s="11"/>
      <c r="AO2300" s="1"/>
      <c r="AP2300" s="1"/>
      <c r="AQ2300" s="3"/>
      <c r="AR2300" s="3"/>
      <c r="AS2300" s="6"/>
      <c r="AT2300" s="1"/>
      <c r="AU2300" s="1"/>
      <c r="AV2300" s="1"/>
      <c r="AW2300" s="1"/>
      <c r="AX2300" s="1"/>
      <c r="AY2300" s="1"/>
      <c r="AZ2300" s="1"/>
      <c r="BA2300" s="1"/>
      <c r="BB2300" s="1"/>
    </row>
    <row r="2301" spans="1:54" x14ac:dyDescent="0.2">
      <c r="A2301" s="158">
        <f t="shared" si="1234"/>
        <v>43457</v>
      </c>
      <c r="B2301" s="2">
        <f t="shared" si="1218"/>
        <v>322658.31497422041</v>
      </c>
      <c r="C2301" s="2">
        <f t="shared" si="1235"/>
        <v>221142.56871162</v>
      </c>
      <c r="D2301" s="2">
        <f>SUM(Y2301:Y$2535)</f>
        <v>14155.05603792</v>
      </c>
      <c r="E2301" s="73">
        <f t="shared" si="1219"/>
        <v>206987.5126737</v>
      </c>
      <c r="F2301" s="88">
        <f t="shared" si="1247"/>
        <v>5103.6899999999996</v>
      </c>
      <c r="G2301" s="3">
        <f>IF(AND(N2301=1,N2300&gt;1),VLOOKUP(A2300,[1]Plan1!$BK$81:$BM$259,3),G2300)</f>
        <v>5092.97</v>
      </c>
      <c r="H2301" s="11">
        <f t="shared" si="1248"/>
        <v>43388</v>
      </c>
      <c r="I2301" s="11">
        <f t="shared" si="1249"/>
        <v>43419</v>
      </c>
      <c r="J2301" s="12">
        <f t="shared" si="1220"/>
        <v>-2.1004410534337659E-3</v>
      </c>
      <c r="K2301" s="11">
        <f t="shared" si="1236"/>
        <v>43479</v>
      </c>
      <c r="L2301" s="11">
        <f t="shared" si="1221"/>
        <v>43479</v>
      </c>
      <c r="M2301" s="1">
        <f t="shared" si="1240"/>
        <v>19</v>
      </c>
      <c r="N2301" s="1">
        <f t="shared" si="1222"/>
        <v>6</v>
      </c>
      <c r="O2301" s="2">
        <f t="shared" si="1223"/>
        <v>0.99933622</v>
      </c>
      <c r="P2301" s="13">
        <f t="shared" si="1250"/>
        <v>1.00449926</v>
      </c>
      <c r="Q2301" s="13">
        <f t="shared" si="1241"/>
        <v>1.4591555098555358</v>
      </c>
      <c r="R2301" s="2">
        <f t="shared" si="1246"/>
        <v>1.45818695</v>
      </c>
      <c r="S2301" s="2">
        <f t="shared" si="1237"/>
        <v>1.44698182</v>
      </c>
      <c r="T2301" s="2">
        <f t="shared" si="1224"/>
        <v>319989.27655380999</v>
      </c>
      <c r="U2301" s="2">
        <f t="shared" si="1225"/>
        <v>6327.0527100314703</v>
      </c>
      <c r="V2301" s="2">
        <f t="shared" si="1226"/>
        <v>94838.977120048949</v>
      </c>
      <c r="W2301" s="2">
        <f t="shared" si="1227"/>
        <v>322308.5985417004</v>
      </c>
      <c r="X2301" s="17">
        <f t="shared" si="1228"/>
        <v>0</v>
      </c>
      <c r="Y2301" s="2">
        <f t="shared" si="1229"/>
        <v>0</v>
      </c>
      <c r="Z2301" s="72">
        <f t="shared" si="1230"/>
        <v>0</v>
      </c>
      <c r="AA2301" s="2">
        <f t="shared" si="1244"/>
        <v>0</v>
      </c>
      <c r="AB2301" s="12">
        <f t="shared" si="1238"/>
        <v>4.6600000000000003E-2</v>
      </c>
      <c r="AC2301" s="17">
        <f t="shared" si="1231"/>
        <v>6</v>
      </c>
      <c r="AD2301" s="17">
        <v>252</v>
      </c>
      <c r="AE2301" s="13">
        <f t="shared" si="1242"/>
        <v>1.0010850360000001</v>
      </c>
      <c r="AF2301" s="2">
        <f t="shared" si="1245"/>
        <v>347.19988467000002</v>
      </c>
      <c r="AG2301" s="2">
        <f t="shared" si="1232"/>
        <v>349.71643252000001</v>
      </c>
      <c r="AH2301" s="3">
        <f t="shared" si="1233"/>
        <v>0</v>
      </c>
      <c r="AI2301" s="4" t="str">
        <f t="shared" si="1243"/>
        <v>A+J=</v>
      </c>
      <c r="AJ2301" s="11">
        <f t="shared" si="1239"/>
        <v>43479</v>
      </c>
      <c r="AK2301" s="11"/>
      <c r="AL2301" s="4"/>
      <c r="AM2301" s="1"/>
      <c r="AN2301" s="11"/>
      <c r="AO2301" s="1"/>
      <c r="AP2301" s="1"/>
      <c r="AQ2301" s="3"/>
      <c r="AR2301" s="3"/>
      <c r="AS2301" s="6"/>
      <c r="AT2301" s="1"/>
      <c r="AU2301" s="1"/>
      <c r="AV2301" s="1"/>
      <c r="AW2301" s="1"/>
      <c r="AX2301" s="1"/>
      <c r="AY2301" s="1"/>
      <c r="AZ2301" s="1"/>
      <c r="BA2301" s="1"/>
      <c r="BB2301" s="1"/>
    </row>
    <row r="2302" spans="1:54" x14ac:dyDescent="0.2">
      <c r="A2302" s="158">
        <f t="shared" si="1234"/>
        <v>43458</v>
      </c>
      <c r="B2302" s="2">
        <f t="shared" si="1218"/>
        <v>322658.31497422041</v>
      </c>
      <c r="C2302" s="2">
        <f t="shared" si="1235"/>
        <v>221142.56871162</v>
      </c>
      <c r="D2302" s="2">
        <f>SUM(Y2302:Y$2535)</f>
        <v>14155.05603792</v>
      </c>
      <c r="E2302" s="73">
        <f t="shared" si="1219"/>
        <v>206987.5126737</v>
      </c>
      <c r="F2302" s="88">
        <f t="shared" si="1247"/>
        <v>5103.6899999999996</v>
      </c>
      <c r="G2302" s="3">
        <f>IF(AND(N2302=1,N2301&gt;1),VLOOKUP(A2301,[1]Plan1!$BK$81:$BM$259,3),G2301)</f>
        <v>5092.97</v>
      </c>
      <c r="H2302" s="11">
        <f t="shared" si="1248"/>
        <v>43388</v>
      </c>
      <c r="I2302" s="11">
        <f t="shared" si="1249"/>
        <v>43419</v>
      </c>
      <c r="J2302" s="12">
        <f t="shared" si="1220"/>
        <v>-2.1004410534337659E-3</v>
      </c>
      <c r="K2302" s="11">
        <f t="shared" si="1236"/>
        <v>43479</v>
      </c>
      <c r="L2302" s="11">
        <f t="shared" si="1221"/>
        <v>43479</v>
      </c>
      <c r="M2302" s="1">
        <f t="shared" si="1240"/>
        <v>19</v>
      </c>
      <c r="N2302" s="1">
        <f t="shared" si="1222"/>
        <v>6</v>
      </c>
      <c r="O2302" s="2">
        <f t="shared" si="1223"/>
        <v>0.99933622</v>
      </c>
      <c r="P2302" s="13">
        <f t="shared" si="1250"/>
        <v>1.00449926</v>
      </c>
      <c r="Q2302" s="13">
        <f t="shared" si="1241"/>
        <v>1.4591555098555358</v>
      </c>
      <c r="R2302" s="2">
        <f t="shared" si="1246"/>
        <v>1.45818695</v>
      </c>
      <c r="S2302" s="2">
        <f t="shared" si="1237"/>
        <v>1.44698182</v>
      </c>
      <c r="T2302" s="2">
        <f t="shared" si="1224"/>
        <v>319989.27655380999</v>
      </c>
      <c r="U2302" s="2">
        <f t="shared" si="1225"/>
        <v>6327.0527100314703</v>
      </c>
      <c r="V2302" s="2">
        <f t="shared" si="1226"/>
        <v>94838.977120048949</v>
      </c>
      <c r="W2302" s="2">
        <f t="shared" si="1227"/>
        <v>322308.5985417004</v>
      </c>
      <c r="X2302" s="17">
        <f t="shared" si="1228"/>
        <v>0</v>
      </c>
      <c r="Y2302" s="2">
        <f t="shared" si="1229"/>
        <v>0</v>
      </c>
      <c r="Z2302" s="72">
        <f t="shared" si="1230"/>
        <v>0</v>
      </c>
      <c r="AA2302" s="2">
        <f t="shared" si="1244"/>
        <v>0</v>
      </c>
      <c r="AB2302" s="12">
        <f t="shared" si="1238"/>
        <v>4.6600000000000003E-2</v>
      </c>
      <c r="AC2302" s="17">
        <f t="shared" si="1231"/>
        <v>6</v>
      </c>
      <c r="AD2302" s="17">
        <v>252</v>
      </c>
      <c r="AE2302" s="13">
        <f t="shared" si="1242"/>
        <v>1.0010850360000001</v>
      </c>
      <c r="AF2302" s="2">
        <f t="shared" si="1245"/>
        <v>347.19988467000002</v>
      </c>
      <c r="AG2302" s="2">
        <f t="shared" si="1232"/>
        <v>349.71643252000001</v>
      </c>
      <c r="AH2302" s="3">
        <f t="shared" si="1233"/>
        <v>0</v>
      </c>
      <c r="AI2302" s="4" t="str">
        <f t="shared" si="1243"/>
        <v>A+J=</v>
      </c>
      <c r="AJ2302" s="11">
        <f t="shared" si="1239"/>
        <v>43479</v>
      </c>
      <c r="AK2302" s="11"/>
      <c r="AL2302" s="4"/>
      <c r="AM2302" s="1"/>
      <c r="AN2302" s="11"/>
      <c r="AO2302" s="1"/>
      <c r="AP2302" s="1"/>
      <c r="AQ2302" s="3"/>
      <c r="AR2302" s="3"/>
      <c r="AS2302" s="6"/>
      <c r="AT2302" s="1"/>
      <c r="AU2302" s="1"/>
      <c r="AV2302" s="1"/>
      <c r="AW2302" s="1"/>
      <c r="AX2302" s="1"/>
      <c r="AY2302" s="1"/>
      <c r="AZ2302" s="1"/>
      <c r="BA2302" s="1"/>
      <c r="BB2302" s="1"/>
    </row>
    <row r="2303" spans="1:54" x14ac:dyDescent="0.2">
      <c r="A2303" s="158">
        <f t="shared" si="1234"/>
        <v>43459</v>
      </c>
      <c r="B2303" s="2">
        <f t="shared" si="1218"/>
        <v>322683.19414338021</v>
      </c>
      <c r="C2303" s="2">
        <f t="shared" si="1235"/>
        <v>221142.56871162</v>
      </c>
      <c r="D2303" s="2">
        <f>SUM(Y2303:Y$2535)</f>
        <v>14155.05603792</v>
      </c>
      <c r="E2303" s="73">
        <f t="shared" si="1219"/>
        <v>206987.5126737</v>
      </c>
      <c r="F2303" s="88">
        <f t="shared" si="1247"/>
        <v>5103.6899999999996</v>
      </c>
      <c r="G2303" s="3">
        <f>IF(AND(N2303=1,N2302&gt;1),VLOOKUP(A2302,[1]Plan1!$BK$81:$BM$259,3),G2302)</f>
        <v>5092.97</v>
      </c>
      <c r="H2303" s="11">
        <f t="shared" si="1248"/>
        <v>43388</v>
      </c>
      <c r="I2303" s="11">
        <f t="shared" si="1249"/>
        <v>43419</v>
      </c>
      <c r="J2303" s="12">
        <f t="shared" si="1220"/>
        <v>-2.1004410534337659E-3</v>
      </c>
      <c r="K2303" s="11">
        <f t="shared" si="1236"/>
        <v>43479</v>
      </c>
      <c r="L2303" s="11">
        <f t="shared" si="1221"/>
        <v>43479</v>
      </c>
      <c r="M2303" s="1">
        <f t="shared" si="1240"/>
        <v>19</v>
      </c>
      <c r="N2303" s="1">
        <f t="shared" si="1222"/>
        <v>7</v>
      </c>
      <c r="O2303" s="2">
        <f t="shared" si="1223"/>
        <v>0.99922562999999998</v>
      </c>
      <c r="P2303" s="13">
        <f t="shared" si="1250"/>
        <v>1.00449926</v>
      </c>
      <c r="Q2303" s="13">
        <f t="shared" si="1241"/>
        <v>1.4591555098555358</v>
      </c>
      <c r="R2303" s="2">
        <f t="shared" si="1246"/>
        <v>1.4580255799999999</v>
      </c>
      <c r="S2303" s="2">
        <f t="shared" si="1237"/>
        <v>1.44698182</v>
      </c>
      <c r="T2303" s="2">
        <f t="shared" si="1224"/>
        <v>319989.27655380999</v>
      </c>
      <c r="U2303" s="2">
        <f t="shared" si="1225"/>
        <v>6327.0527100314703</v>
      </c>
      <c r="V2303" s="2">
        <f t="shared" si="1226"/>
        <v>94805.575545128784</v>
      </c>
      <c r="W2303" s="2">
        <f t="shared" si="1227"/>
        <v>322275.19696678023</v>
      </c>
      <c r="X2303" s="17">
        <f t="shared" si="1228"/>
        <v>0</v>
      </c>
      <c r="Y2303" s="2">
        <f t="shared" si="1229"/>
        <v>0</v>
      </c>
      <c r="Z2303" s="72">
        <f t="shared" si="1230"/>
        <v>0</v>
      </c>
      <c r="AA2303" s="2">
        <f t="shared" si="1244"/>
        <v>0</v>
      </c>
      <c r="AB2303" s="12">
        <f t="shared" si="1238"/>
        <v>4.6600000000000003E-2</v>
      </c>
      <c r="AC2303" s="17">
        <f t="shared" si="1231"/>
        <v>7</v>
      </c>
      <c r="AD2303" s="17">
        <v>252</v>
      </c>
      <c r="AE2303" s="13">
        <f t="shared" si="1242"/>
        <v>1.0012659900000001</v>
      </c>
      <c r="AF2303" s="2">
        <f t="shared" si="1245"/>
        <v>405.10322422000002</v>
      </c>
      <c r="AG2303" s="2">
        <f t="shared" si="1232"/>
        <v>407.99717659999999</v>
      </c>
      <c r="AH2303" s="3">
        <f t="shared" si="1233"/>
        <v>0</v>
      </c>
      <c r="AI2303" s="4" t="str">
        <f t="shared" si="1243"/>
        <v>A+J=</v>
      </c>
      <c r="AJ2303" s="11">
        <f t="shared" si="1239"/>
        <v>43479</v>
      </c>
      <c r="AK2303" s="11"/>
      <c r="AL2303" s="4"/>
      <c r="AM2303" s="1"/>
      <c r="AN2303" s="11"/>
      <c r="AO2303" s="1"/>
      <c r="AP2303" s="1"/>
      <c r="AQ2303" s="3"/>
      <c r="AR2303" s="3"/>
      <c r="AS2303" s="6"/>
      <c r="AT2303" s="1"/>
      <c r="AU2303" s="1"/>
      <c r="AV2303" s="1"/>
      <c r="AW2303" s="1"/>
      <c r="AX2303" s="1"/>
      <c r="AY2303" s="1"/>
      <c r="AZ2303" s="1"/>
      <c r="BA2303" s="1"/>
      <c r="BB2303" s="1"/>
    </row>
    <row r="2304" spans="1:54" x14ac:dyDescent="0.2">
      <c r="A2304" s="158">
        <f t="shared" si="1234"/>
        <v>43460</v>
      </c>
      <c r="B2304" s="2">
        <f t="shared" si="1218"/>
        <v>322683.19414338021</v>
      </c>
      <c r="C2304" s="2">
        <f t="shared" si="1235"/>
        <v>221142.56871162</v>
      </c>
      <c r="D2304" s="2">
        <f>SUM(Y2304:Y$2535)</f>
        <v>14155.05603792</v>
      </c>
      <c r="E2304" s="73">
        <f t="shared" si="1219"/>
        <v>206987.5126737</v>
      </c>
      <c r="F2304" s="88">
        <f t="shared" si="1247"/>
        <v>5103.6899999999996</v>
      </c>
      <c r="G2304" s="3">
        <f>IF(AND(N2304=1,N2303&gt;1),VLOOKUP(A2303,[1]Plan1!$BK$81:$BM$259,3),G2303)</f>
        <v>5092.97</v>
      </c>
      <c r="H2304" s="11">
        <f t="shared" si="1248"/>
        <v>43388</v>
      </c>
      <c r="I2304" s="11">
        <f t="shared" si="1249"/>
        <v>43419</v>
      </c>
      <c r="J2304" s="12">
        <f t="shared" si="1220"/>
        <v>-2.1004410534337659E-3</v>
      </c>
      <c r="K2304" s="11">
        <f t="shared" si="1236"/>
        <v>43479</v>
      </c>
      <c r="L2304" s="11">
        <f t="shared" si="1221"/>
        <v>43479</v>
      </c>
      <c r="M2304" s="1">
        <f t="shared" si="1240"/>
        <v>19</v>
      </c>
      <c r="N2304" s="1">
        <f t="shared" si="1222"/>
        <v>7</v>
      </c>
      <c r="O2304" s="2">
        <f t="shared" si="1223"/>
        <v>0.99922562999999998</v>
      </c>
      <c r="P2304" s="13">
        <f t="shared" si="1250"/>
        <v>1.00449926</v>
      </c>
      <c r="Q2304" s="13">
        <f t="shared" si="1241"/>
        <v>1.4591555098555358</v>
      </c>
      <c r="R2304" s="2">
        <f t="shared" si="1246"/>
        <v>1.4580255799999999</v>
      </c>
      <c r="S2304" s="2">
        <f t="shared" si="1237"/>
        <v>1.44698182</v>
      </c>
      <c r="T2304" s="2">
        <f t="shared" si="1224"/>
        <v>319989.27655380999</v>
      </c>
      <c r="U2304" s="2">
        <f t="shared" si="1225"/>
        <v>6327.0527100314703</v>
      </c>
      <c r="V2304" s="2">
        <f t="shared" si="1226"/>
        <v>94805.575545128784</v>
      </c>
      <c r="W2304" s="2">
        <f t="shared" si="1227"/>
        <v>322275.19696678023</v>
      </c>
      <c r="X2304" s="17">
        <f t="shared" si="1228"/>
        <v>0</v>
      </c>
      <c r="Y2304" s="2">
        <f t="shared" si="1229"/>
        <v>0</v>
      </c>
      <c r="Z2304" s="72">
        <f t="shared" si="1230"/>
        <v>0</v>
      </c>
      <c r="AA2304" s="2">
        <f t="shared" si="1244"/>
        <v>0</v>
      </c>
      <c r="AB2304" s="12">
        <f t="shared" si="1238"/>
        <v>4.6600000000000003E-2</v>
      </c>
      <c r="AC2304" s="17">
        <f t="shared" si="1231"/>
        <v>7</v>
      </c>
      <c r="AD2304" s="17">
        <v>252</v>
      </c>
      <c r="AE2304" s="13">
        <f t="shared" si="1242"/>
        <v>1.0012659900000001</v>
      </c>
      <c r="AF2304" s="2">
        <f t="shared" si="1245"/>
        <v>405.10322422000002</v>
      </c>
      <c r="AG2304" s="2">
        <f t="shared" si="1232"/>
        <v>407.99717659999999</v>
      </c>
      <c r="AH2304" s="3">
        <f t="shared" si="1233"/>
        <v>0</v>
      </c>
      <c r="AI2304" s="4" t="str">
        <f t="shared" si="1243"/>
        <v>A+J=</v>
      </c>
      <c r="AJ2304" s="11">
        <f t="shared" si="1239"/>
        <v>43479</v>
      </c>
      <c r="AK2304" s="11"/>
      <c r="AL2304" s="4"/>
      <c r="AM2304" s="1"/>
      <c r="AN2304" s="11"/>
      <c r="AO2304" s="1"/>
      <c r="AP2304" s="1"/>
      <c r="AQ2304" s="3"/>
      <c r="AR2304" s="3"/>
      <c r="AS2304" s="6"/>
      <c r="AT2304" s="1"/>
      <c r="AU2304" s="1"/>
      <c r="AV2304" s="1"/>
      <c r="AW2304" s="1"/>
      <c r="AX2304" s="1"/>
      <c r="AY2304" s="1"/>
      <c r="AZ2304" s="1"/>
      <c r="BA2304" s="1"/>
      <c r="BB2304" s="1"/>
    </row>
    <row r="2305" spans="1:54" x14ac:dyDescent="0.2">
      <c r="A2305" s="158">
        <f t="shared" si="1234"/>
        <v>43461</v>
      </c>
      <c r="B2305" s="2">
        <f t="shared" si="1218"/>
        <v>322708.07775459549</v>
      </c>
      <c r="C2305" s="2">
        <f t="shared" si="1235"/>
        <v>221142.56871162</v>
      </c>
      <c r="D2305" s="2">
        <f>SUM(Y2305:Y$2535)</f>
        <v>14155.05603792</v>
      </c>
      <c r="E2305" s="73">
        <f t="shared" si="1219"/>
        <v>206987.5126737</v>
      </c>
      <c r="F2305" s="88">
        <f t="shared" si="1247"/>
        <v>5103.6899999999996</v>
      </c>
      <c r="G2305" s="3">
        <f>IF(AND(N2305=1,N2304&gt;1),VLOOKUP(A2304,[1]Plan1!$BK$81:$BM$259,3),G2304)</f>
        <v>5092.97</v>
      </c>
      <c r="H2305" s="11">
        <f t="shared" si="1248"/>
        <v>43388</v>
      </c>
      <c r="I2305" s="11">
        <f t="shared" si="1249"/>
        <v>43419</v>
      </c>
      <c r="J2305" s="12">
        <f t="shared" si="1220"/>
        <v>-2.1004410534337659E-3</v>
      </c>
      <c r="K2305" s="11">
        <f t="shared" si="1236"/>
        <v>43479</v>
      </c>
      <c r="L2305" s="11">
        <f t="shared" si="1221"/>
        <v>43479</v>
      </c>
      <c r="M2305" s="1">
        <f t="shared" si="1240"/>
        <v>19</v>
      </c>
      <c r="N2305" s="1">
        <f t="shared" si="1222"/>
        <v>8</v>
      </c>
      <c r="O2305" s="2">
        <f t="shared" si="1223"/>
        <v>0.99911506000000005</v>
      </c>
      <c r="P2305" s="13">
        <f t="shared" si="1250"/>
        <v>1.00449926</v>
      </c>
      <c r="Q2305" s="13">
        <f t="shared" si="1241"/>
        <v>1.4591555098555358</v>
      </c>
      <c r="R2305" s="2">
        <f t="shared" si="1246"/>
        <v>1.4578642399999999</v>
      </c>
      <c r="S2305" s="2">
        <f t="shared" si="1237"/>
        <v>1.44698182</v>
      </c>
      <c r="T2305" s="2">
        <f t="shared" si="1224"/>
        <v>319989.27655380999</v>
      </c>
      <c r="U2305" s="2">
        <f t="shared" si="1225"/>
        <v>6327.0527100314703</v>
      </c>
      <c r="V2305" s="2">
        <f t="shared" si="1226"/>
        <v>94772.180179834002</v>
      </c>
      <c r="W2305" s="2">
        <f t="shared" si="1227"/>
        <v>322241.80160148547</v>
      </c>
      <c r="X2305" s="17">
        <f t="shared" si="1228"/>
        <v>0</v>
      </c>
      <c r="Y2305" s="2">
        <f t="shared" si="1229"/>
        <v>0</v>
      </c>
      <c r="Z2305" s="72">
        <f t="shared" si="1230"/>
        <v>0</v>
      </c>
      <c r="AA2305" s="2">
        <f t="shared" si="1244"/>
        <v>0</v>
      </c>
      <c r="AB2305" s="12">
        <f t="shared" si="1238"/>
        <v>4.6600000000000003E-2</v>
      </c>
      <c r="AC2305" s="17">
        <f t="shared" si="1231"/>
        <v>8</v>
      </c>
      <c r="AD2305" s="17">
        <v>252</v>
      </c>
      <c r="AE2305" s="13">
        <f t="shared" si="1242"/>
        <v>1.001446976</v>
      </c>
      <c r="AF2305" s="2">
        <f t="shared" si="1245"/>
        <v>463.01680342999998</v>
      </c>
      <c r="AG2305" s="2">
        <f t="shared" si="1232"/>
        <v>466.27615311</v>
      </c>
      <c r="AH2305" s="3">
        <f t="shared" si="1233"/>
        <v>0</v>
      </c>
      <c r="AI2305" s="4" t="str">
        <f t="shared" si="1243"/>
        <v>A+J=</v>
      </c>
      <c r="AJ2305" s="11">
        <f t="shared" si="1239"/>
        <v>43479</v>
      </c>
      <c r="AK2305" s="11"/>
      <c r="AL2305" s="4"/>
      <c r="AM2305" s="1"/>
      <c r="AN2305" s="11"/>
      <c r="AO2305" s="1"/>
      <c r="AP2305" s="1"/>
      <c r="AQ2305" s="3"/>
      <c r="AR2305" s="3"/>
      <c r="AS2305" s="6"/>
      <c r="AT2305" s="1"/>
      <c r="AU2305" s="1"/>
      <c r="AV2305" s="1"/>
      <c r="AW2305" s="1"/>
      <c r="AX2305" s="1"/>
      <c r="AY2305" s="1"/>
      <c r="AZ2305" s="1"/>
      <c r="BA2305" s="1"/>
      <c r="BB2305" s="1"/>
    </row>
    <row r="2306" spans="1:54" x14ac:dyDescent="0.2">
      <c r="A2306" s="158">
        <f t="shared" si="1234"/>
        <v>43462</v>
      </c>
      <c r="B2306" s="2">
        <f t="shared" si="1218"/>
        <v>322732.96437919099</v>
      </c>
      <c r="C2306" s="2">
        <f t="shared" si="1235"/>
        <v>221142.56871162</v>
      </c>
      <c r="D2306" s="2">
        <f>SUM(Y2306:Y$2535)</f>
        <v>14155.05603792</v>
      </c>
      <c r="E2306" s="73">
        <f t="shared" si="1219"/>
        <v>206987.5126737</v>
      </c>
      <c r="F2306" s="88">
        <f t="shared" si="1247"/>
        <v>5103.6899999999996</v>
      </c>
      <c r="G2306" s="3">
        <f>IF(AND(N2306=1,N2305&gt;1),VLOOKUP(A2305,[1]Plan1!$BK$81:$BM$259,3),G2305)</f>
        <v>5092.97</v>
      </c>
      <c r="H2306" s="11">
        <f t="shared" si="1248"/>
        <v>43388</v>
      </c>
      <c r="I2306" s="11">
        <f t="shared" si="1249"/>
        <v>43419</v>
      </c>
      <c r="J2306" s="12">
        <f t="shared" si="1220"/>
        <v>-2.1004410534337659E-3</v>
      </c>
      <c r="K2306" s="11">
        <f t="shared" si="1236"/>
        <v>43479</v>
      </c>
      <c r="L2306" s="11">
        <f t="shared" si="1221"/>
        <v>43479</v>
      </c>
      <c r="M2306" s="1">
        <f t="shared" si="1240"/>
        <v>19</v>
      </c>
      <c r="N2306" s="1">
        <f t="shared" si="1222"/>
        <v>9</v>
      </c>
      <c r="O2306" s="2">
        <f t="shared" si="1223"/>
        <v>0.99900449999999996</v>
      </c>
      <c r="P2306" s="13">
        <f t="shared" si="1250"/>
        <v>1.00449926</v>
      </c>
      <c r="Q2306" s="13">
        <f t="shared" si="1241"/>
        <v>1.4591555098555358</v>
      </c>
      <c r="R2306" s="2">
        <f t="shared" si="1246"/>
        <v>1.45770292</v>
      </c>
      <c r="S2306" s="2">
        <f t="shared" si="1237"/>
        <v>1.44698182</v>
      </c>
      <c r="T2306" s="2">
        <f t="shared" si="1224"/>
        <v>319989.27655380999</v>
      </c>
      <c r="U2306" s="2">
        <f t="shared" si="1225"/>
        <v>6327.0527100314703</v>
      </c>
      <c r="V2306" s="2">
        <f t="shared" si="1226"/>
        <v>94738.788954289499</v>
      </c>
      <c r="W2306" s="2">
        <f t="shared" si="1227"/>
        <v>322208.41037594096</v>
      </c>
      <c r="X2306" s="17">
        <f t="shared" si="1228"/>
        <v>0</v>
      </c>
      <c r="Y2306" s="2">
        <f t="shared" si="1229"/>
        <v>0</v>
      </c>
      <c r="Z2306" s="72">
        <f t="shared" si="1230"/>
        <v>0</v>
      </c>
      <c r="AA2306" s="2">
        <f t="shared" si="1244"/>
        <v>0</v>
      </c>
      <c r="AB2306" s="12">
        <f t="shared" si="1238"/>
        <v>4.6600000000000003E-2</v>
      </c>
      <c r="AC2306" s="17">
        <f t="shared" si="1231"/>
        <v>9</v>
      </c>
      <c r="AD2306" s="17">
        <v>252</v>
      </c>
      <c r="AE2306" s="13">
        <f t="shared" si="1242"/>
        <v>1.0016279960000001</v>
      </c>
      <c r="AF2306" s="2">
        <f t="shared" si="1245"/>
        <v>520.94126227000004</v>
      </c>
      <c r="AG2306" s="2">
        <f t="shared" si="1232"/>
        <v>524.55400325000005</v>
      </c>
      <c r="AH2306" s="3">
        <f t="shared" si="1233"/>
        <v>0</v>
      </c>
      <c r="AI2306" s="4" t="str">
        <f t="shared" si="1243"/>
        <v>A+J=</v>
      </c>
      <c r="AJ2306" s="11">
        <f t="shared" si="1239"/>
        <v>43479</v>
      </c>
      <c r="AK2306" s="11"/>
      <c r="AL2306" s="4"/>
      <c r="AM2306" s="1"/>
      <c r="AN2306" s="11"/>
      <c r="AO2306" s="1"/>
      <c r="AP2306" s="1"/>
      <c r="AQ2306" s="3"/>
      <c r="AR2306" s="3"/>
      <c r="AS2306" s="6"/>
      <c r="AT2306" s="1"/>
      <c r="AU2306" s="1"/>
      <c r="AV2306" s="1"/>
      <c r="AW2306" s="1"/>
      <c r="AX2306" s="1"/>
      <c r="AY2306" s="1"/>
      <c r="AZ2306" s="1"/>
      <c r="BA2306" s="1"/>
      <c r="BB2306" s="1"/>
    </row>
    <row r="2307" spans="1:54" x14ac:dyDescent="0.2">
      <c r="A2307" s="158">
        <f t="shared" si="1234"/>
        <v>43463</v>
      </c>
      <c r="B2307" s="2">
        <f t="shared" si="1218"/>
        <v>322757.8512980516</v>
      </c>
      <c r="C2307" s="2">
        <f t="shared" si="1235"/>
        <v>221142.56871162</v>
      </c>
      <c r="D2307" s="2">
        <f>SUM(Y2307:Y$2535)</f>
        <v>14155.05603792</v>
      </c>
      <c r="E2307" s="73">
        <f t="shared" si="1219"/>
        <v>206987.5126737</v>
      </c>
      <c r="F2307" s="88">
        <f t="shared" si="1247"/>
        <v>5103.6899999999996</v>
      </c>
      <c r="G2307" s="3">
        <f>IF(AND(N2307=1,N2306&gt;1),VLOOKUP(A2306,[1]Plan1!$BK$81:$BM$259,3),G2306)</f>
        <v>5092.97</v>
      </c>
      <c r="H2307" s="11">
        <f t="shared" si="1248"/>
        <v>43388</v>
      </c>
      <c r="I2307" s="11">
        <f t="shared" si="1249"/>
        <v>43419</v>
      </c>
      <c r="J2307" s="12">
        <f t="shared" si="1220"/>
        <v>-2.1004410534337659E-3</v>
      </c>
      <c r="K2307" s="11">
        <f t="shared" si="1236"/>
        <v>43479</v>
      </c>
      <c r="L2307" s="11">
        <f t="shared" si="1221"/>
        <v>43479</v>
      </c>
      <c r="M2307" s="1">
        <f t="shared" si="1240"/>
        <v>19</v>
      </c>
      <c r="N2307" s="1">
        <f t="shared" si="1222"/>
        <v>10</v>
      </c>
      <c r="O2307" s="2">
        <f t="shared" si="1223"/>
        <v>0.99889395000000003</v>
      </c>
      <c r="P2307" s="13">
        <f t="shared" si="1250"/>
        <v>1.00449926</v>
      </c>
      <c r="Q2307" s="13">
        <f t="shared" si="1241"/>
        <v>1.4591555098555358</v>
      </c>
      <c r="R2307" s="2">
        <f t="shared" si="1246"/>
        <v>1.45754161</v>
      </c>
      <c r="S2307" s="2">
        <f t="shared" si="1237"/>
        <v>1.44698182</v>
      </c>
      <c r="T2307" s="2">
        <f t="shared" si="1224"/>
        <v>319989.27655380999</v>
      </c>
      <c r="U2307" s="2">
        <f t="shared" si="1225"/>
        <v>6327.0527100314703</v>
      </c>
      <c r="V2307" s="2">
        <f t="shared" si="1226"/>
        <v>94705.399798620114</v>
      </c>
      <c r="W2307" s="2">
        <f t="shared" si="1227"/>
        <v>322175.02122027159</v>
      </c>
      <c r="X2307" s="17">
        <f t="shared" si="1228"/>
        <v>0</v>
      </c>
      <c r="Y2307" s="2">
        <f t="shared" si="1229"/>
        <v>0</v>
      </c>
      <c r="Z2307" s="72">
        <f t="shared" si="1230"/>
        <v>0</v>
      </c>
      <c r="AA2307" s="2">
        <f t="shared" si="1244"/>
        <v>0</v>
      </c>
      <c r="AB2307" s="12">
        <f t="shared" si="1238"/>
        <v>4.6600000000000003E-2</v>
      </c>
      <c r="AC2307" s="17">
        <f t="shared" si="1231"/>
        <v>10</v>
      </c>
      <c r="AD2307" s="17">
        <v>252</v>
      </c>
      <c r="AE2307" s="13">
        <f t="shared" si="1242"/>
        <v>1.0018090479999999</v>
      </c>
      <c r="AF2307" s="2">
        <f t="shared" si="1245"/>
        <v>578.87596077000001</v>
      </c>
      <c r="AG2307" s="2">
        <f t="shared" si="1232"/>
        <v>582.83007778000001</v>
      </c>
      <c r="AH2307" s="3">
        <f t="shared" si="1233"/>
        <v>0</v>
      </c>
      <c r="AI2307" s="4" t="str">
        <f t="shared" si="1243"/>
        <v>A+J=</v>
      </c>
      <c r="AJ2307" s="11">
        <f t="shared" si="1239"/>
        <v>43479</v>
      </c>
      <c r="AK2307" s="11"/>
      <c r="AL2307" s="4"/>
      <c r="AM2307" s="1"/>
      <c r="AN2307" s="11"/>
      <c r="AO2307" s="1"/>
      <c r="AP2307" s="1"/>
      <c r="AQ2307" s="3"/>
      <c r="AR2307" s="3"/>
      <c r="AS2307" s="6"/>
      <c r="AT2307" s="1"/>
      <c r="AU2307" s="1"/>
      <c r="AV2307" s="1"/>
      <c r="AW2307" s="1"/>
      <c r="AX2307" s="1"/>
      <c r="AY2307" s="1"/>
      <c r="AZ2307" s="1"/>
      <c r="BA2307" s="1"/>
      <c r="BB2307" s="1"/>
    </row>
    <row r="2308" spans="1:54" x14ac:dyDescent="0.2">
      <c r="A2308" s="158">
        <f t="shared" si="1234"/>
        <v>43464</v>
      </c>
      <c r="B2308" s="2">
        <f t="shared" si="1218"/>
        <v>322757.8512980516</v>
      </c>
      <c r="C2308" s="2">
        <f t="shared" si="1235"/>
        <v>221142.56871162</v>
      </c>
      <c r="D2308" s="2">
        <f>SUM(Y2308:Y$2535)</f>
        <v>14155.05603792</v>
      </c>
      <c r="E2308" s="73">
        <f t="shared" si="1219"/>
        <v>206987.5126737</v>
      </c>
      <c r="F2308" s="88">
        <f t="shared" si="1247"/>
        <v>5103.6899999999996</v>
      </c>
      <c r="G2308" s="3">
        <f>IF(AND(N2308=1,N2307&gt;1),VLOOKUP(A2307,[1]Plan1!$BK$81:$BM$259,3),G2307)</f>
        <v>5092.97</v>
      </c>
      <c r="H2308" s="11">
        <f t="shared" si="1248"/>
        <v>43388</v>
      </c>
      <c r="I2308" s="11">
        <f t="shared" si="1249"/>
        <v>43419</v>
      </c>
      <c r="J2308" s="12">
        <f t="shared" si="1220"/>
        <v>-2.1004410534337659E-3</v>
      </c>
      <c r="K2308" s="11">
        <f t="shared" si="1236"/>
        <v>43479</v>
      </c>
      <c r="L2308" s="11">
        <f t="shared" si="1221"/>
        <v>43479</v>
      </c>
      <c r="M2308" s="1">
        <f t="shared" si="1240"/>
        <v>19</v>
      </c>
      <c r="N2308" s="1">
        <f t="shared" si="1222"/>
        <v>10</v>
      </c>
      <c r="O2308" s="2">
        <f t="shared" si="1223"/>
        <v>0.99889395000000003</v>
      </c>
      <c r="P2308" s="13">
        <f t="shared" si="1250"/>
        <v>1.00449926</v>
      </c>
      <c r="Q2308" s="13">
        <f t="shared" si="1241"/>
        <v>1.4591555098555358</v>
      </c>
      <c r="R2308" s="2">
        <f t="shared" si="1246"/>
        <v>1.45754161</v>
      </c>
      <c r="S2308" s="2">
        <f t="shared" si="1237"/>
        <v>1.44698182</v>
      </c>
      <c r="T2308" s="2">
        <f t="shared" si="1224"/>
        <v>319989.27655380999</v>
      </c>
      <c r="U2308" s="2">
        <f t="shared" si="1225"/>
        <v>6327.0527100314703</v>
      </c>
      <c r="V2308" s="2">
        <f t="shared" si="1226"/>
        <v>94705.399798620114</v>
      </c>
      <c r="W2308" s="2">
        <f t="shared" si="1227"/>
        <v>322175.02122027159</v>
      </c>
      <c r="X2308" s="17">
        <f t="shared" si="1228"/>
        <v>0</v>
      </c>
      <c r="Y2308" s="2">
        <f t="shared" si="1229"/>
        <v>0</v>
      </c>
      <c r="Z2308" s="72">
        <f t="shared" si="1230"/>
        <v>0</v>
      </c>
      <c r="AA2308" s="2">
        <f t="shared" si="1244"/>
        <v>0</v>
      </c>
      <c r="AB2308" s="12">
        <f t="shared" si="1238"/>
        <v>4.6600000000000003E-2</v>
      </c>
      <c r="AC2308" s="17">
        <f t="shared" si="1231"/>
        <v>10</v>
      </c>
      <c r="AD2308" s="17">
        <v>252</v>
      </c>
      <c r="AE2308" s="13">
        <f t="shared" si="1242"/>
        <v>1.0018090479999999</v>
      </c>
      <c r="AF2308" s="2">
        <f t="shared" si="1245"/>
        <v>578.87596077000001</v>
      </c>
      <c r="AG2308" s="2">
        <f t="shared" si="1232"/>
        <v>582.83007778000001</v>
      </c>
      <c r="AH2308" s="3">
        <f t="shared" si="1233"/>
        <v>0</v>
      </c>
      <c r="AI2308" s="4" t="str">
        <f t="shared" si="1243"/>
        <v>A+J=</v>
      </c>
      <c r="AJ2308" s="11">
        <f t="shared" si="1239"/>
        <v>43479</v>
      </c>
      <c r="AK2308" s="11"/>
      <c r="AL2308" s="4"/>
      <c r="AM2308" s="1"/>
      <c r="AN2308" s="11"/>
      <c r="AO2308" s="1"/>
      <c r="AP2308" s="1"/>
      <c r="AQ2308" s="3"/>
      <c r="AR2308" s="3"/>
      <c r="AS2308" s="6"/>
      <c r="AT2308" s="1"/>
      <c r="AU2308" s="1"/>
      <c r="AV2308" s="1"/>
      <c r="AW2308" s="1"/>
      <c r="AX2308" s="1"/>
      <c r="AY2308" s="1"/>
      <c r="AZ2308" s="1"/>
      <c r="BA2308" s="1"/>
      <c r="BB2308" s="1"/>
    </row>
    <row r="2309" spans="1:54" x14ac:dyDescent="0.2">
      <c r="A2309" s="158">
        <f t="shared" si="1234"/>
        <v>43465</v>
      </c>
      <c r="B2309" s="2">
        <f t="shared" si="1218"/>
        <v>322757.8512980516</v>
      </c>
      <c r="C2309" s="2">
        <f t="shared" si="1235"/>
        <v>221142.56871162</v>
      </c>
      <c r="D2309" s="2">
        <f>SUM(Y2309:Y$2535)</f>
        <v>14155.05603792</v>
      </c>
      <c r="E2309" s="73">
        <f t="shared" si="1219"/>
        <v>206987.5126737</v>
      </c>
      <c r="F2309" s="88">
        <f t="shared" si="1247"/>
        <v>5103.6899999999996</v>
      </c>
      <c r="G2309" s="3">
        <f>IF(AND(N2309=1,N2308&gt;1),VLOOKUP(A2308,[1]Plan1!$BK$81:$BM$259,3),G2308)</f>
        <v>5092.97</v>
      </c>
      <c r="H2309" s="11">
        <f t="shared" si="1248"/>
        <v>43388</v>
      </c>
      <c r="I2309" s="11">
        <f t="shared" si="1249"/>
        <v>43419</v>
      </c>
      <c r="J2309" s="12">
        <f t="shared" si="1220"/>
        <v>-2.1004410534337659E-3</v>
      </c>
      <c r="K2309" s="11">
        <f t="shared" si="1236"/>
        <v>43479</v>
      </c>
      <c r="L2309" s="11">
        <f t="shared" si="1221"/>
        <v>43479</v>
      </c>
      <c r="M2309" s="1">
        <f t="shared" si="1240"/>
        <v>19</v>
      </c>
      <c r="N2309" s="1">
        <f t="shared" si="1222"/>
        <v>10</v>
      </c>
      <c r="O2309" s="2">
        <f t="shared" si="1223"/>
        <v>0.99889395000000003</v>
      </c>
      <c r="P2309" s="13">
        <f t="shared" si="1250"/>
        <v>1.00449926</v>
      </c>
      <c r="Q2309" s="13">
        <f t="shared" si="1241"/>
        <v>1.4591555098555358</v>
      </c>
      <c r="R2309" s="2">
        <f t="shared" si="1246"/>
        <v>1.45754161</v>
      </c>
      <c r="S2309" s="2">
        <f t="shared" si="1237"/>
        <v>1.44698182</v>
      </c>
      <c r="T2309" s="2">
        <f t="shared" si="1224"/>
        <v>319989.27655380999</v>
      </c>
      <c r="U2309" s="2">
        <f t="shared" si="1225"/>
        <v>6327.0527100314703</v>
      </c>
      <c r="V2309" s="2">
        <f t="shared" si="1226"/>
        <v>94705.399798620114</v>
      </c>
      <c r="W2309" s="2">
        <f t="shared" si="1227"/>
        <v>322175.02122027159</v>
      </c>
      <c r="X2309" s="17">
        <f t="shared" si="1228"/>
        <v>0</v>
      </c>
      <c r="Y2309" s="2">
        <f t="shared" si="1229"/>
        <v>0</v>
      </c>
      <c r="Z2309" s="72">
        <f t="shared" si="1230"/>
        <v>0</v>
      </c>
      <c r="AA2309" s="2">
        <f t="shared" si="1244"/>
        <v>0</v>
      </c>
      <c r="AB2309" s="12">
        <f t="shared" si="1238"/>
        <v>4.6600000000000003E-2</v>
      </c>
      <c r="AC2309" s="17">
        <f t="shared" si="1231"/>
        <v>10</v>
      </c>
      <c r="AD2309" s="17">
        <v>252</v>
      </c>
      <c r="AE2309" s="13">
        <f t="shared" si="1242"/>
        <v>1.0018090479999999</v>
      </c>
      <c r="AF2309" s="2">
        <f t="shared" si="1245"/>
        <v>578.87596077000001</v>
      </c>
      <c r="AG2309" s="2">
        <f t="shared" si="1232"/>
        <v>582.83007778000001</v>
      </c>
      <c r="AH2309" s="3">
        <f t="shared" si="1233"/>
        <v>0</v>
      </c>
      <c r="AI2309" s="4" t="str">
        <f t="shared" si="1243"/>
        <v>A+J=</v>
      </c>
      <c r="AJ2309" s="11">
        <f t="shared" si="1239"/>
        <v>43479</v>
      </c>
      <c r="AK2309" s="11"/>
      <c r="AL2309" s="4"/>
      <c r="AM2309" s="1"/>
      <c r="AN2309" s="11"/>
      <c r="AO2309" s="1"/>
      <c r="AP2309" s="1"/>
      <c r="AQ2309" s="3"/>
      <c r="AR2309" s="3"/>
      <c r="AS2309" s="6"/>
      <c r="AT2309" s="1"/>
      <c r="AU2309" s="1"/>
      <c r="AV2309" s="1"/>
      <c r="AW2309" s="1"/>
      <c r="AX2309" s="1"/>
      <c r="AY2309" s="1"/>
      <c r="AZ2309" s="1"/>
      <c r="BA2309" s="1"/>
      <c r="BB2309" s="1"/>
    </row>
    <row r="2310" spans="1:54" x14ac:dyDescent="0.2">
      <c r="A2310" s="158">
        <f t="shared" si="1234"/>
        <v>43466</v>
      </c>
      <c r="B2310" s="2">
        <f t="shared" si="1218"/>
        <v>322782.73850909731</v>
      </c>
      <c r="C2310" s="2">
        <f t="shared" si="1235"/>
        <v>221142.56871162</v>
      </c>
      <c r="D2310" s="2">
        <f>SUM(Y2310:Y$2535)</f>
        <v>14155.05603792</v>
      </c>
      <c r="E2310" s="73">
        <f t="shared" si="1219"/>
        <v>206987.5126737</v>
      </c>
      <c r="F2310" s="88">
        <f t="shared" si="1247"/>
        <v>5103.6899999999996</v>
      </c>
      <c r="G2310" s="3">
        <f>IF(AND(N2310=1,N2309&gt;1),VLOOKUP(A2309,[1]Plan1!$BK$81:$BM$259,3),G2309)</f>
        <v>5092.97</v>
      </c>
      <c r="H2310" s="11">
        <f t="shared" si="1248"/>
        <v>43388</v>
      </c>
      <c r="I2310" s="11">
        <f t="shared" si="1249"/>
        <v>43419</v>
      </c>
      <c r="J2310" s="12">
        <f t="shared" si="1220"/>
        <v>-2.1004410534337659E-3</v>
      </c>
      <c r="K2310" s="11">
        <f t="shared" si="1236"/>
        <v>43479</v>
      </c>
      <c r="L2310" s="11">
        <f t="shared" si="1221"/>
        <v>43479</v>
      </c>
      <c r="M2310" s="1">
        <f t="shared" si="1240"/>
        <v>19</v>
      </c>
      <c r="N2310" s="1">
        <f t="shared" si="1222"/>
        <v>11</v>
      </c>
      <c r="O2310" s="2">
        <f t="shared" si="1223"/>
        <v>0.99878341000000004</v>
      </c>
      <c r="P2310" s="13">
        <f t="shared" si="1250"/>
        <v>1.00449926</v>
      </c>
      <c r="Q2310" s="13">
        <f t="shared" si="1241"/>
        <v>1.4591555098555358</v>
      </c>
      <c r="R2310" s="2">
        <f t="shared" si="1246"/>
        <v>1.45738031</v>
      </c>
      <c r="S2310" s="2">
        <f t="shared" si="1237"/>
        <v>1.44698182</v>
      </c>
      <c r="T2310" s="2">
        <f t="shared" si="1224"/>
        <v>319989.27655380999</v>
      </c>
      <c r="U2310" s="2">
        <f t="shared" si="1225"/>
        <v>6327.0527100314703</v>
      </c>
      <c r="V2310" s="2">
        <f t="shared" si="1226"/>
        <v>94672.012712825832</v>
      </c>
      <c r="W2310" s="2">
        <f t="shared" si="1227"/>
        <v>322141.6341344773</v>
      </c>
      <c r="X2310" s="17">
        <f t="shared" si="1228"/>
        <v>0</v>
      </c>
      <c r="Y2310" s="2">
        <f t="shared" si="1229"/>
        <v>0</v>
      </c>
      <c r="Z2310" s="72">
        <f t="shared" si="1230"/>
        <v>0</v>
      </c>
      <c r="AA2310" s="2">
        <f t="shared" si="1244"/>
        <v>0</v>
      </c>
      <c r="AB2310" s="12">
        <f t="shared" si="1238"/>
        <v>4.6600000000000003E-2</v>
      </c>
      <c r="AC2310" s="17">
        <f t="shared" si="1231"/>
        <v>11</v>
      </c>
      <c r="AD2310" s="17">
        <v>252</v>
      </c>
      <c r="AE2310" s="13">
        <f t="shared" si="1242"/>
        <v>1.001990132</v>
      </c>
      <c r="AF2310" s="2">
        <f t="shared" si="1245"/>
        <v>636.82089891999999</v>
      </c>
      <c r="AG2310" s="2">
        <f t="shared" si="1232"/>
        <v>641.10437462000004</v>
      </c>
      <c r="AH2310" s="3">
        <f t="shared" si="1233"/>
        <v>0</v>
      </c>
      <c r="AI2310" s="4" t="str">
        <f t="shared" si="1243"/>
        <v>A+J=</v>
      </c>
      <c r="AJ2310" s="11">
        <f t="shared" si="1239"/>
        <v>43479</v>
      </c>
      <c r="AK2310" s="11"/>
      <c r="AL2310" s="4"/>
      <c r="AM2310" s="1"/>
      <c r="AN2310" s="11"/>
      <c r="AO2310" s="1"/>
      <c r="AP2310" s="1"/>
      <c r="AQ2310" s="3"/>
      <c r="AR2310" s="3"/>
      <c r="AS2310" s="6"/>
      <c r="AT2310" s="1"/>
      <c r="AU2310" s="1"/>
      <c r="AV2310" s="1"/>
      <c r="AW2310" s="1"/>
      <c r="AX2310" s="1"/>
      <c r="AY2310" s="1"/>
      <c r="AZ2310" s="1"/>
      <c r="BA2310" s="1"/>
      <c r="BB2310" s="1"/>
    </row>
    <row r="2311" spans="1:54" x14ac:dyDescent="0.2">
      <c r="A2311" s="158">
        <f t="shared" si="1234"/>
        <v>43467</v>
      </c>
      <c r="B2311" s="2">
        <f t="shared" si="1218"/>
        <v>322782.73850909731</v>
      </c>
      <c r="C2311" s="2">
        <f t="shared" si="1235"/>
        <v>221142.56871162</v>
      </c>
      <c r="D2311" s="2">
        <f>SUM(Y2311:Y$2535)</f>
        <v>14155.05603792</v>
      </c>
      <c r="E2311" s="73">
        <f t="shared" si="1219"/>
        <v>206987.5126737</v>
      </c>
      <c r="F2311" s="88">
        <f t="shared" si="1247"/>
        <v>5103.6899999999996</v>
      </c>
      <c r="G2311" s="3">
        <f>IF(AND(N2311=1,N2310&gt;1),VLOOKUP(A2310,[1]Plan1!$BK$81:$BM$259,3),G2310)</f>
        <v>5092.97</v>
      </c>
      <c r="H2311" s="11">
        <f t="shared" si="1248"/>
        <v>43388</v>
      </c>
      <c r="I2311" s="11">
        <f t="shared" si="1249"/>
        <v>43419</v>
      </c>
      <c r="J2311" s="12">
        <f t="shared" si="1220"/>
        <v>-2.1004410534337659E-3</v>
      </c>
      <c r="K2311" s="11">
        <f t="shared" si="1236"/>
        <v>43479</v>
      </c>
      <c r="L2311" s="11">
        <f t="shared" si="1221"/>
        <v>43479</v>
      </c>
      <c r="M2311" s="1">
        <f t="shared" si="1240"/>
        <v>19</v>
      </c>
      <c r="N2311" s="1">
        <f t="shared" si="1222"/>
        <v>11</v>
      </c>
      <c r="O2311" s="2">
        <f t="shared" si="1223"/>
        <v>0.99878341000000004</v>
      </c>
      <c r="P2311" s="13">
        <f t="shared" si="1250"/>
        <v>1.00449926</v>
      </c>
      <c r="Q2311" s="13">
        <f t="shared" si="1241"/>
        <v>1.4591555098555358</v>
      </c>
      <c r="R2311" s="2">
        <f t="shared" si="1246"/>
        <v>1.45738031</v>
      </c>
      <c r="S2311" s="2">
        <f t="shared" si="1237"/>
        <v>1.44698182</v>
      </c>
      <c r="T2311" s="2">
        <f t="shared" si="1224"/>
        <v>319989.27655380999</v>
      </c>
      <c r="U2311" s="2">
        <f t="shared" si="1225"/>
        <v>6327.0527100314703</v>
      </c>
      <c r="V2311" s="2">
        <f t="shared" si="1226"/>
        <v>94672.012712825832</v>
      </c>
      <c r="W2311" s="2">
        <f t="shared" si="1227"/>
        <v>322141.6341344773</v>
      </c>
      <c r="X2311" s="17">
        <f t="shared" si="1228"/>
        <v>0</v>
      </c>
      <c r="Y2311" s="2">
        <f t="shared" si="1229"/>
        <v>0</v>
      </c>
      <c r="Z2311" s="72">
        <f t="shared" si="1230"/>
        <v>0</v>
      </c>
      <c r="AA2311" s="2">
        <f t="shared" si="1244"/>
        <v>0</v>
      </c>
      <c r="AB2311" s="12">
        <f t="shared" si="1238"/>
        <v>4.6600000000000003E-2</v>
      </c>
      <c r="AC2311" s="17">
        <f t="shared" si="1231"/>
        <v>11</v>
      </c>
      <c r="AD2311" s="17">
        <v>252</v>
      </c>
      <c r="AE2311" s="13">
        <f t="shared" si="1242"/>
        <v>1.001990132</v>
      </c>
      <c r="AF2311" s="2">
        <f t="shared" si="1245"/>
        <v>636.82089891999999</v>
      </c>
      <c r="AG2311" s="2">
        <f t="shared" si="1232"/>
        <v>641.10437462000004</v>
      </c>
      <c r="AH2311" s="3">
        <f t="shared" si="1233"/>
        <v>0</v>
      </c>
      <c r="AI2311" s="4" t="str">
        <f t="shared" si="1243"/>
        <v>A+J=</v>
      </c>
      <c r="AJ2311" s="11">
        <f t="shared" si="1239"/>
        <v>43479</v>
      </c>
      <c r="AK2311" s="11"/>
      <c r="AL2311" s="4"/>
      <c r="AM2311" s="1"/>
      <c r="AN2311" s="11"/>
      <c r="AO2311" s="1"/>
      <c r="AP2311" s="1"/>
      <c r="AQ2311" s="3"/>
      <c r="AR2311" s="3"/>
      <c r="AS2311" s="6"/>
      <c r="AT2311" s="1"/>
      <c r="AU2311" s="1"/>
      <c r="AV2311" s="1"/>
      <c r="AW2311" s="1"/>
      <c r="AX2311" s="1"/>
      <c r="AY2311" s="1"/>
      <c r="AZ2311" s="1"/>
      <c r="BA2311" s="1"/>
      <c r="BB2311" s="1"/>
    </row>
    <row r="2312" spans="1:54" x14ac:dyDescent="0.2">
      <c r="A2312" s="158">
        <f t="shared" si="1234"/>
        <v>43468</v>
      </c>
      <c r="B2312" s="2">
        <f t="shared" si="1218"/>
        <v>322807.63080318837</v>
      </c>
      <c r="C2312" s="2">
        <f t="shared" si="1235"/>
        <v>221142.56871162</v>
      </c>
      <c r="D2312" s="2">
        <f>SUM(Y2312:Y$2535)</f>
        <v>14155.05603792</v>
      </c>
      <c r="E2312" s="73">
        <f t="shared" si="1219"/>
        <v>206987.5126737</v>
      </c>
      <c r="F2312" s="88">
        <f t="shared" si="1247"/>
        <v>5103.6899999999996</v>
      </c>
      <c r="G2312" s="3">
        <f>IF(AND(N2312=1,N2311&gt;1),VLOOKUP(A2311,[1]Plan1!$BK$81:$BM$259,3),G2311)</f>
        <v>5092.97</v>
      </c>
      <c r="H2312" s="11">
        <f t="shared" si="1248"/>
        <v>43388</v>
      </c>
      <c r="I2312" s="11">
        <f t="shared" si="1249"/>
        <v>43419</v>
      </c>
      <c r="J2312" s="12">
        <f t="shared" si="1220"/>
        <v>-2.1004410534337659E-3</v>
      </c>
      <c r="K2312" s="11">
        <f t="shared" si="1236"/>
        <v>43479</v>
      </c>
      <c r="L2312" s="11">
        <f t="shared" si="1221"/>
        <v>43479</v>
      </c>
      <c r="M2312" s="1">
        <f t="shared" si="1240"/>
        <v>19</v>
      </c>
      <c r="N2312" s="1">
        <f t="shared" si="1222"/>
        <v>12</v>
      </c>
      <c r="O2312" s="2">
        <f t="shared" si="1223"/>
        <v>0.99867289000000004</v>
      </c>
      <c r="P2312" s="13">
        <f t="shared" si="1250"/>
        <v>1.00449926</v>
      </c>
      <c r="Q2312" s="13">
        <f t="shared" si="1241"/>
        <v>1.4591555098555358</v>
      </c>
      <c r="R2312" s="2">
        <f t="shared" si="1246"/>
        <v>1.45721904</v>
      </c>
      <c r="S2312" s="2">
        <f t="shared" si="1237"/>
        <v>1.44698182</v>
      </c>
      <c r="T2312" s="2">
        <f t="shared" si="1224"/>
        <v>319989.27655380999</v>
      </c>
      <c r="U2312" s="2">
        <f t="shared" si="1225"/>
        <v>6327.0527100314703</v>
      </c>
      <c r="V2312" s="2">
        <f t="shared" si="1226"/>
        <v>94638.631836656947</v>
      </c>
      <c r="W2312" s="2">
        <f t="shared" si="1227"/>
        <v>322108.2532583084</v>
      </c>
      <c r="X2312" s="17">
        <f t="shared" si="1228"/>
        <v>0</v>
      </c>
      <c r="Y2312" s="2">
        <f t="shared" si="1229"/>
        <v>0</v>
      </c>
      <c r="Z2312" s="72">
        <f t="shared" si="1230"/>
        <v>0</v>
      </c>
      <c r="AA2312" s="2">
        <f t="shared" si="1244"/>
        <v>0</v>
      </c>
      <c r="AB2312" s="12">
        <f t="shared" si="1238"/>
        <v>4.6600000000000003E-2</v>
      </c>
      <c r="AC2312" s="17">
        <f t="shared" si="1231"/>
        <v>12</v>
      </c>
      <c r="AD2312" s="17">
        <v>252</v>
      </c>
      <c r="AE2312" s="13">
        <f t="shared" si="1242"/>
        <v>1.00217125</v>
      </c>
      <c r="AF2312" s="2">
        <f t="shared" si="1245"/>
        <v>694.77671670999996</v>
      </c>
      <c r="AG2312" s="2">
        <f t="shared" si="1232"/>
        <v>699.37754487999996</v>
      </c>
      <c r="AH2312" s="3">
        <f t="shared" si="1233"/>
        <v>0</v>
      </c>
      <c r="AI2312" s="4" t="str">
        <f t="shared" si="1243"/>
        <v>A+J=</v>
      </c>
      <c r="AJ2312" s="11">
        <f t="shared" si="1239"/>
        <v>43479</v>
      </c>
      <c r="AK2312" s="11"/>
      <c r="AL2312" s="4"/>
      <c r="AM2312" s="1"/>
      <c r="AN2312" s="11"/>
      <c r="AO2312" s="1"/>
      <c r="AP2312" s="1"/>
      <c r="AQ2312" s="3"/>
      <c r="AR2312" s="3"/>
      <c r="AS2312" s="6"/>
      <c r="AT2312" s="1"/>
      <c r="AU2312" s="1"/>
      <c r="AV2312" s="1"/>
      <c r="AW2312" s="1"/>
      <c r="AX2312" s="1"/>
      <c r="AY2312" s="1"/>
      <c r="AZ2312" s="1"/>
      <c r="BA2312" s="1"/>
      <c r="BB2312" s="1"/>
    </row>
    <row r="2313" spans="1:54" x14ac:dyDescent="0.2">
      <c r="A2313" s="158">
        <f t="shared" si="1234"/>
        <v>43469</v>
      </c>
      <c r="B2313" s="2">
        <f t="shared" si="1218"/>
        <v>322832.5233866747</v>
      </c>
      <c r="C2313" s="2">
        <f t="shared" si="1235"/>
        <v>221142.56871162</v>
      </c>
      <c r="D2313" s="2">
        <f>SUM(Y2313:Y$2535)</f>
        <v>14155.05603792</v>
      </c>
      <c r="E2313" s="73">
        <f t="shared" si="1219"/>
        <v>206987.5126737</v>
      </c>
      <c r="F2313" s="88">
        <f t="shared" si="1247"/>
        <v>5103.6899999999996</v>
      </c>
      <c r="G2313" s="3">
        <f>IF(AND(N2313=1,N2312&gt;1),VLOOKUP(A2312,[1]Plan1!$BK$81:$BM$259,3),G2312)</f>
        <v>5092.97</v>
      </c>
      <c r="H2313" s="11">
        <f t="shared" si="1248"/>
        <v>43388</v>
      </c>
      <c r="I2313" s="11">
        <f t="shared" si="1249"/>
        <v>43419</v>
      </c>
      <c r="J2313" s="12">
        <f t="shared" si="1220"/>
        <v>-2.1004410534337659E-3</v>
      </c>
      <c r="K2313" s="11">
        <f t="shared" si="1236"/>
        <v>43479</v>
      </c>
      <c r="L2313" s="11">
        <f t="shared" si="1221"/>
        <v>43479</v>
      </c>
      <c r="M2313" s="1">
        <f t="shared" si="1240"/>
        <v>19</v>
      </c>
      <c r="N2313" s="1">
        <f t="shared" si="1222"/>
        <v>13</v>
      </c>
      <c r="O2313" s="2">
        <f t="shared" si="1223"/>
        <v>0.99856237000000003</v>
      </c>
      <c r="P2313" s="13">
        <f t="shared" si="1250"/>
        <v>1.00449926</v>
      </c>
      <c r="Q2313" s="13">
        <f t="shared" si="1241"/>
        <v>1.4591555098555358</v>
      </c>
      <c r="R2313" s="2">
        <f t="shared" si="1246"/>
        <v>1.45705778</v>
      </c>
      <c r="S2313" s="2">
        <f t="shared" si="1237"/>
        <v>1.44698182</v>
      </c>
      <c r="T2313" s="2">
        <f t="shared" si="1224"/>
        <v>319989.27655380999</v>
      </c>
      <c r="U2313" s="2">
        <f t="shared" si="1225"/>
        <v>6327.0527100314703</v>
      </c>
      <c r="V2313" s="2">
        <f t="shared" si="1226"/>
        <v>94605.253030363179</v>
      </c>
      <c r="W2313" s="2">
        <f t="shared" si="1227"/>
        <v>322074.87445201469</v>
      </c>
      <c r="X2313" s="17">
        <f t="shared" si="1228"/>
        <v>0</v>
      </c>
      <c r="Y2313" s="2">
        <f t="shared" si="1229"/>
        <v>0</v>
      </c>
      <c r="Z2313" s="72">
        <f t="shared" si="1230"/>
        <v>0</v>
      </c>
      <c r="AA2313" s="2">
        <f t="shared" si="1244"/>
        <v>0</v>
      </c>
      <c r="AB2313" s="12">
        <f t="shared" si="1238"/>
        <v>4.6600000000000003E-2</v>
      </c>
      <c r="AC2313" s="17">
        <f t="shared" si="1231"/>
        <v>13</v>
      </c>
      <c r="AD2313" s="17">
        <v>252</v>
      </c>
      <c r="AE2313" s="13">
        <f t="shared" si="1242"/>
        <v>1.0023523999999999</v>
      </c>
      <c r="AF2313" s="2">
        <f t="shared" si="1245"/>
        <v>752.74277415999995</v>
      </c>
      <c r="AG2313" s="2">
        <f t="shared" si="1232"/>
        <v>757.64893466000001</v>
      </c>
      <c r="AH2313" s="3">
        <f t="shared" si="1233"/>
        <v>0</v>
      </c>
      <c r="AI2313" s="4" t="str">
        <f t="shared" si="1243"/>
        <v>A+J=</v>
      </c>
      <c r="AJ2313" s="11">
        <f t="shared" si="1239"/>
        <v>43479</v>
      </c>
      <c r="AK2313" s="11"/>
      <c r="AL2313" s="4"/>
      <c r="AM2313" s="1"/>
      <c r="AN2313" s="11"/>
      <c r="AO2313" s="1"/>
      <c r="AP2313" s="1"/>
      <c r="AQ2313" s="3"/>
      <c r="AR2313" s="3"/>
      <c r="AS2313" s="6"/>
      <c r="AT2313" s="1"/>
      <c r="AU2313" s="1"/>
      <c r="AV2313" s="1"/>
      <c r="AW2313" s="1"/>
      <c r="AX2313" s="1"/>
      <c r="AY2313" s="1"/>
      <c r="AZ2313" s="1"/>
      <c r="BA2313" s="1"/>
      <c r="BB2313" s="1"/>
    </row>
    <row r="2314" spans="1:54" x14ac:dyDescent="0.2">
      <c r="A2314" s="158">
        <f t="shared" si="1234"/>
        <v>43470</v>
      </c>
      <c r="B2314" s="2">
        <f t="shared" ref="B2314:B2377" si="1251">(W2314+AG2314)</f>
        <v>322857.41865462111</v>
      </c>
      <c r="C2314" s="2">
        <f t="shared" si="1235"/>
        <v>221142.56871162</v>
      </c>
      <c r="D2314" s="2">
        <f>SUM(Y2314:Y$2535)</f>
        <v>14155.05603792</v>
      </c>
      <c r="E2314" s="73">
        <f t="shared" ref="E2314:E2377" si="1252">(C2314-D2314)</f>
        <v>206987.5126737</v>
      </c>
      <c r="F2314" s="88">
        <f t="shared" si="1247"/>
        <v>5103.6899999999996</v>
      </c>
      <c r="G2314" s="3">
        <f>IF(AND(N2314=1,N2313&gt;1),VLOOKUP(A2313,[1]Plan1!$BK$81:$BM$259,3),G2313)</f>
        <v>5092.97</v>
      </c>
      <c r="H2314" s="11">
        <f t="shared" si="1248"/>
        <v>43388</v>
      </c>
      <c r="I2314" s="11">
        <f t="shared" si="1249"/>
        <v>43419</v>
      </c>
      <c r="J2314" s="12">
        <f t="shared" ref="J2314:J2377" si="1253">(G2314/F2314)-1</f>
        <v>-2.1004410534337659E-3</v>
      </c>
      <c r="K2314" s="11">
        <f t="shared" si="1236"/>
        <v>43479</v>
      </c>
      <c r="L2314" s="11">
        <f t="shared" ref="L2314:L2377" si="1254">IF(A2314&gt;L2313,K2314,L2313)</f>
        <v>43479</v>
      </c>
      <c r="M2314" s="1">
        <f t="shared" si="1240"/>
        <v>19</v>
      </c>
      <c r="N2314" s="1">
        <f t="shared" ref="N2314:N2377" si="1255">(M2314-(NETWORKDAYS(A2314,L2314,$AN$194:$AN$348)-1))</f>
        <v>14</v>
      </c>
      <c r="O2314" s="2">
        <f t="shared" ref="O2314:O2377" si="1256">TRUNC((G2314/F2314)^TRUNC((N2314/M2314),9),8)</f>
        <v>0.99845187000000002</v>
      </c>
      <c r="P2314" s="13">
        <f t="shared" si="1250"/>
        <v>1.00449926</v>
      </c>
      <c r="Q2314" s="13">
        <f t="shared" si="1241"/>
        <v>1.4591555098555358</v>
      </c>
      <c r="R2314" s="2">
        <f t="shared" si="1246"/>
        <v>1.45689654</v>
      </c>
      <c r="S2314" s="2">
        <f t="shared" si="1237"/>
        <v>1.44698182</v>
      </c>
      <c r="T2314" s="2">
        <f t="shared" ref="T2314:T2377" si="1257">TRUNC(C2314*S2314,8)</f>
        <v>319989.27655380999</v>
      </c>
      <c r="U2314" s="2">
        <f t="shared" ref="U2314:U2377" si="1258">(D2314*(S2314-1))</f>
        <v>6327.0527100314703</v>
      </c>
      <c r="V2314" s="2">
        <f t="shared" ref="V2314:V2377" si="1259">(E2314*(R2314-1))</f>
        <v>94571.878363819676</v>
      </c>
      <c r="W2314" s="2">
        <f t="shared" ref="W2314:W2377" si="1260">(C2314+U2314+V2314)</f>
        <v>322041.49978547113</v>
      </c>
      <c r="X2314" s="17">
        <f t="shared" ref="X2314:X2377" si="1261">IF(VLOOKUP(A2314,AN$10:AU$190,8)=VLOOKUP(A2313,AN$10:AU$190,8),0,VLOOKUP(A2314,AN$10:AU$190,8))</f>
        <v>0</v>
      </c>
      <c r="Y2314" s="2">
        <f t="shared" ref="Y2314:Y2377" si="1262">IF(X2314&gt;0,VLOOKUP(A2314,AN$12:AR$190,5),0)</f>
        <v>0</v>
      </c>
      <c r="Z2314" s="72">
        <f t="shared" ref="Z2314:Z2377" si="1263">IF(X2314&gt;0,VLOOKUP($A2314,$AN$10:$AS$190,6),0)</f>
        <v>0</v>
      </c>
      <c r="AA2314" s="2">
        <f t="shared" si="1244"/>
        <v>0</v>
      </c>
      <c r="AB2314" s="12">
        <f t="shared" si="1238"/>
        <v>4.6600000000000003E-2</v>
      </c>
      <c r="AC2314" s="17">
        <f t="shared" ref="AC2314:AC2377" si="1264">N2314</f>
        <v>14</v>
      </c>
      <c r="AD2314" s="17">
        <v>252</v>
      </c>
      <c r="AE2314" s="13">
        <f t="shared" si="1242"/>
        <v>1.002533583</v>
      </c>
      <c r="AF2314" s="2">
        <f t="shared" si="1245"/>
        <v>810.71939124999994</v>
      </c>
      <c r="AG2314" s="2">
        <f t="shared" ref="AG2314:AG2377" si="1265">TRUNC((W2314*(AE2314-1)),8)</f>
        <v>815.91886914999998</v>
      </c>
      <c r="AH2314" s="3">
        <f t="shared" ref="AH2314:AH2377" si="1266">IF(AA2314&gt;0,AA2314+AF2314,0)</f>
        <v>0</v>
      </c>
      <c r="AI2314" s="4" t="str">
        <f t="shared" si="1243"/>
        <v>A+J=</v>
      </c>
      <c r="AJ2314" s="11">
        <f t="shared" si="1239"/>
        <v>43479</v>
      </c>
      <c r="AK2314" s="11"/>
      <c r="AL2314" s="4"/>
      <c r="AM2314" s="1"/>
      <c r="AN2314" s="11"/>
      <c r="AO2314" s="1"/>
      <c r="AP2314" s="1"/>
      <c r="AQ2314" s="3"/>
      <c r="AR2314" s="3"/>
      <c r="AS2314" s="6"/>
      <c r="AT2314" s="1"/>
      <c r="AU2314" s="1"/>
      <c r="AV2314" s="1"/>
      <c r="AW2314" s="1"/>
      <c r="AX2314" s="1"/>
      <c r="AY2314" s="1"/>
      <c r="AZ2314" s="1"/>
      <c r="BA2314" s="1"/>
      <c r="BB2314" s="1"/>
    </row>
    <row r="2315" spans="1:54" x14ac:dyDescent="0.2">
      <c r="A2315" s="158">
        <f t="shared" ref="A2315:A2378" si="1267">(A2314+1)</f>
        <v>43471</v>
      </c>
      <c r="B2315" s="2">
        <f t="shared" si="1251"/>
        <v>322857.41865462111</v>
      </c>
      <c r="C2315" s="2">
        <f t="shared" ref="C2315:C2378" si="1268">TRUNC(IF(X2314&gt;0,VLOOKUP(A2314,$AN$12:$AO$190,2),C2314),8)</f>
        <v>221142.56871162</v>
      </c>
      <c r="D2315" s="2">
        <f>SUM(Y2315:Y$2535)</f>
        <v>14155.05603792</v>
      </c>
      <c r="E2315" s="73">
        <f t="shared" si="1252"/>
        <v>206987.5126737</v>
      </c>
      <c r="F2315" s="88">
        <f t="shared" si="1247"/>
        <v>5103.6899999999996</v>
      </c>
      <c r="G2315" s="3">
        <f>IF(AND(N2315=1,N2314&gt;1),VLOOKUP(A2314,[1]Plan1!$BK$81:$BM$259,3),G2314)</f>
        <v>5092.97</v>
      </c>
      <c r="H2315" s="11">
        <f t="shared" si="1248"/>
        <v>43388</v>
      </c>
      <c r="I2315" s="11">
        <f t="shared" si="1249"/>
        <v>43419</v>
      </c>
      <c r="J2315" s="12">
        <f t="shared" si="1253"/>
        <v>-2.1004410534337659E-3</v>
      </c>
      <c r="K2315" s="11">
        <f t="shared" ref="K2315:K2378" si="1269">IF(DAY(A2315)=14,VLOOKUP(A2315,AR$194:AW$373,4),K2314)</f>
        <v>43479</v>
      </c>
      <c r="L2315" s="11">
        <f t="shared" si="1254"/>
        <v>43479</v>
      </c>
      <c r="M2315" s="1">
        <f t="shared" si="1240"/>
        <v>19</v>
      </c>
      <c r="N2315" s="1">
        <f t="shared" si="1255"/>
        <v>14</v>
      </c>
      <c r="O2315" s="2">
        <f t="shared" si="1256"/>
        <v>0.99845187000000002</v>
      </c>
      <c r="P2315" s="13">
        <f t="shared" si="1250"/>
        <v>1.00449926</v>
      </c>
      <c r="Q2315" s="13">
        <f t="shared" si="1241"/>
        <v>1.4591555098555358</v>
      </c>
      <c r="R2315" s="2">
        <f t="shared" si="1246"/>
        <v>1.45689654</v>
      </c>
      <c r="S2315" s="2">
        <f t="shared" ref="S2315:S2378" si="1270">IF(AND(X2315&gt;0,MONTH(A2315)=9),R2315,S2314)</f>
        <v>1.44698182</v>
      </c>
      <c r="T2315" s="2">
        <f t="shared" si="1257"/>
        <v>319989.27655380999</v>
      </c>
      <c r="U2315" s="2">
        <f t="shared" si="1258"/>
        <v>6327.0527100314703</v>
      </c>
      <c r="V2315" s="2">
        <f t="shared" si="1259"/>
        <v>94571.878363819676</v>
      </c>
      <c r="W2315" s="2">
        <f t="shared" si="1260"/>
        <v>322041.49978547113</v>
      </c>
      <c r="X2315" s="17">
        <f t="shared" si="1261"/>
        <v>0</v>
      </c>
      <c r="Y2315" s="2">
        <f t="shared" si="1262"/>
        <v>0</v>
      </c>
      <c r="Z2315" s="72">
        <f t="shared" si="1263"/>
        <v>0</v>
      </c>
      <c r="AA2315" s="2">
        <f t="shared" si="1244"/>
        <v>0</v>
      </c>
      <c r="AB2315" s="12">
        <f t="shared" ref="AB2315:AB2378" si="1271">(AB2314)</f>
        <v>4.6600000000000003E-2</v>
      </c>
      <c r="AC2315" s="17">
        <f t="shared" si="1264"/>
        <v>14</v>
      </c>
      <c r="AD2315" s="17">
        <v>252</v>
      </c>
      <c r="AE2315" s="13">
        <f t="shared" si="1242"/>
        <v>1.002533583</v>
      </c>
      <c r="AF2315" s="2">
        <f t="shared" si="1245"/>
        <v>810.71939124999994</v>
      </c>
      <c r="AG2315" s="2">
        <f t="shared" si="1265"/>
        <v>815.91886914999998</v>
      </c>
      <c r="AH2315" s="3">
        <f t="shared" si="1266"/>
        <v>0</v>
      </c>
      <c r="AI2315" s="4" t="str">
        <f t="shared" si="1243"/>
        <v>A+J=</v>
      </c>
      <c r="AJ2315" s="11">
        <f t="shared" ref="AJ2315:AJ2378" si="1272">IF(X2314&gt;0,VLOOKUP(A2314,$AN$10:$AW$190,9),AJ2314)</f>
        <v>43479</v>
      </c>
      <c r="AK2315" s="11"/>
      <c r="AL2315" s="4"/>
      <c r="AM2315" s="1"/>
      <c r="AN2315" s="11"/>
      <c r="AO2315" s="1"/>
      <c r="AP2315" s="1"/>
      <c r="AQ2315" s="3"/>
      <c r="AR2315" s="3"/>
      <c r="AS2315" s="6"/>
      <c r="AT2315" s="1"/>
      <c r="AU2315" s="1"/>
      <c r="AV2315" s="1"/>
      <c r="AW2315" s="1"/>
      <c r="AX2315" s="1"/>
      <c r="AY2315" s="1"/>
      <c r="AZ2315" s="1"/>
      <c r="BA2315" s="1"/>
      <c r="BB2315" s="1"/>
    </row>
    <row r="2316" spans="1:54" x14ac:dyDescent="0.2">
      <c r="A2316" s="158">
        <f t="shared" si="1267"/>
        <v>43472</v>
      </c>
      <c r="B2316" s="2">
        <f t="shared" si="1251"/>
        <v>322857.41865462111</v>
      </c>
      <c r="C2316" s="2">
        <f t="shared" si="1268"/>
        <v>221142.56871162</v>
      </c>
      <c r="D2316" s="2">
        <f>SUM(Y2316:Y$2535)</f>
        <v>14155.05603792</v>
      </c>
      <c r="E2316" s="73">
        <f t="shared" si="1252"/>
        <v>206987.5126737</v>
      </c>
      <c r="F2316" s="88">
        <f t="shared" si="1247"/>
        <v>5103.6899999999996</v>
      </c>
      <c r="G2316" s="3">
        <f>IF(AND(N2316=1,N2315&gt;1),VLOOKUP(A2315,[1]Plan1!$BK$81:$BM$259,3),G2315)</f>
        <v>5092.97</v>
      </c>
      <c r="H2316" s="11">
        <f t="shared" si="1248"/>
        <v>43388</v>
      </c>
      <c r="I2316" s="11">
        <f t="shared" si="1249"/>
        <v>43419</v>
      </c>
      <c r="J2316" s="12">
        <f t="shared" si="1253"/>
        <v>-2.1004410534337659E-3</v>
      </c>
      <c r="K2316" s="11">
        <f t="shared" si="1269"/>
        <v>43479</v>
      </c>
      <c r="L2316" s="11">
        <f t="shared" si="1254"/>
        <v>43479</v>
      </c>
      <c r="M2316" s="1">
        <f t="shared" si="1240"/>
        <v>19</v>
      </c>
      <c r="N2316" s="1">
        <f t="shared" si="1255"/>
        <v>14</v>
      </c>
      <c r="O2316" s="2">
        <f t="shared" si="1256"/>
        <v>0.99845187000000002</v>
      </c>
      <c r="P2316" s="13">
        <f t="shared" si="1250"/>
        <v>1.00449926</v>
      </c>
      <c r="Q2316" s="13">
        <f t="shared" si="1241"/>
        <v>1.4591555098555358</v>
      </c>
      <c r="R2316" s="2">
        <f t="shared" si="1246"/>
        <v>1.45689654</v>
      </c>
      <c r="S2316" s="2">
        <f t="shared" si="1270"/>
        <v>1.44698182</v>
      </c>
      <c r="T2316" s="2">
        <f t="shared" si="1257"/>
        <v>319989.27655380999</v>
      </c>
      <c r="U2316" s="2">
        <f t="shared" si="1258"/>
        <v>6327.0527100314703</v>
      </c>
      <c r="V2316" s="2">
        <f t="shared" si="1259"/>
        <v>94571.878363819676</v>
      </c>
      <c r="W2316" s="2">
        <f t="shared" si="1260"/>
        <v>322041.49978547113</v>
      </c>
      <c r="X2316" s="17">
        <f t="shared" si="1261"/>
        <v>0</v>
      </c>
      <c r="Y2316" s="2">
        <f t="shared" si="1262"/>
        <v>0</v>
      </c>
      <c r="Z2316" s="72">
        <f t="shared" si="1263"/>
        <v>0</v>
      </c>
      <c r="AA2316" s="2">
        <f t="shared" si="1244"/>
        <v>0</v>
      </c>
      <c r="AB2316" s="12">
        <f t="shared" si="1271"/>
        <v>4.6600000000000003E-2</v>
      </c>
      <c r="AC2316" s="17">
        <f t="shared" si="1264"/>
        <v>14</v>
      </c>
      <c r="AD2316" s="17">
        <v>252</v>
      </c>
      <c r="AE2316" s="13">
        <f t="shared" si="1242"/>
        <v>1.002533583</v>
      </c>
      <c r="AF2316" s="2">
        <f t="shared" si="1245"/>
        <v>810.71939124999994</v>
      </c>
      <c r="AG2316" s="2">
        <f t="shared" si="1265"/>
        <v>815.91886914999998</v>
      </c>
      <c r="AH2316" s="3">
        <f t="shared" si="1266"/>
        <v>0</v>
      </c>
      <c r="AI2316" s="4" t="str">
        <f t="shared" si="1243"/>
        <v>A+J=</v>
      </c>
      <c r="AJ2316" s="11">
        <f t="shared" si="1272"/>
        <v>43479</v>
      </c>
      <c r="AK2316" s="11"/>
      <c r="AL2316" s="4"/>
      <c r="AM2316" s="1"/>
      <c r="AN2316" s="11"/>
      <c r="AO2316" s="1"/>
      <c r="AP2316" s="1"/>
      <c r="AQ2316" s="3"/>
      <c r="AR2316" s="3"/>
      <c r="AS2316" s="6"/>
      <c r="AT2316" s="1"/>
      <c r="AU2316" s="1"/>
      <c r="AV2316" s="1"/>
      <c r="AW2316" s="1"/>
      <c r="AX2316" s="1"/>
      <c r="AY2316" s="1"/>
      <c r="AZ2316" s="1"/>
      <c r="BA2316" s="1"/>
      <c r="BB2316" s="1"/>
    </row>
    <row r="2317" spans="1:54" x14ac:dyDescent="0.2">
      <c r="A2317" s="158">
        <f t="shared" si="1267"/>
        <v>43473</v>
      </c>
      <c r="B2317" s="2">
        <f t="shared" si="1251"/>
        <v>322882.31835946307</v>
      </c>
      <c r="C2317" s="2">
        <f t="shared" si="1268"/>
        <v>221142.56871162</v>
      </c>
      <c r="D2317" s="2">
        <f>SUM(Y2317:Y$2535)</f>
        <v>14155.05603792</v>
      </c>
      <c r="E2317" s="73">
        <f t="shared" si="1252"/>
        <v>206987.5126737</v>
      </c>
      <c r="F2317" s="88">
        <f t="shared" si="1247"/>
        <v>5103.6899999999996</v>
      </c>
      <c r="G2317" s="3">
        <f>IF(AND(N2317=1,N2316&gt;1),VLOOKUP(A2316,[1]Plan1!$BK$81:$BM$259,3),G2316)</f>
        <v>5092.97</v>
      </c>
      <c r="H2317" s="11">
        <f t="shared" si="1248"/>
        <v>43388</v>
      </c>
      <c r="I2317" s="11">
        <f t="shared" si="1249"/>
        <v>43419</v>
      </c>
      <c r="J2317" s="12">
        <f t="shared" si="1253"/>
        <v>-2.1004410534337659E-3</v>
      </c>
      <c r="K2317" s="11">
        <f t="shared" si="1269"/>
        <v>43479</v>
      </c>
      <c r="L2317" s="11">
        <f t="shared" si="1254"/>
        <v>43479</v>
      </c>
      <c r="M2317" s="1">
        <f t="shared" si="1240"/>
        <v>19</v>
      </c>
      <c r="N2317" s="1">
        <f t="shared" si="1255"/>
        <v>15</v>
      </c>
      <c r="O2317" s="2">
        <f t="shared" si="1256"/>
        <v>0.99834139</v>
      </c>
      <c r="P2317" s="13">
        <f t="shared" si="1250"/>
        <v>1.00449926</v>
      </c>
      <c r="Q2317" s="13">
        <f t="shared" si="1241"/>
        <v>1.4591555098555358</v>
      </c>
      <c r="R2317" s="2">
        <f t="shared" si="1246"/>
        <v>1.4567353300000001</v>
      </c>
      <c r="S2317" s="2">
        <f t="shared" si="1270"/>
        <v>1.44698182</v>
      </c>
      <c r="T2317" s="2">
        <f t="shared" si="1257"/>
        <v>319989.27655380999</v>
      </c>
      <c r="U2317" s="2">
        <f t="shared" si="1258"/>
        <v>6327.0527100314703</v>
      </c>
      <c r="V2317" s="2">
        <f t="shared" si="1259"/>
        <v>94538.509906901571</v>
      </c>
      <c r="W2317" s="2">
        <f t="shared" si="1260"/>
        <v>322008.13132855308</v>
      </c>
      <c r="X2317" s="17">
        <f t="shared" si="1261"/>
        <v>0</v>
      </c>
      <c r="Y2317" s="2">
        <f t="shared" si="1262"/>
        <v>0</v>
      </c>
      <c r="Z2317" s="72">
        <f t="shared" si="1263"/>
        <v>0</v>
      </c>
      <c r="AA2317" s="2">
        <f t="shared" si="1244"/>
        <v>0</v>
      </c>
      <c r="AB2317" s="12">
        <f t="shared" si="1271"/>
        <v>4.6600000000000003E-2</v>
      </c>
      <c r="AC2317" s="17">
        <f t="shared" si="1264"/>
        <v>15</v>
      </c>
      <c r="AD2317" s="17">
        <v>252</v>
      </c>
      <c r="AE2317" s="13">
        <f t="shared" si="1242"/>
        <v>1.002714798</v>
      </c>
      <c r="AF2317" s="2">
        <f t="shared" si="1245"/>
        <v>868.70624799999996</v>
      </c>
      <c r="AG2317" s="2">
        <f t="shared" si="1265"/>
        <v>874.18703090999998</v>
      </c>
      <c r="AH2317" s="3">
        <f t="shared" si="1266"/>
        <v>0</v>
      </c>
      <c r="AI2317" s="4" t="str">
        <f t="shared" si="1243"/>
        <v>A+J=</v>
      </c>
      <c r="AJ2317" s="11">
        <f t="shared" si="1272"/>
        <v>43479</v>
      </c>
      <c r="AK2317" s="11"/>
      <c r="AL2317" s="4"/>
      <c r="AM2317" s="1"/>
      <c r="AN2317" s="11"/>
      <c r="AO2317" s="1"/>
      <c r="AP2317" s="1"/>
      <c r="AQ2317" s="3"/>
      <c r="AR2317" s="3"/>
      <c r="AS2317" s="6"/>
      <c r="AT2317" s="1"/>
      <c r="AU2317" s="1"/>
      <c r="AV2317" s="1"/>
      <c r="AW2317" s="1"/>
      <c r="AX2317" s="1"/>
      <c r="AY2317" s="1"/>
      <c r="AZ2317" s="1"/>
      <c r="BA2317" s="1"/>
      <c r="BB2317" s="1"/>
    </row>
    <row r="2318" spans="1:54" x14ac:dyDescent="0.2">
      <c r="A2318" s="158">
        <f t="shared" si="1267"/>
        <v>43474</v>
      </c>
      <c r="B2318" s="2">
        <f t="shared" si="1251"/>
        <v>322907.21899358998</v>
      </c>
      <c r="C2318" s="2">
        <f t="shared" si="1268"/>
        <v>221142.56871162</v>
      </c>
      <c r="D2318" s="2">
        <f>SUM(Y2318:Y$2535)</f>
        <v>14155.05603792</v>
      </c>
      <c r="E2318" s="73">
        <f t="shared" si="1252"/>
        <v>206987.5126737</v>
      </c>
      <c r="F2318" s="88">
        <f t="shared" si="1247"/>
        <v>5103.6899999999996</v>
      </c>
      <c r="G2318" s="3">
        <f>IF(AND(N2318=1,N2317&gt;1),VLOOKUP(A2317,[1]Plan1!$BK$81:$BM$259,3),G2317)</f>
        <v>5092.97</v>
      </c>
      <c r="H2318" s="11">
        <f t="shared" si="1248"/>
        <v>43388</v>
      </c>
      <c r="I2318" s="11">
        <f t="shared" si="1249"/>
        <v>43419</v>
      </c>
      <c r="J2318" s="12">
        <f t="shared" si="1253"/>
        <v>-2.1004410534337659E-3</v>
      </c>
      <c r="K2318" s="11">
        <f t="shared" si="1269"/>
        <v>43479</v>
      </c>
      <c r="L2318" s="11">
        <f t="shared" si="1254"/>
        <v>43479</v>
      </c>
      <c r="M2318" s="1">
        <f t="shared" si="1240"/>
        <v>19</v>
      </c>
      <c r="N2318" s="1">
        <f t="shared" si="1255"/>
        <v>16</v>
      </c>
      <c r="O2318" s="2">
        <f t="shared" si="1256"/>
        <v>0.99823090999999997</v>
      </c>
      <c r="P2318" s="13">
        <f t="shared" si="1250"/>
        <v>1.00449926</v>
      </c>
      <c r="Q2318" s="13">
        <f t="shared" si="1241"/>
        <v>1.4591555098555358</v>
      </c>
      <c r="R2318" s="2">
        <f t="shared" si="1246"/>
        <v>1.4565741299999999</v>
      </c>
      <c r="S2318" s="2">
        <f t="shared" si="1270"/>
        <v>1.44698182</v>
      </c>
      <c r="T2318" s="2">
        <f t="shared" si="1257"/>
        <v>319989.27655380999</v>
      </c>
      <c r="U2318" s="2">
        <f t="shared" si="1258"/>
        <v>6327.0527100314703</v>
      </c>
      <c r="V2318" s="2">
        <f t="shared" si="1259"/>
        <v>94505.143519858524</v>
      </c>
      <c r="W2318" s="2">
        <f t="shared" si="1260"/>
        <v>321974.76494150999</v>
      </c>
      <c r="X2318" s="17">
        <f t="shared" si="1261"/>
        <v>0</v>
      </c>
      <c r="Y2318" s="2">
        <f t="shared" si="1262"/>
        <v>0</v>
      </c>
      <c r="Z2318" s="72">
        <f t="shared" si="1263"/>
        <v>0</v>
      </c>
      <c r="AA2318" s="2">
        <f t="shared" si="1244"/>
        <v>0</v>
      </c>
      <c r="AB2318" s="12">
        <f t="shared" si="1271"/>
        <v>4.6600000000000003E-2</v>
      </c>
      <c r="AC2318" s="17">
        <f t="shared" si="1264"/>
        <v>16</v>
      </c>
      <c r="AD2318" s="17">
        <v>252</v>
      </c>
      <c r="AE2318" s="13">
        <f t="shared" si="1242"/>
        <v>1.0028960469999999</v>
      </c>
      <c r="AF2318" s="2">
        <f t="shared" si="1245"/>
        <v>926.70398438999996</v>
      </c>
      <c r="AG2318" s="2">
        <f t="shared" si="1265"/>
        <v>932.45405208</v>
      </c>
      <c r="AH2318" s="3">
        <f t="shared" si="1266"/>
        <v>0</v>
      </c>
      <c r="AI2318" s="4" t="str">
        <f t="shared" si="1243"/>
        <v>A+J=</v>
      </c>
      <c r="AJ2318" s="11">
        <f t="shared" si="1272"/>
        <v>43479</v>
      </c>
      <c r="AK2318" s="11"/>
      <c r="AL2318" s="4"/>
      <c r="AM2318" s="1"/>
      <c r="AN2318" s="11"/>
      <c r="AO2318" s="1"/>
      <c r="AP2318" s="1"/>
      <c r="AQ2318" s="3"/>
      <c r="AR2318" s="3"/>
      <c r="AS2318" s="6"/>
      <c r="AT2318" s="1"/>
      <c r="AU2318" s="1"/>
      <c r="AV2318" s="1"/>
      <c r="AW2318" s="1"/>
      <c r="AX2318" s="1"/>
      <c r="AY2318" s="1"/>
      <c r="AZ2318" s="1"/>
      <c r="BA2318" s="1"/>
      <c r="BB2318" s="1"/>
    </row>
    <row r="2319" spans="1:54" x14ac:dyDescent="0.2">
      <c r="A2319" s="158">
        <f t="shared" si="1267"/>
        <v>43475</v>
      </c>
      <c r="B2319" s="2">
        <f t="shared" si="1251"/>
        <v>322932.1219870873</v>
      </c>
      <c r="C2319" s="2">
        <f t="shared" si="1268"/>
        <v>221142.56871162</v>
      </c>
      <c r="D2319" s="2">
        <f>SUM(Y2319:Y$2535)</f>
        <v>14155.05603792</v>
      </c>
      <c r="E2319" s="73">
        <f t="shared" si="1252"/>
        <v>206987.5126737</v>
      </c>
      <c r="F2319" s="88">
        <f t="shared" si="1247"/>
        <v>5103.6899999999996</v>
      </c>
      <c r="G2319" s="3">
        <f>IF(AND(N2319=1,N2318&gt;1),VLOOKUP(A2318,[1]Plan1!$BK$81:$BM$259,3),G2318)</f>
        <v>5092.97</v>
      </c>
      <c r="H2319" s="11">
        <f t="shared" si="1248"/>
        <v>43388</v>
      </c>
      <c r="I2319" s="11">
        <f t="shared" si="1249"/>
        <v>43419</v>
      </c>
      <c r="J2319" s="12">
        <f t="shared" si="1253"/>
        <v>-2.1004410534337659E-3</v>
      </c>
      <c r="K2319" s="11">
        <f t="shared" si="1269"/>
        <v>43479</v>
      </c>
      <c r="L2319" s="11">
        <f t="shared" si="1254"/>
        <v>43479</v>
      </c>
      <c r="M2319" s="1">
        <f t="shared" si="1240"/>
        <v>19</v>
      </c>
      <c r="N2319" s="1">
        <f t="shared" si="1255"/>
        <v>17</v>
      </c>
      <c r="O2319" s="2">
        <f t="shared" si="1256"/>
        <v>0.99812045000000005</v>
      </c>
      <c r="P2319" s="13">
        <f t="shared" si="1250"/>
        <v>1.00449926</v>
      </c>
      <c r="Q2319" s="13">
        <f t="shared" si="1241"/>
        <v>1.4591555098555358</v>
      </c>
      <c r="R2319" s="2">
        <f t="shared" si="1246"/>
        <v>1.45641295</v>
      </c>
      <c r="S2319" s="2">
        <f t="shared" si="1270"/>
        <v>1.44698182</v>
      </c>
      <c r="T2319" s="2">
        <f t="shared" si="1257"/>
        <v>319989.27655380999</v>
      </c>
      <c r="U2319" s="2">
        <f t="shared" si="1258"/>
        <v>6327.0527100314703</v>
      </c>
      <c r="V2319" s="2">
        <f t="shared" si="1259"/>
        <v>94471.781272565815</v>
      </c>
      <c r="W2319" s="2">
        <f t="shared" si="1260"/>
        <v>321941.40269421728</v>
      </c>
      <c r="X2319" s="17">
        <f t="shared" si="1261"/>
        <v>0</v>
      </c>
      <c r="Y2319" s="2">
        <f t="shared" si="1262"/>
        <v>0</v>
      </c>
      <c r="Z2319" s="72">
        <f t="shared" si="1263"/>
        <v>0</v>
      </c>
      <c r="AA2319" s="2">
        <f t="shared" si="1244"/>
        <v>0</v>
      </c>
      <c r="AB2319" s="12">
        <f t="shared" si="1271"/>
        <v>4.6600000000000003E-2</v>
      </c>
      <c r="AC2319" s="17">
        <f t="shared" si="1264"/>
        <v>17</v>
      </c>
      <c r="AD2319" s="17">
        <v>252</v>
      </c>
      <c r="AE2319" s="13">
        <f t="shared" si="1242"/>
        <v>1.003077328</v>
      </c>
      <c r="AF2319" s="2">
        <f t="shared" si="1245"/>
        <v>984.71196042999998</v>
      </c>
      <c r="AG2319" s="2">
        <f t="shared" si="1265"/>
        <v>990.71929287</v>
      </c>
      <c r="AH2319" s="3">
        <f t="shared" si="1266"/>
        <v>0</v>
      </c>
      <c r="AI2319" s="4" t="str">
        <f t="shared" si="1243"/>
        <v>A+J=</v>
      </c>
      <c r="AJ2319" s="11">
        <f t="shared" si="1272"/>
        <v>43479</v>
      </c>
      <c r="AK2319" s="11"/>
      <c r="AL2319" s="4"/>
      <c r="AM2319" s="1"/>
      <c r="AN2319" s="11"/>
      <c r="AO2319" s="1"/>
      <c r="AP2319" s="1"/>
      <c r="AQ2319" s="3"/>
      <c r="AR2319" s="3"/>
      <c r="AS2319" s="6"/>
      <c r="AT2319" s="1"/>
      <c r="AU2319" s="1"/>
      <c r="AV2319" s="1"/>
      <c r="AW2319" s="1"/>
      <c r="AX2319" s="1"/>
      <c r="AY2319" s="1"/>
      <c r="AZ2319" s="1"/>
      <c r="BA2319" s="1"/>
      <c r="BB2319" s="1"/>
    </row>
    <row r="2320" spans="1:54" x14ac:dyDescent="0.2">
      <c r="A2320" s="158">
        <f t="shared" si="1267"/>
        <v>43476</v>
      </c>
      <c r="B2320" s="2">
        <f t="shared" si="1251"/>
        <v>322957.02350765449</v>
      </c>
      <c r="C2320" s="2">
        <f t="shared" si="1268"/>
        <v>221142.56871162</v>
      </c>
      <c r="D2320" s="2">
        <f>SUM(Y2320:Y$2535)</f>
        <v>14155.05603792</v>
      </c>
      <c r="E2320" s="73">
        <f t="shared" si="1252"/>
        <v>206987.5126737</v>
      </c>
      <c r="F2320" s="88">
        <f t="shared" si="1247"/>
        <v>5103.6899999999996</v>
      </c>
      <c r="G2320" s="3">
        <f>IF(AND(N2320=1,N2319&gt;1),VLOOKUP(A2319,[1]Plan1!$BK$81:$BM$259,3),G2319)</f>
        <v>5092.97</v>
      </c>
      <c r="H2320" s="11">
        <f t="shared" si="1248"/>
        <v>43388</v>
      </c>
      <c r="I2320" s="11">
        <f t="shared" si="1249"/>
        <v>43419</v>
      </c>
      <c r="J2320" s="12">
        <f t="shared" si="1253"/>
        <v>-2.1004410534337659E-3</v>
      </c>
      <c r="K2320" s="11">
        <f t="shared" si="1269"/>
        <v>43479</v>
      </c>
      <c r="L2320" s="11">
        <f t="shared" si="1254"/>
        <v>43479</v>
      </c>
      <c r="M2320" s="1">
        <f t="shared" si="1240"/>
        <v>19</v>
      </c>
      <c r="N2320" s="1">
        <f t="shared" si="1255"/>
        <v>18</v>
      </c>
      <c r="O2320" s="2">
        <f t="shared" si="1256"/>
        <v>0.99800999000000001</v>
      </c>
      <c r="P2320" s="13">
        <f t="shared" si="1250"/>
        <v>1.00449926</v>
      </c>
      <c r="Q2320" s="13">
        <f t="shared" si="1241"/>
        <v>1.4591555098555358</v>
      </c>
      <c r="R2320" s="2">
        <f t="shared" si="1246"/>
        <v>1.4562517699999999</v>
      </c>
      <c r="S2320" s="2">
        <f t="shared" si="1270"/>
        <v>1.44698182</v>
      </c>
      <c r="T2320" s="2">
        <f t="shared" si="1257"/>
        <v>319989.27655380999</v>
      </c>
      <c r="U2320" s="2">
        <f t="shared" si="1258"/>
        <v>6327.0527100314703</v>
      </c>
      <c r="V2320" s="2">
        <f t="shared" si="1259"/>
        <v>94438.419025273048</v>
      </c>
      <c r="W2320" s="2">
        <f t="shared" si="1260"/>
        <v>321908.04044692451</v>
      </c>
      <c r="X2320" s="17">
        <f t="shared" si="1261"/>
        <v>0</v>
      </c>
      <c r="Y2320" s="2">
        <f t="shared" si="1262"/>
        <v>0</v>
      </c>
      <c r="Z2320" s="72">
        <f t="shared" si="1263"/>
        <v>0</v>
      </c>
      <c r="AA2320" s="2">
        <f t="shared" si="1244"/>
        <v>0</v>
      </c>
      <c r="AB2320" s="12">
        <f t="shared" si="1271"/>
        <v>4.6600000000000003E-2</v>
      </c>
      <c r="AC2320" s="17">
        <f t="shared" si="1264"/>
        <v>18</v>
      </c>
      <c r="AD2320" s="17">
        <v>252</v>
      </c>
      <c r="AE2320" s="13">
        <f t="shared" si="1242"/>
        <v>1.003258642</v>
      </c>
      <c r="AF2320" s="2">
        <f t="shared" si="1245"/>
        <v>1042.73049612</v>
      </c>
      <c r="AG2320" s="2">
        <f t="shared" si="1265"/>
        <v>1048.98306073</v>
      </c>
      <c r="AH2320" s="3">
        <f t="shared" si="1266"/>
        <v>0</v>
      </c>
      <c r="AI2320" s="4" t="str">
        <f t="shared" si="1243"/>
        <v>A+J=</v>
      </c>
      <c r="AJ2320" s="11">
        <f t="shared" si="1272"/>
        <v>43479</v>
      </c>
      <c r="AK2320" s="11"/>
      <c r="AL2320" s="4"/>
      <c r="AM2320" s="1"/>
      <c r="AN2320" s="11"/>
      <c r="AO2320" s="1"/>
      <c r="AP2320" s="1"/>
      <c r="AQ2320" s="3"/>
      <c r="AR2320" s="3"/>
      <c r="AS2320" s="6"/>
      <c r="AT2320" s="1"/>
      <c r="AU2320" s="1"/>
      <c r="AV2320" s="1"/>
      <c r="AW2320" s="1"/>
      <c r="AX2320" s="1"/>
      <c r="AY2320" s="1"/>
      <c r="AZ2320" s="1"/>
      <c r="BA2320" s="1"/>
      <c r="BB2320" s="1"/>
    </row>
    <row r="2321" spans="1:54" x14ac:dyDescent="0.2">
      <c r="A2321" s="158">
        <f t="shared" si="1267"/>
        <v>43477</v>
      </c>
      <c r="B2321" s="2">
        <f t="shared" si="1251"/>
        <v>322981.92946112715</v>
      </c>
      <c r="C2321" s="2">
        <f t="shared" si="1268"/>
        <v>221142.56871162</v>
      </c>
      <c r="D2321" s="2">
        <f>SUM(Y2321:Y$2535)</f>
        <v>14155.05603792</v>
      </c>
      <c r="E2321" s="73">
        <f t="shared" si="1252"/>
        <v>206987.5126737</v>
      </c>
      <c r="F2321" s="88">
        <f t="shared" si="1247"/>
        <v>5103.6899999999996</v>
      </c>
      <c r="G2321" s="3">
        <f>IF(AND(N2321=1,N2320&gt;1),VLOOKUP(A2320,[1]Plan1!$BK$81:$BM$259,3),G2320)</f>
        <v>5092.97</v>
      </c>
      <c r="H2321" s="11">
        <f t="shared" si="1248"/>
        <v>43388</v>
      </c>
      <c r="I2321" s="11">
        <f t="shared" si="1249"/>
        <v>43419</v>
      </c>
      <c r="J2321" s="12">
        <f t="shared" si="1253"/>
        <v>-2.1004410534337659E-3</v>
      </c>
      <c r="K2321" s="11">
        <f t="shared" si="1269"/>
        <v>43479</v>
      </c>
      <c r="L2321" s="11">
        <f t="shared" si="1254"/>
        <v>43479</v>
      </c>
      <c r="M2321" s="1">
        <f t="shared" si="1240"/>
        <v>19</v>
      </c>
      <c r="N2321" s="1">
        <f t="shared" si="1255"/>
        <v>19</v>
      </c>
      <c r="O2321" s="2">
        <f t="shared" si="1256"/>
        <v>0.99789954999999997</v>
      </c>
      <c r="P2321" s="13">
        <f t="shared" si="1250"/>
        <v>1.00449926</v>
      </c>
      <c r="Q2321" s="13">
        <f t="shared" si="1241"/>
        <v>1.4591555098555358</v>
      </c>
      <c r="R2321" s="2">
        <f t="shared" si="1246"/>
        <v>1.4560906199999999</v>
      </c>
      <c r="S2321" s="2">
        <f t="shared" si="1270"/>
        <v>1.44698182</v>
      </c>
      <c r="T2321" s="2">
        <f t="shared" si="1257"/>
        <v>319989.27655380999</v>
      </c>
      <c r="U2321" s="2">
        <f t="shared" si="1258"/>
        <v>6327.0527100314703</v>
      </c>
      <c r="V2321" s="2">
        <f t="shared" si="1259"/>
        <v>94405.062987605663</v>
      </c>
      <c r="W2321" s="2">
        <f t="shared" si="1260"/>
        <v>321874.68440925714</v>
      </c>
      <c r="X2321" s="17">
        <f t="shared" si="1261"/>
        <v>0</v>
      </c>
      <c r="Y2321" s="2">
        <f t="shared" si="1262"/>
        <v>0</v>
      </c>
      <c r="Z2321" s="72">
        <f t="shared" si="1263"/>
        <v>0</v>
      </c>
      <c r="AA2321" s="2">
        <f t="shared" si="1244"/>
        <v>0</v>
      </c>
      <c r="AB2321" s="12">
        <f t="shared" si="1271"/>
        <v>4.6600000000000003E-2</v>
      </c>
      <c r="AC2321" s="17">
        <f t="shared" si="1264"/>
        <v>19</v>
      </c>
      <c r="AD2321" s="17">
        <v>252</v>
      </c>
      <c r="AE2321" s="13">
        <f t="shared" si="1242"/>
        <v>1.003439988</v>
      </c>
      <c r="AF2321" s="2">
        <f t="shared" si="1245"/>
        <v>1100.7592714699999</v>
      </c>
      <c r="AG2321" s="2">
        <f t="shared" si="1265"/>
        <v>1107.24505187</v>
      </c>
      <c r="AH2321" s="3">
        <f t="shared" si="1266"/>
        <v>0</v>
      </c>
      <c r="AI2321" s="4" t="str">
        <f t="shared" si="1243"/>
        <v>A+J=</v>
      </c>
      <c r="AJ2321" s="11">
        <f t="shared" si="1272"/>
        <v>43479</v>
      </c>
      <c r="AK2321" s="11"/>
      <c r="AL2321" s="4"/>
      <c r="AM2321" s="1"/>
      <c r="AN2321" s="11"/>
      <c r="AO2321" s="1"/>
      <c r="AP2321" s="1"/>
      <c r="AQ2321" s="3"/>
      <c r="AR2321" s="3"/>
      <c r="AS2321" s="6"/>
      <c r="AT2321" s="1"/>
      <c r="AU2321" s="1"/>
      <c r="AV2321" s="1"/>
      <c r="AW2321" s="1"/>
      <c r="AX2321" s="1"/>
      <c r="AY2321" s="1"/>
      <c r="AZ2321" s="1"/>
      <c r="BA2321" s="1"/>
      <c r="BB2321" s="1"/>
    </row>
    <row r="2322" spans="1:54" x14ac:dyDescent="0.2">
      <c r="A2322" s="158">
        <f t="shared" si="1267"/>
        <v>43478</v>
      </c>
      <c r="B2322" s="2">
        <f t="shared" si="1251"/>
        <v>322981.92946112715</v>
      </c>
      <c r="C2322" s="2">
        <f t="shared" si="1268"/>
        <v>221142.56871162</v>
      </c>
      <c r="D2322" s="2">
        <f>SUM(Y2322:Y$2535)</f>
        <v>14155.05603792</v>
      </c>
      <c r="E2322" s="73">
        <f t="shared" si="1252"/>
        <v>206987.5126737</v>
      </c>
      <c r="F2322" s="88">
        <f t="shared" si="1247"/>
        <v>5103.6899999999996</v>
      </c>
      <c r="G2322" s="3">
        <f>IF(AND(N2322=1,N2321&gt;1),VLOOKUP(A2321,[1]Plan1!$BK$81:$BM$259,3),G2321)</f>
        <v>5092.97</v>
      </c>
      <c r="H2322" s="11">
        <f t="shared" si="1248"/>
        <v>43388</v>
      </c>
      <c r="I2322" s="11">
        <f t="shared" si="1249"/>
        <v>43419</v>
      </c>
      <c r="J2322" s="12">
        <f t="shared" si="1253"/>
        <v>-2.1004410534337659E-3</v>
      </c>
      <c r="K2322" s="11">
        <f t="shared" si="1269"/>
        <v>43479</v>
      </c>
      <c r="L2322" s="11">
        <f t="shared" si="1254"/>
        <v>43479</v>
      </c>
      <c r="M2322" s="1">
        <f t="shared" si="1240"/>
        <v>19</v>
      </c>
      <c r="N2322" s="1">
        <f t="shared" si="1255"/>
        <v>19</v>
      </c>
      <c r="O2322" s="2">
        <f t="shared" si="1256"/>
        <v>0.99789954999999997</v>
      </c>
      <c r="P2322" s="13">
        <f t="shared" si="1250"/>
        <v>1.00449926</v>
      </c>
      <c r="Q2322" s="13">
        <f t="shared" si="1241"/>
        <v>1.4591555098555358</v>
      </c>
      <c r="R2322" s="2">
        <f t="shared" si="1246"/>
        <v>1.4560906199999999</v>
      </c>
      <c r="S2322" s="2">
        <f t="shared" si="1270"/>
        <v>1.44698182</v>
      </c>
      <c r="T2322" s="2">
        <f t="shared" si="1257"/>
        <v>319989.27655380999</v>
      </c>
      <c r="U2322" s="2">
        <f t="shared" si="1258"/>
        <v>6327.0527100314703</v>
      </c>
      <c r="V2322" s="2">
        <f t="shared" si="1259"/>
        <v>94405.062987605663</v>
      </c>
      <c r="W2322" s="2">
        <f t="shared" si="1260"/>
        <v>321874.68440925714</v>
      </c>
      <c r="X2322" s="17">
        <f t="shared" si="1261"/>
        <v>0</v>
      </c>
      <c r="Y2322" s="2">
        <f t="shared" si="1262"/>
        <v>0</v>
      </c>
      <c r="Z2322" s="72">
        <f t="shared" si="1263"/>
        <v>0</v>
      </c>
      <c r="AA2322" s="2">
        <f t="shared" si="1244"/>
        <v>0</v>
      </c>
      <c r="AB2322" s="12">
        <f t="shared" si="1271"/>
        <v>4.6600000000000003E-2</v>
      </c>
      <c r="AC2322" s="17">
        <f t="shared" si="1264"/>
        <v>19</v>
      </c>
      <c r="AD2322" s="17">
        <v>252</v>
      </c>
      <c r="AE2322" s="13">
        <f t="shared" si="1242"/>
        <v>1.003439988</v>
      </c>
      <c r="AF2322" s="2">
        <f t="shared" si="1245"/>
        <v>1100.7592714699999</v>
      </c>
      <c r="AG2322" s="2">
        <f t="shared" si="1265"/>
        <v>1107.24505187</v>
      </c>
      <c r="AH2322" s="3">
        <f t="shared" si="1266"/>
        <v>0</v>
      </c>
      <c r="AI2322" s="4" t="str">
        <f t="shared" si="1243"/>
        <v>A+J=</v>
      </c>
      <c r="AJ2322" s="11">
        <f t="shared" si="1272"/>
        <v>43479</v>
      </c>
      <c r="AK2322" s="11"/>
      <c r="AL2322" s="4"/>
      <c r="AM2322" s="1"/>
      <c r="AN2322" s="11"/>
      <c r="AO2322" s="1"/>
      <c r="AP2322" s="1"/>
      <c r="AQ2322" s="3"/>
      <c r="AR2322" s="3"/>
      <c r="AS2322" s="6"/>
      <c r="AT2322" s="1"/>
      <c r="AU2322" s="1"/>
      <c r="AV2322" s="1"/>
      <c r="AW2322" s="1"/>
      <c r="AX2322" s="1"/>
      <c r="AY2322" s="1"/>
      <c r="AZ2322" s="1"/>
      <c r="BA2322" s="1"/>
      <c r="BB2322" s="1"/>
    </row>
    <row r="2323" spans="1:54" x14ac:dyDescent="0.2">
      <c r="A2323" s="158">
        <f t="shared" si="1267"/>
        <v>43479</v>
      </c>
      <c r="B2323" s="2">
        <f t="shared" si="1251"/>
        <v>322981.92946112715</v>
      </c>
      <c r="C2323" s="2">
        <f t="shared" si="1268"/>
        <v>221142.56871162</v>
      </c>
      <c r="D2323" s="2">
        <f>SUM(Y2323:Y$2535)</f>
        <v>14155.05603792</v>
      </c>
      <c r="E2323" s="73">
        <f t="shared" si="1252"/>
        <v>206987.5126737</v>
      </c>
      <c r="F2323" s="88">
        <f t="shared" si="1247"/>
        <v>5103.6899999999996</v>
      </c>
      <c r="G2323" s="3">
        <f>IF(AND(N2323=1,N2322&gt;1),VLOOKUP(A2322,[1]Plan1!$BK$81:$BM$259,3),G2322)</f>
        <v>5092.97</v>
      </c>
      <c r="H2323" s="11">
        <f t="shared" si="1248"/>
        <v>43388</v>
      </c>
      <c r="I2323" s="11">
        <f t="shared" si="1249"/>
        <v>43419</v>
      </c>
      <c r="J2323" s="12">
        <f t="shared" si="1253"/>
        <v>-2.1004410534337659E-3</v>
      </c>
      <c r="K2323" s="11">
        <f t="shared" si="1269"/>
        <v>43510</v>
      </c>
      <c r="L2323" s="11">
        <f t="shared" si="1254"/>
        <v>43479</v>
      </c>
      <c r="M2323" s="1">
        <f t="shared" si="1240"/>
        <v>19</v>
      </c>
      <c r="N2323" s="1">
        <f t="shared" si="1255"/>
        <v>19</v>
      </c>
      <c r="O2323" s="2">
        <f t="shared" si="1256"/>
        <v>0.99789954999999997</v>
      </c>
      <c r="P2323" s="13">
        <f t="shared" si="1250"/>
        <v>1.00449926</v>
      </c>
      <c r="Q2323" s="13">
        <f t="shared" si="1241"/>
        <v>1.4591555098555358</v>
      </c>
      <c r="R2323" s="2">
        <f t="shared" si="1246"/>
        <v>1.4560906199999999</v>
      </c>
      <c r="S2323" s="2">
        <f t="shared" si="1270"/>
        <v>1.44698182</v>
      </c>
      <c r="T2323" s="2">
        <f t="shared" si="1257"/>
        <v>319989.27655380999</v>
      </c>
      <c r="U2323" s="2">
        <f t="shared" si="1258"/>
        <v>6327.0527100314703</v>
      </c>
      <c r="V2323" s="2">
        <f t="shared" si="1259"/>
        <v>94405.062987605663</v>
      </c>
      <c r="W2323" s="2">
        <f t="shared" si="1260"/>
        <v>321874.68440925714</v>
      </c>
      <c r="X2323" s="17">
        <f t="shared" si="1261"/>
        <v>76</v>
      </c>
      <c r="Y2323" s="2">
        <f t="shared" si="1262"/>
        <v>1815.91662582</v>
      </c>
      <c r="Z2323" s="72">
        <f t="shared" si="1263"/>
        <v>8.2115199999999999E-3</v>
      </c>
      <c r="AA2323" s="2">
        <f t="shared" si="1244"/>
        <v>2627.5983442000002</v>
      </c>
      <c r="AB2323" s="12">
        <f t="shared" si="1271"/>
        <v>4.6600000000000003E-2</v>
      </c>
      <c r="AC2323" s="17">
        <f t="shared" si="1264"/>
        <v>19</v>
      </c>
      <c r="AD2323" s="17">
        <v>252</v>
      </c>
      <c r="AE2323" s="13">
        <f t="shared" si="1242"/>
        <v>1.003439988</v>
      </c>
      <c r="AF2323" s="2">
        <f t="shared" si="1245"/>
        <v>1100.7592714699999</v>
      </c>
      <c r="AG2323" s="2">
        <f t="shared" si="1265"/>
        <v>1107.24505187</v>
      </c>
      <c r="AH2323" s="3">
        <f t="shared" si="1266"/>
        <v>3728.3576156700001</v>
      </c>
      <c r="AI2323" s="4" t="str">
        <f t="shared" si="1243"/>
        <v>A+J=</v>
      </c>
      <c r="AJ2323" s="11">
        <f t="shared" si="1272"/>
        <v>43479</v>
      </c>
      <c r="AK2323" s="11"/>
      <c r="AL2323" s="4"/>
      <c r="AM2323" s="1"/>
      <c r="AN2323" s="11"/>
      <c r="AO2323" s="1"/>
      <c r="AP2323" s="1"/>
      <c r="AQ2323" s="3"/>
      <c r="AR2323" s="3"/>
      <c r="AS2323" s="6"/>
      <c r="AT2323" s="1"/>
      <c r="AU2323" s="1"/>
      <c r="AV2323" s="1"/>
      <c r="AW2323" s="1"/>
      <c r="AX2323" s="1"/>
      <c r="AY2323" s="1"/>
      <c r="AZ2323" s="1"/>
      <c r="BA2323" s="1"/>
      <c r="BB2323" s="1"/>
    </row>
    <row r="2324" spans="1:54" x14ac:dyDescent="0.2">
      <c r="A2324" s="158">
        <f t="shared" si="1267"/>
        <v>43480</v>
      </c>
      <c r="B2324" s="2">
        <f t="shared" si="1251"/>
        <v>319324.4391954426</v>
      </c>
      <c r="C2324" s="2">
        <f t="shared" si="1268"/>
        <v>219326.65208579999</v>
      </c>
      <c r="D2324" s="2">
        <f>SUM(Y2324:Y$2535)</f>
        <v>12339.139412100001</v>
      </c>
      <c r="E2324" s="73">
        <f t="shared" si="1252"/>
        <v>206987.5126737</v>
      </c>
      <c r="F2324" s="88">
        <f t="shared" si="1247"/>
        <v>5092.97</v>
      </c>
      <c r="G2324" s="3">
        <f>IF(AND(N2324=1,N2323&gt;1),VLOOKUP(A2323,[1]Plan1!$BK$81:$BM$259,3),G2323)</f>
        <v>5100.6099999999997</v>
      </c>
      <c r="H2324" s="11">
        <f t="shared" si="1248"/>
        <v>43419</v>
      </c>
      <c r="I2324" s="11">
        <f t="shared" si="1249"/>
        <v>43449</v>
      </c>
      <c r="J2324" s="12">
        <f t="shared" si="1253"/>
        <v>1.5001070102511616E-3</v>
      </c>
      <c r="K2324" s="11">
        <f t="shared" si="1269"/>
        <v>43510</v>
      </c>
      <c r="L2324" s="11">
        <f t="shared" si="1254"/>
        <v>43510</v>
      </c>
      <c r="M2324" s="1">
        <f t="shared" si="1240"/>
        <v>23</v>
      </c>
      <c r="N2324" s="1">
        <f t="shared" si="1255"/>
        <v>1</v>
      </c>
      <c r="O2324" s="2">
        <f t="shared" si="1256"/>
        <v>1.0000651700000001</v>
      </c>
      <c r="P2324" s="13">
        <f t="shared" si="1250"/>
        <v>0.99789954999999997</v>
      </c>
      <c r="Q2324" s="13">
        <f t="shared" si="1241"/>
        <v>1.4560906266648597</v>
      </c>
      <c r="R2324" s="2">
        <f t="shared" si="1246"/>
        <v>1.45618552</v>
      </c>
      <c r="S2324" s="2">
        <f t="shared" si="1270"/>
        <v>1.44698182</v>
      </c>
      <c r="T2324" s="2">
        <f t="shared" si="1257"/>
        <v>317361.67820960999</v>
      </c>
      <c r="U2324" s="2">
        <f t="shared" si="1258"/>
        <v>5515.3709916541884</v>
      </c>
      <c r="V2324" s="2">
        <f t="shared" si="1259"/>
        <v>94424.706102558426</v>
      </c>
      <c r="W2324" s="2">
        <f t="shared" si="1260"/>
        <v>319266.7291800126</v>
      </c>
      <c r="X2324" s="17">
        <f t="shared" si="1261"/>
        <v>0</v>
      </c>
      <c r="Y2324" s="2">
        <f t="shared" si="1262"/>
        <v>0</v>
      </c>
      <c r="Z2324" s="72">
        <f t="shared" si="1263"/>
        <v>0</v>
      </c>
      <c r="AA2324" s="2">
        <f t="shared" si="1244"/>
        <v>0</v>
      </c>
      <c r="AB2324" s="12">
        <f t="shared" si="1271"/>
        <v>4.6600000000000003E-2</v>
      </c>
      <c r="AC2324" s="17">
        <f t="shared" si="1264"/>
        <v>1</v>
      </c>
      <c r="AD2324" s="17">
        <v>252</v>
      </c>
      <c r="AE2324" s="13">
        <f t="shared" si="1242"/>
        <v>1.0001807579999999</v>
      </c>
      <c r="AF2324" s="2">
        <f t="shared" si="1245"/>
        <v>57.365662219999997</v>
      </c>
      <c r="AG2324" s="2">
        <f t="shared" si="1265"/>
        <v>57.710015429999999</v>
      </c>
      <c r="AH2324" s="3">
        <f t="shared" si="1266"/>
        <v>0</v>
      </c>
      <c r="AI2324" s="4" t="str">
        <f t="shared" si="1243"/>
        <v>A+J=</v>
      </c>
      <c r="AJ2324" s="11">
        <f t="shared" si="1272"/>
        <v>43510</v>
      </c>
      <c r="AK2324" s="11"/>
      <c r="AL2324" s="4"/>
      <c r="AM2324" s="1"/>
      <c r="AN2324" s="11"/>
      <c r="AO2324" s="1"/>
      <c r="AP2324" s="1"/>
      <c r="AQ2324" s="3"/>
      <c r="AR2324" s="3"/>
      <c r="AS2324" s="6"/>
      <c r="AT2324" s="1"/>
      <c r="AU2324" s="1"/>
      <c r="AV2324" s="1"/>
      <c r="AW2324" s="1"/>
      <c r="AX2324" s="1"/>
      <c r="AY2324" s="1"/>
      <c r="AZ2324" s="1"/>
      <c r="BA2324" s="1"/>
      <c r="BB2324" s="1"/>
    </row>
    <row r="2325" spans="1:54" x14ac:dyDescent="0.2">
      <c r="A2325" s="158">
        <f t="shared" si="1267"/>
        <v>43481</v>
      </c>
      <c r="B2325" s="2">
        <f t="shared" si="1251"/>
        <v>319401.80964429531</v>
      </c>
      <c r="C2325" s="2">
        <f t="shared" si="1268"/>
        <v>219326.65208579999</v>
      </c>
      <c r="D2325" s="2">
        <f>SUM(Y2325:Y$2535)</f>
        <v>12339.139412100001</v>
      </c>
      <c r="E2325" s="73">
        <f t="shared" si="1252"/>
        <v>206987.5126737</v>
      </c>
      <c r="F2325" s="88">
        <f t="shared" si="1247"/>
        <v>5092.97</v>
      </c>
      <c r="G2325" s="3">
        <f>IF(AND(N2325=1,N2324&gt;1),VLOOKUP(A2324,[1]Plan1!$BK$81:$BM$259,3),G2324)</f>
        <v>5100.6099999999997</v>
      </c>
      <c r="H2325" s="11">
        <f t="shared" si="1248"/>
        <v>43419</v>
      </c>
      <c r="I2325" s="11">
        <f t="shared" si="1249"/>
        <v>43449</v>
      </c>
      <c r="J2325" s="12">
        <f t="shared" si="1253"/>
        <v>1.5001070102511616E-3</v>
      </c>
      <c r="K2325" s="11">
        <f t="shared" si="1269"/>
        <v>43510</v>
      </c>
      <c r="L2325" s="11">
        <f t="shared" si="1254"/>
        <v>43510</v>
      </c>
      <c r="M2325" s="1">
        <f t="shared" si="1240"/>
        <v>23</v>
      </c>
      <c r="N2325" s="1">
        <f t="shared" si="1255"/>
        <v>2</v>
      </c>
      <c r="O2325" s="2">
        <f t="shared" si="1256"/>
        <v>1.0001303500000001</v>
      </c>
      <c r="P2325" s="13">
        <f t="shared" si="1250"/>
        <v>0.99789954999999997</v>
      </c>
      <c r="Q2325" s="13">
        <f t="shared" si="1241"/>
        <v>1.4560906266648597</v>
      </c>
      <c r="R2325" s="2">
        <f t="shared" si="1246"/>
        <v>1.4562804199999999</v>
      </c>
      <c r="S2325" s="2">
        <f t="shared" si="1270"/>
        <v>1.44698182</v>
      </c>
      <c r="T2325" s="2">
        <f t="shared" si="1257"/>
        <v>317361.67820960999</v>
      </c>
      <c r="U2325" s="2">
        <f t="shared" si="1258"/>
        <v>5515.3709916541884</v>
      </c>
      <c r="V2325" s="2">
        <f t="shared" si="1259"/>
        <v>94444.349217511131</v>
      </c>
      <c r="W2325" s="2">
        <f t="shared" si="1260"/>
        <v>319286.37229496532</v>
      </c>
      <c r="X2325" s="17">
        <f t="shared" si="1261"/>
        <v>0</v>
      </c>
      <c r="Y2325" s="2">
        <f t="shared" si="1262"/>
        <v>0</v>
      </c>
      <c r="Z2325" s="72">
        <f t="shared" si="1263"/>
        <v>0</v>
      </c>
      <c r="AA2325" s="2">
        <f t="shared" si="1244"/>
        <v>0</v>
      </c>
      <c r="AB2325" s="12">
        <f t="shared" si="1271"/>
        <v>4.6600000000000003E-2</v>
      </c>
      <c r="AC2325" s="17">
        <f t="shared" si="1264"/>
        <v>2</v>
      </c>
      <c r="AD2325" s="17">
        <v>252</v>
      </c>
      <c r="AE2325" s="13">
        <f t="shared" si="1242"/>
        <v>1.0003615480000001</v>
      </c>
      <c r="AF2325" s="2">
        <f t="shared" si="1245"/>
        <v>114.74148003000001</v>
      </c>
      <c r="AG2325" s="2">
        <f t="shared" si="1265"/>
        <v>115.43734933</v>
      </c>
      <c r="AH2325" s="3">
        <f t="shared" si="1266"/>
        <v>0</v>
      </c>
      <c r="AI2325" s="4" t="str">
        <f t="shared" si="1243"/>
        <v>A+J=</v>
      </c>
      <c r="AJ2325" s="11">
        <f t="shared" si="1272"/>
        <v>43510</v>
      </c>
      <c r="AK2325" s="11"/>
      <c r="AL2325" s="4"/>
      <c r="AM2325" s="1"/>
      <c r="AN2325" s="11"/>
      <c r="AO2325" s="1"/>
      <c r="AP2325" s="1"/>
      <c r="AQ2325" s="3"/>
      <c r="AR2325" s="3"/>
      <c r="AS2325" s="6"/>
      <c r="AT2325" s="1"/>
      <c r="AU2325" s="1"/>
      <c r="AV2325" s="1"/>
      <c r="AW2325" s="1"/>
      <c r="AX2325" s="1"/>
      <c r="AY2325" s="1"/>
      <c r="AZ2325" s="1"/>
      <c r="BA2325" s="1"/>
      <c r="BB2325" s="1"/>
    </row>
    <row r="2326" spans="1:54" x14ac:dyDescent="0.2">
      <c r="A2326" s="158">
        <f t="shared" si="1267"/>
        <v>43482</v>
      </c>
      <c r="B2326" s="2">
        <f t="shared" si="1251"/>
        <v>319479.19980379316</v>
      </c>
      <c r="C2326" s="2">
        <f t="shared" si="1268"/>
        <v>219326.65208579999</v>
      </c>
      <c r="D2326" s="2">
        <f>SUM(Y2326:Y$2535)</f>
        <v>12339.139412100001</v>
      </c>
      <c r="E2326" s="73">
        <f t="shared" si="1252"/>
        <v>206987.5126737</v>
      </c>
      <c r="F2326" s="88">
        <f t="shared" si="1247"/>
        <v>5092.97</v>
      </c>
      <c r="G2326" s="3">
        <f>IF(AND(N2326=1,N2325&gt;1),VLOOKUP(A2325,[1]Plan1!$BK$81:$BM$259,3),G2325)</f>
        <v>5100.6099999999997</v>
      </c>
      <c r="H2326" s="11">
        <f t="shared" si="1248"/>
        <v>43419</v>
      </c>
      <c r="I2326" s="11">
        <f t="shared" si="1249"/>
        <v>43449</v>
      </c>
      <c r="J2326" s="12">
        <f t="shared" si="1253"/>
        <v>1.5001070102511616E-3</v>
      </c>
      <c r="K2326" s="11">
        <f t="shared" si="1269"/>
        <v>43510</v>
      </c>
      <c r="L2326" s="11">
        <f t="shared" si="1254"/>
        <v>43510</v>
      </c>
      <c r="M2326" s="1">
        <f t="shared" si="1240"/>
        <v>23</v>
      </c>
      <c r="N2326" s="1">
        <f t="shared" si="1255"/>
        <v>3</v>
      </c>
      <c r="O2326" s="2">
        <f t="shared" si="1256"/>
        <v>1.0001955300000001</v>
      </c>
      <c r="P2326" s="13">
        <f t="shared" si="1250"/>
        <v>0.99789954999999997</v>
      </c>
      <c r="Q2326" s="13">
        <f t="shared" si="1241"/>
        <v>1.4560906266648597</v>
      </c>
      <c r="R2326" s="2">
        <f t="shared" si="1246"/>
        <v>1.45637533</v>
      </c>
      <c r="S2326" s="2">
        <f t="shared" si="1270"/>
        <v>1.44698182</v>
      </c>
      <c r="T2326" s="2">
        <f t="shared" si="1257"/>
        <v>317361.67820960999</v>
      </c>
      <c r="U2326" s="2">
        <f t="shared" si="1258"/>
        <v>5515.3709916541884</v>
      </c>
      <c r="V2326" s="2">
        <f t="shared" si="1259"/>
        <v>94463.994402339013</v>
      </c>
      <c r="W2326" s="2">
        <f t="shared" si="1260"/>
        <v>319306.01747979317</v>
      </c>
      <c r="X2326" s="17">
        <f t="shared" si="1261"/>
        <v>0</v>
      </c>
      <c r="Y2326" s="2">
        <f t="shared" si="1262"/>
        <v>0</v>
      </c>
      <c r="Z2326" s="72">
        <f t="shared" si="1263"/>
        <v>0</v>
      </c>
      <c r="AA2326" s="2">
        <f t="shared" si="1244"/>
        <v>0</v>
      </c>
      <c r="AB2326" s="12">
        <f t="shared" si="1271"/>
        <v>4.6600000000000003E-2</v>
      </c>
      <c r="AC2326" s="17">
        <f t="shared" si="1264"/>
        <v>3</v>
      </c>
      <c r="AD2326" s="17">
        <v>252</v>
      </c>
      <c r="AE2326" s="13">
        <f t="shared" si="1242"/>
        <v>1.0005423710000001</v>
      </c>
      <c r="AF2326" s="2">
        <f t="shared" si="1245"/>
        <v>172.12777077000001</v>
      </c>
      <c r="AG2326" s="2">
        <f t="shared" si="1265"/>
        <v>173.18232399999999</v>
      </c>
      <c r="AH2326" s="3">
        <f t="shared" si="1266"/>
        <v>0</v>
      </c>
      <c r="AI2326" s="4" t="str">
        <f t="shared" si="1243"/>
        <v>A+J=</v>
      </c>
      <c r="AJ2326" s="11">
        <f t="shared" si="1272"/>
        <v>43510</v>
      </c>
      <c r="AK2326" s="11"/>
      <c r="AL2326" s="4"/>
      <c r="AM2326" s="1"/>
      <c r="AN2326" s="11"/>
      <c r="AO2326" s="1"/>
      <c r="AP2326" s="1"/>
      <c r="AQ2326" s="3"/>
      <c r="AR2326" s="3"/>
      <c r="AS2326" s="6"/>
      <c r="AT2326" s="1"/>
      <c r="AU2326" s="1"/>
      <c r="AV2326" s="1"/>
      <c r="AW2326" s="1"/>
      <c r="AX2326" s="1"/>
      <c r="AY2326" s="1"/>
      <c r="AZ2326" s="1"/>
      <c r="BA2326" s="1"/>
      <c r="BB2326" s="1"/>
    </row>
    <row r="2327" spans="1:54" x14ac:dyDescent="0.2">
      <c r="A2327" s="158">
        <f t="shared" si="1267"/>
        <v>43483</v>
      </c>
      <c r="B2327" s="2">
        <f t="shared" si="1251"/>
        <v>319556.60967701615</v>
      </c>
      <c r="C2327" s="2">
        <f t="shared" si="1268"/>
        <v>219326.65208579999</v>
      </c>
      <c r="D2327" s="2">
        <f>SUM(Y2327:Y$2535)</f>
        <v>12339.139412100001</v>
      </c>
      <c r="E2327" s="73">
        <f t="shared" si="1252"/>
        <v>206987.5126737</v>
      </c>
      <c r="F2327" s="88">
        <f t="shared" si="1247"/>
        <v>5092.97</v>
      </c>
      <c r="G2327" s="3">
        <f>IF(AND(N2327=1,N2326&gt;1),VLOOKUP(A2326,[1]Plan1!$BK$81:$BM$259,3),G2326)</f>
        <v>5100.6099999999997</v>
      </c>
      <c r="H2327" s="11">
        <f t="shared" si="1248"/>
        <v>43419</v>
      </c>
      <c r="I2327" s="11">
        <f t="shared" si="1249"/>
        <v>43449</v>
      </c>
      <c r="J2327" s="12">
        <f t="shared" si="1253"/>
        <v>1.5001070102511616E-3</v>
      </c>
      <c r="K2327" s="11">
        <f t="shared" si="1269"/>
        <v>43510</v>
      </c>
      <c r="L2327" s="11">
        <f t="shared" si="1254"/>
        <v>43510</v>
      </c>
      <c r="M2327" s="1">
        <f t="shared" ref="M2327:M2390" si="1273">IF(L2327=L2326,M2326,NETWORKDAYS(L2326,L2327,$AN$194:$AN$348)-1)</f>
        <v>23</v>
      </c>
      <c r="N2327" s="1">
        <f t="shared" si="1255"/>
        <v>4</v>
      </c>
      <c r="O2327" s="2">
        <f t="shared" si="1256"/>
        <v>1.00026072</v>
      </c>
      <c r="P2327" s="13">
        <f t="shared" si="1250"/>
        <v>0.99789954999999997</v>
      </c>
      <c r="Q2327" s="13">
        <f t="shared" si="1241"/>
        <v>1.4560906266648597</v>
      </c>
      <c r="R2327" s="2">
        <f t="shared" si="1246"/>
        <v>1.45647025</v>
      </c>
      <c r="S2327" s="2">
        <f t="shared" si="1270"/>
        <v>1.44698182</v>
      </c>
      <c r="T2327" s="2">
        <f t="shared" si="1257"/>
        <v>317361.67820960999</v>
      </c>
      <c r="U2327" s="2">
        <f t="shared" si="1258"/>
        <v>5515.3709916541884</v>
      </c>
      <c r="V2327" s="2">
        <f t="shared" si="1259"/>
        <v>94483.641657041997</v>
      </c>
      <c r="W2327" s="2">
        <f t="shared" si="1260"/>
        <v>319325.66473449615</v>
      </c>
      <c r="X2327" s="17">
        <f t="shared" si="1261"/>
        <v>0</v>
      </c>
      <c r="Y2327" s="2">
        <f t="shared" si="1262"/>
        <v>0</v>
      </c>
      <c r="Z2327" s="72">
        <f t="shared" si="1263"/>
        <v>0</v>
      </c>
      <c r="AA2327" s="2">
        <f t="shared" si="1244"/>
        <v>0</v>
      </c>
      <c r="AB2327" s="12">
        <f t="shared" si="1271"/>
        <v>4.6600000000000003E-2</v>
      </c>
      <c r="AC2327" s="17">
        <f t="shared" si="1264"/>
        <v>4</v>
      </c>
      <c r="AD2327" s="17">
        <v>252</v>
      </c>
      <c r="AE2327" s="13">
        <f t="shared" si="1242"/>
        <v>1.0007232269999999</v>
      </c>
      <c r="AF2327" s="2">
        <f t="shared" si="1245"/>
        <v>229.52453444</v>
      </c>
      <c r="AG2327" s="2">
        <f t="shared" si="1265"/>
        <v>230.94494252000001</v>
      </c>
      <c r="AH2327" s="3">
        <f t="shared" si="1266"/>
        <v>0</v>
      </c>
      <c r="AI2327" s="4" t="str">
        <f t="shared" si="1243"/>
        <v>A+J=</v>
      </c>
      <c r="AJ2327" s="11">
        <f t="shared" si="1272"/>
        <v>43510</v>
      </c>
      <c r="AK2327" s="11"/>
      <c r="AL2327" s="4"/>
      <c r="AM2327" s="1"/>
      <c r="AN2327" s="11"/>
      <c r="AO2327" s="1"/>
      <c r="AP2327" s="1"/>
      <c r="AQ2327" s="3"/>
      <c r="AR2327" s="3"/>
      <c r="AS2327" s="6"/>
      <c r="AT2327" s="1"/>
      <c r="AU2327" s="1"/>
      <c r="AV2327" s="1"/>
      <c r="AW2327" s="1"/>
      <c r="AX2327" s="1"/>
      <c r="AY2327" s="1"/>
      <c r="AZ2327" s="1"/>
      <c r="BA2327" s="1"/>
      <c r="BB2327" s="1"/>
    </row>
    <row r="2328" spans="1:54" x14ac:dyDescent="0.2">
      <c r="A2328" s="158">
        <f t="shared" si="1267"/>
        <v>43484</v>
      </c>
      <c r="B2328" s="2">
        <f t="shared" si="1251"/>
        <v>319634.03894769429</v>
      </c>
      <c r="C2328" s="2">
        <f t="shared" si="1268"/>
        <v>219326.65208579999</v>
      </c>
      <c r="D2328" s="2">
        <f>SUM(Y2328:Y$2535)</f>
        <v>12339.139412100001</v>
      </c>
      <c r="E2328" s="73">
        <f t="shared" si="1252"/>
        <v>206987.5126737</v>
      </c>
      <c r="F2328" s="88">
        <f t="shared" si="1247"/>
        <v>5092.97</v>
      </c>
      <c r="G2328" s="3">
        <f>IF(AND(N2328=1,N2327&gt;1),VLOOKUP(A2327,[1]Plan1!$BK$81:$BM$259,3),G2327)</f>
        <v>5100.6099999999997</v>
      </c>
      <c r="H2328" s="11">
        <f t="shared" si="1248"/>
        <v>43419</v>
      </c>
      <c r="I2328" s="11">
        <f t="shared" si="1249"/>
        <v>43449</v>
      </c>
      <c r="J2328" s="12">
        <f t="shared" si="1253"/>
        <v>1.5001070102511616E-3</v>
      </c>
      <c r="K2328" s="11">
        <f t="shared" si="1269"/>
        <v>43510</v>
      </c>
      <c r="L2328" s="11">
        <f t="shared" si="1254"/>
        <v>43510</v>
      </c>
      <c r="M2328" s="1">
        <f t="shared" si="1273"/>
        <v>23</v>
      </c>
      <c r="N2328" s="1">
        <f t="shared" si="1255"/>
        <v>5</v>
      </c>
      <c r="O2328" s="2">
        <f t="shared" si="1256"/>
        <v>1.0003259099999999</v>
      </c>
      <c r="P2328" s="13">
        <f t="shared" si="1250"/>
        <v>0.99789954999999997</v>
      </c>
      <c r="Q2328" s="13">
        <f t="shared" si="1241"/>
        <v>1.4560906266648597</v>
      </c>
      <c r="R2328" s="2">
        <f t="shared" si="1246"/>
        <v>1.4565651799999999</v>
      </c>
      <c r="S2328" s="2">
        <f t="shared" si="1270"/>
        <v>1.44698182</v>
      </c>
      <c r="T2328" s="2">
        <f t="shared" si="1257"/>
        <v>317361.67820960999</v>
      </c>
      <c r="U2328" s="2">
        <f t="shared" si="1258"/>
        <v>5515.3709916541884</v>
      </c>
      <c r="V2328" s="2">
        <f t="shared" si="1259"/>
        <v>94503.290981620099</v>
      </c>
      <c r="W2328" s="2">
        <f t="shared" si="1260"/>
        <v>319345.31405907427</v>
      </c>
      <c r="X2328" s="17">
        <f t="shared" si="1261"/>
        <v>0</v>
      </c>
      <c r="Y2328" s="2">
        <f t="shared" si="1262"/>
        <v>0</v>
      </c>
      <c r="Z2328" s="72">
        <f t="shared" si="1263"/>
        <v>0</v>
      </c>
      <c r="AA2328" s="2">
        <f t="shared" si="1244"/>
        <v>0</v>
      </c>
      <c r="AB2328" s="12">
        <f t="shared" si="1271"/>
        <v>4.6600000000000003E-2</v>
      </c>
      <c r="AC2328" s="17">
        <f t="shared" si="1264"/>
        <v>5</v>
      </c>
      <c r="AD2328" s="17">
        <v>252</v>
      </c>
      <c r="AE2328" s="13">
        <f t="shared" si="1242"/>
        <v>1.000904115</v>
      </c>
      <c r="AF2328" s="2">
        <f t="shared" si="1245"/>
        <v>286.93145369000001</v>
      </c>
      <c r="AG2328" s="2">
        <f t="shared" si="1265"/>
        <v>288.72488862</v>
      </c>
      <c r="AH2328" s="3">
        <f t="shared" si="1266"/>
        <v>0</v>
      </c>
      <c r="AI2328" s="4" t="str">
        <f t="shared" si="1243"/>
        <v>A+J=</v>
      </c>
      <c r="AJ2328" s="11">
        <f t="shared" si="1272"/>
        <v>43510</v>
      </c>
      <c r="AK2328" s="11"/>
      <c r="AL2328" s="4"/>
      <c r="AM2328" s="1"/>
      <c r="AN2328" s="11"/>
      <c r="AO2328" s="1"/>
      <c r="AP2328" s="1"/>
      <c r="AQ2328" s="3"/>
      <c r="AR2328" s="3"/>
      <c r="AS2328" s="6"/>
      <c r="AT2328" s="1"/>
      <c r="AU2328" s="1"/>
      <c r="AV2328" s="1"/>
      <c r="AW2328" s="1"/>
      <c r="AX2328" s="1"/>
      <c r="AY2328" s="1"/>
      <c r="AZ2328" s="1"/>
      <c r="BA2328" s="1"/>
      <c r="BB2328" s="1"/>
    </row>
    <row r="2329" spans="1:54" x14ac:dyDescent="0.2">
      <c r="A2329" s="158">
        <f t="shared" si="1267"/>
        <v>43485</v>
      </c>
      <c r="B2329" s="2">
        <f t="shared" si="1251"/>
        <v>319634.03894769429</v>
      </c>
      <c r="C2329" s="2">
        <f t="shared" si="1268"/>
        <v>219326.65208579999</v>
      </c>
      <c r="D2329" s="2">
        <f>SUM(Y2329:Y$2535)</f>
        <v>12339.139412100001</v>
      </c>
      <c r="E2329" s="73">
        <f t="shared" si="1252"/>
        <v>206987.5126737</v>
      </c>
      <c r="F2329" s="88">
        <f t="shared" si="1247"/>
        <v>5092.97</v>
      </c>
      <c r="G2329" s="3">
        <f>IF(AND(N2329=1,N2328&gt;1),VLOOKUP(A2328,[1]Plan1!$BK$81:$BM$259,3),G2328)</f>
        <v>5100.6099999999997</v>
      </c>
      <c r="H2329" s="11">
        <f t="shared" si="1248"/>
        <v>43419</v>
      </c>
      <c r="I2329" s="11">
        <f t="shared" si="1249"/>
        <v>43449</v>
      </c>
      <c r="J2329" s="12">
        <f t="shared" si="1253"/>
        <v>1.5001070102511616E-3</v>
      </c>
      <c r="K2329" s="11">
        <f t="shared" si="1269"/>
        <v>43510</v>
      </c>
      <c r="L2329" s="11">
        <f t="shared" si="1254"/>
        <v>43510</v>
      </c>
      <c r="M2329" s="1">
        <f t="shared" si="1273"/>
        <v>23</v>
      </c>
      <c r="N2329" s="1">
        <f t="shared" si="1255"/>
        <v>5</v>
      </c>
      <c r="O2329" s="2">
        <f t="shared" si="1256"/>
        <v>1.0003259099999999</v>
      </c>
      <c r="P2329" s="13">
        <f t="shared" si="1250"/>
        <v>0.99789954999999997</v>
      </c>
      <c r="Q2329" s="13">
        <f t="shared" si="1241"/>
        <v>1.4560906266648597</v>
      </c>
      <c r="R2329" s="2">
        <f t="shared" si="1246"/>
        <v>1.4565651799999999</v>
      </c>
      <c r="S2329" s="2">
        <f t="shared" si="1270"/>
        <v>1.44698182</v>
      </c>
      <c r="T2329" s="2">
        <f t="shared" si="1257"/>
        <v>317361.67820960999</v>
      </c>
      <c r="U2329" s="2">
        <f t="shared" si="1258"/>
        <v>5515.3709916541884</v>
      </c>
      <c r="V2329" s="2">
        <f t="shared" si="1259"/>
        <v>94503.290981620099</v>
      </c>
      <c r="W2329" s="2">
        <f t="shared" si="1260"/>
        <v>319345.31405907427</v>
      </c>
      <c r="X2329" s="17">
        <f t="shared" si="1261"/>
        <v>0</v>
      </c>
      <c r="Y2329" s="2">
        <f t="shared" si="1262"/>
        <v>0</v>
      </c>
      <c r="Z2329" s="72">
        <f t="shared" si="1263"/>
        <v>0</v>
      </c>
      <c r="AA2329" s="2">
        <f t="shared" si="1244"/>
        <v>0</v>
      </c>
      <c r="AB2329" s="12">
        <f t="shared" si="1271"/>
        <v>4.6600000000000003E-2</v>
      </c>
      <c r="AC2329" s="17">
        <f t="shared" si="1264"/>
        <v>5</v>
      </c>
      <c r="AD2329" s="17">
        <v>252</v>
      </c>
      <c r="AE2329" s="13">
        <f t="shared" si="1242"/>
        <v>1.000904115</v>
      </c>
      <c r="AF2329" s="2">
        <f t="shared" si="1245"/>
        <v>286.93145369000001</v>
      </c>
      <c r="AG2329" s="2">
        <f t="shared" si="1265"/>
        <v>288.72488862</v>
      </c>
      <c r="AH2329" s="3">
        <f t="shared" si="1266"/>
        <v>0</v>
      </c>
      <c r="AI2329" s="4" t="str">
        <f t="shared" si="1243"/>
        <v>A+J=</v>
      </c>
      <c r="AJ2329" s="11">
        <f t="shared" si="1272"/>
        <v>43510</v>
      </c>
      <c r="AK2329" s="11"/>
      <c r="AL2329" s="4"/>
      <c r="AM2329" s="1"/>
      <c r="AN2329" s="11"/>
      <c r="AO2329" s="1"/>
      <c r="AP2329" s="1"/>
      <c r="AQ2329" s="3"/>
      <c r="AR2329" s="3"/>
      <c r="AS2329" s="6"/>
      <c r="AT2329" s="1"/>
      <c r="AU2329" s="1"/>
      <c r="AV2329" s="1"/>
      <c r="AW2329" s="1"/>
      <c r="AX2329" s="1"/>
      <c r="AY2329" s="1"/>
      <c r="AZ2329" s="1"/>
      <c r="BA2329" s="1"/>
      <c r="BB2329" s="1"/>
    </row>
    <row r="2330" spans="1:54" x14ac:dyDescent="0.2">
      <c r="A2330" s="158">
        <f t="shared" si="1267"/>
        <v>43486</v>
      </c>
      <c r="B2330" s="2">
        <f t="shared" si="1251"/>
        <v>319634.03894769429</v>
      </c>
      <c r="C2330" s="2">
        <f t="shared" si="1268"/>
        <v>219326.65208579999</v>
      </c>
      <c r="D2330" s="2">
        <f>SUM(Y2330:Y$2535)</f>
        <v>12339.139412100001</v>
      </c>
      <c r="E2330" s="73">
        <f t="shared" si="1252"/>
        <v>206987.5126737</v>
      </c>
      <c r="F2330" s="88">
        <f t="shared" si="1247"/>
        <v>5092.97</v>
      </c>
      <c r="G2330" s="3">
        <f>IF(AND(N2330=1,N2329&gt;1),VLOOKUP(A2329,[1]Plan1!$BK$81:$BM$259,3),G2329)</f>
        <v>5100.6099999999997</v>
      </c>
      <c r="H2330" s="11">
        <f t="shared" si="1248"/>
        <v>43419</v>
      </c>
      <c r="I2330" s="11">
        <f t="shared" si="1249"/>
        <v>43449</v>
      </c>
      <c r="J2330" s="12">
        <f t="shared" si="1253"/>
        <v>1.5001070102511616E-3</v>
      </c>
      <c r="K2330" s="11">
        <f t="shared" si="1269"/>
        <v>43510</v>
      </c>
      <c r="L2330" s="11">
        <f t="shared" si="1254"/>
        <v>43510</v>
      </c>
      <c r="M2330" s="1">
        <f t="shared" si="1273"/>
        <v>23</v>
      </c>
      <c r="N2330" s="1">
        <f t="shared" si="1255"/>
        <v>5</v>
      </c>
      <c r="O2330" s="2">
        <f t="shared" si="1256"/>
        <v>1.0003259099999999</v>
      </c>
      <c r="P2330" s="13">
        <f t="shared" si="1250"/>
        <v>0.99789954999999997</v>
      </c>
      <c r="Q2330" s="13">
        <f t="shared" si="1241"/>
        <v>1.4560906266648597</v>
      </c>
      <c r="R2330" s="2">
        <f t="shared" si="1246"/>
        <v>1.4565651799999999</v>
      </c>
      <c r="S2330" s="2">
        <f t="shared" si="1270"/>
        <v>1.44698182</v>
      </c>
      <c r="T2330" s="2">
        <f t="shared" si="1257"/>
        <v>317361.67820960999</v>
      </c>
      <c r="U2330" s="2">
        <f t="shared" si="1258"/>
        <v>5515.3709916541884</v>
      </c>
      <c r="V2330" s="2">
        <f t="shared" si="1259"/>
        <v>94503.290981620099</v>
      </c>
      <c r="W2330" s="2">
        <f t="shared" si="1260"/>
        <v>319345.31405907427</v>
      </c>
      <c r="X2330" s="17">
        <f t="shared" si="1261"/>
        <v>0</v>
      </c>
      <c r="Y2330" s="2">
        <f t="shared" si="1262"/>
        <v>0</v>
      </c>
      <c r="Z2330" s="72">
        <f t="shared" si="1263"/>
        <v>0</v>
      </c>
      <c r="AA2330" s="2">
        <f t="shared" si="1244"/>
        <v>0</v>
      </c>
      <c r="AB2330" s="12">
        <f t="shared" si="1271"/>
        <v>4.6600000000000003E-2</v>
      </c>
      <c r="AC2330" s="17">
        <f t="shared" si="1264"/>
        <v>5</v>
      </c>
      <c r="AD2330" s="17">
        <v>252</v>
      </c>
      <c r="AE2330" s="13">
        <f t="shared" si="1242"/>
        <v>1.000904115</v>
      </c>
      <c r="AF2330" s="2">
        <f t="shared" si="1245"/>
        <v>286.93145369000001</v>
      </c>
      <c r="AG2330" s="2">
        <f t="shared" si="1265"/>
        <v>288.72488862</v>
      </c>
      <c r="AH2330" s="3">
        <f t="shared" si="1266"/>
        <v>0</v>
      </c>
      <c r="AI2330" s="4" t="str">
        <f t="shared" si="1243"/>
        <v>A+J=</v>
      </c>
      <c r="AJ2330" s="11">
        <f t="shared" si="1272"/>
        <v>43510</v>
      </c>
      <c r="AK2330" s="11"/>
      <c r="AL2330" s="4"/>
      <c r="AM2330" s="1"/>
      <c r="AN2330" s="11"/>
      <c r="AO2330" s="1"/>
      <c r="AP2330" s="1"/>
      <c r="AQ2330" s="3"/>
      <c r="AR2330" s="3"/>
      <c r="AS2330" s="6"/>
      <c r="AT2330" s="1"/>
      <c r="AU2330" s="1"/>
      <c r="AV2330" s="1"/>
      <c r="AW2330" s="1"/>
      <c r="AX2330" s="1"/>
      <c r="AY2330" s="1"/>
      <c r="AZ2330" s="1"/>
      <c r="BA2330" s="1"/>
      <c r="BB2330" s="1"/>
    </row>
    <row r="2331" spans="1:54" x14ac:dyDescent="0.2">
      <c r="A2331" s="158">
        <f t="shared" si="1267"/>
        <v>43487</v>
      </c>
      <c r="B2331" s="2">
        <f t="shared" si="1251"/>
        <v>319711.48586605245</v>
      </c>
      <c r="C2331" s="2">
        <f t="shared" si="1268"/>
        <v>219326.65208579999</v>
      </c>
      <c r="D2331" s="2">
        <f>SUM(Y2331:Y$2535)</f>
        <v>12339.139412100001</v>
      </c>
      <c r="E2331" s="73">
        <f t="shared" si="1252"/>
        <v>206987.5126737</v>
      </c>
      <c r="F2331" s="88">
        <f t="shared" si="1247"/>
        <v>5092.97</v>
      </c>
      <c r="G2331" s="3">
        <f>IF(AND(N2331=1,N2330&gt;1),VLOOKUP(A2330,[1]Plan1!$BK$81:$BM$259,3),G2330)</f>
        <v>5100.6099999999997</v>
      </c>
      <c r="H2331" s="11">
        <f t="shared" si="1248"/>
        <v>43419</v>
      </c>
      <c r="I2331" s="11">
        <f t="shared" si="1249"/>
        <v>43449</v>
      </c>
      <c r="J2331" s="12">
        <f t="shared" si="1253"/>
        <v>1.5001070102511616E-3</v>
      </c>
      <c r="K2331" s="11">
        <f t="shared" si="1269"/>
        <v>43510</v>
      </c>
      <c r="L2331" s="11">
        <f t="shared" si="1254"/>
        <v>43510</v>
      </c>
      <c r="M2331" s="1">
        <f t="shared" si="1273"/>
        <v>23</v>
      </c>
      <c r="N2331" s="1">
        <f t="shared" si="1255"/>
        <v>6</v>
      </c>
      <c r="O2331" s="2">
        <f t="shared" si="1256"/>
        <v>1.00039111</v>
      </c>
      <c r="P2331" s="13">
        <f t="shared" si="1250"/>
        <v>0.99789954999999997</v>
      </c>
      <c r="Q2331" s="13">
        <f t="shared" si="1241"/>
        <v>1.4560906266648597</v>
      </c>
      <c r="R2331" s="2">
        <f t="shared" si="1246"/>
        <v>1.4566601100000001</v>
      </c>
      <c r="S2331" s="2">
        <f t="shared" si="1270"/>
        <v>1.44698182</v>
      </c>
      <c r="T2331" s="2">
        <f t="shared" si="1257"/>
        <v>317361.67820960999</v>
      </c>
      <c r="U2331" s="2">
        <f t="shared" si="1258"/>
        <v>5515.3709916541884</v>
      </c>
      <c r="V2331" s="2">
        <f t="shared" si="1259"/>
        <v>94522.940306198245</v>
      </c>
      <c r="W2331" s="2">
        <f t="shared" si="1260"/>
        <v>319364.96338365244</v>
      </c>
      <c r="X2331" s="17">
        <f t="shared" si="1261"/>
        <v>0</v>
      </c>
      <c r="Y2331" s="2">
        <f t="shared" si="1262"/>
        <v>0</v>
      </c>
      <c r="Z2331" s="72">
        <f t="shared" si="1263"/>
        <v>0</v>
      </c>
      <c r="AA2331" s="2">
        <f t="shared" si="1244"/>
        <v>0</v>
      </c>
      <c r="AB2331" s="12">
        <f t="shared" si="1271"/>
        <v>4.6600000000000003E-2</v>
      </c>
      <c r="AC2331" s="17">
        <f t="shared" si="1264"/>
        <v>6</v>
      </c>
      <c r="AD2331" s="17">
        <v>252</v>
      </c>
      <c r="AE2331" s="13">
        <f t="shared" si="1242"/>
        <v>1.0010850360000001</v>
      </c>
      <c r="AF2331" s="2">
        <f t="shared" si="1245"/>
        <v>344.34884586999999</v>
      </c>
      <c r="AG2331" s="2">
        <f t="shared" si="1265"/>
        <v>346.5224824</v>
      </c>
      <c r="AH2331" s="3">
        <f t="shared" si="1266"/>
        <v>0</v>
      </c>
      <c r="AI2331" s="4" t="str">
        <f t="shared" si="1243"/>
        <v>A+J=</v>
      </c>
      <c r="AJ2331" s="11">
        <f t="shared" si="1272"/>
        <v>43510</v>
      </c>
      <c r="AK2331" s="11"/>
      <c r="AL2331" s="4"/>
      <c r="AM2331" s="1"/>
      <c r="AN2331" s="11"/>
      <c r="AO2331" s="1"/>
      <c r="AP2331" s="1"/>
      <c r="AQ2331" s="3"/>
      <c r="AR2331" s="3"/>
      <c r="AS2331" s="6"/>
      <c r="AT2331" s="1"/>
      <c r="AU2331" s="1"/>
      <c r="AV2331" s="1"/>
      <c r="AW2331" s="1"/>
      <c r="AX2331" s="1"/>
      <c r="AY2331" s="1"/>
      <c r="AZ2331" s="1"/>
      <c r="BA2331" s="1"/>
      <c r="BB2331" s="1"/>
    </row>
    <row r="2332" spans="1:54" x14ac:dyDescent="0.2">
      <c r="A2332" s="158">
        <f t="shared" si="1267"/>
        <v>43488</v>
      </c>
      <c r="B2332" s="2">
        <f t="shared" si="1251"/>
        <v>319788.95250656566</v>
      </c>
      <c r="C2332" s="2">
        <f t="shared" si="1268"/>
        <v>219326.65208579999</v>
      </c>
      <c r="D2332" s="2">
        <f>SUM(Y2332:Y$2535)</f>
        <v>12339.139412100001</v>
      </c>
      <c r="E2332" s="73">
        <f t="shared" si="1252"/>
        <v>206987.5126737</v>
      </c>
      <c r="F2332" s="88">
        <f t="shared" si="1247"/>
        <v>5092.97</v>
      </c>
      <c r="G2332" s="3">
        <f>IF(AND(N2332=1,N2331&gt;1),VLOOKUP(A2331,[1]Plan1!$BK$81:$BM$259,3),G2331)</f>
        <v>5100.6099999999997</v>
      </c>
      <c r="H2332" s="11">
        <f t="shared" si="1248"/>
        <v>43419</v>
      </c>
      <c r="I2332" s="11">
        <f t="shared" si="1249"/>
        <v>43449</v>
      </c>
      <c r="J2332" s="12">
        <f t="shared" si="1253"/>
        <v>1.5001070102511616E-3</v>
      </c>
      <c r="K2332" s="11">
        <f t="shared" si="1269"/>
        <v>43510</v>
      </c>
      <c r="L2332" s="11">
        <f t="shared" si="1254"/>
        <v>43510</v>
      </c>
      <c r="M2332" s="1">
        <f t="shared" si="1273"/>
        <v>23</v>
      </c>
      <c r="N2332" s="1">
        <f t="shared" si="1255"/>
        <v>7</v>
      </c>
      <c r="O2332" s="2">
        <f t="shared" si="1256"/>
        <v>1.0004563099999999</v>
      </c>
      <c r="P2332" s="13">
        <f t="shared" si="1250"/>
        <v>0.99789954999999997</v>
      </c>
      <c r="Q2332" s="13">
        <f t="shared" si="1241"/>
        <v>1.4560906266648597</v>
      </c>
      <c r="R2332" s="2">
        <f t="shared" si="1246"/>
        <v>1.4567550499999999</v>
      </c>
      <c r="S2332" s="2">
        <f t="shared" si="1270"/>
        <v>1.44698182</v>
      </c>
      <c r="T2332" s="2">
        <f t="shared" si="1257"/>
        <v>317361.67820960999</v>
      </c>
      <c r="U2332" s="2">
        <f t="shared" si="1258"/>
        <v>5515.3709916541884</v>
      </c>
      <c r="V2332" s="2">
        <f t="shared" si="1259"/>
        <v>94542.591700651465</v>
      </c>
      <c r="W2332" s="2">
        <f t="shared" si="1260"/>
        <v>319384.61477810564</v>
      </c>
      <c r="X2332" s="17">
        <f t="shared" si="1261"/>
        <v>0</v>
      </c>
      <c r="Y2332" s="2">
        <f t="shared" si="1262"/>
        <v>0</v>
      </c>
      <c r="Z2332" s="72">
        <f t="shared" si="1263"/>
        <v>0</v>
      </c>
      <c r="AA2332" s="2">
        <f t="shared" si="1244"/>
        <v>0</v>
      </c>
      <c r="AB2332" s="12">
        <f t="shared" si="1271"/>
        <v>4.6600000000000003E-2</v>
      </c>
      <c r="AC2332" s="17">
        <f t="shared" si="1264"/>
        <v>7</v>
      </c>
      <c r="AD2332" s="17">
        <v>252</v>
      </c>
      <c r="AE2332" s="13">
        <f t="shared" si="1242"/>
        <v>1.0012659900000001</v>
      </c>
      <c r="AF2332" s="2">
        <f t="shared" si="1245"/>
        <v>401.77671099000003</v>
      </c>
      <c r="AG2332" s="2">
        <f t="shared" si="1265"/>
        <v>404.33772845999999</v>
      </c>
      <c r="AH2332" s="3">
        <f t="shared" si="1266"/>
        <v>0</v>
      </c>
      <c r="AI2332" s="4" t="str">
        <f t="shared" si="1243"/>
        <v>A+J=</v>
      </c>
      <c r="AJ2332" s="11">
        <f t="shared" si="1272"/>
        <v>43510</v>
      </c>
      <c r="AK2332" s="11"/>
      <c r="AL2332" s="4"/>
      <c r="AM2332" s="1"/>
      <c r="AN2332" s="11"/>
      <c r="AO2332" s="1"/>
      <c r="AP2332" s="1"/>
      <c r="AQ2332" s="3"/>
      <c r="AR2332" s="3"/>
      <c r="AS2332" s="6"/>
      <c r="AT2332" s="1"/>
      <c r="AU2332" s="1"/>
      <c r="AV2332" s="1"/>
      <c r="AW2332" s="1"/>
      <c r="AX2332" s="1"/>
      <c r="AY2332" s="1"/>
      <c r="AZ2332" s="1"/>
      <c r="BA2332" s="1"/>
      <c r="BB2332" s="1"/>
    </row>
    <row r="2333" spans="1:54" x14ac:dyDescent="0.2">
      <c r="A2333" s="158">
        <f t="shared" si="1267"/>
        <v>43489</v>
      </c>
      <c r="B2333" s="2">
        <f t="shared" si="1251"/>
        <v>319866.43855287402</v>
      </c>
      <c r="C2333" s="2">
        <f t="shared" si="1268"/>
        <v>219326.65208579999</v>
      </c>
      <c r="D2333" s="2">
        <f>SUM(Y2333:Y$2535)</f>
        <v>12339.139412100001</v>
      </c>
      <c r="E2333" s="73">
        <f t="shared" si="1252"/>
        <v>206987.5126737</v>
      </c>
      <c r="F2333" s="88">
        <f t="shared" si="1247"/>
        <v>5092.97</v>
      </c>
      <c r="G2333" s="3">
        <f>IF(AND(N2333=1,N2332&gt;1),VLOOKUP(A2332,[1]Plan1!$BK$81:$BM$259,3),G2332)</f>
        <v>5100.6099999999997</v>
      </c>
      <c r="H2333" s="11">
        <f t="shared" si="1248"/>
        <v>43419</v>
      </c>
      <c r="I2333" s="11">
        <f t="shared" si="1249"/>
        <v>43449</v>
      </c>
      <c r="J2333" s="12">
        <f t="shared" si="1253"/>
        <v>1.5001070102511616E-3</v>
      </c>
      <c r="K2333" s="11">
        <f t="shared" si="1269"/>
        <v>43510</v>
      </c>
      <c r="L2333" s="11">
        <f t="shared" si="1254"/>
        <v>43510</v>
      </c>
      <c r="M2333" s="1">
        <f t="shared" si="1273"/>
        <v>23</v>
      </c>
      <c r="N2333" s="1">
        <f t="shared" si="1255"/>
        <v>8</v>
      </c>
      <c r="O2333" s="2">
        <f t="shared" si="1256"/>
        <v>1.0005215199999999</v>
      </c>
      <c r="P2333" s="13">
        <f t="shared" si="1250"/>
        <v>0.99789954999999997</v>
      </c>
      <c r="Q2333" s="13">
        <f t="shared" si="1241"/>
        <v>1.4560906266648597</v>
      </c>
      <c r="R2333" s="2">
        <f t="shared" si="1246"/>
        <v>1.45685</v>
      </c>
      <c r="S2333" s="2">
        <f t="shared" si="1270"/>
        <v>1.44698182</v>
      </c>
      <c r="T2333" s="2">
        <f t="shared" si="1257"/>
        <v>317361.67820960999</v>
      </c>
      <c r="U2333" s="2">
        <f t="shared" si="1258"/>
        <v>5515.3709916541884</v>
      </c>
      <c r="V2333" s="2">
        <f t="shared" si="1259"/>
        <v>94562.245164979831</v>
      </c>
      <c r="W2333" s="2">
        <f t="shared" si="1260"/>
        <v>319404.26824243402</v>
      </c>
      <c r="X2333" s="17">
        <f t="shared" si="1261"/>
        <v>0</v>
      </c>
      <c r="Y2333" s="2">
        <f t="shared" si="1262"/>
        <v>0</v>
      </c>
      <c r="Z2333" s="72">
        <f t="shared" si="1263"/>
        <v>0</v>
      </c>
      <c r="AA2333" s="2">
        <f t="shared" si="1244"/>
        <v>0</v>
      </c>
      <c r="AB2333" s="12">
        <f t="shared" si="1271"/>
        <v>4.6600000000000003E-2</v>
      </c>
      <c r="AC2333" s="17">
        <f t="shared" si="1264"/>
        <v>8</v>
      </c>
      <c r="AD2333" s="17">
        <v>252</v>
      </c>
      <c r="AE2333" s="13">
        <f t="shared" si="1242"/>
        <v>1.001446976</v>
      </c>
      <c r="AF2333" s="2">
        <f t="shared" si="1245"/>
        <v>459.21473168</v>
      </c>
      <c r="AG2333" s="2">
        <f t="shared" si="1265"/>
        <v>462.17031043999998</v>
      </c>
      <c r="AH2333" s="3">
        <f t="shared" si="1266"/>
        <v>0</v>
      </c>
      <c r="AI2333" s="4" t="str">
        <f t="shared" si="1243"/>
        <v>A+J=</v>
      </c>
      <c r="AJ2333" s="11">
        <f t="shared" si="1272"/>
        <v>43510</v>
      </c>
      <c r="AK2333" s="11"/>
      <c r="AL2333" s="4"/>
      <c r="AM2333" s="1"/>
      <c r="AN2333" s="11"/>
      <c r="AO2333" s="1"/>
      <c r="AP2333" s="1"/>
      <c r="AQ2333" s="3"/>
      <c r="AR2333" s="3"/>
      <c r="AS2333" s="6"/>
      <c r="AT2333" s="1"/>
      <c r="AU2333" s="1"/>
      <c r="AV2333" s="1"/>
      <c r="AW2333" s="1"/>
      <c r="AX2333" s="1"/>
      <c r="AY2333" s="1"/>
      <c r="AZ2333" s="1"/>
      <c r="BA2333" s="1"/>
      <c r="BB2333" s="1"/>
    </row>
    <row r="2334" spans="1:54" x14ac:dyDescent="0.2">
      <c r="A2334" s="158">
        <f t="shared" si="1267"/>
        <v>43490</v>
      </c>
      <c r="B2334" s="2">
        <f t="shared" si="1251"/>
        <v>319943.94257360237</v>
      </c>
      <c r="C2334" s="2">
        <f t="shared" si="1268"/>
        <v>219326.65208579999</v>
      </c>
      <c r="D2334" s="2">
        <f>SUM(Y2334:Y$2535)</f>
        <v>12339.139412100001</v>
      </c>
      <c r="E2334" s="73">
        <f t="shared" si="1252"/>
        <v>206987.5126737</v>
      </c>
      <c r="F2334" s="88">
        <f t="shared" si="1247"/>
        <v>5092.97</v>
      </c>
      <c r="G2334" s="3">
        <f>IF(AND(N2334=1,N2333&gt;1),VLOOKUP(A2333,[1]Plan1!$BK$81:$BM$259,3),G2333)</f>
        <v>5100.6099999999997</v>
      </c>
      <c r="H2334" s="11">
        <f t="shared" si="1248"/>
        <v>43419</v>
      </c>
      <c r="I2334" s="11">
        <f t="shared" si="1249"/>
        <v>43449</v>
      </c>
      <c r="J2334" s="12">
        <f t="shared" si="1253"/>
        <v>1.5001070102511616E-3</v>
      </c>
      <c r="K2334" s="11">
        <f t="shared" si="1269"/>
        <v>43510</v>
      </c>
      <c r="L2334" s="11">
        <f t="shared" si="1254"/>
        <v>43510</v>
      </c>
      <c r="M2334" s="1">
        <f t="shared" si="1273"/>
        <v>23</v>
      </c>
      <c r="N2334" s="1">
        <f t="shared" si="1255"/>
        <v>9</v>
      </c>
      <c r="O2334" s="2">
        <f t="shared" si="1256"/>
        <v>1.00058673</v>
      </c>
      <c r="P2334" s="13">
        <f t="shared" si="1250"/>
        <v>0.99789954999999997</v>
      </c>
      <c r="Q2334" s="13">
        <f t="shared" si="1241"/>
        <v>1.4560906266648597</v>
      </c>
      <c r="R2334" s="2">
        <f t="shared" si="1246"/>
        <v>1.45694495</v>
      </c>
      <c r="S2334" s="2">
        <f t="shared" si="1270"/>
        <v>1.44698182</v>
      </c>
      <c r="T2334" s="2">
        <f t="shared" si="1257"/>
        <v>317361.67820960999</v>
      </c>
      <c r="U2334" s="2">
        <f t="shared" si="1258"/>
        <v>5515.3709916541884</v>
      </c>
      <c r="V2334" s="2">
        <f t="shared" si="1259"/>
        <v>94581.898629308213</v>
      </c>
      <c r="W2334" s="2">
        <f t="shared" si="1260"/>
        <v>319423.9217067624</v>
      </c>
      <c r="X2334" s="17">
        <f t="shared" si="1261"/>
        <v>0</v>
      </c>
      <c r="Y2334" s="2">
        <f t="shared" si="1262"/>
        <v>0</v>
      </c>
      <c r="Z2334" s="72">
        <f t="shared" si="1263"/>
        <v>0</v>
      </c>
      <c r="AA2334" s="2">
        <f t="shared" si="1244"/>
        <v>0</v>
      </c>
      <c r="AB2334" s="12">
        <f t="shared" si="1271"/>
        <v>4.6600000000000003E-2</v>
      </c>
      <c r="AC2334" s="17">
        <f t="shared" si="1264"/>
        <v>9</v>
      </c>
      <c r="AD2334" s="17">
        <v>252</v>
      </c>
      <c r="AE2334" s="13">
        <f t="shared" si="1242"/>
        <v>1.0016279960000001</v>
      </c>
      <c r="AF2334" s="2">
        <f t="shared" si="1245"/>
        <v>516.66354266999997</v>
      </c>
      <c r="AG2334" s="2">
        <f t="shared" si="1265"/>
        <v>520.02086684000005</v>
      </c>
      <c r="AH2334" s="3">
        <f t="shared" si="1266"/>
        <v>0</v>
      </c>
      <c r="AI2334" s="4" t="str">
        <f t="shared" si="1243"/>
        <v>A+J=</v>
      </c>
      <c r="AJ2334" s="11">
        <f t="shared" si="1272"/>
        <v>43510</v>
      </c>
      <c r="AK2334" s="11"/>
      <c r="AL2334" s="4"/>
      <c r="AM2334" s="1"/>
      <c r="AN2334" s="11"/>
      <c r="AO2334" s="1"/>
      <c r="AP2334" s="1"/>
      <c r="AQ2334" s="3"/>
      <c r="AR2334" s="3"/>
      <c r="AS2334" s="6"/>
      <c r="AT2334" s="1"/>
      <c r="AU2334" s="1"/>
      <c r="AV2334" s="1"/>
      <c r="AW2334" s="1"/>
      <c r="AX2334" s="1"/>
      <c r="AY2334" s="1"/>
      <c r="AZ2334" s="1"/>
      <c r="BA2334" s="1"/>
      <c r="BB2334" s="1"/>
    </row>
    <row r="2335" spans="1:54" x14ac:dyDescent="0.2">
      <c r="A2335" s="158">
        <f t="shared" si="1267"/>
        <v>43491</v>
      </c>
      <c r="B2335" s="2">
        <f t="shared" si="1251"/>
        <v>320021.46600548591</v>
      </c>
      <c r="C2335" s="2">
        <f t="shared" si="1268"/>
        <v>219326.65208579999</v>
      </c>
      <c r="D2335" s="2">
        <f>SUM(Y2335:Y$2535)</f>
        <v>12339.139412100001</v>
      </c>
      <c r="E2335" s="73">
        <f t="shared" si="1252"/>
        <v>206987.5126737</v>
      </c>
      <c r="F2335" s="88">
        <f t="shared" si="1247"/>
        <v>5092.97</v>
      </c>
      <c r="G2335" s="3">
        <f>IF(AND(N2335=1,N2334&gt;1),VLOOKUP(A2334,[1]Plan1!$BK$81:$BM$259,3),G2334)</f>
        <v>5100.6099999999997</v>
      </c>
      <c r="H2335" s="11">
        <f t="shared" si="1248"/>
        <v>43419</v>
      </c>
      <c r="I2335" s="11">
        <f t="shared" si="1249"/>
        <v>43449</v>
      </c>
      <c r="J2335" s="12">
        <f t="shared" si="1253"/>
        <v>1.5001070102511616E-3</v>
      </c>
      <c r="K2335" s="11">
        <f t="shared" si="1269"/>
        <v>43510</v>
      </c>
      <c r="L2335" s="11">
        <f t="shared" si="1254"/>
        <v>43510</v>
      </c>
      <c r="M2335" s="1">
        <f t="shared" si="1273"/>
        <v>23</v>
      </c>
      <c r="N2335" s="1">
        <f t="shared" si="1255"/>
        <v>10</v>
      </c>
      <c r="O2335" s="2">
        <f t="shared" si="1256"/>
        <v>1.00065194</v>
      </c>
      <c r="P2335" s="13">
        <f t="shared" si="1250"/>
        <v>0.99789954999999997</v>
      </c>
      <c r="Q2335" s="13">
        <f t="shared" ref="Q2335:Q2398" si="1274">IF(L2335&gt;L2334,Q2334*P2335,Q2334)</f>
        <v>1.4560906266648597</v>
      </c>
      <c r="R2335" s="2">
        <f t="shared" si="1246"/>
        <v>1.45703991</v>
      </c>
      <c r="S2335" s="2">
        <f t="shared" si="1270"/>
        <v>1.44698182</v>
      </c>
      <c r="T2335" s="2">
        <f t="shared" si="1257"/>
        <v>317361.67820960999</v>
      </c>
      <c r="U2335" s="2">
        <f t="shared" si="1258"/>
        <v>5515.3709916541884</v>
      </c>
      <c r="V2335" s="2">
        <f t="shared" si="1259"/>
        <v>94601.554163511697</v>
      </c>
      <c r="W2335" s="2">
        <f t="shared" si="1260"/>
        <v>319443.57724096591</v>
      </c>
      <c r="X2335" s="17">
        <f t="shared" si="1261"/>
        <v>0</v>
      </c>
      <c r="Y2335" s="2">
        <f t="shared" si="1262"/>
        <v>0</v>
      </c>
      <c r="Z2335" s="72">
        <f t="shared" si="1263"/>
        <v>0</v>
      </c>
      <c r="AA2335" s="2">
        <f t="shared" si="1244"/>
        <v>0</v>
      </c>
      <c r="AB2335" s="12">
        <f t="shared" si="1271"/>
        <v>4.6600000000000003E-2</v>
      </c>
      <c r="AC2335" s="17">
        <f t="shared" si="1264"/>
        <v>10</v>
      </c>
      <c r="AD2335" s="17">
        <v>252</v>
      </c>
      <c r="AE2335" s="13">
        <f t="shared" ref="AE2335:AE2398" si="1275">ROUND((1+AB2335)^TRUNC((AC2335/AD2335),9),9)</f>
        <v>1.0018090479999999</v>
      </c>
      <c r="AF2335" s="2">
        <f t="shared" si="1245"/>
        <v>574.12250924</v>
      </c>
      <c r="AG2335" s="2">
        <f t="shared" si="1265"/>
        <v>577.88876452</v>
      </c>
      <c r="AH2335" s="3">
        <f t="shared" si="1266"/>
        <v>0</v>
      </c>
      <c r="AI2335" s="4" t="str">
        <f t="shared" si="1243"/>
        <v>A+J=</v>
      </c>
      <c r="AJ2335" s="11">
        <f t="shared" si="1272"/>
        <v>43510</v>
      </c>
      <c r="AK2335" s="11"/>
      <c r="AL2335" s="4"/>
      <c r="AM2335" s="1"/>
      <c r="AN2335" s="11"/>
      <c r="AO2335" s="1"/>
      <c r="AP2335" s="1"/>
      <c r="AQ2335" s="3"/>
      <c r="AR2335" s="3"/>
      <c r="AS2335" s="6"/>
      <c r="AT2335" s="1"/>
      <c r="AU2335" s="1"/>
      <c r="AV2335" s="1"/>
      <c r="AW2335" s="1"/>
      <c r="AX2335" s="1"/>
      <c r="AY2335" s="1"/>
      <c r="AZ2335" s="1"/>
      <c r="BA2335" s="1"/>
      <c r="BB2335" s="1"/>
    </row>
    <row r="2336" spans="1:54" x14ac:dyDescent="0.2">
      <c r="A2336" s="158">
        <f t="shared" si="1267"/>
        <v>43492</v>
      </c>
      <c r="B2336" s="2">
        <f t="shared" si="1251"/>
        <v>320021.46600548591</v>
      </c>
      <c r="C2336" s="2">
        <f t="shared" si="1268"/>
        <v>219326.65208579999</v>
      </c>
      <c r="D2336" s="2">
        <f>SUM(Y2336:Y$2535)</f>
        <v>12339.139412100001</v>
      </c>
      <c r="E2336" s="73">
        <f t="shared" si="1252"/>
        <v>206987.5126737</v>
      </c>
      <c r="F2336" s="88">
        <f t="shared" si="1247"/>
        <v>5092.97</v>
      </c>
      <c r="G2336" s="3">
        <f>IF(AND(N2336=1,N2335&gt;1),VLOOKUP(A2335,[1]Plan1!$BK$81:$BM$259,3),G2335)</f>
        <v>5100.6099999999997</v>
      </c>
      <c r="H2336" s="11">
        <f t="shared" si="1248"/>
        <v>43419</v>
      </c>
      <c r="I2336" s="11">
        <f t="shared" si="1249"/>
        <v>43449</v>
      </c>
      <c r="J2336" s="12">
        <f t="shared" si="1253"/>
        <v>1.5001070102511616E-3</v>
      </c>
      <c r="K2336" s="11">
        <f t="shared" si="1269"/>
        <v>43510</v>
      </c>
      <c r="L2336" s="11">
        <f t="shared" si="1254"/>
        <v>43510</v>
      </c>
      <c r="M2336" s="1">
        <f t="shared" si="1273"/>
        <v>23</v>
      </c>
      <c r="N2336" s="1">
        <f t="shared" si="1255"/>
        <v>10</v>
      </c>
      <c r="O2336" s="2">
        <f t="shared" si="1256"/>
        <v>1.00065194</v>
      </c>
      <c r="P2336" s="13">
        <f t="shared" si="1250"/>
        <v>0.99789954999999997</v>
      </c>
      <c r="Q2336" s="13">
        <f t="shared" si="1274"/>
        <v>1.4560906266648597</v>
      </c>
      <c r="R2336" s="2">
        <f t="shared" si="1246"/>
        <v>1.45703991</v>
      </c>
      <c r="S2336" s="2">
        <f t="shared" si="1270"/>
        <v>1.44698182</v>
      </c>
      <c r="T2336" s="2">
        <f t="shared" si="1257"/>
        <v>317361.67820960999</v>
      </c>
      <c r="U2336" s="2">
        <f t="shared" si="1258"/>
        <v>5515.3709916541884</v>
      </c>
      <c r="V2336" s="2">
        <f t="shared" si="1259"/>
        <v>94601.554163511697</v>
      </c>
      <c r="W2336" s="2">
        <f t="shared" si="1260"/>
        <v>319443.57724096591</v>
      </c>
      <c r="X2336" s="17">
        <f t="shared" si="1261"/>
        <v>0</v>
      </c>
      <c r="Y2336" s="2">
        <f t="shared" si="1262"/>
        <v>0</v>
      </c>
      <c r="Z2336" s="72">
        <f t="shared" si="1263"/>
        <v>0</v>
      </c>
      <c r="AA2336" s="2">
        <f t="shared" si="1244"/>
        <v>0</v>
      </c>
      <c r="AB2336" s="12">
        <f t="shared" si="1271"/>
        <v>4.6600000000000003E-2</v>
      </c>
      <c r="AC2336" s="17">
        <f t="shared" si="1264"/>
        <v>10</v>
      </c>
      <c r="AD2336" s="17">
        <v>252</v>
      </c>
      <c r="AE2336" s="13">
        <f t="shared" si="1275"/>
        <v>1.0018090479999999</v>
      </c>
      <c r="AF2336" s="2">
        <f t="shared" si="1245"/>
        <v>574.12250924</v>
      </c>
      <c r="AG2336" s="2">
        <f t="shared" si="1265"/>
        <v>577.88876452</v>
      </c>
      <c r="AH2336" s="3">
        <f t="shared" si="1266"/>
        <v>0</v>
      </c>
      <c r="AI2336" s="4" t="str">
        <f t="shared" si="1243"/>
        <v>A+J=</v>
      </c>
      <c r="AJ2336" s="11">
        <f t="shared" si="1272"/>
        <v>43510</v>
      </c>
      <c r="AK2336" s="11"/>
      <c r="AL2336" s="4"/>
      <c r="AM2336" s="1"/>
      <c r="AN2336" s="11"/>
      <c r="AO2336" s="1"/>
      <c r="AP2336" s="1"/>
      <c r="AQ2336" s="3"/>
      <c r="AR2336" s="3"/>
      <c r="AS2336" s="6"/>
      <c r="AT2336" s="1"/>
      <c r="AU2336" s="1"/>
      <c r="AV2336" s="1"/>
      <c r="AW2336" s="1"/>
      <c r="AX2336" s="1"/>
      <c r="AY2336" s="1"/>
      <c r="AZ2336" s="1"/>
      <c r="BA2336" s="1"/>
      <c r="BB2336" s="1"/>
    </row>
    <row r="2337" spans="1:54" x14ac:dyDescent="0.2">
      <c r="A2337" s="158">
        <f t="shared" si="1267"/>
        <v>43493</v>
      </c>
      <c r="B2337" s="2">
        <f t="shared" si="1251"/>
        <v>320021.46600548591</v>
      </c>
      <c r="C2337" s="2">
        <f t="shared" si="1268"/>
        <v>219326.65208579999</v>
      </c>
      <c r="D2337" s="2">
        <f>SUM(Y2337:Y$2535)</f>
        <v>12339.139412100001</v>
      </c>
      <c r="E2337" s="73">
        <f t="shared" si="1252"/>
        <v>206987.5126737</v>
      </c>
      <c r="F2337" s="88">
        <f t="shared" si="1247"/>
        <v>5092.97</v>
      </c>
      <c r="G2337" s="3">
        <f>IF(AND(N2337=1,N2336&gt;1),VLOOKUP(A2336,[1]Plan1!$BK$81:$BM$259,3),G2336)</f>
        <v>5100.6099999999997</v>
      </c>
      <c r="H2337" s="11">
        <f t="shared" si="1248"/>
        <v>43419</v>
      </c>
      <c r="I2337" s="11">
        <f t="shared" si="1249"/>
        <v>43449</v>
      </c>
      <c r="J2337" s="12">
        <f t="shared" si="1253"/>
        <v>1.5001070102511616E-3</v>
      </c>
      <c r="K2337" s="11">
        <f t="shared" si="1269"/>
        <v>43510</v>
      </c>
      <c r="L2337" s="11">
        <f t="shared" si="1254"/>
        <v>43510</v>
      </c>
      <c r="M2337" s="1">
        <f t="shared" si="1273"/>
        <v>23</v>
      </c>
      <c r="N2337" s="1">
        <f t="shared" si="1255"/>
        <v>10</v>
      </c>
      <c r="O2337" s="2">
        <f t="shared" si="1256"/>
        <v>1.00065194</v>
      </c>
      <c r="P2337" s="13">
        <f t="shared" si="1250"/>
        <v>0.99789954999999997</v>
      </c>
      <c r="Q2337" s="13">
        <f t="shared" si="1274"/>
        <v>1.4560906266648597</v>
      </c>
      <c r="R2337" s="2">
        <f t="shared" si="1246"/>
        <v>1.45703991</v>
      </c>
      <c r="S2337" s="2">
        <f t="shared" si="1270"/>
        <v>1.44698182</v>
      </c>
      <c r="T2337" s="2">
        <f t="shared" si="1257"/>
        <v>317361.67820960999</v>
      </c>
      <c r="U2337" s="2">
        <f t="shared" si="1258"/>
        <v>5515.3709916541884</v>
      </c>
      <c r="V2337" s="2">
        <f t="shared" si="1259"/>
        <v>94601.554163511697</v>
      </c>
      <c r="W2337" s="2">
        <f t="shared" si="1260"/>
        <v>319443.57724096591</v>
      </c>
      <c r="X2337" s="17">
        <f t="shared" si="1261"/>
        <v>0</v>
      </c>
      <c r="Y2337" s="2">
        <f t="shared" si="1262"/>
        <v>0</v>
      </c>
      <c r="Z2337" s="72">
        <f t="shared" si="1263"/>
        <v>0</v>
      </c>
      <c r="AA2337" s="2">
        <f t="shared" si="1244"/>
        <v>0</v>
      </c>
      <c r="AB2337" s="12">
        <f t="shared" si="1271"/>
        <v>4.6600000000000003E-2</v>
      </c>
      <c r="AC2337" s="17">
        <f t="shared" si="1264"/>
        <v>10</v>
      </c>
      <c r="AD2337" s="17">
        <v>252</v>
      </c>
      <c r="AE2337" s="13">
        <f t="shared" si="1275"/>
        <v>1.0018090479999999</v>
      </c>
      <c r="AF2337" s="2">
        <f t="shared" si="1245"/>
        <v>574.12250924</v>
      </c>
      <c r="AG2337" s="2">
        <f t="shared" si="1265"/>
        <v>577.88876452</v>
      </c>
      <c r="AH2337" s="3">
        <f t="shared" si="1266"/>
        <v>0</v>
      </c>
      <c r="AI2337" s="4" t="str">
        <f t="shared" si="1243"/>
        <v>A+J=</v>
      </c>
      <c r="AJ2337" s="11">
        <f t="shared" si="1272"/>
        <v>43510</v>
      </c>
      <c r="AK2337" s="11"/>
      <c r="AL2337" s="4"/>
      <c r="AM2337" s="1"/>
      <c r="AN2337" s="11"/>
      <c r="AO2337" s="1"/>
      <c r="AP2337" s="1"/>
      <c r="AQ2337" s="3"/>
      <c r="AR2337" s="3"/>
      <c r="AS2337" s="6"/>
      <c r="AT2337" s="1"/>
      <c r="AU2337" s="1"/>
      <c r="AV2337" s="1"/>
      <c r="AW2337" s="1"/>
      <c r="AX2337" s="1"/>
      <c r="AY2337" s="1"/>
      <c r="AZ2337" s="1"/>
      <c r="BA2337" s="1"/>
      <c r="BB2337" s="1"/>
    </row>
    <row r="2338" spans="1:54" x14ac:dyDescent="0.2">
      <c r="A2338" s="158">
        <f t="shared" si="1267"/>
        <v>43494</v>
      </c>
      <c r="B2338" s="2">
        <f t="shared" si="1251"/>
        <v>320099.00677752937</v>
      </c>
      <c r="C2338" s="2">
        <f t="shared" si="1268"/>
        <v>219326.65208579999</v>
      </c>
      <c r="D2338" s="2">
        <f>SUM(Y2338:Y$2535)</f>
        <v>12339.139412100001</v>
      </c>
      <c r="E2338" s="73">
        <f t="shared" si="1252"/>
        <v>206987.5126737</v>
      </c>
      <c r="F2338" s="88">
        <f t="shared" si="1247"/>
        <v>5092.97</v>
      </c>
      <c r="G2338" s="3">
        <f>IF(AND(N2338=1,N2337&gt;1),VLOOKUP(A2337,[1]Plan1!$BK$81:$BM$259,3),G2337)</f>
        <v>5100.6099999999997</v>
      </c>
      <c r="H2338" s="11">
        <f t="shared" si="1248"/>
        <v>43419</v>
      </c>
      <c r="I2338" s="11">
        <f t="shared" si="1249"/>
        <v>43449</v>
      </c>
      <c r="J2338" s="12">
        <f t="shared" si="1253"/>
        <v>1.5001070102511616E-3</v>
      </c>
      <c r="K2338" s="11">
        <f t="shared" si="1269"/>
        <v>43510</v>
      </c>
      <c r="L2338" s="11">
        <f t="shared" si="1254"/>
        <v>43510</v>
      </c>
      <c r="M2338" s="1">
        <f t="shared" si="1273"/>
        <v>23</v>
      </c>
      <c r="N2338" s="1">
        <f t="shared" si="1255"/>
        <v>11</v>
      </c>
      <c r="O2338" s="2">
        <f t="shared" si="1256"/>
        <v>1.00071716</v>
      </c>
      <c r="P2338" s="13">
        <f t="shared" si="1250"/>
        <v>0.99789954999999997</v>
      </c>
      <c r="Q2338" s="13">
        <f t="shared" si="1274"/>
        <v>1.4560906266648597</v>
      </c>
      <c r="R2338" s="2">
        <f t="shared" si="1246"/>
        <v>1.45713487</v>
      </c>
      <c r="S2338" s="2">
        <f t="shared" si="1270"/>
        <v>1.44698182</v>
      </c>
      <c r="T2338" s="2">
        <f t="shared" si="1257"/>
        <v>317361.67820960999</v>
      </c>
      <c r="U2338" s="2">
        <f t="shared" si="1258"/>
        <v>5515.3709916541884</v>
      </c>
      <c r="V2338" s="2">
        <f t="shared" si="1259"/>
        <v>94621.209697715196</v>
      </c>
      <c r="W2338" s="2">
        <f t="shared" si="1260"/>
        <v>319463.23277516937</v>
      </c>
      <c r="X2338" s="17">
        <f t="shared" si="1261"/>
        <v>0</v>
      </c>
      <c r="Y2338" s="2">
        <f t="shared" si="1262"/>
        <v>0</v>
      </c>
      <c r="Z2338" s="72">
        <f t="shared" si="1263"/>
        <v>0</v>
      </c>
      <c r="AA2338" s="2">
        <f t="shared" si="1244"/>
        <v>0</v>
      </c>
      <c r="AB2338" s="12">
        <f t="shared" si="1271"/>
        <v>4.6600000000000003E-2</v>
      </c>
      <c r="AC2338" s="17">
        <f t="shared" si="1264"/>
        <v>11</v>
      </c>
      <c r="AD2338" s="17">
        <v>252</v>
      </c>
      <c r="AE2338" s="13">
        <f t="shared" si="1275"/>
        <v>1.001990132</v>
      </c>
      <c r="AF2338" s="2">
        <f t="shared" si="1245"/>
        <v>631.59163136999996</v>
      </c>
      <c r="AG2338" s="2">
        <f t="shared" si="1265"/>
        <v>635.77400236000005</v>
      </c>
      <c r="AH2338" s="3">
        <f t="shared" si="1266"/>
        <v>0</v>
      </c>
      <c r="AI2338" s="4" t="str">
        <f t="shared" ref="AI2338:AI2401" si="1276">AI2337</f>
        <v>A+J=</v>
      </c>
      <c r="AJ2338" s="11">
        <f t="shared" si="1272"/>
        <v>43510</v>
      </c>
      <c r="AK2338" s="11"/>
      <c r="AL2338" s="4"/>
      <c r="AM2338" s="1"/>
      <c r="AN2338" s="11"/>
      <c r="AO2338" s="1"/>
      <c r="AP2338" s="1"/>
      <c r="AQ2338" s="3"/>
      <c r="AR2338" s="3"/>
      <c r="AS2338" s="6"/>
      <c r="AT2338" s="1"/>
      <c r="AU2338" s="1"/>
      <c r="AV2338" s="1"/>
      <c r="AW2338" s="1"/>
      <c r="AX2338" s="1"/>
      <c r="AY2338" s="1"/>
      <c r="AZ2338" s="1"/>
      <c r="BA2338" s="1"/>
      <c r="BB2338" s="1"/>
    </row>
    <row r="2339" spans="1:54" x14ac:dyDescent="0.2">
      <c r="A2339" s="158">
        <f t="shared" si="1267"/>
        <v>43495</v>
      </c>
      <c r="B2339" s="2">
        <f t="shared" si="1251"/>
        <v>320176.56760497799</v>
      </c>
      <c r="C2339" s="2">
        <f t="shared" si="1268"/>
        <v>219326.65208579999</v>
      </c>
      <c r="D2339" s="2">
        <f>SUM(Y2339:Y$2535)</f>
        <v>12339.139412100001</v>
      </c>
      <c r="E2339" s="73">
        <f t="shared" si="1252"/>
        <v>206987.5126737</v>
      </c>
      <c r="F2339" s="88">
        <f t="shared" si="1247"/>
        <v>5092.97</v>
      </c>
      <c r="G2339" s="3">
        <f>IF(AND(N2339=1,N2338&gt;1),VLOOKUP(A2338,[1]Plan1!$BK$81:$BM$259,3),G2338)</f>
        <v>5100.6099999999997</v>
      </c>
      <c r="H2339" s="11">
        <f t="shared" si="1248"/>
        <v>43419</v>
      </c>
      <c r="I2339" s="11">
        <f t="shared" si="1249"/>
        <v>43449</v>
      </c>
      <c r="J2339" s="12">
        <f t="shared" si="1253"/>
        <v>1.5001070102511616E-3</v>
      </c>
      <c r="K2339" s="11">
        <f t="shared" si="1269"/>
        <v>43510</v>
      </c>
      <c r="L2339" s="11">
        <f t="shared" si="1254"/>
        <v>43510</v>
      </c>
      <c r="M2339" s="1">
        <f t="shared" si="1273"/>
        <v>23</v>
      </c>
      <c r="N2339" s="1">
        <f t="shared" si="1255"/>
        <v>12</v>
      </c>
      <c r="O2339" s="2">
        <f t="shared" si="1256"/>
        <v>1.00078238</v>
      </c>
      <c r="P2339" s="13">
        <f t="shared" si="1250"/>
        <v>0.99789954999999997</v>
      </c>
      <c r="Q2339" s="13">
        <f t="shared" si="1274"/>
        <v>1.4560906266648597</v>
      </c>
      <c r="R2339" s="2">
        <f t="shared" si="1246"/>
        <v>1.4572298400000001</v>
      </c>
      <c r="S2339" s="2">
        <f t="shared" si="1270"/>
        <v>1.44698182</v>
      </c>
      <c r="T2339" s="2">
        <f t="shared" si="1257"/>
        <v>317361.67820960999</v>
      </c>
      <c r="U2339" s="2">
        <f t="shared" si="1258"/>
        <v>5515.3709916541884</v>
      </c>
      <c r="V2339" s="2">
        <f t="shared" si="1259"/>
        <v>94640.867301793842</v>
      </c>
      <c r="W2339" s="2">
        <f t="shared" si="1260"/>
        <v>319482.89037924801</v>
      </c>
      <c r="X2339" s="17">
        <f t="shared" si="1261"/>
        <v>0</v>
      </c>
      <c r="Y2339" s="2">
        <f t="shared" si="1262"/>
        <v>0</v>
      </c>
      <c r="Z2339" s="72">
        <f t="shared" si="1263"/>
        <v>0</v>
      </c>
      <c r="AA2339" s="2">
        <f t="shared" si="1244"/>
        <v>0</v>
      </c>
      <c r="AB2339" s="12">
        <f t="shared" si="1271"/>
        <v>4.6600000000000003E-2</v>
      </c>
      <c r="AC2339" s="17">
        <f t="shared" si="1264"/>
        <v>12</v>
      </c>
      <c r="AD2339" s="17">
        <v>252</v>
      </c>
      <c r="AE2339" s="13">
        <f t="shared" si="1275"/>
        <v>1.00217125</v>
      </c>
      <c r="AF2339" s="2">
        <f t="shared" si="1245"/>
        <v>689.07154380999998</v>
      </c>
      <c r="AG2339" s="2">
        <f t="shared" si="1265"/>
        <v>693.67722573000003</v>
      </c>
      <c r="AH2339" s="3">
        <f t="shared" si="1266"/>
        <v>0</v>
      </c>
      <c r="AI2339" s="4" t="str">
        <f t="shared" si="1276"/>
        <v>A+J=</v>
      </c>
      <c r="AJ2339" s="11">
        <f t="shared" si="1272"/>
        <v>43510</v>
      </c>
      <c r="AK2339" s="11"/>
      <c r="AL2339" s="4"/>
      <c r="AM2339" s="1"/>
      <c r="AN2339" s="11"/>
      <c r="AO2339" s="1"/>
      <c r="AP2339" s="1"/>
      <c r="AQ2339" s="3"/>
      <c r="AR2339" s="3"/>
      <c r="AS2339" s="6"/>
      <c r="AT2339" s="1"/>
      <c r="AU2339" s="1"/>
      <c r="AV2339" s="1"/>
      <c r="AW2339" s="1"/>
      <c r="AX2339" s="1"/>
      <c r="AY2339" s="1"/>
      <c r="AZ2339" s="1"/>
      <c r="BA2339" s="1"/>
      <c r="BB2339" s="1"/>
    </row>
    <row r="2340" spans="1:54" x14ac:dyDescent="0.2">
      <c r="A2340" s="158">
        <f t="shared" si="1267"/>
        <v>43496</v>
      </c>
      <c r="B2340" s="2">
        <f t="shared" si="1251"/>
        <v>320254.14785194176</v>
      </c>
      <c r="C2340" s="2">
        <f t="shared" si="1268"/>
        <v>219326.65208579999</v>
      </c>
      <c r="D2340" s="2">
        <f>SUM(Y2340:Y$2535)</f>
        <v>12339.139412100001</v>
      </c>
      <c r="E2340" s="73">
        <f t="shared" si="1252"/>
        <v>206987.5126737</v>
      </c>
      <c r="F2340" s="88">
        <f t="shared" si="1247"/>
        <v>5092.97</v>
      </c>
      <c r="G2340" s="3">
        <f>IF(AND(N2340=1,N2339&gt;1),VLOOKUP(A2339,[1]Plan1!$BK$81:$BM$259,3),G2339)</f>
        <v>5100.6099999999997</v>
      </c>
      <c r="H2340" s="11">
        <f t="shared" si="1248"/>
        <v>43419</v>
      </c>
      <c r="I2340" s="11">
        <f t="shared" si="1249"/>
        <v>43449</v>
      </c>
      <c r="J2340" s="12">
        <f t="shared" si="1253"/>
        <v>1.5001070102511616E-3</v>
      </c>
      <c r="K2340" s="11">
        <f t="shared" si="1269"/>
        <v>43510</v>
      </c>
      <c r="L2340" s="11">
        <f t="shared" si="1254"/>
        <v>43510</v>
      </c>
      <c r="M2340" s="1">
        <f t="shared" si="1273"/>
        <v>23</v>
      </c>
      <c r="N2340" s="1">
        <f t="shared" si="1255"/>
        <v>13</v>
      </c>
      <c r="O2340" s="2">
        <f t="shared" si="1256"/>
        <v>1.0008476100000001</v>
      </c>
      <c r="P2340" s="13">
        <f t="shared" si="1250"/>
        <v>0.99789954999999997</v>
      </c>
      <c r="Q2340" s="13">
        <f t="shared" si="1274"/>
        <v>1.4560906266648597</v>
      </c>
      <c r="R2340" s="2">
        <f t="shared" si="1246"/>
        <v>1.45732482</v>
      </c>
      <c r="S2340" s="2">
        <f t="shared" si="1270"/>
        <v>1.44698182</v>
      </c>
      <c r="T2340" s="2">
        <f t="shared" si="1257"/>
        <v>317361.67820960999</v>
      </c>
      <c r="U2340" s="2">
        <f t="shared" si="1258"/>
        <v>5515.3709916541884</v>
      </c>
      <c r="V2340" s="2">
        <f t="shared" si="1259"/>
        <v>94660.526975747562</v>
      </c>
      <c r="W2340" s="2">
        <f t="shared" si="1260"/>
        <v>319502.55005320173</v>
      </c>
      <c r="X2340" s="17">
        <f t="shared" si="1261"/>
        <v>0</v>
      </c>
      <c r="Y2340" s="2">
        <f t="shared" si="1262"/>
        <v>0</v>
      </c>
      <c r="Z2340" s="72">
        <f t="shared" si="1263"/>
        <v>0</v>
      </c>
      <c r="AA2340" s="2">
        <f t="shared" si="1244"/>
        <v>0</v>
      </c>
      <c r="AB2340" s="12">
        <f t="shared" si="1271"/>
        <v>4.6600000000000003E-2</v>
      </c>
      <c r="AC2340" s="17">
        <f t="shared" si="1264"/>
        <v>13</v>
      </c>
      <c r="AD2340" s="17">
        <v>252</v>
      </c>
      <c r="AE2340" s="13">
        <f t="shared" si="1275"/>
        <v>1.0023523999999999</v>
      </c>
      <c r="AF2340" s="2">
        <f t="shared" si="1245"/>
        <v>746.56161182000005</v>
      </c>
      <c r="AG2340" s="2">
        <f t="shared" si="1265"/>
        <v>751.59779874000003</v>
      </c>
      <c r="AH2340" s="3">
        <f t="shared" si="1266"/>
        <v>0</v>
      </c>
      <c r="AI2340" s="4" t="str">
        <f t="shared" si="1276"/>
        <v>A+J=</v>
      </c>
      <c r="AJ2340" s="11">
        <f t="shared" si="1272"/>
        <v>43510</v>
      </c>
      <c r="AK2340" s="11"/>
      <c r="AL2340" s="4"/>
      <c r="AM2340" s="1"/>
      <c r="AN2340" s="11"/>
      <c r="AO2340" s="1"/>
      <c r="AP2340" s="1"/>
      <c r="AQ2340" s="3"/>
      <c r="AR2340" s="3"/>
      <c r="AS2340" s="6"/>
      <c r="AT2340" s="1"/>
      <c r="AU2340" s="1"/>
      <c r="AV2340" s="1"/>
      <c r="AW2340" s="1"/>
      <c r="AX2340" s="1"/>
      <c r="AY2340" s="1"/>
      <c r="AZ2340" s="1"/>
      <c r="BA2340" s="1"/>
      <c r="BB2340" s="1"/>
    </row>
    <row r="2341" spans="1:54" x14ac:dyDescent="0.2">
      <c r="A2341" s="158">
        <f t="shared" si="1267"/>
        <v>43497</v>
      </c>
      <c r="B2341" s="2">
        <f t="shared" si="1251"/>
        <v>320331.74576583551</v>
      </c>
      <c r="C2341" s="2">
        <f t="shared" si="1268"/>
        <v>219326.65208579999</v>
      </c>
      <c r="D2341" s="2">
        <f>SUM(Y2341:Y$2535)</f>
        <v>12339.139412100001</v>
      </c>
      <c r="E2341" s="73">
        <f t="shared" si="1252"/>
        <v>206987.5126737</v>
      </c>
      <c r="F2341" s="88">
        <f t="shared" si="1247"/>
        <v>5092.97</v>
      </c>
      <c r="G2341" s="3">
        <f>IF(AND(N2341=1,N2340&gt;1),VLOOKUP(A2340,[1]Plan1!$BK$81:$BM$259,3),G2340)</f>
        <v>5100.6099999999997</v>
      </c>
      <c r="H2341" s="11">
        <f t="shared" si="1248"/>
        <v>43419</v>
      </c>
      <c r="I2341" s="11">
        <f t="shared" si="1249"/>
        <v>43449</v>
      </c>
      <c r="J2341" s="12">
        <f t="shared" si="1253"/>
        <v>1.5001070102511616E-3</v>
      </c>
      <c r="K2341" s="11">
        <f t="shared" si="1269"/>
        <v>43510</v>
      </c>
      <c r="L2341" s="11">
        <f t="shared" si="1254"/>
        <v>43510</v>
      </c>
      <c r="M2341" s="1">
        <f t="shared" si="1273"/>
        <v>23</v>
      </c>
      <c r="N2341" s="1">
        <f t="shared" si="1255"/>
        <v>14</v>
      </c>
      <c r="O2341" s="2">
        <f t="shared" si="1256"/>
        <v>1.00091284</v>
      </c>
      <c r="P2341" s="13">
        <f t="shared" si="1250"/>
        <v>0.99789954999999997</v>
      </c>
      <c r="Q2341" s="13">
        <f t="shared" si="1274"/>
        <v>1.4560906266648597</v>
      </c>
      <c r="R2341" s="2">
        <f t="shared" si="1246"/>
        <v>1.4574198</v>
      </c>
      <c r="S2341" s="2">
        <f t="shared" si="1270"/>
        <v>1.44698182</v>
      </c>
      <c r="T2341" s="2">
        <f t="shared" si="1257"/>
        <v>317361.67820960999</v>
      </c>
      <c r="U2341" s="2">
        <f t="shared" si="1258"/>
        <v>5515.3709916541884</v>
      </c>
      <c r="V2341" s="2">
        <f t="shared" si="1259"/>
        <v>94680.186649701325</v>
      </c>
      <c r="W2341" s="2">
        <f t="shared" si="1260"/>
        <v>319522.20972715551</v>
      </c>
      <c r="X2341" s="17">
        <f t="shared" si="1261"/>
        <v>0</v>
      </c>
      <c r="Y2341" s="2">
        <f t="shared" si="1262"/>
        <v>0</v>
      </c>
      <c r="Z2341" s="72">
        <f t="shared" si="1263"/>
        <v>0</v>
      </c>
      <c r="AA2341" s="2">
        <f t="shared" si="1244"/>
        <v>0</v>
      </c>
      <c r="AB2341" s="12">
        <f t="shared" si="1271"/>
        <v>4.6600000000000003E-2</v>
      </c>
      <c r="AC2341" s="17">
        <f t="shared" si="1264"/>
        <v>14</v>
      </c>
      <c r="AD2341" s="17">
        <v>252</v>
      </c>
      <c r="AE2341" s="13">
        <f t="shared" si="1275"/>
        <v>1.002533583</v>
      </c>
      <c r="AF2341" s="2">
        <f t="shared" si="1245"/>
        <v>804.06215276</v>
      </c>
      <c r="AG2341" s="2">
        <f t="shared" si="1265"/>
        <v>809.53603868000005</v>
      </c>
      <c r="AH2341" s="3">
        <f t="shared" si="1266"/>
        <v>0</v>
      </c>
      <c r="AI2341" s="4" t="str">
        <f t="shared" si="1276"/>
        <v>A+J=</v>
      </c>
      <c r="AJ2341" s="11">
        <f t="shared" si="1272"/>
        <v>43510</v>
      </c>
      <c r="AK2341" s="11"/>
      <c r="AL2341" s="4"/>
      <c r="AM2341" s="1"/>
      <c r="AN2341" s="11"/>
      <c r="AO2341" s="1"/>
      <c r="AP2341" s="1"/>
      <c r="AQ2341" s="3"/>
      <c r="AR2341" s="3"/>
      <c r="AS2341" s="6"/>
      <c r="AT2341" s="1"/>
      <c r="AU2341" s="1"/>
      <c r="AV2341" s="1"/>
      <c r="AW2341" s="1"/>
      <c r="AX2341" s="1"/>
      <c r="AY2341" s="1"/>
      <c r="AZ2341" s="1"/>
      <c r="BA2341" s="1"/>
      <c r="BB2341" s="1"/>
    </row>
    <row r="2342" spans="1:54" x14ac:dyDescent="0.2">
      <c r="A2342" s="158">
        <f t="shared" si="1267"/>
        <v>43498</v>
      </c>
      <c r="B2342" s="2">
        <f t="shared" si="1251"/>
        <v>320409.36102906923</v>
      </c>
      <c r="C2342" s="2">
        <f t="shared" si="1268"/>
        <v>219326.65208579999</v>
      </c>
      <c r="D2342" s="2">
        <f>SUM(Y2342:Y$2535)</f>
        <v>12339.139412100001</v>
      </c>
      <c r="E2342" s="73">
        <f t="shared" si="1252"/>
        <v>206987.5126737</v>
      </c>
      <c r="F2342" s="88">
        <f t="shared" si="1247"/>
        <v>5092.97</v>
      </c>
      <c r="G2342" s="3">
        <f>IF(AND(N2342=1,N2341&gt;1),VLOOKUP(A2341,[1]Plan1!$BK$81:$BM$259,3),G2341)</f>
        <v>5100.6099999999997</v>
      </c>
      <c r="H2342" s="11">
        <f t="shared" si="1248"/>
        <v>43419</v>
      </c>
      <c r="I2342" s="11">
        <f t="shared" si="1249"/>
        <v>43449</v>
      </c>
      <c r="J2342" s="12">
        <f t="shared" si="1253"/>
        <v>1.5001070102511616E-3</v>
      </c>
      <c r="K2342" s="11">
        <f t="shared" si="1269"/>
        <v>43510</v>
      </c>
      <c r="L2342" s="11">
        <f t="shared" si="1254"/>
        <v>43510</v>
      </c>
      <c r="M2342" s="1">
        <f t="shared" si="1273"/>
        <v>23</v>
      </c>
      <c r="N2342" s="1">
        <f t="shared" si="1255"/>
        <v>15</v>
      </c>
      <c r="O2342" s="2">
        <f t="shared" si="1256"/>
        <v>1.0009780699999999</v>
      </c>
      <c r="P2342" s="13">
        <f t="shared" si="1250"/>
        <v>0.99789954999999997</v>
      </c>
      <c r="Q2342" s="13">
        <f t="shared" si="1274"/>
        <v>1.4560906266648597</v>
      </c>
      <c r="R2342" s="2">
        <f t="shared" si="1246"/>
        <v>1.4575147799999999</v>
      </c>
      <c r="S2342" s="2">
        <f t="shared" si="1270"/>
        <v>1.44698182</v>
      </c>
      <c r="T2342" s="2">
        <f t="shared" si="1257"/>
        <v>317361.67820960999</v>
      </c>
      <c r="U2342" s="2">
        <f t="shared" si="1258"/>
        <v>5515.3709916541884</v>
      </c>
      <c r="V2342" s="2">
        <f t="shared" si="1259"/>
        <v>94699.846323655045</v>
      </c>
      <c r="W2342" s="2">
        <f t="shared" si="1260"/>
        <v>319541.86940110923</v>
      </c>
      <c r="X2342" s="17">
        <f t="shared" si="1261"/>
        <v>0</v>
      </c>
      <c r="Y2342" s="2">
        <f t="shared" si="1262"/>
        <v>0</v>
      </c>
      <c r="Z2342" s="72">
        <f t="shared" si="1263"/>
        <v>0</v>
      </c>
      <c r="AA2342" s="2">
        <f t="shared" si="1244"/>
        <v>0</v>
      </c>
      <c r="AB2342" s="12">
        <f t="shared" si="1271"/>
        <v>4.6600000000000003E-2</v>
      </c>
      <c r="AC2342" s="17">
        <f t="shared" si="1264"/>
        <v>15</v>
      </c>
      <c r="AD2342" s="17">
        <v>252</v>
      </c>
      <c r="AE2342" s="13">
        <f t="shared" si="1275"/>
        <v>1.002714798</v>
      </c>
      <c r="AF2342" s="2">
        <f t="shared" si="1245"/>
        <v>861.57284928000001</v>
      </c>
      <c r="AG2342" s="2">
        <f t="shared" si="1265"/>
        <v>867.49162795999996</v>
      </c>
      <c r="AH2342" s="3">
        <f t="shared" si="1266"/>
        <v>0</v>
      </c>
      <c r="AI2342" s="4" t="str">
        <f t="shared" si="1276"/>
        <v>A+J=</v>
      </c>
      <c r="AJ2342" s="11">
        <f t="shared" si="1272"/>
        <v>43510</v>
      </c>
      <c r="AK2342" s="11"/>
      <c r="AL2342" s="4"/>
      <c r="AM2342" s="1"/>
      <c r="AN2342" s="11"/>
      <c r="AO2342" s="1"/>
      <c r="AP2342" s="1"/>
      <c r="AQ2342" s="3"/>
      <c r="AR2342" s="3"/>
      <c r="AS2342" s="6"/>
      <c r="AT2342" s="1"/>
      <c r="AU2342" s="1"/>
      <c r="AV2342" s="1"/>
      <c r="AW2342" s="1"/>
      <c r="AX2342" s="1"/>
      <c r="AY2342" s="1"/>
      <c r="AZ2342" s="1"/>
      <c r="BA2342" s="1"/>
      <c r="BB2342" s="1"/>
    </row>
    <row r="2343" spans="1:54" x14ac:dyDescent="0.2">
      <c r="A2343" s="158">
        <f t="shared" si="1267"/>
        <v>43499</v>
      </c>
      <c r="B2343" s="2">
        <f t="shared" si="1251"/>
        <v>320409.36102906923</v>
      </c>
      <c r="C2343" s="2">
        <f t="shared" si="1268"/>
        <v>219326.65208579999</v>
      </c>
      <c r="D2343" s="2">
        <f>SUM(Y2343:Y$2535)</f>
        <v>12339.139412100001</v>
      </c>
      <c r="E2343" s="73">
        <f t="shared" si="1252"/>
        <v>206987.5126737</v>
      </c>
      <c r="F2343" s="88">
        <f t="shared" si="1247"/>
        <v>5092.97</v>
      </c>
      <c r="G2343" s="3">
        <f>IF(AND(N2343=1,N2342&gt;1),VLOOKUP(A2342,[1]Plan1!$BK$81:$BM$259,3),G2342)</f>
        <v>5100.6099999999997</v>
      </c>
      <c r="H2343" s="11">
        <f t="shared" si="1248"/>
        <v>43419</v>
      </c>
      <c r="I2343" s="11">
        <f t="shared" si="1249"/>
        <v>43449</v>
      </c>
      <c r="J2343" s="12">
        <f t="shared" si="1253"/>
        <v>1.5001070102511616E-3</v>
      </c>
      <c r="K2343" s="11">
        <f t="shared" si="1269"/>
        <v>43510</v>
      </c>
      <c r="L2343" s="11">
        <f t="shared" si="1254"/>
        <v>43510</v>
      </c>
      <c r="M2343" s="1">
        <f t="shared" si="1273"/>
        <v>23</v>
      </c>
      <c r="N2343" s="1">
        <f t="shared" si="1255"/>
        <v>15</v>
      </c>
      <c r="O2343" s="2">
        <f t="shared" si="1256"/>
        <v>1.0009780699999999</v>
      </c>
      <c r="P2343" s="13">
        <f t="shared" si="1250"/>
        <v>0.99789954999999997</v>
      </c>
      <c r="Q2343" s="13">
        <f t="shared" si="1274"/>
        <v>1.4560906266648597</v>
      </c>
      <c r="R2343" s="2">
        <f t="shared" si="1246"/>
        <v>1.4575147799999999</v>
      </c>
      <c r="S2343" s="2">
        <f t="shared" si="1270"/>
        <v>1.44698182</v>
      </c>
      <c r="T2343" s="2">
        <f t="shared" si="1257"/>
        <v>317361.67820960999</v>
      </c>
      <c r="U2343" s="2">
        <f t="shared" si="1258"/>
        <v>5515.3709916541884</v>
      </c>
      <c r="V2343" s="2">
        <f t="shared" si="1259"/>
        <v>94699.846323655045</v>
      </c>
      <c r="W2343" s="2">
        <f t="shared" si="1260"/>
        <v>319541.86940110923</v>
      </c>
      <c r="X2343" s="17">
        <f t="shared" si="1261"/>
        <v>0</v>
      </c>
      <c r="Y2343" s="2">
        <f t="shared" si="1262"/>
        <v>0</v>
      </c>
      <c r="Z2343" s="72">
        <f t="shared" si="1263"/>
        <v>0</v>
      </c>
      <c r="AA2343" s="2">
        <f t="shared" si="1244"/>
        <v>0</v>
      </c>
      <c r="AB2343" s="12">
        <f t="shared" si="1271"/>
        <v>4.6600000000000003E-2</v>
      </c>
      <c r="AC2343" s="17">
        <f t="shared" si="1264"/>
        <v>15</v>
      </c>
      <c r="AD2343" s="17">
        <v>252</v>
      </c>
      <c r="AE2343" s="13">
        <f t="shared" si="1275"/>
        <v>1.002714798</v>
      </c>
      <c r="AF2343" s="2">
        <f t="shared" si="1245"/>
        <v>861.57284928000001</v>
      </c>
      <c r="AG2343" s="2">
        <f t="shared" si="1265"/>
        <v>867.49162795999996</v>
      </c>
      <c r="AH2343" s="3">
        <f t="shared" si="1266"/>
        <v>0</v>
      </c>
      <c r="AI2343" s="4" t="str">
        <f t="shared" si="1276"/>
        <v>A+J=</v>
      </c>
      <c r="AJ2343" s="11">
        <f t="shared" si="1272"/>
        <v>43510</v>
      </c>
      <c r="AK2343" s="11"/>
      <c r="AL2343" s="4"/>
      <c r="AM2343" s="1"/>
      <c r="AN2343" s="11"/>
      <c r="AO2343" s="1"/>
      <c r="AP2343" s="1"/>
      <c r="AQ2343" s="3"/>
      <c r="AR2343" s="3"/>
      <c r="AS2343" s="6"/>
      <c r="AT2343" s="1"/>
      <c r="AU2343" s="1"/>
      <c r="AV2343" s="1"/>
      <c r="AW2343" s="1"/>
      <c r="AX2343" s="1"/>
      <c r="AY2343" s="1"/>
      <c r="AZ2343" s="1"/>
      <c r="BA2343" s="1"/>
      <c r="BB2343" s="1"/>
    </row>
    <row r="2344" spans="1:54" x14ac:dyDescent="0.2">
      <c r="A2344" s="158">
        <f t="shared" si="1267"/>
        <v>43500</v>
      </c>
      <c r="B2344" s="2">
        <f t="shared" si="1251"/>
        <v>320409.36102906923</v>
      </c>
      <c r="C2344" s="2">
        <f t="shared" si="1268"/>
        <v>219326.65208579999</v>
      </c>
      <c r="D2344" s="2">
        <f>SUM(Y2344:Y$2535)</f>
        <v>12339.139412100001</v>
      </c>
      <c r="E2344" s="73">
        <f t="shared" si="1252"/>
        <v>206987.5126737</v>
      </c>
      <c r="F2344" s="88">
        <f t="shared" si="1247"/>
        <v>5092.97</v>
      </c>
      <c r="G2344" s="3">
        <f>IF(AND(N2344=1,N2343&gt;1),VLOOKUP(A2343,[1]Plan1!$BK$81:$BM$259,3),G2343)</f>
        <v>5100.6099999999997</v>
      </c>
      <c r="H2344" s="11">
        <f t="shared" si="1248"/>
        <v>43419</v>
      </c>
      <c r="I2344" s="11">
        <f t="shared" si="1249"/>
        <v>43449</v>
      </c>
      <c r="J2344" s="12">
        <f t="shared" si="1253"/>
        <v>1.5001070102511616E-3</v>
      </c>
      <c r="K2344" s="11">
        <f t="shared" si="1269"/>
        <v>43510</v>
      </c>
      <c r="L2344" s="11">
        <f t="shared" si="1254"/>
        <v>43510</v>
      </c>
      <c r="M2344" s="1">
        <f t="shared" si="1273"/>
        <v>23</v>
      </c>
      <c r="N2344" s="1">
        <f t="shared" si="1255"/>
        <v>15</v>
      </c>
      <c r="O2344" s="2">
        <f t="shared" si="1256"/>
        <v>1.0009780699999999</v>
      </c>
      <c r="P2344" s="13">
        <f t="shared" si="1250"/>
        <v>0.99789954999999997</v>
      </c>
      <c r="Q2344" s="13">
        <f t="shared" si="1274"/>
        <v>1.4560906266648597</v>
      </c>
      <c r="R2344" s="2">
        <f t="shared" si="1246"/>
        <v>1.4575147799999999</v>
      </c>
      <c r="S2344" s="2">
        <f t="shared" si="1270"/>
        <v>1.44698182</v>
      </c>
      <c r="T2344" s="2">
        <f t="shared" si="1257"/>
        <v>317361.67820960999</v>
      </c>
      <c r="U2344" s="2">
        <f t="shared" si="1258"/>
        <v>5515.3709916541884</v>
      </c>
      <c r="V2344" s="2">
        <f t="shared" si="1259"/>
        <v>94699.846323655045</v>
      </c>
      <c r="W2344" s="2">
        <f t="shared" si="1260"/>
        <v>319541.86940110923</v>
      </c>
      <c r="X2344" s="17">
        <f t="shared" si="1261"/>
        <v>0</v>
      </c>
      <c r="Y2344" s="2">
        <f t="shared" si="1262"/>
        <v>0</v>
      </c>
      <c r="Z2344" s="72">
        <f t="shared" si="1263"/>
        <v>0</v>
      </c>
      <c r="AA2344" s="2">
        <f t="shared" ref="AA2344:AA2389" si="1277">IF(Z2344&gt;0,TRUNC(Z2344*T2344,8),0)</f>
        <v>0</v>
      </c>
      <c r="AB2344" s="12">
        <f t="shared" si="1271"/>
        <v>4.6600000000000003E-2</v>
      </c>
      <c r="AC2344" s="17">
        <f t="shared" si="1264"/>
        <v>15</v>
      </c>
      <c r="AD2344" s="17">
        <v>252</v>
      </c>
      <c r="AE2344" s="13">
        <f t="shared" si="1275"/>
        <v>1.002714798</v>
      </c>
      <c r="AF2344" s="2">
        <f t="shared" ref="AF2344:AF2389" si="1278">TRUNC((T2344*(AE2344-1)),8)</f>
        <v>861.57284928000001</v>
      </c>
      <c r="AG2344" s="2">
        <f t="shared" si="1265"/>
        <v>867.49162795999996</v>
      </c>
      <c r="AH2344" s="3">
        <f t="shared" si="1266"/>
        <v>0</v>
      </c>
      <c r="AI2344" s="4" t="str">
        <f t="shared" si="1276"/>
        <v>A+J=</v>
      </c>
      <c r="AJ2344" s="11">
        <f t="shared" si="1272"/>
        <v>43510</v>
      </c>
      <c r="AK2344" s="11"/>
      <c r="AL2344" s="4"/>
      <c r="AM2344" s="1"/>
      <c r="AN2344" s="11"/>
      <c r="AO2344" s="1"/>
      <c r="AP2344" s="1"/>
      <c r="AQ2344" s="3"/>
      <c r="AR2344" s="3"/>
      <c r="AS2344" s="6"/>
      <c r="AT2344" s="1"/>
      <c r="AU2344" s="1"/>
      <c r="AV2344" s="1"/>
      <c r="AW2344" s="1"/>
      <c r="AX2344" s="1"/>
      <c r="AY2344" s="1"/>
      <c r="AZ2344" s="1"/>
      <c r="BA2344" s="1"/>
      <c r="BB2344" s="1"/>
    </row>
    <row r="2345" spans="1:54" x14ac:dyDescent="0.2">
      <c r="A2345" s="158">
        <f t="shared" si="1267"/>
        <v>43501</v>
      </c>
      <c r="B2345" s="2">
        <f t="shared" si="1251"/>
        <v>320486.99843439326</v>
      </c>
      <c r="C2345" s="2">
        <f t="shared" si="1268"/>
        <v>219326.65208579999</v>
      </c>
      <c r="D2345" s="2">
        <f>SUM(Y2345:Y$2535)</f>
        <v>12339.139412100001</v>
      </c>
      <c r="E2345" s="73">
        <f t="shared" si="1252"/>
        <v>206987.5126737</v>
      </c>
      <c r="F2345" s="88">
        <f t="shared" si="1247"/>
        <v>5092.97</v>
      </c>
      <c r="G2345" s="3">
        <f>IF(AND(N2345=1,N2344&gt;1),VLOOKUP(A2344,[1]Plan1!$BK$81:$BM$259,3),G2344)</f>
        <v>5100.6099999999997</v>
      </c>
      <c r="H2345" s="11">
        <f t="shared" si="1248"/>
        <v>43419</v>
      </c>
      <c r="I2345" s="11">
        <f t="shared" si="1249"/>
        <v>43449</v>
      </c>
      <c r="J2345" s="12">
        <f t="shared" si="1253"/>
        <v>1.5001070102511616E-3</v>
      </c>
      <c r="K2345" s="11">
        <f t="shared" si="1269"/>
        <v>43510</v>
      </c>
      <c r="L2345" s="11">
        <f t="shared" si="1254"/>
        <v>43510</v>
      </c>
      <c r="M2345" s="1">
        <f t="shared" si="1273"/>
        <v>23</v>
      </c>
      <c r="N2345" s="1">
        <f t="shared" si="1255"/>
        <v>16</v>
      </c>
      <c r="O2345" s="2">
        <f t="shared" si="1256"/>
        <v>1.00104331</v>
      </c>
      <c r="P2345" s="13">
        <f t="shared" si="1250"/>
        <v>0.99789954999999997</v>
      </c>
      <c r="Q2345" s="13">
        <f t="shared" si="1274"/>
        <v>1.4560906266648597</v>
      </c>
      <c r="R2345" s="2">
        <f t="shared" ref="R2345:R2408" si="1279">TRUNC(TRUNC((O2345*Q2345),15),8)</f>
        <v>1.4576097800000001</v>
      </c>
      <c r="S2345" s="2">
        <f t="shared" si="1270"/>
        <v>1.44698182</v>
      </c>
      <c r="T2345" s="2">
        <f t="shared" si="1257"/>
        <v>317361.67820960999</v>
      </c>
      <c r="U2345" s="2">
        <f t="shared" si="1258"/>
        <v>5515.3709916541884</v>
      </c>
      <c r="V2345" s="2">
        <f t="shared" si="1259"/>
        <v>94719.510137359088</v>
      </c>
      <c r="W2345" s="2">
        <f t="shared" si="1260"/>
        <v>319561.53321481327</v>
      </c>
      <c r="X2345" s="17">
        <f t="shared" si="1261"/>
        <v>0</v>
      </c>
      <c r="Y2345" s="2">
        <f t="shared" si="1262"/>
        <v>0</v>
      </c>
      <c r="Z2345" s="72">
        <f t="shared" si="1263"/>
        <v>0</v>
      </c>
      <c r="AA2345" s="2">
        <f t="shared" si="1277"/>
        <v>0</v>
      </c>
      <c r="AB2345" s="12">
        <f t="shared" si="1271"/>
        <v>4.6600000000000003E-2</v>
      </c>
      <c r="AC2345" s="17">
        <f t="shared" si="1264"/>
        <v>16</v>
      </c>
      <c r="AD2345" s="17">
        <v>252</v>
      </c>
      <c r="AE2345" s="13">
        <f t="shared" si="1275"/>
        <v>1.0028960469999999</v>
      </c>
      <c r="AF2345" s="2">
        <f t="shared" si="1278"/>
        <v>919.09433608999996</v>
      </c>
      <c r="AG2345" s="2">
        <f t="shared" si="1265"/>
        <v>925.46521958000005</v>
      </c>
      <c r="AH2345" s="3">
        <f t="shared" si="1266"/>
        <v>0</v>
      </c>
      <c r="AI2345" s="4" t="str">
        <f t="shared" si="1276"/>
        <v>A+J=</v>
      </c>
      <c r="AJ2345" s="11">
        <f t="shared" si="1272"/>
        <v>43510</v>
      </c>
      <c r="AK2345" s="11"/>
      <c r="AL2345" s="4"/>
      <c r="AM2345" s="1"/>
      <c r="AN2345" s="11"/>
      <c r="AO2345" s="1"/>
      <c r="AP2345" s="1"/>
      <c r="AQ2345" s="3"/>
      <c r="AR2345" s="3"/>
      <c r="AS2345" s="6"/>
      <c r="AT2345" s="1"/>
      <c r="AU2345" s="1"/>
      <c r="AV2345" s="1"/>
      <c r="AW2345" s="1"/>
      <c r="AX2345" s="1"/>
      <c r="AY2345" s="1"/>
      <c r="AZ2345" s="1"/>
      <c r="BA2345" s="1"/>
      <c r="BB2345" s="1"/>
    </row>
    <row r="2346" spans="1:54" x14ac:dyDescent="0.2">
      <c r="A2346" s="158">
        <f t="shared" si="1267"/>
        <v>43502</v>
      </c>
      <c r="B2346" s="2">
        <f t="shared" si="1251"/>
        <v>320564.65111815213</v>
      </c>
      <c r="C2346" s="2">
        <f t="shared" si="1268"/>
        <v>219326.65208579999</v>
      </c>
      <c r="D2346" s="2">
        <f>SUM(Y2346:Y$2535)</f>
        <v>12339.139412100001</v>
      </c>
      <c r="E2346" s="73">
        <f t="shared" si="1252"/>
        <v>206987.5126737</v>
      </c>
      <c r="F2346" s="88">
        <f t="shared" ref="F2346:F2409" si="1280">IF(G2346=G2345,F2345,G2345)</f>
        <v>5092.97</v>
      </c>
      <c r="G2346" s="3">
        <f>IF(AND(N2346=1,N2345&gt;1),VLOOKUP(A2345,[1]Plan1!$BK$81:$BM$259,3),G2345)</f>
        <v>5100.6099999999997</v>
      </c>
      <c r="H2346" s="11">
        <f t="shared" ref="H2346:H2409" si="1281">EDATE(I2346,-1)</f>
        <v>43419</v>
      </c>
      <c r="I2346" s="11">
        <f t="shared" ref="I2346:I2409" si="1282">IF(X2345&gt;0,EDATE(A2346,-1),+I2345)</f>
        <v>43449</v>
      </c>
      <c r="J2346" s="12">
        <f t="shared" si="1253"/>
        <v>1.5001070102511616E-3</v>
      </c>
      <c r="K2346" s="11">
        <f t="shared" si="1269"/>
        <v>43510</v>
      </c>
      <c r="L2346" s="11">
        <f t="shared" si="1254"/>
        <v>43510</v>
      </c>
      <c r="M2346" s="1">
        <f t="shared" si="1273"/>
        <v>23</v>
      </c>
      <c r="N2346" s="1">
        <f t="shared" si="1255"/>
        <v>17</v>
      </c>
      <c r="O2346" s="2">
        <f t="shared" si="1256"/>
        <v>1.0011085500000001</v>
      </c>
      <c r="P2346" s="13">
        <f t="shared" ref="P2346:P2409" si="1283">IF(L2346&gt;L2345,O2345,P2345)</f>
        <v>0.99789954999999997</v>
      </c>
      <c r="Q2346" s="13">
        <f t="shared" si="1274"/>
        <v>1.4560906266648597</v>
      </c>
      <c r="R2346" s="2">
        <f t="shared" si="1279"/>
        <v>1.4577047700000001</v>
      </c>
      <c r="S2346" s="2">
        <f t="shared" si="1270"/>
        <v>1.44698182</v>
      </c>
      <c r="T2346" s="2">
        <f t="shared" si="1257"/>
        <v>317361.67820960999</v>
      </c>
      <c r="U2346" s="2">
        <f t="shared" si="1258"/>
        <v>5515.3709916541884</v>
      </c>
      <c r="V2346" s="2">
        <f t="shared" si="1259"/>
        <v>94739.171881187955</v>
      </c>
      <c r="W2346" s="2">
        <f t="shared" si="1260"/>
        <v>319581.19495864213</v>
      </c>
      <c r="X2346" s="17">
        <f t="shared" si="1261"/>
        <v>0</v>
      </c>
      <c r="Y2346" s="2">
        <f t="shared" si="1262"/>
        <v>0</v>
      </c>
      <c r="Z2346" s="72">
        <f t="shared" si="1263"/>
        <v>0</v>
      </c>
      <c r="AA2346" s="2">
        <f t="shared" si="1277"/>
        <v>0</v>
      </c>
      <c r="AB2346" s="12">
        <f t="shared" si="1271"/>
        <v>4.6600000000000003E-2</v>
      </c>
      <c r="AC2346" s="17">
        <f t="shared" si="1264"/>
        <v>17</v>
      </c>
      <c r="AD2346" s="17">
        <v>252</v>
      </c>
      <c r="AE2346" s="13">
        <f t="shared" si="1275"/>
        <v>1.003077328</v>
      </c>
      <c r="AF2346" s="2">
        <f t="shared" si="1278"/>
        <v>976.62597847999996</v>
      </c>
      <c r="AG2346" s="2">
        <f t="shared" si="1265"/>
        <v>983.45615951000002</v>
      </c>
      <c r="AH2346" s="3">
        <f t="shared" si="1266"/>
        <v>0</v>
      </c>
      <c r="AI2346" s="4" t="str">
        <f t="shared" si="1276"/>
        <v>A+J=</v>
      </c>
      <c r="AJ2346" s="11">
        <f t="shared" si="1272"/>
        <v>43510</v>
      </c>
      <c r="AK2346" s="11"/>
      <c r="AL2346" s="4"/>
      <c r="AM2346" s="1"/>
      <c r="AN2346" s="11"/>
      <c r="AO2346" s="1"/>
      <c r="AP2346" s="1"/>
      <c r="AQ2346" s="3"/>
      <c r="AR2346" s="3"/>
      <c r="AS2346" s="6"/>
      <c r="AT2346" s="1"/>
      <c r="AU2346" s="1"/>
      <c r="AV2346" s="1"/>
      <c r="AW2346" s="1"/>
      <c r="AX2346" s="1"/>
      <c r="AY2346" s="1"/>
      <c r="AZ2346" s="1"/>
      <c r="BA2346" s="1"/>
      <c r="BB2346" s="1"/>
    </row>
    <row r="2347" spans="1:54" x14ac:dyDescent="0.2">
      <c r="A2347" s="158">
        <f t="shared" si="1267"/>
        <v>43503</v>
      </c>
      <c r="B2347" s="2">
        <f t="shared" si="1251"/>
        <v>320642.32563059125</v>
      </c>
      <c r="C2347" s="2">
        <f t="shared" si="1268"/>
        <v>219326.65208579999</v>
      </c>
      <c r="D2347" s="2">
        <f>SUM(Y2347:Y$2535)</f>
        <v>12339.139412100001</v>
      </c>
      <c r="E2347" s="73">
        <f t="shared" si="1252"/>
        <v>206987.5126737</v>
      </c>
      <c r="F2347" s="88">
        <f t="shared" si="1280"/>
        <v>5092.97</v>
      </c>
      <c r="G2347" s="3">
        <f>IF(AND(N2347=1,N2346&gt;1),VLOOKUP(A2346,[1]Plan1!$BK$81:$BM$259,3),G2346)</f>
        <v>5100.6099999999997</v>
      </c>
      <c r="H2347" s="11">
        <f t="shared" si="1281"/>
        <v>43419</v>
      </c>
      <c r="I2347" s="11">
        <f t="shared" si="1282"/>
        <v>43449</v>
      </c>
      <c r="J2347" s="12">
        <f t="shared" si="1253"/>
        <v>1.5001070102511616E-3</v>
      </c>
      <c r="K2347" s="11">
        <f t="shared" si="1269"/>
        <v>43510</v>
      </c>
      <c r="L2347" s="11">
        <f t="shared" si="1254"/>
        <v>43510</v>
      </c>
      <c r="M2347" s="1">
        <f t="shared" si="1273"/>
        <v>23</v>
      </c>
      <c r="N2347" s="1">
        <f t="shared" si="1255"/>
        <v>18</v>
      </c>
      <c r="O2347" s="2">
        <f t="shared" si="1256"/>
        <v>1.0011737999999999</v>
      </c>
      <c r="P2347" s="13">
        <f t="shared" si="1283"/>
        <v>0.99789954999999997</v>
      </c>
      <c r="Q2347" s="13">
        <f t="shared" si="1274"/>
        <v>1.4560906266648597</v>
      </c>
      <c r="R2347" s="2">
        <f t="shared" si="1279"/>
        <v>1.45779978</v>
      </c>
      <c r="S2347" s="2">
        <f t="shared" si="1270"/>
        <v>1.44698182</v>
      </c>
      <c r="T2347" s="2">
        <f t="shared" si="1257"/>
        <v>317361.67820960999</v>
      </c>
      <c r="U2347" s="2">
        <f t="shared" si="1258"/>
        <v>5515.3709916541884</v>
      </c>
      <c r="V2347" s="2">
        <f t="shared" si="1259"/>
        <v>94758.837764767071</v>
      </c>
      <c r="W2347" s="2">
        <f t="shared" si="1260"/>
        <v>319600.86084222124</v>
      </c>
      <c r="X2347" s="17">
        <f t="shared" si="1261"/>
        <v>0</v>
      </c>
      <c r="Y2347" s="2">
        <f t="shared" si="1262"/>
        <v>0</v>
      </c>
      <c r="Z2347" s="72">
        <f t="shared" si="1263"/>
        <v>0</v>
      </c>
      <c r="AA2347" s="2">
        <f t="shared" si="1277"/>
        <v>0</v>
      </c>
      <c r="AB2347" s="12">
        <f t="shared" si="1271"/>
        <v>4.6600000000000003E-2</v>
      </c>
      <c r="AC2347" s="17">
        <f t="shared" si="1264"/>
        <v>18</v>
      </c>
      <c r="AD2347" s="17">
        <v>252</v>
      </c>
      <c r="AE2347" s="13">
        <f t="shared" si="1275"/>
        <v>1.003258642</v>
      </c>
      <c r="AF2347" s="2">
        <f t="shared" si="1278"/>
        <v>1034.1680938</v>
      </c>
      <c r="AG2347" s="2">
        <f t="shared" si="1265"/>
        <v>1041.46478837</v>
      </c>
      <c r="AH2347" s="3">
        <f t="shared" si="1266"/>
        <v>0</v>
      </c>
      <c r="AI2347" s="4" t="str">
        <f t="shared" si="1276"/>
        <v>A+J=</v>
      </c>
      <c r="AJ2347" s="11">
        <f t="shared" si="1272"/>
        <v>43510</v>
      </c>
      <c r="AK2347" s="11"/>
      <c r="AL2347" s="4"/>
      <c r="AM2347" s="1"/>
      <c r="AN2347" s="11"/>
      <c r="AO2347" s="1"/>
      <c r="AP2347" s="1"/>
      <c r="AQ2347" s="3"/>
      <c r="AR2347" s="3"/>
      <c r="AS2347" s="6"/>
      <c r="AT2347" s="1"/>
      <c r="AU2347" s="1"/>
      <c r="AV2347" s="1"/>
      <c r="AW2347" s="1"/>
      <c r="AX2347" s="1"/>
      <c r="AY2347" s="1"/>
      <c r="AZ2347" s="1"/>
      <c r="BA2347" s="1"/>
      <c r="BB2347" s="1"/>
    </row>
    <row r="2348" spans="1:54" x14ac:dyDescent="0.2">
      <c r="A2348" s="158">
        <f t="shared" si="1267"/>
        <v>43504</v>
      </c>
      <c r="B2348" s="2">
        <f t="shared" si="1251"/>
        <v>320720.01750229043</v>
      </c>
      <c r="C2348" s="2">
        <f t="shared" si="1268"/>
        <v>219326.65208579999</v>
      </c>
      <c r="D2348" s="2">
        <f>SUM(Y2348:Y$2535)</f>
        <v>12339.139412100001</v>
      </c>
      <c r="E2348" s="73">
        <f t="shared" si="1252"/>
        <v>206987.5126737</v>
      </c>
      <c r="F2348" s="88">
        <f t="shared" si="1280"/>
        <v>5092.97</v>
      </c>
      <c r="G2348" s="3">
        <f>IF(AND(N2348=1,N2347&gt;1),VLOOKUP(A2347,[1]Plan1!$BK$81:$BM$259,3),G2347)</f>
        <v>5100.6099999999997</v>
      </c>
      <c r="H2348" s="11">
        <f t="shared" si="1281"/>
        <v>43419</v>
      </c>
      <c r="I2348" s="11">
        <f t="shared" si="1282"/>
        <v>43449</v>
      </c>
      <c r="J2348" s="12">
        <f t="shared" si="1253"/>
        <v>1.5001070102511616E-3</v>
      </c>
      <c r="K2348" s="11">
        <f t="shared" si="1269"/>
        <v>43510</v>
      </c>
      <c r="L2348" s="11">
        <f t="shared" si="1254"/>
        <v>43510</v>
      </c>
      <c r="M2348" s="1">
        <f t="shared" si="1273"/>
        <v>23</v>
      </c>
      <c r="N2348" s="1">
        <f t="shared" si="1255"/>
        <v>19</v>
      </c>
      <c r="O2348" s="2">
        <f t="shared" si="1256"/>
        <v>1.0012390499999999</v>
      </c>
      <c r="P2348" s="13">
        <f t="shared" si="1283"/>
        <v>0.99789954999999997</v>
      </c>
      <c r="Q2348" s="13">
        <f t="shared" si="1274"/>
        <v>1.4560906266648597</v>
      </c>
      <c r="R2348" s="2">
        <f t="shared" si="1279"/>
        <v>1.4578947900000001</v>
      </c>
      <c r="S2348" s="2">
        <f t="shared" si="1270"/>
        <v>1.44698182</v>
      </c>
      <c r="T2348" s="2">
        <f t="shared" si="1257"/>
        <v>317361.67820960999</v>
      </c>
      <c r="U2348" s="2">
        <f t="shared" si="1258"/>
        <v>5515.3709916541884</v>
      </c>
      <c r="V2348" s="2">
        <f t="shared" si="1259"/>
        <v>94778.503648346217</v>
      </c>
      <c r="W2348" s="2">
        <f t="shared" si="1260"/>
        <v>319620.52672580042</v>
      </c>
      <c r="X2348" s="17">
        <f t="shared" si="1261"/>
        <v>0</v>
      </c>
      <c r="Y2348" s="2">
        <f t="shared" si="1262"/>
        <v>0</v>
      </c>
      <c r="Z2348" s="72">
        <f t="shared" si="1263"/>
        <v>0</v>
      </c>
      <c r="AA2348" s="2">
        <f t="shared" si="1277"/>
        <v>0</v>
      </c>
      <c r="AB2348" s="12">
        <f t="shared" si="1271"/>
        <v>4.6600000000000003E-2</v>
      </c>
      <c r="AC2348" s="17">
        <f t="shared" si="1264"/>
        <v>19</v>
      </c>
      <c r="AD2348" s="17">
        <v>252</v>
      </c>
      <c r="AE2348" s="13">
        <f t="shared" si="1275"/>
        <v>1.003439988</v>
      </c>
      <c r="AF2348" s="2">
        <f t="shared" si="1278"/>
        <v>1091.7203646999999</v>
      </c>
      <c r="AG2348" s="2">
        <f t="shared" si="1265"/>
        <v>1099.4907764899999</v>
      </c>
      <c r="AH2348" s="3">
        <f t="shared" si="1266"/>
        <v>0</v>
      </c>
      <c r="AI2348" s="4" t="str">
        <f t="shared" si="1276"/>
        <v>A+J=</v>
      </c>
      <c r="AJ2348" s="11">
        <f t="shared" si="1272"/>
        <v>43510</v>
      </c>
      <c r="AK2348" s="11"/>
      <c r="AL2348" s="4"/>
      <c r="AM2348" s="1"/>
      <c r="AN2348" s="11"/>
      <c r="AO2348" s="1"/>
      <c r="AP2348" s="1"/>
      <c r="AQ2348" s="3"/>
      <c r="AR2348" s="3"/>
      <c r="AS2348" s="6"/>
      <c r="AT2348" s="1"/>
      <c r="AU2348" s="1"/>
      <c r="AV2348" s="1"/>
      <c r="AW2348" s="1"/>
      <c r="AX2348" s="1"/>
      <c r="AY2348" s="1"/>
      <c r="AZ2348" s="1"/>
      <c r="BA2348" s="1"/>
      <c r="BB2348" s="1"/>
    </row>
    <row r="2349" spans="1:54" x14ac:dyDescent="0.2">
      <c r="A2349" s="158">
        <f t="shared" si="1267"/>
        <v>43505</v>
      </c>
      <c r="B2349" s="2">
        <f t="shared" si="1251"/>
        <v>320797.73152914981</v>
      </c>
      <c r="C2349" s="2">
        <f t="shared" si="1268"/>
        <v>219326.65208579999</v>
      </c>
      <c r="D2349" s="2">
        <f>SUM(Y2349:Y$2535)</f>
        <v>12339.139412100001</v>
      </c>
      <c r="E2349" s="73">
        <f t="shared" si="1252"/>
        <v>206987.5126737</v>
      </c>
      <c r="F2349" s="88">
        <f t="shared" si="1280"/>
        <v>5092.97</v>
      </c>
      <c r="G2349" s="3">
        <f>IF(AND(N2349=1,N2348&gt;1),VLOOKUP(A2348,[1]Plan1!$BK$81:$BM$259,3),G2348)</f>
        <v>5100.6099999999997</v>
      </c>
      <c r="H2349" s="11">
        <f t="shared" si="1281"/>
        <v>43419</v>
      </c>
      <c r="I2349" s="11">
        <f t="shared" si="1282"/>
        <v>43449</v>
      </c>
      <c r="J2349" s="12">
        <f t="shared" si="1253"/>
        <v>1.5001070102511616E-3</v>
      </c>
      <c r="K2349" s="11">
        <f t="shared" si="1269"/>
        <v>43510</v>
      </c>
      <c r="L2349" s="11">
        <f t="shared" si="1254"/>
        <v>43510</v>
      </c>
      <c r="M2349" s="1">
        <f t="shared" si="1273"/>
        <v>23</v>
      </c>
      <c r="N2349" s="1">
        <f t="shared" si="1255"/>
        <v>20</v>
      </c>
      <c r="O2349" s="2">
        <f t="shared" si="1256"/>
        <v>1.0013043100000001</v>
      </c>
      <c r="P2349" s="13">
        <f t="shared" si="1283"/>
        <v>0.99789954999999997</v>
      </c>
      <c r="Q2349" s="13">
        <f t="shared" si="1274"/>
        <v>1.4560906266648597</v>
      </c>
      <c r="R2349" s="2">
        <f t="shared" si="1279"/>
        <v>1.4579898200000001</v>
      </c>
      <c r="S2349" s="2">
        <f t="shared" si="1270"/>
        <v>1.44698182</v>
      </c>
      <c r="T2349" s="2">
        <f t="shared" si="1257"/>
        <v>317361.67820960999</v>
      </c>
      <c r="U2349" s="2">
        <f t="shared" si="1258"/>
        <v>5515.3709916541884</v>
      </c>
      <c r="V2349" s="2">
        <f t="shared" si="1259"/>
        <v>94798.173671675599</v>
      </c>
      <c r="W2349" s="2">
        <f t="shared" si="1260"/>
        <v>319640.1967491298</v>
      </c>
      <c r="X2349" s="17">
        <f t="shared" si="1261"/>
        <v>0</v>
      </c>
      <c r="Y2349" s="2">
        <f t="shared" si="1262"/>
        <v>0</v>
      </c>
      <c r="Z2349" s="72">
        <f t="shared" si="1263"/>
        <v>0</v>
      </c>
      <c r="AA2349" s="2">
        <f t="shared" si="1277"/>
        <v>0</v>
      </c>
      <c r="AB2349" s="12">
        <f t="shared" si="1271"/>
        <v>4.6600000000000003E-2</v>
      </c>
      <c r="AC2349" s="17">
        <f t="shared" si="1264"/>
        <v>20</v>
      </c>
      <c r="AD2349" s="17">
        <v>252</v>
      </c>
      <c r="AE2349" s="13">
        <f t="shared" si="1275"/>
        <v>1.0036213679999999</v>
      </c>
      <c r="AF2349" s="2">
        <f t="shared" si="1278"/>
        <v>1149.28342589</v>
      </c>
      <c r="AG2349" s="2">
        <f t="shared" si="1265"/>
        <v>1157.53478002</v>
      </c>
      <c r="AH2349" s="3">
        <f t="shared" si="1266"/>
        <v>0</v>
      </c>
      <c r="AI2349" s="4" t="str">
        <f t="shared" si="1276"/>
        <v>A+J=</v>
      </c>
      <c r="AJ2349" s="11">
        <f t="shared" si="1272"/>
        <v>43510</v>
      </c>
      <c r="AK2349" s="11"/>
      <c r="AL2349" s="4"/>
      <c r="AM2349" s="1"/>
      <c r="AN2349" s="11"/>
      <c r="AO2349" s="1"/>
      <c r="AP2349" s="1"/>
      <c r="AQ2349" s="3"/>
      <c r="AR2349" s="3"/>
      <c r="AS2349" s="6"/>
      <c r="AT2349" s="1"/>
      <c r="AU2349" s="1"/>
      <c r="AV2349" s="1"/>
      <c r="AW2349" s="1"/>
      <c r="AX2349" s="1"/>
      <c r="AY2349" s="1"/>
      <c r="AZ2349" s="1"/>
      <c r="BA2349" s="1"/>
      <c r="BB2349" s="1"/>
    </row>
    <row r="2350" spans="1:54" x14ac:dyDescent="0.2">
      <c r="A2350" s="158">
        <f t="shared" si="1267"/>
        <v>43506</v>
      </c>
      <c r="B2350" s="2">
        <f t="shared" si="1251"/>
        <v>320797.73152914981</v>
      </c>
      <c r="C2350" s="2">
        <f t="shared" si="1268"/>
        <v>219326.65208579999</v>
      </c>
      <c r="D2350" s="2">
        <f>SUM(Y2350:Y$2535)</f>
        <v>12339.139412100001</v>
      </c>
      <c r="E2350" s="73">
        <f t="shared" si="1252"/>
        <v>206987.5126737</v>
      </c>
      <c r="F2350" s="88">
        <f t="shared" si="1280"/>
        <v>5092.97</v>
      </c>
      <c r="G2350" s="3">
        <f>IF(AND(N2350=1,N2349&gt;1),VLOOKUP(A2349,[1]Plan1!$BK$81:$BM$259,3),G2349)</f>
        <v>5100.6099999999997</v>
      </c>
      <c r="H2350" s="11">
        <f t="shared" si="1281"/>
        <v>43419</v>
      </c>
      <c r="I2350" s="11">
        <f t="shared" si="1282"/>
        <v>43449</v>
      </c>
      <c r="J2350" s="12">
        <f t="shared" si="1253"/>
        <v>1.5001070102511616E-3</v>
      </c>
      <c r="K2350" s="11">
        <f t="shared" si="1269"/>
        <v>43510</v>
      </c>
      <c r="L2350" s="11">
        <f t="shared" si="1254"/>
        <v>43510</v>
      </c>
      <c r="M2350" s="1">
        <f t="shared" si="1273"/>
        <v>23</v>
      </c>
      <c r="N2350" s="1">
        <f t="shared" si="1255"/>
        <v>20</v>
      </c>
      <c r="O2350" s="2">
        <f t="shared" si="1256"/>
        <v>1.0013043100000001</v>
      </c>
      <c r="P2350" s="13">
        <f t="shared" si="1283"/>
        <v>0.99789954999999997</v>
      </c>
      <c r="Q2350" s="13">
        <f t="shared" si="1274"/>
        <v>1.4560906266648597</v>
      </c>
      <c r="R2350" s="2">
        <f t="shared" si="1279"/>
        <v>1.4579898200000001</v>
      </c>
      <c r="S2350" s="2">
        <f t="shared" si="1270"/>
        <v>1.44698182</v>
      </c>
      <c r="T2350" s="2">
        <f t="shared" si="1257"/>
        <v>317361.67820960999</v>
      </c>
      <c r="U2350" s="2">
        <f t="shared" si="1258"/>
        <v>5515.3709916541884</v>
      </c>
      <c r="V2350" s="2">
        <f t="shared" si="1259"/>
        <v>94798.173671675599</v>
      </c>
      <c r="W2350" s="2">
        <f t="shared" si="1260"/>
        <v>319640.1967491298</v>
      </c>
      <c r="X2350" s="17">
        <f t="shared" si="1261"/>
        <v>0</v>
      </c>
      <c r="Y2350" s="2">
        <f t="shared" si="1262"/>
        <v>0</v>
      </c>
      <c r="Z2350" s="72">
        <f t="shared" si="1263"/>
        <v>0</v>
      </c>
      <c r="AA2350" s="2">
        <f t="shared" si="1277"/>
        <v>0</v>
      </c>
      <c r="AB2350" s="12">
        <f t="shared" si="1271"/>
        <v>4.6600000000000003E-2</v>
      </c>
      <c r="AC2350" s="17">
        <f t="shared" si="1264"/>
        <v>20</v>
      </c>
      <c r="AD2350" s="17">
        <v>252</v>
      </c>
      <c r="AE2350" s="13">
        <f t="shared" si="1275"/>
        <v>1.0036213679999999</v>
      </c>
      <c r="AF2350" s="2">
        <f t="shared" si="1278"/>
        <v>1149.28342589</v>
      </c>
      <c r="AG2350" s="2">
        <f t="shared" si="1265"/>
        <v>1157.53478002</v>
      </c>
      <c r="AH2350" s="3">
        <f t="shared" si="1266"/>
        <v>0</v>
      </c>
      <c r="AI2350" s="4" t="str">
        <f t="shared" si="1276"/>
        <v>A+J=</v>
      </c>
      <c r="AJ2350" s="11">
        <f t="shared" si="1272"/>
        <v>43510</v>
      </c>
      <c r="AK2350" s="11"/>
      <c r="AL2350" s="4"/>
      <c r="AM2350" s="1"/>
      <c r="AN2350" s="11"/>
      <c r="AO2350" s="1"/>
      <c r="AP2350" s="1"/>
      <c r="AQ2350" s="3"/>
      <c r="AR2350" s="3"/>
      <c r="AS2350" s="6"/>
      <c r="AT2350" s="1"/>
      <c r="AU2350" s="1"/>
      <c r="AV2350" s="1"/>
      <c r="AW2350" s="1"/>
      <c r="AX2350" s="1"/>
      <c r="AY2350" s="1"/>
      <c r="AZ2350" s="1"/>
      <c r="BA2350" s="1"/>
      <c r="BB2350" s="1"/>
    </row>
    <row r="2351" spans="1:54" x14ac:dyDescent="0.2">
      <c r="A2351" s="158">
        <f t="shared" si="1267"/>
        <v>43507</v>
      </c>
      <c r="B2351" s="2">
        <f t="shared" si="1251"/>
        <v>320797.73152914981</v>
      </c>
      <c r="C2351" s="2">
        <f t="shared" si="1268"/>
        <v>219326.65208579999</v>
      </c>
      <c r="D2351" s="2">
        <f>SUM(Y2351:Y$2535)</f>
        <v>12339.139412100001</v>
      </c>
      <c r="E2351" s="73">
        <f t="shared" si="1252"/>
        <v>206987.5126737</v>
      </c>
      <c r="F2351" s="88">
        <f t="shared" si="1280"/>
        <v>5092.97</v>
      </c>
      <c r="G2351" s="3">
        <f>IF(AND(N2351=1,N2350&gt;1),VLOOKUP(A2350,[1]Plan1!$BK$81:$BM$259,3),G2350)</f>
        <v>5100.6099999999997</v>
      </c>
      <c r="H2351" s="11">
        <f t="shared" si="1281"/>
        <v>43419</v>
      </c>
      <c r="I2351" s="11">
        <f t="shared" si="1282"/>
        <v>43449</v>
      </c>
      <c r="J2351" s="12">
        <f t="shared" si="1253"/>
        <v>1.5001070102511616E-3</v>
      </c>
      <c r="K2351" s="11">
        <f t="shared" si="1269"/>
        <v>43510</v>
      </c>
      <c r="L2351" s="11">
        <f t="shared" si="1254"/>
        <v>43510</v>
      </c>
      <c r="M2351" s="1">
        <f t="shared" si="1273"/>
        <v>23</v>
      </c>
      <c r="N2351" s="1">
        <f t="shared" si="1255"/>
        <v>20</v>
      </c>
      <c r="O2351" s="2">
        <f t="shared" si="1256"/>
        <v>1.0013043100000001</v>
      </c>
      <c r="P2351" s="13">
        <f t="shared" si="1283"/>
        <v>0.99789954999999997</v>
      </c>
      <c r="Q2351" s="13">
        <f t="shared" si="1274"/>
        <v>1.4560906266648597</v>
      </c>
      <c r="R2351" s="2">
        <f t="shared" si="1279"/>
        <v>1.4579898200000001</v>
      </c>
      <c r="S2351" s="2">
        <f t="shared" si="1270"/>
        <v>1.44698182</v>
      </c>
      <c r="T2351" s="2">
        <f t="shared" si="1257"/>
        <v>317361.67820960999</v>
      </c>
      <c r="U2351" s="2">
        <f t="shared" si="1258"/>
        <v>5515.3709916541884</v>
      </c>
      <c r="V2351" s="2">
        <f t="shared" si="1259"/>
        <v>94798.173671675599</v>
      </c>
      <c r="W2351" s="2">
        <f t="shared" si="1260"/>
        <v>319640.1967491298</v>
      </c>
      <c r="X2351" s="17">
        <f t="shared" si="1261"/>
        <v>0</v>
      </c>
      <c r="Y2351" s="2">
        <f t="shared" si="1262"/>
        <v>0</v>
      </c>
      <c r="Z2351" s="72">
        <f t="shared" si="1263"/>
        <v>0</v>
      </c>
      <c r="AA2351" s="2">
        <f t="shared" si="1277"/>
        <v>0</v>
      </c>
      <c r="AB2351" s="12">
        <f t="shared" si="1271"/>
        <v>4.6600000000000003E-2</v>
      </c>
      <c r="AC2351" s="17">
        <f t="shared" si="1264"/>
        <v>20</v>
      </c>
      <c r="AD2351" s="17">
        <v>252</v>
      </c>
      <c r="AE2351" s="13">
        <f t="shared" si="1275"/>
        <v>1.0036213679999999</v>
      </c>
      <c r="AF2351" s="2">
        <f t="shared" si="1278"/>
        <v>1149.28342589</v>
      </c>
      <c r="AG2351" s="2">
        <f t="shared" si="1265"/>
        <v>1157.53478002</v>
      </c>
      <c r="AH2351" s="3">
        <f t="shared" si="1266"/>
        <v>0</v>
      </c>
      <c r="AI2351" s="4" t="str">
        <f t="shared" si="1276"/>
        <v>A+J=</v>
      </c>
      <c r="AJ2351" s="11">
        <f t="shared" si="1272"/>
        <v>43510</v>
      </c>
      <c r="AK2351" s="11"/>
      <c r="AL2351" s="4"/>
      <c r="AM2351" s="1"/>
      <c r="AN2351" s="11"/>
      <c r="AO2351" s="1"/>
      <c r="AP2351" s="1"/>
      <c r="AQ2351" s="3"/>
      <c r="AR2351" s="3"/>
      <c r="AS2351" s="6"/>
      <c r="AT2351" s="1"/>
      <c r="AU2351" s="1"/>
      <c r="AV2351" s="1"/>
      <c r="AW2351" s="1"/>
      <c r="AX2351" s="1"/>
      <c r="AY2351" s="1"/>
      <c r="AZ2351" s="1"/>
      <c r="BA2351" s="1"/>
      <c r="BB2351" s="1"/>
    </row>
    <row r="2352" spans="1:54" x14ac:dyDescent="0.2">
      <c r="A2352" s="158">
        <f t="shared" si="1267"/>
        <v>43508</v>
      </c>
      <c r="B2352" s="2">
        <f t="shared" si="1251"/>
        <v>320875.46084287402</v>
      </c>
      <c r="C2352" s="2">
        <f t="shared" si="1268"/>
        <v>219326.65208579999</v>
      </c>
      <c r="D2352" s="2">
        <f>SUM(Y2352:Y$2535)</f>
        <v>12339.139412100001</v>
      </c>
      <c r="E2352" s="73">
        <f t="shared" si="1252"/>
        <v>206987.5126737</v>
      </c>
      <c r="F2352" s="88">
        <f t="shared" si="1280"/>
        <v>5092.97</v>
      </c>
      <c r="G2352" s="3">
        <f>IF(AND(N2352=1,N2351&gt;1),VLOOKUP(A2351,[1]Plan1!$BK$81:$BM$259,3),G2351)</f>
        <v>5100.6099999999997</v>
      </c>
      <c r="H2352" s="11">
        <f t="shared" si="1281"/>
        <v>43419</v>
      </c>
      <c r="I2352" s="11">
        <f t="shared" si="1282"/>
        <v>43449</v>
      </c>
      <c r="J2352" s="12">
        <f t="shared" si="1253"/>
        <v>1.5001070102511616E-3</v>
      </c>
      <c r="K2352" s="11">
        <f t="shared" si="1269"/>
        <v>43510</v>
      </c>
      <c r="L2352" s="11">
        <f t="shared" si="1254"/>
        <v>43510</v>
      </c>
      <c r="M2352" s="1">
        <f t="shared" si="1273"/>
        <v>23</v>
      </c>
      <c r="N2352" s="1">
        <f t="shared" si="1255"/>
        <v>21</v>
      </c>
      <c r="O2352" s="2">
        <f t="shared" si="1256"/>
        <v>1.00136957</v>
      </c>
      <c r="P2352" s="13">
        <f t="shared" si="1283"/>
        <v>0.99789954999999997</v>
      </c>
      <c r="Q2352" s="13">
        <f t="shared" si="1274"/>
        <v>1.4560906266648597</v>
      </c>
      <c r="R2352" s="2">
        <f t="shared" si="1279"/>
        <v>1.4580848399999999</v>
      </c>
      <c r="S2352" s="2">
        <f t="shared" si="1270"/>
        <v>1.44698182</v>
      </c>
      <c r="T2352" s="2">
        <f t="shared" si="1257"/>
        <v>317361.67820960999</v>
      </c>
      <c r="U2352" s="2">
        <f t="shared" si="1258"/>
        <v>5515.3709916541884</v>
      </c>
      <c r="V2352" s="2">
        <f t="shared" si="1259"/>
        <v>94817.841625129819</v>
      </c>
      <c r="W2352" s="2">
        <f t="shared" si="1260"/>
        <v>319659.86470258399</v>
      </c>
      <c r="X2352" s="17">
        <f t="shared" si="1261"/>
        <v>0</v>
      </c>
      <c r="Y2352" s="2">
        <f t="shared" si="1262"/>
        <v>0</v>
      </c>
      <c r="Z2352" s="72">
        <f t="shared" si="1263"/>
        <v>0</v>
      </c>
      <c r="AA2352" s="2">
        <f t="shared" si="1277"/>
        <v>0</v>
      </c>
      <c r="AB2352" s="12">
        <f t="shared" si="1271"/>
        <v>4.6600000000000003E-2</v>
      </c>
      <c r="AC2352" s="17">
        <f t="shared" si="1264"/>
        <v>21</v>
      </c>
      <c r="AD2352" s="17">
        <v>252</v>
      </c>
      <c r="AE2352" s="13">
        <f t="shared" si="1275"/>
        <v>1.00380278</v>
      </c>
      <c r="AF2352" s="2">
        <f t="shared" si="1278"/>
        <v>1206.85664266</v>
      </c>
      <c r="AG2352" s="2">
        <f t="shared" si="1265"/>
        <v>1215.59614029</v>
      </c>
      <c r="AH2352" s="3">
        <f t="shared" si="1266"/>
        <v>0</v>
      </c>
      <c r="AI2352" s="4" t="str">
        <f t="shared" si="1276"/>
        <v>A+J=</v>
      </c>
      <c r="AJ2352" s="11">
        <f t="shared" si="1272"/>
        <v>43510</v>
      </c>
      <c r="AK2352" s="11"/>
      <c r="AL2352" s="4"/>
      <c r="AM2352" s="1"/>
      <c r="AN2352" s="11"/>
      <c r="AO2352" s="1"/>
      <c r="AP2352" s="1"/>
      <c r="AQ2352" s="3"/>
      <c r="AR2352" s="3"/>
      <c r="AS2352" s="6"/>
      <c r="AT2352" s="1"/>
      <c r="AU2352" s="1"/>
      <c r="AV2352" s="1"/>
      <c r="AW2352" s="1"/>
      <c r="AX2352" s="1"/>
      <c r="AY2352" s="1"/>
      <c r="AZ2352" s="1"/>
      <c r="BA2352" s="1"/>
      <c r="BB2352" s="1"/>
    </row>
    <row r="2353" spans="1:54" x14ac:dyDescent="0.2">
      <c r="A2353" s="158">
        <f t="shared" si="1267"/>
        <v>43509</v>
      </c>
      <c r="B2353" s="2">
        <f t="shared" si="1251"/>
        <v>320953.20784202829</v>
      </c>
      <c r="C2353" s="2">
        <f t="shared" si="1268"/>
        <v>219326.65208579999</v>
      </c>
      <c r="D2353" s="2">
        <f>SUM(Y2353:Y$2535)</f>
        <v>12339.139412100001</v>
      </c>
      <c r="E2353" s="73">
        <f t="shared" si="1252"/>
        <v>206987.5126737</v>
      </c>
      <c r="F2353" s="88">
        <f t="shared" si="1280"/>
        <v>5092.97</v>
      </c>
      <c r="G2353" s="3">
        <f>IF(AND(N2353=1,N2352&gt;1),VLOOKUP(A2352,[1]Plan1!$BK$81:$BM$259,3),G2352)</f>
        <v>5100.6099999999997</v>
      </c>
      <c r="H2353" s="11">
        <f t="shared" si="1281"/>
        <v>43419</v>
      </c>
      <c r="I2353" s="11">
        <f t="shared" si="1282"/>
        <v>43449</v>
      </c>
      <c r="J2353" s="12">
        <f t="shared" si="1253"/>
        <v>1.5001070102511616E-3</v>
      </c>
      <c r="K2353" s="11">
        <f t="shared" si="1269"/>
        <v>43510</v>
      </c>
      <c r="L2353" s="11">
        <f t="shared" si="1254"/>
        <v>43510</v>
      </c>
      <c r="M2353" s="1">
        <f t="shared" si="1273"/>
        <v>23</v>
      </c>
      <c r="N2353" s="1">
        <f t="shared" si="1255"/>
        <v>22</v>
      </c>
      <c r="O2353" s="2">
        <f t="shared" si="1256"/>
        <v>1.00143483</v>
      </c>
      <c r="P2353" s="13">
        <f t="shared" si="1283"/>
        <v>0.99789954999999997</v>
      </c>
      <c r="Q2353" s="13">
        <f t="shared" si="1274"/>
        <v>1.4560906266648597</v>
      </c>
      <c r="R2353" s="2">
        <f t="shared" si="1279"/>
        <v>1.45817986</v>
      </c>
      <c r="S2353" s="2">
        <f t="shared" si="1270"/>
        <v>1.44698182</v>
      </c>
      <c r="T2353" s="2">
        <f t="shared" si="1257"/>
        <v>317361.67820960999</v>
      </c>
      <c r="U2353" s="2">
        <f t="shared" si="1258"/>
        <v>5515.3709916541884</v>
      </c>
      <c r="V2353" s="2">
        <f t="shared" si="1259"/>
        <v>94837.509578584082</v>
      </c>
      <c r="W2353" s="2">
        <f t="shared" si="1260"/>
        <v>319679.5326560383</v>
      </c>
      <c r="X2353" s="17">
        <f t="shared" si="1261"/>
        <v>0</v>
      </c>
      <c r="Y2353" s="2">
        <f t="shared" si="1262"/>
        <v>0</v>
      </c>
      <c r="Z2353" s="72">
        <f t="shared" si="1263"/>
        <v>0</v>
      </c>
      <c r="AA2353" s="2">
        <f t="shared" si="1277"/>
        <v>0</v>
      </c>
      <c r="AB2353" s="12">
        <f t="shared" si="1271"/>
        <v>4.6600000000000003E-2</v>
      </c>
      <c r="AC2353" s="17">
        <f t="shared" si="1264"/>
        <v>22</v>
      </c>
      <c r="AD2353" s="17">
        <v>252</v>
      </c>
      <c r="AE2353" s="13">
        <f t="shared" si="1275"/>
        <v>1.003984225</v>
      </c>
      <c r="AF2353" s="2">
        <f t="shared" si="1278"/>
        <v>1264.44033236</v>
      </c>
      <c r="AG2353" s="2">
        <f t="shared" si="1265"/>
        <v>1273.67518599</v>
      </c>
      <c r="AH2353" s="3">
        <f t="shared" si="1266"/>
        <v>0</v>
      </c>
      <c r="AI2353" s="4" t="str">
        <f t="shared" si="1276"/>
        <v>A+J=</v>
      </c>
      <c r="AJ2353" s="11">
        <f t="shared" si="1272"/>
        <v>43510</v>
      </c>
      <c r="AK2353" s="11"/>
      <c r="AL2353" s="4"/>
      <c r="AM2353" s="1"/>
      <c r="AN2353" s="11"/>
      <c r="AO2353" s="1"/>
      <c r="AP2353" s="1"/>
      <c r="AQ2353" s="3"/>
      <c r="AR2353" s="3"/>
      <c r="AS2353" s="6"/>
      <c r="AT2353" s="1"/>
      <c r="AU2353" s="1"/>
      <c r="AV2353" s="1"/>
      <c r="AW2353" s="1"/>
      <c r="AX2353" s="1"/>
      <c r="AY2353" s="1"/>
      <c r="AZ2353" s="1"/>
      <c r="BA2353" s="1"/>
      <c r="BB2353" s="1"/>
    </row>
    <row r="2354" spans="1:54" x14ac:dyDescent="0.2">
      <c r="A2354" s="158">
        <f t="shared" si="1267"/>
        <v>43510</v>
      </c>
      <c r="B2354" s="2">
        <f t="shared" si="1251"/>
        <v>321030.97668556275</v>
      </c>
      <c r="C2354" s="2">
        <f t="shared" si="1268"/>
        <v>219326.65208579999</v>
      </c>
      <c r="D2354" s="2">
        <f>SUM(Y2354:Y$2535)</f>
        <v>12339.139412100001</v>
      </c>
      <c r="E2354" s="73">
        <f t="shared" si="1252"/>
        <v>206987.5126737</v>
      </c>
      <c r="F2354" s="88">
        <f t="shared" si="1280"/>
        <v>5092.97</v>
      </c>
      <c r="G2354" s="3">
        <f>IF(AND(N2354=1,N2353&gt;1),VLOOKUP(A2353,[1]Plan1!$BK$81:$BM$259,3),G2353)</f>
        <v>5100.6099999999997</v>
      </c>
      <c r="H2354" s="11">
        <f t="shared" si="1281"/>
        <v>43419</v>
      </c>
      <c r="I2354" s="11">
        <f t="shared" si="1282"/>
        <v>43449</v>
      </c>
      <c r="J2354" s="12">
        <f t="shared" si="1253"/>
        <v>1.5001070102511616E-3</v>
      </c>
      <c r="K2354" s="11">
        <f t="shared" si="1269"/>
        <v>43538</v>
      </c>
      <c r="L2354" s="11">
        <f t="shared" si="1254"/>
        <v>43510</v>
      </c>
      <c r="M2354" s="1">
        <f t="shared" si="1273"/>
        <v>23</v>
      </c>
      <c r="N2354" s="1">
        <f t="shared" si="1255"/>
        <v>23</v>
      </c>
      <c r="O2354" s="2">
        <f t="shared" si="1256"/>
        <v>1.0015000999999999</v>
      </c>
      <c r="P2354" s="13">
        <f t="shared" si="1283"/>
        <v>0.99789954999999997</v>
      </c>
      <c r="Q2354" s="13">
        <f t="shared" si="1274"/>
        <v>1.4560906266648597</v>
      </c>
      <c r="R2354" s="2">
        <f t="shared" si="1279"/>
        <v>1.4582748999999999</v>
      </c>
      <c r="S2354" s="2">
        <f t="shared" si="1270"/>
        <v>1.44698182</v>
      </c>
      <c r="T2354" s="2">
        <f t="shared" si="1257"/>
        <v>317361.67820960999</v>
      </c>
      <c r="U2354" s="2">
        <f t="shared" si="1258"/>
        <v>5515.3709916541884</v>
      </c>
      <c r="V2354" s="2">
        <f t="shared" si="1259"/>
        <v>94857.181671788581</v>
      </c>
      <c r="W2354" s="2">
        <f t="shared" si="1260"/>
        <v>319699.20474924275</v>
      </c>
      <c r="X2354" s="17">
        <f t="shared" si="1261"/>
        <v>77</v>
      </c>
      <c r="Y2354" s="2">
        <f t="shared" si="1262"/>
        <v>1662.9960875700001</v>
      </c>
      <c r="Z2354" s="72">
        <f t="shared" si="1263"/>
        <v>7.5822800000000003E-3</v>
      </c>
      <c r="AA2354" s="2">
        <f t="shared" si="1277"/>
        <v>2406.3251054500001</v>
      </c>
      <c r="AB2354" s="12">
        <f t="shared" si="1271"/>
        <v>4.6600000000000003E-2</v>
      </c>
      <c r="AC2354" s="17">
        <f t="shared" si="1264"/>
        <v>23</v>
      </c>
      <c r="AD2354" s="17">
        <v>252</v>
      </c>
      <c r="AE2354" s="13">
        <f t="shared" si="1275"/>
        <v>1.004165703</v>
      </c>
      <c r="AF2354" s="2">
        <f t="shared" si="1278"/>
        <v>1322.0344950000001</v>
      </c>
      <c r="AG2354" s="2">
        <f t="shared" si="1265"/>
        <v>1331.7719363199999</v>
      </c>
      <c r="AH2354" s="3">
        <f t="shared" si="1266"/>
        <v>3728.3596004500005</v>
      </c>
      <c r="AI2354" s="4" t="str">
        <f t="shared" si="1276"/>
        <v>A+J=</v>
      </c>
      <c r="AJ2354" s="11">
        <f t="shared" si="1272"/>
        <v>43510</v>
      </c>
      <c r="AK2354" s="11"/>
      <c r="AL2354" s="4"/>
      <c r="AM2354" s="1"/>
      <c r="AN2354" s="11"/>
      <c r="AO2354" s="1"/>
      <c r="AP2354" s="1"/>
      <c r="AQ2354" s="3"/>
      <c r="AR2354" s="3"/>
      <c r="AS2354" s="6"/>
      <c r="AT2354" s="1"/>
      <c r="AU2354" s="1"/>
      <c r="AV2354" s="1"/>
      <c r="AW2354" s="1"/>
      <c r="AX2354" s="1"/>
      <c r="AY2354" s="1"/>
      <c r="AZ2354" s="1"/>
      <c r="BA2354" s="1"/>
      <c r="BB2354" s="1"/>
    </row>
    <row r="2355" spans="1:54" x14ac:dyDescent="0.2">
      <c r="A2355" s="158">
        <f t="shared" si="1267"/>
        <v>43511</v>
      </c>
      <c r="B2355" s="2">
        <f t="shared" si="1251"/>
        <v>317403.81506181811</v>
      </c>
      <c r="C2355" s="2">
        <f t="shared" si="1268"/>
        <v>217663.65599823001</v>
      </c>
      <c r="D2355" s="2">
        <f>SUM(Y2355:Y$2535)</f>
        <v>10676.14332453</v>
      </c>
      <c r="E2355" s="73">
        <f t="shared" si="1252"/>
        <v>206987.5126737</v>
      </c>
      <c r="F2355" s="88">
        <f t="shared" si="1280"/>
        <v>5100.6099999999997</v>
      </c>
      <c r="G2355" s="3">
        <f>IF(AND(N2355=1,N2354&gt;1),VLOOKUP(A2354,[1]Plan1!$BK$81:$BM$259,3),G2354)</f>
        <v>5116.93</v>
      </c>
      <c r="H2355" s="11">
        <f t="shared" si="1281"/>
        <v>43449</v>
      </c>
      <c r="I2355" s="11">
        <f t="shared" si="1282"/>
        <v>43480</v>
      </c>
      <c r="J2355" s="12">
        <f t="shared" si="1253"/>
        <v>3.199617300675861E-3</v>
      </c>
      <c r="K2355" s="11">
        <f t="shared" si="1269"/>
        <v>43538</v>
      </c>
      <c r="L2355" s="11">
        <f t="shared" si="1254"/>
        <v>43538</v>
      </c>
      <c r="M2355" s="1">
        <f t="shared" si="1273"/>
        <v>18</v>
      </c>
      <c r="N2355" s="1">
        <f t="shared" si="1255"/>
        <v>1</v>
      </c>
      <c r="O2355" s="2">
        <f t="shared" si="1256"/>
        <v>1.0001774800000001</v>
      </c>
      <c r="P2355" s="13">
        <f t="shared" si="1283"/>
        <v>1.0015000999999999</v>
      </c>
      <c r="Q2355" s="13">
        <f t="shared" si="1274"/>
        <v>1.4582749082139195</v>
      </c>
      <c r="R2355" s="2">
        <f t="shared" si="1279"/>
        <v>1.4585337199999999</v>
      </c>
      <c r="S2355" s="2">
        <f t="shared" si="1270"/>
        <v>1.44698182</v>
      </c>
      <c r="T2355" s="2">
        <f t="shared" si="1257"/>
        <v>314955.35310417</v>
      </c>
      <c r="U2355" s="2">
        <f t="shared" si="1258"/>
        <v>4772.0419737792699</v>
      </c>
      <c r="V2355" s="2">
        <f t="shared" si="1259"/>
        <v>94910.754179818789</v>
      </c>
      <c r="W2355" s="2">
        <f t="shared" si="1260"/>
        <v>317346.4521518281</v>
      </c>
      <c r="X2355" s="17">
        <f t="shared" si="1261"/>
        <v>0</v>
      </c>
      <c r="Y2355" s="2">
        <f t="shared" si="1262"/>
        <v>0</v>
      </c>
      <c r="Z2355" s="72">
        <f t="shared" si="1263"/>
        <v>0</v>
      </c>
      <c r="AA2355" s="2">
        <f t="shared" si="1277"/>
        <v>0</v>
      </c>
      <c r="AB2355" s="12">
        <f t="shared" si="1271"/>
        <v>4.6600000000000003E-2</v>
      </c>
      <c r="AC2355" s="17">
        <f t="shared" si="1264"/>
        <v>1</v>
      </c>
      <c r="AD2355" s="17">
        <v>252</v>
      </c>
      <c r="AE2355" s="13">
        <f t="shared" si="1275"/>
        <v>1.0001807579999999</v>
      </c>
      <c r="AF2355" s="2">
        <f t="shared" si="1278"/>
        <v>56.930699709999999</v>
      </c>
      <c r="AG2355" s="2">
        <f t="shared" si="1265"/>
        <v>57.362909989999999</v>
      </c>
      <c r="AH2355" s="3">
        <f t="shared" si="1266"/>
        <v>0</v>
      </c>
      <c r="AI2355" s="4" t="str">
        <f t="shared" si="1276"/>
        <v>A+J=</v>
      </c>
      <c r="AJ2355" s="11">
        <f t="shared" si="1272"/>
        <v>43538</v>
      </c>
      <c r="AK2355" s="11"/>
      <c r="AL2355" s="4"/>
      <c r="AM2355" s="1"/>
      <c r="AN2355" s="11"/>
      <c r="AO2355" s="1"/>
      <c r="AP2355" s="1"/>
      <c r="AQ2355" s="3"/>
      <c r="AR2355" s="3"/>
      <c r="AS2355" s="6"/>
      <c r="AT2355" s="1"/>
      <c r="AU2355" s="1"/>
      <c r="AV2355" s="1"/>
      <c r="AW2355" s="1"/>
      <c r="AX2355" s="1"/>
      <c r="AY2355" s="1"/>
      <c r="AZ2355" s="1"/>
      <c r="BA2355" s="1"/>
      <c r="BB2355" s="1"/>
    </row>
    <row r="2356" spans="1:54" x14ac:dyDescent="0.2">
      <c r="A2356" s="158">
        <f t="shared" si="1267"/>
        <v>43512</v>
      </c>
      <c r="B2356" s="2">
        <f t="shared" si="1251"/>
        <v>317514.7903570839</v>
      </c>
      <c r="C2356" s="2">
        <f t="shared" si="1268"/>
        <v>217663.65599823001</v>
      </c>
      <c r="D2356" s="2">
        <f>SUM(Y2356:Y$2535)</f>
        <v>10676.14332453</v>
      </c>
      <c r="E2356" s="73">
        <f t="shared" si="1252"/>
        <v>206987.5126737</v>
      </c>
      <c r="F2356" s="88">
        <f t="shared" si="1280"/>
        <v>5100.6099999999997</v>
      </c>
      <c r="G2356" s="3">
        <f>IF(AND(N2356=1,N2355&gt;1),VLOOKUP(A2355,[1]Plan1!$BK$81:$BM$259,3),G2355)</f>
        <v>5116.93</v>
      </c>
      <c r="H2356" s="11">
        <f t="shared" si="1281"/>
        <v>43449</v>
      </c>
      <c r="I2356" s="11">
        <f t="shared" si="1282"/>
        <v>43480</v>
      </c>
      <c r="J2356" s="12">
        <f t="shared" si="1253"/>
        <v>3.199617300675861E-3</v>
      </c>
      <c r="K2356" s="11">
        <f t="shared" si="1269"/>
        <v>43538</v>
      </c>
      <c r="L2356" s="11">
        <f t="shared" si="1254"/>
        <v>43538</v>
      </c>
      <c r="M2356" s="1">
        <f t="shared" si="1273"/>
        <v>18</v>
      </c>
      <c r="N2356" s="1">
        <f t="shared" si="1255"/>
        <v>2</v>
      </c>
      <c r="O2356" s="2">
        <f t="shared" si="1256"/>
        <v>1.0003550000000001</v>
      </c>
      <c r="P2356" s="13">
        <f t="shared" si="1283"/>
        <v>1.0015000999999999</v>
      </c>
      <c r="Q2356" s="13">
        <f t="shared" si="1274"/>
        <v>1.4582749082139195</v>
      </c>
      <c r="R2356" s="2">
        <f t="shared" si="1279"/>
        <v>1.4587925900000001</v>
      </c>
      <c r="S2356" s="2">
        <f t="shared" si="1270"/>
        <v>1.44698182</v>
      </c>
      <c r="T2356" s="2">
        <f t="shared" si="1257"/>
        <v>314955.35310417</v>
      </c>
      <c r="U2356" s="2">
        <f t="shared" si="1258"/>
        <v>4772.0419737792699</v>
      </c>
      <c r="V2356" s="2">
        <f t="shared" si="1259"/>
        <v>94964.337037224657</v>
      </c>
      <c r="W2356" s="2">
        <f t="shared" si="1260"/>
        <v>317400.03500923392</v>
      </c>
      <c r="X2356" s="17">
        <f t="shared" si="1261"/>
        <v>0</v>
      </c>
      <c r="Y2356" s="2">
        <f t="shared" si="1262"/>
        <v>0</v>
      </c>
      <c r="Z2356" s="72">
        <f t="shared" si="1263"/>
        <v>0</v>
      </c>
      <c r="AA2356" s="2">
        <f t="shared" si="1277"/>
        <v>0</v>
      </c>
      <c r="AB2356" s="12">
        <f t="shared" si="1271"/>
        <v>4.6600000000000003E-2</v>
      </c>
      <c r="AC2356" s="17">
        <f t="shared" si="1264"/>
        <v>2</v>
      </c>
      <c r="AD2356" s="17">
        <v>252</v>
      </c>
      <c r="AE2356" s="13">
        <f t="shared" si="1275"/>
        <v>1.0003615480000001</v>
      </c>
      <c r="AF2356" s="2">
        <f t="shared" si="1278"/>
        <v>113.871478</v>
      </c>
      <c r="AG2356" s="2">
        <f t="shared" si="1265"/>
        <v>114.75534785000001</v>
      </c>
      <c r="AH2356" s="3">
        <f t="shared" si="1266"/>
        <v>0</v>
      </c>
      <c r="AI2356" s="4" t="str">
        <f t="shared" si="1276"/>
        <v>A+J=</v>
      </c>
      <c r="AJ2356" s="11">
        <f t="shared" si="1272"/>
        <v>43538</v>
      </c>
      <c r="AK2356" s="11"/>
      <c r="AL2356" s="4"/>
      <c r="AM2356" s="1"/>
      <c r="AN2356" s="11"/>
      <c r="AO2356" s="1"/>
      <c r="AP2356" s="1"/>
      <c r="AQ2356" s="3"/>
      <c r="AR2356" s="3"/>
      <c r="AS2356" s="6"/>
      <c r="AT2356" s="1"/>
      <c r="AU2356" s="1"/>
      <c r="AV2356" s="1"/>
      <c r="AW2356" s="1"/>
      <c r="AX2356" s="1"/>
      <c r="AY2356" s="1"/>
      <c r="AZ2356" s="1"/>
      <c r="BA2356" s="1"/>
      <c r="BB2356" s="1"/>
    </row>
    <row r="2357" spans="1:54" x14ac:dyDescent="0.2">
      <c r="A2357" s="158">
        <f t="shared" si="1267"/>
        <v>43513</v>
      </c>
      <c r="B2357" s="2">
        <f t="shared" si="1251"/>
        <v>317514.7903570839</v>
      </c>
      <c r="C2357" s="2">
        <f t="shared" si="1268"/>
        <v>217663.65599823001</v>
      </c>
      <c r="D2357" s="2">
        <f>SUM(Y2357:Y$2535)</f>
        <v>10676.14332453</v>
      </c>
      <c r="E2357" s="73">
        <f t="shared" si="1252"/>
        <v>206987.5126737</v>
      </c>
      <c r="F2357" s="88">
        <f t="shared" si="1280"/>
        <v>5100.6099999999997</v>
      </c>
      <c r="G2357" s="3">
        <f>IF(AND(N2357=1,N2356&gt;1),VLOOKUP(A2356,[1]Plan1!$BK$81:$BM$259,3),G2356)</f>
        <v>5116.93</v>
      </c>
      <c r="H2357" s="11">
        <f t="shared" si="1281"/>
        <v>43449</v>
      </c>
      <c r="I2357" s="11">
        <f t="shared" si="1282"/>
        <v>43480</v>
      </c>
      <c r="J2357" s="12">
        <f t="shared" si="1253"/>
        <v>3.199617300675861E-3</v>
      </c>
      <c r="K2357" s="11">
        <f t="shared" si="1269"/>
        <v>43538</v>
      </c>
      <c r="L2357" s="11">
        <f t="shared" si="1254"/>
        <v>43538</v>
      </c>
      <c r="M2357" s="1">
        <f t="shared" si="1273"/>
        <v>18</v>
      </c>
      <c r="N2357" s="1">
        <f t="shared" si="1255"/>
        <v>2</v>
      </c>
      <c r="O2357" s="2">
        <f t="shared" si="1256"/>
        <v>1.0003550000000001</v>
      </c>
      <c r="P2357" s="13">
        <f t="shared" si="1283"/>
        <v>1.0015000999999999</v>
      </c>
      <c r="Q2357" s="13">
        <f t="shared" si="1274"/>
        <v>1.4582749082139195</v>
      </c>
      <c r="R2357" s="2">
        <f t="shared" si="1279"/>
        <v>1.4587925900000001</v>
      </c>
      <c r="S2357" s="2">
        <f t="shared" si="1270"/>
        <v>1.44698182</v>
      </c>
      <c r="T2357" s="2">
        <f t="shared" si="1257"/>
        <v>314955.35310417</v>
      </c>
      <c r="U2357" s="2">
        <f t="shared" si="1258"/>
        <v>4772.0419737792699</v>
      </c>
      <c r="V2357" s="2">
        <f t="shared" si="1259"/>
        <v>94964.337037224657</v>
      </c>
      <c r="W2357" s="2">
        <f t="shared" si="1260"/>
        <v>317400.03500923392</v>
      </c>
      <c r="X2357" s="17">
        <f t="shared" si="1261"/>
        <v>0</v>
      </c>
      <c r="Y2357" s="2">
        <f t="shared" si="1262"/>
        <v>0</v>
      </c>
      <c r="Z2357" s="72">
        <f t="shared" si="1263"/>
        <v>0</v>
      </c>
      <c r="AA2357" s="2">
        <f t="shared" si="1277"/>
        <v>0</v>
      </c>
      <c r="AB2357" s="12">
        <f t="shared" si="1271"/>
        <v>4.6600000000000003E-2</v>
      </c>
      <c r="AC2357" s="17">
        <f t="shared" si="1264"/>
        <v>2</v>
      </c>
      <c r="AD2357" s="17">
        <v>252</v>
      </c>
      <c r="AE2357" s="13">
        <f t="shared" si="1275"/>
        <v>1.0003615480000001</v>
      </c>
      <c r="AF2357" s="2">
        <f t="shared" si="1278"/>
        <v>113.871478</v>
      </c>
      <c r="AG2357" s="2">
        <f t="shared" si="1265"/>
        <v>114.75534785000001</v>
      </c>
      <c r="AH2357" s="3">
        <f t="shared" si="1266"/>
        <v>0</v>
      </c>
      <c r="AI2357" s="4" t="str">
        <f t="shared" si="1276"/>
        <v>A+J=</v>
      </c>
      <c r="AJ2357" s="11">
        <f t="shared" si="1272"/>
        <v>43538</v>
      </c>
      <c r="AK2357" s="11"/>
      <c r="AL2357" s="4"/>
      <c r="AM2357" s="1"/>
      <c r="AN2357" s="11"/>
      <c r="AO2357" s="1"/>
      <c r="AP2357" s="1"/>
      <c r="AQ2357" s="3"/>
      <c r="AR2357" s="3"/>
      <c r="AS2357" s="6"/>
      <c r="AT2357" s="1"/>
      <c r="AU2357" s="1"/>
      <c r="AV2357" s="1"/>
      <c r="AW2357" s="1"/>
      <c r="AX2357" s="1"/>
      <c r="AY2357" s="1"/>
      <c r="AZ2357" s="1"/>
      <c r="BA2357" s="1"/>
      <c r="BB2357" s="1"/>
    </row>
    <row r="2358" spans="1:54" x14ac:dyDescent="0.2">
      <c r="A2358" s="158">
        <f t="shared" si="1267"/>
        <v>43514</v>
      </c>
      <c r="B2358" s="2">
        <f t="shared" si="1251"/>
        <v>317514.7903570839</v>
      </c>
      <c r="C2358" s="2">
        <f t="shared" si="1268"/>
        <v>217663.65599823001</v>
      </c>
      <c r="D2358" s="2">
        <f>SUM(Y2358:Y$2535)</f>
        <v>10676.14332453</v>
      </c>
      <c r="E2358" s="73">
        <f t="shared" si="1252"/>
        <v>206987.5126737</v>
      </c>
      <c r="F2358" s="88">
        <f t="shared" si="1280"/>
        <v>5100.6099999999997</v>
      </c>
      <c r="G2358" s="3">
        <f>IF(AND(N2358=1,N2357&gt;1),VLOOKUP(A2357,[1]Plan1!$BK$81:$BM$259,3),G2357)</f>
        <v>5116.93</v>
      </c>
      <c r="H2358" s="11">
        <f t="shared" si="1281"/>
        <v>43449</v>
      </c>
      <c r="I2358" s="11">
        <f t="shared" si="1282"/>
        <v>43480</v>
      </c>
      <c r="J2358" s="12">
        <f t="shared" si="1253"/>
        <v>3.199617300675861E-3</v>
      </c>
      <c r="K2358" s="11">
        <f t="shared" si="1269"/>
        <v>43538</v>
      </c>
      <c r="L2358" s="11">
        <f t="shared" si="1254"/>
        <v>43538</v>
      </c>
      <c r="M2358" s="1">
        <f t="shared" si="1273"/>
        <v>18</v>
      </c>
      <c r="N2358" s="1">
        <f t="shared" si="1255"/>
        <v>2</v>
      </c>
      <c r="O2358" s="2">
        <f t="shared" si="1256"/>
        <v>1.0003550000000001</v>
      </c>
      <c r="P2358" s="13">
        <f t="shared" si="1283"/>
        <v>1.0015000999999999</v>
      </c>
      <c r="Q2358" s="13">
        <f t="shared" si="1274"/>
        <v>1.4582749082139195</v>
      </c>
      <c r="R2358" s="2">
        <f t="shared" si="1279"/>
        <v>1.4587925900000001</v>
      </c>
      <c r="S2358" s="2">
        <f t="shared" si="1270"/>
        <v>1.44698182</v>
      </c>
      <c r="T2358" s="2">
        <f t="shared" si="1257"/>
        <v>314955.35310417</v>
      </c>
      <c r="U2358" s="2">
        <f t="shared" si="1258"/>
        <v>4772.0419737792699</v>
      </c>
      <c r="V2358" s="2">
        <f t="shared" si="1259"/>
        <v>94964.337037224657</v>
      </c>
      <c r="W2358" s="2">
        <f t="shared" si="1260"/>
        <v>317400.03500923392</v>
      </c>
      <c r="X2358" s="17">
        <f t="shared" si="1261"/>
        <v>0</v>
      </c>
      <c r="Y2358" s="2">
        <f t="shared" si="1262"/>
        <v>0</v>
      </c>
      <c r="Z2358" s="72">
        <f t="shared" si="1263"/>
        <v>0</v>
      </c>
      <c r="AA2358" s="2">
        <f t="shared" si="1277"/>
        <v>0</v>
      </c>
      <c r="AB2358" s="12">
        <f t="shared" si="1271"/>
        <v>4.6600000000000003E-2</v>
      </c>
      <c r="AC2358" s="17">
        <f t="shared" si="1264"/>
        <v>2</v>
      </c>
      <c r="AD2358" s="17">
        <v>252</v>
      </c>
      <c r="AE2358" s="13">
        <f t="shared" si="1275"/>
        <v>1.0003615480000001</v>
      </c>
      <c r="AF2358" s="2">
        <f t="shared" si="1278"/>
        <v>113.871478</v>
      </c>
      <c r="AG2358" s="2">
        <f t="shared" si="1265"/>
        <v>114.75534785000001</v>
      </c>
      <c r="AH2358" s="3">
        <f t="shared" si="1266"/>
        <v>0</v>
      </c>
      <c r="AI2358" s="4" t="str">
        <f t="shared" si="1276"/>
        <v>A+J=</v>
      </c>
      <c r="AJ2358" s="11">
        <f t="shared" si="1272"/>
        <v>43538</v>
      </c>
      <c r="AK2358" s="11"/>
      <c r="AL2358" s="4"/>
      <c r="AM2358" s="1"/>
      <c r="AN2358" s="11"/>
      <c r="AO2358" s="1"/>
      <c r="AP2358" s="1"/>
      <c r="AQ2358" s="3"/>
      <c r="AR2358" s="3"/>
      <c r="AS2358" s="6"/>
      <c r="AT2358" s="1"/>
      <c r="AU2358" s="1"/>
      <c r="AV2358" s="1"/>
      <c r="AW2358" s="1"/>
      <c r="AX2358" s="1"/>
      <c r="AY2358" s="1"/>
      <c r="AZ2358" s="1"/>
      <c r="BA2358" s="1"/>
      <c r="BB2358" s="1"/>
    </row>
    <row r="2359" spans="1:54" x14ac:dyDescent="0.2">
      <c r="A2359" s="158">
        <f t="shared" si="1267"/>
        <v>43515</v>
      </c>
      <c r="B2359" s="2">
        <f t="shared" si="1251"/>
        <v>317625.80585779541</v>
      </c>
      <c r="C2359" s="2">
        <f t="shared" si="1268"/>
        <v>217663.65599823001</v>
      </c>
      <c r="D2359" s="2">
        <f>SUM(Y2359:Y$2535)</f>
        <v>10676.14332453</v>
      </c>
      <c r="E2359" s="73">
        <f t="shared" si="1252"/>
        <v>206987.5126737</v>
      </c>
      <c r="F2359" s="88">
        <f t="shared" si="1280"/>
        <v>5100.6099999999997</v>
      </c>
      <c r="G2359" s="3">
        <f>IF(AND(N2359=1,N2358&gt;1),VLOOKUP(A2358,[1]Plan1!$BK$81:$BM$259,3),G2358)</f>
        <v>5116.93</v>
      </c>
      <c r="H2359" s="11">
        <f t="shared" si="1281"/>
        <v>43449</v>
      </c>
      <c r="I2359" s="11">
        <f t="shared" si="1282"/>
        <v>43480</v>
      </c>
      <c r="J2359" s="12">
        <f t="shared" si="1253"/>
        <v>3.199617300675861E-3</v>
      </c>
      <c r="K2359" s="11">
        <f t="shared" si="1269"/>
        <v>43538</v>
      </c>
      <c r="L2359" s="11">
        <f t="shared" si="1254"/>
        <v>43538</v>
      </c>
      <c r="M2359" s="1">
        <f t="shared" si="1273"/>
        <v>18</v>
      </c>
      <c r="N2359" s="1">
        <f t="shared" si="1255"/>
        <v>3</v>
      </c>
      <c r="O2359" s="2">
        <f t="shared" si="1256"/>
        <v>1.00053255</v>
      </c>
      <c r="P2359" s="13">
        <f t="shared" si="1283"/>
        <v>1.0015000999999999</v>
      </c>
      <c r="Q2359" s="13">
        <f t="shared" si="1274"/>
        <v>1.4582749082139195</v>
      </c>
      <c r="R2359" s="2">
        <f t="shared" si="1279"/>
        <v>1.4590515100000001</v>
      </c>
      <c r="S2359" s="2">
        <f t="shared" si="1270"/>
        <v>1.44698182</v>
      </c>
      <c r="T2359" s="2">
        <f t="shared" si="1257"/>
        <v>314955.35310417</v>
      </c>
      <c r="U2359" s="2">
        <f t="shared" si="1258"/>
        <v>4772.0419737792699</v>
      </c>
      <c r="V2359" s="2">
        <f t="shared" si="1259"/>
        <v>95017.930244006144</v>
      </c>
      <c r="W2359" s="2">
        <f t="shared" si="1260"/>
        <v>317453.62821601541</v>
      </c>
      <c r="X2359" s="17">
        <f t="shared" si="1261"/>
        <v>0</v>
      </c>
      <c r="Y2359" s="2">
        <f t="shared" si="1262"/>
        <v>0</v>
      </c>
      <c r="Z2359" s="72">
        <f t="shared" si="1263"/>
        <v>0</v>
      </c>
      <c r="AA2359" s="2">
        <f t="shared" si="1277"/>
        <v>0</v>
      </c>
      <c r="AB2359" s="12">
        <f t="shared" si="1271"/>
        <v>4.6600000000000003E-2</v>
      </c>
      <c r="AC2359" s="17">
        <f t="shared" si="1264"/>
        <v>3</v>
      </c>
      <c r="AD2359" s="17">
        <v>252</v>
      </c>
      <c r="AE2359" s="13">
        <f t="shared" si="1275"/>
        <v>1.0005423710000001</v>
      </c>
      <c r="AF2359" s="2">
        <f t="shared" si="1278"/>
        <v>170.82264981</v>
      </c>
      <c r="AG2359" s="2">
        <f t="shared" si="1265"/>
        <v>172.17764177999999</v>
      </c>
      <c r="AH2359" s="3">
        <f t="shared" si="1266"/>
        <v>0</v>
      </c>
      <c r="AI2359" s="4" t="str">
        <f t="shared" si="1276"/>
        <v>A+J=</v>
      </c>
      <c r="AJ2359" s="11">
        <f t="shared" si="1272"/>
        <v>43538</v>
      </c>
      <c r="AK2359" s="11"/>
      <c r="AL2359" s="4"/>
      <c r="AM2359" s="1"/>
      <c r="AN2359" s="11"/>
      <c r="AO2359" s="1"/>
      <c r="AP2359" s="1"/>
      <c r="AQ2359" s="3"/>
      <c r="AR2359" s="3"/>
      <c r="AS2359" s="6"/>
      <c r="AT2359" s="1"/>
      <c r="AU2359" s="1"/>
      <c r="AV2359" s="1"/>
      <c r="AW2359" s="1"/>
      <c r="AX2359" s="1"/>
      <c r="AY2359" s="1"/>
      <c r="AZ2359" s="1"/>
      <c r="BA2359" s="1"/>
      <c r="BB2359" s="1"/>
    </row>
    <row r="2360" spans="1:54" x14ac:dyDescent="0.2">
      <c r="A2360" s="158">
        <f t="shared" si="1267"/>
        <v>43516</v>
      </c>
      <c r="B2360" s="2">
        <f t="shared" si="1251"/>
        <v>317736.86157488253</v>
      </c>
      <c r="C2360" s="2">
        <f t="shared" si="1268"/>
        <v>217663.65599823001</v>
      </c>
      <c r="D2360" s="2">
        <f>SUM(Y2360:Y$2535)</f>
        <v>10676.14332453</v>
      </c>
      <c r="E2360" s="73">
        <f t="shared" si="1252"/>
        <v>206987.5126737</v>
      </c>
      <c r="F2360" s="88">
        <f t="shared" si="1280"/>
        <v>5100.6099999999997</v>
      </c>
      <c r="G2360" s="3">
        <f>IF(AND(N2360=1,N2359&gt;1),VLOOKUP(A2359,[1]Plan1!$BK$81:$BM$259,3),G2359)</f>
        <v>5116.93</v>
      </c>
      <c r="H2360" s="11">
        <f t="shared" si="1281"/>
        <v>43449</v>
      </c>
      <c r="I2360" s="11">
        <f t="shared" si="1282"/>
        <v>43480</v>
      </c>
      <c r="J2360" s="12">
        <f t="shared" si="1253"/>
        <v>3.199617300675861E-3</v>
      </c>
      <c r="K2360" s="11">
        <f t="shared" si="1269"/>
        <v>43538</v>
      </c>
      <c r="L2360" s="11">
        <f t="shared" si="1254"/>
        <v>43538</v>
      </c>
      <c r="M2360" s="1">
        <f t="shared" si="1273"/>
        <v>18</v>
      </c>
      <c r="N2360" s="1">
        <f t="shared" si="1255"/>
        <v>4</v>
      </c>
      <c r="O2360" s="2">
        <f t="shared" si="1256"/>
        <v>1.00071014</v>
      </c>
      <c r="P2360" s="13">
        <f t="shared" si="1283"/>
        <v>1.0015000999999999</v>
      </c>
      <c r="Q2360" s="13">
        <f t="shared" si="1274"/>
        <v>1.4582749082139195</v>
      </c>
      <c r="R2360" s="2">
        <f t="shared" si="1279"/>
        <v>1.4593104800000001</v>
      </c>
      <c r="S2360" s="2">
        <f t="shared" si="1270"/>
        <v>1.44698182</v>
      </c>
      <c r="T2360" s="2">
        <f t="shared" si="1257"/>
        <v>314955.35310417</v>
      </c>
      <c r="U2360" s="2">
        <f t="shared" si="1258"/>
        <v>4772.0419737792699</v>
      </c>
      <c r="V2360" s="2">
        <f t="shared" si="1259"/>
        <v>95071.533800163248</v>
      </c>
      <c r="W2360" s="2">
        <f t="shared" si="1260"/>
        <v>317507.2317721725</v>
      </c>
      <c r="X2360" s="17">
        <f t="shared" si="1261"/>
        <v>0</v>
      </c>
      <c r="Y2360" s="2">
        <f t="shared" si="1262"/>
        <v>0</v>
      </c>
      <c r="Z2360" s="72">
        <f t="shared" si="1263"/>
        <v>0</v>
      </c>
      <c r="AA2360" s="2">
        <f t="shared" si="1277"/>
        <v>0</v>
      </c>
      <c r="AB2360" s="12">
        <f t="shared" si="1271"/>
        <v>4.6600000000000003E-2</v>
      </c>
      <c r="AC2360" s="17">
        <f t="shared" si="1264"/>
        <v>4</v>
      </c>
      <c r="AD2360" s="17">
        <v>252</v>
      </c>
      <c r="AE2360" s="13">
        <f t="shared" si="1275"/>
        <v>1.0007232269999999</v>
      </c>
      <c r="AF2360" s="2">
        <f t="shared" si="1278"/>
        <v>227.78421514999999</v>
      </c>
      <c r="AG2360" s="2">
        <f t="shared" si="1265"/>
        <v>229.62980271000001</v>
      </c>
      <c r="AH2360" s="3">
        <f t="shared" si="1266"/>
        <v>0</v>
      </c>
      <c r="AI2360" s="4" t="str">
        <f t="shared" si="1276"/>
        <v>A+J=</v>
      </c>
      <c r="AJ2360" s="11">
        <f t="shared" si="1272"/>
        <v>43538</v>
      </c>
      <c r="AK2360" s="11"/>
      <c r="AL2360" s="4"/>
      <c r="AM2360" s="1"/>
      <c r="AN2360" s="11"/>
      <c r="AO2360" s="1"/>
      <c r="AP2360" s="1"/>
      <c r="AQ2360" s="3"/>
      <c r="AR2360" s="3"/>
      <c r="AS2360" s="6"/>
      <c r="AT2360" s="1"/>
      <c r="AU2360" s="1"/>
      <c r="AV2360" s="1"/>
      <c r="AW2360" s="1"/>
      <c r="AX2360" s="1"/>
      <c r="AY2360" s="1"/>
      <c r="AZ2360" s="1"/>
      <c r="BA2360" s="1"/>
      <c r="BB2360" s="1"/>
    </row>
    <row r="2361" spans="1:54" x14ac:dyDescent="0.2">
      <c r="A2361" s="158">
        <f t="shared" si="1267"/>
        <v>43517</v>
      </c>
      <c r="B2361" s="2">
        <f t="shared" si="1251"/>
        <v>317847.95512994012</v>
      </c>
      <c r="C2361" s="2">
        <f t="shared" si="1268"/>
        <v>217663.65599823001</v>
      </c>
      <c r="D2361" s="2">
        <f>SUM(Y2361:Y$2535)</f>
        <v>10676.14332453</v>
      </c>
      <c r="E2361" s="73">
        <f t="shared" si="1252"/>
        <v>206987.5126737</v>
      </c>
      <c r="F2361" s="88">
        <f t="shared" si="1280"/>
        <v>5100.6099999999997</v>
      </c>
      <c r="G2361" s="3">
        <f>IF(AND(N2361=1,N2360&gt;1),VLOOKUP(A2360,[1]Plan1!$BK$81:$BM$259,3),G2360)</f>
        <v>5116.93</v>
      </c>
      <c r="H2361" s="11">
        <f t="shared" si="1281"/>
        <v>43449</v>
      </c>
      <c r="I2361" s="11">
        <f t="shared" si="1282"/>
        <v>43480</v>
      </c>
      <c r="J2361" s="12">
        <f t="shared" si="1253"/>
        <v>3.199617300675861E-3</v>
      </c>
      <c r="K2361" s="11">
        <f t="shared" si="1269"/>
        <v>43538</v>
      </c>
      <c r="L2361" s="11">
        <f t="shared" si="1254"/>
        <v>43538</v>
      </c>
      <c r="M2361" s="1">
        <f t="shared" si="1273"/>
        <v>18</v>
      </c>
      <c r="N2361" s="1">
        <f t="shared" si="1255"/>
        <v>5</v>
      </c>
      <c r="O2361" s="2">
        <f t="shared" si="1256"/>
        <v>1.00088775</v>
      </c>
      <c r="P2361" s="13">
        <f t="shared" si="1283"/>
        <v>1.0015000999999999</v>
      </c>
      <c r="Q2361" s="13">
        <f t="shared" si="1274"/>
        <v>1.4582749082139195</v>
      </c>
      <c r="R2361" s="2">
        <f t="shared" si="1279"/>
        <v>1.45956949</v>
      </c>
      <c r="S2361" s="2">
        <f t="shared" si="1270"/>
        <v>1.44698182</v>
      </c>
      <c r="T2361" s="2">
        <f t="shared" si="1257"/>
        <v>314955.35310417</v>
      </c>
      <c r="U2361" s="2">
        <f t="shared" si="1258"/>
        <v>4772.0419737792699</v>
      </c>
      <c r="V2361" s="2">
        <f t="shared" si="1259"/>
        <v>95125.145635820852</v>
      </c>
      <c r="W2361" s="2">
        <f t="shared" si="1260"/>
        <v>317560.84360783012</v>
      </c>
      <c r="X2361" s="17">
        <f t="shared" si="1261"/>
        <v>0</v>
      </c>
      <c r="Y2361" s="2">
        <f t="shared" si="1262"/>
        <v>0</v>
      </c>
      <c r="Z2361" s="72">
        <f t="shared" si="1263"/>
        <v>0</v>
      </c>
      <c r="AA2361" s="2">
        <f t="shared" si="1277"/>
        <v>0</v>
      </c>
      <c r="AB2361" s="12">
        <f t="shared" si="1271"/>
        <v>4.6600000000000003E-2</v>
      </c>
      <c r="AC2361" s="17">
        <f t="shared" si="1264"/>
        <v>5</v>
      </c>
      <c r="AD2361" s="17">
        <v>252</v>
      </c>
      <c r="AE2361" s="13">
        <f t="shared" si="1275"/>
        <v>1.000904115</v>
      </c>
      <c r="AF2361" s="2">
        <f t="shared" si="1278"/>
        <v>284.75585906999999</v>
      </c>
      <c r="AG2361" s="2">
        <f t="shared" si="1265"/>
        <v>287.11152211000001</v>
      </c>
      <c r="AH2361" s="3">
        <f t="shared" si="1266"/>
        <v>0</v>
      </c>
      <c r="AI2361" s="4" t="str">
        <f t="shared" si="1276"/>
        <v>A+J=</v>
      </c>
      <c r="AJ2361" s="11">
        <f t="shared" si="1272"/>
        <v>43538</v>
      </c>
      <c r="AK2361" s="11"/>
      <c r="AL2361" s="4"/>
      <c r="AM2361" s="1"/>
      <c r="AN2361" s="11"/>
      <c r="AO2361" s="1"/>
      <c r="AP2361" s="1"/>
      <c r="AQ2361" s="3"/>
      <c r="AR2361" s="3"/>
      <c r="AS2361" s="6"/>
      <c r="AT2361" s="1"/>
      <c r="AU2361" s="1"/>
      <c r="AV2361" s="1"/>
      <c r="AW2361" s="1"/>
      <c r="AX2361" s="1"/>
      <c r="AY2361" s="1"/>
      <c r="AZ2361" s="1"/>
      <c r="BA2361" s="1"/>
      <c r="BB2361" s="1"/>
    </row>
    <row r="2362" spans="1:54" x14ac:dyDescent="0.2">
      <c r="A2362" s="158">
        <f t="shared" si="1267"/>
        <v>43518</v>
      </c>
      <c r="B2362" s="2">
        <f t="shared" si="1251"/>
        <v>317959.08892236336</v>
      </c>
      <c r="C2362" s="2">
        <f t="shared" si="1268"/>
        <v>217663.65599823001</v>
      </c>
      <c r="D2362" s="2">
        <f>SUM(Y2362:Y$2535)</f>
        <v>10676.14332453</v>
      </c>
      <c r="E2362" s="73">
        <f t="shared" si="1252"/>
        <v>206987.5126737</v>
      </c>
      <c r="F2362" s="88">
        <f t="shared" si="1280"/>
        <v>5100.6099999999997</v>
      </c>
      <c r="G2362" s="3">
        <f>IF(AND(N2362=1,N2361&gt;1),VLOOKUP(A2361,[1]Plan1!$BK$81:$BM$259,3),G2361)</f>
        <v>5116.93</v>
      </c>
      <c r="H2362" s="11">
        <f t="shared" si="1281"/>
        <v>43449</v>
      </c>
      <c r="I2362" s="11">
        <f t="shared" si="1282"/>
        <v>43480</v>
      </c>
      <c r="J2362" s="12">
        <f t="shared" si="1253"/>
        <v>3.199617300675861E-3</v>
      </c>
      <c r="K2362" s="11">
        <f t="shared" si="1269"/>
        <v>43538</v>
      </c>
      <c r="L2362" s="11">
        <f t="shared" si="1254"/>
        <v>43538</v>
      </c>
      <c r="M2362" s="1">
        <f t="shared" si="1273"/>
        <v>18</v>
      </c>
      <c r="N2362" s="1">
        <f t="shared" si="1255"/>
        <v>6</v>
      </c>
      <c r="O2362" s="2">
        <f t="shared" si="1256"/>
        <v>1.0010654000000001</v>
      </c>
      <c r="P2362" s="13">
        <f t="shared" si="1283"/>
        <v>1.0015000999999999</v>
      </c>
      <c r="Q2362" s="13">
        <f t="shared" si="1274"/>
        <v>1.4582749082139195</v>
      </c>
      <c r="R2362" s="2">
        <f t="shared" si="1279"/>
        <v>1.4598285499999999</v>
      </c>
      <c r="S2362" s="2">
        <f t="shared" si="1270"/>
        <v>1.44698182</v>
      </c>
      <c r="T2362" s="2">
        <f t="shared" si="1257"/>
        <v>314955.35310417</v>
      </c>
      <c r="U2362" s="2">
        <f t="shared" si="1258"/>
        <v>4772.0419737792699</v>
      </c>
      <c r="V2362" s="2">
        <f t="shared" si="1259"/>
        <v>95178.767820854075</v>
      </c>
      <c r="W2362" s="2">
        <f t="shared" si="1260"/>
        <v>317614.46579286334</v>
      </c>
      <c r="X2362" s="17">
        <f t="shared" si="1261"/>
        <v>0</v>
      </c>
      <c r="Y2362" s="2">
        <f t="shared" si="1262"/>
        <v>0</v>
      </c>
      <c r="Z2362" s="72">
        <f t="shared" si="1263"/>
        <v>0</v>
      </c>
      <c r="AA2362" s="2">
        <f t="shared" si="1277"/>
        <v>0</v>
      </c>
      <c r="AB2362" s="12">
        <f t="shared" si="1271"/>
        <v>4.6600000000000003E-2</v>
      </c>
      <c r="AC2362" s="17">
        <f t="shared" si="1264"/>
        <v>6</v>
      </c>
      <c r="AD2362" s="17">
        <v>252</v>
      </c>
      <c r="AE2362" s="13">
        <f t="shared" si="1275"/>
        <v>1.0010850360000001</v>
      </c>
      <c r="AF2362" s="2">
        <f t="shared" si="1278"/>
        <v>341.73789650999998</v>
      </c>
      <c r="AG2362" s="2">
        <f t="shared" si="1265"/>
        <v>344.6231295</v>
      </c>
      <c r="AH2362" s="3">
        <f t="shared" si="1266"/>
        <v>0</v>
      </c>
      <c r="AI2362" s="4" t="str">
        <f t="shared" si="1276"/>
        <v>A+J=</v>
      </c>
      <c r="AJ2362" s="11">
        <f t="shared" si="1272"/>
        <v>43538</v>
      </c>
      <c r="AK2362" s="11"/>
      <c r="AL2362" s="4"/>
      <c r="AM2362" s="1"/>
      <c r="AN2362" s="11"/>
      <c r="AO2362" s="1"/>
      <c r="AP2362" s="1"/>
      <c r="AQ2362" s="3"/>
      <c r="AR2362" s="3"/>
      <c r="AS2362" s="6"/>
      <c r="AT2362" s="1"/>
      <c r="AU2362" s="1"/>
      <c r="AV2362" s="1"/>
      <c r="AW2362" s="1"/>
      <c r="AX2362" s="1"/>
      <c r="AY2362" s="1"/>
      <c r="AZ2362" s="1"/>
      <c r="BA2362" s="1"/>
      <c r="BB2362" s="1"/>
    </row>
    <row r="2363" spans="1:54" x14ac:dyDescent="0.2">
      <c r="A2363" s="158">
        <f t="shared" si="1267"/>
        <v>43519</v>
      </c>
      <c r="B2363" s="2">
        <f t="shared" si="1251"/>
        <v>318070.26296307222</v>
      </c>
      <c r="C2363" s="2">
        <f t="shared" si="1268"/>
        <v>217663.65599823001</v>
      </c>
      <c r="D2363" s="2">
        <f>SUM(Y2363:Y$2535)</f>
        <v>10676.14332453</v>
      </c>
      <c r="E2363" s="73">
        <f t="shared" si="1252"/>
        <v>206987.5126737</v>
      </c>
      <c r="F2363" s="88">
        <f t="shared" si="1280"/>
        <v>5100.6099999999997</v>
      </c>
      <c r="G2363" s="3">
        <f>IF(AND(N2363=1,N2362&gt;1),VLOOKUP(A2362,[1]Plan1!$BK$81:$BM$259,3),G2362)</f>
        <v>5116.93</v>
      </c>
      <c r="H2363" s="11">
        <f t="shared" si="1281"/>
        <v>43449</v>
      </c>
      <c r="I2363" s="11">
        <f t="shared" si="1282"/>
        <v>43480</v>
      </c>
      <c r="J2363" s="12">
        <f t="shared" si="1253"/>
        <v>3.199617300675861E-3</v>
      </c>
      <c r="K2363" s="11">
        <f t="shared" si="1269"/>
        <v>43538</v>
      </c>
      <c r="L2363" s="11">
        <f t="shared" si="1254"/>
        <v>43538</v>
      </c>
      <c r="M2363" s="1">
        <f t="shared" si="1273"/>
        <v>18</v>
      </c>
      <c r="N2363" s="1">
        <f t="shared" si="1255"/>
        <v>7</v>
      </c>
      <c r="O2363" s="2">
        <f t="shared" si="1256"/>
        <v>1.0012430800000001</v>
      </c>
      <c r="P2363" s="13">
        <f t="shared" si="1283"/>
        <v>1.0015000999999999</v>
      </c>
      <c r="Q2363" s="13">
        <f t="shared" si="1274"/>
        <v>1.4582749082139195</v>
      </c>
      <c r="R2363" s="2">
        <f t="shared" si="1279"/>
        <v>1.4600876599999999</v>
      </c>
      <c r="S2363" s="2">
        <f t="shared" si="1270"/>
        <v>1.44698182</v>
      </c>
      <c r="T2363" s="2">
        <f t="shared" si="1257"/>
        <v>314955.35310417</v>
      </c>
      <c r="U2363" s="2">
        <f t="shared" si="1258"/>
        <v>4772.0419737792699</v>
      </c>
      <c r="V2363" s="2">
        <f t="shared" si="1259"/>
        <v>95232.400355262958</v>
      </c>
      <c r="W2363" s="2">
        <f t="shared" si="1260"/>
        <v>317668.09832727222</v>
      </c>
      <c r="X2363" s="17">
        <f t="shared" si="1261"/>
        <v>0</v>
      </c>
      <c r="Y2363" s="2">
        <f t="shared" si="1262"/>
        <v>0</v>
      </c>
      <c r="Z2363" s="72">
        <f t="shared" si="1263"/>
        <v>0</v>
      </c>
      <c r="AA2363" s="2">
        <f t="shared" si="1277"/>
        <v>0</v>
      </c>
      <c r="AB2363" s="12">
        <f t="shared" si="1271"/>
        <v>4.6600000000000003E-2</v>
      </c>
      <c r="AC2363" s="17">
        <f t="shared" si="1264"/>
        <v>7</v>
      </c>
      <c r="AD2363" s="17">
        <v>252</v>
      </c>
      <c r="AE2363" s="13">
        <f t="shared" si="1275"/>
        <v>1.0012659900000001</v>
      </c>
      <c r="AF2363" s="2">
        <f t="shared" si="1278"/>
        <v>398.73032747000002</v>
      </c>
      <c r="AG2363" s="2">
        <f t="shared" si="1265"/>
        <v>402.16463579999999</v>
      </c>
      <c r="AH2363" s="3">
        <f t="shared" si="1266"/>
        <v>0</v>
      </c>
      <c r="AI2363" s="4" t="str">
        <f t="shared" si="1276"/>
        <v>A+J=</v>
      </c>
      <c r="AJ2363" s="11">
        <f t="shared" si="1272"/>
        <v>43538</v>
      </c>
      <c r="AK2363" s="11"/>
      <c r="AL2363" s="4"/>
      <c r="AM2363" s="1"/>
      <c r="AN2363" s="11"/>
      <c r="AO2363" s="1"/>
      <c r="AP2363" s="1"/>
      <c r="AQ2363" s="3"/>
      <c r="AR2363" s="3"/>
      <c r="AS2363" s="6"/>
      <c r="AT2363" s="1"/>
      <c r="AU2363" s="1"/>
      <c r="AV2363" s="1"/>
      <c r="AW2363" s="1"/>
      <c r="AX2363" s="1"/>
      <c r="AY2363" s="1"/>
      <c r="AZ2363" s="1"/>
      <c r="BA2363" s="1"/>
      <c r="BB2363" s="1"/>
    </row>
    <row r="2364" spans="1:54" x14ac:dyDescent="0.2">
      <c r="A2364" s="158">
        <f t="shared" si="1267"/>
        <v>43520</v>
      </c>
      <c r="B2364" s="2">
        <f t="shared" si="1251"/>
        <v>318070.26296307222</v>
      </c>
      <c r="C2364" s="2">
        <f t="shared" si="1268"/>
        <v>217663.65599823001</v>
      </c>
      <c r="D2364" s="2">
        <f>SUM(Y2364:Y$2535)</f>
        <v>10676.14332453</v>
      </c>
      <c r="E2364" s="73">
        <f t="shared" si="1252"/>
        <v>206987.5126737</v>
      </c>
      <c r="F2364" s="88">
        <f t="shared" si="1280"/>
        <v>5100.6099999999997</v>
      </c>
      <c r="G2364" s="3">
        <f>IF(AND(N2364=1,N2363&gt;1),VLOOKUP(A2363,[1]Plan1!$BK$81:$BM$259,3),G2363)</f>
        <v>5116.93</v>
      </c>
      <c r="H2364" s="11">
        <f t="shared" si="1281"/>
        <v>43449</v>
      </c>
      <c r="I2364" s="11">
        <f t="shared" si="1282"/>
        <v>43480</v>
      </c>
      <c r="J2364" s="12">
        <f t="shared" si="1253"/>
        <v>3.199617300675861E-3</v>
      </c>
      <c r="K2364" s="11">
        <f t="shared" si="1269"/>
        <v>43538</v>
      </c>
      <c r="L2364" s="11">
        <f t="shared" si="1254"/>
        <v>43538</v>
      </c>
      <c r="M2364" s="1">
        <f t="shared" si="1273"/>
        <v>18</v>
      </c>
      <c r="N2364" s="1">
        <f t="shared" si="1255"/>
        <v>7</v>
      </c>
      <c r="O2364" s="2">
        <f t="shared" si="1256"/>
        <v>1.0012430800000001</v>
      </c>
      <c r="P2364" s="13">
        <f t="shared" si="1283"/>
        <v>1.0015000999999999</v>
      </c>
      <c r="Q2364" s="13">
        <f t="shared" si="1274"/>
        <v>1.4582749082139195</v>
      </c>
      <c r="R2364" s="2">
        <f t="shared" si="1279"/>
        <v>1.4600876599999999</v>
      </c>
      <c r="S2364" s="2">
        <f t="shared" si="1270"/>
        <v>1.44698182</v>
      </c>
      <c r="T2364" s="2">
        <f t="shared" si="1257"/>
        <v>314955.35310417</v>
      </c>
      <c r="U2364" s="2">
        <f t="shared" si="1258"/>
        <v>4772.0419737792699</v>
      </c>
      <c r="V2364" s="2">
        <f t="shared" si="1259"/>
        <v>95232.400355262958</v>
      </c>
      <c r="W2364" s="2">
        <f t="shared" si="1260"/>
        <v>317668.09832727222</v>
      </c>
      <c r="X2364" s="17">
        <f t="shared" si="1261"/>
        <v>0</v>
      </c>
      <c r="Y2364" s="2">
        <f t="shared" si="1262"/>
        <v>0</v>
      </c>
      <c r="Z2364" s="72">
        <f t="shared" si="1263"/>
        <v>0</v>
      </c>
      <c r="AA2364" s="2">
        <f t="shared" si="1277"/>
        <v>0</v>
      </c>
      <c r="AB2364" s="12">
        <f t="shared" si="1271"/>
        <v>4.6600000000000003E-2</v>
      </c>
      <c r="AC2364" s="17">
        <f t="shared" si="1264"/>
        <v>7</v>
      </c>
      <c r="AD2364" s="17">
        <v>252</v>
      </c>
      <c r="AE2364" s="13">
        <f t="shared" si="1275"/>
        <v>1.0012659900000001</v>
      </c>
      <c r="AF2364" s="2">
        <f t="shared" si="1278"/>
        <v>398.73032747000002</v>
      </c>
      <c r="AG2364" s="2">
        <f t="shared" si="1265"/>
        <v>402.16463579999999</v>
      </c>
      <c r="AH2364" s="3">
        <f t="shared" si="1266"/>
        <v>0</v>
      </c>
      <c r="AI2364" s="4" t="str">
        <f t="shared" si="1276"/>
        <v>A+J=</v>
      </c>
      <c r="AJ2364" s="11">
        <f t="shared" si="1272"/>
        <v>43538</v>
      </c>
      <c r="AK2364" s="11"/>
      <c r="AL2364" s="4"/>
      <c r="AM2364" s="1"/>
      <c r="AN2364" s="11"/>
      <c r="AO2364" s="1"/>
      <c r="AP2364" s="1"/>
      <c r="AQ2364" s="3"/>
      <c r="AR2364" s="3"/>
      <c r="AS2364" s="6"/>
      <c r="AT2364" s="1"/>
      <c r="AU2364" s="1"/>
      <c r="AV2364" s="1"/>
      <c r="AW2364" s="1"/>
      <c r="AX2364" s="1"/>
      <c r="AY2364" s="1"/>
      <c r="AZ2364" s="1"/>
      <c r="BA2364" s="1"/>
      <c r="BB2364" s="1"/>
    </row>
    <row r="2365" spans="1:54" x14ac:dyDescent="0.2">
      <c r="A2365" s="158">
        <f t="shared" si="1267"/>
        <v>43521</v>
      </c>
      <c r="B2365" s="2">
        <f t="shared" si="1251"/>
        <v>318070.26296307222</v>
      </c>
      <c r="C2365" s="2">
        <f t="shared" si="1268"/>
        <v>217663.65599823001</v>
      </c>
      <c r="D2365" s="2">
        <f>SUM(Y2365:Y$2535)</f>
        <v>10676.14332453</v>
      </c>
      <c r="E2365" s="73">
        <f t="shared" si="1252"/>
        <v>206987.5126737</v>
      </c>
      <c r="F2365" s="88">
        <f t="shared" si="1280"/>
        <v>5100.6099999999997</v>
      </c>
      <c r="G2365" s="3">
        <f>IF(AND(N2365=1,N2364&gt;1),VLOOKUP(A2364,[1]Plan1!$BK$81:$BM$259,3),G2364)</f>
        <v>5116.93</v>
      </c>
      <c r="H2365" s="11">
        <f t="shared" si="1281"/>
        <v>43449</v>
      </c>
      <c r="I2365" s="11">
        <f t="shared" si="1282"/>
        <v>43480</v>
      </c>
      <c r="J2365" s="12">
        <f t="shared" si="1253"/>
        <v>3.199617300675861E-3</v>
      </c>
      <c r="K2365" s="11">
        <f t="shared" si="1269"/>
        <v>43538</v>
      </c>
      <c r="L2365" s="11">
        <f t="shared" si="1254"/>
        <v>43538</v>
      </c>
      <c r="M2365" s="1">
        <f t="shared" si="1273"/>
        <v>18</v>
      </c>
      <c r="N2365" s="1">
        <f t="shared" si="1255"/>
        <v>7</v>
      </c>
      <c r="O2365" s="2">
        <f t="shared" si="1256"/>
        <v>1.0012430800000001</v>
      </c>
      <c r="P2365" s="13">
        <f t="shared" si="1283"/>
        <v>1.0015000999999999</v>
      </c>
      <c r="Q2365" s="13">
        <f t="shared" si="1274"/>
        <v>1.4582749082139195</v>
      </c>
      <c r="R2365" s="2">
        <f t="shared" si="1279"/>
        <v>1.4600876599999999</v>
      </c>
      <c r="S2365" s="2">
        <f t="shared" si="1270"/>
        <v>1.44698182</v>
      </c>
      <c r="T2365" s="2">
        <f t="shared" si="1257"/>
        <v>314955.35310417</v>
      </c>
      <c r="U2365" s="2">
        <f t="shared" si="1258"/>
        <v>4772.0419737792699</v>
      </c>
      <c r="V2365" s="2">
        <f t="shared" si="1259"/>
        <v>95232.400355262958</v>
      </c>
      <c r="W2365" s="2">
        <f t="shared" si="1260"/>
        <v>317668.09832727222</v>
      </c>
      <c r="X2365" s="17">
        <f t="shared" si="1261"/>
        <v>0</v>
      </c>
      <c r="Y2365" s="2">
        <f t="shared" si="1262"/>
        <v>0</v>
      </c>
      <c r="Z2365" s="72">
        <f t="shared" si="1263"/>
        <v>0</v>
      </c>
      <c r="AA2365" s="2">
        <f t="shared" si="1277"/>
        <v>0</v>
      </c>
      <c r="AB2365" s="12">
        <f t="shared" si="1271"/>
        <v>4.6600000000000003E-2</v>
      </c>
      <c r="AC2365" s="17">
        <f t="shared" si="1264"/>
        <v>7</v>
      </c>
      <c r="AD2365" s="17">
        <v>252</v>
      </c>
      <c r="AE2365" s="13">
        <f t="shared" si="1275"/>
        <v>1.0012659900000001</v>
      </c>
      <c r="AF2365" s="2">
        <f t="shared" si="1278"/>
        <v>398.73032747000002</v>
      </c>
      <c r="AG2365" s="2">
        <f t="shared" si="1265"/>
        <v>402.16463579999999</v>
      </c>
      <c r="AH2365" s="3">
        <f t="shared" si="1266"/>
        <v>0</v>
      </c>
      <c r="AI2365" s="4" t="str">
        <f t="shared" si="1276"/>
        <v>A+J=</v>
      </c>
      <c r="AJ2365" s="11">
        <f t="shared" si="1272"/>
        <v>43538</v>
      </c>
      <c r="AK2365" s="11"/>
      <c r="AL2365" s="4"/>
      <c r="AM2365" s="1"/>
      <c r="AN2365" s="11"/>
      <c r="AO2365" s="1"/>
      <c r="AP2365" s="1"/>
      <c r="AQ2365" s="3"/>
      <c r="AR2365" s="3"/>
      <c r="AS2365" s="6"/>
      <c r="AT2365" s="1"/>
      <c r="AU2365" s="1"/>
      <c r="AV2365" s="1"/>
      <c r="AW2365" s="1"/>
      <c r="AX2365" s="1"/>
      <c r="AY2365" s="1"/>
      <c r="AZ2365" s="1"/>
      <c r="BA2365" s="1"/>
      <c r="BB2365" s="1"/>
    </row>
    <row r="2366" spans="1:54" x14ac:dyDescent="0.2">
      <c r="A2366" s="158">
        <f t="shared" si="1267"/>
        <v>43522</v>
      </c>
      <c r="B2366" s="2">
        <f t="shared" si="1251"/>
        <v>318181.47487239167</v>
      </c>
      <c r="C2366" s="2">
        <f t="shared" si="1268"/>
        <v>217663.65599823001</v>
      </c>
      <c r="D2366" s="2">
        <f>SUM(Y2366:Y$2535)</f>
        <v>10676.14332453</v>
      </c>
      <c r="E2366" s="73">
        <f t="shared" si="1252"/>
        <v>206987.5126737</v>
      </c>
      <c r="F2366" s="88">
        <f t="shared" si="1280"/>
        <v>5100.6099999999997</v>
      </c>
      <c r="G2366" s="3">
        <f>IF(AND(N2366=1,N2365&gt;1),VLOOKUP(A2365,[1]Plan1!$BK$81:$BM$259,3),G2365)</f>
        <v>5116.93</v>
      </c>
      <c r="H2366" s="11">
        <f t="shared" si="1281"/>
        <v>43449</v>
      </c>
      <c r="I2366" s="11">
        <f t="shared" si="1282"/>
        <v>43480</v>
      </c>
      <c r="J2366" s="12">
        <f t="shared" si="1253"/>
        <v>3.199617300675861E-3</v>
      </c>
      <c r="K2366" s="11">
        <f t="shared" si="1269"/>
        <v>43538</v>
      </c>
      <c r="L2366" s="11">
        <f t="shared" si="1254"/>
        <v>43538</v>
      </c>
      <c r="M2366" s="1">
        <f t="shared" si="1273"/>
        <v>18</v>
      </c>
      <c r="N2366" s="1">
        <f t="shared" si="1255"/>
        <v>8</v>
      </c>
      <c r="O2366" s="2">
        <f t="shared" si="1256"/>
        <v>1.0014207900000001</v>
      </c>
      <c r="P2366" s="13">
        <f t="shared" si="1283"/>
        <v>1.0015000999999999</v>
      </c>
      <c r="Q2366" s="13">
        <f t="shared" si="1274"/>
        <v>1.4582749082139195</v>
      </c>
      <c r="R2366" s="2">
        <f t="shared" si="1279"/>
        <v>1.4603468100000001</v>
      </c>
      <c r="S2366" s="2">
        <f t="shared" si="1270"/>
        <v>1.44698182</v>
      </c>
      <c r="T2366" s="2">
        <f t="shared" si="1257"/>
        <v>314955.35310417</v>
      </c>
      <c r="U2366" s="2">
        <f t="shared" si="1258"/>
        <v>4772.0419737792699</v>
      </c>
      <c r="V2366" s="2">
        <f t="shared" si="1259"/>
        <v>95286.041169172386</v>
      </c>
      <c r="W2366" s="2">
        <f t="shared" si="1260"/>
        <v>317721.73914118169</v>
      </c>
      <c r="X2366" s="17">
        <f t="shared" si="1261"/>
        <v>0</v>
      </c>
      <c r="Y2366" s="2">
        <f t="shared" si="1262"/>
        <v>0</v>
      </c>
      <c r="Z2366" s="72">
        <f t="shared" si="1263"/>
        <v>0</v>
      </c>
      <c r="AA2366" s="2">
        <f t="shared" si="1277"/>
        <v>0</v>
      </c>
      <c r="AB2366" s="12">
        <f t="shared" si="1271"/>
        <v>4.6600000000000003E-2</v>
      </c>
      <c r="AC2366" s="17">
        <f t="shared" si="1264"/>
        <v>8</v>
      </c>
      <c r="AD2366" s="17">
        <v>252</v>
      </c>
      <c r="AE2366" s="13">
        <f t="shared" si="1275"/>
        <v>1.001446976</v>
      </c>
      <c r="AF2366" s="2">
        <f t="shared" si="1278"/>
        <v>455.73283701000003</v>
      </c>
      <c r="AG2366" s="2">
        <f t="shared" si="1265"/>
        <v>459.73573120999998</v>
      </c>
      <c r="AH2366" s="3">
        <f t="shared" si="1266"/>
        <v>0</v>
      </c>
      <c r="AI2366" s="4" t="str">
        <f t="shared" si="1276"/>
        <v>A+J=</v>
      </c>
      <c r="AJ2366" s="11">
        <f t="shared" si="1272"/>
        <v>43538</v>
      </c>
      <c r="AK2366" s="11"/>
      <c r="AL2366" s="4"/>
      <c r="AM2366" s="1"/>
      <c r="AN2366" s="11"/>
      <c r="AO2366" s="1"/>
      <c r="AP2366" s="1"/>
      <c r="AQ2366" s="3"/>
      <c r="AR2366" s="3"/>
      <c r="AS2366" s="6"/>
      <c r="AT2366" s="1"/>
      <c r="AU2366" s="1"/>
      <c r="AV2366" s="1"/>
      <c r="AW2366" s="1"/>
      <c r="AX2366" s="1"/>
      <c r="AY2366" s="1"/>
      <c r="AZ2366" s="1"/>
      <c r="BA2366" s="1"/>
      <c r="BB2366" s="1"/>
    </row>
    <row r="2367" spans="1:54" x14ac:dyDescent="0.2">
      <c r="A2367" s="158">
        <f t="shared" si="1267"/>
        <v>43523</v>
      </c>
      <c r="B2367" s="2">
        <f t="shared" si="1251"/>
        <v>318292.72529553156</v>
      </c>
      <c r="C2367" s="2">
        <f t="shared" si="1268"/>
        <v>217663.65599823001</v>
      </c>
      <c r="D2367" s="2">
        <f>SUM(Y2367:Y$2535)</f>
        <v>10676.14332453</v>
      </c>
      <c r="E2367" s="73">
        <f t="shared" si="1252"/>
        <v>206987.5126737</v>
      </c>
      <c r="F2367" s="88">
        <f t="shared" si="1280"/>
        <v>5100.6099999999997</v>
      </c>
      <c r="G2367" s="3">
        <f>IF(AND(N2367=1,N2366&gt;1),VLOOKUP(A2366,[1]Plan1!$BK$81:$BM$259,3),G2366)</f>
        <v>5116.93</v>
      </c>
      <c r="H2367" s="11">
        <f t="shared" si="1281"/>
        <v>43449</v>
      </c>
      <c r="I2367" s="11">
        <f t="shared" si="1282"/>
        <v>43480</v>
      </c>
      <c r="J2367" s="12">
        <f t="shared" si="1253"/>
        <v>3.199617300675861E-3</v>
      </c>
      <c r="K2367" s="11">
        <f t="shared" si="1269"/>
        <v>43538</v>
      </c>
      <c r="L2367" s="11">
        <f t="shared" si="1254"/>
        <v>43538</v>
      </c>
      <c r="M2367" s="1">
        <f t="shared" si="1273"/>
        <v>18</v>
      </c>
      <c r="N2367" s="1">
        <f t="shared" si="1255"/>
        <v>9</v>
      </c>
      <c r="O2367" s="2">
        <f t="shared" si="1256"/>
        <v>1.0015985300000001</v>
      </c>
      <c r="P2367" s="13">
        <f t="shared" si="1283"/>
        <v>1.0015000999999999</v>
      </c>
      <c r="Q2367" s="13">
        <f t="shared" si="1274"/>
        <v>1.4582749082139195</v>
      </c>
      <c r="R2367" s="2">
        <f t="shared" si="1279"/>
        <v>1.4606060000000001</v>
      </c>
      <c r="S2367" s="2">
        <f t="shared" si="1270"/>
        <v>1.44698182</v>
      </c>
      <c r="T2367" s="2">
        <f t="shared" si="1257"/>
        <v>314955.35310417</v>
      </c>
      <c r="U2367" s="2">
        <f t="shared" si="1258"/>
        <v>4772.0419737792699</v>
      </c>
      <c r="V2367" s="2">
        <f t="shared" si="1259"/>
        <v>95339.690262582269</v>
      </c>
      <c r="W2367" s="2">
        <f t="shared" si="1260"/>
        <v>317775.38823459158</v>
      </c>
      <c r="X2367" s="17">
        <f t="shared" si="1261"/>
        <v>0</v>
      </c>
      <c r="Y2367" s="2">
        <f t="shared" si="1262"/>
        <v>0</v>
      </c>
      <c r="Z2367" s="72">
        <f t="shared" si="1263"/>
        <v>0</v>
      </c>
      <c r="AA2367" s="2">
        <f t="shared" si="1277"/>
        <v>0</v>
      </c>
      <c r="AB2367" s="12">
        <f t="shared" si="1271"/>
        <v>4.6600000000000003E-2</v>
      </c>
      <c r="AC2367" s="17">
        <f t="shared" si="1264"/>
        <v>9</v>
      </c>
      <c r="AD2367" s="17">
        <v>252</v>
      </c>
      <c r="AE2367" s="13">
        <f t="shared" si="1275"/>
        <v>1.0016279960000001</v>
      </c>
      <c r="AF2367" s="2">
        <f t="shared" si="1278"/>
        <v>512.74605502999998</v>
      </c>
      <c r="AG2367" s="2">
        <f t="shared" si="1265"/>
        <v>517.33706094000001</v>
      </c>
      <c r="AH2367" s="3">
        <f t="shared" si="1266"/>
        <v>0</v>
      </c>
      <c r="AI2367" s="4" t="str">
        <f t="shared" si="1276"/>
        <v>A+J=</v>
      </c>
      <c r="AJ2367" s="11">
        <f t="shared" si="1272"/>
        <v>43538</v>
      </c>
      <c r="AK2367" s="11"/>
      <c r="AL2367" s="4"/>
      <c r="AM2367" s="1"/>
      <c r="AN2367" s="11"/>
      <c r="AO2367" s="1"/>
      <c r="AP2367" s="1"/>
      <c r="AQ2367" s="3"/>
      <c r="AR2367" s="3"/>
      <c r="AS2367" s="6"/>
      <c r="AT2367" s="1"/>
      <c r="AU2367" s="1"/>
      <c r="AV2367" s="1"/>
      <c r="AW2367" s="1"/>
      <c r="AX2367" s="1"/>
      <c r="AY2367" s="1"/>
      <c r="AZ2367" s="1"/>
      <c r="BA2367" s="1"/>
      <c r="BB2367" s="1"/>
    </row>
    <row r="2368" spans="1:54" x14ac:dyDescent="0.2">
      <c r="A2368" s="158">
        <f t="shared" si="1267"/>
        <v>43524</v>
      </c>
      <c r="B2368" s="2">
        <f t="shared" si="1251"/>
        <v>318404.01568041707</v>
      </c>
      <c r="C2368" s="2">
        <f t="shared" si="1268"/>
        <v>217663.65599823001</v>
      </c>
      <c r="D2368" s="2">
        <f>SUM(Y2368:Y$2535)</f>
        <v>10676.14332453</v>
      </c>
      <c r="E2368" s="73">
        <f t="shared" si="1252"/>
        <v>206987.5126737</v>
      </c>
      <c r="F2368" s="88">
        <f t="shared" si="1280"/>
        <v>5100.6099999999997</v>
      </c>
      <c r="G2368" s="3">
        <f>IF(AND(N2368=1,N2367&gt;1),VLOOKUP(A2367,[1]Plan1!$BK$81:$BM$259,3),G2367)</f>
        <v>5116.93</v>
      </c>
      <c r="H2368" s="11">
        <f t="shared" si="1281"/>
        <v>43449</v>
      </c>
      <c r="I2368" s="11">
        <f t="shared" si="1282"/>
        <v>43480</v>
      </c>
      <c r="J2368" s="12">
        <f t="shared" si="1253"/>
        <v>3.199617300675861E-3</v>
      </c>
      <c r="K2368" s="11">
        <f t="shared" si="1269"/>
        <v>43538</v>
      </c>
      <c r="L2368" s="11">
        <f t="shared" si="1254"/>
        <v>43538</v>
      </c>
      <c r="M2368" s="1">
        <f t="shared" si="1273"/>
        <v>18</v>
      </c>
      <c r="N2368" s="1">
        <f t="shared" si="1255"/>
        <v>10</v>
      </c>
      <c r="O2368" s="2">
        <f t="shared" si="1256"/>
        <v>1.0017763</v>
      </c>
      <c r="P2368" s="13">
        <f t="shared" si="1283"/>
        <v>1.0015000999999999</v>
      </c>
      <c r="Q2368" s="13">
        <f t="shared" si="1274"/>
        <v>1.4582749082139195</v>
      </c>
      <c r="R2368" s="2">
        <f t="shared" si="1279"/>
        <v>1.46086524</v>
      </c>
      <c r="S2368" s="2">
        <f t="shared" si="1270"/>
        <v>1.44698182</v>
      </c>
      <c r="T2368" s="2">
        <f t="shared" si="1257"/>
        <v>314955.35310417</v>
      </c>
      <c r="U2368" s="2">
        <f t="shared" si="1258"/>
        <v>4772.0419737792699</v>
      </c>
      <c r="V2368" s="2">
        <f t="shared" si="1259"/>
        <v>95393.349705367786</v>
      </c>
      <c r="W2368" s="2">
        <f t="shared" si="1260"/>
        <v>317829.04767737706</v>
      </c>
      <c r="X2368" s="17">
        <f t="shared" si="1261"/>
        <v>0</v>
      </c>
      <c r="Y2368" s="2">
        <f t="shared" si="1262"/>
        <v>0</v>
      </c>
      <c r="Z2368" s="72">
        <f t="shared" si="1263"/>
        <v>0</v>
      </c>
      <c r="AA2368" s="2">
        <f t="shared" si="1277"/>
        <v>0</v>
      </c>
      <c r="AB2368" s="12">
        <f t="shared" si="1271"/>
        <v>4.6600000000000003E-2</v>
      </c>
      <c r="AC2368" s="17">
        <f t="shared" si="1264"/>
        <v>10</v>
      </c>
      <c r="AD2368" s="17">
        <v>252</v>
      </c>
      <c r="AE2368" s="13">
        <f t="shared" si="1275"/>
        <v>1.0018090479999999</v>
      </c>
      <c r="AF2368" s="2">
        <f t="shared" si="1278"/>
        <v>569.76935161999995</v>
      </c>
      <c r="AG2368" s="2">
        <f t="shared" si="1265"/>
        <v>574.96800303999999</v>
      </c>
      <c r="AH2368" s="3">
        <f t="shared" si="1266"/>
        <v>0</v>
      </c>
      <c r="AI2368" s="4" t="str">
        <f t="shared" si="1276"/>
        <v>A+J=</v>
      </c>
      <c r="AJ2368" s="11">
        <f t="shared" si="1272"/>
        <v>43538</v>
      </c>
      <c r="AK2368" s="11"/>
      <c r="AL2368" s="4"/>
      <c r="AM2368" s="1"/>
      <c r="AN2368" s="11"/>
      <c r="AO2368" s="1"/>
      <c r="AP2368" s="1"/>
      <c r="AQ2368" s="3"/>
      <c r="AR2368" s="3"/>
      <c r="AS2368" s="6"/>
      <c r="AT2368" s="1"/>
      <c r="AU2368" s="1"/>
      <c r="AV2368" s="1"/>
      <c r="AW2368" s="1"/>
      <c r="AX2368" s="1"/>
      <c r="AY2368" s="1"/>
      <c r="AZ2368" s="1"/>
      <c r="BA2368" s="1"/>
      <c r="BB2368" s="1"/>
    </row>
    <row r="2369" spans="1:54" x14ac:dyDescent="0.2">
      <c r="A2369" s="158">
        <f t="shared" si="1267"/>
        <v>43525</v>
      </c>
      <c r="B2369" s="2">
        <f t="shared" si="1251"/>
        <v>318515.34396382311</v>
      </c>
      <c r="C2369" s="2">
        <f t="shared" si="1268"/>
        <v>217663.65599823001</v>
      </c>
      <c r="D2369" s="2">
        <f>SUM(Y2369:Y$2535)</f>
        <v>10676.14332453</v>
      </c>
      <c r="E2369" s="73">
        <f t="shared" si="1252"/>
        <v>206987.5126737</v>
      </c>
      <c r="F2369" s="88">
        <f t="shared" si="1280"/>
        <v>5100.6099999999997</v>
      </c>
      <c r="G2369" s="3">
        <f>IF(AND(N2369=1,N2368&gt;1),VLOOKUP(A2368,[1]Plan1!$BK$81:$BM$259,3),G2368)</f>
        <v>5116.93</v>
      </c>
      <c r="H2369" s="11">
        <f t="shared" si="1281"/>
        <v>43449</v>
      </c>
      <c r="I2369" s="11">
        <f t="shared" si="1282"/>
        <v>43480</v>
      </c>
      <c r="J2369" s="12">
        <f t="shared" si="1253"/>
        <v>3.199617300675861E-3</v>
      </c>
      <c r="K2369" s="11">
        <f t="shared" si="1269"/>
        <v>43538</v>
      </c>
      <c r="L2369" s="11">
        <f t="shared" si="1254"/>
        <v>43538</v>
      </c>
      <c r="M2369" s="1">
        <f t="shared" si="1273"/>
        <v>18</v>
      </c>
      <c r="N2369" s="1">
        <f t="shared" si="1255"/>
        <v>11</v>
      </c>
      <c r="O2369" s="2">
        <f t="shared" si="1256"/>
        <v>1.0019541000000001</v>
      </c>
      <c r="P2369" s="13">
        <f t="shared" si="1283"/>
        <v>1.0015000999999999</v>
      </c>
      <c r="Q2369" s="13">
        <f t="shared" si="1274"/>
        <v>1.4582749082139195</v>
      </c>
      <c r="R2369" s="2">
        <f t="shared" si="1279"/>
        <v>1.46112452</v>
      </c>
      <c r="S2369" s="2">
        <f t="shared" si="1270"/>
        <v>1.44698182</v>
      </c>
      <c r="T2369" s="2">
        <f t="shared" si="1257"/>
        <v>314955.35310417</v>
      </c>
      <c r="U2369" s="2">
        <f t="shared" si="1258"/>
        <v>4772.0419737792699</v>
      </c>
      <c r="V2369" s="2">
        <f t="shared" si="1259"/>
        <v>95447.017427653831</v>
      </c>
      <c r="W2369" s="2">
        <f t="shared" si="1260"/>
        <v>317882.71539966308</v>
      </c>
      <c r="X2369" s="17">
        <f t="shared" si="1261"/>
        <v>0</v>
      </c>
      <c r="Y2369" s="2">
        <f t="shared" si="1262"/>
        <v>0</v>
      </c>
      <c r="Z2369" s="72">
        <f t="shared" si="1263"/>
        <v>0</v>
      </c>
      <c r="AA2369" s="2">
        <f t="shared" si="1277"/>
        <v>0</v>
      </c>
      <c r="AB2369" s="12">
        <f t="shared" si="1271"/>
        <v>4.6600000000000003E-2</v>
      </c>
      <c r="AC2369" s="17">
        <f t="shared" si="1264"/>
        <v>11</v>
      </c>
      <c r="AD2369" s="17">
        <v>252</v>
      </c>
      <c r="AE2369" s="13">
        <f t="shared" si="1275"/>
        <v>1.001990132</v>
      </c>
      <c r="AF2369" s="2">
        <f t="shared" si="1278"/>
        <v>626.80272677999994</v>
      </c>
      <c r="AG2369" s="2">
        <f t="shared" si="1265"/>
        <v>632.62856416</v>
      </c>
      <c r="AH2369" s="3">
        <f t="shared" si="1266"/>
        <v>0</v>
      </c>
      <c r="AI2369" s="4" t="str">
        <f t="shared" si="1276"/>
        <v>A+J=</v>
      </c>
      <c r="AJ2369" s="11">
        <f t="shared" si="1272"/>
        <v>43538</v>
      </c>
      <c r="AK2369" s="11"/>
      <c r="AL2369" s="4"/>
      <c r="AM2369" s="1"/>
      <c r="AN2369" s="11"/>
      <c r="AO2369" s="1"/>
      <c r="AP2369" s="1"/>
      <c r="AQ2369" s="3"/>
      <c r="AR2369" s="3"/>
      <c r="AS2369" s="6"/>
      <c r="AT2369" s="1"/>
      <c r="AU2369" s="1"/>
      <c r="AV2369" s="1"/>
      <c r="AW2369" s="1"/>
      <c r="AX2369" s="1"/>
      <c r="AY2369" s="1"/>
      <c r="AZ2369" s="1"/>
      <c r="BA2369" s="1"/>
      <c r="BB2369" s="1"/>
    </row>
    <row r="2370" spans="1:54" x14ac:dyDescent="0.2">
      <c r="A2370" s="158">
        <f t="shared" si="1267"/>
        <v>43526</v>
      </c>
      <c r="B2370" s="2">
        <f t="shared" si="1251"/>
        <v>318626.71494000987</v>
      </c>
      <c r="C2370" s="2">
        <f t="shared" si="1268"/>
        <v>217663.65599823001</v>
      </c>
      <c r="D2370" s="2">
        <f>SUM(Y2370:Y$2535)</f>
        <v>10676.14332453</v>
      </c>
      <c r="E2370" s="73">
        <f t="shared" si="1252"/>
        <v>206987.5126737</v>
      </c>
      <c r="F2370" s="88">
        <f t="shared" si="1280"/>
        <v>5100.6099999999997</v>
      </c>
      <c r="G2370" s="3">
        <f>IF(AND(N2370=1,N2369&gt;1),VLOOKUP(A2369,[1]Plan1!$BK$81:$BM$259,3),G2369)</f>
        <v>5116.93</v>
      </c>
      <c r="H2370" s="11">
        <f t="shared" si="1281"/>
        <v>43449</v>
      </c>
      <c r="I2370" s="11">
        <f t="shared" si="1282"/>
        <v>43480</v>
      </c>
      <c r="J2370" s="12">
        <f t="shared" si="1253"/>
        <v>3.199617300675861E-3</v>
      </c>
      <c r="K2370" s="11">
        <f t="shared" si="1269"/>
        <v>43538</v>
      </c>
      <c r="L2370" s="11">
        <f t="shared" si="1254"/>
        <v>43538</v>
      </c>
      <c r="M2370" s="1">
        <f t="shared" si="1273"/>
        <v>18</v>
      </c>
      <c r="N2370" s="1">
        <f t="shared" si="1255"/>
        <v>12</v>
      </c>
      <c r="O2370" s="2">
        <f t="shared" si="1256"/>
        <v>1.0021319399999999</v>
      </c>
      <c r="P2370" s="13">
        <f t="shared" si="1283"/>
        <v>1.0015000999999999</v>
      </c>
      <c r="Q2370" s="13">
        <f t="shared" si="1274"/>
        <v>1.4582749082139195</v>
      </c>
      <c r="R2370" s="2">
        <f t="shared" si="1279"/>
        <v>1.46138386</v>
      </c>
      <c r="S2370" s="2">
        <f t="shared" si="1270"/>
        <v>1.44698182</v>
      </c>
      <c r="T2370" s="2">
        <f t="shared" si="1257"/>
        <v>314955.35310417</v>
      </c>
      <c r="U2370" s="2">
        <f t="shared" si="1258"/>
        <v>4772.0419737792699</v>
      </c>
      <c r="V2370" s="2">
        <f t="shared" si="1259"/>
        <v>95500.697569190626</v>
      </c>
      <c r="W2370" s="2">
        <f t="shared" si="1260"/>
        <v>317936.39554119989</v>
      </c>
      <c r="X2370" s="17">
        <f t="shared" si="1261"/>
        <v>0</v>
      </c>
      <c r="Y2370" s="2">
        <f t="shared" si="1262"/>
        <v>0</v>
      </c>
      <c r="Z2370" s="72">
        <f t="shared" si="1263"/>
        <v>0</v>
      </c>
      <c r="AA2370" s="2">
        <f t="shared" si="1277"/>
        <v>0</v>
      </c>
      <c r="AB2370" s="12">
        <f t="shared" si="1271"/>
        <v>4.6600000000000003E-2</v>
      </c>
      <c r="AC2370" s="17">
        <f t="shared" si="1264"/>
        <v>12</v>
      </c>
      <c r="AD2370" s="17">
        <v>252</v>
      </c>
      <c r="AE2370" s="13">
        <f t="shared" si="1275"/>
        <v>1.00217125</v>
      </c>
      <c r="AF2370" s="2">
        <f t="shared" si="1278"/>
        <v>683.84681042</v>
      </c>
      <c r="AG2370" s="2">
        <f t="shared" si="1265"/>
        <v>690.31939881000005</v>
      </c>
      <c r="AH2370" s="3">
        <f t="shared" si="1266"/>
        <v>0</v>
      </c>
      <c r="AI2370" s="4" t="str">
        <f t="shared" si="1276"/>
        <v>A+J=</v>
      </c>
      <c r="AJ2370" s="11">
        <f t="shared" si="1272"/>
        <v>43538</v>
      </c>
      <c r="AK2370" s="11"/>
      <c r="AL2370" s="4"/>
      <c r="AM2370" s="1"/>
      <c r="AN2370" s="11"/>
      <c r="AO2370" s="1"/>
      <c r="AP2370" s="1"/>
      <c r="AQ2370" s="3"/>
      <c r="AR2370" s="3"/>
      <c r="AS2370" s="6"/>
      <c r="AT2370" s="1"/>
      <c r="AU2370" s="1"/>
      <c r="AV2370" s="1"/>
      <c r="AW2370" s="1"/>
      <c r="AX2370" s="1"/>
      <c r="AY2370" s="1"/>
      <c r="AZ2370" s="1"/>
      <c r="BA2370" s="1"/>
      <c r="BB2370" s="1"/>
    </row>
    <row r="2371" spans="1:54" x14ac:dyDescent="0.2">
      <c r="A2371" s="158">
        <f t="shared" si="1267"/>
        <v>43527</v>
      </c>
      <c r="B2371" s="2">
        <f t="shared" si="1251"/>
        <v>318626.71494000987</v>
      </c>
      <c r="C2371" s="2">
        <f t="shared" si="1268"/>
        <v>217663.65599823001</v>
      </c>
      <c r="D2371" s="2">
        <f>SUM(Y2371:Y$2535)</f>
        <v>10676.14332453</v>
      </c>
      <c r="E2371" s="73">
        <f t="shared" si="1252"/>
        <v>206987.5126737</v>
      </c>
      <c r="F2371" s="88">
        <f t="shared" si="1280"/>
        <v>5100.6099999999997</v>
      </c>
      <c r="G2371" s="3">
        <f>IF(AND(N2371=1,N2370&gt;1),VLOOKUP(A2370,[1]Plan1!$BK$81:$BM$259,3),G2370)</f>
        <v>5116.93</v>
      </c>
      <c r="H2371" s="11">
        <f t="shared" si="1281"/>
        <v>43449</v>
      </c>
      <c r="I2371" s="11">
        <f t="shared" si="1282"/>
        <v>43480</v>
      </c>
      <c r="J2371" s="12">
        <f t="shared" si="1253"/>
        <v>3.199617300675861E-3</v>
      </c>
      <c r="K2371" s="11">
        <f t="shared" si="1269"/>
        <v>43538</v>
      </c>
      <c r="L2371" s="11">
        <f t="shared" si="1254"/>
        <v>43538</v>
      </c>
      <c r="M2371" s="1">
        <f t="shared" si="1273"/>
        <v>18</v>
      </c>
      <c r="N2371" s="1">
        <f t="shared" si="1255"/>
        <v>12</v>
      </c>
      <c r="O2371" s="2">
        <f t="shared" si="1256"/>
        <v>1.0021319399999999</v>
      </c>
      <c r="P2371" s="13">
        <f t="shared" si="1283"/>
        <v>1.0015000999999999</v>
      </c>
      <c r="Q2371" s="13">
        <f t="shared" si="1274"/>
        <v>1.4582749082139195</v>
      </c>
      <c r="R2371" s="2">
        <f t="shared" si="1279"/>
        <v>1.46138386</v>
      </c>
      <c r="S2371" s="2">
        <f t="shared" si="1270"/>
        <v>1.44698182</v>
      </c>
      <c r="T2371" s="2">
        <f t="shared" si="1257"/>
        <v>314955.35310417</v>
      </c>
      <c r="U2371" s="2">
        <f t="shared" si="1258"/>
        <v>4772.0419737792699</v>
      </c>
      <c r="V2371" s="2">
        <f t="shared" si="1259"/>
        <v>95500.697569190626</v>
      </c>
      <c r="W2371" s="2">
        <f t="shared" si="1260"/>
        <v>317936.39554119989</v>
      </c>
      <c r="X2371" s="17">
        <f t="shared" si="1261"/>
        <v>0</v>
      </c>
      <c r="Y2371" s="2">
        <f t="shared" si="1262"/>
        <v>0</v>
      </c>
      <c r="Z2371" s="72">
        <f t="shared" si="1263"/>
        <v>0</v>
      </c>
      <c r="AA2371" s="2">
        <f t="shared" si="1277"/>
        <v>0</v>
      </c>
      <c r="AB2371" s="12">
        <f t="shared" si="1271"/>
        <v>4.6600000000000003E-2</v>
      </c>
      <c r="AC2371" s="17">
        <f t="shared" si="1264"/>
        <v>12</v>
      </c>
      <c r="AD2371" s="17">
        <v>252</v>
      </c>
      <c r="AE2371" s="13">
        <f t="shared" si="1275"/>
        <v>1.00217125</v>
      </c>
      <c r="AF2371" s="2">
        <f t="shared" si="1278"/>
        <v>683.84681042</v>
      </c>
      <c r="AG2371" s="2">
        <f t="shared" si="1265"/>
        <v>690.31939881000005</v>
      </c>
      <c r="AH2371" s="3">
        <f t="shared" si="1266"/>
        <v>0</v>
      </c>
      <c r="AI2371" s="4" t="str">
        <f t="shared" si="1276"/>
        <v>A+J=</v>
      </c>
      <c r="AJ2371" s="11">
        <f t="shared" si="1272"/>
        <v>43538</v>
      </c>
      <c r="AK2371" s="11"/>
      <c r="AL2371" s="4"/>
      <c r="AM2371" s="1"/>
      <c r="AN2371" s="11"/>
      <c r="AO2371" s="1"/>
      <c r="AP2371" s="1"/>
      <c r="AQ2371" s="3"/>
      <c r="AR2371" s="3"/>
      <c r="AS2371" s="6"/>
      <c r="AT2371" s="1"/>
      <c r="AU2371" s="1"/>
      <c r="AV2371" s="1"/>
      <c r="AW2371" s="1"/>
      <c r="AX2371" s="1"/>
      <c r="AY2371" s="1"/>
      <c r="AZ2371" s="1"/>
      <c r="BA2371" s="1"/>
      <c r="BB2371" s="1"/>
    </row>
    <row r="2372" spans="1:54" x14ac:dyDescent="0.2">
      <c r="A2372" s="158">
        <f t="shared" si="1267"/>
        <v>43528</v>
      </c>
      <c r="B2372" s="2">
        <f t="shared" si="1251"/>
        <v>318626.71494000987</v>
      </c>
      <c r="C2372" s="2">
        <f t="shared" si="1268"/>
        <v>217663.65599823001</v>
      </c>
      <c r="D2372" s="2">
        <f>SUM(Y2372:Y$2535)</f>
        <v>10676.14332453</v>
      </c>
      <c r="E2372" s="73">
        <f t="shared" si="1252"/>
        <v>206987.5126737</v>
      </c>
      <c r="F2372" s="88">
        <f t="shared" si="1280"/>
        <v>5100.6099999999997</v>
      </c>
      <c r="G2372" s="3">
        <f>IF(AND(N2372=1,N2371&gt;1),VLOOKUP(A2371,[1]Plan1!$BK$81:$BM$259,3),G2371)</f>
        <v>5116.93</v>
      </c>
      <c r="H2372" s="11">
        <f t="shared" si="1281"/>
        <v>43449</v>
      </c>
      <c r="I2372" s="11">
        <f t="shared" si="1282"/>
        <v>43480</v>
      </c>
      <c r="J2372" s="12">
        <f t="shared" si="1253"/>
        <v>3.199617300675861E-3</v>
      </c>
      <c r="K2372" s="11">
        <f t="shared" si="1269"/>
        <v>43538</v>
      </c>
      <c r="L2372" s="11">
        <f t="shared" si="1254"/>
        <v>43538</v>
      </c>
      <c r="M2372" s="1">
        <f t="shared" si="1273"/>
        <v>18</v>
      </c>
      <c r="N2372" s="1">
        <f t="shared" si="1255"/>
        <v>12</v>
      </c>
      <c r="O2372" s="2">
        <f t="shared" si="1256"/>
        <v>1.0021319399999999</v>
      </c>
      <c r="P2372" s="13">
        <f t="shared" si="1283"/>
        <v>1.0015000999999999</v>
      </c>
      <c r="Q2372" s="13">
        <f t="shared" si="1274"/>
        <v>1.4582749082139195</v>
      </c>
      <c r="R2372" s="2">
        <f t="shared" si="1279"/>
        <v>1.46138386</v>
      </c>
      <c r="S2372" s="2">
        <f t="shared" si="1270"/>
        <v>1.44698182</v>
      </c>
      <c r="T2372" s="2">
        <f t="shared" si="1257"/>
        <v>314955.35310417</v>
      </c>
      <c r="U2372" s="2">
        <f t="shared" si="1258"/>
        <v>4772.0419737792699</v>
      </c>
      <c r="V2372" s="2">
        <f t="shared" si="1259"/>
        <v>95500.697569190626</v>
      </c>
      <c r="W2372" s="2">
        <f t="shared" si="1260"/>
        <v>317936.39554119989</v>
      </c>
      <c r="X2372" s="17">
        <f t="shared" si="1261"/>
        <v>0</v>
      </c>
      <c r="Y2372" s="2">
        <f t="shared" si="1262"/>
        <v>0</v>
      </c>
      <c r="Z2372" s="72">
        <f t="shared" si="1263"/>
        <v>0</v>
      </c>
      <c r="AA2372" s="2">
        <f t="shared" si="1277"/>
        <v>0</v>
      </c>
      <c r="AB2372" s="12">
        <f t="shared" si="1271"/>
        <v>4.6600000000000003E-2</v>
      </c>
      <c r="AC2372" s="17">
        <f t="shared" si="1264"/>
        <v>12</v>
      </c>
      <c r="AD2372" s="17">
        <v>252</v>
      </c>
      <c r="AE2372" s="13">
        <f t="shared" si="1275"/>
        <v>1.00217125</v>
      </c>
      <c r="AF2372" s="2">
        <f t="shared" si="1278"/>
        <v>683.84681042</v>
      </c>
      <c r="AG2372" s="2">
        <f t="shared" si="1265"/>
        <v>690.31939881000005</v>
      </c>
      <c r="AH2372" s="3">
        <f t="shared" si="1266"/>
        <v>0</v>
      </c>
      <c r="AI2372" s="4" t="str">
        <f t="shared" si="1276"/>
        <v>A+J=</v>
      </c>
      <c r="AJ2372" s="11">
        <f t="shared" si="1272"/>
        <v>43538</v>
      </c>
      <c r="AK2372" s="11"/>
      <c r="AL2372" s="4"/>
      <c r="AM2372" s="1"/>
      <c r="AN2372" s="11"/>
      <c r="AO2372" s="1"/>
      <c r="AP2372" s="1"/>
      <c r="AQ2372" s="3"/>
      <c r="AR2372" s="3"/>
      <c r="AS2372" s="6"/>
      <c r="AT2372" s="1"/>
      <c r="AU2372" s="1"/>
      <c r="AV2372" s="1"/>
      <c r="AW2372" s="1"/>
      <c r="AX2372" s="1"/>
      <c r="AY2372" s="1"/>
      <c r="AZ2372" s="1"/>
      <c r="BA2372" s="1"/>
      <c r="BB2372" s="1"/>
    </row>
    <row r="2373" spans="1:54" x14ac:dyDescent="0.2">
      <c r="A2373" s="158">
        <f t="shared" si="1267"/>
        <v>43529</v>
      </c>
      <c r="B2373" s="2">
        <f t="shared" si="1251"/>
        <v>318626.71494000987</v>
      </c>
      <c r="C2373" s="2">
        <f t="shared" si="1268"/>
        <v>217663.65599823001</v>
      </c>
      <c r="D2373" s="2">
        <f>SUM(Y2373:Y$2535)</f>
        <v>10676.14332453</v>
      </c>
      <c r="E2373" s="73">
        <f t="shared" si="1252"/>
        <v>206987.5126737</v>
      </c>
      <c r="F2373" s="88">
        <f t="shared" si="1280"/>
        <v>5100.6099999999997</v>
      </c>
      <c r="G2373" s="3">
        <f>IF(AND(N2373=1,N2372&gt;1),VLOOKUP(A2372,[1]Plan1!$BK$81:$BM$259,3),G2372)</f>
        <v>5116.93</v>
      </c>
      <c r="H2373" s="11">
        <f t="shared" si="1281"/>
        <v>43449</v>
      </c>
      <c r="I2373" s="11">
        <f t="shared" si="1282"/>
        <v>43480</v>
      </c>
      <c r="J2373" s="12">
        <f t="shared" si="1253"/>
        <v>3.199617300675861E-3</v>
      </c>
      <c r="K2373" s="11">
        <f t="shared" si="1269"/>
        <v>43538</v>
      </c>
      <c r="L2373" s="11">
        <f t="shared" si="1254"/>
        <v>43538</v>
      </c>
      <c r="M2373" s="1">
        <f t="shared" si="1273"/>
        <v>18</v>
      </c>
      <c r="N2373" s="1">
        <f t="shared" si="1255"/>
        <v>12</v>
      </c>
      <c r="O2373" s="2">
        <f t="shared" si="1256"/>
        <v>1.0021319399999999</v>
      </c>
      <c r="P2373" s="13">
        <f t="shared" si="1283"/>
        <v>1.0015000999999999</v>
      </c>
      <c r="Q2373" s="13">
        <f t="shared" si="1274"/>
        <v>1.4582749082139195</v>
      </c>
      <c r="R2373" s="2">
        <f t="shared" si="1279"/>
        <v>1.46138386</v>
      </c>
      <c r="S2373" s="2">
        <f t="shared" si="1270"/>
        <v>1.44698182</v>
      </c>
      <c r="T2373" s="2">
        <f t="shared" si="1257"/>
        <v>314955.35310417</v>
      </c>
      <c r="U2373" s="2">
        <f t="shared" si="1258"/>
        <v>4772.0419737792699</v>
      </c>
      <c r="V2373" s="2">
        <f t="shared" si="1259"/>
        <v>95500.697569190626</v>
      </c>
      <c r="W2373" s="2">
        <f t="shared" si="1260"/>
        <v>317936.39554119989</v>
      </c>
      <c r="X2373" s="17">
        <f t="shared" si="1261"/>
        <v>0</v>
      </c>
      <c r="Y2373" s="2">
        <f t="shared" si="1262"/>
        <v>0</v>
      </c>
      <c r="Z2373" s="72">
        <f t="shared" si="1263"/>
        <v>0</v>
      </c>
      <c r="AA2373" s="2">
        <f t="shared" si="1277"/>
        <v>0</v>
      </c>
      <c r="AB2373" s="12">
        <f t="shared" si="1271"/>
        <v>4.6600000000000003E-2</v>
      </c>
      <c r="AC2373" s="17">
        <f t="shared" si="1264"/>
        <v>12</v>
      </c>
      <c r="AD2373" s="17">
        <v>252</v>
      </c>
      <c r="AE2373" s="13">
        <f t="shared" si="1275"/>
        <v>1.00217125</v>
      </c>
      <c r="AF2373" s="2">
        <f t="shared" si="1278"/>
        <v>683.84681042</v>
      </c>
      <c r="AG2373" s="2">
        <f t="shared" si="1265"/>
        <v>690.31939881000005</v>
      </c>
      <c r="AH2373" s="3">
        <f t="shared" si="1266"/>
        <v>0</v>
      </c>
      <c r="AI2373" s="4" t="str">
        <f t="shared" si="1276"/>
        <v>A+J=</v>
      </c>
      <c r="AJ2373" s="11">
        <f t="shared" si="1272"/>
        <v>43538</v>
      </c>
      <c r="AK2373" s="11"/>
      <c r="AL2373" s="4"/>
      <c r="AM2373" s="1"/>
      <c r="AN2373" s="11"/>
      <c r="AO2373" s="1"/>
      <c r="AP2373" s="1"/>
      <c r="AQ2373" s="3"/>
      <c r="AR2373" s="3"/>
      <c r="AS2373" s="6"/>
      <c r="AT2373" s="1"/>
      <c r="AU2373" s="1"/>
      <c r="AV2373" s="1"/>
      <c r="AW2373" s="1"/>
      <c r="AX2373" s="1"/>
      <c r="AY2373" s="1"/>
      <c r="AZ2373" s="1"/>
      <c r="BA2373" s="1"/>
      <c r="BB2373" s="1"/>
    </row>
    <row r="2374" spans="1:54" x14ac:dyDescent="0.2">
      <c r="A2374" s="158">
        <f t="shared" si="1267"/>
        <v>43530</v>
      </c>
      <c r="B2374" s="2">
        <f t="shared" si="1251"/>
        <v>318626.71494000987</v>
      </c>
      <c r="C2374" s="2">
        <f t="shared" si="1268"/>
        <v>217663.65599823001</v>
      </c>
      <c r="D2374" s="2">
        <f>SUM(Y2374:Y$2535)</f>
        <v>10676.14332453</v>
      </c>
      <c r="E2374" s="73">
        <f t="shared" si="1252"/>
        <v>206987.5126737</v>
      </c>
      <c r="F2374" s="88">
        <f t="shared" si="1280"/>
        <v>5100.6099999999997</v>
      </c>
      <c r="G2374" s="3">
        <f>IF(AND(N2374=1,N2373&gt;1),VLOOKUP(A2373,[1]Plan1!$BK$81:$BM$259,3),G2373)</f>
        <v>5116.93</v>
      </c>
      <c r="H2374" s="11">
        <f t="shared" si="1281"/>
        <v>43449</v>
      </c>
      <c r="I2374" s="11">
        <f t="shared" si="1282"/>
        <v>43480</v>
      </c>
      <c r="J2374" s="12">
        <f t="shared" si="1253"/>
        <v>3.199617300675861E-3</v>
      </c>
      <c r="K2374" s="11">
        <f t="shared" si="1269"/>
        <v>43538</v>
      </c>
      <c r="L2374" s="11">
        <f t="shared" si="1254"/>
        <v>43538</v>
      </c>
      <c r="M2374" s="1">
        <f t="shared" si="1273"/>
        <v>18</v>
      </c>
      <c r="N2374" s="1">
        <f t="shared" si="1255"/>
        <v>12</v>
      </c>
      <c r="O2374" s="2">
        <f t="shared" si="1256"/>
        <v>1.0021319399999999</v>
      </c>
      <c r="P2374" s="13">
        <f t="shared" si="1283"/>
        <v>1.0015000999999999</v>
      </c>
      <c r="Q2374" s="13">
        <f t="shared" si="1274"/>
        <v>1.4582749082139195</v>
      </c>
      <c r="R2374" s="2">
        <f t="shared" si="1279"/>
        <v>1.46138386</v>
      </c>
      <c r="S2374" s="2">
        <f t="shared" si="1270"/>
        <v>1.44698182</v>
      </c>
      <c r="T2374" s="2">
        <f t="shared" si="1257"/>
        <v>314955.35310417</v>
      </c>
      <c r="U2374" s="2">
        <f t="shared" si="1258"/>
        <v>4772.0419737792699</v>
      </c>
      <c r="V2374" s="2">
        <f t="shared" si="1259"/>
        <v>95500.697569190626</v>
      </c>
      <c r="W2374" s="2">
        <f t="shared" si="1260"/>
        <v>317936.39554119989</v>
      </c>
      <c r="X2374" s="17">
        <f t="shared" si="1261"/>
        <v>0</v>
      </c>
      <c r="Y2374" s="2">
        <f t="shared" si="1262"/>
        <v>0</v>
      </c>
      <c r="Z2374" s="72">
        <f t="shared" si="1263"/>
        <v>0</v>
      </c>
      <c r="AA2374" s="2">
        <f t="shared" si="1277"/>
        <v>0</v>
      </c>
      <c r="AB2374" s="12">
        <f t="shared" si="1271"/>
        <v>4.6600000000000003E-2</v>
      </c>
      <c r="AC2374" s="17">
        <f t="shared" si="1264"/>
        <v>12</v>
      </c>
      <c r="AD2374" s="17">
        <v>252</v>
      </c>
      <c r="AE2374" s="13">
        <f t="shared" si="1275"/>
        <v>1.00217125</v>
      </c>
      <c r="AF2374" s="2">
        <f t="shared" si="1278"/>
        <v>683.84681042</v>
      </c>
      <c r="AG2374" s="2">
        <f t="shared" si="1265"/>
        <v>690.31939881000005</v>
      </c>
      <c r="AH2374" s="3">
        <f t="shared" si="1266"/>
        <v>0</v>
      </c>
      <c r="AI2374" s="4" t="str">
        <f t="shared" si="1276"/>
        <v>A+J=</v>
      </c>
      <c r="AJ2374" s="11">
        <f t="shared" si="1272"/>
        <v>43538</v>
      </c>
      <c r="AK2374" s="11"/>
      <c r="AL2374" s="4"/>
      <c r="AM2374" s="1"/>
      <c r="AN2374" s="11"/>
      <c r="AO2374" s="1"/>
      <c r="AP2374" s="1"/>
      <c r="AQ2374" s="3"/>
      <c r="AR2374" s="3"/>
      <c r="AS2374" s="6"/>
      <c r="AT2374" s="1"/>
      <c r="AU2374" s="1"/>
      <c r="AV2374" s="1"/>
      <c r="AW2374" s="1"/>
      <c r="AX2374" s="1"/>
      <c r="AY2374" s="1"/>
      <c r="AZ2374" s="1"/>
      <c r="BA2374" s="1"/>
      <c r="BB2374" s="1"/>
    </row>
    <row r="2375" spans="1:54" x14ac:dyDescent="0.2">
      <c r="A2375" s="158">
        <f t="shared" si="1267"/>
        <v>43531</v>
      </c>
      <c r="B2375" s="2">
        <f t="shared" si="1251"/>
        <v>318738.12176100211</v>
      </c>
      <c r="C2375" s="2">
        <f t="shared" si="1268"/>
        <v>217663.65599823001</v>
      </c>
      <c r="D2375" s="2">
        <f>SUM(Y2375:Y$2535)</f>
        <v>10676.14332453</v>
      </c>
      <c r="E2375" s="73">
        <f t="shared" si="1252"/>
        <v>206987.5126737</v>
      </c>
      <c r="F2375" s="88">
        <f t="shared" si="1280"/>
        <v>5100.6099999999997</v>
      </c>
      <c r="G2375" s="3">
        <f>IF(AND(N2375=1,N2374&gt;1),VLOOKUP(A2374,[1]Plan1!$BK$81:$BM$259,3),G2374)</f>
        <v>5116.93</v>
      </c>
      <c r="H2375" s="11">
        <f t="shared" si="1281"/>
        <v>43449</v>
      </c>
      <c r="I2375" s="11">
        <f t="shared" si="1282"/>
        <v>43480</v>
      </c>
      <c r="J2375" s="12">
        <f t="shared" si="1253"/>
        <v>3.199617300675861E-3</v>
      </c>
      <c r="K2375" s="11">
        <f t="shared" si="1269"/>
        <v>43538</v>
      </c>
      <c r="L2375" s="11">
        <f t="shared" si="1254"/>
        <v>43538</v>
      </c>
      <c r="M2375" s="1">
        <f t="shared" si="1273"/>
        <v>18</v>
      </c>
      <c r="N2375" s="1">
        <f t="shared" si="1255"/>
        <v>13</v>
      </c>
      <c r="O2375" s="2">
        <f t="shared" si="1256"/>
        <v>1.0023097999999999</v>
      </c>
      <c r="P2375" s="13">
        <f t="shared" si="1283"/>
        <v>1.0015000999999999</v>
      </c>
      <c r="Q2375" s="13">
        <f t="shared" si="1274"/>
        <v>1.4582749082139195</v>
      </c>
      <c r="R2375" s="2">
        <f t="shared" si="1279"/>
        <v>1.46164323</v>
      </c>
      <c r="S2375" s="2">
        <f t="shared" si="1270"/>
        <v>1.44698182</v>
      </c>
      <c r="T2375" s="2">
        <f t="shared" si="1257"/>
        <v>314955.35310417</v>
      </c>
      <c r="U2375" s="2">
        <f t="shared" si="1258"/>
        <v>4772.0419737792699</v>
      </c>
      <c r="V2375" s="2">
        <f t="shared" si="1259"/>
        <v>95554.38392035279</v>
      </c>
      <c r="W2375" s="2">
        <f t="shared" si="1260"/>
        <v>317990.0818923621</v>
      </c>
      <c r="X2375" s="17">
        <f t="shared" si="1261"/>
        <v>0</v>
      </c>
      <c r="Y2375" s="2">
        <f t="shared" si="1262"/>
        <v>0</v>
      </c>
      <c r="Z2375" s="72">
        <f t="shared" si="1263"/>
        <v>0</v>
      </c>
      <c r="AA2375" s="2">
        <f t="shared" si="1277"/>
        <v>0</v>
      </c>
      <c r="AB2375" s="12">
        <f t="shared" si="1271"/>
        <v>4.6600000000000003E-2</v>
      </c>
      <c r="AC2375" s="17">
        <f t="shared" si="1264"/>
        <v>13</v>
      </c>
      <c r="AD2375" s="17">
        <v>252</v>
      </c>
      <c r="AE2375" s="13">
        <f t="shared" si="1275"/>
        <v>1.0023523999999999</v>
      </c>
      <c r="AF2375" s="2">
        <f t="shared" si="1278"/>
        <v>740.90097263999996</v>
      </c>
      <c r="AG2375" s="2">
        <f t="shared" si="1265"/>
        <v>748.03986864000001</v>
      </c>
      <c r="AH2375" s="3">
        <f t="shared" si="1266"/>
        <v>0</v>
      </c>
      <c r="AI2375" s="4" t="str">
        <f t="shared" si="1276"/>
        <v>A+J=</v>
      </c>
      <c r="AJ2375" s="11">
        <f t="shared" si="1272"/>
        <v>43538</v>
      </c>
      <c r="AK2375" s="11"/>
      <c r="AL2375" s="4"/>
      <c r="AM2375" s="1"/>
      <c r="AN2375" s="11"/>
      <c r="AO2375" s="1"/>
      <c r="AP2375" s="1"/>
      <c r="AQ2375" s="3"/>
      <c r="AR2375" s="3"/>
      <c r="AS2375" s="6"/>
      <c r="AT2375" s="1"/>
      <c r="AU2375" s="1"/>
      <c r="AV2375" s="1"/>
      <c r="AW2375" s="1"/>
      <c r="AX2375" s="1"/>
      <c r="AY2375" s="1"/>
      <c r="AZ2375" s="1"/>
      <c r="BA2375" s="1"/>
      <c r="BB2375" s="1"/>
    </row>
    <row r="2376" spans="1:54" x14ac:dyDescent="0.2">
      <c r="A2376" s="158">
        <f t="shared" si="1267"/>
        <v>43532</v>
      </c>
      <c r="B2376" s="2">
        <f t="shared" si="1251"/>
        <v>318849.56890358991</v>
      </c>
      <c r="C2376" s="2">
        <f t="shared" si="1268"/>
        <v>217663.65599823001</v>
      </c>
      <c r="D2376" s="2">
        <f>SUM(Y2376:Y$2535)</f>
        <v>10676.14332453</v>
      </c>
      <c r="E2376" s="73">
        <f t="shared" si="1252"/>
        <v>206987.5126737</v>
      </c>
      <c r="F2376" s="88">
        <f t="shared" si="1280"/>
        <v>5100.6099999999997</v>
      </c>
      <c r="G2376" s="3">
        <f>IF(AND(N2376=1,N2375&gt;1),VLOOKUP(A2375,[1]Plan1!$BK$81:$BM$259,3),G2375)</f>
        <v>5116.93</v>
      </c>
      <c r="H2376" s="11">
        <f t="shared" si="1281"/>
        <v>43449</v>
      </c>
      <c r="I2376" s="11">
        <f t="shared" si="1282"/>
        <v>43480</v>
      </c>
      <c r="J2376" s="12">
        <f t="shared" si="1253"/>
        <v>3.199617300675861E-3</v>
      </c>
      <c r="K2376" s="11">
        <f t="shared" si="1269"/>
        <v>43538</v>
      </c>
      <c r="L2376" s="11">
        <f t="shared" si="1254"/>
        <v>43538</v>
      </c>
      <c r="M2376" s="1">
        <f t="shared" si="1273"/>
        <v>18</v>
      </c>
      <c r="N2376" s="1">
        <f t="shared" si="1255"/>
        <v>14</v>
      </c>
      <c r="O2376" s="2">
        <f t="shared" si="1256"/>
        <v>1.0024877000000001</v>
      </c>
      <c r="P2376" s="13">
        <f t="shared" si="1283"/>
        <v>1.0015000999999999</v>
      </c>
      <c r="Q2376" s="13">
        <f t="shared" si="1274"/>
        <v>1.4582749082139195</v>
      </c>
      <c r="R2376" s="2">
        <f t="shared" si="1279"/>
        <v>1.4619026500000001</v>
      </c>
      <c r="S2376" s="2">
        <f t="shared" si="1270"/>
        <v>1.44698182</v>
      </c>
      <c r="T2376" s="2">
        <f t="shared" si="1257"/>
        <v>314955.35310417</v>
      </c>
      <c r="U2376" s="2">
        <f t="shared" si="1258"/>
        <v>4772.0419737792699</v>
      </c>
      <c r="V2376" s="2">
        <f t="shared" si="1259"/>
        <v>95608.080620890629</v>
      </c>
      <c r="W2376" s="2">
        <f t="shared" si="1260"/>
        <v>318043.77859289991</v>
      </c>
      <c r="X2376" s="17">
        <f t="shared" si="1261"/>
        <v>0</v>
      </c>
      <c r="Y2376" s="2">
        <f t="shared" si="1262"/>
        <v>0</v>
      </c>
      <c r="Z2376" s="72">
        <f t="shared" si="1263"/>
        <v>0</v>
      </c>
      <c r="AA2376" s="2">
        <f t="shared" si="1277"/>
        <v>0</v>
      </c>
      <c r="AB2376" s="12">
        <f t="shared" si="1271"/>
        <v>4.6600000000000003E-2</v>
      </c>
      <c r="AC2376" s="17">
        <f t="shared" si="1264"/>
        <v>14</v>
      </c>
      <c r="AD2376" s="17">
        <v>252</v>
      </c>
      <c r="AE2376" s="13">
        <f t="shared" si="1275"/>
        <v>1.002533583</v>
      </c>
      <c r="AF2376" s="2">
        <f t="shared" si="1278"/>
        <v>797.96552838000002</v>
      </c>
      <c r="AG2376" s="2">
        <f t="shared" si="1265"/>
        <v>805.79031068999996</v>
      </c>
      <c r="AH2376" s="3">
        <f t="shared" si="1266"/>
        <v>0</v>
      </c>
      <c r="AI2376" s="4" t="str">
        <f t="shared" si="1276"/>
        <v>A+J=</v>
      </c>
      <c r="AJ2376" s="11">
        <f t="shared" si="1272"/>
        <v>43538</v>
      </c>
      <c r="AK2376" s="11"/>
      <c r="AL2376" s="4"/>
      <c r="AM2376" s="1"/>
      <c r="AN2376" s="11"/>
      <c r="AO2376" s="1"/>
      <c r="AP2376" s="1"/>
      <c r="AQ2376" s="3"/>
      <c r="AR2376" s="3"/>
      <c r="AS2376" s="6"/>
      <c r="AT2376" s="1"/>
      <c r="AU2376" s="1"/>
      <c r="AV2376" s="1"/>
      <c r="AW2376" s="1"/>
      <c r="AX2376" s="1"/>
      <c r="AY2376" s="1"/>
      <c r="AZ2376" s="1"/>
      <c r="BA2376" s="1"/>
      <c r="BB2376" s="1"/>
    </row>
    <row r="2377" spans="1:54" x14ac:dyDescent="0.2">
      <c r="A2377" s="158">
        <f t="shared" si="1267"/>
        <v>43533</v>
      </c>
      <c r="B2377" s="2">
        <f t="shared" si="1251"/>
        <v>318961.05606063333</v>
      </c>
      <c r="C2377" s="2">
        <f t="shared" si="1268"/>
        <v>217663.65599823001</v>
      </c>
      <c r="D2377" s="2">
        <f>SUM(Y2377:Y$2535)</f>
        <v>10676.14332453</v>
      </c>
      <c r="E2377" s="73">
        <f t="shared" si="1252"/>
        <v>206987.5126737</v>
      </c>
      <c r="F2377" s="88">
        <f t="shared" si="1280"/>
        <v>5100.6099999999997</v>
      </c>
      <c r="G2377" s="3">
        <f>IF(AND(N2377=1,N2376&gt;1),VLOOKUP(A2376,[1]Plan1!$BK$81:$BM$259,3),G2376)</f>
        <v>5116.93</v>
      </c>
      <c r="H2377" s="11">
        <f t="shared" si="1281"/>
        <v>43449</v>
      </c>
      <c r="I2377" s="11">
        <f t="shared" si="1282"/>
        <v>43480</v>
      </c>
      <c r="J2377" s="12">
        <f t="shared" si="1253"/>
        <v>3.199617300675861E-3</v>
      </c>
      <c r="K2377" s="11">
        <f t="shared" si="1269"/>
        <v>43538</v>
      </c>
      <c r="L2377" s="11">
        <f t="shared" si="1254"/>
        <v>43538</v>
      </c>
      <c r="M2377" s="1">
        <f t="shared" si="1273"/>
        <v>18</v>
      </c>
      <c r="N2377" s="1">
        <f t="shared" si="1255"/>
        <v>15</v>
      </c>
      <c r="O2377" s="2">
        <f t="shared" si="1256"/>
        <v>1.0026656300000001</v>
      </c>
      <c r="P2377" s="13">
        <f t="shared" si="1283"/>
        <v>1.0015000999999999</v>
      </c>
      <c r="Q2377" s="13">
        <f t="shared" si="1274"/>
        <v>1.4582749082139195</v>
      </c>
      <c r="R2377" s="2">
        <f t="shared" si="1279"/>
        <v>1.4621621199999999</v>
      </c>
      <c r="S2377" s="2">
        <f t="shared" si="1270"/>
        <v>1.44698182</v>
      </c>
      <c r="T2377" s="2">
        <f t="shared" si="1257"/>
        <v>314955.35310417</v>
      </c>
      <c r="U2377" s="2">
        <f t="shared" si="1258"/>
        <v>4772.0419737792699</v>
      </c>
      <c r="V2377" s="2">
        <f t="shared" si="1259"/>
        <v>95661.787670804042</v>
      </c>
      <c r="W2377" s="2">
        <f t="shared" si="1260"/>
        <v>318097.48564281332</v>
      </c>
      <c r="X2377" s="17">
        <f t="shared" si="1261"/>
        <v>0</v>
      </c>
      <c r="Y2377" s="2">
        <f t="shared" si="1262"/>
        <v>0</v>
      </c>
      <c r="Z2377" s="72">
        <f t="shared" si="1263"/>
        <v>0</v>
      </c>
      <c r="AA2377" s="2">
        <f t="shared" si="1277"/>
        <v>0</v>
      </c>
      <c r="AB2377" s="12">
        <f t="shared" si="1271"/>
        <v>4.6600000000000003E-2</v>
      </c>
      <c r="AC2377" s="17">
        <f t="shared" si="1264"/>
        <v>15</v>
      </c>
      <c r="AD2377" s="17">
        <v>252</v>
      </c>
      <c r="AE2377" s="13">
        <f t="shared" si="1275"/>
        <v>1.002714798</v>
      </c>
      <c r="AF2377" s="2">
        <f t="shared" si="1278"/>
        <v>855.04016268999999</v>
      </c>
      <c r="AG2377" s="2">
        <f t="shared" si="1265"/>
        <v>863.57041781999999</v>
      </c>
      <c r="AH2377" s="3">
        <f t="shared" si="1266"/>
        <v>0</v>
      </c>
      <c r="AI2377" s="4" t="str">
        <f t="shared" si="1276"/>
        <v>A+J=</v>
      </c>
      <c r="AJ2377" s="11">
        <f t="shared" si="1272"/>
        <v>43538</v>
      </c>
      <c r="AK2377" s="11"/>
      <c r="AL2377" s="4"/>
      <c r="AM2377" s="1"/>
      <c r="AN2377" s="11"/>
      <c r="AO2377" s="1"/>
      <c r="AP2377" s="1"/>
      <c r="AQ2377" s="3"/>
      <c r="AR2377" s="3"/>
      <c r="AS2377" s="6"/>
      <c r="AT2377" s="1"/>
      <c r="AU2377" s="1"/>
      <c r="AV2377" s="1"/>
      <c r="AW2377" s="1"/>
      <c r="AX2377" s="1"/>
      <c r="AY2377" s="1"/>
      <c r="AZ2377" s="1"/>
      <c r="BA2377" s="1"/>
      <c r="BB2377" s="1"/>
    </row>
    <row r="2378" spans="1:54" x14ac:dyDescent="0.2">
      <c r="A2378" s="158">
        <f t="shared" si="1267"/>
        <v>43534</v>
      </c>
      <c r="B2378" s="2">
        <f t="shared" ref="B2378:B2441" si="1284">(W2378+AG2378)</f>
        <v>318961.05606063333</v>
      </c>
      <c r="C2378" s="2">
        <f t="shared" si="1268"/>
        <v>217663.65599823001</v>
      </c>
      <c r="D2378" s="2">
        <f>SUM(Y2378:Y$2535)</f>
        <v>10676.14332453</v>
      </c>
      <c r="E2378" s="73">
        <f t="shared" ref="E2378:E2441" si="1285">(C2378-D2378)</f>
        <v>206987.5126737</v>
      </c>
      <c r="F2378" s="88">
        <f t="shared" si="1280"/>
        <v>5100.6099999999997</v>
      </c>
      <c r="G2378" s="3">
        <f>IF(AND(N2378=1,N2377&gt;1),VLOOKUP(A2377,[1]Plan1!$BK$81:$BM$259,3),G2377)</f>
        <v>5116.93</v>
      </c>
      <c r="H2378" s="11">
        <f t="shared" si="1281"/>
        <v>43449</v>
      </c>
      <c r="I2378" s="11">
        <f t="shared" si="1282"/>
        <v>43480</v>
      </c>
      <c r="J2378" s="12">
        <f t="shared" ref="J2378:J2441" si="1286">(G2378/F2378)-1</f>
        <v>3.199617300675861E-3</v>
      </c>
      <c r="K2378" s="11">
        <f t="shared" si="1269"/>
        <v>43538</v>
      </c>
      <c r="L2378" s="11">
        <f t="shared" ref="L2378:L2441" si="1287">IF(A2378&gt;L2377,K2378,L2377)</f>
        <v>43538</v>
      </c>
      <c r="M2378" s="1">
        <f t="shared" si="1273"/>
        <v>18</v>
      </c>
      <c r="N2378" s="1">
        <f t="shared" ref="N2378:N2441" si="1288">(M2378-(NETWORKDAYS(A2378,L2378,$AN$194:$AN$348)-1))</f>
        <v>15</v>
      </c>
      <c r="O2378" s="2">
        <f t="shared" ref="O2378:O2441" si="1289">TRUNC((G2378/F2378)^TRUNC((N2378/M2378),9),8)</f>
        <v>1.0026656300000001</v>
      </c>
      <c r="P2378" s="13">
        <f t="shared" si="1283"/>
        <v>1.0015000999999999</v>
      </c>
      <c r="Q2378" s="13">
        <f t="shared" si="1274"/>
        <v>1.4582749082139195</v>
      </c>
      <c r="R2378" s="2">
        <f t="shared" si="1279"/>
        <v>1.4621621199999999</v>
      </c>
      <c r="S2378" s="2">
        <f t="shared" si="1270"/>
        <v>1.44698182</v>
      </c>
      <c r="T2378" s="2">
        <f t="shared" ref="T2378:T2441" si="1290">TRUNC(C2378*S2378,8)</f>
        <v>314955.35310417</v>
      </c>
      <c r="U2378" s="2">
        <f t="shared" ref="U2378:U2441" si="1291">(D2378*(S2378-1))</f>
        <v>4772.0419737792699</v>
      </c>
      <c r="V2378" s="2">
        <f t="shared" ref="V2378:V2441" si="1292">(E2378*(R2378-1))</f>
        <v>95661.787670804042</v>
      </c>
      <c r="W2378" s="2">
        <f t="shared" ref="W2378:W2441" si="1293">(C2378+U2378+V2378)</f>
        <v>318097.48564281332</v>
      </c>
      <c r="X2378" s="17">
        <f t="shared" ref="X2378:X2441" si="1294">IF(VLOOKUP(A2378,AN$10:AU$190,8)=VLOOKUP(A2377,AN$10:AU$190,8),0,VLOOKUP(A2378,AN$10:AU$190,8))</f>
        <v>0</v>
      </c>
      <c r="Y2378" s="2">
        <f t="shared" ref="Y2378:Y2441" si="1295">IF(X2378&gt;0,VLOOKUP(A2378,AN$12:AR$190,5),0)</f>
        <v>0</v>
      </c>
      <c r="Z2378" s="72">
        <f t="shared" ref="Z2378:Z2441" si="1296">IF(X2378&gt;0,VLOOKUP($A2378,$AN$10:$AS$190,6),0)</f>
        <v>0</v>
      </c>
      <c r="AA2378" s="2">
        <f t="shared" si="1277"/>
        <v>0</v>
      </c>
      <c r="AB2378" s="12">
        <f t="shared" si="1271"/>
        <v>4.6600000000000003E-2</v>
      </c>
      <c r="AC2378" s="17">
        <f t="shared" ref="AC2378:AC2441" si="1297">N2378</f>
        <v>15</v>
      </c>
      <c r="AD2378" s="17">
        <v>252</v>
      </c>
      <c r="AE2378" s="13">
        <f t="shared" si="1275"/>
        <v>1.002714798</v>
      </c>
      <c r="AF2378" s="2">
        <f t="shared" si="1278"/>
        <v>855.04016268999999</v>
      </c>
      <c r="AG2378" s="2">
        <f t="shared" ref="AG2378:AG2441" si="1298">TRUNC((W2378*(AE2378-1)),8)</f>
        <v>863.57041781999999</v>
      </c>
      <c r="AH2378" s="3">
        <f t="shared" ref="AH2378:AH2441" si="1299">IF(AA2378&gt;0,AA2378+AF2378,0)</f>
        <v>0</v>
      </c>
      <c r="AI2378" s="4" t="str">
        <f t="shared" si="1276"/>
        <v>A+J=</v>
      </c>
      <c r="AJ2378" s="11">
        <f t="shared" si="1272"/>
        <v>43538</v>
      </c>
      <c r="AK2378" s="11"/>
      <c r="AL2378" s="4"/>
      <c r="AM2378" s="1"/>
      <c r="AN2378" s="11"/>
      <c r="AO2378" s="1"/>
      <c r="AP2378" s="1"/>
      <c r="AQ2378" s="3"/>
      <c r="AR2378" s="3"/>
      <c r="AS2378" s="6"/>
      <c r="AT2378" s="1"/>
      <c r="AU2378" s="1"/>
      <c r="AV2378" s="1"/>
      <c r="AW2378" s="1"/>
      <c r="AX2378" s="1"/>
      <c r="AY2378" s="1"/>
      <c r="AZ2378" s="1"/>
      <c r="BA2378" s="1"/>
      <c r="BB2378" s="1"/>
    </row>
    <row r="2379" spans="1:54" x14ac:dyDescent="0.2">
      <c r="A2379" s="158">
        <f t="shared" ref="A2379:A2442" si="1300">(A2378+1)</f>
        <v>43535</v>
      </c>
      <c r="B2379" s="2">
        <f t="shared" si="1284"/>
        <v>318961.05606063333</v>
      </c>
      <c r="C2379" s="2">
        <f t="shared" ref="C2379:C2442" si="1301">TRUNC(IF(X2378&gt;0,VLOOKUP(A2378,$AN$12:$AO$190,2),C2378),8)</f>
        <v>217663.65599823001</v>
      </c>
      <c r="D2379" s="2">
        <f>SUM(Y2379:Y$2535)</f>
        <v>10676.14332453</v>
      </c>
      <c r="E2379" s="73">
        <f t="shared" si="1285"/>
        <v>206987.5126737</v>
      </c>
      <c r="F2379" s="88">
        <f t="shared" si="1280"/>
        <v>5100.6099999999997</v>
      </c>
      <c r="G2379" s="3">
        <f>IF(AND(N2379=1,N2378&gt;1),VLOOKUP(A2378,[1]Plan1!$BK$81:$BM$259,3),G2378)</f>
        <v>5116.93</v>
      </c>
      <c r="H2379" s="11">
        <f t="shared" si="1281"/>
        <v>43449</v>
      </c>
      <c r="I2379" s="11">
        <f t="shared" si="1282"/>
        <v>43480</v>
      </c>
      <c r="J2379" s="12">
        <f t="shared" si="1286"/>
        <v>3.199617300675861E-3</v>
      </c>
      <c r="K2379" s="11">
        <f t="shared" ref="K2379:K2442" si="1302">IF(DAY(A2379)=14,VLOOKUP(A2379,AR$194:AW$373,4),K2378)</f>
        <v>43538</v>
      </c>
      <c r="L2379" s="11">
        <f t="shared" si="1287"/>
        <v>43538</v>
      </c>
      <c r="M2379" s="1">
        <f t="shared" si="1273"/>
        <v>18</v>
      </c>
      <c r="N2379" s="1">
        <f t="shared" si="1288"/>
        <v>15</v>
      </c>
      <c r="O2379" s="2">
        <f t="shared" si="1289"/>
        <v>1.0026656300000001</v>
      </c>
      <c r="P2379" s="13">
        <f t="shared" si="1283"/>
        <v>1.0015000999999999</v>
      </c>
      <c r="Q2379" s="13">
        <f t="shared" si="1274"/>
        <v>1.4582749082139195</v>
      </c>
      <c r="R2379" s="2">
        <f t="shared" si="1279"/>
        <v>1.4621621199999999</v>
      </c>
      <c r="S2379" s="2">
        <f t="shared" ref="S2379:S2442" si="1303">IF(AND(X2379&gt;0,MONTH(A2379)=9),R2379,S2378)</f>
        <v>1.44698182</v>
      </c>
      <c r="T2379" s="2">
        <f t="shared" si="1290"/>
        <v>314955.35310417</v>
      </c>
      <c r="U2379" s="2">
        <f t="shared" si="1291"/>
        <v>4772.0419737792699</v>
      </c>
      <c r="V2379" s="2">
        <f t="shared" si="1292"/>
        <v>95661.787670804042</v>
      </c>
      <c r="W2379" s="2">
        <f t="shared" si="1293"/>
        <v>318097.48564281332</v>
      </c>
      <c r="X2379" s="17">
        <f t="shared" si="1294"/>
        <v>0</v>
      </c>
      <c r="Y2379" s="2">
        <f t="shared" si="1295"/>
        <v>0</v>
      </c>
      <c r="Z2379" s="72">
        <f t="shared" si="1296"/>
        <v>0</v>
      </c>
      <c r="AA2379" s="2">
        <f t="shared" si="1277"/>
        <v>0</v>
      </c>
      <c r="AB2379" s="12">
        <f t="shared" ref="AB2379:AB2442" si="1304">(AB2378)</f>
        <v>4.6600000000000003E-2</v>
      </c>
      <c r="AC2379" s="17">
        <f t="shared" si="1297"/>
        <v>15</v>
      </c>
      <c r="AD2379" s="17">
        <v>252</v>
      </c>
      <c r="AE2379" s="13">
        <f t="shared" si="1275"/>
        <v>1.002714798</v>
      </c>
      <c r="AF2379" s="2">
        <f t="shared" si="1278"/>
        <v>855.04016268999999</v>
      </c>
      <c r="AG2379" s="2">
        <f t="shared" si="1298"/>
        <v>863.57041781999999</v>
      </c>
      <c r="AH2379" s="3">
        <f t="shared" si="1299"/>
        <v>0</v>
      </c>
      <c r="AI2379" s="4" t="str">
        <f t="shared" si="1276"/>
        <v>A+J=</v>
      </c>
      <c r="AJ2379" s="11">
        <f t="shared" ref="AJ2379:AJ2442" si="1305">IF(X2378&gt;0,VLOOKUP(A2378,$AN$10:$AW$190,9),AJ2378)</f>
        <v>43538</v>
      </c>
      <c r="AK2379" s="11"/>
      <c r="AL2379" s="4"/>
      <c r="AM2379" s="1"/>
      <c r="AN2379" s="11"/>
      <c r="AO2379" s="1"/>
      <c r="AP2379" s="1"/>
      <c r="AQ2379" s="3"/>
      <c r="AR2379" s="3"/>
      <c r="AS2379" s="6"/>
      <c r="AT2379" s="1"/>
      <c r="AU2379" s="1"/>
      <c r="AV2379" s="1"/>
      <c r="AW2379" s="1"/>
      <c r="AX2379" s="1"/>
      <c r="AY2379" s="1"/>
      <c r="AZ2379" s="1"/>
      <c r="BA2379" s="1"/>
      <c r="BB2379" s="1"/>
    </row>
    <row r="2380" spans="1:54" x14ac:dyDescent="0.2">
      <c r="A2380" s="158">
        <f t="shared" si="1300"/>
        <v>43536</v>
      </c>
      <c r="B2380" s="2">
        <f t="shared" si="1284"/>
        <v>319072.58387921238</v>
      </c>
      <c r="C2380" s="2">
        <f t="shared" si="1301"/>
        <v>217663.65599823001</v>
      </c>
      <c r="D2380" s="2">
        <f>SUM(Y2380:Y$2535)</f>
        <v>10676.14332453</v>
      </c>
      <c r="E2380" s="73">
        <f t="shared" si="1285"/>
        <v>206987.5126737</v>
      </c>
      <c r="F2380" s="88">
        <f t="shared" si="1280"/>
        <v>5100.6099999999997</v>
      </c>
      <c r="G2380" s="3">
        <f>IF(AND(N2380=1,N2379&gt;1),VLOOKUP(A2379,[1]Plan1!$BK$81:$BM$259,3),G2379)</f>
        <v>5116.93</v>
      </c>
      <c r="H2380" s="11">
        <f t="shared" si="1281"/>
        <v>43449</v>
      </c>
      <c r="I2380" s="11">
        <f t="shared" si="1282"/>
        <v>43480</v>
      </c>
      <c r="J2380" s="12">
        <f t="shared" si="1286"/>
        <v>3.199617300675861E-3</v>
      </c>
      <c r="K2380" s="11">
        <f t="shared" si="1302"/>
        <v>43538</v>
      </c>
      <c r="L2380" s="11">
        <f t="shared" si="1287"/>
        <v>43538</v>
      </c>
      <c r="M2380" s="1">
        <f t="shared" si="1273"/>
        <v>18</v>
      </c>
      <c r="N2380" s="1">
        <f t="shared" si="1288"/>
        <v>16</v>
      </c>
      <c r="O2380" s="2">
        <f t="shared" si="1289"/>
        <v>1.0028435899999999</v>
      </c>
      <c r="P2380" s="13">
        <f t="shared" si="1283"/>
        <v>1.0015000999999999</v>
      </c>
      <c r="Q2380" s="13">
        <f t="shared" si="1274"/>
        <v>1.4582749082139195</v>
      </c>
      <c r="R2380" s="2">
        <f t="shared" si="1279"/>
        <v>1.4624216400000001</v>
      </c>
      <c r="S2380" s="2">
        <f t="shared" si="1303"/>
        <v>1.44698182</v>
      </c>
      <c r="T2380" s="2">
        <f t="shared" si="1290"/>
        <v>314955.35310417</v>
      </c>
      <c r="U2380" s="2">
        <f t="shared" si="1291"/>
        <v>4772.0419737792699</v>
      </c>
      <c r="V2380" s="2">
        <f t="shared" si="1292"/>
        <v>95715.505070093146</v>
      </c>
      <c r="W2380" s="2">
        <f t="shared" si="1293"/>
        <v>318151.2030421024</v>
      </c>
      <c r="X2380" s="17">
        <f t="shared" si="1294"/>
        <v>0</v>
      </c>
      <c r="Y2380" s="2">
        <f t="shared" si="1295"/>
        <v>0</v>
      </c>
      <c r="Z2380" s="72">
        <f t="shared" si="1296"/>
        <v>0</v>
      </c>
      <c r="AA2380" s="2">
        <f t="shared" si="1277"/>
        <v>0</v>
      </c>
      <c r="AB2380" s="12">
        <f t="shared" si="1304"/>
        <v>4.6600000000000003E-2</v>
      </c>
      <c r="AC2380" s="17">
        <f t="shared" si="1297"/>
        <v>16</v>
      </c>
      <c r="AD2380" s="17">
        <v>252</v>
      </c>
      <c r="AE2380" s="13">
        <f t="shared" si="1275"/>
        <v>1.0028960469999999</v>
      </c>
      <c r="AF2380" s="2">
        <f t="shared" si="1278"/>
        <v>912.12550549000002</v>
      </c>
      <c r="AG2380" s="2">
        <f t="shared" si="1298"/>
        <v>921.38083711000002</v>
      </c>
      <c r="AH2380" s="3">
        <f t="shared" si="1299"/>
        <v>0</v>
      </c>
      <c r="AI2380" s="4" t="str">
        <f t="shared" si="1276"/>
        <v>A+J=</v>
      </c>
      <c r="AJ2380" s="11">
        <f t="shared" si="1305"/>
        <v>43538</v>
      </c>
      <c r="AK2380" s="11"/>
      <c r="AL2380" s="4"/>
      <c r="AM2380" s="1"/>
      <c r="AN2380" s="11"/>
      <c r="AO2380" s="1"/>
      <c r="AP2380" s="1"/>
      <c r="AQ2380" s="3"/>
      <c r="AR2380" s="3"/>
      <c r="AS2380" s="6"/>
      <c r="AT2380" s="1"/>
      <c r="AU2380" s="1"/>
      <c r="AV2380" s="1"/>
      <c r="AW2380" s="1"/>
      <c r="AX2380" s="1"/>
      <c r="AY2380" s="1"/>
      <c r="AZ2380" s="1"/>
      <c r="BA2380" s="1"/>
      <c r="BB2380" s="1"/>
    </row>
    <row r="2381" spans="1:54" x14ac:dyDescent="0.2">
      <c r="A2381" s="158">
        <f t="shared" si="1300"/>
        <v>43537</v>
      </c>
      <c r="B2381" s="2">
        <f t="shared" si="1284"/>
        <v>319184.15173402714</v>
      </c>
      <c r="C2381" s="2">
        <f t="shared" si="1301"/>
        <v>217663.65599823001</v>
      </c>
      <c r="D2381" s="2">
        <f>SUM(Y2381:Y$2535)</f>
        <v>10676.14332453</v>
      </c>
      <c r="E2381" s="73">
        <f t="shared" si="1285"/>
        <v>206987.5126737</v>
      </c>
      <c r="F2381" s="88">
        <f t="shared" si="1280"/>
        <v>5100.6099999999997</v>
      </c>
      <c r="G2381" s="3">
        <f>IF(AND(N2381=1,N2380&gt;1),VLOOKUP(A2380,[1]Plan1!$BK$81:$BM$259,3),G2380)</f>
        <v>5116.93</v>
      </c>
      <c r="H2381" s="11">
        <f t="shared" si="1281"/>
        <v>43449</v>
      </c>
      <c r="I2381" s="11">
        <f t="shared" si="1282"/>
        <v>43480</v>
      </c>
      <c r="J2381" s="12">
        <f t="shared" si="1286"/>
        <v>3.199617300675861E-3</v>
      </c>
      <c r="K2381" s="11">
        <f t="shared" si="1302"/>
        <v>43538</v>
      </c>
      <c r="L2381" s="11">
        <f t="shared" si="1287"/>
        <v>43538</v>
      </c>
      <c r="M2381" s="1">
        <f t="shared" si="1273"/>
        <v>18</v>
      </c>
      <c r="N2381" s="1">
        <f t="shared" si="1288"/>
        <v>17</v>
      </c>
      <c r="O2381" s="2">
        <f t="shared" si="1289"/>
        <v>1.0030215899999999</v>
      </c>
      <c r="P2381" s="13">
        <f t="shared" si="1283"/>
        <v>1.0015000999999999</v>
      </c>
      <c r="Q2381" s="13">
        <f t="shared" si="1274"/>
        <v>1.4582749082139195</v>
      </c>
      <c r="R2381" s="2">
        <f t="shared" si="1279"/>
        <v>1.46268121</v>
      </c>
      <c r="S2381" s="2">
        <f t="shared" si="1303"/>
        <v>1.44698182</v>
      </c>
      <c r="T2381" s="2">
        <f t="shared" si="1290"/>
        <v>314955.35310417</v>
      </c>
      <c r="U2381" s="2">
        <f t="shared" si="1291"/>
        <v>4772.0419737792699</v>
      </c>
      <c r="V2381" s="2">
        <f t="shared" si="1292"/>
        <v>95769.232818757839</v>
      </c>
      <c r="W2381" s="2">
        <f t="shared" si="1293"/>
        <v>318204.93079076713</v>
      </c>
      <c r="X2381" s="17">
        <f t="shared" si="1294"/>
        <v>0</v>
      </c>
      <c r="Y2381" s="2">
        <f t="shared" si="1295"/>
        <v>0</v>
      </c>
      <c r="Z2381" s="72">
        <f t="shared" si="1296"/>
        <v>0</v>
      </c>
      <c r="AA2381" s="2">
        <f t="shared" si="1277"/>
        <v>0</v>
      </c>
      <c r="AB2381" s="12">
        <f t="shared" si="1304"/>
        <v>4.6600000000000003E-2</v>
      </c>
      <c r="AC2381" s="17">
        <f t="shared" si="1297"/>
        <v>17</v>
      </c>
      <c r="AD2381" s="17">
        <v>252</v>
      </c>
      <c r="AE2381" s="13">
        <f t="shared" si="1275"/>
        <v>1.003077328</v>
      </c>
      <c r="AF2381" s="2">
        <f t="shared" si="1278"/>
        <v>969.22092684999996</v>
      </c>
      <c r="AG2381" s="2">
        <f t="shared" si="1298"/>
        <v>979.22094326000001</v>
      </c>
      <c r="AH2381" s="3">
        <f t="shared" si="1299"/>
        <v>0</v>
      </c>
      <c r="AI2381" s="4" t="str">
        <f t="shared" si="1276"/>
        <v>A+J=</v>
      </c>
      <c r="AJ2381" s="11">
        <f t="shared" si="1305"/>
        <v>43538</v>
      </c>
      <c r="AK2381" s="11"/>
      <c r="AL2381" s="4"/>
      <c r="AM2381" s="1"/>
      <c r="AN2381" s="11"/>
      <c r="AO2381" s="1"/>
      <c r="AP2381" s="1"/>
      <c r="AQ2381" s="3"/>
      <c r="AR2381" s="3"/>
      <c r="AS2381" s="6"/>
      <c r="AT2381" s="1"/>
      <c r="AU2381" s="1"/>
      <c r="AV2381" s="1"/>
      <c r="AW2381" s="1"/>
      <c r="AX2381" s="1"/>
      <c r="AY2381" s="1"/>
      <c r="AZ2381" s="1"/>
      <c r="BA2381" s="1"/>
      <c r="BB2381" s="1"/>
    </row>
    <row r="2382" spans="1:54" x14ac:dyDescent="0.2">
      <c r="A2382" s="177">
        <f t="shared" si="1300"/>
        <v>43538</v>
      </c>
      <c r="B2382" s="178">
        <f t="shared" si="1284"/>
        <v>319295.75580086728</v>
      </c>
      <c r="C2382" s="178">
        <f t="shared" si="1301"/>
        <v>217663.65599823001</v>
      </c>
      <c r="D2382" s="178">
        <f>SUM(Y2382:Y$2535)</f>
        <v>10676.14332453</v>
      </c>
      <c r="E2382" s="179">
        <f t="shared" si="1285"/>
        <v>206987.5126737</v>
      </c>
      <c r="F2382" s="180">
        <f t="shared" si="1280"/>
        <v>5100.6099999999997</v>
      </c>
      <c r="G2382" s="181">
        <f>IF(AND(N2382=1,N2381&gt;1),VLOOKUP(A2381,[1]Plan1!$BK$81:$BM$259,3),G2381)</f>
        <v>5116.93</v>
      </c>
      <c r="H2382" s="182">
        <f t="shared" si="1281"/>
        <v>43449</v>
      </c>
      <c r="I2382" s="182">
        <f t="shared" si="1282"/>
        <v>43480</v>
      </c>
      <c r="J2382" s="183">
        <f t="shared" si="1286"/>
        <v>3.199617300675861E-3</v>
      </c>
      <c r="K2382" s="182">
        <f t="shared" si="1302"/>
        <v>43570</v>
      </c>
      <c r="L2382" s="182">
        <f t="shared" si="1287"/>
        <v>43538</v>
      </c>
      <c r="M2382" s="184">
        <f t="shared" si="1273"/>
        <v>18</v>
      </c>
      <c r="N2382" s="184">
        <f t="shared" si="1288"/>
        <v>18</v>
      </c>
      <c r="O2382" s="178">
        <f t="shared" si="1289"/>
        <v>1.00319961</v>
      </c>
      <c r="P2382" s="185">
        <f t="shared" si="1283"/>
        <v>1.0015000999999999</v>
      </c>
      <c r="Q2382" s="185">
        <f t="shared" si="1274"/>
        <v>1.4582749082139195</v>
      </c>
      <c r="R2382" s="178">
        <f t="shared" si="1279"/>
        <v>1.4629408100000001</v>
      </c>
      <c r="S2382" s="178">
        <f t="shared" si="1303"/>
        <v>1.44698182</v>
      </c>
      <c r="T2382" s="178">
        <f t="shared" si="1290"/>
        <v>314955.35310417</v>
      </c>
      <c r="U2382" s="178">
        <f t="shared" si="1291"/>
        <v>4772.0419737792699</v>
      </c>
      <c r="V2382" s="178">
        <f t="shared" si="1292"/>
        <v>95822.966777047957</v>
      </c>
      <c r="W2382" s="178">
        <f t="shared" si="1293"/>
        <v>318258.66474905726</v>
      </c>
      <c r="X2382" s="186">
        <f t="shared" si="1294"/>
        <v>78</v>
      </c>
      <c r="Y2382" s="178">
        <f t="shared" si="1295"/>
        <v>1867.3582711700001</v>
      </c>
      <c r="Z2382" s="187">
        <f t="shared" si="1296"/>
        <v>8.5790999999999992E-3</v>
      </c>
      <c r="AA2382" s="178">
        <f t="shared" si="1277"/>
        <v>2702.03346981</v>
      </c>
      <c r="AB2382" s="183">
        <f t="shared" si="1304"/>
        <v>4.6600000000000003E-2</v>
      </c>
      <c r="AC2382" s="186">
        <f t="shared" si="1297"/>
        <v>18</v>
      </c>
      <c r="AD2382" s="186">
        <v>252</v>
      </c>
      <c r="AE2382" s="185">
        <f t="shared" si="1275"/>
        <v>1.003258642</v>
      </c>
      <c r="AF2382" s="178">
        <f t="shared" si="1278"/>
        <v>1026.3267417500001</v>
      </c>
      <c r="AG2382" s="178">
        <f t="shared" si="1298"/>
        <v>1037.09105181</v>
      </c>
      <c r="AH2382" s="181">
        <f t="shared" si="1299"/>
        <v>3728.3602115600002</v>
      </c>
      <c r="AI2382" s="188" t="str">
        <f t="shared" si="1276"/>
        <v>A+J=</v>
      </c>
      <c r="AJ2382" s="182">
        <f t="shared" si="1305"/>
        <v>43538</v>
      </c>
      <c r="AK2382" s="11"/>
      <c r="AL2382" s="4"/>
      <c r="AM2382" s="1"/>
      <c r="AN2382" s="11"/>
      <c r="AO2382" s="1"/>
      <c r="AP2382" s="1"/>
      <c r="AQ2382" s="3"/>
      <c r="AR2382" s="3"/>
      <c r="AS2382" s="6"/>
      <c r="AT2382" s="1"/>
      <c r="AU2382" s="1"/>
      <c r="AV2382" s="1"/>
      <c r="AW2382" s="1"/>
      <c r="AX2382" s="1"/>
      <c r="AY2382" s="1"/>
      <c r="AZ2382" s="1"/>
      <c r="BA2382" s="1"/>
      <c r="BB2382" s="1"/>
    </row>
    <row r="2383" spans="1:54" x14ac:dyDescent="0.2">
      <c r="A2383" s="158">
        <f t="shared" si="1300"/>
        <v>43539</v>
      </c>
      <c r="B2383" s="2">
        <f t="shared" si="1284"/>
        <v>315672.73694681859</v>
      </c>
      <c r="C2383" s="2">
        <f t="shared" si="1301"/>
        <v>215796.29772706001</v>
      </c>
      <c r="D2383" s="2">
        <f>SUM(Y2383:Y$2535)</f>
        <v>8808.7850533599994</v>
      </c>
      <c r="E2383" s="73">
        <f t="shared" si="1285"/>
        <v>206987.5126737</v>
      </c>
      <c r="F2383" s="88">
        <f t="shared" si="1280"/>
        <v>5116.93</v>
      </c>
      <c r="G2383" s="3">
        <f>IF(AND(N2383=1,N2382&gt;1),VLOOKUP(A2382,[1]Plan1!$BK$81:$BM$259,3),G2382)</f>
        <v>5138.93</v>
      </c>
      <c r="H2383" s="11">
        <f t="shared" si="1281"/>
        <v>43480</v>
      </c>
      <c r="I2383" s="11">
        <f t="shared" si="1282"/>
        <v>43511</v>
      </c>
      <c r="J2383" s="12">
        <f t="shared" si="1286"/>
        <v>4.2994529923214841E-3</v>
      </c>
      <c r="K2383" s="11">
        <f t="shared" si="1302"/>
        <v>43570</v>
      </c>
      <c r="L2383" s="11">
        <f t="shared" si="1287"/>
        <v>43570</v>
      </c>
      <c r="M2383" s="1">
        <f t="shared" si="1273"/>
        <v>22</v>
      </c>
      <c r="N2383" s="1">
        <f t="shared" si="1288"/>
        <v>1</v>
      </c>
      <c r="O2383" s="2">
        <f t="shared" si="1289"/>
        <v>1.00019502</v>
      </c>
      <c r="P2383" s="13">
        <f t="shared" si="1283"/>
        <v>1.00319961</v>
      </c>
      <c r="Q2383" s="13">
        <f t="shared" si="1274"/>
        <v>1.4629408191929898</v>
      </c>
      <c r="R2383" s="2">
        <f t="shared" si="1279"/>
        <v>1.4632261200000001</v>
      </c>
      <c r="S2383" s="2">
        <f t="shared" si="1303"/>
        <v>1.44698182</v>
      </c>
      <c r="T2383" s="2">
        <f t="shared" si="1290"/>
        <v>312253.31963436003</v>
      </c>
      <c r="U2383" s="2">
        <f t="shared" si="1291"/>
        <v>3937.3667751396492</v>
      </c>
      <c r="V2383" s="2">
        <f t="shared" si="1292"/>
        <v>95882.022384288895</v>
      </c>
      <c r="W2383" s="2">
        <f t="shared" si="1293"/>
        <v>315615.68688648858</v>
      </c>
      <c r="X2383" s="17">
        <f t="shared" si="1294"/>
        <v>0</v>
      </c>
      <c r="Y2383" s="2">
        <f t="shared" si="1295"/>
        <v>0</v>
      </c>
      <c r="Z2383" s="72">
        <f t="shared" si="1296"/>
        <v>0</v>
      </c>
      <c r="AA2383" s="2">
        <f t="shared" si="1277"/>
        <v>0</v>
      </c>
      <c r="AB2383" s="12">
        <f t="shared" si="1304"/>
        <v>4.6600000000000003E-2</v>
      </c>
      <c r="AC2383" s="17">
        <f t="shared" si="1297"/>
        <v>1</v>
      </c>
      <c r="AD2383" s="17">
        <v>252</v>
      </c>
      <c r="AE2383" s="13">
        <f t="shared" si="1275"/>
        <v>1.0001807579999999</v>
      </c>
      <c r="AF2383" s="2">
        <f t="shared" si="1278"/>
        <v>56.442285550000001</v>
      </c>
      <c r="AG2383" s="2">
        <f t="shared" si="1298"/>
        <v>57.050060330000001</v>
      </c>
      <c r="AH2383" s="3">
        <f t="shared" si="1299"/>
        <v>0</v>
      </c>
      <c r="AI2383" s="4" t="str">
        <f t="shared" si="1276"/>
        <v>A+J=</v>
      </c>
      <c r="AJ2383" s="11">
        <f t="shared" si="1305"/>
        <v>43570</v>
      </c>
      <c r="AK2383" s="11"/>
      <c r="AL2383" s="4"/>
      <c r="AM2383" s="1"/>
      <c r="AN2383" s="11"/>
      <c r="AO2383" s="1"/>
      <c r="AP2383" s="1"/>
      <c r="AQ2383" s="3"/>
      <c r="AR2383" s="3"/>
      <c r="AS2383" s="6"/>
      <c r="AT2383" s="1"/>
      <c r="AU2383" s="1"/>
      <c r="AV2383" s="1"/>
      <c r="AW2383" s="1"/>
      <c r="AX2383" s="1"/>
      <c r="AY2383" s="1"/>
      <c r="AZ2383" s="1"/>
      <c r="BA2383" s="1"/>
      <c r="BB2383" s="1"/>
    </row>
    <row r="2384" spans="1:54" x14ac:dyDescent="0.2">
      <c r="A2384" s="158">
        <f t="shared" si="1300"/>
        <v>43540</v>
      </c>
      <c r="B2384" s="2">
        <f t="shared" si="1284"/>
        <v>315788.88648926019</v>
      </c>
      <c r="C2384" s="2">
        <f t="shared" si="1301"/>
        <v>215796.29772706001</v>
      </c>
      <c r="D2384" s="2">
        <f>SUM(Y2384:Y$2535)</f>
        <v>8808.7850533599994</v>
      </c>
      <c r="E2384" s="73">
        <f t="shared" si="1285"/>
        <v>206987.5126737</v>
      </c>
      <c r="F2384" s="88">
        <f t="shared" si="1280"/>
        <v>5116.93</v>
      </c>
      <c r="G2384" s="3">
        <f>IF(AND(N2384=1,N2383&gt;1),VLOOKUP(A2383,[1]Plan1!$BK$81:$BM$259,3),G2383)</f>
        <v>5138.93</v>
      </c>
      <c r="H2384" s="11">
        <f t="shared" si="1281"/>
        <v>43480</v>
      </c>
      <c r="I2384" s="11">
        <f t="shared" si="1282"/>
        <v>43511</v>
      </c>
      <c r="J2384" s="12">
        <f t="shared" si="1286"/>
        <v>4.2994529923214841E-3</v>
      </c>
      <c r="K2384" s="11">
        <f t="shared" si="1302"/>
        <v>43570</v>
      </c>
      <c r="L2384" s="11">
        <f t="shared" si="1287"/>
        <v>43570</v>
      </c>
      <c r="M2384" s="1">
        <f t="shared" si="1273"/>
        <v>22</v>
      </c>
      <c r="N2384" s="1">
        <f t="shared" si="1288"/>
        <v>2</v>
      </c>
      <c r="O2384" s="2">
        <f t="shared" si="1289"/>
        <v>1.00039009</v>
      </c>
      <c r="P2384" s="13">
        <f t="shared" si="1283"/>
        <v>1.00319961</v>
      </c>
      <c r="Q2384" s="13">
        <f t="shared" si="1274"/>
        <v>1.4629408191929898</v>
      </c>
      <c r="R2384" s="2">
        <f t="shared" si="1279"/>
        <v>1.4635114899999999</v>
      </c>
      <c r="S2384" s="2">
        <f t="shared" si="1303"/>
        <v>1.44698182</v>
      </c>
      <c r="T2384" s="2">
        <f t="shared" si="1290"/>
        <v>312253.31963436003</v>
      </c>
      <c r="U2384" s="2">
        <f t="shared" si="1291"/>
        <v>3937.3667751396492</v>
      </c>
      <c r="V2384" s="2">
        <f t="shared" si="1292"/>
        <v>95941.090410780555</v>
      </c>
      <c r="W2384" s="2">
        <f t="shared" si="1293"/>
        <v>315674.75491298019</v>
      </c>
      <c r="X2384" s="17">
        <f t="shared" si="1294"/>
        <v>0</v>
      </c>
      <c r="Y2384" s="2">
        <f t="shared" si="1295"/>
        <v>0</v>
      </c>
      <c r="Z2384" s="72">
        <f t="shared" si="1296"/>
        <v>0</v>
      </c>
      <c r="AA2384" s="2">
        <f t="shared" si="1277"/>
        <v>0</v>
      </c>
      <c r="AB2384" s="12">
        <f t="shared" si="1304"/>
        <v>4.6600000000000003E-2</v>
      </c>
      <c r="AC2384" s="17">
        <f t="shared" si="1297"/>
        <v>2</v>
      </c>
      <c r="AD2384" s="17">
        <v>252</v>
      </c>
      <c r="AE2384" s="13">
        <f t="shared" si="1275"/>
        <v>1.0003615480000001</v>
      </c>
      <c r="AF2384" s="2">
        <f t="shared" si="1278"/>
        <v>112.89456319999999</v>
      </c>
      <c r="AG2384" s="2">
        <f t="shared" si="1298"/>
        <v>114.13157628</v>
      </c>
      <c r="AH2384" s="3">
        <f t="shared" si="1299"/>
        <v>0</v>
      </c>
      <c r="AI2384" s="4" t="str">
        <f t="shared" si="1276"/>
        <v>A+J=</v>
      </c>
      <c r="AJ2384" s="11">
        <f t="shared" si="1305"/>
        <v>43570</v>
      </c>
      <c r="AK2384" s="11"/>
      <c r="AL2384" s="4"/>
      <c r="AM2384" s="1"/>
      <c r="AN2384" s="11"/>
      <c r="AO2384" s="1"/>
      <c r="AP2384" s="1"/>
      <c r="AQ2384" s="3"/>
      <c r="AR2384" s="3"/>
      <c r="AS2384" s="6"/>
      <c r="AT2384" s="1"/>
      <c r="AU2384" s="1"/>
      <c r="AV2384" s="1"/>
      <c r="AW2384" s="1"/>
      <c r="AX2384" s="1"/>
      <c r="AY2384" s="1"/>
      <c r="AZ2384" s="1"/>
      <c r="BA2384" s="1"/>
      <c r="BB2384" s="1"/>
    </row>
    <row r="2385" spans="1:54" x14ac:dyDescent="0.2">
      <c r="A2385" s="158">
        <f t="shared" si="1300"/>
        <v>43541</v>
      </c>
      <c r="B2385" s="2">
        <f t="shared" si="1284"/>
        <v>315788.88648926019</v>
      </c>
      <c r="C2385" s="2">
        <f t="shared" si="1301"/>
        <v>215796.29772706001</v>
      </c>
      <c r="D2385" s="2">
        <f>SUM(Y2385:Y$2535)</f>
        <v>8808.7850533599994</v>
      </c>
      <c r="E2385" s="73">
        <f t="shared" si="1285"/>
        <v>206987.5126737</v>
      </c>
      <c r="F2385" s="88">
        <f t="shared" si="1280"/>
        <v>5116.93</v>
      </c>
      <c r="G2385" s="3">
        <f>IF(AND(N2385=1,N2384&gt;1),VLOOKUP(A2384,[1]Plan1!$BK$81:$BM$259,3),G2384)</f>
        <v>5138.93</v>
      </c>
      <c r="H2385" s="11">
        <f t="shared" si="1281"/>
        <v>43480</v>
      </c>
      <c r="I2385" s="11">
        <f t="shared" si="1282"/>
        <v>43511</v>
      </c>
      <c r="J2385" s="12">
        <f t="shared" si="1286"/>
        <v>4.2994529923214841E-3</v>
      </c>
      <c r="K2385" s="11">
        <f t="shared" si="1302"/>
        <v>43570</v>
      </c>
      <c r="L2385" s="11">
        <f t="shared" si="1287"/>
        <v>43570</v>
      </c>
      <c r="M2385" s="1">
        <f t="shared" si="1273"/>
        <v>22</v>
      </c>
      <c r="N2385" s="1">
        <f t="shared" si="1288"/>
        <v>2</v>
      </c>
      <c r="O2385" s="2">
        <f t="shared" si="1289"/>
        <v>1.00039009</v>
      </c>
      <c r="P2385" s="13">
        <f t="shared" si="1283"/>
        <v>1.00319961</v>
      </c>
      <c r="Q2385" s="13">
        <f t="shared" si="1274"/>
        <v>1.4629408191929898</v>
      </c>
      <c r="R2385" s="2">
        <f t="shared" si="1279"/>
        <v>1.4635114899999999</v>
      </c>
      <c r="S2385" s="2">
        <f t="shared" si="1303"/>
        <v>1.44698182</v>
      </c>
      <c r="T2385" s="2">
        <f t="shared" si="1290"/>
        <v>312253.31963436003</v>
      </c>
      <c r="U2385" s="2">
        <f t="shared" si="1291"/>
        <v>3937.3667751396492</v>
      </c>
      <c r="V2385" s="2">
        <f t="shared" si="1292"/>
        <v>95941.090410780555</v>
      </c>
      <c r="W2385" s="2">
        <f t="shared" si="1293"/>
        <v>315674.75491298019</v>
      </c>
      <c r="X2385" s="17">
        <f t="shared" si="1294"/>
        <v>0</v>
      </c>
      <c r="Y2385" s="2">
        <f t="shared" si="1295"/>
        <v>0</v>
      </c>
      <c r="Z2385" s="72">
        <f t="shared" si="1296"/>
        <v>0</v>
      </c>
      <c r="AA2385" s="2">
        <f t="shared" si="1277"/>
        <v>0</v>
      </c>
      <c r="AB2385" s="12">
        <f t="shared" si="1304"/>
        <v>4.6600000000000003E-2</v>
      </c>
      <c r="AC2385" s="17">
        <f t="shared" si="1297"/>
        <v>2</v>
      </c>
      <c r="AD2385" s="17">
        <v>252</v>
      </c>
      <c r="AE2385" s="13">
        <f t="shared" si="1275"/>
        <v>1.0003615480000001</v>
      </c>
      <c r="AF2385" s="2">
        <f t="shared" si="1278"/>
        <v>112.89456319999999</v>
      </c>
      <c r="AG2385" s="2">
        <f t="shared" si="1298"/>
        <v>114.13157628</v>
      </c>
      <c r="AH2385" s="3">
        <f t="shared" si="1299"/>
        <v>0</v>
      </c>
      <c r="AI2385" s="4" t="str">
        <f t="shared" si="1276"/>
        <v>A+J=</v>
      </c>
      <c r="AJ2385" s="11">
        <f t="shared" si="1305"/>
        <v>43570</v>
      </c>
      <c r="AK2385" s="11"/>
      <c r="AL2385" s="4"/>
      <c r="AM2385" s="1"/>
      <c r="AN2385" s="11"/>
      <c r="AO2385" s="1"/>
      <c r="AP2385" s="1"/>
      <c r="AQ2385" s="3"/>
      <c r="AR2385" s="3"/>
      <c r="AS2385" s="6"/>
      <c r="AT2385" s="1"/>
      <c r="AU2385" s="1"/>
      <c r="AV2385" s="1"/>
      <c r="AW2385" s="1"/>
      <c r="AX2385" s="1"/>
      <c r="AY2385" s="1"/>
      <c r="AZ2385" s="1"/>
      <c r="BA2385" s="1"/>
      <c r="BB2385" s="1"/>
    </row>
    <row r="2386" spans="1:54" x14ac:dyDescent="0.2">
      <c r="A2386" s="158">
        <f t="shared" si="1300"/>
        <v>43542</v>
      </c>
      <c r="B2386" s="2">
        <f t="shared" si="1284"/>
        <v>315788.88648926019</v>
      </c>
      <c r="C2386" s="2">
        <f t="shared" si="1301"/>
        <v>215796.29772706001</v>
      </c>
      <c r="D2386" s="2">
        <f>SUM(Y2386:Y$2535)</f>
        <v>8808.7850533599994</v>
      </c>
      <c r="E2386" s="73">
        <f t="shared" si="1285"/>
        <v>206987.5126737</v>
      </c>
      <c r="F2386" s="88">
        <f t="shared" si="1280"/>
        <v>5116.93</v>
      </c>
      <c r="G2386" s="3">
        <f>IF(AND(N2386=1,N2385&gt;1),VLOOKUP(A2385,[1]Plan1!$BK$81:$BM$259,3),G2385)</f>
        <v>5138.93</v>
      </c>
      <c r="H2386" s="11">
        <f t="shared" si="1281"/>
        <v>43480</v>
      </c>
      <c r="I2386" s="11">
        <f t="shared" si="1282"/>
        <v>43511</v>
      </c>
      <c r="J2386" s="12">
        <f t="shared" si="1286"/>
        <v>4.2994529923214841E-3</v>
      </c>
      <c r="K2386" s="11">
        <f t="shared" si="1302"/>
        <v>43570</v>
      </c>
      <c r="L2386" s="11">
        <f t="shared" si="1287"/>
        <v>43570</v>
      </c>
      <c r="M2386" s="1">
        <f t="shared" si="1273"/>
        <v>22</v>
      </c>
      <c r="N2386" s="1">
        <f t="shared" si="1288"/>
        <v>2</v>
      </c>
      <c r="O2386" s="2">
        <f t="shared" si="1289"/>
        <v>1.00039009</v>
      </c>
      <c r="P2386" s="13">
        <f t="shared" si="1283"/>
        <v>1.00319961</v>
      </c>
      <c r="Q2386" s="13">
        <f t="shared" si="1274"/>
        <v>1.4629408191929898</v>
      </c>
      <c r="R2386" s="2">
        <f t="shared" si="1279"/>
        <v>1.4635114899999999</v>
      </c>
      <c r="S2386" s="2">
        <f t="shared" si="1303"/>
        <v>1.44698182</v>
      </c>
      <c r="T2386" s="2">
        <f t="shared" si="1290"/>
        <v>312253.31963436003</v>
      </c>
      <c r="U2386" s="2">
        <f t="shared" si="1291"/>
        <v>3937.3667751396492</v>
      </c>
      <c r="V2386" s="2">
        <f t="shared" si="1292"/>
        <v>95941.090410780555</v>
      </c>
      <c r="W2386" s="2">
        <f t="shared" si="1293"/>
        <v>315674.75491298019</v>
      </c>
      <c r="X2386" s="17">
        <f t="shared" si="1294"/>
        <v>0</v>
      </c>
      <c r="Y2386" s="2">
        <f t="shared" si="1295"/>
        <v>0</v>
      </c>
      <c r="Z2386" s="72">
        <f t="shared" si="1296"/>
        <v>0</v>
      </c>
      <c r="AA2386" s="2">
        <f t="shared" si="1277"/>
        <v>0</v>
      </c>
      <c r="AB2386" s="12">
        <f t="shared" si="1304"/>
        <v>4.6600000000000003E-2</v>
      </c>
      <c r="AC2386" s="17">
        <f t="shared" si="1297"/>
        <v>2</v>
      </c>
      <c r="AD2386" s="17">
        <v>252</v>
      </c>
      <c r="AE2386" s="13">
        <f t="shared" si="1275"/>
        <v>1.0003615480000001</v>
      </c>
      <c r="AF2386" s="2">
        <f t="shared" si="1278"/>
        <v>112.89456319999999</v>
      </c>
      <c r="AG2386" s="2">
        <f t="shared" si="1298"/>
        <v>114.13157628</v>
      </c>
      <c r="AH2386" s="3">
        <f t="shared" si="1299"/>
        <v>0</v>
      </c>
      <c r="AI2386" s="4" t="str">
        <f t="shared" si="1276"/>
        <v>A+J=</v>
      </c>
      <c r="AJ2386" s="11">
        <f t="shared" si="1305"/>
        <v>43570</v>
      </c>
      <c r="AK2386" s="11"/>
      <c r="AL2386" s="4"/>
      <c r="AM2386" s="1"/>
      <c r="AN2386" s="11"/>
      <c r="AO2386" s="1"/>
      <c r="AP2386" s="1"/>
      <c r="AQ2386" s="3"/>
      <c r="AR2386" s="3"/>
      <c r="AS2386" s="6"/>
      <c r="AT2386" s="1"/>
      <c r="AU2386" s="1"/>
      <c r="AV2386" s="1"/>
      <c r="AW2386" s="1"/>
      <c r="AX2386" s="1"/>
      <c r="AY2386" s="1"/>
      <c r="AZ2386" s="1"/>
      <c r="BA2386" s="1"/>
      <c r="BB2386" s="1"/>
    </row>
    <row r="2387" spans="1:54" x14ac:dyDescent="0.2">
      <c r="A2387" s="158">
        <f t="shared" si="1300"/>
        <v>43543</v>
      </c>
      <c r="B2387" s="2">
        <f t="shared" si="1284"/>
        <v>315905.08230573777</v>
      </c>
      <c r="C2387" s="2">
        <f t="shared" si="1301"/>
        <v>215796.29772706001</v>
      </c>
      <c r="D2387" s="2">
        <f>SUM(Y2387:Y$2535)</f>
        <v>8808.7850533599994</v>
      </c>
      <c r="E2387" s="73">
        <f t="shared" si="1285"/>
        <v>206987.5126737</v>
      </c>
      <c r="F2387" s="88">
        <f t="shared" si="1280"/>
        <v>5116.93</v>
      </c>
      <c r="G2387" s="3">
        <f>IF(AND(N2387=1,N2386&gt;1),VLOOKUP(A2386,[1]Plan1!$BK$81:$BM$259,3),G2386)</f>
        <v>5138.93</v>
      </c>
      <c r="H2387" s="11">
        <f t="shared" si="1281"/>
        <v>43480</v>
      </c>
      <c r="I2387" s="11">
        <f t="shared" si="1282"/>
        <v>43511</v>
      </c>
      <c r="J2387" s="12">
        <f t="shared" si="1286"/>
        <v>4.2994529923214841E-3</v>
      </c>
      <c r="K2387" s="11">
        <f t="shared" si="1302"/>
        <v>43570</v>
      </c>
      <c r="L2387" s="11">
        <f t="shared" si="1287"/>
        <v>43570</v>
      </c>
      <c r="M2387" s="1">
        <f t="shared" si="1273"/>
        <v>22</v>
      </c>
      <c r="N2387" s="1">
        <f t="shared" si="1288"/>
        <v>3</v>
      </c>
      <c r="O2387" s="2">
        <f t="shared" si="1289"/>
        <v>1.0005852</v>
      </c>
      <c r="P2387" s="13">
        <f t="shared" si="1283"/>
        <v>1.00319961</v>
      </c>
      <c r="Q2387" s="13">
        <f t="shared" si="1274"/>
        <v>1.4629408191929898</v>
      </c>
      <c r="R2387" s="2">
        <f t="shared" si="1279"/>
        <v>1.46379693</v>
      </c>
      <c r="S2387" s="2">
        <f t="shared" si="1303"/>
        <v>1.44698182</v>
      </c>
      <c r="T2387" s="2">
        <f t="shared" si="1290"/>
        <v>312253.31963436003</v>
      </c>
      <c r="U2387" s="2">
        <f t="shared" si="1291"/>
        <v>3937.3667751396492</v>
      </c>
      <c r="V2387" s="2">
        <f t="shared" si="1292"/>
        <v>96000.172926398154</v>
      </c>
      <c r="W2387" s="2">
        <f t="shared" si="1293"/>
        <v>315733.83742859779</v>
      </c>
      <c r="X2387" s="17">
        <f t="shared" si="1294"/>
        <v>0</v>
      </c>
      <c r="Y2387" s="2">
        <f t="shared" si="1295"/>
        <v>0</v>
      </c>
      <c r="Z2387" s="72">
        <f t="shared" si="1296"/>
        <v>0</v>
      </c>
      <c r="AA2387" s="2">
        <f t="shared" si="1277"/>
        <v>0</v>
      </c>
      <c r="AB2387" s="12">
        <f t="shared" si="1304"/>
        <v>4.6600000000000003E-2</v>
      </c>
      <c r="AC2387" s="17">
        <f t="shared" si="1297"/>
        <v>3</v>
      </c>
      <c r="AD2387" s="17">
        <v>252</v>
      </c>
      <c r="AE2387" s="13">
        <f t="shared" si="1275"/>
        <v>1.0005423710000001</v>
      </c>
      <c r="AF2387" s="2">
        <f t="shared" si="1278"/>
        <v>169.35714522000001</v>
      </c>
      <c r="AG2387" s="2">
        <f t="shared" si="1298"/>
        <v>171.24487714</v>
      </c>
      <c r="AH2387" s="3">
        <f t="shared" si="1299"/>
        <v>0</v>
      </c>
      <c r="AI2387" s="4" t="str">
        <f t="shared" si="1276"/>
        <v>A+J=</v>
      </c>
      <c r="AJ2387" s="11">
        <f t="shared" si="1305"/>
        <v>43570</v>
      </c>
      <c r="AK2387" s="11"/>
      <c r="AL2387" s="4"/>
      <c r="AM2387" s="1"/>
      <c r="AN2387" s="11"/>
      <c r="AO2387" s="1"/>
      <c r="AP2387" s="1"/>
      <c r="AQ2387" s="3"/>
      <c r="AR2387" s="3"/>
      <c r="AS2387" s="6"/>
      <c r="AT2387" s="1"/>
      <c r="AU2387" s="1"/>
      <c r="AV2387" s="1"/>
      <c r="AW2387" s="1"/>
      <c r="AX2387" s="1"/>
      <c r="AY2387" s="1"/>
      <c r="AZ2387" s="1"/>
      <c r="BA2387" s="1"/>
      <c r="BB2387" s="1"/>
    </row>
    <row r="2388" spans="1:54" x14ac:dyDescent="0.2">
      <c r="A2388" s="158">
        <f t="shared" si="1300"/>
        <v>43544</v>
      </c>
      <c r="B2388" s="2">
        <f t="shared" si="1284"/>
        <v>316021.3181958159</v>
      </c>
      <c r="C2388" s="2">
        <f t="shared" si="1301"/>
        <v>215796.29772706001</v>
      </c>
      <c r="D2388" s="2">
        <f>SUM(Y2388:Y$2535)</f>
        <v>8808.7850533599994</v>
      </c>
      <c r="E2388" s="73">
        <f t="shared" si="1285"/>
        <v>206987.5126737</v>
      </c>
      <c r="F2388" s="88">
        <f t="shared" si="1280"/>
        <v>5116.93</v>
      </c>
      <c r="G2388" s="3">
        <f>IF(AND(N2388=1,N2387&gt;1),VLOOKUP(A2387,[1]Plan1!$BK$81:$BM$259,3),G2387)</f>
        <v>5138.93</v>
      </c>
      <c r="H2388" s="11">
        <f t="shared" si="1281"/>
        <v>43480</v>
      </c>
      <c r="I2388" s="11">
        <f t="shared" si="1282"/>
        <v>43511</v>
      </c>
      <c r="J2388" s="12">
        <f t="shared" si="1286"/>
        <v>4.2994529923214841E-3</v>
      </c>
      <c r="K2388" s="11">
        <f t="shared" si="1302"/>
        <v>43570</v>
      </c>
      <c r="L2388" s="11">
        <f t="shared" si="1287"/>
        <v>43570</v>
      </c>
      <c r="M2388" s="1">
        <f t="shared" si="1273"/>
        <v>22</v>
      </c>
      <c r="N2388" s="1">
        <f t="shared" si="1288"/>
        <v>4</v>
      </c>
      <c r="O2388" s="2">
        <f t="shared" si="1289"/>
        <v>1.0007803399999999</v>
      </c>
      <c r="P2388" s="13">
        <f t="shared" si="1283"/>
        <v>1.00319961</v>
      </c>
      <c r="Q2388" s="13">
        <f t="shared" si="1274"/>
        <v>1.4629408191929898</v>
      </c>
      <c r="R2388" s="2">
        <f t="shared" si="1279"/>
        <v>1.4640824100000001</v>
      </c>
      <c r="S2388" s="2">
        <f t="shared" si="1303"/>
        <v>1.44698182</v>
      </c>
      <c r="T2388" s="2">
        <f t="shared" si="1290"/>
        <v>312253.31963436003</v>
      </c>
      <c r="U2388" s="2">
        <f t="shared" si="1291"/>
        <v>3937.3667751396492</v>
      </c>
      <c r="V2388" s="2">
        <f t="shared" si="1292"/>
        <v>96059.263721516254</v>
      </c>
      <c r="W2388" s="2">
        <f t="shared" si="1293"/>
        <v>315792.92822371592</v>
      </c>
      <c r="X2388" s="17">
        <f t="shared" si="1294"/>
        <v>0</v>
      </c>
      <c r="Y2388" s="2">
        <f t="shared" si="1295"/>
        <v>0</v>
      </c>
      <c r="Z2388" s="72">
        <f t="shared" si="1296"/>
        <v>0</v>
      </c>
      <c r="AA2388" s="2">
        <f t="shared" si="1277"/>
        <v>0</v>
      </c>
      <c r="AB2388" s="12">
        <f t="shared" si="1304"/>
        <v>4.6600000000000003E-2</v>
      </c>
      <c r="AC2388" s="17">
        <f t="shared" si="1297"/>
        <v>4</v>
      </c>
      <c r="AD2388" s="17">
        <v>252</v>
      </c>
      <c r="AE2388" s="13">
        <f t="shared" si="1275"/>
        <v>1.0007232269999999</v>
      </c>
      <c r="AF2388" s="2">
        <f t="shared" si="1278"/>
        <v>225.83003159</v>
      </c>
      <c r="AG2388" s="2">
        <f t="shared" si="1298"/>
        <v>228.38997209999999</v>
      </c>
      <c r="AH2388" s="3">
        <f t="shared" si="1299"/>
        <v>0</v>
      </c>
      <c r="AI2388" s="4" t="str">
        <f t="shared" si="1276"/>
        <v>A+J=</v>
      </c>
      <c r="AJ2388" s="11">
        <f t="shared" si="1305"/>
        <v>43570</v>
      </c>
      <c r="AK2388" s="11"/>
      <c r="AL2388" s="4"/>
      <c r="AM2388" s="1"/>
      <c r="AN2388" s="11"/>
      <c r="AO2388" s="1"/>
      <c r="AP2388" s="1"/>
      <c r="AQ2388" s="3"/>
      <c r="AR2388" s="3"/>
      <c r="AS2388" s="6"/>
      <c r="AT2388" s="1"/>
      <c r="AU2388" s="1"/>
      <c r="AV2388" s="1"/>
      <c r="AW2388" s="1"/>
      <c r="AX2388" s="1"/>
      <c r="AY2388" s="1"/>
      <c r="AZ2388" s="1"/>
      <c r="BA2388" s="1"/>
      <c r="BB2388" s="1"/>
    </row>
    <row r="2389" spans="1:54" x14ac:dyDescent="0.2">
      <c r="A2389" s="158">
        <f t="shared" si="1300"/>
        <v>43545</v>
      </c>
      <c r="B2389" s="2">
        <f t="shared" si="1284"/>
        <v>316137.59592573968</v>
      </c>
      <c r="C2389" s="2">
        <f t="shared" si="1301"/>
        <v>215796.29772706001</v>
      </c>
      <c r="D2389" s="2">
        <f>SUM(Y2389:Y$2535)</f>
        <v>8808.7850533599994</v>
      </c>
      <c r="E2389" s="73">
        <f t="shared" si="1285"/>
        <v>206987.5126737</v>
      </c>
      <c r="F2389" s="88">
        <f t="shared" si="1280"/>
        <v>5116.93</v>
      </c>
      <c r="G2389" s="3">
        <f>IF(AND(N2389=1,N2388&gt;1),VLOOKUP(A2388,[1]Plan1!$BK$81:$BM$259,3),G2388)</f>
        <v>5138.93</v>
      </c>
      <c r="H2389" s="11">
        <f t="shared" si="1281"/>
        <v>43480</v>
      </c>
      <c r="I2389" s="11">
        <f t="shared" si="1282"/>
        <v>43511</v>
      </c>
      <c r="J2389" s="12">
        <f t="shared" si="1286"/>
        <v>4.2994529923214841E-3</v>
      </c>
      <c r="K2389" s="11">
        <f t="shared" si="1302"/>
        <v>43570</v>
      </c>
      <c r="L2389" s="11">
        <f t="shared" si="1287"/>
        <v>43570</v>
      </c>
      <c r="M2389" s="1">
        <f t="shared" si="1273"/>
        <v>22</v>
      </c>
      <c r="N2389" s="1">
        <f t="shared" si="1288"/>
        <v>5</v>
      </c>
      <c r="O2389" s="2">
        <f t="shared" si="1289"/>
        <v>1.0009755199999999</v>
      </c>
      <c r="P2389" s="13">
        <f t="shared" si="1283"/>
        <v>1.00319961</v>
      </c>
      <c r="Q2389" s="13">
        <f t="shared" si="1274"/>
        <v>1.4629408191929898</v>
      </c>
      <c r="R2389" s="2">
        <f t="shared" si="1279"/>
        <v>1.46436794</v>
      </c>
      <c r="S2389" s="2">
        <f t="shared" si="1303"/>
        <v>1.44698182</v>
      </c>
      <c r="T2389" s="2">
        <f t="shared" si="1290"/>
        <v>312253.31963436003</v>
      </c>
      <c r="U2389" s="2">
        <f t="shared" si="1291"/>
        <v>3937.3667751396492</v>
      </c>
      <c r="V2389" s="2">
        <f t="shared" si="1292"/>
        <v>96118.364866009972</v>
      </c>
      <c r="W2389" s="2">
        <f t="shared" si="1293"/>
        <v>315852.02936820965</v>
      </c>
      <c r="X2389" s="17">
        <f t="shared" si="1294"/>
        <v>0</v>
      </c>
      <c r="Y2389" s="2">
        <f t="shared" si="1295"/>
        <v>0</v>
      </c>
      <c r="Z2389" s="72">
        <f t="shared" si="1296"/>
        <v>0</v>
      </c>
      <c r="AA2389" s="2">
        <f t="shared" si="1277"/>
        <v>0</v>
      </c>
      <c r="AB2389" s="12">
        <f t="shared" si="1304"/>
        <v>4.6600000000000003E-2</v>
      </c>
      <c r="AC2389" s="17">
        <f t="shared" si="1297"/>
        <v>5</v>
      </c>
      <c r="AD2389" s="17">
        <v>252</v>
      </c>
      <c r="AE2389" s="13">
        <f t="shared" si="1275"/>
        <v>1.000904115</v>
      </c>
      <c r="AF2389" s="2">
        <f t="shared" si="1278"/>
        <v>282.31291007999999</v>
      </c>
      <c r="AG2389" s="2">
        <f t="shared" si="1298"/>
        <v>285.56655753000001</v>
      </c>
      <c r="AH2389" s="3">
        <f t="shared" si="1299"/>
        <v>0</v>
      </c>
      <c r="AI2389" s="4" t="str">
        <f t="shared" si="1276"/>
        <v>A+J=</v>
      </c>
      <c r="AJ2389" s="11">
        <f t="shared" si="1305"/>
        <v>43570</v>
      </c>
      <c r="AK2389" s="11"/>
      <c r="AL2389" s="4"/>
      <c r="AM2389" s="1"/>
      <c r="AN2389" s="11"/>
      <c r="AO2389" s="1"/>
      <c r="AP2389" s="1"/>
      <c r="AQ2389" s="3"/>
      <c r="AR2389" s="3"/>
      <c r="AS2389" s="6"/>
      <c r="AT2389" s="1"/>
      <c r="AU2389" s="1"/>
      <c r="AV2389" s="1"/>
      <c r="AW2389" s="1"/>
      <c r="AX2389" s="1"/>
      <c r="AY2389" s="1"/>
      <c r="AZ2389" s="1"/>
      <c r="BA2389" s="1"/>
      <c r="BB2389" s="1"/>
    </row>
    <row r="2390" spans="1:54" x14ac:dyDescent="0.2">
      <c r="A2390" s="158">
        <f t="shared" si="1300"/>
        <v>43546</v>
      </c>
      <c r="B2390" s="2">
        <f t="shared" si="1284"/>
        <v>316253.91996694927</v>
      </c>
      <c r="C2390" s="2">
        <f t="shared" si="1301"/>
        <v>215796.29772706001</v>
      </c>
      <c r="D2390" s="2">
        <f>SUM(Y2390:Y$2535)</f>
        <v>8808.7850533599994</v>
      </c>
      <c r="E2390" s="73">
        <f t="shared" si="1285"/>
        <v>206987.5126737</v>
      </c>
      <c r="F2390" s="88">
        <f t="shared" si="1280"/>
        <v>5116.93</v>
      </c>
      <c r="G2390" s="3">
        <f>IF(AND(N2390=1,N2389&gt;1),VLOOKUP(A2389,[1]Plan1!$BK$81:$BM$259,3),G2389)</f>
        <v>5138.93</v>
      </c>
      <c r="H2390" s="11">
        <f t="shared" si="1281"/>
        <v>43480</v>
      </c>
      <c r="I2390" s="11">
        <f t="shared" si="1282"/>
        <v>43511</v>
      </c>
      <c r="J2390" s="12">
        <f t="shared" si="1286"/>
        <v>4.2994529923214841E-3</v>
      </c>
      <c r="K2390" s="11">
        <f t="shared" si="1302"/>
        <v>43570</v>
      </c>
      <c r="L2390" s="11">
        <f t="shared" si="1287"/>
        <v>43570</v>
      </c>
      <c r="M2390" s="1">
        <f t="shared" si="1273"/>
        <v>22</v>
      </c>
      <c r="N2390" s="1">
        <f t="shared" si="1288"/>
        <v>6</v>
      </c>
      <c r="O2390" s="2">
        <f t="shared" si="1289"/>
        <v>1.0011707400000001</v>
      </c>
      <c r="P2390" s="13">
        <f t="shared" si="1283"/>
        <v>1.00319961</v>
      </c>
      <c r="Q2390" s="13">
        <f t="shared" si="1274"/>
        <v>1.4629408191929898</v>
      </c>
      <c r="R2390" s="2">
        <f t="shared" si="1279"/>
        <v>1.46465354</v>
      </c>
      <c r="S2390" s="2">
        <f t="shared" si="1303"/>
        <v>1.44698182</v>
      </c>
      <c r="T2390" s="2">
        <f t="shared" si="1290"/>
        <v>312253.31963436003</v>
      </c>
      <c r="U2390" s="2">
        <f t="shared" si="1291"/>
        <v>3937.3667751396492</v>
      </c>
      <c r="V2390" s="2">
        <f t="shared" si="1292"/>
        <v>96177.480499629572</v>
      </c>
      <c r="W2390" s="2">
        <f t="shared" si="1293"/>
        <v>315911.14500182925</v>
      </c>
      <c r="X2390" s="17">
        <f t="shared" si="1294"/>
        <v>0</v>
      </c>
      <c r="Y2390" s="2">
        <f t="shared" si="1295"/>
        <v>0</v>
      </c>
      <c r="Z2390" s="72">
        <f t="shared" si="1296"/>
        <v>0</v>
      </c>
      <c r="AA2390" s="2">
        <f>IF(Z2390&gt;0,TRUNC(Z2390*T2386,8),0)</f>
        <v>0</v>
      </c>
      <c r="AB2390" s="12">
        <f t="shared" si="1304"/>
        <v>4.6600000000000003E-2</v>
      </c>
      <c r="AC2390" s="17">
        <f t="shared" si="1297"/>
        <v>6</v>
      </c>
      <c r="AD2390" s="17">
        <v>252</v>
      </c>
      <c r="AE2390" s="13">
        <f t="shared" si="1275"/>
        <v>1.0010850360000001</v>
      </c>
      <c r="AF2390" s="2">
        <f>TRUNC((T2386*(AE2390-1)),8)</f>
        <v>338.80609292000003</v>
      </c>
      <c r="AG2390" s="2">
        <f t="shared" si="1298"/>
        <v>342.77496511999999</v>
      </c>
      <c r="AH2390" s="3">
        <f t="shared" si="1299"/>
        <v>0</v>
      </c>
      <c r="AI2390" s="4" t="str">
        <f t="shared" si="1276"/>
        <v>A+J=</v>
      </c>
      <c r="AJ2390" s="11">
        <f t="shared" si="1305"/>
        <v>43570</v>
      </c>
      <c r="AK2390" s="18"/>
      <c r="AL2390" s="40"/>
      <c r="AM2390" s="38"/>
      <c r="AN2390" s="18"/>
      <c r="AO2390" s="38"/>
      <c r="AP2390" s="38"/>
      <c r="AQ2390" s="39"/>
      <c r="AR2390" s="39"/>
      <c r="AS2390" s="69"/>
      <c r="AT2390" s="38"/>
      <c r="AU2390" s="38"/>
      <c r="AV2390" s="38"/>
      <c r="AW2390" s="38"/>
      <c r="AX2390" s="38"/>
      <c r="AY2390" s="38"/>
      <c r="AZ2390" s="38"/>
      <c r="BA2390" s="38"/>
      <c r="BB2390" s="38"/>
    </row>
    <row r="2391" spans="1:54" x14ac:dyDescent="0.2">
      <c r="A2391" s="158">
        <f t="shared" si="1300"/>
        <v>43547</v>
      </c>
      <c r="B2391" s="2">
        <f t="shared" si="1284"/>
        <v>316370.28618818446</v>
      </c>
      <c r="C2391" s="2">
        <f t="shared" si="1301"/>
        <v>215796.29772706001</v>
      </c>
      <c r="D2391" s="2">
        <f>SUM(Y2391:Y$2535)</f>
        <v>8808.7850533599994</v>
      </c>
      <c r="E2391" s="73">
        <f t="shared" si="1285"/>
        <v>206987.5126737</v>
      </c>
      <c r="F2391" s="88">
        <f t="shared" si="1280"/>
        <v>5116.93</v>
      </c>
      <c r="G2391" s="3">
        <f>IF(AND(N2391=1,N2390&gt;1),VLOOKUP(A2390,[1]Plan1!$BK$81:$BM$259,3),G2390)</f>
        <v>5138.93</v>
      </c>
      <c r="H2391" s="11">
        <f t="shared" si="1281"/>
        <v>43480</v>
      </c>
      <c r="I2391" s="11">
        <f t="shared" si="1282"/>
        <v>43511</v>
      </c>
      <c r="J2391" s="12">
        <f t="shared" si="1286"/>
        <v>4.2994529923214841E-3</v>
      </c>
      <c r="K2391" s="11">
        <f t="shared" si="1302"/>
        <v>43570</v>
      </c>
      <c r="L2391" s="11">
        <f t="shared" si="1287"/>
        <v>43570</v>
      </c>
      <c r="M2391" s="1">
        <f t="shared" ref="M2391:M2454" si="1306">IF(L2391=L2390,M2390,NETWORKDAYS(L2390,L2391,$AN$194:$AN$348)-1)</f>
        <v>22</v>
      </c>
      <c r="N2391" s="1">
        <f t="shared" si="1288"/>
        <v>7</v>
      </c>
      <c r="O2391" s="2">
        <f t="shared" si="1289"/>
        <v>1.001366</v>
      </c>
      <c r="P2391" s="13">
        <f t="shared" si="1283"/>
        <v>1.00319961</v>
      </c>
      <c r="Q2391" s="13">
        <f t="shared" si="1274"/>
        <v>1.4629408191929898</v>
      </c>
      <c r="R2391" s="2">
        <f t="shared" si="1279"/>
        <v>1.4649391899999999</v>
      </c>
      <c r="S2391" s="2">
        <f t="shared" si="1303"/>
        <v>1.44698182</v>
      </c>
      <c r="T2391" s="2">
        <f t="shared" si="1290"/>
        <v>312253.31963436003</v>
      </c>
      <c r="U2391" s="2">
        <f t="shared" si="1291"/>
        <v>3937.3667751396492</v>
      </c>
      <c r="V2391" s="2">
        <f t="shared" si="1292"/>
        <v>96236.606482624804</v>
      </c>
      <c r="W2391" s="2">
        <f t="shared" si="1293"/>
        <v>315970.27098482446</v>
      </c>
      <c r="X2391" s="17">
        <f t="shared" si="1294"/>
        <v>0</v>
      </c>
      <c r="Y2391" s="2">
        <f t="shared" si="1295"/>
        <v>0</v>
      </c>
      <c r="Z2391" s="72">
        <f t="shared" si="1296"/>
        <v>0</v>
      </c>
      <c r="AA2391" s="2">
        <f t="shared" ref="AA2391:AA2454" si="1307">IF(Z2391&gt;0,TRUNC(Z2391*T2391,8),0)</f>
        <v>0</v>
      </c>
      <c r="AB2391" s="12">
        <f t="shared" si="1304"/>
        <v>4.6600000000000003E-2</v>
      </c>
      <c r="AC2391" s="17">
        <f t="shared" si="1297"/>
        <v>7</v>
      </c>
      <c r="AD2391" s="17">
        <v>252</v>
      </c>
      <c r="AE2391" s="13">
        <f t="shared" si="1275"/>
        <v>1.0012659900000001</v>
      </c>
      <c r="AF2391" s="2">
        <f t="shared" ref="AF2391:AF2454" si="1308">TRUNC((T2391*(AE2391-1)),8)</f>
        <v>395.30958012000002</v>
      </c>
      <c r="AG2391" s="2">
        <f t="shared" si="1298"/>
        <v>400.01520335999999</v>
      </c>
      <c r="AH2391" s="3">
        <f t="shared" si="1299"/>
        <v>0</v>
      </c>
      <c r="AI2391" s="4" t="str">
        <f t="shared" si="1276"/>
        <v>A+J=</v>
      </c>
      <c r="AJ2391" s="11">
        <f t="shared" si="1305"/>
        <v>43570</v>
      </c>
      <c r="AK2391" s="11"/>
      <c r="AL2391" s="4"/>
      <c r="AM2391" s="1"/>
      <c r="AN2391" s="11"/>
      <c r="AO2391" s="1"/>
      <c r="AP2391" s="1"/>
      <c r="AQ2391" s="3"/>
      <c r="AR2391" s="3"/>
      <c r="AS2391" s="6"/>
      <c r="AT2391" s="1"/>
      <c r="AU2391" s="1"/>
      <c r="AV2391" s="1"/>
      <c r="AW2391" s="1"/>
      <c r="AX2391" s="1"/>
      <c r="AY2391" s="1"/>
      <c r="AZ2391" s="1"/>
      <c r="BA2391" s="1"/>
      <c r="BB2391" s="1"/>
    </row>
    <row r="2392" spans="1:54" x14ac:dyDescent="0.2">
      <c r="A2392" s="158">
        <f t="shared" si="1300"/>
        <v>43548</v>
      </c>
      <c r="B2392" s="2">
        <f t="shared" si="1284"/>
        <v>316370.28618818446</v>
      </c>
      <c r="C2392" s="2">
        <f t="shared" si="1301"/>
        <v>215796.29772706001</v>
      </c>
      <c r="D2392" s="2">
        <f>SUM(Y2392:Y$2535)</f>
        <v>8808.7850533599994</v>
      </c>
      <c r="E2392" s="73">
        <f t="shared" si="1285"/>
        <v>206987.5126737</v>
      </c>
      <c r="F2392" s="88">
        <f t="shared" si="1280"/>
        <v>5116.93</v>
      </c>
      <c r="G2392" s="3">
        <f>IF(AND(N2392=1,N2391&gt;1),VLOOKUP(A2391,[1]Plan1!$BK$81:$BM$259,3),G2391)</f>
        <v>5138.93</v>
      </c>
      <c r="H2392" s="11">
        <f t="shared" si="1281"/>
        <v>43480</v>
      </c>
      <c r="I2392" s="11">
        <f t="shared" si="1282"/>
        <v>43511</v>
      </c>
      <c r="J2392" s="12">
        <f t="shared" si="1286"/>
        <v>4.2994529923214841E-3</v>
      </c>
      <c r="K2392" s="11">
        <f t="shared" si="1302"/>
        <v>43570</v>
      </c>
      <c r="L2392" s="11">
        <f t="shared" si="1287"/>
        <v>43570</v>
      </c>
      <c r="M2392" s="1">
        <f t="shared" si="1306"/>
        <v>22</v>
      </c>
      <c r="N2392" s="1">
        <f t="shared" si="1288"/>
        <v>7</v>
      </c>
      <c r="O2392" s="2">
        <f t="shared" si="1289"/>
        <v>1.001366</v>
      </c>
      <c r="P2392" s="13">
        <f t="shared" si="1283"/>
        <v>1.00319961</v>
      </c>
      <c r="Q2392" s="13">
        <f t="shared" si="1274"/>
        <v>1.4629408191929898</v>
      </c>
      <c r="R2392" s="2">
        <f t="shared" si="1279"/>
        <v>1.4649391899999999</v>
      </c>
      <c r="S2392" s="2">
        <f t="shared" si="1303"/>
        <v>1.44698182</v>
      </c>
      <c r="T2392" s="2">
        <f t="shared" si="1290"/>
        <v>312253.31963436003</v>
      </c>
      <c r="U2392" s="2">
        <f t="shared" si="1291"/>
        <v>3937.3667751396492</v>
      </c>
      <c r="V2392" s="2">
        <f t="shared" si="1292"/>
        <v>96236.606482624804</v>
      </c>
      <c r="W2392" s="2">
        <f t="shared" si="1293"/>
        <v>315970.27098482446</v>
      </c>
      <c r="X2392" s="17">
        <f t="shared" si="1294"/>
        <v>0</v>
      </c>
      <c r="Y2392" s="2">
        <f t="shared" si="1295"/>
        <v>0</v>
      </c>
      <c r="Z2392" s="72">
        <f t="shared" si="1296"/>
        <v>0</v>
      </c>
      <c r="AA2392" s="2">
        <f t="shared" si="1307"/>
        <v>0</v>
      </c>
      <c r="AB2392" s="12">
        <f t="shared" si="1304"/>
        <v>4.6600000000000003E-2</v>
      </c>
      <c r="AC2392" s="17">
        <f t="shared" si="1297"/>
        <v>7</v>
      </c>
      <c r="AD2392" s="17">
        <v>252</v>
      </c>
      <c r="AE2392" s="13">
        <f t="shared" si="1275"/>
        <v>1.0012659900000001</v>
      </c>
      <c r="AF2392" s="2">
        <f t="shared" si="1308"/>
        <v>395.30958012000002</v>
      </c>
      <c r="AG2392" s="2">
        <f t="shared" si="1298"/>
        <v>400.01520335999999</v>
      </c>
      <c r="AH2392" s="3">
        <f t="shared" si="1299"/>
        <v>0</v>
      </c>
      <c r="AI2392" s="4" t="str">
        <f t="shared" si="1276"/>
        <v>A+J=</v>
      </c>
      <c r="AJ2392" s="11">
        <f t="shared" si="1305"/>
        <v>43570</v>
      </c>
      <c r="AK2392" s="11"/>
      <c r="AL2392" s="4"/>
      <c r="AM2392" s="1"/>
      <c r="AN2392" s="11"/>
      <c r="AO2392" s="1"/>
      <c r="AP2392" s="1"/>
      <c r="AQ2392" s="3"/>
      <c r="AR2392" s="3"/>
      <c r="AS2392" s="6"/>
      <c r="AT2392" s="1"/>
      <c r="AU2392" s="1"/>
      <c r="AV2392" s="1"/>
      <c r="AW2392" s="1"/>
      <c r="AX2392" s="1"/>
      <c r="AY2392" s="1"/>
      <c r="AZ2392" s="1"/>
      <c r="BA2392" s="1"/>
      <c r="BB2392" s="1"/>
    </row>
    <row r="2393" spans="1:54" x14ac:dyDescent="0.2">
      <c r="A2393" s="158">
        <f t="shared" si="1300"/>
        <v>43549</v>
      </c>
      <c r="B2393" s="2">
        <f t="shared" si="1284"/>
        <v>316370.28618818446</v>
      </c>
      <c r="C2393" s="2">
        <f t="shared" si="1301"/>
        <v>215796.29772706001</v>
      </c>
      <c r="D2393" s="2">
        <f>SUM(Y2393:Y$2535)</f>
        <v>8808.7850533599994</v>
      </c>
      <c r="E2393" s="73">
        <f t="shared" si="1285"/>
        <v>206987.5126737</v>
      </c>
      <c r="F2393" s="88">
        <f t="shared" si="1280"/>
        <v>5116.93</v>
      </c>
      <c r="G2393" s="3">
        <f>IF(AND(N2393=1,N2392&gt;1),VLOOKUP(A2392,[1]Plan1!$BK$81:$BM$259,3),G2392)</f>
        <v>5138.93</v>
      </c>
      <c r="H2393" s="11">
        <f t="shared" si="1281"/>
        <v>43480</v>
      </c>
      <c r="I2393" s="11">
        <f t="shared" si="1282"/>
        <v>43511</v>
      </c>
      <c r="J2393" s="12">
        <f t="shared" si="1286"/>
        <v>4.2994529923214841E-3</v>
      </c>
      <c r="K2393" s="11">
        <f t="shared" si="1302"/>
        <v>43570</v>
      </c>
      <c r="L2393" s="11">
        <f t="shared" si="1287"/>
        <v>43570</v>
      </c>
      <c r="M2393" s="1">
        <f t="shared" si="1306"/>
        <v>22</v>
      </c>
      <c r="N2393" s="1">
        <f t="shared" si="1288"/>
        <v>7</v>
      </c>
      <c r="O2393" s="2">
        <f t="shared" si="1289"/>
        <v>1.001366</v>
      </c>
      <c r="P2393" s="13">
        <f t="shared" si="1283"/>
        <v>1.00319961</v>
      </c>
      <c r="Q2393" s="13">
        <f t="shared" si="1274"/>
        <v>1.4629408191929898</v>
      </c>
      <c r="R2393" s="2">
        <f t="shared" si="1279"/>
        <v>1.4649391899999999</v>
      </c>
      <c r="S2393" s="2">
        <f t="shared" si="1303"/>
        <v>1.44698182</v>
      </c>
      <c r="T2393" s="2">
        <f t="shared" si="1290"/>
        <v>312253.31963436003</v>
      </c>
      <c r="U2393" s="2">
        <f t="shared" si="1291"/>
        <v>3937.3667751396492</v>
      </c>
      <c r="V2393" s="2">
        <f t="shared" si="1292"/>
        <v>96236.606482624804</v>
      </c>
      <c r="W2393" s="2">
        <f t="shared" si="1293"/>
        <v>315970.27098482446</v>
      </c>
      <c r="X2393" s="17">
        <f t="shared" si="1294"/>
        <v>0</v>
      </c>
      <c r="Y2393" s="2">
        <f t="shared" si="1295"/>
        <v>0</v>
      </c>
      <c r="Z2393" s="72">
        <f t="shared" si="1296"/>
        <v>0</v>
      </c>
      <c r="AA2393" s="2">
        <f t="shared" si="1307"/>
        <v>0</v>
      </c>
      <c r="AB2393" s="12">
        <f t="shared" si="1304"/>
        <v>4.6600000000000003E-2</v>
      </c>
      <c r="AC2393" s="17">
        <f t="shared" si="1297"/>
        <v>7</v>
      </c>
      <c r="AD2393" s="17">
        <v>252</v>
      </c>
      <c r="AE2393" s="13">
        <f t="shared" si="1275"/>
        <v>1.0012659900000001</v>
      </c>
      <c r="AF2393" s="2">
        <f t="shared" si="1308"/>
        <v>395.30958012000002</v>
      </c>
      <c r="AG2393" s="2">
        <f t="shared" si="1298"/>
        <v>400.01520335999999</v>
      </c>
      <c r="AH2393" s="3">
        <f t="shared" si="1299"/>
        <v>0</v>
      </c>
      <c r="AI2393" s="4" t="str">
        <f t="shared" si="1276"/>
        <v>A+J=</v>
      </c>
      <c r="AJ2393" s="11">
        <f t="shared" si="1305"/>
        <v>43570</v>
      </c>
      <c r="AK2393" s="11"/>
      <c r="AL2393" s="4"/>
      <c r="AM2393" s="1"/>
      <c r="AN2393" s="11"/>
      <c r="AO2393" s="1"/>
      <c r="AP2393" s="1"/>
      <c r="AQ2393" s="3"/>
      <c r="AR2393" s="3"/>
      <c r="AS2393" s="6"/>
      <c r="AT2393" s="1"/>
      <c r="AU2393" s="1"/>
      <c r="AV2393" s="1"/>
      <c r="AW2393" s="1"/>
      <c r="AX2393" s="1"/>
      <c r="AY2393" s="1"/>
      <c r="AZ2393" s="1"/>
      <c r="BA2393" s="1"/>
      <c r="BB2393" s="1"/>
    </row>
    <row r="2394" spans="1:54" x14ac:dyDescent="0.2">
      <c r="A2394" s="158">
        <f t="shared" si="1300"/>
        <v>43550</v>
      </c>
      <c r="B2394" s="2">
        <f t="shared" si="1284"/>
        <v>316486.69635774044</v>
      </c>
      <c r="C2394" s="2">
        <f t="shared" si="1301"/>
        <v>215796.29772706001</v>
      </c>
      <c r="D2394" s="2">
        <f>SUM(Y2394:Y$2535)</f>
        <v>8808.7850533599994</v>
      </c>
      <c r="E2394" s="73">
        <f t="shared" si="1285"/>
        <v>206987.5126737</v>
      </c>
      <c r="F2394" s="88">
        <f t="shared" si="1280"/>
        <v>5116.93</v>
      </c>
      <c r="G2394" s="3">
        <f>IF(AND(N2394=1,N2393&gt;1),VLOOKUP(A2393,[1]Plan1!$BK$81:$BM$259,3),G2393)</f>
        <v>5138.93</v>
      </c>
      <c r="H2394" s="11">
        <f t="shared" si="1281"/>
        <v>43480</v>
      </c>
      <c r="I2394" s="11">
        <f t="shared" si="1282"/>
        <v>43511</v>
      </c>
      <c r="J2394" s="12">
        <f t="shared" si="1286"/>
        <v>4.2994529923214841E-3</v>
      </c>
      <c r="K2394" s="11">
        <f t="shared" si="1302"/>
        <v>43570</v>
      </c>
      <c r="L2394" s="11">
        <f t="shared" si="1287"/>
        <v>43570</v>
      </c>
      <c r="M2394" s="1">
        <f t="shared" si="1306"/>
        <v>22</v>
      </c>
      <c r="N2394" s="1">
        <f t="shared" si="1288"/>
        <v>8</v>
      </c>
      <c r="O2394" s="2">
        <f t="shared" si="1289"/>
        <v>1.0015613000000001</v>
      </c>
      <c r="P2394" s="13">
        <f t="shared" si="1283"/>
        <v>1.00319961</v>
      </c>
      <c r="Q2394" s="13">
        <f t="shared" si="1274"/>
        <v>1.4629408191929898</v>
      </c>
      <c r="R2394" s="2">
        <f t="shared" si="1279"/>
        <v>1.4652248999999999</v>
      </c>
      <c r="S2394" s="2">
        <f t="shared" si="1303"/>
        <v>1.44698182</v>
      </c>
      <c r="T2394" s="2">
        <f t="shared" si="1290"/>
        <v>312253.31963436003</v>
      </c>
      <c r="U2394" s="2">
        <f t="shared" si="1291"/>
        <v>3937.3667751396492</v>
      </c>
      <c r="V2394" s="2">
        <f t="shared" si="1292"/>
        <v>96295.744884870801</v>
      </c>
      <c r="W2394" s="2">
        <f t="shared" si="1293"/>
        <v>316029.40938707045</v>
      </c>
      <c r="X2394" s="17">
        <f t="shared" si="1294"/>
        <v>0</v>
      </c>
      <c r="Y2394" s="2">
        <f t="shared" si="1295"/>
        <v>0</v>
      </c>
      <c r="Z2394" s="72">
        <f t="shared" si="1296"/>
        <v>0</v>
      </c>
      <c r="AA2394" s="2">
        <f t="shared" si="1307"/>
        <v>0</v>
      </c>
      <c r="AB2394" s="12">
        <f t="shared" si="1304"/>
        <v>4.6600000000000003E-2</v>
      </c>
      <c r="AC2394" s="17">
        <f t="shared" si="1297"/>
        <v>8</v>
      </c>
      <c r="AD2394" s="17">
        <v>252</v>
      </c>
      <c r="AE2394" s="13">
        <f t="shared" si="1275"/>
        <v>1.001446976</v>
      </c>
      <c r="AF2394" s="2">
        <f t="shared" si="1308"/>
        <v>451.82305943</v>
      </c>
      <c r="AG2394" s="2">
        <f t="shared" si="1298"/>
        <v>457.28697067000002</v>
      </c>
      <c r="AH2394" s="3">
        <f t="shared" si="1299"/>
        <v>0</v>
      </c>
      <c r="AI2394" s="4" t="str">
        <f t="shared" si="1276"/>
        <v>A+J=</v>
      </c>
      <c r="AJ2394" s="11">
        <f t="shared" si="1305"/>
        <v>43570</v>
      </c>
      <c r="AK2394" s="11"/>
      <c r="AL2394" s="4"/>
      <c r="AM2394" s="1"/>
      <c r="AN2394" s="11"/>
      <c r="AO2394" s="1"/>
      <c r="AP2394" s="1"/>
      <c r="AQ2394" s="3"/>
      <c r="AR2394" s="3"/>
      <c r="AS2394" s="6"/>
      <c r="AT2394" s="1"/>
      <c r="AU2394" s="1"/>
      <c r="AV2394" s="1"/>
      <c r="AW2394" s="1"/>
      <c r="AX2394" s="1"/>
      <c r="AY2394" s="1"/>
      <c r="AZ2394" s="1"/>
      <c r="BA2394" s="1"/>
      <c r="BB2394" s="1"/>
    </row>
    <row r="2395" spans="1:54" x14ac:dyDescent="0.2">
      <c r="A2395" s="158">
        <f t="shared" si="1300"/>
        <v>43551</v>
      </c>
      <c r="B2395" s="2">
        <f t="shared" si="1284"/>
        <v>316603.14904698211</v>
      </c>
      <c r="C2395" s="2">
        <f t="shared" si="1301"/>
        <v>215796.29772706001</v>
      </c>
      <c r="D2395" s="2">
        <f>SUM(Y2395:Y$2535)</f>
        <v>8808.7850533599994</v>
      </c>
      <c r="E2395" s="73">
        <f t="shared" si="1285"/>
        <v>206987.5126737</v>
      </c>
      <c r="F2395" s="88">
        <f t="shared" si="1280"/>
        <v>5116.93</v>
      </c>
      <c r="G2395" s="3">
        <f>IF(AND(N2395=1,N2394&gt;1),VLOOKUP(A2394,[1]Plan1!$BK$81:$BM$259,3),G2394)</f>
        <v>5138.93</v>
      </c>
      <c r="H2395" s="11">
        <f t="shared" si="1281"/>
        <v>43480</v>
      </c>
      <c r="I2395" s="11">
        <f t="shared" si="1282"/>
        <v>43511</v>
      </c>
      <c r="J2395" s="12">
        <f t="shared" si="1286"/>
        <v>4.2994529923214841E-3</v>
      </c>
      <c r="K2395" s="11">
        <f t="shared" si="1302"/>
        <v>43570</v>
      </c>
      <c r="L2395" s="11">
        <f t="shared" si="1287"/>
        <v>43570</v>
      </c>
      <c r="M2395" s="1">
        <f t="shared" si="1306"/>
        <v>22</v>
      </c>
      <c r="N2395" s="1">
        <f t="shared" si="1288"/>
        <v>9</v>
      </c>
      <c r="O2395" s="2">
        <f t="shared" si="1289"/>
        <v>1.00175663</v>
      </c>
      <c r="P2395" s="13">
        <f t="shared" si="1283"/>
        <v>1.00319961</v>
      </c>
      <c r="Q2395" s="13">
        <f t="shared" si="1274"/>
        <v>1.4629408191929898</v>
      </c>
      <c r="R2395" s="2">
        <f t="shared" si="1279"/>
        <v>1.4655106600000001</v>
      </c>
      <c r="S2395" s="2">
        <f t="shared" si="1303"/>
        <v>1.44698182</v>
      </c>
      <c r="T2395" s="2">
        <f t="shared" si="1290"/>
        <v>312253.31963436003</v>
      </c>
      <c r="U2395" s="2">
        <f t="shared" si="1291"/>
        <v>3937.3667751396492</v>
      </c>
      <c r="V2395" s="2">
        <f t="shared" si="1292"/>
        <v>96354.893636492459</v>
      </c>
      <c r="W2395" s="2">
        <f t="shared" si="1293"/>
        <v>316088.55813869211</v>
      </c>
      <c r="X2395" s="17">
        <f t="shared" si="1294"/>
        <v>0</v>
      </c>
      <c r="Y2395" s="2">
        <f t="shared" si="1295"/>
        <v>0</v>
      </c>
      <c r="Z2395" s="72">
        <f t="shared" si="1296"/>
        <v>0</v>
      </c>
      <c r="AA2395" s="2">
        <f t="shared" si="1307"/>
        <v>0</v>
      </c>
      <c r="AB2395" s="12">
        <f t="shared" si="1304"/>
        <v>4.6600000000000003E-2</v>
      </c>
      <c r="AC2395" s="17">
        <f t="shared" si="1297"/>
        <v>9</v>
      </c>
      <c r="AD2395" s="17">
        <v>252</v>
      </c>
      <c r="AE2395" s="13">
        <f t="shared" si="1275"/>
        <v>1.0016279960000001</v>
      </c>
      <c r="AF2395" s="2">
        <f t="shared" si="1308"/>
        <v>508.34715534999998</v>
      </c>
      <c r="AG2395" s="2">
        <f t="shared" si="1298"/>
        <v>514.59090829000002</v>
      </c>
      <c r="AH2395" s="3">
        <f t="shared" si="1299"/>
        <v>0</v>
      </c>
      <c r="AI2395" s="4" t="str">
        <f t="shared" si="1276"/>
        <v>A+J=</v>
      </c>
      <c r="AJ2395" s="11">
        <f t="shared" si="1305"/>
        <v>43570</v>
      </c>
      <c r="AK2395" s="11"/>
      <c r="AL2395" s="4"/>
      <c r="AM2395" s="1"/>
      <c r="AN2395" s="11"/>
      <c r="AO2395" s="1"/>
      <c r="AP2395" s="1"/>
      <c r="AQ2395" s="3"/>
      <c r="AR2395" s="3"/>
      <c r="AS2395" s="6"/>
      <c r="AT2395" s="1"/>
      <c r="AU2395" s="1"/>
      <c r="AV2395" s="1"/>
      <c r="AW2395" s="1"/>
      <c r="AX2395" s="1"/>
      <c r="AY2395" s="1"/>
      <c r="AZ2395" s="1"/>
      <c r="BA2395" s="1"/>
      <c r="BB2395" s="1"/>
    </row>
    <row r="2396" spans="1:54" x14ac:dyDescent="0.2">
      <c r="A2396" s="158">
        <f t="shared" si="1300"/>
        <v>43552</v>
      </c>
      <c r="B2396" s="2">
        <f t="shared" si="1284"/>
        <v>316719.64778249961</v>
      </c>
      <c r="C2396" s="2">
        <f t="shared" si="1301"/>
        <v>215796.29772706001</v>
      </c>
      <c r="D2396" s="2">
        <f>SUM(Y2396:Y$2535)</f>
        <v>8808.7850533599994</v>
      </c>
      <c r="E2396" s="73">
        <f t="shared" si="1285"/>
        <v>206987.5126737</v>
      </c>
      <c r="F2396" s="88">
        <f t="shared" si="1280"/>
        <v>5116.93</v>
      </c>
      <c r="G2396" s="3">
        <f>IF(AND(N2396=1,N2395&gt;1),VLOOKUP(A2395,[1]Plan1!$BK$81:$BM$259,3),G2395)</f>
        <v>5138.93</v>
      </c>
      <c r="H2396" s="11">
        <f t="shared" si="1281"/>
        <v>43480</v>
      </c>
      <c r="I2396" s="11">
        <f t="shared" si="1282"/>
        <v>43511</v>
      </c>
      <c r="J2396" s="12">
        <f t="shared" si="1286"/>
        <v>4.2994529923214841E-3</v>
      </c>
      <c r="K2396" s="11">
        <f t="shared" si="1302"/>
        <v>43570</v>
      </c>
      <c r="L2396" s="11">
        <f t="shared" si="1287"/>
        <v>43570</v>
      </c>
      <c r="M2396" s="1">
        <f t="shared" si="1306"/>
        <v>22</v>
      </c>
      <c r="N2396" s="1">
        <f t="shared" si="1288"/>
        <v>10</v>
      </c>
      <c r="O2396" s="2">
        <f t="shared" si="1289"/>
        <v>1.0019520099999999</v>
      </c>
      <c r="P2396" s="13">
        <f t="shared" si="1283"/>
        <v>1.00319961</v>
      </c>
      <c r="Q2396" s="13">
        <f t="shared" si="1274"/>
        <v>1.4629408191929898</v>
      </c>
      <c r="R2396" s="2">
        <f t="shared" si="1279"/>
        <v>1.46579649</v>
      </c>
      <c r="S2396" s="2">
        <f t="shared" si="1303"/>
        <v>1.44698182</v>
      </c>
      <c r="T2396" s="2">
        <f t="shared" si="1290"/>
        <v>312253.31963436003</v>
      </c>
      <c r="U2396" s="2">
        <f t="shared" si="1291"/>
        <v>3937.3667751396492</v>
      </c>
      <c r="V2396" s="2">
        <f t="shared" si="1292"/>
        <v>96414.056877239971</v>
      </c>
      <c r="W2396" s="2">
        <f t="shared" si="1293"/>
        <v>316147.72137943964</v>
      </c>
      <c r="X2396" s="17">
        <f t="shared" si="1294"/>
        <v>0</v>
      </c>
      <c r="Y2396" s="2">
        <f t="shared" si="1295"/>
        <v>0</v>
      </c>
      <c r="Z2396" s="72">
        <f t="shared" si="1296"/>
        <v>0</v>
      </c>
      <c r="AA2396" s="2">
        <f t="shared" si="1307"/>
        <v>0</v>
      </c>
      <c r="AB2396" s="12">
        <f t="shared" si="1304"/>
        <v>4.6600000000000003E-2</v>
      </c>
      <c r="AC2396" s="17">
        <f t="shared" si="1297"/>
        <v>10</v>
      </c>
      <c r="AD2396" s="17">
        <v>252</v>
      </c>
      <c r="AE2396" s="13">
        <f t="shared" si="1275"/>
        <v>1.0018090479999999</v>
      </c>
      <c r="AF2396" s="2">
        <f t="shared" si="1308"/>
        <v>564.88124336999999</v>
      </c>
      <c r="AG2396" s="2">
        <f t="shared" si="1298"/>
        <v>571.92640305999998</v>
      </c>
      <c r="AH2396" s="3">
        <f t="shared" si="1299"/>
        <v>0</v>
      </c>
      <c r="AI2396" s="4" t="str">
        <f t="shared" si="1276"/>
        <v>A+J=</v>
      </c>
      <c r="AJ2396" s="11">
        <f t="shared" si="1305"/>
        <v>43570</v>
      </c>
      <c r="AK2396" s="11"/>
      <c r="AL2396" s="4"/>
      <c r="AM2396" s="1"/>
      <c r="AN2396" s="11"/>
      <c r="AO2396" s="1"/>
      <c r="AP2396" s="1"/>
      <c r="AQ2396" s="3"/>
      <c r="AR2396" s="3"/>
      <c r="AS2396" s="6"/>
      <c r="AT2396" s="1"/>
      <c r="AU2396" s="1"/>
      <c r="AV2396" s="1"/>
      <c r="AW2396" s="1"/>
      <c r="AX2396" s="1"/>
      <c r="AY2396" s="1"/>
      <c r="AZ2396" s="1"/>
      <c r="BA2396" s="1"/>
      <c r="BB2396" s="1"/>
    </row>
    <row r="2397" spans="1:54" x14ac:dyDescent="0.2">
      <c r="A2397" s="158">
        <f t="shared" si="1300"/>
        <v>43553</v>
      </c>
      <c r="B2397" s="2">
        <f t="shared" si="1284"/>
        <v>316836.18635586766</v>
      </c>
      <c r="C2397" s="2">
        <f t="shared" si="1301"/>
        <v>215796.29772706001</v>
      </c>
      <c r="D2397" s="2">
        <f>SUM(Y2397:Y$2535)</f>
        <v>8808.7850533599994</v>
      </c>
      <c r="E2397" s="73">
        <f t="shared" si="1285"/>
        <v>206987.5126737</v>
      </c>
      <c r="F2397" s="88">
        <f t="shared" si="1280"/>
        <v>5116.93</v>
      </c>
      <c r="G2397" s="3">
        <f>IF(AND(N2397=1,N2396&gt;1),VLOOKUP(A2396,[1]Plan1!$BK$81:$BM$259,3),G2396)</f>
        <v>5138.93</v>
      </c>
      <c r="H2397" s="11">
        <f t="shared" si="1281"/>
        <v>43480</v>
      </c>
      <c r="I2397" s="11">
        <f t="shared" si="1282"/>
        <v>43511</v>
      </c>
      <c r="J2397" s="12">
        <f t="shared" si="1286"/>
        <v>4.2994529923214841E-3</v>
      </c>
      <c r="K2397" s="11">
        <f t="shared" si="1302"/>
        <v>43570</v>
      </c>
      <c r="L2397" s="11">
        <f t="shared" si="1287"/>
        <v>43570</v>
      </c>
      <c r="M2397" s="1">
        <f t="shared" si="1306"/>
        <v>22</v>
      </c>
      <c r="N2397" s="1">
        <f t="shared" si="1288"/>
        <v>11</v>
      </c>
      <c r="O2397" s="2">
        <f t="shared" si="1289"/>
        <v>1.00214742</v>
      </c>
      <c r="P2397" s="13">
        <f t="shared" si="1283"/>
        <v>1.00319961</v>
      </c>
      <c r="Q2397" s="13">
        <f t="shared" si="1274"/>
        <v>1.4629408191929898</v>
      </c>
      <c r="R2397" s="2">
        <f t="shared" si="1279"/>
        <v>1.4660823599999999</v>
      </c>
      <c r="S2397" s="2">
        <f t="shared" si="1303"/>
        <v>1.44698182</v>
      </c>
      <c r="T2397" s="2">
        <f t="shared" si="1290"/>
        <v>312253.31963436003</v>
      </c>
      <c r="U2397" s="2">
        <f t="shared" si="1291"/>
        <v>3937.3667751396492</v>
      </c>
      <c r="V2397" s="2">
        <f t="shared" si="1292"/>
        <v>96473.228397487983</v>
      </c>
      <c r="W2397" s="2">
        <f t="shared" si="1293"/>
        <v>316206.89289968763</v>
      </c>
      <c r="X2397" s="17">
        <f t="shared" si="1294"/>
        <v>0</v>
      </c>
      <c r="Y2397" s="2">
        <f t="shared" si="1295"/>
        <v>0</v>
      </c>
      <c r="Z2397" s="72">
        <f t="shared" si="1296"/>
        <v>0</v>
      </c>
      <c r="AA2397" s="2">
        <f t="shared" si="1307"/>
        <v>0</v>
      </c>
      <c r="AB2397" s="12">
        <f t="shared" si="1304"/>
        <v>4.6600000000000003E-2</v>
      </c>
      <c r="AC2397" s="17">
        <f t="shared" si="1297"/>
        <v>11</v>
      </c>
      <c r="AD2397" s="17">
        <v>252</v>
      </c>
      <c r="AE2397" s="13">
        <f t="shared" si="1275"/>
        <v>1.001990132</v>
      </c>
      <c r="AF2397" s="2">
        <f t="shared" si="1308"/>
        <v>621.42532351</v>
      </c>
      <c r="AG2397" s="2">
        <f t="shared" si="1298"/>
        <v>629.29345618000002</v>
      </c>
      <c r="AH2397" s="3">
        <f t="shared" si="1299"/>
        <v>0</v>
      </c>
      <c r="AI2397" s="4" t="str">
        <f t="shared" si="1276"/>
        <v>A+J=</v>
      </c>
      <c r="AJ2397" s="11">
        <f t="shared" si="1305"/>
        <v>43570</v>
      </c>
      <c r="AK2397" s="11"/>
      <c r="AL2397" s="4"/>
      <c r="AM2397" s="1"/>
      <c r="AN2397" s="11"/>
      <c r="AO2397" s="1"/>
      <c r="AP2397" s="1"/>
      <c r="AQ2397" s="3"/>
      <c r="AR2397" s="3"/>
      <c r="AS2397" s="6"/>
      <c r="AT2397" s="1"/>
      <c r="AU2397" s="1"/>
      <c r="AV2397" s="1"/>
      <c r="AW2397" s="1"/>
      <c r="AX2397" s="1"/>
      <c r="AY2397" s="1"/>
      <c r="AZ2397" s="1"/>
      <c r="BA2397" s="1"/>
      <c r="BB2397" s="1"/>
    </row>
    <row r="2398" spans="1:54" x14ac:dyDescent="0.2">
      <c r="A2398" s="158">
        <f t="shared" si="1300"/>
        <v>43554</v>
      </c>
      <c r="B2398" s="2">
        <f t="shared" si="1284"/>
        <v>316952.76748415129</v>
      </c>
      <c r="C2398" s="2">
        <f t="shared" si="1301"/>
        <v>215796.29772706001</v>
      </c>
      <c r="D2398" s="2">
        <f>SUM(Y2398:Y$2535)</f>
        <v>8808.7850533599994</v>
      </c>
      <c r="E2398" s="73">
        <f t="shared" si="1285"/>
        <v>206987.5126737</v>
      </c>
      <c r="F2398" s="88">
        <f t="shared" si="1280"/>
        <v>5116.93</v>
      </c>
      <c r="G2398" s="3">
        <f>IF(AND(N2398=1,N2397&gt;1),VLOOKUP(A2397,[1]Plan1!$BK$81:$BM$259,3),G2397)</f>
        <v>5138.93</v>
      </c>
      <c r="H2398" s="11">
        <f t="shared" si="1281"/>
        <v>43480</v>
      </c>
      <c r="I2398" s="11">
        <f t="shared" si="1282"/>
        <v>43511</v>
      </c>
      <c r="J2398" s="12">
        <f t="shared" si="1286"/>
        <v>4.2994529923214841E-3</v>
      </c>
      <c r="K2398" s="11">
        <f t="shared" si="1302"/>
        <v>43570</v>
      </c>
      <c r="L2398" s="11">
        <f t="shared" si="1287"/>
        <v>43570</v>
      </c>
      <c r="M2398" s="1">
        <f t="shared" si="1306"/>
        <v>22</v>
      </c>
      <c r="N2398" s="1">
        <f t="shared" si="1288"/>
        <v>12</v>
      </c>
      <c r="O2398" s="2">
        <f t="shared" si="1289"/>
        <v>1.0023428599999999</v>
      </c>
      <c r="P2398" s="13">
        <f t="shared" si="1283"/>
        <v>1.00319961</v>
      </c>
      <c r="Q2398" s="13">
        <f t="shared" si="1274"/>
        <v>1.4629408191929898</v>
      </c>
      <c r="R2398" s="2">
        <f t="shared" si="1279"/>
        <v>1.46636828</v>
      </c>
      <c r="S2398" s="2">
        <f t="shared" si="1303"/>
        <v>1.44698182</v>
      </c>
      <c r="T2398" s="2">
        <f t="shared" si="1290"/>
        <v>312253.31963436003</v>
      </c>
      <c r="U2398" s="2">
        <f t="shared" si="1291"/>
        <v>3937.3667751396492</v>
      </c>
      <c r="V2398" s="2">
        <f t="shared" si="1292"/>
        <v>96532.410267111656</v>
      </c>
      <c r="W2398" s="2">
        <f t="shared" si="1293"/>
        <v>316266.07476931129</v>
      </c>
      <c r="X2398" s="17">
        <f t="shared" si="1294"/>
        <v>0</v>
      </c>
      <c r="Y2398" s="2">
        <f t="shared" si="1295"/>
        <v>0</v>
      </c>
      <c r="Z2398" s="72">
        <f t="shared" si="1296"/>
        <v>0</v>
      </c>
      <c r="AA2398" s="2">
        <f t="shared" si="1307"/>
        <v>0</v>
      </c>
      <c r="AB2398" s="12">
        <f t="shared" si="1304"/>
        <v>4.6600000000000003E-2</v>
      </c>
      <c r="AC2398" s="17">
        <f t="shared" si="1297"/>
        <v>12</v>
      </c>
      <c r="AD2398" s="17">
        <v>252</v>
      </c>
      <c r="AE2398" s="13">
        <f t="shared" si="1275"/>
        <v>1.00217125</v>
      </c>
      <c r="AF2398" s="2">
        <f t="shared" si="1308"/>
        <v>677.98002025000005</v>
      </c>
      <c r="AG2398" s="2">
        <f t="shared" si="1298"/>
        <v>686.69271484000001</v>
      </c>
      <c r="AH2398" s="3">
        <f t="shared" si="1299"/>
        <v>0</v>
      </c>
      <c r="AI2398" s="4" t="str">
        <f t="shared" si="1276"/>
        <v>A+J=</v>
      </c>
      <c r="AJ2398" s="11">
        <f t="shared" si="1305"/>
        <v>43570</v>
      </c>
      <c r="AK2398" s="11"/>
      <c r="AL2398" s="4"/>
      <c r="AM2398" s="1"/>
      <c r="AN2398" s="11"/>
      <c r="AO2398" s="1"/>
      <c r="AP2398" s="1"/>
      <c r="AQ2398" s="3"/>
      <c r="AR2398" s="3"/>
      <c r="AS2398" s="6"/>
      <c r="AT2398" s="1"/>
      <c r="AU2398" s="1"/>
      <c r="AV2398" s="1"/>
      <c r="AW2398" s="1"/>
      <c r="AX2398" s="1"/>
      <c r="AY2398" s="1"/>
      <c r="AZ2398" s="1"/>
      <c r="BA2398" s="1"/>
      <c r="BB2398" s="1"/>
    </row>
    <row r="2399" spans="1:54" x14ac:dyDescent="0.2">
      <c r="A2399" s="158">
        <f t="shared" si="1300"/>
        <v>43555</v>
      </c>
      <c r="B2399" s="2">
        <f t="shared" si="1284"/>
        <v>316952.76748415129</v>
      </c>
      <c r="C2399" s="2">
        <f t="shared" si="1301"/>
        <v>215796.29772706001</v>
      </c>
      <c r="D2399" s="2">
        <f>SUM(Y2399:Y$2535)</f>
        <v>8808.7850533599994</v>
      </c>
      <c r="E2399" s="73">
        <f t="shared" si="1285"/>
        <v>206987.5126737</v>
      </c>
      <c r="F2399" s="88">
        <f t="shared" si="1280"/>
        <v>5116.93</v>
      </c>
      <c r="G2399" s="3">
        <f>IF(AND(N2399=1,N2398&gt;1),VLOOKUP(A2398,[1]Plan1!$BK$81:$BM$259,3),G2398)</f>
        <v>5138.93</v>
      </c>
      <c r="H2399" s="11">
        <f t="shared" si="1281"/>
        <v>43480</v>
      </c>
      <c r="I2399" s="11">
        <f t="shared" si="1282"/>
        <v>43511</v>
      </c>
      <c r="J2399" s="12">
        <f t="shared" si="1286"/>
        <v>4.2994529923214841E-3</v>
      </c>
      <c r="K2399" s="11">
        <f t="shared" si="1302"/>
        <v>43570</v>
      </c>
      <c r="L2399" s="11">
        <f t="shared" si="1287"/>
        <v>43570</v>
      </c>
      <c r="M2399" s="1">
        <f t="shared" si="1306"/>
        <v>22</v>
      </c>
      <c r="N2399" s="1">
        <f t="shared" si="1288"/>
        <v>12</v>
      </c>
      <c r="O2399" s="2">
        <f t="shared" si="1289"/>
        <v>1.0023428599999999</v>
      </c>
      <c r="P2399" s="13">
        <f t="shared" si="1283"/>
        <v>1.00319961</v>
      </c>
      <c r="Q2399" s="13">
        <f t="shared" ref="Q2399:Q2462" si="1309">IF(L2399&gt;L2398,Q2398*P2399,Q2398)</f>
        <v>1.4629408191929898</v>
      </c>
      <c r="R2399" s="2">
        <f t="shared" si="1279"/>
        <v>1.46636828</v>
      </c>
      <c r="S2399" s="2">
        <f t="shared" si="1303"/>
        <v>1.44698182</v>
      </c>
      <c r="T2399" s="2">
        <f t="shared" si="1290"/>
        <v>312253.31963436003</v>
      </c>
      <c r="U2399" s="2">
        <f t="shared" si="1291"/>
        <v>3937.3667751396492</v>
      </c>
      <c r="V2399" s="2">
        <f t="shared" si="1292"/>
        <v>96532.410267111656</v>
      </c>
      <c r="W2399" s="2">
        <f t="shared" si="1293"/>
        <v>316266.07476931129</v>
      </c>
      <c r="X2399" s="17">
        <f t="shared" si="1294"/>
        <v>0</v>
      </c>
      <c r="Y2399" s="2">
        <f t="shared" si="1295"/>
        <v>0</v>
      </c>
      <c r="Z2399" s="72">
        <f t="shared" si="1296"/>
        <v>0</v>
      </c>
      <c r="AA2399" s="2">
        <f t="shared" si="1307"/>
        <v>0</v>
      </c>
      <c r="AB2399" s="12">
        <f t="shared" si="1304"/>
        <v>4.6600000000000003E-2</v>
      </c>
      <c r="AC2399" s="17">
        <f t="shared" si="1297"/>
        <v>12</v>
      </c>
      <c r="AD2399" s="17">
        <v>252</v>
      </c>
      <c r="AE2399" s="13">
        <f t="shared" ref="AE2399:AE2462" si="1310">ROUND((1+AB2399)^TRUNC((AC2399/AD2399),9),9)</f>
        <v>1.00217125</v>
      </c>
      <c r="AF2399" s="2">
        <f t="shared" si="1308"/>
        <v>677.98002025000005</v>
      </c>
      <c r="AG2399" s="2">
        <f t="shared" si="1298"/>
        <v>686.69271484000001</v>
      </c>
      <c r="AH2399" s="3">
        <f t="shared" si="1299"/>
        <v>0</v>
      </c>
      <c r="AI2399" s="4" t="str">
        <f t="shared" si="1276"/>
        <v>A+J=</v>
      </c>
      <c r="AJ2399" s="11">
        <f t="shared" si="1305"/>
        <v>43570</v>
      </c>
      <c r="AK2399" s="11"/>
      <c r="AL2399" s="4"/>
      <c r="AM2399" s="1"/>
      <c r="AN2399" s="11"/>
      <c r="AO2399" s="1"/>
      <c r="AP2399" s="1"/>
      <c r="AQ2399" s="3"/>
      <c r="AR2399" s="3"/>
      <c r="AS2399" s="6"/>
      <c r="AT2399" s="1"/>
      <c r="AU2399" s="1"/>
      <c r="AV2399" s="1"/>
      <c r="AW2399" s="1"/>
      <c r="AX2399" s="1"/>
      <c r="AY2399" s="1"/>
      <c r="AZ2399" s="1"/>
      <c r="BA2399" s="1"/>
      <c r="BB2399" s="1"/>
    </row>
    <row r="2400" spans="1:54" x14ac:dyDescent="0.2">
      <c r="A2400" s="158">
        <f t="shared" si="1300"/>
        <v>43556</v>
      </c>
      <c r="B2400" s="2">
        <f t="shared" si="1284"/>
        <v>316952.76748415129</v>
      </c>
      <c r="C2400" s="2">
        <f t="shared" si="1301"/>
        <v>215796.29772706001</v>
      </c>
      <c r="D2400" s="2">
        <f>SUM(Y2400:Y$2535)</f>
        <v>8808.7850533599994</v>
      </c>
      <c r="E2400" s="73">
        <f t="shared" si="1285"/>
        <v>206987.5126737</v>
      </c>
      <c r="F2400" s="88">
        <f t="shared" si="1280"/>
        <v>5116.93</v>
      </c>
      <c r="G2400" s="3">
        <f>IF(AND(N2400=1,N2399&gt;1),VLOOKUP(A2399,[1]Plan1!$BK$81:$BM$259,3),G2399)</f>
        <v>5138.93</v>
      </c>
      <c r="H2400" s="11">
        <f t="shared" si="1281"/>
        <v>43480</v>
      </c>
      <c r="I2400" s="11">
        <f t="shared" si="1282"/>
        <v>43511</v>
      </c>
      <c r="J2400" s="12">
        <f t="shared" si="1286"/>
        <v>4.2994529923214841E-3</v>
      </c>
      <c r="K2400" s="11">
        <f t="shared" si="1302"/>
        <v>43570</v>
      </c>
      <c r="L2400" s="11">
        <f t="shared" si="1287"/>
        <v>43570</v>
      </c>
      <c r="M2400" s="1">
        <f t="shared" si="1306"/>
        <v>22</v>
      </c>
      <c r="N2400" s="1">
        <f t="shared" si="1288"/>
        <v>12</v>
      </c>
      <c r="O2400" s="2">
        <f t="shared" si="1289"/>
        <v>1.0023428599999999</v>
      </c>
      <c r="P2400" s="13">
        <f t="shared" si="1283"/>
        <v>1.00319961</v>
      </c>
      <c r="Q2400" s="13">
        <f t="shared" si="1309"/>
        <v>1.4629408191929898</v>
      </c>
      <c r="R2400" s="2">
        <f t="shared" si="1279"/>
        <v>1.46636828</v>
      </c>
      <c r="S2400" s="2">
        <f t="shared" si="1303"/>
        <v>1.44698182</v>
      </c>
      <c r="T2400" s="2">
        <f t="shared" si="1290"/>
        <v>312253.31963436003</v>
      </c>
      <c r="U2400" s="2">
        <f t="shared" si="1291"/>
        <v>3937.3667751396492</v>
      </c>
      <c r="V2400" s="2">
        <f t="shared" si="1292"/>
        <v>96532.410267111656</v>
      </c>
      <c r="W2400" s="2">
        <f t="shared" si="1293"/>
        <v>316266.07476931129</v>
      </c>
      <c r="X2400" s="17">
        <f t="shared" si="1294"/>
        <v>0</v>
      </c>
      <c r="Y2400" s="2">
        <f t="shared" si="1295"/>
        <v>0</v>
      </c>
      <c r="Z2400" s="72">
        <f t="shared" si="1296"/>
        <v>0</v>
      </c>
      <c r="AA2400" s="2">
        <f t="shared" si="1307"/>
        <v>0</v>
      </c>
      <c r="AB2400" s="12">
        <f t="shared" si="1304"/>
        <v>4.6600000000000003E-2</v>
      </c>
      <c r="AC2400" s="17">
        <f t="shared" si="1297"/>
        <v>12</v>
      </c>
      <c r="AD2400" s="17">
        <v>252</v>
      </c>
      <c r="AE2400" s="13">
        <f t="shared" si="1310"/>
        <v>1.00217125</v>
      </c>
      <c r="AF2400" s="2">
        <f t="shared" si="1308"/>
        <v>677.98002025000005</v>
      </c>
      <c r="AG2400" s="2">
        <f t="shared" si="1298"/>
        <v>686.69271484000001</v>
      </c>
      <c r="AH2400" s="3">
        <f t="shared" si="1299"/>
        <v>0</v>
      </c>
      <c r="AI2400" s="4" t="str">
        <f t="shared" si="1276"/>
        <v>A+J=</v>
      </c>
      <c r="AJ2400" s="11">
        <f t="shared" si="1305"/>
        <v>43570</v>
      </c>
      <c r="AK2400" s="11"/>
      <c r="AL2400" s="4"/>
      <c r="AM2400" s="1"/>
      <c r="AN2400" s="11"/>
      <c r="AO2400" s="1"/>
      <c r="AP2400" s="1"/>
      <c r="AQ2400" s="3"/>
      <c r="AR2400" s="3"/>
      <c r="AS2400" s="6"/>
      <c r="AT2400" s="1"/>
      <c r="AU2400" s="1"/>
      <c r="AV2400" s="1"/>
      <c r="AW2400" s="1"/>
      <c r="AX2400" s="1"/>
      <c r="AY2400" s="1"/>
      <c r="AZ2400" s="1"/>
      <c r="BA2400" s="1"/>
      <c r="BB2400" s="1"/>
    </row>
    <row r="2401" spans="1:54" x14ac:dyDescent="0.2">
      <c r="A2401" s="158">
        <f t="shared" si="1300"/>
        <v>43557</v>
      </c>
      <c r="B2401" s="2">
        <f t="shared" si="1284"/>
        <v>317069.39469586086</v>
      </c>
      <c r="C2401" s="2">
        <f t="shared" si="1301"/>
        <v>215796.29772706001</v>
      </c>
      <c r="D2401" s="2">
        <f>SUM(Y2401:Y$2535)</f>
        <v>8808.7850533599994</v>
      </c>
      <c r="E2401" s="73">
        <f t="shared" si="1285"/>
        <v>206987.5126737</v>
      </c>
      <c r="F2401" s="88">
        <f t="shared" si="1280"/>
        <v>5116.93</v>
      </c>
      <c r="G2401" s="3">
        <f>IF(AND(N2401=1,N2400&gt;1),VLOOKUP(A2400,[1]Plan1!$BK$81:$BM$259,3),G2400)</f>
        <v>5138.93</v>
      </c>
      <c r="H2401" s="11">
        <f t="shared" si="1281"/>
        <v>43480</v>
      </c>
      <c r="I2401" s="11">
        <f t="shared" si="1282"/>
        <v>43511</v>
      </c>
      <c r="J2401" s="12">
        <f t="shared" si="1286"/>
        <v>4.2994529923214841E-3</v>
      </c>
      <c r="K2401" s="11">
        <f t="shared" si="1302"/>
        <v>43570</v>
      </c>
      <c r="L2401" s="11">
        <f t="shared" si="1287"/>
        <v>43570</v>
      </c>
      <c r="M2401" s="1">
        <f t="shared" si="1306"/>
        <v>22</v>
      </c>
      <c r="N2401" s="1">
        <f t="shared" si="1288"/>
        <v>13</v>
      </c>
      <c r="O2401" s="2">
        <f t="shared" si="1289"/>
        <v>1.00253835</v>
      </c>
      <c r="P2401" s="13">
        <f t="shared" si="1283"/>
        <v>1.00319961</v>
      </c>
      <c r="Q2401" s="13">
        <f t="shared" si="1309"/>
        <v>1.4629408191929898</v>
      </c>
      <c r="R2401" s="2">
        <f t="shared" si="1279"/>
        <v>1.46665427</v>
      </c>
      <c r="S2401" s="2">
        <f t="shared" si="1303"/>
        <v>1.44698182</v>
      </c>
      <c r="T2401" s="2">
        <f t="shared" si="1290"/>
        <v>312253.31963436003</v>
      </c>
      <c r="U2401" s="2">
        <f t="shared" si="1291"/>
        <v>3937.3667751396492</v>
      </c>
      <c r="V2401" s="2">
        <f t="shared" si="1292"/>
        <v>96591.606625861226</v>
      </c>
      <c r="W2401" s="2">
        <f t="shared" si="1293"/>
        <v>316325.27112806088</v>
      </c>
      <c r="X2401" s="17">
        <f t="shared" si="1294"/>
        <v>0</v>
      </c>
      <c r="Y2401" s="2">
        <f t="shared" si="1295"/>
        <v>0</v>
      </c>
      <c r="Z2401" s="72">
        <f t="shared" si="1296"/>
        <v>0</v>
      </c>
      <c r="AA2401" s="2">
        <f t="shared" si="1307"/>
        <v>0</v>
      </c>
      <c r="AB2401" s="12">
        <f t="shared" si="1304"/>
        <v>4.6600000000000003E-2</v>
      </c>
      <c r="AC2401" s="17">
        <f t="shared" si="1297"/>
        <v>13</v>
      </c>
      <c r="AD2401" s="17">
        <v>252</v>
      </c>
      <c r="AE2401" s="13">
        <f t="shared" si="1310"/>
        <v>1.0023523999999999</v>
      </c>
      <c r="AF2401" s="2">
        <f t="shared" si="1308"/>
        <v>734.54470909999998</v>
      </c>
      <c r="AG2401" s="2">
        <f t="shared" si="1298"/>
        <v>744.12356780000005</v>
      </c>
      <c r="AH2401" s="3">
        <f t="shared" si="1299"/>
        <v>0</v>
      </c>
      <c r="AI2401" s="4" t="str">
        <f t="shared" si="1276"/>
        <v>A+J=</v>
      </c>
      <c r="AJ2401" s="11">
        <f t="shared" si="1305"/>
        <v>43570</v>
      </c>
      <c r="AK2401" s="11"/>
      <c r="AL2401" s="4"/>
      <c r="AM2401" s="1"/>
      <c r="AN2401" s="11"/>
      <c r="AO2401" s="1"/>
      <c r="AP2401" s="1"/>
      <c r="AQ2401" s="3"/>
      <c r="AR2401" s="3"/>
      <c r="AS2401" s="6"/>
      <c r="AT2401" s="1"/>
      <c r="AU2401" s="1"/>
      <c r="AV2401" s="1"/>
      <c r="AW2401" s="1"/>
      <c r="AX2401" s="1"/>
      <c r="AY2401" s="1"/>
      <c r="AZ2401" s="1"/>
      <c r="BA2401" s="1"/>
      <c r="BB2401" s="1"/>
    </row>
    <row r="2402" spans="1:54" x14ac:dyDescent="0.2">
      <c r="A2402" s="158">
        <f t="shared" si="1300"/>
        <v>43558</v>
      </c>
      <c r="B2402" s="2">
        <f t="shared" si="1284"/>
        <v>317186.06624581118</v>
      </c>
      <c r="C2402" s="2">
        <f t="shared" si="1301"/>
        <v>215796.29772706001</v>
      </c>
      <c r="D2402" s="2">
        <f>SUM(Y2402:Y$2535)</f>
        <v>8808.7850533599994</v>
      </c>
      <c r="E2402" s="73">
        <f t="shared" si="1285"/>
        <v>206987.5126737</v>
      </c>
      <c r="F2402" s="88">
        <f t="shared" si="1280"/>
        <v>5116.93</v>
      </c>
      <c r="G2402" s="3">
        <f>IF(AND(N2402=1,N2401&gt;1),VLOOKUP(A2401,[1]Plan1!$BK$81:$BM$259,3),G2401)</f>
        <v>5138.93</v>
      </c>
      <c r="H2402" s="11">
        <f t="shared" si="1281"/>
        <v>43480</v>
      </c>
      <c r="I2402" s="11">
        <f t="shared" si="1282"/>
        <v>43511</v>
      </c>
      <c r="J2402" s="12">
        <f t="shared" si="1286"/>
        <v>4.2994529923214841E-3</v>
      </c>
      <c r="K2402" s="11">
        <f t="shared" si="1302"/>
        <v>43570</v>
      </c>
      <c r="L2402" s="11">
        <f t="shared" si="1287"/>
        <v>43570</v>
      </c>
      <c r="M2402" s="1">
        <f t="shared" si="1306"/>
        <v>22</v>
      </c>
      <c r="N2402" s="1">
        <f t="shared" si="1288"/>
        <v>14</v>
      </c>
      <c r="O2402" s="2">
        <f t="shared" si="1289"/>
        <v>1.0027338800000001</v>
      </c>
      <c r="P2402" s="13">
        <f t="shared" si="1283"/>
        <v>1.00319961</v>
      </c>
      <c r="Q2402" s="13">
        <f t="shared" si="1309"/>
        <v>1.4629408191929898</v>
      </c>
      <c r="R2402" s="2">
        <f t="shared" si="1279"/>
        <v>1.46694032</v>
      </c>
      <c r="S2402" s="2">
        <f t="shared" si="1303"/>
        <v>1.44698182</v>
      </c>
      <c r="T2402" s="2">
        <f t="shared" si="1290"/>
        <v>312253.31963436003</v>
      </c>
      <c r="U2402" s="2">
        <f t="shared" si="1291"/>
        <v>3937.3667751396492</v>
      </c>
      <c r="V2402" s="2">
        <f t="shared" si="1292"/>
        <v>96650.815403861518</v>
      </c>
      <c r="W2402" s="2">
        <f t="shared" si="1293"/>
        <v>316384.4799060612</v>
      </c>
      <c r="X2402" s="17">
        <f t="shared" si="1294"/>
        <v>0</v>
      </c>
      <c r="Y2402" s="2">
        <f t="shared" si="1295"/>
        <v>0</v>
      </c>
      <c r="Z2402" s="72">
        <f t="shared" si="1296"/>
        <v>0</v>
      </c>
      <c r="AA2402" s="2">
        <f t="shared" si="1307"/>
        <v>0</v>
      </c>
      <c r="AB2402" s="12">
        <f t="shared" si="1304"/>
        <v>4.6600000000000003E-2</v>
      </c>
      <c r="AC2402" s="17">
        <f t="shared" si="1297"/>
        <v>14</v>
      </c>
      <c r="AD2402" s="17">
        <v>252</v>
      </c>
      <c r="AE2402" s="13">
        <f t="shared" si="1310"/>
        <v>1.002533583</v>
      </c>
      <c r="AF2402" s="2">
        <f t="shared" si="1308"/>
        <v>791.11970230999998</v>
      </c>
      <c r="AG2402" s="2">
        <f t="shared" si="1298"/>
        <v>801.58633974999998</v>
      </c>
      <c r="AH2402" s="3">
        <f t="shared" si="1299"/>
        <v>0</v>
      </c>
      <c r="AI2402" s="4" t="str">
        <f t="shared" ref="AI2402:AI2465" si="1311">AI2401</f>
        <v>A+J=</v>
      </c>
      <c r="AJ2402" s="11">
        <f t="shared" si="1305"/>
        <v>43570</v>
      </c>
      <c r="AK2402" s="11"/>
      <c r="AL2402" s="4"/>
      <c r="AM2402" s="1"/>
      <c r="AN2402" s="11"/>
      <c r="AO2402" s="1"/>
      <c r="AP2402" s="1"/>
      <c r="AQ2402" s="3"/>
      <c r="AR2402" s="3"/>
      <c r="AS2402" s="6"/>
      <c r="AT2402" s="1"/>
      <c r="AU2402" s="1"/>
      <c r="AV2402" s="1"/>
      <c r="AW2402" s="1"/>
      <c r="AX2402" s="1"/>
      <c r="AY2402" s="1"/>
      <c r="AZ2402" s="1"/>
      <c r="BA2402" s="1"/>
      <c r="BB2402" s="1"/>
    </row>
    <row r="2403" spans="1:54" x14ac:dyDescent="0.2">
      <c r="A2403" s="158">
        <f t="shared" si="1300"/>
        <v>43559</v>
      </c>
      <c r="B2403" s="2">
        <f t="shared" si="1284"/>
        <v>317302.77767918207</v>
      </c>
      <c r="C2403" s="2">
        <f t="shared" si="1301"/>
        <v>215796.29772706001</v>
      </c>
      <c r="D2403" s="2">
        <f>SUM(Y2403:Y$2535)</f>
        <v>8808.7850533599994</v>
      </c>
      <c r="E2403" s="73">
        <f t="shared" si="1285"/>
        <v>206987.5126737</v>
      </c>
      <c r="F2403" s="88">
        <f t="shared" si="1280"/>
        <v>5116.93</v>
      </c>
      <c r="G2403" s="3">
        <f>IF(AND(N2403=1,N2402&gt;1),VLOOKUP(A2402,[1]Plan1!$BK$81:$BM$259,3),G2402)</f>
        <v>5138.93</v>
      </c>
      <c r="H2403" s="11">
        <f t="shared" si="1281"/>
        <v>43480</v>
      </c>
      <c r="I2403" s="11">
        <f t="shared" si="1282"/>
        <v>43511</v>
      </c>
      <c r="J2403" s="12">
        <f t="shared" si="1286"/>
        <v>4.2994529923214841E-3</v>
      </c>
      <c r="K2403" s="11">
        <f t="shared" si="1302"/>
        <v>43570</v>
      </c>
      <c r="L2403" s="11">
        <f t="shared" si="1287"/>
        <v>43570</v>
      </c>
      <c r="M2403" s="1">
        <f t="shared" si="1306"/>
        <v>22</v>
      </c>
      <c r="N2403" s="1">
        <f t="shared" si="1288"/>
        <v>15</v>
      </c>
      <c r="O2403" s="2">
        <f t="shared" si="1289"/>
        <v>1.0029294399999999</v>
      </c>
      <c r="P2403" s="13">
        <f t="shared" si="1283"/>
        <v>1.00319961</v>
      </c>
      <c r="Q2403" s="13">
        <f t="shared" si="1309"/>
        <v>1.4629408191929898</v>
      </c>
      <c r="R2403" s="2">
        <f t="shared" si="1279"/>
        <v>1.4672264100000001</v>
      </c>
      <c r="S2403" s="2">
        <f t="shared" si="1303"/>
        <v>1.44698182</v>
      </c>
      <c r="T2403" s="2">
        <f t="shared" si="1290"/>
        <v>312253.31963436003</v>
      </c>
      <c r="U2403" s="2">
        <f t="shared" si="1291"/>
        <v>3937.3667751396492</v>
      </c>
      <c r="V2403" s="2">
        <f t="shared" si="1292"/>
        <v>96710.032461362367</v>
      </c>
      <c r="W2403" s="2">
        <f t="shared" si="1293"/>
        <v>316443.69696356205</v>
      </c>
      <c r="X2403" s="17">
        <f t="shared" si="1294"/>
        <v>0</v>
      </c>
      <c r="Y2403" s="2">
        <f t="shared" si="1295"/>
        <v>0</v>
      </c>
      <c r="Z2403" s="72">
        <f t="shared" si="1296"/>
        <v>0</v>
      </c>
      <c r="AA2403" s="2">
        <f t="shared" si="1307"/>
        <v>0</v>
      </c>
      <c r="AB2403" s="12">
        <f t="shared" si="1304"/>
        <v>4.6600000000000003E-2</v>
      </c>
      <c r="AC2403" s="17">
        <f t="shared" si="1297"/>
        <v>15</v>
      </c>
      <c r="AD2403" s="17">
        <v>252</v>
      </c>
      <c r="AE2403" s="13">
        <f t="shared" si="1310"/>
        <v>1.002714798</v>
      </c>
      <c r="AF2403" s="2">
        <f t="shared" si="1308"/>
        <v>847.70468762999997</v>
      </c>
      <c r="AG2403" s="2">
        <f t="shared" si="1298"/>
        <v>859.08071561999998</v>
      </c>
      <c r="AH2403" s="3">
        <f t="shared" si="1299"/>
        <v>0</v>
      </c>
      <c r="AI2403" s="4" t="str">
        <f t="shared" si="1311"/>
        <v>A+J=</v>
      </c>
      <c r="AJ2403" s="11">
        <f t="shared" si="1305"/>
        <v>43570</v>
      </c>
      <c r="AK2403" s="11"/>
      <c r="AL2403" s="4"/>
      <c r="AM2403" s="1"/>
      <c r="AN2403" s="11"/>
      <c r="AO2403" s="1"/>
      <c r="AP2403" s="1"/>
      <c r="AQ2403" s="3"/>
      <c r="AR2403" s="3"/>
      <c r="AS2403" s="6"/>
      <c r="AT2403" s="1"/>
      <c r="AU2403" s="1"/>
      <c r="AV2403" s="1"/>
      <c r="AW2403" s="1"/>
      <c r="AX2403" s="1"/>
      <c r="AY2403" s="1"/>
      <c r="AZ2403" s="1"/>
      <c r="BA2403" s="1"/>
      <c r="BB2403" s="1"/>
    </row>
    <row r="2404" spans="1:54" x14ac:dyDescent="0.2">
      <c r="A2404" s="158">
        <f t="shared" si="1300"/>
        <v>43560</v>
      </c>
      <c r="B2404" s="2">
        <f t="shared" si="1284"/>
        <v>317419.53379091359</v>
      </c>
      <c r="C2404" s="2">
        <f t="shared" si="1301"/>
        <v>215796.29772706001</v>
      </c>
      <c r="D2404" s="2">
        <f>SUM(Y2404:Y$2535)</f>
        <v>8808.7850533599994</v>
      </c>
      <c r="E2404" s="73">
        <f t="shared" si="1285"/>
        <v>206987.5126737</v>
      </c>
      <c r="F2404" s="88">
        <f t="shared" si="1280"/>
        <v>5116.93</v>
      </c>
      <c r="G2404" s="3">
        <f>IF(AND(N2404=1,N2403&gt;1),VLOOKUP(A2403,[1]Plan1!$BK$81:$BM$259,3),G2403)</f>
        <v>5138.93</v>
      </c>
      <c r="H2404" s="11">
        <f t="shared" si="1281"/>
        <v>43480</v>
      </c>
      <c r="I2404" s="11">
        <f t="shared" si="1282"/>
        <v>43511</v>
      </c>
      <c r="J2404" s="12">
        <f t="shared" si="1286"/>
        <v>4.2994529923214841E-3</v>
      </c>
      <c r="K2404" s="11">
        <f t="shared" si="1302"/>
        <v>43570</v>
      </c>
      <c r="L2404" s="11">
        <f t="shared" si="1287"/>
        <v>43570</v>
      </c>
      <c r="M2404" s="1">
        <f t="shared" si="1306"/>
        <v>22</v>
      </c>
      <c r="N2404" s="1">
        <f t="shared" si="1288"/>
        <v>16</v>
      </c>
      <c r="O2404" s="2">
        <f t="shared" si="1289"/>
        <v>1.00312504</v>
      </c>
      <c r="P2404" s="13">
        <f t="shared" si="1283"/>
        <v>1.00319961</v>
      </c>
      <c r="Q2404" s="13">
        <f t="shared" si="1309"/>
        <v>1.4629408191929898</v>
      </c>
      <c r="R2404" s="2">
        <f t="shared" si="1279"/>
        <v>1.4675125600000001</v>
      </c>
      <c r="S2404" s="2">
        <f t="shared" si="1303"/>
        <v>1.44698182</v>
      </c>
      <c r="T2404" s="2">
        <f t="shared" si="1290"/>
        <v>312253.31963436003</v>
      </c>
      <c r="U2404" s="2">
        <f t="shared" si="1291"/>
        <v>3937.3667751396492</v>
      </c>
      <c r="V2404" s="2">
        <f t="shared" si="1292"/>
        <v>96769.261938113952</v>
      </c>
      <c r="W2404" s="2">
        <f t="shared" si="1293"/>
        <v>316502.92644031357</v>
      </c>
      <c r="X2404" s="17">
        <f t="shared" si="1294"/>
        <v>0</v>
      </c>
      <c r="Y2404" s="2">
        <f t="shared" si="1295"/>
        <v>0</v>
      </c>
      <c r="Z2404" s="72">
        <f t="shared" si="1296"/>
        <v>0</v>
      </c>
      <c r="AA2404" s="2">
        <f t="shared" si="1307"/>
        <v>0</v>
      </c>
      <c r="AB2404" s="12">
        <f t="shared" si="1304"/>
        <v>4.6600000000000003E-2</v>
      </c>
      <c r="AC2404" s="17">
        <f t="shared" si="1297"/>
        <v>16</v>
      </c>
      <c r="AD2404" s="17">
        <v>252</v>
      </c>
      <c r="AE2404" s="13">
        <f t="shared" si="1310"/>
        <v>1.0028960469999999</v>
      </c>
      <c r="AF2404" s="2">
        <f t="shared" si="1308"/>
        <v>904.30028956000001</v>
      </c>
      <c r="AG2404" s="2">
        <f t="shared" si="1298"/>
        <v>916.60735060000002</v>
      </c>
      <c r="AH2404" s="3">
        <f t="shared" si="1299"/>
        <v>0</v>
      </c>
      <c r="AI2404" s="4" t="str">
        <f t="shared" si="1311"/>
        <v>A+J=</v>
      </c>
      <c r="AJ2404" s="11">
        <f t="shared" si="1305"/>
        <v>43570</v>
      </c>
      <c r="AK2404" s="11"/>
      <c r="AL2404" s="4"/>
      <c r="AM2404" s="1"/>
      <c r="AN2404" s="11"/>
      <c r="AO2404" s="1"/>
      <c r="AP2404" s="1"/>
      <c r="AQ2404" s="3"/>
      <c r="AR2404" s="3"/>
      <c r="AS2404" s="6"/>
      <c r="AT2404" s="1"/>
      <c r="AU2404" s="1"/>
      <c r="AV2404" s="1"/>
      <c r="AW2404" s="1"/>
      <c r="AX2404" s="1"/>
      <c r="AY2404" s="1"/>
      <c r="AZ2404" s="1"/>
      <c r="BA2404" s="1"/>
      <c r="BB2404" s="1"/>
    </row>
    <row r="2405" spans="1:54" x14ac:dyDescent="0.2">
      <c r="A2405" s="158">
        <f t="shared" si="1300"/>
        <v>43561</v>
      </c>
      <c r="B2405" s="2">
        <f t="shared" si="1284"/>
        <v>317536.33396067587</v>
      </c>
      <c r="C2405" s="2">
        <f t="shared" si="1301"/>
        <v>215796.29772706001</v>
      </c>
      <c r="D2405" s="2">
        <f>SUM(Y2405:Y$2535)</f>
        <v>8808.7850533599994</v>
      </c>
      <c r="E2405" s="73">
        <f t="shared" si="1285"/>
        <v>206987.5126737</v>
      </c>
      <c r="F2405" s="88">
        <f t="shared" si="1280"/>
        <v>5116.93</v>
      </c>
      <c r="G2405" s="3">
        <f>IF(AND(N2405=1,N2404&gt;1),VLOOKUP(A2404,[1]Plan1!$BK$81:$BM$259,3),G2404)</f>
        <v>5138.93</v>
      </c>
      <c r="H2405" s="11">
        <f t="shared" si="1281"/>
        <v>43480</v>
      </c>
      <c r="I2405" s="11">
        <f t="shared" si="1282"/>
        <v>43511</v>
      </c>
      <c r="J2405" s="12">
        <f t="shared" si="1286"/>
        <v>4.2994529923214841E-3</v>
      </c>
      <c r="K2405" s="11">
        <f t="shared" si="1302"/>
        <v>43570</v>
      </c>
      <c r="L2405" s="11">
        <f t="shared" si="1287"/>
        <v>43570</v>
      </c>
      <c r="M2405" s="1">
        <f t="shared" si="1306"/>
        <v>22</v>
      </c>
      <c r="N2405" s="1">
        <f t="shared" si="1288"/>
        <v>17</v>
      </c>
      <c r="O2405" s="2">
        <f t="shared" si="1289"/>
        <v>1.0033206800000001</v>
      </c>
      <c r="P2405" s="13">
        <f t="shared" si="1283"/>
        <v>1.00319961</v>
      </c>
      <c r="Q2405" s="13">
        <f t="shared" si="1309"/>
        <v>1.4629408191929898</v>
      </c>
      <c r="R2405" s="2">
        <f t="shared" si="1279"/>
        <v>1.4677987699999999</v>
      </c>
      <c r="S2405" s="2">
        <f t="shared" si="1303"/>
        <v>1.44698182</v>
      </c>
      <c r="T2405" s="2">
        <f t="shared" si="1290"/>
        <v>312253.31963436003</v>
      </c>
      <c r="U2405" s="2">
        <f t="shared" si="1291"/>
        <v>3937.3667751396492</v>
      </c>
      <c r="V2405" s="2">
        <f t="shared" si="1292"/>
        <v>96828.503834116258</v>
      </c>
      <c r="W2405" s="2">
        <f t="shared" si="1293"/>
        <v>316562.1683363159</v>
      </c>
      <c r="X2405" s="17">
        <f t="shared" si="1294"/>
        <v>0</v>
      </c>
      <c r="Y2405" s="2">
        <f t="shared" si="1295"/>
        <v>0</v>
      </c>
      <c r="Z2405" s="72">
        <f t="shared" si="1296"/>
        <v>0</v>
      </c>
      <c r="AA2405" s="2">
        <f t="shared" si="1307"/>
        <v>0</v>
      </c>
      <c r="AB2405" s="12">
        <f t="shared" si="1304"/>
        <v>4.6600000000000003E-2</v>
      </c>
      <c r="AC2405" s="17">
        <f t="shared" si="1297"/>
        <v>17</v>
      </c>
      <c r="AD2405" s="17">
        <v>252</v>
      </c>
      <c r="AE2405" s="13">
        <f t="shared" si="1310"/>
        <v>1.003077328</v>
      </c>
      <c r="AF2405" s="2">
        <f t="shared" si="1308"/>
        <v>960.90588360000004</v>
      </c>
      <c r="AG2405" s="2">
        <f t="shared" si="1298"/>
        <v>974.16562436000004</v>
      </c>
      <c r="AH2405" s="3">
        <f t="shared" si="1299"/>
        <v>0</v>
      </c>
      <c r="AI2405" s="4" t="str">
        <f t="shared" si="1311"/>
        <v>A+J=</v>
      </c>
      <c r="AJ2405" s="11">
        <f t="shared" si="1305"/>
        <v>43570</v>
      </c>
      <c r="AK2405" s="11"/>
      <c r="AL2405" s="4"/>
      <c r="AM2405" s="1"/>
      <c r="AN2405" s="11"/>
      <c r="AO2405" s="1"/>
      <c r="AP2405" s="1"/>
      <c r="AQ2405" s="3"/>
      <c r="AR2405" s="3"/>
      <c r="AS2405" s="6"/>
      <c r="AT2405" s="1"/>
      <c r="AU2405" s="1"/>
      <c r="AV2405" s="1"/>
      <c r="AW2405" s="1"/>
      <c r="AX2405" s="1"/>
      <c r="AY2405" s="1"/>
      <c r="AZ2405" s="1"/>
      <c r="BA2405" s="1"/>
      <c r="BB2405" s="1"/>
    </row>
    <row r="2406" spans="1:54" x14ac:dyDescent="0.2">
      <c r="A2406" s="158">
        <f t="shared" si="1300"/>
        <v>43562</v>
      </c>
      <c r="B2406" s="2">
        <f t="shared" si="1284"/>
        <v>317536.33396067587</v>
      </c>
      <c r="C2406" s="2">
        <f t="shared" si="1301"/>
        <v>215796.29772706001</v>
      </c>
      <c r="D2406" s="2">
        <f>SUM(Y2406:Y$2535)</f>
        <v>8808.7850533599994</v>
      </c>
      <c r="E2406" s="73">
        <f t="shared" si="1285"/>
        <v>206987.5126737</v>
      </c>
      <c r="F2406" s="88">
        <f t="shared" si="1280"/>
        <v>5116.93</v>
      </c>
      <c r="G2406" s="3">
        <f>IF(AND(N2406=1,N2405&gt;1),VLOOKUP(A2405,[1]Plan1!$BK$81:$BM$259,3),G2405)</f>
        <v>5138.93</v>
      </c>
      <c r="H2406" s="11">
        <f t="shared" si="1281"/>
        <v>43480</v>
      </c>
      <c r="I2406" s="11">
        <f t="shared" si="1282"/>
        <v>43511</v>
      </c>
      <c r="J2406" s="12">
        <f t="shared" si="1286"/>
        <v>4.2994529923214841E-3</v>
      </c>
      <c r="K2406" s="11">
        <f t="shared" si="1302"/>
        <v>43570</v>
      </c>
      <c r="L2406" s="11">
        <f t="shared" si="1287"/>
        <v>43570</v>
      </c>
      <c r="M2406" s="1">
        <f t="shared" si="1306"/>
        <v>22</v>
      </c>
      <c r="N2406" s="1">
        <f t="shared" si="1288"/>
        <v>17</v>
      </c>
      <c r="O2406" s="2">
        <f t="shared" si="1289"/>
        <v>1.0033206800000001</v>
      </c>
      <c r="P2406" s="13">
        <f t="shared" si="1283"/>
        <v>1.00319961</v>
      </c>
      <c r="Q2406" s="13">
        <f t="shared" si="1309"/>
        <v>1.4629408191929898</v>
      </c>
      <c r="R2406" s="2">
        <f t="shared" si="1279"/>
        <v>1.4677987699999999</v>
      </c>
      <c r="S2406" s="2">
        <f t="shared" si="1303"/>
        <v>1.44698182</v>
      </c>
      <c r="T2406" s="2">
        <f t="shared" si="1290"/>
        <v>312253.31963436003</v>
      </c>
      <c r="U2406" s="2">
        <f t="shared" si="1291"/>
        <v>3937.3667751396492</v>
      </c>
      <c r="V2406" s="2">
        <f t="shared" si="1292"/>
        <v>96828.503834116258</v>
      </c>
      <c r="W2406" s="2">
        <f t="shared" si="1293"/>
        <v>316562.1683363159</v>
      </c>
      <c r="X2406" s="17">
        <f t="shared" si="1294"/>
        <v>0</v>
      </c>
      <c r="Y2406" s="2">
        <f t="shared" si="1295"/>
        <v>0</v>
      </c>
      <c r="Z2406" s="72">
        <f t="shared" si="1296"/>
        <v>0</v>
      </c>
      <c r="AA2406" s="2">
        <f t="shared" si="1307"/>
        <v>0</v>
      </c>
      <c r="AB2406" s="12">
        <f t="shared" si="1304"/>
        <v>4.6600000000000003E-2</v>
      </c>
      <c r="AC2406" s="17">
        <f t="shared" si="1297"/>
        <v>17</v>
      </c>
      <c r="AD2406" s="17">
        <v>252</v>
      </c>
      <c r="AE2406" s="13">
        <f t="shared" si="1310"/>
        <v>1.003077328</v>
      </c>
      <c r="AF2406" s="2">
        <f t="shared" si="1308"/>
        <v>960.90588360000004</v>
      </c>
      <c r="AG2406" s="2">
        <f t="shared" si="1298"/>
        <v>974.16562436000004</v>
      </c>
      <c r="AH2406" s="3">
        <f t="shared" si="1299"/>
        <v>0</v>
      </c>
      <c r="AI2406" s="4" t="str">
        <f t="shared" si="1311"/>
        <v>A+J=</v>
      </c>
      <c r="AJ2406" s="11">
        <f t="shared" si="1305"/>
        <v>43570</v>
      </c>
      <c r="AK2406" s="11"/>
      <c r="AL2406" s="4"/>
      <c r="AM2406" s="1"/>
      <c r="AN2406" s="11"/>
      <c r="AO2406" s="1"/>
      <c r="AP2406" s="1"/>
      <c r="AQ2406" s="3"/>
      <c r="AR2406" s="3"/>
      <c r="AS2406" s="6"/>
      <c r="AT2406" s="1"/>
      <c r="AU2406" s="1"/>
      <c r="AV2406" s="1"/>
      <c r="AW2406" s="1"/>
      <c r="AX2406" s="1"/>
      <c r="AY2406" s="1"/>
      <c r="AZ2406" s="1"/>
      <c r="BA2406" s="1"/>
      <c r="BB2406" s="1"/>
    </row>
    <row r="2407" spans="1:54" x14ac:dyDescent="0.2">
      <c r="A2407" s="158">
        <f t="shared" si="1300"/>
        <v>43563</v>
      </c>
      <c r="B2407" s="2">
        <f t="shared" si="1284"/>
        <v>317536.33396067587</v>
      </c>
      <c r="C2407" s="2">
        <f t="shared" si="1301"/>
        <v>215796.29772706001</v>
      </c>
      <c r="D2407" s="2">
        <f>SUM(Y2407:Y$2535)</f>
        <v>8808.7850533599994</v>
      </c>
      <c r="E2407" s="73">
        <f t="shared" si="1285"/>
        <v>206987.5126737</v>
      </c>
      <c r="F2407" s="88">
        <f t="shared" si="1280"/>
        <v>5116.93</v>
      </c>
      <c r="G2407" s="3">
        <f>IF(AND(N2407=1,N2406&gt;1),VLOOKUP(A2406,[1]Plan1!$BK$81:$BM$259,3),G2406)</f>
        <v>5138.93</v>
      </c>
      <c r="H2407" s="11">
        <f t="shared" si="1281"/>
        <v>43480</v>
      </c>
      <c r="I2407" s="11">
        <f t="shared" si="1282"/>
        <v>43511</v>
      </c>
      <c r="J2407" s="12">
        <f t="shared" si="1286"/>
        <v>4.2994529923214841E-3</v>
      </c>
      <c r="K2407" s="11">
        <f t="shared" si="1302"/>
        <v>43570</v>
      </c>
      <c r="L2407" s="11">
        <f t="shared" si="1287"/>
        <v>43570</v>
      </c>
      <c r="M2407" s="1">
        <f t="shared" si="1306"/>
        <v>22</v>
      </c>
      <c r="N2407" s="1">
        <f t="shared" si="1288"/>
        <v>17</v>
      </c>
      <c r="O2407" s="2">
        <f t="shared" si="1289"/>
        <v>1.0033206800000001</v>
      </c>
      <c r="P2407" s="13">
        <f t="shared" si="1283"/>
        <v>1.00319961</v>
      </c>
      <c r="Q2407" s="13">
        <f t="shared" si="1309"/>
        <v>1.4629408191929898</v>
      </c>
      <c r="R2407" s="2">
        <f t="shared" si="1279"/>
        <v>1.4677987699999999</v>
      </c>
      <c r="S2407" s="2">
        <f t="shared" si="1303"/>
        <v>1.44698182</v>
      </c>
      <c r="T2407" s="2">
        <f t="shared" si="1290"/>
        <v>312253.31963436003</v>
      </c>
      <c r="U2407" s="2">
        <f t="shared" si="1291"/>
        <v>3937.3667751396492</v>
      </c>
      <c r="V2407" s="2">
        <f t="shared" si="1292"/>
        <v>96828.503834116258</v>
      </c>
      <c r="W2407" s="2">
        <f t="shared" si="1293"/>
        <v>316562.1683363159</v>
      </c>
      <c r="X2407" s="17">
        <f t="shared" si="1294"/>
        <v>0</v>
      </c>
      <c r="Y2407" s="2">
        <f t="shared" si="1295"/>
        <v>0</v>
      </c>
      <c r="Z2407" s="72">
        <f t="shared" si="1296"/>
        <v>0</v>
      </c>
      <c r="AA2407" s="2">
        <f t="shared" si="1307"/>
        <v>0</v>
      </c>
      <c r="AB2407" s="12">
        <f t="shared" si="1304"/>
        <v>4.6600000000000003E-2</v>
      </c>
      <c r="AC2407" s="17">
        <f t="shared" si="1297"/>
        <v>17</v>
      </c>
      <c r="AD2407" s="17">
        <v>252</v>
      </c>
      <c r="AE2407" s="13">
        <f t="shared" si="1310"/>
        <v>1.003077328</v>
      </c>
      <c r="AF2407" s="2">
        <f t="shared" si="1308"/>
        <v>960.90588360000004</v>
      </c>
      <c r="AG2407" s="2">
        <f t="shared" si="1298"/>
        <v>974.16562436000004</v>
      </c>
      <c r="AH2407" s="3">
        <f t="shared" si="1299"/>
        <v>0</v>
      </c>
      <c r="AI2407" s="4" t="str">
        <f t="shared" si="1311"/>
        <v>A+J=</v>
      </c>
      <c r="AJ2407" s="11">
        <f t="shared" si="1305"/>
        <v>43570</v>
      </c>
      <c r="AK2407" s="11"/>
      <c r="AL2407" s="4"/>
      <c r="AM2407" s="1"/>
      <c r="AN2407" s="11"/>
      <c r="AO2407" s="1"/>
      <c r="AP2407" s="1"/>
      <c r="AQ2407" s="3"/>
      <c r="AR2407" s="3"/>
      <c r="AS2407" s="6"/>
      <c r="AT2407" s="1"/>
      <c r="AU2407" s="1"/>
      <c r="AV2407" s="1"/>
      <c r="AW2407" s="1"/>
      <c r="AX2407" s="1"/>
      <c r="AY2407" s="1"/>
      <c r="AZ2407" s="1"/>
      <c r="BA2407" s="1"/>
      <c r="BB2407" s="1"/>
    </row>
    <row r="2408" spans="1:54" x14ac:dyDescent="0.2">
      <c r="A2408" s="158">
        <f t="shared" si="1300"/>
        <v>43564</v>
      </c>
      <c r="B2408" s="2">
        <f t="shared" si="1284"/>
        <v>317653.17851751903</v>
      </c>
      <c r="C2408" s="2">
        <f t="shared" si="1301"/>
        <v>215796.29772706001</v>
      </c>
      <c r="D2408" s="2">
        <f>SUM(Y2408:Y$2535)</f>
        <v>8808.7850533599994</v>
      </c>
      <c r="E2408" s="73">
        <f t="shared" si="1285"/>
        <v>206987.5126737</v>
      </c>
      <c r="F2408" s="88">
        <f t="shared" si="1280"/>
        <v>5116.93</v>
      </c>
      <c r="G2408" s="3">
        <f>IF(AND(N2408=1,N2407&gt;1),VLOOKUP(A2407,[1]Plan1!$BK$81:$BM$259,3),G2407)</f>
        <v>5138.93</v>
      </c>
      <c r="H2408" s="11">
        <f t="shared" si="1281"/>
        <v>43480</v>
      </c>
      <c r="I2408" s="11">
        <f t="shared" si="1282"/>
        <v>43511</v>
      </c>
      <c r="J2408" s="12">
        <f t="shared" si="1286"/>
        <v>4.2994529923214841E-3</v>
      </c>
      <c r="K2408" s="11">
        <f t="shared" si="1302"/>
        <v>43570</v>
      </c>
      <c r="L2408" s="11">
        <f t="shared" si="1287"/>
        <v>43570</v>
      </c>
      <c r="M2408" s="1">
        <f t="shared" si="1306"/>
        <v>22</v>
      </c>
      <c r="N2408" s="1">
        <f t="shared" si="1288"/>
        <v>18</v>
      </c>
      <c r="O2408" s="2">
        <f t="shared" si="1289"/>
        <v>1.0035163600000001</v>
      </c>
      <c r="P2408" s="13">
        <f t="shared" si="1283"/>
        <v>1.00319961</v>
      </c>
      <c r="Q2408" s="13">
        <f t="shared" si="1309"/>
        <v>1.4629408191929898</v>
      </c>
      <c r="R2408" s="2">
        <f t="shared" si="1279"/>
        <v>1.4680850400000001</v>
      </c>
      <c r="S2408" s="2">
        <f t="shared" si="1303"/>
        <v>1.44698182</v>
      </c>
      <c r="T2408" s="2">
        <f t="shared" si="1290"/>
        <v>312253.31963436003</v>
      </c>
      <c r="U2408" s="2">
        <f t="shared" si="1291"/>
        <v>3937.3667751396492</v>
      </c>
      <c r="V2408" s="2">
        <f t="shared" si="1292"/>
        <v>96887.758149369387</v>
      </c>
      <c r="W2408" s="2">
        <f t="shared" si="1293"/>
        <v>316621.42265156901</v>
      </c>
      <c r="X2408" s="17">
        <f t="shared" si="1294"/>
        <v>0</v>
      </c>
      <c r="Y2408" s="2">
        <f t="shared" si="1295"/>
        <v>0</v>
      </c>
      <c r="Z2408" s="72">
        <f t="shared" si="1296"/>
        <v>0</v>
      </c>
      <c r="AA2408" s="2">
        <f t="shared" si="1307"/>
        <v>0</v>
      </c>
      <c r="AB2408" s="12">
        <f t="shared" si="1304"/>
        <v>4.6600000000000003E-2</v>
      </c>
      <c r="AC2408" s="17">
        <f t="shared" si="1297"/>
        <v>18</v>
      </c>
      <c r="AD2408" s="17">
        <v>252</v>
      </c>
      <c r="AE2408" s="13">
        <f t="shared" si="1310"/>
        <v>1.003258642</v>
      </c>
      <c r="AF2408" s="2">
        <f t="shared" si="1308"/>
        <v>1017.52178199</v>
      </c>
      <c r="AG2408" s="2">
        <f t="shared" si="1298"/>
        <v>1031.75586595</v>
      </c>
      <c r="AH2408" s="3">
        <f t="shared" si="1299"/>
        <v>0</v>
      </c>
      <c r="AI2408" s="4" t="str">
        <f t="shared" si="1311"/>
        <v>A+J=</v>
      </c>
      <c r="AJ2408" s="11">
        <f t="shared" si="1305"/>
        <v>43570</v>
      </c>
      <c r="AK2408" s="11"/>
      <c r="AL2408" s="4"/>
      <c r="AM2408" s="1"/>
      <c r="AN2408" s="11"/>
      <c r="AO2408" s="1"/>
      <c r="AP2408" s="1"/>
      <c r="AQ2408" s="3"/>
      <c r="AR2408" s="3"/>
      <c r="AS2408" s="6"/>
      <c r="AT2408" s="1"/>
      <c r="AU2408" s="1"/>
      <c r="AV2408" s="1"/>
      <c r="AW2408" s="1"/>
      <c r="AX2408" s="1"/>
      <c r="AY2408" s="1"/>
      <c r="AZ2408" s="1"/>
      <c r="BA2408" s="1"/>
      <c r="BB2408" s="1"/>
    </row>
    <row r="2409" spans="1:54" x14ac:dyDescent="0.2">
      <c r="A2409" s="158">
        <f t="shared" si="1300"/>
        <v>43565</v>
      </c>
      <c r="B2409" s="2">
        <f t="shared" si="1284"/>
        <v>317770.06300339266</v>
      </c>
      <c r="C2409" s="2">
        <f t="shared" si="1301"/>
        <v>215796.29772706001</v>
      </c>
      <c r="D2409" s="2">
        <f>SUM(Y2409:Y$2535)</f>
        <v>8808.7850533599994</v>
      </c>
      <c r="E2409" s="73">
        <f t="shared" si="1285"/>
        <v>206987.5126737</v>
      </c>
      <c r="F2409" s="88">
        <f t="shared" si="1280"/>
        <v>5116.93</v>
      </c>
      <c r="G2409" s="3">
        <f>IF(AND(N2409=1,N2408&gt;1),VLOOKUP(A2408,[1]Plan1!$BK$81:$BM$259,3),G2408)</f>
        <v>5138.93</v>
      </c>
      <c r="H2409" s="11">
        <f t="shared" si="1281"/>
        <v>43480</v>
      </c>
      <c r="I2409" s="11">
        <f t="shared" si="1282"/>
        <v>43511</v>
      </c>
      <c r="J2409" s="12">
        <f t="shared" si="1286"/>
        <v>4.2994529923214841E-3</v>
      </c>
      <c r="K2409" s="11">
        <f t="shared" si="1302"/>
        <v>43570</v>
      </c>
      <c r="L2409" s="11">
        <f t="shared" si="1287"/>
        <v>43570</v>
      </c>
      <c r="M2409" s="1">
        <f t="shared" si="1306"/>
        <v>22</v>
      </c>
      <c r="N2409" s="1">
        <f t="shared" si="1288"/>
        <v>19</v>
      </c>
      <c r="O2409" s="2">
        <f t="shared" si="1289"/>
        <v>1.00371207</v>
      </c>
      <c r="P2409" s="13">
        <f t="shared" si="1283"/>
        <v>1.00319961</v>
      </c>
      <c r="Q2409" s="13">
        <f t="shared" si="1309"/>
        <v>1.4629408191929898</v>
      </c>
      <c r="R2409" s="2">
        <f t="shared" ref="R2409:R2472" si="1312">TRUNC(TRUNC((O2409*Q2409),15),8)</f>
        <v>1.46837135</v>
      </c>
      <c r="S2409" s="2">
        <f t="shared" si="1303"/>
        <v>1.44698182</v>
      </c>
      <c r="T2409" s="2">
        <f t="shared" si="1290"/>
        <v>312253.31963436003</v>
      </c>
      <c r="U2409" s="2">
        <f t="shared" si="1291"/>
        <v>3937.3667751396492</v>
      </c>
      <c r="V2409" s="2">
        <f t="shared" si="1292"/>
        <v>96947.020744122972</v>
      </c>
      <c r="W2409" s="2">
        <f t="shared" si="1293"/>
        <v>316680.68524632265</v>
      </c>
      <c r="X2409" s="17">
        <f t="shared" si="1294"/>
        <v>0</v>
      </c>
      <c r="Y2409" s="2">
        <f t="shared" si="1295"/>
        <v>0</v>
      </c>
      <c r="Z2409" s="72">
        <f t="shared" si="1296"/>
        <v>0</v>
      </c>
      <c r="AA2409" s="2">
        <f t="shared" si="1307"/>
        <v>0</v>
      </c>
      <c r="AB2409" s="12">
        <f t="shared" si="1304"/>
        <v>4.6600000000000003E-2</v>
      </c>
      <c r="AC2409" s="17">
        <f t="shared" si="1297"/>
        <v>19</v>
      </c>
      <c r="AD2409" s="17">
        <v>252</v>
      </c>
      <c r="AE2409" s="13">
        <f t="shared" si="1310"/>
        <v>1.003439988</v>
      </c>
      <c r="AF2409" s="2">
        <f t="shared" si="1308"/>
        <v>1074.1476725</v>
      </c>
      <c r="AG2409" s="2">
        <f t="shared" si="1298"/>
        <v>1089.3777570699999</v>
      </c>
      <c r="AH2409" s="3">
        <f t="shared" si="1299"/>
        <v>0</v>
      </c>
      <c r="AI2409" s="4" t="str">
        <f t="shared" si="1311"/>
        <v>A+J=</v>
      </c>
      <c r="AJ2409" s="11">
        <f t="shared" si="1305"/>
        <v>43570</v>
      </c>
      <c r="AK2409" s="11"/>
      <c r="AL2409" s="4"/>
      <c r="AM2409" s="1"/>
      <c r="AN2409" s="11"/>
      <c r="AO2409" s="1"/>
      <c r="AP2409" s="1"/>
      <c r="AQ2409" s="3"/>
      <c r="AR2409" s="3"/>
      <c r="AS2409" s="6"/>
      <c r="AT2409" s="1"/>
      <c r="AU2409" s="1"/>
      <c r="AV2409" s="1"/>
      <c r="AW2409" s="1"/>
      <c r="AX2409" s="1"/>
      <c r="AY2409" s="1"/>
      <c r="AZ2409" s="1"/>
      <c r="BA2409" s="1"/>
      <c r="BB2409" s="1"/>
    </row>
    <row r="2410" spans="1:54" x14ac:dyDescent="0.2">
      <c r="A2410" s="158">
        <f t="shared" si="1300"/>
        <v>43566</v>
      </c>
      <c r="B2410" s="2">
        <f t="shared" si="1284"/>
        <v>317886.99637146725</v>
      </c>
      <c r="C2410" s="2">
        <f t="shared" si="1301"/>
        <v>215796.29772706001</v>
      </c>
      <c r="D2410" s="2">
        <f>SUM(Y2410:Y$2535)</f>
        <v>8808.7850533599994</v>
      </c>
      <c r="E2410" s="73">
        <f t="shared" si="1285"/>
        <v>206987.5126737</v>
      </c>
      <c r="F2410" s="88">
        <f t="shared" ref="F2410:F2473" si="1313">IF(G2410=G2409,F2409,G2409)</f>
        <v>5116.93</v>
      </c>
      <c r="G2410" s="3">
        <f>IF(AND(N2410=1,N2409&gt;1),VLOOKUP(A2409,[1]Plan1!$BK$81:$BM$259,3),G2409)</f>
        <v>5138.93</v>
      </c>
      <c r="H2410" s="11">
        <f t="shared" ref="H2410:H2473" si="1314">EDATE(I2410,-1)</f>
        <v>43480</v>
      </c>
      <c r="I2410" s="11">
        <f t="shared" ref="I2410:I2473" si="1315">IF(X2409&gt;0,EDATE(A2410,-1),+I2409)</f>
        <v>43511</v>
      </c>
      <c r="J2410" s="12">
        <f t="shared" si="1286"/>
        <v>4.2994529923214841E-3</v>
      </c>
      <c r="K2410" s="11">
        <f t="shared" si="1302"/>
        <v>43570</v>
      </c>
      <c r="L2410" s="11">
        <f t="shared" si="1287"/>
        <v>43570</v>
      </c>
      <c r="M2410" s="1">
        <f t="shared" si="1306"/>
        <v>22</v>
      </c>
      <c r="N2410" s="1">
        <f t="shared" si="1288"/>
        <v>20</v>
      </c>
      <c r="O2410" s="2">
        <f t="shared" si="1289"/>
        <v>1.0039078299999999</v>
      </c>
      <c r="P2410" s="13">
        <f t="shared" ref="P2410:P2473" si="1316">IF(L2410&gt;L2409,O2409,P2409)</f>
        <v>1.00319961</v>
      </c>
      <c r="Q2410" s="13">
        <f t="shared" si="1309"/>
        <v>1.4629408191929898</v>
      </c>
      <c r="R2410" s="2">
        <f t="shared" si="1312"/>
        <v>1.46865774</v>
      </c>
      <c r="S2410" s="2">
        <f t="shared" si="1303"/>
        <v>1.44698182</v>
      </c>
      <c r="T2410" s="2">
        <f t="shared" si="1290"/>
        <v>312253.31963436003</v>
      </c>
      <c r="U2410" s="2">
        <f t="shared" si="1291"/>
        <v>3937.3667751396492</v>
      </c>
      <c r="V2410" s="2">
        <f t="shared" si="1292"/>
        <v>97006.299897877601</v>
      </c>
      <c r="W2410" s="2">
        <f t="shared" si="1293"/>
        <v>316739.96440007724</v>
      </c>
      <c r="X2410" s="17">
        <f t="shared" si="1294"/>
        <v>0</v>
      </c>
      <c r="Y2410" s="2">
        <f t="shared" si="1295"/>
        <v>0</v>
      </c>
      <c r="Z2410" s="72">
        <f t="shared" si="1296"/>
        <v>0</v>
      </c>
      <c r="AA2410" s="2">
        <f t="shared" si="1307"/>
        <v>0</v>
      </c>
      <c r="AB2410" s="12">
        <f t="shared" si="1304"/>
        <v>4.6600000000000003E-2</v>
      </c>
      <c r="AC2410" s="17">
        <f t="shared" si="1297"/>
        <v>20</v>
      </c>
      <c r="AD2410" s="17">
        <v>252</v>
      </c>
      <c r="AE2410" s="13">
        <f t="shared" si="1310"/>
        <v>1.0036213679999999</v>
      </c>
      <c r="AF2410" s="2">
        <f t="shared" si="1308"/>
        <v>1130.7841796099999</v>
      </c>
      <c r="AG2410" s="2">
        <f t="shared" si="1298"/>
        <v>1147.0319713900001</v>
      </c>
      <c r="AH2410" s="3">
        <f t="shared" si="1299"/>
        <v>0</v>
      </c>
      <c r="AI2410" s="4" t="str">
        <f t="shared" si="1311"/>
        <v>A+J=</v>
      </c>
      <c r="AJ2410" s="11">
        <f t="shared" si="1305"/>
        <v>43570</v>
      </c>
      <c r="AK2410" s="11"/>
      <c r="AL2410" s="4"/>
      <c r="AM2410" s="1"/>
      <c r="AN2410" s="11"/>
      <c r="AO2410" s="1"/>
      <c r="AP2410" s="1"/>
      <c r="AQ2410" s="3"/>
      <c r="AR2410" s="3"/>
      <c r="AS2410" s="6"/>
      <c r="AT2410" s="1"/>
      <c r="AU2410" s="1"/>
      <c r="AV2410" s="1"/>
      <c r="AW2410" s="1"/>
      <c r="AX2410" s="1"/>
      <c r="AY2410" s="1"/>
      <c r="AZ2410" s="1"/>
      <c r="BA2410" s="1"/>
      <c r="BB2410" s="1"/>
    </row>
    <row r="2411" spans="1:54" x14ac:dyDescent="0.2">
      <c r="A2411" s="158">
        <f t="shared" si="1300"/>
        <v>43567</v>
      </c>
      <c r="B2411" s="2">
        <f t="shared" si="1284"/>
        <v>318003.96969221241</v>
      </c>
      <c r="C2411" s="2">
        <f t="shared" si="1301"/>
        <v>215796.29772706001</v>
      </c>
      <c r="D2411" s="2">
        <f>SUM(Y2411:Y$2535)</f>
        <v>8808.7850533599994</v>
      </c>
      <c r="E2411" s="73">
        <f t="shared" si="1285"/>
        <v>206987.5126737</v>
      </c>
      <c r="F2411" s="88">
        <f t="shared" si="1313"/>
        <v>5116.93</v>
      </c>
      <c r="G2411" s="3">
        <f>IF(AND(N2411=1,N2410&gt;1),VLOOKUP(A2410,[1]Plan1!$BK$81:$BM$259,3),G2410)</f>
        <v>5138.93</v>
      </c>
      <c r="H2411" s="11">
        <f t="shared" si="1314"/>
        <v>43480</v>
      </c>
      <c r="I2411" s="11">
        <f t="shared" si="1315"/>
        <v>43511</v>
      </c>
      <c r="J2411" s="12">
        <f t="shared" si="1286"/>
        <v>4.2994529923214841E-3</v>
      </c>
      <c r="K2411" s="11">
        <f t="shared" si="1302"/>
        <v>43570</v>
      </c>
      <c r="L2411" s="11">
        <f t="shared" si="1287"/>
        <v>43570</v>
      </c>
      <c r="M2411" s="1">
        <f t="shared" si="1306"/>
        <v>22</v>
      </c>
      <c r="N2411" s="1">
        <f t="shared" si="1288"/>
        <v>21</v>
      </c>
      <c r="O2411" s="2">
        <f t="shared" si="1289"/>
        <v>1.00410362</v>
      </c>
      <c r="P2411" s="13">
        <f t="shared" si="1316"/>
        <v>1.00319961</v>
      </c>
      <c r="Q2411" s="13">
        <f t="shared" si="1309"/>
        <v>1.4629408191929898</v>
      </c>
      <c r="R2411" s="2">
        <f t="shared" si="1312"/>
        <v>1.4689441700000001</v>
      </c>
      <c r="S2411" s="2">
        <f t="shared" si="1303"/>
        <v>1.44698182</v>
      </c>
      <c r="T2411" s="2">
        <f t="shared" si="1290"/>
        <v>312253.31963436003</v>
      </c>
      <c r="U2411" s="2">
        <f t="shared" si="1291"/>
        <v>3937.3667751396492</v>
      </c>
      <c r="V2411" s="2">
        <f t="shared" si="1292"/>
        <v>97065.587331132745</v>
      </c>
      <c r="W2411" s="2">
        <f t="shared" si="1293"/>
        <v>316799.25183333241</v>
      </c>
      <c r="X2411" s="17">
        <f t="shared" si="1294"/>
        <v>0</v>
      </c>
      <c r="Y2411" s="2">
        <f t="shared" si="1295"/>
        <v>0</v>
      </c>
      <c r="Z2411" s="72">
        <f t="shared" si="1296"/>
        <v>0</v>
      </c>
      <c r="AA2411" s="2">
        <f t="shared" si="1307"/>
        <v>0</v>
      </c>
      <c r="AB2411" s="12">
        <f t="shared" si="1304"/>
        <v>4.6600000000000003E-2</v>
      </c>
      <c r="AC2411" s="17">
        <f t="shared" si="1297"/>
        <v>21</v>
      </c>
      <c r="AD2411" s="17">
        <v>252</v>
      </c>
      <c r="AE2411" s="13">
        <f t="shared" si="1310"/>
        <v>1.00380278</v>
      </c>
      <c r="AF2411" s="2">
        <f t="shared" si="1308"/>
        <v>1187.43067883</v>
      </c>
      <c r="AG2411" s="2">
        <f t="shared" si="1298"/>
        <v>1204.71785888</v>
      </c>
      <c r="AH2411" s="3">
        <f t="shared" si="1299"/>
        <v>0</v>
      </c>
      <c r="AI2411" s="4" t="str">
        <f t="shared" si="1311"/>
        <v>A+J=</v>
      </c>
      <c r="AJ2411" s="11">
        <f t="shared" si="1305"/>
        <v>43570</v>
      </c>
      <c r="AK2411" s="11"/>
      <c r="AL2411" s="4"/>
      <c r="AM2411" s="1"/>
      <c r="AN2411" s="11"/>
      <c r="AO2411" s="1"/>
      <c r="AP2411" s="1"/>
      <c r="AQ2411" s="3"/>
      <c r="AR2411" s="3"/>
      <c r="AS2411" s="6"/>
      <c r="AT2411" s="1"/>
      <c r="AU2411" s="1"/>
      <c r="AV2411" s="1"/>
      <c r="AW2411" s="1"/>
      <c r="AX2411" s="1"/>
      <c r="AY2411" s="1"/>
      <c r="AZ2411" s="1"/>
      <c r="BA2411" s="1"/>
      <c r="BB2411" s="1"/>
    </row>
    <row r="2412" spans="1:54" x14ac:dyDescent="0.2">
      <c r="A2412" s="158">
        <f t="shared" si="1300"/>
        <v>43568</v>
      </c>
      <c r="B2412" s="2">
        <f t="shared" si="1284"/>
        <v>318120.98744892824</v>
      </c>
      <c r="C2412" s="2">
        <f t="shared" si="1301"/>
        <v>215796.29772706001</v>
      </c>
      <c r="D2412" s="2">
        <f>SUM(Y2412:Y$2535)</f>
        <v>8808.7850533599994</v>
      </c>
      <c r="E2412" s="73">
        <f t="shared" si="1285"/>
        <v>206987.5126737</v>
      </c>
      <c r="F2412" s="88">
        <f t="shared" si="1313"/>
        <v>5116.93</v>
      </c>
      <c r="G2412" s="3">
        <f>IF(AND(N2412=1,N2411&gt;1),VLOOKUP(A2411,[1]Plan1!$BK$81:$BM$259,3),G2411)</f>
        <v>5138.93</v>
      </c>
      <c r="H2412" s="11">
        <f t="shared" si="1314"/>
        <v>43480</v>
      </c>
      <c r="I2412" s="11">
        <f t="shared" si="1315"/>
        <v>43511</v>
      </c>
      <c r="J2412" s="12">
        <f t="shared" si="1286"/>
        <v>4.2994529923214841E-3</v>
      </c>
      <c r="K2412" s="11">
        <f t="shared" si="1302"/>
        <v>43570</v>
      </c>
      <c r="L2412" s="11">
        <f t="shared" si="1287"/>
        <v>43570</v>
      </c>
      <c r="M2412" s="1">
        <f t="shared" si="1306"/>
        <v>22</v>
      </c>
      <c r="N2412" s="1">
        <f t="shared" si="1288"/>
        <v>22</v>
      </c>
      <c r="O2412" s="2">
        <f t="shared" si="1289"/>
        <v>1.00429945</v>
      </c>
      <c r="P2412" s="13">
        <f t="shared" si="1316"/>
        <v>1.00319961</v>
      </c>
      <c r="Q2412" s="13">
        <f t="shared" si="1309"/>
        <v>1.4629408191929898</v>
      </c>
      <c r="R2412" s="2">
        <f t="shared" si="1312"/>
        <v>1.46923066</v>
      </c>
      <c r="S2412" s="2">
        <f t="shared" si="1303"/>
        <v>1.44698182</v>
      </c>
      <c r="T2412" s="2">
        <f t="shared" si="1290"/>
        <v>312253.31963436003</v>
      </c>
      <c r="U2412" s="2">
        <f t="shared" si="1291"/>
        <v>3937.3667751396492</v>
      </c>
      <c r="V2412" s="2">
        <f t="shared" si="1292"/>
        <v>97124.887183638624</v>
      </c>
      <c r="W2412" s="2">
        <f t="shared" si="1293"/>
        <v>316858.55168583826</v>
      </c>
      <c r="X2412" s="17">
        <f t="shared" si="1294"/>
        <v>0</v>
      </c>
      <c r="Y2412" s="2">
        <f t="shared" si="1295"/>
        <v>0</v>
      </c>
      <c r="Z2412" s="72">
        <f t="shared" si="1296"/>
        <v>0</v>
      </c>
      <c r="AA2412" s="2">
        <f t="shared" si="1307"/>
        <v>0</v>
      </c>
      <c r="AB2412" s="12">
        <f t="shared" si="1304"/>
        <v>4.6600000000000003E-2</v>
      </c>
      <c r="AC2412" s="17">
        <f t="shared" si="1297"/>
        <v>22</v>
      </c>
      <c r="AD2412" s="17">
        <v>252</v>
      </c>
      <c r="AE2412" s="13">
        <f t="shared" si="1310"/>
        <v>1.003984225</v>
      </c>
      <c r="AF2412" s="2">
        <f t="shared" si="1308"/>
        <v>1244.08748242</v>
      </c>
      <c r="AG2412" s="2">
        <f t="shared" si="1298"/>
        <v>1262.4357630899999</v>
      </c>
      <c r="AH2412" s="3">
        <f t="shared" si="1299"/>
        <v>0</v>
      </c>
      <c r="AI2412" s="4" t="str">
        <f t="shared" si="1311"/>
        <v>A+J=</v>
      </c>
      <c r="AJ2412" s="11">
        <f t="shared" si="1305"/>
        <v>43570</v>
      </c>
      <c r="AK2412" s="11"/>
      <c r="AL2412" s="4"/>
      <c r="AM2412" s="1"/>
      <c r="AN2412" s="11"/>
      <c r="AO2412" s="1"/>
      <c r="AP2412" s="1"/>
      <c r="AQ2412" s="3"/>
      <c r="AR2412" s="3"/>
      <c r="AS2412" s="6"/>
      <c r="AT2412" s="1"/>
      <c r="AU2412" s="1"/>
      <c r="AV2412" s="1"/>
      <c r="AW2412" s="1"/>
      <c r="AX2412" s="1"/>
      <c r="AY2412" s="1"/>
      <c r="AZ2412" s="1"/>
      <c r="BA2412" s="1"/>
      <c r="BB2412" s="1"/>
    </row>
    <row r="2413" spans="1:54" x14ac:dyDescent="0.2">
      <c r="A2413" s="158">
        <f t="shared" si="1300"/>
        <v>43569</v>
      </c>
      <c r="B2413" s="2">
        <f t="shared" si="1284"/>
        <v>318120.98744892824</v>
      </c>
      <c r="C2413" s="2">
        <f t="shared" si="1301"/>
        <v>215796.29772706001</v>
      </c>
      <c r="D2413" s="2">
        <f>SUM(Y2413:Y$2535)</f>
        <v>8808.7850533599994</v>
      </c>
      <c r="E2413" s="73">
        <f t="shared" si="1285"/>
        <v>206987.5126737</v>
      </c>
      <c r="F2413" s="88">
        <f t="shared" si="1313"/>
        <v>5116.93</v>
      </c>
      <c r="G2413" s="3">
        <f>IF(AND(N2413=1,N2412&gt;1),VLOOKUP(A2412,[1]Plan1!$BK$81:$BM$259,3),G2412)</f>
        <v>5138.93</v>
      </c>
      <c r="H2413" s="11">
        <f t="shared" si="1314"/>
        <v>43480</v>
      </c>
      <c r="I2413" s="11">
        <f t="shared" si="1315"/>
        <v>43511</v>
      </c>
      <c r="J2413" s="12">
        <f t="shared" si="1286"/>
        <v>4.2994529923214841E-3</v>
      </c>
      <c r="K2413" s="11">
        <f t="shared" si="1302"/>
        <v>43599</v>
      </c>
      <c r="L2413" s="11">
        <f t="shared" si="1287"/>
        <v>43570</v>
      </c>
      <c r="M2413" s="1">
        <f t="shared" si="1306"/>
        <v>22</v>
      </c>
      <c r="N2413" s="1">
        <f t="shared" si="1288"/>
        <v>22</v>
      </c>
      <c r="O2413" s="2">
        <f t="shared" si="1289"/>
        <v>1.00429945</v>
      </c>
      <c r="P2413" s="13">
        <f t="shared" si="1316"/>
        <v>1.00319961</v>
      </c>
      <c r="Q2413" s="13">
        <f t="shared" si="1309"/>
        <v>1.4629408191929898</v>
      </c>
      <c r="R2413" s="2">
        <f t="shared" si="1312"/>
        <v>1.46923066</v>
      </c>
      <c r="S2413" s="2">
        <f t="shared" si="1303"/>
        <v>1.44698182</v>
      </c>
      <c r="T2413" s="2">
        <f t="shared" si="1290"/>
        <v>312253.31963436003</v>
      </c>
      <c r="U2413" s="2">
        <f t="shared" si="1291"/>
        <v>3937.3667751396492</v>
      </c>
      <c r="V2413" s="2">
        <f t="shared" si="1292"/>
        <v>97124.887183638624</v>
      </c>
      <c r="W2413" s="2">
        <f t="shared" si="1293"/>
        <v>316858.55168583826</v>
      </c>
      <c r="X2413" s="17">
        <f t="shared" si="1294"/>
        <v>0</v>
      </c>
      <c r="Y2413" s="2">
        <f t="shared" si="1295"/>
        <v>0</v>
      </c>
      <c r="Z2413" s="72">
        <f t="shared" si="1296"/>
        <v>0</v>
      </c>
      <c r="AA2413" s="2">
        <f t="shared" si="1307"/>
        <v>0</v>
      </c>
      <c r="AB2413" s="12">
        <f t="shared" si="1304"/>
        <v>4.6600000000000003E-2</v>
      </c>
      <c r="AC2413" s="17">
        <f t="shared" si="1297"/>
        <v>22</v>
      </c>
      <c r="AD2413" s="17">
        <v>252</v>
      </c>
      <c r="AE2413" s="13">
        <f t="shared" si="1310"/>
        <v>1.003984225</v>
      </c>
      <c r="AF2413" s="2">
        <f t="shared" si="1308"/>
        <v>1244.08748242</v>
      </c>
      <c r="AG2413" s="2">
        <f t="shared" si="1298"/>
        <v>1262.4357630899999</v>
      </c>
      <c r="AH2413" s="3">
        <f t="shared" si="1299"/>
        <v>0</v>
      </c>
      <c r="AI2413" s="4" t="str">
        <f t="shared" si="1311"/>
        <v>A+J=</v>
      </c>
      <c r="AJ2413" s="11">
        <f t="shared" si="1305"/>
        <v>43570</v>
      </c>
      <c r="AK2413" s="11"/>
      <c r="AL2413" s="4"/>
      <c r="AM2413" s="1"/>
      <c r="AN2413" s="11"/>
      <c r="AO2413" s="1"/>
      <c r="AP2413" s="1"/>
      <c r="AQ2413" s="3"/>
      <c r="AR2413" s="3"/>
      <c r="AS2413" s="6"/>
      <c r="AT2413" s="1"/>
      <c r="AU2413" s="1"/>
      <c r="AV2413" s="1"/>
      <c r="AW2413" s="1"/>
      <c r="AX2413" s="1"/>
      <c r="AY2413" s="1"/>
      <c r="AZ2413" s="1"/>
      <c r="BA2413" s="1"/>
      <c r="BB2413" s="1"/>
    </row>
    <row r="2414" spans="1:54" x14ac:dyDescent="0.2">
      <c r="A2414" s="158">
        <f t="shared" si="1300"/>
        <v>43570</v>
      </c>
      <c r="B2414" s="2">
        <f t="shared" si="1284"/>
        <v>318120.98744892824</v>
      </c>
      <c r="C2414" s="2">
        <f t="shared" si="1301"/>
        <v>215796.29772706001</v>
      </c>
      <c r="D2414" s="2">
        <f>SUM(Y2414:Y$2535)</f>
        <v>8808.7850533599994</v>
      </c>
      <c r="E2414" s="73">
        <f t="shared" si="1285"/>
        <v>206987.5126737</v>
      </c>
      <c r="F2414" s="88">
        <f t="shared" si="1313"/>
        <v>5116.93</v>
      </c>
      <c r="G2414" s="3">
        <f>IF(AND(N2414=1,N2413&gt;1),VLOOKUP(A2413,[1]Plan1!$BK$81:$BM$259,3),G2413)</f>
        <v>5138.93</v>
      </c>
      <c r="H2414" s="11">
        <f t="shared" si="1314"/>
        <v>43480</v>
      </c>
      <c r="I2414" s="11">
        <f t="shared" si="1315"/>
        <v>43511</v>
      </c>
      <c r="J2414" s="12">
        <f t="shared" si="1286"/>
        <v>4.2994529923214841E-3</v>
      </c>
      <c r="K2414" s="11">
        <f t="shared" si="1302"/>
        <v>43599</v>
      </c>
      <c r="L2414" s="11">
        <f t="shared" si="1287"/>
        <v>43570</v>
      </c>
      <c r="M2414" s="1">
        <f t="shared" si="1306"/>
        <v>22</v>
      </c>
      <c r="N2414" s="1">
        <f t="shared" si="1288"/>
        <v>22</v>
      </c>
      <c r="O2414" s="2">
        <f t="shared" si="1289"/>
        <v>1.00429945</v>
      </c>
      <c r="P2414" s="13">
        <f t="shared" si="1316"/>
        <v>1.00319961</v>
      </c>
      <c r="Q2414" s="13">
        <f t="shared" si="1309"/>
        <v>1.4629408191929898</v>
      </c>
      <c r="R2414" s="2">
        <f t="shared" si="1312"/>
        <v>1.46923066</v>
      </c>
      <c r="S2414" s="2">
        <f t="shared" si="1303"/>
        <v>1.44698182</v>
      </c>
      <c r="T2414" s="2">
        <f t="shared" si="1290"/>
        <v>312253.31963436003</v>
      </c>
      <c r="U2414" s="2">
        <f t="shared" si="1291"/>
        <v>3937.3667751396492</v>
      </c>
      <c r="V2414" s="2">
        <f t="shared" si="1292"/>
        <v>97124.887183638624</v>
      </c>
      <c r="W2414" s="2">
        <f t="shared" si="1293"/>
        <v>316858.55168583826</v>
      </c>
      <c r="X2414" s="17">
        <f t="shared" si="1294"/>
        <v>79</v>
      </c>
      <c r="Y2414" s="2">
        <f t="shared" si="1295"/>
        <v>1716.8645549</v>
      </c>
      <c r="Z2414" s="72">
        <f t="shared" si="1296"/>
        <v>7.9559499999999998E-3</v>
      </c>
      <c r="AA2414" s="2">
        <f t="shared" si="1307"/>
        <v>2484.2717983399998</v>
      </c>
      <c r="AB2414" s="12">
        <f t="shared" si="1304"/>
        <v>4.6600000000000003E-2</v>
      </c>
      <c r="AC2414" s="17">
        <f t="shared" si="1297"/>
        <v>22</v>
      </c>
      <c r="AD2414" s="17">
        <v>252</v>
      </c>
      <c r="AE2414" s="13">
        <f t="shared" si="1310"/>
        <v>1.003984225</v>
      </c>
      <c r="AF2414" s="2">
        <f t="shared" si="1308"/>
        <v>1244.08748242</v>
      </c>
      <c r="AG2414" s="2">
        <f t="shared" si="1298"/>
        <v>1262.4357630899999</v>
      </c>
      <c r="AH2414" s="3">
        <f t="shared" si="1299"/>
        <v>3728.3592807599998</v>
      </c>
      <c r="AI2414" s="4" t="str">
        <f t="shared" si="1311"/>
        <v>A+J=</v>
      </c>
      <c r="AJ2414" s="11">
        <f t="shared" si="1305"/>
        <v>43570</v>
      </c>
      <c r="AK2414" s="11"/>
      <c r="AL2414" s="4"/>
      <c r="AM2414" s="1"/>
      <c r="AN2414" s="11"/>
      <c r="AO2414" s="1"/>
      <c r="AP2414" s="1"/>
      <c r="AQ2414" s="3"/>
      <c r="AR2414" s="3"/>
      <c r="AS2414" s="6"/>
      <c r="AT2414" s="1"/>
      <c r="AU2414" s="1"/>
      <c r="AV2414" s="1"/>
      <c r="AW2414" s="1"/>
      <c r="AX2414" s="1"/>
      <c r="AY2414" s="1"/>
      <c r="AZ2414" s="1"/>
      <c r="BA2414" s="1"/>
      <c r="BB2414" s="1"/>
    </row>
    <row r="2415" spans="1:54" x14ac:dyDescent="0.2">
      <c r="A2415" s="158">
        <f t="shared" si="1300"/>
        <v>43571</v>
      </c>
      <c r="B2415" s="2">
        <f t="shared" si="1284"/>
        <v>314550.73904832429</v>
      </c>
      <c r="C2415" s="2">
        <f t="shared" si="1301"/>
        <v>214079.43317216</v>
      </c>
      <c r="D2415" s="2">
        <f>SUM(Y2415:Y$2535)</f>
        <v>7091.9204984600001</v>
      </c>
      <c r="E2415" s="73">
        <f t="shared" si="1285"/>
        <v>206987.5126737</v>
      </c>
      <c r="F2415" s="88">
        <f t="shared" si="1313"/>
        <v>5138.93</v>
      </c>
      <c r="G2415" s="3">
        <f>IF(AND(N2415=1,N2414&gt;1),VLOOKUP(A2414,[1]Plan1!$BK$81:$BM$259,3),G2414)</f>
        <v>5177.47</v>
      </c>
      <c r="H2415" s="11">
        <f t="shared" si="1314"/>
        <v>43512</v>
      </c>
      <c r="I2415" s="11">
        <f t="shared" si="1315"/>
        <v>43540</v>
      </c>
      <c r="J2415" s="12">
        <f t="shared" si="1286"/>
        <v>7.4996156787503487E-3</v>
      </c>
      <c r="K2415" s="11">
        <f t="shared" si="1302"/>
        <v>43599</v>
      </c>
      <c r="L2415" s="11">
        <f t="shared" si="1287"/>
        <v>43599</v>
      </c>
      <c r="M2415" s="1">
        <f t="shared" si="1306"/>
        <v>19</v>
      </c>
      <c r="N2415" s="1">
        <f t="shared" si="1288"/>
        <v>1</v>
      </c>
      <c r="O2415" s="2">
        <f t="shared" si="1289"/>
        <v>1.0003933199999999</v>
      </c>
      <c r="P2415" s="13">
        <f t="shared" si="1316"/>
        <v>1.00429945</v>
      </c>
      <c r="Q2415" s="13">
        <f t="shared" si="1309"/>
        <v>1.4692306600980691</v>
      </c>
      <c r="R2415" s="2">
        <f t="shared" si="1312"/>
        <v>1.4698085299999999</v>
      </c>
      <c r="S2415" s="2">
        <f t="shared" si="1303"/>
        <v>1.44698182</v>
      </c>
      <c r="T2415" s="2">
        <f t="shared" si="1290"/>
        <v>309769.04783602001</v>
      </c>
      <c r="U2415" s="2">
        <f t="shared" si="1291"/>
        <v>3169.959531696958</v>
      </c>
      <c r="V2415" s="2">
        <f t="shared" si="1292"/>
        <v>97244.499057587338</v>
      </c>
      <c r="W2415" s="2">
        <f t="shared" si="1293"/>
        <v>314493.89176144428</v>
      </c>
      <c r="X2415" s="17">
        <f t="shared" si="1294"/>
        <v>0</v>
      </c>
      <c r="Y2415" s="2">
        <f t="shared" si="1295"/>
        <v>0</v>
      </c>
      <c r="Z2415" s="72">
        <f t="shared" si="1296"/>
        <v>0</v>
      </c>
      <c r="AA2415" s="2">
        <f t="shared" si="1307"/>
        <v>0</v>
      </c>
      <c r="AB2415" s="12">
        <f t="shared" si="1304"/>
        <v>4.6600000000000003E-2</v>
      </c>
      <c r="AC2415" s="17">
        <f t="shared" si="1297"/>
        <v>1</v>
      </c>
      <c r="AD2415" s="17">
        <v>252</v>
      </c>
      <c r="AE2415" s="13">
        <f t="shared" si="1310"/>
        <v>1.0001807579999999</v>
      </c>
      <c r="AF2415" s="2">
        <f t="shared" si="1308"/>
        <v>55.993233539999999</v>
      </c>
      <c r="AG2415" s="2">
        <f t="shared" si="1298"/>
        <v>56.847286879999999</v>
      </c>
      <c r="AH2415" s="3">
        <f t="shared" si="1299"/>
        <v>0</v>
      </c>
      <c r="AI2415" s="4" t="str">
        <f t="shared" si="1311"/>
        <v>A+J=</v>
      </c>
      <c r="AJ2415" s="11">
        <f t="shared" si="1305"/>
        <v>43599</v>
      </c>
      <c r="AK2415" s="11"/>
      <c r="AL2415" s="4"/>
      <c r="AM2415" s="1"/>
      <c r="AN2415" s="11"/>
      <c r="AO2415" s="1"/>
      <c r="AP2415" s="1"/>
      <c r="AQ2415" s="3"/>
      <c r="AR2415" s="3"/>
      <c r="AS2415" s="6"/>
      <c r="AT2415" s="1"/>
      <c r="AU2415" s="1"/>
      <c r="AV2415" s="1"/>
      <c r="AW2415" s="1"/>
      <c r="AX2415" s="1"/>
      <c r="AY2415" s="1"/>
      <c r="AZ2415" s="1"/>
      <c r="BA2415" s="1"/>
      <c r="BB2415" s="1"/>
    </row>
    <row r="2416" spans="1:54" x14ac:dyDescent="0.2">
      <c r="A2416" s="158">
        <f t="shared" si="1300"/>
        <v>43572</v>
      </c>
      <c r="B2416" s="2">
        <f t="shared" si="1284"/>
        <v>314727.29914274096</v>
      </c>
      <c r="C2416" s="2">
        <f t="shared" si="1301"/>
        <v>214079.43317216</v>
      </c>
      <c r="D2416" s="2">
        <f>SUM(Y2416:Y$2535)</f>
        <v>7091.9204984600001</v>
      </c>
      <c r="E2416" s="73">
        <f t="shared" si="1285"/>
        <v>206987.5126737</v>
      </c>
      <c r="F2416" s="88">
        <f t="shared" si="1313"/>
        <v>5138.93</v>
      </c>
      <c r="G2416" s="3">
        <f>IF(AND(N2416=1,N2415&gt;1),VLOOKUP(A2415,[1]Plan1!$BK$81:$BM$259,3),G2415)</f>
        <v>5177.47</v>
      </c>
      <c r="H2416" s="11">
        <f t="shared" si="1314"/>
        <v>43512</v>
      </c>
      <c r="I2416" s="11">
        <f t="shared" si="1315"/>
        <v>43540</v>
      </c>
      <c r="J2416" s="12">
        <f t="shared" si="1286"/>
        <v>7.4996156787503487E-3</v>
      </c>
      <c r="K2416" s="11">
        <f t="shared" si="1302"/>
        <v>43599</v>
      </c>
      <c r="L2416" s="11">
        <f t="shared" si="1287"/>
        <v>43599</v>
      </c>
      <c r="M2416" s="1">
        <f t="shared" si="1306"/>
        <v>19</v>
      </c>
      <c r="N2416" s="1">
        <f t="shared" si="1288"/>
        <v>2</v>
      </c>
      <c r="O2416" s="2">
        <f t="shared" si="1289"/>
        <v>1.00078679</v>
      </c>
      <c r="P2416" s="13">
        <f t="shared" si="1316"/>
        <v>1.00429945</v>
      </c>
      <c r="Q2416" s="13">
        <f t="shared" si="1309"/>
        <v>1.4692306600980691</v>
      </c>
      <c r="R2416" s="2">
        <f t="shared" si="1312"/>
        <v>1.4703866299999999</v>
      </c>
      <c r="S2416" s="2">
        <f t="shared" si="1303"/>
        <v>1.44698182</v>
      </c>
      <c r="T2416" s="2">
        <f t="shared" si="1290"/>
        <v>309769.04783602001</v>
      </c>
      <c r="U2416" s="2">
        <f t="shared" si="1291"/>
        <v>3169.959531696958</v>
      </c>
      <c r="V2416" s="2">
        <f t="shared" si="1292"/>
        <v>97364.158538664007</v>
      </c>
      <c r="W2416" s="2">
        <f t="shared" si="1293"/>
        <v>314613.55124252097</v>
      </c>
      <c r="X2416" s="17">
        <f t="shared" si="1294"/>
        <v>0</v>
      </c>
      <c r="Y2416" s="2">
        <f t="shared" si="1295"/>
        <v>0</v>
      </c>
      <c r="Z2416" s="72">
        <f t="shared" si="1296"/>
        <v>0</v>
      </c>
      <c r="AA2416" s="2">
        <f t="shared" si="1307"/>
        <v>0</v>
      </c>
      <c r="AB2416" s="12">
        <f t="shared" si="1304"/>
        <v>4.6600000000000003E-2</v>
      </c>
      <c r="AC2416" s="17">
        <f t="shared" si="1297"/>
        <v>2</v>
      </c>
      <c r="AD2416" s="17">
        <v>252</v>
      </c>
      <c r="AE2416" s="13">
        <f t="shared" si="1310"/>
        <v>1.0003615480000001</v>
      </c>
      <c r="AF2416" s="2">
        <f t="shared" si="1308"/>
        <v>111.99637970000001</v>
      </c>
      <c r="AG2416" s="2">
        <f t="shared" si="1298"/>
        <v>113.74790022000001</v>
      </c>
      <c r="AH2416" s="3">
        <f t="shared" si="1299"/>
        <v>0</v>
      </c>
      <c r="AI2416" s="4" t="str">
        <f t="shared" si="1311"/>
        <v>A+J=</v>
      </c>
      <c r="AJ2416" s="11">
        <f t="shared" si="1305"/>
        <v>43599</v>
      </c>
      <c r="AK2416" s="11"/>
      <c r="AL2416" s="4"/>
      <c r="AM2416" s="1"/>
      <c r="AN2416" s="11"/>
      <c r="AO2416" s="1"/>
      <c r="AP2416" s="1"/>
      <c r="AQ2416" s="3"/>
      <c r="AR2416" s="3"/>
      <c r="AS2416" s="6"/>
      <c r="AT2416" s="1"/>
      <c r="AU2416" s="1"/>
      <c r="AV2416" s="1"/>
      <c r="AW2416" s="1"/>
      <c r="AX2416" s="1"/>
      <c r="AY2416" s="1"/>
      <c r="AZ2416" s="1"/>
      <c r="BA2416" s="1"/>
      <c r="BB2416" s="1"/>
    </row>
    <row r="2417" spans="1:54" x14ac:dyDescent="0.2">
      <c r="A2417" s="158">
        <f t="shared" si="1300"/>
        <v>43573</v>
      </c>
      <c r="B2417" s="2">
        <f t="shared" si="1284"/>
        <v>314903.9605227756</v>
      </c>
      <c r="C2417" s="2">
        <f t="shared" si="1301"/>
        <v>214079.43317216</v>
      </c>
      <c r="D2417" s="2">
        <f>SUM(Y2417:Y$2535)</f>
        <v>7091.9204984600001</v>
      </c>
      <c r="E2417" s="73">
        <f t="shared" si="1285"/>
        <v>206987.5126737</v>
      </c>
      <c r="F2417" s="88">
        <f t="shared" si="1313"/>
        <v>5138.93</v>
      </c>
      <c r="G2417" s="3">
        <f>IF(AND(N2417=1,N2416&gt;1),VLOOKUP(A2416,[1]Plan1!$BK$81:$BM$259,3),G2416)</f>
        <v>5177.47</v>
      </c>
      <c r="H2417" s="11">
        <f t="shared" si="1314"/>
        <v>43512</v>
      </c>
      <c r="I2417" s="11">
        <f t="shared" si="1315"/>
        <v>43540</v>
      </c>
      <c r="J2417" s="12">
        <f t="shared" si="1286"/>
        <v>7.4996156787503487E-3</v>
      </c>
      <c r="K2417" s="11">
        <f t="shared" si="1302"/>
        <v>43599</v>
      </c>
      <c r="L2417" s="11">
        <f t="shared" si="1287"/>
        <v>43599</v>
      </c>
      <c r="M2417" s="1">
        <f t="shared" si="1306"/>
        <v>19</v>
      </c>
      <c r="N2417" s="1">
        <f t="shared" si="1288"/>
        <v>3</v>
      </c>
      <c r="O2417" s="2">
        <f t="shared" si="1289"/>
        <v>1.0011804200000001</v>
      </c>
      <c r="P2417" s="13">
        <f t="shared" si="1316"/>
        <v>1.00429945</v>
      </c>
      <c r="Q2417" s="13">
        <f t="shared" si="1309"/>
        <v>1.4692306600980691</v>
      </c>
      <c r="R2417" s="2">
        <f t="shared" si="1312"/>
        <v>1.4709649600000001</v>
      </c>
      <c r="S2417" s="2">
        <f t="shared" si="1303"/>
        <v>1.44698182</v>
      </c>
      <c r="T2417" s="2">
        <f t="shared" si="1290"/>
        <v>309769.04783602001</v>
      </c>
      <c r="U2417" s="2">
        <f t="shared" si="1291"/>
        <v>3169.959531696958</v>
      </c>
      <c r="V2417" s="2">
        <f t="shared" si="1292"/>
        <v>97483.865626868632</v>
      </c>
      <c r="W2417" s="2">
        <f t="shared" si="1293"/>
        <v>314733.2583307256</v>
      </c>
      <c r="X2417" s="17">
        <f t="shared" si="1294"/>
        <v>0</v>
      </c>
      <c r="Y2417" s="2">
        <f t="shared" si="1295"/>
        <v>0</v>
      </c>
      <c r="Z2417" s="72">
        <f t="shared" si="1296"/>
        <v>0</v>
      </c>
      <c r="AA2417" s="2">
        <f t="shared" si="1307"/>
        <v>0</v>
      </c>
      <c r="AB2417" s="12">
        <f t="shared" si="1304"/>
        <v>4.6600000000000003E-2</v>
      </c>
      <c r="AC2417" s="17">
        <f t="shared" si="1297"/>
        <v>3</v>
      </c>
      <c r="AD2417" s="17">
        <v>252</v>
      </c>
      <c r="AE2417" s="13">
        <f t="shared" si="1310"/>
        <v>1.0005423710000001</v>
      </c>
      <c r="AF2417" s="2">
        <f t="shared" si="1308"/>
        <v>168.00974823999999</v>
      </c>
      <c r="AG2417" s="2">
        <f t="shared" si="1298"/>
        <v>170.70219205000001</v>
      </c>
      <c r="AH2417" s="3">
        <f t="shared" si="1299"/>
        <v>0</v>
      </c>
      <c r="AI2417" s="4" t="str">
        <f t="shared" si="1311"/>
        <v>A+J=</v>
      </c>
      <c r="AJ2417" s="11">
        <f t="shared" si="1305"/>
        <v>43599</v>
      </c>
      <c r="AK2417" s="11"/>
      <c r="AL2417" s="4"/>
      <c r="AM2417" s="1"/>
      <c r="AN2417" s="11"/>
      <c r="AO2417" s="1"/>
      <c r="AP2417" s="1"/>
      <c r="AQ2417" s="3"/>
      <c r="AR2417" s="3"/>
      <c r="AS2417" s="6"/>
      <c r="AT2417" s="1"/>
      <c r="AU2417" s="1"/>
      <c r="AV2417" s="1"/>
      <c r="AW2417" s="1"/>
      <c r="AX2417" s="1"/>
      <c r="AY2417" s="1"/>
      <c r="AZ2417" s="1"/>
      <c r="BA2417" s="1"/>
      <c r="BB2417" s="1"/>
    </row>
    <row r="2418" spans="1:54" x14ac:dyDescent="0.2">
      <c r="A2418" s="158">
        <f t="shared" si="1300"/>
        <v>43574</v>
      </c>
      <c r="B2418" s="2">
        <f t="shared" si="1284"/>
        <v>315080.72529747314</v>
      </c>
      <c r="C2418" s="2">
        <f t="shared" si="1301"/>
        <v>214079.43317216</v>
      </c>
      <c r="D2418" s="2">
        <f>SUM(Y2418:Y$2535)</f>
        <v>7091.9204984600001</v>
      </c>
      <c r="E2418" s="73">
        <f t="shared" si="1285"/>
        <v>206987.5126737</v>
      </c>
      <c r="F2418" s="88">
        <f t="shared" si="1313"/>
        <v>5138.93</v>
      </c>
      <c r="G2418" s="3">
        <f>IF(AND(N2418=1,N2417&gt;1),VLOOKUP(A2417,[1]Plan1!$BK$81:$BM$259,3),G2417)</f>
        <v>5177.47</v>
      </c>
      <c r="H2418" s="11">
        <f t="shared" si="1314"/>
        <v>43512</v>
      </c>
      <c r="I2418" s="11">
        <f t="shared" si="1315"/>
        <v>43540</v>
      </c>
      <c r="J2418" s="12">
        <f t="shared" si="1286"/>
        <v>7.4996156787503487E-3</v>
      </c>
      <c r="K2418" s="11">
        <f t="shared" si="1302"/>
        <v>43599</v>
      </c>
      <c r="L2418" s="11">
        <f t="shared" si="1287"/>
        <v>43599</v>
      </c>
      <c r="M2418" s="1">
        <f t="shared" si="1306"/>
        <v>19</v>
      </c>
      <c r="N2418" s="1">
        <f t="shared" si="1288"/>
        <v>4</v>
      </c>
      <c r="O2418" s="2">
        <f t="shared" si="1289"/>
        <v>1.00157421</v>
      </c>
      <c r="P2418" s="13">
        <f t="shared" si="1316"/>
        <v>1.00429945</v>
      </c>
      <c r="Q2418" s="13">
        <f t="shared" si="1309"/>
        <v>1.4692306600980691</v>
      </c>
      <c r="R2418" s="2">
        <f t="shared" si="1312"/>
        <v>1.4715435299999999</v>
      </c>
      <c r="S2418" s="2">
        <f t="shared" si="1303"/>
        <v>1.44698182</v>
      </c>
      <c r="T2418" s="2">
        <f t="shared" si="1290"/>
        <v>309769.04783602001</v>
      </c>
      <c r="U2418" s="2">
        <f t="shared" si="1291"/>
        <v>3169.959531696958</v>
      </c>
      <c r="V2418" s="2">
        <f t="shared" si="1292"/>
        <v>97603.622392076213</v>
      </c>
      <c r="W2418" s="2">
        <f t="shared" si="1293"/>
        <v>314853.01509593317</v>
      </c>
      <c r="X2418" s="17">
        <f t="shared" si="1294"/>
        <v>0</v>
      </c>
      <c r="Y2418" s="2">
        <f t="shared" si="1295"/>
        <v>0</v>
      </c>
      <c r="Z2418" s="72">
        <f t="shared" si="1296"/>
        <v>0</v>
      </c>
      <c r="AA2418" s="2">
        <f t="shared" si="1307"/>
        <v>0</v>
      </c>
      <c r="AB2418" s="12">
        <f t="shared" si="1304"/>
        <v>4.6600000000000003E-2</v>
      </c>
      <c r="AC2418" s="17">
        <f t="shared" si="1297"/>
        <v>4</v>
      </c>
      <c r="AD2418" s="17">
        <v>252</v>
      </c>
      <c r="AE2418" s="13">
        <f t="shared" si="1310"/>
        <v>1.0007232269999999</v>
      </c>
      <c r="AF2418" s="2">
        <f t="shared" si="1308"/>
        <v>224.03333914999999</v>
      </c>
      <c r="AG2418" s="2">
        <f t="shared" si="1298"/>
        <v>227.71020154000001</v>
      </c>
      <c r="AH2418" s="3">
        <f t="shared" si="1299"/>
        <v>0</v>
      </c>
      <c r="AI2418" s="4" t="str">
        <f t="shared" si="1311"/>
        <v>A+J=</v>
      </c>
      <c r="AJ2418" s="11">
        <f t="shared" si="1305"/>
        <v>43599</v>
      </c>
      <c r="AK2418" s="11"/>
      <c r="AL2418" s="4"/>
      <c r="AM2418" s="1"/>
      <c r="AN2418" s="11"/>
      <c r="AO2418" s="1"/>
      <c r="AP2418" s="1"/>
      <c r="AQ2418" s="3"/>
      <c r="AR2418" s="3"/>
      <c r="AS2418" s="6"/>
      <c r="AT2418" s="1"/>
      <c r="AU2418" s="1"/>
      <c r="AV2418" s="1"/>
      <c r="AW2418" s="1"/>
      <c r="AX2418" s="1"/>
      <c r="AY2418" s="1"/>
      <c r="AZ2418" s="1"/>
      <c r="BA2418" s="1"/>
      <c r="BB2418" s="1"/>
    </row>
    <row r="2419" spans="1:54" x14ac:dyDescent="0.2">
      <c r="A2419" s="158">
        <f t="shared" si="1300"/>
        <v>43575</v>
      </c>
      <c r="B2419" s="2">
        <f t="shared" si="1284"/>
        <v>315080.72529747314</v>
      </c>
      <c r="C2419" s="2">
        <f t="shared" si="1301"/>
        <v>214079.43317216</v>
      </c>
      <c r="D2419" s="2">
        <f>SUM(Y2419:Y$2535)</f>
        <v>7091.9204984600001</v>
      </c>
      <c r="E2419" s="73">
        <f t="shared" si="1285"/>
        <v>206987.5126737</v>
      </c>
      <c r="F2419" s="88">
        <f t="shared" si="1313"/>
        <v>5138.93</v>
      </c>
      <c r="G2419" s="3">
        <f>IF(AND(N2419=1,N2418&gt;1),VLOOKUP(A2418,[1]Plan1!$BK$81:$BM$259,3),G2418)</f>
        <v>5177.47</v>
      </c>
      <c r="H2419" s="11">
        <f t="shared" si="1314"/>
        <v>43512</v>
      </c>
      <c r="I2419" s="11">
        <f t="shared" si="1315"/>
        <v>43540</v>
      </c>
      <c r="J2419" s="12">
        <f t="shared" si="1286"/>
        <v>7.4996156787503487E-3</v>
      </c>
      <c r="K2419" s="11">
        <f t="shared" si="1302"/>
        <v>43599</v>
      </c>
      <c r="L2419" s="11">
        <f t="shared" si="1287"/>
        <v>43599</v>
      </c>
      <c r="M2419" s="1">
        <f t="shared" si="1306"/>
        <v>19</v>
      </c>
      <c r="N2419" s="1">
        <f t="shared" si="1288"/>
        <v>4</v>
      </c>
      <c r="O2419" s="2">
        <f t="shared" si="1289"/>
        <v>1.00157421</v>
      </c>
      <c r="P2419" s="13">
        <f t="shared" si="1316"/>
        <v>1.00429945</v>
      </c>
      <c r="Q2419" s="13">
        <f t="shared" si="1309"/>
        <v>1.4692306600980691</v>
      </c>
      <c r="R2419" s="2">
        <f t="shared" si="1312"/>
        <v>1.4715435299999999</v>
      </c>
      <c r="S2419" s="2">
        <f t="shared" si="1303"/>
        <v>1.44698182</v>
      </c>
      <c r="T2419" s="2">
        <f t="shared" si="1290"/>
        <v>309769.04783602001</v>
      </c>
      <c r="U2419" s="2">
        <f t="shared" si="1291"/>
        <v>3169.959531696958</v>
      </c>
      <c r="V2419" s="2">
        <f t="shared" si="1292"/>
        <v>97603.622392076213</v>
      </c>
      <c r="W2419" s="2">
        <f t="shared" si="1293"/>
        <v>314853.01509593317</v>
      </c>
      <c r="X2419" s="17">
        <f t="shared" si="1294"/>
        <v>0</v>
      </c>
      <c r="Y2419" s="2">
        <f t="shared" si="1295"/>
        <v>0</v>
      </c>
      <c r="Z2419" s="72">
        <f t="shared" si="1296"/>
        <v>0</v>
      </c>
      <c r="AA2419" s="2">
        <f t="shared" si="1307"/>
        <v>0</v>
      </c>
      <c r="AB2419" s="12">
        <f t="shared" si="1304"/>
        <v>4.6600000000000003E-2</v>
      </c>
      <c r="AC2419" s="17">
        <f t="shared" si="1297"/>
        <v>4</v>
      </c>
      <c r="AD2419" s="17">
        <v>252</v>
      </c>
      <c r="AE2419" s="13">
        <f t="shared" si="1310"/>
        <v>1.0007232269999999</v>
      </c>
      <c r="AF2419" s="2">
        <f t="shared" si="1308"/>
        <v>224.03333914999999</v>
      </c>
      <c r="AG2419" s="2">
        <f t="shared" si="1298"/>
        <v>227.71020154000001</v>
      </c>
      <c r="AH2419" s="3">
        <f t="shared" si="1299"/>
        <v>0</v>
      </c>
      <c r="AI2419" s="4" t="str">
        <f t="shared" si="1311"/>
        <v>A+J=</v>
      </c>
      <c r="AJ2419" s="11">
        <f t="shared" si="1305"/>
        <v>43599</v>
      </c>
      <c r="AK2419" s="11"/>
      <c r="AL2419" s="4"/>
      <c r="AM2419" s="1"/>
      <c r="AN2419" s="11"/>
      <c r="AO2419" s="1"/>
      <c r="AP2419" s="1"/>
      <c r="AQ2419" s="3"/>
      <c r="AR2419" s="3"/>
      <c r="AS2419" s="6"/>
      <c r="AT2419" s="1"/>
      <c r="AU2419" s="1"/>
      <c r="AV2419" s="1"/>
      <c r="AW2419" s="1"/>
      <c r="AX2419" s="1"/>
      <c r="AY2419" s="1"/>
      <c r="AZ2419" s="1"/>
      <c r="BA2419" s="1"/>
      <c r="BB2419" s="1"/>
    </row>
    <row r="2420" spans="1:54" x14ac:dyDescent="0.2">
      <c r="A2420" s="158">
        <f t="shared" si="1300"/>
        <v>43576</v>
      </c>
      <c r="B2420" s="2">
        <f t="shared" si="1284"/>
        <v>315080.72529747314</v>
      </c>
      <c r="C2420" s="2">
        <f t="shared" si="1301"/>
        <v>214079.43317216</v>
      </c>
      <c r="D2420" s="2">
        <f>SUM(Y2420:Y$2535)</f>
        <v>7091.9204984600001</v>
      </c>
      <c r="E2420" s="73">
        <f t="shared" si="1285"/>
        <v>206987.5126737</v>
      </c>
      <c r="F2420" s="88">
        <f t="shared" si="1313"/>
        <v>5138.93</v>
      </c>
      <c r="G2420" s="3">
        <f>IF(AND(N2420=1,N2419&gt;1),VLOOKUP(A2419,[1]Plan1!$BK$81:$BM$259,3),G2419)</f>
        <v>5177.47</v>
      </c>
      <c r="H2420" s="11">
        <f t="shared" si="1314"/>
        <v>43512</v>
      </c>
      <c r="I2420" s="11">
        <f t="shared" si="1315"/>
        <v>43540</v>
      </c>
      <c r="J2420" s="12">
        <f t="shared" si="1286"/>
        <v>7.4996156787503487E-3</v>
      </c>
      <c r="K2420" s="11">
        <f t="shared" si="1302"/>
        <v>43599</v>
      </c>
      <c r="L2420" s="11">
        <f t="shared" si="1287"/>
        <v>43599</v>
      </c>
      <c r="M2420" s="1">
        <f t="shared" si="1306"/>
        <v>19</v>
      </c>
      <c r="N2420" s="1">
        <f t="shared" si="1288"/>
        <v>4</v>
      </c>
      <c r="O2420" s="2">
        <f t="shared" si="1289"/>
        <v>1.00157421</v>
      </c>
      <c r="P2420" s="13">
        <f t="shared" si="1316"/>
        <v>1.00429945</v>
      </c>
      <c r="Q2420" s="13">
        <f t="shared" si="1309"/>
        <v>1.4692306600980691</v>
      </c>
      <c r="R2420" s="2">
        <f t="shared" si="1312"/>
        <v>1.4715435299999999</v>
      </c>
      <c r="S2420" s="2">
        <f t="shared" si="1303"/>
        <v>1.44698182</v>
      </c>
      <c r="T2420" s="2">
        <f t="shared" si="1290"/>
        <v>309769.04783602001</v>
      </c>
      <c r="U2420" s="2">
        <f t="shared" si="1291"/>
        <v>3169.959531696958</v>
      </c>
      <c r="V2420" s="2">
        <f t="shared" si="1292"/>
        <v>97603.622392076213</v>
      </c>
      <c r="W2420" s="2">
        <f t="shared" si="1293"/>
        <v>314853.01509593317</v>
      </c>
      <c r="X2420" s="17">
        <f t="shared" si="1294"/>
        <v>0</v>
      </c>
      <c r="Y2420" s="2">
        <f t="shared" si="1295"/>
        <v>0</v>
      </c>
      <c r="Z2420" s="72">
        <f t="shared" si="1296"/>
        <v>0</v>
      </c>
      <c r="AA2420" s="2">
        <f t="shared" si="1307"/>
        <v>0</v>
      </c>
      <c r="AB2420" s="12">
        <f t="shared" si="1304"/>
        <v>4.6600000000000003E-2</v>
      </c>
      <c r="AC2420" s="17">
        <f t="shared" si="1297"/>
        <v>4</v>
      </c>
      <c r="AD2420" s="17">
        <v>252</v>
      </c>
      <c r="AE2420" s="13">
        <f t="shared" si="1310"/>
        <v>1.0007232269999999</v>
      </c>
      <c r="AF2420" s="2">
        <f t="shared" si="1308"/>
        <v>224.03333914999999</v>
      </c>
      <c r="AG2420" s="2">
        <f t="shared" si="1298"/>
        <v>227.71020154000001</v>
      </c>
      <c r="AH2420" s="3">
        <f t="shared" si="1299"/>
        <v>0</v>
      </c>
      <c r="AI2420" s="4" t="str">
        <f t="shared" si="1311"/>
        <v>A+J=</v>
      </c>
      <c r="AJ2420" s="11">
        <f t="shared" si="1305"/>
        <v>43599</v>
      </c>
      <c r="AK2420" s="11"/>
      <c r="AL2420" s="4"/>
      <c r="AM2420" s="1"/>
      <c r="AN2420" s="11"/>
      <c r="AO2420" s="1"/>
      <c r="AP2420" s="1"/>
      <c r="AQ2420" s="3"/>
      <c r="AR2420" s="3"/>
      <c r="AS2420" s="6"/>
      <c r="AT2420" s="1"/>
      <c r="AU2420" s="1"/>
      <c r="AV2420" s="1"/>
      <c r="AW2420" s="1"/>
      <c r="AX2420" s="1"/>
      <c r="AY2420" s="1"/>
      <c r="AZ2420" s="1"/>
      <c r="BA2420" s="1"/>
      <c r="BB2420" s="1"/>
    </row>
    <row r="2421" spans="1:54" x14ac:dyDescent="0.2">
      <c r="A2421" s="158">
        <f t="shared" si="1300"/>
        <v>43577</v>
      </c>
      <c r="B2421" s="2">
        <f t="shared" si="1284"/>
        <v>315080.72529747314</v>
      </c>
      <c r="C2421" s="2">
        <f t="shared" si="1301"/>
        <v>214079.43317216</v>
      </c>
      <c r="D2421" s="2">
        <f>SUM(Y2421:Y$2535)</f>
        <v>7091.9204984600001</v>
      </c>
      <c r="E2421" s="73">
        <f t="shared" si="1285"/>
        <v>206987.5126737</v>
      </c>
      <c r="F2421" s="88">
        <f t="shared" si="1313"/>
        <v>5138.93</v>
      </c>
      <c r="G2421" s="3">
        <f>IF(AND(N2421=1,N2420&gt;1),VLOOKUP(A2420,[1]Plan1!$BK$81:$BM$259,3),G2420)</f>
        <v>5177.47</v>
      </c>
      <c r="H2421" s="11">
        <f t="shared" si="1314"/>
        <v>43512</v>
      </c>
      <c r="I2421" s="11">
        <f t="shared" si="1315"/>
        <v>43540</v>
      </c>
      <c r="J2421" s="12">
        <f t="shared" si="1286"/>
        <v>7.4996156787503487E-3</v>
      </c>
      <c r="K2421" s="11">
        <f t="shared" si="1302"/>
        <v>43599</v>
      </c>
      <c r="L2421" s="11">
        <f t="shared" si="1287"/>
        <v>43599</v>
      </c>
      <c r="M2421" s="1">
        <f t="shared" si="1306"/>
        <v>19</v>
      </c>
      <c r="N2421" s="1">
        <f t="shared" si="1288"/>
        <v>4</v>
      </c>
      <c r="O2421" s="2">
        <f t="shared" si="1289"/>
        <v>1.00157421</v>
      </c>
      <c r="P2421" s="13">
        <f t="shared" si="1316"/>
        <v>1.00429945</v>
      </c>
      <c r="Q2421" s="13">
        <f t="shared" si="1309"/>
        <v>1.4692306600980691</v>
      </c>
      <c r="R2421" s="2">
        <f t="shared" si="1312"/>
        <v>1.4715435299999999</v>
      </c>
      <c r="S2421" s="2">
        <f t="shared" si="1303"/>
        <v>1.44698182</v>
      </c>
      <c r="T2421" s="2">
        <f t="shared" si="1290"/>
        <v>309769.04783602001</v>
      </c>
      <c r="U2421" s="2">
        <f t="shared" si="1291"/>
        <v>3169.959531696958</v>
      </c>
      <c r="V2421" s="2">
        <f t="shared" si="1292"/>
        <v>97603.622392076213</v>
      </c>
      <c r="W2421" s="2">
        <f t="shared" si="1293"/>
        <v>314853.01509593317</v>
      </c>
      <c r="X2421" s="17">
        <f t="shared" si="1294"/>
        <v>0</v>
      </c>
      <c r="Y2421" s="2">
        <f t="shared" si="1295"/>
        <v>0</v>
      </c>
      <c r="Z2421" s="72">
        <f t="shared" si="1296"/>
        <v>0</v>
      </c>
      <c r="AA2421" s="2">
        <f t="shared" si="1307"/>
        <v>0</v>
      </c>
      <c r="AB2421" s="12">
        <f t="shared" si="1304"/>
        <v>4.6600000000000003E-2</v>
      </c>
      <c r="AC2421" s="17">
        <f t="shared" si="1297"/>
        <v>4</v>
      </c>
      <c r="AD2421" s="17">
        <v>252</v>
      </c>
      <c r="AE2421" s="13">
        <f t="shared" si="1310"/>
        <v>1.0007232269999999</v>
      </c>
      <c r="AF2421" s="2">
        <f t="shared" si="1308"/>
        <v>224.03333914999999</v>
      </c>
      <c r="AG2421" s="2">
        <f t="shared" si="1298"/>
        <v>227.71020154000001</v>
      </c>
      <c r="AH2421" s="3">
        <f t="shared" si="1299"/>
        <v>0</v>
      </c>
      <c r="AI2421" s="4" t="str">
        <f t="shared" si="1311"/>
        <v>A+J=</v>
      </c>
      <c r="AJ2421" s="11">
        <f t="shared" si="1305"/>
        <v>43599</v>
      </c>
      <c r="AK2421" s="11"/>
      <c r="AL2421" s="4"/>
      <c r="AM2421" s="1"/>
      <c r="AN2421" s="11"/>
      <c r="AO2421" s="1"/>
      <c r="AP2421" s="1"/>
      <c r="AQ2421" s="3"/>
      <c r="AR2421" s="3"/>
      <c r="AS2421" s="6"/>
      <c r="AT2421" s="1"/>
      <c r="AU2421" s="1"/>
      <c r="AV2421" s="1"/>
      <c r="AW2421" s="1"/>
      <c r="AX2421" s="1"/>
      <c r="AY2421" s="1"/>
      <c r="AZ2421" s="1"/>
      <c r="BA2421" s="1"/>
      <c r="BB2421" s="1"/>
    </row>
    <row r="2422" spans="1:54" x14ac:dyDescent="0.2">
      <c r="A2422" s="158">
        <f t="shared" si="1300"/>
        <v>43578</v>
      </c>
      <c r="B2422" s="2">
        <f t="shared" si="1284"/>
        <v>315257.58904719359</v>
      </c>
      <c r="C2422" s="2">
        <f t="shared" si="1301"/>
        <v>214079.43317216</v>
      </c>
      <c r="D2422" s="2">
        <f>SUM(Y2422:Y$2535)</f>
        <v>7091.9204984600001</v>
      </c>
      <c r="E2422" s="73">
        <f t="shared" si="1285"/>
        <v>206987.5126737</v>
      </c>
      <c r="F2422" s="88">
        <f t="shared" si="1313"/>
        <v>5138.93</v>
      </c>
      <c r="G2422" s="3">
        <f>IF(AND(N2422=1,N2421&gt;1),VLOOKUP(A2421,[1]Plan1!$BK$81:$BM$259,3),G2421)</f>
        <v>5177.47</v>
      </c>
      <c r="H2422" s="11">
        <f t="shared" si="1314"/>
        <v>43512</v>
      </c>
      <c r="I2422" s="11">
        <f t="shared" si="1315"/>
        <v>43540</v>
      </c>
      <c r="J2422" s="12">
        <f t="shared" si="1286"/>
        <v>7.4996156787503487E-3</v>
      </c>
      <c r="K2422" s="11">
        <f t="shared" si="1302"/>
        <v>43599</v>
      </c>
      <c r="L2422" s="11">
        <f t="shared" si="1287"/>
        <v>43599</v>
      </c>
      <c r="M2422" s="1">
        <f t="shared" si="1306"/>
        <v>19</v>
      </c>
      <c r="N2422" s="1">
        <f t="shared" si="1288"/>
        <v>5</v>
      </c>
      <c r="O2422" s="2">
        <f t="shared" si="1289"/>
        <v>1.0019681499999999</v>
      </c>
      <c r="P2422" s="13">
        <f t="shared" si="1316"/>
        <v>1.00429945</v>
      </c>
      <c r="Q2422" s="13">
        <f t="shared" si="1309"/>
        <v>1.4692306600980691</v>
      </c>
      <c r="R2422" s="2">
        <f t="shared" si="1312"/>
        <v>1.47212232</v>
      </c>
      <c r="S2422" s="2">
        <f t="shared" si="1303"/>
        <v>1.44698182</v>
      </c>
      <c r="T2422" s="2">
        <f t="shared" si="1290"/>
        <v>309769.04783602001</v>
      </c>
      <c r="U2422" s="2">
        <f t="shared" si="1291"/>
        <v>3169.959531696958</v>
      </c>
      <c r="V2422" s="2">
        <f t="shared" si="1292"/>
        <v>97723.424694536647</v>
      </c>
      <c r="W2422" s="2">
        <f t="shared" si="1293"/>
        <v>314972.81739839358</v>
      </c>
      <c r="X2422" s="17">
        <f t="shared" si="1294"/>
        <v>0</v>
      </c>
      <c r="Y2422" s="2">
        <f t="shared" si="1295"/>
        <v>0</v>
      </c>
      <c r="Z2422" s="72">
        <f t="shared" si="1296"/>
        <v>0</v>
      </c>
      <c r="AA2422" s="2">
        <f t="shared" si="1307"/>
        <v>0</v>
      </c>
      <c r="AB2422" s="12">
        <f t="shared" si="1304"/>
        <v>4.6600000000000003E-2</v>
      </c>
      <c r="AC2422" s="17">
        <f t="shared" si="1297"/>
        <v>5</v>
      </c>
      <c r="AD2422" s="17">
        <v>252</v>
      </c>
      <c r="AE2422" s="13">
        <f t="shared" si="1310"/>
        <v>1.000904115</v>
      </c>
      <c r="AF2422" s="2">
        <f t="shared" si="1308"/>
        <v>280.06684267999998</v>
      </c>
      <c r="AG2422" s="2">
        <f t="shared" si="1298"/>
        <v>284.77164879999998</v>
      </c>
      <c r="AH2422" s="3">
        <f t="shared" si="1299"/>
        <v>0</v>
      </c>
      <c r="AI2422" s="4" t="str">
        <f t="shared" si="1311"/>
        <v>A+J=</v>
      </c>
      <c r="AJ2422" s="11">
        <f t="shared" si="1305"/>
        <v>43599</v>
      </c>
      <c r="AK2422" s="11"/>
      <c r="AL2422" s="4"/>
      <c r="AM2422" s="1"/>
      <c r="AN2422" s="11"/>
      <c r="AO2422" s="1"/>
      <c r="AP2422" s="1"/>
      <c r="AQ2422" s="3"/>
      <c r="AR2422" s="3"/>
      <c r="AS2422" s="6"/>
      <c r="AT2422" s="1"/>
      <c r="AU2422" s="1"/>
      <c r="AV2422" s="1"/>
      <c r="AW2422" s="1"/>
      <c r="AX2422" s="1"/>
      <c r="AY2422" s="1"/>
      <c r="AZ2422" s="1"/>
      <c r="BA2422" s="1"/>
      <c r="BB2422" s="1"/>
    </row>
    <row r="2423" spans="1:54" x14ac:dyDescent="0.2">
      <c r="A2423" s="158">
        <f t="shared" si="1300"/>
        <v>43579</v>
      </c>
      <c r="B2423" s="2">
        <f t="shared" si="1284"/>
        <v>315434.5521232168</v>
      </c>
      <c r="C2423" s="2">
        <f t="shared" si="1301"/>
        <v>214079.43317216</v>
      </c>
      <c r="D2423" s="2">
        <f>SUM(Y2423:Y$2535)</f>
        <v>7091.9204984600001</v>
      </c>
      <c r="E2423" s="73">
        <f t="shared" si="1285"/>
        <v>206987.5126737</v>
      </c>
      <c r="F2423" s="88">
        <f t="shared" si="1313"/>
        <v>5138.93</v>
      </c>
      <c r="G2423" s="3">
        <f>IF(AND(N2423=1,N2422&gt;1),VLOOKUP(A2422,[1]Plan1!$BK$81:$BM$259,3),G2422)</f>
        <v>5177.47</v>
      </c>
      <c r="H2423" s="11">
        <f t="shared" si="1314"/>
        <v>43512</v>
      </c>
      <c r="I2423" s="11">
        <f t="shared" si="1315"/>
        <v>43540</v>
      </c>
      <c r="J2423" s="12">
        <f t="shared" si="1286"/>
        <v>7.4996156787503487E-3</v>
      </c>
      <c r="K2423" s="11">
        <f t="shared" si="1302"/>
        <v>43599</v>
      </c>
      <c r="L2423" s="11">
        <f t="shared" si="1287"/>
        <v>43599</v>
      </c>
      <c r="M2423" s="1">
        <f t="shared" si="1306"/>
        <v>19</v>
      </c>
      <c r="N2423" s="1">
        <f t="shared" si="1288"/>
        <v>6</v>
      </c>
      <c r="O2423" s="2">
        <f t="shared" si="1289"/>
        <v>1.0023622400000001</v>
      </c>
      <c r="P2423" s="13">
        <f t="shared" si="1316"/>
        <v>1.00429945</v>
      </c>
      <c r="Q2423" s="13">
        <f t="shared" si="1309"/>
        <v>1.4692306600980691</v>
      </c>
      <c r="R2423" s="2">
        <f t="shared" si="1312"/>
        <v>1.47270133</v>
      </c>
      <c r="S2423" s="2">
        <f t="shared" si="1303"/>
        <v>1.44698182</v>
      </c>
      <c r="T2423" s="2">
        <f t="shared" si="1290"/>
        <v>309769.04783602001</v>
      </c>
      <c r="U2423" s="2">
        <f t="shared" si="1291"/>
        <v>3169.959531696958</v>
      </c>
      <c r="V2423" s="2">
        <f t="shared" si="1292"/>
        <v>97843.272534249845</v>
      </c>
      <c r="W2423" s="2">
        <f t="shared" si="1293"/>
        <v>315092.6652381068</v>
      </c>
      <c r="X2423" s="17">
        <f t="shared" si="1294"/>
        <v>0</v>
      </c>
      <c r="Y2423" s="2">
        <f t="shared" si="1295"/>
        <v>0</v>
      </c>
      <c r="Z2423" s="72">
        <f t="shared" si="1296"/>
        <v>0</v>
      </c>
      <c r="AA2423" s="2">
        <f t="shared" si="1307"/>
        <v>0</v>
      </c>
      <c r="AB2423" s="12">
        <f t="shared" si="1304"/>
        <v>4.6600000000000003E-2</v>
      </c>
      <c r="AC2423" s="17">
        <f t="shared" si="1297"/>
        <v>6</v>
      </c>
      <c r="AD2423" s="17">
        <v>252</v>
      </c>
      <c r="AE2423" s="13">
        <f t="shared" si="1310"/>
        <v>1.0010850360000001</v>
      </c>
      <c r="AF2423" s="2">
        <f t="shared" si="1308"/>
        <v>336.11056858000001</v>
      </c>
      <c r="AG2423" s="2">
        <f t="shared" si="1298"/>
        <v>341.88688510999998</v>
      </c>
      <c r="AH2423" s="3">
        <f t="shared" si="1299"/>
        <v>0</v>
      </c>
      <c r="AI2423" s="4" t="str">
        <f t="shared" si="1311"/>
        <v>A+J=</v>
      </c>
      <c r="AJ2423" s="11">
        <f t="shared" si="1305"/>
        <v>43599</v>
      </c>
      <c r="AK2423" s="11"/>
      <c r="AL2423" s="4"/>
      <c r="AM2423" s="1"/>
      <c r="AN2423" s="11"/>
      <c r="AO2423" s="1"/>
      <c r="AP2423" s="1"/>
      <c r="AQ2423" s="3"/>
      <c r="AR2423" s="3"/>
      <c r="AS2423" s="6"/>
      <c r="AT2423" s="1"/>
      <c r="AU2423" s="1"/>
      <c r="AV2423" s="1"/>
      <c r="AW2423" s="1"/>
      <c r="AX2423" s="1"/>
      <c r="AY2423" s="1"/>
      <c r="AZ2423" s="1"/>
      <c r="BA2423" s="1"/>
      <c r="BB2423" s="1"/>
    </row>
    <row r="2424" spans="1:54" x14ac:dyDescent="0.2">
      <c r="A2424" s="158">
        <f t="shared" si="1300"/>
        <v>43580</v>
      </c>
      <c r="B2424" s="2">
        <f t="shared" si="1284"/>
        <v>315611.61663464789</v>
      </c>
      <c r="C2424" s="2">
        <f t="shared" si="1301"/>
        <v>214079.43317216</v>
      </c>
      <c r="D2424" s="2">
        <f>SUM(Y2424:Y$2535)</f>
        <v>7091.9204984600001</v>
      </c>
      <c r="E2424" s="73">
        <f t="shared" si="1285"/>
        <v>206987.5126737</v>
      </c>
      <c r="F2424" s="88">
        <f t="shared" si="1313"/>
        <v>5138.93</v>
      </c>
      <c r="G2424" s="3">
        <f>IF(AND(N2424=1,N2423&gt;1),VLOOKUP(A2423,[1]Plan1!$BK$81:$BM$259,3),G2423)</f>
        <v>5177.47</v>
      </c>
      <c r="H2424" s="11">
        <f t="shared" si="1314"/>
        <v>43512</v>
      </c>
      <c r="I2424" s="11">
        <f t="shared" si="1315"/>
        <v>43540</v>
      </c>
      <c r="J2424" s="12">
        <f t="shared" si="1286"/>
        <v>7.4996156787503487E-3</v>
      </c>
      <c r="K2424" s="11">
        <f t="shared" si="1302"/>
        <v>43599</v>
      </c>
      <c r="L2424" s="11">
        <f t="shared" si="1287"/>
        <v>43599</v>
      </c>
      <c r="M2424" s="1">
        <f t="shared" si="1306"/>
        <v>19</v>
      </c>
      <c r="N2424" s="1">
        <f t="shared" si="1288"/>
        <v>7</v>
      </c>
      <c r="O2424" s="2">
        <f t="shared" si="1289"/>
        <v>1.0027564899999999</v>
      </c>
      <c r="P2424" s="13">
        <f t="shared" si="1316"/>
        <v>1.00429945</v>
      </c>
      <c r="Q2424" s="13">
        <f t="shared" si="1309"/>
        <v>1.4692306600980691</v>
      </c>
      <c r="R2424" s="2">
        <f t="shared" si="1312"/>
        <v>1.47328057</v>
      </c>
      <c r="S2424" s="2">
        <f t="shared" si="1303"/>
        <v>1.44698182</v>
      </c>
      <c r="T2424" s="2">
        <f t="shared" si="1290"/>
        <v>309769.04783602001</v>
      </c>
      <c r="U2424" s="2">
        <f t="shared" si="1291"/>
        <v>3169.959531696958</v>
      </c>
      <c r="V2424" s="2">
        <f t="shared" si="1292"/>
        <v>97963.167981090955</v>
      </c>
      <c r="W2424" s="2">
        <f t="shared" si="1293"/>
        <v>315212.56068494788</v>
      </c>
      <c r="X2424" s="17">
        <f t="shared" si="1294"/>
        <v>0</v>
      </c>
      <c r="Y2424" s="2">
        <f t="shared" si="1295"/>
        <v>0</v>
      </c>
      <c r="Z2424" s="72">
        <f t="shared" si="1296"/>
        <v>0</v>
      </c>
      <c r="AA2424" s="2">
        <f t="shared" si="1307"/>
        <v>0</v>
      </c>
      <c r="AB2424" s="12">
        <f t="shared" si="1304"/>
        <v>4.6600000000000003E-2</v>
      </c>
      <c r="AC2424" s="17">
        <f t="shared" si="1297"/>
        <v>7</v>
      </c>
      <c r="AD2424" s="17">
        <v>252</v>
      </c>
      <c r="AE2424" s="13">
        <f t="shared" si="1310"/>
        <v>1.0012659900000001</v>
      </c>
      <c r="AF2424" s="2">
        <f t="shared" si="1308"/>
        <v>392.16451685999999</v>
      </c>
      <c r="AG2424" s="2">
        <f t="shared" si="1298"/>
        <v>399.05594969999999</v>
      </c>
      <c r="AH2424" s="3">
        <f t="shared" si="1299"/>
        <v>0</v>
      </c>
      <c r="AI2424" s="4" t="str">
        <f t="shared" si="1311"/>
        <v>A+J=</v>
      </c>
      <c r="AJ2424" s="11">
        <f t="shared" si="1305"/>
        <v>43599</v>
      </c>
      <c r="AK2424" s="11"/>
      <c r="AL2424" s="4"/>
      <c r="AM2424" s="1"/>
      <c r="AN2424" s="11"/>
      <c r="AO2424" s="1"/>
      <c r="AP2424" s="1"/>
      <c r="AQ2424" s="3"/>
      <c r="AR2424" s="3"/>
      <c r="AS2424" s="6"/>
      <c r="AT2424" s="1"/>
      <c r="AU2424" s="1"/>
      <c r="AV2424" s="1"/>
      <c r="AW2424" s="1"/>
      <c r="AX2424" s="1"/>
      <c r="AY2424" s="1"/>
      <c r="AZ2424" s="1"/>
      <c r="BA2424" s="1"/>
      <c r="BB2424" s="1"/>
    </row>
    <row r="2425" spans="1:54" x14ac:dyDescent="0.2">
      <c r="A2425" s="158">
        <f t="shared" si="1300"/>
        <v>43581</v>
      </c>
      <c r="B2425" s="2">
        <f t="shared" si="1284"/>
        <v>315788.78437671205</v>
      </c>
      <c r="C2425" s="2">
        <f t="shared" si="1301"/>
        <v>214079.43317216</v>
      </c>
      <c r="D2425" s="2">
        <f>SUM(Y2425:Y$2535)</f>
        <v>7091.9204984600001</v>
      </c>
      <c r="E2425" s="73">
        <f t="shared" si="1285"/>
        <v>206987.5126737</v>
      </c>
      <c r="F2425" s="88">
        <f t="shared" si="1313"/>
        <v>5138.93</v>
      </c>
      <c r="G2425" s="3">
        <f>IF(AND(N2425=1,N2424&gt;1),VLOOKUP(A2424,[1]Plan1!$BK$81:$BM$259,3),G2424)</f>
        <v>5177.47</v>
      </c>
      <c r="H2425" s="11">
        <f t="shared" si="1314"/>
        <v>43512</v>
      </c>
      <c r="I2425" s="11">
        <f t="shared" si="1315"/>
        <v>43540</v>
      </c>
      <c r="J2425" s="12">
        <f t="shared" si="1286"/>
        <v>7.4996156787503487E-3</v>
      </c>
      <c r="K2425" s="11">
        <f t="shared" si="1302"/>
        <v>43599</v>
      </c>
      <c r="L2425" s="11">
        <f t="shared" si="1287"/>
        <v>43599</v>
      </c>
      <c r="M2425" s="1">
        <f t="shared" si="1306"/>
        <v>19</v>
      </c>
      <c r="N2425" s="1">
        <f t="shared" si="1288"/>
        <v>8</v>
      </c>
      <c r="O2425" s="2">
        <f t="shared" si="1289"/>
        <v>1.0031509000000001</v>
      </c>
      <c r="P2425" s="13">
        <f t="shared" si="1316"/>
        <v>1.00429945</v>
      </c>
      <c r="Q2425" s="13">
        <f t="shared" si="1309"/>
        <v>1.4692306600980691</v>
      </c>
      <c r="R2425" s="2">
        <f t="shared" si="1312"/>
        <v>1.4738600500000001</v>
      </c>
      <c r="S2425" s="2">
        <f t="shared" si="1303"/>
        <v>1.44698182</v>
      </c>
      <c r="T2425" s="2">
        <f t="shared" si="1290"/>
        <v>309769.04783602001</v>
      </c>
      <c r="U2425" s="2">
        <f t="shared" si="1291"/>
        <v>3169.959531696958</v>
      </c>
      <c r="V2425" s="2">
        <f t="shared" si="1292"/>
        <v>98083.113104935139</v>
      </c>
      <c r="W2425" s="2">
        <f t="shared" si="1293"/>
        <v>315332.50580879208</v>
      </c>
      <c r="X2425" s="17">
        <f t="shared" si="1294"/>
        <v>0</v>
      </c>
      <c r="Y2425" s="2">
        <f t="shared" si="1295"/>
        <v>0</v>
      </c>
      <c r="Z2425" s="72">
        <f t="shared" si="1296"/>
        <v>0</v>
      </c>
      <c r="AA2425" s="2">
        <f t="shared" si="1307"/>
        <v>0</v>
      </c>
      <c r="AB2425" s="12">
        <f t="shared" si="1304"/>
        <v>4.6600000000000003E-2</v>
      </c>
      <c r="AC2425" s="17">
        <f t="shared" si="1297"/>
        <v>8</v>
      </c>
      <c r="AD2425" s="17">
        <v>252</v>
      </c>
      <c r="AE2425" s="13">
        <f t="shared" si="1310"/>
        <v>1.001446976</v>
      </c>
      <c r="AF2425" s="2">
        <f t="shared" si="1308"/>
        <v>448.22837776</v>
      </c>
      <c r="AG2425" s="2">
        <f t="shared" si="1298"/>
        <v>456.27856792</v>
      </c>
      <c r="AH2425" s="3">
        <f t="shared" si="1299"/>
        <v>0</v>
      </c>
      <c r="AI2425" s="4" t="str">
        <f t="shared" si="1311"/>
        <v>A+J=</v>
      </c>
      <c r="AJ2425" s="11">
        <f t="shared" si="1305"/>
        <v>43599</v>
      </c>
      <c r="AK2425" s="11"/>
      <c r="AL2425" s="4"/>
      <c r="AM2425" s="1"/>
      <c r="AN2425" s="11"/>
      <c r="AO2425" s="1"/>
      <c r="AP2425" s="1"/>
      <c r="AQ2425" s="3"/>
      <c r="AR2425" s="3"/>
      <c r="AS2425" s="6"/>
      <c r="AT2425" s="1"/>
      <c r="AU2425" s="1"/>
      <c r="AV2425" s="1"/>
      <c r="AW2425" s="1"/>
      <c r="AX2425" s="1"/>
      <c r="AY2425" s="1"/>
      <c r="AZ2425" s="1"/>
      <c r="BA2425" s="1"/>
      <c r="BB2425" s="1"/>
    </row>
    <row r="2426" spans="1:54" x14ac:dyDescent="0.2">
      <c r="A2426" s="158">
        <f t="shared" si="1300"/>
        <v>43582</v>
      </c>
      <c r="B2426" s="2">
        <f t="shared" si="1284"/>
        <v>315966.05187232903</v>
      </c>
      <c r="C2426" s="2">
        <f t="shared" si="1301"/>
        <v>214079.43317216</v>
      </c>
      <c r="D2426" s="2">
        <f>SUM(Y2426:Y$2535)</f>
        <v>7091.9204984600001</v>
      </c>
      <c r="E2426" s="73">
        <f t="shared" si="1285"/>
        <v>206987.5126737</v>
      </c>
      <c r="F2426" s="88">
        <f t="shared" si="1313"/>
        <v>5138.93</v>
      </c>
      <c r="G2426" s="3">
        <f>IF(AND(N2426=1,N2425&gt;1),VLOOKUP(A2425,[1]Plan1!$BK$81:$BM$259,3),G2425)</f>
        <v>5177.47</v>
      </c>
      <c r="H2426" s="11">
        <f t="shared" si="1314"/>
        <v>43512</v>
      </c>
      <c r="I2426" s="11">
        <f t="shared" si="1315"/>
        <v>43540</v>
      </c>
      <c r="J2426" s="12">
        <f t="shared" si="1286"/>
        <v>7.4996156787503487E-3</v>
      </c>
      <c r="K2426" s="11">
        <f t="shared" si="1302"/>
        <v>43599</v>
      </c>
      <c r="L2426" s="11">
        <f t="shared" si="1287"/>
        <v>43599</v>
      </c>
      <c r="M2426" s="1">
        <f t="shared" si="1306"/>
        <v>19</v>
      </c>
      <c r="N2426" s="1">
        <f t="shared" si="1288"/>
        <v>9</v>
      </c>
      <c r="O2426" s="2">
        <f t="shared" si="1289"/>
        <v>1.00354546</v>
      </c>
      <c r="P2426" s="13">
        <f t="shared" si="1316"/>
        <v>1.00429945</v>
      </c>
      <c r="Q2426" s="13">
        <f t="shared" si="1309"/>
        <v>1.4692306600980691</v>
      </c>
      <c r="R2426" s="2">
        <f t="shared" si="1312"/>
        <v>1.4744397499999999</v>
      </c>
      <c r="S2426" s="2">
        <f t="shared" si="1303"/>
        <v>1.44698182</v>
      </c>
      <c r="T2426" s="2">
        <f t="shared" si="1290"/>
        <v>309769.04783602001</v>
      </c>
      <c r="U2426" s="2">
        <f t="shared" si="1291"/>
        <v>3169.959531696958</v>
      </c>
      <c r="V2426" s="2">
        <f t="shared" si="1292"/>
        <v>98203.103766032043</v>
      </c>
      <c r="W2426" s="2">
        <f t="shared" si="1293"/>
        <v>315452.49646988901</v>
      </c>
      <c r="X2426" s="17">
        <f t="shared" si="1294"/>
        <v>0</v>
      </c>
      <c r="Y2426" s="2">
        <f t="shared" si="1295"/>
        <v>0</v>
      </c>
      <c r="Z2426" s="72">
        <f t="shared" si="1296"/>
        <v>0</v>
      </c>
      <c r="AA2426" s="2">
        <f t="shared" si="1307"/>
        <v>0</v>
      </c>
      <c r="AB2426" s="12">
        <f t="shared" si="1304"/>
        <v>4.6600000000000003E-2</v>
      </c>
      <c r="AC2426" s="17">
        <f t="shared" si="1297"/>
        <v>9</v>
      </c>
      <c r="AD2426" s="17">
        <v>252</v>
      </c>
      <c r="AE2426" s="13">
        <f t="shared" si="1310"/>
        <v>1.0016279960000001</v>
      </c>
      <c r="AF2426" s="2">
        <f t="shared" si="1308"/>
        <v>504.30277080000002</v>
      </c>
      <c r="AG2426" s="2">
        <f t="shared" si="1298"/>
        <v>513.55540243999997</v>
      </c>
      <c r="AH2426" s="3">
        <f t="shared" si="1299"/>
        <v>0</v>
      </c>
      <c r="AI2426" s="4" t="str">
        <f t="shared" si="1311"/>
        <v>A+J=</v>
      </c>
      <c r="AJ2426" s="11">
        <f t="shared" si="1305"/>
        <v>43599</v>
      </c>
      <c r="AK2426" s="11"/>
      <c r="AL2426" s="4"/>
      <c r="AM2426" s="1"/>
      <c r="AN2426" s="11"/>
      <c r="AO2426" s="1"/>
      <c r="AP2426" s="1"/>
      <c r="AQ2426" s="3"/>
      <c r="AR2426" s="3"/>
      <c r="AS2426" s="6"/>
      <c r="AT2426" s="1"/>
      <c r="AU2426" s="1"/>
      <c r="AV2426" s="1"/>
      <c r="AW2426" s="1"/>
      <c r="AX2426" s="1"/>
      <c r="AY2426" s="1"/>
      <c r="AZ2426" s="1"/>
      <c r="BA2426" s="1"/>
      <c r="BB2426" s="1"/>
    </row>
    <row r="2427" spans="1:54" x14ac:dyDescent="0.2">
      <c r="A2427" s="158">
        <f t="shared" si="1300"/>
        <v>43583</v>
      </c>
      <c r="B2427" s="2">
        <f t="shared" si="1284"/>
        <v>315966.05187232903</v>
      </c>
      <c r="C2427" s="2">
        <f t="shared" si="1301"/>
        <v>214079.43317216</v>
      </c>
      <c r="D2427" s="2">
        <f>SUM(Y2427:Y$2535)</f>
        <v>7091.9204984600001</v>
      </c>
      <c r="E2427" s="73">
        <f t="shared" si="1285"/>
        <v>206987.5126737</v>
      </c>
      <c r="F2427" s="88">
        <f t="shared" si="1313"/>
        <v>5138.93</v>
      </c>
      <c r="G2427" s="3">
        <f>IF(AND(N2427=1,N2426&gt;1),VLOOKUP(A2426,[1]Plan1!$BK$81:$BM$259,3),G2426)</f>
        <v>5177.47</v>
      </c>
      <c r="H2427" s="11">
        <f t="shared" si="1314"/>
        <v>43512</v>
      </c>
      <c r="I2427" s="11">
        <f t="shared" si="1315"/>
        <v>43540</v>
      </c>
      <c r="J2427" s="12">
        <f t="shared" si="1286"/>
        <v>7.4996156787503487E-3</v>
      </c>
      <c r="K2427" s="11">
        <f t="shared" si="1302"/>
        <v>43599</v>
      </c>
      <c r="L2427" s="11">
        <f t="shared" si="1287"/>
        <v>43599</v>
      </c>
      <c r="M2427" s="1">
        <f t="shared" si="1306"/>
        <v>19</v>
      </c>
      <c r="N2427" s="1">
        <f t="shared" si="1288"/>
        <v>9</v>
      </c>
      <c r="O2427" s="2">
        <f t="shared" si="1289"/>
        <v>1.00354546</v>
      </c>
      <c r="P2427" s="13">
        <f t="shared" si="1316"/>
        <v>1.00429945</v>
      </c>
      <c r="Q2427" s="13">
        <f t="shared" si="1309"/>
        <v>1.4692306600980691</v>
      </c>
      <c r="R2427" s="2">
        <f t="shared" si="1312"/>
        <v>1.4744397499999999</v>
      </c>
      <c r="S2427" s="2">
        <f t="shared" si="1303"/>
        <v>1.44698182</v>
      </c>
      <c r="T2427" s="2">
        <f t="shared" si="1290"/>
        <v>309769.04783602001</v>
      </c>
      <c r="U2427" s="2">
        <f t="shared" si="1291"/>
        <v>3169.959531696958</v>
      </c>
      <c r="V2427" s="2">
        <f t="shared" si="1292"/>
        <v>98203.103766032043</v>
      </c>
      <c r="W2427" s="2">
        <f t="shared" si="1293"/>
        <v>315452.49646988901</v>
      </c>
      <c r="X2427" s="17">
        <f t="shared" si="1294"/>
        <v>0</v>
      </c>
      <c r="Y2427" s="2">
        <f t="shared" si="1295"/>
        <v>0</v>
      </c>
      <c r="Z2427" s="72">
        <f t="shared" si="1296"/>
        <v>0</v>
      </c>
      <c r="AA2427" s="2">
        <f t="shared" si="1307"/>
        <v>0</v>
      </c>
      <c r="AB2427" s="12">
        <f t="shared" si="1304"/>
        <v>4.6600000000000003E-2</v>
      </c>
      <c r="AC2427" s="17">
        <f t="shared" si="1297"/>
        <v>9</v>
      </c>
      <c r="AD2427" s="17">
        <v>252</v>
      </c>
      <c r="AE2427" s="13">
        <f t="shared" si="1310"/>
        <v>1.0016279960000001</v>
      </c>
      <c r="AF2427" s="2">
        <f t="shared" si="1308"/>
        <v>504.30277080000002</v>
      </c>
      <c r="AG2427" s="2">
        <f t="shared" si="1298"/>
        <v>513.55540243999997</v>
      </c>
      <c r="AH2427" s="3">
        <f t="shared" si="1299"/>
        <v>0</v>
      </c>
      <c r="AI2427" s="4" t="str">
        <f t="shared" si="1311"/>
        <v>A+J=</v>
      </c>
      <c r="AJ2427" s="11">
        <f t="shared" si="1305"/>
        <v>43599</v>
      </c>
      <c r="AK2427" s="11"/>
      <c r="AL2427" s="4"/>
      <c r="AM2427" s="1"/>
      <c r="AN2427" s="11"/>
      <c r="AO2427" s="1"/>
      <c r="AP2427" s="1"/>
      <c r="AQ2427" s="3"/>
      <c r="AR2427" s="3"/>
      <c r="AS2427" s="6"/>
      <c r="AT2427" s="1"/>
      <c r="AU2427" s="1"/>
      <c r="AV2427" s="1"/>
      <c r="AW2427" s="1"/>
      <c r="AX2427" s="1"/>
      <c r="AY2427" s="1"/>
      <c r="AZ2427" s="1"/>
      <c r="BA2427" s="1"/>
      <c r="BB2427" s="1"/>
    </row>
    <row r="2428" spans="1:54" x14ac:dyDescent="0.2">
      <c r="A2428" s="158">
        <f t="shared" si="1300"/>
        <v>43584</v>
      </c>
      <c r="B2428" s="2">
        <f t="shared" si="1284"/>
        <v>315966.05187232903</v>
      </c>
      <c r="C2428" s="2">
        <f t="shared" si="1301"/>
        <v>214079.43317216</v>
      </c>
      <c r="D2428" s="2">
        <f>SUM(Y2428:Y$2535)</f>
        <v>7091.9204984600001</v>
      </c>
      <c r="E2428" s="73">
        <f t="shared" si="1285"/>
        <v>206987.5126737</v>
      </c>
      <c r="F2428" s="88">
        <f t="shared" si="1313"/>
        <v>5138.93</v>
      </c>
      <c r="G2428" s="3">
        <f>IF(AND(N2428=1,N2427&gt;1),VLOOKUP(A2427,[1]Plan1!$BK$81:$BM$259,3),G2427)</f>
        <v>5177.47</v>
      </c>
      <c r="H2428" s="11">
        <f t="shared" si="1314"/>
        <v>43512</v>
      </c>
      <c r="I2428" s="11">
        <f t="shared" si="1315"/>
        <v>43540</v>
      </c>
      <c r="J2428" s="12">
        <f t="shared" si="1286"/>
        <v>7.4996156787503487E-3</v>
      </c>
      <c r="K2428" s="11">
        <f t="shared" si="1302"/>
        <v>43599</v>
      </c>
      <c r="L2428" s="11">
        <f t="shared" si="1287"/>
        <v>43599</v>
      </c>
      <c r="M2428" s="1">
        <f t="shared" si="1306"/>
        <v>19</v>
      </c>
      <c r="N2428" s="1">
        <f t="shared" si="1288"/>
        <v>9</v>
      </c>
      <c r="O2428" s="2">
        <f t="shared" si="1289"/>
        <v>1.00354546</v>
      </c>
      <c r="P2428" s="13">
        <f t="shared" si="1316"/>
        <v>1.00429945</v>
      </c>
      <c r="Q2428" s="13">
        <f t="shared" si="1309"/>
        <v>1.4692306600980691</v>
      </c>
      <c r="R2428" s="2">
        <f t="shared" si="1312"/>
        <v>1.4744397499999999</v>
      </c>
      <c r="S2428" s="2">
        <f t="shared" si="1303"/>
        <v>1.44698182</v>
      </c>
      <c r="T2428" s="2">
        <f t="shared" si="1290"/>
        <v>309769.04783602001</v>
      </c>
      <c r="U2428" s="2">
        <f t="shared" si="1291"/>
        <v>3169.959531696958</v>
      </c>
      <c r="V2428" s="2">
        <f t="shared" si="1292"/>
        <v>98203.103766032043</v>
      </c>
      <c r="W2428" s="2">
        <f t="shared" si="1293"/>
        <v>315452.49646988901</v>
      </c>
      <c r="X2428" s="17">
        <f t="shared" si="1294"/>
        <v>0</v>
      </c>
      <c r="Y2428" s="2">
        <f t="shared" si="1295"/>
        <v>0</v>
      </c>
      <c r="Z2428" s="72">
        <f t="shared" si="1296"/>
        <v>0</v>
      </c>
      <c r="AA2428" s="2">
        <f t="shared" si="1307"/>
        <v>0</v>
      </c>
      <c r="AB2428" s="12">
        <f t="shared" si="1304"/>
        <v>4.6600000000000003E-2</v>
      </c>
      <c r="AC2428" s="17">
        <f t="shared" si="1297"/>
        <v>9</v>
      </c>
      <c r="AD2428" s="17">
        <v>252</v>
      </c>
      <c r="AE2428" s="13">
        <f t="shared" si="1310"/>
        <v>1.0016279960000001</v>
      </c>
      <c r="AF2428" s="2">
        <f t="shared" si="1308"/>
        <v>504.30277080000002</v>
      </c>
      <c r="AG2428" s="2">
        <f t="shared" si="1298"/>
        <v>513.55540243999997</v>
      </c>
      <c r="AH2428" s="3">
        <f t="shared" si="1299"/>
        <v>0</v>
      </c>
      <c r="AI2428" s="4" t="str">
        <f t="shared" si="1311"/>
        <v>A+J=</v>
      </c>
      <c r="AJ2428" s="11">
        <f t="shared" si="1305"/>
        <v>43599</v>
      </c>
      <c r="AK2428" s="11"/>
      <c r="AL2428" s="4"/>
      <c r="AM2428" s="1"/>
      <c r="AN2428" s="11"/>
      <c r="AO2428" s="1"/>
      <c r="AP2428" s="1"/>
      <c r="AQ2428" s="3"/>
      <c r="AR2428" s="3"/>
      <c r="AS2428" s="6"/>
      <c r="AT2428" s="1"/>
      <c r="AU2428" s="1"/>
      <c r="AV2428" s="1"/>
      <c r="AW2428" s="1"/>
      <c r="AX2428" s="1"/>
      <c r="AY2428" s="1"/>
      <c r="AZ2428" s="1"/>
      <c r="BA2428" s="1"/>
      <c r="BB2428" s="1"/>
    </row>
    <row r="2429" spans="1:54" x14ac:dyDescent="0.2">
      <c r="A2429" s="158">
        <f t="shared" si="1300"/>
        <v>43585</v>
      </c>
      <c r="B2429" s="2">
        <f t="shared" si="1284"/>
        <v>316143.42267454899</v>
      </c>
      <c r="C2429" s="2">
        <f t="shared" si="1301"/>
        <v>214079.43317216</v>
      </c>
      <c r="D2429" s="2">
        <f>SUM(Y2429:Y$2535)</f>
        <v>7091.9204984600001</v>
      </c>
      <c r="E2429" s="73">
        <f t="shared" si="1285"/>
        <v>206987.5126737</v>
      </c>
      <c r="F2429" s="88">
        <f t="shared" si="1313"/>
        <v>5138.93</v>
      </c>
      <c r="G2429" s="3">
        <f>IF(AND(N2429=1,N2428&gt;1),VLOOKUP(A2428,[1]Plan1!$BK$81:$BM$259,3),G2428)</f>
        <v>5177.47</v>
      </c>
      <c r="H2429" s="11">
        <f t="shared" si="1314"/>
        <v>43512</v>
      </c>
      <c r="I2429" s="11">
        <f t="shared" si="1315"/>
        <v>43540</v>
      </c>
      <c r="J2429" s="12">
        <f t="shared" si="1286"/>
        <v>7.4996156787503487E-3</v>
      </c>
      <c r="K2429" s="11">
        <f t="shared" si="1302"/>
        <v>43599</v>
      </c>
      <c r="L2429" s="11">
        <f t="shared" si="1287"/>
        <v>43599</v>
      </c>
      <c r="M2429" s="1">
        <f t="shared" si="1306"/>
        <v>19</v>
      </c>
      <c r="N2429" s="1">
        <f t="shared" si="1288"/>
        <v>10</v>
      </c>
      <c r="O2429" s="2">
        <f t="shared" si="1289"/>
        <v>1.0039401800000001</v>
      </c>
      <c r="P2429" s="13">
        <f t="shared" si="1316"/>
        <v>1.00429945</v>
      </c>
      <c r="Q2429" s="13">
        <f t="shared" si="1309"/>
        <v>1.4692306600980691</v>
      </c>
      <c r="R2429" s="2">
        <f t="shared" si="1312"/>
        <v>1.4750196900000001</v>
      </c>
      <c r="S2429" s="2">
        <f t="shared" si="1303"/>
        <v>1.44698182</v>
      </c>
      <c r="T2429" s="2">
        <f t="shared" si="1290"/>
        <v>309769.04783602001</v>
      </c>
      <c r="U2429" s="2">
        <f t="shared" si="1291"/>
        <v>3169.959531696958</v>
      </c>
      <c r="V2429" s="2">
        <f t="shared" si="1292"/>
        <v>98323.144104132065</v>
      </c>
      <c r="W2429" s="2">
        <f t="shared" si="1293"/>
        <v>315572.536807989</v>
      </c>
      <c r="X2429" s="17">
        <f t="shared" si="1294"/>
        <v>0</v>
      </c>
      <c r="Y2429" s="2">
        <f t="shared" si="1295"/>
        <v>0</v>
      </c>
      <c r="Z2429" s="72">
        <f t="shared" si="1296"/>
        <v>0</v>
      </c>
      <c r="AA2429" s="2">
        <f t="shared" si="1307"/>
        <v>0</v>
      </c>
      <c r="AB2429" s="12">
        <f t="shared" si="1304"/>
        <v>4.6600000000000003E-2</v>
      </c>
      <c r="AC2429" s="17">
        <f t="shared" si="1297"/>
        <v>10</v>
      </c>
      <c r="AD2429" s="17">
        <v>252</v>
      </c>
      <c r="AE2429" s="13">
        <f t="shared" si="1310"/>
        <v>1.0018090479999999</v>
      </c>
      <c r="AF2429" s="2">
        <f t="shared" si="1308"/>
        <v>560.38707643999999</v>
      </c>
      <c r="AG2429" s="2">
        <f t="shared" si="1298"/>
        <v>570.88586655999995</v>
      </c>
      <c r="AH2429" s="3">
        <f t="shared" si="1299"/>
        <v>0</v>
      </c>
      <c r="AI2429" s="4" t="str">
        <f t="shared" si="1311"/>
        <v>A+J=</v>
      </c>
      <c r="AJ2429" s="11">
        <f t="shared" si="1305"/>
        <v>43599</v>
      </c>
      <c r="AK2429" s="11"/>
      <c r="AL2429" s="4"/>
      <c r="AM2429" s="1"/>
      <c r="AN2429" s="11"/>
      <c r="AO2429" s="1"/>
      <c r="AP2429" s="1"/>
      <c r="AQ2429" s="3"/>
      <c r="AR2429" s="3"/>
      <c r="AS2429" s="6"/>
      <c r="AT2429" s="1"/>
      <c r="AU2429" s="1"/>
      <c r="AV2429" s="1"/>
      <c r="AW2429" s="1"/>
      <c r="AX2429" s="1"/>
      <c r="AY2429" s="1"/>
      <c r="AZ2429" s="1"/>
      <c r="BA2429" s="1"/>
      <c r="BB2429" s="1"/>
    </row>
    <row r="2430" spans="1:54" x14ac:dyDescent="0.2">
      <c r="A2430" s="158">
        <f t="shared" si="1300"/>
        <v>43586</v>
      </c>
      <c r="B2430" s="2">
        <f t="shared" si="1284"/>
        <v>316320.89059990668</v>
      </c>
      <c r="C2430" s="2">
        <f t="shared" si="1301"/>
        <v>214079.43317216</v>
      </c>
      <c r="D2430" s="2">
        <f>SUM(Y2430:Y$2535)</f>
        <v>7091.9204984600001</v>
      </c>
      <c r="E2430" s="73">
        <f t="shared" si="1285"/>
        <v>206987.5126737</v>
      </c>
      <c r="F2430" s="88">
        <f t="shared" si="1313"/>
        <v>5138.93</v>
      </c>
      <c r="G2430" s="3">
        <f>IF(AND(N2430=1,N2429&gt;1),VLOOKUP(A2429,[1]Plan1!$BK$81:$BM$259,3),G2429)</f>
        <v>5177.47</v>
      </c>
      <c r="H2430" s="11">
        <f t="shared" si="1314"/>
        <v>43512</v>
      </c>
      <c r="I2430" s="11">
        <f t="shared" si="1315"/>
        <v>43540</v>
      </c>
      <c r="J2430" s="12">
        <f t="shared" si="1286"/>
        <v>7.4996156787503487E-3</v>
      </c>
      <c r="K2430" s="11">
        <f t="shared" si="1302"/>
        <v>43599</v>
      </c>
      <c r="L2430" s="11">
        <f t="shared" si="1287"/>
        <v>43599</v>
      </c>
      <c r="M2430" s="1">
        <f t="shared" si="1306"/>
        <v>19</v>
      </c>
      <c r="N2430" s="1">
        <f t="shared" si="1288"/>
        <v>11</v>
      </c>
      <c r="O2430" s="2">
        <f t="shared" si="1289"/>
        <v>1.0043350499999999</v>
      </c>
      <c r="P2430" s="13">
        <f t="shared" si="1316"/>
        <v>1.00429945</v>
      </c>
      <c r="Q2430" s="13">
        <f t="shared" si="1309"/>
        <v>1.4692306600980691</v>
      </c>
      <c r="R2430" s="2">
        <f t="shared" si="1312"/>
        <v>1.4755998400000001</v>
      </c>
      <c r="S2430" s="2">
        <f t="shared" si="1303"/>
        <v>1.44698182</v>
      </c>
      <c r="T2430" s="2">
        <f t="shared" si="1290"/>
        <v>309769.04783602001</v>
      </c>
      <c r="U2430" s="2">
        <f t="shared" si="1291"/>
        <v>3169.959531696958</v>
      </c>
      <c r="V2430" s="2">
        <f t="shared" si="1292"/>
        <v>98443.227909609719</v>
      </c>
      <c r="W2430" s="2">
        <f t="shared" si="1293"/>
        <v>315692.62061346666</v>
      </c>
      <c r="X2430" s="17">
        <f t="shared" si="1294"/>
        <v>0</v>
      </c>
      <c r="Y2430" s="2">
        <f t="shared" si="1295"/>
        <v>0</v>
      </c>
      <c r="Z2430" s="72">
        <f t="shared" si="1296"/>
        <v>0</v>
      </c>
      <c r="AA2430" s="2">
        <f t="shared" si="1307"/>
        <v>0</v>
      </c>
      <c r="AB2430" s="12">
        <f t="shared" si="1304"/>
        <v>4.6600000000000003E-2</v>
      </c>
      <c r="AC2430" s="17">
        <f t="shared" si="1297"/>
        <v>11</v>
      </c>
      <c r="AD2430" s="17">
        <v>252</v>
      </c>
      <c r="AE2430" s="13">
        <f t="shared" si="1310"/>
        <v>1.001990132</v>
      </c>
      <c r="AF2430" s="2">
        <f t="shared" si="1308"/>
        <v>616.48129470000003</v>
      </c>
      <c r="AG2430" s="2">
        <f t="shared" si="1298"/>
        <v>628.26998644000003</v>
      </c>
      <c r="AH2430" s="3">
        <f t="shared" si="1299"/>
        <v>0</v>
      </c>
      <c r="AI2430" s="4" t="str">
        <f t="shared" si="1311"/>
        <v>A+J=</v>
      </c>
      <c r="AJ2430" s="11">
        <f t="shared" si="1305"/>
        <v>43599</v>
      </c>
      <c r="AK2430" s="11"/>
      <c r="AL2430" s="4"/>
      <c r="AM2430" s="1"/>
      <c r="AN2430" s="11"/>
      <c r="AO2430" s="1"/>
      <c r="AP2430" s="1"/>
      <c r="AQ2430" s="3"/>
      <c r="AR2430" s="3"/>
      <c r="AS2430" s="6"/>
      <c r="AT2430" s="1"/>
      <c r="AU2430" s="1"/>
      <c r="AV2430" s="1"/>
      <c r="AW2430" s="1"/>
      <c r="AX2430" s="1"/>
      <c r="AY2430" s="1"/>
      <c r="AZ2430" s="1"/>
      <c r="BA2430" s="1"/>
      <c r="BB2430" s="1"/>
    </row>
    <row r="2431" spans="1:54" x14ac:dyDescent="0.2">
      <c r="A2431" s="158">
        <f t="shared" si="1300"/>
        <v>43587</v>
      </c>
      <c r="B2431" s="2">
        <f t="shared" si="1284"/>
        <v>316320.89059990668</v>
      </c>
      <c r="C2431" s="2">
        <f t="shared" si="1301"/>
        <v>214079.43317216</v>
      </c>
      <c r="D2431" s="2">
        <f>SUM(Y2431:Y$2535)</f>
        <v>7091.9204984600001</v>
      </c>
      <c r="E2431" s="73">
        <f t="shared" si="1285"/>
        <v>206987.5126737</v>
      </c>
      <c r="F2431" s="88">
        <f t="shared" si="1313"/>
        <v>5138.93</v>
      </c>
      <c r="G2431" s="3">
        <f>IF(AND(N2431=1,N2430&gt;1),VLOOKUP(A2430,[1]Plan1!$BK$81:$BM$259,3),G2430)</f>
        <v>5177.47</v>
      </c>
      <c r="H2431" s="11">
        <f t="shared" si="1314"/>
        <v>43512</v>
      </c>
      <c r="I2431" s="11">
        <f t="shared" si="1315"/>
        <v>43540</v>
      </c>
      <c r="J2431" s="12">
        <f t="shared" si="1286"/>
        <v>7.4996156787503487E-3</v>
      </c>
      <c r="K2431" s="11">
        <f t="shared" si="1302"/>
        <v>43599</v>
      </c>
      <c r="L2431" s="11">
        <f t="shared" si="1287"/>
        <v>43599</v>
      </c>
      <c r="M2431" s="1">
        <f t="shared" si="1306"/>
        <v>19</v>
      </c>
      <c r="N2431" s="1">
        <f t="shared" si="1288"/>
        <v>11</v>
      </c>
      <c r="O2431" s="2">
        <f t="shared" si="1289"/>
        <v>1.0043350499999999</v>
      </c>
      <c r="P2431" s="13">
        <f t="shared" si="1316"/>
        <v>1.00429945</v>
      </c>
      <c r="Q2431" s="13">
        <f t="shared" si="1309"/>
        <v>1.4692306600980691</v>
      </c>
      <c r="R2431" s="2">
        <f t="shared" si="1312"/>
        <v>1.4755998400000001</v>
      </c>
      <c r="S2431" s="2">
        <f t="shared" si="1303"/>
        <v>1.44698182</v>
      </c>
      <c r="T2431" s="2">
        <f t="shared" si="1290"/>
        <v>309769.04783602001</v>
      </c>
      <c r="U2431" s="2">
        <f t="shared" si="1291"/>
        <v>3169.959531696958</v>
      </c>
      <c r="V2431" s="2">
        <f t="shared" si="1292"/>
        <v>98443.227909609719</v>
      </c>
      <c r="W2431" s="2">
        <f t="shared" si="1293"/>
        <v>315692.62061346666</v>
      </c>
      <c r="X2431" s="17">
        <f t="shared" si="1294"/>
        <v>0</v>
      </c>
      <c r="Y2431" s="2">
        <f t="shared" si="1295"/>
        <v>0</v>
      </c>
      <c r="Z2431" s="72">
        <f t="shared" si="1296"/>
        <v>0</v>
      </c>
      <c r="AA2431" s="2">
        <f t="shared" si="1307"/>
        <v>0</v>
      </c>
      <c r="AB2431" s="12">
        <f t="shared" si="1304"/>
        <v>4.6600000000000003E-2</v>
      </c>
      <c r="AC2431" s="17">
        <f t="shared" si="1297"/>
        <v>11</v>
      </c>
      <c r="AD2431" s="17">
        <v>252</v>
      </c>
      <c r="AE2431" s="13">
        <f t="shared" si="1310"/>
        <v>1.001990132</v>
      </c>
      <c r="AF2431" s="2">
        <f t="shared" si="1308"/>
        <v>616.48129470000003</v>
      </c>
      <c r="AG2431" s="2">
        <f t="shared" si="1298"/>
        <v>628.26998644000003</v>
      </c>
      <c r="AH2431" s="3">
        <f t="shared" si="1299"/>
        <v>0</v>
      </c>
      <c r="AI2431" s="4" t="str">
        <f t="shared" si="1311"/>
        <v>A+J=</v>
      </c>
      <c r="AJ2431" s="11">
        <f t="shared" si="1305"/>
        <v>43599</v>
      </c>
      <c r="AK2431" s="11"/>
      <c r="AL2431" s="4"/>
      <c r="AM2431" s="1"/>
      <c r="AN2431" s="11"/>
      <c r="AO2431" s="1"/>
      <c r="AP2431" s="1"/>
      <c r="AQ2431" s="3"/>
      <c r="AR2431" s="3"/>
      <c r="AS2431" s="6"/>
      <c r="AT2431" s="1"/>
      <c r="AU2431" s="1"/>
      <c r="AV2431" s="1"/>
      <c r="AW2431" s="1"/>
      <c r="AX2431" s="1"/>
      <c r="AY2431" s="1"/>
      <c r="AZ2431" s="1"/>
      <c r="BA2431" s="1"/>
      <c r="BB2431" s="1"/>
    </row>
    <row r="2432" spans="1:54" x14ac:dyDescent="0.2">
      <c r="A2432" s="158">
        <f t="shared" si="1300"/>
        <v>43588</v>
      </c>
      <c r="B2432" s="2">
        <f t="shared" si="1284"/>
        <v>316498.46046390221</v>
      </c>
      <c r="C2432" s="2">
        <f t="shared" si="1301"/>
        <v>214079.43317216</v>
      </c>
      <c r="D2432" s="2">
        <f>SUM(Y2432:Y$2535)</f>
        <v>7091.9204984600001</v>
      </c>
      <c r="E2432" s="73">
        <f t="shared" si="1285"/>
        <v>206987.5126737</v>
      </c>
      <c r="F2432" s="88">
        <f t="shared" si="1313"/>
        <v>5138.93</v>
      </c>
      <c r="G2432" s="3">
        <f>IF(AND(N2432=1,N2431&gt;1),VLOOKUP(A2431,[1]Plan1!$BK$81:$BM$259,3),G2431)</f>
        <v>5177.47</v>
      </c>
      <c r="H2432" s="11">
        <f t="shared" si="1314"/>
        <v>43512</v>
      </c>
      <c r="I2432" s="11">
        <f t="shared" si="1315"/>
        <v>43540</v>
      </c>
      <c r="J2432" s="12">
        <f t="shared" si="1286"/>
        <v>7.4996156787503487E-3</v>
      </c>
      <c r="K2432" s="11">
        <f t="shared" si="1302"/>
        <v>43599</v>
      </c>
      <c r="L2432" s="11">
        <f t="shared" si="1287"/>
        <v>43599</v>
      </c>
      <c r="M2432" s="1">
        <f t="shared" si="1306"/>
        <v>19</v>
      </c>
      <c r="N2432" s="1">
        <f t="shared" si="1288"/>
        <v>12</v>
      </c>
      <c r="O2432" s="2">
        <f t="shared" si="1289"/>
        <v>1.0047300699999999</v>
      </c>
      <c r="P2432" s="13">
        <f t="shared" si="1316"/>
        <v>1.00429945</v>
      </c>
      <c r="Q2432" s="13">
        <f t="shared" si="1309"/>
        <v>1.4692306600980691</v>
      </c>
      <c r="R2432" s="2">
        <f t="shared" si="1312"/>
        <v>1.47618022</v>
      </c>
      <c r="S2432" s="2">
        <f t="shared" si="1303"/>
        <v>1.44698182</v>
      </c>
      <c r="T2432" s="2">
        <f t="shared" si="1290"/>
        <v>309769.04783602001</v>
      </c>
      <c r="U2432" s="2">
        <f t="shared" si="1291"/>
        <v>3169.959531696958</v>
      </c>
      <c r="V2432" s="2">
        <f t="shared" si="1292"/>
        <v>98563.359322215256</v>
      </c>
      <c r="W2432" s="2">
        <f t="shared" si="1293"/>
        <v>315812.75202607224</v>
      </c>
      <c r="X2432" s="17">
        <f t="shared" si="1294"/>
        <v>0</v>
      </c>
      <c r="Y2432" s="2">
        <f t="shared" si="1295"/>
        <v>0</v>
      </c>
      <c r="Z2432" s="72">
        <f t="shared" si="1296"/>
        <v>0</v>
      </c>
      <c r="AA2432" s="2">
        <f t="shared" si="1307"/>
        <v>0</v>
      </c>
      <c r="AB2432" s="12">
        <f t="shared" si="1304"/>
        <v>4.6600000000000003E-2</v>
      </c>
      <c r="AC2432" s="17">
        <f t="shared" si="1297"/>
        <v>12</v>
      </c>
      <c r="AD2432" s="17">
        <v>252</v>
      </c>
      <c r="AE2432" s="13">
        <f t="shared" si="1310"/>
        <v>1.00217125</v>
      </c>
      <c r="AF2432" s="2">
        <f t="shared" si="1308"/>
        <v>672.58604510999999</v>
      </c>
      <c r="AG2432" s="2">
        <f t="shared" si="1298"/>
        <v>685.70843782999998</v>
      </c>
      <c r="AH2432" s="3">
        <f t="shared" si="1299"/>
        <v>0</v>
      </c>
      <c r="AI2432" s="4" t="str">
        <f t="shared" si="1311"/>
        <v>A+J=</v>
      </c>
      <c r="AJ2432" s="11">
        <f t="shared" si="1305"/>
        <v>43599</v>
      </c>
      <c r="AK2432" s="11"/>
      <c r="AL2432" s="4"/>
      <c r="AM2432" s="1"/>
      <c r="AN2432" s="11"/>
      <c r="AO2432" s="1"/>
      <c r="AP2432" s="1"/>
      <c r="AQ2432" s="3"/>
      <c r="AR2432" s="3"/>
      <c r="AS2432" s="6"/>
      <c r="AT2432" s="1"/>
      <c r="AU2432" s="1"/>
      <c r="AV2432" s="1"/>
      <c r="AW2432" s="1"/>
      <c r="AX2432" s="1"/>
      <c r="AY2432" s="1"/>
      <c r="AZ2432" s="1"/>
      <c r="BA2432" s="1"/>
      <c r="BB2432" s="1"/>
    </row>
    <row r="2433" spans="1:54" x14ac:dyDescent="0.2">
      <c r="A2433" s="158">
        <f t="shared" si="1300"/>
        <v>43589</v>
      </c>
      <c r="B2433" s="2">
        <f t="shared" si="1284"/>
        <v>316676.13167279569</v>
      </c>
      <c r="C2433" s="2">
        <f t="shared" si="1301"/>
        <v>214079.43317216</v>
      </c>
      <c r="D2433" s="2">
        <f>SUM(Y2433:Y$2535)</f>
        <v>7091.9204984600001</v>
      </c>
      <c r="E2433" s="73">
        <f t="shared" si="1285"/>
        <v>206987.5126737</v>
      </c>
      <c r="F2433" s="88">
        <f t="shared" si="1313"/>
        <v>5138.93</v>
      </c>
      <c r="G2433" s="3">
        <f>IF(AND(N2433=1,N2432&gt;1),VLOOKUP(A2432,[1]Plan1!$BK$81:$BM$259,3),G2432)</f>
        <v>5177.47</v>
      </c>
      <c r="H2433" s="11">
        <f t="shared" si="1314"/>
        <v>43512</v>
      </c>
      <c r="I2433" s="11">
        <f t="shared" si="1315"/>
        <v>43540</v>
      </c>
      <c r="J2433" s="12">
        <f t="shared" si="1286"/>
        <v>7.4996156787503487E-3</v>
      </c>
      <c r="K2433" s="11">
        <f t="shared" si="1302"/>
        <v>43599</v>
      </c>
      <c r="L2433" s="11">
        <f t="shared" si="1287"/>
        <v>43599</v>
      </c>
      <c r="M2433" s="1">
        <f t="shared" si="1306"/>
        <v>19</v>
      </c>
      <c r="N2433" s="1">
        <f t="shared" si="1288"/>
        <v>13</v>
      </c>
      <c r="O2433" s="2">
        <f t="shared" si="1289"/>
        <v>1.0051252500000001</v>
      </c>
      <c r="P2433" s="13">
        <f t="shared" si="1316"/>
        <v>1.00429945</v>
      </c>
      <c r="Q2433" s="13">
        <f t="shared" si="1309"/>
        <v>1.4692306600980691</v>
      </c>
      <c r="R2433" s="2">
        <f t="shared" si="1312"/>
        <v>1.4767608299999999</v>
      </c>
      <c r="S2433" s="2">
        <f t="shared" si="1303"/>
        <v>1.44698182</v>
      </c>
      <c r="T2433" s="2">
        <f t="shared" si="1290"/>
        <v>309769.04783602001</v>
      </c>
      <c r="U2433" s="2">
        <f t="shared" si="1291"/>
        <v>3169.959531696958</v>
      </c>
      <c r="V2433" s="2">
        <f t="shared" si="1292"/>
        <v>98683.538341948704</v>
      </c>
      <c r="W2433" s="2">
        <f t="shared" si="1293"/>
        <v>315932.93104580569</v>
      </c>
      <c r="X2433" s="17">
        <f t="shared" si="1294"/>
        <v>0</v>
      </c>
      <c r="Y2433" s="2">
        <f t="shared" si="1295"/>
        <v>0</v>
      </c>
      <c r="Z2433" s="72">
        <f t="shared" si="1296"/>
        <v>0</v>
      </c>
      <c r="AA2433" s="2">
        <f t="shared" si="1307"/>
        <v>0</v>
      </c>
      <c r="AB2433" s="12">
        <f t="shared" si="1304"/>
        <v>4.6600000000000003E-2</v>
      </c>
      <c r="AC2433" s="17">
        <f t="shared" si="1297"/>
        <v>13</v>
      </c>
      <c r="AD2433" s="17">
        <v>252</v>
      </c>
      <c r="AE2433" s="13">
        <f t="shared" si="1310"/>
        <v>1.0023523999999999</v>
      </c>
      <c r="AF2433" s="2">
        <f t="shared" si="1308"/>
        <v>728.70070811999994</v>
      </c>
      <c r="AG2433" s="2">
        <f t="shared" si="1298"/>
        <v>743.20062699000005</v>
      </c>
      <c r="AH2433" s="3">
        <f t="shared" si="1299"/>
        <v>0</v>
      </c>
      <c r="AI2433" s="4" t="str">
        <f t="shared" si="1311"/>
        <v>A+J=</v>
      </c>
      <c r="AJ2433" s="11">
        <f t="shared" si="1305"/>
        <v>43599</v>
      </c>
      <c r="AK2433" s="11"/>
      <c r="AL2433" s="4"/>
      <c r="AM2433" s="1"/>
      <c r="AN2433" s="11"/>
      <c r="AO2433" s="1"/>
      <c r="AP2433" s="1"/>
      <c r="AQ2433" s="3"/>
      <c r="AR2433" s="3"/>
      <c r="AS2433" s="6"/>
      <c r="AT2433" s="1"/>
      <c r="AU2433" s="1"/>
      <c r="AV2433" s="1"/>
      <c r="AW2433" s="1"/>
      <c r="AX2433" s="1"/>
      <c r="AY2433" s="1"/>
      <c r="AZ2433" s="1"/>
      <c r="BA2433" s="1"/>
      <c r="BB2433" s="1"/>
    </row>
    <row r="2434" spans="1:54" x14ac:dyDescent="0.2">
      <c r="A2434" s="158">
        <f t="shared" si="1300"/>
        <v>43590</v>
      </c>
      <c r="B2434" s="2">
        <f t="shared" si="1284"/>
        <v>316676.13167279569</v>
      </c>
      <c r="C2434" s="2">
        <f t="shared" si="1301"/>
        <v>214079.43317216</v>
      </c>
      <c r="D2434" s="2">
        <f>SUM(Y2434:Y$2535)</f>
        <v>7091.9204984600001</v>
      </c>
      <c r="E2434" s="73">
        <f t="shared" si="1285"/>
        <v>206987.5126737</v>
      </c>
      <c r="F2434" s="88">
        <f t="shared" si="1313"/>
        <v>5138.93</v>
      </c>
      <c r="G2434" s="3">
        <f>IF(AND(N2434=1,N2433&gt;1),VLOOKUP(A2433,[1]Plan1!$BK$81:$BM$259,3),G2433)</f>
        <v>5177.47</v>
      </c>
      <c r="H2434" s="11">
        <f t="shared" si="1314"/>
        <v>43512</v>
      </c>
      <c r="I2434" s="11">
        <f t="shared" si="1315"/>
        <v>43540</v>
      </c>
      <c r="J2434" s="12">
        <f t="shared" si="1286"/>
        <v>7.4996156787503487E-3</v>
      </c>
      <c r="K2434" s="11">
        <f t="shared" si="1302"/>
        <v>43599</v>
      </c>
      <c r="L2434" s="11">
        <f t="shared" si="1287"/>
        <v>43599</v>
      </c>
      <c r="M2434" s="1">
        <f t="shared" si="1306"/>
        <v>19</v>
      </c>
      <c r="N2434" s="1">
        <f t="shared" si="1288"/>
        <v>13</v>
      </c>
      <c r="O2434" s="2">
        <f t="shared" si="1289"/>
        <v>1.0051252500000001</v>
      </c>
      <c r="P2434" s="13">
        <f t="shared" si="1316"/>
        <v>1.00429945</v>
      </c>
      <c r="Q2434" s="13">
        <f t="shared" si="1309"/>
        <v>1.4692306600980691</v>
      </c>
      <c r="R2434" s="2">
        <f t="shared" si="1312"/>
        <v>1.4767608299999999</v>
      </c>
      <c r="S2434" s="2">
        <f t="shared" si="1303"/>
        <v>1.44698182</v>
      </c>
      <c r="T2434" s="2">
        <f t="shared" si="1290"/>
        <v>309769.04783602001</v>
      </c>
      <c r="U2434" s="2">
        <f t="shared" si="1291"/>
        <v>3169.959531696958</v>
      </c>
      <c r="V2434" s="2">
        <f t="shared" si="1292"/>
        <v>98683.538341948704</v>
      </c>
      <c r="W2434" s="2">
        <f t="shared" si="1293"/>
        <v>315932.93104580569</v>
      </c>
      <c r="X2434" s="17">
        <f t="shared" si="1294"/>
        <v>0</v>
      </c>
      <c r="Y2434" s="2">
        <f t="shared" si="1295"/>
        <v>0</v>
      </c>
      <c r="Z2434" s="72">
        <f t="shared" si="1296"/>
        <v>0</v>
      </c>
      <c r="AA2434" s="2">
        <f t="shared" si="1307"/>
        <v>0</v>
      </c>
      <c r="AB2434" s="12">
        <f t="shared" si="1304"/>
        <v>4.6600000000000003E-2</v>
      </c>
      <c r="AC2434" s="17">
        <f t="shared" si="1297"/>
        <v>13</v>
      </c>
      <c r="AD2434" s="17">
        <v>252</v>
      </c>
      <c r="AE2434" s="13">
        <f t="shared" si="1310"/>
        <v>1.0023523999999999</v>
      </c>
      <c r="AF2434" s="2">
        <f t="shared" si="1308"/>
        <v>728.70070811999994</v>
      </c>
      <c r="AG2434" s="2">
        <f t="shared" si="1298"/>
        <v>743.20062699000005</v>
      </c>
      <c r="AH2434" s="3">
        <f t="shared" si="1299"/>
        <v>0</v>
      </c>
      <c r="AI2434" s="4" t="str">
        <f t="shared" si="1311"/>
        <v>A+J=</v>
      </c>
      <c r="AJ2434" s="11">
        <f t="shared" si="1305"/>
        <v>43599</v>
      </c>
      <c r="AK2434" s="11"/>
      <c r="AL2434" s="4"/>
      <c r="AM2434" s="1"/>
      <c r="AN2434" s="11"/>
      <c r="AO2434" s="1"/>
      <c r="AP2434" s="1"/>
      <c r="AQ2434" s="3"/>
      <c r="AR2434" s="3"/>
      <c r="AS2434" s="6"/>
      <c r="AT2434" s="1"/>
      <c r="AU2434" s="1"/>
      <c r="AV2434" s="1"/>
      <c r="AW2434" s="1"/>
      <c r="AX2434" s="1"/>
      <c r="AY2434" s="1"/>
      <c r="AZ2434" s="1"/>
      <c r="BA2434" s="1"/>
      <c r="BB2434" s="1"/>
    </row>
    <row r="2435" spans="1:54" x14ac:dyDescent="0.2">
      <c r="A2435" s="158">
        <f t="shared" si="1300"/>
        <v>43591</v>
      </c>
      <c r="B2435" s="2">
        <f t="shared" si="1284"/>
        <v>316676.13167279569</v>
      </c>
      <c r="C2435" s="2">
        <f t="shared" si="1301"/>
        <v>214079.43317216</v>
      </c>
      <c r="D2435" s="2">
        <f>SUM(Y2435:Y$2535)</f>
        <v>7091.9204984600001</v>
      </c>
      <c r="E2435" s="73">
        <f t="shared" si="1285"/>
        <v>206987.5126737</v>
      </c>
      <c r="F2435" s="88">
        <f t="shared" si="1313"/>
        <v>5138.93</v>
      </c>
      <c r="G2435" s="3">
        <f>IF(AND(N2435=1,N2434&gt;1),VLOOKUP(A2434,[1]Plan1!$BK$81:$BM$259,3),G2434)</f>
        <v>5177.47</v>
      </c>
      <c r="H2435" s="11">
        <f t="shared" si="1314"/>
        <v>43512</v>
      </c>
      <c r="I2435" s="11">
        <f t="shared" si="1315"/>
        <v>43540</v>
      </c>
      <c r="J2435" s="12">
        <f t="shared" si="1286"/>
        <v>7.4996156787503487E-3</v>
      </c>
      <c r="K2435" s="11">
        <f t="shared" si="1302"/>
        <v>43599</v>
      </c>
      <c r="L2435" s="11">
        <f t="shared" si="1287"/>
        <v>43599</v>
      </c>
      <c r="M2435" s="1">
        <f t="shared" si="1306"/>
        <v>19</v>
      </c>
      <c r="N2435" s="1">
        <f t="shared" si="1288"/>
        <v>13</v>
      </c>
      <c r="O2435" s="2">
        <f t="shared" si="1289"/>
        <v>1.0051252500000001</v>
      </c>
      <c r="P2435" s="13">
        <f t="shared" si="1316"/>
        <v>1.00429945</v>
      </c>
      <c r="Q2435" s="13">
        <f t="shared" si="1309"/>
        <v>1.4692306600980691</v>
      </c>
      <c r="R2435" s="2">
        <f t="shared" si="1312"/>
        <v>1.4767608299999999</v>
      </c>
      <c r="S2435" s="2">
        <f t="shared" si="1303"/>
        <v>1.44698182</v>
      </c>
      <c r="T2435" s="2">
        <f t="shared" si="1290"/>
        <v>309769.04783602001</v>
      </c>
      <c r="U2435" s="2">
        <f t="shared" si="1291"/>
        <v>3169.959531696958</v>
      </c>
      <c r="V2435" s="2">
        <f t="shared" si="1292"/>
        <v>98683.538341948704</v>
      </c>
      <c r="W2435" s="2">
        <f t="shared" si="1293"/>
        <v>315932.93104580569</v>
      </c>
      <c r="X2435" s="17">
        <f t="shared" si="1294"/>
        <v>0</v>
      </c>
      <c r="Y2435" s="2">
        <f t="shared" si="1295"/>
        <v>0</v>
      </c>
      <c r="Z2435" s="72">
        <f t="shared" si="1296"/>
        <v>0</v>
      </c>
      <c r="AA2435" s="2">
        <f t="shared" si="1307"/>
        <v>0</v>
      </c>
      <c r="AB2435" s="12">
        <f t="shared" si="1304"/>
        <v>4.6600000000000003E-2</v>
      </c>
      <c r="AC2435" s="17">
        <f t="shared" si="1297"/>
        <v>13</v>
      </c>
      <c r="AD2435" s="17">
        <v>252</v>
      </c>
      <c r="AE2435" s="13">
        <f t="shared" si="1310"/>
        <v>1.0023523999999999</v>
      </c>
      <c r="AF2435" s="2">
        <f t="shared" si="1308"/>
        <v>728.70070811999994</v>
      </c>
      <c r="AG2435" s="2">
        <f t="shared" si="1298"/>
        <v>743.20062699000005</v>
      </c>
      <c r="AH2435" s="3">
        <f t="shared" si="1299"/>
        <v>0</v>
      </c>
      <c r="AI2435" s="4" t="str">
        <f t="shared" si="1311"/>
        <v>A+J=</v>
      </c>
      <c r="AJ2435" s="11">
        <f t="shared" si="1305"/>
        <v>43599</v>
      </c>
      <c r="AK2435" s="11"/>
      <c r="AL2435" s="4"/>
      <c r="AM2435" s="1"/>
      <c r="AN2435" s="11"/>
      <c r="AO2435" s="1"/>
      <c r="AP2435" s="1"/>
      <c r="AQ2435" s="3"/>
      <c r="AR2435" s="3"/>
      <c r="AS2435" s="6"/>
      <c r="AT2435" s="1"/>
      <c r="AU2435" s="1"/>
      <c r="AV2435" s="1"/>
      <c r="AW2435" s="1"/>
      <c r="AX2435" s="1"/>
      <c r="AY2435" s="1"/>
      <c r="AZ2435" s="1"/>
      <c r="BA2435" s="1"/>
      <c r="BB2435" s="1"/>
    </row>
    <row r="2436" spans="1:54" x14ac:dyDescent="0.2">
      <c r="A2436" s="158">
        <f t="shared" si="1300"/>
        <v>43592</v>
      </c>
      <c r="B2436" s="2">
        <f t="shared" si="1284"/>
        <v>316853.90665515221</v>
      </c>
      <c r="C2436" s="2">
        <f t="shared" si="1301"/>
        <v>214079.43317216</v>
      </c>
      <c r="D2436" s="2">
        <f>SUM(Y2436:Y$2535)</f>
        <v>7091.9204984600001</v>
      </c>
      <c r="E2436" s="73">
        <f t="shared" si="1285"/>
        <v>206987.5126737</v>
      </c>
      <c r="F2436" s="88">
        <f t="shared" si="1313"/>
        <v>5138.93</v>
      </c>
      <c r="G2436" s="3">
        <f>IF(AND(N2436=1,N2435&gt;1),VLOOKUP(A2435,[1]Plan1!$BK$81:$BM$259,3),G2435)</f>
        <v>5177.47</v>
      </c>
      <c r="H2436" s="11">
        <f t="shared" si="1314"/>
        <v>43512</v>
      </c>
      <c r="I2436" s="11">
        <f t="shared" si="1315"/>
        <v>43540</v>
      </c>
      <c r="J2436" s="12">
        <f t="shared" si="1286"/>
        <v>7.4996156787503487E-3</v>
      </c>
      <c r="K2436" s="11">
        <f t="shared" si="1302"/>
        <v>43599</v>
      </c>
      <c r="L2436" s="11">
        <f t="shared" si="1287"/>
        <v>43599</v>
      </c>
      <c r="M2436" s="1">
        <f t="shared" si="1306"/>
        <v>19</v>
      </c>
      <c r="N2436" s="1">
        <f t="shared" si="1288"/>
        <v>14</v>
      </c>
      <c r="O2436" s="2">
        <f t="shared" si="1289"/>
        <v>1.0055205899999999</v>
      </c>
      <c r="P2436" s="13">
        <f t="shared" si="1316"/>
        <v>1.00429945</v>
      </c>
      <c r="Q2436" s="13">
        <f t="shared" si="1309"/>
        <v>1.4692306600980691</v>
      </c>
      <c r="R2436" s="2">
        <f t="shared" si="1312"/>
        <v>1.4773416800000001</v>
      </c>
      <c r="S2436" s="2">
        <f t="shared" si="1303"/>
        <v>1.44698182</v>
      </c>
      <c r="T2436" s="2">
        <f t="shared" si="1290"/>
        <v>309769.04783602001</v>
      </c>
      <c r="U2436" s="2">
        <f t="shared" si="1291"/>
        <v>3169.959531696958</v>
      </c>
      <c r="V2436" s="2">
        <f t="shared" si="1292"/>
        <v>98803.76703868527</v>
      </c>
      <c r="W2436" s="2">
        <f t="shared" si="1293"/>
        <v>316053.15974254219</v>
      </c>
      <c r="X2436" s="17">
        <f t="shared" si="1294"/>
        <v>0</v>
      </c>
      <c r="Y2436" s="2">
        <f t="shared" si="1295"/>
        <v>0</v>
      </c>
      <c r="Z2436" s="72">
        <f t="shared" si="1296"/>
        <v>0</v>
      </c>
      <c r="AA2436" s="2">
        <f t="shared" si="1307"/>
        <v>0</v>
      </c>
      <c r="AB2436" s="12">
        <f t="shared" si="1304"/>
        <v>4.6600000000000003E-2</v>
      </c>
      <c r="AC2436" s="17">
        <f t="shared" si="1297"/>
        <v>14</v>
      </c>
      <c r="AD2436" s="17">
        <v>252</v>
      </c>
      <c r="AE2436" s="13">
        <f t="shared" si="1310"/>
        <v>1.002533583</v>
      </c>
      <c r="AF2436" s="2">
        <f t="shared" si="1308"/>
        <v>784.82559351999998</v>
      </c>
      <c r="AG2436" s="2">
        <f t="shared" si="1298"/>
        <v>800.74691260999998</v>
      </c>
      <c r="AH2436" s="3">
        <f t="shared" si="1299"/>
        <v>0</v>
      </c>
      <c r="AI2436" s="4" t="str">
        <f t="shared" si="1311"/>
        <v>A+J=</v>
      </c>
      <c r="AJ2436" s="11">
        <f t="shared" si="1305"/>
        <v>43599</v>
      </c>
      <c r="AK2436" s="11"/>
      <c r="AL2436" s="4"/>
      <c r="AM2436" s="1"/>
      <c r="AN2436" s="11"/>
      <c r="AO2436" s="1"/>
      <c r="AP2436" s="1"/>
      <c r="AQ2436" s="3"/>
      <c r="AR2436" s="3"/>
      <c r="AS2436" s="6"/>
      <c r="AT2436" s="1"/>
      <c r="AU2436" s="1"/>
      <c r="AV2436" s="1"/>
      <c r="AW2436" s="1"/>
      <c r="AX2436" s="1"/>
      <c r="AY2436" s="1"/>
      <c r="AZ2436" s="1"/>
      <c r="BA2436" s="1"/>
      <c r="BB2436" s="1"/>
    </row>
    <row r="2437" spans="1:54" x14ac:dyDescent="0.2">
      <c r="A2437" s="158">
        <f t="shared" si="1300"/>
        <v>43593</v>
      </c>
      <c r="B2437" s="2">
        <f t="shared" si="1284"/>
        <v>317031.77890724636</v>
      </c>
      <c r="C2437" s="2">
        <f t="shared" si="1301"/>
        <v>214079.43317216</v>
      </c>
      <c r="D2437" s="2">
        <f>SUM(Y2437:Y$2535)</f>
        <v>7091.9204984600001</v>
      </c>
      <c r="E2437" s="73">
        <f t="shared" si="1285"/>
        <v>206987.5126737</v>
      </c>
      <c r="F2437" s="88">
        <f t="shared" si="1313"/>
        <v>5138.93</v>
      </c>
      <c r="G2437" s="3">
        <f>IF(AND(N2437=1,N2436&gt;1),VLOOKUP(A2436,[1]Plan1!$BK$81:$BM$259,3),G2436)</f>
        <v>5177.47</v>
      </c>
      <c r="H2437" s="11">
        <f t="shared" si="1314"/>
        <v>43512</v>
      </c>
      <c r="I2437" s="11">
        <f t="shared" si="1315"/>
        <v>43540</v>
      </c>
      <c r="J2437" s="12">
        <f t="shared" si="1286"/>
        <v>7.4996156787503487E-3</v>
      </c>
      <c r="K2437" s="11">
        <f t="shared" si="1302"/>
        <v>43599</v>
      </c>
      <c r="L2437" s="11">
        <f t="shared" si="1287"/>
        <v>43599</v>
      </c>
      <c r="M2437" s="1">
        <f t="shared" si="1306"/>
        <v>19</v>
      </c>
      <c r="N2437" s="1">
        <f t="shared" si="1288"/>
        <v>15</v>
      </c>
      <c r="O2437" s="2">
        <f t="shared" si="1289"/>
        <v>1.00591608</v>
      </c>
      <c r="P2437" s="13">
        <f t="shared" si="1316"/>
        <v>1.00429945</v>
      </c>
      <c r="Q2437" s="13">
        <f t="shared" si="1309"/>
        <v>1.4692306600980691</v>
      </c>
      <c r="R2437" s="2">
        <f t="shared" si="1312"/>
        <v>1.4779227399999999</v>
      </c>
      <c r="S2437" s="2">
        <f t="shared" si="1303"/>
        <v>1.44698182</v>
      </c>
      <c r="T2437" s="2">
        <f t="shared" si="1290"/>
        <v>309769.04783602001</v>
      </c>
      <c r="U2437" s="2">
        <f t="shared" si="1291"/>
        <v>3169.959531696958</v>
      </c>
      <c r="V2437" s="2">
        <f t="shared" si="1292"/>
        <v>98924.039202799409</v>
      </c>
      <c r="W2437" s="2">
        <f t="shared" si="1293"/>
        <v>316173.43190665636</v>
      </c>
      <c r="X2437" s="17">
        <f t="shared" si="1294"/>
        <v>0</v>
      </c>
      <c r="Y2437" s="2">
        <f t="shared" si="1295"/>
        <v>0</v>
      </c>
      <c r="Z2437" s="72">
        <f t="shared" si="1296"/>
        <v>0</v>
      </c>
      <c r="AA2437" s="2">
        <f t="shared" si="1307"/>
        <v>0</v>
      </c>
      <c r="AB2437" s="12">
        <f t="shared" si="1304"/>
        <v>4.6600000000000003E-2</v>
      </c>
      <c r="AC2437" s="17">
        <f t="shared" si="1297"/>
        <v>15</v>
      </c>
      <c r="AD2437" s="17">
        <v>252</v>
      </c>
      <c r="AE2437" s="13">
        <f t="shared" si="1310"/>
        <v>1.002714798</v>
      </c>
      <c r="AF2437" s="2">
        <f t="shared" si="1308"/>
        <v>840.96039152000003</v>
      </c>
      <c r="AG2437" s="2">
        <f t="shared" si="1298"/>
        <v>858.34700058999999</v>
      </c>
      <c r="AH2437" s="3">
        <f t="shared" si="1299"/>
        <v>0</v>
      </c>
      <c r="AI2437" s="4" t="str">
        <f t="shared" si="1311"/>
        <v>A+J=</v>
      </c>
      <c r="AJ2437" s="11">
        <f t="shared" si="1305"/>
        <v>43599</v>
      </c>
      <c r="AK2437" s="11"/>
      <c r="AL2437" s="4"/>
      <c r="AM2437" s="1"/>
      <c r="AN2437" s="11"/>
      <c r="AO2437" s="1"/>
      <c r="AP2437" s="1"/>
      <c r="AQ2437" s="3"/>
      <c r="AR2437" s="3"/>
      <c r="AS2437" s="6"/>
      <c r="AT2437" s="1"/>
      <c r="AU2437" s="1"/>
      <c r="AV2437" s="1"/>
      <c r="AW2437" s="1"/>
      <c r="AX2437" s="1"/>
      <c r="AY2437" s="1"/>
      <c r="AZ2437" s="1"/>
      <c r="BA2437" s="1"/>
      <c r="BB2437" s="1"/>
    </row>
    <row r="2438" spans="1:54" x14ac:dyDescent="0.2">
      <c r="A2438" s="158">
        <f t="shared" si="1300"/>
        <v>43594</v>
      </c>
      <c r="B2438" s="2">
        <f t="shared" si="1284"/>
        <v>317209.7553244236</v>
      </c>
      <c r="C2438" s="2">
        <f t="shared" si="1301"/>
        <v>214079.43317216</v>
      </c>
      <c r="D2438" s="2">
        <f>SUM(Y2438:Y$2535)</f>
        <v>7091.9204984600001</v>
      </c>
      <c r="E2438" s="73">
        <f t="shared" si="1285"/>
        <v>206987.5126737</v>
      </c>
      <c r="F2438" s="88">
        <f t="shared" si="1313"/>
        <v>5138.93</v>
      </c>
      <c r="G2438" s="3">
        <f>IF(AND(N2438=1,N2437&gt;1),VLOOKUP(A2437,[1]Plan1!$BK$81:$BM$259,3),G2437)</f>
        <v>5177.47</v>
      </c>
      <c r="H2438" s="11">
        <f t="shared" si="1314"/>
        <v>43512</v>
      </c>
      <c r="I2438" s="11">
        <f t="shared" si="1315"/>
        <v>43540</v>
      </c>
      <c r="J2438" s="12">
        <f t="shared" si="1286"/>
        <v>7.4996156787503487E-3</v>
      </c>
      <c r="K2438" s="11">
        <f t="shared" si="1302"/>
        <v>43599</v>
      </c>
      <c r="L2438" s="11">
        <f t="shared" si="1287"/>
        <v>43599</v>
      </c>
      <c r="M2438" s="1">
        <f t="shared" si="1306"/>
        <v>19</v>
      </c>
      <c r="N2438" s="1">
        <f t="shared" si="1288"/>
        <v>16</v>
      </c>
      <c r="O2438" s="2">
        <f t="shared" si="1289"/>
        <v>1.00631173</v>
      </c>
      <c r="P2438" s="13">
        <f t="shared" si="1316"/>
        <v>1.00429945</v>
      </c>
      <c r="Q2438" s="13">
        <f t="shared" si="1309"/>
        <v>1.4692306600980691</v>
      </c>
      <c r="R2438" s="2">
        <f t="shared" si="1312"/>
        <v>1.47850404</v>
      </c>
      <c r="S2438" s="2">
        <f t="shared" si="1303"/>
        <v>1.44698182</v>
      </c>
      <c r="T2438" s="2">
        <f t="shared" si="1290"/>
        <v>309769.04783602001</v>
      </c>
      <c r="U2438" s="2">
        <f t="shared" si="1291"/>
        <v>3169.959531696958</v>
      </c>
      <c r="V2438" s="2">
        <f t="shared" si="1292"/>
        <v>99044.361043916651</v>
      </c>
      <c r="W2438" s="2">
        <f t="shared" si="1293"/>
        <v>316293.75374777359</v>
      </c>
      <c r="X2438" s="17">
        <f t="shared" si="1294"/>
        <v>0</v>
      </c>
      <c r="Y2438" s="2">
        <f t="shared" si="1295"/>
        <v>0</v>
      </c>
      <c r="Z2438" s="72">
        <f t="shared" si="1296"/>
        <v>0</v>
      </c>
      <c r="AA2438" s="2">
        <f t="shared" si="1307"/>
        <v>0</v>
      </c>
      <c r="AB2438" s="12">
        <f t="shared" si="1304"/>
        <v>4.6600000000000003E-2</v>
      </c>
      <c r="AC2438" s="17">
        <f t="shared" si="1297"/>
        <v>16</v>
      </c>
      <c r="AD2438" s="17">
        <v>252</v>
      </c>
      <c r="AE2438" s="13">
        <f t="shared" si="1310"/>
        <v>1.0028960469999999</v>
      </c>
      <c r="AF2438" s="2">
        <f t="shared" si="1308"/>
        <v>897.10572166999998</v>
      </c>
      <c r="AG2438" s="2">
        <f t="shared" si="1298"/>
        <v>916.00157664999995</v>
      </c>
      <c r="AH2438" s="3">
        <f t="shared" si="1299"/>
        <v>0</v>
      </c>
      <c r="AI2438" s="4" t="str">
        <f t="shared" si="1311"/>
        <v>A+J=</v>
      </c>
      <c r="AJ2438" s="11">
        <f t="shared" si="1305"/>
        <v>43599</v>
      </c>
      <c r="AK2438" s="11"/>
      <c r="AL2438" s="4"/>
      <c r="AM2438" s="1"/>
      <c r="AN2438" s="11"/>
      <c r="AO2438" s="1"/>
      <c r="AP2438" s="1"/>
      <c r="AQ2438" s="3"/>
      <c r="AR2438" s="3"/>
      <c r="AS2438" s="6"/>
      <c r="AT2438" s="1"/>
      <c r="AU2438" s="1"/>
      <c r="AV2438" s="1"/>
      <c r="AW2438" s="1"/>
      <c r="AX2438" s="1"/>
      <c r="AY2438" s="1"/>
      <c r="AZ2438" s="1"/>
      <c r="BA2438" s="1"/>
      <c r="BB2438" s="1"/>
    </row>
    <row r="2439" spans="1:54" x14ac:dyDescent="0.2">
      <c r="A2439" s="158">
        <f t="shared" si="1300"/>
        <v>43595</v>
      </c>
      <c r="B2439" s="2">
        <f t="shared" si="1284"/>
        <v>317387.83531316387</v>
      </c>
      <c r="C2439" s="2">
        <f t="shared" si="1301"/>
        <v>214079.43317216</v>
      </c>
      <c r="D2439" s="2">
        <f>SUM(Y2439:Y$2535)</f>
        <v>7091.9204984600001</v>
      </c>
      <c r="E2439" s="73">
        <f t="shared" si="1285"/>
        <v>206987.5126737</v>
      </c>
      <c r="F2439" s="88">
        <f t="shared" si="1313"/>
        <v>5138.93</v>
      </c>
      <c r="G2439" s="3">
        <f>IF(AND(N2439=1,N2438&gt;1),VLOOKUP(A2438,[1]Plan1!$BK$81:$BM$259,3),G2438)</f>
        <v>5177.47</v>
      </c>
      <c r="H2439" s="11">
        <f t="shared" si="1314"/>
        <v>43512</v>
      </c>
      <c r="I2439" s="11">
        <f t="shared" si="1315"/>
        <v>43540</v>
      </c>
      <c r="J2439" s="12">
        <f t="shared" si="1286"/>
        <v>7.4996156787503487E-3</v>
      </c>
      <c r="K2439" s="11">
        <f t="shared" si="1302"/>
        <v>43599</v>
      </c>
      <c r="L2439" s="11">
        <f t="shared" si="1287"/>
        <v>43599</v>
      </c>
      <c r="M2439" s="1">
        <f t="shared" si="1306"/>
        <v>19</v>
      </c>
      <c r="N2439" s="1">
        <f t="shared" si="1288"/>
        <v>17</v>
      </c>
      <c r="O2439" s="2">
        <f t="shared" si="1289"/>
        <v>1.0067075400000001</v>
      </c>
      <c r="P2439" s="13">
        <f t="shared" si="1316"/>
        <v>1.00429945</v>
      </c>
      <c r="Q2439" s="13">
        <f t="shared" si="1309"/>
        <v>1.4692306600980691</v>
      </c>
      <c r="R2439" s="2">
        <f t="shared" si="1312"/>
        <v>1.47908558</v>
      </c>
      <c r="S2439" s="2">
        <f t="shared" si="1303"/>
        <v>1.44698182</v>
      </c>
      <c r="T2439" s="2">
        <f t="shared" si="1290"/>
        <v>309769.04783602001</v>
      </c>
      <c r="U2439" s="2">
        <f t="shared" si="1291"/>
        <v>3169.959531696958</v>
      </c>
      <c r="V2439" s="2">
        <f t="shared" si="1292"/>
        <v>99164.732562036908</v>
      </c>
      <c r="W2439" s="2">
        <f t="shared" si="1293"/>
        <v>316414.12526589388</v>
      </c>
      <c r="X2439" s="17">
        <f t="shared" si="1294"/>
        <v>0</v>
      </c>
      <c r="Y2439" s="2">
        <f t="shared" si="1295"/>
        <v>0</v>
      </c>
      <c r="Z2439" s="72">
        <f t="shared" si="1296"/>
        <v>0</v>
      </c>
      <c r="AA2439" s="2">
        <f t="shared" si="1307"/>
        <v>0</v>
      </c>
      <c r="AB2439" s="12">
        <f t="shared" si="1304"/>
        <v>4.6600000000000003E-2</v>
      </c>
      <c r="AC2439" s="17">
        <f t="shared" si="1297"/>
        <v>17</v>
      </c>
      <c r="AD2439" s="17">
        <v>252</v>
      </c>
      <c r="AE2439" s="13">
        <f t="shared" si="1310"/>
        <v>1.003077328</v>
      </c>
      <c r="AF2439" s="2">
        <f t="shared" si="1308"/>
        <v>953.26096442999994</v>
      </c>
      <c r="AG2439" s="2">
        <f t="shared" si="1298"/>
        <v>973.71004727000002</v>
      </c>
      <c r="AH2439" s="3">
        <f t="shared" si="1299"/>
        <v>0</v>
      </c>
      <c r="AI2439" s="4" t="str">
        <f t="shared" si="1311"/>
        <v>A+J=</v>
      </c>
      <c r="AJ2439" s="11">
        <f t="shared" si="1305"/>
        <v>43599</v>
      </c>
      <c r="AK2439" s="11"/>
      <c r="AL2439" s="4"/>
      <c r="AM2439" s="1"/>
      <c r="AN2439" s="11"/>
      <c r="AO2439" s="1"/>
      <c r="AP2439" s="1"/>
      <c r="AQ2439" s="3"/>
      <c r="AR2439" s="3"/>
      <c r="AS2439" s="6"/>
      <c r="AT2439" s="1"/>
      <c r="AU2439" s="1"/>
      <c r="AV2439" s="1"/>
      <c r="AW2439" s="1"/>
      <c r="AX2439" s="1"/>
      <c r="AY2439" s="1"/>
      <c r="AZ2439" s="1"/>
      <c r="BA2439" s="1"/>
      <c r="BB2439" s="1"/>
    </row>
    <row r="2440" spans="1:54" x14ac:dyDescent="0.2">
      <c r="A2440" s="158">
        <f t="shared" si="1300"/>
        <v>43596</v>
      </c>
      <c r="B2440" s="2">
        <f t="shared" si="1284"/>
        <v>317566.01507531689</v>
      </c>
      <c r="C2440" s="2">
        <f t="shared" si="1301"/>
        <v>214079.43317216</v>
      </c>
      <c r="D2440" s="2">
        <f>SUM(Y2440:Y$2535)</f>
        <v>7091.9204984600001</v>
      </c>
      <c r="E2440" s="73">
        <f t="shared" si="1285"/>
        <v>206987.5126737</v>
      </c>
      <c r="F2440" s="88">
        <f t="shared" si="1313"/>
        <v>5138.93</v>
      </c>
      <c r="G2440" s="3">
        <f>IF(AND(N2440=1,N2439&gt;1),VLOOKUP(A2439,[1]Plan1!$BK$81:$BM$259,3),G2439)</f>
        <v>5177.47</v>
      </c>
      <c r="H2440" s="11">
        <f t="shared" si="1314"/>
        <v>43512</v>
      </c>
      <c r="I2440" s="11">
        <f t="shared" si="1315"/>
        <v>43540</v>
      </c>
      <c r="J2440" s="12">
        <f t="shared" si="1286"/>
        <v>7.4996156787503487E-3</v>
      </c>
      <c r="K2440" s="11">
        <f t="shared" si="1302"/>
        <v>43599</v>
      </c>
      <c r="L2440" s="11">
        <f t="shared" si="1287"/>
        <v>43599</v>
      </c>
      <c r="M2440" s="1">
        <f t="shared" si="1306"/>
        <v>19</v>
      </c>
      <c r="N2440" s="1">
        <f t="shared" si="1288"/>
        <v>18</v>
      </c>
      <c r="O2440" s="2">
        <f t="shared" si="1289"/>
        <v>1.0071034999999999</v>
      </c>
      <c r="P2440" s="13">
        <f t="shared" si="1316"/>
        <v>1.00429945</v>
      </c>
      <c r="Q2440" s="13">
        <f t="shared" si="1309"/>
        <v>1.4692306600980691</v>
      </c>
      <c r="R2440" s="2">
        <f t="shared" si="1312"/>
        <v>1.47966734</v>
      </c>
      <c r="S2440" s="2">
        <f t="shared" si="1303"/>
        <v>1.44698182</v>
      </c>
      <c r="T2440" s="2">
        <f t="shared" si="1290"/>
        <v>309769.04783602001</v>
      </c>
      <c r="U2440" s="2">
        <f t="shared" si="1291"/>
        <v>3169.959531696958</v>
      </c>
      <c r="V2440" s="2">
        <f t="shared" si="1292"/>
        <v>99285.149617409959</v>
      </c>
      <c r="W2440" s="2">
        <f t="shared" si="1293"/>
        <v>316534.5423212669</v>
      </c>
      <c r="X2440" s="17">
        <f t="shared" si="1294"/>
        <v>0</v>
      </c>
      <c r="Y2440" s="2">
        <f t="shared" si="1295"/>
        <v>0</v>
      </c>
      <c r="Z2440" s="72">
        <f t="shared" si="1296"/>
        <v>0</v>
      </c>
      <c r="AA2440" s="2">
        <f t="shared" si="1307"/>
        <v>0</v>
      </c>
      <c r="AB2440" s="12">
        <f t="shared" si="1304"/>
        <v>4.6600000000000003E-2</v>
      </c>
      <c r="AC2440" s="17">
        <f t="shared" si="1297"/>
        <v>18</v>
      </c>
      <c r="AD2440" s="17">
        <v>252</v>
      </c>
      <c r="AE2440" s="13">
        <f t="shared" si="1310"/>
        <v>1.003258642</v>
      </c>
      <c r="AF2440" s="2">
        <f t="shared" si="1308"/>
        <v>1009.42642957</v>
      </c>
      <c r="AG2440" s="2">
        <f t="shared" si="1298"/>
        <v>1031.47275405</v>
      </c>
      <c r="AH2440" s="3">
        <f t="shared" si="1299"/>
        <v>0</v>
      </c>
      <c r="AI2440" s="4" t="str">
        <f t="shared" si="1311"/>
        <v>A+J=</v>
      </c>
      <c r="AJ2440" s="11">
        <f t="shared" si="1305"/>
        <v>43599</v>
      </c>
      <c r="AK2440" s="11"/>
      <c r="AL2440" s="4"/>
      <c r="AM2440" s="1"/>
      <c r="AN2440" s="11"/>
      <c r="AO2440" s="1"/>
      <c r="AP2440" s="1"/>
      <c r="AQ2440" s="3"/>
      <c r="AR2440" s="3"/>
      <c r="AS2440" s="6"/>
      <c r="AT2440" s="1"/>
      <c r="AU2440" s="1"/>
      <c r="AV2440" s="1"/>
      <c r="AW2440" s="1"/>
      <c r="AX2440" s="1"/>
      <c r="AY2440" s="1"/>
      <c r="AZ2440" s="1"/>
      <c r="BA2440" s="1"/>
      <c r="BB2440" s="1"/>
    </row>
    <row r="2441" spans="1:54" x14ac:dyDescent="0.2">
      <c r="A2441" s="158">
        <f t="shared" si="1300"/>
        <v>43597</v>
      </c>
      <c r="B2441" s="2">
        <f t="shared" si="1284"/>
        <v>317566.01507531689</v>
      </c>
      <c r="C2441" s="2">
        <f t="shared" si="1301"/>
        <v>214079.43317216</v>
      </c>
      <c r="D2441" s="2">
        <f>SUM(Y2441:Y$2535)</f>
        <v>7091.9204984600001</v>
      </c>
      <c r="E2441" s="73">
        <f t="shared" si="1285"/>
        <v>206987.5126737</v>
      </c>
      <c r="F2441" s="88">
        <f t="shared" si="1313"/>
        <v>5138.93</v>
      </c>
      <c r="G2441" s="3">
        <f>IF(AND(N2441=1,N2440&gt;1),VLOOKUP(A2440,[1]Plan1!$BK$81:$BM$259,3),G2440)</f>
        <v>5177.47</v>
      </c>
      <c r="H2441" s="11">
        <f t="shared" si="1314"/>
        <v>43512</v>
      </c>
      <c r="I2441" s="11">
        <f t="shared" si="1315"/>
        <v>43540</v>
      </c>
      <c r="J2441" s="12">
        <f t="shared" si="1286"/>
        <v>7.4996156787503487E-3</v>
      </c>
      <c r="K2441" s="11">
        <f t="shared" si="1302"/>
        <v>43599</v>
      </c>
      <c r="L2441" s="11">
        <f t="shared" si="1287"/>
        <v>43599</v>
      </c>
      <c r="M2441" s="1">
        <f t="shared" si="1306"/>
        <v>19</v>
      </c>
      <c r="N2441" s="1">
        <f t="shared" si="1288"/>
        <v>18</v>
      </c>
      <c r="O2441" s="2">
        <f t="shared" si="1289"/>
        <v>1.0071034999999999</v>
      </c>
      <c r="P2441" s="13">
        <f t="shared" si="1316"/>
        <v>1.00429945</v>
      </c>
      <c r="Q2441" s="13">
        <f t="shared" si="1309"/>
        <v>1.4692306600980691</v>
      </c>
      <c r="R2441" s="2">
        <f t="shared" si="1312"/>
        <v>1.47966734</v>
      </c>
      <c r="S2441" s="2">
        <f t="shared" si="1303"/>
        <v>1.44698182</v>
      </c>
      <c r="T2441" s="2">
        <f t="shared" si="1290"/>
        <v>309769.04783602001</v>
      </c>
      <c r="U2441" s="2">
        <f t="shared" si="1291"/>
        <v>3169.959531696958</v>
      </c>
      <c r="V2441" s="2">
        <f t="shared" si="1292"/>
        <v>99285.149617409959</v>
      </c>
      <c r="W2441" s="2">
        <f t="shared" si="1293"/>
        <v>316534.5423212669</v>
      </c>
      <c r="X2441" s="17">
        <f t="shared" si="1294"/>
        <v>0</v>
      </c>
      <c r="Y2441" s="2">
        <f t="shared" si="1295"/>
        <v>0</v>
      </c>
      <c r="Z2441" s="72">
        <f t="shared" si="1296"/>
        <v>0</v>
      </c>
      <c r="AA2441" s="2">
        <f t="shared" si="1307"/>
        <v>0</v>
      </c>
      <c r="AB2441" s="12">
        <f t="shared" si="1304"/>
        <v>4.6600000000000003E-2</v>
      </c>
      <c r="AC2441" s="17">
        <f t="shared" si="1297"/>
        <v>18</v>
      </c>
      <c r="AD2441" s="17">
        <v>252</v>
      </c>
      <c r="AE2441" s="13">
        <f t="shared" si="1310"/>
        <v>1.003258642</v>
      </c>
      <c r="AF2441" s="2">
        <f t="shared" si="1308"/>
        <v>1009.42642957</v>
      </c>
      <c r="AG2441" s="2">
        <f t="shared" si="1298"/>
        <v>1031.47275405</v>
      </c>
      <c r="AH2441" s="3">
        <f t="shared" si="1299"/>
        <v>0</v>
      </c>
      <c r="AI2441" s="4" t="str">
        <f t="shared" si="1311"/>
        <v>A+J=</v>
      </c>
      <c r="AJ2441" s="11">
        <f t="shared" si="1305"/>
        <v>43599</v>
      </c>
      <c r="AK2441" s="11"/>
      <c r="AL2441" s="4"/>
      <c r="AM2441" s="1"/>
      <c r="AN2441" s="11"/>
      <c r="AO2441" s="1"/>
      <c r="AP2441" s="1"/>
      <c r="AQ2441" s="3"/>
      <c r="AR2441" s="3"/>
      <c r="AS2441" s="6"/>
      <c r="AT2441" s="1"/>
      <c r="AU2441" s="1"/>
      <c r="AV2441" s="1"/>
      <c r="AW2441" s="1"/>
      <c r="AX2441" s="1"/>
      <c r="AY2441" s="1"/>
      <c r="AZ2441" s="1"/>
      <c r="BA2441" s="1"/>
      <c r="BB2441" s="1"/>
    </row>
    <row r="2442" spans="1:54" x14ac:dyDescent="0.2">
      <c r="A2442" s="158">
        <f t="shared" si="1300"/>
        <v>43598</v>
      </c>
      <c r="B2442" s="2">
        <f t="shared" ref="B2442:B2505" si="1317">(W2442+AG2442)</f>
        <v>317566.01507531689</v>
      </c>
      <c r="C2442" s="2">
        <f t="shared" si="1301"/>
        <v>214079.43317216</v>
      </c>
      <c r="D2442" s="2">
        <f>SUM(Y2442:Y$2535)</f>
        <v>7091.9204984600001</v>
      </c>
      <c r="E2442" s="73">
        <f t="shared" ref="E2442:E2505" si="1318">(C2442-D2442)</f>
        <v>206987.5126737</v>
      </c>
      <c r="F2442" s="88">
        <f t="shared" si="1313"/>
        <v>5138.93</v>
      </c>
      <c r="G2442" s="3">
        <f>IF(AND(N2442=1,N2441&gt;1),VLOOKUP(A2441,[1]Plan1!$BK$81:$BM$259,3),G2441)</f>
        <v>5177.47</v>
      </c>
      <c r="H2442" s="11">
        <f t="shared" si="1314"/>
        <v>43512</v>
      </c>
      <c r="I2442" s="11">
        <f t="shared" si="1315"/>
        <v>43540</v>
      </c>
      <c r="J2442" s="12">
        <f t="shared" ref="J2442:J2505" si="1319">(G2442/F2442)-1</f>
        <v>7.4996156787503487E-3</v>
      </c>
      <c r="K2442" s="11">
        <f t="shared" si="1302"/>
        <v>43599</v>
      </c>
      <c r="L2442" s="11">
        <f t="shared" ref="L2442:L2505" si="1320">IF(A2442&gt;L2441,K2442,L2441)</f>
        <v>43599</v>
      </c>
      <c r="M2442" s="1">
        <f t="shared" si="1306"/>
        <v>19</v>
      </c>
      <c r="N2442" s="1">
        <f t="shared" ref="N2442:N2505" si="1321">(M2442-(NETWORKDAYS(A2442,L2442,$AN$194:$AN$348)-1))</f>
        <v>18</v>
      </c>
      <c r="O2442" s="2">
        <f t="shared" ref="O2442:O2505" si="1322">TRUNC((G2442/F2442)^TRUNC((N2442/M2442),9),8)</f>
        <v>1.0071034999999999</v>
      </c>
      <c r="P2442" s="13">
        <f t="shared" si="1316"/>
        <v>1.00429945</v>
      </c>
      <c r="Q2442" s="13">
        <f t="shared" si="1309"/>
        <v>1.4692306600980691</v>
      </c>
      <c r="R2442" s="2">
        <f t="shared" si="1312"/>
        <v>1.47966734</v>
      </c>
      <c r="S2442" s="2">
        <f t="shared" si="1303"/>
        <v>1.44698182</v>
      </c>
      <c r="T2442" s="2">
        <f t="shared" ref="T2442:T2505" si="1323">TRUNC(C2442*S2442,8)</f>
        <v>309769.04783602001</v>
      </c>
      <c r="U2442" s="2">
        <f t="shared" ref="U2442:U2505" si="1324">(D2442*(S2442-1))</f>
        <v>3169.959531696958</v>
      </c>
      <c r="V2442" s="2">
        <f t="shared" ref="V2442:V2505" si="1325">(E2442*(R2442-1))</f>
        <v>99285.149617409959</v>
      </c>
      <c r="W2442" s="2">
        <f t="shared" ref="W2442:W2505" si="1326">(C2442+U2442+V2442)</f>
        <v>316534.5423212669</v>
      </c>
      <c r="X2442" s="17">
        <f t="shared" ref="X2442:X2505" si="1327">IF(VLOOKUP(A2442,AN$10:AU$190,8)=VLOOKUP(A2441,AN$10:AU$190,8),0,VLOOKUP(A2442,AN$10:AU$190,8))</f>
        <v>0</v>
      </c>
      <c r="Y2442" s="2">
        <f t="shared" ref="Y2442:Y2505" si="1328">IF(X2442&gt;0,VLOOKUP(A2442,AN$12:AR$190,5),0)</f>
        <v>0</v>
      </c>
      <c r="Z2442" s="72">
        <f t="shared" ref="Z2442:Z2505" si="1329">IF(X2442&gt;0,VLOOKUP($A2442,$AN$10:$AS$190,6),0)</f>
        <v>0</v>
      </c>
      <c r="AA2442" s="2">
        <f t="shared" si="1307"/>
        <v>0</v>
      </c>
      <c r="AB2442" s="12">
        <f t="shared" si="1304"/>
        <v>4.6600000000000003E-2</v>
      </c>
      <c r="AC2442" s="17">
        <f t="shared" ref="AC2442:AC2505" si="1330">N2442</f>
        <v>18</v>
      </c>
      <c r="AD2442" s="17">
        <v>252</v>
      </c>
      <c r="AE2442" s="13">
        <f t="shared" si="1310"/>
        <v>1.003258642</v>
      </c>
      <c r="AF2442" s="2">
        <f t="shared" si="1308"/>
        <v>1009.42642957</v>
      </c>
      <c r="AG2442" s="2">
        <f t="shared" ref="AG2442:AG2505" si="1331">TRUNC((W2442*(AE2442-1)),8)</f>
        <v>1031.47275405</v>
      </c>
      <c r="AH2442" s="3">
        <f t="shared" ref="AH2442:AH2505" si="1332">IF(AA2442&gt;0,AA2442+AF2442,0)</f>
        <v>0</v>
      </c>
      <c r="AI2442" s="4" t="str">
        <f t="shared" si="1311"/>
        <v>A+J=</v>
      </c>
      <c r="AJ2442" s="11">
        <f t="shared" si="1305"/>
        <v>43599</v>
      </c>
      <c r="AK2442" s="11"/>
      <c r="AL2442" s="4"/>
      <c r="AM2442" s="1"/>
      <c r="AN2442" s="11"/>
      <c r="AO2442" s="1"/>
      <c r="AP2442" s="1"/>
      <c r="AQ2442" s="3"/>
      <c r="AR2442" s="3"/>
      <c r="AS2442" s="6"/>
      <c r="AT2442" s="1"/>
      <c r="AU2442" s="1"/>
      <c r="AV2442" s="1"/>
      <c r="AW2442" s="1"/>
      <c r="AX2442" s="1"/>
      <c r="AY2442" s="1"/>
      <c r="AZ2442" s="1"/>
      <c r="BA2442" s="1"/>
      <c r="BB2442" s="1"/>
    </row>
    <row r="2443" spans="1:54" x14ac:dyDescent="0.2">
      <c r="A2443" s="158">
        <f t="shared" ref="A2443:A2506" si="1333">(A2442+1)</f>
        <v>43599</v>
      </c>
      <c r="B2443" s="2">
        <f t="shared" si="1317"/>
        <v>317744.29225393763</v>
      </c>
      <c r="C2443" s="2">
        <f t="shared" ref="C2443:C2506" si="1334">TRUNC(IF(X2442&gt;0,VLOOKUP(A2442,$AN$12:$AO$190,2),C2442),8)</f>
        <v>214079.43317216</v>
      </c>
      <c r="D2443" s="2">
        <f>SUM(Y2443:Y$2535)</f>
        <v>7091.9204984600001</v>
      </c>
      <c r="E2443" s="73">
        <f t="shared" si="1318"/>
        <v>206987.5126737</v>
      </c>
      <c r="F2443" s="88">
        <f t="shared" si="1313"/>
        <v>5138.93</v>
      </c>
      <c r="G2443" s="3">
        <f>IF(AND(N2443=1,N2442&gt;1),VLOOKUP(A2442,[1]Plan1!$BK$81:$BM$259,3),G2442)</f>
        <v>5177.47</v>
      </c>
      <c r="H2443" s="11">
        <f t="shared" si="1314"/>
        <v>43512</v>
      </c>
      <c r="I2443" s="11">
        <f t="shared" si="1315"/>
        <v>43540</v>
      </c>
      <c r="J2443" s="12">
        <f t="shared" si="1319"/>
        <v>7.4996156787503487E-3</v>
      </c>
      <c r="K2443" s="11">
        <f t="shared" ref="K2443:K2506" si="1335">IF(DAY(A2443)=14,VLOOKUP(A2443,AR$194:AW$373,4),K2442)</f>
        <v>43630</v>
      </c>
      <c r="L2443" s="11">
        <f t="shared" si="1320"/>
        <v>43599</v>
      </c>
      <c r="M2443" s="1">
        <f t="shared" si="1306"/>
        <v>19</v>
      </c>
      <c r="N2443" s="1">
        <f t="shared" si="1321"/>
        <v>19</v>
      </c>
      <c r="O2443" s="2">
        <f t="shared" si="1322"/>
        <v>1.00749961</v>
      </c>
      <c r="P2443" s="13">
        <f t="shared" si="1316"/>
        <v>1.00429945</v>
      </c>
      <c r="Q2443" s="13">
        <f t="shared" si="1309"/>
        <v>1.4692306600980691</v>
      </c>
      <c r="R2443" s="2">
        <f t="shared" si="1312"/>
        <v>1.48024931</v>
      </c>
      <c r="S2443" s="2">
        <f t="shared" ref="S2443:S2506" si="1336">IF(AND(X2443&gt;0,MONTH(A2443)=9),R2443,S2442)</f>
        <v>1.44698182</v>
      </c>
      <c r="T2443" s="2">
        <f t="shared" si="1323"/>
        <v>309769.04783602001</v>
      </c>
      <c r="U2443" s="2">
        <f t="shared" si="1324"/>
        <v>3169.959531696958</v>
      </c>
      <c r="V2443" s="2">
        <f t="shared" si="1325"/>
        <v>99405.610140160687</v>
      </c>
      <c r="W2443" s="2">
        <f t="shared" si="1326"/>
        <v>316655.00284401764</v>
      </c>
      <c r="X2443" s="17">
        <f t="shared" si="1327"/>
        <v>80</v>
      </c>
      <c r="Y2443" s="2">
        <f t="shared" si="1328"/>
        <v>1840.21396278</v>
      </c>
      <c r="Z2443" s="72">
        <f t="shared" si="1329"/>
        <v>8.5959399999999998E-3</v>
      </c>
      <c r="AA2443" s="2">
        <f t="shared" si="1307"/>
        <v>2662.7561490500002</v>
      </c>
      <c r="AB2443" s="12">
        <f t="shared" ref="AB2443:AB2506" si="1337">(AB2442)</f>
        <v>4.6600000000000003E-2</v>
      </c>
      <c r="AC2443" s="17">
        <f t="shared" si="1330"/>
        <v>19</v>
      </c>
      <c r="AD2443" s="17">
        <v>252</v>
      </c>
      <c r="AE2443" s="13">
        <f t="shared" si="1310"/>
        <v>1.003439988</v>
      </c>
      <c r="AF2443" s="2">
        <f t="shared" si="1308"/>
        <v>1065.60180732</v>
      </c>
      <c r="AG2443" s="2">
        <f t="shared" si="1331"/>
        <v>1089.28940992</v>
      </c>
      <c r="AH2443" s="3">
        <f t="shared" si="1332"/>
        <v>3728.3579563700005</v>
      </c>
      <c r="AI2443" s="4" t="str">
        <f t="shared" si="1311"/>
        <v>A+J=</v>
      </c>
      <c r="AJ2443" s="11">
        <f t="shared" ref="AJ2443:AJ2506" si="1338">IF(X2442&gt;0,VLOOKUP(A2442,$AN$10:$AW$190,9),AJ2442)</f>
        <v>43599</v>
      </c>
      <c r="AK2443" s="11"/>
      <c r="AL2443" s="4"/>
      <c r="AM2443" s="1"/>
      <c r="AN2443" s="11"/>
      <c r="AO2443" s="1"/>
      <c r="AP2443" s="1"/>
      <c r="AQ2443" s="3"/>
      <c r="AR2443" s="3"/>
      <c r="AS2443" s="6"/>
      <c r="AT2443" s="1"/>
      <c r="AU2443" s="1"/>
      <c r="AV2443" s="1"/>
      <c r="AW2443" s="1"/>
      <c r="AX2443" s="1"/>
      <c r="AY2443" s="1"/>
      <c r="AZ2443" s="1"/>
      <c r="BA2443" s="1"/>
      <c r="BB2443" s="1"/>
    </row>
    <row r="2444" spans="1:54" x14ac:dyDescent="0.2">
      <c r="A2444" s="158">
        <f t="shared" si="1333"/>
        <v>43600</v>
      </c>
      <c r="B2444" s="2">
        <f t="shared" si="1317"/>
        <v>314124.73716440116</v>
      </c>
      <c r="C2444" s="2">
        <f t="shared" si="1334"/>
        <v>212239.21920938001</v>
      </c>
      <c r="D2444" s="2">
        <f>SUM(Y2444:Y$2535)</f>
        <v>5251.7065356800003</v>
      </c>
      <c r="E2444" s="73">
        <f t="shared" si="1318"/>
        <v>206987.51267370002</v>
      </c>
      <c r="F2444" s="88">
        <f t="shared" si="1313"/>
        <v>5177.47</v>
      </c>
      <c r="G2444" s="3">
        <f>IF(AND(N2444=1,N2443&gt;1),VLOOKUP(A2443,[1]Plan1!$BK$81:$BM$259,3),G2443)</f>
        <v>5206.9799999999996</v>
      </c>
      <c r="H2444" s="11">
        <f t="shared" si="1314"/>
        <v>43539</v>
      </c>
      <c r="I2444" s="11">
        <f t="shared" si="1315"/>
        <v>43570</v>
      </c>
      <c r="J2444" s="12">
        <f t="shared" si="1319"/>
        <v>5.6996950247900635E-3</v>
      </c>
      <c r="K2444" s="11">
        <f t="shared" si="1335"/>
        <v>43630</v>
      </c>
      <c r="L2444" s="11">
        <f t="shared" si="1320"/>
        <v>43630</v>
      </c>
      <c r="M2444" s="1">
        <f t="shared" si="1306"/>
        <v>23</v>
      </c>
      <c r="N2444" s="1">
        <f t="shared" si="1321"/>
        <v>1</v>
      </c>
      <c r="O2444" s="2">
        <f t="shared" si="1322"/>
        <v>1.00024713</v>
      </c>
      <c r="P2444" s="13">
        <f t="shared" si="1316"/>
        <v>1.00749961</v>
      </c>
      <c r="Q2444" s="13">
        <f t="shared" si="1309"/>
        <v>1.4802493170488471</v>
      </c>
      <c r="R2444" s="2">
        <f t="shared" si="1312"/>
        <v>1.4806151299999999</v>
      </c>
      <c r="S2444" s="2">
        <f t="shared" si="1336"/>
        <v>1.44698182</v>
      </c>
      <c r="T2444" s="2">
        <f t="shared" si="1323"/>
        <v>307106.29168695997</v>
      </c>
      <c r="U2444" s="2">
        <f t="shared" si="1324"/>
        <v>2347.4173454241413</v>
      </c>
      <c r="V2444" s="2">
        <f t="shared" si="1325"/>
        <v>99481.330312046965</v>
      </c>
      <c r="W2444" s="2">
        <f t="shared" si="1326"/>
        <v>314067.96686685114</v>
      </c>
      <c r="X2444" s="17">
        <f t="shared" si="1327"/>
        <v>0</v>
      </c>
      <c r="Y2444" s="2">
        <f t="shared" si="1328"/>
        <v>0</v>
      </c>
      <c r="Z2444" s="72">
        <f t="shared" si="1329"/>
        <v>0</v>
      </c>
      <c r="AA2444" s="2">
        <f t="shared" si="1307"/>
        <v>0</v>
      </c>
      <c r="AB2444" s="12">
        <f t="shared" si="1337"/>
        <v>4.6600000000000003E-2</v>
      </c>
      <c r="AC2444" s="17">
        <f t="shared" si="1330"/>
        <v>1</v>
      </c>
      <c r="AD2444" s="17">
        <v>252</v>
      </c>
      <c r="AE2444" s="13">
        <f t="shared" si="1310"/>
        <v>1.0001807579999999</v>
      </c>
      <c r="AF2444" s="2">
        <f t="shared" si="1308"/>
        <v>55.511919069999998</v>
      </c>
      <c r="AG2444" s="2">
        <f t="shared" si="1331"/>
        <v>56.770297550000002</v>
      </c>
      <c r="AH2444" s="3">
        <f t="shared" si="1332"/>
        <v>0</v>
      </c>
      <c r="AI2444" s="4" t="str">
        <f t="shared" si="1311"/>
        <v>A+J=</v>
      </c>
      <c r="AJ2444" s="11">
        <f t="shared" si="1338"/>
        <v>43630</v>
      </c>
      <c r="AK2444" s="11"/>
      <c r="AL2444" s="4"/>
      <c r="AM2444" s="1"/>
      <c r="AN2444" s="11"/>
      <c r="AO2444" s="1"/>
      <c r="AP2444" s="1"/>
      <c r="AQ2444" s="3"/>
      <c r="AR2444" s="3"/>
      <c r="AS2444" s="6"/>
      <c r="AT2444" s="1"/>
      <c r="AU2444" s="1"/>
      <c r="AV2444" s="1"/>
      <c r="AW2444" s="1"/>
      <c r="AX2444" s="1"/>
      <c r="AY2444" s="1"/>
      <c r="AZ2444" s="1"/>
      <c r="BA2444" s="1"/>
      <c r="BB2444" s="1"/>
    </row>
    <row r="2445" spans="1:54" x14ac:dyDescent="0.2">
      <c r="A2445" s="158">
        <f t="shared" si="1333"/>
        <v>43601</v>
      </c>
      <c r="B2445" s="2">
        <f t="shared" si="1317"/>
        <v>314257.28783735383</v>
      </c>
      <c r="C2445" s="2">
        <f t="shared" si="1334"/>
        <v>212239.21920938001</v>
      </c>
      <c r="D2445" s="2">
        <f>SUM(Y2445:Y$2535)</f>
        <v>5251.7065356800003</v>
      </c>
      <c r="E2445" s="73">
        <f t="shared" si="1318"/>
        <v>206987.51267370002</v>
      </c>
      <c r="F2445" s="88">
        <f t="shared" si="1313"/>
        <v>5177.47</v>
      </c>
      <c r="G2445" s="3">
        <f>IF(AND(N2445=1,N2444&gt;1),VLOOKUP(A2444,[1]Plan1!$BK$81:$BM$259,3),G2444)</f>
        <v>5206.9799999999996</v>
      </c>
      <c r="H2445" s="11">
        <f t="shared" si="1314"/>
        <v>43539</v>
      </c>
      <c r="I2445" s="11">
        <f t="shared" si="1315"/>
        <v>43570</v>
      </c>
      <c r="J2445" s="12">
        <f t="shared" si="1319"/>
        <v>5.6996950247900635E-3</v>
      </c>
      <c r="K2445" s="11">
        <f t="shared" si="1335"/>
        <v>43630</v>
      </c>
      <c r="L2445" s="11">
        <f t="shared" si="1320"/>
        <v>43630</v>
      </c>
      <c r="M2445" s="1">
        <f t="shared" si="1306"/>
        <v>23</v>
      </c>
      <c r="N2445" s="1">
        <f t="shared" si="1321"/>
        <v>2</v>
      </c>
      <c r="O2445" s="2">
        <f t="shared" si="1322"/>
        <v>1.0004943399999999</v>
      </c>
      <c r="P2445" s="13">
        <f t="shared" si="1316"/>
        <v>1.00749961</v>
      </c>
      <c r="Q2445" s="13">
        <f t="shared" si="1309"/>
        <v>1.4802493170488471</v>
      </c>
      <c r="R2445" s="2">
        <f t="shared" si="1312"/>
        <v>1.48098106</v>
      </c>
      <c r="S2445" s="2">
        <f t="shared" si="1336"/>
        <v>1.44698182</v>
      </c>
      <c r="T2445" s="2">
        <f t="shared" si="1323"/>
        <v>307106.29168695997</v>
      </c>
      <c r="U2445" s="2">
        <f t="shared" si="1324"/>
        <v>2347.4173454241413</v>
      </c>
      <c r="V2445" s="2">
        <f t="shared" si="1325"/>
        <v>99557.073252559669</v>
      </c>
      <c r="W2445" s="2">
        <f t="shared" si="1326"/>
        <v>314143.7098073638</v>
      </c>
      <c r="X2445" s="17">
        <f t="shared" si="1327"/>
        <v>0</v>
      </c>
      <c r="Y2445" s="2">
        <f t="shared" si="1328"/>
        <v>0</v>
      </c>
      <c r="Z2445" s="72">
        <f t="shared" si="1329"/>
        <v>0</v>
      </c>
      <c r="AA2445" s="2">
        <f t="shared" si="1307"/>
        <v>0</v>
      </c>
      <c r="AB2445" s="12">
        <f t="shared" si="1337"/>
        <v>4.6600000000000003E-2</v>
      </c>
      <c r="AC2445" s="17">
        <f t="shared" si="1330"/>
        <v>2</v>
      </c>
      <c r="AD2445" s="17">
        <v>252</v>
      </c>
      <c r="AE2445" s="13">
        <f t="shared" si="1310"/>
        <v>1.0003615480000001</v>
      </c>
      <c r="AF2445" s="2">
        <f t="shared" si="1308"/>
        <v>111.03366554</v>
      </c>
      <c r="AG2445" s="2">
        <f t="shared" si="1331"/>
        <v>113.57802999</v>
      </c>
      <c r="AH2445" s="3">
        <f t="shared" si="1332"/>
        <v>0</v>
      </c>
      <c r="AI2445" s="4" t="str">
        <f t="shared" si="1311"/>
        <v>A+J=</v>
      </c>
      <c r="AJ2445" s="11">
        <f t="shared" si="1338"/>
        <v>43630</v>
      </c>
      <c r="AK2445" s="11"/>
      <c r="AL2445" s="4"/>
      <c r="AM2445" s="1"/>
      <c r="AN2445" s="11"/>
      <c r="AO2445" s="1"/>
      <c r="AP2445" s="1"/>
      <c r="AQ2445" s="3"/>
      <c r="AR2445" s="3"/>
      <c r="AS2445" s="6"/>
      <c r="AT2445" s="1"/>
      <c r="AU2445" s="1"/>
      <c r="AV2445" s="1"/>
      <c r="AW2445" s="1"/>
      <c r="AX2445" s="1"/>
      <c r="AY2445" s="1"/>
      <c r="AZ2445" s="1"/>
      <c r="BA2445" s="1"/>
      <c r="BB2445" s="1"/>
    </row>
    <row r="2446" spans="1:54" x14ac:dyDescent="0.2">
      <c r="A2446" s="158">
        <f t="shared" si="1333"/>
        <v>43602</v>
      </c>
      <c r="B2446" s="2">
        <f t="shared" si="1317"/>
        <v>314389.89076366246</v>
      </c>
      <c r="C2446" s="2">
        <f t="shared" si="1334"/>
        <v>212239.21920938001</v>
      </c>
      <c r="D2446" s="2">
        <f>SUM(Y2446:Y$2535)</f>
        <v>5251.7065356800003</v>
      </c>
      <c r="E2446" s="73">
        <f t="shared" si="1318"/>
        <v>206987.51267370002</v>
      </c>
      <c r="F2446" s="88">
        <f t="shared" si="1313"/>
        <v>5177.47</v>
      </c>
      <c r="G2446" s="3">
        <f>IF(AND(N2446=1,N2445&gt;1),VLOOKUP(A2445,[1]Plan1!$BK$81:$BM$259,3),G2445)</f>
        <v>5206.9799999999996</v>
      </c>
      <c r="H2446" s="11">
        <f t="shared" si="1314"/>
        <v>43539</v>
      </c>
      <c r="I2446" s="11">
        <f t="shared" si="1315"/>
        <v>43570</v>
      </c>
      <c r="J2446" s="12">
        <f t="shared" si="1319"/>
        <v>5.6996950247900635E-3</v>
      </c>
      <c r="K2446" s="11">
        <f t="shared" si="1335"/>
        <v>43630</v>
      </c>
      <c r="L2446" s="11">
        <f t="shared" si="1320"/>
        <v>43630</v>
      </c>
      <c r="M2446" s="1">
        <f t="shared" si="1306"/>
        <v>23</v>
      </c>
      <c r="N2446" s="1">
        <f t="shared" si="1321"/>
        <v>3</v>
      </c>
      <c r="O2446" s="2">
        <f t="shared" si="1322"/>
        <v>1.0007416</v>
      </c>
      <c r="P2446" s="13">
        <f t="shared" si="1316"/>
        <v>1.00749961</v>
      </c>
      <c r="Q2446" s="13">
        <f t="shared" si="1309"/>
        <v>1.4802493170488471</v>
      </c>
      <c r="R2446" s="2">
        <f t="shared" si="1312"/>
        <v>1.48134706</v>
      </c>
      <c r="S2446" s="2">
        <f t="shared" si="1336"/>
        <v>1.44698182</v>
      </c>
      <c r="T2446" s="2">
        <f t="shared" si="1323"/>
        <v>307106.29168695997</v>
      </c>
      <c r="U2446" s="2">
        <f t="shared" si="1324"/>
        <v>2347.4173454241413</v>
      </c>
      <c r="V2446" s="2">
        <f t="shared" si="1325"/>
        <v>99632.830682198255</v>
      </c>
      <c r="W2446" s="2">
        <f t="shared" si="1326"/>
        <v>314219.46723700245</v>
      </c>
      <c r="X2446" s="17">
        <f t="shared" si="1327"/>
        <v>0</v>
      </c>
      <c r="Y2446" s="2">
        <f t="shared" si="1328"/>
        <v>0</v>
      </c>
      <c r="Z2446" s="72">
        <f t="shared" si="1329"/>
        <v>0</v>
      </c>
      <c r="AA2446" s="2">
        <f t="shared" si="1307"/>
        <v>0</v>
      </c>
      <c r="AB2446" s="12">
        <f t="shared" si="1337"/>
        <v>4.6600000000000003E-2</v>
      </c>
      <c r="AC2446" s="17">
        <f t="shared" si="1330"/>
        <v>3</v>
      </c>
      <c r="AD2446" s="17">
        <v>252</v>
      </c>
      <c r="AE2446" s="13">
        <f t="shared" si="1310"/>
        <v>1.0005423710000001</v>
      </c>
      <c r="AF2446" s="2">
        <f t="shared" si="1308"/>
        <v>166.56554652</v>
      </c>
      <c r="AG2446" s="2">
        <f t="shared" si="1331"/>
        <v>170.42352665999999</v>
      </c>
      <c r="AH2446" s="3">
        <f t="shared" si="1332"/>
        <v>0</v>
      </c>
      <c r="AI2446" s="4" t="str">
        <f t="shared" si="1311"/>
        <v>A+J=</v>
      </c>
      <c r="AJ2446" s="11">
        <f t="shared" si="1338"/>
        <v>43630</v>
      </c>
      <c r="AK2446" s="11"/>
      <c r="AL2446" s="4"/>
      <c r="AM2446" s="1"/>
      <c r="AN2446" s="11"/>
      <c r="AO2446" s="1"/>
      <c r="AP2446" s="1"/>
      <c r="AQ2446" s="3"/>
      <c r="AR2446" s="3"/>
      <c r="AS2446" s="6"/>
      <c r="AT2446" s="1"/>
      <c r="AU2446" s="1"/>
      <c r="AV2446" s="1"/>
      <c r="AW2446" s="1"/>
      <c r="AX2446" s="1"/>
      <c r="AY2446" s="1"/>
      <c r="AZ2446" s="1"/>
      <c r="BA2446" s="1"/>
      <c r="BB2446" s="1"/>
    </row>
    <row r="2447" spans="1:54" x14ac:dyDescent="0.2">
      <c r="A2447" s="158">
        <f t="shared" si="1333"/>
        <v>43603</v>
      </c>
      <c r="B2447" s="2">
        <f t="shared" si="1317"/>
        <v>314522.55217280221</v>
      </c>
      <c r="C2447" s="2">
        <f t="shared" si="1334"/>
        <v>212239.21920938001</v>
      </c>
      <c r="D2447" s="2">
        <f>SUM(Y2447:Y$2535)</f>
        <v>5251.7065356800003</v>
      </c>
      <c r="E2447" s="73">
        <f t="shared" si="1318"/>
        <v>206987.51267370002</v>
      </c>
      <c r="F2447" s="88">
        <f t="shared" si="1313"/>
        <v>5177.47</v>
      </c>
      <c r="G2447" s="3">
        <f>IF(AND(N2447=1,N2446&gt;1),VLOOKUP(A2446,[1]Plan1!$BK$81:$BM$259,3),G2446)</f>
        <v>5206.9799999999996</v>
      </c>
      <c r="H2447" s="11">
        <f t="shared" si="1314"/>
        <v>43539</v>
      </c>
      <c r="I2447" s="11">
        <f t="shared" si="1315"/>
        <v>43570</v>
      </c>
      <c r="J2447" s="12">
        <f t="shared" si="1319"/>
        <v>5.6996950247900635E-3</v>
      </c>
      <c r="K2447" s="11">
        <f t="shared" si="1335"/>
        <v>43630</v>
      </c>
      <c r="L2447" s="11">
        <f t="shared" si="1320"/>
        <v>43630</v>
      </c>
      <c r="M2447" s="1">
        <f t="shared" si="1306"/>
        <v>23</v>
      </c>
      <c r="N2447" s="1">
        <f t="shared" si="1321"/>
        <v>4</v>
      </c>
      <c r="O2447" s="2">
        <f t="shared" si="1322"/>
        <v>1.0009889199999999</v>
      </c>
      <c r="P2447" s="13">
        <f t="shared" si="1316"/>
        <v>1.00749961</v>
      </c>
      <c r="Q2447" s="13">
        <f t="shared" si="1309"/>
        <v>1.4802493170488471</v>
      </c>
      <c r="R2447" s="2">
        <f t="shared" si="1312"/>
        <v>1.48171316</v>
      </c>
      <c r="S2447" s="2">
        <f t="shared" si="1336"/>
        <v>1.44698182</v>
      </c>
      <c r="T2447" s="2">
        <f t="shared" si="1323"/>
        <v>307106.29168695997</v>
      </c>
      <c r="U2447" s="2">
        <f t="shared" si="1324"/>
        <v>2347.4173454241413</v>
      </c>
      <c r="V2447" s="2">
        <f t="shared" si="1325"/>
        <v>99708.608810588077</v>
      </c>
      <c r="W2447" s="2">
        <f t="shared" si="1326"/>
        <v>314295.24536539224</v>
      </c>
      <c r="X2447" s="17">
        <f t="shared" si="1327"/>
        <v>0</v>
      </c>
      <c r="Y2447" s="2">
        <f t="shared" si="1328"/>
        <v>0</v>
      </c>
      <c r="Z2447" s="72">
        <f t="shared" si="1329"/>
        <v>0</v>
      </c>
      <c r="AA2447" s="2">
        <f t="shared" si="1307"/>
        <v>0</v>
      </c>
      <c r="AB2447" s="12">
        <f t="shared" si="1337"/>
        <v>4.6600000000000003E-2</v>
      </c>
      <c r="AC2447" s="17">
        <f t="shared" si="1330"/>
        <v>4</v>
      </c>
      <c r="AD2447" s="17">
        <v>252</v>
      </c>
      <c r="AE2447" s="13">
        <f t="shared" si="1310"/>
        <v>1.0007232269999999</v>
      </c>
      <c r="AF2447" s="2">
        <f t="shared" si="1308"/>
        <v>222.10756201000001</v>
      </c>
      <c r="AG2447" s="2">
        <f t="shared" si="1331"/>
        <v>227.30680741</v>
      </c>
      <c r="AH2447" s="3">
        <f t="shared" si="1332"/>
        <v>0</v>
      </c>
      <c r="AI2447" s="4" t="str">
        <f t="shared" si="1311"/>
        <v>A+J=</v>
      </c>
      <c r="AJ2447" s="11">
        <f t="shared" si="1338"/>
        <v>43630</v>
      </c>
      <c r="AK2447" s="11"/>
      <c r="AL2447" s="4"/>
      <c r="AM2447" s="1"/>
      <c r="AN2447" s="11"/>
      <c r="AO2447" s="1"/>
      <c r="AP2447" s="1"/>
      <c r="AQ2447" s="3"/>
      <c r="AR2447" s="3"/>
      <c r="AS2447" s="6"/>
      <c r="AT2447" s="1"/>
      <c r="AU2447" s="1"/>
      <c r="AV2447" s="1"/>
      <c r="AW2447" s="1"/>
      <c r="AX2447" s="1"/>
      <c r="AY2447" s="1"/>
      <c r="AZ2447" s="1"/>
      <c r="BA2447" s="1"/>
      <c r="BB2447" s="1"/>
    </row>
    <row r="2448" spans="1:54" x14ac:dyDescent="0.2">
      <c r="A2448" s="158">
        <f t="shared" si="1333"/>
        <v>43604</v>
      </c>
      <c r="B2448" s="2">
        <f t="shared" si="1317"/>
        <v>314522.55217280221</v>
      </c>
      <c r="C2448" s="2">
        <f t="shared" si="1334"/>
        <v>212239.21920938001</v>
      </c>
      <c r="D2448" s="2">
        <f>SUM(Y2448:Y$2535)</f>
        <v>5251.7065356800003</v>
      </c>
      <c r="E2448" s="73">
        <f t="shared" si="1318"/>
        <v>206987.51267370002</v>
      </c>
      <c r="F2448" s="88">
        <f t="shared" si="1313"/>
        <v>5177.47</v>
      </c>
      <c r="G2448" s="3">
        <f>IF(AND(N2448=1,N2447&gt;1),VLOOKUP(A2447,[1]Plan1!$BK$81:$BM$259,3),G2447)</f>
        <v>5206.9799999999996</v>
      </c>
      <c r="H2448" s="11">
        <f t="shared" si="1314"/>
        <v>43539</v>
      </c>
      <c r="I2448" s="11">
        <f t="shared" si="1315"/>
        <v>43570</v>
      </c>
      <c r="J2448" s="12">
        <f t="shared" si="1319"/>
        <v>5.6996950247900635E-3</v>
      </c>
      <c r="K2448" s="11">
        <f t="shared" si="1335"/>
        <v>43630</v>
      </c>
      <c r="L2448" s="11">
        <f t="shared" si="1320"/>
        <v>43630</v>
      </c>
      <c r="M2448" s="1">
        <f t="shared" si="1306"/>
        <v>23</v>
      </c>
      <c r="N2448" s="1">
        <f t="shared" si="1321"/>
        <v>4</v>
      </c>
      <c r="O2448" s="2">
        <f t="shared" si="1322"/>
        <v>1.0009889199999999</v>
      </c>
      <c r="P2448" s="13">
        <f t="shared" si="1316"/>
        <v>1.00749961</v>
      </c>
      <c r="Q2448" s="13">
        <f t="shared" si="1309"/>
        <v>1.4802493170488471</v>
      </c>
      <c r="R2448" s="2">
        <f t="shared" si="1312"/>
        <v>1.48171316</v>
      </c>
      <c r="S2448" s="2">
        <f t="shared" si="1336"/>
        <v>1.44698182</v>
      </c>
      <c r="T2448" s="2">
        <f t="shared" si="1323"/>
        <v>307106.29168695997</v>
      </c>
      <c r="U2448" s="2">
        <f t="shared" si="1324"/>
        <v>2347.4173454241413</v>
      </c>
      <c r="V2448" s="2">
        <f t="shared" si="1325"/>
        <v>99708.608810588077</v>
      </c>
      <c r="W2448" s="2">
        <f t="shared" si="1326"/>
        <v>314295.24536539224</v>
      </c>
      <c r="X2448" s="17">
        <f t="shared" si="1327"/>
        <v>0</v>
      </c>
      <c r="Y2448" s="2">
        <f t="shared" si="1328"/>
        <v>0</v>
      </c>
      <c r="Z2448" s="72">
        <f t="shared" si="1329"/>
        <v>0</v>
      </c>
      <c r="AA2448" s="2">
        <f t="shared" si="1307"/>
        <v>0</v>
      </c>
      <c r="AB2448" s="12">
        <f t="shared" si="1337"/>
        <v>4.6600000000000003E-2</v>
      </c>
      <c r="AC2448" s="17">
        <f t="shared" si="1330"/>
        <v>4</v>
      </c>
      <c r="AD2448" s="17">
        <v>252</v>
      </c>
      <c r="AE2448" s="13">
        <f t="shared" si="1310"/>
        <v>1.0007232269999999</v>
      </c>
      <c r="AF2448" s="2">
        <f t="shared" si="1308"/>
        <v>222.10756201000001</v>
      </c>
      <c r="AG2448" s="2">
        <f t="shared" si="1331"/>
        <v>227.30680741</v>
      </c>
      <c r="AH2448" s="3">
        <f t="shared" si="1332"/>
        <v>0</v>
      </c>
      <c r="AI2448" s="4" t="str">
        <f t="shared" si="1311"/>
        <v>A+J=</v>
      </c>
      <c r="AJ2448" s="11">
        <f t="shared" si="1338"/>
        <v>43630</v>
      </c>
      <c r="AK2448" s="11"/>
      <c r="AL2448" s="4"/>
      <c r="AM2448" s="1"/>
      <c r="AN2448" s="11"/>
      <c r="AO2448" s="1"/>
      <c r="AP2448" s="1"/>
      <c r="AQ2448" s="3"/>
      <c r="AR2448" s="3"/>
      <c r="AS2448" s="6"/>
      <c r="AT2448" s="1"/>
      <c r="AU2448" s="1"/>
      <c r="AV2448" s="1"/>
      <c r="AW2448" s="1"/>
      <c r="AX2448" s="1"/>
      <c r="AY2448" s="1"/>
      <c r="AZ2448" s="1"/>
      <c r="BA2448" s="1"/>
      <c r="BB2448" s="1"/>
    </row>
    <row r="2449" spans="1:54" x14ac:dyDescent="0.2">
      <c r="A2449" s="158">
        <f t="shared" si="1333"/>
        <v>43605</v>
      </c>
      <c r="B2449" s="2">
        <f t="shared" si="1317"/>
        <v>314522.55217280221</v>
      </c>
      <c r="C2449" s="2">
        <f t="shared" si="1334"/>
        <v>212239.21920938001</v>
      </c>
      <c r="D2449" s="2">
        <f>SUM(Y2449:Y$2535)</f>
        <v>5251.7065356800003</v>
      </c>
      <c r="E2449" s="73">
        <f t="shared" si="1318"/>
        <v>206987.51267370002</v>
      </c>
      <c r="F2449" s="88">
        <f t="shared" si="1313"/>
        <v>5177.47</v>
      </c>
      <c r="G2449" s="3">
        <f>IF(AND(N2449=1,N2448&gt;1),VLOOKUP(A2448,[1]Plan1!$BK$81:$BM$259,3),G2448)</f>
        <v>5206.9799999999996</v>
      </c>
      <c r="H2449" s="11">
        <f t="shared" si="1314"/>
        <v>43539</v>
      </c>
      <c r="I2449" s="11">
        <f t="shared" si="1315"/>
        <v>43570</v>
      </c>
      <c r="J2449" s="12">
        <f t="shared" si="1319"/>
        <v>5.6996950247900635E-3</v>
      </c>
      <c r="K2449" s="11">
        <f t="shared" si="1335"/>
        <v>43630</v>
      </c>
      <c r="L2449" s="11">
        <f t="shared" si="1320"/>
        <v>43630</v>
      </c>
      <c r="M2449" s="1">
        <f t="shared" si="1306"/>
        <v>23</v>
      </c>
      <c r="N2449" s="1">
        <f t="shared" si="1321"/>
        <v>4</v>
      </c>
      <c r="O2449" s="2">
        <f t="shared" si="1322"/>
        <v>1.0009889199999999</v>
      </c>
      <c r="P2449" s="13">
        <f t="shared" si="1316"/>
        <v>1.00749961</v>
      </c>
      <c r="Q2449" s="13">
        <f t="shared" si="1309"/>
        <v>1.4802493170488471</v>
      </c>
      <c r="R2449" s="2">
        <f t="shared" si="1312"/>
        <v>1.48171316</v>
      </c>
      <c r="S2449" s="2">
        <f t="shared" si="1336"/>
        <v>1.44698182</v>
      </c>
      <c r="T2449" s="2">
        <f t="shared" si="1323"/>
        <v>307106.29168695997</v>
      </c>
      <c r="U2449" s="2">
        <f t="shared" si="1324"/>
        <v>2347.4173454241413</v>
      </c>
      <c r="V2449" s="2">
        <f t="shared" si="1325"/>
        <v>99708.608810588077</v>
      </c>
      <c r="W2449" s="2">
        <f t="shared" si="1326"/>
        <v>314295.24536539224</v>
      </c>
      <c r="X2449" s="17">
        <f t="shared" si="1327"/>
        <v>0</v>
      </c>
      <c r="Y2449" s="2">
        <f t="shared" si="1328"/>
        <v>0</v>
      </c>
      <c r="Z2449" s="72">
        <f t="shared" si="1329"/>
        <v>0</v>
      </c>
      <c r="AA2449" s="2">
        <f t="shared" si="1307"/>
        <v>0</v>
      </c>
      <c r="AB2449" s="12">
        <f t="shared" si="1337"/>
        <v>4.6600000000000003E-2</v>
      </c>
      <c r="AC2449" s="17">
        <f t="shared" si="1330"/>
        <v>4</v>
      </c>
      <c r="AD2449" s="17">
        <v>252</v>
      </c>
      <c r="AE2449" s="13">
        <f t="shared" si="1310"/>
        <v>1.0007232269999999</v>
      </c>
      <c r="AF2449" s="2">
        <f t="shared" si="1308"/>
        <v>222.10756201000001</v>
      </c>
      <c r="AG2449" s="2">
        <f t="shared" si="1331"/>
        <v>227.30680741</v>
      </c>
      <c r="AH2449" s="3">
        <f t="shared" si="1332"/>
        <v>0</v>
      </c>
      <c r="AI2449" s="4" t="str">
        <f t="shared" si="1311"/>
        <v>A+J=</v>
      </c>
      <c r="AJ2449" s="11">
        <f t="shared" si="1338"/>
        <v>43630</v>
      </c>
      <c r="AK2449" s="11"/>
      <c r="AL2449" s="4"/>
      <c r="AM2449" s="1"/>
      <c r="AN2449" s="11"/>
      <c r="AO2449" s="1"/>
      <c r="AP2449" s="1"/>
      <c r="AQ2449" s="3"/>
      <c r="AR2449" s="3"/>
      <c r="AS2449" s="6"/>
      <c r="AT2449" s="1"/>
      <c r="AU2449" s="1"/>
      <c r="AV2449" s="1"/>
      <c r="AW2449" s="1"/>
      <c r="AX2449" s="1"/>
      <c r="AY2449" s="1"/>
      <c r="AZ2449" s="1"/>
      <c r="BA2449" s="1"/>
      <c r="BB2449" s="1"/>
    </row>
    <row r="2450" spans="1:54" x14ac:dyDescent="0.2">
      <c r="A2450" s="158">
        <f t="shared" si="1333"/>
        <v>43606</v>
      </c>
      <c r="B2450" s="2">
        <f t="shared" si="1317"/>
        <v>314655.26762565307</v>
      </c>
      <c r="C2450" s="2">
        <f t="shared" si="1334"/>
        <v>212239.21920938001</v>
      </c>
      <c r="D2450" s="2">
        <f>SUM(Y2450:Y$2535)</f>
        <v>5251.7065356800003</v>
      </c>
      <c r="E2450" s="73">
        <f t="shared" si="1318"/>
        <v>206987.51267370002</v>
      </c>
      <c r="F2450" s="88">
        <f t="shared" si="1313"/>
        <v>5177.47</v>
      </c>
      <c r="G2450" s="3">
        <f>IF(AND(N2450=1,N2449&gt;1),VLOOKUP(A2449,[1]Plan1!$BK$81:$BM$259,3),G2449)</f>
        <v>5206.9799999999996</v>
      </c>
      <c r="H2450" s="11">
        <f t="shared" si="1314"/>
        <v>43539</v>
      </c>
      <c r="I2450" s="11">
        <f t="shared" si="1315"/>
        <v>43570</v>
      </c>
      <c r="J2450" s="12">
        <f t="shared" si="1319"/>
        <v>5.6996950247900635E-3</v>
      </c>
      <c r="K2450" s="11">
        <f t="shared" si="1335"/>
        <v>43630</v>
      </c>
      <c r="L2450" s="11">
        <f t="shared" si="1320"/>
        <v>43630</v>
      </c>
      <c r="M2450" s="1">
        <f t="shared" si="1306"/>
        <v>23</v>
      </c>
      <c r="N2450" s="1">
        <f t="shared" si="1321"/>
        <v>5</v>
      </c>
      <c r="O2450" s="2">
        <f t="shared" si="1322"/>
        <v>1.0012363</v>
      </c>
      <c r="P2450" s="13">
        <f t="shared" si="1316"/>
        <v>1.00749961</v>
      </c>
      <c r="Q2450" s="13">
        <f t="shared" si="1309"/>
        <v>1.4802493170488471</v>
      </c>
      <c r="R2450" s="2">
        <f t="shared" si="1312"/>
        <v>1.4820793400000001</v>
      </c>
      <c r="S2450" s="2">
        <f t="shared" si="1336"/>
        <v>1.44698182</v>
      </c>
      <c r="T2450" s="2">
        <f t="shared" si="1323"/>
        <v>307106.29168695997</v>
      </c>
      <c r="U2450" s="2">
        <f t="shared" si="1324"/>
        <v>2347.4173454241413</v>
      </c>
      <c r="V2450" s="2">
        <f t="shared" si="1325"/>
        <v>99784.403497978958</v>
      </c>
      <c r="W2450" s="2">
        <f t="shared" si="1326"/>
        <v>314371.04005278309</v>
      </c>
      <c r="X2450" s="17">
        <f t="shared" si="1327"/>
        <v>0</v>
      </c>
      <c r="Y2450" s="2">
        <f t="shared" si="1328"/>
        <v>0</v>
      </c>
      <c r="Z2450" s="72">
        <f t="shared" si="1329"/>
        <v>0</v>
      </c>
      <c r="AA2450" s="2">
        <f t="shared" si="1307"/>
        <v>0</v>
      </c>
      <c r="AB2450" s="12">
        <f t="shared" si="1337"/>
        <v>4.6600000000000003E-2</v>
      </c>
      <c r="AC2450" s="17">
        <f t="shared" si="1330"/>
        <v>5</v>
      </c>
      <c r="AD2450" s="17">
        <v>252</v>
      </c>
      <c r="AE2450" s="13">
        <f t="shared" si="1310"/>
        <v>1.000904115</v>
      </c>
      <c r="AF2450" s="2">
        <f t="shared" si="1308"/>
        <v>277.65940490000003</v>
      </c>
      <c r="AG2450" s="2">
        <f t="shared" si="1331"/>
        <v>284.22757287000002</v>
      </c>
      <c r="AH2450" s="3">
        <f t="shared" si="1332"/>
        <v>0</v>
      </c>
      <c r="AI2450" s="4" t="str">
        <f t="shared" si="1311"/>
        <v>A+J=</v>
      </c>
      <c r="AJ2450" s="11">
        <f t="shared" si="1338"/>
        <v>43630</v>
      </c>
      <c r="AK2450" s="11"/>
      <c r="AL2450" s="4"/>
      <c r="AM2450" s="1"/>
      <c r="AN2450" s="11"/>
      <c r="AO2450" s="1"/>
      <c r="AP2450" s="1"/>
      <c r="AQ2450" s="3"/>
      <c r="AR2450" s="3"/>
      <c r="AS2450" s="6"/>
      <c r="AT2450" s="1"/>
      <c r="AU2450" s="1"/>
      <c r="AV2450" s="1"/>
      <c r="AW2450" s="1"/>
      <c r="AX2450" s="1"/>
      <c r="AY2450" s="1"/>
      <c r="AZ2450" s="1"/>
      <c r="BA2450" s="1"/>
      <c r="BB2450" s="1"/>
    </row>
    <row r="2451" spans="1:54" x14ac:dyDescent="0.2">
      <c r="A2451" s="158">
        <f t="shared" si="1333"/>
        <v>43607</v>
      </c>
      <c r="B2451" s="2">
        <f t="shared" si="1317"/>
        <v>314788.04366928036</v>
      </c>
      <c r="C2451" s="2">
        <f t="shared" si="1334"/>
        <v>212239.21920938001</v>
      </c>
      <c r="D2451" s="2">
        <f>SUM(Y2451:Y$2535)</f>
        <v>5251.7065356800003</v>
      </c>
      <c r="E2451" s="73">
        <f t="shared" si="1318"/>
        <v>206987.51267370002</v>
      </c>
      <c r="F2451" s="88">
        <f t="shared" si="1313"/>
        <v>5177.47</v>
      </c>
      <c r="G2451" s="3">
        <f>IF(AND(N2451=1,N2450&gt;1),VLOOKUP(A2450,[1]Plan1!$BK$81:$BM$259,3),G2450)</f>
        <v>5206.9799999999996</v>
      </c>
      <c r="H2451" s="11">
        <f t="shared" si="1314"/>
        <v>43539</v>
      </c>
      <c r="I2451" s="11">
        <f t="shared" si="1315"/>
        <v>43570</v>
      </c>
      <c r="J2451" s="12">
        <f t="shared" si="1319"/>
        <v>5.6996950247900635E-3</v>
      </c>
      <c r="K2451" s="11">
        <f t="shared" si="1335"/>
        <v>43630</v>
      </c>
      <c r="L2451" s="11">
        <f t="shared" si="1320"/>
        <v>43630</v>
      </c>
      <c r="M2451" s="1">
        <f t="shared" si="1306"/>
        <v>23</v>
      </c>
      <c r="N2451" s="1">
        <f t="shared" si="1321"/>
        <v>6</v>
      </c>
      <c r="O2451" s="2">
        <f t="shared" si="1322"/>
        <v>1.00148375</v>
      </c>
      <c r="P2451" s="13">
        <f t="shared" si="1316"/>
        <v>1.00749961</v>
      </c>
      <c r="Q2451" s="13">
        <f t="shared" si="1309"/>
        <v>1.4802493170488471</v>
      </c>
      <c r="R2451" s="2">
        <f t="shared" si="1312"/>
        <v>1.48244563</v>
      </c>
      <c r="S2451" s="2">
        <f t="shared" si="1336"/>
        <v>1.44698182</v>
      </c>
      <c r="T2451" s="2">
        <f t="shared" si="1323"/>
        <v>307106.29168695997</v>
      </c>
      <c r="U2451" s="2">
        <f t="shared" si="1324"/>
        <v>2347.4173454241413</v>
      </c>
      <c r="V2451" s="2">
        <f t="shared" si="1325"/>
        <v>99860.220953996191</v>
      </c>
      <c r="W2451" s="2">
        <f t="shared" si="1326"/>
        <v>314446.85750880034</v>
      </c>
      <c r="X2451" s="17">
        <f t="shared" si="1327"/>
        <v>0</v>
      </c>
      <c r="Y2451" s="2">
        <f t="shared" si="1328"/>
        <v>0</v>
      </c>
      <c r="Z2451" s="72">
        <f t="shared" si="1329"/>
        <v>0</v>
      </c>
      <c r="AA2451" s="2">
        <f t="shared" si="1307"/>
        <v>0</v>
      </c>
      <c r="AB2451" s="12">
        <f t="shared" si="1337"/>
        <v>4.6600000000000003E-2</v>
      </c>
      <c r="AC2451" s="17">
        <f t="shared" si="1330"/>
        <v>6</v>
      </c>
      <c r="AD2451" s="17">
        <v>252</v>
      </c>
      <c r="AE2451" s="13">
        <f t="shared" si="1310"/>
        <v>1.0010850360000001</v>
      </c>
      <c r="AF2451" s="2">
        <f t="shared" si="1308"/>
        <v>333.22138230000002</v>
      </c>
      <c r="AG2451" s="2">
        <f t="shared" si="1331"/>
        <v>341.18616048000001</v>
      </c>
      <c r="AH2451" s="3">
        <f t="shared" si="1332"/>
        <v>0</v>
      </c>
      <c r="AI2451" s="4" t="str">
        <f t="shared" si="1311"/>
        <v>A+J=</v>
      </c>
      <c r="AJ2451" s="11">
        <f t="shared" si="1338"/>
        <v>43630</v>
      </c>
      <c r="AK2451" s="11"/>
      <c r="AL2451" s="4"/>
      <c r="AM2451" s="1"/>
      <c r="AN2451" s="11"/>
      <c r="AO2451" s="1"/>
      <c r="AP2451" s="1"/>
      <c r="AQ2451" s="3"/>
      <c r="AR2451" s="3"/>
      <c r="AS2451" s="6"/>
      <c r="AT2451" s="1"/>
      <c r="AU2451" s="1"/>
      <c r="AV2451" s="1"/>
      <c r="AW2451" s="1"/>
      <c r="AX2451" s="1"/>
      <c r="AY2451" s="1"/>
      <c r="AZ2451" s="1"/>
      <c r="BA2451" s="1"/>
      <c r="BB2451" s="1"/>
    </row>
    <row r="2452" spans="1:54" x14ac:dyDescent="0.2">
      <c r="A2452" s="158">
        <f t="shared" si="1333"/>
        <v>43608</v>
      </c>
      <c r="B2452" s="2">
        <f t="shared" si="1317"/>
        <v>314920.87617855374</v>
      </c>
      <c r="C2452" s="2">
        <f t="shared" si="1334"/>
        <v>212239.21920938001</v>
      </c>
      <c r="D2452" s="2">
        <f>SUM(Y2452:Y$2535)</f>
        <v>5251.7065356800003</v>
      </c>
      <c r="E2452" s="73">
        <f t="shared" si="1318"/>
        <v>206987.51267370002</v>
      </c>
      <c r="F2452" s="88">
        <f t="shared" si="1313"/>
        <v>5177.47</v>
      </c>
      <c r="G2452" s="3">
        <f>IF(AND(N2452=1,N2451&gt;1),VLOOKUP(A2451,[1]Plan1!$BK$81:$BM$259,3),G2451)</f>
        <v>5206.9799999999996</v>
      </c>
      <c r="H2452" s="11">
        <f t="shared" si="1314"/>
        <v>43539</v>
      </c>
      <c r="I2452" s="11">
        <f t="shared" si="1315"/>
        <v>43570</v>
      </c>
      <c r="J2452" s="12">
        <f t="shared" si="1319"/>
        <v>5.6996950247900635E-3</v>
      </c>
      <c r="K2452" s="11">
        <f t="shared" si="1335"/>
        <v>43630</v>
      </c>
      <c r="L2452" s="11">
        <f t="shared" si="1320"/>
        <v>43630</v>
      </c>
      <c r="M2452" s="1">
        <f t="shared" si="1306"/>
        <v>23</v>
      </c>
      <c r="N2452" s="1">
        <f t="shared" si="1321"/>
        <v>7</v>
      </c>
      <c r="O2452" s="2">
        <f t="shared" si="1322"/>
        <v>1.0017312599999999</v>
      </c>
      <c r="P2452" s="13">
        <f t="shared" si="1316"/>
        <v>1.00749961</v>
      </c>
      <c r="Q2452" s="13">
        <f t="shared" si="1309"/>
        <v>1.4802493170488471</v>
      </c>
      <c r="R2452" s="2">
        <f t="shared" si="1312"/>
        <v>1.48281201</v>
      </c>
      <c r="S2452" s="2">
        <f t="shared" si="1336"/>
        <v>1.44698182</v>
      </c>
      <c r="T2452" s="2">
        <f t="shared" si="1323"/>
        <v>307106.29168695997</v>
      </c>
      <c r="U2452" s="2">
        <f t="shared" si="1324"/>
        <v>2347.4173454241413</v>
      </c>
      <c r="V2452" s="2">
        <f t="shared" si="1325"/>
        <v>99936.057038889572</v>
      </c>
      <c r="W2452" s="2">
        <f t="shared" si="1326"/>
        <v>314522.69359369372</v>
      </c>
      <c r="X2452" s="17">
        <f t="shared" si="1327"/>
        <v>0</v>
      </c>
      <c r="Y2452" s="2">
        <f t="shared" si="1328"/>
        <v>0</v>
      </c>
      <c r="Z2452" s="72">
        <f t="shared" si="1329"/>
        <v>0</v>
      </c>
      <c r="AA2452" s="2">
        <f t="shared" si="1307"/>
        <v>0</v>
      </c>
      <c r="AB2452" s="12">
        <f t="shared" si="1337"/>
        <v>4.6600000000000003E-2</v>
      </c>
      <c r="AC2452" s="17">
        <f t="shared" si="1330"/>
        <v>7</v>
      </c>
      <c r="AD2452" s="17">
        <v>252</v>
      </c>
      <c r="AE2452" s="13">
        <f t="shared" si="1310"/>
        <v>1.0012659900000001</v>
      </c>
      <c r="AF2452" s="2">
        <f t="shared" si="1308"/>
        <v>388.79349421000001</v>
      </c>
      <c r="AG2452" s="2">
        <f t="shared" si="1331"/>
        <v>398.18258486000002</v>
      </c>
      <c r="AH2452" s="3">
        <f t="shared" si="1332"/>
        <v>0</v>
      </c>
      <c r="AI2452" s="4" t="str">
        <f t="shared" si="1311"/>
        <v>A+J=</v>
      </c>
      <c r="AJ2452" s="11">
        <f t="shared" si="1338"/>
        <v>43630</v>
      </c>
      <c r="AK2452" s="11"/>
      <c r="AL2452" s="4"/>
      <c r="AM2452" s="1"/>
      <c r="AN2452" s="11"/>
      <c r="AO2452" s="1"/>
      <c r="AP2452" s="1"/>
      <c r="AQ2452" s="3"/>
      <c r="AR2452" s="3"/>
      <c r="AS2452" s="6"/>
      <c r="AT2452" s="1"/>
      <c r="AU2452" s="1"/>
      <c r="AV2452" s="1"/>
      <c r="AW2452" s="1"/>
      <c r="AX2452" s="1"/>
      <c r="AY2452" s="1"/>
      <c r="AZ2452" s="1"/>
      <c r="BA2452" s="1"/>
      <c r="BB2452" s="1"/>
    </row>
    <row r="2453" spans="1:54" x14ac:dyDescent="0.2">
      <c r="A2453" s="158">
        <f t="shared" si="1333"/>
        <v>43609</v>
      </c>
      <c r="B2453" s="2">
        <f t="shared" si="1317"/>
        <v>315053.76071075303</v>
      </c>
      <c r="C2453" s="2">
        <f t="shared" si="1334"/>
        <v>212239.21920938001</v>
      </c>
      <c r="D2453" s="2">
        <f>SUM(Y2453:Y$2535)</f>
        <v>5251.7065356800003</v>
      </c>
      <c r="E2453" s="73">
        <f t="shared" si="1318"/>
        <v>206987.51267370002</v>
      </c>
      <c r="F2453" s="88">
        <f t="shared" si="1313"/>
        <v>5177.47</v>
      </c>
      <c r="G2453" s="3">
        <f>IF(AND(N2453=1,N2452&gt;1),VLOOKUP(A2452,[1]Plan1!$BK$81:$BM$259,3),G2452)</f>
        <v>5206.9799999999996</v>
      </c>
      <c r="H2453" s="11">
        <f t="shared" si="1314"/>
        <v>43539</v>
      </c>
      <c r="I2453" s="11">
        <f t="shared" si="1315"/>
        <v>43570</v>
      </c>
      <c r="J2453" s="12">
        <f t="shared" si="1319"/>
        <v>5.6996950247900635E-3</v>
      </c>
      <c r="K2453" s="11">
        <f t="shared" si="1335"/>
        <v>43630</v>
      </c>
      <c r="L2453" s="11">
        <f t="shared" si="1320"/>
        <v>43630</v>
      </c>
      <c r="M2453" s="1">
        <f t="shared" si="1306"/>
        <v>23</v>
      </c>
      <c r="N2453" s="1">
        <f t="shared" si="1321"/>
        <v>8</v>
      </c>
      <c r="O2453" s="2">
        <f t="shared" si="1322"/>
        <v>1.0019788199999999</v>
      </c>
      <c r="P2453" s="13">
        <f t="shared" si="1316"/>
        <v>1.00749961</v>
      </c>
      <c r="Q2453" s="13">
        <f t="shared" si="1309"/>
        <v>1.4802493170488471</v>
      </c>
      <c r="R2453" s="2">
        <f t="shared" si="1312"/>
        <v>1.48317846</v>
      </c>
      <c r="S2453" s="2">
        <f t="shared" si="1336"/>
        <v>1.44698182</v>
      </c>
      <c r="T2453" s="2">
        <f t="shared" si="1323"/>
        <v>307106.29168695997</v>
      </c>
      <c r="U2453" s="2">
        <f t="shared" si="1324"/>
        <v>2347.4173454241413</v>
      </c>
      <c r="V2453" s="2">
        <f t="shared" si="1325"/>
        <v>100011.90761290885</v>
      </c>
      <c r="W2453" s="2">
        <f t="shared" si="1326"/>
        <v>314598.54416771303</v>
      </c>
      <c r="X2453" s="17">
        <f t="shared" si="1327"/>
        <v>0</v>
      </c>
      <c r="Y2453" s="2">
        <f t="shared" si="1328"/>
        <v>0</v>
      </c>
      <c r="Z2453" s="72">
        <f t="shared" si="1329"/>
        <v>0</v>
      </c>
      <c r="AA2453" s="2">
        <f t="shared" si="1307"/>
        <v>0</v>
      </c>
      <c r="AB2453" s="12">
        <f t="shared" si="1337"/>
        <v>4.6600000000000003E-2</v>
      </c>
      <c r="AC2453" s="17">
        <f t="shared" si="1330"/>
        <v>8</v>
      </c>
      <c r="AD2453" s="17">
        <v>252</v>
      </c>
      <c r="AE2453" s="13">
        <f t="shared" si="1310"/>
        <v>1.001446976</v>
      </c>
      <c r="AF2453" s="2">
        <f t="shared" si="1308"/>
        <v>444.37543352</v>
      </c>
      <c r="AG2453" s="2">
        <f t="shared" si="1331"/>
        <v>455.21654303999998</v>
      </c>
      <c r="AH2453" s="3">
        <f t="shared" si="1332"/>
        <v>0</v>
      </c>
      <c r="AI2453" s="4" t="str">
        <f t="shared" si="1311"/>
        <v>A+J=</v>
      </c>
      <c r="AJ2453" s="11">
        <f t="shared" si="1338"/>
        <v>43630</v>
      </c>
      <c r="AK2453" s="11"/>
      <c r="AL2453" s="4"/>
      <c r="AM2453" s="1"/>
      <c r="AN2453" s="11"/>
      <c r="AO2453" s="1"/>
      <c r="AP2453" s="1"/>
      <c r="AQ2453" s="3"/>
      <c r="AR2453" s="3"/>
      <c r="AS2453" s="6"/>
      <c r="AT2453" s="1"/>
      <c r="AU2453" s="1"/>
      <c r="AV2453" s="1"/>
      <c r="AW2453" s="1"/>
      <c r="AX2453" s="1"/>
      <c r="AY2453" s="1"/>
      <c r="AZ2453" s="1"/>
      <c r="BA2453" s="1"/>
      <c r="BB2453" s="1"/>
    </row>
    <row r="2454" spans="1:54" x14ac:dyDescent="0.2">
      <c r="A2454" s="158">
        <f t="shared" si="1333"/>
        <v>43610</v>
      </c>
      <c r="B2454" s="2">
        <f t="shared" si="1317"/>
        <v>315186.70413011359</v>
      </c>
      <c r="C2454" s="2">
        <f t="shared" si="1334"/>
        <v>212239.21920938001</v>
      </c>
      <c r="D2454" s="2">
        <f>SUM(Y2454:Y$2535)</f>
        <v>5251.7065356800003</v>
      </c>
      <c r="E2454" s="73">
        <f t="shared" si="1318"/>
        <v>206987.51267370002</v>
      </c>
      <c r="F2454" s="88">
        <f t="shared" si="1313"/>
        <v>5177.47</v>
      </c>
      <c r="G2454" s="3">
        <f>IF(AND(N2454=1,N2453&gt;1),VLOOKUP(A2453,[1]Plan1!$BK$81:$BM$259,3),G2453)</f>
        <v>5206.9799999999996</v>
      </c>
      <c r="H2454" s="11">
        <f t="shared" si="1314"/>
        <v>43539</v>
      </c>
      <c r="I2454" s="11">
        <f t="shared" si="1315"/>
        <v>43570</v>
      </c>
      <c r="J2454" s="12">
        <f t="shared" si="1319"/>
        <v>5.6996950247900635E-3</v>
      </c>
      <c r="K2454" s="11">
        <f t="shared" si="1335"/>
        <v>43630</v>
      </c>
      <c r="L2454" s="11">
        <f t="shared" si="1320"/>
        <v>43630</v>
      </c>
      <c r="M2454" s="1">
        <f t="shared" si="1306"/>
        <v>23</v>
      </c>
      <c r="N2454" s="1">
        <f t="shared" si="1321"/>
        <v>9</v>
      </c>
      <c r="O2454" s="2">
        <f t="shared" si="1322"/>
        <v>1.00222645</v>
      </c>
      <c r="P2454" s="13">
        <f t="shared" si="1316"/>
        <v>1.00749961</v>
      </c>
      <c r="Q2454" s="13">
        <f t="shared" si="1309"/>
        <v>1.4802493170488471</v>
      </c>
      <c r="R2454" s="2">
        <f t="shared" si="1312"/>
        <v>1.4835450100000001</v>
      </c>
      <c r="S2454" s="2">
        <f t="shared" si="1336"/>
        <v>1.44698182</v>
      </c>
      <c r="T2454" s="2">
        <f t="shared" si="1323"/>
        <v>307106.29168695997</v>
      </c>
      <c r="U2454" s="2">
        <f t="shared" si="1324"/>
        <v>2347.4173454241413</v>
      </c>
      <c r="V2454" s="2">
        <f t="shared" si="1325"/>
        <v>100087.77888567942</v>
      </c>
      <c r="W2454" s="2">
        <f t="shared" si="1326"/>
        <v>314674.4154404836</v>
      </c>
      <c r="X2454" s="17">
        <f t="shared" si="1327"/>
        <v>0</v>
      </c>
      <c r="Y2454" s="2">
        <f t="shared" si="1328"/>
        <v>0</v>
      </c>
      <c r="Z2454" s="72">
        <f t="shared" si="1329"/>
        <v>0</v>
      </c>
      <c r="AA2454" s="2">
        <f t="shared" si="1307"/>
        <v>0</v>
      </c>
      <c r="AB2454" s="12">
        <f t="shared" si="1337"/>
        <v>4.6600000000000003E-2</v>
      </c>
      <c r="AC2454" s="17">
        <f t="shared" si="1330"/>
        <v>9</v>
      </c>
      <c r="AD2454" s="17">
        <v>252</v>
      </c>
      <c r="AE2454" s="13">
        <f t="shared" si="1310"/>
        <v>1.0016279960000001</v>
      </c>
      <c r="AF2454" s="2">
        <f t="shared" si="1308"/>
        <v>499.96781443999998</v>
      </c>
      <c r="AG2454" s="2">
        <f t="shared" si="1331"/>
        <v>512.28868963000002</v>
      </c>
      <c r="AH2454" s="3">
        <f t="shared" si="1332"/>
        <v>0</v>
      </c>
      <c r="AI2454" s="4" t="str">
        <f t="shared" si="1311"/>
        <v>A+J=</v>
      </c>
      <c r="AJ2454" s="11">
        <f t="shared" si="1338"/>
        <v>43630</v>
      </c>
      <c r="AK2454" s="11"/>
      <c r="AL2454" s="4"/>
      <c r="AM2454" s="1"/>
      <c r="AN2454" s="11"/>
      <c r="AO2454" s="1"/>
      <c r="AP2454" s="1"/>
      <c r="AQ2454" s="3"/>
      <c r="AR2454" s="3"/>
      <c r="AS2454" s="6"/>
      <c r="AT2454" s="1"/>
      <c r="AU2454" s="1"/>
      <c r="AV2454" s="1"/>
      <c r="AW2454" s="1"/>
      <c r="AX2454" s="1"/>
      <c r="AY2454" s="1"/>
      <c r="AZ2454" s="1"/>
      <c r="BA2454" s="1"/>
      <c r="BB2454" s="1"/>
    </row>
    <row r="2455" spans="1:54" x14ac:dyDescent="0.2">
      <c r="A2455" s="158">
        <f t="shared" si="1333"/>
        <v>43611</v>
      </c>
      <c r="B2455" s="2">
        <f t="shared" si="1317"/>
        <v>315186.70413011359</v>
      </c>
      <c r="C2455" s="2">
        <f t="shared" si="1334"/>
        <v>212239.21920938001</v>
      </c>
      <c r="D2455" s="2">
        <f>SUM(Y2455:Y$2535)</f>
        <v>5251.7065356800003</v>
      </c>
      <c r="E2455" s="73">
        <f t="shared" si="1318"/>
        <v>206987.51267370002</v>
      </c>
      <c r="F2455" s="88">
        <f t="shared" si="1313"/>
        <v>5177.47</v>
      </c>
      <c r="G2455" s="3">
        <f>IF(AND(N2455=1,N2454&gt;1),VLOOKUP(A2454,[1]Plan1!$BK$81:$BM$259,3),G2454)</f>
        <v>5206.9799999999996</v>
      </c>
      <c r="H2455" s="11">
        <f t="shared" si="1314"/>
        <v>43539</v>
      </c>
      <c r="I2455" s="11">
        <f t="shared" si="1315"/>
        <v>43570</v>
      </c>
      <c r="J2455" s="12">
        <f t="shared" si="1319"/>
        <v>5.6996950247900635E-3</v>
      </c>
      <c r="K2455" s="11">
        <f t="shared" si="1335"/>
        <v>43630</v>
      </c>
      <c r="L2455" s="11">
        <f t="shared" si="1320"/>
        <v>43630</v>
      </c>
      <c r="M2455" s="1">
        <f t="shared" ref="M2455:M2518" si="1339">IF(L2455=L2454,M2454,NETWORKDAYS(L2454,L2455,$AN$194:$AN$348)-1)</f>
        <v>23</v>
      </c>
      <c r="N2455" s="1">
        <f t="shared" si="1321"/>
        <v>9</v>
      </c>
      <c r="O2455" s="2">
        <f t="shared" si="1322"/>
        <v>1.00222645</v>
      </c>
      <c r="P2455" s="13">
        <f t="shared" si="1316"/>
        <v>1.00749961</v>
      </c>
      <c r="Q2455" s="13">
        <f t="shared" si="1309"/>
        <v>1.4802493170488471</v>
      </c>
      <c r="R2455" s="2">
        <f t="shared" si="1312"/>
        <v>1.4835450100000001</v>
      </c>
      <c r="S2455" s="2">
        <f t="shared" si="1336"/>
        <v>1.44698182</v>
      </c>
      <c r="T2455" s="2">
        <f t="shared" si="1323"/>
        <v>307106.29168695997</v>
      </c>
      <c r="U2455" s="2">
        <f t="shared" si="1324"/>
        <v>2347.4173454241413</v>
      </c>
      <c r="V2455" s="2">
        <f t="shared" si="1325"/>
        <v>100087.77888567942</v>
      </c>
      <c r="W2455" s="2">
        <f t="shared" si="1326"/>
        <v>314674.4154404836</v>
      </c>
      <c r="X2455" s="17">
        <f t="shared" si="1327"/>
        <v>0</v>
      </c>
      <c r="Y2455" s="2">
        <f t="shared" si="1328"/>
        <v>0</v>
      </c>
      <c r="Z2455" s="72">
        <f t="shared" si="1329"/>
        <v>0</v>
      </c>
      <c r="AA2455" s="2">
        <f t="shared" ref="AA2455:AA2518" si="1340">IF(Z2455&gt;0,TRUNC(Z2455*T2455,8),0)</f>
        <v>0</v>
      </c>
      <c r="AB2455" s="12">
        <f t="shared" si="1337"/>
        <v>4.6600000000000003E-2</v>
      </c>
      <c r="AC2455" s="17">
        <f t="shared" si="1330"/>
        <v>9</v>
      </c>
      <c r="AD2455" s="17">
        <v>252</v>
      </c>
      <c r="AE2455" s="13">
        <f t="shared" si="1310"/>
        <v>1.0016279960000001</v>
      </c>
      <c r="AF2455" s="2">
        <f t="shared" ref="AF2455:AF2518" si="1341">TRUNC((T2455*(AE2455-1)),8)</f>
        <v>499.96781443999998</v>
      </c>
      <c r="AG2455" s="2">
        <f t="shared" si="1331"/>
        <v>512.28868963000002</v>
      </c>
      <c r="AH2455" s="3">
        <f t="shared" si="1332"/>
        <v>0</v>
      </c>
      <c r="AI2455" s="4" t="str">
        <f t="shared" si="1311"/>
        <v>A+J=</v>
      </c>
      <c r="AJ2455" s="11">
        <f t="shared" si="1338"/>
        <v>43630</v>
      </c>
      <c r="AK2455" s="11"/>
      <c r="AL2455" s="4"/>
      <c r="AM2455" s="1"/>
      <c r="AN2455" s="11"/>
      <c r="AO2455" s="1"/>
      <c r="AP2455" s="1"/>
      <c r="AQ2455" s="3"/>
      <c r="AR2455" s="3"/>
      <c r="AS2455" s="6"/>
      <c r="AT2455" s="1"/>
      <c r="AU2455" s="1"/>
      <c r="AV2455" s="1"/>
      <c r="AW2455" s="1"/>
      <c r="AX2455" s="1"/>
      <c r="AY2455" s="1"/>
      <c r="AZ2455" s="1"/>
      <c r="BA2455" s="1"/>
      <c r="BB2455" s="1"/>
    </row>
    <row r="2456" spans="1:54" x14ac:dyDescent="0.2">
      <c r="A2456" s="158">
        <f t="shared" si="1333"/>
        <v>43612</v>
      </c>
      <c r="B2456" s="2">
        <f t="shared" si="1317"/>
        <v>315186.70413011359</v>
      </c>
      <c r="C2456" s="2">
        <f t="shared" si="1334"/>
        <v>212239.21920938001</v>
      </c>
      <c r="D2456" s="2">
        <f>SUM(Y2456:Y$2535)</f>
        <v>5251.7065356800003</v>
      </c>
      <c r="E2456" s="73">
        <f t="shared" si="1318"/>
        <v>206987.51267370002</v>
      </c>
      <c r="F2456" s="88">
        <f t="shared" si="1313"/>
        <v>5177.47</v>
      </c>
      <c r="G2456" s="3">
        <f>IF(AND(N2456=1,N2455&gt;1),VLOOKUP(A2455,[1]Plan1!$BK$81:$BM$259,3),G2455)</f>
        <v>5206.9799999999996</v>
      </c>
      <c r="H2456" s="11">
        <f t="shared" si="1314"/>
        <v>43539</v>
      </c>
      <c r="I2456" s="11">
        <f t="shared" si="1315"/>
        <v>43570</v>
      </c>
      <c r="J2456" s="12">
        <f t="shared" si="1319"/>
        <v>5.6996950247900635E-3</v>
      </c>
      <c r="K2456" s="11">
        <f t="shared" si="1335"/>
        <v>43630</v>
      </c>
      <c r="L2456" s="11">
        <f t="shared" si="1320"/>
        <v>43630</v>
      </c>
      <c r="M2456" s="1">
        <f t="shared" si="1339"/>
        <v>23</v>
      </c>
      <c r="N2456" s="1">
        <f t="shared" si="1321"/>
        <v>9</v>
      </c>
      <c r="O2456" s="2">
        <f t="shared" si="1322"/>
        <v>1.00222645</v>
      </c>
      <c r="P2456" s="13">
        <f t="shared" si="1316"/>
        <v>1.00749961</v>
      </c>
      <c r="Q2456" s="13">
        <f t="shared" si="1309"/>
        <v>1.4802493170488471</v>
      </c>
      <c r="R2456" s="2">
        <f t="shared" si="1312"/>
        <v>1.4835450100000001</v>
      </c>
      <c r="S2456" s="2">
        <f t="shared" si="1336"/>
        <v>1.44698182</v>
      </c>
      <c r="T2456" s="2">
        <f t="shared" si="1323"/>
        <v>307106.29168695997</v>
      </c>
      <c r="U2456" s="2">
        <f t="shared" si="1324"/>
        <v>2347.4173454241413</v>
      </c>
      <c r="V2456" s="2">
        <f t="shared" si="1325"/>
        <v>100087.77888567942</v>
      </c>
      <c r="W2456" s="2">
        <f t="shared" si="1326"/>
        <v>314674.4154404836</v>
      </c>
      <c r="X2456" s="17">
        <f t="shared" si="1327"/>
        <v>0</v>
      </c>
      <c r="Y2456" s="2">
        <f t="shared" si="1328"/>
        <v>0</v>
      </c>
      <c r="Z2456" s="72">
        <f t="shared" si="1329"/>
        <v>0</v>
      </c>
      <c r="AA2456" s="2">
        <f t="shared" si="1340"/>
        <v>0</v>
      </c>
      <c r="AB2456" s="12">
        <f t="shared" si="1337"/>
        <v>4.6600000000000003E-2</v>
      </c>
      <c r="AC2456" s="17">
        <f t="shared" si="1330"/>
        <v>9</v>
      </c>
      <c r="AD2456" s="17">
        <v>252</v>
      </c>
      <c r="AE2456" s="13">
        <f t="shared" si="1310"/>
        <v>1.0016279960000001</v>
      </c>
      <c r="AF2456" s="2">
        <f t="shared" si="1341"/>
        <v>499.96781443999998</v>
      </c>
      <c r="AG2456" s="2">
        <f t="shared" si="1331"/>
        <v>512.28868963000002</v>
      </c>
      <c r="AH2456" s="3">
        <f t="shared" si="1332"/>
        <v>0</v>
      </c>
      <c r="AI2456" s="4" t="str">
        <f t="shared" si="1311"/>
        <v>A+J=</v>
      </c>
      <c r="AJ2456" s="11">
        <f t="shared" si="1338"/>
        <v>43630</v>
      </c>
      <c r="AK2456" s="11"/>
      <c r="AL2456" s="4"/>
      <c r="AM2456" s="1"/>
      <c r="AN2456" s="11"/>
      <c r="AO2456" s="1"/>
      <c r="AP2456" s="1"/>
      <c r="AQ2456" s="3"/>
      <c r="AR2456" s="3"/>
      <c r="AS2456" s="6"/>
      <c r="AT2456" s="1"/>
      <c r="AU2456" s="1"/>
      <c r="AV2456" s="1"/>
      <c r="AW2456" s="1"/>
      <c r="AX2456" s="1"/>
      <c r="AY2456" s="1"/>
      <c r="AZ2456" s="1"/>
      <c r="BA2456" s="1"/>
      <c r="BB2456" s="1"/>
    </row>
    <row r="2457" spans="1:54" x14ac:dyDescent="0.2">
      <c r="A2457" s="158">
        <f t="shared" si="1333"/>
        <v>43613</v>
      </c>
      <c r="B2457" s="2">
        <f t="shared" si="1317"/>
        <v>315319.7058261254</v>
      </c>
      <c r="C2457" s="2">
        <f t="shared" si="1334"/>
        <v>212239.21920938001</v>
      </c>
      <c r="D2457" s="2">
        <f>SUM(Y2457:Y$2535)</f>
        <v>5251.7065356800003</v>
      </c>
      <c r="E2457" s="73">
        <f t="shared" si="1318"/>
        <v>206987.51267370002</v>
      </c>
      <c r="F2457" s="88">
        <f t="shared" si="1313"/>
        <v>5177.47</v>
      </c>
      <c r="G2457" s="3">
        <f>IF(AND(N2457=1,N2456&gt;1),VLOOKUP(A2456,[1]Plan1!$BK$81:$BM$259,3),G2456)</f>
        <v>5206.9799999999996</v>
      </c>
      <c r="H2457" s="11">
        <f t="shared" si="1314"/>
        <v>43539</v>
      </c>
      <c r="I2457" s="11">
        <f t="shared" si="1315"/>
        <v>43570</v>
      </c>
      <c r="J2457" s="12">
        <f t="shared" si="1319"/>
        <v>5.6996950247900635E-3</v>
      </c>
      <c r="K2457" s="11">
        <f t="shared" si="1335"/>
        <v>43630</v>
      </c>
      <c r="L2457" s="11">
        <f t="shared" si="1320"/>
        <v>43630</v>
      </c>
      <c r="M2457" s="1">
        <f t="shared" si="1339"/>
        <v>23</v>
      </c>
      <c r="N2457" s="1">
        <f t="shared" si="1321"/>
        <v>10</v>
      </c>
      <c r="O2457" s="2">
        <f t="shared" si="1322"/>
        <v>1.0024741399999999</v>
      </c>
      <c r="P2457" s="13">
        <f t="shared" si="1316"/>
        <v>1.00749961</v>
      </c>
      <c r="Q2457" s="13">
        <f t="shared" si="1309"/>
        <v>1.4802493170488471</v>
      </c>
      <c r="R2457" s="2">
        <f t="shared" si="1312"/>
        <v>1.48391166</v>
      </c>
      <c r="S2457" s="2">
        <f t="shared" si="1336"/>
        <v>1.44698182</v>
      </c>
      <c r="T2457" s="2">
        <f t="shared" si="1323"/>
        <v>307106.29168695997</v>
      </c>
      <c r="U2457" s="2">
        <f t="shared" si="1324"/>
        <v>2347.4173454241413</v>
      </c>
      <c r="V2457" s="2">
        <f t="shared" si="1325"/>
        <v>100163.67085720121</v>
      </c>
      <c r="W2457" s="2">
        <f t="shared" si="1326"/>
        <v>314750.30741200538</v>
      </c>
      <c r="X2457" s="17">
        <f t="shared" si="1327"/>
        <v>0</v>
      </c>
      <c r="Y2457" s="2">
        <f t="shared" si="1328"/>
        <v>0</v>
      </c>
      <c r="Z2457" s="72">
        <f t="shared" si="1329"/>
        <v>0</v>
      </c>
      <c r="AA2457" s="2">
        <f t="shared" si="1340"/>
        <v>0</v>
      </c>
      <c r="AB2457" s="12">
        <f t="shared" si="1337"/>
        <v>4.6600000000000003E-2</v>
      </c>
      <c r="AC2457" s="17">
        <f t="shared" si="1330"/>
        <v>10</v>
      </c>
      <c r="AD2457" s="17">
        <v>252</v>
      </c>
      <c r="AE2457" s="13">
        <f t="shared" si="1310"/>
        <v>1.0018090479999999</v>
      </c>
      <c r="AF2457" s="2">
        <f t="shared" si="1341"/>
        <v>555.57002276000003</v>
      </c>
      <c r="AG2457" s="2">
        <f t="shared" si="1331"/>
        <v>569.39841411999998</v>
      </c>
      <c r="AH2457" s="3">
        <f t="shared" si="1332"/>
        <v>0</v>
      </c>
      <c r="AI2457" s="4" t="str">
        <f t="shared" si="1311"/>
        <v>A+J=</v>
      </c>
      <c r="AJ2457" s="11">
        <f t="shared" si="1338"/>
        <v>43630</v>
      </c>
      <c r="AK2457" s="11"/>
      <c r="AL2457" s="4"/>
      <c r="AM2457" s="1"/>
      <c r="AN2457" s="11"/>
      <c r="AO2457" s="1"/>
      <c r="AP2457" s="1"/>
      <c r="AQ2457" s="3"/>
      <c r="AR2457" s="3"/>
      <c r="AS2457" s="6"/>
      <c r="AT2457" s="1"/>
      <c r="AU2457" s="1"/>
      <c r="AV2457" s="1"/>
      <c r="AW2457" s="1"/>
      <c r="AX2457" s="1"/>
      <c r="AY2457" s="1"/>
      <c r="AZ2457" s="1"/>
      <c r="BA2457" s="1"/>
      <c r="BB2457" s="1"/>
    </row>
    <row r="2458" spans="1:54" x14ac:dyDescent="0.2">
      <c r="A2458" s="158">
        <f t="shared" si="1333"/>
        <v>43614</v>
      </c>
      <c r="B2458" s="2">
        <f t="shared" si="1317"/>
        <v>315452.76166930824</v>
      </c>
      <c r="C2458" s="2">
        <f t="shared" si="1334"/>
        <v>212239.21920938001</v>
      </c>
      <c r="D2458" s="2">
        <f>SUM(Y2458:Y$2535)</f>
        <v>5251.7065356800003</v>
      </c>
      <c r="E2458" s="73">
        <f t="shared" si="1318"/>
        <v>206987.51267370002</v>
      </c>
      <c r="F2458" s="88">
        <f t="shared" si="1313"/>
        <v>5177.47</v>
      </c>
      <c r="G2458" s="3">
        <f>IF(AND(N2458=1,N2457&gt;1),VLOOKUP(A2457,[1]Plan1!$BK$81:$BM$259,3),G2457)</f>
        <v>5206.9799999999996</v>
      </c>
      <c r="H2458" s="11">
        <f t="shared" si="1314"/>
        <v>43539</v>
      </c>
      <c r="I2458" s="11">
        <f t="shared" si="1315"/>
        <v>43570</v>
      </c>
      <c r="J2458" s="12">
        <f t="shared" si="1319"/>
        <v>5.6996950247900635E-3</v>
      </c>
      <c r="K2458" s="11">
        <f t="shared" si="1335"/>
        <v>43630</v>
      </c>
      <c r="L2458" s="11">
        <f t="shared" si="1320"/>
        <v>43630</v>
      </c>
      <c r="M2458" s="1">
        <f t="shared" si="1339"/>
        <v>23</v>
      </c>
      <c r="N2458" s="1">
        <f t="shared" si="1321"/>
        <v>11</v>
      </c>
      <c r="O2458" s="2">
        <f t="shared" si="1322"/>
        <v>1.0027218899999999</v>
      </c>
      <c r="P2458" s="13">
        <f t="shared" si="1316"/>
        <v>1.00749961</v>
      </c>
      <c r="Q2458" s="13">
        <f t="shared" si="1309"/>
        <v>1.4802493170488471</v>
      </c>
      <c r="R2458" s="2">
        <f t="shared" si="1312"/>
        <v>1.4842783900000001</v>
      </c>
      <c r="S2458" s="2">
        <f t="shared" si="1336"/>
        <v>1.44698182</v>
      </c>
      <c r="T2458" s="2">
        <f t="shared" si="1323"/>
        <v>307106.29168695997</v>
      </c>
      <c r="U2458" s="2">
        <f t="shared" si="1324"/>
        <v>2347.4173454241413</v>
      </c>
      <c r="V2458" s="2">
        <f t="shared" si="1325"/>
        <v>100239.57938772405</v>
      </c>
      <c r="W2458" s="2">
        <f t="shared" si="1326"/>
        <v>314826.21594252822</v>
      </c>
      <c r="X2458" s="17">
        <f t="shared" si="1327"/>
        <v>0</v>
      </c>
      <c r="Y2458" s="2">
        <f t="shared" si="1328"/>
        <v>0</v>
      </c>
      <c r="Z2458" s="72">
        <f t="shared" si="1329"/>
        <v>0</v>
      </c>
      <c r="AA2458" s="2">
        <f t="shared" si="1340"/>
        <v>0</v>
      </c>
      <c r="AB2458" s="12">
        <f t="shared" si="1337"/>
        <v>4.6600000000000003E-2</v>
      </c>
      <c r="AC2458" s="17">
        <f t="shared" si="1330"/>
        <v>11</v>
      </c>
      <c r="AD2458" s="17">
        <v>252</v>
      </c>
      <c r="AE2458" s="13">
        <f t="shared" si="1310"/>
        <v>1.001990132</v>
      </c>
      <c r="AF2458" s="2">
        <f t="shared" si="1341"/>
        <v>611.18205848000002</v>
      </c>
      <c r="AG2458" s="2">
        <f t="shared" si="1331"/>
        <v>626.54572678</v>
      </c>
      <c r="AH2458" s="3">
        <f t="shared" si="1332"/>
        <v>0</v>
      </c>
      <c r="AI2458" s="4" t="str">
        <f t="shared" si="1311"/>
        <v>A+J=</v>
      </c>
      <c r="AJ2458" s="11">
        <f t="shared" si="1338"/>
        <v>43630</v>
      </c>
      <c r="AK2458" s="11"/>
      <c r="AL2458" s="4"/>
      <c r="AM2458" s="1"/>
      <c r="AN2458" s="11"/>
      <c r="AO2458" s="1"/>
      <c r="AP2458" s="1"/>
      <c r="AQ2458" s="3"/>
      <c r="AR2458" s="3"/>
      <c r="AS2458" s="6"/>
      <c r="AT2458" s="1"/>
      <c r="AU2458" s="1"/>
      <c r="AV2458" s="1"/>
      <c r="AW2458" s="1"/>
      <c r="AX2458" s="1"/>
      <c r="AY2458" s="1"/>
      <c r="AZ2458" s="1"/>
      <c r="BA2458" s="1"/>
      <c r="BB2458" s="1"/>
    </row>
    <row r="2459" spans="1:54" x14ac:dyDescent="0.2">
      <c r="A2459" s="158">
        <f t="shared" si="1333"/>
        <v>43615</v>
      </c>
      <c r="B2459" s="2">
        <f t="shared" si="1317"/>
        <v>315585.87645450234</v>
      </c>
      <c r="C2459" s="2">
        <f t="shared" si="1334"/>
        <v>212239.21920938001</v>
      </c>
      <c r="D2459" s="2">
        <f>SUM(Y2459:Y$2535)</f>
        <v>5251.7065356800003</v>
      </c>
      <c r="E2459" s="73">
        <f t="shared" si="1318"/>
        <v>206987.51267370002</v>
      </c>
      <c r="F2459" s="88">
        <f t="shared" si="1313"/>
        <v>5177.47</v>
      </c>
      <c r="G2459" s="3">
        <f>IF(AND(N2459=1,N2458&gt;1),VLOOKUP(A2458,[1]Plan1!$BK$81:$BM$259,3),G2458)</f>
        <v>5206.9799999999996</v>
      </c>
      <c r="H2459" s="11">
        <f t="shared" si="1314"/>
        <v>43539</v>
      </c>
      <c r="I2459" s="11">
        <f t="shared" si="1315"/>
        <v>43570</v>
      </c>
      <c r="J2459" s="12">
        <f t="shared" si="1319"/>
        <v>5.6996950247900635E-3</v>
      </c>
      <c r="K2459" s="11">
        <f t="shared" si="1335"/>
        <v>43630</v>
      </c>
      <c r="L2459" s="11">
        <f t="shared" si="1320"/>
        <v>43630</v>
      </c>
      <c r="M2459" s="1">
        <f t="shared" si="1339"/>
        <v>23</v>
      </c>
      <c r="N2459" s="1">
        <f t="shared" si="1321"/>
        <v>12</v>
      </c>
      <c r="O2459" s="2">
        <f t="shared" si="1322"/>
        <v>1.0029697099999999</v>
      </c>
      <c r="P2459" s="13">
        <f t="shared" si="1316"/>
        <v>1.00749961</v>
      </c>
      <c r="Q2459" s="13">
        <f t="shared" si="1309"/>
        <v>1.4802493170488471</v>
      </c>
      <c r="R2459" s="2">
        <f t="shared" si="1312"/>
        <v>1.48464522</v>
      </c>
      <c r="S2459" s="2">
        <f t="shared" si="1336"/>
        <v>1.44698182</v>
      </c>
      <c r="T2459" s="2">
        <f t="shared" si="1323"/>
        <v>307106.29168695997</v>
      </c>
      <c r="U2459" s="2">
        <f t="shared" si="1324"/>
        <v>2347.4173454241413</v>
      </c>
      <c r="V2459" s="2">
        <f t="shared" si="1325"/>
        <v>100315.50861699814</v>
      </c>
      <c r="W2459" s="2">
        <f t="shared" si="1326"/>
        <v>314902.14517180232</v>
      </c>
      <c r="X2459" s="17">
        <f t="shared" si="1327"/>
        <v>0</v>
      </c>
      <c r="Y2459" s="2">
        <f t="shared" si="1328"/>
        <v>0</v>
      </c>
      <c r="Z2459" s="72">
        <f t="shared" si="1329"/>
        <v>0</v>
      </c>
      <c r="AA2459" s="2">
        <f t="shared" si="1340"/>
        <v>0</v>
      </c>
      <c r="AB2459" s="12">
        <f t="shared" si="1337"/>
        <v>4.6600000000000003E-2</v>
      </c>
      <c r="AC2459" s="17">
        <f t="shared" si="1330"/>
        <v>12</v>
      </c>
      <c r="AD2459" s="17">
        <v>252</v>
      </c>
      <c r="AE2459" s="13">
        <f t="shared" si="1310"/>
        <v>1.00217125</v>
      </c>
      <c r="AF2459" s="2">
        <f t="shared" si="1341"/>
        <v>666.80453581999996</v>
      </c>
      <c r="AG2459" s="2">
        <f t="shared" si="1331"/>
        <v>683.73128269999995</v>
      </c>
      <c r="AH2459" s="3">
        <f t="shared" si="1332"/>
        <v>0</v>
      </c>
      <c r="AI2459" s="4" t="str">
        <f t="shared" si="1311"/>
        <v>A+J=</v>
      </c>
      <c r="AJ2459" s="11">
        <f t="shared" si="1338"/>
        <v>43630</v>
      </c>
      <c r="AK2459" s="11"/>
      <c r="AL2459" s="4"/>
      <c r="AM2459" s="1"/>
      <c r="AN2459" s="11"/>
      <c r="AO2459" s="1"/>
      <c r="AP2459" s="1"/>
      <c r="AQ2459" s="3"/>
      <c r="AR2459" s="3"/>
      <c r="AS2459" s="6"/>
      <c r="AT2459" s="1"/>
      <c r="AU2459" s="1"/>
      <c r="AV2459" s="1"/>
      <c r="AW2459" s="1"/>
      <c r="AX2459" s="1"/>
      <c r="AY2459" s="1"/>
      <c r="AZ2459" s="1"/>
      <c r="BA2459" s="1"/>
      <c r="BB2459" s="1"/>
    </row>
    <row r="2460" spans="1:54" x14ac:dyDescent="0.2">
      <c r="A2460" s="158">
        <f t="shared" si="1333"/>
        <v>43616</v>
      </c>
      <c r="B2460" s="2">
        <f t="shared" si="1317"/>
        <v>315719.04542124743</v>
      </c>
      <c r="C2460" s="2">
        <f t="shared" si="1334"/>
        <v>212239.21920938001</v>
      </c>
      <c r="D2460" s="2">
        <f>SUM(Y2460:Y$2535)</f>
        <v>5251.7065356800003</v>
      </c>
      <c r="E2460" s="73">
        <f t="shared" si="1318"/>
        <v>206987.51267370002</v>
      </c>
      <c r="F2460" s="88">
        <f t="shared" si="1313"/>
        <v>5177.47</v>
      </c>
      <c r="G2460" s="3">
        <f>IF(AND(N2460=1,N2459&gt;1),VLOOKUP(A2459,[1]Plan1!$BK$81:$BM$259,3),G2459)</f>
        <v>5206.9799999999996</v>
      </c>
      <c r="H2460" s="11">
        <f t="shared" si="1314"/>
        <v>43539</v>
      </c>
      <c r="I2460" s="11">
        <f t="shared" si="1315"/>
        <v>43570</v>
      </c>
      <c r="J2460" s="12">
        <f t="shared" si="1319"/>
        <v>5.6996950247900635E-3</v>
      </c>
      <c r="K2460" s="11">
        <f t="shared" si="1335"/>
        <v>43630</v>
      </c>
      <c r="L2460" s="11">
        <f t="shared" si="1320"/>
        <v>43630</v>
      </c>
      <c r="M2460" s="1">
        <f t="shared" si="1339"/>
        <v>23</v>
      </c>
      <c r="N2460" s="1">
        <f t="shared" si="1321"/>
        <v>13</v>
      </c>
      <c r="O2460" s="2">
        <f t="shared" si="1322"/>
        <v>1.0032175800000001</v>
      </c>
      <c r="P2460" s="13">
        <f t="shared" si="1316"/>
        <v>1.00749961</v>
      </c>
      <c r="Q2460" s="13">
        <f t="shared" si="1309"/>
        <v>1.4802493170488471</v>
      </c>
      <c r="R2460" s="2">
        <f t="shared" si="1312"/>
        <v>1.4850121300000001</v>
      </c>
      <c r="S2460" s="2">
        <f t="shared" si="1336"/>
        <v>1.44698182</v>
      </c>
      <c r="T2460" s="2">
        <f t="shared" si="1323"/>
        <v>307106.29168695997</v>
      </c>
      <c r="U2460" s="2">
        <f t="shared" si="1324"/>
        <v>2347.4173454241413</v>
      </c>
      <c r="V2460" s="2">
        <f t="shared" si="1325"/>
        <v>100391.45440527327</v>
      </c>
      <c r="W2460" s="2">
        <f t="shared" si="1326"/>
        <v>314978.09096007742</v>
      </c>
      <c r="X2460" s="17">
        <f t="shared" si="1327"/>
        <v>0</v>
      </c>
      <c r="Y2460" s="2">
        <f t="shared" si="1328"/>
        <v>0</v>
      </c>
      <c r="Z2460" s="72">
        <f t="shared" si="1329"/>
        <v>0</v>
      </c>
      <c r="AA2460" s="2">
        <f t="shared" si="1340"/>
        <v>0</v>
      </c>
      <c r="AB2460" s="12">
        <f t="shared" si="1337"/>
        <v>4.6600000000000003E-2</v>
      </c>
      <c r="AC2460" s="17">
        <f t="shared" si="1330"/>
        <v>13</v>
      </c>
      <c r="AD2460" s="17">
        <v>252</v>
      </c>
      <c r="AE2460" s="13">
        <f t="shared" si="1310"/>
        <v>1.0023523999999999</v>
      </c>
      <c r="AF2460" s="2">
        <f t="shared" si="1341"/>
        <v>722.43684055999995</v>
      </c>
      <c r="AG2460" s="2">
        <f t="shared" si="1331"/>
        <v>740.95446116999995</v>
      </c>
      <c r="AH2460" s="3">
        <f t="shared" si="1332"/>
        <v>0</v>
      </c>
      <c r="AI2460" s="4" t="str">
        <f t="shared" si="1311"/>
        <v>A+J=</v>
      </c>
      <c r="AJ2460" s="11">
        <f t="shared" si="1338"/>
        <v>43630</v>
      </c>
      <c r="AK2460" s="11"/>
      <c r="AL2460" s="4"/>
      <c r="AM2460" s="1"/>
      <c r="AN2460" s="11"/>
      <c r="AO2460" s="1"/>
      <c r="AP2460" s="1"/>
      <c r="AQ2460" s="3"/>
      <c r="AR2460" s="3"/>
      <c r="AS2460" s="6"/>
      <c r="AT2460" s="1"/>
      <c r="AU2460" s="1"/>
      <c r="AV2460" s="1"/>
      <c r="AW2460" s="1"/>
      <c r="AX2460" s="1"/>
      <c r="AY2460" s="1"/>
      <c r="AZ2460" s="1"/>
      <c r="BA2460" s="1"/>
      <c r="BB2460" s="1"/>
    </row>
    <row r="2461" spans="1:54" x14ac:dyDescent="0.2">
      <c r="A2461" s="158">
        <f t="shared" si="1333"/>
        <v>43617</v>
      </c>
      <c r="B2461" s="2">
        <f t="shared" si="1317"/>
        <v>315852.27512624889</v>
      </c>
      <c r="C2461" s="2">
        <f t="shared" si="1334"/>
        <v>212239.21920938001</v>
      </c>
      <c r="D2461" s="2">
        <f>SUM(Y2461:Y$2535)</f>
        <v>5251.7065356800003</v>
      </c>
      <c r="E2461" s="73">
        <f t="shared" si="1318"/>
        <v>206987.51267370002</v>
      </c>
      <c r="F2461" s="88">
        <f t="shared" si="1313"/>
        <v>5177.47</v>
      </c>
      <c r="G2461" s="3">
        <f>IF(AND(N2461=1,N2460&gt;1),VLOOKUP(A2460,[1]Plan1!$BK$81:$BM$259,3),G2460)</f>
        <v>5206.9799999999996</v>
      </c>
      <c r="H2461" s="11">
        <f t="shared" si="1314"/>
        <v>43539</v>
      </c>
      <c r="I2461" s="11">
        <f t="shared" si="1315"/>
        <v>43570</v>
      </c>
      <c r="J2461" s="12">
        <f t="shared" si="1319"/>
        <v>5.6996950247900635E-3</v>
      </c>
      <c r="K2461" s="11">
        <f t="shared" si="1335"/>
        <v>43630</v>
      </c>
      <c r="L2461" s="11">
        <f t="shared" si="1320"/>
        <v>43630</v>
      </c>
      <c r="M2461" s="1">
        <f t="shared" si="1339"/>
        <v>23</v>
      </c>
      <c r="N2461" s="1">
        <f t="shared" si="1321"/>
        <v>14</v>
      </c>
      <c r="O2461" s="2">
        <f t="shared" si="1322"/>
        <v>1.00346552</v>
      </c>
      <c r="P2461" s="13">
        <f t="shared" si="1316"/>
        <v>1.00749961</v>
      </c>
      <c r="Q2461" s="13">
        <f t="shared" si="1309"/>
        <v>1.4802493170488471</v>
      </c>
      <c r="R2461" s="2">
        <f t="shared" si="1312"/>
        <v>1.48537915</v>
      </c>
      <c r="S2461" s="2">
        <f t="shared" si="1336"/>
        <v>1.44698182</v>
      </c>
      <c r="T2461" s="2">
        <f t="shared" si="1323"/>
        <v>307106.29168695997</v>
      </c>
      <c r="U2461" s="2">
        <f t="shared" si="1324"/>
        <v>2347.4173454241413</v>
      </c>
      <c r="V2461" s="2">
        <f t="shared" si="1325"/>
        <v>100467.42296217474</v>
      </c>
      <c r="W2461" s="2">
        <f t="shared" si="1326"/>
        <v>315054.05951697892</v>
      </c>
      <c r="X2461" s="17">
        <f t="shared" si="1327"/>
        <v>0</v>
      </c>
      <c r="Y2461" s="2">
        <f t="shared" si="1328"/>
        <v>0</v>
      </c>
      <c r="Z2461" s="72">
        <f t="shared" si="1329"/>
        <v>0</v>
      </c>
      <c r="AA2461" s="2">
        <f t="shared" si="1340"/>
        <v>0</v>
      </c>
      <c r="AB2461" s="12">
        <f t="shared" si="1337"/>
        <v>4.6600000000000003E-2</v>
      </c>
      <c r="AC2461" s="17">
        <f t="shared" si="1330"/>
        <v>14</v>
      </c>
      <c r="AD2461" s="17">
        <v>252</v>
      </c>
      <c r="AE2461" s="13">
        <f t="shared" si="1310"/>
        <v>1.002533583</v>
      </c>
      <c r="AF2461" s="2">
        <f t="shared" si="1341"/>
        <v>778.07927981</v>
      </c>
      <c r="AG2461" s="2">
        <f t="shared" si="1331"/>
        <v>798.21560926999996</v>
      </c>
      <c r="AH2461" s="3">
        <f t="shared" si="1332"/>
        <v>0</v>
      </c>
      <c r="AI2461" s="4" t="str">
        <f t="shared" si="1311"/>
        <v>A+J=</v>
      </c>
      <c r="AJ2461" s="11">
        <f t="shared" si="1338"/>
        <v>43630</v>
      </c>
      <c r="AK2461" s="11"/>
      <c r="AL2461" s="4"/>
      <c r="AM2461" s="1"/>
      <c r="AN2461" s="11"/>
      <c r="AO2461" s="1"/>
      <c r="AP2461" s="1"/>
      <c r="AQ2461" s="3"/>
      <c r="AR2461" s="3"/>
      <c r="AS2461" s="6"/>
      <c r="AT2461" s="1"/>
      <c r="AU2461" s="1"/>
      <c r="AV2461" s="1"/>
      <c r="AW2461" s="1"/>
      <c r="AX2461" s="1"/>
      <c r="AY2461" s="1"/>
      <c r="AZ2461" s="1"/>
      <c r="BA2461" s="1"/>
      <c r="BB2461" s="1"/>
    </row>
    <row r="2462" spans="1:54" x14ac:dyDescent="0.2">
      <c r="A2462" s="158">
        <f t="shared" si="1333"/>
        <v>43618</v>
      </c>
      <c r="B2462" s="2">
        <f t="shared" si="1317"/>
        <v>315852.27512624889</v>
      </c>
      <c r="C2462" s="2">
        <f t="shared" si="1334"/>
        <v>212239.21920938001</v>
      </c>
      <c r="D2462" s="2">
        <f>SUM(Y2462:Y$2535)</f>
        <v>5251.7065356800003</v>
      </c>
      <c r="E2462" s="73">
        <f t="shared" si="1318"/>
        <v>206987.51267370002</v>
      </c>
      <c r="F2462" s="88">
        <f t="shared" si="1313"/>
        <v>5177.47</v>
      </c>
      <c r="G2462" s="3">
        <f>IF(AND(N2462=1,N2461&gt;1),VLOOKUP(A2461,[1]Plan1!$BK$81:$BM$259,3),G2461)</f>
        <v>5206.9799999999996</v>
      </c>
      <c r="H2462" s="11">
        <f t="shared" si="1314"/>
        <v>43539</v>
      </c>
      <c r="I2462" s="11">
        <f t="shared" si="1315"/>
        <v>43570</v>
      </c>
      <c r="J2462" s="12">
        <f t="shared" si="1319"/>
        <v>5.6996950247900635E-3</v>
      </c>
      <c r="K2462" s="11">
        <f t="shared" si="1335"/>
        <v>43630</v>
      </c>
      <c r="L2462" s="11">
        <f t="shared" si="1320"/>
        <v>43630</v>
      </c>
      <c r="M2462" s="1">
        <f t="shared" si="1339"/>
        <v>23</v>
      </c>
      <c r="N2462" s="1">
        <f t="shared" si="1321"/>
        <v>14</v>
      </c>
      <c r="O2462" s="2">
        <f t="shared" si="1322"/>
        <v>1.00346552</v>
      </c>
      <c r="P2462" s="13">
        <f t="shared" si="1316"/>
        <v>1.00749961</v>
      </c>
      <c r="Q2462" s="13">
        <f t="shared" si="1309"/>
        <v>1.4802493170488471</v>
      </c>
      <c r="R2462" s="2">
        <f t="shared" si="1312"/>
        <v>1.48537915</v>
      </c>
      <c r="S2462" s="2">
        <f t="shared" si="1336"/>
        <v>1.44698182</v>
      </c>
      <c r="T2462" s="2">
        <f t="shared" si="1323"/>
        <v>307106.29168695997</v>
      </c>
      <c r="U2462" s="2">
        <f t="shared" si="1324"/>
        <v>2347.4173454241413</v>
      </c>
      <c r="V2462" s="2">
        <f t="shared" si="1325"/>
        <v>100467.42296217474</v>
      </c>
      <c r="W2462" s="2">
        <f t="shared" si="1326"/>
        <v>315054.05951697892</v>
      </c>
      <c r="X2462" s="17">
        <f t="shared" si="1327"/>
        <v>0</v>
      </c>
      <c r="Y2462" s="2">
        <f t="shared" si="1328"/>
        <v>0</v>
      </c>
      <c r="Z2462" s="72">
        <f t="shared" si="1329"/>
        <v>0</v>
      </c>
      <c r="AA2462" s="2">
        <f t="shared" si="1340"/>
        <v>0</v>
      </c>
      <c r="AB2462" s="12">
        <f t="shared" si="1337"/>
        <v>4.6600000000000003E-2</v>
      </c>
      <c r="AC2462" s="17">
        <f t="shared" si="1330"/>
        <v>14</v>
      </c>
      <c r="AD2462" s="17">
        <v>252</v>
      </c>
      <c r="AE2462" s="13">
        <f t="shared" si="1310"/>
        <v>1.002533583</v>
      </c>
      <c r="AF2462" s="2">
        <f t="shared" si="1341"/>
        <v>778.07927981</v>
      </c>
      <c r="AG2462" s="2">
        <f t="shared" si="1331"/>
        <v>798.21560926999996</v>
      </c>
      <c r="AH2462" s="3">
        <f t="shared" si="1332"/>
        <v>0</v>
      </c>
      <c r="AI2462" s="4" t="str">
        <f t="shared" si="1311"/>
        <v>A+J=</v>
      </c>
      <c r="AJ2462" s="11">
        <f t="shared" si="1338"/>
        <v>43630</v>
      </c>
      <c r="AK2462" s="11"/>
      <c r="AL2462" s="4"/>
      <c r="AM2462" s="1"/>
      <c r="AN2462" s="11"/>
      <c r="AO2462" s="1"/>
      <c r="AP2462" s="1"/>
      <c r="AQ2462" s="3"/>
      <c r="AR2462" s="3"/>
      <c r="AS2462" s="6"/>
      <c r="AT2462" s="1"/>
      <c r="AU2462" s="1"/>
      <c r="AV2462" s="1"/>
      <c r="AW2462" s="1"/>
      <c r="AX2462" s="1"/>
      <c r="AY2462" s="1"/>
      <c r="AZ2462" s="1"/>
      <c r="BA2462" s="1"/>
      <c r="BB2462" s="1"/>
    </row>
    <row r="2463" spans="1:54" x14ac:dyDescent="0.2">
      <c r="A2463" s="158">
        <f t="shared" si="1333"/>
        <v>43619</v>
      </c>
      <c r="B2463" s="2">
        <f t="shared" si="1317"/>
        <v>315852.27512624889</v>
      </c>
      <c r="C2463" s="2">
        <f t="shared" si="1334"/>
        <v>212239.21920938001</v>
      </c>
      <c r="D2463" s="2">
        <f>SUM(Y2463:Y$2535)</f>
        <v>5251.7065356800003</v>
      </c>
      <c r="E2463" s="73">
        <f t="shared" si="1318"/>
        <v>206987.51267370002</v>
      </c>
      <c r="F2463" s="88">
        <f t="shared" si="1313"/>
        <v>5177.47</v>
      </c>
      <c r="G2463" s="3">
        <f>IF(AND(N2463=1,N2462&gt;1),VLOOKUP(A2462,[1]Plan1!$BK$81:$BM$259,3),G2462)</f>
        <v>5206.9799999999996</v>
      </c>
      <c r="H2463" s="11">
        <f t="shared" si="1314"/>
        <v>43539</v>
      </c>
      <c r="I2463" s="11">
        <f t="shared" si="1315"/>
        <v>43570</v>
      </c>
      <c r="J2463" s="12">
        <f t="shared" si="1319"/>
        <v>5.6996950247900635E-3</v>
      </c>
      <c r="K2463" s="11">
        <f t="shared" si="1335"/>
        <v>43630</v>
      </c>
      <c r="L2463" s="11">
        <f t="shared" si="1320"/>
        <v>43630</v>
      </c>
      <c r="M2463" s="1">
        <f t="shared" si="1339"/>
        <v>23</v>
      </c>
      <c r="N2463" s="1">
        <f t="shared" si="1321"/>
        <v>14</v>
      </c>
      <c r="O2463" s="2">
        <f t="shared" si="1322"/>
        <v>1.00346552</v>
      </c>
      <c r="P2463" s="13">
        <f t="shared" si="1316"/>
        <v>1.00749961</v>
      </c>
      <c r="Q2463" s="13">
        <f t="shared" ref="Q2463:Q2526" si="1342">IF(L2463&gt;L2462,Q2462*P2463,Q2462)</f>
        <v>1.4802493170488471</v>
      </c>
      <c r="R2463" s="2">
        <f t="shared" si="1312"/>
        <v>1.48537915</v>
      </c>
      <c r="S2463" s="2">
        <f t="shared" si="1336"/>
        <v>1.44698182</v>
      </c>
      <c r="T2463" s="2">
        <f t="shared" si="1323"/>
        <v>307106.29168695997</v>
      </c>
      <c r="U2463" s="2">
        <f t="shared" si="1324"/>
        <v>2347.4173454241413</v>
      </c>
      <c r="V2463" s="2">
        <f t="shared" si="1325"/>
        <v>100467.42296217474</v>
      </c>
      <c r="W2463" s="2">
        <f t="shared" si="1326"/>
        <v>315054.05951697892</v>
      </c>
      <c r="X2463" s="17">
        <f t="shared" si="1327"/>
        <v>0</v>
      </c>
      <c r="Y2463" s="2">
        <f t="shared" si="1328"/>
        <v>0</v>
      </c>
      <c r="Z2463" s="72">
        <f t="shared" si="1329"/>
        <v>0</v>
      </c>
      <c r="AA2463" s="2">
        <f t="shared" si="1340"/>
        <v>0</v>
      </c>
      <c r="AB2463" s="12">
        <f t="shared" si="1337"/>
        <v>4.6600000000000003E-2</v>
      </c>
      <c r="AC2463" s="17">
        <f t="shared" si="1330"/>
        <v>14</v>
      </c>
      <c r="AD2463" s="17">
        <v>252</v>
      </c>
      <c r="AE2463" s="13">
        <f t="shared" ref="AE2463:AE2526" si="1343">ROUND((1+AB2463)^TRUNC((AC2463/AD2463),9),9)</f>
        <v>1.002533583</v>
      </c>
      <c r="AF2463" s="2">
        <f t="shared" si="1341"/>
        <v>778.07927981</v>
      </c>
      <c r="AG2463" s="2">
        <f t="shared" si="1331"/>
        <v>798.21560926999996</v>
      </c>
      <c r="AH2463" s="3">
        <f t="shared" si="1332"/>
        <v>0</v>
      </c>
      <c r="AI2463" s="4" t="str">
        <f t="shared" si="1311"/>
        <v>A+J=</v>
      </c>
      <c r="AJ2463" s="11">
        <f t="shared" si="1338"/>
        <v>43630</v>
      </c>
      <c r="AK2463" s="11"/>
      <c r="AL2463" s="4"/>
      <c r="AM2463" s="1"/>
      <c r="AN2463" s="11"/>
      <c r="AO2463" s="1"/>
      <c r="AP2463" s="1"/>
      <c r="AQ2463" s="3"/>
      <c r="AR2463" s="3"/>
      <c r="AS2463" s="6"/>
      <c r="AT2463" s="1"/>
      <c r="AU2463" s="1"/>
      <c r="AV2463" s="1"/>
      <c r="AW2463" s="1"/>
      <c r="AX2463" s="1"/>
      <c r="AY2463" s="1"/>
      <c r="AZ2463" s="1"/>
      <c r="BA2463" s="1"/>
      <c r="BB2463" s="1"/>
    </row>
    <row r="2464" spans="1:54" x14ac:dyDescent="0.2">
      <c r="A2464" s="158">
        <f t="shared" si="1333"/>
        <v>43620</v>
      </c>
      <c r="B2464" s="2">
        <f t="shared" si="1317"/>
        <v>315985.55489680113</v>
      </c>
      <c r="C2464" s="2">
        <f t="shared" si="1334"/>
        <v>212239.21920938001</v>
      </c>
      <c r="D2464" s="2">
        <f>SUM(Y2464:Y$2535)</f>
        <v>5251.7065356800003</v>
      </c>
      <c r="E2464" s="73">
        <f t="shared" si="1318"/>
        <v>206987.51267370002</v>
      </c>
      <c r="F2464" s="88">
        <f t="shared" si="1313"/>
        <v>5177.47</v>
      </c>
      <c r="G2464" s="3">
        <f>IF(AND(N2464=1,N2463&gt;1),VLOOKUP(A2463,[1]Plan1!$BK$81:$BM$259,3),G2463)</f>
        <v>5206.9799999999996</v>
      </c>
      <c r="H2464" s="11">
        <f t="shared" si="1314"/>
        <v>43539</v>
      </c>
      <c r="I2464" s="11">
        <f t="shared" si="1315"/>
        <v>43570</v>
      </c>
      <c r="J2464" s="12">
        <f t="shared" si="1319"/>
        <v>5.6996950247900635E-3</v>
      </c>
      <c r="K2464" s="11">
        <f t="shared" si="1335"/>
        <v>43630</v>
      </c>
      <c r="L2464" s="11">
        <f t="shared" si="1320"/>
        <v>43630</v>
      </c>
      <c r="M2464" s="1">
        <f t="shared" si="1339"/>
        <v>23</v>
      </c>
      <c r="N2464" s="1">
        <f t="shared" si="1321"/>
        <v>15</v>
      </c>
      <c r="O2464" s="2">
        <f t="shared" si="1322"/>
        <v>1.0037135100000001</v>
      </c>
      <c r="P2464" s="13">
        <f t="shared" si="1316"/>
        <v>1.00749961</v>
      </c>
      <c r="Q2464" s="13">
        <f t="shared" si="1342"/>
        <v>1.4802493170488471</v>
      </c>
      <c r="R2464" s="2">
        <f t="shared" si="1312"/>
        <v>1.4857462299999999</v>
      </c>
      <c r="S2464" s="2">
        <f t="shared" si="1336"/>
        <v>1.44698182</v>
      </c>
      <c r="T2464" s="2">
        <f t="shared" si="1323"/>
        <v>307106.29168695997</v>
      </c>
      <c r="U2464" s="2">
        <f t="shared" si="1324"/>
        <v>2347.4173454241413</v>
      </c>
      <c r="V2464" s="2">
        <f t="shared" si="1325"/>
        <v>100543.403938327</v>
      </c>
      <c r="W2464" s="2">
        <f t="shared" si="1326"/>
        <v>315130.04049313115</v>
      </c>
      <c r="X2464" s="17">
        <f t="shared" si="1327"/>
        <v>0</v>
      </c>
      <c r="Y2464" s="2">
        <f t="shared" si="1328"/>
        <v>0</v>
      </c>
      <c r="Z2464" s="72">
        <f t="shared" si="1329"/>
        <v>0</v>
      </c>
      <c r="AA2464" s="2">
        <f t="shared" si="1340"/>
        <v>0</v>
      </c>
      <c r="AB2464" s="12">
        <f t="shared" si="1337"/>
        <v>4.6600000000000003E-2</v>
      </c>
      <c r="AC2464" s="17">
        <f t="shared" si="1330"/>
        <v>15</v>
      </c>
      <c r="AD2464" s="17">
        <v>252</v>
      </c>
      <c r="AE2464" s="13">
        <f t="shared" si="1343"/>
        <v>1.002714798</v>
      </c>
      <c r="AF2464" s="2">
        <f t="shared" si="1341"/>
        <v>833.73154645</v>
      </c>
      <c r="AG2464" s="2">
        <f t="shared" si="1331"/>
        <v>855.51440366999998</v>
      </c>
      <c r="AH2464" s="3">
        <f t="shared" si="1332"/>
        <v>0</v>
      </c>
      <c r="AI2464" s="4" t="str">
        <f t="shared" si="1311"/>
        <v>A+J=</v>
      </c>
      <c r="AJ2464" s="11">
        <f t="shared" si="1338"/>
        <v>43630</v>
      </c>
      <c r="AK2464" s="11"/>
      <c r="AL2464" s="4"/>
      <c r="AM2464" s="1"/>
      <c r="AN2464" s="11"/>
      <c r="AO2464" s="1"/>
      <c r="AP2464" s="1"/>
      <c r="AQ2464" s="3"/>
      <c r="AR2464" s="3"/>
      <c r="AS2464" s="6"/>
      <c r="AT2464" s="1"/>
      <c r="AU2464" s="1"/>
      <c r="AV2464" s="1"/>
      <c r="AW2464" s="1"/>
      <c r="AX2464" s="1"/>
      <c r="AY2464" s="1"/>
      <c r="AZ2464" s="1"/>
      <c r="BA2464" s="1"/>
      <c r="BB2464" s="1"/>
    </row>
    <row r="2465" spans="1:54" x14ac:dyDescent="0.2">
      <c r="A2465" s="158">
        <f t="shared" si="1333"/>
        <v>43621</v>
      </c>
      <c r="B2465" s="2">
        <f t="shared" si="1317"/>
        <v>316118.89575669984</v>
      </c>
      <c r="C2465" s="2">
        <f t="shared" si="1334"/>
        <v>212239.21920938001</v>
      </c>
      <c r="D2465" s="2">
        <f>SUM(Y2465:Y$2535)</f>
        <v>5251.7065356800003</v>
      </c>
      <c r="E2465" s="73">
        <f t="shared" si="1318"/>
        <v>206987.51267370002</v>
      </c>
      <c r="F2465" s="88">
        <f t="shared" si="1313"/>
        <v>5177.47</v>
      </c>
      <c r="G2465" s="3">
        <f>IF(AND(N2465=1,N2464&gt;1),VLOOKUP(A2464,[1]Plan1!$BK$81:$BM$259,3),G2464)</f>
        <v>5206.9799999999996</v>
      </c>
      <c r="H2465" s="11">
        <f t="shared" si="1314"/>
        <v>43539</v>
      </c>
      <c r="I2465" s="11">
        <f t="shared" si="1315"/>
        <v>43570</v>
      </c>
      <c r="J2465" s="12">
        <f t="shared" si="1319"/>
        <v>5.6996950247900635E-3</v>
      </c>
      <c r="K2465" s="11">
        <f t="shared" si="1335"/>
        <v>43630</v>
      </c>
      <c r="L2465" s="11">
        <f t="shared" si="1320"/>
        <v>43630</v>
      </c>
      <c r="M2465" s="1">
        <f t="shared" si="1339"/>
        <v>23</v>
      </c>
      <c r="N2465" s="1">
        <f t="shared" si="1321"/>
        <v>16</v>
      </c>
      <c r="O2465" s="2">
        <f t="shared" si="1322"/>
        <v>1.00396157</v>
      </c>
      <c r="P2465" s="13">
        <f t="shared" si="1316"/>
        <v>1.00749961</v>
      </c>
      <c r="Q2465" s="13">
        <f t="shared" si="1342"/>
        <v>1.4802493170488471</v>
      </c>
      <c r="R2465" s="2">
        <f t="shared" si="1312"/>
        <v>1.4861134199999999</v>
      </c>
      <c r="S2465" s="2">
        <f t="shared" si="1336"/>
        <v>1.44698182</v>
      </c>
      <c r="T2465" s="2">
        <f t="shared" si="1323"/>
        <v>307106.29168695997</v>
      </c>
      <c r="U2465" s="2">
        <f t="shared" si="1324"/>
        <v>2347.4173454241413</v>
      </c>
      <c r="V2465" s="2">
        <f t="shared" si="1325"/>
        <v>100619.40768310564</v>
      </c>
      <c r="W2465" s="2">
        <f t="shared" si="1326"/>
        <v>315206.04423790984</v>
      </c>
      <c r="X2465" s="17">
        <f t="shared" si="1327"/>
        <v>0</v>
      </c>
      <c r="Y2465" s="2">
        <f t="shared" si="1328"/>
        <v>0</v>
      </c>
      <c r="Z2465" s="72">
        <f t="shared" si="1329"/>
        <v>0</v>
      </c>
      <c r="AA2465" s="2">
        <f t="shared" si="1340"/>
        <v>0</v>
      </c>
      <c r="AB2465" s="12">
        <f t="shared" si="1337"/>
        <v>4.6600000000000003E-2</v>
      </c>
      <c r="AC2465" s="17">
        <f t="shared" si="1330"/>
        <v>16</v>
      </c>
      <c r="AD2465" s="17">
        <v>252</v>
      </c>
      <c r="AE2465" s="13">
        <f t="shared" si="1343"/>
        <v>1.0028960469999999</v>
      </c>
      <c r="AF2465" s="2">
        <f t="shared" si="1341"/>
        <v>889.39425472000005</v>
      </c>
      <c r="AG2465" s="2">
        <f t="shared" si="1331"/>
        <v>912.85151879</v>
      </c>
      <c r="AH2465" s="3">
        <f t="shared" si="1332"/>
        <v>0</v>
      </c>
      <c r="AI2465" s="4" t="str">
        <f t="shared" si="1311"/>
        <v>A+J=</v>
      </c>
      <c r="AJ2465" s="11">
        <f t="shared" si="1338"/>
        <v>43630</v>
      </c>
      <c r="AK2465" s="11"/>
      <c r="AL2465" s="4"/>
      <c r="AM2465" s="1"/>
      <c r="AN2465" s="11"/>
      <c r="AO2465" s="1"/>
      <c r="AP2465" s="1"/>
      <c r="AQ2465" s="3"/>
      <c r="AR2465" s="3"/>
      <c r="AS2465" s="6"/>
      <c r="AT2465" s="1"/>
      <c r="AU2465" s="1"/>
      <c r="AV2465" s="1"/>
      <c r="AW2465" s="1"/>
      <c r="AX2465" s="1"/>
      <c r="AY2465" s="1"/>
      <c r="AZ2465" s="1"/>
      <c r="BA2465" s="1"/>
      <c r="BB2465" s="1"/>
    </row>
    <row r="2466" spans="1:54" x14ac:dyDescent="0.2">
      <c r="A2466" s="158">
        <f t="shared" si="1333"/>
        <v>43622</v>
      </c>
      <c r="B2466" s="2">
        <f t="shared" si="1317"/>
        <v>316252.29294304462</v>
      </c>
      <c r="C2466" s="2">
        <f t="shared" si="1334"/>
        <v>212239.21920938001</v>
      </c>
      <c r="D2466" s="2">
        <f>SUM(Y2466:Y$2535)</f>
        <v>5251.7065356800003</v>
      </c>
      <c r="E2466" s="73">
        <f t="shared" si="1318"/>
        <v>206987.51267370002</v>
      </c>
      <c r="F2466" s="88">
        <f t="shared" si="1313"/>
        <v>5177.47</v>
      </c>
      <c r="G2466" s="3">
        <f>IF(AND(N2466=1,N2465&gt;1),VLOOKUP(A2465,[1]Plan1!$BK$81:$BM$259,3),G2465)</f>
        <v>5206.9799999999996</v>
      </c>
      <c r="H2466" s="11">
        <f t="shared" si="1314"/>
        <v>43539</v>
      </c>
      <c r="I2466" s="11">
        <f t="shared" si="1315"/>
        <v>43570</v>
      </c>
      <c r="J2466" s="12">
        <f t="shared" si="1319"/>
        <v>5.6996950247900635E-3</v>
      </c>
      <c r="K2466" s="11">
        <f t="shared" si="1335"/>
        <v>43630</v>
      </c>
      <c r="L2466" s="11">
        <f t="shared" si="1320"/>
        <v>43630</v>
      </c>
      <c r="M2466" s="1">
        <f t="shared" si="1339"/>
        <v>23</v>
      </c>
      <c r="N2466" s="1">
        <f t="shared" si="1321"/>
        <v>17</v>
      </c>
      <c r="O2466" s="2">
        <f t="shared" si="1322"/>
        <v>1.0042096899999999</v>
      </c>
      <c r="P2466" s="13">
        <f t="shared" si="1316"/>
        <v>1.00749961</v>
      </c>
      <c r="Q2466" s="13">
        <f t="shared" si="1342"/>
        <v>1.4802493170488471</v>
      </c>
      <c r="R2466" s="2">
        <f t="shared" si="1312"/>
        <v>1.4864807</v>
      </c>
      <c r="S2466" s="2">
        <f t="shared" si="1336"/>
        <v>1.44698182</v>
      </c>
      <c r="T2466" s="2">
        <f t="shared" si="1323"/>
        <v>307106.29168695997</v>
      </c>
      <c r="U2466" s="2">
        <f t="shared" si="1324"/>
        <v>2347.4173454241413</v>
      </c>
      <c r="V2466" s="2">
        <f t="shared" si="1325"/>
        <v>100695.43005676045</v>
      </c>
      <c r="W2466" s="2">
        <f t="shared" si="1326"/>
        <v>315282.0666115646</v>
      </c>
      <c r="X2466" s="17">
        <f t="shared" si="1327"/>
        <v>0</v>
      </c>
      <c r="Y2466" s="2">
        <f t="shared" si="1328"/>
        <v>0</v>
      </c>
      <c r="Z2466" s="72">
        <f t="shared" si="1329"/>
        <v>0</v>
      </c>
      <c r="AA2466" s="2">
        <f t="shared" si="1340"/>
        <v>0</v>
      </c>
      <c r="AB2466" s="12">
        <f t="shared" si="1337"/>
        <v>4.6600000000000003E-2</v>
      </c>
      <c r="AC2466" s="17">
        <f t="shared" si="1330"/>
        <v>17</v>
      </c>
      <c r="AD2466" s="17">
        <v>252</v>
      </c>
      <c r="AE2466" s="13">
        <f t="shared" si="1343"/>
        <v>1.003077328</v>
      </c>
      <c r="AF2466" s="2">
        <f t="shared" si="1341"/>
        <v>945.06679038000004</v>
      </c>
      <c r="AG2466" s="2">
        <f t="shared" si="1331"/>
        <v>970.22633148</v>
      </c>
      <c r="AH2466" s="3">
        <f t="shared" si="1332"/>
        <v>0</v>
      </c>
      <c r="AI2466" s="4" t="str">
        <f t="shared" ref="AI2466:AI2529" si="1344">AI2465</f>
        <v>A+J=</v>
      </c>
      <c r="AJ2466" s="11">
        <f t="shared" si="1338"/>
        <v>43630</v>
      </c>
      <c r="AK2466" s="11"/>
      <c r="AL2466" s="4"/>
      <c r="AM2466" s="1"/>
      <c r="AN2466" s="11"/>
      <c r="AO2466" s="1"/>
      <c r="AP2466" s="1"/>
      <c r="AQ2466" s="3"/>
      <c r="AR2466" s="3"/>
      <c r="AS2466" s="6"/>
      <c r="AT2466" s="1"/>
      <c r="AU2466" s="1"/>
      <c r="AV2466" s="1"/>
      <c r="AW2466" s="1"/>
      <c r="AX2466" s="1"/>
      <c r="AY2466" s="1"/>
      <c r="AZ2466" s="1"/>
      <c r="BA2466" s="1"/>
      <c r="BB2466" s="1"/>
    </row>
    <row r="2467" spans="1:54" x14ac:dyDescent="0.2">
      <c r="A2467" s="158">
        <f t="shared" si="1333"/>
        <v>43623</v>
      </c>
      <c r="B2467" s="2">
        <f t="shared" si="1317"/>
        <v>316385.74678860558</v>
      </c>
      <c r="C2467" s="2">
        <f t="shared" si="1334"/>
        <v>212239.21920938001</v>
      </c>
      <c r="D2467" s="2">
        <f>SUM(Y2467:Y$2535)</f>
        <v>5251.7065356800003</v>
      </c>
      <c r="E2467" s="73">
        <f t="shared" si="1318"/>
        <v>206987.51267370002</v>
      </c>
      <c r="F2467" s="88">
        <f t="shared" si="1313"/>
        <v>5177.47</v>
      </c>
      <c r="G2467" s="3">
        <f>IF(AND(N2467=1,N2466&gt;1),VLOOKUP(A2466,[1]Plan1!$BK$81:$BM$259,3),G2466)</f>
        <v>5206.9799999999996</v>
      </c>
      <c r="H2467" s="11">
        <f t="shared" si="1314"/>
        <v>43539</v>
      </c>
      <c r="I2467" s="11">
        <f t="shared" si="1315"/>
        <v>43570</v>
      </c>
      <c r="J2467" s="12">
        <f t="shared" si="1319"/>
        <v>5.6996950247900635E-3</v>
      </c>
      <c r="K2467" s="11">
        <f t="shared" si="1335"/>
        <v>43630</v>
      </c>
      <c r="L2467" s="11">
        <f t="shared" si="1320"/>
        <v>43630</v>
      </c>
      <c r="M2467" s="1">
        <f t="shared" si="1339"/>
        <v>23</v>
      </c>
      <c r="N2467" s="1">
        <f t="shared" si="1321"/>
        <v>18</v>
      </c>
      <c r="O2467" s="2">
        <f t="shared" si="1322"/>
        <v>1.00445787</v>
      </c>
      <c r="P2467" s="13">
        <f t="shared" si="1316"/>
        <v>1.00749961</v>
      </c>
      <c r="Q2467" s="13">
        <f t="shared" si="1342"/>
        <v>1.4802493170488471</v>
      </c>
      <c r="R2467" s="2">
        <f t="shared" si="1312"/>
        <v>1.48684807</v>
      </c>
      <c r="S2467" s="2">
        <f t="shared" si="1336"/>
        <v>1.44698182</v>
      </c>
      <c r="T2467" s="2">
        <f t="shared" si="1323"/>
        <v>307106.29168695997</v>
      </c>
      <c r="U2467" s="2">
        <f t="shared" si="1324"/>
        <v>2347.4173454241413</v>
      </c>
      <c r="V2467" s="2">
        <f t="shared" si="1325"/>
        <v>100771.47105929139</v>
      </c>
      <c r="W2467" s="2">
        <f t="shared" si="1326"/>
        <v>315358.10761409556</v>
      </c>
      <c r="X2467" s="17">
        <f t="shared" si="1327"/>
        <v>0</v>
      </c>
      <c r="Y2467" s="2">
        <f t="shared" si="1328"/>
        <v>0</v>
      </c>
      <c r="Z2467" s="72">
        <f t="shared" si="1329"/>
        <v>0</v>
      </c>
      <c r="AA2467" s="2">
        <f t="shared" si="1340"/>
        <v>0</v>
      </c>
      <c r="AB2467" s="12">
        <f t="shared" si="1337"/>
        <v>4.6600000000000003E-2</v>
      </c>
      <c r="AC2467" s="17">
        <f t="shared" si="1330"/>
        <v>18</v>
      </c>
      <c r="AD2467" s="17">
        <v>252</v>
      </c>
      <c r="AE2467" s="13">
        <f t="shared" si="1343"/>
        <v>1.003258642</v>
      </c>
      <c r="AF2467" s="2">
        <f t="shared" si="1341"/>
        <v>1000.74946055</v>
      </c>
      <c r="AG2467" s="2">
        <f t="shared" si="1331"/>
        <v>1027.63917451</v>
      </c>
      <c r="AH2467" s="3">
        <f t="shared" si="1332"/>
        <v>0</v>
      </c>
      <c r="AI2467" s="4" t="str">
        <f t="shared" si="1344"/>
        <v>A+J=</v>
      </c>
      <c r="AJ2467" s="11">
        <f t="shared" si="1338"/>
        <v>43630</v>
      </c>
      <c r="AK2467" s="11"/>
      <c r="AL2467" s="4"/>
      <c r="AM2467" s="1"/>
      <c r="AN2467" s="11"/>
      <c r="AO2467" s="1"/>
      <c r="AP2467" s="1"/>
      <c r="AQ2467" s="3"/>
      <c r="AR2467" s="3"/>
      <c r="AS2467" s="6"/>
      <c r="AT2467" s="1"/>
      <c r="AU2467" s="1"/>
      <c r="AV2467" s="1"/>
      <c r="AW2467" s="1"/>
      <c r="AX2467" s="1"/>
      <c r="AY2467" s="1"/>
      <c r="AZ2467" s="1"/>
      <c r="BA2467" s="1"/>
      <c r="BB2467" s="1"/>
    </row>
    <row r="2468" spans="1:54" x14ac:dyDescent="0.2">
      <c r="A2468" s="158">
        <f t="shared" si="1333"/>
        <v>43624</v>
      </c>
      <c r="B2468" s="2">
        <f t="shared" si="1317"/>
        <v>316519.25699561264</v>
      </c>
      <c r="C2468" s="2">
        <f t="shared" si="1334"/>
        <v>212239.21920938001</v>
      </c>
      <c r="D2468" s="2">
        <f>SUM(Y2468:Y$2535)</f>
        <v>5251.7065356800003</v>
      </c>
      <c r="E2468" s="73">
        <f t="shared" si="1318"/>
        <v>206987.51267370002</v>
      </c>
      <c r="F2468" s="88">
        <f t="shared" si="1313"/>
        <v>5177.47</v>
      </c>
      <c r="G2468" s="3">
        <f>IF(AND(N2468=1,N2467&gt;1),VLOOKUP(A2467,[1]Plan1!$BK$81:$BM$259,3),G2467)</f>
        <v>5206.9799999999996</v>
      </c>
      <c r="H2468" s="11">
        <f t="shared" si="1314"/>
        <v>43539</v>
      </c>
      <c r="I2468" s="11">
        <f t="shared" si="1315"/>
        <v>43570</v>
      </c>
      <c r="J2468" s="12">
        <f t="shared" si="1319"/>
        <v>5.6996950247900635E-3</v>
      </c>
      <c r="K2468" s="11">
        <f t="shared" si="1335"/>
        <v>43630</v>
      </c>
      <c r="L2468" s="11">
        <f t="shared" si="1320"/>
        <v>43630</v>
      </c>
      <c r="M2468" s="1">
        <f t="shared" si="1339"/>
        <v>23</v>
      </c>
      <c r="N2468" s="1">
        <f t="shared" si="1321"/>
        <v>19</v>
      </c>
      <c r="O2468" s="2">
        <f t="shared" si="1322"/>
        <v>1.0047061100000001</v>
      </c>
      <c r="P2468" s="13">
        <f t="shared" si="1316"/>
        <v>1.00749961</v>
      </c>
      <c r="Q2468" s="13">
        <f t="shared" si="1342"/>
        <v>1.4802493170488471</v>
      </c>
      <c r="R2468" s="2">
        <f t="shared" si="1312"/>
        <v>1.4872155300000001</v>
      </c>
      <c r="S2468" s="2">
        <f t="shared" si="1336"/>
        <v>1.44698182</v>
      </c>
      <c r="T2468" s="2">
        <f t="shared" si="1323"/>
        <v>307106.29168695997</v>
      </c>
      <c r="U2468" s="2">
        <f t="shared" si="1324"/>
        <v>2347.4173454241413</v>
      </c>
      <c r="V2468" s="2">
        <f t="shared" si="1325"/>
        <v>100847.53069069849</v>
      </c>
      <c r="W2468" s="2">
        <f t="shared" si="1326"/>
        <v>315434.16724550264</v>
      </c>
      <c r="X2468" s="17">
        <f t="shared" si="1327"/>
        <v>0</v>
      </c>
      <c r="Y2468" s="2">
        <f t="shared" si="1328"/>
        <v>0</v>
      </c>
      <c r="Z2468" s="72">
        <f t="shared" si="1329"/>
        <v>0</v>
      </c>
      <c r="AA2468" s="2">
        <f t="shared" si="1340"/>
        <v>0</v>
      </c>
      <c r="AB2468" s="12">
        <f t="shared" si="1337"/>
        <v>4.6600000000000003E-2</v>
      </c>
      <c r="AC2468" s="17">
        <f t="shared" si="1330"/>
        <v>19</v>
      </c>
      <c r="AD2468" s="17">
        <v>252</v>
      </c>
      <c r="AE2468" s="13">
        <f t="shared" si="1343"/>
        <v>1.003439988</v>
      </c>
      <c r="AF2468" s="2">
        <f t="shared" si="1341"/>
        <v>1056.44195812</v>
      </c>
      <c r="AG2468" s="2">
        <f t="shared" si="1331"/>
        <v>1085.0897501100001</v>
      </c>
      <c r="AH2468" s="3">
        <f t="shared" si="1332"/>
        <v>0</v>
      </c>
      <c r="AI2468" s="4" t="str">
        <f t="shared" si="1344"/>
        <v>A+J=</v>
      </c>
      <c r="AJ2468" s="11">
        <f t="shared" si="1338"/>
        <v>43630</v>
      </c>
      <c r="AK2468" s="11"/>
      <c r="AL2468" s="4"/>
      <c r="AM2468" s="1"/>
      <c r="AN2468" s="11"/>
      <c r="AO2468" s="1"/>
      <c r="AP2468" s="1"/>
      <c r="AQ2468" s="3"/>
      <c r="AR2468" s="3"/>
      <c r="AS2468" s="6"/>
      <c r="AT2468" s="1"/>
      <c r="AU2468" s="1"/>
      <c r="AV2468" s="1"/>
      <c r="AW2468" s="1"/>
      <c r="AX2468" s="1"/>
      <c r="AY2468" s="1"/>
      <c r="AZ2468" s="1"/>
      <c r="BA2468" s="1"/>
      <c r="BB2468" s="1"/>
    </row>
    <row r="2469" spans="1:54" x14ac:dyDescent="0.2">
      <c r="A2469" s="158">
        <f t="shared" si="1333"/>
        <v>43625</v>
      </c>
      <c r="B2469" s="2">
        <f t="shared" si="1317"/>
        <v>316519.25699561264</v>
      </c>
      <c r="C2469" s="2">
        <f t="shared" si="1334"/>
        <v>212239.21920938001</v>
      </c>
      <c r="D2469" s="2">
        <f>SUM(Y2469:Y$2535)</f>
        <v>5251.7065356800003</v>
      </c>
      <c r="E2469" s="73">
        <f t="shared" si="1318"/>
        <v>206987.51267370002</v>
      </c>
      <c r="F2469" s="88">
        <f t="shared" si="1313"/>
        <v>5177.47</v>
      </c>
      <c r="G2469" s="3">
        <f>IF(AND(N2469=1,N2468&gt;1),VLOOKUP(A2468,[1]Plan1!$BK$81:$BM$259,3),G2468)</f>
        <v>5206.9799999999996</v>
      </c>
      <c r="H2469" s="11">
        <f t="shared" si="1314"/>
        <v>43539</v>
      </c>
      <c r="I2469" s="11">
        <f t="shared" si="1315"/>
        <v>43570</v>
      </c>
      <c r="J2469" s="12">
        <f t="shared" si="1319"/>
        <v>5.6996950247900635E-3</v>
      </c>
      <c r="K2469" s="11">
        <f t="shared" si="1335"/>
        <v>43630</v>
      </c>
      <c r="L2469" s="11">
        <f t="shared" si="1320"/>
        <v>43630</v>
      </c>
      <c r="M2469" s="1">
        <f t="shared" si="1339"/>
        <v>23</v>
      </c>
      <c r="N2469" s="1">
        <f t="shared" si="1321"/>
        <v>19</v>
      </c>
      <c r="O2469" s="2">
        <f t="shared" si="1322"/>
        <v>1.0047061100000001</v>
      </c>
      <c r="P2469" s="13">
        <f t="shared" si="1316"/>
        <v>1.00749961</v>
      </c>
      <c r="Q2469" s="13">
        <f t="shared" si="1342"/>
        <v>1.4802493170488471</v>
      </c>
      <c r="R2469" s="2">
        <f t="shared" si="1312"/>
        <v>1.4872155300000001</v>
      </c>
      <c r="S2469" s="2">
        <f t="shared" si="1336"/>
        <v>1.44698182</v>
      </c>
      <c r="T2469" s="2">
        <f t="shared" si="1323"/>
        <v>307106.29168695997</v>
      </c>
      <c r="U2469" s="2">
        <f t="shared" si="1324"/>
        <v>2347.4173454241413</v>
      </c>
      <c r="V2469" s="2">
        <f t="shared" si="1325"/>
        <v>100847.53069069849</v>
      </c>
      <c r="W2469" s="2">
        <f t="shared" si="1326"/>
        <v>315434.16724550264</v>
      </c>
      <c r="X2469" s="17">
        <f t="shared" si="1327"/>
        <v>0</v>
      </c>
      <c r="Y2469" s="2">
        <f t="shared" si="1328"/>
        <v>0</v>
      </c>
      <c r="Z2469" s="72">
        <f t="shared" si="1329"/>
        <v>0</v>
      </c>
      <c r="AA2469" s="2">
        <f t="shared" si="1340"/>
        <v>0</v>
      </c>
      <c r="AB2469" s="12">
        <f t="shared" si="1337"/>
        <v>4.6600000000000003E-2</v>
      </c>
      <c r="AC2469" s="17">
        <f t="shared" si="1330"/>
        <v>19</v>
      </c>
      <c r="AD2469" s="17">
        <v>252</v>
      </c>
      <c r="AE2469" s="13">
        <f t="shared" si="1343"/>
        <v>1.003439988</v>
      </c>
      <c r="AF2469" s="2">
        <f t="shared" si="1341"/>
        <v>1056.44195812</v>
      </c>
      <c r="AG2469" s="2">
        <f t="shared" si="1331"/>
        <v>1085.0897501100001</v>
      </c>
      <c r="AH2469" s="3">
        <f t="shared" si="1332"/>
        <v>0</v>
      </c>
      <c r="AI2469" s="4" t="str">
        <f t="shared" si="1344"/>
        <v>A+J=</v>
      </c>
      <c r="AJ2469" s="11">
        <f t="shared" si="1338"/>
        <v>43630</v>
      </c>
      <c r="AK2469" s="11"/>
      <c r="AL2469" s="4"/>
      <c r="AM2469" s="1"/>
      <c r="AN2469" s="11"/>
      <c r="AO2469" s="1"/>
      <c r="AP2469" s="1"/>
      <c r="AQ2469" s="3"/>
      <c r="AR2469" s="3"/>
      <c r="AS2469" s="6"/>
      <c r="AT2469" s="1"/>
      <c r="AU2469" s="1"/>
      <c r="AV2469" s="1"/>
      <c r="AW2469" s="1"/>
      <c r="AX2469" s="1"/>
      <c r="AY2469" s="1"/>
      <c r="AZ2469" s="1"/>
      <c r="BA2469" s="1"/>
      <c r="BB2469" s="1"/>
    </row>
    <row r="2470" spans="1:54" x14ac:dyDescent="0.2">
      <c r="A2470" s="158">
        <f t="shared" si="1333"/>
        <v>43626</v>
      </c>
      <c r="B2470" s="2">
        <f t="shared" si="1317"/>
        <v>316519.25699561264</v>
      </c>
      <c r="C2470" s="2">
        <f t="shared" si="1334"/>
        <v>212239.21920938001</v>
      </c>
      <c r="D2470" s="2">
        <f>SUM(Y2470:Y$2535)</f>
        <v>5251.7065356800003</v>
      </c>
      <c r="E2470" s="73">
        <f t="shared" si="1318"/>
        <v>206987.51267370002</v>
      </c>
      <c r="F2470" s="88">
        <f t="shared" si="1313"/>
        <v>5177.47</v>
      </c>
      <c r="G2470" s="3">
        <f>IF(AND(N2470=1,N2469&gt;1),VLOOKUP(A2469,[1]Plan1!$BK$81:$BM$259,3),G2469)</f>
        <v>5206.9799999999996</v>
      </c>
      <c r="H2470" s="11">
        <f t="shared" si="1314"/>
        <v>43539</v>
      </c>
      <c r="I2470" s="11">
        <f t="shared" si="1315"/>
        <v>43570</v>
      </c>
      <c r="J2470" s="12">
        <f t="shared" si="1319"/>
        <v>5.6996950247900635E-3</v>
      </c>
      <c r="K2470" s="11">
        <f t="shared" si="1335"/>
        <v>43630</v>
      </c>
      <c r="L2470" s="11">
        <f t="shared" si="1320"/>
        <v>43630</v>
      </c>
      <c r="M2470" s="1">
        <f t="shared" si="1339"/>
        <v>23</v>
      </c>
      <c r="N2470" s="1">
        <f t="shared" si="1321"/>
        <v>19</v>
      </c>
      <c r="O2470" s="2">
        <f t="shared" si="1322"/>
        <v>1.0047061100000001</v>
      </c>
      <c r="P2470" s="13">
        <f t="shared" si="1316"/>
        <v>1.00749961</v>
      </c>
      <c r="Q2470" s="13">
        <f t="shared" si="1342"/>
        <v>1.4802493170488471</v>
      </c>
      <c r="R2470" s="2">
        <f t="shared" si="1312"/>
        <v>1.4872155300000001</v>
      </c>
      <c r="S2470" s="2">
        <f t="shared" si="1336"/>
        <v>1.44698182</v>
      </c>
      <c r="T2470" s="2">
        <f t="shared" si="1323"/>
        <v>307106.29168695997</v>
      </c>
      <c r="U2470" s="2">
        <f t="shared" si="1324"/>
        <v>2347.4173454241413</v>
      </c>
      <c r="V2470" s="2">
        <f t="shared" si="1325"/>
        <v>100847.53069069849</v>
      </c>
      <c r="W2470" s="2">
        <f t="shared" si="1326"/>
        <v>315434.16724550264</v>
      </c>
      <c r="X2470" s="17">
        <f t="shared" si="1327"/>
        <v>0</v>
      </c>
      <c r="Y2470" s="2">
        <f t="shared" si="1328"/>
        <v>0</v>
      </c>
      <c r="Z2470" s="72">
        <f t="shared" si="1329"/>
        <v>0</v>
      </c>
      <c r="AA2470" s="2">
        <f t="shared" si="1340"/>
        <v>0</v>
      </c>
      <c r="AB2470" s="12">
        <f t="shared" si="1337"/>
        <v>4.6600000000000003E-2</v>
      </c>
      <c r="AC2470" s="17">
        <f t="shared" si="1330"/>
        <v>19</v>
      </c>
      <c r="AD2470" s="17">
        <v>252</v>
      </c>
      <c r="AE2470" s="13">
        <f t="shared" si="1343"/>
        <v>1.003439988</v>
      </c>
      <c r="AF2470" s="2">
        <f t="shared" si="1341"/>
        <v>1056.44195812</v>
      </c>
      <c r="AG2470" s="2">
        <f t="shared" si="1331"/>
        <v>1085.0897501100001</v>
      </c>
      <c r="AH2470" s="3">
        <f t="shared" si="1332"/>
        <v>0</v>
      </c>
      <c r="AI2470" s="4" t="str">
        <f t="shared" si="1344"/>
        <v>A+J=</v>
      </c>
      <c r="AJ2470" s="11">
        <f t="shared" si="1338"/>
        <v>43630</v>
      </c>
      <c r="AK2470" s="11"/>
      <c r="AL2470" s="4"/>
      <c r="AM2470" s="1"/>
      <c r="AN2470" s="11"/>
      <c r="AO2470" s="1"/>
      <c r="AP2470" s="1"/>
      <c r="AQ2470" s="3"/>
      <c r="AR2470" s="3"/>
      <c r="AS2470" s="6"/>
      <c r="AT2470" s="1"/>
      <c r="AU2470" s="1"/>
      <c r="AV2470" s="1"/>
      <c r="AW2470" s="1"/>
      <c r="AX2470" s="1"/>
      <c r="AY2470" s="1"/>
      <c r="AZ2470" s="1"/>
      <c r="BA2470" s="1"/>
      <c r="BB2470" s="1"/>
    </row>
    <row r="2471" spans="1:54" x14ac:dyDescent="0.2">
      <c r="A2471" s="158">
        <f t="shared" si="1333"/>
        <v>43627</v>
      </c>
      <c r="B2471" s="2">
        <f t="shared" si="1317"/>
        <v>316652.82213516074</v>
      </c>
      <c r="C2471" s="2">
        <f t="shared" si="1334"/>
        <v>212239.21920938001</v>
      </c>
      <c r="D2471" s="2">
        <f>SUM(Y2471:Y$2535)</f>
        <v>5251.7065356800003</v>
      </c>
      <c r="E2471" s="73">
        <f t="shared" si="1318"/>
        <v>206987.51267370002</v>
      </c>
      <c r="F2471" s="88">
        <f t="shared" si="1313"/>
        <v>5177.47</v>
      </c>
      <c r="G2471" s="3">
        <f>IF(AND(N2471=1,N2470&gt;1),VLOOKUP(A2470,[1]Plan1!$BK$81:$BM$259,3),G2470)</f>
        <v>5206.9799999999996</v>
      </c>
      <c r="H2471" s="11">
        <f t="shared" si="1314"/>
        <v>43539</v>
      </c>
      <c r="I2471" s="11">
        <f t="shared" si="1315"/>
        <v>43570</v>
      </c>
      <c r="J2471" s="12">
        <f t="shared" si="1319"/>
        <v>5.6996950247900635E-3</v>
      </c>
      <c r="K2471" s="11">
        <f t="shared" si="1335"/>
        <v>43630</v>
      </c>
      <c r="L2471" s="11">
        <f t="shared" si="1320"/>
        <v>43630</v>
      </c>
      <c r="M2471" s="1">
        <f t="shared" si="1339"/>
        <v>23</v>
      </c>
      <c r="N2471" s="1">
        <f t="shared" si="1321"/>
        <v>20</v>
      </c>
      <c r="O2471" s="2">
        <f t="shared" si="1322"/>
        <v>1.0049544100000001</v>
      </c>
      <c r="P2471" s="13">
        <f t="shared" si="1316"/>
        <v>1.00749961</v>
      </c>
      <c r="Q2471" s="13">
        <f t="shared" si="1342"/>
        <v>1.4802493170488471</v>
      </c>
      <c r="R2471" s="2">
        <f t="shared" si="1312"/>
        <v>1.4875830699999999</v>
      </c>
      <c r="S2471" s="2">
        <f t="shared" si="1336"/>
        <v>1.44698182</v>
      </c>
      <c r="T2471" s="2">
        <f t="shared" si="1323"/>
        <v>307106.29168695997</v>
      </c>
      <c r="U2471" s="2">
        <f t="shared" si="1324"/>
        <v>2347.4173454241413</v>
      </c>
      <c r="V2471" s="2">
        <f t="shared" si="1325"/>
        <v>100923.60688110655</v>
      </c>
      <c r="W2471" s="2">
        <f t="shared" si="1326"/>
        <v>315510.24343591073</v>
      </c>
      <c r="X2471" s="17">
        <f t="shared" si="1327"/>
        <v>0</v>
      </c>
      <c r="Y2471" s="2">
        <f t="shared" si="1328"/>
        <v>0</v>
      </c>
      <c r="Z2471" s="72">
        <f t="shared" si="1329"/>
        <v>0</v>
      </c>
      <c r="AA2471" s="2">
        <f t="shared" si="1340"/>
        <v>0</v>
      </c>
      <c r="AB2471" s="12">
        <f t="shared" si="1337"/>
        <v>4.6600000000000003E-2</v>
      </c>
      <c r="AC2471" s="17">
        <f t="shared" si="1330"/>
        <v>20</v>
      </c>
      <c r="AD2471" s="17">
        <v>252</v>
      </c>
      <c r="AE2471" s="13">
        <f t="shared" si="1343"/>
        <v>1.0036213679999999</v>
      </c>
      <c r="AF2471" s="2">
        <f t="shared" si="1341"/>
        <v>1112.14489731</v>
      </c>
      <c r="AG2471" s="2">
        <f t="shared" si="1331"/>
        <v>1142.57869925</v>
      </c>
      <c r="AH2471" s="3">
        <f t="shared" si="1332"/>
        <v>0</v>
      </c>
      <c r="AI2471" s="4" t="str">
        <f t="shared" si="1344"/>
        <v>A+J=</v>
      </c>
      <c r="AJ2471" s="11">
        <f t="shared" si="1338"/>
        <v>43630</v>
      </c>
      <c r="AK2471" s="11"/>
      <c r="AL2471" s="4"/>
      <c r="AM2471" s="1"/>
      <c r="AN2471" s="11"/>
      <c r="AO2471" s="1"/>
      <c r="AP2471" s="1"/>
      <c r="AQ2471" s="3"/>
      <c r="AR2471" s="3"/>
      <c r="AS2471" s="6"/>
      <c r="AT2471" s="1"/>
      <c r="AU2471" s="1"/>
      <c r="AV2471" s="1"/>
      <c r="AW2471" s="1"/>
      <c r="AX2471" s="1"/>
      <c r="AY2471" s="1"/>
      <c r="AZ2471" s="1"/>
      <c r="BA2471" s="1"/>
      <c r="BB2471" s="1"/>
    </row>
    <row r="2472" spans="1:54" x14ac:dyDescent="0.2">
      <c r="A2472" s="158">
        <f t="shared" si="1333"/>
        <v>43628</v>
      </c>
      <c r="B2472" s="2">
        <f t="shared" si="1317"/>
        <v>316786.44782607519</v>
      </c>
      <c r="C2472" s="2">
        <f t="shared" si="1334"/>
        <v>212239.21920938001</v>
      </c>
      <c r="D2472" s="2">
        <f>SUM(Y2472:Y$2535)</f>
        <v>5251.7065356800003</v>
      </c>
      <c r="E2472" s="73">
        <f t="shared" si="1318"/>
        <v>206987.51267370002</v>
      </c>
      <c r="F2472" s="88">
        <f t="shared" si="1313"/>
        <v>5177.47</v>
      </c>
      <c r="G2472" s="3">
        <f>IF(AND(N2472=1,N2471&gt;1),VLOOKUP(A2471,[1]Plan1!$BK$81:$BM$259,3),G2471)</f>
        <v>5206.9799999999996</v>
      </c>
      <c r="H2472" s="11">
        <f t="shared" si="1314"/>
        <v>43539</v>
      </c>
      <c r="I2472" s="11">
        <f t="shared" si="1315"/>
        <v>43570</v>
      </c>
      <c r="J2472" s="12">
        <f t="shared" si="1319"/>
        <v>5.6996950247900635E-3</v>
      </c>
      <c r="K2472" s="11">
        <f t="shared" si="1335"/>
        <v>43630</v>
      </c>
      <c r="L2472" s="11">
        <f t="shared" si="1320"/>
        <v>43630</v>
      </c>
      <c r="M2472" s="1">
        <f t="shared" si="1339"/>
        <v>23</v>
      </c>
      <c r="N2472" s="1">
        <f t="shared" si="1321"/>
        <v>21</v>
      </c>
      <c r="O2472" s="2">
        <f t="shared" si="1322"/>
        <v>1.0052027800000001</v>
      </c>
      <c r="P2472" s="13">
        <f t="shared" si="1316"/>
        <v>1.00749961</v>
      </c>
      <c r="Q2472" s="13">
        <f t="shared" si="1342"/>
        <v>1.4802493170488471</v>
      </c>
      <c r="R2472" s="2">
        <f t="shared" si="1312"/>
        <v>1.4879507199999999</v>
      </c>
      <c r="S2472" s="2">
        <f t="shared" si="1336"/>
        <v>1.44698182</v>
      </c>
      <c r="T2472" s="2">
        <f t="shared" si="1323"/>
        <v>307106.29168695997</v>
      </c>
      <c r="U2472" s="2">
        <f t="shared" si="1324"/>
        <v>2347.4173454241413</v>
      </c>
      <c r="V2472" s="2">
        <f t="shared" si="1325"/>
        <v>100999.70584014105</v>
      </c>
      <c r="W2472" s="2">
        <f t="shared" si="1326"/>
        <v>315586.34239494521</v>
      </c>
      <c r="X2472" s="17">
        <f t="shared" si="1327"/>
        <v>0</v>
      </c>
      <c r="Y2472" s="2">
        <f t="shared" si="1328"/>
        <v>0</v>
      </c>
      <c r="Z2472" s="72">
        <f t="shared" si="1329"/>
        <v>0</v>
      </c>
      <c r="AA2472" s="2">
        <f t="shared" si="1340"/>
        <v>0</v>
      </c>
      <c r="AB2472" s="12">
        <f t="shared" si="1337"/>
        <v>4.6600000000000003E-2</v>
      </c>
      <c r="AC2472" s="17">
        <f t="shared" si="1330"/>
        <v>21</v>
      </c>
      <c r="AD2472" s="17">
        <v>252</v>
      </c>
      <c r="AE2472" s="13">
        <f t="shared" si="1343"/>
        <v>1.00380278</v>
      </c>
      <c r="AF2472" s="2">
        <f t="shared" si="1341"/>
        <v>1167.8576639</v>
      </c>
      <c r="AG2472" s="2">
        <f t="shared" si="1331"/>
        <v>1200.1054311299999</v>
      </c>
      <c r="AH2472" s="3">
        <f t="shared" si="1332"/>
        <v>0</v>
      </c>
      <c r="AI2472" s="4" t="str">
        <f t="shared" si="1344"/>
        <v>A+J=</v>
      </c>
      <c r="AJ2472" s="11">
        <f t="shared" si="1338"/>
        <v>43630</v>
      </c>
      <c r="AK2472" s="11"/>
      <c r="AL2472" s="4"/>
      <c r="AM2472" s="1"/>
      <c r="AN2472" s="11"/>
      <c r="AO2472" s="1"/>
      <c r="AP2472" s="1"/>
      <c r="AQ2472" s="3"/>
      <c r="AR2472" s="3"/>
      <c r="AS2472" s="6"/>
      <c r="AT2472" s="1"/>
      <c r="AU2472" s="1"/>
      <c r="AV2472" s="1"/>
      <c r="AW2472" s="1"/>
      <c r="AX2472" s="1"/>
      <c r="AY2472" s="1"/>
      <c r="AZ2472" s="1"/>
      <c r="BA2472" s="1"/>
      <c r="BB2472" s="1"/>
    </row>
    <row r="2473" spans="1:54" x14ac:dyDescent="0.2">
      <c r="A2473" s="158">
        <f t="shared" si="1333"/>
        <v>43629</v>
      </c>
      <c r="B2473" s="2">
        <f t="shared" si="1317"/>
        <v>316920.12816935068</v>
      </c>
      <c r="C2473" s="2">
        <f t="shared" si="1334"/>
        <v>212239.21920938001</v>
      </c>
      <c r="D2473" s="2">
        <f>SUM(Y2473:Y$2535)</f>
        <v>5251.7065356800003</v>
      </c>
      <c r="E2473" s="73">
        <f t="shared" si="1318"/>
        <v>206987.51267370002</v>
      </c>
      <c r="F2473" s="88">
        <f t="shared" si="1313"/>
        <v>5177.47</v>
      </c>
      <c r="G2473" s="3">
        <f>IF(AND(N2473=1,N2472&gt;1),VLOOKUP(A2472,[1]Plan1!$BK$81:$BM$259,3),G2472)</f>
        <v>5206.9799999999996</v>
      </c>
      <c r="H2473" s="11">
        <f t="shared" si="1314"/>
        <v>43539</v>
      </c>
      <c r="I2473" s="11">
        <f t="shared" si="1315"/>
        <v>43570</v>
      </c>
      <c r="J2473" s="12">
        <f t="shared" si="1319"/>
        <v>5.6996950247900635E-3</v>
      </c>
      <c r="K2473" s="11">
        <f t="shared" si="1335"/>
        <v>43630</v>
      </c>
      <c r="L2473" s="11">
        <f t="shared" si="1320"/>
        <v>43630</v>
      </c>
      <c r="M2473" s="1">
        <f t="shared" si="1339"/>
        <v>23</v>
      </c>
      <c r="N2473" s="1">
        <f t="shared" si="1321"/>
        <v>22</v>
      </c>
      <c r="O2473" s="2">
        <f t="shared" si="1322"/>
        <v>1.0054512</v>
      </c>
      <c r="P2473" s="13">
        <f t="shared" si="1316"/>
        <v>1.00749961</v>
      </c>
      <c r="Q2473" s="13">
        <f t="shared" si="1342"/>
        <v>1.4802493170488471</v>
      </c>
      <c r="R2473" s="2">
        <f t="shared" ref="R2473:R2536" si="1345">TRUNC(TRUNC((O2473*Q2473),15),8)</f>
        <v>1.48831845</v>
      </c>
      <c r="S2473" s="2">
        <f t="shared" si="1336"/>
        <v>1.44698182</v>
      </c>
      <c r="T2473" s="2">
        <f t="shared" si="1323"/>
        <v>307106.29168695997</v>
      </c>
      <c r="U2473" s="2">
        <f t="shared" si="1324"/>
        <v>2347.4173454241413</v>
      </c>
      <c r="V2473" s="2">
        <f t="shared" si="1325"/>
        <v>101075.82135817654</v>
      </c>
      <c r="W2473" s="2">
        <f t="shared" si="1326"/>
        <v>315662.4579129807</v>
      </c>
      <c r="X2473" s="17">
        <f t="shared" si="1327"/>
        <v>0</v>
      </c>
      <c r="Y2473" s="2">
        <f t="shared" si="1328"/>
        <v>0</v>
      </c>
      <c r="Z2473" s="72">
        <f t="shared" si="1329"/>
        <v>0</v>
      </c>
      <c r="AA2473" s="2">
        <f t="shared" si="1340"/>
        <v>0</v>
      </c>
      <c r="AB2473" s="12">
        <f t="shared" si="1337"/>
        <v>4.6600000000000003E-2</v>
      </c>
      <c r="AC2473" s="17">
        <f t="shared" si="1330"/>
        <v>22</v>
      </c>
      <c r="AD2473" s="17">
        <v>252</v>
      </c>
      <c r="AE2473" s="13">
        <f t="shared" si="1343"/>
        <v>1.003984225</v>
      </c>
      <c r="AF2473" s="2">
        <f t="shared" si="1341"/>
        <v>1223.5805649900001</v>
      </c>
      <c r="AG2473" s="2">
        <f t="shared" si="1331"/>
        <v>1257.6702563700001</v>
      </c>
      <c r="AH2473" s="3">
        <f t="shared" si="1332"/>
        <v>0</v>
      </c>
      <c r="AI2473" s="4" t="str">
        <f t="shared" si="1344"/>
        <v>A+J=</v>
      </c>
      <c r="AJ2473" s="11">
        <f t="shared" si="1338"/>
        <v>43630</v>
      </c>
      <c r="AK2473" s="11"/>
      <c r="AL2473" s="4"/>
      <c r="AM2473" s="1"/>
      <c r="AN2473" s="11"/>
      <c r="AO2473" s="1"/>
      <c r="AP2473" s="1"/>
      <c r="AQ2473" s="3"/>
      <c r="AR2473" s="3"/>
      <c r="AS2473" s="6"/>
      <c r="AT2473" s="1"/>
      <c r="AU2473" s="1"/>
      <c r="AV2473" s="1"/>
      <c r="AW2473" s="1"/>
      <c r="AX2473" s="1"/>
      <c r="AY2473" s="1"/>
      <c r="AZ2473" s="1"/>
      <c r="BA2473" s="1"/>
      <c r="BB2473" s="1"/>
    </row>
    <row r="2474" spans="1:54" x14ac:dyDescent="0.2">
      <c r="A2474" s="158">
        <f t="shared" si="1333"/>
        <v>43630</v>
      </c>
      <c r="B2474" s="2">
        <f t="shared" si="1317"/>
        <v>317053.86526004237</v>
      </c>
      <c r="C2474" s="2">
        <f t="shared" si="1334"/>
        <v>212239.21920938001</v>
      </c>
      <c r="D2474" s="2">
        <f>SUM(Y2474:Y$2535)</f>
        <v>5251.7065356800003</v>
      </c>
      <c r="E2474" s="73">
        <f t="shared" si="1318"/>
        <v>206987.51267370002</v>
      </c>
      <c r="F2474" s="88">
        <f t="shared" ref="F2474:F2537" si="1346">IF(G2474=G2473,F2473,G2473)</f>
        <v>5177.47</v>
      </c>
      <c r="G2474" s="3">
        <f>IF(AND(N2474=1,N2473&gt;1),VLOOKUP(A2473,[1]Plan1!$BK$81:$BM$259,3),G2473)</f>
        <v>5206.9799999999996</v>
      </c>
      <c r="H2474" s="11">
        <f t="shared" ref="H2474:H2537" si="1347">EDATE(I2474,-1)</f>
        <v>43539</v>
      </c>
      <c r="I2474" s="11">
        <f t="shared" ref="I2474:I2537" si="1348">IF(X2473&gt;0,EDATE(A2474,-1),+I2473)</f>
        <v>43570</v>
      </c>
      <c r="J2474" s="12">
        <f t="shared" si="1319"/>
        <v>5.6996950247900635E-3</v>
      </c>
      <c r="K2474" s="11">
        <f t="shared" si="1335"/>
        <v>43661</v>
      </c>
      <c r="L2474" s="11">
        <f t="shared" si="1320"/>
        <v>43630</v>
      </c>
      <c r="M2474" s="1">
        <f t="shared" si="1339"/>
        <v>23</v>
      </c>
      <c r="N2474" s="1">
        <f t="shared" si="1321"/>
        <v>23</v>
      </c>
      <c r="O2474" s="2">
        <f t="shared" si="1322"/>
        <v>1.0056996899999999</v>
      </c>
      <c r="P2474" s="13">
        <f t="shared" ref="P2474:P2537" si="1349">IF(L2474&gt;L2473,O2473,P2473)</f>
        <v>1.00749961</v>
      </c>
      <c r="Q2474" s="13">
        <f t="shared" si="1342"/>
        <v>1.4802493170488471</v>
      </c>
      <c r="R2474" s="2">
        <f t="shared" si="1345"/>
        <v>1.4886862700000001</v>
      </c>
      <c r="S2474" s="2">
        <f t="shared" si="1336"/>
        <v>1.44698182</v>
      </c>
      <c r="T2474" s="2">
        <f t="shared" si="1323"/>
        <v>307106.29168695997</v>
      </c>
      <c r="U2474" s="2">
        <f t="shared" si="1324"/>
        <v>2347.4173454241413</v>
      </c>
      <c r="V2474" s="2">
        <f t="shared" si="1325"/>
        <v>101151.9555050882</v>
      </c>
      <c r="W2474" s="2">
        <f t="shared" si="1326"/>
        <v>315738.59205989237</v>
      </c>
      <c r="X2474" s="17">
        <f t="shared" si="1327"/>
        <v>81</v>
      </c>
      <c r="Y2474" s="2">
        <f t="shared" si="1328"/>
        <v>1692.52075511</v>
      </c>
      <c r="Z2474" s="72">
        <f t="shared" si="1329"/>
        <v>7.9745900000000002E-3</v>
      </c>
      <c r="AA2474" s="2">
        <f t="shared" si="1340"/>
        <v>2449.0467626200002</v>
      </c>
      <c r="AB2474" s="12">
        <f t="shared" si="1337"/>
        <v>4.6600000000000003E-2</v>
      </c>
      <c r="AC2474" s="17">
        <f t="shared" si="1330"/>
        <v>23</v>
      </c>
      <c r="AD2474" s="17">
        <v>252</v>
      </c>
      <c r="AE2474" s="13">
        <f t="shared" si="1343"/>
        <v>1.004165703</v>
      </c>
      <c r="AF2474" s="2">
        <f t="shared" si="1341"/>
        <v>1279.3136005900001</v>
      </c>
      <c r="AG2474" s="2">
        <f t="shared" si="1331"/>
        <v>1315.2732001500001</v>
      </c>
      <c r="AH2474" s="3">
        <f t="shared" si="1332"/>
        <v>3728.3603632100003</v>
      </c>
      <c r="AI2474" s="4" t="str">
        <f t="shared" si="1344"/>
        <v>A+J=</v>
      </c>
      <c r="AJ2474" s="11">
        <f t="shared" si="1338"/>
        <v>43630</v>
      </c>
      <c r="AK2474" s="11"/>
      <c r="AL2474" s="4"/>
      <c r="AM2474" s="1"/>
      <c r="AN2474" s="11"/>
      <c r="AO2474" s="1"/>
      <c r="AP2474" s="1"/>
      <c r="AQ2474" s="3"/>
      <c r="AR2474" s="3"/>
      <c r="AS2474" s="6"/>
      <c r="AT2474" s="1"/>
      <c r="AU2474" s="1"/>
      <c r="AV2474" s="1"/>
      <c r="AW2474" s="1"/>
      <c r="AX2474" s="1"/>
      <c r="AY2474" s="1"/>
      <c r="AZ2474" s="1"/>
      <c r="BA2474" s="1"/>
      <c r="BB2474" s="1"/>
    </row>
    <row r="2475" spans="1:54" x14ac:dyDescent="0.2">
      <c r="A2475" s="158">
        <f t="shared" si="1333"/>
        <v>43631</v>
      </c>
      <c r="B2475" s="2">
        <f t="shared" si="1317"/>
        <v>313366.19626961614</v>
      </c>
      <c r="C2475" s="2">
        <f t="shared" si="1334"/>
        <v>210546.69845426999</v>
      </c>
      <c r="D2475" s="2">
        <f>SUM(Y2475:Y$2535)</f>
        <v>3559.1857805700001</v>
      </c>
      <c r="E2475" s="73">
        <f t="shared" si="1318"/>
        <v>206987.5126737</v>
      </c>
      <c r="F2475" s="88">
        <f t="shared" si="1346"/>
        <v>5206.9799999999996</v>
      </c>
      <c r="G2475" s="3">
        <f>IF(AND(N2475=1,N2474&gt;1),VLOOKUP(A2474,[1]Plan1!$BK$81:$BM$259,3),G2474)</f>
        <v>5213.75</v>
      </c>
      <c r="H2475" s="11">
        <f t="shared" si="1347"/>
        <v>43570</v>
      </c>
      <c r="I2475" s="11">
        <f t="shared" si="1348"/>
        <v>43600</v>
      </c>
      <c r="J2475" s="12">
        <f t="shared" si="1319"/>
        <v>1.3001778382095708E-3</v>
      </c>
      <c r="K2475" s="11">
        <f t="shared" si="1335"/>
        <v>43661</v>
      </c>
      <c r="L2475" s="11">
        <f t="shared" si="1320"/>
        <v>43661</v>
      </c>
      <c r="M2475" s="1">
        <f t="shared" si="1339"/>
        <v>20</v>
      </c>
      <c r="N2475" s="1">
        <f t="shared" si="1321"/>
        <v>1</v>
      </c>
      <c r="O2475" s="2">
        <f t="shared" si="1322"/>
        <v>1.00006496</v>
      </c>
      <c r="P2475" s="13">
        <f t="shared" si="1349"/>
        <v>1.0056996899999999</v>
      </c>
      <c r="Q2475" s="13">
        <f t="shared" si="1342"/>
        <v>1.4886862792787372</v>
      </c>
      <c r="R2475" s="2">
        <f t="shared" si="1345"/>
        <v>1.4887829800000001</v>
      </c>
      <c r="S2475" s="2">
        <f t="shared" si="1336"/>
        <v>1.44698182</v>
      </c>
      <c r="T2475" s="2">
        <f t="shared" si="1323"/>
        <v>304657.24492435</v>
      </c>
      <c r="U2475" s="2">
        <f t="shared" si="1324"/>
        <v>1590.8913379172991</v>
      </c>
      <c r="V2475" s="2">
        <f t="shared" si="1325"/>
        <v>101171.97326743887</v>
      </c>
      <c r="W2475" s="2">
        <f t="shared" si="1326"/>
        <v>313309.56305962615</v>
      </c>
      <c r="X2475" s="17">
        <f t="shared" si="1327"/>
        <v>0</v>
      </c>
      <c r="Y2475" s="2">
        <f t="shared" si="1328"/>
        <v>0</v>
      </c>
      <c r="Z2475" s="72">
        <f t="shared" si="1329"/>
        <v>0</v>
      </c>
      <c r="AA2475" s="2">
        <f t="shared" si="1340"/>
        <v>0</v>
      </c>
      <c r="AB2475" s="12">
        <f t="shared" si="1337"/>
        <v>4.6600000000000003E-2</v>
      </c>
      <c r="AC2475" s="17">
        <f t="shared" si="1330"/>
        <v>1</v>
      </c>
      <c r="AD2475" s="17">
        <v>252</v>
      </c>
      <c r="AE2475" s="13">
        <f t="shared" si="1343"/>
        <v>1.0001807579999999</v>
      </c>
      <c r="AF2475" s="2">
        <f t="shared" si="1341"/>
        <v>55.069234270000003</v>
      </c>
      <c r="AG2475" s="2">
        <f t="shared" si="1331"/>
        <v>56.633209989999997</v>
      </c>
      <c r="AH2475" s="3">
        <f t="shared" si="1332"/>
        <v>0</v>
      </c>
      <c r="AI2475" s="4" t="str">
        <f t="shared" si="1344"/>
        <v>A+J=</v>
      </c>
      <c r="AJ2475" s="11">
        <f t="shared" si="1338"/>
        <v>43661</v>
      </c>
      <c r="AK2475" s="11"/>
      <c r="AL2475" s="4"/>
      <c r="AM2475" s="1"/>
      <c r="AN2475" s="11"/>
      <c r="AO2475" s="1"/>
      <c r="AP2475" s="1"/>
      <c r="AQ2475" s="3"/>
      <c r="AR2475" s="3"/>
      <c r="AS2475" s="6"/>
      <c r="AT2475" s="1"/>
      <c r="AU2475" s="1"/>
      <c r="AV2475" s="1"/>
      <c r="AW2475" s="1"/>
      <c r="AX2475" s="1"/>
      <c r="AY2475" s="1"/>
      <c r="AZ2475" s="1"/>
      <c r="BA2475" s="1"/>
      <c r="BB2475" s="1"/>
    </row>
    <row r="2476" spans="1:54" x14ac:dyDescent="0.2">
      <c r="A2476" s="158">
        <f t="shared" si="1333"/>
        <v>43632</v>
      </c>
      <c r="B2476" s="2">
        <f t="shared" si="1317"/>
        <v>313366.19626961614</v>
      </c>
      <c r="C2476" s="2">
        <f t="shared" si="1334"/>
        <v>210546.69845426999</v>
      </c>
      <c r="D2476" s="2">
        <f>SUM(Y2476:Y$2535)</f>
        <v>3559.1857805700001</v>
      </c>
      <c r="E2476" s="73">
        <f t="shared" si="1318"/>
        <v>206987.5126737</v>
      </c>
      <c r="F2476" s="88">
        <f t="shared" si="1346"/>
        <v>5206.9799999999996</v>
      </c>
      <c r="G2476" s="3">
        <f>IF(AND(N2476=1,N2475&gt;1),VLOOKUP(A2475,[1]Plan1!$BK$81:$BM$259,3),G2475)</f>
        <v>5213.75</v>
      </c>
      <c r="H2476" s="11">
        <f t="shared" si="1347"/>
        <v>43570</v>
      </c>
      <c r="I2476" s="11">
        <f t="shared" si="1348"/>
        <v>43600</v>
      </c>
      <c r="J2476" s="12">
        <f t="shared" si="1319"/>
        <v>1.3001778382095708E-3</v>
      </c>
      <c r="K2476" s="11">
        <f t="shared" si="1335"/>
        <v>43661</v>
      </c>
      <c r="L2476" s="11">
        <f t="shared" si="1320"/>
        <v>43661</v>
      </c>
      <c r="M2476" s="1">
        <f t="shared" si="1339"/>
        <v>20</v>
      </c>
      <c r="N2476" s="1">
        <f t="shared" si="1321"/>
        <v>1</v>
      </c>
      <c r="O2476" s="2">
        <f t="shared" si="1322"/>
        <v>1.00006496</v>
      </c>
      <c r="P2476" s="13">
        <f t="shared" si="1349"/>
        <v>1.0056996899999999</v>
      </c>
      <c r="Q2476" s="13">
        <f t="shared" si="1342"/>
        <v>1.4886862792787372</v>
      </c>
      <c r="R2476" s="2">
        <f t="shared" si="1345"/>
        <v>1.4887829800000001</v>
      </c>
      <c r="S2476" s="2">
        <f t="shared" si="1336"/>
        <v>1.44698182</v>
      </c>
      <c r="T2476" s="2">
        <f t="shared" si="1323"/>
        <v>304657.24492435</v>
      </c>
      <c r="U2476" s="2">
        <f t="shared" si="1324"/>
        <v>1590.8913379172991</v>
      </c>
      <c r="V2476" s="2">
        <f t="shared" si="1325"/>
        <v>101171.97326743887</v>
      </c>
      <c r="W2476" s="2">
        <f t="shared" si="1326"/>
        <v>313309.56305962615</v>
      </c>
      <c r="X2476" s="17">
        <f t="shared" si="1327"/>
        <v>0</v>
      </c>
      <c r="Y2476" s="2">
        <f t="shared" si="1328"/>
        <v>0</v>
      </c>
      <c r="Z2476" s="72">
        <f t="shared" si="1329"/>
        <v>0</v>
      </c>
      <c r="AA2476" s="2">
        <f t="shared" si="1340"/>
        <v>0</v>
      </c>
      <c r="AB2476" s="12">
        <f t="shared" si="1337"/>
        <v>4.6600000000000003E-2</v>
      </c>
      <c r="AC2476" s="17">
        <f t="shared" si="1330"/>
        <v>1</v>
      </c>
      <c r="AD2476" s="17">
        <v>252</v>
      </c>
      <c r="AE2476" s="13">
        <f t="shared" si="1343"/>
        <v>1.0001807579999999</v>
      </c>
      <c r="AF2476" s="2">
        <f t="shared" si="1341"/>
        <v>55.069234270000003</v>
      </c>
      <c r="AG2476" s="2">
        <f t="shared" si="1331"/>
        <v>56.633209989999997</v>
      </c>
      <c r="AH2476" s="3">
        <f t="shared" si="1332"/>
        <v>0</v>
      </c>
      <c r="AI2476" s="4" t="str">
        <f t="shared" si="1344"/>
        <v>A+J=</v>
      </c>
      <c r="AJ2476" s="11">
        <f t="shared" si="1338"/>
        <v>43661</v>
      </c>
      <c r="AK2476" s="11"/>
      <c r="AL2476" s="4"/>
      <c r="AM2476" s="1"/>
      <c r="AN2476" s="11"/>
      <c r="AO2476" s="1"/>
      <c r="AP2476" s="1"/>
      <c r="AQ2476" s="3"/>
      <c r="AR2476" s="3"/>
      <c r="AS2476" s="6"/>
      <c r="AT2476" s="1"/>
      <c r="AU2476" s="1"/>
      <c r="AV2476" s="1"/>
      <c r="AW2476" s="1"/>
      <c r="AX2476" s="1"/>
      <c r="AY2476" s="1"/>
      <c r="AZ2476" s="1"/>
      <c r="BA2476" s="1"/>
      <c r="BB2476" s="1"/>
    </row>
    <row r="2477" spans="1:54" x14ac:dyDescent="0.2">
      <c r="A2477" s="158">
        <f t="shared" si="1333"/>
        <v>43633</v>
      </c>
      <c r="B2477" s="2">
        <f t="shared" si="1317"/>
        <v>313366.19626961614</v>
      </c>
      <c r="C2477" s="2">
        <f t="shared" si="1334"/>
        <v>210546.69845426999</v>
      </c>
      <c r="D2477" s="2">
        <f>SUM(Y2477:Y$2535)</f>
        <v>3559.1857805700001</v>
      </c>
      <c r="E2477" s="73">
        <f t="shared" si="1318"/>
        <v>206987.5126737</v>
      </c>
      <c r="F2477" s="88">
        <f t="shared" si="1346"/>
        <v>5206.9799999999996</v>
      </c>
      <c r="G2477" s="3">
        <f>IF(AND(N2477=1,N2476&gt;1),VLOOKUP(A2476,[1]Plan1!$BK$81:$BM$259,3),G2476)</f>
        <v>5213.75</v>
      </c>
      <c r="H2477" s="11">
        <f t="shared" si="1347"/>
        <v>43570</v>
      </c>
      <c r="I2477" s="11">
        <f t="shared" si="1348"/>
        <v>43600</v>
      </c>
      <c r="J2477" s="12">
        <f t="shared" si="1319"/>
        <v>1.3001778382095708E-3</v>
      </c>
      <c r="K2477" s="11">
        <f t="shared" si="1335"/>
        <v>43661</v>
      </c>
      <c r="L2477" s="11">
        <f t="shared" si="1320"/>
        <v>43661</v>
      </c>
      <c r="M2477" s="1">
        <f t="shared" si="1339"/>
        <v>20</v>
      </c>
      <c r="N2477" s="1">
        <f t="shared" si="1321"/>
        <v>1</v>
      </c>
      <c r="O2477" s="2">
        <f t="shared" si="1322"/>
        <v>1.00006496</v>
      </c>
      <c r="P2477" s="13">
        <f t="shared" si="1349"/>
        <v>1.0056996899999999</v>
      </c>
      <c r="Q2477" s="13">
        <f t="shared" si="1342"/>
        <v>1.4886862792787372</v>
      </c>
      <c r="R2477" s="2">
        <f t="shared" si="1345"/>
        <v>1.4887829800000001</v>
      </c>
      <c r="S2477" s="2">
        <f t="shared" si="1336"/>
        <v>1.44698182</v>
      </c>
      <c r="T2477" s="2">
        <f t="shared" si="1323"/>
        <v>304657.24492435</v>
      </c>
      <c r="U2477" s="2">
        <f t="shared" si="1324"/>
        <v>1590.8913379172991</v>
      </c>
      <c r="V2477" s="2">
        <f t="shared" si="1325"/>
        <v>101171.97326743887</v>
      </c>
      <c r="W2477" s="2">
        <f t="shared" si="1326"/>
        <v>313309.56305962615</v>
      </c>
      <c r="X2477" s="17">
        <f t="shared" si="1327"/>
        <v>0</v>
      </c>
      <c r="Y2477" s="2">
        <f t="shared" si="1328"/>
        <v>0</v>
      </c>
      <c r="Z2477" s="72">
        <f t="shared" si="1329"/>
        <v>0</v>
      </c>
      <c r="AA2477" s="2">
        <f t="shared" si="1340"/>
        <v>0</v>
      </c>
      <c r="AB2477" s="12">
        <f t="shared" si="1337"/>
        <v>4.6600000000000003E-2</v>
      </c>
      <c r="AC2477" s="17">
        <f t="shared" si="1330"/>
        <v>1</v>
      </c>
      <c r="AD2477" s="17">
        <v>252</v>
      </c>
      <c r="AE2477" s="13">
        <f t="shared" si="1343"/>
        <v>1.0001807579999999</v>
      </c>
      <c r="AF2477" s="2">
        <f t="shared" si="1341"/>
        <v>55.069234270000003</v>
      </c>
      <c r="AG2477" s="2">
        <f t="shared" si="1331"/>
        <v>56.633209989999997</v>
      </c>
      <c r="AH2477" s="3">
        <f t="shared" si="1332"/>
        <v>0</v>
      </c>
      <c r="AI2477" s="4" t="str">
        <f t="shared" si="1344"/>
        <v>A+J=</v>
      </c>
      <c r="AJ2477" s="11">
        <f t="shared" si="1338"/>
        <v>43661</v>
      </c>
      <c r="AK2477" s="11"/>
      <c r="AL2477" s="4"/>
      <c r="AM2477" s="1"/>
      <c r="AN2477" s="11"/>
      <c r="AO2477" s="1"/>
      <c r="AP2477" s="1"/>
      <c r="AQ2477" s="3"/>
      <c r="AR2477" s="3"/>
      <c r="AS2477" s="6"/>
      <c r="AT2477" s="1"/>
      <c r="AU2477" s="1"/>
      <c r="AV2477" s="1"/>
      <c r="AW2477" s="1"/>
      <c r="AX2477" s="1"/>
      <c r="AY2477" s="1"/>
      <c r="AZ2477" s="1"/>
      <c r="BA2477" s="1"/>
      <c r="BB2477" s="1"/>
    </row>
    <row r="2478" spans="1:54" x14ac:dyDescent="0.2">
      <c r="A2478" s="158">
        <f t="shared" si="1333"/>
        <v>43634</v>
      </c>
      <c r="B2478" s="2">
        <f t="shared" si="1317"/>
        <v>313442.86864650709</v>
      </c>
      <c r="C2478" s="2">
        <f t="shared" si="1334"/>
        <v>210546.69845426999</v>
      </c>
      <c r="D2478" s="2">
        <f>SUM(Y2478:Y$2535)</f>
        <v>3559.1857805700001</v>
      </c>
      <c r="E2478" s="73">
        <f t="shared" si="1318"/>
        <v>206987.5126737</v>
      </c>
      <c r="F2478" s="88">
        <f t="shared" si="1346"/>
        <v>5206.9799999999996</v>
      </c>
      <c r="G2478" s="3">
        <f>IF(AND(N2478=1,N2477&gt;1),VLOOKUP(A2477,[1]Plan1!$BK$81:$BM$259,3),G2477)</f>
        <v>5213.75</v>
      </c>
      <c r="H2478" s="11">
        <f t="shared" si="1347"/>
        <v>43570</v>
      </c>
      <c r="I2478" s="11">
        <f t="shared" si="1348"/>
        <v>43600</v>
      </c>
      <c r="J2478" s="12">
        <f t="shared" si="1319"/>
        <v>1.3001778382095708E-3</v>
      </c>
      <c r="K2478" s="11">
        <f t="shared" si="1335"/>
        <v>43661</v>
      </c>
      <c r="L2478" s="11">
        <f t="shared" si="1320"/>
        <v>43661</v>
      </c>
      <c r="M2478" s="1">
        <f t="shared" si="1339"/>
        <v>20</v>
      </c>
      <c r="N2478" s="1">
        <f t="shared" si="1321"/>
        <v>2</v>
      </c>
      <c r="O2478" s="2">
        <f t="shared" si="1322"/>
        <v>1.0001299400000001</v>
      </c>
      <c r="P2478" s="13">
        <f t="shared" si="1349"/>
        <v>1.0056996899999999</v>
      </c>
      <c r="Q2478" s="13">
        <f t="shared" si="1342"/>
        <v>1.4886862792787372</v>
      </c>
      <c r="R2478" s="2">
        <f t="shared" si="1345"/>
        <v>1.48887971</v>
      </c>
      <c r="S2478" s="2">
        <f t="shared" si="1336"/>
        <v>1.44698182</v>
      </c>
      <c r="T2478" s="2">
        <f t="shared" si="1323"/>
        <v>304657.24492435</v>
      </c>
      <c r="U2478" s="2">
        <f t="shared" si="1324"/>
        <v>1590.8913379172991</v>
      </c>
      <c r="V2478" s="2">
        <f t="shared" si="1325"/>
        <v>101191.99516953978</v>
      </c>
      <c r="W2478" s="2">
        <f t="shared" si="1326"/>
        <v>313329.58496172709</v>
      </c>
      <c r="X2478" s="17">
        <f t="shared" si="1327"/>
        <v>0</v>
      </c>
      <c r="Y2478" s="2">
        <f t="shared" si="1328"/>
        <v>0</v>
      </c>
      <c r="Z2478" s="72">
        <f t="shared" si="1329"/>
        <v>0</v>
      </c>
      <c r="AA2478" s="2">
        <f t="shared" si="1340"/>
        <v>0</v>
      </c>
      <c r="AB2478" s="12">
        <f t="shared" si="1337"/>
        <v>4.6600000000000003E-2</v>
      </c>
      <c r="AC2478" s="17">
        <f t="shared" si="1330"/>
        <v>2</v>
      </c>
      <c r="AD2478" s="17">
        <v>252</v>
      </c>
      <c r="AE2478" s="13">
        <f t="shared" si="1343"/>
        <v>1.0003615480000001</v>
      </c>
      <c r="AF2478" s="2">
        <f t="shared" si="1341"/>
        <v>110.14821757999999</v>
      </c>
      <c r="AG2478" s="2">
        <f t="shared" si="1331"/>
        <v>113.28368478</v>
      </c>
      <c r="AH2478" s="3">
        <f t="shared" si="1332"/>
        <v>0</v>
      </c>
      <c r="AI2478" s="4" t="str">
        <f t="shared" si="1344"/>
        <v>A+J=</v>
      </c>
      <c r="AJ2478" s="11">
        <f t="shared" si="1338"/>
        <v>43661</v>
      </c>
      <c r="AK2478" s="11"/>
      <c r="AL2478" s="4"/>
      <c r="AM2478" s="1"/>
      <c r="AN2478" s="11"/>
      <c r="AO2478" s="1"/>
      <c r="AP2478" s="1"/>
      <c r="AQ2478" s="3"/>
      <c r="AR2478" s="3"/>
      <c r="AS2478" s="6"/>
      <c r="AT2478" s="1"/>
      <c r="AU2478" s="1"/>
      <c r="AV2478" s="1"/>
      <c r="AW2478" s="1"/>
      <c r="AX2478" s="1"/>
      <c r="AY2478" s="1"/>
      <c r="AZ2478" s="1"/>
      <c r="BA2478" s="1"/>
      <c r="BB2478" s="1"/>
    </row>
    <row r="2479" spans="1:54" x14ac:dyDescent="0.2">
      <c r="A2479" s="158">
        <f t="shared" si="1333"/>
        <v>43635</v>
      </c>
      <c r="B2479" s="2">
        <f t="shared" si="1317"/>
        <v>313519.55653245281</v>
      </c>
      <c r="C2479" s="2">
        <f t="shared" si="1334"/>
        <v>210546.69845426999</v>
      </c>
      <c r="D2479" s="2">
        <f>SUM(Y2479:Y$2535)</f>
        <v>3559.1857805700001</v>
      </c>
      <c r="E2479" s="73">
        <f t="shared" si="1318"/>
        <v>206987.5126737</v>
      </c>
      <c r="F2479" s="88">
        <f t="shared" si="1346"/>
        <v>5206.9799999999996</v>
      </c>
      <c r="G2479" s="3">
        <f>IF(AND(N2479=1,N2478&gt;1),VLOOKUP(A2478,[1]Plan1!$BK$81:$BM$259,3),G2478)</f>
        <v>5213.75</v>
      </c>
      <c r="H2479" s="11">
        <f t="shared" si="1347"/>
        <v>43570</v>
      </c>
      <c r="I2479" s="11">
        <f t="shared" si="1348"/>
        <v>43600</v>
      </c>
      <c r="J2479" s="12">
        <f t="shared" si="1319"/>
        <v>1.3001778382095708E-3</v>
      </c>
      <c r="K2479" s="11">
        <f t="shared" si="1335"/>
        <v>43661</v>
      </c>
      <c r="L2479" s="11">
        <f t="shared" si="1320"/>
        <v>43661</v>
      </c>
      <c r="M2479" s="1">
        <f t="shared" si="1339"/>
        <v>20</v>
      </c>
      <c r="N2479" s="1">
        <f t="shared" si="1321"/>
        <v>3</v>
      </c>
      <c r="O2479" s="2">
        <f t="shared" si="1322"/>
        <v>1.00019491</v>
      </c>
      <c r="P2479" s="13">
        <f t="shared" si="1349"/>
        <v>1.0056996899999999</v>
      </c>
      <c r="Q2479" s="13">
        <f t="shared" si="1342"/>
        <v>1.4886862792787372</v>
      </c>
      <c r="R2479" s="2">
        <f t="shared" si="1345"/>
        <v>1.4889764299999999</v>
      </c>
      <c r="S2479" s="2">
        <f t="shared" si="1336"/>
        <v>1.44698182</v>
      </c>
      <c r="T2479" s="2">
        <f t="shared" si="1323"/>
        <v>304657.24492435</v>
      </c>
      <c r="U2479" s="2">
        <f t="shared" si="1324"/>
        <v>1590.8913379172991</v>
      </c>
      <c r="V2479" s="2">
        <f t="shared" si="1325"/>
        <v>101212.01500176555</v>
      </c>
      <c r="W2479" s="2">
        <f t="shared" si="1326"/>
        <v>313349.60479395284</v>
      </c>
      <c r="X2479" s="17">
        <f t="shared" si="1327"/>
        <v>0</v>
      </c>
      <c r="Y2479" s="2">
        <f t="shared" si="1328"/>
        <v>0</v>
      </c>
      <c r="Z2479" s="72">
        <f t="shared" si="1329"/>
        <v>0</v>
      </c>
      <c r="AA2479" s="2">
        <f t="shared" si="1340"/>
        <v>0</v>
      </c>
      <c r="AB2479" s="12">
        <f t="shared" si="1337"/>
        <v>4.6600000000000003E-2</v>
      </c>
      <c r="AC2479" s="17">
        <f t="shared" si="1330"/>
        <v>3</v>
      </c>
      <c r="AD2479" s="17">
        <v>252</v>
      </c>
      <c r="AE2479" s="13">
        <f t="shared" si="1343"/>
        <v>1.0005423710000001</v>
      </c>
      <c r="AF2479" s="2">
        <f t="shared" si="1341"/>
        <v>165.23725458000001</v>
      </c>
      <c r="AG2479" s="2">
        <f t="shared" si="1331"/>
        <v>169.9517385</v>
      </c>
      <c r="AH2479" s="3">
        <f t="shared" si="1332"/>
        <v>0</v>
      </c>
      <c r="AI2479" s="4" t="str">
        <f t="shared" si="1344"/>
        <v>A+J=</v>
      </c>
      <c r="AJ2479" s="11">
        <f t="shared" si="1338"/>
        <v>43661</v>
      </c>
      <c r="AK2479" s="11"/>
      <c r="AL2479" s="4"/>
      <c r="AM2479" s="1"/>
      <c r="AN2479" s="11"/>
      <c r="AO2479" s="1"/>
      <c r="AP2479" s="1"/>
      <c r="AQ2479" s="3"/>
      <c r="AR2479" s="3"/>
      <c r="AS2479" s="6"/>
      <c r="AT2479" s="1"/>
      <c r="AU2479" s="1"/>
      <c r="AV2479" s="1"/>
      <c r="AW2479" s="1"/>
      <c r="AX2479" s="1"/>
      <c r="AY2479" s="1"/>
      <c r="AZ2479" s="1"/>
      <c r="BA2479" s="1"/>
      <c r="BB2479" s="1"/>
    </row>
    <row r="2480" spans="1:54" x14ac:dyDescent="0.2">
      <c r="A2480" s="158">
        <f t="shared" si="1333"/>
        <v>43636</v>
      </c>
      <c r="B2480" s="2">
        <f t="shared" si="1317"/>
        <v>313596.26821380411</v>
      </c>
      <c r="C2480" s="2">
        <f t="shared" si="1334"/>
        <v>210546.69845426999</v>
      </c>
      <c r="D2480" s="2">
        <f>SUM(Y2480:Y$2535)</f>
        <v>3559.1857805700001</v>
      </c>
      <c r="E2480" s="73">
        <f t="shared" si="1318"/>
        <v>206987.5126737</v>
      </c>
      <c r="F2480" s="88">
        <f t="shared" si="1346"/>
        <v>5206.9799999999996</v>
      </c>
      <c r="G2480" s="3">
        <f>IF(AND(N2480=1,N2479&gt;1),VLOOKUP(A2479,[1]Plan1!$BK$81:$BM$259,3),G2479)</f>
        <v>5213.75</v>
      </c>
      <c r="H2480" s="11">
        <f t="shared" si="1347"/>
        <v>43570</v>
      </c>
      <c r="I2480" s="11">
        <f t="shared" si="1348"/>
        <v>43600</v>
      </c>
      <c r="J2480" s="12">
        <f t="shared" si="1319"/>
        <v>1.3001778382095708E-3</v>
      </c>
      <c r="K2480" s="11">
        <f t="shared" si="1335"/>
        <v>43661</v>
      </c>
      <c r="L2480" s="11">
        <f t="shared" si="1320"/>
        <v>43661</v>
      </c>
      <c r="M2480" s="1">
        <f t="shared" si="1339"/>
        <v>20</v>
      </c>
      <c r="N2480" s="1">
        <f t="shared" si="1321"/>
        <v>4</v>
      </c>
      <c r="O2480" s="2">
        <f t="shared" si="1322"/>
        <v>1.0002599000000001</v>
      </c>
      <c r="P2480" s="13">
        <f t="shared" si="1349"/>
        <v>1.0056996899999999</v>
      </c>
      <c r="Q2480" s="13">
        <f t="shared" si="1342"/>
        <v>1.4886862792787372</v>
      </c>
      <c r="R2480" s="2">
        <f t="shared" si="1345"/>
        <v>1.4890731800000001</v>
      </c>
      <c r="S2480" s="2">
        <f t="shared" si="1336"/>
        <v>1.44698182</v>
      </c>
      <c r="T2480" s="2">
        <f t="shared" si="1323"/>
        <v>304657.24492435</v>
      </c>
      <c r="U2480" s="2">
        <f t="shared" si="1324"/>
        <v>1590.8913379172991</v>
      </c>
      <c r="V2480" s="2">
        <f t="shared" si="1325"/>
        <v>101232.04104361679</v>
      </c>
      <c r="W2480" s="2">
        <f t="shared" si="1326"/>
        <v>313369.6308358041</v>
      </c>
      <c r="X2480" s="17">
        <f t="shared" si="1327"/>
        <v>0</v>
      </c>
      <c r="Y2480" s="2">
        <f t="shared" si="1328"/>
        <v>0</v>
      </c>
      <c r="Z2480" s="72">
        <f t="shared" si="1329"/>
        <v>0</v>
      </c>
      <c r="AA2480" s="2">
        <f t="shared" si="1340"/>
        <v>0</v>
      </c>
      <c r="AB2480" s="12">
        <f t="shared" si="1337"/>
        <v>4.6600000000000003E-2</v>
      </c>
      <c r="AC2480" s="17">
        <f t="shared" si="1330"/>
        <v>4</v>
      </c>
      <c r="AD2480" s="17">
        <v>252</v>
      </c>
      <c r="AE2480" s="13">
        <f t="shared" si="1343"/>
        <v>1.0007232269999999</v>
      </c>
      <c r="AF2480" s="2">
        <f t="shared" si="1341"/>
        <v>220.33634527000001</v>
      </c>
      <c r="AG2480" s="2">
        <f t="shared" si="1331"/>
        <v>226.63737800000001</v>
      </c>
      <c r="AH2480" s="3">
        <f t="shared" si="1332"/>
        <v>0</v>
      </c>
      <c r="AI2480" s="4" t="str">
        <f t="shared" si="1344"/>
        <v>A+J=</v>
      </c>
      <c r="AJ2480" s="11">
        <f t="shared" si="1338"/>
        <v>43661</v>
      </c>
      <c r="AK2480" s="11"/>
      <c r="AL2480" s="4"/>
      <c r="AM2480" s="1"/>
      <c r="AN2480" s="11"/>
      <c r="AO2480" s="1"/>
      <c r="AP2480" s="1"/>
      <c r="AQ2480" s="3"/>
      <c r="AR2480" s="3"/>
      <c r="AS2480" s="6"/>
      <c r="AT2480" s="1"/>
      <c r="AU2480" s="1"/>
      <c r="AV2480" s="1"/>
      <c r="AW2480" s="1"/>
      <c r="AX2480" s="1"/>
      <c r="AY2480" s="1"/>
      <c r="AZ2480" s="1"/>
      <c r="BA2480" s="1"/>
      <c r="BB2480" s="1"/>
    </row>
    <row r="2481" spans="1:54" x14ac:dyDescent="0.2">
      <c r="A2481" s="158">
        <f t="shared" si="1333"/>
        <v>43637</v>
      </c>
      <c r="B2481" s="2">
        <f t="shared" si="1317"/>
        <v>313596.26821380411</v>
      </c>
      <c r="C2481" s="2">
        <f t="shared" si="1334"/>
        <v>210546.69845426999</v>
      </c>
      <c r="D2481" s="2">
        <f>SUM(Y2481:Y$2535)</f>
        <v>3559.1857805700001</v>
      </c>
      <c r="E2481" s="73">
        <f t="shared" si="1318"/>
        <v>206987.5126737</v>
      </c>
      <c r="F2481" s="88">
        <f t="shared" si="1346"/>
        <v>5206.9799999999996</v>
      </c>
      <c r="G2481" s="3">
        <f>IF(AND(N2481=1,N2480&gt;1),VLOOKUP(A2480,[1]Plan1!$BK$81:$BM$259,3),G2480)</f>
        <v>5213.75</v>
      </c>
      <c r="H2481" s="11">
        <f t="shared" si="1347"/>
        <v>43570</v>
      </c>
      <c r="I2481" s="11">
        <f t="shared" si="1348"/>
        <v>43600</v>
      </c>
      <c r="J2481" s="12">
        <f t="shared" si="1319"/>
        <v>1.3001778382095708E-3</v>
      </c>
      <c r="K2481" s="11">
        <f t="shared" si="1335"/>
        <v>43661</v>
      </c>
      <c r="L2481" s="11">
        <f t="shared" si="1320"/>
        <v>43661</v>
      </c>
      <c r="M2481" s="1">
        <f t="shared" si="1339"/>
        <v>20</v>
      </c>
      <c r="N2481" s="1">
        <f t="shared" si="1321"/>
        <v>4</v>
      </c>
      <c r="O2481" s="2">
        <f t="shared" si="1322"/>
        <v>1.0002599000000001</v>
      </c>
      <c r="P2481" s="13">
        <f t="shared" si="1349"/>
        <v>1.0056996899999999</v>
      </c>
      <c r="Q2481" s="13">
        <f t="shared" si="1342"/>
        <v>1.4886862792787372</v>
      </c>
      <c r="R2481" s="2">
        <f t="shared" si="1345"/>
        <v>1.4890731800000001</v>
      </c>
      <c r="S2481" s="2">
        <f t="shared" si="1336"/>
        <v>1.44698182</v>
      </c>
      <c r="T2481" s="2">
        <f t="shared" si="1323"/>
        <v>304657.24492435</v>
      </c>
      <c r="U2481" s="2">
        <f t="shared" si="1324"/>
        <v>1590.8913379172991</v>
      </c>
      <c r="V2481" s="2">
        <f t="shared" si="1325"/>
        <v>101232.04104361679</v>
      </c>
      <c r="W2481" s="2">
        <f t="shared" si="1326"/>
        <v>313369.6308358041</v>
      </c>
      <c r="X2481" s="17">
        <f t="shared" si="1327"/>
        <v>0</v>
      </c>
      <c r="Y2481" s="2">
        <f t="shared" si="1328"/>
        <v>0</v>
      </c>
      <c r="Z2481" s="72">
        <f t="shared" si="1329"/>
        <v>0</v>
      </c>
      <c r="AA2481" s="2">
        <f t="shared" si="1340"/>
        <v>0</v>
      </c>
      <c r="AB2481" s="12">
        <f t="shared" si="1337"/>
        <v>4.6600000000000003E-2</v>
      </c>
      <c r="AC2481" s="17">
        <f t="shared" si="1330"/>
        <v>4</v>
      </c>
      <c r="AD2481" s="17">
        <v>252</v>
      </c>
      <c r="AE2481" s="13">
        <f t="shared" si="1343"/>
        <v>1.0007232269999999</v>
      </c>
      <c r="AF2481" s="2">
        <f t="shared" si="1341"/>
        <v>220.33634527000001</v>
      </c>
      <c r="AG2481" s="2">
        <f t="shared" si="1331"/>
        <v>226.63737800000001</v>
      </c>
      <c r="AH2481" s="3">
        <f t="shared" si="1332"/>
        <v>0</v>
      </c>
      <c r="AI2481" s="4" t="str">
        <f t="shared" si="1344"/>
        <v>A+J=</v>
      </c>
      <c r="AJ2481" s="11">
        <f t="shared" si="1338"/>
        <v>43661</v>
      </c>
      <c r="AK2481" s="11"/>
      <c r="AL2481" s="4"/>
      <c r="AM2481" s="1"/>
      <c r="AN2481" s="11"/>
      <c r="AO2481" s="1"/>
      <c r="AP2481" s="1"/>
      <c r="AQ2481" s="3"/>
      <c r="AR2481" s="3"/>
      <c r="AS2481" s="6"/>
      <c r="AT2481" s="1"/>
      <c r="AU2481" s="1"/>
      <c r="AV2481" s="1"/>
      <c r="AW2481" s="1"/>
      <c r="AX2481" s="1"/>
      <c r="AY2481" s="1"/>
      <c r="AZ2481" s="1"/>
      <c r="BA2481" s="1"/>
      <c r="BB2481" s="1"/>
    </row>
    <row r="2482" spans="1:54" x14ac:dyDescent="0.2">
      <c r="A2482" s="158">
        <f t="shared" si="1333"/>
        <v>43638</v>
      </c>
      <c r="B2482" s="2">
        <f t="shared" si="1317"/>
        <v>313672.99509553012</v>
      </c>
      <c r="C2482" s="2">
        <f t="shared" si="1334"/>
        <v>210546.69845426999</v>
      </c>
      <c r="D2482" s="2">
        <f>SUM(Y2482:Y$2535)</f>
        <v>3559.1857805700001</v>
      </c>
      <c r="E2482" s="73">
        <f t="shared" si="1318"/>
        <v>206987.5126737</v>
      </c>
      <c r="F2482" s="88">
        <f t="shared" si="1346"/>
        <v>5206.9799999999996</v>
      </c>
      <c r="G2482" s="3">
        <f>IF(AND(N2482=1,N2481&gt;1),VLOOKUP(A2481,[1]Plan1!$BK$81:$BM$259,3),G2481)</f>
        <v>5213.75</v>
      </c>
      <c r="H2482" s="11">
        <f t="shared" si="1347"/>
        <v>43570</v>
      </c>
      <c r="I2482" s="11">
        <f t="shared" si="1348"/>
        <v>43600</v>
      </c>
      <c r="J2482" s="12">
        <f t="shared" si="1319"/>
        <v>1.3001778382095708E-3</v>
      </c>
      <c r="K2482" s="11">
        <f t="shared" si="1335"/>
        <v>43661</v>
      </c>
      <c r="L2482" s="11">
        <f t="shared" si="1320"/>
        <v>43661</v>
      </c>
      <c r="M2482" s="1">
        <f t="shared" si="1339"/>
        <v>20</v>
      </c>
      <c r="N2482" s="1">
        <f t="shared" si="1321"/>
        <v>5</v>
      </c>
      <c r="O2482" s="2">
        <f t="shared" si="1322"/>
        <v>1.00032488</v>
      </c>
      <c r="P2482" s="13">
        <f t="shared" si="1349"/>
        <v>1.0056996899999999</v>
      </c>
      <c r="Q2482" s="13">
        <f t="shared" si="1342"/>
        <v>1.4886862792787372</v>
      </c>
      <c r="R2482" s="2">
        <f t="shared" si="1345"/>
        <v>1.4891699199999999</v>
      </c>
      <c r="S2482" s="2">
        <f t="shared" si="1336"/>
        <v>1.44698182</v>
      </c>
      <c r="T2482" s="2">
        <f t="shared" si="1323"/>
        <v>304657.24492435</v>
      </c>
      <c r="U2482" s="2">
        <f t="shared" si="1324"/>
        <v>1590.8913379172991</v>
      </c>
      <c r="V2482" s="2">
        <f t="shared" si="1325"/>
        <v>101252.0650155928</v>
      </c>
      <c r="W2482" s="2">
        <f t="shared" si="1326"/>
        <v>313389.65480778011</v>
      </c>
      <c r="X2482" s="17">
        <f t="shared" si="1327"/>
        <v>0</v>
      </c>
      <c r="Y2482" s="2">
        <f t="shared" si="1328"/>
        <v>0</v>
      </c>
      <c r="Z2482" s="72">
        <f t="shared" si="1329"/>
        <v>0</v>
      </c>
      <c r="AA2482" s="2">
        <f t="shared" si="1340"/>
        <v>0</v>
      </c>
      <c r="AB2482" s="12">
        <f t="shared" si="1337"/>
        <v>4.6600000000000003E-2</v>
      </c>
      <c r="AC2482" s="17">
        <f t="shared" si="1330"/>
        <v>5</v>
      </c>
      <c r="AD2482" s="17">
        <v>252</v>
      </c>
      <c r="AE2482" s="13">
        <f t="shared" si="1343"/>
        <v>1.000904115</v>
      </c>
      <c r="AF2482" s="2">
        <f t="shared" si="1341"/>
        <v>275.44518498999997</v>
      </c>
      <c r="AG2482" s="2">
        <f t="shared" si="1331"/>
        <v>283.34028775000002</v>
      </c>
      <c r="AH2482" s="3">
        <f t="shared" si="1332"/>
        <v>0</v>
      </c>
      <c r="AI2482" s="4" t="str">
        <f t="shared" si="1344"/>
        <v>A+J=</v>
      </c>
      <c r="AJ2482" s="11">
        <f t="shared" si="1338"/>
        <v>43661</v>
      </c>
      <c r="AK2482" s="11"/>
      <c r="AL2482" s="4"/>
      <c r="AM2482" s="1"/>
      <c r="AN2482" s="11"/>
      <c r="AO2482" s="1"/>
      <c r="AP2482" s="1"/>
      <c r="AQ2482" s="3"/>
      <c r="AR2482" s="3"/>
      <c r="AS2482" s="6"/>
      <c r="AT2482" s="1"/>
      <c r="AU2482" s="1"/>
      <c r="AV2482" s="1"/>
      <c r="AW2482" s="1"/>
      <c r="AX2482" s="1"/>
      <c r="AY2482" s="1"/>
      <c r="AZ2482" s="1"/>
      <c r="BA2482" s="1"/>
      <c r="BB2482" s="1"/>
    </row>
    <row r="2483" spans="1:54" x14ac:dyDescent="0.2">
      <c r="A2483" s="158">
        <f t="shared" si="1333"/>
        <v>43639</v>
      </c>
      <c r="B2483" s="2">
        <f t="shared" si="1317"/>
        <v>313672.99509553012</v>
      </c>
      <c r="C2483" s="2">
        <f t="shared" si="1334"/>
        <v>210546.69845426999</v>
      </c>
      <c r="D2483" s="2">
        <f>SUM(Y2483:Y$2535)</f>
        <v>3559.1857805700001</v>
      </c>
      <c r="E2483" s="73">
        <f t="shared" si="1318"/>
        <v>206987.5126737</v>
      </c>
      <c r="F2483" s="88">
        <f t="shared" si="1346"/>
        <v>5206.9799999999996</v>
      </c>
      <c r="G2483" s="3">
        <f>IF(AND(N2483=1,N2482&gt;1),VLOOKUP(A2482,[1]Plan1!$BK$81:$BM$259,3),G2482)</f>
        <v>5213.75</v>
      </c>
      <c r="H2483" s="11">
        <f t="shared" si="1347"/>
        <v>43570</v>
      </c>
      <c r="I2483" s="11">
        <f t="shared" si="1348"/>
        <v>43600</v>
      </c>
      <c r="J2483" s="12">
        <f t="shared" si="1319"/>
        <v>1.3001778382095708E-3</v>
      </c>
      <c r="K2483" s="11">
        <f t="shared" si="1335"/>
        <v>43661</v>
      </c>
      <c r="L2483" s="11">
        <f t="shared" si="1320"/>
        <v>43661</v>
      </c>
      <c r="M2483" s="1">
        <f t="shared" si="1339"/>
        <v>20</v>
      </c>
      <c r="N2483" s="1">
        <f t="shared" si="1321"/>
        <v>5</v>
      </c>
      <c r="O2483" s="2">
        <f t="shared" si="1322"/>
        <v>1.00032488</v>
      </c>
      <c r="P2483" s="13">
        <f t="shared" si="1349"/>
        <v>1.0056996899999999</v>
      </c>
      <c r="Q2483" s="13">
        <f t="shared" si="1342"/>
        <v>1.4886862792787372</v>
      </c>
      <c r="R2483" s="2">
        <f t="shared" si="1345"/>
        <v>1.4891699199999999</v>
      </c>
      <c r="S2483" s="2">
        <f t="shared" si="1336"/>
        <v>1.44698182</v>
      </c>
      <c r="T2483" s="2">
        <f t="shared" si="1323"/>
        <v>304657.24492435</v>
      </c>
      <c r="U2483" s="2">
        <f t="shared" si="1324"/>
        <v>1590.8913379172991</v>
      </c>
      <c r="V2483" s="2">
        <f t="shared" si="1325"/>
        <v>101252.0650155928</v>
      </c>
      <c r="W2483" s="2">
        <f t="shared" si="1326"/>
        <v>313389.65480778011</v>
      </c>
      <c r="X2483" s="17">
        <f t="shared" si="1327"/>
        <v>0</v>
      </c>
      <c r="Y2483" s="2">
        <f t="shared" si="1328"/>
        <v>0</v>
      </c>
      <c r="Z2483" s="72">
        <f t="shared" si="1329"/>
        <v>0</v>
      </c>
      <c r="AA2483" s="2">
        <f t="shared" si="1340"/>
        <v>0</v>
      </c>
      <c r="AB2483" s="12">
        <f t="shared" si="1337"/>
        <v>4.6600000000000003E-2</v>
      </c>
      <c r="AC2483" s="17">
        <f t="shared" si="1330"/>
        <v>5</v>
      </c>
      <c r="AD2483" s="17">
        <v>252</v>
      </c>
      <c r="AE2483" s="13">
        <f t="shared" si="1343"/>
        <v>1.000904115</v>
      </c>
      <c r="AF2483" s="2">
        <f t="shared" si="1341"/>
        <v>275.44518498999997</v>
      </c>
      <c r="AG2483" s="2">
        <f t="shared" si="1331"/>
        <v>283.34028775000002</v>
      </c>
      <c r="AH2483" s="3">
        <f t="shared" si="1332"/>
        <v>0</v>
      </c>
      <c r="AI2483" s="4" t="str">
        <f t="shared" si="1344"/>
        <v>A+J=</v>
      </c>
      <c r="AJ2483" s="11">
        <f t="shared" si="1338"/>
        <v>43661</v>
      </c>
      <c r="AK2483" s="11"/>
      <c r="AL2483" s="4"/>
      <c r="AM2483" s="1"/>
      <c r="AN2483" s="11"/>
      <c r="AO2483" s="1"/>
      <c r="AP2483" s="1"/>
      <c r="AQ2483" s="3"/>
      <c r="AR2483" s="3"/>
      <c r="AS2483" s="6"/>
      <c r="AT2483" s="1"/>
      <c r="AU2483" s="1"/>
      <c r="AV2483" s="1"/>
      <c r="AW2483" s="1"/>
      <c r="AX2483" s="1"/>
      <c r="AY2483" s="1"/>
      <c r="AZ2483" s="1"/>
      <c r="BA2483" s="1"/>
      <c r="BB2483" s="1"/>
    </row>
    <row r="2484" spans="1:54" x14ac:dyDescent="0.2">
      <c r="A2484" s="158">
        <f t="shared" si="1333"/>
        <v>43640</v>
      </c>
      <c r="B2484" s="2">
        <f t="shared" si="1317"/>
        <v>313672.99509553012</v>
      </c>
      <c r="C2484" s="2">
        <f t="shared" si="1334"/>
        <v>210546.69845426999</v>
      </c>
      <c r="D2484" s="2">
        <f>SUM(Y2484:Y$2535)</f>
        <v>3559.1857805700001</v>
      </c>
      <c r="E2484" s="73">
        <f t="shared" si="1318"/>
        <v>206987.5126737</v>
      </c>
      <c r="F2484" s="88">
        <f t="shared" si="1346"/>
        <v>5206.9799999999996</v>
      </c>
      <c r="G2484" s="3">
        <f>IF(AND(N2484=1,N2483&gt;1),VLOOKUP(A2483,[1]Plan1!$BK$81:$BM$259,3),G2483)</f>
        <v>5213.75</v>
      </c>
      <c r="H2484" s="11">
        <f t="shared" si="1347"/>
        <v>43570</v>
      </c>
      <c r="I2484" s="11">
        <f t="shared" si="1348"/>
        <v>43600</v>
      </c>
      <c r="J2484" s="12">
        <f t="shared" si="1319"/>
        <v>1.3001778382095708E-3</v>
      </c>
      <c r="K2484" s="11">
        <f t="shared" si="1335"/>
        <v>43661</v>
      </c>
      <c r="L2484" s="11">
        <f t="shared" si="1320"/>
        <v>43661</v>
      </c>
      <c r="M2484" s="1">
        <f t="shared" si="1339"/>
        <v>20</v>
      </c>
      <c r="N2484" s="1">
        <f t="shared" si="1321"/>
        <v>5</v>
      </c>
      <c r="O2484" s="2">
        <f t="shared" si="1322"/>
        <v>1.00032488</v>
      </c>
      <c r="P2484" s="13">
        <f t="shared" si="1349"/>
        <v>1.0056996899999999</v>
      </c>
      <c r="Q2484" s="13">
        <f t="shared" si="1342"/>
        <v>1.4886862792787372</v>
      </c>
      <c r="R2484" s="2">
        <f t="shared" si="1345"/>
        <v>1.4891699199999999</v>
      </c>
      <c r="S2484" s="2">
        <f t="shared" si="1336"/>
        <v>1.44698182</v>
      </c>
      <c r="T2484" s="2">
        <f t="shared" si="1323"/>
        <v>304657.24492435</v>
      </c>
      <c r="U2484" s="2">
        <f t="shared" si="1324"/>
        <v>1590.8913379172991</v>
      </c>
      <c r="V2484" s="2">
        <f t="shared" si="1325"/>
        <v>101252.0650155928</v>
      </c>
      <c r="W2484" s="2">
        <f t="shared" si="1326"/>
        <v>313389.65480778011</v>
      </c>
      <c r="X2484" s="17">
        <f t="shared" si="1327"/>
        <v>0</v>
      </c>
      <c r="Y2484" s="2">
        <f t="shared" si="1328"/>
        <v>0</v>
      </c>
      <c r="Z2484" s="72">
        <f t="shared" si="1329"/>
        <v>0</v>
      </c>
      <c r="AA2484" s="2">
        <f t="shared" si="1340"/>
        <v>0</v>
      </c>
      <c r="AB2484" s="12">
        <f t="shared" si="1337"/>
        <v>4.6600000000000003E-2</v>
      </c>
      <c r="AC2484" s="17">
        <f t="shared" si="1330"/>
        <v>5</v>
      </c>
      <c r="AD2484" s="17">
        <v>252</v>
      </c>
      <c r="AE2484" s="13">
        <f t="shared" si="1343"/>
        <v>1.000904115</v>
      </c>
      <c r="AF2484" s="2">
        <f t="shared" si="1341"/>
        <v>275.44518498999997</v>
      </c>
      <c r="AG2484" s="2">
        <f t="shared" si="1331"/>
        <v>283.34028775000002</v>
      </c>
      <c r="AH2484" s="3">
        <f t="shared" si="1332"/>
        <v>0</v>
      </c>
      <c r="AI2484" s="4" t="str">
        <f t="shared" si="1344"/>
        <v>A+J=</v>
      </c>
      <c r="AJ2484" s="11">
        <f t="shared" si="1338"/>
        <v>43661</v>
      </c>
      <c r="AK2484" s="11"/>
      <c r="AL2484" s="4"/>
      <c r="AM2484" s="1"/>
      <c r="AN2484" s="11"/>
      <c r="AO2484" s="1"/>
      <c r="AP2484" s="1"/>
      <c r="AQ2484" s="3"/>
      <c r="AR2484" s="3"/>
      <c r="AS2484" s="6"/>
      <c r="AT2484" s="1"/>
      <c r="AU2484" s="1"/>
      <c r="AV2484" s="1"/>
      <c r="AW2484" s="1"/>
      <c r="AX2484" s="1"/>
      <c r="AY2484" s="1"/>
      <c r="AZ2484" s="1"/>
      <c r="BA2484" s="1"/>
      <c r="BB2484" s="1"/>
    </row>
    <row r="2485" spans="1:54" x14ac:dyDescent="0.2">
      <c r="A2485" s="158">
        <f t="shared" si="1333"/>
        <v>43641</v>
      </c>
      <c r="B2485" s="2">
        <f t="shared" si="1317"/>
        <v>313749.74163610127</v>
      </c>
      <c r="C2485" s="2">
        <f t="shared" si="1334"/>
        <v>210546.69845426999</v>
      </c>
      <c r="D2485" s="2">
        <f>SUM(Y2485:Y$2535)</f>
        <v>3559.1857805700001</v>
      </c>
      <c r="E2485" s="73">
        <f t="shared" si="1318"/>
        <v>206987.5126737</v>
      </c>
      <c r="F2485" s="88">
        <f t="shared" si="1346"/>
        <v>5206.9799999999996</v>
      </c>
      <c r="G2485" s="3">
        <f>IF(AND(N2485=1,N2484&gt;1),VLOOKUP(A2484,[1]Plan1!$BK$81:$BM$259,3),G2484)</f>
        <v>5213.75</v>
      </c>
      <c r="H2485" s="11">
        <f t="shared" si="1347"/>
        <v>43570</v>
      </c>
      <c r="I2485" s="11">
        <f t="shared" si="1348"/>
        <v>43600</v>
      </c>
      <c r="J2485" s="12">
        <f t="shared" si="1319"/>
        <v>1.3001778382095708E-3</v>
      </c>
      <c r="K2485" s="11">
        <f t="shared" si="1335"/>
        <v>43661</v>
      </c>
      <c r="L2485" s="11">
        <f t="shared" si="1320"/>
        <v>43661</v>
      </c>
      <c r="M2485" s="1">
        <f t="shared" si="1339"/>
        <v>20</v>
      </c>
      <c r="N2485" s="1">
        <f t="shared" si="1321"/>
        <v>6</v>
      </c>
      <c r="O2485" s="2">
        <f t="shared" si="1322"/>
        <v>1.00038987</v>
      </c>
      <c r="P2485" s="13">
        <f t="shared" si="1349"/>
        <v>1.0056996899999999</v>
      </c>
      <c r="Q2485" s="13">
        <f t="shared" si="1342"/>
        <v>1.4886862792787372</v>
      </c>
      <c r="R2485" s="2">
        <f t="shared" si="1345"/>
        <v>1.4892666699999999</v>
      </c>
      <c r="S2485" s="2">
        <f t="shared" si="1336"/>
        <v>1.44698182</v>
      </c>
      <c r="T2485" s="2">
        <f t="shared" si="1323"/>
        <v>304657.24492435</v>
      </c>
      <c r="U2485" s="2">
        <f t="shared" si="1324"/>
        <v>1590.8913379172991</v>
      </c>
      <c r="V2485" s="2">
        <f t="shared" si="1325"/>
        <v>101272.09105744398</v>
      </c>
      <c r="W2485" s="2">
        <f t="shared" si="1326"/>
        <v>313409.68084963126</v>
      </c>
      <c r="X2485" s="17">
        <f t="shared" si="1327"/>
        <v>0</v>
      </c>
      <c r="Y2485" s="2">
        <f t="shared" si="1328"/>
        <v>0</v>
      </c>
      <c r="Z2485" s="72">
        <f t="shared" si="1329"/>
        <v>0</v>
      </c>
      <c r="AA2485" s="2">
        <f t="shared" si="1340"/>
        <v>0</v>
      </c>
      <c r="AB2485" s="12">
        <f t="shared" si="1337"/>
        <v>4.6600000000000003E-2</v>
      </c>
      <c r="AC2485" s="17">
        <f t="shared" si="1330"/>
        <v>6</v>
      </c>
      <c r="AD2485" s="17">
        <v>252</v>
      </c>
      <c r="AE2485" s="13">
        <f t="shared" si="1343"/>
        <v>1.0010850360000001</v>
      </c>
      <c r="AF2485" s="2">
        <f t="shared" si="1341"/>
        <v>330.56407840000003</v>
      </c>
      <c r="AG2485" s="2">
        <f t="shared" si="1331"/>
        <v>340.06078646999998</v>
      </c>
      <c r="AH2485" s="3">
        <f t="shared" si="1332"/>
        <v>0</v>
      </c>
      <c r="AI2485" s="4" t="str">
        <f t="shared" si="1344"/>
        <v>A+J=</v>
      </c>
      <c r="AJ2485" s="11">
        <f t="shared" si="1338"/>
        <v>43661</v>
      </c>
      <c r="AK2485" s="11"/>
      <c r="AL2485" s="4"/>
      <c r="AM2485" s="1"/>
      <c r="AN2485" s="11"/>
      <c r="AO2485" s="1"/>
      <c r="AP2485" s="1"/>
      <c r="AQ2485" s="3"/>
      <c r="AR2485" s="3"/>
      <c r="AS2485" s="6"/>
      <c r="AT2485" s="1"/>
      <c r="AU2485" s="1"/>
      <c r="AV2485" s="1"/>
      <c r="AW2485" s="1"/>
      <c r="AX2485" s="1"/>
      <c r="AY2485" s="1"/>
      <c r="AZ2485" s="1"/>
      <c r="BA2485" s="1"/>
      <c r="BB2485" s="1"/>
    </row>
    <row r="2486" spans="1:54" x14ac:dyDescent="0.2">
      <c r="A2486" s="158">
        <f t="shared" si="1333"/>
        <v>43642</v>
      </c>
      <c r="B2486" s="2">
        <f t="shared" si="1317"/>
        <v>313826.50783859758</v>
      </c>
      <c r="C2486" s="2">
        <f t="shared" si="1334"/>
        <v>210546.69845426999</v>
      </c>
      <c r="D2486" s="2">
        <f>SUM(Y2486:Y$2535)</f>
        <v>3559.1857805700001</v>
      </c>
      <c r="E2486" s="73">
        <f t="shared" si="1318"/>
        <v>206987.5126737</v>
      </c>
      <c r="F2486" s="88">
        <f t="shared" si="1346"/>
        <v>5206.9799999999996</v>
      </c>
      <c r="G2486" s="3">
        <f>IF(AND(N2486=1,N2485&gt;1),VLOOKUP(A2485,[1]Plan1!$BK$81:$BM$259,3),G2485)</f>
        <v>5213.75</v>
      </c>
      <c r="H2486" s="11">
        <f t="shared" si="1347"/>
        <v>43570</v>
      </c>
      <c r="I2486" s="11">
        <f t="shared" si="1348"/>
        <v>43600</v>
      </c>
      <c r="J2486" s="12">
        <f t="shared" si="1319"/>
        <v>1.3001778382095708E-3</v>
      </c>
      <c r="K2486" s="11">
        <f t="shared" si="1335"/>
        <v>43661</v>
      </c>
      <c r="L2486" s="11">
        <f t="shared" si="1320"/>
        <v>43661</v>
      </c>
      <c r="M2486" s="1">
        <f t="shared" si="1339"/>
        <v>20</v>
      </c>
      <c r="N2486" s="1">
        <f t="shared" si="1321"/>
        <v>7</v>
      </c>
      <c r="O2486" s="2">
        <f t="shared" si="1322"/>
        <v>1.00045487</v>
      </c>
      <c r="P2486" s="13">
        <f t="shared" si="1349"/>
        <v>1.0056996899999999</v>
      </c>
      <c r="Q2486" s="13">
        <f t="shared" si="1342"/>
        <v>1.4886862792787372</v>
      </c>
      <c r="R2486" s="2">
        <f t="shared" si="1345"/>
        <v>1.48936343</v>
      </c>
      <c r="S2486" s="2">
        <f t="shared" si="1336"/>
        <v>1.44698182</v>
      </c>
      <c r="T2486" s="2">
        <f t="shared" si="1323"/>
        <v>304657.24492435</v>
      </c>
      <c r="U2486" s="2">
        <f t="shared" si="1324"/>
        <v>1590.8913379172991</v>
      </c>
      <c r="V2486" s="2">
        <f t="shared" si="1325"/>
        <v>101292.11916917031</v>
      </c>
      <c r="W2486" s="2">
        <f t="shared" si="1326"/>
        <v>313429.7089613576</v>
      </c>
      <c r="X2486" s="17">
        <f t="shared" si="1327"/>
        <v>0</v>
      </c>
      <c r="Y2486" s="2">
        <f t="shared" si="1328"/>
        <v>0</v>
      </c>
      <c r="Z2486" s="72">
        <f t="shared" si="1329"/>
        <v>0</v>
      </c>
      <c r="AA2486" s="2">
        <f t="shared" si="1340"/>
        <v>0</v>
      </c>
      <c r="AB2486" s="12">
        <f t="shared" si="1337"/>
        <v>4.6600000000000003E-2</v>
      </c>
      <c r="AC2486" s="17">
        <f t="shared" si="1330"/>
        <v>7</v>
      </c>
      <c r="AD2486" s="17">
        <v>252</v>
      </c>
      <c r="AE2486" s="13">
        <f t="shared" si="1343"/>
        <v>1.0012659900000001</v>
      </c>
      <c r="AF2486" s="2">
        <f t="shared" si="1341"/>
        <v>385.69302549999998</v>
      </c>
      <c r="AG2486" s="2">
        <f t="shared" si="1331"/>
        <v>396.79887724000002</v>
      </c>
      <c r="AH2486" s="3">
        <f t="shared" si="1332"/>
        <v>0</v>
      </c>
      <c r="AI2486" s="4" t="str">
        <f t="shared" si="1344"/>
        <v>A+J=</v>
      </c>
      <c r="AJ2486" s="11">
        <f t="shared" si="1338"/>
        <v>43661</v>
      </c>
      <c r="AK2486" s="11"/>
      <c r="AL2486" s="4"/>
      <c r="AM2486" s="1"/>
      <c r="AN2486" s="11"/>
      <c r="AO2486" s="1"/>
      <c r="AP2486" s="1"/>
      <c r="AQ2486" s="3"/>
      <c r="AR2486" s="3"/>
      <c r="AS2486" s="6"/>
      <c r="AT2486" s="1"/>
      <c r="AU2486" s="1"/>
      <c r="AV2486" s="1"/>
      <c r="AW2486" s="1"/>
      <c r="AX2486" s="1"/>
      <c r="AY2486" s="1"/>
      <c r="AZ2486" s="1"/>
      <c r="BA2486" s="1"/>
      <c r="BB2486" s="1"/>
    </row>
    <row r="2487" spans="1:54" x14ac:dyDescent="0.2">
      <c r="A2487" s="158">
        <f t="shared" si="1333"/>
        <v>43643</v>
      </c>
      <c r="B2487" s="2">
        <f t="shared" si="1317"/>
        <v>313903.2892469588</v>
      </c>
      <c r="C2487" s="2">
        <f t="shared" si="1334"/>
        <v>210546.69845426999</v>
      </c>
      <c r="D2487" s="2">
        <f>SUM(Y2487:Y$2535)</f>
        <v>3559.1857805700001</v>
      </c>
      <c r="E2487" s="73">
        <f t="shared" si="1318"/>
        <v>206987.5126737</v>
      </c>
      <c r="F2487" s="88">
        <f t="shared" si="1346"/>
        <v>5206.9799999999996</v>
      </c>
      <c r="G2487" s="3">
        <f>IF(AND(N2487=1,N2486&gt;1),VLOOKUP(A2486,[1]Plan1!$BK$81:$BM$259,3),G2486)</f>
        <v>5213.75</v>
      </c>
      <c r="H2487" s="11">
        <f t="shared" si="1347"/>
        <v>43570</v>
      </c>
      <c r="I2487" s="11">
        <f t="shared" si="1348"/>
        <v>43600</v>
      </c>
      <c r="J2487" s="12">
        <f t="shared" si="1319"/>
        <v>1.3001778382095708E-3</v>
      </c>
      <c r="K2487" s="11">
        <f t="shared" si="1335"/>
        <v>43661</v>
      </c>
      <c r="L2487" s="11">
        <f t="shared" si="1320"/>
        <v>43661</v>
      </c>
      <c r="M2487" s="1">
        <f t="shared" si="1339"/>
        <v>20</v>
      </c>
      <c r="N2487" s="1">
        <f t="shared" si="1321"/>
        <v>8</v>
      </c>
      <c r="O2487" s="2">
        <f t="shared" si="1322"/>
        <v>1.00051986</v>
      </c>
      <c r="P2487" s="13">
        <f t="shared" si="1349"/>
        <v>1.0056996899999999</v>
      </c>
      <c r="Q2487" s="13">
        <f t="shared" si="1342"/>
        <v>1.4886862792787372</v>
      </c>
      <c r="R2487" s="2">
        <f t="shared" si="1345"/>
        <v>1.48946018</v>
      </c>
      <c r="S2487" s="2">
        <f t="shared" si="1336"/>
        <v>1.44698182</v>
      </c>
      <c r="T2487" s="2">
        <f t="shared" si="1323"/>
        <v>304657.24492435</v>
      </c>
      <c r="U2487" s="2">
        <f t="shared" si="1324"/>
        <v>1590.8913379172991</v>
      </c>
      <c r="V2487" s="2">
        <f t="shared" si="1325"/>
        <v>101312.14521102149</v>
      </c>
      <c r="W2487" s="2">
        <f t="shared" si="1326"/>
        <v>313449.7350032088</v>
      </c>
      <c r="X2487" s="17">
        <f t="shared" si="1327"/>
        <v>0</v>
      </c>
      <c r="Y2487" s="2">
        <f t="shared" si="1328"/>
        <v>0</v>
      </c>
      <c r="Z2487" s="72">
        <f t="shared" si="1329"/>
        <v>0</v>
      </c>
      <c r="AA2487" s="2">
        <f t="shared" si="1340"/>
        <v>0</v>
      </c>
      <c r="AB2487" s="12">
        <f t="shared" si="1337"/>
        <v>4.6600000000000003E-2</v>
      </c>
      <c r="AC2487" s="17">
        <f t="shared" si="1330"/>
        <v>8</v>
      </c>
      <c r="AD2487" s="17">
        <v>252</v>
      </c>
      <c r="AE2487" s="13">
        <f t="shared" si="1343"/>
        <v>1.001446976</v>
      </c>
      <c r="AF2487" s="2">
        <f t="shared" si="1341"/>
        <v>440.83172163</v>
      </c>
      <c r="AG2487" s="2">
        <f t="shared" si="1331"/>
        <v>453.55424375000001</v>
      </c>
      <c r="AH2487" s="3">
        <f t="shared" si="1332"/>
        <v>0</v>
      </c>
      <c r="AI2487" s="4" t="str">
        <f t="shared" si="1344"/>
        <v>A+J=</v>
      </c>
      <c r="AJ2487" s="11">
        <f t="shared" si="1338"/>
        <v>43661</v>
      </c>
      <c r="AK2487" s="11"/>
      <c r="AL2487" s="4"/>
      <c r="AM2487" s="1"/>
      <c r="AN2487" s="11"/>
      <c r="AO2487" s="1"/>
      <c r="AP2487" s="1"/>
      <c r="AQ2487" s="3"/>
      <c r="AR2487" s="3"/>
      <c r="AS2487" s="6"/>
      <c r="AT2487" s="1"/>
      <c r="AU2487" s="1"/>
      <c r="AV2487" s="1"/>
      <c r="AW2487" s="1"/>
      <c r="AX2487" s="1"/>
      <c r="AY2487" s="1"/>
      <c r="AZ2487" s="1"/>
      <c r="BA2487" s="1"/>
      <c r="BB2487" s="1"/>
    </row>
    <row r="2488" spans="1:54" x14ac:dyDescent="0.2">
      <c r="A2488" s="158">
        <f t="shared" si="1333"/>
        <v>43644</v>
      </c>
      <c r="B2488" s="2">
        <f t="shared" si="1317"/>
        <v>313980.09478189534</v>
      </c>
      <c r="C2488" s="2">
        <f t="shared" si="1334"/>
        <v>210546.69845426999</v>
      </c>
      <c r="D2488" s="2">
        <f>SUM(Y2488:Y$2535)</f>
        <v>3559.1857805700001</v>
      </c>
      <c r="E2488" s="73">
        <f t="shared" si="1318"/>
        <v>206987.5126737</v>
      </c>
      <c r="F2488" s="88">
        <f t="shared" si="1346"/>
        <v>5206.9799999999996</v>
      </c>
      <c r="G2488" s="3">
        <f>IF(AND(N2488=1,N2487&gt;1),VLOOKUP(A2487,[1]Plan1!$BK$81:$BM$259,3),G2487)</f>
        <v>5213.75</v>
      </c>
      <c r="H2488" s="11">
        <f t="shared" si="1347"/>
        <v>43570</v>
      </c>
      <c r="I2488" s="11">
        <f t="shared" si="1348"/>
        <v>43600</v>
      </c>
      <c r="J2488" s="12">
        <f t="shared" si="1319"/>
        <v>1.3001778382095708E-3</v>
      </c>
      <c r="K2488" s="11">
        <f t="shared" si="1335"/>
        <v>43661</v>
      </c>
      <c r="L2488" s="11">
        <f t="shared" si="1320"/>
        <v>43661</v>
      </c>
      <c r="M2488" s="1">
        <f t="shared" si="1339"/>
        <v>20</v>
      </c>
      <c r="N2488" s="1">
        <f t="shared" si="1321"/>
        <v>9</v>
      </c>
      <c r="O2488" s="2">
        <f t="shared" si="1322"/>
        <v>1.00058487</v>
      </c>
      <c r="P2488" s="13">
        <f t="shared" si="1349"/>
        <v>1.0056996899999999</v>
      </c>
      <c r="Q2488" s="13">
        <f t="shared" si="1342"/>
        <v>1.4886862792787372</v>
      </c>
      <c r="R2488" s="2">
        <f t="shared" si="1345"/>
        <v>1.48955696</v>
      </c>
      <c r="S2488" s="2">
        <f t="shared" si="1336"/>
        <v>1.44698182</v>
      </c>
      <c r="T2488" s="2">
        <f t="shared" si="1323"/>
        <v>304657.24492435</v>
      </c>
      <c r="U2488" s="2">
        <f t="shared" si="1324"/>
        <v>1590.8913379172991</v>
      </c>
      <c r="V2488" s="2">
        <f t="shared" si="1325"/>
        <v>101332.17746249805</v>
      </c>
      <c r="W2488" s="2">
        <f t="shared" si="1326"/>
        <v>313469.76725468534</v>
      </c>
      <c r="X2488" s="17">
        <f t="shared" si="1327"/>
        <v>0</v>
      </c>
      <c r="Y2488" s="2">
        <f t="shared" si="1328"/>
        <v>0</v>
      </c>
      <c r="Z2488" s="72">
        <f t="shared" si="1329"/>
        <v>0</v>
      </c>
      <c r="AA2488" s="2">
        <f t="shared" si="1340"/>
        <v>0</v>
      </c>
      <c r="AB2488" s="12">
        <f t="shared" si="1337"/>
        <v>4.6600000000000003E-2</v>
      </c>
      <c r="AC2488" s="17">
        <f t="shared" si="1330"/>
        <v>9</v>
      </c>
      <c r="AD2488" s="17">
        <v>252</v>
      </c>
      <c r="AE2488" s="13">
        <f t="shared" si="1343"/>
        <v>1.0016279960000001</v>
      </c>
      <c r="AF2488" s="2">
        <f t="shared" si="1341"/>
        <v>495.98077610000001</v>
      </c>
      <c r="AG2488" s="2">
        <f t="shared" si="1331"/>
        <v>510.32752721000003</v>
      </c>
      <c r="AH2488" s="3">
        <f t="shared" si="1332"/>
        <v>0</v>
      </c>
      <c r="AI2488" s="4" t="str">
        <f t="shared" si="1344"/>
        <v>A+J=</v>
      </c>
      <c r="AJ2488" s="11">
        <f t="shared" si="1338"/>
        <v>43661</v>
      </c>
      <c r="AK2488" s="11"/>
      <c r="AL2488" s="4"/>
      <c r="AM2488" s="1"/>
      <c r="AN2488" s="11"/>
      <c r="AO2488" s="1"/>
      <c r="AP2488" s="1"/>
      <c r="AQ2488" s="3"/>
      <c r="AR2488" s="3"/>
      <c r="AS2488" s="6"/>
      <c r="AT2488" s="1"/>
      <c r="AU2488" s="1"/>
      <c r="AV2488" s="1"/>
      <c r="AW2488" s="1"/>
      <c r="AX2488" s="1"/>
      <c r="AY2488" s="1"/>
      <c r="AZ2488" s="1"/>
      <c r="BA2488" s="1"/>
      <c r="BB2488" s="1"/>
    </row>
    <row r="2489" spans="1:54" x14ac:dyDescent="0.2">
      <c r="A2489" s="158">
        <f t="shared" si="1333"/>
        <v>43645</v>
      </c>
      <c r="B2489" s="2">
        <f t="shared" si="1317"/>
        <v>314056.91552735673</v>
      </c>
      <c r="C2489" s="2">
        <f t="shared" si="1334"/>
        <v>210546.69845426999</v>
      </c>
      <c r="D2489" s="2">
        <f>SUM(Y2489:Y$2535)</f>
        <v>3559.1857805700001</v>
      </c>
      <c r="E2489" s="73">
        <f t="shared" si="1318"/>
        <v>206987.5126737</v>
      </c>
      <c r="F2489" s="88">
        <f t="shared" si="1346"/>
        <v>5206.9799999999996</v>
      </c>
      <c r="G2489" s="3">
        <f>IF(AND(N2489=1,N2488&gt;1),VLOOKUP(A2488,[1]Plan1!$BK$81:$BM$259,3),G2488)</f>
        <v>5213.75</v>
      </c>
      <c r="H2489" s="11">
        <f t="shared" si="1347"/>
        <v>43570</v>
      </c>
      <c r="I2489" s="11">
        <f t="shared" si="1348"/>
        <v>43600</v>
      </c>
      <c r="J2489" s="12">
        <f t="shared" si="1319"/>
        <v>1.3001778382095708E-3</v>
      </c>
      <c r="K2489" s="11">
        <f t="shared" si="1335"/>
        <v>43661</v>
      </c>
      <c r="L2489" s="11">
        <f t="shared" si="1320"/>
        <v>43661</v>
      </c>
      <c r="M2489" s="1">
        <f t="shared" si="1339"/>
        <v>20</v>
      </c>
      <c r="N2489" s="1">
        <f t="shared" si="1321"/>
        <v>10</v>
      </c>
      <c r="O2489" s="2">
        <f t="shared" si="1322"/>
        <v>1.0006498699999999</v>
      </c>
      <c r="P2489" s="13">
        <f t="shared" si="1349"/>
        <v>1.0056996899999999</v>
      </c>
      <c r="Q2489" s="13">
        <f t="shared" si="1342"/>
        <v>1.4886862792787372</v>
      </c>
      <c r="R2489" s="2">
        <f t="shared" si="1345"/>
        <v>1.4896537299999999</v>
      </c>
      <c r="S2489" s="2">
        <f t="shared" si="1336"/>
        <v>1.44698182</v>
      </c>
      <c r="T2489" s="2">
        <f t="shared" si="1323"/>
        <v>304657.24492435</v>
      </c>
      <c r="U2489" s="2">
        <f t="shared" si="1324"/>
        <v>1590.8913379172991</v>
      </c>
      <c r="V2489" s="2">
        <f t="shared" si="1325"/>
        <v>101352.20764409946</v>
      </c>
      <c r="W2489" s="2">
        <f t="shared" si="1326"/>
        <v>313489.79743628675</v>
      </c>
      <c r="X2489" s="17">
        <f t="shared" si="1327"/>
        <v>0</v>
      </c>
      <c r="Y2489" s="2">
        <f t="shared" si="1328"/>
        <v>0</v>
      </c>
      <c r="Z2489" s="72">
        <f t="shared" si="1329"/>
        <v>0</v>
      </c>
      <c r="AA2489" s="2">
        <f t="shared" si="1340"/>
        <v>0</v>
      </c>
      <c r="AB2489" s="12">
        <f t="shared" si="1337"/>
        <v>4.6600000000000003E-2</v>
      </c>
      <c r="AC2489" s="17">
        <f t="shared" si="1330"/>
        <v>10</v>
      </c>
      <c r="AD2489" s="17">
        <v>252</v>
      </c>
      <c r="AE2489" s="13">
        <f t="shared" si="1343"/>
        <v>1.0018090479999999</v>
      </c>
      <c r="AF2489" s="2">
        <f t="shared" si="1341"/>
        <v>551.13957961000006</v>
      </c>
      <c r="AG2489" s="2">
        <f t="shared" si="1331"/>
        <v>567.11809106999999</v>
      </c>
      <c r="AH2489" s="3">
        <f t="shared" si="1332"/>
        <v>0</v>
      </c>
      <c r="AI2489" s="4" t="str">
        <f t="shared" si="1344"/>
        <v>A+J=</v>
      </c>
      <c r="AJ2489" s="11">
        <f t="shared" si="1338"/>
        <v>43661</v>
      </c>
      <c r="AK2489" s="11"/>
      <c r="AL2489" s="4"/>
      <c r="AM2489" s="1"/>
      <c r="AN2489" s="11"/>
      <c r="AO2489" s="1"/>
      <c r="AP2489" s="1"/>
      <c r="AQ2489" s="3"/>
      <c r="AR2489" s="3"/>
      <c r="AS2489" s="6"/>
      <c r="AT2489" s="1"/>
      <c r="AU2489" s="1"/>
      <c r="AV2489" s="1"/>
      <c r="AW2489" s="1"/>
      <c r="AX2489" s="1"/>
      <c r="AY2489" s="1"/>
      <c r="AZ2489" s="1"/>
      <c r="BA2489" s="1"/>
      <c r="BB2489" s="1"/>
    </row>
    <row r="2490" spans="1:54" x14ac:dyDescent="0.2">
      <c r="A2490" s="158">
        <f t="shared" si="1333"/>
        <v>43646</v>
      </c>
      <c r="B2490" s="2">
        <f t="shared" si="1317"/>
        <v>314056.91552735673</v>
      </c>
      <c r="C2490" s="2">
        <f t="shared" si="1334"/>
        <v>210546.69845426999</v>
      </c>
      <c r="D2490" s="2">
        <f>SUM(Y2490:Y$2535)</f>
        <v>3559.1857805700001</v>
      </c>
      <c r="E2490" s="73">
        <f t="shared" si="1318"/>
        <v>206987.5126737</v>
      </c>
      <c r="F2490" s="88">
        <f t="shared" si="1346"/>
        <v>5206.9799999999996</v>
      </c>
      <c r="G2490" s="3">
        <f>IF(AND(N2490=1,N2489&gt;1),VLOOKUP(A2489,[1]Plan1!$BK$81:$BM$259,3),G2489)</f>
        <v>5213.75</v>
      </c>
      <c r="H2490" s="11">
        <f t="shared" si="1347"/>
        <v>43570</v>
      </c>
      <c r="I2490" s="11">
        <f t="shared" si="1348"/>
        <v>43600</v>
      </c>
      <c r="J2490" s="12">
        <f t="shared" si="1319"/>
        <v>1.3001778382095708E-3</v>
      </c>
      <c r="K2490" s="11">
        <f t="shared" si="1335"/>
        <v>43661</v>
      </c>
      <c r="L2490" s="11">
        <f t="shared" si="1320"/>
        <v>43661</v>
      </c>
      <c r="M2490" s="1">
        <f t="shared" si="1339"/>
        <v>20</v>
      </c>
      <c r="N2490" s="1">
        <f t="shared" si="1321"/>
        <v>10</v>
      </c>
      <c r="O2490" s="2">
        <f t="shared" si="1322"/>
        <v>1.0006498699999999</v>
      </c>
      <c r="P2490" s="13">
        <f t="shared" si="1349"/>
        <v>1.0056996899999999</v>
      </c>
      <c r="Q2490" s="13">
        <f t="shared" si="1342"/>
        <v>1.4886862792787372</v>
      </c>
      <c r="R2490" s="2">
        <f t="shared" si="1345"/>
        <v>1.4896537299999999</v>
      </c>
      <c r="S2490" s="2">
        <f t="shared" si="1336"/>
        <v>1.44698182</v>
      </c>
      <c r="T2490" s="2">
        <f t="shared" si="1323"/>
        <v>304657.24492435</v>
      </c>
      <c r="U2490" s="2">
        <f t="shared" si="1324"/>
        <v>1590.8913379172991</v>
      </c>
      <c r="V2490" s="2">
        <f t="shared" si="1325"/>
        <v>101352.20764409946</v>
      </c>
      <c r="W2490" s="2">
        <f t="shared" si="1326"/>
        <v>313489.79743628675</v>
      </c>
      <c r="X2490" s="17">
        <f t="shared" si="1327"/>
        <v>0</v>
      </c>
      <c r="Y2490" s="2">
        <f t="shared" si="1328"/>
        <v>0</v>
      </c>
      <c r="Z2490" s="72">
        <f t="shared" si="1329"/>
        <v>0</v>
      </c>
      <c r="AA2490" s="2">
        <f t="shared" si="1340"/>
        <v>0</v>
      </c>
      <c r="AB2490" s="12">
        <f t="shared" si="1337"/>
        <v>4.6600000000000003E-2</v>
      </c>
      <c r="AC2490" s="17">
        <f t="shared" si="1330"/>
        <v>10</v>
      </c>
      <c r="AD2490" s="17">
        <v>252</v>
      </c>
      <c r="AE2490" s="13">
        <f t="shared" si="1343"/>
        <v>1.0018090479999999</v>
      </c>
      <c r="AF2490" s="2">
        <f t="shared" si="1341"/>
        <v>551.13957961000006</v>
      </c>
      <c r="AG2490" s="2">
        <f t="shared" si="1331"/>
        <v>567.11809106999999</v>
      </c>
      <c r="AH2490" s="3">
        <f t="shared" si="1332"/>
        <v>0</v>
      </c>
      <c r="AI2490" s="4" t="str">
        <f t="shared" si="1344"/>
        <v>A+J=</v>
      </c>
      <c r="AJ2490" s="11">
        <f t="shared" si="1338"/>
        <v>43661</v>
      </c>
      <c r="AK2490" s="11"/>
      <c r="AL2490" s="4"/>
      <c r="AM2490" s="1"/>
      <c r="AN2490" s="11"/>
      <c r="AO2490" s="1"/>
      <c r="AP2490" s="1"/>
      <c r="AQ2490" s="3"/>
      <c r="AR2490" s="3"/>
      <c r="AS2490" s="6"/>
      <c r="AT2490" s="1"/>
      <c r="AU2490" s="1"/>
      <c r="AV2490" s="1"/>
      <c r="AW2490" s="1"/>
      <c r="AX2490" s="1"/>
      <c r="AY2490" s="1"/>
      <c r="AZ2490" s="1"/>
      <c r="BA2490" s="1"/>
      <c r="BB2490" s="1"/>
    </row>
    <row r="2491" spans="1:54" x14ac:dyDescent="0.2">
      <c r="A2491" s="158">
        <f t="shared" si="1333"/>
        <v>43647</v>
      </c>
      <c r="B2491" s="2">
        <f t="shared" si="1317"/>
        <v>314056.91552735673</v>
      </c>
      <c r="C2491" s="2">
        <f t="shared" si="1334"/>
        <v>210546.69845426999</v>
      </c>
      <c r="D2491" s="2">
        <f>SUM(Y2491:Y$2535)</f>
        <v>3559.1857805700001</v>
      </c>
      <c r="E2491" s="73">
        <f t="shared" si="1318"/>
        <v>206987.5126737</v>
      </c>
      <c r="F2491" s="88">
        <f t="shared" si="1346"/>
        <v>5206.9799999999996</v>
      </c>
      <c r="G2491" s="3">
        <f>IF(AND(N2491=1,N2490&gt;1),VLOOKUP(A2490,[1]Plan1!$BK$81:$BM$259,3),G2490)</f>
        <v>5213.75</v>
      </c>
      <c r="H2491" s="11">
        <f t="shared" si="1347"/>
        <v>43570</v>
      </c>
      <c r="I2491" s="11">
        <f t="shared" si="1348"/>
        <v>43600</v>
      </c>
      <c r="J2491" s="12">
        <f t="shared" si="1319"/>
        <v>1.3001778382095708E-3</v>
      </c>
      <c r="K2491" s="11">
        <f t="shared" si="1335"/>
        <v>43661</v>
      </c>
      <c r="L2491" s="11">
        <f t="shared" si="1320"/>
        <v>43661</v>
      </c>
      <c r="M2491" s="1">
        <f t="shared" si="1339"/>
        <v>20</v>
      </c>
      <c r="N2491" s="1">
        <f t="shared" si="1321"/>
        <v>10</v>
      </c>
      <c r="O2491" s="2">
        <f t="shared" si="1322"/>
        <v>1.0006498699999999</v>
      </c>
      <c r="P2491" s="13">
        <f t="shared" si="1349"/>
        <v>1.0056996899999999</v>
      </c>
      <c r="Q2491" s="13">
        <f t="shared" si="1342"/>
        <v>1.4886862792787372</v>
      </c>
      <c r="R2491" s="2">
        <f t="shared" si="1345"/>
        <v>1.4896537299999999</v>
      </c>
      <c r="S2491" s="2">
        <f t="shared" si="1336"/>
        <v>1.44698182</v>
      </c>
      <c r="T2491" s="2">
        <f t="shared" si="1323"/>
        <v>304657.24492435</v>
      </c>
      <c r="U2491" s="2">
        <f t="shared" si="1324"/>
        <v>1590.8913379172991</v>
      </c>
      <c r="V2491" s="2">
        <f t="shared" si="1325"/>
        <v>101352.20764409946</v>
      </c>
      <c r="W2491" s="2">
        <f t="shared" si="1326"/>
        <v>313489.79743628675</v>
      </c>
      <c r="X2491" s="17">
        <f t="shared" si="1327"/>
        <v>0</v>
      </c>
      <c r="Y2491" s="2">
        <f t="shared" si="1328"/>
        <v>0</v>
      </c>
      <c r="Z2491" s="72">
        <f t="shared" si="1329"/>
        <v>0</v>
      </c>
      <c r="AA2491" s="2">
        <f t="shared" si="1340"/>
        <v>0</v>
      </c>
      <c r="AB2491" s="12">
        <f t="shared" si="1337"/>
        <v>4.6600000000000003E-2</v>
      </c>
      <c r="AC2491" s="17">
        <f t="shared" si="1330"/>
        <v>10</v>
      </c>
      <c r="AD2491" s="17">
        <v>252</v>
      </c>
      <c r="AE2491" s="13">
        <f t="shared" si="1343"/>
        <v>1.0018090479999999</v>
      </c>
      <c r="AF2491" s="2">
        <f t="shared" si="1341"/>
        <v>551.13957961000006</v>
      </c>
      <c r="AG2491" s="2">
        <f t="shared" si="1331"/>
        <v>567.11809106999999</v>
      </c>
      <c r="AH2491" s="3">
        <f t="shared" si="1332"/>
        <v>0</v>
      </c>
      <c r="AI2491" s="4" t="str">
        <f t="shared" si="1344"/>
        <v>A+J=</v>
      </c>
      <c r="AJ2491" s="11">
        <f t="shared" si="1338"/>
        <v>43661</v>
      </c>
      <c r="AK2491" s="11"/>
      <c r="AL2491" s="4"/>
      <c r="AM2491" s="1"/>
      <c r="AN2491" s="11"/>
      <c r="AO2491" s="1"/>
      <c r="AP2491" s="1"/>
      <c r="AQ2491" s="3"/>
      <c r="AR2491" s="3"/>
      <c r="AS2491" s="6"/>
      <c r="AT2491" s="1"/>
      <c r="AU2491" s="1"/>
      <c r="AV2491" s="1"/>
      <c r="AW2491" s="1"/>
      <c r="AX2491" s="1"/>
      <c r="AY2491" s="1"/>
      <c r="AZ2491" s="1"/>
      <c r="BA2491" s="1"/>
      <c r="BB2491" s="1"/>
    </row>
    <row r="2492" spans="1:54" x14ac:dyDescent="0.2">
      <c r="A2492" s="158">
        <f t="shared" si="1333"/>
        <v>43648</v>
      </c>
      <c r="B2492" s="2">
        <f t="shared" si="1317"/>
        <v>314133.75563213328</v>
      </c>
      <c r="C2492" s="2">
        <f t="shared" si="1334"/>
        <v>210546.69845426999</v>
      </c>
      <c r="D2492" s="2">
        <f>SUM(Y2492:Y$2535)</f>
        <v>3559.1857805700001</v>
      </c>
      <c r="E2492" s="73">
        <f t="shared" si="1318"/>
        <v>206987.5126737</v>
      </c>
      <c r="F2492" s="88">
        <f t="shared" si="1346"/>
        <v>5206.9799999999996</v>
      </c>
      <c r="G2492" s="3">
        <f>IF(AND(N2492=1,N2491&gt;1),VLOOKUP(A2491,[1]Plan1!$BK$81:$BM$259,3),G2491)</f>
        <v>5213.75</v>
      </c>
      <c r="H2492" s="11">
        <f t="shared" si="1347"/>
        <v>43570</v>
      </c>
      <c r="I2492" s="11">
        <f t="shared" si="1348"/>
        <v>43600</v>
      </c>
      <c r="J2492" s="12">
        <f t="shared" si="1319"/>
        <v>1.3001778382095708E-3</v>
      </c>
      <c r="K2492" s="11">
        <f t="shared" si="1335"/>
        <v>43661</v>
      </c>
      <c r="L2492" s="11">
        <f t="shared" si="1320"/>
        <v>43661</v>
      </c>
      <c r="M2492" s="1">
        <f t="shared" si="1339"/>
        <v>20</v>
      </c>
      <c r="N2492" s="1">
        <f t="shared" si="1321"/>
        <v>11</v>
      </c>
      <c r="O2492" s="2">
        <f t="shared" si="1322"/>
        <v>1.0007148800000001</v>
      </c>
      <c r="P2492" s="13">
        <f t="shared" si="1349"/>
        <v>1.0056996899999999</v>
      </c>
      <c r="Q2492" s="13">
        <f t="shared" si="1342"/>
        <v>1.4886862792787372</v>
      </c>
      <c r="R2492" s="2">
        <f t="shared" si="1345"/>
        <v>1.4897505099999999</v>
      </c>
      <c r="S2492" s="2">
        <f t="shared" si="1336"/>
        <v>1.44698182</v>
      </c>
      <c r="T2492" s="2">
        <f t="shared" si="1323"/>
        <v>304657.24492435</v>
      </c>
      <c r="U2492" s="2">
        <f t="shared" si="1324"/>
        <v>1590.8913379172991</v>
      </c>
      <c r="V2492" s="2">
        <f t="shared" si="1325"/>
        <v>101372.23989557601</v>
      </c>
      <c r="W2492" s="2">
        <f t="shared" si="1326"/>
        <v>313509.8296877633</v>
      </c>
      <c r="X2492" s="17">
        <f t="shared" si="1327"/>
        <v>0</v>
      </c>
      <c r="Y2492" s="2">
        <f t="shared" si="1328"/>
        <v>0</v>
      </c>
      <c r="Z2492" s="72">
        <f t="shared" si="1329"/>
        <v>0</v>
      </c>
      <c r="AA2492" s="2">
        <f t="shared" si="1340"/>
        <v>0</v>
      </c>
      <c r="AB2492" s="12">
        <f t="shared" si="1337"/>
        <v>4.6600000000000003E-2</v>
      </c>
      <c r="AC2492" s="17">
        <f t="shared" si="1330"/>
        <v>11</v>
      </c>
      <c r="AD2492" s="17">
        <v>252</v>
      </c>
      <c r="AE2492" s="13">
        <f t="shared" si="1343"/>
        <v>1.001990132</v>
      </c>
      <c r="AF2492" s="2">
        <f t="shared" si="1341"/>
        <v>606.30813215000001</v>
      </c>
      <c r="AG2492" s="2">
        <f t="shared" si="1331"/>
        <v>623.92594437000002</v>
      </c>
      <c r="AH2492" s="3">
        <f t="shared" si="1332"/>
        <v>0</v>
      </c>
      <c r="AI2492" s="4" t="str">
        <f t="shared" si="1344"/>
        <v>A+J=</v>
      </c>
      <c r="AJ2492" s="11">
        <f t="shared" si="1338"/>
        <v>43661</v>
      </c>
      <c r="AK2492" s="11"/>
      <c r="AL2492" s="4"/>
      <c r="AM2492" s="1"/>
      <c r="AN2492" s="11"/>
      <c r="AO2492" s="1"/>
      <c r="AP2492" s="1"/>
      <c r="AQ2492" s="3"/>
      <c r="AR2492" s="3"/>
      <c r="AS2492" s="6"/>
      <c r="AT2492" s="1"/>
      <c r="AU2492" s="1"/>
      <c r="AV2492" s="1"/>
      <c r="AW2492" s="1"/>
      <c r="AX2492" s="1"/>
      <c r="AY2492" s="1"/>
      <c r="AZ2492" s="1"/>
      <c r="BA2492" s="1"/>
      <c r="BB2492" s="1"/>
    </row>
    <row r="2493" spans="1:54" x14ac:dyDescent="0.2">
      <c r="A2493" s="158">
        <f t="shared" si="1333"/>
        <v>43649</v>
      </c>
      <c r="B2493" s="2">
        <f t="shared" si="1317"/>
        <v>314210.61572633503</v>
      </c>
      <c r="C2493" s="2">
        <f t="shared" si="1334"/>
        <v>210546.69845426999</v>
      </c>
      <c r="D2493" s="2">
        <f>SUM(Y2493:Y$2535)</f>
        <v>3559.1857805700001</v>
      </c>
      <c r="E2493" s="73">
        <f t="shared" si="1318"/>
        <v>206987.5126737</v>
      </c>
      <c r="F2493" s="88">
        <f t="shared" si="1346"/>
        <v>5206.9799999999996</v>
      </c>
      <c r="G2493" s="3">
        <f>IF(AND(N2493=1,N2492&gt;1),VLOOKUP(A2492,[1]Plan1!$BK$81:$BM$259,3),G2492)</f>
        <v>5213.75</v>
      </c>
      <c r="H2493" s="11">
        <f t="shared" si="1347"/>
        <v>43570</v>
      </c>
      <c r="I2493" s="11">
        <f t="shared" si="1348"/>
        <v>43600</v>
      </c>
      <c r="J2493" s="12">
        <f t="shared" si="1319"/>
        <v>1.3001778382095708E-3</v>
      </c>
      <c r="K2493" s="11">
        <f t="shared" si="1335"/>
        <v>43661</v>
      </c>
      <c r="L2493" s="11">
        <f t="shared" si="1320"/>
        <v>43661</v>
      </c>
      <c r="M2493" s="1">
        <f t="shared" si="1339"/>
        <v>20</v>
      </c>
      <c r="N2493" s="1">
        <f t="shared" si="1321"/>
        <v>12</v>
      </c>
      <c r="O2493" s="2">
        <f t="shared" si="1322"/>
        <v>1.0007798999999999</v>
      </c>
      <c r="P2493" s="13">
        <f t="shared" si="1349"/>
        <v>1.0056996899999999</v>
      </c>
      <c r="Q2493" s="13">
        <f t="shared" si="1342"/>
        <v>1.4886862792787372</v>
      </c>
      <c r="R2493" s="2">
        <f t="shared" si="1345"/>
        <v>1.4898473000000001</v>
      </c>
      <c r="S2493" s="2">
        <f t="shared" si="1336"/>
        <v>1.44698182</v>
      </c>
      <c r="T2493" s="2">
        <f t="shared" si="1323"/>
        <v>304657.24492435</v>
      </c>
      <c r="U2493" s="2">
        <f t="shared" si="1324"/>
        <v>1590.8913379172991</v>
      </c>
      <c r="V2493" s="2">
        <f t="shared" si="1325"/>
        <v>101392.27421692775</v>
      </c>
      <c r="W2493" s="2">
        <f t="shared" si="1326"/>
        <v>313529.86400911503</v>
      </c>
      <c r="X2493" s="17">
        <f t="shared" si="1327"/>
        <v>0</v>
      </c>
      <c r="Y2493" s="2">
        <f t="shared" si="1328"/>
        <v>0</v>
      </c>
      <c r="Z2493" s="72">
        <f t="shared" si="1329"/>
        <v>0</v>
      </c>
      <c r="AA2493" s="2">
        <f t="shared" si="1340"/>
        <v>0</v>
      </c>
      <c r="AB2493" s="12">
        <f t="shared" si="1337"/>
        <v>4.6600000000000003E-2</v>
      </c>
      <c r="AC2493" s="17">
        <f t="shared" si="1330"/>
        <v>12</v>
      </c>
      <c r="AD2493" s="17">
        <v>252</v>
      </c>
      <c r="AE2493" s="13">
        <f t="shared" si="1343"/>
        <v>1.00217125</v>
      </c>
      <c r="AF2493" s="2">
        <f t="shared" si="1341"/>
        <v>661.48704304</v>
      </c>
      <c r="AG2493" s="2">
        <f t="shared" si="1331"/>
        <v>680.75171722000005</v>
      </c>
      <c r="AH2493" s="3">
        <f t="shared" si="1332"/>
        <v>0</v>
      </c>
      <c r="AI2493" s="4" t="str">
        <f t="shared" si="1344"/>
        <v>A+J=</v>
      </c>
      <c r="AJ2493" s="11">
        <f t="shared" si="1338"/>
        <v>43661</v>
      </c>
      <c r="AK2493" s="11"/>
      <c r="AL2493" s="4"/>
      <c r="AM2493" s="1"/>
      <c r="AN2493" s="11"/>
      <c r="AO2493" s="1"/>
      <c r="AP2493" s="1"/>
      <c r="AQ2493" s="3"/>
      <c r="AR2493" s="3"/>
      <c r="AS2493" s="6"/>
      <c r="AT2493" s="1"/>
      <c r="AU2493" s="1"/>
      <c r="AV2493" s="1"/>
      <c r="AW2493" s="1"/>
      <c r="AX2493" s="1"/>
      <c r="AY2493" s="1"/>
      <c r="AZ2493" s="1"/>
      <c r="BA2493" s="1"/>
      <c r="BB2493" s="1"/>
    </row>
    <row r="2494" spans="1:54" x14ac:dyDescent="0.2">
      <c r="A2494" s="158">
        <f t="shared" si="1333"/>
        <v>43650</v>
      </c>
      <c r="B2494" s="2">
        <f t="shared" si="1317"/>
        <v>314287.49518604187</v>
      </c>
      <c r="C2494" s="2">
        <f t="shared" si="1334"/>
        <v>210546.69845426999</v>
      </c>
      <c r="D2494" s="2">
        <f>SUM(Y2494:Y$2535)</f>
        <v>3559.1857805700001</v>
      </c>
      <c r="E2494" s="73">
        <f t="shared" si="1318"/>
        <v>206987.5126737</v>
      </c>
      <c r="F2494" s="88">
        <f t="shared" si="1346"/>
        <v>5206.9799999999996</v>
      </c>
      <c r="G2494" s="3">
        <f>IF(AND(N2494=1,N2493&gt;1),VLOOKUP(A2493,[1]Plan1!$BK$81:$BM$259,3),G2493)</f>
        <v>5213.75</v>
      </c>
      <c r="H2494" s="11">
        <f t="shared" si="1347"/>
        <v>43570</v>
      </c>
      <c r="I2494" s="11">
        <f t="shared" si="1348"/>
        <v>43600</v>
      </c>
      <c r="J2494" s="12">
        <f t="shared" si="1319"/>
        <v>1.3001778382095708E-3</v>
      </c>
      <c r="K2494" s="11">
        <f t="shared" si="1335"/>
        <v>43661</v>
      </c>
      <c r="L2494" s="11">
        <f t="shared" si="1320"/>
        <v>43661</v>
      </c>
      <c r="M2494" s="1">
        <f t="shared" si="1339"/>
        <v>20</v>
      </c>
      <c r="N2494" s="1">
        <f t="shared" si="1321"/>
        <v>13</v>
      </c>
      <c r="O2494" s="2">
        <f t="shared" si="1322"/>
        <v>1.00084492</v>
      </c>
      <c r="P2494" s="13">
        <f t="shared" si="1349"/>
        <v>1.0056996899999999</v>
      </c>
      <c r="Q2494" s="13">
        <f t="shared" si="1342"/>
        <v>1.4886862792787372</v>
      </c>
      <c r="R2494" s="2">
        <f t="shared" si="1345"/>
        <v>1.4899441</v>
      </c>
      <c r="S2494" s="2">
        <f t="shared" si="1336"/>
        <v>1.44698182</v>
      </c>
      <c r="T2494" s="2">
        <f t="shared" si="1323"/>
        <v>304657.24492435</v>
      </c>
      <c r="U2494" s="2">
        <f t="shared" si="1324"/>
        <v>1590.8913379172991</v>
      </c>
      <c r="V2494" s="2">
        <f t="shared" si="1325"/>
        <v>101412.31060815454</v>
      </c>
      <c r="W2494" s="2">
        <f t="shared" si="1326"/>
        <v>313549.90040034184</v>
      </c>
      <c r="X2494" s="17">
        <f t="shared" si="1327"/>
        <v>0</v>
      </c>
      <c r="Y2494" s="2">
        <f t="shared" si="1328"/>
        <v>0</v>
      </c>
      <c r="Z2494" s="72">
        <f t="shared" si="1329"/>
        <v>0</v>
      </c>
      <c r="AA2494" s="2">
        <f t="shared" si="1340"/>
        <v>0</v>
      </c>
      <c r="AB2494" s="12">
        <f t="shared" si="1337"/>
        <v>4.6600000000000003E-2</v>
      </c>
      <c r="AC2494" s="17">
        <f t="shared" si="1330"/>
        <v>13</v>
      </c>
      <c r="AD2494" s="17">
        <v>252</v>
      </c>
      <c r="AE2494" s="13">
        <f t="shared" si="1343"/>
        <v>1.0023523999999999</v>
      </c>
      <c r="AF2494" s="2">
        <f t="shared" si="1341"/>
        <v>716.67570295999997</v>
      </c>
      <c r="AG2494" s="2">
        <f t="shared" si="1331"/>
        <v>737.59478569999999</v>
      </c>
      <c r="AH2494" s="3">
        <f t="shared" si="1332"/>
        <v>0</v>
      </c>
      <c r="AI2494" s="4" t="str">
        <f t="shared" si="1344"/>
        <v>A+J=</v>
      </c>
      <c r="AJ2494" s="11">
        <f t="shared" si="1338"/>
        <v>43661</v>
      </c>
      <c r="AK2494" s="11"/>
      <c r="AL2494" s="4"/>
      <c r="AM2494" s="1"/>
      <c r="AN2494" s="11"/>
      <c r="AO2494" s="1"/>
      <c r="AP2494" s="1"/>
      <c r="AQ2494" s="3"/>
      <c r="AR2494" s="3"/>
      <c r="AS2494" s="6"/>
      <c r="AT2494" s="1"/>
      <c r="AU2494" s="1"/>
      <c r="AV2494" s="1"/>
      <c r="AW2494" s="1"/>
      <c r="AX2494" s="1"/>
      <c r="AY2494" s="1"/>
      <c r="AZ2494" s="1"/>
      <c r="BA2494" s="1"/>
      <c r="BB2494" s="1"/>
    </row>
    <row r="2495" spans="1:54" x14ac:dyDescent="0.2">
      <c r="A2495" s="158">
        <f t="shared" si="1333"/>
        <v>43651</v>
      </c>
      <c r="B2495" s="2">
        <f t="shared" si="1317"/>
        <v>314364.39017761353</v>
      </c>
      <c r="C2495" s="2">
        <f t="shared" si="1334"/>
        <v>210546.69845426999</v>
      </c>
      <c r="D2495" s="2">
        <f>SUM(Y2495:Y$2535)</f>
        <v>3559.1857805700001</v>
      </c>
      <c r="E2495" s="73">
        <f t="shared" si="1318"/>
        <v>206987.5126737</v>
      </c>
      <c r="F2495" s="88">
        <f t="shared" si="1346"/>
        <v>5206.9799999999996</v>
      </c>
      <c r="G2495" s="3">
        <f>IF(AND(N2495=1,N2494&gt;1),VLOOKUP(A2494,[1]Plan1!$BK$81:$BM$259,3),G2494)</f>
        <v>5213.75</v>
      </c>
      <c r="H2495" s="11">
        <f t="shared" si="1347"/>
        <v>43570</v>
      </c>
      <c r="I2495" s="11">
        <f t="shared" si="1348"/>
        <v>43600</v>
      </c>
      <c r="J2495" s="12">
        <f t="shared" si="1319"/>
        <v>1.3001778382095708E-3</v>
      </c>
      <c r="K2495" s="11">
        <f t="shared" si="1335"/>
        <v>43661</v>
      </c>
      <c r="L2495" s="11">
        <f t="shared" si="1320"/>
        <v>43661</v>
      </c>
      <c r="M2495" s="1">
        <f t="shared" si="1339"/>
        <v>20</v>
      </c>
      <c r="N2495" s="1">
        <f t="shared" si="1321"/>
        <v>14</v>
      </c>
      <c r="O2495" s="2">
        <f t="shared" si="1322"/>
        <v>1.0009099400000001</v>
      </c>
      <c r="P2495" s="13">
        <f t="shared" si="1349"/>
        <v>1.0056996899999999</v>
      </c>
      <c r="Q2495" s="13">
        <f t="shared" si="1342"/>
        <v>1.4886862792787372</v>
      </c>
      <c r="R2495" s="2">
        <f t="shared" si="1345"/>
        <v>1.49004089</v>
      </c>
      <c r="S2495" s="2">
        <f t="shared" si="1336"/>
        <v>1.44698182</v>
      </c>
      <c r="T2495" s="2">
        <f t="shared" si="1323"/>
        <v>304657.24492435</v>
      </c>
      <c r="U2495" s="2">
        <f t="shared" si="1324"/>
        <v>1590.8913379172991</v>
      </c>
      <c r="V2495" s="2">
        <f t="shared" si="1325"/>
        <v>101432.34492950622</v>
      </c>
      <c r="W2495" s="2">
        <f t="shared" si="1326"/>
        <v>313569.93472169351</v>
      </c>
      <c r="X2495" s="17">
        <f t="shared" si="1327"/>
        <v>0</v>
      </c>
      <c r="Y2495" s="2">
        <f t="shared" si="1328"/>
        <v>0</v>
      </c>
      <c r="Z2495" s="72">
        <f t="shared" si="1329"/>
        <v>0</v>
      </c>
      <c r="AA2495" s="2">
        <f t="shared" si="1340"/>
        <v>0</v>
      </c>
      <c r="AB2495" s="12">
        <f t="shared" si="1337"/>
        <v>4.6600000000000003E-2</v>
      </c>
      <c r="AC2495" s="17">
        <f t="shared" si="1330"/>
        <v>14</v>
      </c>
      <c r="AD2495" s="17">
        <v>252</v>
      </c>
      <c r="AE2495" s="13">
        <f t="shared" si="1343"/>
        <v>1.002533583</v>
      </c>
      <c r="AF2495" s="2">
        <f t="shared" si="1341"/>
        <v>771.87441655999999</v>
      </c>
      <c r="AG2495" s="2">
        <f t="shared" si="1331"/>
        <v>794.45545591999996</v>
      </c>
      <c r="AH2495" s="3">
        <f t="shared" si="1332"/>
        <v>0</v>
      </c>
      <c r="AI2495" s="4" t="str">
        <f t="shared" si="1344"/>
        <v>A+J=</v>
      </c>
      <c r="AJ2495" s="11">
        <f t="shared" si="1338"/>
        <v>43661</v>
      </c>
      <c r="AK2495" s="11"/>
      <c r="AL2495" s="4"/>
      <c r="AM2495" s="1"/>
      <c r="AN2495" s="11"/>
      <c r="AO2495" s="1"/>
      <c r="AP2495" s="1"/>
      <c r="AQ2495" s="3"/>
      <c r="AR2495" s="3"/>
      <c r="AS2495" s="6"/>
      <c r="AT2495" s="1"/>
      <c r="AU2495" s="1"/>
      <c r="AV2495" s="1"/>
      <c r="AW2495" s="1"/>
      <c r="AX2495" s="1"/>
      <c r="AY2495" s="1"/>
      <c r="AZ2495" s="1"/>
      <c r="BA2495" s="1"/>
      <c r="BB2495" s="1"/>
    </row>
    <row r="2496" spans="1:54" x14ac:dyDescent="0.2">
      <c r="A2496" s="158">
        <f t="shared" si="1333"/>
        <v>43652</v>
      </c>
      <c r="B2496" s="2">
        <f t="shared" si="1317"/>
        <v>314441.30661480548</v>
      </c>
      <c r="C2496" s="2">
        <f t="shared" si="1334"/>
        <v>210546.69845426999</v>
      </c>
      <c r="D2496" s="2">
        <f>SUM(Y2496:Y$2535)</f>
        <v>3559.1857805700001</v>
      </c>
      <c r="E2496" s="73">
        <f t="shared" si="1318"/>
        <v>206987.5126737</v>
      </c>
      <c r="F2496" s="88">
        <f t="shared" si="1346"/>
        <v>5206.9799999999996</v>
      </c>
      <c r="G2496" s="3">
        <f>IF(AND(N2496=1,N2495&gt;1),VLOOKUP(A2495,[1]Plan1!$BK$81:$BM$259,3),G2495)</f>
        <v>5213.75</v>
      </c>
      <c r="H2496" s="11">
        <f t="shared" si="1347"/>
        <v>43570</v>
      </c>
      <c r="I2496" s="11">
        <f t="shared" si="1348"/>
        <v>43600</v>
      </c>
      <c r="J2496" s="12">
        <f t="shared" si="1319"/>
        <v>1.3001778382095708E-3</v>
      </c>
      <c r="K2496" s="11">
        <f t="shared" si="1335"/>
        <v>43661</v>
      </c>
      <c r="L2496" s="11">
        <f t="shared" si="1320"/>
        <v>43661</v>
      </c>
      <c r="M2496" s="1">
        <f t="shared" si="1339"/>
        <v>20</v>
      </c>
      <c r="N2496" s="1">
        <f t="shared" si="1321"/>
        <v>15</v>
      </c>
      <c r="O2496" s="2">
        <f t="shared" si="1322"/>
        <v>1.0009749699999999</v>
      </c>
      <c r="P2496" s="13">
        <f t="shared" si="1349"/>
        <v>1.0056996899999999</v>
      </c>
      <c r="Q2496" s="13">
        <f t="shared" si="1342"/>
        <v>1.4886862792787372</v>
      </c>
      <c r="R2496" s="2">
        <f t="shared" si="1345"/>
        <v>1.4901377</v>
      </c>
      <c r="S2496" s="2">
        <f t="shared" si="1336"/>
        <v>1.44698182</v>
      </c>
      <c r="T2496" s="2">
        <f t="shared" si="1323"/>
        <v>304657.24492435</v>
      </c>
      <c r="U2496" s="2">
        <f t="shared" si="1324"/>
        <v>1590.8913379172991</v>
      </c>
      <c r="V2496" s="2">
        <f t="shared" si="1325"/>
        <v>101452.38339060817</v>
      </c>
      <c r="W2496" s="2">
        <f t="shared" si="1326"/>
        <v>313589.97318279545</v>
      </c>
      <c r="X2496" s="17">
        <f t="shared" si="1327"/>
        <v>0</v>
      </c>
      <c r="Y2496" s="2">
        <f t="shared" si="1328"/>
        <v>0</v>
      </c>
      <c r="Z2496" s="72">
        <f t="shared" si="1329"/>
        <v>0</v>
      </c>
      <c r="AA2496" s="2">
        <f t="shared" si="1340"/>
        <v>0</v>
      </c>
      <c r="AB2496" s="12">
        <f t="shared" si="1337"/>
        <v>4.6600000000000003E-2</v>
      </c>
      <c r="AC2496" s="17">
        <f t="shared" si="1330"/>
        <v>15</v>
      </c>
      <c r="AD2496" s="17">
        <v>252</v>
      </c>
      <c r="AE2496" s="13">
        <f t="shared" si="1343"/>
        <v>1.002714798</v>
      </c>
      <c r="AF2496" s="2">
        <f t="shared" si="1341"/>
        <v>827.08287919999998</v>
      </c>
      <c r="AG2496" s="2">
        <f t="shared" si="1331"/>
        <v>851.33343201000002</v>
      </c>
      <c r="AH2496" s="3">
        <f t="shared" si="1332"/>
        <v>0</v>
      </c>
      <c r="AI2496" s="4" t="str">
        <f t="shared" si="1344"/>
        <v>A+J=</v>
      </c>
      <c r="AJ2496" s="11">
        <f t="shared" si="1338"/>
        <v>43661</v>
      </c>
      <c r="AK2496" s="11"/>
      <c r="AL2496" s="4"/>
      <c r="AM2496" s="1"/>
      <c r="AN2496" s="11"/>
      <c r="AO2496" s="1"/>
      <c r="AP2496" s="1"/>
      <c r="AQ2496" s="3"/>
      <c r="AR2496" s="3"/>
      <c r="AS2496" s="6"/>
      <c r="AT2496" s="1"/>
      <c r="AU2496" s="1"/>
      <c r="AV2496" s="1"/>
      <c r="AW2496" s="1"/>
      <c r="AX2496" s="1"/>
      <c r="AY2496" s="1"/>
      <c r="AZ2496" s="1"/>
      <c r="BA2496" s="1"/>
      <c r="BB2496" s="1"/>
    </row>
    <row r="2497" spans="1:54" x14ac:dyDescent="0.2">
      <c r="A2497" s="158">
        <f t="shared" si="1333"/>
        <v>43653</v>
      </c>
      <c r="B2497" s="2">
        <f t="shared" si="1317"/>
        <v>314441.30661480548</v>
      </c>
      <c r="C2497" s="2">
        <f t="shared" si="1334"/>
        <v>210546.69845426999</v>
      </c>
      <c r="D2497" s="2">
        <f>SUM(Y2497:Y$2535)</f>
        <v>3559.1857805700001</v>
      </c>
      <c r="E2497" s="73">
        <f t="shared" si="1318"/>
        <v>206987.5126737</v>
      </c>
      <c r="F2497" s="88">
        <f t="shared" si="1346"/>
        <v>5206.9799999999996</v>
      </c>
      <c r="G2497" s="3">
        <f>IF(AND(N2497=1,N2496&gt;1),VLOOKUP(A2496,[1]Plan1!$BK$81:$BM$259,3),G2496)</f>
        <v>5213.75</v>
      </c>
      <c r="H2497" s="11">
        <f t="shared" si="1347"/>
        <v>43570</v>
      </c>
      <c r="I2497" s="11">
        <f t="shared" si="1348"/>
        <v>43600</v>
      </c>
      <c r="J2497" s="12">
        <f t="shared" si="1319"/>
        <v>1.3001778382095708E-3</v>
      </c>
      <c r="K2497" s="11">
        <f t="shared" si="1335"/>
        <v>43661</v>
      </c>
      <c r="L2497" s="11">
        <f t="shared" si="1320"/>
        <v>43661</v>
      </c>
      <c r="M2497" s="1">
        <f t="shared" si="1339"/>
        <v>20</v>
      </c>
      <c r="N2497" s="1">
        <f t="shared" si="1321"/>
        <v>15</v>
      </c>
      <c r="O2497" s="2">
        <f t="shared" si="1322"/>
        <v>1.0009749699999999</v>
      </c>
      <c r="P2497" s="13">
        <f t="shared" si="1349"/>
        <v>1.0056996899999999</v>
      </c>
      <c r="Q2497" s="13">
        <f t="shared" si="1342"/>
        <v>1.4886862792787372</v>
      </c>
      <c r="R2497" s="2">
        <f t="shared" si="1345"/>
        <v>1.4901377</v>
      </c>
      <c r="S2497" s="2">
        <f t="shared" si="1336"/>
        <v>1.44698182</v>
      </c>
      <c r="T2497" s="2">
        <f t="shared" si="1323"/>
        <v>304657.24492435</v>
      </c>
      <c r="U2497" s="2">
        <f t="shared" si="1324"/>
        <v>1590.8913379172991</v>
      </c>
      <c r="V2497" s="2">
        <f t="shared" si="1325"/>
        <v>101452.38339060817</v>
      </c>
      <c r="W2497" s="2">
        <f t="shared" si="1326"/>
        <v>313589.97318279545</v>
      </c>
      <c r="X2497" s="17">
        <f t="shared" si="1327"/>
        <v>0</v>
      </c>
      <c r="Y2497" s="2">
        <f t="shared" si="1328"/>
        <v>0</v>
      </c>
      <c r="Z2497" s="72">
        <f t="shared" si="1329"/>
        <v>0</v>
      </c>
      <c r="AA2497" s="2">
        <f t="shared" si="1340"/>
        <v>0</v>
      </c>
      <c r="AB2497" s="12">
        <f t="shared" si="1337"/>
        <v>4.6600000000000003E-2</v>
      </c>
      <c r="AC2497" s="17">
        <f t="shared" si="1330"/>
        <v>15</v>
      </c>
      <c r="AD2497" s="17">
        <v>252</v>
      </c>
      <c r="AE2497" s="13">
        <f t="shared" si="1343"/>
        <v>1.002714798</v>
      </c>
      <c r="AF2497" s="2">
        <f t="shared" si="1341"/>
        <v>827.08287919999998</v>
      </c>
      <c r="AG2497" s="2">
        <f t="shared" si="1331"/>
        <v>851.33343201000002</v>
      </c>
      <c r="AH2497" s="3">
        <f t="shared" si="1332"/>
        <v>0</v>
      </c>
      <c r="AI2497" s="4" t="str">
        <f t="shared" si="1344"/>
        <v>A+J=</v>
      </c>
      <c r="AJ2497" s="11">
        <f t="shared" si="1338"/>
        <v>43661</v>
      </c>
      <c r="AK2497" s="11"/>
      <c r="AL2497" s="4"/>
      <c r="AM2497" s="1"/>
      <c r="AN2497" s="11"/>
      <c r="AO2497" s="1"/>
      <c r="AP2497" s="1"/>
      <c r="AQ2497" s="3"/>
      <c r="AR2497" s="3"/>
      <c r="AS2497" s="6"/>
      <c r="AT2497" s="1"/>
      <c r="AU2497" s="1"/>
      <c r="AV2497" s="1"/>
      <c r="AW2497" s="1"/>
      <c r="AX2497" s="1"/>
      <c r="AY2497" s="1"/>
      <c r="AZ2497" s="1"/>
      <c r="BA2497" s="1"/>
      <c r="BB2497" s="1"/>
    </row>
    <row r="2498" spans="1:54" x14ac:dyDescent="0.2">
      <c r="A2498" s="158">
        <f t="shared" si="1333"/>
        <v>43654</v>
      </c>
      <c r="B2498" s="2">
        <f t="shared" si="1317"/>
        <v>314441.30661480548</v>
      </c>
      <c r="C2498" s="2">
        <f t="shared" si="1334"/>
        <v>210546.69845426999</v>
      </c>
      <c r="D2498" s="2">
        <f>SUM(Y2498:Y$2535)</f>
        <v>3559.1857805700001</v>
      </c>
      <c r="E2498" s="73">
        <f t="shared" si="1318"/>
        <v>206987.5126737</v>
      </c>
      <c r="F2498" s="88">
        <f t="shared" si="1346"/>
        <v>5206.9799999999996</v>
      </c>
      <c r="G2498" s="3">
        <f>IF(AND(N2498=1,N2497&gt;1),VLOOKUP(A2497,[1]Plan1!$BK$81:$BM$259,3),G2497)</f>
        <v>5213.75</v>
      </c>
      <c r="H2498" s="11">
        <f t="shared" si="1347"/>
        <v>43570</v>
      </c>
      <c r="I2498" s="11">
        <f t="shared" si="1348"/>
        <v>43600</v>
      </c>
      <c r="J2498" s="12">
        <f t="shared" si="1319"/>
        <v>1.3001778382095708E-3</v>
      </c>
      <c r="K2498" s="11">
        <f t="shared" si="1335"/>
        <v>43661</v>
      </c>
      <c r="L2498" s="11">
        <f t="shared" si="1320"/>
        <v>43661</v>
      </c>
      <c r="M2498" s="1">
        <f t="shared" si="1339"/>
        <v>20</v>
      </c>
      <c r="N2498" s="1">
        <f t="shared" si="1321"/>
        <v>15</v>
      </c>
      <c r="O2498" s="2">
        <f t="shared" si="1322"/>
        <v>1.0009749699999999</v>
      </c>
      <c r="P2498" s="13">
        <f t="shared" si="1349"/>
        <v>1.0056996899999999</v>
      </c>
      <c r="Q2498" s="13">
        <f t="shared" si="1342"/>
        <v>1.4886862792787372</v>
      </c>
      <c r="R2498" s="2">
        <f t="shared" si="1345"/>
        <v>1.4901377</v>
      </c>
      <c r="S2498" s="2">
        <f t="shared" si="1336"/>
        <v>1.44698182</v>
      </c>
      <c r="T2498" s="2">
        <f t="shared" si="1323"/>
        <v>304657.24492435</v>
      </c>
      <c r="U2498" s="2">
        <f t="shared" si="1324"/>
        <v>1590.8913379172991</v>
      </c>
      <c r="V2498" s="2">
        <f t="shared" si="1325"/>
        <v>101452.38339060817</v>
      </c>
      <c r="W2498" s="2">
        <f t="shared" si="1326"/>
        <v>313589.97318279545</v>
      </c>
      <c r="X2498" s="17">
        <f t="shared" si="1327"/>
        <v>0</v>
      </c>
      <c r="Y2498" s="2">
        <f t="shared" si="1328"/>
        <v>0</v>
      </c>
      <c r="Z2498" s="72">
        <f t="shared" si="1329"/>
        <v>0</v>
      </c>
      <c r="AA2498" s="2">
        <f t="shared" si="1340"/>
        <v>0</v>
      </c>
      <c r="AB2498" s="12">
        <f t="shared" si="1337"/>
        <v>4.6600000000000003E-2</v>
      </c>
      <c r="AC2498" s="17">
        <f t="shared" si="1330"/>
        <v>15</v>
      </c>
      <c r="AD2498" s="17">
        <v>252</v>
      </c>
      <c r="AE2498" s="13">
        <f t="shared" si="1343"/>
        <v>1.002714798</v>
      </c>
      <c r="AF2498" s="2">
        <f t="shared" si="1341"/>
        <v>827.08287919999998</v>
      </c>
      <c r="AG2498" s="2">
        <f t="shared" si="1331"/>
        <v>851.33343201000002</v>
      </c>
      <c r="AH2498" s="3">
        <f t="shared" si="1332"/>
        <v>0</v>
      </c>
      <c r="AI2498" s="4" t="str">
        <f t="shared" si="1344"/>
        <v>A+J=</v>
      </c>
      <c r="AJ2498" s="11">
        <f t="shared" si="1338"/>
        <v>43661</v>
      </c>
      <c r="AK2498" s="11"/>
      <c r="AL2498" s="4"/>
      <c r="AM2498" s="1"/>
      <c r="AN2498" s="11"/>
      <c r="AO2498" s="1"/>
      <c r="AP2498" s="1"/>
      <c r="AQ2498" s="3"/>
      <c r="AR2498" s="3"/>
      <c r="AS2498" s="6"/>
      <c r="AT2498" s="1"/>
      <c r="AU2498" s="1"/>
      <c r="AV2498" s="1"/>
      <c r="AW2498" s="1"/>
      <c r="AX2498" s="1"/>
      <c r="AY2498" s="1"/>
      <c r="AZ2498" s="1"/>
      <c r="BA2498" s="1"/>
      <c r="BB2498" s="1"/>
    </row>
    <row r="2499" spans="1:54" x14ac:dyDescent="0.2">
      <c r="A2499" s="158">
        <f t="shared" si="1333"/>
        <v>43655</v>
      </c>
      <c r="B2499" s="2">
        <f t="shared" si="1317"/>
        <v>314518.24097728741</v>
      </c>
      <c r="C2499" s="2">
        <f t="shared" si="1334"/>
        <v>210546.69845426999</v>
      </c>
      <c r="D2499" s="2">
        <f>SUM(Y2499:Y$2535)</f>
        <v>3559.1857805700001</v>
      </c>
      <c r="E2499" s="73">
        <f t="shared" si="1318"/>
        <v>206987.5126737</v>
      </c>
      <c r="F2499" s="88">
        <f t="shared" si="1346"/>
        <v>5206.9799999999996</v>
      </c>
      <c r="G2499" s="3">
        <f>IF(AND(N2499=1,N2498&gt;1),VLOOKUP(A2498,[1]Plan1!$BK$81:$BM$259,3),G2498)</f>
        <v>5213.75</v>
      </c>
      <c r="H2499" s="11">
        <f t="shared" si="1347"/>
        <v>43570</v>
      </c>
      <c r="I2499" s="11">
        <f t="shared" si="1348"/>
        <v>43600</v>
      </c>
      <c r="J2499" s="12">
        <f t="shared" si="1319"/>
        <v>1.3001778382095708E-3</v>
      </c>
      <c r="K2499" s="11">
        <f t="shared" si="1335"/>
        <v>43661</v>
      </c>
      <c r="L2499" s="11">
        <f t="shared" si="1320"/>
        <v>43661</v>
      </c>
      <c r="M2499" s="1">
        <f t="shared" si="1339"/>
        <v>20</v>
      </c>
      <c r="N2499" s="1">
        <f t="shared" si="1321"/>
        <v>16</v>
      </c>
      <c r="O2499" s="2">
        <f t="shared" si="1322"/>
        <v>1.0010399999999999</v>
      </c>
      <c r="P2499" s="13">
        <f t="shared" si="1349"/>
        <v>1.0056996899999999</v>
      </c>
      <c r="Q2499" s="13">
        <f t="shared" si="1342"/>
        <v>1.4886862792787372</v>
      </c>
      <c r="R2499" s="2">
        <f t="shared" si="1345"/>
        <v>1.4902345100000001</v>
      </c>
      <c r="S2499" s="2">
        <f t="shared" si="1336"/>
        <v>1.44698182</v>
      </c>
      <c r="T2499" s="2">
        <f t="shared" si="1323"/>
        <v>304657.24492435</v>
      </c>
      <c r="U2499" s="2">
        <f t="shared" si="1324"/>
        <v>1590.8913379172991</v>
      </c>
      <c r="V2499" s="2">
        <f t="shared" si="1325"/>
        <v>101472.42185171013</v>
      </c>
      <c r="W2499" s="2">
        <f t="shared" si="1326"/>
        <v>313610.01164389739</v>
      </c>
      <c r="X2499" s="17">
        <f t="shared" si="1327"/>
        <v>0</v>
      </c>
      <c r="Y2499" s="2">
        <f t="shared" si="1328"/>
        <v>0</v>
      </c>
      <c r="Z2499" s="72">
        <f t="shared" si="1329"/>
        <v>0</v>
      </c>
      <c r="AA2499" s="2">
        <f t="shared" si="1340"/>
        <v>0</v>
      </c>
      <c r="AB2499" s="12">
        <f t="shared" si="1337"/>
        <v>4.6600000000000003E-2</v>
      </c>
      <c r="AC2499" s="17">
        <f t="shared" si="1330"/>
        <v>16</v>
      </c>
      <c r="AD2499" s="17">
        <v>252</v>
      </c>
      <c r="AE2499" s="13">
        <f t="shared" si="1343"/>
        <v>1.0028960469999999</v>
      </c>
      <c r="AF2499" s="2">
        <f t="shared" si="1341"/>
        <v>882.30170019000002</v>
      </c>
      <c r="AG2499" s="2">
        <f t="shared" si="1331"/>
        <v>908.22933338999997</v>
      </c>
      <c r="AH2499" s="3">
        <f t="shared" si="1332"/>
        <v>0</v>
      </c>
      <c r="AI2499" s="4" t="str">
        <f t="shared" si="1344"/>
        <v>A+J=</v>
      </c>
      <c r="AJ2499" s="11">
        <f t="shared" si="1338"/>
        <v>43661</v>
      </c>
      <c r="AK2499" s="11"/>
      <c r="AL2499" s="4"/>
      <c r="AM2499" s="1"/>
      <c r="AN2499" s="11"/>
      <c r="AO2499" s="1"/>
      <c r="AP2499" s="1"/>
      <c r="AQ2499" s="3"/>
      <c r="AR2499" s="3"/>
      <c r="AS2499" s="6"/>
      <c r="AT2499" s="1"/>
      <c r="AU2499" s="1"/>
      <c r="AV2499" s="1"/>
      <c r="AW2499" s="1"/>
      <c r="AX2499" s="1"/>
      <c r="AY2499" s="1"/>
      <c r="AZ2499" s="1"/>
      <c r="BA2499" s="1"/>
      <c r="BB2499" s="1"/>
    </row>
    <row r="2500" spans="1:54" x14ac:dyDescent="0.2">
      <c r="A2500" s="158">
        <f t="shared" si="1333"/>
        <v>43656</v>
      </c>
      <c r="B2500" s="2">
        <f t="shared" si="1317"/>
        <v>314595.19471606449</v>
      </c>
      <c r="C2500" s="2">
        <f t="shared" si="1334"/>
        <v>210546.69845426999</v>
      </c>
      <c r="D2500" s="2">
        <f>SUM(Y2500:Y$2535)</f>
        <v>3559.1857805700001</v>
      </c>
      <c r="E2500" s="73">
        <f t="shared" si="1318"/>
        <v>206987.5126737</v>
      </c>
      <c r="F2500" s="88">
        <f t="shared" si="1346"/>
        <v>5206.9799999999996</v>
      </c>
      <c r="G2500" s="3">
        <f>IF(AND(N2500=1,N2499&gt;1),VLOOKUP(A2499,[1]Plan1!$BK$81:$BM$259,3),G2499)</f>
        <v>5213.75</v>
      </c>
      <c r="H2500" s="11">
        <f t="shared" si="1347"/>
        <v>43570</v>
      </c>
      <c r="I2500" s="11">
        <f t="shared" si="1348"/>
        <v>43600</v>
      </c>
      <c r="J2500" s="12">
        <f t="shared" si="1319"/>
        <v>1.3001778382095708E-3</v>
      </c>
      <c r="K2500" s="11">
        <f t="shared" si="1335"/>
        <v>43661</v>
      </c>
      <c r="L2500" s="11">
        <f t="shared" si="1320"/>
        <v>43661</v>
      </c>
      <c r="M2500" s="1">
        <f t="shared" si="1339"/>
        <v>20</v>
      </c>
      <c r="N2500" s="1">
        <f t="shared" si="1321"/>
        <v>17</v>
      </c>
      <c r="O2500" s="2">
        <f t="shared" si="1322"/>
        <v>1.0011050399999999</v>
      </c>
      <c r="P2500" s="13">
        <f t="shared" si="1349"/>
        <v>1.0056996899999999</v>
      </c>
      <c r="Q2500" s="13">
        <f t="shared" si="1342"/>
        <v>1.4886862792787372</v>
      </c>
      <c r="R2500" s="2">
        <f t="shared" si="1345"/>
        <v>1.4903313300000001</v>
      </c>
      <c r="S2500" s="2">
        <f t="shared" si="1336"/>
        <v>1.44698182</v>
      </c>
      <c r="T2500" s="2">
        <f t="shared" si="1323"/>
        <v>304657.24492435</v>
      </c>
      <c r="U2500" s="2">
        <f t="shared" si="1324"/>
        <v>1590.8913379172991</v>
      </c>
      <c r="V2500" s="2">
        <f t="shared" si="1325"/>
        <v>101492.46238268718</v>
      </c>
      <c r="W2500" s="2">
        <f t="shared" si="1326"/>
        <v>313630.05217487446</v>
      </c>
      <c r="X2500" s="17">
        <f t="shared" si="1327"/>
        <v>0</v>
      </c>
      <c r="Y2500" s="2">
        <f t="shared" si="1328"/>
        <v>0</v>
      </c>
      <c r="Z2500" s="72">
        <f t="shared" si="1329"/>
        <v>0</v>
      </c>
      <c r="AA2500" s="2">
        <f t="shared" si="1340"/>
        <v>0</v>
      </c>
      <c r="AB2500" s="12">
        <f t="shared" si="1337"/>
        <v>4.6600000000000003E-2</v>
      </c>
      <c r="AC2500" s="17">
        <f t="shared" si="1330"/>
        <v>17</v>
      </c>
      <c r="AD2500" s="17">
        <v>252</v>
      </c>
      <c r="AE2500" s="13">
        <f t="shared" si="1343"/>
        <v>1.003077328</v>
      </c>
      <c r="AF2500" s="2">
        <f t="shared" si="1341"/>
        <v>937.53027020000002</v>
      </c>
      <c r="AG2500" s="2">
        <f t="shared" si="1331"/>
        <v>965.14254118999997</v>
      </c>
      <c r="AH2500" s="3">
        <f t="shared" si="1332"/>
        <v>0</v>
      </c>
      <c r="AI2500" s="4" t="str">
        <f t="shared" si="1344"/>
        <v>A+J=</v>
      </c>
      <c r="AJ2500" s="11">
        <f t="shared" si="1338"/>
        <v>43661</v>
      </c>
      <c r="AK2500" s="11"/>
      <c r="AL2500" s="4"/>
      <c r="AM2500" s="1"/>
      <c r="AN2500" s="11"/>
      <c r="AO2500" s="1"/>
      <c r="AP2500" s="1"/>
      <c r="AQ2500" s="3"/>
      <c r="AR2500" s="3"/>
      <c r="AS2500" s="6"/>
      <c r="AT2500" s="1"/>
      <c r="AU2500" s="1"/>
      <c r="AV2500" s="1"/>
      <c r="AW2500" s="1"/>
      <c r="AX2500" s="1"/>
      <c r="AY2500" s="1"/>
      <c r="AZ2500" s="1"/>
      <c r="BA2500" s="1"/>
      <c r="BB2500" s="1"/>
    </row>
    <row r="2501" spans="1:54" x14ac:dyDescent="0.2">
      <c r="A2501" s="158">
        <f t="shared" si="1333"/>
        <v>43657</v>
      </c>
      <c r="B2501" s="2">
        <f t="shared" si="1317"/>
        <v>314672.16814786667</v>
      </c>
      <c r="C2501" s="2">
        <f t="shared" si="1334"/>
        <v>210546.69845426999</v>
      </c>
      <c r="D2501" s="2">
        <f>SUM(Y2501:Y$2535)</f>
        <v>3559.1857805700001</v>
      </c>
      <c r="E2501" s="73">
        <f t="shared" si="1318"/>
        <v>206987.5126737</v>
      </c>
      <c r="F2501" s="88">
        <f t="shared" si="1346"/>
        <v>5206.9799999999996</v>
      </c>
      <c r="G2501" s="3">
        <f>IF(AND(N2501=1,N2500&gt;1),VLOOKUP(A2500,[1]Plan1!$BK$81:$BM$259,3),G2500)</f>
        <v>5213.75</v>
      </c>
      <c r="H2501" s="11">
        <f t="shared" si="1347"/>
        <v>43570</v>
      </c>
      <c r="I2501" s="11">
        <f t="shared" si="1348"/>
        <v>43600</v>
      </c>
      <c r="J2501" s="12">
        <f t="shared" si="1319"/>
        <v>1.3001778382095708E-3</v>
      </c>
      <c r="K2501" s="11">
        <f t="shared" si="1335"/>
        <v>43661</v>
      </c>
      <c r="L2501" s="11">
        <f t="shared" si="1320"/>
        <v>43661</v>
      </c>
      <c r="M2501" s="1">
        <f t="shared" si="1339"/>
        <v>20</v>
      </c>
      <c r="N2501" s="1">
        <f t="shared" si="1321"/>
        <v>18</v>
      </c>
      <c r="O2501" s="2">
        <f t="shared" si="1322"/>
        <v>1.0011700800000001</v>
      </c>
      <c r="P2501" s="13">
        <f t="shared" si="1349"/>
        <v>1.0056996899999999</v>
      </c>
      <c r="Q2501" s="13">
        <f t="shared" si="1342"/>
        <v>1.4886862792787372</v>
      </c>
      <c r="R2501" s="2">
        <f t="shared" si="1345"/>
        <v>1.49042816</v>
      </c>
      <c r="S2501" s="2">
        <f t="shared" si="1336"/>
        <v>1.44698182</v>
      </c>
      <c r="T2501" s="2">
        <f t="shared" si="1323"/>
        <v>304657.24492435</v>
      </c>
      <c r="U2501" s="2">
        <f t="shared" si="1324"/>
        <v>1590.8913379172991</v>
      </c>
      <c r="V2501" s="2">
        <f t="shared" si="1325"/>
        <v>101512.50498353937</v>
      </c>
      <c r="W2501" s="2">
        <f t="shared" si="1326"/>
        <v>313650.09477572667</v>
      </c>
      <c r="X2501" s="17">
        <f t="shared" si="1327"/>
        <v>0</v>
      </c>
      <c r="Y2501" s="2">
        <f t="shared" si="1328"/>
        <v>0</v>
      </c>
      <c r="Z2501" s="72">
        <f t="shared" si="1329"/>
        <v>0</v>
      </c>
      <c r="AA2501" s="2">
        <f t="shared" si="1340"/>
        <v>0</v>
      </c>
      <c r="AB2501" s="12">
        <f t="shared" si="1337"/>
        <v>4.6600000000000003E-2</v>
      </c>
      <c r="AC2501" s="17">
        <f t="shared" si="1330"/>
        <v>18</v>
      </c>
      <c r="AD2501" s="17">
        <v>252</v>
      </c>
      <c r="AE2501" s="13">
        <f t="shared" si="1343"/>
        <v>1.003258642</v>
      </c>
      <c r="AF2501" s="2">
        <f t="shared" si="1341"/>
        <v>992.76889390999997</v>
      </c>
      <c r="AG2501" s="2">
        <f t="shared" si="1331"/>
        <v>1022.0733721399999</v>
      </c>
      <c r="AH2501" s="3">
        <f t="shared" si="1332"/>
        <v>0</v>
      </c>
      <c r="AI2501" s="4" t="str">
        <f t="shared" si="1344"/>
        <v>A+J=</v>
      </c>
      <c r="AJ2501" s="11">
        <f t="shared" si="1338"/>
        <v>43661</v>
      </c>
      <c r="AK2501" s="11"/>
      <c r="AL2501" s="4"/>
      <c r="AM2501" s="1"/>
      <c r="AN2501" s="11"/>
      <c r="AO2501" s="1"/>
      <c r="AP2501" s="1"/>
      <c r="AQ2501" s="3"/>
      <c r="AR2501" s="3"/>
      <c r="AS2501" s="6"/>
      <c r="AT2501" s="1"/>
      <c r="AU2501" s="1"/>
      <c r="AV2501" s="1"/>
      <c r="AW2501" s="1"/>
      <c r="AX2501" s="1"/>
      <c r="AY2501" s="1"/>
      <c r="AZ2501" s="1"/>
      <c r="BA2501" s="1"/>
      <c r="BB2501" s="1"/>
    </row>
    <row r="2502" spans="1:54" x14ac:dyDescent="0.2">
      <c r="A2502" s="158">
        <f t="shared" si="1333"/>
        <v>43658</v>
      </c>
      <c r="B2502" s="2">
        <f t="shared" si="1317"/>
        <v>314749.15680811374</v>
      </c>
      <c r="C2502" s="2">
        <f t="shared" si="1334"/>
        <v>210546.69845426999</v>
      </c>
      <c r="D2502" s="2">
        <f>SUM(Y2502:Y$2535)</f>
        <v>3559.1857805700001</v>
      </c>
      <c r="E2502" s="73">
        <f t="shared" si="1318"/>
        <v>206987.5126737</v>
      </c>
      <c r="F2502" s="88">
        <f t="shared" si="1346"/>
        <v>5206.9799999999996</v>
      </c>
      <c r="G2502" s="3">
        <f>IF(AND(N2502=1,N2501&gt;1),VLOOKUP(A2501,[1]Plan1!$BK$81:$BM$259,3),G2501)</f>
        <v>5213.75</v>
      </c>
      <c r="H2502" s="11">
        <f t="shared" si="1347"/>
        <v>43570</v>
      </c>
      <c r="I2502" s="11">
        <f t="shared" si="1348"/>
        <v>43600</v>
      </c>
      <c r="J2502" s="12">
        <f t="shared" si="1319"/>
        <v>1.3001778382095708E-3</v>
      </c>
      <c r="K2502" s="11">
        <f t="shared" si="1335"/>
        <v>43661</v>
      </c>
      <c r="L2502" s="11">
        <f t="shared" si="1320"/>
        <v>43661</v>
      </c>
      <c r="M2502" s="1">
        <f t="shared" si="1339"/>
        <v>20</v>
      </c>
      <c r="N2502" s="1">
        <f t="shared" si="1321"/>
        <v>19</v>
      </c>
      <c r="O2502" s="2">
        <f t="shared" si="1322"/>
        <v>1.00123512</v>
      </c>
      <c r="P2502" s="13">
        <f t="shared" si="1349"/>
        <v>1.0056996899999999</v>
      </c>
      <c r="Q2502" s="13">
        <f t="shared" si="1342"/>
        <v>1.4886862792787372</v>
      </c>
      <c r="R2502" s="2">
        <f t="shared" si="1345"/>
        <v>1.49052498</v>
      </c>
      <c r="S2502" s="2">
        <f t="shared" si="1336"/>
        <v>1.44698182</v>
      </c>
      <c r="T2502" s="2">
        <f t="shared" si="1323"/>
        <v>304657.24492435</v>
      </c>
      <c r="U2502" s="2">
        <f t="shared" si="1324"/>
        <v>1590.8913379172991</v>
      </c>
      <c r="V2502" s="2">
        <f t="shared" si="1325"/>
        <v>101532.54551451643</v>
      </c>
      <c r="W2502" s="2">
        <f t="shared" si="1326"/>
        <v>313670.13530670374</v>
      </c>
      <c r="X2502" s="17">
        <f t="shared" si="1327"/>
        <v>0</v>
      </c>
      <c r="Y2502" s="2">
        <f t="shared" si="1328"/>
        <v>0</v>
      </c>
      <c r="Z2502" s="72">
        <f t="shared" si="1329"/>
        <v>0</v>
      </c>
      <c r="AA2502" s="2">
        <f t="shared" si="1340"/>
        <v>0</v>
      </c>
      <c r="AB2502" s="12">
        <f t="shared" si="1337"/>
        <v>4.6600000000000003E-2</v>
      </c>
      <c r="AC2502" s="17">
        <f t="shared" si="1330"/>
        <v>19</v>
      </c>
      <c r="AD2502" s="17">
        <v>252</v>
      </c>
      <c r="AE2502" s="13">
        <f t="shared" si="1343"/>
        <v>1.003439988</v>
      </c>
      <c r="AF2502" s="2">
        <f t="shared" si="1341"/>
        <v>1048.01726665</v>
      </c>
      <c r="AG2502" s="2">
        <f t="shared" si="1331"/>
        <v>1079.0215014099999</v>
      </c>
      <c r="AH2502" s="3">
        <f t="shared" si="1332"/>
        <v>0</v>
      </c>
      <c r="AI2502" s="4" t="str">
        <f t="shared" si="1344"/>
        <v>A+J=</v>
      </c>
      <c r="AJ2502" s="11">
        <f t="shared" si="1338"/>
        <v>43661</v>
      </c>
      <c r="AK2502" s="11"/>
      <c r="AL2502" s="4"/>
      <c r="AM2502" s="1"/>
      <c r="AN2502" s="11"/>
      <c r="AO2502" s="1"/>
      <c r="AP2502" s="1"/>
      <c r="AQ2502" s="3"/>
      <c r="AR2502" s="3"/>
      <c r="AS2502" s="6"/>
      <c r="AT2502" s="1"/>
      <c r="AU2502" s="1"/>
      <c r="AV2502" s="1"/>
      <c r="AW2502" s="1"/>
      <c r="AX2502" s="1"/>
      <c r="AY2502" s="1"/>
      <c r="AZ2502" s="1"/>
      <c r="BA2502" s="1"/>
      <c r="BB2502" s="1"/>
    </row>
    <row r="2503" spans="1:54" x14ac:dyDescent="0.2">
      <c r="A2503" s="158">
        <f t="shared" si="1333"/>
        <v>43659</v>
      </c>
      <c r="B2503" s="2">
        <f t="shared" si="1317"/>
        <v>314826.16755711107</v>
      </c>
      <c r="C2503" s="2">
        <f t="shared" si="1334"/>
        <v>210546.69845426999</v>
      </c>
      <c r="D2503" s="2">
        <f>SUM(Y2503:Y$2535)</f>
        <v>3559.1857805700001</v>
      </c>
      <c r="E2503" s="73">
        <f t="shared" si="1318"/>
        <v>206987.5126737</v>
      </c>
      <c r="F2503" s="88">
        <f t="shared" si="1346"/>
        <v>5206.9799999999996</v>
      </c>
      <c r="G2503" s="3">
        <f>IF(AND(N2503=1,N2502&gt;1),VLOOKUP(A2502,[1]Plan1!$BK$81:$BM$259,3),G2502)</f>
        <v>5213.75</v>
      </c>
      <c r="H2503" s="11">
        <f t="shared" si="1347"/>
        <v>43570</v>
      </c>
      <c r="I2503" s="11">
        <f t="shared" si="1348"/>
        <v>43600</v>
      </c>
      <c r="J2503" s="12">
        <f t="shared" si="1319"/>
        <v>1.3001778382095708E-3</v>
      </c>
      <c r="K2503" s="11">
        <f t="shared" si="1335"/>
        <v>43661</v>
      </c>
      <c r="L2503" s="11">
        <f t="shared" si="1320"/>
        <v>43661</v>
      </c>
      <c r="M2503" s="1">
        <f t="shared" si="1339"/>
        <v>20</v>
      </c>
      <c r="N2503" s="1">
        <f t="shared" si="1321"/>
        <v>20</v>
      </c>
      <c r="O2503" s="2">
        <f t="shared" si="1322"/>
        <v>1.0013001699999999</v>
      </c>
      <c r="P2503" s="13">
        <f t="shared" si="1349"/>
        <v>1.0056996899999999</v>
      </c>
      <c r="Q2503" s="13">
        <f t="shared" si="1342"/>
        <v>1.4886862792787372</v>
      </c>
      <c r="R2503" s="2">
        <f t="shared" si="1345"/>
        <v>1.4906218200000001</v>
      </c>
      <c r="S2503" s="2">
        <f t="shared" si="1336"/>
        <v>1.44698182</v>
      </c>
      <c r="T2503" s="2">
        <f t="shared" si="1323"/>
        <v>304657.24492435</v>
      </c>
      <c r="U2503" s="2">
        <f t="shared" si="1324"/>
        <v>1590.8913379172991</v>
      </c>
      <c r="V2503" s="2">
        <f t="shared" si="1325"/>
        <v>101552.59018524378</v>
      </c>
      <c r="W2503" s="2">
        <f t="shared" si="1326"/>
        <v>313690.17997743108</v>
      </c>
      <c r="X2503" s="17">
        <f t="shared" si="1327"/>
        <v>0</v>
      </c>
      <c r="Y2503" s="2">
        <f t="shared" si="1328"/>
        <v>0</v>
      </c>
      <c r="Z2503" s="72">
        <f t="shared" si="1329"/>
        <v>0</v>
      </c>
      <c r="AA2503" s="2">
        <f t="shared" si="1340"/>
        <v>0</v>
      </c>
      <c r="AB2503" s="12">
        <f t="shared" si="1337"/>
        <v>4.6600000000000003E-2</v>
      </c>
      <c r="AC2503" s="17">
        <f t="shared" si="1330"/>
        <v>20</v>
      </c>
      <c r="AD2503" s="17">
        <v>252</v>
      </c>
      <c r="AE2503" s="13">
        <f t="shared" si="1343"/>
        <v>1.0036213679999999</v>
      </c>
      <c r="AF2503" s="2">
        <f t="shared" si="1341"/>
        <v>1103.27599773</v>
      </c>
      <c r="AG2503" s="2">
        <f t="shared" si="1331"/>
        <v>1135.98757968</v>
      </c>
      <c r="AH2503" s="3">
        <f t="shared" si="1332"/>
        <v>0</v>
      </c>
      <c r="AI2503" s="4" t="str">
        <f t="shared" si="1344"/>
        <v>A+J=</v>
      </c>
      <c r="AJ2503" s="11">
        <f t="shared" si="1338"/>
        <v>43661</v>
      </c>
      <c r="AK2503" s="11"/>
      <c r="AL2503" s="4"/>
      <c r="AM2503" s="1"/>
      <c r="AN2503" s="11"/>
      <c r="AO2503" s="1"/>
      <c r="AP2503" s="1"/>
      <c r="AQ2503" s="3"/>
      <c r="AR2503" s="3"/>
      <c r="AS2503" s="6"/>
      <c r="AT2503" s="1"/>
      <c r="AU2503" s="1"/>
      <c r="AV2503" s="1"/>
      <c r="AW2503" s="1"/>
      <c r="AX2503" s="1"/>
      <c r="AY2503" s="1"/>
      <c r="AZ2503" s="1"/>
      <c r="BA2503" s="1"/>
      <c r="BB2503" s="1"/>
    </row>
    <row r="2504" spans="1:54" x14ac:dyDescent="0.2">
      <c r="A2504" s="158">
        <f t="shared" si="1333"/>
        <v>43660</v>
      </c>
      <c r="B2504" s="2">
        <f t="shared" si="1317"/>
        <v>314826.16755711107</v>
      </c>
      <c r="C2504" s="2">
        <f t="shared" si="1334"/>
        <v>210546.69845426999</v>
      </c>
      <c r="D2504" s="2">
        <f>SUM(Y2504:Y$2535)</f>
        <v>3559.1857805700001</v>
      </c>
      <c r="E2504" s="73">
        <f t="shared" si="1318"/>
        <v>206987.5126737</v>
      </c>
      <c r="F2504" s="88">
        <f t="shared" si="1346"/>
        <v>5206.9799999999996</v>
      </c>
      <c r="G2504" s="3">
        <f>IF(AND(N2504=1,N2503&gt;1),VLOOKUP(A2503,[1]Plan1!$BK$81:$BM$259,3),G2503)</f>
        <v>5213.75</v>
      </c>
      <c r="H2504" s="11">
        <f t="shared" si="1347"/>
        <v>43570</v>
      </c>
      <c r="I2504" s="11">
        <f t="shared" si="1348"/>
        <v>43600</v>
      </c>
      <c r="J2504" s="12">
        <f t="shared" si="1319"/>
        <v>1.3001778382095708E-3</v>
      </c>
      <c r="K2504" s="11">
        <f t="shared" si="1335"/>
        <v>43691</v>
      </c>
      <c r="L2504" s="11">
        <f t="shared" si="1320"/>
        <v>43661</v>
      </c>
      <c r="M2504" s="1">
        <f t="shared" si="1339"/>
        <v>20</v>
      </c>
      <c r="N2504" s="1">
        <f t="shared" si="1321"/>
        <v>20</v>
      </c>
      <c r="O2504" s="2">
        <f t="shared" si="1322"/>
        <v>1.0013001699999999</v>
      </c>
      <c r="P2504" s="13">
        <f t="shared" si="1349"/>
        <v>1.0056996899999999</v>
      </c>
      <c r="Q2504" s="13">
        <f t="shared" si="1342"/>
        <v>1.4886862792787372</v>
      </c>
      <c r="R2504" s="2">
        <f t="shared" si="1345"/>
        <v>1.4906218200000001</v>
      </c>
      <c r="S2504" s="2">
        <f t="shared" si="1336"/>
        <v>1.44698182</v>
      </c>
      <c r="T2504" s="2">
        <f t="shared" si="1323"/>
        <v>304657.24492435</v>
      </c>
      <c r="U2504" s="2">
        <f t="shared" si="1324"/>
        <v>1590.8913379172991</v>
      </c>
      <c r="V2504" s="2">
        <f t="shared" si="1325"/>
        <v>101552.59018524378</v>
      </c>
      <c r="W2504" s="2">
        <f t="shared" si="1326"/>
        <v>313690.17997743108</v>
      </c>
      <c r="X2504" s="17">
        <f t="shared" si="1327"/>
        <v>0</v>
      </c>
      <c r="Y2504" s="2">
        <f t="shared" si="1328"/>
        <v>0</v>
      </c>
      <c r="Z2504" s="72">
        <f t="shared" si="1329"/>
        <v>0</v>
      </c>
      <c r="AA2504" s="2">
        <f t="shared" si="1340"/>
        <v>0</v>
      </c>
      <c r="AB2504" s="12">
        <f t="shared" si="1337"/>
        <v>4.6600000000000003E-2</v>
      </c>
      <c r="AC2504" s="17">
        <f t="shared" si="1330"/>
        <v>20</v>
      </c>
      <c r="AD2504" s="17">
        <v>252</v>
      </c>
      <c r="AE2504" s="13">
        <f t="shared" si="1343"/>
        <v>1.0036213679999999</v>
      </c>
      <c r="AF2504" s="2">
        <f t="shared" si="1341"/>
        <v>1103.27599773</v>
      </c>
      <c r="AG2504" s="2">
        <f t="shared" si="1331"/>
        <v>1135.98757968</v>
      </c>
      <c r="AH2504" s="3">
        <f t="shared" si="1332"/>
        <v>0</v>
      </c>
      <c r="AI2504" s="4" t="str">
        <f t="shared" si="1344"/>
        <v>A+J=</v>
      </c>
      <c r="AJ2504" s="11">
        <f t="shared" si="1338"/>
        <v>43661</v>
      </c>
      <c r="AK2504" s="11"/>
      <c r="AL2504" s="4"/>
      <c r="AM2504" s="1"/>
      <c r="AN2504" s="11"/>
      <c r="AO2504" s="1"/>
      <c r="AP2504" s="1"/>
      <c r="AQ2504" s="3"/>
      <c r="AR2504" s="3"/>
      <c r="AS2504" s="6"/>
      <c r="AT2504" s="1"/>
      <c r="AU2504" s="1"/>
      <c r="AV2504" s="1"/>
      <c r="AW2504" s="1"/>
      <c r="AX2504" s="1"/>
      <c r="AY2504" s="1"/>
      <c r="AZ2504" s="1"/>
      <c r="BA2504" s="1"/>
      <c r="BB2504" s="1"/>
    </row>
    <row r="2505" spans="1:54" x14ac:dyDescent="0.2">
      <c r="A2505" s="158">
        <f t="shared" si="1333"/>
        <v>43661</v>
      </c>
      <c r="B2505" s="2">
        <f t="shared" si="1317"/>
        <v>314826.16755711107</v>
      </c>
      <c r="C2505" s="2">
        <f t="shared" si="1334"/>
        <v>210546.69845426999</v>
      </c>
      <c r="D2505" s="2">
        <f>SUM(Y2505:Y$2535)</f>
        <v>3559.1857805700001</v>
      </c>
      <c r="E2505" s="73">
        <f t="shared" si="1318"/>
        <v>206987.5126737</v>
      </c>
      <c r="F2505" s="88">
        <f t="shared" si="1346"/>
        <v>5206.9799999999996</v>
      </c>
      <c r="G2505" s="3">
        <f>IF(AND(N2505=1,N2504&gt;1),VLOOKUP(A2504,[1]Plan1!$BK$81:$BM$259,3),G2504)</f>
        <v>5213.75</v>
      </c>
      <c r="H2505" s="11">
        <f t="shared" si="1347"/>
        <v>43570</v>
      </c>
      <c r="I2505" s="11">
        <f t="shared" si="1348"/>
        <v>43600</v>
      </c>
      <c r="J2505" s="12">
        <f t="shared" si="1319"/>
        <v>1.3001778382095708E-3</v>
      </c>
      <c r="K2505" s="11">
        <f t="shared" si="1335"/>
        <v>43691</v>
      </c>
      <c r="L2505" s="11">
        <f t="shared" si="1320"/>
        <v>43661</v>
      </c>
      <c r="M2505" s="1">
        <f t="shared" si="1339"/>
        <v>20</v>
      </c>
      <c r="N2505" s="1">
        <f t="shared" si="1321"/>
        <v>20</v>
      </c>
      <c r="O2505" s="2">
        <f t="shared" si="1322"/>
        <v>1.0013001699999999</v>
      </c>
      <c r="P2505" s="13">
        <f t="shared" si="1349"/>
        <v>1.0056996899999999</v>
      </c>
      <c r="Q2505" s="13">
        <f t="shared" si="1342"/>
        <v>1.4886862792787372</v>
      </c>
      <c r="R2505" s="2">
        <f t="shared" si="1345"/>
        <v>1.4906218200000001</v>
      </c>
      <c r="S2505" s="2">
        <f t="shared" si="1336"/>
        <v>1.44698182</v>
      </c>
      <c r="T2505" s="2">
        <f t="shared" si="1323"/>
        <v>304657.24492435</v>
      </c>
      <c r="U2505" s="2">
        <f t="shared" si="1324"/>
        <v>1590.8913379172991</v>
      </c>
      <c r="V2505" s="2">
        <f t="shared" si="1325"/>
        <v>101552.59018524378</v>
      </c>
      <c r="W2505" s="2">
        <f t="shared" si="1326"/>
        <v>313690.17997743108</v>
      </c>
      <c r="X2505" s="17">
        <f t="shared" si="1327"/>
        <v>82</v>
      </c>
      <c r="Y2505" s="2">
        <f t="shared" si="1328"/>
        <v>1814.1777326900001</v>
      </c>
      <c r="Z2505" s="72">
        <f t="shared" si="1329"/>
        <v>8.6165100000000008E-3</v>
      </c>
      <c r="AA2505" s="2">
        <f t="shared" si="1340"/>
        <v>2625.0821974599999</v>
      </c>
      <c r="AB2505" s="12">
        <f t="shared" si="1337"/>
        <v>4.6600000000000003E-2</v>
      </c>
      <c r="AC2505" s="17">
        <f t="shared" si="1330"/>
        <v>20</v>
      </c>
      <c r="AD2505" s="17">
        <v>252</v>
      </c>
      <c r="AE2505" s="13">
        <f t="shared" si="1343"/>
        <v>1.0036213679999999</v>
      </c>
      <c r="AF2505" s="2">
        <f t="shared" si="1341"/>
        <v>1103.27599773</v>
      </c>
      <c r="AG2505" s="2">
        <f t="shared" si="1331"/>
        <v>1135.98757968</v>
      </c>
      <c r="AH2505" s="3">
        <f t="shared" si="1332"/>
        <v>3728.3581951899996</v>
      </c>
      <c r="AI2505" s="4" t="str">
        <f t="shared" si="1344"/>
        <v>A+J=</v>
      </c>
      <c r="AJ2505" s="11">
        <f t="shared" si="1338"/>
        <v>43661</v>
      </c>
      <c r="AK2505" s="11"/>
      <c r="AL2505" s="4"/>
      <c r="AM2505" s="1"/>
      <c r="AN2505" s="11"/>
      <c r="AO2505" s="1"/>
      <c r="AP2505" s="1"/>
      <c r="AQ2505" s="3"/>
      <c r="AR2505" s="3"/>
      <c r="AS2505" s="6"/>
      <c r="AT2505" s="1"/>
      <c r="AU2505" s="1"/>
      <c r="AV2505" s="1"/>
      <c r="AW2505" s="1"/>
      <c r="AX2505" s="1"/>
      <c r="AY2505" s="1"/>
      <c r="AZ2505" s="1"/>
      <c r="BA2505" s="1"/>
      <c r="BB2505" s="1"/>
    </row>
    <row r="2506" spans="1:54" x14ac:dyDescent="0.2">
      <c r="A2506" s="158">
        <f t="shared" si="1333"/>
        <v>43662</v>
      </c>
      <c r="B2506" s="2">
        <f t="shared" ref="B2506:B2569" si="1350">(W2506+AG2506)</f>
        <v>311122.72270318033</v>
      </c>
      <c r="C2506" s="2">
        <f t="shared" si="1334"/>
        <v>208732.52072157999</v>
      </c>
      <c r="D2506" s="2">
        <f>SUM(Y2506:Y$2535)</f>
        <v>1745.00804788</v>
      </c>
      <c r="E2506" s="73">
        <f t="shared" ref="E2506:E2569" si="1351">(C2506-D2506)</f>
        <v>206987.5126737</v>
      </c>
      <c r="F2506" s="88">
        <f t="shared" si="1346"/>
        <v>5213.75</v>
      </c>
      <c r="G2506" s="3">
        <f>IF(AND(N2506=1,N2505&gt;1),VLOOKUP(A2505,[1]Plan1!$BK$81:$BM$259,3),G2505)</f>
        <v>5214.2700000000004</v>
      </c>
      <c r="H2506" s="11">
        <f t="shared" si="1347"/>
        <v>43601</v>
      </c>
      <c r="I2506" s="11">
        <f t="shared" si="1348"/>
        <v>43632</v>
      </c>
      <c r="J2506" s="12">
        <f t="shared" ref="J2506:J2569" si="1352">(G2506/F2506)-1</f>
        <v>9.9736274274730974E-5</v>
      </c>
      <c r="K2506" s="11">
        <f t="shared" si="1335"/>
        <v>43691</v>
      </c>
      <c r="L2506" s="11">
        <f t="shared" ref="L2506:L2569" si="1353">IF(A2506&gt;L2505,K2506,L2505)</f>
        <v>43691</v>
      </c>
      <c r="M2506" s="1">
        <f t="shared" si="1339"/>
        <v>22</v>
      </c>
      <c r="N2506" s="1">
        <f t="shared" ref="N2506:N2569" si="1354">(M2506-(NETWORKDAYS(A2506,L2506,$AN$194:$AN$348)-1))</f>
        <v>1</v>
      </c>
      <c r="O2506" s="2">
        <f t="shared" ref="O2506:O2569" si="1355">TRUNC((G2506/F2506)^TRUNC((N2506/M2506),9),8)</f>
        <v>1.00000453</v>
      </c>
      <c r="P2506" s="13">
        <f t="shared" si="1349"/>
        <v>1.0013001699999999</v>
      </c>
      <c r="Q2506" s="13">
        <f t="shared" si="1342"/>
        <v>1.490621824518467</v>
      </c>
      <c r="R2506" s="2">
        <f t="shared" si="1345"/>
        <v>1.4906285699999999</v>
      </c>
      <c r="S2506" s="2">
        <f t="shared" si="1336"/>
        <v>1.44698182</v>
      </c>
      <c r="T2506" s="2">
        <f t="shared" ref="T2506:T2569" si="1356">TRUNC(C2506*S2506,8)</f>
        <v>302032.16272689</v>
      </c>
      <c r="U2506" s="2">
        <f t="shared" ref="U2506:U2569" si="1357">(D2506*(S2506-1))</f>
        <v>779.98687315604957</v>
      </c>
      <c r="V2506" s="2">
        <f t="shared" ref="V2506:V2569" si="1358">(E2506*(R2506-1))</f>
        <v>101553.9873509543</v>
      </c>
      <c r="W2506" s="2">
        <f t="shared" ref="W2506:W2569" si="1359">(C2506+U2506+V2506)</f>
        <v>311066.49494569033</v>
      </c>
      <c r="X2506" s="17">
        <f t="shared" ref="X2506:X2569" si="1360">IF(VLOOKUP(A2506,AN$10:AU$190,8)=VLOOKUP(A2505,AN$10:AU$190,8),0,VLOOKUP(A2506,AN$10:AU$190,8))</f>
        <v>0</v>
      </c>
      <c r="Y2506" s="2">
        <f t="shared" ref="Y2506:Y2569" si="1361">IF(X2506&gt;0,VLOOKUP(A2506,AN$12:AR$190,5),0)</f>
        <v>0</v>
      </c>
      <c r="Z2506" s="72">
        <f t="shared" ref="Z2506:Z2569" si="1362">IF(X2506&gt;0,VLOOKUP($A2506,$AN$10:$AS$190,6),0)</f>
        <v>0</v>
      </c>
      <c r="AA2506" s="2">
        <f t="shared" si="1340"/>
        <v>0</v>
      </c>
      <c r="AB2506" s="12">
        <f t="shared" si="1337"/>
        <v>4.6600000000000003E-2</v>
      </c>
      <c r="AC2506" s="17">
        <f t="shared" ref="AC2506:AC2569" si="1363">N2506</f>
        <v>1</v>
      </c>
      <c r="AD2506" s="17">
        <v>252</v>
      </c>
      <c r="AE2506" s="13">
        <f t="shared" si="1343"/>
        <v>1.0001807579999999</v>
      </c>
      <c r="AF2506" s="2">
        <f t="shared" si="1341"/>
        <v>54.59472967</v>
      </c>
      <c r="AG2506" s="2">
        <f t="shared" ref="AG2506:AG2569" si="1364">TRUNC((W2506*(AE2506-1)),8)</f>
        <v>56.227757490000002</v>
      </c>
      <c r="AH2506" s="3">
        <f t="shared" ref="AH2506:AH2569" si="1365">IF(AA2506&gt;0,AA2506+AF2506,0)</f>
        <v>0</v>
      </c>
      <c r="AI2506" s="4" t="str">
        <f t="shared" si="1344"/>
        <v>A+J=</v>
      </c>
      <c r="AJ2506" s="11">
        <f t="shared" si="1338"/>
        <v>43691</v>
      </c>
      <c r="AK2506" s="11"/>
      <c r="AL2506" s="4"/>
      <c r="AM2506" s="1"/>
      <c r="AN2506" s="11"/>
      <c r="AO2506" s="1"/>
      <c r="AP2506" s="1"/>
      <c r="AQ2506" s="3"/>
      <c r="AR2506" s="3"/>
      <c r="AS2506" s="6"/>
      <c r="AT2506" s="1"/>
      <c r="AU2506" s="1"/>
      <c r="AV2506" s="1"/>
      <c r="AW2506" s="1"/>
      <c r="AX2506" s="1"/>
      <c r="AY2506" s="1"/>
      <c r="AZ2506" s="1"/>
      <c r="BA2506" s="1"/>
      <c r="BB2506" s="1"/>
    </row>
    <row r="2507" spans="1:54" x14ac:dyDescent="0.2">
      <c r="A2507" s="158">
        <f t="shared" ref="A2507:A2570" si="1366">(A2506+1)</f>
        <v>43663</v>
      </c>
      <c r="B2507" s="2">
        <f t="shared" si="1350"/>
        <v>311180.35808565089</v>
      </c>
      <c r="C2507" s="2">
        <f t="shared" ref="C2507:C2570" si="1367">TRUNC(IF(X2506&gt;0,VLOOKUP(A2506,$AN$12:$AO$190,2),C2506),8)</f>
        <v>208732.52072157999</v>
      </c>
      <c r="D2507" s="2">
        <f>SUM(Y2507:Y$2535)</f>
        <v>1745.00804788</v>
      </c>
      <c r="E2507" s="73">
        <f t="shared" si="1351"/>
        <v>206987.5126737</v>
      </c>
      <c r="F2507" s="88">
        <f t="shared" si="1346"/>
        <v>5213.75</v>
      </c>
      <c r="G2507" s="3">
        <f>IF(AND(N2507=1,N2506&gt;1),VLOOKUP(A2506,[1]Plan1!$BK$81:$BM$259,3),G2506)</f>
        <v>5214.2700000000004</v>
      </c>
      <c r="H2507" s="11">
        <f t="shared" si="1347"/>
        <v>43601</v>
      </c>
      <c r="I2507" s="11">
        <f t="shared" si="1348"/>
        <v>43632</v>
      </c>
      <c r="J2507" s="12">
        <f t="shared" si="1352"/>
        <v>9.9736274274730974E-5</v>
      </c>
      <c r="K2507" s="11">
        <f t="shared" ref="K2507:K2570" si="1368">IF(DAY(A2507)=14,VLOOKUP(A2507,AR$194:AW$373,4),K2506)</f>
        <v>43691</v>
      </c>
      <c r="L2507" s="11">
        <f t="shared" si="1353"/>
        <v>43691</v>
      </c>
      <c r="M2507" s="1">
        <f t="shared" si="1339"/>
        <v>22</v>
      </c>
      <c r="N2507" s="1">
        <f t="shared" si="1354"/>
        <v>2</v>
      </c>
      <c r="O2507" s="2">
        <f t="shared" si="1355"/>
        <v>1.00000906</v>
      </c>
      <c r="P2507" s="13">
        <f t="shared" si="1349"/>
        <v>1.0013001699999999</v>
      </c>
      <c r="Q2507" s="13">
        <f t="shared" si="1342"/>
        <v>1.490621824518467</v>
      </c>
      <c r="R2507" s="2">
        <f t="shared" si="1345"/>
        <v>1.49063532</v>
      </c>
      <c r="S2507" s="2">
        <f t="shared" ref="S2507:S2570" si="1369">IF(AND(X2507&gt;0,MONTH(A2507)=9),R2507,S2506)</f>
        <v>1.44698182</v>
      </c>
      <c r="T2507" s="2">
        <f t="shared" si="1356"/>
        <v>302032.16272689</v>
      </c>
      <c r="U2507" s="2">
        <f t="shared" si="1357"/>
        <v>779.98687315604957</v>
      </c>
      <c r="V2507" s="2">
        <f t="shared" si="1358"/>
        <v>101555.38451666485</v>
      </c>
      <c r="W2507" s="2">
        <f t="shared" si="1359"/>
        <v>311067.8921114009</v>
      </c>
      <c r="X2507" s="17">
        <f t="shared" si="1360"/>
        <v>0</v>
      </c>
      <c r="Y2507" s="2">
        <f t="shared" si="1361"/>
        <v>0</v>
      </c>
      <c r="Z2507" s="72">
        <f t="shared" si="1362"/>
        <v>0</v>
      </c>
      <c r="AA2507" s="2">
        <f t="shared" si="1340"/>
        <v>0</v>
      </c>
      <c r="AB2507" s="12">
        <f t="shared" ref="AB2507:AB2570" si="1370">(AB2506)</f>
        <v>4.6600000000000003E-2</v>
      </c>
      <c r="AC2507" s="17">
        <f t="shared" si="1363"/>
        <v>2</v>
      </c>
      <c r="AD2507" s="17">
        <v>252</v>
      </c>
      <c r="AE2507" s="13">
        <f t="shared" si="1343"/>
        <v>1.0003615480000001</v>
      </c>
      <c r="AF2507" s="2">
        <f t="shared" si="1341"/>
        <v>109.19912436</v>
      </c>
      <c r="AG2507" s="2">
        <f t="shared" si="1364"/>
        <v>112.46597425</v>
      </c>
      <c r="AH2507" s="3">
        <f t="shared" si="1365"/>
        <v>0</v>
      </c>
      <c r="AI2507" s="4" t="str">
        <f t="shared" si="1344"/>
        <v>A+J=</v>
      </c>
      <c r="AJ2507" s="11">
        <f t="shared" ref="AJ2507:AJ2570" si="1371">IF(X2506&gt;0,VLOOKUP(A2506,$AN$10:$AW$190,9),AJ2506)</f>
        <v>43691</v>
      </c>
      <c r="AK2507" s="11"/>
      <c r="AL2507" s="4"/>
      <c r="AM2507" s="1"/>
      <c r="AN2507" s="11"/>
      <c r="AO2507" s="1"/>
      <c r="AP2507" s="1"/>
      <c r="AQ2507" s="3"/>
      <c r="AR2507" s="3"/>
      <c r="AS2507" s="6"/>
      <c r="AT2507" s="1"/>
      <c r="AU2507" s="1"/>
      <c r="AV2507" s="1"/>
      <c r="AW2507" s="1"/>
      <c r="AX2507" s="1"/>
      <c r="AY2507" s="1"/>
      <c r="AZ2507" s="1"/>
      <c r="BA2507" s="1"/>
      <c r="BB2507" s="1"/>
    </row>
    <row r="2508" spans="1:54" x14ac:dyDescent="0.2">
      <c r="A2508" s="158">
        <f t="shared" si="1366"/>
        <v>43664</v>
      </c>
      <c r="B2508" s="2">
        <f t="shared" si="1350"/>
        <v>311238.00630959653</v>
      </c>
      <c r="C2508" s="2">
        <f t="shared" si="1367"/>
        <v>208732.52072157999</v>
      </c>
      <c r="D2508" s="2">
        <f>SUM(Y2508:Y$2535)</f>
        <v>1745.00804788</v>
      </c>
      <c r="E2508" s="73">
        <f t="shared" si="1351"/>
        <v>206987.5126737</v>
      </c>
      <c r="F2508" s="88">
        <f t="shared" si="1346"/>
        <v>5213.75</v>
      </c>
      <c r="G2508" s="3">
        <f>IF(AND(N2508=1,N2507&gt;1),VLOOKUP(A2507,[1]Plan1!$BK$81:$BM$259,3),G2507)</f>
        <v>5214.2700000000004</v>
      </c>
      <c r="H2508" s="11">
        <f t="shared" si="1347"/>
        <v>43601</v>
      </c>
      <c r="I2508" s="11">
        <f t="shared" si="1348"/>
        <v>43632</v>
      </c>
      <c r="J2508" s="12">
        <f t="shared" si="1352"/>
        <v>9.9736274274730974E-5</v>
      </c>
      <c r="K2508" s="11">
        <f t="shared" si="1368"/>
        <v>43691</v>
      </c>
      <c r="L2508" s="11">
        <f t="shared" si="1353"/>
        <v>43691</v>
      </c>
      <c r="M2508" s="1">
        <f t="shared" si="1339"/>
        <v>22</v>
      </c>
      <c r="N2508" s="1">
        <f t="shared" si="1354"/>
        <v>3</v>
      </c>
      <c r="O2508" s="2">
        <f t="shared" si="1355"/>
        <v>1.00001359</v>
      </c>
      <c r="P2508" s="13">
        <f t="shared" si="1349"/>
        <v>1.0013001699999999</v>
      </c>
      <c r="Q2508" s="13">
        <f t="shared" si="1342"/>
        <v>1.490621824518467</v>
      </c>
      <c r="R2508" s="2">
        <f t="shared" si="1345"/>
        <v>1.49064208</v>
      </c>
      <c r="S2508" s="2">
        <f t="shared" si="1369"/>
        <v>1.44698182</v>
      </c>
      <c r="T2508" s="2">
        <f t="shared" si="1356"/>
        <v>302032.16272689</v>
      </c>
      <c r="U2508" s="2">
        <f t="shared" si="1357"/>
        <v>779.98687315604957</v>
      </c>
      <c r="V2508" s="2">
        <f t="shared" si="1358"/>
        <v>101556.78375225053</v>
      </c>
      <c r="W2508" s="2">
        <f t="shared" si="1359"/>
        <v>311069.29134698655</v>
      </c>
      <c r="X2508" s="17">
        <f t="shared" si="1360"/>
        <v>0</v>
      </c>
      <c r="Y2508" s="2">
        <f t="shared" si="1361"/>
        <v>0</v>
      </c>
      <c r="Z2508" s="72">
        <f t="shared" si="1362"/>
        <v>0</v>
      </c>
      <c r="AA2508" s="2">
        <f t="shared" si="1340"/>
        <v>0</v>
      </c>
      <c r="AB2508" s="12">
        <f t="shared" si="1370"/>
        <v>4.6600000000000003E-2</v>
      </c>
      <c r="AC2508" s="17">
        <f t="shared" si="1363"/>
        <v>3</v>
      </c>
      <c r="AD2508" s="17">
        <v>252</v>
      </c>
      <c r="AE2508" s="13">
        <f t="shared" si="1343"/>
        <v>1.0005423710000001</v>
      </c>
      <c r="AF2508" s="2">
        <f t="shared" si="1341"/>
        <v>163.81348613</v>
      </c>
      <c r="AG2508" s="2">
        <f t="shared" si="1364"/>
        <v>168.71496260999999</v>
      </c>
      <c r="AH2508" s="3">
        <f t="shared" si="1365"/>
        <v>0</v>
      </c>
      <c r="AI2508" s="4" t="str">
        <f t="shared" si="1344"/>
        <v>A+J=</v>
      </c>
      <c r="AJ2508" s="11">
        <f t="shared" si="1371"/>
        <v>43691</v>
      </c>
      <c r="AK2508" s="11"/>
      <c r="AL2508" s="4"/>
      <c r="AM2508" s="1"/>
      <c r="AN2508" s="11"/>
      <c r="AO2508" s="1"/>
      <c r="AP2508" s="1"/>
      <c r="AQ2508" s="3"/>
      <c r="AR2508" s="3"/>
      <c r="AS2508" s="6"/>
      <c r="AT2508" s="1"/>
      <c r="AU2508" s="1"/>
      <c r="AV2508" s="1"/>
      <c r="AW2508" s="1"/>
      <c r="AX2508" s="1"/>
      <c r="AY2508" s="1"/>
      <c r="AZ2508" s="1"/>
      <c r="BA2508" s="1"/>
      <c r="BB2508" s="1"/>
    </row>
    <row r="2509" spans="1:54" x14ac:dyDescent="0.2">
      <c r="A2509" s="158">
        <f t="shared" si="1366"/>
        <v>43665</v>
      </c>
      <c r="B2509" s="2">
        <f t="shared" si="1350"/>
        <v>311295.66530490224</v>
      </c>
      <c r="C2509" s="2">
        <f t="shared" si="1367"/>
        <v>208732.52072157999</v>
      </c>
      <c r="D2509" s="2">
        <f>SUM(Y2509:Y$2535)</f>
        <v>1745.00804788</v>
      </c>
      <c r="E2509" s="73">
        <f t="shared" si="1351"/>
        <v>206987.5126737</v>
      </c>
      <c r="F2509" s="88">
        <f t="shared" si="1346"/>
        <v>5213.75</v>
      </c>
      <c r="G2509" s="3">
        <f>IF(AND(N2509=1,N2508&gt;1),VLOOKUP(A2508,[1]Plan1!$BK$81:$BM$259,3),G2508)</f>
        <v>5214.2700000000004</v>
      </c>
      <c r="H2509" s="11">
        <f t="shared" si="1347"/>
        <v>43601</v>
      </c>
      <c r="I2509" s="11">
        <f t="shared" si="1348"/>
        <v>43632</v>
      </c>
      <c r="J2509" s="12">
        <f t="shared" si="1352"/>
        <v>9.9736274274730974E-5</v>
      </c>
      <c r="K2509" s="11">
        <f t="shared" si="1368"/>
        <v>43691</v>
      </c>
      <c r="L2509" s="11">
        <f t="shared" si="1353"/>
        <v>43691</v>
      </c>
      <c r="M2509" s="1">
        <f t="shared" si="1339"/>
        <v>22</v>
      </c>
      <c r="N2509" s="1">
        <f t="shared" si="1354"/>
        <v>4</v>
      </c>
      <c r="O2509" s="2">
        <f t="shared" si="1355"/>
        <v>1.0000181299999999</v>
      </c>
      <c r="P2509" s="13">
        <f t="shared" si="1349"/>
        <v>1.0013001699999999</v>
      </c>
      <c r="Q2509" s="13">
        <f t="shared" si="1342"/>
        <v>1.490621824518467</v>
      </c>
      <c r="R2509" s="2">
        <f t="shared" si="1345"/>
        <v>1.49064884</v>
      </c>
      <c r="S2509" s="2">
        <f t="shared" si="1369"/>
        <v>1.44698182</v>
      </c>
      <c r="T2509" s="2">
        <f t="shared" si="1356"/>
        <v>302032.16272689</v>
      </c>
      <c r="U2509" s="2">
        <f t="shared" si="1357"/>
        <v>779.98687315604957</v>
      </c>
      <c r="V2509" s="2">
        <f t="shared" si="1358"/>
        <v>101558.18298783619</v>
      </c>
      <c r="W2509" s="2">
        <f t="shared" si="1359"/>
        <v>311070.69058257225</v>
      </c>
      <c r="X2509" s="17">
        <f t="shared" si="1360"/>
        <v>0</v>
      </c>
      <c r="Y2509" s="2">
        <f t="shared" si="1361"/>
        <v>0</v>
      </c>
      <c r="Z2509" s="72">
        <f t="shared" si="1362"/>
        <v>0</v>
      </c>
      <c r="AA2509" s="2">
        <f t="shared" si="1340"/>
        <v>0</v>
      </c>
      <c r="AB2509" s="12">
        <f t="shared" si="1370"/>
        <v>4.6600000000000003E-2</v>
      </c>
      <c r="AC2509" s="17">
        <f t="shared" si="1363"/>
        <v>4</v>
      </c>
      <c r="AD2509" s="17">
        <v>252</v>
      </c>
      <c r="AE2509" s="13">
        <f t="shared" si="1343"/>
        <v>1.0007232269999999</v>
      </c>
      <c r="AF2509" s="2">
        <f t="shared" si="1341"/>
        <v>218.43781494999999</v>
      </c>
      <c r="AG2509" s="2">
        <f t="shared" si="1364"/>
        <v>224.97472232999999</v>
      </c>
      <c r="AH2509" s="3">
        <f t="shared" si="1365"/>
        <v>0</v>
      </c>
      <c r="AI2509" s="4" t="str">
        <f t="shared" si="1344"/>
        <v>A+J=</v>
      </c>
      <c r="AJ2509" s="11">
        <f t="shared" si="1371"/>
        <v>43691</v>
      </c>
      <c r="AK2509" s="11"/>
      <c r="AL2509" s="4"/>
      <c r="AM2509" s="1"/>
      <c r="AN2509" s="11"/>
      <c r="AO2509" s="1"/>
      <c r="AP2509" s="1"/>
      <c r="AQ2509" s="3"/>
      <c r="AR2509" s="3"/>
      <c r="AS2509" s="6"/>
      <c r="AT2509" s="1"/>
      <c r="AU2509" s="1"/>
      <c r="AV2509" s="1"/>
      <c r="AW2509" s="1"/>
      <c r="AX2509" s="1"/>
      <c r="AY2509" s="1"/>
      <c r="AZ2509" s="1"/>
      <c r="BA2509" s="1"/>
      <c r="BB2509" s="1"/>
    </row>
    <row r="2510" spans="1:54" x14ac:dyDescent="0.2">
      <c r="A2510" s="158">
        <f t="shared" si="1366"/>
        <v>43666</v>
      </c>
      <c r="B2510" s="2">
        <f t="shared" si="1350"/>
        <v>311353.3347606379</v>
      </c>
      <c r="C2510" s="2">
        <f t="shared" si="1367"/>
        <v>208732.52072157999</v>
      </c>
      <c r="D2510" s="2">
        <f>SUM(Y2510:Y$2535)</f>
        <v>1745.00804788</v>
      </c>
      <c r="E2510" s="73">
        <f t="shared" si="1351"/>
        <v>206987.5126737</v>
      </c>
      <c r="F2510" s="88">
        <f t="shared" si="1346"/>
        <v>5213.75</v>
      </c>
      <c r="G2510" s="3">
        <f>IF(AND(N2510=1,N2509&gt;1),VLOOKUP(A2509,[1]Plan1!$BK$81:$BM$259,3),G2509)</f>
        <v>5214.2700000000004</v>
      </c>
      <c r="H2510" s="11">
        <f t="shared" si="1347"/>
        <v>43601</v>
      </c>
      <c r="I2510" s="11">
        <f t="shared" si="1348"/>
        <v>43632</v>
      </c>
      <c r="J2510" s="12">
        <f t="shared" si="1352"/>
        <v>9.9736274274730974E-5</v>
      </c>
      <c r="K2510" s="11">
        <f t="shared" si="1368"/>
        <v>43691</v>
      </c>
      <c r="L2510" s="11">
        <f t="shared" si="1353"/>
        <v>43691</v>
      </c>
      <c r="M2510" s="1">
        <f t="shared" si="1339"/>
        <v>22</v>
      </c>
      <c r="N2510" s="1">
        <f t="shared" si="1354"/>
        <v>5</v>
      </c>
      <c r="O2510" s="2">
        <f t="shared" si="1355"/>
        <v>1.00002266</v>
      </c>
      <c r="P2510" s="13">
        <f t="shared" si="1349"/>
        <v>1.0013001699999999</v>
      </c>
      <c r="Q2510" s="13">
        <f t="shared" si="1342"/>
        <v>1.490621824518467</v>
      </c>
      <c r="R2510" s="2">
        <f t="shared" si="1345"/>
        <v>1.4906556</v>
      </c>
      <c r="S2510" s="2">
        <f t="shared" si="1369"/>
        <v>1.44698182</v>
      </c>
      <c r="T2510" s="2">
        <f t="shared" si="1356"/>
        <v>302032.16272689</v>
      </c>
      <c r="U2510" s="2">
        <f t="shared" si="1357"/>
        <v>779.98687315604957</v>
      </c>
      <c r="V2510" s="2">
        <f t="shared" si="1358"/>
        <v>101559.58222342186</v>
      </c>
      <c r="W2510" s="2">
        <f t="shared" si="1359"/>
        <v>311072.0898181579</v>
      </c>
      <c r="X2510" s="17">
        <f t="shared" si="1360"/>
        <v>0</v>
      </c>
      <c r="Y2510" s="2">
        <f t="shared" si="1361"/>
        <v>0</v>
      </c>
      <c r="Z2510" s="72">
        <f t="shared" si="1362"/>
        <v>0</v>
      </c>
      <c r="AA2510" s="2">
        <f t="shared" si="1340"/>
        <v>0</v>
      </c>
      <c r="AB2510" s="12">
        <f t="shared" si="1370"/>
        <v>4.6600000000000003E-2</v>
      </c>
      <c r="AC2510" s="17">
        <f t="shared" si="1363"/>
        <v>5</v>
      </c>
      <c r="AD2510" s="17">
        <v>252</v>
      </c>
      <c r="AE2510" s="13">
        <f t="shared" si="1343"/>
        <v>1.000904115</v>
      </c>
      <c r="AF2510" s="2">
        <f t="shared" si="1341"/>
        <v>273.07180879999999</v>
      </c>
      <c r="AG2510" s="2">
        <f t="shared" si="1364"/>
        <v>281.24494248000002</v>
      </c>
      <c r="AH2510" s="3">
        <f t="shared" si="1365"/>
        <v>0</v>
      </c>
      <c r="AI2510" s="4" t="str">
        <f t="shared" si="1344"/>
        <v>A+J=</v>
      </c>
      <c r="AJ2510" s="11">
        <f t="shared" si="1371"/>
        <v>43691</v>
      </c>
      <c r="AK2510" s="11"/>
      <c r="AL2510" s="4"/>
      <c r="AM2510" s="1"/>
      <c r="AN2510" s="11"/>
      <c r="AO2510" s="1"/>
      <c r="AP2510" s="1"/>
      <c r="AQ2510" s="3"/>
      <c r="AR2510" s="3"/>
      <c r="AS2510" s="6"/>
      <c r="AT2510" s="1"/>
      <c r="AU2510" s="1"/>
      <c r="AV2510" s="1"/>
      <c r="AW2510" s="1"/>
      <c r="AX2510" s="1"/>
      <c r="AY2510" s="1"/>
      <c r="AZ2510" s="1"/>
      <c r="BA2510" s="1"/>
      <c r="BB2510" s="1"/>
    </row>
    <row r="2511" spans="1:54" x14ac:dyDescent="0.2">
      <c r="A2511" s="158">
        <f t="shared" si="1366"/>
        <v>43667</v>
      </c>
      <c r="B2511" s="2">
        <f t="shared" si="1350"/>
        <v>311353.3347606379</v>
      </c>
      <c r="C2511" s="2">
        <f t="shared" si="1367"/>
        <v>208732.52072157999</v>
      </c>
      <c r="D2511" s="2">
        <f>SUM(Y2511:Y$2535)</f>
        <v>1745.00804788</v>
      </c>
      <c r="E2511" s="73">
        <f t="shared" si="1351"/>
        <v>206987.5126737</v>
      </c>
      <c r="F2511" s="88">
        <f t="shared" si="1346"/>
        <v>5213.75</v>
      </c>
      <c r="G2511" s="3">
        <f>IF(AND(N2511=1,N2510&gt;1),VLOOKUP(A2510,[1]Plan1!$BK$81:$BM$259,3),G2510)</f>
        <v>5214.2700000000004</v>
      </c>
      <c r="H2511" s="11">
        <f t="shared" si="1347"/>
        <v>43601</v>
      </c>
      <c r="I2511" s="11">
        <f t="shared" si="1348"/>
        <v>43632</v>
      </c>
      <c r="J2511" s="12">
        <f t="shared" si="1352"/>
        <v>9.9736274274730974E-5</v>
      </c>
      <c r="K2511" s="11">
        <f t="shared" si="1368"/>
        <v>43691</v>
      </c>
      <c r="L2511" s="11">
        <f t="shared" si="1353"/>
        <v>43691</v>
      </c>
      <c r="M2511" s="1">
        <f t="shared" si="1339"/>
        <v>22</v>
      </c>
      <c r="N2511" s="1">
        <f t="shared" si="1354"/>
        <v>5</v>
      </c>
      <c r="O2511" s="2">
        <f t="shared" si="1355"/>
        <v>1.00002266</v>
      </c>
      <c r="P2511" s="13">
        <f t="shared" si="1349"/>
        <v>1.0013001699999999</v>
      </c>
      <c r="Q2511" s="13">
        <f t="shared" si="1342"/>
        <v>1.490621824518467</v>
      </c>
      <c r="R2511" s="2">
        <f t="shared" si="1345"/>
        <v>1.4906556</v>
      </c>
      <c r="S2511" s="2">
        <f t="shared" si="1369"/>
        <v>1.44698182</v>
      </c>
      <c r="T2511" s="2">
        <f t="shared" si="1356"/>
        <v>302032.16272689</v>
      </c>
      <c r="U2511" s="2">
        <f t="shared" si="1357"/>
        <v>779.98687315604957</v>
      </c>
      <c r="V2511" s="2">
        <f t="shared" si="1358"/>
        <v>101559.58222342186</v>
      </c>
      <c r="W2511" s="2">
        <f t="shared" si="1359"/>
        <v>311072.0898181579</v>
      </c>
      <c r="X2511" s="17">
        <f t="shared" si="1360"/>
        <v>0</v>
      </c>
      <c r="Y2511" s="2">
        <f t="shared" si="1361"/>
        <v>0</v>
      </c>
      <c r="Z2511" s="72">
        <f t="shared" si="1362"/>
        <v>0</v>
      </c>
      <c r="AA2511" s="2">
        <f t="shared" si="1340"/>
        <v>0</v>
      </c>
      <c r="AB2511" s="12">
        <f t="shared" si="1370"/>
        <v>4.6600000000000003E-2</v>
      </c>
      <c r="AC2511" s="17">
        <f t="shared" si="1363"/>
        <v>5</v>
      </c>
      <c r="AD2511" s="17">
        <v>252</v>
      </c>
      <c r="AE2511" s="13">
        <f t="shared" si="1343"/>
        <v>1.000904115</v>
      </c>
      <c r="AF2511" s="2">
        <f t="shared" si="1341"/>
        <v>273.07180879999999</v>
      </c>
      <c r="AG2511" s="2">
        <f t="shared" si="1364"/>
        <v>281.24494248000002</v>
      </c>
      <c r="AH2511" s="3">
        <f t="shared" si="1365"/>
        <v>0</v>
      </c>
      <c r="AI2511" s="4" t="str">
        <f t="shared" si="1344"/>
        <v>A+J=</v>
      </c>
      <c r="AJ2511" s="11">
        <f t="shared" si="1371"/>
        <v>43691</v>
      </c>
      <c r="AK2511" s="11"/>
      <c r="AL2511" s="4"/>
      <c r="AM2511" s="1"/>
      <c r="AN2511" s="11"/>
      <c r="AO2511" s="1"/>
      <c r="AP2511" s="1"/>
      <c r="AQ2511" s="3"/>
      <c r="AR2511" s="3"/>
      <c r="AS2511" s="6"/>
      <c r="AT2511" s="1"/>
      <c r="AU2511" s="1"/>
      <c r="AV2511" s="1"/>
      <c r="AW2511" s="1"/>
      <c r="AX2511" s="1"/>
      <c r="AY2511" s="1"/>
      <c r="AZ2511" s="1"/>
      <c r="BA2511" s="1"/>
      <c r="BB2511" s="1"/>
    </row>
    <row r="2512" spans="1:54" x14ac:dyDescent="0.2">
      <c r="A2512" s="158">
        <f t="shared" si="1366"/>
        <v>43668</v>
      </c>
      <c r="B2512" s="2">
        <f t="shared" si="1350"/>
        <v>311353.3347606379</v>
      </c>
      <c r="C2512" s="2">
        <f t="shared" si="1367"/>
        <v>208732.52072157999</v>
      </c>
      <c r="D2512" s="2">
        <f>SUM(Y2512:Y$2535)</f>
        <v>1745.00804788</v>
      </c>
      <c r="E2512" s="73">
        <f t="shared" si="1351"/>
        <v>206987.5126737</v>
      </c>
      <c r="F2512" s="88">
        <f t="shared" si="1346"/>
        <v>5213.75</v>
      </c>
      <c r="G2512" s="3">
        <f>IF(AND(N2512=1,N2511&gt;1),VLOOKUP(A2511,[1]Plan1!$BK$81:$BM$259,3),G2511)</f>
        <v>5214.2700000000004</v>
      </c>
      <c r="H2512" s="11">
        <f t="shared" si="1347"/>
        <v>43601</v>
      </c>
      <c r="I2512" s="11">
        <f t="shared" si="1348"/>
        <v>43632</v>
      </c>
      <c r="J2512" s="12">
        <f t="shared" si="1352"/>
        <v>9.9736274274730974E-5</v>
      </c>
      <c r="K2512" s="11">
        <f t="shared" si="1368"/>
        <v>43691</v>
      </c>
      <c r="L2512" s="11">
        <f t="shared" si="1353"/>
        <v>43691</v>
      </c>
      <c r="M2512" s="1">
        <f t="shared" si="1339"/>
        <v>22</v>
      </c>
      <c r="N2512" s="1">
        <f t="shared" si="1354"/>
        <v>5</v>
      </c>
      <c r="O2512" s="2">
        <f t="shared" si="1355"/>
        <v>1.00002266</v>
      </c>
      <c r="P2512" s="13">
        <f t="shared" si="1349"/>
        <v>1.0013001699999999</v>
      </c>
      <c r="Q2512" s="13">
        <f t="shared" si="1342"/>
        <v>1.490621824518467</v>
      </c>
      <c r="R2512" s="2">
        <f t="shared" si="1345"/>
        <v>1.4906556</v>
      </c>
      <c r="S2512" s="2">
        <f t="shared" si="1369"/>
        <v>1.44698182</v>
      </c>
      <c r="T2512" s="2">
        <f t="shared" si="1356"/>
        <v>302032.16272689</v>
      </c>
      <c r="U2512" s="2">
        <f t="shared" si="1357"/>
        <v>779.98687315604957</v>
      </c>
      <c r="V2512" s="2">
        <f t="shared" si="1358"/>
        <v>101559.58222342186</v>
      </c>
      <c r="W2512" s="2">
        <f t="shared" si="1359"/>
        <v>311072.0898181579</v>
      </c>
      <c r="X2512" s="17">
        <f t="shared" si="1360"/>
        <v>0</v>
      </c>
      <c r="Y2512" s="2">
        <f t="shared" si="1361"/>
        <v>0</v>
      </c>
      <c r="Z2512" s="72">
        <f t="shared" si="1362"/>
        <v>0</v>
      </c>
      <c r="AA2512" s="2">
        <f t="shared" si="1340"/>
        <v>0</v>
      </c>
      <c r="AB2512" s="12">
        <f t="shared" si="1370"/>
        <v>4.6600000000000003E-2</v>
      </c>
      <c r="AC2512" s="17">
        <f t="shared" si="1363"/>
        <v>5</v>
      </c>
      <c r="AD2512" s="17">
        <v>252</v>
      </c>
      <c r="AE2512" s="13">
        <f t="shared" si="1343"/>
        <v>1.000904115</v>
      </c>
      <c r="AF2512" s="2">
        <f t="shared" si="1341"/>
        <v>273.07180879999999</v>
      </c>
      <c r="AG2512" s="2">
        <f t="shared" si="1364"/>
        <v>281.24494248000002</v>
      </c>
      <c r="AH2512" s="3">
        <f t="shared" si="1365"/>
        <v>0</v>
      </c>
      <c r="AI2512" s="4" t="str">
        <f t="shared" si="1344"/>
        <v>A+J=</v>
      </c>
      <c r="AJ2512" s="11">
        <f t="shared" si="1371"/>
        <v>43691</v>
      </c>
      <c r="AK2512" s="11"/>
      <c r="AL2512" s="4"/>
      <c r="AM2512" s="1"/>
      <c r="AN2512" s="11"/>
      <c r="AO2512" s="1"/>
      <c r="AP2512" s="1"/>
      <c r="AQ2512" s="3"/>
      <c r="AR2512" s="3"/>
      <c r="AS2512" s="6"/>
      <c r="AT2512" s="1"/>
      <c r="AU2512" s="1"/>
      <c r="AV2512" s="1"/>
      <c r="AW2512" s="1"/>
      <c r="AX2512" s="1"/>
      <c r="AY2512" s="1"/>
      <c r="AZ2512" s="1"/>
      <c r="BA2512" s="1"/>
      <c r="BB2512" s="1"/>
    </row>
    <row r="2513" spans="1:54" x14ac:dyDescent="0.2">
      <c r="A2513" s="158">
        <f t="shared" si="1366"/>
        <v>43669</v>
      </c>
      <c r="B2513" s="2">
        <f t="shared" si="1350"/>
        <v>311411.01291588845</v>
      </c>
      <c r="C2513" s="2">
        <f t="shared" si="1367"/>
        <v>208732.52072157999</v>
      </c>
      <c r="D2513" s="2">
        <f>SUM(Y2513:Y$2535)</f>
        <v>1745.00804788</v>
      </c>
      <c r="E2513" s="73">
        <f t="shared" si="1351"/>
        <v>206987.5126737</v>
      </c>
      <c r="F2513" s="88">
        <f t="shared" si="1346"/>
        <v>5213.75</v>
      </c>
      <c r="G2513" s="3">
        <f>IF(AND(N2513=1,N2512&gt;1),VLOOKUP(A2512,[1]Plan1!$BK$81:$BM$259,3),G2512)</f>
        <v>5214.2700000000004</v>
      </c>
      <c r="H2513" s="11">
        <f t="shared" si="1347"/>
        <v>43601</v>
      </c>
      <c r="I2513" s="11">
        <f t="shared" si="1348"/>
        <v>43632</v>
      </c>
      <c r="J2513" s="12">
        <f t="shared" si="1352"/>
        <v>9.9736274274730974E-5</v>
      </c>
      <c r="K2513" s="11">
        <f t="shared" si="1368"/>
        <v>43691</v>
      </c>
      <c r="L2513" s="11">
        <f t="shared" si="1353"/>
        <v>43691</v>
      </c>
      <c r="M2513" s="1">
        <f t="shared" si="1339"/>
        <v>22</v>
      </c>
      <c r="N2513" s="1">
        <f t="shared" si="1354"/>
        <v>6</v>
      </c>
      <c r="O2513" s="2">
        <f t="shared" si="1355"/>
        <v>1.00002719</v>
      </c>
      <c r="P2513" s="13">
        <f t="shared" si="1349"/>
        <v>1.0013001699999999</v>
      </c>
      <c r="Q2513" s="13">
        <f t="shared" si="1342"/>
        <v>1.490621824518467</v>
      </c>
      <c r="R2513" s="2">
        <f t="shared" si="1345"/>
        <v>1.49066235</v>
      </c>
      <c r="S2513" s="2">
        <f t="shared" si="1369"/>
        <v>1.44698182</v>
      </c>
      <c r="T2513" s="2">
        <f t="shared" si="1356"/>
        <v>302032.16272689</v>
      </c>
      <c r="U2513" s="2">
        <f t="shared" si="1357"/>
        <v>779.98687315604957</v>
      </c>
      <c r="V2513" s="2">
        <f t="shared" si="1358"/>
        <v>101560.97938913242</v>
      </c>
      <c r="W2513" s="2">
        <f t="shared" si="1359"/>
        <v>311073.48698386847</v>
      </c>
      <c r="X2513" s="17">
        <f t="shared" si="1360"/>
        <v>0</v>
      </c>
      <c r="Y2513" s="2">
        <f t="shared" si="1361"/>
        <v>0</v>
      </c>
      <c r="Z2513" s="72">
        <f t="shared" si="1362"/>
        <v>0</v>
      </c>
      <c r="AA2513" s="2">
        <f t="shared" si="1340"/>
        <v>0</v>
      </c>
      <c r="AB2513" s="12">
        <f t="shared" si="1370"/>
        <v>4.6600000000000003E-2</v>
      </c>
      <c r="AC2513" s="17">
        <f t="shared" si="1363"/>
        <v>6</v>
      </c>
      <c r="AD2513" s="17">
        <v>252</v>
      </c>
      <c r="AE2513" s="13">
        <f t="shared" si="1343"/>
        <v>1.0010850360000001</v>
      </c>
      <c r="AF2513" s="2">
        <f t="shared" si="1341"/>
        <v>327.71576971000002</v>
      </c>
      <c r="AG2513" s="2">
        <f t="shared" si="1364"/>
        <v>337.52593202000003</v>
      </c>
      <c r="AH2513" s="3">
        <f t="shared" si="1365"/>
        <v>0</v>
      </c>
      <c r="AI2513" s="4" t="str">
        <f t="shared" si="1344"/>
        <v>A+J=</v>
      </c>
      <c r="AJ2513" s="11">
        <f t="shared" si="1371"/>
        <v>43691</v>
      </c>
      <c r="AK2513" s="11"/>
      <c r="AL2513" s="4"/>
      <c r="AM2513" s="1"/>
      <c r="AN2513" s="11"/>
      <c r="AO2513" s="1"/>
      <c r="AP2513" s="1"/>
      <c r="AQ2513" s="3"/>
      <c r="AR2513" s="3"/>
      <c r="AS2513" s="6"/>
      <c r="AT2513" s="1"/>
      <c r="AU2513" s="1"/>
      <c r="AV2513" s="1"/>
      <c r="AW2513" s="1"/>
      <c r="AX2513" s="1"/>
      <c r="AY2513" s="1"/>
      <c r="AZ2513" s="1"/>
      <c r="BA2513" s="1"/>
      <c r="BB2513" s="1"/>
    </row>
    <row r="2514" spans="1:54" x14ac:dyDescent="0.2">
      <c r="A2514" s="158">
        <f t="shared" si="1366"/>
        <v>43670</v>
      </c>
      <c r="B2514" s="2">
        <f t="shared" si="1350"/>
        <v>311468.70598714927</v>
      </c>
      <c r="C2514" s="2">
        <f t="shared" si="1367"/>
        <v>208732.52072157999</v>
      </c>
      <c r="D2514" s="2">
        <f>SUM(Y2514:Y$2535)</f>
        <v>1745.00804788</v>
      </c>
      <c r="E2514" s="73">
        <f t="shared" si="1351"/>
        <v>206987.5126737</v>
      </c>
      <c r="F2514" s="88">
        <f t="shared" si="1346"/>
        <v>5213.75</v>
      </c>
      <c r="G2514" s="3">
        <f>IF(AND(N2514=1,N2513&gt;1),VLOOKUP(A2513,[1]Plan1!$BK$81:$BM$259,3),G2513)</f>
        <v>5214.2700000000004</v>
      </c>
      <c r="H2514" s="11">
        <f t="shared" si="1347"/>
        <v>43601</v>
      </c>
      <c r="I2514" s="11">
        <f t="shared" si="1348"/>
        <v>43632</v>
      </c>
      <c r="J2514" s="12">
        <f t="shared" si="1352"/>
        <v>9.9736274274730974E-5</v>
      </c>
      <c r="K2514" s="11">
        <f t="shared" si="1368"/>
        <v>43691</v>
      </c>
      <c r="L2514" s="11">
        <f t="shared" si="1353"/>
        <v>43691</v>
      </c>
      <c r="M2514" s="1">
        <f t="shared" si="1339"/>
        <v>22</v>
      </c>
      <c r="N2514" s="1">
        <f t="shared" si="1354"/>
        <v>7</v>
      </c>
      <c r="O2514" s="2">
        <f t="shared" si="1355"/>
        <v>1.0000317299999999</v>
      </c>
      <c r="P2514" s="13">
        <f t="shared" si="1349"/>
        <v>1.0013001699999999</v>
      </c>
      <c r="Q2514" s="13">
        <f t="shared" si="1342"/>
        <v>1.490621824518467</v>
      </c>
      <c r="R2514" s="2">
        <f t="shared" si="1345"/>
        <v>1.49066912</v>
      </c>
      <c r="S2514" s="2">
        <f t="shared" si="1369"/>
        <v>1.44698182</v>
      </c>
      <c r="T2514" s="2">
        <f t="shared" si="1356"/>
        <v>302032.16272689</v>
      </c>
      <c r="U2514" s="2">
        <f t="shared" si="1357"/>
        <v>779.98687315604957</v>
      </c>
      <c r="V2514" s="2">
        <f t="shared" si="1358"/>
        <v>101562.38069459322</v>
      </c>
      <c r="W2514" s="2">
        <f t="shared" si="1359"/>
        <v>311074.88828932925</v>
      </c>
      <c r="X2514" s="17">
        <f t="shared" si="1360"/>
        <v>0</v>
      </c>
      <c r="Y2514" s="2">
        <f t="shared" si="1361"/>
        <v>0</v>
      </c>
      <c r="Z2514" s="72">
        <f t="shared" si="1362"/>
        <v>0</v>
      </c>
      <c r="AA2514" s="2">
        <f t="shared" si="1340"/>
        <v>0</v>
      </c>
      <c r="AB2514" s="12">
        <f t="shared" si="1370"/>
        <v>4.6600000000000003E-2</v>
      </c>
      <c r="AC2514" s="17">
        <f t="shared" si="1363"/>
        <v>7</v>
      </c>
      <c r="AD2514" s="17">
        <v>252</v>
      </c>
      <c r="AE2514" s="13">
        <f t="shared" si="1343"/>
        <v>1.0012659900000001</v>
      </c>
      <c r="AF2514" s="2">
        <f t="shared" si="1341"/>
        <v>382.36969769000001</v>
      </c>
      <c r="AG2514" s="2">
        <f t="shared" si="1364"/>
        <v>393.81769781999998</v>
      </c>
      <c r="AH2514" s="3">
        <f t="shared" si="1365"/>
        <v>0</v>
      </c>
      <c r="AI2514" s="4" t="str">
        <f t="shared" si="1344"/>
        <v>A+J=</v>
      </c>
      <c r="AJ2514" s="11">
        <f t="shared" si="1371"/>
        <v>43691</v>
      </c>
      <c r="AK2514" s="11"/>
      <c r="AL2514" s="4"/>
      <c r="AM2514" s="1"/>
      <c r="AN2514" s="11"/>
      <c r="AO2514" s="1"/>
      <c r="AP2514" s="1"/>
      <c r="AQ2514" s="3"/>
      <c r="AR2514" s="3"/>
      <c r="AS2514" s="6"/>
      <c r="AT2514" s="1"/>
      <c r="AU2514" s="1"/>
      <c r="AV2514" s="1"/>
      <c r="AW2514" s="1"/>
      <c r="AX2514" s="1"/>
      <c r="AY2514" s="1"/>
      <c r="AZ2514" s="1"/>
      <c r="BA2514" s="1"/>
      <c r="BB2514" s="1"/>
    </row>
    <row r="2515" spans="1:54" x14ac:dyDescent="0.2">
      <c r="A2515" s="158">
        <f t="shared" si="1366"/>
        <v>43671</v>
      </c>
      <c r="B2515" s="2">
        <f t="shared" si="1350"/>
        <v>311526.4053742598</v>
      </c>
      <c r="C2515" s="2">
        <f t="shared" si="1367"/>
        <v>208732.52072157999</v>
      </c>
      <c r="D2515" s="2">
        <f>SUM(Y2515:Y$2535)</f>
        <v>1745.00804788</v>
      </c>
      <c r="E2515" s="73">
        <f t="shared" si="1351"/>
        <v>206987.5126737</v>
      </c>
      <c r="F2515" s="88">
        <f t="shared" si="1346"/>
        <v>5213.75</v>
      </c>
      <c r="G2515" s="3">
        <f>IF(AND(N2515=1,N2514&gt;1),VLOOKUP(A2514,[1]Plan1!$BK$81:$BM$259,3),G2514)</f>
        <v>5214.2700000000004</v>
      </c>
      <c r="H2515" s="11">
        <f t="shared" si="1347"/>
        <v>43601</v>
      </c>
      <c r="I2515" s="11">
        <f t="shared" si="1348"/>
        <v>43632</v>
      </c>
      <c r="J2515" s="12">
        <f t="shared" si="1352"/>
        <v>9.9736274274730974E-5</v>
      </c>
      <c r="K2515" s="11">
        <f t="shared" si="1368"/>
        <v>43691</v>
      </c>
      <c r="L2515" s="11">
        <f t="shared" si="1353"/>
        <v>43691</v>
      </c>
      <c r="M2515" s="1">
        <f t="shared" si="1339"/>
        <v>22</v>
      </c>
      <c r="N2515" s="1">
        <f t="shared" si="1354"/>
        <v>8</v>
      </c>
      <c r="O2515" s="2">
        <f t="shared" si="1355"/>
        <v>1.0000362599999999</v>
      </c>
      <c r="P2515" s="13">
        <f t="shared" si="1349"/>
        <v>1.0013001699999999</v>
      </c>
      <c r="Q2515" s="13">
        <f t="shared" si="1342"/>
        <v>1.490621824518467</v>
      </c>
      <c r="R2515" s="2">
        <f t="shared" si="1345"/>
        <v>1.49067587</v>
      </c>
      <c r="S2515" s="2">
        <f t="shared" si="1369"/>
        <v>1.44698182</v>
      </c>
      <c r="T2515" s="2">
        <f t="shared" si="1356"/>
        <v>302032.16272689</v>
      </c>
      <c r="U2515" s="2">
        <f t="shared" si="1357"/>
        <v>779.98687315604957</v>
      </c>
      <c r="V2515" s="2">
        <f t="shared" si="1358"/>
        <v>101563.77786030377</v>
      </c>
      <c r="W2515" s="2">
        <f t="shared" si="1359"/>
        <v>311076.28545503982</v>
      </c>
      <c r="X2515" s="17">
        <f t="shared" si="1360"/>
        <v>0</v>
      </c>
      <c r="Y2515" s="2">
        <f t="shared" si="1361"/>
        <v>0</v>
      </c>
      <c r="Z2515" s="72">
        <f t="shared" si="1362"/>
        <v>0</v>
      </c>
      <c r="AA2515" s="2">
        <f t="shared" si="1340"/>
        <v>0</v>
      </c>
      <c r="AB2515" s="12">
        <f t="shared" si="1370"/>
        <v>4.6600000000000003E-2</v>
      </c>
      <c r="AC2515" s="17">
        <f t="shared" si="1363"/>
        <v>8</v>
      </c>
      <c r="AD2515" s="17">
        <v>252</v>
      </c>
      <c r="AE2515" s="13">
        <f t="shared" si="1343"/>
        <v>1.001446976</v>
      </c>
      <c r="AF2515" s="2">
        <f t="shared" si="1341"/>
        <v>437.03329069</v>
      </c>
      <c r="AG2515" s="2">
        <f t="shared" si="1364"/>
        <v>450.11991921999999</v>
      </c>
      <c r="AH2515" s="3">
        <f t="shared" si="1365"/>
        <v>0</v>
      </c>
      <c r="AI2515" s="4" t="str">
        <f t="shared" si="1344"/>
        <v>A+J=</v>
      </c>
      <c r="AJ2515" s="11">
        <f t="shared" si="1371"/>
        <v>43691</v>
      </c>
      <c r="AK2515" s="11"/>
      <c r="AL2515" s="4"/>
      <c r="AM2515" s="1"/>
      <c r="AN2515" s="11"/>
      <c r="AO2515" s="1"/>
      <c r="AP2515" s="1"/>
      <c r="AQ2515" s="3"/>
      <c r="AR2515" s="3"/>
      <c r="AS2515" s="6"/>
      <c r="AT2515" s="1"/>
      <c r="AU2515" s="1"/>
      <c r="AV2515" s="1"/>
      <c r="AW2515" s="1"/>
      <c r="AX2515" s="1"/>
      <c r="AY2515" s="1"/>
      <c r="AZ2515" s="1"/>
      <c r="BA2515" s="1"/>
      <c r="BB2515" s="1"/>
    </row>
    <row r="2516" spans="1:54" x14ac:dyDescent="0.2">
      <c r="A2516" s="158">
        <f t="shared" si="1366"/>
        <v>43672</v>
      </c>
      <c r="B2516" s="2">
        <f t="shared" si="1350"/>
        <v>311584.1199902306</v>
      </c>
      <c r="C2516" s="2">
        <f t="shared" si="1367"/>
        <v>208732.52072157999</v>
      </c>
      <c r="D2516" s="2">
        <f>SUM(Y2516:Y$2535)</f>
        <v>1745.00804788</v>
      </c>
      <c r="E2516" s="73">
        <f t="shared" si="1351"/>
        <v>206987.5126737</v>
      </c>
      <c r="F2516" s="88">
        <f t="shared" si="1346"/>
        <v>5213.75</v>
      </c>
      <c r="G2516" s="3">
        <f>IF(AND(N2516=1,N2515&gt;1),VLOOKUP(A2515,[1]Plan1!$BK$81:$BM$259,3),G2515)</f>
        <v>5214.2700000000004</v>
      </c>
      <c r="H2516" s="11">
        <f t="shared" si="1347"/>
        <v>43601</v>
      </c>
      <c r="I2516" s="11">
        <f t="shared" si="1348"/>
        <v>43632</v>
      </c>
      <c r="J2516" s="12">
        <f t="shared" si="1352"/>
        <v>9.9736274274730974E-5</v>
      </c>
      <c r="K2516" s="11">
        <f t="shared" si="1368"/>
        <v>43691</v>
      </c>
      <c r="L2516" s="11">
        <f t="shared" si="1353"/>
        <v>43691</v>
      </c>
      <c r="M2516" s="1">
        <f t="shared" si="1339"/>
        <v>22</v>
      </c>
      <c r="N2516" s="1">
        <f t="shared" si="1354"/>
        <v>9</v>
      </c>
      <c r="O2516" s="2">
        <f t="shared" si="1355"/>
        <v>1.0000408000000001</v>
      </c>
      <c r="P2516" s="13">
        <f t="shared" si="1349"/>
        <v>1.0013001699999999</v>
      </c>
      <c r="Q2516" s="13">
        <f t="shared" si="1342"/>
        <v>1.490621824518467</v>
      </c>
      <c r="R2516" s="2">
        <f t="shared" si="1345"/>
        <v>1.4906826399999999</v>
      </c>
      <c r="S2516" s="2">
        <f t="shared" si="1369"/>
        <v>1.44698182</v>
      </c>
      <c r="T2516" s="2">
        <f t="shared" si="1356"/>
        <v>302032.16272689</v>
      </c>
      <c r="U2516" s="2">
        <f t="shared" si="1357"/>
        <v>779.98687315604957</v>
      </c>
      <c r="V2516" s="2">
        <f t="shared" si="1358"/>
        <v>101565.17916576457</v>
      </c>
      <c r="W2516" s="2">
        <f t="shared" si="1359"/>
        <v>311077.6867605006</v>
      </c>
      <c r="X2516" s="17">
        <f t="shared" si="1360"/>
        <v>0</v>
      </c>
      <c r="Y2516" s="2">
        <f t="shared" si="1361"/>
        <v>0</v>
      </c>
      <c r="Z2516" s="72">
        <f t="shared" si="1362"/>
        <v>0</v>
      </c>
      <c r="AA2516" s="2">
        <f t="shared" si="1340"/>
        <v>0</v>
      </c>
      <c r="AB2516" s="12">
        <f t="shared" si="1370"/>
        <v>4.6600000000000003E-2</v>
      </c>
      <c r="AC2516" s="17">
        <f t="shared" si="1363"/>
        <v>9</v>
      </c>
      <c r="AD2516" s="17">
        <v>252</v>
      </c>
      <c r="AE2516" s="13">
        <f t="shared" si="1343"/>
        <v>1.0016279960000001</v>
      </c>
      <c r="AF2516" s="2">
        <f t="shared" si="1341"/>
        <v>491.70715279000001</v>
      </c>
      <c r="AG2516" s="2">
        <f t="shared" si="1364"/>
        <v>506.43322972999999</v>
      </c>
      <c r="AH2516" s="3">
        <f t="shared" si="1365"/>
        <v>0</v>
      </c>
      <c r="AI2516" s="4" t="str">
        <f t="shared" si="1344"/>
        <v>A+J=</v>
      </c>
      <c r="AJ2516" s="11">
        <f t="shared" si="1371"/>
        <v>43691</v>
      </c>
      <c r="AK2516" s="11"/>
      <c r="AL2516" s="4"/>
      <c r="AM2516" s="1"/>
      <c r="AN2516" s="11"/>
      <c r="AO2516" s="1"/>
      <c r="AP2516" s="1"/>
      <c r="AQ2516" s="3"/>
      <c r="AR2516" s="3"/>
      <c r="AS2516" s="6"/>
      <c r="AT2516" s="1"/>
      <c r="AU2516" s="1"/>
      <c r="AV2516" s="1"/>
      <c r="AW2516" s="1"/>
      <c r="AX2516" s="1"/>
      <c r="AY2516" s="1"/>
      <c r="AZ2516" s="1"/>
      <c r="BA2516" s="1"/>
      <c r="BB2516" s="1"/>
    </row>
    <row r="2517" spans="1:54" x14ac:dyDescent="0.2">
      <c r="A2517" s="158">
        <f t="shared" si="1366"/>
        <v>43673</v>
      </c>
      <c r="B2517" s="2">
        <f t="shared" si="1350"/>
        <v>311641.84092082118</v>
      </c>
      <c r="C2517" s="2">
        <f t="shared" si="1367"/>
        <v>208732.52072157999</v>
      </c>
      <c r="D2517" s="2">
        <f>SUM(Y2517:Y$2535)</f>
        <v>1745.00804788</v>
      </c>
      <c r="E2517" s="73">
        <f t="shared" si="1351"/>
        <v>206987.5126737</v>
      </c>
      <c r="F2517" s="88">
        <f t="shared" si="1346"/>
        <v>5213.75</v>
      </c>
      <c r="G2517" s="3">
        <f>IF(AND(N2517=1,N2516&gt;1),VLOOKUP(A2516,[1]Plan1!$BK$81:$BM$259,3),G2516)</f>
        <v>5214.2700000000004</v>
      </c>
      <c r="H2517" s="11">
        <f t="shared" si="1347"/>
        <v>43601</v>
      </c>
      <c r="I2517" s="11">
        <f t="shared" si="1348"/>
        <v>43632</v>
      </c>
      <c r="J2517" s="12">
        <f t="shared" si="1352"/>
        <v>9.9736274274730974E-5</v>
      </c>
      <c r="K2517" s="11">
        <f t="shared" si="1368"/>
        <v>43691</v>
      </c>
      <c r="L2517" s="11">
        <f t="shared" si="1353"/>
        <v>43691</v>
      </c>
      <c r="M2517" s="1">
        <f t="shared" si="1339"/>
        <v>22</v>
      </c>
      <c r="N2517" s="1">
        <f t="shared" si="1354"/>
        <v>10</v>
      </c>
      <c r="O2517" s="2">
        <f t="shared" si="1355"/>
        <v>1.0000453300000001</v>
      </c>
      <c r="P2517" s="13">
        <f t="shared" si="1349"/>
        <v>1.0013001699999999</v>
      </c>
      <c r="Q2517" s="13">
        <f t="shared" si="1342"/>
        <v>1.490621824518467</v>
      </c>
      <c r="R2517" s="2">
        <f t="shared" si="1345"/>
        <v>1.49068939</v>
      </c>
      <c r="S2517" s="2">
        <f t="shared" si="1369"/>
        <v>1.44698182</v>
      </c>
      <c r="T2517" s="2">
        <f t="shared" si="1356"/>
        <v>302032.16272689</v>
      </c>
      <c r="U2517" s="2">
        <f t="shared" si="1357"/>
        <v>779.98687315604957</v>
      </c>
      <c r="V2517" s="2">
        <f t="shared" si="1358"/>
        <v>101566.57633147512</v>
      </c>
      <c r="W2517" s="2">
        <f t="shared" si="1359"/>
        <v>311079.08392621117</v>
      </c>
      <c r="X2517" s="17">
        <f t="shared" si="1360"/>
        <v>0</v>
      </c>
      <c r="Y2517" s="2">
        <f t="shared" si="1361"/>
        <v>0</v>
      </c>
      <c r="Z2517" s="72">
        <f t="shared" si="1362"/>
        <v>0</v>
      </c>
      <c r="AA2517" s="2">
        <f t="shared" si="1340"/>
        <v>0</v>
      </c>
      <c r="AB2517" s="12">
        <f t="shared" si="1370"/>
        <v>4.6600000000000003E-2</v>
      </c>
      <c r="AC2517" s="17">
        <f t="shared" si="1363"/>
        <v>10</v>
      </c>
      <c r="AD2517" s="17">
        <v>252</v>
      </c>
      <c r="AE2517" s="13">
        <f t="shared" si="1343"/>
        <v>1.0018090479999999</v>
      </c>
      <c r="AF2517" s="2">
        <f t="shared" si="1341"/>
        <v>546.39067991000002</v>
      </c>
      <c r="AG2517" s="2">
        <f t="shared" si="1364"/>
        <v>562.75699460999999</v>
      </c>
      <c r="AH2517" s="3">
        <f t="shared" si="1365"/>
        <v>0</v>
      </c>
      <c r="AI2517" s="4" t="str">
        <f t="shared" si="1344"/>
        <v>A+J=</v>
      </c>
      <c r="AJ2517" s="11">
        <f t="shared" si="1371"/>
        <v>43691</v>
      </c>
      <c r="AK2517" s="11"/>
      <c r="AL2517" s="4"/>
      <c r="AM2517" s="1"/>
      <c r="AN2517" s="11"/>
      <c r="AO2517" s="1"/>
      <c r="AP2517" s="1"/>
      <c r="AQ2517" s="3"/>
      <c r="AR2517" s="3"/>
      <c r="AS2517" s="6"/>
      <c r="AT2517" s="1"/>
      <c r="AU2517" s="1"/>
      <c r="AV2517" s="1"/>
      <c r="AW2517" s="1"/>
      <c r="AX2517" s="1"/>
      <c r="AY2517" s="1"/>
      <c r="AZ2517" s="1"/>
      <c r="BA2517" s="1"/>
      <c r="BB2517" s="1"/>
    </row>
    <row r="2518" spans="1:54" x14ac:dyDescent="0.2">
      <c r="A2518" s="158">
        <f t="shared" si="1366"/>
        <v>43674</v>
      </c>
      <c r="B2518" s="2">
        <f t="shared" si="1350"/>
        <v>311641.84092082118</v>
      </c>
      <c r="C2518" s="2">
        <f t="shared" si="1367"/>
        <v>208732.52072157999</v>
      </c>
      <c r="D2518" s="2">
        <f>SUM(Y2518:Y$2535)</f>
        <v>1745.00804788</v>
      </c>
      <c r="E2518" s="73">
        <f t="shared" si="1351"/>
        <v>206987.5126737</v>
      </c>
      <c r="F2518" s="88">
        <f t="shared" si="1346"/>
        <v>5213.75</v>
      </c>
      <c r="G2518" s="3">
        <f>IF(AND(N2518=1,N2517&gt;1),VLOOKUP(A2517,[1]Plan1!$BK$81:$BM$259,3),G2517)</f>
        <v>5214.2700000000004</v>
      </c>
      <c r="H2518" s="11">
        <f t="shared" si="1347"/>
        <v>43601</v>
      </c>
      <c r="I2518" s="11">
        <f t="shared" si="1348"/>
        <v>43632</v>
      </c>
      <c r="J2518" s="12">
        <f t="shared" si="1352"/>
        <v>9.9736274274730974E-5</v>
      </c>
      <c r="K2518" s="11">
        <f t="shared" si="1368"/>
        <v>43691</v>
      </c>
      <c r="L2518" s="11">
        <f t="shared" si="1353"/>
        <v>43691</v>
      </c>
      <c r="M2518" s="1">
        <f t="shared" si="1339"/>
        <v>22</v>
      </c>
      <c r="N2518" s="1">
        <f t="shared" si="1354"/>
        <v>10</v>
      </c>
      <c r="O2518" s="2">
        <f t="shared" si="1355"/>
        <v>1.0000453300000001</v>
      </c>
      <c r="P2518" s="13">
        <f t="shared" si="1349"/>
        <v>1.0013001699999999</v>
      </c>
      <c r="Q2518" s="13">
        <f t="shared" si="1342"/>
        <v>1.490621824518467</v>
      </c>
      <c r="R2518" s="2">
        <f t="shared" si="1345"/>
        <v>1.49068939</v>
      </c>
      <c r="S2518" s="2">
        <f t="shared" si="1369"/>
        <v>1.44698182</v>
      </c>
      <c r="T2518" s="2">
        <f t="shared" si="1356"/>
        <v>302032.16272689</v>
      </c>
      <c r="U2518" s="2">
        <f t="shared" si="1357"/>
        <v>779.98687315604957</v>
      </c>
      <c r="V2518" s="2">
        <f t="shared" si="1358"/>
        <v>101566.57633147512</v>
      </c>
      <c r="W2518" s="2">
        <f t="shared" si="1359"/>
        <v>311079.08392621117</v>
      </c>
      <c r="X2518" s="17">
        <f t="shared" si="1360"/>
        <v>0</v>
      </c>
      <c r="Y2518" s="2">
        <f t="shared" si="1361"/>
        <v>0</v>
      </c>
      <c r="Z2518" s="72">
        <f t="shared" si="1362"/>
        <v>0</v>
      </c>
      <c r="AA2518" s="2">
        <f t="shared" si="1340"/>
        <v>0</v>
      </c>
      <c r="AB2518" s="12">
        <f t="shared" si="1370"/>
        <v>4.6600000000000003E-2</v>
      </c>
      <c r="AC2518" s="17">
        <f t="shared" si="1363"/>
        <v>10</v>
      </c>
      <c r="AD2518" s="17">
        <v>252</v>
      </c>
      <c r="AE2518" s="13">
        <f t="shared" si="1343"/>
        <v>1.0018090479999999</v>
      </c>
      <c r="AF2518" s="2">
        <f t="shared" si="1341"/>
        <v>546.39067991000002</v>
      </c>
      <c r="AG2518" s="2">
        <f t="shared" si="1364"/>
        <v>562.75699460999999</v>
      </c>
      <c r="AH2518" s="3">
        <f t="shared" si="1365"/>
        <v>0</v>
      </c>
      <c r="AI2518" s="4" t="str">
        <f t="shared" si="1344"/>
        <v>A+J=</v>
      </c>
      <c r="AJ2518" s="11">
        <f t="shared" si="1371"/>
        <v>43691</v>
      </c>
      <c r="AK2518" s="11"/>
      <c r="AL2518" s="4"/>
      <c r="AM2518" s="1"/>
      <c r="AN2518" s="11"/>
      <c r="AO2518" s="1"/>
      <c r="AP2518" s="1"/>
      <c r="AQ2518" s="3"/>
      <c r="AR2518" s="3"/>
      <c r="AS2518" s="6"/>
      <c r="AT2518" s="1"/>
      <c r="AU2518" s="1"/>
      <c r="AV2518" s="1"/>
      <c r="AW2518" s="1"/>
      <c r="AX2518" s="1"/>
      <c r="AY2518" s="1"/>
      <c r="AZ2518" s="1"/>
      <c r="BA2518" s="1"/>
      <c r="BB2518" s="1"/>
    </row>
    <row r="2519" spans="1:54" x14ac:dyDescent="0.2">
      <c r="A2519" s="158">
        <f t="shared" si="1366"/>
        <v>43675</v>
      </c>
      <c r="B2519" s="2">
        <f t="shared" si="1350"/>
        <v>311641.84092082118</v>
      </c>
      <c r="C2519" s="2">
        <f t="shared" si="1367"/>
        <v>208732.52072157999</v>
      </c>
      <c r="D2519" s="2">
        <f>SUM(Y2519:Y$2535)</f>
        <v>1745.00804788</v>
      </c>
      <c r="E2519" s="73">
        <f t="shared" si="1351"/>
        <v>206987.5126737</v>
      </c>
      <c r="F2519" s="88">
        <f t="shared" si="1346"/>
        <v>5213.75</v>
      </c>
      <c r="G2519" s="3">
        <f>IF(AND(N2519=1,N2518&gt;1),VLOOKUP(A2518,[1]Plan1!$BK$81:$BM$259,3),G2518)</f>
        <v>5214.2700000000004</v>
      </c>
      <c r="H2519" s="11">
        <f t="shared" si="1347"/>
        <v>43601</v>
      </c>
      <c r="I2519" s="11">
        <f t="shared" si="1348"/>
        <v>43632</v>
      </c>
      <c r="J2519" s="12">
        <f t="shared" si="1352"/>
        <v>9.9736274274730974E-5</v>
      </c>
      <c r="K2519" s="11">
        <f t="shared" si="1368"/>
        <v>43691</v>
      </c>
      <c r="L2519" s="11">
        <f t="shared" si="1353"/>
        <v>43691</v>
      </c>
      <c r="M2519" s="1">
        <f t="shared" ref="M2519:M2582" si="1372">IF(L2519=L2518,M2518,NETWORKDAYS(L2518,L2519,$AN$194:$AN$348)-1)</f>
        <v>22</v>
      </c>
      <c r="N2519" s="1">
        <f t="shared" si="1354"/>
        <v>10</v>
      </c>
      <c r="O2519" s="2">
        <f t="shared" si="1355"/>
        <v>1.0000453300000001</v>
      </c>
      <c r="P2519" s="13">
        <f t="shared" si="1349"/>
        <v>1.0013001699999999</v>
      </c>
      <c r="Q2519" s="13">
        <f t="shared" si="1342"/>
        <v>1.490621824518467</v>
      </c>
      <c r="R2519" s="2">
        <f t="shared" si="1345"/>
        <v>1.49068939</v>
      </c>
      <c r="S2519" s="2">
        <f t="shared" si="1369"/>
        <v>1.44698182</v>
      </c>
      <c r="T2519" s="2">
        <f t="shared" si="1356"/>
        <v>302032.16272689</v>
      </c>
      <c r="U2519" s="2">
        <f t="shared" si="1357"/>
        <v>779.98687315604957</v>
      </c>
      <c r="V2519" s="2">
        <f t="shared" si="1358"/>
        <v>101566.57633147512</v>
      </c>
      <c r="W2519" s="2">
        <f t="shared" si="1359"/>
        <v>311079.08392621117</v>
      </c>
      <c r="X2519" s="17">
        <f t="shared" si="1360"/>
        <v>0</v>
      </c>
      <c r="Y2519" s="2">
        <f t="shared" si="1361"/>
        <v>0</v>
      </c>
      <c r="Z2519" s="72">
        <f t="shared" si="1362"/>
        <v>0</v>
      </c>
      <c r="AA2519" s="2">
        <f t="shared" ref="AA2519:AA2582" si="1373">IF(Z2519&gt;0,TRUNC(Z2519*T2519,8),0)</f>
        <v>0</v>
      </c>
      <c r="AB2519" s="12">
        <f t="shared" si="1370"/>
        <v>4.6600000000000003E-2</v>
      </c>
      <c r="AC2519" s="17">
        <f t="shared" si="1363"/>
        <v>10</v>
      </c>
      <c r="AD2519" s="17">
        <v>252</v>
      </c>
      <c r="AE2519" s="13">
        <f t="shared" si="1343"/>
        <v>1.0018090479999999</v>
      </c>
      <c r="AF2519" s="2">
        <f t="shared" ref="AF2519:AF2582" si="1374">TRUNC((T2519*(AE2519-1)),8)</f>
        <v>546.39067991000002</v>
      </c>
      <c r="AG2519" s="2">
        <f t="shared" si="1364"/>
        <v>562.75699460999999</v>
      </c>
      <c r="AH2519" s="3">
        <f t="shared" si="1365"/>
        <v>0</v>
      </c>
      <c r="AI2519" s="4" t="str">
        <f t="shared" si="1344"/>
        <v>A+J=</v>
      </c>
      <c r="AJ2519" s="11">
        <f t="shared" si="1371"/>
        <v>43691</v>
      </c>
      <c r="AK2519" s="11"/>
      <c r="AL2519" s="4"/>
      <c r="AM2519" s="1"/>
      <c r="AN2519" s="11"/>
      <c r="AO2519" s="1"/>
      <c r="AP2519" s="1"/>
      <c r="AQ2519" s="3"/>
      <c r="AR2519" s="3"/>
      <c r="AS2519" s="6"/>
      <c r="AT2519" s="1"/>
      <c r="AU2519" s="1"/>
      <c r="AV2519" s="1"/>
      <c r="AW2519" s="1"/>
      <c r="AX2519" s="1"/>
      <c r="AY2519" s="1"/>
      <c r="AZ2519" s="1"/>
      <c r="BA2519" s="1"/>
      <c r="BB2519" s="1"/>
    </row>
    <row r="2520" spans="1:54" x14ac:dyDescent="0.2">
      <c r="A2520" s="158">
        <f t="shared" si="1366"/>
        <v>43676</v>
      </c>
      <c r="B2520" s="2">
        <f t="shared" si="1350"/>
        <v>311699.57231191167</v>
      </c>
      <c r="C2520" s="2">
        <f t="shared" si="1367"/>
        <v>208732.52072157999</v>
      </c>
      <c r="D2520" s="2">
        <f>SUM(Y2520:Y$2535)</f>
        <v>1745.00804788</v>
      </c>
      <c r="E2520" s="73">
        <f t="shared" si="1351"/>
        <v>206987.5126737</v>
      </c>
      <c r="F2520" s="88">
        <f t="shared" si="1346"/>
        <v>5213.75</v>
      </c>
      <c r="G2520" s="3">
        <f>IF(AND(N2520=1,N2519&gt;1),VLOOKUP(A2519,[1]Plan1!$BK$81:$BM$259,3),G2519)</f>
        <v>5214.2700000000004</v>
      </c>
      <c r="H2520" s="11">
        <f t="shared" si="1347"/>
        <v>43601</v>
      </c>
      <c r="I2520" s="11">
        <f t="shared" si="1348"/>
        <v>43632</v>
      </c>
      <c r="J2520" s="12">
        <f t="shared" si="1352"/>
        <v>9.9736274274730974E-5</v>
      </c>
      <c r="K2520" s="11">
        <f t="shared" si="1368"/>
        <v>43691</v>
      </c>
      <c r="L2520" s="11">
        <f t="shared" si="1353"/>
        <v>43691</v>
      </c>
      <c r="M2520" s="1">
        <f t="shared" si="1372"/>
        <v>22</v>
      </c>
      <c r="N2520" s="1">
        <f t="shared" si="1354"/>
        <v>11</v>
      </c>
      <c r="O2520" s="2">
        <f t="shared" si="1355"/>
        <v>1.0000498600000001</v>
      </c>
      <c r="P2520" s="13">
        <f t="shared" si="1349"/>
        <v>1.0013001699999999</v>
      </c>
      <c r="Q2520" s="13">
        <f t="shared" si="1342"/>
        <v>1.490621824518467</v>
      </c>
      <c r="R2520" s="2">
        <f t="shared" si="1345"/>
        <v>1.4906961400000001</v>
      </c>
      <c r="S2520" s="2">
        <f t="shared" si="1369"/>
        <v>1.44698182</v>
      </c>
      <c r="T2520" s="2">
        <f t="shared" si="1356"/>
        <v>302032.16272689</v>
      </c>
      <c r="U2520" s="2">
        <f t="shared" si="1357"/>
        <v>779.98687315604957</v>
      </c>
      <c r="V2520" s="2">
        <f t="shared" si="1358"/>
        <v>101567.97349718568</v>
      </c>
      <c r="W2520" s="2">
        <f t="shared" si="1359"/>
        <v>311080.48109192168</v>
      </c>
      <c r="X2520" s="17">
        <f t="shared" si="1360"/>
        <v>0</v>
      </c>
      <c r="Y2520" s="2">
        <f t="shared" si="1361"/>
        <v>0</v>
      </c>
      <c r="Z2520" s="72">
        <f t="shared" si="1362"/>
        <v>0</v>
      </c>
      <c r="AA2520" s="2">
        <f t="shared" si="1373"/>
        <v>0</v>
      </c>
      <c r="AB2520" s="12">
        <f t="shared" si="1370"/>
        <v>4.6600000000000003E-2</v>
      </c>
      <c r="AC2520" s="17">
        <f t="shared" si="1363"/>
        <v>11</v>
      </c>
      <c r="AD2520" s="17">
        <v>252</v>
      </c>
      <c r="AE2520" s="13">
        <f t="shared" si="1343"/>
        <v>1.001990132</v>
      </c>
      <c r="AF2520" s="2">
        <f t="shared" si="1374"/>
        <v>601.08387206999998</v>
      </c>
      <c r="AG2520" s="2">
        <f t="shared" si="1364"/>
        <v>619.09121999000001</v>
      </c>
      <c r="AH2520" s="3">
        <f t="shared" si="1365"/>
        <v>0</v>
      </c>
      <c r="AI2520" s="4" t="str">
        <f t="shared" si="1344"/>
        <v>A+J=</v>
      </c>
      <c r="AJ2520" s="11">
        <f t="shared" si="1371"/>
        <v>43691</v>
      </c>
      <c r="AK2520" s="11"/>
      <c r="AL2520" s="4"/>
      <c r="AM2520" s="1"/>
      <c r="AN2520" s="11"/>
      <c r="AO2520" s="1"/>
      <c r="AP2520" s="1"/>
      <c r="AQ2520" s="3"/>
      <c r="AR2520" s="3"/>
      <c r="AS2520" s="6"/>
      <c r="AT2520" s="1"/>
      <c r="AU2520" s="1"/>
      <c r="AV2520" s="1"/>
      <c r="AW2520" s="1"/>
      <c r="AX2520" s="1"/>
      <c r="AY2520" s="1"/>
      <c r="AZ2520" s="1"/>
      <c r="BA2520" s="1"/>
      <c r="BB2520" s="1"/>
    </row>
    <row r="2521" spans="1:54" x14ac:dyDescent="0.2">
      <c r="A2521" s="158">
        <f t="shared" si="1366"/>
        <v>43677</v>
      </c>
      <c r="B2521" s="2">
        <f t="shared" si="1350"/>
        <v>311757.31893453252</v>
      </c>
      <c r="C2521" s="2">
        <f t="shared" si="1367"/>
        <v>208732.52072157999</v>
      </c>
      <c r="D2521" s="2">
        <f>SUM(Y2521:Y$2535)</f>
        <v>1745.00804788</v>
      </c>
      <c r="E2521" s="73">
        <f t="shared" si="1351"/>
        <v>206987.5126737</v>
      </c>
      <c r="F2521" s="88">
        <f t="shared" si="1346"/>
        <v>5213.75</v>
      </c>
      <c r="G2521" s="3">
        <f>IF(AND(N2521=1,N2520&gt;1),VLOOKUP(A2520,[1]Plan1!$BK$81:$BM$259,3),G2520)</f>
        <v>5214.2700000000004</v>
      </c>
      <c r="H2521" s="11">
        <f t="shared" si="1347"/>
        <v>43601</v>
      </c>
      <c r="I2521" s="11">
        <f t="shared" si="1348"/>
        <v>43632</v>
      </c>
      <c r="J2521" s="12">
        <f t="shared" si="1352"/>
        <v>9.9736274274730974E-5</v>
      </c>
      <c r="K2521" s="11">
        <f t="shared" si="1368"/>
        <v>43691</v>
      </c>
      <c r="L2521" s="11">
        <f t="shared" si="1353"/>
        <v>43691</v>
      </c>
      <c r="M2521" s="1">
        <f t="shared" si="1372"/>
        <v>22</v>
      </c>
      <c r="N2521" s="1">
        <f t="shared" si="1354"/>
        <v>12</v>
      </c>
      <c r="O2521" s="2">
        <f t="shared" si="1355"/>
        <v>1.0000544</v>
      </c>
      <c r="P2521" s="13">
        <f t="shared" si="1349"/>
        <v>1.0013001699999999</v>
      </c>
      <c r="Q2521" s="13">
        <f t="shared" si="1342"/>
        <v>1.490621824518467</v>
      </c>
      <c r="R2521" s="2">
        <f t="shared" si="1345"/>
        <v>1.49070291</v>
      </c>
      <c r="S2521" s="2">
        <f t="shared" si="1369"/>
        <v>1.44698182</v>
      </c>
      <c r="T2521" s="2">
        <f t="shared" si="1356"/>
        <v>302032.16272689</v>
      </c>
      <c r="U2521" s="2">
        <f t="shared" si="1357"/>
        <v>779.98687315604957</v>
      </c>
      <c r="V2521" s="2">
        <f t="shared" si="1358"/>
        <v>101569.37480264646</v>
      </c>
      <c r="W2521" s="2">
        <f t="shared" si="1359"/>
        <v>311081.88239738252</v>
      </c>
      <c r="X2521" s="17">
        <f t="shared" si="1360"/>
        <v>0</v>
      </c>
      <c r="Y2521" s="2">
        <f t="shared" si="1361"/>
        <v>0</v>
      </c>
      <c r="Z2521" s="72">
        <f t="shared" si="1362"/>
        <v>0</v>
      </c>
      <c r="AA2521" s="2">
        <f t="shared" si="1373"/>
        <v>0</v>
      </c>
      <c r="AB2521" s="12">
        <f t="shared" si="1370"/>
        <v>4.6600000000000003E-2</v>
      </c>
      <c r="AC2521" s="17">
        <f t="shared" si="1363"/>
        <v>12</v>
      </c>
      <c r="AD2521" s="17">
        <v>252</v>
      </c>
      <c r="AE2521" s="13">
        <f t="shared" si="1343"/>
        <v>1.00217125</v>
      </c>
      <c r="AF2521" s="2">
        <f t="shared" si="1374"/>
        <v>655.78733332000002</v>
      </c>
      <c r="AG2521" s="2">
        <f t="shared" si="1364"/>
        <v>675.43653715000005</v>
      </c>
      <c r="AH2521" s="3">
        <f t="shared" si="1365"/>
        <v>0</v>
      </c>
      <c r="AI2521" s="4" t="str">
        <f t="shared" si="1344"/>
        <v>A+J=</v>
      </c>
      <c r="AJ2521" s="11">
        <f t="shared" si="1371"/>
        <v>43691</v>
      </c>
      <c r="AK2521" s="11"/>
      <c r="AL2521" s="4"/>
      <c r="AM2521" s="1"/>
      <c r="AN2521" s="11"/>
      <c r="AO2521" s="1"/>
      <c r="AP2521" s="1"/>
      <c r="AQ2521" s="3"/>
      <c r="AR2521" s="3"/>
      <c r="AS2521" s="6"/>
      <c r="AT2521" s="1"/>
      <c r="AU2521" s="1"/>
      <c r="AV2521" s="1"/>
      <c r="AW2521" s="1"/>
      <c r="AX2521" s="1"/>
      <c r="AY2521" s="1"/>
      <c r="AZ2521" s="1"/>
      <c r="BA2521" s="1"/>
      <c r="BB2521" s="1"/>
    </row>
    <row r="2522" spans="1:54" x14ac:dyDescent="0.2">
      <c r="A2522" s="158">
        <f t="shared" si="1366"/>
        <v>43678</v>
      </c>
      <c r="B2522" s="2">
        <f t="shared" si="1350"/>
        <v>311815.0718699331</v>
      </c>
      <c r="C2522" s="2">
        <f t="shared" si="1367"/>
        <v>208732.52072157999</v>
      </c>
      <c r="D2522" s="2">
        <f>SUM(Y2522:Y$2535)</f>
        <v>1745.00804788</v>
      </c>
      <c r="E2522" s="73">
        <f t="shared" si="1351"/>
        <v>206987.5126737</v>
      </c>
      <c r="F2522" s="88">
        <f t="shared" si="1346"/>
        <v>5213.75</v>
      </c>
      <c r="G2522" s="3">
        <f>IF(AND(N2522=1,N2521&gt;1),VLOOKUP(A2521,[1]Plan1!$BK$81:$BM$259,3),G2521)</f>
        <v>5214.2700000000004</v>
      </c>
      <c r="H2522" s="11">
        <f t="shared" si="1347"/>
        <v>43601</v>
      </c>
      <c r="I2522" s="11">
        <f t="shared" si="1348"/>
        <v>43632</v>
      </c>
      <c r="J2522" s="12">
        <f t="shared" si="1352"/>
        <v>9.9736274274730974E-5</v>
      </c>
      <c r="K2522" s="11">
        <f t="shared" si="1368"/>
        <v>43691</v>
      </c>
      <c r="L2522" s="11">
        <f t="shared" si="1353"/>
        <v>43691</v>
      </c>
      <c r="M2522" s="1">
        <f t="shared" si="1372"/>
        <v>22</v>
      </c>
      <c r="N2522" s="1">
        <f t="shared" si="1354"/>
        <v>13</v>
      </c>
      <c r="O2522" s="2">
        <f t="shared" si="1355"/>
        <v>1.00005893</v>
      </c>
      <c r="P2522" s="13">
        <f t="shared" si="1349"/>
        <v>1.0013001699999999</v>
      </c>
      <c r="Q2522" s="13">
        <f t="shared" si="1342"/>
        <v>1.490621824518467</v>
      </c>
      <c r="R2522" s="2">
        <f t="shared" si="1345"/>
        <v>1.49070966</v>
      </c>
      <c r="S2522" s="2">
        <f t="shared" si="1369"/>
        <v>1.44698182</v>
      </c>
      <c r="T2522" s="2">
        <f t="shared" si="1356"/>
        <v>302032.16272689</v>
      </c>
      <c r="U2522" s="2">
        <f t="shared" si="1357"/>
        <v>779.98687315604957</v>
      </c>
      <c r="V2522" s="2">
        <f t="shared" si="1358"/>
        <v>101570.77196835703</v>
      </c>
      <c r="W2522" s="2">
        <f t="shared" si="1359"/>
        <v>311083.27956309309</v>
      </c>
      <c r="X2522" s="17">
        <f t="shared" si="1360"/>
        <v>0</v>
      </c>
      <c r="Y2522" s="2">
        <f t="shared" si="1361"/>
        <v>0</v>
      </c>
      <c r="Z2522" s="72">
        <f t="shared" si="1362"/>
        <v>0</v>
      </c>
      <c r="AA2522" s="2">
        <f t="shared" si="1373"/>
        <v>0</v>
      </c>
      <c r="AB2522" s="12">
        <f t="shared" si="1370"/>
        <v>4.6600000000000003E-2</v>
      </c>
      <c r="AC2522" s="17">
        <f t="shared" si="1363"/>
        <v>13</v>
      </c>
      <c r="AD2522" s="17">
        <v>252</v>
      </c>
      <c r="AE2522" s="13">
        <f t="shared" si="1343"/>
        <v>1.0023523999999999</v>
      </c>
      <c r="AF2522" s="2">
        <f t="shared" si="1374"/>
        <v>710.50045958999999</v>
      </c>
      <c r="AG2522" s="2">
        <f t="shared" si="1364"/>
        <v>731.79230684000004</v>
      </c>
      <c r="AH2522" s="3">
        <f t="shared" si="1365"/>
        <v>0</v>
      </c>
      <c r="AI2522" s="4" t="str">
        <f t="shared" si="1344"/>
        <v>A+J=</v>
      </c>
      <c r="AJ2522" s="11">
        <f t="shared" si="1371"/>
        <v>43691</v>
      </c>
      <c r="AK2522" s="11"/>
      <c r="AL2522" s="4"/>
      <c r="AM2522" s="1"/>
      <c r="AN2522" s="11"/>
      <c r="AO2522" s="1"/>
      <c r="AP2522" s="1"/>
      <c r="AQ2522" s="3"/>
      <c r="AR2522" s="3"/>
      <c r="AS2522" s="6"/>
      <c r="AT2522" s="1"/>
      <c r="AU2522" s="1"/>
      <c r="AV2522" s="1"/>
      <c r="AW2522" s="1"/>
      <c r="AX2522" s="1"/>
      <c r="AY2522" s="1"/>
      <c r="AZ2522" s="1"/>
      <c r="BA2522" s="1"/>
      <c r="BB2522" s="1"/>
    </row>
    <row r="2523" spans="1:54" x14ac:dyDescent="0.2">
      <c r="A2523" s="158">
        <f t="shared" si="1366"/>
        <v>43679</v>
      </c>
      <c r="B2523" s="2">
        <f t="shared" si="1350"/>
        <v>311872.83557732363</v>
      </c>
      <c r="C2523" s="2">
        <f t="shared" si="1367"/>
        <v>208732.52072157999</v>
      </c>
      <c r="D2523" s="2">
        <f>SUM(Y2523:Y$2535)</f>
        <v>1745.00804788</v>
      </c>
      <c r="E2523" s="73">
        <f t="shared" si="1351"/>
        <v>206987.5126737</v>
      </c>
      <c r="F2523" s="88">
        <f t="shared" si="1346"/>
        <v>5213.75</v>
      </c>
      <c r="G2523" s="3">
        <f>IF(AND(N2523=1,N2522&gt;1),VLOOKUP(A2522,[1]Plan1!$BK$81:$BM$259,3),G2522)</f>
        <v>5214.2700000000004</v>
      </c>
      <c r="H2523" s="11">
        <f t="shared" si="1347"/>
        <v>43601</v>
      </c>
      <c r="I2523" s="11">
        <f t="shared" si="1348"/>
        <v>43632</v>
      </c>
      <c r="J2523" s="12">
        <f t="shared" si="1352"/>
        <v>9.9736274274730974E-5</v>
      </c>
      <c r="K2523" s="11">
        <f t="shared" si="1368"/>
        <v>43691</v>
      </c>
      <c r="L2523" s="11">
        <f t="shared" si="1353"/>
        <v>43691</v>
      </c>
      <c r="M2523" s="1">
        <f t="shared" si="1372"/>
        <v>22</v>
      </c>
      <c r="N2523" s="1">
        <f t="shared" si="1354"/>
        <v>14</v>
      </c>
      <c r="O2523" s="2">
        <f t="shared" si="1355"/>
        <v>1.00006346</v>
      </c>
      <c r="P2523" s="13">
        <f t="shared" si="1349"/>
        <v>1.0013001699999999</v>
      </c>
      <c r="Q2523" s="13">
        <f t="shared" si="1342"/>
        <v>1.490621824518467</v>
      </c>
      <c r="R2523" s="2">
        <f t="shared" si="1345"/>
        <v>1.4907164100000001</v>
      </c>
      <c r="S2523" s="2">
        <f t="shared" si="1369"/>
        <v>1.44698182</v>
      </c>
      <c r="T2523" s="2">
        <f t="shared" si="1356"/>
        <v>302032.16272689</v>
      </c>
      <c r="U2523" s="2">
        <f t="shared" si="1357"/>
        <v>779.98687315604957</v>
      </c>
      <c r="V2523" s="2">
        <f t="shared" si="1358"/>
        <v>101572.16913406759</v>
      </c>
      <c r="W2523" s="2">
        <f t="shared" si="1359"/>
        <v>311084.67672880361</v>
      </c>
      <c r="X2523" s="17">
        <f t="shared" si="1360"/>
        <v>0</v>
      </c>
      <c r="Y2523" s="2">
        <f t="shared" si="1361"/>
        <v>0</v>
      </c>
      <c r="Z2523" s="72">
        <f t="shared" si="1362"/>
        <v>0</v>
      </c>
      <c r="AA2523" s="2">
        <f t="shared" si="1373"/>
        <v>0</v>
      </c>
      <c r="AB2523" s="12">
        <f t="shared" si="1370"/>
        <v>4.6600000000000003E-2</v>
      </c>
      <c r="AC2523" s="17">
        <f t="shared" si="1363"/>
        <v>14</v>
      </c>
      <c r="AD2523" s="17">
        <v>252</v>
      </c>
      <c r="AE2523" s="13">
        <f t="shared" si="1343"/>
        <v>1.002533583</v>
      </c>
      <c r="AF2523" s="2">
        <f t="shared" si="1374"/>
        <v>765.22355292999998</v>
      </c>
      <c r="AG2523" s="2">
        <f t="shared" si="1364"/>
        <v>788.15884851999999</v>
      </c>
      <c r="AH2523" s="3">
        <f t="shared" si="1365"/>
        <v>0</v>
      </c>
      <c r="AI2523" s="4" t="str">
        <f t="shared" si="1344"/>
        <v>A+J=</v>
      </c>
      <c r="AJ2523" s="11">
        <f t="shared" si="1371"/>
        <v>43691</v>
      </c>
      <c r="AK2523" s="11"/>
      <c r="AL2523" s="4"/>
      <c r="AM2523" s="1"/>
      <c r="AN2523" s="11"/>
      <c r="AO2523" s="1"/>
      <c r="AP2523" s="1"/>
      <c r="AQ2523" s="3"/>
      <c r="AR2523" s="3"/>
      <c r="AS2523" s="6"/>
      <c r="AT2523" s="1"/>
      <c r="AU2523" s="1"/>
      <c r="AV2523" s="1"/>
      <c r="AW2523" s="1"/>
      <c r="AX2523" s="1"/>
      <c r="AY2523" s="1"/>
      <c r="AZ2523" s="1"/>
      <c r="BA2523" s="1"/>
      <c r="BB2523" s="1"/>
    </row>
    <row r="2524" spans="1:54" x14ac:dyDescent="0.2">
      <c r="A2524" s="158">
        <f t="shared" si="1366"/>
        <v>43680</v>
      </c>
      <c r="B2524" s="2">
        <f t="shared" si="1350"/>
        <v>311930.61389673437</v>
      </c>
      <c r="C2524" s="2">
        <f t="shared" si="1367"/>
        <v>208732.52072157999</v>
      </c>
      <c r="D2524" s="2">
        <f>SUM(Y2524:Y$2535)</f>
        <v>1745.00804788</v>
      </c>
      <c r="E2524" s="73">
        <f t="shared" si="1351"/>
        <v>206987.5126737</v>
      </c>
      <c r="F2524" s="88">
        <f t="shared" si="1346"/>
        <v>5213.75</v>
      </c>
      <c r="G2524" s="3">
        <f>IF(AND(N2524=1,N2523&gt;1),VLOOKUP(A2523,[1]Plan1!$BK$81:$BM$259,3),G2523)</f>
        <v>5214.2700000000004</v>
      </c>
      <c r="H2524" s="11">
        <f t="shared" si="1347"/>
        <v>43601</v>
      </c>
      <c r="I2524" s="11">
        <f t="shared" si="1348"/>
        <v>43632</v>
      </c>
      <c r="J2524" s="12">
        <f t="shared" si="1352"/>
        <v>9.9736274274730974E-5</v>
      </c>
      <c r="K2524" s="11">
        <f t="shared" si="1368"/>
        <v>43691</v>
      </c>
      <c r="L2524" s="11">
        <f t="shared" si="1353"/>
        <v>43691</v>
      </c>
      <c r="M2524" s="1">
        <f t="shared" si="1372"/>
        <v>22</v>
      </c>
      <c r="N2524" s="1">
        <f t="shared" si="1354"/>
        <v>15</v>
      </c>
      <c r="O2524" s="2">
        <f t="shared" si="1355"/>
        <v>1.000068</v>
      </c>
      <c r="P2524" s="13">
        <f t="shared" si="1349"/>
        <v>1.0013001699999999</v>
      </c>
      <c r="Q2524" s="13">
        <f t="shared" si="1342"/>
        <v>1.490621824518467</v>
      </c>
      <c r="R2524" s="2">
        <f t="shared" si="1345"/>
        <v>1.49072318</v>
      </c>
      <c r="S2524" s="2">
        <f t="shared" si="1369"/>
        <v>1.44698182</v>
      </c>
      <c r="T2524" s="2">
        <f t="shared" si="1356"/>
        <v>302032.16272689</v>
      </c>
      <c r="U2524" s="2">
        <f t="shared" si="1357"/>
        <v>779.98687315604957</v>
      </c>
      <c r="V2524" s="2">
        <f t="shared" si="1358"/>
        <v>101573.57043952837</v>
      </c>
      <c r="W2524" s="2">
        <f t="shared" si="1359"/>
        <v>311086.07803426438</v>
      </c>
      <c r="X2524" s="17">
        <f t="shared" si="1360"/>
        <v>0</v>
      </c>
      <c r="Y2524" s="2">
        <f t="shared" si="1361"/>
        <v>0</v>
      </c>
      <c r="Z2524" s="72">
        <f t="shared" si="1362"/>
        <v>0</v>
      </c>
      <c r="AA2524" s="2">
        <f t="shared" si="1373"/>
        <v>0</v>
      </c>
      <c r="AB2524" s="12">
        <f t="shared" si="1370"/>
        <v>4.6600000000000003E-2</v>
      </c>
      <c r="AC2524" s="17">
        <f t="shared" si="1363"/>
        <v>15</v>
      </c>
      <c r="AD2524" s="17">
        <v>252</v>
      </c>
      <c r="AE2524" s="13">
        <f t="shared" si="1343"/>
        <v>1.002714798</v>
      </c>
      <c r="AF2524" s="2">
        <f t="shared" si="1374"/>
        <v>819.95631130000004</v>
      </c>
      <c r="AG2524" s="2">
        <f t="shared" si="1364"/>
        <v>844.53586246999998</v>
      </c>
      <c r="AH2524" s="3">
        <f t="shared" si="1365"/>
        <v>0</v>
      </c>
      <c r="AI2524" s="4" t="str">
        <f t="shared" si="1344"/>
        <v>A+J=</v>
      </c>
      <c r="AJ2524" s="11">
        <f t="shared" si="1371"/>
        <v>43691</v>
      </c>
      <c r="AK2524" s="11"/>
      <c r="AL2524" s="4"/>
      <c r="AM2524" s="1"/>
      <c r="AN2524" s="11"/>
      <c r="AO2524" s="1"/>
      <c r="AP2524" s="1"/>
      <c r="AQ2524" s="3"/>
      <c r="AR2524" s="3"/>
      <c r="AS2524" s="6"/>
      <c r="AT2524" s="1"/>
      <c r="AU2524" s="1"/>
      <c r="AV2524" s="1"/>
      <c r="AW2524" s="1"/>
      <c r="AX2524" s="1"/>
      <c r="AY2524" s="1"/>
      <c r="AZ2524" s="1"/>
      <c r="BA2524" s="1"/>
      <c r="BB2524" s="1"/>
    </row>
    <row r="2525" spans="1:54" x14ac:dyDescent="0.2">
      <c r="A2525" s="158">
        <f t="shared" si="1366"/>
        <v>43681</v>
      </c>
      <c r="B2525" s="2">
        <f t="shared" si="1350"/>
        <v>311930.61389673437</v>
      </c>
      <c r="C2525" s="2">
        <f t="shared" si="1367"/>
        <v>208732.52072157999</v>
      </c>
      <c r="D2525" s="2">
        <f>SUM(Y2525:Y$2535)</f>
        <v>1745.00804788</v>
      </c>
      <c r="E2525" s="73">
        <f t="shared" si="1351"/>
        <v>206987.5126737</v>
      </c>
      <c r="F2525" s="88">
        <f t="shared" si="1346"/>
        <v>5213.75</v>
      </c>
      <c r="G2525" s="3">
        <f>IF(AND(N2525=1,N2524&gt;1),VLOOKUP(A2524,[1]Plan1!$BK$81:$BM$259,3),G2524)</f>
        <v>5214.2700000000004</v>
      </c>
      <c r="H2525" s="11">
        <f t="shared" si="1347"/>
        <v>43601</v>
      </c>
      <c r="I2525" s="11">
        <f t="shared" si="1348"/>
        <v>43632</v>
      </c>
      <c r="J2525" s="12">
        <f t="shared" si="1352"/>
        <v>9.9736274274730974E-5</v>
      </c>
      <c r="K2525" s="11">
        <f t="shared" si="1368"/>
        <v>43691</v>
      </c>
      <c r="L2525" s="11">
        <f t="shared" si="1353"/>
        <v>43691</v>
      </c>
      <c r="M2525" s="1">
        <f t="shared" si="1372"/>
        <v>22</v>
      </c>
      <c r="N2525" s="1">
        <f t="shared" si="1354"/>
        <v>15</v>
      </c>
      <c r="O2525" s="2">
        <f t="shared" si="1355"/>
        <v>1.000068</v>
      </c>
      <c r="P2525" s="13">
        <f t="shared" si="1349"/>
        <v>1.0013001699999999</v>
      </c>
      <c r="Q2525" s="13">
        <f t="shared" si="1342"/>
        <v>1.490621824518467</v>
      </c>
      <c r="R2525" s="2">
        <f t="shared" si="1345"/>
        <v>1.49072318</v>
      </c>
      <c r="S2525" s="2">
        <f t="shared" si="1369"/>
        <v>1.44698182</v>
      </c>
      <c r="T2525" s="2">
        <f t="shared" si="1356"/>
        <v>302032.16272689</v>
      </c>
      <c r="U2525" s="2">
        <f t="shared" si="1357"/>
        <v>779.98687315604957</v>
      </c>
      <c r="V2525" s="2">
        <f t="shared" si="1358"/>
        <v>101573.57043952837</v>
      </c>
      <c r="W2525" s="2">
        <f t="shared" si="1359"/>
        <v>311086.07803426438</v>
      </c>
      <c r="X2525" s="17">
        <f t="shared" si="1360"/>
        <v>0</v>
      </c>
      <c r="Y2525" s="2">
        <f t="shared" si="1361"/>
        <v>0</v>
      </c>
      <c r="Z2525" s="72">
        <f t="shared" si="1362"/>
        <v>0</v>
      </c>
      <c r="AA2525" s="2">
        <f t="shared" si="1373"/>
        <v>0</v>
      </c>
      <c r="AB2525" s="12">
        <f t="shared" si="1370"/>
        <v>4.6600000000000003E-2</v>
      </c>
      <c r="AC2525" s="17">
        <f t="shared" si="1363"/>
        <v>15</v>
      </c>
      <c r="AD2525" s="17">
        <v>252</v>
      </c>
      <c r="AE2525" s="13">
        <f t="shared" si="1343"/>
        <v>1.002714798</v>
      </c>
      <c r="AF2525" s="2">
        <f t="shared" si="1374"/>
        <v>819.95631130000004</v>
      </c>
      <c r="AG2525" s="2">
        <f t="shared" si="1364"/>
        <v>844.53586246999998</v>
      </c>
      <c r="AH2525" s="3">
        <f t="shared" si="1365"/>
        <v>0</v>
      </c>
      <c r="AI2525" s="4" t="str">
        <f t="shared" si="1344"/>
        <v>A+J=</v>
      </c>
      <c r="AJ2525" s="11">
        <f t="shared" si="1371"/>
        <v>43691</v>
      </c>
      <c r="AK2525" s="11"/>
      <c r="AL2525" s="4"/>
      <c r="AM2525" s="1"/>
      <c r="AN2525" s="11"/>
      <c r="AO2525" s="1"/>
      <c r="AP2525" s="1"/>
      <c r="AQ2525" s="3"/>
      <c r="AR2525" s="3"/>
      <c r="AS2525" s="6"/>
      <c r="AT2525" s="1"/>
      <c r="AU2525" s="1"/>
      <c r="AV2525" s="1"/>
      <c r="AW2525" s="1"/>
      <c r="AX2525" s="1"/>
      <c r="AY2525" s="1"/>
      <c r="AZ2525" s="1"/>
      <c r="BA2525" s="1"/>
      <c r="BB2525" s="1"/>
    </row>
    <row r="2526" spans="1:54" x14ac:dyDescent="0.2">
      <c r="A2526" s="158">
        <f t="shared" si="1366"/>
        <v>43682</v>
      </c>
      <c r="B2526" s="2">
        <f t="shared" si="1350"/>
        <v>311930.61389673437</v>
      </c>
      <c r="C2526" s="2">
        <f t="shared" si="1367"/>
        <v>208732.52072157999</v>
      </c>
      <c r="D2526" s="2">
        <f>SUM(Y2526:Y$2535)</f>
        <v>1745.00804788</v>
      </c>
      <c r="E2526" s="73">
        <f t="shared" si="1351"/>
        <v>206987.5126737</v>
      </c>
      <c r="F2526" s="88">
        <f t="shared" si="1346"/>
        <v>5213.75</v>
      </c>
      <c r="G2526" s="3">
        <f>IF(AND(N2526=1,N2525&gt;1),VLOOKUP(A2525,[1]Plan1!$BK$81:$BM$259,3),G2525)</f>
        <v>5214.2700000000004</v>
      </c>
      <c r="H2526" s="11">
        <f t="shared" si="1347"/>
        <v>43601</v>
      </c>
      <c r="I2526" s="11">
        <f t="shared" si="1348"/>
        <v>43632</v>
      </c>
      <c r="J2526" s="12">
        <f t="shared" si="1352"/>
        <v>9.9736274274730974E-5</v>
      </c>
      <c r="K2526" s="11">
        <f t="shared" si="1368"/>
        <v>43691</v>
      </c>
      <c r="L2526" s="11">
        <f t="shared" si="1353"/>
        <v>43691</v>
      </c>
      <c r="M2526" s="1">
        <f t="shared" si="1372"/>
        <v>22</v>
      </c>
      <c r="N2526" s="1">
        <f t="shared" si="1354"/>
        <v>15</v>
      </c>
      <c r="O2526" s="2">
        <f t="shared" si="1355"/>
        <v>1.000068</v>
      </c>
      <c r="P2526" s="13">
        <f t="shared" si="1349"/>
        <v>1.0013001699999999</v>
      </c>
      <c r="Q2526" s="13">
        <f t="shared" si="1342"/>
        <v>1.490621824518467</v>
      </c>
      <c r="R2526" s="2">
        <f t="shared" si="1345"/>
        <v>1.49072318</v>
      </c>
      <c r="S2526" s="2">
        <f t="shared" si="1369"/>
        <v>1.44698182</v>
      </c>
      <c r="T2526" s="2">
        <f t="shared" si="1356"/>
        <v>302032.16272689</v>
      </c>
      <c r="U2526" s="2">
        <f t="shared" si="1357"/>
        <v>779.98687315604957</v>
      </c>
      <c r="V2526" s="2">
        <f t="shared" si="1358"/>
        <v>101573.57043952837</v>
      </c>
      <c r="W2526" s="2">
        <f t="shared" si="1359"/>
        <v>311086.07803426438</v>
      </c>
      <c r="X2526" s="17">
        <f t="shared" si="1360"/>
        <v>0</v>
      </c>
      <c r="Y2526" s="2">
        <f t="shared" si="1361"/>
        <v>0</v>
      </c>
      <c r="Z2526" s="72">
        <f t="shared" si="1362"/>
        <v>0</v>
      </c>
      <c r="AA2526" s="2">
        <f t="shared" si="1373"/>
        <v>0</v>
      </c>
      <c r="AB2526" s="12">
        <f t="shared" si="1370"/>
        <v>4.6600000000000003E-2</v>
      </c>
      <c r="AC2526" s="17">
        <f t="shared" si="1363"/>
        <v>15</v>
      </c>
      <c r="AD2526" s="17">
        <v>252</v>
      </c>
      <c r="AE2526" s="13">
        <f t="shared" si="1343"/>
        <v>1.002714798</v>
      </c>
      <c r="AF2526" s="2">
        <f t="shared" si="1374"/>
        <v>819.95631130000004</v>
      </c>
      <c r="AG2526" s="2">
        <f t="shared" si="1364"/>
        <v>844.53586246999998</v>
      </c>
      <c r="AH2526" s="3">
        <f t="shared" si="1365"/>
        <v>0</v>
      </c>
      <c r="AI2526" s="4" t="str">
        <f t="shared" si="1344"/>
        <v>A+J=</v>
      </c>
      <c r="AJ2526" s="11">
        <f t="shared" si="1371"/>
        <v>43691</v>
      </c>
      <c r="AK2526" s="11"/>
      <c r="AL2526" s="4"/>
      <c r="AM2526" s="1"/>
      <c r="AN2526" s="11"/>
      <c r="AO2526" s="1"/>
      <c r="AP2526" s="1"/>
      <c r="AQ2526" s="3"/>
      <c r="AR2526" s="3"/>
      <c r="AS2526" s="6"/>
      <c r="AT2526" s="1"/>
      <c r="AU2526" s="1"/>
      <c r="AV2526" s="1"/>
      <c r="AW2526" s="1"/>
      <c r="AX2526" s="1"/>
      <c r="AY2526" s="1"/>
      <c r="AZ2526" s="1"/>
      <c r="BA2526" s="1"/>
      <c r="BB2526" s="1"/>
    </row>
    <row r="2527" spans="1:54" x14ac:dyDescent="0.2">
      <c r="A2527" s="158">
        <f t="shared" si="1366"/>
        <v>43683</v>
      </c>
      <c r="B2527" s="2">
        <f t="shared" si="1350"/>
        <v>311988.39914926497</v>
      </c>
      <c r="C2527" s="2">
        <f t="shared" si="1367"/>
        <v>208732.52072157999</v>
      </c>
      <c r="D2527" s="2">
        <f>SUM(Y2527:Y$2535)</f>
        <v>1745.00804788</v>
      </c>
      <c r="E2527" s="73">
        <f t="shared" si="1351"/>
        <v>206987.5126737</v>
      </c>
      <c r="F2527" s="88">
        <f t="shared" si="1346"/>
        <v>5213.75</v>
      </c>
      <c r="G2527" s="3">
        <f>IF(AND(N2527=1,N2526&gt;1),VLOOKUP(A2526,[1]Plan1!$BK$81:$BM$259,3),G2526)</f>
        <v>5214.2700000000004</v>
      </c>
      <c r="H2527" s="11">
        <f t="shared" si="1347"/>
        <v>43601</v>
      </c>
      <c r="I2527" s="11">
        <f t="shared" si="1348"/>
        <v>43632</v>
      </c>
      <c r="J2527" s="12">
        <f t="shared" si="1352"/>
        <v>9.9736274274730974E-5</v>
      </c>
      <c r="K2527" s="11">
        <f t="shared" si="1368"/>
        <v>43691</v>
      </c>
      <c r="L2527" s="11">
        <f t="shared" si="1353"/>
        <v>43691</v>
      </c>
      <c r="M2527" s="1">
        <f t="shared" si="1372"/>
        <v>22</v>
      </c>
      <c r="N2527" s="1">
        <f t="shared" si="1354"/>
        <v>16</v>
      </c>
      <c r="O2527" s="2">
        <f t="shared" si="1355"/>
        <v>1.00007253</v>
      </c>
      <c r="P2527" s="13">
        <f t="shared" si="1349"/>
        <v>1.0013001699999999</v>
      </c>
      <c r="Q2527" s="13">
        <f t="shared" ref="Q2527:Q2590" si="1375">IF(L2527&gt;L2526,Q2526*P2527,Q2526)</f>
        <v>1.490621824518467</v>
      </c>
      <c r="R2527" s="2">
        <f t="shared" si="1345"/>
        <v>1.4907299300000001</v>
      </c>
      <c r="S2527" s="2">
        <f t="shared" si="1369"/>
        <v>1.44698182</v>
      </c>
      <c r="T2527" s="2">
        <f t="shared" si="1356"/>
        <v>302032.16272689</v>
      </c>
      <c r="U2527" s="2">
        <f t="shared" si="1357"/>
        <v>779.98687315604957</v>
      </c>
      <c r="V2527" s="2">
        <f t="shared" si="1358"/>
        <v>101574.96760523893</v>
      </c>
      <c r="W2527" s="2">
        <f t="shared" si="1359"/>
        <v>311087.47519997496</v>
      </c>
      <c r="X2527" s="17">
        <f t="shared" si="1360"/>
        <v>0</v>
      </c>
      <c r="Y2527" s="2">
        <f t="shared" si="1361"/>
        <v>0</v>
      </c>
      <c r="Z2527" s="72">
        <f t="shared" si="1362"/>
        <v>0</v>
      </c>
      <c r="AA2527" s="2">
        <f t="shared" si="1373"/>
        <v>0</v>
      </c>
      <c r="AB2527" s="12">
        <f t="shared" si="1370"/>
        <v>4.6600000000000003E-2</v>
      </c>
      <c r="AC2527" s="17">
        <f t="shared" si="1363"/>
        <v>16</v>
      </c>
      <c r="AD2527" s="17">
        <v>252</v>
      </c>
      <c r="AE2527" s="13">
        <f t="shared" ref="AE2527:AE2590" si="1376">ROUND((1+AB2527)^TRUNC((AC2527/AD2527),9),9)</f>
        <v>1.0028960469999999</v>
      </c>
      <c r="AF2527" s="2">
        <f t="shared" si="1374"/>
        <v>874.69933876000005</v>
      </c>
      <c r="AG2527" s="2">
        <f t="shared" si="1364"/>
        <v>900.92394929</v>
      </c>
      <c r="AH2527" s="3">
        <f t="shared" si="1365"/>
        <v>0</v>
      </c>
      <c r="AI2527" s="4" t="str">
        <f t="shared" si="1344"/>
        <v>A+J=</v>
      </c>
      <c r="AJ2527" s="11">
        <f t="shared" si="1371"/>
        <v>43691</v>
      </c>
      <c r="AK2527" s="11"/>
      <c r="AL2527" s="4"/>
      <c r="AM2527" s="1"/>
      <c r="AN2527" s="11"/>
      <c r="AO2527" s="1"/>
      <c r="AP2527" s="1"/>
      <c r="AQ2527" s="3"/>
      <c r="AR2527" s="3"/>
      <c r="AS2527" s="6"/>
      <c r="AT2527" s="1"/>
      <c r="AU2527" s="1"/>
      <c r="AV2527" s="1"/>
      <c r="AW2527" s="1"/>
      <c r="AX2527" s="1"/>
      <c r="AY2527" s="1"/>
      <c r="AZ2527" s="1"/>
      <c r="BA2527" s="1"/>
      <c r="BB2527" s="1"/>
    </row>
    <row r="2528" spans="1:54" x14ac:dyDescent="0.2">
      <c r="A2528" s="158">
        <f t="shared" si="1366"/>
        <v>43684</v>
      </c>
      <c r="B2528" s="2">
        <f t="shared" si="1350"/>
        <v>312046.19693934068</v>
      </c>
      <c r="C2528" s="2">
        <f t="shared" si="1367"/>
        <v>208732.52072157999</v>
      </c>
      <c r="D2528" s="2">
        <f>SUM(Y2528:Y$2535)</f>
        <v>1745.00804788</v>
      </c>
      <c r="E2528" s="73">
        <f t="shared" si="1351"/>
        <v>206987.5126737</v>
      </c>
      <c r="F2528" s="88">
        <f t="shared" si="1346"/>
        <v>5213.75</v>
      </c>
      <c r="G2528" s="3">
        <f>IF(AND(N2528=1,N2527&gt;1),VLOOKUP(A2527,[1]Plan1!$BK$81:$BM$259,3),G2527)</f>
        <v>5214.2700000000004</v>
      </c>
      <c r="H2528" s="11">
        <f t="shared" si="1347"/>
        <v>43601</v>
      </c>
      <c r="I2528" s="11">
        <f t="shared" si="1348"/>
        <v>43632</v>
      </c>
      <c r="J2528" s="12">
        <f t="shared" si="1352"/>
        <v>9.9736274274730974E-5</v>
      </c>
      <c r="K2528" s="11">
        <f t="shared" si="1368"/>
        <v>43691</v>
      </c>
      <c r="L2528" s="11">
        <f t="shared" si="1353"/>
        <v>43691</v>
      </c>
      <c r="M2528" s="1">
        <f t="shared" si="1372"/>
        <v>22</v>
      </c>
      <c r="N2528" s="1">
        <f t="shared" si="1354"/>
        <v>17</v>
      </c>
      <c r="O2528" s="2">
        <f t="shared" si="1355"/>
        <v>1.00007706</v>
      </c>
      <c r="P2528" s="13">
        <f t="shared" si="1349"/>
        <v>1.0013001699999999</v>
      </c>
      <c r="Q2528" s="13">
        <f t="shared" si="1375"/>
        <v>1.490621824518467</v>
      </c>
      <c r="R2528" s="2">
        <f t="shared" si="1345"/>
        <v>1.4907366900000001</v>
      </c>
      <c r="S2528" s="2">
        <f t="shared" si="1369"/>
        <v>1.44698182</v>
      </c>
      <c r="T2528" s="2">
        <f t="shared" si="1356"/>
        <v>302032.16272689</v>
      </c>
      <c r="U2528" s="2">
        <f t="shared" si="1357"/>
        <v>779.98687315604957</v>
      </c>
      <c r="V2528" s="2">
        <f t="shared" si="1358"/>
        <v>101576.3668408246</v>
      </c>
      <c r="W2528" s="2">
        <f t="shared" si="1359"/>
        <v>311088.87443556066</v>
      </c>
      <c r="X2528" s="17">
        <f t="shared" si="1360"/>
        <v>0</v>
      </c>
      <c r="Y2528" s="2">
        <f t="shared" si="1361"/>
        <v>0</v>
      </c>
      <c r="Z2528" s="72">
        <f t="shared" si="1362"/>
        <v>0</v>
      </c>
      <c r="AA2528" s="2">
        <f t="shared" si="1373"/>
        <v>0</v>
      </c>
      <c r="AB2528" s="12">
        <f t="shared" si="1370"/>
        <v>4.6600000000000003E-2</v>
      </c>
      <c r="AC2528" s="17">
        <f t="shared" si="1363"/>
        <v>17</v>
      </c>
      <c r="AD2528" s="17">
        <v>252</v>
      </c>
      <c r="AE2528" s="13">
        <f t="shared" si="1376"/>
        <v>1.003077328</v>
      </c>
      <c r="AF2528" s="2">
        <f t="shared" si="1374"/>
        <v>929.45203126000001</v>
      </c>
      <c r="AG2528" s="2">
        <f t="shared" si="1364"/>
        <v>957.32250378000003</v>
      </c>
      <c r="AH2528" s="3">
        <f t="shared" si="1365"/>
        <v>0</v>
      </c>
      <c r="AI2528" s="4" t="str">
        <f t="shared" si="1344"/>
        <v>A+J=</v>
      </c>
      <c r="AJ2528" s="11">
        <f t="shared" si="1371"/>
        <v>43691</v>
      </c>
      <c r="AK2528" s="11"/>
      <c r="AL2528" s="4"/>
      <c r="AM2528" s="1"/>
      <c r="AN2528" s="11"/>
      <c r="AO2528" s="1"/>
      <c r="AP2528" s="1"/>
      <c r="AQ2528" s="3"/>
      <c r="AR2528" s="3"/>
      <c r="AS2528" s="6"/>
      <c r="AT2528" s="1"/>
      <c r="AU2528" s="1"/>
      <c r="AV2528" s="1"/>
      <c r="AW2528" s="1"/>
      <c r="AX2528" s="1"/>
      <c r="AY2528" s="1"/>
      <c r="AZ2528" s="1"/>
      <c r="BA2528" s="1"/>
      <c r="BB2528" s="1"/>
    </row>
    <row r="2529" spans="1:154" x14ac:dyDescent="0.2">
      <c r="A2529" s="158">
        <f t="shared" si="1366"/>
        <v>43685</v>
      </c>
      <c r="B2529" s="2">
        <f t="shared" si="1350"/>
        <v>312104.00550271629</v>
      </c>
      <c r="C2529" s="2">
        <f t="shared" si="1367"/>
        <v>208732.52072157999</v>
      </c>
      <c r="D2529" s="2">
        <f>SUM(Y2529:Y$2535)</f>
        <v>1745.00804788</v>
      </c>
      <c r="E2529" s="73">
        <f t="shared" si="1351"/>
        <v>206987.5126737</v>
      </c>
      <c r="F2529" s="88">
        <f t="shared" si="1346"/>
        <v>5213.75</v>
      </c>
      <c r="G2529" s="3">
        <f>IF(AND(N2529=1,N2528&gt;1),VLOOKUP(A2528,[1]Plan1!$BK$81:$BM$259,3),G2528)</f>
        <v>5214.2700000000004</v>
      </c>
      <c r="H2529" s="11">
        <f t="shared" si="1347"/>
        <v>43601</v>
      </c>
      <c r="I2529" s="11">
        <f t="shared" si="1348"/>
        <v>43632</v>
      </c>
      <c r="J2529" s="12">
        <f t="shared" si="1352"/>
        <v>9.9736274274730974E-5</v>
      </c>
      <c r="K2529" s="11">
        <f t="shared" si="1368"/>
        <v>43691</v>
      </c>
      <c r="L2529" s="11">
        <f t="shared" si="1353"/>
        <v>43691</v>
      </c>
      <c r="M2529" s="1">
        <f t="shared" si="1372"/>
        <v>22</v>
      </c>
      <c r="N2529" s="1">
        <f t="shared" si="1354"/>
        <v>18</v>
      </c>
      <c r="O2529" s="2">
        <f t="shared" si="1355"/>
        <v>1.0000815999999999</v>
      </c>
      <c r="P2529" s="13">
        <f t="shared" si="1349"/>
        <v>1.0013001699999999</v>
      </c>
      <c r="Q2529" s="13">
        <f t="shared" si="1375"/>
        <v>1.490621824518467</v>
      </c>
      <c r="R2529" s="2">
        <f t="shared" si="1345"/>
        <v>1.4907434500000001</v>
      </c>
      <c r="S2529" s="2">
        <f t="shared" si="1369"/>
        <v>1.44698182</v>
      </c>
      <c r="T2529" s="2">
        <f t="shared" si="1356"/>
        <v>302032.16272689</v>
      </c>
      <c r="U2529" s="2">
        <f t="shared" si="1357"/>
        <v>779.98687315604957</v>
      </c>
      <c r="V2529" s="2">
        <f t="shared" si="1358"/>
        <v>101577.76607641028</v>
      </c>
      <c r="W2529" s="2">
        <f t="shared" si="1359"/>
        <v>311090.27367114631</v>
      </c>
      <c r="X2529" s="17">
        <f t="shared" si="1360"/>
        <v>0</v>
      </c>
      <c r="Y2529" s="2">
        <f t="shared" si="1361"/>
        <v>0</v>
      </c>
      <c r="Z2529" s="72">
        <f t="shared" si="1362"/>
        <v>0</v>
      </c>
      <c r="AA2529" s="2">
        <f t="shared" si="1373"/>
        <v>0</v>
      </c>
      <c r="AB2529" s="12">
        <f t="shared" si="1370"/>
        <v>4.6600000000000003E-2</v>
      </c>
      <c r="AC2529" s="17">
        <f t="shared" si="1363"/>
        <v>18</v>
      </c>
      <c r="AD2529" s="17">
        <v>252</v>
      </c>
      <c r="AE2529" s="13">
        <f t="shared" si="1376"/>
        <v>1.003258642</v>
      </c>
      <c r="AF2529" s="2">
        <f t="shared" si="1374"/>
        <v>984.21469080999998</v>
      </c>
      <c r="AG2529" s="2">
        <f t="shared" si="1364"/>
        <v>1013.7318315700001</v>
      </c>
      <c r="AH2529" s="3">
        <f t="shared" si="1365"/>
        <v>0</v>
      </c>
      <c r="AI2529" s="4" t="str">
        <f t="shared" si="1344"/>
        <v>A+J=</v>
      </c>
      <c r="AJ2529" s="11">
        <f t="shared" si="1371"/>
        <v>43691</v>
      </c>
      <c r="AK2529" s="11"/>
      <c r="AL2529" s="4"/>
      <c r="AM2529" s="1"/>
      <c r="AN2529" s="11"/>
      <c r="AO2529" s="1"/>
      <c r="AP2529" s="1"/>
      <c r="AQ2529" s="3"/>
      <c r="AR2529" s="3"/>
      <c r="AS2529" s="6"/>
      <c r="AT2529" s="1"/>
      <c r="AU2529" s="1"/>
      <c r="AV2529" s="1"/>
      <c r="AW2529" s="1"/>
      <c r="AX2529" s="1"/>
      <c r="AY2529" s="1"/>
      <c r="AZ2529" s="1"/>
      <c r="BA2529" s="1"/>
      <c r="BB2529" s="1"/>
    </row>
    <row r="2530" spans="1:154" x14ac:dyDescent="0.2">
      <c r="A2530" s="158">
        <f t="shared" si="1366"/>
        <v>43686</v>
      </c>
      <c r="B2530" s="2">
        <f t="shared" si="1350"/>
        <v>312161.82452842197</v>
      </c>
      <c r="C2530" s="2">
        <f t="shared" si="1367"/>
        <v>208732.52072157999</v>
      </c>
      <c r="D2530" s="2">
        <f>SUM(Y2530:Y$2535)</f>
        <v>1745.00804788</v>
      </c>
      <c r="E2530" s="73">
        <f t="shared" si="1351"/>
        <v>206987.5126737</v>
      </c>
      <c r="F2530" s="88">
        <f t="shared" si="1346"/>
        <v>5213.75</v>
      </c>
      <c r="G2530" s="3">
        <f>IF(AND(N2530=1,N2529&gt;1),VLOOKUP(A2529,[1]Plan1!$BK$81:$BM$259,3),G2529)</f>
        <v>5214.2700000000004</v>
      </c>
      <c r="H2530" s="11">
        <f t="shared" si="1347"/>
        <v>43601</v>
      </c>
      <c r="I2530" s="11">
        <f t="shared" si="1348"/>
        <v>43632</v>
      </c>
      <c r="J2530" s="12">
        <f t="shared" si="1352"/>
        <v>9.9736274274730974E-5</v>
      </c>
      <c r="K2530" s="11">
        <f t="shared" si="1368"/>
        <v>43691</v>
      </c>
      <c r="L2530" s="11">
        <f t="shared" si="1353"/>
        <v>43691</v>
      </c>
      <c r="M2530" s="1">
        <f t="shared" si="1372"/>
        <v>22</v>
      </c>
      <c r="N2530" s="1">
        <f t="shared" si="1354"/>
        <v>19</v>
      </c>
      <c r="O2530" s="2">
        <f t="shared" si="1355"/>
        <v>1.0000861299999999</v>
      </c>
      <c r="P2530" s="13">
        <f t="shared" si="1349"/>
        <v>1.0013001699999999</v>
      </c>
      <c r="Q2530" s="13">
        <f t="shared" si="1375"/>
        <v>1.490621824518467</v>
      </c>
      <c r="R2530" s="2">
        <f t="shared" si="1345"/>
        <v>1.4907502100000001</v>
      </c>
      <c r="S2530" s="2">
        <f t="shared" si="1369"/>
        <v>1.44698182</v>
      </c>
      <c r="T2530" s="2">
        <f t="shared" si="1356"/>
        <v>302032.16272689</v>
      </c>
      <c r="U2530" s="2">
        <f t="shared" si="1357"/>
        <v>779.98687315604957</v>
      </c>
      <c r="V2530" s="2">
        <f t="shared" si="1358"/>
        <v>101579.16531199595</v>
      </c>
      <c r="W2530" s="2">
        <f t="shared" si="1359"/>
        <v>311091.67290673195</v>
      </c>
      <c r="X2530" s="17">
        <f t="shared" si="1360"/>
        <v>0</v>
      </c>
      <c r="Y2530" s="2">
        <f t="shared" si="1361"/>
        <v>0</v>
      </c>
      <c r="Z2530" s="72">
        <f t="shared" si="1362"/>
        <v>0</v>
      </c>
      <c r="AA2530" s="2">
        <f t="shared" si="1373"/>
        <v>0</v>
      </c>
      <c r="AB2530" s="12">
        <f t="shared" si="1370"/>
        <v>4.6600000000000003E-2</v>
      </c>
      <c r="AC2530" s="17">
        <f t="shared" si="1363"/>
        <v>19</v>
      </c>
      <c r="AD2530" s="17">
        <v>252</v>
      </c>
      <c r="AE2530" s="13">
        <f t="shared" si="1376"/>
        <v>1.003439988</v>
      </c>
      <c r="AF2530" s="2">
        <f t="shared" si="1374"/>
        <v>1038.9870153899999</v>
      </c>
      <c r="AG2530" s="2">
        <f t="shared" si="1364"/>
        <v>1070.15162169</v>
      </c>
      <c r="AH2530" s="3">
        <f t="shared" si="1365"/>
        <v>0</v>
      </c>
      <c r="AI2530" s="4" t="str">
        <f t="shared" ref="AI2530:AI2593" si="1377">AI2529</f>
        <v>A+J=</v>
      </c>
      <c r="AJ2530" s="11">
        <f t="shared" si="1371"/>
        <v>43691</v>
      </c>
      <c r="AK2530" s="11"/>
      <c r="AL2530" s="4"/>
      <c r="AM2530" s="1"/>
      <c r="AN2530" s="11"/>
      <c r="AO2530" s="1"/>
      <c r="AP2530" s="1"/>
      <c r="AQ2530" s="3"/>
      <c r="AR2530" s="3"/>
      <c r="AS2530" s="6"/>
      <c r="AT2530" s="1"/>
      <c r="AU2530" s="1"/>
      <c r="AV2530" s="1"/>
      <c r="AW2530" s="1"/>
      <c r="AX2530" s="1"/>
      <c r="AY2530" s="1"/>
      <c r="AZ2530" s="1"/>
      <c r="BA2530" s="1"/>
      <c r="BB2530" s="1"/>
    </row>
    <row r="2531" spans="1:154" x14ac:dyDescent="0.2">
      <c r="A2531" s="158">
        <f t="shared" si="1366"/>
        <v>43687</v>
      </c>
      <c r="B2531" s="2">
        <f t="shared" si="1350"/>
        <v>312219.65256142255</v>
      </c>
      <c r="C2531" s="2">
        <f t="shared" si="1367"/>
        <v>208732.52072157999</v>
      </c>
      <c r="D2531" s="2">
        <f>SUM(Y2531:Y$2535)</f>
        <v>1745.00804788</v>
      </c>
      <c r="E2531" s="73">
        <f t="shared" si="1351"/>
        <v>206987.5126737</v>
      </c>
      <c r="F2531" s="88">
        <f t="shared" si="1346"/>
        <v>5213.75</v>
      </c>
      <c r="G2531" s="3">
        <f>IF(AND(N2531=1,N2530&gt;1),VLOOKUP(A2530,[1]Plan1!$BK$81:$BM$259,3),G2530)</f>
        <v>5214.2700000000004</v>
      </c>
      <c r="H2531" s="11">
        <f t="shared" si="1347"/>
        <v>43601</v>
      </c>
      <c r="I2531" s="11">
        <f t="shared" si="1348"/>
        <v>43632</v>
      </c>
      <c r="J2531" s="12">
        <f t="shared" si="1352"/>
        <v>9.9736274274730974E-5</v>
      </c>
      <c r="K2531" s="11">
        <f t="shared" si="1368"/>
        <v>43691</v>
      </c>
      <c r="L2531" s="11">
        <f t="shared" si="1353"/>
        <v>43691</v>
      </c>
      <c r="M2531" s="1">
        <f t="shared" si="1372"/>
        <v>22</v>
      </c>
      <c r="N2531" s="1">
        <f t="shared" si="1354"/>
        <v>20</v>
      </c>
      <c r="O2531" s="2">
        <f t="shared" si="1355"/>
        <v>1.0000906599999999</v>
      </c>
      <c r="P2531" s="13">
        <f t="shared" si="1349"/>
        <v>1.0013001699999999</v>
      </c>
      <c r="Q2531" s="13">
        <f t="shared" si="1375"/>
        <v>1.490621824518467</v>
      </c>
      <c r="R2531" s="2">
        <f t="shared" si="1345"/>
        <v>1.4907569599999999</v>
      </c>
      <c r="S2531" s="2">
        <f t="shared" si="1369"/>
        <v>1.44698182</v>
      </c>
      <c r="T2531" s="2">
        <f t="shared" si="1356"/>
        <v>302032.16272689</v>
      </c>
      <c r="U2531" s="2">
        <f t="shared" si="1357"/>
        <v>779.98687315604957</v>
      </c>
      <c r="V2531" s="2">
        <f t="shared" si="1358"/>
        <v>101580.56247770647</v>
      </c>
      <c r="W2531" s="2">
        <f t="shared" si="1359"/>
        <v>311093.07007244253</v>
      </c>
      <c r="X2531" s="17">
        <f t="shared" si="1360"/>
        <v>0</v>
      </c>
      <c r="Y2531" s="2">
        <f t="shared" si="1361"/>
        <v>0</v>
      </c>
      <c r="Z2531" s="72">
        <f t="shared" si="1362"/>
        <v>0</v>
      </c>
      <c r="AA2531" s="2">
        <f t="shared" si="1373"/>
        <v>0</v>
      </c>
      <c r="AB2531" s="12">
        <f t="shared" si="1370"/>
        <v>4.6600000000000003E-2</v>
      </c>
      <c r="AC2531" s="17">
        <f t="shared" si="1363"/>
        <v>20</v>
      </c>
      <c r="AD2531" s="17">
        <v>252</v>
      </c>
      <c r="AE2531" s="13">
        <f t="shared" si="1376"/>
        <v>1.0036213679999999</v>
      </c>
      <c r="AF2531" s="2">
        <f t="shared" si="1374"/>
        <v>1093.76960906</v>
      </c>
      <c r="AG2531" s="2">
        <f t="shared" si="1364"/>
        <v>1126.5824889800001</v>
      </c>
      <c r="AH2531" s="3">
        <f t="shared" si="1365"/>
        <v>0</v>
      </c>
      <c r="AI2531" s="4" t="str">
        <f t="shared" si="1377"/>
        <v>A+J=</v>
      </c>
      <c r="AJ2531" s="11">
        <f t="shared" si="1371"/>
        <v>43691</v>
      </c>
      <c r="AK2531" s="11"/>
      <c r="AL2531" s="4"/>
      <c r="AM2531" s="1"/>
      <c r="AN2531" s="11"/>
      <c r="AO2531" s="1"/>
      <c r="AP2531" s="1"/>
      <c r="AQ2531" s="3"/>
      <c r="AR2531" s="3"/>
      <c r="AS2531" s="6"/>
      <c r="AT2531" s="1"/>
      <c r="AU2531" s="1"/>
      <c r="AV2531" s="1"/>
      <c r="AW2531" s="1"/>
      <c r="AX2531" s="1"/>
      <c r="AY2531" s="1"/>
      <c r="AZ2531" s="1"/>
      <c r="BA2531" s="1"/>
      <c r="BB2531" s="1"/>
    </row>
    <row r="2532" spans="1:154" x14ac:dyDescent="0.2">
      <c r="A2532" s="158">
        <f t="shared" si="1366"/>
        <v>43688</v>
      </c>
      <c r="B2532" s="2">
        <f t="shared" si="1350"/>
        <v>312219.65256142255</v>
      </c>
      <c r="C2532" s="2">
        <f t="shared" si="1367"/>
        <v>208732.52072157999</v>
      </c>
      <c r="D2532" s="2">
        <f>SUM(Y2532:Y$2535)</f>
        <v>1745.00804788</v>
      </c>
      <c r="E2532" s="73">
        <f t="shared" si="1351"/>
        <v>206987.5126737</v>
      </c>
      <c r="F2532" s="88">
        <f t="shared" si="1346"/>
        <v>5213.75</v>
      </c>
      <c r="G2532" s="3">
        <f>IF(AND(N2532=1,N2531&gt;1),VLOOKUP(A2531,[1]Plan1!$BK$81:$BM$259,3),G2531)</f>
        <v>5214.2700000000004</v>
      </c>
      <c r="H2532" s="11">
        <f t="shared" si="1347"/>
        <v>43601</v>
      </c>
      <c r="I2532" s="11">
        <f t="shared" si="1348"/>
        <v>43632</v>
      </c>
      <c r="J2532" s="12">
        <f t="shared" si="1352"/>
        <v>9.9736274274730974E-5</v>
      </c>
      <c r="K2532" s="11">
        <f t="shared" si="1368"/>
        <v>43691</v>
      </c>
      <c r="L2532" s="11">
        <f t="shared" si="1353"/>
        <v>43691</v>
      </c>
      <c r="M2532" s="1">
        <f t="shared" si="1372"/>
        <v>22</v>
      </c>
      <c r="N2532" s="1">
        <f t="shared" si="1354"/>
        <v>20</v>
      </c>
      <c r="O2532" s="2">
        <f t="shared" si="1355"/>
        <v>1.0000906599999999</v>
      </c>
      <c r="P2532" s="13">
        <f t="shared" si="1349"/>
        <v>1.0013001699999999</v>
      </c>
      <c r="Q2532" s="13">
        <f t="shared" si="1375"/>
        <v>1.490621824518467</v>
      </c>
      <c r="R2532" s="2">
        <f t="shared" si="1345"/>
        <v>1.4907569599999999</v>
      </c>
      <c r="S2532" s="2">
        <f t="shared" si="1369"/>
        <v>1.44698182</v>
      </c>
      <c r="T2532" s="2">
        <f t="shared" si="1356"/>
        <v>302032.16272689</v>
      </c>
      <c r="U2532" s="2">
        <f t="shared" si="1357"/>
        <v>779.98687315604957</v>
      </c>
      <c r="V2532" s="2">
        <f t="shared" si="1358"/>
        <v>101580.56247770647</v>
      </c>
      <c r="W2532" s="2">
        <f t="shared" si="1359"/>
        <v>311093.07007244253</v>
      </c>
      <c r="X2532" s="17">
        <f t="shared" si="1360"/>
        <v>0</v>
      </c>
      <c r="Y2532" s="2">
        <f t="shared" si="1361"/>
        <v>0</v>
      </c>
      <c r="Z2532" s="72">
        <f t="shared" si="1362"/>
        <v>0</v>
      </c>
      <c r="AA2532" s="2">
        <f t="shared" si="1373"/>
        <v>0</v>
      </c>
      <c r="AB2532" s="12">
        <f t="shared" si="1370"/>
        <v>4.6600000000000003E-2</v>
      </c>
      <c r="AC2532" s="17">
        <f t="shared" si="1363"/>
        <v>20</v>
      </c>
      <c r="AD2532" s="17">
        <v>252</v>
      </c>
      <c r="AE2532" s="13">
        <f t="shared" si="1376"/>
        <v>1.0036213679999999</v>
      </c>
      <c r="AF2532" s="2">
        <f t="shared" si="1374"/>
        <v>1093.76960906</v>
      </c>
      <c r="AG2532" s="2">
        <f t="shared" si="1364"/>
        <v>1126.5824889800001</v>
      </c>
      <c r="AH2532" s="3">
        <f t="shared" si="1365"/>
        <v>0</v>
      </c>
      <c r="AI2532" s="4" t="str">
        <f t="shared" si="1377"/>
        <v>A+J=</v>
      </c>
      <c r="AJ2532" s="11">
        <f t="shared" si="1371"/>
        <v>43691</v>
      </c>
      <c r="AK2532" s="11"/>
      <c r="AL2532" s="4"/>
      <c r="AM2532" s="1"/>
      <c r="AN2532" s="11"/>
      <c r="AO2532" s="1"/>
      <c r="AP2532" s="1"/>
      <c r="AQ2532" s="3"/>
      <c r="AR2532" s="3"/>
      <c r="AS2532" s="6"/>
      <c r="AT2532" s="1"/>
      <c r="AU2532" s="1"/>
      <c r="AV2532" s="1"/>
      <c r="AW2532" s="1"/>
      <c r="AX2532" s="1"/>
      <c r="AY2532" s="1"/>
      <c r="AZ2532" s="1"/>
      <c r="BA2532" s="1"/>
      <c r="BB2532" s="1"/>
    </row>
    <row r="2533" spans="1:154" x14ac:dyDescent="0.2">
      <c r="A2533" s="158">
        <f t="shared" si="1366"/>
        <v>43689</v>
      </c>
      <c r="B2533" s="2">
        <f t="shared" si="1350"/>
        <v>312219.65256142255</v>
      </c>
      <c r="C2533" s="2">
        <f t="shared" si="1367"/>
        <v>208732.52072157999</v>
      </c>
      <c r="D2533" s="2">
        <f>SUM(Y2533:Y$2535)</f>
        <v>1745.00804788</v>
      </c>
      <c r="E2533" s="73">
        <f t="shared" si="1351"/>
        <v>206987.5126737</v>
      </c>
      <c r="F2533" s="88">
        <f t="shared" si="1346"/>
        <v>5213.75</v>
      </c>
      <c r="G2533" s="3">
        <f>IF(AND(N2533=1,N2532&gt;1),VLOOKUP(A2532,[1]Plan1!$BK$81:$BM$259,3),G2532)</f>
        <v>5214.2700000000004</v>
      </c>
      <c r="H2533" s="11">
        <f t="shared" si="1347"/>
        <v>43601</v>
      </c>
      <c r="I2533" s="11">
        <f t="shared" si="1348"/>
        <v>43632</v>
      </c>
      <c r="J2533" s="12">
        <f t="shared" si="1352"/>
        <v>9.9736274274730974E-5</v>
      </c>
      <c r="K2533" s="11">
        <f t="shared" si="1368"/>
        <v>43691</v>
      </c>
      <c r="L2533" s="11">
        <f t="shared" si="1353"/>
        <v>43691</v>
      </c>
      <c r="M2533" s="1">
        <f t="shared" si="1372"/>
        <v>22</v>
      </c>
      <c r="N2533" s="1">
        <f t="shared" si="1354"/>
        <v>20</v>
      </c>
      <c r="O2533" s="2">
        <f t="shared" si="1355"/>
        <v>1.0000906599999999</v>
      </c>
      <c r="P2533" s="13">
        <f t="shared" si="1349"/>
        <v>1.0013001699999999</v>
      </c>
      <c r="Q2533" s="13">
        <f t="shared" si="1375"/>
        <v>1.490621824518467</v>
      </c>
      <c r="R2533" s="2">
        <f t="shared" si="1345"/>
        <v>1.4907569599999999</v>
      </c>
      <c r="S2533" s="2">
        <f t="shared" si="1369"/>
        <v>1.44698182</v>
      </c>
      <c r="T2533" s="2">
        <f t="shared" si="1356"/>
        <v>302032.16272689</v>
      </c>
      <c r="U2533" s="2">
        <f t="shared" si="1357"/>
        <v>779.98687315604957</v>
      </c>
      <c r="V2533" s="2">
        <f t="shared" si="1358"/>
        <v>101580.56247770647</v>
      </c>
      <c r="W2533" s="2">
        <f t="shared" si="1359"/>
        <v>311093.07007244253</v>
      </c>
      <c r="X2533" s="17">
        <f t="shared" si="1360"/>
        <v>0</v>
      </c>
      <c r="Y2533" s="2">
        <f t="shared" si="1361"/>
        <v>0</v>
      </c>
      <c r="Z2533" s="72">
        <f t="shared" si="1362"/>
        <v>0</v>
      </c>
      <c r="AA2533" s="2">
        <f t="shared" si="1373"/>
        <v>0</v>
      </c>
      <c r="AB2533" s="12">
        <f t="shared" si="1370"/>
        <v>4.6600000000000003E-2</v>
      </c>
      <c r="AC2533" s="17">
        <f t="shared" si="1363"/>
        <v>20</v>
      </c>
      <c r="AD2533" s="17">
        <v>252</v>
      </c>
      <c r="AE2533" s="13">
        <f t="shared" si="1376"/>
        <v>1.0036213679999999</v>
      </c>
      <c r="AF2533" s="2">
        <f t="shared" si="1374"/>
        <v>1093.76960906</v>
      </c>
      <c r="AG2533" s="2">
        <f t="shared" si="1364"/>
        <v>1126.5824889800001</v>
      </c>
      <c r="AH2533" s="3">
        <f t="shared" si="1365"/>
        <v>0</v>
      </c>
      <c r="AI2533" s="4" t="str">
        <f t="shared" si="1377"/>
        <v>A+J=</v>
      </c>
      <c r="AJ2533" s="11">
        <f t="shared" si="1371"/>
        <v>43691</v>
      </c>
      <c r="AK2533" s="11"/>
      <c r="AL2533" s="4"/>
      <c r="AM2533" s="1"/>
      <c r="AN2533" s="11"/>
      <c r="AO2533" s="1"/>
      <c r="AP2533" s="1"/>
      <c r="AQ2533" s="3"/>
      <c r="AR2533" s="3"/>
      <c r="AS2533" s="6"/>
      <c r="AT2533" s="1"/>
      <c r="AU2533" s="1"/>
      <c r="AV2533" s="1"/>
      <c r="AW2533" s="1"/>
      <c r="AX2533" s="1"/>
      <c r="AY2533" s="1"/>
      <c r="AZ2533" s="1"/>
      <c r="BA2533" s="1"/>
      <c r="BB2533" s="1"/>
    </row>
    <row r="2534" spans="1:154" x14ac:dyDescent="0.2">
      <c r="A2534" s="158">
        <f t="shared" si="1366"/>
        <v>43690</v>
      </c>
      <c r="B2534" s="2">
        <f t="shared" si="1350"/>
        <v>312277.49521176337</v>
      </c>
      <c r="C2534" s="2">
        <f t="shared" si="1367"/>
        <v>208732.52072157999</v>
      </c>
      <c r="D2534" s="2">
        <f>SUM(Y2534:Y$2535)</f>
        <v>1745.00804788</v>
      </c>
      <c r="E2534" s="73">
        <f t="shared" si="1351"/>
        <v>206987.5126737</v>
      </c>
      <c r="F2534" s="88">
        <f t="shared" si="1346"/>
        <v>5213.75</v>
      </c>
      <c r="G2534" s="3">
        <f>IF(AND(N2534=1,N2533&gt;1),VLOOKUP(A2533,[1]Plan1!$BK$81:$BM$259,3),G2533)</f>
        <v>5214.2700000000004</v>
      </c>
      <c r="H2534" s="11">
        <f t="shared" si="1347"/>
        <v>43601</v>
      </c>
      <c r="I2534" s="11">
        <f t="shared" si="1348"/>
        <v>43632</v>
      </c>
      <c r="J2534" s="12">
        <f t="shared" si="1352"/>
        <v>9.9736274274730974E-5</v>
      </c>
      <c r="K2534" s="11">
        <f t="shared" si="1368"/>
        <v>43691</v>
      </c>
      <c r="L2534" s="11">
        <f t="shared" si="1353"/>
        <v>43691</v>
      </c>
      <c r="M2534" s="1">
        <f t="shared" si="1372"/>
        <v>22</v>
      </c>
      <c r="N2534" s="1">
        <f t="shared" si="1354"/>
        <v>21</v>
      </c>
      <c r="O2534" s="2">
        <f t="shared" si="1355"/>
        <v>1.0000952000000001</v>
      </c>
      <c r="P2534" s="13">
        <f t="shared" si="1349"/>
        <v>1.0013001699999999</v>
      </c>
      <c r="Q2534" s="13">
        <f t="shared" si="1375"/>
        <v>1.490621824518467</v>
      </c>
      <c r="R2534" s="2">
        <f t="shared" si="1345"/>
        <v>1.4907637300000001</v>
      </c>
      <c r="S2534" s="2">
        <f t="shared" si="1369"/>
        <v>1.44698182</v>
      </c>
      <c r="T2534" s="2">
        <f t="shared" si="1356"/>
        <v>302032.16272689</v>
      </c>
      <c r="U2534" s="2">
        <f t="shared" si="1357"/>
        <v>779.98687315604957</v>
      </c>
      <c r="V2534" s="2">
        <f t="shared" si="1358"/>
        <v>101581.9637831673</v>
      </c>
      <c r="W2534" s="2">
        <f t="shared" si="1359"/>
        <v>311094.47137790336</v>
      </c>
      <c r="X2534" s="17">
        <f t="shared" si="1360"/>
        <v>0</v>
      </c>
      <c r="Y2534" s="2">
        <f t="shared" si="1361"/>
        <v>0</v>
      </c>
      <c r="Z2534" s="72">
        <f t="shared" si="1362"/>
        <v>0</v>
      </c>
      <c r="AA2534" s="2">
        <f t="shared" si="1373"/>
        <v>0</v>
      </c>
      <c r="AB2534" s="12">
        <f t="shared" si="1370"/>
        <v>4.6600000000000003E-2</v>
      </c>
      <c r="AC2534" s="17">
        <f t="shared" si="1363"/>
        <v>21</v>
      </c>
      <c r="AD2534" s="17">
        <v>252</v>
      </c>
      <c r="AE2534" s="13">
        <f t="shared" si="1376"/>
        <v>1.00380278</v>
      </c>
      <c r="AF2534" s="2">
        <f t="shared" si="1374"/>
        <v>1148.5618677699999</v>
      </c>
      <c r="AG2534" s="2">
        <f t="shared" si="1364"/>
        <v>1183.02383386</v>
      </c>
      <c r="AH2534" s="3">
        <f t="shared" si="1365"/>
        <v>0</v>
      </c>
      <c r="AI2534" s="4" t="str">
        <f t="shared" si="1377"/>
        <v>A+J=</v>
      </c>
      <c r="AJ2534" s="11">
        <f t="shared" si="1371"/>
        <v>43691</v>
      </c>
      <c r="AK2534" s="11"/>
      <c r="AL2534" s="4"/>
      <c r="AM2534" s="1"/>
      <c r="AN2534" s="11"/>
      <c r="AO2534" s="1"/>
      <c r="AP2534" s="1"/>
      <c r="AQ2534" s="3"/>
      <c r="AR2534" s="3"/>
      <c r="AS2534" s="6"/>
      <c r="AT2534" s="1"/>
      <c r="AU2534" s="1"/>
      <c r="AV2534" s="1"/>
      <c r="AW2534" s="1"/>
      <c r="AX2534" s="1"/>
      <c r="AY2534" s="1"/>
      <c r="AZ2534" s="1"/>
      <c r="BA2534" s="1"/>
      <c r="BB2534" s="1"/>
    </row>
    <row r="2535" spans="1:154" x14ac:dyDescent="0.2">
      <c r="A2535" s="157">
        <f t="shared" si="1366"/>
        <v>43691</v>
      </c>
      <c r="B2535" s="90">
        <f t="shared" si="1350"/>
        <v>312335.34448045382</v>
      </c>
      <c r="C2535" s="90">
        <f t="shared" si="1367"/>
        <v>208732.52072157999</v>
      </c>
      <c r="D2535" s="90">
        <f>SUM(Y2535:Y$2535)</f>
        <v>1745.00804788</v>
      </c>
      <c r="E2535" s="91">
        <f t="shared" si="1351"/>
        <v>206987.5126737</v>
      </c>
      <c r="F2535" s="92">
        <f t="shared" si="1346"/>
        <v>5213.75</v>
      </c>
      <c r="G2535" s="3">
        <f>IF(AND(N2535=1,N2534&gt;1),VLOOKUP(A2534,[1]Plan1!$BK$81:$BM$259,3),G2534)</f>
        <v>5214.2700000000004</v>
      </c>
      <c r="H2535" s="62">
        <f t="shared" si="1347"/>
        <v>43601</v>
      </c>
      <c r="I2535" s="62">
        <f t="shared" si="1348"/>
        <v>43632</v>
      </c>
      <c r="J2535" s="74">
        <f t="shared" si="1352"/>
        <v>9.9736274274730974E-5</v>
      </c>
      <c r="K2535" s="62">
        <f t="shared" si="1368"/>
        <v>43724</v>
      </c>
      <c r="L2535" s="62">
        <f t="shared" si="1353"/>
        <v>43691</v>
      </c>
      <c r="M2535" s="63">
        <f t="shared" si="1372"/>
        <v>22</v>
      </c>
      <c r="N2535" s="63">
        <f t="shared" si="1354"/>
        <v>22</v>
      </c>
      <c r="O2535" s="90">
        <f t="shared" si="1355"/>
        <v>1.0000997300000001</v>
      </c>
      <c r="P2535" s="93">
        <f t="shared" si="1349"/>
        <v>1.0013001699999999</v>
      </c>
      <c r="Q2535" s="93">
        <f t="shared" si="1375"/>
        <v>1.490621824518467</v>
      </c>
      <c r="R2535" s="90">
        <f t="shared" si="1345"/>
        <v>1.4907704799999999</v>
      </c>
      <c r="S2535" s="2">
        <f t="shared" si="1369"/>
        <v>1.44698182</v>
      </c>
      <c r="T2535" s="90">
        <f t="shared" si="1356"/>
        <v>302032.16272689</v>
      </c>
      <c r="U2535" s="90">
        <f t="shared" si="1357"/>
        <v>779.98687315604957</v>
      </c>
      <c r="V2535" s="90">
        <f t="shared" si="1358"/>
        <v>101583.3609488778</v>
      </c>
      <c r="W2535" s="90">
        <f t="shared" si="1359"/>
        <v>311095.86854361382</v>
      </c>
      <c r="X2535" s="94">
        <f t="shared" si="1360"/>
        <v>83</v>
      </c>
      <c r="Y2535" s="90">
        <f t="shared" si="1361"/>
        <v>1745.00804788</v>
      </c>
      <c r="Z2535" s="95">
        <f t="shared" si="1362"/>
        <v>8.3600199999999993E-3</v>
      </c>
      <c r="AA2535" s="90">
        <f t="shared" si="1373"/>
        <v>2524.99492104</v>
      </c>
      <c r="AB2535" s="74">
        <f t="shared" si="1370"/>
        <v>4.6600000000000003E-2</v>
      </c>
      <c r="AC2535" s="94">
        <f t="shared" si="1363"/>
        <v>22</v>
      </c>
      <c r="AD2535" s="94">
        <v>252</v>
      </c>
      <c r="AE2535" s="93">
        <f t="shared" si="1376"/>
        <v>1.003984225</v>
      </c>
      <c r="AF2535" s="90">
        <f t="shared" si="1374"/>
        <v>1203.3640935400001</v>
      </c>
      <c r="AG2535" s="90">
        <f t="shared" si="1364"/>
        <v>1239.47593684</v>
      </c>
      <c r="AH2535" s="64">
        <f t="shared" si="1365"/>
        <v>3728.3590145799999</v>
      </c>
      <c r="AI2535" s="65" t="str">
        <f t="shared" si="1377"/>
        <v>A+J=</v>
      </c>
      <c r="AJ2535" s="62">
        <f t="shared" si="1371"/>
        <v>43691</v>
      </c>
      <c r="AK2535" s="62"/>
      <c r="AL2535" s="65"/>
      <c r="AM2535" s="63"/>
      <c r="AN2535" s="62"/>
      <c r="AO2535" s="63"/>
      <c r="AP2535" s="63"/>
      <c r="AQ2535" s="64"/>
      <c r="AR2535" s="64"/>
      <c r="AS2535" s="70"/>
      <c r="AT2535" s="63"/>
      <c r="AU2535" s="63"/>
      <c r="AV2535" s="63"/>
      <c r="AW2535" s="63"/>
      <c r="AX2535" s="63"/>
      <c r="AY2535" s="63"/>
      <c r="AZ2535" s="63"/>
      <c r="BA2535" s="63"/>
      <c r="BB2535" s="63"/>
      <c r="BC2535" s="63"/>
      <c r="BD2535" s="63"/>
      <c r="BE2535" s="63"/>
      <c r="BF2535" s="63"/>
      <c r="BG2535" s="63"/>
      <c r="BH2535" s="63"/>
      <c r="BI2535" s="63"/>
      <c r="BJ2535" s="63"/>
      <c r="BK2535" s="63"/>
      <c r="BL2535" s="63"/>
      <c r="BM2535" s="63"/>
      <c r="BN2535" s="63"/>
      <c r="BO2535" s="63"/>
      <c r="BP2535" s="63"/>
      <c r="BQ2535" s="63"/>
      <c r="BR2535" s="63"/>
      <c r="BS2535" s="63"/>
      <c r="BT2535" s="63"/>
      <c r="BU2535" s="63"/>
      <c r="BV2535" s="63"/>
      <c r="BW2535" s="63"/>
      <c r="BX2535" s="63"/>
      <c r="BY2535" s="63"/>
      <c r="BZ2535" s="63"/>
      <c r="CA2535" s="63"/>
      <c r="CB2535" s="63"/>
      <c r="CC2535" s="63"/>
      <c r="CD2535" s="63"/>
      <c r="CE2535" s="63"/>
      <c r="CF2535" s="63"/>
      <c r="CG2535" s="63"/>
      <c r="CH2535" s="63"/>
      <c r="CI2535" s="63"/>
      <c r="CJ2535" s="63"/>
      <c r="CK2535" s="63"/>
      <c r="CL2535" s="63"/>
      <c r="CM2535" s="63"/>
      <c r="CN2535" s="63"/>
      <c r="CO2535" s="63"/>
      <c r="CP2535" s="63"/>
      <c r="CQ2535" s="63"/>
      <c r="CR2535" s="63"/>
      <c r="CS2535" s="63"/>
      <c r="CT2535" s="63"/>
      <c r="CU2535" s="63"/>
      <c r="CV2535" s="63"/>
      <c r="CW2535" s="63"/>
      <c r="CX2535" s="63"/>
      <c r="CY2535" s="63"/>
      <c r="CZ2535" s="63"/>
      <c r="DA2535" s="63"/>
      <c r="DB2535" s="63"/>
      <c r="DC2535" s="63"/>
      <c r="DD2535" s="63"/>
      <c r="DE2535" s="63"/>
      <c r="DF2535" s="63"/>
      <c r="DG2535" s="63"/>
      <c r="DH2535" s="63"/>
      <c r="DI2535" s="63"/>
      <c r="DJ2535" s="63"/>
      <c r="DK2535" s="63"/>
      <c r="DL2535" s="63"/>
      <c r="DM2535" s="63"/>
      <c r="DN2535" s="63"/>
      <c r="DO2535" s="63"/>
      <c r="DP2535" s="63"/>
      <c r="DQ2535" s="63"/>
      <c r="DR2535" s="63"/>
      <c r="DS2535" s="63"/>
      <c r="DT2535" s="63"/>
      <c r="DU2535" s="63"/>
      <c r="DV2535" s="63"/>
      <c r="DW2535" s="63"/>
      <c r="DX2535" s="63"/>
      <c r="DY2535" s="63"/>
      <c r="DZ2535" s="63"/>
      <c r="EA2535" s="63"/>
      <c r="EB2535" s="63"/>
      <c r="EC2535" s="63"/>
      <c r="ED2535" s="63"/>
      <c r="EE2535" s="63"/>
      <c r="EF2535" s="63"/>
      <c r="EG2535" s="63"/>
      <c r="EH2535" s="63"/>
      <c r="EI2535" s="63"/>
      <c r="EJ2535" s="63"/>
      <c r="EK2535" s="63"/>
      <c r="EL2535" s="63"/>
      <c r="EM2535" s="63"/>
      <c r="EN2535" s="63"/>
      <c r="EO2535" s="63"/>
      <c r="EP2535" s="63"/>
      <c r="EQ2535" s="63"/>
      <c r="ER2535" s="63"/>
      <c r="ES2535" s="63"/>
      <c r="ET2535" s="63"/>
      <c r="EU2535" s="63"/>
      <c r="EV2535" s="63"/>
      <c r="EW2535" s="63"/>
      <c r="EX2535" s="63"/>
    </row>
    <row r="2536" spans="1:154" x14ac:dyDescent="0.2">
      <c r="A2536" s="158">
        <f t="shared" si="1366"/>
        <v>43692</v>
      </c>
      <c r="B2536" s="2">
        <f t="shared" si="1350"/>
        <v>308652.1267641075</v>
      </c>
      <c r="C2536" s="2">
        <f t="shared" si="1367"/>
        <v>206987.5126737</v>
      </c>
      <c r="D2536" s="2">
        <v>0</v>
      </c>
      <c r="E2536" s="73">
        <f t="shared" si="1351"/>
        <v>206987.5126737</v>
      </c>
      <c r="F2536" s="88">
        <f t="shared" si="1346"/>
        <v>5214.2700000000004</v>
      </c>
      <c r="G2536" s="3">
        <f>IF(AND(N2536=1,N2535&gt;1),VLOOKUP(A2535,[1]Plan1!$BK$81:$BM$259,3),G2535)</f>
        <v>5224.18</v>
      </c>
      <c r="H2536" s="11">
        <f t="shared" si="1347"/>
        <v>43631</v>
      </c>
      <c r="I2536" s="11">
        <f t="shared" si="1348"/>
        <v>43661</v>
      </c>
      <c r="J2536" s="12">
        <f t="shared" si="1352"/>
        <v>1.9005536729015393E-3</v>
      </c>
      <c r="K2536" s="11">
        <f t="shared" si="1368"/>
        <v>43724</v>
      </c>
      <c r="L2536" s="11">
        <f t="shared" si="1353"/>
        <v>43724</v>
      </c>
      <c r="M2536" s="1">
        <f t="shared" si="1372"/>
        <v>23</v>
      </c>
      <c r="N2536" s="1">
        <f t="shared" si="1354"/>
        <v>1</v>
      </c>
      <c r="O2536" s="2">
        <f t="shared" si="1355"/>
        <v>1.0000825499999999</v>
      </c>
      <c r="P2536" s="13">
        <f t="shared" si="1349"/>
        <v>1.0000997300000001</v>
      </c>
      <c r="Q2536" s="13">
        <f t="shared" si="1375"/>
        <v>1.4907704842330263</v>
      </c>
      <c r="R2536" s="2">
        <f t="shared" si="1345"/>
        <v>1.4908935400000001</v>
      </c>
      <c r="S2536" s="2">
        <f t="shared" si="1369"/>
        <v>1.44698182</v>
      </c>
      <c r="T2536" s="2">
        <f t="shared" si="1356"/>
        <v>299507.16780585999</v>
      </c>
      <c r="U2536" s="2">
        <f t="shared" si="1357"/>
        <v>0</v>
      </c>
      <c r="V2536" s="2">
        <f t="shared" si="1358"/>
        <v>101608.83283218747</v>
      </c>
      <c r="W2536" s="2">
        <f t="shared" si="1359"/>
        <v>308596.34550588747</v>
      </c>
      <c r="X2536" s="17">
        <f t="shared" si="1360"/>
        <v>0</v>
      </c>
      <c r="Y2536" s="2">
        <f t="shared" si="1361"/>
        <v>0</v>
      </c>
      <c r="Z2536" s="72">
        <f t="shared" si="1362"/>
        <v>0</v>
      </c>
      <c r="AA2536" s="2">
        <f t="shared" si="1373"/>
        <v>0</v>
      </c>
      <c r="AB2536" s="12">
        <f t="shared" si="1370"/>
        <v>4.6600000000000003E-2</v>
      </c>
      <c r="AC2536" s="17">
        <f t="shared" si="1363"/>
        <v>1</v>
      </c>
      <c r="AD2536" s="17">
        <v>252</v>
      </c>
      <c r="AE2536" s="13">
        <f t="shared" si="1376"/>
        <v>1.0001807579999999</v>
      </c>
      <c r="AF2536" s="2">
        <f t="shared" si="1374"/>
        <v>54.138316629999998</v>
      </c>
      <c r="AG2536" s="2">
        <f t="shared" si="1364"/>
        <v>55.781258219999998</v>
      </c>
      <c r="AH2536" s="3">
        <f t="shared" si="1365"/>
        <v>0</v>
      </c>
      <c r="AI2536" s="4" t="str">
        <f t="shared" si="1377"/>
        <v>A+J=</v>
      </c>
      <c r="AJ2536" s="11">
        <f t="shared" si="1371"/>
        <v>43724</v>
      </c>
      <c r="AK2536" s="11"/>
      <c r="AL2536" s="4"/>
      <c r="AM2536" s="1"/>
      <c r="AN2536" s="11"/>
      <c r="AO2536" s="1"/>
      <c r="AP2536" s="1"/>
      <c r="AQ2536" s="3"/>
      <c r="AR2536" s="3"/>
      <c r="AS2536" s="6"/>
      <c r="AT2536" s="1"/>
      <c r="AU2536" s="1"/>
      <c r="AV2536" s="1"/>
      <c r="AW2536" s="1"/>
      <c r="AX2536" s="1"/>
      <c r="AY2536" s="1"/>
      <c r="AZ2536" s="1"/>
      <c r="BA2536" s="1"/>
      <c r="BB2536" s="1"/>
    </row>
    <row r="2537" spans="1:154" x14ac:dyDescent="0.2">
      <c r="A2537" s="158">
        <f t="shared" si="1366"/>
        <v>43693</v>
      </c>
      <c r="B2537" s="2">
        <f t="shared" si="1350"/>
        <v>308733.40727251762</v>
      </c>
      <c r="C2537" s="2">
        <f t="shared" si="1367"/>
        <v>206987.5126737</v>
      </c>
      <c r="D2537" s="2">
        <v>0</v>
      </c>
      <c r="E2537" s="73">
        <f t="shared" si="1351"/>
        <v>206987.5126737</v>
      </c>
      <c r="F2537" s="88">
        <f t="shared" si="1346"/>
        <v>5214.2700000000004</v>
      </c>
      <c r="G2537" s="3">
        <f>IF(AND(N2537=1,N2536&gt;1),VLOOKUP(A2536,[1]Plan1!$BK$81:$BM$259,3),G2536)</f>
        <v>5224.18</v>
      </c>
      <c r="H2537" s="11">
        <f t="shared" si="1347"/>
        <v>43631</v>
      </c>
      <c r="I2537" s="11">
        <f t="shared" si="1348"/>
        <v>43661</v>
      </c>
      <c r="J2537" s="12">
        <f t="shared" si="1352"/>
        <v>1.9005536729015393E-3</v>
      </c>
      <c r="K2537" s="11">
        <f t="shared" si="1368"/>
        <v>43724</v>
      </c>
      <c r="L2537" s="11">
        <f t="shared" si="1353"/>
        <v>43724</v>
      </c>
      <c r="M2537" s="1">
        <f t="shared" si="1372"/>
        <v>23</v>
      </c>
      <c r="N2537" s="1">
        <f t="shared" si="1354"/>
        <v>2</v>
      </c>
      <c r="O2537" s="2">
        <f t="shared" si="1355"/>
        <v>1.0001651199999999</v>
      </c>
      <c r="P2537" s="13">
        <f t="shared" si="1349"/>
        <v>1.0000997300000001</v>
      </c>
      <c r="Q2537" s="13">
        <f t="shared" si="1375"/>
        <v>1.4907704842330263</v>
      </c>
      <c r="R2537" s="2">
        <f t="shared" ref="R2537:R2600" si="1378">TRUNC(TRUNC((O2537*Q2537),15),8)</f>
        <v>1.49101664</v>
      </c>
      <c r="S2537" s="2">
        <f t="shared" si="1369"/>
        <v>1.44698182</v>
      </c>
      <c r="T2537" s="2">
        <f t="shared" si="1356"/>
        <v>299507.16780585999</v>
      </c>
      <c r="U2537" s="2">
        <f t="shared" si="1357"/>
        <v>0</v>
      </c>
      <c r="V2537" s="2">
        <f t="shared" si="1358"/>
        <v>101634.31299499758</v>
      </c>
      <c r="W2537" s="2">
        <f t="shared" si="1359"/>
        <v>308621.82566869759</v>
      </c>
      <c r="X2537" s="17">
        <f t="shared" si="1360"/>
        <v>0</v>
      </c>
      <c r="Y2537" s="2">
        <f t="shared" si="1361"/>
        <v>0</v>
      </c>
      <c r="Z2537" s="72">
        <f t="shared" si="1362"/>
        <v>0</v>
      </c>
      <c r="AA2537" s="2">
        <f t="shared" si="1373"/>
        <v>0</v>
      </c>
      <c r="AB2537" s="12">
        <f t="shared" si="1370"/>
        <v>4.6600000000000003E-2</v>
      </c>
      <c r="AC2537" s="17">
        <f t="shared" si="1363"/>
        <v>2</v>
      </c>
      <c r="AD2537" s="17">
        <v>252</v>
      </c>
      <c r="AE2537" s="13">
        <f t="shared" si="1376"/>
        <v>1.0003615480000001</v>
      </c>
      <c r="AF2537" s="2">
        <f t="shared" si="1374"/>
        <v>108.28621750000001</v>
      </c>
      <c r="AG2537" s="2">
        <f t="shared" si="1364"/>
        <v>111.58160382</v>
      </c>
      <c r="AH2537" s="3">
        <f t="shared" si="1365"/>
        <v>0</v>
      </c>
      <c r="AI2537" s="4" t="str">
        <f t="shared" si="1377"/>
        <v>A+J=</v>
      </c>
      <c r="AJ2537" s="11">
        <f t="shared" si="1371"/>
        <v>43724</v>
      </c>
      <c r="AK2537" s="11"/>
      <c r="AL2537" s="4"/>
      <c r="AM2537" s="1"/>
      <c r="AN2537" s="11"/>
      <c r="AO2537" s="1"/>
      <c r="AP2537" s="1"/>
      <c r="AQ2537" s="3"/>
      <c r="AR2537" s="3"/>
      <c r="AS2537" s="6"/>
      <c r="AT2537" s="1"/>
      <c r="AU2537" s="1"/>
      <c r="AV2537" s="1"/>
      <c r="AW2537" s="1"/>
      <c r="AX2537" s="1"/>
      <c r="AY2537" s="1"/>
      <c r="AZ2537" s="1"/>
      <c r="BA2537" s="1"/>
      <c r="BB2537" s="1"/>
    </row>
    <row r="2538" spans="1:154" x14ac:dyDescent="0.2">
      <c r="A2538" s="158">
        <f t="shared" si="1366"/>
        <v>43694</v>
      </c>
      <c r="B2538" s="2">
        <f t="shared" si="1350"/>
        <v>308814.7051084126</v>
      </c>
      <c r="C2538" s="2">
        <f t="shared" si="1367"/>
        <v>206987.5126737</v>
      </c>
      <c r="D2538" s="2">
        <v>0</v>
      </c>
      <c r="E2538" s="73">
        <f t="shared" si="1351"/>
        <v>206987.5126737</v>
      </c>
      <c r="F2538" s="88">
        <f t="shared" ref="F2538:F2601" si="1379">IF(G2538=G2537,F2537,G2537)</f>
        <v>5214.2700000000004</v>
      </c>
      <c r="G2538" s="3">
        <f>IF(AND(N2538=1,N2537&gt;1),VLOOKUP(A2537,[1]Plan1!$BK$81:$BM$259,3),G2537)</f>
        <v>5224.18</v>
      </c>
      <c r="H2538" s="11">
        <f t="shared" ref="H2538:H2601" si="1380">EDATE(I2538,-1)</f>
        <v>43631</v>
      </c>
      <c r="I2538" s="11">
        <f t="shared" ref="I2538:I2601" si="1381">IF(X2537&gt;0,EDATE(A2538,-1),+I2537)</f>
        <v>43661</v>
      </c>
      <c r="J2538" s="12">
        <f t="shared" si="1352"/>
        <v>1.9005536729015393E-3</v>
      </c>
      <c r="K2538" s="11">
        <f t="shared" si="1368"/>
        <v>43724</v>
      </c>
      <c r="L2538" s="11">
        <f t="shared" si="1353"/>
        <v>43724</v>
      </c>
      <c r="M2538" s="1">
        <f t="shared" si="1372"/>
        <v>23</v>
      </c>
      <c r="N2538" s="1">
        <f t="shared" si="1354"/>
        <v>3</v>
      </c>
      <c r="O2538" s="2">
        <f t="shared" si="1355"/>
        <v>1.0002476899999999</v>
      </c>
      <c r="P2538" s="13">
        <f t="shared" ref="P2538:P2601" si="1382">IF(L2538&gt;L2537,O2537,P2537)</f>
        <v>1.0000997300000001</v>
      </c>
      <c r="Q2538" s="13">
        <f t="shared" si="1375"/>
        <v>1.4907704842330263</v>
      </c>
      <c r="R2538" s="2">
        <f t="shared" si="1378"/>
        <v>1.49113973</v>
      </c>
      <c r="S2538" s="2">
        <f t="shared" si="1369"/>
        <v>1.44698182</v>
      </c>
      <c r="T2538" s="2">
        <f t="shared" si="1356"/>
        <v>299507.16780585999</v>
      </c>
      <c r="U2538" s="2">
        <f t="shared" si="1357"/>
        <v>0</v>
      </c>
      <c r="V2538" s="2">
        <f t="shared" si="1358"/>
        <v>101659.79108793259</v>
      </c>
      <c r="W2538" s="2">
        <f t="shared" si="1359"/>
        <v>308647.30376163259</v>
      </c>
      <c r="X2538" s="17">
        <f t="shared" si="1360"/>
        <v>0</v>
      </c>
      <c r="Y2538" s="2">
        <f t="shared" si="1361"/>
        <v>0</v>
      </c>
      <c r="Z2538" s="72">
        <f t="shared" si="1362"/>
        <v>0</v>
      </c>
      <c r="AA2538" s="2">
        <f t="shared" si="1373"/>
        <v>0</v>
      </c>
      <c r="AB2538" s="12">
        <f t="shared" si="1370"/>
        <v>4.6600000000000003E-2</v>
      </c>
      <c r="AC2538" s="17">
        <f t="shared" si="1363"/>
        <v>3</v>
      </c>
      <c r="AD2538" s="17">
        <v>252</v>
      </c>
      <c r="AE2538" s="13">
        <f t="shared" si="1376"/>
        <v>1.0005423710000001</v>
      </c>
      <c r="AF2538" s="2">
        <f t="shared" si="1374"/>
        <v>162.44400211000001</v>
      </c>
      <c r="AG2538" s="2">
        <f t="shared" si="1364"/>
        <v>167.40134678000001</v>
      </c>
      <c r="AH2538" s="3">
        <f t="shared" si="1365"/>
        <v>0</v>
      </c>
      <c r="AI2538" s="4" t="str">
        <f t="shared" si="1377"/>
        <v>A+J=</v>
      </c>
      <c r="AJ2538" s="11">
        <f t="shared" si="1371"/>
        <v>43724</v>
      </c>
      <c r="AK2538" s="11"/>
      <c r="AL2538" s="4"/>
      <c r="AM2538" s="1"/>
      <c r="AN2538" s="11"/>
      <c r="AO2538" s="1"/>
      <c r="AP2538" s="1"/>
      <c r="AQ2538" s="3"/>
      <c r="AR2538" s="3"/>
      <c r="AS2538" s="6"/>
      <c r="AT2538" s="1"/>
      <c r="AU2538" s="1"/>
      <c r="AV2538" s="1"/>
      <c r="AW2538" s="1"/>
      <c r="AX2538" s="1"/>
      <c r="AY2538" s="1"/>
      <c r="AZ2538" s="1"/>
      <c r="BA2538" s="1"/>
      <c r="BB2538" s="1"/>
    </row>
    <row r="2539" spans="1:154" x14ac:dyDescent="0.2">
      <c r="A2539" s="158">
        <f t="shared" si="1366"/>
        <v>43695</v>
      </c>
      <c r="B2539" s="2">
        <f t="shared" si="1350"/>
        <v>308814.7051084126</v>
      </c>
      <c r="C2539" s="2">
        <f t="shared" si="1367"/>
        <v>206987.5126737</v>
      </c>
      <c r="D2539" s="2">
        <v>0</v>
      </c>
      <c r="E2539" s="73">
        <f t="shared" si="1351"/>
        <v>206987.5126737</v>
      </c>
      <c r="F2539" s="88">
        <f t="shared" si="1379"/>
        <v>5214.2700000000004</v>
      </c>
      <c r="G2539" s="3">
        <f>IF(AND(N2539=1,N2538&gt;1),VLOOKUP(A2538,[1]Plan1!$BK$81:$BM$259,3),G2538)</f>
        <v>5224.18</v>
      </c>
      <c r="H2539" s="11">
        <f t="shared" si="1380"/>
        <v>43631</v>
      </c>
      <c r="I2539" s="11">
        <f t="shared" si="1381"/>
        <v>43661</v>
      </c>
      <c r="J2539" s="12">
        <f t="shared" si="1352"/>
        <v>1.9005536729015393E-3</v>
      </c>
      <c r="K2539" s="11">
        <f t="shared" si="1368"/>
        <v>43724</v>
      </c>
      <c r="L2539" s="11">
        <f t="shared" si="1353"/>
        <v>43724</v>
      </c>
      <c r="M2539" s="1">
        <f t="shared" si="1372"/>
        <v>23</v>
      </c>
      <c r="N2539" s="1">
        <f t="shared" si="1354"/>
        <v>3</v>
      </c>
      <c r="O2539" s="2">
        <f t="shared" si="1355"/>
        <v>1.0002476899999999</v>
      </c>
      <c r="P2539" s="13">
        <f t="shared" si="1382"/>
        <v>1.0000997300000001</v>
      </c>
      <c r="Q2539" s="13">
        <f t="shared" si="1375"/>
        <v>1.4907704842330263</v>
      </c>
      <c r="R2539" s="2">
        <f t="shared" si="1378"/>
        <v>1.49113973</v>
      </c>
      <c r="S2539" s="2">
        <f t="shared" si="1369"/>
        <v>1.44698182</v>
      </c>
      <c r="T2539" s="2">
        <f t="shared" si="1356"/>
        <v>299507.16780585999</v>
      </c>
      <c r="U2539" s="2">
        <f t="shared" si="1357"/>
        <v>0</v>
      </c>
      <c r="V2539" s="2">
        <f t="shared" si="1358"/>
        <v>101659.79108793259</v>
      </c>
      <c r="W2539" s="2">
        <f t="shared" si="1359"/>
        <v>308647.30376163259</v>
      </c>
      <c r="X2539" s="17">
        <f t="shared" si="1360"/>
        <v>0</v>
      </c>
      <c r="Y2539" s="2">
        <f t="shared" si="1361"/>
        <v>0</v>
      </c>
      <c r="Z2539" s="72">
        <f t="shared" si="1362"/>
        <v>0</v>
      </c>
      <c r="AA2539" s="2">
        <f t="shared" si="1373"/>
        <v>0</v>
      </c>
      <c r="AB2539" s="12">
        <f t="shared" si="1370"/>
        <v>4.6600000000000003E-2</v>
      </c>
      <c r="AC2539" s="17">
        <f t="shared" si="1363"/>
        <v>3</v>
      </c>
      <c r="AD2539" s="17">
        <v>252</v>
      </c>
      <c r="AE2539" s="13">
        <f t="shared" si="1376"/>
        <v>1.0005423710000001</v>
      </c>
      <c r="AF2539" s="2">
        <f t="shared" si="1374"/>
        <v>162.44400211000001</v>
      </c>
      <c r="AG2539" s="2">
        <f t="shared" si="1364"/>
        <v>167.40134678000001</v>
      </c>
      <c r="AH2539" s="3">
        <f t="shared" si="1365"/>
        <v>0</v>
      </c>
      <c r="AI2539" s="4" t="str">
        <f t="shared" si="1377"/>
        <v>A+J=</v>
      </c>
      <c r="AJ2539" s="11">
        <f t="shared" si="1371"/>
        <v>43724</v>
      </c>
      <c r="AK2539" s="11"/>
      <c r="AL2539" s="4"/>
      <c r="AM2539" s="1"/>
      <c r="AN2539" s="11"/>
      <c r="AO2539" s="1"/>
      <c r="AP2539" s="1"/>
      <c r="AQ2539" s="3"/>
      <c r="AR2539" s="3"/>
      <c r="AS2539" s="6"/>
      <c r="AT2539" s="1"/>
      <c r="AU2539" s="1"/>
      <c r="AV2539" s="1"/>
      <c r="AW2539" s="1"/>
      <c r="AX2539" s="1"/>
      <c r="AY2539" s="1"/>
      <c r="AZ2539" s="1"/>
      <c r="BA2539" s="1"/>
      <c r="BB2539" s="1"/>
    </row>
    <row r="2540" spans="1:154" x14ac:dyDescent="0.2">
      <c r="A2540" s="158">
        <f t="shared" si="1366"/>
        <v>43696</v>
      </c>
      <c r="B2540" s="2">
        <f t="shared" si="1350"/>
        <v>308814.7051084126</v>
      </c>
      <c r="C2540" s="2">
        <f t="shared" si="1367"/>
        <v>206987.5126737</v>
      </c>
      <c r="D2540" s="2">
        <v>0</v>
      </c>
      <c r="E2540" s="73">
        <f t="shared" si="1351"/>
        <v>206987.5126737</v>
      </c>
      <c r="F2540" s="88">
        <f t="shared" si="1379"/>
        <v>5214.2700000000004</v>
      </c>
      <c r="G2540" s="3">
        <f>IF(AND(N2540=1,N2539&gt;1),VLOOKUP(A2539,[1]Plan1!$BK$81:$BM$259,3),G2539)</f>
        <v>5224.18</v>
      </c>
      <c r="H2540" s="11">
        <f t="shared" si="1380"/>
        <v>43631</v>
      </c>
      <c r="I2540" s="11">
        <f t="shared" si="1381"/>
        <v>43661</v>
      </c>
      <c r="J2540" s="12">
        <f t="shared" si="1352"/>
        <v>1.9005536729015393E-3</v>
      </c>
      <c r="K2540" s="11">
        <f t="shared" si="1368"/>
        <v>43724</v>
      </c>
      <c r="L2540" s="11">
        <f t="shared" si="1353"/>
        <v>43724</v>
      </c>
      <c r="M2540" s="1">
        <f t="shared" si="1372"/>
        <v>23</v>
      </c>
      <c r="N2540" s="1">
        <f t="shared" si="1354"/>
        <v>3</v>
      </c>
      <c r="O2540" s="2">
        <f t="shared" si="1355"/>
        <v>1.0002476899999999</v>
      </c>
      <c r="P2540" s="13">
        <f t="shared" si="1382"/>
        <v>1.0000997300000001</v>
      </c>
      <c r="Q2540" s="13">
        <f t="shared" si="1375"/>
        <v>1.4907704842330263</v>
      </c>
      <c r="R2540" s="2">
        <f t="shared" si="1378"/>
        <v>1.49113973</v>
      </c>
      <c r="S2540" s="2">
        <f t="shared" si="1369"/>
        <v>1.44698182</v>
      </c>
      <c r="T2540" s="2">
        <f t="shared" si="1356"/>
        <v>299507.16780585999</v>
      </c>
      <c r="U2540" s="2">
        <f t="shared" si="1357"/>
        <v>0</v>
      </c>
      <c r="V2540" s="2">
        <f t="shared" si="1358"/>
        <v>101659.79108793259</v>
      </c>
      <c r="W2540" s="2">
        <f t="shared" si="1359"/>
        <v>308647.30376163259</v>
      </c>
      <c r="X2540" s="17">
        <f t="shared" si="1360"/>
        <v>0</v>
      </c>
      <c r="Y2540" s="2">
        <f t="shared" si="1361"/>
        <v>0</v>
      </c>
      <c r="Z2540" s="72">
        <f t="shared" si="1362"/>
        <v>0</v>
      </c>
      <c r="AA2540" s="2">
        <f t="shared" si="1373"/>
        <v>0</v>
      </c>
      <c r="AB2540" s="12">
        <f t="shared" si="1370"/>
        <v>4.6600000000000003E-2</v>
      </c>
      <c r="AC2540" s="17">
        <f t="shared" si="1363"/>
        <v>3</v>
      </c>
      <c r="AD2540" s="17">
        <v>252</v>
      </c>
      <c r="AE2540" s="13">
        <f t="shared" si="1376"/>
        <v>1.0005423710000001</v>
      </c>
      <c r="AF2540" s="2">
        <f t="shared" si="1374"/>
        <v>162.44400211000001</v>
      </c>
      <c r="AG2540" s="2">
        <f t="shared" si="1364"/>
        <v>167.40134678000001</v>
      </c>
      <c r="AH2540" s="3">
        <f t="shared" si="1365"/>
        <v>0</v>
      </c>
      <c r="AI2540" s="4" t="str">
        <f t="shared" si="1377"/>
        <v>A+J=</v>
      </c>
      <c r="AJ2540" s="11">
        <f t="shared" si="1371"/>
        <v>43724</v>
      </c>
      <c r="AK2540" s="11"/>
      <c r="AL2540" s="4"/>
      <c r="AM2540" s="1"/>
      <c r="AN2540" s="11"/>
      <c r="AO2540" s="1"/>
      <c r="AP2540" s="1"/>
      <c r="AQ2540" s="3"/>
      <c r="AR2540" s="3"/>
      <c r="AS2540" s="6"/>
      <c r="AT2540" s="1"/>
      <c r="AU2540" s="1"/>
      <c r="AV2540" s="1"/>
      <c r="AW2540" s="1"/>
      <c r="AX2540" s="1"/>
      <c r="AY2540" s="1"/>
      <c r="AZ2540" s="1"/>
      <c r="BA2540" s="1"/>
      <c r="BB2540" s="1"/>
    </row>
    <row r="2541" spans="1:154" x14ac:dyDescent="0.2">
      <c r="A2541" s="158">
        <f t="shared" si="1366"/>
        <v>43697</v>
      </c>
      <c r="B2541" s="2">
        <f t="shared" si="1350"/>
        <v>308896.02648730786</v>
      </c>
      <c r="C2541" s="2">
        <f t="shared" si="1367"/>
        <v>206987.5126737</v>
      </c>
      <c r="D2541" s="2">
        <v>0</v>
      </c>
      <c r="E2541" s="73">
        <f t="shared" si="1351"/>
        <v>206987.5126737</v>
      </c>
      <c r="F2541" s="88">
        <f t="shared" si="1379"/>
        <v>5214.2700000000004</v>
      </c>
      <c r="G2541" s="3">
        <f>IF(AND(N2541=1,N2540&gt;1),VLOOKUP(A2540,[1]Plan1!$BK$81:$BM$259,3),G2540)</f>
        <v>5224.18</v>
      </c>
      <c r="H2541" s="11">
        <f t="shared" si="1380"/>
        <v>43631</v>
      </c>
      <c r="I2541" s="11">
        <f t="shared" si="1381"/>
        <v>43661</v>
      </c>
      <c r="J2541" s="12">
        <f t="shared" si="1352"/>
        <v>1.9005536729015393E-3</v>
      </c>
      <c r="K2541" s="11">
        <f t="shared" si="1368"/>
        <v>43724</v>
      </c>
      <c r="L2541" s="11">
        <f t="shared" si="1353"/>
        <v>43724</v>
      </c>
      <c r="M2541" s="1">
        <f t="shared" si="1372"/>
        <v>23</v>
      </c>
      <c r="N2541" s="1">
        <f t="shared" si="1354"/>
        <v>4</v>
      </c>
      <c r="O2541" s="2">
        <f t="shared" si="1355"/>
        <v>1.0003302700000001</v>
      </c>
      <c r="P2541" s="13">
        <f t="shared" si="1382"/>
        <v>1.0000997300000001</v>
      </c>
      <c r="Q2541" s="13">
        <f t="shared" si="1375"/>
        <v>1.4907704842330263</v>
      </c>
      <c r="R2541" s="2">
        <f t="shared" si="1378"/>
        <v>1.4912628400000001</v>
      </c>
      <c r="S2541" s="2">
        <f t="shared" si="1369"/>
        <v>1.44698182</v>
      </c>
      <c r="T2541" s="2">
        <f t="shared" si="1356"/>
        <v>299507.16780585999</v>
      </c>
      <c r="U2541" s="2">
        <f t="shared" si="1357"/>
        <v>0</v>
      </c>
      <c r="V2541" s="2">
        <f t="shared" si="1358"/>
        <v>101685.27332061787</v>
      </c>
      <c r="W2541" s="2">
        <f t="shared" si="1359"/>
        <v>308672.78599431785</v>
      </c>
      <c r="X2541" s="17">
        <f t="shared" si="1360"/>
        <v>0</v>
      </c>
      <c r="Y2541" s="2">
        <f t="shared" si="1361"/>
        <v>0</v>
      </c>
      <c r="Z2541" s="72">
        <f t="shared" si="1362"/>
        <v>0</v>
      </c>
      <c r="AA2541" s="2">
        <f t="shared" si="1373"/>
        <v>0</v>
      </c>
      <c r="AB2541" s="12">
        <f t="shared" si="1370"/>
        <v>4.6600000000000003E-2</v>
      </c>
      <c r="AC2541" s="17">
        <f t="shared" si="1363"/>
        <v>4</v>
      </c>
      <c r="AD2541" s="17">
        <v>252</v>
      </c>
      <c r="AE2541" s="13">
        <f t="shared" si="1376"/>
        <v>1.0007232269999999</v>
      </c>
      <c r="AF2541" s="2">
        <f t="shared" si="1374"/>
        <v>216.61167044999999</v>
      </c>
      <c r="AG2541" s="2">
        <f t="shared" si="1364"/>
        <v>223.24049299000001</v>
      </c>
      <c r="AH2541" s="3">
        <f t="shared" si="1365"/>
        <v>0</v>
      </c>
      <c r="AI2541" s="4" t="str">
        <f t="shared" si="1377"/>
        <v>A+J=</v>
      </c>
      <c r="AJ2541" s="11">
        <f t="shared" si="1371"/>
        <v>43724</v>
      </c>
      <c r="AK2541" s="11"/>
      <c r="AL2541" s="4"/>
      <c r="AM2541" s="1"/>
      <c r="AN2541" s="11"/>
      <c r="AO2541" s="1"/>
      <c r="AP2541" s="1"/>
      <c r="AQ2541" s="3"/>
      <c r="AR2541" s="3"/>
      <c r="AS2541" s="6"/>
      <c r="AT2541" s="1"/>
      <c r="AU2541" s="1"/>
      <c r="AV2541" s="1"/>
      <c r="AW2541" s="1"/>
      <c r="AX2541" s="1"/>
      <c r="AY2541" s="1"/>
      <c r="AZ2541" s="1"/>
      <c r="BA2541" s="1"/>
      <c r="BB2541" s="1"/>
    </row>
    <row r="2542" spans="1:154" x14ac:dyDescent="0.2">
      <c r="A2542" s="158">
        <f t="shared" si="1366"/>
        <v>43698</v>
      </c>
      <c r="B2542" s="2">
        <f t="shared" si="1350"/>
        <v>308977.36489002797</v>
      </c>
      <c r="C2542" s="2">
        <f t="shared" si="1367"/>
        <v>206987.5126737</v>
      </c>
      <c r="D2542" s="2">
        <v>0</v>
      </c>
      <c r="E2542" s="73">
        <f t="shared" si="1351"/>
        <v>206987.5126737</v>
      </c>
      <c r="F2542" s="88">
        <f t="shared" si="1379"/>
        <v>5214.2700000000004</v>
      </c>
      <c r="G2542" s="3">
        <f>IF(AND(N2542=1,N2541&gt;1),VLOOKUP(A2541,[1]Plan1!$BK$81:$BM$259,3),G2541)</f>
        <v>5224.18</v>
      </c>
      <c r="H2542" s="11">
        <f t="shared" si="1380"/>
        <v>43631</v>
      </c>
      <c r="I2542" s="11">
        <f t="shared" si="1381"/>
        <v>43661</v>
      </c>
      <c r="J2542" s="12">
        <f t="shared" si="1352"/>
        <v>1.9005536729015393E-3</v>
      </c>
      <c r="K2542" s="11">
        <f t="shared" si="1368"/>
        <v>43724</v>
      </c>
      <c r="L2542" s="11">
        <f t="shared" si="1353"/>
        <v>43724</v>
      </c>
      <c r="M2542" s="1">
        <f t="shared" si="1372"/>
        <v>23</v>
      </c>
      <c r="N2542" s="1">
        <f t="shared" si="1354"/>
        <v>5</v>
      </c>
      <c r="O2542" s="2">
        <f t="shared" si="1355"/>
        <v>1.00041285</v>
      </c>
      <c r="P2542" s="13">
        <f t="shared" si="1382"/>
        <v>1.0000997300000001</v>
      </c>
      <c r="Q2542" s="13">
        <f t="shared" si="1375"/>
        <v>1.4907704842330263</v>
      </c>
      <c r="R2542" s="2">
        <f t="shared" si="1378"/>
        <v>1.49138594</v>
      </c>
      <c r="S2542" s="2">
        <f t="shared" si="1369"/>
        <v>1.44698182</v>
      </c>
      <c r="T2542" s="2">
        <f t="shared" si="1356"/>
        <v>299507.16780585999</v>
      </c>
      <c r="U2542" s="2">
        <f t="shared" si="1357"/>
        <v>0</v>
      </c>
      <c r="V2542" s="2">
        <f t="shared" si="1358"/>
        <v>101710.75348342799</v>
      </c>
      <c r="W2542" s="2">
        <f t="shared" si="1359"/>
        <v>308698.26615712798</v>
      </c>
      <c r="X2542" s="17">
        <f t="shared" si="1360"/>
        <v>0</v>
      </c>
      <c r="Y2542" s="2">
        <f t="shared" si="1361"/>
        <v>0</v>
      </c>
      <c r="Z2542" s="72">
        <f t="shared" si="1362"/>
        <v>0</v>
      </c>
      <c r="AA2542" s="2">
        <f t="shared" si="1373"/>
        <v>0</v>
      </c>
      <c r="AB2542" s="12">
        <f t="shared" si="1370"/>
        <v>4.6600000000000003E-2</v>
      </c>
      <c r="AC2542" s="17">
        <f t="shared" si="1363"/>
        <v>5</v>
      </c>
      <c r="AD2542" s="17">
        <v>252</v>
      </c>
      <c r="AE2542" s="13">
        <f t="shared" si="1376"/>
        <v>1.000904115</v>
      </c>
      <c r="AF2542" s="2">
        <f t="shared" si="1374"/>
        <v>270.78892302000003</v>
      </c>
      <c r="AG2542" s="2">
        <f t="shared" si="1364"/>
        <v>279.09873290000002</v>
      </c>
      <c r="AH2542" s="3">
        <f t="shared" si="1365"/>
        <v>0</v>
      </c>
      <c r="AI2542" s="4" t="str">
        <f t="shared" si="1377"/>
        <v>A+J=</v>
      </c>
      <c r="AJ2542" s="11">
        <f t="shared" si="1371"/>
        <v>43724</v>
      </c>
      <c r="AK2542" s="11"/>
      <c r="AL2542" s="4"/>
      <c r="AM2542" s="1"/>
      <c r="AN2542" s="11"/>
      <c r="AO2542" s="1"/>
      <c r="AP2542" s="1"/>
      <c r="AQ2542" s="3"/>
      <c r="AR2542" s="3"/>
      <c r="AS2542" s="6"/>
      <c r="AT2542" s="1"/>
      <c r="AU2542" s="1"/>
      <c r="AV2542" s="1"/>
      <c r="AW2542" s="1"/>
      <c r="AX2542" s="1"/>
      <c r="AY2542" s="1"/>
      <c r="AZ2542" s="1"/>
      <c r="BA2542" s="1"/>
      <c r="BB2542" s="1"/>
    </row>
    <row r="2543" spans="1:154" x14ac:dyDescent="0.2">
      <c r="A2543" s="158">
        <f t="shared" si="1366"/>
        <v>43699</v>
      </c>
      <c r="B2543" s="2">
        <f t="shared" si="1350"/>
        <v>309058.72891510348</v>
      </c>
      <c r="C2543" s="2">
        <f t="shared" si="1367"/>
        <v>206987.5126737</v>
      </c>
      <c r="D2543" s="2">
        <v>0</v>
      </c>
      <c r="E2543" s="73">
        <f t="shared" si="1351"/>
        <v>206987.5126737</v>
      </c>
      <c r="F2543" s="88">
        <f t="shared" si="1379"/>
        <v>5214.2700000000004</v>
      </c>
      <c r="G2543" s="3">
        <f>IF(AND(N2543=1,N2542&gt;1),VLOOKUP(A2542,[1]Plan1!$BK$81:$BM$259,3),G2542)</f>
        <v>5224.18</v>
      </c>
      <c r="H2543" s="11">
        <f t="shared" si="1380"/>
        <v>43631</v>
      </c>
      <c r="I2543" s="11">
        <f t="shared" si="1381"/>
        <v>43661</v>
      </c>
      <c r="J2543" s="12">
        <f t="shared" si="1352"/>
        <v>1.9005536729015393E-3</v>
      </c>
      <c r="K2543" s="11">
        <f t="shared" si="1368"/>
        <v>43724</v>
      </c>
      <c r="L2543" s="11">
        <f t="shared" si="1353"/>
        <v>43724</v>
      </c>
      <c r="M2543" s="1">
        <f t="shared" si="1372"/>
        <v>23</v>
      </c>
      <c r="N2543" s="1">
        <f t="shared" si="1354"/>
        <v>6</v>
      </c>
      <c r="O2543" s="2">
        <f t="shared" si="1355"/>
        <v>1.0004954399999999</v>
      </c>
      <c r="P2543" s="13">
        <f t="shared" si="1382"/>
        <v>1.0000997300000001</v>
      </c>
      <c r="Q2543" s="13">
        <f t="shared" si="1375"/>
        <v>1.4907704842330263</v>
      </c>
      <c r="R2543" s="2">
        <f t="shared" si="1378"/>
        <v>1.49150907</v>
      </c>
      <c r="S2543" s="2">
        <f t="shared" si="1369"/>
        <v>1.44698182</v>
      </c>
      <c r="T2543" s="2">
        <f t="shared" si="1356"/>
        <v>299507.16780585999</v>
      </c>
      <c r="U2543" s="2">
        <f t="shared" si="1357"/>
        <v>0</v>
      </c>
      <c r="V2543" s="2">
        <f t="shared" si="1358"/>
        <v>101736.2398558635</v>
      </c>
      <c r="W2543" s="2">
        <f t="shared" si="1359"/>
        <v>308723.7525295635</v>
      </c>
      <c r="X2543" s="17">
        <f t="shared" si="1360"/>
        <v>0</v>
      </c>
      <c r="Y2543" s="2">
        <f t="shared" si="1361"/>
        <v>0</v>
      </c>
      <c r="Z2543" s="72">
        <f t="shared" si="1362"/>
        <v>0</v>
      </c>
      <c r="AA2543" s="2">
        <f t="shared" si="1373"/>
        <v>0</v>
      </c>
      <c r="AB2543" s="12">
        <f t="shared" si="1370"/>
        <v>4.6600000000000003E-2</v>
      </c>
      <c r="AC2543" s="17">
        <f t="shared" si="1363"/>
        <v>6</v>
      </c>
      <c r="AD2543" s="17">
        <v>252</v>
      </c>
      <c r="AE2543" s="13">
        <f t="shared" si="1376"/>
        <v>1.0010850360000001</v>
      </c>
      <c r="AF2543" s="2">
        <f t="shared" si="1374"/>
        <v>324.97605931999999</v>
      </c>
      <c r="AG2543" s="2">
        <f t="shared" si="1364"/>
        <v>334.97638554000002</v>
      </c>
      <c r="AH2543" s="3">
        <f t="shared" si="1365"/>
        <v>0</v>
      </c>
      <c r="AI2543" s="4" t="str">
        <f t="shared" si="1377"/>
        <v>A+J=</v>
      </c>
      <c r="AJ2543" s="11">
        <f t="shared" si="1371"/>
        <v>43724</v>
      </c>
      <c r="AK2543" s="11"/>
      <c r="AL2543" s="4"/>
      <c r="AM2543" s="1"/>
      <c r="AN2543" s="11"/>
      <c r="AO2543" s="1"/>
      <c r="AP2543" s="1"/>
      <c r="AQ2543" s="3"/>
      <c r="AR2543" s="3"/>
      <c r="AS2543" s="6"/>
      <c r="AT2543" s="1"/>
      <c r="AU2543" s="1"/>
      <c r="AV2543" s="1"/>
      <c r="AW2543" s="1"/>
      <c r="AX2543" s="1"/>
      <c r="AY2543" s="1"/>
      <c r="AZ2543" s="1"/>
      <c r="BA2543" s="1"/>
      <c r="BB2543" s="1"/>
    </row>
    <row r="2544" spans="1:154" x14ac:dyDescent="0.2">
      <c r="A2544" s="158">
        <f t="shared" si="1366"/>
        <v>43700</v>
      </c>
      <c r="B2544" s="2">
        <f t="shared" si="1350"/>
        <v>309140.11235094897</v>
      </c>
      <c r="C2544" s="2">
        <f t="shared" si="1367"/>
        <v>206987.5126737</v>
      </c>
      <c r="D2544" s="2">
        <v>0</v>
      </c>
      <c r="E2544" s="73">
        <f t="shared" si="1351"/>
        <v>206987.5126737</v>
      </c>
      <c r="F2544" s="88">
        <f t="shared" si="1379"/>
        <v>5214.2700000000004</v>
      </c>
      <c r="G2544" s="3">
        <f>IF(AND(N2544=1,N2543&gt;1),VLOOKUP(A2543,[1]Plan1!$BK$81:$BM$259,3),G2543)</f>
        <v>5224.18</v>
      </c>
      <c r="H2544" s="11">
        <f t="shared" si="1380"/>
        <v>43631</v>
      </c>
      <c r="I2544" s="11">
        <f t="shared" si="1381"/>
        <v>43661</v>
      </c>
      <c r="J2544" s="12">
        <f t="shared" si="1352"/>
        <v>1.9005536729015393E-3</v>
      </c>
      <c r="K2544" s="11">
        <f t="shared" si="1368"/>
        <v>43724</v>
      </c>
      <c r="L2544" s="11">
        <f t="shared" si="1353"/>
        <v>43724</v>
      </c>
      <c r="M2544" s="1">
        <f t="shared" si="1372"/>
        <v>23</v>
      </c>
      <c r="N2544" s="1">
        <f t="shared" si="1354"/>
        <v>7</v>
      </c>
      <c r="O2544" s="2">
        <f t="shared" si="1355"/>
        <v>1.0005780399999999</v>
      </c>
      <c r="P2544" s="13">
        <f t="shared" si="1382"/>
        <v>1.0000997300000001</v>
      </c>
      <c r="Q2544" s="13">
        <f t="shared" si="1375"/>
        <v>1.4907704842330263</v>
      </c>
      <c r="R2544" s="2">
        <f t="shared" si="1378"/>
        <v>1.4916322</v>
      </c>
      <c r="S2544" s="2">
        <f t="shared" si="1369"/>
        <v>1.44698182</v>
      </c>
      <c r="T2544" s="2">
        <f t="shared" si="1356"/>
        <v>299507.16780585999</v>
      </c>
      <c r="U2544" s="2">
        <f t="shared" si="1357"/>
        <v>0</v>
      </c>
      <c r="V2544" s="2">
        <f t="shared" si="1358"/>
        <v>101761.726228299</v>
      </c>
      <c r="W2544" s="2">
        <f t="shared" si="1359"/>
        <v>308749.23890199896</v>
      </c>
      <c r="X2544" s="17">
        <f t="shared" si="1360"/>
        <v>0</v>
      </c>
      <c r="Y2544" s="2">
        <f t="shared" si="1361"/>
        <v>0</v>
      </c>
      <c r="Z2544" s="72">
        <f t="shared" si="1362"/>
        <v>0</v>
      </c>
      <c r="AA2544" s="2">
        <f t="shared" si="1373"/>
        <v>0</v>
      </c>
      <c r="AB2544" s="12">
        <f t="shared" si="1370"/>
        <v>4.6600000000000003E-2</v>
      </c>
      <c r="AC2544" s="17">
        <f t="shared" si="1363"/>
        <v>7</v>
      </c>
      <c r="AD2544" s="17">
        <v>252</v>
      </c>
      <c r="AE2544" s="13">
        <f t="shared" si="1376"/>
        <v>1.0012659900000001</v>
      </c>
      <c r="AF2544" s="2">
        <f t="shared" si="1374"/>
        <v>379.17307936999998</v>
      </c>
      <c r="AG2544" s="2">
        <f t="shared" si="1364"/>
        <v>390.87344895000001</v>
      </c>
      <c r="AH2544" s="3">
        <f t="shared" si="1365"/>
        <v>0</v>
      </c>
      <c r="AI2544" s="4" t="str">
        <f t="shared" si="1377"/>
        <v>A+J=</v>
      </c>
      <c r="AJ2544" s="11">
        <f t="shared" si="1371"/>
        <v>43724</v>
      </c>
      <c r="AK2544" s="11"/>
      <c r="AL2544" s="4"/>
      <c r="AM2544" s="1"/>
      <c r="AN2544" s="11"/>
      <c r="AO2544" s="1"/>
      <c r="AP2544" s="1"/>
      <c r="AQ2544" s="3"/>
      <c r="AR2544" s="3"/>
      <c r="AS2544" s="6"/>
      <c r="AT2544" s="1"/>
      <c r="AU2544" s="1"/>
      <c r="AV2544" s="1"/>
      <c r="AW2544" s="1"/>
      <c r="AX2544" s="1"/>
      <c r="AY2544" s="1"/>
      <c r="AZ2544" s="1"/>
      <c r="BA2544" s="1"/>
      <c r="BB2544" s="1"/>
    </row>
    <row r="2545" spans="1:54" x14ac:dyDescent="0.2">
      <c r="A2545" s="158">
        <f t="shared" si="1366"/>
        <v>43701</v>
      </c>
      <c r="B2545" s="2">
        <f t="shared" si="1350"/>
        <v>309221.52110991988</v>
      </c>
      <c r="C2545" s="2">
        <f t="shared" si="1367"/>
        <v>206987.5126737</v>
      </c>
      <c r="D2545" s="2">
        <v>0</v>
      </c>
      <c r="E2545" s="73">
        <f t="shared" si="1351"/>
        <v>206987.5126737</v>
      </c>
      <c r="F2545" s="88">
        <f t="shared" si="1379"/>
        <v>5214.2700000000004</v>
      </c>
      <c r="G2545" s="3">
        <f>IF(AND(N2545=1,N2544&gt;1),VLOOKUP(A2544,[1]Plan1!$BK$81:$BM$259,3),G2544)</f>
        <v>5224.18</v>
      </c>
      <c r="H2545" s="11">
        <f t="shared" si="1380"/>
        <v>43631</v>
      </c>
      <c r="I2545" s="11">
        <f t="shared" si="1381"/>
        <v>43661</v>
      </c>
      <c r="J2545" s="12">
        <f t="shared" si="1352"/>
        <v>1.9005536729015393E-3</v>
      </c>
      <c r="K2545" s="11">
        <f t="shared" si="1368"/>
        <v>43724</v>
      </c>
      <c r="L2545" s="11">
        <f t="shared" si="1353"/>
        <v>43724</v>
      </c>
      <c r="M2545" s="1">
        <f t="shared" si="1372"/>
        <v>23</v>
      </c>
      <c r="N2545" s="1">
        <f t="shared" si="1354"/>
        <v>8</v>
      </c>
      <c r="O2545" s="2">
        <f t="shared" si="1355"/>
        <v>1.0006606499999999</v>
      </c>
      <c r="P2545" s="13">
        <f t="shared" si="1382"/>
        <v>1.0000997300000001</v>
      </c>
      <c r="Q2545" s="13">
        <f t="shared" si="1375"/>
        <v>1.4907704842330263</v>
      </c>
      <c r="R2545" s="2">
        <f t="shared" si="1378"/>
        <v>1.49175536</v>
      </c>
      <c r="S2545" s="2">
        <f t="shared" si="1369"/>
        <v>1.44698182</v>
      </c>
      <c r="T2545" s="2">
        <f t="shared" si="1356"/>
        <v>299507.16780585999</v>
      </c>
      <c r="U2545" s="2">
        <f t="shared" si="1357"/>
        <v>0</v>
      </c>
      <c r="V2545" s="2">
        <f t="shared" si="1358"/>
        <v>101787.2188103599</v>
      </c>
      <c r="W2545" s="2">
        <f t="shared" si="1359"/>
        <v>308774.73148405988</v>
      </c>
      <c r="X2545" s="17">
        <f t="shared" si="1360"/>
        <v>0</v>
      </c>
      <c r="Y2545" s="2">
        <f t="shared" si="1361"/>
        <v>0</v>
      </c>
      <c r="Z2545" s="72">
        <f t="shared" si="1362"/>
        <v>0</v>
      </c>
      <c r="AA2545" s="2">
        <f t="shared" si="1373"/>
        <v>0</v>
      </c>
      <c r="AB2545" s="12">
        <f t="shared" si="1370"/>
        <v>4.6600000000000003E-2</v>
      </c>
      <c r="AC2545" s="17">
        <f t="shared" si="1363"/>
        <v>8</v>
      </c>
      <c r="AD2545" s="17">
        <v>252</v>
      </c>
      <c r="AE2545" s="13">
        <f t="shared" si="1376"/>
        <v>1.001446976</v>
      </c>
      <c r="AF2545" s="2">
        <f t="shared" si="1374"/>
        <v>433.37968364</v>
      </c>
      <c r="AG2545" s="2">
        <f t="shared" si="1364"/>
        <v>446.78962586</v>
      </c>
      <c r="AH2545" s="3">
        <f t="shared" si="1365"/>
        <v>0</v>
      </c>
      <c r="AI2545" s="4" t="str">
        <f t="shared" si="1377"/>
        <v>A+J=</v>
      </c>
      <c r="AJ2545" s="11">
        <f t="shared" si="1371"/>
        <v>43724</v>
      </c>
      <c r="AK2545" s="11"/>
      <c r="AL2545" s="4"/>
      <c r="AM2545" s="1"/>
      <c r="AN2545" s="11"/>
      <c r="AO2545" s="1"/>
      <c r="AP2545" s="1"/>
      <c r="AQ2545" s="3"/>
      <c r="AR2545" s="3"/>
      <c r="AS2545" s="6"/>
      <c r="AT2545" s="1"/>
      <c r="AU2545" s="1"/>
      <c r="AV2545" s="1"/>
      <c r="AW2545" s="1"/>
      <c r="AX2545" s="1"/>
      <c r="AY2545" s="1"/>
      <c r="AZ2545" s="1"/>
      <c r="BA2545" s="1"/>
      <c r="BB2545" s="1"/>
    </row>
    <row r="2546" spans="1:54" x14ac:dyDescent="0.2">
      <c r="A2546" s="158">
        <f t="shared" si="1366"/>
        <v>43702</v>
      </c>
      <c r="B2546" s="2">
        <f t="shared" si="1350"/>
        <v>309221.52110991988</v>
      </c>
      <c r="C2546" s="2">
        <f t="shared" si="1367"/>
        <v>206987.5126737</v>
      </c>
      <c r="D2546" s="2">
        <v>0</v>
      </c>
      <c r="E2546" s="73">
        <f t="shared" si="1351"/>
        <v>206987.5126737</v>
      </c>
      <c r="F2546" s="88">
        <f t="shared" si="1379"/>
        <v>5214.2700000000004</v>
      </c>
      <c r="G2546" s="3">
        <f>IF(AND(N2546=1,N2545&gt;1),VLOOKUP(A2545,[1]Plan1!$BK$81:$BM$259,3),G2545)</f>
        <v>5224.18</v>
      </c>
      <c r="H2546" s="11">
        <f t="shared" si="1380"/>
        <v>43631</v>
      </c>
      <c r="I2546" s="11">
        <f t="shared" si="1381"/>
        <v>43661</v>
      </c>
      <c r="J2546" s="12">
        <f t="shared" si="1352"/>
        <v>1.9005536729015393E-3</v>
      </c>
      <c r="K2546" s="11">
        <f t="shared" si="1368"/>
        <v>43724</v>
      </c>
      <c r="L2546" s="11">
        <f t="shared" si="1353"/>
        <v>43724</v>
      </c>
      <c r="M2546" s="1">
        <f t="shared" si="1372"/>
        <v>23</v>
      </c>
      <c r="N2546" s="1">
        <f t="shared" si="1354"/>
        <v>8</v>
      </c>
      <c r="O2546" s="2">
        <f t="shared" si="1355"/>
        <v>1.0006606499999999</v>
      </c>
      <c r="P2546" s="13">
        <f t="shared" si="1382"/>
        <v>1.0000997300000001</v>
      </c>
      <c r="Q2546" s="13">
        <f t="shared" si="1375"/>
        <v>1.4907704842330263</v>
      </c>
      <c r="R2546" s="2">
        <f t="shared" si="1378"/>
        <v>1.49175536</v>
      </c>
      <c r="S2546" s="2">
        <f t="shared" si="1369"/>
        <v>1.44698182</v>
      </c>
      <c r="T2546" s="2">
        <f t="shared" si="1356"/>
        <v>299507.16780585999</v>
      </c>
      <c r="U2546" s="2">
        <f t="shared" si="1357"/>
        <v>0</v>
      </c>
      <c r="V2546" s="2">
        <f t="shared" si="1358"/>
        <v>101787.2188103599</v>
      </c>
      <c r="W2546" s="2">
        <f t="shared" si="1359"/>
        <v>308774.73148405988</v>
      </c>
      <c r="X2546" s="17">
        <f t="shared" si="1360"/>
        <v>0</v>
      </c>
      <c r="Y2546" s="2">
        <f t="shared" si="1361"/>
        <v>0</v>
      </c>
      <c r="Z2546" s="72">
        <f t="shared" si="1362"/>
        <v>0</v>
      </c>
      <c r="AA2546" s="2">
        <f t="shared" si="1373"/>
        <v>0</v>
      </c>
      <c r="AB2546" s="12">
        <f t="shared" si="1370"/>
        <v>4.6600000000000003E-2</v>
      </c>
      <c r="AC2546" s="17">
        <f t="shared" si="1363"/>
        <v>8</v>
      </c>
      <c r="AD2546" s="17">
        <v>252</v>
      </c>
      <c r="AE2546" s="13">
        <f t="shared" si="1376"/>
        <v>1.001446976</v>
      </c>
      <c r="AF2546" s="2">
        <f t="shared" si="1374"/>
        <v>433.37968364</v>
      </c>
      <c r="AG2546" s="2">
        <f t="shared" si="1364"/>
        <v>446.78962586</v>
      </c>
      <c r="AH2546" s="3">
        <f t="shared" si="1365"/>
        <v>0</v>
      </c>
      <c r="AI2546" s="4" t="str">
        <f t="shared" si="1377"/>
        <v>A+J=</v>
      </c>
      <c r="AJ2546" s="11">
        <f t="shared" si="1371"/>
        <v>43724</v>
      </c>
      <c r="AK2546" s="11"/>
      <c r="AL2546" s="4"/>
      <c r="AM2546" s="1"/>
      <c r="AN2546" s="11"/>
      <c r="AO2546" s="1"/>
      <c r="AP2546" s="1"/>
      <c r="AQ2546" s="3"/>
      <c r="AR2546" s="3"/>
      <c r="AS2546" s="6"/>
      <c r="AT2546" s="1"/>
      <c r="AU2546" s="1"/>
      <c r="AV2546" s="1"/>
      <c r="AW2546" s="1"/>
      <c r="AX2546" s="1"/>
      <c r="AY2546" s="1"/>
      <c r="AZ2546" s="1"/>
      <c r="BA2546" s="1"/>
      <c r="BB2546" s="1"/>
    </row>
    <row r="2547" spans="1:54" x14ac:dyDescent="0.2">
      <c r="A2547" s="158">
        <f t="shared" si="1366"/>
        <v>43703</v>
      </c>
      <c r="B2547" s="2">
        <f t="shared" si="1350"/>
        <v>309221.52110991988</v>
      </c>
      <c r="C2547" s="2">
        <f t="shared" si="1367"/>
        <v>206987.5126737</v>
      </c>
      <c r="D2547" s="2">
        <v>0</v>
      </c>
      <c r="E2547" s="73">
        <f t="shared" si="1351"/>
        <v>206987.5126737</v>
      </c>
      <c r="F2547" s="88">
        <f t="shared" si="1379"/>
        <v>5214.2700000000004</v>
      </c>
      <c r="G2547" s="3">
        <f>IF(AND(N2547=1,N2546&gt;1),VLOOKUP(A2546,[1]Plan1!$BK$81:$BM$259,3),G2546)</f>
        <v>5224.18</v>
      </c>
      <c r="H2547" s="11">
        <f t="shared" si="1380"/>
        <v>43631</v>
      </c>
      <c r="I2547" s="11">
        <f t="shared" si="1381"/>
        <v>43661</v>
      </c>
      <c r="J2547" s="12">
        <f t="shared" si="1352"/>
        <v>1.9005536729015393E-3</v>
      </c>
      <c r="K2547" s="11">
        <f t="shared" si="1368"/>
        <v>43724</v>
      </c>
      <c r="L2547" s="11">
        <f t="shared" si="1353"/>
        <v>43724</v>
      </c>
      <c r="M2547" s="1">
        <f t="shared" si="1372"/>
        <v>23</v>
      </c>
      <c r="N2547" s="1">
        <f t="shared" si="1354"/>
        <v>8</v>
      </c>
      <c r="O2547" s="2">
        <f t="shared" si="1355"/>
        <v>1.0006606499999999</v>
      </c>
      <c r="P2547" s="13">
        <f t="shared" si="1382"/>
        <v>1.0000997300000001</v>
      </c>
      <c r="Q2547" s="13">
        <f t="shared" si="1375"/>
        <v>1.4907704842330263</v>
      </c>
      <c r="R2547" s="2">
        <f t="shared" si="1378"/>
        <v>1.49175536</v>
      </c>
      <c r="S2547" s="2">
        <f t="shared" si="1369"/>
        <v>1.44698182</v>
      </c>
      <c r="T2547" s="2">
        <f t="shared" si="1356"/>
        <v>299507.16780585999</v>
      </c>
      <c r="U2547" s="2">
        <f t="shared" si="1357"/>
        <v>0</v>
      </c>
      <c r="V2547" s="2">
        <f t="shared" si="1358"/>
        <v>101787.2188103599</v>
      </c>
      <c r="W2547" s="2">
        <f t="shared" si="1359"/>
        <v>308774.73148405988</v>
      </c>
      <c r="X2547" s="17">
        <f t="shared" si="1360"/>
        <v>0</v>
      </c>
      <c r="Y2547" s="2">
        <f t="shared" si="1361"/>
        <v>0</v>
      </c>
      <c r="Z2547" s="72">
        <f t="shared" si="1362"/>
        <v>0</v>
      </c>
      <c r="AA2547" s="2">
        <f t="shared" si="1373"/>
        <v>0</v>
      </c>
      <c r="AB2547" s="12">
        <f t="shared" si="1370"/>
        <v>4.6600000000000003E-2</v>
      </c>
      <c r="AC2547" s="17">
        <f t="shared" si="1363"/>
        <v>8</v>
      </c>
      <c r="AD2547" s="17">
        <v>252</v>
      </c>
      <c r="AE2547" s="13">
        <f t="shared" si="1376"/>
        <v>1.001446976</v>
      </c>
      <c r="AF2547" s="2">
        <f t="shared" si="1374"/>
        <v>433.37968364</v>
      </c>
      <c r="AG2547" s="2">
        <f t="shared" si="1364"/>
        <v>446.78962586</v>
      </c>
      <c r="AH2547" s="3">
        <f t="shared" si="1365"/>
        <v>0</v>
      </c>
      <c r="AI2547" s="4" t="str">
        <f t="shared" si="1377"/>
        <v>A+J=</v>
      </c>
      <c r="AJ2547" s="11">
        <f t="shared" si="1371"/>
        <v>43724</v>
      </c>
      <c r="AK2547" s="11"/>
      <c r="AL2547" s="4"/>
      <c r="AM2547" s="1"/>
      <c r="AN2547" s="11"/>
      <c r="AO2547" s="1"/>
      <c r="AP2547" s="1"/>
      <c r="AQ2547" s="3"/>
      <c r="AR2547" s="3"/>
      <c r="AS2547" s="6"/>
      <c r="AT2547" s="1"/>
      <c r="AU2547" s="1"/>
      <c r="AV2547" s="1"/>
      <c r="AW2547" s="1"/>
      <c r="AX2547" s="1"/>
      <c r="AY2547" s="1"/>
      <c r="AZ2547" s="1"/>
      <c r="BA2547" s="1"/>
      <c r="BB2547" s="1"/>
    </row>
    <row r="2548" spans="1:54" x14ac:dyDescent="0.2">
      <c r="A2548" s="158">
        <f t="shared" si="1366"/>
        <v>43704</v>
      </c>
      <c r="B2548" s="2">
        <f t="shared" si="1350"/>
        <v>309302.9475224457</v>
      </c>
      <c r="C2548" s="2">
        <f t="shared" si="1367"/>
        <v>206987.5126737</v>
      </c>
      <c r="D2548" s="2">
        <v>0</v>
      </c>
      <c r="E2548" s="73">
        <f t="shared" si="1351"/>
        <v>206987.5126737</v>
      </c>
      <c r="F2548" s="88">
        <f t="shared" si="1379"/>
        <v>5214.2700000000004</v>
      </c>
      <c r="G2548" s="3">
        <f>IF(AND(N2548=1,N2547&gt;1),VLOOKUP(A2547,[1]Plan1!$BK$81:$BM$259,3),G2547)</f>
        <v>5224.18</v>
      </c>
      <c r="H2548" s="11">
        <f t="shared" si="1380"/>
        <v>43631</v>
      </c>
      <c r="I2548" s="11">
        <f t="shared" si="1381"/>
        <v>43661</v>
      </c>
      <c r="J2548" s="12">
        <f t="shared" si="1352"/>
        <v>1.9005536729015393E-3</v>
      </c>
      <c r="K2548" s="11">
        <f t="shared" si="1368"/>
        <v>43724</v>
      </c>
      <c r="L2548" s="11">
        <f t="shared" si="1353"/>
        <v>43724</v>
      </c>
      <c r="M2548" s="1">
        <f t="shared" si="1372"/>
        <v>23</v>
      </c>
      <c r="N2548" s="1">
        <f t="shared" si="1354"/>
        <v>9</v>
      </c>
      <c r="O2548" s="2">
        <f t="shared" si="1355"/>
        <v>1.0007432599999999</v>
      </c>
      <c r="P2548" s="13">
        <f t="shared" si="1382"/>
        <v>1.0000997300000001</v>
      </c>
      <c r="Q2548" s="13">
        <f t="shared" si="1375"/>
        <v>1.4907704842330263</v>
      </c>
      <c r="R2548" s="2">
        <f t="shared" si="1378"/>
        <v>1.49187851</v>
      </c>
      <c r="S2548" s="2">
        <f t="shared" si="1369"/>
        <v>1.44698182</v>
      </c>
      <c r="T2548" s="2">
        <f t="shared" si="1356"/>
        <v>299507.16780585999</v>
      </c>
      <c r="U2548" s="2">
        <f t="shared" si="1357"/>
        <v>0</v>
      </c>
      <c r="V2548" s="2">
        <f t="shared" si="1358"/>
        <v>101812.70932254568</v>
      </c>
      <c r="W2548" s="2">
        <f t="shared" si="1359"/>
        <v>308800.22199624567</v>
      </c>
      <c r="X2548" s="17">
        <f t="shared" si="1360"/>
        <v>0</v>
      </c>
      <c r="Y2548" s="2">
        <f t="shared" si="1361"/>
        <v>0</v>
      </c>
      <c r="Z2548" s="72">
        <f t="shared" si="1362"/>
        <v>0</v>
      </c>
      <c r="AA2548" s="2">
        <f t="shared" si="1373"/>
        <v>0</v>
      </c>
      <c r="AB2548" s="12">
        <f t="shared" si="1370"/>
        <v>4.6600000000000003E-2</v>
      </c>
      <c r="AC2548" s="17">
        <f t="shared" si="1363"/>
        <v>9</v>
      </c>
      <c r="AD2548" s="17">
        <v>252</v>
      </c>
      <c r="AE2548" s="13">
        <f t="shared" si="1376"/>
        <v>1.0016279960000001</v>
      </c>
      <c r="AF2548" s="2">
        <f t="shared" si="1374"/>
        <v>487.59647115000001</v>
      </c>
      <c r="AG2548" s="2">
        <f t="shared" si="1364"/>
        <v>502.72552619999999</v>
      </c>
      <c r="AH2548" s="3">
        <f t="shared" si="1365"/>
        <v>0</v>
      </c>
      <c r="AI2548" s="4" t="str">
        <f t="shared" si="1377"/>
        <v>A+J=</v>
      </c>
      <c r="AJ2548" s="11">
        <f t="shared" si="1371"/>
        <v>43724</v>
      </c>
      <c r="AK2548" s="11"/>
      <c r="AL2548" s="4"/>
      <c r="AM2548" s="1"/>
      <c r="AN2548" s="11"/>
      <c r="AO2548" s="1"/>
      <c r="AP2548" s="1"/>
      <c r="AQ2548" s="3"/>
      <c r="AR2548" s="3"/>
      <c r="AS2548" s="6"/>
      <c r="AT2548" s="1"/>
      <c r="AU2548" s="1"/>
      <c r="AV2548" s="1"/>
      <c r="AW2548" s="1"/>
      <c r="AX2548" s="1"/>
      <c r="AY2548" s="1"/>
      <c r="AZ2548" s="1"/>
      <c r="BA2548" s="1"/>
      <c r="BB2548" s="1"/>
    </row>
    <row r="2549" spans="1:54" x14ac:dyDescent="0.2">
      <c r="A2549" s="158">
        <f t="shared" si="1366"/>
        <v>43705</v>
      </c>
      <c r="B2549" s="2">
        <f t="shared" si="1350"/>
        <v>309384.39719323168</v>
      </c>
      <c r="C2549" s="2">
        <f t="shared" si="1367"/>
        <v>206987.5126737</v>
      </c>
      <c r="D2549" s="2">
        <v>0</v>
      </c>
      <c r="E2549" s="73">
        <f t="shared" si="1351"/>
        <v>206987.5126737</v>
      </c>
      <c r="F2549" s="88">
        <f t="shared" si="1379"/>
        <v>5214.2700000000004</v>
      </c>
      <c r="G2549" s="3">
        <f>IF(AND(N2549=1,N2548&gt;1),VLOOKUP(A2548,[1]Plan1!$BK$81:$BM$259,3),G2548)</f>
        <v>5224.18</v>
      </c>
      <c r="H2549" s="11">
        <f t="shared" si="1380"/>
        <v>43631</v>
      </c>
      <c r="I2549" s="11">
        <f t="shared" si="1381"/>
        <v>43661</v>
      </c>
      <c r="J2549" s="12">
        <f t="shared" si="1352"/>
        <v>1.9005536729015393E-3</v>
      </c>
      <c r="K2549" s="11">
        <f t="shared" si="1368"/>
        <v>43724</v>
      </c>
      <c r="L2549" s="11">
        <f t="shared" si="1353"/>
        <v>43724</v>
      </c>
      <c r="M2549" s="1">
        <f t="shared" si="1372"/>
        <v>23</v>
      </c>
      <c r="N2549" s="1">
        <f t="shared" si="1354"/>
        <v>10</v>
      </c>
      <c r="O2549" s="2">
        <f t="shared" si="1355"/>
        <v>1.0008258800000001</v>
      </c>
      <c r="P2549" s="13">
        <f t="shared" si="1382"/>
        <v>1.0000997300000001</v>
      </c>
      <c r="Q2549" s="13">
        <f t="shared" si="1375"/>
        <v>1.4907704842330263</v>
      </c>
      <c r="R2549" s="2">
        <f t="shared" si="1378"/>
        <v>1.49200168</v>
      </c>
      <c r="S2549" s="2">
        <f t="shared" si="1369"/>
        <v>1.44698182</v>
      </c>
      <c r="T2549" s="2">
        <f t="shared" si="1356"/>
        <v>299507.16780585999</v>
      </c>
      <c r="U2549" s="2">
        <f t="shared" si="1357"/>
        <v>0</v>
      </c>
      <c r="V2549" s="2">
        <f t="shared" si="1358"/>
        <v>101838.20397448169</v>
      </c>
      <c r="W2549" s="2">
        <f t="shared" si="1359"/>
        <v>308825.71664818167</v>
      </c>
      <c r="X2549" s="17">
        <f t="shared" si="1360"/>
        <v>0</v>
      </c>
      <c r="Y2549" s="2">
        <f t="shared" si="1361"/>
        <v>0</v>
      </c>
      <c r="Z2549" s="72">
        <f t="shared" si="1362"/>
        <v>0</v>
      </c>
      <c r="AA2549" s="2">
        <f t="shared" si="1373"/>
        <v>0</v>
      </c>
      <c r="AB2549" s="12">
        <f t="shared" si="1370"/>
        <v>4.6600000000000003E-2</v>
      </c>
      <c r="AC2549" s="17">
        <f t="shared" si="1363"/>
        <v>10</v>
      </c>
      <c r="AD2549" s="17">
        <v>252</v>
      </c>
      <c r="AE2549" s="13">
        <f t="shared" si="1376"/>
        <v>1.0018090479999999</v>
      </c>
      <c r="AF2549" s="2">
        <f t="shared" si="1374"/>
        <v>541.82284289999996</v>
      </c>
      <c r="AG2549" s="2">
        <f t="shared" si="1364"/>
        <v>558.68054504999998</v>
      </c>
      <c r="AH2549" s="3">
        <f t="shared" si="1365"/>
        <v>0</v>
      </c>
      <c r="AI2549" s="4" t="str">
        <f t="shared" si="1377"/>
        <v>A+J=</v>
      </c>
      <c r="AJ2549" s="11">
        <f t="shared" si="1371"/>
        <v>43724</v>
      </c>
      <c r="AK2549" s="11"/>
      <c r="AL2549" s="4"/>
      <c r="AM2549" s="1"/>
      <c r="AN2549" s="11"/>
      <c r="AO2549" s="1"/>
      <c r="AP2549" s="1"/>
      <c r="AQ2549" s="3"/>
      <c r="AR2549" s="3"/>
      <c r="AS2549" s="6"/>
      <c r="AT2549" s="1"/>
      <c r="AU2549" s="1"/>
      <c r="AV2549" s="1"/>
      <c r="AW2549" s="1"/>
      <c r="AX2549" s="1"/>
      <c r="AY2549" s="1"/>
      <c r="AZ2549" s="1"/>
      <c r="BA2549" s="1"/>
      <c r="BB2549" s="1"/>
    </row>
    <row r="2550" spans="1:54" x14ac:dyDescent="0.2">
      <c r="A2550" s="158">
        <f t="shared" si="1366"/>
        <v>43706</v>
      </c>
      <c r="B2550" s="2">
        <f t="shared" si="1350"/>
        <v>309465.86805295286</v>
      </c>
      <c r="C2550" s="2">
        <f t="shared" si="1367"/>
        <v>206987.5126737</v>
      </c>
      <c r="D2550" s="2">
        <v>0</v>
      </c>
      <c r="E2550" s="73">
        <f t="shared" si="1351"/>
        <v>206987.5126737</v>
      </c>
      <c r="F2550" s="88">
        <f t="shared" si="1379"/>
        <v>5214.2700000000004</v>
      </c>
      <c r="G2550" s="3">
        <f>IF(AND(N2550=1,N2549&gt;1),VLOOKUP(A2549,[1]Plan1!$BK$81:$BM$259,3),G2549)</f>
        <v>5224.18</v>
      </c>
      <c r="H2550" s="11">
        <f t="shared" si="1380"/>
        <v>43631</v>
      </c>
      <c r="I2550" s="11">
        <f t="shared" si="1381"/>
        <v>43661</v>
      </c>
      <c r="J2550" s="12">
        <f t="shared" si="1352"/>
        <v>1.9005536729015393E-3</v>
      </c>
      <c r="K2550" s="11">
        <f t="shared" si="1368"/>
        <v>43724</v>
      </c>
      <c r="L2550" s="11">
        <f t="shared" si="1353"/>
        <v>43724</v>
      </c>
      <c r="M2550" s="1">
        <f t="shared" si="1372"/>
        <v>23</v>
      </c>
      <c r="N2550" s="1">
        <f t="shared" si="1354"/>
        <v>11</v>
      </c>
      <c r="O2550" s="2">
        <f t="shared" si="1355"/>
        <v>1.0009085099999999</v>
      </c>
      <c r="P2550" s="13">
        <f t="shared" si="1382"/>
        <v>1.0000997300000001</v>
      </c>
      <c r="Q2550" s="13">
        <f t="shared" si="1375"/>
        <v>1.4907704842330263</v>
      </c>
      <c r="R2550" s="2">
        <f t="shared" si="1378"/>
        <v>1.4921248600000001</v>
      </c>
      <c r="S2550" s="2">
        <f t="shared" si="1369"/>
        <v>1.44698182</v>
      </c>
      <c r="T2550" s="2">
        <f t="shared" si="1356"/>
        <v>299507.16780585999</v>
      </c>
      <c r="U2550" s="2">
        <f t="shared" si="1357"/>
        <v>0</v>
      </c>
      <c r="V2550" s="2">
        <f t="shared" si="1358"/>
        <v>101863.70069629286</v>
      </c>
      <c r="W2550" s="2">
        <f t="shared" si="1359"/>
        <v>308851.21336999285</v>
      </c>
      <c r="X2550" s="17">
        <f t="shared" si="1360"/>
        <v>0</v>
      </c>
      <c r="Y2550" s="2">
        <f t="shared" si="1361"/>
        <v>0</v>
      </c>
      <c r="Z2550" s="72">
        <f t="shared" si="1362"/>
        <v>0</v>
      </c>
      <c r="AA2550" s="2">
        <f t="shared" si="1373"/>
        <v>0</v>
      </c>
      <c r="AB2550" s="12">
        <f t="shared" si="1370"/>
        <v>4.6600000000000003E-2</v>
      </c>
      <c r="AC2550" s="17">
        <f t="shared" si="1363"/>
        <v>11</v>
      </c>
      <c r="AD2550" s="17">
        <v>252</v>
      </c>
      <c r="AE2550" s="13">
        <f t="shared" si="1376"/>
        <v>1.001990132</v>
      </c>
      <c r="AF2550" s="2">
        <f t="shared" si="1374"/>
        <v>596.05879887000003</v>
      </c>
      <c r="AG2550" s="2">
        <f t="shared" si="1364"/>
        <v>614.65468295999995</v>
      </c>
      <c r="AH2550" s="3">
        <f t="shared" si="1365"/>
        <v>0</v>
      </c>
      <c r="AI2550" s="4" t="str">
        <f t="shared" si="1377"/>
        <v>A+J=</v>
      </c>
      <c r="AJ2550" s="11">
        <f t="shared" si="1371"/>
        <v>43724</v>
      </c>
      <c r="AK2550" s="11"/>
      <c r="AL2550" s="4"/>
      <c r="AM2550" s="1"/>
      <c r="AN2550" s="11"/>
      <c r="AO2550" s="1"/>
      <c r="AP2550" s="1"/>
      <c r="AQ2550" s="3"/>
      <c r="AR2550" s="3"/>
      <c r="AS2550" s="6"/>
      <c r="AT2550" s="1"/>
      <c r="AU2550" s="1"/>
      <c r="AV2550" s="1"/>
      <c r="AW2550" s="1"/>
      <c r="AX2550" s="1"/>
      <c r="AY2550" s="1"/>
      <c r="AZ2550" s="1"/>
      <c r="BA2550" s="1"/>
      <c r="BB2550" s="1"/>
    </row>
    <row r="2551" spans="1:54" x14ac:dyDescent="0.2">
      <c r="A2551" s="158">
        <f t="shared" si="1366"/>
        <v>43707</v>
      </c>
      <c r="B2551" s="2">
        <f t="shared" si="1350"/>
        <v>309547.35864858399</v>
      </c>
      <c r="C2551" s="2">
        <f t="shared" si="1367"/>
        <v>206987.5126737</v>
      </c>
      <c r="D2551" s="2">
        <v>0</v>
      </c>
      <c r="E2551" s="73">
        <f t="shared" si="1351"/>
        <v>206987.5126737</v>
      </c>
      <c r="F2551" s="88">
        <f t="shared" si="1379"/>
        <v>5214.2700000000004</v>
      </c>
      <c r="G2551" s="3">
        <f>IF(AND(N2551=1,N2550&gt;1),VLOOKUP(A2550,[1]Plan1!$BK$81:$BM$259,3),G2550)</f>
        <v>5224.18</v>
      </c>
      <c r="H2551" s="11">
        <f t="shared" si="1380"/>
        <v>43631</v>
      </c>
      <c r="I2551" s="11">
        <f t="shared" si="1381"/>
        <v>43661</v>
      </c>
      <c r="J2551" s="12">
        <f t="shared" si="1352"/>
        <v>1.9005536729015393E-3</v>
      </c>
      <c r="K2551" s="11">
        <f t="shared" si="1368"/>
        <v>43724</v>
      </c>
      <c r="L2551" s="11">
        <f t="shared" si="1353"/>
        <v>43724</v>
      </c>
      <c r="M2551" s="1">
        <f t="shared" si="1372"/>
        <v>23</v>
      </c>
      <c r="N2551" s="1">
        <f t="shared" si="1354"/>
        <v>12</v>
      </c>
      <c r="O2551" s="2">
        <f t="shared" si="1355"/>
        <v>1.00099114</v>
      </c>
      <c r="P2551" s="13">
        <f t="shared" si="1382"/>
        <v>1.0000997300000001</v>
      </c>
      <c r="Q2551" s="13">
        <f t="shared" si="1375"/>
        <v>1.4907704842330263</v>
      </c>
      <c r="R2551" s="2">
        <f t="shared" si="1378"/>
        <v>1.49224804</v>
      </c>
      <c r="S2551" s="2">
        <f t="shared" si="1369"/>
        <v>1.44698182</v>
      </c>
      <c r="T2551" s="2">
        <f t="shared" si="1356"/>
        <v>299507.16780585999</v>
      </c>
      <c r="U2551" s="2">
        <f t="shared" si="1357"/>
        <v>0</v>
      </c>
      <c r="V2551" s="2">
        <f t="shared" si="1358"/>
        <v>101889.19741810398</v>
      </c>
      <c r="W2551" s="2">
        <f t="shared" si="1359"/>
        <v>308876.71009180398</v>
      </c>
      <c r="X2551" s="17">
        <f t="shared" si="1360"/>
        <v>0</v>
      </c>
      <c r="Y2551" s="2">
        <f t="shared" si="1361"/>
        <v>0</v>
      </c>
      <c r="Z2551" s="72">
        <f t="shared" si="1362"/>
        <v>0</v>
      </c>
      <c r="AA2551" s="2">
        <f t="shared" si="1373"/>
        <v>0</v>
      </c>
      <c r="AB2551" s="12">
        <f t="shared" si="1370"/>
        <v>4.6600000000000003E-2</v>
      </c>
      <c r="AC2551" s="17">
        <f t="shared" si="1363"/>
        <v>12</v>
      </c>
      <c r="AD2551" s="17">
        <v>252</v>
      </c>
      <c r="AE2551" s="13">
        <f t="shared" si="1376"/>
        <v>1.00217125</v>
      </c>
      <c r="AF2551" s="2">
        <f t="shared" si="1374"/>
        <v>650.30493808999995</v>
      </c>
      <c r="AG2551" s="2">
        <f t="shared" si="1364"/>
        <v>670.64855678000004</v>
      </c>
      <c r="AH2551" s="3">
        <f t="shared" si="1365"/>
        <v>0</v>
      </c>
      <c r="AI2551" s="4" t="str">
        <f t="shared" si="1377"/>
        <v>A+J=</v>
      </c>
      <c r="AJ2551" s="11">
        <f t="shared" si="1371"/>
        <v>43724</v>
      </c>
      <c r="AK2551" s="11"/>
      <c r="AL2551" s="4"/>
      <c r="AM2551" s="1"/>
      <c r="AN2551" s="11"/>
      <c r="AO2551" s="1"/>
      <c r="AP2551" s="1"/>
      <c r="AQ2551" s="3"/>
      <c r="AR2551" s="3"/>
      <c r="AS2551" s="6"/>
      <c r="AT2551" s="1"/>
      <c r="AU2551" s="1"/>
      <c r="AV2551" s="1"/>
      <c r="AW2551" s="1"/>
      <c r="AX2551" s="1"/>
      <c r="AY2551" s="1"/>
      <c r="AZ2551" s="1"/>
      <c r="BA2551" s="1"/>
      <c r="BB2551" s="1"/>
    </row>
    <row r="2552" spans="1:54" x14ac:dyDescent="0.2">
      <c r="A2552" s="158">
        <f t="shared" si="1366"/>
        <v>43708</v>
      </c>
      <c r="B2552" s="2">
        <f t="shared" si="1350"/>
        <v>309628.87251440535</v>
      </c>
      <c r="C2552" s="2">
        <f t="shared" si="1367"/>
        <v>206987.5126737</v>
      </c>
      <c r="D2552" s="2">
        <v>0</v>
      </c>
      <c r="E2552" s="73">
        <f t="shared" si="1351"/>
        <v>206987.5126737</v>
      </c>
      <c r="F2552" s="88">
        <f t="shared" si="1379"/>
        <v>5214.2700000000004</v>
      </c>
      <c r="G2552" s="3">
        <f>IF(AND(N2552=1,N2551&gt;1),VLOOKUP(A2551,[1]Plan1!$BK$81:$BM$259,3),G2551)</f>
        <v>5224.18</v>
      </c>
      <c r="H2552" s="11">
        <f t="shared" si="1380"/>
        <v>43631</v>
      </c>
      <c r="I2552" s="11">
        <f t="shared" si="1381"/>
        <v>43661</v>
      </c>
      <c r="J2552" s="12">
        <f t="shared" si="1352"/>
        <v>1.9005536729015393E-3</v>
      </c>
      <c r="K2552" s="11">
        <f t="shared" si="1368"/>
        <v>43724</v>
      </c>
      <c r="L2552" s="11">
        <f t="shared" si="1353"/>
        <v>43724</v>
      </c>
      <c r="M2552" s="1">
        <f t="shared" si="1372"/>
        <v>23</v>
      </c>
      <c r="N2552" s="1">
        <f t="shared" si="1354"/>
        <v>13</v>
      </c>
      <c r="O2552" s="2">
        <f t="shared" si="1355"/>
        <v>1.00107378</v>
      </c>
      <c r="P2552" s="13">
        <f t="shared" si="1382"/>
        <v>1.0000997300000001</v>
      </c>
      <c r="Q2552" s="13">
        <f t="shared" si="1375"/>
        <v>1.4907704842330263</v>
      </c>
      <c r="R2552" s="2">
        <f t="shared" si="1378"/>
        <v>1.49237124</v>
      </c>
      <c r="S2552" s="2">
        <f t="shared" si="1369"/>
        <v>1.44698182</v>
      </c>
      <c r="T2552" s="2">
        <f t="shared" si="1356"/>
        <v>299507.16780585999</v>
      </c>
      <c r="U2552" s="2">
        <f t="shared" si="1357"/>
        <v>0</v>
      </c>
      <c r="V2552" s="2">
        <f t="shared" si="1358"/>
        <v>101914.69827966538</v>
      </c>
      <c r="W2552" s="2">
        <f t="shared" si="1359"/>
        <v>308902.21095336537</v>
      </c>
      <c r="X2552" s="17">
        <f t="shared" si="1360"/>
        <v>0</v>
      </c>
      <c r="Y2552" s="2">
        <f t="shared" si="1361"/>
        <v>0</v>
      </c>
      <c r="Z2552" s="72">
        <f t="shared" si="1362"/>
        <v>0</v>
      </c>
      <c r="AA2552" s="2">
        <f t="shared" si="1373"/>
        <v>0</v>
      </c>
      <c r="AB2552" s="12">
        <f t="shared" si="1370"/>
        <v>4.6600000000000003E-2</v>
      </c>
      <c r="AC2552" s="17">
        <f t="shared" si="1363"/>
        <v>13</v>
      </c>
      <c r="AD2552" s="17">
        <v>252</v>
      </c>
      <c r="AE2552" s="13">
        <f t="shared" si="1376"/>
        <v>1.0023523999999999</v>
      </c>
      <c r="AF2552" s="2">
        <f t="shared" si="1374"/>
        <v>704.56066153999996</v>
      </c>
      <c r="AG2552" s="2">
        <f t="shared" si="1364"/>
        <v>726.66156104000004</v>
      </c>
      <c r="AH2552" s="3">
        <f t="shared" si="1365"/>
        <v>0</v>
      </c>
      <c r="AI2552" s="4" t="str">
        <f t="shared" si="1377"/>
        <v>A+J=</v>
      </c>
      <c r="AJ2552" s="11">
        <f t="shared" si="1371"/>
        <v>43724</v>
      </c>
      <c r="AK2552" s="11"/>
      <c r="AL2552" s="4"/>
      <c r="AM2552" s="1"/>
      <c r="AN2552" s="11"/>
      <c r="AO2552" s="1"/>
      <c r="AP2552" s="1"/>
      <c r="AQ2552" s="3"/>
      <c r="AR2552" s="3"/>
      <c r="AS2552" s="6"/>
      <c r="AT2552" s="1"/>
      <c r="AU2552" s="1"/>
      <c r="AV2552" s="1"/>
      <c r="AW2552" s="1"/>
      <c r="AX2552" s="1"/>
      <c r="AY2552" s="1"/>
      <c r="AZ2552" s="1"/>
      <c r="BA2552" s="1"/>
      <c r="BB2552" s="1"/>
    </row>
    <row r="2553" spans="1:54" x14ac:dyDescent="0.2">
      <c r="A2553" s="158">
        <f t="shared" si="1366"/>
        <v>43709</v>
      </c>
      <c r="B2553" s="2">
        <f t="shared" si="1350"/>
        <v>309628.87251440535</v>
      </c>
      <c r="C2553" s="2">
        <f t="shared" si="1367"/>
        <v>206987.5126737</v>
      </c>
      <c r="D2553" s="2">
        <v>0</v>
      </c>
      <c r="E2553" s="73">
        <f t="shared" si="1351"/>
        <v>206987.5126737</v>
      </c>
      <c r="F2553" s="88">
        <f t="shared" si="1379"/>
        <v>5214.2700000000004</v>
      </c>
      <c r="G2553" s="3">
        <f>IF(AND(N2553=1,N2552&gt;1),VLOOKUP(A2552,[1]Plan1!$BK$81:$BM$259,3),G2552)</f>
        <v>5224.18</v>
      </c>
      <c r="H2553" s="11">
        <f t="shared" si="1380"/>
        <v>43631</v>
      </c>
      <c r="I2553" s="11">
        <f t="shared" si="1381"/>
        <v>43661</v>
      </c>
      <c r="J2553" s="12">
        <f t="shared" si="1352"/>
        <v>1.9005536729015393E-3</v>
      </c>
      <c r="K2553" s="11">
        <f t="shared" si="1368"/>
        <v>43724</v>
      </c>
      <c r="L2553" s="11">
        <f t="shared" si="1353"/>
        <v>43724</v>
      </c>
      <c r="M2553" s="1">
        <f t="shared" si="1372"/>
        <v>23</v>
      </c>
      <c r="N2553" s="1">
        <f t="shared" si="1354"/>
        <v>13</v>
      </c>
      <c r="O2553" s="2">
        <f t="shared" si="1355"/>
        <v>1.00107378</v>
      </c>
      <c r="P2553" s="13">
        <f t="shared" si="1382"/>
        <v>1.0000997300000001</v>
      </c>
      <c r="Q2553" s="13">
        <f t="shared" si="1375"/>
        <v>1.4907704842330263</v>
      </c>
      <c r="R2553" s="2">
        <f t="shared" si="1378"/>
        <v>1.49237124</v>
      </c>
      <c r="S2553" s="2">
        <f t="shared" si="1369"/>
        <v>1.44698182</v>
      </c>
      <c r="T2553" s="2">
        <f t="shared" si="1356"/>
        <v>299507.16780585999</v>
      </c>
      <c r="U2553" s="2">
        <f t="shared" si="1357"/>
        <v>0</v>
      </c>
      <c r="V2553" s="2">
        <f t="shared" si="1358"/>
        <v>101914.69827966538</v>
      </c>
      <c r="W2553" s="2">
        <f t="shared" si="1359"/>
        <v>308902.21095336537</v>
      </c>
      <c r="X2553" s="17">
        <f t="shared" si="1360"/>
        <v>0</v>
      </c>
      <c r="Y2553" s="2">
        <f t="shared" si="1361"/>
        <v>0</v>
      </c>
      <c r="Z2553" s="72">
        <f t="shared" si="1362"/>
        <v>0</v>
      </c>
      <c r="AA2553" s="2">
        <f t="shared" si="1373"/>
        <v>0</v>
      </c>
      <c r="AB2553" s="12">
        <f t="shared" si="1370"/>
        <v>4.6600000000000003E-2</v>
      </c>
      <c r="AC2553" s="17">
        <f t="shared" si="1363"/>
        <v>13</v>
      </c>
      <c r="AD2553" s="17">
        <v>252</v>
      </c>
      <c r="AE2553" s="13">
        <f t="shared" si="1376"/>
        <v>1.0023523999999999</v>
      </c>
      <c r="AF2553" s="2">
        <f t="shared" si="1374"/>
        <v>704.56066153999996</v>
      </c>
      <c r="AG2553" s="2">
        <f t="shared" si="1364"/>
        <v>726.66156104000004</v>
      </c>
      <c r="AH2553" s="3">
        <f t="shared" si="1365"/>
        <v>0</v>
      </c>
      <c r="AI2553" s="4" t="str">
        <f t="shared" si="1377"/>
        <v>A+J=</v>
      </c>
      <c r="AJ2553" s="11">
        <f t="shared" si="1371"/>
        <v>43724</v>
      </c>
      <c r="AK2553" s="11"/>
      <c r="AL2553" s="4"/>
      <c r="AM2553" s="1"/>
      <c r="AN2553" s="11"/>
      <c r="AO2553" s="1"/>
      <c r="AP2553" s="1"/>
      <c r="AQ2553" s="3"/>
      <c r="AR2553" s="3"/>
      <c r="AS2553" s="6"/>
      <c r="AT2553" s="1"/>
      <c r="AU2553" s="1"/>
      <c r="AV2553" s="1"/>
      <c r="AW2553" s="1"/>
      <c r="AX2553" s="1"/>
      <c r="AY2553" s="1"/>
      <c r="AZ2553" s="1"/>
      <c r="BA2553" s="1"/>
      <c r="BB2553" s="1"/>
    </row>
    <row r="2554" spans="1:54" x14ac:dyDescent="0.2">
      <c r="A2554" s="158">
        <f t="shared" si="1366"/>
        <v>43710</v>
      </c>
      <c r="B2554" s="2">
        <f t="shared" si="1350"/>
        <v>309628.87251440535</v>
      </c>
      <c r="C2554" s="2">
        <f t="shared" si="1367"/>
        <v>206987.5126737</v>
      </c>
      <c r="D2554" s="2">
        <v>0</v>
      </c>
      <c r="E2554" s="73">
        <f t="shared" si="1351"/>
        <v>206987.5126737</v>
      </c>
      <c r="F2554" s="88">
        <f t="shared" si="1379"/>
        <v>5214.2700000000004</v>
      </c>
      <c r="G2554" s="3">
        <f>IF(AND(N2554=1,N2553&gt;1),VLOOKUP(A2553,[1]Plan1!$BK$81:$BM$259,3),G2553)</f>
        <v>5224.18</v>
      </c>
      <c r="H2554" s="11">
        <f t="shared" si="1380"/>
        <v>43631</v>
      </c>
      <c r="I2554" s="11">
        <f t="shared" si="1381"/>
        <v>43661</v>
      </c>
      <c r="J2554" s="12">
        <f t="shared" si="1352"/>
        <v>1.9005536729015393E-3</v>
      </c>
      <c r="K2554" s="11">
        <f t="shared" si="1368"/>
        <v>43724</v>
      </c>
      <c r="L2554" s="11">
        <f t="shared" si="1353"/>
        <v>43724</v>
      </c>
      <c r="M2554" s="1">
        <f t="shared" si="1372"/>
        <v>23</v>
      </c>
      <c r="N2554" s="1">
        <f t="shared" si="1354"/>
        <v>13</v>
      </c>
      <c r="O2554" s="2">
        <f t="shared" si="1355"/>
        <v>1.00107378</v>
      </c>
      <c r="P2554" s="13">
        <f t="shared" si="1382"/>
        <v>1.0000997300000001</v>
      </c>
      <c r="Q2554" s="13">
        <f t="shared" si="1375"/>
        <v>1.4907704842330263</v>
      </c>
      <c r="R2554" s="2">
        <f t="shared" si="1378"/>
        <v>1.49237124</v>
      </c>
      <c r="S2554" s="2">
        <f t="shared" si="1369"/>
        <v>1.44698182</v>
      </c>
      <c r="T2554" s="2">
        <f t="shared" si="1356"/>
        <v>299507.16780585999</v>
      </c>
      <c r="U2554" s="2">
        <f t="shared" si="1357"/>
        <v>0</v>
      </c>
      <c r="V2554" s="2">
        <f t="shared" si="1358"/>
        <v>101914.69827966538</v>
      </c>
      <c r="W2554" s="2">
        <f t="shared" si="1359"/>
        <v>308902.21095336537</v>
      </c>
      <c r="X2554" s="17">
        <f t="shared" si="1360"/>
        <v>0</v>
      </c>
      <c r="Y2554" s="2">
        <f t="shared" si="1361"/>
        <v>0</v>
      </c>
      <c r="Z2554" s="72">
        <f t="shared" si="1362"/>
        <v>0</v>
      </c>
      <c r="AA2554" s="2">
        <f t="shared" si="1373"/>
        <v>0</v>
      </c>
      <c r="AB2554" s="12">
        <f t="shared" si="1370"/>
        <v>4.6600000000000003E-2</v>
      </c>
      <c r="AC2554" s="17">
        <f t="shared" si="1363"/>
        <v>13</v>
      </c>
      <c r="AD2554" s="17">
        <v>252</v>
      </c>
      <c r="AE2554" s="13">
        <f t="shared" si="1376"/>
        <v>1.0023523999999999</v>
      </c>
      <c r="AF2554" s="2">
        <f t="shared" si="1374"/>
        <v>704.56066153999996</v>
      </c>
      <c r="AG2554" s="2">
        <f t="shared" si="1364"/>
        <v>726.66156104000004</v>
      </c>
      <c r="AH2554" s="3">
        <f t="shared" si="1365"/>
        <v>0</v>
      </c>
      <c r="AI2554" s="4" t="str">
        <f t="shared" si="1377"/>
        <v>A+J=</v>
      </c>
      <c r="AJ2554" s="11">
        <f t="shared" si="1371"/>
        <v>43724</v>
      </c>
      <c r="AK2554" s="11"/>
      <c r="AL2554" s="4"/>
      <c r="AM2554" s="1"/>
      <c r="AN2554" s="11"/>
      <c r="AO2554" s="1"/>
      <c r="AP2554" s="1"/>
      <c r="AQ2554" s="3"/>
      <c r="AR2554" s="3"/>
      <c r="AS2554" s="6"/>
      <c r="AT2554" s="1"/>
      <c r="AU2554" s="1"/>
      <c r="AV2554" s="1"/>
      <c r="AW2554" s="1"/>
      <c r="AX2554" s="1"/>
      <c r="AY2554" s="1"/>
      <c r="AZ2554" s="1"/>
      <c r="BA2554" s="1"/>
      <c r="BB2554" s="1"/>
    </row>
    <row r="2555" spans="1:54" x14ac:dyDescent="0.2">
      <c r="A2555" s="158">
        <f t="shared" si="1366"/>
        <v>43711</v>
      </c>
      <c r="B2555" s="2">
        <f t="shared" si="1350"/>
        <v>309710.40581380675</v>
      </c>
      <c r="C2555" s="2">
        <f t="shared" si="1367"/>
        <v>206987.5126737</v>
      </c>
      <c r="D2555" s="2">
        <v>0</v>
      </c>
      <c r="E2555" s="73">
        <f t="shared" si="1351"/>
        <v>206987.5126737</v>
      </c>
      <c r="F2555" s="88">
        <f t="shared" si="1379"/>
        <v>5214.2700000000004</v>
      </c>
      <c r="G2555" s="3">
        <f>IF(AND(N2555=1,N2554&gt;1),VLOOKUP(A2554,[1]Plan1!$BK$81:$BM$259,3),G2554)</f>
        <v>5224.18</v>
      </c>
      <c r="H2555" s="11">
        <f t="shared" si="1380"/>
        <v>43631</v>
      </c>
      <c r="I2555" s="11">
        <f t="shared" si="1381"/>
        <v>43661</v>
      </c>
      <c r="J2555" s="12">
        <f t="shared" si="1352"/>
        <v>1.9005536729015393E-3</v>
      </c>
      <c r="K2555" s="11">
        <f t="shared" si="1368"/>
        <v>43724</v>
      </c>
      <c r="L2555" s="11">
        <f t="shared" si="1353"/>
        <v>43724</v>
      </c>
      <c r="M2555" s="1">
        <f t="shared" si="1372"/>
        <v>23</v>
      </c>
      <c r="N2555" s="1">
        <f t="shared" si="1354"/>
        <v>14</v>
      </c>
      <c r="O2555" s="2">
        <f t="shared" si="1355"/>
        <v>1.00115642</v>
      </c>
      <c r="P2555" s="13">
        <f t="shared" si="1382"/>
        <v>1.0000997300000001</v>
      </c>
      <c r="Q2555" s="13">
        <f t="shared" si="1375"/>
        <v>1.4907704842330263</v>
      </c>
      <c r="R2555" s="2">
        <f t="shared" si="1378"/>
        <v>1.49249444</v>
      </c>
      <c r="S2555" s="2">
        <f t="shared" si="1369"/>
        <v>1.44698182</v>
      </c>
      <c r="T2555" s="2">
        <f t="shared" si="1356"/>
        <v>299507.16780585999</v>
      </c>
      <c r="U2555" s="2">
        <f t="shared" si="1357"/>
        <v>0</v>
      </c>
      <c r="V2555" s="2">
        <f t="shared" si="1358"/>
        <v>101940.19914122678</v>
      </c>
      <c r="W2555" s="2">
        <f t="shared" si="1359"/>
        <v>308927.71181492676</v>
      </c>
      <c r="X2555" s="17">
        <f t="shared" si="1360"/>
        <v>0</v>
      </c>
      <c r="Y2555" s="2">
        <f t="shared" si="1361"/>
        <v>0</v>
      </c>
      <c r="Z2555" s="72">
        <f t="shared" si="1362"/>
        <v>0</v>
      </c>
      <c r="AA2555" s="2">
        <f t="shared" si="1373"/>
        <v>0</v>
      </c>
      <c r="AB2555" s="12">
        <f t="shared" si="1370"/>
        <v>4.6600000000000003E-2</v>
      </c>
      <c r="AC2555" s="17">
        <f t="shared" si="1363"/>
        <v>14</v>
      </c>
      <c r="AD2555" s="17">
        <v>252</v>
      </c>
      <c r="AE2555" s="13">
        <f t="shared" si="1376"/>
        <v>1.002533583</v>
      </c>
      <c r="AF2555" s="2">
        <f t="shared" si="1374"/>
        <v>758.82626873000004</v>
      </c>
      <c r="AG2555" s="2">
        <f t="shared" si="1364"/>
        <v>782.69399887999998</v>
      </c>
      <c r="AH2555" s="3">
        <f t="shared" si="1365"/>
        <v>0</v>
      </c>
      <c r="AI2555" s="4" t="str">
        <f t="shared" si="1377"/>
        <v>A+J=</v>
      </c>
      <c r="AJ2555" s="11">
        <f t="shared" si="1371"/>
        <v>43724</v>
      </c>
      <c r="AK2555" s="11"/>
      <c r="AL2555" s="4"/>
      <c r="AM2555" s="1"/>
      <c r="AN2555" s="11"/>
      <c r="AO2555" s="1"/>
      <c r="AP2555" s="1"/>
      <c r="AQ2555" s="3"/>
      <c r="AR2555" s="3"/>
      <c r="AS2555" s="6"/>
      <c r="AT2555" s="1"/>
      <c r="AU2555" s="1"/>
      <c r="AV2555" s="1"/>
      <c r="AW2555" s="1"/>
      <c r="AX2555" s="1"/>
      <c r="AY2555" s="1"/>
      <c r="AZ2555" s="1"/>
      <c r="BA2555" s="1"/>
      <c r="BB2555" s="1"/>
    </row>
    <row r="2556" spans="1:54" x14ac:dyDescent="0.2">
      <c r="A2556" s="158">
        <f t="shared" si="1366"/>
        <v>43712</v>
      </c>
      <c r="B2556" s="2">
        <f t="shared" si="1350"/>
        <v>309791.96239133849</v>
      </c>
      <c r="C2556" s="2">
        <f t="shared" si="1367"/>
        <v>206987.5126737</v>
      </c>
      <c r="D2556" s="2">
        <v>0</v>
      </c>
      <c r="E2556" s="73">
        <f t="shared" si="1351"/>
        <v>206987.5126737</v>
      </c>
      <c r="F2556" s="88">
        <f t="shared" si="1379"/>
        <v>5214.2700000000004</v>
      </c>
      <c r="G2556" s="3">
        <f>IF(AND(N2556=1,N2555&gt;1),VLOOKUP(A2555,[1]Plan1!$BK$81:$BM$259,3),G2555)</f>
        <v>5224.18</v>
      </c>
      <c r="H2556" s="11">
        <f t="shared" si="1380"/>
        <v>43631</v>
      </c>
      <c r="I2556" s="11">
        <f t="shared" si="1381"/>
        <v>43661</v>
      </c>
      <c r="J2556" s="12">
        <f t="shared" si="1352"/>
        <v>1.9005536729015393E-3</v>
      </c>
      <c r="K2556" s="11">
        <f t="shared" si="1368"/>
        <v>43724</v>
      </c>
      <c r="L2556" s="11">
        <f t="shared" si="1353"/>
        <v>43724</v>
      </c>
      <c r="M2556" s="1">
        <f t="shared" si="1372"/>
        <v>23</v>
      </c>
      <c r="N2556" s="1">
        <f t="shared" si="1354"/>
        <v>15</v>
      </c>
      <c r="O2556" s="2">
        <f t="shared" si="1355"/>
        <v>1.0012390799999999</v>
      </c>
      <c r="P2556" s="13">
        <f t="shared" si="1382"/>
        <v>1.0000997300000001</v>
      </c>
      <c r="Q2556" s="13">
        <f t="shared" si="1375"/>
        <v>1.4907704842330263</v>
      </c>
      <c r="R2556" s="2">
        <f t="shared" si="1378"/>
        <v>1.4926176600000001</v>
      </c>
      <c r="S2556" s="2">
        <f t="shared" si="1369"/>
        <v>1.44698182</v>
      </c>
      <c r="T2556" s="2">
        <f t="shared" si="1356"/>
        <v>299507.16780585999</v>
      </c>
      <c r="U2556" s="2">
        <f t="shared" si="1357"/>
        <v>0</v>
      </c>
      <c r="V2556" s="2">
        <f t="shared" si="1358"/>
        <v>101965.70414253845</v>
      </c>
      <c r="W2556" s="2">
        <f t="shared" si="1359"/>
        <v>308953.21681623848</v>
      </c>
      <c r="X2556" s="17">
        <f t="shared" si="1360"/>
        <v>0</v>
      </c>
      <c r="Y2556" s="2">
        <f t="shared" si="1361"/>
        <v>0</v>
      </c>
      <c r="Z2556" s="72">
        <f t="shared" si="1362"/>
        <v>0</v>
      </c>
      <c r="AA2556" s="2">
        <f t="shared" si="1373"/>
        <v>0</v>
      </c>
      <c r="AB2556" s="12">
        <f t="shared" si="1370"/>
        <v>4.6600000000000003E-2</v>
      </c>
      <c r="AC2556" s="17">
        <f t="shared" si="1363"/>
        <v>15</v>
      </c>
      <c r="AD2556" s="17">
        <v>252</v>
      </c>
      <c r="AE2556" s="13">
        <f t="shared" si="1376"/>
        <v>1.002714798</v>
      </c>
      <c r="AF2556" s="2">
        <f t="shared" si="1374"/>
        <v>813.10146013999997</v>
      </c>
      <c r="AG2556" s="2">
        <f t="shared" si="1364"/>
        <v>838.7455751</v>
      </c>
      <c r="AH2556" s="3">
        <f t="shared" si="1365"/>
        <v>0</v>
      </c>
      <c r="AI2556" s="4" t="str">
        <f t="shared" si="1377"/>
        <v>A+J=</v>
      </c>
      <c r="AJ2556" s="11">
        <f t="shared" si="1371"/>
        <v>43724</v>
      </c>
      <c r="AK2556" s="11"/>
      <c r="AL2556" s="4"/>
      <c r="AM2556" s="1"/>
      <c r="AN2556" s="11"/>
      <c r="AO2556" s="1"/>
      <c r="AP2556" s="1"/>
      <c r="AQ2556" s="3"/>
      <c r="AR2556" s="3"/>
      <c r="AS2556" s="6"/>
      <c r="AT2556" s="1"/>
      <c r="AU2556" s="1"/>
      <c r="AV2556" s="1"/>
      <c r="AW2556" s="1"/>
      <c r="AX2556" s="1"/>
      <c r="AY2556" s="1"/>
      <c r="AZ2556" s="1"/>
      <c r="BA2556" s="1"/>
      <c r="BB2556" s="1"/>
    </row>
    <row r="2557" spans="1:54" x14ac:dyDescent="0.2">
      <c r="A2557" s="158">
        <f t="shared" si="1366"/>
        <v>43713</v>
      </c>
      <c r="B2557" s="2">
        <f t="shared" si="1350"/>
        <v>309873.54079379526</v>
      </c>
      <c r="C2557" s="2">
        <f t="shared" si="1367"/>
        <v>206987.5126737</v>
      </c>
      <c r="D2557" s="2">
        <v>0</v>
      </c>
      <c r="E2557" s="73">
        <f t="shared" si="1351"/>
        <v>206987.5126737</v>
      </c>
      <c r="F2557" s="88">
        <f t="shared" si="1379"/>
        <v>5214.2700000000004</v>
      </c>
      <c r="G2557" s="3">
        <f>IF(AND(N2557=1,N2556&gt;1),VLOOKUP(A2556,[1]Plan1!$BK$81:$BM$259,3),G2556)</f>
        <v>5224.18</v>
      </c>
      <c r="H2557" s="11">
        <f t="shared" si="1380"/>
        <v>43631</v>
      </c>
      <c r="I2557" s="11">
        <f t="shared" si="1381"/>
        <v>43661</v>
      </c>
      <c r="J2557" s="12">
        <f t="shared" si="1352"/>
        <v>1.9005536729015393E-3</v>
      </c>
      <c r="K2557" s="11">
        <f t="shared" si="1368"/>
        <v>43724</v>
      </c>
      <c r="L2557" s="11">
        <f t="shared" si="1353"/>
        <v>43724</v>
      </c>
      <c r="M2557" s="1">
        <f t="shared" si="1372"/>
        <v>23</v>
      </c>
      <c r="N2557" s="1">
        <f t="shared" si="1354"/>
        <v>16</v>
      </c>
      <c r="O2557" s="2">
        <f t="shared" si="1355"/>
        <v>1.0013217400000001</v>
      </c>
      <c r="P2557" s="13">
        <f t="shared" si="1382"/>
        <v>1.0000997300000001</v>
      </c>
      <c r="Q2557" s="13">
        <f t="shared" si="1375"/>
        <v>1.4907704842330263</v>
      </c>
      <c r="R2557" s="2">
        <f t="shared" si="1378"/>
        <v>1.4927408900000001</v>
      </c>
      <c r="S2557" s="2">
        <f t="shared" si="1369"/>
        <v>1.44698182</v>
      </c>
      <c r="T2557" s="2">
        <f t="shared" si="1356"/>
        <v>299507.16780585999</v>
      </c>
      <c r="U2557" s="2">
        <f t="shared" si="1357"/>
        <v>0</v>
      </c>
      <c r="V2557" s="2">
        <f t="shared" si="1358"/>
        <v>101991.21121372524</v>
      </c>
      <c r="W2557" s="2">
        <f t="shared" si="1359"/>
        <v>308978.72388742527</v>
      </c>
      <c r="X2557" s="17">
        <f t="shared" si="1360"/>
        <v>0</v>
      </c>
      <c r="Y2557" s="2">
        <f t="shared" si="1361"/>
        <v>0</v>
      </c>
      <c r="Z2557" s="72">
        <f t="shared" si="1362"/>
        <v>0</v>
      </c>
      <c r="AA2557" s="2">
        <f t="shared" si="1373"/>
        <v>0</v>
      </c>
      <c r="AB2557" s="12">
        <f t="shared" si="1370"/>
        <v>4.6600000000000003E-2</v>
      </c>
      <c r="AC2557" s="17">
        <f t="shared" si="1363"/>
        <v>16</v>
      </c>
      <c r="AD2557" s="17">
        <v>252</v>
      </c>
      <c r="AE2557" s="13">
        <f t="shared" si="1376"/>
        <v>1.0028960469999999</v>
      </c>
      <c r="AF2557" s="2">
        <f t="shared" si="1374"/>
        <v>867.38683479999997</v>
      </c>
      <c r="AG2557" s="2">
        <f t="shared" si="1364"/>
        <v>894.81690636999997</v>
      </c>
      <c r="AH2557" s="3">
        <f t="shared" si="1365"/>
        <v>0</v>
      </c>
      <c r="AI2557" s="4" t="str">
        <f t="shared" si="1377"/>
        <v>A+J=</v>
      </c>
      <c r="AJ2557" s="11">
        <f t="shared" si="1371"/>
        <v>43724</v>
      </c>
      <c r="AK2557" s="11"/>
      <c r="AL2557" s="4"/>
      <c r="AM2557" s="1"/>
      <c r="AN2557" s="11"/>
      <c r="AO2557" s="1"/>
      <c r="AP2557" s="1"/>
      <c r="AQ2557" s="3"/>
      <c r="AR2557" s="3"/>
      <c r="AS2557" s="6"/>
      <c r="AT2557" s="1"/>
      <c r="AU2557" s="1"/>
      <c r="AV2557" s="1"/>
      <c r="AW2557" s="1"/>
      <c r="AX2557" s="1"/>
      <c r="AY2557" s="1"/>
      <c r="AZ2557" s="1"/>
      <c r="BA2557" s="1"/>
      <c r="BB2557" s="1"/>
    </row>
    <row r="2558" spans="1:54" x14ac:dyDescent="0.2">
      <c r="A2558" s="158">
        <f t="shared" si="1366"/>
        <v>43714</v>
      </c>
      <c r="B2558" s="2">
        <f t="shared" si="1350"/>
        <v>309955.13833065191</v>
      </c>
      <c r="C2558" s="2">
        <f t="shared" si="1367"/>
        <v>206987.5126737</v>
      </c>
      <c r="D2558" s="2">
        <v>0</v>
      </c>
      <c r="E2558" s="73">
        <f t="shared" si="1351"/>
        <v>206987.5126737</v>
      </c>
      <c r="F2558" s="88">
        <f t="shared" si="1379"/>
        <v>5214.2700000000004</v>
      </c>
      <c r="G2558" s="3">
        <f>IF(AND(N2558=1,N2557&gt;1),VLOOKUP(A2557,[1]Plan1!$BK$81:$BM$259,3),G2557)</f>
        <v>5224.18</v>
      </c>
      <c r="H2558" s="11">
        <f t="shared" si="1380"/>
        <v>43631</v>
      </c>
      <c r="I2558" s="11">
        <f t="shared" si="1381"/>
        <v>43661</v>
      </c>
      <c r="J2558" s="12">
        <f t="shared" si="1352"/>
        <v>1.9005536729015393E-3</v>
      </c>
      <c r="K2558" s="11">
        <f t="shared" si="1368"/>
        <v>43724</v>
      </c>
      <c r="L2558" s="11">
        <f t="shared" si="1353"/>
        <v>43724</v>
      </c>
      <c r="M2558" s="1">
        <f t="shared" si="1372"/>
        <v>23</v>
      </c>
      <c r="N2558" s="1">
        <f t="shared" si="1354"/>
        <v>17</v>
      </c>
      <c r="O2558" s="2">
        <f t="shared" si="1355"/>
        <v>1.0014044</v>
      </c>
      <c r="P2558" s="13">
        <f t="shared" si="1382"/>
        <v>1.0000997300000001</v>
      </c>
      <c r="Q2558" s="13">
        <f t="shared" si="1375"/>
        <v>1.4907704842330263</v>
      </c>
      <c r="R2558" s="2">
        <f t="shared" si="1378"/>
        <v>1.4928641199999999</v>
      </c>
      <c r="S2558" s="2">
        <f t="shared" si="1369"/>
        <v>1.44698182</v>
      </c>
      <c r="T2558" s="2">
        <f t="shared" si="1356"/>
        <v>299507.16780585999</v>
      </c>
      <c r="U2558" s="2">
        <f t="shared" si="1357"/>
        <v>0</v>
      </c>
      <c r="V2558" s="2">
        <f t="shared" si="1358"/>
        <v>102016.71828491197</v>
      </c>
      <c r="W2558" s="2">
        <f t="shared" si="1359"/>
        <v>309004.23095861194</v>
      </c>
      <c r="X2558" s="17">
        <f t="shared" si="1360"/>
        <v>0</v>
      </c>
      <c r="Y2558" s="2">
        <f t="shared" si="1361"/>
        <v>0</v>
      </c>
      <c r="Z2558" s="72">
        <f t="shared" si="1362"/>
        <v>0</v>
      </c>
      <c r="AA2558" s="2">
        <f t="shared" si="1373"/>
        <v>0</v>
      </c>
      <c r="AB2558" s="12">
        <f t="shared" si="1370"/>
        <v>4.6600000000000003E-2</v>
      </c>
      <c r="AC2558" s="17">
        <f t="shared" si="1363"/>
        <v>17</v>
      </c>
      <c r="AD2558" s="17">
        <v>252</v>
      </c>
      <c r="AE2558" s="13">
        <f t="shared" si="1376"/>
        <v>1.003077328</v>
      </c>
      <c r="AF2558" s="2">
        <f t="shared" si="1374"/>
        <v>921.68179368000006</v>
      </c>
      <c r="AG2558" s="2">
        <f t="shared" si="1364"/>
        <v>950.90737204000004</v>
      </c>
      <c r="AH2558" s="3">
        <f t="shared" si="1365"/>
        <v>0</v>
      </c>
      <c r="AI2558" s="4" t="str">
        <f t="shared" si="1377"/>
        <v>A+J=</v>
      </c>
      <c r="AJ2558" s="11">
        <f t="shared" si="1371"/>
        <v>43724</v>
      </c>
      <c r="AK2558" s="11"/>
      <c r="AL2558" s="4"/>
      <c r="AM2558" s="1"/>
      <c r="AN2558" s="11"/>
      <c r="AO2558" s="1"/>
      <c r="AP2558" s="1"/>
      <c r="AQ2558" s="3"/>
      <c r="AR2558" s="3"/>
      <c r="AS2558" s="6"/>
      <c r="AT2558" s="1"/>
      <c r="AU2558" s="1"/>
      <c r="AV2558" s="1"/>
      <c r="AW2558" s="1"/>
      <c r="AX2558" s="1"/>
      <c r="AY2558" s="1"/>
      <c r="AZ2558" s="1"/>
      <c r="BA2558" s="1"/>
      <c r="BB2558" s="1"/>
    </row>
    <row r="2559" spans="1:54" x14ac:dyDescent="0.2">
      <c r="A2559" s="158">
        <f t="shared" si="1366"/>
        <v>43715</v>
      </c>
      <c r="B2559" s="2">
        <f t="shared" si="1350"/>
        <v>310036.75946662907</v>
      </c>
      <c r="C2559" s="2">
        <f t="shared" si="1367"/>
        <v>206987.5126737</v>
      </c>
      <c r="D2559" s="2">
        <v>0</v>
      </c>
      <c r="E2559" s="73">
        <f t="shared" si="1351"/>
        <v>206987.5126737</v>
      </c>
      <c r="F2559" s="88">
        <f t="shared" si="1379"/>
        <v>5214.2700000000004</v>
      </c>
      <c r="G2559" s="3">
        <f>IF(AND(N2559=1,N2558&gt;1),VLOOKUP(A2558,[1]Plan1!$BK$81:$BM$259,3),G2558)</f>
        <v>5224.18</v>
      </c>
      <c r="H2559" s="11">
        <f t="shared" si="1380"/>
        <v>43631</v>
      </c>
      <c r="I2559" s="11">
        <f t="shared" si="1381"/>
        <v>43661</v>
      </c>
      <c r="J2559" s="12">
        <f t="shared" si="1352"/>
        <v>1.9005536729015393E-3</v>
      </c>
      <c r="K2559" s="11">
        <f t="shared" si="1368"/>
        <v>43724</v>
      </c>
      <c r="L2559" s="11">
        <f t="shared" si="1353"/>
        <v>43724</v>
      </c>
      <c r="M2559" s="1">
        <f t="shared" si="1372"/>
        <v>23</v>
      </c>
      <c r="N2559" s="1">
        <f t="shared" si="1354"/>
        <v>18</v>
      </c>
      <c r="O2559" s="2">
        <f t="shared" si="1355"/>
        <v>1.00148708</v>
      </c>
      <c r="P2559" s="13">
        <f t="shared" si="1382"/>
        <v>1.0000997300000001</v>
      </c>
      <c r="Q2559" s="13">
        <f t="shared" si="1375"/>
        <v>1.4907704842330263</v>
      </c>
      <c r="R2559" s="2">
        <f t="shared" si="1378"/>
        <v>1.49298737</v>
      </c>
      <c r="S2559" s="2">
        <f t="shared" si="1369"/>
        <v>1.44698182</v>
      </c>
      <c r="T2559" s="2">
        <f t="shared" si="1356"/>
        <v>299507.16780585999</v>
      </c>
      <c r="U2559" s="2">
        <f t="shared" si="1357"/>
        <v>0</v>
      </c>
      <c r="V2559" s="2">
        <f t="shared" si="1358"/>
        <v>102042.22949584904</v>
      </c>
      <c r="W2559" s="2">
        <f t="shared" si="1359"/>
        <v>309029.74216954905</v>
      </c>
      <c r="X2559" s="17">
        <f t="shared" si="1360"/>
        <v>0</v>
      </c>
      <c r="Y2559" s="2">
        <f t="shared" si="1361"/>
        <v>0</v>
      </c>
      <c r="Z2559" s="72">
        <f t="shared" si="1362"/>
        <v>0</v>
      </c>
      <c r="AA2559" s="2">
        <f t="shared" si="1373"/>
        <v>0</v>
      </c>
      <c r="AB2559" s="12">
        <f t="shared" si="1370"/>
        <v>4.6600000000000003E-2</v>
      </c>
      <c r="AC2559" s="17">
        <f t="shared" si="1363"/>
        <v>18</v>
      </c>
      <c r="AD2559" s="17">
        <v>252</v>
      </c>
      <c r="AE2559" s="13">
        <f t="shared" si="1376"/>
        <v>1.003258642</v>
      </c>
      <c r="AF2559" s="2">
        <f t="shared" si="1374"/>
        <v>975.98663630999999</v>
      </c>
      <c r="AG2559" s="2">
        <f t="shared" si="1364"/>
        <v>1007.01729708</v>
      </c>
      <c r="AH2559" s="3">
        <f t="shared" si="1365"/>
        <v>0</v>
      </c>
      <c r="AI2559" s="4" t="str">
        <f t="shared" si="1377"/>
        <v>A+J=</v>
      </c>
      <c r="AJ2559" s="11">
        <f t="shared" si="1371"/>
        <v>43724</v>
      </c>
      <c r="AK2559" s="11"/>
      <c r="AL2559" s="4"/>
      <c r="AM2559" s="1"/>
      <c r="AN2559" s="11"/>
      <c r="AO2559" s="1"/>
      <c r="AP2559" s="1"/>
      <c r="AQ2559" s="3"/>
      <c r="AR2559" s="3"/>
      <c r="AS2559" s="6"/>
      <c r="AT2559" s="1"/>
      <c r="AU2559" s="1"/>
      <c r="AV2559" s="1"/>
      <c r="AW2559" s="1"/>
      <c r="AX2559" s="1"/>
      <c r="AY2559" s="1"/>
      <c r="AZ2559" s="1"/>
      <c r="BA2559" s="1"/>
      <c r="BB2559" s="1"/>
    </row>
    <row r="2560" spans="1:54" x14ac:dyDescent="0.2">
      <c r="A2560" s="158">
        <f t="shared" si="1366"/>
        <v>43716</v>
      </c>
      <c r="B2560" s="2">
        <f t="shared" si="1350"/>
        <v>310036.75946662907</v>
      </c>
      <c r="C2560" s="2">
        <f t="shared" si="1367"/>
        <v>206987.5126737</v>
      </c>
      <c r="D2560" s="2">
        <v>0</v>
      </c>
      <c r="E2560" s="73">
        <f t="shared" si="1351"/>
        <v>206987.5126737</v>
      </c>
      <c r="F2560" s="88">
        <f t="shared" si="1379"/>
        <v>5214.2700000000004</v>
      </c>
      <c r="G2560" s="3">
        <f>IF(AND(N2560=1,N2559&gt;1),VLOOKUP(A2559,[1]Plan1!$BK$81:$BM$259,3),G2559)</f>
        <v>5224.18</v>
      </c>
      <c r="H2560" s="11">
        <f t="shared" si="1380"/>
        <v>43631</v>
      </c>
      <c r="I2560" s="11">
        <f t="shared" si="1381"/>
        <v>43661</v>
      </c>
      <c r="J2560" s="12">
        <f t="shared" si="1352"/>
        <v>1.9005536729015393E-3</v>
      </c>
      <c r="K2560" s="11">
        <f t="shared" si="1368"/>
        <v>43724</v>
      </c>
      <c r="L2560" s="11">
        <f t="shared" si="1353"/>
        <v>43724</v>
      </c>
      <c r="M2560" s="1">
        <f t="shared" si="1372"/>
        <v>23</v>
      </c>
      <c r="N2560" s="1">
        <f t="shared" si="1354"/>
        <v>18</v>
      </c>
      <c r="O2560" s="2">
        <f t="shared" si="1355"/>
        <v>1.00148708</v>
      </c>
      <c r="P2560" s="13">
        <f t="shared" si="1382"/>
        <v>1.0000997300000001</v>
      </c>
      <c r="Q2560" s="13">
        <f t="shared" si="1375"/>
        <v>1.4907704842330263</v>
      </c>
      <c r="R2560" s="2">
        <f t="shared" si="1378"/>
        <v>1.49298737</v>
      </c>
      <c r="S2560" s="2">
        <f t="shared" si="1369"/>
        <v>1.44698182</v>
      </c>
      <c r="T2560" s="2">
        <f t="shared" si="1356"/>
        <v>299507.16780585999</v>
      </c>
      <c r="U2560" s="2">
        <f t="shared" si="1357"/>
        <v>0</v>
      </c>
      <c r="V2560" s="2">
        <f t="shared" si="1358"/>
        <v>102042.22949584904</v>
      </c>
      <c r="W2560" s="2">
        <f t="shared" si="1359"/>
        <v>309029.74216954905</v>
      </c>
      <c r="X2560" s="17">
        <f t="shared" si="1360"/>
        <v>0</v>
      </c>
      <c r="Y2560" s="2">
        <f t="shared" si="1361"/>
        <v>0</v>
      </c>
      <c r="Z2560" s="72">
        <f t="shared" si="1362"/>
        <v>0</v>
      </c>
      <c r="AA2560" s="2">
        <f t="shared" si="1373"/>
        <v>0</v>
      </c>
      <c r="AB2560" s="12">
        <f t="shared" si="1370"/>
        <v>4.6600000000000003E-2</v>
      </c>
      <c r="AC2560" s="17">
        <f t="shared" si="1363"/>
        <v>18</v>
      </c>
      <c r="AD2560" s="17">
        <v>252</v>
      </c>
      <c r="AE2560" s="13">
        <f t="shared" si="1376"/>
        <v>1.003258642</v>
      </c>
      <c r="AF2560" s="2">
        <f t="shared" si="1374"/>
        <v>975.98663630999999</v>
      </c>
      <c r="AG2560" s="2">
        <f t="shared" si="1364"/>
        <v>1007.01729708</v>
      </c>
      <c r="AH2560" s="3">
        <f t="shared" si="1365"/>
        <v>0</v>
      </c>
      <c r="AI2560" s="4" t="str">
        <f t="shared" si="1377"/>
        <v>A+J=</v>
      </c>
      <c r="AJ2560" s="11">
        <f t="shared" si="1371"/>
        <v>43724</v>
      </c>
      <c r="AK2560" s="11"/>
      <c r="AL2560" s="4"/>
      <c r="AM2560" s="1"/>
      <c r="AN2560" s="11"/>
      <c r="AO2560" s="1"/>
      <c r="AP2560" s="1"/>
      <c r="AQ2560" s="3"/>
      <c r="AR2560" s="3"/>
      <c r="AS2560" s="6"/>
      <c r="AT2560" s="1"/>
      <c r="AU2560" s="1"/>
      <c r="AV2560" s="1"/>
      <c r="AW2560" s="1"/>
      <c r="AX2560" s="1"/>
      <c r="AY2560" s="1"/>
      <c r="AZ2560" s="1"/>
      <c r="BA2560" s="1"/>
      <c r="BB2560" s="1"/>
    </row>
    <row r="2561" spans="1:154" x14ac:dyDescent="0.2">
      <c r="A2561" s="158">
        <f t="shared" si="1366"/>
        <v>43717</v>
      </c>
      <c r="B2561" s="2">
        <f t="shared" si="1350"/>
        <v>310036.75946662907</v>
      </c>
      <c r="C2561" s="2">
        <f t="shared" si="1367"/>
        <v>206987.5126737</v>
      </c>
      <c r="D2561" s="2">
        <v>0</v>
      </c>
      <c r="E2561" s="73">
        <f t="shared" si="1351"/>
        <v>206987.5126737</v>
      </c>
      <c r="F2561" s="88">
        <f t="shared" si="1379"/>
        <v>5214.2700000000004</v>
      </c>
      <c r="G2561" s="3">
        <f>IF(AND(N2561=1,N2560&gt;1),VLOOKUP(A2560,[1]Plan1!$BK$81:$BM$259,3),G2560)</f>
        <v>5224.18</v>
      </c>
      <c r="H2561" s="11">
        <f t="shared" si="1380"/>
        <v>43631</v>
      </c>
      <c r="I2561" s="11">
        <f t="shared" si="1381"/>
        <v>43661</v>
      </c>
      <c r="J2561" s="12">
        <f t="shared" si="1352"/>
        <v>1.9005536729015393E-3</v>
      </c>
      <c r="K2561" s="11">
        <f t="shared" si="1368"/>
        <v>43724</v>
      </c>
      <c r="L2561" s="11">
        <f t="shared" si="1353"/>
        <v>43724</v>
      </c>
      <c r="M2561" s="1">
        <f t="shared" si="1372"/>
        <v>23</v>
      </c>
      <c r="N2561" s="1">
        <f t="shared" si="1354"/>
        <v>18</v>
      </c>
      <c r="O2561" s="2">
        <f t="shared" si="1355"/>
        <v>1.00148708</v>
      </c>
      <c r="P2561" s="13">
        <f t="shared" si="1382"/>
        <v>1.0000997300000001</v>
      </c>
      <c r="Q2561" s="13">
        <f t="shared" si="1375"/>
        <v>1.4907704842330263</v>
      </c>
      <c r="R2561" s="2">
        <f t="shared" si="1378"/>
        <v>1.49298737</v>
      </c>
      <c r="S2561" s="2">
        <f t="shared" si="1369"/>
        <v>1.44698182</v>
      </c>
      <c r="T2561" s="2">
        <f t="shared" si="1356"/>
        <v>299507.16780585999</v>
      </c>
      <c r="U2561" s="2">
        <f t="shared" si="1357"/>
        <v>0</v>
      </c>
      <c r="V2561" s="2">
        <f t="shared" si="1358"/>
        <v>102042.22949584904</v>
      </c>
      <c r="W2561" s="2">
        <f t="shared" si="1359"/>
        <v>309029.74216954905</v>
      </c>
      <c r="X2561" s="17">
        <f t="shared" si="1360"/>
        <v>0</v>
      </c>
      <c r="Y2561" s="2">
        <f t="shared" si="1361"/>
        <v>0</v>
      </c>
      <c r="Z2561" s="72">
        <f t="shared" si="1362"/>
        <v>0</v>
      </c>
      <c r="AA2561" s="2">
        <f t="shared" si="1373"/>
        <v>0</v>
      </c>
      <c r="AB2561" s="12">
        <f t="shared" si="1370"/>
        <v>4.6600000000000003E-2</v>
      </c>
      <c r="AC2561" s="17">
        <f t="shared" si="1363"/>
        <v>18</v>
      </c>
      <c r="AD2561" s="17">
        <v>252</v>
      </c>
      <c r="AE2561" s="13">
        <f t="shared" si="1376"/>
        <v>1.003258642</v>
      </c>
      <c r="AF2561" s="2">
        <f t="shared" si="1374"/>
        <v>975.98663630999999</v>
      </c>
      <c r="AG2561" s="2">
        <f t="shared" si="1364"/>
        <v>1007.01729708</v>
      </c>
      <c r="AH2561" s="3">
        <f t="shared" si="1365"/>
        <v>0</v>
      </c>
      <c r="AI2561" s="4" t="str">
        <f t="shared" si="1377"/>
        <v>A+J=</v>
      </c>
      <c r="AJ2561" s="11">
        <f t="shared" si="1371"/>
        <v>43724</v>
      </c>
      <c r="AK2561" s="11"/>
      <c r="AL2561" s="4"/>
      <c r="AM2561" s="1"/>
      <c r="AN2561" s="11"/>
      <c r="AO2561" s="1"/>
      <c r="AP2561" s="1"/>
      <c r="AQ2561" s="3"/>
      <c r="AR2561" s="3"/>
      <c r="AS2561" s="6"/>
      <c r="AT2561" s="1"/>
      <c r="AU2561" s="1"/>
      <c r="AV2561" s="1"/>
      <c r="AW2561" s="1"/>
      <c r="AX2561" s="1"/>
      <c r="AY2561" s="1"/>
      <c r="AZ2561" s="1"/>
      <c r="BA2561" s="1"/>
      <c r="BB2561" s="1"/>
    </row>
    <row r="2562" spans="1:154" x14ac:dyDescent="0.2">
      <c r="A2562" s="158">
        <f t="shared" si="1366"/>
        <v>43718</v>
      </c>
      <c r="B2562" s="2">
        <f t="shared" si="1350"/>
        <v>310118.40182044118</v>
      </c>
      <c r="C2562" s="2">
        <f t="shared" si="1367"/>
        <v>206987.5126737</v>
      </c>
      <c r="D2562" s="2">
        <v>0</v>
      </c>
      <c r="E2562" s="73">
        <f t="shared" si="1351"/>
        <v>206987.5126737</v>
      </c>
      <c r="F2562" s="88">
        <f t="shared" si="1379"/>
        <v>5214.2700000000004</v>
      </c>
      <c r="G2562" s="3">
        <f>IF(AND(N2562=1,N2561&gt;1),VLOOKUP(A2561,[1]Plan1!$BK$81:$BM$259,3),G2561)</f>
        <v>5224.18</v>
      </c>
      <c r="H2562" s="11">
        <f t="shared" si="1380"/>
        <v>43631</v>
      </c>
      <c r="I2562" s="11">
        <f t="shared" si="1381"/>
        <v>43661</v>
      </c>
      <c r="J2562" s="12">
        <f t="shared" si="1352"/>
        <v>1.9005536729015393E-3</v>
      </c>
      <c r="K2562" s="11">
        <f t="shared" si="1368"/>
        <v>43724</v>
      </c>
      <c r="L2562" s="11">
        <f t="shared" si="1353"/>
        <v>43724</v>
      </c>
      <c r="M2562" s="1">
        <f t="shared" si="1372"/>
        <v>23</v>
      </c>
      <c r="N2562" s="1">
        <f t="shared" si="1354"/>
        <v>19</v>
      </c>
      <c r="O2562" s="2">
        <f t="shared" si="1355"/>
        <v>1.00156976</v>
      </c>
      <c r="P2562" s="13">
        <f t="shared" si="1382"/>
        <v>1.0000997300000001</v>
      </c>
      <c r="Q2562" s="13">
        <f t="shared" si="1375"/>
        <v>1.4907704842330263</v>
      </c>
      <c r="R2562" s="2">
        <f t="shared" si="1378"/>
        <v>1.4931106300000001</v>
      </c>
      <c r="S2562" s="2">
        <f t="shared" si="1369"/>
        <v>1.44698182</v>
      </c>
      <c r="T2562" s="2">
        <f t="shared" si="1356"/>
        <v>299507.16780585999</v>
      </c>
      <c r="U2562" s="2">
        <f t="shared" si="1357"/>
        <v>0</v>
      </c>
      <c r="V2562" s="2">
        <f t="shared" si="1358"/>
        <v>102067.74277666121</v>
      </c>
      <c r="W2562" s="2">
        <f t="shared" si="1359"/>
        <v>309055.25545036118</v>
      </c>
      <c r="X2562" s="17">
        <f t="shared" si="1360"/>
        <v>0</v>
      </c>
      <c r="Y2562" s="2">
        <f t="shared" si="1361"/>
        <v>0</v>
      </c>
      <c r="Z2562" s="72">
        <f t="shared" si="1362"/>
        <v>0</v>
      </c>
      <c r="AA2562" s="2">
        <f t="shared" si="1373"/>
        <v>0</v>
      </c>
      <c r="AB2562" s="12">
        <f t="shared" si="1370"/>
        <v>4.6600000000000003E-2</v>
      </c>
      <c r="AC2562" s="17">
        <f t="shared" si="1363"/>
        <v>19</v>
      </c>
      <c r="AD2562" s="17">
        <v>252</v>
      </c>
      <c r="AE2562" s="13">
        <f t="shared" si="1376"/>
        <v>1.003439988</v>
      </c>
      <c r="AF2562" s="2">
        <f t="shared" si="1374"/>
        <v>1030.30106316</v>
      </c>
      <c r="AG2562" s="2">
        <f t="shared" si="1364"/>
        <v>1063.14637008</v>
      </c>
      <c r="AH2562" s="3">
        <f t="shared" si="1365"/>
        <v>0</v>
      </c>
      <c r="AI2562" s="4" t="str">
        <f t="shared" si="1377"/>
        <v>A+J=</v>
      </c>
      <c r="AJ2562" s="11">
        <f t="shared" si="1371"/>
        <v>43724</v>
      </c>
      <c r="AK2562" s="11"/>
      <c r="AL2562" s="4"/>
      <c r="AM2562" s="1"/>
      <c r="AN2562" s="11"/>
      <c r="AO2562" s="1"/>
      <c r="AP2562" s="1"/>
      <c r="AQ2562" s="3"/>
      <c r="AR2562" s="3"/>
      <c r="AS2562" s="6"/>
      <c r="AT2562" s="1"/>
      <c r="AU2562" s="1"/>
      <c r="AV2562" s="1"/>
      <c r="AW2562" s="1"/>
      <c r="AX2562" s="1"/>
      <c r="AY2562" s="1"/>
      <c r="AZ2562" s="1"/>
      <c r="BA2562" s="1"/>
      <c r="BB2562" s="1"/>
    </row>
    <row r="2563" spans="1:154" x14ac:dyDescent="0.2">
      <c r="A2563" s="158">
        <f t="shared" si="1366"/>
        <v>43719</v>
      </c>
      <c r="B2563" s="2">
        <f t="shared" si="1350"/>
        <v>310200.06601383846</v>
      </c>
      <c r="C2563" s="2">
        <f t="shared" si="1367"/>
        <v>206987.5126737</v>
      </c>
      <c r="D2563" s="2">
        <v>0</v>
      </c>
      <c r="E2563" s="73">
        <f t="shared" si="1351"/>
        <v>206987.5126737</v>
      </c>
      <c r="F2563" s="88">
        <f t="shared" si="1379"/>
        <v>5214.2700000000004</v>
      </c>
      <c r="G2563" s="3">
        <f>IF(AND(N2563=1,N2562&gt;1),VLOOKUP(A2562,[1]Plan1!$BK$81:$BM$259,3),G2562)</f>
        <v>5224.18</v>
      </c>
      <c r="H2563" s="11">
        <f t="shared" si="1380"/>
        <v>43631</v>
      </c>
      <c r="I2563" s="11">
        <f t="shared" si="1381"/>
        <v>43661</v>
      </c>
      <c r="J2563" s="12">
        <f t="shared" si="1352"/>
        <v>1.9005536729015393E-3</v>
      </c>
      <c r="K2563" s="11">
        <f t="shared" si="1368"/>
        <v>43724</v>
      </c>
      <c r="L2563" s="11">
        <f t="shared" si="1353"/>
        <v>43724</v>
      </c>
      <c r="M2563" s="1">
        <f t="shared" si="1372"/>
        <v>23</v>
      </c>
      <c r="N2563" s="1">
        <f t="shared" si="1354"/>
        <v>20</v>
      </c>
      <c r="O2563" s="2">
        <f t="shared" si="1355"/>
        <v>1.0016524499999999</v>
      </c>
      <c r="P2563" s="13">
        <f t="shared" si="1382"/>
        <v>1.0000997300000001</v>
      </c>
      <c r="Q2563" s="13">
        <f t="shared" si="1375"/>
        <v>1.4907704842330263</v>
      </c>
      <c r="R2563" s="2">
        <f t="shared" si="1378"/>
        <v>1.4932338999999999</v>
      </c>
      <c r="S2563" s="2">
        <f t="shared" si="1369"/>
        <v>1.44698182</v>
      </c>
      <c r="T2563" s="2">
        <f t="shared" si="1356"/>
        <v>299507.16780585999</v>
      </c>
      <c r="U2563" s="2">
        <f t="shared" si="1357"/>
        <v>0</v>
      </c>
      <c r="V2563" s="2">
        <f t="shared" si="1358"/>
        <v>102093.25812734845</v>
      </c>
      <c r="W2563" s="2">
        <f t="shared" si="1359"/>
        <v>309080.77080104843</v>
      </c>
      <c r="X2563" s="17">
        <f t="shared" si="1360"/>
        <v>0</v>
      </c>
      <c r="Y2563" s="2">
        <f t="shared" si="1361"/>
        <v>0</v>
      </c>
      <c r="Z2563" s="72">
        <f t="shared" si="1362"/>
        <v>0</v>
      </c>
      <c r="AA2563" s="2">
        <f t="shared" si="1373"/>
        <v>0</v>
      </c>
      <c r="AB2563" s="12">
        <f t="shared" si="1370"/>
        <v>4.6600000000000003E-2</v>
      </c>
      <c r="AC2563" s="17">
        <f t="shared" si="1363"/>
        <v>20</v>
      </c>
      <c r="AD2563" s="17">
        <v>252</v>
      </c>
      <c r="AE2563" s="13">
        <f t="shared" si="1376"/>
        <v>1.0036213679999999</v>
      </c>
      <c r="AF2563" s="2">
        <f t="shared" si="1374"/>
        <v>1084.62567326</v>
      </c>
      <c r="AG2563" s="2">
        <f t="shared" si="1364"/>
        <v>1119.2952127900001</v>
      </c>
      <c r="AH2563" s="3">
        <f t="shared" si="1365"/>
        <v>0</v>
      </c>
      <c r="AI2563" s="4" t="str">
        <f t="shared" si="1377"/>
        <v>A+J=</v>
      </c>
      <c r="AJ2563" s="11">
        <f t="shared" si="1371"/>
        <v>43724</v>
      </c>
      <c r="AK2563" s="11"/>
      <c r="AL2563" s="4"/>
      <c r="AM2563" s="1"/>
      <c r="AN2563" s="11"/>
      <c r="AO2563" s="1"/>
      <c r="AP2563" s="1"/>
      <c r="AQ2563" s="3"/>
      <c r="AR2563" s="3"/>
      <c r="AS2563" s="6"/>
      <c r="AT2563" s="1"/>
      <c r="AU2563" s="1"/>
      <c r="AV2563" s="1"/>
      <c r="AW2563" s="1"/>
      <c r="AX2563" s="1"/>
      <c r="AY2563" s="1"/>
      <c r="AZ2563" s="1"/>
      <c r="BA2563" s="1"/>
      <c r="BB2563" s="1"/>
    </row>
    <row r="2564" spans="1:154" x14ac:dyDescent="0.2">
      <c r="A2564" s="158">
        <f t="shared" si="1366"/>
        <v>43720</v>
      </c>
      <c r="B2564" s="2">
        <f t="shared" si="1350"/>
        <v>310281.74935458577</v>
      </c>
      <c r="C2564" s="2">
        <f t="shared" si="1367"/>
        <v>206987.5126737</v>
      </c>
      <c r="D2564" s="2">
        <v>0</v>
      </c>
      <c r="E2564" s="73">
        <f t="shared" si="1351"/>
        <v>206987.5126737</v>
      </c>
      <c r="F2564" s="88">
        <f t="shared" si="1379"/>
        <v>5214.2700000000004</v>
      </c>
      <c r="G2564" s="3">
        <f>IF(AND(N2564=1,N2563&gt;1),VLOOKUP(A2563,[1]Plan1!$BK$81:$BM$259,3),G2563)</f>
        <v>5224.18</v>
      </c>
      <c r="H2564" s="11">
        <f t="shared" si="1380"/>
        <v>43631</v>
      </c>
      <c r="I2564" s="11">
        <f t="shared" si="1381"/>
        <v>43661</v>
      </c>
      <c r="J2564" s="12">
        <f t="shared" si="1352"/>
        <v>1.9005536729015393E-3</v>
      </c>
      <c r="K2564" s="11">
        <f t="shared" si="1368"/>
        <v>43724</v>
      </c>
      <c r="L2564" s="11">
        <f t="shared" si="1353"/>
        <v>43724</v>
      </c>
      <c r="M2564" s="1">
        <f t="shared" si="1372"/>
        <v>23</v>
      </c>
      <c r="N2564" s="1">
        <f t="shared" si="1354"/>
        <v>21</v>
      </c>
      <c r="O2564" s="2">
        <f t="shared" si="1355"/>
        <v>1.0017351400000001</v>
      </c>
      <c r="P2564" s="13">
        <f t="shared" si="1382"/>
        <v>1.0000997300000001</v>
      </c>
      <c r="Q2564" s="13">
        <f t="shared" si="1375"/>
        <v>1.4907704842330263</v>
      </c>
      <c r="R2564" s="2">
        <f t="shared" si="1378"/>
        <v>1.4933571699999999</v>
      </c>
      <c r="S2564" s="2">
        <f t="shared" si="1369"/>
        <v>1.44698182</v>
      </c>
      <c r="T2564" s="2">
        <f t="shared" si="1356"/>
        <v>299507.16780585999</v>
      </c>
      <c r="U2564" s="2">
        <f t="shared" si="1357"/>
        <v>0</v>
      </c>
      <c r="V2564" s="2">
        <f t="shared" si="1358"/>
        <v>102118.77347803574</v>
      </c>
      <c r="W2564" s="2">
        <f t="shared" si="1359"/>
        <v>309106.28615173575</v>
      </c>
      <c r="X2564" s="17">
        <f t="shared" si="1360"/>
        <v>0</v>
      </c>
      <c r="Y2564" s="2">
        <f t="shared" si="1361"/>
        <v>0</v>
      </c>
      <c r="Z2564" s="72">
        <f t="shared" si="1362"/>
        <v>0</v>
      </c>
      <c r="AA2564" s="2">
        <f t="shared" si="1373"/>
        <v>0</v>
      </c>
      <c r="AB2564" s="12">
        <f t="shared" si="1370"/>
        <v>4.6600000000000003E-2</v>
      </c>
      <c r="AC2564" s="17">
        <f t="shared" si="1363"/>
        <v>21</v>
      </c>
      <c r="AD2564" s="17">
        <v>252</v>
      </c>
      <c r="AE2564" s="13">
        <f t="shared" si="1376"/>
        <v>1.00380278</v>
      </c>
      <c r="AF2564" s="2">
        <f t="shared" si="1374"/>
        <v>1138.95986758</v>
      </c>
      <c r="AG2564" s="2">
        <f t="shared" si="1364"/>
        <v>1175.46320285</v>
      </c>
      <c r="AH2564" s="3">
        <f t="shared" si="1365"/>
        <v>0</v>
      </c>
      <c r="AI2564" s="4" t="str">
        <f t="shared" si="1377"/>
        <v>A+J=</v>
      </c>
      <c r="AJ2564" s="11">
        <f t="shared" si="1371"/>
        <v>43724</v>
      </c>
      <c r="AK2564" s="11"/>
      <c r="AL2564" s="4"/>
      <c r="AM2564" s="1"/>
      <c r="AN2564" s="11"/>
      <c r="AO2564" s="1"/>
      <c r="AP2564" s="1"/>
      <c r="AQ2564" s="3"/>
      <c r="AR2564" s="3"/>
      <c r="AS2564" s="6"/>
      <c r="AT2564" s="1"/>
      <c r="AU2564" s="1"/>
      <c r="AV2564" s="1"/>
      <c r="AW2564" s="1"/>
      <c r="AX2564" s="1"/>
      <c r="AY2564" s="1"/>
      <c r="AZ2564" s="1"/>
      <c r="BA2564" s="1"/>
      <c r="BB2564" s="1"/>
    </row>
    <row r="2565" spans="1:154" x14ac:dyDescent="0.2">
      <c r="A2565" s="158">
        <f t="shared" si="1366"/>
        <v>43721</v>
      </c>
      <c r="B2565" s="2">
        <f t="shared" si="1350"/>
        <v>310363.4563105033</v>
      </c>
      <c r="C2565" s="2">
        <f t="shared" si="1367"/>
        <v>206987.5126737</v>
      </c>
      <c r="D2565" s="2">
        <v>0</v>
      </c>
      <c r="E2565" s="73">
        <f t="shared" si="1351"/>
        <v>206987.5126737</v>
      </c>
      <c r="F2565" s="88">
        <f t="shared" si="1379"/>
        <v>5214.2700000000004</v>
      </c>
      <c r="G2565" s="3">
        <f>IF(AND(N2565=1,N2564&gt;1),VLOOKUP(A2564,[1]Plan1!$BK$81:$BM$259,3),G2564)</f>
        <v>5224.18</v>
      </c>
      <c r="H2565" s="11">
        <f t="shared" si="1380"/>
        <v>43631</v>
      </c>
      <c r="I2565" s="11">
        <f t="shared" si="1381"/>
        <v>43661</v>
      </c>
      <c r="J2565" s="12">
        <f t="shared" si="1352"/>
        <v>1.9005536729015393E-3</v>
      </c>
      <c r="K2565" s="11">
        <f t="shared" si="1368"/>
        <v>43724</v>
      </c>
      <c r="L2565" s="11">
        <f t="shared" si="1353"/>
        <v>43724</v>
      </c>
      <c r="M2565" s="1">
        <f t="shared" si="1372"/>
        <v>23</v>
      </c>
      <c r="N2565" s="1">
        <f t="shared" si="1354"/>
        <v>22</v>
      </c>
      <c r="O2565" s="2">
        <f t="shared" si="1355"/>
        <v>1.00181784</v>
      </c>
      <c r="P2565" s="13">
        <f t="shared" si="1382"/>
        <v>1.0000997300000001</v>
      </c>
      <c r="Q2565" s="13">
        <f t="shared" si="1375"/>
        <v>1.4907704842330263</v>
      </c>
      <c r="R2565" s="2">
        <f t="shared" si="1378"/>
        <v>1.49348046</v>
      </c>
      <c r="S2565" s="2">
        <f t="shared" si="1369"/>
        <v>1.44698182</v>
      </c>
      <c r="T2565" s="2">
        <f t="shared" si="1356"/>
        <v>299507.16780585999</v>
      </c>
      <c r="U2565" s="2">
        <f t="shared" si="1357"/>
        <v>0</v>
      </c>
      <c r="V2565" s="2">
        <f t="shared" si="1358"/>
        <v>102144.29296847331</v>
      </c>
      <c r="W2565" s="2">
        <f t="shared" si="1359"/>
        <v>309131.80564217328</v>
      </c>
      <c r="X2565" s="17">
        <f t="shared" si="1360"/>
        <v>0</v>
      </c>
      <c r="Y2565" s="2">
        <f t="shared" si="1361"/>
        <v>0</v>
      </c>
      <c r="Z2565" s="72">
        <f t="shared" si="1362"/>
        <v>0</v>
      </c>
      <c r="AA2565" s="2">
        <f t="shared" si="1373"/>
        <v>0</v>
      </c>
      <c r="AB2565" s="12">
        <f t="shared" si="1370"/>
        <v>4.6600000000000003E-2</v>
      </c>
      <c r="AC2565" s="17">
        <f t="shared" si="1363"/>
        <v>22</v>
      </c>
      <c r="AD2565" s="17">
        <v>252</v>
      </c>
      <c r="AE2565" s="13">
        <f t="shared" si="1376"/>
        <v>1.003984225</v>
      </c>
      <c r="AF2565" s="2">
        <f t="shared" si="1374"/>
        <v>1193.3039456500001</v>
      </c>
      <c r="AG2565" s="2">
        <f t="shared" si="1364"/>
        <v>1231.6506683299999</v>
      </c>
      <c r="AH2565" s="3">
        <f t="shared" si="1365"/>
        <v>0</v>
      </c>
      <c r="AI2565" s="4" t="str">
        <f t="shared" si="1377"/>
        <v>A+J=</v>
      </c>
      <c r="AJ2565" s="11">
        <f t="shared" si="1371"/>
        <v>43724</v>
      </c>
      <c r="AK2565" s="11"/>
      <c r="AL2565" s="4"/>
      <c r="AM2565" s="1"/>
      <c r="AN2565" s="11"/>
      <c r="AO2565" s="1"/>
      <c r="AP2565" s="1"/>
      <c r="AQ2565" s="3"/>
      <c r="AR2565" s="3"/>
      <c r="AS2565" s="6"/>
      <c r="AT2565" s="1"/>
      <c r="AU2565" s="1"/>
      <c r="AV2565" s="1"/>
      <c r="AW2565" s="1"/>
      <c r="AX2565" s="1"/>
      <c r="AY2565" s="1"/>
      <c r="AZ2565" s="1"/>
      <c r="BA2565" s="1"/>
      <c r="BB2565" s="1"/>
    </row>
    <row r="2566" spans="1:154" x14ac:dyDescent="0.2">
      <c r="A2566" s="158">
        <f t="shared" si="1366"/>
        <v>43722</v>
      </c>
      <c r="B2566" s="2">
        <f t="shared" si="1350"/>
        <v>310445.18480787601</v>
      </c>
      <c r="C2566" s="2">
        <f t="shared" si="1367"/>
        <v>206987.5126737</v>
      </c>
      <c r="D2566" s="2">
        <v>0</v>
      </c>
      <c r="E2566" s="73">
        <f t="shared" si="1351"/>
        <v>206987.5126737</v>
      </c>
      <c r="F2566" s="88">
        <f t="shared" si="1379"/>
        <v>5214.2700000000004</v>
      </c>
      <c r="G2566" s="3">
        <f>IF(AND(N2566=1,N2565&gt;1),VLOOKUP(A2565,[1]Plan1!$BK$81:$BM$259,3),G2565)</f>
        <v>5224.18</v>
      </c>
      <c r="H2566" s="11">
        <f t="shared" si="1380"/>
        <v>43631</v>
      </c>
      <c r="I2566" s="11">
        <f t="shared" si="1381"/>
        <v>43661</v>
      </c>
      <c r="J2566" s="12">
        <f t="shared" si="1352"/>
        <v>1.9005536729015393E-3</v>
      </c>
      <c r="K2566" s="11">
        <f t="shared" si="1368"/>
        <v>43752</v>
      </c>
      <c r="L2566" s="11">
        <f t="shared" si="1353"/>
        <v>43724</v>
      </c>
      <c r="M2566" s="1">
        <f t="shared" si="1372"/>
        <v>23</v>
      </c>
      <c r="N2566" s="1">
        <f t="shared" si="1354"/>
        <v>23</v>
      </c>
      <c r="O2566" s="2">
        <f t="shared" si="1355"/>
        <v>1.00190055</v>
      </c>
      <c r="P2566" s="13">
        <f t="shared" si="1382"/>
        <v>1.0000997300000001</v>
      </c>
      <c r="Q2566" s="13">
        <f t="shared" si="1375"/>
        <v>1.4907704842330263</v>
      </c>
      <c r="R2566" s="2">
        <f t="shared" si="1378"/>
        <v>1.4936037600000001</v>
      </c>
      <c r="S2566" s="2">
        <f t="shared" si="1369"/>
        <v>1.44698182</v>
      </c>
      <c r="T2566" s="2">
        <f t="shared" si="1356"/>
        <v>299507.16780585999</v>
      </c>
      <c r="U2566" s="2">
        <f t="shared" si="1357"/>
        <v>0</v>
      </c>
      <c r="V2566" s="2">
        <f t="shared" si="1358"/>
        <v>102169.81452878598</v>
      </c>
      <c r="W2566" s="2">
        <f t="shared" si="1359"/>
        <v>309157.32720248599</v>
      </c>
      <c r="X2566" s="17">
        <f t="shared" si="1360"/>
        <v>0</v>
      </c>
      <c r="Y2566" s="2">
        <f t="shared" si="1361"/>
        <v>0</v>
      </c>
      <c r="Z2566" s="72">
        <f t="shared" si="1362"/>
        <v>0</v>
      </c>
      <c r="AA2566" s="2">
        <f t="shared" si="1373"/>
        <v>0</v>
      </c>
      <c r="AB2566" s="12">
        <f t="shared" si="1370"/>
        <v>4.6600000000000003E-2</v>
      </c>
      <c r="AC2566" s="17">
        <f t="shared" si="1363"/>
        <v>23</v>
      </c>
      <c r="AD2566" s="17">
        <v>252</v>
      </c>
      <c r="AE2566" s="13">
        <f t="shared" si="1376"/>
        <v>1.004165703</v>
      </c>
      <c r="AF2566" s="2">
        <f t="shared" si="1374"/>
        <v>1247.65790745</v>
      </c>
      <c r="AG2566" s="2">
        <f t="shared" si="1364"/>
        <v>1287.8576053899999</v>
      </c>
      <c r="AH2566" s="3">
        <f t="shared" si="1365"/>
        <v>0</v>
      </c>
      <c r="AI2566" s="4" t="str">
        <f t="shared" si="1377"/>
        <v>A+J=</v>
      </c>
      <c r="AJ2566" s="11">
        <f t="shared" si="1371"/>
        <v>43724</v>
      </c>
      <c r="AK2566" s="11"/>
      <c r="AL2566" s="4"/>
      <c r="AM2566" s="1"/>
      <c r="AN2566" s="11"/>
      <c r="AO2566" s="1"/>
      <c r="AP2566" s="1"/>
      <c r="AQ2566" s="3"/>
      <c r="AR2566" s="3"/>
      <c r="AS2566" s="6"/>
      <c r="AT2566" s="1"/>
      <c r="AU2566" s="1"/>
      <c r="AV2566" s="1"/>
      <c r="AW2566" s="1"/>
      <c r="AX2566" s="1"/>
      <c r="AY2566" s="1"/>
      <c r="AZ2566" s="1"/>
      <c r="BA2566" s="1"/>
      <c r="BB2566" s="1"/>
    </row>
    <row r="2567" spans="1:154" x14ac:dyDescent="0.2">
      <c r="A2567" s="158">
        <f t="shared" si="1366"/>
        <v>43723</v>
      </c>
      <c r="B2567" s="2">
        <f t="shared" si="1350"/>
        <v>310445.18480787601</v>
      </c>
      <c r="C2567" s="2">
        <f t="shared" si="1367"/>
        <v>206987.5126737</v>
      </c>
      <c r="D2567" s="2">
        <v>0</v>
      </c>
      <c r="E2567" s="73">
        <f t="shared" si="1351"/>
        <v>206987.5126737</v>
      </c>
      <c r="F2567" s="88">
        <f t="shared" si="1379"/>
        <v>5214.2700000000004</v>
      </c>
      <c r="G2567" s="3">
        <f>IF(AND(N2567=1,N2566&gt;1),VLOOKUP(A2566,[1]Plan1!$BK$81:$BM$259,3),G2566)</f>
        <v>5224.18</v>
      </c>
      <c r="H2567" s="11">
        <f t="shared" si="1380"/>
        <v>43631</v>
      </c>
      <c r="I2567" s="11">
        <f t="shared" si="1381"/>
        <v>43661</v>
      </c>
      <c r="J2567" s="12">
        <f t="shared" si="1352"/>
        <v>1.9005536729015393E-3</v>
      </c>
      <c r="K2567" s="11">
        <f t="shared" si="1368"/>
        <v>43752</v>
      </c>
      <c r="L2567" s="11">
        <f t="shared" si="1353"/>
        <v>43724</v>
      </c>
      <c r="M2567" s="1">
        <f t="shared" si="1372"/>
        <v>23</v>
      </c>
      <c r="N2567" s="1">
        <f t="shared" si="1354"/>
        <v>23</v>
      </c>
      <c r="O2567" s="2">
        <f t="shared" si="1355"/>
        <v>1.00190055</v>
      </c>
      <c r="P2567" s="13">
        <f t="shared" si="1382"/>
        <v>1.0000997300000001</v>
      </c>
      <c r="Q2567" s="13">
        <f t="shared" si="1375"/>
        <v>1.4907704842330263</v>
      </c>
      <c r="R2567" s="2">
        <f t="shared" si="1378"/>
        <v>1.4936037600000001</v>
      </c>
      <c r="S2567" s="2">
        <f t="shared" si="1369"/>
        <v>1.44698182</v>
      </c>
      <c r="T2567" s="2">
        <f t="shared" si="1356"/>
        <v>299507.16780585999</v>
      </c>
      <c r="U2567" s="2">
        <f t="shared" si="1357"/>
        <v>0</v>
      </c>
      <c r="V2567" s="2">
        <f t="shared" si="1358"/>
        <v>102169.81452878598</v>
      </c>
      <c r="W2567" s="2">
        <f t="shared" si="1359"/>
        <v>309157.32720248599</v>
      </c>
      <c r="X2567" s="17">
        <f t="shared" si="1360"/>
        <v>0</v>
      </c>
      <c r="Y2567" s="2">
        <f t="shared" si="1361"/>
        <v>0</v>
      </c>
      <c r="Z2567" s="72">
        <f t="shared" si="1362"/>
        <v>0</v>
      </c>
      <c r="AA2567" s="2">
        <f t="shared" si="1373"/>
        <v>0</v>
      </c>
      <c r="AB2567" s="12">
        <f t="shared" si="1370"/>
        <v>4.6600000000000003E-2</v>
      </c>
      <c r="AC2567" s="17">
        <f t="shared" si="1363"/>
        <v>23</v>
      </c>
      <c r="AD2567" s="17">
        <v>252</v>
      </c>
      <c r="AE2567" s="13">
        <f t="shared" si="1376"/>
        <v>1.004165703</v>
      </c>
      <c r="AF2567" s="2">
        <f t="shared" si="1374"/>
        <v>1247.65790745</v>
      </c>
      <c r="AG2567" s="2">
        <f t="shared" si="1364"/>
        <v>1287.8576053899999</v>
      </c>
      <c r="AH2567" s="3">
        <f t="shared" si="1365"/>
        <v>0</v>
      </c>
      <c r="AI2567" s="4" t="str">
        <f t="shared" si="1377"/>
        <v>A+J=</v>
      </c>
      <c r="AJ2567" s="11">
        <f t="shared" si="1371"/>
        <v>43724</v>
      </c>
      <c r="AK2567" s="11"/>
      <c r="AL2567" s="40"/>
      <c r="AM2567" s="38"/>
      <c r="AN2567" s="18"/>
      <c r="AO2567" s="38"/>
      <c r="AP2567" s="38"/>
      <c r="AQ2567" s="39"/>
      <c r="AR2567" s="39"/>
      <c r="AS2567" s="69"/>
      <c r="AT2567" s="38"/>
      <c r="AU2567" s="38"/>
      <c r="AV2567" s="38"/>
      <c r="AW2567" s="38"/>
      <c r="AX2567" s="38"/>
      <c r="AY2567" s="38"/>
      <c r="AZ2567" s="38"/>
      <c r="BA2567" s="38"/>
      <c r="BB2567" s="38"/>
    </row>
    <row r="2568" spans="1:154" x14ac:dyDescent="0.2">
      <c r="A2568" s="156">
        <f t="shared" si="1366"/>
        <v>43724</v>
      </c>
      <c r="B2568" s="82">
        <f t="shared" si="1350"/>
        <v>310445.18480787601</v>
      </c>
      <c r="C2568" s="82">
        <f t="shared" si="1367"/>
        <v>206987.5126737</v>
      </c>
      <c r="D2568" s="82">
        <v>0</v>
      </c>
      <c r="E2568" s="83">
        <f t="shared" si="1351"/>
        <v>206987.5126737</v>
      </c>
      <c r="F2568" s="89">
        <f t="shared" si="1379"/>
        <v>5214.2700000000004</v>
      </c>
      <c r="G2568" s="3">
        <f>IF(AND(N2568=1,N2567&gt;1),VLOOKUP(A2567,[1]Plan1!$BK$81:$BM$259,3),G2567)</f>
        <v>5224.18</v>
      </c>
      <c r="H2568" s="18">
        <f t="shared" si="1380"/>
        <v>43631</v>
      </c>
      <c r="I2568" s="18">
        <f t="shared" si="1381"/>
        <v>43661</v>
      </c>
      <c r="J2568" s="84">
        <f t="shared" si="1352"/>
        <v>1.9005536729015393E-3</v>
      </c>
      <c r="K2568" s="18">
        <f t="shared" si="1368"/>
        <v>43752</v>
      </c>
      <c r="L2568" s="18">
        <f t="shared" si="1353"/>
        <v>43724</v>
      </c>
      <c r="M2568" s="38">
        <f t="shared" si="1372"/>
        <v>23</v>
      </c>
      <c r="N2568" s="38">
        <f t="shared" si="1354"/>
        <v>23</v>
      </c>
      <c r="O2568" s="82">
        <f t="shared" si="1355"/>
        <v>1.00190055</v>
      </c>
      <c r="P2568" s="85">
        <f t="shared" si="1382"/>
        <v>1.0000997300000001</v>
      </c>
      <c r="Q2568" s="85">
        <f t="shared" si="1375"/>
        <v>1.4907704842330263</v>
      </c>
      <c r="R2568" s="82">
        <f t="shared" si="1378"/>
        <v>1.4936037600000001</v>
      </c>
      <c r="S2568" s="2">
        <f t="shared" si="1369"/>
        <v>1.4936037600000001</v>
      </c>
      <c r="T2568" s="82">
        <f t="shared" si="1356"/>
        <v>309157.32720248</v>
      </c>
      <c r="U2568" s="82">
        <f t="shared" si="1357"/>
        <v>0</v>
      </c>
      <c r="V2568" s="82">
        <f t="shared" si="1358"/>
        <v>102169.81452878598</v>
      </c>
      <c r="W2568" s="82">
        <f t="shared" si="1359"/>
        <v>309157.32720248599</v>
      </c>
      <c r="X2568" s="86">
        <f t="shared" si="1360"/>
        <v>84</v>
      </c>
      <c r="Y2568" s="82">
        <f t="shared" si="1361"/>
        <v>1714.3968423399999</v>
      </c>
      <c r="Z2568" s="87">
        <f t="shared" si="1362"/>
        <v>8.2826099999999993E-3</v>
      </c>
      <c r="AA2568" s="82">
        <f t="shared" si="1373"/>
        <v>2560.6295698600002</v>
      </c>
      <c r="AB2568" s="84">
        <f t="shared" si="1370"/>
        <v>4.6600000000000003E-2</v>
      </c>
      <c r="AC2568" s="86">
        <f t="shared" si="1363"/>
        <v>23</v>
      </c>
      <c r="AD2568" s="86">
        <v>252</v>
      </c>
      <c r="AE2568" s="85">
        <f t="shared" si="1376"/>
        <v>1.004165703</v>
      </c>
      <c r="AF2568" s="82">
        <f t="shared" si="1374"/>
        <v>1287.8576053899999</v>
      </c>
      <c r="AG2568" s="82">
        <f t="shared" si="1364"/>
        <v>1287.8576053899999</v>
      </c>
      <c r="AH2568" s="39">
        <f t="shared" si="1365"/>
        <v>3848.4871752500003</v>
      </c>
      <c r="AI2568" s="40" t="str">
        <f t="shared" si="1377"/>
        <v>A+J=</v>
      </c>
      <c r="AJ2568" s="18">
        <f t="shared" si="1371"/>
        <v>43724</v>
      </c>
      <c r="AK2568" s="18"/>
      <c r="AL2568" s="40"/>
      <c r="AM2568" s="38"/>
      <c r="AN2568" s="18"/>
      <c r="AO2568" s="38"/>
      <c r="AP2568" s="38"/>
      <c r="AQ2568" s="39"/>
      <c r="AR2568" s="39"/>
      <c r="AS2568" s="69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  <c r="EX2568" s="38"/>
    </row>
    <row r="2569" spans="1:154" x14ac:dyDescent="0.2">
      <c r="A2569" s="158">
        <f t="shared" si="1366"/>
        <v>43725</v>
      </c>
      <c r="B2569" s="2">
        <f t="shared" si="1350"/>
        <v>306667.32595894416</v>
      </c>
      <c r="C2569" s="2">
        <f t="shared" si="1367"/>
        <v>205273.11583135999</v>
      </c>
      <c r="D2569" s="2">
        <f>SUM(Y2569:Y$2901)</f>
        <v>20175.46666075</v>
      </c>
      <c r="E2569" s="73">
        <f t="shared" si="1351"/>
        <v>185097.64917060998</v>
      </c>
      <c r="F2569" s="88">
        <f t="shared" si="1379"/>
        <v>5224.18</v>
      </c>
      <c r="G2569" s="3">
        <f>IF(AND(N2569=1,N2568&gt;1),VLOOKUP(A2568,[1]Plan1!$BK$81:$BM$259,3),G2568)</f>
        <v>5229.93</v>
      </c>
      <c r="H2569" s="11">
        <f t="shared" si="1380"/>
        <v>43663</v>
      </c>
      <c r="I2569" s="11">
        <f t="shared" si="1381"/>
        <v>43694</v>
      </c>
      <c r="J2569" s="12">
        <f t="shared" si="1352"/>
        <v>1.1006512026767723E-3</v>
      </c>
      <c r="K2569" s="11">
        <f t="shared" si="1368"/>
        <v>43752</v>
      </c>
      <c r="L2569" s="11">
        <f t="shared" si="1353"/>
        <v>43752</v>
      </c>
      <c r="M2569" s="1">
        <f t="shared" si="1372"/>
        <v>20</v>
      </c>
      <c r="N2569" s="1">
        <f t="shared" si="1354"/>
        <v>1</v>
      </c>
      <c r="O2569" s="2">
        <f t="shared" si="1355"/>
        <v>1.0000549999999999</v>
      </c>
      <c r="P2569" s="13">
        <f t="shared" si="1382"/>
        <v>1.00190055</v>
      </c>
      <c r="Q2569" s="13">
        <f t="shared" si="1375"/>
        <v>1.4936037680768353</v>
      </c>
      <c r="R2569" s="2">
        <f t="shared" si="1378"/>
        <v>1.49368591</v>
      </c>
      <c r="S2569" s="2">
        <f t="shared" si="1369"/>
        <v>1.4936037600000001</v>
      </c>
      <c r="T2569" s="2">
        <f t="shared" si="1356"/>
        <v>306596.69763263001</v>
      </c>
      <c r="U2569" s="2">
        <f t="shared" si="1357"/>
        <v>9958.6862035008453</v>
      </c>
      <c r="V2569" s="2">
        <f t="shared" si="1358"/>
        <v>91380.101369653319</v>
      </c>
      <c r="W2569" s="2">
        <f t="shared" si="1359"/>
        <v>306611.90340451413</v>
      </c>
      <c r="X2569" s="17">
        <f t="shared" si="1360"/>
        <v>0</v>
      </c>
      <c r="Y2569" s="2">
        <f t="shared" si="1361"/>
        <v>0</v>
      </c>
      <c r="Z2569" s="72">
        <f t="shared" si="1362"/>
        <v>0</v>
      </c>
      <c r="AA2569" s="2">
        <f t="shared" si="1373"/>
        <v>0</v>
      </c>
      <c r="AB2569" s="12">
        <f t="shared" si="1370"/>
        <v>4.6600000000000003E-2</v>
      </c>
      <c r="AC2569" s="17">
        <f t="shared" si="1363"/>
        <v>1</v>
      </c>
      <c r="AD2569" s="17">
        <v>252</v>
      </c>
      <c r="AE2569" s="13">
        <f t="shared" si="1376"/>
        <v>1.0001807579999999</v>
      </c>
      <c r="AF2569" s="2">
        <f t="shared" si="1374"/>
        <v>55.419805869999998</v>
      </c>
      <c r="AG2569" s="2">
        <f t="shared" si="1364"/>
        <v>55.422554429999998</v>
      </c>
      <c r="AH2569" s="3">
        <f t="shared" si="1365"/>
        <v>0</v>
      </c>
      <c r="AI2569" s="4" t="str">
        <f t="shared" si="1377"/>
        <v>A+J=</v>
      </c>
      <c r="AJ2569" s="11">
        <f t="shared" si="1371"/>
        <v>43752</v>
      </c>
      <c r="AK2569" s="11"/>
      <c r="AL2569" s="4"/>
      <c r="AM2569" s="1"/>
      <c r="AN2569" s="11"/>
      <c r="AO2569" s="1"/>
      <c r="AP2569" s="1"/>
      <c r="AQ2569" s="3"/>
      <c r="AR2569" s="3"/>
      <c r="AS2569" s="6"/>
      <c r="AT2569" s="1"/>
      <c r="AU2569" s="1"/>
      <c r="AV2569" s="1"/>
      <c r="AW2569" s="1"/>
      <c r="AX2569" s="1"/>
      <c r="AY2569" s="1"/>
      <c r="AZ2569" s="1"/>
      <c r="BA2569" s="1"/>
      <c r="BB2569" s="1"/>
    </row>
    <row r="2570" spans="1:154" x14ac:dyDescent="0.2">
      <c r="A2570" s="158">
        <f t="shared" si="1366"/>
        <v>43726</v>
      </c>
      <c r="B2570" s="2">
        <f t="shared" ref="B2570:B2633" si="1383">(W2570+AG2570)</f>
        <v>306737.97144610004</v>
      </c>
      <c r="C2570" s="2">
        <f t="shared" si="1367"/>
        <v>205273.11583135999</v>
      </c>
      <c r="D2570" s="2">
        <f>SUM(Y2570:Y$2901)</f>
        <v>20175.46666075</v>
      </c>
      <c r="E2570" s="73">
        <f t="shared" ref="E2570:E2633" si="1384">(C2570-D2570)</f>
        <v>185097.64917060998</v>
      </c>
      <c r="F2570" s="88">
        <f t="shared" si="1379"/>
        <v>5224.18</v>
      </c>
      <c r="G2570" s="3">
        <f>IF(AND(N2570=1,N2569&gt;1),VLOOKUP(A2569,[1]Plan1!$BK$81:$BM$259,3),G2569)</f>
        <v>5229.93</v>
      </c>
      <c r="H2570" s="11">
        <f t="shared" si="1380"/>
        <v>43663</v>
      </c>
      <c r="I2570" s="11">
        <f t="shared" si="1381"/>
        <v>43694</v>
      </c>
      <c r="J2570" s="12">
        <f t="shared" ref="J2570:J2633" si="1385">(G2570/F2570)-1</f>
        <v>1.1006512026767723E-3</v>
      </c>
      <c r="K2570" s="11">
        <f t="shared" si="1368"/>
        <v>43752</v>
      </c>
      <c r="L2570" s="11">
        <f t="shared" ref="L2570:L2633" si="1386">IF(A2570&gt;L2569,K2570,L2569)</f>
        <v>43752</v>
      </c>
      <c r="M2570" s="1">
        <f t="shared" si="1372"/>
        <v>20</v>
      </c>
      <c r="N2570" s="1">
        <f t="shared" ref="N2570:N2633" si="1387">(M2570-(NETWORKDAYS(A2570,L2570,$AN$194:$AN$348)-1))</f>
        <v>2</v>
      </c>
      <c r="O2570" s="2">
        <f t="shared" ref="O2570:O2633" si="1388">TRUNC((G2570/F2570)^TRUNC((N2570/M2570),9),8)</f>
        <v>1.00011001</v>
      </c>
      <c r="P2570" s="13">
        <f t="shared" si="1382"/>
        <v>1.00190055</v>
      </c>
      <c r="Q2570" s="13">
        <f t="shared" si="1375"/>
        <v>1.4936037680768353</v>
      </c>
      <c r="R2570" s="2">
        <f t="shared" si="1378"/>
        <v>1.49376807</v>
      </c>
      <c r="S2570" s="2">
        <f t="shared" si="1369"/>
        <v>1.4936037600000001</v>
      </c>
      <c r="T2570" s="2">
        <f t="shared" ref="T2570:T2633" si="1389">TRUNC(C2570*S2570,8)</f>
        <v>306596.69763263001</v>
      </c>
      <c r="U2570" s="2">
        <f t="shared" ref="U2570:U2633" si="1390">(D2570*(S2570-1))</f>
        <v>9958.6862035008453</v>
      </c>
      <c r="V2570" s="2">
        <f t="shared" ref="V2570:V2633" si="1391">(E2570*(R2570-1))</f>
        <v>91395.308992509192</v>
      </c>
      <c r="W2570" s="2">
        <f t="shared" ref="W2570:W2633" si="1392">(C2570+U2570+V2570)</f>
        <v>306627.11102737003</v>
      </c>
      <c r="X2570" s="17">
        <f t="shared" ref="X2570:X2633" si="1393">IF(VLOOKUP(A2570,AN$10:AU$190,8)=VLOOKUP(A2569,AN$10:AU$190,8),0,VLOOKUP(A2570,AN$10:AU$190,8))</f>
        <v>0</v>
      </c>
      <c r="Y2570" s="2">
        <f t="shared" ref="Y2570:Y2633" si="1394">IF(X2570&gt;0,VLOOKUP(A2570,AN$12:AR$190,5),0)</f>
        <v>0</v>
      </c>
      <c r="Z2570" s="72">
        <f t="shared" ref="Z2570:Z2633" si="1395">IF(X2570&gt;0,VLOOKUP($A2570,$AN$10:$AS$190,6),0)</f>
        <v>0</v>
      </c>
      <c r="AA2570" s="2">
        <f t="shared" si="1373"/>
        <v>0</v>
      </c>
      <c r="AB2570" s="12">
        <f t="shared" si="1370"/>
        <v>4.6600000000000003E-2</v>
      </c>
      <c r="AC2570" s="17">
        <f t="shared" ref="AC2570:AC2633" si="1396">N2570</f>
        <v>2</v>
      </c>
      <c r="AD2570" s="17">
        <v>252</v>
      </c>
      <c r="AE2570" s="13">
        <f t="shared" si="1376"/>
        <v>1.0003615480000001</v>
      </c>
      <c r="AF2570" s="2">
        <f t="shared" si="1374"/>
        <v>110.84942282999999</v>
      </c>
      <c r="AG2570" s="2">
        <f t="shared" ref="AG2570:AG2633" si="1397">TRUNC((W2570*(AE2570-1)),8)</f>
        <v>110.86041873000001</v>
      </c>
      <c r="AH2570" s="3">
        <f t="shared" ref="AH2570:AH2633" si="1398">IF(AA2570&gt;0,AA2570+AF2570,0)</f>
        <v>0</v>
      </c>
      <c r="AI2570" s="4" t="str">
        <f t="shared" si="1377"/>
        <v>A+J=</v>
      </c>
      <c r="AJ2570" s="11">
        <f t="shared" si="1371"/>
        <v>43752</v>
      </c>
      <c r="AK2570" s="11"/>
      <c r="AL2570" s="4"/>
      <c r="AM2570" s="1"/>
      <c r="AN2570" s="11"/>
      <c r="AO2570" s="1"/>
      <c r="AP2570" s="1"/>
      <c r="AQ2570" s="3"/>
      <c r="AR2570" s="3"/>
      <c r="AS2570" s="6"/>
      <c r="AT2570" s="1"/>
      <c r="AU2570" s="1"/>
      <c r="AV2570" s="1"/>
      <c r="AW2570" s="1"/>
      <c r="AX2570" s="1"/>
      <c r="AY2570" s="1"/>
      <c r="AZ2570" s="1"/>
      <c r="BA2570" s="1"/>
      <c r="BB2570" s="1"/>
    </row>
    <row r="2571" spans="1:154" x14ac:dyDescent="0.2">
      <c r="A2571" s="158">
        <f t="shared" ref="A2571:A2634" si="1399">(A2570+1)</f>
        <v>43727</v>
      </c>
      <c r="B2571" s="2">
        <f t="shared" si="1383"/>
        <v>306808.63440321235</v>
      </c>
      <c r="C2571" s="2">
        <f t="shared" ref="C2571:C2634" si="1400">TRUNC(IF(X2570&gt;0,VLOOKUP(A2570,$AN$12:$AO$190,2),C2570),8)</f>
        <v>205273.11583135999</v>
      </c>
      <c r="D2571" s="2">
        <f>SUM(Y2571:Y$2901)</f>
        <v>20175.46666075</v>
      </c>
      <c r="E2571" s="73">
        <f t="shared" si="1384"/>
        <v>185097.64917060998</v>
      </c>
      <c r="F2571" s="88">
        <f t="shared" si="1379"/>
        <v>5224.18</v>
      </c>
      <c r="G2571" s="3">
        <f>IF(AND(N2571=1,N2570&gt;1),VLOOKUP(A2570,[1]Plan1!$BK$81:$BM$259,3),G2570)</f>
        <v>5229.93</v>
      </c>
      <c r="H2571" s="11">
        <f t="shared" si="1380"/>
        <v>43663</v>
      </c>
      <c r="I2571" s="11">
        <f t="shared" si="1381"/>
        <v>43694</v>
      </c>
      <c r="J2571" s="12">
        <f t="shared" si="1385"/>
        <v>1.1006512026767723E-3</v>
      </c>
      <c r="K2571" s="11">
        <f t="shared" ref="K2571:K2634" si="1401">IF(DAY(A2571)=14,VLOOKUP(A2571,AR$194:AW$373,4),K2570)</f>
        <v>43752</v>
      </c>
      <c r="L2571" s="11">
        <f t="shared" si="1386"/>
        <v>43752</v>
      </c>
      <c r="M2571" s="1">
        <f t="shared" si="1372"/>
        <v>20</v>
      </c>
      <c r="N2571" s="1">
        <f t="shared" si="1387"/>
        <v>3</v>
      </c>
      <c r="O2571" s="2">
        <f t="shared" si="1388"/>
        <v>1.0001650200000001</v>
      </c>
      <c r="P2571" s="13">
        <f t="shared" si="1382"/>
        <v>1.00190055</v>
      </c>
      <c r="Q2571" s="13">
        <f t="shared" si="1375"/>
        <v>1.4936037680768353</v>
      </c>
      <c r="R2571" s="2">
        <f t="shared" si="1378"/>
        <v>1.49385024</v>
      </c>
      <c r="S2571" s="2">
        <f t="shared" ref="S2571:S2634" si="1402">IF(AND(X2571&gt;0,MONTH(A2571)=9),R2571,S2570)</f>
        <v>1.4936037600000001</v>
      </c>
      <c r="T2571" s="2">
        <f t="shared" si="1389"/>
        <v>306596.69763263001</v>
      </c>
      <c r="U2571" s="2">
        <f t="shared" si="1390"/>
        <v>9958.6862035008453</v>
      </c>
      <c r="V2571" s="2">
        <f t="shared" si="1391"/>
        <v>91410.518466341542</v>
      </c>
      <c r="W2571" s="2">
        <f t="shared" si="1392"/>
        <v>306642.32050120237</v>
      </c>
      <c r="X2571" s="17">
        <f t="shared" si="1393"/>
        <v>0</v>
      </c>
      <c r="Y2571" s="2">
        <f t="shared" si="1394"/>
        <v>0</v>
      </c>
      <c r="Z2571" s="72">
        <f t="shared" si="1395"/>
        <v>0</v>
      </c>
      <c r="AA2571" s="2">
        <f t="shared" si="1373"/>
        <v>0</v>
      </c>
      <c r="AB2571" s="12">
        <f t="shared" ref="AB2571:AB2634" si="1403">(AB2570)</f>
        <v>4.6600000000000003E-2</v>
      </c>
      <c r="AC2571" s="17">
        <f t="shared" si="1396"/>
        <v>3</v>
      </c>
      <c r="AD2571" s="17">
        <v>252</v>
      </c>
      <c r="AE2571" s="13">
        <f t="shared" si="1376"/>
        <v>1.0005423710000001</v>
      </c>
      <c r="AF2571" s="2">
        <f t="shared" si="1374"/>
        <v>166.28915749000001</v>
      </c>
      <c r="AG2571" s="2">
        <f t="shared" si="1397"/>
        <v>166.31390200999999</v>
      </c>
      <c r="AH2571" s="3">
        <f t="shared" si="1398"/>
        <v>0</v>
      </c>
      <c r="AI2571" s="4" t="str">
        <f t="shared" si="1377"/>
        <v>A+J=</v>
      </c>
      <c r="AJ2571" s="11">
        <f t="shared" ref="AJ2571:AJ2634" si="1404">IF(X2570&gt;0,VLOOKUP(A2570,$AN$10:$AW$190,9),AJ2570)</f>
        <v>43752</v>
      </c>
      <c r="AK2571" s="11"/>
      <c r="AL2571" s="4"/>
      <c r="AM2571" s="1"/>
      <c r="AN2571" s="11"/>
      <c r="AO2571" s="1"/>
      <c r="AP2571" s="1"/>
      <c r="AQ2571" s="3"/>
      <c r="AR2571" s="3"/>
      <c r="AS2571" s="6"/>
      <c r="AT2571" s="1"/>
      <c r="AU2571" s="1"/>
      <c r="AV2571" s="1"/>
      <c r="AW2571" s="1"/>
      <c r="AX2571" s="1"/>
      <c r="AY2571" s="1"/>
      <c r="AZ2571" s="1"/>
      <c r="BA2571" s="1"/>
      <c r="BB2571" s="1"/>
    </row>
    <row r="2572" spans="1:154" x14ac:dyDescent="0.2">
      <c r="A2572" s="158">
        <f t="shared" si="1399"/>
        <v>43728</v>
      </c>
      <c r="B2572" s="2">
        <f t="shared" si="1383"/>
        <v>306879.31112814823</v>
      </c>
      <c r="C2572" s="2">
        <f t="shared" si="1400"/>
        <v>205273.11583135999</v>
      </c>
      <c r="D2572" s="2">
        <f>SUM(Y2572:Y$2901)</f>
        <v>20175.46666075</v>
      </c>
      <c r="E2572" s="73">
        <f t="shared" si="1384"/>
        <v>185097.64917060998</v>
      </c>
      <c r="F2572" s="88">
        <f t="shared" si="1379"/>
        <v>5224.18</v>
      </c>
      <c r="G2572" s="3">
        <f>IF(AND(N2572=1,N2571&gt;1),VLOOKUP(A2571,[1]Plan1!$BK$81:$BM$259,3),G2571)</f>
        <v>5229.93</v>
      </c>
      <c r="H2572" s="11">
        <f t="shared" si="1380"/>
        <v>43663</v>
      </c>
      <c r="I2572" s="11">
        <f t="shared" si="1381"/>
        <v>43694</v>
      </c>
      <c r="J2572" s="12">
        <f t="shared" si="1385"/>
        <v>1.1006512026767723E-3</v>
      </c>
      <c r="K2572" s="11">
        <f t="shared" si="1401"/>
        <v>43752</v>
      </c>
      <c r="L2572" s="11">
        <f t="shared" si="1386"/>
        <v>43752</v>
      </c>
      <c r="M2572" s="1">
        <f t="shared" si="1372"/>
        <v>20</v>
      </c>
      <c r="N2572" s="1">
        <f t="shared" si="1387"/>
        <v>4</v>
      </c>
      <c r="O2572" s="2">
        <f t="shared" si="1388"/>
        <v>1.0002200299999999</v>
      </c>
      <c r="P2572" s="13">
        <f t="shared" si="1382"/>
        <v>1.00190055</v>
      </c>
      <c r="Q2572" s="13">
        <f t="shared" si="1375"/>
        <v>1.4936037680768353</v>
      </c>
      <c r="R2572" s="2">
        <f t="shared" si="1378"/>
        <v>1.4939324</v>
      </c>
      <c r="S2572" s="2">
        <f t="shared" si="1402"/>
        <v>1.4936037600000001</v>
      </c>
      <c r="T2572" s="2">
        <f t="shared" si="1389"/>
        <v>306596.69763263001</v>
      </c>
      <c r="U2572" s="2">
        <f t="shared" si="1390"/>
        <v>9958.6862035008453</v>
      </c>
      <c r="V2572" s="2">
        <f t="shared" si="1391"/>
        <v>91425.7260891974</v>
      </c>
      <c r="W2572" s="2">
        <f t="shared" si="1392"/>
        <v>306657.52812405821</v>
      </c>
      <c r="X2572" s="17">
        <f t="shared" si="1393"/>
        <v>0</v>
      </c>
      <c r="Y2572" s="2">
        <f t="shared" si="1394"/>
        <v>0</v>
      </c>
      <c r="Z2572" s="72">
        <f t="shared" si="1395"/>
        <v>0</v>
      </c>
      <c r="AA2572" s="2">
        <f t="shared" si="1373"/>
        <v>0</v>
      </c>
      <c r="AB2572" s="12">
        <f t="shared" si="1403"/>
        <v>4.6600000000000003E-2</v>
      </c>
      <c r="AC2572" s="17">
        <f t="shared" si="1396"/>
        <v>4</v>
      </c>
      <c r="AD2572" s="17">
        <v>252</v>
      </c>
      <c r="AE2572" s="13">
        <f t="shared" si="1376"/>
        <v>1.0007232269999999</v>
      </c>
      <c r="AF2572" s="2">
        <f t="shared" si="1374"/>
        <v>221.73900982999999</v>
      </c>
      <c r="AG2572" s="2">
        <f t="shared" si="1397"/>
        <v>221.78300408999999</v>
      </c>
      <c r="AH2572" s="3">
        <f t="shared" si="1398"/>
        <v>0</v>
      </c>
      <c r="AI2572" s="4" t="str">
        <f t="shared" si="1377"/>
        <v>A+J=</v>
      </c>
      <c r="AJ2572" s="11">
        <f t="shared" si="1404"/>
        <v>43752</v>
      </c>
      <c r="AK2572" s="11"/>
      <c r="AL2572" s="4"/>
      <c r="AM2572" s="1"/>
      <c r="AN2572" s="11"/>
      <c r="AO2572" s="1"/>
      <c r="AP2572" s="1"/>
      <c r="AQ2572" s="3"/>
      <c r="AR2572" s="3"/>
      <c r="AS2572" s="6"/>
      <c r="AT2572" s="1"/>
      <c r="AU2572" s="1"/>
      <c r="AV2572" s="1"/>
      <c r="AW2572" s="1"/>
      <c r="AX2572" s="1"/>
      <c r="AY2572" s="1"/>
      <c r="AZ2572" s="1"/>
      <c r="BA2572" s="1"/>
      <c r="BB2572" s="1"/>
    </row>
    <row r="2573" spans="1:154" x14ac:dyDescent="0.2">
      <c r="A2573" s="158">
        <f t="shared" si="1399"/>
        <v>43729</v>
      </c>
      <c r="B2573" s="2">
        <f t="shared" si="1383"/>
        <v>306950.00316738413</v>
      </c>
      <c r="C2573" s="2">
        <f t="shared" si="1400"/>
        <v>205273.11583135999</v>
      </c>
      <c r="D2573" s="2">
        <f>SUM(Y2573:Y$2901)</f>
        <v>20175.46666075</v>
      </c>
      <c r="E2573" s="73">
        <f t="shared" si="1384"/>
        <v>185097.64917060998</v>
      </c>
      <c r="F2573" s="88">
        <f t="shared" si="1379"/>
        <v>5224.18</v>
      </c>
      <c r="G2573" s="3">
        <f>IF(AND(N2573=1,N2572&gt;1),VLOOKUP(A2572,[1]Plan1!$BK$81:$BM$259,3),G2572)</f>
        <v>5229.93</v>
      </c>
      <c r="H2573" s="11">
        <f t="shared" si="1380"/>
        <v>43663</v>
      </c>
      <c r="I2573" s="11">
        <f t="shared" si="1381"/>
        <v>43694</v>
      </c>
      <c r="J2573" s="12">
        <f t="shared" si="1385"/>
        <v>1.1006512026767723E-3</v>
      </c>
      <c r="K2573" s="11">
        <f t="shared" si="1401"/>
        <v>43752</v>
      </c>
      <c r="L2573" s="11">
        <f t="shared" si="1386"/>
        <v>43752</v>
      </c>
      <c r="M2573" s="1">
        <f t="shared" si="1372"/>
        <v>20</v>
      </c>
      <c r="N2573" s="1">
        <f t="shared" si="1387"/>
        <v>5</v>
      </c>
      <c r="O2573" s="2">
        <f t="shared" si="1388"/>
        <v>1.00027504</v>
      </c>
      <c r="P2573" s="13">
        <f t="shared" si="1382"/>
        <v>1.00190055</v>
      </c>
      <c r="Q2573" s="13">
        <f t="shared" si="1375"/>
        <v>1.4936037680768353</v>
      </c>
      <c r="R2573" s="2">
        <f t="shared" si="1378"/>
        <v>1.4940145600000001</v>
      </c>
      <c r="S2573" s="2">
        <f t="shared" si="1402"/>
        <v>1.4936037600000001</v>
      </c>
      <c r="T2573" s="2">
        <f t="shared" si="1389"/>
        <v>306596.69763263001</v>
      </c>
      <c r="U2573" s="2">
        <f t="shared" si="1390"/>
        <v>9958.6862035008453</v>
      </c>
      <c r="V2573" s="2">
        <f t="shared" si="1391"/>
        <v>91440.933712053273</v>
      </c>
      <c r="W2573" s="2">
        <f t="shared" si="1392"/>
        <v>306672.73574691411</v>
      </c>
      <c r="X2573" s="17">
        <f t="shared" si="1393"/>
        <v>0</v>
      </c>
      <c r="Y2573" s="2">
        <f t="shared" si="1394"/>
        <v>0</v>
      </c>
      <c r="Z2573" s="72">
        <f t="shared" si="1395"/>
        <v>0</v>
      </c>
      <c r="AA2573" s="2">
        <f t="shared" si="1373"/>
        <v>0</v>
      </c>
      <c r="AB2573" s="12">
        <f t="shared" si="1403"/>
        <v>4.6600000000000003E-2</v>
      </c>
      <c r="AC2573" s="17">
        <f t="shared" si="1396"/>
        <v>5</v>
      </c>
      <c r="AD2573" s="17">
        <v>252</v>
      </c>
      <c r="AE2573" s="13">
        <f t="shared" si="1376"/>
        <v>1.000904115</v>
      </c>
      <c r="AF2573" s="2">
        <f t="shared" si="1374"/>
        <v>277.19867327999998</v>
      </c>
      <c r="AG2573" s="2">
        <f t="shared" si="1397"/>
        <v>277.26742046999999</v>
      </c>
      <c r="AH2573" s="3">
        <f t="shared" si="1398"/>
        <v>0</v>
      </c>
      <c r="AI2573" s="4" t="str">
        <f t="shared" si="1377"/>
        <v>A+J=</v>
      </c>
      <c r="AJ2573" s="11">
        <f t="shared" si="1404"/>
        <v>43752</v>
      </c>
      <c r="AK2573" s="11"/>
      <c r="AL2573" s="4"/>
      <c r="AM2573" s="1"/>
      <c r="AN2573" s="11"/>
      <c r="AO2573" s="1"/>
      <c r="AP2573" s="1"/>
      <c r="AQ2573" s="3"/>
      <c r="AR2573" s="3"/>
      <c r="AS2573" s="6"/>
      <c r="AT2573" s="1"/>
      <c r="AU2573" s="1"/>
      <c r="AV2573" s="1"/>
      <c r="AW2573" s="1"/>
      <c r="AX2573" s="1"/>
      <c r="AY2573" s="1"/>
      <c r="AZ2573" s="1"/>
      <c r="BA2573" s="1"/>
      <c r="BB2573" s="1"/>
    </row>
    <row r="2574" spans="1:154" x14ac:dyDescent="0.2">
      <c r="A2574" s="158">
        <f t="shared" si="1399"/>
        <v>43730</v>
      </c>
      <c r="B2574" s="2">
        <f t="shared" si="1383"/>
        <v>306950.00316738413</v>
      </c>
      <c r="C2574" s="2">
        <f t="shared" si="1400"/>
        <v>205273.11583135999</v>
      </c>
      <c r="D2574" s="2">
        <f>SUM(Y2574:Y$2901)</f>
        <v>20175.46666075</v>
      </c>
      <c r="E2574" s="73">
        <f t="shared" si="1384"/>
        <v>185097.64917060998</v>
      </c>
      <c r="F2574" s="88">
        <f t="shared" si="1379"/>
        <v>5224.18</v>
      </c>
      <c r="G2574" s="3">
        <f>IF(AND(N2574=1,N2573&gt;1),VLOOKUP(A2573,[1]Plan1!$BK$81:$BM$259,3),G2573)</f>
        <v>5229.93</v>
      </c>
      <c r="H2574" s="11">
        <f t="shared" si="1380"/>
        <v>43663</v>
      </c>
      <c r="I2574" s="11">
        <f t="shared" si="1381"/>
        <v>43694</v>
      </c>
      <c r="J2574" s="12">
        <f t="shared" si="1385"/>
        <v>1.1006512026767723E-3</v>
      </c>
      <c r="K2574" s="11">
        <f t="shared" si="1401"/>
        <v>43752</v>
      </c>
      <c r="L2574" s="11">
        <f t="shared" si="1386"/>
        <v>43752</v>
      </c>
      <c r="M2574" s="1">
        <f t="shared" si="1372"/>
        <v>20</v>
      </c>
      <c r="N2574" s="1">
        <f t="shared" si="1387"/>
        <v>5</v>
      </c>
      <c r="O2574" s="2">
        <f t="shared" si="1388"/>
        <v>1.00027504</v>
      </c>
      <c r="P2574" s="13">
        <f t="shared" si="1382"/>
        <v>1.00190055</v>
      </c>
      <c r="Q2574" s="13">
        <f t="shared" si="1375"/>
        <v>1.4936037680768353</v>
      </c>
      <c r="R2574" s="2">
        <f t="shared" si="1378"/>
        <v>1.4940145600000001</v>
      </c>
      <c r="S2574" s="2">
        <f t="shared" si="1402"/>
        <v>1.4936037600000001</v>
      </c>
      <c r="T2574" s="2">
        <f t="shared" si="1389"/>
        <v>306596.69763263001</v>
      </c>
      <c r="U2574" s="2">
        <f t="shared" si="1390"/>
        <v>9958.6862035008453</v>
      </c>
      <c r="V2574" s="2">
        <f t="shared" si="1391"/>
        <v>91440.933712053273</v>
      </c>
      <c r="W2574" s="2">
        <f t="shared" si="1392"/>
        <v>306672.73574691411</v>
      </c>
      <c r="X2574" s="17">
        <f t="shared" si="1393"/>
        <v>0</v>
      </c>
      <c r="Y2574" s="2">
        <f t="shared" si="1394"/>
        <v>0</v>
      </c>
      <c r="Z2574" s="72">
        <f t="shared" si="1395"/>
        <v>0</v>
      </c>
      <c r="AA2574" s="2">
        <f t="shared" si="1373"/>
        <v>0</v>
      </c>
      <c r="AB2574" s="12">
        <f t="shared" si="1403"/>
        <v>4.6600000000000003E-2</v>
      </c>
      <c r="AC2574" s="17">
        <f t="shared" si="1396"/>
        <v>5</v>
      </c>
      <c r="AD2574" s="17">
        <v>252</v>
      </c>
      <c r="AE2574" s="13">
        <f t="shared" si="1376"/>
        <v>1.000904115</v>
      </c>
      <c r="AF2574" s="2">
        <f t="shared" si="1374"/>
        <v>277.19867327999998</v>
      </c>
      <c r="AG2574" s="2">
        <f t="shared" si="1397"/>
        <v>277.26742046999999</v>
      </c>
      <c r="AH2574" s="3">
        <f t="shared" si="1398"/>
        <v>0</v>
      </c>
      <c r="AI2574" s="4" t="str">
        <f t="shared" si="1377"/>
        <v>A+J=</v>
      </c>
      <c r="AJ2574" s="11">
        <f t="shared" si="1404"/>
        <v>43752</v>
      </c>
      <c r="AK2574" s="11"/>
      <c r="AL2574" s="4"/>
      <c r="AM2574" s="1"/>
      <c r="AN2574" s="11"/>
      <c r="AO2574" s="1"/>
      <c r="AP2574" s="1"/>
      <c r="AQ2574" s="3"/>
      <c r="AR2574" s="3"/>
      <c r="AS2574" s="6"/>
      <c r="AT2574" s="1"/>
      <c r="AU2574" s="1"/>
      <c r="AV2574" s="1"/>
      <c r="AW2574" s="1"/>
      <c r="AX2574" s="1"/>
      <c r="AY2574" s="1"/>
      <c r="AZ2574" s="1"/>
      <c r="BA2574" s="1"/>
      <c r="BB2574" s="1"/>
    </row>
    <row r="2575" spans="1:154" x14ac:dyDescent="0.2">
      <c r="A2575" s="158">
        <f t="shared" si="1399"/>
        <v>43731</v>
      </c>
      <c r="B2575" s="2">
        <f t="shared" si="1383"/>
        <v>306950.00316738413</v>
      </c>
      <c r="C2575" s="2">
        <f t="shared" si="1400"/>
        <v>205273.11583135999</v>
      </c>
      <c r="D2575" s="2">
        <f>SUM(Y2575:Y$2901)</f>
        <v>20175.46666075</v>
      </c>
      <c r="E2575" s="73">
        <f t="shared" si="1384"/>
        <v>185097.64917060998</v>
      </c>
      <c r="F2575" s="88">
        <f t="shared" si="1379"/>
        <v>5224.18</v>
      </c>
      <c r="G2575" s="3">
        <f>IF(AND(N2575=1,N2574&gt;1),VLOOKUP(A2574,[1]Plan1!$BK$81:$BM$259,3),G2574)</f>
        <v>5229.93</v>
      </c>
      <c r="H2575" s="11">
        <f t="shared" si="1380"/>
        <v>43663</v>
      </c>
      <c r="I2575" s="11">
        <f t="shared" si="1381"/>
        <v>43694</v>
      </c>
      <c r="J2575" s="12">
        <f t="shared" si="1385"/>
        <v>1.1006512026767723E-3</v>
      </c>
      <c r="K2575" s="11">
        <f t="shared" si="1401"/>
        <v>43752</v>
      </c>
      <c r="L2575" s="11">
        <f t="shared" si="1386"/>
        <v>43752</v>
      </c>
      <c r="M2575" s="1">
        <f t="shared" si="1372"/>
        <v>20</v>
      </c>
      <c r="N2575" s="1">
        <f t="shared" si="1387"/>
        <v>5</v>
      </c>
      <c r="O2575" s="2">
        <f t="shared" si="1388"/>
        <v>1.00027504</v>
      </c>
      <c r="P2575" s="13">
        <f t="shared" si="1382"/>
        <v>1.00190055</v>
      </c>
      <c r="Q2575" s="13">
        <f t="shared" si="1375"/>
        <v>1.4936037680768353</v>
      </c>
      <c r="R2575" s="2">
        <f t="shared" si="1378"/>
        <v>1.4940145600000001</v>
      </c>
      <c r="S2575" s="2">
        <f t="shared" si="1402"/>
        <v>1.4936037600000001</v>
      </c>
      <c r="T2575" s="2">
        <f t="shared" si="1389"/>
        <v>306596.69763263001</v>
      </c>
      <c r="U2575" s="2">
        <f t="shared" si="1390"/>
        <v>9958.6862035008453</v>
      </c>
      <c r="V2575" s="2">
        <f t="shared" si="1391"/>
        <v>91440.933712053273</v>
      </c>
      <c r="W2575" s="2">
        <f t="shared" si="1392"/>
        <v>306672.73574691411</v>
      </c>
      <c r="X2575" s="17">
        <f t="shared" si="1393"/>
        <v>0</v>
      </c>
      <c r="Y2575" s="2">
        <f t="shared" si="1394"/>
        <v>0</v>
      </c>
      <c r="Z2575" s="72">
        <f t="shared" si="1395"/>
        <v>0</v>
      </c>
      <c r="AA2575" s="2">
        <f t="shared" si="1373"/>
        <v>0</v>
      </c>
      <c r="AB2575" s="12">
        <f t="shared" si="1403"/>
        <v>4.6600000000000003E-2</v>
      </c>
      <c r="AC2575" s="17">
        <f t="shared" si="1396"/>
        <v>5</v>
      </c>
      <c r="AD2575" s="17">
        <v>252</v>
      </c>
      <c r="AE2575" s="13">
        <f t="shared" si="1376"/>
        <v>1.000904115</v>
      </c>
      <c r="AF2575" s="2">
        <f t="shared" si="1374"/>
        <v>277.19867327999998</v>
      </c>
      <c r="AG2575" s="2">
        <f t="shared" si="1397"/>
        <v>277.26742046999999</v>
      </c>
      <c r="AH2575" s="3">
        <f t="shared" si="1398"/>
        <v>0</v>
      </c>
      <c r="AI2575" s="4" t="str">
        <f t="shared" si="1377"/>
        <v>A+J=</v>
      </c>
      <c r="AJ2575" s="11">
        <f t="shared" si="1404"/>
        <v>43752</v>
      </c>
      <c r="AK2575" s="11"/>
      <c r="AL2575" s="4"/>
      <c r="AM2575" s="1"/>
      <c r="AN2575" s="11"/>
      <c r="AO2575" s="1"/>
      <c r="AP2575" s="1"/>
      <c r="AQ2575" s="3"/>
      <c r="AR2575" s="3"/>
      <c r="AS2575" s="6"/>
      <c r="AT2575" s="1"/>
      <c r="AU2575" s="1"/>
      <c r="AV2575" s="1"/>
      <c r="AW2575" s="1"/>
      <c r="AX2575" s="1"/>
      <c r="AY2575" s="1"/>
      <c r="AZ2575" s="1"/>
      <c r="BA2575" s="1"/>
      <c r="BB2575" s="1"/>
    </row>
    <row r="2576" spans="1:154" x14ac:dyDescent="0.2">
      <c r="A2576" s="158">
        <f t="shared" si="1399"/>
        <v>43732</v>
      </c>
      <c r="B2576" s="2">
        <f t="shared" si="1383"/>
        <v>307020.71453505295</v>
      </c>
      <c r="C2576" s="2">
        <f t="shared" si="1400"/>
        <v>205273.11583135999</v>
      </c>
      <c r="D2576" s="2">
        <f>SUM(Y2576:Y$2901)</f>
        <v>20175.46666075</v>
      </c>
      <c r="E2576" s="73">
        <f t="shared" si="1384"/>
        <v>185097.64917060998</v>
      </c>
      <c r="F2576" s="88">
        <f t="shared" si="1379"/>
        <v>5224.18</v>
      </c>
      <c r="G2576" s="3">
        <f>IF(AND(N2576=1,N2575&gt;1),VLOOKUP(A2575,[1]Plan1!$BK$81:$BM$259,3),G2575)</f>
        <v>5229.93</v>
      </c>
      <c r="H2576" s="11">
        <f t="shared" si="1380"/>
        <v>43663</v>
      </c>
      <c r="I2576" s="11">
        <f t="shared" si="1381"/>
        <v>43694</v>
      </c>
      <c r="J2576" s="12">
        <f t="shared" si="1385"/>
        <v>1.1006512026767723E-3</v>
      </c>
      <c r="K2576" s="11">
        <f t="shared" si="1401"/>
        <v>43752</v>
      </c>
      <c r="L2576" s="11">
        <f t="shared" si="1386"/>
        <v>43752</v>
      </c>
      <c r="M2576" s="1">
        <f t="shared" si="1372"/>
        <v>20</v>
      </c>
      <c r="N2576" s="1">
        <f t="shared" si="1387"/>
        <v>6</v>
      </c>
      <c r="O2576" s="2">
        <f t="shared" si="1388"/>
        <v>1.00033006</v>
      </c>
      <c r="P2576" s="13">
        <f t="shared" si="1382"/>
        <v>1.00190055</v>
      </c>
      <c r="Q2576" s="13">
        <f t="shared" si="1375"/>
        <v>1.4936037680768353</v>
      </c>
      <c r="R2576" s="2">
        <f t="shared" si="1378"/>
        <v>1.49409674</v>
      </c>
      <c r="S2576" s="2">
        <f t="shared" si="1402"/>
        <v>1.4936037600000001</v>
      </c>
      <c r="T2576" s="2">
        <f t="shared" si="1389"/>
        <v>306596.69763263001</v>
      </c>
      <c r="U2576" s="2">
        <f t="shared" si="1390"/>
        <v>9958.6862035008453</v>
      </c>
      <c r="V2576" s="2">
        <f t="shared" si="1391"/>
        <v>91456.145036862101</v>
      </c>
      <c r="W2576" s="2">
        <f t="shared" si="1392"/>
        <v>306687.94707172294</v>
      </c>
      <c r="X2576" s="17">
        <f t="shared" si="1393"/>
        <v>0</v>
      </c>
      <c r="Y2576" s="2">
        <f t="shared" si="1394"/>
        <v>0</v>
      </c>
      <c r="Z2576" s="72">
        <f t="shared" si="1395"/>
        <v>0</v>
      </c>
      <c r="AA2576" s="2">
        <f t="shared" si="1373"/>
        <v>0</v>
      </c>
      <c r="AB2576" s="12">
        <f t="shared" si="1403"/>
        <v>4.6600000000000003E-2</v>
      </c>
      <c r="AC2576" s="17">
        <f t="shared" si="1396"/>
        <v>6</v>
      </c>
      <c r="AD2576" s="17">
        <v>252</v>
      </c>
      <c r="AE2576" s="13">
        <f t="shared" si="1376"/>
        <v>1.0010850360000001</v>
      </c>
      <c r="AF2576" s="2">
        <f t="shared" si="1374"/>
        <v>332.66845440999998</v>
      </c>
      <c r="AG2576" s="2">
        <f t="shared" si="1397"/>
        <v>332.76746333</v>
      </c>
      <c r="AH2576" s="3">
        <f t="shared" si="1398"/>
        <v>0</v>
      </c>
      <c r="AI2576" s="4" t="str">
        <f t="shared" si="1377"/>
        <v>A+J=</v>
      </c>
      <c r="AJ2576" s="11">
        <f t="shared" si="1404"/>
        <v>43752</v>
      </c>
      <c r="AK2576" s="11"/>
      <c r="AL2576" s="4"/>
      <c r="AM2576" s="1"/>
      <c r="AN2576" s="11"/>
      <c r="AO2576" s="1"/>
      <c r="AP2576" s="1"/>
      <c r="AQ2576" s="3"/>
      <c r="AR2576" s="3"/>
      <c r="AS2576" s="6"/>
      <c r="AT2576" s="1"/>
      <c r="AU2576" s="1"/>
      <c r="AV2576" s="1"/>
      <c r="AW2576" s="1"/>
      <c r="AX2576" s="1"/>
      <c r="AY2576" s="1"/>
      <c r="AZ2576" s="1"/>
      <c r="BA2576" s="1"/>
      <c r="BB2576" s="1"/>
    </row>
    <row r="2577" spans="1:153" x14ac:dyDescent="0.2">
      <c r="A2577" s="158">
        <f t="shared" si="1399"/>
        <v>43733</v>
      </c>
      <c r="B2577" s="2">
        <f t="shared" si="1383"/>
        <v>307091.44338134822</v>
      </c>
      <c r="C2577" s="2">
        <f t="shared" si="1400"/>
        <v>205273.11583135999</v>
      </c>
      <c r="D2577" s="2">
        <f>SUM(Y2577:Y$2901)</f>
        <v>20175.46666075</v>
      </c>
      <c r="E2577" s="73">
        <f t="shared" si="1384"/>
        <v>185097.64917060998</v>
      </c>
      <c r="F2577" s="88">
        <f t="shared" si="1379"/>
        <v>5224.18</v>
      </c>
      <c r="G2577" s="3">
        <f>IF(AND(N2577=1,N2576&gt;1),VLOOKUP(A2576,[1]Plan1!$BK$81:$BM$259,3),G2576)</f>
        <v>5229.93</v>
      </c>
      <c r="H2577" s="11">
        <f t="shared" si="1380"/>
        <v>43663</v>
      </c>
      <c r="I2577" s="11">
        <f t="shared" si="1381"/>
        <v>43694</v>
      </c>
      <c r="J2577" s="12">
        <f t="shared" si="1385"/>
        <v>1.1006512026767723E-3</v>
      </c>
      <c r="K2577" s="11">
        <f t="shared" si="1401"/>
        <v>43752</v>
      </c>
      <c r="L2577" s="11">
        <f t="shared" si="1386"/>
        <v>43752</v>
      </c>
      <c r="M2577" s="1">
        <f t="shared" si="1372"/>
        <v>20</v>
      </c>
      <c r="N2577" s="1">
        <f t="shared" si="1387"/>
        <v>7</v>
      </c>
      <c r="O2577" s="2">
        <f t="shared" si="1388"/>
        <v>1.00038509</v>
      </c>
      <c r="P2577" s="13">
        <f t="shared" si="1382"/>
        <v>1.00190055</v>
      </c>
      <c r="Q2577" s="13">
        <f t="shared" si="1375"/>
        <v>1.4936037680768353</v>
      </c>
      <c r="R2577" s="2">
        <f t="shared" si="1378"/>
        <v>1.4941789299999999</v>
      </c>
      <c r="S2577" s="2">
        <f t="shared" si="1402"/>
        <v>1.4936037600000001</v>
      </c>
      <c r="T2577" s="2">
        <f t="shared" si="1389"/>
        <v>306596.69763263001</v>
      </c>
      <c r="U2577" s="2">
        <f t="shared" si="1390"/>
        <v>9958.6862035008453</v>
      </c>
      <c r="V2577" s="2">
        <f t="shared" si="1391"/>
        <v>91471.358212647407</v>
      </c>
      <c r="W2577" s="2">
        <f t="shared" si="1392"/>
        <v>306703.1602475082</v>
      </c>
      <c r="X2577" s="17">
        <f t="shared" si="1393"/>
        <v>0</v>
      </c>
      <c r="Y2577" s="2">
        <f t="shared" si="1394"/>
        <v>0</v>
      </c>
      <c r="Z2577" s="72">
        <f t="shared" si="1395"/>
        <v>0</v>
      </c>
      <c r="AA2577" s="2">
        <f t="shared" si="1373"/>
        <v>0</v>
      </c>
      <c r="AB2577" s="12">
        <f t="shared" si="1403"/>
        <v>4.6600000000000003E-2</v>
      </c>
      <c r="AC2577" s="17">
        <f t="shared" si="1396"/>
        <v>7</v>
      </c>
      <c r="AD2577" s="17">
        <v>252</v>
      </c>
      <c r="AE2577" s="13">
        <f t="shared" si="1376"/>
        <v>1.0012659900000001</v>
      </c>
      <c r="AF2577" s="2">
        <f t="shared" si="1374"/>
        <v>388.14835323</v>
      </c>
      <c r="AG2577" s="2">
        <f t="shared" si="1397"/>
        <v>388.28313384</v>
      </c>
      <c r="AH2577" s="3">
        <f t="shared" si="1398"/>
        <v>0</v>
      </c>
      <c r="AI2577" s="4" t="str">
        <f t="shared" si="1377"/>
        <v>A+J=</v>
      </c>
      <c r="AJ2577" s="11">
        <f t="shared" si="1404"/>
        <v>43752</v>
      </c>
      <c r="AK2577" s="11"/>
      <c r="AL2577" s="4"/>
      <c r="AM2577" s="1"/>
      <c r="AN2577" s="11"/>
      <c r="AO2577" s="1"/>
      <c r="AP2577" s="1"/>
      <c r="AQ2577" s="3"/>
      <c r="AR2577" s="3"/>
      <c r="AS2577" s="6"/>
      <c r="AT2577" s="1"/>
      <c r="AU2577" s="1"/>
      <c r="AV2577" s="1"/>
      <c r="AW2577" s="1"/>
      <c r="AX2577" s="1"/>
      <c r="AY2577" s="1"/>
      <c r="AZ2577" s="1"/>
      <c r="BA2577" s="1"/>
      <c r="BB2577" s="1"/>
    </row>
    <row r="2578" spans="1:153" x14ac:dyDescent="0.2">
      <c r="A2578" s="158">
        <f t="shared" si="1399"/>
        <v>43734</v>
      </c>
      <c r="B2578" s="2">
        <f t="shared" si="1383"/>
        <v>307162.18569473707</v>
      </c>
      <c r="C2578" s="2">
        <f t="shared" si="1400"/>
        <v>205273.11583135999</v>
      </c>
      <c r="D2578" s="2">
        <f>SUM(Y2578:Y$2901)</f>
        <v>20175.46666075</v>
      </c>
      <c r="E2578" s="73">
        <f t="shared" si="1384"/>
        <v>185097.64917060998</v>
      </c>
      <c r="F2578" s="88">
        <f t="shared" si="1379"/>
        <v>5224.18</v>
      </c>
      <c r="G2578" s="3">
        <f>IF(AND(N2578=1,N2577&gt;1),VLOOKUP(A2577,[1]Plan1!$BK$81:$BM$259,3),G2577)</f>
        <v>5229.93</v>
      </c>
      <c r="H2578" s="11">
        <f t="shared" si="1380"/>
        <v>43663</v>
      </c>
      <c r="I2578" s="11">
        <f t="shared" si="1381"/>
        <v>43694</v>
      </c>
      <c r="J2578" s="12">
        <f t="shared" si="1385"/>
        <v>1.1006512026767723E-3</v>
      </c>
      <c r="K2578" s="11">
        <f t="shared" si="1401"/>
        <v>43752</v>
      </c>
      <c r="L2578" s="11">
        <f t="shared" si="1386"/>
        <v>43752</v>
      </c>
      <c r="M2578" s="1">
        <f t="shared" si="1372"/>
        <v>20</v>
      </c>
      <c r="N2578" s="1">
        <f t="shared" si="1387"/>
        <v>8</v>
      </c>
      <c r="O2578" s="2">
        <f t="shared" si="1388"/>
        <v>1.00044011</v>
      </c>
      <c r="P2578" s="13">
        <f t="shared" si="1382"/>
        <v>1.00190055</v>
      </c>
      <c r="Q2578" s="13">
        <f t="shared" si="1375"/>
        <v>1.4936037680768353</v>
      </c>
      <c r="R2578" s="2">
        <f t="shared" si="1378"/>
        <v>1.4942611100000001</v>
      </c>
      <c r="S2578" s="2">
        <f t="shared" si="1402"/>
        <v>1.4936037600000001</v>
      </c>
      <c r="T2578" s="2">
        <f t="shared" si="1389"/>
        <v>306596.69763263001</v>
      </c>
      <c r="U2578" s="2">
        <f t="shared" si="1390"/>
        <v>9958.6862035008453</v>
      </c>
      <c r="V2578" s="2">
        <f t="shared" si="1391"/>
        <v>91486.569537456278</v>
      </c>
      <c r="W2578" s="2">
        <f t="shared" si="1392"/>
        <v>306718.37157231709</v>
      </c>
      <c r="X2578" s="17">
        <f t="shared" si="1393"/>
        <v>0</v>
      </c>
      <c r="Y2578" s="2">
        <f t="shared" si="1394"/>
        <v>0</v>
      </c>
      <c r="Z2578" s="72">
        <f t="shared" si="1395"/>
        <v>0</v>
      </c>
      <c r="AA2578" s="2">
        <f t="shared" si="1373"/>
        <v>0</v>
      </c>
      <c r="AB2578" s="12">
        <f t="shared" si="1403"/>
        <v>4.6600000000000003E-2</v>
      </c>
      <c r="AC2578" s="17">
        <f t="shared" si="1396"/>
        <v>8</v>
      </c>
      <c r="AD2578" s="17">
        <v>252</v>
      </c>
      <c r="AE2578" s="13">
        <f t="shared" si="1376"/>
        <v>1.001446976</v>
      </c>
      <c r="AF2578" s="2">
        <f t="shared" si="1374"/>
        <v>443.63806314999999</v>
      </c>
      <c r="AG2578" s="2">
        <f t="shared" si="1397"/>
        <v>443.81412241999999</v>
      </c>
      <c r="AH2578" s="3">
        <f t="shared" si="1398"/>
        <v>0</v>
      </c>
      <c r="AI2578" s="4" t="str">
        <f t="shared" si="1377"/>
        <v>A+J=</v>
      </c>
      <c r="AJ2578" s="11">
        <f t="shared" si="1404"/>
        <v>43752</v>
      </c>
      <c r="AK2578" s="11"/>
      <c r="AL2578" s="4"/>
      <c r="AM2578" s="1"/>
      <c r="AN2578" s="11"/>
      <c r="AO2578" s="1"/>
      <c r="AP2578" s="1"/>
      <c r="AQ2578" s="3"/>
      <c r="AR2578" s="3"/>
      <c r="AS2578" s="6"/>
      <c r="AT2578" s="1"/>
      <c r="AU2578" s="1"/>
      <c r="AV2578" s="1"/>
      <c r="AW2578" s="1"/>
      <c r="AX2578" s="1"/>
      <c r="AY2578" s="1"/>
      <c r="AZ2578" s="1"/>
      <c r="BA2578" s="1"/>
      <c r="BB2578" s="1"/>
    </row>
    <row r="2579" spans="1:153" x14ac:dyDescent="0.2">
      <c r="A2579" s="158">
        <f t="shared" si="1399"/>
        <v>43735</v>
      </c>
      <c r="B2579" s="2">
        <f t="shared" si="1383"/>
        <v>307232.94765111897</v>
      </c>
      <c r="C2579" s="2">
        <f t="shared" si="1400"/>
        <v>205273.11583135999</v>
      </c>
      <c r="D2579" s="2">
        <f>SUM(Y2579:Y$2901)</f>
        <v>20175.46666075</v>
      </c>
      <c r="E2579" s="73">
        <f t="shared" si="1384"/>
        <v>185097.64917060998</v>
      </c>
      <c r="F2579" s="88">
        <f t="shared" si="1379"/>
        <v>5224.18</v>
      </c>
      <c r="G2579" s="3">
        <f>IF(AND(N2579=1,N2578&gt;1),VLOOKUP(A2578,[1]Plan1!$BK$81:$BM$259,3),G2578)</f>
        <v>5229.93</v>
      </c>
      <c r="H2579" s="11">
        <f t="shared" si="1380"/>
        <v>43663</v>
      </c>
      <c r="I2579" s="11">
        <f t="shared" si="1381"/>
        <v>43694</v>
      </c>
      <c r="J2579" s="12">
        <f t="shared" si="1385"/>
        <v>1.1006512026767723E-3</v>
      </c>
      <c r="K2579" s="11">
        <f t="shared" si="1401"/>
        <v>43752</v>
      </c>
      <c r="L2579" s="11">
        <f t="shared" si="1386"/>
        <v>43752</v>
      </c>
      <c r="M2579" s="1">
        <f t="shared" si="1372"/>
        <v>20</v>
      </c>
      <c r="N2579" s="1">
        <f t="shared" si="1387"/>
        <v>9</v>
      </c>
      <c r="O2579" s="2">
        <f t="shared" si="1388"/>
        <v>1.0004951399999999</v>
      </c>
      <c r="P2579" s="13">
        <f t="shared" si="1382"/>
        <v>1.00190055</v>
      </c>
      <c r="Q2579" s="13">
        <f t="shared" si="1375"/>
        <v>1.4936037680768353</v>
      </c>
      <c r="R2579" s="2">
        <f t="shared" si="1378"/>
        <v>1.4943433100000001</v>
      </c>
      <c r="S2579" s="2">
        <f t="shared" si="1402"/>
        <v>1.4936037600000001</v>
      </c>
      <c r="T2579" s="2">
        <f t="shared" si="1389"/>
        <v>306596.69763263001</v>
      </c>
      <c r="U2579" s="2">
        <f t="shared" si="1390"/>
        <v>9958.6862035008453</v>
      </c>
      <c r="V2579" s="2">
        <f t="shared" si="1391"/>
        <v>91501.784564218106</v>
      </c>
      <c r="W2579" s="2">
        <f t="shared" si="1392"/>
        <v>306733.58659907896</v>
      </c>
      <c r="X2579" s="17">
        <f t="shared" si="1393"/>
        <v>0</v>
      </c>
      <c r="Y2579" s="2">
        <f t="shared" si="1394"/>
        <v>0</v>
      </c>
      <c r="Z2579" s="72">
        <f t="shared" si="1395"/>
        <v>0</v>
      </c>
      <c r="AA2579" s="2">
        <f t="shared" si="1373"/>
        <v>0</v>
      </c>
      <c r="AB2579" s="12">
        <f t="shared" si="1403"/>
        <v>4.6600000000000003E-2</v>
      </c>
      <c r="AC2579" s="17">
        <f t="shared" si="1396"/>
        <v>9</v>
      </c>
      <c r="AD2579" s="17">
        <v>252</v>
      </c>
      <c r="AE2579" s="13">
        <f t="shared" si="1376"/>
        <v>1.0016279960000001</v>
      </c>
      <c r="AF2579" s="2">
        <f t="shared" si="1374"/>
        <v>499.13819734999998</v>
      </c>
      <c r="AG2579" s="2">
        <f t="shared" si="1397"/>
        <v>499.36105204</v>
      </c>
      <c r="AH2579" s="3">
        <f t="shared" si="1398"/>
        <v>0</v>
      </c>
      <c r="AI2579" s="4" t="str">
        <f t="shared" si="1377"/>
        <v>A+J=</v>
      </c>
      <c r="AJ2579" s="11">
        <f t="shared" si="1404"/>
        <v>43752</v>
      </c>
      <c r="AK2579" s="11"/>
      <c r="AL2579" s="4"/>
      <c r="AM2579" s="1"/>
      <c r="AN2579" s="11"/>
      <c r="AO2579" s="1"/>
      <c r="AP2579" s="1"/>
      <c r="AQ2579" s="3"/>
      <c r="AR2579" s="3"/>
      <c r="AS2579" s="6"/>
      <c r="AT2579" s="1"/>
      <c r="AU2579" s="1"/>
      <c r="AV2579" s="1"/>
      <c r="AW2579" s="1"/>
      <c r="AX2579" s="1"/>
      <c r="AY2579" s="1"/>
      <c r="AZ2579" s="1"/>
      <c r="BA2579" s="1"/>
      <c r="BB2579" s="1"/>
    </row>
    <row r="2580" spans="1:153" x14ac:dyDescent="0.2">
      <c r="A2580" s="158">
        <f t="shared" si="1399"/>
        <v>43736</v>
      </c>
      <c r="B2580" s="2">
        <f t="shared" si="1383"/>
        <v>307303.72307759424</v>
      </c>
      <c r="C2580" s="2">
        <f t="shared" si="1400"/>
        <v>205273.11583135999</v>
      </c>
      <c r="D2580" s="2">
        <f>SUM(Y2580:Y$2901)</f>
        <v>20175.46666075</v>
      </c>
      <c r="E2580" s="73">
        <f t="shared" si="1384"/>
        <v>185097.64917060998</v>
      </c>
      <c r="F2580" s="88">
        <f t="shared" si="1379"/>
        <v>5224.18</v>
      </c>
      <c r="G2580" s="3">
        <f>IF(AND(N2580=1,N2579&gt;1),VLOOKUP(A2579,[1]Plan1!$BK$81:$BM$259,3),G2579)</f>
        <v>5229.93</v>
      </c>
      <c r="H2580" s="11">
        <f t="shared" si="1380"/>
        <v>43663</v>
      </c>
      <c r="I2580" s="11">
        <f t="shared" si="1381"/>
        <v>43694</v>
      </c>
      <c r="J2580" s="12">
        <f t="shared" si="1385"/>
        <v>1.1006512026767723E-3</v>
      </c>
      <c r="K2580" s="11">
        <f t="shared" si="1401"/>
        <v>43752</v>
      </c>
      <c r="L2580" s="11">
        <f t="shared" si="1386"/>
        <v>43752</v>
      </c>
      <c r="M2580" s="1">
        <f t="shared" si="1372"/>
        <v>20</v>
      </c>
      <c r="N2580" s="1">
        <f t="shared" si="1387"/>
        <v>10</v>
      </c>
      <c r="O2580" s="2">
        <f t="shared" si="1388"/>
        <v>1.0005501699999999</v>
      </c>
      <c r="P2580" s="13">
        <f t="shared" si="1382"/>
        <v>1.00190055</v>
      </c>
      <c r="Q2580" s="13">
        <f t="shared" si="1375"/>
        <v>1.4936037680768353</v>
      </c>
      <c r="R2580" s="2">
        <f t="shared" si="1378"/>
        <v>1.4944255</v>
      </c>
      <c r="S2580" s="2">
        <f t="shared" si="1402"/>
        <v>1.4936037600000001</v>
      </c>
      <c r="T2580" s="2">
        <f t="shared" si="1389"/>
        <v>306596.69763263001</v>
      </c>
      <c r="U2580" s="2">
        <f t="shared" si="1390"/>
        <v>9958.6862035008453</v>
      </c>
      <c r="V2580" s="2">
        <f t="shared" si="1391"/>
        <v>91516.997740003411</v>
      </c>
      <c r="W2580" s="2">
        <f t="shared" si="1392"/>
        <v>306748.79977486422</v>
      </c>
      <c r="X2580" s="17">
        <f t="shared" si="1393"/>
        <v>0</v>
      </c>
      <c r="Y2580" s="2">
        <f t="shared" si="1394"/>
        <v>0</v>
      </c>
      <c r="Z2580" s="72">
        <f t="shared" si="1395"/>
        <v>0</v>
      </c>
      <c r="AA2580" s="2">
        <f t="shared" si="1373"/>
        <v>0</v>
      </c>
      <c r="AB2580" s="12">
        <f t="shared" si="1403"/>
        <v>4.6600000000000003E-2</v>
      </c>
      <c r="AC2580" s="17">
        <f t="shared" si="1396"/>
        <v>10</v>
      </c>
      <c r="AD2580" s="17">
        <v>252</v>
      </c>
      <c r="AE2580" s="13">
        <f t="shared" si="1376"/>
        <v>1.0018090479999999</v>
      </c>
      <c r="AF2580" s="2">
        <f t="shared" si="1374"/>
        <v>554.64814264999995</v>
      </c>
      <c r="AG2580" s="2">
        <f t="shared" si="1397"/>
        <v>554.92330273000005</v>
      </c>
      <c r="AH2580" s="3">
        <f t="shared" si="1398"/>
        <v>0</v>
      </c>
      <c r="AI2580" s="4" t="str">
        <f t="shared" si="1377"/>
        <v>A+J=</v>
      </c>
      <c r="AJ2580" s="11">
        <f t="shared" si="1404"/>
        <v>43752</v>
      </c>
      <c r="AK2580" s="11"/>
      <c r="AL2580" s="4"/>
      <c r="AM2580" s="1"/>
      <c r="AN2580" s="11"/>
      <c r="AO2580" s="1"/>
      <c r="AP2580" s="1"/>
      <c r="AQ2580" s="3"/>
      <c r="AR2580" s="3"/>
      <c r="AS2580" s="6"/>
      <c r="AT2580" s="1"/>
      <c r="AU2580" s="1"/>
      <c r="AV2580" s="1"/>
      <c r="AW2580" s="1"/>
      <c r="AX2580" s="1"/>
      <c r="AY2580" s="1"/>
      <c r="AZ2580" s="1"/>
      <c r="BA2580" s="1"/>
      <c r="BB2580" s="1"/>
    </row>
    <row r="2581" spans="1:153" x14ac:dyDescent="0.2">
      <c r="A2581" s="158">
        <f t="shared" si="1399"/>
        <v>43737</v>
      </c>
      <c r="B2581" s="2">
        <f t="shared" si="1383"/>
        <v>307303.72307759424</v>
      </c>
      <c r="C2581" s="2">
        <f t="shared" si="1400"/>
        <v>205273.11583135999</v>
      </c>
      <c r="D2581" s="2">
        <f>SUM(Y2581:Y$2901)</f>
        <v>20175.46666075</v>
      </c>
      <c r="E2581" s="73">
        <f t="shared" si="1384"/>
        <v>185097.64917060998</v>
      </c>
      <c r="F2581" s="88">
        <f t="shared" si="1379"/>
        <v>5224.18</v>
      </c>
      <c r="G2581" s="3">
        <f>IF(AND(N2581=1,N2580&gt;1),VLOOKUP(A2580,[1]Plan1!$BK$81:$BM$259,3),G2580)</f>
        <v>5229.93</v>
      </c>
      <c r="H2581" s="11">
        <f t="shared" si="1380"/>
        <v>43663</v>
      </c>
      <c r="I2581" s="11">
        <f t="shared" si="1381"/>
        <v>43694</v>
      </c>
      <c r="J2581" s="12">
        <f t="shared" si="1385"/>
        <v>1.1006512026767723E-3</v>
      </c>
      <c r="K2581" s="11">
        <f t="shared" si="1401"/>
        <v>43752</v>
      </c>
      <c r="L2581" s="11">
        <f t="shared" si="1386"/>
        <v>43752</v>
      </c>
      <c r="M2581" s="1">
        <f t="shared" si="1372"/>
        <v>20</v>
      </c>
      <c r="N2581" s="1">
        <f t="shared" si="1387"/>
        <v>10</v>
      </c>
      <c r="O2581" s="2">
        <f t="shared" si="1388"/>
        <v>1.0005501699999999</v>
      </c>
      <c r="P2581" s="13">
        <f t="shared" si="1382"/>
        <v>1.00190055</v>
      </c>
      <c r="Q2581" s="13">
        <f t="shared" si="1375"/>
        <v>1.4936037680768353</v>
      </c>
      <c r="R2581" s="2">
        <f t="shared" si="1378"/>
        <v>1.4944255</v>
      </c>
      <c r="S2581" s="2">
        <f t="shared" si="1402"/>
        <v>1.4936037600000001</v>
      </c>
      <c r="T2581" s="2">
        <f t="shared" si="1389"/>
        <v>306596.69763263001</v>
      </c>
      <c r="U2581" s="2">
        <f t="shared" si="1390"/>
        <v>9958.6862035008453</v>
      </c>
      <c r="V2581" s="2">
        <f t="shared" si="1391"/>
        <v>91516.997740003411</v>
      </c>
      <c r="W2581" s="2">
        <f t="shared" si="1392"/>
        <v>306748.79977486422</v>
      </c>
      <c r="X2581" s="17">
        <f t="shared" si="1393"/>
        <v>0</v>
      </c>
      <c r="Y2581" s="2">
        <f t="shared" si="1394"/>
        <v>0</v>
      </c>
      <c r="Z2581" s="72">
        <f t="shared" si="1395"/>
        <v>0</v>
      </c>
      <c r="AA2581" s="2">
        <f t="shared" si="1373"/>
        <v>0</v>
      </c>
      <c r="AB2581" s="12">
        <f t="shared" si="1403"/>
        <v>4.6600000000000003E-2</v>
      </c>
      <c r="AC2581" s="17">
        <f t="shared" si="1396"/>
        <v>10</v>
      </c>
      <c r="AD2581" s="17">
        <v>252</v>
      </c>
      <c r="AE2581" s="13">
        <f t="shared" si="1376"/>
        <v>1.0018090479999999</v>
      </c>
      <c r="AF2581" s="2">
        <f t="shared" si="1374"/>
        <v>554.64814264999995</v>
      </c>
      <c r="AG2581" s="2">
        <f t="shared" si="1397"/>
        <v>554.92330273000005</v>
      </c>
      <c r="AH2581" s="3">
        <f t="shared" si="1398"/>
        <v>0</v>
      </c>
      <c r="AI2581" s="4" t="str">
        <f t="shared" si="1377"/>
        <v>A+J=</v>
      </c>
      <c r="AJ2581" s="11">
        <f t="shared" si="1404"/>
        <v>43752</v>
      </c>
      <c r="AK2581" s="11"/>
      <c r="AL2581" s="4"/>
      <c r="AM2581" s="1"/>
      <c r="AN2581" s="11"/>
      <c r="AO2581" s="1"/>
      <c r="AP2581" s="1"/>
      <c r="AQ2581" s="3"/>
      <c r="AR2581" s="3"/>
      <c r="AS2581" s="6"/>
      <c r="AT2581" s="1"/>
      <c r="AU2581" s="1"/>
      <c r="AV2581" s="1"/>
      <c r="AW2581" s="1"/>
      <c r="AX2581" s="1"/>
      <c r="AY2581" s="1"/>
      <c r="AZ2581" s="1"/>
      <c r="BA2581" s="1"/>
      <c r="BB2581" s="1"/>
    </row>
    <row r="2582" spans="1:153" x14ac:dyDescent="0.2">
      <c r="A2582" s="158">
        <f t="shared" si="1399"/>
        <v>43738</v>
      </c>
      <c r="B2582" s="2">
        <f t="shared" si="1383"/>
        <v>307303.72307759424</v>
      </c>
      <c r="C2582" s="2">
        <f t="shared" si="1400"/>
        <v>205273.11583135999</v>
      </c>
      <c r="D2582" s="2">
        <f>SUM(Y2582:Y$2901)</f>
        <v>20175.46666075</v>
      </c>
      <c r="E2582" s="73">
        <f t="shared" si="1384"/>
        <v>185097.64917060998</v>
      </c>
      <c r="F2582" s="88">
        <f t="shared" si="1379"/>
        <v>5224.18</v>
      </c>
      <c r="G2582" s="3">
        <f>IF(AND(N2582=1,N2581&gt;1),VLOOKUP(A2581,[1]Plan1!$BK$81:$BM$259,3),G2581)</f>
        <v>5229.93</v>
      </c>
      <c r="H2582" s="11">
        <f t="shared" si="1380"/>
        <v>43663</v>
      </c>
      <c r="I2582" s="11">
        <f t="shared" si="1381"/>
        <v>43694</v>
      </c>
      <c r="J2582" s="12">
        <f t="shared" si="1385"/>
        <v>1.1006512026767723E-3</v>
      </c>
      <c r="K2582" s="11">
        <f t="shared" si="1401"/>
        <v>43752</v>
      </c>
      <c r="L2582" s="11">
        <f t="shared" si="1386"/>
        <v>43752</v>
      </c>
      <c r="M2582" s="1">
        <f t="shared" si="1372"/>
        <v>20</v>
      </c>
      <c r="N2582" s="1">
        <f t="shared" si="1387"/>
        <v>10</v>
      </c>
      <c r="O2582" s="2">
        <f t="shared" si="1388"/>
        <v>1.0005501699999999</v>
      </c>
      <c r="P2582" s="13">
        <f t="shared" si="1382"/>
        <v>1.00190055</v>
      </c>
      <c r="Q2582" s="13">
        <f t="shared" si="1375"/>
        <v>1.4936037680768353</v>
      </c>
      <c r="R2582" s="2">
        <f t="shared" si="1378"/>
        <v>1.4944255</v>
      </c>
      <c r="S2582" s="2">
        <f t="shared" si="1402"/>
        <v>1.4936037600000001</v>
      </c>
      <c r="T2582" s="2">
        <f t="shared" si="1389"/>
        <v>306596.69763263001</v>
      </c>
      <c r="U2582" s="2">
        <f t="shared" si="1390"/>
        <v>9958.6862035008453</v>
      </c>
      <c r="V2582" s="2">
        <f t="shared" si="1391"/>
        <v>91516.997740003411</v>
      </c>
      <c r="W2582" s="2">
        <f t="shared" si="1392"/>
        <v>306748.79977486422</v>
      </c>
      <c r="X2582" s="17">
        <f t="shared" si="1393"/>
        <v>0</v>
      </c>
      <c r="Y2582" s="2">
        <f t="shared" si="1394"/>
        <v>0</v>
      </c>
      <c r="Z2582" s="72">
        <f t="shared" si="1395"/>
        <v>0</v>
      </c>
      <c r="AA2582" s="2">
        <f t="shared" si="1373"/>
        <v>0</v>
      </c>
      <c r="AB2582" s="12">
        <f t="shared" si="1403"/>
        <v>4.6600000000000003E-2</v>
      </c>
      <c r="AC2582" s="17">
        <f t="shared" si="1396"/>
        <v>10</v>
      </c>
      <c r="AD2582" s="17">
        <v>252</v>
      </c>
      <c r="AE2582" s="13">
        <f t="shared" si="1376"/>
        <v>1.0018090479999999</v>
      </c>
      <c r="AF2582" s="2">
        <f t="shared" si="1374"/>
        <v>554.64814264999995</v>
      </c>
      <c r="AG2582" s="2">
        <f t="shared" si="1397"/>
        <v>554.92330273000005</v>
      </c>
      <c r="AH2582" s="3">
        <f t="shared" si="1398"/>
        <v>0</v>
      </c>
      <c r="AI2582" s="4" t="str">
        <f t="shared" si="1377"/>
        <v>A+J=</v>
      </c>
      <c r="AJ2582" s="11">
        <f t="shared" si="1404"/>
        <v>43752</v>
      </c>
      <c r="AK2582" s="11"/>
      <c r="AL2582" s="4"/>
      <c r="AM2582" s="1"/>
      <c r="AN2582" s="11"/>
      <c r="AO2582" s="1"/>
      <c r="AP2582" s="1"/>
      <c r="AQ2582" s="3"/>
      <c r="AR2582" s="3"/>
      <c r="AS2582" s="6"/>
      <c r="AT2582" s="1"/>
      <c r="AU2582" s="1"/>
      <c r="AV2582" s="1"/>
      <c r="AW2582" s="1"/>
      <c r="AX2582" s="1"/>
      <c r="AY2582" s="1"/>
      <c r="AZ2582" s="1"/>
      <c r="BA2582" s="1"/>
      <c r="BB2582" s="1"/>
    </row>
    <row r="2583" spans="1:153" x14ac:dyDescent="0.2">
      <c r="A2583" s="158">
        <f t="shared" si="1399"/>
        <v>43739</v>
      </c>
      <c r="B2583" s="2">
        <f t="shared" si="1383"/>
        <v>307374.51382926962</v>
      </c>
      <c r="C2583" s="2">
        <f t="shared" si="1400"/>
        <v>205273.11583135999</v>
      </c>
      <c r="D2583" s="2">
        <f>SUM(Y2583:Y$2901)</f>
        <v>20175.46666075</v>
      </c>
      <c r="E2583" s="73">
        <f t="shared" si="1384"/>
        <v>185097.64917060998</v>
      </c>
      <c r="F2583" s="88">
        <f t="shared" si="1379"/>
        <v>5224.18</v>
      </c>
      <c r="G2583" s="3">
        <f>IF(AND(N2583=1,N2582&gt;1),VLOOKUP(A2582,[1]Plan1!$BK$81:$BM$259,3),G2582)</f>
        <v>5229.93</v>
      </c>
      <c r="H2583" s="11">
        <f t="shared" si="1380"/>
        <v>43663</v>
      </c>
      <c r="I2583" s="11">
        <f t="shared" si="1381"/>
        <v>43694</v>
      </c>
      <c r="J2583" s="12">
        <f t="shared" si="1385"/>
        <v>1.1006512026767723E-3</v>
      </c>
      <c r="K2583" s="11">
        <f t="shared" si="1401"/>
        <v>43752</v>
      </c>
      <c r="L2583" s="11">
        <f t="shared" si="1386"/>
        <v>43752</v>
      </c>
      <c r="M2583" s="1">
        <f t="shared" ref="M2583:M2646" si="1405">IF(L2583=L2582,M2582,NETWORKDAYS(L2582,L2583,$AN$194:$AN$348)-1)</f>
        <v>20</v>
      </c>
      <c r="N2583" s="1">
        <f t="shared" si="1387"/>
        <v>11</v>
      </c>
      <c r="O2583" s="2">
        <f t="shared" si="1388"/>
        <v>1.0006052000000001</v>
      </c>
      <c r="P2583" s="13">
        <f t="shared" si="1382"/>
        <v>1.00190055</v>
      </c>
      <c r="Q2583" s="13">
        <f t="shared" si="1375"/>
        <v>1.4936037680768353</v>
      </c>
      <c r="R2583" s="2">
        <f t="shared" si="1378"/>
        <v>1.4945076900000001</v>
      </c>
      <c r="S2583" s="2">
        <f t="shared" si="1402"/>
        <v>1.4936037600000001</v>
      </c>
      <c r="T2583" s="2">
        <f t="shared" si="1389"/>
        <v>306596.69763263001</v>
      </c>
      <c r="U2583" s="2">
        <f t="shared" si="1390"/>
        <v>9958.6862035008453</v>
      </c>
      <c r="V2583" s="2">
        <f t="shared" si="1391"/>
        <v>91532.210915788761</v>
      </c>
      <c r="W2583" s="2">
        <f t="shared" si="1392"/>
        <v>306764.0129506496</v>
      </c>
      <c r="X2583" s="17">
        <f t="shared" si="1393"/>
        <v>0</v>
      </c>
      <c r="Y2583" s="2">
        <f t="shared" si="1394"/>
        <v>0</v>
      </c>
      <c r="Z2583" s="72">
        <f t="shared" si="1395"/>
        <v>0</v>
      </c>
      <c r="AA2583" s="2">
        <f t="shared" ref="AA2583:AA2646" si="1406">IF(Z2583&gt;0,TRUNC(Z2583*T2583,8),0)</f>
        <v>0</v>
      </c>
      <c r="AB2583" s="12">
        <f t="shared" si="1403"/>
        <v>4.6600000000000003E-2</v>
      </c>
      <c r="AC2583" s="17">
        <f t="shared" si="1396"/>
        <v>11</v>
      </c>
      <c r="AD2583" s="17">
        <v>252</v>
      </c>
      <c r="AE2583" s="13">
        <f t="shared" si="1376"/>
        <v>1.001990132</v>
      </c>
      <c r="AF2583" s="2">
        <f t="shared" ref="AF2583:AF2646" si="1407">TRUNC((T2583*(AE2583-1)),8)</f>
        <v>610.16789904999996</v>
      </c>
      <c r="AG2583" s="2">
        <f t="shared" si="1397"/>
        <v>610.50087861999998</v>
      </c>
      <c r="AH2583" s="3">
        <f t="shared" si="1398"/>
        <v>0</v>
      </c>
      <c r="AI2583" s="4" t="str">
        <f t="shared" si="1377"/>
        <v>A+J=</v>
      </c>
      <c r="AJ2583" s="11">
        <f t="shared" si="1404"/>
        <v>43752</v>
      </c>
      <c r="AK2583" s="11"/>
      <c r="AL2583" s="4"/>
      <c r="AM2583" s="1"/>
      <c r="AN2583" s="11"/>
      <c r="AO2583" s="1"/>
      <c r="AP2583" s="1"/>
      <c r="AQ2583" s="3"/>
      <c r="AR2583" s="3"/>
      <c r="AS2583" s="6"/>
      <c r="AT2583" s="1"/>
      <c r="AU2583" s="1"/>
      <c r="AV2583" s="1"/>
      <c r="AW2583" s="1"/>
      <c r="AX2583" s="1"/>
      <c r="AY2583" s="1"/>
      <c r="AZ2583" s="1"/>
      <c r="BA2583" s="1"/>
      <c r="BB2583" s="1"/>
    </row>
    <row r="2584" spans="1:153" x14ac:dyDescent="0.2">
      <c r="A2584" s="158">
        <f t="shared" si="1399"/>
        <v>43740</v>
      </c>
      <c r="B2584" s="2">
        <f t="shared" si="1383"/>
        <v>307445.32423114788</v>
      </c>
      <c r="C2584" s="2">
        <f t="shared" si="1400"/>
        <v>205273.11583135999</v>
      </c>
      <c r="D2584" s="2">
        <f>SUM(Y2584:Y$2901)</f>
        <v>20175.46666075</v>
      </c>
      <c r="E2584" s="73">
        <f t="shared" si="1384"/>
        <v>185097.64917060998</v>
      </c>
      <c r="F2584" s="88">
        <f t="shared" si="1379"/>
        <v>5224.18</v>
      </c>
      <c r="G2584" s="3">
        <f>IF(AND(N2584=1,N2583&gt;1),VLOOKUP(A2583,[1]Plan1!$BK$81:$BM$259,3),G2583)</f>
        <v>5229.93</v>
      </c>
      <c r="H2584" s="11">
        <f t="shared" si="1380"/>
        <v>43663</v>
      </c>
      <c r="I2584" s="11">
        <f t="shared" si="1381"/>
        <v>43694</v>
      </c>
      <c r="J2584" s="12">
        <f t="shared" si="1385"/>
        <v>1.1006512026767723E-3</v>
      </c>
      <c r="K2584" s="11">
        <f t="shared" si="1401"/>
        <v>43752</v>
      </c>
      <c r="L2584" s="11">
        <f t="shared" si="1386"/>
        <v>43752</v>
      </c>
      <c r="M2584" s="1">
        <f t="shared" si="1405"/>
        <v>20</v>
      </c>
      <c r="N2584" s="1">
        <f t="shared" si="1387"/>
        <v>12</v>
      </c>
      <c r="O2584" s="2">
        <f t="shared" si="1388"/>
        <v>1.00066024</v>
      </c>
      <c r="P2584" s="13">
        <f t="shared" si="1382"/>
        <v>1.00190055</v>
      </c>
      <c r="Q2584" s="13">
        <f t="shared" si="1375"/>
        <v>1.4936037680768353</v>
      </c>
      <c r="R2584" s="2">
        <f t="shared" si="1378"/>
        <v>1.4945899</v>
      </c>
      <c r="S2584" s="2">
        <f t="shared" si="1402"/>
        <v>1.4936037600000001</v>
      </c>
      <c r="T2584" s="2">
        <f t="shared" si="1389"/>
        <v>306596.69763263001</v>
      </c>
      <c r="U2584" s="2">
        <f t="shared" si="1390"/>
        <v>9958.6862035008453</v>
      </c>
      <c r="V2584" s="2">
        <f t="shared" si="1391"/>
        <v>91547.42779352708</v>
      </c>
      <c r="W2584" s="2">
        <f t="shared" si="1392"/>
        <v>306779.22982838791</v>
      </c>
      <c r="X2584" s="17">
        <f t="shared" si="1393"/>
        <v>0</v>
      </c>
      <c r="Y2584" s="2">
        <f t="shared" si="1394"/>
        <v>0</v>
      </c>
      <c r="Z2584" s="72">
        <f t="shared" si="1395"/>
        <v>0</v>
      </c>
      <c r="AA2584" s="2">
        <f t="shared" si="1406"/>
        <v>0</v>
      </c>
      <c r="AB2584" s="12">
        <f t="shared" si="1403"/>
        <v>4.6600000000000003E-2</v>
      </c>
      <c r="AC2584" s="17">
        <f t="shared" si="1396"/>
        <v>12</v>
      </c>
      <c r="AD2584" s="17">
        <v>252</v>
      </c>
      <c r="AE2584" s="13">
        <f t="shared" si="1376"/>
        <v>1.00217125</v>
      </c>
      <c r="AF2584" s="2">
        <f t="shared" si="1407"/>
        <v>665.69807973000002</v>
      </c>
      <c r="AG2584" s="2">
        <f t="shared" si="1397"/>
        <v>666.09440275999998</v>
      </c>
      <c r="AH2584" s="3">
        <f t="shared" si="1398"/>
        <v>0</v>
      </c>
      <c r="AI2584" s="4" t="str">
        <f t="shared" si="1377"/>
        <v>A+J=</v>
      </c>
      <c r="AJ2584" s="11">
        <f t="shared" si="1404"/>
        <v>43752</v>
      </c>
      <c r="AK2584" s="11"/>
      <c r="AL2584" s="4"/>
      <c r="AM2584" s="1"/>
      <c r="AN2584" s="11"/>
      <c r="AO2584" s="1"/>
      <c r="AP2584" s="1"/>
      <c r="AQ2584" s="3"/>
      <c r="AR2584" s="3"/>
      <c r="AS2584" s="6"/>
      <c r="AT2584" s="1"/>
      <c r="AU2584" s="1"/>
      <c r="AV2584" s="1"/>
      <c r="AW2584" s="1"/>
      <c r="AX2584" s="1"/>
      <c r="AY2584" s="1"/>
      <c r="AZ2584" s="1"/>
      <c r="BA2584" s="1"/>
      <c r="BB2584" s="1"/>
    </row>
    <row r="2585" spans="1:153" x14ac:dyDescent="0.2">
      <c r="A2585" s="158">
        <f t="shared" si="1399"/>
        <v>43741</v>
      </c>
      <c r="B2585" s="2">
        <f t="shared" si="1383"/>
        <v>307516.1499625562</v>
      </c>
      <c r="C2585" s="2">
        <f t="shared" si="1400"/>
        <v>205273.11583135999</v>
      </c>
      <c r="D2585" s="2">
        <f>SUM(Y2585:Y$2901)</f>
        <v>20175.46666075</v>
      </c>
      <c r="E2585" s="73">
        <f t="shared" si="1384"/>
        <v>185097.64917060998</v>
      </c>
      <c r="F2585" s="88">
        <f t="shared" si="1379"/>
        <v>5224.18</v>
      </c>
      <c r="G2585" s="3">
        <f>IF(AND(N2585=1,N2584&gt;1),VLOOKUP(A2584,[1]Plan1!$BK$81:$BM$259,3),G2584)</f>
        <v>5229.93</v>
      </c>
      <c r="H2585" s="11">
        <f t="shared" si="1380"/>
        <v>43663</v>
      </c>
      <c r="I2585" s="11">
        <f t="shared" si="1381"/>
        <v>43694</v>
      </c>
      <c r="J2585" s="12">
        <f t="shared" si="1385"/>
        <v>1.1006512026767723E-3</v>
      </c>
      <c r="K2585" s="11">
        <f t="shared" si="1401"/>
        <v>43752</v>
      </c>
      <c r="L2585" s="11">
        <f t="shared" si="1386"/>
        <v>43752</v>
      </c>
      <c r="M2585" s="1">
        <f t="shared" si="1405"/>
        <v>20</v>
      </c>
      <c r="N2585" s="1">
        <f t="shared" si="1387"/>
        <v>13</v>
      </c>
      <c r="O2585" s="2">
        <f t="shared" si="1388"/>
        <v>1.0007152800000001</v>
      </c>
      <c r="P2585" s="13">
        <f t="shared" si="1382"/>
        <v>1.00190055</v>
      </c>
      <c r="Q2585" s="13">
        <f t="shared" si="1375"/>
        <v>1.4936037680768353</v>
      </c>
      <c r="R2585" s="2">
        <f t="shared" si="1378"/>
        <v>1.49467211</v>
      </c>
      <c r="S2585" s="2">
        <f t="shared" si="1402"/>
        <v>1.4936037600000001</v>
      </c>
      <c r="T2585" s="2">
        <f t="shared" si="1389"/>
        <v>306596.69763263001</v>
      </c>
      <c r="U2585" s="2">
        <f t="shared" si="1390"/>
        <v>9958.6862035008453</v>
      </c>
      <c r="V2585" s="2">
        <f t="shared" si="1391"/>
        <v>91562.644671265385</v>
      </c>
      <c r="W2585" s="2">
        <f t="shared" si="1392"/>
        <v>306794.44670612621</v>
      </c>
      <c r="X2585" s="17">
        <f t="shared" si="1393"/>
        <v>0</v>
      </c>
      <c r="Y2585" s="2">
        <f t="shared" si="1394"/>
        <v>0</v>
      </c>
      <c r="Z2585" s="72">
        <f t="shared" si="1395"/>
        <v>0</v>
      </c>
      <c r="AA2585" s="2">
        <f t="shared" si="1406"/>
        <v>0</v>
      </c>
      <c r="AB2585" s="12">
        <f t="shared" si="1403"/>
        <v>4.6600000000000003E-2</v>
      </c>
      <c r="AC2585" s="17">
        <f t="shared" si="1396"/>
        <v>13</v>
      </c>
      <c r="AD2585" s="17">
        <v>252</v>
      </c>
      <c r="AE2585" s="13">
        <f t="shared" si="1376"/>
        <v>1.0023523999999999</v>
      </c>
      <c r="AF2585" s="2">
        <f t="shared" si="1407"/>
        <v>721.23807151000005</v>
      </c>
      <c r="AG2585" s="2">
        <f t="shared" si="1397"/>
        <v>721.70325643000001</v>
      </c>
      <c r="AH2585" s="3">
        <f t="shared" si="1398"/>
        <v>0</v>
      </c>
      <c r="AI2585" s="4" t="str">
        <f t="shared" si="1377"/>
        <v>A+J=</v>
      </c>
      <c r="AJ2585" s="11">
        <f t="shared" si="1404"/>
        <v>43752</v>
      </c>
      <c r="AK2585" s="18"/>
      <c r="AL2585" s="40"/>
      <c r="AM2585" s="38"/>
      <c r="AN2585" s="18"/>
      <c r="AO2585" s="38"/>
      <c r="AP2585" s="38"/>
      <c r="AQ2585" s="39"/>
      <c r="AR2585" s="39"/>
      <c r="AS2585" s="69"/>
      <c r="AT2585" s="38"/>
      <c r="AU2585" s="38"/>
      <c r="AV2585" s="38"/>
      <c r="AW2585" s="38"/>
      <c r="AX2585" s="38"/>
      <c r="AY2585" s="38"/>
      <c r="AZ2585" s="38"/>
      <c r="BA2585" s="38"/>
      <c r="BB2585" s="38"/>
      <c r="BC2585" s="38"/>
      <c r="BD2585" s="38"/>
      <c r="BE2585" s="38"/>
      <c r="BF2585" s="38"/>
      <c r="BG2585" s="38"/>
      <c r="BH2585" s="38"/>
      <c r="BI2585" s="38"/>
      <c r="BJ2585" s="38"/>
      <c r="BK2585" s="38"/>
      <c r="BL2585" s="38"/>
      <c r="BM2585" s="38"/>
      <c r="BN2585" s="38"/>
      <c r="BO2585" s="38"/>
      <c r="BP2585" s="38"/>
      <c r="BQ2585" s="38"/>
      <c r="BR2585" s="38"/>
      <c r="BS2585" s="38"/>
      <c r="BT2585" s="38"/>
      <c r="BU2585" s="38"/>
      <c r="BV2585" s="38"/>
      <c r="BW2585" s="38"/>
      <c r="BX2585" s="38"/>
      <c r="BY2585" s="38"/>
      <c r="BZ2585" s="38"/>
      <c r="CA2585" s="38"/>
      <c r="CB2585" s="38"/>
      <c r="CC2585" s="38"/>
      <c r="CD2585" s="38"/>
      <c r="CE2585" s="38"/>
      <c r="CF2585" s="38"/>
      <c r="CG2585" s="38"/>
      <c r="CH2585" s="38"/>
      <c r="CI2585" s="38"/>
      <c r="CJ2585" s="38"/>
      <c r="CK2585" s="38"/>
      <c r="CL2585" s="38"/>
      <c r="CM2585" s="38"/>
      <c r="CN2585" s="38"/>
      <c r="CO2585" s="38"/>
      <c r="CP2585" s="38"/>
      <c r="CQ2585" s="38"/>
      <c r="CR2585" s="38"/>
      <c r="CS2585" s="38"/>
      <c r="CT2585" s="38"/>
      <c r="CU2585" s="38"/>
      <c r="CV2585" s="38"/>
      <c r="CW2585" s="38"/>
      <c r="CX2585" s="38"/>
      <c r="CY2585" s="38"/>
      <c r="CZ2585" s="38"/>
      <c r="DA2585" s="38"/>
      <c r="DB2585" s="38"/>
      <c r="DC2585" s="38"/>
      <c r="DD2585" s="38"/>
      <c r="DE2585" s="38"/>
      <c r="DF2585" s="38"/>
      <c r="DG2585" s="38"/>
      <c r="DH2585" s="38"/>
      <c r="DI2585" s="38"/>
      <c r="DJ2585" s="38"/>
      <c r="DK2585" s="38"/>
      <c r="DL2585" s="38"/>
      <c r="DM2585" s="38"/>
      <c r="DN2585" s="38"/>
      <c r="DO2585" s="38"/>
      <c r="DP2585" s="38"/>
      <c r="DQ2585" s="38"/>
      <c r="DR2585" s="38"/>
      <c r="DS2585" s="38"/>
      <c r="DT2585" s="38"/>
      <c r="DU2585" s="38"/>
      <c r="DV2585" s="38"/>
      <c r="DW2585" s="38"/>
      <c r="DX2585" s="38"/>
      <c r="DY2585" s="38"/>
      <c r="DZ2585" s="38"/>
      <c r="EA2585" s="38"/>
      <c r="EB2585" s="38"/>
      <c r="EC2585" s="38"/>
      <c r="ED2585" s="38"/>
      <c r="EE2585" s="38"/>
      <c r="EF2585" s="38"/>
      <c r="EG2585" s="38"/>
      <c r="EH2585" s="38"/>
    </row>
    <row r="2586" spans="1:153" x14ac:dyDescent="0.2">
      <c r="A2586" s="158">
        <f t="shared" si="1399"/>
        <v>43742</v>
      </c>
      <c r="B2586" s="2">
        <f t="shared" si="1383"/>
        <v>307586.99133175454</v>
      </c>
      <c r="C2586" s="2">
        <f t="shared" si="1400"/>
        <v>205273.11583135999</v>
      </c>
      <c r="D2586" s="2">
        <f>SUM(Y2586:Y$2901)</f>
        <v>20175.46666075</v>
      </c>
      <c r="E2586" s="73">
        <f t="shared" si="1384"/>
        <v>185097.64917060998</v>
      </c>
      <c r="F2586" s="88">
        <f t="shared" si="1379"/>
        <v>5224.18</v>
      </c>
      <c r="G2586" s="3">
        <f>IF(AND(N2586=1,N2585&gt;1),VLOOKUP(A2585,[1]Plan1!$BK$81:$BM$259,3),G2585)</f>
        <v>5229.93</v>
      </c>
      <c r="H2586" s="11">
        <f t="shared" si="1380"/>
        <v>43663</v>
      </c>
      <c r="I2586" s="11">
        <f t="shared" si="1381"/>
        <v>43694</v>
      </c>
      <c r="J2586" s="12">
        <f t="shared" si="1385"/>
        <v>1.1006512026767723E-3</v>
      </c>
      <c r="K2586" s="11">
        <f t="shared" si="1401"/>
        <v>43752</v>
      </c>
      <c r="L2586" s="11">
        <f t="shared" si="1386"/>
        <v>43752</v>
      </c>
      <c r="M2586" s="1">
        <f t="shared" si="1405"/>
        <v>20</v>
      </c>
      <c r="N2586" s="1">
        <f t="shared" si="1387"/>
        <v>14</v>
      </c>
      <c r="O2586" s="2">
        <f t="shared" si="1388"/>
        <v>1.00077032</v>
      </c>
      <c r="P2586" s="13">
        <f t="shared" si="1382"/>
        <v>1.00190055</v>
      </c>
      <c r="Q2586" s="13">
        <f t="shared" si="1375"/>
        <v>1.4936037680768353</v>
      </c>
      <c r="R2586" s="2">
        <f t="shared" si="1378"/>
        <v>1.49475432</v>
      </c>
      <c r="S2586" s="2">
        <f t="shared" si="1402"/>
        <v>1.4936037600000001</v>
      </c>
      <c r="T2586" s="2">
        <f t="shared" si="1389"/>
        <v>306596.69763263001</v>
      </c>
      <c r="U2586" s="2">
        <f t="shared" si="1390"/>
        <v>9958.6862035008453</v>
      </c>
      <c r="V2586" s="2">
        <f t="shared" si="1391"/>
        <v>91577.861549003705</v>
      </c>
      <c r="W2586" s="2">
        <f t="shared" si="1392"/>
        <v>306809.66358386452</v>
      </c>
      <c r="X2586" s="17">
        <f t="shared" si="1393"/>
        <v>0</v>
      </c>
      <c r="Y2586" s="2">
        <f t="shared" si="1394"/>
        <v>0</v>
      </c>
      <c r="Z2586" s="72">
        <f t="shared" si="1395"/>
        <v>0</v>
      </c>
      <c r="AA2586" s="2">
        <f t="shared" si="1406"/>
        <v>0</v>
      </c>
      <c r="AB2586" s="12">
        <f t="shared" si="1403"/>
        <v>4.6600000000000003E-2</v>
      </c>
      <c r="AC2586" s="17">
        <f t="shared" si="1396"/>
        <v>14</v>
      </c>
      <c r="AD2586" s="17">
        <v>252</v>
      </c>
      <c r="AE2586" s="13">
        <f t="shared" si="1376"/>
        <v>1.002533583</v>
      </c>
      <c r="AF2586" s="2">
        <f t="shared" si="1407"/>
        <v>776.78818096999998</v>
      </c>
      <c r="AG2586" s="2">
        <f t="shared" si="1397"/>
        <v>777.32774788999996</v>
      </c>
      <c r="AH2586" s="3">
        <f t="shared" si="1398"/>
        <v>0</v>
      </c>
      <c r="AI2586" s="4" t="str">
        <f t="shared" si="1377"/>
        <v>A+J=</v>
      </c>
      <c r="AJ2586" s="11">
        <f t="shared" si="1404"/>
        <v>43752</v>
      </c>
      <c r="AK2586" s="11"/>
      <c r="AL2586" s="4"/>
      <c r="AM2586" s="1"/>
      <c r="AN2586" s="11"/>
      <c r="AO2586" s="1"/>
      <c r="AP2586" s="1"/>
      <c r="AQ2586" s="3"/>
      <c r="AR2586" s="3"/>
      <c r="AS2586" s="6"/>
      <c r="AT2586" s="1"/>
      <c r="AU2586" s="1"/>
      <c r="AV2586" s="1"/>
      <c r="AW2586" s="1"/>
      <c r="AX2586" s="1"/>
      <c r="AY2586" s="1"/>
      <c r="AZ2586" s="1"/>
      <c r="BA2586" s="1"/>
      <c r="BB2586" s="1"/>
    </row>
    <row r="2587" spans="1:153" x14ac:dyDescent="0.2">
      <c r="A2587" s="158">
        <f t="shared" si="1399"/>
        <v>43743</v>
      </c>
      <c r="B2587" s="2">
        <f t="shared" si="1383"/>
        <v>307657.84988942934</v>
      </c>
      <c r="C2587" s="2">
        <f t="shared" si="1400"/>
        <v>205273.11583135999</v>
      </c>
      <c r="D2587" s="2">
        <f>SUM(Y2587:Y$2901)</f>
        <v>20175.46666075</v>
      </c>
      <c r="E2587" s="73">
        <f t="shared" si="1384"/>
        <v>185097.64917060998</v>
      </c>
      <c r="F2587" s="88">
        <f t="shared" si="1379"/>
        <v>5224.18</v>
      </c>
      <c r="G2587" s="3">
        <f>IF(AND(N2587=1,N2586&gt;1),VLOOKUP(A2586,[1]Plan1!$BK$81:$BM$259,3),G2586)</f>
        <v>5229.93</v>
      </c>
      <c r="H2587" s="11">
        <f t="shared" si="1380"/>
        <v>43663</v>
      </c>
      <c r="I2587" s="11">
        <f t="shared" si="1381"/>
        <v>43694</v>
      </c>
      <c r="J2587" s="12">
        <f t="shared" si="1385"/>
        <v>1.1006512026767723E-3</v>
      </c>
      <c r="K2587" s="11">
        <f t="shared" si="1401"/>
        <v>43752</v>
      </c>
      <c r="L2587" s="11">
        <f t="shared" si="1386"/>
        <v>43752</v>
      </c>
      <c r="M2587" s="1">
        <f t="shared" si="1405"/>
        <v>20</v>
      </c>
      <c r="N2587" s="1">
        <f t="shared" si="1387"/>
        <v>15</v>
      </c>
      <c r="O2587" s="2">
        <f t="shared" si="1388"/>
        <v>1.00082537</v>
      </c>
      <c r="P2587" s="13">
        <f t="shared" si="1382"/>
        <v>1.00190055</v>
      </c>
      <c r="Q2587" s="13">
        <f t="shared" si="1375"/>
        <v>1.4936037680768353</v>
      </c>
      <c r="R2587" s="2">
        <f t="shared" si="1378"/>
        <v>1.4948365400000001</v>
      </c>
      <c r="S2587" s="2">
        <f t="shared" si="1402"/>
        <v>1.4936037600000001</v>
      </c>
      <c r="T2587" s="2">
        <f t="shared" si="1389"/>
        <v>306596.69763263001</v>
      </c>
      <c r="U2587" s="2">
        <f t="shared" si="1390"/>
        <v>9958.6862035008453</v>
      </c>
      <c r="V2587" s="2">
        <f t="shared" si="1391"/>
        <v>91593.080277718531</v>
      </c>
      <c r="W2587" s="2">
        <f t="shared" si="1392"/>
        <v>306824.88231257937</v>
      </c>
      <c r="X2587" s="17">
        <f t="shared" si="1393"/>
        <v>0</v>
      </c>
      <c r="Y2587" s="2">
        <f t="shared" si="1394"/>
        <v>0</v>
      </c>
      <c r="Z2587" s="72">
        <f t="shared" si="1395"/>
        <v>0</v>
      </c>
      <c r="AA2587" s="2">
        <f t="shared" si="1406"/>
        <v>0</v>
      </c>
      <c r="AB2587" s="12">
        <f t="shared" si="1403"/>
        <v>4.6600000000000003E-2</v>
      </c>
      <c r="AC2587" s="17">
        <f t="shared" si="1396"/>
        <v>15</v>
      </c>
      <c r="AD2587" s="17">
        <v>252</v>
      </c>
      <c r="AE2587" s="13">
        <f t="shared" si="1376"/>
        <v>1.002714798</v>
      </c>
      <c r="AF2587" s="2">
        <f t="shared" si="1407"/>
        <v>832.34810153000001</v>
      </c>
      <c r="AG2587" s="2">
        <f t="shared" si="1397"/>
        <v>832.96757685</v>
      </c>
      <c r="AH2587" s="3">
        <f t="shared" si="1398"/>
        <v>0</v>
      </c>
      <c r="AI2587" s="4" t="str">
        <f t="shared" si="1377"/>
        <v>A+J=</v>
      </c>
      <c r="AJ2587" s="11">
        <f t="shared" si="1404"/>
        <v>43752</v>
      </c>
      <c r="AK2587" s="11"/>
      <c r="AL2587" s="4"/>
      <c r="AM2587" s="1"/>
      <c r="AN2587" s="11"/>
      <c r="AO2587" s="1"/>
      <c r="AP2587" s="1"/>
      <c r="AQ2587" s="3"/>
      <c r="AR2587" s="3"/>
      <c r="AS2587" s="6"/>
      <c r="AT2587" s="1"/>
      <c r="AU2587" s="1"/>
      <c r="AV2587" s="1"/>
      <c r="AW2587" s="1"/>
      <c r="AX2587" s="1"/>
      <c r="AY2587" s="1"/>
      <c r="AZ2587" s="1"/>
      <c r="BA2587" s="1"/>
      <c r="BB2587" s="1"/>
    </row>
    <row r="2588" spans="1:153" x14ac:dyDescent="0.2">
      <c r="A2588" s="158">
        <f t="shared" si="1399"/>
        <v>43744</v>
      </c>
      <c r="B2588" s="2">
        <f t="shared" si="1383"/>
        <v>307657.84988942934</v>
      </c>
      <c r="C2588" s="2">
        <f t="shared" si="1400"/>
        <v>205273.11583135999</v>
      </c>
      <c r="D2588" s="2">
        <f>SUM(Y2588:Y$2901)</f>
        <v>20175.46666075</v>
      </c>
      <c r="E2588" s="73">
        <f t="shared" si="1384"/>
        <v>185097.64917060998</v>
      </c>
      <c r="F2588" s="88">
        <f t="shared" si="1379"/>
        <v>5224.18</v>
      </c>
      <c r="G2588" s="3">
        <f>IF(AND(N2588=1,N2587&gt;1),VLOOKUP(A2587,[1]Plan1!$BK$81:$BM$259,3),G2587)</f>
        <v>5229.93</v>
      </c>
      <c r="H2588" s="11">
        <f t="shared" si="1380"/>
        <v>43663</v>
      </c>
      <c r="I2588" s="11">
        <f t="shared" si="1381"/>
        <v>43694</v>
      </c>
      <c r="J2588" s="12">
        <f t="shared" si="1385"/>
        <v>1.1006512026767723E-3</v>
      </c>
      <c r="K2588" s="11">
        <f t="shared" si="1401"/>
        <v>43752</v>
      </c>
      <c r="L2588" s="11">
        <f t="shared" si="1386"/>
        <v>43752</v>
      </c>
      <c r="M2588" s="1">
        <f t="shared" si="1405"/>
        <v>20</v>
      </c>
      <c r="N2588" s="1">
        <f t="shared" si="1387"/>
        <v>15</v>
      </c>
      <c r="O2588" s="2">
        <f t="shared" si="1388"/>
        <v>1.00082537</v>
      </c>
      <c r="P2588" s="13">
        <f t="shared" si="1382"/>
        <v>1.00190055</v>
      </c>
      <c r="Q2588" s="13">
        <f t="shared" si="1375"/>
        <v>1.4936037680768353</v>
      </c>
      <c r="R2588" s="2">
        <f t="shared" si="1378"/>
        <v>1.4948365400000001</v>
      </c>
      <c r="S2588" s="2">
        <f t="shared" si="1402"/>
        <v>1.4936037600000001</v>
      </c>
      <c r="T2588" s="2">
        <f t="shared" si="1389"/>
        <v>306596.69763263001</v>
      </c>
      <c r="U2588" s="2">
        <f t="shared" si="1390"/>
        <v>9958.6862035008453</v>
      </c>
      <c r="V2588" s="2">
        <f t="shared" si="1391"/>
        <v>91593.080277718531</v>
      </c>
      <c r="W2588" s="2">
        <f t="shared" si="1392"/>
        <v>306824.88231257937</v>
      </c>
      <c r="X2588" s="17">
        <f t="shared" si="1393"/>
        <v>0</v>
      </c>
      <c r="Y2588" s="2">
        <f t="shared" si="1394"/>
        <v>0</v>
      </c>
      <c r="Z2588" s="72">
        <f t="shared" si="1395"/>
        <v>0</v>
      </c>
      <c r="AA2588" s="2">
        <f t="shared" si="1406"/>
        <v>0</v>
      </c>
      <c r="AB2588" s="12">
        <f t="shared" si="1403"/>
        <v>4.6600000000000003E-2</v>
      </c>
      <c r="AC2588" s="17">
        <f t="shared" si="1396"/>
        <v>15</v>
      </c>
      <c r="AD2588" s="17">
        <v>252</v>
      </c>
      <c r="AE2588" s="13">
        <f t="shared" si="1376"/>
        <v>1.002714798</v>
      </c>
      <c r="AF2588" s="2">
        <f t="shared" si="1407"/>
        <v>832.34810153000001</v>
      </c>
      <c r="AG2588" s="2">
        <f t="shared" si="1397"/>
        <v>832.96757685</v>
      </c>
      <c r="AH2588" s="3">
        <f t="shared" si="1398"/>
        <v>0</v>
      </c>
      <c r="AI2588" s="4" t="str">
        <f t="shared" si="1377"/>
        <v>A+J=</v>
      </c>
      <c r="AJ2588" s="11">
        <f t="shared" si="1404"/>
        <v>43752</v>
      </c>
      <c r="AK2588" s="11"/>
      <c r="AL2588" s="4"/>
      <c r="AM2588" s="1"/>
      <c r="AN2588" s="11"/>
      <c r="AO2588" s="1"/>
      <c r="AP2588" s="1"/>
      <c r="AQ2588" s="3"/>
      <c r="AR2588" s="3"/>
      <c r="AS2588" s="6"/>
      <c r="AT2588" s="1"/>
      <c r="AU2588" s="1"/>
      <c r="AV2588" s="1"/>
      <c r="AW2588" s="1"/>
      <c r="AX2588" s="1"/>
      <c r="AY2588" s="1"/>
      <c r="AZ2588" s="1"/>
      <c r="BA2588" s="1"/>
      <c r="BB2588" s="1"/>
    </row>
    <row r="2589" spans="1:153" x14ac:dyDescent="0.2">
      <c r="A2589" s="158">
        <f t="shared" si="1399"/>
        <v>43745</v>
      </c>
      <c r="B2589" s="2">
        <f t="shared" si="1383"/>
        <v>307657.84988942934</v>
      </c>
      <c r="C2589" s="2">
        <f t="shared" si="1400"/>
        <v>205273.11583135999</v>
      </c>
      <c r="D2589" s="2">
        <f>SUM(Y2589:Y$2901)</f>
        <v>20175.46666075</v>
      </c>
      <c r="E2589" s="73">
        <f t="shared" si="1384"/>
        <v>185097.64917060998</v>
      </c>
      <c r="F2589" s="88">
        <f t="shared" si="1379"/>
        <v>5224.18</v>
      </c>
      <c r="G2589" s="3">
        <f>IF(AND(N2589=1,N2588&gt;1),VLOOKUP(A2588,[1]Plan1!$BK$81:$BM$259,3),G2588)</f>
        <v>5229.93</v>
      </c>
      <c r="H2589" s="11">
        <f t="shared" si="1380"/>
        <v>43663</v>
      </c>
      <c r="I2589" s="11">
        <f t="shared" si="1381"/>
        <v>43694</v>
      </c>
      <c r="J2589" s="12">
        <f t="shared" si="1385"/>
        <v>1.1006512026767723E-3</v>
      </c>
      <c r="K2589" s="11">
        <f t="shared" si="1401"/>
        <v>43752</v>
      </c>
      <c r="L2589" s="11">
        <f t="shared" si="1386"/>
        <v>43752</v>
      </c>
      <c r="M2589" s="1">
        <f t="shared" si="1405"/>
        <v>20</v>
      </c>
      <c r="N2589" s="1">
        <f t="shared" si="1387"/>
        <v>15</v>
      </c>
      <c r="O2589" s="2">
        <f t="shared" si="1388"/>
        <v>1.00082537</v>
      </c>
      <c r="P2589" s="13">
        <f t="shared" si="1382"/>
        <v>1.00190055</v>
      </c>
      <c r="Q2589" s="13">
        <f t="shared" si="1375"/>
        <v>1.4936037680768353</v>
      </c>
      <c r="R2589" s="2">
        <f t="shared" si="1378"/>
        <v>1.4948365400000001</v>
      </c>
      <c r="S2589" s="2">
        <f t="shared" si="1402"/>
        <v>1.4936037600000001</v>
      </c>
      <c r="T2589" s="2">
        <f t="shared" si="1389"/>
        <v>306596.69763263001</v>
      </c>
      <c r="U2589" s="2">
        <f t="shared" si="1390"/>
        <v>9958.6862035008453</v>
      </c>
      <c r="V2589" s="2">
        <f t="shared" si="1391"/>
        <v>91593.080277718531</v>
      </c>
      <c r="W2589" s="2">
        <f t="shared" si="1392"/>
        <v>306824.88231257937</v>
      </c>
      <c r="X2589" s="17">
        <f t="shared" si="1393"/>
        <v>0</v>
      </c>
      <c r="Y2589" s="2">
        <f t="shared" si="1394"/>
        <v>0</v>
      </c>
      <c r="Z2589" s="72">
        <f t="shared" si="1395"/>
        <v>0</v>
      </c>
      <c r="AA2589" s="2">
        <f t="shared" si="1406"/>
        <v>0</v>
      </c>
      <c r="AB2589" s="12">
        <f t="shared" si="1403"/>
        <v>4.6600000000000003E-2</v>
      </c>
      <c r="AC2589" s="17">
        <f t="shared" si="1396"/>
        <v>15</v>
      </c>
      <c r="AD2589" s="17">
        <v>252</v>
      </c>
      <c r="AE2589" s="13">
        <f t="shared" si="1376"/>
        <v>1.002714798</v>
      </c>
      <c r="AF2589" s="2">
        <f t="shared" si="1407"/>
        <v>832.34810153000001</v>
      </c>
      <c r="AG2589" s="2">
        <f t="shared" si="1397"/>
        <v>832.96757685</v>
      </c>
      <c r="AH2589" s="3">
        <f t="shared" si="1398"/>
        <v>0</v>
      </c>
      <c r="AI2589" s="4" t="str">
        <f t="shared" si="1377"/>
        <v>A+J=</v>
      </c>
      <c r="AJ2589" s="11">
        <f t="shared" si="1404"/>
        <v>43752</v>
      </c>
      <c r="AK2589" s="11"/>
      <c r="AL2589" s="4"/>
      <c r="AM2589" s="1"/>
      <c r="AN2589" s="11"/>
      <c r="AO2589" s="1"/>
      <c r="AP2589" s="1"/>
      <c r="AQ2589" s="3"/>
      <c r="AR2589" s="3"/>
      <c r="AS2589" s="6"/>
      <c r="AT2589" s="1"/>
      <c r="AU2589" s="1"/>
      <c r="AV2589" s="1"/>
      <c r="AW2589" s="1"/>
      <c r="AX2589" s="1"/>
      <c r="AY2589" s="1"/>
      <c r="AZ2589" s="1"/>
      <c r="BA2589" s="1"/>
      <c r="BB2589" s="1"/>
    </row>
    <row r="2590" spans="1:153" x14ac:dyDescent="0.2">
      <c r="A2590" s="158">
        <f t="shared" si="1399"/>
        <v>43746</v>
      </c>
      <c r="B2590" s="2">
        <f t="shared" si="1383"/>
        <v>307728.72439539415</v>
      </c>
      <c r="C2590" s="2">
        <f t="shared" si="1400"/>
        <v>205273.11583135999</v>
      </c>
      <c r="D2590" s="2">
        <f>SUM(Y2590:Y$2901)</f>
        <v>20175.46666075</v>
      </c>
      <c r="E2590" s="73">
        <f t="shared" si="1384"/>
        <v>185097.64917060998</v>
      </c>
      <c r="F2590" s="88">
        <f t="shared" si="1379"/>
        <v>5224.18</v>
      </c>
      <c r="G2590" s="3">
        <f>IF(AND(N2590=1,N2589&gt;1),VLOOKUP(A2589,[1]Plan1!$BK$81:$BM$259,3),G2589)</f>
        <v>5229.93</v>
      </c>
      <c r="H2590" s="11">
        <f t="shared" si="1380"/>
        <v>43663</v>
      </c>
      <c r="I2590" s="11">
        <f t="shared" si="1381"/>
        <v>43694</v>
      </c>
      <c r="J2590" s="12">
        <f t="shared" si="1385"/>
        <v>1.1006512026767723E-3</v>
      </c>
      <c r="K2590" s="11">
        <f t="shared" si="1401"/>
        <v>43752</v>
      </c>
      <c r="L2590" s="11">
        <f t="shared" si="1386"/>
        <v>43752</v>
      </c>
      <c r="M2590" s="1">
        <f t="shared" si="1405"/>
        <v>20</v>
      </c>
      <c r="N2590" s="1">
        <f t="shared" si="1387"/>
        <v>16</v>
      </c>
      <c r="O2590" s="2">
        <f t="shared" si="1388"/>
        <v>1.0008804200000001</v>
      </c>
      <c r="P2590" s="13">
        <f t="shared" si="1382"/>
        <v>1.00190055</v>
      </c>
      <c r="Q2590" s="13">
        <f t="shared" si="1375"/>
        <v>1.4936037680768353</v>
      </c>
      <c r="R2590" s="2">
        <f t="shared" si="1378"/>
        <v>1.49491876</v>
      </c>
      <c r="S2590" s="2">
        <f t="shared" si="1402"/>
        <v>1.4936037600000001</v>
      </c>
      <c r="T2590" s="2">
        <f t="shared" si="1389"/>
        <v>306596.69763263001</v>
      </c>
      <c r="U2590" s="2">
        <f t="shared" si="1390"/>
        <v>9958.6862035008453</v>
      </c>
      <c r="V2590" s="2">
        <f t="shared" si="1391"/>
        <v>91608.299006433313</v>
      </c>
      <c r="W2590" s="2">
        <f t="shared" si="1392"/>
        <v>306840.10104129417</v>
      </c>
      <c r="X2590" s="17">
        <f t="shared" si="1393"/>
        <v>0</v>
      </c>
      <c r="Y2590" s="2">
        <f t="shared" si="1394"/>
        <v>0</v>
      </c>
      <c r="Z2590" s="72">
        <f t="shared" si="1395"/>
        <v>0</v>
      </c>
      <c r="AA2590" s="2">
        <f t="shared" si="1406"/>
        <v>0</v>
      </c>
      <c r="AB2590" s="12">
        <f t="shared" si="1403"/>
        <v>4.6600000000000003E-2</v>
      </c>
      <c r="AC2590" s="17">
        <f t="shared" si="1396"/>
        <v>16</v>
      </c>
      <c r="AD2590" s="17">
        <v>252</v>
      </c>
      <c r="AE2590" s="13">
        <f t="shared" si="1376"/>
        <v>1.0028960469999999</v>
      </c>
      <c r="AF2590" s="2">
        <f t="shared" si="1407"/>
        <v>887.91844637999998</v>
      </c>
      <c r="AG2590" s="2">
        <f t="shared" si="1397"/>
        <v>888.62335410000003</v>
      </c>
      <c r="AH2590" s="3">
        <f t="shared" si="1398"/>
        <v>0</v>
      </c>
      <c r="AI2590" s="4" t="str">
        <f t="shared" si="1377"/>
        <v>A+J=</v>
      </c>
      <c r="AJ2590" s="11">
        <f t="shared" si="1404"/>
        <v>43752</v>
      </c>
      <c r="AK2590" s="11"/>
      <c r="AL2590" s="4"/>
      <c r="AM2590" s="1"/>
      <c r="AN2590" s="11"/>
      <c r="AO2590" s="1"/>
      <c r="AP2590" s="1"/>
      <c r="AQ2590" s="3"/>
      <c r="AR2590" s="3"/>
      <c r="AS2590" s="6"/>
      <c r="AT2590" s="1"/>
      <c r="AU2590" s="1"/>
      <c r="AV2590" s="1"/>
      <c r="AW2590" s="1"/>
      <c r="AX2590" s="1"/>
      <c r="AY2590" s="1"/>
      <c r="AZ2590" s="1"/>
      <c r="BA2590" s="1"/>
      <c r="BB2590" s="1"/>
    </row>
    <row r="2591" spans="1:153" x14ac:dyDescent="0.2">
      <c r="A2591" s="158">
        <f t="shared" si="1399"/>
        <v>43747</v>
      </c>
      <c r="B2591" s="2">
        <f t="shared" si="1383"/>
        <v>307799.61423747893</v>
      </c>
      <c r="C2591" s="2">
        <f t="shared" si="1400"/>
        <v>205273.11583135999</v>
      </c>
      <c r="D2591" s="2">
        <f>SUM(Y2591:Y$2901)</f>
        <v>20175.46666075</v>
      </c>
      <c r="E2591" s="73">
        <f t="shared" si="1384"/>
        <v>185097.64917060998</v>
      </c>
      <c r="F2591" s="88">
        <f t="shared" si="1379"/>
        <v>5224.18</v>
      </c>
      <c r="G2591" s="3">
        <f>IF(AND(N2591=1,N2590&gt;1),VLOOKUP(A2590,[1]Plan1!$BK$81:$BM$259,3),G2590)</f>
        <v>5229.93</v>
      </c>
      <c r="H2591" s="11">
        <f t="shared" si="1380"/>
        <v>43663</v>
      </c>
      <c r="I2591" s="11">
        <f t="shared" si="1381"/>
        <v>43694</v>
      </c>
      <c r="J2591" s="12">
        <f t="shared" si="1385"/>
        <v>1.1006512026767723E-3</v>
      </c>
      <c r="K2591" s="11">
        <f t="shared" si="1401"/>
        <v>43752</v>
      </c>
      <c r="L2591" s="11">
        <f t="shared" si="1386"/>
        <v>43752</v>
      </c>
      <c r="M2591" s="1">
        <f t="shared" si="1405"/>
        <v>20</v>
      </c>
      <c r="N2591" s="1">
        <f t="shared" si="1387"/>
        <v>17</v>
      </c>
      <c r="O2591" s="2">
        <f t="shared" si="1388"/>
        <v>1.0009354699999999</v>
      </c>
      <c r="P2591" s="13">
        <f t="shared" si="1382"/>
        <v>1.00190055</v>
      </c>
      <c r="Q2591" s="13">
        <f t="shared" ref="Q2591:Q2654" si="1408">IF(L2591&gt;L2590,Q2590*P2591,Q2590)</f>
        <v>1.4936037680768353</v>
      </c>
      <c r="R2591" s="2">
        <f t="shared" si="1378"/>
        <v>1.4950009799999999</v>
      </c>
      <c r="S2591" s="2">
        <f t="shared" si="1402"/>
        <v>1.4936037600000001</v>
      </c>
      <c r="T2591" s="2">
        <f t="shared" si="1389"/>
        <v>306596.69763263001</v>
      </c>
      <c r="U2591" s="2">
        <f t="shared" si="1390"/>
        <v>9958.6862035008453</v>
      </c>
      <c r="V2591" s="2">
        <f t="shared" si="1391"/>
        <v>91623.517735148111</v>
      </c>
      <c r="W2591" s="2">
        <f t="shared" si="1392"/>
        <v>306855.31977000891</v>
      </c>
      <c r="X2591" s="17">
        <f t="shared" si="1393"/>
        <v>0</v>
      </c>
      <c r="Y2591" s="2">
        <f t="shared" si="1394"/>
        <v>0</v>
      </c>
      <c r="Z2591" s="72">
        <f t="shared" si="1395"/>
        <v>0</v>
      </c>
      <c r="AA2591" s="2">
        <f t="shared" si="1406"/>
        <v>0</v>
      </c>
      <c r="AB2591" s="12">
        <f t="shared" si="1403"/>
        <v>4.6600000000000003E-2</v>
      </c>
      <c r="AC2591" s="17">
        <f t="shared" si="1396"/>
        <v>17</v>
      </c>
      <c r="AD2591" s="17">
        <v>252</v>
      </c>
      <c r="AE2591" s="13">
        <f t="shared" ref="AE2591:AE2654" si="1409">ROUND((1+AB2591)^TRUNC((AC2591/AD2591),9),9)</f>
        <v>1.003077328</v>
      </c>
      <c r="AF2591" s="2">
        <f t="shared" si="1407"/>
        <v>943.49860233000004</v>
      </c>
      <c r="AG2591" s="2">
        <f t="shared" si="1397"/>
        <v>944.29446746999997</v>
      </c>
      <c r="AH2591" s="3">
        <f t="shared" si="1398"/>
        <v>0</v>
      </c>
      <c r="AI2591" s="4" t="str">
        <f t="shared" si="1377"/>
        <v>A+J=</v>
      </c>
      <c r="AJ2591" s="11">
        <f t="shared" si="1404"/>
        <v>43752</v>
      </c>
      <c r="AK2591" s="34"/>
      <c r="AL2591" s="81"/>
      <c r="AM2591" s="36"/>
      <c r="AN2591" s="34"/>
      <c r="AO2591" s="36"/>
      <c r="AP2591" s="36"/>
      <c r="AQ2591" s="35"/>
      <c r="AR2591" s="35"/>
      <c r="AS2591" s="71"/>
      <c r="AT2591" s="36"/>
      <c r="AU2591" s="36"/>
      <c r="AV2591" s="36"/>
      <c r="AW2591" s="36"/>
      <c r="AX2591" s="36"/>
      <c r="AY2591" s="36"/>
      <c r="AZ2591" s="36"/>
      <c r="BA2591" s="36"/>
      <c r="BB2591" s="36"/>
      <c r="BC2591" s="36"/>
      <c r="BD2591" s="36"/>
      <c r="BE2591" s="36"/>
      <c r="BF2591" s="36"/>
      <c r="BG2591" s="36"/>
      <c r="BH2591" s="36"/>
      <c r="BI2591" s="36"/>
      <c r="BJ2591" s="36"/>
      <c r="BK2591" s="36"/>
      <c r="BL2591" s="36"/>
      <c r="BM2591" s="36"/>
      <c r="BN2591" s="36"/>
      <c r="BO2591" s="36"/>
      <c r="BP2591" s="36"/>
      <c r="BQ2591" s="36"/>
      <c r="BR2591" s="36"/>
      <c r="BS2591" s="36"/>
      <c r="BT2591" s="36"/>
      <c r="BU2591" s="36"/>
      <c r="BV2591" s="36"/>
      <c r="BW2591" s="36"/>
      <c r="BX2591" s="36"/>
      <c r="BY2591" s="36"/>
      <c r="BZ2591" s="36"/>
      <c r="CA2591" s="36"/>
      <c r="CB2591" s="36"/>
      <c r="CC2591" s="36"/>
      <c r="CD2591" s="36"/>
      <c r="CE2591" s="36"/>
      <c r="CF2591" s="36"/>
      <c r="CG2591" s="36"/>
      <c r="CH2591" s="36"/>
      <c r="CI2591" s="36"/>
      <c r="CJ2591" s="36"/>
      <c r="CK2591" s="36"/>
      <c r="CL2591" s="36"/>
      <c r="CM2591" s="36"/>
      <c r="CN2591" s="36"/>
      <c r="CO2591" s="36"/>
      <c r="CP2591" s="36"/>
      <c r="CQ2591" s="36"/>
      <c r="CR2591" s="36"/>
      <c r="CS2591" s="36"/>
      <c r="CT2591" s="36"/>
      <c r="CU2591" s="36"/>
      <c r="CV2591" s="36"/>
      <c r="CW2591" s="36"/>
      <c r="CX2591" s="36"/>
      <c r="CY2591" s="36"/>
      <c r="CZ2591" s="36"/>
      <c r="DA2591" s="36"/>
      <c r="DB2591" s="36"/>
      <c r="DC2591" s="36"/>
      <c r="DD2591" s="36"/>
      <c r="DE2591" s="36"/>
      <c r="DF2591" s="36"/>
      <c r="DG2591" s="36"/>
      <c r="DH2591" s="36"/>
      <c r="DI2591" s="36"/>
      <c r="DJ2591" s="36"/>
      <c r="DK2591" s="36"/>
      <c r="DL2591" s="36"/>
      <c r="DM2591" s="36"/>
      <c r="DN2591" s="36"/>
      <c r="DO2591" s="36"/>
      <c r="DP2591" s="36"/>
      <c r="DQ2591" s="36"/>
      <c r="DR2591" s="36"/>
      <c r="DS2591" s="36"/>
      <c r="DT2591" s="36"/>
      <c r="DU2591" s="36"/>
      <c r="DV2591" s="36"/>
      <c r="DW2591" s="36"/>
      <c r="DX2591" s="36"/>
      <c r="DY2591" s="36"/>
      <c r="DZ2591" s="36"/>
      <c r="EA2591" s="36"/>
      <c r="EB2591" s="36"/>
      <c r="EC2591" s="36"/>
      <c r="ED2591" s="36"/>
      <c r="EE2591" s="36"/>
      <c r="EF2591" s="36"/>
      <c r="EG2591" s="36"/>
      <c r="EH2591" s="36"/>
      <c r="EI2591" s="36"/>
      <c r="EJ2591" s="36"/>
      <c r="EK2591" s="36"/>
      <c r="EL2591" s="36"/>
      <c r="EM2591" s="36"/>
      <c r="EN2591" s="36"/>
      <c r="EO2591" s="36"/>
      <c r="EP2591" s="36"/>
      <c r="EQ2591" s="36"/>
      <c r="ER2591" s="36"/>
      <c r="ES2591" s="36"/>
      <c r="ET2591" s="36"/>
      <c r="EU2591" s="36"/>
      <c r="EV2591" s="36"/>
      <c r="EW2591" s="36"/>
    </row>
    <row r="2592" spans="1:153" x14ac:dyDescent="0.2">
      <c r="A2592" s="158">
        <f t="shared" si="1399"/>
        <v>43748</v>
      </c>
      <c r="B2592" s="2">
        <f t="shared" si="1383"/>
        <v>307870.52343804674</v>
      </c>
      <c r="C2592" s="2">
        <f t="shared" si="1400"/>
        <v>205273.11583135999</v>
      </c>
      <c r="D2592" s="2">
        <f>SUM(Y2592:Y$2901)</f>
        <v>20175.46666075</v>
      </c>
      <c r="E2592" s="73">
        <f t="shared" si="1384"/>
        <v>185097.64917060998</v>
      </c>
      <c r="F2592" s="88">
        <f t="shared" si="1379"/>
        <v>5224.18</v>
      </c>
      <c r="G2592" s="3">
        <f>IF(AND(N2592=1,N2591&gt;1),VLOOKUP(A2591,[1]Plan1!$BK$81:$BM$259,3),G2591)</f>
        <v>5229.93</v>
      </c>
      <c r="H2592" s="11">
        <f t="shared" si="1380"/>
        <v>43663</v>
      </c>
      <c r="I2592" s="11">
        <f t="shared" si="1381"/>
        <v>43694</v>
      </c>
      <c r="J2592" s="12">
        <f t="shared" si="1385"/>
        <v>1.1006512026767723E-3</v>
      </c>
      <c r="K2592" s="11">
        <f t="shared" si="1401"/>
        <v>43752</v>
      </c>
      <c r="L2592" s="11">
        <f t="shared" si="1386"/>
        <v>43752</v>
      </c>
      <c r="M2592" s="1">
        <f t="shared" si="1405"/>
        <v>20</v>
      </c>
      <c r="N2592" s="1">
        <f t="shared" si="1387"/>
        <v>18</v>
      </c>
      <c r="O2592" s="2">
        <f t="shared" si="1388"/>
        <v>1.0009905299999999</v>
      </c>
      <c r="P2592" s="13">
        <f t="shared" si="1382"/>
        <v>1.00190055</v>
      </c>
      <c r="Q2592" s="13">
        <f t="shared" si="1408"/>
        <v>1.4936037680768353</v>
      </c>
      <c r="R2592" s="2">
        <f t="shared" si="1378"/>
        <v>1.4950832199999999</v>
      </c>
      <c r="S2592" s="2">
        <f t="shared" si="1402"/>
        <v>1.4936037600000001</v>
      </c>
      <c r="T2592" s="2">
        <f t="shared" si="1389"/>
        <v>306596.69763263001</v>
      </c>
      <c r="U2592" s="2">
        <f t="shared" si="1390"/>
        <v>9958.6862035008453</v>
      </c>
      <c r="V2592" s="2">
        <f t="shared" si="1391"/>
        <v>91638.740165815907</v>
      </c>
      <c r="W2592" s="2">
        <f t="shared" si="1392"/>
        <v>306870.54220067675</v>
      </c>
      <c r="X2592" s="17">
        <f t="shared" si="1393"/>
        <v>0</v>
      </c>
      <c r="Y2592" s="2">
        <f t="shared" si="1394"/>
        <v>0</v>
      </c>
      <c r="Z2592" s="72">
        <f t="shared" si="1395"/>
        <v>0</v>
      </c>
      <c r="AA2592" s="2">
        <f t="shared" si="1406"/>
        <v>0</v>
      </c>
      <c r="AB2592" s="12">
        <f t="shared" si="1403"/>
        <v>4.6600000000000003E-2</v>
      </c>
      <c r="AC2592" s="17">
        <f t="shared" si="1396"/>
        <v>18</v>
      </c>
      <c r="AD2592" s="17">
        <v>252</v>
      </c>
      <c r="AE2592" s="13">
        <f t="shared" si="1409"/>
        <v>1.003258642</v>
      </c>
      <c r="AF2592" s="2">
        <f t="shared" si="1407"/>
        <v>999.08887596</v>
      </c>
      <c r="AG2592" s="2">
        <f t="shared" si="1397"/>
        <v>999.98123737000003</v>
      </c>
      <c r="AH2592" s="3">
        <f t="shared" si="1398"/>
        <v>0</v>
      </c>
      <c r="AI2592" s="4" t="str">
        <f t="shared" si="1377"/>
        <v>A+J=</v>
      </c>
      <c r="AJ2592" s="11">
        <f t="shared" si="1404"/>
        <v>43752</v>
      </c>
      <c r="AK2592" s="11"/>
      <c r="AL2592" s="4"/>
      <c r="AM2592" s="1"/>
      <c r="AN2592" s="11"/>
      <c r="AO2592" s="1"/>
      <c r="AP2592" s="1"/>
      <c r="AQ2592" s="3"/>
      <c r="AR2592" s="3"/>
      <c r="AS2592" s="6"/>
      <c r="AT2592" s="1"/>
      <c r="AU2592" s="1"/>
      <c r="AV2592" s="1"/>
      <c r="AW2592" s="1"/>
      <c r="AX2592" s="1"/>
      <c r="AY2592" s="1"/>
      <c r="AZ2592" s="1"/>
      <c r="BA2592" s="1"/>
      <c r="BB2592" s="1"/>
    </row>
    <row r="2593" spans="1:54" x14ac:dyDescent="0.2">
      <c r="A2593" s="158">
        <f t="shared" si="1399"/>
        <v>43749</v>
      </c>
      <c r="B2593" s="2">
        <f t="shared" si="1383"/>
        <v>307941.44612169801</v>
      </c>
      <c r="C2593" s="2">
        <f t="shared" si="1400"/>
        <v>205273.11583135999</v>
      </c>
      <c r="D2593" s="2">
        <f>SUM(Y2593:Y$2901)</f>
        <v>20175.46666075</v>
      </c>
      <c r="E2593" s="73">
        <f t="shared" si="1384"/>
        <v>185097.64917060998</v>
      </c>
      <c r="F2593" s="88">
        <f t="shared" si="1379"/>
        <v>5224.18</v>
      </c>
      <c r="G2593" s="3">
        <f>IF(AND(N2593=1,N2592&gt;1),VLOOKUP(A2592,[1]Plan1!$BK$81:$BM$259,3),G2592)</f>
        <v>5229.93</v>
      </c>
      <c r="H2593" s="11">
        <f t="shared" si="1380"/>
        <v>43663</v>
      </c>
      <c r="I2593" s="11">
        <f t="shared" si="1381"/>
        <v>43694</v>
      </c>
      <c r="J2593" s="12">
        <f t="shared" si="1385"/>
        <v>1.1006512026767723E-3</v>
      </c>
      <c r="K2593" s="11">
        <f t="shared" si="1401"/>
        <v>43752</v>
      </c>
      <c r="L2593" s="11">
        <f t="shared" si="1386"/>
        <v>43752</v>
      </c>
      <c r="M2593" s="1">
        <f t="shared" si="1405"/>
        <v>20</v>
      </c>
      <c r="N2593" s="1">
        <f t="shared" si="1387"/>
        <v>19</v>
      </c>
      <c r="O2593" s="2">
        <f t="shared" si="1388"/>
        <v>1.00104558</v>
      </c>
      <c r="P2593" s="13">
        <f t="shared" si="1382"/>
        <v>1.00190055</v>
      </c>
      <c r="Q2593" s="13">
        <f t="shared" si="1408"/>
        <v>1.4936037680768353</v>
      </c>
      <c r="R2593" s="2">
        <f t="shared" si="1378"/>
        <v>1.49516545</v>
      </c>
      <c r="S2593" s="2">
        <f t="shared" si="1402"/>
        <v>1.4936037600000001</v>
      </c>
      <c r="T2593" s="2">
        <f t="shared" si="1389"/>
        <v>306596.69763263001</v>
      </c>
      <c r="U2593" s="2">
        <f t="shared" si="1390"/>
        <v>9958.6862035008453</v>
      </c>
      <c r="V2593" s="2">
        <f t="shared" si="1391"/>
        <v>91653.960745507211</v>
      </c>
      <c r="W2593" s="2">
        <f t="shared" si="1392"/>
        <v>306885.76278036804</v>
      </c>
      <c r="X2593" s="17">
        <f t="shared" si="1393"/>
        <v>0</v>
      </c>
      <c r="Y2593" s="2">
        <f t="shared" si="1394"/>
        <v>0</v>
      </c>
      <c r="Z2593" s="72">
        <f t="shared" si="1395"/>
        <v>0</v>
      </c>
      <c r="AA2593" s="2">
        <f t="shared" si="1406"/>
        <v>0</v>
      </c>
      <c r="AB2593" s="12">
        <f t="shared" si="1403"/>
        <v>4.6600000000000003E-2</v>
      </c>
      <c r="AC2593" s="17">
        <f t="shared" si="1396"/>
        <v>19</v>
      </c>
      <c r="AD2593" s="17">
        <v>252</v>
      </c>
      <c r="AE2593" s="13">
        <f t="shared" si="1409"/>
        <v>1.003439988</v>
      </c>
      <c r="AF2593" s="2">
        <f t="shared" si="1407"/>
        <v>1054.6889606899999</v>
      </c>
      <c r="AG2593" s="2">
        <f t="shared" si="1397"/>
        <v>1055.6833413300001</v>
      </c>
      <c r="AH2593" s="3">
        <f t="shared" si="1398"/>
        <v>0</v>
      </c>
      <c r="AI2593" s="4" t="str">
        <f t="shared" si="1377"/>
        <v>A+J=</v>
      </c>
      <c r="AJ2593" s="11">
        <f t="shared" si="1404"/>
        <v>43752</v>
      </c>
      <c r="AK2593" s="11"/>
      <c r="AL2593" s="4"/>
      <c r="AM2593" s="1"/>
      <c r="AN2593" s="11"/>
      <c r="AO2593" s="1"/>
      <c r="AP2593" s="1"/>
      <c r="AQ2593" s="3"/>
      <c r="AR2593" s="3"/>
      <c r="AS2593" s="6"/>
      <c r="AT2593" s="1"/>
      <c r="AU2593" s="1"/>
      <c r="AV2593" s="1"/>
      <c r="AW2593" s="1"/>
      <c r="AX2593" s="1"/>
      <c r="AY2593" s="1"/>
      <c r="AZ2593" s="1"/>
      <c r="BA2593" s="1"/>
      <c r="BB2593" s="1"/>
    </row>
    <row r="2594" spans="1:54" x14ac:dyDescent="0.2">
      <c r="A2594" s="158">
        <f t="shared" si="1399"/>
        <v>43750</v>
      </c>
      <c r="B2594" s="2">
        <f t="shared" si="1383"/>
        <v>308012.38847572228</v>
      </c>
      <c r="C2594" s="2">
        <f t="shared" si="1400"/>
        <v>205273.11583135999</v>
      </c>
      <c r="D2594" s="2">
        <f>SUM(Y2594:Y$2901)</f>
        <v>20175.46666075</v>
      </c>
      <c r="E2594" s="73">
        <f t="shared" si="1384"/>
        <v>185097.64917060998</v>
      </c>
      <c r="F2594" s="88">
        <f t="shared" si="1379"/>
        <v>5224.18</v>
      </c>
      <c r="G2594" s="3">
        <f>IF(AND(N2594=1,N2593&gt;1),VLOOKUP(A2593,[1]Plan1!$BK$81:$BM$259,3),G2593)</f>
        <v>5229.93</v>
      </c>
      <c r="H2594" s="11">
        <f t="shared" si="1380"/>
        <v>43663</v>
      </c>
      <c r="I2594" s="11">
        <f t="shared" si="1381"/>
        <v>43694</v>
      </c>
      <c r="J2594" s="12">
        <f t="shared" si="1385"/>
        <v>1.1006512026767723E-3</v>
      </c>
      <c r="K2594" s="11">
        <f t="shared" si="1401"/>
        <v>43752</v>
      </c>
      <c r="L2594" s="11">
        <f t="shared" si="1386"/>
        <v>43752</v>
      </c>
      <c r="M2594" s="1">
        <f t="shared" si="1405"/>
        <v>20</v>
      </c>
      <c r="N2594" s="1">
        <f t="shared" si="1387"/>
        <v>20</v>
      </c>
      <c r="O2594" s="2">
        <f t="shared" si="1388"/>
        <v>1.0011006499999999</v>
      </c>
      <c r="P2594" s="13">
        <f t="shared" si="1382"/>
        <v>1.00190055</v>
      </c>
      <c r="Q2594" s="13">
        <f t="shared" si="1408"/>
        <v>1.4936037680768353</v>
      </c>
      <c r="R2594" s="2">
        <f t="shared" si="1378"/>
        <v>1.4952477</v>
      </c>
      <c r="S2594" s="2">
        <f t="shared" si="1402"/>
        <v>1.4936037600000001</v>
      </c>
      <c r="T2594" s="2">
        <f t="shared" si="1389"/>
        <v>306596.69763263001</v>
      </c>
      <c r="U2594" s="2">
        <f t="shared" si="1390"/>
        <v>9958.6862035008453</v>
      </c>
      <c r="V2594" s="2">
        <f t="shared" si="1391"/>
        <v>91669.185027151485</v>
      </c>
      <c r="W2594" s="2">
        <f t="shared" si="1392"/>
        <v>306900.98706201231</v>
      </c>
      <c r="X2594" s="17">
        <f t="shared" si="1393"/>
        <v>0</v>
      </c>
      <c r="Y2594" s="2">
        <f t="shared" si="1394"/>
        <v>0</v>
      </c>
      <c r="Z2594" s="72">
        <f t="shared" si="1395"/>
        <v>0</v>
      </c>
      <c r="AA2594" s="2">
        <f t="shared" si="1406"/>
        <v>0</v>
      </c>
      <c r="AB2594" s="12">
        <f t="shared" si="1403"/>
        <v>4.6600000000000003E-2</v>
      </c>
      <c r="AC2594" s="17">
        <f t="shared" si="1396"/>
        <v>20</v>
      </c>
      <c r="AD2594" s="17">
        <v>252</v>
      </c>
      <c r="AE2594" s="13">
        <f t="shared" si="1409"/>
        <v>1.0036213679999999</v>
      </c>
      <c r="AF2594" s="2">
        <f t="shared" si="1407"/>
        <v>1110.29946971</v>
      </c>
      <c r="AG2594" s="2">
        <f t="shared" si="1397"/>
        <v>1111.40141371</v>
      </c>
      <c r="AH2594" s="3">
        <f t="shared" si="1398"/>
        <v>0</v>
      </c>
      <c r="AI2594" s="4" t="str">
        <f t="shared" ref="AI2594:AI2657" si="1410">AI2593</f>
        <v>A+J=</v>
      </c>
      <c r="AJ2594" s="11">
        <f t="shared" si="1404"/>
        <v>43752</v>
      </c>
      <c r="AK2594" s="11"/>
      <c r="AL2594" s="4"/>
      <c r="AM2594" s="1"/>
      <c r="AN2594" s="11"/>
      <c r="AO2594" s="1"/>
      <c r="AP2594" s="1"/>
      <c r="AQ2594" s="3"/>
      <c r="AR2594" s="3"/>
      <c r="AS2594" s="6"/>
      <c r="AT2594" s="1"/>
      <c r="AU2594" s="1"/>
      <c r="AV2594" s="1"/>
      <c r="AW2594" s="1"/>
      <c r="AX2594" s="1"/>
      <c r="AY2594" s="1"/>
      <c r="AZ2594" s="1"/>
      <c r="BA2594" s="1"/>
      <c r="BB2594" s="1"/>
    </row>
    <row r="2595" spans="1:54" x14ac:dyDescent="0.2">
      <c r="A2595" s="158">
        <f t="shared" si="1399"/>
        <v>43751</v>
      </c>
      <c r="B2595" s="2">
        <f t="shared" si="1383"/>
        <v>308012.38847572228</v>
      </c>
      <c r="C2595" s="2">
        <f t="shared" si="1400"/>
        <v>205273.11583135999</v>
      </c>
      <c r="D2595" s="2">
        <f>SUM(Y2595:Y$2901)</f>
        <v>20175.46666075</v>
      </c>
      <c r="E2595" s="73">
        <f t="shared" si="1384"/>
        <v>185097.64917060998</v>
      </c>
      <c r="F2595" s="88">
        <f t="shared" si="1379"/>
        <v>5224.18</v>
      </c>
      <c r="G2595" s="3">
        <f>IF(AND(N2595=1,N2594&gt;1),VLOOKUP(A2594,[1]Plan1!$BK$81:$BM$259,3),G2594)</f>
        <v>5229.93</v>
      </c>
      <c r="H2595" s="11">
        <f t="shared" si="1380"/>
        <v>43663</v>
      </c>
      <c r="I2595" s="11">
        <f t="shared" si="1381"/>
        <v>43694</v>
      </c>
      <c r="J2595" s="12">
        <f t="shared" si="1385"/>
        <v>1.1006512026767723E-3</v>
      </c>
      <c r="K2595" s="11">
        <f t="shared" si="1401"/>
        <v>43752</v>
      </c>
      <c r="L2595" s="11">
        <f t="shared" si="1386"/>
        <v>43752</v>
      </c>
      <c r="M2595" s="1">
        <f t="shared" si="1405"/>
        <v>20</v>
      </c>
      <c r="N2595" s="1">
        <f t="shared" si="1387"/>
        <v>20</v>
      </c>
      <c r="O2595" s="2">
        <f t="shared" si="1388"/>
        <v>1.0011006499999999</v>
      </c>
      <c r="P2595" s="13">
        <f t="shared" si="1382"/>
        <v>1.00190055</v>
      </c>
      <c r="Q2595" s="13">
        <f t="shared" si="1408"/>
        <v>1.4936037680768353</v>
      </c>
      <c r="R2595" s="2">
        <f t="shared" si="1378"/>
        <v>1.4952477</v>
      </c>
      <c r="S2595" s="2">
        <f t="shared" si="1402"/>
        <v>1.4936037600000001</v>
      </c>
      <c r="T2595" s="2">
        <f t="shared" si="1389"/>
        <v>306596.69763263001</v>
      </c>
      <c r="U2595" s="2">
        <f t="shared" si="1390"/>
        <v>9958.6862035008453</v>
      </c>
      <c r="V2595" s="2">
        <f t="shared" si="1391"/>
        <v>91669.185027151485</v>
      </c>
      <c r="W2595" s="2">
        <f t="shared" si="1392"/>
        <v>306900.98706201231</v>
      </c>
      <c r="X2595" s="17">
        <f t="shared" si="1393"/>
        <v>0</v>
      </c>
      <c r="Y2595" s="2">
        <f t="shared" si="1394"/>
        <v>0</v>
      </c>
      <c r="Z2595" s="72">
        <f t="shared" si="1395"/>
        <v>0</v>
      </c>
      <c r="AA2595" s="2">
        <f t="shared" si="1406"/>
        <v>0</v>
      </c>
      <c r="AB2595" s="12">
        <f t="shared" si="1403"/>
        <v>4.6600000000000003E-2</v>
      </c>
      <c r="AC2595" s="17">
        <f t="shared" si="1396"/>
        <v>20</v>
      </c>
      <c r="AD2595" s="17">
        <v>252</v>
      </c>
      <c r="AE2595" s="13">
        <f t="shared" si="1409"/>
        <v>1.0036213679999999</v>
      </c>
      <c r="AF2595" s="2">
        <f t="shared" si="1407"/>
        <v>1110.29946971</v>
      </c>
      <c r="AG2595" s="2">
        <f t="shared" si="1397"/>
        <v>1111.40141371</v>
      </c>
      <c r="AH2595" s="3">
        <f t="shared" si="1398"/>
        <v>0</v>
      </c>
      <c r="AI2595" s="4" t="str">
        <f t="shared" si="1410"/>
        <v>A+J=</v>
      </c>
      <c r="AJ2595" s="11">
        <f t="shared" si="1404"/>
        <v>43752</v>
      </c>
      <c r="AK2595" s="11"/>
      <c r="AL2595" s="4"/>
      <c r="AM2595" s="1"/>
      <c r="AN2595" s="11"/>
      <c r="AO2595" s="1"/>
      <c r="AP2595" s="1"/>
      <c r="AQ2595" s="3"/>
      <c r="AR2595" s="3"/>
      <c r="AS2595" s="6"/>
      <c r="AT2595" s="1"/>
      <c r="AU2595" s="1"/>
      <c r="AV2595" s="1"/>
      <c r="AW2595" s="1"/>
      <c r="AX2595" s="1"/>
      <c r="AY2595" s="1"/>
      <c r="AZ2595" s="1"/>
      <c r="BA2595" s="1"/>
      <c r="BB2595" s="1"/>
    </row>
    <row r="2596" spans="1:54" x14ac:dyDescent="0.2">
      <c r="A2596" s="158">
        <f t="shared" si="1399"/>
        <v>43752</v>
      </c>
      <c r="B2596" s="2">
        <f t="shared" si="1383"/>
        <v>308012.38847572228</v>
      </c>
      <c r="C2596" s="2">
        <f t="shared" si="1400"/>
        <v>205273.11583135999</v>
      </c>
      <c r="D2596" s="2">
        <f>SUM(Y2596:Y$2901)</f>
        <v>20175.46666075</v>
      </c>
      <c r="E2596" s="73">
        <f t="shared" si="1384"/>
        <v>185097.64917060998</v>
      </c>
      <c r="F2596" s="88">
        <f t="shared" si="1379"/>
        <v>5224.18</v>
      </c>
      <c r="G2596" s="3">
        <f>IF(AND(N2596=1,N2595&gt;1),VLOOKUP(A2595,[1]Plan1!$BK$81:$BM$259,3),G2595)</f>
        <v>5229.93</v>
      </c>
      <c r="H2596" s="11">
        <f t="shared" si="1380"/>
        <v>43663</v>
      </c>
      <c r="I2596" s="11">
        <f t="shared" si="1381"/>
        <v>43694</v>
      </c>
      <c r="J2596" s="12">
        <f t="shared" si="1385"/>
        <v>1.1006512026767723E-3</v>
      </c>
      <c r="K2596" s="11">
        <f t="shared" si="1401"/>
        <v>43783</v>
      </c>
      <c r="L2596" s="11">
        <f t="shared" si="1386"/>
        <v>43752</v>
      </c>
      <c r="M2596" s="1">
        <f t="shared" si="1405"/>
        <v>20</v>
      </c>
      <c r="N2596" s="1">
        <f t="shared" si="1387"/>
        <v>20</v>
      </c>
      <c r="O2596" s="2">
        <f t="shared" si="1388"/>
        <v>1.0011006499999999</v>
      </c>
      <c r="P2596" s="13">
        <f t="shared" si="1382"/>
        <v>1.00190055</v>
      </c>
      <c r="Q2596" s="13">
        <f t="shared" si="1408"/>
        <v>1.4936037680768353</v>
      </c>
      <c r="R2596" s="2">
        <f t="shared" si="1378"/>
        <v>1.4952477</v>
      </c>
      <c r="S2596" s="2">
        <f t="shared" si="1402"/>
        <v>1.4936037600000001</v>
      </c>
      <c r="T2596" s="2">
        <f t="shared" si="1389"/>
        <v>306596.69763263001</v>
      </c>
      <c r="U2596" s="2">
        <f t="shared" si="1390"/>
        <v>9958.6862035008453</v>
      </c>
      <c r="V2596" s="2">
        <f t="shared" si="1391"/>
        <v>91669.185027151485</v>
      </c>
      <c r="W2596" s="2">
        <f t="shared" si="1392"/>
        <v>306900.98706201231</v>
      </c>
      <c r="X2596" s="17">
        <f t="shared" si="1393"/>
        <v>85</v>
      </c>
      <c r="Y2596" s="2">
        <f t="shared" si="1394"/>
        <v>1833.2757228999999</v>
      </c>
      <c r="Z2596" s="72">
        <f t="shared" si="1395"/>
        <v>8.9309100000000002E-3</v>
      </c>
      <c r="AA2596" s="2">
        <f t="shared" si="1406"/>
        <v>2738.1875128500001</v>
      </c>
      <c r="AB2596" s="12">
        <f t="shared" si="1403"/>
        <v>4.6600000000000003E-2</v>
      </c>
      <c r="AC2596" s="17">
        <f t="shared" si="1396"/>
        <v>20</v>
      </c>
      <c r="AD2596" s="17">
        <v>252</v>
      </c>
      <c r="AE2596" s="13">
        <f t="shared" si="1409"/>
        <v>1.0036213679999999</v>
      </c>
      <c r="AF2596" s="2">
        <f t="shared" si="1407"/>
        <v>1110.29946971</v>
      </c>
      <c r="AG2596" s="2">
        <f t="shared" si="1397"/>
        <v>1111.40141371</v>
      </c>
      <c r="AH2596" s="3">
        <f t="shared" si="1398"/>
        <v>3848.4869825599999</v>
      </c>
      <c r="AI2596" s="4" t="str">
        <f t="shared" si="1410"/>
        <v>A+J=</v>
      </c>
      <c r="AJ2596" s="11">
        <f t="shared" si="1404"/>
        <v>43752</v>
      </c>
      <c r="AK2596" s="11"/>
      <c r="AL2596" s="4"/>
      <c r="AM2596" s="1"/>
      <c r="AN2596" s="11"/>
      <c r="AO2596" s="1"/>
      <c r="AP2596" s="1"/>
      <c r="AQ2596" s="3"/>
      <c r="AR2596" s="3"/>
      <c r="AS2596" s="6"/>
      <c r="AT2596" s="1"/>
      <c r="AU2596" s="1"/>
      <c r="AV2596" s="1"/>
      <c r="AW2596" s="1"/>
      <c r="AX2596" s="1"/>
      <c r="AY2596" s="1"/>
      <c r="AZ2596" s="1"/>
      <c r="BA2596" s="1"/>
      <c r="BB2596" s="1"/>
    </row>
    <row r="2597" spans="1:54" x14ac:dyDescent="0.2">
      <c r="A2597" s="158">
        <f t="shared" si="1399"/>
        <v>43753</v>
      </c>
      <c r="B2597" s="2">
        <f t="shared" si="1383"/>
        <v>304212.96785102022</v>
      </c>
      <c r="C2597" s="2">
        <f t="shared" si="1400"/>
        <v>203439.84010845999</v>
      </c>
      <c r="D2597" s="2">
        <f>SUM(Y2597:Y$2901)</f>
        <v>18342.190937850002</v>
      </c>
      <c r="E2597" s="73">
        <f t="shared" si="1384"/>
        <v>185097.64917060998</v>
      </c>
      <c r="F2597" s="88">
        <f t="shared" si="1379"/>
        <v>5229.93</v>
      </c>
      <c r="G2597" s="3">
        <f>IF(AND(N2597=1,N2596&gt;1),VLOOKUP(A2596,[1]Plan1!$BK$81:$BM$259,3),G2596)</f>
        <v>5227.84</v>
      </c>
      <c r="H2597" s="11">
        <f t="shared" si="1380"/>
        <v>43692</v>
      </c>
      <c r="I2597" s="11">
        <f t="shared" si="1381"/>
        <v>43723</v>
      </c>
      <c r="J2597" s="12">
        <f t="shared" si="1385"/>
        <v>-3.996229395040185E-4</v>
      </c>
      <c r="K2597" s="11">
        <f t="shared" si="1401"/>
        <v>43783</v>
      </c>
      <c r="L2597" s="11">
        <f t="shared" si="1386"/>
        <v>43783</v>
      </c>
      <c r="M2597" s="1">
        <f t="shared" si="1405"/>
        <v>23</v>
      </c>
      <c r="N2597" s="1">
        <f t="shared" si="1387"/>
        <v>1</v>
      </c>
      <c r="O2597" s="2">
        <f t="shared" si="1388"/>
        <v>0.99998262000000004</v>
      </c>
      <c r="P2597" s="13">
        <f t="shared" si="1382"/>
        <v>1.0011006499999999</v>
      </c>
      <c r="Q2597" s="13">
        <f t="shared" si="1408"/>
        <v>1.4952477030641689</v>
      </c>
      <c r="R2597" s="2">
        <f t="shared" si="1378"/>
        <v>1.49522171</v>
      </c>
      <c r="S2597" s="2">
        <f t="shared" si="1402"/>
        <v>1.4936037600000001</v>
      </c>
      <c r="T2597" s="2">
        <f t="shared" si="1389"/>
        <v>303858.51011978998</v>
      </c>
      <c r="U2597" s="2">
        <f t="shared" si="1390"/>
        <v>9053.7744135606881</v>
      </c>
      <c r="V2597" s="2">
        <f t="shared" si="1391"/>
        <v>91664.374339249567</v>
      </c>
      <c r="W2597" s="2">
        <f t="shared" si="1392"/>
        <v>304157.98886127025</v>
      </c>
      <c r="X2597" s="17">
        <f t="shared" si="1393"/>
        <v>0</v>
      </c>
      <c r="Y2597" s="2">
        <f t="shared" si="1394"/>
        <v>0</v>
      </c>
      <c r="Z2597" s="72">
        <f t="shared" si="1395"/>
        <v>0</v>
      </c>
      <c r="AA2597" s="2">
        <f t="shared" si="1406"/>
        <v>0</v>
      </c>
      <c r="AB2597" s="12">
        <f t="shared" si="1403"/>
        <v>4.6600000000000003E-2</v>
      </c>
      <c r="AC2597" s="17">
        <f t="shared" si="1396"/>
        <v>1</v>
      </c>
      <c r="AD2597" s="17">
        <v>252</v>
      </c>
      <c r="AE2597" s="13">
        <f t="shared" si="1409"/>
        <v>1.0001807579999999</v>
      </c>
      <c r="AF2597" s="2">
        <f t="shared" si="1407"/>
        <v>54.924856570000003</v>
      </c>
      <c r="AG2597" s="2">
        <f t="shared" si="1397"/>
        <v>54.978989749999997</v>
      </c>
      <c r="AH2597" s="3">
        <f t="shared" si="1398"/>
        <v>0</v>
      </c>
      <c r="AI2597" s="4" t="str">
        <f t="shared" si="1410"/>
        <v>A+J=</v>
      </c>
      <c r="AJ2597" s="11">
        <f t="shared" si="1404"/>
        <v>43783</v>
      </c>
      <c r="AK2597" s="11"/>
      <c r="AL2597" s="4"/>
      <c r="AM2597" s="1"/>
      <c r="AN2597" s="11"/>
      <c r="AO2597" s="1"/>
      <c r="AP2597" s="1"/>
      <c r="AQ2597" s="3"/>
      <c r="AR2597" s="3"/>
      <c r="AS2597" s="6"/>
      <c r="AT2597" s="1"/>
      <c r="AU2597" s="1"/>
      <c r="AV2597" s="1"/>
      <c r="AW2597" s="1"/>
      <c r="AX2597" s="1"/>
      <c r="AY2597" s="1"/>
      <c r="AZ2597" s="1"/>
      <c r="BA2597" s="1"/>
      <c r="BB2597" s="1"/>
    </row>
    <row r="2598" spans="1:54" x14ac:dyDescent="0.2">
      <c r="A2598" s="158">
        <f t="shared" si="1399"/>
        <v>43754</v>
      </c>
      <c r="B2598" s="2">
        <f t="shared" si="1383"/>
        <v>304263.14414662827</v>
      </c>
      <c r="C2598" s="2">
        <f t="shared" si="1400"/>
        <v>203439.84010845999</v>
      </c>
      <c r="D2598" s="2">
        <f>SUM(Y2598:Y$2901)</f>
        <v>18342.190937850002</v>
      </c>
      <c r="E2598" s="73">
        <f t="shared" si="1384"/>
        <v>185097.64917060998</v>
      </c>
      <c r="F2598" s="88">
        <f t="shared" si="1379"/>
        <v>5229.93</v>
      </c>
      <c r="G2598" s="3">
        <f>IF(AND(N2598=1,N2597&gt;1),VLOOKUP(A2597,[1]Plan1!$BK$81:$BM$259,3),G2597)</f>
        <v>5227.84</v>
      </c>
      <c r="H2598" s="11">
        <f t="shared" si="1380"/>
        <v>43692</v>
      </c>
      <c r="I2598" s="11">
        <f t="shared" si="1381"/>
        <v>43723</v>
      </c>
      <c r="J2598" s="12">
        <f t="shared" si="1385"/>
        <v>-3.996229395040185E-4</v>
      </c>
      <c r="K2598" s="11">
        <f t="shared" si="1401"/>
        <v>43783</v>
      </c>
      <c r="L2598" s="11">
        <f t="shared" si="1386"/>
        <v>43783</v>
      </c>
      <c r="M2598" s="1">
        <f t="shared" si="1405"/>
        <v>23</v>
      </c>
      <c r="N2598" s="1">
        <f t="shared" si="1387"/>
        <v>2</v>
      </c>
      <c r="O2598" s="2">
        <f t="shared" si="1388"/>
        <v>0.99996523999999998</v>
      </c>
      <c r="P2598" s="13">
        <f t="shared" si="1382"/>
        <v>1.0011006499999999</v>
      </c>
      <c r="Q2598" s="13">
        <f t="shared" si="1408"/>
        <v>1.4952477030641689</v>
      </c>
      <c r="R2598" s="2">
        <f t="shared" si="1378"/>
        <v>1.4951957199999999</v>
      </c>
      <c r="S2598" s="2">
        <f t="shared" si="1402"/>
        <v>1.4936037600000001</v>
      </c>
      <c r="T2598" s="2">
        <f t="shared" si="1389"/>
        <v>303858.51011978998</v>
      </c>
      <c r="U2598" s="2">
        <f t="shared" si="1390"/>
        <v>9053.7744135606881</v>
      </c>
      <c r="V2598" s="2">
        <f t="shared" si="1391"/>
        <v>91659.563651347591</v>
      </c>
      <c r="W2598" s="2">
        <f t="shared" si="1392"/>
        <v>304153.17817336827</v>
      </c>
      <c r="X2598" s="17">
        <f t="shared" si="1393"/>
        <v>0</v>
      </c>
      <c r="Y2598" s="2">
        <f t="shared" si="1394"/>
        <v>0</v>
      </c>
      <c r="Z2598" s="72">
        <f t="shared" si="1395"/>
        <v>0</v>
      </c>
      <c r="AA2598" s="2">
        <f t="shared" si="1406"/>
        <v>0</v>
      </c>
      <c r="AB2598" s="12">
        <f t="shared" si="1403"/>
        <v>4.6600000000000003E-2</v>
      </c>
      <c r="AC2598" s="17">
        <f t="shared" si="1396"/>
        <v>2</v>
      </c>
      <c r="AD2598" s="17">
        <v>252</v>
      </c>
      <c r="AE2598" s="13">
        <f t="shared" si="1409"/>
        <v>1.0003615480000001</v>
      </c>
      <c r="AF2598" s="2">
        <f t="shared" si="1407"/>
        <v>109.85943661</v>
      </c>
      <c r="AG2598" s="2">
        <f t="shared" si="1397"/>
        <v>109.96597326</v>
      </c>
      <c r="AH2598" s="3">
        <f t="shared" si="1398"/>
        <v>0</v>
      </c>
      <c r="AI2598" s="4" t="str">
        <f t="shared" si="1410"/>
        <v>A+J=</v>
      </c>
      <c r="AJ2598" s="11">
        <f t="shared" si="1404"/>
        <v>43783</v>
      </c>
      <c r="AK2598" s="11"/>
      <c r="AL2598" s="4"/>
      <c r="AM2598" s="1"/>
      <c r="AN2598" s="11"/>
      <c r="AO2598" s="1"/>
      <c r="AP2598" s="1"/>
      <c r="AQ2598" s="3"/>
      <c r="AR2598" s="3"/>
      <c r="AS2598" s="6"/>
      <c r="AT2598" s="1"/>
      <c r="AU2598" s="1"/>
      <c r="AV2598" s="1"/>
      <c r="AW2598" s="1"/>
      <c r="AX2598" s="1"/>
      <c r="AY2598" s="1"/>
      <c r="AZ2598" s="1"/>
      <c r="BA2598" s="1"/>
      <c r="BB2598" s="1"/>
    </row>
    <row r="2599" spans="1:54" x14ac:dyDescent="0.2">
      <c r="A2599" s="158">
        <f t="shared" si="1399"/>
        <v>43755</v>
      </c>
      <c r="B2599" s="2">
        <f t="shared" si="1383"/>
        <v>304313.33059166279</v>
      </c>
      <c r="C2599" s="2">
        <f t="shared" si="1400"/>
        <v>203439.84010845999</v>
      </c>
      <c r="D2599" s="2">
        <f>SUM(Y2599:Y$2901)</f>
        <v>18342.190937850002</v>
      </c>
      <c r="E2599" s="73">
        <f t="shared" si="1384"/>
        <v>185097.64917060998</v>
      </c>
      <c r="F2599" s="88">
        <f t="shared" si="1379"/>
        <v>5229.93</v>
      </c>
      <c r="G2599" s="3">
        <f>IF(AND(N2599=1,N2598&gt;1),VLOOKUP(A2598,[1]Plan1!$BK$81:$BM$259,3),G2598)</f>
        <v>5227.84</v>
      </c>
      <c r="H2599" s="11">
        <f t="shared" si="1380"/>
        <v>43692</v>
      </c>
      <c r="I2599" s="11">
        <f t="shared" si="1381"/>
        <v>43723</v>
      </c>
      <c r="J2599" s="12">
        <f t="shared" si="1385"/>
        <v>-3.996229395040185E-4</v>
      </c>
      <c r="K2599" s="11">
        <f t="shared" si="1401"/>
        <v>43783</v>
      </c>
      <c r="L2599" s="11">
        <f t="shared" si="1386"/>
        <v>43783</v>
      </c>
      <c r="M2599" s="1">
        <f t="shared" si="1405"/>
        <v>23</v>
      </c>
      <c r="N2599" s="1">
        <f t="shared" si="1387"/>
        <v>3</v>
      </c>
      <c r="O2599" s="2">
        <f t="shared" si="1388"/>
        <v>0.99994786000000002</v>
      </c>
      <c r="P2599" s="13">
        <f t="shared" si="1382"/>
        <v>1.0011006499999999</v>
      </c>
      <c r="Q2599" s="13">
        <f t="shared" si="1408"/>
        <v>1.4952477030641689</v>
      </c>
      <c r="R2599" s="2">
        <f t="shared" si="1378"/>
        <v>1.4951697399999999</v>
      </c>
      <c r="S2599" s="2">
        <f t="shared" si="1402"/>
        <v>1.4936037600000001</v>
      </c>
      <c r="T2599" s="2">
        <f t="shared" si="1389"/>
        <v>303858.51011978998</v>
      </c>
      <c r="U2599" s="2">
        <f t="shared" si="1390"/>
        <v>9053.7744135606881</v>
      </c>
      <c r="V2599" s="2">
        <f t="shared" si="1391"/>
        <v>91654.754814422136</v>
      </c>
      <c r="W2599" s="2">
        <f t="shared" si="1392"/>
        <v>304148.36933644279</v>
      </c>
      <c r="X2599" s="17">
        <f t="shared" si="1393"/>
        <v>0</v>
      </c>
      <c r="Y2599" s="2">
        <f t="shared" si="1394"/>
        <v>0</v>
      </c>
      <c r="Z2599" s="72">
        <f t="shared" si="1395"/>
        <v>0</v>
      </c>
      <c r="AA2599" s="2">
        <f t="shared" si="1406"/>
        <v>0</v>
      </c>
      <c r="AB2599" s="12">
        <f t="shared" si="1403"/>
        <v>4.6600000000000003E-2</v>
      </c>
      <c r="AC2599" s="17">
        <f t="shared" si="1396"/>
        <v>3</v>
      </c>
      <c r="AD2599" s="17">
        <v>252</v>
      </c>
      <c r="AE2599" s="13">
        <f t="shared" si="1409"/>
        <v>1.0005423710000001</v>
      </c>
      <c r="AF2599" s="2">
        <f t="shared" si="1407"/>
        <v>164.80404399</v>
      </c>
      <c r="AG2599" s="2">
        <f t="shared" si="1397"/>
        <v>164.96125522</v>
      </c>
      <c r="AH2599" s="3">
        <f t="shared" si="1398"/>
        <v>0</v>
      </c>
      <c r="AI2599" s="4" t="str">
        <f t="shared" si="1410"/>
        <v>A+J=</v>
      </c>
      <c r="AJ2599" s="11">
        <f t="shared" si="1404"/>
        <v>43783</v>
      </c>
      <c r="AK2599" s="11"/>
      <c r="AL2599" s="4"/>
      <c r="AM2599" s="1"/>
      <c r="AN2599" s="11"/>
      <c r="AO2599" s="1"/>
      <c r="AP2599" s="1"/>
      <c r="AQ2599" s="3"/>
      <c r="AR2599" s="3"/>
      <c r="AS2599" s="6"/>
      <c r="AT2599" s="1"/>
      <c r="AU2599" s="1"/>
      <c r="AV2599" s="1"/>
      <c r="AW2599" s="1"/>
      <c r="AX2599" s="1"/>
      <c r="AY2599" s="1"/>
      <c r="AZ2599" s="1"/>
      <c r="BA2599" s="1"/>
      <c r="BB2599" s="1"/>
    </row>
    <row r="2600" spans="1:54" x14ac:dyDescent="0.2">
      <c r="A2600" s="158">
        <f t="shared" si="1399"/>
        <v>43756</v>
      </c>
      <c r="B2600" s="2">
        <f t="shared" si="1383"/>
        <v>304363.5234820309</v>
      </c>
      <c r="C2600" s="2">
        <f t="shared" si="1400"/>
        <v>203439.84010845999</v>
      </c>
      <c r="D2600" s="2">
        <f>SUM(Y2600:Y$2901)</f>
        <v>18342.190937850002</v>
      </c>
      <c r="E2600" s="73">
        <f t="shared" si="1384"/>
        <v>185097.64917060998</v>
      </c>
      <c r="F2600" s="88">
        <f t="shared" si="1379"/>
        <v>5229.93</v>
      </c>
      <c r="G2600" s="3">
        <f>IF(AND(N2600=1,N2599&gt;1),VLOOKUP(A2599,[1]Plan1!$BK$81:$BM$259,3),G2599)</f>
        <v>5227.84</v>
      </c>
      <c r="H2600" s="11">
        <f t="shared" si="1380"/>
        <v>43692</v>
      </c>
      <c r="I2600" s="11">
        <f t="shared" si="1381"/>
        <v>43723</v>
      </c>
      <c r="J2600" s="12">
        <f t="shared" si="1385"/>
        <v>-3.996229395040185E-4</v>
      </c>
      <c r="K2600" s="11">
        <f t="shared" si="1401"/>
        <v>43783</v>
      </c>
      <c r="L2600" s="11">
        <f t="shared" si="1386"/>
        <v>43783</v>
      </c>
      <c r="M2600" s="1">
        <f t="shared" si="1405"/>
        <v>23</v>
      </c>
      <c r="N2600" s="1">
        <f t="shared" si="1387"/>
        <v>4</v>
      </c>
      <c r="O2600" s="2">
        <f t="shared" si="1388"/>
        <v>0.99993047999999995</v>
      </c>
      <c r="P2600" s="13">
        <f t="shared" si="1382"/>
        <v>1.0011006499999999</v>
      </c>
      <c r="Q2600" s="13">
        <f t="shared" si="1408"/>
        <v>1.4952477030641689</v>
      </c>
      <c r="R2600" s="2">
        <f t="shared" si="1378"/>
        <v>1.49514375</v>
      </c>
      <c r="S2600" s="2">
        <f t="shared" si="1402"/>
        <v>1.4936037600000001</v>
      </c>
      <c r="T2600" s="2">
        <f t="shared" si="1389"/>
        <v>303858.51011978998</v>
      </c>
      <c r="U2600" s="2">
        <f t="shared" si="1390"/>
        <v>9053.7744135606881</v>
      </c>
      <c r="V2600" s="2">
        <f t="shared" si="1391"/>
        <v>91649.944126520219</v>
      </c>
      <c r="W2600" s="2">
        <f t="shared" si="1392"/>
        <v>304143.55864854087</v>
      </c>
      <c r="X2600" s="17">
        <f t="shared" si="1393"/>
        <v>0</v>
      </c>
      <c r="Y2600" s="2">
        <f t="shared" si="1394"/>
        <v>0</v>
      </c>
      <c r="Z2600" s="72">
        <f t="shared" si="1395"/>
        <v>0</v>
      </c>
      <c r="AA2600" s="2">
        <f t="shared" si="1406"/>
        <v>0</v>
      </c>
      <c r="AB2600" s="12">
        <f t="shared" si="1403"/>
        <v>4.6600000000000003E-2</v>
      </c>
      <c r="AC2600" s="17">
        <f t="shared" si="1396"/>
        <v>4</v>
      </c>
      <c r="AD2600" s="17">
        <v>252</v>
      </c>
      <c r="AE2600" s="13">
        <f t="shared" si="1409"/>
        <v>1.0007232269999999</v>
      </c>
      <c r="AF2600" s="2">
        <f t="shared" si="1407"/>
        <v>219.75867869000001</v>
      </c>
      <c r="AG2600" s="2">
        <f t="shared" si="1397"/>
        <v>219.96483348999999</v>
      </c>
      <c r="AH2600" s="3">
        <f t="shared" si="1398"/>
        <v>0</v>
      </c>
      <c r="AI2600" s="4" t="str">
        <f t="shared" si="1410"/>
        <v>A+J=</v>
      </c>
      <c r="AJ2600" s="11">
        <f t="shared" si="1404"/>
        <v>43783</v>
      </c>
      <c r="AK2600" s="11"/>
      <c r="AL2600" s="4"/>
      <c r="AM2600" s="1"/>
      <c r="AN2600" s="11"/>
      <c r="AO2600" s="1"/>
      <c r="AP2600" s="1"/>
      <c r="AQ2600" s="3"/>
      <c r="AR2600" s="3"/>
      <c r="AS2600" s="6"/>
      <c r="AT2600" s="1"/>
      <c r="AU2600" s="1"/>
      <c r="AV2600" s="1"/>
      <c r="AW2600" s="1"/>
      <c r="AX2600" s="1"/>
      <c r="AY2600" s="1"/>
      <c r="AZ2600" s="1"/>
      <c r="BA2600" s="1"/>
      <c r="BB2600" s="1"/>
    </row>
    <row r="2601" spans="1:54" x14ac:dyDescent="0.2">
      <c r="A2601" s="158">
        <f t="shared" si="1399"/>
        <v>43757</v>
      </c>
      <c r="B2601" s="2">
        <f t="shared" si="1383"/>
        <v>304413.72807004192</v>
      </c>
      <c r="C2601" s="2">
        <f t="shared" si="1400"/>
        <v>203439.84010845999</v>
      </c>
      <c r="D2601" s="2">
        <f>SUM(Y2601:Y$2901)</f>
        <v>18342.190937850002</v>
      </c>
      <c r="E2601" s="73">
        <f t="shared" si="1384"/>
        <v>185097.64917060998</v>
      </c>
      <c r="F2601" s="88">
        <f t="shared" si="1379"/>
        <v>5229.93</v>
      </c>
      <c r="G2601" s="3">
        <f>IF(AND(N2601=1,N2600&gt;1),VLOOKUP(A2600,[1]Plan1!$BK$81:$BM$259,3),G2600)</f>
        <v>5227.84</v>
      </c>
      <c r="H2601" s="11">
        <f t="shared" si="1380"/>
        <v>43692</v>
      </c>
      <c r="I2601" s="11">
        <f t="shared" si="1381"/>
        <v>43723</v>
      </c>
      <c r="J2601" s="12">
        <f t="shared" si="1385"/>
        <v>-3.996229395040185E-4</v>
      </c>
      <c r="K2601" s="11">
        <f t="shared" si="1401"/>
        <v>43783</v>
      </c>
      <c r="L2601" s="11">
        <f t="shared" si="1386"/>
        <v>43783</v>
      </c>
      <c r="M2601" s="1">
        <f t="shared" si="1405"/>
        <v>23</v>
      </c>
      <c r="N2601" s="1">
        <f t="shared" si="1387"/>
        <v>5</v>
      </c>
      <c r="O2601" s="2">
        <f t="shared" si="1388"/>
        <v>0.99991311000000005</v>
      </c>
      <c r="P2601" s="13">
        <f t="shared" si="1382"/>
        <v>1.0011006499999999</v>
      </c>
      <c r="Q2601" s="13">
        <f t="shared" si="1408"/>
        <v>1.4952477030641689</v>
      </c>
      <c r="R2601" s="2">
        <f t="shared" ref="R2601:R2664" si="1411">TRUNC(TRUNC((O2601*Q2601),15),8)</f>
        <v>1.49511778</v>
      </c>
      <c r="S2601" s="2">
        <f t="shared" si="1402"/>
        <v>1.4936037600000001</v>
      </c>
      <c r="T2601" s="2">
        <f t="shared" si="1389"/>
        <v>303858.51011978998</v>
      </c>
      <c r="U2601" s="2">
        <f t="shared" si="1390"/>
        <v>9053.7744135606881</v>
      </c>
      <c r="V2601" s="2">
        <f t="shared" si="1391"/>
        <v>91645.137140571242</v>
      </c>
      <c r="W2601" s="2">
        <f t="shared" si="1392"/>
        <v>304138.75166259194</v>
      </c>
      <c r="X2601" s="17">
        <f t="shared" si="1393"/>
        <v>0</v>
      </c>
      <c r="Y2601" s="2">
        <f t="shared" si="1394"/>
        <v>0</v>
      </c>
      <c r="Z2601" s="72">
        <f t="shared" si="1395"/>
        <v>0</v>
      </c>
      <c r="AA2601" s="2">
        <f t="shared" si="1406"/>
        <v>0</v>
      </c>
      <c r="AB2601" s="12">
        <f t="shared" si="1403"/>
        <v>4.6600000000000003E-2</v>
      </c>
      <c r="AC2601" s="17">
        <f t="shared" si="1396"/>
        <v>5</v>
      </c>
      <c r="AD2601" s="17">
        <v>252</v>
      </c>
      <c r="AE2601" s="13">
        <f t="shared" si="1409"/>
        <v>1.000904115</v>
      </c>
      <c r="AF2601" s="2">
        <f t="shared" si="1407"/>
        <v>274.72303686999999</v>
      </c>
      <c r="AG2601" s="2">
        <f t="shared" si="1397"/>
        <v>274.97640745000001</v>
      </c>
      <c r="AH2601" s="3">
        <f t="shared" si="1398"/>
        <v>0</v>
      </c>
      <c r="AI2601" s="4" t="str">
        <f t="shared" si="1410"/>
        <v>A+J=</v>
      </c>
      <c r="AJ2601" s="11">
        <f t="shared" si="1404"/>
        <v>43783</v>
      </c>
      <c r="AK2601" s="11"/>
      <c r="AL2601" s="4"/>
      <c r="AM2601" s="1"/>
      <c r="AN2601" s="11"/>
      <c r="AO2601" s="1"/>
      <c r="AP2601" s="1"/>
      <c r="AQ2601" s="3"/>
      <c r="AR2601" s="3"/>
      <c r="AS2601" s="6"/>
      <c r="AT2601" s="1"/>
      <c r="AU2601" s="1"/>
      <c r="AV2601" s="1"/>
      <c r="AW2601" s="1"/>
      <c r="AX2601" s="1"/>
      <c r="AY2601" s="1"/>
      <c r="AZ2601" s="1"/>
      <c r="BA2601" s="1"/>
      <c r="BB2601" s="1"/>
    </row>
    <row r="2602" spans="1:54" x14ac:dyDescent="0.2">
      <c r="A2602" s="158">
        <f t="shared" si="1399"/>
        <v>43758</v>
      </c>
      <c r="B2602" s="2">
        <f t="shared" si="1383"/>
        <v>304413.72807004192</v>
      </c>
      <c r="C2602" s="2">
        <f t="shared" si="1400"/>
        <v>203439.84010845999</v>
      </c>
      <c r="D2602" s="2">
        <f>SUM(Y2602:Y$2901)</f>
        <v>18342.190937850002</v>
      </c>
      <c r="E2602" s="73">
        <f t="shared" si="1384"/>
        <v>185097.64917060998</v>
      </c>
      <c r="F2602" s="88">
        <f t="shared" ref="F2602:F2665" si="1412">IF(G2602=G2601,F2601,G2601)</f>
        <v>5229.93</v>
      </c>
      <c r="G2602" s="3">
        <f>IF(AND(N2602=1,N2601&gt;1),VLOOKUP(A2601,[1]Plan1!$BK$81:$BM$259,3),G2601)</f>
        <v>5227.84</v>
      </c>
      <c r="H2602" s="11">
        <f t="shared" ref="H2602:H2665" si="1413">EDATE(I2602,-1)</f>
        <v>43692</v>
      </c>
      <c r="I2602" s="11">
        <f t="shared" ref="I2602:I2665" si="1414">IF(X2601&gt;0,EDATE(A2602,-1),+I2601)</f>
        <v>43723</v>
      </c>
      <c r="J2602" s="12">
        <f t="shared" si="1385"/>
        <v>-3.996229395040185E-4</v>
      </c>
      <c r="K2602" s="11">
        <f t="shared" si="1401"/>
        <v>43783</v>
      </c>
      <c r="L2602" s="11">
        <f t="shared" si="1386"/>
        <v>43783</v>
      </c>
      <c r="M2602" s="1">
        <f t="shared" si="1405"/>
        <v>23</v>
      </c>
      <c r="N2602" s="1">
        <f t="shared" si="1387"/>
        <v>5</v>
      </c>
      <c r="O2602" s="2">
        <f t="shared" si="1388"/>
        <v>0.99991311000000005</v>
      </c>
      <c r="P2602" s="13">
        <f t="shared" ref="P2602:P2665" si="1415">IF(L2602&gt;L2601,O2601,P2601)</f>
        <v>1.0011006499999999</v>
      </c>
      <c r="Q2602" s="13">
        <f t="shared" si="1408"/>
        <v>1.4952477030641689</v>
      </c>
      <c r="R2602" s="2">
        <f t="shared" si="1411"/>
        <v>1.49511778</v>
      </c>
      <c r="S2602" s="2">
        <f t="shared" si="1402"/>
        <v>1.4936037600000001</v>
      </c>
      <c r="T2602" s="2">
        <f t="shared" si="1389"/>
        <v>303858.51011978998</v>
      </c>
      <c r="U2602" s="2">
        <f t="shared" si="1390"/>
        <v>9053.7744135606881</v>
      </c>
      <c r="V2602" s="2">
        <f t="shared" si="1391"/>
        <v>91645.137140571242</v>
      </c>
      <c r="W2602" s="2">
        <f t="shared" si="1392"/>
        <v>304138.75166259194</v>
      </c>
      <c r="X2602" s="17">
        <f t="shared" si="1393"/>
        <v>0</v>
      </c>
      <c r="Y2602" s="2">
        <f t="shared" si="1394"/>
        <v>0</v>
      </c>
      <c r="Z2602" s="72">
        <f t="shared" si="1395"/>
        <v>0</v>
      </c>
      <c r="AA2602" s="2">
        <f t="shared" si="1406"/>
        <v>0</v>
      </c>
      <c r="AB2602" s="12">
        <f t="shared" si="1403"/>
        <v>4.6600000000000003E-2</v>
      </c>
      <c r="AC2602" s="17">
        <f t="shared" si="1396"/>
        <v>5</v>
      </c>
      <c r="AD2602" s="17">
        <v>252</v>
      </c>
      <c r="AE2602" s="13">
        <f t="shared" si="1409"/>
        <v>1.000904115</v>
      </c>
      <c r="AF2602" s="2">
        <f t="shared" si="1407"/>
        <v>274.72303686999999</v>
      </c>
      <c r="AG2602" s="2">
        <f t="shared" si="1397"/>
        <v>274.97640745000001</v>
      </c>
      <c r="AH2602" s="3">
        <f t="shared" si="1398"/>
        <v>0</v>
      </c>
      <c r="AI2602" s="4" t="str">
        <f t="shared" si="1410"/>
        <v>A+J=</v>
      </c>
      <c r="AJ2602" s="11">
        <f t="shared" si="1404"/>
        <v>43783</v>
      </c>
      <c r="AK2602" s="11"/>
      <c r="AL2602" s="4"/>
      <c r="AM2602" s="1"/>
      <c r="AN2602" s="11"/>
      <c r="AO2602" s="1"/>
      <c r="AP2602" s="1"/>
      <c r="AQ2602" s="3"/>
      <c r="AR2602" s="3"/>
      <c r="AS2602" s="6"/>
      <c r="AT2602" s="1"/>
      <c r="AU2602" s="1"/>
      <c r="AV2602" s="1"/>
      <c r="AW2602" s="1"/>
      <c r="AX2602" s="1"/>
      <c r="AY2602" s="1"/>
      <c r="AZ2602" s="1"/>
      <c r="BA2602" s="1"/>
      <c r="BB2602" s="1"/>
    </row>
    <row r="2603" spans="1:54" x14ac:dyDescent="0.2">
      <c r="A2603" s="158">
        <f t="shared" si="1399"/>
        <v>43759</v>
      </c>
      <c r="B2603" s="2">
        <f t="shared" si="1383"/>
        <v>304413.72807004192</v>
      </c>
      <c r="C2603" s="2">
        <f t="shared" si="1400"/>
        <v>203439.84010845999</v>
      </c>
      <c r="D2603" s="2">
        <f>SUM(Y2603:Y$2901)</f>
        <v>18342.190937850002</v>
      </c>
      <c r="E2603" s="73">
        <f t="shared" si="1384"/>
        <v>185097.64917060998</v>
      </c>
      <c r="F2603" s="88">
        <f t="shared" si="1412"/>
        <v>5229.93</v>
      </c>
      <c r="G2603" s="3">
        <f>IF(AND(N2603=1,N2602&gt;1),VLOOKUP(A2602,[1]Plan1!$BK$81:$BM$259,3),G2602)</f>
        <v>5227.84</v>
      </c>
      <c r="H2603" s="11">
        <f t="shared" si="1413"/>
        <v>43692</v>
      </c>
      <c r="I2603" s="11">
        <f t="shared" si="1414"/>
        <v>43723</v>
      </c>
      <c r="J2603" s="12">
        <f t="shared" si="1385"/>
        <v>-3.996229395040185E-4</v>
      </c>
      <c r="K2603" s="11">
        <f t="shared" si="1401"/>
        <v>43783</v>
      </c>
      <c r="L2603" s="11">
        <f t="shared" si="1386"/>
        <v>43783</v>
      </c>
      <c r="M2603" s="1">
        <f t="shared" si="1405"/>
        <v>23</v>
      </c>
      <c r="N2603" s="1">
        <f t="shared" si="1387"/>
        <v>5</v>
      </c>
      <c r="O2603" s="2">
        <f t="shared" si="1388"/>
        <v>0.99991311000000005</v>
      </c>
      <c r="P2603" s="13">
        <f t="shared" si="1415"/>
        <v>1.0011006499999999</v>
      </c>
      <c r="Q2603" s="13">
        <f t="shared" si="1408"/>
        <v>1.4952477030641689</v>
      </c>
      <c r="R2603" s="2">
        <f t="shared" si="1411"/>
        <v>1.49511778</v>
      </c>
      <c r="S2603" s="2">
        <f t="shared" si="1402"/>
        <v>1.4936037600000001</v>
      </c>
      <c r="T2603" s="2">
        <f t="shared" si="1389"/>
        <v>303858.51011978998</v>
      </c>
      <c r="U2603" s="2">
        <f t="shared" si="1390"/>
        <v>9053.7744135606881</v>
      </c>
      <c r="V2603" s="2">
        <f t="shared" si="1391"/>
        <v>91645.137140571242</v>
      </c>
      <c r="W2603" s="2">
        <f t="shared" si="1392"/>
        <v>304138.75166259194</v>
      </c>
      <c r="X2603" s="17">
        <f t="shared" si="1393"/>
        <v>0</v>
      </c>
      <c r="Y2603" s="2">
        <f t="shared" si="1394"/>
        <v>0</v>
      </c>
      <c r="Z2603" s="72">
        <f t="shared" si="1395"/>
        <v>0</v>
      </c>
      <c r="AA2603" s="2">
        <f t="shared" si="1406"/>
        <v>0</v>
      </c>
      <c r="AB2603" s="12">
        <f t="shared" si="1403"/>
        <v>4.6600000000000003E-2</v>
      </c>
      <c r="AC2603" s="17">
        <f t="shared" si="1396"/>
        <v>5</v>
      </c>
      <c r="AD2603" s="17">
        <v>252</v>
      </c>
      <c r="AE2603" s="13">
        <f t="shared" si="1409"/>
        <v>1.000904115</v>
      </c>
      <c r="AF2603" s="2">
        <f t="shared" si="1407"/>
        <v>274.72303686999999</v>
      </c>
      <c r="AG2603" s="2">
        <f t="shared" si="1397"/>
        <v>274.97640745000001</v>
      </c>
      <c r="AH2603" s="3">
        <f t="shared" si="1398"/>
        <v>0</v>
      </c>
      <c r="AI2603" s="4" t="str">
        <f t="shared" si="1410"/>
        <v>A+J=</v>
      </c>
      <c r="AJ2603" s="11">
        <f t="shared" si="1404"/>
        <v>43783</v>
      </c>
      <c r="AK2603" s="11"/>
      <c r="AL2603" s="4"/>
      <c r="AM2603" s="1"/>
      <c r="AN2603" s="11"/>
      <c r="AO2603" s="1"/>
      <c r="AP2603" s="1"/>
      <c r="AQ2603" s="3"/>
      <c r="AR2603" s="3"/>
      <c r="AS2603" s="6"/>
      <c r="AT2603" s="1"/>
      <c r="AU2603" s="1"/>
      <c r="AV2603" s="1"/>
      <c r="AW2603" s="1"/>
      <c r="AX2603" s="1"/>
      <c r="AY2603" s="1"/>
      <c r="AZ2603" s="1"/>
      <c r="BA2603" s="1"/>
      <c r="BB2603" s="1"/>
    </row>
    <row r="2604" spans="1:54" x14ac:dyDescent="0.2">
      <c r="A2604" s="158">
        <f t="shared" si="1399"/>
        <v>43760</v>
      </c>
      <c r="B2604" s="2">
        <f t="shared" si="1383"/>
        <v>304463.93724946002</v>
      </c>
      <c r="C2604" s="2">
        <f t="shared" si="1400"/>
        <v>203439.84010845999</v>
      </c>
      <c r="D2604" s="2">
        <f>SUM(Y2604:Y$2901)</f>
        <v>18342.190937850002</v>
      </c>
      <c r="E2604" s="73">
        <f t="shared" si="1384"/>
        <v>185097.64917060998</v>
      </c>
      <c r="F2604" s="88">
        <f t="shared" si="1412"/>
        <v>5229.93</v>
      </c>
      <c r="G2604" s="3">
        <f>IF(AND(N2604=1,N2603&gt;1),VLOOKUP(A2603,[1]Plan1!$BK$81:$BM$259,3),G2603)</f>
        <v>5227.84</v>
      </c>
      <c r="H2604" s="11">
        <f t="shared" si="1413"/>
        <v>43692</v>
      </c>
      <c r="I2604" s="11">
        <f t="shared" si="1414"/>
        <v>43723</v>
      </c>
      <c r="J2604" s="12">
        <f t="shared" si="1385"/>
        <v>-3.996229395040185E-4</v>
      </c>
      <c r="K2604" s="11">
        <f t="shared" si="1401"/>
        <v>43783</v>
      </c>
      <c r="L2604" s="11">
        <f t="shared" si="1386"/>
        <v>43783</v>
      </c>
      <c r="M2604" s="1">
        <f t="shared" si="1405"/>
        <v>23</v>
      </c>
      <c r="N2604" s="1">
        <f t="shared" si="1387"/>
        <v>6</v>
      </c>
      <c r="O2604" s="2">
        <f t="shared" si="1388"/>
        <v>0.99989572999999998</v>
      </c>
      <c r="P2604" s="13">
        <f t="shared" si="1415"/>
        <v>1.0011006499999999</v>
      </c>
      <c r="Q2604" s="13">
        <f t="shared" si="1408"/>
        <v>1.4952477030641689</v>
      </c>
      <c r="R2604" s="2">
        <f t="shared" si="1411"/>
        <v>1.49509179</v>
      </c>
      <c r="S2604" s="2">
        <f t="shared" si="1402"/>
        <v>1.4936037600000001</v>
      </c>
      <c r="T2604" s="2">
        <f t="shared" si="1389"/>
        <v>303858.51011978998</v>
      </c>
      <c r="U2604" s="2">
        <f t="shared" si="1390"/>
        <v>9053.7744135606881</v>
      </c>
      <c r="V2604" s="2">
        <f t="shared" si="1391"/>
        <v>91640.326452669309</v>
      </c>
      <c r="W2604" s="2">
        <f t="shared" si="1392"/>
        <v>304133.94097469002</v>
      </c>
      <c r="X2604" s="17">
        <f t="shared" si="1393"/>
        <v>0</v>
      </c>
      <c r="Y2604" s="2">
        <f t="shared" si="1394"/>
        <v>0</v>
      </c>
      <c r="Z2604" s="72">
        <f t="shared" si="1395"/>
        <v>0</v>
      </c>
      <c r="AA2604" s="2">
        <f t="shared" si="1406"/>
        <v>0</v>
      </c>
      <c r="AB2604" s="12">
        <f t="shared" si="1403"/>
        <v>4.6600000000000003E-2</v>
      </c>
      <c r="AC2604" s="17">
        <f t="shared" si="1396"/>
        <v>6</v>
      </c>
      <c r="AD2604" s="17">
        <v>252</v>
      </c>
      <c r="AE2604" s="13">
        <f t="shared" si="1409"/>
        <v>1.0010850360000001</v>
      </c>
      <c r="AF2604" s="2">
        <f t="shared" si="1407"/>
        <v>329.69742237999998</v>
      </c>
      <c r="AG2604" s="2">
        <f t="shared" si="1397"/>
        <v>329.99627477000001</v>
      </c>
      <c r="AH2604" s="3">
        <f t="shared" si="1398"/>
        <v>0</v>
      </c>
      <c r="AI2604" s="4" t="str">
        <f t="shared" si="1410"/>
        <v>A+J=</v>
      </c>
      <c r="AJ2604" s="11">
        <f t="shared" si="1404"/>
        <v>43783</v>
      </c>
      <c r="AK2604" s="11"/>
      <c r="AL2604" s="4"/>
      <c r="AM2604" s="1"/>
      <c r="AN2604" s="11"/>
      <c r="AO2604" s="1"/>
      <c r="AP2604" s="1"/>
      <c r="AQ2604" s="3"/>
      <c r="AR2604" s="3"/>
      <c r="AS2604" s="6"/>
      <c r="AT2604" s="1"/>
      <c r="AU2604" s="1"/>
      <c r="AV2604" s="1"/>
      <c r="AW2604" s="1"/>
      <c r="AX2604" s="1"/>
      <c r="AY2604" s="1"/>
      <c r="AZ2604" s="1"/>
      <c r="BA2604" s="1"/>
      <c r="BB2604" s="1"/>
    </row>
    <row r="2605" spans="1:54" x14ac:dyDescent="0.2">
      <c r="A2605" s="158">
        <f t="shared" si="1399"/>
        <v>43761</v>
      </c>
      <c r="B2605" s="2">
        <f t="shared" si="1383"/>
        <v>304514.15472443803</v>
      </c>
      <c r="C2605" s="2">
        <f t="shared" si="1400"/>
        <v>203439.84010845999</v>
      </c>
      <c r="D2605" s="2">
        <f>SUM(Y2605:Y$2901)</f>
        <v>18342.190937850002</v>
      </c>
      <c r="E2605" s="73">
        <f t="shared" si="1384"/>
        <v>185097.64917060998</v>
      </c>
      <c r="F2605" s="88">
        <f t="shared" si="1412"/>
        <v>5229.93</v>
      </c>
      <c r="G2605" s="3">
        <f>IF(AND(N2605=1,N2604&gt;1),VLOOKUP(A2604,[1]Plan1!$BK$81:$BM$259,3),G2604)</f>
        <v>5227.84</v>
      </c>
      <c r="H2605" s="11">
        <f t="shared" si="1413"/>
        <v>43692</v>
      </c>
      <c r="I2605" s="11">
        <f t="shared" si="1414"/>
        <v>43723</v>
      </c>
      <c r="J2605" s="12">
        <f t="shared" si="1385"/>
        <v>-3.996229395040185E-4</v>
      </c>
      <c r="K2605" s="11">
        <f t="shared" si="1401"/>
        <v>43783</v>
      </c>
      <c r="L2605" s="11">
        <f t="shared" si="1386"/>
        <v>43783</v>
      </c>
      <c r="M2605" s="1">
        <f t="shared" si="1405"/>
        <v>23</v>
      </c>
      <c r="N2605" s="1">
        <f t="shared" si="1387"/>
        <v>7</v>
      </c>
      <c r="O2605" s="2">
        <f t="shared" si="1388"/>
        <v>0.99987835000000003</v>
      </c>
      <c r="P2605" s="13">
        <f t="shared" si="1415"/>
        <v>1.0011006499999999</v>
      </c>
      <c r="Q2605" s="13">
        <f t="shared" si="1408"/>
        <v>1.4952477030641689</v>
      </c>
      <c r="R2605" s="2">
        <f t="shared" si="1411"/>
        <v>1.4950657999999999</v>
      </c>
      <c r="S2605" s="2">
        <f t="shared" si="1402"/>
        <v>1.4936037600000001</v>
      </c>
      <c r="T2605" s="2">
        <f t="shared" si="1389"/>
        <v>303858.51011978998</v>
      </c>
      <c r="U2605" s="2">
        <f t="shared" si="1390"/>
        <v>9053.7744135606881</v>
      </c>
      <c r="V2605" s="2">
        <f t="shared" si="1391"/>
        <v>91635.515764767348</v>
      </c>
      <c r="W2605" s="2">
        <f t="shared" si="1392"/>
        <v>304129.13028678804</v>
      </c>
      <c r="X2605" s="17">
        <f t="shared" si="1393"/>
        <v>0</v>
      </c>
      <c r="Y2605" s="2">
        <f t="shared" si="1394"/>
        <v>0</v>
      </c>
      <c r="Z2605" s="72">
        <f t="shared" si="1395"/>
        <v>0</v>
      </c>
      <c r="AA2605" s="2">
        <f t="shared" si="1406"/>
        <v>0</v>
      </c>
      <c r="AB2605" s="12">
        <f t="shared" si="1403"/>
        <v>4.6600000000000003E-2</v>
      </c>
      <c r="AC2605" s="17">
        <f t="shared" si="1396"/>
        <v>7</v>
      </c>
      <c r="AD2605" s="17">
        <v>252</v>
      </c>
      <c r="AE2605" s="13">
        <f t="shared" si="1409"/>
        <v>1.0012659900000001</v>
      </c>
      <c r="AF2605" s="2">
        <f t="shared" si="1407"/>
        <v>384.68183521999998</v>
      </c>
      <c r="AG2605" s="2">
        <f t="shared" si="1397"/>
        <v>385.02443764999998</v>
      </c>
      <c r="AH2605" s="3">
        <f t="shared" si="1398"/>
        <v>0</v>
      </c>
      <c r="AI2605" s="4" t="str">
        <f t="shared" si="1410"/>
        <v>A+J=</v>
      </c>
      <c r="AJ2605" s="11">
        <f t="shared" si="1404"/>
        <v>43783</v>
      </c>
      <c r="AK2605" s="11"/>
      <c r="AL2605" s="4"/>
      <c r="AM2605" s="1"/>
      <c r="AN2605" s="11"/>
      <c r="AO2605" s="1"/>
      <c r="AP2605" s="1"/>
      <c r="AQ2605" s="3"/>
      <c r="AR2605" s="3"/>
      <c r="AS2605" s="6"/>
      <c r="AT2605" s="1"/>
      <c r="AU2605" s="1"/>
      <c r="AV2605" s="1"/>
      <c r="AW2605" s="1"/>
      <c r="AX2605" s="1"/>
      <c r="AY2605" s="1"/>
      <c r="AZ2605" s="1"/>
      <c r="BA2605" s="1"/>
      <c r="BB2605" s="1"/>
    </row>
    <row r="2606" spans="1:54" x14ac:dyDescent="0.2">
      <c r="A2606" s="158">
        <f t="shared" si="1399"/>
        <v>43762</v>
      </c>
      <c r="B2606" s="2">
        <f t="shared" si="1383"/>
        <v>304564.38389766909</v>
      </c>
      <c r="C2606" s="2">
        <f t="shared" si="1400"/>
        <v>203439.84010845999</v>
      </c>
      <c r="D2606" s="2">
        <f>SUM(Y2606:Y$2901)</f>
        <v>18342.190937850002</v>
      </c>
      <c r="E2606" s="73">
        <f t="shared" si="1384"/>
        <v>185097.64917060998</v>
      </c>
      <c r="F2606" s="88">
        <f t="shared" si="1412"/>
        <v>5229.93</v>
      </c>
      <c r="G2606" s="3">
        <f>IF(AND(N2606=1,N2605&gt;1),VLOOKUP(A2605,[1]Plan1!$BK$81:$BM$259,3),G2605)</f>
        <v>5227.84</v>
      </c>
      <c r="H2606" s="11">
        <f t="shared" si="1413"/>
        <v>43692</v>
      </c>
      <c r="I2606" s="11">
        <f t="shared" si="1414"/>
        <v>43723</v>
      </c>
      <c r="J2606" s="12">
        <f t="shared" si="1385"/>
        <v>-3.996229395040185E-4</v>
      </c>
      <c r="K2606" s="11">
        <f t="shared" si="1401"/>
        <v>43783</v>
      </c>
      <c r="L2606" s="11">
        <f t="shared" si="1386"/>
        <v>43783</v>
      </c>
      <c r="M2606" s="1">
        <f t="shared" si="1405"/>
        <v>23</v>
      </c>
      <c r="N2606" s="1">
        <f t="shared" si="1387"/>
        <v>8</v>
      </c>
      <c r="O2606" s="2">
        <f t="shared" si="1388"/>
        <v>0.99986098000000001</v>
      </c>
      <c r="P2606" s="13">
        <f t="shared" si="1415"/>
        <v>1.0011006499999999</v>
      </c>
      <c r="Q2606" s="13">
        <f t="shared" si="1408"/>
        <v>1.4952477030641689</v>
      </c>
      <c r="R2606" s="2">
        <f t="shared" si="1411"/>
        <v>1.4950398300000001</v>
      </c>
      <c r="S2606" s="2">
        <f t="shared" si="1402"/>
        <v>1.4936037600000001</v>
      </c>
      <c r="T2606" s="2">
        <f t="shared" si="1389"/>
        <v>303858.51011978998</v>
      </c>
      <c r="U2606" s="2">
        <f t="shared" si="1390"/>
        <v>9053.7744135606881</v>
      </c>
      <c r="V2606" s="2">
        <f t="shared" si="1391"/>
        <v>91630.708778818414</v>
      </c>
      <c r="W2606" s="2">
        <f t="shared" si="1392"/>
        <v>304124.32330083911</v>
      </c>
      <c r="X2606" s="17">
        <f t="shared" si="1393"/>
        <v>0</v>
      </c>
      <c r="Y2606" s="2">
        <f t="shared" si="1394"/>
        <v>0</v>
      </c>
      <c r="Z2606" s="72">
        <f t="shared" si="1395"/>
        <v>0</v>
      </c>
      <c r="AA2606" s="2">
        <f t="shared" si="1406"/>
        <v>0</v>
      </c>
      <c r="AB2606" s="12">
        <f t="shared" si="1403"/>
        <v>4.6600000000000003E-2</v>
      </c>
      <c r="AC2606" s="17">
        <f t="shared" si="1396"/>
        <v>8</v>
      </c>
      <c r="AD2606" s="17">
        <v>252</v>
      </c>
      <c r="AE2606" s="13">
        <f t="shared" si="1409"/>
        <v>1.001446976</v>
      </c>
      <c r="AF2606" s="2">
        <f t="shared" si="1407"/>
        <v>439.67597153000003</v>
      </c>
      <c r="AG2606" s="2">
        <f t="shared" si="1397"/>
        <v>440.06059683000001</v>
      </c>
      <c r="AH2606" s="3">
        <f t="shared" si="1398"/>
        <v>0</v>
      </c>
      <c r="AI2606" s="4" t="str">
        <f t="shared" si="1410"/>
        <v>A+J=</v>
      </c>
      <c r="AJ2606" s="11">
        <f t="shared" si="1404"/>
        <v>43783</v>
      </c>
      <c r="AK2606" s="11"/>
      <c r="AL2606" s="4"/>
      <c r="AM2606" s="1"/>
      <c r="AN2606" s="11"/>
      <c r="AO2606" s="1"/>
      <c r="AP2606" s="1"/>
      <c r="AQ2606" s="3"/>
      <c r="AR2606" s="3"/>
      <c r="AS2606" s="6"/>
      <c r="AT2606" s="1"/>
      <c r="AU2606" s="1"/>
      <c r="AV2606" s="1"/>
      <c r="AW2606" s="1"/>
      <c r="AX2606" s="1"/>
      <c r="AY2606" s="1"/>
      <c r="AZ2606" s="1"/>
      <c r="BA2606" s="1"/>
      <c r="BB2606" s="1"/>
    </row>
    <row r="2607" spans="1:54" x14ac:dyDescent="0.2">
      <c r="A2607" s="158">
        <f t="shared" si="1399"/>
        <v>43763</v>
      </c>
      <c r="B2607" s="2">
        <f t="shared" si="1383"/>
        <v>304614.61796298716</v>
      </c>
      <c r="C2607" s="2">
        <f t="shared" si="1400"/>
        <v>203439.84010845999</v>
      </c>
      <c r="D2607" s="2">
        <f>SUM(Y2607:Y$2901)</f>
        <v>18342.190937850002</v>
      </c>
      <c r="E2607" s="73">
        <f t="shared" si="1384"/>
        <v>185097.64917060998</v>
      </c>
      <c r="F2607" s="88">
        <f t="shared" si="1412"/>
        <v>5229.93</v>
      </c>
      <c r="G2607" s="3">
        <f>IF(AND(N2607=1,N2606&gt;1),VLOOKUP(A2606,[1]Plan1!$BK$81:$BM$259,3),G2606)</f>
        <v>5227.84</v>
      </c>
      <c r="H2607" s="11">
        <f t="shared" si="1413"/>
        <v>43692</v>
      </c>
      <c r="I2607" s="11">
        <f t="shared" si="1414"/>
        <v>43723</v>
      </c>
      <c r="J2607" s="12">
        <f t="shared" si="1385"/>
        <v>-3.996229395040185E-4</v>
      </c>
      <c r="K2607" s="11">
        <f t="shared" si="1401"/>
        <v>43783</v>
      </c>
      <c r="L2607" s="11">
        <f t="shared" si="1386"/>
        <v>43783</v>
      </c>
      <c r="M2607" s="1">
        <f t="shared" si="1405"/>
        <v>23</v>
      </c>
      <c r="N2607" s="1">
        <f t="shared" si="1387"/>
        <v>9</v>
      </c>
      <c r="O2607" s="2">
        <f t="shared" si="1388"/>
        <v>0.99984360000000005</v>
      </c>
      <c r="P2607" s="13">
        <f t="shared" si="1415"/>
        <v>1.0011006499999999</v>
      </c>
      <c r="Q2607" s="13">
        <f t="shared" si="1408"/>
        <v>1.4952477030641689</v>
      </c>
      <c r="R2607" s="2">
        <f t="shared" si="1411"/>
        <v>1.4950138399999999</v>
      </c>
      <c r="S2607" s="2">
        <f t="shared" si="1402"/>
        <v>1.4936037600000001</v>
      </c>
      <c r="T2607" s="2">
        <f t="shared" si="1389"/>
        <v>303858.51011978998</v>
      </c>
      <c r="U2607" s="2">
        <f t="shared" si="1390"/>
        <v>9053.7744135606881</v>
      </c>
      <c r="V2607" s="2">
        <f t="shared" si="1391"/>
        <v>91625.898090916453</v>
      </c>
      <c r="W2607" s="2">
        <f t="shared" si="1392"/>
        <v>304119.51261293713</v>
      </c>
      <c r="X2607" s="17">
        <f t="shared" si="1393"/>
        <v>0</v>
      </c>
      <c r="Y2607" s="2">
        <f t="shared" si="1394"/>
        <v>0</v>
      </c>
      <c r="Z2607" s="72">
        <f t="shared" si="1395"/>
        <v>0</v>
      </c>
      <c r="AA2607" s="2">
        <f t="shared" si="1406"/>
        <v>0</v>
      </c>
      <c r="AB2607" s="12">
        <f t="shared" si="1403"/>
        <v>4.6600000000000003E-2</v>
      </c>
      <c r="AC2607" s="17">
        <f t="shared" si="1396"/>
        <v>9</v>
      </c>
      <c r="AD2607" s="17">
        <v>252</v>
      </c>
      <c r="AE2607" s="13">
        <f t="shared" si="1409"/>
        <v>1.0016279960000001</v>
      </c>
      <c r="AF2607" s="2">
        <f t="shared" si="1407"/>
        <v>494.68043904000001</v>
      </c>
      <c r="AG2607" s="2">
        <f t="shared" si="1397"/>
        <v>495.10535005000003</v>
      </c>
      <c r="AH2607" s="3">
        <f t="shared" si="1398"/>
        <v>0</v>
      </c>
      <c r="AI2607" s="4" t="str">
        <f t="shared" si="1410"/>
        <v>A+J=</v>
      </c>
      <c r="AJ2607" s="11">
        <f t="shared" si="1404"/>
        <v>43783</v>
      </c>
      <c r="AK2607" s="11"/>
      <c r="AL2607" s="4"/>
      <c r="AM2607" s="1"/>
      <c r="AN2607" s="11"/>
      <c r="AO2607" s="1"/>
      <c r="AP2607" s="1"/>
      <c r="AQ2607" s="3"/>
      <c r="AR2607" s="3"/>
      <c r="AS2607" s="6"/>
      <c r="AT2607" s="1"/>
      <c r="AU2607" s="1"/>
      <c r="AV2607" s="1"/>
      <c r="AW2607" s="1"/>
      <c r="AX2607" s="1"/>
      <c r="AY2607" s="1"/>
      <c r="AZ2607" s="1"/>
      <c r="BA2607" s="1"/>
      <c r="BB2607" s="1"/>
    </row>
    <row r="2608" spans="1:54" x14ac:dyDescent="0.2">
      <c r="A2608" s="158">
        <f t="shared" si="1399"/>
        <v>43764</v>
      </c>
      <c r="B2608" s="2">
        <f t="shared" si="1383"/>
        <v>304664.86372696818</v>
      </c>
      <c r="C2608" s="2">
        <f t="shared" si="1400"/>
        <v>203439.84010845999</v>
      </c>
      <c r="D2608" s="2">
        <f>SUM(Y2608:Y$2901)</f>
        <v>18342.190937850002</v>
      </c>
      <c r="E2608" s="73">
        <f t="shared" si="1384"/>
        <v>185097.64917060998</v>
      </c>
      <c r="F2608" s="88">
        <f t="shared" si="1412"/>
        <v>5229.93</v>
      </c>
      <c r="G2608" s="3">
        <f>IF(AND(N2608=1,N2607&gt;1),VLOOKUP(A2607,[1]Plan1!$BK$81:$BM$259,3),G2607)</f>
        <v>5227.84</v>
      </c>
      <c r="H2608" s="11">
        <f t="shared" si="1413"/>
        <v>43692</v>
      </c>
      <c r="I2608" s="11">
        <f t="shared" si="1414"/>
        <v>43723</v>
      </c>
      <c r="J2608" s="12">
        <f t="shared" si="1385"/>
        <v>-3.996229395040185E-4</v>
      </c>
      <c r="K2608" s="11">
        <f t="shared" si="1401"/>
        <v>43783</v>
      </c>
      <c r="L2608" s="11">
        <f t="shared" si="1386"/>
        <v>43783</v>
      </c>
      <c r="M2608" s="1">
        <f t="shared" si="1405"/>
        <v>23</v>
      </c>
      <c r="N2608" s="1">
        <f t="shared" si="1387"/>
        <v>10</v>
      </c>
      <c r="O2608" s="2">
        <f t="shared" si="1388"/>
        <v>0.99982623000000004</v>
      </c>
      <c r="P2608" s="13">
        <f t="shared" si="1415"/>
        <v>1.0011006499999999</v>
      </c>
      <c r="Q2608" s="13">
        <f t="shared" si="1408"/>
        <v>1.4952477030641689</v>
      </c>
      <c r="R2608" s="2">
        <f t="shared" si="1411"/>
        <v>1.4949878700000001</v>
      </c>
      <c r="S2608" s="2">
        <f t="shared" si="1402"/>
        <v>1.4936037600000001</v>
      </c>
      <c r="T2608" s="2">
        <f t="shared" si="1389"/>
        <v>303858.51011978998</v>
      </c>
      <c r="U2608" s="2">
        <f t="shared" si="1390"/>
        <v>9053.7744135606881</v>
      </c>
      <c r="V2608" s="2">
        <f t="shared" si="1391"/>
        <v>91621.09110496752</v>
      </c>
      <c r="W2608" s="2">
        <f t="shared" si="1392"/>
        <v>304114.7056269882</v>
      </c>
      <c r="X2608" s="17">
        <f t="shared" si="1393"/>
        <v>0</v>
      </c>
      <c r="Y2608" s="2">
        <f t="shared" si="1394"/>
        <v>0</v>
      </c>
      <c r="Z2608" s="72">
        <f t="shared" si="1395"/>
        <v>0</v>
      </c>
      <c r="AA2608" s="2">
        <f t="shared" si="1406"/>
        <v>0</v>
      </c>
      <c r="AB2608" s="12">
        <f t="shared" si="1403"/>
        <v>4.6600000000000003E-2</v>
      </c>
      <c r="AC2608" s="17">
        <f t="shared" si="1396"/>
        <v>10</v>
      </c>
      <c r="AD2608" s="17">
        <v>252</v>
      </c>
      <c r="AE2608" s="13">
        <f t="shared" si="1409"/>
        <v>1.0018090479999999</v>
      </c>
      <c r="AF2608" s="2">
        <f t="shared" si="1407"/>
        <v>549.69463000999997</v>
      </c>
      <c r="AG2608" s="2">
        <f t="shared" si="1397"/>
        <v>550.15809997999997</v>
      </c>
      <c r="AH2608" s="3">
        <f t="shared" si="1398"/>
        <v>0</v>
      </c>
      <c r="AI2608" s="4" t="str">
        <f t="shared" si="1410"/>
        <v>A+J=</v>
      </c>
      <c r="AJ2608" s="11">
        <f t="shared" si="1404"/>
        <v>43783</v>
      </c>
      <c r="AK2608" s="11"/>
      <c r="AL2608" s="4"/>
      <c r="AM2608" s="1"/>
      <c r="AN2608" s="11"/>
      <c r="AO2608" s="1"/>
      <c r="AP2608" s="1"/>
      <c r="AQ2608" s="3"/>
      <c r="AR2608" s="3"/>
      <c r="AS2608" s="6"/>
      <c r="AT2608" s="1"/>
      <c r="AU2608" s="1"/>
      <c r="AV2608" s="1"/>
      <c r="AW2608" s="1"/>
      <c r="AX2608" s="1"/>
      <c r="AY2608" s="1"/>
      <c r="AZ2608" s="1"/>
      <c r="BA2608" s="1"/>
      <c r="BB2608" s="1"/>
    </row>
    <row r="2609" spans="1:153" x14ac:dyDescent="0.2">
      <c r="A2609" s="158">
        <f t="shared" si="1399"/>
        <v>43765</v>
      </c>
      <c r="B2609" s="2">
        <f t="shared" si="1383"/>
        <v>304664.86372696818</v>
      </c>
      <c r="C2609" s="2">
        <f t="shared" si="1400"/>
        <v>203439.84010845999</v>
      </c>
      <c r="D2609" s="2">
        <f>SUM(Y2609:Y$2901)</f>
        <v>18342.190937850002</v>
      </c>
      <c r="E2609" s="73">
        <f t="shared" si="1384"/>
        <v>185097.64917060998</v>
      </c>
      <c r="F2609" s="88">
        <f t="shared" si="1412"/>
        <v>5229.93</v>
      </c>
      <c r="G2609" s="3">
        <f>IF(AND(N2609=1,N2608&gt;1),VLOOKUP(A2608,[1]Plan1!$BK$81:$BM$259,3),G2608)</f>
        <v>5227.84</v>
      </c>
      <c r="H2609" s="11">
        <f t="shared" si="1413"/>
        <v>43692</v>
      </c>
      <c r="I2609" s="11">
        <f t="shared" si="1414"/>
        <v>43723</v>
      </c>
      <c r="J2609" s="12">
        <f t="shared" si="1385"/>
        <v>-3.996229395040185E-4</v>
      </c>
      <c r="K2609" s="11">
        <f t="shared" si="1401"/>
        <v>43783</v>
      </c>
      <c r="L2609" s="11">
        <f t="shared" si="1386"/>
        <v>43783</v>
      </c>
      <c r="M2609" s="1">
        <f t="shared" si="1405"/>
        <v>23</v>
      </c>
      <c r="N2609" s="1">
        <f t="shared" si="1387"/>
        <v>10</v>
      </c>
      <c r="O2609" s="2">
        <f t="shared" si="1388"/>
        <v>0.99982623000000004</v>
      </c>
      <c r="P2609" s="13">
        <f t="shared" si="1415"/>
        <v>1.0011006499999999</v>
      </c>
      <c r="Q2609" s="13">
        <f t="shared" si="1408"/>
        <v>1.4952477030641689</v>
      </c>
      <c r="R2609" s="2">
        <f t="shared" si="1411"/>
        <v>1.4949878700000001</v>
      </c>
      <c r="S2609" s="2">
        <f t="shared" si="1402"/>
        <v>1.4936037600000001</v>
      </c>
      <c r="T2609" s="2">
        <f t="shared" si="1389"/>
        <v>303858.51011978998</v>
      </c>
      <c r="U2609" s="2">
        <f t="shared" si="1390"/>
        <v>9053.7744135606881</v>
      </c>
      <c r="V2609" s="2">
        <f t="shared" si="1391"/>
        <v>91621.09110496752</v>
      </c>
      <c r="W2609" s="2">
        <f t="shared" si="1392"/>
        <v>304114.7056269882</v>
      </c>
      <c r="X2609" s="17">
        <f t="shared" si="1393"/>
        <v>0</v>
      </c>
      <c r="Y2609" s="2">
        <f t="shared" si="1394"/>
        <v>0</v>
      </c>
      <c r="Z2609" s="72">
        <f t="shared" si="1395"/>
        <v>0</v>
      </c>
      <c r="AA2609" s="2">
        <f t="shared" si="1406"/>
        <v>0</v>
      </c>
      <c r="AB2609" s="12">
        <f t="shared" si="1403"/>
        <v>4.6600000000000003E-2</v>
      </c>
      <c r="AC2609" s="17">
        <f t="shared" si="1396"/>
        <v>10</v>
      </c>
      <c r="AD2609" s="17">
        <v>252</v>
      </c>
      <c r="AE2609" s="13">
        <f t="shared" si="1409"/>
        <v>1.0018090479999999</v>
      </c>
      <c r="AF2609" s="2">
        <f t="shared" si="1407"/>
        <v>549.69463000999997</v>
      </c>
      <c r="AG2609" s="2">
        <f t="shared" si="1397"/>
        <v>550.15809997999997</v>
      </c>
      <c r="AH2609" s="3">
        <f t="shared" si="1398"/>
        <v>0</v>
      </c>
      <c r="AI2609" s="4" t="str">
        <f t="shared" si="1410"/>
        <v>A+J=</v>
      </c>
      <c r="AJ2609" s="11">
        <f t="shared" si="1404"/>
        <v>43783</v>
      </c>
      <c r="AK2609" s="11"/>
      <c r="AL2609" s="4"/>
      <c r="AM2609" s="1"/>
      <c r="AN2609" s="11"/>
      <c r="AO2609" s="1"/>
      <c r="AP2609" s="1"/>
      <c r="AQ2609" s="3"/>
      <c r="AR2609" s="3"/>
      <c r="AS2609" s="6"/>
      <c r="AT2609" s="1"/>
      <c r="AU2609" s="1"/>
      <c r="AV2609" s="1"/>
      <c r="AW2609" s="1"/>
      <c r="AX2609" s="1"/>
      <c r="AY2609" s="1"/>
      <c r="AZ2609" s="1"/>
      <c r="BA2609" s="1"/>
      <c r="BB2609" s="1"/>
    </row>
    <row r="2610" spans="1:153" x14ac:dyDescent="0.2">
      <c r="A2610" s="158">
        <f t="shared" si="1399"/>
        <v>43766</v>
      </c>
      <c r="B2610" s="2">
        <f t="shared" si="1383"/>
        <v>304664.86372696818</v>
      </c>
      <c r="C2610" s="2">
        <f t="shared" si="1400"/>
        <v>203439.84010845999</v>
      </c>
      <c r="D2610" s="2">
        <f>SUM(Y2610:Y$2901)</f>
        <v>18342.190937850002</v>
      </c>
      <c r="E2610" s="73">
        <f t="shared" si="1384"/>
        <v>185097.64917060998</v>
      </c>
      <c r="F2610" s="88">
        <f t="shared" si="1412"/>
        <v>5229.93</v>
      </c>
      <c r="G2610" s="3">
        <f>IF(AND(N2610=1,N2609&gt;1),VLOOKUP(A2609,[1]Plan1!$BK$81:$BM$259,3),G2609)</f>
        <v>5227.84</v>
      </c>
      <c r="H2610" s="11">
        <f t="shared" si="1413"/>
        <v>43692</v>
      </c>
      <c r="I2610" s="11">
        <f t="shared" si="1414"/>
        <v>43723</v>
      </c>
      <c r="J2610" s="12">
        <f t="shared" si="1385"/>
        <v>-3.996229395040185E-4</v>
      </c>
      <c r="K2610" s="11">
        <f t="shared" si="1401"/>
        <v>43783</v>
      </c>
      <c r="L2610" s="11">
        <f t="shared" si="1386"/>
        <v>43783</v>
      </c>
      <c r="M2610" s="1">
        <f t="shared" si="1405"/>
        <v>23</v>
      </c>
      <c r="N2610" s="1">
        <f t="shared" si="1387"/>
        <v>10</v>
      </c>
      <c r="O2610" s="2">
        <f t="shared" si="1388"/>
        <v>0.99982623000000004</v>
      </c>
      <c r="P2610" s="13">
        <f t="shared" si="1415"/>
        <v>1.0011006499999999</v>
      </c>
      <c r="Q2610" s="13">
        <f t="shared" si="1408"/>
        <v>1.4952477030641689</v>
      </c>
      <c r="R2610" s="2">
        <f t="shared" si="1411"/>
        <v>1.4949878700000001</v>
      </c>
      <c r="S2610" s="2">
        <f t="shared" si="1402"/>
        <v>1.4936037600000001</v>
      </c>
      <c r="T2610" s="2">
        <f t="shared" si="1389"/>
        <v>303858.51011978998</v>
      </c>
      <c r="U2610" s="2">
        <f t="shared" si="1390"/>
        <v>9053.7744135606881</v>
      </c>
      <c r="V2610" s="2">
        <f t="shared" si="1391"/>
        <v>91621.09110496752</v>
      </c>
      <c r="W2610" s="2">
        <f t="shared" si="1392"/>
        <v>304114.7056269882</v>
      </c>
      <c r="X2610" s="17">
        <f t="shared" si="1393"/>
        <v>0</v>
      </c>
      <c r="Y2610" s="2">
        <f t="shared" si="1394"/>
        <v>0</v>
      </c>
      <c r="Z2610" s="72">
        <f t="shared" si="1395"/>
        <v>0</v>
      </c>
      <c r="AA2610" s="2">
        <f t="shared" si="1406"/>
        <v>0</v>
      </c>
      <c r="AB2610" s="12">
        <f t="shared" si="1403"/>
        <v>4.6600000000000003E-2</v>
      </c>
      <c r="AC2610" s="17">
        <f t="shared" si="1396"/>
        <v>10</v>
      </c>
      <c r="AD2610" s="17">
        <v>252</v>
      </c>
      <c r="AE2610" s="13">
        <f t="shared" si="1409"/>
        <v>1.0018090479999999</v>
      </c>
      <c r="AF2610" s="2">
        <f t="shared" si="1407"/>
        <v>549.69463000999997</v>
      </c>
      <c r="AG2610" s="2">
        <f t="shared" si="1397"/>
        <v>550.15809997999997</v>
      </c>
      <c r="AH2610" s="3">
        <f t="shared" si="1398"/>
        <v>0</v>
      </c>
      <c r="AI2610" s="4" t="str">
        <f t="shared" si="1410"/>
        <v>A+J=</v>
      </c>
      <c r="AJ2610" s="11">
        <f t="shared" si="1404"/>
        <v>43783</v>
      </c>
      <c r="AK2610" s="11"/>
      <c r="AL2610" s="4"/>
      <c r="AM2610" s="1"/>
      <c r="AN2610" s="11"/>
      <c r="AO2610" s="1"/>
      <c r="AP2610" s="1"/>
      <c r="AQ2610" s="3"/>
      <c r="AR2610" s="3"/>
      <c r="AS2610" s="6"/>
      <c r="AT2610" s="1"/>
      <c r="AU2610" s="1"/>
      <c r="AV2610" s="1"/>
      <c r="AW2610" s="1"/>
      <c r="AX2610" s="1"/>
      <c r="AY2610" s="1"/>
      <c r="AZ2610" s="1"/>
      <c r="BA2610" s="1"/>
      <c r="BB2610" s="1"/>
    </row>
    <row r="2611" spans="1:153" x14ac:dyDescent="0.2">
      <c r="A2611" s="158">
        <f t="shared" si="1399"/>
        <v>43767</v>
      </c>
      <c r="B2611" s="2">
        <f t="shared" si="1383"/>
        <v>304715.1137725162</v>
      </c>
      <c r="C2611" s="2">
        <f t="shared" si="1400"/>
        <v>203439.84010845999</v>
      </c>
      <c r="D2611" s="2">
        <f>SUM(Y2611:Y$2901)</f>
        <v>18342.190937850002</v>
      </c>
      <c r="E2611" s="73">
        <f t="shared" si="1384"/>
        <v>185097.64917060998</v>
      </c>
      <c r="F2611" s="88">
        <f t="shared" si="1412"/>
        <v>5229.93</v>
      </c>
      <c r="G2611" s="3">
        <f>IF(AND(N2611=1,N2610&gt;1),VLOOKUP(A2610,[1]Plan1!$BK$81:$BM$259,3),G2610)</f>
        <v>5227.84</v>
      </c>
      <c r="H2611" s="11">
        <f t="shared" si="1413"/>
        <v>43692</v>
      </c>
      <c r="I2611" s="11">
        <f t="shared" si="1414"/>
        <v>43723</v>
      </c>
      <c r="J2611" s="12">
        <f t="shared" si="1385"/>
        <v>-3.996229395040185E-4</v>
      </c>
      <c r="K2611" s="11">
        <f t="shared" si="1401"/>
        <v>43783</v>
      </c>
      <c r="L2611" s="11">
        <f t="shared" si="1386"/>
        <v>43783</v>
      </c>
      <c r="M2611" s="1">
        <f t="shared" si="1405"/>
        <v>23</v>
      </c>
      <c r="N2611" s="1">
        <f t="shared" si="1387"/>
        <v>11</v>
      </c>
      <c r="O2611" s="2">
        <f t="shared" si="1388"/>
        <v>0.99980884999999997</v>
      </c>
      <c r="P2611" s="13">
        <f t="shared" si="1415"/>
        <v>1.0011006499999999</v>
      </c>
      <c r="Q2611" s="13">
        <f t="shared" si="1408"/>
        <v>1.4952477030641689</v>
      </c>
      <c r="R2611" s="2">
        <f t="shared" si="1411"/>
        <v>1.49496188</v>
      </c>
      <c r="S2611" s="2">
        <f t="shared" si="1402"/>
        <v>1.4936037600000001</v>
      </c>
      <c r="T2611" s="2">
        <f t="shared" si="1389"/>
        <v>303858.51011978998</v>
      </c>
      <c r="U2611" s="2">
        <f t="shared" si="1390"/>
        <v>9053.7744135606881</v>
      </c>
      <c r="V2611" s="2">
        <f t="shared" si="1391"/>
        <v>91616.280417065544</v>
      </c>
      <c r="W2611" s="2">
        <f t="shared" si="1392"/>
        <v>304109.89493908623</v>
      </c>
      <c r="X2611" s="17">
        <f t="shared" si="1393"/>
        <v>0</v>
      </c>
      <c r="Y2611" s="2">
        <f t="shared" si="1394"/>
        <v>0</v>
      </c>
      <c r="Z2611" s="72">
        <f t="shared" si="1395"/>
        <v>0</v>
      </c>
      <c r="AA2611" s="2">
        <f t="shared" si="1406"/>
        <v>0</v>
      </c>
      <c r="AB2611" s="12">
        <f t="shared" si="1403"/>
        <v>4.6600000000000003E-2</v>
      </c>
      <c r="AC2611" s="17">
        <f t="shared" si="1396"/>
        <v>11</v>
      </c>
      <c r="AD2611" s="17">
        <v>252</v>
      </c>
      <c r="AE2611" s="13">
        <f t="shared" si="1409"/>
        <v>1.001990132</v>
      </c>
      <c r="AF2611" s="2">
        <f t="shared" si="1407"/>
        <v>604.71854445999998</v>
      </c>
      <c r="AG2611" s="2">
        <f t="shared" si="1397"/>
        <v>605.21883343000002</v>
      </c>
      <c r="AH2611" s="3">
        <f t="shared" si="1398"/>
        <v>0</v>
      </c>
      <c r="AI2611" s="4" t="str">
        <f t="shared" si="1410"/>
        <v>A+J=</v>
      </c>
      <c r="AJ2611" s="11">
        <f t="shared" si="1404"/>
        <v>43783</v>
      </c>
      <c r="AK2611" s="11"/>
      <c r="AL2611" s="4"/>
      <c r="AM2611" s="1"/>
      <c r="AN2611" s="11"/>
      <c r="AO2611" s="1"/>
      <c r="AP2611" s="1"/>
      <c r="AQ2611" s="3"/>
      <c r="AR2611" s="3"/>
      <c r="AS2611" s="6"/>
      <c r="AT2611" s="1"/>
      <c r="AU2611" s="1"/>
      <c r="AV2611" s="1"/>
      <c r="AW2611" s="1"/>
      <c r="AX2611" s="1"/>
      <c r="AY2611" s="1"/>
      <c r="AZ2611" s="1"/>
      <c r="BA2611" s="1"/>
      <c r="BB2611" s="1"/>
    </row>
    <row r="2612" spans="1:153" x14ac:dyDescent="0.2">
      <c r="A2612" s="158">
        <f t="shared" si="1399"/>
        <v>43768</v>
      </c>
      <c r="B2612" s="2">
        <f t="shared" si="1383"/>
        <v>304765.37612534722</v>
      </c>
      <c r="C2612" s="2">
        <f t="shared" si="1400"/>
        <v>203439.84010845999</v>
      </c>
      <c r="D2612" s="2">
        <f>SUM(Y2612:Y$2901)</f>
        <v>18342.190937850002</v>
      </c>
      <c r="E2612" s="73">
        <f t="shared" si="1384"/>
        <v>185097.64917060998</v>
      </c>
      <c r="F2612" s="88">
        <f t="shared" si="1412"/>
        <v>5229.93</v>
      </c>
      <c r="G2612" s="3">
        <f>IF(AND(N2612=1,N2611&gt;1),VLOOKUP(A2611,[1]Plan1!$BK$81:$BM$259,3),G2611)</f>
        <v>5227.84</v>
      </c>
      <c r="H2612" s="11">
        <f t="shared" si="1413"/>
        <v>43692</v>
      </c>
      <c r="I2612" s="11">
        <f t="shared" si="1414"/>
        <v>43723</v>
      </c>
      <c r="J2612" s="12">
        <f t="shared" si="1385"/>
        <v>-3.996229395040185E-4</v>
      </c>
      <c r="K2612" s="11">
        <f t="shared" si="1401"/>
        <v>43783</v>
      </c>
      <c r="L2612" s="11">
        <f t="shared" si="1386"/>
        <v>43783</v>
      </c>
      <c r="M2612" s="1">
        <f t="shared" si="1405"/>
        <v>23</v>
      </c>
      <c r="N2612" s="1">
        <f t="shared" si="1387"/>
        <v>12</v>
      </c>
      <c r="O2612" s="2">
        <f t="shared" si="1388"/>
        <v>0.99979147999999995</v>
      </c>
      <c r="P2612" s="13">
        <f t="shared" si="1415"/>
        <v>1.0011006499999999</v>
      </c>
      <c r="Q2612" s="13">
        <f t="shared" si="1408"/>
        <v>1.4952477030641689</v>
      </c>
      <c r="R2612" s="2">
        <f t="shared" si="1411"/>
        <v>1.4949359099999999</v>
      </c>
      <c r="S2612" s="2">
        <f t="shared" si="1402"/>
        <v>1.4936037600000001</v>
      </c>
      <c r="T2612" s="2">
        <f t="shared" si="1389"/>
        <v>303858.51011978998</v>
      </c>
      <c r="U2612" s="2">
        <f t="shared" si="1390"/>
        <v>9053.7744135606881</v>
      </c>
      <c r="V2612" s="2">
        <f t="shared" si="1391"/>
        <v>91611.473431116581</v>
      </c>
      <c r="W2612" s="2">
        <f t="shared" si="1392"/>
        <v>304105.08795313723</v>
      </c>
      <c r="X2612" s="17">
        <f t="shared" si="1393"/>
        <v>0</v>
      </c>
      <c r="Y2612" s="2">
        <f t="shared" si="1394"/>
        <v>0</v>
      </c>
      <c r="Z2612" s="72">
        <f t="shared" si="1395"/>
        <v>0</v>
      </c>
      <c r="AA2612" s="2">
        <f t="shared" si="1406"/>
        <v>0</v>
      </c>
      <c r="AB2612" s="12">
        <f t="shared" si="1403"/>
        <v>4.6600000000000003E-2</v>
      </c>
      <c r="AC2612" s="17">
        <f t="shared" si="1396"/>
        <v>12</v>
      </c>
      <c r="AD2612" s="17">
        <v>252</v>
      </c>
      <c r="AE2612" s="13">
        <f t="shared" si="1409"/>
        <v>1.00217125</v>
      </c>
      <c r="AF2612" s="2">
        <f t="shared" si="1407"/>
        <v>659.75279008999996</v>
      </c>
      <c r="AG2612" s="2">
        <f t="shared" si="1397"/>
        <v>660.28817220999997</v>
      </c>
      <c r="AH2612" s="3">
        <f t="shared" si="1398"/>
        <v>0</v>
      </c>
      <c r="AI2612" s="4" t="str">
        <f t="shared" si="1410"/>
        <v>A+J=</v>
      </c>
      <c r="AJ2612" s="11">
        <f t="shared" si="1404"/>
        <v>43783</v>
      </c>
      <c r="AK2612" s="11"/>
      <c r="AL2612" s="4"/>
      <c r="AM2612" s="1"/>
      <c r="AN2612" s="11"/>
      <c r="AO2612" s="1"/>
      <c r="AP2612" s="1"/>
      <c r="AQ2612" s="3"/>
      <c r="AR2612" s="3"/>
      <c r="AS2612" s="6"/>
      <c r="AT2612" s="1"/>
      <c r="AU2612" s="1"/>
      <c r="AV2612" s="1"/>
      <c r="AW2612" s="1"/>
      <c r="AX2612" s="1"/>
      <c r="AY2612" s="1"/>
      <c r="AZ2612" s="1"/>
      <c r="BA2612" s="1"/>
      <c r="BB2612" s="1"/>
    </row>
    <row r="2613" spans="1:153" x14ac:dyDescent="0.2">
      <c r="A2613" s="158">
        <f t="shared" si="1399"/>
        <v>43769</v>
      </c>
      <c r="B2613" s="2">
        <f t="shared" si="1383"/>
        <v>304815.64275746531</v>
      </c>
      <c r="C2613" s="2">
        <f t="shared" si="1400"/>
        <v>203439.84010845999</v>
      </c>
      <c r="D2613" s="2">
        <f>SUM(Y2613:Y$2901)</f>
        <v>18342.190937850002</v>
      </c>
      <c r="E2613" s="73">
        <f t="shared" si="1384"/>
        <v>185097.64917060998</v>
      </c>
      <c r="F2613" s="88">
        <f t="shared" si="1412"/>
        <v>5229.93</v>
      </c>
      <c r="G2613" s="3">
        <f>IF(AND(N2613=1,N2612&gt;1),VLOOKUP(A2612,[1]Plan1!$BK$81:$BM$259,3),G2612)</f>
        <v>5227.84</v>
      </c>
      <c r="H2613" s="11">
        <f t="shared" si="1413"/>
        <v>43692</v>
      </c>
      <c r="I2613" s="11">
        <f t="shared" si="1414"/>
        <v>43723</v>
      </c>
      <c r="J2613" s="12">
        <f t="shared" si="1385"/>
        <v>-3.996229395040185E-4</v>
      </c>
      <c r="K2613" s="11">
        <f t="shared" si="1401"/>
        <v>43783</v>
      </c>
      <c r="L2613" s="11">
        <f t="shared" si="1386"/>
        <v>43783</v>
      </c>
      <c r="M2613" s="1">
        <f t="shared" si="1405"/>
        <v>23</v>
      </c>
      <c r="N2613" s="1">
        <f t="shared" si="1387"/>
        <v>13</v>
      </c>
      <c r="O2613" s="2">
        <f t="shared" si="1388"/>
        <v>0.9997741</v>
      </c>
      <c r="P2613" s="13">
        <f t="shared" si="1415"/>
        <v>1.0011006499999999</v>
      </c>
      <c r="Q2613" s="13">
        <f t="shared" si="1408"/>
        <v>1.4952477030641689</v>
      </c>
      <c r="R2613" s="2">
        <f t="shared" si="1411"/>
        <v>1.49490992</v>
      </c>
      <c r="S2613" s="2">
        <f t="shared" si="1402"/>
        <v>1.4936037600000001</v>
      </c>
      <c r="T2613" s="2">
        <f t="shared" si="1389"/>
        <v>303858.51011978998</v>
      </c>
      <c r="U2613" s="2">
        <f t="shared" si="1390"/>
        <v>9053.7744135606881</v>
      </c>
      <c r="V2613" s="2">
        <f t="shared" si="1391"/>
        <v>91606.662743214649</v>
      </c>
      <c r="W2613" s="2">
        <f t="shared" si="1392"/>
        <v>304100.27726523532</v>
      </c>
      <c r="X2613" s="17">
        <f t="shared" si="1393"/>
        <v>0</v>
      </c>
      <c r="Y2613" s="2">
        <f t="shared" si="1394"/>
        <v>0</v>
      </c>
      <c r="Z2613" s="72">
        <f t="shared" si="1395"/>
        <v>0</v>
      </c>
      <c r="AA2613" s="2">
        <f t="shared" si="1406"/>
        <v>0</v>
      </c>
      <c r="AB2613" s="12">
        <f t="shared" si="1403"/>
        <v>4.6600000000000003E-2</v>
      </c>
      <c r="AC2613" s="17">
        <f t="shared" si="1396"/>
        <v>13</v>
      </c>
      <c r="AD2613" s="17">
        <v>252</v>
      </c>
      <c r="AE2613" s="13">
        <f t="shared" si="1409"/>
        <v>1.0023523999999999</v>
      </c>
      <c r="AF2613" s="2">
        <f t="shared" si="1407"/>
        <v>714.7967592</v>
      </c>
      <c r="AG2613" s="2">
        <f t="shared" si="1397"/>
        <v>715.36549222999997</v>
      </c>
      <c r="AH2613" s="3">
        <f t="shared" si="1398"/>
        <v>0</v>
      </c>
      <c r="AI2613" s="4" t="str">
        <f t="shared" si="1410"/>
        <v>A+J=</v>
      </c>
      <c r="AJ2613" s="11">
        <f t="shared" si="1404"/>
        <v>43783</v>
      </c>
      <c r="AK2613" s="11"/>
      <c r="AL2613" s="4"/>
      <c r="AM2613" s="1"/>
      <c r="AN2613" s="11"/>
      <c r="AO2613" s="1"/>
      <c r="AP2613" s="1"/>
      <c r="AQ2613" s="3"/>
      <c r="AR2613" s="3"/>
      <c r="AS2613" s="6"/>
      <c r="AT2613" s="1"/>
      <c r="AU2613" s="1"/>
      <c r="AV2613" s="1"/>
      <c r="AW2613" s="1"/>
      <c r="AX2613" s="1"/>
      <c r="AY2613" s="1"/>
      <c r="AZ2613" s="1"/>
      <c r="BA2613" s="1"/>
      <c r="BB2613" s="1"/>
    </row>
    <row r="2614" spans="1:153" x14ac:dyDescent="0.2">
      <c r="A2614" s="158">
        <f t="shared" si="1399"/>
        <v>43770</v>
      </c>
      <c r="B2614" s="2">
        <f t="shared" si="1383"/>
        <v>304865.9213931564</v>
      </c>
      <c r="C2614" s="2">
        <f t="shared" si="1400"/>
        <v>203439.84010845999</v>
      </c>
      <c r="D2614" s="2">
        <f>SUM(Y2614:Y$2901)</f>
        <v>18342.190937850002</v>
      </c>
      <c r="E2614" s="73">
        <f t="shared" si="1384"/>
        <v>185097.64917060998</v>
      </c>
      <c r="F2614" s="88">
        <f t="shared" si="1412"/>
        <v>5229.93</v>
      </c>
      <c r="G2614" s="3">
        <f>IF(AND(N2614=1,N2613&gt;1),VLOOKUP(A2613,[1]Plan1!$BK$81:$BM$259,3),G2613)</f>
        <v>5227.84</v>
      </c>
      <c r="H2614" s="11">
        <f t="shared" si="1413"/>
        <v>43692</v>
      </c>
      <c r="I2614" s="11">
        <f t="shared" si="1414"/>
        <v>43723</v>
      </c>
      <c r="J2614" s="12">
        <f t="shared" si="1385"/>
        <v>-3.996229395040185E-4</v>
      </c>
      <c r="K2614" s="11">
        <f t="shared" si="1401"/>
        <v>43783</v>
      </c>
      <c r="L2614" s="11">
        <f t="shared" si="1386"/>
        <v>43783</v>
      </c>
      <c r="M2614" s="1">
        <f t="shared" si="1405"/>
        <v>23</v>
      </c>
      <c r="N2614" s="1">
        <f t="shared" si="1387"/>
        <v>14</v>
      </c>
      <c r="O2614" s="2">
        <f t="shared" si="1388"/>
        <v>0.99975672999999998</v>
      </c>
      <c r="P2614" s="13">
        <f t="shared" si="1415"/>
        <v>1.0011006499999999</v>
      </c>
      <c r="Q2614" s="13">
        <f t="shared" si="1408"/>
        <v>1.4952477030641689</v>
      </c>
      <c r="R2614" s="2">
        <f t="shared" si="1411"/>
        <v>1.49488395</v>
      </c>
      <c r="S2614" s="2">
        <f t="shared" si="1402"/>
        <v>1.4936037600000001</v>
      </c>
      <c r="T2614" s="2">
        <f t="shared" si="1389"/>
        <v>303858.51011978998</v>
      </c>
      <c r="U2614" s="2">
        <f t="shared" si="1390"/>
        <v>9053.7744135606881</v>
      </c>
      <c r="V2614" s="2">
        <f t="shared" si="1391"/>
        <v>91601.855757265686</v>
      </c>
      <c r="W2614" s="2">
        <f t="shared" si="1392"/>
        <v>304095.47027928638</v>
      </c>
      <c r="X2614" s="17">
        <f t="shared" si="1393"/>
        <v>0</v>
      </c>
      <c r="Y2614" s="2">
        <f t="shared" si="1394"/>
        <v>0</v>
      </c>
      <c r="Z2614" s="72">
        <f t="shared" si="1395"/>
        <v>0</v>
      </c>
      <c r="AA2614" s="2">
        <f t="shared" si="1406"/>
        <v>0</v>
      </c>
      <c r="AB2614" s="12">
        <f t="shared" si="1403"/>
        <v>4.6600000000000003E-2</v>
      </c>
      <c r="AC2614" s="17">
        <f t="shared" si="1396"/>
        <v>14</v>
      </c>
      <c r="AD2614" s="17">
        <v>252</v>
      </c>
      <c r="AE2614" s="13">
        <f t="shared" si="1409"/>
        <v>1.002533583</v>
      </c>
      <c r="AF2614" s="2">
        <f t="shared" si="1407"/>
        <v>769.85075563999999</v>
      </c>
      <c r="AG2614" s="2">
        <f t="shared" si="1397"/>
        <v>770.45111386999997</v>
      </c>
      <c r="AH2614" s="3">
        <f t="shared" si="1398"/>
        <v>0</v>
      </c>
      <c r="AI2614" s="4" t="str">
        <f t="shared" si="1410"/>
        <v>A+J=</v>
      </c>
      <c r="AJ2614" s="11">
        <f t="shared" si="1404"/>
        <v>43783</v>
      </c>
      <c r="AK2614" s="11"/>
      <c r="AL2614" s="4"/>
      <c r="AM2614" s="1"/>
      <c r="AN2614" s="11"/>
      <c r="AO2614" s="1"/>
      <c r="AP2614" s="1"/>
      <c r="AQ2614" s="3"/>
      <c r="AR2614" s="3"/>
      <c r="AS2614" s="6"/>
      <c r="AT2614" s="1"/>
      <c r="AU2614" s="1"/>
      <c r="AV2614" s="1"/>
      <c r="AW2614" s="1"/>
      <c r="AX2614" s="1"/>
      <c r="AY2614" s="1"/>
      <c r="AZ2614" s="1"/>
      <c r="BA2614" s="1"/>
      <c r="BB2614" s="1"/>
    </row>
    <row r="2615" spans="1:153" x14ac:dyDescent="0.2">
      <c r="A2615" s="158">
        <f t="shared" si="1399"/>
        <v>43771</v>
      </c>
      <c r="B2615" s="2">
        <f t="shared" si="1383"/>
        <v>304916.20430585445</v>
      </c>
      <c r="C2615" s="2">
        <f t="shared" si="1400"/>
        <v>203439.84010845999</v>
      </c>
      <c r="D2615" s="2">
        <f>SUM(Y2615:Y$2901)</f>
        <v>18342.190937850002</v>
      </c>
      <c r="E2615" s="73">
        <f t="shared" si="1384"/>
        <v>185097.64917060998</v>
      </c>
      <c r="F2615" s="88">
        <f t="shared" si="1412"/>
        <v>5229.93</v>
      </c>
      <c r="G2615" s="3">
        <f>IF(AND(N2615=1,N2614&gt;1),VLOOKUP(A2614,[1]Plan1!$BK$81:$BM$259,3),G2614)</f>
        <v>5227.84</v>
      </c>
      <c r="H2615" s="11">
        <f t="shared" si="1413"/>
        <v>43692</v>
      </c>
      <c r="I2615" s="11">
        <f t="shared" si="1414"/>
        <v>43723</v>
      </c>
      <c r="J2615" s="12">
        <f t="shared" si="1385"/>
        <v>-3.996229395040185E-4</v>
      </c>
      <c r="K2615" s="11">
        <f t="shared" si="1401"/>
        <v>43783</v>
      </c>
      <c r="L2615" s="11">
        <f t="shared" si="1386"/>
        <v>43783</v>
      </c>
      <c r="M2615" s="1">
        <f t="shared" si="1405"/>
        <v>23</v>
      </c>
      <c r="N2615" s="1">
        <f t="shared" si="1387"/>
        <v>15</v>
      </c>
      <c r="O2615" s="2">
        <f t="shared" si="1388"/>
        <v>0.99973935000000003</v>
      </c>
      <c r="P2615" s="13">
        <f t="shared" si="1415"/>
        <v>1.0011006499999999</v>
      </c>
      <c r="Q2615" s="13">
        <f t="shared" si="1408"/>
        <v>1.4952477030641689</v>
      </c>
      <c r="R2615" s="2">
        <f t="shared" si="1411"/>
        <v>1.49485796</v>
      </c>
      <c r="S2615" s="2">
        <f t="shared" si="1402"/>
        <v>1.4936037600000001</v>
      </c>
      <c r="T2615" s="2">
        <f t="shared" si="1389"/>
        <v>303858.51011978998</v>
      </c>
      <c r="U2615" s="2">
        <f t="shared" si="1390"/>
        <v>9053.7744135606881</v>
      </c>
      <c r="V2615" s="2">
        <f t="shared" si="1391"/>
        <v>91597.045069363754</v>
      </c>
      <c r="W2615" s="2">
        <f t="shared" si="1392"/>
        <v>304090.65959138446</v>
      </c>
      <c r="X2615" s="17">
        <f t="shared" si="1393"/>
        <v>0</v>
      </c>
      <c r="Y2615" s="2">
        <f t="shared" si="1394"/>
        <v>0</v>
      </c>
      <c r="Z2615" s="72">
        <f t="shared" si="1395"/>
        <v>0</v>
      </c>
      <c r="AA2615" s="2">
        <f t="shared" si="1406"/>
        <v>0</v>
      </c>
      <c r="AB2615" s="12">
        <f t="shared" si="1403"/>
        <v>4.6600000000000003E-2</v>
      </c>
      <c r="AC2615" s="17">
        <f t="shared" si="1396"/>
        <v>15</v>
      </c>
      <c r="AD2615" s="17">
        <v>252</v>
      </c>
      <c r="AE2615" s="13">
        <f t="shared" si="1409"/>
        <v>1.002714798</v>
      </c>
      <c r="AF2615" s="2">
        <f t="shared" si="1407"/>
        <v>824.91447555000002</v>
      </c>
      <c r="AG2615" s="2">
        <f t="shared" si="1397"/>
        <v>825.54471447000003</v>
      </c>
      <c r="AH2615" s="3">
        <f t="shared" si="1398"/>
        <v>0</v>
      </c>
      <c r="AI2615" s="4" t="str">
        <f t="shared" si="1410"/>
        <v>A+J=</v>
      </c>
      <c r="AJ2615" s="11">
        <f t="shared" si="1404"/>
        <v>43783</v>
      </c>
      <c r="AK2615" s="11"/>
      <c r="AL2615" s="4"/>
      <c r="AM2615" s="1"/>
      <c r="AN2615" s="11"/>
      <c r="AO2615" s="1"/>
      <c r="AP2615" s="1"/>
      <c r="AQ2615" s="3"/>
      <c r="AR2615" s="3"/>
      <c r="AS2615" s="6"/>
      <c r="AT2615" s="1"/>
      <c r="AU2615" s="1"/>
      <c r="AV2615" s="1"/>
      <c r="AW2615" s="1"/>
      <c r="AX2615" s="1"/>
      <c r="AY2615" s="1"/>
      <c r="AZ2615" s="1"/>
      <c r="BA2615" s="1"/>
      <c r="BB2615" s="1"/>
    </row>
    <row r="2616" spans="1:153" x14ac:dyDescent="0.2">
      <c r="A2616" s="158">
        <f t="shared" si="1399"/>
        <v>43772</v>
      </c>
      <c r="B2616" s="2">
        <f t="shared" si="1383"/>
        <v>304916.20430585445</v>
      </c>
      <c r="C2616" s="2">
        <f t="shared" si="1400"/>
        <v>203439.84010845999</v>
      </c>
      <c r="D2616" s="2">
        <f>SUM(Y2616:Y$2901)</f>
        <v>18342.190937850002</v>
      </c>
      <c r="E2616" s="73">
        <f t="shared" si="1384"/>
        <v>185097.64917060998</v>
      </c>
      <c r="F2616" s="88">
        <f t="shared" si="1412"/>
        <v>5229.93</v>
      </c>
      <c r="G2616" s="3">
        <f>IF(AND(N2616=1,N2615&gt;1),VLOOKUP(A2615,[1]Plan1!$BK$81:$BM$259,3),G2615)</f>
        <v>5227.84</v>
      </c>
      <c r="H2616" s="11">
        <f t="shared" si="1413"/>
        <v>43692</v>
      </c>
      <c r="I2616" s="11">
        <f t="shared" si="1414"/>
        <v>43723</v>
      </c>
      <c r="J2616" s="12">
        <f t="shared" si="1385"/>
        <v>-3.996229395040185E-4</v>
      </c>
      <c r="K2616" s="11">
        <f t="shared" si="1401"/>
        <v>43783</v>
      </c>
      <c r="L2616" s="11">
        <f t="shared" si="1386"/>
        <v>43783</v>
      </c>
      <c r="M2616" s="1">
        <f t="shared" si="1405"/>
        <v>23</v>
      </c>
      <c r="N2616" s="1">
        <f t="shared" si="1387"/>
        <v>15</v>
      </c>
      <c r="O2616" s="2">
        <f t="shared" si="1388"/>
        <v>0.99973935000000003</v>
      </c>
      <c r="P2616" s="13">
        <f t="shared" si="1415"/>
        <v>1.0011006499999999</v>
      </c>
      <c r="Q2616" s="13">
        <f t="shared" si="1408"/>
        <v>1.4952477030641689</v>
      </c>
      <c r="R2616" s="2">
        <f t="shared" si="1411"/>
        <v>1.49485796</v>
      </c>
      <c r="S2616" s="2">
        <f t="shared" si="1402"/>
        <v>1.4936037600000001</v>
      </c>
      <c r="T2616" s="2">
        <f t="shared" si="1389"/>
        <v>303858.51011978998</v>
      </c>
      <c r="U2616" s="2">
        <f t="shared" si="1390"/>
        <v>9053.7744135606881</v>
      </c>
      <c r="V2616" s="2">
        <f t="shared" si="1391"/>
        <v>91597.045069363754</v>
      </c>
      <c r="W2616" s="2">
        <f t="shared" si="1392"/>
        <v>304090.65959138446</v>
      </c>
      <c r="X2616" s="17">
        <f t="shared" si="1393"/>
        <v>0</v>
      </c>
      <c r="Y2616" s="2">
        <f t="shared" si="1394"/>
        <v>0</v>
      </c>
      <c r="Z2616" s="72">
        <f t="shared" si="1395"/>
        <v>0</v>
      </c>
      <c r="AA2616" s="2">
        <f t="shared" si="1406"/>
        <v>0</v>
      </c>
      <c r="AB2616" s="12">
        <f t="shared" si="1403"/>
        <v>4.6600000000000003E-2</v>
      </c>
      <c r="AC2616" s="17">
        <f t="shared" si="1396"/>
        <v>15</v>
      </c>
      <c r="AD2616" s="17">
        <v>252</v>
      </c>
      <c r="AE2616" s="13">
        <f t="shared" si="1409"/>
        <v>1.002714798</v>
      </c>
      <c r="AF2616" s="2">
        <f t="shared" si="1407"/>
        <v>824.91447555000002</v>
      </c>
      <c r="AG2616" s="2">
        <f t="shared" si="1397"/>
        <v>825.54471447000003</v>
      </c>
      <c r="AH2616" s="3">
        <f t="shared" si="1398"/>
        <v>0</v>
      </c>
      <c r="AI2616" s="4" t="str">
        <f t="shared" si="1410"/>
        <v>A+J=</v>
      </c>
      <c r="AJ2616" s="11">
        <f t="shared" si="1404"/>
        <v>43783</v>
      </c>
      <c r="AK2616" s="11"/>
      <c r="AL2616" s="4"/>
      <c r="AM2616" s="1"/>
      <c r="AN2616" s="11"/>
      <c r="AO2616" s="1"/>
      <c r="AP2616" s="1"/>
      <c r="AQ2616" s="3"/>
      <c r="AR2616" s="3"/>
      <c r="AS2616" s="6"/>
      <c r="AT2616" s="1"/>
      <c r="AU2616" s="1"/>
      <c r="AV2616" s="1"/>
      <c r="AW2616" s="1"/>
      <c r="AX2616" s="1"/>
      <c r="AY2616" s="1"/>
      <c r="AZ2616" s="1"/>
      <c r="BA2616" s="1"/>
      <c r="BB2616" s="1"/>
    </row>
    <row r="2617" spans="1:153" x14ac:dyDescent="0.2">
      <c r="A2617" s="158">
        <f t="shared" si="1399"/>
        <v>43773</v>
      </c>
      <c r="B2617" s="2">
        <f t="shared" si="1383"/>
        <v>304916.20430585445</v>
      </c>
      <c r="C2617" s="2">
        <f t="shared" si="1400"/>
        <v>203439.84010845999</v>
      </c>
      <c r="D2617" s="2">
        <f>SUM(Y2617:Y$2901)</f>
        <v>18342.190937850002</v>
      </c>
      <c r="E2617" s="73">
        <f t="shared" si="1384"/>
        <v>185097.64917060998</v>
      </c>
      <c r="F2617" s="88">
        <f t="shared" si="1412"/>
        <v>5229.93</v>
      </c>
      <c r="G2617" s="3">
        <f>IF(AND(N2617=1,N2616&gt;1),VLOOKUP(A2616,[1]Plan1!$BK$81:$BM$259,3),G2616)</f>
        <v>5227.84</v>
      </c>
      <c r="H2617" s="11">
        <f t="shared" si="1413"/>
        <v>43692</v>
      </c>
      <c r="I2617" s="11">
        <f t="shared" si="1414"/>
        <v>43723</v>
      </c>
      <c r="J2617" s="12">
        <f t="shared" si="1385"/>
        <v>-3.996229395040185E-4</v>
      </c>
      <c r="K2617" s="11">
        <f t="shared" si="1401"/>
        <v>43783</v>
      </c>
      <c r="L2617" s="11">
        <f t="shared" si="1386"/>
        <v>43783</v>
      </c>
      <c r="M2617" s="1">
        <f t="shared" si="1405"/>
        <v>23</v>
      </c>
      <c r="N2617" s="1">
        <f t="shared" si="1387"/>
        <v>15</v>
      </c>
      <c r="O2617" s="2">
        <f t="shared" si="1388"/>
        <v>0.99973935000000003</v>
      </c>
      <c r="P2617" s="13">
        <f t="shared" si="1415"/>
        <v>1.0011006499999999</v>
      </c>
      <c r="Q2617" s="13">
        <f t="shared" si="1408"/>
        <v>1.4952477030641689</v>
      </c>
      <c r="R2617" s="2">
        <f t="shared" si="1411"/>
        <v>1.49485796</v>
      </c>
      <c r="S2617" s="2">
        <f t="shared" si="1402"/>
        <v>1.4936037600000001</v>
      </c>
      <c r="T2617" s="2">
        <f t="shared" si="1389"/>
        <v>303858.51011978998</v>
      </c>
      <c r="U2617" s="2">
        <f t="shared" si="1390"/>
        <v>9053.7744135606881</v>
      </c>
      <c r="V2617" s="2">
        <f t="shared" si="1391"/>
        <v>91597.045069363754</v>
      </c>
      <c r="W2617" s="2">
        <f t="shared" si="1392"/>
        <v>304090.65959138446</v>
      </c>
      <c r="X2617" s="17">
        <f t="shared" si="1393"/>
        <v>0</v>
      </c>
      <c r="Y2617" s="2">
        <f t="shared" si="1394"/>
        <v>0</v>
      </c>
      <c r="Z2617" s="72">
        <f t="shared" si="1395"/>
        <v>0</v>
      </c>
      <c r="AA2617" s="2">
        <f t="shared" si="1406"/>
        <v>0</v>
      </c>
      <c r="AB2617" s="12">
        <f t="shared" si="1403"/>
        <v>4.6600000000000003E-2</v>
      </c>
      <c r="AC2617" s="17">
        <f t="shared" si="1396"/>
        <v>15</v>
      </c>
      <c r="AD2617" s="17">
        <v>252</v>
      </c>
      <c r="AE2617" s="13">
        <f t="shared" si="1409"/>
        <v>1.002714798</v>
      </c>
      <c r="AF2617" s="2">
        <f t="shared" si="1407"/>
        <v>824.91447555000002</v>
      </c>
      <c r="AG2617" s="2">
        <f t="shared" si="1397"/>
        <v>825.54471447000003</v>
      </c>
      <c r="AH2617" s="3">
        <f t="shared" si="1398"/>
        <v>0</v>
      </c>
      <c r="AI2617" s="4" t="str">
        <f t="shared" si="1410"/>
        <v>A+J=</v>
      </c>
      <c r="AJ2617" s="11">
        <f t="shared" si="1404"/>
        <v>43783</v>
      </c>
      <c r="AK2617" s="11"/>
      <c r="AL2617" s="4"/>
      <c r="AM2617" s="1"/>
      <c r="AN2617" s="11"/>
      <c r="AO2617" s="1"/>
      <c r="AP2617" s="1"/>
      <c r="AQ2617" s="3"/>
      <c r="AR2617" s="3"/>
      <c r="AS2617" s="6"/>
      <c r="AT2617" s="1"/>
      <c r="AU2617" s="1"/>
      <c r="AV2617" s="1"/>
      <c r="AW2617" s="1"/>
      <c r="AX2617" s="1"/>
      <c r="AY2617" s="1"/>
      <c r="AZ2617" s="1"/>
      <c r="BA2617" s="1"/>
      <c r="BB2617" s="1"/>
    </row>
    <row r="2618" spans="1:153" x14ac:dyDescent="0.2">
      <c r="A2618" s="158">
        <f t="shared" si="1399"/>
        <v>43774</v>
      </c>
      <c r="B2618" s="2">
        <f t="shared" si="1383"/>
        <v>304966.49952661549</v>
      </c>
      <c r="C2618" s="2">
        <f t="shared" si="1400"/>
        <v>203439.84010845999</v>
      </c>
      <c r="D2618" s="2">
        <f>SUM(Y2618:Y$2901)</f>
        <v>18342.190937850002</v>
      </c>
      <c r="E2618" s="73">
        <f t="shared" si="1384"/>
        <v>185097.64917060998</v>
      </c>
      <c r="F2618" s="88">
        <f t="shared" si="1412"/>
        <v>5229.93</v>
      </c>
      <c r="G2618" s="3">
        <f>IF(AND(N2618=1,N2617&gt;1),VLOOKUP(A2617,[1]Plan1!$BK$81:$BM$259,3),G2617)</f>
        <v>5227.84</v>
      </c>
      <c r="H2618" s="11">
        <f t="shared" si="1413"/>
        <v>43692</v>
      </c>
      <c r="I2618" s="11">
        <f t="shared" si="1414"/>
        <v>43723</v>
      </c>
      <c r="J2618" s="12">
        <f t="shared" si="1385"/>
        <v>-3.996229395040185E-4</v>
      </c>
      <c r="K2618" s="11">
        <f t="shared" si="1401"/>
        <v>43783</v>
      </c>
      <c r="L2618" s="11">
        <f t="shared" si="1386"/>
        <v>43783</v>
      </c>
      <c r="M2618" s="1">
        <f t="shared" si="1405"/>
        <v>23</v>
      </c>
      <c r="N2618" s="1">
        <f t="shared" si="1387"/>
        <v>16</v>
      </c>
      <c r="O2618" s="2">
        <f t="shared" si="1388"/>
        <v>0.99972198000000001</v>
      </c>
      <c r="P2618" s="13">
        <f t="shared" si="1415"/>
        <v>1.0011006499999999</v>
      </c>
      <c r="Q2618" s="13">
        <f t="shared" si="1408"/>
        <v>1.4952477030641689</v>
      </c>
      <c r="R2618" s="2">
        <f t="shared" si="1411"/>
        <v>1.49483199</v>
      </c>
      <c r="S2618" s="2">
        <f t="shared" si="1402"/>
        <v>1.4936037600000001</v>
      </c>
      <c r="T2618" s="2">
        <f t="shared" si="1389"/>
        <v>303858.51011978998</v>
      </c>
      <c r="U2618" s="2">
        <f t="shared" si="1390"/>
        <v>9053.7744135606881</v>
      </c>
      <c r="V2618" s="2">
        <f t="shared" si="1391"/>
        <v>91592.238083414777</v>
      </c>
      <c r="W2618" s="2">
        <f t="shared" si="1392"/>
        <v>304085.85260543547</v>
      </c>
      <c r="X2618" s="17">
        <f t="shared" si="1393"/>
        <v>0</v>
      </c>
      <c r="Y2618" s="2">
        <f t="shared" si="1394"/>
        <v>0</v>
      </c>
      <c r="Z2618" s="72">
        <f t="shared" si="1395"/>
        <v>0</v>
      </c>
      <c r="AA2618" s="2">
        <f t="shared" si="1406"/>
        <v>0</v>
      </c>
      <c r="AB2618" s="12">
        <f t="shared" si="1403"/>
        <v>4.6600000000000003E-2</v>
      </c>
      <c r="AC2618" s="17">
        <f t="shared" si="1396"/>
        <v>16</v>
      </c>
      <c r="AD2618" s="17">
        <v>252</v>
      </c>
      <c r="AE2618" s="13">
        <f t="shared" si="1409"/>
        <v>1.0028960469999999</v>
      </c>
      <c r="AF2618" s="2">
        <f t="shared" si="1407"/>
        <v>879.98852665000004</v>
      </c>
      <c r="AG2618" s="2">
        <f t="shared" si="1397"/>
        <v>880.64692118000005</v>
      </c>
      <c r="AH2618" s="3">
        <f t="shared" si="1398"/>
        <v>0</v>
      </c>
      <c r="AI2618" s="4" t="str">
        <f t="shared" si="1410"/>
        <v>A+J=</v>
      </c>
      <c r="AJ2618" s="11">
        <f t="shared" si="1404"/>
        <v>43783</v>
      </c>
      <c r="AK2618" s="11"/>
      <c r="AL2618" s="4"/>
      <c r="AM2618" s="1"/>
      <c r="AN2618" s="11"/>
      <c r="AO2618" s="1"/>
      <c r="AP2618" s="1"/>
      <c r="AQ2618" s="3"/>
      <c r="AR2618" s="3"/>
      <c r="AS2618" s="6"/>
      <c r="AT2618" s="1"/>
      <c r="AU2618" s="1"/>
      <c r="AV2618" s="1"/>
      <c r="AW2618" s="1"/>
      <c r="AX2618" s="1"/>
      <c r="AY2618" s="1"/>
      <c r="AZ2618" s="1"/>
      <c r="BA2618" s="1"/>
      <c r="BB2618" s="1"/>
    </row>
    <row r="2619" spans="1:153" x14ac:dyDescent="0.2">
      <c r="A2619" s="158">
        <f t="shared" si="1399"/>
        <v>43775</v>
      </c>
      <c r="B2619" s="2">
        <f t="shared" si="1383"/>
        <v>305016.80273543647</v>
      </c>
      <c r="C2619" s="2">
        <f t="shared" si="1400"/>
        <v>203439.84010845999</v>
      </c>
      <c r="D2619" s="2">
        <f>SUM(Y2619:Y$2901)</f>
        <v>18342.190937850002</v>
      </c>
      <c r="E2619" s="73">
        <f t="shared" si="1384"/>
        <v>185097.64917060998</v>
      </c>
      <c r="F2619" s="88">
        <f t="shared" si="1412"/>
        <v>5229.93</v>
      </c>
      <c r="G2619" s="3">
        <f>IF(AND(N2619=1,N2618&gt;1),VLOOKUP(A2618,[1]Plan1!$BK$81:$BM$259,3),G2618)</f>
        <v>5227.84</v>
      </c>
      <c r="H2619" s="11">
        <f t="shared" si="1413"/>
        <v>43692</v>
      </c>
      <c r="I2619" s="11">
        <f t="shared" si="1414"/>
        <v>43723</v>
      </c>
      <c r="J2619" s="12">
        <f t="shared" si="1385"/>
        <v>-3.996229395040185E-4</v>
      </c>
      <c r="K2619" s="11">
        <f t="shared" si="1401"/>
        <v>43783</v>
      </c>
      <c r="L2619" s="11">
        <f t="shared" si="1386"/>
        <v>43783</v>
      </c>
      <c r="M2619" s="1">
        <f t="shared" si="1405"/>
        <v>23</v>
      </c>
      <c r="N2619" s="1">
        <f t="shared" si="1387"/>
        <v>17</v>
      </c>
      <c r="O2619" s="2">
        <f t="shared" si="1388"/>
        <v>0.99970460999999999</v>
      </c>
      <c r="P2619" s="13">
        <f t="shared" si="1415"/>
        <v>1.0011006499999999</v>
      </c>
      <c r="Q2619" s="13">
        <f t="shared" si="1408"/>
        <v>1.4952477030641689</v>
      </c>
      <c r="R2619" s="2">
        <f t="shared" si="1411"/>
        <v>1.49480602</v>
      </c>
      <c r="S2619" s="2">
        <f t="shared" si="1402"/>
        <v>1.4936037600000001</v>
      </c>
      <c r="T2619" s="2">
        <f t="shared" si="1389"/>
        <v>303858.51011978998</v>
      </c>
      <c r="U2619" s="2">
        <f t="shared" si="1390"/>
        <v>9053.7744135606881</v>
      </c>
      <c r="V2619" s="2">
        <f t="shared" si="1391"/>
        <v>91587.431097465815</v>
      </c>
      <c r="W2619" s="2">
        <f t="shared" si="1392"/>
        <v>304081.04561948648</v>
      </c>
      <c r="X2619" s="17">
        <f t="shared" si="1393"/>
        <v>0</v>
      </c>
      <c r="Y2619" s="2">
        <f t="shared" si="1394"/>
        <v>0</v>
      </c>
      <c r="Z2619" s="72">
        <f t="shared" si="1395"/>
        <v>0</v>
      </c>
      <c r="AA2619" s="2">
        <f t="shared" si="1406"/>
        <v>0</v>
      </c>
      <c r="AB2619" s="12">
        <f t="shared" si="1403"/>
        <v>4.6600000000000003E-2</v>
      </c>
      <c r="AC2619" s="17">
        <f t="shared" si="1396"/>
        <v>17</v>
      </c>
      <c r="AD2619" s="17">
        <v>252</v>
      </c>
      <c r="AE2619" s="13">
        <f t="shared" si="1409"/>
        <v>1.003077328</v>
      </c>
      <c r="AF2619" s="2">
        <f t="shared" si="1407"/>
        <v>935.07230121999999</v>
      </c>
      <c r="AG2619" s="2">
        <f t="shared" si="1397"/>
        <v>935.75711594999996</v>
      </c>
      <c r="AH2619" s="3">
        <f t="shared" si="1398"/>
        <v>0</v>
      </c>
      <c r="AI2619" s="4" t="str">
        <f t="shared" si="1410"/>
        <v>A+J=</v>
      </c>
      <c r="AJ2619" s="11">
        <f t="shared" si="1404"/>
        <v>43783</v>
      </c>
      <c r="AK2619" s="11"/>
      <c r="AL2619" s="4"/>
      <c r="AM2619" s="1"/>
      <c r="AN2619" s="11"/>
      <c r="AO2619" s="1"/>
      <c r="AP2619" s="1"/>
      <c r="AQ2619" s="3"/>
      <c r="AR2619" s="3"/>
      <c r="AS2619" s="6"/>
      <c r="AT2619" s="1"/>
      <c r="AU2619" s="1"/>
      <c r="AV2619" s="1"/>
      <c r="AW2619" s="1"/>
      <c r="AX2619" s="1"/>
      <c r="AY2619" s="1"/>
      <c r="AZ2619" s="1"/>
      <c r="BA2619" s="1"/>
      <c r="BB2619" s="1"/>
    </row>
    <row r="2620" spans="1:153" x14ac:dyDescent="0.2">
      <c r="A2620" s="158">
        <f t="shared" si="1399"/>
        <v>43776</v>
      </c>
      <c r="B2620" s="2">
        <f t="shared" si="1383"/>
        <v>305067.11052192457</v>
      </c>
      <c r="C2620" s="2">
        <f t="shared" si="1400"/>
        <v>203439.84010845999</v>
      </c>
      <c r="D2620" s="2">
        <f>SUM(Y2620:Y$2901)</f>
        <v>18342.190937850002</v>
      </c>
      <c r="E2620" s="73">
        <f t="shared" si="1384"/>
        <v>185097.64917060998</v>
      </c>
      <c r="F2620" s="88">
        <f t="shared" si="1412"/>
        <v>5229.93</v>
      </c>
      <c r="G2620" s="3">
        <f>IF(AND(N2620=1,N2619&gt;1),VLOOKUP(A2619,[1]Plan1!$BK$81:$BM$259,3),G2619)</f>
        <v>5227.84</v>
      </c>
      <c r="H2620" s="11">
        <f t="shared" si="1413"/>
        <v>43692</v>
      </c>
      <c r="I2620" s="11">
        <f t="shared" si="1414"/>
        <v>43723</v>
      </c>
      <c r="J2620" s="12">
        <f t="shared" si="1385"/>
        <v>-3.996229395040185E-4</v>
      </c>
      <c r="K2620" s="11">
        <f t="shared" si="1401"/>
        <v>43783</v>
      </c>
      <c r="L2620" s="11">
        <f t="shared" si="1386"/>
        <v>43783</v>
      </c>
      <c r="M2620" s="1">
        <f t="shared" si="1405"/>
        <v>23</v>
      </c>
      <c r="N2620" s="1">
        <f t="shared" si="1387"/>
        <v>18</v>
      </c>
      <c r="O2620" s="2">
        <f t="shared" si="1388"/>
        <v>0.99968723000000004</v>
      </c>
      <c r="P2620" s="13">
        <f t="shared" si="1415"/>
        <v>1.0011006499999999</v>
      </c>
      <c r="Q2620" s="13">
        <f t="shared" si="1408"/>
        <v>1.4952477030641689</v>
      </c>
      <c r="R2620" s="2">
        <f t="shared" si="1411"/>
        <v>1.49478003</v>
      </c>
      <c r="S2620" s="2">
        <f t="shared" si="1402"/>
        <v>1.4936037600000001</v>
      </c>
      <c r="T2620" s="2">
        <f t="shared" si="1389"/>
        <v>303858.51011978998</v>
      </c>
      <c r="U2620" s="2">
        <f t="shared" si="1390"/>
        <v>9053.7744135606881</v>
      </c>
      <c r="V2620" s="2">
        <f t="shared" si="1391"/>
        <v>91582.620409563882</v>
      </c>
      <c r="W2620" s="2">
        <f t="shared" si="1392"/>
        <v>304076.23493158456</v>
      </c>
      <c r="X2620" s="17">
        <f t="shared" si="1393"/>
        <v>0</v>
      </c>
      <c r="Y2620" s="2">
        <f t="shared" si="1394"/>
        <v>0</v>
      </c>
      <c r="Z2620" s="72">
        <f t="shared" si="1395"/>
        <v>0</v>
      </c>
      <c r="AA2620" s="2">
        <f t="shared" si="1406"/>
        <v>0</v>
      </c>
      <c r="AB2620" s="12">
        <f t="shared" si="1403"/>
        <v>4.6600000000000003E-2</v>
      </c>
      <c r="AC2620" s="17">
        <f t="shared" si="1396"/>
        <v>18</v>
      </c>
      <c r="AD2620" s="17">
        <v>252</v>
      </c>
      <c r="AE2620" s="13">
        <f t="shared" si="1409"/>
        <v>1.003258642</v>
      </c>
      <c r="AF2620" s="2">
        <f t="shared" si="1407"/>
        <v>990.16610313000001</v>
      </c>
      <c r="AG2620" s="2">
        <f t="shared" si="1397"/>
        <v>990.87559034000003</v>
      </c>
      <c r="AH2620" s="3">
        <f t="shared" si="1398"/>
        <v>0</v>
      </c>
      <c r="AI2620" s="4" t="str">
        <f t="shared" si="1410"/>
        <v>A+J=</v>
      </c>
      <c r="AJ2620" s="11">
        <f t="shared" si="1404"/>
        <v>43783</v>
      </c>
      <c r="AK2620" s="18"/>
      <c r="AL2620" s="40"/>
      <c r="AM2620" s="38"/>
      <c r="AN2620" s="18"/>
      <c r="AO2620" s="38"/>
      <c r="AP2620" s="38"/>
      <c r="AQ2620" s="39"/>
      <c r="AR2620" s="39"/>
      <c r="AS2620" s="69"/>
      <c r="AT2620" s="38"/>
      <c r="AU2620" s="38"/>
      <c r="AV2620" s="38"/>
      <c r="AW2620" s="38"/>
      <c r="AX2620" s="38"/>
      <c r="AY2620" s="38"/>
      <c r="AZ2620" s="38"/>
      <c r="BA2620" s="38"/>
      <c r="BB2620" s="38"/>
      <c r="BC2620" s="38"/>
      <c r="BD2620" s="38"/>
      <c r="BE2620" s="38"/>
      <c r="BF2620" s="38"/>
      <c r="BG2620" s="38"/>
      <c r="BH2620" s="38"/>
      <c r="BI2620" s="38"/>
      <c r="BJ2620" s="38"/>
      <c r="BK2620" s="38"/>
      <c r="BL2620" s="38"/>
      <c r="BM2620" s="38"/>
      <c r="BN2620" s="38"/>
      <c r="BO2620" s="38"/>
      <c r="BP2620" s="38"/>
      <c r="BQ2620" s="38"/>
      <c r="BR2620" s="38"/>
      <c r="BS2620" s="38"/>
      <c r="BT2620" s="38"/>
      <c r="BU2620" s="38"/>
      <c r="BV2620" s="38"/>
      <c r="BW2620" s="38"/>
      <c r="BX2620" s="38"/>
      <c r="BY2620" s="38"/>
      <c r="BZ2620" s="38"/>
      <c r="CA2620" s="38"/>
      <c r="CB2620" s="38"/>
      <c r="CC2620" s="38"/>
      <c r="CD2620" s="38"/>
      <c r="CE2620" s="38"/>
      <c r="CF2620" s="38"/>
      <c r="CG2620" s="38"/>
      <c r="CH2620" s="38"/>
      <c r="CI2620" s="38"/>
      <c r="CJ2620" s="38"/>
      <c r="CK2620" s="38"/>
      <c r="CL2620" s="38"/>
      <c r="CM2620" s="38"/>
      <c r="CN2620" s="38"/>
      <c r="CO2620" s="38"/>
      <c r="CP2620" s="38"/>
      <c r="CQ2620" s="38"/>
      <c r="CR2620" s="38"/>
      <c r="CS2620" s="38"/>
      <c r="CT2620" s="38"/>
      <c r="CU2620" s="38"/>
      <c r="CV2620" s="38"/>
      <c r="CW2620" s="38"/>
      <c r="CX2620" s="38"/>
      <c r="CY2620" s="38"/>
      <c r="CZ2620" s="38"/>
      <c r="DA2620" s="38"/>
      <c r="DB2620" s="38"/>
      <c r="DC2620" s="38"/>
      <c r="DD2620" s="38"/>
      <c r="DE2620" s="38"/>
      <c r="DF2620" s="38"/>
      <c r="DG2620" s="38"/>
      <c r="DH2620" s="38"/>
      <c r="DI2620" s="38"/>
      <c r="DJ2620" s="38"/>
      <c r="DK2620" s="38"/>
      <c r="DL2620" s="38"/>
      <c r="DM2620" s="38"/>
      <c r="DN2620" s="38"/>
      <c r="DO2620" s="38"/>
      <c r="DP2620" s="38"/>
      <c r="DQ2620" s="38"/>
      <c r="DR2620" s="38"/>
      <c r="DS2620" s="38"/>
      <c r="DT2620" s="38"/>
      <c r="DU2620" s="38"/>
      <c r="DV2620" s="38"/>
      <c r="DW2620" s="38"/>
      <c r="DX2620" s="38"/>
      <c r="DY2620" s="38"/>
      <c r="DZ2620" s="38"/>
      <c r="EA2620" s="38"/>
      <c r="EB2620" s="38"/>
      <c r="EC2620" s="38"/>
      <c r="ED2620" s="38"/>
      <c r="EE2620" s="38"/>
      <c r="EF2620" s="38"/>
      <c r="EG2620" s="38"/>
      <c r="EH2620" s="38"/>
      <c r="EI2620" s="38"/>
      <c r="EJ2620" s="38"/>
      <c r="EK2620" s="38"/>
      <c r="EL2620" s="38"/>
      <c r="EM2620" s="38"/>
      <c r="EN2620" s="38"/>
      <c r="EO2620" s="38"/>
      <c r="EP2620" s="38"/>
      <c r="EQ2620" s="38"/>
      <c r="ER2620" s="38"/>
      <c r="ES2620" s="38"/>
      <c r="ET2620" s="38"/>
      <c r="EU2620" s="38"/>
      <c r="EV2620" s="38"/>
      <c r="EW2620" s="38"/>
    </row>
    <row r="2621" spans="1:153" x14ac:dyDescent="0.2">
      <c r="A2621" s="158">
        <f t="shared" si="1399"/>
        <v>43777</v>
      </c>
      <c r="B2621" s="2">
        <f t="shared" si="1383"/>
        <v>305117.43000890565</v>
      </c>
      <c r="C2621" s="2">
        <f t="shared" si="1400"/>
        <v>203439.84010845999</v>
      </c>
      <c r="D2621" s="2">
        <f>SUM(Y2621:Y$2901)</f>
        <v>18342.190937850002</v>
      </c>
      <c r="E2621" s="73">
        <f t="shared" si="1384"/>
        <v>185097.64917060998</v>
      </c>
      <c r="F2621" s="88">
        <f t="shared" si="1412"/>
        <v>5229.93</v>
      </c>
      <c r="G2621" s="3">
        <f>IF(AND(N2621=1,N2620&gt;1),VLOOKUP(A2620,[1]Plan1!$BK$81:$BM$259,3),G2620)</f>
        <v>5227.84</v>
      </c>
      <c r="H2621" s="11">
        <f t="shared" si="1413"/>
        <v>43692</v>
      </c>
      <c r="I2621" s="11">
        <f t="shared" si="1414"/>
        <v>43723</v>
      </c>
      <c r="J2621" s="12">
        <f t="shared" si="1385"/>
        <v>-3.996229395040185E-4</v>
      </c>
      <c r="K2621" s="11">
        <f t="shared" si="1401"/>
        <v>43783</v>
      </c>
      <c r="L2621" s="11">
        <f t="shared" si="1386"/>
        <v>43783</v>
      </c>
      <c r="M2621" s="1">
        <f t="shared" si="1405"/>
        <v>23</v>
      </c>
      <c r="N2621" s="1">
        <f t="shared" si="1387"/>
        <v>19</v>
      </c>
      <c r="O2621" s="2">
        <f t="shared" si="1388"/>
        <v>0.99966986000000002</v>
      </c>
      <c r="P2621" s="13">
        <f t="shared" si="1415"/>
        <v>1.0011006499999999</v>
      </c>
      <c r="Q2621" s="13">
        <f t="shared" si="1408"/>
        <v>1.4952477030641689</v>
      </c>
      <c r="R2621" s="2">
        <f t="shared" si="1411"/>
        <v>1.49475406</v>
      </c>
      <c r="S2621" s="2">
        <f t="shared" si="1402"/>
        <v>1.4936037600000001</v>
      </c>
      <c r="T2621" s="2">
        <f t="shared" si="1389"/>
        <v>303858.51011978998</v>
      </c>
      <c r="U2621" s="2">
        <f t="shared" si="1390"/>
        <v>9053.7744135606881</v>
      </c>
      <c r="V2621" s="2">
        <f t="shared" si="1391"/>
        <v>91577.81342361492</v>
      </c>
      <c r="W2621" s="2">
        <f t="shared" si="1392"/>
        <v>304071.42794563563</v>
      </c>
      <c r="X2621" s="17">
        <f t="shared" si="1393"/>
        <v>0</v>
      </c>
      <c r="Y2621" s="2">
        <f t="shared" si="1394"/>
        <v>0</v>
      </c>
      <c r="Z2621" s="72">
        <f t="shared" si="1395"/>
        <v>0</v>
      </c>
      <c r="AA2621" s="2">
        <f t="shared" si="1406"/>
        <v>0</v>
      </c>
      <c r="AB2621" s="12">
        <f t="shared" si="1403"/>
        <v>4.6600000000000003E-2</v>
      </c>
      <c r="AC2621" s="17">
        <f t="shared" si="1396"/>
        <v>19</v>
      </c>
      <c r="AD2621" s="17">
        <v>252</v>
      </c>
      <c r="AE2621" s="13">
        <f t="shared" si="1409"/>
        <v>1.003439988</v>
      </c>
      <c r="AF2621" s="2">
        <f t="shared" si="1407"/>
        <v>1045.2696285</v>
      </c>
      <c r="AG2621" s="2">
        <f t="shared" si="1397"/>
        <v>1046.00206327</v>
      </c>
      <c r="AH2621" s="3">
        <f t="shared" si="1398"/>
        <v>0</v>
      </c>
      <c r="AI2621" s="4" t="str">
        <f t="shared" si="1410"/>
        <v>A+J=</v>
      </c>
      <c r="AJ2621" s="11">
        <f t="shared" si="1404"/>
        <v>43783</v>
      </c>
      <c r="AK2621" s="11"/>
      <c r="AL2621" s="4"/>
      <c r="AM2621" s="1"/>
      <c r="AN2621" s="11"/>
      <c r="AO2621" s="1"/>
      <c r="AP2621" s="1"/>
      <c r="AQ2621" s="3"/>
      <c r="AR2621" s="3"/>
      <c r="AS2621" s="6"/>
      <c r="AT2621" s="1"/>
      <c r="AU2621" s="1"/>
      <c r="AV2621" s="1"/>
      <c r="AW2621" s="1"/>
      <c r="AX2621" s="1"/>
      <c r="AY2621" s="1"/>
      <c r="AZ2621" s="1"/>
      <c r="BA2621" s="1"/>
      <c r="BB2621" s="1"/>
    </row>
    <row r="2622" spans="1:153" x14ac:dyDescent="0.2">
      <c r="A2622" s="158">
        <f t="shared" si="1399"/>
        <v>43778</v>
      </c>
      <c r="B2622" s="2">
        <f t="shared" si="1383"/>
        <v>305167.75623301015</v>
      </c>
      <c r="C2622" s="2">
        <f t="shared" si="1400"/>
        <v>203439.84010845999</v>
      </c>
      <c r="D2622" s="2">
        <f>SUM(Y2622:Y$2901)</f>
        <v>18342.190937850002</v>
      </c>
      <c r="E2622" s="73">
        <f t="shared" si="1384"/>
        <v>185097.64917060998</v>
      </c>
      <c r="F2622" s="88">
        <f t="shared" si="1412"/>
        <v>5229.93</v>
      </c>
      <c r="G2622" s="3">
        <f>IF(AND(N2622=1,N2621&gt;1),VLOOKUP(A2621,[1]Plan1!$BK$81:$BM$259,3),G2621)</f>
        <v>5227.84</v>
      </c>
      <c r="H2622" s="11">
        <f t="shared" si="1413"/>
        <v>43692</v>
      </c>
      <c r="I2622" s="11">
        <f t="shared" si="1414"/>
        <v>43723</v>
      </c>
      <c r="J2622" s="12">
        <f t="shared" si="1385"/>
        <v>-3.996229395040185E-4</v>
      </c>
      <c r="K2622" s="11">
        <f t="shared" si="1401"/>
        <v>43783</v>
      </c>
      <c r="L2622" s="11">
        <f t="shared" si="1386"/>
        <v>43783</v>
      </c>
      <c r="M2622" s="1">
        <f t="shared" si="1405"/>
        <v>23</v>
      </c>
      <c r="N2622" s="1">
        <f t="shared" si="1387"/>
        <v>20</v>
      </c>
      <c r="O2622" s="2">
        <f t="shared" si="1388"/>
        <v>0.99965249</v>
      </c>
      <c r="P2622" s="13">
        <f t="shared" si="1415"/>
        <v>1.0011006499999999</v>
      </c>
      <c r="Q2622" s="13">
        <f t="shared" si="1408"/>
        <v>1.4952477030641689</v>
      </c>
      <c r="R2622" s="2">
        <f t="shared" si="1411"/>
        <v>1.49472808</v>
      </c>
      <c r="S2622" s="2">
        <f t="shared" si="1402"/>
        <v>1.4936037600000001</v>
      </c>
      <c r="T2622" s="2">
        <f t="shared" si="1389"/>
        <v>303858.51011978998</v>
      </c>
      <c r="U2622" s="2">
        <f t="shared" si="1390"/>
        <v>9053.7744135606881</v>
      </c>
      <c r="V2622" s="2">
        <f t="shared" si="1391"/>
        <v>91573.004586689465</v>
      </c>
      <c r="W2622" s="2">
        <f t="shared" si="1392"/>
        <v>304066.61910871015</v>
      </c>
      <c r="X2622" s="17">
        <f t="shared" si="1393"/>
        <v>0</v>
      </c>
      <c r="Y2622" s="2">
        <f t="shared" si="1394"/>
        <v>0</v>
      </c>
      <c r="Z2622" s="72">
        <f t="shared" si="1395"/>
        <v>0</v>
      </c>
      <c r="AA2622" s="2">
        <f t="shared" si="1406"/>
        <v>0</v>
      </c>
      <c r="AB2622" s="12">
        <f t="shared" si="1403"/>
        <v>4.6600000000000003E-2</v>
      </c>
      <c r="AC2622" s="17">
        <f t="shared" si="1396"/>
        <v>20</v>
      </c>
      <c r="AD2622" s="17">
        <v>252</v>
      </c>
      <c r="AE2622" s="13">
        <f t="shared" si="1409"/>
        <v>1.0036213679999999</v>
      </c>
      <c r="AF2622" s="2">
        <f t="shared" si="1407"/>
        <v>1100.38348507</v>
      </c>
      <c r="AG2622" s="2">
        <f t="shared" si="1397"/>
        <v>1101.1371243000001</v>
      </c>
      <c r="AH2622" s="3">
        <f t="shared" si="1398"/>
        <v>0</v>
      </c>
      <c r="AI2622" s="4" t="str">
        <f t="shared" si="1410"/>
        <v>A+J=</v>
      </c>
      <c r="AJ2622" s="11">
        <f t="shared" si="1404"/>
        <v>43783</v>
      </c>
      <c r="AK2622" s="11"/>
      <c r="AL2622" s="4"/>
      <c r="AM2622" s="1"/>
      <c r="AN2622" s="11"/>
      <c r="AO2622" s="1"/>
      <c r="AP2622" s="1"/>
      <c r="AQ2622" s="3"/>
      <c r="AR2622" s="3"/>
      <c r="AS2622" s="6"/>
      <c r="AT2622" s="1"/>
      <c r="AU2622" s="1"/>
      <c r="AV2622" s="1"/>
      <c r="AW2622" s="1"/>
      <c r="AX2622" s="1"/>
      <c r="AY2622" s="1"/>
      <c r="AZ2622" s="1"/>
      <c r="BA2622" s="1"/>
      <c r="BB2622" s="1"/>
    </row>
    <row r="2623" spans="1:153" x14ac:dyDescent="0.2">
      <c r="A2623" s="158">
        <f t="shared" si="1399"/>
        <v>43779</v>
      </c>
      <c r="B2623" s="2">
        <f t="shared" si="1383"/>
        <v>305167.75623301015</v>
      </c>
      <c r="C2623" s="2">
        <f t="shared" si="1400"/>
        <v>203439.84010845999</v>
      </c>
      <c r="D2623" s="2">
        <f>SUM(Y2623:Y$2901)</f>
        <v>18342.190937850002</v>
      </c>
      <c r="E2623" s="73">
        <f t="shared" si="1384"/>
        <v>185097.64917060998</v>
      </c>
      <c r="F2623" s="88">
        <f t="shared" si="1412"/>
        <v>5229.93</v>
      </c>
      <c r="G2623" s="3">
        <f>IF(AND(N2623=1,N2622&gt;1),VLOOKUP(A2622,[1]Plan1!$BK$81:$BM$259,3),G2622)</f>
        <v>5227.84</v>
      </c>
      <c r="H2623" s="11">
        <f t="shared" si="1413"/>
        <v>43692</v>
      </c>
      <c r="I2623" s="11">
        <f t="shared" si="1414"/>
        <v>43723</v>
      </c>
      <c r="J2623" s="12">
        <f t="shared" si="1385"/>
        <v>-3.996229395040185E-4</v>
      </c>
      <c r="K2623" s="11">
        <f t="shared" si="1401"/>
        <v>43783</v>
      </c>
      <c r="L2623" s="11">
        <f t="shared" si="1386"/>
        <v>43783</v>
      </c>
      <c r="M2623" s="1">
        <f t="shared" si="1405"/>
        <v>23</v>
      </c>
      <c r="N2623" s="1">
        <f t="shared" si="1387"/>
        <v>20</v>
      </c>
      <c r="O2623" s="2">
        <f t="shared" si="1388"/>
        <v>0.99965249</v>
      </c>
      <c r="P2623" s="13">
        <f t="shared" si="1415"/>
        <v>1.0011006499999999</v>
      </c>
      <c r="Q2623" s="13">
        <f t="shared" si="1408"/>
        <v>1.4952477030641689</v>
      </c>
      <c r="R2623" s="2">
        <f t="shared" si="1411"/>
        <v>1.49472808</v>
      </c>
      <c r="S2623" s="2">
        <f t="shared" si="1402"/>
        <v>1.4936037600000001</v>
      </c>
      <c r="T2623" s="2">
        <f t="shared" si="1389"/>
        <v>303858.51011978998</v>
      </c>
      <c r="U2623" s="2">
        <f t="shared" si="1390"/>
        <v>9053.7744135606881</v>
      </c>
      <c r="V2623" s="2">
        <f t="shared" si="1391"/>
        <v>91573.004586689465</v>
      </c>
      <c r="W2623" s="2">
        <f t="shared" si="1392"/>
        <v>304066.61910871015</v>
      </c>
      <c r="X2623" s="17">
        <f t="shared" si="1393"/>
        <v>0</v>
      </c>
      <c r="Y2623" s="2">
        <f t="shared" si="1394"/>
        <v>0</v>
      </c>
      <c r="Z2623" s="72">
        <f t="shared" si="1395"/>
        <v>0</v>
      </c>
      <c r="AA2623" s="2">
        <f t="shared" si="1406"/>
        <v>0</v>
      </c>
      <c r="AB2623" s="12">
        <f t="shared" si="1403"/>
        <v>4.6600000000000003E-2</v>
      </c>
      <c r="AC2623" s="17">
        <f t="shared" si="1396"/>
        <v>20</v>
      </c>
      <c r="AD2623" s="17">
        <v>252</v>
      </c>
      <c r="AE2623" s="13">
        <f t="shared" si="1409"/>
        <v>1.0036213679999999</v>
      </c>
      <c r="AF2623" s="2">
        <f t="shared" si="1407"/>
        <v>1100.38348507</v>
      </c>
      <c r="AG2623" s="2">
        <f t="shared" si="1397"/>
        <v>1101.1371243000001</v>
      </c>
      <c r="AH2623" s="3">
        <f t="shared" si="1398"/>
        <v>0</v>
      </c>
      <c r="AI2623" s="4" t="str">
        <f t="shared" si="1410"/>
        <v>A+J=</v>
      </c>
      <c r="AJ2623" s="11">
        <f t="shared" si="1404"/>
        <v>43783</v>
      </c>
      <c r="AK2623" s="11"/>
      <c r="AL2623" s="4"/>
      <c r="AM2623" s="1"/>
      <c r="AN2623" s="11"/>
      <c r="AO2623" s="1"/>
      <c r="AP2623" s="1"/>
      <c r="AQ2623" s="3"/>
      <c r="AR2623" s="3"/>
      <c r="AS2623" s="6"/>
      <c r="AT2623" s="1"/>
      <c r="AU2623" s="1"/>
      <c r="AV2623" s="1"/>
      <c r="AW2623" s="1"/>
      <c r="AX2623" s="1"/>
      <c r="AY2623" s="1"/>
      <c r="AZ2623" s="1"/>
      <c r="BA2623" s="1"/>
      <c r="BB2623" s="1"/>
    </row>
    <row r="2624" spans="1:153" x14ac:dyDescent="0.2">
      <c r="A2624" s="158">
        <f t="shared" si="1399"/>
        <v>43780</v>
      </c>
      <c r="B2624" s="2">
        <f t="shared" si="1383"/>
        <v>305167.75623301015</v>
      </c>
      <c r="C2624" s="2">
        <f t="shared" si="1400"/>
        <v>203439.84010845999</v>
      </c>
      <c r="D2624" s="2">
        <f>SUM(Y2624:Y$2901)</f>
        <v>18342.190937850002</v>
      </c>
      <c r="E2624" s="73">
        <f t="shared" si="1384"/>
        <v>185097.64917060998</v>
      </c>
      <c r="F2624" s="88">
        <f t="shared" si="1412"/>
        <v>5229.93</v>
      </c>
      <c r="G2624" s="3">
        <f>IF(AND(N2624=1,N2623&gt;1),VLOOKUP(A2623,[1]Plan1!$BK$81:$BM$259,3),G2623)</f>
        <v>5227.84</v>
      </c>
      <c r="H2624" s="11">
        <f t="shared" si="1413"/>
        <v>43692</v>
      </c>
      <c r="I2624" s="11">
        <f t="shared" si="1414"/>
        <v>43723</v>
      </c>
      <c r="J2624" s="12">
        <f t="shared" si="1385"/>
        <v>-3.996229395040185E-4</v>
      </c>
      <c r="K2624" s="11">
        <f t="shared" si="1401"/>
        <v>43783</v>
      </c>
      <c r="L2624" s="11">
        <f t="shared" si="1386"/>
        <v>43783</v>
      </c>
      <c r="M2624" s="1">
        <f t="shared" si="1405"/>
        <v>23</v>
      </c>
      <c r="N2624" s="1">
        <f t="shared" si="1387"/>
        <v>20</v>
      </c>
      <c r="O2624" s="2">
        <f t="shared" si="1388"/>
        <v>0.99965249</v>
      </c>
      <c r="P2624" s="13">
        <f t="shared" si="1415"/>
        <v>1.0011006499999999</v>
      </c>
      <c r="Q2624" s="13">
        <f t="shared" si="1408"/>
        <v>1.4952477030641689</v>
      </c>
      <c r="R2624" s="2">
        <f t="shared" si="1411"/>
        <v>1.49472808</v>
      </c>
      <c r="S2624" s="2">
        <f t="shared" si="1402"/>
        <v>1.4936037600000001</v>
      </c>
      <c r="T2624" s="2">
        <f t="shared" si="1389"/>
        <v>303858.51011978998</v>
      </c>
      <c r="U2624" s="2">
        <f t="shared" si="1390"/>
        <v>9053.7744135606881</v>
      </c>
      <c r="V2624" s="2">
        <f t="shared" si="1391"/>
        <v>91573.004586689465</v>
      </c>
      <c r="W2624" s="2">
        <f t="shared" si="1392"/>
        <v>304066.61910871015</v>
      </c>
      <c r="X2624" s="17">
        <f t="shared" si="1393"/>
        <v>0</v>
      </c>
      <c r="Y2624" s="2">
        <f t="shared" si="1394"/>
        <v>0</v>
      </c>
      <c r="Z2624" s="72">
        <f t="shared" si="1395"/>
        <v>0</v>
      </c>
      <c r="AA2624" s="2">
        <f t="shared" si="1406"/>
        <v>0</v>
      </c>
      <c r="AB2624" s="12">
        <f t="shared" si="1403"/>
        <v>4.6600000000000003E-2</v>
      </c>
      <c r="AC2624" s="17">
        <f t="shared" si="1396"/>
        <v>20</v>
      </c>
      <c r="AD2624" s="17">
        <v>252</v>
      </c>
      <c r="AE2624" s="13">
        <f t="shared" si="1409"/>
        <v>1.0036213679999999</v>
      </c>
      <c r="AF2624" s="2">
        <f t="shared" si="1407"/>
        <v>1100.38348507</v>
      </c>
      <c r="AG2624" s="2">
        <f t="shared" si="1397"/>
        <v>1101.1371243000001</v>
      </c>
      <c r="AH2624" s="3">
        <f t="shared" si="1398"/>
        <v>0</v>
      </c>
      <c r="AI2624" s="4" t="str">
        <f t="shared" si="1410"/>
        <v>A+J=</v>
      </c>
      <c r="AJ2624" s="11">
        <f t="shared" si="1404"/>
        <v>43783</v>
      </c>
      <c r="AK2624" s="11"/>
      <c r="AL2624" s="4"/>
      <c r="AM2624" s="1"/>
      <c r="AN2624" s="11"/>
      <c r="AO2624" s="1"/>
      <c r="AP2624" s="1"/>
      <c r="AQ2624" s="3"/>
      <c r="AR2624" s="3"/>
      <c r="AS2624" s="6"/>
      <c r="AT2624" s="1"/>
      <c r="AU2624" s="1"/>
      <c r="AV2624" s="1"/>
      <c r="AW2624" s="1"/>
      <c r="AX2624" s="1"/>
      <c r="AY2624" s="1"/>
      <c r="AZ2624" s="1"/>
      <c r="BA2624" s="1"/>
      <c r="BB2624" s="1"/>
    </row>
    <row r="2625" spans="1:54" x14ac:dyDescent="0.2">
      <c r="A2625" s="158">
        <f t="shared" si="1399"/>
        <v>43781</v>
      </c>
      <c r="B2625" s="2">
        <f t="shared" si="1383"/>
        <v>305218.09230066114</v>
      </c>
      <c r="C2625" s="2">
        <f t="shared" si="1400"/>
        <v>203439.84010845999</v>
      </c>
      <c r="D2625" s="2">
        <f>SUM(Y2625:Y$2901)</f>
        <v>18342.190937850002</v>
      </c>
      <c r="E2625" s="73">
        <f t="shared" si="1384"/>
        <v>185097.64917060998</v>
      </c>
      <c r="F2625" s="88">
        <f t="shared" si="1412"/>
        <v>5229.93</v>
      </c>
      <c r="G2625" s="3">
        <f>IF(AND(N2625=1,N2624&gt;1),VLOOKUP(A2624,[1]Plan1!$BK$81:$BM$259,3),G2624)</f>
        <v>5227.84</v>
      </c>
      <c r="H2625" s="11">
        <f t="shared" si="1413"/>
        <v>43692</v>
      </c>
      <c r="I2625" s="11">
        <f t="shared" si="1414"/>
        <v>43723</v>
      </c>
      <c r="J2625" s="12">
        <f t="shared" si="1385"/>
        <v>-3.996229395040185E-4</v>
      </c>
      <c r="K2625" s="11">
        <f t="shared" si="1401"/>
        <v>43783</v>
      </c>
      <c r="L2625" s="11">
        <f t="shared" si="1386"/>
        <v>43783</v>
      </c>
      <c r="M2625" s="1">
        <f t="shared" si="1405"/>
        <v>23</v>
      </c>
      <c r="N2625" s="1">
        <f t="shared" si="1387"/>
        <v>21</v>
      </c>
      <c r="O2625" s="2">
        <f t="shared" si="1388"/>
        <v>0.99963511999999999</v>
      </c>
      <c r="P2625" s="13">
        <f t="shared" si="1415"/>
        <v>1.0011006499999999</v>
      </c>
      <c r="Q2625" s="13">
        <f t="shared" si="1408"/>
        <v>1.4952477030641689</v>
      </c>
      <c r="R2625" s="2">
        <f t="shared" si="1411"/>
        <v>1.49470211</v>
      </c>
      <c r="S2625" s="2">
        <f t="shared" si="1402"/>
        <v>1.4936037600000001</v>
      </c>
      <c r="T2625" s="2">
        <f t="shared" si="1389"/>
        <v>303858.51011978998</v>
      </c>
      <c r="U2625" s="2">
        <f t="shared" si="1390"/>
        <v>9053.7744135606881</v>
      </c>
      <c r="V2625" s="2">
        <f t="shared" si="1391"/>
        <v>91568.197600740503</v>
      </c>
      <c r="W2625" s="2">
        <f t="shared" si="1392"/>
        <v>304061.81212276116</v>
      </c>
      <c r="X2625" s="17">
        <f t="shared" si="1393"/>
        <v>0</v>
      </c>
      <c r="Y2625" s="2">
        <f t="shared" si="1394"/>
        <v>0</v>
      </c>
      <c r="Z2625" s="72">
        <f t="shared" si="1395"/>
        <v>0</v>
      </c>
      <c r="AA2625" s="2">
        <f t="shared" si="1406"/>
        <v>0</v>
      </c>
      <c r="AB2625" s="12">
        <f t="shared" si="1403"/>
        <v>4.6600000000000003E-2</v>
      </c>
      <c r="AC2625" s="17">
        <f t="shared" si="1396"/>
        <v>21</v>
      </c>
      <c r="AD2625" s="17">
        <v>252</v>
      </c>
      <c r="AE2625" s="13">
        <f t="shared" si="1409"/>
        <v>1.00380278</v>
      </c>
      <c r="AF2625" s="2">
        <f t="shared" si="1407"/>
        <v>1155.50706511</v>
      </c>
      <c r="AG2625" s="2">
        <f t="shared" si="1397"/>
        <v>1156.2801778999999</v>
      </c>
      <c r="AH2625" s="3">
        <f t="shared" si="1398"/>
        <v>0</v>
      </c>
      <c r="AI2625" s="4" t="str">
        <f t="shared" si="1410"/>
        <v>A+J=</v>
      </c>
      <c r="AJ2625" s="11">
        <f t="shared" si="1404"/>
        <v>43783</v>
      </c>
      <c r="AK2625" s="11"/>
      <c r="AL2625" s="4"/>
      <c r="AM2625" s="1"/>
      <c r="AN2625" s="11"/>
      <c r="AO2625" s="1"/>
      <c r="AP2625" s="1"/>
      <c r="AQ2625" s="3"/>
      <c r="AR2625" s="3"/>
      <c r="AS2625" s="6"/>
      <c r="AT2625" s="1"/>
      <c r="AU2625" s="1"/>
      <c r="AV2625" s="1"/>
      <c r="AW2625" s="1"/>
      <c r="AX2625" s="1"/>
      <c r="AY2625" s="1"/>
      <c r="AZ2625" s="1"/>
      <c r="BA2625" s="1"/>
      <c r="BB2625" s="1"/>
    </row>
    <row r="2626" spans="1:54" x14ac:dyDescent="0.2">
      <c r="A2626" s="158">
        <f t="shared" si="1399"/>
        <v>43782</v>
      </c>
      <c r="B2626" s="2">
        <f t="shared" si="1383"/>
        <v>305268.43294139922</v>
      </c>
      <c r="C2626" s="2">
        <f t="shared" si="1400"/>
        <v>203439.84010845999</v>
      </c>
      <c r="D2626" s="2">
        <f>SUM(Y2626:Y$2901)</f>
        <v>18342.190937850002</v>
      </c>
      <c r="E2626" s="73">
        <f t="shared" si="1384"/>
        <v>185097.64917060998</v>
      </c>
      <c r="F2626" s="88">
        <f t="shared" si="1412"/>
        <v>5229.93</v>
      </c>
      <c r="G2626" s="3">
        <f>IF(AND(N2626=1,N2625&gt;1),VLOOKUP(A2625,[1]Plan1!$BK$81:$BM$259,3),G2625)</f>
        <v>5227.84</v>
      </c>
      <c r="H2626" s="11">
        <f t="shared" si="1413"/>
        <v>43692</v>
      </c>
      <c r="I2626" s="11">
        <f t="shared" si="1414"/>
        <v>43723</v>
      </c>
      <c r="J2626" s="12">
        <f t="shared" si="1385"/>
        <v>-3.996229395040185E-4</v>
      </c>
      <c r="K2626" s="11">
        <f t="shared" si="1401"/>
        <v>43783</v>
      </c>
      <c r="L2626" s="11">
        <f t="shared" si="1386"/>
        <v>43783</v>
      </c>
      <c r="M2626" s="1">
        <f t="shared" si="1405"/>
        <v>23</v>
      </c>
      <c r="N2626" s="1">
        <f t="shared" si="1387"/>
        <v>22</v>
      </c>
      <c r="O2626" s="2">
        <f t="shared" si="1388"/>
        <v>0.99961774000000003</v>
      </c>
      <c r="P2626" s="13">
        <f t="shared" si="1415"/>
        <v>1.0011006499999999</v>
      </c>
      <c r="Q2626" s="13">
        <f t="shared" si="1408"/>
        <v>1.4952477030641689</v>
      </c>
      <c r="R2626" s="2">
        <f t="shared" si="1411"/>
        <v>1.4946761200000001</v>
      </c>
      <c r="S2626" s="2">
        <f t="shared" si="1402"/>
        <v>1.4936037600000001</v>
      </c>
      <c r="T2626" s="2">
        <f t="shared" si="1389"/>
        <v>303858.51011978998</v>
      </c>
      <c r="U2626" s="2">
        <f t="shared" si="1390"/>
        <v>9053.7744135606881</v>
      </c>
      <c r="V2626" s="2">
        <f t="shared" si="1391"/>
        <v>91563.38691283857</v>
      </c>
      <c r="W2626" s="2">
        <f t="shared" si="1392"/>
        <v>304057.00143485924</v>
      </c>
      <c r="X2626" s="17">
        <f t="shared" si="1393"/>
        <v>0</v>
      </c>
      <c r="Y2626" s="2">
        <f t="shared" si="1394"/>
        <v>0</v>
      </c>
      <c r="Z2626" s="72">
        <f t="shared" si="1395"/>
        <v>0</v>
      </c>
      <c r="AA2626" s="2">
        <f t="shared" si="1406"/>
        <v>0</v>
      </c>
      <c r="AB2626" s="12">
        <f t="shared" si="1403"/>
        <v>4.6600000000000003E-2</v>
      </c>
      <c r="AC2626" s="17">
        <f t="shared" si="1396"/>
        <v>22</v>
      </c>
      <c r="AD2626" s="17">
        <v>252</v>
      </c>
      <c r="AE2626" s="13">
        <f t="shared" si="1409"/>
        <v>1.003984225</v>
      </c>
      <c r="AF2626" s="2">
        <f t="shared" si="1407"/>
        <v>1210.6406724799999</v>
      </c>
      <c r="AG2626" s="2">
        <f t="shared" si="1397"/>
        <v>1211.4315065400001</v>
      </c>
      <c r="AH2626" s="3">
        <f t="shared" si="1398"/>
        <v>0</v>
      </c>
      <c r="AI2626" s="4" t="str">
        <f t="shared" si="1410"/>
        <v>A+J=</v>
      </c>
      <c r="AJ2626" s="11">
        <f t="shared" si="1404"/>
        <v>43783</v>
      </c>
      <c r="AK2626" s="11"/>
      <c r="AL2626" s="4"/>
      <c r="AM2626" s="1"/>
      <c r="AN2626" s="11"/>
      <c r="AO2626" s="1"/>
      <c r="AP2626" s="1"/>
      <c r="AQ2626" s="3"/>
      <c r="AR2626" s="3"/>
      <c r="AS2626" s="6"/>
      <c r="AT2626" s="1"/>
      <c r="AU2626" s="1"/>
      <c r="AV2626" s="1"/>
      <c r="AW2626" s="1"/>
      <c r="AX2626" s="1"/>
      <c r="AY2626" s="1"/>
      <c r="AZ2626" s="1"/>
      <c r="BA2626" s="1"/>
      <c r="BB2626" s="1"/>
    </row>
    <row r="2627" spans="1:54" x14ac:dyDescent="0.2">
      <c r="A2627" s="158">
        <f t="shared" si="1399"/>
        <v>43783</v>
      </c>
      <c r="B2627" s="2">
        <f t="shared" si="1383"/>
        <v>305318.78558748029</v>
      </c>
      <c r="C2627" s="2">
        <f t="shared" si="1400"/>
        <v>203439.84010845999</v>
      </c>
      <c r="D2627" s="2">
        <f>SUM(Y2627:Y$2901)</f>
        <v>18342.190937850002</v>
      </c>
      <c r="E2627" s="73">
        <f t="shared" si="1384"/>
        <v>185097.64917060998</v>
      </c>
      <c r="F2627" s="88">
        <f t="shared" si="1412"/>
        <v>5229.93</v>
      </c>
      <c r="G2627" s="3">
        <f>IF(AND(N2627=1,N2626&gt;1),VLOOKUP(A2626,[1]Plan1!$BK$81:$BM$259,3),G2626)</f>
        <v>5227.84</v>
      </c>
      <c r="H2627" s="11">
        <f t="shared" si="1413"/>
        <v>43692</v>
      </c>
      <c r="I2627" s="11">
        <f t="shared" si="1414"/>
        <v>43723</v>
      </c>
      <c r="J2627" s="12">
        <f t="shared" si="1385"/>
        <v>-3.996229395040185E-4</v>
      </c>
      <c r="K2627" s="11">
        <f t="shared" si="1401"/>
        <v>43815</v>
      </c>
      <c r="L2627" s="11">
        <f t="shared" si="1386"/>
        <v>43783</v>
      </c>
      <c r="M2627" s="1">
        <f t="shared" si="1405"/>
        <v>23</v>
      </c>
      <c r="N2627" s="1">
        <f t="shared" si="1387"/>
        <v>23</v>
      </c>
      <c r="O2627" s="2">
        <f t="shared" si="1388"/>
        <v>0.99960037000000002</v>
      </c>
      <c r="P2627" s="13">
        <f t="shared" si="1415"/>
        <v>1.0011006499999999</v>
      </c>
      <c r="Q2627" s="13">
        <f t="shared" si="1408"/>
        <v>1.4952477030641689</v>
      </c>
      <c r="R2627" s="2">
        <f t="shared" si="1411"/>
        <v>1.49465015</v>
      </c>
      <c r="S2627" s="2">
        <f t="shared" si="1402"/>
        <v>1.4936037600000001</v>
      </c>
      <c r="T2627" s="2">
        <f t="shared" si="1389"/>
        <v>303858.51011978998</v>
      </c>
      <c r="U2627" s="2">
        <f t="shared" si="1390"/>
        <v>9053.7744135606881</v>
      </c>
      <c r="V2627" s="2">
        <f t="shared" si="1391"/>
        <v>91558.579926889608</v>
      </c>
      <c r="W2627" s="2">
        <f t="shared" si="1392"/>
        <v>304052.1944489103</v>
      </c>
      <c r="X2627" s="17">
        <f t="shared" si="1393"/>
        <v>86</v>
      </c>
      <c r="Y2627" s="2">
        <f t="shared" si="1394"/>
        <v>1729.17557457</v>
      </c>
      <c r="Z2627" s="72">
        <f t="shared" si="1395"/>
        <v>8.4996900000000007E-3</v>
      </c>
      <c r="AA2627" s="2">
        <f t="shared" si="1406"/>
        <v>2582.70313988</v>
      </c>
      <c r="AB2627" s="12">
        <f t="shared" si="1403"/>
        <v>4.6600000000000003E-2</v>
      </c>
      <c r="AC2627" s="17">
        <f t="shared" si="1396"/>
        <v>23</v>
      </c>
      <c r="AD2627" s="17">
        <v>252</v>
      </c>
      <c r="AE2627" s="13">
        <f t="shared" si="1409"/>
        <v>1.004165703</v>
      </c>
      <c r="AF2627" s="2">
        <f t="shared" si="1407"/>
        <v>1265.78430718</v>
      </c>
      <c r="AG2627" s="2">
        <f t="shared" si="1397"/>
        <v>1266.5911385700001</v>
      </c>
      <c r="AH2627" s="3">
        <f t="shared" si="1398"/>
        <v>3848.4874470599998</v>
      </c>
      <c r="AI2627" s="4" t="str">
        <f t="shared" si="1410"/>
        <v>A+J=</v>
      </c>
      <c r="AJ2627" s="11">
        <f t="shared" si="1404"/>
        <v>43783</v>
      </c>
      <c r="AK2627" s="11"/>
      <c r="AL2627" s="4"/>
      <c r="AM2627" s="1"/>
      <c r="AN2627" s="11"/>
      <c r="AO2627" s="1"/>
      <c r="AP2627" s="1"/>
      <c r="AQ2627" s="3"/>
      <c r="AR2627" s="3"/>
      <c r="AS2627" s="6"/>
      <c r="AT2627" s="1"/>
      <c r="AU2627" s="1"/>
      <c r="AV2627" s="1"/>
      <c r="AW2627" s="1"/>
      <c r="AX2627" s="1"/>
      <c r="AY2627" s="1"/>
      <c r="AZ2627" s="1"/>
      <c r="BA2627" s="1"/>
      <c r="BB2627" s="1"/>
    </row>
    <row r="2628" spans="1:54" x14ac:dyDescent="0.2">
      <c r="A2628" s="158">
        <f t="shared" si="1399"/>
        <v>43784</v>
      </c>
      <c r="B2628" s="2">
        <f t="shared" si="1383"/>
        <v>301537.15826091741</v>
      </c>
      <c r="C2628" s="2">
        <f t="shared" si="1400"/>
        <v>201710.66453389</v>
      </c>
      <c r="D2628" s="2">
        <f>SUM(Y2628:Y$2901)</f>
        <v>16613.015363279999</v>
      </c>
      <c r="E2628" s="73">
        <f t="shared" si="1384"/>
        <v>185097.64917061001</v>
      </c>
      <c r="F2628" s="88">
        <f t="shared" si="1412"/>
        <v>5227.84</v>
      </c>
      <c r="G2628" s="3">
        <f>IF(AND(N2628=1,N2627&gt;1),VLOOKUP(A2627,[1]Plan1!$BK$81:$BM$259,3),G2627)</f>
        <v>5233.07</v>
      </c>
      <c r="H2628" s="11">
        <f t="shared" si="1413"/>
        <v>43723</v>
      </c>
      <c r="I2628" s="11">
        <f t="shared" si="1414"/>
        <v>43753</v>
      </c>
      <c r="J2628" s="12">
        <f t="shared" si="1385"/>
        <v>1.0004131725529497E-3</v>
      </c>
      <c r="K2628" s="11">
        <f t="shared" si="1401"/>
        <v>43815</v>
      </c>
      <c r="L2628" s="11">
        <f t="shared" si="1386"/>
        <v>43815</v>
      </c>
      <c r="M2628" s="1">
        <f t="shared" si="1405"/>
        <v>21</v>
      </c>
      <c r="N2628" s="1">
        <f t="shared" si="1387"/>
        <v>1</v>
      </c>
      <c r="O2628" s="2">
        <f t="shared" si="1388"/>
        <v>1.00004761</v>
      </c>
      <c r="P2628" s="13">
        <f t="shared" si="1415"/>
        <v>0.99960037000000002</v>
      </c>
      <c r="Q2628" s="13">
        <f t="shared" si="1408"/>
        <v>1.4946501572245934</v>
      </c>
      <c r="R2628" s="2">
        <f t="shared" si="1411"/>
        <v>1.4947213100000001</v>
      </c>
      <c r="S2628" s="2">
        <f t="shared" si="1402"/>
        <v>1.4936037600000001</v>
      </c>
      <c r="T2628" s="2">
        <f t="shared" si="1389"/>
        <v>301275.80697991</v>
      </c>
      <c r="U2628" s="2">
        <f t="shared" si="1390"/>
        <v>8200.2468482527747</v>
      </c>
      <c r="V2628" s="2">
        <f t="shared" si="1391"/>
        <v>91571.751475604615</v>
      </c>
      <c r="W2628" s="2">
        <f t="shared" si="1392"/>
        <v>301482.6628577474</v>
      </c>
      <c r="X2628" s="17">
        <f t="shared" si="1393"/>
        <v>0</v>
      </c>
      <c r="Y2628" s="2">
        <f t="shared" si="1394"/>
        <v>0</v>
      </c>
      <c r="Z2628" s="72">
        <f t="shared" si="1395"/>
        <v>0</v>
      </c>
      <c r="AA2628" s="2">
        <f t="shared" si="1406"/>
        <v>0</v>
      </c>
      <c r="AB2628" s="12">
        <f t="shared" si="1403"/>
        <v>4.6600000000000003E-2</v>
      </c>
      <c r="AC2628" s="17">
        <f t="shared" si="1396"/>
        <v>1</v>
      </c>
      <c r="AD2628" s="17">
        <v>252</v>
      </c>
      <c r="AE2628" s="13">
        <f t="shared" si="1409"/>
        <v>1.0001807579999999</v>
      </c>
      <c r="AF2628" s="2">
        <f t="shared" si="1407"/>
        <v>54.458012310000001</v>
      </c>
      <c r="AG2628" s="2">
        <f t="shared" si="1397"/>
        <v>54.495403170000003</v>
      </c>
      <c r="AH2628" s="3">
        <f t="shared" si="1398"/>
        <v>0</v>
      </c>
      <c r="AI2628" s="4" t="str">
        <f t="shared" si="1410"/>
        <v>A+J=</v>
      </c>
      <c r="AJ2628" s="11">
        <f t="shared" si="1404"/>
        <v>43815</v>
      </c>
      <c r="AK2628" s="11"/>
      <c r="AL2628" s="4"/>
      <c r="AM2628" s="1"/>
      <c r="AN2628" s="11"/>
      <c r="AO2628" s="1"/>
      <c r="AP2628" s="1"/>
      <c r="AQ2628" s="3"/>
      <c r="AR2628" s="3"/>
      <c r="AS2628" s="6"/>
      <c r="AT2628" s="1"/>
      <c r="AU2628" s="1"/>
      <c r="AV2628" s="1"/>
      <c r="AW2628" s="1"/>
      <c r="AX2628" s="1"/>
      <c r="AY2628" s="1"/>
      <c r="AZ2628" s="1"/>
      <c r="BA2628" s="1"/>
      <c r="BB2628" s="1"/>
    </row>
    <row r="2629" spans="1:54" x14ac:dyDescent="0.2">
      <c r="A2629" s="158">
        <f t="shared" si="1399"/>
        <v>43785</v>
      </c>
      <c r="B2629" s="2">
        <f t="shared" si="1383"/>
        <v>301537.15826091741</v>
      </c>
      <c r="C2629" s="2">
        <f t="shared" si="1400"/>
        <v>201710.66453389</v>
      </c>
      <c r="D2629" s="2">
        <f>SUM(Y2629:Y$2901)</f>
        <v>16613.015363279999</v>
      </c>
      <c r="E2629" s="73">
        <f t="shared" si="1384"/>
        <v>185097.64917061001</v>
      </c>
      <c r="F2629" s="88">
        <f t="shared" si="1412"/>
        <v>5227.84</v>
      </c>
      <c r="G2629" s="3">
        <f>IF(AND(N2629=1,N2628&gt;1),VLOOKUP(A2628,[1]Plan1!$BK$81:$BM$259,3),G2628)</f>
        <v>5233.07</v>
      </c>
      <c r="H2629" s="11">
        <f t="shared" si="1413"/>
        <v>43723</v>
      </c>
      <c r="I2629" s="11">
        <f t="shared" si="1414"/>
        <v>43753</v>
      </c>
      <c r="J2629" s="12">
        <f t="shared" si="1385"/>
        <v>1.0004131725529497E-3</v>
      </c>
      <c r="K2629" s="11">
        <f t="shared" si="1401"/>
        <v>43815</v>
      </c>
      <c r="L2629" s="11">
        <f t="shared" si="1386"/>
        <v>43815</v>
      </c>
      <c r="M2629" s="1">
        <f t="shared" si="1405"/>
        <v>21</v>
      </c>
      <c r="N2629" s="1">
        <f t="shared" si="1387"/>
        <v>1</v>
      </c>
      <c r="O2629" s="2">
        <f t="shared" si="1388"/>
        <v>1.00004761</v>
      </c>
      <c r="P2629" s="13">
        <f t="shared" si="1415"/>
        <v>0.99960037000000002</v>
      </c>
      <c r="Q2629" s="13">
        <f t="shared" si="1408"/>
        <v>1.4946501572245934</v>
      </c>
      <c r="R2629" s="2">
        <f t="shared" si="1411"/>
        <v>1.4947213100000001</v>
      </c>
      <c r="S2629" s="2">
        <f t="shared" si="1402"/>
        <v>1.4936037600000001</v>
      </c>
      <c r="T2629" s="2">
        <f t="shared" si="1389"/>
        <v>301275.80697991</v>
      </c>
      <c r="U2629" s="2">
        <f t="shared" si="1390"/>
        <v>8200.2468482527747</v>
      </c>
      <c r="V2629" s="2">
        <f t="shared" si="1391"/>
        <v>91571.751475604615</v>
      </c>
      <c r="W2629" s="2">
        <f t="shared" si="1392"/>
        <v>301482.6628577474</v>
      </c>
      <c r="X2629" s="17">
        <f t="shared" si="1393"/>
        <v>0</v>
      </c>
      <c r="Y2629" s="2">
        <f t="shared" si="1394"/>
        <v>0</v>
      </c>
      <c r="Z2629" s="72">
        <f t="shared" si="1395"/>
        <v>0</v>
      </c>
      <c r="AA2629" s="2">
        <f t="shared" si="1406"/>
        <v>0</v>
      </c>
      <c r="AB2629" s="12">
        <f t="shared" si="1403"/>
        <v>4.6600000000000003E-2</v>
      </c>
      <c r="AC2629" s="17">
        <f t="shared" si="1396"/>
        <v>1</v>
      </c>
      <c r="AD2629" s="17">
        <v>252</v>
      </c>
      <c r="AE2629" s="13">
        <f t="shared" si="1409"/>
        <v>1.0001807579999999</v>
      </c>
      <c r="AF2629" s="2">
        <f t="shared" si="1407"/>
        <v>54.458012310000001</v>
      </c>
      <c r="AG2629" s="2">
        <f t="shared" si="1397"/>
        <v>54.495403170000003</v>
      </c>
      <c r="AH2629" s="3">
        <f t="shared" si="1398"/>
        <v>0</v>
      </c>
      <c r="AI2629" s="4" t="str">
        <f t="shared" si="1410"/>
        <v>A+J=</v>
      </c>
      <c r="AJ2629" s="11">
        <f t="shared" si="1404"/>
        <v>43815</v>
      </c>
      <c r="AK2629" s="11"/>
      <c r="AL2629" s="4"/>
      <c r="AM2629" s="1"/>
      <c r="AN2629" s="11"/>
      <c r="AO2629" s="1"/>
      <c r="AP2629" s="1"/>
      <c r="AQ2629" s="3"/>
      <c r="AR2629" s="3"/>
      <c r="AS2629" s="6"/>
      <c r="AT2629" s="1"/>
      <c r="AU2629" s="1"/>
      <c r="AV2629" s="1"/>
      <c r="AW2629" s="1"/>
      <c r="AX2629" s="1"/>
      <c r="AY2629" s="1"/>
      <c r="AZ2629" s="1"/>
      <c r="BA2629" s="1"/>
      <c r="BB2629" s="1"/>
    </row>
    <row r="2630" spans="1:54" x14ac:dyDescent="0.2">
      <c r="A2630" s="158">
        <f t="shared" si="1399"/>
        <v>43786</v>
      </c>
      <c r="B2630" s="2">
        <f t="shared" si="1383"/>
        <v>301537.15826091741</v>
      </c>
      <c r="C2630" s="2">
        <f t="shared" si="1400"/>
        <v>201710.66453389</v>
      </c>
      <c r="D2630" s="2">
        <f>SUM(Y2630:Y$2901)</f>
        <v>16613.015363279999</v>
      </c>
      <c r="E2630" s="73">
        <f t="shared" si="1384"/>
        <v>185097.64917061001</v>
      </c>
      <c r="F2630" s="88">
        <f t="shared" si="1412"/>
        <v>5227.84</v>
      </c>
      <c r="G2630" s="3">
        <f>IF(AND(N2630=1,N2629&gt;1),VLOOKUP(A2629,[1]Plan1!$BK$81:$BM$259,3),G2629)</f>
        <v>5233.07</v>
      </c>
      <c r="H2630" s="11">
        <f t="shared" si="1413"/>
        <v>43723</v>
      </c>
      <c r="I2630" s="11">
        <f t="shared" si="1414"/>
        <v>43753</v>
      </c>
      <c r="J2630" s="12">
        <f t="shared" si="1385"/>
        <v>1.0004131725529497E-3</v>
      </c>
      <c r="K2630" s="11">
        <f t="shared" si="1401"/>
        <v>43815</v>
      </c>
      <c r="L2630" s="11">
        <f t="shared" si="1386"/>
        <v>43815</v>
      </c>
      <c r="M2630" s="1">
        <f t="shared" si="1405"/>
        <v>21</v>
      </c>
      <c r="N2630" s="1">
        <f t="shared" si="1387"/>
        <v>1</v>
      </c>
      <c r="O2630" s="2">
        <f t="shared" si="1388"/>
        <v>1.00004761</v>
      </c>
      <c r="P2630" s="13">
        <f t="shared" si="1415"/>
        <v>0.99960037000000002</v>
      </c>
      <c r="Q2630" s="13">
        <f t="shared" si="1408"/>
        <v>1.4946501572245934</v>
      </c>
      <c r="R2630" s="2">
        <f t="shared" si="1411"/>
        <v>1.4947213100000001</v>
      </c>
      <c r="S2630" s="2">
        <f t="shared" si="1402"/>
        <v>1.4936037600000001</v>
      </c>
      <c r="T2630" s="2">
        <f t="shared" si="1389"/>
        <v>301275.80697991</v>
      </c>
      <c r="U2630" s="2">
        <f t="shared" si="1390"/>
        <v>8200.2468482527747</v>
      </c>
      <c r="V2630" s="2">
        <f t="shared" si="1391"/>
        <v>91571.751475604615</v>
      </c>
      <c r="W2630" s="2">
        <f t="shared" si="1392"/>
        <v>301482.6628577474</v>
      </c>
      <c r="X2630" s="17">
        <f t="shared" si="1393"/>
        <v>0</v>
      </c>
      <c r="Y2630" s="2">
        <f t="shared" si="1394"/>
        <v>0</v>
      </c>
      <c r="Z2630" s="72">
        <f t="shared" si="1395"/>
        <v>0</v>
      </c>
      <c r="AA2630" s="2">
        <f t="shared" si="1406"/>
        <v>0</v>
      </c>
      <c r="AB2630" s="12">
        <f t="shared" si="1403"/>
        <v>4.6600000000000003E-2</v>
      </c>
      <c r="AC2630" s="17">
        <f t="shared" si="1396"/>
        <v>1</v>
      </c>
      <c r="AD2630" s="17">
        <v>252</v>
      </c>
      <c r="AE2630" s="13">
        <f t="shared" si="1409"/>
        <v>1.0001807579999999</v>
      </c>
      <c r="AF2630" s="2">
        <f t="shared" si="1407"/>
        <v>54.458012310000001</v>
      </c>
      <c r="AG2630" s="2">
        <f t="shared" si="1397"/>
        <v>54.495403170000003</v>
      </c>
      <c r="AH2630" s="3">
        <f t="shared" si="1398"/>
        <v>0</v>
      </c>
      <c r="AI2630" s="4" t="str">
        <f t="shared" si="1410"/>
        <v>A+J=</v>
      </c>
      <c r="AJ2630" s="11">
        <f t="shared" si="1404"/>
        <v>43815</v>
      </c>
      <c r="AK2630" s="11"/>
      <c r="AL2630" s="4"/>
      <c r="AM2630" s="1"/>
      <c r="AN2630" s="11"/>
      <c r="AO2630" s="1"/>
      <c r="AP2630" s="1"/>
      <c r="AQ2630" s="3"/>
      <c r="AR2630" s="3"/>
      <c r="AS2630" s="6"/>
      <c r="AT2630" s="1"/>
      <c r="AU2630" s="1"/>
      <c r="AV2630" s="1"/>
      <c r="AW2630" s="1"/>
      <c r="AX2630" s="1"/>
      <c r="AY2630" s="1"/>
      <c r="AZ2630" s="1"/>
      <c r="BA2630" s="1"/>
      <c r="BB2630" s="1"/>
    </row>
    <row r="2631" spans="1:54" x14ac:dyDescent="0.2">
      <c r="A2631" s="158">
        <f t="shared" si="1399"/>
        <v>43787</v>
      </c>
      <c r="B2631" s="2">
        <f t="shared" si="1383"/>
        <v>301537.15826091741</v>
      </c>
      <c r="C2631" s="2">
        <f t="shared" si="1400"/>
        <v>201710.66453389</v>
      </c>
      <c r="D2631" s="2">
        <f>SUM(Y2631:Y$2901)</f>
        <v>16613.015363279999</v>
      </c>
      <c r="E2631" s="73">
        <f t="shared" si="1384"/>
        <v>185097.64917061001</v>
      </c>
      <c r="F2631" s="88">
        <f t="shared" si="1412"/>
        <v>5227.84</v>
      </c>
      <c r="G2631" s="3">
        <f>IF(AND(N2631=1,N2630&gt;1),VLOOKUP(A2630,[1]Plan1!$BK$81:$BM$259,3),G2630)</f>
        <v>5233.07</v>
      </c>
      <c r="H2631" s="11">
        <f t="shared" si="1413"/>
        <v>43723</v>
      </c>
      <c r="I2631" s="11">
        <f t="shared" si="1414"/>
        <v>43753</v>
      </c>
      <c r="J2631" s="12">
        <f t="shared" si="1385"/>
        <v>1.0004131725529497E-3</v>
      </c>
      <c r="K2631" s="11">
        <f t="shared" si="1401"/>
        <v>43815</v>
      </c>
      <c r="L2631" s="11">
        <f t="shared" si="1386"/>
        <v>43815</v>
      </c>
      <c r="M2631" s="1">
        <f t="shared" si="1405"/>
        <v>21</v>
      </c>
      <c r="N2631" s="1">
        <f t="shared" si="1387"/>
        <v>1</v>
      </c>
      <c r="O2631" s="2">
        <f t="shared" si="1388"/>
        <v>1.00004761</v>
      </c>
      <c r="P2631" s="13">
        <f t="shared" si="1415"/>
        <v>0.99960037000000002</v>
      </c>
      <c r="Q2631" s="13">
        <f t="shared" si="1408"/>
        <v>1.4946501572245934</v>
      </c>
      <c r="R2631" s="2">
        <f t="shared" si="1411"/>
        <v>1.4947213100000001</v>
      </c>
      <c r="S2631" s="2">
        <f t="shared" si="1402"/>
        <v>1.4936037600000001</v>
      </c>
      <c r="T2631" s="2">
        <f t="shared" si="1389"/>
        <v>301275.80697991</v>
      </c>
      <c r="U2631" s="2">
        <f t="shared" si="1390"/>
        <v>8200.2468482527747</v>
      </c>
      <c r="V2631" s="2">
        <f t="shared" si="1391"/>
        <v>91571.751475604615</v>
      </c>
      <c r="W2631" s="2">
        <f t="shared" si="1392"/>
        <v>301482.6628577474</v>
      </c>
      <c r="X2631" s="17">
        <f t="shared" si="1393"/>
        <v>0</v>
      </c>
      <c r="Y2631" s="2">
        <f t="shared" si="1394"/>
        <v>0</v>
      </c>
      <c r="Z2631" s="72">
        <f t="shared" si="1395"/>
        <v>0</v>
      </c>
      <c r="AA2631" s="2">
        <f t="shared" si="1406"/>
        <v>0</v>
      </c>
      <c r="AB2631" s="12">
        <f t="shared" si="1403"/>
        <v>4.6600000000000003E-2</v>
      </c>
      <c r="AC2631" s="17">
        <f t="shared" si="1396"/>
        <v>1</v>
      </c>
      <c r="AD2631" s="17">
        <v>252</v>
      </c>
      <c r="AE2631" s="13">
        <f t="shared" si="1409"/>
        <v>1.0001807579999999</v>
      </c>
      <c r="AF2631" s="2">
        <f t="shared" si="1407"/>
        <v>54.458012310000001</v>
      </c>
      <c r="AG2631" s="2">
        <f t="shared" si="1397"/>
        <v>54.495403170000003</v>
      </c>
      <c r="AH2631" s="3">
        <f t="shared" si="1398"/>
        <v>0</v>
      </c>
      <c r="AI2631" s="4" t="str">
        <f t="shared" si="1410"/>
        <v>A+J=</v>
      </c>
      <c r="AJ2631" s="11">
        <f t="shared" si="1404"/>
        <v>43815</v>
      </c>
      <c r="AK2631" s="11"/>
      <c r="AL2631" s="4"/>
      <c r="AM2631" s="1"/>
      <c r="AN2631" s="11"/>
      <c r="AO2631" s="1"/>
      <c r="AP2631" s="1"/>
      <c r="AQ2631" s="3"/>
      <c r="AR2631" s="3"/>
      <c r="AS2631" s="6"/>
      <c r="AT2631" s="1"/>
      <c r="AU2631" s="1"/>
      <c r="AV2631" s="1"/>
      <c r="AW2631" s="1"/>
      <c r="AX2631" s="1"/>
      <c r="AY2631" s="1"/>
      <c r="AZ2631" s="1"/>
      <c r="BA2631" s="1"/>
      <c r="BB2631" s="1"/>
    </row>
    <row r="2632" spans="1:54" x14ac:dyDescent="0.2">
      <c r="A2632" s="158">
        <f t="shared" si="1399"/>
        <v>43788</v>
      </c>
      <c r="B2632" s="2">
        <f t="shared" si="1383"/>
        <v>301604.84332568536</v>
      </c>
      <c r="C2632" s="2">
        <f t="shared" si="1400"/>
        <v>201710.66453389</v>
      </c>
      <c r="D2632" s="2">
        <f>SUM(Y2632:Y$2901)</f>
        <v>16613.015363279999</v>
      </c>
      <c r="E2632" s="73">
        <f t="shared" si="1384"/>
        <v>185097.64917061001</v>
      </c>
      <c r="F2632" s="88">
        <f t="shared" si="1412"/>
        <v>5227.84</v>
      </c>
      <c r="G2632" s="3">
        <f>IF(AND(N2632=1,N2631&gt;1),VLOOKUP(A2631,[1]Plan1!$BK$81:$BM$259,3),G2631)</f>
        <v>5233.07</v>
      </c>
      <c r="H2632" s="11">
        <f t="shared" si="1413"/>
        <v>43723</v>
      </c>
      <c r="I2632" s="11">
        <f t="shared" si="1414"/>
        <v>43753</v>
      </c>
      <c r="J2632" s="12">
        <f t="shared" si="1385"/>
        <v>1.0004131725529497E-3</v>
      </c>
      <c r="K2632" s="11">
        <f t="shared" si="1401"/>
        <v>43815</v>
      </c>
      <c r="L2632" s="11">
        <f t="shared" si="1386"/>
        <v>43815</v>
      </c>
      <c r="M2632" s="1">
        <f t="shared" si="1405"/>
        <v>21</v>
      </c>
      <c r="N2632" s="1">
        <f t="shared" si="1387"/>
        <v>2</v>
      </c>
      <c r="O2632" s="2">
        <f t="shared" si="1388"/>
        <v>1.0000952299999999</v>
      </c>
      <c r="P2632" s="13">
        <f t="shared" si="1415"/>
        <v>0.99960037000000002</v>
      </c>
      <c r="Q2632" s="13">
        <f t="shared" si="1408"/>
        <v>1.4946501572245934</v>
      </c>
      <c r="R2632" s="2">
        <f t="shared" si="1411"/>
        <v>1.49479249</v>
      </c>
      <c r="S2632" s="2">
        <f t="shared" si="1402"/>
        <v>1.4936037600000001</v>
      </c>
      <c r="T2632" s="2">
        <f t="shared" si="1389"/>
        <v>301275.80697991</v>
      </c>
      <c r="U2632" s="2">
        <f t="shared" si="1390"/>
        <v>8200.2468482527747</v>
      </c>
      <c r="V2632" s="2">
        <f t="shared" si="1391"/>
        <v>91584.926726272563</v>
      </c>
      <c r="W2632" s="2">
        <f t="shared" si="1392"/>
        <v>301495.83810841537</v>
      </c>
      <c r="X2632" s="17">
        <f t="shared" si="1393"/>
        <v>0</v>
      </c>
      <c r="Y2632" s="2">
        <f t="shared" si="1394"/>
        <v>0</v>
      </c>
      <c r="Z2632" s="72">
        <f t="shared" si="1395"/>
        <v>0</v>
      </c>
      <c r="AA2632" s="2">
        <f t="shared" si="1406"/>
        <v>0</v>
      </c>
      <c r="AB2632" s="12">
        <f t="shared" si="1403"/>
        <v>4.6600000000000003E-2</v>
      </c>
      <c r="AC2632" s="17">
        <f t="shared" si="1396"/>
        <v>2</v>
      </c>
      <c r="AD2632" s="17">
        <v>252</v>
      </c>
      <c r="AE2632" s="13">
        <f t="shared" si="1409"/>
        <v>1.0003615480000001</v>
      </c>
      <c r="AF2632" s="2">
        <f t="shared" si="1407"/>
        <v>108.92566546</v>
      </c>
      <c r="AG2632" s="2">
        <f t="shared" si="1397"/>
        <v>109.00521727</v>
      </c>
      <c r="AH2632" s="3">
        <f t="shared" si="1398"/>
        <v>0</v>
      </c>
      <c r="AI2632" s="4" t="str">
        <f t="shared" si="1410"/>
        <v>A+J=</v>
      </c>
      <c r="AJ2632" s="11">
        <f t="shared" si="1404"/>
        <v>43815</v>
      </c>
      <c r="AK2632" s="11"/>
      <c r="AL2632" s="4"/>
      <c r="AM2632" s="1"/>
      <c r="AN2632" s="11"/>
      <c r="AO2632" s="1"/>
      <c r="AP2632" s="1"/>
      <c r="AQ2632" s="3"/>
      <c r="AR2632" s="3"/>
      <c r="AS2632" s="6"/>
      <c r="AT2632" s="1"/>
      <c r="AU2632" s="1"/>
      <c r="AV2632" s="1"/>
      <c r="AW2632" s="1"/>
      <c r="AX2632" s="1"/>
      <c r="AY2632" s="1"/>
      <c r="AZ2632" s="1"/>
      <c r="BA2632" s="1"/>
      <c r="BB2632" s="1"/>
    </row>
    <row r="2633" spans="1:54" x14ac:dyDescent="0.2">
      <c r="A2633" s="158">
        <f t="shared" si="1399"/>
        <v>43789</v>
      </c>
      <c r="B2633" s="2">
        <f t="shared" si="1383"/>
        <v>301672.54125218681</v>
      </c>
      <c r="C2633" s="2">
        <f t="shared" si="1400"/>
        <v>201710.66453389</v>
      </c>
      <c r="D2633" s="2">
        <f>SUM(Y2633:Y$2901)</f>
        <v>16613.015363279999</v>
      </c>
      <c r="E2633" s="73">
        <f t="shared" si="1384"/>
        <v>185097.64917061001</v>
      </c>
      <c r="F2633" s="88">
        <f t="shared" si="1412"/>
        <v>5227.84</v>
      </c>
      <c r="G2633" s="3">
        <f>IF(AND(N2633=1,N2632&gt;1),VLOOKUP(A2632,[1]Plan1!$BK$81:$BM$259,3),G2632)</f>
        <v>5233.07</v>
      </c>
      <c r="H2633" s="11">
        <f t="shared" si="1413"/>
        <v>43723</v>
      </c>
      <c r="I2633" s="11">
        <f t="shared" si="1414"/>
        <v>43753</v>
      </c>
      <c r="J2633" s="12">
        <f t="shared" si="1385"/>
        <v>1.0004131725529497E-3</v>
      </c>
      <c r="K2633" s="11">
        <f t="shared" si="1401"/>
        <v>43815</v>
      </c>
      <c r="L2633" s="11">
        <f t="shared" si="1386"/>
        <v>43815</v>
      </c>
      <c r="M2633" s="1">
        <f t="shared" si="1405"/>
        <v>21</v>
      </c>
      <c r="N2633" s="1">
        <f t="shared" si="1387"/>
        <v>3</v>
      </c>
      <c r="O2633" s="2">
        <f t="shared" si="1388"/>
        <v>1.00014285</v>
      </c>
      <c r="P2633" s="13">
        <f t="shared" si="1415"/>
        <v>0.99960037000000002</v>
      </c>
      <c r="Q2633" s="13">
        <f t="shared" si="1408"/>
        <v>1.4946501572245934</v>
      </c>
      <c r="R2633" s="2">
        <f t="shared" si="1411"/>
        <v>1.49486366</v>
      </c>
      <c r="S2633" s="2">
        <f t="shared" si="1402"/>
        <v>1.4936037600000001</v>
      </c>
      <c r="T2633" s="2">
        <f t="shared" si="1389"/>
        <v>301275.80697991</v>
      </c>
      <c r="U2633" s="2">
        <f t="shared" si="1390"/>
        <v>8200.2468482527747</v>
      </c>
      <c r="V2633" s="2">
        <f t="shared" si="1391"/>
        <v>91598.100125964032</v>
      </c>
      <c r="W2633" s="2">
        <f t="shared" si="1392"/>
        <v>301509.01150810684</v>
      </c>
      <c r="X2633" s="17">
        <f t="shared" si="1393"/>
        <v>0</v>
      </c>
      <c r="Y2633" s="2">
        <f t="shared" si="1394"/>
        <v>0</v>
      </c>
      <c r="Z2633" s="72">
        <f t="shared" si="1395"/>
        <v>0</v>
      </c>
      <c r="AA2633" s="2">
        <f t="shared" si="1406"/>
        <v>0</v>
      </c>
      <c r="AB2633" s="12">
        <f t="shared" si="1403"/>
        <v>4.6600000000000003E-2</v>
      </c>
      <c r="AC2633" s="17">
        <f t="shared" si="1396"/>
        <v>3</v>
      </c>
      <c r="AD2633" s="17">
        <v>252</v>
      </c>
      <c r="AE2633" s="13">
        <f t="shared" si="1409"/>
        <v>1.0005423710000001</v>
      </c>
      <c r="AF2633" s="2">
        <f t="shared" si="1407"/>
        <v>163.4032607</v>
      </c>
      <c r="AG2633" s="2">
        <f t="shared" si="1397"/>
        <v>163.52974408</v>
      </c>
      <c r="AH2633" s="3">
        <f t="shared" si="1398"/>
        <v>0</v>
      </c>
      <c r="AI2633" s="4" t="str">
        <f t="shared" si="1410"/>
        <v>A+J=</v>
      </c>
      <c r="AJ2633" s="11">
        <f t="shared" si="1404"/>
        <v>43815</v>
      </c>
      <c r="AK2633" s="11"/>
      <c r="AL2633" s="4"/>
      <c r="AM2633" s="1"/>
      <c r="AN2633" s="11"/>
      <c r="AO2633" s="1"/>
      <c r="AP2633" s="1"/>
      <c r="AQ2633" s="3"/>
      <c r="AR2633" s="3"/>
      <c r="AS2633" s="6"/>
      <c r="AT2633" s="1"/>
      <c r="AU2633" s="1"/>
      <c r="AV2633" s="1"/>
      <c r="AW2633" s="1"/>
      <c r="AX2633" s="1"/>
      <c r="AY2633" s="1"/>
      <c r="AZ2633" s="1"/>
      <c r="BA2633" s="1"/>
      <c r="BB2633" s="1"/>
    </row>
    <row r="2634" spans="1:54" x14ac:dyDescent="0.2">
      <c r="A2634" s="158">
        <f t="shared" si="1399"/>
        <v>43790</v>
      </c>
      <c r="B2634" s="2">
        <f t="shared" ref="B2634:B2697" si="1416">(W2634+AG2634)</f>
        <v>301740.25574533478</v>
      </c>
      <c r="C2634" s="2">
        <f t="shared" si="1400"/>
        <v>201710.66453389</v>
      </c>
      <c r="D2634" s="2">
        <f>SUM(Y2634:Y$2901)</f>
        <v>16613.015363279999</v>
      </c>
      <c r="E2634" s="73">
        <f t="shared" ref="E2634:E2697" si="1417">(C2634-D2634)</f>
        <v>185097.64917061001</v>
      </c>
      <c r="F2634" s="88">
        <f t="shared" si="1412"/>
        <v>5227.84</v>
      </c>
      <c r="G2634" s="3">
        <f>IF(AND(N2634=1,N2633&gt;1),VLOOKUP(A2633,[1]Plan1!$BK$81:$BM$259,3),G2633)</f>
        <v>5233.07</v>
      </c>
      <c r="H2634" s="11">
        <f t="shared" si="1413"/>
        <v>43723</v>
      </c>
      <c r="I2634" s="11">
        <f t="shared" si="1414"/>
        <v>43753</v>
      </c>
      <c r="J2634" s="12">
        <f t="shared" ref="J2634:J2697" si="1418">(G2634/F2634)-1</f>
        <v>1.0004131725529497E-3</v>
      </c>
      <c r="K2634" s="11">
        <f t="shared" si="1401"/>
        <v>43815</v>
      </c>
      <c r="L2634" s="11">
        <f t="shared" ref="L2634:L2697" si="1419">IF(A2634&gt;L2633,K2634,L2633)</f>
        <v>43815</v>
      </c>
      <c r="M2634" s="1">
        <f t="shared" si="1405"/>
        <v>21</v>
      </c>
      <c r="N2634" s="1">
        <f t="shared" ref="N2634:N2697" si="1420">(M2634-(NETWORKDAYS(A2634,L2634,$AN$194:$AN$348)-1))</f>
        <v>4</v>
      </c>
      <c r="O2634" s="2">
        <f t="shared" ref="O2634:O2697" si="1421">TRUNC((G2634/F2634)^TRUNC((N2634/M2634),9),8)</f>
        <v>1.0001904699999999</v>
      </c>
      <c r="P2634" s="13">
        <f t="shared" si="1415"/>
        <v>0.99960037000000002</v>
      </c>
      <c r="Q2634" s="13">
        <f t="shared" si="1408"/>
        <v>1.4946501572245934</v>
      </c>
      <c r="R2634" s="2">
        <f t="shared" si="1411"/>
        <v>1.49493484</v>
      </c>
      <c r="S2634" s="2">
        <f t="shared" si="1402"/>
        <v>1.4936037600000001</v>
      </c>
      <c r="T2634" s="2">
        <f t="shared" ref="T2634:T2697" si="1422">TRUNC(C2634*S2634,8)</f>
        <v>301275.80697991</v>
      </c>
      <c r="U2634" s="2">
        <f t="shared" ref="U2634:U2697" si="1423">(D2634*(S2634-1))</f>
        <v>8200.2468482527747</v>
      </c>
      <c r="V2634" s="2">
        <f t="shared" ref="V2634:V2697" si="1424">(E2634*(R2634-1))</f>
        <v>91611.275376631995</v>
      </c>
      <c r="W2634" s="2">
        <f t="shared" ref="W2634:W2697" si="1425">(C2634+U2634+V2634)</f>
        <v>301522.1867587748</v>
      </c>
      <c r="X2634" s="17">
        <f t="shared" ref="X2634:X2697" si="1426">IF(VLOOKUP(A2634,AN$10:AU$190,8)=VLOOKUP(A2633,AN$10:AU$190,8),0,VLOOKUP(A2634,AN$10:AU$190,8))</f>
        <v>0</v>
      </c>
      <c r="Y2634" s="2">
        <f t="shared" ref="Y2634:Y2697" si="1427">IF(X2634&gt;0,VLOOKUP(A2634,AN$12:AR$190,5),0)</f>
        <v>0</v>
      </c>
      <c r="Z2634" s="72">
        <f t="shared" ref="Z2634:Z2697" si="1428">IF(X2634&gt;0,VLOOKUP($A2634,$AN$10:$AS$190,6),0)</f>
        <v>0</v>
      </c>
      <c r="AA2634" s="2">
        <f t="shared" si="1406"/>
        <v>0</v>
      </c>
      <c r="AB2634" s="12">
        <f t="shared" si="1403"/>
        <v>4.6600000000000003E-2</v>
      </c>
      <c r="AC2634" s="17">
        <f t="shared" ref="AC2634:AC2697" si="1429">N2634</f>
        <v>4</v>
      </c>
      <c r="AD2634" s="17">
        <v>252</v>
      </c>
      <c r="AE2634" s="13">
        <f t="shared" si="1409"/>
        <v>1.0007232269999999</v>
      </c>
      <c r="AF2634" s="2">
        <f t="shared" si="1407"/>
        <v>217.89079805</v>
      </c>
      <c r="AG2634" s="2">
        <f t="shared" ref="AG2634:AG2697" si="1430">TRUNC((W2634*(AE2634-1)),8)</f>
        <v>218.06898656000001</v>
      </c>
      <c r="AH2634" s="3">
        <f t="shared" ref="AH2634:AH2697" si="1431">IF(AA2634&gt;0,AA2634+AF2634,0)</f>
        <v>0</v>
      </c>
      <c r="AI2634" s="4" t="str">
        <f t="shared" si="1410"/>
        <v>A+J=</v>
      </c>
      <c r="AJ2634" s="11">
        <f t="shared" si="1404"/>
        <v>43815</v>
      </c>
      <c r="AK2634" s="11"/>
      <c r="AL2634" s="4"/>
      <c r="AM2634" s="1"/>
      <c r="AN2634" s="11"/>
      <c r="AO2634" s="1"/>
      <c r="AP2634" s="1"/>
      <c r="AQ2634" s="3"/>
      <c r="AR2634" s="3"/>
      <c r="AS2634" s="6"/>
      <c r="AT2634" s="1"/>
      <c r="AU2634" s="1"/>
      <c r="AV2634" s="1"/>
      <c r="AW2634" s="1"/>
      <c r="AX2634" s="1"/>
      <c r="AY2634" s="1"/>
      <c r="AZ2634" s="1"/>
      <c r="BA2634" s="1"/>
      <c r="BB2634" s="1"/>
    </row>
    <row r="2635" spans="1:54" x14ac:dyDescent="0.2">
      <c r="A2635" s="158">
        <f t="shared" ref="A2635:A2698" si="1432">(A2634+1)</f>
        <v>43791</v>
      </c>
      <c r="B2635" s="2">
        <f t="shared" si="1416"/>
        <v>301807.98650590924</v>
      </c>
      <c r="C2635" s="2">
        <f t="shared" ref="C2635:C2698" si="1433">TRUNC(IF(X2634&gt;0,VLOOKUP(A2634,$AN$12:$AO$190,2),C2634),8)</f>
        <v>201710.66453389</v>
      </c>
      <c r="D2635" s="2">
        <f>SUM(Y2635:Y$2901)</f>
        <v>16613.015363279999</v>
      </c>
      <c r="E2635" s="73">
        <f t="shared" si="1417"/>
        <v>185097.64917061001</v>
      </c>
      <c r="F2635" s="88">
        <f t="shared" si="1412"/>
        <v>5227.84</v>
      </c>
      <c r="G2635" s="3">
        <f>IF(AND(N2635=1,N2634&gt;1),VLOOKUP(A2634,[1]Plan1!$BK$81:$BM$259,3),G2634)</f>
        <v>5233.07</v>
      </c>
      <c r="H2635" s="11">
        <f t="shared" si="1413"/>
        <v>43723</v>
      </c>
      <c r="I2635" s="11">
        <f t="shared" si="1414"/>
        <v>43753</v>
      </c>
      <c r="J2635" s="12">
        <f t="shared" si="1418"/>
        <v>1.0004131725529497E-3</v>
      </c>
      <c r="K2635" s="11">
        <f t="shared" ref="K2635:K2698" si="1434">IF(DAY(A2635)=14,VLOOKUP(A2635,AR$194:AW$373,4),K2634)</f>
        <v>43815</v>
      </c>
      <c r="L2635" s="11">
        <f t="shared" si="1419"/>
        <v>43815</v>
      </c>
      <c r="M2635" s="1">
        <f t="shared" si="1405"/>
        <v>21</v>
      </c>
      <c r="N2635" s="1">
        <f t="shared" si="1420"/>
        <v>5</v>
      </c>
      <c r="O2635" s="2">
        <f t="shared" si="1421"/>
        <v>1.0002381</v>
      </c>
      <c r="P2635" s="13">
        <f t="shared" si="1415"/>
        <v>0.99960037000000002</v>
      </c>
      <c r="Q2635" s="13">
        <f t="shared" si="1408"/>
        <v>1.4946501572245934</v>
      </c>
      <c r="R2635" s="2">
        <f t="shared" si="1411"/>
        <v>1.4950060300000001</v>
      </c>
      <c r="S2635" s="2">
        <f t="shared" ref="S2635:S2698" si="1435">IF(AND(X2635&gt;0,MONTH(A2635)=9),R2635,S2634)</f>
        <v>1.4936037600000001</v>
      </c>
      <c r="T2635" s="2">
        <f t="shared" si="1422"/>
        <v>301275.80697991</v>
      </c>
      <c r="U2635" s="2">
        <f t="shared" si="1423"/>
        <v>8200.2468482527747</v>
      </c>
      <c r="V2635" s="2">
        <f t="shared" si="1424"/>
        <v>91624.452478276464</v>
      </c>
      <c r="W2635" s="2">
        <f t="shared" si="1425"/>
        <v>301535.36386041925</v>
      </c>
      <c r="X2635" s="17">
        <f t="shared" si="1426"/>
        <v>0</v>
      </c>
      <c r="Y2635" s="2">
        <f t="shared" si="1427"/>
        <v>0</v>
      </c>
      <c r="Z2635" s="72">
        <f t="shared" si="1428"/>
        <v>0</v>
      </c>
      <c r="AA2635" s="2">
        <f t="shared" si="1406"/>
        <v>0</v>
      </c>
      <c r="AB2635" s="12">
        <f t="shared" ref="AB2635:AB2698" si="1436">(AB2634)</f>
        <v>4.6600000000000003E-2</v>
      </c>
      <c r="AC2635" s="17">
        <f t="shared" si="1429"/>
        <v>5</v>
      </c>
      <c r="AD2635" s="17">
        <v>252</v>
      </c>
      <c r="AE2635" s="13">
        <f t="shared" si="1409"/>
        <v>1.000904115</v>
      </c>
      <c r="AF2635" s="2">
        <f t="shared" si="1407"/>
        <v>272.38797621999998</v>
      </c>
      <c r="AG2635" s="2">
        <f t="shared" si="1430"/>
        <v>272.62264549000002</v>
      </c>
      <c r="AH2635" s="3">
        <f t="shared" si="1431"/>
        <v>0</v>
      </c>
      <c r="AI2635" s="4" t="str">
        <f t="shared" si="1410"/>
        <v>A+J=</v>
      </c>
      <c r="AJ2635" s="11">
        <f t="shared" ref="AJ2635:AJ2698" si="1437">IF(X2634&gt;0,VLOOKUP(A2634,$AN$10:$AW$190,9),AJ2634)</f>
        <v>43815</v>
      </c>
      <c r="AK2635" s="11"/>
      <c r="AL2635" s="4"/>
      <c r="AM2635" s="1"/>
      <c r="AN2635" s="11"/>
      <c r="AO2635" s="1"/>
      <c r="AP2635" s="1"/>
      <c r="AQ2635" s="3"/>
      <c r="AR2635" s="3"/>
      <c r="AS2635" s="6"/>
      <c r="AT2635" s="1"/>
      <c r="AU2635" s="1"/>
      <c r="AV2635" s="1"/>
      <c r="AW2635" s="1"/>
      <c r="AX2635" s="1"/>
      <c r="AY2635" s="1"/>
      <c r="AZ2635" s="1"/>
      <c r="BA2635" s="1"/>
      <c r="BB2635" s="1"/>
    </row>
    <row r="2636" spans="1:54" x14ac:dyDescent="0.2">
      <c r="A2636" s="158">
        <f t="shared" si="1432"/>
        <v>43792</v>
      </c>
      <c r="B2636" s="2">
        <f t="shared" si="1416"/>
        <v>301875.73198475369</v>
      </c>
      <c r="C2636" s="2">
        <f t="shared" si="1433"/>
        <v>201710.66453389</v>
      </c>
      <c r="D2636" s="2">
        <f>SUM(Y2636:Y$2901)</f>
        <v>16613.015363279999</v>
      </c>
      <c r="E2636" s="73">
        <f t="shared" si="1417"/>
        <v>185097.64917061001</v>
      </c>
      <c r="F2636" s="88">
        <f t="shared" si="1412"/>
        <v>5227.84</v>
      </c>
      <c r="G2636" s="3">
        <f>IF(AND(N2636=1,N2635&gt;1),VLOOKUP(A2635,[1]Plan1!$BK$81:$BM$259,3),G2635)</f>
        <v>5233.07</v>
      </c>
      <c r="H2636" s="11">
        <f t="shared" si="1413"/>
        <v>43723</v>
      </c>
      <c r="I2636" s="11">
        <f t="shared" si="1414"/>
        <v>43753</v>
      </c>
      <c r="J2636" s="12">
        <f t="shared" si="1418"/>
        <v>1.0004131725529497E-3</v>
      </c>
      <c r="K2636" s="11">
        <f t="shared" si="1434"/>
        <v>43815</v>
      </c>
      <c r="L2636" s="11">
        <f t="shared" si="1419"/>
        <v>43815</v>
      </c>
      <c r="M2636" s="1">
        <f t="shared" si="1405"/>
        <v>21</v>
      </c>
      <c r="N2636" s="1">
        <f t="shared" si="1420"/>
        <v>6</v>
      </c>
      <c r="O2636" s="2">
        <f t="shared" si="1421"/>
        <v>1.0002857300000001</v>
      </c>
      <c r="P2636" s="13">
        <f t="shared" si="1415"/>
        <v>0.99960037000000002</v>
      </c>
      <c r="Q2636" s="13">
        <f t="shared" si="1408"/>
        <v>1.4946501572245934</v>
      </c>
      <c r="R2636" s="2">
        <f t="shared" si="1411"/>
        <v>1.49507722</v>
      </c>
      <c r="S2636" s="2">
        <f t="shared" si="1435"/>
        <v>1.4936037600000001</v>
      </c>
      <c r="T2636" s="2">
        <f t="shared" si="1422"/>
        <v>301275.80697991</v>
      </c>
      <c r="U2636" s="2">
        <f t="shared" si="1423"/>
        <v>8200.2468482527747</v>
      </c>
      <c r="V2636" s="2">
        <f t="shared" si="1424"/>
        <v>91637.629579920904</v>
      </c>
      <c r="W2636" s="2">
        <f t="shared" si="1425"/>
        <v>301548.54096206371</v>
      </c>
      <c r="X2636" s="17">
        <f t="shared" si="1426"/>
        <v>0</v>
      </c>
      <c r="Y2636" s="2">
        <f t="shared" si="1427"/>
        <v>0</v>
      </c>
      <c r="Z2636" s="72">
        <f t="shared" si="1428"/>
        <v>0</v>
      </c>
      <c r="AA2636" s="2">
        <f t="shared" si="1406"/>
        <v>0</v>
      </c>
      <c r="AB2636" s="12">
        <f t="shared" si="1436"/>
        <v>4.6600000000000003E-2</v>
      </c>
      <c r="AC2636" s="17">
        <f t="shared" si="1429"/>
        <v>6</v>
      </c>
      <c r="AD2636" s="17">
        <v>252</v>
      </c>
      <c r="AE2636" s="13">
        <f t="shared" si="1409"/>
        <v>1.0010850360000001</v>
      </c>
      <c r="AF2636" s="2">
        <f t="shared" si="1407"/>
        <v>326.89509650000002</v>
      </c>
      <c r="AG2636" s="2">
        <f t="shared" si="1430"/>
        <v>327.19102269000001</v>
      </c>
      <c r="AH2636" s="3">
        <f t="shared" si="1431"/>
        <v>0</v>
      </c>
      <c r="AI2636" s="4" t="str">
        <f t="shared" si="1410"/>
        <v>A+J=</v>
      </c>
      <c r="AJ2636" s="11">
        <f t="shared" si="1437"/>
        <v>43815</v>
      </c>
      <c r="AK2636" s="11"/>
      <c r="AL2636" s="4"/>
      <c r="AM2636" s="1"/>
      <c r="AN2636" s="11"/>
      <c r="AO2636" s="1"/>
      <c r="AP2636" s="1"/>
      <c r="AQ2636" s="3"/>
      <c r="AR2636" s="3"/>
      <c r="AS2636" s="6"/>
      <c r="AT2636" s="1"/>
      <c r="AU2636" s="1"/>
      <c r="AV2636" s="1"/>
      <c r="AW2636" s="1"/>
      <c r="AX2636" s="1"/>
      <c r="AY2636" s="1"/>
      <c r="AZ2636" s="1"/>
      <c r="BA2636" s="1"/>
      <c r="BB2636" s="1"/>
    </row>
    <row r="2637" spans="1:54" x14ac:dyDescent="0.2">
      <c r="A2637" s="158">
        <f t="shared" si="1432"/>
        <v>43793</v>
      </c>
      <c r="B2637" s="2">
        <f t="shared" si="1416"/>
        <v>301875.73198475369</v>
      </c>
      <c r="C2637" s="2">
        <f t="shared" si="1433"/>
        <v>201710.66453389</v>
      </c>
      <c r="D2637" s="2">
        <f>SUM(Y2637:Y$2901)</f>
        <v>16613.015363279999</v>
      </c>
      <c r="E2637" s="73">
        <f t="shared" si="1417"/>
        <v>185097.64917061001</v>
      </c>
      <c r="F2637" s="88">
        <f t="shared" si="1412"/>
        <v>5227.84</v>
      </c>
      <c r="G2637" s="3">
        <f>IF(AND(N2637=1,N2636&gt;1),VLOOKUP(A2636,[1]Plan1!$BK$81:$BM$259,3),G2636)</f>
        <v>5233.07</v>
      </c>
      <c r="H2637" s="11">
        <f t="shared" si="1413"/>
        <v>43723</v>
      </c>
      <c r="I2637" s="11">
        <f t="shared" si="1414"/>
        <v>43753</v>
      </c>
      <c r="J2637" s="12">
        <f t="shared" si="1418"/>
        <v>1.0004131725529497E-3</v>
      </c>
      <c r="K2637" s="11">
        <f t="shared" si="1434"/>
        <v>43815</v>
      </c>
      <c r="L2637" s="11">
        <f t="shared" si="1419"/>
        <v>43815</v>
      </c>
      <c r="M2637" s="1">
        <f t="shared" si="1405"/>
        <v>21</v>
      </c>
      <c r="N2637" s="1">
        <f t="shared" si="1420"/>
        <v>6</v>
      </c>
      <c r="O2637" s="2">
        <f t="shared" si="1421"/>
        <v>1.0002857300000001</v>
      </c>
      <c r="P2637" s="13">
        <f t="shared" si="1415"/>
        <v>0.99960037000000002</v>
      </c>
      <c r="Q2637" s="13">
        <f t="shared" si="1408"/>
        <v>1.4946501572245934</v>
      </c>
      <c r="R2637" s="2">
        <f t="shared" si="1411"/>
        <v>1.49507722</v>
      </c>
      <c r="S2637" s="2">
        <f t="shared" si="1435"/>
        <v>1.4936037600000001</v>
      </c>
      <c r="T2637" s="2">
        <f t="shared" si="1422"/>
        <v>301275.80697991</v>
      </c>
      <c r="U2637" s="2">
        <f t="shared" si="1423"/>
        <v>8200.2468482527747</v>
      </c>
      <c r="V2637" s="2">
        <f t="shared" si="1424"/>
        <v>91637.629579920904</v>
      </c>
      <c r="W2637" s="2">
        <f t="shared" si="1425"/>
        <v>301548.54096206371</v>
      </c>
      <c r="X2637" s="17">
        <f t="shared" si="1426"/>
        <v>0</v>
      </c>
      <c r="Y2637" s="2">
        <f t="shared" si="1427"/>
        <v>0</v>
      </c>
      <c r="Z2637" s="72">
        <f t="shared" si="1428"/>
        <v>0</v>
      </c>
      <c r="AA2637" s="2">
        <f t="shared" si="1406"/>
        <v>0</v>
      </c>
      <c r="AB2637" s="12">
        <f t="shared" si="1436"/>
        <v>4.6600000000000003E-2</v>
      </c>
      <c r="AC2637" s="17">
        <f t="shared" si="1429"/>
        <v>6</v>
      </c>
      <c r="AD2637" s="17">
        <v>252</v>
      </c>
      <c r="AE2637" s="13">
        <f t="shared" si="1409"/>
        <v>1.0010850360000001</v>
      </c>
      <c r="AF2637" s="2">
        <f t="shared" si="1407"/>
        <v>326.89509650000002</v>
      </c>
      <c r="AG2637" s="2">
        <f t="shared" si="1430"/>
        <v>327.19102269000001</v>
      </c>
      <c r="AH2637" s="3">
        <f t="shared" si="1431"/>
        <v>0</v>
      </c>
      <c r="AI2637" s="4" t="str">
        <f t="shared" si="1410"/>
        <v>A+J=</v>
      </c>
      <c r="AJ2637" s="11">
        <f t="shared" si="1437"/>
        <v>43815</v>
      </c>
      <c r="AK2637" s="11"/>
      <c r="AL2637" s="4"/>
      <c r="AM2637" s="1"/>
      <c r="AN2637" s="11"/>
      <c r="AO2637" s="1"/>
      <c r="AP2637" s="1"/>
      <c r="AQ2637" s="3"/>
      <c r="AR2637" s="3"/>
      <c r="AS2637" s="6"/>
      <c r="AT2637" s="1"/>
      <c r="AU2637" s="1"/>
      <c r="AV2637" s="1"/>
      <c r="AW2637" s="1"/>
      <c r="AX2637" s="1"/>
      <c r="AY2637" s="1"/>
      <c r="AZ2637" s="1"/>
      <c r="BA2637" s="1"/>
      <c r="BB2637" s="1"/>
    </row>
    <row r="2638" spans="1:54" x14ac:dyDescent="0.2">
      <c r="A2638" s="158">
        <f t="shared" si="1432"/>
        <v>43794</v>
      </c>
      <c r="B2638" s="2">
        <f t="shared" si="1416"/>
        <v>301875.73198475369</v>
      </c>
      <c r="C2638" s="2">
        <f t="shared" si="1433"/>
        <v>201710.66453389</v>
      </c>
      <c r="D2638" s="2">
        <f>SUM(Y2638:Y$2901)</f>
        <v>16613.015363279999</v>
      </c>
      <c r="E2638" s="73">
        <f t="shared" si="1417"/>
        <v>185097.64917061001</v>
      </c>
      <c r="F2638" s="88">
        <f t="shared" si="1412"/>
        <v>5227.84</v>
      </c>
      <c r="G2638" s="3">
        <f>IF(AND(N2638=1,N2637&gt;1),VLOOKUP(A2637,[1]Plan1!$BK$81:$BM$259,3),G2637)</f>
        <v>5233.07</v>
      </c>
      <c r="H2638" s="11">
        <f t="shared" si="1413"/>
        <v>43723</v>
      </c>
      <c r="I2638" s="11">
        <f t="shared" si="1414"/>
        <v>43753</v>
      </c>
      <c r="J2638" s="12">
        <f t="shared" si="1418"/>
        <v>1.0004131725529497E-3</v>
      </c>
      <c r="K2638" s="11">
        <f t="shared" si="1434"/>
        <v>43815</v>
      </c>
      <c r="L2638" s="11">
        <f t="shared" si="1419"/>
        <v>43815</v>
      </c>
      <c r="M2638" s="1">
        <f t="shared" si="1405"/>
        <v>21</v>
      </c>
      <c r="N2638" s="1">
        <f t="shared" si="1420"/>
        <v>6</v>
      </c>
      <c r="O2638" s="2">
        <f t="shared" si="1421"/>
        <v>1.0002857300000001</v>
      </c>
      <c r="P2638" s="13">
        <f t="shared" si="1415"/>
        <v>0.99960037000000002</v>
      </c>
      <c r="Q2638" s="13">
        <f t="shared" si="1408"/>
        <v>1.4946501572245934</v>
      </c>
      <c r="R2638" s="2">
        <f t="shared" si="1411"/>
        <v>1.49507722</v>
      </c>
      <c r="S2638" s="2">
        <f t="shared" si="1435"/>
        <v>1.4936037600000001</v>
      </c>
      <c r="T2638" s="2">
        <f t="shared" si="1422"/>
        <v>301275.80697991</v>
      </c>
      <c r="U2638" s="2">
        <f t="shared" si="1423"/>
        <v>8200.2468482527747</v>
      </c>
      <c r="V2638" s="2">
        <f t="shared" si="1424"/>
        <v>91637.629579920904</v>
      </c>
      <c r="W2638" s="2">
        <f t="shared" si="1425"/>
        <v>301548.54096206371</v>
      </c>
      <c r="X2638" s="17">
        <f t="shared" si="1426"/>
        <v>0</v>
      </c>
      <c r="Y2638" s="2">
        <f t="shared" si="1427"/>
        <v>0</v>
      </c>
      <c r="Z2638" s="72">
        <f t="shared" si="1428"/>
        <v>0</v>
      </c>
      <c r="AA2638" s="2">
        <f t="shared" si="1406"/>
        <v>0</v>
      </c>
      <c r="AB2638" s="12">
        <f t="shared" si="1436"/>
        <v>4.6600000000000003E-2</v>
      </c>
      <c r="AC2638" s="17">
        <f t="shared" si="1429"/>
        <v>6</v>
      </c>
      <c r="AD2638" s="17">
        <v>252</v>
      </c>
      <c r="AE2638" s="13">
        <f t="shared" si="1409"/>
        <v>1.0010850360000001</v>
      </c>
      <c r="AF2638" s="2">
        <f t="shared" si="1407"/>
        <v>326.89509650000002</v>
      </c>
      <c r="AG2638" s="2">
        <f t="shared" si="1430"/>
        <v>327.19102269000001</v>
      </c>
      <c r="AH2638" s="3">
        <f t="shared" si="1431"/>
        <v>0</v>
      </c>
      <c r="AI2638" s="4" t="str">
        <f t="shared" si="1410"/>
        <v>A+J=</v>
      </c>
      <c r="AJ2638" s="11">
        <f t="shared" si="1437"/>
        <v>43815</v>
      </c>
      <c r="AK2638" s="11"/>
      <c r="AL2638" s="4"/>
      <c r="AM2638" s="1"/>
      <c r="AN2638" s="11"/>
      <c r="AO2638" s="1"/>
      <c r="AP2638" s="1"/>
      <c r="AQ2638" s="3"/>
      <c r="AR2638" s="3"/>
      <c r="AS2638" s="6"/>
      <c r="AT2638" s="1"/>
      <c r="AU2638" s="1"/>
      <c r="AV2638" s="1"/>
      <c r="AW2638" s="1"/>
      <c r="AX2638" s="1"/>
      <c r="AY2638" s="1"/>
      <c r="AZ2638" s="1"/>
      <c r="BA2638" s="1"/>
      <c r="BB2638" s="1"/>
    </row>
    <row r="2639" spans="1:54" x14ac:dyDescent="0.2">
      <c r="A2639" s="158">
        <f t="shared" si="1432"/>
        <v>43795</v>
      </c>
      <c r="B2639" s="2">
        <f t="shared" si="1416"/>
        <v>301943.48847651517</v>
      </c>
      <c r="C2639" s="2">
        <f t="shared" si="1433"/>
        <v>201710.66453389</v>
      </c>
      <c r="D2639" s="2">
        <f>SUM(Y2639:Y$2901)</f>
        <v>16613.015363279999</v>
      </c>
      <c r="E2639" s="73">
        <f t="shared" si="1417"/>
        <v>185097.64917061001</v>
      </c>
      <c r="F2639" s="88">
        <f t="shared" si="1412"/>
        <v>5227.84</v>
      </c>
      <c r="G2639" s="3">
        <f>IF(AND(N2639=1,N2638&gt;1),VLOOKUP(A2638,[1]Plan1!$BK$81:$BM$259,3),G2638)</f>
        <v>5233.07</v>
      </c>
      <c r="H2639" s="11">
        <f t="shared" si="1413"/>
        <v>43723</v>
      </c>
      <c r="I2639" s="11">
        <f t="shared" si="1414"/>
        <v>43753</v>
      </c>
      <c r="J2639" s="12">
        <f t="shared" si="1418"/>
        <v>1.0004131725529497E-3</v>
      </c>
      <c r="K2639" s="11">
        <f t="shared" si="1434"/>
        <v>43815</v>
      </c>
      <c r="L2639" s="11">
        <f t="shared" si="1419"/>
        <v>43815</v>
      </c>
      <c r="M2639" s="1">
        <f t="shared" si="1405"/>
        <v>21</v>
      </c>
      <c r="N2639" s="1">
        <f t="shared" si="1420"/>
        <v>7</v>
      </c>
      <c r="O2639" s="2">
        <f t="shared" si="1421"/>
        <v>1.00033335</v>
      </c>
      <c r="P2639" s="13">
        <f t="shared" si="1415"/>
        <v>0.99960037000000002</v>
      </c>
      <c r="Q2639" s="13">
        <f t="shared" si="1408"/>
        <v>1.4946501572245934</v>
      </c>
      <c r="R2639" s="2">
        <f t="shared" si="1411"/>
        <v>1.49514839</v>
      </c>
      <c r="S2639" s="2">
        <f t="shared" si="1435"/>
        <v>1.4936037600000001</v>
      </c>
      <c r="T2639" s="2">
        <f t="shared" si="1422"/>
        <v>301275.80697991</v>
      </c>
      <c r="U2639" s="2">
        <f t="shared" si="1423"/>
        <v>8200.2468482527747</v>
      </c>
      <c r="V2639" s="2">
        <f t="shared" si="1424"/>
        <v>91650.802979612374</v>
      </c>
      <c r="W2639" s="2">
        <f t="shared" si="1425"/>
        <v>301561.71436175518</v>
      </c>
      <c r="X2639" s="17">
        <f t="shared" si="1426"/>
        <v>0</v>
      </c>
      <c r="Y2639" s="2">
        <f t="shared" si="1427"/>
        <v>0</v>
      </c>
      <c r="Z2639" s="72">
        <f t="shared" si="1428"/>
        <v>0</v>
      </c>
      <c r="AA2639" s="2">
        <f t="shared" si="1406"/>
        <v>0</v>
      </c>
      <c r="AB2639" s="12">
        <f t="shared" si="1436"/>
        <v>4.6600000000000003E-2</v>
      </c>
      <c r="AC2639" s="17">
        <f t="shared" si="1429"/>
        <v>7</v>
      </c>
      <c r="AD2639" s="17">
        <v>252</v>
      </c>
      <c r="AE2639" s="13">
        <f t="shared" si="1409"/>
        <v>1.0012659900000001</v>
      </c>
      <c r="AF2639" s="2">
        <f t="shared" si="1407"/>
        <v>381.41215886999998</v>
      </c>
      <c r="AG2639" s="2">
        <f t="shared" si="1430"/>
        <v>381.77411475999997</v>
      </c>
      <c r="AH2639" s="3">
        <f t="shared" si="1431"/>
        <v>0</v>
      </c>
      <c r="AI2639" s="4" t="str">
        <f t="shared" si="1410"/>
        <v>A+J=</v>
      </c>
      <c r="AJ2639" s="11">
        <f t="shared" si="1437"/>
        <v>43815</v>
      </c>
      <c r="AK2639" s="11"/>
      <c r="AL2639" s="4"/>
      <c r="AM2639" s="1"/>
      <c r="AN2639" s="11"/>
      <c r="AO2639" s="1"/>
      <c r="AP2639" s="1"/>
      <c r="AQ2639" s="3"/>
      <c r="AR2639" s="3"/>
      <c r="AS2639" s="6"/>
      <c r="AT2639" s="1"/>
      <c r="AU2639" s="1"/>
      <c r="AV2639" s="1"/>
      <c r="AW2639" s="1"/>
      <c r="AX2639" s="1"/>
      <c r="AY2639" s="1"/>
      <c r="AZ2639" s="1"/>
      <c r="BA2639" s="1"/>
      <c r="BB2639" s="1"/>
    </row>
    <row r="2640" spans="1:54" x14ac:dyDescent="0.2">
      <c r="A2640" s="158">
        <f t="shared" si="1432"/>
        <v>43796</v>
      </c>
      <c r="B2640" s="2">
        <f t="shared" si="1416"/>
        <v>302011.26680085261</v>
      </c>
      <c r="C2640" s="2">
        <f t="shared" si="1433"/>
        <v>201710.66453389</v>
      </c>
      <c r="D2640" s="2">
        <f>SUM(Y2640:Y$2901)</f>
        <v>16613.015363279999</v>
      </c>
      <c r="E2640" s="73">
        <f t="shared" si="1417"/>
        <v>185097.64917061001</v>
      </c>
      <c r="F2640" s="88">
        <f t="shared" si="1412"/>
        <v>5227.84</v>
      </c>
      <c r="G2640" s="3">
        <f>IF(AND(N2640=1,N2639&gt;1),VLOOKUP(A2639,[1]Plan1!$BK$81:$BM$259,3),G2639)</f>
        <v>5233.07</v>
      </c>
      <c r="H2640" s="11">
        <f t="shared" si="1413"/>
        <v>43723</v>
      </c>
      <c r="I2640" s="11">
        <f t="shared" si="1414"/>
        <v>43753</v>
      </c>
      <c r="J2640" s="12">
        <f t="shared" si="1418"/>
        <v>1.0004131725529497E-3</v>
      </c>
      <c r="K2640" s="11">
        <f t="shared" si="1434"/>
        <v>43815</v>
      </c>
      <c r="L2640" s="11">
        <f t="shared" si="1419"/>
        <v>43815</v>
      </c>
      <c r="M2640" s="1">
        <f t="shared" si="1405"/>
        <v>21</v>
      </c>
      <c r="N2640" s="1">
        <f t="shared" si="1420"/>
        <v>8</v>
      </c>
      <c r="O2640" s="2">
        <f t="shared" si="1421"/>
        <v>1.00038099</v>
      </c>
      <c r="P2640" s="13">
        <f t="shared" si="1415"/>
        <v>0.99960037000000002</v>
      </c>
      <c r="Q2640" s="13">
        <f t="shared" si="1408"/>
        <v>1.4946501572245934</v>
      </c>
      <c r="R2640" s="2">
        <f t="shared" si="1411"/>
        <v>1.4952196</v>
      </c>
      <c r="S2640" s="2">
        <f t="shared" si="1435"/>
        <v>1.4936037600000001</v>
      </c>
      <c r="T2640" s="2">
        <f t="shared" si="1422"/>
        <v>301275.80697991</v>
      </c>
      <c r="U2640" s="2">
        <f t="shared" si="1423"/>
        <v>8200.2468482527747</v>
      </c>
      <c r="V2640" s="2">
        <f t="shared" si="1424"/>
        <v>91663.983783209813</v>
      </c>
      <c r="W2640" s="2">
        <f t="shared" si="1425"/>
        <v>301574.89516535262</v>
      </c>
      <c r="X2640" s="17">
        <f t="shared" si="1426"/>
        <v>0</v>
      </c>
      <c r="Y2640" s="2">
        <f t="shared" si="1427"/>
        <v>0</v>
      </c>
      <c r="Z2640" s="72">
        <f t="shared" si="1428"/>
        <v>0</v>
      </c>
      <c r="AA2640" s="2">
        <f t="shared" si="1406"/>
        <v>0</v>
      </c>
      <c r="AB2640" s="12">
        <f t="shared" si="1436"/>
        <v>4.6600000000000003E-2</v>
      </c>
      <c r="AC2640" s="17">
        <f t="shared" si="1429"/>
        <v>8</v>
      </c>
      <c r="AD2640" s="17">
        <v>252</v>
      </c>
      <c r="AE2640" s="13">
        <f t="shared" si="1409"/>
        <v>1.001446976</v>
      </c>
      <c r="AF2640" s="2">
        <f t="shared" si="1407"/>
        <v>435.93886207999998</v>
      </c>
      <c r="AG2640" s="2">
        <f t="shared" si="1430"/>
        <v>436.37163550000002</v>
      </c>
      <c r="AH2640" s="3">
        <f t="shared" si="1431"/>
        <v>0</v>
      </c>
      <c r="AI2640" s="4" t="str">
        <f t="shared" si="1410"/>
        <v>A+J=</v>
      </c>
      <c r="AJ2640" s="11">
        <f t="shared" si="1437"/>
        <v>43815</v>
      </c>
      <c r="AK2640" s="11"/>
      <c r="AL2640" s="4"/>
      <c r="AM2640" s="1"/>
      <c r="AN2640" s="11"/>
      <c r="AO2640" s="1"/>
      <c r="AP2640" s="1"/>
      <c r="AQ2640" s="3"/>
      <c r="AR2640" s="3"/>
      <c r="AS2640" s="6"/>
      <c r="AT2640" s="1"/>
      <c r="AU2640" s="1"/>
      <c r="AV2640" s="1"/>
      <c r="AW2640" s="1"/>
      <c r="AX2640" s="1"/>
      <c r="AY2640" s="1"/>
      <c r="AZ2640" s="1"/>
      <c r="BA2640" s="1"/>
      <c r="BB2640" s="1"/>
    </row>
    <row r="2641" spans="1:54" x14ac:dyDescent="0.2">
      <c r="A2641" s="158">
        <f t="shared" si="1432"/>
        <v>43797</v>
      </c>
      <c r="B2641" s="2">
        <f t="shared" si="1416"/>
        <v>302079.05644228705</v>
      </c>
      <c r="C2641" s="2">
        <f t="shared" si="1433"/>
        <v>201710.66453389</v>
      </c>
      <c r="D2641" s="2">
        <f>SUM(Y2641:Y$2901)</f>
        <v>16613.015363279999</v>
      </c>
      <c r="E2641" s="73">
        <f t="shared" si="1417"/>
        <v>185097.64917061001</v>
      </c>
      <c r="F2641" s="88">
        <f t="shared" si="1412"/>
        <v>5227.84</v>
      </c>
      <c r="G2641" s="3">
        <f>IF(AND(N2641=1,N2640&gt;1),VLOOKUP(A2640,[1]Plan1!$BK$81:$BM$259,3),G2640)</f>
        <v>5233.07</v>
      </c>
      <c r="H2641" s="11">
        <f t="shared" si="1413"/>
        <v>43723</v>
      </c>
      <c r="I2641" s="11">
        <f t="shared" si="1414"/>
        <v>43753</v>
      </c>
      <c r="J2641" s="12">
        <f t="shared" si="1418"/>
        <v>1.0004131725529497E-3</v>
      </c>
      <c r="K2641" s="11">
        <f t="shared" si="1434"/>
        <v>43815</v>
      </c>
      <c r="L2641" s="11">
        <f t="shared" si="1419"/>
        <v>43815</v>
      </c>
      <c r="M2641" s="1">
        <f t="shared" si="1405"/>
        <v>21</v>
      </c>
      <c r="N2641" s="1">
        <f t="shared" si="1420"/>
        <v>9</v>
      </c>
      <c r="O2641" s="2">
        <f t="shared" si="1421"/>
        <v>1.0004286200000001</v>
      </c>
      <c r="P2641" s="13">
        <f t="shared" si="1415"/>
        <v>0.99960037000000002</v>
      </c>
      <c r="Q2641" s="13">
        <f t="shared" si="1408"/>
        <v>1.4946501572245934</v>
      </c>
      <c r="R2641" s="2">
        <f t="shared" si="1411"/>
        <v>1.4952907900000001</v>
      </c>
      <c r="S2641" s="2">
        <f t="shared" si="1435"/>
        <v>1.4936037600000001</v>
      </c>
      <c r="T2641" s="2">
        <f t="shared" si="1422"/>
        <v>301275.80697991</v>
      </c>
      <c r="U2641" s="2">
        <f t="shared" si="1423"/>
        <v>8200.2468482527747</v>
      </c>
      <c r="V2641" s="2">
        <f t="shared" si="1424"/>
        <v>91677.160884854296</v>
      </c>
      <c r="W2641" s="2">
        <f t="shared" si="1425"/>
        <v>301588.07226699707</v>
      </c>
      <c r="X2641" s="17">
        <f t="shared" si="1426"/>
        <v>0</v>
      </c>
      <c r="Y2641" s="2">
        <f t="shared" si="1427"/>
        <v>0</v>
      </c>
      <c r="Z2641" s="72">
        <f t="shared" si="1428"/>
        <v>0</v>
      </c>
      <c r="AA2641" s="2">
        <f t="shared" si="1406"/>
        <v>0</v>
      </c>
      <c r="AB2641" s="12">
        <f t="shared" si="1436"/>
        <v>4.6600000000000003E-2</v>
      </c>
      <c r="AC2641" s="17">
        <f t="shared" si="1429"/>
        <v>9</v>
      </c>
      <c r="AD2641" s="17">
        <v>252</v>
      </c>
      <c r="AE2641" s="13">
        <f t="shared" si="1409"/>
        <v>1.0016279960000001</v>
      </c>
      <c r="AF2641" s="2">
        <f t="shared" si="1407"/>
        <v>490.47580865999998</v>
      </c>
      <c r="AG2641" s="2">
        <f t="shared" si="1430"/>
        <v>490.98417529</v>
      </c>
      <c r="AH2641" s="3">
        <f t="shared" si="1431"/>
        <v>0</v>
      </c>
      <c r="AI2641" s="4" t="str">
        <f t="shared" si="1410"/>
        <v>A+J=</v>
      </c>
      <c r="AJ2641" s="11">
        <f t="shared" si="1437"/>
        <v>43815</v>
      </c>
      <c r="AK2641" s="11"/>
      <c r="AL2641" s="4"/>
      <c r="AM2641" s="1"/>
      <c r="AN2641" s="11"/>
      <c r="AO2641" s="1"/>
      <c r="AP2641" s="1"/>
      <c r="AQ2641" s="3"/>
      <c r="AR2641" s="3"/>
      <c r="AS2641" s="6"/>
      <c r="AT2641" s="1"/>
      <c r="AU2641" s="1"/>
      <c r="AV2641" s="1"/>
      <c r="AW2641" s="1"/>
      <c r="AX2641" s="1"/>
      <c r="AY2641" s="1"/>
      <c r="AZ2641" s="1"/>
      <c r="BA2641" s="1"/>
      <c r="BB2641" s="1"/>
    </row>
    <row r="2642" spans="1:54" x14ac:dyDescent="0.2">
      <c r="A2642" s="158">
        <f t="shared" si="1432"/>
        <v>43798</v>
      </c>
      <c r="B2642" s="2">
        <f t="shared" si="1416"/>
        <v>302146.86235992803</v>
      </c>
      <c r="C2642" s="2">
        <f t="shared" si="1433"/>
        <v>201710.66453389</v>
      </c>
      <c r="D2642" s="2">
        <f>SUM(Y2642:Y$2901)</f>
        <v>16613.015363279999</v>
      </c>
      <c r="E2642" s="73">
        <f t="shared" si="1417"/>
        <v>185097.64917061001</v>
      </c>
      <c r="F2642" s="88">
        <f t="shared" si="1412"/>
        <v>5227.84</v>
      </c>
      <c r="G2642" s="3">
        <f>IF(AND(N2642=1,N2641&gt;1),VLOOKUP(A2641,[1]Plan1!$BK$81:$BM$259,3),G2641)</f>
        <v>5233.07</v>
      </c>
      <c r="H2642" s="11">
        <f t="shared" si="1413"/>
        <v>43723</v>
      </c>
      <c r="I2642" s="11">
        <f t="shared" si="1414"/>
        <v>43753</v>
      </c>
      <c r="J2642" s="12">
        <f t="shared" si="1418"/>
        <v>1.0004131725529497E-3</v>
      </c>
      <c r="K2642" s="11">
        <f t="shared" si="1434"/>
        <v>43815</v>
      </c>
      <c r="L2642" s="11">
        <f t="shared" si="1419"/>
        <v>43815</v>
      </c>
      <c r="M2642" s="1">
        <f t="shared" si="1405"/>
        <v>21</v>
      </c>
      <c r="N2642" s="1">
        <f t="shared" si="1420"/>
        <v>10</v>
      </c>
      <c r="O2642" s="2">
        <f t="shared" si="1421"/>
        <v>1.0004762599999999</v>
      </c>
      <c r="P2642" s="13">
        <f t="shared" si="1415"/>
        <v>0.99960037000000002</v>
      </c>
      <c r="Q2642" s="13">
        <f t="shared" si="1408"/>
        <v>1.4946501572245934</v>
      </c>
      <c r="R2642" s="2">
        <f t="shared" si="1411"/>
        <v>1.4953619899999999</v>
      </c>
      <c r="S2642" s="2">
        <f t="shared" si="1435"/>
        <v>1.4936037600000001</v>
      </c>
      <c r="T2642" s="2">
        <f t="shared" si="1422"/>
        <v>301275.80697991</v>
      </c>
      <c r="U2642" s="2">
        <f t="shared" si="1423"/>
        <v>8200.2468482527747</v>
      </c>
      <c r="V2642" s="2">
        <f t="shared" si="1424"/>
        <v>91690.339837475214</v>
      </c>
      <c r="W2642" s="2">
        <f t="shared" si="1425"/>
        <v>301601.25121961802</v>
      </c>
      <c r="X2642" s="17">
        <f t="shared" si="1426"/>
        <v>0</v>
      </c>
      <c r="Y2642" s="2">
        <f t="shared" si="1427"/>
        <v>0</v>
      </c>
      <c r="Z2642" s="72">
        <f t="shared" si="1428"/>
        <v>0</v>
      </c>
      <c r="AA2642" s="2">
        <f t="shared" si="1406"/>
        <v>0</v>
      </c>
      <c r="AB2642" s="12">
        <f t="shared" si="1436"/>
        <v>4.6600000000000003E-2</v>
      </c>
      <c r="AC2642" s="17">
        <f t="shared" si="1429"/>
        <v>10</v>
      </c>
      <c r="AD2642" s="17">
        <v>252</v>
      </c>
      <c r="AE2642" s="13">
        <f t="shared" si="1409"/>
        <v>1.0018090479999999</v>
      </c>
      <c r="AF2642" s="2">
        <f t="shared" si="1407"/>
        <v>545.02239606000001</v>
      </c>
      <c r="AG2642" s="2">
        <f t="shared" si="1430"/>
        <v>545.61114031</v>
      </c>
      <c r="AH2642" s="3">
        <f t="shared" si="1431"/>
        <v>0</v>
      </c>
      <c r="AI2642" s="4" t="str">
        <f t="shared" si="1410"/>
        <v>A+J=</v>
      </c>
      <c r="AJ2642" s="11">
        <f t="shared" si="1437"/>
        <v>43815</v>
      </c>
      <c r="AK2642" s="11"/>
      <c r="AL2642" s="4"/>
      <c r="AM2642" s="1"/>
      <c r="AN2642" s="11"/>
      <c r="AO2642" s="1"/>
      <c r="AP2642" s="1"/>
      <c r="AQ2642" s="3"/>
      <c r="AR2642" s="3"/>
      <c r="AS2642" s="6"/>
      <c r="AT2642" s="1"/>
      <c r="AU2642" s="1"/>
      <c r="AV2642" s="1"/>
      <c r="AW2642" s="1"/>
      <c r="AX2642" s="1"/>
      <c r="AY2642" s="1"/>
      <c r="AZ2642" s="1"/>
      <c r="BA2642" s="1"/>
      <c r="BB2642" s="1"/>
    </row>
    <row r="2643" spans="1:54" x14ac:dyDescent="0.2">
      <c r="A2643" s="158">
        <f t="shared" si="1432"/>
        <v>43799</v>
      </c>
      <c r="B2643" s="2">
        <f t="shared" si="1416"/>
        <v>302214.68455604539</v>
      </c>
      <c r="C2643" s="2">
        <f t="shared" si="1433"/>
        <v>201710.66453389</v>
      </c>
      <c r="D2643" s="2">
        <f>SUM(Y2643:Y$2901)</f>
        <v>16613.015363279999</v>
      </c>
      <c r="E2643" s="73">
        <f t="shared" si="1417"/>
        <v>185097.64917061001</v>
      </c>
      <c r="F2643" s="88">
        <f t="shared" si="1412"/>
        <v>5227.84</v>
      </c>
      <c r="G2643" s="3">
        <f>IF(AND(N2643=1,N2642&gt;1),VLOOKUP(A2642,[1]Plan1!$BK$81:$BM$259,3),G2642)</f>
        <v>5233.07</v>
      </c>
      <c r="H2643" s="11">
        <f t="shared" si="1413"/>
        <v>43723</v>
      </c>
      <c r="I2643" s="11">
        <f t="shared" si="1414"/>
        <v>43753</v>
      </c>
      <c r="J2643" s="12">
        <f t="shared" si="1418"/>
        <v>1.0004131725529497E-3</v>
      </c>
      <c r="K2643" s="11">
        <f t="shared" si="1434"/>
        <v>43815</v>
      </c>
      <c r="L2643" s="11">
        <f t="shared" si="1419"/>
        <v>43815</v>
      </c>
      <c r="M2643" s="1">
        <f t="shared" si="1405"/>
        <v>21</v>
      </c>
      <c r="N2643" s="1">
        <f t="shared" si="1420"/>
        <v>11</v>
      </c>
      <c r="O2643" s="2">
        <f t="shared" si="1421"/>
        <v>1.0005238999999999</v>
      </c>
      <c r="P2643" s="13">
        <f t="shared" si="1415"/>
        <v>0.99960037000000002</v>
      </c>
      <c r="Q2643" s="13">
        <f t="shared" si="1408"/>
        <v>1.4946501572245934</v>
      </c>
      <c r="R2643" s="2">
        <f t="shared" si="1411"/>
        <v>1.4954331999999999</v>
      </c>
      <c r="S2643" s="2">
        <f t="shared" si="1435"/>
        <v>1.4936037600000001</v>
      </c>
      <c r="T2643" s="2">
        <f t="shared" si="1422"/>
        <v>301275.80697991</v>
      </c>
      <c r="U2643" s="2">
        <f t="shared" si="1423"/>
        <v>8200.2468482527747</v>
      </c>
      <c r="V2643" s="2">
        <f t="shared" si="1424"/>
        <v>91703.520641072639</v>
      </c>
      <c r="W2643" s="2">
        <f t="shared" si="1425"/>
        <v>301614.4320232154</v>
      </c>
      <c r="X2643" s="17">
        <f t="shared" si="1426"/>
        <v>0</v>
      </c>
      <c r="Y2643" s="2">
        <f t="shared" si="1427"/>
        <v>0</v>
      </c>
      <c r="Z2643" s="72">
        <f t="shared" si="1428"/>
        <v>0</v>
      </c>
      <c r="AA2643" s="2">
        <f t="shared" si="1406"/>
        <v>0</v>
      </c>
      <c r="AB2643" s="12">
        <f t="shared" si="1436"/>
        <v>4.6600000000000003E-2</v>
      </c>
      <c r="AC2643" s="17">
        <f t="shared" si="1429"/>
        <v>11</v>
      </c>
      <c r="AD2643" s="17">
        <v>252</v>
      </c>
      <c r="AE2643" s="13">
        <f t="shared" si="1409"/>
        <v>1.001990132</v>
      </c>
      <c r="AF2643" s="2">
        <f t="shared" si="1407"/>
        <v>599.57862428999999</v>
      </c>
      <c r="AG2643" s="2">
        <f t="shared" si="1430"/>
        <v>600.25253282999995</v>
      </c>
      <c r="AH2643" s="3">
        <f t="shared" si="1431"/>
        <v>0</v>
      </c>
      <c r="AI2643" s="4" t="str">
        <f t="shared" si="1410"/>
        <v>A+J=</v>
      </c>
      <c r="AJ2643" s="11">
        <f t="shared" si="1437"/>
        <v>43815</v>
      </c>
      <c r="AK2643" s="11"/>
      <c r="AL2643" s="4"/>
      <c r="AM2643" s="1"/>
      <c r="AN2643" s="11"/>
      <c r="AO2643" s="1"/>
      <c r="AP2643" s="1"/>
      <c r="AQ2643" s="3"/>
      <c r="AR2643" s="3"/>
      <c r="AS2643" s="6"/>
      <c r="AT2643" s="1"/>
      <c r="AU2643" s="1"/>
      <c r="AV2643" s="1"/>
      <c r="AW2643" s="1"/>
      <c r="AX2643" s="1"/>
      <c r="AY2643" s="1"/>
      <c r="AZ2643" s="1"/>
      <c r="BA2643" s="1"/>
      <c r="BB2643" s="1"/>
    </row>
    <row r="2644" spans="1:54" x14ac:dyDescent="0.2">
      <c r="A2644" s="158">
        <f t="shared" si="1432"/>
        <v>43800</v>
      </c>
      <c r="B2644" s="2">
        <f t="shared" si="1416"/>
        <v>302214.68455604539</v>
      </c>
      <c r="C2644" s="2">
        <f t="shared" si="1433"/>
        <v>201710.66453389</v>
      </c>
      <c r="D2644" s="2">
        <f>SUM(Y2644:Y$2901)</f>
        <v>16613.015363279999</v>
      </c>
      <c r="E2644" s="73">
        <f t="shared" si="1417"/>
        <v>185097.64917061001</v>
      </c>
      <c r="F2644" s="88">
        <f t="shared" si="1412"/>
        <v>5227.84</v>
      </c>
      <c r="G2644" s="3">
        <f>IF(AND(N2644=1,N2643&gt;1),VLOOKUP(A2643,[1]Plan1!$BK$81:$BM$259,3),G2643)</f>
        <v>5233.07</v>
      </c>
      <c r="H2644" s="11">
        <f t="shared" si="1413"/>
        <v>43723</v>
      </c>
      <c r="I2644" s="11">
        <f t="shared" si="1414"/>
        <v>43753</v>
      </c>
      <c r="J2644" s="12">
        <f t="shared" si="1418"/>
        <v>1.0004131725529497E-3</v>
      </c>
      <c r="K2644" s="11">
        <f t="shared" si="1434"/>
        <v>43815</v>
      </c>
      <c r="L2644" s="11">
        <f t="shared" si="1419"/>
        <v>43815</v>
      </c>
      <c r="M2644" s="1">
        <f t="shared" si="1405"/>
        <v>21</v>
      </c>
      <c r="N2644" s="1">
        <f t="shared" si="1420"/>
        <v>11</v>
      </c>
      <c r="O2644" s="2">
        <f t="shared" si="1421"/>
        <v>1.0005238999999999</v>
      </c>
      <c r="P2644" s="13">
        <f t="shared" si="1415"/>
        <v>0.99960037000000002</v>
      </c>
      <c r="Q2644" s="13">
        <f t="shared" si="1408"/>
        <v>1.4946501572245934</v>
      </c>
      <c r="R2644" s="2">
        <f t="shared" si="1411"/>
        <v>1.4954331999999999</v>
      </c>
      <c r="S2644" s="2">
        <f t="shared" si="1435"/>
        <v>1.4936037600000001</v>
      </c>
      <c r="T2644" s="2">
        <f t="shared" si="1422"/>
        <v>301275.80697991</v>
      </c>
      <c r="U2644" s="2">
        <f t="shared" si="1423"/>
        <v>8200.2468482527747</v>
      </c>
      <c r="V2644" s="2">
        <f t="shared" si="1424"/>
        <v>91703.520641072639</v>
      </c>
      <c r="W2644" s="2">
        <f t="shared" si="1425"/>
        <v>301614.4320232154</v>
      </c>
      <c r="X2644" s="17">
        <f t="shared" si="1426"/>
        <v>0</v>
      </c>
      <c r="Y2644" s="2">
        <f t="shared" si="1427"/>
        <v>0</v>
      </c>
      <c r="Z2644" s="72">
        <f t="shared" si="1428"/>
        <v>0</v>
      </c>
      <c r="AA2644" s="2">
        <f t="shared" si="1406"/>
        <v>0</v>
      </c>
      <c r="AB2644" s="12">
        <f t="shared" si="1436"/>
        <v>4.6600000000000003E-2</v>
      </c>
      <c r="AC2644" s="17">
        <f t="shared" si="1429"/>
        <v>11</v>
      </c>
      <c r="AD2644" s="17">
        <v>252</v>
      </c>
      <c r="AE2644" s="13">
        <f t="shared" si="1409"/>
        <v>1.001990132</v>
      </c>
      <c r="AF2644" s="2">
        <f t="shared" si="1407"/>
        <v>599.57862428999999</v>
      </c>
      <c r="AG2644" s="2">
        <f t="shared" si="1430"/>
        <v>600.25253282999995</v>
      </c>
      <c r="AH2644" s="3">
        <f t="shared" si="1431"/>
        <v>0</v>
      </c>
      <c r="AI2644" s="4" t="str">
        <f t="shared" si="1410"/>
        <v>A+J=</v>
      </c>
      <c r="AJ2644" s="11">
        <f t="shared" si="1437"/>
        <v>43815</v>
      </c>
      <c r="AK2644" s="11"/>
      <c r="AL2644" s="4"/>
      <c r="AM2644" s="1"/>
      <c r="AN2644" s="11"/>
      <c r="AO2644" s="1"/>
      <c r="AP2644" s="1"/>
      <c r="AQ2644" s="3"/>
      <c r="AR2644" s="3"/>
      <c r="AS2644" s="6"/>
      <c r="AT2644" s="1"/>
      <c r="AU2644" s="1"/>
      <c r="AV2644" s="1"/>
      <c r="AW2644" s="1"/>
      <c r="AX2644" s="1"/>
      <c r="AY2644" s="1"/>
      <c r="AZ2644" s="1"/>
      <c r="BA2644" s="1"/>
      <c r="BB2644" s="1"/>
    </row>
    <row r="2645" spans="1:54" x14ac:dyDescent="0.2">
      <c r="A2645" s="158">
        <f t="shared" si="1432"/>
        <v>43801</v>
      </c>
      <c r="B2645" s="2">
        <f t="shared" si="1416"/>
        <v>302214.68455604539</v>
      </c>
      <c r="C2645" s="2">
        <f t="shared" si="1433"/>
        <v>201710.66453389</v>
      </c>
      <c r="D2645" s="2">
        <f>SUM(Y2645:Y$2901)</f>
        <v>16613.015363279999</v>
      </c>
      <c r="E2645" s="73">
        <f t="shared" si="1417"/>
        <v>185097.64917061001</v>
      </c>
      <c r="F2645" s="88">
        <f t="shared" si="1412"/>
        <v>5227.84</v>
      </c>
      <c r="G2645" s="3">
        <f>IF(AND(N2645=1,N2644&gt;1),VLOOKUP(A2644,[1]Plan1!$BK$81:$BM$259,3),G2644)</f>
        <v>5233.07</v>
      </c>
      <c r="H2645" s="11">
        <f t="shared" si="1413"/>
        <v>43723</v>
      </c>
      <c r="I2645" s="11">
        <f t="shared" si="1414"/>
        <v>43753</v>
      </c>
      <c r="J2645" s="12">
        <f t="shared" si="1418"/>
        <v>1.0004131725529497E-3</v>
      </c>
      <c r="K2645" s="11">
        <f t="shared" si="1434"/>
        <v>43815</v>
      </c>
      <c r="L2645" s="11">
        <f t="shared" si="1419"/>
        <v>43815</v>
      </c>
      <c r="M2645" s="1">
        <f t="shared" si="1405"/>
        <v>21</v>
      </c>
      <c r="N2645" s="1">
        <f t="shared" si="1420"/>
        <v>11</v>
      </c>
      <c r="O2645" s="2">
        <f t="shared" si="1421"/>
        <v>1.0005238999999999</v>
      </c>
      <c r="P2645" s="13">
        <f t="shared" si="1415"/>
        <v>0.99960037000000002</v>
      </c>
      <c r="Q2645" s="13">
        <f t="shared" si="1408"/>
        <v>1.4946501572245934</v>
      </c>
      <c r="R2645" s="2">
        <f t="shared" si="1411"/>
        <v>1.4954331999999999</v>
      </c>
      <c r="S2645" s="2">
        <f t="shared" si="1435"/>
        <v>1.4936037600000001</v>
      </c>
      <c r="T2645" s="2">
        <f t="shared" si="1422"/>
        <v>301275.80697991</v>
      </c>
      <c r="U2645" s="2">
        <f t="shared" si="1423"/>
        <v>8200.2468482527747</v>
      </c>
      <c r="V2645" s="2">
        <f t="shared" si="1424"/>
        <v>91703.520641072639</v>
      </c>
      <c r="W2645" s="2">
        <f t="shared" si="1425"/>
        <v>301614.4320232154</v>
      </c>
      <c r="X2645" s="17">
        <f t="shared" si="1426"/>
        <v>0</v>
      </c>
      <c r="Y2645" s="2">
        <f t="shared" si="1427"/>
        <v>0</v>
      </c>
      <c r="Z2645" s="72">
        <f t="shared" si="1428"/>
        <v>0</v>
      </c>
      <c r="AA2645" s="2">
        <f t="shared" si="1406"/>
        <v>0</v>
      </c>
      <c r="AB2645" s="12">
        <f t="shared" si="1436"/>
        <v>4.6600000000000003E-2</v>
      </c>
      <c r="AC2645" s="17">
        <f t="shared" si="1429"/>
        <v>11</v>
      </c>
      <c r="AD2645" s="17">
        <v>252</v>
      </c>
      <c r="AE2645" s="13">
        <f t="shared" si="1409"/>
        <v>1.001990132</v>
      </c>
      <c r="AF2645" s="2">
        <f t="shared" si="1407"/>
        <v>599.57862428999999</v>
      </c>
      <c r="AG2645" s="2">
        <f t="shared" si="1430"/>
        <v>600.25253282999995</v>
      </c>
      <c r="AH2645" s="3">
        <f t="shared" si="1431"/>
        <v>0</v>
      </c>
      <c r="AI2645" s="4" t="str">
        <f t="shared" si="1410"/>
        <v>A+J=</v>
      </c>
      <c r="AJ2645" s="11">
        <f t="shared" si="1437"/>
        <v>43815</v>
      </c>
      <c r="AK2645" s="11"/>
      <c r="AL2645" s="4"/>
      <c r="AM2645" s="1"/>
      <c r="AN2645" s="11"/>
      <c r="AO2645" s="1"/>
      <c r="AP2645" s="1"/>
      <c r="AQ2645" s="3"/>
      <c r="AR2645" s="3"/>
      <c r="AS2645" s="6"/>
      <c r="AT2645" s="1"/>
      <c r="AU2645" s="1"/>
      <c r="AV2645" s="1"/>
      <c r="AW2645" s="1"/>
      <c r="AX2645" s="1"/>
      <c r="AY2645" s="1"/>
      <c r="AZ2645" s="1"/>
      <c r="BA2645" s="1"/>
      <c r="BB2645" s="1"/>
    </row>
    <row r="2646" spans="1:54" x14ac:dyDescent="0.2">
      <c r="A2646" s="158">
        <f t="shared" si="1432"/>
        <v>43802</v>
      </c>
      <c r="B2646" s="2">
        <f t="shared" si="1416"/>
        <v>302282.51992616639</v>
      </c>
      <c r="C2646" s="2">
        <f t="shared" si="1433"/>
        <v>201710.66453389</v>
      </c>
      <c r="D2646" s="2">
        <f>SUM(Y2646:Y$2901)</f>
        <v>16613.015363279999</v>
      </c>
      <c r="E2646" s="73">
        <f t="shared" si="1417"/>
        <v>185097.64917061001</v>
      </c>
      <c r="F2646" s="88">
        <f t="shared" si="1412"/>
        <v>5227.84</v>
      </c>
      <c r="G2646" s="3">
        <f>IF(AND(N2646=1,N2645&gt;1),VLOOKUP(A2645,[1]Plan1!$BK$81:$BM$259,3),G2645)</f>
        <v>5233.07</v>
      </c>
      <c r="H2646" s="11">
        <f t="shared" si="1413"/>
        <v>43723</v>
      </c>
      <c r="I2646" s="11">
        <f t="shared" si="1414"/>
        <v>43753</v>
      </c>
      <c r="J2646" s="12">
        <f t="shared" si="1418"/>
        <v>1.0004131725529497E-3</v>
      </c>
      <c r="K2646" s="11">
        <f t="shared" si="1434"/>
        <v>43815</v>
      </c>
      <c r="L2646" s="11">
        <f t="shared" si="1419"/>
        <v>43815</v>
      </c>
      <c r="M2646" s="1">
        <f t="shared" si="1405"/>
        <v>21</v>
      </c>
      <c r="N2646" s="1">
        <f t="shared" si="1420"/>
        <v>12</v>
      </c>
      <c r="O2646" s="2">
        <f t="shared" si="1421"/>
        <v>1.0005715399999999</v>
      </c>
      <c r="P2646" s="13">
        <f t="shared" si="1415"/>
        <v>0.99960037000000002</v>
      </c>
      <c r="Q2646" s="13">
        <f t="shared" si="1408"/>
        <v>1.4946501572245934</v>
      </c>
      <c r="R2646" s="2">
        <f t="shared" si="1411"/>
        <v>1.4955044</v>
      </c>
      <c r="S2646" s="2">
        <f t="shared" si="1435"/>
        <v>1.4936037600000001</v>
      </c>
      <c r="T2646" s="2">
        <f t="shared" si="1422"/>
        <v>301275.80697991</v>
      </c>
      <c r="U2646" s="2">
        <f t="shared" si="1423"/>
        <v>8200.2468482527747</v>
      </c>
      <c r="V2646" s="2">
        <f t="shared" si="1424"/>
        <v>91716.6995936936</v>
      </c>
      <c r="W2646" s="2">
        <f t="shared" si="1425"/>
        <v>301627.6109758364</v>
      </c>
      <c r="X2646" s="17">
        <f t="shared" si="1426"/>
        <v>0</v>
      </c>
      <c r="Y2646" s="2">
        <f t="shared" si="1427"/>
        <v>0</v>
      </c>
      <c r="Z2646" s="72">
        <f t="shared" si="1428"/>
        <v>0</v>
      </c>
      <c r="AA2646" s="2">
        <f t="shared" si="1406"/>
        <v>0</v>
      </c>
      <c r="AB2646" s="12">
        <f t="shared" si="1436"/>
        <v>4.6600000000000003E-2</v>
      </c>
      <c r="AC2646" s="17">
        <f t="shared" si="1429"/>
        <v>12</v>
      </c>
      <c r="AD2646" s="17">
        <v>252</v>
      </c>
      <c r="AE2646" s="13">
        <f t="shared" si="1409"/>
        <v>1.00217125</v>
      </c>
      <c r="AF2646" s="2">
        <f t="shared" si="1407"/>
        <v>654.1450959</v>
      </c>
      <c r="AG2646" s="2">
        <f t="shared" si="1430"/>
        <v>654.90895033000004</v>
      </c>
      <c r="AH2646" s="3">
        <f t="shared" si="1431"/>
        <v>0</v>
      </c>
      <c r="AI2646" s="4" t="str">
        <f t="shared" si="1410"/>
        <v>A+J=</v>
      </c>
      <c r="AJ2646" s="11">
        <f t="shared" si="1437"/>
        <v>43815</v>
      </c>
      <c r="AK2646" s="11"/>
      <c r="AL2646" s="4"/>
      <c r="AM2646" s="1"/>
      <c r="AN2646" s="11"/>
      <c r="AO2646" s="1"/>
      <c r="AP2646" s="1"/>
      <c r="AQ2646" s="3"/>
      <c r="AR2646" s="3"/>
      <c r="AS2646" s="6"/>
      <c r="AT2646" s="1"/>
      <c r="AU2646" s="1"/>
      <c r="AV2646" s="1"/>
      <c r="AW2646" s="1"/>
      <c r="AX2646" s="1"/>
      <c r="AY2646" s="1"/>
      <c r="AZ2646" s="1"/>
      <c r="BA2646" s="1"/>
      <c r="BB2646" s="1"/>
    </row>
    <row r="2647" spans="1:54" x14ac:dyDescent="0.2">
      <c r="A2647" s="158">
        <f t="shared" si="1432"/>
        <v>43803</v>
      </c>
      <c r="B2647" s="2">
        <f t="shared" si="1416"/>
        <v>302350.37157801382</v>
      </c>
      <c r="C2647" s="2">
        <f t="shared" si="1433"/>
        <v>201710.66453389</v>
      </c>
      <c r="D2647" s="2">
        <f>SUM(Y2647:Y$2901)</f>
        <v>16613.015363279999</v>
      </c>
      <c r="E2647" s="73">
        <f t="shared" si="1417"/>
        <v>185097.64917061001</v>
      </c>
      <c r="F2647" s="88">
        <f t="shared" si="1412"/>
        <v>5227.84</v>
      </c>
      <c r="G2647" s="3">
        <f>IF(AND(N2647=1,N2646&gt;1),VLOOKUP(A2646,[1]Plan1!$BK$81:$BM$259,3),G2646)</f>
        <v>5233.07</v>
      </c>
      <c r="H2647" s="11">
        <f t="shared" si="1413"/>
        <v>43723</v>
      </c>
      <c r="I2647" s="11">
        <f t="shared" si="1414"/>
        <v>43753</v>
      </c>
      <c r="J2647" s="12">
        <f t="shared" si="1418"/>
        <v>1.0004131725529497E-3</v>
      </c>
      <c r="K2647" s="11">
        <f t="shared" si="1434"/>
        <v>43815</v>
      </c>
      <c r="L2647" s="11">
        <f t="shared" si="1419"/>
        <v>43815</v>
      </c>
      <c r="M2647" s="1">
        <f t="shared" ref="M2647:M2710" si="1438">IF(L2647=L2646,M2646,NETWORKDAYS(L2646,L2647,$AN$194:$AN$348)-1)</f>
        <v>21</v>
      </c>
      <c r="N2647" s="1">
        <f t="shared" si="1420"/>
        <v>13</v>
      </c>
      <c r="O2647" s="2">
        <f t="shared" si="1421"/>
        <v>1.0006191799999999</v>
      </c>
      <c r="P2647" s="13">
        <f t="shared" si="1415"/>
        <v>0.99960037000000002</v>
      </c>
      <c r="Q2647" s="13">
        <f t="shared" si="1408"/>
        <v>1.4946501572245934</v>
      </c>
      <c r="R2647" s="2">
        <f t="shared" si="1411"/>
        <v>1.4955756099999999</v>
      </c>
      <c r="S2647" s="2">
        <f t="shared" si="1435"/>
        <v>1.4936037600000001</v>
      </c>
      <c r="T2647" s="2">
        <f t="shared" si="1422"/>
        <v>301275.80697991</v>
      </c>
      <c r="U2647" s="2">
        <f t="shared" si="1423"/>
        <v>8200.2468482527747</v>
      </c>
      <c r="V2647" s="2">
        <f t="shared" si="1424"/>
        <v>91729.880397291039</v>
      </c>
      <c r="W2647" s="2">
        <f t="shared" si="1425"/>
        <v>301640.79177943384</v>
      </c>
      <c r="X2647" s="17">
        <f t="shared" si="1426"/>
        <v>0</v>
      </c>
      <c r="Y2647" s="2">
        <f t="shared" si="1427"/>
        <v>0</v>
      </c>
      <c r="Z2647" s="72">
        <f t="shared" si="1428"/>
        <v>0</v>
      </c>
      <c r="AA2647" s="2">
        <f t="shared" ref="AA2647:AA2710" si="1439">IF(Z2647&gt;0,TRUNC(Z2647*T2647,8),0)</f>
        <v>0</v>
      </c>
      <c r="AB2647" s="12">
        <f t="shared" si="1436"/>
        <v>4.6600000000000003E-2</v>
      </c>
      <c r="AC2647" s="17">
        <f t="shared" si="1429"/>
        <v>13</v>
      </c>
      <c r="AD2647" s="17">
        <v>252</v>
      </c>
      <c r="AE2647" s="13">
        <f t="shared" si="1409"/>
        <v>1.0023523999999999</v>
      </c>
      <c r="AF2647" s="2">
        <f t="shared" ref="AF2647:AF2710" si="1440">TRUNC((T2647*(AE2647-1)),8)</f>
        <v>708.72120832999997</v>
      </c>
      <c r="AG2647" s="2">
        <f t="shared" si="1430"/>
        <v>709.57979857999999</v>
      </c>
      <c r="AH2647" s="3">
        <f t="shared" si="1431"/>
        <v>0</v>
      </c>
      <c r="AI2647" s="4" t="str">
        <f t="shared" si="1410"/>
        <v>A+J=</v>
      </c>
      <c r="AJ2647" s="11">
        <f t="shared" si="1437"/>
        <v>43815</v>
      </c>
      <c r="AK2647" s="11"/>
      <c r="AL2647" s="4"/>
      <c r="AM2647" s="1"/>
      <c r="AN2647" s="11"/>
      <c r="AO2647" s="1"/>
      <c r="AP2647" s="1"/>
      <c r="AQ2647" s="3"/>
      <c r="AR2647" s="3"/>
      <c r="AS2647" s="6"/>
      <c r="AT2647" s="1"/>
      <c r="AU2647" s="1"/>
      <c r="AV2647" s="1"/>
      <c r="AW2647" s="1"/>
      <c r="AX2647" s="1"/>
      <c r="AY2647" s="1"/>
      <c r="AZ2647" s="1"/>
      <c r="BA2647" s="1"/>
      <c r="BB2647" s="1"/>
    </row>
    <row r="2648" spans="1:54" x14ac:dyDescent="0.2">
      <c r="A2648" s="158">
        <f t="shared" si="1432"/>
        <v>43804</v>
      </c>
      <c r="B2648" s="2">
        <f t="shared" si="1416"/>
        <v>302418.23981550778</v>
      </c>
      <c r="C2648" s="2">
        <f t="shared" si="1433"/>
        <v>201710.66453389</v>
      </c>
      <c r="D2648" s="2">
        <f>SUM(Y2648:Y$2901)</f>
        <v>16613.015363279999</v>
      </c>
      <c r="E2648" s="73">
        <f t="shared" si="1417"/>
        <v>185097.64917061001</v>
      </c>
      <c r="F2648" s="88">
        <f t="shared" si="1412"/>
        <v>5227.84</v>
      </c>
      <c r="G2648" s="3">
        <f>IF(AND(N2648=1,N2647&gt;1),VLOOKUP(A2647,[1]Plan1!$BK$81:$BM$259,3),G2647)</f>
        <v>5233.07</v>
      </c>
      <c r="H2648" s="11">
        <f t="shared" si="1413"/>
        <v>43723</v>
      </c>
      <c r="I2648" s="11">
        <f t="shared" si="1414"/>
        <v>43753</v>
      </c>
      <c r="J2648" s="12">
        <f t="shared" si="1418"/>
        <v>1.0004131725529497E-3</v>
      </c>
      <c r="K2648" s="11">
        <f t="shared" si="1434"/>
        <v>43815</v>
      </c>
      <c r="L2648" s="11">
        <f t="shared" si="1419"/>
        <v>43815</v>
      </c>
      <c r="M2648" s="1">
        <f t="shared" si="1438"/>
        <v>21</v>
      </c>
      <c r="N2648" s="1">
        <f t="shared" si="1420"/>
        <v>14</v>
      </c>
      <c r="O2648" s="2">
        <f t="shared" si="1421"/>
        <v>1.0006668299999999</v>
      </c>
      <c r="P2648" s="13">
        <f t="shared" si="1415"/>
        <v>0.99960037000000002</v>
      </c>
      <c r="Q2648" s="13">
        <f t="shared" si="1408"/>
        <v>1.4946501572245934</v>
      </c>
      <c r="R2648" s="2">
        <f t="shared" si="1411"/>
        <v>1.4956468300000001</v>
      </c>
      <c r="S2648" s="2">
        <f t="shared" si="1435"/>
        <v>1.4936037600000001</v>
      </c>
      <c r="T2648" s="2">
        <f t="shared" si="1422"/>
        <v>301275.80697991</v>
      </c>
      <c r="U2648" s="2">
        <f t="shared" si="1423"/>
        <v>8200.2468482527747</v>
      </c>
      <c r="V2648" s="2">
        <f t="shared" si="1424"/>
        <v>91743.063051865</v>
      </c>
      <c r="W2648" s="2">
        <f t="shared" si="1425"/>
        <v>301653.97443400777</v>
      </c>
      <c r="X2648" s="17">
        <f t="shared" si="1426"/>
        <v>0</v>
      </c>
      <c r="Y2648" s="2">
        <f t="shared" si="1427"/>
        <v>0</v>
      </c>
      <c r="Z2648" s="72">
        <f t="shared" si="1428"/>
        <v>0</v>
      </c>
      <c r="AA2648" s="2">
        <f t="shared" si="1439"/>
        <v>0</v>
      </c>
      <c r="AB2648" s="12">
        <f t="shared" si="1436"/>
        <v>4.6600000000000003E-2</v>
      </c>
      <c r="AC2648" s="17">
        <f t="shared" si="1429"/>
        <v>14</v>
      </c>
      <c r="AD2648" s="17">
        <v>252</v>
      </c>
      <c r="AE2648" s="13">
        <f t="shared" si="1409"/>
        <v>1.002533583</v>
      </c>
      <c r="AF2648" s="2">
        <f t="shared" si="1440"/>
        <v>763.30726287000005</v>
      </c>
      <c r="AG2648" s="2">
        <f t="shared" si="1430"/>
        <v>764.26538149999999</v>
      </c>
      <c r="AH2648" s="3">
        <f t="shared" si="1431"/>
        <v>0</v>
      </c>
      <c r="AI2648" s="4" t="str">
        <f t="shared" si="1410"/>
        <v>A+J=</v>
      </c>
      <c r="AJ2648" s="11">
        <f t="shared" si="1437"/>
        <v>43815</v>
      </c>
      <c r="AK2648" s="11"/>
      <c r="AL2648" s="4"/>
      <c r="AM2648" s="1"/>
      <c r="AN2648" s="11"/>
      <c r="AO2648" s="1"/>
      <c r="AP2648" s="1"/>
      <c r="AQ2648" s="3"/>
      <c r="AR2648" s="3"/>
      <c r="AS2648" s="6"/>
      <c r="AT2648" s="1"/>
      <c r="AU2648" s="1"/>
      <c r="AV2648" s="1"/>
      <c r="AW2648" s="1"/>
      <c r="AX2648" s="1"/>
      <c r="AY2648" s="1"/>
      <c r="AZ2648" s="1"/>
      <c r="BA2648" s="1"/>
      <c r="BB2648" s="1"/>
    </row>
    <row r="2649" spans="1:54" x14ac:dyDescent="0.2">
      <c r="A2649" s="158">
        <f t="shared" si="1432"/>
        <v>43805</v>
      </c>
      <c r="B2649" s="2">
        <f t="shared" si="1416"/>
        <v>302486.11877129873</v>
      </c>
      <c r="C2649" s="2">
        <f t="shared" si="1433"/>
        <v>201710.66453389</v>
      </c>
      <c r="D2649" s="2">
        <f>SUM(Y2649:Y$2901)</f>
        <v>16613.015363279999</v>
      </c>
      <c r="E2649" s="73">
        <f t="shared" si="1417"/>
        <v>185097.64917061001</v>
      </c>
      <c r="F2649" s="88">
        <f t="shared" si="1412"/>
        <v>5227.84</v>
      </c>
      <c r="G2649" s="3">
        <f>IF(AND(N2649=1,N2648&gt;1),VLOOKUP(A2648,[1]Plan1!$BK$81:$BM$259,3),G2648)</f>
        <v>5233.07</v>
      </c>
      <c r="H2649" s="11">
        <f t="shared" si="1413"/>
        <v>43723</v>
      </c>
      <c r="I2649" s="11">
        <f t="shared" si="1414"/>
        <v>43753</v>
      </c>
      <c r="J2649" s="12">
        <f t="shared" si="1418"/>
        <v>1.0004131725529497E-3</v>
      </c>
      <c r="K2649" s="11">
        <f t="shared" si="1434"/>
        <v>43815</v>
      </c>
      <c r="L2649" s="11">
        <f t="shared" si="1419"/>
        <v>43815</v>
      </c>
      <c r="M2649" s="1">
        <f t="shared" si="1438"/>
        <v>21</v>
      </c>
      <c r="N2649" s="1">
        <f t="shared" si="1420"/>
        <v>15</v>
      </c>
      <c r="O2649" s="2">
        <f t="shared" si="1421"/>
        <v>1.0007144699999999</v>
      </c>
      <c r="P2649" s="13">
        <f t="shared" si="1415"/>
        <v>0.99960037000000002</v>
      </c>
      <c r="Q2649" s="13">
        <f t="shared" si="1408"/>
        <v>1.4946501572245934</v>
      </c>
      <c r="R2649" s="2">
        <f t="shared" si="1411"/>
        <v>1.4957180299999999</v>
      </c>
      <c r="S2649" s="2">
        <f t="shared" si="1435"/>
        <v>1.4936037600000001</v>
      </c>
      <c r="T2649" s="2">
        <f t="shared" si="1422"/>
        <v>301275.80697991</v>
      </c>
      <c r="U2649" s="2">
        <f t="shared" si="1423"/>
        <v>8200.2468482527747</v>
      </c>
      <c r="V2649" s="2">
        <f t="shared" si="1424"/>
        <v>91756.242004485917</v>
      </c>
      <c r="W2649" s="2">
        <f t="shared" si="1425"/>
        <v>301667.15338662872</v>
      </c>
      <c r="X2649" s="17">
        <f t="shared" si="1426"/>
        <v>0</v>
      </c>
      <c r="Y2649" s="2">
        <f t="shared" si="1427"/>
        <v>0</v>
      </c>
      <c r="Z2649" s="72">
        <f t="shared" si="1428"/>
        <v>0</v>
      </c>
      <c r="AA2649" s="2">
        <f t="shared" si="1439"/>
        <v>0</v>
      </c>
      <c r="AB2649" s="12">
        <f t="shared" si="1436"/>
        <v>4.6600000000000003E-2</v>
      </c>
      <c r="AC2649" s="17">
        <f t="shared" si="1429"/>
        <v>15</v>
      </c>
      <c r="AD2649" s="17">
        <v>252</v>
      </c>
      <c r="AE2649" s="13">
        <f t="shared" si="1409"/>
        <v>1.002714798</v>
      </c>
      <c r="AF2649" s="2">
        <f t="shared" si="1440"/>
        <v>817.90295822999997</v>
      </c>
      <c r="AG2649" s="2">
        <f t="shared" si="1430"/>
        <v>818.96538467000005</v>
      </c>
      <c r="AH2649" s="3">
        <f t="shared" si="1431"/>
        <v>0</v>
      </c>
      <c r="AI2649" s="4" t="str">
        <f t="shared" si="1410"/>
        <v>A+J=</v>
      </c>
      <c r="AJ2649" s="11">
        <f t="shared" si="1437"/>
        <v>43815</v>
      </c>
      <c r="AK2649" s="11"/>
      <c r="AL2649" s="4"/>
      <c r="AM2649" s="1"/>
      <c r="AN2649" s="11"/>
      <c r="AO2649" s="1"/>
      <c r="AP2649" s="1"/>
      <c r="AQ2649" s="3"/>
      <c r="AR2649" s="3"/>
      <c r="AS2649" s="6"/>
      <c r="AT2649" s="1"/>
      <c r="AU2649" s="1"/>
      <c r="AV2649" s="1"/>
      <c r="AW2649" s="1"/>
      <c r="AX2649" s="1"/>
      <c r="AY2649" s="1"/>
      <c r="AZ2649" s="1"/>
      <c r="BA2649" s="1"/>
      <c r="BB2649" s="1"/>
    </row>
    <row r="2650" spans="1:54" x14ac:dyDescent="0.2">
      <c r="A2650" s="158">
        <f t="shared" si="1432"/>
        <v>43806</v>
      </c>
      <c r="B2650" s="2">
        <f t="shared" si="1416"/>
        <v>302554.01832968916</v>
      </c>
      <c r="C2650" s="2">
        <f t="shared" si="1433"/>
        <v>201710.66453389</v>
      </c>
      <c r="D2650" s="2">
        <f>SUM(Y2650:Y$2901)</f>
        <v>16613.015363279999</v>
      </c>
      <c r="E2650" s="73">
        <f t="shared" si="1417"/>
        <v>185097.64917061001</v>
      </c>
      <c r="F2650" s="88">
        <f t="shared" si="1412"/>
        <v>5227.84</v>
      </c>
      <c r="G2650" s="3">
        <f>IF(AND(N2650=1,N2649&gt;1),VLOOKUP(A2649,[1]Plan1!$BK$81:$BM$259,3),G2649)</f>
        <v>5233.07</v>
      </c>
      <c r="H2650" s="11">
        <f t="shared" si="1413"/>
        <v>43723</v>
      </c>
      <c r="I2650" s="11">
        <f t="shared" si="1414"/>
        <v>43753</v>
      </c>
      <c r="J2650" s="12">
        <f t="shared" si="1418"/>
        <v>1.0004131725529497E-3</v>
      </c>
      <c r="K2650" s="11">
        <f t="shared" si="1434"/>
        <v>43815</v>
      </c>
      <c r="L2650" s="11">
        <f t="shared" si="1419"/>
        <v>43815</v>
      </c>
      <c r="M2650" s="1">
        <f t="shared" si="1438"/>
        <v>21</v>
      </c>
      <c r="N2650" s="1">
        <f t="shared" si="1420"/>
        <v>16</v>
      </c>
      <c r="O2650" s="2">
        <f t="shared" si="1421"/>
        <v>1.0007621200000001</v>
      </c>
      <c r="P2650" s="13">
        <f t="shared" si="1415"/>
        <v>0.99960037000000002</v>
      </c>
      <c r="Q2650" s="13">
        <f t="shared" si="1408"/>
        <v>1.4946501572245934</v>
      </c>
      <c r="R2650" s="2">
        <f t="shared" si="1411"/>
        <v>1.49578926</v>
      </c>
      <c r="S2650" s="2">
        <f t="shared" si="1435"/>
        <v>1.4936037600000001</v>
      </c>
      <c r="T2650" s="2">
        <f t="shared" si="1422"/>
        <v>301275.80697991</v>
      </c>
      <c r="U2650" s="2">
        <f t="shared" si="1423"/>
        <v>8200.2468482527747</v>
      </c>
      <c r="V2650" s="2">
        <f t="shared" si="1424"/>
        <v>91769.426510036355</v>
      </c>
      <c r="W2650" s="2">
        <f t="shared" si="1425"/>
        <v>301680.33789217914</v>
      </c>
      <c r="X2650" s="17">
        <f t="shared" si="1426"/>
        <v>0</v>
      </c>
      <c r="Y2650" s="2">
        <f t="shared" si="1427"/>
        <v>0</v>
      </c>
      <c r="Z2650" s="72">
        <f t="shared" si="1428"/>
        <v>0</v>
      </c>
      <c r="AA2650" s="2">
        <f t="shared" si="1439"/>
        <v>0</v>
      </c>
      <c r="AB2650" s="12">
        <f t="shared" si="1436"/>
        <v>4.6600000000000003E-2</v>
      </c>
      <c r="AC2650" s="17">
        <f t="shared" si="1429"/>
        <v>16</v>
      </c>
      <c r="AD2650" s="17">
        <v>252</v>
      </c>
      <c r="AE2650" s="13">
        <f t="shared" si="1409"/>
        <v>1.0028960469999999</v>
      </c>
      <c r="AF2650" s="2">
        <f t="shared" si="1440"/>
        <v>872.50889697000002</v>
      </c>
      <c r="AG2650" s="2">
        <f t="shared" si="1430"/>
        <v>873.68043751000005</v>
      </c>
      <c r="AH2650" s="3">
        <f t="shared" si="1431"/>
        <v>0</v>
      </c>
      <c r="AI2650" s="4" t="str">
        <f t="shared" si="1410"/>
        <v>A+J=</v>
      </c>
      <c r="AJ2650" s="11">
        <f t="shared" si="1437"/>
        <v>43815</v>
      </c>
      <c r="AK2650" s="11"/>
      <c r="AL2650" s="4"/>
      <c r="AM2650" s="1"/>
      <c r="AN2650" s="11"/>
      <c r="AO2650" s="1"/>
      <c r="AP2650" s="1"/>
      <c r="AQ2650" s="3"/>
      <c r="AR2650" s="3"/>
      <c r="AS2650" s="6"/>
      <c r="AT2650" s="1"/>
      <c r="AU2650" s="1"/>
      <c r="AV2650" s="1"/>
      <c r="AW2650" s="1"/>
      <c r="AX2650" s="1"/>
      <c r="AY2650" s="1"/>
      <c r="AZ2650" s="1"/>
      <c r="BA2650" s="1"/>
      <c r="BB2650" s="1"/>
    </row>
    <row r="2651" spans="1:54" x14ac:dyDescent="0.2">
      <c r="A2651" s="158">
        <f t="shared" si="1432"/>
        <v>43807</v>
      </c>
      <c r="B2651" s="2">
        <f t="shared" si="1416"/>
        <v>302554.01832968916</v>
      </c>
      <c r="C2651" s="2">
        <f t="shared" si="1433"/>
        <v>201710.66453389</v>
      </c>
      <c r="D2651" s="2">
        <f>SUM(Y2651:Y$2901)</f>
        <v>16613.015363279999</v>
      </c>
      <c r="E2651" s="73">
        <f t="shared" si="1417"/>
        <v>185097.64917061001</v>
      </c>
      <c r="F2651" s="88">
        <f t="shared" si="1412"/>
        <v>5227.84</v>
      </c>
      <c r="G2651" s="3">
        <f>IF(AND(N2651=1,N2650&gt;1),VLOOKUP(A2650,[1]Plan1!$BK$81:$BM$259,3),G2650)</f>
        <v>5233.07</v>
      </c>
      <c r="H2651" s="11">
        <f t="shared" si="1413"/>
        <v>43723</v>
      </c>
      <c r="I2651" s="11">
        <f t="shared" si="1414"/>
        <v>43753</v>
      </c>
      <c r="J2651" s="12">
        <f t="shared" si="1418"/>
        <v>1.0004131725529497E-3</v>
      </c>
      <c r="K2651" s="11">
        <f t="shared" si="1434"/>
        <v>43815</v>
      </c>
      <c r="L2651" s="11">
        <f t="shared" si="1419"/>
        <v>43815</v>
      </c>
      <c r="M2651" s="1">
        <f t="shared" si="1438"/>
        <v>21</v>
      </c>
      <c r="N2651" s="1">
        <f t="shared" si="1420"/>
        <v>16</v>
      </c>
      <c r="O2651" s="2">
        <f t="shared" si="1421"/>
        <v>1.0007621200000001</v>
      </c>
      <c r="P2651" s="13">
        <f t="shared" si="1415"/>
        <v>0.99960037000000002</v>
      </c>
      <c r="Q2651" s="13">
        <f t="shared" si="1408"/>
        <v>1.4946501572245934</v>
      </c>
      <c r="R2651" s="2">
        <f t="shared" si="1411"/>
        <v>1.49578926</v>
      </c>
      <c r="S2651" s="2">
        <f t="shared" si="1435"/>
        <v>1.4936037600000001</v>
      </c>
      <c r="T2651" s="2">
        <f t="shared" si="1422"/>
        <v>301275.80697991</v>
      </c>
      <c r="U2651" s="2">
        <f t="shared" si="1423"/>
        <v>8200.2468482527747</v>
      </c>
      <c r="V2651" s="2">
        <f t="shared" si="1424"/>
        <v>91769.426510036355</v>
      </c>
      <c r="W2651" s="2">
        <f t="shared" si="1425"/>
        <v>301680.33789217914</v>
      </c>
      <c r="X2651" s="17">
        <f t="shared" si="1426"/>
        <v>0</v>
      </c>
      <c r="Y2651" s="2">
        <f t="shared" si="1427"/>
        <v>0</v>
      </c>
      <c r="Z2651" s="72">
        <f t="shared" si="1428"/>
        <v>0</v>
      </c>
      <c r="AA2651" s="2">
        <f t="shared" si="1439"/>
        <v>0</v>
      </c>
      <c r="AB2651" s="12">
        <f t="shared" si="1436"/>
        <v>4.6600000000000003E-2</v>
      </c>
      <c r="AC2651" s="17">
        <f t="shared" si="1429"/>
        <v>16</v>
      </c>
      <c r="AD2651" s="17">
        <v>252</v>
      </c>
      <c r="AE2651" s="13">
        <f t="shared" si="1409"/>
        <v>1.0028960469999999</v>
      </c>
      <c r="AF2651" s="2">
        <f t="shared" si="1440"/>
        <v>872.50889697000002</v>
      </c>
      <c r="AG2651" s="2">
        <f t="shared" si="1430"/>
        <v>873.68043751000005</v>
      </c>
      <c r="AH2651" s="3">
        <f t="shared" si="1431"/>
        <v>0</v>
      </c>
      <c r="AI2651" s="4" t="str">
        <f t="shared" si="1410"/>
        <v>A+J=</v>
      </c>
      <c r="AJ2651" s="11">
        <f t="shared" si="1437"/>
        <v>43815</v>
      </c>
      <c r="AK2651" s="11"/>
      <c r="AL2651" s="4"/>
      <c r="AM2651" s="1"/>
      <c r="AN2651" s="11"/>
      <c r="AO2651" s="1"/>
      <c r="AP2651" s="1"/>
      <c r="AQ2651" s="3"/>
      <c r="AR2651" s="3"/>
      <c r="AS2651" s="6"/>
      <c r="AT2651" s="1"/>
      <c r="AU2651" s="1"/>
      <c r="AV2651" s="1"/>
      <c r="AW2651" s="1"/>
      <c r="AX2651" s="1"/>
      <c r="AY2651" s="1"/>
      <c r="AZ2651" s="1"/>
      <c r="BA2651" s="1"/>
      <c r="BB2651" s="1"/>
    </row>
    <row r="2652" spans="1:54" x14ac:dyDescent="0.2">
      <c r="A2652" s="158">
        <f t="shared" si="1432"/>
        <v>43808</v>
      </c>
      <c r="B2652" s="2">
        <f t="shared" si="1416"/>
        <v>302554.01832968916</v>
      </c>
      <c r="C2652" s="2">
        <f t="shared" si="1433"/>
        <v>201710.66453389</v>
      </c>
      <c r="D2652" s="2">
        <f>SUM(Y2652:Y$2901)</f>
        <v>16613.015363279999</v>
      </c>
      <c r="E2652" s="73">
        <f t="shared" si="1417"/>
        <v>185097.64917061001</v>
      </c>
      <c r="F2652" s="88">
        <f t="shared" si="1412"/>
        <v>5227.84</v>
      </c>
      <c r="G2652" s="3">
        <f>IF(AND(N2652=1,N2651&gt;1),VLOOKUP(A2651,[1]Plan1!$BK$81:$BM$259,3),G2651)</f>
        <v>5233.07</v>
      </c>
      <c r="H2652" s="11">
        <f t="shared" si="1413"/>
        <v>43723</v>
      </c>
      <c r="I2652" s="11">
        <f t="shared" si="1414"/>
        <v>43753</v>
      </c>
      <c r="J2652" s="12">
        <f t="shared" si="1418"/>
        <v>1.0004131725529497E-3</v>
      </c>
      <c r="K2652" s="11">
        <f t="shared" si="1434"/>
        <v>43815</v>
      </c>
      <c r="L2652" s="11">
        <f t="shared" si="1419"/>
        <v>43815</v>
      </c>
      <c r="M2652" s="1">
        <f t="shared" si="1438"/>
        <v>21</v>
      </c>
      <c r="N2652" s="1">
        <f t="shared" si="1420"/>
        <v>16</v>
      </c>
      <c r="O2652" s="2">
        <f t="shared" si="1421"/>
        <v>1.0007621200000001</v>
      </c>
      <c r="P2652" s="13">
        <f t="shared" si="1415"/>
        <v>0.99960037000000002</v>
      </c>
      <c r="Q2652" s="13">
        <f t="shared" si="1408"/>
        <v>1.4946501572245934</v>
      </c>
      <c r="R2652" s="2">
        <f t="shared" si="1411"/>
        <v>1.49578926</v>
      </c>
      <c r="S2652" s="2">
        <f t="shared" si="1435"/>
        <v>1.4936037600000001</v>
      </c>
      <c r="T2652" s="2">
        <f t="shared" si="1422"/>
        <v>301275.80697991</v>
      </c>
      <c r="U2652" s="2">
        <f t="shared" si="1423"/>
        <v>8200.2468482527747</v>
      </c>
      <c r="V2652" s="2">
        <f t="shared" si="1424"/>
        <v>91769.426510036355</v>
      </c>
      <c r="W2652" s="2">
        <f t="shared" si="1425"/>
        <v>301680.33789217914</v>
      </c>
      <c r="X2652" s="17">
        <f t="shared" si="1426"/>
        <v>0</v>
      </c>
      <c r="Y2652" s="2">
        <f t="shared" si="1427"/>
        <v>0</v>
      </c>
      <c r="Z2652" s="72">
        <f t="shared" si="1428"/>
        <v>0</v>
      </c>
      <c r="AA2652" s="2">
        <f t="shared" si="1439"/>
        <v>0</v>
      </c>
      <c r="AB2652" s="12">
        <f t="shared" si="1436"/>
        <v>4.6600000000000003E-2</v>
      </c>
      <c r="AC2652" s="17">
        <f t="shared" si="1429"/>
        <v>16</v>
      </c>
      <c r="AD2652" s="17">
        <v>252</v>
      </c>
      <c r="AE2652" s="13">
        <f t="shared" si="1409"/>
        <v>1.0028960469999999</v>
      </c>
      <c r="AF2652" s="2">
        <f t="shared" si="1440"/>
        <v>872.50889697000002</v>
      </c>
      <c r="AG2652" s="2">
        <f t="shared" si="1430"/>
        <v>873.68043751000005</v>
      </c>
      <c r="AH2652" s="3">
        <f t="shared" si="1431"/>
        <v>0</v>
      </c>
      <c r="AI2652" s="4" t="str">
        <f t="shared" si="1410"/>
        <v>A+J=</v>
      </c>
      <c r="AJ2652" s="11">
        <f t="shared" si="1437"/>
        <v>43815</v>
      </c>
      <c r="AK2652" s="11"/>
      <c r="AL2652" s="4"/>
      <c r="AM2652" s="1"/>
      <c r="AN2652" s="11"/>
      <c r="AO2652" s="1"/>
      <c r="AP2652" s="1"/>
      <c r="AQ2652" s="3"/>
      <c r="AR2652" s="3"/>
      <c r="AS2652" s="6"/>
      <c r="AT2652" s="1"/>
      <c r="AU2652" s="1"/>
      <c r="AV2652" s="1"/>
      <c r="AW2652" s="1"/>
      <c r="AX2652" s="1"/>
      <c r="AY2652" s="1"/>
      <c r="AZ2652" s="1"/>
      <c r="BA2652" s="1"/>
      <c r="BB2652" s="1"/>
    </row>
    <row r="2653" spans="1:54" x14ac:dyDescent="0.2">
      <c r="A2653" s="158">
        <f t="shared" si="1432"/>
        <v>43809</v>
      </c>
      <c r="B2653" s="2">
        <f t="shared" si="1416"/>
        <v>302621.93232161959</v>
      </c>
      <c r="C2653" s="2">
        <f t="shared" si="1433"/>
        <v>201710.66453389</v>
      </c>
      <c r="D2653" s="2">
        <f>SUM(Y2653:Y$2901)</f>
        <v>16613.015363279999</v>
      </c>
      <c r="E2653" s="73">
        <f t="shared" si="1417"/>
        <v>185097.64917061001</v>
      </c>
      <c r="F2653" s="88">
        <f t="shared" si="1412"/>
        <v>5227.84</v>
      </c>
      <c r="G2653" s="3">
        <f>IF(AND(N2653=1,N2652&gt;1),VLOOKUP(A2652,[1]Plan1!$BK$81:$BM$259,3),G2652)</f>
        <v>5233.07</v>
      </c>
      <c r="H2653" s="11">
        <f t="shared" si="1413"/>
        <v>43723</v>
      </c>
      <c r="I2653" s="11">
        <f t="shared" si="1414"/>
        <v>43753</v>
      </c>
      <c r="J2653" s="12">
        <f t="shared" si="1418"/>
        <v>1.0004131725529497E-3</v>
      </c>
      <c r="K2653" s="11">
        <f t="shared" si="1434"/>
        <v>43815</v>
      </c>
      <c r="L2653" s="11">
        <f t="shared" si="1419"/>
        <v>43815</v>
      </c>
      <c r="M2653" s="1">
        <f t="shared" si="1438"/>
        <v>21</v>
      </c>
      <c r="N2653" s="1">
        <f t="shared" si="1420"/>
        <v>17</v>
      </c>
      <c r="O2653" s="2">
        <f t="shared" si="1421"/>
        <v>1.00080978</v>
      </c>
      <c r="P2653" s="13">
        <f t="shared" si="1415"/>
        <v>0.99960037000000002</v>
      </c>
      <c r="Q2653" s="13">
        <f t="shared" si="1408"/>
        <v>1.4946501572245934</v>
      </c>
      <c r="R2653" s="2">
        <f t="shared" si="1411"/>
        <v>1.4958604900000001</v>
      </c>
      <c r="S2653" s="2">
        <f t="shared" si="1435"/>
        <v>1.4936037600000001</v>
      </c>
      <c r="T2653" s="2">
        <f t="shared" si="1422"/>
        <v>301275.80697991</v>
      </c>
      <c r="U2653" s="2">
        <f t="shared" si="1423"/>
        <v>8200.2468482527747</v>
      </c>
      <c r="V2653" s="2">
        <f t="shared" si="1424"/>
        <v>91782.611015586794</v>
      </c>
      <c r="W2653" s="2">
        <f t="shared" si="1425"/>
        <v>301693.52239772957</v>
      </c>
      <c r="X2653" s="17">
        <f t="shared" si="1426"/>
        <v>0</v>
      </c>
      <c r="Y2653" s="2">
        <f t="shared" si="1427"/>
        <v>0</v>
      </c>
      <c r="Z2653" s="72">
        <f t="shared" si="1428"/>
        <v>0</v>
      </c>
      <c r="AA2653" s="2">
        <f t="shared" si="1439"/>
        <v>0</v>
      </c>
      <c r="AB2653" s="12">
        <f t="shared" si="1436"/>
        <v>4.6600000000000003E-2</v>
      </c>
      <c r="AC2653" s="17">
        <f t="shared" si="1429"/>
        <v>17</v>
      </c>
      <c r="AD2653" s="17">
        <v>252</v>
      </c>
      <c r="AE2653" s="13">
        <f t="shared" si="1409"/>
        <v>1.003077328</v>
      </c>
      <c r="AF2653" s="2">
        <f t="shared" si="1440"/>
        <v>927.12447654000005</v>
      </c>
      <c r="AG2653" s="2">
        <f t="shared" si="1430"/>
        <v>928.40992388999996</v>
      </c>
      <c r="AH2653" s="3">
        <f t="shared" si="1431"/>
        <v>0</v>
      </c>
      <c r="AI2653" s="4" t="str">
        <f t="shared" si="1410"/>
        <v>A+J=</v>
      </c>
      <c r="AJ2653" s="11">
        <f t="shared" si="1437"/>
        <v>43815</v>
      </c>
      <c r="AK2653" s="11"/>
      <c r="AL2653" s="4"/>
      <c r="AM2653" s="1"/>
      <c r="AN2653" s="11"/>
      <c r="AO2653" s="1"/>
      <c r="AP2653" s="1"/>
      <c r="AQ2653" s="3"/>
      <c r="AR2653" s="3"/>
      <c r="AS2653" s="6"/>
      <c r="AT2653" s="1"/>
      <c r="AU2653" s="1"/>
      <c r="AV2653" s="1"/>
      <c r="AW2653" s="1"/>
      <c r="AX2653" s="1"/>
      <c r="AY2653" s="1"/>
      <c r="AZ2653" s="1"/>
      <c r="BA2653" s="1"/>
      <c r="BB2653" s="1"/>
    </row>
    <row r="2654" spans="1:54" x14ac:dyDescent="0.2">
      <c r="A2654" s="158">
        <f t="shared" si="1432"/>
        <v>43810</v>
      </c>
      <c r="B2654" s="2">
        <f t="shared" si="1416"/>
        <v>302689.85919306352</v>
      </c>
      <c r="C2654" s="2">
        <f t="shared" si="1433"/>
        <v>201710.66453389</v>
      </c>
      <c r="D2654" s="2">
        <f>SUM(Y2654:Y$2901)</f>
        <v>16613.015363279999</v>
      </c>
      <c r="E2654" s="73">
        <f t="shared" si="1417"/>
        <v>185097.64917061001</v>
      </c>
      <c r="F2654" s="88">
        <f t="shared" si="1412"/>
        <v>5227.84</v>
      </c>
      <c r="G2654" s="3">
        <f>IF(AND(N2654=1,N2653&gt;1),VLOOKUP(A2653,[1]Plan1!$BK$81:$BM$259,3),G2653)</f>
        <v>5233.07</v>
      </c>
      <c r="H2654" s="11">
        <f t="shared" si="1413"/>
        <v>43723</v>
      </c>
      <c r="I2654" s="11">
        <f t="shared" si="1414"/>
        <v>43753</v>
      </c>
      <c r="J2654" s="12">
        <f t="shared" si="1418"/>
        <v>1.0004131725529497E-3</v>
      </c>
      <c r="K2654" s="11">
        <f t="shared" si="1434"/>
        <v>43815</v>
      </c>
      <c r="L2654" s="11">
        <f t="shared" si="1419"/>
        <v>43815</v>
      </c>
      <c r="M2654" s="1">
        <f t="shared" si="1438"/>
        <v>21</v>
      </c>
      <c r="N2654" s="1">
        <f t="shared" si="1420"/>
        <v>18</v>
      </c>
      <c r="O2654" s="2">
        <f t="shared" si="1421"/>
        <v>1.0008574299999999</v>
      </c>
      <c r="P2654" s="13">
        <f t="shared" si="1415"/>
        <v>0.99960037000000002</v>
      </c>
      <c r="Q2654" s="13">
        <f t="shared" si="1408"/>
        <v>1.4946501572245934</v>
      </c>
      <c r="R2654" s="2">
        <f t="shared" si="1411"/>
        <v>1.49593171</v>
      </c>
      <c r="S2654" s="2">
        <f t="shared" si="1435"/>
        <v>1.4936037600000001</v>
      </c>
      <c r="T2654" s="2">
        <f t="shared" si="1422"/>
        <v>301275.80697991</v>
      </c>
      <c r="U2654" s="2">
        <f t="shared" si="1423"/>
        <v>8200.2468482527747</v>
      </c>
      <c r="V2654" s="2">
        <f t="shared" si="1424"/>
        <v>91795.79367016071</v>
      </c>
      <c r="W2654" s="2">
        <f t="shared" si="1425"/>
        <v>301706.7050523035</v>
      </c>
      <c r="X2654" s="17">
        <f t="shared" si="1426"/>
        <v>0</v>
      </c>
      <c r="Y2654" s="2">
        <f t="shared" si="1427"/>
        <v>0</v>
      </c>
      <c r="Z2654" s="72">
        <f t="shared" si="1428"/>
        <v>0</v>
      </c>
      <c r="AA2654" s="2">
        <f t="shared" si="1439"/>
        <v>0</v>
      </c>
      <c r="AB2654" s="12">
        <f t="shared" si="1436"/>
        <v>4.6600000000000003E-2</v>
      </c>
      <c r="AC2654" s="17">
        <f t="shared" si="1429"/>
        <v>18</v>
      </c>
      <c r="AD2654" s="17">
        <v>252</v>
      </c>
      <c r="AE2654" s="13">
        <f t="shared" si="1409"/>
        <v>1.003258642</v>
      </c>
      <c r="AF2654" s="2">
        <f t="shared" si="1440"/>
        <v>981.74999820000005</v>
      </c>
      <c r="AG2654" s="2">
        <f t="shared" si="1430"/>
        <v>983.15414076000002</v>
      </c>
      <c r="AH2654" s="3">
        <f t="shared" si="1431"/>
        <v>0</v>
      </c>
      <c r="AI2654" s="4" t="str">
        <f t="shared" si="1410"/>
        <v>A+J=</v>
      </c>
      <c r="AJ2654" s="11">
        <f t="shared" si="1437"/>
        <v>43815</v>
      </c>
      <c r="AK2654" s="11"/>
      <c r="AL2654" s="4"/>
      <c r="AM2654" s="1"/>
      <c r="AN2654" s="11"/>
      <c r="AO2654" s="1"/>
      <c r="AP2654" s="1"/>
      <c r="AQ2654" s="3"/>
      <c r="AR2654" s="3"/>
      <c r="AS2654" s="6"/>
      <c r="AT2654" s="1"/>
      <c r="AU2654" s="1"/>
      <c r="AV2654" s="1"/>
      <c r="AW2654" s="1"/>
      <c r="AX2654" s="1"/>
      <c r="AY2654" s="1"/>
      <c r="AZ2654" s="1"/>
      <c r="BA2654" s="1"/>
      <c r="BB2654" s="1"/>
    </row>
    <row r="2655" spans="1:54" x14ac:dyDescent="0.2">
      <c r="A2655" s="158">
        <f t="shared" si="1432"/>
        <v>43811</v>
      </c>
      <c r="B2655" s="2">
        <f t="shared" si="1416"/>
        <v>302757.80421463039</v>
      </c>
      <c r="C2655" s="2">
        <f t="shared" si="1433"/>
        <v>201710.66453389</v>
      </c>
      <c r="D2655" s="2">
        <f>SUM(Y2655:Y$2901)</f>
        <v>16613.015363279999</v>
      </c>
      <c r="E2655" s="73">
        <f t="shared" si="1417"/>
        <v>185097.64917061001</v>
      </c>
      <c r="F2655" s="88">
        <f t="shared" si="1412"/>
        <v>5227.84</v>
      </c>
      <c r="G2655" s="3">
        <f>IF(AND(N2655=1,N2654&gt;1),VLOOKUP(A2654,[1]Plan1!$BK$81:$BM$259,3),G2654)</f>
        <v>5233.07</v>
      </c>
      <c r="H2655" s="11">
        <f t="shared" si="1413"/>
        <v>43723</v>
      </c>
      <c r="I2655" s="11">
        <f t="shared" si="1414"/>
        <v>43753</v>
      </c>
      <c r="J2655" s="12">
        <f t="shared" si="1418"/>
        <v>1.0004131725529497E-3</v>
      </c>
      <c r="K2655" s="11">
        <f t="shared" si="1434"/>
        <v>43815</v>
      </c>
      <c r="L2655" s="11">
        <f t="shared" si="1419"/>
        <v>43815</v>
      </c>
      <c r="M2655" s="1">
        <f t="shared" si="1438"/>
        <v>21</v>
      </c>
      <c r="N2655" s="1">
        <f t="shared" si="1420"/>
        <v>19</v>
      </c>
      <c r="O2655" s="2">
        <f t="shared" si="1421"/>
        <v>1.0009050900000001</v>
      </c>
      <c r="P2655" s="13">
        <f t="shared" si="1415"/>
        <v>0.99960037000000002</v>
      </c>
      <c r="Q2655" s="13">
        <f t="shared" ref="Q2655:Q2718" si="1441">IF(L2655&gt;L2654,Q2654*P2655,Q2654)</f>
        <v>1.4946501572245934</v>
      </c>
      <c r="R2655" s="2">
        <f t="shared" si="1411"/>
        <v>1.4960029500000001</v>
      </c>
      <c r="S2655" s="2">
        <f t="shared" si="1435"/>
        <v>1.4936037600000001</v>
      </c>
      <c r="T2655" s="2">
        <f t="shared" si="1422"/>
        <v>301275.80697991</v>
      </c>
      <c r="U2655" s="2">
        <f t="shared" si="1423"/>
        <v>8200.2468482527747</v>
      </c>
      <c r="V2655" s="2">
        <f t="shared" si="1424"/>
        <v>91808.980026687626</v>
      </c>
      <c r="W2655" s="2">
        <f t="shared" si="1425"/>
        <v>301719.89140883042</v>
      </c>
      <c r="X2655" s="17">
        <f t="shared" si="1426"/>
        <v>0</v>
      </c>
      <c r="Y2655" s="2">
        <f t="shared" si="1427"/>
        <v>0</v>
      </c>
      <c r="Z2655" s="72">
        <f t="shared" si="1428"/>
        <v>0</v>
      </c>
      <c r="AA2655" s="2">
        <f t="shared" si="1439"/>
        <v>0</v>
      </c>
      <c r="AB2655" s="12">
        <f t="shared" si="1436"/>
        <v>4.6600000000000003E-2</v>
      </c>
      <c r="AC2655" s="17">
        <f t="shared" si="1429"/>
        <v>19</v>
      </c>
      <c r="AD2655" s="17">
        <v>252</v>
      </c>
      <c r="AE2655" s="13">
        <f t="shared" ref="AE2655:AE2718" si="1442">ROUND((1+AB2655)^TRUNC((AC2655/AD2655),9),9)</f>
        <v>1.003439988</v>
      </c>
      <c r="AF2655" s="2">
        <f t="shared" si="1440"/>
        <v>1036.3851606999999</v>
      </c>
      <c r="AG2655" s="2">
        <f t="shared" si="1430"/>
        <v>1037.9128057999999</v>
      </c>
      <c r="AH2655" s="3">
        <f t="shared" si="1431"/>
        <v>0</v>
      </c>
      <c r="AI2655" s="4" t="str">
        <f t="shared" si="1410"/>
        <v>A+J=</v>
      </c>
      <c r="AJ2655" s="11">
        <f t="shared" si="1437"/>
        <v>43815</v>
      </c>
      <c r="AK2655" s="11"/>
      <c r="AL2655" s="4"/>
      <c r="AM2655" s="1"/>
      <c r="AN2655" s="11"/>
      <c r="AO2655" s="1"/>
      <c r="AP2655" s="1"/>
      <c r="AQ2655" s="3"/>
      <c r="AR2655" s="3"/>
      <c r="AS2655" s="6"/>
      <c r="AT2655" s="1"/>
      <c r="AU2655" s="1"/>
      <c r="AV2655" s="1"/>
      <c r="AW2655" s="1"/>
      <c r="AX2655" s="1"/>
      <c r="AY2655" s="1"/>
      <c r="AZ2655" s="1"/>
      <c r="BA2655" s="1"/>
      <c r="BB2655" s="1"/>
    </row>
    <row r="2656" spans="1:54" x14ac:dyDescent="0.2">
      <c r="A2656" s="158">
        <f t="shared" si="1432"/>
        <v>43812</v>
      </c>
      <c r="B2656" s="2">
        <f t="shared" si="1416"/>
        <v>302825.76242003078</v>
      </c>
      <c r="C2656" s="2">
        <f t="shared" si="1433"/>
        <v>201710.66453389</v>
      </c>
      <c r="D2656" s="2">
        <f>SUM(Y2656:Y$2901)</f>
        <v>16613.015363279999</v>
      </c>
      <c r="E2656" s="73">
        <f t="shared" si="1417"/>
        <v>185097.64917061001</v>
      </c>
      <c r="F2656" s="88">
        <f t="shared" si="1412"/>
        <v>5227.84</v>
      </c>
      <c r="G2656" s="3">
        <f>IF(AND(N2656=1,N2655&gt;1),VLOOKUP(A2655,[1]Plan1!$BK$81:$BM$259,3),G2655)</f>
        <v>5233.07</v>
      </c>
      <c r="H2656" s="11">
        <f t="shared" si="1413"/>
        <v>43723</v>
      </c>
      <c r="I2656" s="11">
        <f t="shared" si="1414"/>
        <v>43753</v>
      </c>
      <c r="J2656" s="12">
        <f t="shared" si="1418"/>
        <v>1.0004131725529497E-3</v>
      </c>
      <c r="K2656" s="11">
        <f t="shared" si="1434"/>
        <v>43815</v>
      </c>
      <c r="L2656" s="11">
        <f t="shared" si="1419"/>
        <v>43815</v>
      </c>
      <c r="M2656" s="1">
        <f t="shared" si="1438"/>
        <v>21</v>
      </c>
      <c r="N2656" s="1">
        <f t="shared" si="1420"/>
        <v>20</v>
      </c>
      <c r="O2656" s="2">
        <f t="shared" si="1421"/>
        <v>1.0009527499999999</v>
      </c>
      <c r="P2656" s="13">
        <f t="shared" si="1415"/>
        <v>0.99960037000000002</v>
      </c>
      <c r="Q2656" s="13">
        <f t="shared" si="1441"/>
        <v>1.4946501572245934</v>
      </c>
      <c r="R2656" s="2">
        <f t="shared" si="1411"/>
        <v>1.4960741799999999</v>
      </c>
      <c r="S2656" s="2">
        <f t="shared" si="1435"/>
        <v>1.4936037600000001</v>
      </c>
      <c r="T2656" s="2">
        <f t="shared" si="1422"/>
        <v>301275.80697991</v>
      </c>
      <c r="U2656" s="2">
        <f t="shared" si="1423"/>
        <v>8200.2468482527747</v>
      </c>
      <c r="V2656" s="2">
        <f t="shared" si="1424"/>
        <v>91822.164532238021</v>
      </c>
      <c r="W2656" s="2">
        <f t="shared" si="1425"/>
        <v>301733.07591438078</v>
      </c>
      <c r="X2656" s="17">
        <f t="shared" si="1426"/>
        <v>0</v>
      </c>
      <c r="Y2656" s="2">
        <f t="shared" si="1427"/>
        <v>0</v>
      </c>
      <c r="Z2656" s="72">
        <f t="shared" si="1428"/>
        <v>0</v>
      </c>
      <c r="AA2656" s="2">
        <f t="shared" si="1439"/>
        <v>0</v>
      </c>
      <c r="AB2656" s="12">
        <f t="shared" si="1436"/>
        <v>4.6600000000000003E-2</v>
      </c>
      <c r="AC2656" s="17">
        <f t="shared" si="1429"/>
        <v>20</v>
      </c>
      <c r="AD2656" s="17">
        <v>252</v>
      </c>
      <c r="AE2656" s="13">
        <f t="shared" si="1442"/>
        <v>1.0036213679999999</v>
      </c>
      <c r="AF2656" s="2">
        <f t="shared" si="1440"/>
        <v>1091.03056657</v>
      </c>
      <c r="AG2656" s="2">
        <f t="shared" si="1430"/>
        <v>1092.6865056500001</v>
      </c>
      <c r="AH2656" s="3">
        <f t="shared" si="1431"/>
        <v>0</v>
      </c>
      <c r="AI2656" s="4" t="str">
        <f t="shared" si="1410"/>
        <v>A+J=</v>
      </c>
      <c r="AJ2656" s="11">
        <f t="shared" si="1437"/>
        <v>43815</v>
      </c>
      <c r="AK2656" s="11"/>
      <c r="AL2656" s="4"/>
      <c r="AM2656" s="1"/>
      <c r="AN2656" s="11"/>
      <c r="AO2656" s="1"/>
      <c r="AP2656" s="1"/>
      <c r="AQ2656" s="3"/>
      <c r="AR2656" s="3"/>
      <c r="AS2656" s="6"/>
      <c r="AT2656" s="1"/>
      <c r="AU2656" s="1"/>
      <c r="AV2656" s="1"/>
      <c r="AW2656" s="1"/>
      <c r="AX2656" s="1"/>
      <c r="AY2656" s="1"/>
      <c r="AZ2656" s="1"/>
      <c r="BA2656" s="1"/>
      <c r="BB2656" s="1"/>
    </row>
    <row r="2657" spans="1:54" x14ac:dyDescent="0.2">
      <c r="A2657" s="158">
        <f t="shared" si="1432"/>
        <v>43813</v>
      </c>
      <c r="B2657" s="2">
        <f t="shared" si="1416"/>
        <v>302893.73692213767</v>
      </c>
      <c r="C2657" s="2">
        <f t="shared" si="1433"/>
        <v>201710.66453389</v>
      </c>
      <c r="D2657" s="2">
        <f>SUM(Y2657:Y$2901)</f>
        <v>16613.015363279999</v>
      </c>
      <c r="E2657" s="73">
        <f t="shared" si="1417"/>
        <v>185097.64917061001</v>
      </c>
      <c r="F2657" s="88">
        <f t="shared" si="1412"/>
        <v>5227.84</v>
      </c>
      <c r="G2657" s="3">
        <f>IF(AND(N2657=1,N2656&gt;1),VLOOKUP(A2656,[1]Plan1!$BK$81:$BM$259,3),G2656)</f>
        <v>5233.07</v>
      </c>
      <c r="H2657" s="11">
        <f t="shared" si="1413"/>
        <v>43723</v>
      </c>
      <c r="I2657" s="11">
        <f t="shared" si="1414"/>
        <v>43753</v>
      </c>
      <c r="J2657" s="12">
        <f t="shared" si="1418"/>
        <v>1.0004131725529497E-3</v>
      </c>
      <c r="K2657" s="11">
        <f t="shared" si="1434"/>
        <v>43844</v>
      </c>
      <c r="L2657" s="11">
        <f t="shared" si="1419"/>
        <v>43815</v>
      </c>
      <c r="M2657" s="1">
        <f t="shared" si="1438"/>
        <v>21</v>
      </c>
      <c r="N2657" s="1">
        <f t="shared" si="1420"/>
        <v>21</v>
      </c>
      <c r="O2657" s="2">
        <f t="shared" si="1421"/>
        <v>1.0010004100000001</v>
      </c>
      <c r="P2657" s="13">
        <f t="shared" si="1415"/>
        <v>0.99960037000000002</v>
      </c>
      <c r="Q2657" s="13">
        <f t="shared" si="1441"/>
        <v>1.4946501572245934</v>
      </c>
      <c r="R2657" s="2">
        <f t="shared" si="1411"/>
        <v>1.4961454199999999</v>
      </c>
      <c r="S2657" s="2">
        <f t="shared" si="1435"/>
        <v>1.4936037600000001</v>
      </c>
      <c r="T2657" s="2">
        <f t="shared" si="1422"/>
        <v>301275.80697991</v>
      </c>
      <c r="U2657" s="2">
        <f t="shared" si="1423"/>
        <v>8200.2468482527747</v>
      </c>
      <c r="V2657" s="2">
        <f t="shared" si="1424"/>
        <v>91835.350888764937</v>
      </c>
      <c r="W2657" s="2">
        <f t="shared" si="1425"/>
        <v>301746.2622709077</v>
      </c>
      <c r="X2657" s="17">
        <f t="shared" si="1426"/>
        <v>0</v>
      </c>
      <c r="Y2657" s="2">
        <f t="shared" si="1427"/>
        <v>0</v>
      </c>
      <c r="Z2657" s="72">
        <f t="shared" si="1428"/>
        <v>0</v>
      </c>
      <c r="AA2657" s="2">
        <f t="shared" si="1439"/>
        <v>0</v>
      </c>
      <c r="AB2657" s="12">
        <f t="shared" si="1436"/>
        <v>4.6600000000000003E-2</v>
      </c>
      <c r="AC2657" s="17">
        <f t="shared" si="1429"/>
        <v>21</v>
      </c>
      <c r="AD2657" s="17">
        <v>252</v>
      </c>
      <c r="AE2657" s="13">
        <f t="shared" si="1442"/>
        <v>1.00380278</v>
      </c>
      <c r="AF2657" s="2">
        <f t="shared" si="1440"/>
        <v>1145.6856132600001</v>
      </c>
      <c r="AG2657" s="2">
        <f t="shared" si="1430"/>
        <v>1147.4746512300001</v>
      </c>
      <c r="AH2657" s="3">
        <f t="shared" si="1431"/>
        <v>0</v>
      </c>
      <c r="AI2657" s="4" t="str">
        <f t="shared" si="1410"/>
        <v>A+J=</v>
      </c>
      <c r="AJ2657" s="11">
        <f t="shared" si="1437"/>
        <v>43815</v>
      </c>
      <c r="AK2657" s="11"/>
      <c r="AL2657" s="4"/>
      <c r="AM2657" s="1"/>
      <c r="AN2657" s="11"/>
      <c r="AO2657" s="1"/>
      <c r="AP2657" s="1"/>
      <c r="AQ2657" s="3"/>
      <c r="AR2657" s="3"/>
      <c r="AS2657" s="6"/>
      <c r="AT2657" s="1"/>
      <c r="AU2657" s="1"/>
      <c r="AV2657" s="1"/>
      <c r="AW2657" s="1"/>
      <c r="AX2657" s="1"/>
      <c r="AY2657" s="1"/>
      <c r="AZ2657" s="1"/>
      <c r="BA2657" s="1"/>
      <c r="BB2657" s="1"/>
    </row>
    <row r="2658" spans="1:54" x14ac:dyDescent="0.2">
      <c r="A2658" s="158">
        <f t="shared" si="1432"/>
        <v>43814</v>
      </c>
      <c r="B2658" s="2">
        <f t="shared" si="1416"/>
        <v>302893.73692213767</v>
      </c>
      <c r="C2658" s="2">
        <f t="shared" si="1433"/>
        <v>201710.66453389</v>
      </c>
      <c r="D2658" s="2">
        <f>SUM(Y2658:Y$2901)</f>
        <v>16613.015363279999</v>
      </c>
      <c r="E2658" s="73">
        <f t="shared" si="1417"/>
        <v>185097.64917061001</v>
      </c>
      <c r="F2658" s="88">
        <f t="shared" si="1412"/>
        <v>5227.84</v>
      </c>
      <c r="G2658" s="3">
        <f>IF(AND(N2658=1,N2657&gt;1),VLOOKUP(A2657,[1]Plan1!$BK$81:$BM$259,3),G2657)</f>
        <v>5233.07</v>
      </c>
      <c r="H2658" s="11">
        <f t="shared" si="1413"/>
        <v>43723</v>
      </c>
      <c r="I2658" s="11">
        <f t="shared" si="1414"/>
        <v>43753</v>
      </c>
      <c r="J2658" s="12">
        <f t="shared" si="1418"/>
        <v>1.0004131725529497E-3</v>
      </c>
      <c r="K2658" s="11">
        <f t="shared" si="1434"/>
        <v>43844</v>
      </c>
      <c r="L2658" s="11">
        <f t="shared" si="1419"/>
        <v>43815</v>
      </c>
      <c r="M2658" s="1">
        <f t="shared" si="1438"/>
        <v>21</v>
      </c>
      <c r="N2658" s="1">
        <f t="shared" si="1420"/>
        <v>21</v>
      </c>
      <c r="O2658" s="2">
        <f t="shared" si="1421"/>
        <v>1.0010004100000001</v>
      </c>
      <c r="P2658" s="13">
        <f t="shared" si="1415"/>
        <v>0.99960037000000002</v>
      </c>
      <c r="Q2658" s="13">
        <f t="shared" si="1441"/>
        <v>1.4946501572245934</v>
      </c>
      <c r="R2658" s="2">
        <f t="shared" si="1411"/>
        <v>1.4961454199999999</v>
      </c>
      <c r="S2658" s="2">
        <f t="shared" si="1435"/>
        <v>1.4936037600000001</v>
      </c>
      <c r="T2658" s="2">
        <f t="shared" si="1422"/>
        <v>301275.80697991</v>
      </c>
      <c r="U2658" s="2">
        <f t="shared" si="1423"/>
        <v>8200.2468482527747</v>
      </c>
      <c r="V2658" s="2">
        <f t="shared" si="1424"/>
        <v>91835.350888764937</v>
      </c>
      <c r="W2658" s="2">
        <f t="shared" si="1425"/>
        <v>301746.2622709077</v>
      </c>
      <c r="X2658" s="17">
        <f t="shared" si="1426"/>
        <v>0</v>
      </c>
      <c r="Y2658" s="2">
        <f t="shared" si="1427"/>
        <v>0</v>
      </c>
      <c r="Z2658" s="72">
        <f t="shared" si="1428"/>
        <v>0</v>
      </c>
      <c r="AA2658" s="2">
        <f t="shared" si="1439"/>
        <v>0</v>
      </c>
      <c r="AB2658" s="12">
        <f t="shared" si="1436"/>
        <v>4.6600000000000003E-2</v>
      </c>
      <c r="AC2658" s="17">
        <f t="shared" si="1429"/>
        <v>21</v>
      </c>
      <c r="AD2658" s="17">
        <v>252</v>
      </c>
      <c r="AE2658" s="13">
        <f t="shared" si="1442"/>
        <v>1.00380278</v>
      </c>
      <c r="AF2658" s="2">
        <f t="shared" si="1440"/>
        <v>1145.6856132600001</v>
      </c>
      <c r="AG2658" s="2">
        <f t="shared" si="1430"/>
        <v>1147.4746512300001</v>
      </c>
      <c r="AH2658" s="3">
        <f t="shared" si="1431"/>
        <v>0</v>
      </c>
      <c r="AI2658" s="4" t="str">
        <f t="shared" ref="AI2658:AI2721" si="1443">AI2657</f>
        <v>A+J=</v>
      </c>
      <c r="AJ2658" s="11">
        <f t="shared" si="1437"/>
        <v>43815</v>
      </c>
      <c r="AK2658" s="11"/>
      <c r="AL2658" s="4"/>
      <c r="AM2658" s="1"/>
      <c r="AN2658" s="11"/>
      <c r="AO2658" s="1"/>
      <c r="AP2658" s="1"/>
      <c r="AQ2658" s="3"/>
      <c r="AR2658" s="3"/>
      <c r="AS2658" s="6"/>
      <c r="AT2658" s="1"/>
      <c r="AU2658" s="1"/>
      <c r="AV2658" s="1"/>
      <c r="AW2658" s="1"/>
      <c r="AX2658" s="1"/>
      <c r="AY2658" s="1"/>
      <c r="AZ2658" s="1"/>
      <c r="BA2658" s="1"/>
      <c r="BB2658" s="1"/>
    </row>
    <row r="2659" spans="1:54" x14ac:dyDescent="0.2">
      <c r="A2659" s="158">
        <f t="shared" si="1432"/>
        <v>43815</v>
      </c>
      <c r="B2659" s="2">
        <f t="shared" si="1416"/>
        <v>302893.73692213767</v>
      </c>
      <c r="C2659" s="2">
        <f t="shared" si="1433"/>
        <v>201710.66453389</v>
      </c>
      <c r="D2659" s="2">
        <f>SUM(Y2659:Y$2901)</f>
        <v>16613.015363279999</v>
      </c>
      <c r="E2659" s="73">
        <f t="shared" si="1417"/>
        <v>185097.64917061001</v>
      </c>
      <c r="F2659" s="88">
        <f t="shared" si="1412"/>
        <v>5227.84</v>
      </c>
      <c r="G2659" s="3">
        <f>IF(AND(N2659=1,N2658&gt;1),VLOOKUP(A2658,[1]Plan1!$BK$81:$BM$259,3),G2658)</f>
        <v>5233.07</v>
      </c>
      <c r="H2659" s="11">
        <f t="shared" si="1413"/>
        <v>43723</v>
      </c>
      <c r="I2659" s="11">
        <f t="shared" si="1414"/>
        <v>43753</v>
      </c>
      <c r="J2659" s="12">
        <f t="shared" si="1418"/>
        <v>1.0004131725529497E-3</v>
      </c>
      <c r="K2659" s="11">
        <f t="shared" si="1434"/>
        <v>43844</v>
      </c>
      <c r="L2659" s="11">
        <f t="shared" si="1419"/>
        <v>43815</v>
      </c>
      <c r="M2659" s="1">
        <f t="shared" si="1438"/>
        <v>21</v>
      </c>
      <c r="N2659" s="1">
        <f t="shared" si="1420"/>
        <v>21</v>
      </c>
      <c r="O2659" s="2">
        <f t="shared" si="1421"/>
        <v>1.0010004100000001</v>
      </c>
      <c r="P2659" s="13">
        <f t="shared" si="1415"/>
        <v>0.99960037000000002</v>
      </c>
      <c r="Q2659" s="13">
        <f t="shared" si="1441"/>
        <v>1.4946501572245934</v>
      </c>
      <c r="R2659" s="2">
        <f t="shared" si="1411"/>
        <v>1.4961454199999999</v>
      </c>
      <c r="S2659" s="2">
        <f t="shared" si="1435"/>
        <v>1.4936037600000001</v>
      </c>
      <c r="T2659" s="2">
        <f t="shared" si="1422"/>
        <v>301275.80697991</v>
      </c>
      <c r="U2659" s="2">
        <f t="shared" si="1423"/>
        <v>8200.2468482527747</v>
      </c>
      <c r="V2659" s="2">
        <f t="shared" si="1424"/>
        <v>91835.350888764937</v>
      </c>
      <c r="W2659" s="2">
        <f t="shared" si="1425"/>
        <v>301746.2622709077</v>
      </c>
      <c r="X2659" s="17">
        <f t="shared" si="1426"/>
        <v>87</v>
      </c>
      <c r="Y2659" s="2">
        <f t="shared" si="1427"/>
        <v>1809.58469655</v>
      </c>
      <c r="Z2659" s="72">
        <f t="shared" si="1428"/>
        <v>8.9711900000000004E-3</v>
      </c>
      <c r="AA2659" s="2">
        <f t="shared" si="1439"/>
        <v>2702.80250682</v>
      </c>
      <c r="AB2659" s="12">
        <f t="shared" si="1436"/>
        <v>4.6600000000000003E-2</v>
      </c>
      <c r="AC2659" s="17">
        <f t="shared" si="1429"/>
        <v>21</v>
      </c>
      <c r="AD2659" s="17">
        <v>252</v>
      </c>
      <c r="AE2659" s="13">
        <f t="shared" si="1442"/>
        <v>1.00380278</v>
      </c>
      <c r="AF2659" s="2">
        <f t="shared" si="1440"/>
        <v>1145.6856132600001</v>
      </c>
      <c r="AG2659" s="2">
        <f t="shared" si="1430"/>
        <v>1147.4746512300001</v>
      </c>
      <c r="AH2659" s="3">
        <f t="shared" si="1431"/>
        <v>3848.48812008</v>
      </c>
      <c r="AI2659" s="4" t="str">
        <f t="shared" si="1443"/>
        <v>A+J=</v>
      </c>
      <c r="AJ2659" s="11">
        <f t="shared" si="1437"/>
        <v>43815</v>
      </c>
      <c r="AK2659" s="11"/>
      <c r="AL2659" s="4"/>
      <c r="AM2659" s="1"/>
      <c r="AN2659" s="11"/>
      <c r="AO2659" s="1"/>
      <c r="AP2659" s="1"/>
      <c r="AQ2659" s="3"/>
      <c r="AR2659" s="3"/>
      <c r="AS2659" s="6"/>
      <c r="AT2659" s="1"/>
      <c r="AU2659" s="1"/>
      <c r="AV2659" s="1"/>
      <c r="AW2659" s="1"/>
      <c r="AX2659" s="1"/>
      <c r="AY2659" s="1"/>
      <c r="AZ2659" s="1"/>
      <c r="BA2659" s="1"/>
      <c r="BB2659" s="1"/>
    </row>
    <row r="2660" spans="1:54" x14ac:dyDescent="0.2">
      <c r="A2660" s="158">
        <f t="shared" si="1432"/>
        <v>43816</v>
      </c>
      <c r="B2660" s="2">
        <f t="shared" si="1416"/>
        <v>299171.68333721941</v>
      </c>
      <c r="C2660" s="2">
        <f t="shared" si="1433"/>
        <v>199901.07983733999</v>
      </c>
      <c r="D2660" s="2">
        <f>SUM(Y2660:Y$2901)</f>
        <v>14803.430666730001</v>
      </c>
      <c r="E2660" s="73">
        <f t="shared" si="1417"/>
        <v>185097.64917060998</v>
      </c>
      <c r="F2660" s="88">
        <f t="shared" si="1412"/>
        <v>5233.07</v>
      </c>
      <c r="G2660" s="3">
        <f>IF(AND(N2660=1,N2659&gt;1),VLOOKUP(A2659,[1]Plan1!$BK$81:$BM$259,3),G2659)</f>
        <v>5259.76</v>
      </c>
      <c r="H2660" s="11">
        <f t="shared" si="1413"/>
        <v>43755</v>
      </c>
      <c r="I2660" s="11">
        <f t="shared" si="1414"/>
        <v>43786</v>
      </c>
      <c r="J2660" s="12">
        <f t="shared" si="1418"/>
        <v>5.1002566371174396E-3</v>
      </c>
      <c r="K2660" s="11">
        <f t="shared" si="1434"/>
        <v>43844</v>
      </c>
      <c r="L2660" s="11">
        <f t="shared" si="1419"/>
        <v>43844</v>
      </c>
      <c r="M2660" s="1">
        <f t="shared" si="1438"/>
        <v>19</v>
      </c>
      <c r="N2660" s="1">
        <f t="shared" si="1420"/>
        <v>1</v>
      </c>
      <c r="O2660" s="2">
        <f t="shared" si="1421"/>
        <v>1.0002677799999999</v>
      </c>
      <c r="P2660" s="13">
        <f t="shared" si="1415"/>
        <v>1.0010004100000001</v>
      </c>
      <c r="Q2660" s="13">
        <f t="shared" si="1441"/>
        <v>1.4961454201883826</v>
      </c>
      <c r="R2660" s="2">
        <f t="shared" si="1411"/>
        <v>1.4965460500000001</v>
      </c>
      <c r="S2660" s="2">
        <f t="shared" si="1435"/>
        <v>1.4936037600000001</v>
      </c>
      <c r="T2660" s="2">
        <f t="shared" si="1422"/>
        <v>298573.00447311002</v>
      </c>
      <c r="U2660" s="2">
        <f t="shared" si="1423"/>
        <v>7307.0290379972357</v>
      </c>
      <c r="V2660" s="2">
        <f t="shared" si="1424"/>
        <v>91909.506559952177</v>
      </c>
      <c r="W2660" s="2">
        <f t="shared" si="1425"/>
        <v>299117.61543528939</v>
      </c>
      <c r="X2660" s="17">
        <f t="shared" si="1426"/>
        <v>0</v>
      </c>
      <c r="Y2660" s="2">
        <f t="shared" si="1427"/>
        <v>0</v>
      </c>
      <c r="Z2660" s="72">
        <f t="shared" si="1428"/>
        <v>0</v>
      </c>
      <c r="AA2660" s="2">
        <f t="shared" si="1439"/>
        <v>0</v>
      </c>
      <c r="AB2660" s="12">
        <f t="shared" si="1436"/>
        <v>4.6600000000000003E-2</v>
      </c>
      <c r="AC2660" s="17">
        <f t="shared" si="1429"/>
        <v>1</v>
      </c>
      <c r="AD2660" s="17">
        <v>252</v>
      </c>
      <c r="AE2660" s="13">
        <f t="shared" si="1442"/>
        <v>1.0001807579999999</v>
      </c>
      <c r="AF2660" s="2">
        <f t="shared" si="1440"/>
        <v>53.969459139999998</v>
      </c>
      <c r="AG2660" s="2">
        <f t="shared" si="1430"/>
        <v>54.067901929999998</v>
      </c>
      <c r="AH2660" s="3">
        <f t="shared" si="1431"/>
        <v>0</v>
      </c>
      <c r="AI2660" s="4" t="str">
        <f t="shared" si="1443"/>
        <v>A+J=</v>
      </c>
      <c r="AJ2660" s="11">
        <f t="shared" si="1437"/>
        <v>43844</v>
      </c>
      <c r="AK2660" s="11"/>
      <c r="AL2660" s="4"/>
      <c r="AM2660" s="1"/>
      <c r="AN2660" s="11"/>
      <c r="AO2660" s="1"/>
      <c r="AP2660" s="1"/>
      <c r="AQ2660" s="3"/>
      <c r="AR2660" s="3"/>
      <c r="AS2660" s="6"/>
      <c r="AT2660" s="1"/>
      <c r="AU2660" s="1"/>
      <c r="AV2660" s="1"/>
      <c r="AW2660" s="1"/>
      <c r="AX2660" s="1"/>
      <c r="AY2660" s="1"/>
      <c r="AZ2660" s="1"/>
      <c r="BA2660" s="1"/>
      <c r="BB2660" s="1"/>
    </row>
    <row r="2661" spans="1:54" x14ac:dyDescent="0.2">
      <c r="A2661" s="158">
        <f t="shared" si="1432"/>
        <v>43817</v>
      </c>
      <c r="B2661" s="2">
        <f t="shared" si="1416"/>
        <v>299299.967364321</v>
      </c>
      <c r="C2661" s="2">
        <f t="shared" si="1433"/>
        <v>199901.07983733999</v>
      </c>
      <c r="D2661" s="2">
        <f>SUM(Y2661:Y$2901)</f>
        <v>14803.430666730001</v>
      </c>
      <c r="E2661" s="73">
        <f t="shared" si="1417"/>
        <v>185097.64917060998</v>
      </c>
      <c r="F2661" s="88">
        <f t="shared" si="1412"/>
        <v>5233.07</v>
      </c>
      <c r="G2661" s="3">
        <f>IF(AND(N2661=1,N2660&gt;1),VLOOKUP(A2660,[1]Plan1!$BK$81:$BM$259,3),G2660)</f>
        <v>5259.76</v>
      </c>
      <c r="H2661" s="11">
        <f t="shared" si="1413"/>
        <v>43755</v>
      </c>
      <c r="I2661" s="11">
        <f t="shared" si="1414"/>
        <v>43786</v>
      </c>
      <c r="J2661" s="12">
        <f t="shared" si="1418"/>
        <v>5.1002566371174396E-3</v>
      </c>
      <c r="K2661" s="11">
        <f t="shared" si="1434"/>
        <v>43844</v>
      </c>
      <c r="L2661" s="11">
        <f t="shared" si="1419"/>
        <v>43844</v>
      </c>
      <c r="M2661" s="1">
        <f t="shared" si="1438"/>
        <v>19</v>
      </c>
      <c r="N2661" s="1">
        <f t="shared" si="1420"/>
        <v>2</v>
      </c>
      <c r="O2661" s="2">
        <f t="shared" si="1421"/>
        <v>1.0005356400000001</v>
      </c>
      <c r="P2661" s="13">
        <f t="shared" si="1415"/>
        <v>1.0010004100000001</v>
      </c>
      <c r="Q2661" s="13">
        <f t="shared" si="1441"/>
        <v>1.4961454201883826</v>
      </c>
      <c r="R2661" s="2">
        <f t="shared" si="1411"/>
        <v>1.4969468100000001</v>
      </c>
      <c r="S2661" s="2">
        <f t="shared" si="1435"/>
        <v>1.4936037600000001</v>
      </c>
      <c r="T2661" s="2">
        <f t="shared" si="1422"/>
        <v>298573.00447311002</v>
      </c>
      <c r="U2661" s="2">
        <f t="shared" si="1423"/>
        <v>7307.0290379972357</v>
      </c>
      <c r="V2661" s="2">
        <f t="shared" si="1424"/>
        <v>91983.686293833787</v>
      </c>
      <c r="W2661" s="2">
        <f t="shared" si="1425"/>
        <v>299191.795169171</v>
      </c>
      <c r="X2661" s="17">
        <f t="shared" si="1426"/>
        <v>0</v>
      </c>
      <c r="Y2661" s="2">
        <f t="shared" si="1427"/>
        <v>0</v>
      </c>
      <c r="Z2661" s="72">
        <f t="shared" si="1428"/>
        <v>0</v>
      </c>
      <c r="AA2661" s="2">
        <f t="shared" si="1439"/>
        <v>0</v>
      </c>
      <c r="AB2661" s="12">
        <f t="shared" si="1436"/>
        <v>4.6600000000000003E-2</v>
      </c>
      <c r="AC2661" s="17">
        <f t="shared" si="1429"/>
        <v>2</v>
      </c>
      <c r="AD2661" s="17">
        <v>252</v>
      </c>
      <c r="AE2661" s="13">
        <f t="shared" si="1442"/>
        <v>1.0003615480000001</v>
      </c>
      <c r="AF2661" s="2">
        <f t="shared" si="1440"/>
        <v>107.94847262</v>
      </c>
      <c r="AG2661" s="2">
        <f t="shared" si="1430"/>
        <v>108.17219514999999</v>
      </c>
      <c r="AH2661" s="3">
        <f t="shared" si="1431"/>
        <v>0</v>
      </c>
      <c r="AI2661" s="4" t="str">
        <f t="shared" si="1443"/>
        <v>A+J=</v>
      </c>
      <c r="AJ2661" s="11">
        <f t="shared" si="1437"/>
        <v>43844</v>
      </c>
      <c r="AK2661" s="11"/>
      <c r="AL2661" s="4"/>
      <c r="AM2661" s="1"/>
      <c r="AN2661" s="11"/>
      <c r="AO2661" s="1"/>
      <c r="AP2661" s="1"/>
      <c r="AQ2661" s="3"/>
      <c r="AR2661" s="3"/>
      <c r="AS2661" s="6"/>
      <c r="AT2661" s="1"/>
      <c r="AU2661" s="1"/>
      <c r="AV2661" s="1"/>
      <c r="AW2661" s="1"/>
      <c r="AX2661" s="1"/>
      <c r="AY2661" s="1"/>
      <c r="AZ2661" s="1"/>
      <c r="BA2661" s="1"/>
      <c r="BB2661" s="1"/>
    </row>
    <row r="2662" spans="1:54" x14ac:dyDescent="0.2">
      <c r="A2662" s="158">
        <f t="shared" si="1432"/>
        <v>43818</v>
      </c>
      <c r="B2662" s="2">
        <f t="shared" si="1416"/>
        <v>299428.30660892755</v>
      </c>
      <c r="C2662" s="2">
        <f t="shared" si="1433"/>
        <v>199901.07983733999</v>
      </c>
      <c r="D2662" s="2">
        <f>SUM(Y2662:Y$2901)</f>
        <v>14803.430666730001</v>
      </c>
      <c r="E2662" s="73">
        <f t="shared" si="1417"/>
        <v>185097.64917060998</v>
      </c>
      <c r="F2662" s="88">
        <f t="shared" si="1412"/>
        <v>5233.07</v>
      </c>
      <c r="G2662" s="3">
        <f>IF(AND(N2662=1,N2661&gt;1),VLOOKUP(A2661,[1]Plan1!$BK$81:$BM$259,3),G2661)</f>
        <v>5259.76</v>
      </c>
      <c r="H2662" s="11">
        <f t="shared" si="1413"/>
        <v>43755</v>
      </c>
      <c r="I2662" s="11">
        <f t="shared" si="1414"/>
        <v>43786</v>
      </c>
      <c r="J2662" s="12">
        <f t="shared" si="1418"/>
        <v>5.1002566371174396E-3</v>
      </c>
      <c r="K2662" s="11">
        <f t="shared" si="1434"/>
        <v>43844</v>
      </c>
      <c r="L2662" s="11">
        <f t="shared" si="1419"/>
        <v>43844</v>
      </c>
      <c r="M2662" s="1">
        <f t="shared" si="1438"/>
        <v>19</v>
      </c>
      <c r="N2662" s="1">
        <f t="shared" si="1420"/>
        <v>3</v>
      </c>
      <c r="O2662" s="2">
        <f t="shared" si="1421"/>
        <v>1.00080357</v>
      </c>
      <c r="P2662" s="13">
        <f t="shared" si="1415"/>
        <v>1.0010004100000001</v>
      </c>
      <c r="Q2662" s="13">
        <f t="shared" si="1441"/>
        <v>1.4961454201883826</v>
      </c>
      <c r="R2662" s="2">
        <f t="shared" si="1411"/>
        <v>1.4973476699999999</v>
      </c>
      <c r="S2662" s="2">
        <f t="shared" si="1435"/>
        <v>1.4936037600000001</v>
      </c>
      <c r="T2662" s="2">
        <f t="shared" si="1422"/>
        <v>298573.00447311002</v>
      </c>
      <c r="U2662" s="2">
        <f t="shared" si="1423"/>
        <v>7307.0290379972357</v>
      </c>
      <c r="V2662" s="2">
        <f t="shared" si="1424"/>
        <v>92057.884537480291</v>
      </c>
      <c r="W2662" s="2">
        <f t="shared" si="1425"/>
        <v>299265.99341281754</v>
      </c>
      <c r="X2662" s="17">
        <f t="shared" si="1426"/>
        <v>0</v>
      </c>
      <c r="Y2662" s="2">
        <f t="shared" si="1427"/>
        <v>0</v>
      </c>
      <c r="Z2662" s="72">
        <f t="shared" si="1428"/>
        <v>0</v>
      </c>
      <c r="AA2662" s="2">
        <f t="shared" si="1439"/>
        <v>0</v>
      </c>
      <c r="AB2662" s="12">
        <f t="shared" si="1436"/>
        <v>4.6600000000000003E-2</v>
      </c>
      <c r="AC2662" s="17">
        <f t="shared" si="1429"/>
        <v>3</v>
      </c>
      <c r="AD2662" s="17">
        <v>252</v>
      </c>
      <c r="AE2662" s="13">
        <f t="shared" si="1442"/>
        <v>1.0005423710000001</v>
      </c>
      <c r="AF2662" s="2">
        <f t="shared" si="1440"/>
        <v>161.93733900000001</v>
      </c>
      <c r="AG2662" s="2">
        <f t="shared" si="1430"/>
        <v>162.31319611000001</v>
      </c>
      <c r="AH2662" s="3">
        <f t="shared" si="1431"/>
        <v>0</v>
      </c>
      <c r="AI2662" s="4" t="str">
        <f t="shared" si="1443"/>
        <v>A+J=</v>
      </c>
      <c r="AJ2662" s="11">
        <f t="shared" si="1437"/>
        <v>43844</v>
      </c>
      <c r="AK2662" s="11"/>
      <c r="AL2662" s="4"/>
      <c r="AM2662" s="1"/>
      <c r="AN2662" s="11"/>
      <c r="AO2662" s="1"/>
      <c r="AP2662" s="1"/>
      <c r="AQ2662" s="3"/>
      <c r="AR2662" s="3"/>
      <c r="AS2662" s="6"/>
      <c r="AT2662" s="1"/>
      <c r="AU2662" s="1"/>
      <c r="AV2662" s="1"/>
      <c r="AW2662" s="1"/>
      <c r="AX2662" s="1"/>
      <c r="AY2662" s="1"/>
      <c r="AZ2662" s="1"/>
      <c r="BA2662" s="1"/>
      <c r="BB2662" s="1"/>
    </row>
    <row r="2663" spans="1:54" x14ac:dyDescent="0.2">
      <c r="A2663" s="158">
        <f t="shared" si="1432"/>
        <v>43819</v>
      </c>
      <c r="B2663" s="2">
        <f t="shared" si="1416"/>
        <v>299556.70479303191</v>
      </c>
      <c r="C2663" s="2">
        <f t="shared" si="1433"/>
        <v>199901.07983733999</v>
      </c>
      <c r="D2663" s="2">
        <f>SUM(Y2663:Y$2901)</f>
        <v>14803.430666730001</v>
      </c>
      <c r="E2663" s="73">
        <f t="shared" si="1417"/>
        <v>185097.64917060998</v>
      </c>
      <c r="F2663" s="88">
        <f t="shared" si="1412"/>
        <v>5233.07</v>
      </c>
      <c r="G2663" s="3">
        <f>IF(AND(N2663=1,N2662&gt;1),VLOOKUP(A2662,[1]Plan1!$BK$81:$BM$259,3),G2662)</f>
        <v>5259.76</v>
      </c>
      <c r="H2663" s="11">
        <f t="shared" si="1413"/>
        <v>43755</v>
      </c>
      <c r="I2663" s="11">
        <f t="shared" si="1414"/>
        <v>43786</v>
      </c>
      <c r="J2663" s="12">
        <f t="shared" si="1418"/>
        <v>5.1002566371174396E-3</v>
      </c>
      <c r="K2663" s="11">
        <f t="shared" si="1434"/>
        <v>43844</v>
      </c>
      <c r="L2663" s="11">
        <f t="shared" si="1419"/>
        <v>43844</v>
      </c>
      <c r="M2663" s="1">
        <f t="shared" si="1438"/>
        <v>19</v>
      </c>
      <c r="N2663" s="1">
        <f t="shared" si="1420"/>
        <v>4</v>
      </c>
      <c r="O2663" s="2">
        <f t="shared" si="1421"/>
        <v>1.0010715800000001</v>
      </c>
      <c r="P2663" s="13">
        <f t="shared" si="1415"/>
        <v>1.0010004100000001</v>
      </c>
      <c r="Q2663" s="13">
        <f t="shared" si="1441"/>
        <v>1.4961454201883826</v>
      </c>
      <c r="R2663" s="2">
        <f t="shared" si="1411"/>
        <v>1.4977486499999999</v>
      </c>
      <c r="S2663" s="2">
        <f t="shared" si="1435"/>
        <v>1.4936037600000001</v>
      </c>
      <c r="T2663" s="2">
        <f t="shared" si="1422"/>
        <v>298573.00447311002</v>
      </c>
      <c r="U2663" s="2">
        <f t="shared" si="1423"/>
        <v>7307.0290379972357</v>
      </c>
      <c r="V2663" s="2">
        <f t="shared" si="1424"/>
        <v>92132.104992844717</v>
      </c>
      <c r="W2663" s="2">
        <f t="shared" si="1425"/>
        <v>299340.21386818192</v>
      </c>
      <c r="X2663" s="17">
        <f t="shared" si="1426"/>
        <v>0</v>
      </c>
      <c r="Y2663" s="2">
        <f t="shared" si="1427"/>
        <v>0</v>
      </c>
      <c r="Z2663" s="72">
        <f t="shared" si="1428"/>
        <v>0</v>
      </c>
      <c r="AA2663" s="2">
        <f t="shared" si="1439"/>
        <v>0</v>
      </c>
      <c r="AB2663" s="12">
        <f t="shared" si="1436"/>
        <v>4.6600000000000003E-2</v>
      </c>
      <c r="AC2663" s="17">
        <f t="shared" si="1429"/>
        <v>4</v>
      </c>
      <c r="AD2663" s="17">
        <v>252</v>
      </c>
      <c r="AE2663" s="13">
        <f t="shared" si="1442"/>
        <v>1.0007232269999999</v>
      </c>
      <c r="AF2663" s="2">
        <f t="shared" si="1440"/>
        <v>215.93605830000001</v>
      </c>
      <c r="AG2663" s="2">
        <f t="shared" si="1430"/>
        <v>216.49092485</v>
      </c>
      <c r="AH2663" s="3">
        <f t="shared" si="1431"/>
        <v>0</v>
      </c>
      <c r="AI2663" s="4" t="str">
        <f t="shared" si="1443"/>
        <v>A+J=</v>
      </c>
      <c r="AJ2663" s="11">
        <f t="shared" si="1437"/>
        <v>43844</v>
      </c>
      <c r="AK2663" s="11"/>
      <c r="AL2663" s="4"/>
      <c r="AM2663" s="1"/>
      <c r="AN2663" s="11"/>
      <c r="AO2663" s="1"/>
      <c r="AP2663" s="1"/>
      <c r="AQ2663" s="3"/>
      <c r="AR2663" s="3"/>
      <c r="AS2663" s="6"/>
      <c r="AT2663" s="1"/>
      <c r="AU2663" s="1"/>
      <c r="AV2663" s="1"/>
      <c r="AW2663" s="1"/>
      <c r="AX2663" s="1"/>
      <c r="AY2663" s="1"/>
      <c r="AZ2663" s="1"/>
      <c r="BA2663" s="1"/>
      <c r="BB2663" s="1"/>
    </row>
    <row r="2664" spans="1:54" x14ac:dyDescent="0.2">
      <c r="A2664" s="158">
        <f t="shared" si="1432"/>
        <v>43820</v>
      </c>
      <c r="B2664" s="2">
        <f t="shared" si="1416"/>
        <v>299685.15793133125</v>
      </c>
      <c r="C2664" s="2">
        <f t="shared" si="1433"/>
        <v>199901.07983733999</v>
      </c>
      <c r="D2664" s="2">
        <f>SUM(Y2664:Y$2901)</f>
        <v>14803.430666730001</v>
      </c>
      <c r="E2664" s="73">
        <f t="shared" si="1417"/>
        <v>185097.64917060998</v>
      </c>
      <c r="F2664" s="88">
        <f t="shared" si="1412"/>
        <v>5233.07</v>
      </c>
      <c r="G2664" s="3">
        <f>IF(AND(N2664=1,N2663&gt;1),VLOOKUP(A2663,[1]Plan1!$BK$81:$BM$259,3),G2663)</f>
        <v>5259.76</v>
      </c>
      <c r="H2664" s="11">
        <f t="shared" si="1413"/>
        <v>43755</v>
      </c>
      <c r="I2664" s="11">
        <f t="shared" si="1414"/>
        <v>43786</v>
      </c>
      <c r="J2664" s="12">
        <f t="shared" si="1418"/>
        <v>5.1002566371174396E-3</v>
      </c>
      <c r="K2664" s="11">
        <f t="shared" si="1434"/>
        <v>43844</v>
      </c>
      <c r="L2664" s="11">
        <f t="shared" si="1419"/>
        <v>43844</v>
      </c>
      <c r="M2664" s="1">
        <f t="shared" si="1438"/>
        <v>19</v>
      </c>
      <c r="N2664" s="1">
        <f t="shared" si="1420"/>
        <v>5</v>
      </c>
      <c r="O2664" s="2">
        <f t="shared" si="1421"/>
        <v>1.00133965</v>
      </c>
      <c r="P2664" s="13">
        <f t="shared" si="1415"/>
        <v>1.0010004100000001</v>
      </c>
      <c r="Q2664" s="13">
        <f t="shared" si="1441"/>
        <v>1.4961454201883826</v>
      </c>
      <c r="R2664" s="2">
        <f t="shared" si="1411"/>
        <v>1.49814973</v>
      </c>
      <c r="S2664" s="2">
        <f t="shared" si="1435"/>
        <v>1.4936037600000001</v>
      </c>
      <c r="T2664" s="2">
        <f t="shared" si="1422"/>
        <v>298573.00447311002</v>
      </c>
      <c r="U2664" s="2">
        <f t="shared" si="1423"/>
        <v>7307.0290379972357</v>
      </c>
      <c r="V2664" s="2">
        <f t="shared" si="1424"/>
        <v>92206.343957974081</v>
      </c>
      <c r="W2664" s="2">
        <f t="shared" si="1425"/>
        <v>299414.45283331128</v>
      </c>
      <c r="X2664" s="17">
        <f t="shared" si="1426"/>
        <v>0</v>
      </c>
      <c r="Y2664" s="2">
        <f t="shared" si="1427"/>
        <v>0</v>
      </c>
      <c r="Z2664" s="72">
        <f t="shared" si="1428"/>
        <v>0</v>
      </c>
      <c r="AA2664" s="2">
        <f t="shared" si="1439"/>
        <v>0</v>
      </c>
      <c r="AB2664" s="12">
        <f t="shared" si="1436"/>
        <v>4.6600000000000003E-2</v>
      </c>
      <c r="AC2664" s="17">
        <f t="shared" si="1429"/>
        <v>5</v>
      </c>
      <c r="AD2664" s="17">
        <v>252</v>
      </c>
      <c r="AE2664" s="13">
        <f t="shared" si="1442"/>
        <v>1.000904115</v>
      </c>
      <c r="AF2664" s="2">
        <f t="shared" si="1440"/>
        <v>269.94433192999998</v>
      </c>
      <c r="AG2664" s="2">
        <f t="shared" si="1430"/>
        <v>270.70509801999998</v>
      </c>
      <c r="AH2664" s="3">
        <f t="shared" si="1431"/>
        <v>0</v>
      </c>
      <c r="AI2664" s="4" t="str">
        <f t="shared" si="1443"/>
        <v>A+J=</v>
      </c>
      <c r="AJ2664" s="11">
        <f t="shared" si="1437"/>
        <v>43844</v>
      </c>
      <c r="AK2664" s="11"/>
      <c r="AL2664" s="4"/>
      <c r="AM2664" s="1"/>
      <c r="AN2664" s="11"/>
      <c r="AO2664" s="1"/>
      <c r="AP2664" s="1"/>
      <c r="AQ2664" s="3"/>
      <c r="AR2664" s="3"/>
      <c r="AS2664" s="6"/>
      <c r="AT2664" s="1"/>
      <c r="AU2664" s="1"/>
      <c r="AV2664" s="1"/>
      <c r="AW2664" s="1"/>
      <c r="AX2664" s="1"/>
      <c r="AY2664" s="1"/>
      <c r="AZ2664" s="1"/>
      <c r="BA2664" s="1"/>
      <c r="BB2664" s="1"/>
    </row>
    <row r="2665" spans="1:54" x14ac:dyDescent="0.2">
      <c r="A2665" s="158">
        <f t="shared" si="1432"/>
        <v>43821</v>
      </c>
      <c r="B2665" s="2">
        <f t="shared" si="1416"/>
        <v>299685.15793133125</v>
      </c>
      <c r="C2665" s="2">
        <f t="shared" si="1433"/>
        <v>199901.07983733999</v>
      </c>
      <c r="D2665" s="2">
        <f>SUM(Y2665:Y$2901)</f>
        <v>14803.430666730001</v>
      </c>
      <c r="E2665" s="73">
        <f t="shared" si="1417"/>
        <v>185097.64917060998</v>
      </c>
      <c r="F2665" s="88">
        <f t="shared" si="1412"/>
        <v>5233.07</v>
      </c>
      <c r="G2665" s="3">
        <f>IF(AND(N2665=1,N2664&gt;1),VLOOKUP(A2664,[1]Plan1!$BK$81:$BM$259,3),G2664)</f>
        <v>5259.76</v>
      </c>
      <c r="H2665" s="11">
        <f t="shared" si="1413"/>
        <v>43755</v>
      </c>
      <c r="I2665" s="11">
        <f t="shared" si="1414"/>
        <v>43786</v>
      </c>
      <c r="J2665" s="12">
        <f t="shared" si="1418"/>
        <v>5.1002566371174396E-3</v>
      </c>
      <c r="K2665" s="11">
        <f t="shared" si="1434"/>
        <v>43844</v>
      </c>
      <c r="L2665" s="11">
        <f t="shared" si="1419"/>
        <v>43844</v>
      </c>
      <c r="M2665" s="1">
        <f t="shared" si="1438"/>
        <v>19</v>
      </c>
      <c r="N2665" s="1">
        <f t="shared" si="1420"/>
        <v>5</v>
      </c>
      <c r="O2665" s="2">
        <f t="shared" si="1421"/>
        <v>1.00133965</v>
      </c>
      <c r="P2665" s="13">
        <f t="shared" si="1415"/>
        <v>1.0010004100000001</v>
      </c>
      <c r="Q2665" s="13">
        <f t="shared" si="1441"/>
        <v>1.4961454201883826</v>
      </c>
      <c r="R2665" s="2">
        <f t="shared" ref="R2665:R2728" si="1444">TRUNC(TRUNC((O2665*Q2665),15),8)</f>
        <v>1.49814973</v>
      </c>
      <c r="S2665" s="2">
        <f t="shared" si="1435"/>
        <v>1.4936037600000001</v>
      </c>
      <c r="T2665" s="2">
        <f t="shared" si="1422"/>
        <v>298573.00447311002</v>
      </c>
      <c r="U2665" s="2">
        <f t="shared" si="1423"/>
        <v>7307.0290379972357</v>
      </c>
      <c r="V2665" s="2">
        <f t="shared" si="1424"/>
        <v>92206.343957974081</v>
      </c>
      <c r="W2665" s="2">
        <f t="shared" si="1425"/>
        <v>299414.45283331128</v>
      </c>
      <c r="X2665" s="17">
        <f t="shared" si="1426"/>
        <v>0</v>
      </c>
      <c r="Y2665" s="2">
        <f t="shared" si="1427"/>
        <v>0</v>
      </c>
      <c r="Z2665" s="72">
        <f t="shared" si="1428"/>
        <v>0</v>
      </c>
      <c r="AA2665" s="2">
        <f t="shared" si="1439"/>
        <v>0</v>
      </c>
      <c r="AB2665" s="12">
        <f t="shared" si="1436"/>
        <v>4.6600000000000003E-2</v>
      </c>
      <c r="AC2665" s="17">
        <f t="shared" si="1429"/>
        <v>5</v>
      </c>
      <c r="AD2665" s="17">
        <v>252</v>
      </c>
      <c r="AE2665" s="13">
        <f t="shared" si="1442"/>
        <v>1.000904115</v>
      </c>
      <c r="AF2665" s="2">
        <f t="shared" si="1440"/>
        <v>269.94433192999998</v>
      </c>
      <c r="AG2665" s="2">
        <f t="shared" si="1430"/>
        <v>270.70509801999998</v>
      </c>
      <c r="AH2665" s="3">
        <f t="shared" si="1431"/>
        <v>0</v>
      </c>
      <c r="AI2665" s="4" t="str">
        <f t="shared" si="1443"/>
        <v>A+J=</v>
      </c>
      <c r="AJ2665" s="11">
        <f t="shared" si="1437"/>
        <v>43844</v>
      </c>
      <c r="AK2665" s="11"/>
      <c r="AL2665" s="4"/>
      <c r="AM2665" s="1"/>
      <c r="AN2665" s="11"/>
      <c r="AO2665" s="1"/>
      <c r="AP2665" s="1"/>
      <c r="AQ2665" s="3"/>
      <c r="AR2665" s="3"/>
      <c r="AS2665" s="6"/>
      <c r="AT2665" s="1"/>
      <c r="AU2665" s="1"/>
      <c r="AV2665" s="1"/>
      <c r="AW2665" s="1"/>
      <c r="AX2665" s="1"/>
      <c r="AY2665" s="1"/>
      <c r="AZ2665" s="1"/>
      <c r="BA2665" s="1"/>
      <c r="BB2665" s="1"/>
    </row>
    <row r="2666" spans="1:54" x14ac:dyDescent="0.2">
      <c r="A2666" s="158">
        <f t="shared" si="1432"/>
        <v>43822</v>
      </c>
      <c r="B2666" s="2">
        <f t="shared" si="1416"/>
        <v>299685.15793133125</v>
      </c>
      <c r="C2666" s="2">
        <f t="shared" si="1433"/>
        <v>199901.07983733999</v>
      </c>
      <c r="D2666" s="2">
        <f>SUM(Y2666:Y$2901)</f>
        <v>14803.430666730001</v>
      </c>
      <c r="E2666" s="73">
        <f t="shared" si="1417"/>
        <v>185097.64917060998</v>
      </c>
      <c r="F2666" s="88">
        <f t="shared" ref="F2666:F2729" si="1445">IF(G2666=G2665,F2665,G2665)</f>
        <v>5233.07</v>
      </c>
      <c r="G2666" s="3">
        <f>IF(AND(N2666=1,N2665&gt;1),VLOOKUP(A2665,[1]Plan1!$BK$81:$BM$259,3),G2665)</f>
        <v>5259.76</v>
      </c>
      <c r="H2666" s="11">
        <f t="shared" ref="H2666:H2729" si="1446">EDATE(I2666,-1)</f>
        <v>43755</v>
      </c>
      <c r="I2666" s="11">
        <f t="shared" ref="I2666:I2729" si="1447">IF(X2665&gt;0,EDATE(A2666,-1),+I2665)</f>
        <v>43786</v>
      </c>
      <c r="J2666" s="12">
        <f t="shared" si="1418"/>
        <v>5.1002566371174396E-3</v>
      </c>
      <c r="K2666" s="11">
        <f t="shared" si="1434"/>
        <v>43844</v>
      </c>
      <c r="L2666" s="11">
        <f t="shared" si="1419"/>
        <v>43844</v>
      </c>
      <c r="M2666" s="1">
        <f t="shared" si="1438"/>
        <v>19</v>
      </c>
      <c r="N2666" s="1">
        <f t="shared" si="1420"/>
        <v>5</v>
      </c>
      <c r="O2666" s="2">
        <f t="shared" si="1421"/>
        <v>1.00133965</v>
      </c>
      <c r="P2666" s="13">
        <f t="shared" ref="P2666:P2729" si="1448">IF(L2666&gt;L2665,O2665,P2665)</f>
        <v>1.0010004100000001</v>
      </c>
      <c r="Q2666" s="13">
        <f t="shared" si="1441"/>
        <v>1.4961454201883826</v>
      </c>
      <c r="R2666" s="2">
        <f t="shared" si="1444"/>
        <v>1.49814973</v>
      </c>
      <c r="S2666" s="2">
        <f t="shared" si="1435"/>
        <v>1.4936037600000001</v>
      </c>
      <c r="T2666" s="2">
        <f t="shared" si="1422"/>
        <v>298573.00447311002</v>
      </c>
      <c r="U2666" s="2">
        <f t="shared" si="1423"/>
        <v>7307.0290379972357</v>
      </c>
      <c r="V2666" s="2">
        <f t="shared" si="1424"/>
        <v>92206.343957974081</v>
      </c>
      <c r="W2666" s="2">
        <f t="shared" si="1425"/>
        <v>299414.45283331128</v>
      </c>
      <c r="X2666" s="17">
        <f t="shared" si="1426"/>
        <v>0</v>
      </c>
      <c r="Y2666" s="2">
        <f t="shared" si="1427"/>
        <v>0</v>
      </c>
      <c r="Z2666" s="72">
        <f t="shared" si="1428"/>
        <v>0</v>
      </c>
      <c r="AA2666" s="2">
        <f t="shared" si="1439"/>
        <v>0</v>
      </c>
      <c r="AB2666" s="12">
        <f t="shared" si="1436"/>
        <v>4.6600000000000003E-2</v>
      </c>
      <c r="AC2666" s="17">
        <f t="shared" si="1429"/>
        <v>5</v>
      </c>
      <c r="AD2666" s="17">
        <v>252</v>
      </c>
      <c r="AE2666" s="13">
        <f t="shared" si="1442"/>
        <v>1.000904115</v>
      </c>
      <c r="AF2666" s="2">
        <f t="shared" si="1440"/>
        <v>269.94433192999998</v>
      </c>
      <c r="AG2666" s="2">
        <f t="shared" si="1430"/>
        <v>270.70509801999998</v>
      </c>
      <c r="AH2666" s="3">
        <f t="shared" si="1431"/>
        <v>0</v>
      </c>
      <c r="AI2666" s="4" t="str">
        <f t="shared" si="1443"/>
        <v>A+J=</v>
      </c>
      <c r="AJ2666" s="11">
        <f t="shared" si="1437"/>
        <v>43844</v>
      </c>
      <c r="AK2666" s="11"/>
      <c r="AL2666" s="4"/>
      <c r="AM2666" s="1"/>
      <c r="AN2666" s="11"/>
      <c r="AO2666" s="1"/>
      <c r="AP2666" s="1"/>
      <c r="AQ2666" s="3"/>
      <c r="AR2666" s="3"/>
      <c r="AS2666" s="6"/>
      <c r="AT2666" s="1"/>
      <c r="AU2666" s="1"/>
      <c r="AV2666" s="1"/>
      <c r="AW2666" s="1"/>
      <c r="AX2666" s="1"/>
      <c r="AY2666" s="1"/>
      <c r="AZ2666" s="1"/>
      <c r="BA2666" s="1"/>
      <c r="BB2666" s="1"/>
    </row>
    <row r="2667" spans="1:54" x14ac:dyDescent="0.2">
      <c r="A2667" s="158">
        <f t="shared" si="1432"/>
        <v>43823</v>
      </c>
      <c r="B2667" s="2">
        <f t="shared" si="1416"/>
        <v>299813.66819346207</v>
      </c>
      <c r="C2667" s="2">
        <f t="shared" si="1433"/>
        <v>199901.07983733999</v>
      </c>
      <c r="D2667" s="2">
        <f>SUM(Y2667:Y$2901)</f>
        <v>14803.430666730001</v>
      </c>
      <c r="E2667" s="73">
        <f t="shared" si="1417"/>
        <v>185097.64917060998</v>
      </c>
      <c r="F2667" s="88">
        <f t="shared" si="1445"/>
        <v>5233.07</v>
      </c>
      <c r="G2667" s="3">
        <f>IF(AND(N2667=1,N2666&gt;1),VLOOKUP(A2666,[1]Plan1!$BK$81:$BM$259,3),G2666)</f>
        <v>5259.76</v>
      </c>
      <c r="H2667" s="11">
        <f t="shared" si="1446"/>
        <v>43755</v>
      </c>
      <c r="I2667" s="11">
        <f t="shared" si="1447"/>
        <v>43786</v>
      </c>
      <c r="J2667" s="12">
        <f t="shared" si="1418"/>
        <v>5.1002566371174396E-3</v>
      </c>
      <c r="K2667" s="11">
        <f t="shared" si="1434"/>
        <v>43844</v>
      </c>
      <c r="L2667" s="11">
        <f t="shared" si="1419"/>
        <v>43844</v>
      </c>
      <c r="M2667" s="1">
        <f t="shared" si="1438"/>
        <v>19</v>
      </c>
      <c r="N2667" s="1">
        <f t="shared" si="1420"/>
        <v>6</v>
      </c>
      <c r="O2667" s="2">
        <f t="shared" si="1421"/>
        <v>1.0016077999999999</v>
      </c>
      <c r="P2667" s="13">
        <f t="shared" si="1448"/>
        <v>1.0010004100000001</v>
      </c>
      <c r="Q2667" s="13">
        <f t="shared" si="1441"/>
        <v>1.4961454201883826</v>
      </c>
      <c r="R2667" s="2">
        <f t="shared" si="1444"/>
        <v>1.49855092</v>
      </c>
      <c r="S2667" s="2">
        <f t="shared" si="1435"/>
        <v>1.4936037600000001</v>
      </c>
      <c r="T2667" s="2">
        <f t="shared" si="1422"/>
        <v>298573.00447311002</v>
      </c>
      <c r="U2667" s="2">
        <f t="shared" si="1423"/>
        <v>7307.0290379972357</v>
      </c>
      <c r="V2667" s="2">
        <f t="shared" si="1424"/>
        <v>92280.603283844845</v>
      </c>
      <c r="W2667" s="2">
        <f t="shared" si="1425"/>
        <v>299488.71215918206</v>
      </c>
      <c r="X2667" s="17">
        <f t="shared" si="1426"/>
        <v>0</v>
      </c>
      <c r="Y2667" s="2">
        <f t="shared" si="1427"/>
        <v>0</v>
      </c>
      <c r="Z2667" s="72">
        <f t="shared" si="1428"/>
        <v>0</v>
      </c>
      <c r="AA2667" s="2">
        <f t="shared" si="1439"/>
        <v>0</v>
      </c>
      <c r="AB2667" s="12">
        <f t="shared" si="1436"/>
        <v>4.6600000000000003E-2</v>
      </c>
      <c r="AC2667" s="17">
        <f t="shared" si="1429"/>
        <v>6</v>
      </c>
      <c r="AD2667" s="17">
        <v>252</v>
      </c>
      <c r="AE2667" s="13">
        <f t="shared" si="1442"/>
        <v>1.0010850360000001</v>
      </c>
      <c r="AF2667" s="2">
        <f t="shared" si="1440"/>
        <v>323.96245848000001</v>
      </c>
      <c r="AG2667" s="2">
        <f t="shared" si="1430"/>
        <v>324.95603427999998</v>
      </c>
      <c r="AH2667" s="3">
        <f t="shared" si="1431"/>
        <v>0</v>
      </c>
      <c r="AI2667" s="4" t="str">
        <f t="shared" si="1443"/>
        <v>A+J=</v>
      </c>
      <c r="AJ2667" s="11">
        <f t="shared" si="1437"/>
        <v>43844</v>
      </c>
      <c r="AK2667" s="11"/>
      <c r="AL2667" s="4"/>
      <c r="AM2667" s="1"/>
      <c r="AN2667" s="11"/>
      <c r="AO2667" s="1"/>
      <c r="AP2667" s="1"/>
      <c r="AQ2667" s="3"/>
      <c r="AR2667" s="3"/>
      <c r="AS2667" s="6"/>
      <c r="AT2667" s="1"/>
      <c r="AU2667" s="1"/>
      <c r="AV2667" s="1"/>
      <c r="AW2667" s="1"/>
      <c r="AX2667" s="1"/>
      <c r="AY2667" s="1"/>
      <c r="AZ2667" s="1"/>
      <c r="BA2667" s="1"/>
      <c r="BB2667" s="1"/>
    </row>
    <row r="2668" spans="1:54" x14ac:dyDescent="0.2">
      <c r="A2668" s="158">
        <f t="shared" si="1432"/>
        <v>43824</v>
      </c>
      <c r="B2668" s="2">
        <f t="shared" si="1416"/>
        <v>299942.23374451778</v>
      </c>
      <c r="C2668" s="2">
        <f t="shared" si="1433"/>
        <v>199901.07983733999</v>
      </c>
      <c r="D2668" s="2">
        <f>SUM(Y2668:Y$2901)</f>
        <v>14803.430666730001</v>
      </c>
      <c r="E2668" s="73">
        <f t="shared" si="1417"/>
        <v>185097.64917060998</v>
      </c>
      <c r="F2668" s="88">
        <f t="shared" si="1445"/>
        <v>5233.07</v>
      </c>
      <c r="G2668" s="3">
        <f>IF(AND(N2668=1,N2667&gt;1),VLOOKUP(A2667,[1]Plan1!$BK$81:$BM$259,3),G2667)</f>
        <v>5259.76</v>
      </c>
      <c r="H2668" s="11">
        <f t="shared" si="1446"/>
        <v>43755</v>
      </c>
      <c r="I2668" s="11">
        <f t="shared" si="1447"/>
        <v>43786</v>
      </c>
      <c r="J2668" s="12">
        <f t="shared" si="1418"/>
        <v>5.1002566371174396E-3</v>
      </c>
      <c r="K2668" s="11">
        <f t="shared" si="1434"/>
        <v>43844</v>
      </c>
      <c r="L2668" s="11">
        <f t="shared" si="1419"/>
        <v>43844</v>
      </c>
      <c r="M2668" s="1">
        <f t="shared" si="1438"/>
        <v>19</v>
      </c>
      <c r="N2668" s="1">
        <f t="shared" si="1420"/>
        <v>7</v>
      </c>
      <c r="O2668" s="2">
        <f t="shared" si="1421"/>
        <v>1.0018760200000001</v>
      </c>
      <c r="P2668" s="13">
        <f t="shared" si="1448"/>
        <v>1.0010004100000001</v>
      </c>
      <c r="Q2668" s="13">
        <f t="shared" si="1441"/>
        <v>1.4961454201883826</v>
      </c>
      <c r="R2668" s="2">
        <f t="shared" si="1444"/>
        <v>1.4989522099999999</v>
      </c>
      <c r="S2668" s="2">
        <f t="shared" si="1435"/>
        <v>1.4936037600000001</v>
      </c>
      <c r="T2668" s="2">
        <f t="shared" si="1422"/>
        <v>298573.00447311002</v>
      </c>
      <c r="U2668" s="2">
        <f t="shared" si="1423"/>
        <v>7307.0290379972357</v>
      </c>
      <c r="V2668" s="2">
        <f t="shared" si="1424"/>
        <v>92354.881119480502</v>
      </c>
      <c r="W2668" s="2">
        <f t="shared" si="1425"/>
        <v>299562.98999481776</v>
      </c>
      <c r="X2668" s="17">
        <f t="shared" si="1426"/>
        <v>0</v>
      </c>
      <c r="Y2668" s="2">
        <f t="shared" si="1427"/>
        <v>0</v>
      </c>
      <c r="Z2668" s="72">
        <f t="shared" si="1428"/>
        <v>0</v>
      </c>
      <c r="AA2668" s="2">
        <f t="shared" si="1439"/>
        <v>0</v>
      </c>
      <c r="AB2668" s="12">
        <f t="shared" si="1436"/>
        <v>4.6600000000000003E-2</v>
      </c>
      <c r="AC2668" s="17">
        <f t="shared" si="1429"/>
        <v>7</v>
      </c>
      <c r="AD2668" s="17">
        <v>252</v>
      </c>
      <c r="AE2668" s="13">
        <f t="shared" si="1442"/>
        <v>1.0012659900000001</v>
      </c>
      <c r="AF2668" s="2">
        <f t="shared" si="1440"/>
        <v>377.99043792999998</v>
      </c>
      <c r="AG2668" s="2">
        <f t="shared" si="1430"/>
        <v>379.24374970000002</v>
      </c>
      <c r="AH2668" s="3">
        <f t="shared" si="1431"/>
        <v>0</v>
      </c>
      <c r="AI2668" s="4" t="str">
        <f t="shared" si="1443"/>
        <v>A+J=</v>
      </c>
      <c r="AJ2668" s="11">
        <f t="shared" si="1437"/>
        <v>43844</v>
      </c>
      <c r="AK2668" s="11"/>
      <c r="AL2668" s="4"/>
      <c r="AM2668" s="1"/>
      <c r="AN2668" s="11"/>
      <c r="AO2668" s="1"/>
      <c r="AP2668" s="1"/>
      <c r="AQ2668" s="3"/>
      <c r="AR2668" s="3"/>
      <c r="AS2668" s="6"/>
      <c r="AT2668" s="1"/>
      <c r="AU2668" s="1"/>
      <c r="AV2668" s="1"/>
      <c r="AW2668" s="1"/>
      <c r="AX2668" s="1"/>
      <c r="AY2668" s="1"/>
      <c r="AZ2668" s="1"/>
      <c r="BA2668" s="1"/>
      <c r="BB2668" s="1"/>
    </row>
    <row r="2669" spans="1:54" x14ac:dyDescent="0.2">
      <c r="A2669" s="158">
        <f t="shared" si="1432"/>
        <v>43825</v>
      </c>
      <c r="B2669" s="2">
        <f t="shared" si="1416"/>
        <v>299942.23374451778</v>
      </c>
      <c r="C2669" s="2">
        <f t="shared" si="1433"/>
        <v>199901.07983733999</v>
      </c>
      <c r="D2669" s="2">
        <f>SUM(Y2669:Y$2901)</f>
        <v>14803.430666730001</v>
      </c>
      <c r="E2669" s="73">
        <f t="shared" si="1417"/>
        <v>185097.64917060998</v>
      </c>
      <c r="F2669" s="88">
        <f t="shared" si="1445"/>
        <v>5233.07</v>
      </c>
      <c r="G2669" s="3">
        <f>IF(AND(N2669=1,N2668&gt;1),VLOOKUP(A2668,[1]Plan1!$BK$81:$BM$259,3),G2668)</f>
        <v>5259.76</v>
      </c>
      <c r="H2669" s="11">
        <f t="shared" si="1446"/>
        <v>43755</v>
      </c>
      <c r="I2669" s="11">
        <f t="shared" si="1447"/>
        <v>43786</v>
      </c>
      <c r="J2669" s="12">
        <f t="shared" si="1418"/>
        <v>5.1002566371174396E-3</v>
      </c>
      <c r="K2669" s="11">
        <f t="shared" si="1434"/>
        <v>43844</v>
      </c>
      <c r="L2669" s="11">
        <f t="shared" si="1419"/>
        <v>43844</v>
      </c>
      <c r="M2669" s="1">
        <f t="shared" si="1438"/>
        <v>19</v>
      </c>
      <c r="N2669" s="1">
        <f t="shared" si="1420"/>
        <v>7</v>
      </c>
      <c r="O2669" s="2">
        <f t="shared" si="1421"/>
        <v>1.0018760200000001</v>
      </c>
      <c r="P2669" s="13">
        <f t="shared" si="1448"/>
        <v>1.0010004100000001</v>
      </c>
      <c r="Q2669" s="13">
        <f t="shared" si="1441"/>
        <v>1.4961454201883826</v>
      </c>
      <c r="R2669" s="2">
        <f t="shared" si="1444"/>
        <v>1.4989522099999999</v>
      </c>
      <c r="S2669" s="2">
        <f t="shared" si="1435"/>
        <v>1.4936037600000001</v>
      </c>
      <c r="T2669" s="2">
        <f t="shared" si="1422"/>
        <v>298573.00447311002</v>
      </c>
      <c r="U2669" s="2">
        <f t="shared" si="1423"/>
        <v>7307.0290379972357</v>
      </c>
      <c r="V2669" s="2">
        <f t="shared" si="1424"/>
        <v>92354.881119480502</v>
      </c>
      <c r="W2669" s="2">
        <f t="shared" si="1425"/>
        <v>299562.98999481776</v>
      </c>
      <c r="X2669" s="17">
        <f t="shared" si="1426"/>
        <v>0</v>
      </c>
      <c r="Y2669" s="2">
        <f t="shared" si="1427"/>
        <v>0</v>
      </c>
      <c r="Z2669" s="72">
        <f t="shared" si="1428"/>
        <v>0</v>
      </c>
      <c r="AA2669" s="2">
        <f t="shared" si="1439"/>
        <v>0</v>
      </c>
      <c r="AB2669" s="12">
        <f t="shared" si="1436"/>
        <v>4.6600000000000003E-2</v>
      </c>
      <c r="AC2669" s="17">
        <f t="shared" si="1429"/>
        <v>7</v>
      </c>
      <c r="AD2669" s="17">
        <v>252</v>
      </c>
      <c r="AE2669" s="13">
        <f t="shared" si="1442"/>
        <v>1.0012659900000001</v>
      </c>
      <c r="AF2669" s="2">
        <f t="shared" si="1440"/>
        <v>377.99043792999998</v>
      </c>
      <c r="AG2669" s="2">
        <f t="shared" si="1430"/>
        <v>379.24374970000002</v>
      </c>
      <c r="AH2669" s="3">
        <f t="shared" si="1431"/>
        <v>0</v>
      </c>
      <c r="AI2669" s="4" t="str">
        <f t="shared" si="1443"/>
        <v>A+J=</v>
      </c>
      <c r="AJ2669" s="11">
        <f t="shared" si="1437"/>
        <v>43844</v>
      </c>
      <c r="AK2669" s="11"/>
      <c r="AL2669" s="4"/>
      <c r="AM2669" s="1"/>
      <c r="AN2669" s="11"/>
      <c r="AO2669" s="1"/>
      <c r="AP2669" s="1"/>
      <c r="AQ2669" s="3"/>
      <c r="AR2669" s="3"/>
      <c r="AS2669" s="6"/>
      <c r="AT2669" s="1"/>
      <c r="AU2669" s="1"/>
      <c r="AV2669" s="1"/>
      <c r="AW2669" s="1"/>
      <c r="AX2669" s="1"/>
      <c r="AY2669" s="1"/>
      <c r="AZ2669" s="1"/>
      <c r="BA2669" s="1"/>
      <c r="BB2669" s="1"/>
    </row>
    <row r="2670" spans="1:54" x14ac:dyDescent="0.2">
      <c r="A2670" s="158">
        <f t="shared" si="1432"/>
        <v>43826</v>
      </c>
      <c r="B2670" s="2">
        <f t="shared" si="1416"/>
        <v>300070.85615590482</v>
      </c>
      <c r="C2670" s="2">
        <f t="shared" si="1433"/>
        <v>199901.07983733999</v>
      </c>
      <c r="D2670" s="2">
        <f>SUM(Y2670:Y$2901)</f>
        <v>14803.430666730001</v>
      </c>
      <c r="E2670" s="73">
        <f t="shared" si="1417"/>
        <v>185097.64917060998</v>
      </c>
      <c r="F2670" s="88">
        <f t="shared" si="1445"/>
        <v>5233.07</v>
      </c>
      <c r="G2670" s="3">
        <f>IF(AND(N2670=1,N2669&gt;1),VLOOKUP(A2669,[1]Plan1!$BK$81:$BM$259,3),G2669)</f>
        <v>5259.76</v>
      </c>
      <c r="H2670" s="11">
        <f t="shared" si="1446"/>
        <v>43755</v>
      </c>
      <c r="I2670" s="11">
        <f t="shared" si="1447"/>
        <v>43786</v>
      </c>
      <c r="J2670" s="12">
        <f t="shared" si="1418"/>
        <v>5.1002566371174396E-3</v>
      </c>
      <c r="K2670" s="11">
        <f t="shared" si="1434"/>
        <v>43844</v>
      </c>
      <c r="L2670" s="11">
        <f t="shared" si="1419"/>
        <v>43844</v>
      </c>
      <c r="M2670" s="1">
        <f t="shared" si="1438"/>
        <v>19</v>
      </c>
      <c r="N2670" s="1">
        <f t="shared" si="1420"/>
        <v>8</v>
      </c>
      <c r="O2670" s="2">
        <f t="shared" si="1421"/>
        <v>1.00214431</v>
      </c>
      <c r="P2670" s="13">
        <f t="shared" si="1448"/>
        <v>1.0010004100000001</v>
      </c>
      <c r="Q2670" s="13">
        <f t="shared" si="1441"/>
        <v>1.4961454201883826</v>
      </c>
      <c r="R2670" s="2">
        <f t="shared" si="1444"/>
        <v>1.49935361</v>
      </c>
      <c r="S2670" s="2">
        <f t="shared" si="1435"/>
        <v>1.4936037600000001</v>
      </c>
      <c r="T2670" s="2">
        <f t="shared" si="1422"/>
        <v>298573.00447311002</v>
      </c>
      <c r="U2670" s="2">
        <f t="shared" si="1423"/>
        <v>7307.0290379972357</v>
      </c>
      <c r="V2670" s="2">
        <f t="shared" si="1424"/>
        <v>92429.179315857604</v>
      </c>
      <c r="W2670" s="2">
        <f t="shared" si="1425"/>
        <v>299637.28819119482</v>
      </c>
      <c r="X2670" s="17">
        <f t="shared" si="1426"/>
        <v>0</v>
      </c>
      <c r="Y2670" s="2">
        <f t="shared" si="1427"/>
        <v>0</v>
      </c>
      <c r="Z2670" s="72">
        <f t="shared" si="1428"/>
        <v>0</v>
      </c>
      <c r="AA2670" s="2">
        <f t="shared" si="1439"/>
        <v>0</v>
      </c>
      <c r="AB2670" s="12">
        <f t="shared" si="1436"/>
        <v>4.6600000000000003E-2</v>
      </c>
      <c r="AC2670" s="17">
        <f t="shared" si="1429"/>
        <v>8</v>
      </c>
      <c r="AD2670" s="17">
        <v>252</v>
      </c>
      <c r="AE2670" s="13">
        <f t="shared" si="1442"/>
        <v>1.001446976</v>
      </c>
      <c r="AF2670" s="2">
        <f t="shared" si="1440"/>
        <v>432.02797171999998</v>
      </c>
      <c r="AG2670" s="2">
        <f t="shared" si="1430"/>
        <v>433.56796471000001</v>
      </c>
      <c r="AH2670" s="3">
        <f t="shared" si="1431"/>
        <v>0</v>
      </c>
      <c r="AI2670" s="4" t="str">
        <f t="shared" si="1443"/>
        <v>A+J=</v>
      </c>
      <c r="AJ2670" s="11">
        <f t="shared" si="1437"/>
        <v>43844</v>
      </c>
      <c r="AK2670" s="11"/>
      <c r="AL2670" s="4"/>
      <c r="AM2670" s="1"/>
      <c r="AN2670" s="11"/>
      <c r="AO2670" s="1"/>
      <c r="AP2670" s="1"/>
      <c r="AQ2670" s="3"/>
      <c r="AR2670" s="3"/>
      <c r="AS2670" s="6"/>
      <c r="AT2670" s="1"/>
      <c r="AU2670" s="1"/>
      <c r="AV2670" s="1"/>
      <c r="AW2670" s="1"/>
      <c r="AX2670" s="1"/>
      <c r="AY2670" s="1"/>
      <c r="AZ2670" s="1"/>
      <c r="BA2670" s="1"/>
      <c r="BB2670" s="1"/>
    </row>
    <row r="2671" spans="1:54" x14ac:dyDescent="0.2">
      <c r="A2671" s="158">
        <f t="shared" si="1432"/>
        <v>43827</v>
      </c>
      <c r="B2671" s="2">
        <f t="shared" si="1416"/>
        <v>300199.53604524332</v>
      </c>
      <c r="C2671" s="2">
        <f t="shared" si="1433"/>
        <v>199901.07983733999</v>
      </c>
      <c r="D2671" s="2">
        <f>SUM(Y2671:Y$2901)</f>
        <v>14803.430666730001</v>
      </c>
      <c r="E2671" s="73">
        <f t="shared" si="1417"/>
        <v>185097.64917060998</v>
      </c>
      <c r="F2671" s="88">
        <f t="shared" si="1445"/>
        <v>5233.07</v>
      </c>
      <c r="G2671" s="3">
        <f>IF(AND(N2671=1,N2670&gt;1),VLOOKUP(A2670,[1]Plan1!$BK$81:$BM$259,3),G2670)</f>
        <v>5259.76</v>
      </c>
      <c r="H2671" s="11">
        <f t="shared" si="1446"/>
        <v>43755</v>
      </c>
      <c r="I2671" s="11">
        <f t="shared" si="1447"/>
        <v>43786</v>
      </c>
      <c r="J2671" s="12">
        <f t="shared" si="1418"/>
        <v>5.1002566371174396E-3</v>
      </c>
      <c r="K2671" s="11">
        <f t="shared" si="1434"/>
        <v>43844</v>
      </c>
      <c r="L2671" s="11">
        <f t="shared" si="1419"/>
        <v>43844</v>
      </c>
      <c r="M2671" s="1">
        <f t="shared" si="1438"/>
        <v>19</v>
      </c>
      <c r="N2671" s="1">
        <f t="shared" si="1420"/>
        <v>9</v>
      </c>
      <c r="O2671" s="2">
        <f t="shared" si="1421"/>
        <v>1.00241267</v>
      </c>
      <c r="P2671" s="13">
        <f t="shared" si="1448"/>
        <v>1.0010004100000001</v>
      </c>
      <c r="Q2671" s="13">
        <f t="shared" si="1441"/>
        <v>1.4961454201883826</v>
      </c>
      <c r="R2671" s="2">
        <f t="shared" si="1444"/>
        <v>1.4997551200000001</v>
      </c>
      <c r="S2671" s="2">
        <f t="shared" si="1435"/>
        <v>1.4936037600000001</v>
      </c>
      <c r="T2671" s="2">
        <f t="shared" si="1422"/>
        <v>298573.00447311002</v>
      </c>
      <c r="U2671" s="2">
        <f t="shared" si="1423"/>
        <v>7307.0290379972357</v>
      </c>
      <c r="V2671" s="2">
        <f t="shared" si="1424"/>
        <v>92503.497872976106</v>
      </c>
      <c r="W2671" s="2">
        <f t="shared" si="1425"/>
        <v>299711.60674831335</v>
      </c>
      <c r="X2671" s="17">
        <f t="shared" si="1426"/>
        <v>0</v>
      </c>
      <c r="Y2671" s="2">
        <f t="shared" si="1427"/>
        <v>0</v>
      </c>
      <c r="Z2671" s="72">
        <f t="shared" si="1428"/>
        <v>0</v>
      </c>
      <c r="AA2671" s="2">
        <f t="shared" si="1439"/>
        <v>0</v>
      </c>
      <c r="AB2671" s="12">
        <f t="shared" si="1436"/>
        <v>4.6600000000000003E-2</v>
      </c>
      <c r="AC2671" s="17">
        <f t="shared" si="1429"/>
        <v>9</v>
      </c>
      <c r="AD2671" s="17">
        <v>252</v>
      </c>
      <c r="AE2671" s="13">
        <f t="shared" si="1442"/>
        <v>1.0016279960000001</v>
      </c>
      <c r="AF2671" s="2">
        <f t="shared" si="1440"/>
        <v>486.07565699000003</v>
      </c>
      <c r="AG2671" s="2">
        <f t="shared" si="1430"/>
        <v>487.92929693000002</v>
      </c>
      <c r="AH2671" s="3">
        <f t="shared" si="1431"/>
        <v>0</v>
      </c>
      <c r="AI2671" s="4" t="str">
        <f t="shared" si="1443"/>
        <v>A+J=</v>
      </c>
      <c r="AJ2671" s="11">
        <f t="shared" si="1437"/>
        <v>43844</v>
      </c>
      <c r="AK2671" s="11"/>
      <c r="AL2671" s="4"/>
      <c r="AM2671" s="1"/>
      <c r="AN2671" s="11"/>
      <c r="AO2671" s="1"/>
      <c r="AP2671" s="1"/>
      <c r="AQ2671" s="3"/>
      <c r="AR2671" s="3"/>
      <c r="AS2671" s="6"/>
      <c r="AT2671" s="1"/>
      <c r="AU2671" s="1"/>
      <c r="AV2671" s="1"/>
      <c r="AW2671" s="1"/>
      <c r="AX2671" s="1"/>
      <c r="AY2671" s="1"/>
      <c r="AZ2671" s="1"/>
      <c r="BA2671" s="1"/>
      <c r="BB2671" s="1"/>
    </row>
    <row r="2672" spans="1:54" x14ac:dyDescent="0.2">
      <c r="A2672" s="158">
        <f t="shared" si="1432"/>
        <v>43828</v>
      </c>
      <c r="B2672" s="2">
        <f t="shared" si="1416"/>
        <v>300199.53604524332</v>
      </c>
      <c r="C2672" s="2">
        <f t="shared" si="1433"/>
        <v>199901.07983733999</v>
      </c>
      <c r="D2672" s="2">
        <f>SUM(Y2672:Y$2901)</f>
        <v>14803.430666730001</v>
      </c>
      <c r="E2672" s="73">
        <f t="shared" si="1417"/>
        <v>185097.64917060998</v>
      </c>
      <c r="F2672" s="88">
        <f t="shared" si="1445"/>
        <v>5233.07</v>
      </c>
      <c r="G2672" s="3">
        <f>IF(AND(N2672=1,N2671&gt;1),VLOOKUP(A2671,[1]Plan1!$BK$81:$BM$259,3),G2671)</f>
        <v>5259.76</v>
      </c>
      <c r="H2672" s="11">
        <f t="shared" si="1446"/>
        <v>43755</v>
      </c>
      <c r="I2672" s="11">
        <f t="shared" si="1447"/>
        <v>43786</v>
      </c>
      <c r="J2672" s="12">
        <f t="shared" si="1418"/>
        <v>5.1002566371174396E-3</v>
      </c>
      <c r="K2672" s="11">
        <f t="shared" si="1434"/>
        <v>43844</v>
      </c>
      <c r="L2672" s="11">
        <f t="shared" si="1419"/>
        <v>43844</v>
      </c>
      <c r="M2672" s="1">
        <f t="shared" si="1438"/>
        <v>19</v>
      </c>
      <c r="N2672" s="1">
        <f t="shared" si="1420"/>
        <v>9</v>
      </c>
      <c r="O2672" s="2">
        <f t="shared" si="1421"/>
        <v>1.00241267</v>
      </c>
      <c r="P2672" s="13">
        <f t="shared" si="1448"/>
        <v>1.0010004100000001</v>
      </c>
      <c r="Q2672" s="13">
        <f t="shared" si="1441"/>
        <v>1.4961454201883826</v>
      </c>
      <c r="R2672" s="2">
        <f t="shared" si="1444"/>
        <v>1.4997551200000001</v>
      </c>
      <c r="S2672" s="2">
        <f t="shared" si="1435"/>
        <v>1.4936037600000001</v>
      </c>
      <c r="T2672" s="2">
        <f t="shared" si="1422"/>
        <v>298573.00447311002</v>
      </c>
      <c r="U2672" s="2">
        <f t="shared" si="1423"/>
        <v>7307.0290379972357</v>
      </c>
      <c r="V2672" s="2">
        <f t="shared" si="1424"/>
        <v>92503.497872976106</v>
      </c>
      <c r="W2672" s="2">
        <f t="shared" si="1425"/>
        <v>299711.60674831335</v>
      </c>
      <c r="X2672" s="17">
        <f t="shared" si="1426"/>
        <v>0</v>
      </c>
      <c r="Y2672" s="2">
        <f t="shared" si="1427"/>
        <v>0</v>
      </c>
      <c r="Z2672" s="72">
        <f t="shared" si="1428"/>
        <v>0</v>
      </c>
      <c r="AA2672" s="2">
        <f t="shared" si="1439"/>
        <v>0</v>
      </c>
      <c r="AB2672" s="12">
        <f t="shared" si="1436"/>
        <v>4.6600000000000003E-2</v>
      </c>
      <c r="AC2672" s="17">
        <f t="shared" si="1429"/>
        <v>9</v>
      </c>
      <c r="AD2672" s="17">
        <v>252</v>
      </c>
      <c r="AE2672" s="13">
        <f t="shared" si="1442"/>
        <v>1.0016279960000001</v>
      </c>
      <c r="AF2672" s="2">
        <f t="shared" si="1440"/>
        <v>486.07565699000003</v>
      </c>
      <c r="AG2672" s="2">
        <f t="shared" si="1430"/>
        <v>487.92929693000002</v>
      </c>
      <c r="AH2672" s="3">
        <f t="shared" si="1431"/>
        <v>0</v>
      </c>
      <c r="AI2672" s="4" t="str">
        <f t="shared" si="1443"/>
        <v>A+J=</v>
      </c>
      <c r="AJ2672" s="11">
        <f t="shared" si="1437"/>
        <v>43844</v>
      </c>
      <c r="AK2672" s="11"/>
      <c r="AL2672" s="4"/>
      <c r="AM2672" s="1"/>
      <c r="AN2672" s="11"/>
      <c r="AO2672" s="1"/>
      <c r="AP2672" s="1"/>
      <c r="AQ2672" s="3"/>
      <c r="AR2672" s="3"/>
      <c r="AS2672" s="6"/>
      <c r="AT2672" s="1"/>
      <c r="AU2672" s="1"/>
      <c r="AV2672" s="1"/>
      <c r="AW2672" s="1"/>
      <c r="AX2672" s="1"/>
      <c r="AY2672" s="1"/>
      <c r="AZ2672" s="1"/>
      <c r="BA2672" s="1"/>
      <c r="BB2672" s="1"/>
    </row>
    <row r="2673" spans="1:54" x14ac:dyDescent="0.2">
      <c r="A2673" s="158">
        <f t="shared" si="1432"/>
        <v>43829</v>
      </c>
      <c r="B2673" s="2">
        <f t="shared" si="1416"/>
        <v>300199.53604524332</v>
      </c>
      <c r="C2673" s="2">
        <f t="shared" si="1433"/>
        <v>199901.07983733999</v>
      </c>
      <c r="D2673" s="2">
        <f>SUM(Y2673:Y$2901)</f>
        <v>14803.430666730001</v>
      </c>
      <c r="E2673" s="73">
        <f t="shared" si="1417"/>
        <v>185097.64917060998</v>
      </c>
      <c r="F2673" s="88">
        <f t="shared" si="1445"/>
        <v>5233.07</v>
      </c>
      <c r="G2673" s="3">
        <f>IF(AND(N2673=1,N2672&gt;1),VLOOKUP(A2672,[1]Plan1!$BK$81:$BM$259,3),G2672)</f>
        <v>5259.76</v>
      </c>
      <c r="H2673" s="11">
        <f t="shared" si="1446"/>
        <v>43755</v>
      </c>
      <c r="I2673" s="11">
        <f t="shared" si="1447"/>
        <v>43786</v>
      </c>
      <c r="J2673" s="12">
        <f t="shared" si="1418"/>
        <v>5.1002566371174396E-3</v>
      </c>
      <c r="K2673" s="11">
        <f t="shared" si="1434"/>
        <v>43844</v>
      </c>
      <c r="L2673" s="11">
        <f t="shared" si="1419"/>
        <v>43844</v>
      </c>
      <c r="M2673" s="1">
        <f t="shared" si="1438"/>
        <v>19</v>
      </c>
      <c r="N2673" s="1">
        <f t="shared" si="1420"/>
        <v>9</v>
      </c>
      <c r="O2673" s="2">
        <f t="shared" si="1421"/>
        <v>1.00241267</v>
      </c>
      <c r="P2673" s="13">
        <f t="shared" si="1448"/>
        <v>1.0010004100000001</v>
      </c>
      <c r="Q2673" s="13">
        <f t="shared" si="1441"/>
        <v>1.4961454201883826</v>
      </c>
      <c r="R2673" s="2">
        <f t="shared" si="1444"/>
        <v>1.4997551200000001</v>
      </c>
      <c r="S2673" s="2">
        <f t="shared" si="1435"/>
        <v>1.4936037600000001</v>
      </c>
      <c r="T2673" s="2">
        <f t="shared" si="1422"/>
        <v>298573.00447311002</v>
      </c>
      <c r="U2673" s="2">
        <f t="shared" si="1423"/>
        <v>7307.0290379972357</v>
      </c>
      <c r="V2673" s="2">
        <f t="shared" si="1424"/>
        <v>92503.497872976106</v>
      </c>
      <c r="W2673" s="2">
        <f t="shared" si="1425"/>
        <v>299711.60674831335</v>
      </c>
      <c r="X2673" s="17">
        <f t="shared" si="1426"/>
        <v>0</v>
      </c>
      <c r="Y2673" s="2">
        <f t="shared" si="1427"/>
        <v>0</v>
      </c>
      <c r="Z2673" s="72">
        <f t="shared" si="1428"/>
        <v>0</v>
      </c>
      <c r="AA2673" s="2">
        <f t="shared" si="1439"/>
        <v>0</v>
      </c>
      <c r="AB2673" s="12">
        <f t="shared" si="1436"/>
        <v>4.6600000000000003E-2</v>
      </c>
      <c r="AC2673" s="17">
        <f t="shared" si="1429"/>
        <v>9</v>
      </c>
      <c r="AD2673" s="17">
        <v>252</v>
      </c>
      <c r="AE2673" s="13">
        <f t="shared" si="1442"/>
        <v>1.0016279960000001</v>
      </c>
      <c r="AF2673" s="2">
        <f t="shared" si="1440"/>
        <v>486.07565699000003</v>
      </c>
      <c r="AG2673" s="2">
        <f t="shared" si="1430"/>
        <v>487.92929693000002</v>
      </c>
      <c r="AH2673" s="3">
        <f t="shared" si="1431"/>
        <v>0</v>
      </c>
      <c r="AI2673" s="4" t="str">
        <f t="shared" si="1443"/>
        <v>A+J=</v>
      </c>
      <c r="AJ2673" s="11">
        <f t="shared" si="1437"/>
        <v>43844</v>
      </c>
      <c r="AK2673" s="11"/>
      <c r="AL2673" s="4"/>
      <c r="AM2673" s="1"/>
      <c r="AN2673" s="11"/>
      <c r="AO2673" s="1"/>
      <c r="AP2673" s="1"/>
      <c r="AQ2673" s="3"/>
      <c r="AR2673" s="3"/>
      <c r="AS2673" s="6"/>
      <c r="AT2673" s="1"/>
      <c r="AU2673" s="1"/>
      <c r="AV2673" s="1"/>
      <c r="AW2673" s="1"/>
      <c r="AX2673" s="1"/>
      <c r="AY2673" s="1"/>
      <c r="AZ2673" s="1"/>
      <c r="BA2673" s="1"/>
      <c r="BB2673" s="1"/>
    </row>
    <row r="2674" spans="1:54" x14ac:dyDescent="0.2">
      <c r="A2674" s="158">
        <f t="shared" si="1432"/>
        <v>43830</v>
      </c>
      <c r="B2674" s="2">
        <f t="shared" si="1416"/>
        <v>300328.2746859297</v>
      </c>
      <c r="C2674" s="2">
        <f t="shared" si="1433"/>
        <v>199901.07983733999</v>
      </c>
      <c r="D2674" s="2">
        <f>SUM(Y2674:Y$2901)</f>
        <v>14803.430666730001</v>
      </c>
      <c r="E2674" s="73">
        <f t="shared" si="1417"/>
        <v>185097.64917060998</v>
      </c>
      <c r="F2674" s="88">
        <f t="shared" si="1445"/>
        <v>5233.07</v>
      </c>
      <c r="G2674" s="3">
        <f>IF(AND(N2674=1,N2673&gt;1),VLOOKUP(A2673,[1]Plan1!$BK$81:$BM$259,3),G2673)</f>
        <v>5259.76</v>
      </c>
      <c r="H2674" s="11">
        <f t="shared" si="1446"/>
        <v>43755</v>
      </c>
      <c r="I2674" s="11">
        <f t="shared" si="1447"/>
        <v>43786</v>
      </c>
      <c r="J2674" s="12">
        <f t="shared" si="1418"/>
        <v>5.1002566371174396E-3</v>
      </c>
      <c r="K2674" s="11">
        <f t="shared" si="1434"/>
        <v>43844</v>
      </c>
      <c r="L2674" s="11">
        <f t="shared" si="1419"/>
        <v>43844</v>
      </c>
      <c r="M2674" s="1">
        <f t="shared" si="1438"/>
        <v>19</v>
      </c>
      <c r="N2674" s="1">
        <f t="shared" si="1420"/>
        <v>10</v>
      </c>
      <c r="O2674" s="2">
        <f t="shared" si="1421"/>
        <v>1.0026811099999999</v>
      </c>
      <c r="P2674" s="13">
        <f t="shared" si="1448"/>
        <v>1.0010004100000001</v>
      </c>
      <c r="Q2674" s="13">
        <f t="shared" si="1441"/>
        <v>1.4961454201883826</v>
      </c>
      <c r="R2674" s="2">
        <f t="shared" si="1444"/>
        <v>1.5001567499999999</v>
      </c>
      <c r="S2674" s="2">
        <f t="shared" si="1435"/>
        <v>1.4936037600000001</v>
      </c>
      <c r="T2674" s="2">
        <f t="shared" si="1422"/>
        <v>298573.00447311002</v>
      </c>
      <c r="U2674" s="2">
        <f t="shared" si="1423"/>
        <v>7307.0290379972357</v>
      </c>
      <c r="V2674" s="2">
        <f t="shared" si="1424"/>
        <v>92577.838641812472</v>
      </c>
      <c r="W2674" s="2">
        <f t="shared" si="1425"/>
        <v>299785.94751714973</v>
      </c>
      <c r="X2674" s="17">
        <f t="shared" si="1426"/>
        <v>0</v>
      </c>
      <c r="Y2674" s="2">
        <f t="shared" si="1427"/>
        <v>0</v>
      </c>
      <c r="Z2674" s="72">
        <f t="shared" si="1428"/>
        <v>0</v>
      </c>
      <c r="AA2674" s="2">
        <f t="shared" si="1439"/>
        <v>0</v>
      </c>
      <c r="AB2674" s="12">
        <f t="shared" si="1436"/>
        <v>4.6600000000000003E-2</v>
      </c>
      <c r="AC2674" s="17">
        <f t="shared" si="1429"/>
        <v>10</v>
      </c>
      <c r="AD2674" s="17">
        <v>252</v>
      </c>
      <c r="AE2674" s="13">
        <f t="shared" si="1442"/>
        <v>1.0018090479999999</v>
      </c>
      <c r="AF2674" s="2">
        <f t="shared" si="1440"/>
        <v>540.13289658999997</v>
      </c>
      <c r="AG2674" s="2">
        <f t="shared" si="1430"/>
        <v>542.32716877999997</v>
      </c>
      <c r="AH2674" s="3">
        <f t="shared" si="1431"/>
        <v>0</v>
      </c>
      <c r="AI2674" s="4" t="str">
        <f t="shared" si="1443"/>
        <v>A+J=</v>
      </c>
      <c r="AJ2674" s="11">
        <f t="shared" si="1437"/>
        <v>43844</v>
      </c>
      <c r="AK2674" s="11"/>
      <c r="AL2674" s="4"/>
      <c r="AM2674" s="1"/>
      <c r="AN2674" s="11"/>
      <c r="AO2674" s="1"/>
      <c r="AP2674" s="1"/>
      <c r="AQ2674" s="3"/>
      <c r="AR2674" s="3"/>
      <c r="AS2674" s="6"/>
      <c r="AT2674" s="1"/>
      <c r="AU2674" s="1"/>
      <c r="AV2674" s="1"/>
      <c r="AW2674" s="1"/>
      <c r="AX2674" s="1"/>
      <c r="AY2674" s="1"/>
      <c r="AZ2674" s="1"/>
      <c r="BA2674" s="1"/>
      <c r="BB2674" s="1"/>
    </row>
    <row r="2675" spans="1:54" x14ac:dyDescent="0.2">
      <c r="A2675" s="158">
        <f t="shared" si="1432"/>
        <v>43831</v>
      </c>
      <c r="B2675" s="2">
        <f t="shared" si="1416"/>
        <v>300457.06467850797</v>
      </c>
      <c r="C2675" s="2">
        <f t="shared" si="1433"/>
        <v>199901.07983733999</v>
      </c>
      <c r="D2675" s="2">
        <f>SUM(Y2675:Y$2901)</f>
        <v>14803.430666730001</v>
      </c>
      <c r="E2675" s="73">
        <f t="shared" si="1417"/>
        <v>185097.64917060998</v>
      </c>
      <c r="F2675" s="88">
        <f t="shared" si="1445"/>
        <v>5233.07</v>
      </c>
      <c r="G2675" s="3">
        <f>IF(AND(N2675=1,N2674&gt;1),VLOOKUP(A2674,[1]Plan1!$BK$81:$BM$259,3),G2674)</f>
        <v>5259.76</v>
      </c>
      <c r="H2675" s="11">
        <f t="shared" si="1446"/>
        <v>43755</v>
      </c>
      <c r="I2675" s="11">
        <f t="shared" si="1447"/>
        <v>43786</v>
      </c>
      <c r="J2675" s="12">
        <f t="shared" si="1418"/>
        <v>5.1002566371174396E-3</v>
      </c>
      <c r="K2675" s="11">
        <f t="shared" si="1434"/>
        <v>43844</v>
      </c>
      <c r="L2675" s="11">
        <f t="shared" si="1419"/>
        <v>43844</v>
      </c>
      <c r="M2675" s="1">
        <f t="shared" si="1438"/>
        <v>19</v>
      </c>
      <c r="N2675" s="1">
        <f t="shared" si="1420"/>
        <v>11</v>
      </c>
      <c r="O2675" s="2">
        <f t="shared" si="1421"/>
        <v>1.0029496099999999</v>
      </c>
      <c r="P2675" s="13">
        <f t="shared" si="1448"/>
        <v>1.0010004100000001</v>
      </c>
      <c r="Q2675" s="13">
        <f t="shared" si="1441"/>
        <v>1.4961454201883826</v>
      </c>
      <c r="R2675" s="2">
        <f t="shared" si="1444"/>
        <v>1.5005584599999999</v>
      </c>
      <c r="S2675" s="2">
        <f t="shared" si="1435"/>
        <v>1.4936037600000001</v>
      </c>
      <c r="T2675" s="2">
        <f t="shared" si="1422"/>
        <v>298573.00447311002</v>
      </c>
      <c r="U2675" s="2">
        <f t="shared" si="1423"/>
        <v>7307.0290379972357</v>
      </c>
      <c r="V2675" s="2">
        <f t="shared" si="1424"/>
        <v>92652.194218460791</v>
      </c>
      <c r="W2675" s="2">
        <f t="shared" si="1425"/>
        <v>299860.30309379799</v>
      </c>
      <c r="X2675" s="17">
        <f t="shared" si="1426"/>
        <v>0</v>
      </c>
      <c r="Y2675" s="2">
        <f t="shared" si="1427"/>
        <v>0</v>
      </c>
      <c r="Z2675" s="72">
        <f t="shared" si="1428"/>
        <v>0</v>
      </c>
      <c r="AA2675" s="2">
        <f t="shared" si="1439"/>
        <v>0</v>
      </c>
      <c r="AB2675" s="12">
        <f t="shared" si="1436"/>
        <v>4.6600000000000003E-2</v>
      </c>
      <c r="AC2675" s="17">
        <f t="shared" si="1429"/>
        <v>11</v>
      </c>
      <c r="AD2675" s="17">
        <v>252</v>
      </c>
      <c r="AE2675" s="13">
        <f t="shared" si="1442"/>
        <v>1.001990132</v>
      </c>
      <c r="AF2675" s="2">
        <f t="shared" si="1440"/>
        <v>594.19969053</v>
      </c>
      <c r="AG2675" s="2">
        <f t="shared" si="1430"/>
        <v>596.76158470999997</v>
      </c>
      <c r="AH2675" s="3">
        <f t="shared" si="1431"/>
        <v>0</v>
      </c>
      <c r="AI2675" s="4" t="str">
        <f t="shared" si="1443"/>
        <v>A+J=</v>
      </c>
      <c r="AJ2675" s="11">
        <f t="shared" si="1437"/>
        <v>43844</v>
      </c>
      <c r="AK2675" s="11"/>
      <c r="AL2675" s="4"/>
      <c r="AM2675" s="1"/>
      <c r="AN2675" s="11"/>
      <c r="AO2675" s="1"/>
      <c r="AP2675" s="1"/>
      <c r="AQ2675" s="3"/>
      <c r="AR2675" s="3"/>
      <c r="AS2675" s="6"/>
      <c r="AT2675" s="1"/>
      <c r="AU2675" s="1"/>
      <c r="AV2675" s="1"/>
      <c r="AW2675" s="1"/>
      <c r="AX2675" s="1"/>
      <c r="AY2675" s="1"/>
      <c r="AZ2675" s="1"/>
      <c r="BA2675" s="1"/>
      <c r="BB2675" s="1"/>
    </row>
    <row r="2676" spans="1:54" x14ac:dyDescent="0.2">
      <c r="A2676" s="158">
        <f t="shared" si="1432"/>
        <v>43832</v>
      </c>
      <c r="B2676" s="2">
        <f t="shared" si="1416"/>
        <v>300457.06467850797</v>
      </c>
      <c r="C2676" s="2">
        <f t="shared" si="1433"/>
        <v>199901.07983733999</v>
      </c>
      <c r="D2676" s="2">
        <f>SUM(Y2676:Y$2901)</f>
        <v>14803.430666730001</v>
      </c>
      <c r="E2676" s="73">
        <f t="shared" si="1417"/>
        <v>185097.64917060998</v>
      </c>
      <c r="F2676" s="88">
        <f t="shared" si="1445"/>
        <v>5233.07</v>
      </c>
      <c r="G2676" s="3">
        <f>IF(AND(N2676=1,N2675&gt;1),VLOOKUP(A2675,[1]Plan1!$BK$81:$BM$259,3),G2675)</f>
        <v>5259.76</v>
      </c>
      <c r="H2676" s="11">
        <f t="shared" si="1446"/>
        <v>43755</v>
      </c>
      <c r="I2676" s="11">
        <f t="shared" si="1447"/>
        <v>43786</v>
      </c>
      <c r="J2676" s="12">
        <f t="shared" si="1418"/>
        <v>5.1002566371174396E-3</v>
      </c>
      <c r="K2676" s="11">
        <f t="shared" si="1434"/>
        <v>43844</v>
      </c>
      <c r="L2676" s="11">
        <f t="shared" si="1419"/>
        <v>43844</v>
      </c>
      <c r="M2676" s="1">
        <f t="shared" si="1438"/>
        <v>19</v>
      </c>
      <c r="N2676" s="1">
        <f t="shared" si="1420"/>
        <v>11</v>
      </c>
      <c r="O2676" s="2">
        <f t="shared" si="1421"/>
        <v>1.0029496099999999</v>
      </c>
      <c r="P2676" s="13">
        <f t="shared" si="1448"/>
        <v>1.0010004100000001</v>
      </c>
      <c r="Q2676" s="13">
        <f t="shared" si="1441"/>
        <v>1.4961454201883826</v>
      </c>
      <c r="R2676" s="2">
        <f t="shared" si="1444"/>
        <v>1.5005584599999999</v>
      </c>
      <c r="S2676" s="2">
        <f t="shared" si="1435"/>
        <v>1.4936037600000001</v>
      </c>
      <c r="T2676" s="2">
        <f t="shared" si="1422"/>
        <v>298573.00447311002</v>
      </c>
      <c r="U2676" s="2">
        <f t="shared" si="1423"/>
        <v>7307.0290379972357</v>
      </c>
      <c r="V2676" s="2">
        <f t="shared" si="1424"/>
        <v>92652.194218460791</v>
      </c>
      <c r="W2676" s="2">
        <f t="shared" si="1425"/>
        <v>299860.30309379799</v>
      </c>
      <c r="X2676" s="17">
        <f t="shared" si="1426"/>
        <v>0</v>
      </c>
      <c r="Y2676" s="2">
        <f t="shared" si="1427"/>
        <v>0</v>
      </c>
      <c r="Z2676" s="72">
        <f t="shared" si="1428"/>
        <v>0</v>
      </c>
      <c r="AA2676" s="2">
        <f t="shared" si="1439"/>
        <v>0</v>
      </c>
      <c r="AB2676" s="12">
        <f t="shared" si="1436"/>
        <v>4.6600000000000003E-2</v>
      </c>
      <c r="AC2676" s="17">
        <f t="shared" si="1429"/>
        <v>11</v>
      </c>
      <c r="AD2676" s="17">
        <v>252</v>
      </c>
      <c r="AE2676" s="13">
        <f t="shared" si="1442"/>
        <v>1.001990132</v>
      </c>
      <c r="AF2676" s="2">
        <f t="shared" si="1440"/>
        <v>594.19969053</v>
      </c>
      <c r="AG2676" s="2">
        <f t="shared" si="1430"/>
        <v>596.76158470999997</v>
      </c>
      <c r="AH2676" s="3">
        <f t="shared" si="1431"/>
        <v>0</v>
      </c>
      <c r="AI2676" s="4" t="str">
        <f t="shared" si="1443"/>
        <v>A+J=</v>
      </c>
      <c r="AJ2676" s="11">
        <f t="shared" si="1437"/>
        <v>43844</v>
      </c>
      <c r="AK2676" s="11"/>
      <c r="AL2676" s="4"/>
      <c r="AM2676" s="1"/>
      <c r="AN2676" s="11"/>
      <c r="AO2676" s="1"/>
      <c r="AP2676" s="1"/>
      <c r="AQ2676" s="3"/>
      <c r="AR2676" s="3"/>
      <c r="AS2676" s="6"/>
      <c r="AT2676" s="1"/>
      <c r="AU2676" s="1"/>
      <c r="AV2676" s="1"/>
      <c r="AW2676" s="1"/>
      <c r="AX2676" s="1"/>
      <c r="AY2676" s="1"/>
      <c r="AZ2676" s="1"/>
      <c r="BA2676" s="1"/>
      <c r="BB2676" s="1"/>
    </row>
    <row r="2677" spans="1:54" x14ac:dyDescent="0.2">
      <c r="A2677" s="158">
        <f t="shared" si="1432"/>
        <v>43833</v>
      </c>
      <c r="B2677" s="2">
        <f t="shared" si="1416"/>
        <v>300585.91591302078</v>
      </c>
      <c r="C2677" s="2">
        <f t="shared" si="1433"/>
        <v>199901.07983733999</v>
      </c>
      <c r="D2677" s="2">
        <f>SUM(Y2677:Y$2901)</f>
        <v>14803.430666730001</v>
      </c>
      <c r="E2677" s="73">
        <f t="shared" si="1417"/>
        <v>185097.64917060998</v>
      </c>
      <c r="F2677" s="88">
        <f t="shared" si="1445"/>
        <v>5233.07</v>
      </c>
      <c r="G2677" s="3">
        <f>IF(AND(N2677=1,N2676&gt;1),VLOOKUP(A2676,[1]Plan1!$BK$81:$BM$259,3),G2676)</f>
        <v>5259.76</v>
      </c>
      <c r="H2677" s="11">
        <f t="shared" si="1446"/>
        <v>43755</v>
      </c>
      <c r="I2677" s="11">
        <f t="shared" si="1447"/>
        <v>43786</v>
      </c>
      <c r="J2677" s="12">
        <f t="shared" si="1418"/>
        <v>5.1002566371174396E-3</v>
      </c>
      <c r="K2677" s="11">
        <f t="shared" si="1434"/>
        <v>43844</v>
      </c>
      <c r="L2677" s="11">
        <f t="shared" si="1419"/>
        <v>43844</v>
      </c>
      <c r="M2677" s="1">
        <f t="shared" si="1438"/>
        <v>19</v>
      </c>
      <c r="N2677" s="1">
        <f t="shared" si="1420"/>
        <v>12</v>
      </c>
      <c r="O2677" s="2">
        <f t="shared" si="1421"/>
        <v>1.0032181899999999</v>
      </c>
      <c r="P2677" s="13">
        <f t="shared" si="1448"/>
        <v>1.0010004100000001</v>
      </c>
      <c r="Q2677" s="13">
        <f t="shared" si="1441"/>
        <v>1.4961454201883826</v>
      </c>
      <c r="R2677" s="2">
        <f t="shared" si="1444"/>
        <v>1.5009603</v>
      </c>
      <c r="S2677" s="2">
        <f t="shared" si="1435"/>
        <v>1.4936037600000001</v>
      </c>
      <c r="T2677" s="2">
        <f t="shared" si="1422"/>
        <v>298573.00447311002</v>
      </c>
      <c r="U2677" s="2">
        <f t="shared" si="1423"/>
        <v>7307.0290379972357</v>
      </c>
      <c r="V2677" s="2">
        <f t="shared" si="1424"/>
        <v>92726.573857803523</v>
      </c>
      <c r="W2677" s="2">
        <f t="shared" si="1425"/>
        <v>299934.68273314077</v>
      </c>
      <c r="X2677" s="17">
        <f t="shared" si="1426"/>
        <v>0</v>
      </c>
      <c r="Y2677" s="2">
        <f t="shared" si="1427"/>
        <v>0</v>
      </c>
      <c r="Z2677" s="72">
        <f t="shared" si="1428"/>
        <v>0</v>
      </c>
      <c r="AA2677" s="2">
        <f t="shared" si="1439"/>
        <v>0</v>
      </c>
      <c r="AB2677" s="12">
        <f t="shared" si="1436"/>
        <v>4.6600000000000003E-2</v>
      </c>
      <c r="AC2677" s="17">
        <f t="shared" si="1429"/>
        <v>12</v>
      </c>
      <c r="AD2677" s="17">
        <v>252</v>
      </c>
      <c r="AE2677" s="13">
        <f t="shared" si="1442"/>
        <v>1.00217125</v>
      </c>
      <c r="AF2677" s="2">
        <f t="shared" si="1440"/>
        <v>648.27663596000002</v>
      </c>
      <c r="AG2677" s="2">
        <f t="shared" si="1430"/>
        <v>651.23317987999997</v>
      </c>
      <c r="AH2677" s="3">
        <f t="shared" si="1431"/>
        <v>0</v>
      </c>
      <c r="AI2677" s="4" t="str">
        <f t="shared" si="1443"/>
        <v>A+J=</v>
      </c>
      <c r="AJ2677" s="11">
        <f t="shared" si="1437"/>
        <v>43844</v>
      </c>
      <c r="AK2677" s="11"/>
      <c r="AL2677" s="4"/>
      <c r="AM2677" s="1"/>
      <c r="AN2677" s="11"/>
      <c r="AO2677" s="1"/>
      <c r="AP2677" s="1"/>
      <c r="AQ2677" s="3"/>
      <c r="AR2677" s="3"/>
      <c r="AS2677" s="6"/>
      <c r="AT2677" s="1"/>
      <c r="AU2677" s="1"/>
      <c r="AV2677" s="1"/>
      <c r="AW2677" s="1"/>
      <c r="AX2677" s="1"/>
      <c r="AY2677" s="1"/>
      <c r="AZ2677" s="1"/>
      <c r="BA2677" s="1"/>
      <c r="BB2677" s="1"/>
    </row>
    <row r="2678" spans="1:54" x14ac:dyDescent="0.2">
      <c r="A2678" s="158">
        <f t="shared" si="1432"/>
        <v>43834</v>
      </c>
      <c r="B2678" s="2">
        <f t="shared" si="1416"/>
        <v>300714.8203887819</v>
      </c>
      <c r="C2678" s="2">
        <f t="shared" si="1433"/>
        <v>199901.07983733999</v>
      </c>
      <c r="D2678" s="2">
        <f>SUM(Y2678:Y$2901)</f>
        <v>14803.430666730001</v>
      </c>
      <c r="E2678" s="73">
        <f t="shared" si="1417"/>
        <v>185097.64917060998</v>
      </c>
      <c r="F2678" s="88">
        <f t="shared" si="1445"/>
        <v>5233.07</v>
      </c>
      <c r="G2678" s="3">
        <f>IF(AND(N2678=1,N2677&gt;1),VLOOKUP(A2677,[1]Plan1!$BK$81:$BM$259,3),G2677)</f>
        <v>5259.76</v>
      </c>
      <c r="H2678" s="11">
        <f t="shared" si="1446"/>
        <v>43755</v>
      </c>
      <c r="I2678" s="11">
        <f t="shared" si="1447"/>
        <v>43786</v>
      </c>
      <c r="J2678" s="12">
        <f t="shared" si="1418"/>
        <v>5.1002566371174396E-3</v>
      </c>
      <c r="K2678" s="11">
        <f t="shared" si="1434"/>
        <v>43844</v>
      </c>
      <c r="L2678" s="11">
        <f t="shared" si="1419"/>
        <v>43844</v>
      </c>
      <c r="M2678" s="1">
        <f t="shared" si="1438"/>
        <v>19</v>
      </c>
      <c r="N2678" s="1">
        <f t="shared" si="1420"/>
        <v>13</v>
      </c>
      <c r="O2678" s="2">
        <f t="shared" si="1421"/>
        <v>1.0034868400000001</v>
      </c>
      <c r="P2678" s="13">
        <f t="shared" si="1448"/>
        <v>1.0010004100000001</v>
      </c>
      <c r="Q2678" s="13">
        <f t="shared" si="1441"/>
        <v>1.4961454201883826</v>
      </c>
      <c r="R2678" s="2">
        <f t="shared" si="1444"/>
        <v>1.50136223</v>
      </c>
      <c r="S2678" s="2">
        <f t="shared" si="1435"/>
        <v>1.4936037600000001</v>
      </c>
      <c r="T2678" s="2">
        <f t="shared" si="1422"/>
        <v>298573.00447311002</v>
      </c>
      <c r="U2678" s="2">
        <f t="shared" si="1423"/>
        <v>7307.0290379972357</v>
      </c>
      <c r="V2678" s="2">
        <f t="shared" si="1424"/>
        <v>92800.970155934672</v>
      </c>
      <c r="W2678" s="2">
        <f t="shared" si="1425"/>
        <v>300009.07903127192</v>
      </c>
      <c r="X2678" s="17">
        <f t="shared" si="1426"/>
        <v>0</v>
      </c>
      <c r="Y2678" s="2">
        <f t="shared" si="1427"/>
        <v>0</v>
      </c>
      <c r="Z2678" s="72">
        <f t="shared" si="1428"/>
        <v>0</v>
      </c>
      <c r="AA2678" s="2">
        <f t="shared" si="1439"/>
        <v>0</v>
      </c>
      <c r="AB2678" s="12">
        <f t="shared" si="1436"/>
        <v>4.6600000000000003E-2</v>
      </c>
      <c r="AC2678" s="17">
        <f t="shared" si="1429"/>
        <v>13</v>
      </c>
      <c r="AD2678" s="17">
        <v>252</v>
      </c>
      <c r="AE2678" s="13">
        <f t="shared" si="1442"/>
        <v>1.0023523999999999</v>
      </c>
      <c r="AF2678" s="2">
        <f t="shared" si="1440"/>
        <v>702.36313571999995</v>
      </c>
      <c r="AG2678" s="2">
        <f t="shared" si="1430"/>
        <v>705.74135750999994</v>
      </c>
      <c r="AH2678" s="3">
        <f t="shared" si="1431"/>
        <v>0</v>
      </c>
      <c r="AI2678" s="4" t="str">
        <f t="shared" si="1443"/>
        <v>A+J=</v>
      </c>
      <c r="AJ2678" s="11">
        <f t="shared" si="1437"/>
        <v>43844</v>
      </c>
      <c r="AK2678" s="11"/>
      <c r="AL2678" s="4"/>
      <c r="AM2678" s="1"/>
      <c r="AN2678" s="11"/>
      <c r="AO2678" s="1"/>
      <c r="AP2678" s="1"/>
      <c r="AQ2678" s="3"/>
      <c r="AR2678" s="3"/>
      <c r="AS2678" s="6"/>
      <c r="AT2678" s="1"/>
      <c r="AU2678" s="1"/>
      <c r="AV2678" s="1"/>
      <c r="AW2678" s="1"/>
      <c r="AX2678" s="1"/>
      <c r="AY2678" s="1"/>
      <c r="AZ2678" s="1"/>
      <c r="BA2678" s="1"/>
      <c r="BB2678" s="1"/>
    </row>
    <row r="2679" spans="1:54" x14ac:dyDescent="0.2">
      <c r="A2679" s="158">
        <f t="shared" si="1432"/>
        <v>43835</v>
      </c>
      <c r="B2679" s="2">
        <f t="shared" si="1416"/>
        <v>300714.8203887819</v>
      </c>
      <c r="C2679" s="2">
        <f t="shared" si="1433"/>
        <v>199901.07983733999</v>
      </c>
      <c r="D2679" s="2">
        <f>SUM(Y2679:Y$2901)</f>
        <v>14803.430666730001</v>
      </c>
      <c r="E2679" s="73">
        <f t="shared" si="1417"/>
        <v>185097.64917060998</v>
      </c>
      <c r="F2679" s="88">
        <f t="shared" si="1445"/>
        <v>5233.07</v>
      </c>
      <c r="G2679" s="3">
        <f>IF(AND(N2679=1,N2678&gt;1),VLOOKUP(A2678,[1]Plan1!$BK$81:$BM$259,3),G2678)</f>
        <v>5259.76</v>
      </c>
      <c r="H2679" s="11">
        <f t="shared" si="1446"/>
        <v>43755</v>
      </c>
      <c r="I2679" s="11">
        <f t="shared" si="1447"/>
        <v>43786</v>
      </c>
      <c r="J2679" s="12">
        <f t="shared" si="1418"/>
        <v>5.1002566371174396E-3</v>
      </c>
      <c r="K2679" s="11">
        <f t="shared" si="1434"/>
        <v>43844</v>
      </c>
      <c r="L2679" s="11">
        <f t="shared" si="1419"/>
        <v>43844</v>
      </c>
      <c r="M2679" s="1">
        <f t="shared" si="1438"/>
        <v>19</v>
      </c>
      <c r="N2679" s="1">
        <f t="shared" si="1420"/>
        <v>13</v>
      </c>
      <c r="O2679" s="2">
        <f t="shared" si="1421"/>
        <v>1.0034868400000001</v>
      </c>
      <c r="P2679" s="13">
        <f t="shared" si="1448"/>
        <v>1.0010004100000001</v>
      </c>
      <c r="Q2679" s="13">
        <f t="shared" si="1441"/>
        <v>1.4961454201883826</v>
      </c>
      <c r="R2679" s="2">
        <f t="shared" si="1444"/>
        <v>1.50136223</v>
      </c>
      <c r="S2679" s="2">
        <f t="shared" si="1435"/>
        <v>1.4936037600000001</v>
      </c>
      <c r="T2679" s="2">
        <f t="shared" si="1422"/>
        <v>298573.00447311002</v>
      </c>
      <c r="U2679" s="2">
        <f t="shared" si="1423"/>
        <v>7307.0290379972357</v>
      </c>
      <c r="V2679" s="2">
        <f t="shared" si="1424"/>
        <v>92800.970155934672</v>
      </c>
      <c r="W2679" s="2">
        <f t="shared" si="1425"/>
        <v>300009.07903127192</v>
      </c>
      <c r="X2679" s="17">
        <f t="shared" si="1426"/>
        <v>0</v>
      </c>
      <c r="Y2679" s="2">
        <f t="shared" si="1427"/>
        <v>0</v>
      </c>
      <c r="Z2679" s="72">
        <f t="shared" si="1428"/>
        <v>0</v>
      </c>
      <c r="AA2679" s="2">
        <f t="shared" si="1439"/>
        <v>0</v>
      </c>
      <c r="AB2679" s="12">
        <f t="shared" si="1436"/>
        <v>4.6600000000000003E-2</v>
      </c>
      <c r="AC2679" s="17">
        <f t="shared" si="1429"/>
        <v>13</v>
      </c>
      <c r="AD2679" s="17">
        <v>252</v>
      </c>
      <c r="AE2679" s="13">
        <f t="shared" si="1442"/>
        <v>1.0023523999999999</v>
      </c>
      <c r="AF2679" s="2">
        <f t="shared" si="1440"/>
        <v>702.36313571999995</v>
      </c>
      <c r="AG2679" s="2">
        <f t="shared" si="1430"/>
        <v>705.74135750999994</v>
      </c>
      <c r="AH2679" s="3">
        <f t="shared" si="1431"/>
        <v>0</v>
      </c>
      <c r="AI2679" s="4" t="str">
        <f t="shared" si="1443"/>
        <v>A+J=</v>
      </c>
      <c r="AJ2679" s="11">
        <f t="shared" si="1437"/>
        <v>43844</v>
      </c>
      <c r="AK2679" s="11"/>
      <c r="AL2679" s="4"/>
      <c r="AM2679" s="1"/>
      <c r="AN2679" s="11"/>
      <c r="AO2679" s="1"/>
      <c r="AP2679" s="1"/>
      <c r="AQ2679" s="3"/>
      <c r="AR2679" s="3"/>
      <c r="AS2679" s="6"/>
      <c r="AT2679" s="1"/>
      <c r="AU2679" s="1"/>
      <c r="AV2679" s="1"/>
      <c r="AW2679" s="1"/>
      <c r="AX2679" s="1"/>
      <c r="AY2679" s="1"/>
      <c r="AZ2679" s="1"/>
      <c r="BA2679" s="1"/>
      <c r="BB2679" s="1"/>
    </row>
    <row r="2680" spans="1:54" x14ac:dyDescent="0.2">
      <c r="A2680" s="158">
        <f t="shared" si="1432"/>
        <v>43836</v>
      </c>
      <c r="B2680" s="2">
        <f t="shared" si="1416"/>
        <v>300714.8203887819</v>
      </c>
      <c r="C2680" s="2">
        <f t="shared" si="1433"/>
        <v>199901.07983733999</v>
      </c>
      <c r="D2680" s="2">
        <f>SUM(Y2680:Y$2901)</f>
        <v>14803.430666730001</v>
      </c>
      <c r="E2680" s="73">
        <f t="shared" si="1417"/>
        <v>185097.64917060998</v>
      </c>
      <c r="F2680" s="88">
        <f t="shared" si="1445"/>
        <v>5233.07</v>
      </c>
      <c r="G2680" s="3">
        <f>IF(AND(N2680=1,N2679&gt;1),VLOOKUP(A2679,[1]Plan1!$BK$81:$BM$259,3),G2679)</f>
        <v>5259.76</v>
      </c>
      <c r="H2680" s="11">
        <f t="shared" si="1446"/>
        <v>43755</v>
      </c>
      <c r="I2680" s="11">
        <f t="shared" si="1447"/>
        <v>43786</v>
      </c>
      <c r="J2680" s="12">
        <f t="shared" si="1418"/>
        <v>5.1002566371174396E-3</v>
      </c>
      <c r="K2680" s="11">
        <f t="shared" si="1434"/>
        <v>43844</v>
      </c>
      <c r="L2680" s="11">
        <f t="shared" si="1419"/>
        <v>43844</v>
      </c>
      <c r="M2680" s="1">
        <f t="shared" si="1438"/>
        <v>19</v>
      </c>
      <c r="N2680" s="1">
        <f t="shared" si="1420"/>
        <v>13</v>
      </c>
      <c r="O2680" s="2">
        <f t="shared" si="1421"/>
        <v>1.0034868400000001</v>
      </c>
      <c r="P2680" s="13">
        <f t="shared" si="1448"/>
        <v>1.0010004100000001</v>
      </c>
      <c r="Q2680" s="13">
        <f t="shared" si="1441"/>
        <v>1.4961454201883826</v>
      </c>
      <c r="R2680" s="2">
        <f t="shared" si="1444"/>
        <v>1.50136223</v>
      </c>
      <c r="S2680" s="2">
        <f t="shared" si="1435"/>
        <v>1.4936037600000001</v>
      </c>
      <c r="T2680" s="2">
        <f t="shared" si="1422"/>
        <v>298573.00447311002</v>
      </c>
      <c r="U2680" s="2">
        <f t="shared" si="1423"/>
        <v>7307.0290379972357</v>
      </c>
      <c r="V2680" s="2">
        <f t="shared" si="1424"/>
        <v>92800.970155934672</v>
      </c>
      <c r="W2680" s="2">
        <f t="shared" si="1425"/>
        <v>300009.07903127192</v>
      </c>
      <c r="X2680" s="17">
        <f t="shared" si="1426"/>
        <v>0</v>
      </c>
      <c r="Y2680" s="2">
        <f t="shared" si="1427"/>
        <v>0</v>
      </c>
      <c r="Z2680" s="72">
        <f t="shared" si="1428"/>
        <v>0</v>
      </c>
      <c r="AA2680" s="2">
        <f t="shared" si="1439"/>
        <v>0</v>
      </c>
      <c r="AB2680" s="12">
        <f t="shared" si="1436"/>
        <v>4.6600000000000003E-2</v>
      </c>
      <c r="AC2680" s="17">
        <f t="shared" si="1429"/>
        <v>13</v>
      </c>
      <c r="AD2680" s="17">
        <v>252</v>
      </c>
      <c r="AE2680" s="13">
        <f t="shared" si="1442"/>
        <v>1.0023523999999999</v>
      </c>
      <c r="AF2680" s="2">
        <f t="shared" si="1440"/>
        <v>702.36313571999995</v>
      </c>
      <c r="AG2680" s="2">
        <f t="shared" si="1430"/>
        <v>705.74135750999994</v>
      </c>
      <c r="AH2680" s="3">
        <f t="shared" si="1431"/>
        <v>0</v>
      </c>
      <c r="AI2680" s="4" t="str">
        <f t="shared" si="1443"/>
        <v>A+J=</v>
      </c>
      <c r="AJ2680" s="11">
        <f t="shared" si="1437"/>
        <v>43844</v>
      </c>
      <c r="AK2680" s="11"/>
      <c r="AL2680" s="4"/>
      <c r="AM2680" s="1"/>
      <c r="AN2680" s="11"/>
      <c r="AO2680" s="1"/>
      <c r="AP2680" s="1"/>
      <c r="AQ2680" s="3"/>
      <c r="AR2680" s="3"/>
      <c r="AS2680" s="6"/>
      <c r="AT2680" s="1"/>
      <c r="AU2680" s="1"/>
      <c r="AV2680" s="1"/>
      <c r="AW2680" s="1"/>
      <c r="AX2680" s="1"/>
      <c r="AY2680" s="1"/>
      <c r="AZ2680" s="1"/>
      <c r="BA2680" s="1"/>
      <c r="BB2680" s="1"/>
    </row>
    <row r="2681" spans="1:54" x14ac:dyDescent="0.2">
      <c r="A2681" s="158">
        <f t="shared" si="1432"/>
        <v>43837</v>
      </c>
      <c r="B2681" s="2">
        <f t="shared" si="1416"/>
        <v>300843.78398907091</v>
      </c>
      <c r="C2681" s="2">
        <f t="shared" si="1433"/>
        <v>199901.07983733999</v>
      </c>
      <c r="D2681" s="2">
        <f>SUM(Y2681:Y$2901)</f>
        <v>14803.430666730001</v>
      </c>
      <c r="E2681" s="73">
        <f t="shared" si="1417"/>
        <v>185097.64917060998</v>
      </c>
      <c r="F2681" s="88">
        <f t="shared" si="1445"/>
        <v>5233.07</v>
      </c>
      <c r="G2681" s="3">
        <f>IF(AND(N2681=1,N2680&gt;1),VLOOKUP(A2680,[1]Plan1!$BK$81:$BM$259,3),G2680)</f>
        <v>5259.76</v>
      </c>
      <c r="H2681" s="11">
        <f t="shared" si="1446"/>
        <v>43755</v>
      </c>
      <c r="I2681" s="11">
        <f t="shared" si="1447"/>
        <v>43786</v>
      </c>
      <c r="J2681" s="12">
        <f t="shared" si="1418"/>
        <v>5.1002566371174396E-3</v>
      </c>
      <c r="K2681" s="11">
        <f t="shared" si="1434"/>
        <v>43844</v>
      </c>
      <c r="L2681" s="11">
        <f t="shared" si="1419"/>
        <v>43844</v>
      </c>
      <c r="M2681" s="1">
        <f t="shared" si="1438"/>
        <v>19</v>
      </c>
      <c r="N2681" s="1">
        <f t="shared" si="1420"/>
        <v>14</v>
      </c>
      <c r="O2681" s="2">
        <f t="shared" si="1421"/>
        <v>1.0037555600000001</v>
      </c>
      <c r="P2681" s="13">
        <f t="shared" si="1448"/>
        <v>1.0010004100000001</v>
      </c>
      <c r="Q2681" s="13">
        <f t="shared" si="1441"/>
        <v>1.4961454201883826</v>
      </c>
      <c r="R2681" s="2">
        <f t="shared" si="1444"/>
        <v>1.50176428</v>
      </c>
      <c r="S2681" s="2">
        <f t="shared" si="1435"/>
        <v>1.4936037600000001</v>
      </c>
      <c r="T2681" s="2">
        <f t="shared" si="1422"/>
        <v>298573.00447311002</v>
      </c>
      <c r="U2681" s="2">
        <f t="shared" si="1423"/>
        <v>7307.0290379972357</v>
      </c>
      <c r="V2681" s="2">
        <f t="shared" si="1424"/>
        <v>92875.388665783699</v>
      </c>
      <c r="W2681" s="2">
        <f t="shared" si="1425"/>
        <v>300083.49754112092</v>
      </c>
      <c r="X2681" s="17">
        <f t="shared" si="1426"/>
        <v>0</v>
      </c>
      <c r="Y2681" s="2">
        <f t="shared" si="1427"/>
        <v>0</v>
      </c>
      <c r="Z2681" s="72">
        <f t="shared" si="1428"/>
        <v>0</v>
      </c>
      <c r="AA2681" s="2">
        <f t="shared" si="1439"/>
        <v>0</v>
      </c>
      <c r="AB2681" s="12">
        <f t="shared" si="1436"/>
        <v>4.6600000000000003E-2</v>
      </c>
      <c r="AC2681" s="17">
        <f t="shared" si="1429"/>
        <v>14</v>
      </c>
      <c r="AD2681" s="17">
        <v>252</v>
      </c>
      <c r="AE2681" s="13">
        <f t="shared" si="1442"/>
        <v>1.002533583</v>
      </c>
      <c r="AF2681" s="2">
        <f t="shared" si="1440"/>
        <v>756.45948839000005</v>
      </c>
      <c r="AG2681" s="2">
        <f t="shared" si="1430"/>
        <v>760.28644795000002</v>
      </c>
      <c r="AH2681" s="3">
        <f t="shared" si="1431"/>
        <v>0</v>
      </c>
      <c r="AI2681" s="4" t="str">
        <f t="shared" si="1443"/>
        <v>A+J=</v>
      </c>
      <c r="AJ2681" s="11">
        <f t="shared" si="1437"/>
        <v>43844</v>
      </c>
      <c r="AK2681" s="11"/>
      <c r="AL2681" s="4"/>
      <c r="AM2681" s="1"/>
      <c r="AN2681" s="11"/>
      <c r="AO2681" s="1"/>
      <c r="AP2681" s="1"/>
      <c r="AQ2681" s="3"/>
      <c r="AR2681" s="3"/>
      <c r="AS2681" s="6"/>
      <c r="AT2681" s="1"/>
      <c r="AU2681" s="1"/>
      <c r="AV2681" s="1"/>
      <c r="AW2681" s="1"/>
      <c r="AX2681" s="1"/>
      <c r="AY2681" s="1"/>
      <c r="AZ2681" s="1"/>
      <c r="BA2681" s="1"/>
      <c r="BB2681" s="1"/>
    </row>
    <row r="2682" spans="1:54" x14ac:dyDescent="0.2">
      <c r="A2682" s="158">
        <f t="shared" si="1432"/>
        <v>43838</v>
      </c>
      <c r="B2682" s="2">
        <f t="shared" si="1416"/>
        <v>300972.80457716138</v>
      </c>
      <c r="C2682" s="2">
        <f t="shared" si="1433"/>
        <v>199901.07983733999</v>
      </c>
      <c r="D2682" s="2">
        <f>SUM(Y2682:Y$2901)</f>
        <v>14803.430666730001</v>
      </c>
      <c r="E2682" s="73">
        <f t="shared" si="1417"/>
        <v>185097.64917060998</v>
      </c>
      <c r="F2682" s="88">
        <f t="shared" si="1445"/>
        <v>5233.07</v>
      </c>
      <c r="G2682" s="3">
        <f>IF(AND(N2682=1,N2681&gt;1),VLOOKUP(A2681,[1]Plan1!$BK$81:$BM$259,3),G2681)</f>
        <v>5259.76</v>
      </c>
      <c r="H2682" s="11">
        <f t="shared" si="1446"/>
        <v>43755</v>
      </c>
      <c r="I2682" s="11">
        <f t="shared" si="1447"/>
        <v>43786</v>
      </c>
      <c r="J2682" s="12">
        <f t="shared" si="1418"/>
        <v>5.1002566371174396E-3</v>
      </c>
      <c r="K2682" s="11">
        <f t="shared" si="1434"/>
        <v>43844</v>
      </c>
      <c r="L2682" s="11">
        <f t="shared" si="1419"/>
        <v>43844</v>
      </c>
      <c r="M2682" s="1">
        <f t="shared" si="1438"/>
        <v>19</v>
      </c>
      <c r="N2682" s="1">
        <f t="shared" si="1420"/>
        <v>15</v>
      </c>
      <c r="O2682" s="2">
        <f t="shared" si="1421"/>
        <v>1.0040243600000001</v>
      </c>
      <c r="P2682" s="13">
        <f t="shared" si="1448"/>
        <v>1.0010004100000001</v>
      </c>
      <c r="Q2682" s="13">
        <f t="shared" si="1441"/>
        <v>1.4961454201883826</v>
      </c>
      <c r="R2682" s="2">
        <f t="shared" si="1444"/>
        <v>1.5021664400000001</v>
      </c>
      <c r="S2682" s="2">
        <f t="shared" si="1435"/>
        <v>1.4936037600000001</v>
      </c>
      <c r="T2682" s="2">
        <f t="shared" si="1422"/>
        <v>298573.00447311002</v>
      </c>
      <c r="U2682" s="2">
        <f t="shared" si="1423"/>
        <v>7307.0290379972357</v>
      </c>
      <c r="V2682" s="2">
        <f t="shared" si="1424"/>
        <v>92949.827536374185</v>
      </c>
      <c r="W2682" s="2">
        <f t="shared" si="1425"/>
        <v>300157.93641171139</v>
      </c>
      <c r="X2682" s="17">
        <f t="shared" si="1426"/>
        <v>0</v>
      </c>
      <c r="Y2682" s="2">
        <f t="shared" si="1427"/>
        <v>0</v>
      </c>
      <c r="Z2682" s="72">
        <f t="shared" si="1428"/>
        <v>0</v>
      </c>
      <c r="AA2682" s="2">
        <f t="shared" si="1439"/>
        <v>0</v>
      </c>
      <c r="AB2682" s="12">
        <f t="shared" si="1436"/>
        <v>4.6600000000000003E-2</v>
      </c>
      <c r="AC2682" s="17">
        <f t="shared" si="1429"/>
        <v>15</v>
      </c>
      <c r="AD2682" s="17">
        <v>252</v>
      </c>
      <c r="AE2682" s="13">
        <f t="shared" si="1442"/>
        <v>1.002714798</v>
      </c>
      <c r="AF2682" s="2">
        <f t="shared" si="1440"/>
        <v>810.56539539000005</v>
      </c>
      <c r="AG2682" s="2">
        <f t="shared" si="1430"/>
        <v>814.86816544999999</v>
      </c>
      <c r="AH2682" s="3">
        <f t="shared" si="1431"/>
        <v>0</v>
      </c>
      <c r="AI2682" s="4" t="str">
        <f t="shared" si="1443"/>
        <v>A+J=</v>
      </c>
      <c r="AJ2682" s="11">
        <f t="shared" si="1437"/>
        <v>43844</v>
      </c>
      <c r="AK2682" s="11"/>
      <c r="AL2682" s="4"/>
      <c r="AM2682" s="1"/>
      <c r="AN2682" s="11"/>
      <c r="AO2682" s="1"/>
      <c r="AP2682" s="1"/>
      <c r="AQ2682" s="3"/>
      <c r="AR2682" s="3"/>
      <c r="AS2682" s="6"/>
      <c r="AT2682" s="1"/>
      <c r="AU2682" s="1"/>
      <c r="AV2682" s="1"/>
      <c r="AW2682" s="1"/>
      <c r="AX2682" s="1"/>
      <c r="AY2682" s="1"/>
      <c r="AZ2682" s="1"/>
      <c r="BA2682" s="1"/>
      <c r="BB2682" s="1"/>
    </row>
    <row r="2683" spans="1:54" x14ac:dyDescent="0.2">
      <c r="A2683" s="158">
        <f t="shared" si="1432"/>
        <v>43839</v>
      </c>
      <c r="B2683" s="2">
        <f t="shared" si="1416"/>
        <v>301101.8809154068</v>
      </c>
      <c r="C2683" s="2">
        <f t="shared" si="1433"/>
        <v>199901.07983733999</v>
      </c>
      <c r="D2683" s="2">
        <f>SUM(Y2683:Y$2901)</f>
        <v>14803.430666730001</v>
      </c>
      <c r="E2683" s="73">
        <f t="shared" si="1417"/>
        <v>185097.64917060998</v>
      </c>
      <c r="F2683" s="88">
        <f t="shared" si="1445"/>
        <v>5233.07</v>
      </c>
      <c r="G2683" s="3">
        <f>IF(AND(N2683=1,N2682&gt;1),VLOOKUP(A2682,[1]Plan1!$BK$81:$BM$259,3),G2682)</f>
        <v>5259.76</v>
      </c>
      <c r="H2683" s="11">
        <f t="shared" si="1446"/>
        <v>43755</v>
      </c>
      <c r="I2683" s="11">
        <f t="shared" si="1447"/>
        <v>43786</v>
      </c>
      <c r="J2683" s="12">
        <f t="shared" si="1418"/>
        <v>5.1002566371174396E-3</v>
      </c>
      <c r="K2683" s="11">
        <f t="shared" si="1434"/>
        <v>43844</v>
      </c>
      <c r="L2683" s="11">
        <f t="shared" si="1419"/>
        <v>43844</v>
      </c>
      <c r="M2683" s="1">
        <f t="shared" si="1438"/>
        <v>19</v>
      </c>
      <c r="N2683" s="1">
        <f t="shared" si="1420"/>
        <v>16</v>
      </c>
      <c r="O2683" s="2">
        <f t="shared" si="1421"/>
        <v>1.0042932200000001</v>
      </c>
      <c r="P2683" s="13">
        <f t="shared" si="1448"/>
        <v>1.0010004100000001</v>
      </c>
      <c r="Q2683" s="13">
        <f t="shared" si="1441"/>
        <v>1.4961454201883826</v>
      </c>
      <c r="R2683" s="2">
        <f t="shared" si="1444"/>
        <v>1.5025687000000001</v>
      </c>
      <c r="S2683" s="2">
        <f t="shared" si="1435"/>
        <v>1.4936037600000001</v>
      </c>
      <c r="T2683" s="2">
        <f t="shared" si="1422"/>
        <v>298573.00447311002</v>
      </c>
      <c r="U2683" s="2">
        <f t="shared" si="1423"/>
        <v>7307.0290379972357</v>
      </c>
      <c r="V2683" s="2">
        <f t="shared" si="1424"/>
        <v>93024.28491672955</v>
      </c>
      <c r="W2683" s="2">
        <f t="shared" si="1425"/>
        <v>300232.39379206678</v>
      </c>
      <c r="X2683" s="17">
        <f t="shared" si="1426"/>
        <v>0</v>
      </c>
      <c r="Y2683" s="2">
        <f t="shared" si="1427"/>
        <v>0</v>
      </c>
      <c r="Z2683" s="72">
        <f t="shared" si="1428"/>
        <v>0</v>
      </c>
      <c r="AA2683" s="2">
        <f t="shared" si="1439"/>
        <v>0</v>
      </c>
      <c r="AB2683" s="12">
        <f t="shared" si="1436"/>
        <v>4.6600000000000003E-2</v>
      </c>
      <c r="AC2683" s="17">
        <f t="shared" si="1429"/>
        <v>16</v>
      </c>
      <c r="AD2683" s="17">
        <v>252</v>
      </c>
      <c r="AE2683" s="13">
        <f t="shared" si="1442"/>
        <v>1.0028960469999999</v>
      </c>
      <c r="AF2683" s="2">
        <f t="shared" si="1440"/>
        <v>864.68145388000005</v>
      </c>
      <c r="AG2683" s="2">
        <f t="shared" si="1430"/>
        <v>869.48712334000004</v>
      </c>
      <c r="AH2683" s="3">
        <f t="shared" si="1431"/>
        <v>0</v>
      </c>
      <c r="AI2683" s="4" t="str">
        <f t="shared" si="1443"/>
        <v>A+J=</v>
      </c>
      <c r="AJ2683" s="11">
        <f t="shared" si="1437"/>
        <v>43844</v>
      </c>
      <c r="AK2683" s="11"/>
      <c r="AL2683" s="4"/>
      <c r="AM2683" s="1"/>
      <c r="AN2683" s="11"/>
      <c r="AO2683" s="1"/>
      <c r="AP2683" s="1"/>
      <c r="AQ2683" s="3"/>
      <c r="AR2683" s="3"/>
      <c r="AS2683" s="6"/>
      <c r="AT2683" s="1"/>
      <c r="AU2683" s="1"/>
      <c r="AV2683" s="1"/>
      <c r="AW2683" s="1"/>
      <c r="AX2683" s="1"/>
      <c r="AY2683" s="1"/>
      <c r="AZ2683" s="1"/>
      <c r="BA2683" s="1"/>
      <c r="BB2683" s="1"/>
    </row>
    <row r="2684" spans="1:54" x14ac:dyDescent="0.2">
      <c r="A2684" s="158">
        <f t="shared" si="1432"/>
        <v>43840</v>
      </c>
      <c r="B2684" s="2">
        <f t="shared" si="1416"/>
        <v>301231.01427752362</v>
      </c>
      <c r="C2684" s="2">
        <f t="shared" si="1433"/>
        <v>199901.07983733999</v>
      </c>
      <c r="D2684" s="2">
        <f>SUM(Y2684:Y$2901)</f>
        <v>14803.430666730001</v>
      </c>
      <c r="E2684" s="73">
        <f t="shared" si="1417"/>
        <v>185097.64917060998</v>
      </c>
      <c r="F2684" s="88">
        <f t="shared" si="1445"/>
        <v>5233.07</v>
      </c>
      <c r="G2684" s="3">
        <f>IF(AND(N2684=1,N2683&gt;1),VLOOKUP(A2683,[1]Plan1!$BK$81:$BM$259,3),G2683)</f>
        <v>5259.76</v>
      </c>
      <c r="H2684" s="11">
        <f t="shared" si="1446"/>
        <v>43755</v>
      </c>
      <c r="I2684" s="11">
        <f t="shared" si="1447"/>
        <v>43786</v>
      </c>
      <c r="J2684" s="12">
        <f t="shared" si="1418"/>
        <v>5.1002566371174396E-3</v>
      </c>
      <c r="K2684" s="11">
        <f t="shared" si="1434"/>
        <v>43844</v>
      </c>
      <c r="L2684" s="11">
        <f t="shared" si="1419"/>
        <v>43844</v>
      </c>
      <c r="M2684" s="1">
        <f t="shared" si="1438"/>
        <v>19</v>
      </c>
      <c r="N2684" s="1">
        <f t="shared" si="1420"/>
        <v>17</v>
      </c>
      <c r="O2684" s="2">
        <f t="shared" si="1421"/>
        <v>1.0045621600000001</v>
      </c>
      <c r="P2684" s="13">
        <f t="shared" si="1448"/>
        <v>1.0010004100000001</v>
      </c>
      <c r="Q2684" s="13">
        <f t="shared" si="1441"/>
        <v>1.4961454201883826</v>
      </c>
      <c r="R2684" s="2">
        <f t="shared" si="1444"/>
        <v>1.5029710700000001</v>
      </c>
      <c r="S2684" s="2">
        <f t="shared" si="1435"/>
        <v>1.4936037600000001</v>
      </c>
      <c r="T2684" s="2">
        <f t="shared" si="1422"/>
        <v>298573.00447311002</v>
      </c>
      <c r="U2684" s="2">
        <f t="shared" si="1423"/>
        <v>7307.0290379972357</v>
      </c>
      <c r="V2684" s="2">
        <f t="shared" si="1424"/>
        <v>93098.76265782633</v>
      </c>
      <c r="W2684" s="2">
        <f t="shared" si="1425"/>
        <v>300306.87153316359</v>
      </c>
      <c r="X2684" s="17">
        <f t="shared" si="1426"/>
        <v>0</v>
      </c>
      <c r="Y2684" s="2">
        <f t="shared" si="1427"/>
        <v>0</v>
      </c>
      <c r="Z2684" s="72">
        <f t="shared" si="1428"/>
        <v>0</v>
      </c>
      <c r="AA2684" s="2">
        <f t="shared" si="1439"/>
        <v>0</v>
      </c>
      <c r="AB2684" s="12">
        <f t="shared" si="1436"/>
        <v>4.6600000000000003E-2</v>
      </c>
      <c r="AC2684" s="17">
        <f t="shared" si="1429"/>
        <v>17</v>
      </c>
      <c r="AD2684" s="17">
        <v>252</v>
      </c>
      <c r="AE2684" s="13">
        <f t="shared" si="1442"/>
        <v>1.003077328</v>
      </c>
      <c r="AF2684" s="2">
        <f t="shared" si="1440"/>
        <v>918.80706669999995</v>
      </c>
      <c r="AG2684" s="2">
        <f t="shared" si="1430"/>
        <v>924.14274436000005</v>
      </c>
      <c r="AH2684" s="3">
        <f t="shared" si="1431"/>
        <v>0</v>
      </c>
      <c r="AI2684" s="4" t="str">
        <f t="shared" si="1443"/>
        <v>A+J=</v>
      </c>
      <c r="AJ2684" s="11">
        <f t="shared" si="1437"/>
        <v>43844</v>
      </c>
      <c r="AK2684" s="11"/>
      <c r="AL2684" s="4"/>
      <c r="AM2684" s="1"/>
      <c r="AN2684" s="11"/>
      <c r="AO2684" s="1"/>
      <c r="AP2684" s="1"/>
      <c r="AQ2684" s="3"/>
      <c r="AR2684" s="3"/>
      <c r="AS2684" s="6"/>
      <c r="AT2684" s="1"/>
      <c r="AU2684" s="1"/>
      <c r="AV2684" s="1"/>
      <c r="AW2684" s="1"/>
      <c r="AX2684" s="1"/>
      <c r="AY2684" s="1"/>
      <c r="AZ2684" s="1"/>
      <c r="BA2684" s="1"/>
      <c r="BB2684" s="1"/>
    </row>
    <row r="2685" spans="1:54" x14ac:dyDescent="0.2">
      <c r="A2685" s="158">
        <f t="shared" si="1432"/>
        <v>43841</v>
      </c>
      <c r="B2685" s="2">
        <f t="shared" si="1416"/>
        <v>301360.20498211175</v>
      </c>
      <c r="C2685" s="2">
        <f t="shared" si="1433"/>
        <v>199901.07983733999</v>
      </c>
      <c r="D2685" s="2">
        <f>SUM(Y2685:Y$2901)</f>
        <v>14803.430666730001</v>
      </c>
      <c r="E2685" s="73">
        <f t="shared" si="1417"/>
        <v>185097.64917060998</v>
      </c>
      <c r="F2685" s="88">
        <f t="shared" si="1445"/>
        <v>5233.07</v>
      </c>
      <c r="G2685" s="3">
        <f>IF(AND(N2685=1,N2684&gt;1),VLOOKUP(A2684,[1]Plan1!$BK$81:$BM$259,3),G2684)</f>
        <v>5259.76</v>
      </c>
      <c r="H2685" s="11">
        <f t="shared" si="1446"/>
        <v>43755</v>
      </c>
      <c r="I2685" s="11">
        <f t="shared" si="1447"/>
        <v>43786</v>
      </c>
      <c r="J2685" s="12">
        <f t="shared" si="1418"/>
        <v>5.1002566371174396E-3</v>
      </c>
      <c r="K2685" s="11">
        <f t="shared" si="1434"/>
        <v>43844</v>
      </c>
      <c r="L2685" s="11">
        <f t="shared" si="1419"/>
        <v>43844</v>
      </c>
      <c r="M2685" s="1">
        <f t="shared" si="1438"/>
        <v>19</v>
      </c>
      <c r="N2685" s="1">
        <f t="shared" si="1420"/>
        <v>18</v>
      </c>
      <c r="O2685" s="2">
        <f t="shared" si="1421"/>
        <v>1.0048311700000001</v>
      </c>
      <c r="P2685" s="13">
        <f t="shared" si="1448"/>
        <v>1.0010004100000001</v>
      </c>
      <c r="Q2685" s="13">
        <f t="shared" si="1441"/>
        <v>1.4961454201883826</v>
      </c>
      <c r="R2685" s="2">
        <f t="shared" si="1444"/>
        <v>1.5033735500000001</v>
      </c>
      <c r="S2685" s="2">
        <f t="shared" si="1435"/>
        <v>1.4936037600000001</v>
      </c>
      <c r="T2685" s="2">
        <f t="shared" si="1422"/>
        <v>298573.00447311002</v>
      </c>
      <c r="U2685" s="2">
        <f t="shared" si="1423"/>
        <v>7307.0290379972357</v>
      </c>
      <c r="V2685" s="2">
        <f t="shared" si="1424"/>
        <v>93173.26075966451</v>
      </c>
      <c r="W2685" s="2">
        <f t="shared" si="1425"/>
        <v>300381.36963500176</v>
      </c>
      <c r="X2685" s="17">
        <f t="shared" si="1426"/>
        <v>0</v>
      </c>
      <c r="Y2685" s="2">
        <f t="shared" si="1427"/>
        <v>0</v>
      </c>
      <c r="Z2685" s="72">
        <f t="shared" si="1428"/>
        <v>0</v>
      </c>
      <c r="AA2685" s="2">
        <f t="shared" si="1439"/>
        <v>0</v>
      </c>
      <c r="AB2685" s="12">
        <f t="shared" si="1436"/>
        <v>4.6600000000000003E-2</v>
      </c>
      <c r="AC2685" s="17">
        <f t="shared" si="1429"/>
        <v>18</v>
      </c>
      <c r="AD2685" s="17">
        <v>252</v>
      </c>
      <c r="AE2685" s="13">
        <f t="shared" si="1442"/>
        <v>1.003258642</v>
      </c>
      <c r="AF2685" s="2">
        <f t="shared" si="1440"/>
        <v>972.94253244000004</v>
      </c>
      <c r="AG2685" s="2">
        <f t="shared" si="1430"/>
        <v>978.83534711000004</v>
      </c>
      <c r="AH2685" s="3">
        <f t="shared" si="1431"/>
        <v>0</v>
      </c>
      <c r="AI2685" s="4" t="str">
        <f t="shared" si="1443"/>
        <v>A+J=</v>
      </c>
      <c r="AJ2685" s="11">
        <f t="shared" si="1437"/>
        <v>43844</v>
      </c>
      <c r="AK2685" s="11"/>
      <c r="AL2685" s="4"/>
      <c r="AM2685" s="1"/>
      <c r="AN2685" s="11"/>
      <c r="AO2685" s="1"/>
      <c r="AP2685" s="1"/>
      <c r="AQ2685" s="3"/>
      <c r="AR2685" s="3"/>
      <c r="AS2685" s="6"/>
      <c r="AT2685" s="1"/>
      <c r="AU2685" s="1"/>
      <c r="AV2685" s="1"/>
      <c r="AW2685" s="1"/>
      <c r="AX2685" s="1"/>
      <c r="AY2685" s="1"/>
      <c r="AZ2685" s="1"/>
      <c r="BA2685" s="1"/>
      <c r="BB2685" s="1"/>
    </row>
    <row r="2686" spans="1:54" x14ac:dyDescent="0.2">
      <c r="A2686" s="158">
        <f t="shared" si="1432"/>
        <v>43842</v>
      </c>
      <c r="B2686" s="2">
        <f t="shared" si="1416"/>
        <v>301360.20498211175</v>
      </c>
      <c r="C2686" s="2">
        <f t="shared" si="1433"/>
        <v>199901.07983733999</v>
      </c>
      <c r="D2686" s="2">
        <f>SUM(Y2686:Y$2901)</f>
        <v>14803.430666730001</v>
      </c>
      <c r="E2686" s="73">
        <f t="shared" si="1417"/>
        <v>185097.64917060998</v>
      </c>
      <c r="F2686" s="88">
        <f t="shared" si="1445"/>
        <v>5233.07</v>
      </c>
      <c r="G2686" s="3">
        <f>IF(AND(N2686=1,N2685&gt;1),VLOOKUP(A2685,[1]Plan1!$BK$81:$BM$259,3),G2685)</f>
        <v>5259.76</v>
      </c>
      <c r="H2686" s="11">
        <f t="shared" si="1446"/>
        <v>43755</v>
      </c>
      <c r="I2686" s="11">
        <f t="shared" si="1447"/>
        <v>43786</v>
      </c>
      <c r="J2686" s="12">
        <f t="shared" si="1418"/>
        <v>5.1002566371174396E-3</v>
      </c>
      <c r="K2686" s="11">
        <f t="shared" si="1434"/>
        <v>43844</v>
      </c>
      <c r="L2686" s="11">
        <f t="shared" si="1419"/>
        <v>43844</v>
      </c>
      <c r="M2686" s="1">
        <f t="shared" si="1438"/>
        <v>19</v>
      </c>
      <c r="N2686" s="1">
        <f t="shared" si="1420"/>
        <v>18</v>
      </c>
      <c r="O2686" s="2">
        <f t="shared" si="1421"/>
        <v>1.0048311700000001</v>
      </c>
      <c r="P2686" s="13">
        <f t="shared" si="1448"/>
        <v>1.0010004100000001</v>
      </c>
      <c r="Q2686" s="13">
        <f t="shared" si="1441"/>
        <v>1.4961454201883826</v>
      </c>
      <c r="R2686" s="2">
        <f t="shared" si="1444"/>
        <v>1.5033735500000001</v>
      </c>
      <c r="S2686" s="2">
        <f t="shared" si="1435"/>
        <v>1.4936037600000001</v>
      </c>
      <c r="T2686" s="2">
        <f t="shared" si="1422"/>
        <v>298573.00447311002</v>
      </c>
      <c r="U2686" s="2">
        <f t="shared" si="1423"/>
        <v>7307.0290379972357</v>
      </c>
      <c r="V2686" s="2">
        <f t="shared" si="1424"/>
        <v>93173.26075966451</v>
      </c>
      <c r="W2686" s="2">
        <f t="shared" si="1425"/>
        <v>300381.36963500176</v>
      </c>
      <c r="X2686" s="17">
        <f t="shared" si="1426"/>
        <v>0</v>
      </c>
      <c r="Y2686" s="2">
        <f t="shared" si="1427"/>
        <v>0</v>
      </c>
      <c r="Z2686" s="72">
        <f t="shared" si="1428"/>
        <v>0</v>
      </c>
      <c r="AA2686" s="2">
        <f t="shared" si="1439"/>
        <v>0</v>
      </c>
      <c r="AB2686" s="12">
        <f t="shared" si="1436"/>
        <v>4.6600000000000003E-2</v>
      </c>
      <c r="AC2686" s="17">
        <f t="shared" si="1429"/>
        <v>18</v>
      </c>
      <c r="AD2686" s="17">
        <v>252</v>
      </c>
      <c r="AE2686" s="13">
        <f t="shared" si="1442"/>
        <v>1.003258642</v>
      </c>
      <c r="AF2686" s="2">
        <f t="shared" si="1440"/>
        <v>972.94253244000004</v>
      </c>
      <c r="AG2686" s="2">
        <f t="shared" si="1430"/>
        <v>978.83534711000004</v>
      </c>
      <c r="AH2686" s="3">
        <f t="shared" si="1431"/>
        <v>0</v>
      </c>
      <c r="AI2686" s="4" t="str">
        <f t="shared" si="1443"/>
        <v>A+J=</v>
      </c>
      <c r="AJ2686" s="11">
        <f t="shared" si="1437"/>
        <v>43844</v>
      </c>
      <c r="AK2686" s="11"/>
      <c r="AL2686" s="4"/>
      <c r="AM2686" s="1"/>
      <c r="AN2686" s="11"/>
      <c r="AO2686" s="1"/>
      <c r="AP2686" s="1"/>
      <c r="AQ2686" s="3"/>
      <c r="AR2686" s="3"/>
      <c r="AS2686" s="6"/>
      <c r="AT2686" s="1"/>
      <c r="AU2686" s="1"/>
      <c r="AV2686" s="1"/>
      <c r="AW2686" s="1"/>
      <c r="AX2686" s="1"/>
      <c r="AY2686" s="1"/>
      <c r="AZ2686" s="1"/>
      <c r="BA2686" s="1"/>
      <c r="BB2686" s="1"/>
    </row>
    <row r="2687" spans="1:54" x14ac:dyDescent="0.2">
      <c r="A2687" s="158">
        <f t="shared" si="1432"/>
        <v>43843</v>
      </c>
      <c r="B2687" s="2">
        <f t="shared" si="1416"/>
        <v>301360.20498211175</v>
      </c>
      <c r="C2687" s="2">
        <f t="shared" si="1433"/>
        <v>199901.07983733999</v>
      </c>
      <c r="D2687" s="2">
        <f>SUM(Y2687:Y$2901)</f>
        <v>14803.430666730001</v>
      </c>
      <c r="E2687" s="73">
        <f t="shared" si="1417"/>
        <v>185097.64917060998</v>
      </c>
      <c r="F2687" s="88">
        <f t="shared" si="1445"/>
        <v>5233.07</v>
      </c>
      <c r="G2687" s="3">
        <f>IF(AND(N2687=1,N2686&gt;1),VLOOKUP(A2686,[1]Plan1!$BK$81:$BM$259,3),G2686)</f>
        <v>5259.76</v>
      </c>
      <c r="H2687" s="11">
        <f t="shared" si="1446"/>
        <v>43755</v>
      </c>
      <c r="I2687" s="11">
        <f t="shared" si="1447"/>
        <v>43786</v>
      </c>
      <c r="J2687" s="12">
        <f t="shared" si="1418"/>
        <v>5.1002566371174396E-3</v>
      </c>
      <c r="K2687" s="11">
        <f t="shared" si="1434"/>
        <v>43844</v>
      </c>
      <c r="L2687" s="11">
        <f t="shared" si="1419"/>
        <v>43844</v>
      </c>
      <c r="M2687" s="1">
        <f t="shared" si="1438"/>
        <v>19</v>
      </c>
      <c r="N2687" s="1">
        <f t="shared" si="1420"/>
        <v>18</v>
      </c>
      <c r="O2687" s="2">
        <f t="shared" si="1421"/>
        <v>1.0048311700000001</v>
      </c>
      <c r="P2687" s="13">
        <f t="shared" si="1448"/>
        <v>1.0010004100000001</v>
      </c>
      <c r="Q2687" s="13">
        <f t="shared" si="1441"/>
        <v>1.4961454201883826</v>
      </c>
      <c r="R2687" s="2">
        <f t="shared" si="1444"/>
        <v>1.5033735500000001</v>
      </c>
      <c r="S2687" s="2">
        <f t="shared" si="1435"/>
        <v>1.4936037600000001</v>
      </c>
      <c r="T2687" s="2">
        <f t="shared" si="1422"/>
        <v>298573.00447311002</v>
      </c>
      <c r="U2687" s="2">
        <f t="shared" si="1423"/>
        <v>7307.0290379972357</v>
      </c>
      <c r="V2687" s="2">
        <f t="shared" si="1424"/>
        <v>93173.26075966451</v>
      </c>
      <c r="W2687" s="2">
        <f t="shared" si="1425"/>
        <v>300381.36963500176</v>
      </c>
      <c r="X2687" s="17">
        <f t="shared" si="1426"/>
        <v>0</v>
      </c>
      <c r="Y2687" s="2">
        <f t="shared" si="1427"/>
        <v>0</v>
      </c>
      <c r="Z2687" s="72">
        <f t="shared" si="1428"/>
        <v>0</v>
      </c>
      <c r="AA2687" s="2">
        <f t="shared" si="1439"/>
        <v>0</v>
      </c>
      <c r="AB2687" s="12">
        <f t="shared" si="1436"/>
        <v>4.6600000000000003E-2</v>
      </c>
      <c r="AC2687" s="17">
        <f t="shared" si="1429"/>
        <v>18</v>
      </c>
      <c r="AD2687" s="17">
        <v>252</v>
      </c>
      <c r="AE2687" s="13">
        <f t="shared" si="1442"/>
        <v>1.003258642</v>
      </c>
      <c r="AF2687" s="2">
        <f t="shared" si="1440"/>
        <v>972.94253244000004</v>
      </c>
      <c r="AG2687" s="2">
        <f t="shared" si="1430"/>
        <v>978.83534711000004</v>
      </c>
      <c r="AH2687" s="3">
        <f t="shared" si="1431"/>
        <v>0</v>
      </c>
      <c r="AI2687" s="4" t="str">
        <f t="shared" si="1443"/>
        <v>A+J=</v>
      </c>
      <c r="AJ2687" s="11">
        <f t="shared" si="1437"/>
        <v>43844</v>
      </c>
      <c r="AK2687" s="11"/>
      <c r="AL2687" s="4"/>
      <c r="AM2687" s="1"/>
      <c r="AN2687" s="11"/>
      <c r="AO2687" s="1"/>
      <c r="AP2687" s="1"/>
      <c r="AQ2687" s="3"/>
      <c r="AR2687" s="3"/>
      <c r="AS2687" s="6"/>
      <c r="AT2687" s="1"/>
      <c r="AU2687" s="1"/>
      <c r="AV2687" s="1"/>
      <c r="AW2687" s="1"/>
      <c r="AX2687" s="1"/>
      <c r="AY2687" s="1"/>
      <c r="AZ2687" s="1"/>
      <c r="BA2687" s="1"/>
      <c r="BB2687" s="1"/>
    </row>
    <row r="2688" spans="1:54" x14ac:dyDescent="0.2">
      <c r="A2688" s="158">
        <f t="shared" si="1432"/>
        <v>43844</v>
      </c>
      <c r="B2688" s="2">
        <f t="shared" si="1416"/>
        <v>301489.45088981482</v>
      </c>
      <c r="C2688" s="2">
        <f t="shared" si="1433"/>
        <v>199901.07983733999</v>
      </c>
      <c r="D2688" s="2">
        <f>SUM(Y2688:Y$2901)</f>
        <v>14803.430666730001</v>
      </c>
      <c r="E2688" s="73">
        <f t="shared" si="1417"/>
        <v>185097.64917060998</v>
      </c>
      <c r="F2688" s="88">
        <f t="shared" si="1445"/>
        <v>5233.07</v>
      </c>
      <c r="G2688" s="3">
        <f>IF(AND(N2688=1,N2687&gt;1),VLOOKUP(A2687,[1]Plan1!$BK$81:$BM$259,3),G2687)</f>
        <v>5259.76</v>
      </c>
      <c r="H2688" s="11">
        <f t="shared" si="1446"/>
        <v>43755</v>
      </c>
      <c r="I2688" s="11">
        <f t="shared" si="1447"/>
        <v>43786</v>
      </c>
      <c r="J2688" s="12">
        <f t="shared" si="1418"/>
        <v>5.1002566371174396E-3</v>
      </c>
      <c r="K2688" s="11">
        <f t="shared" si="1434"/>
        <v>43875</v>
      </c>
      <c r="L2688" s="11">
        <f t="shared" si="1419"/>
        <v>43844</v>
      </c>
      <c r="M2688" s="1">
        <f t="shared" si="1438"/>
        <v>19</v>
      </c>
      <c r="N2688" s="1">
        <f t="shared" si="1420"/>
        <v>19</v>
      </c>
      <c r="O2688" s="2">
        <f t="shared" si="1421"/>
        <v>1.0051002499999999</v>
      </c>
      <c r="P2688" s="13">
        <f t="shared" si="1448"/>
        <v>1.0010004100000001</v>
      </c>
      <c r="Q2688" s="13">
        <f t="shared" si="1441"/>
        <v>1.4961454201883826</v>
      </c>
      <c r="R2688" s="2">
        <f t="shared" si="1444"/>
        <v>1.5037761300000001</v>
      </c>
      <c r="S2688" s="2">
        <f t="shared" si="1435"/>
        <v>1.4936037600000001</v>
      </c>
      <c r="T2688" s="2">
        <f t="shared" si="1422"/>
        <v>298573.00447311002</v>
      </c>
      <c r="U2688" s="2">
        <f t="shared" si="1423"/>
        <v>7307.0290379972357</v>
      </c>
      <c r="V2688" s="2">
        <f t="shared" si="1424"/>
        <v>93247.777371267628</v>
      </c>
      <c r="W2688" s="2">
        <f t="shared" si="1425"/>
        <v>300455.88624660484</v>
      </c>
      <c r="X2688" s="17">
        <f t="shared" si="1426"/>
        <v>88</v>
      </c>
      <c r="Y2688" s="2">
        <f t="shared" si="1427"/>
        <v>1888.98924205</v>
      </c>
      <c r="Z2688" s="72">
        <f t="shared" si="1428"/>
        <v>9.4496200000000006E-3</v>
      </c>
      <c r="AA2688" s="2">
        <f t="shared" si="1439"/>
        <v>2821.4014345199998</v>
      </c>
      <c r="AB2688" s="12">
        <f t="shared" si="1436"/>
        <v>4.6600000000000003E-2</v>
      </c>
      <c r="AC2688" s="17">
        <f t="shared" si="1429"/>
        <v>19</v>
      </c>
      <c r="AD2688" s="17">
        <v>252</v>
      </c>
      <c r="AE2688" s="13">
        <f t="shared" si="1442"/>
        <v>1.003439988</v>
      </c>
      <c r="AF2688" s="2">
        <f t="shared" si="1440"/>
        <v>1027.08755251</v>
      </c>
      <c r="AG2688" s="2">
        <f t="shared" si="1430"/>
        <v>1033.56464321</v>
      </c>
      <c r="AH2688" s="3">
        <f t="shared" si="1431"/>
        <v>3848.4889870299999</v>
      </c>
      <c r="AI2688" s="4" t="str">
        <f t="shared" si="1443"/>
        <v>A+J=</v>
      </c>
      <c r="AJ2688" s="11">
        <f t="shared" si="1437"/>
        <v>43844</v>
      </c>
      <c r="AK2688" s="11"/>
      <c r="AL2688" s="4"/>
      <c r="AM2688" s="1"/>
      <c r="AN2688" s="11"/>
      <c r="AO2688" s="1"/>
      <c r="AP2688" s="1"/>
      <c r="AQ2688" s="3"/>
      <c r="AR2688" s="3"/>
      <c r="AS2688" s="6"/>
      <c r="AT2688" s="1"/>
      <c r="AU2688" s="1"/>
      <c r="AV2688" s="1"/>
      <c r="AW2688" s="1"/>
      <c r="AX2688" s="1"/>
      <c r="AY2688" s="1"/>
      <c r="AZ2688" s="1"/>
      <c r="BA2688" s="1"/>
      <c r="BB2688" s="1"/>
    </row>
    <row r="2689" spans="1:54" x14ac:dyDescent="0.2">
      <c r="A2689" s="158">
        <f t="shared" si="1432"/>
        <v>43845</v>
      </c>
      <c r="B2689" s="2">
        <f t="shared" si="1416"/>
        <v>297826.7275194457</v>
      </c>
      <c r="C2689" s="2">
        <f t="shared" si="1433"/>
        <v>198012.09059529001</v>
      </c>
      <c r="D2689" s="2">
        <f>SUM(Y2689:Y$2901)</f>
        <v>12914.441424680001</v>
      </c>
      <c r="E2689" s="73">
        <f t="shared" si="1417"/>
        <v>185097.64917061001</v>
      </c>
      <c r="F2689" s="88">
        <f t="shared" si="1445"/>
        <v>5259.76</v>
      </c>
      <c r="G2689" s="3">
        <f>IF(AND(N2689=1,N2688&gt;1),VLOOKUP(A2688,[1]Plan1!$BK$81:$BM$259,3),G2688)</f>
        <v>5320.25</v>
      </c>
      <c r="H2689" s="11">
        <f t="shared" si="1446"/>
        <v>43784</v>
      </c>
      <c r="I2689" s="11">
        <f t="shared" si="1447"/>
        <v>43814</v>
      </c>
      <c r="J2689" s="12">
        <f t="shared" si="1418"/>
        <v>1.1500524738771389E-2</v>
      </c>
      <c r="K2689" s="11">
        <f t="shared" si="1434"/>
        <v>43875</v>
      </c>
      <c r="L2689" s="11">
        <f t="shared" si="1419"/>
        <v>43875</v>
      </c>
      <c r="M2689" s="1">
        <f t="shared" si="1438"/>
        <v>23</v>
      </c>
      <c r="N2689" s="1">
        <f t="shared" si="1420"/>
        <v>1</v>
      </c>
      <c r="O2689" s="2">
        <f t="shared" si="1421"/>
        <v>1.00049729</v>
      </c>
      <c r="P2689" s="13">
        <f t="shared" si="1448"/>
        <v>1.0051002499999999</v>
      </c>
      <c r="Q2689" s="13">
        <f t="shared" si="1441"/>
        <v>1.5037761358676982</v>
      </c>
      <c r="R2689" s="2">
        <f t="shared" si="1444"/>
        <v>1.5045239399999999</v>
      </c>
      <c r="S2689" s="2">
        <f t="shared" si="1435"/>
        <v>1.4936037600000001</v>
      </c>
      <c r="T2689" s="2">
        <f t="shared" si="1422"/>
        <v>295751.60303857998</v>
      </c>
      <c r="U2689" s="2">
        <f t="shared" si="1423"/>
        <v>6374.6168455218058</v>
      </c>
      <c r="V2689" s="2">
        <f t="shared" si="1424"/>
        <v>93386.195244293878</v>
      </c>
      <c r="W2689" s="2">
        <f t="shared" si="1425"/>
        <v>297772.90268510568</v>
      </c>
      <c r="X2689" s="17">
        <f t="shared" si="1426"/>
        <v>0</v>
      </c>
      <c r="Y2689" s="2">
        <f t="shared" si="1427"/>
        <v>0</v>
      </c>
      <c r="Z2689" s="72">
        <f t="shared" si="1428"/>
        <v>0</v>
      </c>
      <c r="AA2689" s="2">
        <f t="shared" si="1439"/>
        <v>0</v>
      </c>
      <c r="AB2689" s="12">
        <f t="shared" si="1436"/>
        <v>4.6600000000000003E-2</v>
      </c>
      <c r="AC2689" s="17">
        <f t="shared" si="1429"/>
        <v>1</v>
      </c>
      <c r="AD2689" s="17">
        <v>252</v>
      </c>
      <c r="AE2689" s="13">
        <f t="shared" si="1442"/>
        <v>1.0001807579999999</v>
      </c>
      <c r="AF2689" s="2">
        <f t="shared" si="1440"/>
        <v>53.459468260000001</v>
      </c>
      <c r="AG2689" s="2">
        <f t="shared" si="1430"/>
        <v>53.824834340000002</v>
      </c>
      <c r="AH2689" s="3">
        <f t="shared" si="1431"/>
        <v>0</v>
      </c>
      <c r="AI2689" s="4" t="str">
        <f t="shared" si="1443"/>
        <v>A+J=</v>
      </c>
      <c r="AJ2689" s="11">
        <f t="shared" si="1437"/>
        <v>43875</v>
      </c>
      <c r="AK2689" s="11"/>
      <c r="AL2689" s="4"/>
      <c r="AM2689" s="1"/>
      <c r="AN2689" s="11"/>
      <c r="AO2689" s="1"/>
      <c r="AP2689" s="1"/>
      <c r="AQ2689" s="3"/>
      <c r="AR2689" s="3"/>
      <c r="AS2689" s="6"/>
      <c r="AT2689" s="1"/>
      <c r="AU2689" s="1"/>
      <c r="AV2689" s="1"/>
      <c r="AW2689" s="1"/>
      <c r="AX2689" s="1"/>
      <c r="AY2689" s="1"/>
      <c r="AZ2689" s="1"/>
      <c r="BA2689" s="1"/>
      <c r="BB2689" s="1"/>
    </row>
    <row r="2690" spans="1:54" x14ac:dyDescent="0.2">
      <c r="A2690" s="158">
        <f t="shared" si="1432"/>
        <v>43846</v>
      </c>
      <c r="B2690" s="2">
        <f t="shared" si="1416"/>
        <v>298019.10016278864</v>
      </c>
      <c r="C2690" s="2">
        <f t="shared" si="1433"/>
        <v>198012.09059529001</v>
      </c>
      <c r="D2690" s="2">
        <f>SUM(Y2690:Y$2901)</f>
        <v>12914.441424680001</v>
      </c>
      <c r="E2690" s="73">
        <f t="shared" si="1417"/>
        <v>185097.64917061001</v>
      </c>
      <c r="F2690" s="88">
        <f t="shared" si="1445"/>
        <v>5259.76</v>
      </c>
      <c r="G2690" s="3">
        <f>IF(AND(N2690=1,N2689&gt;1),VLOOKUP(A2689,[1]Plan1!$BK$81:$BM$259,3),G2689)</f>
        <v>5320.25</v>
      </c>
      <c r="H2690" s="11">
        <f t="shared" si="1446"/>
        <v>43784</v>
      </c>
      <c r="I2690" s="11">
        <f t="shared" si="1447"/>
        <v>43814</v>
      </c>
      <c r="J2690" s="12">
        <f t="shared" si="1418"/>
        <v>1.1500524738771389E-2</v>
      </c>
      <c r="K2690" s="11">
        <f t="shared" si="1434"/>
        <v>43875</v>
      </c>
      <c r="L2690" s="11">
        <f t="shared" si="1419"/>
        <v>43875</v>
      </c>
      <c r="M2690" s="1">
        <f t="shared" si="1438"/>
        <v>23</v>
      </c>
      <c r="N2690" s="1">
        <f t="shared" si="1420"/>
        <v>2</v>
      </c>
      <c r="O2690" s="2">
        <f t="shared" si="1421"/>
        <v>1.00099483</v>
      </c>
      <c r="P2690" s="13">
        <f t="shared" si="1448"/>
        <v>1.0051002499999999</v>
      </c>
      <c r="Q2690" s="13">
        <f t="shared" si="1441"/>
        <v>1.5037761358676982</v>
      </c>
      <c r="R2690" s="2">
        <f t="shared" si="1444"/>
        <v>1.50527213</v>
      </c>
      <c r="S2690" s="2">
        <f t="shared" si="1435"/>
        <v>1.4936037600000001</v>
      </c>
      <c r="T2690" s="2">
        <f t="shared" si="1422"/>
        <v>295751.60303857998</v>
      </c>
      <c r="U2690" s="2">
        <f t="shared" si="1423"/>
        <v>6374.6168455218058</v>
      </c>
      <c r="V2690" s="2">
        <f t="shared" si="1424"/>
        <v>93524.683454426864</v>
      </c>
      <c r="W2690" s="2">
        <f t="shared" si="1425"/>
        <v>297911.39089523867</v>
      </c>
      <c r="X2690" s="17">
        <f t="shared" si="1426"/>
        <v>0</v>
      </c>
      <c r="Y2690" s="2">
        <f t="shared" si="1427"/>
        <v>0</v>
      </c>
      <c r="Z2690" s="72">
        <f t="shared" si="1428"/>
        <v>0</v>
      </c>
      <c r="AA2690" s="2">
        <f t="shared" si="1439"/>
        <v>0</v>
      </c>
      <c r="AB2690" s="12">
        <f t="shared" si="1436"/>
        <v>4.6600000000000003E-2</v>
      </c>
      <c r="AC2690" s="17">
        <f t="shared" si="1429"/>
        <v>2</v>
      </c>
      <c r="AD2690" s="17">
        <v>252</v>
      </c>
      <c r="AE2690" s="13">
        <f t="shared" si="1442"/>
        <v>1.0003615480000001</v>
      </c>
      <c r="AF2690" s="2">
        <f t="shared" si="1440"/>
        <v>106.92840056999999</v>
      </c>
      <c r="AG2690" s="2">
        <f t="shared" si="1430"/>
        <v>107.70926755000001</v>
      </c>
      <c r="AH2690" s="3">
        <f t="shared" si="1431"/>
        <v>0</v>
      </c>
      <c r="AI2690" s="4" t="str">
        <f t="shared" si="1443"/>
        <v>A+J=</v>
      </c>
      <c r="AJ2690" s="11">
        <f t="shared" si="1437"/>
        <v>43875</v>
      </c>
      <c r="AK2690" s="11"/>
      <c r="AL2690" s="4"/>
      <c r="AM2690" s="1"/>
      <c r="AN2690" s="11"/>
      <c r="AO2690" s="1"/>
      <c r="AP2690" s="1"/>
      <c r="AQ2690" s="3"/>
      <c r="AR2690" s="3"/>
      <c r="AS2690" s="6"/>
      <c r="AT2690" s="1"/>
      <c r="AU2690" s="1"/>
      <c r="AV2690" s="1"/>
      <c r="AW2690" s="1"/>
      <c r="AX2690" s="1"/>
      <c r="AY2690" s="1"/>
      <c r="AZ2690" s="1"/>
      <c r="BA2690" s="1"/>
      <c r="BB2690" s="1"/>
    </row>
    <row r="2691" spans="1:54" x14ac:dyDescent="0.2">
      <c r="A2691" s="158">
        <f t="shared" si="1432"/>
        <v>43847</v>
      </c>
      <c r="B2691" s="2">
        <f t="shared" si="1416"/>
        <v>298211.60309159837</v>
      </c>
      <c r="C2691" s="2">
        <f t="shared" si="1433"/>
        <v>198012.09059529001</v>
      </c>
      <c r="D2691" s="2">
        <f>SUM(Y2691:Y$2901)</f>
        <v>12914.441424680001</v>
      </c>
      <c r="E2691" s="73">
        <f t="shared" si="1417"/>
        <v>185097.64917061001</v>
      </c>
      <c r="F2691" s="88">
        <f t="shared" si="1445"/>
        <v>5259.76</v>
      </c>
      <c r="G2691" s="3">
        <f>IF(AND(N2691=1,N2690&gt;1),VLOOKUP(A2690,[1]Plan1!$BK$81:$BM$259,3),G2690)</f>
        <v>5320.25</v>
      </c>
      <c r="H2691" s="11">
        <f t="shared" si="1446"/>
        <v>43784</v>
      </c>
      <c r="I2691" s="11">
        <f t="shared" si="1447"/>
        <v>43814</v>
      </c>
      <c r="J2691" s="12">
        <f t="shared" si="1418"/>
        <v>1.1500524738771389E-2</v>
      </c>
      <c r="K2691" s="11">
        <f t="shared" si="1434"/>
        <v>43875</v>
      </c>
      <c r="L2691" s="11">
        <f t="shared" si="1419"/>
        <v>43875</v>
      </c>
      <c r="M2691" s="1">
        <f t="shared" si="1438"/>
        <v>23</v>
      </c>
      <c r="N2691" s="1">
        <f t="shared" si="1420"/>
        <v>3</v>
      </c>
      <c r="O2691" s="2">
        <f t="shared" si="1421"/>
        <v>1.0014926200000001</v>
      </c>
      <c r="P2691" s="13">
        <f t="shared" si="1448"/>
        <v>1.0051002499999999</v>
      </c>
      <c r="Q2691" s="13">
        <f t="shared" si="1441"/>
        <v>1.5037761358676982</v>
      </c>
      <c r="R2691" s="2">
        <f t="shared" si="1444"/>
        <v>1.5060207000000001</v>
      </c>
      <c r="S2691" s="2">
        <f t="shared" si="1435"/>
        <v>1.4936037600000001</v>
      </c>
      <c r="T2691" s="2">
        <f t="shared" si="1422"/>
        <v>295751.60303857998</v>
      </c>
      <c r="U2691" s="2">
        <f t="shared" si="1423"/>
        <v>6374.6168455218058</v>
      </c>
      <c r="V2691" s="2">
        <f t="shared" si="1424"/>
        <v>93663.242001666513</v>
      </c>
      <c r="W2691" s="2">
        <f t="shared" si="1425"/>
        <v>298049.94944247836</v>
      </c>
      <c r="X2691" s="17">
        <f t="shared" si="1426"/>
        <v>0</v>
      </c>
      <c r="Y2691" s="2">
        <f t="shared" si="1427"/>
        <v>0</v>
      </c>
      <c r="Z2691" s="72">
        <f t="shared" si="1428"/>
        <v>0</v>
      </c>
      <c r="AA2691" s="2">
        <f t="shared" si="1439"/>
        <v>0</v>
      </c>
      <c r="AB2691" s="12">
        <f t="shared" si="1436"/>
        <v>4.6600000000000003E-2</v>
      </c>
      <c r="AC2691" s="17">
        <f t="shared" si="1429"/>
        <v>3</v>
      </c>
      <c r="AD2691" s="17">
        <v>252</v>
      </c>
      <c r="AE2691" s="13">
        <f t="shared" si="1442"/>
        <v>1.0005423710000001</v>
      </c>
      <c r="AF2691" s="2">
        <f t="shared" si="1440"/>
        <v>160.40709269000001</v>
      </c>
      <c r="AG2691" s="2">
        <f t="shared" si="1430"/>
        <v>161.65364912000001</v>
      </c>
      <c r="AH2691" s="3">
        <f t="shared" si="1431"/>
        <v>0</v>
      </c>
      <c r="AI2691" s="4" t="str">
        <f t="shared" si="1443"/>
        <v>A+J=</v>
      </c>
      <c r="AJ2691" s="11">
        <f t="shared" si="1437"/>
        <v>43875</v>
      </c>
      <c r="AK2691" s="11"/>
      <c r="AL2691" s="4"/>
      <c r="AM2691" s="1"/>
      <c r="AN2691" s="11"/>
      <c r="AO2691" s="1"/>
      <c r="AP2691" s="1"/>
      <c r="AQ2691" s="3"/>
      <c r="AR2691" s="3"/>
      <c r="AS2691" s="6"/>
      <c r="AT2691" s="1"/>
      <c r="AU2691" s="1"/>
      <c r="AV2691" s="1"/>
      <c r="AW2691" s="1"/>
      <c r="AX2691" s="1"/>
      <c r="AY2691" s="1"/>
      <c r="AZ2691" s="1"/>
      <c r="BA2691" s="1"/>
      <c r="BB2691" s="1"/>
    </row>
    <row r="2692" spans="1:54" x14ac:dyDescent="0.2">
      <c r="A2692" s="158">
        <f t="shared" si="1432"/>
        <v>43848</v>
      </c>
      <c r="B2692" s="2">
        <f t="shared" si="1416"/>
        <v>298404.23080081516</v>
      </c>
      <c r="C2692" s="2">
        <f t="shared" si="1433"/>
        <v>198012.09059529001</v>
      </c>
      <c r="D2692" s="2">
        <f>SUM(Y2692:Y$2901)</f>
        <v>12914.441424680001</v>
      </c>
      <c r="E2692" s="73">
        <f t="shared" si="1417"/>
        <v>185097.64917061001</v>
      </c>
      <c r="F2692" s="88">
        <f t="shared" si="1445"/>
        <v>5259.76</v>
      </c>
      <c r="G2692" s="3">
        <f>IF(AND(N2692=1,N2691&gt;1),VLOOKUP(A2691,[1]Plan1!$BK$81:$BM$259,3),G2691)</f>
        <v>5320.25</v>
      </c>
      <c r="H2692" s="11">
        <f t="shared" si="1446"/>
        <v>43784</v>
      </c>
      <c r="I2692" s="11">
        <f t="shared" si="1447"/>
        <v>43814</v>
      </c>
      <c r="J2692" s="12">
        <f t="shared" si="1418"/>
        <v>1.1500524738771389E-2</v>
      </c>
      <c r="K2692" s="11">
        <f t="shared" si="1434"/>
        <v>43875</v>
      </c>
      <c r="L2692" s="11">
        <f t="shared" si="1419"/>
        <v>43875</v>
      </c>
      <c r="M2692" s="1">
        <f t="shared" si="1438"/>
        <v>23</v>
      </c>
      <c r="N2692" s="1">
        <f t="shared" si="1420"/>
        <v>4</v>
      </c>
      <c r="O2692" s="2">
        <f t="shared" si="1421"/>
        <v>1.00199065</v>
      </c>
      <c r="P2692" s="13">
        <f t="shared" si="1448"/>
        <v>1.0051002499999999</v>
      </c>
      <c r="Q2692" s="13">
        <f t="shared" si="1441"/>
        <v>1.5037761358676982</v>
      </c>
      <c r="R2692" s="2">
        <f t="shared" si="1444"/>
        <v>1.50676962</v>
      </c>
      <c r="S2692" s="2">
        <f t="shared" si="1435"/>
        <v>1.4936037600000001</v>
      </c>
      <c r="T2692" s="2">
        <f t="shared" si="1422"/>
        <v>295751.60303857998</v>
      </c>
      <c r="U2692" s="2">
        <f t="shared" si="1423"/>
        <v>6374.6168455218058</v>
      </c>
      <c r="V2692" s="2">
        <f t="shared" si="1424"/>
        <v>93801.865333083348</v>
      </c>
      <c r="W2692" s="2">
        <f t="shared" si="1425"/>
        <v>298188.57277389517</v>
      </c>
      <c r="X2692" s="17">
        <f t="shared" si="1426"/>
        <v>0</v>
      </c>
      <c r="Y2692" s="2">
        <f t="shared" si="1427"/>
        <v>0</v>
      </c>
      <c r="Z2692" s="72">
        <f t="shared" si="1428"/>
        <v>0</v>
      </c>
      <c r="AA2692" s="2">
        <f t="shared" si="1439"/>
        <v>0</v>
      </c>
      <c r="AB2692" s="12">
        <f t="shared" si="1436"/>
        <v>4.6600000000000003E-2</v>
      </c>
      <c r="AC2692" s="17">
        <f t="shared" si="1429"/>
        <v>4</v>
      </c>
      <c r="AD2692" s="17">
        <v>252</v>
      </c>
      <c r="AE2692" s="13">
        <f t="shared" si="1442"/>
        <v>1.0007232269999999</v>
      </c>
      <c r="AF2692" s="2">
        <f t="shared" si="1440"/>
        <v>213.89554461</v>
      </c>
      <c r="AG2692" s="2">
        <f t="shared" si="1430"/>
        <v>215.65802692</v>
      </c>
      <c r="AH2692" s="3">
        <f t="shared" si="1431"/>
        <v>0</v>
      </c>
      <c r="AI2692" s="4" t="str">
        <f t="shared" si="1443"/>
        <v>A+J=</v>
      </c>
      <c r="AJ2692" s="11">
        <f t="shared" si="1437"/>
        <v>43875</v>
      </c>
      <c r="AK2692" s="11"/>
      <c r="AL2692" s="4"/>
      <c r="AM2692" s="1"/>
      <c r="AN2692" s="11"/>
      <c r="AO2692" s="1"/>
      <c r="AP2692" s="1"/>
      <c r="AQ2692" s="3"/>
      <c r="AR2692" s="3"/>
      <c r="AS2692" s="6"/>
      <c r="AT2692" s="1"/>
      <c r="AU2692" s="1"/>
      <c r="AV2692" s="1"/>
      <c r="AW2692" s="1"/>
      <c r="AX2692" s="1"/>
      <c r="AY2692" s="1"/>
      <c r="AZ2692" s="1"/>
      <c r="BA2692" s="1"/>
      <c r="BB2692" s="1"/>
    </row>
    <row r="2693" spans="1:54" x14ac:dyDescent="0.2">
      <c r="A2693" s="158">
        <f t="shared" si="1432"/>
        <v>43849</v>
      </c>
      <c r="B2693" s="2">
        <f t="shared" si="1416"/>
        <v>298404.23080081516</v>
      </c>
      <c r="C2693" s="2">
        <f t="shared" si="1433"/>
        <v>198012.09059529001</v>
      </c>
      <c r="D2693" s="2">
        <f>SUM(Y2693:Y$2901)</f>
        <v>12914.441424680001</v>
      </c>
      <c r="E2693" s="73">
        <f t="shared" si="1417"/>
        <v>185097.64917061001</v>
      </c>
      <c r="F2693" s="88">
        <f t="shared" si="1445"/>
        <v>5259.76</v>
      </c>
      <c r="G2693" s="3">
        <f>IF(AND(N2693=1,N2692&gt;1),VLOOKUP(A2692,[1]Plan1!$BK$81:$BM$259,3),G2692)</f>
        <v>5320.25</v>
      </c>
      <c r="H2693" s="11">
        <f t="shared" si="1446"/>
        <v>43784</v>
      </c>
      <c r="I2693" s="11">
        <f t="shared" si="1447"/>
        <v>43814</v>
      </c>
      <c r="J2693" s="12">
        <f t="shared" si="1418"/>
        <v>1.1500524738771389E-2</v>
      </c>
      <c r="K2693" s="11">
        <f t="shared" si="1434"/>
        <v>43875</v>
      </c>
      <c r="L2693" s="11">
        <f t="shared" si="1419"/>
        <v>43875</v>
      </c>
      <c r="M2693" s="1">
        <f t="shared" si="1438"/>
        <v>23</v>
      </c>
      <c r="N2693" s="1">
        <f t="shared" si="1420"/>
        <v>4</v>
      </c>
      <c r="O2693" s="2">
        <f t="shared" si="1421"/>
        <v>1.00199065</v>
      </c>
      <c r="P2693" s="13">
        <f t="shared" si="1448"/>
        <v>1.0051002499999999</v>
      </c>
      <c r="Q2693" s="13">
        <f t="shared" si="1441"/>
        <v>1.5037761358676982</v>
      </c>
      <c r="R2693" s="2">
        <f t="shared" si="1444"/>
        <v>1.50676962</v>
      </c>
      <c r="S2693" s="2">
        <f t="shared" si="1435"/>
        <v>1.4936037600000001</v>
      </c>
      <c r="T2693" s="2">
        <f t="shared" si="1422"/>
        <v>295751.60303857998</v>
      </c>
      <c r="U2693" s="2">
        <f t="shared" si="1423"/>
        <v>6374.6168455218058</v>
      </c>
      <c r="V2693" s="2">
        <f t="shared" si="1424"/>
        <v>93801.865333083348</v>
      </c>
      <c r="W2693" s="2">
        <f t="shared" si="1425"/>
        <v>298188.57277389517</v>
      </c>
      <c r="X2693" s="17">
        <f t="shared" si="1426"/>
        <v>0</v>
      </c>
      <c r="Y2693" s="2">
        <f t="shared" si="1427"/>
        <v>0</v>
      </c>
      <c r="Z2693" s="72">
        <f t="shared" si="1428"/>
        <v>0</v>
      </c>
      <c r="AA2693" s="2">
        <f t="shared" si="1439"/>
        <v>0</v>
      </c>
      <c r="AB2693" s="12">
        <f t="shared" si="1436"/>
        <v>4.6600000000000003E-2</v>
      </c>
      <c r="AC2693" s="17">
        <f t="shared" si="1429"/>
        <v>4</v>
      </c>
      <c r="AD2693" s="17">
        <v>252</v>
      </c>
      <c r="AE2693" s="13">
        <f t="shared" si="1442"/>
        <v>1.0007232269999999</v>
      </c>
      <c r="AF2693" s="2">
        <f t="shared" si="1440"/>
        <v>213.89554461</v>
      </c>
      <c r="AG2693" s="2">
        <f t="shared" si="1430"/>
        <v>215.65802692</v>
      </c>
      <c r="AH2693" s="3">
        <f t="shared" si="1431"/>
        <v>0</v>
      </c>
      <c r="AI2693" s="4" t="str">
        <f t="shared" si="1443"/>
        <v>A+J=</v>
      </c>
      <c r="AJ2693" s="11">
        <f t="shared" si="1437"/>
        <v>43875</v>
      </c>
      <c r="AK2693" s="11"/>
      <c r="AL2693" s="4"/>
      <c r="AM2693" s="1"/>
      <c r="AN2693" s="11"/>
      <c r="AO2693" s="1"/>
      <c r="AP2693" s="1"/>
      <c r="AQ2693" s="3"/>
      <c r="AR2693" s="3"/>
      <c r="AS2693" s="6"/>
      <c r="AT2693" s="1"/>
      <c r="AU2693" s="1"/>
      <c r="AV2693" s="1"/>
      <c r="AW2693" s="1"/>
      <c r="AX2693" s="1"/>
      <c r="AY2693" s="1"/>
      <c r="AZ2693" s="1"/>
      <c r="BA2693" s="1"/>
      <c r="BB2693" s="1"/>
    </row>
    <row r="2694" spans="1:54" x14ac:dyDescent="0.2">
      <c r="A2694" s="158">
        <f t="shared" si="1432"/>
        <v>43850</v>
      </c>
      <c r="B2694" s="2">
        <f t="shared" si="1416"/>
        <v>298404.23080081516</v>
      </c>
      <c r="C2694" s="2">
        <f t="shared" si="1433"/>
        <v>198012.09059529001</v>
      </c>
      <c r="D2694" s="2">
        <f>SUM(Y2694:Y$2901)</f>
        <v>12914.441424680001</v>
      </c>
      <c r="E2694" s="73">
        <f t="shared" si="1417"/>
        <v>185097.64917061001</v>
      </c>
      <c r="F2694" s="88">
        <f t="shared" si="1445"/>
        <v>5259.76</v>
      </c>
      <c r="G2694" s="3">
        <f>IF(AND(N2694=1,N2693&gt;1),VLOOKUP(A2693,[1]Plan1!$BK$81:$BM$259,3),G2693)</f>
        <v>5320.25</v>
      </c>
      <c r="H2694" s="11">
        <f t="shared" si="1446"/>
        <v>43784</v>
      </c>
      <c r="I2694" s="11">
        <f t="shared" si="1447"/>
        <v>43814</v>
      </c>
      <c r="J2694" s="12">
        <f t="shared" si="1418"/>
        <v>1.1500524738771389E-2</v>
      </c>
      <c r="K2694" s="11">
        <f t="shared" si="1434"/>
        <v>43875</v>
      </c>
      <c r="L2694" s="11">
        <f t="shared" si="1419"/>
        <v>43875</v>
      </c>
      <c r="M2694" s="1">
        <f t="shared" si="1438"/>
        <v>23</v>
      </c>
      <c r="N2694" s="1">
        <f t="shared" si="1420"/>
        <v>4</v>
      </c>
      <c r="O2694" s="2">
        <f t="shared" si="1421"/>
        <v>1.00199065</v>
      </c>
      <c r="P2694" s="13">
        <f t="shared" si="1448"/>
        <v>1.0051002499999999</v>
      </c>
      <c r="Q2694" s="13">
        <f t="shared" si="1441"/>
        <v>1.5037761358676982</v>
      </c>
      <c r="R2694" s="2">
        <f t="shared" si="1444"/>
        <v>1.50676962</v>
      </c>
      <c r="S2694" s="2">
        <f t="shared" si="1435"/>
        <v>1.4936037600000001</v>
      </c>
      <c r="T2694" s="2">
        <f t="shared" si="1422"/>
        <v>295751.60303857998</v>
      </c>
      <c r="U2694" s="2">
        <f t="shared" si="1423"/>
        <v>6374.6168455218058</v>
      </c>
      <c r="V2694" s="2">
        <f t="shared" si="1424"/>
        <v>93801.865333083348</v>
      </c>
      <c r="W2694" s="2">
        <f t="shared" si="1425"/>
        <v>298188.57277389517</v>
      </c>
      <c r="X2694" s="17">
        <f t="shared" si="1426"/>
        <v>0</v>
      </c>
      <c r="Y2694" s="2">
        <f t="shared" si="1427"/>
        <v>0</v>
      </c>
      <c r="Z2694" s="72">
        <f t="shared" si="1428"/>
        <v>0</v>
      </c>
      <c r="AA2694" s="2">
        <f t="shared" si="1439"/>
        <v>0</v>
      </c>
      <c r="AB2694" s="12">
        <f t="shared" si="1436"/>
        <v>4.6600000000000003E-2</v>
      </c>
      <c r="AC2694" s="17">
        <f t="shared" si="1429"/>
        <v>4</v>
      </c>
      <c r="AD2694" s="17">
        <v>252</v>
      </c>
      <c r="AE2694" s="13">
        <f t="shared" si="1442"/>
        <v>1.0007232269999999</v>
      </c>
      <c r="AF2694" s="2">
        <f t="shared" si="1440"/>
        <v>213.89554461</v>
      </c>
      <c r="AG2694" s="2">
        <f t="shared" si="1430"/>
        <v>215.65802692</v>
      </c>
      <c r="AH2694" s="3">
        <f t="shared" si="1431"/>
        <v>0</v>
      </c>
      <c r="AI2694" s="4" t="str">
        <f t="shared" si="1443"/>
        <v>A+J=</v>
      </c>
      <c r="AJ2694" s="11">
        <f t="shared" si="1437"/>
        <v>43875</v>
      </c>
      <c r="AK2694" s="11"/>
      <c r="AL2694" s="4"/>
      <c r="AM2694" s="1"/>
      <c r="AN2694" s="11"/>
      <c r="AO2694" s="1"/>
      <c r="AP2694" s="1"/>
      <c r="AQ2694" s="3"/>
      <c r="AR2694" s="3"/>
      <c r="AS2694" s="6"/>
      <c r="AT2694" s="1"/>
      <c r="AU2694" s="1"/>
      <c r="AV2694" s="1"/>
      <c r="AW2694" s="1"/>
      <c r="AX2694" s="1"/>
      <c r="AY2694" s="1"/>
      <c r="AZ2694" s="1"/>
      <c r="BA2694" s="1"/>
      <c r="BB2694" s="1"/>
    </row>
    <row r="2695" spans="1:54" x14ac:dyDescent="0.2">
      <c r="A2695" s="158">
        <f t="shared" si="1432"/>
        <v>43851</v>
      </c>
      <c r="B2695" s="2">
        <f t="shared" si="1416"/>
        <v>298596.98859890876</v>
      </c>
      <c r="C2695" s="2">
        <f t="shared" si="1433"/>
        <v>198012.09059529001</v>
      </c>
      <c r="D2695" s="2">
        <f>SUM(Y2695:Y$2901)</f>
        <v>12914.441424680001</v>
      </c>
      <c r="E2695" s="73">
        <f t="shared" si="1417"/>
        <v>185097.64917061001</v>
      </c>
      <c r="F2695" s="88">
        <f t="shared" si="1445"/>
        <v>5259.76</v>
      </c>
      <c r="G2695" s="3">
        <f>IF(AND(N2695=1,N2694&gt;1),VLOOKUP(A2694,[1]Plan1!$BK$81:$BM$259,3),G2694)</f>
        <v>5320.25</v>
      </c>
      <c r="H2695" s="11">
        <f t="shared" si="1446"/>
        <v>43784</v>
      </c>
      <c r="I2695" s="11">
        <f t="shared" si="1447"/>
        <v>43814</v>
      </c>
      <c r="J2695" s="12">
        <f t="shared" si="1418"/>
        <v>1.1500524738771389E-2</v>
      </c>
      <c r="K2695" s="11">
        <f t="shared" si="1434"/>
        <v>43875</v>
      </c>
      <c r="L2695" s="11">
        <f t="shared" si="1419"/>
        <v>43875</v>
      </c>
      <c r="M2695" s="1">
        <f t="shared" si="1438"/>
        <v>23</v>
      </c>
      <c r="N2695" s="1">
        <f t="shared" si="1420"/>
        <v>5</v>
      </c>
      <c r="O2695" s="2">
        <f t="shared" si="1421"/>
        <v>1.0024889299999999</v>
      </c>
      <c r="P2695" s="13">
        <f t="shared" si="1448"/>
        <v>1.0051002499999999</v>
      </c>
      <c r="Q2695" s="13">
        <f t="shared" si="1441"/>
        <v>1.5037761358676982</v>
      </c>
      <c r="R2695" s="2">
        <f t="shared" si="1444"/>
        <v>1.5075189200000001</v>
      </c>
      <c r="S2695" s="2">
        <f t="shared" si="1435"/>
        <v>1.4936037600000001</v>
      </c>
      <c r="T2695" s="2">
        <f t="shared" si="1422"/>
        <v>295751.60303857998</v>
      </c>
      <c r="U2695" s="2">
        <f t="shared" si="1423"/>
        <v>6374.6168455218058</v>
      </c>
      <c r="V2695" s="2">
        <f t="shared" si="1424"/>
        <v>93940.559001606904</v>
      </c>
      <c r="W2695" s="2">
        <f t="shared" si="1425"/>
        <v>298327.26644241874</v>
      </c>
      <c r="X2695" s="17">
        <f t="shared" si="1426"/>
        <v>0</v>
      </c>
      <c r="Y2695" s="2">
        <f t="shared" si="1427"/>
        <v>0</v>
      </c>
      <c r="Z2695" s="72">
        <f t="shared" si="1428"/>
        <v>0</v>
      </c>
      <c r="AA2695" s="2">
        <f t="shared" si="1439"/>
        <v>0</v>
      </c>
      <c r="AB2695" s="12">
        <f t="shared" si="1436"/>
        <v>4.6600000000000003E-2</v>
      </c>
      <c r="AC2695" s="17">
        <f t="shared" si="1429"/>
        <v>5</v>
      </c>
      <c r="AD2695" s="17">
        <v>252</v>
      </c>
      <c r="AE2695" s="13">
        <f t="shared" si="1442"/>
        <v>1.000904115</v>
      </c>
      <c r="AF2695" s="2">
        <f t="shared" si="1440"/>
        <v>267.39346058000001</v>
      </c>
      <c r="AG2695" s="2">
        <f t="shared" si="1430"/>
        <v>269.72215648999997</v>
      </c>
      <c r="AH2695" s="3">
        <f t="shared" si="1431"/>
        <v>0</v>
      </c>
      <c r="AI2695" s="4" t="str">
        <f t="shared" si="1443"/>
        <v>A+J=</v>
      </c>
      <c r="AJ2695" s="11">
        <f t="shared" si="1437"/>
        <v>43875</v>
      </c>
      <c r="AK2695" s="11"/>
      <c r="AL2695" s="4"/>
      <c r="AM2695" s="1"/>
      <c r="AN2695" s="11"/>
      <c r="AO2695" s="1"/>
      <c r="AP2695" s="1"/>
      <c r="AQ2695" s="3"/>
      <c r="AR2695" s="3"/>
      <c r="AS2695" s="6"/>
      <c r="AT2695" s="1"/>
      <c r="AU2695" s="1"/>
      <c r="AV2695" s="1"/>
      <c r="AW2695" s="1"/>
      <c r="AX2695" s="1"/>
      <c r="AY2695" s="1"/>
      <c r="AZ2695" s="1"/>
      <c r="BA2695" s="1"/>
      <c r="BB2695" s="1"/>
    </row>
    <row r="2696" spans="1:54" x14ac:dyDescent="0.2">
      <c r="A2696" s="158">
        <f t="shared" si="1432"/>
        <v>43852</v>
      </c>
      <c r="B2696" s="2">
        <f t="shared" si="1416"/>
        <v>298789.8805418319</v>
      </c>
      <c r="C2696" s="2">
        <f t="shared" si="1433"/>
        <v>198012.09059529001</v>
      </c>
      <c r="D2696" s="2">
        <f>SUM(Y2696:Y$2901)</f>
        <v>12914.441424680001</v>
      </c>
      <c r="E2696" s="73">
        <f t="shared" si="1417"/>
        <v>185097.64917061001</v>
      </c>
      <c r="F2696" s="88">
        <f t="shared" si="1445"/>
        <v>5259.76</v>
      </c>
      <c r="G2696" s="3">
        <f>IF(AND(N2696=1,N2695&gt;1),VLOOKUP(A2695,[1]Plan1!$BK$81:$BM$259,3),G2695)</f>
        <v>5320.25</v>
      </c>
      <c r="H2696" s="11">
        <f t="shared" si="1446"/>
        <v>43784</v>
      </c>
      <c r="I2696" s="11">
        <f t="shared" si="1447"/>
        <v>43814</v>
      </c>
      <c r="J2696" s="12">
        <f t="shared" si="1418"/>
        <v>1.1500524738771389E-2</v>
      </c>
      <c r="K2696" s="11">
        <f t="shared" si="1434"/>
        <v>43875</v>
      </c>
      <c r="L2696" s="11">
        <f t="shared" si="1419"/>
        <v>43875</v>
      </c>
      <c r="M2696" s="1">
        <f t="shared" si="1438"/>
        <v>23</v>
      </c>
      <c r="N2696" s="1">
        <f t="shared" si="1420"/>
        <v>6</v>
      </c>
      <c r="O2696" s="2">
        <f t="shared" si="1421"/>
        <v>1.0029874700000001</v>
      </c>
      <c r="P2696" s="13">
        <f t="shared" si="1448"/>
        <v>1.0051002499999999</v>
      </c>
      <c r="Q2696" s="13">
        <f t="shared" si="1441"/>
        <v>1.5037761358676982</v>
      </c>
      <c r="R2696" s="2">
        <f t="shared" si="1444"/>
        <v>1.5082686199999999</v>
      </c>
      <c r="S2696" s="2">
        <f t="shared" si="1435"/>
        <v>1.4936037600000001</v>
      </c>
      <c r="T2696" s="2">
        <f t="shared" si="1422"/>
        <v>295751.60303857998</v>
      </c>
      <c r="U2696" s="2">
        <f t="shared" si="1423"/>
        <v>6374.6168455218058</v>
      </c>
      <c r="V2696" s="2">
        <f t="shared" si="1424"/>
        <v>94079.326709190078</v>
      </c>
      <c r="W2696" s="2">
        <f t="shared" si="1425"/>
        <v>298466.03415000188</v>
      </c>
      <c r="X2696" s="17">
        <f t="shared" si="1426"/>
        <v>0</v>
      </c>
      <c r="Y2696" s="2">
        <f t="shared" si="1427"/>
        <v>0</v>
      </c>
      <c r="Z2696" s="72">
        <f t="shared" si="1428"/>
        <v>0</v>
      </c>
      <c r="AA2696" s="2">
        <f t="shared" si="1439"/>
        <v>0</v>
      </c>
      <c r="AB2696" s="12">
        <f t="shared" si="1436"/>
        <v>4.6600000000000003E-2</v>
      </c>
      <c r="AC2696" s="17">
        <f t="shared" si="1429"/>
        <v>6</v>
      </c>
      <c r="AD2696" s="17">
        <v>252</v>
      </c>
      <c r="AE2696" s="13">
        <f t="shared" si="1442"/>
        <v>1.0010850360000001</v>
      </c>
      <c r="AF2696" s="2">
        <f t="shared" si="1440"/>
        <v>320.90113635</v>
      </c>
      <c r="AG2696" s="2">
        <f t="shared" si="1430"/>
        <v>323.84639183000002</v>
      </c>
      <c r="AH2696" s="3">
        <f t="shared" si="1431"/>
        <v>0</v>
      </c>
      <c r="AI2696" s="4" t="str">
        <f t="shared" si="1443"/>
        <v>A+J=</v>
      </c>
      <c r="AJ2696" s="11">
        <f t="shared" si="1437"/>
        <v>43875</v>
      </c>
      <c r="AK2696" s="11"/>
      <c r="AL2696" s="4"/>
      <c r="AM2696" s="1"/>
      <c r="AN2696" s="11"/>
      <c r="AO2696" s="1"/>
      <c r="AP2696" s="1"/>
      <c r="AQ2696" s="3"/>
      <c r="AR2696" s="3"/>
      <c r="AS2696" s="6"/>
      <c r="AT2696" s="1"/>
      <c r="AU2696" s="1"/>
      <c r="AV2696" s="1"/>
      <c r="AW2696" s="1"/>
      <c r="AX2696" s="1"/>
      <c r="AY2696" s="1"/>
      <c r="AZ2696" s="1"/>
      <c r="BA2696" s="1"/>
      <c r="BB2696" s="1"/>
    </row>
    <row r="2697" spans="1:54" x14ac:dyDescent="0.2">
      <c r="A2697" s="158">
        <f t="shared" si="1432"/>
        <v>43853</v>
      </c>
      <c r="B2697" s="2">
        <f t="shared" si="1416"/>
        <v>298982.89556355582</v>
      </c>
      <c r="C2697" s="2">
        <f t="shared" si="1433"/>
        <v>198012.09059529001</v>
      </c>
      <c r="D2697" s="2">
        <f>SUM(Y2697:Y$2901)</f>
        <v>12914.441424680001</v>
      </c>
      <c r="E2697" s="73">
        <f t="shared" si="1417"/>
        <v>185097.64917061001</v>
      </c>
      <c r="F2697" s="88">
        <f t="shared" si="1445"/>
        <v>5259.76</v>
      </c>
      <c r="G2697" s="3">
        <f>IF(AND(N2697=1,N2696&gt;1),VLOOKUP(A2696,[1]Plan1!$BK$81:$BM$259,3),G2696)</f>
        <v>5320.25</v>
      </c>
      <c r="H2697" s="11">
        <f t="shared" si="1446"/>
        <v>43784</v>
      </c>
      <c r="I2697" s="11">
        <f t="shared" si="1447"/>
        <v>43814</v>
      </c>
      <c r="J2697" s="12">
        <f t="shared" si="1418"/>
        <v>1.1500524738771389E-2</v>
      </c>
      <c r="K2697" s="11">
        <f t="shared" si="1434"/>
        <v>43875</v>
      </c>
      <c r="L2697" s="11">
        <f t="shared" si="1419"/>
        <v>43875</v>
      </c>
      <c r="M2697" s="1">
        <f t="shared" si="1438"/>
        <v>23</v>
      </c>
      <c r="N2697" s="1">
        <f t="shared" si="1420"/>
        <v>7</v>
      </c>
      <c r="O2697" s="2">
        <f t="shared" si="1421"/>
        <v>1.00348624</v>
      </c>
      <c r="P2697" s="13">
        <f t="shared" si="1448"/>
        <v>1.0051002499999999</v>
      </c>
      <c r="Q2697" s="13">
        <f t="shared" si="1441"/>
        <v>1.5037761358676982</v>
      </c>
      <c r="R2697" s="2">
        <f t="shared" si="1444"/>
        <v>1.50901866</v>
      </c>
      <c r="S2697" s="2">
        <f t="shared" si="1435"/>
        <v>1.4936037600000001</v>
      </c>
      <c r="T2697" s="2">
        <f t="shared" si="1422"/>
        <v>295751.60303857998</v>
      </c>
      <c r="U2697" s="2">
        <f t="shared" si="1423"/>
        <v>6374.6168455218058</v>
      </c>
      <c r="V2697" s="2">
        <f t="shared" si="1424"/>
        <v>94218.157349974004</v>
      </c>
      <c r="W2697" s="2">
        <f t="shared" si="1425"/>
        <v>298604.86479078582</v>
      </c>
      <c r="X2697" s="17">
        <f t="shared" si="1426"/>
        <v>0</v>
      </c>
      <c r="Y2697" s="2">
        <f t="shared" si="1427"/>
        <v>0</v>
      </c>
      <c r="Z2697" s="72">
        <f t="shared" si="1428"/>
        <v>0</v>
      </c>
      <c r="AA2697" s="2">
        <f t="shared" si="1439"/>
        <v>0</v>
      </c>
      <c r="AB2697" s="12">
        <f t="shared" si="1436"/>
        <v>4.6600000000000003E-2</v>
      </c>
      <c r="AC2697" s="17">
        <f t="shared" si="1429"/>
        <v>7</v>
      </c>
      <c r="AD2697" s="17">
        <v>252</v>
      </c>
      <c r="AE2697" s="13">
        <f t="shared" si="1442"/>
        <v>1.0012659900000001</v>
      </c>
      <c r="AF2697" s="2">
        <f t="shared" si="1440"/>
        <v>374.41857192999998</v>
      </c>
      <c r="AG2697" s="2">
        <f t="shared" si="1430"/>
        <v>378.03077277</v>
      </c>
      <c r="AH2697" s="3">
        <f t="shared" si="1431"/>
        <v>0</v>
      </c>
      <c r="AI2697" s="4" t="str">
        <f t="shared" si="1443"/>
        <v>A+J=</v>
      </c>
      <c r="AJ2697" s="11">
        <f t="shared" si="1437"/>
        <v>43875</v>
      </c>
      <c r="AK2697" s="11"/>
      <c r="AL2697" s="4"/>
      <c r="AM2697" s="1"/>
      <c r="AN2697" s="11"/>
      <c r="AO2697" s="1"/>
      <c r="AP2697" s="1"/>
      <c r="AQ2697" s="3"/>
      <c r="AR2697" s="3"/>
      <c r="AS2697" s="6"/>
      <c r="AT2697" s="1"/>
      <c r="AU2697" s="1"/>
      <c r="AV2697" s="1"/>
      <c r="AW2697" s="1"/>
      <c r="AX2697" s="1"/>
      <c r="AY2697" s="1"/>
      <c r="AZ2697" s="1"/>
      <c r="BA2697" s="1"/>
      <c r="BB2697" s="1"/>
    </row>
    <row r="2698" spans="1:54" x14ac:dyDescent="0.2">
      <c r="A2698" s="158">
        <f t="shared" si="1432"/>
        <v>43854</v>
      </c>
      <c r="B2698" s="2">
        <f t="shared" ref="B2698:B2761" si="1449">(W2698+AG2698)</f>
        <v>299176.04082788649</v>
      </c>
      <c r="C2698" s="2">
        <f t="shared" si="1433"/>
        <v>198012.09059529001</v>
      </c>
      <c r="D2698" s="2">
        <f>SUM(Y2698:Y$2901)</f>
        <v>12914.441424680001</v>
      </c>
      <c r="E2698" s="73">
        <f t="shared" ref="E2698:E2761" si="1450">(C2698-D2698)</f>
        <v>185097.64917061001</v>
      </c>
      <c r="F2698" s="88">
        <f t="shared" si="1445"/>
        <v>5259.76</v>
      </c>
      <c r="G2698" s="3">
        <f>IF(AND(N2698=1,N2697&gt;1),VLOOKUP(A2697,[1]Plan1!$BK$81:$BM$259,3),G2697)</f>
        <v>5320.25</v>
      </c>
      <c r="H2698" s="11">
        <f t="shared" si="1446"/>
        <v>43784</v>
      </c>
      <c r="I2698" s="11">
        <f t="shared" si="1447"/>
        <v>43814</v>
      </c>
      <c r="J2698" s="12">
        <f t="shared" ref="J2698:J2761" si="1451">(G2698/F2698)-1</f>
        <v>1.1500524738771389E-2</v>
      </c>
      <c r="K2698" s="11">
        <f t="shared" si="1434"/>
        <v>43875</v>
      </c>
      <c r="L2698" s="11">
        <f t="shared" ref="L2698:L2761" si="1452">IF(A2698&gt;L2697,K2698,L2697)</f>
        <v>43875</v>
      </c>
      <c r="M2698" s="1">
        <f t="shared" si="1438"/>
        <v>23</v>
      </c>
      <c r="N2698" s="1">
        <f t="shared" ref="N2698:N2761" si="1453">(M2698-(NETWORKDAYS(A2698,L2698,$AN$194:$AN$348)-1))</f>
        <v>8</v>
      </c>
      <c r="O2698" s="2">
        <f t="shared" ref="O2698:O2761" si="1454">TRUNC((G2698/F2698)^TRUNC((N2698/M2698),9),8)</f>
        <v>1.00398527</v>
      </c>
      <c r="P2698" s="13">
        <f t="shared" si="1448"/>
        <v>1.0051002499999999</v>
      </c>
      <c r="Q2698" s="13">
        <f t="shared" si="1441"/>
        <v>1.5037761358676982</v>
      </c>
      <c r="R2698" s="2">
        <f t="shared" si="1444"/>
        <v>1.5097690800000001</v>
      </c>
      <c r="S2698" s="2">
        <f t="shared" si="1435"/>
        <v>1.4936037600000001</v>
      </c>
      <c r="T2698" s="2">
        <f t="shared" ref="T2698:T2761" si="1455">TRUNC(C2698*S2698,8)</f>
        <v>295751.60303857998</v>
      </c>
      <c r="U2698" s="2">
        <f t="shared" ref="U2698:U2761" si="1456">(D2698*(S2698-1))</f>
        <v>6374.6168455218058</v>
      </c>
      <c r="V2698" s="2">
        <f t="shared" ref="V2698:V2761" si="1457">(E2698*(R2698-1))</f>
        <v>94357.058327864637</v>
      </c>
      <c r="W2698" s="2">
        <f t="shared" ref="W2698:W2761" si="1458">(C2698+U2698+V2698)</f>
        <v>298743.76576867647</v>
      </c>
      <c r="X2698" s="17">
        <f t="shared" ref="X2698:X2761" si="1459">IF(VLOOKUP(A2698,AN$10:AU$190,8)=VLOOKUP(A2697,AN$10:AU$190,8),0,VLOOKUP(A2698,AN$10:AU$190,8))</f>
        <v>0</v>
      </c>
      <c r="Y2698" s="2">
        <f t="shared" ref="Y2698:Y2761" si="1460">IF(X2698&gt;0,VLOOKUP(A2698,AN$12:AR$190,5),0)</f>
        <v>0</v>
      </c>
      <c r="Z2698" s="72">
        <f t="shared" ref="Z2698:Z2761" si="1461">IF(X2698&gt;0,VLOOKUP($A2698,$AN$10:$AS$190,6),0)</f>
        <v>0</v>
      </c>
      <c r="AA2698" s="2">
        <f t="shared" si="1439"/>
        <v>0</v>
      </c>
      <c r="AB2698" s="12">
        <f t="shared" si="1436"/>
        <v>4.6600000000000003E-2</v>
      </c>
      <c r="AC2698" s="17">
        <f t="shared" ref="AC2698:AC2761" si="1462">N2698</f>
        <v>8</v>
      </c>
      <c r="AD2698" s="17">
        <v>252</v>
      </c>
      <c r="AE2698" s="13">
        <f t="shared" si="1442"/>
        <v>1.001446976</v>
      </c>
      <c r="AF2698" s="2">
        <f t="shared" si="1440"/>
        <v>427.94547154999998</v>
      </c>
      <c r="AG2698" s="2">
        <f t="shared" ref="AG2698:AG2761" si="1463">TRUNC((W2698*(AE2698-1)),8)</f>
        <v>432.27505920999999</v>
      </c>
      <c r="AH2698" s="3">
        <f t="shared" ref="AH2698:AH2761" si="1464">IF(AA2698&gt;0,AA2698+AF2698,0)</f>
        <v>0</v>
      </c>
      <c r="AI2698" s="4" t="str">
        <f t="shared" si="1443"/>
        <v>A+J=</v>
      </c>
      <c r="AJ2698" s="11">
        <f t="shared" si="1437"/>
        <v>43875</v>
      </c>
      <c r="AK2698" s="11"/>
      <c r="AL2698" s="4"/>
      <c r="AM2698" s="1"/>
      <c r="AN2698" s="11"/>
      <c r="AO2698" s="1"/>
      <c r="AP2698" s="1"/>
      <c r="AQ2698" s="3"/>
      <c r="AR2698" s="3"/>
      <c r="AS2698" s="6"/>
      <c r="AT2698" s="1"/>
      <c r="AU2698" s="1"/>
      <c r="AV2698" s="1"/>
      <c r="AW2698" s="1"/>
      <c r="AX2698" s="1"/>
      <c r="AY2698" s="1"/>
      <c r="AZ2698" s="1"/>
      <c r="BA2698" s="1"/>
      <c r="BB2698" s="1"/>
    </row>
    <row r="2699" spans="1:54" x14ac:dyDescent="0.2">
      <c r="A2699" s="158">
        <f t="shared" ref="A2699:A2762" si="1465">(A2698+1)</f>
        <v>43855</v>
      </c>
      <c r="B2699" s="2">
        <f t="shared" si="1449"/>
        <v>299369.31883810024</v>
      </c>
      <c r="C2699" s="2">
        <f t="shared" ref="C2699:C2762" si="1466">TRUNC(IF(X2698&gt;0,VLOOKUP(A2698,$AN$12:$AO$190,2),C2698),8)</f>
        <v>198012.09059529001</v>
      </c>
      <c r="D2699" s="2">
        <f>SUM(Y2699:Y$2901)</f>
        <v>12914.441424680001</v>
      </c>
      <c r="E2699" s="73">
        <f t="shared" si="1450"/>
        <v>185097.64917061001</v>
      </c>
      <c r="F2699" s="88">
        <f t="shared" si="1445"/>
        <v>5259.76</v>
      </c>
      <c r="G2699" s="3">
        <f>IF(AND(N2699=1,N2698&gt;1),VLOOKUP(A2698,[1]Plan1!$BK$81:$BM$259,3),G2698)</f>
        <v>5320.25</v>
      </c>
      <c r="H2699" s="11">
        <f t="shared" si="1446"/>
        <v>43784</v>
      </c>
      <c r="I2699" s="11">
        <f t="shared" si="1447"/>
        <v>43814</v>
      </c>
      <c r="J2699" s="12">
        <f t="shared" si="1451"/>
        <v>1.1500524738771389E-2</v>
      </c>
      <c r="K2699" s="11">
        <f t="shared" ref="K2699:K2762" si="1467">IF(DAY(A2699)=14,VLOOKUP(A2699,AR$194:AW$373,4),K2698)</f>
        <v>43875</v>
      </c>
      <c r="L2699" s="11">
        <f t="shared" si="1452"/>
        <v>43875</v>
      </c>
      <c r="M2699" s="1">
        <f t="shared" si="1438"/>
        <v>23</v>
      </c>
      <c r="N2699" s="1">
        <f t="shared" si="1453"/>
        <v>9</v>
      </c>
      <c r="O2699" s="2">
        <f t="shared" si="1454"/>
        <v>1.0044845499999999</v>
      </c>
      <c r="P2699" s="13">
        <f t="shared" si="1448"/>
        <v>1.0051002499999999</v>
      </c>
      <c r="Q2699" s="13">
        <f t="shared" si="1441"/>
        <v>1.5037761358676982</v>
      </c>
      <c r="R2699" s="2">
        <f t="shared" si="1444"/>
        <v>1.5105198900000001</v>
      </c>
      <c r="S2699" s="2">
        <f t="shared" ref="S2699:S2762" si="1468">IF(AND(X2699&gt;0,MONTH(A2699)=9),R2699,S2698)</f>
        <v>1.4936037600000001</v>
      </c>
      <c r="T2699" s="2">
        <f t="shared" si="1455"/>
        <v>295751.60303857998</v>
      </c>
      <c r="U2699" s="2">
        <f t="shared" si="1456"/>
        <v>6374.6168455218058</v>
      </c>
      <c r="V2699" s="2">
        <f t="shared" si="1457"/>
        <v>94496.031493838425</v>
      </c>
      <c r="W2699" s="2">
        <f t="shared" si="1458"/>
        <v>298882.73893465026</v>
      </c>
      <c r="X2699" s="17">
        <f t="shared" si="1459"/>
        <v>0</v>
      </c>
      <c r="Y2699" s="2">
        <f t="shared" si="1460"/>
        <v>0</v>
      </c>
      <c r="Z2699" s="72">
        <f t="shared" si="1461"/>
        <v>0</v>
      </c>
      <c r="AA2699" s="2">
        <f t="shared" si="1439"/>
        <v>0</v>
      </c>
      <c r="AB2699" s="12">
        <f t="shared" ref="AB2699:AB2762" si="1469">(AB2698)</f>
        <v>4.6600000000000003E-2</v>
      </c>
      <c r="AC2699" s="17">
        <f t="shared" si="1462"/>
        <v>9</v>
      </c>
      <c r="AD2699" s="17">
        <v>252</v>
      </c>
      <c r="AE2699" s="13">
        <f t="shared" si="1442"/>
        <v>1.0016279960000001</v>
      </c>
      <c r="AF2699" s="2">
        <f t="shared" si="1440"/>
        <v>481.48242673999999</v>
      </c>
      <c r="AG2699" s="2">
        <f t="shared" si="1463"/>
        <v>486.57990345000002</v>
      </c>
      <c r="AH2699" s="3">
        <f t="shared" si="1464"/>
        <v>0</v>
      </c>
      <c r="AI2699" s="4" t="str">
        <f t="shared" si="1443"/>
        <v>A+J=</v>
      </c>
      <c r="AJ2699" s="11">
        <f t="shared" ref="AJ2699:AJ2762" si="1470">IF(X2698&gt;0,VLOOKUP(A2698,$AN$10:$AW$190,9),AJ2698)</f>
        <v>43875</v>
      </c>
      <c r="AK2699" s="11"/>
      <c r="AL2699" s="4"/>
      <c r="AM2699" s="1"/>
      <c r="AN2699" s="11"/>
      <c r="AO2699" s="1"/>
      <c r="AP2699" s="1"/>
      <c r="AQ2699" s="3"/>
      <c r="AR2699" s="3"/>
      <c r="AS2699" s="6"/>
      <c r="AT2699" s="1"/>
      <c r="AU2699" s="1"/>
      <c r="AV2699" s="1"/>
      <c r="AW2699" s="1"/>
      <c r="AX2699" s="1"/>
      <c r="AY2699" s="1"/>
      <c r="AZ2699" s="1"/>
      <c r="BA2699" s="1"/>
      <c r="BB2699" s="1"/>
    </row>
    <row r="2700" spans="1:54" x14ac:dyDescent="0.2">
      <c r="A2700" s="158">
        <f t="shared" si="1465"/>
        <v>43856</v>
      </c>
      <c r="B2700" s="2">
        <f t="shared" si="1449"/>
        <v>299369.31883810024</v>
      </c>
      <c r="C2700" s="2">
        <f t="shared" si="1466"/>
        <v>198012.09059529001</v>
      </c>
      <c r="D2700" s="2">
        <f>SUM(Y2700:Y$2901)</f>
        <v>12914.441424680001</v>
      </c>
      <c r="E2700" s="73">
        <f t="shared" si="1450"/>
        <v>185097.64917061001</v>
      </c>
      <c r="F2700" s="88">
        <f t="shared" si="1445"/>
        <v>5259.76</v>
      </c>
      <c r="G2700" s="3">
        <f>IF(AND(N2700=1,N2699&gt;1),VLOOKUP(A2699,[1]Plan1!$BK$81:$BM$259,3),G2699)</f>
        <v>5320.25</v>
      </c>
      <c r="H2700" s="11">
        <f t="shared" si="1446"/>
        <v>43784</v>
      </c>
      <c r="I2700" s="11">
        <f t="shared" si="1447"/>
        <v>43814</v>
      </c>
      <c r="J2700" s="12">
        <f t="shared" si="1451"/>
        <v>1.1500524738771389E-2</v>
      </c>
      <c r="K2700" s="11">
        <f t="shared" si="1467"/>
        <v>43875</v>
      </c>
      <c r="L2700" s="11">
        <f t="shared" si="1452"/>
        <v>43875</v>
      </c>
      <c r="M2700" s="1">
        <f t="shared" si="1438"/>
        <v>23</v>
      </c>
      <c r="N2700" s="1">
        <f t="shared" si="1453"/>
        <v>9</v>
      </c>
      <c r="O2700" s="2">
        <f t="shared" si="1454"/>
        <v>1.0044845499999999</v>
      </c>
      <c r="P2700" s="13">
        <f t="shared" si="1448"/>
        <v>1.0051002499999999</v>
      </c>
      <c r="Q2700" s="13">
        <f t="shared" si="1441"/>
        <v>1.5037761358676982</v>
      </c>
      <c r="R2700" s="2">
        <f t="shared" si="1444"/>
        <v>1.5105198900000001</v>
      </c>
      <c r="S2700" s="2">
        <f t="shared" si="1468"/>
        <v>1.4936037600000001</v>
      </c>
      <c r="T2700" s="2">
        <f t="shared" si="1455"/>
        <v>295751.60303857998</v>
      </c>
      <c r="U2700" s="2">
        <f t="shared" si="1456"/>
        <v>6374.6168455218058</v>
      </c>
      <c r="V2700" s="2">
        <f t="shared" si="1457"/>
        <v>94496.031493838425</v>
      </c>
      <c r="W2700" s="2">
        <f t="shared" si="1458"/>
        <v>298882.73893465026</v>
      </c>
      <c r="X2700" s="17">
        <f t="shared" si="1459"/>
        <v>0</v>
      </c>
      <c r="Y2700" s="2">
        <f t="shared" si="1460"/>
        <v>0</v>
      </c>
      <c r="Z2700" s="72">
        <f t="shared" si="1461"/>
        <v>0</v>
      </c>
      <c r="AA2700" s="2">
        <f t="shared" si="1439"/>
        <v>0</v>
      </c>
      <c r="AB2700" s="12">
        <f t="shared" si="1469"/>
        <v>4.6600000000000003E-2</v>
      </c>
      <c r="AC2700" s="17">
        <f t="shared" si="1462"/>
        <v>9</v>
      </c>
      <c r="AD2700" s="17">
        <v>252</v>
      </c>
      <c r="AE2700" s="13">
        <f t="shared" si="1442"/>
        <v>1.0016279960000001</v>
      </c>
      <c r="AF2700" s="2">
        <f t="shared" si="1440"/>
        <v>481.48242673999999</v>
      </c>
      <c r="AG2700" s="2">
        <f t="shared" si="1463"/>
        <v>486.57990345000002</v>
      </c>
      <c r="AH2700" s="3">
        <f t="shared" si="1464"/>
        <v>0</v>
      </c>
      <c r="AI2700" s="4" t="str">
        <f t="shared" si="1443"/>
        <v>A+J=</v>
      </c>
      <c r="AJ2700" s="11">
        <f t="shared" si="1470"/>
        <v>43875</v>
      </c>
      <c r="AK2700" s="11"/>
      <c r="AL2700" s="4"/>
      <c r="AM2700" s="1"/>
      <c r="AN2700" s="11"/>
      <c r="AO2700" s="1"/>
      <c r="AP2700" s="1"/>
      <c r="AQ2700" s="3"/>
      <c r="AR2700" s="3"/>
      <c r="AS2700" s="6"/>
      <c r="AT2700" s="1"/>
      <c r="AU2700" s="1"/>
      <c r="AV2700" s="1"/>
      <c r="AW2700" s="1"/>
      <c r="AX2700" s="1"/>
      <c r="AY2700" s="1"/>
      <c r="AZ2700" s="1"/>
      <c r="BA2700" s="1"/>
      <c r="BB2700" s="1"/>
    </row>
    <row r="2701" spans="1:54" x14ac:dyDescent="0.2">
      <c r="A2701" s="158">
        <f t="shared" si="1465"/>
        <v>43857</v>
      </c>
      <c r="B2701" s="2">
        <f t="shared" si="1449"/>
        <v>299369.31883810024</v>
      </c>
      <c r="C2701" s="2">
        <f t="shared" si="1466"/>
        <v>198012.09059529001</v>
      </c>
      <c r="D2701" s="2">
        <f>SUM(Y2701:Y$2901)</f>
        <v>12914.441424680001</v>
      </c>
      <c r="E2701" s="73">
        <f t="shared" si="1450"/>
        <v>185097.64917061001</v>
      </c>
      <c r="F2701" s="88">
        <f t="shared" si="1445"/>
        <v>5259.76</v>
      </c>
      <c r="G2701" s="3">
        <f>IF(AND(N2701=1,N2700&gt;1),VLOOKUP(A2700,[1]Plan1!$BK$81:$BM$259,3),G2700)</f>
        <v>5320.25</v>
      </c>
      <c r="H2701" s="11">
        <f t="shared" si="1446"/>
        <v>43784</v>
      </c>
      <c r="I2701" s="11">
        <f t="shared" si="1447"/>
        <v>43814</v>
      </c>
      <c r="J2701" s="12">
        <f t="shared" si="1451"/>
        <v>1.1500524738771389E-2</v>
      </c>
      <c r="K2701" s="11">
        <f t="shared" si="1467"/>
        <v>43875</v>
      </c>
      <c r="L2701" s="11">
        <f t="shared" si="1452"/>
        <v>43875</v>
      </c>
      <c r="M2701" s="1">
        <f t="shared" si="1438"/>
        <v>23</v>
      </c>
      <c r="N2701" s="1">
        <f t="shared" si="1453"/>
        <v>9</v>
      </c>
      <c r="O2701" s="2">
        <f t="shared" si="1454"/>
        <v>1.0044845499999999</v>
      </c>
      <c r="P2701" s="13">
        <f t="shared" si="1448"/>
        <v>1.0051002499999999</v>
      </c>
      <c r="Q2701" s="13">
        <f t="shared" si="1441"/>
        <v>1.5037761358676982</v>
      </c>
      <c r="R2701" s="2">
        <f t="shared" si="1444"/>
        <v>1.5105198900000001</v>
      </c>
      <c r="S2701" s="2">
        <f t="shared" si="1468"/>
        <v>1.4936037600000001</v>
      </c>
      <c r="T2701" s="2">
        <f t="shared" si="1455"/>
        <v>295751.60303857998</v>
      </c>
      <c r="U2701" s="2">
        <f t="shared" si="1456"/>
        <v>6374.6168455218058</v>
      </c>
      <c r="V2701" s="2">
        <f t="shared" si="1457"/>
        <v>94496.031493838425</v>
      </c>
      <c r="W2701" s="2">
        <f t="shared" si="1458"/>
        <v>298882.73893465026</v>
      </c>
      <c r="X2701" s="17">
        <f t="shared" si="1459"/>
        <v>0</v>
      </c>
      <c r="Y2701" s="2">
        <f t="shared" si="1460"/>
        <v>0</v>
      </c>
      <c r="Z2701" s="72">
        <f t="shared" si="1461"/>
        <v>0</v>
      </c>
      <c r="AA2701" s="2">
        <f t="shared" si="1439"/>
        <v>0</v>
      </c>
      <c r="AB2701" s="12">
        <f t="shared" si="1469"/>
        <v>4.6600000000000003E-2</v>
      </c>
      <c r="AC2701" s="17">
        <f t="shared" si="1462"/>
        <v>9</v>
      </c>
      <c r="AD2701" s="17">
        <v>252</v>
      </c>
      <c r="AE2701" s="13">
        <f t="shared" si="1442"/>
        <v>1.0016279960000001</v>
      </c>
      <c r="AF2701" s="2">
        <f t="shared" si="1440"/>
        <v>481.48242673999999</v>
      </c>
      <c r="AG2701" s="2">
        <f t="shared" si="1463"/>
        <v>486.57990345000002</v>
      </c>
      <c r="AH2701" s="3">
        <f t="shared" si="1464"/>
        <v>0</v>
      </c>
      <c r="AI2701" s="4" t="str">
        <f t="shared" si="1443"/>
        <v>A+J=</v>
      </c>
      <c r="AJ2701" s="11">
        <f t="shared" si="1470"/>
        <v>43875</v>
      </c>
      <c r="AK2701" s="11"/>
      <c r="AL2701" s="4"/>
      <c r="AM2701" s="1"/>
      <c r="AN2701" s="11"/>
      <c r="AO2701" s="1"/>
      <c r="AP2701" s="1"/>
      <c r="AQ2701" s="3"/>
      <c r="AR2701" s="3"/>
      <c r="AS2701" s="6"/>
      <c r="AT2701" s="1"/>
      <c r="AU2701" s="1"/>
      <c r="AV2701" s="1"/>
      <c r="AW2701" s="1"/>
      <c r="AX2701" s="1"/>
      <c r="AY2701" s="1"/>
      <c r="AZ2701" s="1"/>
      <c r="BA2701" s="1"/>
      <c r="BB2701" s="1"/>
    </row>
    <row r="2702" spans="1:54" x14ac:dyDescent="0.2">
      <c r="A2702" s="158">
        <f t="shared" si="1465"/>
        <v>43858</v>
      </c>
      <c r="B2702" s="2">
        <f t="shared" si="1449"/>
        <v>299562.72348654771</v>
      </c>
      <c r="C2702" s="2">
        <f t="shared" si="1466"/>
        <v>198012.09059529001</v>
      </c>
      <c r="D2702" s="2">
        <f>SUM(Y2702:Y$2901)</f>
        <v>12914.441424680001</v>
      </c>
      <c r="E2702" s="73">
        <f t="shared" si="1450"/>
        <v>185097.64917061001</v>
      </c>
      <c r="F2702" s="88">
        <f t="shared" si="1445"/>
        <v>5259.76</v>
      </c>
      <c r="G2702" s="3">
        <f>IF(AND(N2702=1,N2701&gt;1),VLOOKUP(A2701,[1]Plan1!$BK$81:$BM$259,3),G2701)</f>
        <v>5320.25</v>
      </c>
      <c r="H2702" s="11">
        <f t="shared" si="1446"/>
        <v>43784</v>
      </c>
      <c r="I2702" s="11">
        <f t="shared" si="1447"/>
        <v>43814</v>
      </c>
      <c r="J2702" s="12">
        <f t="shared" si="1451"/>
        <v>1.1500524738771389E-2</v>
      </c>
      <c r="K2702" s="11">
        <f t="shared" si="1467"/>
        <v>43875</v>
      </c>
      <c r="L2702" s="11">
        <f t="shared" si="1452"/>
        <v>43875</v>
      </c>
      <c r="M2702" s="1">
        <f t="shared" si="1438"/>
        <v>23</v>
      </c>
      <c r="N2702" s="1">
        <f t="shared" si="1453"/>
        <v>10</v>
      </c>
      <c r="O2702" s="2">
        <f t="shared" si="1454"/>
        <v>1.0049840699999999</v>
      </c>
      <c r="P2702" s="13">
        <f t="shared" si="1448"/>
        <v>1.0051002499999999</v>
      </c>
      <c r="Q2702" s="13">
        <f t="shared" si="1441"/>
        <v>1.5037761358676982</v>
      </c>
      <c r="R2702" s="2">
        <f t="shared" si="1444"/>
        <v>1.5112710600000001</v>
      </c>
      <c r="S2702" s="2">
        <f t="shared" si="1468"/>
        <v>1.4936037600000001</v>
      </c>
      <c r="T2702" s="2">
        <f t="shared" si="1455"/>
        <v>295751.60303857998</v>
      </c>
      <c r="U2702" s="2">
        <f t="shared" si="1456"/>
        <v>6374.6168455218058</v>
      </c>
      <c r="V2702" s="2">
        <f t="shared" si="1457"/>
        <v>94635.071294965921</v>
      </c>
      <c r="W2702" s="2">
        <f t="shared" si="1458"/>
        <v>299021.77873577771</v>
      </c>
      <c r="X2702" s="17">
        <f t="shared" si="1459"/>
        <v>0</v>
      </c>
      <c r="Y2702" s="2">
        <f t="shared" si="1460"/>
        <v>0</v>
      </c>
      <c r="Z2702" s="72">
        <f t="shared" si="1461"/>
        <v>0</v>
      </c>
      <c r="AA2702" s="2">
        <f t="shared" si="1439"/>
        <v>0</v>
      </c>
      <c r="AB2702" s="12">
        <f t="shared" si="1469"/>
        <v>4.6600000000000003E-2</v>
      </c>
      <c r="AC2702" s="17">
        <f t="shared" si="1462"/>
        <v>10</v>
      </c>
      <c r="AD2702" s="17">
        <v>252</v>
      </c>
      <c r="AE2702" s="13">
        <f t="shared" si="1442"/>
        <v>1.0018090479999999</v>
      </c>
      <c r="AF2702" s="2">
        <f t="shared" si="1440"/>
        <v>535.02884597000002</v>
      </c>
      <c r="AG2702" s="2">
        <f t="shared" si="1463"/>
        <v>540.94475077000004</v>
      </c>
      <c r="AH2702" s="3">
        <f t="shared" si="1464"/>
        <v>0</v>
      </c>
      <c r="AI2702" s="4" t="str">
        <f t="shared" si="1443"/>
        <v>A+J=</v>
      </c>
      <c r="AJ2702" s="11">
        <f t="shared" si="1470"/>
        <v>43875</v>
      </c>
      <c r="AK2702" s="11"/>
      <c r="AL2702" s="4"/>
      <c r="AM2702" s="1"/>
      <c r="AN2702" s="11"/>
      <c r="AO2702" s="1"/>
      <c r="AP2702" s="1"/>
      <c r="AQ2702" s="3"/>
      <c r="AR2702" s="3"/>
      <c r="AS2702" s="6"/>
      <c r="AT2702" s="1"/>
      <c r="AU2702" s="1"/>
      <c r="AV2702" s="1"/>
      <c r="AW2702" s="1"/>
      <c r="AX2702" s="1"/>
      <c r="AY2702" s="1"/>
      <c r="AZ2702" s="1"/>
      <c r="BA2702" s="1"/>
      <c r="BB2702" s="1"/>
    </row>
    <row r="2703" spans="1:54" x14ac:dyDescent="0.2">
      <c r="A2703" s="158">
        <f t="shared" si="1465"/>
        <v>43859</v>
      </c>
      <c r="B2703" s="2">
        <f t="shared" si="1449"/>
        <v>299756.25667744543</v>
      </c>
      <c r="C2703" s="2">
        <f t="shared" si="1466"/>
        <v>198012.09059529001</v>
      </c>
      <c r="D2703" s="2">
        <f>SUM(Y2703:Y$2901)</f>
        <v>12914.441424680001</v>
      </c>
      <c r="E2703" s="73">
        <f t="shared" si="1450"/>
        <v>185097.64917061001</v>
      </c>
      <c r="F2703" s="88">
        <f t="shared" si="1445"/>
        <v>5259.76</v>
      </c>
      <c r="G2703" s="3">
        <f>IF(AND(N2703=1,N2702&gt;1),VLOOKUP(A2702,[1]Plan1!$BK$81:$BM$259,3),G2702)</f>
        <v>5320.25</v>
      </c>
      <c r="H2703" s="11">
        <f t="shared" si="1446"/>
        <v>43784</v>
      </c>
      <c r="I2703" s="11">
        <f t="shared" si="1447"/>
        <v>43814</v>
      </c>
      <c r="J2703" s="12">
        <f t="shared" si="1451"/>
        <v>1.1500524738771389E-2</v>
      </c>
      <c r="K2703" s="11">
        <f t="shared" si="1467"/>
        <v>43875</v>
      </c>
      <c r="L2703" s="11">
        <f t="shared" si="1452"/>
        <v>43875</v>
      </c>
      <c r="M2703" s="1">
        <f t="shared" si="1438"/>
        <v>23</v>
      </c>
      <c r="N2703" s="1">
        <f t="shared" si="1453"/>
        <v>11</v>
      </c>
      <c r="O2703" s="2">
        <f t="shared" si="1454"/>
        <v>1.0054838399999999</v>
      </c>
      <c r="P2703" s="13">
        <f t="shared" si="1448"/>
        <v>1.0051002499999999</v>
      </c>
      <c r="Q2703" s="13">
        <f t="shared" si="1441"/>
        <v>1.5037761358676982</v>
      </c>
      <c r="R2703" s="2">
        <f t="shared" si="1444"/>
        <v>1.5120226000000001</v>
      </c>
      <c r="S2703" s="2">
        <f t="shared" si="1468"/>
        <v>1.4936037600000001</v>
      </c>
      <c r="T2703" s="2">
        <f t="shared" si="1455"/>
        <v>295751.60303857998</v>
      </c>
      <c r="U2703" s="2">
        <f t="shared" si="1456"/>
        <v>6374.6168455218058</v>
      </c>
      <c r="V2703" s="2">
        <f t="shared" si="1457"/>
        <v>94774.179582223602</v>
      </c>
      <c r="W2703" s="2">
        <f t="shared" si="1458"/>
        <v>299160.88702303544</v>
      </c>
      <c r="X2703" s="17">
        <f t="shared" si="1459"/>
        <v>0</v>
      </c>
      <c r="Y2703" s="2">
        <f t="shared" si="1460"/>
        <v>0</v>
      </c>
      <c r="Z2703" s="72">
        <f t="shared" si="1461"/>
        <v>0</v>
      </c>
      <c r="AA2703" s="2">
        <f t="shared" si="1439"/>
        <v>0</v>
      </c>
      <c r="AB2703" s="12">
        <f t="shared" si="1469"/>
        <v>4.6600000000000003E-2</v>
      </c>
      <c r="AC2703" s="17">
        <f t="shared" si="1462"/>
        <v>11</v>
      </c>
      <c r="AD2703" s="17">
        <v>252</v>
      </c>
      <c r="AE2703" s="13">
        <f t="shared" si="1442"/>
        <v>1.001990132</v>
      </c>
      <c r="AF2703" s="2">
        <f t="shared" si="1440"/>
        <v>588.58472925000001</v>
      </c>
      <c r="AG2703" s="2">
        <f t="shared" si="1463"/>
        <v>595.36965440999995</v>
      </c>
      <c r="AH2703" s="3">
        <f t="shared" si="1464"/>
        <v>0</v>
      </c>
      <c r="AI2703" s="4" t="str">
        <f t="shared" si="1443"/>
        <v>A+J=</v>
      </c>
      <c r="AJ2703" s="11">
        <f t="shared" si="1470"/>
        <v>43875</v>
      </c>
      <c r="AK2703" s="11"/>
      <c r="AL2703" s="4"/>
      <c r="AM2703" s="1"/>
      <c r="AN2703" s="11"/>
      <c r="AO2703" s="1"/>
      <c r="AP2703" s="1"/>
      <c r="AQ2703" s="3"/>
      <c r="AR2703" s="3"/>
      <c r="AS2703" s="6"/>
      <c r="AT2703" s="1"/>
      <c r="AU2703" s="1"/>
      <c r="AV2703" s="1"/>
      <c r="AW2703" s="1"/>
      <c r="AX2703" s="1"/>
      <c r="AY2703" s="1"/>
      <c r="AZ2703" s="1"/>
      <c r="BA2703" s="1"/>
      <c r="BB2703" s="1"/>
    </row>
    <row r="2704" spans="1:54" x14ac:dyDescent="0.2">
      <c r="A2704" s="158">
        <f t="shared" si="1465"/>
        <v>43860</v>
      </c>
      <c r="B2704" s="2">
        <f t="shared" si="1449"/>
        <v>299949.92091492977</v>
      </c>
      <c r="C2704" s="2">
        <f t="shared" si="1466"/>
        <v>198012.09059529001</v>
      </c>
      <c r="D2704" s="2">
        <f>SUM(Y2704:Y$2901)</f>
        <v>12914.441424680001</v>
      </c>
      <c r="E2704" s="73">
        <f t="shared" si="1450"/>
        <v>185097.64917061001</v>
      </c>
      <c r="F2704" s="88">
        <f t="shared" si="1445"/>
        <v>5259.76</v>
      </c>
      <c r="G2704" s="3">
        <f>IF(AND(N2704=1,N2703&gt;1),VLOOKUP(A2703,[1]Plan1!$BK$81:$BM$259,3),G2703)</f>
        <v>5320.25</v>
      </c>
      <c r="H2704" s="11">
        <f t="shared" si="1446"/>
        <v>43784</v>
      </c>
      <c r="I2704" s="11">
        <f t="shared" si="1447"/>
        <v>43814</v>
      </c>
      <c r="J2704" s="12">
        <f t="shared" si="1451"/>
        <v>1.1500524738771389E-2</v>
      </c>
      <c r="K2704" s="11">
        <f t="shared" si="1467"/>
        <v>43875</v>
      </c>
      <c r="L2704" s="11">
        <f t="shared" si="1452"/>
        <v>43875</v>
      </c>
      <c r="M2704" s="1">
        <f t="shared" si="1438"/>
        <v>23</v>
      </c>
      <c r="N2704" s="1">
        <f t="shared" si="1453"/>
        <v>12</v>
      </c>
      <c r="O2704" s="2">
        <f t="shared" si="1454"/>
        <v>1.00598386</v>
      </c>
      <c r="P2704" s="13">
        <f t="shared" si="1448"/>
        <v>1.0051002499999999</v>
      </c>
      <c r="Q2704" s="13">
        <f t="shared" si="1441"/>
        <v>1.5037761358676982</v>
      </c>
      <c r="R2704" s="2">
        <f t="shared" si="1444"/>
        <v>1.51277452</v>
      </c>
      <c r="S2704" s="2">
        <f t="shared" si="1468"/>
        <v>1.4936037600000001</v>
      </c>
      <c r="T2704" s="2">
        <f t="shared" si="1455"/>
        <v>295751.60303857998</v>
      </c>
      <c r="U2704" s="2">
        <f t="shared" si="1456"/>
        <v>6374.6168455218058</v>
      </c>
      <c r="V2704" s="2">
        <f t="shared" si="1457"/>
        <v>94913.358206587945</v>
      </c>
      <c r="W2704" s="2">
        <f t="shared" si="1458"/>
        <v>299300.06564739975</v>
      </c>
      <c r="X2704" s="17">
        <f t="shared" si="1459"/>
        <v>0</v>
      </c>
      <c r="Y2704" s="2">
        <f t="shared" si="1460"/>
        <v>0</v>
      </c>
      <c r="Z2704" s="72">
        <f t="shared" si="1461"/>
        <v>0</v>
      </c>
      <c r="AA2704" s="2">
        <f t="shared" si="1439"/>
        <v>0</v>
      </c>
      <c r="AB2704" s="12">
        <f t="shared" si="1469"/>
        <v>4.6600000000000003E-2</v>
      </c>
      <c r="AC2704" s="17">
        <f t="shared" si="1462"/>
        <v>12</v>
      </c>
      <c r="AD2704" s="17">
        <v>252</v>
      </c>
      <c r="AE2704" s="13">
        <f t="shared" si="1442"/>
        <v>1.00217125</v>
      </c>
      <c r="AF2704" s="2">
        <f t="shared" si="1440"/>
        <v>642.15066808999995</v>
      </c>
      <c r="AG2704" s="2">
        <f t="shared" si="1463"/>
        <v>649.85526752999999</v>
      </c>
      <c r="AH2704" s="3">
        <f t="shared" si="1464"/>
        <v>0</v>
      </c>
      <c r="AI2704" s="4" t="str">
        <f t="shared" si="1443"/>
        <v>A+J=</v>
      </c>
      <c r="AJ2704" s="11">
        <f t="shared" si="1470"/>
        <v>43875</v>
      </c>
      <c r="AK2704" s="11"/>
      <c r="AL2704" s="4"/>
      <c r="AM2704" s="1"/>
      <c r="AN2704" s="11"/>
      <c r="AO2704" s="1"/>
      <c r="AP2704" s="1"/>
      <c r="AQ2704" s="3"/>
      <c r="AR2704" s="3"/>
      <c r="AS2704" s="6"/>
      <c r="AT2704" s="1"/>
      <c r="AU2704" s="1"/>
      <c r="AV2704" s="1"/>
      <c r="AW2704" s="1"/>
      <c r="AX2704" s="1"/>
      <c r="AY2704" s="1"/>
      <c r="AZ2704" s="1"/>
      <c r="BA2704" s="1"/>
      <c r="BB2704" s="1"/>
    </row>
    <row r="2705" spans="1:54" x14ac:dyDescent="0.2">
      <c r="A2705" s="158">
        <f t="shared" si="1465"/>
        <v>43861</v>
      </c>
      <c r="B2705" s="2">
        <f t="shared" si="1449"/>
        <v>300143.71379722428</v>
      </c>
      <c r="C2705" s="2">
        <f t="shared" si="1466"/>
        <v>198012.09059529001</v>
      </c>
      <c r="D2705" s="2">
        <f>SUM(Y2705:Y$2901)</f>
        <v>12914.441424680001</v>
      </c>
      <c r="E2705" s="73">
        <f t="shared" si="1450"/>
        <v>185097.64917061001</v>
      </c>
      <c r="F2705" s="88">
        <f t="shared" si="1445"/>
        <v>5259.76</v>
      </c>
      <c r="G2705" s="3">
        <f>IF(AND(N2705=1,N2704&gt;1),VLOOKUP(A2704,[1]Plan1!$BK$81:$BM$259,3),G2704)</f>
        <v>5320.25</v>
      </c>
      <c r="H2705" s="11">
        <f t="shared" si="1446"/>
        <v>43784</v>
      </c>
      <c r="I2705" s="11">
        <f t="shared" si="1447"/>
        <v>43814</v>
      </c>
      <c r="J2705" s="12">
        <f t="shared" si="1451"/>
        <v>1.1500524738771389E-2</v>
      </c>
      <c r="K2705" s="11">
        <f t="shared" si="1467"/>
        <v>43875</v>
      </c>
      <c r="L2705" s="11">
        <f t="shared" si="1452"/>
        <v>43875</v>
      </c>
      <c r="M2705" s="1">
        <f t="shared" si="1438"/>
        <v>23</v>
      </c>
      <c r="N2705" s="1">
        <f t="shared" si="1453"/>
        <v>13</v>
      </c>
      <c r="O2705" s="2">
        <f t="shared" si="1454"/>
        <v>1.00648413</v>
      </c>
      <c r="P2705" s="13">
        <f t="shared" si="1448"/>
        <v>1.0051002499999999</v>
      </c>
      <c r="Q2705" s="13">
        <f t="shared" si="1441"/>
        <v>1.5037761358676982</v>
      </c>
      <c r="R2705" s="2">
        <f t="shared" si="1444"/>
        <v>1.5135268099999999</v>
      </c>
      <c r="S2705" s="2">
        <f t="shared" si="1468"/>
        <v>1.4936037600000001</v>
      </c>
      <c r="T2705" s="2">
        <f t="shared" si="1455"/>
        <v>295751.60303857998</v>
      </c>
      <c r="U2705" s="2">
        <f t="shared" si="1456"/>
        <v>6374.6168455218058</v>
      </c>
      <c r="V2705" s="2">
        <f t="shared" si="1457"/>
        <v>95052.605317082474</v>
      </c>
      <c r="W2705" s="2">
        <f t="shared" si="1458"/>
        <v>299439.31275789428</v>
      </c>
      <c r="X2705" s="17">
        <f t="shared" si="1459"/>
        <v>0</v>
      </c>
      <c r="Y2705" s="2">
        <f t="shared" si="1460"/>
        <v>0</v>
      </c>
      <c r="Z2705" s="72">
        <f t="shared" si="1461"/>
        <v>0</v>
      </c>
      <c r="AA2705" s="2">
        <f t="shared" si="1439"/>
        <v>0</v>
      </c>
      <c r="AB2705" s="12">
        <f t="shared" si="1469"/>
        <v>4.6600000000000003E-2</v>
      </c>
      <c r="AC2705" s="17">
        <f t="shared" si="1462"/>
        <v>13</v>
      </c>
      <c r="AD2705" s="17">
        <v>252</v>
      </c>
      <c r="AE2705" s="13">
        <f t="shared" si="1442"/>
        <v>1.0023523999999999</v>
      </c>
      <c r="AF2705" s="2">
        <f t="shared" si="1440"/>
        <v>695.72607098000003</v>
      </c>
      <c r="AG2705" s="2">
        <f t="shared" si="1463"/>
        <v>704.40103933</v>
      </c>
      <c r="AH2705" s="3">
        <f t="shared" si="1464"/>
        <v>0</v>
      </c>
      <c r="AI2705" s="4" t="str">
        <f t="shared" si="1443"/>
        <v>A+J=</v>
      </c>
      <c r="AJ2705" s="11">
        <f t="shared" si="1470"/>
        <v>43875</v>
      </c>
      <c r="AK2705" s="11"/>
      <c r="AL2705" s="4"/>
      <c r="AM2705" s="1"/>
      <c r="AN2705" s="11"/>
      <c r="AO2705" s="1"/>
      <c r="AP2705" s="1"/>
      <c r="AQ2705" s="3"/>
      <c r="AR2705" s="3"/>
      <c r="AS2705" s="6"/>
      <c r="AT2705" s="1"/>
      <c r="AU2705" s="1"/>
      <c r="AV2705" s="1"/>
      <c r="AW2705" s="1"/>
      <c r="AX2705" s="1"/>
      <c r="AY2705" s="1"/>
      <c r="AZ2705" s="1"/>
      <c r="BA2705" s="1"/>
      <c r="BB2705" s="1"/>
    </row>
    <row r="2706" spans="1:54" x14ac:dyDescent="0.2">
      <c r="A2706" s="158">
        <f t="shared" si="1465"/>
        <v>43862</v>
      </c>
      <c r="B2706" s="2">
        <f t="shared" si="1449"/>
        <v>300337.63753014553</v>
      </c>
      <c r="C2706" s="2">
        <f t="shared" si="1466"/>
        <v>198012.09059529001</v>
      </c>
      <c r="D2706" s="2">
        <f>SUM(Y2706:Y$2901)</f>
        <v>12914.441424680001</v>
      </c>
      <c r="E2706" s="73">
        <f t="shared" si="1450"/>
        <v>185097.64917061001</v>
      </c>
      <c r="F2706" s="88">
        <f t="shared" si="1445"/>
        <v>5259.76</v>
      </c>
      <c r="G2706" s="3">
        <f>IF(AND(N2706=1,N2705&gt;1),VLOOKUP(A2705,[1]Plan1!$BK$81:$BM$259,3),G2705)</f>
        <v>5320.25</v>
      </c>
      <c r="H2706" s="11">
        <f t="shared" si="1446"/>
        <v>43784</v>
      </c>
      <c r="I2706" s="11">
        <f t="shared" si="1447"/>
        <v>43814</v>
      </c>
      <c r="J2706" s="12">
        <f t="shared" si="1451"/>
        <v>1.1500524738771389E-2</v>
      </c>
      <c r="K2706" s="11">
        <f t="shared" si="1467"/>
        <v>43875</v>
      </c>
      <c r="L2706" s="11">
        <f t="shared" si="1452"/>
        <v>43875</v>
      </c>
      <c r="M2706" s="1">
        <f t="shared" si="1438"/>
        <v>23</v>
      </c>
      <c r="N2706" s="1">
        <f t="shared" si="1453"/>
        <v>14</v>
      </c>
      <c r="O2706" s="2">
        <f t="shared" si="1454"/>
        <v>1.0069846499999999</v>
      </c>
      <c r="P2706" s="13">
        <f t="shared" si="1448"/>
        <v>1.0051002499999999</v>
      </c>
      <c r="Q2706" s="13">
        <f t="shared" si="1441"/>
        <v>1.5037761358676982</v>
      </c>
      <c r="R2706" s="2">
        <f t="shared" si="1444"/>
        <v>1.5142794799999999</v>
      </c>
      <c r="S2706" s="2">
        <f t="shared" si="1468"/>
        <v>1.4936037600000001</v>
      </c>
      <c r="T2706" s="2">
        <f t="shared" si="1455"/>
        <v>295751.60303857998</v>
      </c>
      <c r="U2706" s="2">
        <f t="shared" si="1456"/>
        <v>6374.6168455218058</v>
      </c>
      <c r="V2706" s="2">
        <f t="shared" si="1457"/>
        <v>95191.922764683724</v>
      </c>
      <c r="W2706" s="2">
        <f t="shared" si="1458"/>
        <v>299578.63020549552</v>
      </c>
      <c r="X2706" s="17">
        <f t="shared" si="1459"/>
        <v>0</v>
      </c>
      <c r="Y2706" s="2">
        <f t="shared" si="1460"/>
        <v>0</v>
      </c>
      <c r="Z2706" s="72">
        <f t="shared" si="1461"/>
        <v>0</v>
      </c>
      <c r="AA2706" s="2">
        <f t="shared" si="1439"/>
        <v>0</v>
      </c>
      <c r="AB2706" s="12">
        <f t="shared" si="1469"/>
        <v>4.6600000000000003E-2</v>
      </c>
      <c r="AC2706" s="17">
        <f t="shared" si="1462"/>
        <v>14</v>
      </c>
      <c r="AD2706" s="17">
        <v>252</v>
      </c>
      <c r="AE2706" s="13">
        <f t="shared" si="1442"/>
        <v>1.002533583</v>
      </c>
      <c r="AF2706" s="2">
        <f t="shared" si="1440"/>
        <v>749.31123367999999</v>
      </c>
      <c r="AG2706" s="2">
        <f t="shared" si="1463"/>
        <v>759.00732464999999</v>
      </c>
      <c r="AH2706" s="3">
        <f t="shared" si="1464"/>
        <v>0</v>
      </c>
      <c r="AI2706" s="4" t="str">
        <f t="shared" si="1443"/>
        <v>A+J=</v>
      </c>
      <c r="AJ2706" s="11">
        <f t="shared" si="1470"/>
        <v>43875</v>
      </c>
      <c r="AK2706" s="11"/>
      <c r="AL2706" s="4"/>
      <c r="AM2706" s="1"/>
      <c r="AN2706" s="11"/>
      <c r="AO2706" s="1"/>
      <c r="AP2706" s="1"/>
      <c r="AQ2706" s="3"/>
      <c r="AR2706" s="3"/>
      <c r="AS2706" s="6"/>
      <c r="AT2706" s="1"/>
      <c r="AU2706" s="1"/>
      <c r="AV2706" s="1"/>
      <c r="AW2706" s="1"/>
      <c r="AX2706" s="1"/>
      <c r="AY2706" s="1"/>
      <c r="AZ2706" s="1"/>
      <c r="BA2706" s="1"/>
      <c r="BB2706" s="1"/>
    </row>
    <row r="2707" spans="1:54" x14ac:dyDescent="0.2">
      <c r="A2707" s="158">
        <f t="shared" si="1465"/>
        <v>43863</v>
      </c>
      <c r="B2707" s="2">
        <f t="shared" si="1449"/>
        <v>300337.63753014553</v>
      </c>
      <c r="C2707" s="2">
        <f t="shared" si="1466"/>
        <v>198012.09059529001</v>
      </c>
      <c r="D2707" s="2">
        <f>SUM(Y2707:Y$2901)</f>
        <v>12914.441424680001</v>
      </c>
      <c r="E2707" s="73">
        <f t="shared" si="1450"/>
        <v>185097.64917061001</v>
      </c>
      <c r="F2707" s="88">
        <f t="shared" si="1445"/>
        <v>5259.76</v>
      </c>
      <c r="G2707" s="3">
        <f>IF(AND(N2707=1,N2706&gt;1),VLOOKUP(A2706,[1]Plan1!$BK$81:$BM$259,3),G2706)</f>
        <v>5320.25</v>
      </c>
      <c r="H2707" s="11">
        <f t="shared" si="1446"/>
        <v>43784</v>
      </c>
      <c r="I2707" s="11">
        <f t="shared" si="1447"/>
        <v>43814</v>
      </c>
      <c r="J2707" s="12">
        <f t="shared" si="1451"/>
        <v>1.1500524738771389E-2</v>
      </c>
      <c r="K2707" s="11">
        <f t="shared" si="1467"/>
        <v>43875</v>
      </c>
      <c r="L2707" s="11">
        <f t="shared" si="1452"/>
        <v>43875</v>
      </c>
      <c r="M2707" s="1">
        <f t="shared" si="1438"/>
        <v>23</v>
      </c>
      <c r="N2707" s="1">
        <f t="shared" si="1453"/>
        <v>14</v>
      </c>
      <c r="O2707" s="2">
        <f t="shared" si="1454"/>
        <v>1.0069846499999999</v>
      </c>
      <c r="P2707" s="13">
        <f t="shared" si="1448"/>
        <v>1.0051002499999999</v>
      </c>
      <c r="Q2707" s="13">
        <f t="shared" si="1441"/>
        <v>1.5037761358676982</v>
      </c>
      <c r="R2707" s="2">
        <f t="shared" si="1444"/>
        <v>1.5142794799999999</v>
      </c>
      <c r="S2707" s="2">
        <f t="shared" si="1468"/>
        <v>1.4936037600000001</v>
      </c>
      <c r="T2707" s="2">
        <f t="shared" si="1455"/>
        <v>295751.60303857998</v>
      </c>
      <c r="U2707" s="2">
        <f t="shared" si="1456"/>
        <v>6374.6168455218058</v>
      </c>
      <c r="V2707" s="2">
        <f t="shared" si="1457"/>
        <v>95191.922764683724</v>
      </c>
      <c r="W2707" s="2">
        <f t="shared" si="1458"/>
        <v>299578.63020549552</v>
      </c>
      <c r="X2707" s="17">
        <f t="shared" si="1459"/>
        <v>0</v>
      </c>
      <c r="Y2707" s="2">
        <f t="shared" si="1460"/>
        <v>0</v>
      </c>
      <c r="Z2707" s="72">
        <f t="shared" si="1461"/>
        <v>0</v>
      </c>
      <c r="AA2707" s="2">
        <f t="shared" si="1439"/>
        <v>0</v>
      </c>
      <c r="AB2707" s="12">
        <f t="shared" si="1469"/>
        <v>4.6600000000000003E-2</v>
      </c>
      <c r="AC2707" s="17">
        <f t="shared" si="1462"/>
        <v>14</v>
      </c>
      <c r="AD2707" s="17">
        <v>252</v>
      </c>
      <c r="AE2707" s="13">
        <f t="shared" si="1442"/>
        <v>1.002533583</v>
      </c>
      <c r="AF2707" s="2">
        <f t="shared" si="1440"/>
        <v>749.31123367999999</v>
      </c>
      <c r="AG2707" s="2">
        <f t="shared" si="1463"/>
        <v>759.00732464999999</v>
      </c>
      <c r="AH2707" s="3">
        <f t="shared" si="1464"/>
        <v>0</v>
      </c>
      <c r="AI2707" s="4" t="str">
        <f t="shared" si="1443"/>
        <v>A+J=</v>
      </c>
      <c r="AJ2707" s="11">
        <f t="shared" si="1470"/>
        <v>43875</v>
      </c>
      <c r="AK2707" s="11"/>
      <c r="AL2707" s="4"/>
      <c r="AM2707" s="1"/>
      <c r="AN2707" s="11"/>
      <c r="AO2707" s="1"/>
      <c r="AP2707" s="1"/>
      <c r="AQ2707" s="3"/>
      <c r="AR2707" s="3"/>
      <c r="AS2707" s="6"/>
      <c r="AT2707" s="1"/>
      <c r="AU2707" s="1"/>
      <c r="AV2707" s="1"/>
      <c r="AW2707" s="1"/>
      <c r="AX2707" s="1"/>
      <c r="AY2707" s="1"/>
      <c r="AZ2707" s="1"/>
      <c r="BA2707" s="1"/>
      <c r="BB2707" s="1"/>
    </row>
    <row r="2708" spans="1:54" x14ac:dyDescent="0.2">
      <c r="A2708" s="158">
        <f t="shared" si="1465"/>
        <v>43864</v>
      </c>
      <c r="B2708" s="2">
        <f t="shared" si="1449"/>
        <v>300337.63753014553</v>
      </c>
      <c r="C2708" s="2">
        <f t="shared" si="1466"/>
        <v>198012.09059529001</v>
      </c>
      <c r="D2708" s="2">
        <f>SUM(Y2708:Y$2901)</f>
        <v>12914.441424680001</v>
      </c>
      <c r="E2708" s="73">
        <f t="shared" si="1450"/>
        <v>185097.64917061001</v>
      </c>
      <c r="F2708" s="88">
        <f t="shared" si="1445"/>
        <v>5259.76</v>
      </c>
      <c r="G2708" s="3">
        <f>IF(AND(N2708=1,N2707&gt;1),VLOOKUP(A2707,[1]Plan1!$BK$81:$BM$259,3),G2707)</f>
        <v>5320.25</v>
      </c>
      <c r="H2708" s="11">
        <f t="shared" si="1446"/>
        <v>43784</v>
      </c>
      <c r="I2708" s="11">
        <f t="shared" si="1447"/>
        <v>43814</v>
      </c>
      <c r="J2708" s="12">
        <f t="shared" si="1451"/>
        <v>1.1500524738771389E-2</v>
      </c>
      <c r="K2708" s="11">
        <f t="shared" si="1467"/>
        <v>43875</v>
      </c>
      <c r="L2708" s="11">
        <f t="shared" si="1452"/>
        <v>43875</v>
      </c>
      <c r="M2708" s="1">
        <f t="shared" si="1438"/>
        <v>23</v>
      </c>
      <c r="N2708" s="1">
        <f t="shared" si="1453"/>
        <v>14</v>
      </c>
      <c r="O2708" s="2">
        <f t="shared" si="1454"/>
        <v>1.0069846499999999</v>
      </c>
      <c r="P2708" s="13">
        <f t="shared" si="1448"/>
        <v>1.0051002499999999</v>
      </c>
      <c r="Q2708" s="13">
        <f t="shared" si="1441"/>
        <v>1.5037761358676982</v>
      </c>
      <c r="R2708" s="2">
        <f t="shared" si="1444"/>
        <v>1.5142794799999999</v>
      </c>
      <c r="S2708" s="2">
        <f t="shared" si="1468"/>
        <v>1.4936037600000001</v>
      </c>
      <c r="T2708" s="2">
        <f t="shared" si="1455"/>
        <v>295751.60303857998</v>
      </c>
      <c r="U2708" s="2">
        <f t="shared" si="1456"/>
        <v>6374.6168455218058</v>
      </c>
      <c r="V2708" s="2">
        <f t="shared" si="1457"/>
        <v>95191.922764683724</v>
      </c>
      <c r="W2708" s="2">
        <f t="shared" si="1458"/>
        <v>299578.63020549552</v>
      </c>
      <c r="X2708" s="17">
        <f t="shared" si="1459"/>
        <v>0</v>
      </c>
      <c r="Y2708" s="2">
        <f t="shared" si="1460"/>
        <v>0</v>
      </c>
      <c r="Z2708" s="72">
        <f t="shared" si="1461"/>
        <v>0</v>
      </c>
      <c r="AA2708" s="2">
        <f t="shared" si="1439"/>
        <v>0</v>
      </c>
      <c r="AB2708" s="12">
        <f t="shared" si="1469"/>
        <v>4.6600000000000003E-2</v>
      </c>
      <c r="AC2708" s="17">
        <f t="shared" si="1462"/>
        <v>14</v>
      </c>
      <c r="AD2708" s="17">
        <v>252</v>
      </c>
      <c r="AE2708" s="13">
        <f t="shared" si="1442"/>
        <v>1.002533583</v>
      </c>
      <c r="AF2708" s="2">
        <f t="shared" si="1440"/>
        <v>749.31123367999999</v>
      </c>
      <c r="AG2708" s="2">
        <f t="shared" si="1463"/>
        <v>759.00732464999999</v>
      </c>
      <c r="AH2708" s="3">
        <f t="shared" si="1464"/>
        <v>0</v>
      </c>
      <c r="AI2708" s="4" t="str">
        <f t="shared" si="1443"/>
        <v>A+J=</v>
      </c>
      <c r="AJ2708" s="11">
        <f t="shared" si="1470"/>
        <v>43875</v>
      </c>
      <c r="AK2708" s="11"/>
      <c r="AL2708" s="4"/>
      <c r="AM2708" s="1"/>
      <c r="AN2708" s="11"/>
      <c r="AO2708" s="1"/>
      <c r="AP2708" s="1"/>
      <c r="AQ2708" s="3"/>
      <c r="AR2708" s="3"/>
      <c r="AS2708" s="6"/>
      <c r="AT2708" s="1"/>
      <c r="AU2708" s="1"/>
      <c r="AV2708" s="1"/>
      <c r="AW2708" s="1"/>
      <c r="AX2708" s="1"/>
      <c r="AY2708" s="1"/>
      <c r="AZ2708" s="1"/>
      <c r="BA2708" s="1"/>
      <c r="BB2708" s="1"/>
    </row>
    <row r="2709" spans="1:54" x14ac:dyDescent="0.2">
      <c r="A2709" s="158">
        <f t="shared" si="1465"/>
        <v>43865</v>
      </c>
      <c r="B2709" s="2">
        <f t="shared" si="1449"/>
        <v>300531.6881540005</v>
      </c>
      <c r="C2709" s="2">
        <f t="shared" si="1466"/>
        <v>198012.09059529001</v>
      </c>
      <c r="D2709" s="2">
        <f>SUM(Y2709:Y$2901)</f>
        <v>12914.441424680001</v>
      </c>
      <c r="E2709" s="73">
        <f t="shared" si="1450"/>
        <v>185097.64917061001</v>
      </c>
      <c r="F2709" s="88">
        <f t="shared" si="1445"/>
        <v>5259.76</v>
      </c>
      <c r="G2709" s="3">
        <f>IF(AND(N2709=1,N2708&gt;1),VLOOKUP(A2708,[1]Plan1!$BK$81:$BM$259,3),G2708)</f>
        <v>5320.25</v>
      </c>
      <c r="H2709" s="11">
        <f t="shared" si="1446"/>
        <v>43784</v>
      </c>
      <c r="I2709" s="11">
        <f t="shared" si="1447"/>
        <v>43814</v>
      </c>
      <c r="J2709" s="12">
        <f t="shared" si="1451"/>
        <v>1.1500524738771389E-2</v>
      </c>
      <c r="K2709" s="11">
        <f t="shared" si="1467"/>
        <v>43875</v>
      </c>
      <c r="L2709" s="11">
        <f t="shared" si="1452"/>
        <v>43875</v>
      </c>
      <c r="M2709" s="1">
        <f t="shared" si="1438"/>
        <v>23</v>
      </c>
      <c r="N2709" s="1">
        <f t="shared" si="1453"/>
        <v>15</v>
      </c>
      <c r="O2709" s="2">
        <f t="shared" si="1454"/>
        <v>1.0074854099999999</v>
      </c>
      <c r="P2709" s="13">
        <f t="shared" si="1448"/>
        <v>1.0051002499999999</v>
      </c>
      <c r="Q2709" s="13">
        <f t="shared" si="1441"/>
        <v>1.5037761358676982</v>
      </c>
      <c r="R2709" s="2">
        <f t="shared" si="1444"/>
        <v>1.5150325099999999</v>
      </c>
      <c r="S2709" s="2">
        <f t="shared" si="1468"/>
        <v>1.4936037600000001</v>
      </c>
      <c r="T2709" s="2">
        <f t="shared" si="1455"/>
        <v>295751.60303857998</v>
      </c>
      <c r="U2709" s="2">
        <f t="shared" si="1456"/>
        <v>6374.6168455218058</v>
      </c>
      <c r="V2709" s="2">
        <f t="shared" si="1457"/>
        <v>95331.306847438682</v>
      </c>
      <c r="W2709" s="2">
        <f t="shared" si="1458"/>
        <v>299718.01428825047</v>
      </c>
      <c r="X2709" s="17">
        <f t="shared" si="1459"/>
        <v>0</v>
      </c>
      <c r="Y2709" s="2">
        <f t="shared" si="1460"/>
        <v>0</v>
      </c>
      <c r="Z2709" s="72">
        <f t="shared" si="1461"/>
        <v>0</v>
      </c>
      <c r="AA2709" s="2">
        <f t="shared" si="1439"/>
        <v>0</v>
      </c>
      <c r="AB2709" s="12">
        <f t="shared" si="1469"/>
        <v>4.6600000000000003E-2</v>
      </c>
      <c r="AC2709" s="17">
        <f t="shared" si="1462"/>
        <v>15</v>
      </c>
      <c r="AD2709" s="17">
        <v>252</v>
      </c>
      <c r="AE2709" s="13">
        <f t="shared" si="1442"/>
        <v>1.002714798</v>
      </c>
      <c r="AF2709" s="2">
        <f t="shared" si="1440"/>
        <v>802.90586041999995</v>
      </c>
      <c r="AG2709" s="2">
        <f t="shared" si="1463"/>
        <v>813.67386575</v>
      </c>
      <c r="AH2709" s="3">
        <f t="shared" si="1464"/>
        <v>0</v>
      </c>
      <c r="AI2709" s="4" t="str">
        <f t="shared" si="1443"/>
        <v>A+J=</v>
      </c>
      <c r="AJ2709" s="11">
        <f t="shared" si="1470"/>
        <v>43875</v>
      </c>
      <c r="AK2709" s="11"/>
      <c r="AL2709" s="4"/>
      <c r="AM2709" s="1"/>
      <c r="AN2709" s="11"/>
      <c r="AO2709" s="1"/>
      <c r="AP2709" s="1"/>
      <c r="AQ2709" s="3"/>
      <c r="AR2709" s="3"/>
      <c r="AS2709" s="6"/>
      <c r="AT2709" s="1"/>
      <c r="AU2709" s="1"/>
      <c r="AV2709" s="1"/>
      <c r="AW2709" s="1"/>
      <c r="AX2709" s="1"/>
      <c r="AY2709" s="1"/>
      <c r="AZ2709" s="1"/>
      <c r="BA2709" s="1"/>
      <c r="BB2709" s="1"/>
    </row>
    <row r="2710" spans="1:54" x14ac:dyDescent="0.2">
      <c r="A2710" s="158">
        <f t="shared" si="1465"/>
        <v>43866</v>
      </c>
      <c r="B2710" s="2">
        <f t="shared" si="1449"/>
        <v>300725.87188712863</v>
      </c>
      <c r="C2710" s="2">
        <f t="shared" si="1466"/>
        <v>198012.09059529001</v>
      </c>
      <c r="D2710" s="2">
        <f>SUM(Y2710:Y$2901)</f>
        <v>12914.441424680001</v>
      </c>
      <c r="E2710" s="73">
        <f t="shared" si="1450"/>
        <v>185097.64917061001</v>
      </c>
      <c r="F2710" s="88">
        <f t="shared" si="1445"/>
        <v>5259.76</v>
      </c>
      <c r="G2710" s="3">
        <f>IF(AND(N2710=1,N2709&gt;1),VLOOKUP(A2709,[1]Plan1!$BK$81:$BM$259,3),G2709)</f>
        <v>5320.25</v>
      </c>
      <c r="H2710" s="11">
        <f t="shared" si="1446"/>
        <v>43784</v>
      </c>
      <c r="I2710" s="11">
        <f t="shared" si="1447"/>
        <v>43814</v>
      </c>
      <c r="J2710" s="12">
        <f t="shared" si="1451"/>
        <v>1.1500524738771389E-2</v>
      </c>
      <c r="K2710" s="11">
        <f t="shared" si="1467"/>
        <v>43875</v>
      </c>
      <c r="L2710" s="11">
        <f t="shared" si="1452"/>
        <v>43875</v>
      </c>
      <c r="M2710" s="1">
        <f t="shared" si="1438"/>
        <v>23</v>
      </c>
      <c r="N2710" s="1">
        <f t="shared" si="1453"/>
        <v>16</v>
      </c>
      <c r="O2710" s="2">
        <f t="shared" si="1454"/>
        <v>1.0079864300000001</v>
      </c>
      <c r="P2710" s="13">
        <f t="shared" si="1448"/>
        <v>1.0051002499999999</v>
      </c>
      <c r="Q2710" s="13">
        <f t="shared" si="1441"/>
        <v>1.5037761358676982</v>
      </c>
      <c r="R2710" s="2">
        <f t="shared" si="1444"/>
        <v>1.5157859300000001</v>
      </c>
      <c r="S2710" s="2">
        <f t="shared" si="1468"/>
        <v>1.4936037600000001</v>
      </c>
      <c r="T2710" s="2">
        <f t="shared" si="1455"/>
        <v>295751.60303857998</v>
      </c>
      <c r="U2710" s="2">
        <f t="shared" si="1456"/>
        <v>6374.6168455218058</v>
      </c>
      <c r="V2710" s="2">
        <f t="shared" si="1457"/>
        <v>95470.763118276824</v>
      </c>
      <c r="W2710" s="2">
        <f t="shared" si="1458"/>
        <v>299857.47055908863</v>
      </c>
      <c r="X2710" s="17">
        <f t="shared" si="1459"/>
        <v>0</v>
      </c>
      <c r="Y2710" s="2">
        <f t="shared" si="1460"/>
        <v>0</v>
      </c>
      <c r="Z2710" s="72">
        <f t="shared" si="1461"/>
        <v>0</v>
      </c>
      <c r="AA2710" s="2">
        <f t="shared" si="1439"/>
        <v>0</v>
      </c>
      <c r="AB2710" s="12">
        <f t="shared" si="1469"/>
        <v>4.6600000000000003E-2</v>
      </c>
      <c r="AC2710" s="17">
        <f t="shared" si="1462"/>
        <v>16</v>
      </c>
      <c r="AD2710" s="17">
        <v>252</v>
      </c>
      <c r="AE2710" s="13">
        <f t="shared" si="1442"/>
        <v>1.0028960469999999</v>
      </c>
      <c r="AF2710" s="2">
        <f t="shared" si="1440"/>
        <v>856.51054271999999</v>
      </c>
      <c r="AG2710" s="2">
        <f t="shared" si="1463"/>
        <v>868.40132803999995</v>
      </c>
      <c r="AH2710" s="3">
        <f t="shared" si="1464"/>
        <v>0</v>
      </c>
      <c r="AI2710" s="4" t="str">
        <f t="shared" si="1443"/>
        <v>A+J=</v>
      </c>
      <c r="AJ2710" s="11">
        <f t="shared" si="1470"/>
        <v>43875</v>
      </c>
      <c r="AK2710" s="11"/>
      <c r="AL2710" s="4"/>
      <c r="AM2710" s="1"/>
      <c r="AN2710" s="11"/>
      <c r="AO2710" s="1"/>
      <c r="AP2710" s="1"/>
      <c r="AQ2710" s="3"/>
      <c r="AR2710" s="3"/>
      <c r="AS2710" s="6"/>
      <c r="AT2710" s="1"/>
      <c r="AU2710" s="1"/>
      <c r="AV2710" s="1"/>
      <c r="AW2710" s="1"/>
      <c r="AX2710" s="1"/>
      <c r="AY2710" s="1"/>
      <c r="AZ2710" s="1"/>
      <c r="BA2710" s="1"/>
      <c r="BB2710" s="1"/>
    </row>
    <row r="2711" spans="1:54" x14ac:dyDescent="0.2">
      <c r="A2711" s="158">
        <f t="shared" si="1465"/>
        <v>43867</v>
      </c>
      <c r="B2711" s="2">
        <f t="shared" si="1449"/>
        <v>300920.18446965696</v>
      </c>
      <c r="C2711" s="2">
        <f t="shared" si="1466"/>
        <v>198012.09059529001</v>
      </c>
      <c r="D2711" s="2">
        <f>SUM(Y2711:Y$2901)</f>
        <v>12914.441424680001</v>
      </c>
      <c r="E2711" s="73">
        <f t="shared" si="1450"/>
        <v>185097.64917061001</v>
      </c>
      <c r="F2711" s="88">
        <f t="shared" si="1445"/>
        <v>5259.76</v>
      </c>
      <c r="G2711" s="3">
        <f>IF(AND(N2711=1,N2710&gt;1),VLOOKUP(A2710,[1]Plan1!$BK$81:$BM$259,3),G2710)</f>
        <v>5320.25</v>
      </c>
      <c r="H2711" s="11">
        <f t="shared" si="1446"/>
        <v>43784</v>
      </c>
      <c r="I2711" s="11">
        <f t="shared" si="1447"/>
        <v>43814</v>
      </c>
      <c r="J2711" s="12">
        <f t="shared" si="1451"/>
        <v>1.1500524738771389E-2</v>
      </c>
      <c r="K2711" s="11">
        <f t="shared" si="1467"/>
        <v>43875</v>
      </c>
      <c r="L2711" s="11">
        <f t="shared" si="1452"/>
        <v>43875</v>
      </c>
      <c r="M2711" s="1">
        <f t="shared" ref="M2711:M2774" si="1471">IF(L2711=L2710,M2710,NETWORKDAYS(L2710,L2711,$AN$194:$AN$348)-1)</f>
        <v>23</v>
      </c>
      <c r="N2711" s="1">
        <f t="shared" si="1453"/>
        <v>17</v>
      </c>
      <c r="O2711" s="2">
        <f t="shared" si="1454"/>
        <v>1.0084876899999999</v>
      </c>
      <c r="P2711" s="13">
        <f t="shared" si="1448"/>
        <v>1.0051002499999999</v>
      </c>
      <c r="Q2711" s="13">
        <f t="shared" si="1441"/>
        <v>1.5037761358676982</v>
      </c>
      <c r="R2711" s="2">
        <f t="shared" si="1444"/>
        <v>1.5165397199999999</v>
      </c>
      <c r="S2711" s="2">
        <f t="shared" si="1468"/>
        <v>1.4936037600000001</v>
      </c>
      <c r="T2711" s="2">
        <f t="shared" si="1455"/>
        <v>295751.60303857998</v>
      </c>
      <c r="U2711" s="2">
        <f t="shared" si="1456"/>
        <v>6374.6168455218058</v>
      </c>
      <c r="V2711" s="2">
        <f t="shared" si="1457"/>
        <v>95610.287875245107</v>
      </c>
      <c r="W2711" s="2">
        <f t="shared" si="1458"/>
        <v>299996.99531605694</v>
      </c>
      <c r="X2711" s="17">
        <f t="shared" si="1459"/>
        <v>0</v>
      </c>
      <c r="Y2711" s="2">
        <f t="shared" si="1460"/>
        <v>0</v>
      </c>
      <c r="Z2711" s="72">
        <f t="shared" si="1461"/>
        <v>0</v>
      </c>
      <c r="AA2711" s="2">
        <f t="shared" ref="AA2711:AA2754" si="1472">IF(Z2711&gt;0,TRUNC(Z2711*T2711,8),0)</f>
        <v>0</v>
      </c>
      <c r="AB2711" s="12">
        <f t="shared" si="1469"/>
        <v>4.6600000000000003E-2</v>
      </c>
      <c r="AC2711" s="17">
        <f t="shared" si="1462"/>
        <v>17</v>
      </c>
      <c r="AD2711" s="17">
        <v>252</v>
      </c>
      <c r="AE2711" s="13">
        <f t="shared" si="1442"/>
        <v>1.003077328</v>
      </c>
      <c r="AF2711" s="2">
        <f t="shared" ref="AF2711:AF2754" si="1473">TRUNC((T2711*(AE2711-1)),8)</f>
        <v>910.12468907000004</v>
      </c>
      <c r="AG2711" s="2">
        <f t="shared" si="1463"/>
        <v>923.18915360000005</v>
      </c>
      <c r="AH2711" s="3">
        <f t="shared" si="1464"/>
        <v>0</v>
      </c>
      <c r="AI2711" s="4" t="str">
        <f t="shared" si="1443"/>
        <v>A+J=</v>
      </c>
      <c r="AJ2711" s="11">
        <f t="shared" si="1470"/>
        <v>43875</v>
      </c>
      <c r="AK2711" s="11"/>
      <c r="AL2711" s="4"/>
      <c r="AM2711" s="1"/>
      <c r="AN2711" s="11"/>
      <c r="AO2711" s="1"/>
      <c r="AP2711" s="1"/>
      <c r="AQ2711" s="3"/>
      <c r="AR2711" s="3"/>
      <c r="AS2711" s="6"/>
      <c r="AT2711" s="1"/>
      <c r="AU2711" s="1"/>
      <c r="AV2711" s="1"/>
      <c r="AW2711" s="1"/>
      <c r="AX2711" s="1"/>
      <c r="AY2711" s="1"/>
      <c r="AZ2711" s="1"/>
      <c r="BA2711" s="1"/>
      <c r="BB2711" s="1"/>
    </row>
    <row r="2712" spans="1:54" x14ac:dyDescent="0.2">
      <c r="A2712" s="158">
        <f t="shared" si="1465"/>
        <v>43868</v>
      </c>
      <c r="B2712" s="2">
        <f t="shared" si="1449"/>
        <v>301114.62810937199</v>
      </c>
      <c r="C2712" s="2">
        <f t="shared" si="1466"/>
        <v>198012.09059529001</v>
      </c>
      <c r="D2712" s="2">
        <f>SUM(Y2712:Y$2901)</f>
        <v>12914.441424680001</v>
      </c>
      <c r="E2712" s="73">
        <f t="shared" si="1450"/>
        <v>185097.64917061001</v>
      </c>
      <c r="F2712" s="88">
        <f t="shared" si="1445"/>
        <v>5259.76</v>
      </c>
      <c r="G2712" s="3">
        <f>IF(AND(N2712=1,N2711&gt;1),VLOOKUP(A2711,[1]Plan1!$BK$81:$BM$259,3),G2711)</f>
        <v>5320.25</v>
      </c>
      <c r="H2712" s="11">
        <f t="shared" si="1446"/>
        <v>43784</v>
      </c>
      <c r="I2712" s="11">
        <f t="shared" si="1447"/>
        <v>43814</v>
      </c>
      <c r="J2712" s="12">
        <f t="shared" si="1451"/>
        <v>1.1500524738771389E-2</v>
      </c>
      <c r="K2712" s="11">
        <f t="shared" si="1467"/>
        <v>43875</v>
      </c>
      <c r="L2712" s="11">
        <f t="shared" si="1452"/>
        <v>43875</v>
      </c>
      <c r="M2712" s="1">
        <f t="shared" si="1471"/>
        <v>23</v>
      </c>
      <c r="N2712" s="1">
        <f t="shared" si="1453"/>
        <v>18</v>
      </c>
      <c r="O2712" s="2">
        <f t="shared" si="1454"/>
        <v>1.00898921</v>
      </c>
      <c r="P2712" s="13">
        <f t="shared" si="1448"/>
        <v>1.0051002499999999</v>
      </c>
      <c r="Q2712" s="13">
        <f t="shared" si="1441"/>
        <v>1.5037761358676982</v>
      </c>
      <c r="R2712" s="2">
        <f t="shared" si="1444"/>
        <v>1.5172938899999999</v>
      </c>
      <c r="S2712" s="2">
        <f t="shared" si="1468"/>
        <v>1.4936037600000001</v>
      </c>
      <c r="T2712" s="2">
        <f t="shared" si="1455"/>
        <v>295751.60303857998</v>
      </c>
      <c r="U2712" s="2">
        <f t="shared" si="1456"/>
        <v>6374.6168455218058</v>
      </c>
      <c r="V2712" s="2">
        <f t="shared" si="1457"/>
        <v>95749.882969320111</v>
      </c>
      <c r="W2712" s="2">
        <f t="shared" si="1458"/>
        <v>300136.59041013196</v>
      </c>
      <c r="X2712" s="17">
        <f t="shared" si="1459"/>
        <v>0</v>
      </c>
      <c r="Y2712" s="2">
        <f t="shared" si="1460"/>
        <v>0</v>
      </c>
      <c r="Z2712" s="72">
        <f t="shared" si="1461"/>
        <v>0</v>
      </c>
      <c r="AA2712" s="2">
        <f t="shared" si="1472"/>
        <v>0</v>
      </c>
      <c r="AB2712" s="12">
        <f t="shared" si="1469"/>
        <v>4.6600000000000003E-2</v>
      </c>
      <c r="AC2712" s="17">
        <f t="shared" si="1462"/>
        <v>18</v>
      </c>
      <c r="AD2712" s="17">
        <v>252</v>
      </c>
      <c r="AE2712" s="13">
        <f t="shared" si="1442"/>
        <v>1.003258642</v>
      </c>
      <c r="AF2712" s="2">
        <f t="shared" si="1473"/>
        <v>963.74859521999997</v>
      </c>
      <c r="AG2712" s="2">
        <f t="shared" si="1463"/>
        <v>978.03769924000005</v>
      </c>
      <c r="AH2712" s="3">
        <f t="shared" si="1464"/>
        <v>0</v>
      </c>
      <c r="AI2712" s="4" t="str">
        <f t="shared" si="1443"/>
        <v>A+J=</v>
      </c>
      <c r="AJ2712" s="11">
        <f t="shared" si="1470"/>
        <v>43875</v>
      </c>
      <c r="AK2712" s="11"/>
      <c r="AL2712" s="4"/>
      <c r="AM2712" s="1"/>
      <c r="AN2712" s="11"/>
      <c r="AO2712" s="1"/>
      <c r="AP2712" s="1"/>
      <c r="AQ2712" s="3"/>
      <c r="AR2712" s="3"/>
      <c r="AS2712" s="6"/>
      <c r="AT2712" s="1"/>
      <c r="AU2712" s="1"/>
      <c r="AV2712" s="1"/>
      <c r="AW2712" s="1"/>
      <c r="AX2712" s="1"/>
      <c r="AY2712" s="1"/>
      <c r="AZ2712" s="1"/>
      <c r="BA2712" s="1"/>
      <c r="BB2712" s="1"/>
    </row>
    <row r="2713" spans="1:54" x14ac:dyDescent="0.2">
      <c r="A2713" s="158">
        <f t="shared" si="1465"/>
        <v>43869</v>
      </c>
      <c r="B2713" s="2">
        <f t="shared" si="1449"/>
        <v>301309.20070074714</v>
      </c>
      <c r="C2713" s="2">
        <f t="shared" si="1466"/>
        <v>198012.09059529001</v>
      </c>
      <c r="D2713" s="2">
        <f>SUM(Y2713:Y$2901)</f>
        <v>12914.441424680001</v>
      </c>
      <c r="E2713" s="73">
        <f t="shared" si="1450"/>
        <v>185097.64917061001</v>
      </c>
      <c r="F2713" s="88">
        <f t="shared" si="1445"/>
        <v>5259.76</v>
      </c>
      <c r="G2713" s="3">
        <f>IF(AND(N2713=1,N2712&gt;1),VLOOKUP(A2712,[1]Plan1!$BK$81:$BM$259,3),G2712)</f>
        <v>5320.25</v>
      </c>
      <c r="H2713" s="11">
        <f t="shared" si="1446"/>
        <v>43784</v>
      </c>
      <c r="I2713" s="11">
        <f t="shared" si="1447"/>
        <v>43814</v>
      </c>
      <c r="J2713" s="12">
        <f t="shared" si="1451"/>
        <v>1.1500524738771389E-2</v>
      </c>
      <c r="K2713" s="11">
        <f t="shared" si="1467"/>
        <v>43875</v>
      </c>
      <c r="L2713" s="11">
        <f t="shared" si="1452"/>
        <v>43875</v>
      </c>
      <c r="M2713" s="1">
        <f t="shared" si="1471"/>
        <v>23</v>
      </c>
      <c r="N2713" s="1">
        <f t="shared" si="1453"/>
        <v>19</v>
      </c>
      <c r="O2713" s="2">
        <f t="shared" si="1454"/>
        <v>1.0094909700000001</v>
      </c>
      <c r="P2713" s="13">
        <f t="shared" si="1448"/>
        <v>1.0051002499999999</v>
      </c>
      <c r="Q2713" s="13">
        <f t="shared" si="1441"/>
        <v>1.5037761358676982</v>
      </c>
      <c r="R2713" s="2">
        <f t="shared" si="1444"/>
        <v>1.5180484299999999</v>
      </c>
      <c r="S2713" s="2">
        <f t="shared" si="1468"/>
        <v>1.4936037600000001</v>
      </c>
      <c r="T2713" s="2">
        <f t="shared" si="1455"/>
        <v>295751.60303857998</v>
      </c>
      <c r="U2713" s="2">
        <f t="shared" si="1456"/>
        <v>6374.6168455218058</v>
      </c>
      <c r="V2713" s="2">
        <f t="shared" si="1457"/>
        <v>95889.546549525301</v>
      </c>
      <c r="W2713" s="2">
        <f t="shared" si="1458"/>
        <v>300276.25399033714</v>
      </c>
      <c r="X2713" s="17">
        <f t="shared" si="1459"/>
        <v>0</v>
      </c>
      <c r="Y2713" s="2">
        <f t="shared" si="1460"/>
        <v>0</v>
      </c>
      <c r="Z2713" s="72">
        <f t="shared" si="1461"/>
        <v>0</v>
      </c>
      <c r="AA2713" s="2">
        <f t="shared" si="1472"/>
        <v>0</v>
      </c>
      <c r="AB2713" s="12">
        <f t="shared" si="1469"/>
        <v>4.6600000000000003E-2</v>
      </c>
      <c r="AC2713" s="17">
        <f t="shared" si="1462"/>
        <v>19</v>
      </c>
      <c r="AD2713" s="17">
        <v>252</v>
      </c>
      <c r="AE2713" s="13">
        <f t="shared" si="1442"/>
        <v>1.003439988</v>
      </c>
      <c r="AF2713" s="2">
        <f t="shared" si="1473"/>
        <v>1017.38196543</v>
      </c>
      <c r="AG2713" s="2">
        <f t="shared" si="1463"/>
        <v>1032.9467104099999</v>
      </c>
      <c r="AH2713" s="3">
        <f t="shared" si="1464"/>
        <v>0</v>
      </c>
      <c r="AI2713" s="4" t="str">
        <f t="shared" si="1443"/>
        <v>A+J=</v>
      </c>
      <c r="AJ2713" s="11">
        <f t="shared" si="1470"/>
        <v>43875</v>
      </c>
      <c r="AK2713" s="11"/>
      <c r="AL2713" s="4"/>
      <c r="AM2713" s="1"/>
      <c r="AN2713" s="11"/>
      <c r="AO2713" s="1"/>
      <c r="AP2713" s="1"/>
      <c r="AQ2713" s="3"/>
      <c r="AR2713" s="3"/>
      <c r="AS2713" s="6"/>
      <c r="AT2713" s="1"/>
      <c r="AU2713" s="1"/>
      <c r="AV2713" s="1"/>
      <c r="AW2713" s="1"/>
      <c r="AX2713" s="1"/>
      <c r="AY2713" s="1"/>
      <c r="AZ2713" s="1"/>
      <c r="BA2713" s="1"/>
      <c r="BB2713" s="1"/>
    </row>
    <row r="2714" spans="1:54" x14ac:dyDescent="0.2">
      <c r="A2714" s="158">
        <f t="shared" si="1465"/>
        <v>43870</v>
      </c>
      <c r="B2714" s="2">
        <f t="shared" si="1449"/>
        <v>301309.20070074714</v>
      </c>
      <c r="C2714" s="2">
        <f t="shared" si="1466"/>
        <v>198012.09059529001</v>
      </c>
      <c r="D2714" s="2">
        <f>SUM(Y2714:Y$2901)</f>
        <v>12914.441424680001</v>
      </c>
      <c r="E2714" s="73">
        <f t="shared" si="1450"/>
        <v>185097.64917061001</v>
      </c>
      <c r="F2714" s="88">
        <f t="shared" si="1445"/>
        <v>5259.76</v>
      </c>
      <c r="G2714" s="3">
        <f>IF(AND(N2714=1,N2713&gt;1),VLOOKUP(A2713,[1]Plan1!$BK$81:$BM$259,3),G2713)</f>
        <v>5320.25</v>
      </c>
      <c r="H2714" s="11">
        <f t="shared" si="1446"/>
        <v>43784</v>
      </c>
      <c r="I2714" s="11">
        <f t="shared" si="1447"/>
        <v>43814</v>
      </c>
      <c r="J2714" s="12">
        <f t="shared" si="1451"/>
        <v>1.1500524738771389E-2</v>
      </c>
      <c r="K2714" s="11">
        <f t="shared" si="1467"/>
        <v>43875</v>
      </c>
      <c r="L2714" s="11">
        <f t="shared" si="1452"/>
        <v>43875</v>
      </c>
      <c r="M2714" s="1">
        <f t="shared" si="1471"/>
        <v>23</v>
      </c>
      <c r="N2714" s="1">
        <f t="shared" si="1453"/>
        <v>19</v>
      </c>
      <c r="O2714" s="2">
        <f t="shared" si="1454"/>
        <v>1.0094909700000001</v>
      </c>
      <c r="P2714" s="13">
        <f t="shared" si="1448"/>
        <v>1.0051002499999999</v>
      </c>
      <c r="Q2714" s="13">
        <f t="shared" si="1441"/>
        <v>1.5037761358676982</v>
      </c>
      <c r="R2714" s="2">
        <f t="shared" si="1444"/>
        <v>1.5180484299999999</v>
      </c>
      <c r="S2714" s="2">
        <f t="shared" si="1468"/>
        <v>1.4936037600000001</v>
      </c>
      <c r="T2714" s="2">
        <f t="shared" si="1455"/>
        <v>295751.60303857998</v>
      </c>
      <c r="U2714" s="2">
        <f t="shared" si="1456"/>
        <v>6374.6168455218058</v>
      </c>
      <c r="V2714" s="2">
        <f t="shared" si="1457"/>
        <v>95889.546549525301</v>
      </c>
      <c r="W2714" s="2">
        <f t="shared" si="1458"/>
        <v>300276.25399033714</v>
      </c>
      <c r="X2714" s="17">
        <f t="shared" si="1459"/>
        <v>0</v>
      </c>
      <c r="Y2714" s="2">
        <f t="shared" si="1460"/>
        <v>0</v>
      </c>
      <c r="Z2714" s="72">
        <f t="shared" si="1461"/>
        <v>0</v>
      </c>
      <c r="AA2714" s="2">
        <f t="shared" si="1472"/>
        <v>0</v>
      </c>
      <c r="AB2714" s="12">
        <f t="shared" si="1469"/>
        <v>4.6600000000000003E-2</v>
      </c>
      <c r="AC2714" s="17">
        <f t="shared" si="1462"/>
        <v>19</v>
      </c>
      <c r="AD2714" s="17">
        <v>252</v>
      </c>
      <c r="AE2714" s="13">
        <f t="shared" si="1442"/>
        <v>1.003439988</v>
      </c>
      <c r="AF2714" s="2">
        <f t="shared" si="1473"/>
        <v>1017.38196543</v>
      </c>
      <c r="AG2714" s="2">
        <f t="shared" si="1463"/>
        <v>1032.9467104099999</v>
      </c>
      <c r="AH2714" s="3">
        <f t="shared" si="1464"/>
        <v>0</v>
      </c>
      <c r="AI2714" s="4" t="str">
        <f t="shared" si="1443"/>
        <v>A+J=</v>
      </c>
      <c r="AJ2714" s="11">
        <f t="shared" si="1470"/>
        <v>43875</v>
      </c>
      <c r="AK2714" s="11"/>
      <c r="AL2714" s="4"/>
      <c r="AM2714" s="1"/>
      <c r="AN2714" s="11"/>
      <c r="AO2714" s="1"/>
      <c r="AP2714" s="1"/>
      <c r="AQ2714" s="3"/>
      <c r="AR2714" s="3"/>
      <c r="AS2714" s="6"/>
      <c r="AT2714" s="1"/>
      <c r="AU2714" s="1"/>
      <c r="AV2714" s="1"/>
      <c r="AW2714" s="1"/>
      <c r="AX2714" s="1"/>
      <c r="AY2714" s="1"/>
      <c r="AZ2714" s="1"/>
      <c r="BA2714" s="1"/>
      <c r="BB2714" s="1"/>
    </row>
    <row r="2715" spans="1:54" x14ac:dyDescent="0.2">
      <c r="A2715" s="158">
        <f t="shared" si="1465"/>
        <v>43871</v>
      </c>
      <c r="B2715" s="2">
        <f t="shared" si="1449"/>
        <v>301309.20070074714</v>
      </c>
      <c r="C2715" s="2">
        <f t="shared" si="1466"/>
        <v>198012.09059529001</v>
      </c>
      <c r="D2715" s="2">
        <f>SUM(Y2715:Y$2901)</f>
        <v>12914.441424680001</v>
      </c>
      <c r="E2715" s="73">
        <f t="shared" si="1450"/>
        <v>185097.64917061001</v>
      </c>
      <c r="F2715" s="88">
        <f t="shared" si="1445"/>
        <v>5259.76</v>
      </c>
      <c r="G2715" s="3">
        <f>IF(AND(N2715=1,N2714&gt;1),VLOOKUP(A2714,[1]Plan1!$BK$81:$BM$259,3),G2714)</f>
        <v>5320.25</v>
      </c>
      <c r="H2715" s="11">
        <f t="shared" si="1446"/>
        <v>43784</v>
      </c>
      <c r="I2715" s="11">
        <f t="shared" si="1447"/>
        <v>43814</v>
      </c>
      <c r="J2715" s="12">
        <f t="shared" si="1451"/>
        <v>1.1500524738771389E-2</v>
      </c>
      <c r="K2715" s="11">
        <f t="shared" si="1467"/>
        <v>43875</v>
      </c>
      <c r="L2715" s="11">
        <f t="shared" si="1452"/>
        <v>43875</v>
      </c>
      <c r="M2715" s="1">
        <f t="shared" si="1471"/>
        <v>23</v>
      </c>
      <c r="N2715" s="1">
        <f t="shared" si="1453"/>
        <v>19</v>
      </c>
      <c r="O2715" s="2">
        <f t="shared" si="1454"/>
        <v>1.0094909700000001</v>
      </c>
      <c r="P2715" s="13">
        <f t="shared" si="1448"/>
        <v>1.0051002499999999</v>
      </c>
      <c r="Q2715" s="13">
        <f t="shared" si="1441"/>
        <v>1.5037761358676982</v>
      </c>
      <c r="R2715" s="2">
        <f t="shared" si="1444"/>
        <v>1.5180484299999999</v>
      </c>
      <c r="S2715" s="2">
        <f t="shared" si="1468"/>
        <v>1.4936037600000001</v>
      </c>
      <c r="T2715" s="2">
        <f t="shared" si="1455"/>
        <v>295751.60303857998</v>
      </c>
      <c r="U2715" s="2">
        <f t="shared" si="1456"/>
        <v>6374.6168455218058</v>
      </c>
      <c r="V2715" s="2">
        <f t="shared" si="1457"/>
        <v>95889.546549525301</v>
      </c>
      <c r="W2715" s="2">
        <f t="shared" si="1458"/>
        <v>300276.25399033714</v>
      </c>
      <c r="X2715" s="17">
        <f t="shared" si="1459"/>
        <v>0</v>
      </c>
      <c r="Y2715" s="2">
        <f t="shared" si="1460"/>
        <v>0</v>
      </c>
      <c r="Z2715" s="72">
        <f t="shared" si="1461"/>
        <v>0</v>
      </c>
      <c r="AA2715" s="2">
        <f t="shared" si="1472"/>
        <v>0</v>
      </c>
      <c r="AB2715" s="12">
        <f t="shared" si="1469"/>
        <v>4.6600000000000003E-2</v>
      </c>
      <c r="AC2715" s="17">
        <f t="shared" si="1462"/>
        <v>19</v>
      </c>
      <c r="AD2715" s="17">
        <v>252</v>
      </c>
      <c r="AE2715" s="13">
        <f t="shared" si="1442"/>
        <v>1.003439988</v>
      </c>
      <c r="AF2715" s="2">
        <f t="shared" si="1473"/>
        <v>1017.38196543</v>
      </c>
      <c r="AG2715" s="2">
        <f t="shared" si="1463"/>
        <v>1032.9467104099999</v>
      </c>
      <c r="AH2715" s="3">
        <f t="shared" si="1464"/>
        <v>0</v>
      </c>
      <c r="AI2715" s="4" t="str">
        <f t="shared" si="1443"/>
        <v>A+J=</v>
      </c>
      <c r="AJ2715" s="11">
        <f t="shared" si="1470"/>
        <v>43875</v>
      </c>
      <c r="AK2715" s="11"/>
      <c r="AL2715" s="4"/>
      <c r="AM2715" s="1"/>
      <c r="AN2715" s="11"/>
      <c r="AO2715" s="1"/>
      <c r="AP2715" s="1"/>
      <c r="AQ2715" s="3"/>
      <c r="AR2715" s="3"/>
      <c r="AS2715" s="6"/>
      <c r="AT2715" s="1"/>
      <c r="AU2715" s="1"/>
      <c r="AV2715" s="1"/>
      <c r="AW2715" s="1"/>
      <c r="AX2715" s="1"/>
      <c r="AY2715" s="1"/>
      <c r="AZ2715" s="1"/>
      <c r="BA2715" s="1"/>
      <c r="BB2715" s="1"/>
    </row>
    <row r="2716" spans="1:54" x14ac:dyDescent="0.2">
      <c r="A2716" s="158">
        <f t="shared" si="1465"/>
        <v>43872</v>
      </c>
      <c r="B2716" s="2">
        <f t="shared" si="1449"/>
        <v>301503.90289526252</v>
      </c>
      <c r="C2716" s="2">
        <f t="shared" si="1466"/>
        <v>198012.09059529001</v>
      </c>
      <c r="D2716" s="2">
        <f>SUM(Y2716:Y$2901)</f>
        <v>12914.441424680001</v>
      </c>
      <c r="E2716" s="73">
        <f t="shared" si="1450"/>
        <v>185097.64917061001</v>
      </c>
      <c r="F2716" s="88">
        <f t="shared" si="1445"/>
        <v>5259.76</v>
      </c>
      <c r="G2716" s="3">
        <f>IF(AND(N2716=1,N2715&gt;1),VLOOKUP(A2715,[1]Plan1!$BK$81:$BM$259,3),G2715)</f>
        <v>5320.25</v>
      </c>
      <c r="H2716" s="11">
        <f t="shared" si="1446"/>
        <v>43784</v>
      </c>
      <c r="I2716" s="11">
        <f t="shared" si="1447"/>
        <v>43814</v>
      </c>
      <c r="J2716" s="12">
        <f t="shared" si="1451"/>
        <v>1.1500524738771389E-2</v>
      </c>
      <c r="K2716" s="11">
        <f t="shared" si="1467"/>
        <v>43875</v>
      </c>
      <c r="L2716" s="11">
        <f t="shared" si="1452"/>
        <v>43875</v>
      </c>
      <c r="M2716" s="1">
        <f t="shared" si="1471"/>
        <v>23</v>
      </c>
      <c r="N2716" s="1">
        <f t="shared" si="1453"/>
        <v>20</v>
      </c>
      <c r="O2716" s="2">
        <f t="shared" si="1454"/>
        <v>1.00999298</v>
      </c>
      <c r="P2716" s="13">
        <f t="shared" si="1448"/>
        <v>1.0051002499999999</v>
      </c>
      <c r="Q2716" s="13">
        <f t="shared" si="1441"/>
        <v>1.5037761358676982</v>
      </c>
      <c r="R2716" s="2">
        <f t="shared" si="1444"/>
        <v>1.5188033400000001</v>
      </c>
      <c r="S2716" s="2">
        <f t="shared" si="1468"/>
        <v>1.4936037600000001</v>
      </c>
      <c r="T2716" s="2">
        <f t="shared" si="1455"/>
        <v>295751.60303857998</v>
      </c>
      <c r="U2716" s="2">
        <f t="shared" si="1456"/>
        <v>6374.6168455218058</v>
      </c>
      <c r="V2716" s="2">
        <f t="shared" si="1457"/>
        <v>96029.278615860705</v>
      </c>
      <c r="W2716" s="2">
        <f t="shared" si="1458"/>
        <v>300415.98605667253</v>
      </c>
      <c r="X2716" s="17">
        <f t="shared" si="1459"/>
        <v>0</v>
      </c>
      <c r="Y2716" s="2">
        <f t="shared" si="1460"/>
        <v>0</v>
      </c>
      <c r="Z2716" s="72">
        <f t="shared" si="1461"/>
        <v>0</v>
      </c>
      <c r="AA2716" s="2">
        <f t="shared" si="1472"/>
        <v>0</v>
      </c>
      <c r="AB2716" s="12">
        <f t="shared" si="1469"/>
        <v>4.6600000000000003E-2</v>
      </c>
      <c r="AC2716" s="17">
        <f t="shared" si="1462"/>
        <v>20</v>
      </c>
      <c r="AD2716" s="17">
        <v>252</v>
      </c>
      <c r="AE2716" s="13">
        <f t="shared" si="1442"/>
        <v>1.0036213679999999</v>
      </c>
      <c r="AF2716" s="2">
        <f t="shared" si="1473"/>
        <v>1071.0253911899999</v>
      </c>
      <c r="AG2716" s="2">
        <f t="shared" si="1463"/>
        <v>1087.91683859</v>
      </c>
      <c r="AH2716" s="3">
        <f t="shared" si="1464"/>
        <v>0</v>
      </c>
      <c r="AI2716" s="4" t="str">
        <f t="shared" si="1443"/>
        <v>A+J=</v>
      </c>
      <c r="AJ2716" s="11">
        <f t="shared" si="1470"/>
        <v>43875</v>
      </c>
      <c r="AK2716" s="11"/>
      <c r="AL2716" s="4"/>
      <c r="AM2716" s="1"/>
      <c r="AN2716" s="11"/>
      <c r="AO2716" s="1"/>
      <c r="AP2716" s="1"/>
      <c r="AQ2716" s="3"/>
      <c r="AR2716" s="3"/>
      <c r="AS2716" s="6"/>
      <c r="AT2716" s="1"/>
      <c r="AU2716" s="1"/>
      <c r="AV2716" s="1"/>
      <c r="AW2716" s="1"/>
      <c r="AX2716" s="1"/>
      <c r="AY2716" s="1"/>
      <c r="AZ2716" s="1"/>
      <c r="BA2716" s="1"/>
      <c r="BB2716" s="1"/>
    </row>
    <row r="2717" spans="1:54" x14ac:dyDescent="0.2">
      <c r="A2717" s="158">
        <f t="shared" si="1465"/>
        <v>43873</v>
      </c>
      <c r="B2717" s="2">
        <f t="shared" si="1449"/>
        <v>301698.73785936111</v>
      </c>
      <c r="C2717" s="2">
        <f t="shared" si="1466"/>
        <v>198012.09059529001</v>
      </c>
      <c r="D2717" s="2">
        <f>SUM(Y2717:Y$2901)</f>
        <v>12914.441424680001</v>
      </c>
      <c r="E2717" s="73">
        <f t="shared" si="1450"/>
        <v>185097.64917061001</v>
      </c>
      <c r="F2717" s="88">
        <f t="shared" si="1445"/>
        <v>5259.76</v>
      </c>
      <c r="G2717" s="3">
        <f>IF(AND(N2717=1,N2716&gt;1),VLOOKUP(A2716,[1]Plan1!$BK$81:$BM$259,3),G2716)</f>
        <v>5320.25</v>
      </c>
      <c r="H2717" s="11">
        <f t="shared" si="1446"/>
        <v>43784</v>
      </c>
      <c r="I2717" s="11">
        <f t="shared" si="1447"/>
        <v>43814</v>
      </c>
      <c r="J2717" s="12">
        <f t="shared" si="1451"/>
        <v>1.1500524738771389E-2</v>
      </c>
      <c r="K2717" s="11">
        <f t="shared" si="1467"/>
        <v>43875</v>
      </c>
      <c r="L2717" s="11">
        <f t="shared" si="1452"/>
        <v>43875</v>
      </c>
      <c r="M2717" s="1">
        <f t="shared" si="1471"/>
        <v>23</v>
      </c>
      <c r="N2717" s="1">
        <f t="shared" si="1453"/>
        <v>21</v>
      </c>
      <c r="O2717" s="2">
        <f t="shared" si="1454"/>
        <v>1.01049525</v>
      </c>
      <c r="P2717" s="13">
        <f t="shared" si="1448"/>
        <v>1.0051002499999999</v>
      </c>
      <c r="Q2717" s="13">
        <f t="shared" si="1441"/>
        <v>1.5037761358676982</v>
      </c>
      <c r="R2717" s="2">
        <f t="shared" si="1444"/>
        <v>1.5195586400000001</v>
      </c>
      <c r="S2717" s="2">
        <f t="shared" si="1468"/>
        <v>1.4936037600000001</v>
      </c>
      <c r="T2717" s="2">
        <f t="shared" si="1455"/>
        <v>295751.60303857998</v>
      </c>
      <c r="U2717" s="2">
        <f t="shared" si="1456"/>
        <v>6374.6168455218058</v>
      </c>
      <c r="V2717" s="2">
        <f t="shared" si="1457"/>
        <v>96169.082870279279</v>
      </c>
      <c r="W2717" s="2">
        <f t="shared" si="1458"/>
        <v>300555.79031109111</v>
      </c>
      <c r="X2717" s="17">
        <f t="shared" si="1459"/>
        <v>0</v>
      </c>
      <c r="Y2717" s="2">
        <f t="shared" si="1460"/>
        <v>0</v>
      </c>
      <c r="Z2717" s="72">
        <f t="shared" si="1461"/>
        <v>0</v>
      </c>
      <c r="AA2717" s="2">
        <f t="shared" si="1472"/>
        <v>0</v>
      </c>
      <c r="AB2717" s="12">
        <f t="shared" si="1469"/>
        <v>4.6600000000000003E-2</v>
      </c>
      <c r="AC2717" s="17">
        <f t="shared" si="1462"/>
        <v>21</v>
      </c>
      <c r="AD2717" s="17">
        <v>252</v>
      </c>
      <c r="AE2717" s="13">
        <f t="shared" si="1442"/>
        <v>1.00380278</v>
      </c>
      <c r="AF2717" s="2">
        <f t="shared" si="1473"/>
        <v>1124.678281</v>
      </c>
      <c r="AG2717" s="2">
        <f t="shared" si="1463"/>
        <v>1142.94754827</v>
      </c>
      <c r="AH2717" s="3">
        <f t="shared" si="1464"/>
        <v>0</v>
      </c>
      <c r="AI2717" s="4" t="str">
        <f t="shared" si="1443"/>
        <v>A+J=</v>
      </c>
      <c r="AJ2717" s="11">
        <f t="shared" si="1470"/>
        <v>43875</v>
      </c>
      <c r="AK2717" s="11"/>
      <c r="AL2717" s="4"/>
      <c r="AM2717" s="1"/>
      <c r="AN2717" s="11"/>
      <c r="AO2717" s="1"/>
      <c r="AP2717" s="1"/>
      <c r="AQ2717" s="3"/>
      <c r="AR2717" s="3"/>
      <c r="AS2717" s="6"/>
      <c r="AT2717" s="1"/>
      <c r="AU2717" s="1"/>
      <c r="AV2717" s="1"/>
      <c r="AW2717" s="1"/>
      <c r="AX2717" s="1"/>
      <c r="AY2717" s="1"/>
      <c r="AZ2717" s="1"/>
      <c r="BA2717" s="1"/>
      <c r="BB2717" s="1"/>
    </row>
    <row r="2718" spans="1:54" x14ac:dyDescent="0.2">
      <c r="A2718" s="158">
        <f t="shared" si="1465"/>
        <v>43874</v>
      </c>
      <c r="B2718" s="2">
        <f t="shared" si="1449"/>
        <v>301893.70037140331</v>
      </c>
      <c r="C2718" s="2">
        <f t="shared" si="1466"/>
        <v>198012.09059529001</v>
      </c>
      <c r="D2718" s="2">
        <f>SUM(Y2718:Y$2901)</f>
        <v>12914.441424680001</v>
      </c>
      <c r="E2718" s="73">
        <f t="shared" si="1450"/>
        <v>185097.64917061001</v>
      </c>
      <c r="F2718" s="88">
        <f t="shared" si="1445"/>
        <v>5259.76</v>
      </c>
      <c r="G2718" s="3">
        <f>IF(AND(N2718=1,N2717&gt;1),VLOOKUP(A2717,[1]Plan1!$BK$81:$BM$259,3),G2717)</f>
        <v>5320.25</v>
      </c>
      <c r="H2718" s="11">
        <f t="shared" si="1446"/>
        <v>43784</v>
      </c>
      <c r="I2718" s="11">
        <f t="shared" si="1447"/>
        <v>43814</v>
      </c>
      <c r="J2718" s="12">
        <f t="shared" si="1451"/>
        <v>1.1500524738771389E-2</v>
      </c>
      <c r="K2718" s="11">
        <f t="shared" si="1467"/>
        <v>43875</v>
      </c>
      <c r="L2718" s="11">
        <f t="shared" si="1452"/>
        <v>43875</v>
      </c>
      <c r="M2718" s="1">
        <f t="shared" si="1471"/>
        <v>23</v>
      </c>
      <c r="N2718" s="1">
        <f t="shared" si="1453"/>
        <v>22</v>
      </c>
      <c r="O2718" s="2">
        <f t="shared" si="1454"/>
        <v>1.01099776</v>
      </c>
      <c r="P2718" s="13">
        <f t="shared" si="1448"/>
        <v>1.0051002499999999</v>
      </c>
      <c r="Q2718" s="13">
        <f t="shared" si="1441"/>
        <v>1.5037761358676982</v>
      </c>
      <c r="R2718" s="2">
        <f t="shared" si="1444"/>
        <v>1.5203142999999999</v>
      </c>
      <c r="S2718" s="2">
        <f t="shared" si="1468"/>
        <v>1.4936037600000001</v>
      </c>
      <c r="T2718" s="2">
        <f t="shared" si="1455"/>
        <v>295751.60303857998</v>
      </c>
      <c r="U2718" s="2">
        <f t="shared" si="1456"/>
        <v>6374.6168455218058</v>
      </c>
      <c r="V2718" s="2">
        <f t="shared" si="1457"/>
        <v>96308.953759851502</v>
      </c>
      <c r="W2718" s="2">
        <f t="shared" si="1458"/>
        <v>300695.66120066331</v>
      </c>
      <c r="X2718" s="17">
        <f t="shared" si="1459"/>
        <v>0</v>
      </c>
      <c r="Y2718" s="2">
        <f t="shared" si="1460"/>
        <v>0</v>
      </c>
      <c r="Z2718" s="72">
        <f t="shared" si="1461"/>
        <v>0</v>
      </c>
      <c r="AA2718" s="2">
        <f t="shared" si="1472"/>
        <v>0</v>
      </c>
      <c r="AB2718" s="12">
        <f t="shared" si="1469"/>
        <v>4.6600000000000003E-2</v>
      </c>
      <c r="AC2718" s="17">
        <f t="shared" si="1462"/>
        <v>22</v>
      </c>
      <c r="AD2718" s="17">
        <v>252</v>
      </c>
      <c r="AE2718" s="13">
        <f t="shared" si="1442"/>
        <v>1.003984225</v>
      </c>
      <c r="AF2718" s="2">
        <f t="shared" si="1473"/>
        <v>1178.34093061</v>
      </c>
      <c r="AG2718" s="2">
        <f t="shared" si="1463"/>
        <v>1198.0391707399999</v>
      </c>
      <c r="AH2718" s="3">
        <f t="shared" si="1464"/>
        <v>0</v>
      </c>
      <c r="AI2718" s="4" t="str">
        <f t="shared" si="1443"/>
        <v>A+J=</v>
      </c>
      <c r="AJ2718" s="11">
        <f t="shared" si="1470"/>
        <v>43875</v>
      </c>
      <c r="AK2718" s="11"/>
      <c r="AL2718" s="4"/>
      <c r="AM2718" s="1"/>
      <c r="AN2718" s="11"/>
      <c r="AO2718" s="1"/>
      <c r="AP2718" s="1"/>
      <c r="AQ2718" s="3"/>
      <c r="AR2718" s="3"/>
      <c r="AS2718" s="6"/>
      <c r="AT2718" s="1"/>
      <c r="AU2718" s="1"/>
      <c r="AV2718" s="1"/>
      <c r="AW2718" s="1"/>
      <c r="AX2718" s="1"/>
      <c r="AY2718" s="1"/>
      <c r="AZ2718" s="1"/>
      <c r="BA2718" s="1"/>
      <c r="BB2718" s="1"/>
    </row>
    <row r="2719" spans="1:54" x14ac:dyDescent="0.2">
      <c r="A2719" s="158">
        <f t="shared" si="1465"/>
        <v>43875</v>
      </c>
      <c r="B2719" s="2">
        <f t="shared" si="1449"/>
        <v>302088.79419887235</v>
      </c>
      <c r="C2719" s="2">
        <f t="shared" si="1466"/>
        <v>198012.09059529001</v>
      </c>
      <c r="D2719" s="2">
        <f>SUM(Y2719:Y$2901)</f>
        <v>12914.441424680001</v>
      </c>
      <c r="E2719" s="73">
        <f t="shared" si="1450"/>
        <v>185097.64917061001</v>
      </c>
      <c r="F2719" s="88">
        <f t="shared" si="1445"/>
        <v>5259.76</v>
      </c>
      <c r="G2719" s="3">
        <f>IF(AND(N2719=1,N2718&gt;1),VLOOKUP(A2718,[1]Plan1!$BK$81:$BM$259,3),G2718)</f>
        <v>5320.25</v>
      </c>
      <c r="H2719" s="11">
        <f t="shared" si="1446"/>
        <v>43784</v>
      </c>
      <c r="I2719" s="11">
        <f t="shared" si="1447"/>
        <v>43814</v>
      </c>
      <c r="J2719" s="12">
        <f t="shared" si="1451"/>
        <v>1.1500524738771389E-2</v>
      </c>
      <c r="K2719" s="11">
        <f t="shared" si="1467"/>
        <v>43906</v>
      </c>
      <c r="L2719" s="11">
        <f t="shared" si="1452"/>
        <v>43875</v>
      </c>
      <c r="M2719" s="1">
        <f t="shared" si="1471"/>
        <v>23</v>
      </c>
      <c r="N2719" s="1">
        <f t="shared" si="1453"/>
        <v>23</v>
      </c>
      <c r="O2719" s="2">
        <f t="shared" si="1454"/>
        <v>1.01150052</v>
      </c>
      <c r="P2719" s="13">
        <f t="shared" si="1448"/>
        <v>1.0051002499999999</v>
      </c>
      <c r="Q2719" s="13">
        <f t="shared" ref="Q2719:Q2782" si="1474">IF(L2719&gt;L2718,Q2718*P2719,Q2718)</f>
        <v>1.5037761358676982</v>
      </c>
      <c r="R2719" s="2">
        <f t="shared" si="1444"/>
        <v>1.5210703400000001</v>
      </c>
      <c r="S2719" s="2">
        <f t="shared" si="1468"/>
        <v>1.4936037600000001</v>
      </c>
      <c r="T2719" s="2">
        <f t="shared" si="1455"/>
        <v>295751.60303857998</v>
      </c>
      <c r="U2719" s="2">
        <f t="shared" si="1456"/>
        <v>6374.6168455218058</v>
      </c>
      <c r="V2719" s="2">
        <f t="shared" si="1457"/>
        <v>96448.894986530489</v>
      </c>
      <c r="W2719" s="2">
        <f t="shared" si="1458"/>
        <v>300835.60242734232</v>
      </c>
      <c r="X2719" s="17">
        <f t="shared" si="1459"/>
        <v>89</v>
      </c>
      <c r="Y2719" s="2">
        <f t="shared" si="1460"/>
        <v>1751.7852438</v>
      </c>
      <c r="Z2719" s="72">
        <f t="shared" si="1461"/>
        <v>8.8468599999999998E-3</v>
      </c>
      <c r="AA2719" s="2">
        <f t="shared" si="1472"/>
        <v>2616.4730268500002</v>
      </c>
      <c r="AB2719" s="12">
        <f t="shared" si="1469"/>
        <v>4.6600000000000003E-2</v>
      </c>
      <c r="AC2719" s="17">
        <f t="shared" si="1462"/>
        <v>23</v>
      </c>
      <c r="AD2719" s="17">
        <v>252</v>
      </c>
      <c r="AE2719" s="13">
        <f t="shared" ref="AE2719:AE2782" si="1475">ROUND((1+AB2719)^TRUNC((AC2719/AD2719),9),9)</f>
        <v>1.004165703</v>
      </c>
      <c r="AF2719" s="2">
        <f t="shared" si="1473"/>
        <v>1232.0133400300001</v>
      </c>
      <c r="AG2719" s="2">
        <f t="shared" si="1463"/>
        <v>1253.1917715300001</v>
      </c>
      <c r="AH2719" s="3">
        <f t="shared" si="1464"/>
        <v>3848.4863668800003</v>
      </c>
      <c r="AI2719" s="4" t="str">
        <f t="shared" si="1443"/>
        <v>A+J=</v>
      </c>
      <c r="AJ2719" s="11">
        <f t="shared" si="1470"/>
        <v>43875</v>
      </c>
      <c r="AK2719" s="11"/>
      <c r="AL2719" s="4"/>
      <c r="AM2719" s="1"/>
      <c r="AN2719" s="11"/>
      <c r="AO2719" s="1"/>
      <c r="AP2719" s="1"/>
      <c r="AQ2719" s="3"/>
      <c r="AR2719" s="3"/>
      <c r="AS2719" s="6"/>
      <c r="AT2719" s="1"/>
      <c r="AU2719" s="1"/>
      <c r="AV2719" s="1"/>
      <c r="AW2719" s="1"/>
      <c r="AX2719" s="1"/>
      <c r="AY2719" s="1"/>
      <c r="AZ2719" s="1"/>
      <c r="BA2719" s="1"/>
      <c r="BB2719" s="1"/>
    </row>
    <row r="2720" spans="1:54" x14ac:dyDescent="0.2">
      <c r="A2720" s="158">
        <f t="shared" si="1465"/>
        <v>43876</v>
      </c>
      <c r="B2720" s="2">
        <f t="shared" si="1449"/>
        <v>298304.12025806226</v>
      </c>
      <c r="C2720" s="2">
        <f t="shared" si="1466"/>
        <v>196260.30535149001</v>
      </c>
      <c r="D2720" s="2">
        <f>SUM(Y2720:Y$2901)</f>
        <v>11162.65618088</v>
      </c>
      <c r="E2720" s="73">
        <f t="shared" si="1450"/>
        <v>185097.64917061001</v>
      </c>
      <c r="F2720" s="88">
        <f t="shared" si="1445"/>
        <v>5320.25</v>
      </c>
      <c r="G2720" s="3">
        <f>IF(AND(N2720=1,N2719&gt;1),VLOOKUP(A2719,[1]Plan1!$BK$81:$BM$259,3),G2719)</f>
        <v>5331.42</v>
      </c>
      <c r="H2720" s="11">
        <f t="shared" si="1446"/>
        <v>43814</v>
      </c>
      <c r="I2720" s="11">
        <f t="shared" si="1447"/>
        <v>43845</v>
      </c>
      <c r="J2720" s="12">
        <f t="shared" si="1451"/>
        <v>2.099525398242541E-3</v>
      </c>
      <c r="K2720" s="11">
        <f t="shared" si="1467"/>
        <v>43906</v>
      </c>
      <c r="L2720" s="11">
        <f t="shared" si="1452"/>
        <v>43906</v>
      </c>
      <c r="M2720" s="1">
        <f t="shared" si="1471"/>
        <v>19</v>
      </c>
      <c r="N2720" s="1">
        <f t="shared" si="1453"/>
        <v>1</v>
      </c>
      <c r="O2720" s="2">
        <f t="shared" si="1454"/>
        <v>1.0001103899999999</v>
      </c>
      <c r="P2720" s="13">
        <f t="shared" si="1448"/>
        <v>1.01150052</v>
      </c>
      <c r="Q2720" s="13">
        <f t="shared" si="1474"/>
        <v>1.5210703433937673</v>
      </c>
      <c r="R2720" s="2">
        <f t="shared" si="1444"/>
        <v>1.5212382499999999</v>
      </c>
      <c r="S2720" s="2">
        <f t="shared" si="1468"/>
        <v>1.4936037600000001</v>
      </c>
      <c r="T2720" s="2">
        <f t="shared" si="1455"/>
        <v>293135.13001173001</v>
      </c>
      <c r="U2720" s="2">
        <f t="shared" si="1456"/>
        <v>5509.9290624696087</v>
      </c>
      <c r="V2720" s="2">
        <f t="shared" si="1457"/>
        <v>96479.974732802686</v>
      </c>
      <c r="W2720" s="2">
        <f t="shared" si="1458"/>
        <v>298250.20914676227</v>
      </c>
      <c r="X2720" s="17">
        <f t="shared" si="1459"/>
        <v>0</v>
      </c>
      <c r="Y2720" s="2">
        <f t="shared" si="1460"/>
        <v>0</v>
      </c>
      <c r="Z2720" s="72">
        <f t="shared" si="1461"/>
        <v>0</v>
      </c>
      <c r="AA2720" s="2">
        <f t="shared" si="1472"/>
        <v>0</v>
      </c>
      <c r="AB2720" s="12">
        <f t="shared" si="1469"/>
        <v>4.6600000000000003E-2</v>
      </c>
      <c r="AC2720" s="17">
        <f t="shared" si="1462"/>
        <v>1</v>
      </c>
      <c r="AD2720" s="17">
        <v>252</v>
      </c>
      <c r="AE2720" s="13">
        <f t="shared" si="1475"/>
        <v>1.0001807579999999</v>
      </c>
      <c r="AF2720" s="2">
        <f t="shared" si="1473"/>
        <v>52.986519829999999</v>
      </c>
      <c r="AG2720" s="2">
        <f t="shared" si="1463"/>
        <v>53.911111300000002</v>
      </c>
      <c r="AH2720" s="3">
        <f t="shared" si="1464"/>
        <v>0</v>
      </c>
      <c r="AI2720" s="4" t="str">
        <f t="shared" si="1443"/>
        <v>A+J=</v>
      </c>
      <c r="AJ2720" s="11">
        <f t="shared" si="1470"/>
        <v>43906</v>
      </c>
      <c r="AK2720" s="11"/>
      <c r="AL2720" s="4"/>
      <c r="AM2720" s="1"/>
      <c r="AN2720" s="11"/>
      <c r="AO2720" s="1"/>
      <c r="AP2720" s="1"/>
      <c r="AQ2720" s="3"/>
      <c r="AR2720" s="3"/>
      <c r="AS2720" s="6"/>
      <c r="AT2720" s="1"/>
      <c r="AU2720" s="1"/>
      <c r="AV2720" s="1"/>
      <c r="AW2720" s="1"/>
      <c r="AX2720" s="1"/>
      <c r="AY2720" s="1"/>
      <c r="AZ2720" s="1"/>
      <c r="BA2720" s="1"/>
      <c r="BB2720" s="1"/>
    </row>
    <row r="2721" spans="1:54" x14ac:dyDescent="0.2">
      <c r="A2721" s="158">
        <f t="shared" si="1465"/>
        <v>43877</v>
      </c>
      <c r="B2721" s="2">
        <f t="shared" si="1449"/>
        <v>298304.12025806226</v>
      </c>
      <c r="C2721" s="2">
        <f t="shared" si="1466"/>
        <v>196260.30535149001</v>
      </c>
      <c r="D2721" s="2">
        <f>SUM(Y2721:Y$2901)</f>
        <v>11162.65618088</v>
      </c>
      <c r="E2721" s="73">
        <f t="shared" si="1450"/>
        <v>185097.64917061001</v>
      </c>
      <c r="F2721" s="88">
        <f t="shared" si="1445"/>
        <v>5320.25</v>
      </c>
      <c r="G2721" s="3">
        <f>IF(AND(N2721=1,N2720&gt;1),VLOOKUP(A2720,[1]Plan1!$BK$81:$BM$259,3),G2720)</f>
        <v>5331.42</v>
      </c>
      <c r="H2721" s="11">
        <f t="shared" si="1446"/>
        <v>43814</v>
      </c>
      <c r="I2721" s="11">
        <f t="shared" si="1447"/>
        <v>43845</v>
      </c>
      <c r="J2721" s="12">
        <f t="shared" si="1451"/>
        <v>2.099525398242541E-3</v>
      </c>
      <c r="K2721" s="11">
        <f t="shared" si="1467"/>
        <v>43906</v>
      </c>
      <c r="L2721" s="11">
        <f t="shared" si="1452"/>
        <v>43906</v>
      </c>
      <c r="M2721" s="1">
        <f t="shared" si="1471"/>
        <v>19</v>
      </c>
      <c r="N2721" s="1">
        <f t="shared" si="1453"/>
        <v>1</v>
      </c>
      <c r="O2721" s="2">
        <f t="shared" si="1454"/>
        <v>1.0001103899999999</v>
      </c>
      <c r="P2721" s="13">
        <f t="shared" si="1448"/>
        <v>1.01150052</v>
      </c>
      <c r="Q2721" s="13">
        <f t="shared" si="1474"/>
        <v>1.5210703433937673</v>
      </c>
      <c r="R2721" s="2">
        <f t="shared" si="1444"/>
        <v>1.5212382499999999</v>
      </c>
      <c r="S2721" s="2">
        <f t="shared" si="1468"/>
        <v>1.4936037600000001</v>
      </c>
      <c r="T2721" s="2">
        <f t="shared" si="1455"/>
        <v>293135.13001173001</v>
      </c>
      <c r="U2721" s="2">
        <f t="shared" si="1456"/>
        <v>5509.9290624696087</v>
      </c>
      <c r="V2721" s="2">
        <f t="shared" si="1457"/>
        <v>96479.974732802686</v>
      </c>
      <c r="W2721" s="2">
        <f t="shared" si="1458"/>
        <v>298250.20914676227</v>
      </c>
      <c r="X2721" s="17">
        <f t="shared" si="1459"/>
        <v>0</v>
      </c>
      <c r="Y2721" s="2">
        <f t="shared" si="1460"/>
        <v>0</v>
      </c>
      <c r="Z2721" s="72">
        <f t="shared" si="1461"/>
        <v>0</v>
      </c>
      <c r="AA2721" s="2">
        <f t="shared" si="1472"/>
        <v>0</v>
      </c>
      <c r="AB2721" s="12">
        <f t="shared" si="1469"/>
        <v>4.6600000000000003E-2</v>
      </c>
      <c r="AC2721" s="17">
        <f t="shared" si="1462"/>
        <v>1</v>
      </c>
      <c r="AD2721" s="17">
        <v>252</v>
      </c>
      <c r="AE2721" s="13">
        <f t="shared" si="1475"/>
        <v>1.0001807579999999</v>
      </c>
      <c r="AF2721" s="2">
        <f t="shared" si="1473"/>
        <v>52.986519829999999</v>
      </c>
      <c r="AG2721" s="2">
        <f t="shared" si="1463"/>
        <v>53.911111300000002</v>
      </c>
      <c r="AH2721" s="3">
        <f t="shared" si="1464"/>
        <v>0</v>
      </c>
      <c r="AI2721" s="4" t="str">
        <f t="shared" si="1443"/>
        <v>A+J=</v>
      </c>
      <c r="AJ2721" s="11">
        <f t="shared" si="1470"/>
        <v>43906</v>
      </c>
      <c r="AK2721" s="11"/>
      <c r="AL2721" s="4"/>
      <c r="AM2721" s="1"/>
      <c r="AN2721" s="11"/>
      <c r="AO2721" s="1"/>
      <c r="AP2721" s="1"/>
      <c r="AQ2721" s="3"/>
      <c r="AR2721" s="3"/>
      <c r="AS2721" s="6"/>
      <c r="AT2721" s="1"/>
      <c r="AU2721" s="1"/>
      <c r="AV2721" s="1"/>
      <c r="AW2721" s="1"/>
      <c r="AX2721" s="1"/>
      <c r="AY2721" s="1"/>
      <c r="AZ2721" s="1"/>
      <c r="BA2721" s="1"/>
      <c r="BB2721" s="1"/>
    </row>
    <row r="2722" spans="1:54" x14ac:dyDescent="0.2">
      <c r="A2722" s="158">
        <f t="shared" si="1465"/>
        <v>43878</v>
      </c>
      <c r="B2722" s="2">
        <f t="shared" si="1449"/>
        <v>298304.12025806226</v>
      </c>
      <c r="C2722" s="2">
        <f t="shared" si="1466"/>
        <v>196260.30535149001</v>
      </c>
      <c r="D2722" s="2">
        <f>SUM(Y2722:Y$2901)</f>
        <v>11162.65618088</v>
      </c>
      <c r="E2722" s="73">
        <f t="shared" si="1450"/>
        <v>185097.64917061001</v>
      </c>
      <c r="F2722" s="88">
        <f t="shared" si="1445"/>
        <v>5320.25</v>
      </c>
      <c r="G2722" s="3">
        <f>IF(AND(N2722=1,N2721&gt;1),VLOOKUP(A2721,[1]Plan1!$BK$81:$BM$259,3),G2721)</f>
        <v>5331.42</v>
      </c>
      <c r="H2722" s="11">
        <f t="shared" si="1446"/>
        <v>43814</v>
      </c>
      <c r="I2722" s="11">
        <f t="shared" si="1447"/>
        <v>43845</v>
      </c>
      <c r="J2722" s="12">
        <f t="shared" si="1451"/>
        <v>2.099525398242541E-3</v>
      </c>
      <c r="K2722" s="11">
        <f t="shared" si="1467"/>
        <v>43906</v>
      </c>
      <c r="L2722" s="11">
        <f t="shared" si="1452"/>
        <v>43906</v>
      </c>
      <c r="M2722" s="1">
        <f t="shared" si="1471"/>
        <v>19</v>
      </c>
      <c r="N2722" s="1">
        <f t="shared" si="1453"/>
        <v>1</v>
      </c>
      <c r="O2722" s="2">
        <f t="shared" si="1454"/>
        <v>1.0001103899999999</v>
      </c>
      <c r="P2722" s="13">
        <f t="shared" si="1448"/>
        <v>1.01150052</v>
      </c>
      <c r="Q2722" s="13">
        <f t="shared" si="1474"/>
        <v>1.5210703433937673</v>
      </c>
      <c r="R2722" s="2">
        <f t="shared" si="1444"/>
        <v>1.5212382499999999</v>
      </c>
      <c r="S2722" s="2">
        <f t="shared" si="1468"/>
        <v>1.4936037600000001</v>
      </c>
      <c r="T2722" s="2">
        <f t="shared" si="1455"/>
        <v>293135.13001173001</v>
      </c>
      <c r="U2722" s="2">
        <f t="shared" si="1456"/>
        <v>5509.9290624696087</v>
      </c>
      <c r="V2722" s="2">
        <f t="shared" si="1457"/>
        <v>96479.974732802686</v>
      </c>
      <c r="W2722" s="2">
        <f t="shared" si="1458"/>
        <v>298250.20914676227</v>
      </c>
      <c r="X2722" s="17">
        <f t="shared" si="1459"/>
        <v>0</v>
      </c>
      <c r="Y2722" s="2">
        <f t="shared" si="1460"/>
        <v>0</v>
      </c>
      <c r="Z2722" s="72">
        <f t="shared" si="1461"/>
        <v>0</v>
      </c>
      <c r="AA2722" s="2">
        <f t="shared" si="1472"/>
        <v>0</v>
      </c>
      <c r="AB2722" s="12">
        <f t="shared" si="1469"/>
        <v>4.6600000000000003E-2</v>
      </c>
      <c r="AC2722" s="17">
        <f t="shared" si="1462"/>
        <v>1</v>
      </c>
      <c r="AD2722" s="17">
        <v>252</v>
      </c>
      <c r="AE2722" s="13">
        <f t="shared" si="1475"/>
        <v>1.0001807579999999</v>
      </c>
      <c r="AF2722" s="2">
        <f t="shared" si="1473"/>
        <v>52.986519829999999</v>
      </c>
      <c r="AG2722" s="2">
        <f t="shared" si="1463"/>
        <v>53.911111300000002</v>
      </c>
      <c r="AH2722" s="3">
        <f t="shared" si="1464"/>
        <v>0</v>
      </c>
      <c r="AI2722" s="4" t="str">
        <f t="shared" ref="AI2722:AI2785" si="1476">AI2721</f>
        <v>A+J=</v>
      </c>
      <c r="AJ2722" s="11">
        <f t="shared" si="1470"/>
        <v>43906</v>
      </c>
      <c r="AK2722" s="11"/>
      <c r="AL2722" s="4"/>
      <c r="AM2722" s="1"/>
      <c r="AN2722" s="11"/>
      <c r="AO2722" s="1"/>
      <c r="AP2722" s="1"/>
      <c r="AQ2722" s="3"/>
      <c r="AR2722" s="3"/>
      <c r="AS2722" s="6"/>
      <c r="AT2722" s="1"/>
      <c r="AU2722" s="1"/>
      <c r="AV2722" s="1"/>
      <c r="AW2722" s="1"/>
      <c r="AX2722" s="1"/>
      <c r="AY2722" s="1"/>
      <c r="AZ2722" s="1"/>
      <c r="BA2722" s="1"/>
      <c r="BB2722" s="1"/>
    </row>
    <row r="2723" spans="1:54" x14ac:dyDescent="0.2">
      <c r="A2723" s="158">
        <f t="shared" si="1465"/>
        <v>43879</v>
      </c>
      <c r="B2723" s="2">
        <f t="shared" si="1449"/>
        <v>298389.13559975754</v>
      </c>
      <c r="C2723" s="2">
        <f t="shared" si="1466"/>
        <v>196260.30535149001</v>
      </c>
      <c r="D2723" s="2">
        <f>SUM(Y2723:Y$2901)</f>
        <v>11162.65618088</v>
      </c>
      <c r="E2723" s="73">
        <f t="shared" si="1450"/>
        <v>185097.64917061001</v>
      </c>
      <c r="F2723" s="88">
        <f t="shared" si="1445"/>
        <v>5320.25</v>
      </c>
      <c r="G2723" s="3">
        <f>IF(AND(N2723=1,N2722&gt;1),VLOOKUP(A2722,[1]Plan1!$BK$81:$BM$259,3),G2722)</f>
        <v>5331.42</v>
      </c>
      <c r="H2723" s="11">
        <f t="shared" si="1446"/>
        <v>43814</v>
      </c>
      <c r="I2723" s="11">
        <f t="shared" si="1447"/>
        <v>43845</v>
      </c>
      <c r="J2723" s="12">
        <f t="shared" si="1451"/>
        <v>2.099525398242541E-3</v>
      </c>
      <c r="K2723" s="11">
        <f t="shared" si="1467"/>
        <v>43906</v>
      </c>
      <c r="L2723" s="11">
        <f t="shared" si="1452"/>
        <v>43906</v>
      </c>
      <c r="M2723" s="1">
        <f t="shared" si="1471"/>
        <v>19</v>
      </c>
      <c r="N2723" s="1">
        <f t="shared" si="1453"/>
        <v>2</v>
      </c>
      <c r="O2723" s="2">
        <f t="shared" si="1454"/>
        <v>1.00022079</v>
      </c>
      <c r="P2723" s="13">
        <f t="shared" si="1448"/>
        <v>1.01150052</v>
      </c>
      <c r="Q2723" s="13">
        <f t="shared" si="1474"/>
        <v>1.5210703433937673</v>
      </c>
      <c r="R2723" s="2">
        <f t="shared" si="1444"/>
        <v>1.5214061800000001</v>
      </c>
      <c r="S2723" s="2">
        <f t="shared" si="1468"/>
        <v>1.4936037600000001</v>
      </c>
      <c r="T2723" s="2">
        <f t="shared" si="1455"/>
        <v>293135.13001173001</v>
      </c>
      <c r="U2723" s="2">
        <f t="shared" si="1456"/>
        <v>5509.9290624696087</v>
      </c>
      <c r="V2723" s="2">
        <f t="shared" si="1457"/>
        <v>96511.05818102794</v>
      </c>
      <c r="W2723" s="2">
        <f t="shared" si="1458"/>
        <v>298281.29259498755</v>
      </c>
      <c r="X2723" s="17">
        <f t="shared" si="1459"/>
        <v>0</v>
      </c>
      <c r="Y2723" s="2">
        <f t="shared" si="1460"/>
        <v>0</v>
      </c>
      <c r="Z2723" s="72">
        <f t="shared" si="1461"/>
        <v>0</v>
      </c>
      <c r="AA2723" s="2">
        <f t="shared" si="1472"/>
        <v>0</v>
      </c>
      <c r="AB2723" s="12">
        <f t="shared" si="1469"/>
        <v>4.6600000000000003E-2</v>
      </c>
      <c r="AC2723" s="17">
        <f t="shared" si="1462"/>
        <v>2</v>
      </c>
      <c r="AD2723" s="17">
        <v>252</v>
      </c>
      <c r="AE2723" s="13">
        <f t="shared" si="1475"/>
        <v>1.0003615480000001</v>
      </c>
      <c r="AF2723" s="2">
        <f t="shared" si="1473"/>
        <v>105.98241998</v>
      </c>
      <c r="AG2723" s="2">
        <f t="shared" si="1463"/>
        <v>107.84300476999999</v>
      </c>
      <c r="AH2723" s="3">
        <f t="shared" si="1464"/>
        <v>0</v>
      </c>
      <c r="AI2723" s="4" t="str">
        <f t="shared" si="1476"/>
        <v>A+J=</v>
      </c>
      <c r="AJ2723" s="11">
        <f t="shared" si="1470"/>
        <v>43906</v>
      </c>
      <c r="AK2723" s="11"/>
      <c r="AL2723" s="4"/>
      <c r="AM2723" s="1"/>
      <c r="AN2723" s="11"/>
      <c r="AO2723" s="1"/>
      <c r="AP2723" s="1"/>
      <c r="AQ2723" s="3"/>
      <c r="AR2723" s="3"/>
      <c r="AS2723" s="6"/>
      <c r="AT2723" s="1"/>
      <c r="AU2723" s="1"/>
      <c r="AV2723" s="1"/>
      <c r="AW2723" s="1"/>
      <c r="AX2723" s="1"/>
      <c r="AY2723" s="1"/>
      <c r="AZ2723" s="1"/>
      <c r="BA2723" s="1"/>
      <c r="BB2723" s="1"/>
    </row>
    <row r="2724" spans="1:54" x14ac:dyDescent="0.2">
      <c r="A2724" s="158">
        <f t="shared" si="1465"/>
        <v>43880</v>
      </c>
      <c r="B2724" s="2">
        <f t="shared" si="1449"/>
        <v>298474.17572887574</v>
      </c>
      <c r="C2724" s="2">
        <f t="shared" si="1466"/>
        <v>196260.30535149001</v>
      </c>
      <c r="D2724" s="2">
        <f>SUM(Y2724:Y$2901)</f>
        <v>11162.65618088</v>
      </c>
      <c r="E2724" s="73">
        <f t="shared" si="1450"/>
        <v>185097.64917061001</v>
      </c>
      <c r="F2724" s="88">
        <f t="shared" si="1445"/>
        <v>5320.25</v>
      </c>
      <c r="G2724" s="3">
        <f>IF(AND(N2724=1,N2723&gt;1),VLOOKUP(A2723,[1]Plan1!$BK$81:$BM$259,3),G2723)</f>
        <v>5331.42</v>
      </c>
      <c r="H2724" s="11">
        <f t="shared" si="1446"/>
        <v>43814</v>
      </c>
      <c r="I2724" s="11">
        <f t="shared" si="1447"/>
        <v>43845</v>
      </c>
      <c r="J2724" s="12">
        <f t="shared" si="1451"/>
        <v>2.099525398242541E-3</v>
      </c>
      <c r="K2724" s="11">
        <f t="shared" si="1467"/>
        <v>43906</v>
      </c>
      <c r="L2724" s="11">
        <f t="shared" si="1452"/>
        <v>43906</v>
      </c>
      <c r="M2724" s="1">
        <f t="shared" si="1471"/>
        <v>19</v>
      </c>
      <c r="N2724" s="1">
        <f t="shared" si="1453"/>
        <v>3</v>
      </c>
      <c r="O2724" s="2">
        <f t="shared" si="1454"/>
        <v>1.0003312099999999</v>
      </c>
      <c r="P2724" s="13">
        <f t="shared" si="1448"/>
        <v>1.01150052</v>
      </c>
      <c r="Q2724" s="13">
        <f t="shared" si="1474"/>
        <v>1.5210703433937673</v>
      </c>
      <c r="R2724" s="2">
        <f t="shared" si="1444"/>
        <v>1.5215741300000001</v>
      </c>
      <c r="S2724" s="2">
        <f t="shared" si="1468"/>
        <v>1.4936037600000001</v>
      </c>
      <c r="T2724" s="2">
        <f t="shared" si="1455"/>
        <v>293135.13001173001</v>
      </c>
      <c r="U2724" s="2">
        <f t="shared" si="1456"/>
        <v>5509.9290624696087</v>
      </c>
      <c r="V2724" s="2">
        <f t="shared" si="1457"/>
        <v>96542.145331206149</v>
      </c>
      <c r="W2724" s="2">
        <f t="shared" si="1458"/>
        <v>298312.37974516576</v>
      </c>
      <c r="X2724" s="17">
        <f t="shared" si="1459"/>
        <v>0</v>
      </c>
      <c r="Y2724" s="2">
        <f t="shared" si="1460"/>
        <v>0</v>
      </c>
      <c r="Z2724" s="72">
        <f t="shared" si="1461"/>
        <v>0</v>
      </c>
      <c r="AA2724" s="2">
        <f t="shared" si="1472"/>
        <v>0</v>
      </c>
      <c r="AB2724" s="12">
        <f t="shared" si="1469"/>
        <v>4.6600000000000003E-2</v>
      </c>
      <c r="AC2724" s="17">
        <f t="shared" si="1462"/>
        <v>3</v>
      </c>
      <c r="AD2724" s="17">
        <v>252</v>
      </c>
      <c r="AE2724" s="13">
        <f t="shared" si="1475"/>
        <v>1.0005423710000001</v>
      </c>
      <c r="AF2724" s="2">
        <f t="shared" si="1473"/>
        <v>158.98799359</v>
      </c>
      <c r="AG2724" s="2">
        <f t="shared" si="1463"/>
        <v>161.79598371</v>
      </c>
      <c r="AH2724" s="3">
        <f t="shared" si="1464"/>
        <v>0</v>
      </c>
      <c r="AI2724" s="4" t="str">
        <f t="shared" si="1476"/>
        <v>A+J=</v>
      </c>
      <c r="AJ2724" s="11">
        <f t="shared" si="1470"/>
        <v>43906</v>
      </c>
      <c r="AK2724" s="11"/>
      <c r="AL2724" s="4"/>
      <c r="AM2724" s="1"/>
      <c r="AN2724" s="11"/>
      <c r="AO2724" s="1"/>
      <c r="AP2724" s="1"/>
      <c r="AQ2724" s="3"/>
      <c r="AR2724" s="3"/>
      <c r="AS2724" s="6"/>
      <c r="AT2724" s="1"/>
      <c r="AU2724" s="1"/>
      <c r="AV2724" s="1"/>
      <c r="AW2724" s="1"/>
      <c r="AX2724" s="1"/>
      <c r="AY2724" s="1"/>
      <c r="AZ2724" s="1"/>
      <c r="BA2724" s="1"/>
      <c r="BB2724" s="1"/>
    </row>
    <row r="2725" spans="1:54" x14ac:dyDescent="0.2">
      <c r="A2725" s="158">
        <f t="shared" si="1465"/>
        <v>43881</v>
      </c>
      <c r="B2725" s="2">
        <f t="shared" si="1449"/>
        <v>298559.23879819043</v>
      </c>
      <c r="C2725" s="2">
        <f t="shared" si="1466"/>
        <v>196260.30535149001</v>
      </c>
      <c r="D2725" s="2">
        <f>SUM(Y2725:Y$2901)</f>
        <v>11162.65618088</v>
      </c>
      <c r="E2725" s="73">
        <f t="shared" si="1450"/>
        <v>185097.64917061001</v>
      </c>
      <c r="F2725" s="88">
        <f t="shared" si="1445"/>
        <v>5320.25</v>
      </c>
      <c r="G2725" s="3">
        <f>IF(AND(N2725=1,N2724&gt;1),VLOOKUP(A2724,[1]Plan1!$BK$81:$BM$259,3),G2724)</f>
        <v>5331.42</v>
      </c>
      <c r="H2725" s="11">
        <f t="shared" si="1446"/>
        <v>43814</v>
      </c>
      <c r="I2725" s="11">
        <f t="shared" si="1447"/>
        <v>43845</v>
      </c>
      <c r="J2725" s="12">
        <f t="shared" si="1451"/>
        <v>2.099525398242541E-3</v>
      </c>
      <c r="K2725" s="11">
        <f t="shared" si="1467"/>
        <v>43906</v>
      </c>
      <c r="L2725" s="11">
        <f t="shared" si="1452"/>
        <v>43906</v>
      </c>
      <c r="M2725" s="1">
        <f t="shared" si="1471"/>
        <v>19</v>
      </c>
      <c r="N2725" s="1">
        <f t="shared" si="1453"/>
        <v>4</v>
      </c>
      <c r="O2725" s="2">
        <f t="shared" si="1454"/>
        <v>1.0004416300000001</v>
      </c>
      <c r="P2725" s="13">
        <f t="shared" si="1448"/>
        <v>1.01150052</v>
      </c>
      <c r="Q2725" s="13">
        <f t="shared" si="1474"/>
        <v>1.5210703433937673</v>
      </c>
      <c r="R2725" s="2">
        <f t="shared" si="1444"/>
        <v>1.52174209</v>
      </c>
      <c r="S2725" s="2">
        <f t="shared" si="1468"/>
        <v>1.4936037600000001</v>
      </c>
      <c r="T2725" s="2">
        <f t="shared" si="1455"/>
        <v>293135.13001173001</v>
      </c>
      <c r="U2725" s="2">
        <f t="shared" si="1456"/>
        <v>5509.9290624696087</v>
      </c>
      <c r="V2725" s="2">
        <f t="shared" si="1457"/>
        <v>96573.234332360837</v>
      </c>
      <c r="W2725" s="2">
        <f t="shared" si="1458"/>
        <v>298343.46874632046</v>
      </c>
      <c r="X2725" s="17">
        <f t="shared" si="1459"/>
        <v>0</v>
      </c>
      <c r="Y2725" s="2">
        <f t="shared" si="1460"/>
        <v>0</v>
      </c>
      <c r="Z2725" s="72">
        <f t="shared" si="1461"/>
        <v>0</v>
      </c>
      <c r="AA2725" s="2">
        <f t="shared" si="1472"/>
        <v>0</v>
      </c>
      <c r="AB2725" s="12">
        <f t="shared" si="1469"/>
        <v>4.6600000000000003E-2</v>
      </c>
      <c r="AC2725" s="17">
        <f t="shared" si="1462"/>
        <v>4</v>
      </c>
      <c r="AD2725" s="17">
        <v>252</v>
      </c>
      <c r="AE2725" s="13">
        <f t="shared" si="1475"/>
        <v>1.0007232269999999</v>
      </c>
      <c r="AF2725" s="2">
        <f t="shared" si="1473"/>
        <v>212.00324067</v>
      </c>
      <c r="AG2725" s="2">
        <f t="shared" si="1463"/>
        <v>215.77005187</v>
      </c>
      <c r="AH2725" s="3">
        <f t="shared" si="1464"/>
        <v>0</v>
      </c>
      <c r="AI2725" s="4" t="str">
        <f t="shared" si="1476"/>
        <v>A+J=</v>
      </c>
      <c r="AJ2725" s="11">
        <f t="shared" si="1470"/>
        <v>43906</v>
      </c>
      <c r="AK2725" s="11"/>
      <c r="AL2725" s="4"/>
      <c r="AM2725" s="1"/>
      <c r="AN2725" s="11"/>
      <c r="AO2725" s="1"/>
      <c r="AP2725" s="1"/>
      <c r="AQ2725" s="3"/>
      <c r="AR2725" s="3"/>
      <c r="AS2725" s="6"/>
      <c r="AT2725" s="1"/>
      <c r="AU2725" s="1"/>
      <c r="AV2725" s="1"/>
      <c r="AW2725" s="1"/>
      <c r="AX2725" s="1"/>
      <c r="AY2725" s="1"/>
      <c r="AZ2725" s="1"/>
      <c r="BA2725" s="1"/>
      <c r="BB2725" s="1"/>
    </row>
    <row r="2726" spans="1:54" x14ac:dyDescent="0.2">
      <c r="A2726" s="158">
        <f t="shared" si="1465"/>
        <v>43882</v>
      </c>
      <c r="B2726" s="2">
        <f t="shared" si="1449"/>
        <v>298644.32821869466</v>
      </c>
      <c r="C2726" s="2">
        <f t="shared" si="1466"/>
        <v>196260.30535149001</v>
      </c>
      <c r="D2726" s="2">
        <f>SUM(Y2726:Y$2901)</f>
        <v>11162.65618088</v>
      </c>
      <c r="E2726" s="73">
        <f t="shared" si="1450"/>
        <v>185097.64917061001</v>
      </c>
      <c r="F2726" s="88">
        <f t="shared" si="1445"/>
        <v>5320.25</v>
      </c>
      <c r="G2726" s="3">
        <f>IF(AND(N2726=1,N2725&gt;1),VLOOKUP(A2725,[1]Plan1!$BK$81:$BM$259,3),G2725)</f>
        <v>5331.42</v>
      </c>
      <c r="H2726" s="11">
        <f t="shared" si="1446"/>
        <v>43814</v>
      </c>
      <c r="I2726" s="11">
        <f t="shared" si="1447"/>
        <v>43845</v>
      </c>
      <c r="J2726" s="12">
        <f t="shared" si="1451"/>
        <v>2.099525398242541E-3</v>
      </c>
      <c r="K2726" s="11">
        <f t="shared" si="1467"/>
        <v>43906</v>
      </c>
      <c r="L2726" s="11">
        <f t="shared" si="1452"/>
        <v>43906</v>
      </c>
      <c r="M2726" s="1">
        <f t="shared" si="1471"/>
        <v>19</v>
      </c>
      <c r="N2726" s="1">
        <f t="shared" si="1453"/>
        <v>5</v>
      </c>
      <c r="O2726" s="2">
        <f t="shared" si="1454"/>
        <v>1.0005520699999999</v>
      </c>
      <c r="P2726" s="13">
        <f t="shared" si="1448"/>
        <v>1.01150052</v>
      </c>
      <c r="Q2726" s="13">
        <f t="shared" si="1474"/>
        <v>1.5210703433937673</v>
      </c>
      <c r="R2726" s="2">
        <f t="shared" si="1444"/>
        <v>1.5219100800000001</v>
      </c>
      <c r="S2726" s="2">
        <f t="shared" si="1468"/>
        <v>1.4936037600000001</v>
      </c>
      <c r="T2726" s="2">
        <f t="shared" si="1455"/>
        <v>293135.13001173001</v>
      </c>
      <c r="U2726" s="2">
        <f t="shared" si="1456"/>
        <v>5509.9290624696087</v>
      </c>
      <c r="V2726" s="2">
        <f t="shared" si="1457"/>
        <v>96604.328886445015</v>
      </c>
      <c r="W2726" s="2">
        <f t="shared" si="1458"/>
        <v>298374.56330040464</v>
      </c>
      <c r="X2726" s="17">
        <f t="shared" si="1459"/>
        <v>0</v>
      </c>
      <c r="Y2726" s="2">
        <f t="shared" si="1460"/>
        <v>0</v>
      </c>
      <c r="Z2726" s="72">
        <f t="shared" si="1461"/>
        <v>0</v>
      </c>
      <c r="AA2726" s="2">
        <f t="shared" si="1472"/>
        <v>0</v>
      </c>
      <c r="AB2726" s="12">
        <f t="shared" si="1469"/>
        <v>4.6600000000000003E-2</v>
      </c>
      <c r="AC2726" s="17">
        <f t="shared" si="1462"/>
        <v>5</v>
      </c>
      <c r="AD2726" s="17">
        <v>252</v>
      </c>
      <c r="AE2726" s="13">
        <f t="shared" si="1475"/>
        <v>1.000904115</v>
      </c>
      <c r="AF2726" s="2">
        <f t="shared" si="1473"/>
        <v>265.02786807000001</v>
      </c>
      <c r="AG2726" s="2">
        <f t="shared" si="1463"/>
        <v>269.76491829000003</v>
      </c>
      <c r="AH2726" s="3">
        <f t="shared" si="1464"/>
        <v>0</v>
      </c>
      <c r="AI2726" s="4" t="str">
        <f t="shared" si="1476"/>
        <v>A+J=</v>
      </c>
      <c r="AJ2726" s="11">
        <f t="shared" si="1470"/>
        <v>43906</v>
      </c>
      <c r="AK2726" s="11"/>
      <c r="AL2726" s="4"/>
      <c r="AM2726" s="1"/>
      <c r="AN2726" s="11"/>
      <c r="AO2726" s="1"/>
      <c r="AP2726" s="1"/>
      <c r="AQ2726" s="3"/>
      <c r="AR2726" s="3"/>
      <c r="AS2726" s="6"/>
      <c r="AT2726" s="1"/>
      <c r="AU2726" s="1"/>
      <c r="AV2726" s="1"/>
      <c r="AW2726" s="1"/>
      <c r="AX2726" s="1"/>
      <c r="AY2726" s="1"/>
      <c r="AZ2726" s="1"/>
      <c r="BA2726" s="1"/>
      <c r="BB2726" s="1"/>
    </row>
    <row r="2727" spans="1:54" x14ac:dyDescent="0.2">
      <c r="A2727" s="158">
        <f t="shared" si="1465"/>
        <v>43883</v>
      </c>
      <c r="B2727" s="2">
        <f t="shared" si="1449"/>
        <v>298729.44244183175</v>
      </c>
      <c r="C2727" s="2">
        <f t="shared" si="1466"/>
        <v>196260.30535149001</v>
      </c>
      <c r="D2727" s="2">
        <f>SUM(Y2727:Y$2901)</f>
        <v>11162.65618088</v>
      </c>
      <c r="E2727" s="73">
        <f t="shared" si="1450"/>
        <v>185097.64917061001</v>
      </c>
      <c r="F2727" s="88">
        <f t="shared" si="1445"/>
        <v>5320.25</v>
      </c>
      <c r="G2727" s="3">
        <f>IF(AND(N2727=1,N2726&gt;1),VLOOKUP(A2726,[1]Plan1!$BK$81:$BM$259,3),G2726)</f>
        <v>5331.42</v>
      </c>
      <c r="H2727" s="11">
        <f t="shared" si="1446"/>
        <v>43814</v>
      </c>
      <c r="I2727" s="11">
        <f t="shared" si="1447"/>
        <v>43845</v>
      </c>
      <c r="J2727" s="12">
        <f t="shared" si="1451"/>
        <v>2.099525398242541E-3</v>
      </c>
      <c r="K2727" s="11">
        <f t="shared" si="1467"/>
        <v>43906</v>
      </c>
      <c r="L2727" s="11">
        <f t="shared" si="1452"/>
        <v>43906</v>
      </c>
      <c r="M2727" s="1">
        <f t="shared" si="1471"/>
        <v>19</v>
      </c>
      <c r="N2727" s="1">
        <f t="shared" si="1453"/>
        <v>6</v>
      </c>
      <c r="O2727" s="2">
        <f t="shared" si="1454"/>
        <v>1.0006625300000001</v>
      </c>
      <c r="P2727" s="13">
        <f t="shared" si="1448"/>
        <v>1.01150052</v>
      </c>
      <c r="Q2727" s="13">
        <f t="shared" si="1474"/>
        <v>1.5210703433937673</v>
      </c>
      <c r="R2727" s="2">
        <f t="shared" si="1444"/>
        <v>1.5220780899999999</v>
      </c>
      <c r="S2727" s="2">
        <f t="shared" si="1468"/>
        <v>1.4936037600000001</v>
      </c>
      <c r="T2727" s="2">
        <f t="shared" si="1455"/>
        <v>293135.13001173001</v>
      </c>
      <c r="U2727" s="2">
        <f t="shared" si="1456"/>
        <v>5509.9290624696087</v>
      </c>
      <c r="V2727" s="2">
        <f t="shared" si="1457"/>
        <v>96635.427142482149</v>
      </c>
      <c r="W2727" s="2">
        <f t="shared" si="1458"/>
        <v>298405.66155644174</v>
      </c>
      <c r="X2727" s="17">
        <f t="shared" si="1459"/>
        <v>0</v>
      </c>
      <c r="Y2727" s="2">
        <f t="shared" si="1460"/>
        <v>0</v>
      </c>
      <c r="Z2727" s="72">
        <f t="shared" si="1461"/>
        <v>0</v>
      </c>
      <c r="AA2727" s="2">
        <f t="shared" si="1472"/>
        <v>0</v>
      </c>
      <c r="AB2727" s="12">
        <f t="shared" si="1469"/>
        <v>4.6600000000000003E-2</v>
      </c>
      <c r="AC2727" s="17">
        <f t="shared" si="1462"/>
        <v>6</v>
      </c>
      <c r="AD2727" s="17">
        <v>252</v>
      </c>
      <c r="AE2727" s="13">
        <f t="shared" si="1475"/>
        <v>1.0010850360000001</v>
      </c>
      <c r="AF2727" s="2">
        <f t="shared" si="1473"/>
        <v>318.06216891999998</v>
      </c>
      <c r="AG2727" s="2">
        <f t="shared" si="1463"/>
        <v>323.78088538999998</v>
      </c>
      <c r="AH2727" s="3">
        <f t="shared" si="1464"/>
        <v>0</v>
      </c>
      <c r="AI2727" s="4" t="str">
        <f t="shared" si="1476"/>
        <v>A+J=</v>
      </c>
      <c r="AJ2727" s="11">
        <f t="shared" si="1470"/>
        <v>43906</v>
      </c>
      <c r="AK2727" s="11"/>
      <c r="AL2727" s="4"/>
      <c r="AM2727" s="1"/>
      <c r="AN2727" s="11"/>
      <c r="AO2727" s="1"/>
      <c r="AP2727" s="1"/>
      <c r="AQ2727" s="3"/>
      <c r="AR2727" s="3"/>
      <c r="AS2727" s="6"/>
      <c r="AT2727" s="1"/>
      <c r="AU2727" s="1"/>
      <c r="AV2727" s="1"/>
      <c r="AW2727" s="1"/>
      <c r="AX2727" s="1"/>
      <c r="AY2727" s="1"/>
      <c r="AZ2727" s="1"/>
      <c r="BA2727" s="1"/>
      <c r="BB2727" s="1"/>
    </row>
    <row r="2728" spans="1:54" x14ac:dyDescent="0.2">
      <c r="A2728" s="158">
        <f t="shared" si="1465"/>
        <v>43884</v>
      </c>
      <c r="B2728" s="2">
        <f t="shared" si="1449"/>
        <v>298729.44244183175</v>
      </c>
      <c r="C2728" s="2">
        <f t="shared" si="1466"/>
        <v>196260.30535149001</v>
      </c>
      <c r="D2728" s="2">
        <f>SUM(Y2728:Y$2901)</f>
        <v>11162.65618088</v>
      </c>
      <c r="E2728" s="73">
        <f t="shared" si="1450"/>
        <v>185097.64917061001</v>
      </c>
      <c r="F2728" s="88">
        <f t="shared" si="1445"/>
        <v>5320.25</v>
      </c>
      <c r="G2728" s="3">
        <f>IF(AND(N2728=1,N2727&gt;1),VLOOKUP(A2727,[1]Plan1!$BK$81:$BM$259,3),G2727)</f>
        <v>5331.42</v>
      </c>
      <c r="H2728" s="11">
        <f t="shared" si="1446"/>
        <v>43814</v>
      </c>
      <c r="I2728" s="11">
        <f t="shared" si="1447"/>
        <v>43845</v>
      </c>
      <c r="J2728" s="12">
        <f t="shared" si="1451"/>
        <v>2.099525398242541E-3</v>
      </c>
      <c r="K2728" s="11">
        <f t="shared" si="1467"/>
        <v>43906</v>
      </c>
      <c r="L2728" s="11">
        <f t="shared" si="1452"/>
        <v>43906</v>
      </c>
      <c r="M2728" s="1">
        <f t="shared" si="1471"/>
        <v>19</v>
      </c>
      <c r="N2728" s="1">
        <f t="shared" si="1453"/>
        <v>6</v>
      </c>
      <c r="O2728" s="2">
        <f t="shared" si="1454"/>
        <v>1.0006625300000001</v>
      </c>
      <c r="P2728" s="13">
        <f t="shared" si="1448"/>
        <v>1.01150052</v>
      </c>
      <c r="Q2728" s="13">
        <f t="shared" si="1474"/>
        <v>1.5210703433937673</v>
      </c>
      <c r="R2728" s="2">
        <f t="shared" si="1444"/>
        <v>1.5220780899999999</v>
      </c>
      <c r="S2728" s="2">
        <f t="shared" si="1468"/>
        <v>1.4936037600000001</v>
      </c>
      <c r="T2728" s="2">
        <f t="shared" si="1455"/>
        <v>293135.13001173001</v>
      </c>
      <c r="U2728" s="2">
        <f t="shared" si="1456"/>
        <v>5509.9290624696087</v>
      </c>
      <c r="V2728" s="2">
        <f t="shared" si="1457"/>
        <v>96635.427142482149</v>
      </c>
      <c r="W2728" s="2">
        <f t="shared" si="1458"/>
        <v>298405.66155644174</v>
      </c>
      <c r="X2728" s="17">
        <f t="shared" si="1459"/>
        <v>0</v>
      </c>
      <c r="Y2728" s="2">
        <f t="shared" si="1460"/>
        <v>0</v>
      </c>
      <c r="Z2728" s="72">
        <f t="shared" si="1461"/>
        <v>0</v>
      </c>
      <c r="AA2728" s="2">
        <f t="shared" si="1472"/>
        <v>0</v>
      </c>
      <c r="AB2728" s="12">
        <f t="shared" si="1469"/>
        <v>4.6600000000000003E-2</v>
      </c>
      <c r="AC2728" s="17">
        <f t="shared" si="1462"/>
        <v>6</v>
      </c>
      <c r="AD2728" s="17">
        <v>252</v>
      </c>
      <c r="AE2728" s="13">
        <f t="shared" si="1475"/>
        <v>1.0010850360000001</v>
      </c>
      <c r="AF2728" s="2">
        <f t="shared" si="1473"/>
        <v>318.06216891999998</v>
      </c>
      <c r="AG2728" s="2">
        <f t="shared" si="1463"/>
        <v>323.78088538999998</v>
      </c>
      <c r="AH2728" s="3">
        <f t="shared" si="1464"/>
        <v>0</v>
      </c>
      <c r="AI2728" s="4" t="str">
        <f t="shared" si="1476"/>
        <v>A+J=</v>
      </c>
      <c r="AJ2728" s="11">
        <f t="shared" si="1470"/>
        <v>43906</v>
      </c>
      <c r="AK2728" s="11"/>
      <c r="AL2728" s="4"/>
      <c r="AM2728" s="1"/>
      <c r="AN2728" s="11"/>
      <c r="AO2728" s="1"/>
      <c r="AP2728" s="1"/>
      <c r="AQ2728" s="3"/>
      <c r="AR2728" s="3"/>
      <c r="AS2728" s="6"/>
      <c r="AT2728" s="1"/>
      <c r="AU2728" s="1"/>
      <c r="AV2728" s="1"/>
      <c r="AW2728" s="1"/>
      <c r="AX2728" s="1"/>
      <c r="AY2728" s="1"/>
      <c r="AZ2728" s="1"/>
      <c r="BA2728" s="1"/>
      <c r="BB2728" s="1"/>
    </row>
    <row r="2729" spans="1:54" x14ac:dyDescent="0.2">
      <c r="A2729" s="158">
        <f t="shared" si="1465"/>
        <v>43885</v>
      </c>
      <c r="B2729" s="2">
        <f t="shared" si="1449"/>
        <v>298729.44244183175</v>
      </c>
      <c r="C2729" s="2">
        <f t="shared" si="1466"/>
        <v>196260.30535149001</v>
      </c>
      <c r="D2729" s="2">
        <f>SUM(Y2729:Y$2901)</f>
        <v>11162.65618088</v>
      </c>
      <c r="E2729" s="73">
        <f t="shared" si="1450"/>
        <v>185097.64917061001</v>
      </c>
      <c r="F2729" s="88">
        <f t="shared" si="1445"/>
        <v>5320.25</v>
      </c>
      <c r="G2729" s="3">
        <f>IF(AND(N2729=1,N2728&gt;1),VLOOKUP(A2728,[1]Plan1!$BK$81:$BM$259,3),G2728)</f>
        <v>5331.42</v>
      </c>
      <c r="H2729" s="11">
        <f t="shared" si="1446"/>
        <v>43814</v>
      </c>
      <c r="I2729" s="11">
        <f t="shared" si="1447"/>
        <v>43845</v>
      </c>
      <c r="J2729" s="12">
        <f t="shared" si="1451"/>
        <v>2.099525398242541E-3</v>
      </c>
      <c r="K2729" s="11">
        <f t="shared" si="1467"/>
        <v>43906</v>
      </c>
      <c r="L2729" s="11">
        <f t="shared" si="1452"/>
        <v>43906</v>
      </c>
      <c r="M2729" s="1">
        <f t="shared" si="1471"/>
        <v>19</v>
      </c>
      <c r="N2729" s="1">
        <f t="shared" si="1453"/>
        <v>6</v>
      </c>
      <c r="O2729" s="2">
        <f t="shared" si="1454"/>
        <v>1.0006625300000001</v>
      </c>
      <c r="P2729" s="13">
        <f t="shared" si="1448"/>
        <v>1.01150052</v>
      </c>
      <c r="Q2729" s="13">
        <f t="shared" si="1474"/>
        <v>1.5210703433937673</v>
      </c>
      <c r="R2729" s="2">
        <f t="shared" ref="R2729:R2792" si="1477">TRUNC(TRUNC((O2729*Q2729),15),8)</f>
        <v>1.5220780899999999</v>
      </c>
      <c r="S2729" s="2">
        <f t="shared" si="1468"/>
        <v>1.4936037600000001</v>
      </c>
      <c r="T2729" s="2">
        <f t="shared" si="1455"/>
        <v>293135.13001173001</v>
      </c>
      <c r="U2729" s="2">
        <f t="shared" si="1456"/>
        <v>5509.9290624696087</v>
      </c>
      <c r="V2729" s="2">
        <f t="shared" si="1457"/>
        <v>96635.427142482149</v>
      </c>
      <c r="W2729" s="2">
        <f t="shared" si="1458"/>
        <v>298405.66155644174</v>
      </c>
      <c r="X2729" s="17">
        <f t="shared" si="1459"/>
        <v>0</v>
      </c>
      <c r="Y2729" s="2">
        <f t="shared" si="1460"/>
        <v>0</v>
      </c>
      <c r="Z2729" s="72">
        <f t="shared" si="1461"/>
        <v>0</v>
      </c>
      <c r="AA2729" s="2">
        <f t="shared" si="1472"/>
        <v>0</v>
      </c>
      <c r="AB2729" s="12">
        <f t="shared" si="1469"/>
        <v>4.6600000000000003E-2</v>
      </c>
      <c r="AC2729" s="17">
        <f t="shared" si="1462"/>
        <v>6</v>
      </c>
      <c r="AD2729" s="17">
        <v>252</v>
      </c>
      <c r="AE2729" s="13">
        <f t="shared" si="1475"/>
        <v>1.0010850360000001</v>
      </c>
      <c r="AF2729" s="2">
        <f t="shared" si="1473"/>
        <v>318.06216891999998</v>
      </c>
      <c r="AG2729" s="2">
        <f t="shared" si="1463"/>
        <v>323.78088538999998</v>
      </c>
      <c r="AH2729" s="3">
        <f t="shared" si="1464"/>
        <v>0</v>
      </c>
      <c r="AI2729" s="4" t="str">
        <f t="shared" si="1476"/>
        <v>A+J=</v>
      </c>
      <c r="AJ2729" s="11">
        <f t="shared" si="1470"/>
        <v>43906</v>
      </c>
      <c r="AK2729" s="11"/>
      <c r="AL2729" s="4"/>
      <c r="AM2729" s="1"/>
      <c r="AN2729" s="11"/>
      <c r="AO2729" s="1"/>
      <c r="AP2729" s="1"/>
      <c r="AQ2729" s="3"/>
      <c r="AR2729" s="3"/>
      <c r="AS2729" s="6"/>
      <c r="AT2729" s="1"/>
      <c r="AU2729" s="1"/>
      <c r="AV2729" s="1"/>
      <c r="AW2729" s="1"/>
      <c r="AX2729" s="1"/>
      <c r="AY2729" s="1"/>
      <c r="AZ2729" s="1"/>
      <c r="BA2729" s="1"/>
      <c r="BB2729" s="1"/>
    </row>
    <row r="2730" spans="1:54" x14ac:dyDescent="0.2">
      <c r="A2730" s="158">
        <f t="shared" si="1465"/>
        <v>43886</v>
      </c>
      <c r="B2730" s="2">
        <f t="shared" si="1449"/>
        <v>298729.44244183175</v>
      </c>
      <c r="C2730" s="2">
        <f t="shared" si="1466"/>
        <v>196260.30535149001</v>
      </c>
      <c r="D2730" s="2">
        <f>SUM(Y2730:Y$2901)</f>
        <v>11162.65618088</v>
      </c>
      <c r="E2730" s="73">
        <f t="shared" si="1450"/>
        <v>185097.64917061001</v>
      </c>
      <c r="F2730" s="88">
        <f t="shared" ref="F2730:F2793" si="1478">IF(G2730=G2729,F2729,G2729)</f>
        <v>5320.25</v>
      </c>
      <c r="G2730" s="3">
        <f>IF(AND(N2730=1,N2729&gt;1),VLOOKUP(A2729,[1]Plan1!$BK$81:$BM$259,3),G2729)</f>
        <v>5331.42</v>
      </c>
      <c r="H2730" s="11">
        <f t="shared" ref="H2730:H2793" si="1479">EDATE(I2730,-1)</f>
        <v>43814</v>
      </c>
      <c r="I2730" s="11">
        <f t="shared" ref="I2730:I2793" si="1480">IF(X2729&gt;0,EDATE(A2730,-1),+I2729)</f>
        <v>43845</v>
      </c>
      <c r="J2730" s="12">
        <f t="shared" si="1451"/>
        <v>2.099525398242541E-3</v>
      </c>
      <c r="K2730" s="11">
        <f t="shared" si="1467"/>
        <v>43906</v>
      </c>
      <c r="L2730" s="11">
        <f t="shared" si="1452"/>
        <v>43906</v>
      </c>
      <c r="M2730" s="1">
        <f t="shared" si="1471"/>
        <v>19</v>
      </c>
      <c r="N2730" s="1">
        <f t="shared" si="1453"/>
        <v>6</v>
      </c>
      <c r="O2730" s="2">
        <f t="shared" si="1454"/>
        <v>1.0006625300000001</v>
      </c>
      <c r="P2730" s="13">
        <f t="shared" ref="P2730:P2793" si="1481">IF(L2730&gt;L2729,O2729,P2729)</f>
        <v>1.01150052</v>
      </c>
      <c r="Q2730" s="13">
        <f t="shared" si="1474"/>
        <v>1.5210703433937673</v>
      </c>
      <c r="R2730" s="2">
        <f t="shared" si="1477"/>
        <v>1.5220780899999999</v>
      </c>
      <c r="S2730" s="2">
        <f t="shared" si="1468"/>
        <v>1.4936037600000001</v>
      </c>
      <c r="T2730" s="2">
        <f t="shared" si="1455"/>
        <v>293135.13001173001</v>
      </c>
      <c r="U2730" s="2">
        <f t="shared" si="1456"/>
        <v>5509.9290624696087</v>
      </c>
      <c r="V2730" s="2">
        <f t="shared" si="1457"/>
        <v>96635.427142482149</v>
      </c>
      <c r="W2730" s="2">
        <f t="shared" si="1458"/>
        <v>298405.66155644174</v>
      </c>
      <c r="X2730" s="17">
        <f t="shared" si="1459"/>
        <v>0</v>
      </c>
      <c r="Y2730" s="2">
        <f t="shared" si="1460"/>
        <v>0</v>
      </c>
      <c r="Z2730" s="72">
        <f t="shared" si="1461"/>
        <v>0</v>
      </c>
      <c r="AA2730" s="2">
        <f t="shared" si="1472"/>
        <v>0</v>
      </c>
      <c r="AB2730" s="12">
        <f t="shared" si="1469"/>
        <v>4.6600000000000003E-2</v>
      </c>
      <c r="AC2730" s="17">
        <f t="shared" si="1462"/>
        <v>6</v>
      </c>
      <c r="AD2730" s="17">
        <v>252</v>
      </c>
      <c r="AE2730" s="13">
        <f t="shared" si="1475"/>
        <v>1.0010850360000001</v>
      </c>
      <c r="AF2730" s="2">
        <f t="shared" si="1473"/>
        <v>318.06216891999998</v>
      </c>
      <c r="AG2730" s="2">
        <f t="shared" si="1463"/>
        <v>323.78088538999998</v>
      </c>
      <c r="AH2730" s="3">
        <f t="shared" si="1464"/>
        <v>0</v>
      </c>
      <c r="AI2730" s="4" t="str">
        <f t="shared" si="1476"/>
        <v>A+J=</v>
      </c>
      <c r="AJ2730" s="11">
        <f t="shared" si="1470"/>
        <v>43906</v>
      </c>
      <c r="AK2730" s="11"/>
      <c r="AL2730" s="4"/>
      <c r="AM2730" s="1"/>
      <c r="AN2730" s="11"/>
      <c r="AO2730" s="1"/>
      <c r="AP2730" s="1"/>
      <c r="AQ2730" s="3"/>
      <c r="AR2730" s="3"/>
      <c r="AS2730" s="6"/>
      <c r="AT2730" s="1"/>
      <c r="AU2730" s="1"/>
      <c r="AV2730" s="1"/>
      <c r="AW2730" s="1"/>
      <c r="AX2730" s="1"/>
      <c r="AY2730" s="1"/>
      <c r="AZ2730" s="1"/>
      <c r="BA2730" s="1"/>
      <c r="BB2730" s="1"/>
    </row>
    <row r="2731" spans="1:54" x14ac:dyDescent="0.2">
      <c r="A2731" s="158">
        <f t="shared" si="1465"/>
        <v>43887</v>
      </c>
      <c r="B2731" s="2">
        <f t="shared" si="1449"/>
        <v>298729.44244183175</v>
      </c>
      <c r="C2731" s="2">
        <f t="shared" si="1466"/>
        <v>196260.30535149001</v>
      </c>
      <c r="D2731" s="2">
        <f>SUM(Y2731:Y$2901)</f>
        <v>11162.65618088</v>
      </c>
      <c r="E2731" s="73">
        <f t="shared" si="1450"/>
        <v>185097.64917061001</v>
      </c>
      <c r="F2731" s="88">
        <f t="shared" si="1478"/>
        <v>5320.25</v>
      </c>
      <c r="G2731" s="3">
        <f>IF(AND(N2731=1,N2730&gt;1),VLOOKUP(A2730,[1]Plan1!$BK$81:$BM$259,3),G2730)</f>
        <v>5331.42</v>
      </c>
      <c r="H2731" s="11">
        <f t="shared" si="1479"/>
        <v>43814</v>
      </c>
      <c r="I2731" s="11">
        <f t="shared" si="1480"/>
        <v>43845</v>
      </c>
      <c r="J2731" s="12">
        <f t="shared" si="1451"/>
        <v>2.099525398242541E-3</v>
      </c>
      <c r="K2731" s="11">
        <f t="shared" si="1467"/>
        <v>43906</v>
      </c>
      <c r="L2731" s="11">
        <f t="shared" si="1452"/>
        <v>43906</v>
      </c>
      <c r="M2731" s="1">
        <f t="shared" si="1471"/>
        <v>19</v>
      </c>
      <c r="N2731" s="1">
        <f t="shared" si="1453"/>
        <v>6</v>
      </c>
      <c r="O2731" s="2">
        <f t="shared" si="1454"/>
        <v>1.0006625300000001</v>
      </c>
      <c r="P2731" s="13">
        <f t="shared" si="1481"/>
        <v>1.01150052</v>
      </c>
      <c r="Q2731" s="13">
        <f t="shared" si="1474"/>
        <v>1.5210703433937673</v>
      </c>
      <c r="R2731" s="2">
        <f t="shared" si="1477"/>
        <v>1.5220780899999999</v>
      </c>
      <c r="S2731" s="2">
        <f t="shared" si="1468"/>
        <v>1.4936037600000001</v>
      </c>
      <c r="T2731" s="2">
        <f t="shared" si="1455"/>
        <v>293135.13001173001</v>
      </c>
      <c r="U2731" s="2">
        <f t="shared" si="1456"/>
        <v>5509.9290624696087</v>
      </c>
      <c r="V2731" s="2">
        <f t="shared" si="1457"/>
        <v>96635.427142482149</v>
      </c>
      <c r="W2731" s="2">
        <f t="shared" si="1458"/>
        <v>298405.66155644174</v>
      </c>
      <c r="X2731" s="17">
        <f t="shared" si="1459"/>
        <v>0</v>
      </c>
      <c r="Y2731" s="2">
        <f t="shared" si="1460"/>
        <v>0</v>
      </c>
      <c r="Z2731" s="72">
        <f t="shared" si="1461"/>
        <v>0</v>
      </c>
      <c r="AA2731" s="2">
        <f t="shared" si="1472"/>
        <v>0</v>
      </c>
      <c r="AB2731" s="12">
        <f t="shared" si="1469"/>
        <v>4.6600000000000003E-2</v>
      </c>
      <c r="AC2731" s="17">
        <f t="shared" si="1462"/>
        <v>6</v>
      </c>
      <c r="AD2731" s="17">
        <v>252</v>
      </c>
      <c r="AE2731" s="13">
        <f t="shared" si="1475"/>
        <v>1.0010850360000001</v>
      </c>
      <c r="AF2731" s="2">
        <f t="shared" si="1473"/>
        <v>318.06216891999998</v>
      </c>
      <c r="AG2731" s="2">
        <f t="shared" si="1463"/>
        <v>323.78088538999998</v>
      </c>
      <c r="AH2731" s="3">
        <f t="shared" si="1464"/>
        <v>0</v>
      </c>
      <c r="AI2731" s="4" t="str">
        <f t="shared" si="1476"/>
        <v>A+J=</v>
      </c>
      <c r="AJ2731" s="11">
        <f t="shared" si="1470"/>
        <v>43906</v>
      </c>
      <c r="AK2731" s="11"/>
      <c r="AL2731" s="4"/>
      <c r="AM2731" s="1"/>
      <c r="AN2731" s="11"/>
      <c r="AO2731" s="1"/>
      <c r="AP2731" s="1"/>
      <c r="AQ2731" s="3"/>
      <c r="AR2731" s="3"/>
      <c r="AS2731" s="6"/>
      <c r="AT2731" s="1"/>
      <c r="AU2731" s="1"/>
      <c r="AV2731" s="1"/>
      <c r="AW2731" s="1"/>
      <c r="AX2731" s="1"/>
      <c r="AY2731" s="1"/>
      <c r="AZ2731" s="1"/>
      <c r="BA2731" s="1"/>
      <c r="BB2731" s="1"/>
    </row>
    <row r="2732" spans="1:54" x14ac:dyDescent="0.2">
      <c r="A2732" s="158">
        <f t="shared" si="1465"/>
        <v>43888</v>
      </c>
      <c r="B2732" s="2">
        <f t="shared" si="1449"/>
        <v>298814.57961934537</v>
      </c>
      <c r="C2732" s="2">
        <f t="shared" si="1466"/>
        <v>196260.30535149001</v>
      </c>
      <c r="D2732" s="2">
        <f>SUM(Y2732:Y$2901)</f>
        <v>11162.65618088</v>
      </c>
      <c r="E2732" s="73">
        <f t="shared" si="1450"/>
        <v>185097.64917061001</v>
      </c>
      <c r="F2732" s="88">
        <f t="shared" si="1478"/>
        <v>5320.25</v>
      </c>
      <c r="G2732" s="3">
        <f>IF(AND(N2732=1,N2731&gt;1),VLOOKUP(A2731,[1]Plan1!$BK$81:$BM$259,3),G2731)</f>
        <v>5331.42</v>
      </c>
      <c r="H2732" s="11">
        <f t="shared" si="1479"/>
        <v>43814</v>
      </c>
      <c r="I2732" s="11">
        <f t="shared" si="1480"/>
        <v>43845</v>
      </c>
      <c r="J2732" s="12">
        <f t="shared" si="1451"/>
        <v>2.099525398242541E-3</v>
      </c>
      <c r="K2732" s="11">
        <f t="shared" si="1467"/>
        <v>43906</v>
      </c>
      <c r="L2732" s="11">
        <f t="shared" si="1452"/>
        <v>43906</v>
      </c>
      <c r="M2732" s="1">
        <f t="shared" si="1471"/>
        <v>19</v>
      </c>
      <c r="N2732" s="1">
        <f t="shared" si="1453"/>
        <v>7</v>
      </c>
      <c r="O2732" s="2">
        <f t="shared" si="1454"/>
        <v>1.00077299</v>
      </c>
      <c r="P2732" s="13">
        <f t="shared" si="1481"/>
        <v>1.01150052</v>
      </c>
      <c r="Q2732" s="13">
        <f t="shared" si="1474"/>
        <v>1.5210703433937673</v>
      </c>
      <c r="R2732" s="2">
        <f t="shared" si="1477"/>
        <v>1.52224611</v>
      </c>
      <c r="S2732" s="2">
        <f t="shared" si="1468"/>
        <v>1.4936037600000001</v>
      </c>
      <c r="T2732" s="2">
        <f t="shared" si="1455"/>
        <v>293135.13001173001</v>
      </c>
      <c r="U2732" s="2">
        <f t="shared" si="1456"/>
        <v>5509.9290624696087</v>
      </c>
      <c r="V2732" s="2">
        <f t="shared" si="1457"/>
        <v>96666.527249495804</v>
      </c>
      <c r="W2732" s="2">
        <f t="shared" si="1458"/>
        <v>298436.7616634554</v>
      </c>
      <c r="X2732" s="17">
        <f t="shared" si="1459"/>
        <v>0</v>
      </c>
      <c r="Y2732" s="2">
        <f t="shared" si="1460"/>
        <v>0</v>
      </c>
      <c r="Z2732" s="72">
        <f t="shared" si="1461"/>
        <v>0</v>
      </c>
      <c r="AA2732" s="2">
        <f t="shared" si="1472"/>
        <v>0</v>
      </c>
      <c r="AB2732" s="12">
        <f t="shared" si="1469"/>
        <v>4.6600000000000003E-2</v>
      </c>
      <c r="AC2732" s="17">
        <f t="shared" si="1462"/>
        <v>7</v>
      </c>
      <c r="AD2732" s="17">
        <v>252</v>
      </c>
      <c r="AE2732" s="13">
        <f t="shared" si="1475"/>
        <v>1.0012659900000001</v>
      </c>
      <c r="AF2732" s="2">
        <f t="shared" si="1473"/>
        <v>371.10614323999999</v>
      </c>
      <c r="AG2732" s="2">
        <f t="shared" si="1463"/>
        <v>377.81795589000001</v>
      </c>
      <c r="AH2732" s="3">
        <f t="shared" si="1464"/>
        <v>0</v>
      </c>
      <c r="AI2732" s="4" t="str">
        <f t="shared" si="1476"/>
        <v>A+J=</v>
      </c>
      <c r="AJ2732" s="11">
        <f t="shared" si="1470"/>
        <v>43906</v>
      </c>
      <c r="AK2732" s="11"/>
      <c r="AL2732" s="4"/>
      <c r="AM2732" s="1"/>
      <c r="AN2732" s="11"/>
      <c r="AO2732" s="1"/>
      <c r="AP2732" s="1"/>
      <c r="AQ2732" s="3"/>
      <c r="AR2732" s="3"/>
      <c r="AS2732" s="6"/>
      <c r="AT2732" s="1"/>
      <c r="AU2732" s="1"/>
      <c r="AV2732" s="1"/>
      <c r="AW2732" s="1"/>
      <c r="AX2732" s="1"/>
      <c r="AY2732" s="1"/>
      <c r="AZ2732" s="1"/>
      <c r="BA2732" s="1"/>
      <c r="BB2732" s="1"/>
    </row>
    <row r="2733" spans="1:54" x14ac:dyDescent="0.2">
      <c r="A2733" s="158">
        <f t="shared" si="1465"/>
        <v>43889</v>
      </c>
      <c r="B2733" s="2">
        <f t="shared" si="1449"/>
        <v>298899.74316417851</v>
      </c>
      <c r="C2733" s="2">
        <f t="shared" si="1466"/>
        <v>196260.30535149001</v>
      </c>
      <c r="D2733" s="2">
        <f>SUM(Y2733:Y$2901)</f>
        <v>11162.65618088</v>
      </c>
      <c r="E2733" s="73">
        <f t="shared" si="1450"/>
        <v>185097.64917061001</v>
      </c>
      <c r="F2733" s="88">
        <f t="shared" si="1478"/>
        <v>5320.25</v>
      </c>
      <c r="G2733" s="3">
        <f>IF(AND(N2733=1,N2732&gt;1),VLOOKUP(A2732,[1]Plan1!$BK$81:$BM$259,3),G2732)</f>
        <v>5331.42</v>
      </c>
      <c r="H2733" s="11">
        <f t="shared" si="1479"/>
        <v>43814</v>
      </c>
      <c r="I2733" s="11">
        <f t="shared" si="1480"/>
        <v>43845</v>
      </c>
      <c r="J2733" s="12">
        <f t="shared" si="1451"/>
        <v>2.099525398242541E-3</v>
      </c>
      <c r="K2733" s="11">
        <f t="shared" si="1467"/>
        <v>43906</v>
      </c>
      <c r="L2733" s="11">
        <f t="shared" si="1452"/>
        <v>43906</v>
      </c>
      <c r="M2733" s="1">
        <f t="shared" si="1471"/>
        <v>19</v>
      </c>
      <c r="N2733" s="1">
        <f t="shared" si="1453"/>
        <v>8</v>
      </c>
      <c r="O2733" s="2">
        <f t="shared" si="1454"/>
        <v>1.00088347</v>
      </c>
      <c r="P2733" s="13">
        <f t="shared" si="1481"/>
        <v>1.01150052</v>
      </c>
      <c r="Q2733" s="13">
        <f t="shared" si="1474"/>
        <v>1.5210703433937673</v>
      </c>
      <c r="R2733" s="2">
        <f t="shared" si="1477"/>
        <v>1.5224141600000001</v>
      </c>
      <c r="S2733" s="2">
        <f t="shared" si="1468"/>
        <v>1.4936037600000001</v>
      </c>
      <c r="T2733" s="2">
        <f t="shared" si="1455"/>
        <v>293135.13001173001</v>
      </c>
      <c r="U2733" s="2">
        <f t="shared" si="1456"/>
        <v>5509.9290624696087</v>
      </c>
      <c r="V2733" s="2">
        <f t="shared" si="1457"/>
        <v>96697.632909438937</v>
      </c>
      <c r="W2733" s="2">
        <f t="shared" si="1458"/>
        <v>298467.86732339853</v>
      </c>
      <c r="X2733" s="17">
        <f t="shared" si="1459"/>
        <v>0</v>
      </c>
      <c r="Y2733" s="2">
        <f t="shared" si="1460"/>
        <v>0</v>
      </c>
      <c r="Z2733" s="72">
        <f t="shared" si="1461"/>
        <v>0</v>
      </c>
      <c r="AA2733" s="2">
        <f t="shared" si="1472"/>
        <v>0</v>
      </c>
      <c r="AB2733" s="12">
        <f t="shared" si="1469"/>
        <v>4.6600000000000003E-2</v>
      </c>
      <c r="AC2733" s="17">
        <f t="shared" si="1462"/>
        <v>8</v>
      </c>
      <c r="AD2733" s="17">
        <v>252</v>
      </c>
      <c r="AE2733" s="13">
        <f t="shared" si="1475"/>
        <v>1.001446976</v>
      </c>
      <c r="AF2733" s="2">
        <f t="shared" si="1473"/>
        <v>424.15949788</v>
      </c>
      <c r="AG2733" s="2">
        <f t="shared" si="1463"/>
        <v>431.87584077999998</v>
      </c>
      <c r="AH2733" s="3">
        <f t="shared" si="1464"/>
        <v>0</v>
      </c>
      <c r="AI2733" s="4" t="str">
        <f t="shared" si="1476"/>
        <v>A+J=</v>
      </c>
      <c r="AJ2733" s="11">
        <f t="shared" si="1470"/>
        <v>43906</v>
      </c>
      <c r="AK2733" s="11"/>
      <c r="AL2733" s="4"/>
      <c r="AM2733" s="1"/>
      <c r="AN2733" s="11"/>
      <c r="AO2733" s="1"/>
      <c r="AP2733" s="1"/>
      <c r="AQ2733" s="3"/>
      <c r="AR2733" s="3"/>
      <c r="AS2733" s="6"/>
      <c r="AT2733" s="1"/>
      <c r="AU2733" s="1"/>
      <c r="AV2733" s="1"/>
      <c r="AW2733" s="1"/>
      <c r="AX2733" s="1"/>
      <c r="AY2733" s="1"/>
      <c r="AZ2733" s="1"/>
      <c r="BA2733" s="1"/>
      <c r="BB2733" s="1"/>
    </row>
    <row r="2734" spans="1:54" x14ac:dyDescent="0.2">
      <c r="A2734" s="158">
        <f t="shared" si="1465"/>
        <v>43890</v>
      </c>
      <c r="B2734" s="2">
        <f t="shared" si="1449"/>
        <v>298984.92997134815</v>
      </c>
      <c r="C2734" s="2">
        <f t="shared" si="1466"/>
        <v>196260.30535149001</v>
      </c>
      <c r="D2734" s="2">
        <f>SUM(Y2734:Y$2901)</f>
        <v>11162.65618088</v>
      </c>
      <c r="E2734" s="73">
        <f t="shared" si="1450"/>
        <v>185097.64917061001</v>
      </c>
      <c r="F2734" s="88">
        <f t="shared" si="1478"/>
        <v>5320.25</v>
      </c>
      <c r="G2734" s="3">
        <f>IF(AND(N2734=1,N2733&gt;1),VLOOKUP(A2733,[1]Plan1!$BK$81:$BM$259,3),G2733)</f>
        <v>5331.42</v>
      </c>
      <c r="H2734" s="11">
        <f t="shared" si="1479"/>
        <v>43814</v>
      </c>
      <c r="I2734" s="11">
        <f t="shared" si="1480"/>
        <v>43845</v>
      </c>
      <c r="J2734" s="12">
        <f t="shared" si="1451"/>
        <v>2.099525398242541E-3</v>
      </c>
      <c r="K2734" s="11">
        <f t="shared" si="1467"/>
        <v>43906</v>
      </c>
      <c r="L2734" s="11">
        <f t="shared" si="1452"/>
        <v>43906</v>
      </c>
      <c r="M2734" s="1">
        <f t="shared" si="1471"/>
        <v>19</v>
      </c>
      <c r="N2734" s="1">
        <f t="shared" si="1453"/>
        <v>9</v>
      </c>
      <c r="O2734" s="2">
        <f t="shared" si="1454"/>
        <v>1.00099396</v>
      </c>
      <c r="P2734" s="13">
        <f t="shared" si="1481"/>
        <v>1.01150052</v>
      </c>
      <c r="Q2734" s="13">
        <f t="shared" si="1474"/>
        <v>1.5210703433937673</v>
      </c>
      <c r="R2734" s="2">
        <f t="shared" si="1477"/>
        <v>1.5225822200000001</v>
      </c>
      <c r="S2734" s="2">
        <f t="shared" si="1468"/>
        <v>1.4936037600000001</v>
      </c>
      <c r="T2734" s="2">
        <f t="shared" si="1455"/>
        <v>293135.13001173001</v>
      </c>
      <c r="U2734" s="2">
        <f t="shared" si="1456"/>
        <v>5509.9290624696087</v>
      </c>
      <c r="V2734" s="2">
        <f t="shared" si="1457"/>
        <v>96728.740420358547</v>
      </c>
      <c r="W2734" s="2">
        <f t="shared" si="1458"/>
        <v>298498.97483431816</v>
      </c>
      <c r="X2734" s="17">
        <f t="shared" si="1459"/>
        <v>0</v>
      </c>
      <c r="Y2734" s="2">
        <f t="shared" si="1460"/>
        <v>0</v>
      </c>
      <c r="Z2734" s="72">
        <f t="shared" si="1461"/>
        <v>0</v>
      </c>
      <c r="AA2734" s="2">
        <f t="shared" si="1472"/>
        <v>0</v>
      </c>
      <c r="AB2734" s="12">
        <f t="shared" si="1469"/>
        <v>4.6600000000000003E-2</v>
      </c>
      <c r="AC2734" s="17">
        <f t="shared" si="1462"/>
        <v>9</v>
      </c>
      <c r="AD2734" s="17">
        <v>252</v>
      </c>
      <c r="AE2734" s="13">
        <f t="shared" si="1475"/>
        <v>1.0016279960000001</v>
      </c>
      <c r="AF2734" s="2">
        <f t="shared" si="1473"/>
        <v>477.22281910999999</v>
      </c>
      <c r="AG2734" s="2">
        <f t="shared" si="1463"/>
        <v>485.95513703</v>
      </c>
      <c r="AH2734" s="3">
        <f t="shared" si="1464"/>
        <v>0</v>
      </c>
      <c r="AI2734" s="4" t="str">
        <f t="shared" si="1476"/>
        <v>A+J=</v>
      </c>
      <c r="AJ2734" s="11">
        <f t="shared" si="1470"/>
        <v>43906</v>
      </c>
      <c r="AK2734" s="11"/>
      <c r="AL2734" s="4"/>
      <c r="AM2734" s="1"/>
      <c r="AN2734" s="11"/>
      <c r="AO2734" s="1"/>
      <c r="AP2734" s="1"/>
      <c r="AQ2734" s="3"/>
      <c r="AR2734" s="3"/>
      <c r="AS2734" s="6"/>
      <c r="AT2734" s="1"/>
      <c r="AU2734" s="1"/>
      <c r="AV2734" s="1"/>
      <c r="AW2734" s="1"/>
      <c r="AX2734" s="1"/>
      <c r="AY2734" s="1"/>
      <c r="AZ2734" s="1"/>
      <c r="BA2734" s="1"/>
      <c r="BB2734" s="1"/>
    </row>
    <row r="2735" spans="1:54" x14ac:dyDescent="0.2">
      <c r="A2735" s="158">
        <f t="shared" si="1465"/>
        <v>43891</v>
      </c>
      <c r="B2735" s="2">
        <f t="shared" si="1449"/>
        <v>298984.92997134815</v>
      </c>
      <c r="C2735" s="2">
        <f t="shared" si="1466"/>
        <v>196260.30535149001</v>
      </c>
      <c r="D2735" s="2">
        <f>SUM(Y2735:Y$2901)</f>
        <v>11162.65618088</v>
      </c>
      <c r="E2735" s="73">
        <f t="shared" si="1450"/>
        <v>185097.64917061001</v>
      </c>
      <c r="F2735" s="88">
        <f t="shared" si="1478"/>
        <v>5320.25</v>
      </c>
      <c r="G2735" s="3">
        <f>IF(AND(N2735=1,N2734&gt;1),VLOOKUP(A2734,[1]Plan1!$BK$81:$BM$259,3),G2734)</f>
        <v>5331.42</v>
      </c>
      <c r="H2735" s="11">
        <f t="shared" si="1479"/>
        <v>43814</v>
      </c>
      <c r="I2735" s="11">
        <f t="shared" si="1480"/>
        <v>43845</v>
      </c>
      <c r="J2735" s="12">
        <f t="shared" si="1451"/>
        <v>2.099525398242541E-3</v>
      </c>
      <c r="K2735" s="11">
        <f t="shared" si="1467"/>
        <v>43906</v>
      </c>
      <c r="L2735" s="11">
        <f t="shared" si="1452"/>
        <v>43906</v>
      </c>
      <c r="M2735" s="1">
        <f t="shared" si="1471"/>
        <v>19</v>
      </c>
      <c r="N2735" s="1">
        <f t="shared" si="1453"/>
        <v>9</v>
      </c>
      <c r="O2735" s="2">
        <f t="shared" si="1454"/>
        <v>1.00099396</v>
      </c>
      <c r="P2735" s="13">
        <f t="shared" si="1481"/>
        <v>1.01150052</v>
      </c>
      <c r="Q2735" s="13">
        <f t="shared" si="1474"/>
        <v>1.5210703433937673</v>
      </c>
      <c r="R2735" s="2">
        <f t="shared" si="1477"/>
        <v>1.5225822200000001</v>
      </c>
      <c r="S2735" s="2">
        <f t="shared" si="1468"/>
        <v>1.4936037600000001</v>
      </c>
      <c r="T2735" s="2">
        <f t="shared" si="1455"/>
        <v>293135.13001173001</v>
      </c>
      <c r="U2735" s="2">
        <f t="shared" si="1456"/>
        <v>5509.9290624696087</v>
      </c>
      <c r="V2735" s="2">
        <f t="shared" si="1457"/>
        <v>96728.740420358547</v>
      </c>
      <c r="W2735" s="2">
        <f t="shared" si="1458"/>
        <v>298498.97483431816</v>
      </c>
      <c r="X2735" s="17">
        <f t="shared" si="1459"/>
        <v>0</v>
      </c>
      <c r="Y2735" s="2">
        <f t="shared" si="1460"/>
        <v>0</v>
      </c>
      <c r="Z2735" s="72">
        <f t="shared" si="1461"/>
        <v>0</v>
      </c>
      <c r="AA2735" s="2">
        <f t="shared" si="1472"/>
        <v>0</v>
      </c>
      <c r="AB2735" s="12">
        <f t="shared" si="1469"/>
        <v>4.6600000000000003E-2</v>
      </c>
      <c r="AC2735" s="17">
        <f t="shared" si="1462"/>
        <v>9</v>
      </c>
      <c r="AD2735" s="17">
        <v>252</v>
      </c>
      <c r="AE2735" s="13">
        <f t="shared" si="1475"/>
        <v>1.0016279960000001</v>
      </c>
      <c r="AF2735" s="2">
        <f t="shared" si="1473"/>
        <v>477.22281910999999</v>
      </c>
      <c r="AG2735" s="2">
        <f t="shared" si="1463"/>
        <v>485.95513703</v>
      </c>
      <c r="AH2735" s="3">
        <f t="shared" si="1464"/>
        <v>0</v>
      </c>
      <c r="AI2735" s="4" t="str">
        <f t="shared" si="1476"/>
        <v>A+J=</v>
      </c>
      <c r="AJ2735" s="11">
        <f t="shared" si="1470"/>
        <v>43906</v>
      </c>
      <c r="AK2735" s="11"/>
      <c r="AL2735" s="4"/>
      <c r="AM2735" s="1"/>
      <c r="AN2735" s="11"/>
      <c r="AO2735" s="1"/>
      <c r="AP2735" s="1"/>
      <c r="AQ2735" s="3"/>
      <c r="AR2735" s="3"/>
      <c r="AS2735" s="6"/>
      <c r="AT2735" s="1"/>
      <c r="AU2735" s="1"/>
      <c r="AV2735" s="1"/>
      <c r="AW2735" s="1"/>
      <c r="AX2735" s="1"/>
      <c r="AY2735" s="1"/>
      <c r="AZ2735" s="1"/>
      <c r="BA2735" s="1"/>
      <c r="BB2735" s="1"/>
    </row>
    <row r="2736" spans="1:54" x14ac:dyDescent="0.2">
      <c r="A2736" s="158">
        <f t="shared" si="1465"/>
        <v>43892</v>
      </c>
      <c r="B2736" s="2">
        <f t="shared" si="1449"/>
        <v>298984.92997134815</v>
      </c>
      <c r="C2736" s="2">
        <f t="shared" si="1466"/>
        <v>196260.30535149001</v>
      </c>
      <c r="D2736" s="2">
        <f>SUM(Y2736:Y$2901)</f>
        <v>11162.65618088</v>
      </c>
      <c r="E2736" s="73">
        <f t="shared" si="1450"/>
        <v>185097.64917061001</v>
      </c>
      <c r="F2736" s="88">
        <f t="shared" si="1478"/>
        <v>5320.25</v>
      </c>
      <c r="G2736" s="3">
        <f>IF(AND(N2736=1,N2735&gt;1),VLOOKUP(A2735,[1]Plan1!$BK$81:$BM$259,3),G2735)</f>
        <v>5331.42</v>
      </c>
      <c r="H2736" s="11">
        <f t="shared" si="1479"/>
        <v>43814</v>
      </c>
      <c r="I2736" s="11">
        <f t="shared" si="1480"/>
        <v>43845</v>
      </c>
      <c r="J2736" s="12">
        <f t="shared" si="1451"/>
        <v>2.099525398242541E-3</v>
      </c>
      <c r="K2736" s="11">
        <f t="shared" si="1467"/>
        <v>43906</v>
      </c>
      <c r="L2736" s="11">
        <f t="shared" si="1452"/>
        <v>43906</v>
      </c>
      <c r="M2736" s="1">
        <f t="shared" si="1471"/>
        <v>19</v>
      </c>
      <c r="N2736" s="1">
        <f t="shared" si="1453"/>
        <v>9</v>
      </c>
      <c r="O2736" s="2">
        <f t="shared" si="1454"/>
        <v>1.00099396</v>
      </c>
      <c r="P2736" s="13">
        <f t="shared" si="1481"/>
        <v>1.01150052</v>
      </c>
      <c r="Q2736" s="13">
        <f t="shared" si="1474"/>
        <v>1.5210703433937673</v>
      </c>
      <c r="R2736" s="2">
        <f t="shared" si="1477"/>
        <v>1.5225822200000001</v>
      </c>
      <c r="S2736" s="2">
        <f t="shared" si="1468"/>
        <v>1.4936037600000001</v>
      </c>
      <c r="T2736" s="2">
        <f t="shared" si="1455"/>
        <v>293135.13001173001</v>
      </c>
      <c r="U2736" s="2">
        <f t="shared" si="1456"/>
        <v>5509.9290624696087</v>
      </c>
      <c r="V2736" s="2">
        <f t="shared" si="1457"/>
        <v>96728.740420358547</v>
      </c>
      <c r="W2736" s="2">
        <f t="shared" si="1458"/>
        <v>298498.97483431816</v>
      </c>
      <c r="X2736" s="17">
        <f t="shared" si="1459"/>
        <v>0</v>
      </c>
      <c r="Y2736" s="2">
        <f t="shared" si="1460"/>
        <v>0</v>
      </c>
      <c r="Z2736" s="72">
        <f t="shared" si="1461"/>
        <v>0</v>
      </c>
      <c r="AA2736" s="2">
        <f t="shared" si="1472"/>
        <v>0</v>
      </c>
      <c r="AB2736" s="12">
        <f t="shared" si="1469"/>
        <v>4.6600000000000003E-2</v>
      </c>
      <c r="AC2736" s="17">
        <f t="shared" si="1462"/>
        <v>9</v>
      </c>
      <c r="AD2736" s="17">
        <v>252</v>
      </c>
      <c r="AE2736" s="13">
        <f t="shared" si="1475"/>
        <v>1.0016279960000001</v>
      </c>
      <c r="AF2736" s="2">
        <f t="shared" si="1473"/>
        <v>477.22281910999999</v>
      </c>
      <c r="AG2736" s="2">
        <f t="shared" si="1463"/>
        <v>485.95513703</v>
      </c>
      <c r="AH2736" s="3">
        <f t="shared" si="1464"/>
        <v>0</v>
      </c>
      <c r="AI2736" s="4" t="str">
        <f t="shared" si="1476"/>
        <v>A+J=</v>
      </c>
      <c r="AJ2736" s="11">
        <f t="shared" si="1470"/>
        <v>43906</v>
      </c>
      <c r="AK2736" s="11"/>
      <c r="AL2736" s="4"/>
      <c r="AM2736" s="1"/>
      <c r="AN2736" s="11"/>
      <c r="AO2736" s="1"/>
      <c r="AP2736" s="1"/>
      <c r="AQ2736" s="3"/>
      <c r="AR2736" s="3"/>
      <c r="AS2736" s="6"/>
      <c r="AT2736" s="1"/>
      <c r="AU2736" s="1"/>
      <c r="AV2736" s="1"/>
      <c r="AW2736" s="1"/>
      <c r="AX2736" s="1"/>
      <c r="AY2736" s="1"/>
      <c r="AZ2736" s="1"/>
      <c r="BA2736" s="1"/>
      <c r="BB2736" s="1"/>
    </row>
    <row r="2737" spans="1:54" x14ac:dyDescent="0.2">
      <c r="A2737" s="158">
        <f t="shared" si="1465"/>
        <v>43893</v>
      </c>
      <c r="B2737" s="2">
        <f t="shared" si="1449"/>
        <v>299070.14130229072</v>
      </c>
      <c r="C2737" s="2">
        <f t="shared" si="1466"/>
        <v>196260.30535149001</v>
      </c>
      <c r="D2737" s="2">
        <f>SUM(Y2737:Y$2901)</f>
        <v>11162.65618088</v>
      </c>
      <c r="E2737" s="73">
        <f t="shared" si="1450"/>
        <v>185097.64917061001</v>
      </c>
      <c r="F2737" s="88">
        <f t="shared" si="1478"/>
        <v>5320.25</v>
      </c>
      <c r="G2737" s="3">
        <f>IF(AND(N2737=1,N2736&gt;1),VLOOKUP(A2736,[1]Plan1!$BK$81:$BM$259,3),G2736)</f>
        <v>5331.42</v>
      </c>
      <c r="H2737" s="11">
        <f t="shared" si="1479"/>
        <v>43814</v>
      </c>
      <c r="I2737" s="11">
        <f t="shared" si="1480"/>
        <v>43845</v>
      </c>
      <c r="J2737" s="12">
        <f t="shared" si="1451"/>
        <v>2.099525398242541E-3</v>
      </c>
      <c r="K2737" s="11">
        <f t="shared" si="1467"/>
        <v>43906</v>
      </c>
      <c r="L2737" s="11">
        <f t="shared" si="1452"/>
        <v>43906</v>
      </c>
      <c r="M2737" s="1">
        <f t="shared" si="1471"/>
        <v>19</v>
      </c>
      <c r="N2737" s="1">
        <f t="shared" si="1453"/>
        <v>10</v>
      </c>
      <c r="O2737" s="2">
        <f t="shared" si="1454"/>
        <v>1.0011044600000001</v>
      </c>
      <c r="P2737" s="13">
        <f t="shared" si="1481"/>
        <v>1.01150052</v>
      </c>
      <c r="Q2737" s="13">
        <f t="shared" si="1474"/>
        <v>1.5210703433937673</v>
      </c>
      <c r="R2737" s="2">
        <f t="shared" si="1477"/>
        <v>1.5227503</v>
      </c>
      <c r="S2737" s="2">
        <f t="shared" si="1468"/>
        <v>1.4936037600000001</v>
      </c>
      <c r="T2737" s="2">
        <f t="shared" si="1455"/>
        <v>293135.13001173001</v>
      </c>
      <c r="U2737" s="2">
        <f t="shared" si="1456"/>
        <v>5509.9290624696087</v>
      </c>
      <c r="V2737" s="2">
        <f t="shared" si="1457"/>
        <v>96759.851633231126</v>
      </c>
      <c r="W2737" s="2">
        <f t="shared" si="1458"/>
        <v>298530.08604719071</v>
      </c>
      <c r="X2737" s="17">
        <f t="shared" si="1459"/>
        <v>0</v>
      </c>
      <c r="Y2737" s="2">
        <f t="shared" si="1460"/>
        <v>0</v>
      </c>
      <c r="Z2737" s="72">
        <f t="shared" si="1461"/>
        <v>0</v>
      </c>
      <c r="AA2737" s="2">
        <f t="shared" si="1472"/>
        <v>0</v>
      </c>
      <c r="AB2737" s="12">
        <f t="shared" si="1469"/>
        <v>4.6600000000000003E-2</v>
      </c>
      <c r="AC2737" s="17">
        <f t="shared" si="1462"/>
        <v>10</v>
      </c>
      <c r="AD2737" s="17">
        <v>252</v>
      </c>
      <c r="AE2737" s="13">
        <f t="shared" si="1475"/>
        <v>1.0018090479999999</v>
      </c>
      <c r="AF2737" s="2">
        <f t="shared" si="1473"/>
        <v>530.29552066999997</v>
      </c>
      <c r="AG2737" s="2">
        <f t="shared" si="1463"/>
        <v>540.05525509999995</v>
      </c>
      <c r="AH2737" s="3">
        <f t="shared" si="1464"/>
        <v>0</v>
      </c>
      <c r="AI2737" s="4" t="str">
        <f t="shared" si="1476"/>
        <v>A+J=</v>
      </c>
      <c r="AJ2737" s="11">
        <f t="shared" si="1470"/>
        <v>43906</v>
      </c>
      <c r="AK2737" s="11"/>
      <c r="AL2737" s="4"/>
      <c r="AM2737" s="1"/>
      <c r="AN2737" s="11"/>
      <c r="AO2737" s="1"/>
      <c r="AP2737" s="1"/>
      <c r="AQ2737" s="3"/>
      <c r="AR2737" s="3"/>
      <c r="AS2737" s="6"/>
      <c r="AT2737" s="1"/>
      <c r="AU2737" s="1"/>
      <c r="AV2737" s="1"/>
      <c r="AW2737" s="1"/>
      <c r="AX2737" s="1"/>
      <c r="AY2737" s="1"/>
      <c r="AZ2737" s="1"/>
      <c r="BA2737" s="1"/>
      <c r="BB2737" s="1"/>
    </row>
    <row r="2738" spans="1:54" x14ac:dyDescent="0.2">
      <c r="A2738" s="158">
        <f t="shared" si="1465"/>
        <v>43894</v>
      </c>
      <c r="B2738" s="2">
        <f t="shared" si="1449"/>
        <v>299155.37530733988</v>
      </c>
      <c r="C2738" s="2">
        <f t="shared" si="1466"/>
        <v>196260.30535149001</v>
      </c>
      <c r="D2738" s="2">
        <f>SUM(Y2738:Y$2901)</f>
        <v>11162.65618088</v>
      </c>
      <c r="E2738" s="73">
        <f t="shared" si="1450"/>
        <v>185097.64917061001</v>
      </c>
      <c r="F2738" s="88">
        <f t="shared" si="1478"/>
        <v>5320.25</v>
      </c>
      <c r="G2738" s="3">
        <f>IF(AND(N2738=1,N2737&gt;1),VLOOKUP(A2737,[1]Plan1!$BK$81:$BM$259,3),G2737)</f>
        <v>5331.42</v>
      </c>
      <c r="H2738" s="11">
        <f t="shared" si="1479"/>
        <v>43814</v>
      </c>
      <c r="I2738" s="11">
        <f t="shared" si="1480"/>
        <v>43845</v>
      </c>
      <c r="J2738" s="12">
        <f t="shared" si="1451"/>
        <v>2.099525398242541E-3</v>
      </c>
      <c r="K2738" s="11">
        <f t="shared" si="1467"/>
        <v>43906</v>
      </c>
      <c r="L2738" s="11">
        <f t="shared" si="1452"/>
        <v>43906</v>
      </c>
      <c r="M2738" s="1">
        <f t="shared" si="1471"/>
        <v>19</v>
      </c>
      <c r="N2738" s="1">
        <f t="shared" si="1453"/>
        <v>11</v>
      </c>
      <c r="O2738" s="2">
        <f t="shared" si="1454"/>
        <v>1.0012149699999999</v>
      </c>
      <c r="P2738" s="13">
        <f t="shared" si="1481"/>
        <v>1.01150052</v>
      </c>
      <c r="Q2738" s="13">
        <f t="shared" si="1474"/>
        <v>1.5210703433937673</v>
      </c>
      <c r="R2738" s="2">
        <f t="shared" si="1477"/>
        <v>1.5229183900000001</v>
      </c>
      <c r="S2738" s="2">
        <f t="shared" si="1468"/>
        <v>1.4936037600000001</v>
      </c>
      <c r="T2738" s="2">
        <f t="shared" si="1455"/>
        <v>293135.13001173001</v>
      </c>
      <c r="U2738" s="2">
        <f t="shared" si="1456"/>
        <v>5509.9290624696087</v>
      </c>
      <c r="V2738" s="2">
        <f t="shared" si="1457"/>
        <v>96790.964697080228</v>
      </c>
      <c r="W2738" s="2">
        <f t="shared" si="1458"/>
        <v>298561.19911103987</v>
      </c>
      <c r="X2738" s="17">
        <f t="shared" si="1459"/>
        <v>0</v>
      </c>
      <c r="Y2738" s="2">
        <f t="shared" si="1460"/>
        <v>0</v>
      </c>
      <c r="Z2738" s="72">
        <f t="shared" si="1461"/>
        <v>0</v>
      </c>
      <c r="AA2738" s="2">
        <f t="shared" si="1472"/>
        <v>0</v>
      </c>
      <c r="AB2738" s="12">
        <f t="shared" si="1469"/>
        <v>4.6600000000000003E-2</v>
      </c>
      <c r="AC2738" s="17">
        <f t="shared" si="1462"/>
        <v>11</v>
      </c>
      <c r="AD2738" s="17">
        <v>252</v>
      </c>
      <c r="AE2738" s="13">
        <f t="shared" si="1475"/>
        <v>1.001990132</v>
      </c>
      <c r="AF2738" s="2">
        <f t="shared" si="1473"/>
        <v>583.37760256000001</v>
      </c>
      <c r="AG2738" s="2">
        <f t="shared" si="1463"/>
        <v>594.17619630000002</v>
      </c>
      <c r="AH2738" s="3">
        <f t="shared" si="1464"/>
        <v>0</v>
      </c>
      <c r="AI2738" s="4" t="str">
        <f t="shared" si="1476"/>
        <v>A+J=</v>
      </c>
      <c r="AJ2738" s="11">
        <f t="shared" si="1470"/>
        <v>43906</v>
      </c>
      <c r="AK2738" s="11"/>
      <c r="AL2738" s="4"/>
      <c r="AM2738" s="1"/>
      <c r="AN2738" s="11"/>
      <c r="AO2738" s="1"/>
      <c r="AP2738" s="1"/>
      <c r="AQ2738" s="3"/>
      <c r="AR2738" s="3"/>
      <c r="AS2738" s="6"/>
      <c r="AT2738" s="1"/>
      <c r="AU2738" s="1"/>
      <c r="AV2738" s="1"/>
      <c r="AW2738" s="1"/>
      <c r="AX2738" s="1"/>
      <c r="AY2738" s="1"/>
      <c r="AZ2738" s="1"/>
      <c r="BA2738" s="1"/>
      <c r="BB2738" s="1"/>
    </row>
    <row r="2739" spans="1:54" x14ac:dyDescent="0.2">
      <c r="A2739" s="158">
        <f t="shared" si="1465"/>
        <v>43895</v>
      </c>
      <c r="B2739" s="2">
        <f t="shared" si="1449"/>
        <v>299240.63815267489</v>
      </c>
      <c r="C2739" s="2">
        <f t="shared" si="1466"/>
        <v>196260.30535149001</v>
      </c>
      <c r="D2739" s="2">
        <f>SUM(Y2739:Y$2901)</f>
        <v>11162.65618088</v>
      </c>
      <c r="E2739" s="73">
        <f t="shared" si="1450"/>
        <v>185097.64917061001</v>
      </c>
      <c r="F2739" s="88">
        <f t="shared" si="1478"/>
        <v>5320.25</v>
      </c>
      <c r="G2739" s="3">
        <f>IF(AND(N2739=1,N2738&gt;1),VLOOKUP(A2738,[1]Plan1!$BK$81:$BM$259,3),G2738)</f>
        <v>5331.42</v>
      </c>
      <c r="H2739" s="11">
        <f t="shared" si="1479"/>
        <v>43814</v>
      </c>
      <c r="I2739" s="11">
        <f t="shared" si="1480"/>
        <v>43845</v>
      </c>
      <c r="J2739" s="12">
        <f t="shared" si="1451"/>
        <v>2.099525398242541E-3</v>
      </c>
      <c r="K2739" s="11">
        <f t="shared" si="1467"/>
        <v>43906</v>
      </c>
      <c r="L2739" s="11">
        <f t="shared" si="1452"/>
        <v>43906</v>
      </c>
      <c r="M2739" s="1">
        <f t="shared" si="1471"/>
        <v>19</v>
      </c>
      <c r="N2739" s="1">
        <f t="shared" si="1453"/>
        <v>12</v>
      </c>
      <c r="O2739" s="2">
        <f t="shared" si="1454"/>
        <v>1.0013255000000001</v>
      </c>
      <c r="P2739" s="13">
        <f t="shared" si="1481"/>
        <v>1.01150052</v>
      </c>
      <c r="Q2739" s="13">
        <f t="shared" si="1474"/>
        <v>1.5210703433937673</v>
      </c>
      <c r="R2739" s="2">
        <f t="shared" si="1477"/>
        <v>1.5230865200000001</v>
      </c>
      <c r="S2739" s="2">
        <f t="shared" si="1468"/>
        <v>1.4936037600000001</v>
      </c>
      <c r="T2739" s="2">
        <f t="shared" si="1455"/>
        <v>293135.13001173001</v>
      </c>
      <c r="U2739" s="2">
        <f t="shared" si="1456"/>
        <v>5509.9290624696087</v>
      </c>
      <c r="V2739" s="2">
        <f t="shared" si="1457"/>
        <v>96822.085164835298</v>
      </c>
      <c r="W2739" s="2">
        <f t="shared" si="1458"/>
        <v>298592.31957879488</v>
      </c>
      <c r="X2739" s="17">
        <f t="shared" si="1459"/>
        <v>0</v>
      </c>
      <c r="Y2739" s="2">
        <f t="shared" si="1460"/>
        <v>0</v>
      </c>
      <c r="Z2739" s="72">
        <f t="shared" si="1461"/>
        <v>0</v>
      </c>
      <c r="AA2739" s="2">
        <f t="shared" si="1472"/>
        <v>0</v>
      </c>
      <c r="AB2739" s="12">
        <f t="shared" si="1469"/>
        <v>4.6600000000000003E-2</v>
      </c>
      <c r="AC2739" s="17">
        <f t="shared" si="1462"/>
        <v>12</v>
      </c>
      <c r="AD2739" s="17">
        <v>252</v>
      </c>
      <c r="AE2739" s="13">
        <f t="shared" si="1475"/>
        <v>1.00217125</v>
      </c>
      <c r="AF2739" s="2">
        <f t="shared" si="1473"/>
        <v>636.46965103000002</v>
      </c>
      <c r="AG2739" s="2">
        <f t="shared" si="1463"/>
        <v>648.31857388000003</v>
      </c>
      <c r="AH2739" s="3">
        <f t="shared" si="1464"/>
        <v>0</v>
      </c>
      <c r="AI2739" s="4" t="str">
        <f t="shared" si="1476"/>
        <v>A+J=</v>
      </c>
      <c r="AJ2739" s="11">
        <f t="shared" si="1470"/>
        <v>43906</v>
      </c>
      <c r="AK2739" s="11"/>
      <c r="AL2739" s="4"/>
      <c r="AM2739" s="1"/>
      <c r="AN2739" s="11"/>
      <c r="AO2739" s="1"/>
      <c r="AP2739" s="1"/>
      <c r="AQ2739" s="3"/>
      <c r="AR2739" s="3"/>
      <c r="AS2739" s="6"/>
      <c r="AT2739" s="1"/>
      <c r="AU2739" s="1"/>
      <c r="AV2739" s="1"/>
      <c r="AW2739" s="1"/>
      <c r="AX2739" s="1"/>
      <c r="AY2739" s="1"/>
      <c r="AZ2739" s="1"/>
      <c r="BA2739" s="1"/>
      <c r="BB2739" s="1"/>
    </row>
    <row r="2740" spans="1:54" x14ac:dyDescent="0.2">
      <c r="A2740" s="158">
        <f t="shared" si="1465"/>
        <v>43896</v>
      </c>
      <c r="B2740" s="2">
        <f t="shared" si="1449"/>
        <v>299325.92368223646</v>
      </c>
      <c r="C2740" s="2">
        <f t="shared" si="1466"/>
        <v>196260.30535149001</v>
      </c>
      <c r="D2740" s="2">
        <f>SUM(Y2740:Y$2901)</f>
        <v>11162.65618088</v>
      </c>
      <c r="E2740" s="73">
        <f t="shared" si="1450"/>
        <v>185097.64917061001</v>
      </c>
      <c r="F2740" s="88">
        <f t="shared" si="1478"/>
        <v>5320.25</v>
      </c>
      <c r="G2740" s="3">
        <f>IF(AND(N2740=1,N2739&gt;1),VLOOKUP(A2739,[1]Plan1!$BK$81:$BM$259,3),G2739)</f>
        <v>5331.42</v>
      </c>
      <c r="H2740" s="11">
        <f t="shared" si="1479"/>
        <v>43814</v>
      </c>
      <c r="I2740" s="11">
        <f t="shared" si="1480"/>
        <v>43845</v>
      </c>
      <c r="J2740" s="12">
        <f t="shared" si="1451"/>
        <v>2.099525398242541E-3</v>
      </c>
      <c r="K2740" s="11">
        <f t="shared" si="1467"/>
        <v>43906</v>
      </c>
      <c r="L2740" s="11">
        <f t="shared" si="1452"/>
        <v>43906</v>
      </c>
      <c r="M2740" s="1">
        <f t="shared" si="1471"/>
        <v>19</v>
      </c>
      <c r="N2740" s="1">
        <f t="shared" si="1453"/>
        <v>13</v>
      </c>
      <c r="O2740" s="2">
        <f t="shared" si="1454"/>
        <v>1.00143604</v>
      </c>
      <c r="P2740" s="13">
        <f t="shared" si="1481"/>
        <v>1.01150052</v>
      </c>
      <c r="Q2740" s="13">
        <f t="shared" si="1474"/>
        <v>1.5210703433937673</v>
      </c>
      <c r="R2740" s="2">
        <f t="shared" si="1477"/>
        <v>1.5232546600000001</v>
      </c>
      <c r="S2740" s="2">
        <f t="shared" si="1468"/>
        <v>1.4936037600000001</v>
      </c>
      <c r="T2740" s="2">
        <f t="shared" si="1455"/>
        <v>293135.13001173001</v>
      </c>
      <c r="U2740" s="2">
        <f t="shared" si="1456"/>
        <v>5509.9290624696087</v>
      </c>
      <c r="V2740" s="2">
        <f t="shared" si="1457"/>
        <v>96853.207483566832</v>
      </c>
      <c r="W2740" s="2">
        <f t="shared" si="1458"/>
        <v>298623.44189752644</v>
      </c>
      <c r="X2740" s="17">
        <f t="shared" si="1459"/>
        <v>0</v>
      </c>
      <c r="Y2740" s="2">
        <f t="shared" si="1460"/>
        <v>0</v>
      </c>
      <c r="Z2740" s="72">
        <f t="shared" si="1461"/>
        <v>0</v>
      </c>
      <c r="AA2740" s="2">
        <f t="shared" si="1472"/>
        <v>0</v>
      </c>
      <c r="AB2740" s="12">
        <f t="shared" si="1469"/>
        <v>4.6600000000000003E-2</v>
      </c>
      <c r="AC2740" s="17">
        <f t="shared" si="1462"/>
        <v>13</v>
      </c>
      <c r="AD2740" s="17">
        <v>252</v>
      </c>
      <c r="AE2740" s="13">
        <f t="shared" si="1475"/>
        <v>1.0023523999999999</v>
      </c>
      <c r="AF2740" s="2">
        <f t="shared" si="1473"/>
        <v>689.57107983000003</v>
      </c>
      <c r="AG2740" s="2">
        <f t="shared" si="1463"/>
        <v>702.48178471000006</v>
      </c>
      <c r="AH2740" s="3">
        <f t="shared" si="1464"/>
        <v>0</v>
      </c>
      <c r="AI2740" s="4" t="str">
        <f t="shared" si="1476"/>
        <v>A+J=</v>
      </c>
      <c r="AJ2740" s="11">
        <f t="shared" si="1470"/>
        <v>43906</v>
      </c>
      <c r="AK2740" s="11"/>
      <c r="AL2740" s="4"/>
      <c r="AM2740" s="1"/>
      <c r="AN2740" s="11"/>
      <c r="AO2740" s="1"/>
      <c r="AP2740" s="1"/>
      <c r="AQ2740" s="3"/>
      <c r="AR2740" s="3"/>
      <c r="AS2740" s="6"/>
      <c r="AT2740" s="1"/>
      <c r="AU2740" s="1"/>
      <c r="AV2740" s="1"/>
      <c r="AW2740" s="1"/>
      <c r="AX2740" s="1"/>
      <c r="AY2740" s="1"/>
      <c r="AZ2740" s="1"/>
      <c r="BA2740" s="1"/>
      <c r="BB2740" s="1"/>
    </row>
    <row r="2741" spans="1:54" x14ac:dyDescent="0.2">
      <c r="A2741" s="158">
        <f t="shared" si="1465"/>
        <v>43897</v>
      </c>
      <c r="B2741" s="2">
        <f t="shared" si="1449"/>
        <v>299411.23219869449</v>
      </c>
      <c r="C2741" s="2">
        <f t="shared" si="1466"/>
        <v>196260.30535149001</v>
      </c>
      <c r="D2741" s="2">
        <f>SUM(Y2741:Y$2901)</f>
        <v>11162.65618088</v>
      </c>
      <c r="E2741" s="73">
        <f t="shared" si="1450"/>
        <v>185097.64917061001</v>
      </c>
      <c r="F2741" s="88">
        <f t="shared" si="1478"/>
        <v>5320.25</v>
      </c>
      <c r="G2741" s="3">
        <f>IF(AND(N2741=1,N2740&gt;1),VLOOKUP(A2740,[1]Plan1!$BK$81:$BM$259,3),G2740)</f>
        <v>5331.42</v>
      </c>
      <c r="H2741" s="11">
        <f t="shared" si="1479"/>
        <v>43814</v>
      </c>
      <c r="I2741" s="11">
        <f t="shared" si="1480"/>
        <v>43845</v>
      </c>
      <c r="J2741" s="12">
        <f t="shared" si="1451"/>
        <v>2.099525398242541E-3</v>
      </c>
      <c r="K2741" s="11">
        <f t="shared" si="1467"/>
        <v>43906</v>
      </c>
      <c r="L2741" s="11">
        <f t="shared" si="1452"/>
        <v>43906</v>
      </c>
      <c r="M2741" s="1">
        <f t="shared" si="1471"/>
        <v>19</v>
      </c>
      <c r="N2741" s="1">
        <f t="shared" si="1453"/>
        <v>14</v>
      </c>
      <c r="O2741" s="2">
        <f t="shared" si="1454"/>
        <v>1.00154659</v>
      </c>
      <c r="P2741" s="13">
        <f t="shared" si="1481"/>
        <v>1.01150052</v>
      </c>
      <c r="Q2741" s="13">
        <f t="shared" si="1474"/>
        <v>1.5210703433937673</v>
      </c>
      <c r="R2741" s="2">
        <f t="shared" si="1477"/>
        <v>1.52342281</v>
      </c>
      <c r="S2741" s="2">
        <f t="shared" si="1468"/>
        <v>1.4936037600000001</v>
      </c>
      <c r="T2741" s="2">
        <f t="shared" si="1455"/>
        <v>293135.13001173001</v>
      </c>
      <c r="U2741" s="2">
        <f t="shared" si="1456"/>
        <v>5509.9290624696087</v>
      </c>
      <c r="V2741" s="2">
        <f t="shared" si="1457"/>
        <v>96884.331653274858</v>
      </c>
      <c r="W2741" s="2">
        <f t="shared" si="1458"/>
        <v>298654.5660672345</v>
      </c>
      <c r="X2741" s="17">
        <f t="shared" si="1459"/>
        <v>0</v>
      </c>
      <c r="Y2741" s="2">
        <f t="shared" si="1460"/>
        <v>0</v>
      </c>
      <c r="Z2741" s="72">
        <f t="shared" si="1461"/>
        <v>0</v>
      </c>
      <c r="AA2741" s="2">
        <f t="shared" si="1472"/>
        <v>0</v>
      </c>
      <c r="AB2741" s="12">
        <f t="shared" si="1469"/>
        <v>4.6600000000000003E-2</v>
      </c>
      <c r="AC2741" s="17">
        <f t="shared" si="1462"/>
        <v>14</v>
      </c>
      <c r="AD2741" s="17">
        <v>252</v>
      </c>
      <c r="AE2741" s="13">
        <f t="shared" si="1475"/>
        <v>1.002533583</v>
      </c>
      <c r="AF2741" s="2">
        <f t="shared" si="1473"/>
        <v>742.68218209999998</v>
      </c>
      <c r="AG2741" s="2">
        <f t="shared" si="1463"/>
        <v>756.66613145999997</v>
      </c>
      <c r="AH2741" s="3">
        <f t="shared" si="1464"/>
        <v>0</v>
      </c>
      <c r="AI2741" s="4" t="str">
        <f t="shared" si="1476"/>
        <v>A+J=</v>
      </c>
      <c r="AJ2741" s="11">
        <f t="shared" si="1470"/>
        <v>43906</v>
      </c>
      <c r="AK2741" s="11"/>
      <c r="AL2741" s="4"/>
      <c r="AM2741" s="1"/>
      <c r="AN2741" s="11"/>
      <c r="AO2741" s="1"/>
      <c r="AP2741" s="1"/>
      <c r="AQ2741" s="3"/>
      <c r="AR2741" s="3"/>
      <c r="AS2741" s="6"/>
      <c r="AT2741" s="1"/>
      <c r="AU2741" s="1"/>
      <c r="AV2741" s="1"/>
      <c r="AW2741" s="1"/>
      <c r="AX2741" s="1"/>
      <c r="AY2741" s="1"/>
      <c r="AZ2741" s="1"/>
      <c r="BA2741" s="1"/>
      <c r="BB2741" s="1"/>
    </row>
    <row r="2742" spans="1:54" x14ac:dyDescent="0.2">
      <c r="A2742" s="158">
        <f t="shared" si="1465"/>
        <v>43898</v>
      </c>
      <c r="B2742" s="2">
        <f t="shared" si="1449"/>
        <v>299411.23219869449</v>
      </c>
      <c r="C2742" s="2">
        <f t="shared" si="1466"/>
        <v>196260.30535149001</v>
      </c>
      <c r="D2742" s="2">
        <f>SUM(Y2742:Y$2901)</f>
        <v>11162.65618088</v>
      </c>
      <c r="E2742" s="73">
        <f t="shared" si="1450"/>
        <v>185097.64917061001</v>
      </c>
      <c r="F2742" s="88">
        <f t="shared" si="1478"/>
        <v>5320.25</v>
      </c>
      <c r="G2742" s="3">
        <f>IF(AND(N2742=1,N2741&gt;1),VLOOKUP(A2741,[1]Plan1!$BK$81:$BM$259,3),G2741)</f>
        <v>5331.42</v>
      </c>
      <c r="H2742" s="11">
        <f t="shared" si="1479"/>
        <v>43814</v>
      </c>
      <c r="I2742" s="11">
        <f t="shared" si="1480"/>
        <v>43845</v>
      </c>
      <c r="J2742" s="12">
        <f t="shared" si="1451"/>
        <v>2.099525398242541E-3</v>
      </c>
      <c r="K2742" s="11">
        <f t="shared" si="1467"/>
        <v>43906</v>
      </c>
      <c r="L2742" s="11">
        <f t="shared" si="1452"/>
        <v>43906</v>
      </c>
      <c r="M2742" s="1">
        <f t="shared" si="1471"/>
        <v>19</v>
      </c>
      <c r="N2742" s="1">
        <f t="shared" si="1453"/>
        <v>14</v>
      </c>
      <c r="O2742" s="2">
        <f t="shared" si="1454"/>
        <v>1.00154659</v>
      </c>
      <c r="P2742" s="13">
        <f t="shared" si="1481"/>
        <v>1.01150052</v>
      </c>
      <c r="Q2742" s="13">
        <f t="shared" si="1474"/>
        <v>1.5210703433937673</v>
      </c>
      <c r="R2742" s="2">
        <f t="shared" si="1477"/>
        <v>1.52342281</v>
      </c>
      <c r="S2742" s="2">
        <f t="shared" si="1468"/>
        <v>1.4936037600000001</v>
      </c>
      <c r="T2742" s="2">
        <f t="shared" si="1455"/>
        <v>293135.13001173001</v>
      </c>
      <c r="U2742" s="2">
        <f t="shared" si="1456"/>
        <v>5509.9290624696087</v>
      </c>
      <c r="V2742" s="2">
        <f t="shared" si="1457"/>
        <v>96884.331653274858</v>
      </c>
      <c r="W2742" s="2">
        <f t="shared" si="1458"/>
        <v>298654.5660672345</v>
      </c>
      <c r="X2742" s="17">
        <f t="shared" si="1459"/>
        <v>0</v>
      </c>
      <c r="Y2742" s="2">
        <f t="shared" si="1460"/>
        <v>0</v>
      </c>
      <c r="Z2742" s="72">
        <f t="shared" si="1461"/>
        <v>0</v>
      </c>
      <c r="AA2742" s="2">
        <f t="shared" si="1472"/>
        <v>0</v>
      </c>
      <c r="AB2742" s="12">
        <f t="shared" si="1469"/>
        <v>4.6600000000000003E-2</v>
      </c>
      <c r="AC2742" s="17">
        <f t="shared" si="1462"/>
        <v>14</v>
      </c>
      <c r="AD2742" s="17">
        <v>252</v>
      </c>
      <c r="AE2742" s="13">
        <f t="shared" si="1475"/>
        <v>1.002533583</v>
      </c>
      <c r="AF2742" s="2">
        <f t="shared" si="1473"/>
        <v>742.68218209999998</v>
      </c>
      <c r="AG2742" s="2">
        <f t="shared" si="1463"/>
        <v>756.66613145999997</v>
      </c>
      <c r="AH2742" s="3">
        <f t="shared" si="1464"/>
        <v>0</v>
      </c>
      <c r="AI2742" s="4" t="str">
        <f t="shared" si="1476"/>
        <v>A+J=</v>
      </c>
      <c r="AJ2742" s="11">
        <f t="shared" si="1470"/>
        <v>43906</v>
      </c>
      <c r="AK2742" s="11"/>
      <c r="AL2742" s="4"/>
      <c r="AM2742" s="1"/>
      <c r="AN2742" s="11"/>
      <c r="AO2742" s="1"/>
      <c r="AP2742" s="1"/>
      <c r="AQ2742" s="3"/>
      <c r="AR2742" s="3"/>
      <c r="AS2742" s="6"/>
      <c r="AT2742" s="1"/>
      <c r="AU2742" s="1"/>
      <c r="AV2742" s="1"/>
      <c r="AW2742" s="1"/>
      <c r="AX2742" s="1"/>
      <c r="AY2742" s="1"/>
      <c r="AZ2742" s="1"/>
      <c r="BA2742" s="1"/>
      <c r="BB2742" s="1"/>
    </row>
    <row r="2743" spans="1:54" x14ac:dyDescent="0.2">
      <c r="A2743" s="158">
        <f t="shared" si="1465"/>
        <v>43899</v>
      </c>
      <c r="B2743" s="2">
        <f t="shared" si="1449"/>
        <v>299411.23219869449</v>
      </c>
      <c r="C2743" s="2">
        <f t="shared" si="1466"/>
        <v>196260.30535149001</v>
      </c>
      <c r="D2743" s="2">
        <f>SUM(Y2743:Y$2901)</f>
        <v>11162.65618088</v>
      </c>
      <c r="E2743" s="73">
        <f t="shared" si="1450"/>
        <v>185097.64917061001</v>
      </c>
      <c r="F2743" s="88">
        <f t="shared" si="1478"/>
        <v>5320.25</v>
      </c>
      <c r="G2743" s="3">
        <f>IF(AND(N2743=1,N2742&gt;1),VLOOKUP(A2742,[1]Plan1!$BK$81:$BM$259,3),G2742)</f>
        <v>5331.42</v>
      </c>
      <c r="H2743" s="11">
        <f t="shared" si="1479"/>
        <v>43814</v>
      </c>
      <c r="I2743" s="11">
        <f t="shared" si="1480"/>
        <v>43845</v>
      </c>
      <c r="J2743" s="12">
        <f t="shared" si="1451"/>
        <v>2.099525398242541E-3</v>
      </c>
      <c r="K2743" s="11">
        <f t="shared" si="1467"/>
        <v>43906</v>
      </c>
      <c r="L2743" s="11">
        <f t="shared" si="1452"/>
        <v>43906</v>
      </c>
      <c r="M2743" s="1">
        <f t="shared" si="1471"/>
        <v>19</v>
      </c>
      <c r="N2743" s="1">
        <f t="shared" si="1453"/>
        <v>14</v>
      </c>
      <c r="O2743" s="2">
        <f t="shared" si="1454"/>
        <v>1.00154659</v>
      </c>
      <c r="P2743" s="13">
        <f t="shared" si="1481"/>
        <v>1.01150052</v>
      </c>
      <c r="Q2743" s="13">
        <f t="shared" si="1474"/>
        <v>1.5210703433937673</v>
      </c>
      <c r="R2743" s="2">
        <f t="shared" si="1477"/>
        <v>1.52342281</v>
      </c>
      <c r="S2743" s="2">
        <f t="shared" si="1468"/>
        <v>1.4936037600000001</v>
      </c>
      <c r="T2743" s="2">
        <f t="shared" si="1455"/>
        <v>293135.13001173001</v>
      </c>
      <c r="U2743" s="2">
        <f t="shared" si="1456"/>
        <v>5509.9290624696087</v>
      </c>
      <c r="V2743" s="2">
        <f t="shared" si="1457"/>
        <v>96884.331653274858</v>
      </c>
      <c r="W2743" s="2">
        <f t="shared" si="1458"/>
        <v>298654.5660672345</v>
      </c>
      <c r="X2743" s="17">
        <f t="shared" si="1459"/>
        <v>0</v>
      </c>
      <c r="Y2743" s="2">
        <f t="shared" si="1460"/>
        <v>0</v>
      </c>
      <c r="Z2743" s="72">
        <f t="shared" si="1461"/>
        <v>0</v>
      </c>
      <c r="AA2743" s="2">
        <f t="shared" si="1472"/>
        <v>0</v>
      </c>
      <c r="AB2743" s="12">
        <f t="shared" si="1469"/>
        <v>4.6600000000000003E-2</v>
      </c>
      <c r="AC2743" s="17">
        <f t="shared" si="1462"/>
        <v>14</v>
      </c>
      <c r="AD2743" s="17">
        <v>252</v>
      </c>
      <c r="AE2743" s="13">
        <f t="shared" si="1475"/>
        <v>1.002533583</v>
      </c>
      <c r="AF2743" s="2">
        <f t="shared" si="1473"/>
        <v>742.68218209999998</v>
      </c>
      <c r="AG2743" s="2">
        <f t="shared" si="1463"/>
        <v>756.66613145999997</v>
      </c>
      <c r="AH2743" s="3">
        <f t="shared" si="1464"/>
        <v>0</v>
      </c>
      <c r="AI2743" s="4" t="str">
        <f t="shared" si="1476"/>
        <v>A+J=</v>
      </c>
      <c r="AJ2743" s="11">
        <f t="shared" si="1470"/>
        <v>43906</v>
      </c>
      <c r="AK2743" s="11"/>
      <c r="AL2743" s="4"/>
      <c r="AM2743" s="1"/>
      <c r="AN2743" s="11"/>
      <c r="AO2743" s="1"/>
      <c r="AP2743" s="1"/>
      <c r="AQ2743" s="3"/>
      <c r="AR2743" s="3"/>
      <c r="AS2743" s="6"/>
      <c r="AT2743" s="1"/>
      <c r="AU2743" s="1"/>
      <c r="AV2743" s="1"/>
      <c r="AW2743" s="1"/>
      <c r="AX2743" s="1"/>
      <c r="AY2743" s="1"/>
      <c r="AZ2743" s="1"/>
      <c r="BA2743" s="1"/>
      <c r="BB2743" s="1"/>
    </row>
    <row r="2744" spans="1:54" x14ac:dyDescent="0.2">
      <c r="A2744" s="158">
        <f t="shared" si="1465"/>
        <v>43900</v>
      </c>
      <c r="B2744" s="2">
        <f t="shared" si="1449"/>
        <v>299496.56526342547</v>
      </c>
      <c r="C2744" s="2">
        <f t="shared" si="1466"/>
        <v>196260.30535149001</v>
      </c>
      <c r="D2744" s="2">
        <f>SUM(Y2744:Y$2901)</f>
        <v>11162.65618088</v>
      </c>
      <c r="E2744" s="73">
        <f t="shared" si="1450"/>
        <v>185097.64917061001</v>
      </c>
      <c r="F2744" s="88">
        <f t="shared" si="1478"/>
        <v>5320.25</v>
      </c>
      <c r="G2744" s="3">
        <f>IF(AND(N2744=1,N2743&gt;1),VLOOKUP(A2743,[1]Plan1!$BK$81:$BM$259,3),G2743)</f>
        <v>5331.42</v>
      </c>
      <c r="H2744" s="11">
        <f t="shared" si="1479"/>
        <v>43814</v>
      </c>
      <c r="I2744" s="11">
        <f t="shared" si="1480"/>
        <v>43845</v>
      </c>
      <c r="J2744" s="12">
        <f t="shared" si="1451"/>
        <v>2.099525398242541E-3</v>
      </c>
      <c r="K2744" s="11">
        <f t="shared" si="1467"/>
        <v>43906</v>
      </c>
      <c r="L2744" s="11">
        <f t="shared" si="1452"/>
        <v>43906</v>
      </c>
      <c r="M2744" s="1">
        <f t="shared" si="1471"/>
        <v>19</v>
      </c>
      <c r="N2744" s="1">
        <f t="shared" si="1453"/>
        <v>15</v>
      </c>
      <c r="O2744" s="2">
        <f t="shared" si="1454"/>
        <v>1.00165715</v>
      </c>
      <c r="P2744" s="13">
        <f t="shared" si="1481"/>
        <v>1.01150052</v>
      </c>
      <c r="Q2744" s="13">
        <f t="shared" si="1474"/>
        <v>1.5210703433937673</v>
      </c>
      <c r="R2744" s="2">
        <f t="shared" si="1477"/>
        <v>1.52359098</v>
      </c>
      <c r="S2744" s="2">
        <f t="shared" si="1468"/>
        <v>1.4936037600000001</v>
      </c>
      <c r="T2744" s="2">
        <f t="shared" si="1455"/>
        <v>293135.13001173001</v>
      </c>
      <c r="U2744" s="2">
        <f t="shared" si="1456"/>
        <v>5509.9290624696087</v>
      </c>
      <c r="V2744" s="2">
        <f t="shared" si="1457"/>
        <v>96915.459524935883</v>
      </c>
      <c r="W2744" s="2">
        <f t="shared" si="1458"/>
        <v>298685.69393889548</v>
      </c>
      <c r="X2744" s="17">
        <f t="shared" si="1459"/>
        <v>0</v>
      </c>
      <c r="Y2744" s="2">
        <f t="shared" si="1460"/>
        <v>0</v>
      </c>
      <c r="Z2744" s="72">
        <f t="shared" si="1461"/>
        <v>0</v>
      </c>
      <c r="AA2744" s="2">
        <f t="shared" si="1472"/>
        <v>0</v>
      </c>
      <c r="AB2744" s="12">
        <f t="shared" si="1469"/>
        <v>4.6600000000000003E-2</v>
      </c>
      <c r="AC2744" s="17">
        <f t="shared" si="1462"/>
        <v>15</v>
      </c>
      <c r="AD2744" s="17">
        <v>252</v>
      </c>
      <c r="AE2744" s="13">
        <f t="shared" si="1475"/>
        <v>1.002714798</v>
      </c>
      <c r="AF2744" s="2">
        <f t="shared" si="1473"/>
        <v>795.80266468000002</v>
      </c>
      <c r="AG2744" s="2">
        <f t="shared" si="1463"/>
        <v>810.87132453000004</v>
      </c>
      <c r="AH2744" s="3">
        <f t="shared" si="1464"/>
        <v>0</v>
      </c>
      <c r="AI2744" s="4" t="str">
        <f t="shared" si="1476"/>
        <v>A+J=</v>
      </c>
      <c r="AJ2744" s="11">
        <f t="shared" si="1470"/>
        <v>43906</v>
      </c>
      <c r="AK2744" s="11"/>
      <c r="AL2744" s="4"/>
      <c r="AM2744" s="1"/>
      <c r="AN2744" s="11"/>
      <c r="AO2744" s="1"/>
      <c r="AP2744" s="1"/>
      <c r="AQ2744" s="3"/>
      <c r="AR2744" s="3"/>
      <c r="AS2744" s="6"/>
      <c r="AT2744" s="1"/>
      <c r="AU2744" s="1"/>
      <c r="AV2744" s="1"/>
      <c r="AW2744" s="1"/>
      <c r="AX2744" s="1"/>
      <c r="AY2744" s="1"/>
      <c r="AZ2744" s="1"/>
      <c r="BA2744" s="1"/>
      <c r="BB2744" s="1"/>
    </row>
    <row r="2745" spans="1:54" x14ac:dyDescent="0.2">
      <c r="A2745" s="158">
        <f t="shared" si="1465"/>
        <v>43901</v>
      </c>
      <c r="B2745" s="2">
        <f t="shared" si="1449"/>
        <v>299581.92162254301</v>
      </c>
      <c r="C2745" s="2">
        <f t="shared" si="1466"/>
        <v>196260.30535149001</v>
      </c>
      <c r="D2745" s="2">
        <f>SUM(Y2745:Y$2901)</f>
        <v>11162.65618088</v>
      </c>
      <c r="E2745" s="73">
        <f t="shared" si="1450"/>
        <v>185097.64917061001</v>
      </c>
      <c r="F2745" s="88">
        <f t="shared" si="1478"/>
        <v>5320.25</v>
      </c>
      <c r="G2745" s="3">
        <f>IF(AND(N2745=1,N2744&gt;1),VLOOKUP(A2744,[1]Plan1!$BK$81:$BM$259,3),G2744)</f>
        <v>5331.42</v>
      </c>
      <c r="H2745" s="11">
        <f t="shared" si="1479"/>
        <v>43814</v>
      </c>
      <c r="I2745" s="11">
        <f t="shared" si="1480"/>
        <v>43845</v>
      </c>
      <c r="J2745" s="12">
        <f t="shared" si="1451"/>
        <v>2.099525398242541E-3</v>
      </c>
      <c r="K2745" s="11">
        <f t="shared" si="1467"/>
        <v>43906</v>
      </c>
      <c r="L2745" s="11">
        <f t="shared" si="1452"/>
        <v>43906</v>
      </c>
      <c r="M2745" s="1">
        <f t="shared" si="1471"/>
        <v>19</v>
      </c>
      <c r="N2745" s="1">
        <f t="shared" si="1453"/>
        <v>16</v>
      </c>
      <c r="O2745" s="2">
        <f t="shared" si="1454"/>
        <v>1.0017677199999999</v>
      </c>
      <c r="P2745" s="13">
        <f t="shared" si="1481"/>
        <v>1.01150052</v>
      </c>
      <c r="Q2745" s="13">
        <f t="shared" si="1474"/>
        <v>1.5210703433937673</v>
      </c>
      <c r="R2745" s="2">
        <f t="shared" si="1477"/>
        <v>1.52375916</v>
      </c>
      <c r="S2745" s="2">
        <f t="shared" si="1468"/>
        <v>1.4936037600000001</v>
      </c>
      <c r="T2745" s="2">
        <f t="shared" si="1455"/>
        <v>293135.13001173001</v>
      </c>
      <c r="U2745" s="2">
        <f t="shared" si="1456"/>
        <v>5509.9290624696087</v>
      </c>
      <c r="V2745" s="2">
        <f t="shared" si="1457"/>
        <v>96946.5892475734</v>
      </c>
      <c r="W2745" s="2">
        <f t="shared" si="1458"/>
        <v>298716.82366153301</v>
      </c>
      <c r="X2745" s="17">
        <f t="shared" si="1459"/>
        <v>0</v>
      </c>
      <c r="Y2745" s="2">
        <f t="shared" si="1460"/>
        <v>0</v>
      </c>
      <c r="Z2745" s="72">
        <f t="shared" si="1461"/>
        <v>0</v>
      </c>
      <c r="AA2745" s="2">
        <f t="shared" si="1472"/>
        <v>0</v>
      </c>
      <c r="AB2745" s="12">
        <f t="shared" si="1469"/>
        <v>4.6600000000000003E-2</v>
      </c>
      <c r="AC2745" s="17">
        <f t="shared" si="1462"/>
        <v>16</v>
      </c>
      <c r="AD2745" s="17">
        <v>252</v>
      </c>
      <c r="AE2745" s="13">
        <f t="shared" si="1475"/>
        <v>1.0028960469999999</v>
      </c>
      <c r="AF2745" s="2">
        <f t="shared" si="1473"/>
        <v>848.93311386000005</v>
      </c>
      <c r="AG2745" s="2">
        <f t="shared" si="1463"/>
        <v>865.09796100999995</v>
      </c>
      <c r="AH2745" s="3">
        <f t="shared" si="1464"/>
        <v>0</v>
      </c>
      <c r="AI2745" s="4" t="str">
        <f t="shared" si="1476"/>
        <v>A+J=</v>
      </c>
      <c r="AJ2745" s="11">
        <f t="shared" si="1470"/>
        <v>43906</v>
      </c>
      <c r="AK2745" s="11"/>
      <c r="AL2745" s="4"/>
      <c r="AM2745" s="1"/>
      <c r="AN2745" s="11"/>
      <c r="AO2745" s="1"/>
      <c r="AP2745" s="1"/>
      <c r="AQ2745" s="3"/>
      <c r="AR2745" s="3"/>
      <c r="AS2745" s="6"/>
      <c r="AT2745" s="1"/>
      <c r="AU2745" s="1"/>
      <c r="AV2745" s="1"/>
      <c r="AW2745" s="1"/>
      <c r="AX2745" s="1"/>
      <c r="AY2745" s="1"/>
      <c r="AZ2745" s="1"/>
      <c r="BA2745" s="1"/>
      <c r="BB2745" s="1"/>
    </row>
    <row r="2746" spans="1:54" x14ac:dyDescent="0.2">
      <c r="A2746" s="158">
        <f t="shared" si="1465"/>
        <v>43902</v>
      </c>
      <c r="B2746" s="2">
        <f t="shared" si="1449"/>
        <v>299667.30625274644</v>
      </c>
      <c r="C2746" s="2">
        <f t="shared" si="1466"/>
        <v>196260.30535149001</v>
      </c>
      <c r="D2746" s="2">
        <f>SUM(Y2746:Y$2901)</f>
        <v>11162.65618088</v>
      </c>
      <c r="E2746" s="73">
        <f t="shared" si="1450"/>
        <v>185097.64917061001</v>
      </c>
      <c r="F2746" s="88">
        <f t="shared" si="1478"/>
        <v>5320.25</v>
      </c>
      <c r="G2746" s="3">
        <f>IF(AND(N2746=1,N2745&gt;1),VLOOKUP(A2745,[1]Plan1!$BK$81:$BM$259,3),G2745)</f>
        <v>5331.42</v>
      </c>
      <c r="H2746" s="11">
        <f t="shared" si="1479"/>
        <v>43814</v>
      </c>
      <c r="I2746" s="11">
        <f t="shared" si="1480"/>
        <v>43845</v>
      </c>
      <c r="J2746" s="12">
        <f t="shared" si="1451"/>
        <v>2.099525398242541E-3</v>
      </c>
      <c r="K2746" s="11">
        <f t="shared" si="1467"/>
        <v>43906</v>
      </c>
      <c r="L2746" s="11">
        <f t="shared" si="1452"/>
        <v>43906</v>
      </c>
      <c r="M2746" s="1">
        <f t="shared" si="1471"/>
        <v>19</v>
      </c>
      <c r="N2746" s="1">
        <f t="shared" si="1453"/>
        <v>17</v>
      </c>
      <c r="O2746" s="2">
        <f t="shared" si="1454"/>
        <v>1.0018783099999999</v>
      </c>
      <c r="P2746" s="13">
        <f t="shared" si="1481"/>
        <v>1.01150052</v>
      </c>
      <c r="Q2746" s="13">
        <f t="shared" si="1474"/>
        <v>1.5210703433937673</v>
      </c>
      <c r="R2746" s="2">
        <f t="shared" si="1477"/>
        <v>1.5239273799999999</v>
      </c>
      <c r="S2746" s="2">
        <f t="shared" si="1468"/>
        <v>1.4936037600000001</v>
      </c>
      <c r="T2746" s="2">
        <f t="shared" si="1455"/>
        <v>293135.13001173001</v>
      </c>
      <c r="U2746" s="2">
        <f t="shared" si="1456"/>
        <v>5509.9290624696087</v>
      </c>
      <c r="V2746" s="2">
        <f t="shared" si="1457"/>
        <v>96977.726374116857</v>
      </c>
      <c r="W2746" s="2">
        <f t="shared" si="1458"/>
        <v>298747.96078807645</v>
      </c>
      <c r="X2746" s="17">
        <f t="shared" si="1459"/>
        <v>0</v>
      </c>
      <c r="Y2746" s="2">
        <f t="shared" si="1460"/>
        <v>0</v>
      </c>
      <c r="Z2746" s="72">
        <f t="shared" si="1461"/>
        <v>0</v>
      </c>
      <c r="AA2746" s="2">
        <f t="shared" si="1472"/>
        <v>0</v>
      </c>
      <c r="AB2746" s="12">
        <f t="shared" si="1469"/>
        <v>4.6600000000000003E-2</v>
      </c>
      <c r="AC2746" s="17">
        <f t="shared" si="1462"/>
        <v>17</v>
      </c>
      <c r="AD2746" s="17">
        <v>252</v>
      </c>
      <c r="AE2746" s="13">
        <f t="shared" si="1475"/>
        <v>1.003077328</v>
      </c>
      <c r="AF2746" s="2">
        <f t="shared" si="1473"/>
        <v>902.07294335999995</v>
      </c>
      <c r="AG2746" s="2">
        <f t="shared" si="1463"/>
        <v>919.34546466999996</v>
      </c>
      <c r="AH2746" s="3">
        <f t="shared" si="1464"/>
        <v>0</v>
      </c>
      <c r="AI2746" s="4" t="str">
        <f t="shared" si="1476"/>
        <v>A+J=</v>
      </c>
      <c r="AJ2746" s="11">
        <f t="shared" si="1470"/>
        <v>43906</v>
      </c>
      <c r="AK2746" s="11"/>
      <c r="AL2746" s="4"/>
      <c r="AM2746" s="1"/>
      <c r="AN2746" s="11"/>
      <c r="AO2746" s="1"/>
      <c r="AP2746" s="1"/>
      <c r="AQ2746" s="3"/>
      <c r="AR2746" s="3"/>
      <c r="AS2746" s="6"/>
      <c r="AT2746" s="1"/>
      <c r="AU2746" s="1"/>
      <c r="AV2746" s="1"/>
      <c r="AW2746" s="1"/>
      <c r="AX2746" s="1"/>
      <c r="AY2746" s="1"/>
      <c r="AZ2746" s="1"/>
      <c r="BA2746" s="1"/>
      <c r="BB2746" s="1"/>
    </row>
    <row r="2747" spans="1:54" x14ac:dyDescent="0.2">
      <c r="A2747" s="158">
        <f t="shared" si="1465"/>
        <v>43903</v>
      </c>
      <c r="B2747" s="2">
        <f t="shared" si="1449"/>
        <v>299752.71388880647</v>
      </c>
      <c r="C2747" s="2">
        <f t="shared" si="1466"/>
        <v>196260.30535149001</v>
      </c>
      <c r="D2747" s="2">
        <f>SUM(Y2747:Y$2901)</f>
        <v>11162.65618088</v>
      </c>
      <c r="E2747" s="73">
        <f t="shared" si="1450"/>
        <v>185097.64917061001</v>
      </c>
      <c r="F2747" s="88">
        <f t="shared" si="1478"/>
        <v>5320.25</v>
      </c>
      <c r="G2747" s="3">
        <f>IF(AND(N2747=1,N2746&gt;1),VLOOKUP(A2746,[1]Plan1!$BK$81:$BM$259,3),G2746)</f>
        <v>5331.42</v>
      </c>
      <c r="H2747" s="11">
        <f t="shared" si="1479"/>
        <v>43814</v>
      </c>
      <c r="I2747" s="11">
        <f t="shared" si="1480"/>
        <v>43845</v>
      </c>
      <c r="J2747" s="12">
        <f t="shared" si="1451"/>
        <v>2.099525398242541E-3</v>
      </c>
      <c r="K2747" s="11">
        <f t="shared" si="1467"/>
        <v>43906</v>
      </c>
      <c r="L2747" s="11">
        <f t="shared" si="1452"/>
        <v>43906</v>
      </c>
      <c r="M2747" s="1">
        <f t="shared" si="1471"/>
        <v>19</v>
      </c>
      <c r="N2747" s="1">
        <f t="shared" si="1453"/>
        <v>18</v>
      </c>
      <c r="O2747" s="2">
        <f t="shared" si="1454"/>
        <v>1.0019889099999999</v>
      </c>
      <c r="P2747" s="13">
        <f t="shared" si="1481"/>
        <v>1.01150052</v>
      </c>
      <c r="Q2747" s="13">
        <f t="shared" si="1474"/>
        <v>1.5210703433937673</v>
      </c>
      <c r="R2747" s="2">
        <f t="shared" si="1477"/>
        <v>1.52409561</v>
      </c>
      <c r="S2747" s="2">
        <f t="shared" si="1468"/>
        <v>1.4936037600000001</v>
      </c>
      <c r="T2747" s="2">
        <f t="shared" si="1455"/>
        <v>293135.13001173001</v>
      </c>
      <c r="U2747" s="2">
        <f t="shared" si="1456"/>
        <v>5509.9290624696087</v>
      </c>
      <c r="V2747" s="2">
        <f t="shared" si="1457"/>
        <v>97008.86535163685</v>
      </c>
      <c r="W2747" s="2">
        <f t="shared" si="1458"/>
        <v>298779.09976559645</v>
      </c>
      <c r="X2747" s="17">
        <f t="shared" si="1459"/>
        <v>0</v>
      </c>
      <c r="Y2747" s="2">
        <f t="shared" si="1460"/>
        <v>0</v>
      </c>
      <c r="Z2747" s="72">
        <f t="shared" si="1461"/>
        <v>0</v>
      </c>
      <c r="AA2747" s="2">
        <f t="shared" si="1472"/>
        <v>0</v>
      </c>
      <c r="AB2747" s="12">
        <f t="shared" si="1469"/>
        <v>4.6600000000000003E-2</v>
      </c>
      <c r="AC2747" s="17">
        <f t="shared" si="1462"/>
        <v>18</v>
      </c>
      <c r="AD2747" s="17">
        <v>252</v>
      </c>
      <c r="AE2747" s="13">
        <f t="shared" si="1475"/>
        <v>1.003258642</v>
      </c>
      <c r="AF2747" s="2">
        <f t="shared" si="1473"/>
        <v>955.22244633000003</v>
      </c>
      <c r="AG2747" s="2">
        <f t="shared" si="1463"/>
        <v>973.61412321</v>
      </c>
      <c r="AH2747" s="3">
        <f t="shared" si="1464"/>
        <v>0</v>
      </c>
      <c r="AI2747" s="4" t="str">
        <f t="shared" si="1476"/>
        <v>A+J=</v>
      </c>
      <c r="AJ2747" s="11">
        <f t="shared" si="1470"/>
        <v>43906</v>
      </c>
      <c r="AK2747" s="11"/>
      <c r="AL2747" s="4"/>
      <c r="AM2747" s="1"/>
      <c r="AN2747" s="11"/>
      <c r="AO2747" s="1"/>
      <c r="AP2747" s="1"/>
      <c r="AQ2747" s="3"/>
      <c r="AR2747" s="3"/>
      <c r="AS2747" s="6"/>
      <c r="AT2747" s="1"/>
      <c r="AU2747" s="1"/>
      <c r="AV2747" s="1"/>
      <c r="AW2747" s="1"/>
      <c r="AX2747" s="1"/>
      <c r="AY2747" s="1"/>
      <c r="AZ2747" s="1"/>
      <c r="BA2747" s="1"/>
      <c r="BB2747" s="1"/>
    </row>
    <row r="2748" spans="1:54" x14ac:dyDescent="0.2">
      <c r="A2748" s="158">
        <f t="shared" si="1465"/>
        <v>43904</v>
      </c>
      <c r="B2748" s="2">
        <f t="shared" si="1449"/>
        <v>299838.14609334944</v>
      </c>
      <c r="C2748" s="2">
        <f t="shared" si="1466"/>
        <v>196260.30535149001</v>
      </c>
      <c r="D2748" s="2">
        <f>SUM(Y2748:Y$2901)</f>
        <v>11162.65618088</v>
      </c>
      <c r="E2748" s="73">
        <f t="shared" si="1450"/>
        <v>185097.64917061001</v>
      </c>
      <c r="F2748" s="88">
        <f t="shared" si="1478"/>
        <v>5320.25</v>
      </c>
      <c r="G2748" s="3">
        <f>IF(AND(N2748=1,N2747&gt;1),VLOOKUP(A2747,[1]Plan1!$BK$81:$BM$259,3),G2747)</f>
        <v>5331.42</v>
      </c>
      <c r="H2748" s="11">
        <f t="shared" si="1479"/>
        <v>43814</v>
      </c>
      <c r="I2748" s="11">
        <f t="shared" si="1480"/>
        <v>43845</v>
      </c>
      <c r="J2748" s="12">
        <f t="shared" si="1451"/>
        <v>2.099525398242541E-3</v>
      </c>
      <c r="K2748" s="11">
        <f t="shared" si="1467"/>
        <v>43935</v>
      </c>
      <c r="L2748" s="11">
        <f t="shared" si="1452"/>
        <v>43906</v>
      </c>
      <c r="M2748" s="1">
        <f t="shared" si="1471"/>
        <v>19</v>
      </c>
      <c r="N2748" s="1">
        <f t="shared" si="1453"/>
        <v>19</v>
      </c>
      <c r="O2748" s="2">
        <f t="shared" si="1454"/>
        <v>1.00209952</v>
      </c>
      <c r="P2748" s="13">
        <f t="shared" si="1481"/>
        <v>1.01150052</v>
      </c>
      <c r="Q2748" s="13">
        <f t="shared" si="1474"/>
        <v>1.5210703433937673</v>
      </c>
      <c r="R2748" s="2">
        <f t="shared" si="1477"/>
        <v>1.52426386</v>
      </c>
      <c r="S2748" s="2">
        <f t="shared" si="1468"/>
        <v>1.4936037600000001</v>
      </c>
      <c r="T2748" s="2">
        <f t="shared" si="1455"/>
        <v>293135.13001173001</v>
      </c>
      <c r="U2748" s="2">
        <f t="shared" si="1456"/>
        <v>5509.9290624696087</v>
      </c>
      <c r="V2748" s="2">
        <f t="shared" si="1457"/>
        <v>97040.008031109799</v>
      </c>
      <c r="W2748" s="2">
        <f t="shared" si="1458"/>
        <v>298810.24244506942</v>
      </c>
      <c r="X2748" s="17">
        <f t="shared" si="1459"/>
        <v>0</v>
      </c>
      <c r="Y2748" s="2">
        <f t="shared" si="1460"/>
        <v>0</v>
      </c>
      <c r="Z2748" s="72">
        <f t="shared" si="1461"/>
        <v>0</v>
      </c>
      <c r="AA2748" s="2">
        <f t="shared" si="1472"/>
        <v>0</v>
      </c>
      <c r="AB2748" s="12">
        <f t="shared" si="1469"/>
        <v>4.6600000000000003E-2</v>
      </c>
      <c r="AC2748" s="17">
        <f t="shared" si="1462"/>
        <v>19</v>
      </c>
      <c r="AD2748" s="17">
        <v>252</v>
      </c>
      <c r="AE2748" s="13">
        <f t="shared" si="1475"/>
        <v>1.003439988</v>
      </c>
      <c r="AF2748" s="2">
        <f t="shared" si="1473"/>
        <v>1008.38132961</v>
      </c>
      <c r="AG2748" s="2">
        <f t="shared" si="1463"/>
        <v>1027.90364828</v>
      </c>
      <c r="AH2748" s="3">
        <f t="shared" si="1464"/>
        <v>0</v>
      </c>
      <c r="AI2748" s="4" t="str">
        <f t="shared" si="1476"/>
        <v>A+J=</v>
      </c>
      <c r="AJ2748" s="11">
        <f t="shared" si="1470"/>
        <v>43906</v>
      </c>
      <c r="AK2748" s="11"/>
      <c r="AL2748" s="4"/>
      <c r="AM2748" s="1"/>
      <c r="AN2748" s="11"/>
      <c r="AO2748" s="1"/>
      <c r="AP2748" s="1"/>
      <c r="AQ2748" s="3"/>
      <c r="AR2748" s="3"/>
      <c r="AS2748" s="6"/>
      <c r="AT2748" s="1"/>
      <c r="AU2748" s="1"/>
      <c r="AV2748" s="1"/>
      <c r="AW2748" s="1"/>
      <c r="AX2748" s="1"/>
      <c r="AY2748" s="1"/>
      <c r="AZ2748" s="1"/>
      <c r="BA2748" s="1"/>
      <c r="BB2748" s="1"/>
    </row>
    <row r="2749" spans="1:54" x14ac:dyDescent="0.2">
      <c r="A2749" s="158">
        <f t="shared" si="1465"/>
        <v>43905</v>
      </c>
      <c r="B2749" s="2">
        <f t="shared" si="1449"/>
        <v>299838.14609334944</v>
      </c>
      <c r="C2749" s="2">
        <f t="shared" si="1466"/>
        <v>196260.30535149001</v>
      </c>
      <c r="D2749" s="2">
        <f>SUM(Y2749:Y$2901)</f>
        <v>11162.65618088</v>
      </c>
      <c r="E2749" s="73">
        <f t="shared" si="1450"/>
        <v>185097.64917061001</v>
      </c>
      <c r="F2749" s="88">
        <f t="shared" si="1478"/>
        <v>5320.25</v>
      </c>
      <c r="G2749" s="3">
        <f>IF(AND(N2749=1,N2748&gt;1),VLOOKUP(A2748,[1]Plan1!$BK$81:$BM$259,3),G2748)</f>
        <v>5331.42</v>
      </c>
      <c r="H2749" s="11">
        <f t="shared" si="1479"/>
        <v>43814</v>
      </c>
      <c r="I2749" s="11">
        <f t="shared" si="1480"/>
        <v>43845</v>
      </c>
      <c r="J2749" s="12">
        <f t="shared" si="1451"/>
        <v>2.099525398242541E-3</v>
      </c>
      <c r="K2749" s="11">
        <f t="shared" si="1467"/>
        <v>43935</v>
      </c>
      <c r="L2749" s="11">
        <f t="shared" si="1452"/>
        <v>43906</v>
      </c>
      <c r="M2749" s="1">
        <f t="shared" si="1471"/>
        <v>19</v>
      </c>
      <c r="N2749" s="1">
        <f t="shared" si="1453"/>
        <v>19</v>
      </c>
      <c r="O2749" s="2">
        <f t="shared" si="1454"/>
        <v>1.00209952</v>
      </c>
      <c r="P2749" s="13">
        <f t="shared" si="1481"/>
        <v>1.01150052</v>
      </c>
      <c r="Q2749" s="13">
        <f t="shared" si="1474"/>
        <v>1.5210703433937673</v>
      </c>
      <c r="R2749" s="2">
        <f t="shared" si="1477"/>
        <v>1.52426386</v>
      </c>
      <c r="S2749" s="2">
        <f t="shared" si="1468"/>
        <v>1.4936037600000001</v>
      </c>
      <c r="T2749" s="2">
        <f t="shared" si="1455"/>
        <v>293135.13001173001</v>
      </c>
      <c r="U2749" s="2">
        <f t="shared" si="1456"/>
        <v>5509.9290624696087</v>
      </c>
      <c r="V2749" s="2">
        <f t="shared" si="1457"/>
        <v>97040.008031109799</v>
      </c>
      <c r="W2749" s="2">
        <f t="shared" si="1458"/>
        <v>298810.24244506942</v>
      </c>
      <c r="X2749" s="17">
        <f t="shared" si="1459"/>
        <v>0</v>
      </c>
      <c r="Y2749" s="2">
        <f t="shared" si="1460"/>
        <v>0</v>
      </c>
      <c r="Z2749" s="72">
        <f t="shared" si="1461"/>
        <v>0</v>
      </c>
      <c r="AA2749" s="2">
        <f t="shared" si="1472"/>
        <v>0</v>
      </c>
      <c r="AB2749" s="12">
        <f t="shared" si="1469"/>
        <v>4.6600000000000003E-2</v>
      </c>
      <c r="AC2749" s="17">
        <f t="shared" si="1462"/>
        <v>19</v>
      </c>
      <c r="AD2749" s="17">
        <v>252</v>
      </c>
      <c r="AE2749" s="13">
        <f t="shared" si="1475"/>
        <v>1.003439988</v>
      </c>
      <c r="AF2749" s="2">
        <f t="shared" si="1473"/>
        <v>1008.38132961</v>
      </c>
      <c r="AG2749" s="2">
        <f t="shared" si="1463"/>
        <v>1027.90364828</v>
      </c>
      <c r="AH2749" s="3">
        <f t="shared" si="1464"/>
        <v>0</v>
      </c>
      <c r="AI2749" s="4" t="str">
        <f t="shared" si="1476"/>
        <v>A+J=</v>
      </c>
      <c r="AJ2749" s="11">
        <f t="shared" si="1470"/>
        <v>43906</v>
      </c>
      <c r="AK2749" s="11"/>
      <c r="AL2749" s="4"/>
      <c r="AM2749" s="1"/>
      <c r="AN2749" s="11"/>
      <c r="AO2749" s="1"/>
      <c r="AP2749" s="1"/>
      <c r="AQ2749" s="3"/>
      <c r="AR2749" s="3"/>
      <c r="AS2749" s="6"/>
      <c r="AT2749" s="1"/>
      <c r="AU2749" s="1"/>
      <c r="AV2749" s="1"/>
      <c r="AW2749" s="1"/>
      <c r="AX2749" s="1"/>
      <c r="AY2749" s="1"/>
      <c r="AZ2749" s="1"/>
      <c r="BA2749" s="1"/>
      <c r="BB2749" s="1"/>
    </row>
    <row r="2750" spans="1:54" x14ac:dyDescent="0.2">
      <c r="A2750" s="158">
        <f t="shared" si="1465"/>
        <v>43906</v>
      </c>
      <c r="B2750" s="2">
        <f t="shared" si="1449"/>
        <v>299838.14609334944</v>
      </c>
      <c r="C2750" s="2">
        <f t="shared" si="1466"/>
        <v>196260.30535149001</v>
      </c>
      <c r="D2750" s="2">
        <f>SUM(Y2750:Y$2901)</f>
        <v>11162.65618088</v>
      </c>
      <c r="E2750" s="73">
        <f t="shared" si="1450"/>
        <v>185097.64917061001</v>
      </c>
      <c r="F2750" s="88">
        <f t="shared" si="1478"/>
        <v>5320.25</v>
      </c>
      <c r="G2750" s="3">
        <f>IF(AND(N2750=1,N2749&gt;1),VLOOKUP(A2749,[1]Plan1!$BK$81:$BM$259,3),G2749)</f>
        <v>5331.42</v>
      </c>
      <c r="H2750" s="11">
        <f t="shared" si="1479"/>
        <v>43814</v>
      </c>
      <c r="I2750" s="11">
        <f t="shared" si="1480"/>
        <v>43845</v>
      </c>
      <c r="J2750" s="12">
        <f t="shared" si="1451"/>
        <v>2.099525398242541E-3</v>
      </c>
      <c r="K2750" s="11">
        <f t="shared" si="1467"/>
        <v>43935</v>
      </c>
      <c r="L2750" s="11">
        <f t="shared" si="1452"/>
        <v>43906</v>
      </c>
      <c r="M2750" s="1">
        <f t="shared" si="1471"/>
        <v>19</v>
      </c>
      <c r="N2750" s="1">
        <f t="shared" si="1453"/>
        <v>19</v>
      </c>
      <c r="O2750" s="2">
        <f t="shared" si="1454"/>
        <v>1.00209952</v>
      </c>
      <c r="P2750" s="13">
        <f t="shared" si="1481"/>
        <v>1.01150052</v>
      </c>
      <c r="Q2750" s="13">
        <f t="shared" si="1474"/>
        <v>1.5210703433937673</v>
      </c>
      <c r="R2750" s="2">
        <f t="shared" si="1477"/>
        <v>1.52426386</v>
      </c>
      <c r="S2750" s="2">
        <f t="shared" si="1468"/>
        <v>1.4936037600000001</v>
      </c>
      <c r="T2750" s="2">
        <f t="shared" si="1455"/>
        <v>293135.13001173001</v>
      </c>
      <c r="U2750" s="2">
        <f t="shared" si="1456"/>
        <v>5509.9290624696087</v>
      </c>
      <c r="V2750" s="2">
        <f t="shared" si="1457"/>
        <v>97040.008031109799</v>
      </c>
      <c r="W2750" s="2">
        <f t="shared" si="1458"/>
        <v>298810.24244506942</v>
      </c>
      <c r="X2750" s="17">
        <f t="shared" si="1459"/>
        <v>90</v>
      </c>
      <c r="Y2750" s="2">
        <f t="shared" si="1460"/>
        <v>1901.5131082600001</v>
      </c>
      <c r="Z2750" s="72">
        <f t="shared" si="1461"/>
        <v>9.6887299999999996E-3</v>
      </c>
      <c r="AA2750" s="2">
        <f t="shared" si="1472"/>
        <v>2840.1071281899999</v>
      </c>
      <c r="AB2750" s="12">
        <f t="shared" si="1469"/>
        <v>4.6600000000000003E-2</v>
      </c>
      <c r="AC2750" s="17">
        <f t="shared" si="1462"/>
        <v>19</v>
      </c>
      <c r="AD2750" s="17">
        <v>252</v>
      </c>
      <c r="AE2750" s="13">
        <f t="shared" si="1475"/>
        <v>1.003439988</v>
      </c>
      <c r="AF2750" s="2">
        <f t="shared" si="1473"/>
        <v>1008.38132961</v>
      </c>
      <c r="AG2750" s="2">
        <f t="shared" si="1463"/>
        <v>1027.90364828</v>
      </c>
      <c r="AH2750" s="3">
        <f t="shared" si="1464"/>
        <v>3848.4884578000001</v>
      </c>
      <c r="AI2750" s="4" t="str">
        <f t="shared" si="1476"/>
        <v>A+J=</v>
      </c>
      <c r="AJ2750" s="11">
        <f t="shared" si="1470"/>
        <v>43906</v>
      </c>
      <c r="AK2750" s="11"/>
      <c r="AL2750" s="4"/>
      <c r="AM2750" s="1"/>
      <c r="AN2750" s="11"/>
      <c r="AO2750" s="1"/>
      <c r="AP2750" s="1"/>
      <c r="AQ2750" s="3"/>
      <c r="AR2750" s="3"/>
      <c r="AS2750" s="6"/>
      <c r="AT2750" s="1"/>
      <c r="AU2750" s="1"/>
      <c r="AV2750" s="1"/>
      <c r="AW2750" s="1"/>
      <c r="AX2750" s="1"/>
      <c r="AY2750" s="1"/>
      <c r="AZ2750" s="1"/>
      <c r="BA2750" s="1"/>
      <c r="BB2750" s="1"/>
    </row>
    <row r="2751" spans="1:54" x14ac:dyDescent="0.2">
      <c r="A2751" s="158">
        <f t="shared" si="1465"/>
        <v>43907</v>
      </c>
      <c r="B2751" s="2">
        <f t="shared" si="1449"/>
        <v>296058.86843889311</v>
      </c>
      <c r="C2751" s="2">
        <f t="shared" si="1466"/>
        <v>194358.79224323001</v>
      </c>
      <c r="D2751" s="2">
        <f>SUM(Y2751:Y$2901)</f>
        <v>9261.1430726199997</v>
      </c>
      <c r="E2751" s="73">
        <f t="shared" si="1450"/>
        <v>185097.64917061001</v>
      </c>
      <c r="F2751" s="88">
        <f t="shared" si="1478"/>
        <v>5331.42</v>
      </c>
      <c r="G2751" s="3">
        <f>IF(AND(N2751=1,N2750&gt;1),VLOOKUP(A2750,[1]Plan1!$BK$81:$BM$259,3),G2750)</f>
        <v>5344.75</v>
      </c>
      <c r="H2751" s="11">
        <f t="shared" si="1479"/>
        <v>43847</v>
      </c>
      <c r="I2751" s="11">
        <f t="shared" si="1480"/>
        <v>43878</v>
      </c>
      <c r="J2751" s="12">
        <f t="shared" si="1451"/>
        <v>2.5002719725701894E-3</v>
      </c>
      <c r="K2751" s="11">
        <f t="shared" si="1467"/>
        <v>43935</v>
      </c>
      <c r="L2751" s="11">
        <f t="shared" si="1452"/>
        <v>43935</v>
      </c>
      <c r="M2751" s="1">
        <f t="shared" si="1471"/>
        <v>20</v>
      </c>
      <c r="N2751" s="1">
        <f t="shared" si="1453"/>
        <v>1</v>
      </c>
      <c r="O2751" s="2">
        <f t="shared" si="1454"/>
        <v>1.0001248599999999</v>
      </c>
      <c r="P2751" s="13">
        <f t="shared" si="1481"/>
        <v>1.00209952</v>
      </c>
      <c r="Q2751" s="13">
        <f t="shared" si="1474"/>
        <v>1.5242638610011294</v>
      </c>
      <c r="R2751" s="2">
        <f t="shared" si="1477"/>
        <v>1.52445418</v>
      </c>
      <c r="S2751" s="2">
        <f t="shared" si="1468"/>
        <v>1.4936037600000001</v>
      </c>
      <c r="T2751" s="2">
        <f t="shared" si="1455"/>
        <v>290295.02288354002</v>
      </c>
      <c r="U2751" s="2">
        <f t="shared" si="1456"/>
        <v>4571.3350425431854</v>
      </c>
      <c r="V2751" s="2">
        <f t="shared" si="1457"/>
        <v>97075.235815699954</v>
      </c>
      <c r="W2751" s="2">
        <f t="shared" si="1458"/>
        <v>296005.36310147314</v>
      </c>
      <c r="X2751" s="17">
        <f t="shared" si="1459"/>
        <v>0</v>
      </c>
      <c r="Y2751" s="2">
        <f t="shared" si="1460"/>
        <v>0</v>
      </c>
      <c r="Z2751" s="72">
        <f t="shared" si="1461"/>
        <v>0</v>
      </c>
      <c r="AA2751" s="2">
        <f t="shared" si="1472"/>
        <v>0</v>
      </c>
      <c r="AB2751" s="12">
        <f t="shared" si="1469"/>
        <v>4.6600000000000003E-2</v>
      </c>
      <c r="AC2751" s="17">
        <f t="shared" si="1462"/>
        <v>1</v>
      </c>
      <c r="AD2751" s="17">
        <v>252</v>
      </c>
      <c r="AE2751" s="13">
        <f t="shared" si="1475"/>
        <v>1.0001807579999999</v>
      </c>
      <c r="AF2751" s="2">
        <f t="shared" si="1473"/>
        <v>52.473147740000002</v>
      </c>
      <c r="AG2751" s="2">
        <f t="shared" si="1463"/>
        <v>53.505337419999996</v>
      </c>
      <c r="AH2751" s="3">
        <f t="shared" si="1464"/>
        <v>0</v>
      </c>
      <c r="AI2751" s="4" t="str">
        <f t="shared" si="1476"/>
        <v>A+J=</v>
      </c>
      <c r="AJ2751" s="11">
        <f t="shared" si="1470"/>
        <v>43935</v>
      </c>
      <c r="AK2751" s="11"/>
      <c r="AL2751" s="4"/>
      <c r="AM2751" s="1"/>
      <c r="AN2751" s="11"/>
      <c r="AO2751" s="1"/>
      <c r="AP2751" s="1"/>
      <c r="AQ2751" s="3"/>
      <c r="AR2751" s="3"/>
      <c r="AS2751" s="6"/>
      <c r="AT2751" s="1"/>
      <c r="AU2751" s="1"/>
      <c r="AV2751" s="1"/>
      <c r="AW2751" s="1"/>
      <c r="AX2751" s="1"/>
      <c r="AY2751" s="1"/>
      <c r="AZ2751" s="1"/>
      <c r="BA2751" s="1"/>
      <c r="BB2751" s="1"/>
    </row>
    <row r="2752" spans="1:54" x14ac:dyDescent="0.2">
      <c r="A2752" s="158">
        <f t="shared" si="1465"/>
        <v>43908</v>
      </c>
      <c r="B2752" s="2">
        <f t="shared" si="1449"/>
        <v>296147.62932455278</v>
      </c>
      <c r="C2752" s="2">
        <f t="shared" si="1466"/>
        <v>194358.79224323001</v>
      </c>
      <c r="D2752" s="2">
        <f>SUM(Y2752:Y$2901)</f>
        <v>9261.1430726199997</v>
      </c>
      <c r="E2752" s="73">
        <f t="shared" si="1450"/>
        <v>185097.64917061001</v>
      </c>
      <c r="F2752" s="88">
        <f t="shared" si="1478"/>
        <v>5331.42</v>
      </c>
      <c r="G2752" s="3">
        <f>IF(AND(N2752=1,N2751&gt;1),VLOOKUP(A2751,[1]Plan1!$BK$81:$BM$259,3),G2751)</f>
        <v>5344.75</v>
      </c>
      <c r="H2752" s="11">
        <f t="shared" si="1479"/>
        <v>43847</v>
      </c>
      <c r="I2752" s="11">
        <f t="shared" si="1480"/>
        <v>43878</v>
      </c>
      <c r="J2752" s="12">
        <f t="shared" si="1451"/>
        <v>2.5002719725701894E-3</v>
      </c>
      <c r="K2752" s="11">
        <f t="shared" si="1467"/>
        <v>43935</v>
      </c>
      <c r="L2752" s="11">
        <f t="shared" si="1452"/>
        <v>43935</v>
      </c>
      <c r="M2752" s="1">
        <f t="shared" si="1471"/>
        <v>20</v>
      </c>
      <c r="N2752" s="1">
        <f t="shared" si="1453"/>
        <v>2</v>
      </c>
      <c r="O2752" s="2">
        <f t="shared" si="1454"/>
        <v>1.0002497400000001</v>
      </c>
      <c r="P2752" s="13">
        <f t="shared" si="1481"/>
        <v>1.00209952</v>
      </c>
      <c r="Q2752" s="13">
        <f t="shared" si="1474"/>
        <v>1.5242638610011294</v>
      </c>
      <c r="R2752" s="2">
        <f t="shared" si="1477"/>
        <v>1.52464453</v>
      </c>
      <c r="S2752" s="2">
        <f t="shared" si="1468"/>
        <v>1.4936037600000001</v>
      </c>
      <c r="T2752" s="2">
        <f t="shared" si="1455"/>
        <v>290295.02288354002</v>
      </c>
      <c r="U2752" s="2">
        <f t="shared" si="1456"/>
        <v>4571.3350425431854</v>
      </c>
      <c r="V2752" s="2">
        <f t="shared" si="1457"/>
        <v>97110.469153219572</v>
      </c>
      <c r="W2752" s="2">
        <f t="shared" si="1458"/>
        <v>296040.59643899277</v>
      </c>
      <c r="X2752" s="17">
        <f t="shared" si="1459"/>
        <v>0</v>
      </c>
      <c r="Y2752" s="2">
        <f t="shared" si="1460"/>
        <v>0</v>
      </c>
      <c r="Z2752" s="72">
        <f t="shared" si="1461"/>
        <v>0</v>
      </c>
      <c r="AA2752" s="2">
        <f t="shared" si="1472"/>
        <v>0</v>
      </c>
      <c r="AB2752" s="12">
        <f t="shared" si="1469"/>
        <v>4.6600000000000003E-2</v>
      </c>
      <c r="AC2752" s="17">
        <f t="shared" si="1462"/>
        <v>2</v>
      </c>
      <c r="AD2752" s="17">
        <v>252</v>
      </c>
      <c r="AE2752" s="13">
        <f t="shared" si="1475"/>
        <v>1.0003615480000001</v>
      </c>
      <c r="AF2752" s="2">
        <f t="shared" si="1473"/>
        <v>104.95558493</v>
      </c>
      <c r="AG2752" s="2">
        <f t="shared" si="1463"/>
        <v>107.03288556</v>
      </c>
      <c r="AH2752" s="3">
        <f t="shared" si="1464"/>
        <v>0</v>
      </c>
      <c r="AI2752" s="4" t="str">
        <f t="shared" si="1476"/>
        <v>A+J=</v>
      </c>
      <c r="AJ2752" s="11">
        <f t="shared" si="1470"/>
        <v>43935</v>
      </c>
      <c r="AK2752" s="11"/>
      <c r="AL2752" s="4"/>
      <c r="AM2752" s="1"/>
      <c r="AN2752" s="11"/>
      <c r="AO2752" s="1"/>
      <c r="AP2752" s="1"/>
      <c r="AQ2752" s="3"/>
      <c r="AR2752" s="3"/>
      <c r="AS2752" s="6"/>
      <c r="AT2752" s="1"/>
      <c r="AU2752" s="1"/>
      <c r="AV2752" s="1"/>
      <c r="AW2752" s="1"/>
      <c r="AX2752" s="1"/>
      <c r="AY2752" s="1"/>
      <c r="AZ2752" s="1"/>
      <c r="BA2752" s="1"/>
      <c r="BB2752" s="1"/>
    </row>
    <row r="2753" spans="1:54" x14ac:dyDescent="0.2">
      <c r="A2753" s="158">
        <f t="shared" si="1465"/>
        <v>43909</v>
      </c>
      <c r="B2753" s="2">
        <f t="shared" si="1449"/>
        <v>296236.4182763219</v>
      </c>
      <c r="C2753" s="2">
        <f t="shared" si="1466"/>
        <v>194358.79224323001</v>
      </c>
      <c r="D2753" s="2">
        <f>SUM(Y2753:Y$2901)</f>
        <v>9261.1430726199997</v>
      </c>
      <c r="E2753" s="73">
        <f t="shared" si="1450"/>
        <v>185097.64917061001</v>
      </c>
      <c r="F2753" s="88">
        <f t="shared" si="1478"/>
        <v>5331.42</v>
      </c>
      <c r="G2753" s="3">
        <f>IF(AND(N2753=1,N2752&gt;1),VLOOKUP(A2752,[1]Plan1!$BK$81:$BM$259,3),G2752)</f>
        <v>5344.75</v>
      </c>
      <c r="H2753" s="11">
        <f t="shared" si="1479"/>
        <v>43847</v>
      </c>
      <c r="I2753" s="11">
        <f t="shared" si="1480"/>
        <v>43878</v>
      </c>
      <c r="J2753" s="12">
        <f t="shared" si="1451"/>
        <v>2.5002719725701894E-3</v>
      </c>
      <c r="K2753" s="11">
        <f t="shared" si="1467"/>
        <v>43935</v>
      </c>
      <c r="L2753" s="11">
        <f t="shared" si="1452"/>
        <v>43935</v>
      </c>
      <c r="M2753" s="1">
        <f t="shared" si="1471"/>
        <v>20</v>
      </c>
      <c r="N2753" s="1">
        <f t="shared" si="1453"/>
        <v>3</v>
      </c>
      <c r="O2753" s="2">
        <f t="shared" si="1454"/>
        <v>1.00037464</v>
      </c>
      <c r="P2753" s="13">
        <f t="shared" si="1481"/>
        <v>1.00209952</v>
      </c>
      <c r="Q2753" s="13">
        <f t="shared" si="1474"/>
        <v>1.5242638610011294</v>
      </c>
      <c r="R2753" s="2">
        <f t="shared" si="1477"/>
        <v>1.52483491</v>
      </c>
      <c r="S2753" s="2">
        <f t="shared" si="1468"/>
        <v>1.4936037600000001</v>
      </c>
      <c r="T2753" s="2">
        <f t="shared" si="1455"/>
        <v>290295.02288354002</v>
      </c>
      <c r="U2753" s="2">
        <f t="shared" si="1456"/>
        <v>4571.3350425431854</v>
      </c>
      <c r="V2753" s="2">
        <f t="shared" si="1457"/>
        <v>97145.708043668681</v>
      </c>
      <c r="W2753" s="2">
        <f t="shared" si="1458"/>
        <v>296075.83532944188</v>
      </c>
      <c r="X2753" s="17">
        <f t="shared" si="1459"/>
        <v>0</v>
      </c>
      <c r="Y2753" s="2">
        <f t="shared" si="1460"/>
        <v>0</v>
      </c>
      <c r="Z2753" s="72">
        <f t="shared" si="1461"/>
        <v>0</v>
      </c>
      <c r="AA2753" s="2">
        <f t="shared" si="1472"/>
        <v>0</v>
      </c>
      <c r="AB2753" s="12">
        <f t="shared" si="1469"/>
        <v>4.6600000000000003E-2</v>
      </c>
      <c r="AC2753" s="17">
        <f t="shared" si="1462"/>
        <v>3</v>
      </c>
      <c r="AD2753" s="17">
        <v>252</v>
      </c>
      <c r="AE2753" s="13">
        <f t="shared" si="1475"/>
        <v>1.0005423710000001</v>
      </c>
      <c r="AF2753" s="2">
        <f t="shared" si="1473"/>
        <v>157.44760185000001</v>
      </c>
      <c r="AG2753" s="2">
        <f t="shared" si="1463"/>
        <v>160.58294688000001</v>
      </c>
      <c r="AH2753" s="3">
        <f t="shared" si="1464"/>
        <v>0</v>
      </c>
      <c r="AI2753" s="4" t="str">
        <f t="shared" si="1476"/>
        <v>A+J=</v>
      </c>
      <c r="AJ2753" s="11">
        <f t="shared" si="1470"/>
        <v>43935</v>
      </c>
      <c r="AK2753" s="11"/>
      <c r="AL2753" s="4"/>
      <c r="AM2753" s="1"/>
      <c r="AN2753" s="11"/>
      <c r="AO2753" s="1"/>
      <c r="AP2753" s="1"/>
      <c r="AQ2753" s="3"/>
      <c r="AR2753" s="3"/>
      <c r="AS2753" s="6"/>
      <c r="AT2753" s="1"/>
      <c r="AU2753" s="1"/>
      <c r="AV2753" s="1"/>
      <c r="AW2753" s="1"/>
      <c r="AX2753" s="1"/>
      <c r="AY2753" s="1"/>
      <c r="AZ2753" s="1"/>
      <c r="BA2753" s="1"/>
      <c r="BB2753" s="1"/>
    </row>
    <row r="2754" spans="1:54" x14ac:dyDescent="0.2">
      <c r="A2754" s="158">
        <f t="shared" si="1465"/>
        <v>43910</v>
      </c>
      <c r="B2754" s="2">
        <f t="shared" si="1449"/>
        <v>296325.2315960775</v>
      </c>
      <c r="C2754" s="2">
        <f t="shared" si="1466"/>
        <v>194358.79224323001</v>
      </c>
      <c r="D2754" s="2">
        <f>SUM(Y2754:Y$2901)</f>
        <v>9261.1430726199997</v>
      </c>
      <c r="E2754" s="73">
        <f t="shared" si="1450"/>
        <v>185097.64917061001</v>
      </c>
      <c r="F2754" s="88">
        <f t="shared" si="1478"/>
        <v>5331.42</v>
      </c>
      <c r="G2754" s="3">
        <f>IF(AND(N2754=1,N2753&gt;1),VLOOKUP(A2753,[1]Plan1!$BK$81:$BM$259,3),G2753)</f>
        <v>5344.75</v>
      </c>
      <c r="H2754" s="11">
        <f t="shared" si="1479"/>
        <v>43847</v>
      </c>
      <c r="I2754" s="11">
        <f t="shared" si="1480"/>
        <v>43878</v>
      </c>
      <c r="J2754" s="12">
        <f t="shared" si="1451"/>
        <v>2.5002719725701894E-3</v>
      </c>
      <c r="K2754" s="11">
        <f t="shared" si="1467"/>
        <v>43935</v>
      </c>
      <c r="L2754" s="11">
        <f t="shared" si="1452"/>
        <v>43935</v>
      </c>
      <c r="M2754" s="1">
        <f t="shared" si="1471"/>
        <v>20</v>
      </c>
      <c r="N2754" s="1">
        <f t="shared" si="1453"/>
        <v>4</v>
      </c>
      <c r="O2754" s="2">
        <f t="shared" si="1454"/>
        <v>1.00049955</v>
      </c>
      <c r="P2754" s="13">
        <f t="shared" si="1481"/>
        <v>1.00209952</v>
      </c>
      <c r="Q2754" s="13">
        <f t="shared" si="1474"/>
        <v>1.5242638610011294</v>
      </c>
      <c r="R2754" s="2">
        <f t="shared" si="1477"/>
        <v>1.5250253</v>
      </c>
      <c r="S2754" s="2">
        <f t="shared" si="1468"/>
        <v>1.4936037600000001</v>
      </c>
      <c r="T2754" s="2">
        <f t="shared" si="1455"/>
        <v>290295.02288354002</v>
      </c>
      <c r="U2754" s="2">
        <f t="shared" si="1456"/>
        <v>4571.3350425431854</v>
      </c>
      <c r="V2754" s="2">
        <f t="shared" si="1457"/>
        <v>97180.948785094268</v>
      </c>
      <c r="W2754" s="2">
        <f t="shared" si="1458"/>
        <v>296111.07607086748</v>
      </c>
      <c r="X2754" s="17">
        <f t="shared" si="1459"/>
        <v>0</v>
      </c>
      <c r="Y2754" s="2">
        <f t="shared" si="1460"/>
        <v>0</v>
      </c>
      <c r="Z2754" s="72">
        <f t="shared" si="1461"/>
        <v>0</v>
      </c>
      <c r="AA2754" s="2">
        <f t="shared" si="1472"/>
        <v>0</v>
      </c>
      <c r="AB2754" s="12">
        <f t="shared" si="1469"/>
        <v>4.6600000000000003E-2</v>
      </c>
      <c r="AC2754" s="17">
        <f t="shared" si="1462"/>
        <v>4</v>
      </c>
      <c r="AD2754" s="17">
        <v>252</v>
      </c>
      <c r="AE2754" s="13">
        <f t="shared" si="1475"/>
        <v>1.0007232269999999</v>
      </c>
      <c r="AF2754" s="2">
        <f t="shared" si="1473"/>
        <v>209.94919851</v>
      </c>
      <c r="AG2754" s="2">
        <f t="shared" si="1463"/>
        <v>214.15552521000001</v>
      </c>
      <c r="AH2754" s="3">
        <f t="shared" si="1464"/>
        <v>0</v>
      </c>
      <c r="AI2754" s="4" t="str">
        <f t="shared" si="1476"/>
        <v>A+J=</v>
      </c>
      <c r="AJ2754" s="11">
        <f t="shared" si="1470"/>
        <v>43935</v>
      </c>
      <c r="AK2754" s="11"/>
      <c r="AL2754" s="4"/>
      <c r="AM2754" s="1"/>
      <c r="AN2754" s="11"/>
      <c r="AO2754" s="1"/>
      <c r="AP2754" s="1"/>
      <c r="AQ2754" s="3"/>
      <c r="AR2754" s="3"/>
      <c r="AS2754" s="6"/>
      <c r="AT2754" s="1"/>
      <c r="AU2754" s="1"/>
      <c r="AV2754" s="1"/>
      <c r="AW2754" s="1"/>
      <c r="AX2754" s="1"/>
      <c r="AY2754" s="1"/>
      <c r="AZ2754" s="1"/>
      <c r="BA2754" s="1"/>
      <c r="BB2754" s="1"/>
    </row>
    <row r="2755" spans="1:54" x14ac:dyDescent="0.2">
      <c r="A2755" s="158">
        <f t="shared" si="1465"/>
        <v>43911</v>
      </c>
      <c r="B2755" s="2">
        <f t="shared" si="1449"/>
        <v>296414.07455010898</v>
      </c>
      <c r="C2755" s="2">
        <f t="shared" si="1466"/>
        <v>194358.79224323001</v>
      </c>
      <c r="D2755" s="2">
        <f>SUM(Y2755:Y$2901)</f>
        <v>9261.1430726199997</v>
      </c>
      <c r="E2755" s="73">
        <f t="shared" si="1450"/>
        <v>185097.64917061001</v>
      </c>
      <c r="F2755" s="88">
        <f t="shared" si="1478"/>
        <v>5331.42</v>
      </c>
      <c r="G2755" s="3">
        <f>IF(AND(N2755=1,N2754&gt;1),VLOOKUP(A2754,[1]Plan1!$BK$81:$BM$259,3),G2754)</f>
        <v>5344.75</v>
      </c>
      <c r="H2755" s="11">
        <f t="shared" si="1479"/>
        <v>43847</v>
      </c>
      <c r="I2755" s="11">
        <f t="shared" si="1480"/>
        <v>43878</v>
      </c>
      <c r="J2755" s="12">
        <f t="shared" si="1451"/>
        <v>2.5002719725701894E-3</v>
      </c>
      <c r="K2755" s="11">
        <f t="shared" si="1467"/>
        <v>43935</v>
      </c>
      <c r="L2755" s="11">
        <f t="shared" si="1452"/>
        <v>43935</v>
      </c>
      <c r="M2755" s="1">
        <f t="shared" si="1471"/>
        <v>20</v>
      </c>
      <c r="N2755" s="1">
        <f t="shared" si="1453"/>
        <v>5</v>
      </c>
      <c r="O2755" s="2">
        <f t="shared" si="1454"/>
        <v>1.0006244799999999</v>
      </c>
      <c r="P2755" s="13">
        <f t="shared" si="1481"/>
        <v>1.00209952</v>
      </c>
      <c r="Q2755" s="13">
        <f t="shared" si="1474"/>
        <v>1.5242638610011294</v>
      </c>
      <c r="R2755" s="2">
        <f t="shared" si="1477"/>
        <v>1.52521573</v>
      </c>
      <c r="S2755" s="2">
        <f t="shared" si="1468"/>
        <v>1.4936037600000001</v>
      </c>
      <c r="T2755" s="2">
        <f t="shared" si="1455"/>
        <v>290295.02288354002</v>
      </c>
      <c r="U2755" s="2">
        <f t="shared" si="1456"/>
        <v>4571.3350425431854</v>
      </c>
      <c r="V2755" s="2">
        <f t="shared" si="1457"/>
        <v>97216.196930425824</v>
      </c>
      <c r="W2755" s="2">
        <f t="shared" si="1458"/>
        <v>296146.32421619899</v>
      </c>
      <c r="X2755" s="17">
        <f t="shared" si="1459"/>
        <v>0</v>
      </c>
      <c r="Y2755" s="2">
        <f t="shared" si="1460"/>
        <v>0</v>
      </c>
      <c r="Z2755" s="72">
        <f t="shared" si="1461"/>
        <v>0</v>
      </c>
      <c r="AA2755" s="23">
        <f>IF(Z2755&gt;0,TRUNC(Z2755*T2751,8),0)</f>
        <v>0</v>
      </c>
      <c r="AB2755" s="12">
        <f t="shared" si="1469"/>
        <v>4.6600000000000003E-2</v>
      </c>
      <c r="AC2755" s="17">
        <f t="shared" si="1462"/>
        <v>5</v>
      </c>
      <c r="AD2755" s="17">
        <v>252</v>
      </c>
      <c r="AE2755" s="13">
        <f t="shared" si="1475"/>
        <v>1.000904115</v>
      </c>
      <c r="AF2755" s="23">
        <f>TRUNC((T2751*(AE2755-1)),8)</f>
        <v>262.46008461000002</v>
      </c>
      <c r="AG2755" s="2">
        <f t="shared" si="1463"/>
        <v>267.75033390999999</v>
      </c>
      <c r="AH2755" s="3">
        <f t="shared" si="1464"/>
        <v>0</v>
      </c>
      <c r="AI2755" s="4" t="str">
        <f t="shared" si="1476"/>
        <v>A+J=</v>
      </c>
      <c r="AJ2755" s="11">
        <f t="shared" si="1470"/>
        <v>43935</v>
      </c>
      <c r="AK2755" s="18"/>
      <c r="AL2755" s="40"/>
      <c r="AM2755" s="38"/>
      <c r="AN2755" s="18"/>
      <c r="AO2755" s="38"/>
      <c r="AP2755" s="38"/>
      <c r="AQ2755" s="39"/>
      <c r="AR2755" s="39"/>
      <c r="AS2755" s="69"/>
      <c r="AT2755" s="38"/>
      <c r="AU2755" s="38"/>
      <c r="AV2755" s="38"/>
      <c r="AW2755" s="38"/>
      <c r="AX2755" s="38"/>
      <c r="AY2755" s="38"/>
      <c r="AZ2755" s="38"/>
      <c r="BA2755" s="38"/>
      <c r="BB2755" s="38"/>
    </row>
    <row r="2756" spans="1:54" x14ac:dyDescent="0.2">
      <c r="A2756" s="158">
        <f t="shared" si="1465"/>
        <v>43912</v>
      </c>
      <c r="B2756" s="2">
        <f t="shared" si="1449"/>
        <v>296414.07455010898</v>
      </c>
      <c r="C2756" s="2">
        <f t="shared" si="1466"/>
        <v>194358.79224323001</v>
      </c>
      <c r="D2756" s="2">
        <f>SUM(Y2756:Y$2901)</f>
        <v>9261.1430726199997</v>
      </c>
      <c r="E2756" s="73">
        <f t="shared" si="1450"/>
        <v>185097.64917061001</v>
      </c>
      <c r="F2756" s="88">
        <f t="shared" si="1478"/>
        <v>5331.42</v>
      </c>
      <c r="G2756" s="3">
        <f>IF(AND(N2756=1,N2755&gt;1),VLOOKUP(A2755,[1]Plan1!$BK$81:$BM$259,3),G2755)</f>
        <v>5344.75</v>
      </c>
      <c r="H2756" s="11">
        <f t="shared" si="1479"/>
        <v>43847</v>
      </c>
      <c r="I2756" s="11">
        <f t="shared" si="1480"/>
        <v>43878</v>
      </c>
      <c r="J2756" s="12">
        <f t="shared" si="1451"/>
        <v>2.5002719725701894E-3</v>
      </c>
      <c r="K2756" s="11">
        <f t="shared" si="1467"/>
        <v>43935</v>
      </c>
      <c r="L2756" s="11">
        <f t="shared" si="1452"/>
        <v>43935</v>
      </c>
      <c r="M2756" s="1">
        <f t="shared" si="1471"/>
        <v>20</v>
      </c>
      <c r="N2756" s="1">
        <f t="shared" si="1453"/>
        <v>5</v>
      </c>
      <c r="O2756" s="2">
        <f t="shared" si="1454"/>
        <v>1.0006244799999999</v>
      </c>
      <c r="P2756" s="13">
        <f t="shared" si="1481"/>
        <v>1.00209952</v>
      </c>
      <c r="Q2756" s="13">
        <f t="shared" si="1474"/>
        <v>1.5242638610011294</v>
      </c>
      <c r="R2756" s="2">
        <f t="shared" si="1477"/>
        <v>1.52521573</v>
      </c>
      <c r="S2756" s="2">
        <f t="shared" si="1468"/>
        <v>1.4936037600000001</v>
      </c>
      <c r="T2756" s="2">
        <f t="shared" si="1455"/>
        <v>290295.02288354002</v>
      </c>
      <c r="U2756" s="2">
        <f t="shared" si="1456"/>
        <v>4571.3350425431854</v>
      </c>
      <c r="V2756" s="2">
        <f t="shared" si="1457"/>
        <v>97216.196930425824</v>
      </c>
      <c r="W2756" s="2">
        <f t="shared" si="1458"/>
        <v>296146.32421619899</v>
      </c>
      <c r="X2756" s="17">
        <f t="shared" si="1459"/>
        <v>0</v>
      </c>
      <c r="Y2756" s="2">
        <f t="shared" si="1460"/>
        <v>0</v>
      </c>
      <c r="Z2756" s="72">
        <f t="shared" si="1461"/>
        <v>0</v>
      </c>
      <c r="AA2756" s="2">
        <f t="shared" ref="AA2756:AA2819" si="1482">IF(Z2756&gt;0,TRUNC(Z2756*T2756,8),0)</f>
        <v>0</v>
      </c>
      <c r="AB2756" s="12">
        <f t="shared" si="1469"/>
        <v>4.6600000000000003E-2</v>
      </c>
      <c r="AC2756" s="17">
        <f t="shared" si="1462"/>
        <v>5</v>
      </c>
      <c r="AD2756" s="17">
        <v>252</v>
      </c>
      <c r="AE2756" s="13">
        <f t="shared" si="1475"/>
        <v>1.000904115</v>
      </c>
      <c r="AF2756" s="2">
        <f t="shared" ref="AF2756:AF2819" si="1483">TRUNC((T2756*(AE2756-1)),8)</f>
        <v>262.46008461000002</v>
      </c>
      <c r="AG2756" s="2">
        <f t="shared" si="1463"/>
        <v>267.75033390999999</v>
      </c>
      <c r="AH2756" s="3">
        <f t="shared" si="1464"/>
        <v>0</v>
      </c>
      <c r="AI2756" s="4" t="str">
        <f t="shared" si="1476"/>
        <v>A+J=</v>
      </c>
      <c r="AJ2756" s="11">
        <f t="shared" si="1470"/>
        <v>43935</v>
      </c>
      <c r="AK2756" s="11"/>
      <c r="AL2756" s="4"/>
      <c r="AM2756" s="1"/>
      <c r="AN2756" s="11"/>
      <c r="AO2756" s="1"/>
      <c r="AP2756" s="1"/>
      <c r="AQ2756" s="3"/>
      <c r="AR2756" s="3"/>
      <c r="AS2756" s="6"/>
      <c r="AT2756" s="1"/>
      <c r="AU2756" s="1"/>
      <c r="AV2756" s="1"/>
      <c r="AW2756" s="1"/>
      <c r="AX2756" s="1"/>
      <c r="AY2756" s="1"/>
      <c r="AZ2756" s="1"/>
      <c r="BA2756" s="1"/>
      <c r="BB2756" s="1"/>
    </row>
    <row r="2757" spans="1:54" x14ac:dyDescent="0.2">
      <c r="A2757" s="158">
        <f t="shared" si="1465"/>
        <v>43913</v>
      </c>
      <c r="B2757" s="2">
        <f t="shared" si="1449"/>
        <v>296414.07455010898</v>
      </c>
      <c r="C2757" s="2">
        <f t="shared" si="1466"/>
        <v>194358.79224323001</v>
      </c>
      <c r="D2757" s="2">
        <f>SUM(Y2757:Y$2901)</f>
        <v>9261.1430726199997</v>
      </c>
      <c r="E2757" s="73">
        <f t="shared" si="1450"/>
        <v>185097.64917061001</v>
      </c>
      <c r="F2757" s="88">
        <f t="shared" si="1478"/>
        <v>5331.42</v>
      </c>
      <c r="G2757" s="3">
        <f>IF(AND(N2757=1,N2756&gt;1),VLOOKUP(A2756,[1]Plan1!$BK$81:$BM$259,3),G2756)</f>
        <v>5344.75</v>
      </c>
      <c r="H2757" s="11">
        <f t="shared" si="1479"/>
        <v>43847</v>
      </c>
      <c r="I2757" s="11">
        <f t="shared" si="1480"/>
        <v>43878</v>
      </c>
      <c r="J2757" s="12">
        <f t="shared" si="1451"/>
        <v>2.5002719725701894E-3</v>
      </c>
      <c r="K2757" s="11">
        <f t="shared" si="1467"/>
        <v>43935</v>
      </c>
      <c r="L2757" s="11">
        <f t="shared" si="1452"/>
        <v>43935</v>
      </c>
      <c r="M2757" s="1">
        <f t="shared" si="1471"/>
        <v>20</v>
      </c>
      <c r="N2757" s="1">
        <f t="shared" si="1453"/>
        <v>5</v>
      </c>
      <c r="O2757" s="2">
        <f t="shared" si="1454"/>
        <v>1.0006244799999999</v>
      </c>
      <c r="P2757" s="13">
        <f t="shared" si="1481"/>
        <v>1.00209952</v>
      </c>
      <c r="Q2757" s="13">
        <f t="shared" si="1474"/>
        <v>1.5242638610011294</v>
      </c>
      <c r="R2757" s="2">
        <f t="shared" si="1477"/>
        <v>1.52521573</v>
      </c>
      <c r="S2757" s="2">
        <f t="shared" si="1468"/>
        <v>1.4936037600000001</v>
      </c>
      <c r="T2757" s="2">
        <f t="shared" si="1455"/>
        <v>290295.02288354002</v>
      </c>
      <c r="U2757" s="2">
        <f t="shared" si="1456"/>
        <v>4571.3350425431854</v>
      </c>
      <c r="V2757" s="2">
        <f t="shared" si="1457"/>
        <v>97216.196930425824</v>
      </c>
      <c r="W2757" s="2">
        <f t="shared" si="1458"/>
        <v>296146.32421619899</v>
      </c>
      <c r="X2757" s="17">
        <f t="shared" si="1459"/>
        <v>0</v>
      </c>
      <c r="Y2757" s="2">
        <f t="shared" si="1460"/>
        <v>0</v>
      </c>
      <c r="Z2757" s="72">
        <f t="shared" si="1461"/>
        <v>0</v>
      </c>
      <c r="AA2757" s="2">
        <f t="shared" si="1482"/>
        <v>0</v>
      </c>
      <c r="AB2757" s="12">
        <f t="shared" si="1469"/>
        <v>4.6600000000000003E-2</v>
      </c>
      <c r="AC2757" s="17">
        <f t="shared" si="1462"/>
        <v>5</v>
      </c>
      <c r="AD2757" s="17">
        <v>252</v>
      </c>
      <c r="AE2757" s="13">
        <f t="shared" si="1475"/>
        <v>1.000904115</v>
      </c>
      <c r="AF2757" s="2">
        <f t="shared" si="1483"/>
        <v>262.46008461000002</v>
      </c>
      <c r="AG2757" s="2">
        <f t="shared" si="1463"/>
        <v>267.75033390999999</v>
      </c>
      <c r="AH2757" s="3">
        <f t="shared" si="1464"/>
        <v>0</v>
      </c>
      <c r="AI2757" s="4" t="str">
        <f t="shared" si="1476"/>
        <v>A+J=</v>
      </c>
      <c r="AJ2757" s="11">
        <f t="shared" si="1470"/>
        <v>43935</v>
      </c>
      <c r="AK2757" s="11"/>
      <c r="AL2757" s="4"/>
      <c r="AM2757" s="1"/>
      <c r="AN2757" s="11"/>
      <c r="AO2757" s="1"/>
      <c r="AP2757" s="1"/>
      <c r="AQ2757" s="3"/>
      <c r="AR2757" s="3"/>
      <c r="AS2757" s="6"/>
      <c r="AT2757" s="1"/>
      <c r="AU2757" s="1"/>
      <c r="AV2757" s="1"/>
      <c r="AW2757" s="1"/>
      <c r="AX2757" s="1"/>
      <c r="AY2757" s="1"/>
      <c r="AZ2757" s="1"/>
      <c r="BA2757" s="1"/>
      <c r="BB2757" s="1"/>
    </row>
    <row r="2758" spans="1:54" x14ac:dyDescent="0.2">
      <c r="A2758" s="158">
        <f t="shared" si="1465"/>
        <v>43914</v>
      </c>
      <c r="B2758" s="2">
        <f t="shared" si="1449"/>
        <v>296502.94188305706</v>
      </c>
      <c r="C2758" s="2">
        <f t="shared" si="1466"/>
        <v>194358.79224323001</v>
      </c>
      <c r="D2758" s="2">
        <f>SUM(Y2758:Y$2901)</f>
        <v>9261.1430726199997</v>
      </c>
      <c r="E2758" s="73">
        <f t="shared" si="1450"/>
        <v>185097.64917061001</v>
      </c>
      <c r="F2758" s="88">
        <f t="shared" si="1478"/>
        <v>5331.42</v>
      </c>
      <c r="G2758" s="3">
        <f>IF(AND(N2758=1,N2757&gt;1),VLOOKUP(A2757,[1]Plan1!$BK$81:$BM$259,3),G2757)</f>
        <v>5344.75</v>
      </c>
      <c r="H2758" s="11">
        <f t="shared" si="1479"/>
        <v>43847</v>
      </c>
      <c r="I2758" s="11">
        <f t="shared" si="1480"/>
        <v>43878</v>
      </c>
      <c r="J2758" s="12">
        <f t="shared" si="1451"/>
        <v>2.5002719725701894E-3</v>
      </c>
      <c r="K2758" s="11">
        <f t="shared" si="1467"/>
        <v>43935</v>
      </c>
      <c r="L2758" s="11">
        <f t="shared" si="1452"/>
        <v>43935</v>
      </c>
      <c r="M2758" s="1">
        <f t="shared" si="1471"/>
        <v>20</v>
      </c>
      <c r="N2758" s="1">
        <f t="shared" si="1453"/>
        <v>6</v>
      </c>
      <c r="O2758" s="2">
        <f t="shared" si="1454"/>
        <v>1.00074942</v>
      </c>
      <c r="P2758" s="13">
        <f t="shared" si="1481"/>
        <v>1.00209952</v>
      </c>
      <c r="Q2758" s="13">
        <f t="shared" si="1474"/>
        <v>1.5242638610011294</v>
      </c>
      <c r="R2758" s="2">
        <f t="shared" si="1477"/>
        <v>1.5254061699999999</v>
      </c>
      <c r="S2758" s="2">
        <f t="shared" si="1468"/>
        <v>1.4936037600000001</v>
      </c>
      <c r="T2758" s="2">
        <f t="shared" si="1455"/>
        <v>290295.02288354002</v>
      </c>
      <c r="U2758" s="2">
        <f t="shared" si="1456"/>
        <v>4571.3350425431854</v>
      </c>
      <c r="V2758" s="2">
        <f t="shared" si="1457"/>
        <v>97251.446926733857</v>
      </c>
      <c r="W2758" s="2">
        <f t="shared" si="1458"/>
        <v>296181.57421250705</v>
      </c>
      <c r="X2758" s="17">
        <f t="shared" si="1459"/>
        <v>0</v>
      </c>
      <c r="Y2758" s="2">
        <f t="shared" si="1460"/>
        <v>0</v>
      </c>
      <c r="Z2758" s="72">
        <f t="shared" si="1461"/>
        <v>0</v>
      </c>
      <c r="AA2758" s="2">
        <f t="shared" si="1482"/>
        <v>0</v>
      </c>
      <c r="AB2758" s="12">
        <f t="shared" si="1469"/>
        <v>4.6600000000000003E-2</v>
      </c>
      <c r="AC2758" s="17">
        <f t="shared" si="1462"/>
        <v>6</v>
      </c>
      <c r="AD2758" s="17">
        <v>252</v>
      </c>
      <c r="AE2758" s="13">
        <f t="shared" si="1475"/>
        <v>1.0010850360000001</v>
      </c>
      <c r="AF2758" s="2">
        <f t="shared" si="1483"/>
        <v>314.98055044</v>
      </c>
      <c r="AG2758" s="2">
        <f t="shared" si="1463"/>
        <v>321.36767055000001</v>
      </c>
      <c r="AH2758" s="3">
        <f t="shared" si="1464"/>
        <v>0</v>
      </c>
      <c r="AI2758" s="4" t="str">
        <f t="shared" si="1476"/>
        <v>A+J=</v>
      </c>
      <c r="AJ2758" s="11">
        <f t="shared" si="1470"/>
        <v>43935</v>
      </c>
      <c r="AK2758" s="11"/>
      <c r="AL2758" s="4"/>
      <c r="AM2758" s="1"/>
      <c r="AN2758" s="11"/>
      <c r="AO2758" s="1"/>
      <c r="AP2758" s="1"/>
      <c r="AQ2758" s="3"/>
      <c r="AR2758" s="3"/>
      <c r="AS2758" s="6"/>
      <c r="AT2758" s="1"/>
      <c r="AU2758" s="1"/>
      <c r="AV2758" s="1"/>
      <c r="AW2758" s="1"/>
      <c r="AX2758" s="1"/>
      <c r="AY2758" s="1"/>
      <c r="AZ2758" s="1"/>
      <c r="BA2758" s="1"/>
      <c r="BB2758" s="1"/>
    </row>
    <row r="2759" spans="1:54" x14ac:dyDescent="0.2">
      <c r="A2759" s="158">
        <f t="shared" si="1465"/>
        <v>43915</v>
      </c>
      <c r="B2759" s="2">
        <f t="shared" si="1449"/>
        <v>296591.8373060546</v>
      </c>
      <c r="C2759" s="2">
        <f t="shared" si="1466"/>
        <v>194358.79224323001</v>
      </c>
      <c r="D2759" s="2">
        <f>SUM(Y2759:Y$2901)</f>
        <v>9261.1430726199997</v>
      </c>
      <c r="E2759" s="73">
        <f t="shared" si="1450"/>
        <v>185097.64917061001</v>
      </c>
      <c r="F2759" s="88">
        <f t="shared" si="1478"/>
        <v>5331.42</v>
      </c>
      <c r="G2759" s="3">
        <f>IF(AND(N2759=1,N2758&gt;1),VLOOKUP(A2758,[1]Plan1!$BK$81:$BM$259,3),G2758)</f>
        <v>5344.75</v>
      </c>
      <c r="H2759" s="11">
        <f t="shared" si="1479"/>
        <v>43847</v>
      </c>
      <c r="I2759" s="11">
        <f t="shared" si="1480"/>
        <v>43878</v>
      </c>
      <c r="J2759" s="12">
        <f t="shared" si="1451"/>
        <v>2.5002719725701894E-3</v>
      </c>
      <c r="K2759" s="11">
        <f t="shared" si="1467"/>
        <v>43935</v>
      </c>
      <c r="L2759" s="11">
        <f t="shared" si="1452"/>
        <v>43935</v>
      </c>
      <c r="M2759" s="1">
        <f t="shared" si="1471"/>
        <v>20</v>
      </c>
      <c r="N2759" s="1">
        <f t="shared" si="1453"/>
        <v>7</v>
      </c>
      <c r="O2759" s="2">
        <f t="shared" si="1454"/>
        <v>1.00087438</v>
      </c>
      <c r="P2759" s="13">
        <f t="shared" si="1481"/>
        <v>1.00209952</v>
      </c>
      <c r="Q2759" s="13">
        <f t="shared" si="1474"/>
        <v>1.5242638610011294</v>
      </c>
      <c r="R2759" s="2">
        <f t="shared" si="1477"/>
        <v>1.5255966400000001</v>
      </c>
      <c r="S2759" s="2">
        <f t="shared" si="1468"/>
        <v>1.4936037600000001</v>
      </c>
      <c r="T2759" s="2">
        <f t="shared" si="1455"/>
        <v>290295.02288354002</v>
      </c>
      <c r="U2759" s="2">
        <f t="shared" si="1456"/>
        <v>4571.3350425431854</v>
      </c>
      <c r="V2759" s="2">
        <f t="shared" si="1457"/>
        <v>97286.702475971411</v>
      </c>
      <c r="W2759" s="2">
        <f t="shared" si="1458"/>
        <v>296216.82976174459</v>
      </c>
      <c r="X2759" s="17">
        <f t="shared" si="1459"/>
        <v>0</v>
      </c>
      <c r="Y2759" s="2">
        <f t="shared" si="1460"/>
        <v>0</v>
      </c>
      <c r="Z2759" s="72">
        <f t="shared" si="1461"/>
        <v>0</v>
      </c>
      <c r="AA2759" s="2">
        <f t="shared" si="1482"/>
        <v>0</v>
      </c>
      <c r="AB2759" s="12">
        <f t="shared" si="1469"/>
        <v>4.6600000000000003E-2</v>
      </c>
      <c r="AC2759" s="17">
        <f t="shared" si="1462"/>
        <v>7</v>
      </c>
      <c r="AD2759" s="17">
        <v>252</v>
      </c>
      <c r="AE2759" s="13">
        <f t="shared" si="1475"/>
        <v>1.0012659900000001</v>
      </c>
      <c r="AF2759" s="2">
        <f t="shared" si="1483"/>
        <v>367.51059601999998</v>
      </c>
      <c r="AG2759" s="2">
        <f t="shared" si="1463"/>
        <v>375.00754431000001</v>
      </c>
      <c r="AH2759" s="3">
        <f t="shared" si="1464"/>
        <v>0</v>
      </c>
      <c r="AI2759" s="4" t="str">
        <f t="shared" si="1476"/>
        <v>A+J=</v>
      </c>
      <c r="AJ2759" s="11">
        <f t="shared" si="1470"/>
        <v>43935</v>
      </c>
      <c r="AK2759" s="11"/>
      <c r="AL2759" s="4"/>
      <c r="AM2759" s="1"/>
      <c r="AN2759" s="11"/>
      <c r="AO2759" s="1"/>
      <c r="AP2759" s="1"/>
      <c r="AQ2759" s="3"/>
      <c r="AR2759" s="3"/>
      <c r="AS2759" s="6"/>
      <c r="AT2759" s="1"/>
      <c r="AU2759" s="1"/>
      <c r="AV2759" s="1"/>
      <c r="AW2759" s="1"/>
      <c r="AX2759" s="1"/>
      <c r="AY2759" s="1"/>
      <c r="AZ2759" s="1"/>
      <c r="BA2759" s="1"/>
      <c r="BB2759" s="1"/>
    </row>
    <row r="2760" spans="1:54" x14ac:dyDescent="0.2">
      <c r="A2760" s="158">
        <f t="shared" si="1465"/>
        <v>43916</v>
      </c>
      <c r="B2760" s="2">
        <f t="shared" si="1449"/>
        <v>296680.75867568509</v>
      </c>
      <c r="C2760" s="2">
        <f t="shared" si="1466"/>
        <v>194358.79224323001</v>
      </c>
      <c r="D2760" s="2">
        <f>SUM(Y2760:Y$2901)</f>
        <v>9261.1430726199997</v>
      </c>
      <c r="E2760" s="73">
        <f t="shared" si="1450"/>
        <v>185097.64917061001</v>
      </c>
      <c r="F2760" s="88">
        <f t="shared" si="1478"/>
        <v>5331.42</v>
      </c>
      <c r="G2760" s="3">
        <f>IF(AND(N2760=1,N2759&gt;1),VLOOKUP(A2759,[1]Plan1!$BK$81:$BM$259,3),G2759)</f>
        <v>5344.75</v>
      </c>
      <c r="H2760" s="11">
        <f t="shared" si="1479"/>
        <v>43847</v>
      </c>
      <c r="I2760" s="11">
        <f t="shared" si="1480"/>
        <v>43878</v>
      </c>
      <c r="J2760" s="12">
        <f t="shared" si="1451"/>
        <v>2.5002719725701894E-3</v>
      </c>
      <c r="K2760" s="11">
        <f t="shared" si="1467"/>
        <v>43935</v>
      </c>
      <c r="L2760" s="11">
        <f t="shared" si="1452"/>
        <v>43935</v>
      </c>
      <c r="M2760" s="1">
        <f t="shared" si="1471"/>
        <v>20</v>
      </c>
      <c r="N2760" s="1">
        <f t="shared" si="1453"/>
        <v>8</v>
      </c>
      <c r="O2760" s="2">
        <f t="shared" si="1454"/>
        <v>1.0009993500000001</v>
      </c>
      <c r="P2760" s="13">
        <f t="shared" si="1481"/>
        <v>1.00209952</v>
      </c>
      <c r="Q2760" s="13">
        <f t="shared" si="1474"/>
        <v>1.5242638610011294</v>
      </c>
      <c r="R2760" s="2">
        <f t="shared" si="1477"/>
        <v>1.5257871300000001</v>
      </c>
      <c r="S2760" s="2">
        <f t="shared" si="1468"/>
        <v>1.4936037600000001</v>
      </c>
      <c r="T2760" s="2">
        <f t="shared" si="1455"/>
        <v>290295.02288354002</v>
      </c>
      <c r="U2760" s="2">
        <f t="shared" si="1456"/>
        <v>4571.3350425431854</v>
      </c>
      <c r="V2760" s="2">
        <f t="shared" si="1457"/>
        <v>97321.961727161935</v>
      </c>
      <c r="W2760" s="2">
        <f t="shared" si="1458"/>
        <v>296252.08901293512</v>
      </c>
      <c r="X2760" s="17">
        <f t="shared" si="1459"/>
        <v>0</v>
      </c>
      <c r="Y2760" s="2">
        <f t="shared" si="1460"/>
        <v>0</v>
      </c>
      <c r="Z2760" s="72">
        <f t="shared" si="1461"/>
        <v>0</v>
      </c>
      <c r="AA2760" s="2">
        <f t="shared" si="1482"/>
        <v>0</v>
      </c>
      <c r="AB2760" s="12">
        <f t="shared" si="1469"/>
        <v>4.6600000000000003E-2</v>
      </c>
      <c r="AC2760" s="17">
        <f t="shared" si="1462"/>
        <v>8</v>
      </c>
      <c r="AD2760" s="17">
        <v>252</v>
      </c>
      <c r="AE2760" s="13">
        <f t="shared" si="1475"/>
        <v>1.001446976</v>
      </c>
      <c r="AF2760" s="2">
        <f t="shared" si="1483"/>
        <v>420.04993102999998</v>
      </c>
      <c r="AG2760" s="2">
        <f t="shared" si="1463"/>
        <v>428.66966274999999</v>
      </c>
      <c r="AH2760" s="3">
        <f t="shared" si="1464"/>
        <v>0</v>
      </c>
      <c r="AI2760" s="4" t="str">
        <f t="shared" si="1476"/>
        <v>A+J=</v>
      </c>
      <c r="AJ2760" s="11">
        <f t="shared" si="1470"/>
        <v>43935</v>
      </c>
      <c r="AK2760" s="11"/>
      <c r="AL2760" s="4"/>
      <c r="AM2760" s="1"/>
      <c r="AN2760" s="11"/>
      <c r="AO2760" s="1"/>
      <c r="AP2760" s="1"/>
      <c r="AQ2760" s="3"/>
      <c r="AR2760" s="3"/>
      <c r="AS2760" s="6"/>
      <c r="AT2760" s="1"/>
      <c r="AU2760" s="1"/>
      <c r="AV2760" s="1"/>
      <c r="AW2760" s="1"/>
      <c r="AX2760" s="1"/>
      <c r="AY2760" s="1"/>
      <c r="AZ2760" s="1"/>
      <c r="BA2760" s="1"/>
      <c r="BB2760" s="1"/>
    </row>
    <row r="2761" spans="1:54" x14ac:dyDescent="0.2">
      <c r="A2761" s="158">
        <f t="shared" si="1465"/>
        <v>43917</v>
      </c>
      <c r="B2761" s="2">
        <f t="shared" si="1449"/>
        <v>296769.70844391512</v>
      </c>
      <c r="C2761" s="2">
        <f t="shared" si="1466"/>
        <v>194358.79224323001</v>
      </c>
      <c r="D2761" s="2">
        <f>SUM(Y2761:Y$2901)</f>
        <v>9261.1430726199997</v>
      </c>
      <c r="E2761" s="73">
        <f t="shared" si="1450"/>
        <v>185097.64917061001</v>
      </c>
      <c r="F2761" s="88">
        <f t="shared" si="1478"/>
        <v>5331.42</v>
      </c>
      <c r="G2761" s="3">
        <f>IF(AND(N2761=1,N2760&gt;1),VLOOKUP(A2760,[1]Plan1!$BK$81:$BM$259,3),G2760)</f>
        <v>5344.75</v>
      </c>
      <c r="H2761" s="11">
        <f t="shared" si="1479"/>
        <v>43847</v>
      </c>
      <c r="I2761" s="11">
        <f t="shared" si="1480"/>
        <v>43878</v>
      </c>
      <c r="J2761" s="12">
        <f t="shared" si="1451"/>
        <v>2.5002719725701894E-3</v>
      </c>
      <c r="K2761" s="11">
        <f t="shared" si="1467"/>
        <v>43935</v>
      </c>
      <c r="L2761" s="11">
        <f t="shared" si="1452"/>
        <v>43935</v>
      </c>
      <c r="M2761" s="1">
        <f t="shared" si="1471"/>
        <v>20</v>
      </c>
      <c r="N2761" s="1">
        <f t="shared" si="1453"/>
        <v>9</v>
      </c>
      <c r="O2761" s="2">
        <f t="shared" si="1454"/>
        <v>1.0011243400000001</v>
      </c>
      <c r="P2761" s="13">
        <f t="shared" si="1481"/>
        <v>1.00209952</v>
      </c>
      <c r="Q2761" s="13">
        <f t="shared" si="1474"/>
        <v>1.5242638610011294</v>
      </c>
      <c r="R2761" s="2">
        <f t="shared" si="1477"/>
        <v>1.52597765</v>
      </c>
      <c r="S2761" s="2">
        <f t="shared" si="1468"/>
        <v>1.4936037600000001</v>
      </c>
      <c r="T2761" s="2">
        <f t="shared" si="1455"/>
        <v>290295.02288354002</v>
      </c>
      <c r="U2761" s="2">
        <f t="shared" si="1456"/>
        <v>4571.3350425431854</v>
      </c>
      <c r="V2761" s="2">
        <f t="shared" si="1457"/>
        <v>97357.226531281893</v>
      </c>
      <c r="W2761" s="2">
        <f t="shared" si="1458"/>
        <v>296287.35381705512</v>
      </c>
      <c r="X2761" s="17">
        <f t="shared" si="1459"/>
        <v>0</v>
      </c>
      <c r="Y2761" s="2">
        <f t="shared" si="1460"/>
        <v>0</v>
      </c>
      <c r="Z2761" s="72">
        <f t="shared" si="1461"/>
        <v>0</v>
      </c>
      <c r="AA2761" s="2">
        <f t="shared" si="1482"/>
        <v>0</v>
      </c>
      <c r="AB2761" s="12">
        <f t="shared" si="1469"/>
        <v>4.6600000000000003E-2</v>
      </c>
      <c r="AC2761" s="17">
        <f t="shared" si="1462"/>
        <v>9</v>
      </c>
      <c r="AD2761" s="17">
        <v>252</v>
      </c>
      <c r="AE2761" s="13">
        <f t="shared" si="1475"/>
        <v>1.0016279960000001</v>
      </c>
      <c r="AF2761" s="2">
        <f t="shared" si="1483"/>
        <v>472.59913606999999</v>
      </c>
      <c r="AG2761" s="2">
        <f t="shared" si="1463"/>
        <v>482.35462686</v>
      </c>
      <c r="AH2761" s="3">
        <f t="shared" si="1464"/>
        <v>0</v>
      </c>
      <c r="AI2761" s="4" t="str">
        <f t="shared" si="1476"/>
        <v>A+J=</v>
      </c>
      <c r="AJ2761" s="11">
        <f t="shared" si="1470"/>
        <v>43935</v>
      </c>
      <c r="AK2761" s="11"/>
      <c r="AL2761" s="4"/>
      <c r="AM2761" s="1"/>
      <c r="AN2761" s="11"/>
      <c r="AO2761" s="1"/>
      <c r="AP2761" s="1"/>
      <c r="AQ2761" s="3"/>
      <c r="AR2761" s="3"/>
      <c r="AS2761" s="6"/>
      <c r="AT2761" s="1"/>
      <c r="AU2761" s="1"/>
      <c r="AV2761" s="1"/>
      <c r="AW2761" s="1"/>
      <c r="AX2761" s="1"/>
      <c r="AY2761" s="1"/>
      <c r="AZ2761" s="1"/>
      <c r="BA2761" s="1"/>
      <c r="BB2761" s="1"/>
    </row>
    <row r="2762" spans="1:54" x14ac:dyDescent="0.2">
      <c r="A2762" s="158">
        <f t="shared" si="1465"/>
        <v>43918</v>
      </c>
      <c r="B2762" s="2">
        <f t="shared" ref="B2762:B2825" si="1484">(W2762+AG2762)</f>
        <v>296858.68602471455</v>
      </c>
      <c r="C2762" s="2">
        <f t="shared" si="1466"/>
        <v>194358.79224323001</v>
      </c>
      <c r="D2762" s="2">
        <f>SUM(Y2762:Y$2901)</f>
        <v>9261.1430726199997</v>
      </c>
      <c r="E2762" s="73">
        <f t="shared" ref="E2762:E2825" si="1485">(C2762-D2762)</f>
        <v>185097.64917061001</v>
      </c>
      <c r="F2762" s="88">
        <f t="shared" si="1478"/>
        <v>5331.42</v>
      </c>
      <c r="G2762" s="3">
        <f>IF(AND(N2762=1,N2761&gt;1),VLOOKUP(A2761,[1]Plan1!$BK$81:$BM$259,3),G2761)</f>
        <v>5344.75</v>
      </c>
      <c r="H2762" s="11">
        <f t="shared" si="1479"/>
        <v>43847</v>
      </c>
      <c r="I2762" s="11">
        <f t="shared" si="1480"/>
        <v>43878</v>
      </c>
      <c r="J2762" s="12">
        <f t="shared" ref="J2762:J2825" si="1486">(G2762/F2762)-1</f>
        <v>2.5002719725701894E-3</v>
      </c>
      <c r="K2762" s="11">
        <f t="shared" si="1467"/>
        <v>43935</v>
      </c>
      <c r="L2762" s="11">
        <f t="shared" ref="L2762:L2825" si="1487">IF(A2762&gt;L2761,K2762,L2761)</f>
        <v>43935</v>
      </c>
      <c r="M2762" s="1">
        <f t="shared" si="1471"/>
        <v>20</v>
      </c>
      <c r="N2762" s="1">
        <f t="shared" ref="N2762:N2825" si="1488">(M2762-(NETWORKDAYS(A2762,L2762,$AN$194:$AN$348)-1))</f>
        <v>10</v>
      </c>
      <c r="O2762" s="2">
        <f t="shared" ref="O2762:O2825" si="1489">TRUNC((G2762/F2762)^TRUNC((N2762/M2762),9),8)</f>
        <v>1.0012493499999999</v>
      </c>
      <c r="P2762" s="13">
        <f t="shared" si="1481"/>
        <v>1.00209952</v>
      </c>
      <c r="Q2762" s="13">
        <f t="shared" si="1474"/>
        <v>1.5242638610011294</v>
      </c>
      <c r="R2762" s="2">
        <f t="shared" si="1477"/>
        <v>1.5261682000000001</v>
      </c>
      <c r="S2762" s="2">
        <f t="shared" si="1468"/>
        <v>1.4936037600000001</v>
      </c>
      <c r="T2762" s="2">
        <f t="shared" ref="T2762:T2825" si="1490">TRUNC(C2762*S2762,8)</f>
        <v>290295.02288354002</v>
      </c>
      <c r="U2762" s="2">
        <f t="shared" ref="U2762:U2825" si="1491">(D2762*(S2762-1))</f>
        <v>4571.3350425431854</v>
      </c>
      <c r="V2762" s="2">
        <f t="shared" ref="V2762:V2825" si="1492">(E2762*(R2762-1))</f>
        <v>97392.49688833137</v>
      </c>
      <c r="W2762" s="2">
        <f t="shared" ref="W2762:W2825" si="1493">(C2762+U2762+V2762)</f>
        <v>296322.62417410454</v>
      </c>
      <c r="X2762" s="17">
        <f t="shared" ref="X2762:X2825" si="1494">IF(VLOOKUP(A2762,AN$10:AU$190,8)=VLOOKUP(A2761,AN$10:AU$190,8),0,VLOOKUP(A2762,AN$10:AU$190,8))</f>
        <v>0</v>
      </c>
      <c r="Y2762" s="2">
        <f t="shared" ref="Y2762:Y2825" si="1495">IF(X2762&gt;0,VLOOKUP(A2762,AN$12:AR$190,5),0)</f>
        <v>0</v>
      </c>
      <c r="Z2762" s="72">
        <f t="shared" ref="Z2762:Z2825" si="1496">IF(X2762&gt;0,VLOOKUP($A2762,$AN$10:$AS$190,6),0)</f>
        <v>0</v>
      </c>
      <c r="AA2762" s="2">
        <f t="shared" si="1482"/>
        <v>0</v>
      </c>
      <c r="AB2762" s="12">
        <f t="shared" si="1469"/>
        <v>4.6600000000000003E-2</v>
      </c>
      <c r="AC2762" s="17">
        <f t="shared" ref="AC2762:AC2825" si="1497">N2762</f>
        <v>10</v>
      </c>
      <c r="AD2762" s="17">
        <v>252</v>
      </c>
      <c r="AE2762" s="13">
        <f t="shared" si="1475"/>
        <v>1.0018090479999999</v>
      </c>
      <c r="AF2762" s="2">
        <f t="shared" si="1483"/>
        <v>525.15763055000002</v>
      </c>
      <c r="AG2762" s="2">
        <f t="shared" ref="AG2762:AG2825" si="1498">TRUNC((W2762*(AE2762-1)),8)</f>
        <v>536.06185060999996</v>
      </c>
      <c r="AH2762" s="3">
        <f t="shared" ref="AH2762:AH2825" si="1499">IF(AA2762&gt;0,AA2762+AF2762,0)</f>
        <v>0</v>
      </c>
      <c r="AI2762" s="4" t="str">
        <f t="shared" si="1476"/>
        <v>A+J=</v>
      </c>
      <c r="AJ2762" s="11">
        <f t="shared" si="1470"/>
        <v>43935</v>
      </c>
      <c r="AK2762" s="11"/>
      <c r="AL2762" s="4"/>
      <c r="AM2762" s="1"/>
      <c r="AN2762" s="11"/>
      <c r="AO2762" s="1"/>
      <c r="AP2762" s="1"/>
      <c r="AQ2762" s="3"/>
      <c r="AR2762" s="3"/>
      <c r="AS2762" s="6"/>
      <c r="AT2762" s="1"/>
      <c r="AU2762" s="1"/>
      <c r="AV2762" s="1"/>
      <c r="AW2762" s="1"/>
      <c r="AX2762" s="1"/>
      <c r="AY2762" s="1"/>
      <c r="AZ2762" s="1"/>
      <c r="BA2762" s="1"/>
      <c r="BB2762" s="1"/>
    </row>
    <row r="2763" spans="1:54" x14ac:dyDescent="0.2">
      <c r="A2763" s="158">
        <f t="shared" ref="A2763:A2826" si="1500">(A2762+1)</f>
        <v>43919</v>
      </c>
      <c r="B2763" s="2">
        <f t="shared" si="1484"/>
        <v>296858.68602471455</v>
      </c>
      <c r="C2763" s="2">
        <f t="shared" ref="C2763:C2826" si="1501">TRUNC(IF(X2762&gt;0,VLOOKUP(A2762,$AN$12:$AO$190,2),C2762),8)</f>
        <v>194358.79224323001</v>
      </c>
      <c r="D2763" s="2">
        <f>SUM(Y2763:Y$2901)</f>
        <v>9261.1430726199997</v>
      </c>
      <c r="E2763" s="73">
        <f t="shared" si="1485"/>
        <v>185097.64917061001</v>
      </c>
      <c r="F2763" s="88">
        <f t="shared" si="1478"/>
        <v>5331.42</v>
      </c>
      <c r="G2763" s="3">
        <f>IF(AND(N2763=1,N2762&gt;1),VLOOKUP(A2762,[1]Plan1!$BK$81:$BM$259,3),G2762)</f>
        <v>5344.75</v>
      </c>
      <c r="H2763" s="11">
        <f t="shared" si="1479"/>
        <v>43847</v>
      </c>
      <c r="I2763" s="11">
        <f t="shared" si="1480"/>
        <v>43878</v>
      </c>
      <c r="J2763" s="12">
        <f t="shared" si="1486"/>
        <v>2.5002719725701894E-3</v>
      </c>
      <c r="K2763" s="11">
        <f t="shared" ref="K2763:K2826" si="1502">IF(DAY(A2763)=14,VLOOKUP(A2763,AR$194:AW$373,4),K2762)</f>
        <v>43935</v>
      </c>
      <c r="L2763" s="11">
        <f t="shared" si="1487"/>
        <v>43935</v>
      </c>
      <c r="M2763" s="1">
        <f t="shared" si="1471"/>
        <v>20</v>
      </c>
      <c r="N2763" s="1">
        <f t="shared" si="1488"/>
        <v>10</v>
      </c>
      <c r="O2763" s="2">
        <f t="shared" si="1489"/>
        <v>1.0012493499999999</v>
      </c>
      <c r="P2763" s="13">
        <f t="shared" si="1481"/>
        <v>1.00209952</v>
      </c>
      <c r="Q2763" s="13">
        <f t="shared" si="1474"/>
        <v>1.5242638610011294</v>
      </c>
      <c r="R2763" s="2">
        <f t="shared" si="1477"/>
        <v>1.5261682000000001</v>
      </c>
      <c r="S2763" s="2">
        <f t="shared" ref="S2763:S2826" si="1503">IF(AND(X2763&gt;0,MONTH(A2763)=9),R2763,S2762)</f>
        <v>1.4936037600000001</v>
      </c>
      <c r="T2763" s="2">
        <f t="shared" si="1490"/>
        <v>290295.02288354002</v>
      </c>
      <c r="U2763" s="2">
        <f t="shared" si="1491"/>
        <v>4571.3350425431854</v>
      </c>
      <c r="V2763" s="2">
        <f t="shared" si="1492"/>
        <v>97392.49688833137</v>
      </c>
      <c r="W2763" s="2">
        <f t="shared" si="1493"/>
        <v>296322.62417410454</v>
      </c>
      <c r="X2763" s="17">
        <f t="shared" si="1494"/>
        <v>0</v>
      </c>
      <c r="Y2763" s="2">
        <f t="shared" si="1495"/>
        <v>0</v>
      </c>
      <c r="Z2763" s="72">
        <f t="shared" si="1496"/>
        <v>0</v>
      </c>
      <c r="AA2763" s="2">
        <f t="shared" si="1482"/>
        <v>0</v>
      </c>
      <c r="AB2763" s="12">
        <f t="shared" ref="AB2763:AB2826" si="1504">(AB2762)</f>
        <v>4.6600000000000003E-2</v>
      </c>
      <c r="AC2763" s="17">
        <f t="shared" si="1497"/>
        <v>10</v>
      </c>
      <c r="AD2763" s="17">
        <v>252</v>
      </c>
      <c r="AE2763" s="13">
        <f t="shared" si="1475"/>
        <v>1.0018090479999999</v>
      </c>
      <c r="AF2763" s="2">
        <f t="shared" si="1483"/>
        <v>525.15763055000002</v>
      </c>
      <c r="AG2763" s="2">
        <f t="shared" si="1498"/>
        <v>536.06185060999996</v>
      </c>
      <c r="AH2763" s="3">
        <f t="shared" si="1499"/>
        <v>0</v>
      </c>
      <c r="AI2763" s="4" t="str">
        <f t="shared" si="1476"/>
        <v>A+J=</v>
      </c>
      <c r="AJ2763" s="11">
        <f t="shared" ref="AJ2763:AJ2826" si="1505">IF(X2762&gt;0,VLOOKUP(A2762,$AN$10:$AW$190,9),AJ2762)</f>
        <v>43935</v>
      </c>
      <c r="AK2763" s="11"/>
      <c r="AL2763" s="4"/>
      <c r="AM2763" s="1"/>
      <c r="AN2763" s="11"/>
      <c r="AO2763" s="1"/>
      <c r="AP2763" s="1"/>
      <c r="AQ2763" s="3"/>
      <c r="AR2763" s="3"/>
      <c r="AS2763" s="6"/>
      <c r="AT2763" s="1"/>
      <c r="AU2763" s="1"/>
      <c r="AV2763" s="1"/>
      <c r="AW2763" s="1"/>
      <c r="AX2763" s="1"/>
      <c r="AY2763" s="1"/>
      <c r="AZ2763" s="1"/>
      <c r="BA2763" s="1"/>
      <c r="BB2763" s="1"/>
    </row>
    <row r="2764" spans="1:54" x14ac:dyDescent="0.2">
      <c r="A2764" s="158">
        <f t="shared" si="1500"/>
        <v>43920</v>
      </c>
      <c r="B2764" s="2">
        <f t="shared" si="1484"/>
        <v>296858.68602471455</v>
      </c>
      <c r="C2764" s="2">
        <f t="shared" si="1501"/>
        <v>194358.79224323001</v>
      </c>
      <c r="D2764" s="2">
        <f>SUM(Y2764:Y$2901)</f>
        <v>9261.1430726199997</v>
      </c>
      <c r="E2764" s="73">
        <f t="shared" si="1485"/>
        <v>185097.64917061001</v>
      </c>
      <c r="F2764" s="88">
        <f t="shared" si="1478"/>
        <v>5331.42</v>
      </c>
      <c r="G2764" s="3">
        <f>IF(AND(N2764=1,N2763&gt;1),VLOOKUP(A2763,[1]Plan1!$BK$81:$BM$259,3),G2763)</f>
        <v>5344.75</v>
      </c>
      <c r="H2764" s="11">
        <f t="shared" si="1479"/>
        <v>43847</v>
      </c>
      <c r="I2764" s="11">
        <f t="shared" si="1480"/>
        <v>43878</v>
      </c>
      <c r="J2764" s="12">
        <f t="shared" si="1486"/>
        <v>2.5002719725701894E-3</v>
      </c>
      <c r="K2764" s="11">
        <f t="shared" si="1502"/>
        <v>43935</v>
      </c>
      <c r="L2764" s="11">
        <f t="shared" si="1487"/>
        <v>43935</v>
      </c>
      <c r="M2764" s="1">
        <f t="shared" si="1471"/>
        <v>20</v>
      </c>
      <c r="N2764" s="1">
        <f t="shared" si="1488"/>
        <v>10</v>
      </c>
      <c r="O2764" s="2">
        <f t="shared" si="1489"/>
        <v>1.0012493499999999</v>
      </c>
      <c r="P2764" s="13">
        <f t="shared" si="1481"/>
        <v>1.00209952</v>
      </c>
      <c r="Q2764" s="13">
        <f t="shared" si="1474"/>
        <v>1.5242638610011294</v>
      </c>
      <c r="R2764" s="2">
        <f t="shared" si="1477"/>
        <v>1.5261682000000001</v>
      </c>
      <c r="S2764" s="2">
        <f t="shared" si="1503"/>
        <v>1.4936037600000001</v>
      </c>
      <c r="T2764" s="2">
        <f t="shared" si="1490"/>
        <v>290295.02288354002</v>
      </c>
      <c r="U2764" s="2">
        <f t="shared" si="1491"/>
        <v>4571.3350425431854</v>
      </c>
      <c r="V2764" s="2">
        <f t="shared" si="1492"/>
        <v>97392.49688833137</v>
      </c>
      <c r="W2764" s="2">
        <f t="shared" si="1493"/>
        <v>296322.62417410454</v>
      </c>
      <c r="X2764" s="17">
        <f t="shared" si="1494"/>
        <v>0</v>
      </c>
      <c r="Y2764" s="2">
        <f t="shared" si="1495"/>
        <v>0</v>
      </c>
      <c r="Z2764" s="72">
        <f t="shared" si="1496"/>
        <v>0</v>
      </c>
      <c r="AA2764" s="2">
        <f t="shared" si="1482"/>
        <v>0</v>
      </c>
      <c r="AB2764" s="12">
        <f t="shared" si="1504"/>
        <v>4.6600000000000003E-2</v>
      </c>
      <c r="AC2764" s="17">
        <f t="shared" si="1497"/>
        <v>10</v>
      </c>
      <c r="AD2764" s="17">
        <v>252</v>
      </c>
      <c r="AE2764" s="13">
        <f t="shared" si="1475"/>
        <v>1.0018090479999999</v>
      </c>
      <c r="AF2764" s="2">
        <f t="shared" si="1483"/>
        <v>525.15763055000002</v>
      </c>
      <c r="AG2764" s="2">
        <f t="shared" si="1498"/>
        <v>536.06185060999996</v>
      </c>
      <c r="AH2764" s="3">
        <f t="shared" si="1499"/>
        <v>0</v>
      </c>
      <c r="AI2764" s="4" t="str">
        <f t="shared" si="1476"/>
        <v>A+J=</v>
      </c>
      <c r="AJ2764" s="11">
        <f t="shared" si="1505"/>
        <v>43935</v>
      </c>
      <c r="AK2764" s="11"/>
      <c r="AL2764" s="4"/>
      <c r="AM2764" s="1"/>
      <c r="AN2764" s="11"/>
      <c r="AO2764" s="1"/>
      <c r="AP2764" s="1"/>
      <c r="AQ2764" s="3"/>
      <c r="AR2764" s="3"/>
      <c r="AS2764" s="6"/>
      <c r="AT2764" s="1"/>
      <c r="AU2764" s="1"/>
      <c r="AV2764" s="1"/>
      <c r="AW2764" s="1"/>
      <c r="AX2764" s="1"/>
      <c r="AY2764" s="1"/>
      <c r="AZ2764" s="1"/>
      <c r="BA2764" s="1"/>
      <c r="BB2764" s="1"/>
    </row>
    <row r="2765" spans="1:54" x14ac:dyDescent="0.2">
      <c r="A2765" s="158">
        <f t="shared" si="1500"/>
        <v>43921</v>
      </c>
      <c r="B2765" s="2">
        <f t="shared" si="1484"/>
        <v>296947.6877151705</v>
      </c>
      <c r="C2765" s="2">
        <f t="shared" si="1501"/>
        <v>194358.79224323001</v>
      </c>
      <c r="D2765" s="2">
        <f>SUM(Y2765:Y$2901)</f>
        <v>9261.1430726199997</v>
      </c>
      <c r="E2765" s="73">
        <f t="shared" si="1485"/>
        <v>185097.64917061001</v>
      </c>
      <c r="F2765" s="88">
        <f t="shared" si="1478"/>
        <v>5331.42</v>
      </c>
      <c r="G2765" s="3">
        <f>IF(AND(N2765=1,N2764&gt;1),VLOOKUP(A2764,[1]Plan1!$BK$81:$BM$259,3),G2764)</f>
        <v>5344.75</v>
      </c>
      <c r="H2765" s="11">
        <f t="shared" si="1479"/>
        <v>43847</v>
      </c>
      <c r="I2765" s="11">
        <f t="shared" si="1480"/>
        <v>43878</v>
      </c>
      <c r="J2765" s="12">
        <f t="shared" si="1486"/>
        <v>2.5002719725701894E-3</v>
      </c>
      <c r="K2765" s="11">
        <f t="shared" si="1502"/>
        <v>43935</v>
      </c>
      <c r="L2765" s="11">
        <f t="shared" si="1487"/>
        <v>43935</v>
      </c>
      <c r="M2765" s="1">
        <f t="shared" si="1471"/>
        <v>20</v>
      </c>
      <c r="N2765" s="1">
        <f t="shared" si="1488"/>
        <v>11</v>
      </c>
      <c r="O2765" s="2">
        <f t="shared" si="1489"/>
        <v>1.00137437</v>
      </c>
      <c r="P2765" s="13">
        <f t="shared" si="1481"/>
        <v>1.00209952</v>
      </c>
      <c r="Q2765" s="13">
        <f t="shared" si="1474"/>
        <v>1.5242638610011294</v>
      </c>
      <c r="R2765" s="2">
        <f t="shared" si="1477"/>
        <v>1.5263587599999999</v>
      </c>
      <c r="S2765" s="2">
        <f t="shared" si="1503"/>
        <v>1.4936037600000001</v>
      </c>
      <c r="T2765" s="2">
        <f t="shared" si="1490"/>
        <v>290295.02288354002</v>
      </c>
      <c r="U2765" s="2">
        <f t="shared" si="1491"/>
        <v>4571.3350425431854</v>
      </c>
      <c r="V2765" s="2">
        <f t="shared" si="1492"/>
        <v>97427.769096357297</v>
      </c>
      <c r="W2765" s="2">
        <f t="shared" si="1493"/>
        <v>296357.89638213051</v>
      </c>
      <c r="X2765" s="17">
        <f t="shared" si="1494"/>
        <v>0</v>
      </c>
      <c r="Y2765" s="2">
        <f t="shared" si="1495"/>
        <v>0</v>
      </c>
      <c r="Z2765" s="72">
        <f t="shared" si="1496"/>
        <v>0</v>
      </c>
      <c r="AA2765" s="2">
        <f t="shared" si="1482"/>
        <v>0</v>
      </c>
      <c r="AB2765" s="12">
        <f t="shared" si="1504"/>
        <v>4.6600000000000003E-2</v>
      </c>
      <c r="AC2765" s="17">
        <f t="shared" si="1497"/>
        <v>11</v>
      </c>
      <c r="AD2765" s="17">
        <v>252</v>
      </c>
      <c r="AE2765" s="13">
        <f t="shared" si="1475"/>
        <v>1.001990132</v>
      </c>
      <c r="AF2765" s="2">
        <f t="shared" si="1483"/>
        <v>577.72541448000004</v>
      </c>
      <c r="AG2765" s="2">
        <f t="shared" si="1498"/>
        <v>589.79133304000004</v>
      </c>
      <c r="AH2765" s="3">
        <f t="shared" si="1499"/>
        <v>0</v>
      </c>
      <c r="AI2765" s="4" t="str">
        <f t="shared" si="1476"/>
        <v>A+J=</v>
      </c>
      <c r="AJ2765" s="11">
        <f t="shared" si="1505"/>
        <v>43935</v>
      </c>
      <c r="AK2765" s="11"/>
      <c r="AL2765" s="4"/>
      <c r="AM2765" s="1"/>
      <c r="AN2765" s="11"/>
      <c r="AO2765" s="1"/>
      <c r="AP2765" s="1"/>
      <c r="AQ2765" s="3"/>
      <c r="AR2765" s="3"/>
      <c r="AS2765" s="6"/>
      <c r="AT2765" s="1"/>
      <c r="AU2765" s="1"/>
      <c r="AV2765" s="1"/>
      <c r="AW2765" s="1"/>
      <c r="AX2765" s="1"/>
      <c r="AY2765" s="1"/>
      <c r="AZ2765" s="1"/>
      <c r="BA2765" s="1"/>
      <c r="BB2765" s="1"/>
    </row>
    <row r="2766" spans="1:54" x14ac:dyDescent="0.2">
      <c r="A2766" s="158">
        <f t="shared" si="1500"/>
        <v>43922</v>
      </c>
      <c r="B2766" s="2">
        <f t="shared" si="1484"/>
        <v>297036.71782243595</v>
      </c>
      <c r="C2766" s="2">
        <f t="shared" si="1501"/>
        <v>194358.79224323001</v>
      </c>
      <c r="D2766" s="2">
        <f>SUM(Y2766:Y$2901)</f>
        <v>9261.1430726199997</v>
      </c>
      <c r="E2766" s="73">
        <f t="shared" si="1485"/>
        <v>185097.64917061001</v>
      </c>
      <c r="F2766" s="88">
        <f t="shared" si="1478"/>
        <v>5331.42</v>
      </c>
      <c r="G2766" s="3">
        <f>IF(AND(N2766=1,N2765&gt;1),VLOOKUP(A2765,[1]Plan1!$BK$81:$BM$259,3),G2765)</f>
        <v>5344.75</v>
      </c>
      <c r="H2766" s="11">
        <f t="shared" si="1479"/>
        <v>43847</v>
      </c>
      <c r="I2766" s="11">
        <f t="shared" si="1480"/>
        <v>43878</v>
      </c>
      <c r="J2766" s="12">
        <f t="shared" si="1486"/>
        <v>2.5002719725701894E-3</v>
      </c>
      <c r="K2766" s="11">
        <f t="shared" si="1502"/>
        <v>43935</v>
      </c>
      <c r="L2766" s="11">
        <f t="shared" si="1487"/>
        <v>43935</v>
      </c>
      <c r="M2766" s="1">
        <f t="shared" si="1471"/>
        <v>20</v>
      </c>
      <c r="N2766" s="1">
        <f t="shared" si="1488"/>
        <v>12</v>
      </c>
      <c r="O2766" s="2">
        <f t="shared" si="1489"/>
        <v>1.0014994100000001</v>
      </c>
      <c r="P2766" s="13">
        <f t="shared" si="1481"/>
        <v>1.00209952</v>
      </c>
      <c r="Q2766" s="13">
        <f t="shared" si="1474"/>
        <v>1.5242638610011294</v>
      </c>
      <c r="R2766" s="2">
        <f t="shared" si="1477"/>
        <v>1.52654935</v>
      </c>
      <c r="S2766" s="2">
        <f t="shared" si="1503"/>
        <v>1.4936037600000001</v>
      </c>
      <c r="T2766" s="2">
        <f t="shared" si="1490"/>
        <v>290295.02288354002</v>
      </c>
      <c r="U2766" s="2">
        <f t="shared" si="1491"/>
        <v>4571.3350425431854</v>
      </c>
      <c r="V2766" s="2">
        <f t="shared" si="1492"/>
        <v>97463.046857312744</v>
      </c>
      <c r="W2766" s="2">
        <f t="shared" si="1493"/>
        <v>296393.17414308595</v>
      </c>
      <c r="X2766" s="17">
        <f t="shared" si="1494"/>
        <v>0</v>
      </c>
      <c r="Y2766" s="2">
        <f t="shared" si="1495"/>
        <v>0</v>
      </c>
      <c r="Z2766" s="72">
        <f t="shared" si="1496"/>
        <v>0</v>
      </c>
      <c r="AA2766" s="2">
        <f t="shared" si="1482"/>
        <v>0</v>
      </c>
      <c r="AB2766" s="12">
        <f t="shared" si="1504"/>
        <v>4.6600000000000003E-2</v>
      </c>
      <c r="AC2766" s="17">
        <f t="shared" si="1497"/>
        <v>12</v>
      </c>
      <c r="AD2766" s="17">
        <v>252</v>
      </c>
      <c r="AE2766" s="13">
        <f t="shared" si="1475"/>
        <v>1.00217125</v>
      </c>
      <c r="AF2766" s="2">
        <f t="shared" si="1483"/>
        <v>630.30306843000005</v>
      </c>
      <c r="AG2766" s="2">
        <f t="shared" si="1498"/>
        <v>643.54367935000005</v>
      </c>
      <c r="AH2766" s="3">
        <f t="shared" si="1499"/>
        <v>0</v>
      </c>
      <c r="AI2766" s="4" t="str">
        <f t="shared" si="1476"/>
        <v>A+J=</v>
      </c>
      <c r="AJ2766" s="11">
        <f t="shared" si="1505"/>
        <v>43935</v>
      </c>
      <c r="AK2766" s="11"/>
      <c r="AL2766" s="4"/>
      <c r="AM2766" s="1"/>
      <c r="AN2766" s="11"/>
      <c r="AO2766" s="1"/>
      <c r="AP2766" s="1"/>
      <c r="AQ2766" s="3"/>
      <c r="AR2766" s="3"/>
      <c r="AS2766" s="6"/>
      <c r="AT2766" s="1"/>
      <c r="AU2766" s="1"/>
      <c r="AV2766" s="1"/>
      <c r="AW2766" s="1"/>
      <c r="AX2766" s="1"/>
      <c r="AY2766" s="1"/>
      <c r="AZ2766" s="1"/>
      <c r="BA2766" s="1"/>
      <c r="BB2766" s="1"/>
    </row>
    <row r="2767" spans="1:54" x14ac:dyDescent="0.2">
      <c r="A2767" s="158">
        <f t="shared" si="1500"/>
        <v>43923</v>
      </c>
      <c r="B2767" s="2">
        <f t="shared" si="1484"/>
        <v>297125.77390495432</v>
      </c>
      <c r="C2767" s="2">
        <f t="shared" si="1501"/>
        <v>194358.79224323001</v>
      </c>
      <c r="D2767" s="2">
        <f>SUM(Y2767:Y$2901)</f>
        <v>9261.1430726199997</v>
      </c>
      <c r="E2767" s="73">
        <f t="shared" si="1485"/>
        <v>185097.64917061001</v>
      </c>
      <c r="F2767" s="88">
        <f t="shared" si="1478"/>
        <v>5331.42</v>
      </c>
      <c r="G2767" s="3">
        <f>IF(AND(N2767=1,N2766&gt;1),VLOOKUP(A2766,[1]Plan1!$BK$81:$BM$259,3),G2766)</f>
        <v>5344.75</v>
      </c>
      <c r="H2767" s="11">
        <f t="shared" si="1479"/>
        <v>43847</v>
      </c>
      <c r="I2767" s="11">
        <f t="shared" si="1480"/>
        <v>43878</v>
      </c>
      <c r="J2767" s="12">
        <f t="shared" si="1486"/>
        <v>2.5002719725701894E-3</v>
      </c>
      <c r="K2767" s="11">
        <f t="shared" si="1502"/>
        <v>43935</v>
      </c>
      <c r="L2767" s="11">
        <f t="shared" si="1487"/>
        <v>43935</v>
      </c>
      <c r="M2767" s="1">
        <f t="shared" si="1471"/>
        <v>20</v>
      </c>
      <c r="N2767" s="1">
        <f t="shared" si="1488"/>
        <v>13</v>
      </c>
      <c r="O2767" s="2">
        <f t="shared" si="1489"/>
        <v>1.0016244599999999</v>
      </c>
      <c r="P2767" s="13">
        <f t="shared" si="1481"/>
        <v>1.00209952</v>
      </c>
      <c r="Q2767" s="13">
        <f t="shared" si="1474"/>
        <v>1.5242638610011294</v>
      </c>
      <c r="R2767" s="2">
        <f t="shared" si="1477"/>
        <v>1.52673996</v>
      </c>
      <c r="S2767" s="2">
        <f t="shared" si="1503"/>
        <v>1.4936037600000001</v>
      </c>
      <c r="T2767" s="2">
        <f t="shared" si="1490"/>
        <v>290295.02288354002</v>
      </c>
      <c r="U2767" s="2">
        <f t="shared" si="1491"/>
        <v>4571.3350425431854</v>
      </c>
      <c r="V2767" s="2">
        <f t="shared" si="1492"/>
        <v>97498.328320221146</v>
      </c>
      <c r="W2767" s="2">
        <f t="shared" si="1493"/>
        <v>296428.45560599433</v>
      </c>
      <c r="X2767" s="17">
        <f t="shared" si="1494"/>
        <v>0</v>
      </c>
      <c r="Y2767" s="2">
        <f t="shared" si="1495"/>
        <v>0</v>
      </c>
      <c r="Z2767" s="72">
        <f t="shared" si="1496"/>
        <v>0</v>
      </c>
      <c r="AA2767" s="2">
        <f t="shared" si="1482"/>
        <v>0</v>
      </c>
      <c r="AB2767" s="12">
        <f t="shared" si="1504"/>
        <v>4.6600000000000003E-2</v>
      </c>
      <c r="AC2767" s="17">
        <f t="shared" si="1497"/>
        <v>13</v>
      </c>
      <c r="AD2767" s="17">
        <v>252</v>
      </c>
      <c r="AE2767" s="13">
        <f t="shared" si="1475"/>
        <v>1.0023523999999999</v>
      </c>
      <c r="AF2767" s="2">
        <f t="shared" si="1483"/>
        <v>682.89001183000005</v>
      </c>
      <c r="AG2767" s="2">
        <f t="shared" si="1498"/>
        <v>697.31829895999999</v>
      </c>
      <c r="AH2767" s="3">
        <f t="shared" si="1499"/>
        <v>0</v>
      </c>
      <c r="AI2767" s="4" t="str">
        <f t="shared" si="1476"/>
        <v>A+J=</v>
      </c>
      <c r="AJ2767" s="11">
        <f t="shared" si="1505"/>
        <v>43935</v>
      </c>
      <c r="AK2767" s="11"/>
      <c r="AL2767" s="4"/>
      <c r="AM2767" s="1"/>
      <c r="AN2767" s="11"/>
      <c r="AO2767" s="1"/>
      <c r="AP2767" s="1"/>
      <c r="AQ2767" s="3"/>
      <c r="AR2767" s="3"/>
      <c r="AS2767" s="6"/>
      <c r="AT2767" s="1"/>
      <c r="AU2767" s="1"/>
      <c r="AV2767" s="1"/>
      <c r="AW2767" s="1"/>
      <c r="AX2767" s="1"/>
      <c r="AY2767" s="1"/>
      <c r="AZ2767" s="1"/>
      <c r="BA2767" s="1"/>
      <c r="BB2767" s="1"/>
    </row>
    <row r="2768" spans="1:54" x14ac:dyDescent="0.2">
      <c r="A2768" s="158">
        <f t="shared" si="1500"/>
        <v>43924</v>
      </c>
      <c r="B2768" s="2">
        <f t="shared" si="1484"/>
        <v>297214.85812025226</v>
      </c>
      <c r="C2768" s="2">
        <f t="shared" si="1501"/>
        <v>194358.79224323001</v>
      </c>
      <c r="D2768" s="2">
        <f>SUM(Y2768:Y$2901)</f>
        <v>9261.1430726199997</v>
      </c>
      <c r="E2768" s="73">
        <f t="shared" si="1485"/>
        <v>185097.64917061001</v>
      </c>
      <c r="F2768" s="88">
        <f t="shared" si="1478"/>
        <v>5331.42</v>
      </c>
      <c r="G2768" s="3">
        <f>IF(AND(N2768=1,N2767&gt;1),VLOOKUP(A2767,[1]Plan1!$BK$81:$BM$259,3),G2767)</f>
        <v>5344.75</v>
      </c>
      <c r="H2768" s="11">
        <f t="shared" si="1479"/>
        <v>43847</v>
      </c>
      <c r="I2768" s="11">
        <f t="shared" si="1480"/>
        <v>43878</v>
      </c>
      <c r="J2768" s="12">
        <f t="shared" si="1486"/>
        <v>2.5002719725701894E-3</v>
      </c>
      <c r="K2768" s="11">
        <f t="shared" si="1502"/>
        <v>43935</v>
      </c>
      <c r="L2768" s="11">
        <f t="shared" si="1487"/>
        <v>43935</v>
      </c>
      <c r="M2768" s="1">
        <f t="shared" si="1471"/>
        <v>20</v>
      </c>
      <c r="N2768" s="1">
        <f t="shared" si="1488"/>
        <v>14</v>
      </c>
      <c r="O2768" s="2">
        <f t="shared" si="1489"/>
        <v>1.0017495300000001</v>
      </c>
      <c r="P2768" s="13">
        <f t="shared" si="1481"/>
        <v>1.00209952</v>
      </c>
      <c r="Q2768" s="13">
        <f t="shared" si="1474"/>
        <v>1.5242638610011294</v>
      </c>
      <c r="R2768" s="2">
        <f t="shared" si="1477"/>
        <v>1.5269306</v>
      </c>
      <c r="S2768" s="2">
        <f t="shared" si="1503"/>
        <v>1.4936037600000001</v>
      </c>
      <c r="T2768" s="2">
        <f t="shared" si="1490"/>
        <v>290295.02288354002</v>
      </c>
      <c r="U2768" s="2">
        <f t="shared" si="1491"/>
        <v>4571.3350425431854</v>
      </c>
      <c r="V2768" s="2">
        <f t="shared" si="1492"/>
        <v>97533.61533605904</v>
      </c>
      <c r="W2768" s="2">
        <f t="shared" si="1493"/>
        <v>296463.74262183224</v>
      </c>
      <c r="X2768" s="17">
        <f t="shared" si="1494"/>
        <v>0</v>
      </c>
      <c r="Y2768" s="2">
        <f t="shared" si="1495"/>
        <v>0</v>
      </c>
      <c r="Z2768" s="72">
        <f t="shared" si="1496"/>
        <v>0</v>
      </c>
      <c r="AA2768" s="2">
        <f t="shared" si="1482"/>
        <v>0</v>
      </c>
      <c r="AB2768" s="12">
        <f t="shared" si="1504"/>
        <v>4.6600000000000003E-2</v>
      </c>
      <c r="AC2768" s="17">
        <f t="shared" si="1497"/>
        <v>14</v>
      </c>
      <c r="AD2768" s="17">
        <v>252</v>
      </c>
      <c r="AE2768" s="13">
        <f t="shared" si="1475"/>
        <v>1.002533583</v>
      </c>
      <c r="AF2768" s="2">
        <f t="shared" si="1483"/>
        <v>735.48653495999997</v>
      </c>
      <c r="AG2768" s="2">
        <f t="shared" si="1498"/>
        <v>751.11549841999999</v>
      </c>
      <c r="AH2768" s="3">
        <f t="shared" si="1499"/>
        <v>0</v>
      </c>
      <c r="AI2768" s="4" t="str">
        <f t="shared" si="1476"/>
        <v>A+J=</v>
      </c>
      <c r="AJ2768" s="11">
        <f t="shared" si="1505"/>
        <v>43935</v>
      </c>
      <c r="AK2768" s="11"/>
      <c r="AL2768" s="4"/>
      <c r="AM2768" s="1"/>
      <c r="AN2768" s="11"/>
      <c r="AO2768" s="1"/>
      <c r="AP2768" s="1"/>
      <c r="AQ2768" s="3"/>
      <c r="AR2768" s="3"/>
      <c r="AS2768" s="6"/>
      <c r="AT2768" s="1"/>
      <c r="AU2768" s="1"/>
      <c r="AV2768" s="1"/>
      <c r="AW2768" s="1"/>
      <c r="AX2768" s="1"/>
      <c r="AY2768" s="1"/>
      <c r="AZ2768" s="1"/>
      <c r="BA2768" s="1"/>
      <c r="BB2768" s="1"/>
    </row>
    <row r="2769" spans="1:54" x14ac:dyDescent="0.2">
      <c r="A2769" s="158">
        <f t="shared" si="1500"/>
        <v>43925</v>
      </c>
      <c r="B2769" s="2">
        <f t="shared" si="1484"/>
        <v>297303.96832233306</v>
      </c>
      <c r="C2769" s="2">
        <f t="shared" si="1501"/>
        <v>194358.79224323001</v>
      </c>
      <c r="D2769" s="2">
        <f>SUM(Y2769:Y$2901)</f>
        <v>9261.1430726199997</v>
      </c>
      <c r="E2769" s="73">
        <f t="shared" si="1485"/>
        <v>185097.64917061001</v>
      </c>
      <c r="F2769" s="88">
        <f t="shared" si="1478"/>
        <v>5331.42</v>
      </c>
      <c r="G2769" s="3">
        <f>IF(AND(N2769=1,N2768&gt;1),VLOOKUP(A2768,[1]Plan1!$BK$81:$BM$259,3),G2768)</f>
        <v>5344.75</v>
      </c>
      <c r="H2769" s="11">
        <f t="shared" si="1479"/>
        <v>43847</v>
      </c>
      <c r="I2769" s="11">
        <f t="shared" si="1480"/>
        <v>43878</v>
      </c>
      <c r="J2769" s="12">
        <f t="shared" si="1486"/>
        <v>2.5002719725701894E-3</v>
      </c>
      <c r="K2769" s="11">
        <f t="shared" si="1502"/>
        <v>43935</v>
      </c>
      <c r="L2769" s="11">
        <f t="shared" si="1487"/>
        <v>43935</v>
      </c>
      <c r="M2769" s="1">
        <f t="shared" si="1471"/>
        <v>20</v>
      </c>
      <c r="N2769" s="1">
        <f t="shared" si="1488"/>
        <v>15</v>
      </c>
      <c r="O2769" s="2">
        <f t="shared" si="1489"/>
        <v>1.00187461</v>
      </c>
      <c r="P2769" s="13">
        <f t="shared" si="1481"/>
        <v>1.00209952</v>
      </c>
      <c r="Q2769" s="13">
        <f t="shared" si="1474"/>
        <v>1.5242638610011294</v>
      </c>
      <c r="R2769" s="2">
        <f t="shared" si="1477"/>
        <v>1.5271212599999999</v>
      </c>
      <c r="S2769" s="2">
        <f t="shared" si="1503"/>
        <v>1.4936037600000001</v>
      </c>
      <c r="T2769" s="2">
        <f t="shared" si="1490"/>
        <v>290295.02288354002</v>
      </c>
      <c r="U2769" s="2">
        <f t="shared" si="1491"/>
        <v>4571.3350425431854</v>
      </c>
      <c r="V2769" s="2">
        <f t="shared" si="1492"/>
        <v>97568.906053849889</v>
      </c>
      <c r="W2769" s="2">
        <f t="shared" si="1493"/>
        <v>296499.03333962307</v>
      </c>
      <c r="X2769" s="17">
        <f t="shared" si="1494"/>
        <v>0</v>
      </c>
      <c r="Y2769" s="2">
        <f t="shared" si="1495"/>
        <v>0</v>
      </c>
      <c r="Z2769" s="72">
        <f t="shared" si="1496"/>
        <v>0</v>
      </c>
      <c r="AA2769" s="2">
        <f t="shared" si="1482"/>
        <v>0</v>
      </c>
      <c r="AB2769" s="12">
        <f t="shared" si="1504"/>
        <v>4.6600000000000003E-2</v>
      </c>
      <c r="AC2769" s="17">
        <f t="shared" si="1497"/>
        <v>15</v>
      </c>
      <c r="AD2769" s="17">
        <v>252</v>
      </c>
      <c r="AE2769" s="13">
        <f t="shared" si="1475"/>
        <v>1.002714798</v>
      </c>
      <c r="AF2769" s="2">
        <f t="shared" si="1483"/>
        <v>788.09234752999998</v>
      </c>
      <c r="AG2769" s="2">
        <f t="shared" si="1498"/>
        <v>804.93498270999999</v>
      </c>
      <c r="AH2769" s="3">
        <f t="shared" si="1499"/>
        <v>0</v>
      </c>
      <c r="AI2769" s="4" t="str">
        <f t="shared" si="1476"/>
        <v>A+J=</v>
      </c>
      <c r="AJ2769" s="11">
        <f t="shared" si="1505"/>
        <v>43935</v>
      </c>
      <c r="AK2769" s="11"/>
      <c r="AL2769" s="4"/>
      <c r="AM2769" s="1"/>
      <c r="AN2769" s="11"/>
      <c r="AO2769" s="1"/>
      <c r="AP2769" s="1"/>
      <c r="AQ2769" s="3"/>
      <c r="AR2769" s="3"/>
      <c r="AS2769" s="6"/>
      <c r="AT2769" s="1"/>
      <c r="AU2769" s="1"/>
      <c r="AV2769" s="1"/>
      <c r="AW2769" s="1"/>
      <c r="AX2769" s="1"/>
      <c r="AY2769" s="1"/>
      <c r="AZ2769" s="1"/>
      <c r="BA2769" s="1"/>
      <c r="BB2769" s="1"/>
    </row>
    <row r="2770" spans="1:54" x14ac:dyDescent="0.2">
      <c r="A2770" s="158">
        <f t="shared" si="1500"/>
        <v>43926</v>
      </c>
      <c r="B2770" s="2">
        <f t="shared" si="1484"/>
        <v>297303.96832233306</v>
      </c>
      <c r="C2770" s="2">
        <f t="shared" si="1501"/>
        <v>194358.79224323001</v>
      </c>
      <c r="D2770" s="2">
        <f>SUM(Y2770:Y$2901)</f>
        <v>9261.1430726199997</v>
      </c>
      <c r="E2770" s="73">
        <f t="shared" si="1485"/>
        <v>185097.64917061001</v>
      </c>
      <c r="F2770" s="88">
        <f t="shared" si="1478"/>
        <v>5331.42</v>
      </c>
      <c r="G2770" s="3">
        <f>IF(AND(N2770=1,N2769&gt;1),VLOOKUP(A2769,[1]Plan1!$BK$81:$BM$259,3),G2769)</f>
        <v>5344.75</v>
      </c>
      <c r="H2770" s="11">
        <f t="shared" si="1479"/>
        <v>43847</v>
      </c>
      <c r="I2770" s="11">
        <f t="shared" si="1480"/>
        <v>43878</v>
      </c>
      <c r="J2770" s="12">
        <f t="shared" si="1486"/>
        <v>2.5002719725701894E-3</v>
      </c>
      <c r="K2770" s="11">
        <f t="shared" si="1502"/>
        <v>43935</v>
      </c>
      <c r="L2770" s="11">
        <f t="shared" si="1487"/>
        <v>43935</v>
      </c>
      <c r="M2770" s="1">
        <f t="shared" si="1471"/>
        <v>20</v>
      </c>
      <c r="N2770" s="1">
        <f t="shared" si="1488"/>
        <v>15</v>
      </c>
      <c r="O2770" s="2">
        <f t="shared" si="1489"/>
        <v>1.00187461</v>
      </c>
      <c r="P2770" s="13">
        <f t="shared" si="1481"/>
        <v>1.00209952</v>
      </c>
      <c r="Q2770" s="13">
        <f t="shared" si="1474"/>
        <v>1.5242638610011294</v>
      </c>
      <c r="R2770" s="2">
        <f t="shared" si="1477"/>
        <v>1.5271212599999999</v>
      </c>
      <c r="S2770" s="2">
        <f t="shared" si="1503"/>
        <v>1.4936037600000001</v>
      </c>
      <c r="T2770" s="2">
        <f t="shared" si="1490"/>
        <v>290295.02288354002</v>
      </c>
      <c r="U2770" s="2">
        <f t="shared" si="1491"/>
        <v>4571.3350425431854</v>
      </c>
      <c r="V2770" s="2">
        <f t="shared" si="1492"/>
        <v>97568.906053849889</v>
      </c>
      <c r="W2770" s="2">
        <f t="shared" si="1493"/>
        <v>296499.03333962307</v>
      </c>
      <c r="X2770" s="17">
        <f t="shared" si="1494"/>
        <v>0</v>
      </c>
      <c r="Y2770" s="2">
        <f t="shared" si="1495"/>
        <v>0</v>
      </c>
      <c r="Z2770" s="72">
        <f t="shared" si="1496"/>
        <v>0</v>
      </c>
      <c r="AA2770" s="2">
        <f t="shared" si="1482"/>
        <v>0</v>
      </c>
      <c r="AB2770" s="12">
        <f t="shared" si="1504"/>
        <v>4.6600000000000003E-2</v>
      </c>
      <c r="AC2770" s="17">
        <f t="shared" si="1497"/>
        <v>15</v>
      </c>
      <c r="AD2770" s="17">
        <v>252</v>
      </c>
      <c r="AE2770" s="13">
        <f t="shared" si="1475"/>
        <v>1.002714798</v>
      </c>
      <c r="AF2770" s="2">
        <f t="shared" si="1483"/>
        <v>788.09234752999998</v>
      </c>
      <c r="AG2770" s="2">
        <f t="shared" si="1498"/>
        <v>804.93498270999999</v>
      </c>
      <c r="AH2770" s="3">
        <f t="shared" si="1499"/>
        <v>0</v>
      </c>
      <c r="AI2770" s="4" t="str">
        <f t="shared" si="1476"/>
        <v>A+J=</v>
      </c>
      <c r="AJ2770" s="11">
        <f t="shared" si="1505"/>
        <v>43935</v>
      </c>
      <c r="AK2770" s="11"/>
      <c r="AL2770" s="4"/>
      <c r="AM2770" s="1"/>
      <c r="AN2770" s="11"/>
      <c r="AO2770" s="1"/>
      <c r="AP2770" s="1"/>
      <c r="AQ2770" s="3"/>
      <c r="AR2770" s="3"/>
      <c r="AS2770" s="6"/>
      <c r="AT2770" s="1"/>
      <c r="AU2770" s="1"/>
      <c r="AV2770" s="1"/>
      <c r="AW2770" s="1"/>
      <c r="AX2770" s="1"/>
      <c r="AY2770" s="1"/>
      <c r="AZ2770" s="1"/>
      <c r="BA2770" s="1"/>
      <c r="BB2770" s="1"/>
    </row>
    <row r="2771" spans="1:54" x14ac:dyDescent="0.2">
      <c r="A2771" s="158">
        <f t="shared" si="1500"/>
        <v>43927</v>
      </c>
      <c r="B2771" s="2">
        <f t="shared" si="1484"/>
        <v>297303.96832233306</v>
      </c>
      <c r="C2771" s="2">
        <f t="shared" si="1501"/>
        <v>194358.79224323001</v>
      </c>
      <c r="D2771" s="2">
        <f>SUM(Y2771:Y$2901)</f>
        <v>9261.1430726199997</v>
      </c>
      <c r="E2771" s="73">
        <f t="shared" si="1485"/>
        <v>185097.64917061001</v>
      </c>
      <c r="F2771" s="88">
        <f t="shared" si="1478"/>
        <v>5331.42</v>
      </c>
      <c r="G2771" s="3">
        <f>IF(AND(N2771=1,N2770&gt;1),VLOOKUP(A2770,[1]Plan1!$BK$81:$BM$259,3),G2770)</f>
        <v>5344.75</v>
      </c>
      <c r="H2771" s="11">
        <f t="shared" si="1479"/>
        <v>43847</v>
      </c>
      <c r="I2771" s="11">
        <f t="shared" si="1480"/>
        <v>43878</v>
      </c>
      <c r="J2771" s="12">
        <f t="shared" si="1486"/>
        <v>2.5002719725701894E-3</v>
      </c>
      <c r="K2771" s="11">
        <f t="shared" si="1502"/>
        <v>43935</v>
      </c>
      <c r="L2771" s="11">
        <f t="shared" si="1487"/>
        <v>43935</v>
      </c>
      <c r="M2771" s="1">
        <f t="shared" si="1471"/>
        <v>20</v>
      </c>
      <c r="N2771" s="1">
        <f t="shared" si="1488"/>
        <v>15</v>
      </c>
      <c r="O2771" s="2">
        <f t="shared" si="1489"/>
        <v>1.00187461</v>
      </c>
      <c r="P2771" s="13">
        <f t="shared" si="1481"/>
        <v>1.00209952</v>
      </c>
      <c r="Q2771" s="13">
        <f t="shared" si="1474"/>
        <v>1.5242638610011294</v>
      </c>
      <c r="R2771" s="2">
        <f t="shared" si="1477"/>
        <v>1.5271212599999999</v>
      </c>
      <c r="S2771" s="2">
        <f t="shared" si="1503"/>
        <v>1.4936037600000001</v>
      </c>
      <c r="T2771" s="2">
        <f t="shared" si="1490"/>
        <v>290295.02288354002</v>
      </c>
      <c r="U2771" s="2">
        <f t="shared" si="1491"/>
        <v>4571.3350425431854</v>
      </c>
      <c r="V2771" s="2">
        <f t="shared" si="1492"/>
        <v>97568.906053849889</v>
      </c>
      <c r="W2771" s="2">
        <f t="shared" si="1493"/>
        <v>296499.03333962307</v>
      </c>
      <c r="X2771" s="17">
        <f t="shared" si="1494"/>
        <v>0</v>
      </c>
      <c r="Y2771" s="2">
        <f t="shared" si="1495"/>
        <v>0</v>
      </c>
      <c r="Z2771" s="72">
        <f t="shared" si="1496"/>
        <v>0</v>
      </c>
      <c r="AA2771" s="2">
        <f t="shared" si="1482"/>
        <v>0</v>
      </c>
      <c r="AB2771" s="12">
        <f t="shared" si="1504"/>
        <v>4.6600000000000003E-2</v>
      </c>
      <c r="AC2771" s="17">
        <f t="shared" si="1497"/>
        <v>15</v>
      </c>
      <c r="AD2771" s="17">
        <v>252</v>
      </c>
      <c r="AE2771" s="13">
        <f t="shared" si="1475"/>
        <v>1.002714798</v>
      </c>
      <c r="AF2771" s="2">
        <f t="shared" si="1483"/>
        <v>788.09234752999998</v>
      </c>
      <c r="AG2771" s="2">
        <f t="shared" si="1498"/>
        <v>804.93498270999999</v>
      </c>
      <c r="AH2771" s="3">
        <f t="shared" si="1499"/>
        <v>0</v>
      </c>
      <c r="AI2771" s="4" t="str">
        <f t="shared" si="1476"/>
        <v>A+J=</v>
      </c>
      <c r="AJ2771" s="11">
        <f t="shared" si="1505"/>
        <v>43935</v>
      </c>
      <c r="AK2771" s="11"/>
      <c r="AL2771" s="4"/>
      <c r="AM2771" s="1"/>
      <c r="AN2771" s="11"/>
      <c r="AO2771" s="1"/>
      <c r="AP2771" s="1"/>
      <c r="AQ2771" s="3"/>
      <c r="AR2771" s="3"/>
      <c r="AS2771" s="6"/>
      <c r="AT2771" s="1"/>
      <c r="AU2771" s="1"/>
      <c r="AV2771" s="1"/>
      <c r="AW2771" s="1"/>
      <c r="AX2771" s="1"/>
      <c r="AY2771" s="1"/>
      <c r="AZ2771" s="1"/>
      <c r="BA2771" s="1"/>
      <c r="BB2771" s="1"/>
    </row>
    <row r="2772" spans="1:54" x14ac:dyDescent="0.2">
      <c r="A2772" s="158">
        <f t="shared" si="1500"/>
        <v>43928</v>
      </c>
      <c r="B2772" s="2">
        <f t="shared" si="1484"/>
        <v>297393.10510966694</v>
      </c>
      <c r="C2772" s="2">
        <f t="shared" si="1501"/>
        <v>194358.79224323001</v>
      </c>
      <c r="D2772" s="2">
        <f>SUM(Y2772:Y$2901)</f>
        <v>9261.1430726199997</v>
      </c>
      <c r="E2772" s="73">
        <f t="shared" si="1485"/>
        <v>185097.64917061001</v>
      </c>
      <c r="F2772" s="88">
        <f t="shared" si="1478"/>
        <v>5331.42</v>
      </c>
      <c r="G2772" s="3">
        <f>IF(AND(N2772=1,N2771&gt;1),VLOOKUP(A2771,[1]Plan1!$BK$81:$BM$259,3),G2771)</f>
        <v>5344.75</v>
      </c>
      <c r="H2772" s="11">
        <f t="shared" si="1479"/>
        <v>43847</v>
      </c>
      <c r="I2772" s="11">
        <f t="shared" si="1480"/>
        <v>43878</v>
      </c>
      <c r="J2772" s="12">
        <f t="shared" si="1486"/>
        <v>2.5002719725701894E-3</v>
      </c>
      <c r="K2772" s="11">
        <f t="shared" si="1502"/>
        <v>43935</v>
      </c>
      <c r="L2772" s="11">
        <f t="shared" si="1487"/>
        <v>43935</v>
      </c>
      <c r="M2772" s="1">
        <f t="shared" si="1471"/>
        <v>20</v>
      </c>
      <c r="N2772" s="1">
        <f t="shared" si="1488"/>
        <v>16</v>
      </c>
      <c r="O2772" s="2">
        <f t="shared" si="1489"/>
        <v>1.00199971</v>
      </c>
      <c r="P2772" s="13">
        <f t="shared" si="1481"/>
        <v>1.00209952</v>
      </c>
      <c r="Q2772" s="13">
        <f t="shared" si="1474"/>
        <v>1.5242638610011294</v>
      </c>
      <c r="R2772" s="2">
        <f t="shared" si="1477"/>
        <v>1.5273119399999999</v>
      </c>
      <c r="S2772" s="2">
        <f t="shared" si="1503"/>
        <v>1.4936037600000001</v>
      </c>
      <c r="T2772" s="2">
        <f t="shared" si="1490"/>
        <v>290295.02288354002</v>
      </c>
      <c r="U2772" s="2">
        <f t="shared" si="1491"/>
        <v>4571.3350425431854</v>
      </c>
      <c r="V2772" s="2">
        <f t="shared" si="1492"/>
        <v>97604.200473593737</v>
      </c>
      <c r="W2772" s="2">
        <f t="shared" si="1493"/>
        <v>296534.32775936695</v>
      </c>
      <c r="X2772" s="17">
        <f t="shared" si="1494"/>
        <v>0</v>
      </c>
      <c r="Y2772" s="2">
        <f t="shared" si="1495"/>
        <v>0</v>
      </c>
      <c r="Z2772" s="72">
        <f t="shared" si="1496"/>
        <v>0</v>
      </c>
      <c r="AA2772" s="2">
        <f t="shared" si="1482"/>
        <v>0</v>
      </c>
      <c r="AB2772" s="12">
        <f t="shared" si="1504"/>
        <v>4.6600000000000003E-2</v>
      </c>
      <c r="AC2772" s="17">
        <f t="shared" si="1497"/>
        <v>16</v>
      </c>
      <c r="AD2772" s="17">
        <v>252</v>
      </c>
      <c r="AE2772" s="13">
        <f t="shared" si="1475"/>
        <v>1.0028960469999999</v>
      </c>
      <c r="AF2772" s="2">
        <f t="shared" si="1483"/>
        <v>840.70803013</v>
      </c>
      <c r="AG2772" s="2">
        <f t="shared" si="1498"/>
        <v>858.77735029999997</v>
      </c>
      <c r="AH2772" s="3">
        <f t="shared" si="1499"/>
        <v>0</v>
      </c>
      <c r="AI2772" s="4" t="str">
        <f t="shared" si="1476"/>
        <v>A+J=</v>
      </c>
      <c r="AJ2772" s="11">
        <f t="shared" si="1505"/>
        <v>43935</v>
      </c>
      <c r="AK2772" s="11"/>
      <c r="AL2772" s="4"/>
      <c r="AM2772" s="1"/>
      <c r="AN2772" s="11"/>
      <c r="AO2772" s="1"/>
      <c r="AP2772" s="1"/>
      <c r="AQ2772" s="3"/>
      <c r="AR2772" s="3"/>
      <c r="AS2772" s="6"/>
      <c r="AT2772" s="1"/>
      <c r="AU2772" s="1"/>
      <c r="AV2772" s="1"/>
      <c r="AW2772" s="1"/>
      <c r="AX2772" s="1"/>
      <c r="AY2772" s="1"/>
      <c r="AZ2772" s="1"/>
      <c r="BA2772" s="1"/>
      <c r="BB2772" s="1"/>
    </row>
    <row r="2773" spans="1:54" x14ac:dyDescent="0.2">
      <c r="A2773" s="158">
        <f t="shared" si="1500"/>
        <v>43929</v>
      </c>
      <c r="B2773" s="2">
        <f t="shared" si="1484"/>
        <v>297482.27160807676</v>
      </c>
      <c r="C2773" s="2">
        <f t="shared" si="1501"/>
        <v>194358.79224323001</v>
      </c>
      <c r="D2773" s="2">
        <f>SUM(Y2773:Y$2901)</f>
        <v>9261.1430726199997</v>
      </c>
      <c r="E2773" s="73">
        <f t="shared" si="1485"/>
        <v>185097.64917061001</v>
      </c>
      <c r="F2773" s="88">
        <f t="shared" si="1478"/>
        <v>5331.42</v>
      </c>
      <c r="G2773" s="3">
        <f>IF(AND(N2773=1,N2772&gt;1),VLOOKUP(A2772,[1]Plan1!$BK$81:$BM$259,3),G2772)</f>
        <v>5344.75</v>
      </c>
      <c r="H2773" s="11">
        <f t="shared" si="1479"/>
        <v>43847</v>
      </c>
      <c r="I2773" s="11">
        <f t="shared" si="1480"/>
        <v>43878</v>
      </c>
      <c r="J2773" s="12">
        <f t="shared" si="1486"/>
        <v>2.5002719725701894E-3</v>
      </c>
      <c r="K2773" s="11">
        <f t="shared" si="1502"/>
        <v>43935</v>
      </c>
      <c r="L2773" s="11">
        <f t="shared" si="1487"/>
        <v>43935</v>
      </c>
      <c r="M2773" s="1">
        <f t="shared" si="1471"/>
        <v>20</v>
      </c>
      <c r="N2773" s="1">
        <f t="shared" si="1488"/>
        <v>17</v>
      </c>
      <c r="O2773" s="2">
        <f t="shared" si="1489"/>
        <v>1.0021248300000001</v>
      </c>
      <c r="P2773" s="13">
        <f t="shared" si="1481"/>
        <v>1.00209952</v>
      </c>
      <c r="Q2773" s="13">
        <f t="shared" si="1474"/>
        <v>1.5242638610011294</v>
      </c>
      <c r="R2773" s="2">
        <f t="shared" si="1477"/>
        <v>1.5275026599999999</v>
      </c>
      <c r="S2773" s="2">
        <f t="shared" si="1503"/>
        <v>1.4936037600000001</v>
      </c>
      <c r="T2773" s="2">
        <f t="shared" si="1490"/>
        <v>290295.02288354002</v>
      </c>
      <c r="U2773" s="2">
        <f t="shared" si="1491"/>
        <v>4571.3350425431854</v>
      </c>
      <c r="V2773" s="2">
        <f t="shared" si="1492"/>
        <v>97639.502297243554</v>
      </c>
      <c r="W2773" s="2">
        <f t="shared" si="1493"/>
        <v>296569.62958301674</v>
      </c>
      <c r="X2773" s="17">
        <f t="shared" si="1494"/>
        <v>0</v>
      </c>
      <c r="Y2773" s="2">
        <f t="shared" si="1495"/>
        <v>0</v>
      </c>
      <c r="Z2773" s="72">
        <f t="shared" si="1496"/>
        <v>0</v>
      </c>
      <c r="AA2773" s="2">
        <f t="shared" si="1482"/>
        <v>0</v>
      </c>
      <c r="AB2773" s="12">
        <f t="shared" si="1504"/>
        <v>4.6600000000000003E-2</v>
      </c>
      <c r="AC2773" s="17">
        <f t="shared" si="1497"/>
        <v>17</v>
      </c>
      <c r="AD2773" s="17">
        <v>252</v>
      </c>
      <c r="AE2773" s="13">
        <f t="shared" si="1475"/>
        <v>1.003077328</v>
      </c>
      <c r="AF2773" s="2">
        <f t="shared" si="1483"/>
        <v>893.33300217999999</v>
      </c>
      <c r="AG2773" s="2">
        <f t="shared" si="1498"/>
        <v>912.64202506000004</v>
      </c>
      <c r="AH2773" s="3">
        <f t="shared" si="1499"/>
        <v>0</v>
      </c>
      <c r="AI2773" s="4" t="str">
        <f t="shared" si="1476"/>
        <v>A+J=</v>
      </c>
      <c r="AJ2773" s="11">
        <f t="shared" si="1505"/>
        <v>43935</v>
      </c>
      <c r="AK2773" s="11"/>
      <c r="AL2773" s="4"/>
      <c r="AM2773" s="1"/>
      <c r="AN2773" s="11"/>
      <c r="AO2773" s="1"/>
      <c r="AP2773" s="1"/>
      <c r="AQ2773" s="3"/>
      <c r="AR2773" s="3"/>
      <c r="AS2773" s="6"/>
      <c r="AT2773" s="1"/>
      <c r="AU2773" s="1"/>
      <c r="AV2773" s="1"/>
      <c r="AW2773" s="1"/>
      <c r="AX2773" s="1"/>
      <c r="AY2773" s="1"/>
      <c r="AZ2773" s="1"/>
      <c r="BA2773" s="1"/>
      <c r="BB2773" s="1"/>
    </row>
    <row r="2774" spans="1:54" x14ac:dyDescent="0.2">
      <c r="A2774" s="158">
        <f t="shared" si="1500"/>
        <v>43930</v>
      </c>
      <c r="B2774" s="2">
        <f t="shared" si="1484"/>
        <v>297571.4625505631</v>
      </c>
      <c r="C2774" s="2">
        <f t="shared" si="1501"/>
        <v>194358.79224323001</v>
      </c>
      <c r="D2774" s="2">
        <f>SUM(Y2774:Y$2901)</f>
        <v>9261.1430726199997</v>
      </c>
      <c r="E2774" s="73">
        <f t="shared" si="1485"/>
        <v>185097.64917061001</v>
      </c>
      <c r="F2774" s="88">
        <f t="shared" si="1478"/>
        <v>5331.42</v>
      </c>
      <c r="G2774" s="3">
        <f>IF(AND(N2774=1,N2773&gt;1),VLOOKUP(A2773,[1]Plan1!$BK$81:$BM$259,3),G2773)</f>
        <v>5344.75</v>
      </c>
      <c r="H2774" s="11">
        <f t="shared" si="1479"/>
        <v>43847</v>
      </c>
      <c r="I2774" s="11">
        <f t="shared" si="1480"/>
        <v>43878</v>
      </c>
      <c r="J2774" s="12">
        <f t="shared" si="1486"/>
        <v>2.5002719725701894E-3</v>
      </c>
      <c r="K2774" s="11">
        <f t="shared" si="1502"/>
        <v>43935</v>
      </c>
      <c r="L2774" s="11">
        <f t="shared" si="1487"/>
        <v>43935</v>
      </c>
      <c r="M2774" s="1">
        <f t="shared" si="1471"/>
        <v>20</v>
      </c>
      <c r="N2774" s="1">
        <f t="shared" si="1488"/>
        <v>18</v>
      </c>
      <c r="O2774" s="2">
        <f t="shared" si="1489"/>
        <v>1.0022499600000001</v>
      </c>
      <c r="P2774" s="13">
        <f t="shared" si="1481"/>
        <v>1.00209952</v>
      </c>
      <c r="Q2774" s="13">
        <f t="shared" si="1474"/>
        <v>1.5242638610011294</v>
      </c>
      <c r="R2774" s="2">
        <f t="shared" si="1477"/>
        <v>1.52769339</v>
      </c>
      <c r="S2774" s="2">
        <f t="shared" si="1503"/>
        <v>1.4936037600000001</v>
      </c>
      <c r="T2774" s="2">
        <f t="shared" si="1490"/>
        <v>290295.02288354002</v>
      </c>
      <c r="U2774" s="2">
        <f t="shared" si="1491"/>
        <v>4571.3350425431854</v>
      </c>
      <c r="V2774" s="2">
        <f t="shared" si="1492"/>
        <v>97674.805971869893</v>
      </c>
      <c r="W2774" s="2">
        <f t="shared" si="1493"/>
        <v>296604.93325764308</v>
      </c>
      <c r="X2774" s="17">
        <f t="shared" si="1494"/>
        <v>0</v>
      </c>
      <c r="Y2774" s="2">
        <f t="shared" si="1495"/>
        <v>0</v>
      </c>
      <c r="Z2774" s="72">
        <f t="shared" si="1496"/>
        <v>0</v>
      </c>
      <c r="AA2774" s="2">
        <f t="shared" si="1482"/>
        <v>0</v>
      </c>
      <c r="AB2774" s="12">
        <f t="shared" si="1504"/>
        <v>4.6600000000000003E-2</v>
      </c>
      <c r="AC2774" s="17">
        <f t="shared" si="1497"/>
        <v>18</v>
      </c>
      <c r="AD2774" s="17">
        <v>252</v>
      </c>
      <c r="AE2774" s="13">
        <f t="shared" si="1475"/>
        <v>1.003258642</v>
      </c>
      <c r="AF2774" s="2">
        <f t="shared" si="1483"/>
        <v>945.96755395000002</v>
      </c>
      <c r="AG2774" s="2">
        <f t="shared" si="1498"/>
        <v>966.52929291999999</v>
      </c>
      <c r="AH2774" s="3">
        <f t="shared" si="1499"/>
        <v>0</v>
      </c>
      <c r="AI2774" s="4" t="str">
        <f t="shared" si="1476"/>
        <v>A+J=</v>
      </c>
      <c r="AJ2774" s="11">
        <f t="shared" si="1505"/>
        <v>43935</v>
      </c>
      <c r="AK2774" s="11"/>
      <c r="AL2774" s="4"/>
      <c r="AM2774" s="1"/>
      <c r="AN2774" s="11"/>
      <c r="AO2774" s="1"/>
      <c r="AP2774" s="1"/>
      <c r="AQ2774" s="3"/>
      <c r="AR2774" s="3"/>
      <c r="AS2774" s="6"/>
      <c r="AT2774" s="1"/>
      <c r="AU2774" s="1"/>
      <c r="AV2774" s="1"/>
      <c r="AW2774" s="1"/>
      <c r="AX2774" s="1"/>
      <c r="AY2774" s="1"/>
      <c r="AZ2774" s="1"/>
      <c r="BA2774" s="1"/>
      <c r="BB2774" s="1"/>
    </row>
    <row r="2775" spans="1:54" x14ac:dyDescent="0.2">
      <c r="A2775" s="158">
        <f t="shared" si="1500"/>
        <v>43931</v>
      </c>
      <c r="B2775" s="2">
        <f t="shared" si="1484"/>
        <v>297660.68135965889</v>
      </c>
      <c r="C2775" s="2">
        <f t="shared" si="1501"/>
        <v>194358.79224323001</v>
      </c>
      <c r="D2775" s="2">
        <f>SUM(Y2775:Y$2901)</f>
        <v>9261.1430726199997</v>
      </c>
      <c r="E2775" s="73">
        <f t="shared" si="1485"/>
        <v>185097.64917061001</v>
      </c>
      <c r="F2775" s="88">
        <f t="shared" si="1478"/>
        <v>5331.42</v>
      </c>
      <c r="G2775" s="3">
        <f>IF(AND(N2775=1,N2774&gt;1),VLOOKUP(A2774,[1]Plan1!$BK$81:$BM$259,3),G2774)</f>
        <v>5344.75</v>
      </c>
      <c r="H2775" s="11">
        <f t="shared" si="1479"/>
        <v>43847</v>
      </c>
      <c r="I2775" s="11">
        <f t="shared" si="1480"/>
        <v>43878</v>
      </c>
      <c r="J2775" s="12">
        <f t="shared" si="1486"/>
        <v>2.5002719725701894E-3</v>
      </c>
      <c r="K2775" s="11">
        <f t="shared" si="1502"/>
        <v>43935</v>
      </c>
      <c r="L2775" s="11">
        <f t="shared" si="1487"/>
        <v>43935</v>
      </c>
      <c r="M2775" s="1">
        <f t="shared" ref="M2775:M2838" si="1506">IF(L2775=L2774,M2774,NETWORKDAYS(L2774,L2775,$AN$194:$AN$348)-1)</f>
        <v>20</v>
      </c>
      <c r="N2775" s="1">
        <f t="shared" si="1488"/>
        <v>19</v>
      </c>
      <c r="O2775" s="2">
        <f t="shared" si="1489"/>
        <v>1.00237511</v>
      </c>
      <c r="P2775" s="13">
        <f t="shared" si="1481"/>
        <v>1.00209952</v>
      </c>
      <c r="Q2775" s="13">
        <f t="shared" si="1474"/>
        <v>1.5242638610011294</v>
      </c>
      <c r="R2775" s="2">
        <f t="shared" si="1477"/>
        <v>1.52788415</v>
      </c>
      <c r="S2775" s="2">
        <f t="shared" si="1503"/>
        <v>1.4936037600000001</v>
      </c>
      <c r="T2775" s="2">
        <f t="shared" si="1490"/>
        <v>290295.02288354002</v>
      </c>
      <c r="U2775" s="2">
        <f t="shared" si="1491"/>
        <v>4571.3350425431854</v>
      </c>
      <c r="V2775" s="2">
        <f t="shared" si="1492"/>
        <v>97710.115199425665</v>
      </c>
      <c r="W2775" s="2">
        <f t="shared" si="1493"/>
        <v>296640.24248519889</v>
      </c>
      <c r="X2775" s="17">
        <f t="shared" si="1494"/>
        <v>0</v>
      </c>
      <c r="Y2775" s="2">
        <f t="shared" si="1495"/>
        <v>0</v>
      </c>
      <c r="Z2775" s="72">
        <f t="shared" si="1496"/>
        <v>0</v>
      </c>
      <c r="AA2775" s="2">
        <f t="shared" si="1482"/>
        <v>0</v>
      </c>
      <c r="AB2775" s="12">
        <f t="shared" si="1504"/>
        <v>4.6600000000000003E-2</v>
      </c>
      <c r="AC2775" s="17">
        <f t="shared" si="1497"/>
        <v>19</v>
      </c>
      <c r="AD2775" s="17">
        <v>252</v>
      </c>
      <c r="AE2775" s="13">
        <f t="shared" si="1475"/>
        <v>1.003439988</v>
      </c>
      <c r="AF2775" s="2">
        <f t="shared" si="1483"/>
        <v>998.61139517000004</v>
      </c>
      <c r="AG2775" s="2">
        <f t="shared" si="1498"/>
        <v>1020.43887446</v>
      </c>
      <c r="AH2775" s="3">
        <f t="shared" si="1499"/>
        <v>0</v>
      </c>
      <c r="AI2775" s="4" t="str">
        <f t="shared" si="1476"/>
        <v>A+J=</v>
      </c>
      <c r="AJ2775" s="11">
        <f t="shared" si="1505"/>
        <v>43935</v>
      </c>
      <c r="AK2775" s="11"/>
      <c r="AL2775" s="4"/>
      <c r="AM2775" s="1"/>
      <c r="AN2775" s="11"/>
      <c r="AO2775" s="1"/>
      <c r="AP2775" s="1"/>
      <c r="AQ2775" s="3"/>
      <c r="AR2775" s="3"/>
      <c r="AS2775" s="6"/>
      <c r="AT2775" s="1"/>
      <c r="AU2775" s="1"/>
      <c r="AV2775" s="1"/>
      <c r="AW2775" s="1"/>
      <c r="AX2775" s="1"/>
      <c r="AY2775" s="1"/>
      <c r="AZ2775" s="1"/>
      <c r="BA2775" s="1"/>
      <c r="BB2775" s="1"/>
    </row>
    <row r="2776" spans="1:54" x14ac:dyDescent="0.2">
      <c r="A2776" s="158">
        <f t="shared" si="1500"/>
        <v>43932</v>
      </c>
      <c r="B2776" s="2">
        <f t="shared" si="1484"/>
        <v>297660.68135965889</v>
      </c>
      <c r="C2776" s="2">
        <f t="shared" si="1501"/>
        <v>194358.79224323001</v>
      </c>
      <c r="D2776" s="2">
        <f>SUM(Y2776:Y$2901)</f>
        <v>9261.1430726199997</v>
      </c>
      <c r="E2776" s="73">
        <f t="shared" si="1485"/>
        <v>185097.64917061001</v>
      </c>
      <c r="F2776" s="88">
        <f t="shared" si="1478"/>
        <v>5331.42</v>
      </c>
      <c r="G2776" s="3">
        <f>IF(AND(N2776=1,N2775&gt;1),VLOOKUP(A2775,[1]Plan1!$BK$81:$BM$259,3),G2775)</f>
        <v>5344.75</v>
      </c>
      <c r="H2776" s="11">
        <f t="shared" si="1479"/>
        <v>43847</v>
      </c>
      <c r="I2776" s="11">
        <f t="shared" si="1480"/>
        <v>43878</v>
      </c>
      <c r="J2776" s="12">
        <f t="shared" si="1486"/>
        <v>2.5002719725701894E-3</v>
      </c>
      <c r="K2776" s="11">
        <f t="shared" si="1502"/>
        <v>43935</v>
      </c>
      <c r="L2776" s="11">
        <f t="shared" si="1487"/>
        <v>43935</v>
      </c>
      <c r="M2776" s="1">
        <f t="shared" si="1506"/>
        <v>20</v>
      </c>
      <c r="N2776" s="1">
        <f t="shared" si="1488"/>
        <v>19</v>
      </c>
      <c r="O2776" s="2">
        <f t="shared" si="1489"/>
        <v>1.00237511</v>
      </c>
      <c r="P2776" s="13">
        <f t="shared" si="1481"/>
        <v>1.00209952</v>
      </c>
      <c r="Q2776" s="13">
        <f t="shared" si="1474"/>
        <v>1.5242638610011294</v>
      </c>
      <c r="R2776" s="2">
        <f t="shared" si="1477"/>
        <v>1.52788415</v>
      </c>
      <c r="S2776" s="2">
        <f t="shared" si="1503"/>
        <v>1.4936037600000001</v>
      </c>
      <c r="T2776" s="2">
        <f t="shared" si="1490"/>
        <v>290295.02288354002</v>
      </c>
      <c r="U2776" s="2">
        <f t="shared" si="1491"/>
        <v>4571.3350425431854</v>
      </c>
      <c r="V2776" s="2">
        <f t="shared" si="1492"/>
        <v>97710.115199425665</v>
      </c>
      <c r="W2776" s="2">
        <f t="shared" si="1493"/>
        <v>296640.24248519889</v>
      </c>
      <c r="X2776" s="17">
        <f t="shared" si="1494"/>
        <v>0</v>
      </c>
      <c r="Y2776" s="2">
        <f t="shared" si="1495"/>
        <v>0</v>
      </c>
      <c r="Z2776" s="72">
        <f t="shared" si="1496"/>
        <v>0</v>
      </c>
      <c r="AA2776" s="2">
        <f t="shared" si="1482"/>
        <v>0</v>
      </c>
      <c r="AB2776" s="12">
        <f t="shared" si="1504"/>
        <v>4.6600000000000003E-2</v>
      </c>
      <c r="AC2776" s="17">
        <f t="shared" si="1497"/>
        <v>19</v>
      </c>
      <c r="AD2776" s="17">
        <v>252</v>
      </c>
      <c r="AE2776" s="13">
        <f t="shared" si="1475"/>
        <v>1.003439988</v>
      </c>
      <c r="AF2776" s="2">
        <f t="shared" si="1483"/>
        <v>998.61139517000004</v>
      </c>
      <c r="AG2776" s="2">
        <f t="shared" si="1498"/>
        <v>1020.43887446</v>
      </c>
      <c r="AH2776" s="3">
        <f t="shared" si="1499"/>
        <v>0</v>
      </c>
      <c r="AI2776" s="4" t="str">
        <f t="shared" si="1476"/>
        <v>A+J=</v>
      </c>
      <c r="AJ2776" s="11">
        <f t="shared" si="1505"/>
        <v>43935</v>
      </c>
      <c r="AK2776" s="11"/>
      <c r="AL2776" s="4"/>
      <c r="AM2776" s="1"/>
      <c r="AN2776" s="11"/>
      <c r="AO2776" s="1"/>
      <c r="AP2776" s="1"/>
      <c r="AQ2776" s="3"/>
      <c r="AR2776" s="3"/>
      <c r="AS2776" s="6"/>
      <c r="AT2776" s="1"/>
      <c r="AU2776" s="1"/>
      <c r="AV2776" s="1"/>
      <c r="AW2776" s="1"/>
      <c r="AX2776" s="1"/>
      <c r="AY2776" s="1"/>
      <c r="AZ2776" s="1"/>
      <c r="BA2776" s="1"/>
      <c r="BB2776" s="1"/>
    </row>
    <row r="2777" spans="1:54" x14ac:dyDescent="0.2">
      <c r="A2777" s="158">
        <f t="shared" si="1500"/>
        <v>43933</v>
      </c>
      <c r="B2777" s="2">
        <f t="shared" si="1484"/>
        <v>297660.68135965889</v>
      </c>
      <c r="C2777" s="2">
        <f t="shared" si="1501"/>
        <v>194358.79224323001</v>
      </c>
      <c r="D2777" s="2">
        <f>SUM(Y2777:Y$2901)</f>
        <v>9261.1430726199997</v>
      </c>
      <c r="E2777" s="73">
        <f t="shared" si="1485"/>
        <v>185097.64917061001</v>
      </c>
      <c r="F2777" s="88">
        <f t="shared" si="1478"/>
        <v>5331.42</v>
      </c>
      <c r="G2777" s="3">
        <f>IF(AND(N2777=1,N2776&gt;1),VLOOKUP(A2776,[1]Plan1!$BK$81:$BM$259,3),G2776)</f>
        <v>5344.75</v>
      </c>
      <c r="H2777" s="11">
        <f t="shared" si="1479"/>
        <v>43847</v>
      </c>
      <c r="I2777" s="11">
        <f t="shared" si="1480"/>
        <v>43878</v>
      </c>
      <c r="J2777" s="12">
        <f t="shared" si="1486"/>
        <v>2.5002719725701894E-3</v>
      </c>
      <c r="K2777" s="11">
        <f t="shared" si="1502"/>
        <v>43935</v>
      </c>
      <c r="L2777" s="11">
        <f t="shared" si="1487"/>
        <v>43935</v>
      </c>
      <c r="M2777" s="1">
        <f t="shared" si="1506"/>
        <v>20</v>
      </c>
      <c r="N2777" s="1">
        <f t="shared" si="1488"/>
        <v>19</v>
      </c>
      <c r="O2777" s="2">
        <f t="shared" si="1489"/>
        <v>1.00237511</v>
      </c>
      <c r="P2777" s="13">
        <f t="shared" si="1481"/>
        <v>1.00209952</v>
      </c>
      <c r="Q2777" s="13">
        <f t="shared" si="1474"/>
        <v>1.5242638610011294</v>
      </c>
      <c r="R2777" s="2">
        <f t="shared" si="1477"/>
        <v>1.52788415</v>
      </c>
      <c r="S2777" s="2">
        <f t="shared" si="1503"/>
        <v>1.4936037600000001</v>
      </c>
      <c r="T2777" s="2">
        <f t="shared" si="1490"/>
        <v>290295.02288354002</v>
      </c>
      <c r="U2777" s="2">
        <f t="shared" si="1491"/>
        <v>4571.3350425431854</v>
      </c>
      <c r="V2777" s="2">
        <f t="shared" si="1492"/>
        <v>97710.115199425665</v>
      </c>
      <c r="W2777" s="2">
        <f t="shared" si="1493"/>
        <v>296640.24248519889</v>
      </c>
      <c r="X2777" s="17">
        <f t="shared" si="1494"/>
        <v>0</v>
      </c>
      <c r="Y2777" s="2">
        <f t="shared" si="1495"/>
        <v>0</v>
      </c>
      <c r="Z2777" s="72">
        <f t="shared" si="1496"/>
        <v>0</v>
      </c>
      <c r="AA2777" s="2">
        <f t="shared" si="1482"/>
        <v>0</v>
      </c>
      <c r="AB2777" s="12">
        <f t="shared" si="1504"/>
        <v>4.6600000000000003E-2</v>
      </c>
      <c r="AC2777" s="17">
        <f t="shared" si="1497"/>
        <v>19</v>
      </c>
      <c r="AD2777" s="17">
        <v>252</v>
      </c>
      <c r="AE2777" s="13">
        <f t="shared" si="1475"/>
        <v>1.003439988</v>
      </c>
      <c r="AF2777" s="2">
        <f t="shared" si="1483"/>
        <v>998.61139517000004</v>
      </c>
      <c r="AG2777" s="2">
        <f t="shared" si="1498"/>
        <v>1020.43887446</v>
      </c>
      <c r="AH2777" s="3">
        <f t="shared" si="1499"/>
        <v>0</v>
      </c>
      <c r="AI2777" s="4" t="str">
        <f t="shared" si="1476"/>
        <v>A+J=</v>
      </c>
      <c r="AJ2777" s="11">
        <f t="shared" si="1505"/>
        <v>43935</v>
      </c>
      <c r="AK2777" s="11"/>
      <c r="AL2777" s="4"/>
      <c r="AM2777" s="1"/>
      <c r="AN2777" s="11"/>
      <c r="AO2777" s="1"/>
      <c r="AP2777" s="1"/>
      <c r="AQ2777" s="3"/>
      <c r="AR2777" s="3"/>
      <c r="AS2777" s="6"/>
      <c r="AT2777" s="1"/>
      <c r="AU2777" s="1"/>
      <c r="AV2777" s="1"/>
      <c r="AW2777" s="1"/>
      <c r="AX2777" s="1"/>
      <c r="AY2777" s="1"/>
      <c r="AZ2777" s="1"/>
      <c r="BA2777" s="1"/>
      <c r="BB2777" s="1"/>
    </row>
    <row r="2778" spans="1:54" x14ac:dyDescent="0.2">
      <c r="A2778" s="158">
        <f t="shared" si="1500"/>
        <v>43934</v>
      </c>
      <c r="B2778" s="2">
        <f t="shared" si="1484"/>
        <v>297660.68135965889</v>
      </c>
      <c r="C2778" s="2">
        <f t="shared" si="1501"/>
        <v>194358.79224323001</v>
      </c>
      <c r="D2778" s="2">
        <f>SUM(Y2778:Y$2901)</f>
        <v>9261.1430726199997</v>
      </c>
      <c r="E2778" s="73">
        <f t="shared" si="1485"/>
        <v>185097.64917061001</v>
      </c>
      <c r="F2778" s="88">
        <f t="shared" si="1478"/>
        <v>5331.42</v>
      </c>
      <c r="G2778" s="3">
        <f>IF(AND(N2778=1,N2777&gt;1),VLOOKUP(A2777,[1]Plan1!$BK$81:$BM$259,3),G2777)</f>
        <v>5344.75</v>
      </c>
      <c r="H2778" s="11">
        <f t="shared" si="1479"/>
        <v>43847</v>
      </c>
      <c r="I2778" s="11">
        <f t="shared" si="1480"/>
        <v>43878</v>
      </c>
      <c r="J2778" s="12">
        <f t="shared" si="1486"/>
        <v>2.5002719725701894E-3</v>
      </c>
      <c r="K2778" s="11">
        <f t="shared" si="1502"/>
        <v>43935</v>
      </c>
      <c r="L2778" s="11">
        <f t="shared" si="1487"/>
        <v>43935</v>
      </c>
      <c r="M2778" s="1">
        <f t="shared" si="1506"/>
        <v>20</v>
      </c>
      <c r="N2778" s="1">
        <f t="shared" si="1488"/>
        <v>19</v>
      </c>
      <c r="O2778" s="2">
        <f t="shared" si="1489"/>
        <v>1.00237511</v>
      </c>
      <c r="P2778" s="13">
        <f t="shared" si="1481"/>
        <v>1.00209952</v>
      </c>
      <c r="Q2778" s="13">
        <f t="shared" si="1474"/>
        <v>1.5242638610011294</v>
      </c>
      <c r="R2778" s="2">
        <f t="shared" si="1477"/>
        <v>1.52788415</v>
      </c>
      <c r="S2778" s="2">
        <f t="shared" si="1503"/>
        <v>1.4936037600000001</v>
      </c>
      <c r="T2778" s="2">
        <f t="shared" si="1490"/>
        <v>290295.02288354002</v>
      </c>
      <c r="U2778" s="2">
        <f t="shared" si="1491"/>
        <v>4571.3350425431854</v>
      </c>
      <c r="V2778" s="2">
        <f t="shared" si="1492"/>
        <v>97710.115199425665</v>
      </c>
      <c r="W2778" s="2">
        <f t="shared" si="1493"/>
        <v>296640.24248519889</v>
      </c>
      <c r="X2778" s="17">
        <f t="shared" si="1494"/>
        <v>0</v>
      </c>
      <c r="Y2778" s="2">
        <f t="shared" si="1495"/>
        <v>0</v>
      </c>
      <c r="Z2778" s="72">
        <f t="shared" si="1496"/>
        <v>0</v>
      </c>
      <c r="AA2778" s="2">
        <f t="shared" si="1482"/>
        <v>0</v>
      </c>
      <c r="AB2778" s="12">
        <f t="shared" si="1504"/>
        <v>4.6600000000000003E-2</v>
      </c>
      <c r="AC2778" s="17">
        <f t="shared" si="1497"/>
        <v>19</v>
      </c>
      <c r="AD2778" s="17">
        <v>252</v>
      </c>
      <c r="AE2778" s="13">
        <f t="shared" si="1475"/>
        <v>1.003439988</v>
      </c>
      <c r="AF2778" s="2">
        <f t="shared" si="1483"/>
        <v>998.61139517000004</v>
      </c>
      <c r="AG2778" s="2">
        <f t="shared" si="1498"/>
        <v>1020.43887446</v>
      </c>
      <c r="AH2778" s="3">
        <f t="shared" si="1499"/>
        <v>0</v>
      </c>
      <c r="AI2778" s="4" t="str">
        <f t="shared" si="1476"/>
        <v>A+J=</v>
      </c>
      <c r="AJ2778" s="11">
        <f t="shared" si="1505"/>
        <v>43935</v>
      </c>
      <c r="AK2778" s="11"/>
      <c r="AL2778" s="4"/>
      <c r="AM2778" s="1"/>
      <c r="AN2778" s="11"/>
      <c r="AO2778" s="1"/>
      <c r="AP2778" s="1"/>
      <c r="AQ2778" s="3"/>
      <c r="AR2778" s="3"/>
      <c r="AS2778" s="6"/>
      <c r="AT2778" s="1"/>
      <c r="AU2778" s="1"/>
      <c r="AV2778" s="1"/>
      <c r="AW2778" s="1"/>
      <c r="AX2778" s="1"/>
      <c r="AY2778" s="1"/>
      <c r="AZ2778" s="1"/>
      <c r="BA2778" s="1"/>
      <c r="BB2778" s="1"/>
    </row>
    <row r="2779" spans="1:54" x14ac:dyDescent="0.2">
      <c r="A2779" s="158">
        <f t="shared" si="1500"/>
        <v>43935</v>
      </c>
      <c r="B2779" s="2">
        <f t="shared" si="1484"/>
        <v>297749.92677746766</v>
      </c>
      <c r="C2779" s="2">
        <f t="shared" si="1501"/>
        <v>194358.79224323001</v>
      </c>
      <c r="D2779" s="2">
        <f>SUM(Y2779:Y$2901)</f>
        <v>9261.1430726199997</v>
      </c>
      <c r="E2779" s="73">
        <f t="shared" si="1485"/>
        <v>185097.64917061001</v>
      </c>
      <c r="F2779" s="88">
        <f t="shared" si="1478"/>
        <v>5331.42</v>
      </c>
      <c r="G2779" s="3">
        <f>IF(AND(N2779=1,N2778&gt;1),VLOOKUP(A2778,[1]Plan1!$BK$81:$BM$259,3),G2778)</f>
        <v>5344.75</v>
      </c>
      <c r="H2779" s="11">
        <f t="shared" si="1479"/>
        <v>43847</v>
      </c>
      <c r="I2779" s="11">
        <f t="shared" si="1480"/>
        <v>43878</v>
      </c>
      <c r="J2779" s="12">
        <f t="shared" si="1486"/>
        <v>2.5002719725701894E-3</v>
      </c>
      <c r="K2779" s="11">
        <f t="shared" si="1502"/>
        <v>43965</v>
      </c>
      <c r="L2779" s="11">
        <f t="shared" si="1487"/>
        <v>43935</v>
      </c>
      <c r="M2779" s="1">
        <f t="shared" si="1506"/>
        <v>20</v>
      </c>
      <c r="N2779" s="1">
        <f t="shared" si="1488"/>
        <v>20</v>
      </c>
      <c r="O2779" s="2">
        <f t="shared" si="1489"/>
        <v>1.0025002700000001</v>
      </c>
      <c r="P2779" s="13">
        <f t="shared" si="1481"/>
        <v>1.00209952</v>
      </c>
      <c r="Q2779" s="13">
        <f t="shared" si="1474"/>
        <v>1.5242638610011294</v>
      </c>
      <c r="R2779" s="2">
        <f t="shared" si="1477"/>
        <v>1.5280749300000001</v>
      </c>
      <c r="S2779" s="2">
        <f t="shared" si="1503"/>
        <v>1.4936037600000001</v>
      </c>
      <c r="T2779" s="2">
        <f t="shared" si="1490"/>
        <v>290295.02288354002</v>
      </c>
      <c r="U2779" s="2">
        <f t="shared" si="1491"/>
        <v>4571.3350425431854</v>
      </c>
      <c r="V2779" s="2">
        <f t="shared" si="1492"/>
        <v>97745.428128934451</v>
      </c>
      <c r="W2779" s="2">
        <f t="shared" si="1493"/>
        <v>296675.55541470763</v>
      </c>
      <c r="X2779" s="17">
        <f t="shared" si="1494"/>
        <v>91</v>
      </c>
      <c r="Y2779" s="2">
        <f t="shared" si="1495"/>
        <v>1872.8005066999999</v>
      </c>
      <c r="Z2779" s="72">
        <f t="shared" si="1496"/>
        <v>9.63579E-3</v>
      </c>
      <c r="AA2779" s="2">
        <f t="shared" si="1482"/>
        <v>2797.2218785499999</v>
      </c>
      <c r="AB2779" s="12">
        <f t="shared" si="1504"/>
        <v>4.6600000000000003E-2</v>
      </c>
      <c r="AC2779" s="17">
        <f t="shared" si="1497"/>
        <v>20</v>
      </c>
      <c r="AD2779" s="17">
        <v>252</v>
      </c>
      <c r="AE2779" s="13">
        <f t="shared" si="1475"/>
        <v>1.0036213679999999</v>
      </c>
      <c r="AF2779" s="2">
        <f t="shared" si="1483"/>
        <v>1051.2651064199999</v>
      </c>
      <c r="AG2779" s="2">
        <f t="shared" si="1498"/>
        <v>1074.37136276</v>
      </c>
      <c r="AH2779" s="3">
        <f t="shared" si="1499"/>
        <v>3848.4869849699999</v>
      </c>
      <c r="AI2779" s="4" t="str">
        <f t="shared" si="1476"/>
        <v>A+J=</v>
      </c>
      <c r="AJ2779" s="11">
        <f t="shared" si="1505"/>
        <v>43935</v>
      </c>
      <c r="AK2779" s="11"/>
      <c r="AL2779" s="4"/>
      <c r="AM2779" s="1"/>
      <c r="AN2779" s="11"/>
      <c r="AO2779" s="1"/>
      <c r="AP2779" s="1"/>
      <c r="AQ2779" s="3"/>
      <c r="AR2779" s="3"/>
      <c r="AS2779" s="6"/>
      <c r="AT2779" s="1"/>
      <c r="AU2779" s="1"/>
      <c r="AV2779" s="1"/>
      <c r="AW2779" s="1"/>
      <c r="AX2779" s="1"/>
      <c r="AY2779" s="1"/>
      <c r="AZ2779" s="1"/>
      <c r="BA2779" s="1"/>
      <c r="BB2779" s="1"/>
    </row>
    <row r="2780" spans="1:54" x14ac:dyDescent="0.2">
      <c r="A2780" s="158">
        <f t="shared" si="1500"/>
        <v>43936</v>
      </c>
      <c r="B2780" s="2">
        <f t="shared" si="1484"/>
        <v>293941.34595102578</v>
      </c>
      <c r="C2780" s="2">
        <f t="shared" si="1501"/>
        <v>192485.99173653001</v>
      </c>
      <c r="D2780" s="2">
        <f>SUM(Y2780:Y$2901)</f>
        <v>7388.3425659200002</v>
      </c>
      <c r="E2780" s="73">
        <f t="shared" si="1485"/>
        <v>185097.64917061001</v>
      </c>
      <c r="F2780" s="88">
        <f t="shared" si="1478"/>
        <v>5344.75</v>
      </c>
      <c r="G2780" s="3">
        <f>IF(AND(N2780=1,N2779&gt;1),VLOOKUP(A2779,[1]Plan1!$BK$81:$BM$259,3),G2779)</f>
        <v>5348.49</v>
      </c>
      <c r="H2780" s="11">
        <f t="shared" si="1479"/>
        <v>43876</v>
      </c>
      <c r="I2780" s="11">
        <f t="shared" si="1480"/>
        <v>43905</v>
      </c>
      <c r="J2780" s="12">
        <f t="shared" si="1486"/>
        <v>6.9975209317552078E-4</v>
      </c>
      <c r="K2780" s="11">
        <f t="shared" si="1502"/>
        <v>43965</v>
      </c>
      <c r="L2780" s="11">
        <f t="shared" si="1487"/>
        <v>43965</v>
      </c>
      <c r="M2780" s="1">
        <f t="shared" si="1506"/>
        <v>20</v>
      </c>
      <c r="N2780" s="1">
        <f t="shared" si="1488"/>
        <v>1</v>
      </c>
      <c r="O2780" s="2">
        <f t="shared" si="1489"/>
        <v>1.00003497</v>
      </c>
      <c r="P2780" s="13">
        <f t="shared" si="1481"/>
        <v>1.0025002700000001</v>
      </c>
      <c r="Q2780" s="13">
        <f t="shared" si="1474"/>
        <v>1.5280749322048748</v>
      </c>
      <c r="R2780" s="2">
        <f t="shared" si="1477"/>
        <v>1.52812836</v>
      </c>
      <c r="S2780" s="2">
        <f t="shared" si="1503"/>
        <v>1.4936037600000001</v>
      </c>
      <c r="T2780" s="2">
        <f t="shared" si="1490"/>
        <v>287497.80100501003</v>
      </c>
      <c r="U2780" s="2">
        <f t="shared" si="1491"/>
        <v>3646.9136707061602</v>
      </c>
      <c r="V2780" s="2">
        <f t="shared" si="1492"/>
        <v>97755.317896329609</v>
      </c>
      <c r="W2780" s="2">
        <f t="shared" si="1493"/>
        <v>293888.22330356576</v>
      </c>
      <c r="X2780" s="17">
        <f t="shared" si="1494"/>
        <v>0</v>
      </c>
      <c r="Y2780" s="2">
        <f t="shared" si="1495"/>
        <v>0</v>
      </c>
      <c r="Z2780" s="72">
        <f t="shared" si="1496"/>
        <v>0</v>
      </c>
      <c r="AA2780" s="2">
        <f t="shared" si="1482"/>
        <v>0</v>
      </c>
      <c r="AB2780" s="12">
        <f t="shared" si="1504"/>
        <v>4.6600000000000003E-2</v>
      </c>
      <c r="AC2780" s="17">
        <f t="shared" si="1497"/>
        <v>1</v>
      </c>
      <c r="AD2780" s="17">
        <v>252</v>
      </c>
      <c r="AE2780" s="13">
        <f t="shared" si="1475"/>
        <v>1.0001807579999999</v>
      </c>
      <c r="AF2780" s="2">
        <f t="shared" si="1483"/>
        <v>51.967527509999996</v>
      </c>
      <c r="AG2780" s="2">
        <f t="shared" si="1498"/>
        <v>53.122647460000003</v>
      </c>
      <c r="AH2780" s="3">
        <f t="shared" si="1499"/>
        <v>0</v>
      </c>
      <c r="AI2780" s="4" t="str">
        <f t="shared" si="1476"/>
        <v>A+J=</v>
      </c>
      <c r="AJ2780" s="11">
        <f t="shared" si="1505"/>
        <v>43965</v>
      </c>
      <c r="AK2780" s="11"/>
      <c r="AL2780" s="4"/>
      <c r="AM2780" s="1"/>
      <c r="AN2780" s="11"/>
      <c r="AO2780" s="1"/>
      <c r="AP2780" s="1"/>
      <c r="AQ2780" s="3"/>
      <c r="AR2780" s="3"/>
      <c r="AS2780" s="6"/>
      <c r="AT2780" s="1"/>
      <c r="AU2780" s="1"/>
      <c r="AV2780" s="1"/>
      <c r="AW2780" s="1"/>
      <c r="AX2780" s="1"/>
      <c r="AY2780" s="1"/>
      <c r="AZ2780" s="1"/>
      <c r="BA2780" s="1"/>
      <c r="BB2780" s="1"/>
    </row>
    <row r="2781" spans="1:54" x14ac:dyDescent="0.2">
      <c r="A2781" s="158">
        <f t="shared" si="1500"/>
        <v>43937</v>
      </c>
      <c r="B2781" s="2">
        <f t="shared" si="1484"/>
        <v>294004.37690088042</v>
      </c>
      <c r="C2781" s="2">
        <f t="shared" si="1501"/>
        <v>192485.99173653001</v>
      </c>
      <c r="D2781" s="2">
        <f>SUM(Y2781:Y$2901)</f>
        <v>7388.3425659200002</v>
      </c>
      <c r="E2781" s="73">
        <f t="shared" si="1485"/>
        <v>185097.64917061001</v>
      </c>
      <c r="F2781" s="88">
        <f t="shared" si="1478"/>
        <v>5344.75</v>
      </c>
      <c r="G2781" s="3">
        <f>IF(AND(N2781=1,N2780&gt;1),VLOOKUP(A2780,[1]Plan1!$BK$81:$BM$259,3),G2780)</f>
        <v>5348.49</v>
      </c>
      <c r="H2781" s="11">
        <f t="shared" si="1479"/>
        <v>43876</v>
      </c>
      <c r="I2781" s="11">
        <f t="shared" si="1480"/>
        <v>43905</v>
      </c>
      <c r="J2781" s="12">
        <f t="shared" si="1486"/>
        <v>6.9975209317552078E-4</v>
      </c>
      <c r="K2781" s="11">
        <f t="shared" si="1502"/>
        <v>43965</v>
      </c>
      <c r="L2781" s="11">
        <f t="shared" si="1487"/>
        <v>43965</v>
      </c>
      <c r="M2781" s="1">
        <f t="shared" si="1506"/>
        <v>20</v>
      </c>
      <c r="N2781" s="1">
        <f t="shared" si="1488"/>
        <v>2</v>
      </c>
      <c r="O2781" s="2">
        <f t="shared" si="1489"/>
        <v>1.0000699500000001</v>
      </c>
      <c r="P2781" s="13">
        <f t="shared" si="1481"/>
        <v>1.0025002700000001</v>
      </c>
      <c r="Q2781" s="13">
        <f t="shared" si="1474"/>
        <v>1.5280749322048748</v>
      </c>
      <c r="R2781" s="2">
        <f t="shared" si="1477"/>
        <v>1.5281818199999999</v>
      </c>
      <c r="S2781" s="2">
        <f t="shared" si="1503"/>
        <v>1.4936037600000001</v>
      </c>
      <c r="T2781" s="2">
        <f t="shared" si="1490"/>
        <v>287497.80100501003</v>
      </c>
      <c r="U2781" s="2">
        <f t="shared" si="1491"/>
        <v>3646.9136707061602</v>
      </c>
      <c r="V2781" s="2">
        <f t="shared" si="1492"/>
        <v>97765.213216654272</v>
      </c>
      <c r="W2781" s="2">
        <f t="shared" si="1493"/>
        <v>293898.11862389045</v>
      </c>
      <c r="X2781" s="17">
        <f t="shared" si="1494"/>
        <v>0</v>
      </c>
      <c r="Y2781" s="2">
        <f t="shared" si="1495"/>
        <v>0</v>
      </c>
      <c r="Z2781" s="72">
        <f t="shared" si="1496"/>
        <v>0</v>
      </c>
      <c r="AA2781" s="2">
        <f t="shared" si="1482"/>
        <v>0</v>
      </c>
      <c r="AB2781" s="12">
        <f t="shared" si="1504"/>
        <v>4.6600000000000003E-2</v>
      </c>
      <c r="AC2781" s="17">
        <f t="shared" si="1497"/>
        <v>2</v>
      </c>
      <c r="AD2781" s="17">
        <v>252</v>
      </c>
      <c r="AE2781" s="13">
        <f t="shared" si="1475"/>
        <v>1.0003615480000001</v>
      </c>
      <c r="AF2781" s="2">
        <f t="shared" si="1483"/>
        <v>103.94425495</v>
      </c>
      <c r="AG2781" s="2">
        <f t="shared" si="1498"/>
        <v>106.25827699</v>
      </c>
      <c r="AH2781" s="3">
        <f t="shared" si="1499"/>
        <v>0</v>
      </c>
      <c r="AI2781" s="4" t="str">
        <f t="shared" si="1476"/>
        <v>A+J=</v>
      </c>
      <c r="AJ2781" s="11">
        <f t="shared" si="1505"/>
        <v>43965</v>
      </c>
      <c r="AK2781" s="11"/>
      <c r="AL2781" s="4"/>
      <c r="AM2781" s="1"/>
      <c r="AN2781" s="11"/>
      <c r="AO2781" s="1"/>
      <c r="AP2781" s="1"/>
      <c r="AQ2781" s="3"/>
      <c r="AR2781" s="3"/>
      <c r="AS2781" s="6"/>
      <c r="AT2781" s="1"/>
      <c r="AU2781" s="1"/>
      <c r="AV2781" s="1"/>
      <c r="AW2781" s="1"/>
      <c r="AX2781" s="1"/>
      <c r="AY2781" s="1"/>
      <c r="AZ2781" s="1"/>
      <c r="BA2781" s="1"/>
      <c r="BB2781" s="1"/>
    </row>
    <row r="2782" spans="1:54" x14ac:dyDescent="0.2">
      <c r="A2782" s="158">
        <f t="shared" si="1500"/>
        <v>43938</v>
      </c>
      <c r="B2782" s="2">
        <f t="shared" si="1484"/>
        <v>294067.41927565861</v>
      </c>
      <c r="C2782" s="2">
        <f t="shared" si="1501"/>
        <v>192485.99173653001</v>
      </c>
      <c r="D2782" s="2">
        <f>SUM(Y2782:Y$2901)</f>
        <v>7388.3425659200002</v>
      </c>
      <c r="E2782" s="73">
        <f t="shared" si="1485"/>
        <v>185097.64917061001</v>
      </c>
      <c r="F2782" s="88">
        <f t="shared" si="1478"/>
        <v>5344.75</v>
      </c>
      <c r="G2782" s="3">
        <f>IF(AND(N2782=1,N2781&gt;1),VLOOKUP(A2781,[1]Plan1!$BK$81:$BM$259,3),G2781)</f>
        <v>5348.49</v>
      </c>
      <c r="H2782" s="11">
        <f t="shared" si="1479"/>
        <v>43876</v>
      </c>
      <c r="I2782" s="11">
        <f t="shared" si="1480"/>
        <v>43905</v>
      </c>
      <c r="J2782" s="12">
        <f t="shared" si="1486"/>
        <v>6.9975209317552078E-4</v>
      </c>
      <c r="K2782" s="11">
        <f t="shared" si="1502"/>
        <v>43965</v>
      </c>
      <c r="L2782" s="11">
        <f t="shared" si="1487"/>
        <v>43965</v>
      </c>
      <c r="M2782" s="1">
        <f t="shared" si="1506"/>
        <v>20</v>
      </c>
      <c r="N2782" s="1">
        <f t="shared" si="1488"/>
        <v>3</v>
      </c>
      <c r="O2782" s="2">
        <f t="shared" si="1489"/>
        <v>1.00010493</v>
      </c>
      <c r="P2782" s="13">
        <f t="shared" si="1481"/>
        <v>1.0025002700000001</v>
      </c>
      <c r="Q2782" s="13">
        <f t="shared" si="1474"/>
        <v>1.5280749322048748</v>
      </c>
      <c r="R2782" s="2">
        <f t="shared" si="1477"/>
        <v>1.5282352699999999</v>
      </c>
      <c r="S2782" s="2">
        <f t="shared" si="1503"/>
        <v>1.4936037600000001</v>
      </c>
      <c r="T2782" s="2">
        <f t="shared" si="1490"/>
        <v>287497.80100501003</v>
      </c>
      <c r="U2782" s="2">
        <f t="shared" si="1491"/>
        <v>3646.9136707061602</v>
      </c>
      <c r="V2782" s="2">
        <f t="shared" si="1492"/>
        <v>97775.106686002444</v>
      </c>
      <c r="W2782" s="2">
        <f t="shared" si="1493"/>
        <v>293908.01209323859</v>
      </c>
      <c r="X2782" s="17">
        <f t="shared" si="1494"/>
        <v>0</v>
      </c>
      <c r="Y2782" s="2">
        <f t="shared" si="1495"/>
        <v>0</v>
      </c>
      <c r="Z2782" s="72">
        <f t="shared" si="1496"/>
        <v>0</v>
      </c>
      <c r="AA2782" s="2">
        <f t="shared" si="1482"/>
        <v>0</v>
      </c>
      <c r="AB2782" s="12">
        <f t="shared" si="1504"/>
        <v>4.6600000000000003E-2</v>
      </c>
      <c r="AC2782" s="17">
        <f t="shared" si="1497"/>
        <v>3</v>
      </c>
      <c r="AD2782" s="17">
        <v>252</v>
      </c>
      <c r="AE2782" s="13">
        <f t="shared" si="1475"/>
        <v>1.0005423710000001</v>
      </c>
      <c r="AF2782" s="2">
        <f t="shared" si="1483"/>
        <v>155.93046982000001</v>
      </c>
      <c r="AG2782" s="2">
        <f t="shared" si="1498"/>
        <v>159.40718242</v>
      </c>
      <c r="AH2782" s="3">
        <f t="shared" si="1499"/>
        <v>0</v>
      </c>
      <c r="AI2782" s="4" t="str">
        <f t="shared" si="1476"/>
        <v>A+J=</v>
      </c>
      <c r="AJ2782" s="11">
        <f t="shared" si="1505"/>
        <v>43965</v>
      </c>
      <c r="AK2782" s="11"/>
      <c r="AL2782" s="4"/>
      <c r="AM2782" s="1"/>
      <c r="AN2782" s="11"/>
      <c r="AO2782" s="1"/>
      <c r="AP2782" s="1"/>
      <c r="AQ2782" s="3"/>
      <c r="AR2782" s="3"/>
      <c r="AS2782" s="6"/>
      <c r="AT2782" s="1"/>
      <c r="AU2782" s="1"/>
      <c r="AV2782" s="1"/>
      <c r="AW2782" s="1"/>
      <c r="AX2782" s="1"/>
      <c r="AY2782" s="1"/>
      <c r="AZ2782" s="1"/>
      <c r="BA2782" s="1"/>
      <c r="BB2782" s="1"/>
    </row>
    <row r="2783" spans="1:54" x14ac:dyDescent="0.2">
      <c r="A2783" s="158">
        <f t="shared" si="1500"/>
        <v>43939</v>
      </c>
      <c r="B2783" s="2">
        <f t="shared" si="1484"/>
        <v>294130.47492766677</v>
      </c>
      <c r="C2783" s="2">
        <f t="shared" si="1501"/>
        <v>192485.99173653001</v>
      </c>
      <c r="D2783" s="2">
        <f>SUM(Y2783:Y$2901)</f>
        <v>7388.3425659200002</v>
      </c>
      <c r="E2783" s="73">
        <f t="shared" si="1485"/>
        <v>185097.64917061001</v>
      </c>
      <c r="F2783" s="88">
        <f t="shared" si="1478"/>
        <v>5344.75</v>
      </c>
      <c r="G2783" s="3">
        <f>IF(AND(N2783=1,N2782&gt;1),VLOOKUP(A2782,[1]Plan1!$BK$81:$BM$259,3),G2782)</f>
        <v>5348.49</v>
      </c>
      <c r="H2783" s="11">
        <f t="shared" si="1479"/>
        <v>43876</v>
      </c>
      <c r="I2783" s="11">
        <f t="shared" si="1480"/>
        <v>43905</v>
      </c>
      <c r="J2783" s="12">
        <f t="shared" si="1486"/>
        <v>6.9975209317552078E-4</v>
      </c>
      <c r="K2783" s="11">
        <f t="shared" si="1502"/>
        <v>43965</v>
      </c>
      <c r="L2783" s="11">
        <f t="shared" si="1487"/>
        <v>43965</v>
      </c>
      <c r="M2783" s="1">
        <f t="shared" si="1506"/>
        <v>20</v>
      </c>
      <c r="N2783" s="1">
        <f t="shared" si="1488"/>
        <v>4</v>
      </c>
      <c r="O2783" s="2">
        <f t="shared" si="1489"/>
        <v>1.0001399099999999</v>
      </c>
      <c r="P2783" s="13">
        <f t="shared" si="1481"/>
        <v>1.0025002700000001</v>
      </c>
      <c r="Q2783" s="13">
        <f t="shared" ref="Q2783:Q2846" si="1507">IF(L2783&gt;L2782,Q2782*P2783,Q2782)</f>
        <v>1.5280749322048748</v>
      </c>
      <c r="R2783" s="2">
        <f t="shared" si="1477"/>
        <v>1.5282887199999999</v>
      </c>
      <c r="S2783" s="2">
        <f t="shared" si="1503"/>
        <v>1.4936037600000001</v>
      </c>
      <c r="T2783" s="2">
        <f t="shared" si="1490"/>
        <v>287497.80100501003</v>
      </c>
      <c r="U2783" s="2">
        <f t="shared" si="1491"/>
        <v>3646.9136707061602</v>
      </c>
      <c r="V2783" s="2">
        <f t="shared" si="1492"/>
        <v>97785.000155350615</v>
      </c>
      <c r="W2783" s="2">
        <f t="shared" si="1493"/>
        <v>293917.90556258679</v>
      </c>
      <c r="X2783" s="17">
        <f t="shared" si="1494"/>
        <v>0</v>
      </c>
      <c r="Y2783" s="2">
        <f t="shared" si="1495"/>
        <v>0</v>
      </c>
      <c r="Z2783" s="72">
        <f t="shared" si="1496"/>
        <v>0</v>
      </c>
      <c r="AA2783" s="2">
        <f t="shared" si="1482"/>
        <v>0</v>
      </c>
      <c r="AB2783" s="12">
        <f t="shared" si="1504"/>
        <v>4.6600000000000003E-2</v>
      </c>
      <c r="AC2783" s="17">
        <f t="shared" si="1497"/>
        <v>4</v>
      </c>
      <c r="AD2783" s="17">
        <v>252</v>
      </c>
      <c r="AE2783" s="13">
        <f t="shared" ref="AE2783:AE2846" si="1508">ROUND((1+AB2783)^TRUNC((AC2783/AD2783),9),9)</f>
        <v>1.0007232269999999</v>
      </c>
      <c r="AF2783" s="2">
        <f t="shared" si="1483"/>
        <v>207.92617211999999</v>
      </c>
      <c r="AG2783" s="2">
        <f t="shared" si="1498"/>
        <v>212.56936508000001</v>
      </c>
      <c r="AH2783" s="3">
        <f t="shared" si="1499"/>
        <v>0</v>
      </c>
      <c r="AI2783" s="4" t="str">
        <f t="shared" si="1476"/>
        <v>A+J=</v>
      </c>
      <c r="AJ2783" s="11">
        <f t="shared" si="1505"/>
        <v>43965</v>
      </c>
      <c r="AK2783" s="11"/>
      <c r="AL2783" s="4"/>
      <c r="AM2783" s="1"/>
      <c r="AN2783" s="11"/>
      <c r="AO2783" s="1"/>
      <c r="AP2783" s="1"/>
      <c r="AQ2783" s="3"/>
      <c r="AR2783" s="3"/>
      <c r="AS2783" s="6"/>
      <c r="AT2783" s="1"/>
      <c r="AU2783" s="1"/>
      <c r="AV2783" s="1"/>
      <c r="AW2783" s="1"/>
      <c r="AX2783" s="1"/>
      <c r="AY2783" s="1"/>
      <c r="AZ2783" s="1"/>
      <c r="BA2783" s="1"/>
      <c r="BB2783" s="1"/>
    </row>
    <row r="2784" spans="1:54" x14ac:dyDescent="0.2">
      <c r="A2784" s="158">
        <f t="shared" si="1500"/>
        <v>43940</v>
      </c>
      <c r="B2784" s="2">
        <f t="shared" si="1484"/>
        <v>294130.47492766677</v>
      </c>
      <c r="C2784" s="2">
        <f t="shared" si="1501"/>
        <v>192485.99173653001</v>
      </c>
      <c r="D2784" s="2">
        <f>SUM(Y2784:Y$2901)</f>
        <v>7388.3425659200002</v>
      </c>
      <c r="E2784" s="73">
        <f t="shared" si="1485"/>
        <v>185097.64917061001</v>
      </c>
      <c r="F2784" s="88">
        <f t="shared" si="1478"/>
        <v>5344.75</v>
      </c>
      <c r="G2784" s="3">
        <f>IF(AND(N2784=1,N2783&gt;1),VLOOKUP(A2783,[1]Plan1!$BK$81:$BM$259,3),G2783)</f>
        <v>5348.49</v>
      </c>
      <c r="H2784" s="11">
        <f t="shared" si="1479"/>
        <v>43876</v>
      </c>
      <c r="I2784" s="11">
        <f t="shared" si="1480"/>
        <v>43905</v>
      </c>
      <c r="J2784" s="12">
        <f t="shared" si="1486"/>
        <v>6.9975209317552078E-4</v>
      </c>
      <c r="K2784" s="11">
        <f t="shared" si="1502"/>
        <v>43965</v>
      </c>
      <c r="L2784" s="11">
        <f t="shared" si="1487"/>
        <v>43965</v>
      </c>
      <c r="M2784" s="1">
        <f t="shared" si="1506"/>
        <v>20</v>
      </c>
      <c r="N2784" s="1">
        <f t="shared" si="1488"/>
        <v>4</v>
      </c>
      <c r="O2784" s="2">
        <f t="shared" si="1489"/>
        <v>1.0001399099999999</v>
      </c>
      <c r="P2784" s="13">
        <f t="shared" si="1481"/>
        <v>1.0025002700000001</v>
      </c>
      <c r="Q2784" s="13">
        <f t="shared" si="1507"/>
        <v>1.5280749322048748</v>
      </c>
      <c r="R2784" s="2">
        <f t="shared" si="1477"/>
        <v>1.5282887199999999</v>
      </c>
      <c r="S2784" s="2">
        <f t="shared" si="1503"/>
        <v>1.4936037600000001</v>
      </c>
      <c r="T2784" s="2">
        <f t="shared" si="1490"/>
        <v>287497.80100501003</v>
      </c>
      <c r="U2784" s="2">
        <f t="shared" si="1491"/>
        <v>3646.9136707061602</v>
      </c>
      <c r="V2784" s="2">
        <f t="shared" si="1492"/>
        <v>97785.000155350615</v>
      </c>
      <c r="W2784" s="2">
        <f t="shared" si="1493"/>
        <v>293917.90556258679</v>
      </c>
      <c r="X2784" s="17">
        <f t="shared" si="1494"/>
        <v>0</v>
      </c>
      <c r="Y2784" s="2">
        <f t="shared" si="1495"/>
        <v>0</v>
      </c>
      <c r="Z2784" s="72">
        <f t="shared" si="1496"/>
        <v>0</v>
      </c>
      <c r="AA2784" s="2">
        <f t="shared" si="1482"/>
        <v>0</v>
      </c>
      <c r="AB2784" s="12">
        <f t="shared" si="1504"/>
        <v>4.6600000000000003E-2</v>
      </c>
      <c r="AC2784" s="17">
        <f t="shared" si="1497"/>
        <v>4</v>
      </c>
      <c r="AD2784" s="17">
        <v>252</v>
      </c>
      <c r="AE2784" s="13">
        <f t="shared" si="1508"/>
        <v>1.0007232269999999</v>
      </c>
      <c r="AF2784" s="2">
        <f t="shared" si="1483"/>
        <v>207.92617211999999</v>
      </c>
      <c r="AG2784" s="2">
        <f t="shared" si="1498"/>
        <v>212.56936508000001</v>
      </c>
      <c r="AH2784" s="3">
        <f t="shared" si="1499"/>
        <v>0</v>
      </c>
      <c r="AI2784" s="4" t="str">
        <f t="shared" si="1476"/>
        <v>A+J=</v>
      </c>
      <c r="AJ2784" s="11">
        <f t="shared" si="1505"/>
        <v>43965</v>
      </c>
      <c r="AK2784" s="11"/>
      <c r="AL2784" s="4"/>
      <c r="AM2784" s="1"/>
      <c r="AN2784" s="11"/>
      <c r="AO2784" s="1"/>
      <c r="AP2784" s="1"/>
      <c r="AQ2784" s="3"/>
      <c r="AR2784" s="3"/>
      <c r="AS2784" s="6"/>
      <c r="AT2784" s="1"/>
      <c r="AU2784" s="1"/>
      <c r="AV2784" s="1"/>
      <c r="AW2784" s="1"/>
      <c r="AX2784" s="1"/>
      <c r="AY2784" s="1"/>
      <c r="AZ2784" s="1"/>
      <c r="BA2784" s="1"/>
      <c r="BB2784" s="1"/>
    </row>
    <row r="2785" spans="1:54" x14ac:dyDescent="0.2">
      <c r="A2785" s="158">
        <f t="shared" si="1500"/>
        <v>43941</v>
      </c>
      <c r="B2785" s="2">
        <f t="shared" si="1484"/>
        <v>294130.47492766677</v>
      </c>
      <c r="C2785" s="2">
        <f t="shared" si="1501"/>
        <v>192485.99173653001</v>
      </c>
      <c r="D2785" s="2">
        <f>SUM(Y2785:Y$2901)</f>
        <v>7388.3425659200002</v>
      </c>
      <c r="E2785" s="73">
        <f t="shared" si="1485"/>
        <v>185097.64917061001</v>
      </c>
      <c r="F2785" s="88">
        <f t="shared" si="1478"/>
        <v>5344.75</v>
      </c>
      <c r="G2785" s="3">
        <f>IF(AND(N2785=1,N2784&gt;1),VLOOKUP(A2784,[1]Plan1!$BK$81:$BM$259,3),G2784)</f>
        <v>5348.49</v>
      </c>
      <c r="H2785" s="11">
        <f t="shared" si="1479"/>
        <v>43876</v>
      </c>
      <c r="I2785" s="11">
        <f t="shared" si="1480"/>
        <v>43905</v>
      </c>
      <c r="J2785" s="12">
        <f t="shared" si="1486"/>
        <v>6.9975209317552078E-4</v>
      </c>
      <c r="K2785" s="11">
        <f t="shared" si="1502"/>
        <v>43965</v>
      </c>
      <c r="L2785" s="11">
        <f t="shared" si="1487"/>
        <v>43965</v>
      </c>
      <c r="M2785" s="1">
        <f t="shared" si="1506"/>
        <v>20</v>
      </c>
      <c r="N2785" s="1">
        <f t="shared" si="1488"/>
        <v>4</v>
      </c>
      <c r="O2785" s="2">
        <f t="shared" si="1489"/>
        <v>1.0001399099999999</v>
      </c>
      <c r="P2785" s="13">
        <f t="shared" si="1481"/>
        <v>1.0025002700000001</v>
      </c>
      <c r="Q2785" s="13">
        <f t="shared" si="1507"/>
        <v>1.5280749322048748</v>
      </c>
      <c r="R2785" s="2">
        <f t="shared" si="1477"/>
        <v>1.5282887199999999</v>
      </c>
      <c r="S2785" s="2">
        <f t="shared" si="1503"/>
        <v>1.4936037600000001</v>
      </c>
      <c r="T2785" s="2">
        <f t="shared" si="1490"/>
        <v>287497.80100501003</v>
      </c>
      <c r="U2785" s="2">
        <f t="shared" si="1491"/>
        <v>3646.9136707061602</v>
      </c>
      <c r="V2785" s="2">
        <f t="shared" si="1492"/>
        <v>97785.000155350615</v>
      </c>
      <c r="W2785" s="2">
        <f t="shared" si="1493"/>
        <v>293917.90556258679</v>
      </c>
      <c r="X2785" s="17">
        <f t="shared" si="1494"/>
        <v>0</v>
      </c>
      <c r="Y2785" s="2">
        <f t="shared" si="1495"/>
        <v>0</v>
      </c>
      <c r="Z2785" s="72">
        <f t="shared" si="1496"/>
        <v>0</v>
      </c>
      <c r="AA2785" s="2">
        <f t="shared" si="1482"/>
        <v>0</v>
      </c>
      <c r="AB2785" s="12">
        <f t="shared" si="1504"/>
        <v>4.6600000000000003E-2</v>
      </c>
      <c r="AC2785" s="17">
        <f t="shared" si="1497"/>
        <v>4</v>
      </c>
      <c r="AD2785" s="17">
        <v>252</v>
      </c>
      <c r="AE2785" s="13">
        <f t="shared" si="1508"/>
        <v>1.0007232269999999</v>
      </c>
      <c r="AF2785" s="2">
        <f t="shared" si="1483"/>
        <v>207.92617211999999</v>
      </c>
      <c r="AG2785" s="2">
        <f t="shared" si="1498"/>
        <v>212.56936508000001</v>
      </c>
      <c r="AH2785" s="3">
        <f t="shared" si="1499"/>
        <v>0</v>
      </c>
      <c r="AI2785" s="4" t="str">
        <f t="shared" si="1476"/>
        <v>A+J=</v>
      </c>
      <c r="AJ2785" s="11">
        <f t="shared" si="1505"/>
        <v>43965</v>
      </c>
      <c r="AK2785" s="11"/>
      <c r="AL2785" s="4"/>
      <c r="AM2785" s="1"/>
      <c r="AN2785" s="11"/>
      <c r="AO2785" s="1"/>
      <c r="AP2785" s="1"/>
      <c r="AQ2785" s="3"/>
      <c r="AR2785" s="3"/>
      <c r="AS2785" s="6"/>
      <c r="AT2785" s="1"/>
      <c r="AU2785" s="1"/>
      <c r="AV2785" s="1"/>
      <c r="AW2785" s="1"/>
      <c r="AX2785" s="1"/>
      <c r="AY2785" s="1"/>
      <c r="AZ2785" s="1"/>
      <c r="BA2785" s="1"/>
      <c r="BB2785" s="1"/>
    </row>
    <row r="2786" spans="1:54" x14ac:dyDescent="0.2">
      <c r="A2786" s="158">
        <f t="shared" si="1500"/>
        <v>43942</v>
      </c>
      <c r="B2786" s="2">
        <f t="shared" si="1484"/>
        <v>294193.54356395494</v>
      </c>
      <c r="C2786" s="2">
        <f t="shared" si="1501"/>
        <v>192485.99173653001</v>
      </c>
      <c r="D2786" s="2">
        <f>SUM(Y2786:Y$2901)</f>
        <v>7388.3425659200002</v>
      </c>
      <c r="E2786" s="73">
        <f t="shared" si="1485"/>
        <v>185097.64917061001</v>
      </c>
      <c r="F2786" s="88">
        <f t="shared" si="1478"/>
        <v>5344.75</v>
      </c>
      <c r="G2786" s="3">
        <f>IF(AND(N2786=1,N2785&gt;1),VLOOKUP(A2785,[1]Plan1!$BK$81:$BM$259,3),G2785)</f>
        <v>5348.49</v>
      </c>
      <c r="H2786" s="11">
        <f t="shared" si="1479"/>
        <v>43876</v>
      </c>
      <c r="I2786" s="11">
        <f t="shared" si="1480"/>
        <v>43905</v>
      </c>
      <c r="J2786" s="12">
        <f t="shared" si="1486"/>
        <v>6.9975209317552078E-4</v>
      </c>
      <c r="K2786" s="11">
        <f t="shared" si="1502"/>
        <v>43965</v>
      </c>
      <c r="L2786" s="11">
        <f t="shared" si="1487"/>
        <v>43965</v>
      </c>
      <c r="M2786" s="1">
        <f t="shared" si="1506"/>
        <v>20</v>
      </c>
      <c r="N2786" s="1">
        <f t="shared" si="1488"/>
        <v>5</v>
      </c>
      <c r="O2786" s="2">
        <f t="shared" si="1489"/>
        <v>1.00017489</v>
      </c>
      <c r="P2786" s="13">
        <f t="shared" si="1481"/>
        <v>1.0025002700000001</v>
      </c>
      <c r="Q2786" s="13">
        <f t="shared" si="1507"/>
        <v>1.5280749322048748</v>
      </c>
      <c r="R2786" s="2">
        <f t="shared" si="1477"/>
        <v>1.5283421699999999</v>
      </c>
      <c r="S2786" s="2">
        <f t="shared" si="1503"/>
        <v>1.4936037600000001</v>
      </c>
      <c r="T2786" s="2">
        <f t="shared" si="1490"/>
        <v>287497.80100501003</v>
      </c>
      <c r="U2786" s="2">
        <f t="shared" si="1491"/>
        <v>3646.9136707061602</v>
      </c>
      <c r="V2786" s="2">
        <f t="shared" si="1492"/>
        <v>97794.893624698787</v>
      </c>
      <c r="W2786" s="2">
        <f t="shared" si="1493"/>
        <v>293927.79903193493</v>
      </c>
      <c r="X2786" s="17">
        <f t="shared" si="1494"/>
        <v>0</v>
      </c>
      <c r="Y2786" s="2">
        <f t="shared" si="1495"/>
        <v>0</v>
      </c>
      <c r="Z2786" s="72">
        <f t="shared" si="1496"/>
        <v>0</v>
      </c>
      <c r="AA2786" s="2">
        <f t="shared" si="1482"/>
        <v>0</v>
      </c>
      <c r="AB2786" s="12">
        <f t="shared" si="1504"/>
        <v>4.6600000000000003E-2</v>
      </c>
      <c r="AC2786" s="17">
        <f t="shared" si="1497"/>
        <v>5</v>
      </c>
      <c r="AD2786" s="17">
        <v>252</v>
      </c>
      <c r="AE2786" s="13">
        <f t="shared" si="1508"/>
        <v>1.000904115</v>
      </c>
      <c r="AF2786" s="2">
        <f t="shared" si="1483"/>
        <v>259.93107435000002</v>
      </c>
      <c r="AG2786" s="2">
        <f t="shared" si="1498"/>
        <v>265.74453202000001</v>
      </c>
      <c r="AH2786" s="3">
        <f t="shared" si="1499"/>
        <v>0</v>
      </c>
      <c r="AI2786" s="4" t="str">
        <f t="shared" ref="AI2786:AI2849" si="1509">AI2785</f>
        <v>A+J=</v>
      </c>
      <c r="AJ2786" s="11">
        <f t="shared" si="1505"/>
        <v>43965</v>
      </c>
      <c r="AK2786" s="11"/>
      <c r="AL2786" s="4"/>
      <c r="AM2786" s="1"/>
      <c r="AN2786" s="11"/>
      <c r="AO2786" s="1"/>
      <c r="AP2786" s="1"/>
      <c r="AQ2786" s="3"/>
      <c r="AR2786" s="3"/>
      <c r="AS2786" s="6"/>
      <c r="AT2786" s="1"/>
      <c r="AU2786" s="1"/>
      <c r="AV2786" s="1"/>
      <c r="AW2786" s="1"/>
      <c r="AX2786" s="1"/>
      <c r="AY2786" s="1"/>
      <c r="AZ2786" s="1"/>
      <c r="BA2786" s="1"/>
      <c r="BB2786" s="1"/>
    </row>
    <row r="2787" spans="1:54" x14ac:dyDescent="0.2">
      <c r="A2787" s="158">
        <f t="shared" si="1500"/>
        <v>43943</v>
      </c>
      <c r="B2787" s="2">
        <f t="shared" si="1484"/>
        <v>294193.54356395494</v>
      </c>
      <c r="C2787" s="2">
        <f t="shared" si="1501"/>
        <v>192485.99173653001</v>
      </c>
      <c r="D2787" s="2">
        <f>SUM(Y2787:Y$2901)</f>
        <v>7388.3425659200002</v>
      </c>
      <c r="E2787" s="73">
        <f t="shared" si="1485"/>
        <v>185097.64917061001</v>
      </c>
      <c r="F2787" s="88">
        <f t="shared" si="1478"/>
        <v>5344.75</v>
      </c>
      <c r="G2787" s="3">
        <f>IF(AND(N2787=1,N2786&gt;1),VLOOKUP(A2786,[1]Plan1!$BK$81:$BM$259,3),G2786)</f>
        <v>5348.49</v>
      </c>
      <c r="H2787" s="11">
        <f t="shared" si="1479"/>
        <v>43876</v>
      </c>
      <c r="I2787" s="11">
        <f t="shared" si="1480"/>
        <v>43905</v>
      </c>
      <c r="J2787" s="12">
        <f t="shared" si="1486"/>
        <v>6.9975209317552078E-4</v>
      </c>
      <c r="K2787" s="11">
        <f t="shared" si="1502"/>
        <v>43965</v>
      </c>
      <c r="L2787" s="11">
        <f t="shared" si="1487"/>
        <v>43965</v>
      </c>
      <c r="M2787" s="1">
        <f t="shared" si="1506"/>
        <v>20</v>
      </c>
      <c r="N2787" s="1">
        <f t="shared" si="1488"/>
        <v>5</v>
      </c>
      <c r="O2787" s="2">
        <f t="shared" si="1489"/>
        <v>1.00017489</v>
      </c>
      <c r="P2787" s="13">
        <f t="shared" si="1481"/>
        <v>1.0025002700000001</v>
      </c>
      <c r="Q2787" s="13">
        <f t="shared" si="1507"/>
        <v>1.5280749322048748</v>
      </c>
      <c r="R2787" s="2">
        <f t="shared" si="1477"/>
        <v>1.5283421699999999</v>
      </c>
      <c r="S2787" s="2">
        <f t="shared" si="1503"/>
        <v>1.4936037600000001</v>
      </c>
      <c r="T2787" s="2">
        <f t="shared" si="1490"/>
        <v>287497.80100501003</v>
      </c>
      <c r="U2787" s="2">
        <f t="shared" si="1491"/>
        <v>3646.9136707061602</v>
      </c>
      <c r="V2787" s="2">
        <f t="shared" si="1492"/>
        <v>97794.893624698787</v>
      </c>
      <c r="W2787" s="2">
        <f t="shared" si="1493"/>
        <v>293927.79903193493</v>
      </c>
      <c r="X2787" s="17">
        <f t="shared" si="1494"/>
        <v>0</v>
      </c>
      <c r="Y2787" s="2">
        <f t="shared" si="1495"/>
        <v>0</v>
      </c>
      <c r="Z2787" s="72">
        <f t="shared" si="1496"/>
        <v>0</v>
      </c>
      <c r="AA2787" s="2">
        <f t="shared" si="1482"/>
        <v>0</v>
      </c>
      <c r="AB2787" s="12">
        <f t="shared" si="1504"/>
        <v>4.6600000000000003E-2</v>
      </c>
      <c r="AC2787" s="17">
        <f t="shared" si="1497"/>
        <v>5</v>
      </c>
      <c r="AD2787" s="17">
        <v>252</v>
      </c>
      <c r="AE2787" s="13">
        <f t="shared" si="1508"/>
        <v>1.000904115</v>
      </c>
      <c r="AF2787" s="2">
        <f t="shared" si="1483"/>
        <v>259.93107435000002</v>
      </c>
      <c r="AG2787" s="2">
        <f t="shared" si="1498"/>
        <v>265.74453202000001</v>
      </c>
      <c r="AH2787" s="3">
        <f t="shared" si="1499"/>
        <v>0</v>
      </c>
      <c r="AI2787" s="4" t="str">
        <f t="shared" si="1509"/>
        <v>A+J=</v>
      </c>
      <c r="AJ2787" s="11">
        <f t="shared" si="1505"/>
        <v>43965</v>
      </c>
      <c r="AK2787" s="11"/>
      <c r="AL2787" s="4"/>
      <c r="AM2787" s="1"/>
      <c r="AN2787" s="11"/>
      <c r="AO2787" s="1"/>
      <c r="AP2787" s="1"/>
      <c r="AQ2787" s="3"/>
      <c r="AR2787" s="3"/>
      <c r="AS2787" s="6"/>
      <c r="AT2787" s="1"/>
      <c r="AU2787" s="1"/>
      <c r="AV2787" s="1"/>
      <c r="AW2787" s="1"/>
      <c r="AX2787" s="1"/>
      <c r="AY2787" s="1"/>
      <c r="AZ2787" s="1"/>
      <c r="BA2787" s="1"/>
      <c r="BB2787" s="1"/>
    </row>
    <row r="2788" spans="1:54" x14ac:dyDescent="0.2">
      <c r="A2788" s="158">
        <f t="shared" si="1500"/>
        <v>43944</v>
      </c>
      <c r="B2788" s="2">
        <f t="shared" si="1484"/>
        <v>294256.62547940313</v>
      </c>
      <c r="C2788" s="2">
        <f t="shared" si="1501"/>
        <v>192485.99173653001</v>
      </c>
      <c r="D2788" s="2">
        <f>SUM(Y2788:Y$2901)</f>
        <v>7388.3425659200002</v>
      </c>
      <c r="E2788" s="73">
        <f t="shared" si="1485"/>
        <v>185097.64917061001</v>
      </c>
      <c r="F2788" s="88">
        <f t="shared" si="1478"/>
        <v>5344.75</v>
      </c>
      <c r="G2788" s="3">
        <f>IF(AND(N2788=1,N2787&gt;1),VLOOKUP(A2787,[1]Plan1!$BK$81:$BM$259,3),G2787)</f>
        <v>5348.49</v>
      </c>
      <c r="H2788" s="11">
        <f t="shared" si="1479"/>
        <v>43876</v>
      </c>
      <c r="I2788" s="11">
        <f t="shared" si="1480"/>
        <v>43905</v>
      </c>
      <c r="J2788" s="12">
        <f t="shared" si="1486"/>
        <v>6.9975209317552078E-4</v>
      </c>
      <c r="K2788" s="11">
        <f t="shared" si="1502"/>
        <v>43965</v>
      </c>
      <c r="L2788" s="11">
        <f t="shared" si="1487"/>
        <v>43965</v>
      </c>
      <c r="M2788" s="1">
        <f t="shared" si="1506"/>
        <v>20</v>
      </c>
      <c r="N2788" s="1">
        <f t="shared" si="1488"/>
        <v>6</v>
      </c>
      <c r="O2788" s="2">
        <f t="shared" si="1489"/>
        <v>1.0002098699999999</v>
      </c>
      <c r="P2788" s="13">
        <f t="shared" si="1481"/>
        <v>1.0025002700000001</v>
      </c>
      <c r="Q2788" s="13">
        <f t="shared" si="1507"/>
        <v>1.5280749322048748</v>
      </c>
      <c r="R2788" s="2">
        <f t="shared" si="1477"/>
        <v>1.52839562</v>
      </c>
      <c r="S2788" s="2">
        <f t="shared" si="1503"/>
        <v>1.4936037600000001</v>
      </c>
      <c r="T2788" s="2">
        <f t="shared" si="1490"/>
        <v>287497.80100501003</v>
      </c>
      <c r="U2788" s="2">
        <f t="shared" si="1491"/>
        <v>3646.9136707061602</v>
      </c>
      <c r="V2788" s="2">
        <f t="shared" si="1492"/>
        <v>97804.787094046958</v>
      </c>
      <c r="W2788" s="2">
        <f t="shared" si="1493"/>
        <v>293937.69250128313</v>
      </c>
      <c r="X2788" s="17">
        <f t="shared" si="1494"/>
        <v>0</v>
      </c>
      <c r="Y2788" s="2">
        <f t="shared" si="1495"/>
        <v>0</v>
      </c>
      <c r="Z2788" s="72">
        <f t="shared" si="1496"/>
        <v>0</v>
      </c>
      <c r="AA2788" s="2">
        <f t="shared" si="1482"/>
        <v>0</v>
      </c>
      <c r="AB2788" s="12">
        <f t="shared" si="1504"/>
        <v>4.6600000000000003E-2</v>
      </c>
      <c r="AC2788" s="17">
        <f t="shared" si="1497"/>
        <v>6</v>
      </c>
      <c r="AD2788" s="17">
        <v>252</v>
      </c>
      <c r="AE2788" s="13">
        <f t="shared" si="1508"/>
        <v>1.0010850360000001</v>
      </c>
      <c r="AF2788" s="2">
        <f t="shared" si="1483"/>
        <v>311.94546401000002</v>
      </c>
      <c r="AG2788" s="2">
        <f t="shared" si="1498"/>
        <v>318.93297811999997</v>
      </c>
      <c r="AH2788" s="3">
        <f t="shared" si="1499"/>
        <v>0</v>
      </c>
      <c r="AI2788" s="4" t="str">
        <f t="shared" si="1509"/>
        <v>A+J=</v>
      </c>
      <c r="AJ2788" s="11">
        <f t="shared" si="1505"/>
        <v>43965</v>
      </c>
      <c r="AK2788" s="11"/>
      <c r="AL2788" s="4"/>
      <c r="AM2788" s="1"/>
      <c r="AN2788" s="11"/>
      <c r="AO2788" s="1"/>
      <c r="AP2788" s="1"/>
      <c r="AQ2788" s="3"/>
      <c r="AR2788" s="3"/>
      <c r="AS2788" s="6"/>
      <c r="AT2788" s="1"/>
      <c r="AU2788" s="1"/>
      <c r="AV2788" s="1"/>
      <c r="AW2788" s="1"/>
      <c r="AX2788" s="1"/>
      <c r="AY2788" s="1"/>
      <c r="AZ2788" s="1"/>
      <c r="BA2788" s="1"/>
      <c r="BB2788" s="1"/>
    </row>
    <row r="2789" spans="1:54" x14ac:dyDescent="0.2">
      <c r="A2789" s="158">
        <f t="shared" si="1500"/>
        <v>43945</v>
      </c>
      <c r="B2789" s="2">
        <f t="shared" si="1484"/>
        <v>294319.72252830776</v>
      </c>
      <c r="C2789" s="2">
        <f t="shared" si="1501"/>
        <v>192485.99173653001</v>
      </c>
      <c r="D2789" s="2">
        <f>SUM(Y2789:Y$2901)</f>
        <v>7388.3425659200002</v>
      </c>
      <c r="E2789" s="73">
        <f t="shared" si="1485"/>
        <v>185097.64917061001</v>
      </c>
      <c r="F2789" s="88">
        <f t="shared" si="1478"/>
        <v>5344.75</v>
      </c>
      <c r="G2789" s="3">
        <f>IF(AND(N2789=1,N2788&gt;1),VLOOKUP(A2788,[1]Plan1!$BK$81:$BM$259,3),G2788)</f>
        <v>5348.49</v>
      </c>
      <c r="H2789" s="11">
        <f t="shared" si="1479"/>
        <v>43876</v>
      </c>
      <c r="I2789" s="11">
        <f t="shared" si="1480"/>
        <v>43905</v>
      </c>
      <c r="J2789" s="12">
        <f t="shared" si="1486"/>
        <v>6.9975209317552078E-4</v>
      </c>
      <c r="K2789" s="11">
        <f t="shared" si="1502"/>
        <v>43965</v>
      </c>
      <c r="L2789" s="11">
        <f t="shared" si="1487"/>
        <v>43965</v>
      </c>
      <c r="M2789" s="1">
        <f t="shared" si="1506"/>
        <v>20</v>
      </c>
      <c r="N2789" s="1">
        <f t="shared" si="1488"/>
        <v>7</v>
      </c>
      <c r="O2789" s="2">
        <f t="shared" si="1489"/>
        <v>1.0002448500000001</v>
      </c>
      <c r="P2789" s="13">
        <f t="shared" si="1481"/>
        <v>1.0025002700000001</v>
      </c>
      <c r="Q2789" s="13">
        <f t="shared" si="1507"/>
        <v>1.5280749322048748</v>
      </c>
      <c r="R2789" s="2">
        <f t="shared" si="1477"/>
        <v>1.5284490799999999</v>
      </c>
      <c r="S2789" s="2">
        <f t="shared" si="1503"/>
        <v>1.4936037600000001</v>
      </c>
      <c r="T2789" s="2">
        <f t="shared" si="1490"/>
        <v>287497.80100501003</v>
      </c>
      <c r="U2789" s="2">
        <f t="shared" si="1491"/>
        <v>3646.9136707061602</v>
      </c>
      <c r="V2789" s="2">
        <f t="shared" si="1492"/>
        <v>97814.682414371608</v>
      </c>
      <c r="W2789" s="2">
        <f t="shared" si="1493"/>
        <v>293947.58782160777</v>
      </c>
      <c r="X2789" s="17">
        <f t="shared" si="1494"/>
        <v>0</v>
      </c>
      <c r="Y2789" s="2">
        <f t="shared" si="1495"/>
        <v>0</v>
      </c>
      <c r="Z2789" s="72">
        <f t="shared" si="1496"/>
        <v>0</v>
      </c>
      <c r="AA2789" s="2">
        <f t="shared" si="1482"/>
        <v>0</v>
      </c>
      <c r="AB2789" s="12">
        <f t="shared" si="1504"/>
        <v>4.6600000000000003E-2</v>
      </c>
      <c r="AC2789" s="17">
        <f t="shared" si="1497"/>
        <v>7</v>
      </c>
      <c r="AD2789" s="17">
        <v>252</v>
      </c>
      <c r="AE2789" s="13">
        <f t="shared" si="1508"/>
        <v>1.0012659900000001</v>
      </c>
      <c r="AF2789" s="2">
        <f t="shared" si="1483"/>
        <v>363.96934109</v>
      </c>
      <c r="AG2789" s="2">
        <f t="shared" si="1498"/>
        <v>372.13470669999998</v>
      </c>
      <c r="AH2789" s="3">
        <f t="shared" si="1499"/>
        <v>0</v>
      </c>
      <c r="AI2789" s="4" t="str">
        <f t="shared" si="1509"/>
        <v>A+J=</v>
      </c>
      <c r="AJ2789" s="11">
        <f t="shared" si="1505"/>
        <v>43965</v>
      </c>
      <c r="AK2789" s="11"/>
      <c r="AL2789" s="4"/>
      <c r="AM2789" s="1"/>
      <c r="AN2789" s="11"/>
      <c r="AO2789" s="1"/>
      <c r="AP2789" s="1"/>
      <c r="AQ2789" s="3"/>
      <c r="AR2789" s="3"/>
      <c r="AS2789" s="6"/>
      <c r="AT2789" s="1"/>
      <c r="AU2789" s="1"/>
      <c r="AV2789" s="1"/>
      <c r="AW2789" s="1"/>
      <c r="AX2789" s="1"/>
      <c r="AY2789" s="1"/>
      <c r="AZ2789" s="1"/>
      <c r="BA2789" s="1"/>
      <c r="BB2789" s="1"/>
    </row>
    <row r="2790" spans="1:54" x14ac:dyDescent="0.2">
      <c r="A2790" s="158">
        <f t="shared" si="1500"/>
        <v>43946</v>
      </c>
      <c r="B2790" s="2">
        <f t="shared" si="1484"/>
        <v>294382.83256505243</v>
      </c>
      <c r="C2790" s="2">
        <f t="shared" si="1501"/>
        <v>192485.99173653001</v>
      </c>
      <c r="D2790" s="2">
        <f>SUM(Y2790:Y$2901)</f>
        <v>7388.3425659200002</v>
      </c>
      <c r="E2790" s="73">
        <f t="shared" si="1485"/>
        <v>185097.64917061001</v>
      </c>
      <c r="F2790" s="88">
        <f t="shared" si="1478"/>
        <v>5344.75</v>
      </c>
      <c r="G2790" s="3">
        <f>IF(AND(N2790=1,N2789&gt;1),VLOOKUP(A2789,[1]Plan1!$BK$81:$BM$259,3),G2789)</f>
        <v>5348.49</v>
      </c>
      <c r="H2790" s="11">
        <f t="shared" si="1479"/>
        <v>43876</v>
      </c>
      <c r="I2790" s="11">
        <f t="shared" si="1480"/>
        <v>43905</v>
      </c>
      <c r="J2790" s="12">
        <f t="shared" si="1486"/>
        <v>6.9975209317552078E-4</v>
      </c>
      <c r="K2790" s="11">
        <f t="shared" si="1502"/>
        <v>43965</v>
      </c>
      <c r="L2790" s="11">
        <f t="shared" si="1487"/>
        <v>43965</v>
      </c>
      <c r="M2790" s="1">
        <f t="shared" si="1506"/>
        <v>20</v>
      </c>
      <c r="N2790" s="1">
        <f t="shared" si="1488"/>
        <v>8</v>
      </c>
      <c r="O2790" s="2">
        <f t="shared" si="1489"/>
        <v>1.0002798399999999</v>
      </c>
      <c r="P2790" s="13">
        <f t="shared" si="1481"/>
        <v>1.0025002700000001</v>
      </c>
      <c r="Q2790" s="13">
        <f t="shared" si="1507"/>
        <v>1.5280749322048748</v>
      </c>
      <c r="R2790" s="2">
        <f t="shared" si="1477"/>
        <v>1.5285025400000001</v>
      </c>
      <c r="S2790" s="2">
        <f t="shared" si="1503"/>
        <v>1.4936037600000001</v>
      </c>
      <c r="T2790" s="2">
        <f t="shared" si="1490"/>
        <v>287497.80100501003</v>
      </c>
      <c r="U2790" s="2">
        <f t="shared" si="1491"/>
        <v>3646.9136707061602</v>
      </c>
      <c r="V2790" s="2">
        <f t="shared" si="1492"/>
        <v>97824.5777346963</v>
      </c>
      <c r="W2790" s="2">
        <f t="shared" si="1493"/>
        <v>293957.48314193246</v>
      </c>
      <c r="X2790" s="17">
        <f t="shared" si="1494"/>
        <v>0</v>
      </c>
      <c r="Y2790" s="2">
        <f t="shared" si="1495"/>
        <v>0</v>
      </c>
      <c r="Z2790" s="72">
        <f t="shared" si="1496"/>
        <v>0</v>
      </c>
      <c r="AA2790" s="2">
        <f t="shared" si="1482"/>
        <v>0</v>
      </c>
      <c r="AB2790" s="12">
        <f t="shared" si="1504"/>
        <v>4.6600000000000003E-2</v>
      </c>
      <c r="AC2790" s="17">
        <f t="shared" si="1497"/>
        <v>8</v>
      </c>
      <c r="AD2790" s="17">
        <v>252</v>
      </c>
      <c r="AE2790" s="13">
        <f t="shared" si="1508"/>
        <v>1.001446976</v>
      </c>
      <c r="AF2790" s="2">
        <f t="shared" si="1483"/>
        <v>416.0024181</v>
      </c>
      <c r="AG2790" s="2">
        <f t="shared" si="1498"/>
        <v>425.34942311999998</v>
      </c>
      <c r="AH2790" s="3">
        <f t="shared" si="1499"/>
        <v>0</v>
      </c>
      <c r="AI2790" s="4" t="str">
        <f t="shared" si="1509"/>
        <v>A+J=</v>
      </c>
      <c r="AJ2790" s="11">
        <f t="shared" si="1505"/>
        <v>43965</v>
      </c>
      <c r="AK2790" s="11"/>
      <c r="AL2790" s="4"/>
      <c r="AM2790" s="1"/>
      <c r="AN2790" s="11"/>
      <c r="AO2790" s="1"/>
      <c r="AP2790" s="1"/>
      <c r="AQ2790" s="3"/>
      <c r="AR2790" s="3"/>
      <c r="AS2790" s="6"/>
      <c r="AT2790" s="1"/>
      <c r="AU2790" s="1"/>
      <c r="AV2790" s="1"/>
      <c r="AW2790" s="1"/>
      <c r="AX2790" s="1"/>
      <c r="AY2790" s="1"/>
      <c r="AZ2790" s="1"/>
      <c r="BA2790" s="1"/>
      <c r="BB2790" s="1"/>
    </row>
    <row r="2791" spans="1:54" x14ac:dyDescent="0.2">
      <c r="A2791" s="158">
        <f t="shared" si="1500"/>
        <v>43947</v>
      </c>
      <c r="B2791" s="2">
        <f t="shared" si="1484"/>
        <v>294382.83256505243</v>
      </c>
      <c r="C2791" s="2">
        <f t="shared" si="1501"/>
        <v>192485.99173653001</v>
      </c>
      <c r="D2791" s="2">
        <f>SUM(Y2791:Y$2901)</f>
        <v>7388.3425659200002</v>
      </c>
      <c r="E2791" s="73">
        <f t="shared" si="1485"/>
        <v>185097.64917061001</v>
      </c>
      <c r="F2791" s="88">
        <f t="shared" si="1478"/>
        <v>5344.75</v>
      </c>
      <c r="G2791" s="3">
        <f>IF(AND(N2791=1,N2790&gt;1),VLOOKUP(A2790,[1]Plan1!$BK$81:$BM$259,3),G2790)</f>
        <v>5348.49</v>
      </c>
      <c r="H2791" s="11">
        <f t="shared" si="1479"/>
        <v>43876</v>
      </c>
      <c r="I2791" s="11">
        <f t="shared" si="1480"/>
        <v>43905</v>
      </c>
      <c r="J2791" s="12">
        <f t="shared" si="1486"/>
        <v>6.9975209317552078E-4</v>
      </c>
      <c r="K2791" s="11">
        <f t="shared" si="1502"/>
        <v>43965</v>
      </c>
      <c r="L2791" s="11">
        <f t="shared" si="1487"/>
        <v>43965</v>
      </c>
      <c r="M2791" s="1">
        <f t="shared" si="1506"/>
        <v>20</v>
      </c>
      <c r="N2791" s="1">
        <f t="shared" si="1488"/>
        <v>8</v>
      </c>
      <c r="O2791" s="2">
        <f t="shared" si="1489"/>
        <v>1.0002798399999999</v>
      </c>
      <c r="P2791" s="13">
        <f t="shared" si="1481"/>
        <v>1.0025002700000001</v>
      </c>
      <c r="Q2791" s="13">
        <f t="shared" si="1507"/>
        <v>1.5280749322048748</v>
      </c>
      <c r="R2791" s="2">
        <f t="shared" si="1477"/>
        <v>1.5285025400000001</v>
      </c>
      <c r="S2791" s="2">
        <f t="shared" si="1503"/>
        <v>1.4936037600000001</v>
      </c>
      <c r="T2791" s="2">
        <f t="shared" si="1490"/>
        <v>287497.80100501003</v>
      </c>
      <c r="U2791" s="2">
        <f t="shared" si="1491"/>
        <v>3646.9136707061602</v>
      </c>
      <c r="V2791" s="2">
        <f t="shared" si="1492"/>
        <v>97824.5777346963</v>
      </c>
      <c r="W2791" s="2">
        <f t="shared" si="1493"/>
        <v>293957.48314193246</v>
      </c>
      <c r="X2791" s="17">
        <f t="shared" si="1494"/>
        <v>0</v>
      </c>
      <c r="Y2791" s="2">
        <f t="shared" si="1495"/>
        <v>0</v>
      </c>
      <c r="Z2791" s="72">
        <f t="shared" si="1496"/>
        <v>0</v>
      </c>
      <c r="AA2791" s="2">
        <f t="shared" si="1482"/>
        <v>0</v>
      </c>
      <c r="AB2791" s="12">
        <f t="shared" si="1504"/>
        <v>4.6600000000000003E-2</v>
      </c>
      <c r="AC2791" s="17">
        <f t="shared" si="1497"/>
        <v>8</v>
      </c>
      <c r="AD2791" s="17">
        <v>252</v>
      </c>
      <c r="AE2791" s="13">
        <f t="shared" si="1508"/>
        <v>1.001446976</v>
      </c>
      <c r="AF2791" s="2">
        <f t="shared" si="1483"/>
        <v>416.0024181</v>
      </c>
      <c r="AG2791" s="2">
        <f t="shared" si="1498"/>
        <v>425.34942311999998</v>
      </c>
      <c r="AH2791" s="3">
        <f t="shared" si="1499"/>
        <v>0</v>
      </c>
      <c r="AI2791" s="4" t="str">
        <f t="shared" si="1509"/>
        <v>A+J=</v>
      </c>
      <c r="AJ2791" s="11">
        <f t="shared" si="1505"/>
        <v>43965</v>
      </c>
      <c r="AK2791" s="11"/>
      <c r="AL2791" s="4"/>
      <c r="AM2791" s="1"/>
      <c r="AN2791" s="11"/>
      <c r="AO2791" s="1"/>
      <c r="AP2791" s="1"/>
      <c r="AQ2791" s="3"/>
      <c r="AR2791" s="3"/>
      <c r="AS2791" s="6"/>
      <c r="AT2791" s="1"/>
      <c r="AU2791" s="1"/>
      <c r="AV2791" s="1"/>
      <c r="AW2791" s="1"/>
      <c r="AX2791" s="1"/>
      <c r="AY2791" s="1"/>
      <c r="AZ2791" s="1"/>
      <c r="BA2791" s="1"/>
      <c r="BB2791" s="1"/>
    </row>
    <row r="2792" spans="1:54" x14ac:dyDescent="0.2">
      <c r="A2792" s="158">
        <f t="shared" si="1500"/>
        <v>43948</v>
      </c>
      <c r="B2792" s="2">
        <f t="shared" si="1484"/>
        <v>294382.83256505243</v>
      </c>
      <c r="C2792" s="2">
        <f t="shared" si="1501"/>
        <v>192485.99173653001</v>
      </c>
      <c r="D2792" s="2">
        <f>SUM(Y2792:Y$2901)</f>
        <v>7388.3425659200002</v>
      </c>
      <c r="E2792" s="73">
        <f t="shared" si="1485"/>
        <v>185097.64917061001</v>
      </c>
      <c r="F2792" s="88">
        <f t="shared" si="1478"/>
        <v>5344.75</v>
      </c>
      <c r="G2792" s="3">
        <f>IF(AND(N2792=1,N2791&gt;1),VLOOKUP(A2791,[1]Plan1!$BK$81:$BM$259,3),G2791)</f>
        <v>5348.49</v>
      </c>
      <c r="H2792" s="11">
        <f t="shared" si="1479"/>
        <v>43876</v>
      </c>
      <c r="I2792" s="11">
        <f t="shared" si="1480"/>
        <v>43905</v>
      </c>
      <c r="J2792" s="12">
        <f t="shared" si="1486"/>
        <v>6.9975209317552078E-4</v>
      </c>
      <c r="K2792" s="11">
        <f t="shared" si="1502"/>
        <v>43965</v>
      </c>
      <c r="L2792" s="11">
        <f t="shared" si="1487"/>
        <v>43965</v>
      </c>
      <c r="M2792" s="1">
        <f t="shared" si="1506"/>
        <v>20</v>
      </c>
      <c r="N2792" s="1">
        <f t="shared" si="1488"/>
        <v>8</v>
      </c>
      <c r="O2792" s="2">
        <f t="shared" si="1489"/>
        <v>1.0002798399999999</v>
      </c>
      <c r="P2792" s="13">
        <f t="shared" si="1481"/>
        <v>1.0025002700000001</v>
      </c>
      <c r="Q2792" s="13">
        <f t="shared" si="1507"/>
        <v>1.5280749322048748</v>
      </c>
      <c r="R2792" s="2">
        <f t="shared" si="1477"/>
        <v>1.5285025400000001</v>
      </c>
      <c r="S2792" s="2">
        <f t="shared" si="1503"/>
        <v>1.4936037600000001</v>
      </c>
      <c r="T2792" s="2">
        <f t="shared" si="1490"/>
        <v>287497.80100501003</v>
      </c>
      <c r="U2792" s="2">
        <f t="shared" si="1491"/>
        <v>3646.9136707061602</v>
      </c>
      <c r="V2792" s="2">
        <f t="shared" si="1492"/>
        <v>97824.5777346963</v>
      </c>
      <c r="W2792" s="2">
        <f t="shared" si="1493"/>
        <v>293957.48314193246</v>
      </c>
      <c r="X2792" s="17">
        <f t="shared" si="1494"/>
        <v>0</v>
      </c>
      <c r="Y2792" s="2">
        <f t="shared" si="1495"/>
        <v>0</v>
      </c>
      <c r="Z2792" s="72">
        <f t="shared" si="1496"/>
        <v>0</v>
      </c>
      <c r="AA2792" s="2">
        <f t="shared" si="1482"/>
        <v>0</v>
      </c>
      <c r="AB2792" s="12">
        <f t="shared" si="1504"/>
        <v>4.6600000000000003E-2</v>
      </c>
      <c r="AC2792" s="17">
        <f t="shared" si="1497"/>
        <v>8</v>
      </c>
      <c r="AD2792" s="17">
        <v>252</v>
      </c>
      <c r="AE2792" s="13">
        <f t="shared" si="1508"/>
        <v>1.001446976</v>
      </c>
      <c r="AF2792" s="2">
        <f t="shared" si="1483"/>
        <v>416.0024181</v>
      </c>
      <c r="AG2792" s="2">
        <f t="shared" si="1498"/>
        <v>425.34942311999998</v>
      </c>
      <c r="AH2792" s="3">
        <f t="shared" si="1499"/>
        <v>0</v>
      </c>
      <c r="AI2792" s="4" t="str">
        <f t="shared" si="1509"/>
        <v>A+J=</v>
      </c>
      <c r="AJ2792" s="11">
        <f t="shared" si="1505"/>
        <v>43965</v>
      </c>
      <c r="AK2792" s="11"/>
      <c r="AL2792" s="4"/>
      <c r="AM2792" s="1"/>
      <c r="AN2792" s="11"/>
      <c r="AO2792" s="1"/>
      <c r="AP2792" s="1"/>
      <c r="AQ2792" s="3"/>
      <c r="AR2792" s="3"/>
      <c r="AS2792" s="6"/>
      <c r="AT2792" s="1"/>
      <c r="AU2792" s="1"/>
      <c r="AV2792" s="1"/>
      <c r="AW2792" s="1"/>
      <c r="AX2792" s="1"/>
      <c r="AY2792" s="1"/>
      <c r="AZ2792" s="1"/>
      <c r="BA2792" s="1"/>
      <c r="BB2792" s="1"/>
    </row>
    <row r="2793" spans="1:54" x14ac:dyDescent="0.2">
      <c r="A2793" s="158">
        <f t="shared" si="1500"/>
        <v>43949</v>
      </c>
      <c r="B2793" s="2">
        <f t="shared" si="1484"/>
        <v>294445.95617851708</v>
      </c>
      <c r="C2793" s="2">
        <f t="shared" si="1501"/>
        <v>192485.99173653001</v>
      </c>
      <c r="D2793" s="2">
        <f>SUM(Y2793:Y$2901)</f>
        <v>7388.3425659200002</v>
      </c>
      <c r="E2793" s="73">
        <f t="shared" si="1485"/>
        <v>185097.64917061001</v>
      </c>
      <c r="F2793" s="88">
        <f t="shared" si="1478"/>
        <v>5344.75</v>
      </c>
      <c r="G2793" s="3">
        <f>IF(AND(N2793=1,N2792&gt;1),VLOOKUP(A2792,[1]Plan1!$BK$81:$BM$259,3),G2792)</f>
        <v>5348.49</v>
      </c>
      <c r="H2793" s="11">
        <f t="shared" si="1479"/>
        <v>43876</v>
      </c>
      <c r="I2793" s="11">
        <f t="shared" si="1480"/>
        <v>43905</v>
      </c>
      <c r="J2793" s="12">
        <f t="shared" si="1486"/>
        <v>6.9975209317552078E-4</v>
      </c>
      <c r="K2793" s="11">
        <f t="shared" si="1502"/>
        <v>43965</v>
      </c>
      <c r="L2793" s="11">
        <f t="shared" si="1487"/>
        <v>43965</v>
      </c>
      <c r="M2793" s="1">
        <f t="shared" si="1506"/>
        <v>20</v>
      </c>
      <c r="N2793" s="1">
        <f t="shared" si="1488"/>
        <v>9</v>
      </c>
      <c r="O2793" s="2">
        <f t="shared" si="1489"/>
        <v>1.00031482</v>
      </c>
      <c r="P2793" s="13">
        <f t="shared" si="1481"/>
        <v>1.0025002700000001</v>
      </c>
      <c r="Q2793" s="13">
        <f t="shared" si="1507"/>
        <v>1.5280749322048748</v>
      </c>
      <c r="R2793" s="2">
        <f t="shared" ref="R2793:R2856" si="1510">TRUNC(TRUNC((O2793*Q2793),15),8)</f>
        <v>1.528556</v>
      </c>
      <c r="S2793" s="2">
        <f t="shared" si="1503"/>
        <v>1.4936037600000001</v>
      </c>
      <c r="T2793" s="2">
        <f t="shared" si="1490"/>
        <v>287497.80100501003</v>
      </c>
      <c r="U2793" s="2">
        <f t="shared" si="1491"/>
        <v>3646.9136707061602</v>
      </c>
      <c r="V2793" s="2">
        <f t="shared" si="1492"/>
        <v>97834.47305502095</v>
      </c>
      <c r="W2793" s="2">
        <f t="shared" si="1493"/>
        <v>293967.3784622571</v>
      </c>
      <c r="X2793" s="17">
        <f t="shared" si="1494"/>
        <v>0</v>
      </c>
      <c r="Y2793" s="2">
        <f t="shared" si="1495"/>
        <v>0</v>
      </c>
      <c r="Z2793" s="72">
        <f t="shared" si="1496"/>
        <v>0</v>
      </c>
      <c r="AA2793" s="2">
        <f t="shared" si="1482"/>
        <v>0</v>
      </c>
      <c r="AB2793" s="12">
        <f t="shared" si="1504"/>
        <v>4.6600000000000003E-2</v>
      </c>
      <c r="AC2793" s="17">
        <f t="shared" si="1497"/>
        <v>9</v>
      </c>
      <c r="AD2793" s="17">
        <v>252</v>
      </c>
      <c r="AE2793" s="13">
        <f t="shared" si="1508"/>
        <v>1.0016279960000001</v>
      </c>
      <c r="AF2793" s="2">
        <f t="shared" si="1483"/>
        <v>468.04527003999999</v>
      </c>
      <c r="AG2793" s="2">
        <f t="shared" si="1498"/>
        <v>478.57771625999999</v>
      </c>
      <c r="AH2793" s="3">
        <f t="shared" si="1499"/>
        <v>0</v>
      </c>
      <c r="AI2793" s="4" t="str">
        <f t="shared" si="1509"/>
        <v>A+J=</v>
      </c>
      <c r="AJ2793" s="11">
        <f t="shared" si="1505"/>
        <v>43965</v>
      </c>
      <c r="AK2793" s="11"/>
      <c r="AL2793" s="4"/>
      <c r="AM2793" s="1"/>
      <c r="AN2793" s="11"/>
      <c r="AO2793" s="1"/>
      <c r="AP2793" s="1"/>
      <c r="AQ2793" s="3"/>
      <c r="AR2793" s="3"/>
      <c r="AS2793" s="6"/>
      <c r="AT2793" s="1"/>
      <c r="AU2793" s="1"/>
      <c r="AV2793" s="1"/>
      <c r="AW2793" s="1"/>
      <c r="AX2793" s="1"/>
      <c r="AY2793" s="1"/>
      <c r="AZ2793" s="1"/>
      <c r="BA2793" s="1"/>
      <c r="BB2793" s="1"/>
    </row>
    <row r="2794" spans="1:54" x14ac:dyDescent="0.2">
      <c r="A2794" s="158">
        <f t="shared" si="1500"/>
        <v>43950</v>
      </c>
      <c r="B2794" s="2">
        <f t="shared" si="1484"/>
        <v>294509.09278176178</v>
      </c>
      <c r="C2794" s="2">
        <f t="shared" si="1501"/>
        <v>192485.99173653001</v>
      </c>
      <c r="D2794" s="2">
        <f>SUM(Y2794:Y$2901)</f>
        <v>7388.3425659200002</v>
      </c>
      <c r="E2794" s="73">
        <f t="shared" si="1485"/>
        <v>185097.64917061001</v>
      </c>
      <c r="F2794" s="88">
        <f t="shared" ref="F2794:F2857" si="1511">IF(G2794=G2793,F2793,G2793)</f>
        <v>5344.75</v>
      </c>
      <c r="G2794" s="3">
        <f>IF(AND(N2794=1,N2793&gt;1),VLOOKUP(A2793,[1]Plan1!$BK$81:$BM$259,3),G2793)</f>
        <v>5348.49</v>
      </c>
      <c r="H2794" s="11">
        <f t="shared" ref="H2794:H2857" si="1512">EDATE(I2794,-1)</f>
        <v>43876</v>
      </c>
      <c r="I2794" s="11">
        <f t="shared" ref="I2794:I2857" si="1513">IF(X2793&gt;0,EDATE(A2794,-1),+I2793)</f>
        <v>43905</v>
      </c>
      <c r="J2794" s="12">
        <f t="shared" si="1486"/>
        <v>6.9975209317552078E-4</v>
      </c>
      <c r="K2794" s="11">
        <f t="shared" si="1502"/>
        <v>43965</v>
      </c>
      <c r="L2794" s="11">
        <f t="shared" si="1487"/>
        <v>43965</v>
      </c>
      <c r="M2794" s="1">
        <f t="shared" si="1506"/>
        <v>20</v>
      </c>
      <c r="N2794" s="1">
        <f t="shared" si="1488"/>
        <v>10</v>
      </c>
      <c r="O2794" s="2">
        <f t="shared" si="1489"/>
        <v>1.0003498099999999</v>
      </c>
      <c r="P2794" s="13">
        <f t="shared" ref="P2794:P2857" si="1514">IF(L2794&gt;L2793,O2793,P2793)</f>
        <v>1.0025002700000001</v>
      </c>
      <c r="Q2794" s="13">
        <f t="shared" si="1507"/>
        <v>1.5280749322048748</v>
      </c>
      <c r="R2794" s="2">
        <f t="shared" si="1510"/>
        <v>1.52860946</v>
      </c>
      <c r="S2794" s="2">
        <f t="shared" si="1503"/>
        <v>1.4936037600000001</v>
      </c>
      <c r="T2794" s="2">
        <f t="shared" si="1490"/>
        <v>287497.80100501003</v>
      </c>
      <c r="U2794" s="2">
        <f t="shared" si="1491"/>
        <v>3646.9136707061602</v>
      </c>
      <c r="V2794" s="2">
        <f t="shared" si="1492"/>
        <v>97844.368375345599</v>
      </c>
      <c r="W2794" s="2">
        <f t="shared" si="1493"/>
        <v>293977.27378258179</v>
      </c>
      <c r="X2794" s="17">
        <f t="shared" si="1494"/>
        <v>0</v>
      </c>
      <c r="Y2794" s="2">
        <f t="shared" si="1495"/>
        <v>0</v>
      </c>
      <c r="Z2794" s="72">
        <f t="shared" si="1496"/>
        <v>0</v>
      </c>
      <c r="AA2794" s="2">
        <f t="shared" si="1482"/>
        <v>0</v>
      </c>
      <c r="AB2794" s="12">
        <f t="shared" si="1504"/>
        <v>4.6600000000000003E-2</v>
      </c>
      <c r="AC2794" s="17">
        <f t="shared" si="1497"/>
        <v>10</v>
      </c>
      <c r="AD2794" s="17">
        <v>252</v>
      </c>
      <c r="AE2794" s="13">
        <f t="shared" si="1508"/>
        <v>1.0018090479999999</v>
      </c>
      <c r="AF2794" s="2">
        <f t="shared" si="1483"/>
        <v>520.09732191000001</v>
      </c>
      <c r="AG2794" s="2">
        <f t="shared" si="1498"/>
        <v>531.81899917999999</v>
      </c>
      <c r="AH2794" s="3">
        <f t="shared" si="1499"/>
        <v>0</v>
      </c>
      <c r="AI2794" s="4" t="str">
        <f t="shared" si="1509"/>
        <v>A+J=</v>
      </c>
      <c r="AJ2794" s="11">
        <f t="shared" si="1505"/>
        <v>43965</v>
      </c>
      <c r="AK2794" s="11"/>
      <c r="AL2794" s="4"/>
      <c r="AM2794" s="1"/>
      <c r="AN2794" s="11"/>
      <c r="AO2794" s="1"/>
      <c r="AP2794" s="1"/>
      <c r="AQ2794" s="3"/>
      <c r="AR2794" s="3"/>
      <c r="AS2794" s="6"/>
      <c r="AT2794" s="1"/>
      <c r="AU2794" s="1"/>
      <c r="AV2794" s="1"/>
      <c r="AW2794" s="1"/>
      <c r="AX2794" s="1"/>
      <c r="AY2794" s="1"/>
      <c r="AZ2794" s="1"/>
      <c r="BA2794" s="1"/>
      <c r="BB2794" s="1"/>
    </row>
    <row r="2795" spans="1:54" x14ac:dyDescent="0.2">
      <c r="A2795" s="158">
        <f t="shared" si="1500"/>
        <v>43951</v>
      </c>
      <c r="B2795" s="2">
        <f t="shared" si="1484"/>
        <v>294572.2442303829</v>
      </c>
      <c r="C2795" s="2">
        <f t="shared" si="1501"/>
        <v>192485.99173653001</v>
      </c>
      <c r="D2795" s="2">
        <f>SUM(Y2795:Y$2901)</f>
        <v>7388.3425659200002</v>
      </c>
      <c r="E2795" s="73">
        <f t="shared" si="1485"/>
        <v>185097.64917061001</v>
      </c>
      <c r="F2795" s="88">
        <f t="shared" si="1511"/>
        <v>5344.75</v>
      </c>
      <c r="G2795" s="3">
        <f>IF(AND(N2795=1,N2794&gt;1),VLOOKUP(A2794,[1]Plan1!$BK$81:$BM$259,3),G2794)</f>
        <v>5348.49</v>
      </c>
      <c r="H2795" s="11">
        <f t="shared" si="1512"/>
        <v>43876</v>
      </c>
      <c r="I2795" s="11">
        <f t="shared" si="1513"/>
        <v>43905</v>
      </c>
      <c r="J2795" s="12">
        <f t="shared" si="1486"/>
        <v>6.9975209317552078E-4</v>
      </c>
      <c r="K2795" s="11">
        <f t="shared" si="1502"/>
        <v>43965</v>
      </c>
      <c r="L2795" s="11">
        <f t="shared" si="1487"/>
        <v>43965</v>
      </c>
      <c r="M2795" s="1">
        <f t="shared" si="1506"/>
        <v>20</v>
      </c>
      <c r="N2795" s="1">
        <f t="shared" si="1488"/>
        <v>11</v>
      </c>
      <c r="O2795" s="2">
        <f t="shared" si="1489"/>
        <v>1.0003848</v>
      </c>
      <c r="P2795" s="13">
        <f t="shared" si="1514"/>
        <v>1.0025002700000001</v>
      </c>
      <c r="Q2795" s="13">
        <f t="shared" si="1507"/>
        <v>1.5280749322048748</v>
      </c>
      <c r="R2795" s="2">
        <f t="shared" si="1510"/>
        <v>1.5286629300000001</v>
      </c>
      <c r="S2795" s="2">
        <f t="shared" si="1503"/>
        <v>1.4936037600000001</v>
      </c>
      <c r="T2795" s="2">
        <f t="shared" si="1490"/>
        <v>287497.80100501003</v>
      </c>
      <c r="U2795" s="2">
        <f t="shared" si="1491"/>
        <v>3646.9136707061602</v>
      </c>
      <c r="V2795" s="2">
        <f t="shared" si="1492"/>
        <v>97854.26554664677</v>
      </c>
      <c r="W2795" s="2">
        <f t="shared" si="1493"/>
        <v>293987.17095388292</v>
      </c>
      <c r="X2795" s="17">
        <f t="shared" si="1494"/>
        <v>0</v>
      </c>
      <c r="Y2795" s="2">
        <f t="shared" si="1495"/>
        <v>0</v>
      </c>
      <c r="Z2795" s="72">
        <f t="shared" si="1496"/>
        <v>0</v>
      </c>
      <c r="AA2795" s="2">
        <f t="shared" si="1482"/>
        <v>0</v>
      </c>
      <c r="AB2795" s="12">
        <f t="shared" si="1504"/>
        <v>4.6600000000000003E-2</v>
      </c>
      <c r="AC2795" s="17">
        <f t="shared" si="1497"/>
        <v>11</v>
      </c>
      <c r="AD2795" s="17">
        <v>252</v>
      </c>
      <c r="AE2795" s="13">
        <f t="shared" si="1508"/>
        <v>1.001990132</v>
      </c>
      <c r="AF2795" s="2">
        <f t="shared" si="1483"/>
        <v>572.15857370000003</v>
      </c>
      <c r="AG2795" s="2">
        <f t="shared" si="1498"/>
        <v>585.07327650000002</v>
      </c>
      <c r="AH2795" s="3">
        <f t="shared" si="1499"/>
        <v>0</v>
      </c>
      <c r="AI2795" s="4" t="str">
        <f t="shared" si="1509"/>
        <v>A+J=</v>
      </c>
      <c r="AJ2795" s="11">
        <f t="shared" si="1505"/>
        <v>43965</v>
      </c>
      <c r="AK2795" s="11"/>
      <c r="AL2795" s="4"/>
      <c r="AM2795" s="1"/>
      <c r="AN2795" s="11"/>
      <c r="AO2795" s="1"/>
      <c r="AP2795" s="1"/>
      <c r="AQ2795" s="3"/>
      <c r="AR2795" s="3"/>
      <c r="AS2795" s="6"/>
      <c r="AT2795" s="1"/>
      <c r="AU2795" s="1"/>
      <c r="AV2795" s="1"/>
      <c r="AW2795" s="1"/>
      <c r="AX2795" s="1"/>
      <c r="AY2795" s="1"/>
      <c r="AZ2795" s="1"/>
      <c r="BA2795" s="1"/>
      <c r="BB2795" s="1"/>
    </row>
    <row r="2796" spans="1:54" x14ac:dyDescent="0.2">
      <c r="A2796" s="158">
        <f t="shared" si="1500"/>
        <v>43952</v>
      </c>
      <c r="B2796" s="2">
        <f t="shared" si="1484"/>
        <v>294635.40925934404</v>
      </c>
      <c r="C2796" s="2">
        <f t="shared" si="1501"/>
        <v>192485.99173653001</v>
      </c>
      <c r="D2796" s="2">
        <f>SUM(Y2796:Y$2901)</f>
        <v>7388.3425659200002</v>
      </c>
      <c r="E2796" s="73">
        <f t="shared" si="1485"/>
        <v>185097.64917061001</v>
      </c>
      <c r="F2796" s="88">
        <f t="shared" si="1511"/>
        <v>5344.75</v>
      </c>
      <c r="G2796" s="3">
        <f>IF(AND(N2796=1,N2795&gt;1),VLOOKUP(A2795,[1]Plan1!$BK$81:$BM$259,3),G2795)</f>
        <v>5348.49</v>
      </c>
      <c r="H2796" s="11">
        <f t="shared" si="1512"/>
        <v>43876</v>
      </c>
      <c r="I2796" s="11">
        <f t="shared" si="1513"/>
        <v>43905</v>
      </c>
      <c r="J2796" s="12">
        <f t="shared" si="1486"/>
        <v>6.9975209317552078E-4</v>
      </c>
      <c r="K2796" s="11">
        <f t="shared" si="1502"/>
        <v>43965</v>
      </c>
      <c r="L2796" s="11">
        <f t="shared" si="1487"/>
        <v>43965</v>
      </c>
      <c r="M2796" s="1">
        <f t="shared" si="1506"/>
        <v>20</v>
      </c>
      <c r="N2796" s="1">
        <f t="shared" si="1488"/>
        <v>12</v>
      </c>
      <c r="O2796" s="2">
        <f t="shared" si="1489"/>
        <v>1.00041979</v>
      </c>
      <c r="P2796" s="13">
        <f t="shared" si="1514"/>
        <v>1.0025002700000001</v>
      </c>
      <c r="Q2796" s="13">
        <f t="shared" si="1507"/>
        <v>1.5280749322048748</v>
      </c>
      <c r="R2796" s="2">
        <f t="shared" si="1510"/>
        <v>1.5287164</v>
      </c>
      <c r="S2796" s="2">
        <f t="shared" si="1503"/>
        <v>1.4936037600000001</v>
      </c>
      <c r="T2796" s="2">
        <f t="shared" si="1490"/>
        <v>287497.80100501003</v>
      </c>
      <c r="U2796" s="2">
        <f t="shared" si="1491"/>
        <v>3646.9136707061602</v>
      </c>
      <c r="V2796" s="2">
        <f t="shared" si="1492"/>
        <v>97864.162717947896</v>
      </c>
      <c r="W2796" s="2">
        <f t="shared" si="1493"/>
        <v>293997.06812518404</v>
      </c>
      <c r="X2796" s="17">
        <f t="shared" si="1494"/>
        <v>0</v>
      </c>
      <c r="Y2796" s="2">
        <f t="shared" si="1495"/>
        <v>0</v>
      </c>
      <c r="Z2796" s="72">
        <f t="shared" si="1496"/>
        <v>0</v>
      </c>
      <c r="AA2796" s="2">
        <f t="shared" si="1482"/>
        <v>0</v>
      </c>
      <c r="AB2796" s="12">
        <f t="shared" si="1504"/>
        <v>4.6600000000000003E-2</v>
      </c>
      <c r="AC2796" s="17">
        <f t="shared" si="1497"/>
        <v>12</v>
      </c>
      <c r="AD2796" s="17">
        <v>252</v>
      </c>
      <c r="AE2796" s="13">
        <f t="shared" si="1508"/>
        <v>1.00217125</v>
      </c>
      <c r="AF2796" s="2">
        <f t="shared" si="1483"/>
        <v>624.22960043</v>
      </c>
      <c r="AG2796" s="2">
        <f t="shared" si="1498"/>
        <v>638.34113416000002</v>
      </c>
      <c r="AH2796" s="3">
        <f t="shared" si="1499"/>
        <v>0</v>
      </c>
      <c r="AI2796" s="4" t="str">
        <f t="shared" si="1509"/>
        <v>A+J=</v>
      </c>
      <c r="AJ2796" s="11">
        <f t="shared" si="1505"/>
        <v>43965</v>
      </c>
      <c r="AK2796" s="11"/>
      <c r="AL2796" s="4"/>
      <c r="AM2796" s="1"/>
      <c r="AN2796" s="11"/>
      <c r="AO2796" s="1"/>
      <c r="AP2796" s="1"/>
      <c r="AQ2796" s="3"/>
      <c r="AR2796" s="3"/>
      <c r="AS2796" s="6"/>
      <c r="AT2796" s="1"/>
      <c r="AU2796" s="1"/>
      <c r="AV2796" s="1"/>
      <c r="AW2796" s="1"/>
      <c r="AX2796" s="1"/>
      <c r="AY2796" s="1"/>
      <c r="AZ2796" s="1"/>
      <c r="BA2796" s="1"/>
      <c r="BB2796" s="1"/>
    </row>
    <row r="2797" spans="1:54" x14ac:dyDescent="0.2">
      <c r="A2797" s="158">
        <f t="shared" si="1500"/>
        <v>43953</v>
      </c>
      <c r="B2797" s="2">
        <f t="shared" si="1484"/>
        <v>294635.40925934404</v>
      </c>
      <c r="C2797" s="2">
        <f t="shared" si="1501"/>
        <v>192485.99173653001</v>
      </c>
      <c r="D2797" s="2">
        <f>SUM(Y2797:Y$2901)</f>
        <v>7388.3425659200002</v>
      </c>
      <c r="E2797" s="73">
        <f t="shared" si="1485"/>
        <v>185097.64917061001</v>
      </c>
      <c r="F2797" s="88">
        <f t="shared" si="1511"/>
        <v>5344.75</v>
      </c>
      <c r="G2797" s="3">
        <f>IF(AND(N2797=1,N2796&gt;1),VLOOKUP(A2796,[1]Plan1!$BK$81:$BM$259,3),G2796)</f>
        <v>5348.49</v>
      </c>
      <c r="H2797" s="11">
        <f t="shared" si="1512"/>
        <v>43876</v>
      </c>
      <c r="I2797" s="11">
        <f t="shared" si="1513"/>
        <v>43905</v>
      </c>
      <c r="J2797" s="12">
        <f t="shared" si="1486"/>
        <v>6.9975209317552078E-4</v>
      </c>
      <c r="K2797" s="11">
        <f t="shared" si="1502"/>
        <v>43965</v>
      </c>
      <c r="L2797" s="11">
        <f t="shared" si="1487"/>
        <v>43965</v>
      </c>
      <c r="M2797" s="1">
        <f t="shared" si="1506"/>
        <v>20</v>
      </c>
      <c r="N2797" s="1">
        <f t="shared" si="1488"/>
        <v>12</v>
      </c>
      <c r="O2797" s="2">
        <f t="shared" si="1489"/>
        <v>1.00041979</v>
      </c>
      <c r="P2797" s="13">
        <f t="shared" si="1514"/>
        <v>1.0025002700000001</v>
      </c>
      <c r="Q2797" s="13">
        <f t="shared" si="1507"/>
        <v>1.5280749322048748</v>
      </c>
      <c r="R2797" s="2">
        <f t="shared" si="1510"/>
        <v>1.5287164</v>
      </c>
      <c r="S2797" s="2">
        <f t="shared" si="1503"/>
        <v>1.4936037600000001</v>
      </c>
      <c r="T2797" s="2">
        <f t="shared" si="1490"/>
        <v>287497.80100501003</v>
      </c>
      <c r="U2797" s="2">
        <f t="shared" si="1491"/>
        <v>3646.9136707061602</v>
      </c>
      <c r="V2797" s="2">
        <f t="shared" si="1492"/>
        <v>97864.162717947896</v>
      </c>
      <c r="W2797" s="2">
        <f t="shared" si="1493"/>
        <v>293997.06812518404</v>
      </c>
      <c r="X2797" s="17">
        <f t="shared" si="1494"/>
        <v>0</v>
      </c>
      <c r="Y2797" s="2">
        <f t="shared" si="1495"/>
        <v>0</v>
      </c>
      <c r="Z2797" s="72">
        <f t="shared" si="1496"/>
        <v>0</v>
      </c>
      <c r="AA2797" s="2">
        <f t="shared" si="1482"/>
        <v>0</v>
      </c>
      <c r="AB2797" s="12">
        <f t="shared" si="1504"/>
        <v>4.6600000000000003E-2</v>
      </c>
      <c r="AC2797" s="17">
        <f t="shared" si="1497"/>
        <v>12</v>
      </c>
      <c r="AD2797" s="17">
        <v>252</v>
      </c>
      <c r="AE2797" s="13">
        <f t="shared" si="1508"/>
        <v>1.00217125</v>
      </c>
      <c r="AF2797" s="2">
        <f t="shared" si="1483"/>
        <v>624.22960043</v>
      </c>
      <c r="AG2797" s="2">
        <f t="shared" si="1498"/>
        <v>638.34113416000002</v>
      </c>
      <c r="AH2797" s="3">
        <f t="shared" si="1499"/>
        <v>0</v>
      </c>
      <c r="AI2797" s="4" t="str">
        <f t="shared" si="1509"/>
        <v>A+J=</v>
      </c>
      <c r="AJ2797" s="11">
        <f t="shared" si="1505"/>
        <v>43965</v>
      </c>
      <c r="AK2797" s="11"/>
      <c r="AL2797" s="4"/>
      <c r="AM2797" s="1"/>
      <c r="AN2797" s="11"/>
      <c r="AO2797" s="1"/>
      <c r="AP2797" s="1"/>
      <c r="AQ2797" s="3"/>
      <c r="AR2797" s="3"/>
      <c r="AS2797" s="6"/>
      <c r="AT2797" s="1"/>
      <c r="AU2797" s="1"/>
      <c r="AV2797" s="1"/>
      <c r="AW2797" s="1"/>
      <c r="AX2797" s="1"/>
      <c r="AY2797" s="1"/>
      <c r="AZ2797" s="1"/>
      <c r="BA2797" s="1"/>
      <c r="BB2797" s="1"/>
    </row>
    <row r="2798" spans="1:54" x14ac:dyDescent="0.2">
      <c r="A2798" s="158">
        <f t="shared" si="1500"/>
        <v>43954</v>
      </c>
      <c r="B2798" s="2">
        <f t="shared" si="1484"/>
        <v>294635.40925934404</v>
      </c>
      <c r="C2798" s="2">
        <f t="shared" si="1501"/>
        <v>192485.99173653001</v>
      </c>
      <c r="D2798" s="2">
        <f>SUM(Y2798:Y$2901)</f>
        <v>7388.3425659200002</v>
      </c>
      <c r="E2798" s="73">
        <f t="shared" si="1485"/>
        <v>185097.64917061001</v>
      </c>
      <c r="F2798" s="88">
        <f t="shared" si="1511"/>
        <v>5344.75</v>
      </c>
      <c r="G2798" s="3">
        <f>IF(AND(N2798=1,N2797&gt;1),VLOOKUP(A2797,[1]Plan1!$BK$81:$BM$259,3),G2797)</f>
        <v>5348.49</v>
      </c>
      <c r="H2798" s="11">
        <f t="shared" si="1512"/>
        <v>43876</v>
      </c>
      <c r="I2798" s="11">
        <f t="shared" si="1513"/>
        <v>43905</v>
      </c>
      <c r="J2798" s="12">
        <f t="shared" si="1486"/>
        <v>6.9975209317552078E-4</v>
      </c>
      <c r="K2798" s="11">
        <f t="shared" si="1502"/>
        <v>43965</v>
      </c>
      <c r="L2798" s="11">
        <f t="shared" si="1487"/>
        <v>43965</v>
      </c>
      <c r="M2798" s="1">
        <f t="shared" si="1506"/>
        <v>20</v>
      </c>
      <c r="N2798" s="1">
        <f t="shared" si="1488"/>
        <v>12</v>
      </c>
      <c r="O2798" s="2">
        <f t="shared" si="1489"/>
        <v>1.00041979</v>
      </c>
      <c r="P2798" s="13">
        <f t="shared" si="1514"/>
        <v>1.0025002700000001</v>
      </c>
      <c r="Q2798" s="13">
        <f t="shared" si="1507"/>
        <v>1.5280749322048748</v>
      </c>
      <c r="R2798" s="2">
        <f t="shared" si="1510"/>
        <v>1.5287164</v>
      </c>
      <c r="S2798" s="2">
        <f t="shared" si="1503"/>
        <v>1.4936037600000001</v>
      </c>
      <c r="T2798" s="2">
        <f t="shared" si="1490"/>
        <v>287497.80100501003</v>
      </c>
      <c r="U2798" s="2">
        <f t="shared" si="1491"/>
        <v>3646.9136707061602</v>
      </c>
      <c r="V2798" s="2">
        <f t="shared" si="1492"/>
        <v>97864.162717947896</v>
      </c>
      <c r="W2798" s="2">
        <f t="shared" si="1493"/>
        <v>293997.06812518404</v>
      </c>
      <c r="X2798" s="17">
        <f t="shared" si="1494"/>
        <v>0</v>
      </c>
      <c r="Y2798" s="2">
        <f t="shared" si="1495"/>
        <v>0</v>
      </c>
      <c r="Z2798" s="72">
        <f t="shared" si="1496"/>
        <v>0</v>
      </c>
      <c r="AA2798" s="2">
        <f t="shared" si="1482"/>
        <v>0</v>
      </c>
      <c r="AB2798" s="12">
        <f t="shared" si="1504"/>
        <v>4.6600000000000003E-2</v>
      </c>
      <c r="AC2798" s="17">
        <f t="shared" si="1497"/>
        <v>12</v>
      </c>
      <c r="AD2798" s="17">
        <v>252</v>
      </c>
      <c r="AE2798" s="13">
        <f t="shared" si="1508"/>
        <v>1.00217125</v>
      </c>
      <c r="AF2798" s="2">
        <f t="shared" si="1483"/>
        <v>624.22960043</v>
      </c>
      <c r="AG2798" s="2">
        <f t="shared" si="1498"/>
        <v>638.34113416000002</v>
      </c>
      <c r="AH2798" s="3">
        <f t="shared" si="1499"/>
        <v>0</v>
      </c>
      <c r="AI2798" s="4" t="str">
        <f t="shared" si="1509"/>
        <v>A+J=</v>
      </c>
      <c r="AJ2798" s="11">
        <f t="shared" si="1505"/>
        <v>43965</v>
      </c>
      <c r="AK2798" s="11"/>
      <c r="AL2798" s="4"/>
      <c r="AM2798" s="1"/>
      <c r="AN2798" s="11"/>
      <c r="AO2798" s="1"/>
      <c r="AP2798" s="1"/>
      <c r="AQ2798" s="3"/>
      <c r="AR2798" s="3"/>
      <c r="AS2798" s="6"/>
      <c r="AT2798" s="1"/>
      <c r="AU2798" s="1"/>
      <c r="AV2798" s="1"/>
      <c r="AW2798" s="1"/>
      <c r="AX2798" s="1"/>
      <c r="AY2798" s="1"/>
      <c r="AZ2798" s="1"/>
      <c r="BA2798" s="1"/>
      <c r="BB2798" s="1"/>
    </row>
    <row r="2799" spans="1:54" x14ac:dyDescent="0.2">
      <c r="A2799" s="158">
        <f t="shared" si="1500"/>
        <v>43955</v>
      </c>
      <c r="B2799" s="2">
        <f t="shared" si="1484"/>
        <v>294635.40925934404</v>
      </c>
      <c r="C2799" s="2">
        <f t="shared" si="1501"/>
        <v>192485.99173653001</v>
      </c>
      <c r="D2799" s="2">
        <f>SUM(Y2799:Y$2901)</f>
        <v>7388.3425659200002</v>
      </c>
      <c r="E2799" s="73">
        <f t="shared" si="1485"/>
        <v>185097.64917061001</v>
      </c>
      <c r="F2799" s="88">
        <f t="shared" si="1511"/>
        <v>5344.75</v>
      </c>
      <c r="G2799" s="3">
        <f>IF(AND(N2799=1,N2798&gt;1),VLOOKUP(A2798,[1]Plan1!$BK$81:$BM$259,3),G2798)</f>
        <v>5348.49</v>
      </c>
      <c r="H2799" s="11">
        <f t="shared" si="1512"/>
        <v>43876</v>
      </c>
      <c r="I2799" s="11">
        <f t="shared" si="1513"/>
        <v>43905</v>
      </c>
      <c r="J2799" s="12">
        <f t="shared" si="1486"/>
        <v>6.9975209317552078E-4</v>
      </c>
      <c r="K2799" s="11">
        <f t="shared" si="1502"/>
        <v>43965</v>
      </c>
      <c r="L2799" s="11">
        <f t="shared" si="1487"/>
        <v>43965</v>
      </c>
      <c r="M2799" s="1">
        <f t="shared" si="1506"/>
        <v>20</v>
      </c>
      <c r="N2799" s="1">
        <f t="shared" si="1488"/>
        <v>12</v>
      </c>
      <c r="O2799" s="2">
        <f t="shared" si="1489"/>
        <v>1.00041979</v>
      </c>
      <c r="P2799" s="13">
        <f t="shared" si="1514"/>
        <v>1.0025002700000001</v>
      </c>
      <c r="Q2799" s="13">
        <f t="shared" si="1507"/>
        <v>1.5280749322048748</v>
      </c>
      <c r="R2799" s="2">
        <f t="shared" si="1510"/>
        <v>1.5287164</v>
      </c>
      <c r="S2799" s="2">
        <f t="shared" si="1503"/>
        <v>1.4936037600000001</v>
      </c>
      <c r="T2799" s="2">
        <f t="shared" si="1490"/>
        <v>287497.80100501003</v>
      </c>
      <c r="U2799" s="2">
        <f t="shared" si="1491"/>
        <v>3646.9136707061602</v>
      </c>
      <c r="V2799" s="2">
        <f t="shared" si="1492"/>
        <v>97864.162717947896</v>
      </c>
      <c r="W2799" s="2">
        <f t="shared" si="1493"/>
        <v>293997.06812518404</v>
      </c>
      <c r="X2799" s="17">
        <f t="shared" si="1494"/>
        <v>0</v>
      </c>
      <c r="Y2799" s="2">
        <f t="shared" si="1495"/>
        <v>0</v>
      </c>
      <c r="Z2799" s="72">
        <f t="shared" si="1496"/>
        <v>0</v>
      </c>
      <c r="AA2799" s="2">
        <f t="shared" si="1482"/>
        <v>0</v>
      </c>
      <c r="AB2799" s="12">
        <f t="shared" si="1504"/>
        <v>4.6600000000000003E-2</v>
      </c>
      <c r="AC2799" s="17">
        <f t="shared" si="1497"/>
        <v>12</v>
      </c>
      <c r="AD2799" s="17">
        <v>252</v>
      </c>
      <c r="AE2799" s="13">
        <f t="shared" si="1508"/>
        <v>1.00217125</v>
      </c>
      <c r="AF2799" s="2">
        <f t="shared" si="1483"/>
        <v>624.22960043</v>
      </c>
      <c r="AG2799" s="2">
        <f t="shared" si="1498"/>
        <v>638.34113416000002</v>
      </c>
      <c r="AH2799" s="3">
        <f t="shared" si="1499"/>
        <v>0</v>
      </c>
      <c r="AI2799" s="4" t="str">
        <f t="shared" si="1509"/>
        <v>A+J=</v>
      </c>
      <c r="AJ2799" s="11">
        <f t="shared" si="1505"/>
        <v>43965</v>
      </c>
      <c r="AK2799" s="11"/>
      <c r="AL2799" s="4"/>
      <c r="AM2799" s="1"/>
      <c r="AN2799" s="11"/>
      <c r="AO2799" s="1"/>
      <c r="AP2799" s="1"/>
      <c r="AQ2799" s="3"/>
      <c r="AR2799" s="3"/>
      <c r="AS2799" s="6"/>
      <c r="AT2799" s="1"/>
      <c r="AU2799" s="1"/>
      <c r="AV2799" s="1"/>
      <c r="AW2799" s="1"/>
      <c r="AX2799" s="1"/>
      <c r="AY2799" s="1"/>
      <c r="AZ2799" s="1"/>
      <c r="BA2799" s="1"/>
      <c r="BB2799" s="1"/>
    </row>
    <row r="2800" spans="1:54" x14ac:dyDescent="0.2">
      <c r="A2800" s="158">
        <f t="shared" si="1500"/>
        <v>43956</v>
      </c>
      <c r="B2800" s="2">
        <f t="shared" si="1484"/>
        <v>294698.58728164522</v>
      </c>
      <c r="C2800" s="2">
        <f t="shared" si="1501"/>
        <v>192485.99173653001</v>
      </c>
      <c r="D2800" s="2">
        <f>SUM(Y2800:Y$2901)</f>
        <v>7388.3425659200002</v>
      </c>
      <c r="E2800" s="73">
        <f t="shared" si="1485"/>
        <v>185097.64917061001</v>
      </c>
      <c r="F2800" s="88">
        <f t="shared" si="1511"/>
        <v>5344.75</v>
      </c>
      <c r="G2800" s="3">
        <f>IF(AND(N2800=1,N2799&gt;1),VLOOKUP(A2799,[1]Plan1!$BK$81:$BM$259,3),G2799)</f>
        <v>5348.49</v>
      </c>
      <c r="H2800" s="11">
        <f t="shared" si="1512"/>
        <v>43876</v>
      </c>
      <c r="I2800" s="11">
        <f t="shared" si="1513"/>
        <v>43905</v>
      </c>
      <c r="J2800" s="12">
        <f t="shared" si="1486"/>
        <v>6.9975209317552078E-4</v>
      </c>
      <c r="K2800" s="11">
        <f t="shared" si="1502"/>
        <v>43965</v>
      </c>
      <c r="L2800" s="11">
        <f t="shared" si="1487"/>
        <v>43965</v>
      </c>
      <c r="M2800" s="1">
        <f t="shared" si="1506"/>
        <v>20</v>
      </c>
      <c r="N2800" s="1">
        <f t="shared" si="1488"/>
        <v>13</v>
      </c>
      <c r="O2800" s="2">
        <f t="shared" si="1489"/>
        <v>1.0004547800000001</v>
      </c>
      <c r="P2800" s="13">
        <f t="shared" si="1514"/>
        <v>1.0025002700000001</v>
      </c>
      <c r="Q2800" s="13">
        <f t="shared" si="1507"/>
        <v>1.5280749322048748</v>
      </c>
      <c r="R2800" s="2">
        <f t="shared" si="1510"/>
        <v>1.5287698700000001</v>
      </c>
      <c r="S2800" s="2">
        <f t="shared" si="1503"/>
        <v>1.4936037600000001</v>
      </c>
      <c r="T2800" s="2">
        <f t="shared" si="1490"/>
        <v>287497.80100501003</v>
      </c>
      <c r="U2800" s="2">
        <f t="shared" si="1491"/>
        <v>3646.9136707061602</v>
      </c>
      <c r="V2800" s="2">
        <f t="shared" si="1492"/>
        <v>97874.059889249082</v>
      </c>
      <c r="W2800" s="2">
        <f t="shared" si="1493"/>
        <v>294006.96529648523</v>
      </c>
      <c r="X2800" s="17">
        <f t="shared" si="1494"/>
        <v>0</v>
      </c>
      <c r="Y2800" s="2">
        <f t="shared" si="1495"/>
        <v>0</v>
      </c>
      <c r="Z2800" s="72">
        <f t="shared" si="1496"/>
        <v>0</v>
      </c>
      <c r="AA2800" s="2">
        <f t="shared" si="1482"/>
        <v>0</v>
      </c>
      <c r="AB2800" s="12">
        <f t="shared" si="1504"/>
        <v>4.6600000000000003E-2</v>
      </c>
      <c r="AC2800" s="17">
        <f t="shared" si="1497"/>
        <v>13</v>
      </c>
      <c r="AD2800" s="17">
        <v>252</v>
      </c>
      <c r="AE2800" s="13">
        <f t="shared" si="1508"/>
        <v>1.0023523999999999</v>
      </c>
      <c r="AF2800" s="2">
        <f t="shared" si="1483"/>
        <v>676.30982707999999</v>
      </c>
      <c r="AG2800" s="2">
        <f t="shared" si="1498"/>
        <v>691.62198516000001</v>
      </c>
      <c r="AH2800" s="3">
        <f t="shared" si="1499"/>
        <v>0</v>
      </c>
      <c r="AI2800" s="4" t="str">
        <f t="shared" si="1509"/>
        <v>A+J=</v>
      </c>
      <c r="AJ2800" s="11">
        <f t="shared" si="1505"/>
        <v>43965</v>
      </c>
      <c r="AK2800" s="11"/>
      <c r="AL2800" s="4"/>
      <c r="AM2800" s="1"/>
      <c r="AN2800" s="11"/>
      <c r="AO2800" s="1"/>
      <c r="AP2800" s="1"/>
      <c r="AQ2800" s="3"/>
      <c r="AR2800" s="3"/>
      <c r="AS2800" s="6"/>
      <c r="AT2800" s="1"/>
      <c r="AU2800" s="1"/>
      <c r="AV2800" s="1"/>
      <c r="AW2800" s="1"/>
      <c r="AX2800" s="1"/>
      <c r="AY2800" s="1"/>
      <c r="AZ2800" s="1"/>
      <c r="BA2800" s="1"/>
      <c r="BB2800" s="1"/>
    </row>
    <row r="2801" spans="1:54" x14ac:dyDescent="0.2">
      <c r="A2801" s="158">
        <f t="shared" si="1500"/>
        <v>43957</v>
      </c>
      <c r="B2801" s="2">
        <f t="shared" si="1484"/>
        <v>294761.77673657989</v>
      </c>
      <c r="C2801" s="2">
        <f t="shared" si="1501"/>
        <v>192485.99173653001</v>
      </c>
      <c r="D2801" s="2">
        <f>SUM(Y2801:Y$2901)</f>
        <v>7388.3425659200002</v>
      </c>
      <c r="E2801" s="73">
        <f t="shared" si="1485"/>
        <v>185097.64917061001</v>
      </c>
      <c r="F2801" s="88">
        <f t="shared" si="1511"/>
        <v>5344.75</v>
      </c>
      <c r="G2801" s="3">
        <f>IF(AND(N2801=1,N2800&gt;1),VLOOKUP(A2800,[1]Plan1!$BK$81:$BM$259,3),G2800)</f>
        <v>5348.49</v>
      </c>
      <c r="H2801" s="11">
        <f t="shared" si="1512"/>
        <v>43876</v>
      </c>
      <c r="I2801" s="11">
        <f t="shared" si="1513"/>
        <v>43905</v>
      </c>
      <c r="J2801" s="12">
        <f t="shared" si="1486"/>
        <v>6.9975209317552078E-4</v>
      </c>
      <c r="K2801" s="11">
        <f t="shared" si="1502"/>
        <v>43965</v>
      </c>
      <c r="L2801" s="11">
        <f t="shared" si="1487"/>
        <v>43965</v>
      </c>
      <c r="M2801" s="1">
        <f t="shared" si="1506"/>
        <v>20</v>
      </c>
      <c r="N2801" s="1">
        <f t="shared" si="1488"/>
        <v>14</v>
      </c>
      <c r="O2801" s="2">
        <f t="shared" si="1489"/>
        <v>1.0004897699999999</v>
      </c>
      <c r="P2801" s="13">
        <f t="shared" si="1514"/>
        <v>1.0025002700000001</v>
      </c>
      <c r="Q2801" s="13">
        <f t="shared" si="1507"/>
        <v>1.5280749322048748</v>
      </c>
      <c r="R2801" s="2">
        <f t="shared" si="1510"/>
        <v>1.52882333</v>
      </c>
      <c r="S2801" s="2">
        <f t="shared" si="1503"/>
        <v>1.4936037600000001</v>
      </c>
      <c r="T2801" s="2">
        <f t="shared" si="1490"/>
        <v>287497.80100501003</v>
      </c>
      <c r="U2801" s="2">
        <f t="shared" si="1491"/>
        <v>3646.9136707061602</v>
      </c>
      <c r="V2801" s="2">
        <f t="shared" si="1492"/>
        <v>97883.955209573731</v>
      </c>
      <c r="W2801" s="2">
        <f t="shared" si="1493"/>
        <v>294016.86061680992</v>
      </c>
      <c r="X2801" s="17">
        <f t="shared" si="1494"/>
        <v>0</v>
      </c>
      <c r="Y2801" s="2">
        <f t="shared" si="1495"/>
        <v>0</v>
      </c>
      <c r="Z2801" s="72">
        <f t="shared" si="1496"/>
        <v>0</v>
      </c>
      <c r="AA2801" s="2">
        <f t="shared" si="1482"/>
        <v>0</v>
      </c>
      <c r="AB2801" s="12">
        <f t="shared" si="1504"/>
        <v>4.6600000000000003E-2</v>
      </c>
      <c r="AC2801" s="17">
        <f t="shared" si="1497"/>
        <v>14</v>
      </c>
      <c r="AD2801" s="17">
        <v>252</v>
      </c>
      <c r="AE2801" s="13">
        <f t="shared" si="1508"/>
        <v>1.002533583</v>
      </c>
      <c r="AF2801" s="2">
        <f t="shared" si="1483"/>
        <v>728.39954116000001</v>
      </c>
      <c r="AG2801" s="2">
        <f t="shared" si="1498"/>
        <v>744.91611977000002</v>
      </c>
      <c r="AH2801" s="3">
        <f t="shared" si="1499"/>
        <v>0</v>
      </c>
      <c r="AI2801" s="4" t="str">
        <f t="shared" si="1509"/>
        <v>A+J=</v>
      </c>
      <c r="AJ2801" s="11">
        <f t="shared" si="1505"/>
        <v>43965</v>
      </c>
      <c r="AK2801" s="11"/>
      <c r="AL2801" s="4"/>
      <c r="AM2801" s="1"/>
      <c r="AN2801" s="11"/>
      <c r="AO2801" s="1"/>
      <c r="AP2801" s="1"/>
      <c r="AQ2801" s="3"/>
      <c r="AR2801" s="3"/>
      <c r="AS2801" s="6"/>
      <c r="AT2801" s="1"/>
      <c r="AU2801" s="1"/>
      <c r="AV2801" s="1"/>
      <c r="AW2801" s="1"/>
      <c r="AX2801" s="1"/>
      <c r="AY2801" s="1"/>
      <c r="AZ2801" s="1"/>
      <c r="BA2801" s="1"/>
      <c r="BB2801" s="1"/>
    </row>
    <row r="2802" spans="1:54" x14ac:dyDescent="0.2">
      <c r="A2802" s="158">
        <f t="shared" si="1500"/>
        <v>43958</v>
      </c>
      <c r="B2802" s="2">
        <f t="shared" si="1484"/>
        <v>294824.98104209098</v>
      </c>
      <c r="C2802" s="2">
        <f t="shared" si="1501"/>
        <v>192485.99173653001</v>
      </c>
      <c r="D2802" s="2">
        <f>SUM(Y2802:Y$2901)</f>
        <v>7388.3425659200002</v>
      </c>
      <c r="E2802" s="73">
        <f t="shared" si="1485"/>
        <v>185097.64917061001</v>
      </c>
      <c r="F2802" s="88">
        <f t="shared" si="1511"/>
        <v>5344.75</v>
      </c>
      <c r="G2802" s="3">
        <f>IF(AND(N2802=1,N2801&gt;1),VLOOKUP(A2801,[1]Plan1!$BK$81:$BM$259,3),G2801)</f>
        <v>5348.49</v>
      </c>
      <c r="H2802" s="11">
        <f t="shared" si="1512"/>
        <v>43876</v>
      </c>
      <c r="I2802" s="11">
        <f t="shared" si="1513"/>
        <v>43905</v>
      </c>
      <c r="J2802" s="12">
        <f t="shared" si="1486"/>
        <v>6.9975209317552078E-4</v>
      </c>
      <c r="K2802" s="11">
        <f t="shared" si="1502"/>
        <v>43965</v>
      </c>
      <c r="L2802" s="11">
        <f t="shared" si="1487"/>
        <v>43965</v>
      </c>
      <c r="M2802" s="1">
        <f t="shared" si="1506"/>
        <v>20</v>
      </c>
      <c r="N2802" s="1">
        <f t="shared" si="1488"/>
        <v>15</v>
      </c>
      <c r="O2802" s="2">
        <f t="shared" si="1489"/>
        <v>1.00052476</v>
      </c>
      <c r="P2802" s="13">
        <f t="shared" si="1514"/>
        <v>1.0025002700000001</v>
      </c>
      <c r="Q2802" s="13">
        <f t="shared" si="1507"/>
        <v>1.5280749322048748</v>
      </c>
      <c r="R2802" s="2">
        <f t="shared" si="1510"/>
        <v>1.5288767999999999</v>
      </c>
      <c r="S2802" s="2">
        <f t="shared" si="1503"/>
        <v>1.4936037600000001</v>
      </c>
      <c r="T2802" s="2">
        <f t="shared" si="1490"/>
        <v>287497.80100501003</v>
      </c>
      <c r="U2802" s="2">
        <f t="shared" si="1491"/>
        <v>3646.9136707061602</v>
      </c>
      <c r="V2802" s="2">
        <f t="shared" si="1492"/>
        <v>97893.852380874858</v>
      </c>
      <c r="W2802" s="2">
        <f t="shared" si="1493"/>
        <v>294026.75778811099</v>
      </c>
      <c r="X2802" s="17">
        <f t="shared" si="1494"/>
        <v>0</v>
      </c>
      <c r="Y2802" s="2">
        <f t="shared" si="1495"/>
        <v>0</v>
      </c>
      <c r="Z2802" s="72">
        <f t="shared" si="1496"/>
        <v>0</v>
      </c>
      <c r="AA2802" s="2">
        <f t="shared" si="1482"/>
        <v>0</v>
      </c>
      <c r="AB2802" s="12">
        <f t="shared" si="1504"/>
        <v>4.6600000000000003E-2</v>
      </c>
      <c r="AC2802" s="17">
        <f t="shared" si="1497"/>
        <v>15</v>
      </c>
      <c r="AD2802" s="17">
        <v>252</v>
      </c>
      <c r="AE2802" s="13">
        <f t="shared" si="1508"/>
        <v>1.002714798</v>
      </c>
      <c r="AF2802" s="2">
        <f t="shared" si="1483"/>
        <v>780.49845517000006</v>
      </c>
      <c r="AG2802" s="2">
        <f t="shared" si="1498"/>
        <v>798.22325397999998</v>
      </c>
      <c r="AH2802" s="3">
        <f t="shared" si="1499"/>
        <v>0</v>
      </c>
      <c r="AI2802" s="4" t="str">
        <f t="shared" si="1509"/>
        <v>A+J=</v>
      </c>
      <c r="AJ2802" s="11">
        <f t="shared" si="1505"/>
        <v>43965</v>
      </c>
      <c r="AK2802" s="11"/>
      <c r="AL2802" s="4"/>
      <c r="AM2802" s="1"/>
      <c r="AN2802" s="11"/>
      <c r="AO2802" s="1"/>
      <c r="AP2802" s="1"/>
      <c r="AQ2802" s="3"/>
      <c r="AR2802" s="3"/>
      <c r="AS2802" s="6"/>
      <c r="AT2802" s="1"/>
      <c r="AU2802" s="1"/>
      <c r="AV2802" s="1"/>
      <c r="AW2802" s="1"/>
      <c r="AX2802" s="1"/>
      <c r="AY2802" s="1"/>
      <c r="AZ2802" s="1"/>
      <c r="BA2802" s="1"/>
      <c r="BB2802" s="1"/>
    </row>
    <row r="2803" spans="1:54" x14ac:dyDescent="0.2">
      <c r="A2803" s="158">
        <f t="shared" si="1500"/>
        <v>43959</v>
      </c>
      <c r="B2803" s="2">
        <f t="shared" si="1484"/>
        <v>294888.20078822866</v>
      </c>
      <c r="C2803" s="2">
        <f t="shared" si="1501"/>
        <v>192485.99173653001</v>
      </c>
      <c r="D2803" s="2">
        <f>SUM(Y2803:Y$2901)</f>
        <v>7388.3425659200002</v>
      </c>
      <c r="E2803" s="73">
        <f t="shared" si="1485"/>
        <v>185097.64917061001</v>
      </c>
      <c r="F2803" s="88">
        <f t="shared" si="1511"/>
        <v>5344.75</v>
      </c>
      <c r="G2803" s="3">
        <f>IF(AND(N2803=1,N2802&gt;1),VLOOKUP(A2802,[1]Plan1!$BK$81:$BM$259,3),G2802)</f>
        <v>5348.49</v>
      </c>
      <c r="H2803" s="11">
        <f t="shared" si="1512"/>
        <v>43876</v>
      </c>
      <c r="I2803" s="11">
        <f t="shared" si="1513"/>
        <v>43905</v>
      </c>
      <c r="J2803" s="12">
        <f t="shared" si="1486"/>
        <v>6.9975209317552078E-4</v>
      </c>
      <c r="K2803" s="11">
        <f t="shared" si="1502"/>
        <v>43965</v>
      </c>
      <c r="L2803" s="11">
        <f t="shared" si="1487"/>
        <v>43965</v>
      </c>
      <c r="M2803" s="1">
        <f t="shared" si="1506"/>
        <v>20</v>
      </c>
      <c r="N2803" s="1">
        <f t="shared" si="1488"/>
        <v>16</v>
      </c>
      <c r="O2803" s="2">
        <f t="shared" si="1489"/>
        <v>1.00055976</v>
      </c>
      <c r="P2803" s="13">
        <f t="shared" si="1514"/>
        <v>1.0025002700000001</v>
      </c>
      <c r="Q2803" s="13">
        <f t="shared" si="1507"/>
        <v>1.5280749322048748</v>
      </c>
      <c r="R2803" s="2">
        <f t="shared" si="1510"/>
        <v>1.52893028</v>
      </c>
      <c r="S2803" s="2">
        <f t="shared" si="1503"/>
        <v>1.4936037600000001</v>
      </c>
      <c r="T2803" s="2">
        <f t="shared" si="1490"/>
        <v>287497.80100501003</v>
      </c>
      <c r="U2803" s="2">
        <f t="shared" si="1491"/>
        <v>3646.9136707061602</v>
      </c>
      <c r="V2803" s="2">
        <f t="shared" si="1492"/>
        <v>97903.751403152521</v>
      </c>
      <c r="W2803" s="2">
        <f t="shared" si="1493"/>
        <v>294036.65681038867</v>
      </c>
      <c r="X2803" s="17">
        <f t="shared" si="1494"/>
        <v>0</v>
      </c>
      <c r="Y2803" s="2">
        <f t="shared" si="1495"/>
        <v>0</v>
      </c>
      <c r="Z2803" s="72">
        <f t="shared" si="1496"/>
        <v>0</v>
      </c>
      <c r="AA2803" s="2">
        <f t="shared" si="1482"/>
        <v>0</v>
      </c>
      <c r="AB2803" s="12">
        <f t="shared" si="1504"/>
        <v>4.6600000000000003E-2</v>
      </c>
      <c r="AC2803" s="17">
        <f t="shared" si="1497"/>
        <v>16</v>
      </c>
      <c r="AD2803" s="17">
        <v>252</v>
      </c>
      <c r="AE2803" s="13">
        <f t="shared" si="1508"/>
        <v>1.0028960469999999</v>
      </c>
      <c r="AF2803" s="2">
        <f t="shared" si="1483"/>
        <v>832.60714410000003</v>
      </c>
      <c r="AG2803" s="2">
        <f t="shared" si="1498"/>
        <v>851.54397784000003</v>
      </c>
      <c r="AH2803" s="3">
        <f t="shared" si="1499"/>
        <v>0</v>
      </c>
      <c r="AI2803" s="4" t="str">
        <f t="shared" si="1509"/>
        <v>A+J=</v>
      </c>
      <c r="AJ2803" s="11">
        <f t="shared" si="1505"/>
        <v>43965</v>
      </c>
      <c r="AK2803" s="11"/>
      <c r="AL2803" s="4"/>
      <c r="AM2803" s="1"/>
      <c r="AN2803" s="11"/>
      <c r="AO2803" s="1"/>
      <c r="AP2803" s="1"/>
      <c r="AQ2803" s="3"/>
      <c r="AR2803" s="3"/>
      <c r="AS2803" s="6"/>
      <c r="AT2803" s="1"/>
      <c r="AU2803" s="1"/>
      <c r="AV2803" s="1"/>
      <c r="AW2803" s="1"/>
      <c r="AX2803" s="1"/>
      <c r="AY2803" s="1"/>
      <c r="AZ2803" s="1"/>
      <c r="BA2803" s="1"/>
      <c r="BB2803" s="1"/>
    </row>
    <row r="2804" spans="1:54" x14ac:dyDescent="0.2">
      <c r="A2804" s="158">
        <f t="shared" si="1500"/>
        <v>43960</v>
      </c>
      <c r="B2804" s="2">
        <f t="shared" si="1484"/>
        <v>294951.43167555984</v>
      </c>
      <c r="C2804" s="2">
        <f t="shared" si="1501"/>
        <v>192485.99173653001</v>
      </c>
      <c r="D2804" s="2">
        <f>SUM(Y2804:Y$2901)</f>
        <v>7388.3425659200002</v>
      </c>
      <c r="E2804" s="73">
        <f t="shared" si="1485"/>
        <v>185097.64917061001</v>
      </c>
      <c r="F2804" s="88">
        <f t="shared" si="1511"/>
        <v>5344.75</v>
      </c>
      <c r="G2804" s="3">
        <f>IF(AND(N2804=1,N2803&gt;1),VLOOKUP(A2803,[1]Plan1!$BK$81:$BM$259,3),G2803)</f>
        <v>5348.49</v>
      </c>
      <c r="H2804" s="11">
        <f t="shared" si="1512"/>
        <v>43876</v>
      </c>
      <c r="I2804" s="11">
        <f t="shared" si="1513"/>
        <v>43905</v>
      </c>
      <c r="J2804" s="12">
        <f t="shared" si="1486"/>
        <v>6.9975209317552078E-4</v>
      </c>
      <c r="K2804" s="11">
        <f t="shared" si="1502"/>
        <v>43965</v>
      </c>
      <c r="L2804" s="11">
        <f t="shared" si="1487"/>
        <v>43965</v>
      </c>
      <c r="M2804" s="1">
        <f t="shared" si="1506"/>
        <v>20</v>
      </c>
      <c r="N2804" s="1">
        <f t="shared" si="1488"/>
        <v>17</v>
      </c>
      <c r="O2804" s="2">
        <f t="shared" si="1489"/>
        <v>1.0005947500000001</v>
      </c>
      <c r="P2804" s="13">
        <f t="shared" si="1514"/>
        <v>1.0025002700000001</v>
      </c>
      <c r="Q2804" s="13">
        <f t="shared" si="1507"/>
        <v>1.5280749322048748</v>
      </c>
      <c r="R2804" s="2">
        <f t="shared" si="1510"/>
        <v>1.5289837500000001</v>
      </c>
      <c r="S2804" s="2">
        <f t="shared" si="1503"/>
        <v>1.4936037600000001</v>
      </c>
      <c r="T2804" s="2">
        <f t="shared" si="1490"/>
        <v>287497.80100501003</v>
      </c>
      <c r="U2804" s="2">
        <f t="shared" si="1491"/>
        <v>3646.9136707061602</v>
      </c>
      <c r="V2804" s="2">
        <f t="shared" si="1492"/>
        <v>97913.648574453691</v>
      </c>
      <c r="W2804" s="2">
        <f t="shared" si="1493"/>
        <v>294046.55398168985</v>
      </c>
      <c r="X2804" s="17">
        <f t="shared" si="1494"/>
        <v>0</v>
      </c>
      <c r="Y2804" s="2">
        <f t="shared" si="1495"/>
        <v>0</v>
      </c>
      <c r="Z2804" s="72">
        <f t="shared" si="1496"/>
        <v>0</v>
      </c>
      <c r="AA2804" s="2">
        <f t="shared" si="1482"/>
        <v>0</v>
      </c>
      <c r="AB2804" s="12">
        <f t="shared" si="1504"/>
        <v>4.6600000000000003E-2</v>
      </c>
      <c r="AC2804" s="17">
        <f t="shared" si="1497"/>
        <v>17</v>
      </c>
      <c r="AD2804" s="17">
        <v>252</v>
      </c>
      <c r="AE2804" s="13">
        <f t="shared" si="1508"/>
        <v>1.003077328</v>
      </c>
      <c r="AF2804" s="2">
        <f t="shared" si="1483"/>
        <v>884.72503297000003</v>
      </c>
      <c r="AG2804" s="2">
        <f t="shared" si="1498"/>
        <v>904.87769387000003</v>
      </c>
      <c r="AH2804" s="3">
        <f t="shared" si="1499"/>
        <v>0</v>
      </c>
      <c r="AI2804" s="4" t="str">
        <f t="shared" si="1509"/>
        <v>A+J=</v>
      </c>
      <c r="AJ2804" s="11">
        <f t="shared" si="1505"/>
        <v>43965</v>
      </c>
      <c r="AK2804" s="11"/>
      <c r="AL2804" s="4"/>
      <c r="AM2804" s="1"/>
      <c r="AN2804" s="11"/>
      <c r="AO2804" s="1"/>
      <c r="AP2804" s="1"/>
      <c r="AQ2804" s="3"/>
      <c r="AR2804" s="3"/>
      <c r="AS2804" s="6"/>
      <c r="AT2804" s="1"/>
      <c r="AU2804" s="1"/>
      <c r="AV2804" s="1"/>
      <c r="AW2804" s="1"/>
      <c r="AX2804" s="1"/>
      <c r="AY2804" s="1"/>
      <c r="AZ2804" s="1"/>
      <c r="BA2804" s="1"/>
      <c r="BB2804" s="1"/>
    </row>
    <row r="2805" spans="1:54" x14ac:dyDescent="0.2">
      <c r="A2805" s="158">
        <f t="shared" si="1500"/>
        <v>43961</v>
      </c>
      <c r="B2805" s="2">
        <f t="shared" si="1484"/>
        <v>294951.43167555984</v>
      </c>
      <c r="C2805" s="2">
        <f t="shared" si="1501"/>
        <v>192485.99173653001</v>
      </c>
      <c r="D2805" s="2">
        <f>SUM(Y2805:Y$2901)</f>
        <v>7388.3425659200002</v>
      </c>
      <c r="E2805" s="73">
        <f t="shared" si="1485"/>
        <v>185097.64917061001</v>
      </c>
      <c r="F2805" s="88">
        <f t="shared" si="1511"/>
        <v>5344.75</v>
      </c>
      <c r="G2805" s="3">
        <f>IF(AND(N2805=1,N2804&gt;1),VLOOKUP(A2804,[1]Plan1!$BK$81:$BM$259,3),G2804)</f>
        <v>5348.49</v>
      </c>
      <c r="H2805" s="11">
        <f t="shared" si="1512"/>
        <v>43876</v>
      </c>
      <c r="I2805" s="11">
        <f t="shared" si="1513"/>
        <v>43905</v>
      </c>
      <c r="J2805" s="12">
        <f t="shared" si="1486"/>
        <v>6.9975209317552078E-4</v>
      </c>
      <c r="K2805" s="11">
        <f t="shared" si="1502"/>
        <v>43965</v>
      </c>
      <c r="L2805" s="11">
        <f t="shared" si="1487"/>
        <v>43965</v>
      </c>
      <c r="M2805" s="1">
        <f t="shared" si="1506"/>
        <v>20</v>
      </c>
      <c r="N2805" s="1">
        <f t="shared" si="1488"/>
        <v>17</v>
      </c>
      <c r="O2805" s="2">
        <f t="shared" si="1489"/>
        <v>1.0005947500000001</v>
      </c>
      <c r="P2805" s="13">
        <f t="shared" si="1514"/>
        <v>1.0025002700000001</v>
      </c>
      <c r="Q2805" s="13">
        <f t="shared" si="1507"/>
        <v>1.5280749322048748</v>
      </c>
      <c r="R2805" s="2">
        <f t="shared" si="1510"/>
        <v>1.5289837500000001</v>
      </c>
      <c r="S2805" s="2">
        <f t="shared" si="1503"/>
        <v>1.4936037600000001</v>
      </c>
      <c r="T2805" s="2">
        <f t="shared" si="1490"/>
        <v>287497.80100501003</v>
      </c>
      <c r="U2805" s="2">
        <f t="shared" si="1491"/>
        <v>3646.9136707061602</v>
      </c>
      <c r="V2805" s="2">
        <f t="shared" si="1492"/>
        <v>97913.648574453691</v>
      </c>
      <c r="W2805" s="2">
        <f t="shared" si="1493"/>
        <v>294046.55398168985</v>
      </c>
      <c r="X2805" s="17">
        <f t="shared" si="1494"/>
        <v>0</v>
      </c>
      <c r="Y2805" s="2">
        <f t="shared" si="1495"/>
        <v>0</v>
      </c>
      <c r="Z2805" s="72">
        <f t="shared" si="1496"/>
        <v>0</v>
      </c>
      <c r="AA2805" s="2">
        <f t="shared" si="1482"/>
        <v>0</v>
      </c>
      <c r="AB2805" s="12">
        <f t="shared" si="1504"/>
        <v>4.6600000000000003E-2</v>
      </c>
      <c r="AC2805" s="17">
        <f t="shared" si="1497"/>
        <v>17</v>
      </c>
      <c r="AD2805" s="17">
        <v>252</v>
      </c>
      <c r="AE2805" s="13">
        <f t="shared" si="1508"/>
        <v>1.003077328</v>
      </c>
      <c r="AF2805" s="2">
        <f t="shared" si="1483"/>
        <v>884.72503297000003</v>
      </c>
      <c r="AG2805" s="2">
        <f t="shared" si="1498"/>
        <v>904.87769387000003</v>
      </c>
      <c r="AH2805" s="3">
        <f t="shared" si="1499"/>
        <v>0</v>
      </c>
      <c r="AI2805" s="4" t="str">
        <f t="shared" si="1509"/>
        <v>A+J=</v>
      </c>
      <c r="AJ2805" s="11">
        <f t="shared" si="1505"/>
        <v>43965</v>
      </c>
      <c r="AK2805" s="11"/>
      <c r="AL2805" s="4"/>
      <c r="AM2805" s="1"/>
      <c r="AN2805" s="11"/>
      <c r="AO2805" s="1"/>
      <c r="AP2805" s="1"/>
      <c r="AQ2805" s="3"/>
      <c r="AR2805" s="3"/>
      <c r="AS2805" s="6"/>
      <c r="AT2805" s="1"/>
      <c r="AU2805" s="1"/>
      <c r="AV2805" s="1"/>
      <c r="AW2805" s="1"/>
      <c r="AX2805" s="1"/>
      <c r="AY2805" s="1"/>
      <c r="AZ2805" s="1"/>
      <c r="BA2805" s="1"/>
      <c r="BB2805" s="1"/>
    </row>
    <row r="2806" spans="1:54" x14ac:dyDescent="0.2">
      <c r="A2806" s="158">
        <f t="shared" si="1500"/>
        <v>43962</v>
      </c>
      <c r="B2806" s="2">
        <f t="shared" si="1484"/>
        <v>294951.43167555984</v>
      </c>
      <c r="C2806" s="2">
        <f t="shared" si="1501"/>
        <v>192485.99173653001</v>
      </c>
      <c r="D2806" s="2">
        <f>SUM(Y2806:Y$2901)</f>
        <v>7388.3425659200002</v>
      </c>
      <c r="E2806" s="73">
        <f t="shared" si="1485"/>
        <v>185097.64917061001</v>
      </c>
      <c r="F2806" s="88">
        <f t="shared" si="1511"/>
        <v>5344.75</v>
      </c>
      <c r="G2806" s="3">
        <f>IF(AND(N2806=1,N2805&gt;1),VLOOKUP(A2805,[1]Plan1!$BK$81:$BM$259,3),G2805)</f>
        <v>5348.49</v>
      </c>
      <c r="H2806" s="11">
        <f t="shared" si="1512"/>
        <v>43876</v>
      </c>
      <c r="I2806" s="11">
        <f t="shared" si="1513"/>
        <v>43905</v>
      </c>
      <c r="J2806" s="12">
        <f t="shared" si="1486"/>
        <v>6.9975209317552078E-4</v>
      </c>
      <c r="K2806" s="11">
        <f t="shared" si="1502"/>
        <v>43965</v>
      </c>
      <c r="L2806" s="11">
        <f t="shared" si="1487"/>
        <v>43965</v>
      </c>
      <c r="M2806" s="1">
        <f t="shared" si="1506"/>
        <v>20</v>
      </c>
      <c r="N2806" s="1">
        <f t="shared" si="1488"/>
        <v>17</v>
      </c>
      <c r="O2806" s="2">
        <f t="shared" si="1489"/>
        <v>1.0005947500000001</v>
      </c>
      <c r="P2806" s="13">
        <f t="shared" si="1514"/>
        <v>1.0025002700000001</v>
      </c>
      <c r="Q2806" s="13">
        <f t="shared" si="1507"/>
        <v>1.5280749322048748</v>
      </c>
      <c r="R2806" s="2">
        <f t="shared" si="1510"/>
        <v>1.5289837500000001</v>
      </c>
      <c r="S2806" s="2">
        <f t="shared" si="1503"/>
        <v>1.4936037600000001</v>
      </c>
      <c r="T2806" s="2">
        <f t="shared" si="1490"/>
        <v>287497.80100501003</v>
      </c>
      <c r="U2806" s="2">
        <f t="shared" si="1491"/>
        <v>3646.9136707061602</v>
      </c>
      <c r="V2806" s="2">
        <f t="shared" si="1492"/>
        <v>97913.648574453691</v>
      </c>
      <c r="W2806" s="2">
        <f t="shared" si="1493"/>
        <v>294046.55398168985</v>
      </c>
      <c r="X2806" s="17">
        <f t="shared" si="1494"/>
        <v>0</v>
      </c>
      <c r="Y2806" s="2">
        <f t="shared" si="1495"/>
        <v>0</v>
      </c>
      <c r="Z2806" s="72">
        <f t="shared" si="1496"/>
        <v>0</v>
      </c>
      <c r="AA2806" s="2">
        <f t="shared" si="1482"/>
        <v>0</v>
      </c>
      <c r="AB2806" s="12">
        <f t="shared" si="1504"/>
        <v>4.6600000000000003E-2</v>
      </c>
      <c r="AC2806" s="17">
        <f t="shared" si="1497"/>
        <v>17</v>
      </c>
      <c r="AD2806" s="17">
        <v>252</v>
      </c>
      <c r="AE2806" s="13">
        <f t="shared" si="1508"/>
        <v>1.003077328</v>
      </c>
      <c r="AF2806" s="2">
        <f t="shared" si="1483"/>
        <v>884.72503297000003</v>
      </c>
      <c r="AG2806" s="2">
        <f t="shared" si="1498"/>
        <v>904.87769387000003</v>
      </c>
      <c r="AH2806" s="3">
        <f t="shared" si="1499"/>
        <v>0</v>
      </c>
      <c r="AI2806" s="4" t="str">
        <f t="shared" si="1509"/>
        <v>A+J=</v>
      </c>
      <c r="AJ2806" s="11">
        <f t="shared" si="1505"/>
        <v>43965</v>
      </c>
      <c r="AK2806" s="11"/>
      <c r="AL2806" s="4"/>
      <c r="AM2806" s="1"/>
      <c r="AN2806" s="11"/>
      <c r="AO2806" s="1"/>
      <c r="AP2806" s="1"/>
      <c r="AQ2806" s="3"/>
      <c r="AR2806" s="3"/>
      <c r="AS2806" s="6"/>
      <c r="AT2806" s="1"/>
      <c r="AU2806" s="1"/>
      <c r="AV2806" s="1"/>
      <c r="AW2806" s="1"/>
      <c r="AX2806" s="1"/>
      <c r="AY2806" s="1"/>
      <c r="AZ2806" s="1"/>
      <c r="BA2806" s="1"/>
      <c r="BB2806" s="1"/>
    </row>
    <row r="2807" spans="1:54" x14ac:dyDescent="0.2">
      <c r="A2807" s="158">
        <f t="shared" si="1500"/>
        <v>43963</v>
      </c>
      <c r="B2807" s="2">
        <f t="shared" si="1484"/>
        <v>295014.67771208746</v>
      </c>
      <c r="C2807" s="2">
        <f t="shared" si="1501"/>
        <v>192485.99173653001</v>
      </c>
      <c r="D2807" s="2">
        <f>SUM(Y2807:Y$2901)</f>
        <v>7388.3425659200002</v>
      </c>
      <c r="E2807" s="73">
        <f t="shared" si="1485"/>
        <v>185097.64917061001</v>
      </c>
      <c r="F2807" s="88">
        <f t="shared" si="1511"/>
        <v>5344.75</v>
      </c>
      <c r="G2807" s="3">
        <f>IF(AND(N2807=1,N2806&gt;1),VLOOKUP(A2806,[1]Plan1!$BK$81:$BM$259,3),G2806)</f>
        <v>5348.49</v>
      </c>
      <c r="H2807" s="11">
        <f t="shared" si="1512"/>
        <v>43876</v>
      </c>
      <c r="I2807" s="11">
        <f t="shared" si="1513"/>
        <v>43905</v>
      </c>
      <c r="J2807" s="12">
        <f t="shared" si="1486"/>
        <v>6.9975209317552078E-4</v>
      </c>
      <c r="K2807" s="11">
        <f t="shared" si="1502"/>
        <v>43965</v>
      </c>
      <c r="L2807" s="11">
        <f t="shared" si="1487"/>
        <v>43965</v>
      </c>
      <c r="M2807" s="1">
        <f t="shared" si="1506"/>
        <v>20</v>
      </c>
      <c r="N2807" s="1">
        <f t="shared" si="1488"/>
        <v>18</v>
      </c>
      <c r="O2807" s="2">
        <f t="shared" si="1489"/>
        <v>1.0006297500000001</v>
      </c>
      <c r="P2807" s="13">
        <f t="shared" si="1514"/>
        <v>1.0025002700000001</v>
      </c>
      <c r="Q2807" s="13">
        <f t="shared" si="1507"/>
        <v>1.5280749322048748</v>
      </c>
      <c r="R2807" s="2">
        <f t="shared" si="1510"/>
        <v>1.5290372299999999</v>
      </c>
      <c r="S2807" s="2">
        <f t="shared" si="1503"/>
        <v>1.4936037600000001</v>
      </c>
      <c r="T2807" s="2">
        <f t="shared" si="1490"/>
        <v>287497.80100501003</v>
      </c>
      <c r="U2807" s="2">
        <f t="shared" si="1491"/>
        <v>3646.9136707061602</v>
      </c>
      <c r="V2807" s="2">
        <f t="shared" si="1492"/>
        <v>97923.547596731296</v>
      </c>
      <c r="W2807" s="2">
        <f t="shared" si="1493"/>
        <v>294056.45300396747</v>
      </c>
      <c r="X2807" s="17">
        <f t="shared" si="1494"/>
        <v>0</v>
      </c>
      <c r="Y2807" s="2">
        <f t="shared" si="1495"/>
        <v>0</v>
      </c>
      <c r="Z2807" s="72">
        <f t="shared" si="1496"/>
        <v>0</v>
      </c>
      <c r="AA2807" s="2">
        <f t="shared" si="1482"/>
        <v>0</v>
      </c>
      <c r="AB2807" s="12">
        <f t="shared" si="1504"/>
        <v>4.6600000000000003E-2</v>
      </c>
      <c r="AC2807" s="17">
        <f t="shared" si="1497"/>
        <v>18</v>
      </c>
      <c r="AD2807" s="17">
        <v>252</v>
      </c>
      <c r="AE2807" s="13">
        <f t="shared" si="1508"/>
        <v>1.003258642</v>
      </c>
      <c r="AF2807" s="2">
        <f t="shared" si="1483"/>
        <v>936.85240925999994</v>
      </c>
      <c r="AG2807" s="2">
        <f t="shared" si="1498"/>
        <v>958.22470811999995</v>
      </c>
      <c r="AH2807" s="3">
        <f t="shared" si="1499"/>
        <v>0</v>
      </c>
      <c r="AI2807" s="4" t="str">
        <f t="shared" si="1509"/>
        <v>A+J=</v>
      </c>
      <c r="AJ2807" s="11">
        <f t="shared" si="1505"/>
        <v>43965</v>
      </c>
      <c r="AK2807" s="11"/>
      <c r="AL2807" s="4"/>
      <c r="AM2807" s="1"/>
      <c r="AN2807" s="11"/>
      <c r="AO2807" s="1"/>
      <c r="AP2807" s="1"/>
      <c r="AQ2807" s="3"/>
      <c r="AR2807" s="3"/>
      <c r="AS2807" s="6"/>
      <c r="AT2807" s="1"/>
      <c r="AU2807" s="1"/>
      <c r="AV2807" s="1"/>
      <c r="AW2807" s="1"/>
      <c r="AX2807" s="1"/>
      <c r="AY2807" s="1"/>
      <c r="AZ2807" s="1"/>
      <c r="BA2807" s="1"/>
      <c r="BB2807" s="1"/>
    </row>
    <row r="2808" spans="1:54" x14ac:dyDescent="0.2">
      <c r="A2808" s="158">
        <f t="shared" si="1500"/>
        <v>43964</v>
      </c>
      <c r="B2808" s="2">
        <f t="shared" si="1484"/>
        <v>295077.93860576156</v>
      </c>
      <c r="C2808" s="2">
        <f t="shared" si="1501"/>
        <v>192485.99173653001</v>
      </c>
      <c r="D2808" s="2">
        <f>SUM(Y2808:Y$2901)</f>
        <v>7388.3425659200002</v>
      </c>
      <c r="E2808" s="73">
        <f t="shared" si="1485"/>
        <v>185097.64917061001</v>
      </c>
      <c r="F2808" s="88">
        <f t="shared" si="1511"/>
        <v>5344.75</v>
      </c>
      <c r="G2808" s="3">
        <f>IF(AND(N2808=1,N2807&gt;1),VLOOKUP(A2807,[1]Plan1!$BK$81:$BM$259,3),G2807)</f>
        <v>5348.49</v>
      </c>
      <c r="H2808" s="11">
        <f t="shared" si="1512"/>
        <v>43876</v>
      </c>
      <c r="I2808" s="11">
        <f t="shared" si="1513"/>
        <v>43905</v>
      </c>
      <c r="J2808" s="12">
        <f t="shared" si="1486"/>
        <v>6.9975209317552078E-4</v>
      </c>
      <c r="K2808" s="11">
        <f t="shared" si="1502"/>
        <v>43965</v>
      </c>
      <c r="L2808" s="11">
        <f t="shared" si="1487"/>
        <v>43965</v>
      </c>
      <c r="M2808" s="1">
        <f t="shared" si="1506"/>
        <v>20</v>
      </c>
      <c r="N2808" s="1">
        <f t="shared" si="1488"/>
        <v>19</v>
      </c>
      <c r="O2808" s="2">
        <f t="shared" si="1489"/>
        <v>1.0006647500000001</v>
      </c>
      <c r="P2808" s="13">
        <f t="shared" si="1514"/>
        <v>1.0025002700000001</v>
      </c>
      <c r="Q2808" s="13">
        <f t="shared" si="1507"/>
        <v>1.5280749322048748</v>
      </c>
      <c r="R2808" s="2">
        <f t="shared" si="1510"/>
        <v>1.5290907199999999</v>
      </c>
      <c r="S2808" s="2">
        <f t="shared" si="1503"/>
        <v>1.4936037600000001</v>
      </c>
      <c r="T2808" s="2">
        <f t="shared" si="1490"/>
        <v>287497.80100501003</v>
      </c>
      <c r="U2808" s="2">
        <f t="shared" si="1491"/>
        <v>3646.9136707061602</v>
      </c>
      <c r="V2808" s="2">
        <f t="shared" si="1492"/>
        <v>97933.448469985437</v>
      </c>
      <c r="W2808" s="2">
        <f t="shared" si="1493"/>
        <v>294066.35387722158</v>
      </c>
      <c r="X2808" s="17">
        <f t="shared" si="1494"/>
        <v>0</v>
      </c>
      <c r="Y2808" s="2">
        <f t="shared" si="1495"/>
        <v>0</v>
      </c>
      <c r="Z2808" s="72">
        <f t="shared" si="1496"/>
        <v>0</v>
      </c>
      <c r="AA2808" s="2">
        <f t="shared" si="1482"/>
        <v>0</v>
      </c>
      <c r="AB2808" s="12">
        <f t="shared" si="1504"/>
        <v>4.6600000000000003E-2</v>
      </c>
      <c r="AC2808" s="17">
        <f t="shared" si="1497"/>
        <v>19</v>
      </c>
      <c r="AD2808" s="17">
        <v>252</v>
      </c>
      <c r="AE2808" s="13">
        <f t="shared" si="1508"/>
        <v>1.003439988</v>
      </c>
      <c r="AF2808" s="2">
        <f t="shared" si="1483"/>
        <v>988.98898548</v>
      </c>
      <c r="AG2808" s="2">
        <f t="shared" si="1498"/>
        <v>1011.58472854</v>
      </c>
      <c r="AH2808" s="3">
        <f t="shared" si="1499"/>
        <v>0</v>
      </c>
      <c r="AI2808" s="4" t="str">
        <f t="shared" si="1509"/>
        <v>A+J=</v>
      </c>
      <c r="AJ2808" s="11">
        <f t="shared" si="1505"/>
        <v>43965</v>
      </c>
      <c r="AK2808" s="11"/>
      <c r="AL2808" s="4"/>
      <c r="AM2808" s="1"/>
      <c r="AN2808" s="11"/>
      <c r="AO2808" s="1"/>
      <c r="AP2808" s="1"/>
      <c r="AQ2808" s="3"/>
      <c r="AR2808" s="3"/>
      <c r="AS2808" s="6"/>
      <c r="AT2808" s="1"/>
      <c r="AU2808" s="1"/>
      <c r="AV2808" s="1"/>
      <c r="AW2808" s="1"/>
      <c r="AX2808" s="1"/>
      <c r="AY2808" s="1"/>
      <c r="AZ2808" s="1"/>
      <c r="BA2808" s="1"/>
      <c r="BB2808" s="1"/>
    </row>
    <row r="2809" spans="1:54" x14ac:dyDescent="0.2">
      <c r="A2809" s="158">
        <f t="shared" si="1500"/>
        <v>43965</v>
      </c>
      <c r="B2809" s="2">
        <f t="shared" si="1484"/>
        <v>295141.21123130928</v>
      </c>
      <c r="C2809" s="2">
        <f t="shared" si="1501"/>
        <v>192485.99173653001</v>
      </c>
      <c r="D2809" s="2">
        <f>SUM(Y2809:Y$2901)</f>
        <v>7388.3425659200002</v>
      </c>
      <c r="E2809" s="73">
        <f t="shared" si="1485"/>
        <v>185097.64917061001</v>
      </c>
      <c r="F2809" s="88">
        <f t="shared" si="1511"/>
        <v>5344.75</v>
      </c>
      <c r="G2809" s="3">
        <f>IF(AND(N2809=1,N2808&gt;1),VLOOKUP(A2808,[1]Plan1!$BK$81:$BM$259,3),G2808)</f>
        <v>5348.49</v>
      </c>
      <c r="H2809" s="11">
        <f t="shared" si="1512"/>
        <v>43876</v>
      </c>
      <c r="I2809" s="11">
        <f t="shared" si="1513"/>
        <v>43905</v>
      </c>
      <c r="J2809" s="12">
        <f t="shared" si="1486"/>
        <v>6.9975209317552078E-4</v>
      </c>
      <c r="K2809" s="11">
        <f t="shared" si="1502"/>
        <v>43997</v>
      </c>
      <c r="L2809" s="11">
        <f t="shared" si="1487"/>
        <v>43965</v>
      </c>
      <c r="M2809" s="1">
        <f t="shared" si="1506"/>
        <v>20</v>
      </c>
      <c r="N2809" s="1">
        <f t="shared" si="1488"/>
        <v>20</v>
      </c>
      <c r="O2809" s="2">
        <f t="shared" si="1489"/>
        <v>1.0006997500000001</v>
      </c>
      <c r="P2809" s="13">
        <f t="shared" si="1514"/>
        <v>1.0025002700000001</v>
      </c>
      <c r="Q2809" s="13">
        <f t="shared" si="1507"/>
        <v>1.5280749322048748</v>
      </c>
      <c r="R2809" s="2">
        <f t="shared" si="1510"/>
        <v>1.5291442</v>
      </c>
      <c r="S2809" s="2">
        <f t="shared" si="1503"/>
        <v>1.4936037600000001</v>
      </c>
      <c r="T2809" s="2">
        <f t="shared" si="1490"/>
        <v>287497.80100501003</v>
      </c>
      <c r="U2809" s="2">
        <f t="shared" si="1491"/>
        <v>3646.9136707061602</v>
      </c>
      <c r="V2809" s="2">
        <f t="shared" si="1492"/>
        <v>97943.347492263085</v>
      </c>
      <c r="W2809" s="2">
        <f t="shared" si="1493"/>
        <v>294076.25289949926</v>
      </c>
      <c r="X2809" s="17">
        <f t="shared" si="1494"/>
        <v>92</v>
      </c>
      <c r="Y2809" s="2">
        <f t="shared" si="1495"/>
        <v>1879.5833623799999</v>
      </c>
      <c r="Z2809" s="72">
        <f t="shared" si="1496"/>
        <v>9.7647800000000007E-3</v>
      </c>
      <c r="AA2809" s="2">
        <f t="shared" si="1482"/>
        <v>2807.3527772900002</v>
      </c>
      <c r="AB2809" s="12">
        <f t="shared" si="1504"/>
        <v>4.6600000000000003E-2</v>
      </c>
      <c r="AC2809" s="17">
        <f t="shared" si="1497"/>
        <v>20</v>
      </c>
      <c r="AD2809" s="17">
        <v>252</v>
      </c>
      <c r="AE2809" s="13">
        <f t="shared" si="1508"/>
        <v>1.0036213679999999</v>
      </c>
      <c r="AF2809" s="2">
        <f t="shared" si="1483"/>
        <v>1041.1353366200001</v>
      </c>
      <c r="AG2809" s="2">
        <f t="shared" si="1498"/>
        <v>1064.9583318099999</v>
      </c>
      <c r="AH2809" s="3">
        <f t="shared" si="1499"/>
        <v>3848.4881139100003</v>
      </c>
      <c r="AI2809" s="4" t="str">
        <f t="shared" si="1509"/>
        <v>A+J=</v>
      </c>
      <c r="AJ2809" s="11">
        <f t="shared" si="1505"/>
        <v>43965</v>
      </c>
      <c r="AK2809" s="11"/>
      <c r="AL2809" s="4"/>
      <c r="AM2809" s="1"/>
      <c r="AN2809" s="11"/>
      <c r="AO2809" s="1"/>
      <c r="AP2809" s="1"/>
      <c r="AQ2809" s="3"/>
      <c r="AR2809" s="3"/>
      <c r="AS2809" s="6"/>
      <c r="AT2809" s="1"/>
      <c r="AU2809" s="1"/>
      <c r="AV2809" s="1"/>
      <c r="AW2809" s="1"/>
      <c r="AX2809" s="1"/>
      <c r="AY2809" s="1"/>
      <c r="AZ2809" s="1"/>
      <c r="BA2809" s="1"/>
      <c r="BB2809" s="1"/>
    </row>
    <row r="2810" spans="1:54" x14ac:dyDescent="0.2">
      <c r="A2810" s="158">
        <f t="shared" si="1500"/>
        <v>43966</v>
      </c>
      <c r="B2810" s="2">
        <f t="shared" si="1484"/>
        <v>291279.696716687</v>
      </c>
      <c r="C2810" s="2">
        <f t="shared" si="1501"/>
        <v>190606.40837414999</v>
      </c>
      <c r="D2810" s="2">
        <f>SUM(Y2810:Y$2901)</f>
        <v>5508.7592035400003</v>
      </c>
      <c r="E2810" s="73">
        <f t="shared" si="1485"/>
        <v>185097.64917061001</v>
      </c>
      <c r="F2810" s="88">
        <f t="shared" si="1511"/>
        <v>5348.49</v>
      </c>
      <c r="G2810" s="3">
        <f>IF(AND(N2810=1,N2809&gt;1),VLOOKUP(A2809,[1]Plan1!$BK$81:$BM$259,3),G2809)</f>
        <v>5331.91</v>
      </c>
      <c r="H2810" s="11">
        <f t="shared" si="1512"/>
        <v>43905</v>
      </c>
      <c r="I2810" s="11">
        <f t="shared" si="1513"/>
        <v>43936</v>
      </c>
      <c r="J2810" s="12">
        <f t="shared" si="1486"/>
        <v>-3.0999403569978989E-3</v>
      </c>
      <c r="K2810" s="11">
        <f t="shared" si="1502"/>
        <v>43997</v>
      </c>
      <c r="L2810" s="11">
        <f t="shared" si="1487"/>
        <v>43997</v>
      </c>
      <c r="M2810" s="1">
        <f t="shared" si="1506"/>
        <v>21</v>
      </c>
      <c r="N2810" s="1">
        <f t="shared" si="1488"/>
        <v>1</v>
      </c>
      <c r="O2810" s="2">
        <f t="shared" si="1489"/>
        <v>0.99985215999999999</v>
      </c>
      <c r="P2810" s="13">
        <f t="shared" si="1514"/>
        <v>1.0006997500000001</v>
      </c>
      <c r="Q2810" s="13">
        <f t="shared" si="1507"/>
        <v>1.5291442026386852</v>
      </c>
      <c r="R2810" s="2">
        <f t="shared" si="1510"/>
        <v>1.5289181300000001</v>
      </c>
      <c r="S2810" s="2">
        <f t="shared" si="1503"/>
        <v>1.4936037600000001</v>
      </c>
      <c r="T2810" s="2">
        <f t="shared" si="1490"/>
        <v>284690.44822771999</v>
      </c>
      <c r="U2810" s="2">
        <f t="shared" si="1491"/>
        <v>2719.1442558019498</v>
      </c>
      <c r="V2810" s="2">
        <f t="shared" si="1492"/>
        <v>97901.502466715116</v>
      </c>
      <c r="W2810" s="2">
        <f t="shared" si="1493"/>
        <v>291227.05509666703</v>
      </c>
      <c r="X2810" s="17">
        <f t="shared" si="1494"/>
        <v>0</v>
      </c>
      <c r="Y2810" s="2">
        <f t="shared" si="1495"/>
        <v>0</v>
      </c>
      <c r="Z2810" s="72">
        <f t="shared" si="1496"/>
        <v>0</v>
      </c>
      <c r="AA2810" s="2">
        <f t="shared" si="1482"/>
        <v>0</v>
      </c>
      <c r="AB2810" s="12">
        <f t="shared" si="1504"/>
        <v>4.6600000000000003E-2</v>
      </c>
      <c r="AC2810" s="17">
        <f t="shared" si="1497"/>
        <v>1</v>
      </c>
      <c r="AD2810" s="17">
        <v>252</v>
      </c>
      <c r="AE2810" s="13">
        <f t="shared" si="1508"/>
        <v>1.0001807579999999</v>
      </c>
      <c r="AF2810" s="2">
        <f t="shared" si="1483"/>
        <v>51.460076039999997</v>
      </c>
      <c r="AG2810" s="2">
        <f t="shared" si="1498"/>
        <v>52.641620019999998</v>
      </c>
      <c r="AH2810" s="3">
        <f t="shared" si="1499"/>
        <v>0</v>
      </c>
      <c r="AI2810" s="4" t="str">
        <f t="shared" si="1509"/>
        <v>A+J=</v>
      </c>
      <c r="AJ2810" s="11">
        <f t="shared" si="1505"/>
        <v>43997</v>
      </c>
      <c r="AK2810" s="11"/>
      <c r="AL2810" s="4"/>
      <c r="AM2810" s="1"/>
      <c r="AN2810" s="11"/>
      <c r="AO2810" s="1"/>
      <c r="AP2810" s="1"/>
      <c r="AQ2810" s="3"/>
      <c r="AR2810" s="3"/>
      <c r="AS2810" s="6"/>
      <c r="AT2810" s="1"/>
      <c r="AU2810" s="1"/>
      <c r="AV2810" s="1"/>
      <c r="AW2810" s="1"/>
      <c r="AX2810" s="1"/>
      <c r="AY2810" s="1"/>
      <c r="AZ2810" s="1"/>
      <c r="BA2810" s="1"/>
      <c r="BB2810" s="1"/>
    </row>
    <row r="2811" spans="1:54" x14ac:dyDescent="0.2">
      <c r="A2811" s="158">
        <f t="shared" si="1500"/>
        <v>43967</v>
      </c>
      <c r="B2811" s="2">
        <f t="shared" si="1484"/>
        <v>291290.49675967149</v>
      </c>
      <c r="C2811" s="2">
        <f t="shared" si="1501"/>
        <v>190606.40837414999</v>
      </c>
      <c r="D2811" s="2">
        <f>SUM(Y2811:Y$2901)</f>
        <v>5508.7592035400003</v>
      </c>
      <c r="E2811" s="73">
        <f t="shared" si="1485"/>
        <v>185097.64917061001</v>
      </c>
      <c r="F2811" s="88">
        <f t="shared" si="1511"/>
        <v>5348.49</v>
      </c>
      <c r="G2811" s="3">
        <f>IF(AND(N2811=1,N2810&gt;1),VLOOKUP(A2810,[1]Plan1!$BK$81:$BM$259,3),G2810)</f>
        <v>5331.91</v>
      </c>
      <c r="H2811" s="11">
        <f t="shared" si="1512"/>
        <v>43905</v>
      </c>
      <c r="I2811" s="11">
        <f t="shared" si="1513"/>
        <v>43936</v>
      </c>
      <c r="J2811" s="12">
        <f t="shared" si="1486"/>
        <v>-3.0999403569978989E-3</v>
      </c>
      <c r="K2811" s="11">
        <f t="shared" si="1502"/>
        <v>43997</v>
      </c>
      <c r="L2811" s="11">
        <f t="shared" si="1487"/>
        <v>43997</v>
      </c>
      <c r="M2811" s="1">
        <f t="shared" si="1506"/>
        <v>21</v>
      </c>
      <c r="N2811" s="1">
        <f t="shared" si="1488"/>
        <v>2</v>
      </c>
      <c r="O2811" s="2">
        <f t="shared" si="1489"/>
        <v>0.99970435000000002</v>
      </c>
      <c r="P2811" s="13">
        <f t="shared" si="1514"/>
        <v>1.0006997500000001</v>
      </c>
      <c r="Q2811" s="13">
        <f t="shared" si="1507"/>
        <v>1.5291442026386852</v>
      </c>
      <c r="R2811" s="2">
        <f t="shared" si="1510"/>
        <v>1.5286921099999999</v>
      </c>
      <c r="S2811" s="2">
        <f t="shared" si="1503"/>
        <v>1.4936037600000001</v>
      </c>
      <c r="T2811" s="2">
        <f t="shared" si="1490"/>
        <v>284690.44822771999</v>
      </c>
      <c r="U2811" s="2">
        <f t="shared" si="1491"/>
        <v>2719.1442558019498</v>
      </c>
      <c r="V2811" s="2">
        <f t="shared" si="1492"/>
        <v>97859.66669604955</v>
      </c>
      <c r="W2811" s="2">
        <f t="shared" si="1493"/>
        <v>291185.21932600148</v>
      </c>
      <c r="X2811" s="17">
        <f t="shared" si="1494"/>
        <v>0</v>
      </c>
      <c r="Y2811" s="2">
        <f t="shared" si="1495"/>
        <v>0</v>
      </c>
      <c r="Z2811" s="72">
        <f t="shared" si="1496"/>
        <v>0</v>
      </c>
      <c r="AA2811" s="2">
        <f t="shared" si="1482"/>
        <v>0</v>
      </c>
      <c r="AB2811" s="12">
        <f t="shared" si="1504"/>
        <v>4.6600000000000003E-2</v>
      </c>
      <c r="AC2811" s="17">
        <f t="shared" si="1497"/>
        <v>2</v>
      </c>
      <c r="AD2811" s="17">
        <v>252</v>
      </c>
      <c r="AE2811" s="13">
        <f t="shared" si="1508"/>
        <v>1.0003615480000001</v>
      </c>
      <c r="AF2811" s="2">
        <f t="shared" si="1483"/>
        <v>102.92926217</v>
      </c>
      <c r="AG2811" s="2">
        <f t="shared" si="1498"/>
        <v>105.27743366999999</v>
      </c>
      <c r="AH2811" s="3">
        <f t="shared" si="1499"/>
        <v>0</v>
      </c>
      <c r="AI2811" s="4" t="str">
        <f t="shared" si="1509"/>
        <v>A+J=</v>
      </c>
      <c r="AJ2811" s="11">
        <f t="shared" si="1505"/>
        <v>43997</v>
      </c>
      <c r="AK2811" s="11"/>
      <c r="AL2811" s="4"/>
      <c r="AM2811" s="1"/>
      <c r="AN2811" s="11"/>
      <c r="AO2811" s="1"/>
      <c r="AP2811" s="1"/>
      <c r="AQ2811" s="3"/>
      <c r="AR2811" s="3"/>
      <c r="AS2811" s="6"/>
      <c r="AT2811" s="1"/>
      <c r="AU2811" s="1"/>
      <c r="AV2811" s="1"/>
      <c r="AW2811" s="1"/>
      <c r="AX2811" s="1"/>
      <c r="AY2811" s="1"/>
      <c r="AZ2811" s="1"/>
      <c r="BA2811" s="1"/>
      <c r="BB2811" s="1"/>
    </row>
    <row r="2812" spans="1:54" x14ac:dyDescent="0.2">
      <c r="A2812" s="158">
        <f t="shared" si="1500"/>
        <v>43968</v>
      </c>
      <c r="B2812" s="2">
        <f t="shared" si="1484"/>
        <v>291290.49675967149</v>
      </c>
      <c r="C2812" s="2">
        <f t="shared" si="1501"/>
        <v>190606.40837414999</v>
      </c>
      <c r="D2812" s="2">
        <f>SUM(Y2812:Y$2901)</f>
        <v>5508.7592035400003</v>
      </c>
      <c r="E2812" s="73">
        <f t="shared" si="1485"/>
        <v>185097.64917061001</v>
      </c>
      <c r="F2812" s="88">
        <f t="shared" si="1511"/>
        <v>5348.49</v>
      </c>
      <c r="G2812" s="3">
        <f>IF(AND(N2812=1,N2811&gt;1),VLOOKUP(A2811,[1]Plan1!$BK$81:$BM$259,3),G2811)</f>
        <v>5331.91</v>
      </c>
      <c r="H2812" s="11">
        <f t="shared" si="1512"/>
        <v>43905</v>
      </c>
      <c r="I2812" s="11">
        <f t="shared" si="1513"/>
        <v>43936</v>
      </c>
      <c r="J2812" s="12">
        <f t="shared" si="1486"/>
        <v>-3.0999403569978989E-3</v>
      </c>
      <c r="K2812" s="11">
        <f t="shared" si="1502"/>
        <v>43997</v>
      </c>
      <c r="L2812" s="11">
        <f t="shared" si="1487"/>
        <v>43997</v>
      </c>
      <c r="M2812" s="1">
        <f t="shared" si="1506"/>
        <v>21</v>
      </c>
      <c r="N2812" s="1">
        <f t="shared" si="1488"/>
        <v>2</v>
      </c>
      <c r="O2812" s="2">
        <f t="shared" si="1489"/>
        <v>0.99970435000000002</v>
      </c>
      <c r="P2812" s="13">
        <f t="shared" si="1514"/>
        <v>1.0006997500000001</v>
      </c>
      <c r="Q2812" s="13">
        <f t="shared" si="1507"/>
        <v>1.5291442026386852</v>
      </c>
      <c r="R2812" s="2">
        <f t="shared" si="1510"/>
        <v>1.5286921099999999</v>
      </c>
      <c r="S2812" s="2">
        <f t="shared" si="1503"/>
        <v>1.4936037600000001</v>
      </c>
      <c r="T2812" s="2">
        <f t="shared" si="1490"/>
        <v>284690.44822771999</v>
      </c>
      <c r="U2812" s="2">
        <f t="shared" si="1491"/>
        <v>2719.1442558019498</v>
      </c>
      <c r="V2812" s="2">
        <f t="shared" si="1492"/>
        <v>97859.66669604955</v>
      </c>
      <c r="W2812" s="2">
        <f t="shared" si="1493"/>
        <v>291185.21932600148</v>
      </c>
      <c r="X2812" s="17">
        <f t="shared" si="1494"/>
        <v>0</v>
      </c>
      <c r="Y2812" s="2">
        <f t="shared" si="1495"/>
        <v>0</v>
      </c>
      <c r="Z2812" s="72">
        <f t="shared" si="1496"/>
        <v>0</v>
      </c>
      <c r="AA2812" s="2">
        <f t="shared" si="1482"/>
        <v>0</v>
      </c>
      <c r="AB2812" s="12">
        <f t="shared" si="1504"/>
        <v>4.6600000000000003E-2</v>
      </c>
      <c r="AC2812" s="17">
        <f t="shared" si="1497"/>
        <v>2</v>
      </c>
      <c r="AD2812" s="17">
        <v>252</v>
      </c>
      <c r="AE2812" s="13">
        <f t="shared" si="1508"/>
        <v>1.0003615480000001</v>
      </c>
      <c r="AF2812" s="2">
        <f t="shared" si="1483"/>
        <v>102.92926217</v>
      </c>
      <c r="AG2812" s="2">
        <f t="shared" si="1498"/>
        <v>105.27743366999999</v>
      </c>
      <c r="AH2812" s="3">
        <f t="shared" si="1499"/>
        <v>0</v>
      </c>
      <c r="AI2812" s="4" t="str">
        <f t="shared" si="1509"/>
        <v>A+J=</v>
      </c>
      <c r="AJ2812" s="11">
        <f t="shared" si="1505"/>
        <v>43997</v>
      </c>
      <c r="AK2812" s="11"/>
      <c r="AL2812" s="4"/>
      <c r="AM2812" s="1"/>
      <c r="AN2812" s="11"/>
      <c r="AO2812" s="1"/>
      <c r="AP2812" s="1"/>
      <c r="AQ2812" s="3"/>
      <c r="AR2812" s="3"/>
      <c r="AS2812" s="6"/>
      <c r="AT2812" s="1"/>
      <c r="AU2812" s="1"/>
      <c r="AV2812" s="1"/>
      <c r="AW2812" s="1"/>
      <c r="AX2812" s="1"/>
      <c r="AY2812" s="1"/>
      <c r="AZ2812" s="1"/>
      <c r="BA2812" s="1"/>
      <c r="BB2812" s="1"/>
    </row>
    <row r="2813" spans="1:54" x14ac:dyDescent="0.2">
      <c r="A2813" s="158">
        <f t="shared" si="1500"/>
        <v>43969</v>
      </c>
      <c r="B2813" s="2">
        <f t="shared" si="1484"/>
        <v>291290.49675967149</v>
      </c>
      <c r="C2813" s="2">
        <f t="shared" si="1501"/>
        <v>190606.40837414999</v>
      </c>
      <c r="D2813" s="2">
        <f>SUM(Y2813:Y$2901)</f>
        <v>5508.7592035400003</v>
      </c>
      <c r="E2813" s="73">
        <f t="shared" si="1485"/>
        <v>185097.64917061001</v>
      </c>
      <c r="F2813" s="88">
        <f t="shared" si="1511"/>
        <v>5348.49</v>
      </c>
      <c r="G2813" s="3">
        <f>IF(AND(N2813=1,N2812&gt;1),VLOOKUP(A2812,[1]Plan1!$BK$81:$BM$259,3),G2812)</f>
        <v>5331.91</v>
      </c>
      <c r="H2813" s="11">
        <f t="shared" si="1512"/>
        <v>43905</v>
      </c>
      <c r="I2813" s="11">
        <f t="shared" si="1513"/>
        <v>43936</v>
      </c>
      <c r="J2813" s="12">
        <f t="shared" si="1486"/>
        <v>-3.0999403569978989E-3</v>
      </c>
      <c r="K2813" s="11">
        <f t="shared" si="1502"/>
        <v>43997</v>
      </c>
      <c r="L2813" s="11">
        <f t="shared" si="1487"/>
        <v>43997</v>
      </c>
      <c r="M2813" s="1">
        <f t="shared" si="1506"/>
        <v>21</v>
      </c>
      <c r="N2813" s="1">
        <f t="shared" si="1488"/>
        <v>2</v>
      </c>
      <c r="O2813" s="2">
        <f t="shared" si="1489"/>
        <v>0.99970435000000002</v>
      </c>
      <c r="P2813" s="13">
        <f t="shared" si="1514"/>
        <v>1.0006997500000001</v>
      </c>
      <c r="Q2813" s="13">
        <f t="shared" si="1507"/>
        <v>1.5291442026386852</v>
      </c>
      <c r="R2813" s="2">
        <f t="shared" si="1510"/>
        <v>1.5286921099999999</v>
      </c>
      <c r="S2813" s="2">
        <f t="shared" si="1503"/>
        <v>1.4936037600000001</v>
      </c>
      <c r="T2813" s="2">
        <f t="shared" si="1490"/>
        <v>284690.44822771999</v>
      </c>
      <c r="U2813" s="2">
        <f t="shared" si="1491"/>
        <v>2719.1442558019498</v>
      </c>
      <c r="V2813" s="2">
        <f t="shared" si="1492"/>
        <v>97859.66669604955</v>
      </c>
      <c r="W2813" s="2">
        <f t="shared" si="1493"/>
        <v>291185.21932600148</v>
      </c>
      <c r="X2813" s="17">
        <f t="shared" si="1494"/>
        <v>0</v>
      </c>
      <c r="Y2813" s="2">
        <f t="shared" si="1495"/>
        <v>0</v>
      </c>
      <c r="Z2813" s="72">
        <f t="shared" si="1496"/>
        <v>0</v>
      </c>
      <c r="AA2813" s="2">
        <f t="shared" si="1482"/>
        <v>0</v>
      </c>
      <c r="AB2813" s="12">
        <f t="shared" si="1504"/>
        <v>4.6600000000000003E-2</v>
      </c>
      <c r="AC2813" s="17">
        <f t="shared" si="1497"/>
        <v>2</v>
      </c>
      <c r="AD2813" s="17">
        <v>252</v>
      </c>
      <c r="AE2813" s="13">
        <f t="shared" si="1508"/>
        <v>1.0003615480000001</v>
      </c>
      <c r="AF2813" s="2">
        <f t="shared" si="1483"/>
        <v>102.92926217</v>
      </c>
      <c r="AG2813" s="2">
        <f t="shared" si="1498"/>
        <v>105.27743366999999</v>
      </c>
      <c r="AH2813" s="3">
        <f t="shared" si="1499"/>
        <v>0</v>
      </c>
      <c r="AI2813" s="4" t="str">
        <f t="shared" si="1509"/>
        <v>A+J=</v>
      </c>
      <c r="AJ2813" s="11">
        <f t="shared" si="1505"/>
        <v>43997</v>
      </c>
      <c r="AK2813" s="11"/>
      <c r="AL2813" s="4"/>
      <c r="AM2813" s="1"/>
      <c r="AN2813" s="11"/>
      <c r="AO2813" s="1"/>
      <c r="AP2813" s="1"/>
      <c r="AQ2813" s="3"/>
      <c r="AR2813" s="3"/>
      <c r="AS2813" s="6"/>
      <c r="AT2813" s="1"/>
      <c r="AU2813" s="1"/>
      <c r="AV2813" s="1"/>
      <c r="AW2813" s="1"/>
      <c r="AX2813" s="1"/>
      <c r="AY2813" s="1"/>
      <c r="AZ2813" s="1"/>
      <c r="BA2813" s="1"/>
      <c r="BB2813" s="1"/>
    </row>
    <row r="2814" spans="1:54" x14ac:dyDescent="0.2">
      <c r="A2814" s="158">
        <f t="shared" si="1500"/>
        <v>43970</v>
      </c>
      <c r="B2814" s="2">
        <f t="shared" si="1484"/>
        <v>291301.29498737899</v>
      </c>
      <c r="C2814" s="2">
        <f t="shared" si="1501"/>
        <v>190606.40837414999</v>
      </c>
      <c r="D2814" s="2">
        <f>SUM(Y2814:Y$2901)</f>
        <v>5508.7592035400003</v>
      </c>
      <c r="E2814" s="73">
        <f t="shared" si="1485"/>
        <v>185097.64917061001</v>
      </c>
      <c r="F2814" s="88">
        <f t="shared" si="1511"/>
        <v>5348.49</v>
      </c>
      <c r="G2814" s="3">
        <f>IF(AND(N2814=1,N2813&gt;1),VLOOKUP(A2813,[1]Plan1!$BK$81:$BM$259,3),G2813)</f>
        <v>5331.91</v>
      </c>
      <c r="H2814" s="11">
        <f t="shared" si="1512"/>
        <v>43905</v>
      </c>
      <c r="I2814" s="11">
        <f t="shared" si="1513"/>
        <v>43936</v>
      </c>
      <c r="J2814" s="12">
        <f t="shared" si="1486"/>
        <v>-3.0999403569978989E-3</v>
      </c>
      <c r="K2814" s="11">
        <f t="shared" si="1502"/>
        <v>43997</v>
      </c>
      <c r="L2814" s="11">
        <f t="shared" si="1487"/>
        <v>43997</v>
      </c>
      <c r="M2814" s="1">
        <f t="shared" si="1506"/>
        <v>21</v>
      </c>
      <c r="N2814" s="1">
        <f t="shared" si="1488"/>
        <v>3</v>
      </c>
      <c r="O2814" s="2">
        <f t="shared" si="1489"/>
        <v>0.99955656000000004</v>
      </c>
      <c r="P2814" s="13">
        <f t="shared" si="1514"/>
        <v>1.0006997500000001</v>
      </c>
      <c r="Q2814" s="13">
        <f t="shared" si="1507"/>
        <v>1.5291442026386852</v>
      </c>
      <c r="R2814" s="2">
        <f t="shared" si="1510"/>
        <v>1.5284661100000001</v>
      </c>
      <c r="S2814" s="2">
        <f t="shared" si="1503"/>
        <v>1.4936037600000001</v>
      </c>
      <c r="T2814" s="2">
        <f t="shared" si="1490"/>
        <v>284690.44822771999</v>
      </c>
      <c r="U2814" s="2">
        <f t="shared" si="1491"/>
        <v>2719.1442558019498</v>
      </c>
      <c r="V2814" s="2">
        <f t="shared" si="1492"/>
        <v>97817.834627337012</v>
      </c>
      <c r="W2814" s="2">
        <f t="shared" si="1493"/>
        <v>291143.38725728897</v>
      </c>
      <c r="X2814" s="17">
        <f t="shared" si="1494"/>
        <v>0</v>
      </c>
      <c r="Y2814" s="2">
        <f t="shared" si="1495"/>
        <v>0</v>
      </c>
      <c r="Z2814" s="72">
        <f t="shared" si="1496"/>
        <v>0</v>
      </c>
      <c r="AA2814" s="2">
        <f t="shared" si="1482"/>
        <v>0</v>
      </c>
      <c r="AB2814" s="12">
        <f t="shared" si="1504"/>
        <v>4.6600000000000003E-2</v>
      </c>
      <c r="AC2814" s="17">
        <f t="shared" si="1497"/>
        <v>3</v>
      </c>
      <c r="AD2814" s="17">
        <v>252</v>
      </c>
      <c r="AE2814" s="13">
        <f t="shared" si="1508"/>
        <v>1.0005423710000001</v>
      </c>
      <c r="AF2814" s="2">
        <f t="shared" si="1483"/>
        <v>154.40784309</v>
      </c>
      <c r="AG2814" s="2">
        <f t="shared" si="1498"/>
        <v>157.90773009</v>
      </c>
      <c r="AH2814" s="3">
        <f t="shared" si="1499"/>
        <v>0</v>
      </c>
      <c r="AI2814" s="4" t="str">
        <f t="shared" si="1509"/>
        <v>A+J=</v>
      </c>
      <c r="AJ2814" s="11">
        <f t="shared" si="1505"/>
        <v>43997</v>
      </c>
      <c r="AK2814" s="11"/>
      <c r="AL2814" s="4"/>
      <c r="AM2814" s="1"/>
      <c r="AN2814" s="11"/>
      <c r="AO2814" s="1"/>
      <c r="AP2814" s="1"/>
      <c r="AQ2814" s="3"/>
      <c r="AR2814" s="3"/>
      <c r="AS2814" s="6"/>
      <c r="AT2814" s="1"/>
      <c r="AU2814" s="1"/>
      <c r="AV2814" s="1"/>
      <c r="AW2814" s="1"/>
      <c r="AX2814" s="1"/>
      <c r="AY2814" s="1"/>
      <c r="AZ2814" s="1"/>
      <c r="BA2814" s="1"/>
      <c r="BB2814" s="1"/>
    </row>
    <row r="2815" spans="1:54" x14ac:dyDescent="0.2">
      <c r="A2815" s="158">
        <f t="shared" si="1500"/>
        <v>43971</v>
      </c>
      <c r="B2815" s="2">
        <f t="shared" si="1484"/>
        <v>291312.09510228236</v>
      </c>
      <c r="C2815" s="2">
        <f t="shared" si="1501"/>
        <v>190606.40837414999</v>
      </c>
      <c r="D2815" s="2">
        <f>SUM(Y2815:Y$2901)</f>
        <v>5508.7592035400003</v>
      </c>
      <c r="E2815" s="73">
        <f t="shared" si="1485"/>
        <v>185097.64917061001</v>
      </c>
      <c r="F2815" s="88">
        <f t="shared" si="1511"/>
        <v>5348.49</v>
      </c>
      <c r="G2815" s="3">
        <f>IF(AND(N2815=1,N2814&gt;1),VLOOKUP(A2814,[1]Plan1!$BK$81:$BM$259,3),G2814)</f>
        <v>5331.91</v>
      </c>
      <c r="H2815" s="11">
        <f t="shared" si="1512"/>
        <v>43905</v>
      </c>
      <c r="I2815" s="11">
        <f t="shared" si="1513"/>
        <v>43936</v>
      </c>
      <c r="J2815" s="12">
        <f t="shared" si="1486"/>
        <v>-3.0999403569978989E-3</v>
      </c>
      <c r="K2815" s="11">
        <f t="shared" si="1502"/>
        <v>43997</v>
      </c>
      <c r="L2815" s="11">
        <f t="shared" si="1487"/>
        <v>43997</v>
      </c>
      <c r="M2815" s="1">
        <f t="shared" si="1506"/>
        <v>21</v>
      </c>
      <c r="N2815" s="1">
        <f t="shared" si="1488"/>
        <v>4</v>
      </c>
      <c r="O2815" s="2">
        <f t="shared" si="1489"/>
        <v>0.99940879000000005</v>
      </c>
      <c r="P2815" s="13">
        <f t="shared" si="1514"/>
        <v>1.0006997500000001</v>
      </c>
      <c r="Q2815" s="13">
        <f t="shared" si="1507"/>
        <v>1.5291442026386852</v>
      </c>
      <c r="R2815" s="2">
        <f t="shared" si="1510"/>
        <v>1.52824015</v>
      </c>
      <c r="S2815" s="2">
        <f t="shared" si="1503"/>
        <v>1.4936037600000001</v>
      </c>
      <c r="T2815" s="2">
        <f t="shared" si="1490"/>
        <v>284690.44822771999</v>
      </c>
      <c r="U2815" s="2">
        <f t="shared" si="1491"/>
        <v>2719.1442558019498</v>
      </c>
      <c r="V2815" s="2">
        <f t="shared" si="1492"/>
        <v>97776.009962530414</v>
      </c>
      <c r="W2815" s="2">
        <f t="shared" si="1493"/>
        <v>291101.56259248237</v>
      </c>
      <c r="X2815" s="17">
        <f t="shared" si="1494"/>
        <v>0</v>
      </c>
      <c r="Y2815" s="2">
        <f t="shared" si="1495"/>
        <v>0</v>
      </c>
      <c r="Z2815" s="72">
        <f t="shared" si="1496"/>
        <v>0</v>
      </c>
      <c r="AA2815" s="2">
        <f t="shared" si="1482"/>
        <v>0</v>
      </c>
      <c r="AB2815" s="12">
        <f t="shared" si="1504"/>
        <v>4.6600000000000003E-2</v>
      </c>
      <c r="AC2815" s="17">
        <f t="shared" si="1497"/>
        <v>4</v>
      </c>
      <c r="AD2815" s="17">
        <v>252</v>
      </c>
      <c r="AE2815" s="13">
        <f t="shared" si="1508"/>
        <v>1.0007232269999999</v>
      </c>
      <c r="AF2815" s="2">
        <f t="shared" si="1483"/>
        <v>205.8958188</v>
      </c>
      <c r="AG2815" s="2">
        <f t="shared" si="1498"/>
        <v>210.53250980000001</v>
      </c>
      <c r="AH2815" s="3">
        <f t="shared" si="1499"/>
        <v>0</v>
      </c>
      <c r="AI2815" s="4" t="str">
        <f t="shared" si="1509"/>
        <v>A+J=</v>
      </c>
      <c r="AJ2815" s="11">
        <f t="shared" si="1505"/>
        <v>43997</v>
      </c>
      <c r="AK2815" s="11"/>
      <c r="AL2815" s="4"/>
      <c r="AM2815" s="1"/>
      <c r="AN2815" s="11"/>
      <c r="AO2815" s="1"/>
      <c r="AP2815" s="1"/>
      <c r="AQ2815" s="3"/>
      <c r="AR2815" s="3"/>
      <c r="AS2815" s="6"/>
      <c r="AT2815" s="1"/>
      <c r="AU2815" s="1"/>
      <c r="AV2815" s="1"/>
      <c r="AW2815" s="1"/>
      <c r="AX2815" s="1"/>
      <c r="AY2815" s="1"/>
      <c r="AZ2815" s="1"/>
      <c r="BA2815" s="1"/>
      <c r="BB2815" s="1"/>
    </row>
    <row r="2816" spans="1:54" x14ac:dyDescent="0.2">
      <c r="A2816" s="158">
        <f t="shared" si="1500"/>
        <v>43972</v>
      </c>
      <c r="B2816" s="2">
        <f t="shared" si="1484"/>
        <v>291322.89496057521</v>
      </c>
      <c r="C2816" s="2">
        <f t="shared" si="1501"/>
        <v>190606.40837414999</v>
      </c>
      <c r="D2816" s="2">
        <f>SUM(Y2816:Y$2901)</f>
        <v>5508.7592035400003</v>
      </c>
      <c r="E2816" s="73">
        <f t="shared" si="1485"/>
        <v>185097.64917061001</v>
      </c>
      <c r="F2816" s="88">
        <f t="shared" si="1511"/>
        <v>5348.49</v>
      </c>
      <c r="G2816" s="3">
        <f>IF(AND(N2816=1,N2815&gt;1),VLOOKUP(A2815,[1]Plan1!$BK$81:$BM$259,3),G2815)</f>
        <v>5331.91</v>
      </c>
      <c r="H2816" s="11">
        <f t="shared" si="1512"/>
        <v>43905</v>
      </c>
      <c r="I2816" s="11">
        <f t="shared" si="1513"/>
        <v>43936</v>
      </c>
      <c r="J2816" s="12">
        <f t="shared" si="1486"/>
        <v>-3.0999403569978989E-3</v>
      </c>
      <c r="K2816" s="11">
        <f t="shared" si="1502"/>
        <v>43997</v>
      </c>
      <c r="L2816" s="11">
        <f t="shared" si="1487"/>
        <v>43997</v>
      </c>
      <c r="M2816" s="1">
        <f t="shared" si="1506"/>
        <v>21</v>
      </c>
      <c r="N2816" s="1">
        <f t="shared" si="1488"/>
        <v>5</v>
      </c>
      <c r="O2816" s="2">
        <f t="shared" si="1489"/>
        <v>0.99926104000000004</v>
      </c>
      <c r="P2816" s="13">
        <f t="shared" si="1514"/>
        <v>1.0006997500000001</v>
      </c>
      <c r="Q2816" s="13">
        <f t="shared" si="1507"/>
        <v>1.5291442026386852</v>
      </c>
      <c r="R2816" s="2">
        <f t="shared" si="1510"/>
        <v>1.52801422</v>
      </c>
      <c r="S2816" s="2">
        <f t="shared" si="1503"/>
        <v>1.4936037600000001</v>
      </c>
      <c r="T2816" s="2">
        <f t="shared" si="1490"/>
        <v>284690.44822771999</v>
      </c>
      <c r="U2816" s="2">
        <f t="shared" si="1491"/>
        <v>2719.1442558019498</v>
      </c>
      <c r="V2816" s="2">
        <f t="shared" si="1492"/>
        <v>97734.190850653278</v>
      </c>
      <c r="W2816" s="2">
        <f t="shared" si="1493"/>
        <v>291059.74348060519</v>
      </c>
      <c r="X2816" s="17">
        <f t="shared" si="1494"/>
        <v>0</v>
      </c>
      <c r="Y2816" s="2">
        <f t="shared" si="1495"/>
        <v>0</v>
      </c>
      <c r="Z2816" s="72">
        <f t="shared" si="1496"/>
        <v>0</v>
      </c>
      <c r="AA2816" s="2">
        <f t="shared" si="1482"/>
        <v>0</v>
      </c>
      <c r="AB2816" s="12">
        <f t="shared" si="1504"/>
        <v>4.6600000000000003E-2</v>
      </c>
      <c r="AC2816" s="17">
        <f t="shared" si="1497"/>
        <v>5</v>
      </c>
      <c r="AD2816" s="17">
        <v>252</v>
      </c>
      <c r="AE2816" s="13">
        <f t="shared" si="1508"/>
        <v>1.000904115</v>
      </c>
      <c r="AF2816" s="2">
        <f t="shared" si="1483"/>
        <v>257.39290459</v>
      </c>
      <c r="AG2816" s="2">
        <f t="shared" si="1498"/>
        <v>263.15147997000003</v>
      </c>
      <c r="AH2816" s="3">
        <f t="shared" si="1499"/>
        <v>0</v>
      </c>
      <c r="AI2816" s="4" t="str">
        <f t="shared" si="1509"/>
        <v>A+J=</v>
      </c>
      <c r="AJ2816" s="11">
        <f t="shared" si="1505"/>
        <v>43997</v>
      </c>
      <c r="AK2816" s="11"/>
      <c r="AL2816" s="4"/>
      <c r="AM2816" s="1"/>
      <c r="AN2816" s="11"/>
      <c r="AO2816" s="1"/>
      <c r="AP2816" s="1"/>
      <c r="AQ2816" s="3"/>
      <c r="AR2816" s="3"/>
      <c r="AS2816" s="6"/>
      <c r="AT2816" s="1"/>
      <c r="AU2816" s="1"/>
      <c r="AV2816" s="1"/>
      <c r="AW2816" s="1"/>
      <c r="AX2816" s="1"/>
      <c r="AY2816" s="1"/>
      <c r="AZ2816" s="1"/>
      <c r="BA2816" s="1"/>
      <c r="BB2816" s="1"/>
    </row>
    <row r="2817" spans="1:54" x14ac:dyDescent="0.2">
      <c r="A2817" s="158">
        <f t="shared" si="1500"/>
        <v>43973</v>
      </c>
      <c r="B2817" s="2">
        <f t="shared" si="1484"/>
        <v>291333.69855823059</v>
      </c>
      <c r="C2817" s="2">
        <f t="shared" si="1501"/>
        <v>190606.40837414999</v>
      </c>
      <c r="D2817" s="2">
        <f>SUM(Y2817:Y$2901)</f>
        <v>5508.7592035400003</v>
      </c>
      <c r="E2817" s="73">
        <f t="shared" si="1485"/>
        <v>185097.64917061001</v>
      </c>
      <c r="F2817" s="88">
        <f t="shared" si="1511"/>
        <v>5348.49</v>
      </c>
      <c r="G2817" s="3">
        <f>IF(AND(N2817=1,N2816&gt;1),VLOOKUP(A2816,[1]Plan1!$BK$81:$BM$259,3),G2816)</f>
        <v>5331.91</v>
      </c>
      <c r="H2817" s="11">
        <f t="shared" si="1512"/>
        <v>43905</v>
      </c>
      <c r="I2817" s="11">
        <f t="shared" si="1513"/>
        <v>43936</v>
      </c>
      <c r="J2817" s="12">
        <f t="shared" si="1486"/>
        <v>-3.0999403569978989E-3</v>
      </c>
      <c r="K2817" s="11">
        <f t="shared" si="1502"/>
        <v>43997</v>
      </c>
      <c r="L2817" s="11">
        <f t="shared" si="1487"/>
        <v>43997</v>
      </c>
      <c r="M2817" s="1">
        <f t="shared" si="1506"/>
        <v>21</v>
      </c>
      <c r="N2817" s="1">
        <f t="shared" si="1488"/>
        <v>6</v>
      </c>
      <c r="O2817" s="2">
        <f t="shared" si="1489"/>
        <v>0.99911331999999997</v>
      </c>
      <c r="P2817" s="13">
        <f t="shared" si="1514"/>
        <v>1.0006997500000001</v>
      </c>
      <c r="Q2817" s="13">
        <f t="shared" si="1507"/>
        <v>1.5291442026386852</v>
      </c>
      <c r="R2817" s="2">
        <f t="shared" si="1510"/>
        <v>1.5277883400000001</v>
      </c>
      <c r="S2817" s="2">
        <f t="shared" si="1503"/>
        <v>1.4936037600000001</v>
      </c>
      <c r="T2817" s="2">
        <f t="shared" si="1490"/>
        <v>284690.44822771999</v>
      </c>
      <c r="U2817" s="2">
        <f t="shared" si="1491"/>
        <v>2719.1442558019498</v>
      </c>
      <c r="V2817" s="2">
        <f t="shared" si="1492"/>
        <v>97692.380993658648</v>
      </c>
      <c r="W2817" s="2">
        <f t="shared" si="1493"/>
        <v>291017.93362361059</v>
      </c>
      <c r="X2817" s="17">
        <f t="shared" si="1494"/>
        <v>0</v>
      </c>
      <c r="Y2817" s="2">
        <f t="shared" si="1495"/>
        <v>0</v>
      </c>
      <c r="Z2817" s="72">
        <f t="shared" si="1496"/>
        <v>0</v>
      </c>
      <c r="AA2817" s="2">
        <f t="shared" si="1482"/>
        <v>0</v>
      </c>
      <c r="AB2817" s="12">
        <f t="shared" si="1504"/>
        <v>4.6600000000000003E-2</v>
      </c>
      <c r="AC2817" s="17">
        <f t="shared" si="1497"/>
        <v>6</v>
      </c>
      <c r="AD2817" s="17">
        <v>252</v>
      </c>
      <c r="AE2817" s="13">
        <f t="shared" si="1508"/>
        <v>1.0010850360000001</v>
      </c>
      <c r="AF2817" s="2">
        <f t="shared" si="1483"/>
        <v>308.89938518000002</v>
      </c>
      <c r="AG2817" s="2">
        <f t="shared" si="1498"/>
        <v>315.76493462000002</v>
      </c>
      <c r="AH2817" s="3">
        <f t="shared" si="1499"/>
        <v>0</v>
      </c>
      <c r="AI2817" s="4" t="str">
        <f t="shared" si="1509"/>
        <v>A+J=</v>
      </c>
      <c r="AJ2817" s="11">
        <f t="shared" si="1505"/>
        <v>43997</v>
      </c>
      <c r="AK2817" s="11"/>
      <c r="AL2817" s="4"/>
      <c r="AM2817" s="1"/>
      <c r="AN2817" s="11"/>
      <c r="AO2817" s="1"/>
      <c r="AP2817" s="1"/>
      <c r="AQ2817" s="3"/>
      <c r="AR2817" s="3"/>
      <c r="AS2817" s="6"/>
      <c r="AT2817" s="1"/>
      <c r="AU2817" s="1"/>
      <c r="AV2817" s="1"/>
      <c r="AW2817" s="1"/>
      <c r="AX2817" s="1"/>
      <c r="AY2817" s="1"/>
      <c r="AZ2817" s="1"/>
      <c r="BA2817" s="1"/>
      <c r="BB2817" s="1"/>
    </row>
    <row r="2818" spans="1:54" x14ac:dyDescent="0.2">
      <c r="A2818" s="158">
        <f t="shared" si="1500"/>
        <v>43974</v>
      </c>
      <c r="B2818" s="2">
        <f t="shared" si="1484"/>
        <v>291344.49848286237</v>
      </c>
      <c r="C2818" s="2">
        <f t="shared" si="1501"/>
        <v>190606.40837414999</v>
      </c>
      <c r="D2818" s="2">
        <f>SUM(Y2818:Y$2901)</f>
        <v>5508.7592035400003</v>
      </c>
      <c r="E2818" s="73">
        <f t="shared" si="1485"/>
        <v>185097.64917061001</v>
      </c>
      <c r="F2818" s="88">
        <f t="shared" si="1511"/>
        <v>5348.49</v>
      </c>
      <c r="G2818" s="3">
        <f>IF(AND(N2818=1,N2817&gt;1),VLOOKUP(A2817,[1]Plan1!$BK$81:$BM$259,3),G2817)</f>
        <v>5331.91</v>
      </c>
      <c r="H2818" s="11">
        <f t="shared" si="1512"/>
        <v>43905</v>
      </c>
      <c r="I2818" s="11">
        <f t="shared" si="1513"/>
        <v>43936</v>
      </c>
      <c r="J2818" s="12">
        <f t="shared" si="1486"/>
        <v>-3.0999403569978989E-3</v>
      </c>
      <c r="K2818" s="11">
        <f t="shared" si="1502"/>
        <v>43997</v>
      </c>
      <c r="L2818" s="11">
        <f t="shared" si="1487"/>
        <v>43997</v>
      </c>
      <c r="M2818" s="1">
        <f t="shared" si="1506"/>
        <v>21</v>
      </c>
      <c r="N2818" s="1">
        <f t="shared" si="1488"/>
        <v>7</v>
      </c>
      <c r="O2818" s="2">
        <f t="shared" si="1489"/>
        <v>0.99896560999999995</v>
      </c>
      <c r="P2818" s="13">
        <f t="shared" si="1514"/>
        <v>1.0006997500000001</v>
      </c>
      <c r="Q2818" s="13">
        <f t="shared" si="1507"/>
        <v>1.5291442026386852</v>
      </c>
      <c r="R2818" s="2">
        <f t="shared" si="1510"/>
        <v>1.5275624699999999</v>
      </c>
      <c r="S2818" s="2">
        <f t="shared" si="1503"/>
        <v>1.4936037600000001</v>
      </c>
      <c r="T2818" s="2">
        <f t="shared" si="1490"/>
        <v>284690.44822771999</v>
      </c>
      <c r="U2818" s="2">
        <f t="shared" si="1491"/>
        <v>2719.1442558019498</v>
      </c>
      <c r="V2818" s="2">
        <f t="shared" si="1492"/>
        <v>97650.572987640451</v>
      </c>
      <c r="W2818" s="2">
        <f t="shared" si="1493"/>
        <v>290976.12561759236</v>
      </c>
      <c r="X2818" s="17">
        <f t="shared" si="1494"/>
        <v>0</v>
      </c>
      <c r="Y2818" s="2">
        <f t="shared" si="1495"/>
        <v>0</v>
      </c>
      <c r="Z2818" s="72">
        <f t="shared" si="1496"/>
        <v>0</v>
      </c>
      <c r="AA2818" s="2">
        <f t="shared" si="1482"/>
        <v>0</v>
      </c>
      <c r="AB2818" s="12">
        <f t="shared" si="1504"/>
        <v>4.6600000000000003E-2</v>
      </c>
      <c r="AC2818" s="17">
        <f t="shared" si="1497"/>
        <v>7</v>
      </c>
      <c r="AD2818" s="17">
        <v>252</v>
      </c>
      <c r="AE2818" s="13">
        <f t="shared" si="1508"/>
        <v>1.0012659900000001</v>
      </c>
      <c r="AF2818" s="2">
        <f t="shared" si="1483"/>
        <v>360.41526055000003</v>
      </c>
      <c r="AG2818" s="2">
        <f t="shared" si="1498"/>
        <v>368.37286526999998</v>
      </c>
      <c r="AH2818" s="3">
        <f t="shared" si="1499"/>
        <v>0</v>
      </c>
      <c r="AI2818" s="4" t="str">
        <f t="shared" si="1509"/>
        <v>A+J=</v>
      </c>
      <c r="AJ2818" s="11">
        <f t="shared" si="1505"/>
        <v>43997</v>
      </c>
      <c r="AK2818" s="11"/>
      <c r="AL2818" s="4"/>
      <c r="AM2818" s="1"/>
      <c r="AN2818" s="11"/>
      <c r="AO2818" s="1"/>
      <c r="AP2818" s="1"/>
      <c r="AQ2818" s="3"/>
      <c r="AR2818" s="3"/>
      <c r="AS2818" s="6"/>
      <c r="AT2818" s="1"/>
      <c r="AU2818" s="1"/>
      <c r="AV2818" s="1"/>
      <c r="AW2818" s="1"/>
      <c r="AX2818" s="1"/>
      <c r="AY2818" s="1"/>
      <c r="AZ2818" s="1"/>
      <c r="BA2818" s="1"/>
      <c r="BB2818" s="1"/>
    </row>
    <row r="2819" spans="1:54" x14ac:dyDescent="0.2">
      <c r="A2819" s="158">
        <f t="shared" si="1500"/>
        <v>43975</v>
      </c>
      <c r="B2819" s="2">
        <f t="shared" si="1484"/>
        <v>291344.49848286237</v>
      </c>
      <c r="C2819" s="2">
        <f t="shared" si="1501"/>
        <v>190606.40837414999</v>
      </c>
      <c r="D2819" s="2">
        <f>SUM(Y2819:Y$2901)</f>
        <v>5508.7592035400003</v>
      </c>
      <c r="E2819" s="73">
        <f t="shared" si="1485"/>
        <v>185097.64917061001</v>
      </c>
      <c r="F2819" s="88">
        <f t="shared" si="1511"/>
        <v>5348.49</v>
      </c>
      <c r="G2819" s="3">
        <f>IF(AND(N2819=1,N2818&gt;1),VLOOKUP(A2818,[1]Plan1!$BK$81:$BM$259,3),G2818)</f>
        <v>5331.91</v>
      </c>
      <c r="H2819" s="11">
        <f t="shared" si="1512"/>
        <v>43905</v>
      </c>
      <c r="I2819" s="11">
        <f t="shared" si="1513"/>
        <v>43936</v>
      </c>
      <c r="J2819" s="12">
        <f t="shared" si="1486"/>
        <v>-3.0999403569978989E-3</v>
      </c>
      <c r="K2819" s="11">
        <f t="shared" si="1502"/>
        <v>43997</v>
      </c>
      <c r="L2819" s="11">
        <f t="shared" si="1487"/>
        <v>43997</v>
      </c>
      <c r="M2819" s="1">
        <f t="shared" si="1506"/>
        <v>21</v>
      </c>
      <c r="N2819" s="1">
        <f t="shared" si="1488"/>
        <v>7</v>
      </c>
      <c r="O2819" s="2">
        <f t="shared" si="1489"/>
        <v>0.99896560999999995</v>
      </c>
      <c r="P2819" s="13">
        <f t="shared" si="1514"/>
        <v>1.0006997500000001</v>
      </c>
      <c r="Q2819" s="13">
        <f t="shared" si="1507"/>
        <v>1.5291442026386852</v>
      </c>
      <c r="R2819" s="2">
        <f t="shared" si="1510"/>
        <v>1.5275624699999999</v>
      </c>
      <c r="S2819" s="2">
        <f t="shared" si="1503"/>
        <v>1.4936037600000001</v>
      </c>
      <c r="T2819" s="2">
        <f t="shared" si="1490"/>
        <v>284690.44822771999</v>
      </c>
      <c r="U2819" s="2">
        <f t="shared" si="1491"/>
        <v>2719.1442558019498</v>
      </c>
      <c r="V2819" s="2">
        <f t="shared" si="1492"/>
        <v>97650.572987640451</v>
      </c>
      <c r="W2819" s="2">
        <f t="shared" si="1493"/>
        <v>290976.12561759236</v>
      </c>
      <c r="X2819" s="17">
        <f t="shared" si="1494"/>
        <v>0</v>
      </c>
      <c r="Y2819" s="2">
        <f t="shared" si="1495"/>
        <v>0</v>
      </c>
      <c r="Z2819" s="72">
        <f t="shared" si="1496"/>
        <v>0</v>
      </c>
      <c r="AA2819" s="2">
        <f t="shared" si="1482"/>
        <v>0</v>
      </c>
      <c r="AB2819" s="12">
        <f t="shared" si="1504"/>
        <v>4.6600000000000003E-2</v>
      </c>
      <c r="AC2819" s="17">
        <f t="shared" si="1497"/>
        <v>7</v>
      </c>
      <c r="AD2819" s="17">
        <v>252</v>
      </c>
      <c r="AE2819" s="13">
        <f t="shared" si="1508"/>
        <v>1.0012659900000001</v>
      </c>
      <c r="AF2819" s="2">
        <f t="shared" si="1483"/>
        <v>360.41526055000003</v>
      </c>
      <c r="AG2819" s="2">
        <f t="shared" si="1498"/>
        <v>368.37286526999998</v>
      </c>
      <c r="AH2819" s="3">
        <f t="shared" si="1499"/>
        <v>0</v>
      </c>
      <c r="AI2819" s="4" t="str">
        <f t="shared" si="1509"/>
        <v>A+J=</v>
      </c>
      <c r="AJ2819" s="11">
        <f t="shared" si="1505"/>
        <v>43997</v>
      </c>
      <c r="AK2819" s="11"/>
      <c r="AL2819" s="4"/>
      <c r="AM2819" s="1"/>
      <c r="AN2819" s="11"/>
      <c r="AO2819" s="1"/>
      <c r="AP2819" s="1"/>
      <c r="AQ2819" s="3"/>
      <c r="AR2819" s="3"/>
      <c r="AS2819" s="6"/>
      <c r="AT2819" s="1"/>
      <c r="AU2819" s="1"/>
      <c r="AV2819" s="1"/>
      <c r="AW2819" s="1"/>
      <c r="AX2819" s="1"/>
      <c r="AY2819" s="1"/>
      <c r="AZ2819" s="1"/>
      <c r="BA2819" s="1"/>
      <c r="BB2819" s="1"/>
    </row>
    <row r="2820" spans="1:54" x14ac:dyDescent="0.2">
      <c r="A2820" s="158">
        <f t="shared" si="1500"/>
        <v>43976</v>
      </c>
      <c r="B2820" s="2">
        <f t="shared" si="1484"/>
        <v>291344.49848286237</v>
      </c>
      <c r="C2820" s="2">
        <f t="shared" si="1501"/>
        <v>190606.40837414999</v>
      </c>
      <c r="D2820" s="2">
        <f>SUM(Y2820:Y$2901)</f>
        <v>5508.7592035400003</v>
      </c>
      <c r="E2820" s="73">
        <f t="shared" si="1485"/>
        <v>185097.64917061001</v>
      </c>
      <c r="F2820" s="88">
        <f t="shared" si="1511"/>
        <v>5348.49</v>
      </c>
      <c r="G2820" s="3">
        <f>IF(AND(N2820=1,N2819&gt;1),VLOOKUP(A2819,[1]Plan1!$BK$81:$BM$259,3),G2819)</f>
        <v>5331.91</v>
      </c>
      <c r="H2820" s="11">
        <f t="shared" si="1512"/>
        <v>43905</v>
      </c>
      <c r="I2820" s="11">
        <f t="shared" si="1513"/>
        <v>43936</v>
      </c>
      <c r="J2820" s="12">
        <f t="shared" si="1486"/>
        <v>-3.0999403569978989E-3</v>
      </c>
      <c r="K2820" s="11">
        <f t="shared" si="1502"/>
        <v>43997</v>
      </c>
      <c r="L2820" s="11">
        <f t="shared" si="1487"/>
        <v>43997</v>
      </c>
      <c r="M2820" s="1">
        <f t="shared" si="1506"/>
        <v>21</v>
      </c>
      <c r="N2820" s="1">
        <f t="shared" si="1488"/>
        <v>7</v>
      </c>
      <c r="O2820" s="2">
        <f t="shared" si="1489"/>
        <v>0.99896560999999995</v>
      </c>
      <c r="P2820" s="13">
        <f t="shared" si="1514"/>
        <v>1.0006997500000001</v>
      </c>
      <c r="Q2820" s="13">
        <f t="shared" si="1507"/>
        <v>1.5291442026386852</v>
      </c>
      <c r="R2820" s="2">
        <f t="shared" si="1510"/>
        <v>1.5275624699999999</v>
      </c>
      <c r="S2820" s="2">
        <f t="shared" si="1503"/>
        <v>1.4936037600000001</v>
      </c>
      <c r="T2820" s="2">
        <f t="shared" si="1490"/>
        <v>284690.44822771999</v>
      </c>
      <c r="U2820" s="2">
        <f t="shared" si="1491"/>
        <v>2719.1442558019498</v>
      </c>
      <c r="V2820" s="2">
        <f t="shared" si="1492"/>
        <v>97650.572987640451</v>
      </c>
      <c r="W2820" s="2">
        <f t="shared" si="1493"/>
        <v>290976.12561759236</v>
      </c>
      <c r="X2820" s="17">
        <f t="shared" si="1494"/>
        <v>0</v>
      </c>
      <c r="Y2820" s="2">
        <f t="shared" si="1495"/>
        <v>0</v>
      </c>
      <c r="Z2820" s="72">
        <f t="shared" si="1496"/>
        <v>0</v>
      </c>
      <c r="AA2820" s="2">
        <f t="shared" ref="AA2820:AA2883" si="1515">IF(Z2820&gt;0,TRUNC(Z2820*T2820,8),0)</f>
        <v>0</v>
      </c>
      <c r="AB2820" s="12">
        <f t="shared" si="1504"/>
        <v>4.6600000000000003E-2</v>
      </c>
      <c r="AC2820" s="17">
        <f t="shared" si="1497"/>
        <v>7</v>
      </c>
      <c r="AD2820" s="17">
        <v>252</v>
      </c>
      <c r="AE2820" s="13">
        <f t="shared" si="1508"/>
        <v>1.0012659900000001</v>
      </c>
      <c r="AF2820" s="2">
        <f t="shared" ref="AF2820:AF2883" si="1516">TRUNC((T2820*(AE2820-1)),8)</f>
        <v>360.41526055000003</v>
      </c>
      <c r="AG2820" s="2">
        <f t="shared" si="1498"/>
        <v>368.37286526999998</v>
      </c>
      <c r="AH2820" s="3">
        <f t="shared" si="1499"/>
        <v>0</v>
      </c>
      <c r="AI2820" s="4" t="str">
        <f t="shared" si="1509"/>
        <v>A+J=</v>
      </c>
      <c r="AJ2820" s="11">
        <f t="shared" si="1505"/>
        <v>43997</v>
      </c>
      <c r="AK2820" s="11"/>
      <c r="AL2820" s="4"/>
      <c r="AM2820" s="1"/>
      <c r="AN2820" s="11"/>
      <c r="AO2820" s="1"/>
      <c r="AP2820" s="1"/>
      <c r="AQ2820" s="3"/>
      <c r="AR2820" s="3"/>
      <c r="AS2820" s="6"/>
      <c r="AT2820" s="1"/>
      <c r="AU2820" s="1"/>
      <c r="AV2820" s="1"/>
      <c r="AW2820" s="1"/>
      <c r="AX2820" s="1"/>
      <c r="AY2820" s="1"/>
      <c r="AZ2820" s="1"/>
      <c r="BA2820" s="1"/>
      <c r="BB2820" s="1"/>
    </row>
    <row r="2821" spans="1:54" x14ac:dyDescent="0.2">
      <c r="A2821" s="158">
        <f t="shared" si="1500"/>
        <v>43977</v>
      </c>
      <c r="B2821" s="2">
        <f t="shared" si="1484"/>
        <v>291355.30000135017</v>
      </c>
      <c r="C2821" s="2">
        <f t="shared" si="1501"/>
        <v>190606.40837414999</v>
      </c>
      <c r="D2821" s="2">
        <f>SUM(Y2821:Y$2901)</f>
        <v>5508.7592035400003</v>
      </c>
      <c r="E2821" s="73">
        <f t="shared" si="1485"/>
        <v>185097.64917061001</v>
      </c>
      <c r="F2821" s="88">
        <f t="shared" si="1511"/>
        <v>5348.49</v>
      </c>
      <c r="G2821" s="3">
        <f>IF(AND(N2821=1,N2820&gt;1),VLOOKUP(A2820,[1]Plan1!$BK$81:$BM$259,3),G2820)</f>
        <v>5331.91</v>
      </c>
      <c r="H2821" s="11">
        <f t="shared" si="1512"/>
        <v>43905</v>
      </c>
      <c r="I2821" s="11">
        <f t="shared" si="1513"/>
        <v>43936</v>
      </c>
      <c r="J2821" s="12">
        <f t="shared" si="1486"/>
        <v>-3.0999403569978989E-3</v>
      </c>
      <c r="K2821" s="11">
        <f t="shared" si="1502"/>
        <v>43997</v>
      </c>
      <c r="L2821" s="11">
        <f t="shared" si="1487"/>
        <v>43997</v>
      </c>
      <c r="M2821" s="1">
        <f t="shared" si="1506"/>
        <v>21</v>
      </c>
      <c r="N2821" s="1">
        <f t="shared" si="1488"/>
        <v>8</v>
      </c>
      <c r="O2821" s="2">
        <f t="shared" si="1489"/>
        <v>0.99881792999999996</v>
      </c>
      <c r="P2821" s="13">
        <f t="shared" si="1514"/>
        <v>1.0006997500000001</v>
      </c>
      <c r="Q2821" s="13">
        <f t="shared" si="1507"/>
        <v>1.5291442026386852</v>
      </c>
      <c r="R2821" s="2">
        <f t="shared" si="1510"/>
        <v>1.5273366399999999</v>
      </c>
      <c r="S2821" s="2">
        <f t="shared" si="1503"/>
        <v>1.4936037600000001</v>
      </c>
      <c r="T2821" s="2">
        <f t="shared" si="1490"/>
        <v>284690.44822771999</v>
      </c>
      <c r="U2821" s="2">
        <f t="shared" si="1491"/>
        <v>2719.1442558019498</v>
      </c>
      <c r="V2821" s="2">
        <f t="shared" si="1492"/>
        <v>97608.772385528253</v>
      </c>
      <c r="W2821" s="2">
        <f t="shared" si="1493"/>
        <v>290934.32501548016</v>
      </c>
      <c r="X2821" s="17">
        <f t="shared" si="1494"/>
        <v>0</v>
      </c>
      <c r="Y2821" s="2">
        <f t="shared" si="1495"/>
        <v>0</v>
      </c>
      <c r="Z2821" s="72">
        <f t="shared" si="1496"/>
        <v>0</v>
      </c>
      <c r="AA2821" s="2">
        <f t="shared" si="1515"/>
        <v>0</v>
      </c>
      <c r="AB2821" s="12">
        <f t="shared" si="1504"/>
        <v>4.6600000000000003E-2</v>
      </c>
      <c r="AC2821" s="17">
        <f t="shared" si="1497"/>
        <v>8</v>
      </c>
      <c r="AD2821" s="17">
        <v>252</v>
      </c>
      <c r="AE2821" s="13">
        <f t="shared" si="1508"/>
        <v>1.001446976</v>
      </c>
      <c r="AF2821" s="2">
        <f t="shared" si="1516"/>
        <v>411.94024601000001</v>
      </c>
      <c r="AG2821" s="2">
        <f t="shared" si="1498"/>
        <v>420.97498587000001</v>
      </c>
      <c r="AH2821" s="3">
        <f t="shared" si="1499"/>
        <v>0</v>
      </c>
      <c r="AI2821" s="4" t="str">
        <f t="shared" si="1509"/>
        <v>A+J=</v>
      </c>
      <c r="AJ2821" s="11">
        <f t="shared" si="1505"/>
        <v>43997</v>
      </c>
      <c r="AK2821" s="11"/>
      <c r="AL2821" s="4"/>
      <c r="AM2821" s="1"/>
      <c r="AN2821" s="11"/>
      <c r="AO2821" s="1"/>
      <c r="AP2821" s="1"/>
      <c r="AQ2821" s="3"/>
      <c r="AR2821" s="3"/>
      <c r="AS2821" s="6"/>
      <c r="AT2821" s="1"/>
      <c r="AU2821" s="1"/>
      <c r="AV2821" s="1"/>
      <c r="AW2821" s="1"/>
      <c r="AX2821" s="1"/>
      <c r="AY2821" s="1"/>
      <c r="AZ2821" s="1"/>
      <c r="BA2821" s="1"/>
      <c r="BB2821" s="1"/>
    </row>
    <row r="2822" spans="1:54" x14ac:dyDescent="0.2">
      <c r="A2822" s="158">
        <f t="shared" si="1500"/>
        <v>43978</v>
      </c>
      <c r="B2822" s="2">
        <f t="shared" si="1484"/>
        <v>291366.10369549395</v>
      </c>
      <c r="C2822" s="2">
        <f t="shared" si="1501"/>
        <v>190606.40837414999</v>
      </c>
      <c r="D2822" s="2">
        <f>SUM(Y2822:Y$2901)</f>
        <v>5508.7592035400003</v>
      </c>
      <c r="E2822" s="73">
        <f t="shared" si="1485"/>
        <v>185097.64917061001</v>
      </c>
      <c r="F2822" s="88">
        <f t="shared" si="1511"/>
        <v>5348.49</v>
      </c>
      <c r="G2822" s="3">
        <f>IF(AND(N2822=1,N2821&gt;1),VLOOKUP(A2821,[1]Plan1!$BK$81:$BM$259,3),G2821)</f>
        <v>5331.91</v>
      </c>
      <c r="H2822" s="11">
        <f t="shared" si="1512"/>
        <v>43905</v>
      </c>
      <c r="I2822" s="11">
        <f t="shared" si="1513"/>
        <v>43936</v>
      </c>
      <c r="J2822" s="12">
        <f t="shared" si="1486"/>
        <v>-3.0999403569978989E-3</v>
      </c>
      <c r="K2822" s="11">
        <f t="shared" si="1502"/>
        <v>43997</v>
      </c>
      <c r="L2822" s="11">
        <f t="shared" si="1487"/>
        <v>43997</v>
      </c>
      <c r="M2822" s="1">
        <f t="shared" si="1506"/>
        <v>21</v>
      </c>
      <c r="N2822" s="1">
        <f t="shared" si="1488"/>
        <v>9</v>
      </c>
      <c r="O2822" s="2">
        <f t="shared" si="1489"/>
        <v>0.99867026999999997</v>
      </c>
      <c r="P2822" s="13">
        <f t="shared" si="1514"/>
        <v>1.0006997500000001</v>
      </c>
      <c r="Q2822" s="13">
        <f t="shared" si="1507"/>
        <v>1.5291442026386852</v>
      </c>
      <c r="R2822" s="2">
        <f t="shared" si="1510"/>
        <v>1.5271108499999999</v>
      </c>
      <c r="S2822" s="2">
        <f t="shared" si="1503"/>
        <v>1.4936037600000001</v>
      </c>
      <c r="T2822" s="2">
        <f t="shared" si="1490"/>
        <v>284690.44822771999</v>
      </c>
      <c r="U2822" s="2">
        <f t="shared" si="1491"/>
        <v>2719.1442558019498</v>
      </c>
      <c r="V2822" s="2">
        <f t="shared" si="1492"/>
        <v>97566.979187322024</v>
      </c>
      <c r="W2822" s="2">
        <f t="shared" si="1493"/>
        <v>290892.53181727394</v>
      </c>
      <c r="X2822" s="17">
        <f t="shared" si="1494"/>
        <v>0</v>
      </c>
      <c r="Y2822" s="2">
        <f t="shared" si="1495"/>
        <v>0</v>
      </c>
      <c r="Z2822" s="72">
        <f t="shared" si="1496"/>
        <v>0</v>
      </c>
      <c r="AA2822" s="2">
        <f t="shared" si="1515"/>
        <v>0</v>
      </c>
      <c r="AB2822" s="12">
        <f t="shared" si="1504"/>
        <v>4.6600000000000003E-2</v>
      </c>
      <c r="AC2822" s="17">
        <f t="shared" si="1497"/>
        <v>9</v>
      </c>
      <c r="AD2822" s="17">
        <v>252</v>
      </c>
      <c r="AE2822" s="13">
        <f t="shared" si="1508"/>
        <v>1.0016279960000001</v>
      </c>
      <c r="AF2822" s="2">
        <f t="shared" si="1516"/>
        <v>463.47491094999998</v>
      </c>
      <c r="AG2822" s="2">
        <f t="shared" si="1498"/>
        <v>473.57187821999997</v>
      </c>
      <c r="AH2822" s="3">
        <f t="shared" si="1499"/>
        <v>0</v>
      </c>
      <c r="AI2822" s="4" t="str">
        <f t="shared" si="1509"/>
        <v>A+J=</v>
      </c>
      <c r="AJ2822" s="11">
        <f t="shared" si="1505"/>
        <v>43997</v>
      </c>
      <c r="AK2822" s="11"/>
      <c r="AL2822" s="4"/>
      <c r="AM2822" s="1"/>
      <c r="AN2822" s="11"/>
      <c r="AO2822" s="1"/>
      <c r="AP2822" s="1"/>
      <c r="AQ2822" s="3"/>
      <c r="AR2822" s="3"/>
      <c r="AS2822" s="6"/>
      <c r="AT2822" s="1"/>
      <c r="AU2822" s="1"/>
      <c r="AV2822" s="1"/>
      <c r="AW2822" s="1"/>
      <c r="AX2822" s="1"/>
      <c r="AY2822" s="1"/>
      <c r="AZ2822" s="1"/>
      <c r="BA2822" s="1"/>
      <c r="BB2822" s="1"/>
    </row>
    <row r="2823" spans="1:54" x14ac:dyDescent="0.2">
      <c r="A2823" s="158">
        <f t="shared" si="1500"/>
        <v>43979</v>
      </c>
      <c r="B2823" s="2">
        <f t="shared" si="1484"/>
        <v>291376.90712903719</v>
      </c>
      <c r="C2823" s="2">
        <f t="shared" si="1501"/>
        <v>190606.40837414999</v>
      </c>
      <c r="D2823" s="2">
        <f>SUM(Y2823:Y$2901)</f>
        <v>5508.7592035400003</v>
      </c>
      <c r="E2823" s="73">
        <f t="shared" si="1485"/>
        <v>185097.64917061001</v>
      </c>
      <c r="F2823" s="88">
        <f t="shared" si="1511"/>
        <v>5348.49</v>
      </c>
      <c r="G2823" s="3">
        <f>IF(AND(N2823=1,N2822&gt;1),VLOOKUP(A2822,[1]Plan1!$BK$81:$BM$259,3),G2822)</f>
        <v>5331.91</v>
      </c>
      <c r="H2823" s="11">
        <f t="shared" si="1512"/>
        <v>43905</v>
      </c>
      <c r="I2823" s="11">
        <f t="shared" si="1513"/>
        <v>43936</v>
      </c>
      <c r="J2823" s="12">
        <f t="shared" si="1486"/>
        <v>-3.0999403569978989E-3</v>
      </c>
      <c r="K2823" s="11">
        <f t="shared" si="1502"/>
        <v>43997</v>
      </c>
      <c r="L2823" s="11">
        <f t="shared" si="1487"/>
        <v>43997</v>
      </c>
      <c r="M2823" s="1">
        <f t="shared" si="1506"/>
        <v>21</v>
      </c>
      <c r="N2823" s="1">
        <f t="shared" si="1488"/>
        <v>10</v>
      </c>
      <c r="O2823" s="2">
        <f t="shared" si="1489"/>
        <v>0.99852262999999997</v>
      </c>
      <c r="P2823" s="13">
        <f t="shared" si="1514"/>
        <v>1.0006997500000001</v>
      </c>
      <c r="Q2823" s="13">
        <f t="shared" si="1507"/>
        <v>1.5291442026386852</v>
      </c>
      <c r="R2823" s="2">
        <f t="shared" si="1510"/>
        <v>1.5268850899999999</v>
      </c>
      <c r="S2823" s="2">
        <f t="shared" si="1503"/>
        <v>1.4936037600000001</v>
      </c>
      <c r="T2823" s="2">
        <f t="shared" si="1490"/>
        <v>284690.44822771999</v>
      </c>
      <c r="U2823" s="2">
        <f t="shared" si="1491"/>
        <v>2719.1442558019498</v>
      </c>
      <c r="V2823" s="2">
        <f t="shared" si="1492"/>
        <v>97525.191542045271</v>
      </c>
      <c r="W2823" s="2">
        <f t="shared" si="1493"/>
        <v>290850.74417199718</v>
      </c>
      <c r="X2823" s="17">
        <f t="shared" si="1494"/>
        <v>0</v>
      </c>
      <c r="Y2823" s="2">
        <f t="shared" si="1495"/>
        <v>0</v>
      </c>
      <c r="Z2823" s="72">
        <f t="shared" si="1496"/>
        <v>0</v>
      </c>
      <c r="AA2823" s="2">
        <f t="shared" si="1515"/>
        <v>0</v>
      </c>
      <c r="AB2823" s="12">
        <f t="shared" si="1504"/>
        <v>4.6600000000000003E-2</v>
      </c>
      <c r="AC2823" s="17">
        <f t="shared" si="1497"/>
        <v>10</v>
      </c>
      <c r="AD2823" s="17">
        <v>252</v>
      </c>
      <c r="AE2823" s="13">
        <f t="shared" si="1508"/>
        <v>1.0018090479999999</v>
      </c>
      <c r="AF2823" s="2">
        <f t="shared" si="1516"/>
        <v>515.01868597999999</v>
      </c>
      <c r="AG2823" s="2">
        <f t="shared" si="1498"/>
        <v>526.16295704000004</v>
      </c>
      <c r="AH2823" s="3">
        <f t="shared" si="1499"/>
        <v>0</v>
      </c>
      <c r="AI2823" s="4" t="str">
        <f t="shared" si="1509"/>
        <v>A+J=</v>
      </c>
      <c r="AJ2823" s="11">
        <f t="shared" si="1505"/>
        <v>43997</v>
      </c>
      <c r="AK2823" s="11"/>
      <c r="AL2823" s="4"/>
      <c r="AM2823" s="1"/>
      <c r="AN2823" s="11"/>
      <c r="AO2823" s="1"/>
      <c r="AP2823" s="1"/>
      <c r="AQ2823" s="3"/>
      <c r="AR2823" s="3"/>
      <c r="AS2823" s="6"/>
      <c r="AT2823" s="1"/>
      <c r="AU2823" s="1"/>
      <c r="AV2823" s="1"/>
      <c r="AW2823" s="1"/>
      <c r="AX2823" s="1"/>
      <c r="AY2823" s="1"/>
      <c r="AZ2823" s="1"/>
      <c r="BA2823" s="1"/>
      <c r="BB2823" s="1"/>
    </row>
    <row r="2824" spans="1:54" x14ac:dyDescent="0.2">
      <c r="A2824" s="158">
        <f t="shared" si="1500"/>
        <v>43980</v>
      </c>
      <c r="B2824" s="2">
        <f t="shared" si="1484"/>
        <v>291387.71215562639</v>
      </c>
      <c r="C2824" s="2">
        <f t="shared" si="1501"/>
        <v>190606.40837414999</v>
      </c>
      <c r="D2824" s="2">
        <f>SUM(Y2824:Y$2901)</f>
        <v>5508.7592035400003</v>
      </c>
      <c r="E2824" s="73">
        <f t="shared" si="1485"/>
        <v>185097.64917061001</v>
      </c>
      <c r="F2824" s="88">
        <f t="shared" si="1511"/>
        <v>5348.49</v>
      </c>
      <c r="G2824" s="3">
        <f>IF(AND(N2824=1,N2823&gt;1),VLOOKUP(A2823,[1]Plan1!$BK$81:$BM$259,3),G2823)</f>
        <v>5331.91</v>
      </c>
      <c r="H2824" s="11">
        <f t="shared" si="1512"/>
        <v>43905</v>
      </c>
      <c r="I2824" s="11">
        <f t="shared" si="1513"/>
        <v>43936</v>
      </c>
      <c r="J2824" s="12">
        <f t="shared" si="1486"/>
        <v>-3.0999403569978989E-3</v>
      </c>
      <c r="K2824" s="11">
        <f t="shared" si="1502"/>
        <v>43997</v>
      </c>
      <c r="L2824" s="11">
        <f t="shared" si="1487"/>
        <v>43997</v>
      </c>
      <c r="M2824" s="1">
        <f t="shared" si="1506"/>
        <v>21</v>
      </c>
      <c r="N2824" s="1">
        <f t="shared" si="1488"/>
        <v>11</v>
      </c>
      <c r="O2824" s="2">
        <f t="shared" si="1489"/>
        <v>0.99837502</v>
      </c>
      <c r="P2824" s="13">
        <f t="shared" si="1514"/>
        <v>1.0006997500000001</v>
      </c>
      <c r="Q2824" s="13">
        <f t="shared" si="1507"/>
        <v>1.5291442026386852</v>
      </c>
      <c r="R2824" s="2">
        <f t="shared" si="1510"/>
        <v>1.52665937</v>
      </c>
      <c r="S2824" s="2">
        <f t="shared" si="1503"/>
        <v>1.4936037600000001</v>
      </c>
      <c r="T2824" s="2">
        <f t="shared" si="1490"/>
        <v>284690.44822771999</v>
      </c>
      <c r="U2824" s="2">
        <f t="shared" si="1491"/>
        <v>2719.1442558019498</v>
      </c>
      <c r="V2824" s="2">
        <f t="shared" si="1492"/>
        <v>97483.411300674474</v>
      </c>
      <c r="W2824" s="2">
        <f t="shared" si="1493"/>
        <v>290808.9639306264</v>
      </c>
      <c r="X2824" s="17">
        <f t="shared" si="1494"/>
        <v>0</v>
      </c>
      <c r="Y2824" s="2">
        <f t="shared" si="1495"/>
        <v>0</v>
      </c>
      <c r="Z2824" s="72">
        <f t="shared" si="1496"/>
        <v>0</v>
      </c>
      <c r="AA2824" s="2">
        <f t="shared" si="1515"/>
        <v>0</v>
      </c>
      <c r="AB2824" s="12">
        <f t="shared" si="1504"/>
        <v>4.6600000000000003E-2</v>
      </c>
      <c r="AC2824" s="17">
        <f t="shared" si="1497"/>
        <v>11</v>
      </c>
      <c r="AD2824" s="17">
        <v>252</v>
      </c>
      <c r="AE2824" s="13">
        <f t="shared" si="1508"/>
        <v>1.001990132</v>
      </c>
      <c r="AF2824" s="2">
        <f t="shared" si="1516"/>
        <v>566.57157111000004</v>
      </c>
      <c r="AG2824" s="2">
        <f t="shared" si="1498"/>
        <v>578.74822500000005</v>
      </c>
      <c r="AH2824" s="3">
        <f t="shared" si="1499"/>
        <v>0</v>
      </c>
      <c r="AI2824" s="4" t="str">
        <f t="shared" si="1509"/>
        <v>A+J=</v>
      </c>
      <c r="AJ2824" s="11">
        <f t="shared" si="1505"/>
        <v>43997</v>
      </c>
      <c r="AK2824" s="11"/>
      <c r="AL2824" s="4"/>
      <c r="AM2824" s="1"/>
      <c r="AN2824" s="11"/>
      <c r="AO2824" s="1"/>
      <c r="AP2824" s="1"/>
      <c r="AQ2824" s="3"/>
      <c r="AR2824" s="3"/>
      <c r="AS2824" s="6"/>
      <c r="AT2824" s="1"/>
      <c r="AU2824" s="1"/>
      <c r="AV2824" s="1"/>
      <c r="AW2824" s="1"/>
      <c r="AX2824" s="1"/>
      <c r="AY2824" s="1"/>
      <c r="AZ2824" s="1"/>
      <c r="BA2824" s="1"/>
      <c r="BB2824" s="1"/>
    </row>
    <row r="2825" spans="1:54" x14ac:dyDescent="0.2">
      <c r="A2825" s="158">
        <f t="shared" si="1500"/>
        <v>43981</v>
      </c>
      <c r="B2825" s="2">
        <f t="shared" si="1484"/>
        <v>291398.51564682863</v>
      </c>
      <c r="C2825" s="2">
        <f t="shared" si="1501"/>
        <v>190606.40837414999</v>
      </c>
      <c r="D2825" s="2">
        <f>SUM(Y2825:Y$2901)</f>
        <v>5508.7592035400003</v>
      </c>
      <c r="E2825" s="73">
        <f t="shared" si="1485"/>
        <v>185097.64917061001</v>
      </c>
      <c r="F2825" s="88">
        <f t="shared" si="1511"/>
        <v>5348.49</v>
      </c>
      <c r="G2825" s="3">
        <f>IF(AND(N2825=1,N2824&gt;1),VLOOKUP(A2824,[1]Plan1!$BK$81:$BM$259,3),G2824)</f>
        <v>5331.91</v>
      </c>
      <c r="H2825" s="11">
        <f t="shared" si="1512"/>
        <v>43905</v>
      </c>
      <c r="I2825" s="11">
        <f t="shared" si="1513"/>
        <v>43936</v>
      </c>
      <c r="J2825" s="12">
        <f t="shared" si="1486"/>
        <v>-3.0999403569978989E-3</v>
      </c>
      <c r="K2825" s="11">
        <f t="shared" si="1502"/>
        <v>43997</v>
      </c>
      <c r="L2825" s="11">
        <f t="shared" si="1487"/>
        <v>43997</v>
      </c>
      <c r="M2825" s="1">
        <f t="shared" si="1506"/>
        <v>21</v>
      </c>
      <c r="N2825" s="1">
        <f t="shared" si="1488"/>
        <v>12</v>
      </c>
      <c r="O2825" s="2">
        <f t="shared" si="1489"/>
        <v>0.99822741999999998</v>
      </c>
      <c r="P2825" s="13">
        <f t="shared" si="1514"/>
        <v>1.0006997500000001</v>
      </c>
      <c r="Q2825" s="13">
        <f t="shared" si="1507"/>
        <v>1.5291442026386852</v>
      </c>
      <c r="R2825" s="2">
        <f t="shared" si="1510"/>
        <v>1.5264336700000001</v>
      </c>
      <c r="S2825" s="2">
        <f t="shared" si="1503"/>
        <v>1.4936037600000001</v>
      </c>
      <c r="T2825" s="2">
        <f t="shared" si="1490"/>
        <v>284690.44822771999</v>
      </c>
      <c r="U2825" s="2">
        <f t="shared" si="1491"/>
        <v>2719.1442558019498</v>
      </c>
      <c r="V2825" s="2">
        <f t="shared" si="1492"/>
        <v>97441.63476125669</v>
      </c>
      <c r="W2825" s="2">
        <f t="shared" si="1493"/>
        <v>290767.1873912086</v>
      </c>
      <c r="X2825" s="17">
        <f t="shared" si="1494"/>
        <v>0</v>
      </c>
      <c r="Y2825" s="2">
        <f t="shared" si="1495"/>
        <v>0</v>
      </c>
      <c r="Z2825" s="72">
        <f t="shared" si="1496"/>
        <v>0</v>
      </c>
      <c r="AA2825" s="2">
        <f t="shared" si="1515"/>
        <v>0</v>
      </c>
      <c r="AB2825" s="12">
        <f t="shared" si="1504"/>
        <v>4.6600000000000003E-2</v>
      </c>
      <c r="AC2825" s="17">
        <f t="shared" si="1497"/>
        <v>12</v>
      </c>
      <c r="AD2825" s="17">
        <v>252</v>
      </c>
      <c r="AE2825" s="13">
        <f t="shared" si="1508"/>
        <v>1.00217125</v>
      </c>
      <c r="AF2825" s="2">
        <f t="shared" si="1516"/>
        <v>618.13413571000001</v>
      </c>
      <c r="AG2825" s="2">
        <f t="shared" si="1498"/>
        <v>631.32825562000005</v>
      </c>
      <c r="AH2825" s="3">
        <f t="shared" si="1499"/>
        <v>0</v>
      </c>
      <c r="AI2825" s="4" t="str">
        <f t="shared" si="1509"/>
        <v>A+J=</v>
      </c>
      <c r="AJ2825" s="11">
        <f t="shared" si="1505"/>
        <v>43997</v>
      </c>
      <c r="AK2825" s="11"/>
      <c r="AL2825" s="4"/>
      <c r="AM2825" s="1"/>
      <c r="AN2825" s="11"/>
      <c r="AO2825" s="1"/>
      <c r="AP2825" s="1"/>
      <c r="AQ2825" s="3"/>
      <c r="AR2825" s="3"/>
      <c r="AS2825" s="6"/>
      <c r="AT2825" s="1"/>
      <c r="AU2825" s="1"/>
      <c r="AV2825" s="1"/>
      <c r="AW2825" s="1"/>
      <c r="AX2825" s="1"/>
      <c r="AY2825" s="1"/>
      <c r="AZ2825" s="1"/>
      <c r="BA2825" s="1"/>
      <c r="BB2825" s="1"/>
    </row>
    <row r="2826" spans="1:54" x14ac:dyDescent="0.2">
      <c r="A2826" s="158">
        <f t="shared" si="1500"/>
        <v>43982</v>
      </c>
      <c r="B2826" s="2">
        <f t="shared" ref="B2826:B2889" si="1517">(W2826+AG2826)</f>
        <v>291398.51564682863</v>
      </c>
      <c r="C2826" s="2">
        <f t="shared" si="1501"/>
        <v>190606.40837414999</v>
      </c>
      <c r="D2826" s="2">
        <f>SUM(Y2826:Y$2901)</f>
        <v>5508.7592035400003</v>
      </c>
      <c r="E2826" s="73">
        <f t="shared" ref="E2826:E2889" si="1518">(C2826-D2826)</f>
        <v>185097.64917061001</v>
      </c>
      <c r="F2826" s="88">
        <f t="shared" si="1511"/>
        <v>5348.49</v>
      </c>
      <c r="G2826" s="3">
        <f>IF(AND(N2826=1,N2825&gt;1),VLOOKUP(A2825,[1]Plan1!$BK$81:$BM$259,3),G2825)</f>
        <v>5331.91</v>
      </c>
      <c r="H2826" s="11">
        <f t="shared" si="1512"/>
        <v>43905</v>
      </c>
      <c r="I2826" s="11">
        <f t="shared" si="1513"/>
        <v>43936</v>
      </c>
      <c r="J2826" s="12">
        <f t="shared" ref="J2826:J2889" si="1519">(G2826/F2826)-1</f>
        <v>-3.0999403569978989E-3</v>
      </c>
      <c r="K2826" s="11">
        <f t="shared" si="1502"/>
        <v>43997</v>
      </c>
      <c r="L2826" s="11">
        <f t="shared" ref="L2826:L2889" si="1520">IF(A2826&gt;L2825,K2826,L2825)</f>
        <v>43997</v>
      </c>
      <c r="M2826" s="1">
        <f t="shared" si="1506"/>
        <v>21</v>
      </c>
      <c r="N2826" s="1">
        <f t="shared" ref="N2826:N2889" si="1521">(M2826-(NETWORKDAYS(A2826,L2826,$AN$194:$AN$348)-1))</f>
        <v>12</v>
      </c>
      <c r="O2826" s="2">
        <f t="shared" ref="O2826:O2889" si="1522">TRUNC((G2826/F2826)^TRUNC((N2826/M2826),9),8)</f>
        <v>0.99822741999999998</v>
      </c>
      <c r="P2826" s="13">
        <f t="shared" si="1514"/>
        <v>1.0006997500000001</v>
      </c>
      <c r="Q2826" s="13">
        <f t="shared" si="1507"/>
        <v>1.5291442026386852</v>
      </c>
      <c r="R2826" s="2">
        <f t="shared" si="1510"/>
        <v>1.5264336700000001</v>
      </c>
      <c r="S2826" s="2">
        <f t="shared" si="1503"/>
        <v>1.4936037600000001</v>
      </c>
      <c r="T2826" s="2">
        <f t="shared" ref="T2826:T2889" si="1523">TRUNC(C2826*S2826,8)</f>
        <v>284690.44822771999</v>
      </c>
      <c r="U2826" s="2">
        <f t="shared" ref="U2826:U2889" si="1524">(D2826*(S2826-1))</f>
        <v>2719.1442558019498</v>
      </c>
      <c r="V2826" s="2">
        <f t="shared" ref="V2826:V2889" si="1525">(E2826*(R2826-1))</f>
        <v>97441.63476125669</v>
      </c>
      <c r="W2826" s="2">
        <f t="shared" ref="W2826:W2889" si="1526">(C2826+U2826+V2826)</f>
        <v>290767.1873912086</v>
      </c>
      <c r="X2826" s="17">
        <f t="shared" ref="X2826:X2889" si="1527">IF(VLOOKUP(A2826,AN$10:AU$190,8)=VLOOKUP(A2825,AN$10:AU$190,8),0,VLOOKUP(A2826,AN$10:AU$190,8))</f>
        <v>0</v>
      </c>
      <c r="Y2826" s="2">
        <f t="shared" ref="Y2826:Y2889" si="1528">IF(X2826&gt;0,VLOOKUP(A2826,AN$12:AR$190,5),0)</f>
        <v>0</v>
      </c>
      <c r="Z2826" s="72">
        <f t="shared" ref="Z2826:Z2889" si="1529">IF(X2826&gt;0,VLOOKUP($A2826,$AN$10:$AS$190,6),0)</f>
        <v>0</v>
      </c>
      <c r="AA2826" s="2">
        <f t="shared" si="1515"/>
        <v>0</v>
      </c>
      <c r="AB2826" s="12">
        <f t="shared" si="1504"/>
        <v>4.6600000000000003E-2</v>
      </c>
      <c r="AC2826" s="17">
        <f t="shared" ref="AC2826:AC2889" si="1530">N2826</f>
        <v>12</v>
      </c>
      <c r="AD2826" s="17">
        <v>252</v>
      </c>
      <c r="AE2826" s="13">
        <f t="shared" si="1508"/>
        <v>1.00217125</v>
      </c>
      <c r="AF2826" s="2">
        <f t="shared" si="1516"/>
        <v>618.13413571000001</v>
      </c>
      <c r="AG2826" s="2">
        <f t="shared" ref="AG2826:AG2889" si="1531">TRUNC((W2826*(AE2826-1)),8)</f>
        <v>631.32825562000005</v>
      </c>
      <c r="AH2826" s="3">
        <f t="shared" ref="AH2826:AH2889" si="1532">IF(AA2826&gt;0,AA2826+AF2826,0)</f>
        <v>0</v>
      </c>
      <c r="AI2826" s="4" t="str">
        <f t="shared" si="1509"/>
        <v>A+J=</v>
      </c>
      <c r="AJ2826" s="11">
        <f t="shared" si="1505"/>
        <v>43997</v>
      </c>
      <c r="AK2826" s="11"/>
      <c r="AL2826" s="4"/>
      <c r="AM2826" s="1"/>
      <c r="AN2826" s="11"/>
      <c r="AO2826" s="1"/>
      <c r="AP2826" s="1"/>
      <c r="AQ2826" s="3"/>
      <c r="AR2826" s="3"/>
      <c r="AS2826" s="6"/>
      <c r="AT2826" s="1"/>
      <c r="AU2826" s="1"/>
      <c r="AV2826" s="1"/>
      <c r="AW2826" s="1"/>
      <c r="AX2826" s="1"/>
      <c r="AY2826" s="1"/>
      <c r="AZ2826" s="1"/>
      <c r="BA2826" s="1"/>
      <c r="BB2826" s="1"/>
    </row>
    <row r="2827" spans="1:54" x14ac:dyDescent="0.2">
      <c r="A2827" s="158">
        <f t="shared" ref="A2827:A2890" si="1533">(A2826+1)</f>
        <v>43983</v>
      </c>
      <c r="B2827" s="2">
        <f t="shared" si="1517"/>
        <v>291398.51564682863</v>
      </c>
      <c r="C2827" s="2">
        <f t="shared" ref="C2827:C2890" si="1534">TRUNC(IF(X2826&gt;0,VLOOKUP(A2826,$AN$12:$AO$190,2),C2826),8)</f>
        <v>190606.40837414999</v>
      </c>
      <c r="D2827" s="2">
        <f>SUM(Y2827:Y$2901)</f>
        <v>5508.7592035400003</v>
      </c>
      <c r="E2827" s="73">
        <f t="shared" si="1518"/>
        <v>185097.64917061001</v>
      </c>
      <c r="F2827" s="88">
        <f t="shared" si="1511"/>
        <v>5348.49</v>
      </c>
      <c r="G2827" s="3">
        <f>IF(AND(N2827=1,N2826&gt;1),VLOOKUP(A2826,[1]Plan1!$BK$81:$BM$259,3),G2826)</f>
        <v>5331.91</v>
      </c>
      <c r="H2827" s="11">
        <f t="shared" si="1512"/>
        <v>43905</v>
      </c>
      <c r="I2827" s="11">
        <f t="shared" si="1513"/>
        <v>43936</v>
      </c>
      <c r="J2827" s="12">
        <f t="shared" si="1519"/>
        <v>-3.0999403569978989E-3</v>
      </c>
      <c r="K2827" s="11">
        <f t="shared" ref="K2827:K2890" si="1535">IF(DAY(A2827)=14,VLOOKUP(A2827,AR$194:AW$373,4),K2826)</f>
        <v>43997</v>
      </c>
      <c r="L2827" s="11">
        <f t="shared" si="1520"/>
        <v>43997</v>
      </c>
      <c r="M2827" s="1">
        <f t="shared" si="1506"/>
        <v>21</v>
      </c>
      <c r="N2827" s="1">
        <f t="shared" si="1521"/>
        <v>12</v>
      </c>
      <c r="O2827" s="2">
        <f t="shared" si="1522"/>
        <v>0.99822741999999998</v>
      </c>
      <c r="P2827" s="13">
        <f t="shared" si="1514"/>
        <v>1.0006997500000001</v>
      </c>
      <c r="Q2827" s="13">
        <f t="shared" si="1507"/>
        <v>1.5291442026386852</v>
      </c>
      <c r="R2827" s="2">
        <f t="shared" si="1510"/>
        <v>1.5264336700000001</v>
      </c>
      <c r="S2827" s="2">
        <f t="shared" ref="S2827:S2890" si="1536">IF(AND(X2827&gt;0,MONTH(A2827)=9),R2827,S2826)</f>
        <v>1.4936037600000001</v>
      </c>
      <c r="T2827" s="2">
        <f t="shared" si="1523"/>
        <v>284690.44822771999</v>
      </c>
      <c r="U2827" s="2">
        <f t="shared" si="1524"/>
        <v>2719.1442558019498</v>
      </c>
      <c r="V2827" s="2">
        <f t="shared" si="1525"/>
        <v>97441.63476125669</v>
      </c>
      <c r="W2827" s="2">
        <f t="shared" si="1526"/>
        <v>290767.1873912086</v>
      </c>
      <c r="X2827" s="17">
        <f t="shared" si="1527"/>
        <v>0</v>
      </c>
      <c r="Y2827" s="2">
        <f t="shared" si="1528"/>
        <v>0</v>
      </c>
      <c r="Z2827" s="72">
        <f t="shared" si="1529"/>
        <v>0</v>
      </c>
      <c r="AA2827" s="2">
        <f t="shared" si="1515"/>
        <v>0</v>
      </c>
      <c r="AB2827" s="12">
        <f t="shared" ref="AB2827:AB2890" si="1537">(AB2826)</f>
        <v>4.6600000000000003E-2</v>
      </c>
      <c r="AC2827" s="17">
        <f t="shared" si="1530"/>
        <v>12</v>
      </c>
      <c r="AD2827" s="17">
        <v>252</v>
      </c>
      <c r="AE2827" s="13">
        <f t="shared" si="1508"/>
        <v>1.00217125</v>
      </c>
      <c r="AF2827" s="2">
        <f t="shared" si="1516"/>
        <v>618.13413571000001</v>
      </c>
      <c r="AG2827" s="2">
        <f t="shared" si="1531"/>
        <v>631.32825562000005</v>
      </c>
      <c r="AH2827" s="3">
        <f t="shared" si="1532"/>
        <v>0</v>
      </c>
      <c r="AI2827" s="4" t="str">
        <f t="shared" si="1509"/>
        <v>A+J=</v>
      </c>
      <c r="AJ2827" s="11">
        <f t="shared" ref="AJ2827:AJ2890" si="1538">IF(X2826&gt;0,VLOOKUP(A2826,$AN$10:$AW$190,9),AJ2826)</f>
        <v>43997</v>
      </c>
      <c r="AK2827" s="11"/>
      <c r="AL2827" s="4"/>
      <c r="AM2827" s="1"/>
      <c r="AN2827" s="11"/>
      <c r="AO2827" s="1"/>
      <c r="AP2827" s="1"/>
      <c r="AQ2827" s="3"/>
      <c r="AR2827" s="3"/>
      <c r="AS2827" s="6"/>
      <c r="AT2827" s="1"/>
      <c r="AU2827" s="1"/>
      <c r="AV2827" s="1"/>
      <c r="AW2827" s="1"/>
      <c r="AX2827" s="1"/>
      <c r="AY2827" s="1"/>
      <c r="AZ2827" s="1"/>
      <c r="BA2827" s="1"/>
      <c r="BB2827" s="1"/>
    </row>
    <row r="2828" spans="1:54" x14ac:dyDescent="0.2">
      <c r="A2828" s="158">
        <f t="shared" si="1533"/>
        <v>43984</v>
      </c>
      <c r="B2828" s="2">
        <f t="shared" si="1517"/>
        <v>291409.32072959677</v>
      </c>
      <c r="C2828" s="2">
        <f t="shared" si="1534"/>
        <v>190606.40837414999</v>
      </c>
      <c r="D2828" s="2">
        <f>SUM(Y2828:Y$2901)</f>
        <v>5508.7592035400003</v>
      </c>
      <c r="E2828" s="73">
        <f t="shared" si="1518"/>
        <v>185097.64917061001</v>
      </c>
      <c r="F2828" s="88">
        <f t="shared" si="1511"/>
        <v>5348.49</v>
      </c>
      <c r="G2828" s="3">
        <f>IF(AND(N2828=1,N2827&gt;1),VLOOKUP(A2827,[1]Plan1!$BK$81:$BM$259,3),G2827)</f>
        <v>5331.91</v>
      </c>
      <c r="H2828" s="11">
        <f t="shared" si="1512"/>
        <v>43905</v>
      </c>
      <c r="I2828" s="11">
        <f t="shared" si="1513"/>
        <v>43936</v>
      </c>
      <c r="J2828" s="12">
        <f t="shared" si="1519"/>
        <v>-3.0999403569978989E-3</v>
      </c>
      <c r="K2828" s="11">
        <f t="shared" si="1535"/>
        <v>43997</v>
      </c>
      <c r="L2828" s="11">
        <f t="shared" si="1520"/>
        <v>43997</v>
      </c>
      <c r="M2828" s="1">
        <f t="shared" si="1506"/>
        <v>21</v>
      </c>
      <c r="N2828" s="1">
        <f t="shared" si="1521"/>
        <v>13</v>
      </c>
      <c r="O2828" s="2">
        <f t="shared" si="1522"/>
        <v>0.99807984999999999</v>
      </c>
      <c r="P2828" s="13">
        <f t="shared" si="1514"/>
        <v>1.0006997500000001</v>
      </c>
      <c r="Q2828" s="13">
        <f t="shared" si="1507"/>
        <v>1.5291442026386852</v>
      </c>
      <c r="R2828" s="2">
        <f t="shared" si="1510"/>
        <v>1.5262080099999999</v>
      </c>
      <c r="S2828" s="2">
        <f t="shared" si="1536"/>
        <v>1.4936037600000001</v>
      </c>
      <c r="T2828" s="2">
        <f t="shared" si="1523"/>
        <v>284690.44822771999</v>
      </c>
      <c r="U2828" s="2">
        <f t="shared" si="1524"/>
        <v>2719.1442558019498</v>
      </c>
      <c r="V2828" s="2">
        <f t="shared" si="1525"/>
        <v>97399.865625744831</v>
      </c>
      <c r="W2828" s="2">
        <f t="shared" si="1526"/>
        <v>290725.41825569677</v>
      </c>
      <c r="X2828" s="17">
        <f t="shared" si="1527"/>
        <v>0</v>
      </c>
      <c r="Y2828" s="2">
        <f t="shared" si="1528"/>
        <v>0</v>
      </c>
      <c r="Z2828" s="72">
        <f t="shared" si="1529"/>
        <v>0</v>
      </c>
      <c r="AA2828" s="2">
        <f t="shared" si="1515"/>
        <v>0</v>
      </c>
      <c r="AB2828" s="12">
        <f t="shared" si="1537"/>
        <v>4.6600000000000003E-2</v>
      </c>
      <c r="AC2828" s="17">
        <f t="shared" si="1530"/>
        <v>13</v>
      </c>
      <c r="AD2828" s="17">
        <v>252</v>
      </c>
      <c r="AE2828" s="13">
        <f t="shared" si="1508"/>
        <v>1.0023523999999999</v>
      </c>
      <c r="AF2828" s="2">
        <f t="shared" si="1516"/>
        <v>669.70581041000003</v>
      </c>
      <c r="AG2828" s="2">
        <f t="shared" si="1531"/>
        <v>683.90247390000002</v>
      </c>
      <c r="AH2828" s="3">
        <f t="shared" si="1532"/>
        <v>0</v>
      </c>
      <c r="AI2828" s="4" t="str">
        <f t="shared" si="1509"/>
        <v>A+J=</v>
      </c>
      <c r="AJ2828" s="11">
        <f t="shared" si="1538"/>
        <v>43997</v>
      </c>
      <c r="AK2828" s="11"/>
      <c r="AL2828" s="4"/>
      <c r="AM2828" s="1"/>
      <c r="AN2828" s="11"/>
      <c r="AO2828" s="1"/>
      <c r="AP2828" s="1"/>
      <c r="AQ2828" s="3"/>
      <c r="AR2828" s="3"/>
      <c r="AS2828" s="6"/>
      <c r="AT2828" s="1"/>
      <c r="AU2828" s="1"/>
      <c r="AV2828" s="1"/>
      <c r="AW2828" s="1"/>
      <c r="AX2828" s="1"/>
      <c r="AY2828" s="1"/>
      <c r="AZ2828" s="1"/>
      <c r="BA2828" s="1"/>
      <c r="BB2828" s="1"/>
    </row>
    <row r="2829" spans="1:54" x14ac:dyDescent="0.2">
      <c r="A2829" s="158">
        <f t="shared" si="1533"/>
        <v>43985</v>
      </c>
      <c r="B2829" s="2">
        <f t="shared" si="1517"/>
        <v>291420.12769463094</v>
      </c>
      <c r="C2829" s="2">
        <f t="shared" si="1534"/>
        <v>190606.40837414999</v>
      </c>
      <c r="D2829" s="2">
        <f>SUM(Y2829:Y$2901)</f>
        <v>5508.7592035400003</v>
      </c>
      <c r="E2829" s="73">
        <f t="shared" si="1518"/>
        <v>185097.64917061001</v>
      </c>
      <c r="F2829" s="88">
        <f t="shared" si="1511"/>
        <v>5348.49</v>
      </c>
      <c r="G2829" s="3">
        <f>IF(AND(N2829=1,N2828&gt;1),VLOOKUP(A2828,[1]Plan1!$BK$81:$BM$259,3),G2828)</f>
        <v>5331.91</v>
      </c>
      <c r="H2829" s="11">
        <f t="shared" si="1512"/>
        <v>43905</v>
      </c>
      <c r="I2829" s="11">
        <f t="shared" si="1513"/>
        <v>43936</v>
      </c>
      <c r="J2829" s="12">
        <f t="shared" si="1519"/>
        <v>-3.0999403569978989E-3</v>
      </c>
      <c r="K2829" s="11">
        <f t="shared" si="1535"/>
        <v>43997</v>
      </c>
      <c r="L2829" s="11">
        <f t="shared" si="1520"/>
        <v>43997</v>
      </c>
      <c r="M2829" s="1">
        <f t="shared" si="1506"/>
        <v>21</v>
      </c>
      <c r="N2829" s="1">
        <f t="shared" si="1521"/>
        <v>14</v>
      </c>
      <c r="O2829" s="2">
        <f t="shared" si="1522"/>
        <v>0.99793229999999999</v>
      </c>
      <c r="P2829" s="13">
        <f t="shared" si="1514"/>
        <v>1.0006997500000001</v>
      </c>
      <c r="Q2829" s="13">
        <f t="shared" si="1507"/>
        <v>1.5291442026386852</v>
      </c>
      <c r="R2829" s="2">
        <f t="shared" si="1510"/>
        <v>1.52598239</v>
      </c>
      <c r="S2829" s="2">
        <f t="shared" si="1536"/>
        <v>1.4936037600000001</v>
      </c>
      <c r="T2829" s="2">
        <f t="shared" si="1523"/>
        <v>284690.44822771999</v>
      </c>
      <c r="U2829" s="2">
        <f t="shared" si="1524"/>
        <v>2719.1442558019498</v>
      </c>
      <c r="V2829" s="2">
        <f t="shared" si="1525"/>
        <v>97358.103894138971</v>
      </c>
      <c r="W2829" s="2">
        <f t="shared" si="1526"/>
        <v>290683.65652409091</v>
      </c>
      <c r="X2829" s="17">
        <f t="shared" si="1527"/>
        <v>0</v>
      </c>
      <c r="Y2829" s="2">
        <f t="shared" si="1528"/>
        <v>0</v>
      </c>
      <c r="Z2829" s="72">
        <f t="shared" si="1529"/>
        <v>0</v>
      </c>
      <c r="AA2829" s="2">
        <f t="shared" si="1515"/>
        <v>0</v>
      </c>
      <c r="AB2829" s="12">
        <f t="shared" si="1537"/>
        <v>4.6600000000000003E-2</v>
      </c>
      <c r="AC2829" s="17">
        <f t="shared" si="1530"/>
        <v>14</v>
      </c>
      <c r="AD2829" s="17">
        <v>252</v>
      </c>
      <c r="AE2829" s="13">
        <f t="shared" si="1508"/>
        <v>1.002533583</v>
      </c>
      <c r="AF2829" s="2">
        <f t="shared" si="1516"/>
        <v>721.28687989000002</v>
      </c>
      <c r="AG2829" s="2">
        <f t="shared" si="1531"/>
        <v>736.47117054</v>
      </c>
      <c r="AH2829" s="3">
        <f t="shared" si="1532"/>
        <v>0</v>
      </c>
      <c r="AI2829" s="4" t="str">
        <f t="shared" si="1509"/>
        <v>A+J=</v>
      </c>
      <c r="AJ2829" s="11">
        <f t="shared" si="1538"/>
        <v>43997</v>
      </c>
      <c r="AK2829" s="11"/>
      <c r="AL2829" s="4"/>
      <c r="AM2829" s="1"/>
      <c r="AN2829" s="11"/>
      <c r="AO2829" s="1"/>
      <c r="AP2829" s="1"/>
      <c r="AQ2829" s="3"/>
      <c r="AR2829" s="3"/>
      <c r="AS2829" s="6"/>
      <c r="AT2829" s="1"/>
      <c r="AU2829" s="1"/>
      <c r="AV2829" s="1"/>
      <c r="AW2829" s="1"/>
      <c r="AX2829" s="1"/>
      <c r="AY2829" s="1"/>
      <c r="AZ2829" s="1"/>
      <c r="BA2829" s="1"/>
      <c r="BB2829" s="1"/>
    </row>
    <row r="2830" spans="1:54" x14ac:dyDescent="0.2">
      <c r="A2830" s="158">
        <f t="shared" si="1533"/>
        <v>43986</v>
      </c>
      <c r="B2830" s="2">
        <f t="shared" si="1517"/>
        <v>291430.93253917806</v>
      </c>
      <c r="C2830" s="2">
        <f t="shared" si="1534"/>
        <v>190606.40837414999</v>
      </c>
      <c r="D2830" s="2">
        <f>SUM(Y2830:Y$2901)</f>
        <v>5508.7592035400003</v>
      </c>
      <c r="E2830" s="73">
        <f t="shared" si="1518"/>
        <v>185097.64917061001</v>
      </c>
      <c r="F2830" s="88">
        <f t="shared" si="1511"/>
        <v>5348.49</v>
      </c>
      <c r="G2830" s="3">
        <f>IF(AND(N2830=1,N2829&gt;1),VLOOKUP(A2829,[1]Plan1!$BK$81:$BM$259,3),G2829)</f>
        <v>5331.91</v>
      </c>
      <c r="H2830" s="11">
        <f t="shared" si="1512"/>
        <v>43905</v>
      </c>
      <c r="I2830" s="11">
        <f t="shared" si="1513"/>
        <v>43936</v>
      </c>
      <c r="J2830" s="12">
        <f t="shared" si="1519"/>
        <v>-3.0999403569978989E-3</v>
      </c>
      <c r="K2830" s="11">
        <f t="shared" si="1535"/>
        <v>43997</v>
      </c>
      <c r="L2830" s="11">
        <f t="shared" si="1520"/>
        <v>43997</v>
      </c>
      <c r="M2830" s="1">
        <f t="shared" si="1506"/>
        <v>21</v>
      </c>
      <c r="N2830" s="1">
        <f t="shared" si="1521"/>
        <v>15</v>
      </c>
      <c r="O2830" s="2">
        <f t="shared" si="1522"/>
        <v>0.99778476999999999</v>
      </c>
      <c r="P2830" s="13">
        <f t="shared" si="1514"/>
        <v>1.0006997500000001</v>
      </c>
      <c r="Q2830" s="13">
        <f t="shared" si="1507"/>
        <v>1.5291442026386852</v>
      </c>
      <c r="R2830" s="2">
        <f t="shared" si="1510"/>
        <v>1.52575679</v>
      </c>
      <c r="S2830" s="2">
        <f t="shared" si="1536"/>
        <v>1.4936037600000001</v>
      </c>
      <c r="T2830" s="2">
        <f t="shared" si="1523"/>
        <v>284690.44822771999</v>
      </c>
      <c r="U2830" s="2">
        <f t="shared" si="1524"/>
        <v>2719.1442558019498</v>
      </c>
      <c r="V2830" s="2">
        <f t="shared" si="1525"/>
        <v>97316.34586448608</v>
      </c>
      <c r="W2830" s="2">
        <f t="shared" si="1526"/>
        <v>290641.89849443804</v>
      </c>
      <c r="X2830" s="17">
        <f t="shared" si="1527"/>
        <v>0</v>
      </c>
      <c r="Y2830" s="2">
        <f t="shared" si="1528"/>
        <v>0</v>
      </c>
      <c r="Z2830" s="72">
        <f t="shared" si="1529"/>
        <v>0</v>
      </c>
      <c r="AA2830" s="2">
        <f t="shared" si="1515"/>
        <v>0</v>
      </c>
      <c r="AB2830" s="12">
        <f t="shared" si="1537"/>
        <v>4.6600000000000003E-2</v>
      </c>
      <c r="AC2830" s="17">
        <f t="shared" si="1530"/>
        <v>15</v>
      </c>
      <c r="AD2830" s="17">
        <v>252</v>
      </c>
      <c r="AE2830" s="13">
        <f t="shared" si="1508"/>
        <v>1.002714798</v>
      </c>
      <c r="AF2830" s="2">
        <f t="shared" si="1516"/>
        <v>772.87705946000005</v>
      </c>
      <c r="AG2830" s="2">
        <f t="shared" si="1531"/>
        <v>789.03404474000001</v>
      </c>
      <c r="AH2830" s="3">
        <f t="shared" si="1532"/>
        <v>0</v>
      </c>
      <c r="AI2830" s="4" t="str">
        <f t="shared" si="1509"/>
        <v>A+J=</v>
      </c>
      <c r="AJ2830" s="11">
        <f t="shared" si="1538"/>
        <v>43997</v>
      </c>
      <c r="AK2830" s="11"/>
      <c r="AL2830" s="4"/>
      <c r="AM2830" s="1"/>
      <c r="AN2830" s="11"/>
      <c r="AO2830" s="1"/>
      <c r="AP2830" s="1"/>
      <c r="AQ2830" s="3"/>
      <c r="AR2830" s="3"/>
      <c r="AS2830" s="6"/>
      <c r="AT2830" s="1"/>
      <c r="AU2830" s="1"/>
      <c r="AV2830" s="1"/>
      <c r="AW2830" s="1"/>
      <c r="AX2830" s="1"/>
      <c r="AY2830" s="1"/>
      <c r="AZ2830" s="1"/>
      <c r="BA2830" s="1"/>
      <c r="BB2830" s="1"/>
    </row>
    <row r="2831" spans="1:54" x14ac:dyDescent="0.2">
      <c r="A2831" s="158">
        <f t="shared" si="1533"/>
        <v>43987</v>
      </c>
      <c r="B2831" s="2">
        <f t="shared" si="1517"/>
        <v>291441.73955512105</v>
      </c>
      <c r="C2831" s="2">
        <f t="shared" si="1534"/>
        <v>190606.40837414999</v>
      </c>
      <c r="D2831" s="2">
        <f>SUM(Y2831:Y$2901)</f>
        <v>5508.7592035400003</v>
      </c>
      <c r="E2831" s="73">
        <f t="shared" si="1518"/>
        <v>185097.64917061001</v>
      </c>
      <c r="F2831" s="88">
        <f t="shared" si="1511"/>
        <v>5348.49</v>
      </c>
      <c r="G2831" s="3">
        <f>IF(AND(N2831=1,N2830&gt;1),VLOOKUP(A2830,[1]Plan1!$BK$81:$BM$259,3),G2830)</f>
        <v>5331.91</v>
      </c>
      <c r="H2831" s="11">
        <f t="shared" si="1512"/>
        <v>43905</v>
      </c>
      <c r="I2831" s="11">
        <f t="shared" si="1513"/>
        <v>43936</v>
      </c>
      <c r="J2831" s="12">
        <f t="shared" si="1519"/>
        <v>-3.0999403569978989E-3</v>
      </c>
      <c r="K2831" s="11">
        <f t="shared" si="1535"/>
        <v>43997</v>
      </c>
      <c r="L2831" s="11">
        <f t="shared" si="1520"/>
        <v>43997</v>
      </c>
      <c r="M2831" s="1">
        <f t="shared" si="1506"/>
        <v>21</v>
      </c>
      <c r="N2831" s="1">
        <f t="shared" si="1521"/>
        <v>16</v>
      </c>
      <c r="O2831" s="2">
        <f t="shared" si="1522"/>
        <v>0.99763725999999997</v>
      </c>
      <c r="P2831" s="13">
        <f t="shared" si="1514"/>
        <v>1.0006997500000001</v>
      </c>
      <c r="Q2831" s="13">
        <f t="shared" si="1507"/>
        <v>1.5291442026386852</v>
      </c>
      <c r="R2831" s="2">
        <f t="shared" si="1510"/>
        <v>1.5255312299999999</v>
      </c>
      <c r="S2831" s="2">
        <f t="shared" si="1536"/>
        <v>1.4936037600000001</v>
      </c>
      <c r="T2831" s="2">
        <f t="shared" si="1523"/>
        <v>284690.44822771999</v>
      </c>
      <c r="U2831" s="2">
        <f t="shared" si="1524"/>
        <v>2719.1442558019498</v>
      </c>
      <c r="V2831" s="2">
        <f t="shared" si="1525"/>
        <v>97274.595238739144</v>
      </c>
      <c r="W2831" s="2">
        <f t="shared" si="1526"/>
        <v>290600.14786869107</v>
      </c>
      <c r="X2831" s="17">
        <f t="shared" si="1527"/>
        <v>0</v>
      </c>
      <c r="Y2831" s="2">
        <f t="shared" si="1528"/>
        <v>0</v>
      </c>
      <c r="Z2831" s="72">
        <f t="shared" si="1529"/>
        <v>0</v>
      </c>
      <c r="AA2831" s="2">
        <f t="shared" si="1515"/>
        <v>0</v>
      </c>
      <c r="AB2831" s="12">
        <f t="shared" si="1537"/>
        <v>4.6600000000000003E-2</v>
      </c>
      <c r="AC2831" s="17">
        <f t="shared" si="1530"/>
        <v>16</v>
      </c>
      <c r="AD2831" s="17">
        <v>252</v>
      </c>
      <c r="AE2831" s="13">
        <f t="shared" si="1508"/>
        <v>1.0028960469999999</v>
      </c>
      <c r="AF2831" s="2">
        <f t="shared" si="1516"/>
        <v>824.47691851000002</v>
      </c>
      <c r="AG2831" s="2">
        <f t="shared" si="1531"/>
        <v>841.59168642999998</v>
      </c>
      <c r="AH2831" s="3">
        <f t="shared" si="1532"/>
        <v>0</v>
      </c>
      <c r="AI2831" s="4" t="str">
        <f t="shared" si="1509"/>
        <v>A+J=</v>
      </c>
      <c r="AJ2831" s="11">
        <f t="shared" si="1538"/>
        <v>43997</v>
      </c>
      <c r="AK2831" s="11"/>
      <c r="AL2831" s="4"/>
      <c r="AM2831" s="1"/>
      <c r="AN2831" s="11"/>
      <c r="AO2831" s="1"/>
      <c r="AP2831" s="1"/>
      <c r="AQ2831" s="3"/>
      <c r="AR2831" s="3"/>
      <c r="AS2831" s="6"/>
      <c r="AT2831" s="1"/>
      <c r="AU2831" s="1"/>
      <c r="AV2831" s="1"/>
      <c r="AW2831" s="1"/>
      <c r="AX2831" s="1"/>
      <c r="AY2831" s="1"/>
      <c r="AZ2831" s="1"/>
      <c r="BA2831" s="1"/>
      <c r="BB2831" s="1"/>
    </row>
    <row r="2832" spans="1:54" x14ac:dyDescent="0.2">
      <c r="A2832" s="158">
        <f t="shared" si="1533"/>
        <v>43988</v>
      </c>
      <c r="B2832" s="2">
        <f t="shared" si="1517"/>
        <v>291452.54816110013</v>
      </c>
      <c r="C2832" s="2">
        <f t="shared" si="1534"/>
        <v>190606.40837414999</v>
      </c>
      <c r="D2832" s="2">
        <f>SUM(Y2832:Y$2901)</f>
        <v>5508.7592035400003</v>
      </c>
      <c r="E2832" s="73">
        <f t="shared" si="1518"/>
        <v>185097.64917061001</v>
      </c>
      <c r="F2832" s="88">
        <f t="shared" si="1511"/>
        <v>5348.49</v>
      </c>
      <c r="G2832" s="3">
        <f>IF(AND(N2832=1,N2831&gt;1),VLOOKUP(A2831,[1]Plan1!$BK$81:$BM$259,3),G2831)</f>
        <v>5331.91</v>
      </c>
      <c r="H2832" s="11">
        <f t="shared" si="1512"/>
        <v>43905</v>
      </c>
      <c r="I2832" s="11">
        <f t="shared" si="1513"/>
        <v>43936</v>
      </c>
      <c r="J2832" s="12">
        <f t="shared" si="1519"/>
        <v>-3.0999403569978989E-3</v>
      </c>
      <c r="K2832" s="11">
        <f t="shared" si="1535"/>
        <v>43997</v>
      </c>
      <c r="L2832" s="11">
        <f t="shared" si="1520"/>
        <v>43997</v>
      </c>
      <c r="M2832" s="1">
        <f t="shared" si="1506"/>
        <v>21</v>
      </c>
      <c r="N2832" s="1">
        <f t="shared" si="1521"/>
        <v>17</v>
      </c>
      <c r="O2832" s="2">
        <f t="shared" si="1522"/>
        <v>0.99748977999999999</v>
      </c>
      <c r="P2832" s="13">
        <f t="shared" si="1514"/>
        <v>1.0006997500000001</v>
      </c>
      <c r="Q2832" s="13">
        <f t="shared" si="1507"/>
        <v>1.5291442026386852</v>
      </c>
      <c r="R2832" s="2">
        <f t="shared" si="1510"/>
        <v>1.52530571</v>
      </c>
      <c r="S2832" s="2">
        <f t="shared" si="1536"/>
        <v>1.4936037600000001</v>
      </c>
      <c r="T2832" s="2">
        <f t="shared" si="1523"/>
        <v>284690.44822771999</v>
      </c>
      <c r="U2832" s="2">
        <f t="shared" si="1524"/>
        <v>2719.1442558019498</v>
      </c>
      <c r="V2832" s="2">
        <f t="shared" si="1525"/>
        <v>97232.852016898207</v>
      </c>
      <c r="W2832" s="2">
        <f t="shared" si="1526"/>
        <v>290558.40464685013</v>
      </c>
      <c r="X2832" s="17">
        <f t="shared" si="1527"/>
        <v>0</v>
      </c>
      <c r="Y2832" s="2">
        <f t="shared" si="1528"/>
        <v>0</v>
      </c>
      <c r="Z2832" s="72">
        <f t="shared" si="1529"/>
        <v>0</v>
      </c>
      <c r="AA2832" s="2">
        <f t="shared" si="1515"/>
        <v>0</v>
      </c>
      <c r="AB2832" s="12">
        <f t="shared" si="1537"/>
        <v>4.6600000000000003E-2</v>
      </c>
      <c r="AC2832" s="17">
        <f t="shared" si="1530"/>
        <v>17</v>
      </c>
      <c r="AD2832" s="17">
        <v>252</v>
      </c>
      <c r="AE2832" s="13">
        <f t="shared" si="1508"/>
        <v>1.003077328</v>
      </c>
      <c r="AF2832" s="2">
        <f t="shared" si="1516"/>
        <v>876.08588766000003</v>
      </c>
      <c r="AG2832" s="2">
        <f t="shared" si="1531"/>
        <v>894.14351424999995</v>
      </c>
      <c r="AH2832" s="3">
        <f t="shared" si="1532"/>
        <v>0</v>
      </c>
      <c r="AI2832" s="4" t="str">
        <f t="shared" si="1509"/>
        <v>A+J=</v>
      </c>
      <c r="AJ2832" s="11">
        <f t="shared" si="1538"/>
        <v>43997</v>
      </c>
      <c r="AK2832" s="11"/>
      <c r="AL2832" s="4"/>
      <c r="AM2832" s="1"/>
      <c r="AN2832" s="11"/>
      <c r="AO2832" s="1"/>
      <c r="AP2832" s="1"/>
      <c r="AQ2832" s="3"/>
      <c r="AR2832" s="3"/>
      <c r="AS2832" s="6"/>
      <c r="AT2832" s="1"/>
      <c r="AU2832" s="1"/>
      <c r="AV2832" s="1"/>
      <c r="AW2832" s="1"/>
      <c r="AX2832" s="1"/>
      <c r="AY2832" s="1"/>
      <c r="AZ2832" s="1"/>
      <c r="BA2832" s="1"/>
      <c r="BB2832" s="1"/>
    </row>
    <row r="2833" spans="1:54" x14ac:dyDescent="0.2">
      <c r="A2833" s="158">
        <f t="shared" si="1533"/>
        <v>43989</v>
      </c>
      <c r="B2833" s="2">
        <f t="shared" si="1517"/>
        <v>291452.54816110013</v>
      </c>
      <c r="C2833" s="2">
        <f t="shared" si="1534"/>
        <v>190606.40837414999</v>
      </c>
      <c r="D2833" s="2">
        <f>SUM(Y2833:Y$2901)</f>
        <v>5508.7592035400003</v>
      </c>
      <c r="E2833" s="73">
        <f t="shared" si="1518"/>
        <v>185097.64917061001</v>
      </c>
      <c r="F2833" s="88">
        <f t="shared" si="1511"/>
        <v>5348.49</v>
      </c>
      <c r="G2833" s="3">
        <f>IF(AND(N2833=1,N2832&gt;1),VLOOKUP(A2832,[1]Plan1!$BK$81:$BM$259,3),G2832)</f>
        <v>5331.91</v>
      </c>
      <c r="H2833" s="11">
        <f t="shared" si="1512"/>
        <v>43905</v>
      </c>
      <c r="I2833" s="11">
        <f t="shared" si="1513"/>
        <v>43936</v>
      </c>
      <c r="J2833" s="12">
        <f t="shared" si="1519"/>
        <v>-3.0999403569978989E-3</v>
      </c>
      <c r="K2833" s="11">
        <f t="shared" si="1535"/>
        <v>43997</v>
      </c>
      <c r="L2833" s="11">
        <f t="shared" si="1520"/>
        <v>43997</v>
      </c>
      <c r="M2833" s="1">
        <f t="shared" si="1506"/>
        <v>21</v>
      </c>
      <c r="N2833" s="1">
        <f t="shared" si="1521"/>
        <v>17</v>
      </c>
      <c r="O2833" s="2">
        <f t="shared" si="1522"/>
        <v>0.99748977999999999</v>
      </c>
      <c r="P2833" s="13">
        <f t="shared" si="1514"/>
        <v>1.0006997500000001</v>
      </c>
      <c r="Q2833" s="13">
        <f t="shared" si="1507"/>
        <v>1.5291442026386852</v>
      </c>
      <c r="R2833" s="2">
        <f t="shared" si="1510"/>
        <v>1.52530571</v>
      </c>
      <c r="S2833" s="2">
        <f t="shared" si="1536"/>
        <v>1.4936037600000001</v>
      </c>
      <c r="T2833" s="2">
        <f t="shared" si="1523"/>
        <v>284690.44822771999</v>
      </c>
      <c r="U2833" s="2">
        <f t="shared" si="1524"/>
        <v>2719.1442558019498</v>
      </c>
      <c r="V2833" s="2">
        <f t="shared" si="1525"/>
        <v>97232.852016898207</v>
      </c>
      <c r="W2833" s="2">
        <f t="shared" si="1526"/>
        <v>290558.40464685013</v>
      </c>
      <c r="X2833" s="17">
        <f t="shared" si="1527"/>
        <v>0</v>
      </c>
      <c r="Y2833" s="2">
        <f t="shared" si="1528"/>
        <v>0</v>
      </c>
      <c r="Z2833" s="72">
        <f t="shared" si="1529"/>
        <v>0</v>
      </c>
      <c r="AA2833" s="2">
        <f t="shared" si="1515"/>
        <v>0</v>
      </c>
      <c r="AB2833" s="12">
        <f t="shared" si="1537"/>
        <v>4.6600000000000003E-2</v>
      </c>
      <c r="AC2833" s="17">
        <f t="shared" si="1530"/>
        <v>17</v>
      </c>
      <c r="AD2833" s="17">
        <v>252</v>
      </c>
      <c r="AE2833" s="13">
        <f t="shared" si="1508"/>
        <v>1.003077328</v>
      </c>
      <c r="AF2833" s="2">
        <f t="shared" si="1516"/>
        <v>876.08588766000003</v>
      </c>
      <c r="AG2833" s="2">
        <f t="shared" si="1531"/>
        <v>894.14351424999995</v>
      </c>
      <c r="AH2833" s="3">
        <f t="shared" si="1532"/>
        <v>0</v>
      </c>
      <c r="AI2833" s="4" t="str">
        <f t="shared" si="1509"/>
        <v>A+J=</v>
      </c>
      <c r="AJ2833" s="11">
        <f t="shared" si="1538"/>
        <v>43997</v>
      </c>
      <c r="AK2833" s="11"/>
      <c r="AL2833" s="4"/>
      <c r="AM2833" s="1"/>
      <c r="AN2833" s="11"/>
      <c r="AO2833" s="1"/>
      <c r="AP2833" s="1"/>
      <c r="AQ2833" s="3"/>
      <c r="AR2833" s="3"/>
      <c r="AS2833" s="6"/>
      <c r="AT2833" s="1"/>
      <c r="AU2833" s="1"/>
      <c r="AV2833" s="1"/>
      <c r="AW2833" s="1"/>
      <c r="AX2833" s="1"/>
      <c r="AY2833" s="1"/>
      <c r="AZ2833" s="1"/>
      <c r="BA2833" s="1"/>
      <c r="BB2833" s="1"/>
    </row>
    <row r="2834" spans="1:54" x14ac:dyDescent="0.2">
      <c r="A2834" s="158">
        <f t="shared" si="1533"/>
        <v>43990</v>
      </c>
      <c r="B2834" s="2">
        <f t="shared" si="1517"/>
        <v>291452.54816110013</v>
      </c>
      <c r="C2834" s="2">
        <f t="shared" si="1534"/>
        <v>190606.40837414999</v>
      </c>
      <c r="D2834" s="2">
        <f>SUM(Y2834:Y$2901)</f>
        <v>5508.7592035400003</v>
      </c>
      <c r="E2834" s="73">
        <f t="shared" si="1518"/>
        <v>185097.64917061001</v>
      </c>
      <c r="F2834" s="88">
        <f t="shared" si="1511"/>
        <v>5348.49</v>
      </c>
      <c r="G2834" s="3">
        <f>IF(AND(N2834=1,N2833&gt;1),VLOOKUP(A2833,[1]Plan1!$BK$81:$BM$259,3),G2833)</f>
        <v>5331.91</v>
      </c>
      <c r="H2834" s="11">
        <f t="shared" si="1512"/>
        <v>43905</v>
      </c>
      <c r="I2834" s="11">
        <f t="shared" si="1513"/>
        <v>43936</v>
      </c>
      <c r="J2834" s="12">
        <f t="shared" si="1519"/>
        <v>-3.0999403569978989E-3</v>
      </c>
      <c r="K2834" s="11">
        <f t="shared" si="1535"/>
        <v>43997</v>
      </c>
      <c r="L2834" s="11">
        <f t="shared" si="1520"/>
        <v>43997</v>
      </c>
      <c r="M2834" s="1">
        <f t="shared" si="1506"/>
        <v>21</v>
      </c>
      <c r="N2834" s="1">
        <f t="shared" si="1521"/>
        <v>17</v>
      </c>
      <c r="O2834" s="2">
        <f t="shared" si="1522"/>
        <v>0.99748977999999999</v>
      </c>
      <c r="P2834" s="13">
        <f t="shared" si="1514"/>
        <v>1.0006997500000001</v>
      </c>
      <c r="Q2834" s="13">
        <f t="shared" si="1507"/>
        <v>1.5291442026386852</v>
      </c>
      <c r="R2834" s="2">
        <f t="shared" si="1510"/>
        <v>1.52530571</v>
      </c>
      <c r="S2834" s="2">
        <f t="shared" si="1536"/>
        <v>1.4936037600000001</v>
      </c>
      <c r="T2834" s="2">
        <f t="shared" si="1523"/>
        <v>284690.44822771999</v>
      </c>
      <c r="U2834" s="2">
        <f t="shared" si="1524"/>
        <v>2719.1442558019498</v>
      </c>
      <c r="V2834" s="2">
        <f t="shared" si="1525"/>
        <v>97232.852016898207</v>
      </c>
      <c r="W2834" s="2">
        <f t="shared" si="1526"/>
        <v>290558.40464685013</v>
      </c>
      <c r="X2834" s="17">
        <f t="shared" si="1527"/>
        <v>0</v>
      </c>
      <c r="Y2834" s="2">
        <f t="shared" si="1528"/>
        <v>0</v>
      </c>
      <c r="Z2834" s="72">
        <f t="shared" si="1529"/>
        <v>0</v>
      </c>
      <c r="AA2834" s="2">
        <f t="shared" si="1515"/>
        <v>0</v>
      </c>
      <c r="AB2834" s="12">
        <f t="shared" si="1537"/>
        <v>4.6600000000000003E-2</v>
      </c>
      <c r="AC2834" s="17">
        <f t="shared" si="1530"/>
        <v>17</v>
      </c>
      <c r="AD2834" s="17">
        <v>252</v>
      </c>
      <c r="AE2834" s="13">
        <f t="shared" si="1508"/>
        <v>1.003077328</v>
      </c>
      <c r="AF2834" s="2">
        <f t="shared" si="1516"/>
        <v>876.08588766000003</v>
      </c>
      <c r="AG2834" s="2">
        <f t="shared" si="1531"/>
        <v>894.14351424999995</v>
      </c>
      <c r="AH2834" s="3">
        <f t="shared" si="1532"/>
        <v>0</v>
      </c>
      <c r="AI2834" s="4" t="str">
        <f t="shared" si="1509"/>
        <v>A+J=</v>
      </c>
      <c r="AJ2834" s="11">
        <f t="shared" si="1538"/>
        <v>43997</v>
      </c>
      <c r="AK2834" s="11"/>
      <c r="AL2834" s="4"/>
      <c r="AM2834" s="1"/>
      <c r="AN2834" s="11"/>
      <c r="AO2834" s="1"/>
      <c r="AP2834" s="1"/>
      <c r="AQ2834" s="3"/>
      <c r="AR2834" s="3"/>
      <c r="AS2834" s="6"/>
      <c r="AT2834" s="1"/>
      <c r="AU2834" s="1"/>
      <c r="AV2834" s="1"/>
      <c r="AW2834" s="1"/>
      <c r="AX2834" s="1"/>
      <c r="AY2834" s="1"/>
      <c r="AZ2834" s="1"/>
      <c r="BA2834" s="1"/>
      <c r="BB2834" s="1"/>
    </row>
    <row r="2835" spans="1:54" x14ac:dyDescent="0.2">
      <c r="A2835" s="158">
        <f t="shared" si="1533"/>
        <v>43991</v>
      </c>
      <c r="B2835" s="2">
        <f t="shared" si="1517"/>
        <v>291463.3549336422</v>
      </c>
      <c r="C2835" s="2">
        <f t="shared" si="1534"/>
        <v>190606.40837414999</v>
      </c>
      <c r="D2835" s="2">
        <f>SUM(Y2835:Y$2901)</f>
        <v>5508.7592035400003</v>
      </c>
      <c r="E2835" s="73">
        <f t="shared" si="1518"/>
        <v>185097.64917061001</v>
      </c>
      <c r="F2835" s="88">
        <f t="shared" si="1511"/>
        <v>5348.49</v>
      </c>
      <c r="G2835" s="3">
        <f>IF(AND(N2835=1,N2834&gt;1),VLOOKUP(A2834,[1]Plan1!$BK$81:$BM$259,3),G2834)</f>
        <v>5331.91</v>
      </c>
      <c r="H2835" s="11">
        <f t="shared" si="1512"/>
        <v>43905</v>
      </c>
      <c r="I2835" s="11">
        <f t="shared" si="1513"/>
        <v>43936</v>
      </c>
      <c r="J2835" s="12">
        <f t="shared" si="1519"/>
        <v>-3.0999403569978989E-3</v>
      </c>
      <c r="K2835" s="11">
        <f t="shared" si="1535"/>
        <v>43997</v>
      </c>
      <c r="L2835" s="11">
        <f t="shared" si="1520"/>
        <v>43997</v>
      </c>
      <c r="M2835" s="1">
        <f t="shared" si="1506"/>
        <v>21</v>
      </c>
      <c r="N2835" s="1">
        <f t="shared" si="1521"/>
        <v>18</v>
      </c>
      <c r="O2835" s="2">
        <f t="shared" si="1522"/>
        <v>0.99734230999999995</v>
      </c>
      <c r="P2835" s="13">
        <f t="shared" si="1514"/>
        <v>1.0006997500000001</v>
      </c>
      <c r="Q2835" s="13">
        <f t="shared" si="1507"/>
        <v>1.5291442026386852</v>
      </c>
      <c r="R2835" s="2">
        <f t="shared" si="1510"/>
        <v>1.52508021</v>
      </c>
      <c r="S2835" s="2">
        <f t="shared" si="1536"/>
        <v>1.4936037600000001</v>
      </c>
      <c r="T2835" s="2">
        <f t="shared" si="1523"/>
        <v>284690.44822771999</v>
      </c>
      <c r="U2835" s="2">
        <f t="shared" si="1524"/>
        <v>2719.1442558019498</v>
      </c>
      <c r="V2835" s="2">
        <f t="shared" si="1525"/>
        <v>97191.112497010239</v>
      </c>
      <c r="W2835" s="2">
        <f t="shared" si="1526"/>
        <v>290516.66512696218</v>
      </c>
      <c r="X2835" s="17">
        <f t="shared" si="1527"/>
        <v>0</v>
      </c>
      <c r="Y2835" s="2">
        <f t="shared" si="1528"/>
        <v>0</v>
      </c>
      <c r="Z2835" s="72">
        <f t="shared" si="1529"/>
        <v>0</v>
      </c>
      <c r="AA2835" s="2">
        <f t="shared" si="1515"/>
        <v>0</v>
      </c>
      <c r="AB2835" s="12">
        <f t="shared" si="1537"/>
        <v>4.6600000000000003E-2</v>
      </c>
      <c r="AC2835" s="17">
        <f t="shared" si="1530"/>
        <v>18</v>
      </c>
      <c r="AD2835" s="17">
        <v>252</v>
      </c>
      <c r="AE2835" s="13">
        <f t="shared" si="1508"/>
        <v>1.003258642</v>
      </c>
      <c r="AF2835" s="2">
        <f t="shared" si="1516"/>
        <v>927.70425159000001</v>
      </c>
      <c r="AG2835" s="2">
        <f t="shared" si="1531"/>
        <v>946.68980667999995</v>
      </c>
      <c r="AH2835" s="3">
        <f t="shared" si="1532"/>
        <v>0</v>
      </c>
      <c r="AI2835" s="4" t="str">
        <f t="shared" si="1509"/>
        <v>A+J=</v>
      </c>
      <c r="AJ2835" s="11">
        <f t="shared" si="1538"/>
        <v>43997</v>
      </c>
      <c r="AK2835" s="11"/>
      <c r="AL2835" s="4"/>
      <c r="AM2835" s="1"/>
      <c r="AN2835" s="11"/>
      <c r="AO2835" s="1"/>
      <c r="AP2835" s="1"/>
      <c r="AQ2835" s="3"/>
      <c r="AR2835" s="3"/>
      <c r="AS2835" s="6"/>
      <c r="AT2835" s="1"/>
      <c r="AU2835" s="1"/>
      <c r="AV2835" s="1"/>
      <c r="AW2835" s="1"/>
      <c r="AX2835" s="1"/>
      <c r="AY2835" s="1"/>
      <c r="AZ2835" s="1"/>
      <c r="BA2835" s="1"/>
      <c r="BB2835" s="1"/>
    </row>
    <row r="2836" spans="1:54" x14ac:dyDescent="0.2">
      <c r="A2836" s="158">
        <f t="shared" si="1533"/>
        <v>43992</v>
      </c>
      <c r="B2836" s="2">
        <f t="shared" si="1517"/>
        <v>291474.16329483013</v>
      </c>
      <c r="C2836" s="2">
        <f t="shared" si="1534"/>
        <v>190606.40837414999</v>
      </c>
      <c r="D2836" s="2">
        <f>SUM(Y2836:Y$2901)</f>
        <v>5508.7592035400003</v>
      </c>
      <c r="E2836" s="73">
        <f t="shared" si="1518"/>
        <v>185097.64917061001</v>
      </c>
      <c r="F2836" s="88">
        <f t="shared" si="1511"/>
        <v>5348.49</v>
      </c>
      <c r="G2836" s="3">
        <f>IF(AND(N2836=1,N2835&gt;1),VLOOKUP(A2835,[1]Plan1!$BK$81:$BM$259,3),G2835)</f>
        <v>5331.91</v>
      </c>
      <c r="H2836" s="11">
        <f t="shared" si="1512"/>
        <v>43905</v>
      </c>
      <c r="I2836" s="11">
        <f t="shared" si="1513"/>
        <v>43936</v>
      </c>
      <c r="J2836" s="12">
        <f t="shared" si="1519"/>
        <v>-3.0999403569978989E-3</v>
      </c>
      <c r="K2836" s="11">
        <f t="shared" si="1535"/>
        <v>43997</v>
      </c>
      <c r="L2836" s="11">
        <f t="shared" si="1520"/>
        <v>43997</v>
      </c>
      <c r="M2836" s="1">
        <f t="shared" si="1506"/>
        <v>21</v>
      </c>
      <c r="N2836" s="1">
        <f t="shared" si="1521"/>
        <v>19</v>
      </c>
      <c r="O2836" s="2">
        <f t="shared" si="1522"/>
        <v>0.99719486999999996</v>
      </c>
      <c r="P2836" s="13">
        <f t="shared" si="1514"/>
        <v>1.0006997500000001</v>
      </c>
      <c r="Q2836" s="13">
        <f t="shared" si="1507"/>
        <v>1.5291442026386852</v>
      </c>
      <c r="R2836" s="2">
        <f t="shared" si="1510"/>
        <v>1.52485475</v>
      </c>
      <c r="S2836" s="2">
        <f t="shared" si="1536"/>
        <v>1.4936037600000001</v>
      </c>
      <c r="T2836" s="2">
        <f t="shared" si="1523"/>
        <v>284690.44822771999</v>
      </c>
      <c r="U2836" s="2">
        <f t="shared" si="1524"/>
        <v>2719.1442558019498</v>
      </c>
      <c r="V2836" s="2">
        <f t="shared" si="1525"/>
        <v>97149.380381028226</v>
      </c>
      <c r="W2836" s="2">
        <f t="shared" si="1526"/>
        <v>290474.93301098014</v>
      </c>
      <c r="X2836" s="17">
        <f t="shared" si="1527"/>
        <v>0</v>
      </c>
      <c r="Y2836" s="2">
        <f t="shared" si="1528"/>
        <v>0</v>
      </c>
      <c r="Z2836" s="72">
        <f t="shared" si="1529"/>
        <v>0</v>
      </c>
      <c r="AA2836" s="2">
        <f t="shared" si="1515"/>
        <v>0</v>
      </c>
      <c r="AB2836" s="12">
        <f t="shared" si="1537"/>
        <v>4.6600000000000003E-2</v>
      </c>
      <c r="AC2836" s="17">
        <f t="shared" si="1530"/>
        <v>19</v>
      </c>
      <c r="AD2836" s="17">
        <v>252</v>
      </c>
      <c r="AE2836" s="13">
        <f t="shared" si="1508"/>
        <v>1.003439988</v>
      </c>
      <c r="AF2836" s="2">
        <f t="shared" si="1516"/>
        <v>979.33172561000003</v>
      </c>
      <c r="AG2836" s="2">
        <f t="shared" si="1531"/>
        <v>999.23028384999998</v>
      </c>
      <c r="AH2836" s="3">
        <f t="shared" si="1532"/>
        <v>0</v>
      </c>
      <c r="AI2836" s="4" t="str">
        <f t="shared" si="1509"/>
        <v>A+J=</v>
      </c>
      <c r="AJ2836" s="11">
        <f t="shared" si="1538"/>
        <v>43997</v>
      </c>
      <c r="AK2836" s="11"/>
      <c r="AL2836" s="4"/>
      <c r="AM2836" s="1"/>
      <c r="AN2836" s="11"/>
      <c r="AO2836" s="1"/>
      <c r="AP2836" s="1"/>
      <c r="AQ2836" s="3"/>
      <c r="AR2836" s="3"/>
      <c r="AS2836" s="6"/>
      <c r="AT2836" s="1"/>
      <c r="AU2836" s="1"/>
      <c r="AV2836" s="1"/>
      <c r="AW2836" s="1"/>
      <c r="AX2836" s="1"/>
      <c r="AY2836" s="1"/>
      <c r="AZ2836" s="1"/>
      <c r="BA2836" s="1"/>
      <c r="BB2836" s="1"/>
    </row>
    <row r="2837" spans="1:54" x14ac:dyDescent="0.2">
      <c r="A2837" s="158">
        <f t="shared" si="1533"/>
        <v>43993</v>
      </c>
      <c r="B2837" s="2">
        <f t="shared" si="1517"/>
        <v>291484.97196788766</v>
      </c>
      <c r="C2837" s="2">
        <f t="shared" si="1534"/>
        <v>190606.40837414999</v>
      </c>
      <c r="D2837" s="2">
        <f>SUM(Y2837:Y$2901)</f>
        <v>5508.7592035400003</v>
      </c>
      <c r="E2837" s="73">
        <f t="shared" si="1518"/>
        <v>185097.64917061001</v>
      </c>
      <c r="F2837" s="88">
        <f t="shared" si="1511"/>
        <v>5348.49</v>
      </c>
      <c r="G2837" s="3">
        <f>IF(AND(N2837=1,N2836&gt;1),VLOOKUP(A2836,[1]Plan1!$BK$81:$BM$259,3),G2836)</f>
        <v>5331.91</v>
      </c>
      <c r="H2837" s="11">
        <f t="shared" si="1512"/>
        <v>43905</v>
      </c>
      <c r="I2837" s="11">
        <f t="shared" si="1513"/>
        <v>43936</v>
      </c>
      <c r="J2837" s="12">
        <f t="shared" si="1519"/>
        <v>-3.0999403569978989E-3</v>
      </c>
      <c r="K2837" s="11">
        <f t="shared" si="1535"/>
        <v>43997</v>
      </c>
      <c r="L2837" s="11">
        <f t="shared" si="1520"/>
        <v>43997</v>
      </c>
      <c r="M2837" s="1">
        <f t="shared" si="1506"/>
        <v>21</v>
      </c>
      <c r="N2837" s="1">
        <f t="shared" si="1521"/>
        <v>20</v>
      </c>
      <c r="O2837" s="2">
        <f t="shared" si="1522"/>
        <v>0.99704744999999995</v>
      </c>
      <c r="P2837" s="13">
        <f t="shared" si="1514"/>
        <v>1.0006997500000001</v>
      </c>
      <c r="Q2837" s="13">
        <f t="shared" si="1507"/>
        <v>1.5291442026386852</v>
      </c>
      <c r="R2837" s="2">
        <f t="shared" si="1510"/>
        <v>1.5246293200000001</v>
      </c>
      <c r="S2837" s="2">
        <f t="shared" si="1536"/>
        <v>1.4936037600000001</v>
      </c>
      <c r="T2837" s="2">
        <f t="shared" si="1523"/>
        <v>284690.44822771999</v>
      </c>
      <c r="U2837" s="2">
        <f t="shared" si="1524"/>
        <v>2719.1442558019498</v>
      </c>
      <c r="V2837" s="2">
        <f t="shared" si="1525"/>
        <v>97107.653817975704</v>
      </c>
      <c r="W2837" s="2">
        <f t="shared" si="1526"/>
        <v>290433.20644792763</v>
      </c>
      <c r="X2837" s="17">
        <f t="shared" si="1527"/>
        <v>0</v>
      </c>
      <c r="Y2837" s="2">
        <f t="shared" si="1528"/>
        <v>0</v>
      </c>
      <c r="Z2837" s="72">
        <f t="shared" si="1529"/>
        <v>0</v>
      </c>
      <c r="AA2837" s="2">
        <f t="shared" si="1515"/>
        <v>0</v>
      </c>
      <c r="AB2837" s="12">
        <f t="shared" si="1537"/>
        <v>4.6600000000000003E-2</v>
      </c>
      <c r="AC2837" s="17">
        <f t="shared" si="1530"/>
        <v>20</v>
      </c>
      <c r="AD2837" s="17">
        <v>252</v>
      </c>
      <c r="AE2837" s="13">
        <f t="shared" si="1508"/>
        <v>1.0036213679999999</v>
      </c>
      <c r="AF2837" s="2">
        <f t="shared" si="1516"/>
        <v>1030.96887911</v>
      </c>
      <c r="AG2837" s="2">
        <f t="shared" si="1531"/>
        <v>1051.7655199599999</v>
      </c>
      <c r="AH2837" s="3">
        <f t="shared" si="1532"/>
        <v>0</v>
      </c>
      <c r="AI2837" s="4" t="str">
        <f t="shared" si="1509"/>
        <v>A+J=</v>
      </c>
      <c r="AJ2837" s="11">
        <f t="shared" si="1538"/>
        <v>43997</v>
      </c>
      <c r="AK2837" s="11"/>
      <c r="AL2837" s="4"/>
      <c r="AM2837" s="1"/>
      <c r="AN2837" s="11"/>
      <c r="AO2837" s="1"/>
      <c r="AP2837" s="1"/>
      <c r="AQ2837" s="3"/>
      <c r="AR2837" s="3"/>
      <c r="AS2837" s="6"/>
      <c r="AT2837" s="1"/>
      <c r="AU2837" s="1"/>
      <c r="AV2837" s="1"/>
      <c r="AW2837" s="1"/>
      <c r="AX2837" s="1"/>
      <c r="AY2837" s="1"/>
      <c r="AZ2837" s="1"/>
      <c r="BA2837" s="1"/>
      <c r="BB2837" s="1"/>
    </row>
    <row r="2838" spans="1:54" x14ac:dyDescent="0.2">
      <c r="A2838" s="158">
        <f t="shared" si="1533"/>
        <v>43994</v>
      </c>
      <c r="B2838" s="2">
        <f t="shared" si="1517"/>
        <v>291484.97196788766</v>
      </c>
      <c r="C2838" s="2">
        <f t="shared" si="1534"/>
        <v>190606.40837414999</v>
      </c>
      <c r="D2838" s="2">
        <f>SUM(Y2838:Y$2901)</f>
        <v>5508.7592035400003</v>
      </c>
      <c r="E2838" s="73">
        <f t="shared" si="1518"/>
        <v>185097.64917061001</v>
      </c>
      <c r="F2838" s="88">
        <f t="shared" si="1511"/>
        <v>5348.49</v>
      </c>
      <c r="G2838" s="3">
        <f>IF(AND(N2838=1,N2837&gt;1),VLOOKUP(A2837,[1]Plan1!$BK$81:$BM$259,3),G2837)</f>
        <v>5331.91</v>
      </c>
      <c r="H2838" s="11">
        <f t="shared" si="1512"/>
        <v>43905</v>
      </c>
      <c r="I2838" s="11">
        <f t="shared" si="1513"/>
        <v>43936</v>
      </c>
      <c r="J2838" s="12">
        <f t="shared" si="1519"/>
        <v>-3.0999403569978989E-3</v>
      </c>
      <c r="K2838" s="11">
        <f t="shared" si="1535"/>
        <v>43997</v>
      </c>
      <c r="L2838" s="11">
        <f t="shared" si="1520"/>
        <v>43997</v>
      </c>
      <c r="M2838" s="1">
        <f t="shared" si="1506"/>
        <v>21</v>
      </c>
      <c r="N2838" s="1">
        <f t="shared" si="1521"/>
        <v>20</v>
      </c>
      <c r="O2838" s="2">
        <f t="shared" si="1522"/>
        <v>0.99704744999999995</v>
      </c>
      <c r="P2838" s="13">
        <f t="shared" si="1514"/>
        <v>1.0006997500000001</v>
      </c>
      <c r="Q2838" s="13">
        <f t="shared" si="1507"/>
        <v>1.5291442026386852</v>
      </c>
      <c r="R2838" s="2">
        <f t="shared" si="1510"/>
        <v>1.5246293200000001</v>
      </c>
      <c r="S2838" s="2">
        <f t="shared" si="1536"/>
        <v>1.4936037600000001</v>
      </c>
      <c r="T2838" s="2">
        <f t="shared" si="1523"/>
        <v>284690.44822771999</v>
      </c>
      <c r="U2838" s="2">
        <f t="shared" si="1524"/>
        <v>2719.1442558019498</v>
      </c>
      <c r="V2838" s="2">
        <f t="shared" si="1525"/>
        <v>97107.653817975704</v>
      </c>
      <c r="W2838" s="2">
        <f t="shared" si="1526"/>
        <v>290433.20644792763</v>
      </c>
      <c r="X2838" s="17">
        <f t="shared" si="1527"/>
        <v>0</v>
      </c>
      <c r="Y2838" s="2">
        <f t="shared" si="1528"/>
        <v>0</v>
      </c>
      <c r="Z2838" s="72">
        <f t="shared" si="1529"/>
        <v>0</v>
      </c>
      <c r="AA2838" s="2">
        <f t="shared" si="1515"/>
        <v>0</v>
      </c>
      <c r="AB2838" s="12">
        <f t="shared" si="1537"/>
        <v>4.6600000000000003E-2</v>
      </c>
      <c r="AC2838" s="17">
        <f t="shared" si="1530"/>
        <v>20</v>
      </c>
      <c r="AD2838" s="17">
        <v>252</v>
      </c>
      <c r="AE2838" s="13">
        <f t="shared" si="1508"/>
        <v>1.0036213679999999</v>
      </c>
      <c r="AF2838" s="2">
        <f t="shared" si="1516"/>
        <v>1030.96887911</v>
      </c>
      <c r="AG2838" s="2">
        <f t="shared" si="1531"/>
        <v>1051.7655199599999</v>
      </c>
      <c r="AH2838" s="3">
        <f t="shared" si="1532"/>
        <v>0</v>
      </c>
      <c r="AI2838" s="4" t="str">
        <f t="shared" si="1509"/>
        <v>A+J=</v>
      </c>
      <c r="AJ2838" s="11">
        <f t="shared" si="1538"/>
        <v>43997</v>
      </c>
      <c r="AK2838" s="11"/>
      <c r="AL2838" s="4"/>
      <c r="AM2838" s="1"/>
      <c r="AN2838" s="11"/>
      <c r="AO2838" s="1"/>
      <c r="AP2838" s="1"/>
      <c r="AQ2838" s="3"/>
      <c r="AR2838" s="3"/>
      <c r="AS2838" s="6"/>
      <c r="AT2838" s="1"/>
      <c r="AU2838" s="1"/>
      <c r="AV2838" s="1"/>
      <c r="AW2838" s="1"/>
      <c r="AX2838" s="1"/>
      <c r="AY2838" s="1"/>
      <c r="AZ2838" s="1"/>
      <c r="BA2838" s="1"/>
      <c r="BB2838" s="1"/>
    </row>
    <row r="2839" spans="1:54" x14ac:dyDescent="0.2">
      <c r="A2839" s="158">
        <f t="shared" si="1533"/>
        <v>43995</v>
      </c>
      <c r="B2839" s="2">
        <f t="shared" si="1517"/>
        <v>291495.78222881112</v>
      </c>
      <c r="C2839" s="2">
        <f t="shared" si="1534"/>
        <v>190606.40837414999</v>
      </c>
      <c r="D2839" s="2">
        <f>SUM(Y2839:Y$2901)</f>
        <v>5508.7592035400003</v>
      </c>
      <c r="E2839" s="73">
        <f t="shared" si="1518"/>
        <v>185097.64917061001</v>
      </c>
      <c r="F2839" s="88">
        <f t="shared" si="1511"/>
        <v>5348.49</v>
      </c>
      <c r="G2839" s="3">
        <f>IF(AND(N2839=1,N2838&gt;1),VLOOKUP(A2838,[1]Plan1!$BK$81:$BM$259,3),G2838)</f>
        <v>5331.91</v>
      </c>
      <c r="H2839" s="11">
        <f t="shared" si="1512"/>
        <v>43905</v>
      </c>
      <c r="I2839" s="11">
        <f t="shared" si="1513"/>
        <v>43936</v>
      </c>
      <c r="J2839" s="12">
        <f t="shared" si="1519"/>
        <v>-3.0999403569978989E-3</v>
      </c>
      <c r="K2839" s="11">
        <f t="shared" si="1535"/>
        <v>43997</v>
      </c>
      <c r="L2839" s="11">
        <f t="shared" si="1520"/>
        <v>43997</v>
      </c>
      <c r="M2839" s="1">
        <f t="shared" ref="M2839:M2902" si="1539">IF(L2839=L2838,M2838,NETWORKDAYS(L2838,L2839,$AN$194:$AN$348)-1)</f>
        <v>21</v>
      </c>
      <c r="N2839" s="1">
        <f t="shared" si="1521"/>
        <v>21</v>
      </c>
      <c r="O2839" s="2">
        <f t="shared" si="1522"/>
        <v>0.99690005000000004</v>
      </c>
      <c r="P2839" s="13">
        <f t="shared" si="1514"/>
        <v>1.0006997500000001</v>
      </c>
      <c r="Q2839" s="13">
        <f t="shared" si="1507"/>
        <v>1.5291442026386852</v>
      </c>
      <c r="R2839" s="2">
        <f t="shared" si="1510"/>
        <v>1.5244039300000001</v>
      </c>
      <c r="S2839" s="2">
        <f t="shared" si="1536"/>
        <v>1.4936037600000001</v>
      </c>
      <c r="T2839" s="2">
        <f t="shared" si="1523"/>
        <v>284690.44822771999</v>
      </c>
      <c r="U2839" s="2">
        <f t="shared" si="1524"/>
        <v>2719.1442558019498</v>
      </c>
      <c r="V2839" s="2">
        <f t="shared" si="1525"/>
        <v>97065.934658829137</v>
      </c>
      <c r="W2839" s="2">
        <f t="shared" si="1526"/>
        <v>290391.48728878109</v>
      </c>
      <c r="X2839" s="17">
        <f t="shared" si="1527"/>
        <v>0</v>
      </c>
      <c r="Y2839" s="2">
        <f t="shared" si="1528"/>
        <v>0</v>
      </c>
      <c r="Z2839" s="72">
        <f t="shared" si="1529"/>
        <v>0</v>
      </c>
      <c r="AA2839" s="2">
        <f t="shared" si="1515"/>
        <v>0</v>
      </c>
      <c r="AB2839" s="12">
        <f t="shared" si="1537"/>
        <v>4.6600000000000003E-2</v>
      </c>
      <c r="AC2839" s="17">
        <f t="shared" si="1530"/>
        <v>21</v>
      </c>
      <c r="AD2839" s="17">
        <v>252</v>
      </c>
      <c r="AE2839" s="13">
        <f t="shared" si="1508"/>
        <v>1.00380278</v>
      </c>
      <c r="AF2839" s="2">
        <f t="shared" si="1516"/>
        <v>1082.6151427100001</v>
      </c>
      <c r="AG2839" s="2">
        <f t="shared" si="1531"/>
        <v>1104.2949400299999</v>
      </c>
      <c r="AH2839" s="3">
        <f t="shared" si="1532"/>
        <v>0</v>
      </c>
      <c r="AI2839" s="4" t="str">
        <f t="shared" si="1509"/>
        <v>A+J=</v>
      </c>
      <c r="AJ2839" s="11">
        <f t="shared" si="1538"/>
        <v>43997</v>
      </c>
      <c r="AK2839" s="11"/>
      <c r="AL2839" s="4"/>
      <c r="AM2839" s="1"/>
      <c r="AN2839" s="11"/>
      <c r="AO2839" s="1"/>
      <c r="AP2839" s="1"/>
      <c r="AQ2839" s="3"/>
      <c r="AR2839" s="3"/>
      <c r="AS2839" s="6"/>
      <c r="AT2839" s="1"/>
      <c r="AU2839" s="1"/>
      <c r="AV2839" s="1"/>
      <c r="AW2839" s="1"/>
      <c r="AX2839" s="1"/>
      <c r="AY2839" s="1"/>
      <c r="AZ2839" s="1"/>
      <c r="BA2839" s="1"/>
      <c r="BB2839" s="1"/>
    </row>
    <row r="2840" spans="1:54" x14ac:dyDescent="0.2">
      <c r="A2840" s="158">
        <f t="shared" si="1533"/>
        <v>43996</v>
      </c>
      <c r="B2840" s="2">
        <f t="shared" si="1517"/>
        <v>291495.78222881112</v>
      </c>
      <c r="C2840" s="2">
        <f t="shared" si="1534"/>
        <v>190606.40837414999</v>
      </c>
      <c r="D2840" s="2">
        <f>SUM(Y2840:Y$2901)</f>
        <v>5508.7592035400003</v>
      </c>
      <c r="E2840" s="73">
        <f t="shared" si="1518"/>
        <v>185097.64917061001</v>
      </c>
      <c r="F2840" s="88">
        <f t="shared" si="1511"/>
        <v>5348.49</v>
      </c>
      <c r="G2840" s="3">
        <f>IF(AND(N2840=1,N2839&gt;1),VLOOKUP(A2839,[1]Plan1!$BK$81:$BM$259,3),G2839)</f>
        <v>5331.91</v>
      </c>
      <c r="H2840" s="11">
        <f t="shared" si="1512"/>
        <v>43905</v>
      </c>
      <c r="I2840" s="11">
        <f t="shared" si="1513"/>
        <v>43936</v>
      </c>
      <c r="J2840" s="12">
        <f t="shared" si="1519"/>
        <v>-3.0999403569978989E-3</v>
      </c>
      <c r="K2840" s="11">
        <f t="shared" si="1535"/>
        <v>44026</v>
      </c>
      <c r="L2840" s="11">
        <f t="shared" si="1520"/>
        <v>43997</v>
      </c>
      <c r="M2840" s="1">
        <f t="shared" si="1539"/>
        <v>21</v>
      </c>
      <c r="N2840" s="1">
        <f t="shared" si="1521"/>
        <v>21</v>
      </c>
      <c r="O2840" s="2">
        <f t="shared" si="1522"/>
        <v>0.99690005000000004</v>
      </c>
      <c r="P2840" s="13">
        <f t="shared" si="1514"/>
        <v>1.0006997500000001</v>
      </c>
      <c r="Q2840" s="13">
        <f t="shared" si="1507"/>
        <v>1.5291442026386852</v>
      </c>
      <c r="R2840" s="2">
        <f t="shared" si="1510"/>
        <v>1.5244039300000001</v>
      </c>
      <c r="S2840" s="2">
        <f t="shared" si="1536"/>
        <v>1.4936037600000001</v>
      </c>
      <c r="T2840" s="2">
        <f t="shared" si="1523"/>
        <v>284690.44822771999</v>
      </c>
      <c r="U2840" s="2">
        <f t="shared" si="1524"/>
        <v>2719.1442558019498</v>
      </c>
      <c r="V2840" s="2">
        <f t="shared" si="1525"/>
        <v>97065.934658829137</v>
      </c>
      <c r="W2840" s="2">
        <f t="shared" si="1526"/>
        <v>290391.48728878109</v>
      </c>
      <c r="X2840" s="17">
        <f t="shared" si="1527"/>
        <v>0</v>
      </c>
      <c r="Y2840" s="2">
        <f t="shared" si="1528"/>
        <v>0</v>
      </c>
      <c r="Z2840" s="72">
        <f t="shared" si="1529"/>
        <v>0</v>
      </c>
      <c r="AA2840" s="2">
        <f t="shared" si="1515"/>
        <v>0</v>
      </c>
      <c r="AB2840" s="12">
        <f t="shared" si="1537"/>
        <v>4.6600000000000003E-2</v>
      </c>
      <c r="AC2840" s="17">
        <f t="shared" si="1530"/>
        <v>21</v>
      </c>
      <c r="AD2840" s="17">
        <v>252</v>
      </c>
      <c r="AE2840" s="13">
        <f t="shared" si="1508"/>
        <v>1.00380278</v>
      </c>
      <c r="AF2840" s="2">
        <f t="shared" si="1516"/>
        <v>1082.6151427100001</v>
      </c>
      <c r="AG2840" s="2">
        <f t="shared" si="1531"/>
        <v>1104.2949400299999</v>
      </c>
      <c r="AH2840" s="3">
        <f t="shared" si="1532"/>
        <v>0</v>
      </c>
      <c r="AI2840" s="4" t="str">
        <f t="shared" si="1509"/>
        <v>A+J=</v>
      </c>
      <c r="AJ2840" s="11">
        <f t="shared" si="1538"/>
        <v>43997</v>
      </c>
      <c r="AK2840" s="11"/>
      <c r="AL2840" s="4"/>
      <c r="AM2840" s="1"/>
      <c r="AN2840" s="11"/>
      <c r="AO2840" s="1"/>
      <c r="AP2840" s="1"/>
      <c r="AQ2840" s="3"/>
      <c r="AR2840" s="3"/>
      <c r="AS2840" s="6"/>
      <c r="AT2840" s="1"/>
      <c r="AU2840" s="1"/>
      <c r="AV2840" s="1"/>
      <c r="AW2840" s="1"/>
      <c r="AX2840" s="1"/>
      <c r="AY2840" s="1"/>
      <c r="AZ2840" s="1"/>
      <c r="BA2840" s="1"/>
      <c r="BB2840" s="1"/>
    </row>
    <row r="2841" spans="1:54" x14ac:dyDescent="0.2">
      <c r="A2841" s="158">
        <f t="shared" si="1533"/>
        <v>43997</v>
      </c>
      <c r="B2841" s="2">
        <f t="shared" si="1517"/>
        <v>291495.78222881112</v>
      </c>
      <c r="C2841" s="2">
        <f t="shared" si="1534"/>
        <v>190606.40837414999</v>
      </c>
      <c r="D2841" s="2">
        <f>SUM(Y2841:Y$2901)</f>
        <v>5508.7592035400003</v>
      </c>
      <c r="E2841" s="73">
        <f t="shared" si="1518"/>
        <v>185097.64917061001</v>
      </c>
      <c r="F2841" s="88">
        <f t="shared" si="1511"/>
        <v>5348.49</v>
      </c>
      <c r="G2841" s="3">
        <f>IF(AND(N2841=1,N2840&gt;1),VLOOKUP(A2840,[1]Plan1!$BK$81:$BM$259,3),G2840)</f>
        <v>5331.91</v>
      </c>
      <c r="H2841" s="11">
        <f t="shared" si="1512"/>
        <v>43905</v>
      </c>
      <c r="I2841" s="11">
        <f t="shared" si="1513"/>
        <v>43936</v>
      </c>
      <c r="J2841" s="12">
        <f t="shared" si="1519"/>
        <v>-3.0999403569978989E-3</v>
      </c>
      <c r="K2841" s="11">
        <f t="shared" si="1535"/>
        <v>44026</v>
      </c>
      <c r="L2841" s="11">
        <f t="shared" si="1520"/>
        <v>43997</v>
      </c>
      <c r="M2841" s="1">
        <f t="shared" si="1539"/>
        <v>21</v>
      </c>
      <c r="N2841" s="1">
        <f t="shared" si="1521"/>
        <v>21</v>
      </c>
      <c r="O2841" s="2">
        <f t="shared" si="1522"/>
        <v>0.99690005000000004</v>
      </c>
      <c r="P2841" s="13">
        <f t="shared" si="1514"/>
        <v>1.0006997500000001</v>
      </c>
      <c r="Q2841" s="13">
        <f t="shared" si="1507"/>
        <v>1.5291442026386852</v>
      </c>
      <c r="R2841" s="2">
        <f t="shared" si="1510"/>
        <v>1.5244039300000001</v>
      </c>
      <c r="S2841" s="2">
        <f t="shared" si="1536"/>
        <v>1.4936037600000001</v>
      </c>
      <c r="T2841" s="2">
        <f t="shared" si="1523"/>
        <v>284690.44822771999</v>
      </c>
      <c r="U2841" s="2">
        <f t="shared" si="1524"/>
        <v>2719.1442558019498</v>
      </c>
      <c r="V2841" s="2">
        <f t="shared" si="1525"/>
        <v>97065.934658829137</v>
      </c>
      <c r="W2841" s="2">
        <f t="shared" si="1526"/>
        <v>290391.48728878109</v>
      </c>
      <c r="X2841" s="17">
        <f t="shared" si="1527"/>
        <v>93</v>
      </c>
      <c r="Y2841" s="2">
        <f t="shared" si="1528"/>
        <v>1851.81178172</v>
      </c>
      <c r="Z2841" s="72">
        <f t="shared" si="1529"/>
        <v>9.7153699999999992E-3</v>
      </c>
      <c r="AA2841" s="2">
        <f t="shared" si="1515"/>
        <v>2765.8730399900001</v>
      </c>
      <c r="AB2841" s="12">
        <f t="shared" si="1537"/>
        <v>4.6600000000000003E-2</v>
      </c>
      <c r="AC2841" s="17">
        <f t="shared" si="1530"/>
        <v>21</v>
      </c>
      <c r="AD2841" s="17">
        <v>252</v>
      </c>
      <c r="AE2841" s="13">
        <f t="shared" si="1508"/>
        <v>1.00380278</v>
      </c>
      <c r="AF2841" s="2">
        <f t="shared" si="1516"/>
        <v>1082.6151427100001</v>
      </c>
      <c r="AG2841" s="2">
        <f t="shared" si="1531"/>
        <v>1104.2949400299999</v>
      </c>
      <c r="AH2841" s="3">
        <f t="shared" si="1532"/>
        <v>3848.4881826999999</v>
      </c>
      <c r="AI2841" s="4" t="str">
        <f t="shared" si="1509"/>
        <v>A+J=</v>
      </c>
      <c r="AJ2841" s="11">
        <f t="shared" si="1538"/>
        <v>43997</v>
      </c>
      <c r="AK2841" s="11"/>
      <c r="AL2841" s="4"/>
      <c r="AM2841" s="1"/>
      <c r="AN2841" s="11"/>
      <c r="AO2841" s="1"/>
      <c r="AP2841" s="1"/>
      <c r="AQ2841" s="3"/>
      <c r="AR2841" s="3"/>
      <c r="AS2841" s="6"/>
      <c r="AT2841" s="1"/>
      <c r="AU2841" s="1"/>
      <c r="AV2841" s="1"/>
      <c r="AW2841" s="1"/>
      <c r="AX2841" s="1"/>
      <c r="AY2841" s="1"/>
      <c r="AZ2841" s="1"/>
      <c r="BA2841" s="1"/>
      <c r="BB2841" s="1"/>
    </row>
    <row r="2842" spans="1:54" x14ac:dyDescent="0.2">
      <c r="A2842" s="158">
        <f t="shared" si="1533"/>
        <v>43998</v>
      </c>
      <c r="B2842" s="2">
        <f t="shared" si="1517"/>
        <v>287626.44760075642</v>
      </c>
      <c r="C2842" s="2">
        <f t="shared" si="1534"/>
        <v>188754.59659243</v>
      </c>
      <c r="D2842" s="2">
        <f>SUM(Y2842:Y$2901)</f>
        <v>3656.9474218200003</v>
      </c>
      <c r="E2842" s="73">
        <f t="shared" si="1518"/>
        <v>185097.64917061001</v>
      </c>
      <c r="F2842" s="88">
        <f t="shared" si="1511"/>
        <v>5331.91</v>
      </c>
      <c r="G2842" s="3">
        <f>IF(AND(N2842=1,N2841&gt;1),VLOOKUP(A2841,[1]Plan1!$BK$81:$BM$259,3),G2841)</f>
        <v>5311.65</v>
      </c>
      <c r="H2842" s="11">
        <f t="shared" si="1512"/>
        <v>43937</v>
      </c>
      <c r="I2842" s="11">
        <f t="shared" si="1513"/>
        <v>43967</v>
      </c>
      <c r="J2842" s="12">
        <f t="shared" si="1519"/>
        <v>-3.7997640620340833E-3</v>
      </c>
      <c r="K2842" s="11">
        <f t="shared" si="1535"/>
        <v>44026</v>
      </c>
      <c r="L2842" s="11">
        <f t="shared" si="1520"/>
        <v>44026</v>
      </c>
      <c r="M2842" s="1">
        <f t="shared" si="1539"/>
        <v>21</v>
      </c>
      <c r="N2842" s="1">
        <f t="shared" si="1521"/>
        <v>1</v>
      </c>
      <c r="O2842" s="2">
        <f t="shared" si="1522"/>
        <v>0.99981872999999999</v>
      </c>
      <c r="P2842" s="13">
        <f t="shared" si="1514"/>
        <v>0.99690005000000004</v>
      </c>
      <c r="Q2842" s="13">
        <f t="shared" si="1507"/>
        <v>1.5244039320677154</v>
      </c>
      <c r="R2842" s="2">
        <f t="shared" si="1510"/>
        <v>1.5241275999999999</v>
      </c>
      <c r="S2842" s="2">
        <f t="shared" si="1536"/>
        <v>1.4936037600000001</v>
      </c>
      <c r="T2842" s="2">
        <f t="shared" si="1523"/>
        <v>281924.57518773002</v>
      </c>
      <c r="U2842" s="2">
        <f t="shared" si="1524"/>
        <v>1805.0829975326583</v>
      </c>
      <c r="V2842" s="2">
        <f t="shared" si="1525"/>
        <v>97014.786625433801</v>
      </c>
      <c r="W2842" s="2">
        <f t="shared" si="1526"/>
        <v>287574.46621539642</v>
      </c>
      <c r="X2842" s="17">
        <f t="shared" si="1527"/>
        <v>0</v>
      </c>
      <c r="Y2842" s="2">
        <f t="shared" si="1528"/>
        <v>0</v>
      </c>
      <c r="Z2842" s="72">
        <f t="shared" si="1529"/>
        <v>0</v>
      </c>
      <c r="AA2842" s="2">
        <f t="shared" si="1515"/>
        <v>0</v>
      </c>
      <c r="AB2842" s="12">
        <f t="shared" si="1537"/>
        <v>4.6600000000000003E-2</v>
      </c>
      <c r="AC2842" s="17">
        <f t="shared" si="1530"/>
        <v>1</v>
      </c>
      <c r="AD2842" s="17">
        <v>252</v>
      </c>
      <c r="AE2842" s="13">
        <f t="shared" si="1508"/>
        <v>1.0001807579999999</v>
      </c>
      <c r="AF2842" s="2">
        <f t="shared" si="1516"/>
        <v>50.96012236</v>
      </c>
      <c r="AG2842" s="2">
        <f t="shared" si="1531"/>
        <v>51.981385359999997</v>
      </c>
      <c r="AH2842" s="3">
        <f t="shared" si="1532"/>
        <v>0</v>
      </c>
      <c r="AI2842" s="4" t="str">
        <f t="shared" si="1509"/>
        <v>A+J=</v>
      </c>
      <c r="AJ2842" s="11">
        <f t="shared" si="1538"/>
        <v>44026</v>
      </c>
      <c r="AK2842" s="11"/>
      <c r="AL2842" s="4"/>
      <c r="AM2842" s="1"/>
      <c r="AN2842" s="11"/>
      <c r="AO2842" s="1"/>
      <c r="AP2842" s="1"/>
      <c r="AQ2842" s="3"/>
      <c r="AR2842" s="3"/>
      <c r="AS2842" s="6"/>
      <c r="AT2842" s="1"/>
      <c r="AU2842" s="1"/>
      <c r="AV2842" s="1"/>
      <c r="AW2842" s="1"/>
      <c r="AX2842" s="1"/>
      <c r="AY2842" s="1"/>
      <c r="AZ2842" s="1"/>
      <c r="BA2842" s="1"/>
      <c r="BB2842" s="1"/>
    </row>
    <row r="2843" spans="1:54" x14ac:dyDescent="0.2">
      <c r="A2843" s="158">
        <f t="shared" si="1533"/>
        <v>43999</v>
      </c>
      <c r="B2843" s="2">
        <f t="shared" si="1517"/>
        <v>287627.28092086356</v>
      </c>
      <c r="C2843" s="2">
        <f t="shared" si="1534"/>
        <v>188754.59659243</v>
      </c>
      <c r="D2843" s="2">
        <f>SUM(Y2843:Y$2901)</f>
        <v>3656.9474218200003</v>
      </c>
      <c r="E2843" s="73">
        <f t="shared" si="1518"/>
        <v>185097.64917061001</v>
      </c>
      <c r="F2843" s="88">
        <f t="shared" si="1511"/>
        <v>5331.91</v>
      </c>
      <c r="G2843" s="3">
        <f>IF(AND(N2843=1,N2842&gt;1),VLOOKUP(A2842,[1]Plan1!$BK$81:$BM$259,3),G2842)</f>
        <v>5311.65</v>
      </c>
      <c r="H2843" s="11">
        <f t="shared" si="1512"/>
        <v>43937</v>
      </c>
      <c r="I2843" s="11">
        <f t="shared" si="1513"/>
        <v>43967</v>
      </c>
      <c r="J2843" s="12">
        <f t="shared" si="1519"/>
        <v>-3.7997640620340833E-3</v>
      </c>
      <c r="K2843" s="11">
        <f t="shared" si="1535"/>
        <v>44026</v>
      </c>
      <c r="L2843" s="11">
        <f t="shared" si="1520"/>
        <v>44026</v>
      </c>
      <c r="M2843" s="1">
        <f t="shared" si="1539"/>
        <v>21</v>
      </c>
      <c r="N2843" s="1">
        <f t="shared" si="1521"/>
        <v>2</v>
      </c>
      <c r="O2843" s="2">
        <f t="shared" si="1522"/>
        <v>0.99963749000000002</v>
      </c>
      <c r="P2843" s="13">
        <f t="shared" si="1514"/>
        <v>0.99690005000000004</v>
      </c>
      <c r="Q2843" s="13">
        <f t="shared" si="1507"/>
        <v>1.5244039320677154</v>
      </c>
      <c r="R2843" s="2">
        <f t="shared" si="1510"/>
        <v>1.5238513199999999</v>
      </c>
      <c r="S2843" s="2">
        <f t="shared" si="1536"/>
        <v>1.4936037600000001</v>
      </c>
      <c r="T2843" s="2">
        <f t="shared" si="1523"/>
        <v>281924.57518773002</v>
      </c>
      <c r="U2843" s="2">
        <f t="shared" si="1524"/>
        <v>1805.0829975326583</v>
      </c>
      <c r="V2843" s="2">
        <f t="shared" si="1525"/>
        <v>96963.64784692094</v>
      </c>
      <c r="W2843" s="2">
        <f t="shared" si="1526"/>
        <v>287523.32743688358</v>
      </c>
      <c r="X2843" s="17">
        <f t="shared" si="1527"/>
        <v>0</v>
      </c>
      <c r="Y2843" s="2">
        <f t="shared" si="1528"/>
        <v>0</v>
      </c>
      <c r="Z2843" s="72">
        <f t="shared" si="1529"/>
        <v>0</v>
      </c>
      <c r="AA2843" s="2">
        <f t="shared" si="1515"/>
        <v>0</v>
      </c>
      <c r="AB2843" s="12">
        <f t="shared" si="1537"/>
        <v>4.6600000000000003E-2</v>
      </c>
      <c r="AC2843" s="17">
        <f t="shared" si="1530"/>
        <v>2</v>
      </c>
      <c r="AD2843" s="17">
        <v>252</v>
      </c>
      <c r="AE2843" s="13">
        <f t="shared" si="1508"/>
        <v>1.0003615480000001</v>
      </c>
      <c r="AF2843" s="2">
        <f t="shared" si="1516"/>
        <v>101.92926631</v>
      </c>
      <c r="AG2843" s="2">
        <f t="shared" si="1531"/>
        <v>103.95348398</v>
      </c>
      <c r="AH2843" s="3">
        <f t="shared" si="1532"/>
        <v>0</v>
      </c>
      <c r="AI2843" s="4" t="str">
        <f t="shared" si="1509"/>
        <v>A+J=</v>
      </c>
      <c r="AJ2843" s="11">
        <f t="shared" si="1538"/>
        <v>44026</v>
      </c>
      <c r="AK2843" s="11"/>
      <c r="AL2843" s="4"/>
      <c r="AM2843" s="1"/>
      <c r="AN2843" s="11"/>
      <c r="AO2843" s="1"/>
      <c r="AP2843" s="1"/>
      <c r="AQ2843" s="3"/>
      <c r="AR2843" s="3"/>
      <c r="AS2843" s="6"/>
      <c r="AT2843" s="1"/>
      <c r="AU2843" s="1"/>
      <c r="AV2843" s="1"/>
      <c r="AW2843" s="1"/>
      <c r="AX2843" s="1"/>
      <c r="AY2843" s="1"/>
      <c r="AZ2843" s="1"/>
      <c r="BA2843" s="1"/>
      <c r="BB2843" s="1"/>
    </row>
    <row r="2844" spans="1:54" x14ac:dyDescent="0.2">
      <c r="A2844" s="158">
        <f t="shared" si="1533"/>
        <v>44000</v>
      </c>
      <c r="B2844" s="2">
        <f t="shared" si="1517"/>
        <v>287628.1144967032</v>
      </c>
      <c r="C2844" s="2">
        <f t="shared" si="1534"/>
        <v>188754.59659243</v>
      </c>
      <c r="D2844" s="2">
        <f>SUM(Y2844:Y$2901)</f>
        <v>3656.9474218200003</v>
      </c>
      <c r="E2844" s="73">
        <f t="shared" si="1518"/>
        <v>185097.64917061001</v>
      </c>
      <c r="F2844" s="88">
        <f t="shared" si="1511"/>
        <v>5331.91</v>
      </c>
      <c r="G2844" s="3">
        <f>IF(AND(N2844=1,N2843&gt;1),VLOOKUP(A2843,[1]Plan1!$BK$81:$BM$259,3),G2843)</f>
        <v>5311.65</v>
      </c>
      <c r="H2844" s="11">
        <f t="shared" si="1512"/>
        <v>43937</v>
      </c>
      <c r="I2844" s="11">
        <f t="shared" si="1513"/>
        <v>43967</v>
      </c>
      <c r="J2844" s="12">
        <f t="shared" si="1519"/>
        <v>-3.7997640620340833E-3</v>
      </c>
      <c r="K2844" s="11">
        <f t="shared" si="1535"/>
        <v>44026</v>
      </c>
      <c r="L2844" s="11">
        <f t="shared" si="1520"/>
        <v>44026</v>
      </c>
      <c r="M2844" s="1">
        <f t="shared" si="1539"/>
        <v>21</v>
      </c>
      <c r="N2844" s="1">
        <f t="shared" si="1521"/>
        <v>3</v>
      </c>
      <c r="O2844" s="2">
        <f t="shared" si="1522"/>
        <v>0.99945629000000002</v>
      </c>
      <c r="P2844" s="13">
        <f t="shared" si="1514"/>
        <v>0.99690005000000004</v>
      </c>
      <c r="Q2844" s="13">
        <f t="shared" si="1507"/>
        <v>1.5244039320677154</v>
      </c>
      <c r="R2844" s="2">
        <f t="shared" si="1510"/>
        <v>1.52357509</v>
      </c>
      <c r="S2844" s="2">
        <f t="shared" si="1536"/>
        <v>1.4936037600000001</v>
      </c>
      <c r="T2844" s="2">
        <f t="shared" si="1523"/>
        <v>281924.57518773002</v>
      </c>
      <c r="U2844" s="2">
        <f t="shared" si="1524"/>
        <v>1805.0829975326583</v>
      </c>
      <c r="V2844" s="2">
        <f t="shared" si="1525"/>
        <v>96912.518323290569</v>
      </c>
      <c r="W2844" s="2">
        <f t="shared" si="1526"/>
        <v>287472.19791325321</v>
      </c>
      <c r="X2844" s="17">
        <f t="shared" si="1527"/>
        <v>0</v>
      </c>
      <c r="Y2844" s="2">
        <f t="shared" si="1528"/>
        <v>0</v>
      </c>
      <c r="Z2844" s="72">
        <f t="shared" si="1529"/>
        <v>0</v>
      </c>
      <c r="AA2844" s="2">
        <f t="shared" si="1515"/>
        <v>0</v>
      </c>
      <c r="AB2844" s="12">
        <f t="shared" si="1537"/>
        <v>4.6600000000000003E-2</v>
      </c>
      <c r="AC2844" s="17">
        <f t="shared" si="1530"/>
        <v>3</v>
      </c>
      <c r="AD2844" s="17">
        <v>252</v>
      </c>
      <c r="AE2844" s="13">
        <f t="shared" si="1508"/>
        <v>1.0005423710000001</v>
      </c>
      <c r="AF2844" s="2">
        <f t="shared" si="1516"/>
        <v>152.90771376000001</v>
      </c>
      <c r="AG2844" s="2">
        <f t="shared" si="1531"/>
        <v>155.91658344999999</v>
      </c>
      <c r="AH2844" s="3">
        <f t="shared" si="1532"/>
        <v>0</v>
      </c>
      <c r="AI2844" s="4" t="str">
        <f t="shared" si="1509"/>
        <v>A+J=</v>
      </c>
      <c r="AJ2844" s="11">
        <f t="shared" si="1538"/>
        <v>44026</v>
      </c>
      <c r="AK2844" s="11"/>
      <c r="AL2844" s="4"/>
      <c r="AM2844" s="1"/>
      <c r="AN2844" s="11"/>
      <c r="AO2844" s="1"/>
      <c r="AP2844" s="1"/>
      <c r="AQ2844" s="3"/>
      <c r="AR2844" s="3"/>
      <c r="AS2844" s="6"/>
      <c r="AT2844" s="1"/>
      <c r="AU2844" s="1"/>
      <c r="AV2844" s="1"/>
      <c r="AW2844" s="1"/>
      <c r="AX2844" s="1"/>
      <c r="AY2844" s="1"/>
      <c r="AZ2844" s="1"/>
      <c r="BA2844" s="1"/>
      <c r="BB2844" s="1"/>
    </row>
    <row r="2845" spans="1:54" x14ac:dyDescent="0.2">
      <c r="A2845" s="158">
        <f t="shared" si="1533"/>
        <v>44001</v>
      </c>
      <c r="B2845" s="2">
        <f t="shared" si="1517"/>
        <v>287628.94647590874</v>
      </c>
      <c r="C2845" s="2">
        <f t="shared" si="1534"/>
        <v>188754.59659243</v>
      </c>
      <c r="D2845" s="2">
        <f>SUM(Y2845:Y$2901)</f>
        <v>3656.9474218200003</v>
      </c>
      <c r="E2845" s="73">
        <f t="shared" si="1518"/>
        <v>185097.64917061001</v>
      </c>
      <c r="F2845" s="88">
        <f t="shared" si="1511"/>
        <v>5331.91</v>
      </c>
      <c r="G2845" s="3">
        <f>IF(AND(N2845=1,N2844&gt;1),VLOOKUP(A2844,[1]Plan1!$BK$81:$BM$259,3),G2844)</f>
        <v>5311.65</v>
      </c>
      <c r="H2845" s="11">
        <f t="shared" si="1512"/>
        <v>43937</v>
      </c>
      <c r="I2845" s="11">
        <f t="shared" si="1513"/>
        <v>43967</v>
      </c>
      <c r="J2845" s="12">
        <f t="shared" si="1519"/>
        <v>-3.7997640620340833E-3</v>
      </c>
      <c r="K2845" s="11">
        <f t="shared" si="1535"/>
        <v>44026</v>
      </c>
      <c r="L2845" s="11">
        <f t="shared" si="1520"/>
        <v>44026</v>
      </c>
      <c r="M2845" s="1">
        <f t="shared" si="1539"/>
        <v>21</v>
      </c>
      <c r="N2845" s="1">
        <f t="shared" si="1521"/>
        <v>4</v>
      </c>
      <c r="O2845" s="2">
        <f t="shared" si="1522"/>
        <v>0.99927511000000002</v>
      </c>
      <c r="P2845" s="13">
        <f t="shared" si="1514"/>
        <v>0.99690005000000004</v>
      </c>
      <c r="Q2845" s="13">
        <f t="shared" si="1507"/>
        <v>1.5244039320677154</v>
      </c>
      <c r="R2845" s="2">
        <f t="shared" si="1510"/>
        <v>1.5232988999999999</v>
      </c>
      <c r="S2845" s="2">
        <f t="shared" si="1536"/>
        <v>1.4936037600000001</v>
      </c>
      <c r="T2845" s="2">
        <f t="shared" si="1523"/>
        <v>281924.57518773002</v>
      </c>
      <c r="U2845" s="2">
        <f t="shared" si="1524"/>
        <v>1805.0829975326583</v>
      </c>
      <c r="V2845" s="2">
        <f t="shared" si="1525"/>
        <v>96861.39620356611</v>
      </c>
      <c r="W2845" s="2">
        <f t="shared" si="1526"/>
        <v>287421.07579352875</v>
      </c>
      <c r="X2845" s="17">
        <f t="shared" si="1527"/>
        <v>0</v>
      </c>
      <c r="Y2845" s="2">
        <f t="shared" si="1528"/>
        <v>0</v>
      </c>
      <c r="Z2845" s="72">
        <f t="shared" si="1529"/>
        <v>0</v>
      </c>
      <c r="AA2845" s="2">
        <f t="shared" si="1515"/>
        <v>0</v>
      </c>
      <c r="AB2845" s="12">
        <f t="shared" si="1537"/>
        <v>4.6600000000000003E-2</v>
      </c>
      <c r="AC2845" s="17">
        <f t="shared" si="1530"/>
        <v>4</v>
      </c>
      <c r="AD2845" s="17">
        <v>252</v>
      </c>
      <c r="AE2845" s="13">
        <f t="shared" si="1508"/>
        <v>1.0007232269999999</v>
      </c>
      <c r="AF2845" s="2">
        <f t="shared" si="1516"/>
        <v>203.89546472999999</v>
      </c>
      <c r="AG2845" s="2">
        <f t="shared" si="1531"/>
        <v>207.87068238000001</v>
      </c>
      <c r="AH2845" s="3">
        <f t="shared" si="1532"/>
        <v>0</v>
      </c>
      <c r="AI2845" s="4" t="str">
        <f t="shared" si="1509"/>
        <v>A+J=</v>
      </c>
      <c r="AJ2845" s="11">
        <f t="shared" si="1538"/>
        <v>44026</v>
      </c>
      <c r="AK2845" s="11"/>
      <c r="AL2845" s="4"/>
      <c r="AM2845" s="1"/>
      <c r="AN2845" s="11"/>
      <c r="AO2845" s="1"/>
      <c r="AP2845" s="1"/>
      <c r="AQ2845" s="3"/>
      <c r="AR2845" s="3"/>
      <c r="AS2845" s="6"/>
      <c r="AT2845" s="1"/>
      <c r="AU2845" s="1"/>
      <c r="AV2845" s="1"/>
      <c r="AW2845" s="1"/>
      <c r="AX2845" s="1"/>
      <c r="AY2845" s="1"/>
      <c r="AZ2845" s="1"/>
      <c r="BA2845" s="1"/>
      <c r="BB2845" s="1"/>
    </row>
    <row r="2846" spans="1:54" x14ac:dyDescent="0.2">
      <c r="A2846" s="158">
        <f t="shared" si="1533"/>
        <v>44002</v>
      </c>
      <c r="B2846" s="2">
        <f t="shared" si="1517"/>
        <v>287629.78398066625</v>
      </c>
      <c r="C2846" s="2">
        <f t="shared" si="1534"/>
        <v>188754.59659243</v>
      </c>
      <c r="D2846" s="2">
        <f>SUM(Y2846:Y$2901)</f>
        <v>3656.9474218200003</v>
      </c>
      <c r="E2846" s="73">
        <f t="shared" si="1518"/>
        <v>185097.64917061001</v>
      </c>
      <c r="F2846" s="88">
        <f t="shared" si="1511"/>
        <v>5331.91</v>
      </c>
      <c r="G2846" s="3">
        <f>IF(AND(N2846=1,N2845&gt;1),VLOOKUP(A2845,[1]Plan1!$BK$81:$BM$259,3),G2845)</f>
        <v>5311.65</v>
      </c>
      <c r="H2846" s="11">
        <f t="shared" si="1512"/>
        <v>43937</v>
      </c>
      <c r="I2846" s="11">
        <f t="shared" si="1513"/>
        <v>43967</v>
      </c>
      <c r="J2846" s="12">
        <f t="shared" si="1519"/>
        <v>-3.7997640620340833E-3</v>
      </c>
      <c r="K2846" s="11">
        <f t="shared" si="1535"/>
        <v>44026</v>
      </c>
      <c r="L2846" s="11">
        <f t="shared" si="1520"/>
        <v>44026</v>
      </c>
      <c r="M2846" s="1">
        <f t="shared" si="1539"/>
        <v>21</v>
      </c>
      <c r="N2846" s="1">
        <f t="shared" si="1521"/>
        <v>5</v>
      </c>
      <c r="O2846" s="2">
        <f t="shared" si="1522"/>
        <v>0.99909398000000005</v>
      </c>
      <c r="P2846" s="13">
        <f t="shared" si="1514"/>
        <v>0.99690005000000004</v>
      </c>
      <c r="Q2846" s="13">
        <f t="shared" si="1507"/>
        <v>1.5244039320677154</v>
      </c>
      <c r="R2846" s="2">
        <f t="shared" si="1510"/>
        <v>1.52302279</v>
      </c>
      <c r="S2846" s="2">
        <f t="shared" si="1536"/>
        <v>1.4936037600000001</v>
      </c>
      <c r="T2846" s="2">
        <f t="shared" si="1523"/>
        <v>281924.57518773002</v>
      </c>
      <c r="U2846" s="2">
        <f t="shared" si="1524"/>
        <v>1805.0829975326583</v>
      </c>
      <c r="V2846" s="2">
        <f t="shared" si="1525"/>
        <v>96810.288891653618</v>
      </c>
      <c r="W2846" s="2">
        <f t="shared" si="1526"/>
        <v>287369.96848161623</v>
      </c>
      <c r="X2846" s="17">
        <f t="shared" si="1527"/>
        <v>0</v>
      </c>
      <c r="Y2846" s="2">
        <f t="shared" si="1528"/>
        <v>0</v>
      </c>
      <c r="Z2846" s="72">
        <f t="shared" si="1529"/>
        <v>0</v>
      </c>
      <c r="AA2846" s="2">
        <f t="shared" si="1515"/>
        <v>0</v>
      </c>
      <c r="AB2846" s="12">
        <f t="shared" si="1537"/>
        <v>4.6600000000000003E-2</v>
      </c>
      <c r="AC2846" s="17">
        <f t="shared" si="1530"/>
        <v>5</v>
      </c>
      <c r="AD2846" s="17">
        <v>252</v>
      </c>
      <c r="AE2846" s="13">
        <f t="shared" si="1508"/>
        <v>1.000904115</v>
      </c>
      <c r="AF2846" s="2">
        <f t="shared" si="1516"/>
        <v>254.89223729</v>
      </c>
      <c r="AG2846" s="2">
        <f t="shared" si="1531"/>
        <v>259.81549905000003</v>
      </c>
      <c r="AH2846" s="3">
        <f t="shared" si="1532"/>
        <v>0</v>
      </c>
      <c r="AI2846" s="4" t="str">
        <f t="shared" si="1509"/>
        <v>A+J=</v>
      </c>
      <c r="AJ2846" s="11">
        <f t="shared" si="1538"/>
        <v>44026</v>
      </c>
      <c r="AK2846" s="11"/>
      <c r="AL2846" s="4"/>
      <c r="AM2846" s="1"/>
      <c r="AN2846" s="11"/>
      <c r="AO2846" s="1"/>
      <c r="AP2846" s="1"/>
      <c r="AQ2846" s="3"/>
      <c r="AR2846" s="3"/>
      <c r="AS2846" s="6"/>
      <c r="AT2846" s="1"/>
      <c r="AU2846" s="1"/>
      <c r="AV2846" s="1"/>
      <c r="AW2846" s="1"/>
      <c r="AX2846" s="1"/>
      <c r="AY2846" s="1"/>
      <c r="AZ2846" s="1"/>
      <c r="BA2846" s="1"/>
      <c r="BB2846" s="1"/>
    </row>
    <row r="2847" spans="1:54" x14ac:dyDescent="0.2">
      <c r="A2847" s="158">
        <f t="shared" si="1533"/>
        <v>44003</v>
      </c>
      <c r="B2847" s="2">
        <f t="shared" si="1517"/>
        <v>287629.78398066625</v>
      </c>
      <c r="C2847" s="2">
        <f t="shared" si="1534"/>
        <v>188754.59659243</v>
      </c>
      <c r="D2847" s="2">
        <f>SUM(Y2847:Y$2901)</f>
        <v>3656.9474218200003</v>
      </c>
      <c r="E2847" s="73">
        <f t="shared" si="1518"/>
        <v>185097.64917061001</v>
      </c>
      <c r="F2847" s="88">
        <f t="shared" si="1511"/>
        <v>5331.91</v>
      </c>
      <c r="G2847" s="3">
        <f>IF(AND(N2847=1,N2846&gt;1),VLOOKUP(A2846,[1]Plan1!$BK$81:$BM$259,3),G2846)</f>
        <v>5311.65</v>
      </c>
      <c r="H2847" s="11">
        <f t="shared" si="1512"/>
        <v>43937</v>
      </c>
      <c r="I2847" s="11">
        <f t="shared" si="1513"/>
        <v>43967</v>
      </c>
      <c r="J2847" s="12">
        <f t="shared" si="1519"/>
        <v>-3.7997640620340833E-3</v>
      </c>
      <c r="K2847" s="11">
        <f t="shared" si="1535"/>
        <v>44026</v>
      </c>
      <c r="L2847" s="11">
        <f t="shared" si="1520"/>
        <v>44026</v>
      </c>
      <c r="M2847" s="1">
        <f t="shared" si="1539"/>
        <v>21</v>
      </c>
      <c r="N2847" s="1">
        <f t="shared" si="1521"/>
        <v>5</v>
      </c>
      <c r="O2847" s="2">
        <f t="shared" si="1522"/>
        <v>0.99909398000000005</v>
      </c>
      <c r="P2847" s="13">
        <f t="shared" si="1514"/>
        <v>0.99690005000000004</v>
      </c>
      <c r="Q2847" s="13">
        <f t="shared" ref="Q2847:Q2910" si="1540">IF(L2847&gt;L2846,Q2846*P2847,Q2846)</f>
        <v>1.5244039320677154</v>
      </c>
      <c r="R2847" s="2">
        <f t="shared" si="1510"/>
        <v>1.52302279</v>
      </c>
      <c r="S2847" s="2">
        <f t="shared" si="1536"/>
        <v>1.4936037600000001</v>
      </c>
      <c r="T2847" s="2">
        <f t="shared" si="1523"/>
        <v>281924.57518773002</v>
      </c>
      <c r="U2847" s="2">
        <f t="shared" si="1524"/>
        <v>1805.0829975326583</v>
      </c>
      <c r="V2847" s="2">
        <f t="shared" si="1525"/>
        <v>96810.288891653618</v>
      </c>
      <c r="W2847" s="2">
        <f t="shared" si="1526"/>
        <v>287369.96848161623</v>
      </c>
      <c r="X2847" s="17">
        <f t="shared" si="1527"/>
        <v>0</v>
      </c>
      <c r="Y2847" s="2">
        <f t="shared" si="1528"/>
        <v>0</v>
      </c>
      <c r="Z2847" s="72">
        <f t="shared" si="1529"/>
        <v>0</v>
      </c>
      <c r="AA2847" s="2">
        <f t="shared" si="1515"/>
        <v>0</v>
      </c>
      <c r="AB2847" s="12">
        <f t="shared" si="1537"/>
        <v>4.6600000000000003E-2</v>
      </c>
      <c r="AC2847" s="17">
        <f t="shared" si="1530"/>
        <v>5</v>
      </c>
      <c r="AD2847" s="17">
        <v>252</v>
      </c>
      <c r="AE2847" s="13">
        <f t="shared" ref="AE2847:AE2910" si="1541">ROUND((1+AB2847)^TRUNC((AC2847/AD2847),9),9)</f>
        <v>1.000904115</v>
      </c>
      <c r="AF2847" s="2">
        <f t="shared" si="1516"/>
        <v>254.89223729</v>
      </c>
      <c r="AG2847" s="2">
        <f t="shared" si="1531"/>
        <v>259.81549905000003</v>
      </c>
      <c r="AH2847" s="3">
        <f t="shared" si="1532"/>
        <v>0</v>
      </c>
      <c r="AI2847" s="4" t="str">
        <f t="shared" si="1509"/>
        <v>A+J=</v>
      </c>
      <c r="AJ2847" s="11">
        <f t="shared" si="1538"/>
        <v>44026</v>
      </c>
      <c r="AK2847" s="11"/>
      <c r="AL2847" s="4"/>
      <c r="AM2847" s="1"/>
      <c r="AN2847" s="11"/>
      <c r="AO2847" s="1"/>
      <c r="AP2847" s="1"/>
      <c r="AQ2847" s="3"/>
      <c r="AR2847" s="3"/>
      <c r="AS2847" s="6"/>
      <c r="AT2847" s="1"/>
      <c r="AU2847" s="1"/>
      <c r="AV2847" s="1"/>
      <c r="AW2847" s="1"/>
      <c r="AX2847" s="1"/>
      <c r="AY2847" s="1"/>
      <c r="AZ2847" s="1"/>
      <c r="BA2847" s="1"/>
      <c r="BB2847" s="1"/>
    </row>
    <row r="2848" spans="1:54" x14ac:dyDescent="0.2">
      <c r="A2848" s="158">
        <f t="shared" si="1533"/>
        <v>44004</v>
      </c>
      <c r="B2848" s="2">
        <f t="shared" si="1517"/>
        <v>287629.78398066625</v>
      </c>
      <c r="C2848" s="2">
        <f t="shared" si="1534"/>
        <v>188754.59659243</v>
      </c>
      <c r="D2848" s="2">
        <f>SUM(Y2848:Y$2901)</f>
        <v>3656.9474218200003</v>
      </c>
      <c r="E2848" s="73">
        <f t="shared" si="1518"/>
        <v>185097.64917061001</v>
      </c>
      <c r="F2848" s="88">
        <f t="shared" si="1511"/>
        <v>5331.91</v>
      </c>
      <c r="G2848" s="3">
        <f>IF(AND(N2848=1,N2847&gt;1),VLOOKUP(A2847,[1]Plan1!$BK$81:$BM$259,3),G2847)</f>
        <v>5311.65</v>
      </c>
      <c r="H2848" s="11">
        <f t="shared" si="1512"/>
        <v>43937</v>
      </c>
      <c r="I2848" s="11">
        <f t="shared" si="1513"/>
        <v>43967</v>
      </c>
      <c r="J2848" s="12">
        <f t="shared" si="1519"/>
        <v>-3.7997640620340833E-3</v>
      </c>
      <c r="K2848" s="11">
        <f t="shared" si="1535"/>
        <v>44026</v>
      </c>
      <c r="L2848" s="11">
        <f t="shared" si="1520"/>
        <v>44026</v>
      </c>
      <c r="M2848" s="1">
        <f t="shared" si="1539"/>
        <v>21</v>
      </c>
      <c r="N2848" s="1">
        <f t="shared" si="1521"/>
        <v>5</v>
      </c>
      <c r="O2848" s="2">
        <f t="shared" si="1522"/>
        <v>0.99909398000000005</v>
      </c>
      <c r="P2848" s="13">
        <f t="shared" si="1514"/>
        <v>0.99690005000000004</v>
      </c>
      <c r="Q2848" s="13">
        <f t="shared" si="1540"/>
        <v>1.5244039320677154</v>
      </c>
      <c r="R2848" s="2">
        <f t="shared" si="1510"/>
        <v>1.52302279</v>
      </c>
      <c r="S2848" s="2">
        <f t="shared" si="1536"/>
        <v>1.4936037600000001</v>
      </c>
      <c r="T2848" s="2">
        <f t="shared" si="1523"/>
        <v>281924.57518773002</v>
      </c>
      <c r="U2848" s="2">
        <f t="shared" si="1524"/>
        <v>1805.0829975326583</v>
      </c>
      <c r="V2848" s="2">
        <f t="shared" si="1525"/>
        <v>96810.288891653618</v>
      </c>
      <c r="W2848" s="2">
        <f t="shared" si="1526"/>
        <v>287369.96848161623</v>
      </c>
      <c r="X2848" s="17">
        <f t="shared" si="1527"/>
        <v>0</v>
      </c>
      <c r="Y2848" s="2">
        <f t="shared" si="1528"/>
        <v>0</v>
      </c>
      <c r="Z2848" s="72">
        <f t="shared" si="1529"/>
        <v>0</v>
      </c>
      <c r="AA2848" s="2">
        <f t="shared" si="1515"/>
        <v>0</v>
      </c>
      <c r="AB2848" s="12">
        <f t="shared" si="1537"/>
        <v>4.6600000000000003E-2</v>
      </c>
      <c r="AC2848" s="17">
        <f t="shared" si="1530"/>
        <v>5</v>
      </c>
      <c r="AD2848" s="17">
        <v>252</v>
      </c>
      <c r="AE2848" s="13">
        <f t="shared" si="1541"/>
        <v>1.000904115</v>
      </c>
      <c r="AF2848" s="2">
        <f t="shared" si="1516"/>
        <v>254.89223729</v>
      </c>
      <c r="AG2848" s="2">
        <f t="shared" si="1531"/>
        <v>259.81549905000003</v>
      </c>
      <c r="AH2848" s="3">
        <f t="shared" si="1532"/>
        <v>0</v>
      </c>
      <c r="AI2848" s="4" t="str">
        <f t="shared" si="1509"/>
        <v>A+J=</v>
      </c>
      <c r="AJ2848" s="11">
        <f t="shared" si="1538"/>
        <v>44026</v>
      </c>
      <c r="AK2848" s="11"/>
      <c r="AL2848" s="4"/>
      <c r="AM2848" s="1"/>
      <c r="AN2848" s="11"/>
      <c r="AO2848" s="1"/>
      <c r="AP2848" s="1"/>
      <c r="AQ2848" s="3"/>
      <c r="AR2848" s="3"/>
      <c r="AS2848" s="6"/>
      <c r="AT2848" s="1"/>
      <c r="AU2848" s="1"/>
      <c r="AV2848" s="1"/>
      <c r="AW2848" s="1"/>
      <c r="AX2848" s="1"/>
      <c r="AY2848" s="1"/>
      <c r="AZ2848" s="1"/>
      <c r="BA2848" s="1"/>
      <c r="BB2848" s="1"/>
    </row>
    <row r="2849" spans="1:54" x14ac:dyDescent="0.2">
      <c r="A2849" s="158">
        <f t="shared" si="1533"/>
        <v>44005</v>
      </c>
      <c r="B2849" s="2">
        <f t="shared" si="1517"/>
        <v>287630.61618351674</v>
      </c>
      <c r="C2849" s="2">
        <f t="shared" si="1534"/>
        <v>188754.59659243</v>
      </c>
      <c r="D2849" s="2">
        <f>SUM(Y2849:Y$2901)</f>
        <v>3656.9474218200003</v>
      </c>
      <c r="E2849" s="73">
        <f t="shared" si="1518"/>
        <v>185097.64917061001</v>
      </c>
      <c r="F2849" s="88">
        <f t="shared" si="1511"/>
        <v>5331.91</v>
      </c>
      <c r="G2849" s="3">
        <f>IF(AND(N2849=1,N2848&gt;1),VLOOKUP(A2848,[1]Plan1!$BK$81:$BM$259,3),G2848)</f>
        <v>5311.65</v>
      </c>
      <c r="H2849" s="11">
        <f t="shared" si="1512"/>
        <v>43937</v>
      </c>
      <c r="I2849" s="11">
        <f t="shared" si="1513"/>
        <v>43967</v>
      </c>
      <c r="J2849" s="12">
        <f t="shared" si="1519"/>
        <v>-3.7997640620340833E-3</v>
      </c>
      <c r="K2849" s="11">
        <f t="shared" si="1535"/>
        <v>44026</v>
      </c>
      <c r="L2849" s="11">
        <f t="shared" si="1520"/>
        <v>44026</v>
      </c>
      <c r="M2849" s="1">
        <f t="shared" si="1539"/>
        <v>21</v>
      </c>
      <c r="N2849" s="1">
        <f t="shared" si="1521"/>
        <v>6</v>
      </c>
      <c r="O2849" s="2">
        <f t="shared" si="1522"/>
        <v>0.99891286999999995</v>
      </c>
      <c r="P2849" s="13">
        <f t="shared" si="1514"/>
        <v>0.99690005000000004</v>
      </c>
      <c r="Q2849" s="13">
        <f t="shared" si="1540"/>
        <v>1.5244039320677154</v>
      </c>
      <c r="R2849" s="2">
        <f t="shared" si="1510"/>
        <v>1.5227466999999999</v>
      </c>
      <c r="S2849" s="2">
        <f t="shared" si="1536"/>
        <v>1.4936037600000001</v>
      </c>
      <c r="T2849" s="2">
        <f t="shared" si="1523"/>
        <v>281924.57518773002</v>
      </c>
      <c r="U2849" s="2">
        <f t="shared" si="1524"/>
        <v>1805.0829975326583</v>
      </c>
      <c r="V2849" s="2">
        <f t="shared" si="1525"/>
        <v>96759.185281694095</v>
      </c>
      <c r="W2849" s="2">
        <f t="shared" si="1526"/>
        <v>287318.86487165675</v>
      </c>
      <c r="X2849" s="17">
        <f t="shared" si="1527"/>
        <v>0</v>
      </c>
      <c r="Y2849" s="2">
        <f t="shared" si="1528"/>
        <v>0</v>
      </c>
      <c r="Z2849" s="72">
        <f t="shared" si="1529"/>
        <v>0</v>
      </c>
      <c r="AA2849" s="2">
        <f t="shared" si="1515"/>
        <v>0</v>
      </c>
      <c r="AB2849" s="12">
        <f t="shared" si="1537"/>
        <v>4.6600000000000003E-2</v>
      </c>
      <c r="AC2849" s="17">
        <f t="shared" si="1530"/>
        <v>6</v>
      </c>
      <c r="AD2849" s="17">
        <v>252</v>
      </c>
      <c r="AE2849" s="13">
        <f t="shared" si="1541"/>
        <v>1.0010850360000001</v>
      </c>
      <c r="AF2849" s="2">
        <f t="shared" si="1516"/>
        <v>305.89831335999997</v>
      </c>
      <c r="AG2849" s="2">
        <f t="shared" si="1531"/>
        <v>311.75131185999999</v>
      </c>
      <c r="AH2849" s="3">
        <f t="shared" si="1532"/>
        <v>0</v>
      </c>
      <c r="AI2849" s="4" t="str">
        <f t="shared" si="1509"/>
        <v>A+J=</v>
      </c>
      <c r="AJ2849" s="11">
        <f t="shared" si="1538"/>
        <v>44026</v>
      </c>
      <c r="AK2849" s="11"/>
      <c r="AL2849" s="4"/>
      <c r="AM2849" s="1"/>
      <c r="AN2849" s="11"/>
      <c r="AO2849" s="1"/>
      <c r="AP2849" s="1"/>
      <c r="AQ2849" s="3"/>
      <c r="AR2849" s="3"/>
      <c r="AS2849" s="6"/>
      <c r="AT2849" s="1"/>
      <c r="AU2849" s="1"/>
      <c r="AV2849" s="1"/>
      <c r="AW2849" s="1"/>
      <c r="AX2849" s="1"/>
      <c r="AY2849" s="1"/>
      <c r="AZ2849" s="1"/>
      <c r="BA2849" s="1"/>
      <c r="BB2849" s="1"/>
    </row>
    <row r="2850" spans="1:54" x14ac:dyDescent="0.2">
      <c r="A2850" s="158">
        <f t="shared" si="1533"/>
        <v>44006</v>
      </c>
      <c r="B2850" s="2">
        <f t="shared" si="1517"/>
        <v>287631.45234801271</v>
      </c>
      <c r="C2850" s="2">
        <f t="shared" si="1534"/>
        <v>188754.59659243</v>
      </c>
      <c r="D2850" s="2">
        <f>SUM(Y2850:Y$2901)</f>
        <v>3656.9474218200003</v>
      </c>
      <c r="E2850" s="73">
        <f t="shared" si="1518"/>
        <v>185097.64917061001</v>
      </c>
      <c r="F2850" s="88">
        <f t="shared" si="1511"/>
        <v>5331.91</v>
      </c>
      <c r="G2850" s="3">
        <f>IF(AND(N2850=1,N2849&gt;1),VLOOKUP(A2849,[1]Plan1!$BK$81:$BM$259,3),G2849)</f>
        <v>5311.65</v>
      </c>
      <c r="H2850" s="11">
        <f t="shared" si="1512"/>
        <v>43937</v>
      </c>
      <c r="I2850" s="11">
        <f t="shared" si="1513"/>
        <v>43967</v>
      </c>
      <c r="J2850" s="12">
        <f t="shared" si="1519"/>
        <v>-3.7997640620340833E-3</v>
      </c>
      <c r="K2850" s="11">
        <f t="shared" si="1535"/>
        <v>44026</v>
      </c>
      <c r="L2850" s="11">
        <f t="shared" si="1520"/>
        <v>44026</v>
      </c>
      <c r="M2850" s="1">
        <f t="shared" si="1539"/>
        <v>21</v>
      </c>
      <c r="N2850" s="1">
        <f t="shared" si="1521"/>
        <v>7</v>
      </c>
      <c r="O2850" s="2">
        <f t="shared" si="1522"/>
        <v>0.99873179999999995</v>
      </c>
      <c r="P2850" s="13">
        <f t="shared" si="1514"/>
        <v>0.99690005000000004</v>
      </c>
      <c r="Q2850" s="13">
        <f t="shared" si="1540"/>
        <v>1.5244039320677154</v>
      </c>
      <c r="R2850" s="2">
        <f t="shared" si="1510"/>
        <v>1.5224706800000001</v>
      </c>
      <c r="S2850" s="2">
        <f t="shared" si="1536"/>
        <v>1.4936037600000001</v>
      </c>
      <c r="T2850" s="2">
        <f t="shared" si="1523"/>
        <v>281924.57518773002</v>
      </c>
      <c r="U2850" s="2">
        <f t="shared" si="1524"/>
        <v>1805.0829975326583</v>
      </c>
      <c r="V2850" s="2">
        <f t="shared" si="1525"/>
        <v>96708.094628570063</v>
      </c>
      <c r="W2850" s="2">
        <f t="shared" si="1526"/>
        <v>287267.77421853272</v>
      </c>
      <c r="X2850" s="17">
        <f t="shared" si="1527"/>
        <v>0</v>
      </c>
      <c r="Y2850" s="2">
        <f t="shared" si="1528"/>
        <v>0</v>
      </c>
      <c r="Z2850" s="72">
        <f t="shared" si="1529"/>
        <v>0</v>
      </c>
      <c r="AA2850" s="2">
        <f t="shared" si="1515"/>
        <v>0</v>
      </c>
      <c r="AB2850" s="12">
        <f t="shared" si="1537"/>
        <v>4.6600000000000003E-2</v>
      </c>
      <c r="AC2850" s="17">
        <f t="shared" si="1530"/>
        <v>7</v>
      </c>
      <c r="AD2850" s="17">
        <v>252</v>
      </c>
      <c r="AE2850" s="13">
        <f t="shared" si="1541"/>
        <v>1.0012659900000001</v>
      </c>
      <c r="AF2850" s="2">
        <f t="shared" si="1516"/>
        <v>356.91369293999998</v>
      </c>
      <c r="AG2850" s="2">
        <f t="shared" si="1531"/>
        <v>363.67812948</v>
      </c>
      <c r="AH2850" s="3">
        <f t="shared" si="1532"/>
        <v>0</v>
      </c>
      <c r="AI2850" s="4" t="str">
        <f t="shared" ref="AI2850:AI2913" si="1542">AI2849</f>
        <v>A+J=</v>
      </c>
      <c r="AJ2850" s="11">
        <f t="shared" si="1538"/>
        <v>44026</v>
      </c>
      <c r="AK2850" s="11"/>
      <c r="AL2850" s="4"/>
      <c r="AM2850" s="1"/>
      <c r="AN2850" s="11"/>
      <c r="AO2850" s="1"/>
      <c r="AP2850" s="1"/>
      <c r="AQ2850" s="3"/>
      <c r="AR2850" s="3"/>
      <c r="AS2850" s="6"/>
      <c r="AT2850" s="1"/>
      <c r="AU2850" s="1"/>
      <c r="AV2850" s="1"/>
      <c r="AW2850" s="1"/>
      <c r="AX2850" s="1"/>
      <c r="AY2850" s="1"/>
      <c r="AZ2850" s="1"/>
      <c r="BA2850" s="1"/>
      <c r="BB2850" s="1"/>
    </row>
    <row r="2851" spans="1:54" x14ac:dyDescent="0.2">
      <c r="A2851" s="158">
        <f t="shared" si="1533"/>
        <v>44007</v>
      </c>
      <c r="B2851" s="2">
        <f t="shared" si="1517"/>
        <v>287632.28662794462</v>
      </c>
      <c r="C2851" s="2">
        <f t="shared" si="1534"/>
        <v>188754.59659243</v>
      </c>
      <c r="D2851" s="2">
        <f>SUM(Y2851:Y$2901)</f>
        <v>3656.9474218200003</v>
      </c>
      <c r="E2851" s="73">
        <f t="shared" si="1518"/>
        <v>185097.64917061001</v>
      </c>
      <c r="F2851" s="88">
        <f t="shared" si="1511"/>
        <v>5331.91</v>
      </c>
      <c r="G2851" s="3">
        <f>IF(AND(N2851=1,N2850&gt;1),VLOOKUP(A2850,[1]Plan1!$BK$81:$BM$259,3),G2850)</f>
        <v>5311.65</v>
      </c>
      <c r="H2851" s="11">
        <f t="shared" si="1512"/>
        <v>43937</v>
      </c>
      <c r="I2851" s="11">
        <f t="shared" si="1513"/>
        <v>43967</v>
      </c>
      <c r="J2851" s="12">
        <f t="shared" si="1519"/>
        <v>-3.7997640620340833E-3</v>
      </c>
      <c r="K2851" s="11">
        <f t="shared" si="1535"/>
        <v>44026</v>
      </c>
      <c r="L2851" s="11">
        <f t="shared" si="1520"/>
        <v>44026</v>
      </c>
      <c r="M2851" s="1">
        <f t="shared" si="1539"/>
        <v>21</v>
      </c>
      <c r="N2851" s="1">
        <f t="shared" si="1521"/>
        <v>8</v>
      </c>
      <c r="O2851" s="2">
        <f t="shared" si="1522"/>
        <v>0.99855075999999998</v>
      </c>
      <c r="P2851" s="13">
        <f t="shared" si="1514"/>
        <v>0.99690005000000004</v>
      </c>
      <c r="Q2851" s="13">
        <f t="shared" si="1540"/>
        <v>1.5244039320677154</v>
      </c>
      <c r="R2851" s="2">
        <f t="shared" si="1510"/>
        <v>1.5221947</v>
      </c>
      <c r="S2851" s="2">
        <f t="shared" si="1536"/>
        <v>1.4936037600000001</v>
      </c>
      <c r="T2851" s="2">
        <f t="shared" si="1523"/>
        <v>281924.57518773002</v>
      </c>
      <c r="U2851" s="2">
        <f t="shared" si="1524"/>
        <v>1805.0829975326583</v>
      </c>
      <c r="V2851" s="2">
        <f t="shared" si="1525"/>
        <v>96657.011379351941</v>
      </c>
      <c r="W2851" s="2">
        <f t="shared" si="1526"/>
        <v>287216.6909693146</v>
      </c>
      <c r="X2851" s="17">
        <f t="shared" si="1527"/>
        <v>0</v>
      </c>
      <c r="Y2851" s="2">
        <f t="shared" si="1528"/>
        <v>0</v>
      </c>
      <c r="Z2851" s="72">
        <f t="shared" si="1529"/>
        <v>0</v>
      </c>
      <c r="AA2851" s="2">
        <f t="shared" si="1515"/>
        <v>0</v>
      </c>
      <c r="AB2851" s="12">
        <f t="shared" si="1537"/>
        <v>4.6600000000000003E-2</v>
      </c>
      <c r="AC2851" s="17">
        <f t="shared" si="1530"/>
        <v>8</v>
      </c>
      <c r="AD2851" s="17">
        <v>252</v>
      </c>
      <c r="AE2851" s="13">
        <f t="shared" si="1541"/>
        <v>1.001446976</v>
      </c>
      <c r="AF2851" s="2">
        <f t="shared" si="1516"/>
        <v>407.9380941</v>
      </c>
      <c r="AG2851" s="2">
        <f t="shared" si="1531"/>
        <v>415.59565863</v>
      </c>
      <c r="AH2851" s="3">
        <f t="shared" si="1532"/>
        <v>0</v>
      </c>
      <c r="AI2851" s="4" t="str">
        <f t="shared" si="1542"/>
        <v>A+J=</v>
      </c>
      <c r="AJ2851" s="11">
        <f t="shared" si="1538"/>
        <v>44026</v>
      </c>
      <c r="AK2851" s="11"/>
      <c r="AL2851" s="4"/>
      <c r="AM2851" s="1"/>
      <c r="AN2851" s="11"/>
      <c r="AO2851" s="1"/>
      <c r="AP2851" s="1"/>
      <c r="AQ2851" s="3"/>
      <c r="AR2851" s="3"/>
      <c r="AS2851" s="6"/>
      <c r="AT2851" s="1"/>
      <c r="AU2851" s="1"/>
      <c r="AV2851" s="1"/>
      <c r="AW2851" s="1"/>
      <c r="AX2851" s="1"/>
      <c r="AY2851" s="1"/>
      <c r="AZ2851" s="1"/>
      <c r="BA2851" s="1"/>
      <c r="BB2851" s="1"/>
    </row>
    <row r="2852" spans="1:54" x14ac:dyDescent="0.2">
      <c r="A2852" s="158">
        <f t="shared" si="1533"/>
        <v>44008</v>
      </c>
      <c r="B2852" s="2">
        <f t="shared" si="1517"/>
        <v>287633.12145074893</v>
      </c>
      <c r="C2852" s="2">
        <f t="shared" si="1534"/>
        <v>188754.59659243</v>
      </c>
      <c r="D2852" s="2">
        <f>SUM(Y2852:Y$2901)</f>
        <v>3656.9474218200003</v>
      </c>
      <c r="E2852" s="73">
        <f t="shared" si="1518"/>
        <v>185097.64917061001</v>
      </c>
      <c r="F2852" s="88">
        <f t="shared" si="1511"/>
        <v>5331.91</v>
      </c>
      <c r="G2852" s="3">
        <f>IF(AND(N2852=1,N2851&gt;1),VLOOKUP(A2851,[1]Plan1!$BK$81:$BM$259,3),G2851)</f>
        <v>5311.65</v>
      </c>
      <c r="H2852" s="11">
        <f t="shared" si="1512"/>
        <v>43937</v>
      </c>
      <c r="I2852" s="11">
        <f t="shared" si="1513"/>
        <v>43967</v>
      </c>
      <c r="J2852" s="12">
        <f t="shared" si="1519"/>
        <v>-3.7997640620340833E-3</v>
      </c>
      <c r="K2852" s="11">
        <f t="shared" si="1535"/>
        <v>44026</v>
      </c>
      <c r="L2852" s="11">
        <f t="shared" si="1520"/>
        <v>44026</v>
      </c>
      <c r="M2852" s="1">
        <f t="shared" si="1539"/>
        <v>21</v>
      </c>
      <c r="N2852" s="1">
        <f t="shared" si="1521"/>
        <v>9</v>
      </c>
      <c r="O2852" s="2">
        <f t="shared" si="1522"/>
        <v>0.99836974999999994</v>
      </c>
      <c r="P2852" s="13">
        <f t="shared" si="1514"/>
        <v>0.99690005000000004</v>
      </c>
      <c r="Q2852" s="13">
        <f t="shared" si="1540"/>
        <v>1.5244039320677154</v>
      </c>
      <c r="R2852" s="2">
        <f t="shared" si="1510"/>
        <v>1.5219187700000001</v>
      </c>
      <c r="S2852" s="2">
        <f t="shared" si="1536"/>
        <v>1.4936037600000001</v>
      </c>
      <c r="T2852" s="2">
        <f t="shared" si="1523"/>
        <v>281924.57518773002</v>
      </c>
      <c r="U2852" s="2">
        <f t="shared" si="1524"/>
        <v>1805.0829975326583</v>
      </c>
      <c r="V2852" s="2">
        <f t="shared" si="1525"/>
        <v>96605.93738501631</v>
      </c>
      <c r="W2852" s="2">
        <f t="shared" si="1526"/>
        <v>287165.61697497894</v>
      </c>
      <c r="X2852" s="17">
        <f t="shared" si="1527"/>
        <v>0</v>
      </c>
      <c r="Y2852" s="2">
        <f t="shared" si="1528"/>
        <v>0</v>
      </c>
      <c r="Z2852" s="72">
        <f t="shared" si="1529"/>
        <v>0</v>
      </c>
      <c r="AA2852" s="2">
        <f t="shared" si="1515"/>
        <v>0</v>
      </c>
      <c r="AB2852" s="12">
        <f t="shared" si="1537"/>
        <v>4.6600000000000003E-2</v>
      </c>
      <c r="AC2852" s="17">
        <f t="shared" si="1530"/>
        <v>9</v>
      </c>
      <c r="AD2852" s="17">
        <v>252</v>
      </c>
      <c r="AE2852" s="13">
        <f t="shared" si="1541"/>
        <v>1.0016279960000001</v>
      </c>
      <c r="AF2852" s="2">
        <f t="shared" si="1516"/>
        <v>458.97208069999999</v>
      </c>
      <c r="AG2852" s="2">
        <f t="shared" si="1531"/>
        <v>467.50447577</v>
      </c>
      <c r="AH2852" s="3">
        <f t="shared" si="1532"/>
        <v>0</v>
      </c>
      <c r="AI2852" s="4" t="str">
        <f t="shared" si="1542"/>
        <v>A+J=</v>
      </c>
      <c r="AJ2852" s="11">
        <f t="shared" si="1538"/>
        <v>44026</v>
      </c>
      <c r="AK2852" s="11"/>
      <c r="AL2852" s="4"/>
      <c r="AM2852" s="1"/>
      <c r="AN2852" s="11"/>
      <c r="AO2852" s="1"/>
      <c r="AP2852" s="1"/>
      <c r="AQ2852" s="3"/>
      <c r="AR2852" s="3"/>
      <c r="AS2852" s="6"/>
      <c r="AT2852" s="1"/>
      <c r="AU2852" s="1"/>
      <c r="AV2852" s="1"/>
      <c r="AW2852" s="1"/>
      <c r="AX2852" s="1"/>
      <c r="AY2852" s="1"/>
      <c r="AZ2852" s="1"/>
      <c r="BA2852" s="1"/>
      <c r="BB2852" s="1"/>
    </row>
    <row r="2853" spans="1:54" x14ac:dyDescent="0.2">
      <c r="A2853" s="158">
        <f t="shared" si="1533"/>
        <v>44009</v>
      </c>
      <c r="B2853" s="2">
        <f t="shared" si="1517"/>
        <v>287633.95809634222</v>
      </c>
      <c r="C2853" s="2">
        <f t="shared" si="1534"/>
        <v>188754.59659243</v>
      </c>
      <c r="D2853" s="2">
        <f>SUM(Y2853:Y$2901)</f>
        <v>3656.9474218200003</v>
      </c>
      <c r="E2853" s="73">
        <f t="shared" si="1518"/>
        <v>185097.64917061001</v>
      </c>
      <c r="F2853" s="88">
        <f t="shared" si="1511"/>
        <v>5331.91</v>
      </c>
      <c r="G2853" s="3">
        <f>IF(AND(N2853=1,N2852&gt;1),VLOOKUP(A2852,[1]Plan1!$BK$81:$BM$259,3),G2852)</f>
        <v>5311.65</v>
      </c>
      <c r="H2853" s="11">
        <f t="shared" si="1512"/>
        <v>43937</v>
      </c>
      <c r="I2853" s="11">
        <f t="shared" si="1513"/>
        <v>43967</v>
      </c>
      <c r="J2853" s="12">
        <f t="shared" si="1519"/>
        <v>-3.7997640620340833E-3</v>
      </c>
      <c r="K2853" s="11">
        <f t="shared" si="1535"/>
        <v>44026</v>
      </c>
      <c r="L2853" s="11">
        <f t="shared" si="1520"/>
        <v>44026</v>
      </c>
      <c r="M2853" s="1">
        <f t="shared" si="1539"/>
        <v>21</v>
      </c>
      <c r="N2853" s="1">
        <f t="shared" si="1521"/>
        <v>10</v>
      </c>
      <c r="O2853" s="2">
        <f t="shared" si="1522"/>
        <v>0.99818878</v>
      </c>
      <c r="P2853" s="13">
        <f t="shared" si="1514"/>
        <v>0.99690005000000004</v>
      </c>
      <c r="Q2853" s="13">
        <f t="shared" si="1540"/>
        <v>1.5244039320677154</v>
      </c>
      <c r="R2853" s="2">
        <f t="shared" si="1510"/>
        <v>1.5216429</v>
      </c>
      <c r="S2853" s="2">
        <f t="shared" si="1536"/>
        <v>1.4936037600000001</v>
      </c>
      <c r="T2853" s="2">
        <f t="shared" si="1523"/>
        <v>281924.57518773002</v>
      </c>
      <c r="U2853" s="2">
        <f t="shared" si="1524"/>
        <v>1805.0829975326583</v>
      </c>
      <c r="V2853" s="2">
        <f t="shared" si="1525"/>
        <v>96554.874496539604</v>
      </c>
      <c r="W2853" s="2">
        <f t="shared" si="1526"/>
        <v>287114.55408650223</v>
      </c>
      <c r="X2853" s="17">
        <f t="shared" si="1527"/>
        <v>0</v>
      </c>
      <c r="Y2853" s="2">
        <f t="shared" si="1528"/>
        <v>0</v>
      </c>
      <c r="Z2853" s="72">
        <f t="shared" si="1529"/>
        <v>0</v>
      </c>
      <c r="AA2853" s="2">
        <f t="shared" si="1515"/>
        <v>0</v>
      </c>
      <c r="AB2853" s="12">
        <f t="shared" si="1537"/>
        <v>4.6600000000000003E-2</v>
      </c>
      <c r="AC2853" s="17">
        <f t="shared" si="1530"/>
        <v>10</v>
      </c>
      <c r="AD2853" s="17">
        <v>252</v>
      </c>
      <c r="AE2853" s="13">
        <f t="shared" si="1541"/>
        <v>1.0018090479999999</v>
      </c>
      <c r="AF2853" s="2">
        <f t="shared" si="1516"/>
        <v>510.01508889000002</v>
      </c>
      <c r="AG2853" s="2">
        <f t="shared" si="1531"/>
        <v>519.40400983999996</v>
      </c>
      <c r="AH2853" s="3">
        <f t="shared" si="1532"/>
        <v>0</v>
      </c>
      <c r="AI2853" s="4" t="str">
        <f t="shared" si="1542"/>
        <v>A+J=</v>
      </c>
      <c r="AJ2853" s="11">
        <f t="shared" si="1538"/>
        <v>44026</v>
      </c>
      <c r="AK2853" s="11"/>
      <c r="AL2853" s="4"/>
      <c r="AM2853" s="1"/>
      <c r="AN2853" s="11"/>
      <c r="AO2853" s="1"/>
      <c r="AP2853" s="1"/>
      <c r="AQ2853" s="3"/>
      <c r="AR2853" s="3"/>
      <c r="AS2853" s="6"/>
      <c r="AT2853" s="1"/>
      <c r="AU2853" s="1"/>
      <c r="AV2853" s="1"/>
      <c r="AW2853" s="1"/>
      <c r="AX2853" s="1"/>
      <c r="AY2853" s="1"/>
      <c r="AZ2853" s="1"/>
      <c r="BA2853" s="1"/>
      <c r="BB2853" s="1"/>
    </row>
    <row r="2854" spans="1:54" x14ac:dyDescent="0.2">
      <c r="A2854" s="158">
        <f t="shared" si="1533"/>
        <v>44010</v>
      </c>
      <c r="B2854" s="2">
        <f t="shared" si="1517"/>
        <v>287633.95809634222</v>
      </c>
      <c r="C2854" s="2">
        <f t="shared" si="1534"/>
        <v>188754.59659243</v>
      </c>
      <c r="D2854" s="2">
        <f>SUM(Y2854:Y$2901)</f>
        <v>3656.9474218200003</v>
      </c>
      <c r="E2854" s="73">
        <f t="shared" si="1518"/>
        <v>185097.64917061001</v>
      </c>
      <c r="F2854" s="88">
        <f t="shared" si="1511"/>
        <v>5331.91</v>
      </c>
      <c r="G2854" s="3">
        <f>IF(AND(N2854=1,N2853&gt;1),VLOOKUP(A2853,[1]Plan1!$BK$81:$BM$259,3),G2853)</f>
        <v>5311.65</v>
      </c>
      <c r="H2854" s="11">
        <f t="shared" si="1512"/>
        <v>43937</v>
      </c>
      <c r="I2854" s="11">
        <f t="shared" si="1513"/>
        <v>43967</v>
      </c>
      <c r="J2854" s="12">
        <f t="shared" si="1519"/>
        <v>-3.7997640620340833E-3</v>
      </c>
      <c r="K2854" s="11">
        <f t="shared" si="1535"/>
        <v>44026</v>
      </c>
      <c r="L2854" s="11">
        <f t="shared" si="1520"/>
        <v>44026</v>
      </c>
      <c r="M2854" s="1">
        <f t="shared" si="1539"/>
        <v>21</v>
      </c>
      <c r="N2854" s="1">
        <f t="shared" si="1521"/>
        <v>10</v>
      </c>
      <c r="O2854" s="2">
        <f t="shared" si="1522"/>
        <v>0.99818878</v>
      </c>
      <c r="P2854" s="13">
        <f t="shared" si="1514"/>
        <v>0.99690005000000004</v>
      </c>
      <c r="Q2854" s="13">
        <f t="shared" si="1540"/>
        <v>1.5244039320677154</v>
      </c>
      <c r="R2854" s="2">
        <f t="shared" si="1510"/>
        <v>1.5216429</v>
      </c>
      <c r="S2854" s="2">
        <f t="shared" si="1536"/>
        <v>1.4936037600000001</v>
      </c>
      <c r="T2854" s="2">
        <f t="shared" si="1523"/>
        <v>281924.57518773002</v>
      </c>
      <c r="U2854" s="2">
        <f t="shared" si="1524"/>
        <v>1805.0829975326583</v>
      </c>
      <c r="V2854" s="2">
        <f t="shared" si="1525"/>
        <v>96554.874496539604</v>
      </c>
      <c r="W2854" s="2">
        <f t="shared" si="1526"/>
        <v>287114.55408650223</v>
      </c>
      <c r="X2854" s="17">
        <f t="shared" si="1527"/>
        <v>0</v>
      </c>
      <c r="Y2854" s="2">
        <f t="shared" si="1528"/>
        <v>0</v>
      </c>
      <c r="Z2854" s="72">
        <f t="shared" si="1529"/>
        <v>0</v>
      </c>
      <c r="AA2854" s="2">
        <f t="shared" si="1515"/>
        <v>0</v>
      </c>
      <c r="AB2854" s="12">
        <f t="shared" si="1537"/>
        <v>4.6600000000000003E-2</v>
      </c>
      <c r="AC2854" s="17">
        <f t="shared" si="1530"/>
        <v>10</v>
      </c>
      <c r="AD2854" s="17">
        <v>252</v>
      </c>
      <c r="AE2854" s="13">
        <f t="shared" si="1541"/>
        <v>1.0018090479999999</v>
      </c>
      <c r="AF2854" s="2">
        <f t="shared" si="1516"/>
        <v>510.01508889000002</v>
      </c>
      <c r="AG2854" s="2">
        <f t="shared" si="1531"/>
        <v>519.40400983999996</v>
      </c>
      <c r="AH2854" s="3">
        <f t="shared" si="1532"/>
        <v>0</v>
      </c>
      <c r="AI2854" s="4" t="str">
        <f t="shared" si="1542"/>
        <v>A+J=</v>
      </c>
      <c r="AJ2854" s="11">
        <f t="shared" si="1538"/>
        <v>44026</v>
      </c>
      <c r="AK2854" s="11"/>
      <c r="AL2854" s="4"/>
      <c r="AM2854" s="1"/>
      <c r="AN2854" s="11"/>
      <c r="AO2854" s="1"/>
      <c r="AP2854" s="1"/>
      <c r="AQ2854" s="3"/>
      <c r="AR2854" s="3"/>
      <c r="AS2854" s="6"/>
      <c r="AT2854" s="1"/>
      <c r="AU2854" s="1"/>
      <c r="AV2854" s="1"/>
      <c r="AW2854" s="1"/>
      <c r="AX2854" s="1"/>
      <c r="AY2854" s="1"/>
      <c r="AZ2854" s="1"/>
      <c r="BA2854" s="1"/>
      <c r="BB2854" s="1"/>
    </row>
    <row r="2855" spans="1:54" x14ac:dyDescent="0.2">
      <c r="A2855" s="158">
        <f t="shared" si="1533"/>
        <v>44011</v>
      </c>
      <c r="B2855" s="2">
        <f t="shared" si="1517"/>
        <v>287633.95809634222</v>
      </c>
      <c r="C2855" s="2">
        <f t="shared" si="1534"/>
        <v>188754.59659243</v>
      </c>
      <c r="D2855" s="2">
        <f>SUM(Y2855:Y$2901)</f>
        <v>3656.9474218200003</v>
      </c>
      <c r="E2855" s="73">
        <f t="shared" si="1518"/>
        <v>185097.64917061001</v>
      </c>
      <c r="F2855" s="88">
        <f t="shared" si="1511"/>
        <v>5331.91</v>
      </c>
      <c r="G2855" s="3">
        <f>IF(AND(N2855=1,N2854&gt;1),VLOOKUP(A2854,[1]Plan1!$BK$81:$BM$259,3),G2854)</f>
        <v>5311.65</v>
      </c>
      <c r="H2855" s="11">
        <f t="shared" si="1512"/>
        <v>43937</v>
      </c>
      <c r="I2855" s="11">
        <f t="shared" si="1513"/>
        <v>43967</v>
      </c>
      <c r="J2855" s="12">
        <f t="shared" si="1519"/>
        <v>-3.7997640620340833E-3</v>
      </c>
      <c r="K2855" s="11">
        <f t="shared" si="1535"/>
        <v>44026</v>
      </c>
      <c r="L2855" s="11">
        <f t="shared" si="1520"/>
        <v>44026</v>
      </c>
      <c r="M2855" s="1">
        <f t="shared" si="1539"/>
        <v>21</v>
      </c>
      <c r="N2855" s="1">
        <f t="shared" si="1521"/>
        <v>10</v>
      </c>
      <c r="O2855" s="2">
        <f t="shared" si="1522"/>
        <v>0.99818878</v>
      </c>
      <c r="P2855" s="13">
        <f t="shared" si="1514"/>
        <v>0.99690005000000004</v>
      </c>
      <c r="Q2855" s="13">
        <f t="shared" si="1540"/>
        <v>1.5244039320677154</v>
      </c>
      <c r="R2855" s="2">
        <f t="shared" si="1510"/>
        <v>1.5216429</v>
      </c>
      <c r="S2855" s="2">
        <f t="shared" si="1536"/>
        <v>1.4936037600000001</v>
      </c>
      <c r="T2855" s="2">
        <f t="shared" si="1523"/>
        <v>281924.57518773002</v>
      </c>
      <c r="U2855" s="2">
        <f t="shared" si="1524"/>
        <v>1805.0829975326583</v>
      </c>
      <c r="V2855" s="2">
        <f t="shared" si="1525"/>
        <v>96554.874496539604</v>
      </c>
      <c r="W2855" s="2">
        <f t="shared" si="1526"/>
        <v>287114.55408650223</v>
      </c>
      <c r="X2855" s="17">
        <f t="shared" si="1527"/>
        <v>0</v>
      </c>
      <c r="Y2855" s="2">
        <f t="shared" si="1528"/>
        <v>0</v>
      </c>
      <c r="Z2855" s="72">
        <f t="shared" si="1529"/>
        <v>0</v>
      </c>
      <c r="AA2855" s="2">
        <f t="shared" si="1515"/>
        <v>0</v>
      </c>
      <c r="AB2855" s="12">
        <f t="shared" si="1537"/>
        <v>4.6600000000000003E-2</v>
      </c>
      <c r="AC2855" s="17">
        <f t="shared" si="1530"/>
        <v>10</v>
      </c>
      <c r="AD2855" s="17">
        <v>252</v>
      </c>
      <c r="AE2855" s="13">
        <f t="shared" si="1541"/>
        <v>1.0018090479999999</v>
      </c>
      <c r="AF2855" s="2">
        <f t="shared" si="1516"/>
        <v>510.01508889000002</v>
      </c>
      <c r="AG2855" s="2">
        <f t="shared" si="1531"/>
        <v>519.40400983999996</v>
      </c>
      <c r="AH2855" s="3">
        <f t="shared" si="1532"/>
        <v>0</v>
      </c>
      <c r="AI2855" s="4" t="str">
        <f t="shared" si="1542"/>
        <v>A+J=</v>
      </c>
      <c r="AJ2855" s="11">
        <f t="shared" si="1538"/>
        <v>44026</v>
      </c>
      <c r="AK2855" s="11"/>
      <c r="AL2855" s="4"/>
      <c r="AM2855" s="1"/>
      <c r="AN2855" s="11"/>
      <c r="AO2855" s="1"/>
      <c r="AP2855" s="1"/>
      <c r="AQ2855" s="3"/>
      <c r="AR2855" s="3"/>
      <c r="AS2855" s="6"/>
      <c r="AT2855" s="1"/>
      <c r="AU2855" s="1"/>
      <c r="AV2855" s="1"/>
      <c r="AW2855" s="1"/>
      <c r="AX2855" s="1"/>
      <c r="AY2855" s="1"/>
      <c r="AZ2855" s="1"/>
      <c r="BA2855" s="1"/>
      <c r="BB2855" s="1"/>
    </row>
    <row r="2856" spans="1:54" x14ac:dyDescent="0.2">
      <c r="A2856" s="158">
        <f t="shared" si="1533"/>
        <v>44012</v>
      </c>
      <c r="B2856" s="2">
        <f t="shared" si="1517"/>
        <v>287634.7928565215</v>
      </c>
      <c r="C2856" s="2">
        <f t="shared" si="1534"/>
        <v>188754.59659243</v>
      </c>
      <c r="D2856" s="2">
        <f>SUM(Y2856:Y$2901)</f>
        <v>3656.9474218200003</v>
      </c>
      <c r="E2856" s="73">
        <f t="shared" si="1518"/>
        <v>185097.64917061001</v>
      </c>
      <c r="F2856" s="88">
        <f t="shared" si="1511"/>
        <v>5331.91</v>
      </c>
      <c r="G2856" s="3">
        <f>IF(AND(N2856=1,N2855&gt;1),VLOOKUP(A2855,[1]Plan1!$BK$81:$BM$259,3),G2855)</f>
        <v>5311.65</v>
      </c>
      <c r="H2856" s="11">
        <f t="shared" si="1512"/>
        <v>43937</v>
      </c>
      <c r="I2856" s="11">
        <f t="shared" si="1513"/>
        <v>43967</v>
      </c>
      <c r="J2856" s="12">
        <f t="shared" si="1519"/>
        <v>-3.7997640620340833E-3</v>
      </c>
      <c r="K2856" s="11">
        <f t="shared" si="1535"/>
        <v>44026</v>
      </c>
      <c r="L2856" s="11">
        <f t="shared" si="1520"/>
        <v>44026</v>
      </c>
      <c r="M2856" s="1">
        <f t="shared" si="1539"/>
        <v>21</v>
      </c>
      <c r="N2856" s="1">
        <f t="shared" si="1521"/>
        <v>11</v>
      </c>
      <c r="O2856" s="2">
        <f t="shared" si="1522"/>
        <v>0.99800783999999998</v>
      </c>
      <c r="P2856" s="13">
        <f t="shared" si="1514"/>
        <v>0.99690005000000004</v>
      </c>
      <c r="Q2856" s="13">
        <f t="shared" si="1540"/>
        <v>1.5244039320677154</v>
      </c>
      <c r="R2856" s="2">
        <f t="shared" si="1510"/>
        <v>1.5213670699999999</v>
      </c>
      <c r="S2856" s="2">
        <f t="shared" si="1536"/>
        <v>1.4936037600000001</v>
      </c>
      <c r="T2856" s="2">
        <f t="shared" si="1523"/>
        <v>281924.57518773002</v>
      </c>
      <c r="U2856" s="2">
        <f t="shared" si="1524"/>
        <v>1805.0829975326583</v>
      </c>
      <c r="V2856" s="2">
        <f t="shared" si="1525"/>
        <v>96503.819011968852</v>
      </c>
      <c r="W2856" s="2">
        <f t="shared" si="1526"/>
        <v>287063.4986019315</v>
      </c>
      <c r="X2856" s="17">
        <f t="shared" si="1527"/>
        <v>0</v>
      </c>
      <c r="Y2856" s="2">
        <f t="shared" si="1528"/>
        <v>0</v>
      </c>
      <c r="Z2856" s="72">
        <f t="shared" si="1529"/>
        <v>0</v>
      </c>
      <c r="AA2856" s="2">
        <f t="shared" si="1515"/>
        <v>0</v>
      </c>
      <c r="AB2856" s="12">
        <f t="shared" si="1537"/>
        <v>4.6600000000000003E-2</v>
      </c>
      <c r="AC2856" s="17">
        <f t="shared" si="1530"/>
        <v>11</v>
      </c>
      <c r="AD2856" s="17">
        <v>252</v>
      </c>
      <c r="AE2856" s="13">
        <f t="shared" si="1541"/>
        <v>1.001990132</v>
      </c>
      <c r="AF2856" s="2">
        <f t="shared" si="1516"/>
        <v>561.06711866000001</v>
      </c>
      <c r="AG2856" s="2">
        <f t="shared" si="1531"/>
        <v>571.29425459000004</v>
      </c>
      <c r="AH2856" s="3">
        <f t="shared" si="1532"/>
        <v>0</v>
      </c>
      <c r="AI2856" s="4" t="str">
        <f t="shared" si="1542"/>
        <v>A+J=</v>
      </c>
      <c r="AJ2856" s="11">
        <f t="shared" si="1538"/>
        <v>44026</v>
      </c>
      <c r="AK2856" s="11"/>
      <c r="AL2856" s="4"/>
      <c r="AM2856" s="1"/>
      <c r="AN2856" s="11"/>
      <c r="AO2856" s="1"/>
      <c r="AP2856" s="1"/>
      <c r="AQ2856" s="3"/>
      <c r="AR2856" s="3"/>
      <c r="AS2856" s="6"/>
      <c r="AT2856" s="1"/>
      <c r="AU2856" s="1"/>
      <c r="AV2856" s="1"/>
      <c r="AW2856" s="1"/>
      <c r="AX2856" s="1"/>
      <c r="AY2856" s="1"/>
      <c r="AZ2856" s="1"/>
      <c r="BA2856" s="1"/>
      <c r="BB2856" s="1"/>
    </row>
    <row r="2857" spans="1:54" x14ac:dyDescent="0.2">
      <c r="A2857" s="158">
        <f t="shared" si="1533"/>
        <v>44013</v>
      </c>
      <c r="B2857" s="2">
        <f t="shared" si="1517"/>
        <v>287635.62815945322</v>
      </c>
      <c r="C2857" s="2">
        <f t="shared" si="1534"/>
        <v>188754.59659243</v>
      </c>
      <c r="D2857" s="2">
        <f>SUM(Y2857:Y$2901)</f>
        <v>3656.9474218200003</v>
      </c>
      <c r="E2857" s="73">
        <f t="shared" si="1518"/>
        <v>185097.64917061001</v>
      </c>
      <c r="F2857" s="88">
        <f t="shared" si="1511"/>
        <v>5331.91</v>
      </c>
      <c r="G2857" s="3">
        <f>IF(AND(N2857=1,N2856&gt;1),VLOOKUP(A2856,[1]Plan1!$BK$81:$BM$259,3),G2856)</f>
        <v>5311.65</v>
      </c>
      <c r="H2857" s="11">
        <f t="shared" si="1512"/>
        <v>43937</v>
      </c>
      <c r="I2857" s="11">
        <f t="shared" si="1513"/>
        <v>43967</v>
      </c>
      <c r="J2857" s="12">
        <f t="shared" si="1519"/>
        <v>-3.7997640620340833E-3</v>
      </c>
      <c r="K2857" s="11">
        <f t="shared" si="1535"/>
        <v>44026</v>
      </c>
      <c r="L2857" s="11">
        <f t="shared" si="1520"/>
        <v>44026</v>
      </c>
      <c r="M2857" s="1">
        <f t="shared" si="1539"/>
        <v>21</v>
      </c>
      <c r="N2857" s="1">
        <f t="shared" si="1521"/>
        <v>12</v>
      </c>
      <c r="O2857" s="2">
        <f t="shared" si="1522"/>
        <v>0.99782693</v>
      </c>
      <c r="P2857" s="13">
        <f t="shared" si="1514"/>
        <v>0.99690005000000004</v>
      </c>
      <c r="Q2857" s="13">
        <f t="shared" si="1540"/>
        <v>1.5244039320677154</v>
      </c>
      <c r="R2857" s="2">
        <f t="shared" ref="R2857:R2920" si="1543">TRUNC(TRUNC((O2857*Q2857),15),8)</f>
        <v>1.52109129</v>
      </c>
      <c r="S2857" s="2">
        <f t="shared" si="1536"/>
        <v>1.4936037600000001</v>
      </c>
      <c r="T2857" s="2">
        <f t="shared" si="1523"/>
        <v>281924.57518773002</v>
      </c>
      <c r="U2857" s="2">
        <f t="shared" si="1524"/>
        <v>1805.0829975326583</v>
      </c>
      <c r="V2857" s="2">
        <f t="shared" si="1525"/>
        <v>96452.77278228059</v>
      </c>
      <c r="W2857" s="2">
        <f t="shared" si="1526"/>
        <v>287012.45237224322</v>
      </c>
      <c r="X2857" s="17">
        <f t="shared" si="1527"/>
        <v>0</v>
      </c>
      <c r="Y2857" s="2">
        <f t="shared" si="1528"/>
        <v>0</v>
      </c>
      <c r="Z2857" s="72">
        <f t="shared" si="1529"/>
        <v>0</v>
      </c>
      <c r="AA2857" s="2">
        <f t="shared" si="1515"/>
        <v>0</v>
      </c>
      <c r="AB2857" s="12">
        <f t="shared" si="1537"/>
        <v>4.6600000000000003E-2</v>
      </c>
      <c r="AC2857" s="17">
        <f t="shared" si="1530"/>
        <v>12</v>
      </c>
      <c r="AD2857" s="17">
        <v>252</v>
      </c>
      <c r="AE2857" s="13">
        <f t="shared" si="1541"/>
        <v>1.00217125</v>
      </c>
      <c r="AF2857" s="2">
        <f t="shared" si="1516"/>
        <v>612.12873387000002</v>
      </c>
      <c r="AG2857" s="2">
        <f t="shared" si="1531"/>
        <v>623.17578720999995</v>
      </c>
      <c r="AH2857" s="3">
        <f t="shared" si="1532"/>
        <v>0</v>
      </c>
      <c r="AI2857" s="4" t="str">
        <f t="shared" si="1542"/>
        <v>A+J=</v>
      </c>
      <c r="AJ2857" s="11">
        <f t="shared" si="1538"/>
        <v>44026</v>
      </c>
      <c r="AK2857" s="11"/>
      <c r="AL2857" s="4"/>
      <c r="AM2857" s="1"/>
      <c r="AN2857" s="11"/>
      <c r="AO2857" s="1"/>
      <c r="AP2857" s="1"/>
      <c r="AQ2857" s="3"/>
      <c r="AR2857" s="3"/>
      <c r="AS2857" s="6"/>
      <c r="AT2857" s="1"/>
      <c r="AU2857" s="1"/>
      <c r="AV2857" s="1"/>
      <c r="AW2857" s="1"/>
      <c r="AX2857" s="1"/>
      <c r="AY2857" s="1"/>
      <c r="AZ2857" s="1"/>
      <c r="BA2857" s="1"/>
      <c r="BB2857" s="1"/>
    </row>
    <row r="2858" spans="1:54" x14ac:dyDescent="0.2">
      <c r="A2858" s="158">
        <f t="shared" si="1533"/>
        <v>44014</v>
      </c>
      <c r="B2858" s="2">
        <f t="shared" si="1517"/>
        <v>287636.46343101742</v>
      </c>
      <c r="C2858" s="2">
        <f t="shared" si="1534"/>
        <v>188754.59659243</v>
      </c>
      <c r="D2858" s="2">
        <f>SUM(Y2858:Y$2901)</f>
        <v>3656.9474218200003</v>
      </c>
      <c r="E2858" s="73">
        <f t="shared" si="1518"/>
        <v>185097.64917061001</v>
      </c>
      <c r="F2858" s="88">
        <f t="shared" ref="F2858:F2921" si="1544">IF(G2858=G2857,F2857,G2857)</f>
        <v>5331.91</v>
      </c>
      <c r="G2858" s="3">
        <f>IF(AND(N2858=1,N2857&gt;1),VLOOKUP(A2857,[1]Plan1!$BK$81:$BM$259,3),G2857)</f>
        <v>5311.65</v>
      </c>
      <c r="H2858" s="11">
        <f t="shared" ref="H2858:H2921" si="1545">EDATE(I2858,-1)</f>
        <v>43937</v>
      </c>
      <c r="I2858" s="11">
        <f t="shared" ref="I2858:I2921" si="1546">IF(X2857&gt;0,EDATE(A2858,-1),+I2857)</f>
        <v>43967</v>
      </c>
      <c r="J2858" s="12">
        <f t="shared" si="1519"/>
        <v>-3.7997640620340833E-3</v>
      </c>
      <c r="K2858" s="11">
        <f t="shared" si="1535"/>
        <v>44026</v>
      </c>
      <c r="L2858" s="11">
        <f t="shared" si="1520"/>
        <v>44026</v>
      </c>
      <c r="M2858" s="1">
        <f t="shared" si="1539"/>
        <v>21</v>
      </c>
      <c r="N2858" s="1">
        <f t="shared" si="1521"/>
        <v>13</v>
      </c>
      <c r="O2858" s="2">
        <f t="shared" si="1522"/>
        <v>0.99764604999999995</v>
      </c>
      <c r="P2858" s="13">
        <f t="shared" ref="P2858:P2921" si="1547">IF(L2858&gt;L2857,O2857,P2857)</f>
        <v>0.99690005000000004</v>
      </c>
      <c r="Q2858" s="13">
        <f t="shared" si="1540"/>
        <v>1.5244039320677154</v>
      </c>
      <c r="R2858" s="2">
        <f t="shared" si="1543"/>
        <v>1.52081556</v>
      </c>
      <c r="S2858" s="2">
        <f t="shared" si="1536"/>
        <v>1.4936037600000001</v>
      </c>
      <c r="T2858" s="2">
        <f t="shared" si="1523"/>
        <v>281924.57518773002</v>
      </c>
      <c r="U2858" s="2">
        <f t="shared" si="1524"/>
        <v>1805.0829975326583</v>
      </c>
      <c r="V2858" s="2">
        <f t="shared" si="1525"/>
        <v>96401.735807474775</v>
      </c>
      <c r="W2858" s="2">
        <f t="shared" si="1526"/>
        <v>286961.41539743741</v>
      </c>
      <c r="X2858" s="17">
        <f t="shared" si="1527"/>
        <v>0</v>
      </c>
      <c r="Y2858" s="2">
        <f t="shared" si="1528"/>
        <v>0</v>
      </c>
      <c r="Z2858" s="72">
        <f t="shared" si="1529"/>
        <v>0</v>
      </c>
      <c r="AA2858" s="2">
        <f t="shared" si="1515"/>
        <v>0</v>
      </c>
      <c r="AB2858" s="12">
        <f t="shared" si="1537"/>
        <v>4.6600000000000003E-2</v>
      </c>
      <c r="AC2858" s="17">
        <f t="shared" si="1530"/>
        <v>13</v>
      </c>
      <c r="AD2858" s="17">
        <v>252</v>
      </c>
      <c r="AE2858" s="13">
        <f t="shared" si="1541"/>
        <v>1.0023523999999999</v>
      </c>
      <c r="AF2858" s="2">
        <f t="shared" si="1516"/>
        <v>663.19937067000001</v>
      </c>
      <c r="AG2858" s="2">
        <f t="shared" si="1531"/>
        <v>675.04803358000004</v>
      </c>
      <c r="AH2858" s="3">
        <f t="shared" si="1532"/>
        <v>0</v>
      </c>
      <c r="AI2858" s="4" t="str">
        <f t="shared" si="1542"/>
        <v>A+J=</v>
      </c>
      <c r="AJ2858" s="11">
        <f t="shared" si="1538"/>
        <v>44026</v>
      </c>
      <c r="AK2858" s="11"/>
      <c r="AL2858" s="4"/>
      <c r="AM2858" s="1"/>
      <c r="AN2858" s="11"/>
      <c r="AO2858" s="1"/>
      <c r="AP2858" s="1"/>
      <c r="AQ2858" s="3"/>
      <c r="AR2858" s="3"/>
      <c r="AS2858" s="6"/>
      <c r="AT2858" s="1"/>
      <c r="AU2858" s="1"/>
      <c r="AV2858" s="1"/>
      <c r="AW2858" s="1"/>
      <c r="AX2858" s="1"/>
      <c r="AY2858" s="1"/>
      <c r="AZ2858" s="1"/>
      <c r="BA2858" s="1"/>
      <c r="BB2858" s="1"/>
    </row>
    <row r="2859" spans="1:54" x14ac:dyDescent="0.2">
      <c r="A2859" s="158">
        <f t="shared" si="1533"/>
        <v>44015</v>
      </c>
      <c r="B2859" s="2">
        <f t="shared" si="1517"/>
        <v>287637.2989582541</v>
      </c>
      <c r="C2859" s="2">
        <f t="shared" si="1534"/>
        <v>188754.59659243</v>
      </c>
      <c r="D2859" s="2">
        <f>SUM(Y2859:Y$2901)</f>
        <v>3656.9474218200003</v>
      </c>
      <c r="E2859" s="73">
        <f t="shared" si="1518"/>
        <v>185097.64917061001</v>
      </c>
      <c r="F2859" s="88">
        <f t="shared" si="1544"/>
        <v>5331.91</v>
      </c>
      <c r="G2859" s="3">
        <f>IF(AND(N2859=1,N2858&gt;1),VLOOKUP(A2858,[1]Plan1!$BK$81:$BM$259,3),G2858)</f>
        <v>5311.65</v>
      </c>
      <c r="H2859" s="11">
        <f t="shared" si="1545"/>
        <v>43937</v>
      </c>
      <c r="I2859" s="11">
        <f t="shared" si="1546"/>
        <v>43967</v>
      </c>
      <c r="J2859" s="12">
        <f t="shared" si="1519"/>
        <v>-3.7997640620340833E-3</v>
      </c>
      <c r="K2859" s="11">
        <f t="shared" si="1535"/>
        <v>44026</v>
      </c>
      <c r="L2859" s="11">
        <f t="shared" si="1520"/>
        <v>44026</v>
      </c>
      <c r="M2859" s="1">
        <f t="shared" si="1539"/>
        <v>21</v>
      </c>
      <c r="N2859" s="1">
        <f t="shared" si="1521"/>
        <v>14</v>
      </c>
      <c r="O2859" s="2">
        <f t="shared" si="1522"/>
        <v>0.99746520999999999</v>
      </c>
      <c r="P2859" s="13">
        <f t="shared" si="1547"/>
        <v>0.99690005000000004</v>
      </c>
      <c r="Q2859" s="13">
        <f t="shared" si="1540"/>
        <v>1.5244039320677154</v>
      </c>
      <c r="R2859" s="2">
        <f t="shared" si="1543"/>
        <v>1.5205398800000001</v>
      </c>
      <c r="S2859" s="2">
        <f t="shared" si="1536"/>
        <v>1.4936037600000001</v>
      </c>
      <c r="T2859" s="2">
        <f t="shared" si="1523"/>
        <v>281924.57518773002</v>
      </c>
      <c r="U2859" s="2">
        <f t="shared" si="1524"/>
        <v>1805.0829975326583</v>
      </c>
      <c r="V2859" s="2">
        <f t="shared" si="1525"/>
        <v>96350.708087551451</v>
      </c>
      <c r="W2859" s="2">
        <f t="shared" si="1526"/>
        <v>286910.38767751411</v>
      </c>
      <c r="X2859" s="17">
        <f t="shared" si="1527"/>
        <v>0</v>
      </c>
      <c r="Y2859" s="2">
        <f t="shared" si="1528"/>
        <v>0</v>
      </c>
      <c r="Z2859" s="72">
        <f t="shared" si="1529"/>
        <v>0</v>
      </c>
      <c r="AA2859" s="2">
        <f t="shared" si="1515"/>
        <v>0</v>
      </c>
      <c r="AB2859" s="12">
        <f t="shared" si="1537"/>
        <v>4.6600000000000003E-2</v>
      </c>
      <c r="AC2859" s="17">
        <f t="shared" si="1530"/>
        <v>14</v>
      </c>
      <c r="AD2859" s="17">
        <v>252</v>
      </c>
      <c r="AE2859" s="13">
        <f t="shared" si="1541"/>
        <v>1.002533583</v>
      </c>
      <c r="AF2859" s="2">
        <f t="shared" si="1516"/>
        <v>714.27931096999998</v>
      </c>
      <c r="AG2859" s="2">
        <f t="shared" si="1531"/>
        <v>726.91128074000005</v>
      </c>
      <c r="AH2859" s="3">
        <f t="shared" si="1532"/>
        <v>0</v>
      </c>
      <c r="AI2859" s="4" t="str">
        <f t="shared" si="1542"/>
        <v>A+J=</v>
      </c>
      <c r="AJ2859" s="11">
        <f t="shared" si="1538"/>
        <v>44026</v>
      </c>
      <c r="AK2859" s="11"/>
      <c r="AL2859" s="4"/>
      <c r="AM2859" s="1"/>
      <c r="AN2859" s="11"/>
      <c r="AO2859" s="1"/>
      <c r="AP2859" s="1"/>
      <c r="AQ2859" s="3"/>
      <c r="AR2859" s="3"/>
      <c r="AS2859" s="6"/>
      <c r="AT2859" s="1"/>
      <c r="AU2859" s="1"/>
      <c r="AV2859" s="1"/>
      <c r="AW2859" s="1"/>
      <c r="AX2859" s="1"/>
      <c r="AY2859" s="1"/>
      <c r="AZ2859" s="1"/>
      <c r="BA2859" s="1"/>
      <c r="BB2859" s="1"/>
    </row>
    <row r="2860" spans="1:54" x14ac:dyDescent="0.2">
      <c r="A2860" s="158">
        <f t="shared" si="1533"/>
        <v>44016</v>
      </c>
      <c r="B2860" s="2">
        <f t="shared" si="1517"/>
        <v>287638.13631028967</v>
      </c>
      <c r="C2860" s="2">
        <f t="shared" si="1534"/>
        <v>188754.59659243</v>
      </c>
      <c r="D2860" s="2">
        <f>SUM(Y2860:Y$2901)</f>
        <v>3656.9474218200003</v>
      </c>
      <c r="E2860" s="73">
        <f t="shared" si="1518"/>
        <v>185097.64917061001</v>
      </c>
      <c r="F2860" s="88">
        <f t="shared" si="1544"/>
        <v>5331.91</v>
      </c>
      <c r="G2860" s="3">
        <f>IF(AND(N2860=1,N2859&gt;1),VLOOKUP(A2859,[1]Plan1!$BK$81:$BM$259,3),G2859)</f>
        <v>5311.65</v>
      </c>
      <c r="H2860" s="11">
        <f t="shared" si="1545"/>
        <v>43937</v>
      </c>
      <c r="I2860" s="11">
        <f t="shared" si="1546"/>
        <v>43967</v>
      </c>
      <c r="J2860" s="12">
        <f t="shared" si="1519"/>
        <v>-3.7997640620340833E-3</v>
      </c>
      <c r="K2860" s="11">
        <f t="shared" si="1535"/>
        <v>44026</v>
      </c>
      <c r="L2860" s="11">
        <f t="shared" si="1520"/>
        <v>44026</v>
      </c>
      <c r="M2860" s="1">
        <f t="shared" si="1539"/>
        <v>21</v>
      </c>
      <c r="N2860" s="1">
        <f t="shared" si="1521"/>
        <v>15</v>
      </c>
      <c r="O2860" s="2">
        <f t="shared" si="1522"/>
        <v>0.99728439999999996</v>
      </c>
      <c r="P2860" s="13">
        <f t="shared" si="1547"/>
        <v>0.99690005000000004</v>
      </c>
      <c r="Q2860" s="13">
        <f t="shared" si="1540"/>
        <v>1.5244039320677154</v>
      </c>
      <c r="R2860" s="2">
        <f t="shared" si="1543"/>
        <v>1.52026426</v>
      </c>
      <c r="S2860" s="2">
        <f t="shared" si="1536"/>
        <v>1.4936037600000001</v>
      </c>
      <c r="T2860" s="2">
        <f t="shared" si="1523"/>
        <v>281924.57518773002</v>
      </c>
      <c r="U2860" s="2">
        <f t="shared" si="1524"/>
        <v>1805.0829975326583</v>
      </c>
      <c r="V2860" s="2">
        <f t="shared" si="1525"/>
        <v>96299.691473487037</v>
      </c>
      <c r="W2860" s="2">
        <f t="shared" si="1526"/>
        <v>286859.37106344965</v>
      </c>
      <c r="X2860" s="17">
        <f t="shared" si="1527"/>
        <v>0</v>
      </c>
      <c r="Y2860" s="2">
        <f t="shared" si="1528"/>
        <v>0</v>
      </c>
      <c r="Z2860" s="72">
        <f t="shared" si="1529"/>
        <v>0</v>
      </c>
      <c r="AA2860" s="2">
        <f t="shared" si="1515"/>
        <v>0</v>
      </c>
      <c r="AB2860" s="12">
        <f t="shared" si="1537"/>
        <v>4.6600000000000003E-2</v>
      </c>
      <c r="AC2860" s="17">
        <f t="shared" si="1530"/>
        <v>15</v>
      </c>
      <c r="AD2860" s="17">
        <v>252</v>
      </c>
      <c r="AE2860" s="13">
        <f t="shared" si="1541"/>
        <v>1.002714798</v>
      </c>
      <c r="AF2860" s="2">
        <f t="shared" si="1516"/>
        <v>765.36827287000006</v>
      </c>
      <c r="AG2860" s="2">
        <f t="shared" si="1531"/>
        <v>778.76524684000003</v>
      </c>
      <c r="AH2860" s="3">
        <f t="shared" si="1532"/>
        <v>0</v>
      </c>
      <c r="AI2860" s="4" t="str">
        <f t="shared" si="1542"/>
        <v>A+J=</v>
      </c>
      <c r="AJ2860" s="11">
        <f t="shared" si="1538"/>
        <v>44026</v>
      </c>
      <c r="AK2860" s="11"/>
      <c r="AL2860" s="4"/>
      <c r="AM2860" s="1"/>
      <c r="AN2860" s="11"/>
      <c r="AO2860" s="1"/>
      <c r="AP2860" s="1"/>
      <c r="AQ2860" s="3"/>
      <c r="AR2860" s="3"/>
      <c r="AS2860" s="6"/>
      <c r="AT2860" s="1"/>
      <c r="AU2860" s="1"/>
      <c r="AV2860" s="1"/>
      <c r="AW2860" s="1"/>
      <c r="AX2860" s="1"/>
      <c r="AY2860" s="1"/>
      <c r="AZ2860" s="1"/>
      <c r="BA2860" s="1"/>
      <c r="BB2860" s="1"/>
    </row>
    <row r="2861" spans="1:54" x14ac:dyDescent="0.2">
      <c r="A2861" s="158">
        <f t="shared" si="1533"/>
        <v>44017</v>
      </c>
      <c r="B2861" s="2">
        <f t="shared" si="1517"/>
        <v>287638.13631028967</v>
      </c>
      <c r="C2861" s="2">
        <f t="shared" si="1534"/>
        <v>188754.59659243</v>
      </c>
      <c r="D2861" s="2">
        <f>SUM(Y2861:Y$2901)</f>
        <v>3656.9474218200003</v>
      </c>
      <c r="E2861" s="73">
        <f t="shared" si="1518"/>
        <v>185097.64917061001</v>
      </c>
      <c r="F2861" s="88">
        <f t="shared" si="1544"/>
        <v>5331.91</v>
      </c>
      <c r="G2861" s="3">
        <f>IF(AND(N2861=1,N2860&gt;1),VLOOKUP(A2860,[1]Plan1!$BK$81:$BM$259,3),G2860)</f>
        <v>5311.65</v>
      </c>
      <c r="H2861" s="11">
        <f t="shared" si="1545"/>
        <v>43937</v>
      </c>
      <c r="I2861" s="11">
        <f t="shared" si="1546"/>
        <v>43967</v>
      </c>
      <c r="J2861" s="12">
        <f t="shared" si="1519"/>
        <v>-3.7997640620340833E-3</v>
      </c>
      <c r="K2861" s="11">
        <f t="shared" si="1535"/>
        <v>44026</v>
      </c>
      <c r="L2861" s="11">
        <f t="shared" si="1520"/>
        <v>44026</v>
      </c>
      <c r="M2861" s="1">
        <f t="shared" si="1539"/>
        <v>21</v>
      </c>
      <c r="N2861" s="1">
        <f t="shared" si="1521"/>
        <v>15</v>
      </c>
      <c r="O2861" s="2">
        <f t="shared" si="1522"/>
        <v>0.99728439999999996</v>
      </c>
      <c r="P2861" s="13">
        <f t="shared" si="1547"/>
        <v>0.99690005000000004</v>
      </c>
      <c r="Q2861" s="13">
        <f t="shared" si="1540"/>
        <v>1.5244039320677154</v>
      </c>
      <c r="R2861" s="2">
        <f t="shared" si="1543"/>
        <v>1.52026426</v>
      </c>
      <c r="S2861" s="2">
        <f t="shared" si="1536"/>
        <v>1.4936037600000001</v>
      </c>
      <c r="T2861" s="2">
        <f t="shared" si="1523"/>
        <v>281924.57518773002</v>
      </c>
      <c r="U2861" s="2">
        <f t="shared" si="1524"/>
        <v>1805.0829975326583</v>
      </c>
      <c r="V2861" s="2">
        <f t="shared" si="1525"/>
        <v>96299.691473487037</v>
      </c>
      <c r="W2861" s="2">
        <f t="shared" si="1526"/>
        <v>286859.37106344965</v>
      </c>
      <c r="X2861" s="17">
        <f t="shared" si="1527"/>
        <v>0</v>
      </c>
      <c r="Y2861" s="2">
        <f t="shared" si="1528"/>
        <v>0</v>
      </c>
      <c r="Z2861" s="72">
        <f t="shared" si="1529"/>
        <v>0</v>
      </c>
      <c r="AA2861" s="2">
        <f t="shared" si="1515"/>
        <v>0</v>
      </c>
      <c r="AB2861" s="12">
        <f t="shared" si="1537"/>
        <v>4.6600000000000003E-2</v>
      </c>
      <c r="AC2861" s="17">
        <f t="shared" si="1530"/>
        <v>15</v>
      </c>
      <c r="AD2861" s="17">
        <v>252</v>
      </c>
      <c r="AE2861" s="13">
        <f t="shared" si="1541"/>
        <v>1.002714798</v>
      </c>
      <c r="AF2861" s="2">
        <f t="shared" si="1516"/>
        <v>765.36827287000006</v>
      </c>
      <c r="AG2861" s="2">
        <f t="shared" si="1531"/>
        <v>778.76524684000003</v>
      </c>
      <c r="AH2861" s="3">
        <f t="shared" si="1532"/>
        <v>0</v>
      </c>
      <c r="AI2861" s="4" t="str">
        <f t="shared" si="1542"/>
        <v>A+J=</v>
      </c>
      <c r="AJ2861" s="11">
        <f t="shared" si="1538"/>
        <v>44026</v>
      </c>
      <c r="AK2861" s="11"/>
      <c r="AL2861" s="4"/>
      <c r="AM2861" s="1"/>
      <c r="AN2861" s="11"/>
      <c r="AO2861" s="1"/>
      <c r="AP2861" s="1"/>
      <c r="AQ2861" s="3"/>
      <c r="AR2861" s="3"/>
      <c r="AS2861" s="6"/>
      <c r="AT2861" s="1"/>
      <c r="AU2861" s="1"/>
      <c r="AV2861" s="1"/>
      <c r="AW2861" s="1"/>
      <c r="AX2861" s="1"/>
      <c r="AY2861" s="1"/>
      <c r="AZ2861" s="1"/>
      <c r="BA2861" s="1"/>
      <c r="BB2861" s="1"/>
    </row>
    <row r="2862" spans="1:54" x14ac:dyDescent="0.2">
      <c r="A2862" s="158">
        <f t="shared" si="1533"/>
        <v>44018</v>
      </c>
      <c r="B2862" s="2">
        <f t="shared" si="1517"/>
        <v>287638.13631028967</v>
      </c>
      <c r="C2862" s="2">
        <f t="shared" si="1534"/>
        <v>188754.59659243</v>
      </c>
      <c r="D2862" s="2">
        <f>SUM(Y2862:Y$2901)</f>
        <v>3656.9474218200003</v>
      </c>
      <c r="E2862" s="73">
        <f t="shared" si="1518"/>
        <v>185097.64917061001</v>
      </c>
      <c r="F2862" s="88">
        <f t="shared" si="1544"/>
        <v>5331.91</v>
      </c>
      <c r="G2862" s="3">
        <f>IF(AND(N2862=1,N2861&gt;1),VLOOKUP(A2861,[1]Plan1!$BK$81:$BM$259,3),G2861)</f>
        <v>5311.65</v>
      </c>
      <c r="H2862" s="11">
        <f t="shared" si="1545"/>
        <v>43937</v>
      </c>
      <c r="I2862" s="11">
        <f t="shared" si="1546"/>
        <v>43967</v>
      </c>
      <c r="J2862" s="12">
        <f t="shared" si="1519"/>
        <v>-3.7997640620340833E-3</v>
      </c>
      <c r="K2862" s="11">
        <f t="shared" si="1535"/>
        <v>44026</v>
      </c>
      <c r="L2862" s="11">
        <f t="shared" si="1520"/>
        <v>44026</v>
      </c>
      <c r="M2862" s="1">
        <f t="shared" si="1539"/>
        <v>21</v>
      </c>
      <c r="N2862" s="1">
        <f t="shared" si="1521"/>
        <v>15</v>
      </c>
      <c r="O2862" s="2">
        <f t="shared" si="1522"/>
        <v>0.99728439999999996</v>
      </c>
      <c r="P2862" s="13">
        <f t="shared" si="1547"/>
        <v>0.99690005000000004</v>
      </c>
      <c r="Q2862" s="13">
        <f t="shared" si="1540"/>
        <v>1.5244039320677154</v>
      </c>
      <c r="R2862" s="2">
        <f t="shared" si="1543"/>
        <v>1.52026426</v>
      </c>
      <c r="S2862" s="2">
        <f t="shared" si="1536"/>
        <v>1.4936037600000001</v>
      </c>
      <c r="T2862" s="2">
        <f t="shared" si="1523"/>
        <v>281924.57518773002</v>
      </c>
      <c r="U2862" s="2">
        <f t="shared" si="1524"/>
        <v>1805.0829975326583</v>
      </c>
      <c r="V2862" s="2">
        <f t="shared" si="1525"/>
        <v>96299.691473487037</v>
      </c>
      <c r="W2862" s="2">
        <f t="shared" si="1526"/>
        <v>286859.37106344965</v>
      </c>
      <c r="X2862" s="17">
        <f t="shared" si="1527"/>
        <v>0</v>
      </c>
      <c r="Y2862" s="2">
        <f t="shared" si="1528"/>
        <v>0</v>
      </c>
      <c r="Z2862" s="72">
        <f t="shared" si="1529"/>
        <v>0</v>
      </c>
      <c r="AA2862" s="2">
        <f t="shared" si="1515"/>
        <v>0</v>
      </c>
      <c r="AB2862" s="12">
        <f t="shared" si="1537"/>
        <v>4.6600000000000003E-2</v>
      </c>
      <c r="AC2862" s="17">
        <f t="shared" si="1530"/>
        <v>15</v>
      </c>
      <c r="AD2862" s="17">
        <v>252</v>
      </c>
      <c r="AE2862" s="13">
        <f t="shared" si="1541"/>
        <v>1.002714798</v>
      </c>
      <c r="AF2862" s="2">
        <f t="shared" si="1516"/>
        <v>765.36827287000006</v>
      </c>
      <c r="AG2862" s="2">
        <f t="shared" si="1531"/>
        <v>778.76524684000003</v>
      </c>
      <c r="AH2862" s="3">
        <f t="shared" si="1532"/>
        <v>0</v>
      </c>
      <c r="AI2862" s="4" t="str">
        <f t="shared" si="1542"/>
        <v>A+J=</v>
      </c>
      <c r="AJ2862" s="11">
        <f t="shared" si="1538"/>
        <v>44026</v>
      </c>
      <c r="AK2862" s="11"/>
      <c r="AL2862" s="4"/>
      <c r="AM2862" s="1"/>
      <c r="AN2862" s="11"/>
      <c r="AO2862" s="1"/>
      <c r="AP2862" s="1"/>
      <c r="AQ2862" s="3"/>
      <c r="AR2862" s="3"/>
      <c r="AS2862" s="6"/>
      <c r="AT2862" s="1"/>
      <c r="AU2862" s="1"/>
      <c r="AV2862" s="1"/>
      <c r="AW2862" s="1"/>
      <c r="AX2862" s="1"/>
      <c r="AY2862" s="1"/>
      <c r="AZ2862" s="1"/>
      <c r="BA2862" s="1"/>
      <c r="BB2862" s="1"/>
    </row>
    <row r="2863" spans="1:54" x14ac:dyDescent="0.2">
      <c r="A2863" s="158">
        <f t="shared" si="1533"/>
        <v>44019</v>
      </c>
      <c r="B2863" s="2">
        <f t="shared" si="1517"/>
        <v>287638.97420554771</v>
      </c>
      <c r="C2863" s="2">
        <f t="shared" si="1534"/>
        <v>188754.59659243</v>
      </c>
      <c r="D2863" s="2">
        <f>SUM(Y2863:Y$2901)</f>
        <v>3656.9474218200003</v>
      </c>
      <c r="E2863" s="73">
        <f t="shared" si="1518"/>
        <v>185097.64917061001</v>
      </c>
      <c r="F2863" s="88">
        <f t="shared" si="1544"/>
        <v>5331.91</v>
      </c>
      <c r="G2863" s="3">
        <f>IF(AND(N2863=1,N2862&gt;1),VLOOKUP(A2862,[1]Plan1!$BK$81:$BM$259,3),G2862)</f>
        <v>5311.65</v>
      </c>
      <c r="H2863" s="11">
        <f t="shared" si="1545"/>
        <v>43937</v>
      </c>
      <c r="I2863" s="11">
        <f t="shared" si="1546"/>
        <v>43967</v>
      </c>
      <c r="J2863" s="12">
        <f t="shared" si="1519"/>
        <v>-3.7997640620340833E-3</v>
      </c>
      <c r="K2863" s="11">
        <f t="shared" si="1535"/>
        <v>44026</v>
      </c>
      <c r="L2863" s="11">
        <f t="shared" si="1520"/>
        <v>44026</v>
      </c>
      <c r="M2863" s="1">
        <f t="shared" si="1539"/>
        <v>21</v>
      </c>
      <c r="N2863" s="1">
        <f t="shared" si="1521"/>
        <v>16</v>
      </c>
      <c r="O2863" s="2">
        <f t="shared" si="1522"/>
        <v>0.99710363000000002</v>
      </c>
      <c r="P2863" s="13">
        <f t="shared" si="1547"/>
        <v>0.99690005000000004</v>
      </c>
      <c r="Q2863" s="13">
        <f t="shared" si="1540"/>
        <v>1.5244039320677154</v>
      </c>
      <c r="R2863" s="2">
        <f t="shared" si="1543"/>
        <v>1.5199886899999999</v>
      </c>
      <c r="S2863" s="2">
        <f t="shared" si="1536"/>
        <v>1.4936037600000001</v>
      </c>
      <c r="T2863" s="2">
        <f t="shared" si="1523"/>
        <v>281924.57518773002</v>
      </c>
      <c r="U2863" s="2">
        <f t="shared" si="1524"/>
        <v>1805.0829975326583</v>
      </c>
      <c r="V2863" s="2">
        <f t="shared" si="1525"/>
        <v>96248.68411430507</v>
      </c>
      <c r="W2863" s="2">
        <f t="shared" si="1526"/>
        <v>286808.36370426771</v>
      </c>
      <c r="X2863" s="17">
        <f t="shared" si="1527"/>
        <v>0</v>
      </c>
      <c r="Y2863" s="2">
        <f t="shared" si="1528"/>
        <v>0</v>
      </c>
      <c r="Z2863" s="72">
        <f t="shared" si="1529"/>
        <v>0</v>
      </c>
      <c r="AA2863" s="2">
        <f t="shared" si="1515"/>
        <v>0</v>
      </c>
      <c r="AB2863" s="12">
        <f t="shared" si="1537"/>
        <v>4.6600000000000003E-2</v>
      </c>
      <c r="AC2863" s="17">
        <f t="shared" si="1530"/>
        <v>16</v>
      </c>
      <c r="AD2863" s="17">
        <v>252</v>
      </c>
      <c r="AE2863" s="13">
        <f t="shared" si="1541"/>
        <v>1.0028960469999999</v>
      </c>
      <c r="AF2863" s="2">
        <f t="shared" si="1516"/>
        <v>816.46682019000002</v>
      </c>
      <c r="AG2863" s="2">
        <f t="shared" si="1531"/>
        <v>830.61050127999999</v>
      </c>
      <c r="AH2863" s="3">
        <f t="shared" si="1532"/>
        <v>0</v>
      </c>
      <c r="AI2863" s="4" t="str">
        <f t="shared" si="1542"/>
        <v>A+J=</v>
      </c>
      <c r="AJ2863" s="11">
        <f t="shared" si="1538"/>
        <v>44026</v>
      </c>
      <c r="AK2863" s="11"/>
      <c r="AL2863" s="4"/>
      <c r="AM2863" s="1"/>
      <c r="AN2863" s="11"/>
      <c r="AO2863" s="1"/>
      <c r="AP2863" s="1"/>
      <c r="AQ2863" s="3"/>
      <c r="AR2863" s="3"/>
      <c r="AS2863" s="6"/>
      <c r="AT2863" s="1"/>
      <c r="AU2863" s="1"/>
      <c r="AV2863" s="1"/>
      <c r="AW2863" s="1"/>
      <c r="AX2863" s="1"/>
      <c r="AY2863" s="1"/>
      <c r="AZ2863" s="1"/>
      <c r="BA2863" s="1"/>
      <c r="BB2863" s="1"/>
    </row>
    <row r="2864" spans="1:54" x14ac:dyDescent="0.2">
      <c r="A2864" s="158">
        <f t="shared" si="1533"/>
        <v>44020</v>
      </c>
      <c r="B2864" s="2">
        <f t="shared" si="1517"/>
        <v>287639.80835698528</v>
      </c>
      <c r="C2864" s="2">
        <f t="shared" si="1534"/>
        <v>188754.59659243</v>
      </c>
      <c r="D2864" s="2">
        <f>SUM(Y2864:Y$2901)</f>
        <v>3656.9474218200003</v>
      </c>
      <c r="E2864" s="73">
        <f t="shared" si="1518"/>
        <v>185097.64917061001</v>
      </c>
      <c r="F2864" s="88">
        <f t="shared" si="1544"/>
        <v>5331.91</v>
      </c>
      <c r="G2864" s="3">
        <f>IF(AND(N2864=1,N2863&gt;1),VLOOKUP(A2863,[1]Plan1!$BK$81:$BM$259,3),G2863)</f>
        <v>5311.65</v>
      </c>
      <c r="H2864" s="11">
        <f t="shared" si="1545"/>
        <v>43937</v>
      </c>
      <c r="I2864" s="11">
        <f t="shared" si="1546"/>
        <v>43967</v>
      </c>
      <c r="J2864" s="12">
        <f t="shared" si="1519"/>
        <v>-3.7997640620340833E-3</v>
      </c>
      <c r="K2864" s="11">
        <f t="shared" si="1535"/>
        <v>44026</v>
      </c>
      <c r="L2864" s="11">
        <f t="shared" si="1520"/>
        <v>44026</v>
      </c>
      <c r="M2864" s="1">
        <f t="shared" si="1539"/>
        <v>21</v>
      </c>
      <c r="N2864" s="1">
        <f t="shared" si="1521"/>
        <v>17</v>
      </c>
      <c r="O2864" s="2">
        <f t="shared" si="1522"/>
        <v>0.99692287999999996</v>
      </c>
      <c r="P2864" s="13">
        <f t="shared" si="1547"/>
        <v>0.99690005000000004</v>
      </c>
      <c r="Q2864" s="13">
        <f t="shared" si="1540"/>
        <v>1.5244039320677154</v>
      </c>
      <c r="R2864" s="2">
        <f t="shared" si="1543"/>
        <v>1.5197131500000001</v>
      </c>
      <c r="S2864" s="2">
        <f t="shared" si="1536"/>
        <v>1.4936037600000001</v>
      </c>
      <c r="T2864" s="2">
        <f t="shared" si="1523"/>
        <v>281924.57518773002</v>
      </c>
      <c r="U2864" s="2">
        <f t="shared" si="1524"/>
        <v>1805.0829975326583</v>
      </c>
      <c r="V2864" s="2">
        <f t="shared" si="1525"/>
        <v>96197.682308052623</v>
      </c>
      <c r="W2864" s="2">
        <f t="shared" si="1526"/>
        <v>286757.36189801525</v>
      </c>
      <c r="X2864" s="17">
        <f t="shared" si="1527"/>
        <v>0</v>
      </c>
      <c r="Y2864" s="2">
        <f t="shared" si="1528"/>
        <v>0</v>
      </c>
      <c r="Z2864" s="72">
        <f t="shared" si="1529"/>
        <v>0</v>
      </c>
      <c r="AA2864" s="2">
        <f t="shared" si="1515"/>
        <v>0</v>
      </c>
      <c r="AB2864" s="12">
        <f t="shared" si="1537"/>
        <v>4.6600000000000003E-2</v>
      </c>
      <c r="AC2864" s="17">
        <f t="shared" si="1530"/>
        <v>17</v>
      </c>
      <c r="AD2864" s="17">
        <v>252</v>
      </c>
      <c r="AE2864" s="13">
        <f t="shared" si="1541"/>
        <v>1.003077328</v>
      </c>
      <c r="AF2864" s="2">
        <f t="shared" si="1516"/>
        <v>867.57438910999997</v>
      </c>
      <c r="AG2864" s="2">
        <f t="shared" si="1531"/>
        <v>882.44645896999998</v>
      </c>
      <c r="AH2864" s="3">
        <f t="shared" si="1532"/>
        <v>0</v>
      </c>
      <c r="AI2864" s="4" t="str">
        <f t="shared" si="1542"/>
        <v>A+J=</v>
      </c>
      <c r="AJ2864" s="11">
        <f t="shared" si="1538"/>
        <v>44026</v>
      </c>
      <c r="AK2864" s="11"/>
      <c r="AL2864" s="4"/>
      <c r="AM2864" s="1"/>
      <c r="AN2864" s="11"/>
      <c r="AO2864" s="1"/>
      <c r="AP2864" s="1"/>
      <c r="AQ2864" s="3"/>
      <c r="AR2864" s="3"/>
      <c r="AS2864" s="6"/>
      <c r="AT2864" s="1"/>
      <c r="AU2864" s="1"/>
      <c r="AV2864" s="1"/>
      <c r="AW2864" s="1"/>
      <c r="AX2864" s="1"/>
      <c r="AY2864" s="1"/>
      <c r="AZ2864" s="1"/>
      <c r="BA2864" s="1"/>
      <c r="BB2864" s="1"/>
    </row>
    <row r="2865" spans="1:54" x14ac:dyDescent="0.2">
      <c r="A2865" s="158">
        <f t="shared" si="1533"/>
        <v>44021</v>
      </c>
      <c r="B2865" s="2">
        <f t="shared" si="1517"/>
        <v>287640.64647747827</v>
      </c>
      <c r="C2865" s="2">
        <f t="shared" si="1534"/>
        <v>188754.59659243</v>
      </c>
      <c r="D2865" s="2">
        <f>SUM(Y2865:Y$2901)</f>
        <v>3656.9474218200003</v>
      </c>
      <c r="E2865" s="73">
        <f t="shared" si="1518"/>
        <v>185097.64917061001</v>
      </c>
      <c r="F2865" s="88">
        <f t="shared" si="1544"/>
        <v>5331.91</v>
      </c>
      <c r="G2865" s="3">
        <f>IF(AND(N2865=1,N2864&gt;1),VLOOKUP(A2864,[1]Plan1!$BK$81:$BM$259,3),G2864)</f>
        <v>5311.65</v>
      </c>
      <c r="H2865" s="11">
        <f t="shared" si="1545"/>
        <v>43937</v>
      </c>
      <c r="I2865" s="11">
        <f t="shared" si="1546"/>
        <v>43967</v>
      </c>
      <c r="J2865" s="12">
        <f t="shared" si="1519"/>
        <v>-3.7997640620340833E-3</v>
      </c>
      <c r="K2865" s="11">
        <f t="shared" si="1535"/>
        <v>44026</v>
      </c>
      <c r="L2865" s="11">
        <f t="shared" si="1520"/>
        <v>44026</v>
      </c>
      <c r="M2865" s="1">
        <f t="shared" si="1539"/>
        <v>21</v>
      </c>
      <c r="N2865" s="1">
        <f t="shared" si="1521"/>
        <v>18</v>
      </c>
      <c r="O2865" s="2">
        <f t="shared" si="1522"/>
        <v>0.99674216999999998</v>
      </c>
      <c r="P2865" s="13">
        <f t="shared" si="1547"/>
        <v>0.99690005000000004</v>
      </c>
      <c r="Q2865" s="13">
        <f t="shared" si="1540"/>
        <v>1.5244039320677154</v>
      </c>
      <c r="R2865" s="2">
        <f t="shared" si="1543"/>
        <v>1.51943768</v>
      </c>
      <c r="S2865" s="2">
        <f t="shared" si="1536"/>
        <v>1.4936037600000001</v>
      </c>
      <c r="T2865" s="2">
        <f t="shared" si="1523"/>
        <v>281924.57518773002</v>
      </c>
      <c r="U2865" s="2">
        <f t="shared" si="1524"/>
        <v>1805.0829975326583</v>
      </c>
      <c r="V2865" s="2">
        <f t="shared" si="1525"/>
        <v>96146.693458635593</v>
      </c>
      <c r="W2865" s="2">
        <f t="shared" si="1526"/>
        <v>286706.37304859824</v>
      </c>
      <c r="X2865" s="17">
        <f t="shared" si="1527"/>
        <v>0</v>
      </c>
      <c r="Y2865" s="2">
        <f t="shared" si="1528"/>
        <v>0</v>
      </c>
      <c r="Z2865" s="72">
        <f t="shared" si="1529"/>
        <v>0</v>
      </c>
      <c r="AA2865" s="2">
        <f t="shared" si="1515"/>
        <v>0</v>
      </c>
      <c r="AB2865" s="12">
        <f t="shared" si="1537"/>
        <v>4.6600000000000003E-2</v>
      </c>
      <c r="AC2865" s="17">
        <f t="shared" si="1530"/>
        <v>18</v>
      </c>
      <c r="AD2865" s="17">
        <v>252</v>
      </c>
      <c r="AE2865" s="13">
        <f t="shared" si="1541"/>
        <v>1.003258642</v>
      </c>
      <c r="AF2865" s="2">
        <f t="shared" si="1516"/>
        <v>918.69126153000002</v>
      </c>
      <c r="AG2865" s="2">
        <f t="shared" si="1531"/>
        <v>934.27342887999998</v>
      </c>
      <c r="AH2865" s="3">
        <f t="shared" si="1532"/>
        <v>0</v>
      </c>
      <c r="AI2865" s="4" t="str">
        <f t="shared" si="1542"/>
        <v>A+J=</v>
      </c>
      <c r="AJ2865" s="11">
        <f t="shared" si="1538"/>
        <v>44026</v>
      </c>
      <c r="AK2865" s="11"/>
      <c r="AL2865" s="4"/>
      <c r="AM2865" s="1"/>
      <c r="AN2865" s="11"/>
      <c r="AO2865" s="1"/>
      <c r="AP2865" s="1"/>
      <c r="AQ2865" s="3"/>
      <c r="AR2865" s="3"/>
      <c r="AS2865" s="6"/>
      <c r="AT2865" s="1"/>
      <c r="AU2865" s="1"/>
      <c r="AV2865" s="1"/>
      <c r="AW2865" s="1"/>
      <c r="AX2865" s="1"/>
      <c r="AY2865" s="1"/>
      <c r="AZ2865" s="1"/>
      <c r="BA2865" s="1"/>
      <c r="BB2865" s="1"/>
    </row>
    <row r="2866" spans="1:54" x14ac:dyDescent="0.2">
      <c r="A2866" s="158">
        <f t="shared" si="1533"/>
        <v>44022</v>
      </c>
      <c r="B2866" s="2">
        <f t="shared" si="1517"/>
        <v>287641.4827103272</v>
      </c>
      <c r="C2866" s="2">
        <f t="shared" si="1534"/>
        <v>188754.59659243</v>
      </c>
      <c r="D2866" s="2">
        <f>SUM(Y2866:Y$2901)</f>
        <v>3656.9474218200003</v>
      </c>
      <c r="E2866" s="73">
        <f t="shared" si="1518"/>
        <v>185097.64917061001</v>
      </c>
      <c r="F2866" s="88">
        <f t="shared" si="1544"/>
        <v>5331.91</v>
      </c>
      <c r="G2866" s="3">
        <f>IF(AND(N2866=1,N2865&gt;1),VLOOKUP(A2865,[1]Plan1!$BK$81:$BM$259,3),G2865)</f>
        <v>5311.65</v>
      </c>
      <c r="H2866" s="11">
        <f t="shared" si="1545"/>
        <v>43937</v>
      </c>
      <c r="I2866" s="11">
        <f t="shared" si="1546"/>
        <v>43967</v>
      </c>
      <c r="J2866" s="12">
        <f t="shared" si="1519"/>
        <v>-3.7997640620340833E-3</v>
      </c>
      <c r="K2866" s="11">
        <f t="shared" si="1535"/>
        <v>44026</v>
      </c>
      <c r="L2866" s="11">
        <f t="shared" si="1520"/>
        <v>44026</v>
      </c>
      <c r="M2866" s="1">
        <f t="shared" si="1539"/>
        <v>21</v>
      </c>
      <c r="N2866" s="1">
        <f t="shared" si="1521"/>
        <v>19</v>
      </c>
      <c r="O2866" s="2">
        <f t="shared" si="1522"/>
        <v>0.99656149000000005</v>
      </c>
      <c r="P2866" s="13">
        <f t="shared" si="1547"/>
        <v>0.99690005000000004</v>
      </c>
      <c r="Q2866" s="13">
        <f t="shared" si="1540"/>
        <v>1.5244039320677154</v>
      </c>
      <c r="R2866" s="2">
        <f t="shared" si="1543"/>
        <v>1.5191622499999999</v>
      </c>
      <c r="S2866" s="2">
        <f t="shared" si="1536"/>
        <v>1.4936037600000001</v>
      </c>
      <c r="T2866" s="2">
        <f t="shared" si="1523"/>
        <v>281924.57518773002</v>
      </c>
      <c r="U2866" s="2">
        <f t="shared" si="1524"/>
        <v>1805.0829975326583</v>
      </c>
      <c r="V2866" s="2">
        <f t="shared" si="1525"/>
        <v>96095.712013124517</v>
      </c>
      <c r="W2866" s="2">
        <f t="shared" si="1526"/>
        <v>286655.39160308719</v>
      </c>
      <c r="X2866" s="17">
        <f t="shared" si="1527"/>
        <v>0</v>
      </c>
      <c r="Y2866" s="2">
        <f t="shared" si="1528"/>
        <v>0</v>
      </c>
      <c r="Z2866" s="72">
        <f t="shared" si="1529"/>
        <v>0</v>
      </c>
      <c r="AA2866" s="2">
        <f t="shared" si="1515"/>
        <v>0</v>
      </c>
      <c r="AB2866" s="12">
        <f t="shared" si="1537"/>
        <v>4.6600000000000003E-2</v>
      </c>
      <c r="AC2866" s="17">
        <f t="shared" si="1530"/>
        <v>19</v>
      </c>
      <c r="AD2866" s="17">
        <v>252</v>
      </c>
      <c r="AE2866" s="13">
        <f t="shared" si="1541"/>
        <v>1.003439988</v>
      </c>
      <c r="AF2866" s="2">
        <f t="shared" si="1516"/>
        <v>969.81715555000005</v>
      </c>
      <c r="AG2866" s="2">
        <f t="shared" si="1531"/>
        <v>986.09110724000004</v>
      </c>
      <c r="AH2866" s="3">
        <f t="shared" si="1532"/>
        <v>0</v>
      </c>
      <c r="AI2866" s="4" t="str">
        <f t="shared" si="1542"/>
        <v>A+J=</v>
      </c>
      <c r="AJ2866" s="11">
        <f t="shared" si="1538"/>
        <v>44026</v>
      </c>
      <c r="AK2866" s="11"/>
      <c r="AL2866" s="4"/>
      <c r="AM2866" s="1"/>
      <c r="AN2866" s="11"/>
      <c r="AO2866" s="1"/>
      <c r="AP2866" s="1"/>
      <c r="AQ2866" s="3"/>
      <c r="AR2866" s="3"/>
      <c r="AS2866" s="6"/>
      <c r="AT2866" s="1"/>
      <c r="AU2866" s="1"/>
      <c r="AV2866" s="1"/>
      <c r="AW2866" s="1"/>
      <c r="AX2866" s="1"/>
      <c r="AY2866" s="1"/>
      <c r="AZ2866" s="1"/>
      <c r="BA2866" s="1"/>
      <c r="BB2866" s="1"/>
    </row>
    <row r="2867" spans="1:54" x14ac:dyDescent="0.2">
      <c r="A2867" s="158">
        <f t="shared" si="1533"/>
        <v>44023</v>
      </c>
      <c r="B2867" s="2">
        <f t="shared" si="1517"/>
        <v>287642.31948556856</v>
      </c>
      <c r="C2867" s="2">
        <f t="shared" si="1534"/>
        <v>188754.59659243</v>
      </c>
      <c r="D2867" s="2">
        <f>SUM(Y2867:Y$2901)</f>
        <v>3656.9474218200003</v>
      </c>
      <c r="E2867" s="73">
        <f t="shared" si="1518"/>
        <v>185097.64917061001</v>
      </c>
      <c r="F2867" s="88">
        <f t="shared" si="1544"/>
        <v>5331.91</v>
      </c>
      <c r="G2867" s="3">
        <f>IF(AND(N2867=1,N2866&gt;1),VLOOKUP(A2866,[1]Plan1!$BK$81:$BM$259,3),G2866)</f>
        <v>5311.65</v>
      </c>
      <c r="H2867" s="11">
        <f t="shared" si="1545"/>
        <v>43937</v>
      </c>
      <c r="I2867" s="11">
        <f t="shared" si="1546"/>
        <v>43967</v>
      </c>
      <c r="J2867" s="12">
        <f t="shared" si="1519"/>
        <v>-3.7997640620340833E-3</v>
      </c>
      <c r="K2867" s="11">
        <f t="shared" si="1535"/>
        <v>44026</v>
      </c>
      <c r="L2867" s="11">
        <f t="shared" si="1520"/>
        <v>44026</v>
      </c>
      <c r="M2867" s="1">
        <f t="shared" si="1539"/>
        <v>21</v>
      </c>
      <c r="N2867" s="1">
        <f t="shared" si="1521"/>
        <v>20</v>
      </c>
      <c r="O2867" s="2">
        <f t="shared" si="1522"/>
        <v>0.99638084000000005</v>
      </c>
      <c r="P2867" s="13">
        <f t="shared" si="1547"/>
        <v>0.99690005000000004</v>
      </c>
      <c r="Q2867" s="13">
        <f t="shared" si="1540"/>
        <v>1.5244039320677154</v>
      </c>
      <c r="R2867" s="2">
        <f t="shared" si="1543"/>
        <v>1.51888687</v>
      </c>
      <c r="S2867" s="2">
        <f t="shared" si="1536"/>
        <v>1.4936037600000001</v>
      </c>
      <c r="T2867" s="2">
        <f t="shared" si="1523"/>
        <v>281924.57518773002</v>
      </c>
      <c r="U2867" s="2">
        <f t="shared" si="1524"/>
        <v>1805.0829975326583</v>
      </c>
      <c r="V2867" s="2">
        <f t="shared" si="1525"/>
        <v>96044.739822495918</v>
      </c>
      <c r="W2867" s="2">
        <f t="shared" si="1526"/>
        <v>286604.41941245855</v>
      </c>
      <c r="X2867" s="17">
        <f t="shared" si="1527"/>
        <v>0</v>
      </c>
      <c r="Y2867" s="2">
        <f t="shared" si="1528"/>
        <v>0</v>
      </c>
      <c r="Z2867" s="72">
        <f t="shared" si="1529"/>
        <v>0</v>
      </c>
      <c r="AA2867" s="2">
        <f t="shared" si="1515"/>
        <v>0</v>
      </c>
      <c r="AB2867" s="12">
        <f t="shared" si="1537"/>
        <v>4.6600000000000003E-2</v>
      </c>
      <c r="AC2867" s="17">
        <f t="shared" si="1530"/>
        <v>20</v>
      </c>
      <c r="AD2867" s="17">
        <v>252</v>
      </c>
      <c r="AE2867" s="13">
        <f t="shared" si="1541"/>
        <v>1.0036213679999999</v>
      </c>
      <c r="AF2867" s="2">
        <f t="shared" si="1516"/>
        <v>1020.95263499</v>
      </c>
      <c r="AG2867" s="2">
        <f t="shared" si="1531"/>
        <v>1037.90007311</v>
      </c>
      <c r="AH2867" s="3">
        <f t="shared" si="1532"/>
        <v>0</v>
      </c>
      <c r="AI2867" s="4" t="str">
        <f t="shared" si="1542"/>
        <v>A+J=</v>
      </c>
      <c r="AJ2867" s="11">
        <f t="shared" si="1538"/>
        <v>44026</v>
      </c>
      <c r="AK2867" s="11"/>
      <c r="AL2867" s="4"/>
      <c r="AM2867" s="1"/>
      <c r="AN2867" s="11"/>
      <c r="AO2867" s="1"/>
      <c r="AP2867" s="1"/>
      <c r="AQ2867" s="3"/>
      <c r="AR2867" s="3"/>
      <c r="AS2867" s="6"/>
      <c r="AT2867" s="1"/>
      <c r="AU2867" s="1"/>
      <c r="AV2867" s="1"/>
      <c r="AW2867" s="1"/>
      <c r="AX2867" s="1"/>
      <c r="AY2867" s="1"/>
      <c r="AZ2867" s="1"/>
      <c r="BA2867" s="1"/>
      <c r="BB2867" s="1"/>
    </row>
    <row r="2868" spans="1:54" x14ac:dyDescent="0.2">
      <c r="A2868" s="158">
        <f t="shared" si="1533"/>
        <v>44024</v>
      </c>
      <c r="B2868" s="2">
        <f t="shared" si="1517"/>
        <v>287642.31948556856</v>
      </c>
      <c r="C2868" s="2">
        <f t="shared" si="1534"/>
        <v>188754.59659243</v>
      </c>
      <c r="D2868" s="2">
        <f>SUM(Y2868:Y$2901)</f>
        <v>3656.9474218200003</v>
      </c>
      <c r="E2868" s="73">
        <f t="shared" si="1518"/>
        <v>185097.64917061001</v>
      </c>
      <c r="F2868" s="88">
        <f t="shared" si="1544"/>
        <v>5331.91</v>
      </c>
      <c r="G2868" s="3">
        <f>IF(AND(N2868=1,N2867&gt;1),VLOOKUP(A2867,[1]Plan1!$BK$81:$BM$259,3),G2867)</f>
        <v>5311.65</v>
      </c>
      <c r="H2868" s="11">
        <f t="shared" si="1545"/>
        <v>43937</v>
      </c>
      <c r="I2868" s="11">
        <f t="shared" si="1546"/>
        <v>43967</v>
      </c>
      <c r="J2868" s="12">
        <f t="shared" si="1519"/>
        <v>-3.7997640620340833E-3</v>
      </c>
      <c r="K2868" s="11">
        <f t="shared" si="1535"/>
        <v>44026</v>
      </c>
      <c r="L2868" s="11">
        <f t="shared" si="1520"/>
        <v>44026</v>
      </c>
      <c r="M2868" s="1">
        <f t="shared" si="1539"/>
        <v>21</v>
      </c>
      <c r="N2868" s="1">
        <f t="shared" si="1521"/>
        <v>20</v>
      </c>
      <c r="O2868" s="2">
        <f t="shared" si="1522"/>
        <v>0.99638084000000005</v>
      </c>
      <c r="P2868" s="13">
        <f t="shared" si="1547"/>
        <v>0.99690005000000004</v>
      </c>
      <c r="Q2868" s="13">
        <f t="shared" si="1540"/>
        <v>1.5244039320677154</v>
      </c>
      <c r="R2868" s="2">
        <f t="shared" si="1543"/>
        <v>1.51888687</v>
      </c>
      <c r="S2868" s="2">
        <f t="shared" si="1536"/>
        <v>1.4936037600000001</v>
      </c>
      <c r="T2868" s="2">
        <f t="shared" si="1523"/>
        <v>281924.57518773002</v>
      </c>
      <c r="U2868" s="2">
        <f t="shared" si="1524"/>
        <v>1805.0829975326583</v>
      </c>
      <c r="V2868" s="2">
        <f t="shared" si="1525"/>
        <v>96044.739822495918</v>
      </c>
      <c r="W2868" s="2">
        <f t="shared" si="1526"/>
        <v>286604.41941245855</v>
      </c>
      <c r="X2868" s="17">
        <f t="shared" si="1527"/>
        <v>0</v>
      </c>
      <c r="Y2868" s="2">
        <f t="shared" si="1528"/>
        <v>0</v>
      </c>
      <c r="Z2868" s="72">
        <f t="shared" si="1529"/>
        <v>0</v>
      </c>
      <c r="AA2868" s="2">
        <f t="shared" si="1515"/>
        <v>0</v>
      </c>
      <c r="AB2868" s="12">
        <f t="shared" si="1537"/>
        <v>4.6600000000000003E-2</v>
      </c>
      <c r="AC2868" s="17">
        <f t="shared" si="1530"/>
        <v>20</v>
      </c>
      <c r="AD2868" s="17">
        <v>252</v>
      </c>
      <c r="AE2868" s="13">
        <f t="shared" si="1541"/>
        <v>1.0036213679999999</v>
      </c>
      <c r="AF2868" s="2">
        <f t="shared" si="1516"/>
        <v>1020.95263499</v>
      </c>
      <c r="AG2868" s="2">
        <f t="shared" si="1531"/>
        <v>1037.90007311</v>
      </c>
      <c r="AH2868" s="3">
        <f t="shared" si="1532"/>
        <v>0</v>
      </c>
      <c r="AI2868" s="4" t="str">
        <f t="shared" si="1542"/>
        <v>A+J=</v>
      </c>
      <c r="AJ2868" s="11">
        <f t="shared" si="1538"/>
        <v>44026</v>
      </c>
      <c r="AK2868" s="11"/>
      <c r="AL2868" s="4"/>
      <c r="AM2868" s="1"/>
      <c r="AN2868" s="11"/>
      <c r="AO2868" s="1"/>
      <c r="AP2868" s="1"/>
      <c r="AQ2868" s="3"/>
      <c r="AR2868" s="3"/>
      <c r="AS2868" s="6"/>
      <c r="AT2868" s="1"/>
      <c r="AU2868" s="1"/>
      <c r="AV2868" s="1"/>
      <c r="AW2868" s="1"/>
      <c r="AX2868" s="1"/>
      <c r="AY2868" s="1"/>
      <c r="AZ2868" s="1"/>
      <c r="BA2868" s="1"/>
      <c r="BB2868" s="1"/>
    </row>
    <row r="2869" spans="1:54" x14ac:dyDescent="0.2">
      <c r="A2869" s="158">
        <f t="shared" si="1533"/>
        <v>44025</v>
      </c>
      <c r="B2869" s="2">
        <f t="shared" si="1517"/>
        <v>287642.31948556856</v>
      </c>
      <c r="C2869" s="2">
        <f t="shared" si="1534"/>
        <v>188754.59659243</v>
      </c>
      <c r="D2869" s="2">
        <f>SUM(Y2869:Y$2901)</f>
        <v>3656.9474218200003</v>
      </c>
      <c r="E2869" s="73">
        <f t="shared" si="1518"/>
        <v>185097.64917061001</v>
      </c>
      <c r="F2869" s="88">
        <f t="shared" si="1544"/>
        <v>5331.91</v>
      </c>
      <c r="G2869" s="3">
        <f>IF(AND(N2869=1,N2868&gt;1),VLOOKUP(A2868,[1]Plan1!$BK$81:$BM$259,3),G2868)</f>
        <v>5311.65</v>
      </c>
      <c r="H2869" s="11">
        <f t="shared" si="1545"/>
        <v>43937</v>
      </c>
      <c r="I2869" s="11">
        <f t="shared" si="1546"/>
        <v>43967</v>
      </c>
      <c r="J2869" s="12">
        <f t="shared" si="1519"/>
        <v>-3.7997640620340833E-3</v>
      </c>
      <c r="K2869" s="11">
        <f t="shared" si="1535"/>
        <v>44026</v>
      </c>
      <c r="L2869" s="11">
        <f t="shared" si="1520"/>
        <v>44026</v>
      </c>
      <c r="M2869" s="1">
        <f t="shared" si="1539"/>
        <v>21</v>
      </c>
      <c r="N2869" s="1">
        <f t="shared" si="1521"/>
        <v>20</v>
      </c>
      <c r="O2869" s="2">
        <f t="shared" si="1522"/>
        <v>0.99638084000000005</v>
      </c>
      <c r="P2869" s="13">
        <f t="shared" si="1547"/>
        <v>0.99690005000000004</v>
      </c>
      <c r="Q2869" s="13">
        <f t="shared" si="1540"/>
        <v>1.5244039320677154</v>
      </c>
      <c r="R2869" s="2">
        <f t="shared" si="1543"/>
        <v>1.51888687</v>
      </c>
      <c r="S2869" s="2">
        <f t="shared" si="1536"/>
        <v>1.4936037600000001</v>
      </c>
      <c r="T2869" s="2">
        <f t="shared" si="1523"/>
        <v>281924.57518773002</v>
      </c>
      <c r="U2869" s="2">
        <f t="shared" si="1524"/>
        <v>1805.0829975326583</v>
      </c>
      <c r="V2869" s="2">
        <f t="shared" si="1525"/>
        <v>96044.739822495918</v>
      </c>
      <c r="W2869" s="2">
        <f t="shared" si="1526"/>
        <v>286604.41941245855</v>
      </c>
      <c r="X2869" s="17">
        <f t="shared" si="1527"/>
        <v>0</v>
      </c>
      <c r="Y2869" s="2">
        <f t="shared" si="1528"/>
        <v>0</v>
      </c>
      <c r="Z2869" s="72">
        <f t="shared" si="1529"/>
        <v>0</v>
      </c>
      <c r="AA2869" s="2">
        <f t="shared" si="1515"/>
        <v>0</v>
      </c>
      <c r="AB2869" s="12">
        <f t="shared" si="1537"/>
        <v>4.6600000000000003E-2</v>
      </c>
      <c r="AC2869" s="17">
        <f t="shared" si="1530"/>
        <v>20</v>
      </c>
      <c r="AD2869" s="17">
        <v>252</v>
      </c>
      <c r="AE2869" s="13">
        <f t="shared" si="1541"/>
        <v>1.0036213679999999</v>
      </c>
      <c r="AF2869" s="2">
        <f t="shared" si="1516"/>
        <v>1020.95263499</v>
      </c>
      <c r="AG2869" s="2">
        <f t="shared" si="1531"/>
        <v>1037.90007311</v>
      </c>
      <c r="AH2869" s="3">
        <f t="shared" si="1532"/>
        <v>0</v>
      </c>
      <c r="AI2869" s="4" t="str">
        <f t="shared" si="1542"/>
        <v>A+J=</v>
      </c>
      <c r="AJ2869" s="11">
        <f t="shared" si="1538"/>
        <v>44026</v>
      </c>
      <c r="AK2869" s="11"/>
      <c r="AL2869" s="4"/>
      <c r="AM2869" s="1"/>
      <c r="AN2869" s="11"/>
      <c r="AO2869" s="1"/>
      <c r="AP2869" s="1"/>
      <c r="AQ2869" s="3"/>
      <c r="AR2869" s="3"/>
      <c r="AS2869" s="6"/>
      <c r="AT2869" s="1"/>
      <c r="AU2869" s="1"/>
      <c r="AV2869" s="1"/>
      <c r="AW2869" s="1"/>
      <c r="AX2869" s="1"/>
      <c r="AY2869" s="1"/>
      <c r="AZ2869" s="1"/>
      <c r="BA2869" s="1"/>
      <c r="BB2869" s="1"/>
    </row>
    <row r="2870" spans="1:54" x14ac:dyDescent="0.2">
      <c r="A2870" s="158">
        <f t="shared" si="1533"/>
        <v>44026</v>
      </c>
      <c r="B2870" s="2">
        <f t="shared" si="1517"/>
        <v>287643.15622993244</v>
      </c>
      <c r="C2870" s="2">
        <f t="shared" si="1534"/>
        <v>188754.59659243</v>
      </c>
      <c r="D2870" s="2">
        <f>SUM(Y2870:Y$2901)</f>
        <v>3656.9474218200003</v>
      </c>
      <c r="E2870" s="73">
        <f t="shared" si="1518"/>
        <v>185097.64917061001</v>
      </c>
      <c r="F2870" s="88">
        <f t="shared" si="1544"/>
        <v>5331.91</v>
      </c>
      <c r="G2870" s="3">
        <f>IF(AND(N2870=1,N2869&gt;1),VLOOKUP(A2869,[1]Plan1!$BK$81:$BM$259,3),G2869)</f>
        <v>5311.65</v>
      </c>
      <c r="H2870" s="11">
        <f t="shared" si="1545"/>
        <v>43937</v>
      </c>
      <c r="I2870" s="11">
        <f t="shared" si="1546"/>
        <v>43967</v>
      </c>
      <c r="J2870" s="12">
        <f t="shared" si="1519"/>
        <v>-3.7997640620340833E-3</v>
      </c>
      <c r="K2870" s="11">
        <f t="shared" si="1535"/>
        <v>44057</v>
      </c>
      <c r="L2870" s="11">
        <f t="shared" si="1520"/>
        <v>44026</v>
      </c>
      <c r="M2870" s="1">
        <f t="shared" si="1539"/>
        <v>21</v>
      </c>
      <c r="N2870" s="1">
        <f t="shared" si="1521"/>
        <v>21</v>
      </c>
      <c r="O2870" s="2">
        <f t="shared" si="1522"/>
        <v>0.99620023000000002</v>
      </c>
      <c r="P2870" s="13">
        <f t="shared" si="1547"/>
        <v>0.99690005000000004</v>
      </c>
      <c r="Q2870" s="13">
        <f t="shared" si="1540"/>
        <v>1.5244039320677154</v>
      </c>
      <c r="R2870" s="2">
        <f t="shared" si="1543"/>
        <v>1.51861154</v>
      </c>
      <c r="S2870" s="2">
        <f t="shared" si="1536"/>
        <v>1.4936037600000001</v>
      </c>
      <c r="T2870" s="2">
        <f t="shared" si="1523"/>
        <v>281924.57518773002</v>
      </c>
      <c r="U2870" s="2">
        <f t="shared" si="1524"/>
        <v>1805.0829975326583</v>
      </c>
      <c r="V2870" s="2">
        <f t="shared" si="1525"/>
        <v>95993.77688674978</v>
      </c>
      <c r="W2870" s="2">
        <f t="shared" si="1526"/>
        <v>286553.45647671242</v>
      </c>
      <c r="X2870" s="17">
        <f t="shared" si="1527"/>
        <v>94</v>
      </c>
      <c r="Y2870" s="2">
        <f t="shared" si="1528"/>
        <v>1858.8533796900001</v>
      </c>
      <c r="Z2870" s="72">
        <f t="shared" si="1529"/>
        <v>9.8479899999999992E-3</v>
      </c>
      <c r="AA2870" s="2">
        <f t="shared" si="1515"/>
        <v>2776.3903971999998</v>
      </c>
      <c r="AB2870" s="12">
        <f t="shared" si="1537"/>
        <v>4.6600000000000003E-2</v>
      </c>
      <c r="AC2870" s="17">
        <f t="shared" si="1530"/>
        <v>21</v>
      </c>
      <c r="AD2870" s="17">
        <v>252</v>
      </c>
      <c r="AE2870" s="13">
        <f t="shared" si="1541"/>
        <v>1.00380278</v>
      </c>
      <c r="AF2870" s="2">
        <f t="shared" si="1516"/>
        <v>1072.09713603</v>
      </c>
      <c r="AG2870" s="2">
        <f t="shared" si="1531"/>
        <v>1089.69975322</v>
      </c>
      <c r="AH2870" s="3">
        <f t="shared" si="1532"/>
        <v>3848.4875332299998</v>
      </c>
      <c r="AI2870" s="4" t="str">
        <f t="shared" si="1542"/>
        <v>A+J=</v>
      </c>
      <c r="AJ2870" s="11">
        <f t="shared" si="1538"/>
        <v>44026</v>
      </c>
      <c r="AK2870" s="11"/>
      <c r="AL2870" s="4"/>
      <c r="AM2870" s="1"/>
      <c r="AN2870" s="11"/>
      <c r="AO2870" s="1"/>
      <c r="AP2870" s="1"/>
      <c r="AQ2870" s="3"/>
      <c r="AR2870" s="3"/>
      <c r="AS2870" s="6"/>
      <c r="AT2870" s="1"/>
      <c r="AU2870" s="1"/>
      <c r="AV2870" s="1"/>
      <c r="AW2870" s="1"/>
      <c r="AX2870" s="1"/>
      <c r="AY2870" s="1"/>
      <c r="AZ2870" s="1"/>
      <c r="BA2870" s="1"/>
      <c r="BB2870" s="1"/>
    </row>
    <row r="2871" spans="1:54" x14ac:dyDescent="0.2">
      <c r="A2871" s="158">
        <f t="shared" si="1533"/>
        <v>44027</v>
      </c>
      <c r="B2871" s="2">
        <f t="shared" si="1517"/>
        <v>283860.10178272903</v>
      </c>
      <c r="C2871" s="2">
        <f t="shared" si="1534"/>
        <v>186895.74321274</v>
      </c>
      <c r="D2871" s="2">
        <f>SUM(Y2871:Y$2901)</f>
        <v>1798.0940421299999</v>
      </c>
      <c r="E2871" s="73">
        <f t="shared" si="1518"/>
        <v>185097.64917061001</v>
      </c>
      <c r="F2871" s="88">
        <f t="shared" si="1544"/>
        <v>5311.65</v>
      </c>
      <c r="G2871" s="3">
        <f>IF(AND(N2871=1,N2870&gt;1),VLOOKUP(A2870,[1]Plan1!$BK$81:$BM$259,3),G2870)</f>
        <v>5325.46</v>
      </c>
      <c r="H2871" s="11">
        <f t="shared" si="1545"/>
        <v>43966</v>
      </c>
      <c r="I2871" s="11">
        <f t="shared" si="1546"/>
        <v>43997</v>
      </c>
      <c r="J2871" s="12">
        <f t="shared" si="1519"/>
        <v>2.5999454030292135E-3</v>
      </c>
      <c r="K2871" s="11">
        <f t="shared" si="1535"/>
        <v>44057</v>
      </c>
      <c r="L2871" s="11">
        <f t="shared" si="1520"/>
        <v>44057</v>
      </c>
      <c r="M2871" s="1">
        <f t="shared" si="1539"/>
        <v>23</v>
      </c>
      <c r="N2871" s="1">
        <f t="shared" si="1521"/>
        <v>1</v>
      </c>
      <c r="O2871" s="2">
        <f t="shared" si="1522"/>
        <v>1.0001129</v>
      </c>
      <c r="P2871" s="13">
        <f t="shared" si="1547"/>
        <v>0.99620023000000002</v>
      </c>
      <c r="Q2871" s="13">
        <f t="shared" si="1540"/>
        <v>1.5186115477387625</v>
      </c>
      <c r="R2871" s="2">
        <f t="shared" si="1543"/>
        <v>1.5187829900000001</v>
      </c>
      <c r="S2871" s="2">
        <f t="shared" si="1536"/>
        <v>1.4936037600000001</v>
      </c>
      <c r="T2871" s="2">
        <f t="shared" si="1523"/>
        <v>279148.18479054002</v>
      </c>
      <c r="U2871" s="2">
        <f t="shared" si="1524"/>
        <v>887.54598002896648</v>
      </c>
      <c r="V2871" s="2">
        <f t="shared" si="1525"/>
        <v>96025.511878700083</v>
      </c>
      <c r="W2871" s="2">
        <f t="shared" si="1526"/>
        <v>283808.80107146903</v>
      </c>
      <c r="X2871" s="17">
        <f t="shared" si="1527"/>
        <v>0</v>
      </c>
      <c r="Y2871" s="2">
        <f t="shared" si="1528"/>
        <v>0</v>
      </c>
      <c r="Z2871" s="72">
        <f t="shared" si="1529"/>
        <v>0</v>
      </c>
      <c r="AA2871" s="2">
        <f t="shared" si="1515"/>
        <v>0</v>
      </c>
      <c r="AB2871" s="12">
        <f t="shared" si="1537"/>
        <v>4.6600000000000003E-2</v>
      </c>
      <c r="AC2871" s="17">
        <f t="shared" si="1530"/>
        <v>1</v>
      </c>
      <c r="AD2871" s="17">
        <v>252</v>
      </c>
      <c r="AE2871" s="13">
        <f t="shared" si="1541"/>
        <v>1.0001807579999999</v>
      </c>
      <c r="AF2871" s="2">
        <f t="shared" si="1516"/>
        <v>50.458267579999998</v>
      </c>
      <c r="AG2871" s="2">
        <f t="shared" si="1531"/>
        <v>51.30071126</v>
      </c>
      <c r="AH2871" s="3">
        <f t="shared" si="1532"/>
        <v>0</v>
      </c>
      <c r="AI2871" s="4" t="str">
        <f t="shared" si="1542"/>
        <v>A+J=</v>
      </c>
      <c r="AJ2871" s="11">
        <f t="shared" si="1538"/>
        <v>44057</v>
      </c>
      <c r="AK2871" s="11"/>
      <c r="AL2871" s="4"/>
      <c r="AM2871" s="1"/>
      <c r="AN2871" s="11"/>
      <c r="AO2871" s="1"/>
      <c r="AP2871" s="1"/>
      <c r="AQ2871" s="3"/>
      <c r="AR2871" s="3"/>
      <c r="AS2871" s="6"/>
      <c r="AT2871" s="1"/>
      <c r="AU2871" s="1"/>
      <c r="AV2871" s="1"/>
      <c r="AW2871" s="1"/>
      <c r="AX2871" s="1"/>
      <c r="AY2871" s="1"/>
      <c r="AZ2871" s="1"/>
      <c r="BA2871" s="1"/>
      <c r="BB2871" s="1"/>
    </row>
    <row r="2872" spans="1:54" x14ac:dyDescent="0.2">
      <c r="A2872" s="158">
        <f t="shared" si="1533"/>
        <v>44028</v>
      </c>
      <c r="B2872" s="2">
        <f t="shared" si="1517"/>
        <v>283943.16174484231</v>
      </c>
      <c r="C2872" s="2">
        <f t="shared" si="1534"/>
        <v>186895.74321274</v>
      </c>
      <c r="D2872" s="2">
        <f>SUM(Y2872:Y$2901)</f>
        <v>1798.0940421299999</v>
      </c>
      <c r="E2872" s="73">
        <f t="shared" si="1518"/>
        <v>185097.64917061001</v>
      </c>
      <c r="F2872" s="88">
        <f t="shared" si="1544"/>
        <v>5311.65</v>
      </c>
      <c r="G2872" s="3">
        <f>IF(AND(N2872=1,N2871&gt;1),VLOOKUP(A2871,[1]Plan1!$BK$81:$BM$259,3),G2871)</f>
        <v>5325.46</v>
      </c>
      <c r="H2872" s="11">
        <f t="shared" si="1545"/>
        <v>43966</v>
      </c>
      <c r="I2872" s="11">
        <f t="shared" si="1546"/>
        <v>43997</v>
      </c>
      <c r="J2872" s="12">
        <f t="shared" si="1519"/>
        <v>2.5999454030292135E-3</v>
      </c>
      <c r="K2872" s="11">
        <f t="shared" si="1535"/>
        <v>44057</v>
      </c>
      <c r="L2872" s="11">
        <f t="shared" si="1520"/>
        <v>44057</v>
      </c>
      <c r="M2872" s="1">
        <f t="shared" si="1539"/>
        <v>23</v>
      </c>
      <c r="N2872" s="1">
        <f t="shared" si="1521"/>
        <v>2</v>
      </c>
      <c r="O2872" s="2">
        <f t="shared" si="1522"/>
        <v>1.0002258100000001</v>
      </c>
      <c r="P2872" s="13">
        <f t="shared" si="1547"/>
        <v>0.99620023000000002</v>
      </c>
      <c r="Q2872" s="13">
        <f t="shared" si="1540"/>
        <v>1.5186115477387625</v>
      </c>
      <c r="R2872" s="2">
        <f t="shared" si="1543"/>
        <v>1.51895446</v>
      </c>
      <c r="S2872" s="2">
        <f t="shared" si="1536"/>
        <v>1.4936037600000001</v>
      </c>
      <c r="T2872" s="2">
        <f t="shared" si="1523"/>
        <v>279148.18479054002</v>
      </c>
      <c r="U2872" s="2">
        <f t="shared" si="1524"/>
        <v>887.54598002896648</v>
      </c>
      <c r="V2872" s="2">
        <f t="shared" si="1525"/>
        <v>96057.250572603371</v>
      </c>
      <c r="W2872" s="2">
        <f t="shared" si="1526"/>
        <v>283840.53976537229</v>
      </c>
      <c r="X2872" s="17">
        <f t="shared" si="1527"/>
        <v>0</v>
      </c>
      <c r="Y2872" s="2">
        <f t="shared" si="1528"/>
        <v>0</v>
      </c>
      <c r="Z2872" s="72">
        <f t="shared" si="1529"/>
        <v>0</v>
      </c>
      <c r="AA2872" s="2">
        <f t="shared" si="1515"/>
        <v>0</v>
      </c>
      <c r="AB2872" s="12">
        <f t="shared" si="1537"/>
        <v>4.6600000000000003E-2</v>
      </c>
      <c r="AC2872" s="17">
        <f t="shared" si="1530"/>
        <v>2</v>
      </c>
      <c r="AD2872" s="17">
        <v>252</v>
      </c>
      <c r="AE2872" s="13">
        <f t="shared" si="1541"/>
        <v>1.0003615480000001</v>
      </c>
      <c r="AF2872" s="2">
        <f t="shared" si="1516"/>
        <v>100.92546790999999</v>
      </c>
      <c r="AG2872" s="2">
        <f t="shared" si="1531"/>
        <v>102.62197947</v>
      </c>
      <c r="AH2872" s="3">
        <f t="shared" si="1532"/>
        <v>0</v>
      </c>
      <c r="AI2872" s="4" t="str">
        <f t="shared" si="1542"/>
        <v>A+J=</v>
      </c>
      <c r="AJ2872" s="11">
        <f t="shared" si="1538"/>
        <v>44057</v>
      </c>
      <c r="AK2872" s="11"/>
      <c r="AL2872" s="4"/>
      <c r="AM2872" s="1"/>
      <c r="AN2872" s="11"/>
      <c r="AO2872" s="1"/>
      <c r="AP2872" s="1"/>
      <c r="AQ2872" s="3"/>
      <c r="AR2872" s="3"/>
      <c r="AS2872" s="6"/>
      <c r="AT2872" s="1"/>
      <c r="AU2872" s="1"/>
      <c r="AV2872" s="1"/>
      <c r="AW2872" s="1"/>
      <c r="AX2872" s="1"/>
      <c r="AY2872" s="1"/>
      <c r="AZ2872" s="1"/>
      <c r="BA2872" s="1"/>
      <c r="BB2872" s="1"/>
    </row>
    <row r="2873" spans="1:54" x14ac:dyDescent="0.2">
      <c r="A2873" s="158">
        <f t="shared" si="1533"/>
        <v>44029</v>
      </c>
      <c r="B2873" s="2">
        <f t="shared" si="1517"/>
        <v>284026.24810675508</v>
      </c>
      <c r="C2873" s="2">
        <f t="shared" si="1534"/>
        <v>186895.74321274</v>
      </c>
      <c r="D2873" s="2">
        <f>SUM(Y2873:Y$2901)</f>
        <v>1798.0940421299999</v>
      </c>
      <c r="E2873" s="73">
        <f t="shared" si="1518"/>
        <v>185097.64917061001</v>
      </c>
      <c r="F2873" s="88">
        <f t="shared" si="1544"/>
        <v>5311.65</v>
      </c>
      <c r="G2873" s="3">
        <f>IF(AND(N2873=1,N2872&gt;1),VLOOKUP(A2872,[1]Plan1!$BK$81:$BM$259,3),G2872)</f>
        <v>5325.46</v>
      </c>
      <c r="H2873" s="11">
        <f t="shared" si="1545"/>
        <v>43966</v>
      </c>
      <c r="I2873" s="11">
        <f t="shared" si="1546"/>
        <v>43997</v>
      </c>
      <c r="J2873" s="12">
        <f t="shared" si="1519"/>
        <v>2.5999454030292135E-3</v>
      </c>
      <c r="K2873" s="11">
        <f t="shared" si="1535"/>
        <v>44057</v>
      </c>
      <c r="L2873" s="11">
        <f t="shared" si="1520"/>
        <v>44057</v>
      </c>
      <c r="M2873" s="1">
        <f t="shared" si="1539"/>
        <v>23</v>
      </c>
      <c r="N2873" s="1">
        <f t="shared" si="1521"/>
        <v>3</v>
      </c>
      <c r="O2873" s="2">
        <f t="shared" si="1522"/>
        <v>1.0003387399999999</v>
      </c>
      <c r="P2873" s="13">
        <f t="shared" si="1547"/>
        <v>0.99620023000000002</v>
      </c>
      <c r="Q2873" s="13">
        <f t="shared" si="1540"/>
        <v>1.5186115477387625</v>
      </c>
      <c r="R2873" s="2">
        <f t="shared" si="1543"/>
        <v>1.51912596</v>
      </c>
      <c r="S2873" s="2">
        <f t="shared" si="1536"/>
        <v>1.4936037600000001</v>
      </c>
      <c r="T2873" s="2">
        <f t="shared" si="1523"/>
        <v>279148.18479054002</v>
      </c>
      <c r="U2873" s="2">
        <f t="shared" si="1524"/>
        <v>887.54598002896648</v>
      </c>
      <c r="V2873" s="2">
        <f t="shared" si="1525"/>
        <v>96088.99481943612</v>
      </c>
      <c r="W2873" s="2">
        <f t="shared" si="1526"/>
        <v>283872.28401220508</v>
      </c>
      <c r="X2873" s="17">
        <f t="shared" si="1527"/>
        <v>0</v>
      </c>
      <c r="Y2873" s="2">
        <f t="shared" si="1528"/>
        <v>0</v>
      </c>
      <c r="Z2873" s="72">
        <f t="shared" si="1529"/>
        <v>0</v>
      </c>
      <c r="AA2873" s="2">
        <f t="shared" si="1515"/>
        <v>0</v>
      </c>
      <c r="AB2873" s="12">
        <f t="shared" si="1537"/>
        <v>4.6600000000000003E-2</v>
      </c>
      <c r="AC2873" s="17">
        <f t="shared" si="1530"/>
        <v>3</v>
      </c>
      <c r="AD2873" s="17">
        <v>252</v>
      </c>
      <c r="AE2873" s="13">
        <f t="shared" si="1541"/>
        <v>1.0005423710000001</v>
      </c>
      <c r="AF2873" s="2">
        <f t="shared" si="1516"/>
        <v>151.40188013</v>
      </c>
      <c r="AG2873" s="2">
        <f t="shared" si="1531"/>
        <v>153.96409455</v>
      </c>
      <c r="AH2873" s="3">
        <f t="shared" si="1532"/>
        <v>0</v>
      </c>
      <c r="AI2873" s="4" t="str">
        <f t="shared" si="1542"/>
        <v>A+J=</v>
      </c>
      <c r="AJ2873" s="11">
        <f t="shared" si="1538"/>
        <v>44057</v>
      </c>
      <c r="AK2873" s="11"/>
      <c r="AL2873" s="4"/>
      <c r="AM2873" s="1"/>
      <c r="AN2873" s="11"/>
      <c r="AO2873" s="1"/>
      <c r="AP2873" s="1"/>
      <c r="AQ2873" s="3"/>
      <c r="AR2873" s="3"/>
      <c r="AS2873" s="6"/>
      <c r="AT2873" s="1"/>
      <c r="AU2873" s="1"/>
      <c r="AV2873" s="1"/>
      <c r="AW2873" s="1"/>
      <c r="AX2873" s="1"/>
      <c r="AY2873" s="1"/>
      <c r="AZ2873" s="1"/>
      <c r="BA2873" s="1"/>
      <c r="BB2873" s="1"/>
    </row>
    <row r="2874" spans="1:54" x14ac:dyDescent="0.2">
      <c r="A2874" s="158">
        <f t="shared" si="1533"/>
        <v>44030</v>
      </c>
      <c r="B2874" s="2">
        <f t="shared" si="1517"/>
        <v>284109.3534653614</v>
      </c>
      <c r="C2874" s="2">
        <f t="shared" si="1534"/>
        <v>186895.74321274</v>
      </c>
      <c r="D2874" s="2">
        <f>SUM(Y2874:Y$2901)</f>
        <v>1798.0940421299999</v>
      </c>
      <c r="E2874" s="73">
        <f t="shared" si="1518"/>
        <v>185097.64917061001</v>
      </c>
      <c r="F2874" s="88">
        <f t="shared" si="1544"/>
        <v>5311.65</v>
      </c>
      <c r="G2874" s="3">
        <f>IF(AND(N2874=1,N2873&gt;1),VLOOKUP(A2873,[1]Plan1!$BK$81:$BM$259,3),G2873)</f>
        <v>5325.46</v>
      </c>
      <c r="H2874" s="11">
        <f t="shared" si="1545"/>
        <v>43966</v>
      </c>
      <c r="I2874" s="11">
        <f t="shared" si="1546"/>
        <v>43997</v>
      </c>
      <c r="J2874" s="12">
        <f t="shared" si="1519"/>
        <v>2.5999454030292135E-3</v>
      </c>
      <c r="K2874" s="11">
        <f t="shared" si="1535"/>
        <v>44057</v>
      </c>
      <c r="L2874" s="11">
        <f t="shared" si="1520"/>
        <v>44057</v>
      </c>
      <c r="M2874" s="1">
        <f t="shared" si="1539"/>
        <v>23</v>
      </c>
      <c r="N2874" s="1">
        <f t="shared" si="1521"/>
        <v>4</v>
      </c>
      <c r="O2874" s="2">
        <f t="shared" si="1522"/>
        <v>1.0004516699999999</v>
      </c>
      <c r="P2874" s="13">
        <f t="shared" si="1547"/>
        <v>0.99620023000000002</v>
      </c>
      <c r="Q2874" s="13">
        <f t="shared" si="1540"/>
        <v>1.5186115477387625</v>
      </c>
      <c r="R2874" s="2">
        <f t="shared" si="1543"/>
        <v>1.51929745</v>
      </c>
      <c r="S2874" s="2">
        <f t="shared" si="1536"/>
        <v>1.4936037600000001</v>
      </c>
      <c r="T2874" s="2">
        <f t="shared" si="1523"/>
        <v>279148.18479054002</v>
      </c>
      <c r="U2874" s="2">
        <f t="shared" si="1524"/>
        <v>887.54598002896648</v>
      </c>
      <c r="V2874" s="2">
        <f t="shared" si="1525"/>
        <v>96120.737215292407</v>
      </c>
      <c r="W2874" s="2">
        <f t="shared" si="1526"/>
        <v>283904.02640806139</v>
      </c>
      <c r="X2874" s="17">
        <f t="shared" si="1527"/>
        <v>0</v>
      </c>
      <c r="Y2874" s="2">
        <f t="shared" si="1528"/>
        <v>0</v>
      </c>
      <c r="Z2874" s="72">
        <f t="shared" si="1529"/>
        <v>0</v>
      </c>
      <c r="AA2874" s="2">
        <f t="shared" si="1515"/>
        <v>0</v>
      </c>
      <c r="AB2874" s="12">
        <f t="shared" si="1537"/>
        <v>4.6600000000000003E-2</v>
      </c>
      <c r="AC2874" s="17">
        <f t="shared" si="1530"/>
        <v>4</v>
      </c>
      <c r="AD2874" s="17">
        <v>252</v>
      </c>
      <c r="AE2874" s="13">
        <f t="shared" si="1541"/>
        <v>1.0007232269999999</v>
      </c>
      <c r="AF2874" s="2">
        <f t="shared" si="1516"/>
        <v>201.88750424</v>
      </c>
      <c r="AG2874" s="2">
        <f t="shared" si="1531"/>
        <v>205.32705730000001</v>
      </c>
      <c r="AH2874" s="3">
        <f t="shared" si="1532"/>
        <v>0</v>
      </c>
      <c r="AI2874" s="4" t="str">
        <f t="shared" si="1542"/>
        <v>A+J=</v>
      </c>
      <c r="AJ2874" s="11">
        <f t="shared" si="1538"/>
        <v>44057</v>
      </c>
      <c r="AK2874" s="11"/>
      <c r="AL2874" s="4"/>
      <c r="AM2874" s="1"/>
      <c r="AN2874" s="11"/>
      <c r="AO2874" s="1"/>
      <c r="AP2874" s="1"/>
      <c r="AQ2874" s="3"/>
      <c r="AR2874" s="3"/>
      <c r="AS2874" s="6"/>
      <c r="AT2874" s="1"/>
      <c r="AU2874" s="1"/>
      <c r="AV2874" s="1"/>
      <c r="AW2874" s="1"/>
      <c r="AX2874" s="1"/>
      <c r="AY2874" s="1"/>
      <c r="AZ2874" s="1"/>
      <c r="BA2874" s="1"/>
      <c r="BB2874" s="1"/>
    </row>
    <row r="2875" spans="1:54" x14ac:dyDescent="0.2">
      <c r="A2875" s="158">
        <f t="shared" si="1533"/>
        <v>44031</v>
      </c>
      <c r="B2875" s="2">
        <f t="shared" si="1517"/>
        <v>284109.3534653614</v>
      </c>
      <c r="C2875" s="2">
        <f t="shared" si="1534"/>
        <v>186895.74321274</v>
      </c>
      <c r="D2875" s="2">
        <f>SUM(Y2875:Y$2901)</f>
        <v>1798.0940421299999</v>
      </c>
      <c r="E2875" s="73">
        <f t="shared" si="1518"/>
        <v>185097.64917061001</v>
      </c>
      <c r="F2875" s="88">
        <f t="shared" si="1544"/>
        <v>5311.65</v>
      </c>
      <c r="G2875" s="3">
        <f>IF(AND(N2875=1,N2874&gt;1),VLOOKUP(A2874,[1]Plan1!$BK$81:$BM$259,3),G2874)</f>
        <v>5325.46</v>
      </c>
      <c r="H2875" s="11">
        <f t="shared" si="1545"/>
        <v>43966</v>
      </c>
      <c r="I2875" s="11">
        <f t="shared" si="1546"/>
        <v>43997</v>
      </c>
      <c r="J2875" s="12">
        <f t="shared" si="1519"/>
        <v>2.5999454030292135E-3</v>
      </c>
      <c r="K2875" s="11">
        <f t="shared" si="1535"/>
        <v>44057</v>
      </c>
      <c r="L2875" s="11">
        <f t="shared" si="1520"/>
        <v>44057</v>
      </c>
      <c r="M2875" s="1">
        <f t="shared" si="1539"/>
        <v>23</v>
      </c>
      <c r="N2875" s="1">
        <f t="shared" si="1521"/>
        <v>4</v>
      </c>
      <c r="O2875" s="2">
        <f t="shared" si="1522"/>
        <v>1.0004516699999999</v>
      </c>
      <c r="P2875" s="13">
        <f t="shared" si="1547"/>
        <v>0.99620023000000002</v>
      </c>
      <c r="Q2875" s="13">
        <f t="shared" si="1540"/>
        <v>1.5186115477387625</v>
      </c>
      <c r="R2875" s="2">
        <f t="shared" si="1543"/>
        <v>1.51929745</v>
      </c>
      <c r="S2875" s="2">
        <f t="shared" si="1536"/>
        <v>1.4936037600000001</v>
      </c>
      <c r="T2875" s="2">
        <f t="shared" si="1523"/>
        <v>279148.18479054002</v>
      </c>
      <c r="U2875" s="2">
        <f t="shared" si="1524"/>
        <v>887.54598002896648</v>
      </c>
      <c r="V2875" s="2">
        <f t="shared" si="1525"/>
        <v>96120.737215292407</v>
      </c>
      <c r="W2875" s="2">
        <f t="shared" si="1526"/>
        <v>283904.02640806139</v>
      </c>
      <c r="X2875" s="17">
        <f t="shared" si="1527"/>
        <v>0</v>
      </c>
      <c r="Y2875" s="2">
        <f t="shared" si="1528"/>
        <v>0</v>
      </c>
      <c r="Z2875" s="72">
        <f t="shared" si="1529"/>
        <v>0</v>
      </c>
      <c r="AA2875" s="2">
        <f t="shared" si="1515"/>
        <v>0</v>
      </c>
      <c r="AB2875" s="12">
        <f t="shared" si="1537"/>
        <v>4.6600000000000003E-2</v>
      </c>
      <c r="AC2875" s="17">
        <f t="shared" si="1530"/>
        <v>4</v>
      </c>
      <c r="AD2875" s="17">
        <v>252</v>
      </c>
      <c r="AE2875" s="13">
        <f t="shared" si="1541"/>
        <v>1.0007232269999999</v>
      </c>
      <c r="AF2875" s="2">
        <f t="shared" si="1516"/>
        <v>201.88750424</v>
      </c>
      <c r="AG2875" s="2">
        <f t="shared" si="1531"/>
        <v>205.32705730000001</v>
      </c>
      <c r="AH2875" s="3">
        <f t="shared" si="1532"/>
        <v>0</v>
      </c>
      <c r="AI2875" s="4" t="str">
        <f t="shared" si="1542"/>
        <v>A+J=</v>
      </c>
      <c r="AJ2875" s="11">
        <f t="shared" si="1538"/>
        <v>44057</v>
      </c>
      <c r="AK2875" s="11"/>
      <c r="AL2875" s="4"/>
      <c r="AM2875" s="1"/>
      <c r="AN2875" s="11"/>
      <c r="AO2875" s="1"/>
      <c r="AP2875" s="1"/>
      <c r="AQ2875" s="3"/>
      <c r="AR2875" s="3"/>
      <c r="AS2875" s="6"/>
      <c r="AT2875" s="1"/>
      <c r="AU2875" s="1"/>
      <c r="AV2875" s="1"/>
      <c r="AW2875" s="1"/>
      <c r="AX2875" s="1"/>
      <c r="AY2875" s="1"/>
      <c r="AZ2875" s="1"/>
      <c r="BA2875" s="1"/>
      <c r="BB2875" s="1"/>
    </row>
    <row r="2876" spans="1:54" x14ac:dyDescent="0.2">
      <c r="A2876" s="158">
        <f t="shared" si="1533"/>
        <v>44032</v>
      </c>
      <c r="B2876" s="2">
        <f t="shared" si="1517"/>
        <v>284109.3534653614</v>
      </c>
      <c r="C2876" s="2">
        <f t="shared" si="1534"/>
        <v>186895.74321274</v>
      </c>
      <c r="D2876" s="2">
        <f>SUM(Y2876:Y$2901)</f>
        <v>1798.0940421299999</v>
      </c>
      <c r="E2876" s="73">
        <f t="shared" si="1518"/>
        <v>185097.64917061001</v>
      </c>
      <c r="F2876" s="88">
        <f t="shared" si="1544"/>
        <v>5311.65</v>
      </c>
      <c r="G2876" s="3">
        <f>IF(AND(N2876=1,N2875&gt;1),VLOOKUP(A2875,[1]Plan1!$BK$81:$BM$259,3),G2875)</f>
        <v>5325.46</v>
      </c>
      <c r="H2876" s="11">
        <f t="shared" si="1545"/>
        <v>43966</v>
      </c>
      <c r="I2876" s="11">
        <f t="shared" si="1546"/>
        <v>43997</v>
      </c>
      <c r="J2876" s="12">
        <f t="shared" si="1519"/>
        <v>2.5999454030292135E-3</v>
      </c>
      <c r="K2876" s="11">
        <f t="shared" si="1535"/>
        <v>44057</v>
      </c>
      <c r="L2876" s="11">
        <f t="shared" si="1520"/>
        <v>44057</v>
      </c>
      <c r="M2876" s="1">
        <f t="shared" si="1539"/>
        <v>23</v>
      </c>
      <c r="N2876" s="1">
        <f t="shared" si="1521"/>
        <v>4</v>
      </c>
      <c r="O2876" s="2">
        <f t="shared" si="1522"/>
        <v>1.0004516699999999</v>
      </c>
      <c r="P2876" s="13">
        <f t="shared" si="1547"/>
        <v>0.99620023000000002</v>
      </c>
      <c r="Q2876" s="13">
        <f t="shared" si="1540"/>
        <v>1.5186115477387625</v>
      </c>
      <c r="R2876" s="2">
        <f t="shared" si="1543"/>
        <v>1.51929745</v>
      </c>
      <c r="S2876" s="2">
        <f t="shared" si="1536"/>
        <v>1.4936037600000001</v>
      </c>
      <c r="T2876" s="2">
        <f t="shared" si="1523"/>
        <v>279148.18479054002</v>
      </c>
      <c r="U2876" s="2">
        <f t="shared" si="1524"/>
        <v>887.54598002896648</v>
      </c>
      <c r="V2876" s="2">
        <f t="shared" si="1525"/>
        <v>96120.737215292407</v>
      </c>
      <c r="W2876" s="2">
        <f t="shared" si="1526"/>
        <v>283904.02640806139</v>
      </c>
      <c r="X2876" s="17">
        <f t="shared" si="1527"/>
        <v>0</v>
      </c>
      <c r="Y2876" s="2">
        <f t="shared" si="1528"/>
        <v>0</v>
      </c>
      <c r="Z2876" s="72">
        <f t="shared" si="1529"/>
        <v>0</v>
      </c>
      <c r="AA2876" s="2">
        <f t="shared" si="1515"/>
        <v>0</v>
      </c>
      <c r="AB2876" s="12">
        <f t="shared" si="1537"/>
        <v>4.6600000000000003E-2</v>
      </c>
      <c r="AC2876" s="17">
        <f t="shared" si="1530"/>
        <v>4</v>
      </c>
      <c r="AD2876" s="17">
        <v>252</v>
      </c>
      <c r="AE2876" s="13">
        <f t="shared" si="1541"/>
        <v>1.0007232269999999</v>
      </c>
      <c r="AF2876" s="2">
        <f t="shared" si="1516"/>
        <v>201.88750424</v>
      </c>
      <c r="AG2876" s="2">
        <f t="shared" si="1531"/>
        <v>205.32705730000001</v>
      </c>
      <c r="AH2876" s="3">
        <f t="shared" si="1532"/>
        <v>0</v>
      </c>
      <c r="AI2876" s="4" t="str">
        <f t="shared" si="1542"/>
        <v>A+J=</v>
      </c>
      <c r="AJ2876" s="11">
        <f t="shared" si="1538"/>
        <v>44057</v>
      </c>
      <c r="AK2876" s="11"/>
      <c r="AL2876" s="4"/>
      <c r="AM2876" s="1"/>
      <c r="AN2876" s="11"/>
      <c r="AO2876" s="1"/>
      <c r="AP2876" s="1"/>
      <c r="AQ2876" s="3"/>
      <c r="AR2876" s="3"/>
      <c r="AS2876" s="6"/>
      <c r="AT2876" s="1"/>
      <c r="AU2876" s="1"/>
      <c r="AV2876" s="1"/>
      <c r="AW2876" s="1"/>
      <c r="AX2876" s="1"/>
      <c r="AY2876" s="1"/>
      <c r="AZ2876" s="1"/>
      <c r="BA2876" s="1"/>
      <c r="BB2876" s="1"/>
    </row>
    <row r="2877" spans="1:54" x14ac:dyDescent="0.2">
      <c r="A2877" s="158">
        <f t="shared" si="1533"/>
        <v>44033</v>
      </c>
      <c r="B2877" s="2">
        <f t="shared" si="1517"/>
        <v>284192.4905074265</v>
      </c>
      <c r="C2877" s="2">
        <f t="shared" si="1534"/>
        <v>186895.74321274</v>
      </c>
      <c r="D2877" s="2">
        <f>SUM(Y2877:Y$2901)</f>
        <v>1798.0940421299999</v>
      </c>
      <c r="E2877" s="73">
        <f t="shared" si="1518"/>
        <v>185097.64917061001</v>
      </c>
      <c r="F2877" s="88">
        <f t="shared" si="1544"/>
        <v>5311.65</v>
      </c>
      <c r="G2877" s="3">
        <f>IF(AND(N2877=1,N2876&gt;1),VLOOKUP(A2876,[1]Plan1!$BK$81:$BM$259,3),G2876)</f>
        <v>5325.46</v>
      </c>
      <c r="H2877" s="11">
        <f t="shared" si="1545"/>
        <v>43966</v>
      </c>
      <c r="I2877" s="11">
        <f t="shared" si="1546"/>
        <v>43997</v>
      </c>
      <c r="J2877" s="12">
        <f t="shared" si="1519"/>
        <v>2.5999454030292135E-3</v>
      </c>
      <c r="K2877" s="11">
        <f t="shared" si="1535"/>
        <v>44057</v>
      </c>
      <c r="L2877" s="11">
        <f t="shared" si="1520"/>
        <v>44057</v>
      </c>
      <c r="M2877" s="1">
        <f t="shared" si="1539"/>
        <v>23</v>
      </c>
      <c r="N2877" s="1">
        <f t="shared" si="1521"/>
        <v>5</v>
      </c>
      <c r="O2877" s="2">
        <f t="shared" si="1522"/>
        <v>1.00056463</v>
      </c>
      <c r="P2877" s="13">
        <f t="shared" si="1547"/>
        <v>0.99620023000000002</v>
      </c>
      <c r="Q2877" s="13">
        <f t="shared" si="1540"/>
        <v>1.5186115477387625</v>
      </c>
      <c r="R2877" s="2">
        <f t="shared" si="1543"/>
        <v>1.519469</v>
      </c>
      <c r="S2877" s="2">
        <f t="shared" si="1536"/>
        <v>1.4936037600000001</v>
      </c>
      <c r="T2877" s="2">
        <f t="shared" si="1523"/>
        <v>279148.18479054002</v>
      </c>
      <c r="U2877" s="2">
        <f t="shared" si="1524"/>
        <v>887.54598002896648</v>
      </c>
      <c r="V2877" s="2">
        <f t="shared" si="1525"/>
        <v>96152.490717007604</v>
      </c>
      <c r="W2877" s="2">
        <f t="shared" si="1526"/>
        <v>283935.77990977652</v>
      </c>
      <c r="X2877" s="17">
        <f t="shared" si="1527"/>
        <v>0</v>
      </c>
      <c r="Y2877" s="2">
        <f t="shared" si="1528"/>
        <v>0</v>
      </c>
      <c r="Z2877" s="72">
        <f t="shared" si="1529"/>
        <v>0</v>
      </c>
      <c r="AA2877" s="2">
        <f t="shared" si="1515"/>
        <v>0</v>
      </c>
      <c r="AB2877" s="12">
        <f t="shared" si="1537"/>
        <v>4.6600000000000003E-2</v>
      </c>
      <c r="AC2877" s="17">
        <f t="shared" si="1530"/>
        <v>5</v>
      </c>
      <c r="AD2877" s="17">
        <v>252</v>
      </c>
      <c r="AE2877" s="13">
        <f t="shared" si="1541"/>
        <v>1.000904115</v>
      </c>
      <c r="AF2877" s="2">
        <f t="shared" si="1516"/>
        <v>252.38206109000001</v>
      </c>
      <c r="AG2877" s="2">
        <f t="shared" si="1531"/>
        <v>256.71059765000001</v>
      </c>
      <c r="AH2877" s="3">
        <f t="shared" si="1532"/>
        <v>0</v>
      </c>
      <c r="AI2877" s="4" t="str">
        <f t="shared" si="1542"/>
        <v>A+J=</v>
      </c>
      <c r="AJ2877" s="11">
        <f t="shared" si="1538"/>
        <v>44057</v>
      </c>
      <c r="AK2877" s="11"/>
      <c r="AL2877" s="4"/>
      <c r="AM2877" s="1"/>
      <c r="AN2877" s="11"/>
      <c r="AO2877" s="1"/>
      <c r="AP2877" s="1"/>
      <c r="AQ2877" s="3"/>
      <c r="AR2877" s="3"/>
      <c r="AS2877" s="6"/>
      <c r="AT2877" s="1"/>
      <c r="AU2877" s="1"/>
      <c r="AV2877" s="1"/>
      <c r="AW2877" s="1"/>
      <c r="AX2877" s="1"/>
      <c r="AY2877" s="1"/>
      <c r="AZ2877" s="1"/>
      <c r="BA2877" s="1"/>
      <c r="BB2877" s="1"/>
    </row>
    <row r="2878" spans="1:54" x14ac:dyDescent="0.2">
      <c r="A2878" s="158">
        <f t="shared" si="1533"/>
        <v>44034</v>
      </c>
      <c r="B2878" s="2">
        <f t="shared" si="1517"/>
        <v>284275.64655508526</v>
      </c>
      <c r="C2878" s="2">
        <f t="shared" si="1534"/>
        <v>186895.74321274</v>
      </c>
      <c r="D2878" s="2">
        <f>SUM(Y2878:Y$2901)</f>
        <v>1798.0940421299999</v>
      </c>
      <c r="E2878" s="73">
        <f t="shared" si="1518"/>
        <v>185097.64917061001</v>
      </c>
      <c r="F2878" s="88">
        <f t="shared" si="1544"/>
        <v>5311.65</v>
      </c>
      <c r="G2878" s="3">
        <f>IF(AND(N2878=1,N2877&gt;1),VLOOKUP(A2877,[1]Plan1!$BK$81:$BM$259,3),G2877)</f>
        <v>5325.46</v>
      </c>
      <c r="H2878" s="11">
        <f t="shared" si="1545"/>
        <v>43966</v>
      </c>
      <c r="I2878" s="11">
        <f t="shared" si="1546"/>
        <v>43997</v>
      </c>
      <c r="J2878" s="12">
        <f t="shared" si="1519"/>
        <v>2.5999454030292135E-3</v>
      </c>
      <c r="K2878" s="11">
        <f t="shared" si="1535"/>
        <v>44057</v>
      </c>
      <c r="L2878" s="11">
        <f t="shared" si="1520"/>
        <v>44057</v>
      </c>
      <c r="M2878" s="1">
        <f t="shared" si="1539"/>
        <v>23</v>
      </c>
      <c r="N2878" s="1">
        <f t="shared" si="1521"/>
        <v>6</v>
      </c>
      <c r="O2878" s="2">
        <f t="shared" si="1522"/>
        <v>1.00067759</v>
      </c>
      <c r="P2878" s="13">
        <f t="shared" si="1547"/>
        <v>0.99620023000000002</v>
      </c>
      <c r="Q2878" s="13">
        <f t="shared" si="1540"/>
        <v>1.5186115477387625</v>
      </c>
      <c r="R2878" s="2">
        <f t="shared" si="1543"/>
        <v>1.5196405399999999</v>
      </c>
      <c r="S2878" s="2">
        <f t="shared" si="1536"/>
        <v>1.4936037600000001</v>
      </c>
      <c r="T2878" s="2">
        <f t="shared" si="1523"/>
        <v>279148.18479054002</v>
      </c>
      <c r="U2878" s="2">
        <f t="shared" si="1524"/>
        <v>887.54598002896648</v>
      </c>
      <c r="V2878" s="2">
        <f t="shared" si="1525"/>
        <v>96184.242367746323</v>
      </c>
      <c r="W2878" s="2">
        <f t="shared" si="1526"/>
        <v>283967.53156051529</v>
      </c>
      <c r="X2878" s="17">
        <f t="shared" si="1527"/>
        <v>0</v>
      </c>
      <c r="Y2878" s="2">
        <f t="shared" si="1528"/>
        <v>0</v>
      </c>
      <c r="Z2878" s="72">
        <f t="shared" si="1529"/>
        <v>0</v>
      </c>
      <c r="AA2878" s="2">
        <f t="shared" si="1515"/>
        <v>0</v>
      </c>
      <c r="AB2878" s="12">
        <f t="shared" si="1537"/>
        <v>4.6600000000000003E-2</v>
      </c>
      <c r="AC2878" s="17">
        <f t="shared" si="1530"/>
        <v>6</v>
      </c>
      <c r="AD2878" s="17">
        <v>252</v>
      </c>
      <c r="AE2878" s="13">
        <f t="shared" si="1541"/>
        <v>1.0010850360000001</v>
      </c>
      <c r="AF2878" s="2">
        <f t="shared" si="1516"/>
        <v>302.88582982999998</v>
      </c>
      <c r="AG2878" s="2">
        <f t="shared" si="1531"/>
        <v>308.11499457000002</v>
      </c>
      <c r="AH2878" s="3">
        <f t="shared" si="1532"/>
        <v>0</v>
      </c>
      <c r="AI2878" s="4" t="str">
        <f t="shared" si="1542"/>
        <v>A+J=</v>
      </c>
      <c r="AJ2878" s="11">
        <f t="shared" si="1538"/>
        <v>44057</v>
      </c>
      <c r="AK2878" s="11"/>
      <c r="AL2878" s="4"/>
      <c r="AM2878" s="1"/>
      <c r="AN2878" s="11"/>
      <c r="AO2878" s="1"/>
      <c r="AP2878" s="1"/>
      <c r="AQ2878" s="3"/>
      <c r="AR2878" s="3"/>
      <c r="AS2878" s="6"/>
      <c r="AT2878" s="1"/>
      <c r="AU2878" s="1"/>
      <c r="AV2878" s="1"/>
      <c r="AW2878" s="1"/>
      <c r="AX2878" s="1"/>
      <c r="AY2878" s="1"/>
      <c r="AZ2878" s="1"/>
      <c r="BA2878" s="1"/>
      <c r="BB2878" s="1"/>
    </row>
    <row r="2879" spans="1:54" x14ac:dyDescent="0.2">
      <c r="A2879" s="158">
        <f t="shared" si="1533"/>
        <v>44035</v>
      </c>
      <c r="B2879" s="2">
        <f t="shared" si="1517"/>
        <v>284358.82902376348</v>
      </c>
      <c r="C2879" s="2">
        <f t="shared" si="1534"/>
        <v>186895.74321274</v>
      </c>
      <c r="D2879" s="2">
        <f>SUM(Y2879:Y$2901)</f>
        <v>1798.0940421299999</v>
      </c>
      <c r="E2879" s="73">
        <f t="shared" si="1518"/>
        <v>185097.64917061001</v>
      </c>
      <c r="F2879" s="88">
        <f t="shared" si="1544"/>
        <v>5311.65</v>
      </c>
      <c r="G2879" s="3">
        <f>IF(AND(N2879=1,N2878&gt;1),VLOOKUP(A2878,[1]Plan1!$BK$81:$BM$259,3),G2878)</f>
        <v>5325.46</v>
      </c>
      <c r="H2879" s="11">
        <f t="shared" si="1545"/>
        <v>43966</v>
      </c>
      <c r="I2879" s="11">
        <f t="shared" si="1546"/>
        <v>43997</v>
      </c>
      <c r="J2879" s="12">
        <f t="shared" si="1519"/>
        <v>2.5999454030292135E-3</v>
      </c>
      <c r="K2879" s="11">
        <f t="shared" si="1535"/>
        <v>44057</v>
      </c>
      <c r="L2879" s="11">
        <f t="shared" si="1520"/>
        <v>44057</v>
      </c>
      <c r="M2879" s="1">
        <f t="shared" si="1539"/>
        <v>23</v>
      </c>
      <c r="N2879" s="1">
        <f t="shared" si="1521"/>
        <v>7</v>
      </c>
      <c r="O2879" s="2">
        <f t="shared" si="1522"/>
        <v>1.0007905699999999</v>
      </c>
      <c r="P2879" s="13">
        <f t="shared" si="1547"/>
        <v>0.99620023000000002</v>
      </c>
      <c r="Q2879" s="13">
        <f t="shared" si="1540"/>
        <v>1.5186115477387625</v>
      </c>
      <c r="R2879" s="2">
        <f t="shared" si="1543"/>
        <v>1.5198121099999999</v>
      </c>
      <c r="S2879" s="2">
        <f t="shared" si="1536"/>
        <v>1.4936037600000001</v>
      </c>
      <c r="T2879" s="2">
        <f t="shared" si="1523"/>
        <v>279148.18479054002</v>
      </c>
      <c r="U2879" s="2">
        <f t="shared" si="1524"/>
        <v>887.54598002896648</v>
      </c>
      <c r="V2879" s="2">
        <f t="shared" si="1525"/>
        <v>96215.999571414519</v>
      </c>
      <c r="W2879" s="2">
        <f t="shared" si="1526"/>
        <v>283999.28876418347</v>
      </c>
      <c r="X2879" s="17">
        <f t="shared" si="1527"/>
        <v>0</v>
      </c>
      <c r="Y2879" s="2">
        <f t="shared" si="1528"/>
        <v>0</v>
      </c>
      <c r="Z2879" s="72">
        <f t="shared" si="1529"/>
        <v>0</v>
      </c>
      <c r="AA2879" s="2">
        <f t="shared" si="1515"/>
        <v>0</v>
      </c>
      <c r="AB2879" s="12">
        <f t="shared" si="1537"/>
        <v>4.6600000000000003E-2</v>
      </c>
      <c r="AC2879" s="17">
        <f t="shared" si="1530"/>
        <v>7</v>
      </c>
      <c r="AD2879" s="17">
        <v>252</v>
      </c>
      <c r="AE2879" s="13">
        <f t="shared" si="1541"/>
        <v>1.0012659900000001</v>
      </c>
      <c r="AF2879" s="2">
        <f t="shared" si="1516"/>
        <v>353.39881045999999</v>
      </c>
      <c r="AG2879" s="2">
        <f t="shared" si="1531"/>
        <v>359.54025958</v>
      </c>
      <c r="AH2879" s="3">
        <f t="shared" si="1532"/>
        <v>0</v>
      </c>
      <c r="AI2879" s="4" t="str">
        <f t="shared" si="1542"/>
        <v>A+J=</v>
      </c>
      <c r="AJ2879" s="11">
        <f t="shared" si="1538"/>
        <v>44057</v>
      </c>
      <c r="AK2879" s="11"/>
      <c r="AL2879" s="4"/>
      <c r="AM2879" s="1"/>
      <c r="AN2879" s="11"/>
      <c r="AO2879" s="1"/>
      <c r="AP2879" s="1"/>
      <c r="AQ2879" s="3"/>
      <c r="AR2879" s="3"/>
      <c r="AS2879" s="6"/>
      <c r="AT2879" s="1"/>
      <c r="AU2879" s="1"/>
      <c r="AV2879" s="1"/>
      <c r="AW2879" s="1"/>
      <c r="AX2879" s="1"/>
      <c r="AY2879" s="1"/>
      <c r="AZ2879" s="1"/>
      <c r="BA2879" s="1"/>
      <c r="BB2879" s="1"/>
    </row>
    <row r="2880" spans="1:54" x14ac:dyDescent="0.2">
      <c r="A2880" s="158">
        <f t="shared" si="1533"/>
        <v>44036</v>
      </c>
      <c r="B2880" s="2">
        <f t="shared" si="1517"/>
        <v>284442.03578192467</v>
      </c>
      <c r="C2880" s="2">
        <f t="shared" si="1534"/>
        <v>186895.74321274</v>
      </c>
      <c r="D2880" s="2">
        <f>SUM(Y2880:Y$2901)</f>
        <v>1798.0940421299999</v>
      </c>
      <c r="E2880" s="73">
        <f t="shared" si="1518"/>
        <v>185097.64917061001</v>
      </c>
      <c r="F2880" s="88">
        <f t="shared" si="1544"/>
        <v>5311.65</v>
      </c>
      <c r="G2880" s="3">
        <f>IF(AND(N2880=1,N2879&gt;1),VLOOKUP(A2879,[1]Plan1!$BK$81:$BM$259,3),G2879)</f>
        <v>5325.46</v>
      </c>
      <c r="H2880" s="11">
        <f t="shared" si="1545"/>
        <v>43966</v>
      </c>
      <c r="I2880" s="11">
        <f t="shared" si="1546"/>
        <v>43997</v>
      </c>
      <c r="J2880" s="12">
        <f t="shared" si="1519"/>
        <v>2.5999454030292135E-3</v>
      </c>
      <c r="K2880" s="11">
        <f t="shared" si="1535"/>
        <v>44057</v>
      </c>
      <c r="L2880" s="11">
        <f t="shared" si="1520"/>
        <v>44057</v>
      </c>
      <c r="M2880" s="1">
        <f t="shared" si="1539"/>
        <v>23</v>
      </c>
      <c r="N2880" s="1">
        <f t="shared" si="1521"/>
        <v>8</v>
      </c>
      <c r="O2880" s="2">
        <f t="shared" si="1522"/>
        <v>1.00090356</v>
      </c>
      <c r="P2880" s="13">
        <f t="shared" si="1547"/>
        <v>0.99620023000000002</v>
      </c>
      <c r="Q2880" s="13">
        <f t="shared" si="1540"/>
        <v>1.5186115477387625</v>
      </c>
      <c r="R2880" s="2">
        <f t="shared" si="1543"/>
        <v>1.5199837</v>
      </c>
      <c r="S2880" s="2">
        <f t="shared" si="1536"/>
        <v>1.4936037600000001</v>
      </c>
      <c r="T2880" s="2">
        <f t="shared" si="1523"/>
        <v>279148.18479054002</v>
      </c>
      <c r="U2880" s="2">
        <f t="shared" si="1524"/>
        <v>887.54598002896648</v>
      </c>
      <c r="V2880" s="2">
        <f t="shared" si="1525"/>
        <v>96247.760477035728</v>
      </c>
      <c r="W2880" s="2">
        <f t="shared" si="1526"/>
        <v>284031.04966980469</v>
      </c>
      <c r="X2880" s="17">
        <f t="shared" si="1527"/>
        <v>0</v>
      </c>
      <c r="Y2880" s="2">
        <f t="shared" si="1528"/>
        <v>0</v>
      </c>
      <c r="Z2880" s="72">
        <f t="shared" si="1529"/>
        <v>0</v>
      </c>
      <c r="AA2880" s="2">
        <f t="shared" si="1515"/>
        <v>0</v>
      </c>
      <c r="AB2880" s="12">
        <f t="shared" si="1537"/>
        <v>4.6600000000000003E-2</v>
      </c>
      <c r="AC2880" s="17">
        <f t="shared" si="1530"/>
        <v>8</v>
      </c>
      <c r="AD2880" s="17">
        <v>252</v>
      </c>
      <c r="AE2880" s="13">
        <f t="shared" si="1541"/>
        <v>1.001446976</v>
      </c>
      <c r="AF2880" s="2">
        <f t="shared" si="1516"/>
        <v>403.92072382999999</v>
      </c>
      <c r="AG2880" s="2">
        <f t="shared" si="1531"/>
        <v>410.98611211999997</v>
      </c>
      <c r="AH2880" s="3">
        <f t="shared" si="1532"/>
        <v>0</v>
      </c>
      <c r="AI2880" s="4" t="str">
        <f t="shared" si="1542"/>
        <v>A+J=</v>
      </c>
      <c r="AJ2880" s="11">
        <f t="shared" si="1538"/>
        <v>44057</v>
      </c>
      <c r="AK2880" s="11"/>
      <c r="AL2880" s="4"/>
      <c r="AM2880" s="1"/>
      <c r="AN2880" s="11"/>
      <c r="AO2880" s="1"/>
      <c r="AP2880" s="1"/>
      <c r="AQ2880" s="3"/>
      <c r="AR2880" s="3"/>
      <c r="AS2880" s="6"/>
      <c r="AT2880" s="1"/>
      <c r="AU2880" s="1"/>
      <c r="AV2880" s="1"/>
      <c r="AW2880" s="1"/>
      <c r="AX2880" s="1"/>
      <c r="AY2880" s="1"/>
      <c r="AZ2880" s="1"/>
      <c r="BA2880" s="1"/>
      <c r="BB2880" s="1"/>
    </row>
    <row r="2881" spans="1:54" x14ac:dyDescent="0.2">
      <c r="A2881" s="158">
        <f t="shared" si="1533"/>
        <v>44037</v>
      </c>
      <c r="B2881" s="2">
        <f t="shared" si="1517"/>
        <v>284525.26554877235</v>
      </c>
      <c r="C2881" s="2">
        <f t="shared" si="1534"/>
        <v>186895.74321274</v>
      </c>
      <c r="D2881" s="2">
        <f>SUM(Y2881:Y$2901)</f>
        <v>1798.0940421299999</v>
      </c>
      <c r="E2881" s="73">
        <f t="shared" si="1518"/>
        <v>185097.64917061001</v>
      </c>
      <c r="F2881" s="88">
        <f t="shared" si="1544"/>
        <v>5311.65</v>
      </c>
      <c r="G2881" s="3">
        <f>IF(AND(N2881=1,N2880&gt;1),VLOOKUP(A2880,[1]Plan1!$BK$81:$BM$259,3),G2880)</f>
        <v>5325.46</v>
      </c>
      <c r="H2881" s="11">
        <f t="shared" si="1545"/>
        <v>43966</v>
      </c>
      <c r="I2881" s="11">
        <f t="shared" si="1546"/>
        <v>43997</v>
      </c>
      <c r="J2881" s="12">
        <f t="shared" si="1519"/>
        <v>2.5999454030292135E-3</v>
      </c>
      <c r="K2881" s="11">
        <f t="shared" si="1535"/>
        <v>44057</v>
      </c>
      <c r="L2881" s="11">
        <f t="shared" si="1520"/>
        <v>44057</v>
      </c>
      <c r="M2881" s="1">
        <f t="shared" si="1539"/>
        <v>23</v>
      </c>
      <c r="N2881" s="1">
        <f t="shared" si="1521"/>
        <v>9</v>
      </c>
      <c r="O2881" s="2">
        <f t="shared" si="1522"/>
        <v>1.0010165600000001</v>
      </c>
      <c r="P2881" s="13">
        <f t="shared" si="1547"/>
        <v>0.99620023000000002</v>
      </c>
      <c r="Q2881" s="13">
        <f t="shared" si="1540"/>
        <v>1.5186115477387625</v>
      </c>
      <c r="R2881" s="2">
        <f t="shared" si="1543"/>
        <v>1.5201553000000001</v>
      </c>
      <c r="S2881" s="2">
        <f t="shared" si="1536"/>
        <v>1.4936037600000001</v>
      </c>
      <c r="T2881" s="2">
        <f t="shared" si="1523"/>
        <v>279148.18479054002</v>
      </c>
      <c r="U2881" s="2">
        <f t="shared" si="1524"/>
        <v>887.54598002896648</v>
      </c>
      <c r="V2881" s="2">
        <f t="shared" si="1525"/>
        <v>96279.523233633416</v>
      </c>
      <c r="W2881" s="2">
        <f t="shared" si="1526"/>
        <v>284062.81242640235</v>
      </c>
      <c r="X2881" s="17">
        <f t="shared" si="1527"/>
        <v>0</v>
      </c>
      <c r="Y2881" s="2">
        <f t="shared" si="1528"/>
        <v>0</v>
      </c>
      <c r="Z2881" s="72">
        <f t="shared" si="1529"/>
        <v>0</v>
      </c>
      <c r="AA2881" s="2">
        <f t="shared" si="1515"/>
        <v>0</v>
      </c>
      <c r="AB2881" s="12">
        <f t="shared" si="1537"/>
        <v>4.6600000000000003E-2</v>
      </c>
      <c r="AC2881" s="17">
        <f t="shared" si="1530"/>
        <v>9</v>
      </c>
      <c r="AD2881" s="17">
        <v>252</v>
      </c>
      <c r="AE2881" s="13">
        <f t="shared" si="1541"/>
        <v>1.0016279960000001</v>
      </c>
      <c r="AF2881" s="2">
        <f t="shared" si="1516"/>
        <v>454.45212823999998</v>
      </c>
      <c r="AG2881" s="2">
        <f t="shared" si="1531"/>
        <v>462.45312237000002</v>
      </c>
      <c r="AH2881" s="3">
        <f t="shared" si="1532"/>
        <v>0</v>
      </c>
      <c r="AI2881" s="4" t="str">
        <f t="shared" si="1542"/>
        <v>A+J=</v>
      </c>
      <c r="AJ2881" s="11">
        <f t="shared" si="1538"/>
        <v>44057</v>
      </c>
      <c r="AK2881" s="11"/>
      <c r="AL2881" s="4"/>
      <c r="AM2881" s="1"/>
      <c r="AN2881" s="11"/>
      <c r="AO2881" s="1"/>
      <c r="AP2881" s="1"/>
      <c r="AQ2881" s="3"/>
      <c r="AR2881" s="3"/>
      <c r="AS2881" s="6"/>
      <c r="AT2881" s="1"/>
      <c r="AU2881" s="1"/>
      <c r="AV2881" s="1"/>
      <c r="AW2881" s="1"/>
      <c r="AX2881" s="1"/>
      <c r="AY2881" s="1"/>
      <c r="AZ2881" s="1"/>
      <c r="BA2881" s="1"/>
      <c r="BB2881" s="1"/>
    </row>
    <row r="2882" spans="1:54" x14ac:dyDescent="0.2">
      <c r="A2882" s="158">
        <f t="shared" si="1533"/>
        <v>44038</v>
      </c>
      <c r="B2882" s="2">
        <f t="shared" si="1517"/>
        <v>284525.26554877235</v>
      </c>
      <c r="C2882" s="2">
        <f t="shared" si="1534"/>
        <v>186895.74321274</v>
      </c>
      <c r="D2882" s="2">
        <f>SUM(Y2882:Y$2901)</f>
        <v>1798.0940421299999</v>
      </c>
      <c r="E2882" s="73">
        <f t="shared" si="1518"/>
        <v>185097.64917061001</v>
      </c>
      <c r="F2882" s="88">
        <f t="shared" si="1544"/>
        <v>5311.65</v>
      </c>
      <c r="G2882" s="3">
        <f>IF(AND(N2882=1,N2881&gt;1),VLOOKUP(A2881,[1]Plan1!$BK$81:$BM$259,3),G2881)</f>
        <v>5325.46</v>
      </c>
      <c r="H2882" s="11">
        <f t="shared" si="1545"/>
        <v>43966</v>
      </c>
      <c r="I2882" s="11">
        <f t="shared" si="1546"/>
        <v>43997</v>
      </c>
      <c r="J2882" s="12">
        <f t="shared" si="1519"/>
        <v>2.5999454030292135E-3</v>
      </c>
      <c r="K2882" s="11">
        <f t="shared" si="1535"/>
        <v>44057</v>
      </c>
      <c r="L2882" s="11">
        <f t="shared" si="1520"/>
        <v>44057</v>
      </c>
      <c r="M2882" s="1">
        <f t="shared" si="1539"/>
        <v>23</v>
      </c>
      <c r="N2882" s="1">
        <f t="shared" si="1521"/>
        <v>9</v>
      </c>
      <c r="O2882" s="2">
        <f t="shared" si="1522"/>
        <v>1.0010165600000001</v>
      </c>
      <c r="P2882" s="13">
        <f t="shared" si="1547"/>
        <v>0.99620023000000002</v>
      </c>
      <c r="Q2882" s="13">
        <f t="shared" si="1540"/>
        <v>1.5186115477387625</v>
      </c>
      <c r="R2882" s="2">
        <f t="shared" si="1543"/>
        <v>1.5201553000000001</v>
      </c>
      <c r="S2882" s="2">
        <f t="shared" si="1536"/>
        <v>1.4936037600000001</v>
      </c>
      <c r="T2882" s="2">
        <f t="shared" si="1523"/>
        <v>279148.18479054002</v>
      </c>
      <c r="U2882" s="2">
        <f t="shared" si="1524"/>
        <v>887.54598002896648</v>
      </c>
      <c r="V2882" s="2">
        <f t="shared" si="1525"/>
        <v>96279.523233633416</v>
      </c>
      <c r="W2882" s="2">
        <f t="shared" si="1526"/>
        <v>284062.81242640235</v>
      </c>
      <c r="X2882" s="17">
        <f t="shared" si="1527"/>
        <v>0</v>
      </c>
      <c r="Y2882" s="2">
        <f t="shared" si="1528"/>
        <v>0</v>
      </c>
      <c r="Z2882" s="72">
        <f t="shared" si="1529"/>
        <v>0</v>
      </c>
      <c r="AA2882" s="2">
        <f t="shared" si="1515"/>
        <v>0</v>
      </c>
      <c r="AB2882" s="12">
        <f t="shared" si="1537"/>
        <v>4.6600000000000003E-2</v>
      </c>
      <c r="AC2882" s="17">
        <f t="shared" si="1530"/>
        <v>9</v>
      </c>
      <c r="AD2882" s="17">
        <v>252</v>
      </c>
      <c r="AE2882" s="13">
        <f t="shared" si="1541"/>
        <v>1.0016279960000001</v>
      </c>
      <c r="AF2882" s="2">
        <f t="shared" si="1516"/>
        <v>454.45212823999998</v>
      </c>
      <c r="AG2882" s="2">
        <f t="shared" si="1531"/>
        <v>462.45312237000002</v>
      </c>
      <c r="AH2882" s="3">
        <f t="shared" si="1532"/>
        <v>0</v>
      </c>
      <c r="AI2882" s="4" t="str">
        <f t="shared" si="1542"/>
        <v>A+J=</v>
      </c>
      <c r="AJ2882" s="11">
        <f t="shared" si="1538"/>
        <v>44057</v>
      </c>
      <c r="AK2882" s="11"/>
      <c r="AL2882" s="4"/>
      <c r="AM2882" s="1"/>
      <c r="AN2882" s="11"/>
      <c r="AO2882" s="1"/>
      <c r="AP2882" s="1"/>
      <c r="AQ2882" s="3"/>
      <c r="AR2882" s="3"/>
      <c r="AS2882" s="6"/>
      <c r="AT2882" s="1"/>
      <c r="AU2882" s="1"/>
      <c r="AV2882" s="1"/>
      <c r="AW2882" s="1"/>
      <c r="AX2882" s="1"/>
      <c r="AY2882" s="1"/>
      <c r="AZ2882" s="1"/>
      <c r="BA2882" s="1"/>
      <c r="BB2882" s="1"/>
    </row>
    <row r="2883" spans="1:54" x14ac:dyDescent="0.2">
      <c r="A2883" s="158">
        <f t="shared" si="1533"/>
        <v>44039</v>
      </c>
      <c r="B2883" s="2">
        <f t="shared" si="1517"/>
        <v>284525.26554877235</v>
      </c>
      <c r="C2883" s="2">
        <f t="shared" si="1534"/>
        <v>186895.74321274</v>
      </c>
      <c r="D2883" s="2">
        <f>SUM(Y2883:Y$2901)</f>
        <v>1798.0940421299999</v>
      </c>
      <c r="E2883" s="73">
        <f t="shared" si="1518"/>
        <v>185097.64917061001</v>
      </c>
      <c r="F2883" s="88">
        <f t="shared" si="1544"/>
        <v>5311.65</v>
      </c>
      <c r="G2883" s="3">
        <f>IF(AND(N2883=1,N2882&gt;1),VLOOKUP(A2882,[1]Plan1!$BK$81:$BM$259,3),G2882)</f>
        <v>5325.46</v>
      </c>
      <c r="H2883" s="11">
        <f t="shared" si="1545"/>
        <v>43966</v>
      </c>
      <c r="I2883" s="11">
        <f t="shared" si="1546"/>
        <v>43997</v>
      </c>
      <c r="J2883" s="12">
        <f t="shared" si="1519"/>
        <v>2.5999454030292135E-3</v>
      </c>
      <c r="K2883" s="11">
        <f t="shared" si="1535"/>
        <v>44057</v>
      </c>
      <c r="L2883" s="11">
        <f t="shared" si="1520"/>
        <v>44057</v>
      </c>
      <c r="M2883" s="1">
        <f t="shared" si="1539"/>
        <v>23</v>
      </c>
      <c r="N2883" s="1">
        <f t="shared" si="1521"/>
        <v>9</v>
      </c>
      <c r="O2883" s="2">
        <f t="shared" si="1522"/>
        <v>1.0010165600000001</v>
      </c>
      <c r="P2883" s="13">
        <f t="shared" si="1547"/>
        <v>0.99620023000000002</v>
      </c>
      <c r="Q2883" s="13">
        <f t="shared" si="1540"/>
        <v>1.5186115477387625</v>
      </c>
      <c r="R2883" s="2">
        <f t="shared" si="1543"/>
        <v>1.5201553000000001</v>
      </c>
      <c r="S2883" s="2">
        <f t="shared" si="1536"/>
        <v>1.4936037600000001</v>
      </c>
      <c r="T2883" s="2">
        <f t="shared" si="1523"/>
        <v>279148.18479054002</v>
      </c>
      <c r="U2883" s="2">
        <f t="shared" si="1524"/>
        <v>887.54598002896648</v>
      </c>
      <c r="V2883" s="2">
        <f t="shared" si="1525"/>
        <v>96279.523233633416</v>
      </c>
      <c r="W2883" s="2">
        <f t="shared" si="1526"/>
        <v>284062.81242640235</v>
      </c>
      <c r="X2883" s="17">
        <f t="shared" si="1527"/>
        <v>0</v>
      </c>
      <c r="Y2883" s="2">
        <f t="shared" si="1528"/>
        <v>0</v>
      </c>
      <c r="Z2883" s="72">
        <f t="shared" si="1529"/>
        <v>0</v>
      </c>
      <c r="AA2883" s="2">
        <f t="shared" si="1515"/>
        <v>0</v>
      </c>
      <c r="AB2883" s="12">
        <f t="shared" si="1537"/>
        <v>4.6600000000000003E-2</v>
      </c>
      <c r="AC2883" s="17">
        <f t="shared" si="1530"/>
        <v>9</v>
      </c>
      <c r="AD2883" s="17">
        <v>252</v>
      </c>
      <c r="AE2883" s="13">
        <f t="shared" si="1541"/>
        <v>1.0016279960000001</v>
      </c>
      <c r="AF2883" s="2">
        <f t="shared" si="1516"/>
        <v>454.45212823999998</v>
      </c>
      <c r="AG2883" s="2">
        <f t="shared" si="1531"/>
        <v>462.45312237000002</v>
      </c>
      <c r="AH2883" s="3">
        <f t="shared" si="1532"/>
        <v>0</v>
      </c>
      <c r="AI2883" s="4" t="str">
        <f t="shared" si="1542"/>
        <v>A+J=</v>
      </c>
      <c r="AJ2883" s="11">
        <f t="shared" si="1538"/>
        <v>44057</v>
      </c>
      <c r="AK2883" s="11"/>
      <c r="AL2883" s="4"/>
      <c r="AM2883" s="1"/>
      <c r="AN2883" s="11"/>
      <c r="AO2883" s="1"/>
      <c r="AP2883" s="1"/>
      <c r="AQ2883" s="3"/>
      <c r="AR2883" s="3"/>
      <c r="AS2883" s="6"/>
      <c r="AT2883" s="1"/>
      <c r="AU2883" s="1"/>
      <c r="AV2883" s="1"/>
      <c r="AW2883" s="1"/>
      <c r="AX2883" s="1"/>
      <c r="AY2883" s="1"/>
      <c r="AZ2883" s="1"/>
      <c r="BA2883" s="1"/>
      <c r="BB2883" s="1"/>
    </row>
    <row r="2884" spans="1:54" x14ac:dyDescent="0.2">
      <c r="A2884" s="158">
        <f t="shared" si="1533"/>
        <v>44040</v>
      </c>
      <c r="B2884" s="2">
        <f t="shared" si="1517"/>
        <v>284608.52332333598</v>
      </c>
      <c r="C2884" s="2">
        <f t="shared" si="1534"/>
        <v>186895.74321274</v>
      </c>
      <c r="D2884" s="2">
        <f>SUM(Y2884:Y$2901)</f>
        <v>1798.0940421299999</v>
      </c>
      <c r="E2884" s="73">
        <f t="shared" si="1518"/>
        <v>185097.64917061001</v>
      </c>
      <c r="F2884" s="88">
        <f t="shared" si="1544"/>
        <v>5311.65</v>
      </c>
      <c r="G2884" s="3">
        <f>IF(AND(N2884=1,N2883&gt;1),VLOOKUP(A2883,[1]Plan1!$BK$81:$BM$259,3),G2883)</f>
        <v>5325.46</v>
      </c>
      <c r="H2884" s="11">
        <f t="shared" si="1545"/>
        <v>43966</v>
      </c>
      <c r="I2884" s="11">
        <f t="shared" si="1546"/>
        <v>43997</v>
      </c>
      <c r="J2884" s="12">
        <f t="shared" si="1519"/>
        <v>2.5999454030292135E-3</v>
      </c>
      <c r="K2884" s="11">
        <f t="shared" si="1535"/>
        <v>44057</v>
      </c>
      <c r="L2884" s="11">
        <f t="shared" si="1520"/>
        <v>44057</v>
      </c>
      <c r="M2884" s="1">
        <f t="shared" si="1539"/>
        <v>23</v>
      </c>
      <c r="N2884" s="1">
        <f t="shared" si="1521"/>
        <v>10</v>
      </c>
      <c r="O2884" s="2">
        <f t="shared" si="1522"/>
        <v>1.00112958</v>
      </c>
      <c r="P2884" s="13">
        <f t="shared" si="1547"/>
        <v>0.99620023000000002</v>
      </c>
      <c r="Q2884" s="13">
        <f t="shared" si="1540"/>
        <v>1.5186115477387625</v>
      </c>
      <c r="R2884" s="2">
        <f t="shared" si="1543"/>
        <v>1.5203269399999999</v>
      </c>
      <c r="S2884" s="2">
        <f t="shared" si="1536"/>
        <v>1.4936037600000001</v>
      </c>
      <c r="T2884" s="2">
        <f t="shared" si="1523"/>
        <v>279148.18479054002</v>
      </c>
      <c r="U2884" s="2">
        <f t="shared" si="1524"/>
        <v>887.54598002896648</v>
      </c>
      <c r="V2884" s="2">
        <f t="shared" si="1525"/>
        <v>96311.293394137028</v>
      </c>
      <c r="W2884" s="2">
        <f t="shared" si="1526"/>
        <v>284094.58258690598</v>
      </c>
      <c r="X2884" s="17">
        <f t="shared" si="1527"/>
        <v>0</v>
      </c>
      <c r="Y2884" s="2">
        <f t="shared" si="1528"/>
        <v>0</v>
      </c>
      <c r="Z2884" s="72">
        <f t="shared" si="1529"/>
        <v>0</v>
      </c>
      <c r="AA2884" s="2">
        <f t="shared" ref="AA2884:AA2947" si="1548">IF(Z2884&gt;0,TRUNC(Z2884*T2884,8),0)</f>
        <v>0</v>
      </c>
      <c r="AB2884" s="12">
        <f t="shared" si="1537"/>
        <v>4.6600000000000003E-2</v>
      </c>
      <c r="AC2884" s="17">
        <f t="shared" si="1530"/>
        <v>10</v>
      </c>
      <c r="AD2884" s="17">
        <v>252</v>
      </c>
      <c r="AE2884" s="13">
        <f t="shared" si="1541"/>
        <v>1.0018090479999999</v>
      </c>
      <c r="AF2884" s="2">
        <f t="shared" ref="AF2884:AF2947" si="1549">TRUNC((T2884*(AE2884-1)),8)</f>
        <v>504.99246539000001</v>
      </c>
      <c r="AG2884" s="2">
        <f t="shared" si="1531"/>
        <v>513.94073643000002</v>
      </c>
      <c r="AH2884" s="3">
        <f t="shared" si="1532"/>
        <v>0</v>
      </c>
      <c r="AI2884" s="4" t="str">
        <f t="shared" si="1542"/>
        <v>A+J=</v>
      </c>
      <c r="AJ2884" s="11">
        <f t="shared" si="1538"/>
        <v>44057</v>
      </c>
      <c r="AK2884" s="11"/>
      <c r="AL2884" s="4"/>
      <c r="AM2884" s="1"/>
      <c r="AN2884" s="11"/>
      <c r="AO2884" s="1"/>
      <c r="AP2884" s="1"/>
      <c r="AQ2884" s="3"/>
      <c r="AR2884" s="3"/>
      <c r="AS2884" s="6"/>
      <c r="AT2884" s="1"/>
      <c r="AU2884" s="1"/>
      <c r="AV2884" s="1"/>
      <c r="AW2884" s="1"/>
      <c r="AX2884" s="1"/>
      <c r="AY2884" s="1"/>
      <c r="AZ2884" s="1"/>
      <c r="BA2884" s="1"/>
      <c r="BB2884" s="1"/>
    </row>
    <row r="2885" spans="1:54" x14ac:dyDescent="0.2">
      <c r="A2885" s="158">
        <f t="shared" si="1533"/>
        <v>44041</v>
      </c>
      <c r="B2885" s="2">
        <f t="shared" si="1517"/>
        <v>284691.79983939312</v>
      </c>
      <c r="C2885" s="2">
        <f t="shared" si="1534"/>
        <v>186895.74321274</v>
      </c>
      <c r="D2885" s="2">
        <f>SUM(Y2885:Y$2901)</f>
        <v>1798.0940421299999</v>
      </c>
      <c r="E2885" s="73">
        <f t="shared" si="1518"/>
        <v>185097.64917061001</v>
      </c>
      <c r="F2885" s="88">
        <f t="shared" si="1544"/>
        <v>5311.65</v>
      </c>
      <c r="G2885" s="3">
        <f>IF(AND(N2885=1,N2884&gt;1),VLOOKUP(A2884,[1]Plan1!$BK$81:$BM$259,3),G2884)</f>
        <v>5325.46</v>
      </c>
      <c r="H2885" s="11">
        <f t="shared" si="1545"/>
        <v>43966</v>
      </c>
      <c r="I2885" s="11">
        <f t="shared" si="1546"/>
        <v>43997</v>
      </c>
      <c r="J2885" s="12">
        <f t="shared" si="1519"/>
        <v>2.5999454030292135E-3</v>
      </c>
      <c r="K2885" s="11">
        <f t="shared" si="1535"/>
        <v>44057</v>
      </c>
      <c r="L2885" s="11">
        <f t="shared" si="1520"/>
        <v>44057</v>
      </c>
      <c r="M2885" s="1">
        <f t="shared" si="1539"/>
        <v>23</v>
      </c>
      <c r="N2885" s="1">
        <f t="shared" si="1521"/>
        <v>11</v>
      </c>
      <c r="O2885" s="2">
        <f t="shared" si="1522"/>
        <v>1.0012426000000001</v>
      </c>
      <c r="P2885" s="13">
        <f t="shared" si="1547"/>
        <v>0.99620023000000002</v>
      </c>
      <c r="Q2885" s="13">
        <f t="shared" si="1540"/>
        <v>1.5186115477387625</v>
      </c>
      <c r="R2885" s="2">
        <f t="shared" si="1543"/>
        <v>1.52049857</v>
      </c>
      <c r="S2885" s="2">
        <f t="shared" si="1536"/>
        <v>1.4936037600000001</v>
      </c>
      <c r="T2885" s="2">
        <f t="shared" si="1523"/>
        <v>279148.18479054002</v>
      </c>
      <c r="U2885" s="2">
        <f t="shared" si="1524"/>
        <v>887.54598002896648</v>
      </c>
      <c r="V2885" s="2">
        <f t="shared" si="1525"/>
        <v>96343.061703664192</v>
      </c>
      <c r="W2885" s="2">
        <f t="shared" si="1526"/>
        <v>284126.35089643311</v>
      </c>
      <c r="X2885" s="17">
        <f t="shared" si="1527"/>
        <v>0</v>
      </c>
      <c r="Y2885" s="2">
        <f t="shared" si="1528"/>
        <v>0</v>
      </c>
      <c r="Z2885" s="72">
        <f t="shared" si="1529"/>
        <v>0</v>
      </c>
      <c r="AA2885" s="2">
        <f t="shared" si="1548"/>
        <v>0</v>
      </c>
      <c r="AB2885" s="12">
        <f t="shared" si="1537"/>
        <v>4.6600000000000003E-2</v>
      </c>
      <c r="AC2885" s="17">
        <f t="shared" si="1530"/>
        <v>11</v>
      </c>
      <c r="AD2885" s="17">
        <v>252</v>
      </c>
      <c r="AE2885" s="13">
        <f t="shared" si="1541"/>
        <v>1.001990132</v>
      </c>
      <c r="AF2885" s="2">
        <f t="shared" si="1549"/>
        <v>555.54173529000002</v>
      </c>
      <c r="AG2885" s="2">
        <f t="shared" si="1531"/>
        <v>565.44894295999995</v>
      </c>
      <c r="AH2885" s="3">
        <f t="shared" si="1532"/>
        <v>0</v>
      </c>
      <c r="AI2885" s="4" t="str">
        <f t="shared" si="1542"/>
        <v>A+J=</v>
      </c>
      <c r="AJ2885" s="11">
        <f t="shared" si="1538"/>
        <v>44057</v>
      </c>
      <c r="AK2885" s="11"/>
      <c r="AL2885" s="4"/>
      <c r="AM2885" s="1"/>
      <c r="AN2885" s="11"/>
      <c r="AO2885" s="1"/>
      <c r="AP2885" s="1"/>
      <c r="AQ2885" s="3"/>
      <c r="AR2885" s="3"/>
      <c r="AS2885" s="6"/>
      <c r="AT2885" s="1"/>
      <c r="AU2885" s="1"/>
      <c r="AV2885" s="1"/>
      <c r="AW2885" s="1"/>
      <c r="AX2885" s="1"/>
      <c r="AY2885" s="1"/>
      <c r="AZ2885" s="1"/>
      <c r="BA2885" s="1"/>
      <c r="BB2885" s="1"/>
    </row>
    <row r="2886" spans="1:54" x14ac:dyDescent="0.2">
      <c r="A2886" s="158">
        <f t="shared" si="1533"/>
        <v>44042</v>
      </c>
      <c r="B2886" s="2">
        <f t="shared" si="1517"/>
        <v>284775.10679726279</v>
      </c>
      <c r="C2886" s="2">
        <f t="shared" si="1534"/>
        <v>186895.74321274</v>
      </c>
      <c r="D2886" s="2">
        <f>SUM(Y2886:Y$2901)</f>
        <v>1798.0940421299999</v>
      </c>
      <c r="E2886" s="73">
        <f t="shared" si="1518"/>
        <v>185097.64917061001</v>
      </c>
      <c r="F2886" s="88">
        <f t="shared" si="1544"/>
        <v>5311.65</v>
      </c>
      <c r="G2886" s="3">
        <f>IF(AND(N2886=1,N2885&gt;1),VLOOKUP(A2885,[1]Plan1!$BK$81:$BM$259,3),G2885)</f>
        <v>5325.46</v>
      </c>
      <c r="H2886" s="11">
        <f t="shared" si="1545"/>
        <v>43966</v>
      </c>
      <c r="I2886" s="11">
        <f t="shared" si="1546"/>
        <v>43997</v>
      </c>
      <c r="J2886" s="12">
        <f t="shared" si="1519"/>
        <v>2.5999454030292135E-3</v>
      </c>
      <c r="K2886" s="11">
        <f t="shared" si="1535"/>
        <v>44057</v>
      </c>
      <c r="L2886" s="11">
        <f t="shared" si="1520"/>
        <v>44057</v>
      </c>
      <c r="M2886" s="1">
        <f t="shared" si="1539"/>
        <v>23</v>
      </c>
      <c r="N2886" s="1">
        <f t="shared" si="1521"/>
        <v>12</v>
      </c>
      <c r="O2886" s="2">
        <f t="shared" si="1522"/>
        <v>1.00135565</v>
      </c>
      <c r="P2886" s="13">
        <f t="shared" si="1547"/>
        <v>0.99620023000000002</v>
      </c>
      <c r="Q2886" s="13">
        <f t="shared" si="1540"/>
        <v>1.5186115477387625</v>
      </c>
      <c r="R2886" s="2">
        <f t="shared" si="1543"/>
        <v>1.52067025</v>
      </c>
      <c r="S2886" s="2">
        <f t="shared" si="1536"/>
        <v>1.4936037600000001</v>
      </c>
      <c r="T2886" s="2">
        <f t="shared" si="1523"/>
        <v>279148.18479054002</v>
      </c>
      <c r="U2886" s="2">
        <f t="shared" si="1524"/>
        <v>887.54598002896648</v>
      </c>
      <c r="V2886" s="2">
        <f t="shared" si="1525"/>
        <v>96374.839268073803</v>
      </c>
      <c r="W2886" s="2">
        <f t="shared" si="1526"/>
        <v>284158.12846084277</v>
      </c>
      <c r="X2886" s="17">
        <f t="shared" si="1527"/>
        <v>0</v>
      </c>
      <c r="Y2886" s="2">
        <f t="shared" si="1528"/>
        <v>0</v>
      </c>
      <c r="Z2886" s="72">
        <f t="shared" si="1529"/>
        <v>0</v>
      </c>
      <c r="AA2886" s="2">
        <f t="shared" si="1548"/>
        <v>0</v>
      </c>
      <c r="AB2886" s="12">
        <f t="shared" si="1537"/>
        <v>4.6600000000000003E-2</v>
      </c>
      <c r="AC2886" s="17">
        <f t="shared" si="1530"/>
        <v>12</v>
      </c>
      <c r="AD2886" s="17">
        <v>252</v>
      </c>
      <c r="AE2886" s="13">
        <f t="shared" si="1541"/>
        <v>1.00217125</v>
      </c>
      <c r="AF2886" s="2">
        <f t="shared" si="1549"/>
        <v>606.10049621999997</v>
      </c>
      <c r="AG2886" s="2">
        <f t="shared" si="1531"/>
        <v>616.97833642000001</v>
      </c>
      <c r="AH2886" s="3">
        <f t="shared" si="1532"/>
        <v>0</v>
      </c>
      <c r="AI2886" s="4" t="str">
        <f t="shared" si="1542"/>
        <v>A+J=</v>
      </c>
      <c r="AJ2886" s="11">
        <f t="shared" si="1538"/>
        <v>44057</v>
      </c>
      <c r="AK2886" s="11"/>
      <c r="AL2886" s="4"/>
      <c r="AM2886" s="1"/>
      <c r="AN2886" s="11"/>
      <c r="AO2886" s="1"/>
      <c r="AP2886" s="1"/>
      <c r="AQ2886" s="3"/>
      <c r="AR2886" s="3"/>
      <c r="AS2886" s="6"/>
      <c r="AT2886" s="1"/>
      <c r="AU2886" s="1"/>
      <c r="AV2886" s="1"/>
      <c r="AW2886" s="1"/>
      <c r="AX2886" s="1"/>
      <c r="AY2886" s="1"/>
      <c r="AZ2886" s="1"/>
      <c r="BA2886" s="1"/>
      <c r="BB2886" s="1"/>
    </row>
    <row r="2887" spans="1:54" x14ac:dyDescent="0.2">
      <c r="A2887" s="158">
        <f t="shared" si="1533"/>
        <v>44043</v>
      </c>
      <c r="B2887" s="2">
        <f t="shared" si="1517"/>
        <v>284858.43436018238</v>
      </c>
      <c r="C2887" s="2">
        <f t="shared" si="1534"/>
        <v>186895.74321274</v>
      </c>
      <c r="D2887" s="2">
        <f>SUM(Y2887:Y$2901)</f>
        <v>1798.0940421299999</v>
      </c>
      <c r="E2887" s="73">
        <f t="shared" si="1518"/>
        <v>185097.64917061001</v>
      </c>
      <c r="F2887" s="88">
        <f t="shared" si="1544"/>
        <v>5311.65</v>
      </c>
      <c r="G2887" s="3">
        <f>IF(AND(N2887=1,N2886&gt;1),VLOOKUP(A2886,[1]Plan1!$BK$81:$BM$259,3),G2886)</f>
        <v>5325.46</v>
      </c>
      <c r="H2887" s="11">
        <f t="shared" si="1545"/>
        <v>43966</v>
      </c>
      <c r="I2887" s="11">
        <f t="shared" si="1546"/>
        <v>43997</v>
      </c>
      <c r="J2887" s="12">
        <f t="shared" si="1519"/>
        <v>2.5999454030292135E-3</v>
      </c>
      <c r="K2887" s="11">
        <f t="shared" si="1535"/>
        <v>44057</v>
      </c>
      <c r="L2887" s="11">
        <f t="shared" si="1520"/>
        <v>44057</v>
      </c>
      <c r="M2887" s="1">
        <f t="shared" si="1539"/>
        <v>23</v>
      </c>
      <c r="N2887" s="1">
        <f t="shared" si="1521"/>
        <v>13</v>
      </c>
      <c r="O2887" s="2">
        <f t="shared" si="1522"/>
        <v>1.0014687</v>
      </c>
      <c r="P2887" s="13">
        <f t="shared" si="1547"/>
        <v>0.99620023000000002</v>
      </c>
      <c r="Q2887" s="13">
        <f t="shared" si="1540"/>
        <v>1.5186115477387625</v>
      </c>
      <c r="R2887" s="2">
        <f t="shared" si="1543"/>
        <v>1.52084193</v>
      </c>
      <c r="S2887" s="2">
        <f t="shared" si="1536"/>
        <v>1.4936037600000001</v>
      </c>
      <c r="T2887" s="2">
        <f t="shared" si="1523"/>
        <v>279148.18479054002</v>
      </c>
      <c r="U2887" s="2">
        <f t="shared" si="1524"/>
        <v>887.54598002896648</v>
      </c>
      <c r="V2887" s="2">
        <f t="shared" si="1525"/>
        <v>96406.616832483414</v>
      </c>
      <c r="W2887" s="2">
        <f t="shared" si="1526"/>
        <v>284189.90602525236</v>
      </c>
      <c r="X2887" s="17">
        <f t="shared" si="1527"/>
        <v>0</v>
      </c>
      <c r="Y2887" s="2">
        <f t="shared" si="1528"/>
        <v>0</v>
      </c>
      <c r="Z2887" s="72">
        <f t="shared" si="1529"/>
        <v>0</v>
      </c>
      <c r="AA2887" s="2">
        <f t="shared" si="1548"/>
        <v>0</v>
      </c>
      <c r="AB2887" s="12">
        <f t="shared" si="1537"/>
        <v>4.6600000000000003E-2</v>
      </c>
      <c r="AC2887" s="17">
        <f t="shared" si="1530"/>
        <v>13</v>
      </c>
      <c r="AD2887" s="17">
        <v>252</v>
      </c>
      <c r="AE2887" s="13">
        <f t="shared" si="1541"/>
        <v>1.0023523999999999</v>
      </c>
      <c r="AF2887" s="2">
        <f t="shared" si="1549"/>
        <v>656.66818990000002</v>
      </c>
      <c r="AG2887" s="2">
        <f t="shared" si="1531"/>
        <v>668.52833493000003</v>
      </c>
      <c r="AH2887" s="3">
        <f t="shared" si="1532"/>
        <v>0</v>
      </c>
      <c r="AI2887" s="4" t="str">
        <f t="shared" si="1542"/>
        <v>A+J=</v>
      </c>
      <c r="AJ2887" s="11">
        <f t="shared" si="1538"/>
        <v>44057</v>
      </c>
      <c r="AK2887" s="11"/>
      <c r="AL2887" s="4"/>
      <c r="AM2887" s="1"/>
      <c r="AN2887" s="11"/>
      <c r="AO2887" s="1"/>
      <c r="AP2887" s="1"/>
      <c r="AQ2887" s="3"/>
      <c r="AR2887" s="3"/>
      <c r="AS2887" s="6"/>
      <c r="AT2887" s="1"/>
      <c r="AU2887" s="1"/>
      <c r="AV2887" s="1"/>
      <c r="AW2887" s="1"/>
      <c r="AX2887" s="1"/>
      <c r="AY2887" s="1"/>
      <c r="AZ2887" s="1"/>
      <c r="BA2887" s="1"/>
      <c r="BB2887" s="1"/>
    </row>
    <row r="2888" spans="1:54" x14ac:dyDescent="0.2">
      <c r="A2888" s="158">
        <f t="shared" si="1533"/>
        <v>44044</v>
      </c>
      <c r="B2888" s="2">
        <f t="shared" si="1517"/>
        <v>284941.78838243143</v>
      </c>
      <c r="C2888" s="2">
        <f t="shared" si="1534"/>
        <v>186895.74321274</v>
      </c>
      <c r="D2888" s="2">
        <f>SUM(Y2888:Y$2901)</f>
        <v>1798.0940421299999</v>
      </c>
      <c r="E2888" s="73">
        <f t="shared" si="1518"/>
        <v>185097.64917061001</v>
      </c>
      <c r="F2888" s="88">
        <f t="shared" si="1544"/>
        <v>5311.65</v>
      </c>
      <c r="G2888" s="3">
        <f>IF(AND(N2888=1,N2887&gt;1),VLOOKUP(A2887,[1]Plan1!$BK$81:$BM$259,3),G2887)</f>
        <v>5325.46</v>
      </c>
      <c r="H2888" s="11">
        <f t="shared" si="1545"/>
        <v>43966</v>
      </c>
      <c r="I2888" s="11">
        <f t="shared" si="1546"/>
        <v>43997</v>
      </c>
      <c r="J2888" s="12">
        <f t="shared" si="1519"/>
        <v>2.5999454030292135E-3</v>
      </c>
      <c r="K2888" s="11">
        <f t="shared" si="1535"/>
        <v>44057</v>
      </c>
      <c r="L2888" s="11">
        <f t="shared" si="1520"/>
        <v>44057</v>
      </c>
      <c r="M2888" s="1">
        <f t="shared" si="1539"/>
        <v>23</v>
      </c>
      <c r="N2888" s="1">
        <f t="shared" si="1521"/>
        <v>14</v>
      </c>
      <c r="O2888" s="2">
        <f t="shared" si="1522"/>
        <v>1.00158177</v>
      </c>
      <c r="P2888" s="13">
        <f t="shared" si="1547"/>
        <v>0.99620023000000002</v>
      </c>
      <c r="Q2888" s="13">
        <f t="shared" si="1540"/>
        <v>1.5186115477387625</v>
      </c>
      <c r="R2888" s="2">
        <f t="shared" si="1543"/>
        <v>1.5210136400000001</v>
      </c>
      <c r="S2888" s="2">
        <f t="shared" si="1536"/>
        <v>1.4936037600000001</v>
      </c>
      <c r="T2888" s="2">
        <f t="shared" si="1523"/>
        <v>279148.18479054002</v>
      </c>
      <c r="U2888" s="2">
        <f t="shared" si="1524"/>
        <v>887.54598002896648</v>
      </c>
      <c r="V2888" s="2">
        <f t="shared" si="1525"/>
        <v>96438.399949822517</v>
      </c>
      <c r="W2888" s="2">
        <f t="shared" si="1526"/>
        <v>284221.68914259144</v>
      </c>
      <c r="X2888" s="17">
        <f t="shared" si="1527"/>
        <v>0</v>
      </c>
      <c r="Y2888" s="2">
        <f t="shared" si="1528"/>
        <v>0</v>
      </c>
      <c r="Z2888" s="72">
        <f t="shared" si="1529"/>
        <v>0</v>
      </c>
      <c r="AA2888" s="2">
        <f t="shared" si="1548"/>
        <v>0</v>
      </c>
      <c r="AB2888" s="12">
        <f t="shared" si="1537"/>
        <v>4.6600000000000003E-2</v>
      </c>
      <c r="AC2888" s="17">
        <f t="shared" si="1530"/>
        <v>14</v>
      </c>
      <c r="AD2888" s="17">
        <v>252</v>
      </c>
      <c r="AE2888" s="13">
        <f t="shared" si="1541"/>
        <v>1.002533583</v>
      </c>
      <c r="AF2888" s="2">
        <f t="shared" si="1549"/>
        <v>707.24509546000002</v>
      </c>
      <c r="AG2888" s="2">
        <f t="shared" si="1531"/>
        <v>720.09923984</v>
      </c>
      <c r="AH2888" s="3">
        <f t="shared" si="1532"/>
        <v>0</v>
      </c>
      <c r="AI2888" s="4" t="str">
        <f t="shared" si="1542"/>
        <v>A+J=</v>
      </c>
      <c r="AJ2888" s="11">
        <f t="shared" si="1538"/>
        <v>44057</v>
      </c>
      <c r="AK2888" s="11"/>
      <c r="AL2888" s="4"/>
      <c r="AM2888" s="1"/>
      <c r="AN2888" s="11"/>
      <c r="AO2888" s="1"/>
      <c r="AP2888" s="1"/>
      <c r="AQ2888" s="3"/>
      <c r="AR2888" s="3"/>
      <c r="AS2888" s="6"/>
      <c r="AT2888" s="1"/>
      <c r="AU2888" s="1"/>
      <c r="AV2888" s="1"/>
      <c r="AW2888" s="1"/>
      <c r="AX2888" s="1"/>
      <c r="AY2888" s="1"/>
      <c r="AZ2888" s="1"/>
      <c r="BA2888" s="1"/>
      <c r="BB2888" s="1"/>
    </row>
    <row r="2889" spans="1:54" x14ac:dyDescent="0.2">
      <c r="A2889" s="158">
        <f t="shared" si="1533"/>
        <v>44045</v>
      </c>
      <c r="B2889" s="2">
        <f t="shared" si="1517"/>
        <v>284941.78838243143</v>
      </c>
      <c r="C2889" s="2">
        <f t="shared" si="1534"/>
        <v>186895.74321274</v>
      </c>
      <c r="D2889" s="2">
        <f>SUM(Y2889:Y$2901)</f>
        <v>1798.0940421299999</v>
      </c>
      <c r="E2889" s="73">
        <f t="shared" si="1518"/>
        <v>185097.64917061001</v>
      </c>
      <c r="F2889" s="88">
        <f t="shared" si="1544"/>
        <v>5311.65</v>
      </c>
      <c r="G2889" s="3">
        <f>IF(AND(N2889=1,N2888&gt;1),VLOOKUP(A2888,[1]Plan1!$BK$81:$BM$259,3),G2888)</f>
        <v>5325.46</v>
      </c>
      <c r="H2889" s="11">
        <f t="shared" si="1545"/>
        <v>43966</v>
      </c>
      <c r="I2889" s="11">
        <f t="shared" si="1546"/>
        <v>43997</v>
      </c>
      <c r="J2889" s="12">
        <f t="shared" si="1519"/>
        <v>2.5999454030292135E-3</v>
      </c>
      <c r="K2889" s="11">
        <f t="shared" si="1535"/>
        <v>44057</v>
      </c>
      <c r="L2889" s="11">
        <f t="shared" si="1520"/>
        <v>44057</v>
      </c>
      <c r="M2889" s="1">
        <f t="shared" si="1539"/>
        <v>23</v>
      </c>
      <c r="N2889" s="1">
        <f t="shared" si="1521"/>
        <v>14</v>
      </c>
      <c r="O2889" s="2">
        <f t="shared" si="1522"/>
        <v>1.00158177</v>
      </c>
      <c r="P2889" s="13">
        <f t="shared" si="1547"/>
        <v>0.99620023000000002</v>
      </c>
      <c r="Q2889" s="13">
        <f t="shared" si="1540"/>
        <v>1.5186115477387625</v>
      </c>
      <c r="R2889" s="2">
        <f t="shared" si="1543"/>
        <v>1.5210136400000001</v>
      </c>
      <c r="S2889" s="2">
        <f t="shared" si="1536"/>
        <v>1.4936037600000001</v>
      </c>
      <c r="T2889" s="2">
        <f t="shared" si="1523"/>
        <v>279148.18479054002</v>
      </c>
      <c r="U2889" s="2">
        <f t="shared" si="1524"/>
        <v>887.54598002896648</v>
      </c>
      <c r="V2889" s="2">
        <f t="shared" si="1525"/>
        <v>96438.399949822517</v>
      </c>
      <c r="W2889" s="2">
        <f t="shared" si="1526"/>
        <v>284221.68914259144</v>
      </c>
      <c r="X2889" s="17">
        <f t="shared" si="1527"/>
        <v>0</v>
      </c>
      <c r="Y2889" s="2">
        <f t="shared" si="1528"/>
        <v>0</v>
      </c>
      <c r="Z2889" s="72">
        <f t="shared" si="1529"/>
        <v>0</v>
      </c>
      <c r="AA2889" s="2">
        <f t="shared" si="1548"/>
        <v>0</v>
      </c>
      <c r="AB2889" s="12">
        <f t="shared" si="1537"/>
        <v>4.6600000000000003E-2</v>
      </c>
      <c r="AC2889" s="17">
        <f t="shared" si="1530"/>
        <v>14</v>
      </c>
      <c r="AD2889" s="17">
        <v>252</v>
      </c>
      <c r="AE2889" s="13">
        <f t="shared" si="1541"/>
        <v>1.002533583</v>
      </c>
      <c r="AF2889" s="2">
        <f t="shared" si="1549"/>
        <v>707.24509546000002</v>
      </c>
      <c r="AG2889" s="2">
        <f t="shared" si="1531"/>
        <v>720.09923984</v>
      </c>
      <c r="AH2889" s="3">
        <f t="shared" si="1532"/>
        <v>0</v>
      </c>
      <c r="AI2889" s="4" t="str">
        <f t="shared" si="1542"/>
        <v>A+J=</v>
      </c>
      <c r="AJ2889" s="11">
        <f t="shared" si="1538"/>
        <v>44057</v>
      </c>
      <c r="AK2889" s="11"/>
      <c r="AL2889" s="4"/>
      <c r="AM2889" s="1"/>
      <c r="AN2889" s="11"/>
      <c r="AO2889" s="1"/>
      <c r="AP2889" s="1"/>
      <c r="AQ2889" s="3"/>
      <c r="AR2889" s="3"/>
      <c r="AS2889" s="6"/>
      <c r="AT2889" s="1"/>
      <c r="AU2889" s="1"/>
      <c r="AV2889" s="1"/>
      <c r="AW2889" s="1"/>
      <c r="AX2889" s="1"/>
      <c r="AY2889" s="1"/>
      <c r="AZ2889" s="1"/>
      <c r="BA2889" s="1"/>
      <c r="BB2889" s="1"/>
    </row>
    <row r="2890" spans="1:54" x14ac:dyDescent="0.2">
      <c r="A2890" s="158">
        <f t="shared" si="1533"/>
        <v>44046</v>
      </c>
      <c r="B2890" s="2">
        <f t="shared" ref="B2890:B2953" si="1550">(W2890+AG2890)</f>
        <v>284941.78838243143</v>
      </c>
      <c r="C2890" s="2">
        <f t="shared" si="1534"/>
        <v>186895.74321274</v>
      </c>
      <c r="D2890" s="2">
        <f>SUM(Y2890:Y$2901)</f>
        <v>1798.0940421299999</v>
      </c>
      <c r="E2890" s="73">
        <f t="shared" ref="E2890:E2953" si="1551">(C2890-D2890)</f>
        <v>185097.64917061001</v>
      </c>
      <c r="F2890" s="88">
        <f t="shared" si="1544"/>
        <v>5311.65</v>
      </c>
      <c r="G2890" s="3">
        <f>IF(AND(N2890=1,N2889&gt;1),VLOOKUP(A2889,[1]Plan1!$BK$81:$BM$259,3),G2889)</f>
        <v>5325.46</v>
      </c>
      <c r="H2890" s="11">
        <f t="shared" si="1545"/>
        <v>43966</v>
      </c>
      <c r="I2890" s="11">
        <f t="shared" si="1546"/>
        <v>43997</v>
      </c>
      <c r="J2890" s="12">
        <f t="shared" ref="J2890:J2953" si="1552">(G2890/F2890)-1</f>
        <v>2.5999454030292135E-3</v>
      </c>
      <c r="K2890" s="11">
        <f t="shared" si="1535"/>
        <v>44057</v>
      </c>
      <c r="L2890" s="11">
        <f t="shared" ref="L2890:L2953" si="1553">IF(A2890&gt;L2889,K2890,L2889)</f>
        <v>44057</v>
      </c>
      <c r="M2890" s="1">
        <f t="shared" si="1539"/>
        <v>23</v>
      </c>
      <c r="N2890" s="1">
        <f t="shared" ref="N2890:N2953" si="1554">(M2890-(NETWORKDAYS(A2890,L2890,$AN$194:$AN$348)-1))</f>
        <v>14</v>
      </c>
      <c r="O2890" s="2">
        <f t="shared" ref="O2890:O2953" si="1555">TRUNC((G2890/F2890)^TRUNC((N2890/M2890),9),8)</f>
        <v>1.00158177</v>
      </c>
      <c r="P2890" s="13">
        <f t="shared" si="1547"/>
        <v>0.99620023000000002</v>
      </c>
      <c r="Q2890" s="13">
        <f t="shared" si="1540"/>
        <v>1.5186115477387625</v>
      </c>
      <c r="R2890" s="2">
        <f t="shared" si="1543"/>
        <v>1.5210136400000001</v>
      </c>
      <c r="S2890" s="2">
        <f t="shared" si="1536"/>
        <v>1.4936037600000001</v>
      </c>
      <c r="T2890" s="2">
        <f t="shared" ref="T2890:T2953" si="1556">TRUNC(C2890*S2890,8)</f>
        <v>279148.18479054002</v>
      </c>
      <c r="U2890" s="2">
        <f t="shared" ref="U2890:U2953" si="1557">(D2890*(S2890-1))</f>
        <v>887.54598002896648</v>
      </c>
      <c r="V2890" s="2">
        <f t="shared" ref="V2890:V2953" si="1558">(E2890*(R2890-1))</f>
        <v>96438.399949822517</v>
      </c>
      <c r="W2890" s="2">
        <f t="shared" ref="W2890:W2953" si="1559">(C2890+U2890+V2890)</f>
        <v>284221.68914259144</v>
      </c>
      <c r="X2890" s="17">
        <f t="shared" ref="X2890:X2953" si="1560">IF(VLOOKUP(A2890,AN$10:AU$190,8)=VLOOKUP(A2889,AN$10:AU$190,8),0,VLOOKUP(A2890,AN$10:AU$190,8))</f>
        <v>0</v>
      </c>
      <c r="Y2890" s="2">
        <f t="shared" ref="Y2890:Y2953" si="1561">IF(X2890&gt;0,VLOOKUP(A2890,AN$12:AR$190,5),0)</f>
        <v>0</v>
      </c>
      <c r="Z2890" s="72">
        <f t="shared" ref="Z2890:Z2953" si="1562">IF(X2890&gt;0,VLOOKUP($A2890,$AN$10:$AS$190,6),0)</f>
        <v>0</v>
      </c>
      <c r="AA2890" s="2">
        <f t="shared" si="1548"/>
        <v>0</v>
      </c>
      <c r="AB2890" s="12">
        <f t="shared" si="1537"/>
        <v>4.6600000000000003E-2</v>
      </c>
      <c r="AC2890" s="17">
        <f t="shared" ref="AC2890:AC2953" si="1563">N2890</f>
        <v>14</v>
      </c>
      <c r="AD2890" s="17">
        <v>252</v>
      </c>
      <c r="AE2890" s="13">
        <f t="shared" si="1541"/>
        <v>1.002533583</v>
      </c>
      <c r="AF2890" s="2">
        <f t="shared" si="1549"/>
        <v>707.24509546000002</v>
      </c>
      <c r="AG2890" s="2">
        <f t="shared" ref="AG2890:AG2953" si="1564">TRUNC((W2890*(AE2890-1)),8)</f>
        <v>720.09923984</v>
      </c>
      <c r="AH2890" s="3">
        <f t="shared" ref="AH2890:AH2953" si="1565">IF(AA2890&gt;0,AA2890+AF2890,0)</f>
        <v>0</v>
      </c>
      <c r="AI2890" s="4" t="str">
        <f t="shared" si="1542"/>
        <v>A+J=</v>
      </c>
      <c r="AJ2890" s="11">
        <f t="shared" si="1538"/>
        <v>44057</v>
      </c>
      <c r="AK2890" s="11"/>
      <c r="AL2890" s="4"/>
      <c r="AM2890" s="1"/>
      <c r="AN2890" s="11"/>
      <c r="AO2890" s="1"/>
      <c r="AP2890" s="1"/>
      <c r="AQ2890" s="3"/>
      <c r="AR2890" s="3"/>
      <c r="AS2890" s="6"/>
      <c r="AT2890" s="1"/>
      <c r="AU2890" s="1"/>
      <c r="AV2890" s="1"/>
      <c r="AW2890" s="1"/>
      <c r="AX2890" s="1"/>
      <c r="AY2890" s="1"/>
      <c r="AZ2890" s="1"/>
      <c r="BA2890" s="1"/>
      <c r="BB2890" s="1"/>
    </row>
    <row r="2891" spans="1:54" x14ac:dyDescent="0.2">
      <c r="A2891" s="158">
        <f t="shared" ref="A2891:A2954" si="1566">(A2890+1)</f>
        <v>44047</v>
      </c>
      <c r="B2891" s="2">
        <f t="shared" si="1550"/>
        <v>285025.16487390705</v>
      </c>
      <c r="C2891" s="2">
        <f t="shared" ref="C2891:C2954" si="1567">TRUNC(IF(X2890&gt;0,VLOOKUP(A2890,$AN$12:$AO$190,2),C2890),8)</f>
        <v>186895.74321274</v>
      </c>
      <c r="D2891" s="2">
        <f>SUM(Y2891:Y$2901)</f>
        <v>1798.0940421299999</v>
      </c>
      <c r="E2891" s="73">
        <f t="shared" si="1551"/>
        <v>185097.64917061001</v>
      </c>
      <c r="F2891" s="88">
        <f t="shared" si="1544"/>
        <v>5311.65</v>
      </c>
      <c r="G2891" s="3">
        <f>IF(AND(N2891=1,N2890&gt;1),VLOOKUP(A2890,[1]Plan1!$BK$81:$BM$259,3),G2890)</f>
        <v>5325.46</v>
      </c>
      <c r="H2891" s="11">
        <f t="shared" si="1545"/>
        <v>43966</v>
      </c>
      <c r="I2891" s="11">
        <f t="shared" si="1546"/>
        <v>43997</v>
      </c>
      <c r="J2891" s="12">
        <f t="shared" si="1552"/>
        <v>2.5999454030292135E-3</v>
      </c>
      <c r="K2891" s="11">
        <f t="shared" ref="K2891:K2954" si="1568">IF(DAY(A2891)=14,VLOOKUP(A2891,AR$194:AW$373,4),K2890)</f>
        <v>44057</v>
      </c>
      <c r="L2891" s="11">
        <f t="shared" si="1553"/>
        <v>44057</v>
      </c>
      <c r="M2891" s="1">
        <f t="shared" si="1539"/>
        <v>23</v>
      </c>
      <c r="N2891" s="1">
        <f t="shared" si="1554"/>
        <v>15</v>
      </c>
      <c r="O2891" s="2">
        <f t="shared" si="1555"/>
        <v>1.00169485</v>
      </c>
      <c r="P2891" s="13">
        <f t="shared" si="1547"/>
        <v>0.99620023000000002</v>
      </c>
      <c r="Q2891" s="13">
        <f t="shared" si="1540"/>
        <v>1.5186115477387625</v>
      </c>
      <c r="R2891" s="2">
        <f t="shared" si="1543"/>
        <v>1.52118536</v>
      </c>
      <c r="S2891" s="2">
        <f t="shared" ref="S2891:S2954" si="1569">IF(AND(X2891&gt;0,MONTH(A2891)=9),R2891,S2890)</f>
        <v>1.4936037600000001</v>
      </c>
      <c r="T2891" s="2">
        <f t="shared" si="1556"/>
        <v>279148.18479054002</v>
      </c>
      <c r="U2891" s="2">
        <f t="shared" si="1557"/>
        <v>887.54598002896648</v>
      </c>
      <c r="V2891" s="2">
        <f t="shared" si="1558"/>
        <v>96470.184918138082</v>
      </c>
      <c r="W2891" s="2">
        <f t="shared" si="1559"/>
        <v>284253.47411090706</v>
      </c>
      <c r="X2891" s="17">
        <f t="shared" si="1560"/>
        <v>0</v>
      </c>
      <c r="Y2891" s="2">
        <f t="shared" si="1561"/>
        <v>0</v>
      </c>
      <c r="Z2891" s="72">
        <f t="shared" si="1562"/>
        <v>0</v>
      </c>
      <c r="AA2891" s="2">
        <f t="shared" si="1548"/>
        <v>0</v>
      </c>
      <c r="AB2891" s="12">
        <f t="shared" ref="AB2891:AB2954" si="1570">(AB2890)</f>
        <v>4.6600000000000003E-2</v>
      </c>
      <c r="AC2891" s="17">
        <f t="shared" si="1563"/>
        <v>15</v>
      </c>
      <c r="AD2891" s="17">
        <v>252</v>
      </c>
      <c r="AE2891" s="13">
        <f t="shared" si="1541"/>
        <v>1.002714798</v>
      </c>
      <c r="AF2891" s="2">
        <f t="shared" si="1549"/>
        <v>757.83093377</v>
      </c>
      <c r="AG2891" s="2">
        <f t="shared" si="1564"/>
        <v>771.69076299999995</v>
      </c>
      <c r="AH2891" s="3">
        <f t="shared" si="1565"/>
        <v>0</v>
      </c>
      <c r="AI2891" s="4" t="str">
        <f t="shared" si="1542"/>
        <v>A+J=</v>
      </c>
      <c r="AJ2891" s="11">
        <f t="shared" ref="AJ2891:AJ2954" si="1571">IF(X2890&gt;0,VLOOKUP(A2890,$AN$10:$AW$190,9),AJ2890)</f>
        <v>44057</v>
      </c>
      <c r="AK2891" s="11"/>
      <c r="AL2891" s="4"/>
      <c r="AM2891" s="1"/>
      <c r="AN2891" s="11"/>
      <c r="AO2891" s="1"/>
      <c r="AP2891" s="1"/>
      <c r="AQ2891" s="3"/>
      <c r="AR2891" s="3"/>
      <c r="AS2891" s="6"/>
      <c r="AT2891" s="1"/>
      <c r="AU2891" s="1"/>
      <c r="AV2891" s="1"/>
      <c r="AW2891" s="1"/>
      <c r="AX2891" s="1"/>
      <c r="AY2891" s="1"/>
      <c r="AZ2891" s="1"/>
      <c r="BA2891" s="1"/>
      <c r="BB2891" s="1"/>
    </row>
    <row r="2892" spans="1:54" x14ac:dyDescent="0.2">
      <c r="A2892" s="158">
        <f t="shared" si="1566"/>
        <v>44048</v>
      </c>
      <c r="B2892" s="2">
        <f t="shared" si="1550"/>
        <v>285108.56626359554</v>
      </c>
      <c r="C2892" s="2">
        <f t="shared" si="1567"/>
        <v>186895.74321274</v>
      </c>
      <c r="D2892" s="2">
        <f>SUM(Y2892:Y$2901)</f>
        <v>1798.0940421299999</v>
      </c>
      <c r="E2892" s="73">
        <f t="shared" si="1551"/>
        <v>185097.64917061001</v>
      </c>
      <c r="F2892" s="88">
        <f t="shared" si="1544"/>
        <v>5311.65</v>
      </c>
      <c r="G2892" s="3">
        <f>IF(AND(N2892=1,N2891&gt;1),VLOOKUP(A2891,[1]Plan1!$BK$81:$BM$259,3),G2891)</f>
        <v>5325.46</v>
      </c>
      <c r="H2892" s="11">
        <f t="shared" si="1545"/>
        <v>43966</v>
      </c>
      <c r="I2892" s="11">
        <f t="shared" si="1546"/>
        <v>43997</v>
      </c>
      <c r="J2892" s="12">
        <f t="shared" si="1552"/>
        <v>2.5999454030292135E-3</v>
      </c>
      <c r="K2892" s="11">
        <f t="shared" si="1568"/>
        <v>44057</v>
      </c>
      <c r="L2892" s="11">
        <f t="shared" si="1553"/>
        <v>44057</v>
      </c>
      <c r="M2892" s="1">
        <f t="shared" si="1539"/>
        <v>23</v>
      </c>
      <c r="N2892" s="1">
        <f t="shared" si="1554"/>
        <v>16</v>
      </c>
      <c r="O2892" s="2">
        <f t="shared" si="1555"/>
        <v>1.00180794</v>
      </c>
      <c r="P2892" s="13">
        <f t="shared" si="1547"/>
        <v>0.99620023000000002</v>
      </c>
      <c r="Q2892" s="13">
        <f t="shared" si="1540"/>
        <v>1.5186115477387625</v>
      </c>
      <c r="R2892" s="2">
        <f t="shared" si="1543"/>
        <v>1.5213570999999999</v>
      </c>
      <c r="S2892" s="2">
        <f t="shared" si="1569"/>
        <v>1.4936037600000001</v>
      </c>
      <c r="T2892" s="2">
        <f t="shared" si="1556"/>
        <v>279148.18479054002</v>
      </c>
      <c r="U2892" s="2">
        <f t="shared" si="1557"/>
        <v>887.54598002896648</v>
      </c>
      <c r="V2892" s="2">
        <f t="shared" si="1558"/>
        <v>96501.973588406618</v>
      </c>
      <c r="W2892" s="2">
        <f t="shared" si="1559"/>
        <v>284285.26278117555</v>
      </c>
      <c r="X2892" s="17">
        <f t="shared" si="1560"/>
        <v>0</v>
      </c>
      <c r="Y2892" s="2">
        <f t="shared" si="1561"/>
        <v>0</v>
      </c>
      <c r="Z2892" s="72">
        <f t="shared" si="1562"/>
        <v>0</v>
      </c>
      <c r="AA2892" s="2">
        <f t="shared" si="1548"/>
        <v>0</v>
      </c>
      <c r="AB2892" s="12">
        <f t="shared" si="1570"/>
        <v>4.6600000000000003E-2</v>
      </c>
      <c r="AC2892" s="17">
        <f t="shared" si="1563"/>
        <v>16</v>
      </c>
      <c r="AD2892" s="17">
        <v>252</v>
      </c>
      <c r="AE2892" s="13">
        <f t="shared" si="1541"/>
        <v>1.0028960469999999</v>
      </c>
      <c r="AF2892" s="2">
        <f t="shared" si="1549"/>
        <v>808.42626311000004</v>
      </c>
      <c r="AG2892" s="2">
        <f t="shared" si="1564"/>
        <v>823.30348242000002</v>
      </c>
      <c r="AH2892" s="3">
        <f t="shared" si="1565"/>
        <v>0</v>
      </c>
      <c r="AI2892" s="4" t="str">
        <f t="shared" si="1542"/>
        <v>A+J=</v>
      </c>
      <c r="AJ2892" s="11">
        <f t="shared" si="1571"/>
        <v>44057</v>
      </c>
      <c r="AK2892" s="11"/>
      <c r="AL2892" s="4"/>
      <c r="AM2892" s="1"/>
      <c r="AN2892" s="11"/>
      <c r="AO2892" s="1"/>
      <c r="AP2892" s="1"/>
      <c r="AQ2892" s="3"/>
      <c r="AR2892" s="3"/>
      <c r="AS2892" s="6"/>
      <c r="AT2892" s="1"/>
      <c r="AU2892" s="1"/>
      <c r="AV2892" s="1"/>
      <c r="AW2892" s="1"/>
      <c r="AX2892" s="1"/>
      <c r="AY2892" s="1"/>
      <c r="AZ2892" s="1"/>
      <c r="BA2892" s="1"/>
      <c r="BB2892" s="1"/>
    </row>
    <row r="2893" spans="1:54" x14ac:dyDescent="0.2">
      <c r="A2893" s="158">
        <f t="shared" si="1566"/>
        <v>44049</v>
      </c>
      <c r="B2893" s="2">
        <f t="shared" si="1550"/>
        <v>285191.99198809714</v>
      </c>
      <c r="C2893" s="2">
        <f t="shared" si="1567"/>
        <v>186895.74321274</v>
      </c>
      <c r="D2893" s="2">
        <f>SUM(Y2893:Y$2901)</f>
        <v>1798.0940421299999</v>
      </c>
      <c r="E2893" s="73">
        <f t="shared" si="1551"/>
        <v>185097.64917061001</v>
      </c>
      <c r="F2893" s="88">
        <f t="shared" si="1544"/>
        <v>5311.65</v>
      </c>
      <c r="G2893" s="3">
        <f>IF(AND(N2893=1,N2892&gt;1),VLOOKUP(A2892,[1]Plan1!$BK$81:$BM$259,3),G2892)</f>
        <v>5325.46</v>
      </c>
      <c r="H2893" s="11">
        <f t="shared" si="1545"/>
        <v>43966</v>
      </c>
      <c r="I2893" s="11">
        <f t="shared" si="1546"/>
        <v>43997</v>
      </c>
      <c r="J2893" s="12">
        <f t="shared" si="1552"/>
        <v>2.5999454030292135E-3</v>
      </c>
      <c r="K2893" s="11">
        <f t="shared" si="1568"/>
        <v>44057</v>
      </c>
      <c r="L2893" s="11">
        <f t="shared" si="1553"/>
        <v>44057</v>
      </c>
      <c r="M2893" s="1">
        <f t="shared" si="1539"/>
        <v>23</v>
      </c>
      <c r="N2893" s="1">
        <f t="shared" si="1554"/>
        <v>17</v>
      </c>
      <c r="O2893" s="2">
        <f t="shared" si="1555"/>
        <v>1.00192104</v>
      </c>
      <c r="P2893" s="13">
        <f t="shared" si="1547"/>
        <v>0.99620023000000002</v>
      </c>
      <c r="Q2893" s="13">
        <f t="shared" si="1540"/>
        <v>1.5186115477387625</v>
      </c>
      <c r="R2893" s="2">
        <f t="shared" si="1543"/>
        <v>1.5215288600000001</v>
      </c>
      <c r="S2893" s="2">
        <f t="shared" si="1569"/>
        <v>1.4936037600000001</v>
      </c>
      <c r="T2893" s="2">
        <f t="shared" si="1556"/>
        <v>279148.18479054002</v>
      </c>
      <c r="U2893" s="2">
        <f t="shared" si="1557"/>
        <v>887.54598002896648</v>
      </c>
      <c r="V2893" s="2">
        <f t="shared" si="1558"/>
        <v>96533.765960628196</v>
      </c>
      <c r="W2893" s="2">
        <f t="shared" si="1559"/>
        <v>284317.05515339714</v>
      </c>
      <c r="X2893" s="17">
        <f t="shared" si="1560"/>
        <v>0</v>
      </c>
      <c r="Y2893" s="2">
        <f t="shared" si="1561"/>
        <v>0</v>
      </c>
      <c r="Z2893" s="72">
        <f t="shared" si="1562"/>
        <v>0</v>
      </c>
      <c r="AA2893" s="2">
        <f t="shared" si="1548"/>
        <v>0</v>
      </c>
      <c r="AB2893" s="12">
        <f t="shared" si="1570"/>
        <v>4.6600000000000003E-2</v>
      </c>
      <c r="AC2893" s="17">
        <f t="shared" si="1563"/>
        <v>17</v>
      </c>
      <c r="AD2893" s="17">
        <v>252</v>
      </c>
      <c r="AE2893" s="13">
        <f t="shared" si="1541"/>
        <v>1.003077328</v>
      </c>
      <c r="AF2893" s="2">
        <f t="shared" si="1549"/>
        <v>859.03052520000006</v>
      </c>
      <c r="AG2893" s="2">
        <f t="shared" si="1564"/>
        <v>874.93683469999996</v>
      </c>
      <c r="AH2893" s="3">
        <f t="shared" si="1565"/>
        <v>0</v>
      </c>
      <c r="AI2893" s="4" t="str">
        <f t="shared" si="1542"/>
        <v>A+J=</v>
      </c>
      <c r="AJ2893" s="11">
        <f t="shared" si="1571"/>
        <v>44057</v>
      </c>
      <c r="AK2893" s="11"/>
      <c r="AL2893" s="4"/>
      <c r="AM2893" s="1"/>
      <c r="AN2893" s="11"/>
      <c r="AO2893" s="1"/>
      <c r="AP2893" s="1"/>
      <c r="AQ2893" s="3"/>
      <c r="AR2893" s="3"/>
      <c r="AS2893" s="6"/>
      <c r="AT2893" s="1"/>
      <c r="AU2893" s="1"/>
      <c r="AV2893" s="1"/>
      <c r="AW2893" s="1"/>
      <c r="AX2893" s="1"/>
      <c r="AY2893" s="1"/>
      <c r="AZ2893" s="1"/>
      <c r="BA2893" s="1"/>
      <c r="BB2893" s="1"/>
    </row>
    <row r="2894" spans="1:54" x14ac:dyDescent="0.2">
      <c r="A2894" s="158">
        <f t="shared" si="1566"/>
        <v>44050</v>
      </c>
      <c r="B2894" s="2">
        <f t="shared" si="1550"/>
        <v>285275.44233683165</v>
      </c>
      <c r="C2894" s="2">
        <f t="shared" si="1567"/>
        <v>186895.74321274</v>
      </c>
      <c r="D2894" s="2">
        <f>SUM(Y2894:Y$2901)</f>
        <v>1798.0940421299999</v>
      </c>
      <c r="E2894" s="73">
        <f t="shared" si="1551"/>
        <v>185097.64917061001</v>
      </c>
      <c r="F2894" s="88">
        <f t="shared" si="1544"/>
        <v>5311.65</v>
      </c>
      <c r="G2894" s="3">
        <f>IF(AND(N2894=1,N2893&gt;1),VLOOKUP(A2893,[1]Plan1!$BK$81:$BM$259,3),G2893)</f>
        <v>5325.46</v>
      </c>
      <c r="H2894" s="11">
        <f t="shared" si="1545"/>
        <v>43966</v>
      </c>
      <c r="I2894" s="11">
        <f t="shared" si="1546"/>
        <v>43997</v>
      </c>
      <c r="J2894" s="12">
        <f t="shared" si="1552"/>
        <v>2.5999454030292135E-3</v>
      </c>
      <c r="K2894" s="11">
        <f t="shared" si="1568"/>
        <v>44057</v>
      </c>
      <c r="L2894" s="11">
        <f t="shared" si="1553"/>
        <v>44057</v>
      </c>
      <c r="M2894" s="1">
        <f t="shared" si="1539"/>
        <v>23</v>
      </c>
      <c r="N2894" s="1">
        <f t="shared" si="1554"/>
        <v>18</v>
      </c>
      <c r="O2894" s="2">
        <f t="shared" si="1555"/>
        <v>1.00203416</v>
      </c>
      <c r="P2894" s="13">
        <f t="shared" si="1547"/>
        <v>0.99620023000000002</v>
      </c>
      <c r="Q2894" s="13">
        <f t="shared" si="1540"/>
        <v>1.5186115477387625</v>
      </c>
      <c r="R2894" s="2">
        <f t="shared" si="1543"/>
        <v>1.5217006399999999</v>
      </c>
      <c r="S2894" s="2">
        <f t="shared" si="1569"/>
        <v>1.4936037600000001</v>
      </c>
      <c r="T2894" s="2">
        <f t="shared" si="1556"/>
        <v>279148.18479054002</v>
      </c>
      <c r="U2894" s="2">
        <f t="shared" si="1557"/>
        <v>887.54598002896648</v>
      </c>
      <c r="V2894" s="2">
        <f t="shared" si="1558"/>
        <v>96565.562034802701</v>
      </c>
      <c r="W2894" s="2">
        <f t="shared" si="1559"/>
        <v>284348.85122757166</v>
      </c>
      <c r="X2894" s="17">
        <f t="shared" si="1560"/>
        <v>0</v>
      </c>
      <c r="Y2894" s="2">
        <f t="shared" si="1561"/>
        <v>0</v>
      </c>
      <c r="Z2894" s="72">
        <f t="shared" si="1562"/>
        <v>0</v>
      </c>
      <c r="AA2894" s="2">
        <f t="shared" si="1548"/>
        <v>0</v>
      </c>
      <c r="AB2894" s="12">
        <f t="shared" si="1570"/>
        <v>4.6600000000000003E-2</v>
      </c>
      <c r="AC2894" s="17">
        <f t="shared" si="1563"/>
        <v>18</v>
      </c>
      <c r="AD2894" s="17">
        <v>252</v>
      </c>
      <c r="AE2894" s="13">
        <f t="shared" si="1541"/>
        <v>1.003258642</v>
      </c>
      <c r="AF2894" s="2">
        <f t="shared" si="1549"/>
        <v>909.64399918000004</v>
      </c>
      <c r="AG2894" s="2">
        <f t="shared" si="1564"/>
        <v>926.59110926000005</v>
      </c>
      <c r="AH2894" s="3">
        <f t="shared" si="1565"/>
        <v>0</v>
      </c>
      <c r="AI2894" s="4" t="str">
        <f t="shared" si="1542"/>
        <v>A+J=</v>
      </c>
      <c r="AJ2894" s="11">
        <f t="shared" si="1571"/>
        <v>44057</v>
      </c>
      <c r="AK2894" s="11"/>
      <c r="AL2894" s="4"/>
      <c r="AM2894" s="1"/>
      <c r="AN2894" s="11"/>
      <c r="AO2894" s="1"/>
      <c r="AP2894" s="1"/>
      <c r="AQ2894" s="3"/>
      <c r="AR2894" s="3"/>
      <c r="AS2894" s="6"/>
      <c r="AT2894" s="1"/>
      <c r="AU2894" s="1"/>
      <c r="AV2894" s="1"/>
      <c r="AW2894" s="1"/>
      <c r="AX2894" s="1"/>
      <c r="AY2894" s="1"/>
      <c r="AZ2894" s="1"/>
      <c r="BA2894" s="1"/>
      <c r="BB2894" s="1"/>
    </row>
    <row r="2895" spans="1:54" x14ac:dyDescent="0.2">
      <c r="A2895" s="158">
        <f t="shared" si="1566"/>
        <v>44051</v>
      </c>
      <c r="B2895" s="2">
        <f t="shared" si="1550"/>
        <v>285358.91703057918</v>
      </c>
      <c r="C2895" s="2">
        <f t="shared" si="1567"/>
        <v>186895.74321274</v>
      </c>
      <c r="D2895" s="2">
        <f>SUM(Y2895:Y$2901)</f>
        <v>1798.0940421299999</v>
      </c>
      <c r="E2895" s="73">
        <f t="shared" si="1551"/>
        <v>185097.64917061001</v>
      </c>
      <c r="F2895" s="88">
        <f t="shared" si="1544"/>
        <v>5311.65</v>
      </c>
      <c r="G2895" s="3">
        <f>IF(AND(N2895=1,N2894&gt;1),VLOOKUP(A2894,[1]Plan1!$BK$81:$BM$259,3),G2894)</f>
        <v>5325.46</v>
      </c>
      <c r="H2895" s="11">
        <f t="shared" si="1545"/>
        <v>43966</v>
      </c>
      <c r="I2895" s="11">
        <f t="shared" si="1546"/>
        <v>43997</v>
      </c>
      <c r="J2895" s="12">
        <f t="shared" si="1552"/>
        <v>2.5999454030292135E-3</v>
      </c>
      <c r="K2895" s="11">
        <f t="shared" si="1568"/>
        <v>44057</v>
      </c>
      <c r="L2895" s="11">
        <f t="shared" si="1553"/>
        <v>44057</v>
      </c>
      <c r="M2895" s="1">
        <f t="shared" si="1539"/>
        <v>23</v>
      </c>
      <c r="N2895" s="1">
        <f t="shared" si="1554"/>
        <v>19</v>
      </c>
      <c r="O2895" s="2">
        <f t="shared" si="1555"/>
        <v>1.0021472899999999</v>
      </c>
      <c r="P2895" s="13">
        <f t="shared" si="1547"/>
        <v>0.99620023000000002</v>
      </c>
      <c r="Q2895" s="13">
        <f t="shared" si="1540"/>
        <v>1.5186115477387625</v>
      </c>
      <c r="R2895" s="2">
        <f t="shared" si="1543"/>
        <v>1.5218724400000001</v>
      </c>
      <c r="S2895" s="2">
        <f t="shared" si="1569"/>
        <v>1.4936037600000001</v>
      </c>
      <c r="T2895" s="2">
        <f t="shared" si="1556"/>
        <v>279148.18479054002</v>
      </c>
      <c r="U2895" s="2">
        <f t="shared" si="1557"/>
        <v>887.54598002896648</v>
      </c>
      <c r="V2895" s="2">
        <f t="shared" si="1558"/>
        <v>96597.361810930233</v>
      </c>
      <c r="W2895" s="2">
        <f t="shared" si="1559"/>
        <v>284380.65100369917</v>
      </c>
      <c r="X2895" s="17">
        <f t="shared" si="1560"/>
        <v>0</v>
      </c>
      <c r="Y2895" s="2">
        <f t="shared" si="1561"/>
        <v>0</v>
      </c>
      <c r="Z2895" s="72">
        <f t="shared" si="1562"/>
        <v>0</v>
      </c>
      <c r="AA2895" s="2">
        <f t="shared" si="1548"/>
        <v>0</v>
      </c>
      <c r="AB2895" s="12">
        <f t="shared" si="1570"/>
        <v>4.6600000000000003E-2</v>
      </c>
      <c r="AC2895" s="17">
        <f t="shared" si="1563"/>
        <v>19</v>
      </c>
      <c r="AD2895" s="17">
        <v>252</v>
      </c>
      <c r="AE2895" s="13">
        <f t="shared" si="1541"/>
        <v>1.003439988</v>
      </c>
      <c r="AF2895" s="2">
        <f t="shared" si="1549"/>
        <v>960.2664059</v>
      </c>
      <c r="AG2895" s="2">
        <f t="shared" si="1564"/>
        <v>978.26602688000003</v>
      </c>
      <c r="AH2895" s="3">
        <f t="shared" si="1565"/>
        <v>0</v>
      </c>
      <c r="AI2895" s="4" t="str">
        <f t="shared" si="1542"/>
        <v>A+J=</v>
      </c>
      <c r="AJ2895" s="11">
        <f t="shared" si="1571"/>
        <v>44057</v>
      </c>
      <c r="AK2895" s="11"/>
      <c r="AL2895" s="4"/>
      <c r="AM2895" s="1"/>
      <c r="AN2895" s="11"/>
      <c r="AO2895" s="1"/>
      <c r="AP2895" s="1"/>
      <c r="AQ2895" s="3"/>
      <c r="AR2895" s="3"/>
      <c r="AS2895" s="6"/>
      <c r="AT2895" s="1"/>
      <c r="AU2895" s="1"/>
      <c r="AV2895" s="1"/>
      <c r="AW2895" s="1"/>
      <c r="AX2895" s="1"/>
      <c r="AY2895" s="1"/>
      <c r="AZ2895" s="1"/>
      <c r="BA2895" s="1"/>
      <c r="BB2895" s="1"/>
    </row>
    <row r="2896" spans="1:54" x14ac:dyDescent="0.2">
      <c r="A2896" s="158">
        <f t="shared" si="1566"/>
        <v>44052</v>
      </c>
      <c r="B2896" s="2">
        <f t="shared" si="1550"/>
        <v>285358.91703057918</v>
      </c>
      <c r="C2896" s="2">
        <f t="shared" si="1567"/>
        <v>186895.74321274</v>
      </c>
      <c r="D2896" s="2">
        <f>SUM(Y2896:Y$2901)</f>
        <v>1798.0940421299999</v>
      </c>
      <c r="E2896" s="73">
        <f t="shared" si="1551"/>
        <v>185097.64917061001</v>
      </c>
      <c r="F2896" s="88">
        <f t="shared" si="1544"/>
        <v>5311.65</v>
      </c>
      <c r="G2896" s="3">
        <f>IF(AND(N2896=1,N2895&gt;1),VLOOKUP(A2895,[1]Plan1!$BK$81:$BM$259,3),G2895)</f>
        <v>5325.46</v>
      </c>
      <c r="H2896" s="11">
        <f t="shared" si="1545"/>
        <v>43966</v>
      </c>
      <c r="I2896" s="11">
        <f t="shared" si="1546"/>
        <v>43997</v>
      </c>
      <c r="J2896" s="12">
        <f t="shared" si="1552"/>
        <v>2.5999454030292135E-3</v>
      </c>
      <c r="K2896" s="11">
        <f t="shared" si="1568"/>
        <v>44057</v>
      </c>
      <c r="L2896" s="11">
        <f t="shared" si="1553"/>
        <v>44057</v>
      </c>
      <c r="M2896" s="1">
        <f t="shared" si="1539"/>
        <v>23</v>
      </c>
      <c r="N2896" s="1">
        <f t="shared" si="1554"/>
        <v>19</v>
      </c>
      <c r="O2896" s="2">
        <f t="shared" si="1555"/>
        <v>1.0021472899999999</v>
      </c>
      <c r="P2896" s="13">
        <f t="shared" si="1547"/>
        <v>0.99620023000000002</v>
      </c>
      <c r="Q2896" s="13">
        <f t="shared" si="1540"/>
        <v>1.5186115477387625</v>
      </c>
      <c r="R2896" s="2">
        <f t="shared" si="1543"/>
        <v>1.5218724400000001</v>
      </c>
      <c r="S2896" s="2">
        <f t="shared" si="1569"/>
        <v>1.4936037600000001</v>
      </c>
      <c r="T2896" s="2">
        <f t="shared" si="1556"/>
        <v>279148.18479054002</v>
      </c>
      <c r="U2896" s="2">
        <f t="shared" si="1557"/>
        <v>887.54598002896648</v>
      </c>
      <c r="V2896" s="2">
        <f t="shared" si="1558"/>
        <v>96597.361810930233</v>
      </c>
      <c r="W2896" s="2">
        <f t="shared" si="1559"/>
        <v>284380.65100369917</v>
      </c>
      <c r="X2896" s="17">
        <f t="shared" si="1560"/>
        <v>0</v>
      </c>
      <c r="Y2896" s="2">
        <f t="shared" si="1561"/>
        <v>0</v>
      </c>
      <c r="Z2896" s="72">
        <f t="shared" si="1562"/>
        <v>0</v>
      </c>
      <c r="AA2896" s="2">
        <f t="shared" si="1548"/>
        <v>0</v>
      </c>
      <c r="AB2896" s="12">
        <f t="shared" si="1570"/>
        <v>4.6600000000000003E-2</v>
      </c>
      <c r="AC2896" s="17">
        <f t="shared" si="1563"/>
        <v>19</v>
      </c>
      <c r="AD2896" s="17">
        <v>252</v>
      </c>
      <c r="AE2896" s="13">
        <f t="shared" si="1541"/>
        <v>1.003439988</v>
      </c>
      <c r="AF2896" s="2">
        <f t="shared" si="1549"/>
        <v>960.2664059</v>
      </c>
      <c r="AG2896" s="2">
        <f t="shared" si="1564"/>
        <v>978.26602688000003</v>
      </c>
      <c r="AH2896" s="3">
        <f t="shared" si="1565"/>
        <v>0</v>
      </c>
      <c r="AI2896" s="4" t="str">
        <f t="shared" si="1542"/>
        <v>A+J=</v>
      </c>
      <c r="AJ2896" s="11">
        <f t="shared" si="1571"/>
        <v>44057</v>
      </c>
      <c r="AK2896" s="11"/>
      <c r="AL2896" s="4"/>
      <c r="AM2896" s="1"/>
      <c r="AN2896" s="11"/>
      <c r="AO2896" s="1"/>
      <c r="AP2896" s="1"/>
      <c r="AQ2896" s="3"/>
      <c r="AR2896" s="3"/>
      <c r="AS2896" s="6"/>
      <c r="AT2896" s="1"/>
      <c r="AU2896" s="1"/>
      <c r="AV2896" s="1"/>
      <c r="AW2896" s="1"/>
      <c r="AX2896" s="1"/>
      <c r="AY2896" s="1"/>
      <c r="AZ2896" s="1"/>
      <c r="BA2896" s="1"/>
      <c r="BB2896" s="1"/>
    </row>
    <row r="2897" spans="1:154" x14ac:dyDescent="0.2">
      <c r="A2897" s="158">
        <f t="shared" si="1566"/>
        <v>44053</v>
      </c>
      <c r="B2897" s="2">
        <f t="shared" si="1550"/>
        <v>285358.91703057918</v>
      </c>
      <c r="C2897" s="2">
        <f t="shared" si="1567"/>
        <v>186895.74321274</v>
      </c>
      <c r="D2897" s="2">
        <f>SUM(Y2897:Y$2901)</f>
        <v>1798.0940421299999</v>
      </c>
      <c r="E2897" s="73">
        <f t="shared" si="1551"/>
        <v>185097.64917061001</v>
      </c>
      <c r="F2897" s="88">
        <f t="shared" si="1544"/>
        <v>5311.65</v>
      </c>
      <c r="G2897" s="3">
        <f>IF(AND(N2897=1,N2896&gt;1),VLOOKUP(A2896,[1]Plan1!$BK$81:$BM$259,3),G2896)</f>
        <v>5325.46</v>
      </c>
      <c r="H2897" s="11">
        <f t="shared" si="1545"/>
        <v>43966</v>
      </c>
      <c r="I2897" s="11">
        <f t="shared" si="1546"/>
        <v>43997</v>
      </c>
      <c r="J2897" s="12">
        <f t="shared" si="1552"/>
        <v>2.5999454030292135E-3</v>
      </c>
      <c r="K2897" s="11">
        <f t="shared" si="1568"/>
        <v>44057</v>
      </c>
      <c r="L2897" s="11">
        <f t="shared" si="1553"/>
        <v>44057</v>
      </c>
      <c r="M2897" s="1">
        <f t="shared" si="1539"/>
        <v>23</v>
      </c>
      <c r="N2897" s="1">
        <f t="shared" si="1554"/>
        <v>19</v>
      </c>
      <c r="O2897" s="2">
        <f t="shared" si="1555"/>
        <v>1.0021472899999999</v>
      </c>
      <c r="P2897" s="13">
        <f t="shared" si="1547"/>
        <v>0.99620023000000002</v>
      </c>
      <c r="Q2897" s="13">
        <f t="shared" si="1540"/>
        <v>1.5186115477387625</v>
      </c>
      <c r="R2897" s="2">
        <f t="shared" si="1543"/>
        <v>1.5218724400000001</v>
      </c>
      <c r="S2897" s="2">
        <f t="shared" si="1569"/>
        <v>1.4936037600000001</v>
      </c>
      <c r="T2897" s="2">
        <f t="shared" si="1556"/>
        <v>279148.18479054002</v>
      </c>
      <c r="U2897" s="2">
        <f t="shared" si="1557"/>
        <v>887.54598002896648</v>
      </c>
      <c r="V2897" s="2">
        <f t="shared" si="1558"/>
        <v>96597.361810930233</v>
      </c>
      <c r="W2897" s="2">
        <f t="shared" si="1559"/>
        <v>284380.65100369917</v>
      </c>
      <c r="X2897" s="17">
        <f t="shared" si="1560"/>
        <v>0</v>
      </c>
      <c r="Y2897" s="2">
        <f t="shared" si="1561"/>
        <v>0</v>
      </c>
      <c r="Z2897" s="72">
        <f t="shared" si="1562"/>
        <v>0</v>
      </c>
      <c r="AA2897" s="2">
        <f t="shared" si="1548"/>
        <v>0</v>
      </c>
      <c r="AB2897" s="12">
        <f t="shared" si="1570"/>
        <v>4.6600000000000003E-2</v>
      </c>
      <c r="AC2897" s="17">
        <f t="shared" si="1563"/>
        <v>19</v>
      </c>
      <c r="AD2897" s="17">
        <v>252</v>
      </c>
      <c r="AE2897" s="13">
        <f t="shared" si="1541"/>
        <v>1.003439988</v>
      </c>
      <c r="AF2897" s="2">
        <f t="shared" si="1549"/>
        <v>960.2664059</v>
      </c>
      <c r="AG2897" s="2">
        <f t="shared" si="1564"/>
        <v>978.26602688000003</v>
      </c>
      <c r="AH2897" s="3">
        <f t="shared" si="1565"/>
        <v>0</v>
      </c>
      <c r="AI2897" s="4" t="str">
        <f t="shared" si="1542"/>
        <v>A+J=</v>
      </c>
      <c r="AJ2897" s="11">
        <f t="shared" si="1571"/>
        <v>44057</v>
      </c>
      <c r="AK2897" s="11"/>
      <c r="AL2897" s="4"/>
      <c r="AM2897" s="1"/>
      <c r="AN2897" s="11"/>
      <c r="AO2897" s="1"/>
      <c r="AP2897" s="1"/>
      <c r="AQ2897" s="3"/>
      <c r="AR2897" s="3"/>
      <c r="AS2897" s="6"/>
      <c r="AT2897" s="1"/>
      <c r="AU2897" s="1"/>
      <c r="AV2897" s="1"/>
      <c r="AW2897" s="1"/>
      <c r="AX2897" s="1"/>
      <c r="AY2897" s="1"/>
      <c r="AZ2897" s="1"/>
      <c r="BA2897" s="1"/>
      <c r="BB2897" s="1"/>
    </row>
    <row r="2898" spans="1:154" x14ac:dyDescent="0.2">
      <c r="A2898" s="158">
        <f t="shared" si="1566"/>
        <v>44054</v>
      </c>
      <c r="B2898" s="2">
        <f t="shared" si="1550"/>
        <v>285442.41664323967</v>
      </c>
      <c r="C2898" s="2">
        <f t="shared" si="1567"/>
        <v>186895.74321274</v>
      </c>
      <c r="D2898" s="2">
        <f>SUM(Y2898:Y$2901)</f>
        <v>1798.0940421299999</v>
      </c>
      <c r="E2898" s="73">
        <f t="shared" si="1551"/>
        <v>185097.64917061001</v>
      </c>
      <c r="F2898" s="88">
        <f t="shared" si="1544"/>
        <v>5311.65</v>
      </c>
      <c r="G2898" s="3">
        <f>IF(AND(N2898=1,N2897&gt;1),VLOOKUP(A2897,[1]Plan1!$BK$81:$BM$259,3),G2897)</f>
        <v>5325.46</v>
      </c>
      <c r="H2898" s="11">
        <f t="shared" si="1545"/>
        <v>43966</v>
      </c>
      <c r="I2898" s="11">
        <f t="shared" si="1546"/>
        <v>43997</v>
      </c>
      <c r="J2898" s="12">
        <f t="shared" si="1552"/>
        <v>2.5999454030292135E-3</v>
      </c>
      <c r="K2898" s="11">
        <f t="shared" si="1568"/>
        <v>44057</v>
      </c>
      <c r="L2898" s="11">
        <f t="shared" si="1553"/>
        <v>44057</v>
      </c>
      <c r="M2898" s="1">
        <f t="shared" si="1539"/>
        <v>23</v>
      </c>
      <c r="N2898" s="1">
        <f t="shared" si="1554"/>
        <v>20</v>
      </c>
      <c r="O2898" s="2">
        <f t="shared" si="1555"/>
        <v>1.00226043</v>
      </c>
      <c r="P2898" s="13">
        <f t="shared" si="1547"/>
        <v>0.99620023000000002</v>
      </c>
      <c r="Q2898" s="13">
        <f t="shared" si="1540"/>
        <v>1.5186115477387625</v>
      </c>
      <c r="R2898" s="2">
        <f t="shared" si="1543"/>
        <v>1.5220442599999999</v>
      </c>
      <c r="S2898" s="2">
        <f t="shared" si="1569"/>
        <v>1.4936037600000001</v>
      </c>
      <c r="T2898" s="2">
        <f t="shared" si="1556"/>
        <v>279148.18479054002</v>
      </c>
      <c r="U2898" s="2">
        <f t="shared" si="1557"/>
        <v>887.54598002896648</v>
      </c>
      <c r="V2898" s="2">
        <f t="shared" si="1558"/>
        <v>96629.165289010707</v>
      </c>
      <c r="W2898" s="2">
        <f t="shared" si="1559"/>
        <v>284412.45448177966</v>
      </c>
      <c r="X2898" s="17">
        <f t="shared" si="1560"/>
        <v>0</v>
      </c>
      <c r="Y2898" s="2">
        <f t="shared" si="1561"/>
        <v>0</v>
      </c>
      <c r="Z2898" s="72">
        <f t="shared" si="1562"/>
        <v>0</v>
      </c>
      <c r="AA2898" s="2">
        <f t="shared" si="1548"/>
        <v>0</v>
      </c>
      <c r="AB2898" s="12">
        <f t="shared" si="1570"/>
        <v>4.6600000000000003E-2</v>
      </c>
      <c r="AC2898" s="17">
        <f t="shared" si="1563"/>
        <v>20</v>
      </c>
      <c r="AD2898" s="17">
        <v>252</v>
      </c>
      <c r="AE2898" s="13">
        <f t="shared" si="1541"/>
        <v>1.0036213679999999</v>
      </c>
      <c r="AF2898" s="2">
        <f t="shared" si="1549"/>
        <v>1010.89830365</v>
      </c>
      <c r="AG2898" s="2">
        <f t="shared" si="1564"/>
        <v>1029.9621614600001</v>
      </c>
      <c r="AH2898" s="3">
        <f t="shared" si="1565"/>
        <v>0</v>
      </c>
      <c r="AI2898" s="4" t="str">
        <f t="shared" si="1542"/>
        <v>A+J=</v>
      </c>
      <c r="AJ2898" s="11">
        <f t="shared" si="1571"/>
        <v>44057</v>
      </c>
      <c r="AK2898" s="11"/>
      <c r="AL2898" s="4"/>
      <c r="AM2898" s="1"/>
      <c r="AN2898" s="11"/>
      <c r="AO2898" s="1"/>
      <c r="AP2898" s="1"/>
      <c r="AQ2898" s="3"/>
      <c r="AR2898" s="3"/>
      <c r="AS2898" s="6"/>
      <c r="AT2898" s="1"/>
      <c r="AU2898" s="1"/>
      <c r="AV2898" s="1"/>
      <c r="AW2898" s="1"/>
      <c r="AX2898" s="1"/>
      <c r="AY2898" s="1"/>
      <c r="AZ2898" s="1"/>
      <c r="BA2898" s="1"/>
      <c r="BB2898" s="1"/>
    </row>
    <row r="2899" spans="1:154" x14ac:dyDescent="0.2">
      <c r="A2899" s="158">
        <f t="shared" si="1566"/>
        <v>44055</v>
      </c>
      <c r="B2899" s="2">
        <f t="shared" si="1550"/>
        <v>285525.94061117311</v>
      </c>
      <c r="C2899" s="2">
        <f t="shared" si="1567"/>
        <v>186895.74321274</v>
      </c>
      <c r="D2899" s="2">
        <f>SUM(Y2899:Y$2901)</f>
        <v>1798.0940421299999</v>
      </c>
      <c r="E2899" s="73">
        <f t="shared" si="1551"/>
        <v>185097.64917061001</v>
      </c>
      <c r="F2899" s="88">
        <f t="shared" si="1544"/>
        <v>5311.65</v>
      </c>
      <c r="G2899" s="3">
        <f>IF(AND(N2899=1,N2898&gt;1),VLOOKUP(A2898,[1]Plan1!$BK$81:$BM$259,3),G2898)</f>
        <v>5325.46</v>
      </c>
      <c r="H2899" s="11">
        <f t="shared" si="1545"/>
        <v>43966</v>
      </c>
      <c r="I2899" s="11">
        <f t="shared" si="1546"/>
        <v>43997</v>
      </c>
      <c r="J2899" s="12">
        <f t="shared" si="1552"/>
        <v>2.5999454030292135E-3</v>
      </c>
      <c r="K2899" s="11">
        <f t="shared" si="1568"/>
        <v>44057</v>
      </c>
      <c r="L2899" s="11">
        <f t="shared" si="1553"/>
        <v>44057</v>
      </c>
      <c r="M2899" s="1">
        <f t="shared" si="1539"/>
        <v>23</v>
      </c>
      <c r="N2899" s="1">
        <f t="shared" si="1554"/>
        <v>21</v>
      </c>
      <c r="O2899" s="2">
        <f t="shared" si="1555"/>
        <v>1.0023735899999999</v>
      </c>
      <c r="P2899" s="13">
        <f t="shared" si="1547"/>
        <v>0.99620023000000002</v>
      </c>
      <c r="Q2899" s="13">
        <f t="shared" si="1540"/>
        <v>1.5186115477387625</v>
      </c>
      <c r="R2899" s="2">
        <f t="shared" si="1543"/>
        <v>1.5222161000000001</v>
      </c>
      <c r="S2899" s="2">
        <f t="shared" si="1569"/>
        <v>1.4936037600000001</v>
      </c>
      <c r="T2899" s="2">
        <f t="shared" si="1556"/>
        <v>279148.18479054002</v>
      </c>
      <c r="U2899" s="2">
        <f t="shared" si="1557"/>
        <v>887.54598002896648</v>
      </c>
      <c r="V2899" s="2">
        <f t="shared" si="1558"/>
        <v>96660.972469044209</v>
      </c>
      <c r="W2899" s="2">
        <f t="shared" si="1559"/>
        <v>284444.26166181313</v>
      </c>
      <c r="X2899" s="17">
        <f t="shared" si="1560"/>
        <v>0</v>
      </c>
      <c r="Y2899" s="2">
        <f t="shared" si="1561"/>
        <v>0</v>
      </c>
      <c r="Z2899" s="72">
        <f t="shared" si="1562"/>
        <v>0</v>
      </c>
      <c r="AA2899" s="2">
        <f t="shared" si="1548"/>
        <v>0</v>
      </c>
      <c r="AB2899" s="12">
        <f t="shared" si="1570"/>
        <v>4.6600000000000003E-2</v>
      </c>
      <c r="AC2899" s="17">
        <f t="shared" si="1563"/>
        <v>21</v>
      </c>
      <c r="AD2899" s="17">
        <v>252</v>
      </c>
      <c r="AE2899" s="13">
        <f t="shared" si="1541"/>
        <v>1.00380278</v>
      </c>
      <c r="AF2899" s="2">
        <f t="shared" si="1549"/>
        <v>1061.5391341500001</v>
      </c>
      <c r="AG2899" s="2">
        <f t="shared" si="1564"/>
        <v>1081.6789493599999</v>
      </c>
      <c r="AH2899" s="3">
        <f t="shared" si="1565"/>
        <v>0</v>
      </c>
      <c r="AI2899" s="4" t="str">
        <f t="shared" si="1542"/>
        <v>A+J=</v>
      </c>
      <c r="AJ2899" s="11">
        <f t="shared" si="1571"/>
        <v>44057</v>
      </c>
      <c r="AK2899" s="11"/>
      <c r="AL2899" s="4"/>
      <c r="AM2899" s="1"/>
      <c r="AN2899" s="11"/>
      <c r="AO2899" s="1"/>
      <c r="AP2899" s="1"/>
      <c r="AQ2899" s="3"/>
      <c r="AR2899" s="3"/>
      <c r="AS2899" s="6"/>
      <c r="AT2899" s="1"/>
      <c r="AU2899" s="1"/>
      <c r="AV2899" s="1"/>
      <c r="AW2899" s="1"/>
      <c r="AX2899" s="1"/>
      <c r="AY2899" s="1"/>
      <c r="AZ2899" s="1"/>
      <c r="BA2899" s="1"/>
      <c r="BB2899" s="1"/>
    </row>
    <row r="2900" spans="1:154" x14ac:dyDescent="0.2">
      <c r="A2900" s="158">
        <f t="shared" si="1566"/>
        <v>44056</v>
      </c>
      <c r="B2900" s="2">
        <f t="shared" si="1550"/>
        <v>285609.4910822761</v>
      </c>
      <c r="C2900" s="2">
        <f t="shared" si="1567"/>
        <v>186895.74321274</v>
      </c>
      <c r="D2900" s="2">
        <f>SUM(Y2900:Y$2901)</f>
        <v>1798.0940421299999</v>
      </c>
      <c r="E2900" s="73">
        <f t="shared" si="1551"/>
        <v>185097.64917061001</v>
      </c>
      <c r="F2900" s="88">
        <f t="shared" si="1544"/>
        <v>5311.65</v>
      </c>
      <c r="G2900" s="3">
        <f>IF(AND(N2900=1,N2899&gt;1),VLOOKUP(A2899,[1]Plan1!$BK$81:$BM$259,3),G2899)</f>
        <v>5325.46</v>
      </c>
      <c r="H2900" s="11">
        <f t="shared" si="1545"/>
        <v>43966</v>
      </c>
      <c r="I2900" s="11">
        <f t="shared" si="1546"/>
        <v>43997</v>
      </c>
      <c r="J2900" s="12">
        <f t="shared" si="1552"/>
        <v>2.5999454030292135E-3</v>
      </c>
      <c r="K2900" s="11">
        <f t="shared" si="1568"/>
        <v>44057</v>
      </c>
      <c r="L2900" s="11">
        <f t="shared" si="1553"/>
        <v>44057</v>
      </c>
      <c r="M2900" s="1">
        <f t="shared" si="1539"/>
        <v>23</v>
      </c>
      <c r="N2900" s="1">
        <f t="shared" si="1554"/>
        <v>22</v>
      </c>
      <c r="O2900" s="2">
        <f t="shared" si="1555"/>
        <v>1.00248676</v>
      </c>
      <c r="P2900" s="13">
        <f t="shared" si="1547"/>
        <v>0.99620023000000002</v>
      </c>
      <c r="Q2900" s="13">
        <f t="shared" si="1540"/>
        <v>1.5186115477387625</v>
      </c>
      <c r="R2900" s="2">
        <f t="shared" si="1543"/>
        <v>1.52238797</v>
      </c>
      <c r="S2900" s="2">
        <f t="shared" si="1569"/>
        <v>1.4936037600000001</v>
      </c>
      <c r="T2900" s="2">
        <f t="shared" si="1556"/>
        <v>279148.18479054002</v>
      </c>
      <c r="U2900" s="2">
        <f t="shared" si="1557"/>
        <v>887.54598002896648</v>
      </c>
      <c r="V2900" s="2">
        <f t="shared" si="1558"/>
        <v>96692.785202007144</v>
      </c>
      <c r="W2900" s="2">
        <f t="shared" si="1559"/>
        <v>284476.07439477608</v>
      </c>
      <c r="X2900" s="17">
        <f t="shared" si="1560"/>
        <v>0</v>
      </c>
      <c r="Y2900" s="2">
        <f t="shared" si="1561"/>
        <v>0</v>
      </c>
      <c r="Z2900" s="72">
        <f t="shared" si="1562"/>
        <v>0</v>
      </c>
      <c r="AA2900" s="2">
        <f t="shared" si="1548"/>
        <v>0</v>
      </c>
      <c r="AB2900" s="12">
        <f t="shared" si="1570"/>
        <v>4.6600000000000003E-2</v>
      </c>
      <c r="AC2900" s="17">
        <f t="shared" si="1563"/>
        <v>22</v>
      </c>
      <c r="AD2900" s="17">
        <v>252</v>
      </c>
      <c r="AE2900" s="13">
        <f t="shared" si="1541"/>
        <v>1.003984225</v>
      </c>
      <c r="AF2900" s="2">
        <f t="shared" si="1549"/>
        <v>1112.1891765400001</v>
      </c>
      <c r="AG2900" s="2">
        <f t="shared" si="1564"/>
        <v>1133.4166875000001</v>
      </c>
      <c r="AH2900" s="3">
        <f t="shared" si="1565"/>
        <v>0</v>
      </c>
      <c r="AI2900" s="4" t="str">
        <f t="shared" si="1542"/>
        <v>A+J=</v>
      </c>
      <c r="AJ2900" s="11">
        <f t="shared" si="1571"/>
        <v>44057</v>
      </c>
      <c r="AK2900" s="11"/>
      <c r="AL2900" s="4"/>
      <c r="AM2900" s="1"/>
      <c r="AN2900" s="11"/>
      <c r="AO2900" s="1"/>
      <c r="AP2900" s="1"/>
      <c r="AQ2900" s="3"/>
      <c r="AR2900" s="3"/>
      <c r="AS2900" s="6"/>
      <c r="AT2900" s="1"/>
      <c r="AU2900" s="1"/>
      <c r="AV2900" s="1"/>
      <c r="AW2900" s="1"/>
      <c r="AX2900" s="1"/>
      <c r="AY2900" s="1"/>
      <c r="AZ2900" s="1"/>
      <c r="BA2900" s="1"/>
      <c r="BB2900" s="1"/>
    </row>
    <row r="2901" spans="1:154" x14ac:dyDescent="0.2">
      <c r="A2901" s="157">
        <f t="shared" si="1566"/>
        <v>44057</v>
      </c>
      <c r="B2901" s="90">
        <f t="shared" si="1550"/>
        <v>285693.06248666905</v>
      </c>
      <c r="C2901" s="90">
        <f t="shared" si="1567"/>
        <v>186895.74321274</v>
      </c>
      <c r="D2901" s="90">
        <f>SUM(Y2901:Y$2901)</f>
        <v>1798.0940421299999</v>
      </c>
      <c r="E2901" s="91">
        <f t="shared" si="1551"/>
        <v>185097.64917061001</v>
      </c>
      <c r="F2901" s="92">
        <f t="shared" si="1544"/>
        <v>5311.65</v>
      </c>
      <c r="G2901" s="3">
        <f>IF(AND(N2901=1,N2900&gt;1),VLOOKUP(A2900,[1]Plan1!$BK$81:$BM$259,3),G2900)</f>
        <v>5325.46</v>
      </c>
      <c r="H2901" s="62">
        <f t="shared" si="1545"/>
        <v>43966</v>
      </c>
      <c r="I2901" s="62">
        <f t="shared" si="1546"/>
        <v>43997</v>
      </c>
      <c r="J2901" s="74">
        <f t="shared" si="1552"/>
        <v>2.5999454030292135E-3</v>
      </c>
      <c r="K2901" s="62">
        <f t="shared" si="1568"/>
        <v>44088</v>
      </c>
      <c r="L2901" s="62">
        <f t="shared" si="1553"/>
        <v>44057</v>
      </c>
      <c r="M2901" s="63">
        <f t="shared" si="1539"/>
        <v>23</v>
      </c>
      <c r="N2901" s="63">
        <f t="shared" si="1554"/>
        <v>23</v>
      </c>
      <c r="O2901" s="90">
        <f t="shared" si="1555"/>
        <v>1.0025999400000001</v>
      </c>
      <c r="P2901" s="93">
        <f t="shared" si="1547"/>
        <v>0.99620023000000002</v>
      </c>
      <c r="Q2901" s="93">
        <f t="shared" si="1540"/>
        <v>1.5186115477387625</v>
      </c>
      <c r="R2901" s="90">
        <f t="shared" si="1543"/>
        <v>1.52255984</v>
      </c>
      <c r="S2901" s="2">
        <f t="shared" si="1569"/>
        <v>1.4936037600000001</v>
      </c>
      <c r="T2901" s="90">
        <f t="shared" si="1556"/>
        <v>279148.18479054002</v>
      </c>
      <c r="U2901" s="90">
        <f t="shared" si="1557"/>
        <v>887.54598002896648</v>
      </c>
      <c r="V2901" s="90">
        <f t="shared" si="1558"/>
        <v>96724.597934970094</v>
      </c>
      <c r="W2901" s="90">
        <f t="shared" si="1559"/>
        <v>284507.88712773903</v>
      </c>
      <c r="X2901" s="94">
        <f t="shared" si="1560"/>
        <v>95</v>
      </c>
      <c r="Y2901" s="90">
        <f t="shared" si="1561"/>
        <v>1798.0940421299999</v>
      </c>
      <c r="Z2901" s="95">
        <f t="shared" si="1562"/>
        <v>9.6208400000000003E-3</v>
      </c>
      <c r="AA2901" s="90">
        <f t="shared" si="1548"/>
        <v>2685.6400221600002</v>
      </c>
      <c r="AB2901" s="74">
        <f t="shared" si="1570"/>
        <v>4.6600000000000003E-2</v>
      </c>
      <c r="AC2901" s="94">
        <f t="shared" si="1563"/>
        <v>23</v>
      </c>
      <c r="AD2901" s="94">
        <v>252</v>
      </c>
      <c r="AE2901" s="93">
        <f t="shared" si="1541"/>
        <v>1.004165703</v>
      </c>
      <c r="AF2901" s="90">
        <f t="shared" si="1549"/>
        <v>1162.84843082</v>
      </c>
      <c r="AG2901" s="90">
        <f t="shared" si="1564"/>
        <v>1185.1753589299999</v>
      </c>
      <c r="AH2901" s="64">
        <f t="shared" si="1565"/>
        <v>3848.4884529800001</v>
      </c>
      <c r="AI2901" s="65" t="str">
        <f t="shared" si="1542"/>
        <v>A+J=</v>
      </c>
      <c r="AJ2901" s="62">
        <f t="shared" si="1571"/>
        <v>44057</v>
      </c>
      <c r="AK2901" s="62"/>
      <c r="AL2901" s="65"/>
      <c r="AM2901" s="63"/>
      <c r="AN2901" s="62"/>
      <c r="AO2901" s="63"/>
      <c r="AP2901" s="63"/>
      <c r="AQ2901" s="64"/>
      <c r="AR2901" s="64"/>
      <c r="AS2901" s="70"/>
      <c r="AT2901" s="63"/>
      <c r="AU2901" s="63"/>
      <c r="AV2901" s="63"/>
      <c r="AW2901" s="63"/>
      <c r="AX2901" s="63"/>
      <c r="AY2901" s="63"/>
      <c r="AZ2901" s="63"/>
      <c r="BA2901" s="63"/>
      <c r="BB2901" s="63"/>
      <c r="BC2901" s="63"/>
      <c r="BD2901" s="63"/>
      <c r="BE2901" s="63"/>
      <c r="BF2901" s="63"/>
      <c r="BG2901" s="63"/>
      <c r="BH2901" s="63"/>
      <c r="BI2901" s="63"/>
      <c r="BJ2901" s="63"/>
      <c r="BK2901" s="63"/>
      <c r="BL2901" s="63"/>
      <c r="BM2901" s="63"/>
      <c r="BN2901" s="63"/>
      <c r="BO2901" s="63"/>
      <c r="BP2901" s="63"/>
      <c r="BQ2901" s="63"/>
      <c r="BR2901" s="63"/>
      <c r="BS2901" s="63"/>
      <c r="BT2901" s="63"/>
      <c r="BU2901" s="63"/>
      <c r="BV2901" s="63"/>
      <c r="BW2901" s="63"/>
      <c r="BX2901" s="63"/>
      <c r="BY2901" s="63"/>
      <c r="BZ2901" s="63"/>
      <c r="CA2901" s="63"/>
      <c r="CB2901" s="63"/>
      <c r="CC2901" s="63"/>
      <c r="CD2901" s="63"/>
      <c r="CE2901" s="63"/>
      <c r="CF2901" s="63"/>
      <c r="CG2901" s="63"/>
      <c r="CH2901" s="63"/>
      <c r="CI2901" s="63"/>
      <c r="CJ2901" s="63"/>
      <c r="CK2901" s="63"/>
      <c r="CL2901" s="63"/>
      <c r="CM2901" s="63"/>
      <c r="CN2901" s="63"/>
      <c r="CO2901" s="63"/>
      <c r="CP2901" s="63"/>
      <c r="CQ2901" s="63"/>
      <c r="CR2901" s="63"/>
      <c r="CS2901" s="63"/>
      <c r="CT2901" s="63"/>
      <c r="CU2901" s="63"/>
      <c r="CV2901" s="63"/>
      <c r="CW2901" s="63"/>
      <c r="CX2901" s="63"/>
      <c r="CY2901" s="63"/>
      <c r="CZ2901" s="63"/>
      <c r="DA2901" s="63"/>
      <c r="DB2901" s="63"/>
      <c r="DC2901" s="63"/>
      <c r="DD2901" s="63"/>
      <c r="DE2901" s="63"/>
      <c r="DF2901" s="63"/>
      <c r="DG2901" s="63"/>
      <c r="DH2901" s="63"/>
      <c r="DI2901" s="63"/>
      <c r="DJ2901" s="63"/>
      <c r="DK2901" s="63"/>
      <c r="DL2901" s="63"/>
      <c r="DM2901" s="63"/>
      <c r="DN2901" s="63"/>
      <c r="DO2901" s="63"/>
      <c r="DP2901" s="63"/>
      <c r="DQ2901" s="63"/>
      <c r="DR2901" s="63"/>
      <c r="DS2901" s="63"/>
      <c r="DT2901" s="63"/>
      <c r="DU2901" s="63"/>
      <c r="DV2901" s="63"/>
      <c r="DW2901" s="63"/>
      <c r="DX2901" s="63"/>
      <c r="DY2901" s="63"/>
      <c r="DZ2901" s="63"/>
      <c r="EA2901" s="63"/>
      <c r="EB2901" s="63"/>
      <c r="EC2901" s="63"/>
      <c r="ED2901" s="63"/>
      <c r="EE2901" s="63"/>
      <c r="EF2901" s="63"/>
      <c r="EG2901" s="63"/>
      <c r="EH2901" s="63"/>
      <c r="EI2901" s="63"/>
      <c r="EJ2901" s="63"/>
      <c r="EK2901" s="63"/>
      <c r="EL2901" s="63"/>
      <c r="EM2901" s="63"/>
      <c r="EN2901" s="63"/>
      <c r="EO2901" s="63"/>
      <c r="EP2901" s="63"/>
      <c r="EQ2901" s="63"/>
      <c r="ER2901" s="63"/>
      <c r="ES2901" s="63"/>
      <c r="ET2901" s="63"/>
      <c r="EU2901" s="63"/>
      <c r="EV2901" s="63"/>
      <c r="EW2901" s="63"/>
      <c r="EX2901" s="63"/>
    </row>
    <row r="2902" spans="1:154" x14ac:dyDescent="0.2">
      <c r="A2902" s="158">
        <f t="shared" si="1566"/>
        <v>44058</v>
      </c>
      <c r="B2902" s="2">
        <f t="shared" si="1550"/>
        <v>281923.8331969672</v>
      </c>
      <c r="C2902" s="2">
        <f t="shared" si="1567"/>
        <v>185097.64917061001</v>
      </c>
      <c r="D2902" s="2">
        <v>0</v>
      </c>
      <c r="E2902" s="73">
        <f t="shared" si="1551"/>
        <v>185097.64917061001</v>
      </c>
      <c r="F2902" s="88">
        <f t="shared" si="1544"/>
        <v>5325.46</v>
      </c>
      <c r="G2902" s="3">
        <f>IF(AND(N2902=1,N2901&gt;1),VLOOKUP(A2901,[1]Plan1!$BK$81:$BM$259,3),G2901)</f>
        <v>5344.63</v>
      </c>
      <c r="H2902" s="11">
        <f t="shared" si="1545"/>
        <v>43997</v>
      </c>
      <c r="I2902" s="11">
        <f t="shared" si="1546"/>
        <v>44027</v>
      </c>
      <c r="J2902" s="12">
        <f t="shared" si="1552"/>
        <v>3.599689040946652E-3</v>
      </c>
      <c r="K2902" s="11">
        <f t="shared" si="1568"/>
        <v>44088</v>
      </c>
      <c r="L2902" s="11">
        <f t="shared" si="1553"/>
        <v>44088</v>
      </c>
      <c r="M2902" s="1">
        <f t="shared" si="1539"/>
        <v>20</v>
      </c>
      <c r="N2902" s="1">
        <f t="shared" si="1554"/>
        <v>1</v>
      </c>
      <c r="O2902" s="2">
        <f t="shared" si="1555"/>
        <v>1.0001796700000001</v>
      </c>
      <c r="P2902" s="13">
        <f t="shared" si="1547"/>
        <v>1.0025999400000001</v>
      </c>
      <c r="Q2902" s="13">
        <f t="shared" si="1540"/>
        <v>1.5225598466461905</v>
      </c>
      <c r="R2902" s="2">
        <f t="shared" si="1543"/>
        <v>1.5228333999999999</v>
      </c>
      <c r="S2902" s="2">
        <f t="shared" si="1569"/>
        <v>1.4936037600000001</v>
      </c>
      <c r="T2902" s="2">
        <f t="shared" si="1556"/>
        <v>276462.54476838</v>
      </c>
      <c r="U2902" s="2">
        <f t="shared" si="1557"/>
        <v>0</v>
      </c>
      <c r="V2902" s="2">
        <f t="shared" si="1558"/>
        <v>96775.233247877186</v>
      </c>
      <c r="W2902" s="2">
        <f t="shared" si="1559"/>
        <v>281872.88241848722</v>
      </c>
      <c r="X2902" s="17">
        <f t="shared" si="1560"/>
        <v>0</v>
      </c>
      <c r="Y2902" s="2">
        <f t="shared" si="1561"/>
        <v>0</v>
      </c>
      <c r="Z2902" s="72">
        <f t="shared" si="1562"/>
        <v>0</v>
      </c>
      <c r="AA2902" s="2">
        <f t="shared" si="1548"/>
        <v>0</v>
      </c>
      <c r="AB2902" s="12">
        <f t="shared" si="1570"/>
        <v>4.6600000000000003E-2</v>
      </c>
      <c r="AC2902" s="17">
        <f t="shared" si="1563"/>
        <v>1</v>
      </c>
      <c r="AD2902" s="17">
        <v>252</v>
      </c>
      <c r="AE2902" s="13">
        <f t="shared" si="1541"/>
        <v>1.0001807579999999</v>
      </c>
      <c r="AF2902" s="2">
        <f t="shared" si="1549"/>
        <v>49.972816659999999</v>
      </c>
      <c r="AG2902" s="2">
        <f t="shared" si="1564"/>
        <v>50.950778479999997</v>
      </c>
      <c r="AH2902" s="3">
        <f t="shared" si="1565"/>
        <v>0</v>
      </c>
      <c r="AI2902" s="4" t="str">
        <f t="shared" si="1542"/>
        <v>A+J=</v>
      </c>
      <c r="AJ2902" s="11">
        <f t="shared" si="1571"/>
        <v>44088</v>
      </c>
      <c r="AK2902" s="11"/>
      <c r="AL2902" s="4"/>
      <c r="AM2902" s="1"/>
      <c r="AN2902" s="11"/>
      <c r="AO2902" s="1"/>
      <c r="AP2902" s="1"/>
      <c r="AQ2902" s="3"/>
      <c r="AR2902" s="3"/>
      <c r="AS2902" s="6"/>
      <c r="AT2902" s="1"/>
      <c r="AU2902" s="1"/>
      <c r="AV2902" s="1"/>
      <c r="AW2902" s="1"/>
      <c r="AX2902" s="1"/>
      <c r="AY2902" s="1"/>
      <c r="AZ2902" s="1"/>
      <c r="BA2902" s="1"/>
      <c r="BB2902" s="1"/>
    </row>
    <row r="2903" spans="1:154" x14ac:dyDescent="0.2">
      <c r="A2903" s="158">
        <f t="shared" si="1566"/>
        <v>44059</v>
      </c>
      <c r="B2903" s="2">
        <f t="shared" si="1550"/>
        <v>281923.8331969672</v>
      </c>
      <c r="C2903" s="2">
        <f t="shared" si="1567"/>
        <v>185097.64917061001</v>
      </c>
      <c r="D2903" s="2">
        <v>0</v>
      </c>
      <c r="E2903" s="73">
        <f t="shared" si="1551"/>
        <v>185097.64917061001</v>
      </c>
      <c r="F2903" s="88">
        <f t="shared" si="1544"/>
        <v>5325.46</v>
      </c>
      <c r="G2903" s="3">
        <f>IF(AND(N2903=1,N2902&gt;1),VLOOKUP(A2902,[1]Plan1!$BK$81:$BM$259,3),G2902)</f>
        <v>5344.63</v>
      </c>
      <c r="H2903" s="11">
        <f t="shared" si="1545"/>
        <v>43997</v>
      </c>
      <c r="I2903" s="11">
        <f t="shared" si="1546"/>
        <v>44027</v>
      </c>
      <c r="J2903" s="12">
        <f t="shared" si="1552"/>
        <v>3.599689040946652E-3</v>
      </c>
      <c r="K2903" s="11">
        <f t="shared" si="1568"/>
        <v>44088</v>
      </c>
      <c r="L2903" s="11">
        <f t="shared" si="1553"/>
        <v>44088</v>
      </c>
      <c r="M2903" s="1">
        <f t="shared" ref="M2903:M2966" si="1572">IF(L2903=L2902,M2902,NETWORKDAYS(L2902,L2903,$AN$194:$AN$348)-1)</f>
        <v>20</v>
      </c>
      <c r="N2903" s="1">
        <f t="shared" si="1554"/>
        <v>1</v>
      </c>
      <c r="O2903" s="2">
        <f t="shared" si="1555"/>
        <v>1.0001796700000001</v>
      </c>
      <c r="P2903" s="13">
        <f t="shared" si="1547"/>
        <v>1.0025999400000001</v>
      </c>
      <c r="Q2903" s="13">
        <f t="shared" si="1540"/>
        <v>1.5225598466461905</v>
      </c>
      <c r="R2903" s="2">
        <f t="shared" si="1543"/>
        <v>1.5228333999999999</v>
      </c>
      <c r="S2903" s="2">
        <f t="shared" si="1569"/>
        <v>1.4936037600000001</v>
      </c>
      <c r="T2903" s="2">
        <f t="shared" si="1556"/>
        <v>276462.54476838</v>
      </c>
      <c r="U2903" s="2">
        <f t="shared" si="1557"/>
        <v>0</v>
      </c>
      <c r="V2903" s="2">
        <f t="shared" si="1558"/>
        <v>96775.233247877186</v>
      </c>
      <c r="W2903" s="2">
        <f t="shared" si="1559"/>
        <v>281872.88241848722</v>
      </c>
      <c r="X2903" s="17">
        <f t="shared" si="1560"/>
        <v>0</v>
      </c>
      <c r="Y2903" s="2">
        <f t="shared" si="1561"/>
        <v>0</v>
      </c>
      <c r="Z2903" s="72">
        <f t="shared" si="1562"/>
        <v>0</v>
      </c>
      <c r="AA2903" s="2">
        <f t="shared" si="1548"/>
        <v>0</v>
      </c>
      <c r="AB2903" s="12">
        <f t="shared" si="1570"/>
        <v>4.6600000000000003E-2</v>
      </c>
      <c r="AC2903" s="17">
        <f t="shared" si="1563"/>
        <v>1</v>
      </c>
      <c r="AD2903" s="17">
        <v>252</v>
      </c>
      <c r="AE2903" s="13">
        <f t="shared" si="1541"/>
        <v>1.0001807579999999</v>
      </c>
      <c r="AF2903" s="2">
        <f t="shared" si="1549"/>
        <v>49.972816659999999</v>
      </c>
      <c r="AG2903" s="2">
        <f t="shared" si="1564"/>
        <v>50.950778479999997</v>
      </c>
      <c r="AH2903" s="3">
        <f t="shared" si="1565"/>
        <v>0</v>
      </c>
      <c r="AI2903" s="4" t="str">
        <f t="shared" si="1542"/>
        <v>A+J=</v>
      </c>
      <c r="AJ2903" s="11">
        <f t="shared" si="1571"/>
        <v>44088</v>
      </c>
      <c r="AK2903" s="11"/>
      <c r="AL2903" s="4"/>
      <c r="AM2903" s="1"/>
      <c r="AN2903" s="11"/>
      <c r="AO2903" s="1"/>
      <c r="AP2903" s="1"/>
      <c r="AQ2903" s="3"/>
      <c r="AR2903" s="3"/>
      <c r="AS2903" s="6"/>
      <c r="AT2903" s="1"/>
      <c r="AU2903" s="1"/>
      <c r="AV2903" s="1"/>
      <c r="AW2903" s="1"/>
      <c r="AX2903" s="1"/>
      <c r="AY2903" s="1"/>
      <c r="AZ2903" s="1"/>
      <c r="BA2903" s="1"/>
      <c r="BB2903" s="1"/>
    </row>
    <row r="2904" spans="1:154" x14ac:dyDescent="0.2">
      <c r="A2904" s="158">
        <f t="shared" si="1566"/>
        <v>44060</v>
      </c>
      <c r="B2904" s="2">
        <f t="shared" si="1550"/>
        <v>281923.8331969672</v>
      </c>
      <c r="C2904" s="2">
        <f t="shared" si="1567"/>
        <v>185097.64917061001</v>
      </c>
      <c r="D2904" s="2">
        <v>0</v>
      </c>
      <c r="E2904" s="73">
        <f t="shared" si="1551"/>
        <v>185097.64917061001</v>
      </c>
      <c r="F2904" s="88">
        <f t="shared" si="1544"/>
        <v>5325.46</v>
      </c>
      <c r="G2904" s="3">
        <f>IF(AND(N2904=1,N2903&gt;1),VLOOKUP(A2903,[1]Plan1!$BK$81:$BM$259,3),G2903)</f>
        <v>5344.63</v>
      </c>
      <c r="H2904" s="11">
        <f t="shared" si="1545"/>
        <v>43997</v>
      </c>
      <c r="I2904" s="11">
        <f t="shared" si="1546"/>
        <v>44027</v>
      </c>
      <c r="J2904" s="12">
        <f t="shared" si="1552"/>
        <v>3.599689040946652E-3</v>
      </c>
      <c r="K2904" s="11">
        <f t="shared" si="1568"/>
        <v>44088</v>
      </c>
      <c r="L2904" s="11">
        <f t="shared" si="1553"/>
        <v>44088</v>
      </c>
      <c r="M2904" s="1">
        <f t="shared" si="1572"/>
        <v>20</v>
      </c>
      <c r="N2904" s="1">
        <f t="shared" si="1554"/>
        <v>1</v>
      </c>
      <c r="O2904" s="2">
        <f t="shared" si="1555"/>
        <v>1.0001796700000001</v>
      </c>
      <c r="P2904" s="13">
        <f t="shared" si="1547"/>
        <v>1.0025999400000001</v>
      </c>
      <c r="Q2904" s="13">
        <f t="shared" si="1540"/>
        <v>1.5225598466461905</v>
      </c>
      <c r="R2904" s="2">
        <f t="shared" si="1543"/>
        <v>1.5228333999999999</v>
      </c>
      <c r="S2904" s="2">
        <f t="shared" si="1569"/>
        <v>1.4936037600000001</v>
      </c>
      <c r="T2904" s="2">
        <f t="shared" si="1556"/>
        <v>276462.54476838</v>
      </c>
      <c r="U2904" s="2">
        <f t="shared" si="1557"/>
        <v>0</v>
      </c>
      <c r="V2904" s="2">
        <f t="shared" si="1558"/>
        <v>96775.233247877186</v>
      </c>
      <c r="W2904" s="2">
        <f t="shared" si="1559"/>
        <v>281872.88241848722</v>
      </c>
      <c r="X2904" s="17">
        <f t="shared" si="1560"/>
        <v>0</v>
      </c>
      <c r="Y2904" s="2">
        <f t="shared" si="1561"/>
        <v>0</v>
      </c>
      <c r="Z2904" s="72">
        <f t="shared" si="1562"/>
        <v>0</v>
      </c>
      <c r="AA2904" s="2">
        <f t="shared" si="1548"/>
        <v>0</v>
      </c>
      <c r="AB2904" s="12">
        <f t="shared" si="1570"/>
        <v>4.6600000000000003E-2</v>
      </c>
      <c r="AC2904" s="17">
        <f t="shared" si="1563"/>
        <v>1</v>
      </c>
      <c r="AD2904" s="17">
        <v>252</v>
      </c>
      <c r="AE2904" s="13">
        <f t="shared" si="1541"/>
        <v>1.0001807579999999</v>
      </c>
      <c r="AF2904" s="2">
        <f t="shared" si="1549"/>
        <v>49.972816659999999</v>
      </c>
      <c r="AG2904" s="2">
        <f t="shared" si="1564"/>
        <v>50.950778479999997</v>
      </c>
      <c r="AH2904" s="3">
        <f t="shared" si="1565"/>
        <v>0</v>
      </c>
      <c r="AI2904" s="4" t="str">
        <f t="shared" si="1542"/>
        <v>A+J=</v>
      </c>
      <c r="AJ2904" s="11">
        <f t="shared" si="1571"/>
        <v>44088</v>
      </c>
      <c r="AK2904" s="11"/>
      <c r="AL2904" s="4"/>
      <c r="AM2904" s="1"/>
      <c r="AN2904" s="11"/>
      <c r="AO2904" s="1"/>
      <c r="AP2904" s="1"/>
      <c r="AQ2904" s="3"/>
      <c r="AR2904" s="3"/>
      <c r="AS2904" s="6"/>
      <c r="AT2904" s="1"/>
      <c r="AU2904" s="1"/>
      <c r="AV2904" s="1"/>
      <c r="AW2904" s="1"/>
      <c r="AX2904" s="1"/>
      <c r="AY2904" s="1"/>
      <c r="AZ2904" s="1"/>
      <c r="BA2904" s="1"/>
      <c r="BB2904" s="1"/>
    </row>
    <row r="2905" spans="1:154" x14ac:dyDescent="0.2">
      <c r="A2905" s="158">
        <f t="shared" si="1566"/>
        <v>44061</v>
      </c>
      <c r="B2905" s="2">
        <f t="shared" si="1550"/>
        <v>282025.45772525331</v>
      </c>
      <c r="C2905" s="2">
        <f t="shared" si="1567"/>
        <v>185097.64917061001</v>
      </c>
      <c r="D2905" s="2">
        <v>0</v>
      </c>
      <c r="E2905" s="73">
        <f t="shared" si="1551"/>
        <v>185097.64917061001</v>
      </c>
      <c r="F2905" s="88">
        <f t="shared" si="1544"/>
        <v>5325.46</v>
      </c>
      <c r="G2905" s="3">
        <f>IF(AND(N2905=1,N2904&gt;1),VLOOKUP(A2904,[1]Plan1!$BK$81:$BM$259,3),G2904)</f>
        <v>5344.63</v>
      </c>
      <c r="H2905" s="11">
        <f t="shared" si="1545"/>
        <v>43997</v>
      </c>
      <c r="I2905" s="11">
        <f t="shared" si="1546"/>
        <v>44027</v>
      </c>
      <c r="J2905" s="12">
        <f t="shared" si="1552"/>
        <v>3.599689040946652E-3</v>
      </c>
      <c r="K2905" s="11">
        <f t="shared" si="1568"/>
        <v>44088</v>
      </c>
      <c r="L2905" s="11">
        <f t="shared" si="1553"/>
        <v>44088</v>
      </c>
      <c r="M2905" s="1">
        <f t="shared" si="1572"/>
        <v>20</v>
      </c>
      <c r="N2905" s="1">
        <f t="shared" si="1554"/>
        <v>2</v>
      </c>
      <c r="O2905" s="2">
        <f t="shared" si="1555"/>
        <v>1.0003593799999999</v>
      </c>
      <c r="P2905" s="13">
        <f t="shared" si="1547"/>
        <v>1.0025999400000001</v>
      </c>
      <c r="Q2905" s="13">
        <f t="shared" si="1540"/>
        <v>1.5225598466461905</v>
      </c>
      <c r="R2905" s="2">
        <f t="shared" si="1543"/>
        <v>1.5231070200000001</v>
      </c>
      <c r="S2905" s="2">
        <f t="shared" si="1569"/>
        <v>1.4936037600000001</v>
      </c>
      <c r="T2905" s="2">
        <f t="shared" si="1556"/>
        <v>276462.54476838</v>
      </c>
      <c r="U2905" s="2">
        <f t="shared" si="1557"/>
        <v>0</v>
      </c>
      <c r="V2905" s="2">
        <f t="shared" si="1558"/>
        <v>96825.87966664329</v>
      </c>
      <c r="W2905" s="2">
        <f t="shared" si="1559"/>
        <v>281923.52883725328</v>
      </c>
      <c r="X2905" s="17">
        <f t="shared" si="1560"/>
        <v>0</v>
      </c>
      <c r="Y2905" s="2">
        <f t="shared" si="1561"/>
        <v>0</v>
      </c>
      <c r="Z2905" s="72">
        <f t="shared" si="1562"/>
        <v>0</v>
      </c>
      <c r="AA2905" s="2">
        <f t="shared" si="1548"/>
        <v>0</v>
      </c>
      <c r="AB2905" s="12">
        <f t="shared" si="1570"/>
        <v>4.6600000000000003E-2</v>
      </c>
      <c r="AC2905" s="17">
        <f t="shared" si="1563"/>
        <v>2</v>
      </c>
      <c r="AD2905" s="17">
        <v>252</v>
      </c>
      <c r="AE2905" s="13">
        <f t="shared" si="1541"/>
        <v>1.0003615480000001</v>
      </c>
      <c r="AF2905" s="2">
        <f t="shared" si="1549"/>
        <v>99.954480129999993</v>
      </c>
      <c r="AG2905" s="2">
        <f t="shared" si="1564"/>
        <v>101.928888</v>
      </c>
      <c r="AH2905" s="3">
        <f t="shared" si="1565"/>
        <v>0</v>
      </c>
      <c r="AI2905" s="4" t="str">
        <f t="shared" si="1542"/>
        <v>A+J=</v>
      </c>
      <c r="AJ2905" s="11">
        <f t="shared" si="1571"/>
        <v>44088</v>
      </c>
      <c r="AK2905" s="11"/>
      <c r="AL2905" s="4"/>
      <c r="AM2905" s="1"/>
      <c r="AN2905" s="11"/>
      <c r="AO2905" s="1"/>
      <c r="AP2905" s="1"/>
      <c r="AQ2905" s="3"/>
      <c r="AR2905" s="3"/>
      <c r="AS2905" s="6"/>
      <c r="AT2905" s="1"/>
      <c r="AU2905" s="1"/>
      <c r="AV2905" s="1"/>
      <c r="AW2905" s="1"/>
      <c r="AX2905" s="1"/>
      <c r="AY2905" s="1"/>
      <c r="AZ2905" s="1"/>
      <c r="BA2905" s="1"/>
      <c r="BB2905" s="1"/>
    </row>
    <row r="2906" spans="1:154" x14ac:dyDescent="0.2">
      <c r="A2906" s="158">
        <f t="shared" si="1566"/>
        <v>44062</v>
      </c>
      <c r="B2906" s="2">
        <f t="shared" si="1550"/>
        <v>282127.11727934529</v>
      </c>
      <c r="C2906" s="2">
        <f t="shared" si="1567"/>
        <v>185097.64917061001</v>
      </c>
      <c r="D2906" s="2">
        <v>0</v>
      </c>
      <c r="E2906" s="73">
        <f t="shared" si="1551"/>
        <v>185097.64917061001</v>
      </c>
      <c r="F2906" s="88">
        <f t="shared" si="1544"/>
        <v>5325.46</v>
      </c>
      <c r="G2906" s="3">
        <f>IF(AND(N2906=1,N2905&gt;1),VLOOKUP(A2905,[1]Plan1!$BK$81:$BM$259,3),G2905)</f>
        <v>5344.63</v>
      </c>
      <c r="H2906" s="11">
        <f t="shared" si="1545"/>
        <v>43997</v>
      </c>
      <c r="I2906" s="11">
        <f t="shared" si="1546"/>
        <v>44027</v>
      </c>
      <c r="J2906" s="12">
        <f t="shared" si="1552"/>
        <v>3.599689040946652E-3</v>
      </c>
      <c r="K2906" s="11">
        <f t="shared" si="1568"/>
        <v>44088</v>
      </c>
      <c r="L2906" s="11">
        <f t="shared" si="1553"/>
        <v>44088</v>
      </c>
      <c r="M2906" s="1">
        <f t="shared" si="1572"/>
        <v>20</v>
      </c>
      <c r="N2906" s="1">
        <f t="shared" si="1554"/>
        <v>3</v>
      </c>
      <c r="O2906" s="2">
        <f t="shared" si="1555"/>
        <v>1.00053912</v>
      </c>
      <c r="P2906" s="13">
        <f t="shared" si="1547"/>
        <v>1.0025999400000001</v>
      </c>
      <c r="Q2906" s="13">
        <f t="shared" si="1540"/>
        <v>1.5225598466461905</v>
      </c>
      <c r="R2906" s="2">
        <f t="shared" si="1543"/>
        <v>1.52338068</v>
      </c>
      <c r="S2906" s="2">
        <f t="shared" si="1569"/>
        <v>1.4936037600000001</v>
      </c>
      <c r="T2906" s="2">
        <f t="shared" si="1556"/>
        <v>276462.54476838</v>
      </c>
      <c r="U2906" s="2">
        <f t="shared" si="1557"/>
        <v>0</v>
      </c>
      <c r="V2906" s="2">
        <f t="shared" si="1558"/>
        <v>96876.533489315305</v>
      </c>
      <c r="W2906" s="2">
        <f t="shared" si="1559"/>
        <v>281974.18265992531</v>
      </c>
      <c r="X2906" s="17">
        <f t="shared" si="1560"/>
        <v>0</v>
      </c>
      <c r="Y2906" s="2">
        <f t="shared" si="1561"/>
        <v>0</v>
      </c>
      <c r="Z2906" s="72">
        <f t="shared" si="1562"/>
        <v>0</v>
      </c>
      <c r="AA2906" s="2">
        <f t="shared" si="1548"/>
        <v>0</v>
      </c>
      <c r="AB2906" s="12">
        <f t="shared" si="1570"/>
        <v>4.6600000000000003E-2</v>
      </c>
      <c r="AC2906" s="17">
        <f t="shared" si="1563"/>
        <v>3</v>
      </c>
      <c r="AD2906" s="17">
        <v>252</v>
      </c>
      <c r="AE2906" s="13">
        <f t="shared" si="1541"/>
        <v>1.0005423710000001</v>
      </c>
      <c r="AF2906" s="2">
        <f t="shared" si="1549"/>
        <v>149.94526686</v>
      </c>
      <c r="AG2906" s="2">
        <f t="shared" si="1564"/>
        <v>152.93461941999999</v>
      </c>
      <c r="AH2906" s="3">
        <f t="shared" si="1565"/>
        <v>0</v>
      </c>
      <c r="AI2906" s="4" t="str">
        <f t="shared" si="1542"/>
        <v>A+J=</v>
      </c>
      <c r="AJ2906" s="11">
        <f t="shared" si="1571"/>
        <v>44088</v>
      </c>
      <c r="AK2906" s="11"/>
      <c r="AL2906" s="4"/>
      <c r="AM2906" s="1"/>
      <c r="AN2906" s="11"/>
      <c r="AO2906" s="1"/>
      <c r="AP2906" s="1"/>
      <c r="AQ2906" s="3"/>
      <c r="AR2906" s="3"/>
      <c r="AS2906" s="6"/>
      <c r="AT2906" s="1"/>
      <c r="AU2906" s="1"/>
      <c r="AV2906" s="1"/>
      <c r="AW2906" s="1"/>
      <c r="AX2906" s="1"/>
      <c r="AY2906" s="1"/>
      <c r="AZ2906" s="1"/>
      <c r="BA2906" s="1"/>
      <c r="BB2906" s="1"/>
    </row>
    <row r="2907" spans="1:154" x14ac:dyDescent="0.2">
      <c r="A2907" s="158">
        <f t="shared" si="1566"/>
        <v>44063</v>
      </c>
      <c r="B2907" s="2">
        <f t="shared" si="1550"/>
        <v>282228.81742521276</v>
      </c>
      <c r="C2907" s="2">
        <f t="shared" si="1567"/>
        <v>185097.64917061001</v>
      </c>
      <c r="D2907" s="2">
        <v>0</v>
      </c>
      <c r="E2907" s="73">
        <f t="shared" si="1551"/>
        <v>185097.64917061001</v>
      </c>
      <c r="F2907" s="88">
        <f t="shared" si="1544"/>
        <v>5325.46</v>
      </c>
      <c r="G2907" s="3">
        <f>IF(AND(N2907=1,N2906&gt;1),VLOOKUP(A2906,[1]Plan1!$BK$81:$BM$259,3),G2906)</f>
        <v>5344.63</v>
      </c>
      <c r="H2907" s="11">
        <f t="shared" si="1545"/>
        <v>43997</v>
      </c>
      <c r="I2907" s="11">
        <f t="shared" si="1546"/>
        <v>44027</v>
      </c>
      <c r="J2907" s="12">
        <f t="shared" si="1552"/>
        <v>3.599689040946652E-3</v>
      </c>
      <c r="K2907" s="11">
        <f t="shared" si="1568"/>
        <v>44088</v>
      </c>
      <c r="L2907" s="11">
        <f t="shared" si="1553"/>
        <v>44088</v>
      </c>
      <c r="M2907" s="1">
        <f t="shared" si="1572"/>
        <v>20</v>
      </c>
      <c r="N2907" s="1">
        <f t="shared" si="1554"/>
        <v>4</v>
      </c>
      <c r="O2907" s="2">
        <f t="shared" si="1555"/>
        <v>1.0007189000000001</v>
      </c>
      <c r="P2907" s="13">
        <f t="shared" si="1547"/>
        <v>1.0025999400000001</v>
      </c>
      <c r="Q2907" s="13">
        <f t="shared" si="1540"/>
        <v>1.5225598466461905</v>
      </c>
      <c r="R2907" s="2">
        <f t="shared" si="1543"/>
        <v>1.52365441</v>
      </c>
      <c r="S2907" s="2">
        <f t="shared" si="1569"/>
        <v>1.4936037600000001</v>
      </c>
      <c r="T2907" s="2">
        <f t="shared" si="1556"/>
        <v>276462.54476838</v>
      </c>
      <c r="U2907" s="2">
        <f t="shared" si="1557"/>
        <v>0</v>
      </c>
      <c r="V2907" s="2">
        <f t="shared" si="1558"/>
        <v>96927.20026882278</v>
      </c>
      <c r="W2907" s="2">
        <f t="shared" si="1559"/>
        <v>282024.84943943279</v>
      </c>
      <c r="X2907" s="17">
        <f t="shared" si="1560"/>
        <v>0</v>
      </c>
      <c r="Y2907" s="2">
        <f t="shared" si="1561"/>
        <v>0</v>
      </c>
      <c r="Z2907" s="72">
        <f t="shared" si="1562"/>
        <v>0</v>
      </c>
      <c r="AA2907" s="2">
        <f t="shared" si="1548"/>
        <v>0</v>
      </c>
      <c r="AB2907" s="12">
        <f t="shared" si="1570"/>
        <v>4.6600000000000003E-2</v>
      </c>
      <c r="AC2907" s="17">
        <f t="shared" si="1563"/>
        <v>4</v>
      </c>
      <c r="AD2907" s="17">
        <v>252</v>
      </c>
      <c r="AE2907" s="13">
        <f t="shared" si="1541"/>
        <v>1.0007232269999999</v>
      </c>
      <c r="AF2907" s="2">
        <f t="shared" si="1549"/>
        <v>199.94517686</v>
      </c>
      <c r="AG2907" s="2">
        <f t="shared" si="1564"/>
        <v>203.96798577999999</v>
      </c>
      <c r="AH2907" s="3">
        <f t="shared" si="1565"/>
        <v>0</v>
      </c>
      <c r="AI2907" s="4" t="str">
        <f t="shared" si="1542"/>
        <v>A+J=</v>
      </c>
      <c r="AJ2907" s="11">
        <f t="shared" si="1571"/>
        <v>44088</v>
      </c>
      <c r="AK2907" s="11"/>
      <c r="AL2907" s="4"/>
      <c r="AM2907" s="1"/>
      <c r="AN2907" s="11"/>
      <c r="AO2907" s="1"/>
      <c r="AP2907" s="1"/>
      <c r="AQ2907" s="3"/>
      <c r="AR2907" s="3"/>
      <c r="AS2907" s="6"/>
      <c r="AT2907" s="1"/>
      <c r="AU2907" s="1"/>
      <c r="AV2907" s="1"/>
      <c r="AW2907" s="1"/>
      <c r="AX2907" s="1"/>
      <c r="AY2907" s="1"/>
      <c r="AZ2907" s="1"/>
      <c r="BA2907" s="1"/>
      <c r="BB2907" s="1"/>
    </row>
    <row r="2908" spans="1:154" x14ac:dyDescent="0.2">
      <c r="A2908" s="158">
        <f t="shared" si="1566"/>
        <v>44064</v>
      </c>
      <c r="B2908" s="2">
        <f t="shared" si="1550"/>
        <v>282330.55233488622</v>
      </c>
      <c r="C2908" s="2">
        <f t="shared" si="1567"/>
        <v>185097.64917061001</v>
      </c>
      <c r="D2908" s="2">
        <v>0</v>
      </c>
      <c r="E2908" s="73">
        <f t="shared" si="1551"/>
        <v>185097.64917061001</v>
      </c>
      <c r="F2908" s="88">
        <f t="shared" si="1544"/>
        <v>5325.46</v>
      </c>
      <c r="G2908" s="3">
        <f>IF(AND(N2908=1,N2907&gt;1),VLOOKUP(A2907,[1]Plan1!$BK$81:$BM$259,3),G2907)</f>
        <v>5344.63</v>
      </c>
      <c r="H2908" s="11">
        <f t="shared" si="1545"/>
        <v>43997</v>
      </c>
      <c r="I2908" s="11">
        <f t="shared" si="1546"/>
        <v>44027</v>
      </c>
      <c r="J2908" s="12">
        <f t="shared" si="1552"/>
        <v>3.599689040946652E-3</v>
      </c>
      <c r="K2908" s="11">
        <f t="shared" si="1568"/>
        <v>44088</v>
      </c>
      <c r="L2908" s="11">
        <f t="shared" si="1553"/>
        <v>44088</v>
      </c>
      <c r="M2908" s="1">
        <f t="shared" si="1572"/>
        <v>20</v>
      </c>
      <c r="N2908" s="1">
        <f t="shared" si="1554"/>
        <v>5</v>
      </c>
      <c r="O2908" s="2">
        <f t="shared" si="1555"/>
        <v>1.00089871</v>
      </c>
      <c r="P2908" s="13">
        <f t="shared" si="1547"/>
        <v>1.0025999400000001</v>
      </c>
      <c r="Q2908" s="13">
        <f t="shared" si="1540"/>
        <v>1.5225598466461905</v>
      </c>
      <c r="R2908" s="2">
        <f t="shared" si="1543"/>
        <v>1.52392818</v>
      </c>
      <c r="S2908" s="2">
        <f t="shared" si="1569"/>
        <v>1.4936037600000001</v>
      </c>
      <c r="T2908" s="2">
        <f t="shared" si="1556"/>
        <v>276462.54476838</v>
      </c>
      <c r="U2908" s="2">
        <f t="shared" si="1557"/>
        <v>0</v>
      </c>
      <c r="V2908" s="2">
        <f t="shared" si="1558"/>
        <v>96977.87445223621</v>
      </c>
      <c r="W2908" s="2">
        <f t="shared" si="1559"/>
        <v>282075.52362284623</v>
      </c>
      <c r="X2908" s="17">
        <f t="shared" si="1560"/>
        <v>0</v>
      </c>
      <c r="Y2908" s="2">
        <f t="shared" si="1561"/>
        <v>0</v>
      </c>
      <c r="Z2908" s="72">
        <f t="shared" si="1562"/>
        <v>0</v>
      </c>
      <c r="AA2908" s="2">
        <f t="shared" si="1548"/>
        <v>0</v>
      </c>
      <c r="AB2908" s="12">
        <f t="shared" si="1570"/>
        <v>4.6600000000000003E-2</v>
      </c>
      <c r="AC2908" s="17">
        <f t="shared" si="1563"/>
        <v>5</v>
      </c>
      <c r="AD2908" s="17">
        <v>252</v>
      </c>
      <c r="AE2908" s="13">
        <f t="shared" si="1541"/>
        <v>1.000904115</v>
      </c>
      <c r="AF2908" s="2">
        <f t="shared" si="1549"/>
        <v>249.95393365999999</v>
      </c>
      <c r="AG2908" s="2">
        <f t="shared" si="1564"/>
        <v>255.02871203999999</v>
      </c>
      <c r="AH2908" s="3">
        <f t="shared" si="1565"/>
        <v>0</v>
      </c>
      <c r="AI2908" s="4" t="str">
        <f t="shared" si="1542"/>
        <v>A+J=</v>
      </c>
      <c r="AJ2908" s="11">
        <f t="shared" si="1571"/>
        <v>44088</v>
      </c>
      <c r="AK2908" s="11"/>
      <c r="AL2908" s="4"/>
      <c r="AM2908" s="1"/>
      <c r="AN2908" s="11"/>
      <c r="AO2908" s="1"/>
      <c r="AP2908" s="1"/>
      <c r="AQ2908" s="3"/>
      <c r="AR2908" s="3"/>
      <c r="AS2908" s="6"/>
      <c r="AT2908" s="1"/>
      <c r="AU2908" s="1"/>
      <c r="AV2908" s="1"/>
      <c r="AW2908" s="1"/>
      <c r="AX2908" s="1"/>
      <c r="AY2908" s="1"/>
      <c r="AZ2908" s="1"/>
      <c r="BA2908" s="1"/>
      <c r="BB2908" s="1"/>
    </row>
    <row r="2909" spans="1:154" x14ac:dyDescent="0.2">
      <c r="A2909" s="158">
        <f t="shared" si="1566"/>
        <v>44065</v>
      </c>
      <c r="B2909" s="2">
        <f t="shared" si="1550"/>
        <v>282432.32044636912</v>
      </c>
      <c r="C2909" s="2">
        <f t="shared" si="1567"/>
        <v>185097.64917061001</v>
      </c>
      <c r="D2909" s="2">
        <v>0</v>
      </c>
      <c r="E2909" s="73">
        <f t="shared" si="1551"/>
        <v>185097.64917061001</v>
      </c>
      <c r="F2909" s="88">
        <f t="shared" si="1544"/>
        <v>5325.46</v>
      </c>
      <c r="G2909" s="3">
        <f>IF(AND(N2909=1,N2908&gt;1),VLOOKUP(A2908,[1]Plan1!$BK$81:$BM$259,3),G2908)</f>
        <v>5344.63</v>
      </c>
      <c r="H2909" s="11">
        <f t="shared" si="1545"/>
        <v>43997</v>
      </c>
      <c r="I2909" s="11">
        <f t="shared" si="1546"/>
        <v>44027</v>
      </c>
      <c r="J2909" s="12">
        <f t="shared" si="1552"/>
        <v>3.599689040946652E-3</v>
      </c>
      <c r="K2909" s="11">
        <f t="shared" si="1568"/>
        <v>44088</v>
      </c>
      <c r="L2909" s="11">
        <f t="shared" si="1553"/>
        <v>44088</v>
      </c>
      <c r="M2909" s="1">
        <f t="shared" si="1572"/>
        <v>20</v>
      </c>
      <c r="N2909" s="1">
        <f t="shared" si="1554"/>
        <v>6</v>
      </c>
      <c r="O2909" s="2">
        <f t="shared" si="1555"/>
        <v>1.00107854</v>
      </c>
      <c r="P2909" s="13">
        <f t="shared" si="1547"/>
        <v>1.0025999400000001</v>
      </c>
      <c r="Q2909" s="13">
        <f t="shared" si="1540"/>
        <v>1.5225598466461905</v>
      </c>
      <c r="R2909" s="2">
        <f t="shared" si="1543"/>
        <v>1.52420198</v>
      </c>
      <c r="S2909" s="2">
        <f t="shared" si="1569"/>
        <v>1.4936037600000001</v>
      </c>
      <c r="T2909" s="2">
        <f t="shared" si="1556"/>
        <v>276462.54476838</v>
      </c>
      <c r="U2909" s="2">
        <f t="shared" si="1557"/>
        <v>0</v>
      </c>
      <c r="V2909" s="2">
        <f t="shared" si="1558"/>
        <v>97028.554188579117</v>
      </c>
      <c r="W2909" s="2">
        <f t="shared" si="1559"/>
        <v>282126.20335918909</v>
      </c>
      <c r="X2909" s="17">
        <f t="shared" si="1560"/>
        <v>0</v>
      </c>
      <c r="Y2909" s="2">
        <f t="shared" si="1561"/>
        <v>0</v>
      </c>
      <c r="Z2909" s="72">
        <f t="shared" si="1562"/>
        <v>0</v>
      </c>
      <c r="AA2909" s="2">
        <f t="shared" si="1548"/>
        <v>0</v>
      </c>
      <c r="AB2909" s="12">
        <f t="shared" si="1570"/>
        <v>4.6600000000000003E-2</v>
      </c>
      <c r="AC2909" s="17">
        <f t="shared" si="1563"/>
        <v>6</v>
      </c>
      <c r="AD2909" s="17">
        <v>252</v>
      </c>
      <c r="AE2909" s="13">
        <f t="shared" si="1541"/>
        <v>1.0010850360000001</v>
      </c>
      <c r="AF2909" s="2">
        <f t="shared" si="1549"/>
        <v>299.97181372</v>
      </c>
      <c r="AG2909" s="2">
        <f t="shared" si="1564"/>
        <v>306.11708718</v>
      </c>
      <c r="AH2909" s="3">
        <f t="shared" si="1565"/>
        <v>0</v>
      </c>
      <c r="AI2909" s="4" t="str">
        <f t="shared" si="1542"/>
        <v>A+J=</v>
      </c>
      <c r="AJ2909" s="11">
        <f t="shared" si="1571"/>
        <v>44088</v>
      </c>
      <c r="AK2909" s="11"/>
      <c r="AL2909" s="4"/>
      <c r="AM2909" s="1"/>
      <c r="AN2909" s="11"/>
      <c r="AO2909" s="1"/>
      <c r="AP2909" s="1"/>
      <c r="AQ2909" s="3"/>
      <c r="AR2909" s="3"/>
      <c r="AS2909" s="6"/>
      <c r="AT2909" s="1"/>
      <c r="AU2909" s="1"/>
      <c r="AV2909" s="1"/>
      <c r="AW2909" s="1"/>
      <c r="AX2909" s="1"/>
      <c r="AY2909" s="1"/>
      <c r="AZ2909" s="1"/>
      <c r="BA2909" s="1"/>
      <c r="BB2909" s="1"/>
    </row>
    <row r="2910" spans="1:154" x14ac:dyDescent="0.2">
      <c r="A2910" s="158">
        <f t="shared" si="1566"/>
        <v>44066</v>
      </c>
      <c r="B2910" s="2">
        <f t="shared" si="1550"/>
        <v>282432.32044636912</v>
      </c>
      <c r="C2910" s="2">
        <f t="shared" si="1567"/>
        <v>185097.64917061001</v>
      </c>
      <c r="D2910" s="2">
        <v>0</v>
      </c>
      <c r="E2910" s="73">
        <f t="shared" si="1551"/>
        <v>185097.64917061001</v>
      </c>
      <c r="F2910" s="88">
        <f t="shared" si="1544"/>
        <v>5325.46</v>
      </c>
      <c r="G2910" s="3">
        <f>IF(AND(N2910=1,N2909&gt;1),VLOOKUP(A2909,[1]Plan1!$BK$81:$BM$259,3),G2909)</f>
        <v>5344.63</v>
      </c>
      <c r="H2910" s="11">
        <f t="shared" si="1545"/>
        <v>43997</v>
      </c>
      <c r="I2910" s="11">
        <f t="shared" si="1546"/>
        <v>44027</v>
      </c>
      <c r="J2910" s="12">
        <f t="shared" si="1552"/>
        <v>3.599689040946652E-3</v>
      </c>
      <c r="K2910" s="11">
        <f t="shared" si="1568"/>
        <v>44088</v>
      </c>
      <c r="L2910" s="11">
        <f t="shared" si="1553"/>
        <v>44088</v>
      </c>
      <c r="M2910" s="1">
        <f t="shared" si="1572"/>
        <v>20</v>
      </c>
      <c r="N2910" s="1">
        <f t="shared" si="1554"/>
        <v>6</v>
      </c>
      <c r="O2910" s="2">
        <f t="shared" si="1555"/>
        <v>1.00107854</v>
      </c>
      <c r="P2910" s="13">
        <f t="shared" si="1547"/>
        <v>1.0025999400000001</v>
      </c>
      <c r="Q2910" s="13">
        <f t="shared" si="1540"/>
        <v>1.5225598466461905</v>
      </c>
      <c r="R2910" s="2">
        <f t="shared" si="1543"/>
        <v>1.52420198</v>
      </c>
      <c r="S2910" s="2">
        <f t="shared" si="1569"/>
        <v>1.4936037600000001</v>
      </c>
      <c r="T2910" s="2">
        <f t="shared" si="1556"/>
        <v>276462.54476838</v>
      </c>
      <c r="U2910" s="2">
        <f t="shared" si="1557"/>
        <v>0</v>
      </c>
      <c r="V2910" s="2">
        <f t="shared" si="1558"/>
        <v>97028.554188579117</v>
      </c>
      <c r="W2910" s="2">
        <f t="shared" si="1559"/>
        <v>282126.20335918909</v>
      </c>
      <c r="X2910" s="17">
        <f t="shared" si="1560"/>
        <v>0</v>
      </c>
      <c r="Y2910" s="2">
        <f t="shared" si="1561"/>
        <v>0</v>
      </c>
      <c r="Z2910" s="72">
        <f t="shared" si="1562"/>
        <v>0</v>
      </c>
      <c r="AA2910" s="2">
        <f t="shared" si="1548"/>
        <v>0</v>
      </c>
      <c r="AB2910" s="12">
        <f t="shared" si="1570"/>
        <v>4.6600000000000003E-2</v>
      </c>
      <c r="AC2910" s="17">
        <f t="shared" si="1563"/>
        <v>6</v>
      </c>
      <c r="AD2910" s="17">
        <v>252</v>
      </c>
      <c r="AE2910" s="13">
        <f t="shared" si="1541"/>
        <v>1.0010850360000001</v>
      </c>
      <c r="AF2910" s="2">
        <f t="shared" si="1549"/>
        <v>299.97181372</v>
      </c>
      <c r="AG2910" s="2">
        <f t="shared" si="1564"/>
        <v>306.11708718</v>
      </c>
      <c r="AH2910" s="3">
        <f t="shared" si="1565"/>
        <v>0</v>
      </c>
      <c r="AI2910" s="4" t="str">
        <f t="shared" si="1542"/>
        <v>A+J=</v>
      </c>
      <c r="AJ2910" s="11">
        <f t="shared" si="1571"/>
        <v>44088</v>
      </c>
      <c r="AK2910" s="11"/>
      <c r="AL2910" s="4"/>
      <c r="AM2910" s="1"/>
      <c r="AN2910" s="11"/>
      <c r="AO2910" s="1"/>
      <c r="AP2910" s="1"/>
      <c r="AQ2910" s="3"/>
      <c r="AR2910" s="3"/>
      <c r="AS2910" s="6"/>
      <c r="AT2910" s="1"/>
      <c r="AU2910" s="1"/>
      <c r="AV2910" s="1"/>
      <c r="AW2910" s="1"/>
      <c r="AX2910" s="1"/>
      <c r="AY2910" s="1"/>
      <c r="AZ2910" s="1"/>
      <c r="BA2910" s="1"/>
      <c r="BB2910" s="1"/>
    </row>
    <row r="2911" spans="1:154" x14ac:dyDescent="0.2">
      <c r="A2911" s="158">
        <f t="shared" si="1566"/>
        <v>44067</v>
      </c>
      <c r="B2911" s="2">
        <f t="shared" si="1550"/>
        <v>282432.32044636912</v>
      </c>
      <c r="C2911" s="2">
        <f t="shared" si="1567"/>
        <v>185097.64917061001</v>
      </c>
      <c r="D2911" s="2">
        <v>0</v>
      </c>
      <c r="E2911" s="73">
        <f t="shared" si="1551"/>
        <v>185097.64917061001</v>
      </c>
      <c r="F2911" s="88">
        <f t="shared" si="1544"/>
        <v>5325.46</v>
      </c>
      <c r="G2911" s="3">
        <f>IF(AND(N2911=1,N2910&gt;1),VLOOKUP(A2910,[1]Plan1!$BK$81:$BM$259,3),G2910)</f>
        <v>5344.63</v>
      </c>
      <c r="H2911" s="11">
        <f t="shared" si="1545"/>
        <v>43997</v>
      </c>
      <c r="I2911" s="11">
        <f t="shared" si="1546"/>
        <v>44027</v>
      </c>
      <c r="J2911" s="12">
        <f t="shared" si="1552"/>
        <v>3.599689040946652E-3</v>
      </c>
      <c r="K2911" s="11">
        <f t="shared" si="1568"/>
        <v>44088</v>
      </c>
      <c r="L2911" s="11">
        <f t="shared" si="1553"/>
        <v>44088</v>
      </c>
      <c r="M2911" s="1">
        <f t="shared" si="1572"/>
        <v>20</v>
      </c>
      <c r="N2911" s="1">
        <f t="shared" si="1554"/>
        <v>6</v>
      </c>
      <c r="O2911" s="2">
        <f t="shared" si="1555"/>
        <v>1.00107854</v>
      </c>
      <c r="P2911" s="13">
        <f t="shared" si="1547"/>
        <v>1.0025999400000001</v>
      </c>
      <c r="Q2911" s="13">
        <f t="shared" ref="Q2911:Q2974" si="1573">IF(L2911&gt;L2910,Q2910*P2911,Q2910)</f>
        <v>1.5225598466461905</v>
      </c>
      <c r="R2911" s="2">
        <f t="shared" si="1543"/>
        <v>1.52420198</v>
      </c>
      <c r="S2911" s="2">
        <f t="shared" si="1569"/>
        <v>1.4936037600000001</v>
      </c>
      <c r="T2911" s="2">
        <f t="shared" si="1556"/>
        <v>276462.54476838</v>
      </c>
      <c r="U2911" s="2">
        <f t="shared" si="1557"/>
        <v>0</v>
      </c>
      <c r="V2911" s="2">
        <f t="shared" si="1558"/>
        <v>97028.554188579117</v>
      </c>
      <c r="W2911" s="2">
        <f t="shared" si="1559"/>
        <v>282126.20335918909</v>
      </c>
      <c r="X2911" s="17">
        <f t="shared" si="1560"/>
        <v>0</v>
      </c>
      <c r="Y2911" s="2">
        <f t="shared" si="1561"/>
        <v>0</v>
      </c>
      <c r="Z2911" s="72">
        <f t="shared" si="1562"/>
        <v>0</v>
      </c>
      <c r="AA2911" s="2">
        <f t="shared" si="1548"/>
        <v>0</v>
      </c>
      <c r="AB2911" s="12">
        <f t="shared" si="1570"/>
        <v>4.6600000000000003E-2</v>
      </c>
      <c r="AC2911" s="17">
        <f t="shared" si="1563"/>
        <v>6</v>
      </c>
      <c r="AD2911" s="17">
        <v>252</v>
      </c>
      <c r="AE2911" s="13">
        <f t="shared" ref="AE2911:AE2974" si="1574">ROUND((1+AB2911)^TRUNC((AC2911/AD2911),9),9)</f>
        <v>1.0010850360000001</v>
      </c>
      <c r="AF2911" s="2">
        <f t="shared" si="1549"/>
        <v>299.97181372</v>
      </c>
      <c r="AG2911" s="2">
        <f t="shared" si="1564"/>
        <v>306.11708718</v>
      </c>
      <c r="AH2911" s="3">
        <f t="shared" si="1565"/>
        <v>0</v>
      </c>
      <c r="AI2911" s="4" t="str">
        <f t="shared" si="1542"/>
        <v>A+J=</v>
      </c>
      <c r="AJ2911" s="11">
        <f t="shared" si="1571"/>
        <v>44088</v>
      </c>
      <c r="AK2911" s="11"/>
      <c r="AL2911" s="4"/>
      <c r="AM2911" s="1"/>
      <c r="AN2911" s="11"/>
      <c r="AO2911" s="1"/>
      <c r="AP2911" s="1"/>
      <c r="AQ2911" s="3"/>
      <c r="AR2911" s="3"/>
      <c r="AS2911" s="6"/>
      <c r="AT2911" s="1"/>
      <c r="AU2911" s="1"/>
      <c r="AV2911" s="1"/>
      <c r="AW2911" s="1"/>
      <c r="AX2911" s="1"/>
      <c r="AY2911" s="1"/>
      <c r="AZ2911" s="1"/>
      <c r="BA2911" s="1"/>
      <c r="BB2911" s="1"/>
    </row>
    <row r="2912" spans="1:154" x14ac:dyDescent="0.2">
      <c r="A2912" s="158">
        <f t="shared" si="1566"/>
        <v>44068</v>
      </c>
      <c r="B2912" s="2">
        <f t="shared" si="1550"/>
        <v>282534.13103431393</v>
      </c>
      <c r="C2912" s="2">
        <f t="shared" si="1567"/>
        <v>185097.64917061001</v>
      </c>
      <c r="D2912" s="2">
        <v>0</v>
      </c>
      <c r="E2912" s="73">
        <f t="shared" si="1551"/>
        <v>185097.64917061001</v>
      </c>
      <c r="F2912" s="88">
        <f t="shared" si="1544"/>
        <v>5325.46</v>
      </c>
      <c r="G2912" s="3">
        <f>IF(AND(N2912=1,N2911&gt;1),VLOOKUP(A2911,[1]Plan1!$BK$81:$BM$259,3),G2911)</f>
        <v>5344.63</v>
      </c>
      <c r="H2912" s="11">
        <f t="shared" si="1545"/>
        <v>43997</v>
      </c>
      <c r="I2912" s="11">
        <f t="shared" si="1546"/>
        <v>44027</v>
      </c>
      <c r="J2912" s="12">
        <f t="shared" si="1552"/>
        <v>3.599689040946652E-3</v>
      </c>
      <c r="K2912" s="11">
        <f t="shared" si="1568"/>
        <v>44088</v>
      </c>
      <c r="L2912" s="11">
        <f t="shared" si="1553"/>
        <v>44088</v>
      </c>
      <c r="M2912" s="1">
        <f t="shared" si="1572"/>
        <v>20</v>
      </c>
      <c r="N2912" s="1">
        <f t="shared" si="1554"/>
        <v>7</v>
      </c>
      <c r="O2912" s="2">
        <f t="shared" si="1555"/>
        <v>1.0012584200000001</v>
      </c>
      <c r="P2912" s="13">
        <f t="shared" si="1547"/>
        <v>1.0025999400000001</v>
      </c>
      <c r="Q2912" s="13">
        <f t="shared" si="1573"/>
        <v>1.5225598466461905</v>
      </c>
      <c r="R2912" s="2">
        <f t="shared" si="1543"/>
        <v>1.5244758599999999</v>
      </c>
      <c r="S2912" s="2">
        <f t="shared" si="1569"/>
        <v>1.4936037600000001</v>
      </c>
      <c r="T2912" s="2">
        <f t="shared" si="1556"/>
        <v>276462.54476838</v>
      </c>
      <c r="U2912" s="2">
        <f t="shared" si="1557"/>
        <v>0</v>
      </c>
      <c r="V2912" s="2">
        <f t="shared" si="1558"/>
        <v>97079.248732733948</v>
      </c>
      <c r="W2912" s="2">
        <f t="shared" si="1559"/>
        <v>282176.89790334395</v>
      </c>
      <c r="X2912" s="17">
        <f t="shared" si="1560"/>
        <v>0</v>
      </c>
      <c r="Y2912" s="2">
        <f t="shared" si="1561"/>
        <v>0</v>
      </c>
      <c r="Z2912" s="72">
        <f t="shared" si="1562"/>
        <v>0</v>
      </c>
      <c r="AA2912" s="2">
        <f t="shared" si="1548"/>
        <v>0</v>
      </c>
      <c r="AB2912" s="12">
        <f t="shared" si="1570"/>
        <v>4.6600000000000003E-2</v>
      </c>
      <c r="AC2912" s="17">
        <f t="shared" si="1563"/>
        <v>7</v>
      </c>
      <c r="AD2912" s="17">
        <v>252</v>
      </c>
      <c r="AE2912" s="13">
        <f t="shared" si="1574"/>
        <v>1.0012659900000001</v>
      </c>
      <c r="AF2912" s="2">
        <f t="shared" si="1549"/>
        <v>349.99881705000001</v>
      </c>
      <c r="AG2912" s="2">
        <f t="shared" si="1564"/>
        <v>357.23313096999999</v>
      </c>
      <c r="AH2912" s="3">
        <f t="shared" si="1565"/>
        <v>0</v>
      </c>
      <c r="AI2912" s="4" t="str">
        <f t="shared" si="1542"/>
        <v>A+J=</v>
      </c>
      <c r="AJ2912" s="11">
        <f t="shared" si="1571"/>
        <v>44088</v>
      </c>
      <c r="AK2912" s="11"/>
      <c r="AL2912" s="4"/>
      <c r="AM2912" s="1"/>
      <c r="AN2912" s="11"/>
      <c r="AO2912" s="1"/>
      <c r="AP2912" s="1"/>
      <c r="AQ2912" s="3"/>
      <c r="AR2912" s="3"/>
      <c r="AS2912" s="6"/>
      <c r="AT2912" s="1"/>
      <c r="AU2912" s="1"/>
      <c r="AV2912" s="1"/>
      <c r="AW2912" s="1"/>
      <c r="AX2912" s="1"/>
      <c r="AY2912" s="1"/>
      <c r="AZ2912" s="1"/>
      <c r="BA2912" s="1"/>
      <c r="BB2912" s="1"/>
    </row>
    <row r="2913" spans="1:54" x14ac:dyDescent="0.2">
      <c r="A2913" s="158">
        <f t="shared" si="1566"/>
        <v>44069</v>
      </c>
      <c r="B2913" s="2">
        <f t="shared" si="1550"/>
        <v>282635.97456126829</v>
      </c>
      <c r="C2913" s="2">
        <f t="shared" si="1567"/>
        <v>185097.64917061001</v>
      </c>
      <c r="D2913" s="2">
        <v>0</v>
      </c>
      <c r="E2913" s="73">
        <f t="shared" si="1551"/>
        <v>185097.64917061001</v>
      </c>
      <c r="F2913" s="88">
        <f t="shared" si="1544"/>
        <v>5325.46</v>
      </c>
      <c r="G2913" s="3">
        <f>IF(AND(N2913=1,N2912&gt;1),VLOOKUP(A2912,[1]Plan1!$BK$81:$BM$259,3),G2912)</f>
        <v>5344.63</v>
      </c>
      <c r="H2913" s="11">
        <f t="shared" si="1545"/>
        <v>43997</v>
      </c>
      <c r="I2913" s="11">
        <f t="shared" si="1546"/>
        <v>44027</v>
      </c>
      <c r="J2913" s="12">
        <f t="shared" si="1552"/>
        <v>3.599689040946652E-3</v>
      </c>
      <c r="K2913" s="11">
        <f t="shared" si="1568"/>
        <v>44088</v>
      </c>
      <c r="L2913" s="11">
        <f t="shared" si="1553"/>
        <v>44088</v>
      </c>
      <c r="M2913" s="1">
        <f t="shared" si="1572"/>
        <v>20</v>
      </c>
      <c r="N2913" s="1">
        <f t="shared" si="1554"/>
        <v>8</v>
      </c>
      <c r="O2913" s="2">
        <f t="shared" si="1555"/>
        <v>1.0014383200000001</v>
      </c>
      <c r="P2913" s="13">
        <f t="shared" si="1547"/>
        <v>1.0025999400000001</v>
      </c>
      <c r="Q2913" s="13">
        <f t="shared" si="1573"/>
        <v>1.5225598466461905</v>
      </c>
      <c r="R2913" s="2">
        <f t="shared" si="1543"/>
        <v>1.5247497699999999</v>
      </c>
      <c r="S2913" s="2">
        <f t="shared" si="1569"/>
        <v>1.4936037600000001</v>
      </c>
      <c r="T2913" s="2">
        <f t="shared" si="1556"/>
        <v>276462.54476838</v>
      </c>
      <c r="U2913" s="2">
        <f t="shared" si="1557"/>
        <v>0</v>
      </c>
      <c r="V2913" s="2">
        <f t="shared" si="1558"/>
        <v>97129.94882981827</v>
      </c>
      <c r="W2913" s="2">
        <f t="shared" si="1559"/>
        <v>282227.59800042829</v>
      </c>
      <c r="X2913" s="17">
        <f t="shared" si="1560"/>
        <v>0</v>
      </c>
      <c r="Y2913" s="2">
        <f t="shared" si="1561"/>
        <v>0</v>
      </c>
      <c r="Z2913" s="72">
        <f t="shared" si="1562"/>
        <v>0</v>
      </c>
      <c r="AA2913" s="2">
        <f t="shared" si="1548"/>
        <v>0</v>
      </c>
      <c r="AB2913" s="12">
        <f t="shared" si="1570"/>
        <v>4.6600000000000003E-2</v>
      </c>
      <c r="AC2913" s="17">
        <f t="shared" si="1563"/>
        <v>8</v>
      </c>
      <c r="AD2913" s="17">
        <v>252</v>
      </c>
      <c r="AE2913" s="13">
        <f t="shared" si="1574"/>
        <v>1.001446976</v>
      </c>
      <c r="AF2913" s="2">
        <f t="shared" si="1549"/>
        <v>400.03466716999998</v>
      </c>
      <c r="AG2913" s="2">
        <f t="shared" si="1564"/>
        <v>408.37656084000002</v>
      </c>
      <c r="AH2913" s="3">
        <f t="shared" si="1565"/>
        <v>0</v>
      </c>
      <c r="AI2913" s="4" t="str">
        <f t="shared" si="1542"/>
        <v>A+J=</v>
      </c>
      <c r="AJ2913" s="11">
        <f t="shared" si="1571"/>
        <v>44088</v>
      </c>
      <c r="AK2913" s="11"/>
      <c r="AL2913" s="4"/>
      <c r="AM2913" s="1"/>
      <c r="AN2913" s="11"/>
      <c r="AO2913" s="1"/>
      <c r="AP2913" s="1"/>
      <c r="AQ2913" s="3"/>
      <c r="AR2913" s="3"/>
      <c r="AS2913" s="6"/>
      <c r="AT2913" s="1"/>
      <c r="AU2913" s="1"/>
      <c r="AV2913" s="1"/>
      <c r="AW2913" s="1"/>
      <c r="AX2913" s="1"/>
      <c r="AY2913" s="1"/>
      <c r="AZ2913" s="1"/>
      <c r="BA2913" s="1"/>
      <c r="BB2913" s="1"/>
    </row>
    <row r="2914" spans="1:54" x14ac:dyDescent="0.2">
      <c r="A2914" s="158">
        <f t="shared" si="1566"/>
        <v>44070</v>
      </c>
      <c r="B2914" s="2">
        <f t="shared" si="1550"/>
        <v>282737.85345365858</v>
      </c>
      <c r="C2914" s="2">
        <f t="shared" si="1567"/>
        <v>185097.64917061001</v>
      </c>
      <c r="D2914" s="2">
        <v>0</v>
      </c>
      <c r="E2914" s="73">
        <f t="shared" si="1551"/>
        <v>185097.64917061001</v>
      </c>
      <c r="F2914" s="88">
        <f t="shared" si="1544"/>
        <v>5325.46</v>
      </c>
      <c r="G2914" s="3">
        <f>IF(AND(N2914=1,N2913&gt;1),VLOOKUP(A2913,[1]Plan1!$BK$81:$BM$259,3),G2913)</f>
        <v>5344.63</v>
      </c>
      <c r="H2914" s="11">
        <f t="shared" si="1545"/>
        <v>43997</v>
      </c>
      <c r="I2914" s="11">
        <f t="shared" si="1546"/>
        <v>44027</v>
      </c>
      <c r="J2914" s="12">
        <f t="shared" si="1552"/>
        <v>3.599689040946652E-3</v>
      </c>
      <c r="K2914" s="11">
        <f t="shared" si="1568"/>
        <v>44088</v>
      </c>
      <c r="L2914" s="11">
        <f t="shared" si="1553"/>
        <v>44088</v>
      </c>
      <c r="M2914" s="1">
        <f t="shared" si="1572"/>
        <v>20</v>
      </c>
      <c r="N2914" s="1">
        <f t="shared" si="1554"/>
        <v>9</v>
      </c>
      <c r="O2914" s="2">
        <f t="shared" si="1555"/>
        <v>1.0016182499999999</v>
      </c>
      <c r="P2914" s="13">
        <f t="shared" si="1547"/>
        <v>1.0025999400000001</v>
      </c>
      <c r="Q2914" s="13">
        <f t="shared" si="1573"/>
        <v>1.5225598466461905</v>
      </c>
      <c r="R2914" s="2">
        <f t="shared" si="1543"/>
        <v>1.5250237200000001</v>
      </c>
      <c r="S2914" s="2">
        <f t="shared" si="1569"/>
        <v>1.4936037600000001</v>
      </c>
      <c r="T2914" s="2">
        <f t="shared" si="1556"/>
        <v>276462.54476838</v>
      </c>
      <c r="U2914" s="2">
        <f t="shared" si="1557"/>
        <v>0</v>
      </c>
      <c r="V2914" s="2">
        <f t="shared" si="1558"/>
        <v>97180.65633080859</v>
      </c>
      <c r="W2914" s="2">
        <f t="shared" si="1559"/>
        <v>282278.3055014186</v>
      </c>
      <c r="X2914" s="17">
        <f t="shared" si="1560"/>
        <v>0</v>
      </c>
      <c r="Y2914" s="2">
        <f t="shared" si="1561"/>
        <v>0</v>
      </c>
      <c r="Z2914" s="72">
        <f t="shared" si="1562"/>
        <v>0</v>
      </c>
      <c r="AA2914" s="2">
        <f t="shared" si="1548"/>
        <v>0</v>
      </c>
      <c r="AB2914" s="12">
        <f t="shared" si="1570"/>
        <v>4.6600000000000003E-2</v>
      </c>
      <c r="AC2914" s="17">
        <f t="shared" si="1563"/>
        <v>9</v>
      </c>
      <c r="AD2914" s="17">
        <v>252</v>
      </c>
      <c r="AE2914" s="13">
        <f t="shared" si="1574"/>
        <v>1.0016279960000001</v>
      </c>
      <c r="AF2914" s="2">
        <f t="shared" si="1549"/>
        <v>450.07991702999999</v>
      </c>
      <c r="AG2914" s="2">
        <f t="shared" si="1564"/>
        <v>459.54795223999997</v>
      </c>
      <c r="AH2914" s="3">
        <f t="shared" si="1565"/>
        <v>0</v>
      </c>
      <c r="AI2914" s="4" t="str">
        <f t="shared" ref="AI2914:AI2977" si="1575">AI2913</f>
        <v>A+J=</v>
      </c>
      <c r="AJ2914" s="11">
        <f t="shared" si="1571"/>
        <v>44088</v>
      </c>
      <c r="AK2914" s="11"/>
      <c r="AL2914" s="4"/>
      <c r="AM2914" s="1"/>
      <c r="AN2914" s="11"/>
      <c r="AO2914" s="1"/>
      <c r="AP2914" s="1"/>
      <c r="AQ2914" s="3"/>
      <c r="AR2914" s="3"/>
      <c r="AS2914" s="6"/>
      <c r="AT2914" s="1"/>
      <c r="AU2914" s="1"/>
      <c r="AV2914" s="1"/>
      <c r="AW2914" s="1"/>
      <c r="AX2914" s="1"/>
      <c r="AY2914" s="1"/>
      <c r="AZ2914" s="1"/>
      <c r="BA2914" s="1"/>
      <c r="BB2914" s="1"/>
    </row>
    <row r="2915" spans="1:54" x14ac:dyDescent="0.2">
      <c r="A2915" s="158">
        <f t="shared" si="1566"/>
        <v>44071</v>
      </c>
      <c r="B2915" s="2">
        <f t="shared" si="1550"/>
        <v>282839.77271899435</v>
      </c>
      <c r="C2915" s="2">
        <f t="shared" si="1567"/>
        <v>185097.64917061001</v>
      </c>
      <c r="D2915" s="2">
        <v>0</v>
      </c>
      <c r="E2915" s="73">
        <f t="shared" si="1551"/>
        <v>185097.64917061001</v>
      </c>
      <c r="F2915" s="88">
        <f t="shared" si="1544"/>
        <v>5325.46</v>
      </c>
      <c r="G2915" s="3">
        <f>IF(AND(N2915=1,N2914&gt;1),VLOOKUP(A2914,[1]Plan1!$BK$81:$BM$259,3),G2914)</f>
        <v>5344.63</v>
      </c>
      <c r="H2915" s="11">
        <f t="shared" si="1545"/>
        <v>43997</v>
      </c>
      <c r="I2915" s="11">
        <f t="shared" si="1546"/>
        <v>44027</v>
      </c>
      <c r="J2915" s="12">
        <f t="shared" si="1552"/>
        <v>3.599689040946652E-3</v>
      </c>
      <c r="K2915" s="11">
        <f t="shared" si="1568"/>
        <v>44088</v>
      </c>
      <c r="L2915" s="11">
        <f t="shared" si="1553"/>
        <v>44088</v>
      </c>
      <c r="M2915" s="1">
        <f t="shared" si="1572"/>
        <v>20</v>
      </c>
      <c r="N2915" s="1">
        <f t="shared" si="1554"/>
        <v>10</v>
      </c>
      <c r="O2915" s="2">
        <f t="shared" si="1555"/>
        <v>1.00179822</v>
      </c>
      <c r="P2915" s="13">
        <f t="shared" si="1547"/>
        <v>1.0025999400000001</v>
      </c>
      <c r="Q2915" s="13">
        <f t="shared" si="1573"/>
        <v>1.5225598466461905</v>
      </c>
      <c r="R2915" s="2">
        <f t="shared" si="1543"/>
        <v>1.5252977400000001</v>
      </c>
      <c r="S2915" s="2">
        <f t="shared" si="1569"/>
        <v>1.4936037600000001</v>
      </c>
      <c r="T2915" s="2">
        <f t="shared" si="1556"/>
        <v>276462.54476838</v>
      </c>
      <c r="U2915" s="2">
        <f t="shared" si="1557"/>
        <v>0</v>
      </c>
      <c r="V2915" s="2">
        <f t="shared" si="1558"/>
        <v>97231.376788634327</v>
      </c>
      <c r="W2915" s="2">
        <f t="shared" si="1559"/>
        <v>282329.02595924435</v>
      </c>
      <c r="X2915" s="17">
        <f t="shared" si="1560"/>
        <v>0</v>
      </c>
      <c r="Y2915" s="2">
        <f t="shared" si="1561"/>
        <v>0</v>
      </c>
      <c r="Z2915" s="72">
        <f t="shared" si="1562"/>
        <v>0</v>
      </c>
      <c r="AA2915" s="2">
        <f t="shared" si="1548"/>
        <v>0</v>
      </c>
      <c r="AB2915" s="12">
        <f t="shared" si="1570"/>
        <v>4.6600000000000003E-2</v>
      </c>
      <c r="AC2915" s="17">
        <f t="shared" si="1563"/>
        <v>10</v>
      </c>
      <c r="AD2915" s="17">
        <v>252</v>
      </c>
      <c r="AE2915" s="13">
        <f t="shared" si="1574"/>
        <v>1.0018090479999999</v>
      </c>
      <c r="AF2915" s="2">
        <f t="shared" si="1549"/>
        <v>500.13401368000001</v>
      </c>
      <c r="AG2915" s="2">
        <f t="shared" si="1564"/>
        <v>510.74675975000002</v>
      </c>
      <c r="AH2915" s="3">
        <f t="shared" si="1565"/>
        <v>0</v>
      </c>
      <c r="AI2915" s="4" t="str">
        <f t="shared" si="1575"/>
        <v>A+J=</v>
      </c>
      <c r="AJ2915" s="11">
        <f t="shared" si="1571"/>
        <v>44088</v>
      </c>
      <c r="AK2915" s="11"/>
      <c r="AL2915" s="4"/>
      <c r="AM2915" s="1"/>
      <c r="AN2915" s="11"/>
      <c r="AO2915" s="1"/>
      <c r="AP2915" s="1"/>
      <c r="AQ2915" s="3"/>
      <c r="AR2915" s="3"/>
      <c r="AS2915" s="6"/>
      <c r="AT2915" s="1"/>
      <c r="AU2915" s="1"/>
      <c r="AV2915" s="1"/>
      <c r="AW2915" s="1"/>
      <c r="AX2915" s="1"/>
      <c r="AY2915" s="1"/>
      <c r="AZ2915" s="1"/>
      <c r="BA2915" s="1"/>
      <c r="BB2915" s="1"/>
    </row>
    <row r="2916" spans="1:54" x14ac:dyDescent="0.2">
      <c r="A2916" s="158">
        <f t="shared" si="1566"/>
        <v>44072</v>
      </c>
      <c r="B2916" s="2">
        <f t="shared" si="1550"/>
        <v>282941.72680520598</v>
      </c>
      <c r="C2916" s="2">
        <f t="shared" si="1567"/>
        <v>185097.64917061001</v>
      </c>
      <c r="D2916" s="2">
        <v>0</v>
      </c>
      <c r="E2916" s="73">
        <f t="shared" si="1551"/>
        <v>185097.64917061001</v>
      </c>
      <c r="F2916" s="88">
        <f t="shared" si="1544"/>
        <v>5325.46</v>
      </c>
      <c r="G2916" s="3">
        <f>IF(AND(N2916=1,N2915&gt;1),VLOOKUP(A2915,[1]Plan1!$BK$81:$BM$259,3),G2915)</f>
        <v>5344.63</v>
      </c>
      <c r="H2916" s="11">
        <f t="shared" si="1545"/>
        <v>43997</v>
      </c>
      <c r="I2916" s="11">
        <f t="shared" si="1546"/>
        <v>44027</v>
      </c>
      <c r="J2916" s="12">
        <f t="shared" si="1552"/>
        <v>3.599689040946652E-3</v>
      </c>
      <c r="K2916" s="11">
        <f t="shared" si="1568"/>
        <v>44088</v>
      </c>
      <c r="L2916" s="11">
        <f t="shared" si="1553"/>
        <v>44088</v>
      </c>
      <c r="M2916" s="1">
        <f t="shared" si="1572"/>
        <v>20</v>
      </c>
      <c r="N2916" s="1">
        <f t="shared" si="1554"/>
        <v>11</v>
      </c>
      <c r="O2916" s="2">
        <f t="shared" si="1555"/>
        <v>1.00197822</v>
      </c>
      <c r="P2916" s="13">
        <f t="shared" si="1547"/>
        <v>1.0025999400000001</v>
      </c>
      <c r="Q2916" s="13">
        <f t="shared" si="1573"/>
        <v>1.5225598466461905</v>
      </c>
      <c r="R2916" s="2">
        <f t="shared" si="1543"/>
        <v>1.5255718</v>
      </c>
      <c r="S2916" s="2">
        <f t="shared" si="1569"/>
        <v>1.4936037600000001</v>
      </c>
      <c r="T2916" s="2">
        <f t="shared" si="1556"/>
        <v>276462.54476838</v>
      </c>
      <c r="U2916" s="2">
        <f t="shared" si="1557"/>
        <v>0</v>
      </c>
      <c r="V2916" s="2">
        <f t="shared" si="1558"/>
        <v>97282.104650366018</v>
      </c>
      <c r="W2916" s="2">
        <f t="shared" si="1559"/>
        <v>282379.75382097601</v>
      </c>
      <c r="X2916" s="17">
        <f t="shared" si="1560"/>
        <v>0</v>
      </c>
      <c r="Y2916" s="2">
        <f t="shared" si="1561"/>
        <v>0</v>
      </c>
      <c r="Z2916" s="72">
        <f t="shared" si="1562"/>
        <v>0</v>
      </c>
      <c r="AA2916" s="2">
        <f t="shared" si="1548"/>
        <v>0</v>
      </c>
      <c r="AB2916" s="12">
        <f t="shared" si="1570"/>
        <v>4.6600000000000003E-2</v>
      </c>
      <c r="AC2916" s="17">
        <f t="shared" si="1563"/>
        <v>11</v>
      </c>
      <c r="AD2916" s="17">
        <v>252</v>
      </c>
      <c r="AE2916" s="13">
        <f t="shared" si="1574"/>
        <v>1.001990132</v>
      </c>
      <c r="AF2916" s="2">
        <f t="shared" si="1549"/>
        <v>550.19695713999999</v>
      </c>
      <c r="AG2916" s="2">
        <f t="shared" si="1564"/>
        <v>561.97298422999995</v>
      </c>
      <c r="AH2916" s="3">
        <f t="shared" si="1565"/>
        <v>0</v>
      </c>
      <c r="AI2916" s="4" t="str">
        <f t="shared" si="1575"/>
        <v>A+J=</v>
      </c>
      <c r="AJ2916" s="11">
        <f t="shared" si="1571"/>
        <v>44088</v>
      </c>
      <c r="AK2916" s="11"/>
      <c r="AL2916" s="4"/>
      <c r="AM2916" s="1"/>
      <c r="AN2916" s="11"/>
      <c r="AO2916" s="1"/>
      <c r="AP2916" s="1"/>
      <c r="AQ2916" s="3"/>
      <c r="AR2916" s="3"/>
      <c r="AS2916" s="6"/>
      <c r="AT2916" s="1"/>
      <c r="AU2916" s="1"/>
      <c r="AV2916" s="1"/>
      <c r="AW2916" s="1"/>
      <c r="AX2916" s="1"/>
      <c r="AY2916" s="1"/>
      <c r="AZ2916" s="1"/>
      <c r="BA2916" s="1"/>
      <c r="BB2916" s="1"/>
    </row>
    <row r="2917" spans="1:54" x14ac:dyDescent="0.2">
      <c r="A2917" s="158">
        <f t="shared" si="1566"/>
        <v>44073</v>
      </c>
      <c r="B2917" s="2">
        <f t="shared" si="1550"/>
        <v>282941.72680520598</v>
      </c>
      <c r="C2917" s="2">
        <f t="shared" si="1567"/>
        <v>185097.64917061001</v>
      </c>
      <c r="D2917" s="2">
        <v>0</v>
      </c>
      <c r="E2917" s="73">
        <f t="shared" si="1551"/>
        <v>185097.64917061001</v>
      </c>
      <c r="F2917" s="88">
        <f t="shared" si="1544"/>
        <v>5325.46</v>
      </c>
      <c r="G2917" s="3">
        <f>IF(AND(N2917=1,N2916&gt;1),VLOOKUP(A2916,[1]Plan1!$BK$81:$BM$259,3),G2916)</f>
        <v>5344.63</v>
      </c>
      <c r="H2917" s="11">
        <f t="shared" si="1545"/>
        <v>43997</v>
      </c>
      <c r="I2917" s="11">
        <f t="shared" si="1546"/>
        <v>44027</v>
      </c>
      <c r="J2917" s="12">
        <f t="shared" si="1552"/>
        <v>3.599689040946652E-3</v>
      </c>
      <c r="K2917" s="11">
        <f t="shared" si="1568"/>
        <v>44088</v>
      </c>
      <c r="L2917" s="11">
        <f t="shared" si="1553"/>
        <v>44088</v>
      </c>
      <c r="M2917" s="1">
        <f t="shared" si="1572"/>
        <v>20</v>
      </c>
      <c r="N2917" s="1">
        <f t="shared" si="1554"/>
        <v>11</v>
      </c>
      <c r="O2917" s="2">
        <f t="shared" si="1555"/>
        <v>1.00197822</v>
      </c>
      <c r="P2917" s="13">
        <f t="shared" si="1547"/>
        <v>1.0025999400000001</v>
      </c>
      <c r="Q2917" s="13">
        <f t="shared" si="1573"/>
        <v>1.5225598466461905</v>
      </c>
      <c r="R2917" s="2">
        <f t="shared" si="1543"/>
        <v>1.5255718</v>
      </c>
      <c r="S2917" s="2">
        <f t="shared" si="1569"/>
        <v>1.4936037600000001</v>
      </c>
      <c r="T2917" s="2">
        <f t="shared" si="1556"/>
        <v>276462.54476838</v>
      </c>
      <c r="U2917" s="2">
        <f t="shared" si="1557"/>
        <v>0</v>
      </c>
      <c r="V2917" s="2">
        <f t="shared" si="1558"/>
        <v>97282.104650366018</v>
      </c>
      <c r="W2917" s="2">
        <f t="shared" si="1559"/>
        <v>282379.75382097601</v>
      </c>
      <c r="X2917" s="17">
        <f t="shared" si="1560"/>
        <v>0</v>
      </c>
      <c r="Y2917" s="2">
        <f t="shared" si="1561"/>
        <v>0</v>
      </c>
      <c r="Z2917" s="72">
        <f t="shared" si="1562"/>
        <v>0</v>
      </c>
      <c r="AA2917" s="2">
        <f t="shared" si="1548"/>
        <v>0</v>
      </c>
      <c r="AB2917" s="12">
        <f t="shared" si="1570"/>
        <v>4.6600000000000003E-2</v>
      </c>
      <c r="AC2917" s="17">
        <f t="shared" si="1563"/>
        <v>11</v>
      </c>
      <c r="AD2917" s="17">
        <v>252</v>
      </c>
      <c r="AE2917" s="13">
        <f t="shared" si="1574"/>
        <v>1.001990132</v>
      </c>
      <c r="AF2917" s="2">
        <f t="shared" si="1549"/>
        <v>550.19695713999999</v>
      </c>
      <c r="AG2917" s="2">
        <f t="shared" si="1564"/>
        <v>561.97298422999995</v>
      </c>
      <c r="AH2917" s="3">
        <f t="shared" si="1565"/>
        <v>0</v>
      </c>
      <c r="AI2917" s="4" t="str">
        <f t="shared" si="1575"/>
        <v>A+J=</v>
      </c>
      <c r="AJ2917" s="11">
        <f t="shared" si="1571"/>
        <v>44088</v>
      </c>
      <c r="AK2917" s="11"/>
      <c r="AL2917" s="4"/>
      <c r="AM2917" s="1"/>
      <c r="AN2917" s="11"/>
      <c r="AO2917" s="1"/>
      <c r="AP2917" s="1"/>
      <c r="AQ2917" s="3"/>
      <c r="AR2917" s="3"/>
      <c r="AS2917" s="6"/>
      <c r="AT2917" s="1"/>
      <c r="AU2917" s="1"/>
      <c r="AV2917" s="1"/>
      <c r="AW2917" s="1"/>
      <c r="AX2917" s="1"/>
      <c r="AY2917" s="1"/>
      <c r="AZ2917" s="1"/>
      <c r="BA2917" s="1"/>
      <c r="BB2917" s="1"/>
    </row>
    <row r="2918" spans="1:54" x14ac:dyDescent="0.2">
      <c r="A2918" s="158">
        <f t="shared" si="1566"/>
        <v>44074</v>
      </c>
      <c r="B2918" s="2">
        <f t="shared" si="1550"/>
        <v>282941.72680520598</v>
      </c>
      <c r="C2918" s="2">
        <f t="shared" si="1567"/>
        <v>185097.64917061001</v>
      </c>
      <c r="D2918" s="2">
        <v>0</v>
      </c>
      <c r="E2918" s="73">
        <f t="shared" si="1551"/>
        <v>185097.64917061001</v>
      </c>
      <c r="F2918" s="88">
        <f t="shared" si="1544"/>
        <v>5325.46</v>
      </c>
      <c r="G2918" s="3">
        <f>IF(AND(N2918=1,N2917&gt;1),VLOOKUP(A2917,[1]Plan1!$BK$81:$BM$259,3),G2917)</f>
        <v>5344.63</v>
      </c>
      <c r="H2918" s="11">
        <f t="shared" si="1545"/>
        <v>43997</v>
      </c>
      <c r="I2918" s="11">
        <f t="shared" si="1546"/>
        <v>44027</v>
      </c>
      <c r="J2918" s="12">
        <f t="shared" si="1552"/>
        <v>3.599689040946652E-3</v>
      </c>
      <c r="K2918" s="11">
        <f t="shared" si="1568"/>
        <v>44088</v>
      </c>
      <c r="L2918" s="11">
        <f t="shared" si="1553"/>
        <v>44088</v>
      </c>
      <c r="M2918" s="1">
        <f t="shared" si="1572"/>
        <v>20</v>
      </c>
      <c r="N2918" s="1">
        <f t="shared" si="1554"/>
        <v>11</v>
      </c>
      <c r="O2918" s="2">
        <f t="shared" si="1555"/>
        <v>1.00197822</v>
      </c>
      <c r="P2918" s="13">
        <f t="shared" si="1547"/>
        <v>1.0025999400000001</v>
      </c>
      <c r="Q2918" s="13">
        <f t="shared" si="1573"/>
        <v>1.5225598466461905</v>
      </c>
      <c r="R2918" s="2">
        <f t="shared" si="1543"/>
        <v>1.5255718</v>
      </c>
      <c r="S2918" s="2">
        <f t="shared" si="1569"/>
        <v>1.4936037600000001</v>
      </c>
      <c r="T2918" s="2">
        <f t="shared" si="1556"/>
        <v>276462.54476838</v>
      </c>
      <c r="U2918" s="2">
        <f t="shared" si="1557"/>
        <v>0</v>
      </c>
      <c r="V2918" s="2">
        <f t="shared" si="1558"/>
        <v>97282.104650366018</v>
      </c>
      <c r="W2918" s="2">
        <f t="shared" si="1559"/>
        <v>282379.75382097601</v>
      </c>
      <c r="X2918" s="17">
        <f t="shared" si="1560"/>
        <v>0</v>
      </c>
      <c r="Y2918" s="2">
        <f t="shared" si="1561"/>
        <v>0</v>
      </c>
      <c r="Z2918" s="72">
        <f t="shared" si="1562"/>
        <v>0</v>
      </c>
      <c r="AA2918" s="2">
        <f t="shared" si="1548"/>
        <v>0</v>
      </c>
      <c r="AB2918" s="12">
        <f t="shared" si="1570"/>
        <v>4.6600000000000003E-2</v>
      </c>
      <c r="AC2918" s="17">
        <f t="shared" si="1563"/>
        <v>11</v>
      </c>
      <c r="AD2918" s="17">
        <v>252</v>
      </c>
      <c r="AE2918" s="13">
        <f t="shared" si="1574"/>
        <v>1.001990132</v>
      </c>
      <c r="AF2918" s="2">
        <f t="shared" si="1549"/>
        <v>550.19695713999999</v>
      </c>
      <c r="AG2918" s="2">
        <f t="shared" si="1564"/>
        <v>561.97298422999995</v>
      </c>
      <c r="AH2918" s="3">
        <f t="shared" si="1565"/>
        <v>0</v>
      </c>
      <c r="AI2918" s="4" t="str">
        <f t="shared" si="1575"/>
        <v>A+J=</v>
      </c>
      <c r="AJ2918" s="11">
        <f t="shared" si="1571"/>
        <v>44088</v>
      </c>
      <c r="AK2918" s="11"/>
      <c r="AL2918" s="4"/>
      <c r="AM2918" s="1"/>
      <c r="AN2918" s="11"/>
      <c r="AO2918" s="1"/>
      <c r="AP2918" s="1"/>
      <c r="AQ2918" s="3"/>
      <c r="AR2918" s="3"/>
      <c r="AS2918" s="6"/>
      <c r="AT2918" s="1"/>
      <c r="AU2918" s="1"/>
      <c r="AV2918" s="1"/>
      <c r="AW2918" s="1"/>
      <c r="AX2918" s="1"/>
      <c r="AY2918" s="1"/>
      <c r="AZ2918" s="1"/>
      <c r="BA2918" s="1"/>
      <c r="BB2918" s="1"/>
    </row>
    <row r="2919" spans="1:54" x14ac:dyDescent="0.2">
      <c r="A2919" s="158">
        <f t="shared" si="1566"/>
        <v>44075</v>
      </c>
      <c r="B2919" s="2">
        <f t="shared" si="1550"/>
        <v>283043.71999602666</v>
      </c>
      <c r="C2919" s="2">
        <f t="shared" si="1567"/>
        <v>185097.64917061001</v>
      </c>
      <c r="D2919" s="2">
        <v>0</v>
      </c>
      <c r="E2919" s="73">
        <f t="shared" si="1551"/>
        <v>185097.64917061001</v>
      </c>
      <c r="F2919" s="88">
        <f t="shared" si="1544"/>
        <v>5325.46</v>
      </c>
      <c r="G2919" s="3">
        <f>IF(AND(N2919=1,N2918&gt;1),VLOOKUP(A2918,[1]Plan1!$BK$81:$BM$259,3),G2918)</f>
        <v>5344.63</v>
      </c>
      <c r="H2919" s="11">
        <f t="shared" si="1545"/>
        <v>43997</v>
      </c>
      <c r="I2919" s="11">
        <f t="shared" si="1546"/>
        <v>44027</v>
      </c>
      <c r="J2919" s="12">
        <f t="shared" si="1552"/>
        <v>3.599689040946652E-3</v>
      </c>
      <c r="K2919" s="11">
        <f t="shared" si="1568"/>
        <v>44088</v>
      </c>
      <c r="L2919" s="11">
        <f t="shared" si="1553"/>
        <v>44088</v>
      </c>
      <c r="M2919" s="1">
        <f t="shared" si="1572"/>
        <v>20</v>
      </c>
      <c r="N2919" s="1">
        <f t="shared" si="1554"/>
        <v>12</v>
      </c>
      <c r="O2919" s="2">
        <f t="shared" si="1555"/>
        <v>1.0021582600000001</v>
      </c>
      <c r="P2919" s="13">
        <f t="shared" si="1547"/>
        <v>1.0025999400000001</v>
      </c>
      <c r="Q2919" s="13">
        <f t="shared" si="1573"/>
        <v>1.5225598466461905</v>
      </c>
      <c r="R2919" s="2">
        <f t="shared" si="1543"/>
        <v>1.5258459200000001</v>
      </c>
      <c r="S2919" s="2">
        <f t="shared" si="1569"/>
        <v>1.4936037600000001</v>
      </c>
      <c r="T2919" s="2">
        <f t="shared" si="1556"/>
        <v>276462.54476838</v>
      </c>
      <c r="U2919" s="2">
        <f t="shared" si="1557"/>
        <v>0</v>
      </c>
      <c r="V2919" s="2">
        <f t="shared" si="1558"/>
        <v>97332.843617956663</v>
      </c>
      <c r="W2919" s="2">
        <f t="shared" si="1559"/>
        <v>282430.49278856668</v>
      </c>
      <c r="X2919" s="17">
        <f t="shared" si="1560"/>
        <v>0</v>
      </c>
      <c r="Y2919" s="2">
        <f t="shared" si="1561"/>
        <v>0</v>
      </c>
      <c r="Z2919" s="72">
        <f t="shared" si="1562"/>
        <v>0</v>
      </c>
      <c r="AA2919" s="2">
        <f t="shared" si="1548"/>
        <v>0</v>
      </c>
      <c r="AB2919" s="12">
        <f t="shared" si="1570"/>
        <v>4.6600000000000003E-2</v>
      </c>
      <c r="AC2919" s="17">
        <f t="shared" si="1563"/>
        <v>12</v>
      </c>
      <c r="AD2919" s="17">
        <v>252</v>
      </c>
      <c r="AE2919" s="13">
        <f t="shared" si="1574"/>
        <v>1.00217125</v>
      </c>
      <c r="AF2919" s="2">
        <f t="shared" si="1549"/>
        <v>600.26930031999996</v>
      </c>
      <c r="AG2919" s="2">
        <f t="shared" si="1564"/>
        <v>613.22720746000005</v>
      </c>
      <c r="AH2919" s="3">
        <f t="shared" si="1565"/>
        <v>0</v>
      </c>
      <c r="AI2919" s="4" t="str">
        <f t="shared" si="1575"/>
        <v>A+J=</v>
      </c>
      <c r="AJ2919" s="11">
        <f t="shared" si="1571"/>
        <v>44088</v>
      </c>
      <c r="AK2919" s="11"/>
      <c r="AL2919" s="4"/>
      <c r="AM2919" s="1"/>
      <c r="AN2919" s="11"/>
      <c r="AO2919" s="1"/>
      <c r="AP2919" s="1"/>
      <c r="AQ2919" s="3"/>
      <c r="AR2919" s="3"/>
      <c r="AS2919" s="6"/>
      <c r="AT2919" s="1"/>
      <c r="AU2919" s="1"/>
      <c r="AV2919" s="1"/>
      <c r="AW2919" s="1"/>
      <c r="AX2919" s="1"/>
      <c r="AY2919" s="1"/>
      <c r="AZ2919" s="1"/>
      <c r="BA2919" s="1"/>
      <c r="BB2919" s="1"/>
    </row>
    <row r="2920" spans="1:54" x14ac:dyDescent="0.2">
      <c r="A2920" s="158">
        <f t="shared" si="1566"/>
        <v>44076</v>
      </c>
      <c r="B2920" s="2">
        <f t="shared" si="1550"/>
        <v>283145.74617172679</v>
      </c>
      <c r="C2920" s="2">
        <f t="shared" si="1567"/>
        <v>185097.64917061001</v>
      </c>
      <c r="D2920" s="2">
        <v>0</v>
      </c>
      <c r="E2920" s="73">
        <f t="shared" si="1551"/>
        <v>185097.64917061001</v>
      </c>
      <c r="F2920" s="88">
        <f t="shared" si="1544"/>
        <v>5325.46</v>
      </c>
      <c r="G2920" s="3">
        <f>IF(AND(N2920=1,N2919&gt;1),VLOOKUP(A2919,[1]Plan1!$BK$81:$BM$259,3),G2919)</f>
        <v>5344.63</v>
      </c>
      <c r="H2920" s="11">
        <f t="shared" si="1545"/>
        <v>43997</v>
      </c>
      <c r="I2920" s="11">
        <f t="shared" si="1546"/>
        <v>44027</v>
      </c>
      <c r="J2920" s="12">
        <f t="shared" si="1552"/>
        <v>3.599689040946652E-3</v>
      </c>
      <c r="K2920" s="11">
        <f t="shared" si="1568"/>
        <v>44088</v>
      </c>
      <c r="L2920" s="11">
        <f t="shared" si="1553"/>
        <v>44088</v>
      </c>
      <c r="M2920" s="1">
        <f t="shared" si="1572"/>
        <v>20</v>
      </c>
      <c r="N2920" s="1">
        <f t="shared" si="1554"/>
        <v>13</v>
      </c>
      <c r="O2920" s="2">
        <f t="shared" si="1555"/>
        <v>1.00233832</v>
      </c>
      <c r="P2920" s="13">
        <f t="shared" si="1547"/>
        <v>1.0025999400000001</v>
      </c>
      <c r="Q2920" s="13">
        <f t="shared" si="1573"/>
        <v>1.5225598466461905</v>
      </c>
      <c r="R2920" s="2">
        <f t="shared" si="1543"/>
        <v>1.5261200699999999</v>
      </c>
      <c r="S2920" s="2">
        <f t="shared" si="1569"/>
        <v>1.4936037600000001</v>
      </c>
      <c r="T2920" s="2">
        <f t="shared" si="1556"/>
        <v>276462.54476838</v>
      </c>
      <c r="U2920" s="2">
        <f t="shared" si="1557"/>
        <v>0</v>
      </c>
      <c r="V2920" s="2">
        <f t="shared" si="1558"/>
        <v>97383.588138476771</v>
      </c>
      <c r="W2920" s="2">
        <f t="shared" si="1559"/>
        <v>282481.23730908678</v>
      </c>
      <c r="X2920" s="17">
        <f t="shared" si="1560"/>
        <v>0</v>
      </c>
      <c r="Y2920" s="2">
        <f t="shared" si="1561"/>
        <v>0</v>
      </c>
      <c r="Z2920" s="72">
        <f t="shared" si="1562"/>
        <v>0</v>
      </c>
      <c r="AA2920" s="2">
        <f t="shared" si="1548"/>
        <v>0</v>
      </c>
      <c r="AB2920" s="12">
        <f t="shared" si="1570"/>
        <v>4.6600000000000003E-2</v>
      </c>
      <c r="AC2920" s="17">
        <f t="shared" si="1563"/>
        <v>13</v>
      </c>
      <c r="AD2920" s="17">
        <v>252</v>
      </c>
      <c r="AE2920" s="13">
        <f t="shared" si="1574"/>
        <v>1.0023523999999999</v>
      </c>
      <c r="AF2920" s="2">
        <f t="shared" si="1549"/>
        <v>650.35049031000005</v>
      </c>
      <c r="AG2920" s="2">
        <f t="shared" si="1564"/>
        <v>664.50886263999996</v>
      </c>
      <c r="AH2920" s="3">
        <f t="shared" si="1565"/>
        <v>0</v>
      </c>
      <c r="AI2920" s="4" t="str">
        <f t="shared" si="1575"/>
        <v>A+J=</v>
      </c>
      <c r="AJ2920" s="11">
        <f t="shared" si="1571"/>
        <v>44088</v>
      </c>
      <c r="AK2920" s="11"/>
      <c r="AL2920" s="4"/>
      <c r="AM2920" s="1"/>
      <c r="AN2920" s="11"/>
      <c r="AO2920" s="1"/>
      <c r="AP2920" s="1"/>
      <c r="AQ2920" s="3"/>
      <c r="AR2920" s="3"/>
      <c r="AS2920" s="6"/>
      <c r="AT2920" s="1"/>
      <c r="AU2920" s="1"/>
      <c r="AV2920" s="1"/>
      <c r="AW2920" s="1"/>
      <c r="AX2920" s="1"/>
      <c r="AY2920" s="1"/>
      <c r="AZ2920" s="1"/>
      <c r="BA2920" s="1"/>
      <c r="BB2920" s="1"/>
    </row>
    <row r="2921" spans="1:54" x14ac:dyDescent="0.2">
      <c r="A2921" s="158">
        <f t="shared" si="1566"/>
        <v>44077</v>
      </c>
      <c r="B2921" s="2">
        <f t="shared" si="1550"/>
        <v>283247.81304538238</v>
      </c>
      <c r="C2921" s="2">
        <f t="shared" si="1567"/>
        <v>185097.64917061001</v>
      </c>
      <c r="D2921" s="2">
        <v>0</v>
      </c>
      <c r="E2921" s="73">
        <f t="shared" si="1551"/>
        <v>185097.64917061001</v>
      </c>
      <c r="F2921" s="88">
        <f t="shared" si="1544"/>
        <v>5325.46</v>
      </c>
      <c r="G2921" s="3">
        <f>IF(AND(N2921=1,N2920&gt;1),VLOOKUP(A2920,[1]Plan1!$BK$81:$BM$259,3),G2920)</f>
        <v>5344.63</v>
      </c>
      <c r="H2921" s="11">
        <f t="shared" si="1545"/>
        <v>43997</v>
      </c>
      <c r="I2921" s="11">
        <f t="shared" si="1546"/>
        <v>44027</v>
      </c>
      <c r="J2921" s="12">
        <f t="shared" si="1552"/>
        <v>3.599689040946652E-3</v>
      </c>
      <c r="K2921" s="11">
        <f t="shared" si="1568"/>
        <v>44088</v>
      </c>
      <c r="L2921" s="11">
        <f t="shared" si="1553"/>
        <v>44088</v>
      </c>
      <c r="M2921" s="1">
        <f t="shared" si="1572"/>
        <v>20</v>
      </c>
      <c r="N2921" s="1">
        <f t="shared" si="1554"/>
        <v>14</v>
      </c>
      <c r="O2921" s="2">
        <f t="shared" si="1555"/>
        <v>1.0025184199999999</v>
      </c>
      <c r="P2921" s="13">
        <f t="shared" si="1547"/>
        <v>1.0025999400000001</v>
      </c>
      <c r="Q2921" s="13">
        <f t="shared" si="1573"/>
        <v>1.5225598466461905</v>
      </c>
      <c r="R2921" s="2">
        <f t="shared" ref="R2921:R2984" si="1576">TRUNC(TRUNC((O2921*Q2921),15),8)</f>
        <v>1.52639429</v>
      </c>
      <c r="S2921" s="2">
        <f t="shared" si="1569"/>
        <v>1.4936037600000001</v>
      </c>
      <c r="T2921" s="2">
        <f t="shared" si="1556"/>
        <v>276462.54476838</v>
      </c>
      <c r="U2921" s="2">
        <f t="shared" si="1557"/>
        <v>0</v>
      </c>
      <c r="V2921" s="2">
        <f t="shared" si="1558"/>
        <v>97434.345615832353</v>
      </c>
      <c r="W2921" s="2">
        <f t="shared" si="1559"/>
        <v>282531.99478644237</v>
      </c>
      <c r="X2921" s="17">
        <f t="shared" si="1560"/>
        <v>0</v>
      </c>
      <c r="Y2921" s="2">
        <f t="shared" si="1561"/>
        <v>0</v>
      </c>
      <c r="Z2921" s="72">
        <f t="shared" si="1562"/>
        <v>0</v>
      </c>
      <c r="AA2921" s="2">
        <f t="shared" si="1548"/>
        <v>0</v>
      </c>
      <c r="AB2921" s="12">
        <f t="shared" si="1570"/>
        <v>4.6600000000000003E-2</v>
      </c>
      <c r="AC2921" s="17">
        <f t="shared" si="1563"/>
        <v>14</v>
      </c>
      <c r="AD2921" s="17">
        <v>252</v>
      </c>
      <c r="AE2921" s="13">
        <f t="shared" si="1574"/>
        <v>1.002533583</v>
      </c>
      <c r="AF2921" s="2">
        <f t="shared" si="1549"/>
        <v>700.44080355999995</v>
      </c>
      <c r="AG2921" s="2">
        <f t="shared" si="1564"/>
        <v>715.81825893999996</v>
      </c>
      <c r="AH2921" s="3">
        <f t="shared" si="1565"/>
        <v>0</v>
      </c>
      <c r="AI2921" s="4" t="str">
        <f t="shared" si="1575"/>
        <v>A+J=</v>
      </c>
      <c r="AJ2921" s="11">
        <f t="shared" si="1571"/>
        <v>44088</v>
      </c>
      <c r="AK2921" s="11"/>
      <c r="AL2921" s="4"/>
      <c r="AM2921" s="1"/>
      <c r="AN2921" s="11"/>
      <c r="AO2921" s="1"/>
      <c r="AP2921" s="1"/>
      <c r="AQ2921" s="3"/>
      <c r="AR2921" s="3"/>
      <c r="AS2921" s="6"/>
      <c r="AT2921" s="1"/>
      <c r="AU2921" s="1"/>
      <c r="AV2921" s="1"/>
      <c r="AW2921" s="1"/>
      <c r="AX2921" s="1"/>
      <c r="AY2921" s="1"/>
      <c r="AZ2921" s="1"/>
      <c r="BA2921" s="1"/>
      <c r="BB2921" s="1"/>
    </row>
    <row r="2922" spans="1:54" x14ac:dyDescent="0.2">
      <c r="A2922" s="158">
        <f t="shared" si="1566"/>
        <v>44078</v>
      </c>
      <c r="B2922" s="2">
        <f t="shared" si="1550"/>
        <v>283349.91477848386</v>
      </c>
      <c r="C2922" s="2">
        <f t="shared" si="1567"/>
        <v>185097.64917061001</v>
      </c>
      <c r="D2922" s="2">
        <v>0</v>
      </c>
      <c r="E2922" s="73">
        <f t="shared" si="1551"/>
        <v>185097.64917061001</v>
      </c>
      <c r="F2922" s="88">
        <f t="shared" ref="F2922:F2985" si="1577">IF(G2922=G2921,F2921,G2921)</f>
        <v>5325.46</v>
      </c>
      <c r="G2922" s="3">
        <f>IF(AND(N2922=1,N2921&gt;1),VLOOKUP(A2921,[1]Plan1!$BK$81:$BM$259,3),G2921)</f>
        <v>5344.63</v>
      </c>
      <c r="H2922" s="11">
        <f t="shared" ref="H2922:H2985" si="1578">EDATE(I2922,-1)</f>
        <v>43997</v>
      </c>
      <c r="I2922" s="11">
        <f t="shared" ref="I2922:I2985" si="1579">IF(X2921&gt;0,EDATE(A2922,-1),+I2921)</f>
        <v>44027</v>
      </c>
      <c r="J2922" s="12">
        <f t="shared" si="1552"/>
        <v>3.599689040946652E-3</v>
      </c>
      <c r="K2922" s="11">
        <f t="shared" si="1568"/>
        <v>44088</v>
      </c>
      <c r="L2922" s="11">
        <f t="shared" si="1553"/>
        <v>44088</v>
      </c>
      <c r="M2922" s="1">
        <f t="shared" si="1572"/>
        <v>20</v>
      </c>
      <c r="N2922" s="1">
        <f t="shared" si="1554"/>
        <v>15</v>
      </c>
      <c r="O2922" s="2">
        <f t="shared" si="1555"/>
        <v>1.0026985500000001</v>
      </c>
      <c r="P2922" s="13">
        <f t="shared" ref="P2922:P2985" si="1580">IF(L2922&gt;L2921,O2921,P2921)</f>
        <v>1.0025999400000001</v>
      </c>
      <c r="Q2922" s="13">
        <f t="shared" si="1573"/>
        <v>1.5225598466461905</v>
      </c>
      <c r="R2922" s="2">
        <f t="shared" si="1576"/>
        <v>1.5266685499999999</v>
      </c>
      <c r="S2922" s="2">
        <f t="shared" si="1569"/>
        <v>1.4936037600000001</v>
      </c>
      <c r="T2922" s="2">
        <f t="shared" si="1556"/>
        <v>276462.54476838</v>
      </c>
      <c r="U2922" s="2">
        <f t="shared" si="1557"/>
        <v>0</v>
      </c>
      <c r="V2922" s="2">
        <f t="shared" si="1558"/>
        <v>97485.110497093861</v>
      </c>
      <c r="W2922" s="2">
        <f t="shared" si="1559"/>
        <v>282582.75966770388</v>
      </c>
      <c r="X2922" s="17">
        <f t="shared" si="1560"/>
        <v>0</v>
      </c>
      <c r="Y2922" s="2">
        <f t="shared" si="1561"/>
        <v>0</v>
      </c>
      <c r="Z2922" s="72">
        <f t="shared" si="1562"/>
        <v>0</v>
      </c>
      <c r="AA2922" s="2">
        <f t="shared" si="1548"/>
        <v>0</v>
      </c>
      <c r="AB2922" s="12">
        <f t="shared" si="1570"/>
        <v>4.6600000000000003E-2</v>
      </c>
      <c r="AC2922" s="17">
        <f t="shared" si="1563"/>
        <v>15</v>
      </c>
      <c r="AD2922" s="17">
        <v>252</v>
      </c>
      <c r="AE2922" s="13">
        <f t="shared" si="1574"/>
        <v>1.002714798</v>
      </c>
      <c r="AF2922" s="2">
        <f t="shared" si="1549"/>
        <v>750.53996360999997</v>
      </c>
      <c r="AG2922" s="2">
        <f t="shared" si="1564"/>
        <v>767.15511077999997</v>
      </c>
      <c r="AH2922" s="3">
        <f t="shared" si="1565"/>
        <v>0</v>
      </c>
      <c r="AI2922" s="4" t="str">
        <f t="shared" si="1575"/>
        <v>A+J=</v>
      </c>
      <c r="AJ2922" s="11">
        <f t="shared" si="1571"/>
        <v>44088</v>
      </c>
      <c r="AK2922" s="11"/>
      <c r="AL2922" s="4"/>
      <c r="AM2922" s="1"/>
      <c r="AN2922" s="11"/>
      <c r="AO2922" s="1"/>
      <c r="AP2922" s="1"/>
      <c r="AQ2922" s="3"/>
      <c r="AR2922" s="3"/>
      <c r="AS2922" s="6"/>
      <c r="AT2922" s="1"/>
      <c r="AU2922" s="1"/>
      <c r="AV2922" s="1"/>
      <c r="AW2922" s="1"/>
      <c r="AX2922" s="1"/>
      <c r="AY2922" s="1"/>
      <c r="AZ2922" s="1"/>
      <c r="BA2922" s="1"/>
      <c r="BB2922" s="1"/>
    </row>
    <row r="2923" spans="1:54" x14ac:dyDescent="0.2">
      <c r="A2923" s="158">
        <f t="shared" si="1566"/>
        <v>44079</v>
      </c>
      <c r="B2923" s="2">
        <f t="shared" si="1550"/>
        <v>283452.05194518133</v>
      </c>
      <c r="C2923" s="2">
        <f t="shared" si="1567"/>
        <v>185097.64917061001</v>
      </c>
      <c r="D2923" s="2">
        <v>0</v>
      </c>
      <c r="E2923" s="73">
        <f t="shared" si="1551"/>
        <v>185097.64917061001</v>
      </c>
      <c r="F2923" s="88">
        <f t="shared" si="1577"/>
        <v>5325.46</v>
      </c>
      <c r="G2923" s="3">
        <f>IF(AND(N2923=1,N2922&gt;1),VLOOKUP(A2922,[1]Plan1!$BK$81:$BM$259,3),G2922)</f>
        <v>5344.63</v>
      </c>
      <c r="H2923" s="11">
        <f t="shared" si="1578"/>
        <v>43997</v>
      </c>
      <c r="I2923" s="11">
        <f t="shared" si="1579"/>
        <v>44027</v>
      </c>
      <c r="J2923" s="12">
        <f t="shared" si="1552"/>
        <v>3.599689040946652E-3</v>
      </c>
      <c r="K2923" s="11">
        <f t="shared" si="1568"/>
        <v>44088</v>
      </c>
      <c r="L2923" s="11">
        <f t="shared" si="1553"/>
        <v>44088</v>
      </c>
      <c r="M2923" s="1">
        <f t="shared" si="1572"/>
        <v>20</v>
      </c>
      <c r="N2923" s="1">
        <f t="shared" si="1554"/>
        <v>16</v>
      </c>
      <c r="O2923" s="2">
        <f t="shared" si="1555"/>
        <v>1.0028787100000001</v>
      </c>
      <c r="P2923" s="13">
        <f t="shared" si="1580"/>
        <v>1.0025999400000001</v>
      </c>
      <c r="Q2923" s="13">
        <f t="shared" si="1573"/>
        <v>1.5225598466461905</v>
      </c>
      <c r="R2923" s="2">
        <f t="shared" si="1576"/>
        <v>1.52694285</v>
      </c>
      <c r="S2923" s="2">
        <f t="shared" si="1569"/>
        <v>1.4936037600000001</v>
      </c>
      <c r="T2923" s="2">
        <f t="shared" si="1556"/>
        <v>276462.54476838</v>
      </c>
      <c r="U2923" s="2">
        <f t="shared" si="1557"/>
        <v>0</v>
      </c>
      <c r="V2923" s="2">
        <f t="shared" si="1558"/>
        <v>97535.882782261368</v>
      </c>
      <c r="W2923" s="2">
        <f t="shared" si="1559"/>
        <v>282633.53195287136</v>
      </c>
      <c r="X2923" s="17">
        <f t="shared" si="1560"/>
        <v>0</v>
      </c>
      <c r="Y2923" s="2">
        <f t="shared" si="1561"/>
        <v>0</v>
      </c>
      <c r="Z2923" s="72">
        <f t="shared" si="1562"/>
        <v>0</v>
      </c>
      <c r="AA2923" s="2">
        <f t="shared" si="1548"/>
        <v>0</v>
      </c>
      <c r="AB2923" s="12">
        <f t="shared" si="1570"/>
        <v>4.6600000000000003E-2</v>
      </c>
      <c r="AC2923" s="17">
        <f t="shared" si="1563"/>
        <v>16</v>
      </c>
      <c r="AD2923" s="17">
        <v>252</v>
      </c>
      <c r="AE2923" s="13">
        <f t="shared" si="1574"/>
        <v>1.0028960469999999</v>
      </c>
      <c r="AF2923" s="2">
        <f t="shared" si="1549"/>
        <v>800.64852338000003</v>
      </c>
      <c r="AG2923" s="2">
        <f t="shared" si="1564"/>
        <v>818.51999231000002</v>
      </c>
      <c r="AH2923" s="3">
        <f t="shared" si="1565"/>
        <v>0</v>
      </c>
      <c r="AI2923" s="4" t="str">
        <f t="shared" si="1575"/>
        <v>A+J=</v>
      </c>
      <c r="AJ2923" s="11">
        <f t="shared" si="1571"/>
        <v>44088</v>
      </c>
      <c r="AK2923" s="11"/>
      <c r="AL2923" s="4"/>
      <c r="AM2923" s="1"/>
      <c r="AN2923" s="11"/>
      <c r="AO2923" s="1"/>
      <c r="AP2923" s="1"/>
      <c r="AQ2923" s="3"/>
      <c r="AR2923" s="3"/>
      <c r="AS2923" s="6"/>
      <c r="AT2923" s="1"/>
      <c r="AU2923" s="1"/>
      <c r="AV2923" s="1"/>
      <c r="AW2923" s="1"/>
      <c r="AX2923" s="1"/>
      <c r="AY2923" s="1"/>
      <c r="AZ2923" s="1"/>
      <c r="BA2923" s="1"/>
      <c r="BB2923" s="1"/>
    </row>
    <row r="2924" spans="1:54" x14ac:dyDescent="0.2">
      <c r="A2924" s="158">
        <f t="shared" si="1566"/>
        <v>44080</v>
      </c>
      <c r="B2924" s="2">
        <f t="shared" si="1550"/>
        <v>283452.05194518133</v>
      </c>
      <c r="C2924" s="2">
        <f t="shared" si="1567"/>
        <v>185097.64917061001</v>
      </c>
      <c r="D2924" s="2">
        <v>0</v>
      </c>
      <c r="E2924" s="73">
        <f t="shared" si="1551"/>
        <v>185097.64917061001</v>
      </c>
      <c r="F2924" s="88">
        <f t="shared" si="1577"/>
        <v>5325.46</v>
      </c>
      <c r="G2924" s="3">
        <f>IF(AND(N2924=1,N2923&gt;1),VLOOKUP(A2923,[1]Plan1!$BK$81:$BM$259,3),G2923)</f>
        <v>5344.63</v>
      </c>
      <c r="H2924" s="11">
        <f t="shared" si="1578"/>
        <v>43997</v>
      </c>
      <c r="I2924" s="11">
        <f t="shared" si="1579"/>
        <v>44027</v>
      </c>
      <c r="J2924" s="12">
        <f t="shared" si="1552"/>
        <v>3.599689040946652E-3</v>
      </c>
      <c r="K2924" s="11">
        <f t="shared" si="1568"/>
        <v>44088</v>
      </c>
      <c r="L2924" s="11">
        <f t="shared" si="1553"/>
        <v>44088</v>
      </c>
      <c r="M2924" s="1">
        <f t="shared" si="1572"/>
        <v>20</v>
      </c>
      <c r="N2924" s="1">
        <f t="shared" si="1554"/>
        <v>16</v>
      </c>
      <c r="O2924" s="2">
        <f t="shared" si="1555"/>
        <v>1.0028787100000001</v>
      </c>
      <c r="P2924" s="13">
        <f t="shared" si="1580"/>
        <v>1.0025999400000001</v>
      </c>
      <c r="Q2924" s="13">
        <f t="shared" si="1573"/>
        <v>1.5225598466461905</v>
      </c>
      <c r="R2924" s="2">
        <f t="shared" si="1576"/>
        <v>1.52694285</v>
      </c>
      <c r="S2924" s="2">
        <f t="shared" si="1569"/>
        <v>1.4936037600000001</v>
      </c>
      <c r="T2924" s="2">
        <f t="shared" si="1556"/>
        <v>276462.54476838</v>
      </c>
      <c r="U2924" s="2">
        <f t="shared" si="1557"/>
        <v>0</v>
      </c>
      <c r="V2924" s="2">
        <f t="shared" si="1558"/>
        <v>97535.882782261368</v>
      </c>
      <c r="W2924" s="2">
        <f t="shared" si="1559"/>
        <v>282633.53195287136</v>
      </c>
      <c r="X2924" s="17">
        <f t="shared" si="1560"/>
        <v>0</v>
      </c>
      <c r="Y2924" s="2">
        <f t="shared" si="1561"/>
        <v>0</v>
      </c>
      <c r="Z2924" s="72">
        <f t="shared" si="1562"/>
        <v>0</v>
      </c>
      <c r="AA2924" s="2">
        <f t="shared" si="1548"/>
        <v>0</v>
      </c>
      <c r="AB2924" s="12">
        <f t="shared" si="1570"/>
        <v>4.6600000000000003E-2</v>
      </c>
      <c r="AC2924" s="17">
        <f t="shared" si="1563"/>
        <v>16</v>
      </c>
      <c r="AD2924" s="17">
        <v>252</v>
      </c>
      <c r="AE2924" s="13">
        <f t="shared" si="1574"/>
        <v>1.0028960469999999</v>
      </c>
      <c r="AF2924" s="2">
        <f t="shared" si="1549"/>
        <v>800.64852338000003</v>
      </c>
      <c r="AG2924" s="2">
        <f t="shared" si="1564"/>
        <v>818.51999231000002</v>
      </c>
      <c r="AH2924" s="3">
        <f t="shared" si="1565"/>
        <v>0</v>
      </c>
      <c r="AI2924" s="4" t="str">
        <f t="shared" si="1575"/>
        <v>A+J=</v>
      </c>
      <c r="AJ2924" s="11">
        <f t="shared" si="1571"/>
        <v>44088</v>
      </c>
      <c r="AK2924" s="11"/>
      <c r="AL2924" s="4"/>
      <c r="AM2924" s="1"/>
      <c r="AN2924" s="11"/>
      <c r="AO2924" s="1"/>
      <c r="AP2924" s="1"/>
      <c r="AQ2924" s="3"/>
      <c r="AR2924" s="3"/>
      <c r="AS2924" s="6"/>
      <c r="AT2924" s="1"/>
      <c r="AU2924" s="1"/>
      <c r="AV2924" s="1"/>
      <c r="AW2924" s="1"/>
      <c r="AX2924" s="1"/>
      <c r="AY2924" s="1"/>
      <c r="AZ2924" s="1"/>
      <c r="BA2924" s="1"/>
      <c r="BB2924" s="1"/>
    </row>
    <row r="2925" spans="1:54" x14ac:dyDescent="0.2">
      <c r="A2925" s="158">
        <f t="shared" si="1566"/>
        <v>44081</v>
      </c>
      <c r="B2925" s="2">
        <f t="shared" si="1550"/>
        <v>283452.05194518133</v>
      </c>
      <c r="C2925" s="2">
        <f t="shared" si="1567"/>
        <v>185097.64917061001</v>
      </c>
      <c r="D2925" s="2">
        <v>0</v>
      </c>
      <c r="E2925" s="73">
        <f t="shared" si="1551"/>
        <v>185097.64917061001</v>
      </c>
      <c r="F2925" s="88">
        <f t="shared" si="1577"/>
        <v>5325.46</v>
      </c>
      <c r="G2925" s="3">
        <f>IF(AND(N2925=1,N2924&gt;1),VLOOKUP(A2924,[1]Plan1!$BK$81:$BM$259,3),G2924)</f>
        <v>5344.63</v>
      </c>
      <c r="H2925" s="11">
        <f t="shared" si="1578"/>
        <v>43997</v>
      </c>
      <c r="I2925" s="11">
        <f t="shared" si="1579"/>
        <v>44027</v>
      </c>
      <c r="J2925" s="12">
        <f t="shared" si="1552"/>
        <v>3.599689040946652E-3</v>
      </c>
      <c r="K2925" s="11">
        <f t="shared" si="1568"/>
        <v>44088</v>
      </c>
      <c r="L2925" s="11">
        <f t="shared" si="1553"/>
        <v>44088</v>
      </c>
      <c r="M2925" s="1">
        <f t="shared" si="1572"/>
        <v>20</v>
      </c>
      <c r="N2925" s="1">
        <f t="shared" si="1554"/>
        <v>16</v>
      </c>
      <c r="O2925" s="2">
        <f t="shared" si="1555"/>
        <v>1.0028787100000001</v>
      </c>
      <c r="P2925" s="13">
        <f t="shared" si="1580"/>
        <v>1.0025999400000001</v>
      </c>
      <c r="Q2925" s="13">
        <f t="shared" si="1573"/>
        <v>1.5225598466461905</v>
      </c>
      <c r="R2925" s="2">
        <f t="shared" si="1576"/>
        <v>1.52694285</v>
      </c>
      <c r="S2925" s="2">
        <f t="shared" si="1569"/>
        <v>1.4936037600000001</v>
      </c>
      <c r="T2925" s="2">
        <f t="shared" si="1556"/>
        <v>276462.54476838</v>
      </c>
      <c r="U2925" s="2">
        <f t="shared" si="1557"/>
        <v>0</v>
      </c>
      <c r="V2925" s="2">
        <f t="shared" si="1558"/>
        <v>97535.882782261368</v>
      </c>
      <c r="W2925" s="2">
        <f t="shared" si="1559"/>
        <v>282633.53195287136</v>
      </c>
      <c r="X2925" s="17">
        <f t="shared" si="1560"/>
        <v>0</v>
      </c>
      <c r="Y2925" s="2">
        <f t="shared" si="1561"/>
        <v>0</v>
      </c>
      <c r="Z2925" s="72">
        <f t="shared" si="1562"/>
        <v>0</v>
      </c>
      <c r="AA2925" s="2">
        <f t="shared" si="1548"/>
        <v>0</v>
      </c>
      <c r="AB2925" s="12">
        <f t="shared" si="1570"/>
        <v>4.6600000000000003E-2</v>
      </c>
      <c r="AC2925" s="17">
        <f t="shared" si="1563"/>
        <v>16</v>
      </c>
      <c r="AD2925" s="17">
        <v>252</v>
      </c>
      <c r="AE2925" s="13">
        <f t="shared" si="1574"/>
        <v>1.0028960469999999</v>
      </c>
      <c r="AF2925" s="2">
        <f t="shared" si="1549"/>
        <v>800.64852338000003</v>
      </c>
      <c r="AG2925" s="2">
        <f t="shared" si="1564"/>
        <v>818.51999231000002</v>
      </c>
      <c r="AH2925" s="3">
        <f t="shared" si="1565"/>
        <v>0</v>
      </c>
      <c r="AI2925" s="4" t="str">
        <f t="shared" si="1575"/>
        <v>A+J=</v>
      </c>
      <c r="AJ2925" s="11">
        <f t="shared" si="1571"/>
        <v>44088</v>
      </c>
      <c r="AK2925" s="11"/>
      <c r="AL2925" s="4"/>
      <c r="AM2925" s="1"/>
      <c r="AN2925" s="11"/>
      <c r="AO2925" s="1"/>
      <c r="AP2925" s="1"/>
      <c r="AQ2925" s="3"/>
      <c r="AR2925" s="3"/>
      <c r="AS2925" s="6"/>
      <c r="AT2925" s="1"/>
      <c r="AU2925" s="1"/>
      <c r="AV2925" s="1"/>
      <c r="AW2925" s="1"/>
      <c r="AX2925" s="1"/>
      <c r="AY2925" s="1"/>
      <c r="AZ2925" s="1"/>
      <c r="BA2925" s="1"/>
      <c r="BB2925" s="1"/>
    </row>
    <row r="2926" spans="1:54" x14ac:dyDescent="0.2">
      <c r="A2926" s="158">
        <f t="shared" si="1566"/>
        <v>44082</v>
      </c>
      <c r="B2926" s="2">
        <f t="shared" si="1550"/>
        <v>283452.05194518133</v>
      </c>
      <c r="C2926" s="2">
        <f t="shared" si="1567"/>
        <v>185097.64917061001</v>
      </c>
      <c r="D2926" s="2">
        <v>0</v>
      </c>
      <c r="E2926" s="73">
        <f t="shared" si="1551"/>
        <v>185097.64917061001</v>
      </c>
      <c r="F2926" s="88">
        <f t="shared" si="1577"/>
        <v>5325.46</v>
      </c>
      <c r="G2926" s="3">
        <f>IF(AND(N2926=1,N2925&gt;1),VLOOKUP(A2925,[1]Plan1!$BK$81:$BM$259,3),G2925)</f>
        <v>5344.63</v>
      </c>
      <c r="H2926" s="11">
        <f t="shared" si="1578"/>
        <v>43997</v>
      </c>
      <c r="I2926" s="11">
        <f t="shared" si="1579"/>
        <v>44027</v>
      </c>
      <c r="J2926" s="12">
        <f t="shared" si="1552"/>
        <v>3.599689040946652E-3</v>
      </c>
      <c r="K2926" s="11">
        <f t="shared" si="1568"/>
        <v>44088</v>
      </c>
      <c r="L2926" s="11">
        <f t="shared" si="1553"/>
        <v>44088</v>
      </c>
      <c r="M2926" s="1">
        <f t="shared" si="1572"/>
        <v>20</v>
      </c>
      <c r="N2926" s="1">
        <f t="shared" si="1554"/>
        <v>16</v>
      </c>
      <c r="O2926" s="2">
        <f t="shared" si="1555"/>
        <v>1.0028787100000001</v>
      </c>
      <c r="P2926" s="13">
        <f t="shared" si="1580"/>
        <v>1.0025999400000001</v>
      </c>
      <c r="Q2926" s="13">
        <f t="shared" si="1573"/>
        <v>1.5225598466461905</v>
      </c>
      <c r="R2926" s="2">
        <f t="shared" si="1576"/>
        <v>1.52694285</v>
      </c>
      <c r="S2926" s="2">
        <f t="shared" si="1569"/>
        <v>1.4936037600000001</v>
      </c>
      <c r="T2926" s="2">
        <f t="shared" si="1556"/>
        <v>276462.54476838</v>
      </c>
      <c r="U2926" s="2">
        <f t="shared" si="1557"/>
        <v>0</v>
      </c>
      <c r="V2926" s="2">
        <f t="shared" si="1558"/>
        <v>97535.882782261368</v>
      </c>
      <c r="W2926" s="2">
        <f t="shared" si="1559"/>
        <v>282633.53195287136</v>
      </c>
      <c r="X2926" s="17">
        <f t="shared" si="1560"/>
        <v>0</v>
      </c>
      <c r="Y2926" s="2">
        <f t="shared" si="1561"/>
        <v>0</v>
      </c>
      <c r="Z2926" s="72">
        <f t="shared" si="1562"/>
        <v>0</v>
      </c>
      <c r="AA2926" s="2">
        <f t="shared" si="1548"/>
        <v>0</v>
      </c>
      <c r="AB2926" s="12">
        <f t="shared" si="1570"/>
        <v>4.6600000000000003E-2</v>
      </c>
      <c r="AC2926" s="17">
        <f t="shared" si="1563"/>
        <v>16</v>
      </c>
      <c r="AD2926" s="17">
        <v>252</v>
      </c>
      <c r="AE2926" s="13">
        <f t="shared" si="1574"/>
        <v>1.0028960469999999</v>
      </c>
      <c r="AF2926" s="2">
        <f t="shared" si="1549"/>
        <v>800.64852338000003</v>
      </c>
      <c r="AG2926" s="2">
        <f t="shared" si="1564"/>
        <v>818.51999231000002</v>
      </c>
      <c r="AH2926" s="3">
        <f t="shared" si="1565"/>
        <v>0</v>
      </c>
      <c r="AI2926" s="4" t="str">
        <f t="shared" si="1575"/>
        <v>A+J=</v>
      </c>
      <c r="AJ2926" s="11">
        <f t="shared" si="1571"/>
        <v>44088</v>
      </c>
      <c r="AK2926" s="11"/>
      <c r="AL2926" s="4"/>
      <c r="AM2926" s="1"/>
      <c r="AN2926" s="11"/>
      <c r="AO2926" s="1"/>
      <c r="AP2926" s="1"/>
      <c r="AQ2926" s="3"/>
      <c r="AR2926" s="3"/>
      <c r="AS2926" s="6"/>
      <c r="AT2926" s="1"/>
      <c r="AU2926" s="1"/>
      <c r="AV2926" s="1"/>
      <c r="AW2926" s="1"/>
      <c r="AX2926" s="1"/>
      <c r="AY2926" s="1"/>
      <c r="AZ2926" s="1"/>
      <c r="BA2926" s="1"/>
      <c r="BB2926" s="1"/>
    </row>
    <row r="2927" spans="1:54" x14ac:dyDescent="0.2">
      <c r="A2927" s="158">
        <f t="shared" si="1566"/>
        <v>44083</v>
      </c>
      <c r="B2927" s="2">
        <f t="shared" si="1550"/>
        <v>283554.22955933434</v>
      </c>
      <c r="C2927" s="2">
        <f t="shared" si="1567"/>
        <v>185097.64917061001</v>
      </c>
      <c r="D2927" s="2">
        <v>0</v>
      </c>
      <c r="E2927" s="73">
        <f t="shared" si="1551"/>
        <v>185097.64917061001</v>
      </c>
      <c r="F2927" s="88">
        <f t="shared" si="1577"/>
        <v>5325.46</v>
      </c>
      <c r="G2927" s="3">
        <f>IF(AND(N2927=1,N2926&gt;1),VLOOKUP(A2926,[1]Plan1!$BK$81:$BM$259,3),G2926)</f>
        <v>5344.63</v>
      </c>
      <c r="H2927" s="11">
        <f t="shared" si="1578"/>
        <v>43997</v>
      </c>
      <c r="I2927" s="11">
        <f t="shared" si="1579"/>
        <v>44027</v>
      </c>
      <c r="J2927" s="12">
        <f t="shared" si="1552"/>
        <v>3.599689040946652E-3</v>
      </c>
      <c r="K2927" s="11">
        <f t="shared" si="1568"/>
        <v>44088</v>
      </c>
      <c r="L2927" s="11">
        <f t="shared" si="1553"/>
        <v>44088</v>
      </c>
      <c r="M2927" s="1">
        <f t="shared" si="1572"/>
        <v>20</v>
      </c>
      <c r="N2927" s="1">
        <f t="shared" si="1554"/>
        <v>17</v>
      </c>
      <c r="O2927" s="2">
        <f t="shared" si="1555"/>
        <v>1.00305891</v>
      </c>
      <c r="P2927" s="13">
        <f t="shared" si="1580"/>
        <v>1.0025999400000001</v>
      </c>
      <c r="Q2927" s="13">
        <f t="shared" si="1573"/>
        <v>1.5225598466461905</v>
      </c>
      <c r="R2927" s="2">
        <f t="shared" si="1576"/>
        <v>1.52721722</v>
      </c>
      <c r="S2927" s="2">
        <f t="shared" si="1569"/>
        <v>1.4936037600000001</v>
      </c>
      <c r="T2927" s="2">
        <f t="shared" si="1556"/>
        <v>276462.54476838</v>
      </c>
      <c r="U2927" s="2">
        <f t="shared" si="1557"/>
        <v>0</v>
      </c>
      <c r="V2927" s="2">
        <f t="shared" si="1558"/>
        <v>97586.66802426432</v>
      </c>
      <c r="W2927" s="2">
        <f t="shared" si="1559"/>
        <v>282684.31719487434</v>
      </c>
      <c r="X2927" s="17">
        <f t="shared" si="1560"/>
        <v>0</v>
      </c>
      <c r="Y2927" s="2">
        <f t="shared" si="1561"/>
        <v>0</v>
      </c>
      <c r="Z2927" s="72">
        <f t="shared" si="1562"/>
        <v>0</v>
      </c>
      <c r="AA2927" s="2">
        <f t="shared" si="1548"/>
        <v>0</v>
      </c>
      <c r="AB2927" s="12">
        <f t="shared" si="1570"/>
        <v>4.6600000000000003E-2</v>
      </c>
      <c r="AC2927" s="17">
        <f t="shared" si="1563"/>
        <v>17</v>
      </c>
      <c r="AD2927" s="17">
        <v>252</v>
      </c>
      <c r="AE2927" s="13">
        <f t="shared" si="1574"/>
        <v>1.003077328</v>
      </c>
      <c r="AF2927" s="2">
        <f t="shared" si="1549"/>
        <v>850.76592995999999</v>
      </c>
      <c r="AG2927" s="2">
        <f t="shared" si="1564"/>
        <v>869.91236446000005</v>
      </c>
      <c r="AH2927" s="3">
        <f t="shared" si="1565"/>
        <v>0</v>
      </c>
      <c r="AI2927" s="4" t="str">
        <f t="shared" si="1575"/>
        <v>A+J=</v>
      </c>
      <c r="AJ2927" s="11">
        <f t="shared" si="1571"/>
        <v>44088</v>
      </c>
      <c r="AK2927" s="11"/>
      <c r="AL2927" s="4"/>
      <c r="AM2927" s="1"/>
      <c r="AN2927" s="11"/>
      <c r="AO2927" s="1"/>
      <c r="AP2927" s="1"/>
      <c r="AQ2927" s="3"/>
      <c r="AR2927" s="3"/>
      <c r="AS2927" s="6"/>
      <c r="AT2927" s="1"/>
      <c r="AU2927" s="1"/>
      <c r="AV2927" s="1"/>
      <c r="AW2927" s="1"/>
      <c r="AX2927" s="1"/>
      <c r="AY2927" s="1"/>
      <c r="AZ2927" s="1"/>
      <c r="BA2927" s="1"/>
      <c r="BB2927" s="1"/>
    </row>
    <row r="2928" spans="1:54" x14ac:dyDescent="0.2">
      <c r="A2928" s="158">
        <f t="shared" si="1566"/>
        <v>44084</v>
      </c>
      <c r="B2928" s="2">
        <f t="shared" si="1550"/>
        <v>283656.43863056024</v>
      </c>
      <c r="C2928" s="2">
        <f t="shared" si="1567"/>
        <v>185097.64917061001</v>
      </c>
      <c r="D2928" s="2">
        <v>0</v>
      </c>
      <c r="E2928" s="73">
        <f t="shared" si="1551"/>
        <v>185097.64917061001</v>
      </c>
      <c r="F2928" s="88">
        <f t="shared" si="1577"/>
        <v>5325.46</v>
      </c>
      <c r="G2928" s="3">
        <f>IF(AND(N2928=1,N2927&gt;1),VLOOKUP(A2927,[1]Plan1!$BK$81:$BM$259,3),G2927)</f>
        <v>5344.63</v>
      </c>
      <c r="H2928" s="11">
        <f t="shared" si="1578"/>
        <v>43997</v>
      </c>
      <c r="I2928" s="11">
        <f t="shared" si="1579"/>
        <v>44027</v>
      </c>
      <c r="J2928" s="12">
        <f t="shared" si="1552"/>
        <v>3.599689040946652E-3</v>
      </c>
      <c r="K2928" s="11">
        <f t="shared" si="1568"/>
        <v>44088</v>
      </c>
      <c r="L2928" s="11">
        <f t="shared" si="1553"/>
        <v>44088</v>
      </c>
      <c r="M2928" s="1">
        <f t="shared" si="1572"/>
        <v>20</v>
      </c>
      <c r="N2928" s="1">
        <f t="shared" si="1554"/>
        <v>18</v>
      </c>
      <c r="O2928" s="2">
        <f t="shared" si="1555"/>
        <v>1.0032391300000001</v>
      </c>
      <c r="P2928" s="13">
        <f t="shared" si="1580"/>
        <v>1.0025999400000001</v>
      </c>
      <c r="Q2928" s="13">
        <f t="shared" si="1573"/>
        <v>1.5225598466461905</v>
      </c>
      <c r="R2928" s="2">
        <f t="shared" si="1576"/>
        <v>1.52749161</v>
      </c>
      <c r="S2928" s="2">
        <f t="shared" si="1569"/>
        <v>1.4936037600000001</v>
      </c>
      <c r="T2928" s="2">
        <f t="shared" si="1556"/>
        <v>276462.54476838</v>
      </c>
      <c r="U2928" s="2">
        <f t="shared" si="1557"/>
        <v>0</v>
      </c>
      <c r="V2928" s="2">
        <f t="shared" si="1558"/>
        <v>97637.456968220242</v>
      </c>
      <c r="W2928" s="2">
        <f t="shared" si="1559"/>
        <v>282735.10613883025</v>
      </c>
      <c r="X2928" s="17">
        <f t="shared" si="1560"/>
        <v>0</v>
      </c>
      <c r="Y2928" s="2">
        <f t="shared" si="1561"/>
        <v>0</v>
      </c>
      <c r="Z2928" s="72">
        <f t="shared" si="1562"/>
        <v>0</v>
      </c>
      <c r="AA2928" s="2">
        <f t="shared" si="1548"/>
        <v>0</v>
      </c>
      <c r="AB2928" s="12">
        <f t="shared" si="1570"/>
        <v>4.6600000000000003E-2</v>
      </c>
      <c r="AC2928" s="17">
        <f t="shared" si="1563"/>
        <v>18</v>
      </c>
      <c r="AD2928" s="17">
        <v>252</v>
      </c>
      <c r="AE2928" s="13">
        <f t="shared" si="1574"/>
        <v>1.003258642</v>
      </c>
      <c r="AF2928" s="2">
        <f t="shared" si="1549"/>
        <v>900.89245979999998</v>
      </c>
      <c r="AG2928" s="2">
        <f t="shared" si="1564"/>
        <v>921.33249173000002</v>
      </c>
      <c r="AH2928" s="3">
        <f t="shared" si="1565"/>
        <v>0</v>
      </c>
      <c r="AI2928" s="4" t="str">
        <f t="shared" si="1575"/>
        <v>A+J=</v>
      </c>
      <c r="AJ2928" s="11">
        <f t="shared" si="1571"/>
        <v>44088</v>
      </c>
      <c r="AK2928" s="11"/>
      <c r="AL2928" s="4"/>
      <c r="AM2928" s="1"/>
      <c r="AN2928" s="11"/>
      <c r="AO2928" s="1"/>
      <c r="AP2928" s="1"/>
      <c r="AQ2928" s="3"/>
      <c r="AR2928" s="3"/>
      <c r="AS2928" s="6"/>
      <c r="AT2928" s="1"/>
      <c r="AU2928" s="1"/>
      <c r="AV2928" s="1"/>
      <c r="AW2928" s="1"/>
      <c r="AX2928" s="1"/>
      <c r="AY2928" s="1"/>
      <c r="AZ2928" s="1"/>
      <c r="BA2928" s="1"/>
      <c r="BB2928" s="1"/>
    </row>
    <row r="2929" spans="1:154" x14ac:dyDescent="0.2">
      <c r="A2929" s="158">
        <f t="shared" si="1566"/>
        <v>44085</v>
      </c>
      <c r="B2929" s="2">
        <f t="shared" si="1550"/>
        <v>283758.6881698416</v>
      </c>
      <c r="C2929" s="2">
        <f t="shared" si="1567"/>
        <v>185097.64917061001</v>
      </c>
      <c r="D2929" s="2">
        <v>0</v>
      </c>
      <c r="E2929" s="73">
        <f t="shared" si="1551"/>
        <v>185097.64917061001</v>
      </c>
      <c r="F2929" s="88">
        <f t="shared" si="1577"/>
        <v>5325.46</v>
      </c>
      <c r="G2929" s="3">
        <f>IF(AND(N2929=1,N2928&gt;1),VLOOKUP(A2928,[1]Plan1!$BK$81:$BM$259,3),G2928)</f>
        <v>5344.63</v>
      </c>
      <c r="H2929" s="11">
        <f t="shared" si="1578"/>
        <v>43997</v>
      </c>
      <c r="I2929" s="11">
        <f t="shared" si="1579"/>
        <v>44027</v>
      </c>
      <c r="J2929" s="12">
        <f t="shared" si="1552"/>
        <v>3.599689040946652E-3</v>
      </c>
      <c r="K2929" s="11">
        <f t="shared" si="1568"/>
        <v>44088</v>
      </c>
      <c r="L2929" s="11">
        <f t="shared" si="1553"/>
        <v>44088</v>
      </c>
      <c r="M2929" s="1">
        <f t="shared" si="1572"/>
        <v>20</v>
      </c>
      <c r="N2929" s="1">
        <f t="shared" si="1554"/>
        <v>19</v>
      </c>
      <c r="O2929" s="2">
        <f t="shared" si="1555"/>
        <v>1.0034193899999999</v>
      </c>
      <c r="P2929" s="13">
        <f t="shared" si="1580"/>
        <v>1.0025999400000001</v>
      </c>
      <c r="Q2929" s="13">
        <f t="shared" si="1573"/>
        <v>1.5225598466461905</v>
      </c>
      <c r="R2929" s="2">
        <f t="shared" si="1576"/>
        <v>1.52776607</v>
      </c>
      <c r="S2929" s="2">
        <f t="shared" si="1569"/>
        <v>1.4936037600000001</v>
      </c>
      <c r="T2929" s="2">
        <f t="shared" si="1556"/>
        <v>276462.54476838</v>
      </c>
      <c r="U2929" s="2">
        <f t="shared" si="1557"/>
        <v>0</v>
      </c>
      <c r="V2929" s="2">
        <f t="shared" si="1558"/>
        <v>97688.258869011595</v>
      </c>
      <c r="W2929" s="2">
        <f t="shared" si="1559"/>
        <v>282785.9080396216</v>
      </c>
      <c r="X2929" s="17">
        <f t="shared" si="1560"/>
        <v>0</v>
      </c>
      <c r="Y2929" s="2">
        <f t="shared" si="1561"/>
        <v>0</v>
      </c>
      <c r="Z2929" s="72">
        <f t="shared" si="1562"/>
        <v>0</v>
      </c>
      <c r="AA2929" s="2">
        <f t="shared" si="1548"/>
        <v>0</v>
      </c>
      <c r="AB2929" s="12">
        <f t="shared" si="1570"/>
        <v>4.6600000000000003E-2</v>
      </c>
      <c r="AC2929" s="17">
        <f t="shared" si="1563"/>
        <v>19</v>
      </c>
      <c r="AD2929" s="17">
        <v>252</v>
      </c>
      <c r="AE2929" s="13">
        <f t="shared" si="1574"/>
        <v>1.003439988</v>
      </c>
      <c r="AF2929" s="2">
        <f t="shared" si="1549"/>
        <v>951.02783645</v>
      </c>
      <c r="AG2929" s="2">
        <f t="shared" si="1564"/>
        <v>972.78013022000005</v>
      </c>
      <c r="AH2929" s="3">
        <f t="shared" si="1565"/>
        <v>0</v>
      </c>
      <c r="AI2929" s="4" t="str">
        <f t="shared" si="1575"/>
        <v>A+J=</v>
      </c>
      <c r="AJ2929" s="11">
        <f t="shared" si="1571"/>
        <v>44088</v>
      </c>
      <c r="AK2929" s="11"/>
      <c r="AL2929" s="4"/>
      <c r="AM2929" s="1"/>
      <c r="AN2929" s="11"/>
      <c r="AO2929" s="1"/>
      <c r="AP2929" s="1"/>
      <c r="AQ2929" s="3"/>
      <c r="AR2929" s="3"/>
      <c r="AS2929" s="6"/>
      <c r="AT2929" s="1"/>
      <c r="AU2929" s="1"/>
      <c r="AV2929" s="1"/>
      <c r="AW2929" s="1"/>
      <c r="AX2929" s="1"/>
      <c r="AY2929" s="1"/>
      <c r="AZ2929" s="1"/>
      <c r="BA2929" s="1"/>
      <c r="BB2929" s="1"/>
    </row>
    <row r="2930" spans="1:154" x14ac:dyDescent="0.2">
      <c r="A2930" s="158">
        <f t="shared" si="1566"/>
        <v>44086</v>
      </c>
      <c r="B2930" s="2">
        <f t="shared" si="1550"/>
        <v>283860.97318172891</v>
      </c>
      <c r="C2930" s="2">
        <f t="shared" si="1567"/>
        <v>185097.64917061001</v>
      </c>
      <c r="D2930" s="2">
        <v>0</v>
      </c>
      <c r="E2930" s="73">
        <f t="shared" si="1551"/>
        <v>185097.64917061001</v>
      </c>
      <c r="F2930" s="88">
        <f t="shared" si="1577"/>
        <v>5325.46</v>
      </c>
      <c r="G2930" s="3">
        <f>IF(AND(N2930=1,N2929&gt;1),VLOOKUP(A2929,[1]Plan1!$BK$81:$BM$259,3),G2929)</f>
        <v>5344.63</v>
      </c>
      <c r="H2930" s="11">
        <f t="shared" si="1578"/>
        <v>43997</v>
      </c>
      <c r="I2930" s="11">
        <f t="shared" si="1579"/>
        <v>44027</v>
      </c>
      <c r="J2930" s="12">
        <f t="shared" si="1552"/>
        <v>3.599689040946652E-3</v>
      </c>
      <c r="K2930" s="11">
        <f t="shared" si="1568"/>
        <v>44088</v>
      </c>
      <c r="L2930" s="11">
        <f t="shared" si="1553"/>
        <v>44088</v>
      </c>
      <c r="M2930" s="1">
        <f t="shared" si="1572"/>
        <v>20</v>
      </c>
      <c r="N2930" s="1">
        <f t="shared" si="1554"/>
        <v>20</v>
      </c>
      <c r="O2930" s="2">
        <f t="shared" si="1555"/>
        <v>1.00359968</v>
      </c>
      <c r="P2930" s="13">
        <f t="shared" si="1580"/>
        <v>1.0025999400000001</v>
      </c>
      <c r="Q2930" s="13">
        <f t="shared" si="1573"/>
        <v>1.5225598466461905</v>
      </c>
      <c r="R2930" s="2">
        <f t="shared" si="1576"/>
        <v>1.5280405699999999</v>
      </c>
      <c r="S2930" s="2">
        <f t="shared" si="1569"/>
        <v>1.4936037600000001</v>
      </c>
      <c r="T2930" s="2">
        <f t="shared" si="1556"/>
        <v>276462.54476838</v>
      </c>
      <c r="U2930" s="2">
        <f t="shared" si="1557"/>
        <v>0</v>
      </c>
      <c r="V2930" s="2">
        <f t="shared" si="1558"/>
        <v>97739.068173708918</v>
      </c>
      <c r="W2930" s="2">
        <f t="shared" si="1559"/>
        <v>282836.71734431892</v>
      </c>
      <c r="X2930" s="17">
        <f t="shared" si="1560"/>
        <v>0</v>
      </c>
      <c r="Y2930" s="2">
        <f t="shared" si="1561"/>
        <v>0</v>
      </c>
      <c r="Z2930" s="72">
        <f t="shared" si="1562"/>
        <v>0</v>
      </c>
      <c r="AA2930" s="2">
        <f t="shared" si="1548"/>
        <v>0</v>
      </c>
      <c r="AB2930" s="12">
        <f t="shared" si="1570"/>
        <v>4.6600000000000003E-2</v>
      </c>
      <c r="AC2930" s="17">
        <f t="shared" si="1563"/>
        <v>20</v>
      </c>
      <c r="AD2930" s="17">
        <v>252</v>
      </c>
      <c r="AE2930" s="13">
        <f t="shared" si="1574"/>
        <v>1.0036213679999999</v>
      </c>
      <c r="AF2930" s="2">
        <f t="shared" si="1549"/>
        <v>1001.17261282</v>
      </c>
      <c r="AG2930" s="2">
        <f t="shared" si="1564"/>
        <v>1024.2558374099999</v>
      </c>
      <c r="AH2930" s="3">
        <f t="shared" si="1565"/>
        <v>0</v>
      </c>
      <c r="AI2930" s="4" t="str">
        <f t="shared" si="1575"/>
        <v>A+J=</v>
      </c>
      <c r="AJ2930" s="11">
        <f t="shared" si="1571"/>
        <v>44088</v>
      </c>
      <c r="AK2930" s="11"/>
      <c r="AL2930" s="4"/>
      <c r="AM2930" s="1"/>
      <c r="AN2930" s="11"/>
      <c r="AO2930" s="1"/>
      <c r="AP2930" s="1"/>
      <c r="AQ2930" s="3"/>
      <c r="AR2930" s="3"/>
      <c r="AS2930" s="6"/>
      <c r="AT2930" s="1"/>
      <c r="AU2930" s="1"/>
      <c r="AV2930" s="1"/>
      <c r="AW2930" s="1"/>
      <c r="AX2930" s="1"/>
      <c r="AY2930" s="1"/>
      <c r="AZ2930" s="1"/>
      <c r="BA2930" s="1"/>
      <c r="BB2930" s="1"/>
    </row>
    <row r="2931" spans="1:154" x14ac:dyDescent="0.2">
      <c r="A2931" s="158">
        <f t="shared" si="1566"/>
        <v>44087</v>
      </c>
      <c r="B2931" s="2">
        <f t="shared" si="1550"/>
        <v>283860.97318172891</v>
      </c>
      <c r="C2931" s="2">
        <f t="shared" si="1567"/>
        <v>185097.64917061001</v>
      </c>
      <c r="D2931" s="2">
        <v>0</v>
      </c>
      <c r="E2931" s="73">
        <f t="shared" si="1551"/>
        <v>185097.64917061001</v>
      </c>
      <c r="F2931" s="88">
        <f t="shared" si="1577"/>
        <v>5325.46</v>
      </c>
      <c r="G2931" s="3">
        <f>IF(AND(N2931=1,N2930&gt;1),VLOOKUP(A2930,[1]Plan1!$BK$81:$BM$259,3),G2930)</f>
        <v>5344.63</v>
      </c>
      <c r="H2931" s="11">
        <f t="shared" si="1578"/>
        <v>43997</v>
      </c>
      <c r="I2931" s="11">
        <f t="shared" si="1579"/>
        <v>44027</v>
      </c>
      <c r="J2931" s="12">
        <f t="shared" si="1552"/>
        <v>3.599689040946652E-3</v>
      </c>
      <c r="K2931" s="11">
        <f t="shared" si="1568"/>
        <v>44088</v>
      </c>
      <c r="L2931" s="11">
        <f t="shared" si="1553"/>
        <v>44088</v>
      </c>
      <c r="M2931" s="1">
        <f t="shared" si="1572"/>
        <v>20</v>
      </c>
      <c r="N2931" s="1">
        <f t="shared" si="1554"/>
        <v>20</v>
      </c>
      <c r="O2931" s="2">
        <f t="shared" si="1555"/>
        <v>1.00359968</v>
      </c>
      <c r="P2931" s="13">
        <f t="shared" si="1580"/>
        <v>1.0025999400000001</v>
      </c>
      <c r="Q2931" s="13">
        <f t="shared" si="1573"/>
        <v>1.5225598466461905</v>
      </c>
      <c r="R2931" s="2">
        <f t="shared" si="1576"/>
        <v>1.5280405699999999</v>
      </c>
      <c r="S2931" s="2">
        <f t="shared" si="1569"/>
        <v>1.4936037600000001</v>
      </c>
      <c r="T2931" s="2">
        <f t="shared" si="1556"/>
        <v>276462.54476838</v>
      </c>
      <c r="U2931" s="2">
        <f t="shared" si="1557"/>
        <v>0</v>
      </c>
      <c r="V2931" s="2">
        <f t="shared" si="1558"/>
        <v>97739.068173708918</v>
      </c>
      <c r="W2931" s="2">
        <f t="shared" si="1559"/>
        <v>282836.71734431892</v>
      </c>
      <c r="X2931" s="17">
        <f t="shared" si="1560"/>
        <v>0</v>
      </c>
      <c r="Y2931" s="2">
        <f t="shared" si="1561"/>
        <v>0</v>
      </c>
      <c r="Z2931" s="72">
        <f t="shared" si="1562"/>
        <v>0</v>
      </c>
      <c r="AA2931" s="2">
        <f t="shared" si="1548"/>
        <v>0</v>
      </c>
      <c r="AB2931" s="12">
        <f t="shared" si="1570"/>
        <v>4.6600000000000003E-2</v>
      </c>
      <c r="AC2931" s="17">
        <f t="shared" si="1563"/>
        <v>20</v>
      </c>
      <c r="AD2931" s="17">
        <v>252</v>
      </c>
      <c r="AE2931" s="13">
        <f t="shared" si="1574"/>
        <v>1.0036213679999999</v>
      </c>
      <c r="AF2931" s="2">
        <f t="shared" si="1549"/>
        <v>1001.17261282</v>
      </c>
      <c r="AG2931" s="2">
        <f t="shared" si="1564"/>
        <v>1024.2558374099999</v>
      </c>
      <c r="AH2931" s="3">
        <f t="shared" si="1565"/>
        <v>0</v>
      </c>
      <c r="AI2931" s="4" t="str">
        <f t="shared" si="1575"/>
        <v>A+J=</v>
      </c>
      <c r="AJ2931" s="11">
        <f t="shared" si="1571"/>
        <v>44088</v>
      </c>
      <c r="AK2931" s="11"/>
      <c r="AL2931" s="40"/>
      <c r="AM2931" s="38"/>
      <c r="AN2931" s="18"/>
      <c r="AO2931" s="38"/>
      <c r="AP2931" s="38"/>
      <c r="AQ2931" s="39"/>
      <c r="AR2931" s="39"/>
      <c r="AS2931" s="69"/>
      <c r="AT2931" s="38"/>
      <c r="AU2931" s="38"/>
      <c r="AV2931" s="38"/>
      <c r="AW2931" s="38"/>
      <c r="AX2931" s="38"/>
      <c r="AY2931" s="38"/>
      <c r="AZ2931" s="38"/>
      <c r="BA2931" s="38"/>
      <c r="BB2931" s="38"/>
    </row>
    <row r="2932" spans="1:154" x14ac:dyDescent="0.2">
      <c r="A2932" s="156">
        <f t="shared" si="1566"/>
        <v>44088</v>
      </c>
      <c r="B2932" s="82">
        <f t="shared" si="1550"/>
        <v>283860.97318172891</v>
      </c>
      <c r="C2932" s="82">
        <f t="shared" si="1567"/>
        <v>185097.64917061001</v>
      </c>
      <c r="D2932" s="82">
        <v>0</v>
      </c>
      <c r="E2932" s="83">
        <f t="shared" si="1551"/>
        <v>185097.64917061001</v>
      </c>
      <c r="F2932" s="89">
        <f t="shared" si="1577"/>
        <v>5325.46</v>
      </c>
      <c r="G2932" s="3">
        <f>IF(AND(N2932=1,N2931&gt;1),VLOOKUP(A2931,[1]Plan1!$BK$81:$BM$259,3),G2931)</f>
        <v>5344.63</v>
      </c>
      <c r="H2932" s="18">
        <f t="shared" si="1578"/>
        <v>43997</v>
      </c>
      <c r="I2932" s="18">
        <f t="shared" si="1579"/>
        <v>44027</v>
      </c>
      <c r="J2932" s="84">
        <f t="shared" si="1552"/>
        <v>3.599689040946652E-3</v>
      </c>
      <c r="K2932" s="18">
        <f t="shared" si="1568"/>
        <v>44118</v>
      </c>
      <c r="L2932" s="18">
        <f t="shared" si="1553"/>
        <v>44088</v>
      </c>
      <c r="M2932" s="38">
        <f t="shared" si="1572"/>
        <v>20</v>
      </c>
      <c r="N2932" s="38">
        <f t="shared" si="1554"/>
        <v>20</v>
      </c>
      <c r="O2932" s="82">
        <f t="shared" si="1555"/>
        <v>1.00359968</v>
      </c>
      <c r="P2932" s="85">
        <f t="shared" si="1580"/>
        <v>1.0025999400000001</v>
      </c>
      <c r="Q2932" s="85">
        <f t="shared" si="1573"/>
        <v>1.5225598466461905</v>
      </c>
      <c r="R2932" s="82">
        <f t="shared" si="1576"/>
        <v>1.5280405699999999</v>
      </c>
      <c r="S2932" s="2">
        <f t="shared" si="1569"/>
        <v>1.5280405699999999</v>
      </c>
      <c r="T2932" s="82">
        <f t="shared" si="1556"/>
        <v>282836.71734431002</v>
      </c>
      <c r="U2932" s="82">
        <f t="shared" si="1557"/>
        <v>0</v>
      </c>
      <c r="V2932" s="82">
        <f t="shared" si="1558"/>
        <v>97739.068173708918</v>
      </c>
      <c r="W2932" s="82">
        <f t="shared" si="1559"/>
        <v>282836.71734431892</v>
      </c>
      <c r="X2932" s="86">
        <f t="shared" si="1560"/>
        <v>96</v>
      </c>
      <c r="Y2932" s="82">
        <f t="shared" si="1561"/>
        <v>1906.33919857</v>
      </c>
      <c r="Z2932" s="87">
        <f t="shared" si="1562"/>
        <v>1.02991E-2</v>
      </c>
      <c r="AA2932" s="82">
        <f t="shared" si="1548"/>
        <v>2912.9636356000001</v>
      </c>
      <c r="AB2932" s="84">
        <f t="shared" si="1570"/>
        <v>4.6600000000000003E-2</v>
      </c>
      <c r="AC2932" s="86">
        <f t="shared" si="1563"/>
        <v>20</v>
      </c>
      <c r="AD2932" s="86">
        <v>252</v>
      </c>
      <c r="AE2932" s="85">
        <f t="shared" si="1574"/>
        <v>1.0036213679999999</v>
      </c>
      <c r="AF2932" s="82">
        <f t="shared" si="1549"/>
        <v>1024.2558374099999</v>
      </c>
      <c r="AG2932" s="82">
        <f t="shared" si="1564"/>
        <v>1024.2558374099999</v>
      </c>
      <c r="AH2932" s="39">
        <f t="shared" si="1565"/>
        <v>3937.21947301</v>
      </c>
      <c r="AI2932" s="40" t="str">
        <f t="shared" si="1575"/>
        <v>A+J=</v>
      </c>
      <c r="AJ2932" s="18">
        <f t="shared" si="1571"/>
        <v>44088</v>
      </c>
      <c r="AK2932" s="18"/>
      <c r="AL2932" s="40"/>
      <c r="AM2932" s="38"/>
      <c r="AN2932" s="18"/>
      <c r="AO2932" s="38"/>
      <c r="AP2932" s="38"/>
      <c r="AQ2932" s="39"/>
      <c r="AR2932" s="39"/>
      <c r="AS2932" s="69"/>
      <c r="AT2932" s="38"/>
      <c r="AU2932" s="38"/>
      <c r="AV2932" s="38"/>
      <c r="AW2932" s="38"/>
      <c r="AX2932" s="38"/>
      <c r="AY2932" s="38"/>
      <c r="AZ2932" s="38"/>
      <c r="BA2932" s="38"/>
      <c r="BB2932" s="38"/>
      <c r="BC2932" s="38"/>
      <c r="BD2932" s="38"/>
      <c r="BE2932" s="38"/>
      <c r="BF2932" s="38"/>
      <c r="BG2932" s="38"/>
      <c r="BH2932" s="38"/>
      <c r="BI2932" s="38"/>
      <c r="BJ2932" s="38"/>
      <c r="BK2932" s="38"/>
      <c r="BL2932" s="38"/>
      <c r="BM2932" s="38"/>
      <c r="BN2932" s="38"/>
      <c r="BO2932" s="38"/>
      <c r="BP2932" s="38"/>
      <c r="BQ2932" s="38"/>
      <c r="BR2932" s="38"/>
      <c r="BS2932" s="38"/>
      <c r="BT2932" s="38"/>
      <c r="BU2932" s="38"/>
      <c r="BV2932" s="38"/>
      <c r="BW2932" s="38"/>
      <c r="BX2932" s="38"/>
      <c r="BY2932" s="38"/>
      <c r="BZ2932" s="38"/>
      <c r="CA2932" s="38"/>
      <c r="CB2932" s="38"/>
      <c r="CC2932" s="38"/>
      <c r="CD2932" s="38"/>
      <c r="CE2932" s="38"/>
      <c r="CF2932" s="38"/>
      <c r="CG2932" s="38"/>
      <c r="CH2932" s="38"/>
      <c r="CI2932" s="38"/>
      <c r="CJ2932" s="38"/>
      <c r="CK2932" s="38"/>
      <c r="CL2932" s="38"/>
      <c r="CM2932" s="38"/>
      <c r="CN2932" s="38"/>
      <c r="CO2932" s="38"/>
      <c r="CP2932" s="38"/>
      <c r="CQ2932" s="38"/>
      <c r="CR2932" s="38"/>
      <c r="CS2932" s="38"/>
      <c r="CT2932" s="38"/>
      <c r="CU2932" s="38"/>
      <c r="CV2932" s="38"/>
      <c r="CW2932" s="38"/>
      <c r="CX2932" s="38"/>
      <c r="CY2932" s="38"/>
      <c r="CZ2932" s="38"/>
      <c r="DA2932" s="38"/>
      <c r="DB2932" s="38"/>
      <c r="DC2932" s="38"/>
      <c r="DD2932" s="38"/>
      <c r="DE2932" s="38"/>
      <c r="DF2932" s="38"/>
      <c r="DG2932" s="38"/>
      <c r="DH2932" s="38"/>
      <c r="DI2932" s="38"/>
      <c r="DJ2932" s="38"/>
      <c r="DK2932" s="38"/>
      <c r="DL2932" s="38"/>
      <c r="DM2932" s="38"/>
      <c r="DN2932" s="38"/>
      <c r="DO2932" s="38"/>
      <c r="DP2932" s="38"/>
      <c r="DQ2932" s="38"/>
      <c r="DR2932" s="38"/>
      <c r="DS2932" s="38"/>
      <c r="DT2932" s="38"/>
      <c r="DU2932" s="38"/>
      <c r="DV2932" s="38"/>
      <c r="DW2932" s="38"/>
      <c r="DX2932" s="38"/>
      <c r="DY2932" s="38"/>
      <c r="DZ2932" s="38"/>
      <c r="EA2932" s="38"/>
      <c r="EB2932" s="38"/>
      <c r="EC2932" s="38"/>
      <c r="ED2932" s="38"/>
      <c r="EE2932" s="38"/>
      <c r="EF2932" s="38"/>
      <c r="EG2932" s="38"/>
      <c r="EH2932" s="38"/>
      <c r="EI2932" s="38"/>
      <c r="EJ2932" s="38"/>
      <c r="EK2932" s="38"/>
      <c r="EL2932" s="38"/>
      <c r="EM2932" s="38"/>
      <c r="EN2932" s="38"/>
      <c r="EO2932" s="38"/>
      <c r="EP2932" s="38"/>
      <c r="EQ2932" s="38"/>
      <c r="ER2932" s="38"/>
      <c r="ES2932" s="38"/>
      <c r="ET2932" s="38"/>
      <c r="EU2932" s="38"/>
      <c r="EV2932" s="38"/>
      <c r="EW2932" s="38"/>
      <c r="EX2932" s="38"/>
    </row>
    <row r="2933" spans="1:154" x14ac:dyDescent="0.2">
      <c r="A2933" s="158">
        <f t="shared" si="1566"/>
        <v>44089</v>
      </c>
      <c r="B2933" s="2">
        <f t="shared" si="1550"/>
        <v>280002.6404797982</v>
      </c>
      <c r="C2933" s="2">
        <f t="shared" si="1567"/>
        <v>183191.30997204001</v>
      </c>
      <c r="D2933" s="2">
        <f>SUM(Y2933:Y$3268)</f>
        <v>21082.060270329999</v>
      </c>
      <c r="E2933" s="73">
        <f t="shared" si="1551"/>
        <v>162109.24970171001</v>
      </c>
      <c r="F2933" s="88">
        <f t="shared" si="1577"/>
        <v>5344.63</v>
      </c>
      <c r="G2933" s="3">
        <f>IF(AND(N2933=1,N2932&gt;1),VLOOKUP(A2932,[1]Plan1!$BK$81:$BM$259,3),G2932)</f>
        <v>5357.46</v>
      </c>
      <c r="H2933" s="11">
        <f t="shared" si="1578"/>
        <v>44027</v>
      </c>
      <c r="I2933" s="11">
        <f t="shared" si="1579"/>
        <v>44058</v>
      </c>
      <c r="J2933" s="12">
        <f t="shared" si="1552"/>
        <v>2.4005403554596683E-3</v>
      </c>
      <c r="K2933" s="11">
        <f t="shared" si="1568"/>
        <v>44118</v>
      </c>
      <c r="L2933" s="11">
        <f t="shared" si="1553"/>
        <v>44118</v>
      </c>
      <c r="M2933" s="1">
        <f t="shared" si="1572"/>
        <v>21</v>
      </c>
      <c r="N2933" s="1">
        <f t="shared" si="1554"/>
        <v>1</v>
      </c>
      <c r="O2933" s="2">
        <f t="shared" si="1555"/>
        <v>1.00011418</v>
      </c>
      <c r="P2933" s="13">
        <f t="shared" si="1580"/>
        <v>1.00359968</v>
      </c>
      <c r="Q2933" s="13">
        <f t="shared" si="1573"/>
        <v>1.5280405748749659</v>
      </c>
      <c r="R2933" s="2">
        <f t="shared" si="1576"/>
        <v>1.5282150400000001</v>
      </c>
      <c r="S2933" s="2">
        <f t="shared" si="1569"/>
        <v>1.5280405699999999</v>
      </c>
      <c r="T2933" s="2">
        <f t="shared" si="1556"/>
        <v>279923.75370871997</v>
      </c>
      <c r="U2933" s="2">
        <f t="shared" si="1557"/>
        <v>11132.183121919405</v>
      </c>
      <c r="V2933" s="2">
        <f t="shared" si="1558"/>
        <v>85628.543815558747</v>
      </c>
      <c r="W2933" s="2">
        <f t="shared" si="1559"/>
        <v>279952.03690951818</v>
      </c>
      <c r="X2933" s="17">
        <f t="shared" si="1560"/>
        <v>0</v>
      </c>
      <c r="Y2933" s="2">
        <f t="shared" si="1561"/>
        <v>0</v>
      </c>
      <c r="Z2933" s="72">
        <f t="shared" si="1562"/>
        <v>0</v>
      </c>
      <c r="AA2933" s="2">
        <f t="shared" si="1548"/>
        <v>0</v>
      </c>
      <c r="AB2933" s="12">
        <f t="shared" si="1570"/>
        <v>4.6600000000000003E-2</v>
      </c>
      <c r="AC2933" s="17">
        <f t="shared" si="1563"/>
        <v>1</v>
      </c>
      <c r="AD2933" s="17">
        <v>252</v>
      </c>
      <c r="AE2933" s="13">
        <f t="shared" si="1574"/>
        <v>1.0001807579999999</v>
      </c>
      <c r="AF2933" s="2">
        <f t="shared" si="1549"/>
        <v>50.598457869999997</v>
      </c>
      <c r="AG2933" s="2">
        <f t="shared" si="1564"/>
        <v>50.60357028</v>
      </c>
      <c r="AH2933" s="3">
        <f t="shared" si="1565"/>
        <v>0</v>
      </c>
      <c r="AI2933" s="4" t="str">
        <f t="shared" si="1575"/>
        <v>A+J=</v>
      </c>
      <c r="AJ2933" s="11">
        <f t="shared" si="1571"/>
        <v>44118</v>
      </c>
      <c r="AK2933" s="11"/>
      <c r="AL2933" s="4"/>
      <c r="AM2933" s="1"/>
      <c r="AN2933" s="11"/>
      <c r="AO2933" s="1"/>
      <c r="AP2933" s="1"/>
      <c r="AQ2933" s="3"/>
      <c r="AR2933" s="3"/>
      <c r="AS2933" s="6"/>
      <c r="AT2933" s="1"/>
      <c r="AU2933" s="1"/>
      <c r="AV2933" s="1"/>
      <c r="AW2933" s="1"/>
      <c r="AX2933" s="1"/>
      <c r="AY2933" s="1"/>
      <c r="AZ2933" s="1"/>
      <c r="BA2933" s="1"/>
      <c r="BB2933" s="1"/>
    </row>
    <row r="2934" spans="1:154" x14ac:dyDescent="0.2">
      <c r="A2934" s="158">
        <f t="shared" si="1566"/>
        <v>44090</v>
      </c>
      <c r="B2934" s="2">
        <f t="shared" si="1550"/>
        <v>280081.54967843858</v>
      </c>
      <c r="C2934" s="2">
        <f t="shared" si="1567"/>
        <v>183191.30997204001</v>
      </c>
      <c r="D2934" s="2">
        <f>SUM(Y2934:Y$3268)</f>
        <v>21082.060270329999</v>
      </c>
      <c r="E2934" s="73">
        <f t="shared" si="1551"/>
        <v>162109.24970171001</v>
      </c>
      <c r="F2934" s="88">
        <f t="shared" si="1577"/>
        <v>5344.63</v>
      </c>
      <c r="G2934" s="3">
        <f>IF(AND(N2934=1,N2933&gt;1),VLOOKUP(A2933,[1]Plan1!$BK$81:$BM$259,3),G2933)</f>
        <v>5357.46</v>
      </c>
      <c r="H2934" s="11">
        <f t="shared" si="1578"/>
        <v>44027</v>
      </c>
      <c r="I2934" s="11">
        <f t="shared" si="1579"/>
        <v>44058</v>
      </c>
      <c r="J2934" s="12">
        <f t="shared" si="1552"/>
        <v>2.4005403554596683E-3</v>
      </c>
      <c r="K2934" s="11">
        <f t="shared" si="1568"/>
        <v>44118</v>
      </c>
      <c r="L2934" s="11">
        <f t="shared" si="1553"/>
        <v>44118</v>
      </c>
      <c r="M2934" s="1">
        <f t="shared" si="1572"/>
        <v>21</v>
      </c>
      <c r="N2934" s="1">
        <f t="shared" si="1554"/>
        <v>2</v>
      </c>
      <c r="O2934" s="2">
        <f t="shared" si="1555"/>
        <v>1.0002283700000001</v>
      </c>
      <c r="P2934" s="13">
        <f t="shared" si="1580"/>
        <v>1.00359968</v>
      </c>
      <c r="Q2934" s="13">
        <f t="shared" si="1573"/>
        <v>1.5280405748749659</v>
      </c>
      <c r="R2934" s="2">
        <f t="shared" si="1576"/>
        <v>1.5283895300000001</v>
      </c>
      <c r="S2934" s="2">
        <f t="shared" si="1569"/>
        <v>1.5280405699999999</v>
      </c>
      <c r="T2934" s="2">
        <f t="shared" si="1556"/>
        <v>279923.75370871997</v>
      </c>
      <c r="U2934" s="2">
        <f t="shared" si="1557"/>
        <v>11132.183121919405</v>
      </c>
      <c r="V2934" s="2">
        <f t="shared" si="1558"/>
        <v>85656.830258539208</v>
      </c>
      <c r="W2934" s="2">
        <f t="shared" si="1559"/>
        <v>279980.32335249858</v>
      </c>
      <c r="X2934" s="17">
        <f t="shared" si="1560"/>
        <v>0</v>
      </c>
      <c r="Y2934" s="2">
        <f t="shared" si="1561"/>
        <v>0</v>
      </c>
      <c r="Z2934" s="72">
        <f t="shared" si="1562"/>
        <v>0</v>
      </c>
      <c r="AA2934" s="2">
        <f t="shared" si="1548"/>
        <v>0</v>
      </c>
      <c r="AB2934" s="12">
        <f t="shared" si="1570"/>
        <v>4.6600000000000003E-2</v>
      </c>
      <c r="AC2934" s="17">
        <f t="shared" si="1563"/>
        <v>2</v>
      </c>
      <c r="AD2934" s="17">
        <v>252</v>
      </c>
      <c r="AE2934" s="13">
        <f t="shared" si="1574"/>
        <v>1.0003615480000001</v>
      </c>
      <c r="AF2934" s="2">
        <f t="shared" si="1549"/>
        <v>101.20587329999999</v>
      </c>
      <c r="AG2934" s="2">
        <f t="shared" si="1564"/>
        <v>101.22632594</v>
      </c>
      <c r="AH2934" s="3">
        <f t="shared" si="1565"/>
        <v>0</v>
      </c>
      <c r="AI2934" s="4" t="str">
        <f t="shared" si="1575"/>
        <v>A+J=</v>
      </c>
      <c r="AJ2934" s="11">
        <f t="shared" si="1571"/>
        <v>44118</v>
      </c>
      <c r="AK2934" s="11"/>
      <c r="AL2934" s="4"/>
      <c r="AM2934" s="1"/>
      <c r="AN2934" s="11"/>
      <c r="AO2934" s="1"/>
      <c r="AP2934" s="1"/>
      <c r="AQ2934" s="3"/>
      <c r="AR2934" s="3"/>
      <c r="AS2934" s="6"/>
      <c r="AT2934" s="1"/>
      <c r="AU2934" s="1"/>
      <c r="AV2934" s="1"/>
      <c r="AW2934" s="1"/>
      <c r="AX2934" s="1"/>
      <c r="AY2934" s="1"/>
      <c r="AZ2934" s="1"/>
      <c r="BA2934" s="1"/>
      <c r="BB2934" s="1"/>
    </row>
    <row r="2935" spans="1:154" x14ac:dyDescent="0.2">
      <c r="A2935" s="158">
        <f t="shared" si="1566"/>
        <v>44091</v>
      </c>
      <c r="B2935" s="2">
        <f t="shared" si="1550"/>
        <v>280160.48321109655</v>
      </c>
      <c r="C2935" s="2">
        <f t="shared" si="1567"/>
        <v>183191.30997204001</v>
      </c>
      <c r="D2935" s="2">
        <f>SUM(Y2935:Y$3268)</f>
        <v>21082.060270329999</v>
      </c>
      <c r="E2935" s="73">
        <f t="shared" si="1551"/>
        <v>162109.24970171001</v>
      </c>
      <c r="F2935" s="88">
        <f t="shared" si="1577"/>
        <v>5344.63</v>
      </c>
      <c r="G2935" s="3">
        <f>IF(AND(N2935=1,N2934&gt;1),VLOOKUP(A2934,[1]Plan1!$BK$81:$BM$259,3),G2934)</f>
        <v>5357.46</v>
      </c>
      <c r="H2935" s="11">
        <f t="shared" si="1578"/>
        <v>44027</v>
      </c>
      <c r="I2935" s="11">
        <f t="shared" si="1579"/>
        <v>44058</v>
      </c>
      <c r="J2935" s="12">
        <f t="shared" si="1552"/>
        <v>2.4005403554596683E-3</v>
      </c>
      <c r="K2935" s="11">
        <f t="shared" si="1568"/>
        <v>44118</v>
      </c>
      <c r="L2935" s="11">
        <f t="shared" si="1553"/>
        <v>44118</v>
      </c>
      <c r="M2935" s="1">
        <f t="shared" si="1572"/>
        <v>21</v>
      </c>
      <c r="N2935" s="1">
        <f t="shared" si="1554"/>
        <v>3</v>
      </c>
      <c r="O2935" s="2">
        <f t="shared" si="1555"/>
        <v>1.0003425800000001</v>
      </c>
      <c r="P2935" s="13">
        <f t="shared" si="1580"/>
        <v>1.00359968</v>
      </c>
      <c r="Q2935" s="13">
        <f t="shared" si="1573"/>
        <v>1.5280405748749659</v>
      </c>
      <c r="R2935" s="2">
        <f t="shared" si="1576"/>
        <v>1.52856405</v>
      </c>
      <c r="S2935" s="2">
        <f t="shared" si="1569"/>
        <v>1.5280405699999999</v>
      </c>
      <c r="T2935" s="2">
        <f t="shared" si="1556"/>
        <v>279923.75370871997</v>
      </c>
      <c r="U2935" s="2">
        <f t="shared" si="1557"/>
        <v>11132.183121919405</v>
      </c>
      <c r="V2935" s="2">
        <f t="shared" si="1558"/>
        <v>85685.121564797126</v>
      </c>
      <c r="W2935" s="2">
        <f t="shared" si="1559"/>
        <v>280008.61465875653</v>
      </c>
      <c r="X2935" s="17">
        <f t="shared" si="1560"/>
        <v>0</v>
      </c>
      <c r="Y2935" s="2">
        <f t="shared" si="1561"/>
        <v>0</v>
      </c>
      <c r="Z2935" s="72">
        <f t="shared" si="1562"/>
        <v>0</v>
      </c>
      <c r="AA2935" s="2">
        <f t="shared" si="1548"/>
        <v>0</v>
      </c>
      <c r="AB2935" s="12">
        <f t="shared" si="1570"/>
        <v>4.6600000000000003E-2</v>
      </c>
      <c r="AC2935" s="17">
        <f t="shared" si="1563"/>
        <v>3</v>
      </c>
      <c r="AD2935" s="17">
        <v>252</v>
      </c>
      <c r="AE2935" s="13">
        <f t="shared" si="1574"/>
        <v>1.0005423710000001</v>
      </c>
      <c r="AF2935" s="2">
        <f t="shared" si="1549"/>
        <v>151.82252621999999</v>
      </c>
      <c r="AG2935" s="2">
        <f t="shared" si="1564"/>
        <v>151.86855234000001</v>
      </c>
      <c r="AH2935" s="3">
        <f t="shared" si="1565"/>
        <v>0</v>
      </c>
      <c r="AI2935" s="4" t="str">
        <f t="shared" si="1575"/>
        <v>A+J=</v>
      </c>
      <c r="AJ2935" s="11">
        <f t="shared" si="1571"/>
        <v>44118</v>
      </c>
      <c r="AK2935" s="11"/>
      <c r="AL2935" s="4"/>
      <c r="AM2935" s="1"/>
      <c r="AN2935" s="11"/>
      <c r="AO2935" s="1"/>
      <c r="AP2935" s="1"/>
      <c r="AQ2935" s="3"/>
      <c r="AR2935" s="3"/>
      <c r="AS2935" s="6"/>
      <c r="AT2935" s="1"/>
      <c r="AU2935" s="1"/>
      <c r="AV2935" s="1"/>
      <c r="AW2935" s="1"/>
      <c r="AX2935" s="1"/>
      <c r="AY2935" s="1"/>
      <c r="AZ2935" s="1"/>
      <c r="BA2935" s="1"/>
      <c r="BB2935" s="1"/>
    </row>
    <row r="2936" spans="1:154" x14ac:dyDescent="0.2">
      <c r="A2936" s="158">
        <f t="shared" si="1566"/>
        <v>44092</v>
      </c>
      <c r="B2936" s="2">
        <f t="shared" si="1550"/>
        <v>280239.43783866696</v>
      </c>
      <c r="C2936" s="2">
        <f t="shared" si="1567"/>
        <v>183191.30997204001</v>
      </c>
      <c r="D2936" s="2">
        <f>SUM(Y2936:Y$3268)</f>
        <v>21082.060270329999</v>
      </c>
      <c r="E2936" s="73">
        <f t="shared" si="1551"/>
        <v>162109.24970171001</v>
      </c>
      <c r="F2936" s="88">
        <f t="shared" si="1577"/>
        <v>5344.63</v>
      </c>
      <c r="G2936" s="3">
        <f>IF(AND(N2936=1,N2935&gt;1),VLOOKUP(A2935,[1]Plan1!$BK$81:$BM$259,3),G2935)</f>
        <v>5357.46</v>
      </c>
      <c r="H2936" s="11">
        <f t="shared" si="1578"/>
        <v>44027</v>
      </c>
      <c r="I2936" s="11">
        <f t="shared" si="1579"/>
        <v>44058</v>
      </c>
      <c r="J2936" s="12">
        <f t="shared" si="1552"/>
        <v>2.4005403554596683E-3</v>
      </c>
      <c r="K2936" s="11">
        <f t="shared" si="1568"/>
        <v>44118</v>
      </c>
      <c r="L2936" s="11">
        <f t="shared" si="1553"/>
        <v>44118</v>
      </c>
      <c r="M2936" s="1">
        <f t="shared" si="1572"/>
        <v>21</v>
      </c>
      <c r="N2936" s="1">
        <f t="shared" si="1554"/>
        <v>4</v>
      </c>
      <c r="O2936" s="2">
        <f t="shared" si="1555"/>
        <v>1.0004568</v>
      </c>
      <c r="P2936" s="13">
        <f t="shared" si="1580"/>
        <v>1.00359968</v>
      </c>
      <c r="Q2936" s="13">
        <f t="shared" si="1573"/>
        <v>1.5280405748749659</v>
      </c>
      <c r="R2936" s="2">
        <f t="shared" si="1576"/>
        <v>1.52873858</v>
      </c>
      <c r="S2936" s="2">
        <f t="shared" si="1569"/>
        <v>1.5280405699999999</v>
      </c>
      <c r="T2936" s="2">
        <f t="shared" si="1556"/>
        <v>279923.75370871997</v>
      </c>
      <c r="U2936" s="2">
        <f t="shared" si="1557"/>
        <v>11132.183121919405</v>
      </c>
      <c r="V2936" s="2">
        <f t="shared" si="1558"/>
        <v>85713.414492147567</v>
      </c>
      <c r="W2936" s="2">
        <f t="shared" si="1559"/>
        <v>280036.90758610697</v>
      </c>
      <c r="X2936" s="17">
        <f t="shared" si="1560"/>
        <v>0</v>
      </c>
      <c r="Y2936" s="2">
        <f t="shared" si="1561"/>
        <v>0</v>
      </c>
      <c r="Z2936" s="72">
        <f t="shared" si="1562"/>
        <v>0</v>
      </c>
      <c r="AA2936" s="2">
        <f t="shared" si="1548"/>
        <v>0</v>
      </c>
      <c r="AB2936" s="12">
        <f t="shared" si="1570"/>
        <v>4.6600000000000003E-2</v>
      </c>
      <c r="AC2936" s="17">
        <f t="shared" si="1563"/>
        <v>4</v>
      </c>
      <c r="AD2936" s="17">
        <v>252</v>
      </c>
      <c r="AE2936" s="13">
        <f t="shared" si="1574"/>
        <v>1.0007232269999999</v>
      </c>
      <c r="AF2936" s="2">
        <f t="shared" si="1549"/>
        <v>202.44841661999999</v>
      </c>
      <c r="AG2936" s="2">
        <f t="shared" si="1564"/>
        <v>202.53025256000001</v>
      </c>
      <c r="AH2936" s="3">
        <f t="shared" si="1565"/>
        <v>0</v>
      </c>
      <c r="AI2936" s="4" t="str">
        <f t="shared" si="1575"/>
        <v>A+J=</v>
      </c>
      <c r="AJ2936" s="11">
        <f t="shared" si="1571"/>
        <v>44118</v>
      </c>
      <c r="AK2936" s="11"/>
      <c r="AL2936" s="4"/>
      <c r="AM2936" s="1"/>
      <c r="AN2936" s="11"/>
      <c r="AO2936" s="1"/>
      <c r="AP2936" s="1"/>
      <c r="AQ2936" s="3"/>
      <c r="AR2936" s="3"/>
      <c r="AS2936" s="6"/>
      <c r="AT2936" s="1"/>
      <c r="AU2936" s="1"/>
      <c r="AV2936" s="1"/>
      <c r="AW2936" s="1"/>
      <c r="AX2936" s="1"/>
      <c r="AY2936" s="1"/>
      <c r="AZ2936" s="1"/>
      <c r="BA2936" s="1"/>
      <c r="BB2936" s="1"/>
    </row>
    <row r="2937" spans="1:154" x14ac:dyDescent="0.2">
      <c r="A2937" s="158">
        <f t="shared" si="1566"/>
        <v>44093</v>
      </c>
      <c r="B2937" s="2">
        <f t="shared" si="1550"/>
        <v>280318.41490733239</v>
      </c>
      <c r="C2937" s="2">
        <f t="shared" si="1567"/>
        <v>183191.30997204001</v>
      </c>
      <c r="D2937" s="2">
        <f>SUM(Y2937:Y$3268)</f>
        <v>21082.060270329999</v>
      </c>
      <c r="E2937" s="73">
        <f t="shared" si="1551"/>
        <v>162109.24970171001</v>
      </c>
      <c r="F2937" s="88">
        <f t="shared" si="1577"/>
        <v>5344.63</v>
      </c>
      <c r="G2937" s="3">
        <f>IF(AND(N2937=1,N2936&gt;1),VLOOKUP(A2936,[1]Plan1!$BK$81:$BM$259,3),G2936)</f>
        <v>5357.46</v>
      </c>
      <c r="H2937" s="11">
        <f t="shared" si="1578"/>
        <v>44027</v>
      </c>
      <c r="I2937" s="11">
        <f t="shared" si="1579"/>
        <v>44058</v>
      </c>
      <c r="J2937" s="12">
        <f t="shared" si="1552"/>
        <v>2.4005403554596683E-3</v>
      </c>
      <c r="K2937" s="11">
        <f t="shared" si="1568"/>
        <v>44118</v>
      </c>
      <c r="L2937" s="11">
        <f t="shared" si="1553"/>
        <v>44118</v>
      </c>
      <c r="M2937" s="1">
        <f t="shared" si="1572"/>
        <v>21</v>
      </c>
      <c r="N2937" s="1">
        <f t="shared" si="1554"/>
        <v>5</v>
      </c>
      <c r="O2937" s="2">
        <f t="shared" si="1555"/>
        <v>1.0005710299999999</v>
      </c>
      <c r="P2937" s="13">
        <f t="shared" si="1580"/>
        <v>1.00359968</v>
      </c>
      <c r="Q2937" s="13">
        <f t="shared" si="1573"/>
        <v>1.5280405748749659</v>
      </c>
      <c r="R2937" s="2">
        <f t="shared" si="1576"/>
        <v>1.5289131300000001</v>
      </c>
      <c r="S2937" s="2">
        <f t="shared" si="1569"/>
        <v>1.5280405699999999</v>
      </c>
      <c r="T2937" s="2">
        <f t="shared" si="1556"/>
        <v>279923.75370871997</v>
      </c>
      <c r="U2937" s="2">
        <f t="shared" si="1557"/>
        <v>11132.183121919405</v>
      </c>
      <c r="V2937" s="2">
        <f t="shared" si="1558"/>
        <v>85741.710661683013</v>
      </c>
      <c r="W2937" s="2">
        <f t="shared" si="1559"/>
        <v>280065.2037556424</v>
      </c>
      <c r="X2937" s="17">
        <f t="shared" si="1560"/>
        <v>0</v>
      </c>
      <c r="Y2937" s="2">
        <f t="shared" si="1561"/>
        <v>0</v>
      </c>
      <c r="Z2937" s="72">
        <f t="shared" si="1562"/>
        <v>0</v>
      </c>
      <c r="AA2937" s="2">
        <f t="shared" si="1548"/>
        <v>0</v>
      </c>
      <c r="AB2937" s="12">
        <f t="shared" si="1570"/>
        <v>4.6600000000000003E-2</v>
      </c>
      <c r="AC2937" s="17">
        <f t="shared" si="1563"/>
        <v>5</v>
      </c>
      <c r="AD2937" s="17">
        <v>252</v>
      </c>
      <c r="AE2937" s="13">
        <f t="shared" si="1574"/>
        <v>1.000904115</v>
      </c>
      <c r="AF2937" s="2">
        <f t="shared" si="1549"/>
        <v>253.08326457999999</v>
      </c>
      <c r="AG2937" s="2">
        <f t="shared" si="1564"/>
        <v>253.21115169000001</v>
      </c>
      <c r="AH2937" s="3">
        <f t="shared" si="1565"/>
        <v>0</v>
      </c>
      <c r="AI2937" s="4" t="str">
        <f t="shared" si="1575"/>
        <v>A+J=</v>
      </c>
      <c r="AJ2937" s="11">
        <f t="shared" si="1571"/>
        <v>44118</v>
      </c>
      <c r="AK2937" s="11"/>
      <c r="AL2937" s="4"/>
      <c r="AM2937" s="1"/>
      <c r="AN2937" s="11"/>
      <c r="AO2937" s="1"/>
      <c r="AP2937" s="1"/>
      <c r="AQ2937" s="3"/>
      <c r="AR2937" s="3"/>
      <c r="AS2937" s="6"/>
      <c r="AT2937" s="1"/>
      <c r="AU2937" s="1"/>
      <c r="AV2937" s="1"/>
      <c r="AW2937" s="1"/>
      <c r="AX2937" s="1"/>
      <c r="AY2937" s="1"/>
      <c r="AZ2937" s="1"/>
      <c r="BA2937" s="1"/>
      <c r="BB2937" s="1"/>
    </row>
    <row r="2938" spans="1:154" x14ac:dyDescent="0.2">
      <c r="A2938" s="158">
        <f t="shared" si="1566"/>
        <v>44094</v>
      </c>
      <c r="B2938" s="2">
        <f t="shared" si="1550"/>
        <v>280318.41490733239</v>
      </c>
      <c r="C2938" s="2">
        <f t="shared" si="1567"/>
        <v>183191.30997204001</v>
      </c>
      <c r="D2938" s="2">
        <f>SUM(Y2938:Y$3268)</f>
        <v>21082.060270329999</v>
      </c>
      <c r="E2938" s="73">
        <f t="shared" si="1551"/>
        <v>162109.24970171001</v>
      </c>
      <c r="F2938" s="88">
        <f t="shared" si="1577"/>
        <v>5344.63</v>
      </c>
      <c r="G2938" s="3">
        <f>IF(AND(N2938=1,N2937&gt;1),VLOOKUP(A2937,[1]Plan1!$BK$81:$BM$259,3),G2937)</f>
        <v>5357.46</v>
      </c>
      <c r="H2938" s="11">
        <f t="shared" si="1578"/>
        <v>44027</v>
      </c>
      <c r="I2938" s="11">
        <f t="shared" si="1579"/>
        <v>44058</v>
      </c>
      <c r="J2938" s="12">
        <f t="shared" si="1552"/>
        <v>2.4005403554596683E-3</v>
      </c>
      <c r="K2938" s="11">
        <f t="shared" si="1568"/>
        <v>44118</v>
      </c>
      <c r="L2938" s="11">
        <f t="shared" si="1553"/>
        <v>44118</v>
      </c>
      <c r="M2938" s="1">
        <f t="shared" si="1572"/>
        <v>21</v>
      </c>
      <c r="N2938" s="1">
        <f t="shared" si="1554"/>
        <v>5</v>
      </c>
      <c r="O2938" s="2">
        <f t="shared" si="1555"/>
        <v>1.0005710299999999</v>
      </c>
      <c r="P2938" s="13">
        <f t="shared" si="1580"/>
        <v>1.00359968</v>
      </c>
      <c r="Q2938" s="13">
        <f t="shared" si="1573"/>
        <v>1.5280405748749659</v>
      </c>
      <c r="R2938" s="2">
        <f t="shared" si="1576"/>
        <v>1.5289131300000001</v>
      </c>
      <c r="S2938" s="2">
        <f t="shared" si="1569"/>
        <v>1.5280405699999999</v>
      </c>
      <c r="T2938" s="2">
        <f t="shared" si="1556"/>
        <v>279923.75370871997</v>
      </c>
      <c r="U2938" s="2">
        <f t="shared" si="1557"/>
        <v>11132.183121919405</v>
      </c>
      <c r="V2938" s="2">
        <f t="shared" si="1558"/>
        <v>85741.710661683013</v>
      </c>
      <c r="W2938" s="2">
        <f t="shared" si="1559"/>
        <v>280065.2037556424</v>
      </c>
      <c r="X2938" s="17">
        <f t="shared" si="1560"/>
        <v>0</v>
      </c>
      <c r="Y2938" s="2">
        <f t="shared" si="1561"/>
        <v>0</v>
      </c>
      <c r="Z2938" s="72">
        <f t="shared" si="1562"/>
        <v>0</v>
      </c>
      <c r="AA2938" s="2">
        <f t="shared" si="1548"/>
        <v>0</v>
      </c>
      <c r="AB2938" s="12">
        <f t="shared" si="1570"/>
        <v>4.6600000000000003E-2</v>
      </c>
      <c r="AC2938" s="17">
        <f t="shared" si="1563"/>
        <v>5</v>
      </c>
      <c r="AD2938" s="17">
        <v>252</v>
      </c>
      <c r="AE2938" s="13">
        <f t="shared" si="1574"/>
        <v>1.000904115</v>
      </c>
      <c r="AF2938" s="2">
        <f t="shared" si="1549"/>
        <v>253.08326457999999</v>
      </c>
      <c r="AG2938" s="2">
        <f t="shared" si="1564"/>
        <v>253.21115169000001</v>
      </c>
      <c r="AH2938" s="3">
        <f t="shared" si="1565"/>
        <v>0</v>
      </c>
      <c r="AI2938" s="4" t="str">
        <f t="shared" si="1575"/>
        <v>A+J=</v>
      </c>
      <c r="AJ2938" s="11">
        <f t="shared" si="1571"/>
        <v>44118</v>
      </c>
      <c r="AK2938" s="11"/>
      <c r="AL2938" s="4"/>
      <c r="AM2938" s="1"/>
      <c r="AN2938" s="11"/>
      <c r="AO2938" s="1"/>
      <c r="AP2938" s="1"/>
      <c r="AQ2938" s="3"/>
      <c r="AR2938" s="3"/>
      <c r="AS2938" s="6"/>
      <c r="AT2938" s="1"/>
      <c r="AU2938" s="1"/>
      <c r="AV2938" s="1"/>
      <c r="AW2938" s="1"/>
      <c r="AX2938" s="1"/>
      <c r="AY2938" s="1"/>
      <c r="AZ2938" s="1"/>
      <c r="BA2938" s="1"/>
      <c r="BB2938" s="1"/>
    </row>
    <row r="2939" spans="1:154" x14ac:dyDescent="0.2">
      <c r="A2939" s="158">
        <f t="shared" si="1566"/>
        <v>44095</v>
      </c>
      <c r="B2939" s="2">
        <f t="shared" si="1550"/>
        <v>280318.41490733239</v>
      </c>
      <c r="C2939" s="2">
        <f t="shared" si="1567"/>
        <v>183191.30997204001</v>
      </c>
      <c r="D2939" s="2">
        <f>SUM(Y2939:Y$3268)</f>
        <v>21082.060270329999</v>
      </c>
      <c r="E2939" s="73">
        <f t="shared" si="1551"/>
        <v>162109.24970171001</v>
      </c>
      <c r="F2939" s="88">
        <f t="shared" si="1577"/>
        <v>5344.63</v>
      </c>
      <c r="G2939" s="3">
        <f>IF(AND(N2939=1,N2938&gt;1),VLOOKUP(A2938,[1]Plan1!$BK$81:$BM$259,3),G2938)</f>
        <v>5357.46</v>
      </c>
      <c r="H2939" s="11">
        <f t="shared" si="1578"/>
        <v>44027</v>
      </c>
      <c r="I2939" s="11">
        <f t="shared" si="1579"/>
        <v>44058</v>
      </c>
      <c r="J2939" s="12">
        <f t="shared" si="1552"/>
        <v>2.4005403554596683E-3</v>
      </c>
      <c r="K2939" s="11">
        <f t="shared" si="1568"/>
        <v>44118</v>
      </c>
      <c r="L2939" s="11">
        <f t="shared" si="1553"/>
        <v>44118</v>
      </c>
      <c r="M2939" s="1">
        <f t="shared" si="1572"/>
        <v>21</v>
      </c>
      <c r="N2939" s="1">
        <f t="shared" si="1554"/>
        <v>5</v>
      </c>
      <c r="O2939" s="2">
        <f t="shared" si="1555"/>
        <v>1.0005710299999999</v>
      </c>
      <c r="P2939" s="13">
        <f t="shared" si="1580"/>
        <v>1.00359968</v>
      </c>
      <c r="Q2939" s="13">
        <f t="shared" si="1573"/>
        <v>1.5280405748749659</v>
      </c>
      <c r="R2939" s="2">
        <f t="shared" si="1576"/>
        <v>1.5289131300000001</v>
      </c>
      <c r="S2939" s="2">
        <f t="shared" si="1569"/>
        <v>1.5280405699999999</v>
      </c>
      <c r="T2939" s="2">
        <f t="shared" si="1556"/>
        <v>279923.75370871997</v>
      </c>
      <c r="U2939" s="2">
        <f t="shared" si="1557"/>
        <v>11132.183121919405</v>
      </c>
      <c r="V2939" s="2">
        <f t="shared" si="1558"/>
        <v>85741.710661683013</v>
      </c>
      <c r="W2939" s="2">
        <f t="shared" si="1559"/>
        <v>280065.2037556424</v>
      </c>
      <c r="X2939" s="17">
        <f t="shared" si="1560"/>
        <v>0</v>
      </c>
      <c r="Y2939" s="2">
        <f t="shared" si="1561"/>
        <v>0</v>
      </c>
      <c r="Z2939" s="72">
        <f t="shared" si="1562"/>
        <v>0</v>
      </c>
      <c r="AA2939" s="2">
        <f t="shared" si="1548"/>
        <v>0</v>
      </c>
      <c r="AB2939" s="12">
        <f t="shared" si="1570"/>
        <v>4.6600000000000003E-2</v>
      </c>
      <c r="AC2939" s="17">
        <f t="shared" si="1563"/>
        <v>5</v>
      </c>
      <c r="AD2939" s="17">
        <v>252</v>
      </c>
      <c r="AE2939" s="13">
        <f t="shared" si="1574"/>
        <v>1.000904115</v>
      </c>
      <c r="AF2939" s="2">
        <f t="shared" si="1549"/>
        <v>253.08326457999999</v>
      </c>
      <c r="AG2939" s="2">
        <f t="shared" si="1564"/>
        <v>253.21115169000001</v>
      </c>
      <c r="AH2939" s="3">
        <f t="shared" si="1565"/>
        <v>0</v>
      </c>
      <c r="AI2939" s="4" t="str">
        <f t="shared" si="1575"/>
        <v>A+J=</v>
      </c>
      <c r="AJ2939" s="11">
        <f t="shared" si="1571"/>
        <v>44118</v>
      </c>
      <c r="AK2939" s="11"/>
      <c r="AL2939" s="4"/>
      <c r="AM2939" s="1"/>
      <c r="AN2939" s="11"/>
      <c r="AO2939" s="1"/>
      <c r="AP2939" s="1"/>
      <c r="AQ2939" s="3"/>
      <c r="AR2939" s="3"/>
      <c r="AS2939" s="6"/>
      <c r="AT2939" s="1"/>
      <c r="AU2939" s="1"/>
      <c r="AV2939" s="1"/>
      <c r="AW2939" s="1"/>
      <c r="AX2939" s="1"/>
      <c r="AY2939" s="1"/>
      <c r="AZ2939" s="1"/>
      <c r="BA2939" s="1"/>
      <c r="BB2939" s="1"/>
    </row>
    <row r="2940" spans="1:154" x14ac:dyDescent="0.2">
      <c r="A2940" s="158">
        <f t="shared" si="1566"/>
        <v>44096</v>
      </c>
      <c r="B2940" s="2">
        <f t="shared" si="1550"/>
        <v>280397.4163245153</v>
      </c>
      <c r="C2940" s="2">
        <f t="shared" si="1567"/>
        <v>183191.30997204001</v>
      </c>
      <c r="D2940" s="2">
        <f>SUM(Y2940:Y$3268)</f>
        <v>21082.060270329999</v>
      </c>
      <c r="E2940" s="73">
        <f t="shared" si="1551"/>
        <v>162109.24970171001</v>
      </c>
      <c r="F2940" s="88">
        <f t="shared" si="1577"/>
        <v>5344.63</v>
      </c>
      <c r="G2940" s="3">
        <f>IF(AND(N2940=1,N2939&gt;1),VLOOKUP(A2939,[1]Plan1!$BK$81:$BM$259,3),G2939)</f>
        <v>5357.46</v>
      </c>
      <c r="H2940" s="11">
        <f t="shared" si="1578"/>
        <v>44027</v>
      </c>
      <c r="I2940" s="11">
        <f t="shared" si="1579"/>
        <v>44058</v>
      </c>
      <c r="J2940" s="12">
        <f t="shared" si="1552"/>
        <v>2.4005403554596683E-3</v>
      </c>
      <c r="K2940" s="11">
        <f t="shared" si="1568"/>
        <v>44118</v>
      </c>
      <c r="L2940" s="11">
        <f t="shared" si="1553"/>
        <v>44118</v>
      </c>
      <c r="M2940" s="1">
        <f t="shared" si="1572"/>
        <v>21</v>
      </c>
      <c r="N2940" s="1">
        <f t="shared" si="1554"/>
        <v>6</v>
      </c>
      <c r="O2940" s="2">
        <f t="shared" si="1555"/>
        <v>1.0006852799999999</v>
      </c>
      <c r="P2940" s="13">
        <f t="shared" si="1580"/>
        <v>1.00359968</v>
      </c>
      <c r="Q2940" s="13">
        <f t="shared" si="1573"/>
        <v>1.5280405748749659</v>
      </c>
      <c r="R2940" s="2">
        <f t="shared" si="1576"/>
        <v>1.52908771</v>
      </c>
      <c r="S2940" s="2">
        <f t="shared" si="1569"/>
        <v>1.5280405699999999</v>
      </c>
      <c r="T2940" s="2">
        <f t="shared" si="1556"/>
        <v>279923.75370871997</v>
      </c>
      <c r="U2940" s="2">
        <f t="shared" si="1557"/>
        <v>11132.183121919405</v>
      </c>
      <c r="V2940" s="2">
        <f t="shared" si="1558"/>
        <v>85770.01169449593</v>
      </c>
      <c r="W2940" s="2">
        <f t="shared" si="1559"/>
        <v>280093.50478845532</v>
      </c>
      <c r="X2940" s="17">
        <f t="shared" si="1560"/>
        <v>0</v>
      </c>
      <c r="Y2940" s="2">
        <f t="shared" si="1561"/>
        <v>0</v>
      </c>
      <c r="Z2940" s="72">
        <f t="shared" si="1562"/>
        <v>0</v>
      </c>
      <c r="AA2940" s="2">
        <f t="shared" si="1548"/>
        <v>0</v>
      </c>
      <c r="AB2940" s="12">
        <f t="shared" si="1570"/>
        <v>4.6600000000000003E-2</v>
      </c>
      <c r="AC2940" s="17">
        <f t="shared" si="1563"/>
        <v>6</v>
      </c>
      <c r="AD2940" s="17">
        <v>252</v>
      </c>
      <c r="AE2940" s="13">
        <f t="shared" si="1574"/>
        <v>1.0010850360000001</v>
      </c>
      <c r="AF2940" s="2">
        <f t="shared" si="1549"/>
        <v>303.72735002000002</v>
      </c>
      <c r="AG2940" s="2">
        <f t="shared" si="1564"/>
        <v>303.91153606</v>
      </c>
      <c r="AH2940" s="3">
        <f t="shared" si="1565"/>
        <v>0</v>
      </c>
      <c r="AI2940" s="4" t="str">
        <f t="shared" si="1575"/>
        <v>A+J=</v>
      </c>
      <c r="AJ2940" s="11">
        <f t="shared" si="1571"/>
        <v>44118</v>
      </c>
      <c r="AK2940" s="11"/>
      <c r="AL2940" s="4"/>
      <c r="AM2940" s="1"/>
      <c r="AN2940" s="11"/>
      <c r="AO2940" s="1"/>
      <c r="AP2940" s="1"/>
      <c r="AQ2940" s="3"/>
      <c r="AR2940" s="3"/>
      <c r="AS2940" s="6"/>
      <c r="AT2940" s="1"/>
      <c r="AU2940" s="1"/>
      <c r="AV2940" s="1"/>
      <c r="AW2940" s="1"/>
      <c r="AX2940" s="1"/>
      <c r="AY2940" s="1"/>
      <c r="AZ2940" s="1"/>
      <c r="BA2940" s="1"/>
      <c r="BB2940" s="1"/>
    </row>
    <row r="2941" spans="1:154" x14ac:dyDescent="0.2">
      <c r="A2941" s="158">
        <f t="shared" si="1566"/>
        <v>44097</v>
      </c>
      <c r="B2941" s="2">
        <f t="shared" si="1550"/>
        <v>280476.4388493608</v>
      </c>
      <c r="C2941" s="2">
        <f t="shared" si="1567"/>
        <v>183191.30997204001</v>
      </c>
      <c r="D2941" s="2">
        <f>SUM(Y2941:Y$3268)</f>
        <v>21082.060270329999</v>
      </c>
      <c r="E2941" s="73">
        <f t="shared" si="1551"/>
        <v>162109.24970171001</v>
      </c>
      <c r="F2941" s="88">
        <f t="shared" si="1577"/>
        <v>5344.63</v>
      </c>
      <c r="G2941" s="3">
        <f>IF(AND(N2941=1,N2940&gt;1),VLOOKUP(A2940,[1]Plan1!$BK$81:$BM$259,3),G2940)</f>
        <v>5357.46</v>
      </c>
      <c r="H2941" s="11">
        <f t="shared" si="1578"/>
        <v>44027</v>
      </c>
      <c r="I2941" s="11">
        <f t="shared" si="1579"/>
        <v>44058</v>
      </c>
      <c r="J2941" s="12">
        <f t="shared" si="1552"/>
        <v>2.4005403554596683E-3</v>
      </c>
      <c r="K2941" s="11">
        <f t="shared" si="1568"/>
        <v>44118</v>
      </c>
      <c r="L2941" s="11">
        <f t="shared" si="1553"/>
        <v>44118</v>
      </c>
      <c r="M2941" s="1">
        <f t="shared" si="1572"/>
        <v>21</v>
      </c>
      <c r="N2941" s="1">
        <f t="shared" si="1554"/>
        <v>7</v>
      </c>
      <c r="O2941" s="2">
        <f t="shared" si="1555"/>
        <v>1.00079954</v>
      </c>
      <c r="P2941" s="13">
        <f t="shared" si="1580"/>
        <v>1.00359968</v>
      </c>
      <c r="Q2941" s="13">
        <f t="shared" si="1573"/>
        <v>1.5280405748749659</v>
      </c>
      <c r="R2941" s="2">
        <f t="shared" si="1576"/>
        <v>1.5292623000000001</v>
      </c>
      <c r="S2941" s="2">
        <f t="shared" si="1569"/>
        <v>1.5280405699999999</v>
      </c>
      <c r="T2941" s="2">
        <f t="shared" si="1556"/>
        <v>279923.75370871997</v>
      </c>
      <c r="U2941" s="2">
        <f t="shared" si="1557"/>
        <v>11132.183121919405</v>
      </c>
      <c r="V2941" s="2">
        <f t="shared" si="1558"/>
        <v>85798.314348401371</v>
      </c>
      <c r="W2941" s="2">
        <f t="shared" si="1559"/>
        <v>280121.80744236079</v>
      </c>
      <c r="X2941" s="17">
        <f t="shared" si="1560"/>
        <v>0</v>
      </c>
      <c r="Y2941" s="2">
        <f t="shared" si="1561"/>
        <v>0</v>
      </c>
      <c r="Z2941" s="72">
        <f t="shared" si="1562"/>
        <v>0</v>
      </c>
      <c r="AA2941" s="2">
        <f t="shared" si="1548"/>
        <v>0</v>
      </c>
      <c r="AB2941" s="12">
        <f t="shared" si="1570"/>
        <v>4.6600000000000003E-2</v>
      </c>
      <c r="AC2941" s="17">
        <f t="shared" si="1563"/>
        <v>7</v>
      </c>
      <c r="AD2941" s="17">
        <v>252</v>
      </c>
      <c r="AE2941" s="13">
        <f t="shared" si="1574"/>
        <v>1.0012659900000001</v>
      </c>
      <c r="AF2941" s="2">
        <f t="shared" si="1549"/>
        <v>354.38067295000002</v>
      </c>
      <c r="AG2941" s="2">
        <f t="shared" si="1564"/>
        <v>354.63140700000002</v>
      </c>
      <c r="AH2941" s="3">
        <f t="shared" si="1565"/>
        <v>0</v>
      </c>
      <c r="AI2941" s="4" t="str">
        <f t="shared" si="1575"/>
        <v>A+J=</v>
      </c>
      <c r="AJ2941" s="11">
        <f t="shared" si="1571"/>
        <v>44118</v>
      </c>
      <c r="AK2941" s="11"/>
      <c r="AL2941" s="4"/>
      <c r="AM2941" s="1"/>
      <c r="AN2941" s="11"/>
      <c r="AO2941" s="1"/>
      <c r="AP2941" s="1"/>
      <c r="AQ2941" s="3"/>
      <c r="AR2941" s="3"/>
      <c r="AS2941" s="6"/>
      <c r="AT2941" s="1"/>
      <c r="AU2941" s="1"/>
      <c r="AV2941" s="1"/>
      <c r="AW2941" s="1"/>
      <c r="AX2941" s="1"/>
      <c r="AY2941" s="1"/>
      <c r="AZ2941" s="1"/>
      <c r="BA2941" s="1"/>
      <c r="BB2941" s="1"/>
    </row>
    <row r="2942" spans="1:154" x14ac:dyDescent="0.2">
      <c r="A2942" s="158">
        <f t="shared" si="1566"/>
        <v>44098</v>
      </c>
      <c r="B2942" s="2">
        <f t="shared" si="1550"/>
        <v>280555.48382884118</v>
      </c>
      <c r="C2942" s="2">
        <f t="shared" si="1567"/>
        <v>183191.30997204001</v>
      </c>
      <c r="D2942" s="2">
        <f>SUM(Y2942:Y$3268)</f>
        <v>21082.060270329999</v>
      </c>
      <c r="E2942" s="73">
        <f t="shared" si="1551"/>
        <v>162109.24970171001</v>
      </c>
      <c r="F2942" s="88">
        <f t="shared" si="1577"/>
        <v>5344.63</v>
      </c>
      <c r="G2942" s="3">
        <f>IF(AND(N2942=1,N2941&gt;1),VLOOKUP(A2941,[1]Plan1!$BK$81:$BM$259,3),G2941)</f>
        <v>5357.46</v>
      </c>
      <c r="H2942" s="11">
        <f t="shared" si="1578"/>
        <v>44027</v>
      </c>
      <c r="I2942" s="11">
        <f t="shared" si="1579"/>
        <v>44058</v>
      </c>
      <c r="J2942" s="12">
        <f t="shared" si="1552"/>
        <v>2.4005403554596683E-3</v>
      </c>
      <c r="K2942" s="11">
        <f t="shared" si="1568"/>
        <v>44118</v>
      </c>
      <c r="L2942" s="11">
        <f t="shared" si="1553"/>
        <v>44118</v>
      </c>
      <c r="M2942" s="1">
        <f t="shared" si="1572"/>
        <v>21</v>
      </c>
      <c r="N2942" s="1">
        <f t="shared" si="1554"/>
        <v>8</v>
      </c>
      <c r="O2942" s="2">
        <f t="shared" si="1555"/>
        <v>1.0009138099999999</v>
      </c>
      <c r="P2942" s="13">
        <f t="shared" si="1580"/>
        <v>1.00359968</v>
      </c>
      <c r="Q2942" s="13">
        <f t="shared" si="1573"/>
        <v>1.5280405748749659</v>
      </c>
      <c r="R2942" s="2">
        <f t="shared" si="1576"/>
        <v>1.52943691</v>
      </c>
      <c r="S2942" s="2">
        <f t="shared" si="1569"/>
        <v>1.5280405699999999</v>
      </c>
      <c r="T2942" s="2">
        <f t="shared" si="1556"/>
        <v>279923.75370871997</v>
      </c>
      <c r="U2942" s="2">
        <f t="shared" si="1557"/>
        <v>11132.183121919405</v>
      </c>
      <c r="V2942" s="2">
        <f t="shared" si="1558"/>
        <v>85826.620244491773</v>
      </c>
      <c r="W2942" s="2">
        <f t="shared" si="1559"/>
        <v>280150.11333845119</v>
      </c>
      <c r="X2942" s="17">
        <f t="shared" si="1560"/>
        <v>0</v>
      </c>
      <c r="Y2942" s="2">
        <f t="shared" si="1561"/>
        <v>0</v>
      </c>
      <c r="Z2942" s="72">
        <f t="shared" si="1562"/>
        <v>0</v>
      </c>
      <c r="AA2942" s="2">
        <f t="shared" si="1548"/>
        <v>0</v>
      </c>
      <c r="AB2942" s="12">
        <f t="shared" si="1570"/>
        <v>4.6600000000000003E-2</v>
      </c>
      <c r="AC2942" s="17">
        <f t="shared" si="1563"/>
        <v>8</v>
      </c>
      <c r="AD2942" s="17">
        <v>252</v>
      </c>
      <c r="AE2942" s="13">
        <f t="shared" si="1574"/>
        <v>1.001446976</v>
      </c>
      <c r="AF2942" s="2">
        <f t="shared" si="1549"/>
        <v>405.04295344000002</v>
      </c>
      <c r="AG2942" s="2">
        <f t="shared" si="1564"/>
        <v>405.37049038999999</v>
      </c>
      <c r="AH2942" s="3">
        <f t="shared" si="1565"/>
        <v>0</v>
      </c>
      <c r="AI2942" s="4" t="str">
        <f t="shared" si="1575"/>
        <v>A+J=</v>
      </c>
      <c r="AJ2942" s="11">
        <f t="shared" si="1571"/>
        <v>44118</v>
      </c>
      <c r="AK2942" s="11"/>
      <c r="AL2942" s="4"/>
      <c r="AM2942" s="1"/>
      <c r="AN2942" s="11"/>
      <c r="AO2942" s="1"/>
      <c r="AP2942" s="1"/>
      <c r="AQ2942" s="3"/>
      <c r="AR2942" s="3"/>
      <c r="AS2942" s="6"/>
      <c r="AT2942" s="1"/>
      <c r="AU2942" s="1"/>
      <c r="AV2942" s="1"/>
      <c r="AW2942" s="1"/>
      <c r="AX2942" s="1"/>
      <c r="AY2942" s="1"/>
      <c r="AZ2942" s="1"/>
      <c r="BA2942" s="1"/>
      <c r="BB2942" s="1"/>
    </row>
    <row r="2943" spans="1:154" x14ac:dyDescent="0.2">
      <c r="A2943" s="158">
        <f t="shared" si="1566"/>
        <v>44099</v>
      </c>
      <c r="B2943" s="2">
        <f t="shared" si="1550"/>
        <v>280634.55020406411</v>
      </c>
      <c r="C2943" s="2">
        <f t="shared" si="1567"/>
        <v>183191.30997204001</v>
      </c>
      <c r="D2943" s="2">
        <f>SUM(Y2943:Y$3268)</f>
        <v>21082.060270329999</v>
      </c>
      <c r="E2943" s="73">
        <f t="shared" si="1551"/>
        <v>162109.24970171001</v>
      </c>
      <c r="F2943" s="88">
        <f t="shared" si="1577"/>
        <v>5344.63</v>
      </c>
      <c r="G2943" s="3">
        <f>IF(AND(N2943=1,N2942&gt;1),VLOOKUP(A2942,[1]Plan1!$BK$81:$BM$259,3),G2942)</f>
        <v>5357.46</v>
      </c>
      <c r="H2943" s="11">
        <f t="shared" si="1578"/>
        <v>44027</v>
      </c>
      <c r="I2943" s="11">
        <f t="shared" si="1579"/>
        <v>44058</v>
      </c>
      <c r="J2943" s="12">
        <f t="shared" si="1552"/>
        <v>2.4005403554596683E-3</v>
      </c>
      <c r="K2943" s="11">
        <f t="shared" si="1568"/>
        <v>44118</v>
      </c>
      <c r="L2943" s="11">
        <f t="shared" si="1553"/>
        <v>44118</v>
      </c>
      <c r="M2943" s="1">
        <f t="shared" si="1572"/>
        <v>21</v>
      </c>
      <c r="N2943" s="1">
        <f t="shared" si="1554"/>
        <v>9</v>
      </c>
      <c r="O2943" s="2">
        <f t="shared" si="1555"/>
        <v>1.0010280899999999</v>
      </c>
      <c r="P2943" s="13">
        <f t="shared" si="1580"/>
        <v>1.00359968</v>
      </c>
      <c r="Q2943" s="13">
        <f t="shared" si="1573"/>
        <v>1.5280405748749659</v>
      </c>
      <c r="R2943" s="2">
        <f t="shared" si="1576"/>
        <v>1.5296115299999999</v>
      </c>
      <c r="S2943" s="2">
        <f t="shared" si="1569"/>
        <v>1.5280405699999999</v>
      </c>
      <c r="T2943" s="2">
        <f t="shared" si="1556"/>
        <v>279923.75370871997</v>
      </c>
      <c r="U2943" s="2">
        <f t="shared" si="1557"/>
        <v>11132.183121919405</v>
      </c>
      <c r="V2943" s="2">
        <f t="shared" si="1558"/>
        <v>85854.927761674669</v>
      </c>
      <c r="W2943" s="2">
        <f t="shared" si="1559"/>
        <v>280178.42085563409</v>
      </c>
      <c r="X2943" s="17">
        <f t="shared" si="1560"/>
        <v>0</v>
      </c>
      <c r="Y2943" s="2">
        <f t="shared" si="1561"/>
        <v>0</v>
      </c>
      <c r="Z2943" s="72">
        <f t="shared" si="1562"/>
        <v>0</v>
      </c>
      <c r="AA2943" s="2">
        <f t="shared" si="1548"/>
        <v>0</v>
      </c>
      <c r="AB2943" s="12">
        <f t="shared" si="1570"/>
        <v>4.6600000000000003E-2</v>
      </c>
      <c r="AC2943" s="17">
        <f t="shared" si="1563"/>
        <v>9</v>
      </c>
      <c r="AD2943" s="17">
        <v>252</v>
      </c>
      <c r="AE2943" s="13">
        <f t="shared" si="1574"/>
        <v>1.0016279960000001</v>
      </c>
      <c r="AF2943" s="2">
        <f t="shared" si="1549"/>
        <v>455.71475134000002</v>
      </c>
      <c r="AG2943" s="2">
        <f t="shared" si="1564"/>
        <v>456.12934842999999</v>
      </c>
      <c r="AH2943" s="3">
        <f t="shared" si="1565"/>
        <v>0</v>
      </c>
      <c r="AI2943" s="4" t="str">
        <f t="shared" si="1575"/>
        <v>A+J=</v>
      </c>
      <c r="AJ2943" s="11">
        <f t="shared" si="1571"/>
        <v>44118</v>
      </c>
      <c r="AK2943" s="11"/>
      <c r="AL2943" s="4"/>
      <c r="AM2943" s="1"/>
      <c r="AN2943" s="11"/>
      <c r="AO2943" s="1"/>
      <c r="AP2943" s="1"/>
      <c r="AQ2943" s="3"/>
      <c r="AR2943" s="3"/>
      <c r="AS2943" s="6"/>
      <c r="AT2943" s="1"/>
      <c r="AU2943" s="1"/>
      <c r="AV2943" s="1"/>
      <c r="AW2943" s="1"/>
      <c r="AX2943" s="1"/>
      <c r="AY2943" s="1"/>
      <c r="AZ2943" s="1"/>
      <c r="BA2943" s="1"/>
      <c r="BB2943" s="1"/>
    </row>
    <row r="2944" spans="1:154" x14ac:dyDescent="0.2">
      <c r="A2944" s="158">
        <f t="shared" si="1566"/>
        <v>44100</v>
      </c>
      <c r="B2944" s="2">
        <f t="shared" si="1550"/>
        <v>280713.64229045704</v>
      </c>
      <c r="C2944" s="2">
        <f t="shared" si="1567"/>
        <v>183191.30997204001</v>
      </c>
      <c r="D2944" s="2">
        <f>SUM(Y2944:Y$3268)</f>
        <v>21082.060270329999</v>
      </c>
      <c r="E2944" s="73">
        <f t="shared" si="1551"/>
        <v>162109.24970171001</v>
      </c>
      <c r="F2944" s="88">
        <f t="shared" si="1577"/>
        <v>5344.63</v>
      </c>
      <c r="G2944" s="3">
        <f>IF(AND(N2944=1,N2943&gt;1),VLOOKUP(A2943,[1]Plan1!$BK$81:$BM$259,3),G2943)</f>
        <v>5357.46</v>
      </c>
      <c r="H2944" s="11">
        <f t="shared" si="1578"/>
        <v>44027</v>
      </c>
      <c r="I2944" s="11">
        <f t="shared" si="1579"/>
        <v>44058</v>
      </c>
      <c r="J2944" s="12">
        <f t="shared" si="1552"/>
        <v>2.4005403554596683E-3</v>
      </c>
      <c r="K2944" s="11">
        <f t="shared" si="1568"/>
        <v>44118</v>
      </c>
      <c r="L2944" s="11">
        <f t="shared" si="1553"/>
        <v>44118</v>
      </c>
      <c r="M2944" s="1">
        <f t="shared" si="1572"/>
        <v>21</v>
      </c>
      <c r="N2944" s="1">
        <f t="shared" si="1554"/>
        <v>10</v>
      </c>
      <c r="O2944" s="2">
        <f t="shared" si="1555"/>
        <v>1.00114239</v>
      </c>
      <c r="P2944" s="13">
        <f t="shared" si="1580"/>
        <v>1.00359968</v>
      </c>
      <c r="Q2944" s="13">
        <f t="shared" si="1573"/>
        <v>1.5280405748749659</v>
      </c>
      <c r="R2944" s="2">
        <f t="shared" si="1576"/>
        <v>1.52978619</v>
      </c>
      <c r="S2944" s="2">
        <f t="shared" si="1569"/>
        <v>1.5280405699999999</v>
      </c>
      <c r="T2944" s="2">
        <f t="shared" si="1556"/>
        <v>279923.75370871997</v>
      </c>
      <c r="U2944" s="2">
        <f t="shared" si="1557"/>
        <v>11132.183121919405</v>
      </c>
      <c r="V2944" s="2">
        <f t="shared" si="1558"/>
        <v>85883.24176322759</v>
      </c>
      <c r="W2944" s="2">
        <f t="shared" si="1559"/>
        <v>280206.73485718702</v>
      </c>
      <c r="X2944" s="17">
        <f t="shared" si="1560"/>
        <v>0</v>
      </c>
      <c r="Y2944" s="2">
        <f t="shared" si="1561"/>
        <v>0</v>
      </c>
      <c r="Z2944" s="72">
        <f t="shared" si="1562"/>
        <v>0</v>
      </c>
      <c r="AA2944" s="2">
        <f t="shared" si="1548"/>
        <v>0</v>
      </c>
      <c r="AB2944" s="12">
        <f t="shared" si="1570"/>
        <v>4.6600000000000003E-2</v>
      </c>
      <c r="AC2944" s="17">
        <f t="shared" si="1563"/>
        <v>10</v>
      </c>
      <c r="AD2944" s="17">
        <v>252</v>
      </c>
      <c r="AE2944" s="13">
        <f t="shared" si="1574"/>
        <v>1.0018090479999999</v>
      </c>
      <c r="AF2944" s="2">
        <f t="shared" si="1549"/>
        <v>506.39550679000001</v>
      </c>
      <c r="AG2944" s="2">
        <f t="shared" si="1564"/>
        <v>506.90743327000001</v>
      </c>
      <c r="AH2944" s="3">
        <f t="shared" si="1565"/>
        <v>0</v>
      </c>
      <c r="AI2944" s="4" t="str">
        <f t="shared" si="1575"/>
        <v>A+J=</v>
      </c>
      <c r="AJ2944" s="11">
        <f t="shared" si="1571"/>
        <v>44118</v>
      </c>
      <c r="AK2944" s="11"/>
      <c r="AL2944" s="4"/>
      <c r="AM2944" s="1"/>
      <c r="AN2944" s="11"/>
      <c r="AO2944" s="1"/>
      <c r="AP2944" s="1"/>
      <c r="AQ2944" s="3"/>
      <c r="AR2944" s="3"/>
      <c r="AS2944" s="6"/>
      <c r="AT2944" s="1"/>
      <c r="AU2944" s="1"/>
      <c r="AV2944" s="1"/>
      <c r="AW2944" s="1"/>
      <c r="AX2944" s="1"/>
      <c r="AY2944" s="1"/>
      <c r="AZ2944" s="1"/>
      <c r="BA2944" s="1"/>
      <c r="BB2944" s="1"/>
    </row>
    <row r="2945" spans="1:153" x14ac:dyDescent="0.2">
      <c r="A2945" s="158">
        <f t="shared" si="1566"/>
        <v>44101</v>
      </c>
      <c r="B2945" s="2">
        <f t="shared" si="1550"/>
        <v>280713.64229045704</v>
      </c>
      <c r="C2945" s="2">
        <f t="shared" si="1567"/>
        <v>183191.30997204001</v>
      </c>
      <c r="D2945" s="2">
        <f>SUM(Y2945:Y$3268)</f>
        <v>21082.060270329999</v>
      </c>
      <c r="E2945" s="73">
        <f t="shared" si="1551"/>
        <v>162109.24970171001</v>
      </c>
      <c r="F2945" s="88">
        <f t="shared" si="1577"/>
        <v>5344.63</v>
      </c>
      <c r="G2945" s="3">
        <f>IF(AND(N2945=1,N2944&gt;1),VLOOKUP(A2944,[1]Plan1!$BK$81:$BM$259,3),G2944)</f>
        <v>5357.46</v>
      </c>
      <c r="H2945" s="11">
        <f t="shared" si="1578"/>
        <v>44027</v>
      </c>
      <c r="I2945" s="11">
        <f t="shared" si="1579"/>
        <v>44058</v>
      </c>
      <c r="J2945" s="12">
        <f t="shared" si="1552"/>
        <v>2.4005403554596683E-3</v>
      </c>
      <c r="K2945" s="11">
        <f t="shared" si="1568"/>
        <v>44118</v>
      </c>
      <c r="L2945" s="11">
        <f t="shared" si="1553"/>
        <v>44118</v>
      </c>
      <c r="M2945" s="1">
        <f t="shared" si="1572"/>
        <v>21</v>
      </c>
      <c r="N2945" s="1">
        <f t="shared" si="1554"/>
        <v>10</v>
      </c>
      <c r="O2945" s="2">
        <f t="shared" si="1555"/>
        <v>1.00114239</v>
      </c>
      <c r="P2945" s="13">
        <f t="shared" si="1580"/>
        <v>1.00359968</v>
      </c>
      <c r="Q2945" s="13">
        <f t="shared" si="1573"/>
        <v>1.5280405748749659</v>
      </c>
      <c r="R2945" s="2">
        <f t="shared" si="1576"/>
        <v>1.52978619</v>
      </c>
      <c r="S2945" s="2">
        <f t="shared" si="1569"/>
        <v>1.5280405699999999</v>
      </c>
      <c r="T2945" s="2">
        <f t="shared" si="1556"/>
        <v>279923.75370871997</v>
      </c>
      <c r="U2945" s="2">
        <f t="shared" si="1557"/>
        <v>11132.183121919405</v>
      </c>
      <c r="V2945" s="2">
        <f t="shared" si="1558"/>
        <v>85883.24176322759</v>
      </c>
      <c r="W2945" s="2">
        <f t="shared" si="1559"/>
        <v>280206.73485718702</v>
      </c>
      <c r="X2945" s="17">
        <f t="shared" si="1560"/>
        <v>0</v>
      </c>
      <c r="Y2945" s="2">
        <f t="shared" si="1561"/>
        <v>0</v>
      </c>
      <c r="Z2945" s="72">
        <f t="shared" si="1562"/>
        <v>0</v>
      </c>
      <c r="AA2945" s="2">
        <f t="shared" si="1548"/>
        <v>0</v>
      </c>
      <c r="AB2945" s="12">
        <f t="shared" si="1570"/>
        <v>4.6600000000000003E-2</v>
      </c>
      <c r="AC2945" s="17">
        <f t="shared" si="1563"/>
        <v>10</v>
      </c>
      <c r="AD2945" s="17">
        <v>252</v>
      </c>
      <c r="AE2945" s="13">
        <f t="shared" si="1574"/>
        <v>1.0018090479999999</v>
      </c>
      <c r="AF2945" s="2">
        <f t="shared" si="1549"/>
        <v>506.39550679000001</v>
      </c>
      <c r="AG2945" s="2">
        <f t="shared" si="1564"/>
        <v>506.90743327000001</v>
      </c>
      <c r="AH2945" s="3">
        <f t="shared" si="1565"/>
        <v>0</v>
      </c>
      <c r="AI2945" s="4" t="str">
        <f t="shared" si="1575"/>
        <v>A+J=</v>
      </c>
      <c r="AJ2945" s="11">
        <f t="shared" si="1571"/>
        <v>44118</v>
      </c>
      <c r="AK2945" s="11"/>
      <c r="AL2945" s="4"/>
      <c r="AM2945" s="1"/>
      <c r="AN2945" s="11"/>
      <c r="AO2945" s="1"/>
      <c r="AP2945" s="1"/>
      <c r="AQ2945" s="3"/>
      <c r="AR2945" s="3"/>
      <c r="AS2945" s="6"/>
      <c r="AT2945" s="1"/>
      <c r="AU2945" s="1"/>
      <c r="AV2945" s="1"/>
      <c r="AW2945" s="1"/>
      <c r="AX2945" s="1"/>
      <c r="AY2945" s="1"/>
      <c r="AZ2945" s="1"/>
      <c r="BA2945" s="1"/>
      <c r="BB2945" s="1"/>
    </row>
    <row r="2946" spans="1:153" x14ac:dyDescent="0.2">
      <c r="A2946" s="158">
        <f t="shared" si="1566"/>
        <v>44102</v>
      </c>
      <c r="B2946" s="2">
        <f t="shared" si="1550"/>
        <v>280713.64229045704</v>
      </c>
      <c r="C2946" s="2">
        <f t="shared" si="1567"/>
        <v>183191.30997204001</v>
      </c>
      <c r="D2946" s="2">
        <f>SUM(Y2946:Y$3268)</f>
        <v>21082.060270329999</v>
      </c>
      <c r="E2946" s="73">
        <f t="shared" si="1551"/>
        <v>162109.24970171001</v>
      </c>
      <c r="F2946" s="88">
        <f t="shared" si="1577"/>
        <v>5344.63</v>
      </c>
      <c r="G2946" s="3">
        <f>IF(AND(N2946=1,N2945&gt;1),VLOOKUP(A2945,[1]Plan1!$BK$81:$BM$259,3),G2945)</f>
        <v>5357.46</v>
      </c>
      <c r="H2946" s="11">
        <f t="shared" si="1578"/>
        <v>44027</v>
      </c>
      <c r="I2946" s="11">
        <f t="shared" si="1579"/>
        <v>44058</v>
      </c>
      <c r="J2946" s="12">
        <f t="shared" si="1552"/>
        <v>2.4005403554596683E-3</v>
      </c>
      <c r="K2946" s="11">
        <f t="shared" si="1568"/>
        <v>44118</v>
      </c>
      <c r="L2946" s="11">
        <f t="shared" si="1553"/>
        <v>44118</v>
      </c>
      <c r="M2946" s="1">
        <f t="shared" si="1572"/>
        <v>21</v>
      </c>
      <c r="N2946" s="1">
        <f t="shared" si="1554"/>
        <v>10</v>
      </c>
      <c r="O2946" s="2">
        <f t="shared" si="1555"/>
        <v>1.00114239</v>
      </c>
      <c r="P2946" s="13">
        <f t="shared" si="1580"/>
        <v>1.00359968</v>
      </c>
      <c r="Q2946" s="13">
        <f t="shared" si="1573"/>
        <v>1.5280405748749659</v>
      </c>
      <c r="R2946" s="2">
        <f t="shared" si="1576"/>
        <v>1.52978619</v>
      </c>
      <c r="S2946" s="2">
        <f t="shared" si="1569"/>
        <v>1.5280405699999999</v>
      </c>
      <c r="T2946" s="2">
        <f t="shared" si="1556"/>
        <v>279923.75370871997</v>
      </c>
      <c r="U2946" s="2">
        <f t="shared" si="1557"/>
        <v>11132.183121919405</v>
      </c>
      <c r="V2946" s="2">
        <f t="shared" si="1558"/>
        <v>85883.24176322759</v>
      </c>
      <c r="W2946" s="2">
        <f t="shared" si="1559"/>
        <v>280206.73485718702</v>
      </c>
      <c r="X2946" s="17">
        <f t="shared" si="1560"/>
        <v>0</v>
      </c>
      <c r="Y2946" s="2">
        <f t="shared" si="1561"/>
        <v>0</v>
      </c>
      <c r="Z2946" s="72">
        <f t="shared" si="1562"/>
        <v>0</v>
      </c>
      <c r="AA2946" s="2">
        <f t="shared" si="1548"/>
        <v>0</v>
      </c>
      <c r="AB2946" s="12">
        <f t="shared" si="1570"/>
        <v>4.6600000000000003E-2</v>
      </c>
      <c r="AC2946" s="17">
        <f t="shared" si="1563"/>
        <v>10</v>
      </c>
      <c r="AD2946" s="17">
        <v>252</v>
      </c>
      <c r="AE2946" s="13">
        <f t="shared" si="1574"/>
        <v>1.0018090479999999</v>
      </c>
      <c r="AF2946" s="2">
        <f t="shared" si="1549"/>
        <v>506.39550679000001</v>
      </c>
      <c r="AG2946" s="2">
        <f t="shared" si="1564"/>
        <v>506.90743327000001</v>
      </c>
      <c r="AH2946" s="3">
        <f t="shared" si="1565"/>
        <v>0</v>
      </c>
      <c r="AI2946" s="4" t="str">
        <f t="shared" si="1575"/>
        <v>A+J=</v>
      </c>
      <c r="AJ2946" s="11">
        <f t="shared" si="1571"/>
        <v>44118</v>
      </c>
      <c r="AK2946" s="11"/>
      <c r="AL2946" s="4"/>
      <c r="AM2946" s="1"/>
      <c r="AN2946" s="11"/>
      <c r="AO2946" s="1"/>
      <c r="AP2946" s="1"/>
      <c r="AQ2946" s="3"/>
      <c r="AR2946" s="3"/>
      <c r="AS2946" s="6"/>
      <c r="AT2946" s="1"/>
      <c r="AU2946" s="1"/>
      <c r="AV2946" s="1"/>
      <c r="AW2946" s="1"/>
      <c r="AX2946" s="1"/>
      <c r="AY2946" s="1"/>
      <c r="AZ2946" s="1"/>
      <c r="BA2946" s="1"/>
      <c r="BB2946" s="1"/>
    </row>
    <row r="2947" spans="1:153" x14ac:dyDescent="0.2">
      <c r="A2947" s="158">
        <f t="shared" si="1566"/>
        <v>44103</v>
      </c>
      <c r="B2947" s="2">
        <f t="shared" si="1550"/>
        <v>280792.7552213124</v>
      </c>
      <c r="C2947" s="2">
        <f t="shared" si="1567"/>
        <v>183191.30997204001</v>
      </c>
      <c r="D2947" s="2">
        <f>SUM(Y2947:Y$3268)</f>
        <v>21082.060270329999</v>
      </c>
      <c r="E2947" s="73">
        <f t="shared" si="1551"/>
        <v>162109.24970171001</v>
      </c>
      <c r="F2947" s="88">
        <f t="shared" si="1577"/>
        <v>5344.63</v>
      </c>
      <c r="G2947" s="3">
        <f>IF(AND(N2947=1,N2946&gt;1),VLOOKUP(A2946,[1]Plan1!$BK$81:$BM$259,3),G2946)</f>
        <v>5357.46</v>
      </c>
      <c r="H2947" s="11">
        <f t="shared" si="1578"/>
        <v>44027</v>
      </c>
      <c r="I2947" s="11">
        <f t="shared" si="1579"/>
        <v>44058</v>
      </c>
      <c r="J2947" s="12">
        <f t="shared" si="1552"/>
        <v>2.4005403554596683E-3</v>
      </c>
      <c r="K2947" s="11">
        <f t="shared" si="1568"/>
        <v>44118</v>
      </c>
      <c r="L2947" s="11">
        <f t="shared" si="1553"/>
        <v>44118</v>
      </c>
      <c r="M2947" s="1">
        <f t="shared" si="1572"/>
        <v>21</v>
      </c>
      <c r="N2947" s="1">
        <f t="shared" si="1554"/>
        <v>11</v>
      </c>
      <c r="O2947" s="2">
        <f t="shared" si="1555"/>
        <v>1.0012567000000001</v>
      </c>
      <c r="P2947" s="13">
        <f t="shared" si="1580"/>
        <v>1.00359968</v>
      </c>
      <c r="Q2947" s="13">
        <f t="shared" si="1573"/>
        <v>1.5280405748749659</v>
      </c>
      <c r="R2947" s="2">
        <f t="shared" si="1576"/>
        <v>1.5299608600000001</v>
      </c>
      <c r="S2947" s="2">
        <f t="shared" si="1569"/>
        <v>1.5280405699999999</v>
      </c>
      <c r="T2947" s="2">
        <f t="shared" si="1556"/>
        <v>279923.75370871997</v>
      </c>
      <c r="U2947" s="2">
        <f t="shared" si="1557"/>
        <v>11132.183121919405</v>
      </c>
      <c r="V2947" s="2">
        <f t="shared" si="1558"/>
        <v>85911.557385872991</v>
      </c>
      <c r="W2947" s="2">
        <f t="shared" si="1559"/>
        <v>280235.0504798324</v>
      </c>
      <c r="X2947" s="17">
        <f t="shared" si="1560"/>
        <v>0</v>
      </c>
      <c r="Y2947" s="2">
        <f t="shared" si="1561"/>
        <v>0</v>
      </c>
      <c r="Z2947" s="72">
        <f t="shared" si="1562"/>
        <v>0</v>
      </c>
      <c r="AA2947" s="2">
        <f t="shared" si="1548"/>
        <v>0</v>
      </c>
      <c r="AB2947" s="12">
        <f t="shared" si="1570"/>
        <v>4.6600000000000003E-2</v>
      </c>
      <c r="AC2947" s="17">
        <f t="shared" si="1563"/>
        <v>11</v>
      </c>
      <c r="AD2947" s="17">
        <v>252</v>
      </c>
      <c r="AE2947" s="13">
        <f t="shared" si="1574"/>
        <v>1.001990132</v>
      </c>
      <c r="AF2947" s="2">
        <f t="shared" si="1549"/>
        <v>557.08521981000001</v>
      </c>
      <c r="AG2947" s="2">
        <f t="shared" si="1564"/>
        <v>557.70474148000005</v>
      </c>
      <c r="AH2947" s="3">
        <f t="shared" si="1565"/>
        <v>0</v>
      </c>
      <c r="AI2947" s="4" t="str">
        <f t="shared" si="1575"/>
        <v>A+J=</v>
      </c>
      <c r="AJ2947" s="11">
        <f t="shared" si="1571"/>
        <v>44118</v>
      </c>
      <c r="AK2947" s="11"/>
      <c r="AL2947" s="4"/>
      <c r="AM2947" s="1"/>
      <c r="AN2947" s="11"/>
      <c r="AO2947" s="1"/>
      <c r="AP2947" s="1"/>
      <c r="AQ2947" s="3"/>
      <c r="AR2947" s="3"/>
      <c r="AS2947" s="6"/>
      <c r="AT2947" s="1"/>
      <c r="AU2947" s="1"/>
      <c r="AV2947" s="1"/>
      <c r="AW2947" s="1"/>
      <c r="AX2947" s="1"/>
      <c r="AY2947" s="1"/>
      <c r="AZ2947" s="1"/>
      <c r="BA2947" s="1"/>
      <c r="BB2947" s="1"/>
    </row>
    <row r="2948" spans="1:153" x14ac:dyDescent="0.2">
      <c r="A2948" s="158">
        <f t="shared" si="1566"/>
        <v>44104</v>
      </c>
      <c r="B2948" s="2">
        <f t="shared" si="1550"/>
        <v>280871.89280995523</v>
      </c>
      <c r="C2948" s="2">
        <f t="shared" si="1567"/>
        <v>183191.30997204001</v>
      </c>
      <c r="D2948" s="2">
        <f>SUM(Y2948:Y$3268)</f>
        <v>21082.060270329999</v>
      </c>
      <c r="E2948" s="73">
        <f t="shared" si="1551"/>
        <v>162109.24970171001</v>
      </c>
      <c r="F2948" s="88">
        <f t="shared" si="1577"/>
        <v>5344.63</v>
      </c>
      <c r="G2948" s="3">
        <f>IF(AND(N2948=1,N2947&gt;1),VLOOKUP(A2947,[1]Plan1!$BK$81:$BM$259,3),G2947)</f>
        <v>5357.46</v>
      </c>
      <c r="H2948" s="11">
        <f t="shared" si="1578"/>
        <v>44027</v>
      </c>
      <c r="I2948" s="11">
        <f t="shared" si="1579"/>
        <v>44058</v>
      </c>
      <c r="J2948" s="12">
        <f t="shared" si="1552"/>
        <v>2.4005403554596683E-3</v>
      </c>
      <c r="K2948" s="11">
        <f t="shared" si="1568"/>
        <v>44118</v>
      </c>
      <c r="L2948" s="11">
        <f t="shared" si="1553"/>
        <v>44118</v>
      </c>
      <c r="M2948" s="1">
        <f t="shared" si="1572"/>
        <v>21</v>
      </c>
      <c r="N2948" s="1">
        <f t="shared" si="1554"/>
        <v>12</v>
      </c>
      <c r="O2948" s="2">
        <f t="shared" si="1555"/>
        <v>1.0013710300000001</v>
      </c>
      <c r="P2948" s="13">
        <f t="shared" si="1580"/>
        <v>1.00359968</v>
      </c>
      <c r="Q2948" s="13">
        <f t="shared" si="1573"/>
        <v>1.5280405748749659</v>
      </c>
      <c r="R2948" s="2">
        <f t="shared" si="1576"/>
        <v>1.53013556</v>
      </c>
      <c r="S2948" s="2">
        <f t="shared" si="1569"/>
        <v>1.5280405699999999</v>
      </c>
      <c r="T2948" s="2">
        <f t="shared" si="1556"/>
        <v>279923.75370871997</v>
      </c>
      <c r="U2948" s="2">
        <f t="shared" si="1557"/>
        <v>11132.183121919405</v>
      </c>
      <c r="V2948" s="2">
        <f t="shared" si="1558"/>
        <v>85939.877871795863</v>
      </c>
      <c r="W2948" s="2">
        <f t="shared" si="1559"/>
        <v>280263.37096575525</v>
      </c>
      <c r="X2948" s="17">
        <f t="shared" si="1560"/>
        <v>0</v>
      </c>
      <c r="Y2948" s="2">
        <f t="shared" si="1561"/>
        <v>0</v>
      </c>
      <c r="Z2948" s="72">
        <f t="shared" si="1562"/>
        <v>0</v>
      </c>
      <c r="AA2948" s="2">
        <f t="shared" ref="AA2948:AA3011" si="1581">IF(Z2948&gt;0,TRUNC(Z2948*T2948,8),0)</f>
        <v>0</v>
      </c>
      <c r="AB2948" s="12">
        <f t="shared" si="1570"/>
        <v>4.6600000000000003E-2</v>
      </c>
      <c r="AC2948" s="17">
        <f t="shared" si="1563"/>
        <v>12</v>
      </c>
      <c r="AD2948" s="17">
        <v>252</v>
      </c>
      <c r="AE2948" s="13">
        <f t="shared" si="1574"/>
        <v>1.00217125</v>
      </c>
      <c r="AF2948" s="2">
        <f t="shared" ref="AF2948:AF3011" si="1582">TRUNC((T2948*(AE2948-1)),8)</f>
        <v>607.78445023999996</v>
      </c>
      <c r="AG2948" s="2">
        <f t="shared" si="1564"/>
        <v>608.52184420000003</v>
      </c>
      <c r="AH2948" s="3">
        <f t="shared" si="1565"/>
        <v>0</v>
      </c>
      <c r="AI2948" s="4" t="str">
        <f t="shared" si="1575"/>
        <v>A+J=</v>
      </c>
      <c r="AJ2948" s="11">
        <f t="shared" si="1571"/>
        <v>44118</v>
      </c>
      <c r="AK2948" s="11"/>
      <c r="AL2948" s="4"/>
      <c r="AM2948" s="1"/>
      <c r="AN2948" s="11"/>
      <c r="AO2948" s="1"/>
      <c r="AP2948" s="1"/>
      <c r="AQ2948" s="3"/>
      <c r="AR2948" s="3"/>
      <c r="AS2948" s="6"/>
      <c r="AT2948" s="1"/>
      <c r="AU2948" s="1"/>
      <c r="AV2948" s="1"/>
      <c r="AW2948" s="1"/>
      <c r="AX2948" s="1"/>
      <c r="AY2948" s="1"/>
      <c r="AZ2948" s="1"/>
      <c r="BA2948" s="1"/>
      <c r="BB2948" s="1"/>
    </row>
    <row r="2949" spans="1:153" x14ac:dyDescent="0.2">
      <c r="A2949" s="158">
        <f t="shared" si="1566"/>
        <v>44105</v>
      </c>
      <c r="B2949" s="2">
        <f t="shared" si="1550"/>
        <v>280951.05287645315</v>
      </c>
      <c r="C2949" s="2">
        <f t="shared" si="1567"/>
        <v>183191.30997204001</v>
      </c>
      <c r="D2949" s="2">
        <f>SUM(Y2949:Y$3268)</f>
        <v>21082.060270329999</v>
      </c>
      <c r="E2949" s="73">
        <f t="shared" si="1551"/>
        <v>162109.24970171001</v>
      </c>
      <c r="F2949" s="88">
        <f t="shared" si="1577"/>
        <v>5344.63</v>
      </c>
      <c r="G2949" s="3">
        <f>IF(AND(N2949=1,N2948&gt;1),VLOOKUP(A2948,[1]Plan1!$BK$81:$BM$259,3),G2948)</f>
        <v>5357.46</v>
      </c>
      <c r="H2949" s="11">
        <f t="shared" si="1578"/>
        <v>44027</v>
      </c>
      <c r="I2949" s="11">
        <f t="shared" si="1579"/>
        <v>44058</v>
      </c>
      <c r="J2949" s="12">
        <f t="shared" si="1552"/>
        <v>2.4005403554596683E-3</v>
      </c>
      <c r="K2949" s="11">
        <f t="shared" si="1568"/>
        <v>44118</v>
      </c>
      <c r="L2949" s="11">
        <f t="shared" si="1553"/>
        <v>44118</v>
      </c>
      <c r="M2949" s="1">
        <f t="shared" si="1572"/>
        <v>21</v>
      </c>
      <c r="N2949" s="1">
        <f t="shared" si="1554"/>
        <v>13</v>
      </c>
      <c r="O2949" s="2">
        <f t="shared" si="1555"/>
        <v>1.0014853699999999</v>
      </c>
      <c r="P2949" s="13">
        <f t="shared" si="1580"/>
        <v>1.00359968</v>
      </c>
      <c r="Q2949" s="13">
        <f t="shared" si="1573"/>
        <v>1.5280405748749659</v>
      </c>
      <c r="R2949" s="2">
        <f t="shared" si="1576"/>
        <v>1.5303102799999999</v>
      </c>
      <c r="S2949" s="2">
        <f t="shared" si="1569"/>
        <v>1.5280405699999999</v>
      </c>
      <c r="T2949" s="2">
        <f t="shared" si="1556"/>
        <v>279923.75370871997</v>
      </c>
      <c r="U2949" s="2">
        <f t="shared" si="1557"/>
        <v>11132.183121919405</v>
      </c>
      <c r="V2949" s="2">
        <f t="shared" si="1558"/>
        <v>85968.201599903739</v>
      </c>
      <c r="W2949" s="2">
        <f t="shared" si="1559"/>
        <v>280291.69469386316</v>
      </c>
      <c r="X2949" s="17">
        <f t="shared" si="1560"/>
        <v>0</v>
      </c>
      <c r="Y2949" s="2">
        <f t="shared" si="1561"/>
        <v>0</v>
      </c>
      <c r="Z2949" s="72">
        <f t="shared" si="1562"/>
        <v>0</v>
      </c>
      <c r="AA2949" s="2">
        <f t="shared" si="1581"/>
        <v>0</v>
      </c>
      <c r="AB2949" s="12">
        <f t="shared" si="1570"/>
        <v>4.6600000000000003E-2</v>
      </c>
      <c r="AC2949" s="17">
        <f t="shared" si="1563"/>
        <v>13</v>
      </c>
      <c r="AD2949" s="17">
        <v>252</v>
      </c>
      <c r="AE2949" s="13">
        <f t="shared" si="1574"/>
        <v>1.0023523999999999</v>
      </c>
      <c r="AF2949" s="2">
        <f t="shared" si="1582"/>
        <v>658.49263822</v>
      </c>
      <c r="AG2949" s="2">
        <f t="shared" si="1564"/>
        <v>659.35818258999996</v>
      </c>
      <c r="AH2949" s="3">
        <f t="shared" si="1565"/>
        <v>0</v>
      </c>
      <c r="AI2949" s="4" t="str">
        <f t="shared" si="1575"/>
        <v>A+J=</v>
      </c>
      <c r="AJ2949" s="11">
        <f t="shared" si="1571"/>
        <v>44118</v>
      </c>
      <c r="AK2949" s="11"/>
      <c r="AL2949" s="4"/>
      <c r="AM2949" s="1"/>
      <c r="AN2949" s="11"/>
      <c r="AO2949" s="1"/>
      <c r="AP2949" s="1"/>
      <c r="AQ2949" s="3"/>
      <c r="AR2949" s="3"/>
      <c r="AS2949" s="6"/>
      <c r="AT2949" s="1"/>
      <c r="AU2949" s="1"/>
      <c r="AV2949" s="1"/>
      <c r="AW2949" s="1"/>
      <c r="AX2949" s="1"/>
      <c r="AY2949" s="1"/>
      <c r="AZ2949" s="1"/>
      <c r="BA2949" s="1"/>
      <c r="BB2949" s="1"/>
    </row>
    <row r="2950" spans="1:153" x14ac:dyDescent="0.2">
      <c r="A2950" s="158">
        <f t="shared" si="1566"/>
        <v>44106</v>
      </c>
      <c r="B2950" s="2">
        <f t="shared" si="1550"/>
        <v>281030.23408040358</v>
      </c>
      <c r="C2950" s="2">
        <f t="shared" si="1567"/>
        <v>183191.30997204001</v>
      </c>
      <c r="D2950" s="2">
        <f>SUM(Y2950:Y$3268)</f>
        <v>21082.060270329999</v>
      </c>
      <c r="E2950" s="73">
        <f t="shared" si="1551"/>
        <v>162109.24970171001</v>
      </c>
      <c r="F2950" s="88">
        <f t="shared" si="1577"/>
        <v>5344.63</v>
      </c>
      <c r="G2950" s="3">
        <f>IF(AND(N2950=1,N2949&gt;1),VLOOKUP(A2949,[1]Plan1!$BK$81:$BM$259,3),G2949)</f>
        <v>5357.46</v>
      </c>
      <c r="H2950" s="11">
        <f t="shared" si="1578"/>
        <v>44027</v>
      </c>
      <c r="I2950" s="11">
        <f t="shared" si="1579"/>
        <v>44058</v>
      </c>
      <c r="J2950" s="12">
        <f t="shared" si="1552"/>
        <v>2.4005403554596683E-3</v>
      </c>
      <c r="K2950" s="11">
        <f t="shared" si="1568"/>
        <v>44118</v>
      </c>
      <c r="L2950" s="11">
        <f t="shared" si="1553"/>
        <v>44118</v>
      </c>
      <c r="M2950" s="1">
        <f t="shared" si="1572"/>
        <v>21</v>
      </c>
      <c r="N2950" s="1">
        <f t="shared" si="1554"/>
        <v>14</v>
      </c>
      <c r="O2950" s="2">
        <f t="shared" si="1555"/>
        <v>1.00159972</v>
      </c>
      <c r="P2950" s="13">
        <f t="shared" si="1580"/>
        <v>1.00359968</v>
      </c>
      <c r="Q2950" s="13">
        <f t="shared" si="1573"/>
        <v>1.5280405748749659</v>
      </c>
      <c r="R2950" s="2">
        <f t="shared" si="1576"/>
        <v>1.53048501</v>
      </c>
      <c r="S2950" s="2">
        <f t="shared" si="1569"/>
        <v>1.5280405699999999</v>
      </c>
      <c r="T2950" s="2">
        <f t="shared" si="1556"/>
        <v>279923.75370871997</v>
      </c>
      <c r="U2950" s="2">
        <f t="shared" si="1557"/>
        <v>11132.183121919405</v>
      </c>
      <c r="V2950" s="2">
        <f t="shared" si="1558"/>
        <v>85996.52694910414</v>
      </c>
      <c r="W2950" s="2">
        <f t="shared" si="1559"/>
        <v>280320.02004306356</v>
      </c>
      <c r="X2950" s="17">
        <f t="shared" si="1560"/>
        <v>0</v>
      </c>
      <c r="Y2950" s="2">
        <f t="shared" si="1561"/>
        <v>0</v>
      </c>
      <c r="Z2950" s="72">
        <f t="shared" si="1562"/>
        <v>0</v>
      </c>
      <c r="AA2950" s="2">
        <f t="shared" si="1581"/>
        <v>0</v>
      </c>
      <c r="AB2950" s="12">
        <f t="shared" si="1570"/>
        <v>4.6600000000000003E-2</v>
      </c>
      <c r="AC2950" s="17">
        <f t="shared" si="1563"/>
        <v>14</v>
      </c>
      <c r="AD2950" s="17">
        <v>252</v>
      </c>
      <c r="AE2950" s="13">
        <f t="shared" si="1574"/>
        <v>1.002533583</v>
      </c>
      <c r="AF2950" s="2">
        <f t="shared" si="1582"/>
        <v>709.21006368999997</v>
      </c>
      <c r="AG2950" s="2">
        <f t="shared" si="1564"/>
        <v>710.21403734</v>
      </c>
      <c r="AH2950" s="3">
        <f t="shared" si="1565"/>
        <v>0</v>
      </c>
      <c r="AI2950" s="4" t="str">
        <f t="shared" si="1575"/>
        <v>A+J=</v>
      </c>
      <c r="AJ2950" s="11">
        <f t="shared" si="1571"/>
        <v>44118</v>
      </c>
      <c r="AK2950" s="18"/>
      <c r="AL2950" s="40"/>
      <c r="AM2950" s="38"/>
      <c r="AN2950" s="18"/>
      <c r="AO2950" s="38"/>
      <c r="AP2950" s="38"/>
      <c r="AQ2950" s="39"/>
      <c r="AR2950" s="39"/>
      <c r="AS2950" s="69"/>
      <c r="AT2950" s="38"/>
      <c r="AU2950" s="38"/>
      <c r="AV2950" s="38"/>
      <c r="AW2950" s="38"/>
      <c r="AX2950" s="38"/>
      <c r="AY2950" s="38"/>
      <c r="AZ2950" s="38"/>
      <c r="BA2950" s="38"/>
      <c r="BB2950" s="38"/>
      <c r="BC2950" s="38"/>
      <c r="BD2950" s="38"/>
      <c r="BE2950" s="38"/>
      <c r="BF2950" s="38"/>
      <c r="BG2950" s="38"/>
      <c r="BH2950" s="38"/>
      <c r="BI2950" s="38"/>
      <c r="BJ2950" s="38"/>
      <c r="BK2950" s="38"/>
      <c r="BL2950" s="38"/>
      <c r="BM2950" s="38"/>
      <c r="BN2950" s="38"/>
      <c r="BO2950" s="38"/>
      <c r="BP2950" s="38"/>
      <c r="BQ2950" s="38"/>
      <c r="BR2950" s="38"/>
      <c r="BS2950" s="38"/>
      <c r="BT2950" s="38"/>
      <c r="BU2950" s="38"/>
      <c r="BV2950" s="38"/>
      <c r="BW2950" s="38"/>
      <c r="BX2950" s="38"/>
      <c r="BY2950" s="38"/>
      <c r="BZ2950" s="38"/>
      <c r="CA2950" s="38"/>
      <c r="CB2950" s="38"/>
      <c r="CC2950" s="38"/>
      <c r="CD2950" s="38"/>
      <c r="CE2950" s="38"/>
      <c r="CF2950" s="38"/>
      <c r="CG2950" s="38"/>
      <c r="CH2950" s="38"/>
      <c r="CI2950" s="38"/>
      <c r="CJ2950" s="38"/>
      <c r="CK2950" s="38"/>
      <c r="CL2950" s="38"/>
      <c r="CM2950" s="38"/>
      <c r="CN2950" s="38"/>
      <c r="CO2950" s="38"/>
      <c r="CP2950" s="38"/>
      <c r="CQ2950" s="38"/>
      <c r="CR2950" s="38"/>
      <c r="CS2950" s="38"/>
      <c r="CT2950" s="38"/>
      <c r="CU2950" s="38"/>
      <c r="CV2950" s="38"/>
      <c r="CW2950" s="38"/>
      <c r="CX2950" s="38"/>
      <c r="CY2950" s="38"/>
      <c r="CZ2950" s="38"/>
      <c r="DA2950" s="38"/>
      <c r="DB2950" s="38"/>
      <c r="DC2950" s="38"/>
      <c r="DD2950" s="38"/>
      <c r="DE2950" s="38"/>
      <c r="DF2950" s="38"/>
      <c r="DG2950" s="38"/>
      <c r="DH2950" s="38"/>
      <c r="DI2950" s="38"/>
      <c r="DJ2950" s="38"/>
      <c r="DK2950" s="38"/>
      <c r="DL2950" s="38"/>
      <c r="DM2950" s="38"/>
      <c r="DN2950" s="38"/>
      <c r="DO2950" s="38"/>
      <c r="DP2950" s="38"/>
      <c r="DQ2950" s="38"/>
      <c r="DR2950" s="38"/>
      <c r="DS2950" s="38"/>
      <c r="DT2950" s="38"/>
      <c r="DU2950" s="38"/>
      <c r="DV2950" s="38"/>
      <c r="DW2950" s="38"/>
      <c r="DX2950" s="38"/>
      <c r="DY2950" s="38"/>
      <c r="DZ2950" s="38"/>
      <c r="EA2950" s="38"/>
      <c r="EB2950" s="38"/>
      <c r="EC2950" s="38"/>
      <c r="ED2950" s="38"/>
      <c r="EE2950" s="38"/>
      <c r="EF2950" s="38"/>
      <c r="EG2950" s="38"/>
      <c r="EH2950" s="38"/>
    </row>
    <row r="2951" spans="1:153" x14ac:dyDescent="0.2">
      <c r="A2951" s="158">
        <f t="shared" si="1566"/>
        <v>44107</v>
      </c>
      <c r="B2951" s="2">
        <f t="shared" si="1550"/>
        <v>281109.43614512641</v>
      </c>
      <c r="C2951" s="2">
        <f t="shared" si="1567"/>
        <v>183191.30997204001</v>
      </c>
      <c r="D2951" s="2">
        <f>SUM(Y2951:Y$3268)</f>
        <v>21082.060270329999</v>
      </c>
      <c r="E2951" s="73">
        <f t="shared" si="1551"/>
        <v>162109.24970171001</v>
      </c>
      <c r="F2951" s="88">
        <f t="shared" si="1577"/>
        <v>5344.63</v>
      </c>
      <c r="G2951" s="3">
        <f>IF(AND(N2951=1,N2950&gt;1),VLOOKUP(A2950,[1]Plan1!$BK$81:$BM$259,3),G2950)</f>
        <v>5357.46</v>
      </c>
      <c r="H2951" s="11">
        <f t="shared" si="1578"/>
        <v>44027</v>
      </c>
      <c r="I2951" s="11">
        <f t="shared" si="1579"/>
        <v>44058</v>
      </c>
      <c r="J2951" s="12">
        <f t="shared" si="1552"/>
        <v>2.4005403554596683E-3</v>
      </c>
      <c r="K2951" s="11">
        <f t="shared" si="1568"/>
        <v>44118</v>
      </c>
      <c r="L2951" s="11">
        <f t="shared" si="1553"/>
        <v>44118</v>
      </c>
      <c r="M2951" s="1">
        <f t="shared" si="1572"/>
        <v>21</v>
      </c>
      <c r="N2951" s="1">
        <f t="shared" si="1554"/>
        <v>15</v>
      </c>
      <c r="O2951" s="2">
        <f t="shared" si="1555"/>
        <v>1.00171408</v>
      </c>
      <c r="P2951" s="13">
        <f t="shared" si="1580"/>
        <v>1.00359968</v>
      </c>
      <c r="Q2951" s="13">
        <f t="shared" si="1573"/>
        <v>1.5280405748749659</v>
      </c>
      <c r="R2951" s="2">
        <f t="shared" si="1576"/>
        <v>1.5306597500000001</v>
      </c>
      <c r="S2951" s="2">
        <f t="shared" si="1569"/>
        <v>1.5280405699999999</v>
      </c>
      <c r="T2951" s="2">
        <f t="shared" si="1556"/>
        <v>279923.75370871997</v>
      </c>
      <c r="U2951" s="2">
        <f t="shared" si="1557"/>
        <v>11132.183121919405</v>
      </c>
      <c r="V2951" s="2">
        <f t="shared" si="1558"/>
        <v>86024.853919397021</v>
      </c>
      <c r="W2951" s="2">
        <f t="shared" si="1559"/>
        <v>280348.3470133564</v>
      </c>
      <c r="X2951" s="17">
        <f t="shared" si="1560"/>
        <v>0</v>
      </c>
      <c r="Y2951" s="2">
        <f t="shared" si="1561"/>
        <v>0</v>
      </c>
      <c r="Z2951" s="72">
        <f t="shared" si="1562"/>
        <v>0</v>
      </c>
      <c r="AA2951" s="2">
        <f t="shared" si="1581"/>
        <v>0</v>
      </c>
      <c r="AB2951" s="12">
        <f t="shared" si="1570"/>
        <v>4.6600000000000003E-2</v>
      </c>
      <c r="AC2951" s="17">
        <f t="shared" si="1563"/>
        <v>15</v>
      </c>
      <c r="AD2951" s="17">
        <v>252</v>
      </c>
      <c r="AE2951" s="13">
        <f t="shared" si="1574"/>
        <v>1.002714798</v>
      </c>
      <c r="AF2951" s="2">
        <f t="shared" si="1582"/>
        <v>759.93644672000005</v>
      </c>
      <c r="AG2951" s="2">
        <f t="shared" si="1564"/>
        <v>761.08913176999999</v>
      </c>
      <c r="AH2951" s="3">
        <f t="shared" si="1565"/>
        <v>0</v>
      </c>
      <c r="AI2951" s="4" t="str">
        <f t="shared" si="1575"/>
        <v>A+J=</v>
      </c>
      <c r="AJ2951" s="11">
        <f t="shared" si="1571"/>
        <v>44118</v>
      </c>
      <c r="AK2951" s="11"/>
      <c r="AL2951" s="4"/>
      <c r="AM2951" s="1"/>
      <c r="AN2951" s="11"/>
      <c r="AO2951" s="1"/>
      <c r="AP2951" s="1"/>
      <c r="AQ2951" s="3"/>
      <c r="AR2951" s="3"/>
      <c r="AS2951" s="6"/>
      <c r="AT2951" s="1"/>
      <c r="AU2951" s="1"/>
      <c r="AV2951" s="1"/>
      <c r="AW2951" s="1"/>
      <c r="AX2951" s="1"/>
      <c r="AY2951" s="1"/>
      <c r="AZ2951" s="1"/>
      <c r="BA2951" s="1"/>
      <c r="BB2951" s="1"/>
    </row>
    <row r="2952" spans="1:153" x14ac:dyDescent="0.2">
      <c r="A2952" s="158">
        <f t="shared" si="1566"/>
        <v>44108</v>
      </c>
      <c r="B2952" s="2">
        <f t="shared" si="1550"/>
        <v>281109.43614512641</v>
      </c>
      <c r="C2952" s="2">
        <f t="shared" si="1567"/>
        <v>183191.30997204001</v>
      </c>
      <c r="D2952" s="2">
        <f>SUM(Y2952:Y$3268)</f>
        <v>21082.060270329999</v>
      </c>
      <c r="E2952" s="73">
        <f t="shared" si="1551"/>
        <v>162109.24970171001</v>
      </c>
      <c r="F2952" s="88">
        <f t="shared" si="1577"/>
        <v>5344.63</v>
      </c>
      <c r="G2952" s="3">
        <f>IF(AND(N2952=1,N2951&gt;1),VLOOKUP(A2951,[1]Plan1!$BK$81:$BM$259,3),G2951)</f>
        <v>5357.46</v>
      </c>
      <c r="H2952" s="11">
        <f t="shared" si="1578"/>
        <v>44027</v>
      </c>
      <c r="I2952" s="11">
        <f t="shared" si="1579"/>
        <v>44058</v>
      </c>
      <c r="J2952" s="12">
        <f t="shared" si="1552"/>
        <v>2.4005403554596683E-3</v>
      </c>
      <c r="K2952" s="11">
        <f t="shared" si="1568"/>
        <v>44118</v>
      </c>
      <c r="L2952" s="11">
        <f t="shared" si="1553"/>
        <v>44118</v>
      </c>
      <c r="M2952" s="1">
        <f t="shared" si="1572"/>
        <v>21</v>
      </c>
      <c r="N2952" s="1">
        <f t="shared" si="1554"/>
        <v>15</v>
      </c>
      <c r="O2952" s="2">
        <f t="shared" si="1555"/>
        <v>1.00171408</v>
      </c>
      <c r="P2952" s="13">
        <f t="shared" si="1580"/>
        <v>1.00359968</v>
      </c>
      <c r="Q2952" s="13">
        <f t="shared" si="1573"/>
        <v>1.5280405748749659</v>
      </c>
      <c r="R2952" s="2">
        <f t="shared" si="1576"/>
        <v>1.5306597500000001</v>
      </c>
      <c r="S2952" s="2">
        <f t="shared" si="1569"/>
        <v>1.5280405699999999</v>
      </c>
      <c r="T2952" s="2">
        <f t="shared" si="1556"/>
        <v>279923.75370871997</v>
      </c>
      <c r="U2952" s="2">
        <f t="shared" si="1557"/>
        <v>11132.183121919405</v>
      </c>
      <c r="V2952" s="2">
        <f t="shared" si="1558"/>
        <v>86024.853919397021</v>
      </c>
      <c r="W2952" s="2">
        <f t="shared" si="1559"/>
        <v>280348.3470133564</v>
      </c>
      <c r="X2952" s="17">
        <f t="shared" si="1560"/>
        <v>0</v>
      </c>
      <c r="Y2952" s="2">
        <f t="shared" si="1561"/>
        <v>0</v>
      </c>
      <c r="Z2952" s="72">
        <f t="shared" si="1562"/>
        <v>0</v>
      </c>
      <c r="AA2952" s="2">
        <f t="shared" si="1581"/>
        <v>0</v>
      </c>
      <c r="AB2952" s="12">
        <f t="shared" si="1570"/>
        <v>4.6600000000000003E-2</v>
      </c>
      <c r="AC2952" s="17">
        <f t="shared" si="1563"/>
        <v>15</v>
      </c>
      <c r="AD2952" s="17">
        <v>252</v>
      </c>
      <c r="AE2952" s="13">
        <f t="shared" si="1574"/>
        <v>1.002714798</v>
      </c>
      <c r="AF2952" s="2">
        <f t="shared" si="1582"/>
        <v>759.93644672000005</v>
      </c>
      <c r="AG2952" s="2">
        <f t="shared" si="1564"/>
        <v>761.08913176999999</v>
      </c>
      <c r="AH2952" s="3">
        <f t="shared" si="1565"/>
        <v>0</v>
      </c>
      <c r="AI2952" s="4" t="str">
        <f t="shared" si="1575"/>
        <v>A+J=</v>
      </c>
      <c r="AJ2952" s="11">
        <f t="shared" si="1571"/>
        <v>44118</v>
      </c>
      <c r="AK2952" s="11"/>
      <c r="AL2952" s="4"/>
      <c r="AM2952" s="1"/>
      <c r="AN2952" s="11"/>
      <c r="AO2952" s="1"/>
      <c r="AP2952" s="1"/>
      <c r="AQ2952" s="3"/>
      <c r="AR2952" s="3"/>
      <c r="AS2952" s="6"/>
      <c r="AT2952" s="1"/>
      <c r="AU2952" s="1"/>
      <c r="AV2952" s="1"/>
      <c r="AW2952" s="1"/>
      <c r="AX2952" s="1"/>
      <c r="AY2952" s="1"/>
      <c r="AZ2952" s="1"/>
      <c r="BA2952" s="1"/>
      <c r="BB2952" s="1"/>
    </row>
    <row r="2953" spans="1:153" x14ac:dyDescent="0.2">
      <c r="A2953" s="158">
        <f t="shared" si="1566"/>
        <v>44109</v>
      </c>
      <c r="B2953" s="2">
        <f t="shared" si="1550"/>
        <v>281109.43614512641</v>
      </c>
      <c r="C2953" s="2">
        <f t="shared" si="1567"/>
        <v>183191.30997204001</v>
      </c>
      <c r="D2953" s="2">
        <f>SUM(Y2953:Y$3268)</f>
        <v>21082.060270329999</v>
      </c>
      <c r="E2953" s="73">
        <f t="shared" si="1551"/>
        <v>162109.24970171001</v>
      </c>
      <c r="F2953" s="88">
        <f t="shared" si="1577"/>
        <v>5344.63</v>
      </c>
      <c r="G2953" s="3">
        <f>IF(AND(N2953=1,N2952&gt;1),VLOOKUP(A2952,[1]Plan1!$BK$81:$BM$259,3),G2952)</f>
        <v>5357.46</v>
      </c>
      <c r="H2953" s="11">
        <f t="shared" si="1578"/>
        <v>44027</v>
      </c>
      <c r="I2953" s="11">
        <f t="shared" si="1579"/>
        <v>44058</v>
      </c>
      <c r="J2953" s="12">
        <f t="shared" si="1552"/>
        <v>2.4005403554596683E-3</v>
      </c>
      <c r="K2953" s="11">
        <f t="shared" si="1568"/>
        <v>44118</v>
      </c>
      <c r="L2953" s="11">
        <f t="shared" si="1553"/>
        <v>44118</v>
      </c>
      <c r="M2953" s="1">
        <f t="shared" si="1572"/>
        <v>21</v>
      </c>
      <c r="N2953" s="1">
        <f t="shared" si="1554"/>
        <v>15</v>
      </c>
      <c r="O2953" s="2">
        <f t="shared" si="1555"/>
        <v>1.00171408</v>
      </c>
      <c r="P2953" s="13">
        <f t="shared" si="1580"/>
        <v>1.00359968</v>
      </c>
      <c r="Q2953" s="13">
        <f t="shared" si="1573"/>
        <v>1.5280405748749659</v>
      </c>
      <c r="R2953" s="2">
        <f t="shared" si="1576"/>
        <v>1.5306597500000001</v>
      </c>
      <c r="S2953" s="2">
        <f t="shared" si="1569"/>
        <v>1.5280405699999999</v>
      </c>
      <c r="T2953" s="2">
        <f t="shared" si="1556"/>
        <v>279923.75370871997</v>
      </c>
      <c r="U2953" s="2">
        <f t="shared" si="1557"/>
        <v>11132.183121919405</v>
      </c>
      <c r="V2953" s="2">
        <f t="shared" si="1558"/>
        <v>86024.853919397021</v>
      </c>
      <c r="W2953" s="2">
        <f t="shared" si="1559"/>
        <v>280348.3470133564</v>
      </c>
      <c r="X2953" s="17">
        <f t="shared" si="1560"/>
        <v>0</v>
      </c>
      <c r="Y2953" s="2">
        <f t="shared" si="1561"/>
        <v>0</v>
      </c>
      <c r="Z2953" s="72">
        <f t="shared" si="1562"/>
        <v>0</v>
      </c>
      <c r="AA2953" s="2">
        <f t="shared" si="1581"/>
        <v>0</v>
      </c>
      <c r="AB2953" s="12">
        <f t="shared" si="1570"/>
        <v>4.6600000000000003E-2</v>
      </c>
      <c r="AC2953" s="17">
        <f t="shared" si="1563"/>
        <v>15</v>
      </c>
      <c r="AD2953" s="17">
        <v>252</v>
      </c>
      <c r="AE2953" s="13">
        <f t="shared" si="1574"/>
        <v>1.002714798</v>
      </c>
      <c r="AF2953" s="2">
        <f t="shared" si="1582"/>
        <v>759.93644672000005</v>
      </c>
      <c r="AG2953" s="2">
        <f t="shared" si="1564"/>
        <v>761.08913176999999</v>
      </c>
      <c r="AH2953" s="3">
        <f t="shared" si="1565"/>
        <v>0</v>
      </c>
      <c r="AI2953" s="4" t="str">
        <f t="shared" si="1575"/>
        <v>A+J=</v>
      </c>
      <c r="AJ2953" s="11">
        <f t="shared" si="1571"/>
        <v>44118</v>
      </c>
      <c r="AK2953" s="11"/>
      <c r="AL2953" s="4"/>
      <c r="AM2953" s="1"/>
      <c r="AN2953" s="11"/>
      <c r="AO2953" s="1"/>
      <c r="AP2953" s="1"/>
      <c r="AQ2953" s="3"/>
      <c r="AR2953" s="3"/>
      <c r="AS2953" s="6"/>
      <c r="AT2953" s="1"/>
      <c r="AU2953" s="1"/>
      <c r="AV2953" s="1"/>
      <c r="AW2953" s="1"/>
      <c r="AX2953" s="1"/>
      <c r="AY2953" s="1"/>
      <c r="AZ2953" s="1"/>
      <c r="BA2953" s="1"/>
      <c r="BB2953" s="1"/>
    </row>
    <row r="2954" spans="1:153" x14ac:dyDescent="0.2">
      <c r="A2954" s="158">
        <f t="shared" si="1566"/>
        <v>44110</v>
      </c>
      <c r="B2954" s="2">
        <f t="shared" ref="B2954:B3017" si="1583">(W2954+AG2954)</f>
        <v>281188.66451234929</v>
      </c>
      <c r="C2954" s="2">
        <f t="shared" si="1567"/>
        <v>183191.30997204001</v>
      </c>
      <c r="D2954" s="2">
        <f>SUM(Y2954:Y$3268)</f>
        <v>21082.060270329999</v>
      </c>
      <c r="E2954" s="73">
        <f t="shared" ref="E2954:E3017" si="1584">(C2954-D2954)</f>
        <v>162109.24970171001</v>
      </c>
      <c r="F2954" s="88">
        <f t="shared" si="1577"/>
        <v>5344.63</v>
      </c>
      <c r="G2954" s="3">
        <f>IF(AND(N2954=1,N2953&gt;1),VLOOKUP(A2953,[1]Plan1!$BK$81:$BM$259,3),G2953)</f>
        <v>5357.46</v>
      </c>
      <c r="H2954" s="11">
        <f t="shared" si="1578"/>
        <v>44027</v>
      </c>
      <c r="I2954" s="11">
        <f t="shared" si="1579"/>
        <v>44058</v>
      </c>
      <c r="J2954" s="12">
        <f t="shared" ref="J2954:J3017" si="1585">(G2954/F2954)-1</f>
        <v>2.4005403554596683E-3</v>
      </c>
      <c r="K2954" s="11">
        <f t="shared" si="1568"/>
        <v>44118</v>
      </c>
      <c r="L2954" s="11">
        <f t="shared" ref="L2954:L3017" si="1586">IF(A2954&gt;L2953,K2954,L2953)</f>
        <v>44118</v>
      </c>
      <c r="M2954" s="1">
        <f t="shared" si="1572"/>
        <v>21</v>
      </c>
      <c r="N2954" s="1">
        <f t="shared" ref="N2954:N3017" si="1587">(M2954-(NETWORKDAYS(A2954,L2954,$AN$194:$AN$348)-1))</f>
        <v>16</v>
      </c>
      <c r="O2954" s="2">
        <f t="shared" ref="O2954:O3017" si="1588">TRUNC((G2954/F2954)^TRUNC((N2954/M2954),9),8)</f>
        <v>1.00182846</v>
      </c>
      <c r="P2954" s="13">
        <f t="shared" si="1580"/>
        <v>1.00359968</v>
      </c>
      <c r="Q2954" s="13">
        <f t="shared" si="1573"/>
        <v>1.5280405748749659</v>
      </c>
      <c r="R2954" s="2">
        <f t="shared" si="1576"/>
        <v>1.5308345299999999</v>
      </c>
      <c r="S2954" s="2">
        <f t="shared" si="1569"/>
        <v>1.5280405699999999</v>
      </c>
      <c r="T2954" s="2">
        <f t="shared" ref="T2954:T3017" si="1589">TRUNC(C2954*S2954,8)</f>
        <v>279923.75370871997</v>
      </c>
      <c r="U2954" s="2">
        <f t="shared" ref="U2954:U3017" si="1590">(D2954*(S2954-1))</f>
        <v>11132.183121919405</v>
      </c>
      <c r="V2954" s="2">
        <f t="shared" ref="V2954:V3017" si="1591">(E2954*(R2954-1))</f>
        <v>86053.187374059853</v>
      </c>
      <c r="W2954" s="2">
        <f t="shared" ref="W2954:W3017" si="1592">(C2954+U2954+V2954)</f>
        <v>280376.68046801927</v>
      </c>
      <c r="X2954" s="17">
        <f t="shared" ref="X2954:X3017" si="1593">IF(VLOOKUP(A2954,AN$10:AU$190,8)=VLOOKUP(A2953,AN$10:AU$190,8),0,VLOOKUP(A2954,AN$10:AU$190,8))</f>
        <v>0</v>
      </c>
      <c r="Y2954" s="2">
        <f t="shared" ref="Y2954:Y3017" si="1594">IF(X2954&gt;0,VLOOKUP(A2954,AN$12:AR$190,5),0)</f>
        <v>0</v>
      </c>
      <c r="Z2954" s="72">
        <f t="shared" ref="Z2954:Z3017" si="1595">IF(X2954&gt;0,VLOOKUP($A2954,$AN$10:$AS$190,6),0)</f>
        <v>0</v>
      </c>
      <c r="AA2954" s="2">
        <f t="shared" si="1581"/>
        <v>0</v>
      </c>
      <c r="AB2954" s="12">
        <f t="shared" si="1570"/>
        <v>4.6600000000000003E-2</v>
      </c>
      <c r="AC2954" s="17">
        <f t="shared" ref="AC2954:AC3017" si="1596">N2954</f>
        <v>16</v>
      </c>
      <c r="AD2954" s="17">
        <v>252</v>
      </c>
      <c r="AE2954" s="13">
        <f t="shared" si="1574"/>
        <v>1.0028960469999999</v>
      </c>
      <c r="AF2954" s="2">
        <f t="shared" si="1582"/>
        <v>810.67234714999995</v>
      </c>
      <c r="AG2954" s="2">
        <f t="shared" ref="AG2954:AG3017" si="1597">TRUNC((W2954*(AE2954-1)),8)</f>
        <v>811.98404432999996</v>
      </c>
      <c r="AH2954" s="3">
        <f t="shared" ref="AH2954:AH3017" si="1598">IF(AA2954&gt;0,AA2954+AF2954,0)</f>
        <v>0</v>
      </c>
      <c r="AI2954" s="4" t="str">
        <f t="shared" si="1575"/>
        <v>A+J=</v>
      </c>
      <c r="AJ2954" s="11">
        <f t="shared" si="1571"/>
        <v>44118</v>
      </c>
      <c r="AK2954" s="11"/>
      <c r="AL2954" s="4"/>
      <c r="AM2954" s="1"/>
      <c r="AN2954" s="11"/>
      <c r="AO2954" s="1"/>
      <c r="AP2954" s="1"/>
      <c r="AQ2954" s="3"/>
      <c r="AR2954" s="3"/>
      <c r="AS2954" s="6"/>
      <c r="AT2954" s="1"/>
      <c r="AU2954" s="1"/>
      <c r="AV2954" s="1"/>
      <c r="AW2954" s="1"/>
      <c r="AX2954" s="1"/>
      <c r="AY2954" s="1"/>
      <c r="AZ2954" s="1"/>
      <c r="BA2954" s="1"/>
      <c r="BB2954" s="1"/>
    </row>
    <row r="2955" spans="1:153" x14ac:dyDescent="0.2">
      <c r="A2955" s="158">
        <f t="shared" ref="A2955:A3018" si="1599">(A2954+1)</f>
        <v>44111</v>
      </c>
      <c r="B2955" s="2">
        <f t="shared" si="1583"/>
        <v>281267.91374944465</v>
      </c>
      <c r="C2955" s="2">
        <f t="shared" ref="C2955:C3018" si="1600">TRUNC(IF(X2954&gt;0,VLOOKUP(A2954,$AN$12:$AO$190,2),C2954),8)</f>
        <v>183191.30997204001</v>
      </c>
      <c r="D2955" s="2">
        <f>SUM(Y2955:Y$3268)</f>
        <v>21082.060270329999</v>
      </c>
      <c r="E2955" s="73">
        <f t="shared" si="1584"/>
        <v>162109.24970171001</v>
      </c>
      <c r="F2955" s="88">
        <f t="shared" si="1577"/>
        <v>5344.63</v>
      </c>
      <c r="G2955" s="3">
        <f>IF(AND(N2955=1,N2954&gt;1),VLOOKUP(A2954,[1]Plan1!$BK$81:$BM$259,3),G2954)</f>
        <v>5357.46</v>
      </c>
      <c r="H2955" s="11">
        <f t="shared" si="1578"/>
        <v>44027</v>
      </c>
      <c r="I2955" s="11">
        <f t="shared" si="1579"/>
        <v>44058</v>
      </c>
      <c r="J2955" s="12">
        <f t="shared" si="1585"/>
        <v>2.4005403554596683E-3</v>
      </c>
      <c r="K2955" s="11">
        <f t="shared" ref="K2955:K3018" si="1601">IF(DAY(A2955)=14,VLOOKUP(A2955,AR$194:AW$373,4),K2954)</f>
        <v>44118</v>
      </c>
      <c r="L2955" s="11">
        <f t="shared" si="1586"/>
        <v>44118</v>
      </c>
      <c r="M2955" s="1">
        <f t="shared" si="1572"/>
        <v>21</v>
      </c>
      <c r="N2955" s="1">
        <f t="shared" si="1587"/>
        <v>17</v>
      </c>
      <c r="O2955" s="2">
        <f t="shared" si="1588"/>
        <v>1.0019428500000001</v>
      </c>
      <c r="P2955" s="13">
        <f t="shared" si="1580"/>
        <v>1.00359968</v>
      </c>
      <c r="Q2955" s="13">
        <f t="shared" si="1573"/>
        <v>1.5280405748749659</v>
      </c>
      <c r="R2955" s="2">
        <f t="shared" si="1576"/>
        <v>1.5310093199999999</v>
      </c>
      <c r="S2955" s="2">
        <f t="shared" ref="S2955:S3018" si="1602">IF(AND(X2955&gt;0,MONTH(A2955)=9),R2955,S2954)</f>
        <v>1.5280405699999999</v>
      </c>
      <c r="T2955" s="2">
        <f t="shared" si="1589"/>
        <v>279923.75370871997</v>
      </c>
      <c r="U2955" s="2">
        <f t="shared" si="1590"/>
        <v>11132.183121919405</v>
      </c>
      <c r="V2955" s="2">
        <f t="shared" si="1591"/>
        <v>86081.522449815224</v>
      </c>
      <c r="W2955" s="2">
        <f t="shared" si="1592"/>
        <v>280405.01554377464</v>
      </c>
      <c r="X2955" s="17">
        <f t="shared" si="1593"/>
        <v>0</v>
      </c>
      <c r="Y2955" s="2">
        <f t="shared" si="1594"/>
        <v>0</v>
      </c>
      <c r="Z2955" s="72">
        <f t="shared" si="1595"/>
        <v>0</v>
      </c>
      <c r="AA2955" s="2">
        <f t="shared" si="1581"/>
        <v>0</v>
      </c>
      <c r="AB2955" s="12">
        <f t="shared" ref="AB2955:AB3018" si="1603">(AB2954)</f>
        <v>4.6600000000000003E-2</v>
      </c>
      <c r="AC2955" s="17">
        <f t="shared" si="1596"/>
        <v>17</v>
      </c>
      <c r="AD2955" s="17">
        <v>252</v>
      </c>
      <c r="AE2955" s="13">
        <f t="shared" si="1574"/>
        <v>1.003077328</v>
      </c>
      <c r="AF2955" s="2">
        <f t="shared" si="1582"/>
        <v>861.41720514999997</v>
      </c>
      <c r="AG2955" s="2">
        <f t="shared" si="1597"/>
        <v>862.89820567000004</v>
      </c>
      <c r="AH2955" s="3">
        <f t="shared" si="1598"/>
        <v>0</v>
      </c>
      <c r="AI2955" s="4" t="str">
        <f t="shared" si="1575"/>
        <v>A+J=</v>
      </c>
      <c r="AJ2955" s="11">
        <f t="shared" ref="AJ2955:AJ3018" si="1604">IF(X2954&gt;0,VLOOKUP(A2954,$AN$10:$AW$190,9),AJ2954)</f>
        <v>44118</v>
      </c>
      <c r="AK2955" s="11"/>
      <c r="AL2955" s="4"/>
      <c r="AM2955" s="1"/>
      <c r="AN2955" s="11"/>
      <c r="AO2955" s="1"/>
      <c r="AP2955" s="1"/>
      <c r="AQ2955" s="3"/>
      <c r="AR2955" s="3"/>
      <c r="AS2955" s="6"/>
      <c r="AT2955" s="1"/>
      <c r="AU2955" s="1"/>
      <c r="AV2955" s="1"/>
      <c r="AW2955" s="1"/>
      <c r="AX2955" s="1"/>
      <c r="AY2955" s="1"/>
      <c r="AZ2955" s="1"/>
      <c r="BA2955" s="1"/>
      <c r="BB2955" s="1"/>
    </row>
    <row r="2956" spans="1:153" x14ac:dyDescent="0.2">
      <c r="A2956" s="158">
        <f t="shared" si="1599"/>
        <v>44112</v>
      </c>
      <c r="B2956" s="2">
        <f t="shared" si="1583"/>
        <v>281347.18576680502</v>
      </c>
      <c r="C2956" s="2">
        <f t="shared" si="1600"/>
        <v>183191.30997204001</v>
      </c>
      <c r="D2956" s="2">
        <f>SUM(Y2956:Y$3268)</f>
        <v>21082.060270329999</v>
      </c>
      <c r="E2956" s="73">
        <f t="shared" si="1584"/>
        <v>162109.24970171001</v>
      </c>
      <c r="F2956" s="88">
        <f t="shared" si="1577"/>
        <v>5344.63</v>
      </c>
      <c r="G2956" s="3">
        <f>IF(AND(N2956=1,N2955&gt;1),VLOOKUP(A2955,[1]Plan1!$BK$81:$BM$259,3),G2955)</f>
        <v>5357.46</v>
      </c>
      <c r="H2956" s="11">
        <f t="shared" si="1578"/>
        <v>44027</v>
      </c>
      <c r="I2956" s="11">
        <f t="shared" si="1579"/>
        <v>44058</v>
      </c>
      <c r="J2956" s="12">
        <f t="shared" si="1585"/>
        <v>2.4005403554596683E-3</v>
      </c>
      <c r="K2956" s="11">
        <f t="shared" si="1601"/>
        <v>44118</v>
      </c>
      <c r="L2956" s="11">
        <f t="shared" si="1586"/>
        <v>44118</v>
      </c>
      <c r="M2956" s="1">
        <f t="shared" si="1572"/>
        <v>21</v>
      </c>
      <c r="N2956" s="1">
        <f t="shared" si="1587"/>
        <v>18</v>
      </c>
      <c r="O2956" s="2">
        <f t="shared" si="1588"/>
        <v>1.00205725</v>
      </c>
      <c r="P2956" s="13">
        <f t="shared" si="1580"/>
        <v>1.00359968</v>
      </c>
      <c r="Q2956" s="13">
        <f t="shared" si="1573"/>
        <v>1.5280405748749659</v>
      </c>
      <c r="R2956" s="2">
        <f t="shared" si="1576"/>
        <v>1.53118413</v>
      </c>
      <c r="S2956" s="2">
        <f t="shared" si="1602"/>
        <v>1.5280405699999999</v>
      </c>
      <c r="T2956" s="2">
        <f t="shared" si="1589"/>
        <v>279923.75370871997</v>
      </c>
      <c r="U2956" s="2">
        <f t="shared" si="1590"/>
        <v>11132.183121919405</v>
      </c>
      <c r="V2956" s="2">
        <f t="shared" si="1591"/>
        <v>86109.860767755585</v>
      </c>
      <c r="W2956" s="2">
        <f t="shared" si="1592"/>
        <v>280433.353861715</v>
      </c>
      <c r="X2956" s="17">
        <f t="shared" si="1593"/>
        <v>0</v>
      </c>
      <c r="Y2956" s="2">
        <f t="shared" si="1594"/>
        <v>0</v>
      </c>
      <c r="Z2956" s="72">
        <f t="shared" si="1595"/>
        <v>0</v>
      </c>
      <c r="AA2956" s="2">
        <f t="shared" si="1581"/>
        <v>0</v>
      </c>
      <c r="AB2956" s="12">
        <f t="shared" si="1603"/>
        <v>4.6600000000000003E-2</v>
      </c>
      <c r="AC2956" s="17">
        <f t="shared" si="1596"/>
        <v>18</v>
      </c>
      <c r="AD2956" s="17">
        <v>252</v>
      </c>
      <c r="AE2956" s="13">
        <f t="shared" si="1574"/>
        <v>1.003258642</v>
      </c>
      <c r="AF2956" s="2">
        <f t="shared" si="1582"/>
        <v>912.17130063000002</v>
      </c>
      <c r="AG2956" s="2">
        <f t="shared" si="1597"/>
        <v>913.83190508999996</v>
      </c>
      <c r="AH2956" s="3">
        <f t="shared" si="1598"/>
        <v>0</v>
      </c>
      <c r="AI2956" s="4" t="str">
        <f t="shared" si="1575"/>
        <v>A+J=</v>
      </c>
      <c r="AJ2956" s="11">
        <f t="shared" si="1604"/>
        <v>44118</v>
      </c>
      <c r="AK2956" s="34"/>
      <c r="AL2956" s="81"/>
      <c r="AM2956" s="36"/>
      <c r="AN2956" s="34"/>
      <c r="AO2956" s="36"/>
      <c r="AP2956" s="36"/>
      <c r="AQ2956" s="35"/>
      <c r="AR2956" s="35"/>
      <c r="AS2956" s="71"/>
      <c r="AT2956" s="36"/>
      <c r="AU2956" s="36"/>
      <c r="AV2956" s="36"/>
      <c r="AW2956" s="36"/>
      <c r="AX2956" s="36"/>
      <c r="AY2956" s="36"/>
      <c r="AZ2956" s="36"/>
      <c r="BA2956" s="36"/>
      <c r="BB2956" s="36"/>
      <c r="BC2956" s="36"/>
      <c r="BD2956" s="36"/>
      <c r="BE2956" s="36"/>
      <c r="BF2956" s="36"/>
      <c r="BG2956" s="36"/>
      <c r="BH2956" s="36"/>
      <c r="BI2956" s="36"/>
      <c r="BJ2956" s="36"/>
      <c r="BK2956" s="36"/>
      <c r="BL2956" s="36"/>
      <c r="BM2956" s="36"/>
      <c r="BN2956" s="36"/>
      <c r="BO2956" s="36"/>
      <c r="BP2956" s="36"/>
      <c r="BQ2956" s="36"/>
      <c r="BR2956" s="36"/>
      <c r="BS2956" s="36"/>
      <c r="BT2956" s="36"/>
      <c r="BU2956" s="36"/>
      <c r="BV2956" s="36"/>
      <c r="BW2956" s="36"/>
      <c r="BX2956" s="36"/>
      <c r="BY2956" s="36"/>
      <c r="BZ2956" s="36"/>
      <c r="CA2956" s="36"/>
      <c r="CB2956" s="36"/>
      <c r="CC2956" s="36"/>
      <c r="CD2956" s="36"/>
      <c r="CE2956" s="36"/>
      <c r="CF2956" s="36"/>
      <c r="CG2956" s="36"/>
      <c r="CH2956" s="36"/>
      <c r="CI2956" s="36"/>
      <c r="CJ2956" s="36"/>
      <c r="CK2956" s="36"/>
      <c r="CL2956" s="36"/>
      <c r="CM2956" s="36"/>
      <c r="CN2956" s="36"/>
      <c r="CO2956" s="36"/>
      <c r="CP2956" s="36"/>
      <c r="CQ2956" s="36"/>
      <c r="CR2956" s="36"/>
      <c r="CS2956" s="36"/>
      <c r="CT2956" s="36"/>
      <c r="CU2956" s="36"/>
      <c r="CV2956" s="36"/>
      <c r="CW2956" s="36"/>
      <c r="CX2956" s="36"/>
      <c r="CY2956" s="36"/>
      <c r="CZ2956" s="36"/>
      <c r="DA2956" s="36"/>
      <c r="DB2956" s="36"/>
      <c r="DC2956" s="36"/>
      <c r="DD2956" s="36"/>
      <c r="DE2956" s="36"/>
      <c r="DF2956" s="36"/>
      <c r="DG2956" s="36"/>
      <c r="DH2956" s="36"/>
      <c r="DI2956" s="36"/>
      <c r="DJ2956" s="36"/>
      <c r="DK2956" s="36"/>
      <c r="DL2956" s="36"/>
      <c r="DM2956" s="36"/>
      <c r="DN2956" s="36"/>
      <c r="DO2956" s="36"/>
      <c r="DP2956" s="36"/>
      <c r="DQ2956" s="36"/>
      <c r="DR2956" s="36"/>
      <c r="DS2956" s="36"/>
      <c r="DT2956" s="36"/>
      <c r="DU2956" s="36"/>
      <c r="DV2956" s="36"/>
      <c r="DW2956" s="36"/>
      <c r="DX2956" s="36"/>
      <c r="DY2956" s="36"/>
      <c r="DZ2956" s="36"/>
      <c r="EA2956" s="36"/>
      <c r="EB2956" s="36"/>
      <c r="EC2956" s="36"/>
      <c r="ED2956" s="36"/>
      <c r="EE2956" s="36"/>
      <c r="EF2956" s="36"/>
      <c r="EG2956" s="36"/>
      <c r="EH2956" s="36"/>
      <c r="EI2956" s="36"/>
      <c r="EJ2956" s="36"/>
      <c r="EK2956" s="36"/>
      <c r="EL2956" s="36"/>
      <c r="EM2956" s="36"/>
      <c r="EN2956" s="36"/>
      <c r="EO2956" s="36"/>
      <c r="EP2956" s="36"/>
      <c r="EQ2956" s="36"/>
      <c r="ER2956" s="36"/>
      <c r="ES2956" s="36"/>
      <c r="ET2956" s="36"/>
      <c r="EU2956" s="36"/>
      <c r="EV2956" s="36"/>
      <c r="EW2956" s="36"/>
    </row>
    <row r="2957" spans="1:153" x14ac:dyDescent="0.2">
      <c r="A2957" s="158">
        <f t="shared" si="1599"/>
        <v>44113</v>
      </c>
      <c r="B2957" s="2">
        <f t="shared" si="1583"/>
        <v>281426.47866187786</v>
      </c>
      <c r="C2957" s="2">
        <f t="shared" si="1600"/>
        <v>183191.30997204001</v>
      </c>
      <c r="D2957" s="2">
        <f>SUM(Y2957:Y$3268)</f>
        <v>21082.060270329999</v>
      </c>
      <c r="E2957" s="73">
        <f t="shared" si="1584"/>
        <v>162109.24970171001</v>
      </c>
      <c r="F2957" s="88">
        <f t="shared" si="1577"/>
        <v>5344.63</v>
      </c>
      <c r="G2957" s="3">
        <f>IF(AND(N2957=1,N2956&gt;1),VLOOKUP(A2956,[1]Plan1!$BK$81:$BM$259,3),G2956)</f>
        <v>5357.46</v>
      </c>
      <c r="H2957" s="11">
        <f t="shared" si="1578"/>
        <v>44027</v>
      </c>
      <c r="I2957" s="11">
        <f t="shared" si="1579"/>
        <v>44058</v>
      </c>
      <c r="J2957" s="12">
        <f t="shared" si="1585"/>
        <v>2.4005403554596683E-3</v>
      </c>
      <c r="K2957" s="11">
        <f t="shared" si="1601"/>
        <v>44118</v>
      </c>
      <c r="L2957" s="11">
        <f t="shared" si="1586"/>
        <v>44118</v>
      </c>
      <c r="M2957" s="1">
        <f t="shared" si="1572"/>
        <v>21</v>
      </c>
      <c r="N2957" s="1">
        <f t="shared" si="1587"/>
        <v>19</v>
      </c>
      <c r="O2957" s="2">
        <f t="shared" si="1588"/>
        <v>1.0021716599999999</v>
      </c>
      <c r="P2957" s="13">
        <f t="shared" si="1580"/>
        <v>1.00359968</v>
      </c>
      <c r="Q2957" s="13">
        <f t="shared" si="1573"/>
        <v>1.5280405748749659</v>
      </c>
      <c r="R2957" s="2">
        <f t="shared" si="1576"/>
        <v>1.53135895</v>
      </c>
      <c r="S2957" s="2">
        <f t="shared" si="1602"/>
        <v>1.5280405699999999</v>
      </c>
      <c r="T2957" s="2">
        <f t="shared" si="1589"/>
        <v>279923.75370871997</v>
      </c>
      <c r="U2957" s="2">
        <f t="shared" si="1590"/>
        <v>11132.183121919405</v>
      </c>
      <c r="V2957" s="2">
        <f t="shared" si="1591"/>
        <v>86138.200706788441</v>
      </c>
      <c r="W2957" s="2">
        <f t="shared" si="1592"/>
        <v>280461.69380074786</v>
      </c>
      <c r="X2957" s="17">
        <f t="shared" si="1593"/>
        <v>0</v>
      </c>
      <c r="Y2957" s="2">
        <f t="shared" si="1594"/>
        <v>0</v>
      </c>
      <c r="Z2957" s="72">
        <f t="shared" si="1595"/>
        <v>0</v>
      </c>
      <c r="AA2957" s="2">
        <f t="shared" si="1581"/>
        <v>0</v>
      </c>
      <c r="AB2957" s="12">
        <f t="shared" si="1603"/>
        <v>4.6600000000000003E-2</v>
      </c>
      <c r="AC2957" s="17">
        <f t="shared" si="1596"/>
        <v>19</v>
      </c>
      <c r="AD2957" s="17">
        <v>252</v>
      </c>
      <c r="AE2957" s="13">
        <f t="shared" si="1574"/>
        <v>1.003439988</v>
      </c>
      <c r="AF2957" s="2">
        <f t="shared" si="1582"/>
        <v>962.93435366999995</v>
      </c>
      <c r="AG2957" s="2">
        <f t="shared" si="1597"/>
        <v>964.78486112999997</v>
      </c>
      <c r="AH2957" s="3">
        <f t="shared" si="1598"/>
        <v>0</v>
      </c>
      <c r="AI2957" s="4" t="str">
        <f t="shared" si="1575"/>
        <v>A+J=</v>
      </c>
      <c r="AJ2957" s="11">
        <f t="shared" si="1604"/>
        <v>44118</v>
      </c>
      <c r="AK2957" s="11"/>
      <c r="AL2957" s="4"/>
      <c r="AM2957" s="1"/>
      <c r="AN2957" s="11"/>
      <c r="AO2957" s="1"/>
      <c r="AP2957" s="1"/>
      <c r="AQ2957" s="3"/>
      <c r="AR2957" s="3"/>
      <c r="AS2957" s="6"/>
      <c r="AT2957" s="1"/>
      <c r="AU2957" s="1"/>
      <c r="AV2957" s="1"/>
      <c r="AW2957" s="1"/>
      <c r="AX2957" s="1"/>
      <c r="AY2957" s="1"/>
      <c r="AZ2957" s="1"/>
      <c r="BA2957" s="1"/>
      <c r="BB2957" s="1"/>
    </row>
    <row r="2958" spans="1:153" x14ac:dyDescent="0.2">
      <c r="A2958" s="158">
        <f t="shared" si="1599"/>
        <v>44114</v>
      </c>
      <c r="B2958" s="2">
        <f t="shared" si="1583"/>
        <v>281505.7978801307</v>
      </c>
      <c r="C2958" s="2">
        <f t="shared" si="1600"/>
        <v>183191.30997204001</v>
      </c>
      <c r="D2958" s="2">
        <f>SUM(Y2958:Y$3268)</f>
        <v>21082.060270329999</v>
      </c>
      <c r="E2958" s="73">
        <f t="shared" si="1584"/>
        <v>162109.24970171001</v>
      </c>
      <c r="F2958" s="88">
        <f t="shared" si="1577"/>
        <v>5344.63</v>
      </c>
      <c r="G2958" s="3">
        <f>IF(AND(N2958=1,N2957&gt;1),VLOOKUP(A2957,[1]Plan1!$BK$81:$BM$259,3),G2957)</f>
        <v>5357.46</v>
      </c>
      <c r="H2958" s="11">
        <f t="shared" si="1578"/>
        <v>44027</v>
      </c>
      <c r="I2958" s="11">
        <f t="shared" si="1579"/>
        <v>44058</v>
      </c>
      <c r="J2958" s="12">
        <f t="shared" si="1585"/>
        <v>2.4005403554596683E-3</v>
      </c>
      <c r="K2958" s="11">
        <f t="shared" si="1601"/>
        <v>44118</v>
      </c>
      <c r="L2958" s="11">
        <f t="shared" si="1586"/>
        <v>44118</v>
      </c>
      <c r="M2958" s="1">
        <f t="shared" si="1572"/>
        <v>21</v>
      </c>
      <c r="N2958" s="1">
        <f t="shared" si="1587"/>
        <v>20</v>
      </c>
      <c r="O2958" s="2">
        <f t="shared" si="1588"/>
        <v>1.0022860899999999</v>
      </c>
      <c r="P2958" s="13">
        <f t="shared" si="1580"/>
        <v>1.00359968</v>
      </c>
      <c r="Q2958" s="13">
        <f t="shared" si="1573"/>
        <v>1.5280405748749659</v>
      </c>
      <c r="R2958" s="2">
        <f t="shared" si="1576"/>
        <v>1.53153381</v>
      </c>
      <c r="S2958" s="2">
        <f t="shared" si="1602"/>
        <v>1.5280405699999999</v>
      </c>
      <c r="T2958" s="2">
        <f t="shared" si="1589"/>
        <v>279923.75370871997</v>
      </c>
      <c r="U2958" s="2">
        <f t="shared" si="1590"/>
        <v>11132.183121919405</v>
      </c>
      <c r="V2958" s="2">
        <f t="shared" si="1591"/>
        <v>86166.547130191291</v>
      </c>
      <c r="W2958" s="2">
        <f t="shared" si="1592"/>
        <v>280490.0402241507</v>
      </c>
      <c r="X2958" s="17">
        <f t="shared" si="1593"/>
        <v>0</v>
      </c>
      <c r="Y2958" s="2">
        <f t="shared" si="1594"/>
        <v>0</v>
      </c>
      <c r="Z2958" s="72">
        <f t="shared" si="1595"/>
        <v>0</v>
      </c>
      <c r="AA2958" s="2">
        <f t="shared" si="1581"/>
        <v>0</v>
      </c>
      <c r="AB2958" s="12">
        <f t="shared" si="1603"/>
        <v>4.6600000000000003E-2</v>
      </c>
      <c r="AC2958" s="17">
        <f t="shared" si="1596"/>
        <v>20</v>
      </c>
      <c r="AD2958" s="17">
        <v>252</v>
      </c>
      <c r="AE2958" s="13">
        <f t="shared" si="1574"/>
        <v>1.0036213679999999</v>
      </c>
      <c r="AF2958" s="2">
        <f t="shared" si="1582"/>
        <v>1013.7069241200001</v>
      </c>
      <c r="AG2958" s="2">
        <f t="shared" si="1597"/>
        <v>1015.75765598</v>
      </c>
      <c r="AH2958" s="3">
        <f t="shared" si="1598"/>
        <v>0</v>
      </c>
      <c r="AI2958" s="4" t="str">
        <f t="shared" si="1575"/>
        <v>A+J=</v>
      </c>
      <c r="AJ2958" s="11">
        <f t="shared" si="1604"/>
        <v>44118</v>
      </c>
      <c r="AK2958" s="11"/>
      <c r="AL2958" s="4"/>
      <c r="AM2958" s="1"/>
      <c r="AN2958" s="11"/>
      <c r="AO2958" s="1"/>
      <c r="AP2958" s="1"/>
      <c r="AQ2958" s="3"/>
      <c r="AR2958" s="3"/>
      <c r="AS2958" s="6"/>
      <c r="AT2958" s="1"/>
      <c r="AU2958" s="1"/>
      <c r="AV2958" s="1"/>
      <c r="AW2958" s="1"/>
      <c r="AX2958" s="1"/>
      <c r="AY2958" s="1"/>
      <c r="AZ2958" s="1"/>
      <c r="BA2958" s="1"/>
      <c r="BB2958" s="1"/>
    </row>
    <row r="2959" spans="1:153" x14ac:dyDescent="0.2">
      <c r="A2959" s="158">
        <f t="shared" si="1599"/>
        <v>44115</v>
      </c>
      <c r="B2959" s="2">
        <f t="shared" si="1583"/>
        <v>281505.7978801307</v>
      </c>
      <c r="C2959" s="2">
        <f t="shared" si="1600"/>
        <v>183191.30997204001</v>
      </c>
      <c r="D2959" s="2">
        <f>SUM(Y2959:Y$3268)</f>
        <v>21082.060270329999</v>
      </c>
      <c r="E2959" s="73">
        <f t="shared" si="1584"/>
        <v>162109.24970171001</v>
      </c>
      <c r="F2959" s="88">
        <f t="shared" si="1577"/>
        <v>5344.63</v>
      </c>
      <c r="G2959" s="3">
        <f>IF(AND(N2959=1,N2958&gt;1),VLOOKUP(A2958,[1]Plan1!$BK$81:$BM$259,3),G2958)</f>
        <v>5357.46</v>
      </c>
      <c r="H2959" s="11">
        <f t="shared" si="1578"/>
        <v>44027</v>
      </c>
      <c r="I2959" s="11">
        <f t="shared" si="1579"/>
        <v>44058</v>
      </c>
      <c r="J2959" s="12">
        <f t="shared" si="1585"/>
        <v>2.4005403554596683E-3</v>
      </c>
      <c r="K2959" s="11">
        <f t="shared" si="1601"/>
        <v>44118</v>
      </c>
      <c r="L2959" s="11">
        <f t="shared" si="1586"/>
        <v>44118</v>
      </c>
      <c r="M2959" s="1">
        <f t="shared" si="1572"/>
        <v>21</v>
      </c>
      <c r="N2959" s="1">
        <f t="shared" si="1587"/>
        <v>20</v>
      </c>
      <c r="O2959" s="2">
        <f t="shared" si="1588"/>
        <v>1.0022860899999999</v>
      </c>
      <c r="P2959" s="13">
        <f t="shared" si="1580"/>
        <v>1.00359968</v>
      </c>
      <c r="Q2959" s="13">
        <f t="shared" si="1573"/>
        <v>1.5280405748749659</v>
      </c>
      <c r="R2959" s="2">
        <f t="shared" si="1576"/>
        <v>1.53153381</v>
      </c>
      <c r="S2959" s="2">
        <f t="shared" si="1602"/>
        <v>1.5280405699999999</v>
      </c>
      <c r="T2959" s="2">
        <f t="shared" si="1589"/>
        <v>279923.75370871997</v>
      </c>
      <c r="U2959" s="2">
        <f t="shared" si="1590"/>
        <v>11132.183121919405</v>
      </c>
      <c r="V2959" s="2">
        <f t="shared" si="1591"/>
        <v>86166.547130191291</v>
      </c>
      <c r="W2959" s="2">
        <f t="shared" si="1592"/>
        <v>280490.0402241507</v>
      </c>
      <c r="X2959" s="17">
        <f t="shared" si="1593"/>
        <v>0</v>
      </c>
      <c r="Y2959" s="2">
        <f t="shared" si="1594"/>
        <v>0</v>
      </c>
      <c r="Z2959" s="72">
        <f t="shared" si="1595"/>
        <v>0</v>
      </c>
      <c r="AA2959" s="2">
        <f t="shared" si="1581"/>
        <v>0</v>
      </c>
      <c r="AB2959" s="12">
        <f t="shared" si="1603"/>
        <v>4.6600000000000003E-2</v>
      </c>
      <c r="AC2959" s="17">
        <f t="shared" si="1596"/>
        <v>20</v>
      </c>
      <c r="AD2959" s="17">
        <v>252</v>
      </c>
      <c r="AE2959" s="13">
        <f t="shared" si="1574"/>
        <v>1.0036213679999999</v>
      </c>
      <c r="AF2959" s="2">
        <f t="shared" si="1582"/>
        <v>1013.7069241200001</v>
      </c>
      <c r="AG2959" s="2">
        <f t="shared" si="1597"/>
        <v>1015.75765598</v>
      </c>
      <c r="AH2959" s="3">
        <f t="shared" si="1598"/>
        <v>0</v>
      </c>
      <c r="AI2959" s="4" t="str">
        <f t="shared" si="1575"/>
        <v>A+J=</v>
      </c>
      <c r="AJ2959" s="11">
        <f t="shared" si="1604"/>
        <v>44118</v>
      </c>
      <c r="AK2959" s="11"/>
      <c r="AL2959" s="4"/>
      <c r="AM2959" s="1"/>
      <c r="AN2959" s="11"/>
      <c r="AO2959" s="1"/>
      <c r="AP2959" s="1"/>
      <c r="AQ2959" s="3"/>
      <c r="AR2959" s="3"/>
      <c r="AS2959" s="6"/>
      <c r="AT2959" s="1"/>
      <c r="AU2959" s="1"/>
      <c r="AV2959" s="1"/>
      <c r="AW2959" s="1"/>
      <c r="AX2959" s="1"/>
      <c r="AY2959" s="1"/>
      <c r="AZ2959" s="1"/>
      <c r="BA2959" s="1"/>
      <c r="BB2959" s="1"/>
    </row>
    <row r="2960" spans="1:153" x14ac:dyDescent="0.2">
      <c r="A2960" s="158">
        <f t="shared" si="1599"/>
        <v>44116</v>
      </c>
      <c r="B2960" s="2">
        <f t="shared" si="1583"/>
        <v>281505.7978801307</v>
      </c>
      <c r="C2960" s="2">
        <f t="shared" si="1600"/>
        <v>183191.30997204001</v>
      </c>
      <c r="D2960" s="2">
        <f>SUM(Y2960:Y$3268)</f>
        <v>21082.060270329999</v>
      </c>
      <c r="E2960" s="73">
        <f t="shared" si="1584"/>
        <v>162109.24970171001</v>
      </c>
      <c r="F2960" s="88">
        <f t="shared" si="1577"/>
        <v>5344.63</v>
      </c>
      <c r="G2960" s="3">
        <f>IF(AND(N2960=1,N2959&gt;1),VLOOKUP(A2959,[1]Plan1!$BK$81:$BM$259,3),G2959)</f>
        <v>5357.46</v>
      </c>
      <c r="H2960" s="11">
        <f t="shared" si="1578"/>
        <v>44027</v>
      </c>
      <c r="I2960" s="11">
        <f t="shared" si="1579"/>
        <v>44058</v>
      </c>
      <c r="J2960" s="12">
        <f t="shared" si="1585"/>
        <v>2.4005403554596683E-3</v>
      </c>
      <c r="K2960" s="11">
        <f t="shared" si="1601"/>
        <v>44118</v>
      </c>
      <c r="L2960" s="11">
        <f t="shared" si="1586"/>
        <v>44118</v>
      </c>
      <c r="M2960" s="1">
        <f t="shared" si="1572"/>
        <v>21</v>
      </c>
      <c r="N2960" s="1">
        <f t="shared" si="1587"/>
        <v>20</v>
      </c>
      <c r="O2960" s="2">
        <f t="shared" si="1588"/>
        <v>1.0022860899999999</v>
      </c>
      <c r="P2960" s="13">
        <f t="shared" si="1580"/>
        <v>1.00359968</v>
      </c>
      <c r="Q2960" s="13">
        <f t="shared" si="1573"/>
        <v>1.5280405748749659</v>
      </c>
      <c r="R2960" s="2">
        <f t="shared" si="1576"/>
        <v>1.53153381</v>
      </c>
      <c r="S2960" s="2">
        <f t="shared" si="1602"/>
        <v>1.5280405699999999</v>
      </c>
      <c r="T2960" s="2">
        <f t="shared" si="1589"/>
        <v>279923.75370871997</v>
      </c>
      <c r="U2960" s="2">
        <f t="shared" si="1590"/>
        <v>11132.183121919405</v>
      </c>
      <c r="V2960" s="2">
        <f t="shared" si="1591"/>
        <v>86166.547130191291</v>
      </c>
      <c r="W2960" s="2">
        <f t="shared" si="1592"/>
        <v>280490.0402241507</v>
      </c>
      <c r="X2960" s="17">
        <f t="shared" si="1593"/>
        <v>0</v>
      </c>
      <c r="Y2960" s="2">
        <f t="shared" si="1594"/>
        <v>0</v>
      </c>
      <c r="Z2960" s="72">
        <f t="shared" si="1595"/>
        <v>0</v>
      </c>
      <c r="AA2960" s="2">
        <f t="shared" si="1581"/>
        <v>0</v>
      </c>
      <c r="AB2960" s="12">
        <f t="shared" si="1603"/>
        <v>4.6600000000000003E-2</v>
      </c>
      <c r="AC2960" s="17">
        <f t="shared" si="1596"/>
        <v>20</v>
      </c>
      <c r="AD2960" s="17">
        <v>252</v>
      </c>
      <c r="AE2960" s="13">
        <f t="shared" si="1574"/>
        <v>1.0036213679999999</v>
      </c>
      <c r="AF2960" s="2">
        <f t="shared" si="1582"/>
        <v>1013.7069241200001</v>
      </c>
      <c r="AG2960" s="2">
        <f t="shared" si="1597"/>
        <v>1015.75765598</v>
      </c>
      <c r="AH2960" s="3">
        <f t="shared" si="1598"/>
        <v>0</v>
      </c>
      <c r="AI2960" s="4" t="str">
        <f t="shared" si="1575"/>
        <v>A+J=</v>
      </c>
      <c r="AJ2960" s="11">
        <f t="shared" si="1604"/>
        <v>44118</v>
      </c>
      <c r="AK2960" s="11"/>
      <c r="AL2960" s="4"/>
      <c r="AM2960" s="1"/>
      <c r="AN2960" s="11"/>
      <c r="AO2960" s="1"/>
      <c r="AP2960" s="1"/>
      <c r="AQ2960" s="3"/>
      <c r="AR2960" s="3"/>
      <c r="AS2960" s="6"/>
      <c r="AT2960" s="1"/>
      <c r="AU2960" s="1"/>
      <c r="AV2960" s="1"/>
      <c r="AW2960" s="1"/>
      <c r="AX2960" s="1"/>
      <c r="AY2960" s="1"/>
      <c r="AZ2960" s="1"/>
      <c r="BA2960" s="1"/>
      <c r="BB2960" s="1"/>
    </row>
    <row r="2961" spans="1:54" x14ac:dyDescent="0.2">
      <c r="A2961" s="158">
        <f t="shared" si="1599"/>
        <v>44117</v>
      </c>
      <c r="B2961" s="2">
        <f t="shared" si="1583"/>
        <v>281505.7978801307</v>
      </c>
      <c r="C2961" s="2">
        <f t="shared" si="1600"/>
        <v>183191.30997204001</v>
      </c>
      <c r="D2961" s="2">
        <f>SUM(Y2961:Y$3268)</f>
        <v>21082.060270329999</v>
      </c>
      <c r="E2961" s="73">
        <f t="shared" si="1584"/>
        <v>162109.24970171001</v>
      </c>
      <c r="F2961" s="88">
        <f t="shared" si="1577"/>
        <v>5344.63</v>
      </c>
      <c r="G2961" s="3">
        <f>IF(AND(N2961=1,N2960&gt;1),VLOOKUP(A2960,[1]Plan1!$BK$81:$BM$259,3),G2960)</f>
        <v>5357.46</v>
      </c>
      <c r="H2961" s="11">
        <f t="shared" si="1578"/>
        <v>44027</v>
      </c>
      <c r="I2961" s="11">
        <f t="shared" si="1579"/>
        <v>44058</v>
      </c>
      <c r="J2961" s="12">
        <f t="shared" si="1585"/>
        <v>2.4005403554596683E-3</v>
      </c>
      <c r="K2961" s="11">
        <f t="shared" si="1601"/>
        <v>44118</v>
      </c>
      <c r="L2961" s="11">
        <f t="shared" si="1586"/>
        <v>44118</v>
      </c>
      <c r="M2961" s="1">
        <f t="shared" si="1572"/>
        <v>21</v>
      </c>
      <c r="N2961" s="1">
        <f t="shared" si="1587"/>
        <v>20</v>
      </c>
      <c r="O2961" s="2">
        <f t="shared" si="1588"/>
        <v>1.0022860899999999</v>
      </c>
      <c r="P2961" s="13">
        <f t="shared" si="1580"/>
        <v>1.00359968</v>
      </c>
      <c r="Q2961" s="13">
        <f t="shared" si="1573"/>
        <v>1.5280405748749659</v>
      </c>
      <c r="R2961" s="2">
        <f t="shared" si="1576"/>
        <v>1.53153381</v>
      </c>
      <c r="S2961" s="2">
        <f t="shared" si="1602"/>
        <v>1.5280405699999999</v>
      </c>
      <c r="T2961" s="2">
        <f t="shared" si="1589"/>
        <v>279923.75370871997</v>
      </c>
      <c r="U2961" s="2">
        <f t="shared" si="1590"/>
        <v>11132.183121919405</v>
      </c>
      <c r="V2961" s="2">
        <f t="shared" si="1591"/>
        <v>86166.547130191291</v>
      </c>
      <c r="W2961" s="2">
        <f t="shared" si="1592"/>
        <v>280490.0402241507</v>
      </c>
      <c r="X2961" s="17">
        <f t="shared" si="1593"/>
        <v>0</v>
      </c>
      <c r="Y2961" s="2">
        <f t="shared" si="1594"/>
        <v>0</v>
      </c>
      <c r="Z2961" s="72">
        <f t="shared" si="1595"/>
        <v>0</v>
      </c>
      <c r="AA2961" s="2">
        <f t="shared" si="1581"/>
        <v>0</v>
      </c>
      <c r="AB2961" s="12">
        <f t="shared" si="1603"/>
        <v>4.6600000000000003E-2</v>
      </c>
      <c r="AC2961" s="17">
        <f t="shared" si="1596"/>
        <v>20</v>
      </c>
      <c r="AD2961" s="17">
        <v>252</v>
      </c>
      <c r="AE2961" s="13">
        <f t="shared" si="1574"/>
        <v>1.0036213679999999</v>
      </c>
      <c r="AF2961" s="2">
        <f t="shared" si="1582"/>
        <v>1013.7069241200001</v>
      </c>
      <c r="AG2961" s="2">
        <f t="shared" si="1597"/>
        <v>1015.75765598</v>
      </c>
      <c r="AH2961" s="3">
        <f t="shared" si="1598"/>
        <v>0</v>
      </c>
      <c r="AI2961" s="4" t="str">
        <f t="shared" si="1575"/>
        <v>A+J=</v>
      </c>
      <c r="AJ2961" s="11">
        <f t="shared" si="1604"/>
        <v>44118</v>
      </c>
      <c r="AK2961" s="11"/>
      <c r="AL2961" s="4"/>
      <c r="AM2961" s="1"/>
      <c r="AN2961" s="11"/>
      <c r="AO2961" s="1"/>
      <c r="AP2961" s="1"/>
      <c r="AQ2961" s="3"/>
      <c r="AR2961" s="3"/>
      <c r="AS2961" s="6"/>
      <c r="AT2961" s="1"/>
      <c r="AU2961" s="1"/>
      <c r="AV2961" s="1"/>
      <c r="AW2961" s="1"/>
      <c r="AX2961" s="1"/>
      <c r="AY2961" s="1"/>
      <c r="AZ2961" s="1"/>
      <c r="BA2961" s="1"/>
      <c r="BB2961" s="1"/>
    </row>
    <row r="2962" spans="1:54" x14ac:dyDescent="0.2">
      <c r="A2962" s="158">
        <f t="shared" si="1599"/>
        <v>44118</v>
      </c>
      <c r="B2962" s="2">
        <f t="shared" si="1583"/>
        <v>281585.13961243851</v>
      </c>
      <c r="C2962" s="2">
        <f t="shared" si="1600"/>
        <v>183191.30997204001</v>
      </c>
      <c r="D2962" s="2">
        <f>SUM(Y2962:Y$3268)</f>
        <v>21082.060270329999</v>
      </c>
      <c r="E2962" s="73">
        <f t="shared" si="1584"/>
        <v>162109.24970171001</v>
      </c>
      <c r="F2962" s="88">
        <f t="shared" si="1577"/>
        <v>5344.63</v>
      </c>
      <c r="G2962" s="3">
        <f>IF(AND(N2962=1,N2961&gt;1),VLOOKUP(A2961,[1]Plan1!$BK$81:$BM$259,3),G2961)</f>
        <v>5357.46</v>
      </c>
      <c r="H2962" s="11">
        <f t="shared" si="1578"/>
        <v>44027</v>
      </c>
      <c r="I2962" s="11">
        <f t="shared" si="1579"/>
        <v>44058</v>
      </c>
      <c r="J2962" s="12">
        <f t="shared" si="1585"/>
        <v>2.4005403554596683E-3</v>
      </c>
      <c r="K2962" s="11">
        <f t="shared" si="1601"/>
        <v>44151</v>
      </c>
      <c r="L2962" s="11">
        <f t="shared" si="1586"/>
        <v>44118</v>
      </c>
      <c r="M2962" s="1">
        <f t="shared" si="1572"/>
        <v>21</v>
      </c>
      <c r="N2962" s="1">
        <f t="shared" si="1587"/>
        <v>21</v>
      </c>
      <c r="O2962" s="2">
        <f t="shared" si="1588"/>
        <v>1.00240054</v>
      </c>
      <c r="P2962" s="13">
        <f t="shared" si="1580"/>
        <v>1.00359968</v>
      </c>
      <c r="Q2962" s="13">
        <f t="shared" si="1573"/>
        <v>1.5280405748749659</v>
      </c>
      <c r="R2962" s="2">
        <f t="shared" si="1576"/>
        <v>1.5317086900000001</v>
      </c>
      <c r="S2962" s="2">
        <f t="shared" si="1602"/>
        <v>1.5280405699999999</v>
      </c>
      <c r="T2962" s="2">
        <f t="shared" si="1589"/>
        <v>279923.75370871997</v>
      </c>
      <c r="U2962" s="2">
        <f t="shared" si="1590"/>
        <v>11132.183121919405</v>
      </c>
      <c r="V2962" s="2">
        <f t="shared" si="1591"/>
        <v>86194.896795779132</v>
      </c>
      <c r="W2962" s="2">
        <f t="shared" si="1592"/>
        <v>280518.38988973852</v>
      </c>
      <c r="X2962" s="17">
        <f t="shared" si="1593"/>
        <v>97</v>
      </c>
      <c r="Y2962" s="2">
        <f t="shared" si="1594"/>
        <v>1880.0099781500001</v>
      </c>
      <c r="Z2962" s="72">
        <f t="shared" si="1595"/>
        <v>1.026255E-2</v>
      </c>
      <c r="AA2962" s="2">
        <f t="shared" si="1581"/>
        <v>2872.7315186199999</v>
      </c>
      <c r="AB2962" s="12">
        <f t="shared" si="1603"/>
        <v>4.6600000000000003E-2</v>
      </c>
      <c r="AC2962" s="17">
        <f t="shared" si="1596"/>
        <v>21</v>
      </c>
      <c r="AD2962" s="17">
        <v>252</v>
      </c>
      <c r="AE2962" s="13">
        <f t="shared" si="1574"/>
        <v>1.00380278</v>
      </c>
      <c r="AF2962" s="2">
        <f t="shared" si="1582"/>
        <v>1064.4884521199999</v>
      </c>
      <c r="AG2962" s="2">
        <f t="shared" si="1597"/>
        <v>1066.7497226999999</v>
      </c>
      <c r="AH2962" s="3">
        <f t="shared" si="1598"/>
        <v>3937.2199707399996</v>
      </c>
      <c r="AI2962" s="4" t="str">
        <f t="shared" si="1575"/>
        <v>A+J=</v>
      </c>
      <c r="AJ2962" s="11">
        <f t="shared" si="1604"/>
        <v>44118</v>
      </c>
      <c r="AK2962" s="11"/>
      <c r="AL2962" s="4"/>
      <c r="AM2962" s="1"/>
      <c r="AN2962" s="11"/>
      <c r="AO2962" s="1"/>
      <c r="AP2962" s="1"/>
      <c r="AQ2962" s="3"/>
      <c r="AR2962" s="3"/>
      <c r="AS2962" s="6"/>
      <c r="AT2962" s="1"/>
      <c r="AU2962" s="1"/>
      <c r="AV2962" s="1"/>
      <c r="AW2962" s="1"/>
      <c r="AX2962" s="1"/>
      <c r="AY2962" s="1"/>
      <c r="AZ2962" s="1"/>
      <c r="BA2962" s="1"/>
      <c r="BB2962" s="1"/>
    </row>
    <row r="2963" spans="1:54" x14ac:dyDescent="0.2">
      <c r="A2963" s="158">
        <f t="shared" si="1599"/>
        <v>44119</v>
      </c>
      <c r="B2963" s="2">
        <f t="shared" si="1583"/>
        <v>277767.87671825296</v>
      </c>
      <c r="C2963" s="2">
        <f t="shared" si="1600"/>
        <v>181311.29999388999</v>
      </c>
      <c r="D2963" s="2">
        <f>SUM(Y2963:Y$3268)</f>
        <v>19202.050292180003</v>
      </c>
      <c r="E2963" s="73">
        <f t="shared" si="1584"/>
        <v>162109.24970170998</v>
      </c>
      <c r="F2963" s="88">
        <f t="shared" si="1577"/>
        <v>5357.46</v>
      </c>
      <c r="G2963" s="3">
        <f>IF(AND(N2963=1,N2962&gt;1),VLOOKUP(A2962,[1]Plan1!$BK$81:$BM$259,3),G2962)</f>
        <v>5391.75</v>
      </c>
      <c r="H2963" s="11">
        <f t="shared" si="1578"/>
        <v>44058</v>
      </c>
      <c r="I2963" s="11">
        <f t="shared" si="1579"/>
        <v>44089</v>
      </c>
      <c r="J2963" s="12">
        <f t="shared" si="1585"/>
        <v>6.4004210950712181E-3</v>
      </c>
      <c r="K2963" s="11">
        <f t="shared" si="1601"/>
        <v>44151</v>
      </c>
      <c r="L2963" s="11">
        <f t="shared" si="1586"/>
        <v>44151</v>
      </c>
      <c r="M2963" s="1">
        <f t="shared" si="1572"/>
        <v>22</v>
      </c>
      <c r="N2963" s="1">
        <f t="shared" si="1587"/>
        <v>1</v>
      </c>
      <c r="O2963" s="2">
        <f t="shared" si="1588"/>
        <v>1.0002900400000001</v>
      </c>
      <c r="P2963" s="13">
        <f t="shared" si="1580"/>
        <v>1.00240054</v>
      </c>
      <c r="Q2963" s="13">
        <f t="shared" si="1573"/>
        <v>1.5317086973965763</v>
      </c>
      <c r="R2963" s="2">
        <f t="shared" si="1576"/>
        <v>1.53215295</v>
      </c>
      <c r="S2963" s="2">
        <f t="shared" si="1602"/>
        <v>1.5280405699999999</v>
      </c>
      <c r="T2963" s="2">
        <f t="shared" si="1589"/>
        <v>277051.02219009999</v>
      </c>
      <c r="U2963" s="2">
        <f t="shared" si="1590"/>
        <v>10139.461581451395</v>
      </c>
      <c r="V2963" s="2">
        <f t="shared" si="1591"/>
        <v>86266.91545105158</v>
      </c>
      <c r="W2963" s="2">
        <f t="shared" si="1592"/>
        <v>277717.67702639295</v>
      </c>
      <c r="X2963" s="17">
        <f t="shared" si="1593"/>
        <v>0</v>
      </c>
      <c r="Y2963" s="2">
        <f t="shared" si="1594"/>
        <v>0</v>
      </c>
      <c r="Z2963" s="72">
        <f t="shared" si="1595"/>
        <v>0</v>
      </c>
      <c r="AA2963" s="2">
        <f t="shared" si="1581"/>
        <v>0</v>
      </c>
      <c r="AB2963" s="12">
        <f t="shared" si="1603"/>
        <v>4.6600000000000003E-2</v>
      </c>
      <c r="AC2963" s="17">
        <f t="shared" si="1596"/>
        <v>1</v>
      </c>
      <c r="AD2963" s="17">
        <v>252</v>
      </c>
      <c r="AE2963" s="13">
        <f t="shared" si="1574"/>
        <v>1.0001807579999999</v>
      </c>
      <c r="AF2963" s="2">
        <f t="shared" si="1582"/>
        <v>50.07918866</v>
      </c>
      <c r="AG2963" s="2">
        <f t="shared" si="1597"/>
        <v>50.199691860000001</v>
      </c>
      <c r="AH2963" s="3">
        <f t="shared" si="1598"/>
        <v>0</v>
      </c>
      <c r="AI2963" s="4" t="str">
        <f t="shared" si="1575"/>
        <v>A+J=</v>
      </c>
      <c r="AJ2963" s="11">
        <f t="shared" si="1604"/>
        <v>44151</v>
      </c>
      <c r="AK2963" s="11"/>
      <c r="AL2963" s="4"/>
      <c r="AM2963" s="1"/>
      <c r="AN2963" s="11"/>
      <c r="AO2963" s="1"/>
      <c r="AP2963" s="1"/>
      <c r="AQ2963" s="3"/>
      <c r="AR2963" s="3"/>
      <c r="AS2963" s="6"/>
      <c r="AT2963" s="1"/>
      <c r="AU2963" s="1"/>
      <c r="AV2963" s="1"/>
      <c r="AW2963" s="1"/>
      <c r="AX2963" s="1"/>
      <c r="AY2963" s="1"/>
      <c r="AZ2963" s="1"/>
      <c r="BA2963" s="1"/>
      <c r="BB2963" s="1"/>
    </row>
    <row r="2964" spans="1:54" x14ac:dyDescent="0.2">
      <c r="A2964" s="158">
        <f t="shared" si="1599"/>
        <v>44120</v>
      </c>
      <c r="B2964" s="2">
        <f t="shared" si="1583"/>
        <v>277890.15107237786</v>
      </c>
      <c r="C2964" s="2">
        <f t="shared" si="1600"/>
        <v>181311.29999388999</v>
      </c>
      <c r="D2964" s="2">
        <f>SUM(Y2964:Y$3268)</f>
        <v>19202.050292180003</v>
      </c>
      <c r="E2964" s="73">
        <f t="shared" si="1584"/>
        <v>162109.24970170998</v>
      </c>
      <c r="F2964" s="88">
        <f t="shared" si="1577"/>
        <v>5357.46</v>
      </c>
      <c r="G2964" s="3">
        <f>IF(AND(N2964=1,N2963&gt;1),VLOOKUP(A2963,[1]Plan1!$BK$81:$BM$259,3),G2963)</f>
        <v>5391.75</v>
      </c>
      <c r="H2964" s="11">
        <f t="shared" si="1578"/>
        <v>44058</v>
      </c>
      <c r="I2964" s="11">
        <f t="shared" si="1579"/>
        <v>44089</v>
      </c>
      <c r="J2964" s="12">
        <f t="shared" si="1585"/>
        <v>6.4004210950712181E-3</v>
      </c>
      <c r="K2964" s="11">
        <f t="shared" si="1601"/>
        <v>44151</v>
      </c>
      <c r="L2964" s="11">
        <f t="shared" si="1586"/>
        <v>44151</v>
      </c>
      <c r="M2964" s="1">
        <f t="shared" si="1572"/>
        <v>22</v>
      </c>
      <c r="N2964" s="1">
        <f t="shared" si="1587"/>
        <v>2</v>
      </c>
      <c r="O2964" s="2">
        <f t="shared" si="1588"/>
        <v>1.0005801700000001</v>
      </c>
      <c r="P2964" s="13">
        <f t="shared" si="1580"/>
        <v>1.00240054</v>
      </c>
      <c r="Q2964" s="13">
        <f t="shared" si="1573"/>
        <v>1.5317086973965763</v>
      </c>
      <c r="R2964" s="2">
        <f t="shared" si="1576"/>
        <v>1.5325973399999999</v>
      </c>
      <c r="S2964" s="2">
        <f t="shared" si="1602"/>
        <v>1.5280405699999999</v>
      </c>
      <c r="T2964" s="2">
        <f t="shared" si="1589"/>
        <v>277051.02219009999</v>
      </c>
      <c r="U2964" s="2">
        <f t="shared" si="1590"/>
        <v>10139.461581451395</v>
      </c>
      <c r="V2964" s="2">
        <f t="shared" si="1591"/>
        <v>86338.955180526522</v>
      </c>
      <c r="W2964" s="2">
        <f t="shared" si="1592"/>
        <v>277789.71675586788</v>
      </c>
      <c r="X2964" s="17">
        <f t="shared" si="1593"/>
        <v>0</v>
      </c>
      <c r="Y2964" s="2">
        <f t="shared" si="1594"/>
        <v>0</v>
      </c>
      <c r="Z2964" s="72">
        <f t="shared" si="1595"/>
        <v>0</v>
      </c>
      <c r="AA2964" s="2">
        <f t="shared" si="1581"/>
        <v>0</v>
      </c>
      <c r="AB2964" s="12">
        <f t="shared" si="1603"/>
        <v>4.6600000000000003E-2</v>
      </c>
      <c r="AC2964" s="17">
        <f t="shared" si="1596"/>
        <v>2</v>
      </c>
      <c r="AD2964" s="17">
        <v>252</v>
      </c>
      <c r="AE2964" s="13">
        <f t="shared" si="1574"/>
        <v>1.0003615480000001</v>
      </c>
      <c r="AF2964" s="2">
        <f t="shared" si="1582"/>
        <v>100.16724297</v>
      </c>
      <c r="AG2964" s="2">
        <f t="shared" si="1597"/>
        <v>100.43431651</v>
      </c>
      <c r="AH2964" s="3">
        <f t="shared" si="1598"/>
        <v>0</v>
      </c>
      <c r="AI2964" s="4" t="str">
        <f t="shared" si="1575"/>
        <v>A+J=</v>
      </c>
      <c r="AJ2964" s="11">
        <f t="shared" si="1604"/>
        <v>44151</v>
      </c>
      <c r="AK2964" s="11"/>
      <c r="AL2964" s="4"/>
      <c r="AM2964" s="1"/>
      <c r="AN2964" s="11"/>
      <c r="AO2964" s="1"/>
      <c r="AP2964" s="1"/>
      <c r="AQ2964" s="3"/>
      <c r="AR2964" s="3"/>
      <c r="AS2964" s="6"/>
      <c r="AT2964" s="1"/>
      <c r="AU2964" s="1"/>
      <c r="AV2964" s="1"/>
      <c r="AW2964" s="1"/>
      <c r="AX2964" s="1"/>
      <c r="AY2964" s="1"/>
      <c r="AZ2964" s="1"/>
      <c r="BA2964" s="1"/>
      <c r="BB2964" s="1"/>
    </row>
    <row r="2965" spans="1:54" x14ac:dyDescent="0.2">
      <c r="A2965" s="158">
        <f t="shared" si="1599"/>
        <v>44121</v>
      </c>
      <c r="B2965" s="2">
        <f t="shared" si="1583"/>
        <v>278012.48172969528</v>
      </c>
      <c r="C2965" s="2">
        <f t="shared" si="1600"/>
        <v>181311.29999388999</v>
      </c>
      <c r="D2965" s="2">
        <f>SUM(Y2965:Y$3268)</f>
        <v>19202.050292180003</v>
      </c>
      <c r="E2965" s="73">
        <f t="shared" si="1584"/>
        <v>162109.24970170998</v>
      </c>
      <c r="F2965" s="88">
        <f t="shared" si="1577"/>
        <v>5357.46</v>
      </c>
      <c r="G2965" s="3">
        <f>IF(AND(N2965=1,N2964&gt;1),VLOOKUP(A2964,[1]Plan1!$BK$81:$BM$259,3),G2964)</f>
        <v>5391.75</v>
      </c>
      <c r="H2965" s="11">
        <f t="shared" si="1578"/>
        <v>44058</v>
      </c>
      <c r="I2965" s="11">
        <f t="shared" si="1579"/>
        <v>44089</v>
      </c>
      <c r="J2965" s="12">
        <f t="shared" si="1585"/>
        <v>6.4004210950712181E-3</v>
      </c>
      <c r="K2965" s="11">
        <f t="shared" si="1601"/>
        <v>44151</v>
      </c>
      <c r="L2965" s="11">
        <f t="shared" si="1586"/>
        <v>44151</v>
      </c>
      <c r="M2965" s="1">
        <f t="shared" si="1572"/>
        <v>22</v>
      </c>
      <c r="N2965" s="1">
        <f t="shared" si="1587"/>
        <v>3</v>
      </c>
      <c r="O2965" s="2">
        <f t="shared" si="1588"/>
        <v>1.0008703800000001</v>
      </c>
      <c r="P2965" s="13">
        <f t="shared" si="1580"/>
        <v>1.00240054</v>
      </c>
      <c r="Q2965" s="13">
        <f t="shared" si="1573"/>
        <v>1.5317086973965763</v>
      </c>
      <c r="R2965" s="2">
        <f t="shared" si="1576"/>
        <v>1.53304186</v>
      </c>
      <c r="S2965" s="2">
        <f t="shared" si="1602"/>
        <v>1.5280405699999999</v>
      </c>
      <c r="T2965" s="2">
        <f t="shared" si="1589"/>
        <v>277051.02219009999</v>
      </c>
      <c r="U2965" s="2">
        <f t="shared" si="1590"/>
        <v>10139.461581451395</v>
      </c>
      <c r="V2965" s="2">
        <f t="shared" si="1591"/>
        <v>86411.015984203928</v>
      </c>
      <c r="W2965" s="2">
        <f t="shared" si="1592"/>
        <v>277861.7775595453</v>
      </c>
      <c r="X2965" s="17">
        <f t="shared" si="1593"/>
        <v>0</v>
      </c>
      <c r="Y2965" s="2">
        <f t="shared" si="1594"/>
        <v>0</v>
      </c>
      <c r="Z2965" s="72">
        <f t="shared" si="1595"/>
        <v>0</v>
      </c>
      <c r="AA2965" s="2">
        <f t="shared" si="1581"/>
        <v>0</v>
      </c>
      <c r="AB2965" s="12">
        <f t="shared" si="1603"/>
        <v>4.6600000000000003E-2</v>
      </c>
      <c r="AC2965" s="17">
        <f t="shared" si="1596"/>
        <v>3</v>
      </c>
      <c r="AD2965" s="17">
        <v>252</v>
      </c>
      <c r="AE2965" s="13">
        <f t="shared" si="1574"/>
        <v>1.0005423710000001</v>
      </c>
      <c r="AF2965" s="2">
        <f t="shared" si="1582"/>
        <v>150.26443995</v>
      </c>
      <c r="AG2965" s="2">
        <f t="shared" si="1597"/>
        <v>150.70417015000001</v>
      </c>
      <c r="AH2965" s="3">
        <f t="shared" si="1598"/>
        <v>0</v>
      </c>
      <c r="AI2965" s="4" t="str">
        <f t="shared" si="1575"/>
        <v>A+J=</v>
      </c>
      <c r="AJ2965" s="11">
        <f t="shared" si="1604"/>
        <v>44151</v>
      </c>
      <c r="AK2965" s="11"/>
      <c r="AL2965" s="4"/>
      <c r="AM2965" s="1"/>
      <c r="AN2965" s="11"/>
      <c r="AO2965" s="1"/>
      <c r="AP2965" s="1"/>
      <c r="AQ2965" s="3"/>
      <c r="AR2965" s="3"/>
      <c r="AS2965" s="6"/>
      <c r="AT2965" s="1"/>
      <c r="AU2965" s="1"/>
      <c r="AV2965" s="1"/>
      <c r="AW2965" s="1"/>
      <c r="AX2965" s="1"/>
      <c r="AY2965" s="1"/>
      <c r="AZ2965" s="1"/>
      <c r="BA2965" s="1"/>
      <c r="BB2965" s="1"/>
    </row>
    <row r="2966" spans="1:54" x14ac:dyDescent="0.2">
      <c r="A2966" s="158">
        <f t="shared" si="1599"/>
        <v>44122</v>
      </c>
      <c r="B2966" s="2">
        <f t="shared" si="1583"/>
        <v>278012.48172969528</v>
      </c>
      <c r="C2966" s="2">
        <f t="shared" si="1600"/>
        <v>181311.29999388999</v>
      </c>
      <c r="D2966" s="2">
        <f>SUM(Y2966:Y$3268)</f>
        <v>19202.050292180003</v>
      </c>
      <c r="E2966" s="73">
        <f t="shared" si="1584"/>
        <v>162109.24970170998</v>
      </c>
      <c r="F2966" s="88">
        <f t="shared" si="1577"/>
        <v>5357.46</v>
      </c>
      <c r="G2966" s="3">
        <f>IF(AND(N2966=1,N2965&gt;1),VLOOKUP(A2965,[1]Plan1!$BK$81:$BM$259,3),G2965)</f>
        <v>5391.75</v>
      </c>
      <c r="H2966" s="11">
        <f t="shared" si="1578"/>
        <v>44058</v>
      </c>
      <c r="I2966" s="11">
        <f t="shared" si="1579"/>
        <v>44089</v>
      </c>
      <c r="J2966" s="12">
        <f t="shared" si="1585"/>
        <v>6.4004210950712181E-3</v>
      </c>
      <c r="K2966" s="11">
        <f t="shared" si="1601"/>
        <v>44151</v>
      </c>
      <c r="L2966" s="11">
        <f t="shared" si="1586"/>
        <v>44151</v>
      </c>
      <c r="M2966" s="1">
        <f t="shared" si="1572"/>
        <v>22</v>
      </c>
      <c r="N2966" s="1">
        <f t="shared" si="1587"/>
        <v>3</v>
      </c>
      <c r="O2966" s="2">
        <f t="shared" si="1588"/>
        <v>1.0008703800000001</v>
      </c>
      <c r="P2966" s="13">
        <f t="shared" si="1580"/>
        <v>1.00240054</v>
      </c>
      <c r="Q2966" s="13">
        <f t="shared" si="1573"/>
        <v>1.5317086973965763</v>
      </c>
      <c r="R2966" s="2">
        <f t="shared" si="1576"/>
        <v>1.53304186</v>
      </c>
      <c r="S2966" s="2">
        <f t="shared" si="1602"/>
        <v>1.5280405699999999</v>
      </c>
      <c r="T2966" s="2">
        <f t="shared" si="1589"/>
        <v>277051.02219009999</v>
      </c>
      <c r="U2966" s="2">
        <f t="shared" si="1590"/>
        <v>10139.461581451395</v>
      </c>
      <c r="V2966" s="2">
        <f t="shared" si="1591"/>
        <v>86411.015984203928</v>
      </c>
      <c r="W2966" s="2">
        <f t="shared" si="1592"/>
        <v>277861.7775595453</v>
      </c>
      <c r="X2966" s="17">
        <f t="shared" si="1593"/>
        <v>0</v>
      </c>
      <c r="Y2966" s="2">
        <f t="shared" si="1594"/>
        <v>0</v>
      </c>
      <c r="Z2966" s="72">
        <f t="shared" si="1595"/>
        <v>0</v>
      </c>
      <c r="AA2966" s="2">
        <f t="shared" si="1581"/>
        <v>0</v>
      </c>
      <c r="AB2966" s="12">
        <f t="shared" si="1603"/>
        <v>4.6600000000000003E-2</v>
      </c>
      <c r="AC2966" s="17">
        <f t="shared" si="1596"/>
        <v>3</v>
      </c>
      <c r="AD2966" s="17">
        <v>252</v>
      </c>
      <c r="AE2966" s="13">
        <f t="shared" si="1574"/>
        <v>1.0005423710000001</v>
      </c>
      <c r="AF2966" s="2">
        <f t="shared" si="1582"/>
        <v>150.26443995</v>
      </c>
      <c r="AG2966" s="2">
        <f t="shared" si="1597"/>
        <v>150.70417015000001</v>
      </c>
      <c r="AH2966" s="3">
        <f t="shared" si="1598"/>
        <v>0</v>
      </c>
      <c r="AI2966" s="4" t="str">
        <f t="shared" si="1575"/>
        <v>A+J=</v>
      </c>
      <c r="AJ2966" s="11">
        <f t="shared" si="1604"/>
        <v>44151</v>
      </c>
      <c r="AK2966" s="11"/>
      <c r="AL2966" s="4"/>
      <c r="AM2966" s="1"/>
      <c r="AN2966" s="11"/>
      <c r="AO2966" s="1"/>
      <c r="AP2966" s="1"/>
      <c r="AQ2966" s="3"/>
      <c r="AR2966" s="3"/>
      <c r="AS2966" s="6"/>
      <c r="AT2966" s="1"/>
      <c r="AU2966" s="1"/>
      <c r="AV2966" s="1"/>
      <c r="AW2966" s="1"/>
      <c r="AX2966" s="1"/>
      <c r="AY2966" s="1"/>
      <c r="AZ2966" s="1"/>
      <c r="BA2966" s="1"/>
      <c r="BB2966" s="1"/>
    </row>
    <row r="2967" spans="1:54" x14ac:dyDescent="0.2">
      <c r="A2967" s="158">
        <f t="shared" si="1599"/>
        <v>44123</v>
      </c>
      <c r="B2967" s="2">
        <f t="shared" si="1583"/>
        <v>278012.48172969528</v>
      </c>
      <c r="C2967" s="2">
        <f t="shared" si="1600"/>
        <v>181311.29999388999</v>
      </c>
      <c r="D2967" s="2">
        <f>SUM(Y2967:Y$3268)</f>
        <v>19202.050292180003</v>
      </c>
      <c r="E2967" s="73">
        <f t="shared" si="1584"/>
        <v>162109.24970170998</v>
      </c>
      <c r="F2967" s="88">
        <f t="shared" si="1577"/>
        <v>5357.46</v>
      </c>
      <c r="G2967" s="3">
        <f>IF(AND(N2967=1,N2966&gt;1),VLOOKUP(A2966,[1]Plan1!$BK$81:$BM$259,3),G2966)</f>
        <v>5391.75</v>
      </c>
      <c r="H2967" s="11">
        <f t="shared" si="1578"/>
        <v>44058</v>
      </c>
      <c r="I2967" s="11">
        <f t="shared" si="1579"/>
        <v>44089</v>
      </c>
      <c r="J2967" s="12">
        <f t="shared" si="1585"/>
        <v>6.4004210950712181E-3</v>
      </c>
      <c r="K2967" s="11">
        <f t="shared" si="1601"/>
        <v>44151</v>
      </c>
      <c r="L2967" s="11">
        <f t="shared" si="1586"/>
        <v>44151</v>
      </c>
      <c r="M2967" s="1">
        <f t="shared" ref="M2967:M3030" si="1605">IF(L2967=L2966,M2966,NETWORKDAYS(L2966,L2967,$AN$194:$AN$348)-1)</f>
        <v>22</v>
      </c>
      <c r="N2967" s="1">
        <f t="shared" si="1587"/>
        <v>3</v>
      </c>
      <c r="O2967" s="2">
        <f t="shared" si="1588"/>
        <v>1.0008703800000001</v>
      </c>
      <c r="P2967" s="13">
        <f t="shared" si="1580"/>
        <v>1.00240054</v>
      </c>
      <c r="Q2967" s="13">
        <f t="shared" si="1573"/>
        <v>1.5317086973965763</v>
      </c>
      <c r="R2967" s="2">
        <f t="shared" si="1576"/>
        <v>1.53304186</v>
      </c>
      <c r="S2967" s="2">
        <f t="shared" si="1602"/>
        <v>1.5280405699999999</v>
      </c>
      <c r="T2967" s="2">
        <f t="shared" si="1589"/>
        <v>277051.02219009999</v>
      </c>
      <c r="U2967" s="2">
        <f t="shared" si="1590"/>
        <v>10139.461581451395</v>
      </c>
      <c r="V2967" s="2">
        <f t="shared" si="1591"/>
        <v>86411.015984203928</v>
      </c>
      <c r="W2967" s="2">
        <f t="shared" si="1592"/>
        <v>277861.7775595453</v>
      </c>
      <c r="X2967" s="17">
        <f t="shared" si="1593"/>
        <v>0</v>
      </c>
      <c r="Y2967" s="2">
        <f t="shared" si="1594"/>
        <v>0</v>
      </c>
      <c r="Z2967" s="72">
        <f t="shared" si="1595"/>
        <v>0</v>
      </c>
      <c r="AA2967" s="2">
        <f t="shared" si="1581"/>
        <v>0</v>
      </c>
      <c r="AB2967" s="12">
        <f t="shared" si="1603"/>
        <v>4.6600000000000003E-2</v>
      </c>
      <c r="AC2967" s="17">
        <f t="shared" si="1596"/>
        <v>3</v>
      </c>
      <c r="AD2967" s="17">
        <v>252</v>
      </c>
      <c r="AE2967" s="13">
        <f t="shared" si="1574"/>
        <v>1.0005423710000001</v>
      </c>
      <c r="AF2967" s="2">
        <f t="shared" si="1582"/>
        <v>150.26443995</v>
      </c>
      <c r="AG2967" s="2">
        <f t="shared" si="1597"/>
        <v>150.70417015000001</v>
      </c>
      <c r="AH2967" s="3">
        <f t="shared" si="1598"/>
        <v>0</v>
      </c>
      <c r="AI2967" s="4" t="str">
        <f t="shared" si="1575"/>
        <v>A+J=</v>
      </c>
      <c r="AJ2967" s="11">
        <f t="shared" si="1604"/>
        <v>44151</v>
      </c>
      <c r="AK2967" s="11"/>
      <c r="AL2967" s="4"/>
      <c r="AM2967" s="1"/>
      <c r="AN2967" s="11"/>
      <c r="AO2967" s="1"/>
      <c r="AP2967" s="1"/>
      <c r="AQ2967" s="3"/>
      <c r="AR2967" s="3"/>
      <c r="AS2967" s="6"/>
      <c r="AT2967" s="1"/>
      <c r="AU2967" s="1"/>
      <c r="AV2967" s="1"/>
      <c r="AW2967" s="1"/>
      <c r="AX2967" s="1"/>
      <c r="AY2967" s="1"/>
      <c r="AZ2967" s="1"/>
      <c r="BA2967" s="1"/>
      <c r="BB2967" s="1"/>
    </row>
    <row r="2968" spans="1:54" x14ac:dyDescent="0.2">
      <c r="A2968" s="158">
        <f t="shared" si="1599"/>
        <v>44124</v>
      </c>
      <c r="B2968" s="2">
        <f t="shared" si="1583"/>
        <v>278134.86708651268</v>
      </c>
      <c r="C2968" s="2">
        <f t="shared" si="1600"/>
        <v>181311.29999388999</v>
      </c>
      <c r="D2968" s="2">
        <f>SUM(Y2968:Y$3268)</f>
        <v>19202.050292180003</v>
      </c>
      <c r="E2968" s="73">
        <f t="shared" si="1584"/>
        <v>162109.24970170998</v>
      </c>
      <c r="F2968" s="88">
        <f t="shared" si="1577"/>
        <v>5357.46</v>
      </c>
      <c r="G2968" s="3">
        <f>IF(AND(N2968=1,N2967&gt;1),VLOOKUP(A2967,[1]Plan1!$BK$81:$BM$259,3),G2967)</f>
        <v>5391.75</v>
      </c>
      <c r="H2968" s="11">
        <f t="shared" si="1578"/>
        <v>44058</v>
      </c>
      <c r="I2968" s="11">
        <f t="shared" si="1579"/>
        <v>44089</v>
      </c>
      <c r="J2968" s="12">
        <f t="shared" si="1585"/>
        <v>6.4004210950712181E-3</v>
      </c>
      <c r="K2968" s="11">
        <f t="shared" si="1601"/>
        <v>44151</v>
      </c>
      <c r="L2968" s="11">
        <f t="shared" si="1586"/>
        <v>44151</v>
      </c>
      <c r="M2968" s="1">
        <f t="shared" si="1605"/>
        <v>22</v>
      </c>
      <c r="N2968" s="1">
        <f t="shared" si="1587"/>
        <v>4</v>
      </c>
      <c r="O2968" s="2">
        <f t="shared" si="1588"/>
        <v>1.00116067</v>
      </c>
      <c r="P2968" s="13">
        <f t="shared" si="1580"/>
        <v>1.00240054</v>
      </c>
      <c r="Q2968" s="13">
        <f t="shared" si="1573"/>
        <v>1.5317086973965763</v>
      </c>
      <c r="R2968" s="2">
        <f t="shared" si="1576"/>
        <v>1.5334865</v>
      </c>
      <c r="S2968" s="2">
        <f t="shared" si="1602"/>
        <v>1.5280405699999999</v>
      </c>
      <c r="T2968" s="2">
        <f t="shared" si="1589"/>
        <v>277051.02219009999</v>
      </c>
      <c r="U2968" s="2">
        <f t="shared" si="1590"/>
        <v>10139.461581451395</v>
      </c>
      <c r="V2968" s="2">
        <f t="shared" si="1591"/>
        <v>86483.096240991305</v>
      </c>
      <c r="W2968" s="2">
        <f t="shared" si="1592"/>
        <v>277933.85781633266</v>
      </c>
      <c r="X2968" s="17">
        <f t="shared" si="1593"/>
        <v>0</v>
      </c>
      <c r="Y2968" s="2">
        <f t="shared" si="1594"/>
        <v>0</v>
      </c>
      <c r="Z2968" s="72">
        <f t="shared" si="1595"/>
        <v>0</v>
      </c>
      <c r="AA2968" s="2">
        <f t="shared" si="1581"/>
        <v>0</v>
      </c>
      <c r="AB2968" s="12">
        <f t="shared" si="1603"/>
        <v>4.6600000000000003E-2</v>
      </c>
      <c r="AC2968" s="17">
        <f t="shared" si="1596"/>
        <v>4</v>
      </c>
      <c r="AD2968" s="17">
        <v>252</v>
      </c>
      <c r="AE2968" s="13">
        <f t="shared" si="1574"/>
        <v>1.0007232269999999</v>
      </c>
      <c r="AF2968" s="2">
        <f t="shared" si="1582"/>
        <v>200.37077962000001</v>
      </c>
      <c r="AG2968" s="2">
        <f t="shared" si="1597"/>
        <v>201.00927017999999</v>
      </c>
      <c r="AH2968" s="3">
        <f t="shared" si="1598"/>
        <v>0</v>
      </c>
      <c r="AI2968" s="4" t="str">
        <f t="shared" si="1575"/>
        <v>A+J=</v>
      </c>
      <c r="AJ2968" s="11">
        <f t="shared" si="1604"/>
        <v>44151</v>
      </c>
      <c r="AK2968" s="11"/>
      <c r="AL2968" s="4"/>
      <c r="AM2968" s="1"/>
      <c r="AN2968" s="11"/>
      <c r="AO2968" s="1"/>
      <c r="AP2968" s="1"/>
      <c r="AQ2968" s="3"/>
      <c r="AR2968" s="3"/>
      <c r="AS2968" s="6"/>
      <c r="AT2968" s="1"/>
      <c r="AU2968" s="1"/>
      <c r="AV2968" s="1"/>
      <c r="AW2968" s="1"/>
      <c r="AX2968" s="1"/>
      <c r="AY2968" s="1"/>
      <c r="AZ2968" s="1"/>
      <c r="BA2968" s="1"/>
      <c r="BB2968" s="1"/>
    </row>
    <row r="2969" spans="1:54" x14ac:dyDescent="0.2">
      <c r="A2969" s="158">
        <f t="shared" si="1599"/>
        <v>44125</v>
      </c>
      <c r="B2969" s="2">
        <f t="shared" si="1583"/>
        <v>278257.31012763502</v>
      </c>
      <c r="C2969" s="2">
        <f t="shared" si="1600"/>
        <v>181311.29999388999</v>
      </c>
      <c r="D2969" s="2">
        <f>SUM(Y2969:Y$3268)</f>
        <v>19202.050292180003</v>
      </c>
      <c r="E2969" s="73">
        <f t="shared" si="1584"/>
        <v>162109.24970170998</v>
      </c>
      <c r="F2969" s="88">
        <f t="shared" si="1577"/>
        <v>5357.46</v>
      </c>
      <c r="G2969" s="3">
        <f>IF(AND(N2969=1,N2968&gt;1),VLOOKUP(A2968,[1]Plan1!$BK$81:$BM$259,3),G2968)</f>
        <v>5391.75</v>
      </c>
      <c r="H2969" s="11">
        <f t="shared" si="1578"/>
        <v>44058</v>
      </c>
      <c r="I2969" s="11">
        <f t="shared" si="1579"/>
        <v>44089</v>
      </c>
      <c r="J2969" s="12">
        <f t="shared" si="1585"/>
        <v>6.4004210950712181E-3</v>
      </c>
      <c r="K2969" s="11">
        <f t="shared" si="1601"/>
        <v>44151</v>
      </c>
      <c r="L2969" s="11">
        <f t="shared" si="1586"/>
        <v>44151</v>
      </c>
      <c r="M2969" s="1">
        <f t="shared" si="1605"/>
        <v>22</v>
      </c>
      <c r="N2969" s="1">
        <f t="shared" si="1587"/>
        <v>5</v>
      </c>
      <c r="O2969" s="2">
        <f t="shared" si="1588"/>
        <v>1.00145105</v>
      </c>
      <c r="P2969" s="13">
        <f t="shared" si="1580"/>
        <v>1.00240054</v>
      </c>
      <c r="Q2969" s="13">
        <f t="shared" si="1573"/>
        <v>1.5317086973965763</v>
      </c>
      <c r="R2969" s="2">
        <f t="shared" si="1576"/>
        <v>1.53393128</v>
      </c>
      <c r="S2969" s="2">
        <f t="shared" si="1602"/>
        <v>1.5280405699999999</v>
      </c>
      <c r="T2969" s="2">
        <f t="shared" si="1589"/>
        <v>277051.02219009999</v>
      </c>
      <c r="U2969" s="2">
        <f t="shared" si="1590"/>
        <v>10139.461581451395</v>
      </c>
      <c r="V2969" s="2">
        <f t="shared" si="1591"/>
        <v>86555.199193073626</v>
      </c>
      <c r="W2969" s="2">
        <f t="shared" si="1592"/>
        <v>278005.96076841501</v>
      </c>
      <c r="X2969" s="17">
        <f t="shared" si="1593"/>
        <v>0</v>
      </c>
      <c r="Y2969" s="2">
        <f t="shared" si="1594"/>
        <v>0</v>
      </c>
      <c r="Z2969" s="72">
        <f t="shared" si="1595"/>
        <v>0</v>
      </c>
      <c r="AA2969" s="2">
        <f t="shared" si="1581"/>
        <v>0</v>
      </c>
      <c r="AB2969" s="12">
        <f t="shared" si="1603"/>
        <v>4.6600000000000003E-2</v>
      </c>
      <c r="AC2969" s="17">
        <f t="shared" si="1596"/>
        <v>5</v>
      </c>
      <c r="AD2969" s="17">
        <v>252</v>
      </c>
      <c r="AE2969" s="13">
        <f t="shared" si="1574"/>
        <v>1.000904115</v>
      </c>
      <c r="AF2969" s="2">
        <f t="shared" si="1582"/>
        <v>250.48598491999999</v>
      </c>
      <c r="AG2969" s="2">
        <f t="shared" si="1597"/>
        <v>251.34935922</v>
      </c>
      <c r="AH2969" s="3">
        <f t="shared" si="1598"/>
        <v>0</v>
      </c>
      <c r="AI2969" s="4" t="str">
        <f t="shared" si="1575"/>
        <v>A+J=</v>
      </c>
      <c r="AJ2969" s="11">
        <f t="shared" si="1604"/>
        <v>44151</v>
      </c>
      <c r="AK2969" s="11"/>
      <c r="AL2969" s="4"/>
      <c r="AM2969" s="1"/>
      <c r="AN2969" s="11"/>
      <c r="AO2969" s="1"/>
      <c r="AP2969" s="1"/>
      <c r="AQ2969" s="3"/>
      <c r="AR2969" s="3"/>
      <c r="AS2969" s="6"/>
      <c r="AT2969" s="1"/>
      <c r="AU2969" s="1"/>
      <c r="AV2969" s="1"/>
      <c r="AW2969" s="1"/>
      <c r="AX2969" s="1"/>
      <c r="AY2969" s="1"/>
      <c r="AZ2969" s="1"/>
      <c r="BA2969" s="1"/>
      <c r="BB2969" s="1"/>
    </row>
    <row r="2970" spans="1:54" x14ac:dyDescent="0.2">
      <c r="A2970" s="158">
        <f t="shared" si="1599"/>
        <v>44126</v>
      </c>
      <c r="B2970" s="2">
        <f t="shared" si="1583"/>
        <v>278379.80952750979</v>
      </c>
      <c r="C2970" s="2">
        <f t="shared" si="1600"/>
        <v>181311.29999388999</v>
      </c>
      <c r="D2970" s="2">
        <f>SUM(Y2970:Y$3268)</f>
        <v>19202.050292180003</v>
      </c>
      <c r="E2970" s="73">
        <f t="shared" si="1584"/>
        <v>162109.24970170998</v>
      </c>
      <c r="F2970" s="88">
        <f t="shared" si="1577"/>
        <v>5357.46</v>
      </c>
      <c r="G2970" s="3">
        <f>IF(AND(N2970=1,N2969&gt;1),VLOOKUP(A2969,[1]Plan1!$BK$81:$BM$259,3),G2969)</f>
        <v>5391.75</v>
      </c>
      <c r="H2970" s="11">
        <f t="shared" si="1578"/>
        <v>44058</v>
      </c>
      <c r="I2970" s="11">
        <f t="shared" si="1579"/>
        <v>44089</v>
      </c>
      <c r="J2970" s="12">
        <f t="shared" si="1585"/>
        <v>6.4004210950712181E-3</v>
      </c>
      <c r="K2970" s="11">
        <f t="shared" si="1601"/>
        <v>44151</v>
      </c>
      <c r="L2970" s="11">
        <f t="shared" si="1586"/>
        <v>44151</v>
      </c>
      <c r="M2970" s="1">
        <f t="shared" si="1605"/>
        <v>22</v>
      </c>
      <c r="N2970" s="1">
        <f t="shared" si="1587"/>
        <v>6</v>
      </c>
      <c r="O2970" s="2">
        <f t="shared" si="1588"/>
        <v>1.0017415199999999</v>
      </c>
      <c r="P2970" s="13">
        <f t="shared" si="1580"/>
        <v>1.00240054</v>
      </c>
      <c r="Q2970" s="13">
        <f t="shared" si="1573"/>
        <v>1.5317086973965763</v>
      </c>
      <c r="R2970" s="2">
        <f t="shared" si="1576"/>
        <v>1.5343761899999999</v>
      </c>
      <c r="S2970" s="2">
        <f t="shared" si="1602"/>
        <v>1.5280405699999999</v>
      </c>
      <c r="T2970" s="2">
        <f t="shared" si="1589"/>
        <v>277051.02219009999</v>
      </c>
      <c r="U2970" s="2">
        <f t="shared" si="1590"/>
        <v>10139.461581451395</v>
      </c>
      <c r="V2970" s="2">
        <f t="shared" si="1591"/>
        <v>86627.323219358397</v>
      </c>
      <c r="W2970" s="2">
        <f t="shared" si="1592"/>
        <v>278078.0847946998</v>
      </c>
      <c r="X2970" s="17">
        <f t="shared" si="1593"/>
        <v>0</v>
      </c>
      <c r="Y2970" s="2">
        <f t="shared" si="1594"/>
        <v>0</v>
      </c>
      <c r="Z2970" s="72">
        <f t="shared" si="1595"/>
        <v>0</v>
      </c>
      <c r="AA2970" s="2">
        <f t="shared" si="1581"/>
        <v>0</v>
      </c>
      <c r="AB2970" s="12">
        <f t="shared" si="1603"/>
        <v>4.6600000000000003E-2</v>
      </c>
      <c r="AC2970" s="17">
        <f t="shared" si="1596"/>
        <v>6</v>
      </c>
      <c r="AD2970" s="17">
        <v>252</v>
      </c>
      <c r="AE2970" s="13">
        <f t="shared" si="1574"/>
        <v>1.0010850360000001</v>
      </c>
      <c r="AF2970" s="2">
        <f t="shared" si="1582"/>
        <v>300.61033291000001</v>
      </c>
      <c r="AG2970" s="2">
        <f t="shared" si="1597"/>
        <v>301.72473280999998</v>
      </c>
      <c r="AH2970" s="3">
        <f t="shared" si="1598"/>
        <v>0</v>
      </c>
      <c r="AI2970" s="4" t="str">
        <f t="shared" si="1575"/>
        <v>A+J=</v>
      </c>
      <c r="AJ2970" s="11">
        <f t="shared" si="1604"/>
        <v>44151</v>
      </c>
      <c r="AK2970" s="11"/>
      <c r="AL2970" s="4"/>
      <c r="AM2970" s="1"/>
      <c r="AN2970" s="11"/>
      <c r="AO2970" s="1"/>
      <c r="AP2970" s="1"/>
      <c r="AQ2970" s="3"/>
      <c r="AR2970" s="3"/>
      <c r="AS2970" s="6"/>
      <c r="AT2970" s="1"/>
      <c r="AU2970" s="1"/>
      <c r="AV2970" s="1"/>
      <c r="AW2970" s="1"/>
      <c r="AX2970" s="1"/>
      <c r="AY2970" s="1"/>
      <c r="AZ2970" s="1"/>
      <c r="BA2970" s="1"/>
      <c r="BB2970" s="1"/>
    </row>
    <row r="2971" spans="1:54" x14ac:dyDescent="0.2">
      <c r="A2971" s="158">
        <f t="shared" si="1599"/>
        <v>44127</v>
      </c>
      <c r="B2971" s="2">
        <f t="shared" si="1583"/>
        <v>278502.36368158454</v>
      </c>
      <c r="C2971" s="2">
        <f t="shared" si="1600"/>
        <v>181311.29999388999</v>
      </c>
      <c r="D2971" s="2">
        <f>SUM(Y2971:Y$3268)</f>
        <v>19202.050292180003</v>
      </c>
      <c r="E2971" s="73">
        <f t="shared" si="1584"/>
        <v>162109.24970170998</v>
      </c>
      <c r="F2971" s="88">
        <f t="shared" si="1577"/>
        <v>5357.46</v>
      </c>
      <c r="G2971" s="3">
        <f>IF(AND(N2971=1,N2970&gt;1),VLOOKUP(A2970,[1]Plan1!$BK$81:$BM$259,3),G2970)</f>
        <v>5391.75</v>
      </c>
      <c r="H2971" s="11">
        <f t="shared" si="1578"/>
        <v>44058</v>
      </c>
      <c r="I2971" s="11">
        <f t="shared" si="1579"/>
        <v>44089</v>
      </c>
      <c r="J2971" s="12">
        <f t="shared" si="1585"/>
        <v>6.4004210950712181E-3</v>
      </c>
      <c r="K2971" s="11">
        <f t="shared" si="1601"/>
        <v>44151</v>
      </c>
      <c r="L2971" s="11">
        <f t="shared" si="1586"/>
        <v>44151</v>
      </c>
      <c r="M2971" s="1">
        <f t="shared" si="1605"/>
        <v>22</v>
      </c>
      <c r="N2971" s="1">
        <f t="shared" si="1587"/>
        <v>7</v>
      </c>
      <c r="O2971" s="2">
        <f t="shared" si="1588"/>
        <v>1.0020320599999999</v>
      </c>
      <c r="P2971" s="13">
        <f t="shared" si="1580"/>
        <v>1.00240054</v>
      </c>
      <c r="Q2971" s="13">
        <f t="shared" si="1573"/>
        <v>1.5317086973965763</v>
      </c>
      <c r="R2971" s="2">
        <f t="shared" si="1576"/>
        <v>1.53482122</v>
      </c>
      <c r="S2971" s="2">
        <f t="shared" si="1602"/>
        <v>1.5280405699999999</v>
      </c>
      <c r="T2971" s="2">
        <f t="shared" si="1589"/>
        <v>277051.02219009999</v>
      </c>
      <c r="U2971" s="2">
        <f t="shared" si="1590"/>
        <v>10139.461581451395</v>
      </c>
      <c r="V2971" s="2">
        <f t="shared" si="1591"/>
        <v>86699.466698753167</v>
      </c>
      <c r="W2971" s="2">
        <f t="shared" si="1592"/>
        <v>278150.22827409452</v>
      </c>
      <c r="X2971" s="17">
        <f t="shared" si="1593"/>
        <v>0</v>
      </c>
      <c r="Y2971" s="2">
        <f t="shared" si="1594"/>
        <v>0</v>
      </c>
      <c r="Z2971" s="72">
        <f t="shared" si="1595"/>
        <v>0</v>
      </c>
      <c r="AA2971" s="2">
        <f t="shared" si="1581"/>
        <v>0</v>
      </c>
      <c r="AB2971" s="12">
        <f t="shared" si="1603"/>
        <v>4.6600000000000003E-2</v>
      </c>
      <c r="AC2971" s="17">
        <f t="shared" si="1596"/>
        <v>7</v>
      </c>
      <c r="AD2971" s="17">
        <v>252</v>
      </c>
      <c r="AE2971" s="13">
        <f t="shared" si="1574"/>
        <v>1.0012659900000001</v>
      </c>
      <c r="AF2971" s="2">
        <f t="shared" si="1582"/>
        <v>350.74382358000003</v>
      </c>
      <c r="AG2971" s="2">
        <f t="shared" si="1597"/>
        <v>352.13540748999998</v>
      </c>
      <c r="AH2971" s="3">
        <f t="shared" si="1598"/>
        <v>0</v>
      </c>
      <c r="AI2971" s="4" t="str">
        <f t="shared" si="1575"/>
        <v>A+J=</v>
      </c>
      <c r="AJ2971" s="11">
        <f t="shared" si="1604"/>
        <v>44151</v>
      </c>
      <c r="AK2971" s="11"/>
      <c r="AL2971" s="4"/>
      <c r="AM2971" s="1"/>
      <c r="AN2971" s="11"/>
      <c r="AO2971" s="1"/>
      <c r="AP2971" s="1"/>
      <c r="AQ2971" s="3"/>
      <c r="AR2971" s="3"/>
      <c r="AS2971" s="6"/>
      <c r="AT2971" s="1"/>
      <c r="AU2971" s="1"/>
      <c r="AV2971" s="1"/>
      <c r="AW2971" s="1"/>
      <c r="AX2971" s="1"/>
      <c r="AY2971" s="1"/>
      <c r="AZ2971" s="1"/>
      <c r="BA2971" s="1"/>
      <c r="BB2971" s="1"/>
    </row>
    <row r="2972" spans="1:54" x14ac:dyDescent="0.2">
      <c r="A2972" s="158">
        <f t="shared" si="1599"/>
        <v>44128</v>
      </c>
      <c r="B2972" s="2">
        <f t="shared" si="1583"/>
        <v>278624.97557620431</v>
      </c>
      <c r="C2972" s="2">
        <f t="shared" si="1600"/>
        <v>181311.29999388999</v>
      </c>
      <c r="D2972" s="2">
        <f>SUM(Y2972:Y$3268)</f>
        <v>19202.050292180003</v>
      </c>
      <c r="E2972" s="73">
        <f t="shared" si="1584"/>
        <v>162109.24970170998</v>
      </c>
      <c r="F2972" s="88">
        <f t="shared" si="1577"/>
        <v>5357.46</v>
      </c>
      <c r="G2972" s="3">
        <f>IF(AND(N2972=1,N2971&gt;1),VLOOKUP(A2971,[1]Plan1!$BK$81:$BM$259,3),G2971)</f>
        <v>5391.75</v>
      </c>
      <c r="H2972" s="11">
        <f t="shared" si="1578"/>
        <v>44058</v>
      </c>
      <c r="I2972" s="11">
        <f t="shared" si="1579"/>
        <v>44089</v>
      </c>
      <c r="J2972" s="12">
        <f t="shared" si="1585"/>
        <v>6.4004210950712181E-3</v>
      </c>
      <c r="K2972" s="11">
        <f t="shared" si="1601"/>
        <v>44151</v>
      </c>
      <c r="L2972" s="11">
        <f t="shared" si="1586"/>
        <v>44151</v>
      </c>
      <c r="M2972" s="1">
        <f t="shared" si="1605"/>
        <v>22</v>
      </c>
      <c r="N2972" s="1">
        <f t="shared" si="1587"/>
        <v>8</v>
      </c>
      <c r="O2972" s="2">
        <f t="shared" si="1588"/>
        <v>1.0023226999999999</v>
      </c>
      <c r="P2972" s="13">
        <f t="shared" si="1580"/>
        <v>1.00240054</v>
      </c>
      <c r="Q2972" s="13">
        <f t="shared" si="1573"/>
        <v>1.5317086973965763</v>
      </c>
      <c r="R2972" s="2">
        <f t="shared" si="1576"/>
        <v>1.5352663900000001</v>
      </c>
      <c r="S2972" s="2">
        <f t="shared" si="1602"/>
        <v>1.5280405699999999</v>
      </c>
      <c r="T2972" s="2">
        <f t="shared" si="1589"/>
        <v>277051.02219009999</v>
      </c>
      <c r="U2972" s="2">
        <f t="shared" si="1590"/>
        <v>10139.461581451395</v>
      </c>
      <c r="V2972" s="2">
        <f t="shared" si="1591"/>
        <v>86771.632873442897</v>
      </c>
      <c r="W2972" s="2">
        <f t="shared" si="1592"/>
        <v>278222.3944487843</v>
      </c>
      <c r="X2972" s="17">
        <f t="shared" si="1593"/>
        <v>0</v>
      </c>
      <c r="Y2972" s="2">
        <f t="shared" si="1594"/>
        <v>0</v>
      </c>
      <c r="Z2972" s="72">
        <f t="shared" si="1595"/>
        <v>0</v>
      </c>
      <c r="AA2972" s="2">
        <f t="shared" si="1581"/>
        <v>0</v>
      </c>
      <c r="AB2972" s="12">
        <f t="shared" si="1603"/>
        <v>4.6600000000000003E-2</v>
      </c>
      <c r="AC2972" s="17">
        <f t="shared" si="1596"/>
        <v>8</v>
      </c>
      <c r="AD2972" s="17">
        <v>252</v>
      </c>
      <c r="AE2972" s="13">
        <f t="shared" si="1574"/>
        <v>1.001446976</v>
      </c>
      <c r="AF2972" s="2">
        <f t="shared" si="1582"/>
        <v>400.88617987999999</v>
      </c>
      <c r="AG2972" s="2">
        <f t="shared" si="1597"/>
        <v>402.58112741999997</v>
      </c>
      <c r="AH2972" s="3">
        <f t="shared" si="1598"/>
        <v>0</v>
      </c>
      <c r="AI2972" s="4" t="str">
        <f t="shared" si="1575"/>
        <v>A+J=</v>
      </c>
      <c r="AJ2972" s="11">
        <f t="shared" si="1604"/>
        <v>44151</v>
      </c>
      <c r="AK2972" s="11"/>
      <c r="AL2972" s="4"/>
      <c r="AM2972" s="1"/>
      <c r="AN2972" s="11"/>
      <c r="AO2972" s="1"/>
      <c r="AP2972" s="1"/>
      <c r="AQ2972" s="3"/>
      <c r="AR2972" s="3"/>
      <c r="AS2972" s="6"/>
      <c r="AT2972" s="1"/>
      <c r="AU2972" s="1"/>
      <c r="AV2972" s="1"/>
      <c r="AW2972" s="1"/>
      <c r="AX2972" s="1"/>
      <c r="AY2972" s="1"/>
      <c r="AZ2972" s="1"/>
      <c r="BA2972" s="1"/>
      <c r="BB2972" s="1"/>
    </row>
    <row r="2973" spans="1:54" x14ac:dyDescent="0.2">
      <c r="A2973" s="158">
        <f t="shared" si="1599"/>
        <v>44129</v>
      </c>
      <c r="B2973" s="2">
        <f t="shared" si="1583"/>
        <v>278624.97557620431</v>
      </c>
      <c r="C2973" s="2">
        <f t="shared" si="1600"/>
        <v>181311.29999388999</v>
      </c>
      <c r="D2973" s="2">
        <f>SUM(Y2973:Y$3268)</f>
        <v>19202.050292180003</v>
      </c>
      <c r="E2973" s="73">
        <f t="shared" si="1584"/>
        <v>162109.24970170998</v>
      </c>
      <c r="F2973" s="88">
        <f t="shared" si="1577"/>
        <v>5357.46</v>
      </c>
      <c r="G2973" s="3">
        <f>IF(AND(N2973=1,N2972&gt;1),VLOOKUP(A2972,[1]Plan1!$BK$81:$BM$259,3),G2972)</f>
        <v>5391.75</v>
      </c>
      <c r="H2973" s="11">
        <f t="shared" si="1578"/>
        <v>44058</v>
      </c>
      <c r="I2973" s="11">
        <f t="shared" si="1579"/>
        <v>44089</v>
      </c>
      <c r="J2973" s="12">
        <f t="shared" si="1585"/>
        <v>6.4004210950712181E-3</v>
      </c>
      <c r="K2973" s="11">
        <f t="shared" si="1601"/>
        <v>44151</v>
      </c>
      <c r="L2973" s="11">
        <f t="shared" si="1586"/>
        <v>44151</v>
      </c>
      <c r="M2973" s="1">
        <f t="shared" si="1605"/>
        <v>22</v>
      </c>
      <c r="N2973" s="1">
        <f t="shared" si="1587"/>
        <v>8</v>
      </c>
      <c r="O2973" s="2">
        <f t="shared" si="1588"/>
        <v>1.0023226999999999</v>
      </c>
      <c r="P2973" s="13">
        <f t="shared" si="1580"/>
        <v>1.00240054</v>
      </c>
      <c r="Q2973" s="13">
        <f t="shared" si="1573"/>
        <v>1.5317086973965763</v>
      </c>
      <c r="R2973" s="2">
        <f t="shared" si="1576"/>
        <v>1.5352663900000001</v>
      </c>
      <c r="S2973" s="2">
        <f t="shared" si="1602"/>
        <v>1.5280405699999999</v>
      </c>
      <c r="T2973" s="2">
        <f t="shared" si="1589"/>
        <v>277051.02219009999</v>
      </c>
      <c r="U2973" s="2">
        <f t="shared" si="1590"/>
        <v>10139.461581451395</v>
      </c>
      <c r="V2973" s="2">
        <f t="shared" si="1591"/>
        <v>86771.632873442897</v>
      </c>
      <c r="W2973" s="2">
        <f t="shared" si="1592"/>
        <v>278222.3944487843</v>
      </c>
      <c r="X2973" s="17">
        <f t="shared" si="1593"/>
        <v>0</v>
      </c>
      <c r="Y2973" s="2">
        <f t="shared" si="1594"/>
        <v>0</v>
      </c>
      <c r="Z2973" s="72">
        <f t="shared" si="1595"/>
        <v>0</v>
      </c>
      <c r="AA2973" s="2">
        <f t="shared" si="1581"/>
        <v>0</v>
      </c>
      <c r="AB2973" s="12">
        <f t="shared" si="1603"/>
        <v>4.6600000000000003E-2</v>
      </c>
      <c r="AC2973" s="17">
        <f t="shared" si="1596"/>
        <v>8</v>
      </c>
      <c r="AD2973" s="17">
        <v>252</v>
      </c>
      <c r="AE2973" s="13">
        <f t="shared" si="1574"/>
        <v>1.001446976</v>
      </c>
      <c r="AF2973" s="2">
        <f t="shared" si="1582"/>
        <v>400.88617987999999</v>
      </c>
      <c r="AG2973" s="2">
        <f t="shared" si="1597"/>
        <v>402.58112741999997</v>
      </c>
      <c r="AH2973" s="3">
        <f t="shared" si="1598"/>
        <v>0</v>
      </c>
      <c r="AI2973" s="4" t="str">
        <f t="shared" si="1575"/>
        <v>A+J=</v>
      </c>
      <c r="AJ2973" s="11">
        <f t="shared" si="1604"/>
        <v>44151</v>
      </c>
      <c r="AK2973" s="11"/>
      <c r="AL2973" s="4"/>
      <c r="AM2973" s="1"/>
      <c r="AN2973" s="11"/>
      <c r="AO2973" s="1"/>
      <c r="AP2973" s="1"/>
      <c r="AQ2973" s="3"/>
      <c r="AR2973" s="3"/>
      <c r="AS2973" s="6"/>
      <c r="AT2973" s="1"/>
      <c r="AU2973" s="1"/>
      <c r="AV2973" s="1"/>
      <c r="AW2973" s="1"/>
      <c r="AX2973" s="1"/>
      <c r="AY2973" s="1"/>
      <c r="AZ2973" s="1"/>
      <c r="BA2973" s="1"/>
      <c r="BB2973" s="1"/>
    </row>
    <row r="2974" spans="1:54" x14ac:dyDescent="0.2">
      <c r="A2974" s="158">
        <f t="shared" si="1599"/>
        <v>44130</v>
      </c>
      <c r="B2974" s="2">
        <f t="shared" si="1583"/>
        <v>278624.97557620431</v>
      </c>
      <c r="C2974" s="2">
        <f t="shared" si="1600"/>
        <v>181311.29999388999</v>
      </c>
      <c r="D2974" s="2">
        <f>SUM(Y2974:Y$3268)</f>
        <v>19202.050292180003</v>
      </c>
      <c r="E2974" s="73">
        <f t="shared" si="1584"/>
        <v>162109.24970170998</v>
      </c>
      <c r="F2974" s="88">
        <f t="shared" si="1577"/>
        <v>5357.46</v>
      </c>
      <c r="G2974" s="3">
        <f>IF(AND(N2974=1,N2973&gt;1),VLOOKUP(A2973,[1]Plan1!$BK$81:$BM$259,3),G2973)</f>
        <v>5391.75</v>
      </c>
      <c r="H2974" s="11">
        <f t="shared" si="1578"/>
        <v>44058</v>
      </c>
      <c r="I2974" s="11">
        <f t="shared" si="1579"/>
        <v>44089</v>
      </c>
      <c r="J2974" s="12">
        <f t="shared" si="1585"/>
        <v>6.4004210950712181E-3</v>
      </c>
      <c r="K2974" s="11">
        <f t="shared" si="1601"/>
        <v>44151</v>
      </c>
      <c r="L2974" s="11">
        <f t="shared" si="1586"/>
        <v>44151</v>
      </c>
      <c r="M2974" s="1">
        <f t="shared" si="1605"/>
        <v>22</v>
      </c>
      <c r="N2974" s="1">
        <f t="shared" si="1587"/>
        <v>8</v>
      </c>
      <c r="O2974" s="2">
        <f t="shared" si="1588"/>
        <v>1.0023226999999999</v>
      </c>
      <c r="P2974" s="13">
        <f t="shared" si="1580"/>
        <v>1.00240054</v>
      </c>
      <c r="Q2974" s="13">
        <f t="shared" si="1573"/>
        <v>1.5317086973965763</v>
      </c>
      <c r="R2974" s="2">
        <f t="shared" si="1576"/>
        <v>1.5352663900000001</v>
      </c>
      <c r="S2974" s="2">
        <f t="shared" si="1602"/>
        <v>1.5280405699999999</v>
      </c>
      <c r="T2974" s="2">
        <f t="shared" si="1589"/>
        <v>277051.02219009999</v>
      </c>
      <c r="U2974" s="2">
        <f t="shared" si="1590"/>
        <v>10139.461581451395</v>
      </c>
      <c r="V2974" s="2">
        <f t="shared" si="1591"/>
        <v>86771.632873442897</v>
      </c>
      <c r="W2974" s="2">
        <f t="shared" si="1592"/>
        <v>278222.3944487843</v>
      </c>
      <c r="X2974" s="17">
        <f t="shared" si="1593"/>
        <v>0</v>
      </c>
      <c r="Y2974" s="2">
        <f t="shared" si="1594"/>
        <v>0</v>
      </c>
      <c r="Z2974" s="72">
        <f t="shared" si="1595"/>
        <v>0</v>
      </c>
      <c r="AA2974" s="2">
        <f t="shared" si="1581"/>
        <v>0</v>
      </c>
      <c r="AB2974" s="12">
        <f t="shared" si="1603"/>
        <v>4.6600000000000003E-2</v>
      </c>
      <c r="AC2974" s="17">
        <f t="shared" si="1596"/>
        <v>8</v>
      </c>
      <c r="AD2974" s="17">
        <v>252</v>
      </c>
      <c r="AE2974" s="13">
        <f t="shared" si="1574"/>
        <v>1.001446976</v>
      </c>
      <c r="AF2974" s="2">
        <f t="shared" si="1582"/>
        <v>400.88617987999999</v>
      </c>
      <c r="AG2974" s="2">
        <f t="shared" si="1597"/>
        <v>402.58112741999997</v>
      </c>
      <c r="AH2974" s="3">
        <f t="shared" si="1598"/>
        <v>0</v>
      </c>
      <c r="AI2974" s="4" t="str">
        <f t="shared" si="1575"/>
        <v>A+J=</v>
      </c>
      <c r="AJ2974" s="11">
        <f t="shared" si="1604"/>
        <v>44151</v>
      </c>
      <c r="AK2974" s="11"/>
      <c r="AL2974" s="4"/>
      <c r="AM2974" s="1"/>
      <c r="AN2974" s="11"/>
      <c r="AO2974" s="1"/>
      <c r="AP2974" s="1"/>
      <c r="AQ2974" s="3"/>
      <c r="AR2974" s="3"/>
      <c r="AS2974" s="6"/>
      <c r="AT2974" s="1"/>
      <c r="AU2974" s="1"/>
      <c r="AV2974" s="1"/>
      <c r="AW2974" s="1"/>
      <c r="AX2974" s="1"/>
      <c r="AY2974" s="1"/>
      <c r="AZ2974" s="1"/>
      <c r="BA2974" s="1"/>
      <c r="BB2974" s="1"/>
    </row>
    <row r="2975" spans="1:54" x14ac:dyDescent="0.2">
      <c r="A2975" s="158">
        <f t="shared" si="1599"/>
        <v>44131</v>
      </c>
      <c r="B2975" s="2">
        <f t="shared" si="1583"/>
        <v>278747.64253976388</v>
      </c>
      <c r="C2975" s="2">
        <f t="shared" si="1600"/>
        <v>181311.29999388999</v>
      </c>
      <c r="D2975" s="2">
        <f>SUM(Y2975:Y$3268)</f>
        <v>19202.050292180003</v>
      </c>
      <c r="E2975" s="73">
        <f t="shared" si="1584"/>
        <v>162109.24970170998</v>
      </c>
      <c r="F2975" s="88">
        <f t="shared" si="1577"/>
        <v>5357.46</v>
      </c>
      <c r="G2975" s="3">
        <f>IF(AND(N2975=1,N2974&gt;1),VLOOKUP(A2974,[1]Plan1!$BK$81:$BM$259,3),G2974)</f>
        <v>5391.75</v>
      </c>
      <c r="H2975" s="11">
        <f t="shared" si="1578"/>
        <v>44058</v>
      </c>
      <c r="I2975" s="11">
        <f t="shared" si="1579"/>
        <v>44089</v>
      </c>
      <c r="J2975" s="12">
        <f t="shared" si="1585"/>
        <v>6.4004210950712181E-3</v>
      </c>
      <c r="K2975" s="11">
        <f t="shared" si="1601"/>
        <v>44151</v>
      </c>
      <c r="L2975" s="11">
        <f t="shared" si="1586"/>
        <v>44151</v>
      </c>
      <c r="M2975" s="1">
        <f t="shared" si="1605"/>
        <v>22</v>
      </c>
      <c r="N2975" s="1">
        <f t="shared" si="1587"/>
        <v>9</v>
      </c>
      <c r="O2975" s="2">
        <f t="shared" si="1588"/>
        <v>1.0026134099999999</v>
      </c>
      <c r="P2975" s="13">
        <f t="shared" si="1580"/>
        <v>1.00240054</v>
      </c>
      <c r="Q2975" s="13">
        <f t="shared" ref="Q2975:Q3038" si="1606">IF(L2975&gt;L2974,Q2974*P2975,Q2974)</f>
        <v>1.5317086973965763</v>
      </c>
      <c r="R2975" s="2">
        <f t="shared" si="1576"/>
        <v>1.5357116799999999</v>
      </c>
      <c r="S2975" s="2">
        <f t="shared" si="1602"/>
        <v>1.5280405699999999</v>
      </c>
      <c r="T2975" s="2">
        <f t="shared" si="1589"/>
        <v>277051.02219009999</v>
      </c>
      <c r="U2975" s="2">
        <f t="shared" si="1590"/>
        <v>10139.461581451395</v>
      </c>
      <c r="V2975" s="2">
        <f t="shared" si="1591"/>
        <v>86843.818501242538</v>
      </c>
      <c r="W2975" s="2">
        <f t="shared" si="1592"/>
        <v>278294.58007658389</v>
      </c>
      <c r="X2975" s="17">
        <f t="shared" si="1593"/>
        <v>0</v>
      </c>
      <c r="Y2975" s="2">
        <f t="shared" si="1594"/>
        <v>0</v>
      </c>
      <c r="Z2975" s="72">
        <f t="shared" si="1595"/>
        <v>0</v>
      </c>
      <c r="AA2975" s="2">
        <f t="shared" si="1581"/>
        <v>0</v>
      </c>
      <c r="AB2975" s="12">
        <f t="shared" si="1603"/>
        <v>4.6600000000000003E-2</v>
      </c>
      <c r="AC2975" s="17">
        <f t="shared" si="1596"/>
        <v>9</v>
      </c>
      <c r="AD2975" s="17">
        <v>252</v>
      </c>
      <c r="AE2975" s="13">
        <f t="shared" ref="AE2975:AE3038" si="1607">ROUND((1+AB2975)^TRUNC((AC2975/AD2975),9),9)</f>
        <v>1.0016279960000001</v>
      </c>
      <c r="AF2975" s="2">
        <f t="shared" si="1582"/>
        <v>451.03795592</v>
      </c>
      <c r="AG2975" s="2">
        <f t="shared" si="1597"/>
        <v>453.06246318000001</v>
      </c>
      <c r="AH2975" s="3">
        <f t="shared" si="1598"/>
        <v>0</v>
      </c>
      <c r="AI2975" s="4" t="str">
        <f t="shared" si="1575"/>
        <v>A+J=</v>
      </c>
      <c r="AJ2975" s="11">
        <f t="shared" si="1604"/>
        <v>44151</v>
      </c>
      <c r="AK2975" s="11"/>
      <c r="AL2975" s="4"/>
      <c r="AM2975" s="1"/>
      <c r="AN2975" s="11"/>
      <c r="AO2975" s="1"/>
      <c r="AP2975" s="1"/>
      <c r="AQ2975" s="3"/>
      <c r="AR2975" s="3"/>
      <c r="AS2975" s="6"/>
      <c r="AT2975" s="1"/>
      <c r="AU2975" s="1"/>
      <c r="AV2975" s="1"/>
      <c r="AW2975" s="1"/>
      <c r="AX2975" s="1"/>
      <c r="AY2975" s="1"/>
      <c r="AZ2975" s="1"/>
      <c r="BA2975" s="1"/>
      <c r="BB2975" s="1"/>
    </row>
    <row r="2976" spans="1:54" x14ac:dyDescent="0.2">
      <c r="A2976" s="158">
        <f t="shared" si="1599"/>
        <v>44132</v>
      </c>
      <c r="B2976" s="2">
        <f t="shared" si="1583"/>
        <v>278870.36728149856</v>
      </c>
      <c r="C2976" s="2">
        <f t="shared" si="1600"/>
        <v>181311.29999388999</v>
      </c>
      <c r="D2976" s="2">
        <f>SUM(Y2976:Y$3268)</f>
        <v>19202.050292180003</v>
      </c>
      <c r="E2976" s="73">
        <f t="shared" si="1584"/>
        <v>162109.24970170998</v>
      </c>
      <c r="F2976" s="88">
        <f t="shared" si="1577"/>
        <v>5357.46</v>
      </c>
      <c r="G2976" s="3">
        <f>IF(AND(N2976=1,N2975&gt;1),VLOOKUP(A2975,[1]Plan1!$BK$81:$BM$259,3),G2975)</f>
        <v>5391.75</v>
      </c>
      <c r="H2976" s="11">
        <f t="shared" si="1578"/>
        <v>44058</v>
      </c>
      <c r="I2976" s="11">
        <f t="shared" si="1579"/>
        <v>44089</v>
      </c>
      <c r="J2976" s="12">
        <f t="shared" si="1585"/>
        <v>6.4004210950712181E-3</v>
      </c>
      <c r="K2976" s="11">
        <f t="shared" si="1601"/>
        <v>44151</v>
      </c>
      <c r="L2976" s="11">
        <f t="shared" si="1586"/>
        <v>44151</v>
      </c>
      <c r="M2976" s="1">
        <f t="shared" si="1605"/>
        <v>22</v>
      </c>
      <c r="N2976" s="1">
        <f t="shared" si="1587"/>
        <v>10</v>
      </c>
      <c r="O2976" s="2">
        <f t="shared" si="1588"/>
        <v>1.00290422</v>
      </c>
      <c r="P2976" s="13">
        <f t="shared" si="1580"/>
        <v>1.00240054</v>
      </c>
      <c r="Q2976" s="13">
        <f t="shared" si="1606"/>
        <v>1.5317086973965763</v>
      </c>
      <c r="R2976" s="2">
        <f t="shared" si="1576"/>
        <v>1.53615711</v>
      </c>
      <c r="S2976" s="2">
        <f t="shared" si="1602"/>
        <v>1.5280405699999999</v>
      </c>
      <c r="T2976" s="2">
        <f t="shared" si="1589"/>
        <v>277051.02219009999</v>
      </c>
      <c r="U2976" s="2">
        <f t="shared" si="1590"/>
        <v>10139.461581451395</v>
      </c>
      <c r="V2976" s="2">
        <f t="shared" si="1591"/>
        <v>86916.026824337183</v>
      </c>
      <c r="W2976" s="2">
        <f t="shared" si="1592"/>
        <v>278366.78839967854</v>
      </c>
      <c r="X2976" s="17">
        <f t="shared" si="1593"/>
        <v>0</v>
      </c>
      <c r="Y2976" s="2">
        <f t="shared" si="1594"/>
        <v>0</v>
      </c>
      <c r="Z2976" s="72">
        <f t="shared" si="1595"/>
        <v>0</v>
      </c>
      <c r="AA2976" s="2">
        <f t="shared" si="1581"/>
        <v>0</v>
      </c>
      <c r="AB2976" s="12">
        <f t="shared" si="1603"/>
        <v>4.6600000000000003E-2</v>
      </c>
      <c r="AC2976" s="17">
        <f t="shared" si="1596"/>
        <v>10</v>
      </c>
      <c r="AD2976" s="17">
        <v>252</v>
      </c>
      <c r="AE2976" s="13">
        <f t="shared" si="1607"/>
        <v>1.0018090479999999</v>
      </c>
      <c r="AF2976" s="2">
        <f t="shared" si="1582"/>
        <v>501.19859759000002</v>
      </c>
      <c r="AG2976" s="2">
        <f t="shared" si="1597"/>
        <v>503.57888181999999</v>
      </c>
      <c r="AH2976" s="3">
        <f t="shared" si="1598"/>
        <v>0</v>
      </c>
      <c r="AI2976" s="4" t="str">
        <f t="shared" si="1575"/>
        <v>A+J=</v>
      </c>
      <c r="AJ2976" s="11">
        <f t="shared" si="1604"/>
        <v>44151</v>
      </c>
      <c r="AK2976" s="11"/>
      <c r="AL2976" s="4"/>
      <c r="AM2976" s="1"/>
      <c r="AN2976" s="11"/>
      <c r="AO2976" s="1"/>
      <c r="AP2976" s="1"/>
      <c r="AQ2976" s="3"/>
      <c r="AR2976" s="3"/>
      <c r="AS2976" s="6"/>
      <c r="AT2976" s="1"/>
      <c r="AU2976" s="1"/>
      <c r="AV2976" s="1"/>
      <c r="AW2976" s="1"/>
      <c r="AX2976" s="1"/>
      <c r="AY2976" s="1"/>
      <c r="AZ2976" s="1"/>
      <c r="BA2976" s="1"/>
      <c r="BB2976" s="1"/>
    </row>
    <row r="2977" spans="1:153" x14ac:dyDescent="0.2">
      <c r="A2977" s="158">
        <f t="shared" si="1599"/>
        <v>44133</v>
      </c>
      <c r="B2977" s="2">
        <f t="shared" si="1583"/>
        <v>278993.14494770067</v>
      </c>
      <c r="C2977" s="2">
        <f t="shared" si="1600"/>
        <v>181311.29999388999</v>
      </c>
      <c r="D2977" s="2">
        <f>SUM(Y2977:Y$3268)</f>
        <v>19202.050292180003</v>
      </c>
      <c r="E2977" s="73">
        <f t="shared" si="1584"/>
        <v>162109.24970170998</v>
      </c>
      <c r="F2977" s="88">
        <f t="shared" si="1577"/>
        <v>5357.46</v>
      </c>
      <c r="G2977" s="3">
        <f>IF(AND(N2977=1,N2976&gt;1),VLOOKUP(A2976,[1]Plan1!$BK$81:$BM$259,3),G2976)</f>
        <v>5391.75</v>
      </c>
      <c r="H2977" s="11">
        <f t="shared" si="1578"/>
        <v>44058</v>
      </c>
      <c r="I2977" s="11">
        <f t="shared" si="1579"/>
        <v>44089</v>
      </c>
      <c r="J2977" s="12">
        <f t="shared" si="1585"/>
        <v>6.4004210950712181E-3</v>
      </c>
      <c r="K2977" s="11">
        <f t="shared" si="1601"/>
        <v>44151</v>
      </c>
      <c r="L2977" s="11">
        <f t="shared" si="1586"/>
        <v>44151</v>
      </c>
      <c r="M2977" s="1">
        <f t="shared" si="1605"/>
        <v>22</v>
      </c>
      <c r="N2977" s="1">
        <f t="shared" si="1587"/>
        <v>11</v>
      </c>
      <c r="O2977" s="2">
        <f t="shared" si="1588"/>
        <v>1.0031950999999999</v>
      </c>
      <c r="P2977" s="13">
        <f t="shared" si="1580"/>
        <v>1.00240054</v>
      </c>
      <c r="Q2977" s="13">
        <f t="shared" si="1606"/>
        <v>1.5317086973965763</v>
      </c>
      <c r="R2977" s="2">
        <f t="shared" si="1576"/>
        <v>1.5366026500000001</v>
      </c>
      <c r="S2977" s="2">
        <f t="shared" si="1602"/>
        <v>1.5280405699999999</v>
      </c>
      <c r="T2977" s="2">
        <f t="shared" si="1589"/>
        <v>277051.02219009999</v>
      </c>
      <c r="U2977" s="2">
        <f t="shared" si="1590"/>
        <v>10139.461581451395</v>
      </c>
      <c r="V2977" s="2">
        <f t="shared" si="1591"/>
        <v>86988.252979449302</v>
      </c>
      <c r="W2977" s="2">
        <f t="shared" si="1592"/>
        <v>278439.01455479069</v>
      </c>
      <c r="X2977" s="17">
        <f t="shared" si="1593"/>
        <v>0</v>
      </c>
      <c r="Y2977" s="2">
        <f t="shared" si="1594"/>
        <v>0</v>
      </c>
      <c r="Z2977" s="72">
        <f t="shared" si="1595"/>
        <v>0</v>
      </c>
      <c r="AA2977" s="2">
        <f t="shared" si="1581"/>
        <v>0</v>
      </c>
      <c r="AB2977" s="12">
        <f t="shared" si="1603"/>
        <v>4.6600000000000003E-2</v>
      </c>
      <c r="AC2977" s="17">
        <f t="shared" si="1596"/>
        <v>11</v>
      </c>
      <c r="AD2977" s="17">
        <v>252</v>
      </c>
      <c r="AE2977" s="13">
        <f t="shared" si="1607"/>
        <v>1.001990132</v>
      </c>
      <c r="AF2977" s="2">
        <f t="shared" si="1582"/>
        <v>551.36810489000004</v>
      </c>
      <c r="AG2977" s="2">
        <f t="shared" si="1597"/>
        <v>554.13039290999996</v>
      </c>
      <c r="AH2977" s="3">
        <f t="shared" si="1598"/>
        <v>0</v>
      </c>
      <c r="AI2977" s="4" t="str">
        <f t="shared" si="1575"/>
        <v>A+J=</v>
      </c>
      <c r="AJ2977" s="11">
        <f t="shared" si="1604"/>
        <v>44151</v>
      </c>
      <c r="AK2977" s="11"/>
      <c r="AL2977" s="4"/>
      <c r="AM2977" s="1"/>
      <c r="AN2977" s="11"/>
      <c r="AO2977" s="1"/>
      <c r="AP2977" s="1"/>
      <c r="AQ2977" s="3"/>
      <c r="AR2977" s="3"/>
      <c r="AS2977" s="6"/>
      <c r="AT2977" s="1"/>
      <c r="AU2977" s="1"/>
      <c r="AV2977" s="1"/>
      <c r="AW2977" s="1"/>
      <c r="AX2977" s="1"/>
      <c r="AY2977" s="1"/>
      <c r="AZ2977" s="1"/>
      <c r="BA2977" s="1"/>
      <c r="BB2977" s="1"/>
    </row>
    <row r="2978" spans="1:153" x14ac:dyDescent="0.2">
      <c r="A2978" s="158">
        <f t="shared" si="1599"/>
        <v>44134</v>
      </c>
      <c r="B2978" s="2">
        <f t="shared" si="1583"/>
        <v>279115.98261047021</v>
      </c>
      <c r="C2978" s="2">
        <f t="shared" si="1600"/>
        <v>181311.29999388999</v>
      </c>
      <c r="D2978" s="2">
        <f>SUM(Y2978:Y$3268)</f>
        <v>19202.050292180003</v>
      </c>
      <c r="E2978" s="73">
        <f t="shared" si="1584"/>
        <v>162109.24970170998</v>
      </c>
      <c r="F2978" s="88">
        <f t="shared" si="1577"/>
        <v>5357.46</v>
      </c>
      <c r="G2978" s="3">
        <f>IF(AND(N2978=1,N2977&gt;1),VLOOKUP(A2977,[1]Plan1!$BK$81:$BM$259,3),G2977)</f>
        <v>5391.75</v>
      </c>
      <c r="H2978" s="11">
        <f t="shared" si="1578"/>
        <v>44058</v>
      </c>
      <c r="I2978" s="11">
        <f t="shared" si="1579"/>
        <v>44089</v>
      </c>
      <c r="J2978" s="12">
        <f t="shared" si="1585"/>
        <v>6.4004210950712181E-3</v>
      </c>
      <c r="K2978" s="11">
        <f t="shared" si="1601"/>
        <v>44151</v>
      </c>
      <c r="L2978" s="11">
        <f t="shared" si="1586"/>
        <v>44151</v>
      </c>
      <c r="M2978" s="1">
        <f t="shared" si="1605"/>
        <v>22</v>
      </c>
      <c r="N2978" s="1">
        <f t="shared" si="1587"/>
        <v>12</v>
      </c>
      <c r="O2978" s="2">
        <f t="shared" si="1588"/>
        <v>1.0034860699999999</v>
      </c>
      <c r="P2978" s="13">
        <f t="shared" si="1580"/>
        <v>1.00240054</v>
      </c>
      <c r="Q2978" s="13">
        <f t="shared" si="1606"/>
        <v>1.5317086973965763</v>
      </c>
      <c r="R2978" s="2">
        <f t="shared" si="1576"/>
        <v>1.5370483399999999</v>
      </c>
      <c r="S2978" s="2">
        <f t="shared" si="1602"/>
        <v>1.5280405699999999</v>
      </c>
      <c r="T2978" s="2">
        <f t="shared" si="1589"/>
        <v>277051.02219009999</v>
      </c>
      <c r="U2978" s="2">
        <f t="shared" si="1590"/>
        <v>10139.461581451395</v>
      </c>
      <c r="V2978" s="2">
        <f t="shared" si="1591"/>
        <v>87060.503450948818</v>
      </c>
      <c r="W2978" s="2">
        <f t="shared" si="1592"/>
        <v>278511.2650262902</v>
      </c>
      <c r="X2978" s="17">
        <f t="shared" si="1593"/>
        <v>0</v>
      </c>
      <c r="Y2978" s="2">
        <f t="shared" si="1594"/>
        <v>0</v>
      </c>
      <c r="Z2978" s="72">
        <f t="shared" si="1595"/>
        <v>0</v>
      </c>
      <c r="AA2978" s="2">
        <f t="shared" si="1581"/>
        <v>0</v>
      </c>
      <c r="AB2978" s="12">
        <f t="shared" si="1603"/>
        <v>4.6600000000000003E-2</v>
      </c>
      <c r="AC2978" s="17">
        <f t="shared" si="1596"/>
        <v>12</v>
      </c>
      <c r="AD2978" s="17">
        <v>252</v>
      </c>
      <c r="AE2978" s="13">
        <f t="shared" si="1607"/>
        <v>1.00217125</v>
      </c>
      <c r="AF2978" s="2">
        <f t="shared" si="1582"/>
        <v>601.54703193</v>
      </c>
      <c r="AG2978" s="2">
        <f t="shared" si="1597"/>
        <v>604.71758418000002</v>
      </c>
      <c r="AH2978" s="3">
        <f t="shared" si="1598"/>
        <v>0</v>
      </c>
      <c r="AI2978" s="4" t="str">
        <f t="shared" ref="AI2978:AI3041" si="1608">AI2977</f>
        <v>A+J=</v>
      </c>
      <c r="AJ2978" s="11">
        <f t="shared" si="1604"/>
        <v>44151</v>
      </c>
      <c r="AK2978" s="11"/>
      <c r="AL2978" s="4"/>
      <c r="AM2978" s="1"/>
      <c r="AN2978" s="11"/>
      <c r="AO2978" s="1"/>
      <c r="AP2978" s="1"/>
      <c r="AQ2978" s="3"/>
      <c r="AR2978" s="3"/>
      <c r="AS2978" s="6"/>
      <c r="AT2978" s="1"/>
      <c r="AU2978" s="1"/>
      <c r="AV2978" s="1"/>
      <c r="AW2978" s="1"/>
      <c r="AX2978" s="1"/>
      <c r="AY2978" s="1"/>
      <c r="AZ2978" s="1"/>
      <c r="BA2978" s="1"/>
      <c r="BB2978" s="1"/>
    </row>
    <row r="2979" spans="1:153" x14ac:dyDescent="0.2">
      <c r="A2979" s="158">
        <f t="shared" si="1599"/>
        <v>44135</v>
      </c>
      <c r="B2979" s="2">
        <f t="shared" si="1583"/>
        <v>279238.87648342224</v>
      </c>
      <c r="C2979" s="2">
        <f t="shared" si="1600"/>
        <v>181311.29999388999</v>
      </c>
      <c r="D2979" s="2">
        <f>SUM(Y2979:Y$3268)</f>
        <v>19202.050292180003</v>
      </c>
      <c r="E2979" s="73">
        <f t="shared" si="1584"/>
        <v>162109.24970170998</v>
      </c>
      <c r="F2979" s="88">
        <f t="shared" si="1577"/>
        <v>5357.46</v>
      </c>
      <c r="G2979" s="3">
        <f>IF(AND(N2979=1,N2978&gt;1),VLOOKUP(A2978,[1]Plan1!$BK$81:$BM$259,3),G2978)</f>
        <v>5391.75</v>
      </c>
      <c r="H2979" s="11">
        <f t="shared" si="1578"/>
        <v>44058</v>
      </c>
      <c r="I2979" s="11">
        <f t="shared" si="1579"/>
        <v>44089</v>
      </c>
      <c r="J2979" s="12">
        <f t="shared" si="1585"/>
        <v>6.4004210950712181E-3</v>
      </c>
      <c r="K2979" s="11">
        <f t="shared" si="1601"/>
        <v>44151</v>
      </c>
      <c r="L2979" s="11">
        <f t="shared" si="1586"/>
        <v>44151</v>
      </c>
      <c r="M2979" s="1">
        <f t="shared" si="1605"/>
        <v>22</v>
      </c>
      <c r="N2979" s="1">
        <f t="shared" si="1587"/>
        <v>13</v>
      </c>
      <c r="O2979" s="2">
        <f t="shared" si="1588"/>
        <v>1.00377713</v>
      </c>
      <c r="P2979" s="13">
        <f t="shared" si="1580"/>
        <v>1.00240054</v>
      </c>
      <c r="Q2979" s="13">
        <f t="shared" si="1606"/>
        <v>1.5317086973965763</v>
      </c>
      <c r="R2979" s="2">
        <f t="shared" si="1576"/>
        <v>1.5374941600000001</v>
      </c>
      <c r="S2979" s="2">
        <f t="shared" si="1602"/>
        <v>1.5280405699999999</v>
      </c>
      <c r="T2979" s="2">
        <f t="shared" si="1589"/>
        <v>277051.02219009999</v>
      </c>
      <c r="U2979" s="2">
        <f t="shared" si="1590"/>
        <v>10139.461581451395</v>
      </c>
      <c r="V2979" s="2">
        <f t="shared" si="1591"/>
        <v>87132.774996650871</v>
      </c>
      <c r="W2979" s="2">
        <f t="shared" si="1592"/>
        <v>278583.53657199221</v>
      </c>
      <c r="X2979" s="17">
        <f t="shared" si="1593"/>
        <v>0</v>
      </c>
      <c r="Y2979" s="2">
        <f t="shared" si="1594"/>
        <v>0</v>
      </c>
      <c r="Z2979" s="72">
        <f t="shared" si="1595"/>
        <v>0</v>
      </c>
      <c r="AA2979" s="2">
        <f t="shared" si="1581"/>
        <v>0</v>
      </c>
      <c r="AB2979" s="12">
        <f t="shared" si="1603"/>
        <v>4.6600000000000003E-2</v>
      </c>
      <c r="AC2979" s="17">
        <f t="shared" si="1596"/>
        <v>13</v>
      </c>
      <c r="AD2979" s="17">
        <v>252</v>
      </c>
      <c r="AE2979" s="13">
        <f t="shared" si="1607"/>
        <v>1.0023523999999999</v>
      </c>
      <c r="AF2979" s="2">
        <f t="shared" si="1582"/>
        <v>651.73482459000002</v>
      </c>
      <c r="AG2979" s="2">
        <f t="shared" si="1597"/>
        <v>655.33991143000003</v>
      </c>
      <c r="AH2979" s="3">
        <f t="shared" si="1598"/>
        <v>0</v>
      </c>
      <c r="AI2979" s="4" t="str">
        <f t="shared" si="1608"/>
        <v>A+J=</v>
      </c>
      <c r="AJ2979" s="11">
        <f t="shared" si="1604"/>
        <v>44151</v>
      </c>
      <c r="AK2979" s="11"/>
      <c r="AL2979" s="4"/>
      <c r="AM2979" s="1"/>
      <c r="AN2979" s="11"/>
      <c r="AO2979" s="1"/>
      <c r="AP2979" s="1"/>
      <c r="AQ2979" s="3"/>
      <c r="AR2979" s="3"/>
      <c r="AS2979" s="6"/>
      <c r="AT2979" s="1"/>
      <c r="AU2979" s="1"/>
      <c r="AV2979" s="1"/>
      <c r="AW2979" s="1"/>
      <c r="AX2979" s="1"/>
      <c r="AY2979" s="1"/>
      <c r="AZ2979" s="1"/>
      <c r="BA2979" s="1"/>
      <c r="BB2979" s="1"/>
    </row>
    <row r="2980" spans="1:153" x14ac:dyDescent="0.2">
      <c r="A2980" s="158">
        <f t="shared" si="1599"/>
        <v>44136</v>
      </c>
      <c r="B2980" s="2">
        <f t="shared" si="1583"/>
        <v>279238.87648342224</v>
      </c>
      <c r="C2980" s="2">
        <f t="shared" si="1600"/>
        <v>181311.29999388999</v>
      </c>
      <c r="D2980" s="2">
        <f>SUM(Y2980:Y$3268)</f>
        <v>19202.050292180003</v>
      </c>
      <c r="E2980" s="73">
        <f t="shared" si="1584"/>
        <v>162109.24970170998</v>
      </c>
      <c r="F2980" s="88">
        <f t="shared" si="1577"/>
        <v>5357.46</v>
      </c>
      <c r="G2980" s="3">
        <f>IF(AND(N2980=1,N2979&gt;1),VLOOKUP(A2979,[1]Plan1!$BK$81:$BM$259,3),G2979)</f>
        <v>5391.75</v>
      </c>
      <c r="H2980" s="11">
        <f t="shared" si="1578"/>
        <v>44058</v>
      </c>
      <c r="I2980" s="11">
        <f t="shared" si="1579"/>
        <v>44089</v>
      </c>
      <c r="J2980" s="12">
        <f t="shared" si="1585"/>
        <v>6.4004210950712181E-3</v>
      </c>
      <c r="K2980" s="11">
        <f t="shared" si="1601"/>
        <v>44151</v>
      </c>
      <c r="L2980" s="11">
        <f t="shared" si="1586"/>
        <v>44151</v>
      </c>
      <c r="M2980" s="1">
        <f t="shared" si="1605"/>
        <v>22</v>
      </c>
      <c r="N2980" s="1">
        <f t="shared" si="1587"/>
        <v>13</v>
      </c>
      <c r="O2980" s="2">
        <f t="shared" si="1588"/>
        <v>1.00377713</v>
      </c>
      <c r="P2980" s="13">
        <f t="shared" si="1580"/>
        <v>1.00240054</v>
      </c>
      <c r="Q2980" s="13">
        <f t="shared" si="1606"/>
        <v>1.5317086973965763</v>
      </c>
      <c r="R2980" s="2">
        <f t="shared" si="1576"/>
        <v>1.5374941600000001</v>
      </c>
      <c r="S2980" s="2">
        <f t="shared" si="1602"/>
        <v>1.5280405699999999</v>
      </c>
      <c r="T2980" s="2">
        <f t="shared" si="1589"/>
        <v>277051.02219009999</v>
      </c>
      <c r="U2980" s="2">
        <f t="shared" si="1590"/>
        <v>10139.461581451395</v>
      </c>
      <c r="V2980" s="2">
        <f t="shared" si="1591"/>
        <v>87132.774996650871</v>
      </c>
      <c r="W2980" s="2">
        <f t="shared" si="1592"/>
        <v>278583.53657199221</v>
      </c>
      <c r="X2980" s="17">
        <f t="shared" si="1593"/>
        <v>0</v>
      </c>
      <c r="Y2980" s="2">
        <f t="shared" si="1594"/>
        <v>0</v>
      </c>
      <c r="Z2980" s="72">
        <f t="shared" si="1595"/>
        <v>0</v>
      </c>
      <c r="AA2980" s="2">
        <f t="shared" si="1581"/>
        <v>0</v>
      </c>
      <c r="AB2980" s="12">
        <f t="shared" si="1603"/>
        <v>4.6600000000000003E-2</v>
      </c>
      <c r="AC2980" s="17">
        <f t="shared" si="1596"/>
        <v>13</v>
      </c>
      <c r="AD2980" s="17">
        <v>252</v>
      </c>
      <c r="AE2980" s="13">
        <f t="shared" si="1607"/>
        <v>1.0023523999999999</v>
      </c>
      <c r="AF2980" s="2">
        <f t="shared" si="1582"/>
        <v>651.73482459000002</v>
      </c>
      <c r="AG2980" s="2">
        <f t="shared" si="1597"/>
        <v>655.33991143000003</v>
      </c>
      <c r="AH2980" s="3">
        <f t="shared" si="1598"/>
        <v>0</v>
      </c>
      <c r="AI2980" s="4" t="str">
        <f t="shared" si="1608"/>
        <v>A+J=</v>
      </c>
      <c r="AJ2980" s="11">
        <f t="shared" si="1604"/>
        <v>44151</v>
      </c>
      <c r="AK2980" s="11"/>
      <c r="AL2980" s="4"/>
      <c r="AM2980" s="1"/>
      <c r="AN2980" s="11"/>
      <c r="AO2980" s="1"/>
      <c r="AP2980" s="1"/>
      <c r="AQ2980" s="3"/>
      <c r="AR2980" s="3"/>
      <c r="AS2980" s="6"/>
      <c r="AT2980" s="1"/>
      <c r="AU2980" s="1"/>
      <c r="AV2980" s="1"/>
      <c r="AW2980" s="1"/>
      <c r="AX2980" s="1"/>
      <c r="AY2980" s="1"/>
      <c r="AZ2980" s="1"/>
      <c r="BA2980" s="1"/>
      <c r="BB2980" s="1"/>
    </row>
    <row r="2981" spans="1:153" x14ac:dyDescent="0.2">
      <c r="A2981" s="158">
        <f t="shared" si="1599"/>
        <v>44137</v>
      </c>
      <c r="B2981" s="2">
        <f t="shared" si="1583"/>
        <v>279238.87648342224</v>
      </c>
      <c r="C2981" s="2">
        <f t="shared" si="1600"/>
        <v>181311.29999388999</v>
      </c>
      <c r="D2981" s="2">
        <f>SUM(Y2981:Y$3268)</f>
        <v>19202.050292180003</v>
      </c>
      <c r="E2981" s="73">
        <f t="shared" si="1584"/>
        <v>162109.24970170998</v>
      </c>
      <c r="F2981" s="88">
        <f t="shared" si="1577"/>
        <v>5357.46</v>
      </c>
      <c r="G2981" s="3">
        <f>IF(AND(N2981=1,N2980&gt;1),VLOOKUP(A2980,[1]Plan1!$BK$81:$BM$259,3),G2980)</f>
        <v>5391.75</v>
      </c>
      <c r="H2981" s="11">
        <f t="shared" si="1578"/>
        <v>44058</v>
      </c>
      <c r="I2981" s="11">
        <f t="shared" si="1579"/>
        <v>44089</v>
      </c>
      <c r="J2981" s="12">
        <f t="shared" si="1585"/>
        <v>6.4004210950712181E-3</v>
      </c>
      <c r="K2981" s="11">
        <f t="shared" si="1601"/>
        <v>44151</v>
      </c>
      <c r="L2981" s="11">
        <f t="shared" si="1586"/>
        <v>44151</v>
      </c>
      <c r="M2981" s="1">
        <f t="shared" si="1605"/>
        <v>22</v>
      </c>
      <c r="N2981" s="1">
        <f t="shared" si="1587"/>
        <v>13</v>
      </c>
      <c r="O2981" s="2">
        <f t="shared" si="1588"/>
        <v>1.00377713</v>
      </c>
      <c r="P2981" s="13">
        <f t="shared" si="1580"/>
        <v>1.00240054</v>
      </c>
      <c r="Q2981" s="13">
        <f t="shared" si="1606"/>
        <v>1.5317086973965763</v>
      </c>
      <c r="R2981" s="2">
        <f t="shared" si="1576"/>
        <v>1.5374941600000001</v>
      </c>
      <c r="S2981" s="2">
        <f t="shared" si="1602"/>
        <v>1.5280405699999999</v>
      </c>
      <c r="T2981" s="2">
        <f t="shared" si="1589"/>
        <v>277051.02219009999</v>
      </c>
      <c r="U2981" s="2">
        <f t="shared" si="1590"/>
        <v>10139.461581451395</v>
      </c>
      <c r="V2981" s="2">
        <f t="shared" si="1591"/>
        <v>87132.774996650871</v>
      </c>
      <c r="W2981" s="2">
        <f t="shared" si="1592"/>
        <v>278583.53657199221</v>
      </c>
      <c r="X2981" s="17">
        <f t="shared" si="1593"/>
        <v>0</v>
      </c>
      <c r="Y2981" s="2">
        <f t="shared" si="1594"/>
        <v>0</v>
      </c>
      <c r="Z2981" s="72">
        <f t="shared" si="1595"/>
        <v>0</v>
      </c>
      <c r="AA2981" s="2">
        <f t="shared" si="1581"/>
        <v>0</v>
      </c>
      <c r="AB2981" s="12">
        <f t="shared" si="1603"/>
        <v>4.6600000000000003E-2</v>
      </c>
      <c r="AC2981" s="17">
        <f t="shared" si="1596"/>
        <v>13</v>
      </c>
      <c r="AD2981" s="17">
        <v>252</v>
      </c>
      <c r="AE2981" s="13">
        <f t="shared" si="1607"/>
        <v>1.0023523999999999</v>
      </c>
      <c r="AF2981" s="2">
        <f t="shared" si="1582"/>
        <v>651.73482459000002</v>
      </c>
      <c r="AG2981" s="2">
        <f t="shared" si="1597"/>
        <v>655.33991143000003</v>
      </c>
      <c r="AH2981" s="3">
        <f t="shared" si="1598"/>
        <v>0</v>
      </c>
      <c r="AI2981" s="4" t="str">
        <f t="shared" si="1608"/>
        <v>A+J=</v>
      </c>
      <c r="AJ2981" s="11">
        <f t="shared" si="1604"/>
        <v>44151</v>
      </c>
      <c r="AK2981" s="11"/>
      <c r="AL2981" s="4"/>
      <c r="AM2981" s="1"/>
      <c r="AN2981" s="11"/>
      <c r="AO2981" s="1"/>
      <c r="AP2981" s="1"/>
      <c r="AQ2981" s="3"/>
      <c r="AR2981" s="3"/>
      <c r="AS2981" s="6"/>
      <c r="AT2981" s="1"/>
      <c r="AU2981" s="1"/>
      <c r="AV2981" s="1"/>
      <c r="AW2981" s="1"/>
      <c r="AX2981" s="1"/>
      <c r="AY2981" s="1"/>
      <c r="AZ2981" s="1"/>
      <c r="BA2981" s="1"/>
      <c r="BB2981" s="1"/>
    </row>
    <row r="2982" spans="1:153" x14ac:dyDescent="0.2">
      <c r="A2982" s="158">
        <f t="shared" si="1599"/>
        <v>44138</v>
      </c>
      <c r="B2982" s="2">
        <f t="shared" si="1583"/>
        <v>279238.87648342224</v>
      </c>
      <c r="C2982" s="2">
        <f t="shared" si="1600"/>
        <v>181311.29999388999</v>
      </c>
      <c r="D2982" s="2">
        <f>SUM(Y2982:Y$3268)</f>
        <v>19202.050292180003</v>
      </c>
      <c r="E2982" s="73">
        <f t="shared" si="1584"/>
        <v>162109.24970170998</v>
      </c>
      <c r="F2982" s="88">
        <f t="shared" si="1577"/>
        <v>5357.46</v>
      </c>
      <c r="G2982" s="3">
        <f>IF(AND(N2982=1,N2981&gt;1),VLOOKUP(A2981,[1]Plan1!$BK$81:$BM$259,3),G2981)</f>
        <v>5391.75</v>
      </c>
      <c r="H2982" s="11">
        <f t="shared" si="1578"/>
        <v>44058</v>
      </c>
      <c r="I2982" s="11">
        <f t="shared" si="1579"/>
        <v>44089</v>
      </c>
      <c r="J2982" s="12">
        <f t="shared" si="1585"/>
        <v>6.4004210950712181E-3</v>
      </c>
      <c r="K2982" s="11">
        <f t="shared" si="1601"/>
        <v>44151</v>
      </c>
      <c r="L2982" s="11">
        <f t="shared" si="1586"/>
        <v>44151</v>
      </c>
      <c r="M2982" s="1">
        <f t="shared" si="1605"/>
        <v>22</v>
      </c>
      <c r="N2982" s="1">
        <f t="shared" si="1587"/>
        <v>13</v>
      </c>
      <c r="O2982" s="2">
        <f t="shared" si="1588"/>
        <v>1.00377713</v>
      </c>
      <c r="P2982" s="13">
        <f t="shared" si="1580"/>
        <v>1.00240054</v>
      </c>
      <c r="Q2982" s="13">
        <f t="shared" si="1606"/>
        <v>1.5317086973965763</v>
      </c>
      <c r="R2982" s="2">
        <f t="shared" si="1576"/>
        <v>1.5374941600000001</v>
      </c>
      <c r="S2982" s="2">
        <f t="shared" si="1602"/>
        <v>1.5280405699999999</v>
      </c>
      <c r="T2982" s="2">
        <f t="shared" si="1589"/>
        <v>277051.02219009999</v>
      </c>
      <c r="U2982" s="2">
        <f t="shared" si="1590"/>
        <v>10139.461581451395</v>
      </c>
      <c r="V2982" s="2">
        <f t="shared" si="1591"/>
        <v>87132.774996650871</v>
      </c>
      <c r="W2982" s="2">
        <f t="shared" si="1592"/>
        <v>278583.53657199221</v>
      </c>
      <c r="X2982" s="17">
        <f t="shared" si="1593"/>
        <v>0</v>
      </c>
      <c r="Y2982" s="2">
        <f t="shared" si="1594"/>
        <v>0</v>
      </c>
      <c r="Z2982" s="72">
        <f t="shared" si="1595"/>
        <v>0</v>
      </c>
      <c r="AA2982" s="2">
        <f t="shared" si="1581"/>
        <v>0</v>
      </c>
      <c r="AB2982" s="12">
        <f t="shared" si="1603"/>
        <v>4.6600000000000003E-2</v>
      </c>
      <c r="AC2982" s="17">
        <f t="shared" si="1596"/>
        <v>13</v>
      </c>
      <c r="AD2982" s="17">
        <v>252</v>
      </c>
      <c r="AE2982" s="13">
        <f t="shared" si="1607"/>
        <v>1.0023523999999999</v>
      </c>
      <c r="AF2982" s="2">
        <f t="shared" si="1582"/>
        <v>651.73482459000002</v>
      </c>
      <c r="AG2982" s="2">
        <f t="shared" si="1597"/>
        <v>655.33991143000003</v>
      </c>
      <c r="AH2982" s="3">
        <f t="shared" si="1598"/>
        <v>0</v>
      </c>
      <c r="AI2982" s="4" t="str">
        <f t="shared" si="1608"/>
        <v>A+J=</v>
      </c>
      <c r="AJ2982" s="11">
        <f t="shared" si="1604"/>
        <v>44151</v>
      </c>
      <c r="AK2982" s="11"/>
      <c r="AL2982" s="4"/>
      <c r="AM2982" s="1"/>
      <c r="AN2982" s="11"/>
      <c r="AO2982" s="1"/>
      <c r="AP2982" s="1"/>
      <c r="AQ2982" s="3"/>
      <c r="AR2982" s="3"/>
      <c r="AS2982" s="6"/>
      <c r="AT2982" s="1"/>
      <c r="AU2982" s="1"/>
      <c r="AV2982" s="1"/>
      <c r="AW2982" s="1"/>
      <c r="AX2982" s="1"/>
      <c r="AY2982" s="1"/>
      <c r="AZ2982" s="1"/>
      <c r="BA2982" s="1"/>
      <c r="BB2982" s="1"/>
    </row>
    <row r="2983" spans="1:153" x14ac:dyDescent="0.2">
      <c r="A2983" s="158">
        <f t="shared" si="1599"/>
        <v>44139</v>
      </c>
      <c r="B2983" s="2">
        <f t="shared" si="1583"/>
        <v>279361.82198797923</v>
      </c>
      <c r="C2983" s="2">
        <f t="shared" si="1600"/>
        <v>181311.29999388999</v>
      </c>
      <c r="D2983" s="2">
        <f>SUM(Y2983:Y$3268)</f>
        <v>19202.050292180003</v>
      </c>
      <c r="E2983" s="73">
        <f t="shared" si="1584"/>
        <v>162109.24970170998</v>
      </c>
      <c r="F2983" s="88">
        <f t="shared" si="1577"/>
        <v>5357.46</v>
      </c>
      <c r="G2983" s="3">
        <f>IF(AND(N2983=1,N2982&gt;1),VLOOKUP(A2982,[1]Plan1!$BK$81:$BM$259,3),G2982)</f>
        <v>5391.75</v>
      </c>
      <c r="H2983" s="11">
        <f t="shared" si="1578"/>
        <v>44058</v>
      </c>
      <c r="I2983" s="11">
        <f t="shared" si="1579"/>
        <v>44089</v>
      </c>
      <c r="J2983" s="12">
        <f t="shared" si="1585"/>
        <v>6.4004210950712181E-3</v>
      </c>
      <c r="K2983" s="11">
        <f t="shared" si="1601"/>
        <v>44151</v>
      </c>
      <c r="L2983" s="11">
        <f t="shared" si="1586"/>
        <v>44151</v>
      </c>
      <c r="M2983" s="1">
        <f t="shared" si="1605"/>
        <v>22</v>
      </c>
      <c r="N2983" s="1">
        <f t="shared" si="1587"/>
        <v>14</v>
      </c>
      <c r="O2983" s="2">
        <f t="shared" si="1588"/>
        <v>1.0040682599999999</v>
      </c>
      <c r="P2983" s="13">
        <f t="shared" si="1580"/>
        <v>1.00240054</v>
      </c>
      <c r="Q2983" s="13">
        <f t="shared" si="1606"/>
        <v>1.5317086973965763</v>
      </c>
      <c r="R2983" s="2">
        <f t="shared" si="1576"/>
        <v>1.53794008</v>
      </c>
      <c r="S2983" s="2">
        <f t="shared" si="1602"/>
        <v>1.5280405699999999</v>
      </c>
      <c r="T2983" s="2">
        <f t="shared" si="1589"/>
        <v>277051.02219009999</v>
      </c>
      <c r="U2983" s="2">
        <f t="shared" si="1590"/>
        <v>10139.461581451395</v>
      </c>
      <c r="V2983" s="2">
        <f t="shared" si="1591"/>
        <v>87205.062753277845</v>
      </c>
      <c r="W2983" s="2">
        <f t="shared" si="1592"/>
        <v>278655.82432861923</v>
      </c>
      <c r="X2983" s="17">
        <f t="shared" si="1593"/>
        <v>0</v>
      </c>
      <c r="Y2983" s="2">
        <f t="shared" si="1594"/>
        <v>0</v>
      </c>
      <c r="Z2983" s="72">
        <f t="shared" si="1595"/>
        <v>0</v>
      </c>
      <c r="AA2983" s="2">
        <f t="shared" si="1581"/>
        <v>0</v>
      </c>
      <c r="AB2983" s="12">
        <f t="shared" si="1603"/>
        <v>4.6600000000000003E-2</v>
      </c>
      <c r="AC2983" s="17">
        <f t="shared" si="1596"/>
        <v>14</v>
      </c>
      <c r="AD2983" s="17">
        <v>252</v>
      </c>
      <c r="AE2983" s="13">
        <f t="shared" si="1607"/>
        <v>1.002533583</v>
      </c>
      <c r="AF2983" s="2">
        <f t="shared" si="1582"/>
        <v>701.93175995000001</v>
      </c>
      <c r="AG2983" s="2">
        <f t="shared" si="1597"/>
        <v>705.99765935999994</v>
      </c>
      <c r="AH2983" s="3">
        <f t="shared" si="1598"/>
        <v>0</v>
      </c>
      <c r="AI2983" s="4" t="str">
        <f t="shared" si="1608"/>
        <v>A+J=</v>
      </c>
      <c r="AJ2983" s="11">
        <f t="shared" si="1604"/>
        <v>44151</v>
      </c>
      <c r="AK2983" s="11"/>
      <c r="AL2983" s="4"/>
      <c r="AM2983" s="1"/>
      <c r="AN2983" s="11"/>
      <c r="AO2983" s="1"/>
      <c r="AP2983" s="1"/>
      <c r="AQ2983" s="3"/>
      <c r="AR2983" s="3"/>
      <c r="AS2983" s="6"/>
      <c r="AT2983" s="1"/>
      <c r="AU2983" s="1"/>
      <c r="AV2983" s="1"/>
      <c r="AW2983" s="1"/>
      <c r="AX2983" s="1"/>
      <c r="AY2983" s="1"/>
      <c r="AZ2983" s="1"/>
      <c r="BA2983" s="1"/>
      <c r="BB2983" s="1"/>
    </row>
    <row r="2984" spans="1:153" x14ac:dyDescent="0.2">
      <c r="A2984" s="158">
        <f t="shared" si="1599"/>
        <v>44140</v>
      </c>
      <c r="B2984" s="2">
        <f t="shared" si="1583"/>
        <v>279484.82861436618</v>
      </c>
      <c r="C2984" s="2">
        <f t="shared" si="1600"/>
        <v>181311.29999388999</v>
      </c>
      <c r="D2984" s="2">
        <f>SUM(Y2984:Y$3268)</f>
        <v>19202.050292180003</v>
      </c>
      <c r="E2984" s="73">
        <f t="shared" si="1584"/>
        <v>162109.24970170998</v>
      </c>
      <c r="F2984" s="88">
        <f t="shared" si="1577"/>
        <v>5357.46</v>
      </c>
      <c r="G2984" s="3">
        <f>IF(AND(N2984=1,N2983&gt;1),VLOOKUP(A2983,[1]Plan1!$BK$81:$BM$259,3),G2983)</f>
        <v>5391.75</v>
      </c>
      <c r="H2984" s="11">
        <f t="shared" si="1578"/>
        <v>44058</v>
      </c>
      <c r="I2984" s="11">
        <f t="shared" si="1579"/>
        <v>44089</v>
      </c>
      <c r="J2984" s="12">
        <f t="shared" si="1585"/>
        <v>6.4004210950712181E-3</v>
      </c>
      <c r="K2984" s="11">
        <f t="shared" si="1601"/>
        <v>44151</v>
      </c>
      <c r="L2984" s="11">
        <f t="shared" si="1586"/>
        <v>44151</v>
      </c>
      <c r="M2984" s="1">
        <f t="shared" si="1605"/>
        <v>22</v>
      </c>
      <c r="N2984" s="1">
        <f t="shared" si="1587"/>
        <v>15</v>
      </c>
      <c r="O2984" s="2">
        <f t="shared" si="1588"/>
        <v>1.0043594899999999</v>
      </c>
      <c r="P2984" s="13">
        <f t="shared" si="1580"/>
        <v>1.00240054</v>
      </c>
      <c r="Q2984" s="13">
        <f t="shared" si="1606"/>
        <v>1.5317086973965763</v>
      </c>
      <c r="R2984" s="2">
        <f t="shared" si="1576"/>
        <v>1.5383861599999999</v>
      </c>
      <c r="S2984" s="2">
        <f t="shared" si="1602"/>
        <v>1.5280405699999999</v>
      </c>
      <c r="T2984" s="2">
        <f t="shared" si="1589"/>
        <v>277051.02219009999</v>
      </c>
      <c r="U2984" s="2">
        <f t="shared" si="1590"/>
        <v>10139.461581451395</v>
      </c>
      <c r="V2984" s="2">
        <f t="shared" si="1591"/>
        <v>87277.37644738477</v>
      </c>
      <c r="W2984" s="2">
        <f t="shared" si="1592"/>
        <v>278728.13802272617</v>
      </c>
      <c r="X2984" s="17">
        <f t="shared" si="1593"/>
        <v>0</v>
      </c>
      <c r="Y2984" s="2">
        <f t="shared" si="1594"/>
        <v>0</v>
      </c>
      <c r="Z2984" s="72">
        <f t="shared" si="1595"/>
        <v>0</v>
      </c>
      <c r="AA2984" s="2">
        <f t="shared" si="1581"/>
        <v>0</v>
      </c>
      <c r="AB2984" s="12">
        <f t="shared" si="1603"/>
        <v>4.6600000000000003E-2</v>
      </c>
      <c r="AC2984" s="17">
        <f t="shared" si="1596"/>
        <v>15</v>
      </c>
      <c r="AD2984" s="17">
        <v>252</v>
      </c>
      <c r="AE2984" s="13">
        <f t="shared" si="1607"/>
        <v>1.002714798</v>
      </c>
      <c r="AF2984" s="2">
        <f t="shared" si="1582"/>
        <v>752.13756092999995</v>
      </c>
      <c r="AG2984" s="2">
        <f t="shared" si="1597"/>
        <v>756.69059163999998</v>
      </c>
      <c r="AH2984" s="3">
        <f t="shared" si="1598"/>
        <v>0</v>
      </c>
      <c r="AI2984" s="4" t="str">
        <f t="shared" si="1608"/>
        <v>A+J=</v>
      </c>
      <c r="AJ2984" s="11">
        <f t="shared" si="1604"/>
        <v>44151</v>
      </c>
      <c r="AK2984" s="11"/>
      <c r="AL2984" s="4"/>
      <c r="AM2984" s="1"/>
      <c r="AN2984" s="11"/>
      <c r="AO2984" s="1"/>
      <c r="AP2984" s="1"/>
      <c r="AQ2984" s="3"/>
      <c r="AR2984" s="3"/>
      <c r="AS2984" s="6"/>
      <c r="AT2984" s="1"/>
      <c r="AU2984" s="1"/>
      <c r="AV2984" s="1"/>
      <c r="AW2984" s="1"/>
      <c r="AX2984" s="1"/>
      <c r="AY2984" s="1"/>
      <c r="AZ2984" s="1"/>
      <c r="BA2984" s="1"/>
      <c r="BB2984" s="1"/>
    </row>
    <row r="2985" spans="1:153" x14ac:dyDescent="0.2">
      <c r="A2985" s="158">
        <f t="shared" si="1599"/>
        <v>44141</v>
      </c>
      <c r="B2985" s="2">
        <f t="shared" si="1583"/>
        <v>279607.89043807302</v>
      </c>
      <c r="C2985" s="2">
        <f t="shared" si="1600"/>
        <v>181311.29999388999</v>
      </c>
      <c r="D2985" s="2">
        <f>SUM(Y2985:Y$3268)</f>
        <v>19202.050292180003</v>
      </c>
      <c r="E2985" s="73">
        <f t="shared" si="1584"/>
        <v>162109.24970170998</v>
      </c>
      <c r="F2985" s="88">
        <f t="shared" si="1577"/>
        <v>5357.46</v>
      </c>
      <c r="G2985" s="3">
        <f>IF(AND(N2985=1,N2984&gt;1),VLOOKUP(A2984,[1]Plan1!$BK$81:$BM$259,3),G2984)</f>
        <v>5391.75</v>
      </c>
      <c r="H2985" s="11">
        <f t="shared" si="1578"/>
        <v>44058</v>
      </c>
      <c r="I2985" s="11">
        <f t="shared" si="1579"/>
        <v>44089</v>
      </c>
      <c r="J2985" s="12">
        <f t="shared" si="1585"/>
        <v>6.4004210950712181E-3</v>
      </c>
      <c r="K2985" s="11">
        <f t="shared" si="1601"/>
        <v>44151</v>
      </c>
      <c r="L2985" s="11">
        <f t="shared" si="1586"/>
        <v>44151</v>
      </c>
      <c r="M2985" s="1">
        <f t="shared" si="1605"/>
        <v>22</v>
      </c>
      <c r="N2985" s="1">
        <f t="shared" si="1587"/>
        <v>16</v>
      </c>
      <c r="O2985" s="2">
        <f t="shared" si="1588"/>
        <v>1.0046508000000001</v>
      </c>
      <c r="P2985" s="13">
        <f t="shared" si="1580"/>
        <v>1.00240054</v>
      </c>
      <c r="Q2985" s="13">
        <f t="shared" si="1606"/>
        <v>1.5317086973965763</v>
      </c>
      <c r="R2985" s="2">
        <f t="shared" ref="R2985:R3048" si="1609">TRUNC(TRUNC((O2985*Q2985),15),8)</f>
        <v>1.53883236</v>
      </c>
      <c r="S2985" s="2">
        <f t="shared" si="1602"/>
        <v>1.5280405699999999</v>
      </c>
      <c r="T2985" s="2">
        <f t="shared" si="1589"/>
        <v>277051.02219009999</v>
      </c>
      <c r="U2985" s="2">
        <f t="shared" si="1590"/>
        <v>10139.461581451395</v>
      </c>
      <c r="V2985" s="2">
        <f t="shared" si="1591"/>
        <v>87349.709594601693</v>
      </c>
      <c r="W2985" s="2">
        <f t="shared" si="1592"/>
        <v>278800.47116994305</v>
      </c>
      <c r="X2985" s="17">
        <f t="shared" si="1593"/>
        <v>0</v>
      </c>
      <c r="Y2985" s="2">
        <f t="shared" si="1594"/>
        <v>0</v>
      </c>
      <c r="Z2985" s="72">
        <f t="shared" si="1595"/>
        <v>0</v>
      </c>
      <c r="AA2985" s="2">
        <f t="shared" si="1581"/>
        <v>0</v>
      </c>
      <c r="AB2985" s="12">
        <f t="shared" si="1603"/>
        <v>4.6600000000000003E-2</v>
      </c>
      <c r="AC2985" s="17">
        <f t="shared" si="1596"/>
        <v>16</v>
      </c>
      <c r="AD2985" s="17">
        <v>252</v>
      </c>
      <c r="AE2985" s="13">
        <f t="shared" si="1607"/>
        <v>1.0028960469999999</v>
      </c>
      <c r="AF2985" s="2">
        <f t="shared" si="1582"/>
        <v>802.35278166000001</v>
      </c>
      <c r="AG2985" s="2">
        <f t="shared" si="1597"/>
        <v>807.41926812999998</v>
      </c>
      <c r="AH2985" s="3">
        <f t="shared" si="1598"/>
        <v>0</v>
      </c>
      <c r="AI2985" s="4" t="str">
        <f t="shared" si="1608"/>
        <v>A+J=</v>
      </c>
      <c r="AJ2985" s="11">
        <f t="shared" si="1604"/>
        <v>44151</v>
      </c>
      <c r="AK2985" s="11"/>
      <c r="AL2985" s="4"/>
      <c r="AM2985" s="1"/>
      <c r="AN2985" s="11"/>
      <c r="AO2985" s="1"/>
      <c r="AP2985" s="1"/>
      <c r="AQ2985" s="3"/>
      <c r="AR2985" s="3"/>
      <c r="AS2985" s="6"/>
      <c r="AT2985" s="1"/>
      <c r="AU2985" s="1"/>
      <c r="AV2985" s="1"/>
      <c r="AW2985" s="1"/>
      <c r="AX2985" s="1"/>
      <c r="AY2985" s="1"/>
      <c r="AZ2985" s="1"/>
      <c r="BA2985" s="1"/>
      <c r="BB2985" s="1"/>
    </row>
    <row r="2986" spans="1:153" x14ac:dyDescent="0.2">
      <c r="A2986" s="158">
        <f t="shared" si="1599"/>
        <v>44142</v>
      </c>
      <c r="B2986" s="2">
        <f t="shared" si="1583"/>
        <v>279731.0085453724</v>
      </c>
      <c r="C2986" s="2">
        <f t="shared" si="1600"/>
        <v>181311.29999388999</v>
      </c>
      <c r="D2986" s="2">
        <f>SUM(Y2986:Y$3268)</f>
        <v>19202.050292180003</v>
      </c>
      <c r="E2986" s="73">
        <f t="shared" si="1584"/>
        <v>162109.24970170998</v>
      </c>
      <c r="F2986" s="88">
        <f t="shared" ref="F2986:F3049" si="1610">IF(G2986=G2985,F2985,G2985)</f>
        <v>5357.46</v>
      </c>
      <c r="G2986" s="3">
        <f>IF(AND(N2986=1,N2985&gt;1),VLOOKUP(A2985,[1]Plan1!$BK$81:$BM$259,3),G2985)</f>
        <v>5391.75</v>
      </c>
      <c r="H2986" s="11">
        <f t="shared" ref="H2986:H3049" si="1611">EDATE(I2986,-1)</f>
        <v>44058</v>
      </c>
      <c r="I2986" s="11">
        <f t="shared" ref="I2986:I3049" si="1612">IF(X2985&gt;0,EDATE(A2986,-1),+I2985)</f>
        <v>44089</v>
      </c>
      <c r="J2986" s="12">
        <f t="shared" si="1585"/>
        <v>6.4004210950712181E-3</v>
      </c>
      <c r="K2986" s="11">
        <f t="shared" si="1601"/>
        <v>44151</v>
      </c>
      <c r="L2986" s="11">
        <f t="shared" si="1586"/>
        <v>44151</v>
      </c>
      <c r="M2986" s="1">
        <f t="shared" si="1605"/>
        <v>22</v>
      </c>
      <c r="N2986" s="1">
        <f t="shared" si="1587"/>
        <v>17</v>
      </c>
      <c r="O2986" s="2">
        <f t="shared" si="1588"/>
        <v>1.00494219</v>
      </c>
      <c r="P2986" s="13">
        <f t="shared" ref="P2986:P3049" si="1613">IF(L2986&gt;L2985,O2985,P2985)</f>
        <v>1.00240054</v>
      </c>
      <c r="Q2986" s="13">
        <f t="shared" si="1606"/>
        <v>1.5317086973965763</v>
      </c>
      <c r="R2986" s="2">
        <f t="shared" si="1609"/>
        <v>1.5392786899999999</v>
      </c>
      <c r="S2986" s="2">
        <f t="shared" si="1602"/>
        <v>1.5280405699999999</v>
      </c>
      <c r="T2986" s="2">
        <f t="shared" si="1589"/>
        <v>277051.02219009999</v>
      </c>
      <c r="U2986" s="2">
        <f t="shared" si="1590"/>
        <v>10139.461581451395</v>
      </c>
      <c r="V2986" s="2">
        <f t="shared" si="1591"/>
        <v>87422.063816021036</v>
      </c>
      <c r="W2986" s="2">
        <f t="shared" si="1592"/>
        <v>278872.82539136242</v>
      </c>
      <c r="X2986" s="17">
        <f t="shared" si="1593"/>
        <v>0</v>
      </c>
      <c r="Y2986" s="2">
        <f t="shared" si="1594"/>
        <v>0</v>
      </c>
      <c r="Z2986" s="72">
        <f t="shared" si="1595"/>
        <v>0</v>
      </c>
      <c r="AA2986" s="2">
        <f t="shared" si="1581"/>
        <v>0</v>
      </c>
      <c r="AB2986" s="12">
        <f t="shared" si="1603"/>
        <v>4.6600000000000003E-2</v>
      </c>
      <c r="AC2986" s="17">
        <f t="shared" si="1596"/>
        <v>17</v>
      </c>
      <c r="AD2986" s="17">
        <v>252</v>
      </c>
      <c r="AE2986" s="13">
        <f t="shared" si="1607"/>
        <v>1.003077328</v>
      </c>
      <c r="AF2986" s="2">
        <f t="shared" si="1582"/>
        <v>852.57686801</v>
      </c>
      <c r="AG2986" s="2">
        <f t="shared" si="1597"/>
        <v>858.18315400999995</v>
      </c>
      <c r="AH2986" s="3">
        <f t="shared" si="1598"/>
        <v>0</v>
      </c>
      <c r="AI2986" s="4" t="str">
        <f t="shared" si="1608"/>
        <v>A+J=</v>
      </c>
      <c r="AJ2986" s="11">
        <f t="shared" si="1604"/>
        <v>44151</v>
      </c>
      <c r="AK2986" s="18"/>
      <c r="AL2986" s="40"/>
      <c r="AM2986" s="38"/>
      <c r="AN2986" s="18"/>
      <c r="AO2986" s="38"/>
      <c r="AP2986" s="38"/>
      <c r="AQ2986" s="39"/>
      <c r="AR2986" s="39"/>
      <c r="AS2986" s="69"/>
      <c r="AT2986" s="38"/>
      <c r="AU2986" s="38"/>
      <c r="AV2986" s="38"/>
      <c r="AW2986" s="38"/>
      <c r="AX2986" s="38"/>
      <c r="AY2986" s="38"/>
      <c r="AZ2986" s="38"/>
      <c r="BA2986" s="38"/>
      <c r="BB2986" s="38"/>
      <c r="BC2986" s="38"/>
      <c r="BD2986" s="38"/>
      <c r="BE2986" s="38"/>
      <c r="BF2986" s="38"/>
      <c r="BG2986" s="38"/>
      <c r="BH2986" s="38"/>
      <c r="BI2986" s="38"/>
      <c r="BJ2986" s="38"/>
      <c r="BK2986" s="38"/>
      <c r="BL2986" s="38"/>
      <c r="BM2986" s="38"/>
      <c r="BN2986" s="38"/>
      <c r="BO2986" s="38"/>
      <c r="BP2986" s="38"/>
      <c r="BQ2986" s="38"/>
      <c r="BR2986" s="38"/>
      <c r="BS2986" s="38"/>
      <c r="BT2986" s="38"/>
      <c r="BU2986" s="38"/>
      <c r="BV2986" s="38"/>
      <c r="BW2986" s="38"/>
      <c r="BX2986" s="38"/>
      <c r="BY2986" s="38"/>
      <c r="BZ2986" s="38"/>
      <c r="CA2986" s="38"/>
      <c r="CB2986" s="38"/>
      <c r="CC2986" s="38"/>
      <c r="CD2986" s="38"/>
      <c r="CE2986" s="38"/>
      <c r="CF2986" s="38"/>
      <c r="CG2986" s="38"/>
      <c r="CH2986" s="38"/>
      <c r="CI2986" s="38"/>
      <c r="CJ2986" s="38"/>
      <c r="CK2986" s="38"/>
      <c r="CL2986" s="38"/>
      <c r="CM2986" s="38"/>
      <c r="CN2986" s="38"/>
      <c r="CO2986" s="38"/>
      <c r="CP2986" s="38"/>
      <c r="CQ2986" s="38"/>
      <c r="CR2986" s="38"/>
      <c r="CS2986" s="38"/>
      <c r="CT2986" s="38"/>
      <c r="CU2986" s="38"/>
      <c r="CV2986" s="38"/>
      <c r="CW2986" s="38"/>
      <c r="CX2986" s="38"/>
      <c r="CY2986" s="38"/>
      <c r="CZ2986" s="38"/>
      <c r="DA2986" s="38"/>
      <c r="DB2986" s="38"/>
      <c r="DC2986" s="38"/>
      <c r="DD2986" s="38"/>
      <c r="DE2986" s="38"/>
      <c r="DF2986" s="38"/>
      <c r="DG2986" s="38"/>
      <c r="DH2986" s="38"/>
      <c r="DI2986" s="38"/>
      <c r="DJ2986" s="38"/>
      <c r="DK2986" s="38"/>
      <c r="DL2986" s="38"/>
      <c r="DM2986" s="38"/>
      <c r="DN2986" s="38"/>
      <c r="DO2986" s="38"/>
      <c r="DP2986" s="38"/>
      <c r="DQ2986" s="38"/>
      <c r="DR2986" s="38"/>
      <c r="DS2986" s="38"/>
      <c r="DT2986" s="38"/>
      <c r="DU2986" s="38"/>
      <c r="DV2986" s="38"/>
      <c r="DW2986" s="38"/>
      <c r="DX2986" s="38"/>
      <c r="DY2986" s="38"/>
      <c r="DZ2986" s="38"/>
      <c r="EA2986" s="38"/>
      <c r="EB2986" s="38"/>
      <c r="EC2986" s="38"/>
      <c r="ED2986" s="38"/>
      <c r="EE2986" s="38"/>
      <c r="EF2986" s="38"/>
      <c r="EG2986" s="38"/>
      <c r="EH2986" s="38"/>
      <c r="EI2986" s="38"/>
      <c r="EJ2986" s="38"/>
      <c r="EK2986" s="38"/>
      <c r="EL2986" s="38"/>
      <c r="EM2986" s="38"/>
      <c r="EN2986" s="38"/>
      <c r="EO2986" s="38"/>
      <c r="EP2986" s="38"/>
      <c r="EQ2986" s="38"/>
      <c r="ER2986" s="38"/>
      <c r="ES2986" s="38"/>
      <c r="ET2986" s="38"/>
      <c r="EU2986" s="38"/>
      <c r="EV2986" s="38"/>
      <c r="EW2986" s="38"/>
    </row>
    <row r="2987" spans="1:153" x14ac:dyDescent="0.2">
      <c r="A2987" s="158">
        <f t="shared" si="1599"/>
        <v>44143</v>
      </c>
      <c r="B2987" s="2">
        <f t="shared" si="1583"/>
        <v>279731.0085453724</v>
      </c>
      <c r="C2987" s="2">
        <f t="shared" si="1600"/>
        <v>181311.29999388999</v>
      </c>
      <c r="D2987" s="2">
        <f>SUM(Y2987:Y$3268)</f>
        <v>19202.050292180003</v>
      </c>
      <c r="E2987" s="73">
        <f t="shared" si="1584"/>
        <v>162109.24970170998</v>
      </c>
      <c r="F2987" s="88">
        <f t="shared" si="1610"/>
        <v>5357.46</v>
      </c>
      <c r="G2987" s="3">
        <f>IF(AND(N2987=1,N2986&gt;1),VLOOKUP(A2986,[1]Plan1!$BK$81:$BM$259,3),G2986)</f>
        <v>5391.75</v>
      </c>
      <c r="H2987" s="11">
        <f t="shared" si="1611"/>
        <v>44058</v>
      </c>
      <c r="I2987" s="11">
        <f t="shared" si="1612"/>
        <v>44089</v>
      </c>
      <c r="J2987" s="12">
        <f t="shared" si="1585"/>
        <v>6.4004210950712181E-3</v>
      </c>
      <c r="K2987" s="11">
        <f t="shared" si="1601"/>
        <v>44151</v>
      </c>
      <c r="L2987" s="11">
        <f t="shared" si="1586"/>
        <v>44151</v>
      </c>
      <c r="M2987" s="1">
        <f t="shared" si="1605"/>
        <v>22</v>
      </c>
      <c r="N2987" s="1">
        <f t="shared" si="1587"/>
        <v>17</v>
      </c>
      <c r="O2987" s="2">
        <f t="shared" si="1588"/>
        <v>1.00494219</v>
      </c>
      <c r="P2987" s="13">
        <f t="shared" si="1613"/>
        <v>1.00240054</v>
      </c>
      <c r="Q2987" s="13">
        <f t="shared" si="1606"/>
        <v>1.5317086973965763</v>
      </c>
      <c r="R2987" s="2">
        <f t="shared" si="1609"/>
        <v>1.5392786899999999</v>
      </c>
      <c r="S2987" s="2">
        <f t="shared" si="1602"/>
        <v>1.5280405699999999</v>
      </c>
      <c r="T2987" s="2">
        <f t="shared" si="1589"/>
        <v>277051.02219009999</v>
      </c>
      <c r="U2987" s="2">
        <f t="shared" si="1590"/>
        <v>10139.461581451395</v>
      </c>
      <c r="V2987" s="2">
        <f t="shared" si="1591"/>
        <v>87422.063816021036</v>
      </c>
      <c r="W2987" s="2">
        <f t="shared" si="1592"/>
        <v>278872.82539136242</v>
      </c>
      <c r="X2987" s="17">
        <f t="shared" si="1593"/>
        <v>0</v>
      </c>
      <c r="Y2987" s="2">
        <f t="shared" si="1594"/>
        <v>0</v>
      </c>
      <c r="Z2987" s="72">
        <f t="shared" si="1595"/>
        <v>0</v>
      </c>
      <c r="AA2987" s="2">
        <f t="shared" si="1581"/>
        <v>0</v>
      </c>
      <c r="AB2987" s="12">
        <f t="shared" si="1603"/>
        <v>4.6600000000000003E-2</v>
      </c>
      <c r="AC2987" s="17">
        <f t="shared" si="1596"/>
        <v>17</v>
      </c>
      <c r="AD2987" s="17">
        <v>252</v>
      </c>
      <c r="AE2987" s="13">
        <f t="shared" si="1607"/>
        <v>1.003077328</v>
      </c>
      <c r="AF2987" s="2">
        <f t="shared" si="1582"/>
        <v>852.57686801</v>
      </c>
      <c r="AG2987" s="2">
        <f t="shared" si="1597"/>
        <v>858.18315400999995</v>
      </c>
      <c r="AH2987" s="3">
        <f t="shared" si="1598"/>
        <v>0</v>
      </c>
      <c r="AI2987" s="4" t="str">
        <f t="shared" si="1608"/>
        <v>A+J=</v>
      </c>
      <c r="AJ2987" s="11">
        <f t="shared" si="1604"/>
        <v>44151</v>
      </c>
      <c r="AK2987" s="11"/>
      <c r="AL2987" s="4"/>
      <c r="AM2987" s="1"/>
      <c r="AN2987" s="11"/>
      <c r="AO2987" s="1"/>
      <c r="AP2987" s="1"/>
      <c r="AQ2987" s="3"/>
      <c r="AR2987" s="3"/>
      <c r="AS2987" s="6"/>
      <c r="AT2987" s="1"/>
      <c r="AU2987" s="1"/>
      <c r="AV2987" s="1"/>
      <c r="AW2987" s="1"/>
      <c r="AX2987" s="1"/>
      <c r="AY2987" s="1"/>
      <c r="AZ2987" s="1"/>
      <c r="BA2987" s="1"/>
      <c r="BB2987" s="1"/>
    </row>
    <row r="2988" spans="1:153" x14ac:dyDescent="0.2">
      <c r="A2988" s="158">
        <f t="shared" si="1599"/>
        <v>44144</v>
      </c>
      <c r="B2988" s="2">
        <f t="shared" si="1583"/>
        <v>279731.0085453724</v>
      </c>
      <c r="C2988" s="2">
        <f t="shared" si="1600"/>
        <v>181311.29999388999</v>
      </c>
      <c r="D2988" s="2">
        <f>SUM(Y2988:Y$3268)</f>
        <v>19202.050292180003</v>
      </c>
      <c r="E2988" s="73">
        <f t="shared" si="1584"/>
        <v>162109.24970170998</v>
      </c>
      <c r="F2988" s="88">
        <f t="shared" si="1610"/>
        <v>5357.46</v>
      </c>
      <c r="G2988" s="3">
        <f>IF(AND(N2988=1,N2987&gt;1),VLOOKUP(A2987,[1]Plan1!$BK$81:$BM$259,3),G2987)</f>
        <v>5391.75</v>
      </c>
      <c r="H2988" s="11">
        <f t="shared" si="1611"/>
        <v>44058</v>
      </c>
      <c r="I2988" s="11">
        <f t="shared" si="1612"/>
        <v>44089</v>
      </c>
      <c r="J2988" s="12">
        <f t="shared" si="1585"/>
        <v>6.4004210950712181E-3</v>
      </c>
      <c r="K2988" s="11">
        <f t="shared" si="1601"/>
        <v>44151</v>
      </c>
      <c r="L2988" s="11">
        <f t="shared" si="1586"/>
        <v>44151</v>
      </c>
      <c r="M2988" s="1">
        <f t="shared" si="1605"/>
        <v>22</v>
      </c>
      <c r="N2988" s="1">
        <f t="shared" si="1587"/>
        <v>17</v>
      </c>
      <c r="O2988" s="2">
        <f t="shared" si="1588"/>
        <v>1.00494219</v>
      </c>
      <c r="P2988" s="13">
        <f t="shared" si="1613"/>
        <v>1.00240054</v>
      </c>
      <c r="Q2988" s="13">
        <f t="shared" si="1606"/>
        <v>1.5317086973965763</v>
      </c>
      <c r="R2988" s="2">
        <f t="shared" si="1609"/>
        <v>1.5392786899999999</v>
      </c>
      <c r="S2988" s="2">
        <f t="shared" si="1602"/>
        <v>1.5280405699999999</v>
      </c>
      <c r="T2988" s="2">
        <f t="shared" si="1589"/>
        <v>277051.02219009999</v>
      </c>
      <c r="U2988" s="2">
        <f t="shared" si="1590"/>
        <v>10139.461581451395</v>
      </c>
      <c r="V2988" s="2">
        <f t="shared" si="1591"/>
        <v>87422.063816021036</v>
      </c>
      <c r="W2988" s="2">
        <f t="shared" si="1592"/>
        <v>278872.82539136242</v>
      </c>
      <c r="X2988" s="17">
        <f t="shared" si="1593"/>
        <v>0</v>
      </c>
      <c r="Y2988" s="2">
        <f t="shared" si="1594"/>
        <v>0</v>
      </c>
      <c r="Z2988" s="72">
        <f t="shared" si="1595"/>
        <v>0</v>
      </c>
      <c r="AA2988" s="2">
        <f t="shared" si="1581"/>
        <v>0</v>
      </c>
      <c r="AB2988" s="12">
        <f t="shared" si="1603"/>
        <v>4.6600000000000003E-2</v>
      </c>
      <c r="AC2988" s="17">
        <f t="shared" si="1596"/>
        <v>17</v>
      </c>
      <c r="AD2988" s="17">
        <v>252</v>
      </c>
      <c r="AE2988" s="13">
        <f t="shared" si="1607"/>
        <v>1.003077328</v>
      </c>
      <c r="AF2988" s="2">
        <f t="shared" si="1582"/>
        <v>852.57686801</v>
      </c>
      <c r="AG2988" s="2">
        <f t="shared" si="1597"/>
        <v>858.18315400999995</v>
      </c>
      <c r="AH2988" s="3">
        <f t="shared" si="1598"/>
        <v>0</v>
      </c>
      <c r="AI2988" s="4" t="str">
        <f t="shared" si="1608"/>
        <v>A+J=</v>
      </c>
      <c r="AJ2988" s="11">
        <f t="shared" si="1604"/>
        <v>44151</v>
      </c>
      <c r="AK2988" s="11"/>
      <c r="AL2988" s="4"/>
      <c r="AM2988" s="1"/>
      <c r="AN2988" s="11"/>
      <c r="AO2988" s="1"/>
      <c r="AP2988" s="1"/>
      <c r="AQ2988" s="3"/>
      <c r="AR2988" s="3"/>
      <c r="AS2988" s="6"/>
      <c r="AT2988" s="1"/>
      <c r="AU2988" s="1"/>
      <c r="AV2988" s="1"/>
      <c r="AW2988" s="1"/>
      <c r="AX2988" s="1"/>
      <c r="AY2988" s="1"/>
      <c r="AZ2988" s="1"/>
      <c r="BA2988" s="1"/>
      <c r="BB2988" s="1"/>
    </row>
    <row r="2989" spans="1:153" x14ac:dyDescent="0.2">
      <c r="A2989" s="158">
        <f t="shared" si="1599"/>
        <v>44145</v>
      </c>
      <c r="B2989" s="2">
        <f t="shared" si="1583"/>
        <v>279854.17998088925</v>
      </c>
      <c r="C2989" s="2">
        <f t="shared" si="1600"/>
        <v>181311.29999388999</v>
      </c>
      <c r="D2989" s="2">
        <f>SUM(Y2989:Y$3268)</f>
        <v>19202.050292180003</v>
      </c>
      <c r="E2989" s="73">
        <f t="shared" si="1584"/>
        <v>162109.24970170998</v>
      </c>
      <c r="F2989" s="88">
        <f t="shared" si="1610"/>
        <v>5357.46</v>
      </c>
      <c r="G2989" s="3">
        <f>IF(AND(N2989=1,N2988&gt;1),VLOOKUP(A2988,[1]Plan1!$BK$81:$BM$259,3),G2988)</f>
        <v>5391.75</v>
      </c>
      <c r="H2989" s="11">
        <f t="shared" si="1611"/>
        <v>44058</v>
      </c>
      <c r="I2989" s="11">
        <f t="shared" si="1612"/>
        <v>44089</v>
      </c>
      <c r="J2989" s="12">
        <f t="shared" si="1585"/>
        <v>6.4004210950712181E-3</v>
      </c>
      <c r="K2989" s="11">
        <f t="shared" si="1601"/>
        <v>44151</v>
      </c>
      <c r="L2989" s="11">
        <f t="shared" si="1586"/>
        <v>44151</v>
      </c>
      <c r="M2989" s="1">
        <f t="shared" si="1605"/>
        <v>22</v>
      </c>
      <c r="N2989" s="1">
        <f t="shared" si="1587"/>
        <v>18</v>
      </c>
      <c r="O2989" s="2">
        <f t="shared" si="1588"/>
        <v>1.00523366</v>
      </c>
      <c r="P2989" s="13">
        <f t="shared" si="1613"/>
        <v>1.00240054</v>
      </c>
      <c r="Q2989" s="13">
        <f t="shared" si="1606"/>
        <v>1.5317086973965763</v>
      </c>
      <c r="R2989" s="2">
        <f t="shared" si="1609"/>
        <v>1.5397251300000001</v>
      </c>
      <c r="S2989" s="2">
        <f t="shared" si="1602"/>
        <v>1.5280405699999999</v>
      </c>
      <c r="T2989" s="2">
        <f t="shared" si="1589"/>
        <v>277051.02219009999</v>
      </c>
      <c r="U2989" s="2">
        <f t="shared" si="1590"/>
        <v>10139.461581451395</v>
      </c>
      <c r="V2989" s="2">
        <f t="shared" si="1591"/>
        <v>87494.435869457899</v>
      </c>
      <c r="W2989" s="2">
        <f t="shared" si="1592"/>
        <v>278945.19744479924</v>
      </c>
      <c r="X2989" s="17">
        <f t="shared" si="1593"/>
        <v>0</v>
      </c>
      <c r="Y2989" s="2">
        <f t="shared" si="1594"/>
        <v>0</v>
      </c>
      <c r="Z2989" s="72">
        <f t="shared" si="1595"/>
        <v>0</v>
      </c>
      <c r="AA2989" s="2">
        <f t="shared" si="1581"/>
        <v>0</v>
      </c>
      <c r="AB2989" s="12">
        <f t="shared" si="1603"/>
        <v>4.6600000000000003E-2</v>
      </c>
      <c r="AC2989" s="17">
        <f t="shared" si="1596"/>
        <v>18</v>
      </c>
      <c r="AD2989" s="17">
        <v>252</v>
      </c>
      <c r="AE2989" s="13">
        <f t="shared" si="1607"/>
        <v>1.003258642</v>
      </c>
      <c r="AF2989" s="2">
        <f t="shared" si="1582"/>
        <v>902.81009704999997</v>
      </c>
      <c r="AG2989" s="2">
        <f t="shared" si="1597"/>
        <v>908.98253609000005</v>
      </c>
      <c r="AH2989" s="3">
        <f t="shared" si="1598"/>
        <v>0</v>
      </c>
      <c r="AI2989" s="4" t="str">
        <f t="shared" si="1608"/>
        <v>A+J=</v>
      </c>
      <c r="AJ2989" s="11">
        <f t="shared" si="1604"/>
        <v>44151</v>
      </c>
      <c r="AK2989" s="11"/>
      <c r="AL2989" s="4"/>
      <c r="AM2989" s="1"/>
      <c r="AN2989" s="11"/>
      <c r="AO2989" s="1"/>
      <c r="AP2989" s="1"/>
      <c r="AQ2989" s="3"/>
      <c r="AR2989" s="3"/>
      <c r="AS2989" s="6"/>
      <c r="AT2989" s="1"/>
      <c r="AU2989" s="1"/>
      <c r="AV2989" s="1"/>
      <c r="AW2989" s="1"/>
      <c r="AX2989" s="1"/>
      <c r="AY2989" s="1"/>
      <c r="AZ2989" s="1"/>
      <c r="BA2989" s="1"/>
      <c r="BB2989" s="1"/>
    </row>
    <row r="2990" spans="1:153" x14ac:dyDescent="0.2">
      <c r="A2990" s="158">
        <f t="shared" si="1599"/>
        <v>44146</v>
      </c>
      <c r="B2990" s="2">
        <f t="shared" si="1583"/>
        <v>279977.41424246854</v>
      </c>
      <c r="C2990" s="2">
        <f t="shared" si="1600"/>
        <v>181311.29999388999</v>
      </c>
      <c r="D2990" s="2">
        <f>SUM(Y2990:Y$3268)</f>
        <v>19202.050292180003</v>
      </c>
      <c r="E2990" s="73">
        <f t="shared" si="1584"/>
        <v>162109.24970170998</v>
      </c>
      <c r="F2990" s="88">
        <f t="shared" si="1610"/>
        <v>5357.46</v>
      </c>
      <c r="G2990" s="3">
        <f>IF(AND(N2990=1,N2989&gt;1),VLOOKUP(A2989,[1]Plan1!$BK$81:$BM$259,3),G2989)</f>
        <v>5391.75</v>
      </c>
      <c r="H2990" s="11">
        <f t="shared" si="1611"/>
        <v>44058</v>
      </c>
      <c r="I2990" s="11">
        <f t="shared" si="1612"/>
        <v>44089</v>
      </c>
      <c r="J2990" s="12">
        <f t="shared" si="1585"/>
        <v>6.4004210950712181E-3</v>
      </c>
      <c r="K2990" s="11">
        <f t="shared" si="1601"/>
        <v>44151</v>
      </c>
      <c r="L2990" s="11">
        <f t="shared" si="1586"/>
        <v>44151</v>
      </c>
      <c r="M2990" s="1">
        <f t="shared" si="1605"/>
        <v>22</v>
      </c>
      <c r="N2990" s="1">
        <f t="shared" si="1587"/>
        <v>19</v>
      </c>
      <c r="O2990" s="2">
        <f t="shared" si="1588"/>
        <v>1.0055252299999999</v>
      </c>
      <c r="P2990" s="13">
        <f t="shared" si="1613"/>
        <v>1.00240054</v>
      </c>
      <c r="Q2990" s="13">
        <f t="shared" si="1606"/>
        <v>1.5317086973965763</v>
      </c>
      <c r="R2990" s="2">
        <f t="shared" si="1609"/>
        <v>1.5401717399999999</v>
      </c>
      <c r="S2990" s="2">
        <f t="shared" si="1602"/>
        <v>1.5280405699999999</v>
      </c>
      <c r="T2990" s="2">
        <f t="shared" si="1589"/>
        <v>277051.02219009999</v>
      </c>
      <c r="U2990" s="2">
        <f t="shared" si="1590"/>
        <v>10139.461581451395</v>
      </c>
      <c r="V2990" s="2">
        <f t="shared" si="1591"/>
        <v>87566.835481467147</v>
      </c>
      <c r="W2990" s="2">
        <f t="shared" si="1592"/>
        <v>279017.59705680853</v>
      </c>
      <c r="X2990" s="17">
        <f t="shared" si="1593"/>
        <v>0</v>
      </c>
      <c r="Y2990" s="2">
        <f t="shared" si="1594"/>
        <v>0</v>
      </c>
      <c r="Z2990" s="72">
        <f t="shared" si="1595"/>
        <v>0</v>
      </c>
      <c r="AA2990" s="2">
        <f t="shared" si="1581"/>
        <v>0</v>
      </c>
      <c r="AB2990" s="12">
        <f t="shared" si="1603"/>
        <v>4.6600000000000003E-2</v>
      </c>
      <c r="AC2990" s="17">
        <f t="shared" si="1596"/>
        <v>19</v>
      </c>
      <c r="AD2990" s="17">
        <v>252</v>
      </c>
      <c r="AE2990" s="13">
        <f t="shared" si="1607"/>
        <v>1.003439988</v>
      </c>
      <c r="AF2990" s="2">
        <f t="shared" si="1582"/>
        <v>953.05219172</v>
      </c>
      <c r="AG2990" s="2">
        <f t="shared" si="1597"/>
        <v>959.81718565999995</v>
      </c>
      <c r="AH2990" s="3">
        <f t="shared" si="1598"/>
        <v>0</v>
      </c>
      <c r="AI2990" s="4" t="str">
        <f t="shared" si="1608"/>
        <v>A+J=</v>
      </c>
      <c r="AJ2990" s="11">
        <f t="shared" si="1604"/>
        <v>44151</v>
      </c>
      <c r="AK2990" s="11"/>
      <c r="AL2990" s="4"/>
      <c r="AM2990" s="1"/>
      <c r="AN2990" s="11"/>
      <c r="AO2990" s="1"/>
      <c r="AP2990" s="1"/>
      <c r="AQ2990" s="3"/>
      <c r="AR2990" s="3"/>
      <c r="AS2990" s="6"/>
      <c r="AT2990" s="1"/>
      <c r="AU2990" s="1"/>
      <c r="AV2990" s="1"/>
      <c r="AW2990" s="1"/>
      <c r="AX2990" s="1"/>
      <c r="AY2990" s="1"/>
      <c r="AZ2990" s="1"/>
      <c r="BA2990" s="1"/>
      <c r="BB2990" s="1"/>
    </row>
    <row r="2991" spans="1:153" x14ac:dyDescent="0.2">
      <c r="A2991" s="158">
        <f t="shared" si="1599"/>
        <v>44147</v>
      </c>
      <c r="B2991" s="2">
        <f t="shared" si="1583"/>
        <v>280100.69889454026</v>
      </c>
      <c r="C2991" s="2">
        <f t="shared" si="1600"/>
        <v>181311.29999388999</v>
      </c>
      <c r="D2991" s="2">
        <f>SUM(Y2991:Y$3268)</f>
        <v>19202.050292180003</v>
      </c>
      <c r="E2991" s="73">
        <f t="shared" si="1584"/>
        <v>162109.24970170998</v>
      </c>
      <c r="F2991" s="88">
        <f t="shared" si="1610"/>
        <v>5357.46</v>
      </c>
      <c r="G2991" s="3">
        <f>IF(AND(N2991=1,N2990&gt;1),VLOOKUP(A2990,[1]Plan1!$BK$81:$BM$259,3),G2990)</f>
        <v>5391.75</v>
      </c>
      <c r="H2991" s="11">
        <f t="shared" si="1611"/>
        <v>44058</v>
      </c>
      <c r="I2991" s="11">
        <f t="shared" si="1612"/>
        <v>44089</v>
      </c>
      <c r="J2991" s="12">
        <f t="shared" si="1585"/>
        <v>6.4004210950712181E-3</v>
      </c>
      <c r="K2991" s="11">
        <f t="shared" si="1601"/>
        <v>44151</v>
      </c>
      <c r="L2991" s="11">
        <f t="shared" si="1586"/>
        <v>44151</v>
      </c>
      <c r="M2991" s="1">
        <f t="shared" si="1605"/>
        <v>22</v>
      </c>
      <c r="N2991" s="1">
        <f t="shared" si="1587"/>
        <v>20</v>
      </c>
      <c r="O2991" s="2">
        <f t="shared" si="1588"/>
        <v>1.0058168700000001</v>
      </c>
      <c r="P2991" s="13">
        <f t="shared" si="1613"/>
        <v>1.00240054</v>
      </c>
      <c r="Q2991" s="13">
        <f t="shared" si="1606"/>
        <v>1.5317086973965763</v>
      </c>
      <c r="R2991" s="2">
        <f t="shared" si="1609"/>
        <v>1.54061844</v>
      </c>
      <c r="S2991" s="2">
        <f t="shared" si="1602"/>
        <v>1.5280405699999999</v>
      </c>
      <c r="T2991" s="2">
        <f t="shared" si="1589"/>
        <v>277051.02219009999</v>
      </c>
      <c r="U2991" s="2">
        <f t="shared" si="1590"/>
        <v>10139.461581451395</v>
      </c>
      <c r="V2991" s="2">
        <f t="shared" si="1591"/>
        <v>87639.249683308924</v>
      </c>
      <c r="W2991" s="2">
        <f t="shared" si="1592"/>
        <v>279090.01125865028</v>
      </c>
      <c r="X2991" s="17">
        <f t="shared" si="1593"/>
        <v>0</v>
      </c>
      <c r="Y2991" s="2">
        <f t="shared" si="1594"/>
        <v>0</v>
      </c>
      <c r="Z2991" s="72">
        <f t="shared" si="1595"/>
        <v>0</v>
      </c>
      <c r="AA2991" s="2">
        <f t="shared" si="1581"/>
        <v>0</v>
      </c>
      <c r="AB2991" s="12">
        <f t="shared" si="1603"/>
        <v>4.6600000000000003E-2</v>
      </c>
      <c r="AC2991" s="17">
        <f t="shared" si="1596"/>
        <v>20</v>
      </c>
      <c r="AD2991" s="17">
        <v>252</v>
      </c>
      <c r="AE2991" s="13">
        <f t="shared" si="1607"/>
        <v>1.0036213679999999</v>
      </c>
      <c r="AF2991" s="2">
        <f t="shared" si="1582"/>
        <v>1003.30370612</v>
      </c>
      <c r="AG2991" s="2">
        <f t="shared" si="1597"/>
        <v>1010.68763589</v>
      </c>
      <c r="AH2991" s="3">
        <f t="shared" si="1598"/>
        <v>0</v>
      </c>
      <c r="AI2991" s="4" t="str">
        <f t="shared" si="1608"/>
        <v>A+J=</v>
      </c>
      <c r="AJ2991" s="11">
        <f t="shared" si="1604"/>
        <v>44151</v>
      </c>
      <c r="AK2991" s="11"/>
      <c r="AL2991" s="4"/>
      <c r="AM2991" s="1"/>
      <c r="AN2991" s="11"/>
      <c r="AO2991" s="1"/>
      <c r="AP2991" s="1"/>
      <c r="AQ2991" s="3"/>
      <c r="AR2991" s="3"/>
      <c r="AS2991" s="6"/>
      <c r="AT2991" s="1"/>
      <c r="AU2991" s="1"/>
      <c r="AV2991" s="1"/>
      <c r="AW2991" s="1"/>
      <c r="AX2991" s="1"/>
      <c r="AY2991" s="1"/>
      <c r="AZ2991" s="1"/>
      <c r="BA2991" s="1"/>
      <c r="BB2991" s="1"/>
    </row>
    <row r="2992" spans="1:153" x14ac:dyDescent="0.2">
      <c r="A2992" s="158">
        <f t="shared" si="1599"/>
        <v>44148</v>
      </c>
      <c r="B2992" s="2">
        <f t="shared" si="1583"/>
        <v>280224.04315763951</v>
      </c>
      <c r="C2992" s="2">
        <f t="shared" si="1600"/>
        <v>181311.29999388999</v>
      </c>
      <c r="D2992" s="2">
        <f>SUM(Y2992:Y$3268)</f>
        <v>19202.050292180003</v>
      </c>
      <c r="E2992" s="73">
        <f t="shared" si="1584"/>
        <v>162109.24970170998</v>
      </c>
      <c r="F2992" s="88">
        <f t="shared" si="1610"/>
        <v>5357.46</v>
      </c>
      <c r="G2992" s="3">
        <f>IF(AND(N2992=1,N2991&gt;1),VLOOKUP(A2991,[1]Plan1!$BK$81:$BM$259,3),G2991)</f>
        <v>5391.75</v>
      </c>
      <c r="H2992" s="11">
        <f t="shared" si="1611"/>
        <v>44058</v>
      </c>
      <c r="I2992" s="11">
        <f t="shared" si="1612"/>
        <v>44089</v>
      </c>
      <c r="J2992" s="12">
        <f t="shared" si="1585"/>
        <v>6.4004210950712181E-3</v>
      </c>
      <c r="K2992" s="11">
        <f t="shared" si="1601"/>
        <v>44151</v>
      </c>
      <c r="L2992" s="11">
        <f t="shared" si="1586"/>
        <v>44151</v>
      </c>
      <c r="M2992" s="1">
        <f t="shared" si="1605"/>
        <v>22</v>
      </c>
      <c r="N2992" s="1">
        <f t="shared" si="1587"/>
        <v>21</v>
      </c>
      <c r="O2992" s="2">
        <f t="shared" si="1588"/>
        <v>1.0061085999999999</v>
      </c>
      <c r="P2992" s="13">
        <f t="shared" si="1613"/>
        <v>1.00240054</v>
      </c>
      <c r="Q2992" s="13">
        <f t="shared" si="1606"/>
        <v>1.5317086973965763</v>
      </c>
      <c r="R2992" s="2">
        <f t="shared" si="1609"/>
        <v>1.5410652899999999</v>
      </c>
      <c r="S2992" s="2">
        <f t="shared" si="1602"/>
        <v>1.5280405699999999</v>
      </c>
      <c r="T2992" s="2">
        <f t="shared" si="1589"/>
        <v>277051.02219009999</v>
      </c>
      <c r="U2992" s="2">
        <f t="shared" si="1590"/>
        <v>10139.461581451395</v>
      </c>
      <c r="V2992" s="2">
        <f t="shared" si="1591"/>
        <v>87711.688201538112</v>
      </c>
      <c r="W2992" s="2">
        <f t="shared" si="1592"/>
        <v>279162.44977687951</v>
      </c>
      <c r="X2992" s="17">
        <f t="shared" si="1593"/>
        <v>0</v>
      </c>
      <c r="Y2992" s="2">
        <f t="shared" si="1594"/>
        <v>0</v>
      </c>
      <c r="Z2992" s="72">
        <f t="shared" si="1595"/>
        <v>0</v>
      </c>
      <c r="AA2992" s="2">
        <f t="shared" si="1581"/>
        <v>0</v>
      </c>
      <c r="AB2992" s="12">
        <f t="shared" si="1603"/>
        <v>4.6600000000000003E-2</v>
      </c>
      <c r="AC2992" s="17">
        <f t="shared" si="1596"/>
        <v>21</v>
      </c>
      <c r="AD2992" s="17">
        <v>252</v>
      </c>
      <c r="AE2992" s="13">
        <f t="shared" si="1607"/>
        <v>1.00380278</v>
      </c>
      <c r="AF2992" s="2">
        <f t="shared" si="1582"/>
        <v>1053.56408616</v>
      </c>
      <c r="AG2992" s="2">
        <f t="shared" si="1597"/>
        <v>1061.5933807599999</v>
      </c>
      <c r="AH2992" s="3">
        <f t="shared" si="1598"/>
        <v>0</v>
      </c>
      <c r="AI2992" s="4" t="str">
        <f t="shared" si="1608"/>
        <v>A+J=</v>
      </c>
      <c r="AJ2992" s="11">
        <f t="shared" si="1604"/>
        <v>44151</v>
      </c>
      <c r="AK2992" s="11"/>
      <c r="AL2992" s="4"/>
      <c r="AM2992" s="1"/>
      <c r="AN2992" s="11"/>
      <c r="AO2992" s="1"/>
      <c r="AP2992" s="1"/>
      <c r="AQ2992" s="3"/>
      <c r="AR2992" s="3"/>
      <c r="AS2992" s="6"/>
      <c r="AT2992" s="1"/>
      <c r="AU2992" s="1"/>
      <c r="AV2992" s="1"/>
      <c r="AW2992" s="1"/>
      <c r="AX2992" s="1"/>
      <c r="AY2992" s="1"/>
      <c r="AZ2992" s="1"/>
      <c r="BA2992" s="1"/>
      <c r="BB2992" s="1"/>
    </row>
    <row r="2993" spans="1:54" x14ac:dyDescent="0.2">
      <c r="A2993" s="158">
        <f t="shared" si="1599"/>
        <v>44149</v>
      </c>
      <c r="B2993" s="2">
        <f t="shared" si="1583"/>
        <v>280347.44407609117</v>
      </c>
      <c r="C2993" s="2">
        <f t="shared" si="1600"/>
        <v>181311.29999388999</v>
      </c>
      <c r="D2993" s="2">
        <f>SUM(Y2993:Y$3268)</f>
        <v>19202.050292180003</v>
      </c>
      <c r="E2993" s="73">
        <f t="shared" si="1584"/>
        <v>162109.24970170998</v>
      </c>
      <c r="F2993" s="88">
        <f t="shared" si="1610"/>
        <v>5357.46</v>
      </c>
      <c r="G2993" s="3">
        <f>IF(AND(N2993=1,N2992&gt;1),VLOOKUP(A2992,[1]Plan1!$BK$81:$BM$259,3),G2992)</f>
        <v>5391.75</v>
      </c>
      <c r="H2993" s="11">
        <f t="shared" si="1611"/>
        <v>44058</v>
      </c>
      <c r="I2993" s="11">
        <f t="shared" si="1612"/>
        <v>44089</v>
      </c>
      <c r="J2993" s="12">
        <f t="shared" si="1585"/>
        <v>6.4004210950712181E-3</v>
      </c>
      <c r="K2993" s="11">
        <f t="shared" si="1601"/>
        <v>44179</v>
      </c>
      <c r="L2993" s="11">
        <f t="shared" si="1586"/>
        <v>44151</v>
      </c>
      <c r="M2993" s="1">
        <f t="shared" si="1605"/>
        <v>22</v>
      </c>
      <c r="N2993" s="1">
        <f t="shared" si="1587"/>
        <v>22</v>
      </c>
      <c r="O2993" s="2">
        <f t="shared" si="1588"/>
        <v>1.0064004200000001</v>
      </c>
      <c r="P2993" s="13">
        <f t="shared" si="1613"/>
        <v>1.00240054</v>
      </c>
      <c r="Q2993" s="13">
        <f t="shared" si="1606"/>
        <v>1.5317086973965763</v>
      </c>
      <c r="R2993" s="2">
        <f t="shared" si="1609"/>
        <v>1.5415122699999999</v>
      </c>
      <c r="S2993" s="2">
        <f t="shared" si="1602"/>
        <v>1.5280405699999999</v>
      </c>
      <c r="T2993" s="2">
        <f t="shared" si="1589"/>
        <v>277051.02219009999</v>
      </c>
      <c r="U2993" s="2">
        <f t="shared" si="1590"/>
        <v>10139.461581451395</v>
      </c>
      <c r="V2993" s="2">
        <f t="shared" si="1591"/>
        <v>87784.14779396978</v>
      </c>
      <c r="W2993" s="2">
        <f t="shared" si="1592"/>
        <v>279234.90936931118</v>
      </c>
      <c r="X2993" s="17">
        <f t="shared" si="1593"/>
        <v>0</v>
      </c>
      <c r="Y2993" s="2">
        <f t="shared" si="1594"/>
        <v>0</v>
      </c>
      <c r="Z2993" s="72">
        <f t="shared" si="1595"/>
        <v>0</v>
      </c>
      <c r="AA2993" s="2">
        <f t="shared" si="1581"/>
        <v>0</v>
      </c>
      <c r="AB2993" s="12">
        <f t="shared" si="1603"/>
        <v>4.6600000000000003E-2</v>
      </c>
      <c r="AC2993" s="17">
        <f t="shared" si="1596"/>
        <v>22</v>
      </c>
      <c r="AD2993" s="17">
        <v>252</v>
      </c>
      <c r="AE2993" s="13">
        <f t="shared" si="1607"/>
        <v>1.003984225</v>
      </c>
      <c r="AF2993" s="2">
        <f t="shared" si="1582"/>
        <v>1103.8336088799999</v>
      </c>
      <c r="AG2993" s="2">
        <f t="shared" si="1597"/>
        <v>1112.5347067800001</v>
      </c>
      <c r="AH2993" s="3">
        <f t="shared" si="1598"/>
        <v>0</v>
      </c>
      <c r="AI2993" s="4" t="str">
        <f t="shared" si="1608"/>
        <v>A+J=</v>
      </c>
      <c r="AJ2993" s="11">
        <f t="shared" si="1604"/>
        <v>44151</v>
      </c>
      <c r="AK2993" s="11"/>
      <c r="AL2993" s="4"/>
      <c r="AM2993" s="1"/>
      <c r="AN2993" s="11"/>
      <c r="AO2993" s="1"/>
      <c r="AP2993" s="1"/>
      <c r="AQ2993" s="3"/>
      <c r="AR2993" s="3"/>
      <c r="AS2993" s="6"/>
      <c r="AT2993" s="1"/>
      <c r="AU2993" s="1"/>
      <c r="AV2993" s="1"/>
      <c r="AW2993" s="1"/>
      <c r="AX2993" s="1"/>
      <c r="AY2993" s="1"/>
      <c r="AZ2993" s="1"/>
      <c r="BA2993" s="1"/>
      <c r="BB2993" s="1"/>
    </row>
    <row r="2994" spans="1:54" x14ac:dyDescent="0.2">
      <c r="A2994" s="158">
        <f t="shared" si="1599"/>
        <v>44150</v>
      </c>
      <c r="B2994" s="2">
        <f t="shared" si="1583"/>
        <v>280347.44407609117</v>
      </c>
      <c r="C2994" s="2">
        <f t="shared" si="1600"/>
        <v>181311.29999388999</v>
      </c>
      <c r="D2994" s="2">
        <f>SUM(Y2994:Y$3268)</f>
        <v>19202.050292180003</v>
      </c>
      <c r="E2994" s="73">
        <f t="shared" si="1584"/>
        <v>162109.24970170998</v>
      </c>
      <c r="F2994" s="88">
        <f t="shared" si="1610"/>
        <v>5357.46</v>
      </c>
      <c r="G2994" s="3">
        <f>IF(AND(N2994=1,N2993&gt;1),VLOOKUP(A2993,[1]Plan1!$BK$81:$BM$259,3),G2993)</f>
        <v>5391.75</v>
      </c>
      <c r="H2994" s="11">
        <f t="shared" si="1611"/>
        <v>44058</v>
      </c>
      <c r="I2994" s="11">
        <f t="shared" si="1612"/>
        <v>44089</v>
      </c>
      <c r="J2994" s="12">
        <f t="shared" si="1585"/>
        <v>6.4004210950712181E-3</v>
      </c>
      <c r="K2994" s="11">
        <f t="shared" si="1601"/>
        <v>44179</v>
      </c>
      <c r="L2994" s="11">
        <f t="shared" si="1586"/>
        <v>44151</v>
      </c>
      <c r="M2994" s="1">
        <f t="shared" si="1605"/>
        <v>22</v>
      </c>
      <c r="N2994" s="1">
        <f t="shared" si="1587"/>
        <v>22</v>
      </c>
      <c r="O2994" s="2">
        <f t="shared" si="1588"/>
        <v>1.0064004200000001</v>
      </c>
      <c r="P2994" s="13">
        <f t="shared" si="1613"/>
        <v>1.00240054</v>
      </c>
      <c r="Q2994" s="13">
        <f t="shared" si="1606"/>
        <v>1.5317086973965763</v>
      </c>
      <c r="R2994" s="2">
        <f t="shared" si="1609"/>
        <v>1.5415122699999999</v>
      </c>
      <c r="S2994" s="2">
        <f t="shared" si="1602"/>
        <v>1.5280405699999999</v>
      </c>
      <c r="T2994" s="2">
        <f t="shared" si="1589"/>
        <v>277051.02219009999</v>
      </c>
      <c r="U2994" s="2">
        <f t="shared" si="1590"/>
        <v>10139.461581451395</v>
      </c>
      <c r="V2994" s="2">
        <f t="shared" si="1591"/>
        <v>87784.14779396978</v>
      </c>
      <c r="W2994" s="2">
        <f t="shared" si="1592"/>
        <v>279234.90936931118</v>
      </c>
      <c r="X2994" s="17">
        <f t="shared" si="1593"/>
        <v>0</v>
      </c>
      <c r="Y2994" s="2">
        <f t="shared" si="1594"/>
        <v>0</v>
      </c>
      <c r="Z2994" s="72">
        <f t="shared" si="1595"/>
        <v>0</v>
      </c>
      <c r="AA2994" s="2">
        <f t="shared" si="1581"/>
        <v>0</v>
      </c>
      <c r="AB2994" s="12">
        <f t="shared" si="1603"/>
        <v>4.6600000000000003E-2</v>
      </c>
      <c r="AC2994" s="17">
        <f t="shared" si="1596"/>
        <v>22</v>
      </c>
      <c r="AD2994" s="17">
        <v>252</v>
      </c>
      <c r="AE2994" s="13">
        <f t="shared" si="1607"/>
        <v>1.003984225</v>
      </c>
      <c r="AF2994" s="2">
        <f t="shared" si="1582"/>
        <v>1103.8336088799999</v>
      </c>
      <c r="AG2994" s="2">
        <f t="shared" si="1597"/>
        <v>1112.5347067800001</v>
      </c>
      <c r="AH2994" s="3">
        <f t="shared" si="1598"/>
        <v>0</v>
      </c>
      <c r="AI2994" s="4" t="str">
        <f t="shared" si="1608"/>
        <v>A+J=</v>
      </c>
      <c r="AJ2994" s="11">
        <f t="shared" si="1604"/>
        <v>44151</v>
      </c>
      <c r="AK2994" s="11"/>
      <c r="AL2994" s="4"/>
      <c r="AM2994" s="1"/>
      <c r="AN2994" s="11"/>
      <c r="AO2994" s="1"/>
      <c r="AP2994" s="1"/>
      <c r="AQ2994" s="3"/>
      <c r="AR2994" s="3"/>
      <c r="AS2994" s="6"/>
      <c r="AT2994" s="1"/>
      <c r="AU2994" s="1"/>
      <c r="AV2994" s="1"/>
      <c r="AW2994" s="1"/>
      <c r="AX2994" s="1"/>
      <c r="AY2994" s="1"/>
      <c r="AZ2994" s="1"/>
      <c r="BA2994" s="1"/>
      <c r="BB2994" s="1"/>
    </row>
    <row r="2995" spans="1:54" x14ac:dyDescent="0.2">
      <c r="A2995" s="158">
        <f t="shared" si="1599"/>
        <v>44151</v>
      </c>
      <c r="B2995" s="2">
        <f t="shared" si="1583"/>
        <v>280347.44407609117</v>
      </c>
      <c r="C2995" s="2">
        <f t="shared" si="1600"/>
        <v>181311.29999388999</v>
      </c>
      <c r="D2995" s="2">
        <f>SUM(Y2995:Y$3268)</f>
        <v>19202.050292180003</v>
      </c>
      <c r="E2995" s="73">
        <f t="shared" si="1584"/>
        <v>162109.24970170998</v>
      </c>
      <c r="F2995" s="88">
        <f t="shared" si="1610"/>
        <v>5357.46</v>
      </c>
      <c r="G2995" s="3">
        <f>IF(AND(N2995=1,N2994&gt;1),VLOOKUP(A2994,[1]Plan1!$BK$81:$BM$259,3),G2994)</f>
        <v>5391.75</v>
      </c>
      <c r="H2995" s="11">
        <f t="shared" si="1611"/>
        <v>44058</v>
      </c>
      <c r="I2995" s="11">
        <f t="shared" si="1612"/>
        <v>44089</v>
      </c>
      <c r="J2995" s="12">
        <f t="shared" si="1585"/>
        <v>6.4004210950712181E-3</v>
      </c>
      <c r="K2995" s="11">
        <f t="shared" si="1601"/>
        <v>44179</v>
      </c>
      <c r="L2995" s="11">
        <f t="shared" si="1586"/>
        <v>44151</v>
      </c>
      <c r="M2995" s="1">
        <f t="shared" si="1605"/>
        <v>22</v>
      </c>
      <c r="N2995" s="1">
        <f t="shared" si="1587"/>
        <v>22</v>
      </c>
      <c r="O2995" s="2">
        <f t="shared" si="1588"/>
        <v>1.0064004200000001</v>
      </c>
      <c r="P2995" s="13">
        <f t="shared" si="1613"/>
        <v>1.00240054</v>
      </c>
      <c r="Q2995" s="13">
        <f t="shared" si="1606"/>
        <v>1.5317086973965763</v>
      </c>
      <c r="R2995" s="2">
        <f t="shared" si="1609"/>
        <v>1.5415122699999999</v>
      </c>
      <c r="S2995" s="2">
        <f t="shared" si="1602"/>
        <v>1.5280405699999999</v>
      </c>
      <c r="T2995" s="2">
        <f t="shared" si="1589"/>
        <v>277051.02219009999</v>
      </c>
      <c r="U2995" s="2">
        <f t="shared" si="1590"/>
        <v>10139.461581451395</v>
      </c>
      <c r="V2995" s="2">
        <f t="shared" si="1591"/>
        <v>87784.14779396978</v>
      </c>
      <c r="W2995" s="2">
        <f t="shared" si="1592"/>
        <v>279234.90936931118</v>
      </c>
      <c r="X2995" s="17">
        <f t="shared" si="1593"/>
        <v>98</v>
      </c>
      <c r="Y2995" s="2">
        <f t="shared" si="1594"/>
        <v>1854.26159947</v>
      </c>
      <c r="Z2995" s="72">
        <f t="shared" si="1595"/>
        <v>1.022695E-2</v>
      </c>
      <c r="AA2995" s="2">
        <f t="shared" si="1581"/>
        <v>2833.38695138</v>
      </c>
      <c r="AB2995" s="12">
        <f t="shared" si="1603"/>
        <v>4.6600000000000003E-2</v>
      </c>
      <c r="AC2995" s="17">
        <f t="shared" si="1596"/>
        <v>22</v>
      </c>
      <c r="AD2995" s="17">
        <v>252</v>
      </c>
      <c r="AE2995" s="13">
        <f t="shared" si="1607"/>
        <v>1.003984225</v>
      </c>
      <c r="AF2995" s="2">
        <f t="shared" si="1582"/>
        <v>1103.8336088799999</v>
      </c>
      <c r="AG2995" s="2">
        <f t="shared" si="1597"/>
        <v>1112.5347067800001</v>
      </c>
      <c r="AH2995" s="3">
        <f t="shared" si="1598"/>
        <v>3937.2205602599997</v>
      </c>
      <c r="AI2995" s="4" t="str">
        <f t="shared" si="1608"/>
        <v>A+J=</v>
      </c>
      <c r="AJ2995" s="11">
        <f t="shared" si="1604"/>
        <v>44151</v>
      </c>
      <c r="AK2995" s="11"/>
      <c r="AL2995" s="4"/>
      <c r="AM2995" s="1"/>
      <c r="AN2995" s="11"/>
      <c r="AO2995" s="1"/>
      <c r="AP2995" s="1"/>
      <c r="AQ2995" s="3"/>
      <c r="AR2995" s="3"/>
      <c r="AS2995" s="6"/>
      <c r="AT2995" s="1"/>
      <c r="AU2995" s="1"/>
      <c r="AV2995" s="1"/>
      <c r="AW2995" s="1"/>
      <c r="AX2995" s="1"/>
      <c r="AY2995" s="1"/>
      <c r="AZ2995" s="1"/>
      <c r="BA2995" s="1"/>
      <c r="BB2995" s="1"/>
    </row>
    <row r="2996" spans="1:54" x14ac:dyDescent="0.2">
      <c r="A2996" s="158">
        <f t="shared" si="1599"/>
        <v>44152</v>
      </c>
      <c r="B2996" s="2">
        <f t="shared" si="1583"/>
        <v>276558.52321234357</v>
      </c>
      <c r="C2996" s="2">
        <f t="shared" si="1600"/>
        <v>179457.03839442</v>
      </c>
      <c r="D2996" s="2">
        <f>SUM(Y2996:Y$3268)</f>
        <v>17347.788692710001</v>
      </c>
      <c r="E2996" s="73">
        <f t="shared" si="1584"/>
        <v>162109.24970171001</v>
      </c>
      <c r="F2996" s="88">
        <f t="shared" si="1610"/>
        <v>5391.75</v>
      </c>
      <c r="G2996" s="3">
        <f>IF(AND(N2996=1,N2995&gt;1),VLOOKUP(A2995,[1]Plan1!$BK$81:$BM$259,3),G2995)</f>
        <v>5438.12</v>
      </c>
      <c r="H2996" s="11">
        <f t="shared" si="1611"/>
        <v>44091</v>
      </c>
      <c r="I2996" s="11">
        <f t="shared" si="1612"/>
        <v>44121</v>
      </c>
      <c r="J2996" s="12">
        <f t="shared" si="1585"/>
        <v>8.6001761951128852E-3</v>
      </c>
      <c r="K2996" s="11">
        <f t="shared" si="1601"/>
        <v>44179</v>
      </c>
      <c r="L2996" s="11">
        <f t="shared" si="1586"/>
        <v>44179</v>
      </c>
      <c r="M2996" s="1">
        <f t="shared" si="1605"/>
        <v>20</v>
      </c>
      <c r="N2996" s="1">
        <f t="shared" si="1587"/>
        <v>1</v>
      </c>
      <c r="O2996" s="2">
        <f t="shared" si="1588"/>
        <v>1.0004282600000001</v>
      </c>
      <c r="P2996" s="13">
        <f t="shared" si="1613"/>
        <v>1.0064004200000001</v>
      </c>
      <c r="Q2996" s="13">
        <f t="shared" si="1606"/>
        <v>1.5415122763775675</v>
      </c>
      <c r="R2996" s="2">
        <f t="shared" si="1609"/>
        <v>1.5421724400000001</v>
      </c>
      <c r="S2996" s="2">
        <f t="shared" si="1602"/>
        <v>1.5280405699999999</v>
      </c>
      <c r="T2996" s="2">
        <f t="shared" si="1589"/>
        <v>274217.63523871999</v>
      </c>
      <c r="U2996" s="2">
        <f t="shared" si="1590"/>
        <v>9160.336229538143</v>
      </c>
      <c r="V2996" s="2">
        <f t="shared" si="1591"/>
        <v>87891.167457345407</v>
      </c>
      <c r="W2996" s="2">
        <f t="shared" si="1592"/>
        <v>276508.54208130355</v>
      </c>
      <c r="X2996" s="17">
        <f t="shared" si="1593"/>
        <v>0</v>
      </c>
      <c r="Y2996" s="2">
        <f t="shared" si="1594"/>
        <v>0</v>
      </c>
      <c r="Z2996" s="72">
        <f t="shared" si="1595"/>
        <v>0</v>
      </c>
      <c r="AA2996" s="2">
        <f t="shared" si="1581"/>
        <v>0</v>
      </c>
      <c r="AB2996" s="12">
        <f t="shared" si="1603"/>
        <v>4.6600000000000003E-2</v>
      </c>
      <c r="AC2996" s="17">
        <f t="shared" si="1596"/>
        <v>1</v>
      </c>
      <c r="AD2996" s="17">
        <v>252</v>
      </c>
      <c r="AE2996" s="13">
        <f t="shared" si="1607"/>
        <v>1.0001807579999999</v>
      </c>
      <c r="AF2996" s="2">
        <f t="shared" si="1582"/>
        <v>49.567031309999997</v>
      </c>
      <c r="AG2996" s="2">
        <f t="shared" si="1597"/>
        <v>49.981131040000001</v>
      </c>
      <c r="AH2996" s="3">
        <f t="shared" si="1598"/>
        <v>0</v>
      </c>
      <c r="AI2996" s="4" t="str">
        <f t="shared" si="1608"/>
        <v>A+J=</v>
      </c>
      <c r="AJ2996" s="11">
        <f t="shared" si="1604"/>
        <v>44179</v>
      </c>
      <c r="AK2996" s="11"/>
      <c r="AL2996" s="4"/>
      <c r="AM2996" s="1"/>
      <c r="AN2996" s="11"/>
      <c r="AO2996" s="1"/>
      <c r="AP2996" s="1"/>
      <c r="AQ2996" s="3"/>
      <c r="AR2996" s="3"/>
      <c r="AS2996" s="6"/>
      <c r="AT2996" s="1"/>
      <c r="AU2996" s="1"/>
      <c r="AV2996" s="1"/>
      <c r="AW2996" s="1"/>
      <c r="AX2996" s="1"/>
      <c r="AY2996" s="1"/>
      <c r="AZ2996" s="1"/>
      <c r="BA2996" s="1"/>
      <c r="BB2996" s="1"/>
    </row>
    <row r="2997" spans="1:54" x14ac:dyDescent="0.2">
      <c r="A2997" s="158">
        <f t="shared" si="1599"/>
        <v>44153</v>
      </c>
      <c r="B2997" s="2">
        <f t="shared" si="1583"/>
        <v>276715.61533311656</v>
      </c>
      <c r="C2997" s="2">
        <f t="shared" si="1600"/>
        <v>179457.03839442</v>
      </c>
      <c r="D2997" s="2">
        <f>SUM(Y2997:Y$3268)</f>
        <v>17347.788692710001</v>
      </c>
      <c r="E2997" s="73">
        <f t="shared" si="1584"/>
        <v>162109.24970171001</v>
      </c>
      <c r="F2997" s="88">
        <f t="shared" si="1610"/>
        <v>5391.75</v>
      </c>
      <c r="G2997" s="3">
        <f>IF(AND(N2997=1,N2996&gt;1),VLOOKUP(A2996,[1]Plan1!$BK$81:$BM$259,3),G2996)</f>
        <v>5438.12</v>
      </c>
      <c r="H2997" s="11">
        <f t="shared" si="1611"/>
        <v>44091</v>
      </c>
      <c r="I2997" s="11">
        <f t="shared" si="1612"/>
        <v>44121</v>
      </c>
      <c r="J2997" s="12">
        <f t="shared" si="1585"/>
        <v>8.6001761951128852E-3</v>
      </c>
      <c r="K2997" s="11">
        <f t="shared" si="1601"/>
        <v>44179</v>
      </c>
      <c r="L2997" s="11">
        <f t="shared" si="1586"/>
        <v>44179</v>
      </c>
      <c r="M2997" s="1">
        <f t="shared" si="1605"/>
        <v>20</v>
      </c>
      <c r="N2997" s="1">
        <f t="shared" si="1587"/>
        <v>2</v>
      </c>
      <c r="O2997" s="2">
        <f t="shared" si="1588"/>
        <v>1.0008566999999999</v>
      </c>
      <c r="P2997" s="13">
        <f t="shared" si="1613"/>
        <v>1.0064004200000001</v>
      </c>
      <c r="Q2997" s="13">
        <f t="shared" si="1606"/>
        <v>1.5415122763775675</v>
      </c>
      <c r="R2997" s="2">
        <f t="shared" si="1609"/>
        <v>1.54283288</v>
      </c>
      <c r="S2997" s="2">
        <f t="shared" si="1602"/>
        <v>1.5280405699999999</v>
      </c>
      <c r="T2997" s="2">
        <f t="shared" si="1589"/>
        <v>274217.63523871999</v>
      </c>
      <c r="U2997" s="2">
        <f t="shared" si="1590"/>
        <v>9160.336229538143</v>
      </c>
      <c r="V2997" s="2">
        <f t="shared" si="1591"/>
        <v>87998.230890218387</v>
      </c>
      <c r="W2997" s="2">
        <f t="shared" si="1592"/>
        <v>276615.60551417654</v>
      </c>
      <c r="X2997" s="17">
        <f t="shared" si="1593"/>
        <v>0</v>
      </c>
      <c r="Y2997" s="2">
        <f t="shared" si="1594"/>
        <v>0</v>
      </c>
      <c r="Z2997" s="72">
        <f t="shared" si="1595"/>
        <v>0</v>
      </c>
      <c r="AA2997" s="2">
        <f t="shared" si="1581"/>
        <v>0</v>
      </c>
      <c r="AB2997" s="12">
        <f t="shared" si="1603"/>
        <v>4.6600000000000003E-2</v>
      </c>
      <c r="AC2997" s="17">
        <f t="shared" si="1596"/>
        <v>2</v>
      </c>
      <c r="AD2997" s="17">
        <v>252</v>
      </c>
      <c r="AE2997" s="13">
        <f t="shared" si="1607"/>
        <v>1.0003615480000001</v>
      </c>
      <c r="AF2997" s="2">
        <f t="shared" si="1582"/>
        <v>99.142837580000005</v>
      </c>
      <c r="AG2997" s="2">
        <f t="shared" si="1597"/>
        <v>100.00981894</v>
      </c>
      <c r="AH2997" s="3">
        <f t="shared" si="1598"/>
        <v>0</v>
      </c>
      <c r="AI2997" s="4" t="str">
        <f t="shared" si="1608"/>
        <v>A+J=</v>
      </c>
      <c r="AJ2997" s="11">
        <f t="shared" si="1604"/>
        <v>44179</v>
      </c>
      <c r="AK2997" s="11"/>
      <c r="AL2997" s="4"/>
      <c r="AM2997" s="1"/>
      <c r="AN2997" s="11"/>
      <c r="AO2997" s="1"/>
      <c r="AP2997" s="1"/>
      <c r="AQ2997" s="3"/>
      <c r="AR2997" s="3"/>
      <c r="AS2997" s="6"/>
      <c r="AT2997" s="1"/>
      <c r="AU2997" s="1"/>
      <c r="AV2997" s="1"/>
      <c r="AW2997" s="1"/>
      <c r="AX2997" s="1"/>
      <c r="AY2997" s="1"/>
      <c r="AZ2997" s="1"/>
      <c r="BA2997" s="1"/>
      <c r="BB2997" s="1"/>
    </row>
    <row r="2998" spans="1:54" x14ac:dyDescent="0.2">
      <c r="A2998" s="158">
        <f t="shared" si="1599"/>
        <v>44154</v>
      </c>
      <c r="B2998" s="2">
        <f t="shared" si="1583"/>
        <v>276872.80395687441</v>
      </c>
      <c r="C2998" s="2">
        <f t="shared" si="1600"/>
        <v>179457.03839442</v>
      </c>
      <c r="D2998" s="2">
        <f>SUM(Y2998:Y$3268)</f>
        <v>17347.788692710001</v>
      </c>
      <c r="E2998" s="73">
        <f t="shared" si="1584"/>
        <v>162109.24970171001</v>
      </c>
      <c r="F2998" s="88">
        <f t="shared" si="1610"/>
        <v>5391.75</v>
      </c>
      <c r="G2998" s="3">
        <f>IF(AND(N2998=1,N2997&gt;1),VLOOKUP(A2997,[1]Plan1!$BK$81:$BM$259,3),G2997)</f>
        <v>5438.12</v>
      </c>
      <c r="H2998" s="11">
        <f t="shared" si="1611"/>
        <v>44091</v>
      </c>
      <c r="I2998" s="11">
        <f t="shared" si="1612"/>
        <v>44121</v>
      </c>
      <c r="J2998" s="12">
        <f t="shared" si="1585"/>
        <v>8.6001761951128852E-3</v>
      </c>
      <c r="K2998" s="11">
        <f t="shared" si="1601"/>
        <v>44179</v>
      </c>
      <c r="L2998" s="11">
        <f t="shared" si="1586"/>
        <v>44179</v>
      </c>
      <c r="M2998" s="1">
        <f t="shared" si="1605"/>
        <v>20</v>
      </c>
      <c r="N2998" s="1">
        <f t="shared" si="1587"/>
        <v>3</v>
      </c>
      <c r="O2998" s="2">
        <f t="shared" si="1588"/>
        <v>1.00128533</v>
      </c>
      <c r="P2998" s="13">
        <f t="shared" si="1613"/>
        <v>1.0064004200000001</v>
      </c>
      <c r="Q2998" s="13">
        <f t="shared" si="1606"/>
        <v>1.5415122763775675</v>
      </c>
      <c r="R2998" s="2">
        <f t="shared" si="1609"/>
        <v>1.54349362</v>
      </c>
      <c r="S2998" s="2">
        <f t="shared" si="1602"/>
        <v>1.5280405699999999</v>
      </c>
      <c r="T2998" s="2">
        <f t="shared" si="1589"/>
        <v>274217.63523871999</v>
      </c>
      <c r="U2998" s="2">
        <f t="shared" si="1590"/>
        <v>9160.336229538143</v>
      </c>
      <c r="V2998" s="2">
        <f t="shared" si="1591"/>
        <v>88105.34295586629</v>
      </c>
      <c r="W2998" s="2">
        <f t="shared" si="1592"/>
        <v>276722.71757982444</v>
      </c>
      <c r="X2998" s="17">
        <f t="shared" si="1593"/>
        <v>0</v>
      </c>
      <c r="Y2998" s="2">
        <f t="shared" si="1594"/>
        <v>0</v>
      </c>
      <c r="Z2998" s="72">
        <f t="shared" si="1595"/>
        <v>0</v>
      </c>
      <c r="AA2998" s="2">
        <f t="shared" si="1581"/>
        <v>0</v>
      </c>
      <c r="AB2998" s="12">
        <f t="shared" si="1603"/>
        <v>4.6600000000000003E-2</v>
      </c>
      <c r="AC2998" s="17">
        <f t="shared" si="1596"/>
        <v>3</v>
      </c>
      <c r="AD2998" s="17">
        <v>252</v>
      </c>
      <c r="AE2998" s="13">
        <f t="shared" si="1607"/>
        <v>1.0005423710000001</v>
      </c>
      <c r="AF2998" s="2">
        <f t="shared" si="1582"/>
        <v>148.72769303999999</v>
      </c>
      <c r="AG2998" s="2">
        <f t="shared" si="1597"/>
        <v>150.08637705000001</v>
      </c>
      <c r="AH2998" s="3">
        <f t="shared" si="1598"/>
        <v>0</v>
      </c>
      <c r="AI2998" s="4" t="str">
        <f t="shared" si="1608"/>
        <v>A+J=</v>
      </c>
      <c r="AJ2998" s="11">
        <f t="shared" si="1604"/>
        <v>44179</v>
      </c>
      <c r="AK2998" s="11"/>
      <c r="AL2998" s="4"/>
      <c r="AM2998" s="1"/>
      <c r="AN2998" s="11"/>
      <c r="AO2998" s="1"/>
      <c r="AP2998" s="1"/>
      <c r="AQ2998" s="3"/>
      <c r="AR2998" s="3"/>
      <c r="AS2998" s="6"/>
      <c r="AT2998" s="1"/>
      <c r="AU2998" s="1"/>
      <c r="AV2998" s="1"/>
      <c r="AW2998" s="1"/>
      <c r="AX2998" s="1"/>
      <c r="AY2998" s="1"/>
      <c r="AZ2998" s="1"/>
      <c r="BA2998" s="1"/>
      <c r="BB2998" s="1"/>
    </row>
    <row r="2999" spans="1:54" x14ac:dyDescent="0.2">
      <c r="A2999" s="158">
        <f t="shared" si="1599"/>
        <v>44155</v>
      </c>
      <c r="B2999" s="2">
        <f t="shared" si="1583"/>
        <v>277030.0858760922</v>
      </c>
      <c r="C2999" s="2">
        <f t="shared" si="1600"/>
        <v>179457.03839442</v>
      </c>
      <c r="D2999" s="2">
        <f>SUM(Y2999:Y$3268)</f>
        <v>17347.788692710001</v>
      </c>
      <c r="E2999" s="73">
        <f t="shared" si="1584"/>
        <v>162109.24970171001</v>
      </c>
      <c r="F2999" s="88">
        <f t="shared" si="1610"/>
        <v>5391.75</v>
      </c>
      <c r="G2999" s="3">
        <f>IF(AND(N2999=1,N2998&gt;1),VLOOKUP(A2998,[1]Plan1!$BK$81:$BM$259,3),G2998)</f>
        <v>5438.12</v>
      </c>
      <c r="H2999" s="11">
        <f t="shared" si="1611"/>
        <v>44091</v>
      </c>
      <c r="I2999" s="11">
        <f t="shared" si="1612"/>
        <v>44121</v>
      </c>
      <c r="J2999" s="12">
        <f t="shared" si="1585"/>
        <v>8.6001761951128852E-3</v>
      </c>
      <c r="K2999" s="11">
        <f t="shared" si="1601"/>
        <v>44179</v>
      </c>
      <c r="L2999" s="11">
        <f t="shared" si="1586"/>
        <v>44179</v>
      </c>
      <c r="M2999" s="1">
        <f t="shared" si="1605"/>
        <v>20</v>
      </c>
      <c r="N2999" s="1">
        <f t="shared" si="1587"/>
        <v>4</v>
      </c>
      <c r="O2999" s="2">
        <f t="shared" si="1588"/>
        <v>1.00171414</v>
      </c>
      <c r="P2999" s="13">
        <f t="shared" si="1613"/>
        <v>1.0064004200000001</v>
      </c>
      <c r="Q2999" s="13">
        <f t="shared" si="1606"/>
        <v>1.5415122763775675</v>
      </c>
      <c r="R2999" s="2">
        <f t="shared" si="1609"/>
        <v>1.5441546399999999</v>
      </c>
      <c r="S2999" s="2">
        <f t="shared" si="1602"/>
        <v>1.5280405699999999</v>
      </c>
      <c r="T2999" s="2">
        <f t="shared" si="1589"/>
        <v>274217.63523871999</v>
      </c>
      <c r="U2999" s="2">
        <f t="shared" si="1590"/>
        <v>9160.336229538143</v>
      </c>
      <c r="V2999" s="2">
        <f t="shared" si="1591"/>
        <v>88212.500412104098</v>
      </c>
      <c r="W2999" s="2">
        <f t="shared" si="1592"/>
        <v>276829.87503606221</v>
      </c>
      <c r="X2999" s="17">
        <f t="shared" si="1593"/>
        <v>0</v>
      </c>
      <c r="Y2999" s="2">
        <f t="shared" si="1594"/>
        <v>0</v>
      </c>
      <c r="Z2999" s="72">
        <f t="shared" si="1595"/>
        <v>0</v>
      </c>
      <c r="AA2999" s="2">
        <f t="shared" si="1581"/>
        <v>0</v>
      </c>
      <c r="AB2999" s="12">
        <f t="shared" si="1603"/>
        <v>4.6600000000000003E-2</v>
      </c>
      <c r="AC2999" s="17">
        <f t="shared" si="1596"/>
        <v>4</v>
      </c>
      <c r="AD2999" s="17">
        <v>252</v>
      </c>
      <c r="AE2999" s="13">
        <f t="shared" si="1607"/>
        <v>1.0007232269999999</v>
      </c>
      <c r="AF2999" s="2">
        <f t="shared" si="1582"/>
        <v>198.32159768</v>
      </c>
      <c r="AG2999" s="2">
        <f t="shared" si="1597"/>
        <v>200.21084003000001</v>
      </c>
      <c r="AH2999" s="3">
        <f t="shared" si="1598"/>
        <v>0</v>
      </c>
      <c r="AI2999" s="4" t="str">
        <f t="shared" si="1608"/>
        <v>A+J=</v>
      </c>
      <c r="AJ2999" s="11">
        <f t="shared" si="1604"/>
        <v>44179</v>
      </c>
      <c r="AK2999" s="11"/>
      <c r="AL2999" s="4"/>
      <c r="AM2999" s="1"/>
      <c r="AN2999" s="11"/>
      <c r="AO2999" s="1"/>
      <c r="AP2999" s="1"/>
      <c r="AQ2999" s="3"/>
      <c r="AR2999" s="3"/>
      <c r="AS2999" s="6"/>
      <c r="AT2999" s="1"/>
      <c r="AU2999" s="1"/>
      <c r="AV2999" s="1"/>
      <c r="AW2999" s="1"/>
      <c r="AX2999" s="1"/>
      <c r="AY2999" s="1"/>
      <c r="AZ2999" s="1"/>
      <c r="BA2999" s="1"/>
      <c r="BB2999" s="1"/>
    </row>
    <row r="3000" spans="1:54" x14ac:dyDescent="0.2">
      <c r="A3000" s="158">
        <f t="shared" si="1599"/>
        <v>44156</v>
      </c>
      <c r="B3000" s="2">
        <f t="shared" si="1583"/>
        <v>277187.4624716125</v>
      </c>
      <c r="C3000" s="2">
        <f t="shared" si="1600"/>
        <v>179457.03839442</v>
      </c>
      <c r="D3000" s="2">
        <f>SUM(Y3000:Y$3268)</f>
        <v>17347.788692710001</v>
      </c>
      <c r="E3000" s="73">
        <f t="shared" si="1584"/>
        <v>162109.24970171001</v>
      </c>
      <c r="F3000" s="88">
        <f t="shared" si="1610"/>
        <v>5391.75</v>
      </c>
      <c r="G3000" s="3">
        <f>IF(AND(N3000=1,N2999&gt;1),VLOOKUP(A2999,[1]Plan1!$BK$81:$BM$259,3),G2999)</f>
        <v>5438.12</v>
      </c>
      <c r="H3000" s="11">
        <f t="shared" si="1611"/>
        <v>44091</v>
      </c>
      <c r="I3000" s="11">
        <f t="shared" si="1612"/>
        <v>44121</v>
      </c>
      <c r="J3000" s="12">
        <f t="shared" si="1585"/>
        <v>8.6001761951128852E-3</v>
      </c>
      <c r="K3000" s="11">
        <f t="shared" si="1601"/>
        <v>44179</v>
      </c>
      <c r="L3000" s="11">
        <f t="shared" si="1586"/>
        <v>44179</v>
      </c>
      <c r="M3000" s="1">
        <f t="shared" si="1605"/>
        <v>20</v>
      </c>
      <c r="N3000" s="1">
        <f t="shared" si="1587"/>
        <v>5</v>
      </c>
      <c r="O3000" s="2">
        <f t="shared" si="1588"/>
        <v>1.00214314</v>
      </c>
      <c r="P3000" s="13">
        <f t="shared" si="1613"/>
        <v>1.0064004200000001</v>
      </c>
      <c r="Q3000" s="13">
        <f t="shared" si="1606"/>
        <v>1.5415122763775675</v>
      </c>
      <c r="R3000" s="2">
        <f t="shared" si="1609"/>
        <v>1.54481595</v>
      </c>
      <c r="S3000" s="2">
        <f t="shared" si="1602"/>
        <v>1.5280405699999999</v>
      </c>
      <c r="T3000" s="2">
        <f t="shared" si="1589"/>
        <v>274217.63523871999</v>
      </c>
      <c r="U3000" s="2">
        <f t="shared" si="1590"/>
        <v>9160.336229538143</v>
      </c>
      <c r="V3000" s="2">
        <f t="shared" si="1591"/>
        <v>88319.704880024365</v>
      </c>
      <c r="W3000" s="2">
        <f t="shared" si="1592"/>
        <v>276937.0795039825</v>
      </c>
      <c r="X3000" s="17">
        <f t="shared" si="1593"/>
        <v>0</v>
      </c>
      <c r="Y3000" s="2">
        <f t="shared" si="1594"/>
        <v>0</v>
      </c>
      <c r="Z3000" s="72">
        <f t="shared" si="1595"/>
        <v>0</v>
      </c>
      <c r="AA3000" s="2">
        <f t="shared" si="1581"/>
        <v>0</v>
      </c>
      <c r="AB3000" s="12">
        <f t="shared" si="1603"/>
        <v>4.6600000000000003E-2</v>
      </c>
      <c r="AC3000" s="17">
        <f t="shared" si="1596"/>
        <v>5</v>
      </c>
      <c r="AD3000" s="17">
        <v>252</v>
      </c>
      <c r="AE3000" s="13">
        <f t="shared" si="1607"/>
        <v>1.000904115</v>
      </c>
      <c r="AF3000" s="2">
        <f t="shared" si="1582"/>
        <v>247.92427728000001</v>
      </c>
      <c r="AG3000" s="2">
        <f t="shared" si="1597"/>
        <v>250.38296763</v>
      </c>
      <c r="AH3000" s="3">
        <f t="shared" si="1598"/>
        <v>0</v>
      </c>
      <c r="AI3000" s="4" t="str">
        <f t="shared" si="1608"/>
        <v>A+J=</v>
      </c>
      <c r="AJ3000" s="11">
        <f t="shared" si="1604"/>
        <v>44179</v>
      </c>
      <c r="AK3000" s="11"/>
      <c r="AL3000" s="4"/>
      <c r="AM3000" s="1"/>
      <c r="AN3000" s="11"/>
      <c r="AO3000" s="1"/>
      <c r="AP3000" s="1"/>
      <c r="AQ3000" s="3"/>
      <c r="AR3000" s="3"/>
      <c r="AS3000" s="6"/>
      <c r="AT3000" s="1"/>
      <c r="AU3000" s="1"/>
      <c r="AV3000" s="1"/>
      <c r="AW3000" s="1"/>
      <c r="AX3000" s="1"/>
      <c r="AY3000" s="1"/>
      <c r="AZ3000" s="1"/>
      <c r="BA3000" s="1"/>
      <c r="BB3000" s="1"/>
    </row>
    <row r="3001" spans="1:54" x14ac:dyDescent="0.2">
      <c r="A3001" s="158">
        <f t="shared" si="1599"/>
        <v>44157</v>
      </c>
      <c r="B3001" s="2">
        <f t="shared" si="1583"/>
        <v>277187.4624716125</v>
      </c>
      <c r="C3001" s="2">
        <f t="shared" si="1600"/>
        <v>179457.03839442</v>
      </c>
      <c r="D3001" s="2">
        <f>SUM(Y3001:Y$3268)</f>
        <v>17347.788692710001</v>
      </c>
      <c r="E3001" s="73">
        <f t="shared" si="1584"/>
        <v>162109.24970171001</v>
      </c>
      <c r="F3001" s="88">
        <f t="shared" si="1610"/>
        <v>5391.75</v>
      </c>
      <c r="G3001" s="3">
        <f>IF(AND(N3001=1,N3000&gt;1),VLOOKUP(A3000,[1]Plan1!$BK$81:$BM$259,3),G3000)</f>
        <v>5438.12</v>
      </c>
      <c r="H3001" s="11">
        <f t="shared" si="1611"/>
        <v>44091</v>
      </c>
      <c r="I3001" s="11">
        <f t="shared" si="1612"/>
        <v>44121</v>
      </c>
      <c r="J3001" s="12">
        <f t="shared" si="1585"/>
        <v>8.6001761951128852E-3</v>
      </c>
      <c r="K3001" s="11">
        <f t="shared" si="1601"/>
        <v>44179</v>
      </c>
      <c r="L3001" s="11">
        <f t="shared" si="1586"/>
        <v>44179</v>
      </c>
      <c r="M3001" s="1">
        <f t="shared" si="1605"/>
        <v>20</v>
      </c>
      <c r="N3001" s="1">
        <f t="shared" si="1587"/>
        <v>5</v>
      </c>
      <c r="O3001" s="2">
        <f t="shared" si="1588"/>
        <v>1.00214314</v>
      </c>
      <c r="P3001" s="13">
        <f t="shared" si="1613"/>
        <v>1.0064004200000001</v>
      </c>
      <c r="Q3001" s="13">
        <f t="shared" si="1606"/>
        <v>1.5415122763775675</v>
      </c>
      <c r="R3001" s="2">
        <f t="shared" si="1609"/>
        <v>1.54481595</v>
      </c>
      <c r="S3001" s="2">
        <f t="shared" si="1602"/>
        <v>1.5280405699999999</v>
      </c>
      <c r="T3001" s="2">
        <f t="shared" si="1589"/>
        <v>274217.63523871999</v>
      </c>
      <c r="U3001" s="2">
        <f t="shared" si="1590"/>
        <v>9160.336229538143</v>
      </c>
      <c r="V3001" s="2">
        <f t="shared" si="1591"/>
        <v>88319.704880024365</v>
      </c>
      <c r="W3001" s="2">
        <f t="shared" si="1592"/>
        <v>276937.0795039825</v>
      </c>
      <c r="X3001" s="17">
        <f t="shared" si="1593"/>
        <v>0</v>
      </c>
      <c r="Y3001" s="2">
        <f t="shared" si="1594"/>
        <v>0</v>
      </c>
      <c r="Z3001" s="72">
        <f t="shared" si="1595"/>
        <v>0</v>
      </c>
      <c r="AA3001" s="2">
        <f t="shared" si="1581"/>
        <v>0</v>
      </c>
      <c r="AB3001" s="12">
        <f t="shared" si="1603"/>
        <v>4.6600000000000003E-2</v>
      </c>
      <c r="AC3001" s="17">
        <f t="shared" si="1596"/>
        <v>5</v>
      </c>
      <c r="AD3001" s="17">
        <v>252</v>
      </c>
      <c r="AE3001" s="13">
        <f t="shared" si="1607"/>
        <v>1.000904115</v>
      </c>
      <c r="AF3001" s="2">
        <f t="shared" si="1582"/>
        <v>247.92427728000001</v>
      </c>
      <c r="AG3001" s="2">
        <f t="shared" si="1597"/>
        <v>250.38296763</v>
      </c>
      <c r="AH3001" s="3">
        <f t="shared" si="1598"/>
        <v>0</v>
      </c>
      <c r="AI3001" s="4" t="str">
        <f t="shared" si="1608"/>
        <v>A+J=</v>
      </c>
      <c r="AJ3001" s="11">
        <f t="shared" si="1604"/>
        <v>44179</v>
      </c>
      <c r="AK3001" s="11"/>
      <c r="AL3001" s="4"/>
      <c r="AM3001" s="1"/>
      <c r="AN3001" s="11"/>
      <c r="AO3001" s="1"/>
      <c r="AP3001" s="1"/>
      <c r="AQ3001" s="3"/>
      <c r="AR3001" s="3"/>
      <c r="AS3001" s="6"/>
      <c r="AT3001" s="1"/>
      <c r="AU3001" s="1"/>
      <c r="AV3001" s="1"/>
      <c r="AW3001" s="1"/>
      <c r="AX3001" s="1"/>
      <c r="AY3001" s="1"/>
      <c r="AZ3001" s="1"/>
      <c r="BA3001" s="1"/>
      <c r="BB3001" s="1"/>
    </row>
    <row r="3002" spans="1:54" x14ac:dyDescent="0.2">
      <c r="A3002" s="158">
        <f t="shared" si="1599"/>
        <v>44158</v>
      </c>
      <c r="B3002" s="2">
        <f t="shared" si="1583"/>
        <v>277187.4624716125</v>
      </c>
      <c r="C3002" s="2">
        <f t="shared" si="1600"/>
        <v>179457.03839442</v>
      </c>
      <c r="D3002" s="2">
        <f>SUM(Y3002:Y$3268)</f>
        <v>17347.788692710001</v>
      </c>
      <c r="E3002" s="73">
        <f t="shared" si="1584"/>
        <v>162109.24970171001</v>
      </c>
      <c r="F3002" s="88">
        <f t="shared" si="1610"/>
        <v>5391.75</v>
      </c>
      <c r="G3002" s="3">
        <f>IF(AND(N3002=1,N3001&gt;1),VLOOKUP(A3001,[1]Plan1!$BK$81:$BM$259,3),G3001)</f>
        <v>5438.12</v>
      </c>
      <c r="H3002" s="11">
        <f t="shared" si="1611"/>
        <v>44091</v>
      </c>
      <c r="I3002" s="11">
        <f t="shared" si="1612"/>
        <v>44121</v>
      </c>
      <c r="J3002" s="12">
        <f t="shared" si="1585"/>
        <v>8.6001761951128852E-3</v>
      </c>
      <c r="K3002" s="11">
        <f t="shared" si="1601"/>
        <v>44179</v>
      </c>
      <c r="L3002" s="11">
        <f t="shared" si="1586"/>
        <v>44179</v>
      </c>
      <c r="M3002" s="1">
        <f t="shared" si="1605"/>
        <v>20</v>
      </c>
      <c r="N3002" s="1">
        <f t="shared" si="1587"/>
        <v>5</v>
      </c>
      <c r="O3002" s="2">
        <f t="shared" si="1588"/>
        <v>1.00214314</v>
      </c>
      <c r="P3002" s="13">
        <f t="shared" si="1613"/>
        <v>1.0064004200000001</v>
      </c>
      <c r="Q3002" s="13">
        <f t="shared" si="1606"/>
        <v>1.5415122763775675</v>
      </c>
      <c r="R3002" s="2">
        <f t="shared" si="1609"/>
        <v>1.54481595</v>
      </c>
      <c r="S3002" s="2">
        <f t="shared" si="1602"/>
        <v>1.5280405699999999</v>
      </c>
      <c r="T3002" s="2">
        <f t="shared" si="1589"/>
        <v>274217.63523871999</v>
      </c>
      <c r="U3002" s="2">
        <f t="shared" si="1590"/>
        <v>9160.336229538143</v>
      </c>
      <c r="V3002" s="2">
        <f t="shared" si="1591"/>
        <v>88319.704880024365</v>
      </c>
      <c r="W3002" s="2">
        <f t="shared" si="1592"/>
        <v>276937.0795039825</v>
      </c>
      <c r="X3002" s="17">
        <f t="shared" si="1593"/>
        <v>0</v>
      </c>
      <c r="Y3002" s="2">
        <f t="shared" si="1594"/>
        <v>0</v>
      </c>
      <c r="Z3002" s="72">
        <f t="shared" si="1595"/>
        <v>0</v>
      </c>
      <c r="AA3002" s="2">
        <f t="shared" si="1581"/>
        <v>0</v>
      </c>
      <c r="AB3002" s="12">
        <f t="shared" si="1603"/>
        <v>4.6600000000000003E-2</v>
      </c>
      <c r="AC3002" s="17">
        <f t="shared" si="1596"/>
        <v>5</v>
      </c>
      <c r="AD3002" s="17">
        <v>252</v>
      </c>
      <c r="AE3002" s="13">
        <f t="shared" si="1607"/>
        <v>1.000904115</v>
      </c>
      <c r="AF3002" s="2">
        <f t="shared" si="1582"/>
        <v>247.92427728000001</v>
      </c>
      <c r="AG3002" s="2">
        <f t="shared" si="1597"/>
        <v>250.38296763</v>
      </c>
      <c r="AH3002" s="3">
        <f t="shared" si="1598"/>
        <v>0</v>
      </c>
      <c r="AI3002" s="4" t="str">
        <f t="shared" si="1608"/>
        <v>A+J=</v>
      </c>
      <c r="AJ3002" s="11">
        <f t="shared" si="1604"/>
        <v>44179</v>
      </c>
      <c r="AK3002" s="11"/>
      <c r="AL3002" s="4"/>
      <c r="AM3002" s="1"/>
      <c r="AN3002" s="11"/>
      <c r="AO3002" s="1"/>
      <c r="AP3002" s="1"/>
      <c r="AQ3002" s="3"/>
      <c r="AR3002" s="3"/>
      <c r="AS3002" s="6"/>
      <c r="AT3002" s="1"/>
      <c r="AU3002" s="1"/>
      <c r="AV3002" s="1"/>
      <c r="AW3002" s="1"/>
      <c r="AX3002" s="1"/>
      <c r="AY3002" s="1"/>
      <c r="AZ3002" s="1"/>
      <c r="BA3002" s="1"/>
      <c r="BB3002" s="1"/>
    </row>
    <row r="3003" spans="1:54" x14ac:dyDescent="0.2">
      <c r="A3003" s="158">
        <f t="shared" si="1599"/>
        <v>44159</v>
      </c>
      <c r="B3003" s="2">
        <f t="shared" si="1583"/>
        <v>277344.93081059016</v>
      </c>
      <c r="C3003" s="2">
        <f t="shared" si="1600"/>
        <v>179457.03839442</v>
      </c>
      <c r="D3003" s="2">
        <f>SUM(Y3003:Y$3268)</f>
        <v>17347.788692710001</v>
      </c>
      <c r="E3003" s="73">
        <f t="shared" si="1584"/>
        <v>162109.24970171001</v>
      </c>
      <c r="F3003" s="88">
        <f t="shared" si="1610"/>
        <v>5391.75</v>
      </c>
      <c r="G3003" s="3">
        <f>IF(AND(N3003=1,N3002&gt;1),VLOOKUP(A3002,[1]Plan1!$BK$81:$BM$259,3),G3002)</f>
        <v>5438.12</v>
      </c>
      <c r="H3003" s="11">
        <f t="shared" si="1611"/>
        <v>44091</v>
      </c>
      <c r="I3003" s="11">
        <f t="shared" si="1612"/>
        <v>44121</v>
      </c>
      <c r="J3003" s="12">
        <f t="shared" si="1585"/>
        <v>8.6001761951128852E-3</v>
      </c>
      <c r="K3003" s="11">
        <f t="shared" si="1601"/>
        <v>44179</v>
      </c>
      <c r="L3003" s="11">
        <f t="shared" si="1586"/>
        <v>44179</v>
      </c>
      <c r="M3003" s="1">
        <f t="shared" si="1605"/>
        <v>20</v>
      </c>
      <c r="N3003" s="1">
        <f t="shared" si="1587"/>
        <v>6</v>
      </c>
      <c r="O3003" s="2">
        <f t="shared" si="1588"/>
        <v>1.0025723200000001</v>
      </c>
      <c r="P3003" s="13">
        <f t="shared" si="1613"/>
        <v>1.0064004200000001</v>
      </c>
      <c r="Q3003" s="13">
        <f t="shared" si="1606"/>
        <v>1.5415122763775675</v>
      </c>
      <c r="R3003" s="2">
        <f t="shared" si="1609"/>
        <v>1.5454775300000001</v>
      </c>
      <c r="S3003" s="2">
        <f t="shared" si="1602"/>
        <v>1.5280405699999999</v>
      </c>
      <c r="T3003" s="2">
        <f t="shared" si="1589"/>
        <v>274217.63523871999</v>
      </c>
      <c r="U3003" s="2">
        <f t="shared" si="1590"/>
        <v>9160.336229538143</v>
      </c>
      <c r="V3003" s="2">
        <f t="shared" si="1591"/>
        <v>88426.953117442026</v>
      </c>
      <c r="W3003" s="2">
        <f t="shared" si="1592"/>
        <v>277044.32774140016</v>
      </c>
      <c r="X3003" s="17">
        <f t="shared" si="1593"/>
        <v>0</v>
      </c>
      <c r="Y3003" s="2">
        <f t="shared" si="1594"/>
        <v>0</v>
      </c>
      <c r="Z3003" s="72">
        <f t="shared" si="1595"/>
        <v>0</v>
      </c>
      <c r="AA3003" s="2">
        <f t="shared" si="1581"/>
        <v>0</v>
      </c>
      <c r="AB3003" s="12">
        <f t="shared" si="1603"/>
        <v>4.6600000000000003E-2</v>
      </c>
      <c r="AC3003" s="17">
        <f t="shared" si="1596"/>
        <v>6</v>
      </c>
      <c r="AD3003" s="17">
        <v>252</v>
      </c>
      <c r="AE3003" s="13">
        <f t="shared" si="1607"/>
        <v>1.0010850360000001</v>
      </c>
      <c r="AF3003" s="2">
        <f t="shared" si="1582"/>
        <v>297.53600605999998</v>
      </c>
      <c r="AG3003" s="2">
        <f t="shared" si="1597"/>
        <v>300.60306918999999</v>
      </c>
      <c r="AH3003" s="3">
        <f t="shared" si="1598"/>
        <v>0</v>
      </c>
      <c r="AI3003" s="4" t="str">
        <f t="shared" si="1608"/>
        <v>A+J=</v>
      </c>
      <c r="AJ3003" s="11">
        <f t="shared" si="1604"/>
        <v>44179</v>
      </c>
      <c r="AK3003" s="11"/>
      <c r="AL3003" s="4"/>
      <c r="AM3003" s="1"/>
      <c r="AN3003" s="11"/>
      <c r="AO3003" s="1"/>
      <c r="AP3003" s="1"/>
      <c r="AQ3003" s="3"/>
      <c r="AR3003" s="3"/>
      <c r="AS3003" s="6"/>
      <c r="AT3003" s="1"/>
      <c r="AU3003" s="1"/>
      <c r="AV3003" s="1"/>
      <c r="AW3003" s="1"/>
      <c r="AX3003" s="1"/>
      <c r="AY3003" s="1"/>
      <c r="AZ3003" s="1"/>
      <c r="BA3003" s="1"/>
      <c r="BB3003" s="1"/>
    </row>
    <row r="3004" spans="1:54" x14ac:dyDescent="0.2">
      <c r="A3004" s="158">
        <f t="shared" si="1599"/>
        <v>44160</v>
      </c>
      <c r="B3004" s="2">
        <f t="shared" si="1583"/>
        <v>277502.4941736802</v>
      </c>
      <c r="C3004" s="2">
        <f t="shared" si="1600"/>
        <v>179457.03839442</v>
      </c>
      <c r="D3004" s="2">
        <f>SUM(Y3004:Y$3268)</f>
        <v>17347.788692710001</v>
      </c>
      <c r="E3004" s="73">
        <f t="shared" si="1584"/>
        <v>162109.24970171001</v>
      </c>
      <c r="F3004" s="88">
        <f t="shared" si="1610"/>
        <v>5391.75</v>
      </c>
      <c r="G3004" s="3">
        <f>IF(AND(N3004=1,N3003&gt;1),VLOOKUP(A3003,[1]Plan1!$BK$81:$BM$259,3),G3003)</f>
        <v>5438.12</v>
      </c>
      <c r="H3004" s="11">
        <f t="shared" si="1611"/>
        <v>44091</v>
      </c>
      <c r="I3004" s="11">
        <f t="shared" si="1612"/>
        <v>44121</v>
      </c>
      <c r="J3004" s="12">
        <f t="shared" si="1585"/>
        <v>8.6001761951128852E-3</v>
      </c>
      <c r="K3004" s="11">
        <f t="shared" si="1601"/>
        <v>44179</v>
      </c>
      <c r="L3004" s="11">
        <f t="shared" si="1586"/>
        <v>44179</v>
      </c>
      <c r="M3004" s="1">
        <f t="shared" si="1605"/>
        <v>20</v>
      </c>
      <c r="N3004" s="1">
        <f t="shared" si="1587"/>
        <v>7</v>
      </c>
      <c r="O3004" s="2">
        <f t="shared" si="1588"/>
        <v>1.0030016799999999</v>
      </c>
      <c r="P3004" s="13">
        <f t="shared" si="1613"/>
        <v>1.0064004200000001</v>
      </c>
      <c r="Q3004" s="13">
        <f t="shared" si="1606"/>
        <v>1.5415122763775675</v>
      </c>
      <c r="R3004" s="2">
        <f t="shared" si="1609"/>
        <v>1.5461393999999999</v>
      </c>
      <c r="S3004" s="2">
        <f t="shared" si="1602"/>
        <v>1.5280405699999999</v>
      </c>
      <c r="T3004" s="2">
        <f t="shared" si="1589"/>
        <v>274217.63523871999</v>
      </c>
      <c r="U3004" s="2">
        <f t="shared" si="1590"/>
        <v>9160.336229538143</v>
      </c>
      <c r="V3004" s="2">
        <f t="shared" si="1591"/>
        <v>88534.248366542073</v>
      </c>
      <c r="W3004" s="2">
        <f t="shared" si="1592"/>
        <v>277151.62299050018</v>
      </c>
      <c r="X3004" s="17">
        <f t="shared" si="1593"/>
        <v>0</v>
      </c>
      <c r="Y3004" s="2">
        <f t="shared" si="1594"/>
        <v>0</v>
      </c>
      <c r="Z3004" s="72">
        <f t="shared" si="1595"/>
        <v>0</v>
      </c>
      <c r="AA3004" s="2">
        <f t="shared" si="1581"/>
        <v>0</v>
      </c>
      <c r="AB3004" s="12">
        <f t="shared" si="1603"/>
        <v>4.6600000000000003E-2</v>
      </c>
      <c r="AC3004" s="17">
        <f t="shared" si="1596"/>
        <v>7</v>
      </c>
      <c r="AD3004" s="17">
        <v>252</v>
      </c>
      <c r="AE3004" s="13">
        <f t="shared" si="1607"/>
        <v>1.0012659900000001</v>
      </c>
      <c r="AF3004" s="2">
        <f t="shared" si="1582"/>
        <v>347.15678402999998</v>
      </c>
      <c r="AG3004" s="2">
        <f t="shared" si="1597"/>
        <v>350.87118318</v>
      </c>
      <c r="AH3004" s="3">
        <f t="shared" si="1598"/>
        <v>0</v>
      </c>
      <c r="AI3004" s="4" t="str">
        <f t="shared" si="1608"/>
        <v>A+J=</v>
      </c>
      <c r="AJ3004" s="11">
        <f t="shared" si="1604"/>
        <v>44179</v>
      </c>
      <c r="AK3004" s="11"/>
      <c r="AL3004" s="4"/>
      <c r="AM3004" s="1"/>
      <c r="AN3004" s="11"/>
      <c r="AO3004" s="1"/>
      <c r="AP3004" s="1"/>
      <c r="AQ3004" s="3"/>
      <c r="AR3004" s="3"/>
      <c r="AS3004" s="6"/>
      <c r="AT3004" s="1"/>
      <c r="AU3004" s="1"/>
      <c r="AV3004" s="1"/>
      <c r="AW3004" s="1"/>
      <c r="AX3004" s="1"/>
      <c r="AY3004" s="1"/>
      <c r="AZ3004" s="1"/>
      <c r="BA3004" s="1"/>
      <c r="BB3004" s="1"/>
    </row>
    <row r="3005" spans="1:54" x14ac:dyDescent="0.2">
      <c r="A3005" s="158">
        <f t="shared" si="1599"/>
        <v>44161</v>
      </c>
      <c r="B3005" s="2">
        <f t="shared" si="1583"/>
        <v>277660.15069634025</v>
      </c>
      <c r="C3005" s="2">
        <f t="shared" si="1600"/>
        <v>179457.03839442</v>
      </c>
      <c r="D3005" s="2">
        <f>SUM(Y3005:Y$3268)</f>
        <v>17347.788692710001</v>
      </c>
      <c r="E3005" s="73">
        <f t="shared" si="1584"/>
        <v>162109.24970171001</v>
      </c>
      <c r="F3005" s="88">
        <f t="shared" si="1610"/>
        <v>5391.75</v>
      </c>
      <c r="G3005" s="3">
        <f>IF(AND(N3005=1,N3004&gt;1),VLOOKUP(A3004,[1]Plan1!$BK$81:$BM$259,3),G3004)</f>
        <v>5438.12</v>
      </c>
      <c r="H3005" s="11">
        <f t="shared" si="1611"/>
        <v>44091</v>
      </c>
      <c r="I3005" s="11">
        <f t="shared" si="1612"/>
        <v>44121</v>
      </c>
      <c r="J3005" s="12">
        <f t="shared" si="1585"/>
        <v>8.6001761951128852E-3</v>
      </c>
      <c r="K3005" s="11">
        <f t="shared" si="1601"/>
        <v>44179</v>
      </c>
      <c r="L3005" s="11">
        <f t="shared" si="1586"/>
        <v>44179</v>
      </c>
      <c r="M3005" s="1">
        <f t="shared" si="1605"/>
        <v>20</v>
      </c>
      <c r="N3005" s="1">
        <f t="shared" si="1587"/>
        <v>8</v>
      </c>
      <c r="O3005" s="2">
        <f t="shared" si="1588"/>
        <v>1.0034312299999999</v>
      </c>
      <c r="P3005" s="13">
        <f t="shared" si="1613"/>
        <v>1.0064004200000001</v>
      </c>
      <c r="Q3005" s="13">
        <f t="shared" si="1606"/>
        <v>1.5415122763775675</v>
      </c>
      <c r="R3005" s="2">
        <f t="shared" si="1609"/>
        <v>1.5468015500000001</v>
      </c>
      <c r="S3005" s="2">
        <f t="shared" si="1602"/>
        <v>1.5280405699999999</v>
      </c>
      <c r="T3005" s="2">
        <f t="shared" si="1589"/>
        <v>274217.63523871999</v>
      </c>
      <c r="U3005" s="2">
        <f t="shared" si="1590"/>
        <v>9160.336229538143</v>
      </c>
      <c r="V3005" s="2">
        <f t="shared" si="1591"/>
        <v>88641.589006232083</v>
      </c>
      <c r="W3005" s="2">
        <f t="shared" si="1592"/>
        <v>277258.96363019024</v>
      </c>
      <c r="X3005" s="17">
        <f t="shared" si="1593"/>
        <v>0</v>
      </c>
      <c r="Y3005" s="2">
        <f t="shared" si="1594"/>
        <v>0</v>
      </c>
      <c r="Z3005" s="72">
        <f t="shared" si="1595"/>
        <v>0</v>
      </c>
      <c r="AA3005" s="2">
        <f t="shared" si="1581"/>
        <v>0</v>
      </c>
      <c r="AB3005" s="12">
        <f t="shared" si="1603"/>
        <v>4.6600000000000003E-2</v>
      </c>
      <c r="AC3005" s="17">
        <f t="shared" si="1596"/>
        <v>8</v>
      </c>
      <c r="AD3005" s="17">
        <v>252</v>
      </c>
      <c r="AE3005" s="13">
        <f t="shared" si="1607"/>
        <v>1.001446976</v>
      </c>
      <c r="AF3005" s="2">
        <f t="shared" si="1582"/>
        <v>396.78633696000003</v>
      </c>
      <c r="AG3005" s="2">
        <f t="shared" si="1597"/>
        <v>401.18706615000002</v>
      </c>
      <c r="AH3005" s="3">
        <f t="shared" si="1598"/>
        <v>0</v>
      </c>
      <c r="AI3005" s="4" t="str">
        <f t="shared" si="1608"/>
        <v>A+J=</v>
      </c>
      <c r="AJ3005" s="11">
        <f t="shared" si="1604"/>
        <v>44179</v>
      </c>
      <c r="AK3005" s="11"/>
      <c r="AL3005" s="4"/>
      <c r="AM3005" s="1"/>
      <c r="AN3005" s="11"/>
      <c r="AO3005" s="1"/>
      <c r="AP3005" s="1"/>
      <c r="AQ3005" s="3"/>
      <c r="AR3005" s="3"/>
      <c r="AS3005" s="6"/>
      <c r="AT3005" s="1"/>
      <c r="AU3005" s="1"/>
      <c r="AV3005" s="1"/>
      <c r="AW3005" s="1"/>
      <c r="AX3005" s="1"/>
      <c r="AY3005" s="1"/>
      <c r="AZ3005" s="1"/>
      <c r="BA3005" s="1"/>
      <c r="BB3005" s="1"/>
    </row>
    <row r="3006" spans="1:54" x14ac:dyDescent="0.2">
      <c r="A3006" s="158">
        <f t="shared" si="1599"/>
        <v>44162</v>
      </c>
      <c r="B3006" s="2">
        <f t="shared" si="1583"/>
        <v>277817.90259198257</v>
      </c>
      <c r="C3006" s="2">
        <f t="shared" si="1600"/>
        <v>179457.03839442</v>
      </c>
      <c r="D3006" s="2">
        <f>SUM(Y3006:Y$3268)</f>
        <v>17347.788692710001</v>
      </c>
      <c r="E3006" s="73">
        <f t="shared" si="1584"/>
        <v>162109.24970171001</v>
      </c>
      <c r="F3006" s="88">
        <f t="shared" si="1610"/>
        <v>5391.75</v>
      </c>
      <c r="G3006" s="3">
        <f>IF(AND(N3006=1,N3005&gt;1),VLOOKUP(A3005,[1]Plan1!$BK$81:$BM$259,3),G3005)</f>
        <v>5438.12</v>
      </c>
      <c r="H3006" s="11">
        <f t="shared" si="1611"/>
        <v>44091</v>
      </c>
      <c r="I3006" s="11">
        <f t="shared" si="1612"/>
        <v>44121</v>
      </c>
      <c r="J3006" s="12">
        <f t="shared" si="1585"/>
        <v>8.6001761951128852E-3</v>
      </c>
      <c r="K3006" s="11">
        <f t="shared" si="1601"/>
        <v>44179</v>
      </c>
      <c r="L3006" s="11">
        <f t="shared" si="1586"/>
        <v>44179</v>
      </c>
      <c r="M3006" s="1">
        <f t="shared" si="1605"/>
        <v>20</v>
      </c>
      <c r="N3006" s="1">
        <f t="shared" si="1587"/>
        <v>9</v>
      </c>
      <c r="O3006" s="2">
        <f t="shared" si="1588"/>
        <v>1.0038609599999999</v>
      </c>
      <c r="P3006" s="13">
        <f t="shared" si="1613"/>
        <v>1.0064004200000001</v>
      </c>
      <c r="Q3006" s="13">
        <f t="shared" si="1606"/>
        <v>1.5415122763775675</v>
      </c>
      <c r="R3006" s="2">
        <f t="shared" si="1609"/>
        <v>1.54746399</v>
      </c>
      <c r="S3006" s="2">
        <f t="shared" si="1602"/>
        <v>1.5280405699999999</v>
      </c>
      <c r="T3006" s="2">
        <f t="shared" si="1589"/>
        <v>274217.63523871999</v>
      </c>
      <c r="U3006" s="2">
        <f t="shared" si="1590"/>
        <v>9160.336229538143</v>
      </c>
      <c r="V3006" s="2">
        <f t="shared" si="1591"/>
        <v>88748.976657604479</v>
      </c>
      <c r="W3006" s="2">
        <f t="shared" si="1592"/>
        <v>277366.35128156259</v>
      </c>
      <c r="X3006" s="17">
        <f t="shared" si="1593"/>
        <v>0</v>
      </c>
      <c r="Y3006" s="2">
        <f t="shared" si="1594"/>
        <v>0</v>
      </c>
      <c r="Z3006" s="72">
        <f t="shared" si="1595"/>
        <v>0</v>
      </c>
      <c r="AA3006" s="2">
        <f t="shared" si="1581"/>
        <v>0</v>
      </c>
      <c r="AB3006" s="12">
        <f t="shared" si="1603"/>
        <v>4.6600000000000003E-2</v>
      </c>
      <c r="AC3006" s="17">
        <f t="shared" si="1596"/>
        <v>9</v>
      </c>
      <c r="AD3006" s="17">
        <v>252</v>
      </c>
      <c r="AE3006" s="13">
        <f t="shared" si="1607"/>
        <v>1.0016279960000001</v>
      </c>
      <c r="AF3006" s="2">
        <f t="shared" si="1582"/>
        <v>446.42521328999999</v>
      </c>
      <c r="AG3006" s="2">
        <f t="shared" si="1597"/>
        <v>451.55131041999999</v>
      </c>
      <c r="AH3006" s="3">
        <f t="shared" si="1598"/>
        <v>0</v>
      </c>
      <c r="AI3006" s="4" t="str">
        <f t="shared" si="1608"/>
        <v>A+J=</v>
      </c>
      <c r="AJ3006" s="11">
        <f t="shared" si="1604"/>
        <v>44179</v>
      </c>
      <c r="AK3006" s="11"/>
      <c r="AL3006" s="4"/>
      <c r="AM3006" s="1"/>
      <c r="AN3006" s="11"/>
      <c r="AO3006" s="1"/>
      <c r="AP3006" s="1"/>
      <c r="AQ3006" s="3"/>
      <c r="AR3006" s="3"/>
      <c r="AS3006" s="6"/>
      <c r="AT3006" s="1"/>
      <c r="AU3006" s="1"/>
      <c r="AV3006" s="1"/>
      <c r="AW3006" s="1"/>
      <c r="AX3006" s="1"/>
      <c r="AY3006" s="1"/>
      <c r="AZ3006" s="1"/>
      <c r="BA3006" s="1"/>
      <c r="BB3006" s="1"/>
    </row>
    <row r="3007" spans="1:54" x14ac:dyDescent="0.2">
      <c r="A3007" s="158">
        <f t="shared" si="1599"/>
        <v>44163</v>
      </c>
      <c r="B3007" s="2">
        <f t="shared" si="1583"/>
        <v>277975.74934212741</v>
      </c>
      <c r="C3007" s="2">
        <f t="shared" si="1600"/>
        <v>179457.03839442</v>
      </c>
      <c r="D3007" s="2">
        <f>SUM(Y3007:Y$3268)</f>
        <v>17347.788692710001</v>
      </c>
      <c r="E3007" s="73">
        <f t="shared" si="1584"/>
        <v>162109.24970171001</v>
      </c>
      <c r="F3007" s="88">
        <f t="shared" si="1610"/>
        <v>5391.75</v>
      </c>
      <c r="G3007" s="3">
        <f>IF(AND(N3007=1,N3006&gt;1),VLOOKUP(A3006,[1]Plan1!$BK$81:$BM$259,3),G3006)</f>
        <v>5438.12</v>
      </c>
      <c r="H3007" s="11">
        <f t="shared" si="1611"/>
        <v>44091</v>
      </c>
      <c r="I3007" s="11">
        <f t="shared" si="1612"/>
        <v>44121</v>
      </c>
      <c r="J3007" s="12">
        <f t="shared" si="1585"/>
        <v>8.6001761951128852E-3</v>
      </c>
      <c r="K3007" s="11">
        <f t="shared" si="1601"/>
        <v>44179</v>
      </c>
      <c r="L3007" s="11">
        <f t="shared" si="1586"/>
        <v>44179</v>
      </c>
      <c r="M3007" s="1">
        <f t="shared" si="1605"/>
        <v>20</v>
      </c>
      <c r="N3007" s="1">
        <f t="shared" si="1587"/>
        <v>10</v>
      </c>
      <c r="O3007" s="2">
        <f t="shared" si="1588"/>
        <v>1.0042908800000001</v>
      </c>
      <c r="P3007" s="13">
        <f t="shared" si="1613"/>
        <v>1.0064004200000001</v>
      </c>
      <c r="Q3007" s="13">
        <f t="shared" si="1606"/>
        <v>1.5415122763775675</v>
      </c>
      <c r="R3007" s="2">
        <f t="shared" si="1609"/>
        <v>1.54812672</v>
      </c>
      <c r="S3007" s="2">
        <f t="shared" si="1602"/>
        <v>1.5280405699999999</v>
      </c>
      <c r="T3007" s="2">
        <f t="shared" si="1589"/>
        <v>274217.63523871999</v>
      </c>
      <c r="U3007" s="2">
        <f t="shared" si="1590"/>
        <v>9160.336229538143</v>
      </c>
      <c r="V3007" s="2">
        <f t="shared" si="1591"/>
        <v>88856.411320659274</v>
      </c>
      <c r="W3007" s="2">
        <f t="shared" si="1592"/>
        <v>277473.78594461741</v>
      </c>
      <c r="X3007" s="17">
        <f t="shared" si="1593"/>
        <v>0</v>
      </c>
      <c r="Y3007" s="2">
        <f t="shared" si="1594"/>
        <v>0</v>
      </c>
      <c r="Z3007" s="72">
        <f t="shared" si="1595"/>
        <v>0</v>
      </c>
      <c r="AA3007" s="2">
        <f t="shared" si="1581"/>
        <v>0</v>
      </c>
      <c r="AB3007" s="12">
        <f t="shared" si="1603"/>
        <v>4.6600000000000003E-2</v>
      </c>
      <c r="AC3007" s="17">
        <f t="shared" si="1596"/>
        <v>10</v>
      </c>
      <c r="AD3007" s="17">
        <v>252</v>
      </c>
      <c r="AE3007" s="13">
        <f t="shared" si="1607"/>
        <v>1.0018090479999999</v>
      </c>
      <c r="AF3007" s="2">
        <f t="shared" si="1582"/>
        <v>496.07286458999999</v>
      </c>
      <c r="AG3007" s="2">
        <f t="shared" si="1597"/>
        <v>501.96339750999999</v>
      </c>
      <c r="AH3007" s="3">
        <f t="shared" si="1598"/>
        <v>0</v>
      </c>
      <c r="AI3007" s="4" t="str">
        <f t="shared" si="1608"/>
        <v>A+J=</v>
      </c>
      <c r="AJ3007" s="11">
        <f t="shared" si="1604"/>
        <v>44179</v>
      </c>
      <c r="AK3007" s="11"/>
      <c r="AL3007" s="4"/>
      <c r="AM3007" s="1"/>
      <c r="AN3007" s="11"/>
      <c r="AO3007" s="1"/>
      <c r="AP3007" s="1"/>
      <c r="AQ3007" s="3"/>
      <c r="AR3007" s="3"/>
      <c r="AS3007" s="6"/>
      <c r="AT3007" s="1"/>
      <c r="AU3007" s="1"/>
      <c r="AV3007" s="1"/>
      <c r="AW3007" s="1"/>
      <c r="AX3007" s="1"/>
      <c r="AY3007" s="1"/>
      <c r="AZ3007" s="1"/>
      <c r="BA3007" s="1"/>
      <c r="BB3007" s="1"/>
    </row>
    <row r="3008" spans="1:54" x14ac:dyDescent="0.2">
      <c r="A3008" s="158">
        <f t="shared" si="1599"/>
        <v>44164</v>
      </c>
      <c r="B3008" s="2">
        <f t="shared" si="1583"/>
        <v>277975.74934212741</v>
      </c>
      <c r="C3008" s="2">
        <f t="shared" si="1600"/>
        <v>179457.03839442</v>
      </c>
      <c r="D3008" s="2">
        <f>SUM(Y3008:Y$3268)</f>
        <v>17347.788692710001</v>
      </c>
      <c r="E3008" s="73">
        <f t="shared" si="1584"/>
        <v>162109.24970171001</v>
      </c>
      <c r="F3008" s="88">
        <f t="shared" si="1610"/>
        <v>5391.75</v>
      </c>
      <c r="G3008" s="3">
        <f>IF(AND(N3008=1,N3007&gt;1),VLOOKUP(A3007,[1]Plan1!$BK$81:$BM$259,3),G3007)</f>
        <v>5438.12</v>
      </c>
      <c r="H3008" s="11">
        <f t="shared" si="1611"/>
        <v>44091</v>
      </c>
      <c r="I3008" s="11">
        <f t="shared" si="1612"/>
        <v>44121</v>
      </c>
      <c r="J3008" s="12">
        <f t="shared" si="1585"/>
        <v>8.6001761951128852E-3</v>
      </c>
      <c r="K3008" s="11">
        <f t="shared" si="1601"/>
        <v>44179</v>
      </c>
      <c r="L3008" s="11">
        <f t="shared" si="1586"/>
        <v>44179</v>
      </c>
      <c r="M3008" s="1">
        <f t="shared" si="1605"/>
        <v>20</v>
      </c>
      <c r="N3008" s="1">
        <f t="shared" si="1587"/>
        <v>10</v>
      </c>
      <c r="O3008" s="2">
        <f t="shared" si="1588"/>
        <v>1.0042908800000001</v>
      </c>
      <c r="P3008" s="13">
        <f t="shared" si="1613"/>
        <v>1.0064004200000001</v>
      </c>
      <c r="Q3008" s="13">
        <f t="shared" si="1606"/>
        <v>1.5415122763775675</v>
      </c>
      <c r="R3008" s="2">
        <f t="shared" si="1609"/>
        <v>1.54812672</v>
      </c>
      <c r="S3008" s="2">
        <f t="shared" si="1602"/>
        <v>1.5280405699999999</v>
      </c>
      <c r="T3008" s="2">
        <f t="shared" si="1589"/>
        <v>274217.63523871999</v>
      </c>
      <c r="U3008" s="2">
        <f t="shared" si="1590"/>
        <v>9160.336229538143</v>
      </c>
      <c r="V3008" s="2">
        <f t="shared" si="1591"/>
        <v>88856.411320659274</v>
      </c>
      <c r="W3008" s="2">
        <f t="shared" si="1592"/>
        <v>277473.78594461741</v>
      </c>
      <c r="X3008" s="17">
        <f t="shared" si="1593"/>
        <v>0</v>
      </c>
      <c r="Y3008" s="2">
        <f t="shared" si="1594"/>
        <v>0</v>
      </c>
      <c r="Z3008" s="72">
        <f t="shared" si="1595"/>
        <v>0</v>
      </c>
      <c r="AA3008" s="2">
        <f t="shared" si="1581"/>
        <v>0</v>
      </c>
      <c r="AB3008" s="12">
        <f t="shared" si="1603"/>
        <v>4.6600000000000003E-2</v>
      </c>
      <c r="AC3008" s="17">
        <f t="shared" si="1596"/>
        <v>10</v>
      </c>
      <c r="AD3008" s="17">
        <v>252</v>
      </c>
      <c r="AE3008" s="13">
        <f t="shared" si="1607"/>
        <v>1.0018090479999999</v>
      </c>
      <c r="AF3008" s="2">
        <f t="shared" si="1582"/>
        <v>496.07286458999999</v>
      </c>
      <c r="AG3008" s="2">
        <f t="shared" si="1597"/>
        <v>501.96339750999999</v>
      </c>
      <c r="AH3008" s="3">
        <f t="shared" si="1598"/>
        <v>0</v>
      </c>
      <c r="AI3008" s="4" t="str">
        <f t="shared" si="1608"/>
        <v>A+J=</v>
      </c>
      <c r="AJ3008" s="11">
        <f t="shared" si="1604"/>
        <v>44179</v>
      </c>
      <c r="AK3008" s="11"/>
      <c r="AL3008" s="4"/>
      <c r="AM3008" s="1"/>
      <c r="AN3008" s="11"/>
      <c r="AO3008" s="1"/>
      <c r="AP3008" s="1"/>
      <c r="AQ3008" s="3"/>
      <c r="AR3008" s="3"/>
      <c r="AS3008" s="6"/>
      <c r="AT3008" s="1"/>
      <c r="AU3008" s="1"/>
      <c r="AV3008" s="1"/>
      <c r="AW3008" s="1"/>
      <c r="AX3008" s="1"/>
      <c r="AY3008" s="1"/>
      <c r="AZ3008" s="1"/>
      <c r="BA3008" s="1"/>
      <c r="BB3008" s="1"/>
    </row>
    <row r="3009" spans="1:54" x14ac:dyDescent="0.2">
      <c r="A3009" s="158">
        <f t="shared" si="1599"/>
        <v>44165</v>
      </c>
      <c r="B3009" s="2">
        <f t="shared" si="1583"/>
        <v>277975.74934212741</v>
      </c>
      <c r="C3009" s="2">
        <f t="shared" si="1600"/>
        <v>179457.03839442</v>
      </c>
      <c r="D3009" s="2">
        <f>SUM(Y3009:Y$3268)</f>
        <v>17347.788692710001</v>
      </c>
      <c r="E3009" s="73">
        <f t="shared" si="1584"/>
        <v>162109.24970171001</v>
      </c>
      <c r="F3009" s="88">
        <f t="shared" si="1610"/>
        <v>5391.75</v>
      </c>
      <c r="G3009" s="3">
        <f>IF(AND(N3009=1,N3008&gt;1),VLOOKUP(A3008,[1]Plan1!$BK$81:$BM$259,3),G3008)</f>
        <v>5438.12</v>
      </c>
      <c r="H3009" s="11">
        <f t="shared" si="1611"/>
        <v>44091</v>
      </c>
      <c r="I3009" s="11">
        <f t="shared" si="1612"/>
        <v>44121</v>
      </c>
      <c r="J3009" s="12">
        <f t="shared" si="1585"/>
        <v>8.6001761951128852E-3</v>
      </c>
      <c r="K3009" s="11">
        <f t="shared" si="1601"/>
        <v>44179</v>
      </c>
      <c r="L3009" s="11">
        <f t="shared" si="1586"/>
        <v>44179</v>
      </c>
      <c r="M3009" s="1">
        <f t="shared" si="1605"/>
        <v>20</v>
      </c>
      <c r="N3009" s="1">
        <f t="shared" si="1587"/>
        <v>10</v>
      </c>
      <c r="O3009" s="2">
        <f t="shared" si="1588"/>
        <v>1.0042908800000001</v>
      </c>
      <c r="P3009" s="13">
        <f t="shared" si="1613"/>
        <v>1.0064004200000001</v>
      </c>
      <c r="Q3009" s="13">
        <f t="shared" si="1606"/>
        <v>1.5415122763775675</v>
      </c>
      <c r="R3009" s="2">
        <f t="shared" si="1609"/>
        <v>1.54812672</v>
      </c>
      <c r="S3009" s="2">
        <f t="shared" si="1602"/>
        <v>1.5280405699999999</v>
      </c>
      <c r="T3009" s="2">
        <f t="shared" si="1589"/>
        <v>274217.63523871999</v>
      </c>
      <c r="U3009" s="2">
        <f t="shared" si="1590"/>
        <v>9160.336229538143</v>
      </c>
      <c r="V3009" s="2">
        <f t="shared" si="1591"/>
        <v>88856.411320659274</v>
      </c>
      <c r="W3009" s="2">
        <f t="shared" si="1592"/>
        <v>277473.78594461741</v>
      </c>
      <c r="X3009" s="17">
        <f t="shared" si="1593"/>
        <v>0</v>
      </c>
      <c r="Y3009" s="2">
        <f t="shared" si="1594"/>
        <v>0</v>
      </c>
      <c r="Z3009" s="72">
        <f t="shared" si="1595"/>
        <v>0</v>
      </c>
      <c r="AA3009" s="2">
        <f t="shared" si="1581"/>
        <v>0</v>
      </c>
      <c r="AB3009" s="12">
        <f t="shared" si="1603"/>
        <v>4.6600000000000003E-2</v>
      </c>
      <c r="AC3009" s="17">
        <f t="shared" si="1596"/>
        <v>10</v>
      </c>
      <c r="AD3009" s="17">
        <v>252</v>
      </c>
      <c r="AE3009" s="13">
        <f t="shared" si="1607"/>
        <v>1.0018090479999999</v>
      </c>
      <c r="AF3009" s="2">
        <f t="shared" si="1582"/>
        <v>496.07286458999999</v>
      </c>
      <c r="AG3009" s="2">
        <f t="shared" si="1597"/>
        <v>501.96339750999999</v>
      </c>
      <c r="AH3009" s="3">
        <f t="shared" si="1598"/>
        <v>0</v>
      </c>
      <c r="AI3009" s="4" t="str">
        <f t="shared" si="1608"/>
        <v>A+J=</v>
      </c>
      <c r="AJ3009" s="11">
        <f t="shared" si="1604"/>
        <v>44179</v>
      </c>
      <c r="AK3009" s="11"/>
      <c r="AL3009" s="4"/>
      <c r="AM3009" s="1"/>
      <c r="AN3009" s="11"/>
      <c r="AO3009" s="1"/>
      <c r="AP3009" s="1"/>
      <c r="AQ3009" s="3"/>
      <c r="AR3009" s="3"/>
      <c r="AS3009" s="6"/>
      <c r="AT3009" s="1"/>
      <c r="AU3009" s="1"/>
      <c r="AV3009" s="1"/>
      <c r="AW3009" s="1"/>
      <c r="AX3009" s="1"/>
      <c r="AY3009" s="1"/>
      <c r="AZ3009" s="1"/>
      <c r="BA3009" s="1"/>
      <c r="BB3009" s="1"/>
    </row>
    <row r="3010" spans="1:54" x14ac:dyDescent="0.2">
      <c r="A3010" s="158">
        <f t="shared" si="1599"/>
        <v>44166</v>
      </c>
      <c r="B3010" s="2">
        <f t="shared" si="1583"/>
        <v>278133.68773399969</v>
      </c>
      <c r="C3010" s="2">
        <f t="shared" si="1600"/>
        <v>179457.03839442</v>
      </c>
      <c r="D3010" s="2">
        <f>SUM(Y3010:Y$3268)</f>
        <v>17347.788692710001</v>
      </c>
      <c r="E3010" s="73">
        <f t="shared" si="1584"/>
        <v>162109.24970171001</v>
      </c>
      <c r="F3010" s="88">
        <f t="shared" si="1610"/>
        <v>5391.75</v>
      </c>
      <c r="G3010" s="3">
        <f>IF(AND(N3010=1,N3009&gt;1),VLOOKUP(A3009,[1]Plan1!$BK$81:$BM$259,3),G3009)</f>
        <v>5438.12</v>
      </c>
      <c r="H3010" s="11">
        <f t="shared" si="1611"/>
        <v>44091</v>
      </c>
      <c r="I3010" s="11">
        <f t="shared" si="1612"/>
        <v>44121</v>
      </c>
      <c r="J3010" s="12">
        <f t="shared" si="1585"/>
        <v>8.6001761951128852E-3</v>
      </c>
      <c r="K3010" s="11">
        <f t="shared" si="1601"/>
        <v>44179</v>
      </c>
      <c r="L3010" s="11">
        <f t="shared" si="1586"/>
        <v>44179</v>
      </c>
      <c r="M3010" s="1">
        <f t="shared" si="1605"/>
        <v>20</v>
      </c>
      <c r="N3010" s="1">
        <f t="shared" si="1587"/>
        <v>11</v>
      </c>
      <c r="O3010" s="2">
        <f t="shared" si="1588"/>
        <v>1.0047209800000001</v>
      </c>
      <c r="P3010" s="13">
        <f t="shared" si="1613"/>
        <v>1.0064004200000001</v>
      </c>
      <c r="Q3010" s="13">
        <f t="shared" si="1606"/>
        <v>1.5415122763775675</v>
      </c>
      <c r="R3010" s="2">
        <f t="shared" si="1609"/>
        <v>1.54878972</v>
      </c>
      <c r="S3010" s="2">
        <f t="shared" si="1602"/>
        <v>1.5280405699999999</v>
      </c>
      <c r="T3010" s="2">
        <f t="shared" si="1589"/>
        <v>274217.63523871999</v>
      </c>
      <c r="U3010" s="2">
        <f t="shared" si="1590"/>
        <v>9160.336229538143</v>
      </c>
      <c r="V3010" s="2">
        <f t="shared" si="1591"/>
        <v>88963.889753211522</v>
      </c>
      <c r="W3010" s="2">
        <f t="shared" si="1592"/>
        <v>277581.26437716966</v>
      </c>
      <c r="X3010" s="17">
        <f t="shared" si="1593"/>
        <v>0</v>
      </c>
      <c r="Y3010" s="2">
        <f t="shared" si="1594"/>
        <v>0</v>
      </c>
      <c r="Z3010" s="72">
        <f t="shared" si="1595"/>
        <v>0</v>
      </c>
      <c r="AA3010" s="2">
        <f t="shared" si="1581"/>
        <v>0</v>
      </c>
      <c r="AB3010" s="12">
        <f t="shared" si="1603"/>
        <v>4.6600000000000003E-2</v>
      </c>
      <c r="AC3010" s="17">
        <f t="shared" si="1596"/>
        <v>11</v>
      </c>
      <c r="AD3010" s="17">
        <v>252</v>
      </c>
      <c r="AE3010" s="13">
        <f t="shared" si="1607"/>
        <v>1.001990132</v>
      </c>
      <c r="AF3010" s="2">
        <f t="shared" si="1582"/>
        <v>545.72929084999998</v>
      </c>
      <c r="AG3010" s="2">
        <f t="shared" si="1597"/>
        <v>552.42335682999999</v>
      </c>
      <c r="AH3010" s="3">
        <f t="shared" si="1598"/>
        <v>0</v>
      </c>
      <c r="AI3010" s="4" t="str">
        <f t="shared" si="1608"/>
        <v>A+J=</v>
      </c>
      <c r="AJ3010" s="11">
        <f t="shared" si="1604"/>
        <v>44179</v>
      </c>
      <c r="AK3010" s="11"/>
      <c r="AL3010" s="4"/>
      <c r="AM3010" s="1"/>
      <c r="AN3010" s="11"/>
      <c r="AO3010" s="1"/>
      <c r="AP3010" s="1"/>
      <c r="AQ3010" s="3"/>
      <c r="AR3010" s="3"/>
      <c r="AS3010" s="6"/>
      <c r="AT3010" s="1"/>
      <c r="AU3010" s="1"/>
      <c r="AV3010" s="1"/>
      <c r="AW3010" s="1"/>
      <c r="AX3010" s="1"/>
      <c r="AY3010" s="1"/>
      <c r="AZ3010" s="1"/>
      <c r="BA3010" s="1"/>
      <c r="BB3010" s="1"/>
    </row>
    <row r="3011" spans="1:54" x14ac:dyDescent="0.2">
      <c r="A3011" s="158">
        <f t="shared" si="1599"/>
        <v>44167</v>
      </c>
      <c r="B3011" s="2">
        <f t="shared" si="1583"/>
        <v>278291.71998168185</v>
      </c>
      <c r="C3011" s="2">
        <f t="shared" si="1600"/>
        <v>179457.03839442</v>
      </c>
      <c r="D3011" s="2">
        <f>SUM(Y3011:Y$3268)</f>
        <v>17347.788692710001</v>
      </c>
      <c r="E3011" s="73">
        <f t="shared" si="1584"/>
        <v>162109.24970171001</v>
      </c>
      <c r="F3011" s="88">
        <f t="shared" si="1610"/>
        <v>5391.75</v>
      </c>
      <c r="G3011" s="3">
        <f>IF(AND(N3011=1,N3010&gt;1),VLOOKUP(A3010,[1]Plan1!$BK$81:$BM$259,3),G3010)</f>
        <v>5438.12</v>
      </c>
      <c r="H3011" s="11">
        <f t="shared" si="1611"/>
        <v>44091</v>
      </c>
      <c r="I3011" s="11">
        <f t="shared" si="1612"/>
        <v>44121</v>
      </c>
      <c r="J3011" s="12">
        <f t="shared" si="1585"/>
        <v>8.6001761951128852E-3</v>
      </c>
      <c r="K3011" s="11">
        <f t="shared" si="1601"/>
        <v>44179</v>
      </c>
      <c r="L3011" s="11">
        <f t="shared" si="1586"/>
        <v>44179</v>
      </c>
      <c r="M3011" s="1">
        <f t="shared" si="1605"/>
        <v>20</v>
      </c>
      <c r="N3011" s="1">
        <f t="shared" si="1587"/>
        <v>12</v>
      </c>
      <c r="O3011" s="2">
        <f t="shared" si="1588"/>
        <v>1.0051512600000001</v>
      </c>
      <c r="P3011" s="13">
        <f t="shared" si="1613"/>
        <v>1.0064004200000001</v>
      </c>
      <c r="Q3011" s="13">
        <f t="shared" si="1606"/>
        <v>1.5415122763775675</v>
      </c>
      <c r="R3011" s="2">
        <f t="shared" si="1609"/>
        <v>1.549453</v>
      </c>
      <c r="S3011" s="2">
        <f t="shared" si="1602"/>
        <v>1.5280405699999999</v>
      </c>
      <c r="T3011" s="2">
        <f t="shared" si="1589"/>
        <v>274217.63523871999</v>
      </c>
      <c r="U3011" s="2">
        <f t="shared" si="1590"/>
        <v>9160.336229538143</v>
      </c>
      <c r="V3011" s="2">
        <f t="shared" si="1591"/>
        <v>89071.413576353661</v>
      </c>
      <c r="W3011" s="2">
        <f t="shared" si="1592"/>
        <v>277688.78820031183</v>
      </c>
      <c r="X3011" s="17">
        <f t="shared" si="1593"/>
        <v>0</v>
      </c>
      <c r="Y3011" s="2">
        <f t="shared" si="1594"/>
        <v>0</v>
      </c>
      <c r="Z3011" s="72">
        <f t="shared" si="1595"/>
        <v>0</v>
      </c>
      <c r="AA3011" s="2">
        <f t="shared" si="1581"/>
        <v>0</v>
      </c>
      <c r="AB3011" s="12">
        <f t="shared" si="1603"/>
        <v>4.6600000000000003E-2</v>
      </c>
      <c r="AC3011" s="17">
        <f t="shared" si="1596"/>
        <v>12</v>
      </c>
      <c r="AD3011" s="17">
        <v>252</v>
      </c>
      <c r="AE3011" s="13">
        <f t="shared" si="1607"/>
        <v>1.00217125</v>
      </c>
      <c r="AF3011" s="2">
        <f t="shared" si="1582"/>
        <v>595.39504050999994</v>
      </c>
      <c r="AG3011" s="2">
        <f t="shared" si="1597"/>
        <v>602.93178136999995</v>
      </c>
      <c r="AH3011" s="3">
        <f t="shared" si="1598"/>
        <v>0</v>
      </c>
      <c r="AI3011" s="4" t="str">
        <f t="shared" si="1608"/>
        <v>A+J=</v>
      </c>
      <c r="AJ3011" s="11">
        <f t="shared" si="1604"/>
        <v>44179</v>
      </c>
      <c r="AK3011" s="11"/>
      <c r="AL3011" s="4"/>
      <c r="AM3011" s="1"/>
      <c r="AN3011" s="11"/>
      <c r="AO3011" s="1"/>
      <c r="AP3011" s="1"/>
      <c r="AQ3011" s="3"/>
      <c r="AR3011" s="3"/>
      <c r="AS3011" s="6"/>
      <c r="AT3011" s="1"/>
      <c r="AU3011" s="1"/>
      <c r="AV3011" s="1"/>
      <c r="AW3011" s="1"/>
      <c r="AX3011" s="1"/>
      <c r="AY3011" s="1"/>
      <c r="AZ3011" s="1"/>
      <c r="BA3011" s="1"/>
      <c r="BB3011" s="1"/>
    </row>
    <row r="3012" spans="1:54" x14ac:dyDescent="0.2">
      <c r="A3012" s="158">
        <f t="shared" si="1599"/>
        <v>44168</v>
      </c>
      <c r="B3012" s="2">
        <f t="shared" si="1583"/>
        <v>278449.84881502885</v>
      </c>
      <c r="C3012" s="2">
        <f t="shared" si="1600"/>
        <v>179457.03839442</v>
      </c>
      <c r="D3012" s="2">
        <f>SUM(Y3012:Y$3268)</f>
        <v>17347.788692710001</v>
      </c>
      <c r="E3012" s="73">
        <f t="shared" si="1584"/>
        <v>162109.24970171001</v>
      </c>
      <c r="F3012" s="88">
        <f t="shared" si="1610"/>
        <v>5391.75</v>
      </c>
      <c r="G3012" s="3">
        <f>IF(AND(N3012=1,N3011&gt;1),VLOOKUP(A3011,[1]Plan1!$BK$81:$BM$259,3),G3011)</f>
        <v>5438.12</v>
      </c>
      <c r="H3012" s="11">
        <f t="shared" si="1611"/>
        <v>44091</v>
      </c>
      <c r="I3012" s="11">
        <f t="shared" si="1612"/>
        <v>44121</v>
      </c>
      <c r="J3012" s="12">
        <f t="shared" si="1585"/>
        <v>8.6001761951128852E-3</v>
      </c>
      <c r="K3012" s="11">
        <f t="shared" si="1601"/>
        <v>44179</v>
      </c>
      <c r="L3012" s="11">
        <f t="shared" si="1586"/>
        <v>44179</v>
      </c>
      <c r="M3012" s="1">
        <f t="shared" si="1605"/>
        <v>20</v>
      </c>
      <c r="N3012" s="1">
        <f t="shared" si="1587"/>
        <v>13</v>
      </c>
      <c r="O3012" s="2">
        <f t="shared" si="1588"/>
        <v>1.0055817300000001</v>
      </c>
      <c r="P3012" s="13">
        <f t="shared" si="1613"/>
        <v>1.0064004200000001</v>
      </c>
      <c r="Q3012" s="13">
        <f t="shared" si="1606"/>
        <v>1.5415122763775675</v>
      </c>
      <c r="R3012" s="2">
        <f t="shared" si="1609"/>
        <v>1.5501165800000001</v>
      </c>
      <c r="S3012" s="2">
        <f t="shared" si="1602"/>
        <v>1.5280405699999999</v>
      </c>
      <c r="T3012" s="2">
        <f t="shared" si="1589"/>
        <v>274217.63523871999</v>
      </c>
      <c r="U3012" s="2">
        <f t="shared" si="1590"/>
        <v>9160.336229538143</v>
      </c>
      <c r="V3012" s="2">
        <f t="shared" si="1591"/>
        <v>89178.986032270739</v>
      </c>
      <c r="W3012" s="2">
        <f t="shared" si="1592"/>
        <v>277796.36065622885</v>
      </c>
      <c r="X3012" s="17">
        <f t="shared" si="1593"/>
        <v>0</v>
      </c>
      <c r="Y3012" s="2">
        <f t="shared" si="1594"/>
        <v>0</v>
      </c>
      <c r="Z3012" s="72">
        <f t="shared" si="1595"/>
        <v>0</v>
      </c>
      <c r="AA3012" s="2">
        <f t="shared" ref="AA3012:AA3075" si="1614">IF(Z3012&gt;0,TRUNC(Z3012*T3012,8),0)</f>
        <v>0</v>
      </c>
      <c r="AB3012" s="12">
        <f t="shared" si="1603"/>
        <v>4.6600000000000003E-2</v>
      </c>
      <c r="AC3012" s="17">
        <f t="shared" si="1596"/>
        <v>13</v>
      </c>
      <c r="AD3012" s="17">
        <v>252</v>
      </c>
      <c r="AE3012" s="13">
        <f t="shared" si="1607"/>
        <v>1.0023523999999999</v>
      </c>
      <c r="AF3012" s="2">
        <f t="shared" ref="AF3012:AF3075" si="1615">TRUNC((T3012*(AE3012-1)),8)</f>
        <v>645.06956513</v>
      </c>
      <c r="AG3012" s="2">
        <f t="shared" si="1597"/>
        <v>653.48815879999995</v>
      </c>
      <c r="AH3012" s="3">
        <f t="shared" si="1598"/>
        <v>0</v>
      </c>
      <c r="AI3012" s="4" t="str">
        <f t="shared" si="1608"/>
        <v>A+J=</v>
      </c>
      <c r="AJ3012" s="11">
        <f t="shared" si="1604"/>
        <v>44179</v>
      </c>
      <c r="AK3012" s="11"/>
      <c r="AL3012" s="4"/>
      <c r="AM3012" s="1"/>
      <c r="AN3012" s="11"/>
      <c r="AO3012" s="1"/>
      <c r="AP3012" s="1"/>
      <c r="AQ3012" s="3"/>
      <c r="AR3012" s="3"/>
      <c r="AS3012" s="6"/>
      <c r="AT3012" s="1"/>
      <c r="AU3012" s="1"/>
      <c r="AV3012" s="1"/>
      <c r="AW3012" s="1"/>
      <c r="AX3012" s="1"/>
      <c r="AY3012" s="1"/>
      <c r="AZ3012" s="1"/>
      <c r="BA3012" s="1"/>
      <c r="BB3012" s="1"/>
    </row>
    <row r="3013" spans="1:54" x14ac:dyDescent="0.2">
      <c r="A3013" s="158">
        <f t="shared" si="1599"/>
        <v>44169</v>
      </c>
      <c r="B3013" s="2">
        <f t="shared" si="1583"/>
        <v>278608.06967309333</v>
      </c>
      <c r="C3013" s="2">
        <f t="shared" si="1600"/>
        <v>179457.03839442</v>
      </c>
      <c r="D3013" s="2">
        <f>SUM(Y3013:Y$3268)</f>
        <v>17347.788692710001</v>
      </c>
      <c r="E3013" s="73">
        <f t="shared" si="1584"/>
        <v>162109.24970171001</v>
      </c>
      <c r="F3013" s="88">
        <f t="shared" si="1610"/>
        <v>5391.75</v>
      </c>
      <c r="G3013" s="3">
        <f>IF(AND(N3013=1,N3012&gt;1),VLOOKUP(A3012,[1]Plan1!$BK$81:$BM$259,3),G3012)</f>
        <v>5438.12</v>
      </c>
      <c r="H3013" s="11">
        <f t="shared" si="1611"/>
        <v>44091</v>
      </c>
      <c r="I3013" s="11">
        <f t="shared" si="1612"/>
        <v>44121</v>
      </c>
      <c r="J3013" s="12">
        <f t="shared" si="1585"/>
        <v>8.6001761951128852E-3</v>
      </c>
      <c r="K3013" s="11">
        <f t="shared" si="1601"/>
        <v>44179</v>
      </c>
      <c r="L3013" s="11">
        <f t="shared" si="1586"/>
        <v>44179</v>
      </c>
      <c r="M3013" s="1">
        <f t="shared" si="1605"/>
        <v>20</v>
      </c>
      <c r="N3013" s="1">
        <f t="shared" si="1587"/>
        <v>14</v>
      </c>
      <c r="O3013" s="2">
        <f t="shared" si="1588"/>
        <v>1.00601238</v>
      </c>
      <c r="P3013" s="13">
        <f t="shared" si="1613"/>
        <v>1.0064004200000001</v>
      </c>
      <c r="Q3013" s="13">
        <f t="shared" si="1606"/>
        <v>1.5415122763775675</v>
      </c>
      <c r="R3013" s="2">
        <f t="shared" si="1609"/>
        <v>1.5507804300000001</v>
      </c>
      <c r="S3013" s="2">
        <f t="shared" si="1602"/>
        <v>1.5280405699999999</v>
      </c>
      <c r="T3013" s="2">
        <f t="shared" si="1589"/>
        <v>274217.63523871999</v>
      </c>
      <c r="U3013" s="2">
        <f t="shared" si="1590"/>
        <v>9160.336229538143</v>
      </c>
      <c r="V3013" s="2">
        <f t="shared" si="1591"/>
        <v>89286.602257685227</v>
      </c>
      <c r="W3013" s="2">
        <f t="shared" si="1592"/>
        <v>277903.97688164335</v>
      </c>
      <c r="X3013" s="17">
        <f t="shared" si="1593"/>
        <v>0</v>
      </c>
      <c r="Y3013" s="2">
        <f t="shared" si="1594"/>
        <v>0</v>
      </c>
      <c r="Z3013" s="72">
        <f t="shared" si="1595"/>
        <v>0</v>
      </c>
      <c r="AA3013" s="2">
        <f t="shared" si="1614"/>
        <v>0</v>
      </c>
      <c r="AB3013" s="12">
        <f t="shared" si="1603"/>
        <v>4.6600000000000003E-2</v>
      </c>
      <c r="AC3013" s="17">
        <f t="shared" si="1596"/>
        <v>14</v>
      </c>
      <c r="AD3013" s="17">
        <v>252</v>
      </c>
      <c r="AE3013" s="13">
        <f t="shared" si="1607"/>
        <v>1.002533583</v>
      </c>
      <c r="AF3013" s="2">
        <f t="shared" si="1615"/>
        <v>694.75313893999999</v>
      </c>
      <c r="AG3013" s="2">
        <f t="shared" si="1597"/>
        <v>704.09279145000005</v>
      </c>
      <c r="AH3013" s="3">
        <f t="shared" si="1598"/>
        <v>0</v>
      </c>
      <c r="AI3013" s="4" t="str">
        <f t="shared" si="1608"/>
        <v>A+J=</v>
      </c>
      <c r="AJ3013" s="11">
        <f t="shared" si="1604"/>
        <v>44179</v>
      </c>
      <c r="AK3013" s="11"/>
      <c r="AL3013" s="4"/>
      <c r="AM3013" s="1"/>
      <c r="AN3013" s="11"/>
      <c r="AO3013" s="1"/>
      <c r="AP3013" s="1"/>
      <c r="AQ3013" s="3"/>
      <c r="AR3013" s="3"/>
      <c r="AS3013" s="6"/>
      <c r="AT3013" s="1"/>
      <c r="AU3013" s="1"/>
      <c r="AV3013" s="1"/>
      <c r="AW3013" s="1"/>
      <c r="AX3013" s="1"/>
      <c r="AY3013" s="1"/>
      <c r="AZ3013" s="1"/>
      <c r="BA3013" s="1"/>
      <c r="BB3013" s="1"/>
    </row>
    <row r="3014" spans="1:54" x14ac:dyDescent="0.2">
      <c r="A3014" s="158">
        <f t="shared" si="1599"/>
        <v>44170</v>
      </c>
      <c r="B3014" s="2">
        <f t="shared" si="1583"/>
        <v>278766.38556331024</v>
      </c>
      <c r="C3014" s="2">
        <f t="shared" si="1600"/>
        <v>179457.03839442</v>
      </c>
      <c r="D3014" s="2">
        <f>SUM(Y3014:Y$3268)</f>
        <v>17347.788692710001</v>
      </c>
      <c r="E3014" s="73">
        <f t="shared" si="1584"/>
        <v>162109.24970171001</v>
      </c>
      <c r="F3014" s="88">
        <f t="shared" si="1610"/>
        <v>5391.75</v>
      </c>
      <c r="G3014" s="3">
        <f>IF(AND(N3014=1,N3013&gt;1),VLOOKUP(A3013,[1]Plan1!$BK$81:$BM$259,3),G3013)</f>
        <v>5438.12</v>
      </c>
      <c r="H3014" s="11">
        <f t="shared" si="1611"/>
        <v>44091</v>
      </c>
      <c r="I3014" s="11">
        <f t="shared" si="1612"/>
        <v>44121</v>
      </c>
      <c r="J3014" s="12">
        <f t="shared" si="1585"/>
        <v>8.6001761951128852E-3</v>
      </c>
      <c r="K3014" s="11">
        <f t="shared" si="1601"/>
        <v>44179</v>
      </c>
      <c r="L3014" s="11">
        <f t="shared" si="1586"/>
        <v>44179</v>
      </c>
      <c r="M3014" s="1">
        <f t="shared" si="1605"/>
        <v>20</v>
      </c>
      <c r="N3014" s="1">
        <f t="shared" si="1587"/>
        <v>15</v>
      </c>
      <c r="O3014" s="2">
        <f t="shared" si="1588"/>
        <v>1.00644322</v>
      </c>
      <c r="P3014" s="13">
        <f t="shared" si="1613"/>
        <v>1.0064004200000001</v>
      </c>
      <c r="Q3014" s="13">
        <f t="shared" si="1606"/>
        <v>1.5415122763775675</v>
      </c>
      <c r="R3014" s="2">
        <f t="shared" si="1609"/>
        <v>1.5514445699999999</v>
      </c>
      <c r="S3014" s="2">
        <f t="shared" si="1602"/>
        <v>1.5280405699999999</v>
      </c>
      <c r="T3014" s="2">
        <f t="shared" si="1589"/>
        <v>274217.63523871999</v>
      </c>
      <c r="U3014" s="2">
        <f t="shared" si="1590"/>
        <v>9160.336229538143</v>
      </c>
      <c r="V3014" s="2">
        <f t="shared" si="1591"/>
        <v>89394.265494782085</v>
      </c>
      <c r="W3014" s="2">
        <f t="shared" si="1592"/>
        <v>278011.64011874021</v>
      </c>
      <c r="X3014" s="17">
        <f t="shared" si="1593"/>
        <v>0</v>
      </c>
      <c r="Y3014" s="2">
        <f t="shared" si="1594"/>
        <v>0</v>
      </c>
      <c r="Z3014" s="72">
        <f t="shared" si="1595"/>
        <v>0</v>
      </c>
      <c r="AA3014" s="2">
        <f t="shared" si="1614"/>
        <v>0</v>
      </c>
      <c r="AB3014" s="12">
        <f t="shared" si="1603"/>
        <v>4.6600000000000003E-2</v>
      </c>
      <c r="AC3014" s="17">
        <f t="shared" si="1596"/>
        <v>15</v>
      </c>
      <c r="AD3014" s="17">
        <v>252</v>
      </c>
      <c r="AE3014" s="13">
        <f t="shared" si="1607"/>
        <v>1.002714798</v>
      </c>
      <c r="AF3014" s="2">
        <f t="shared" si="1615"/>
        <v>744.44548770999995</v>
      </c>
      <c r="AG3014" s="2">
        <f t="shared" si="1597"/>
        <v>754.74544457000002</v>
      </c>
      <c r="AH3014" s="3">
        <f t="shared" si="1598"/>
        <v>0</v>
      </c>
      <c r="AI3014" s="4" t="str">
        <f t="shared" si="1608"/>
        <v>A+J=</v>
      </c>
      <c r="AJ3014" s="11">
        <f t="shared" si="1604"/>
        <v>44179</v>
      </c>
      <c r="AK3014" s="11"/>
      <c r="AL3014" s="4"/>
      <c r="AM3014" s="1"/>
      <c r="AN3014" s="11"/>
      <c r="AO3014" s="1"/>
      <c r="AP3014" s="1"/>
      <c r="AQ3014" s="3"/>
      <c r="AR3014" s="3"/>
      <c r="AS3014" s="6"/>
      <c r="AT3014" s="1"/>
      <c r="AU3014" s="1"/>
      <c r="AV3014" s="1"/>
      <c r="AW3014" s="1"/>
      <c r="AX3014" s="1"/>
      <c r="AY3014" s="1"/>
      <c r="AZ3014" s="1"/>
      <c r="BA3014" s="1"/>
      <c r="BB3014" s="1"/>
    </row>
    <row r="3015" spans="1:54" x14ac:dyDescent="0.2">
      <c r="A3015" s="158">
        <f t="shared" si="1599"/>
        <v>44171</v>
      </c>
      <c r="B3015" s="2">
        <f t="shared" si="1583"/>
        <v>278766.38556331024</v>
      </c>
      <c r="C3015" s="2">
        <f t="shared" si="1600"/>
        <v>179457.03839442</v>
      </c>
      <c r="D3015" s="2">
        <f>SUM(Y3015:Y$3268)</f>
        <v>17347.788692710001</v>
      </c>
      <c r="E3015" s="73">
        <f t="shared" si="1584"/>
        <v>162109.24970171001</v>
      </c>
      <c r="F3015" s="88">
        <f t="shared" si="1610"/>
        <v>5391.75</v>
      </c>
      <c r="G3015" s="3">
        <f>IF(AND(N3015=1,N3014&gt;1),VLOOKUP(A3014,[1]Plan1!$BK$81:$BM$259,3),G3014)</f>
        <v>5438.12</v>
      </c>
      <c r="H3015" s="11">
        <f t="shared" si="1611"/>
        <v>44091</v>
      </c>
      <c r="I3015" s="11">
        <f t="shared" si="1612"/>
        <v>44121</v>
      </c>
      <c r="J3015" s="12">
        <f t="shared" si="1585"/>
        <v>8.6001761951128852E-3</v>
      </c>
      <c r="K3015" s="11">
        <f t="shared" si="1601"/>
        <v>44179</v>
      </c>
      <c r="L3015" s="11">
        <f t="shared" si="1586"/>
        <v>44179</v>
      </c>
      <c r="M3015" s="1">
        <f t="shared" si="1605"/>
        <v>20</v>
      </c>
      <c r="N3015" s="1">
        <f t="shared" si="1587"/>
        <v>15</v>
      </c>
      <c r="O3015" s="2">
        <f t="shared" si="1588"/>
        <v>1.00644322</v>
      </c>
      <c r="P3015" s="13">
        <f t="shared" si="1613"/>
        <v>1.0064004200000001</v>
      </c>
      <c r="Q3015" s="13">
        <f t="shared" si="1606"/>
        <v>1.5415122763775675</v>
      </c>
      <c r="R3015" s="2">
        <f t="shared" si="1609"/>
        <v>1.5514445699999999</v>
      </c>
      <c r="S3015" s="2">
        <f t="shared" si="1602"/>
        <v>1.5280405699999999</v>
      </c>
      <c r="T3015" s="2">
        <f t="shared" si="1589"/>
        <v>274217.63523871999</v>
      </c>
      <c r="U3015" s="2">
        <f t="shared" si="1590"/>
        <v>9160.336229538143</v>
      </c>
      <c r="V3015" s="2">
        <f t="shared" si="1591"/>
        <v>89394.265494782085</v>
      </c>
      <c r="W3015" s="2">
        <f t="shared" si="1592"/>
        <v>278011.64011874021</v>
      </c>
      <c r="X3015" s="17">
        <f t="shared" si="1593"/>
        <v>0</v>
      </c>
      <c r="Y3015" s="2">
        <f t="shared" si="1594"/>
        <v>0</v>
      </c>
      <c r="Z3015" s="72">
        <f t="shared" si="1595"/>
        <v>0</v>
      </c>
      <c r="AA3015" s="2">
        <f t="shared" si="1614"/>
        <v>0</v>
      </c>
      <c r="AB3015" s="12">
        <f t="shared" si="1603"/>
        <v>4.6600000000000003E-2</v>
      </c>
      <c r="AC3015" s="17">
        <f t="shared" si="1596"/>
        <v>15</v>
      </c>
      <c r="AD3015" s="17">
        <v>252</v>
      </c>
      <c r="AE3015" s="13">
        <f t="shared" si="1607"/>
        <v>1.002714798</v>
      </c>
      <c r="AF3015" s="2">
        <f t="shared" si="1615"/>
        <v>744.44548770999995</v>
      </c>
      <c r="AG3015" s="2">
        <f t="shared" si="1597"/>
        <v>754.74544457000002</v>
      </c>
      <c r="AH3015" s="3">
        <f t="shared" si="1598"/>
        <v>0</v>
      </c>
      <c r="AI3015" s="4" t="str">
        <f t="shared" si="1608"/>
        <v>A+J=</v>
      </c>
      <c r="AJ3015" s="11">
        <f t="shared" si="1604"/>
        <v>44179</v>
      </c>
      <c r="AK3015" s="11"/>
      <c r="AL3015" s="4"/>
      <c r="AM3015" s="1"/>
      <c r="AN3015" s="11"/>
      <c r="AO3015" s="1"/>
      <c r="AP3015" s="1"/>
      <c r="AQ3015" s="3"/>
      <c r="AR3015" s="3"/>
      <c r="AS3015" s="6"/>
      <c r="AT3015" s="1"/>
      <c r="AU3015" s="1"/>
      <c r="AV3015" s="1"/>
      <c r="AW3015" s="1"/>
      <c r="AX3015" s="1"/>
      <c r="AY3015" s="1"/>
      <c r="AZ3015" s="1"/>
      <c r="BA3015" s="1"/>
      <c r="BB3015" s="1"/>
    </row>
    <row r="3016" spans="1:54" x14ac:dyDescent="0.2">
      <c r="A3016" s="158">
        <f t="shared" si="1599"/>
        <v>44172</v>
      </c>
      <c r="B3016" s="2">
        <f t="shared" si="1583"/>
        <v>278766.38556331024</v>
      </c>
      <c r="C3016" s="2">
        <f t="shared" si="1600"/>
        <v>179457.03839442</v>
      </c>
      <c r="D3016" s="2">
        <f>SUM(Y3016:Y$3268)</f>
        <v>17347.788692710001</v>
      </c>
      <c r="E3016" s="73">
        <f t="shared" si="1584"/>
        <v>162109.24970171001</v>
      </c>
      <c r="F3016" s="88">
        <f t="shared" si="1610"/>
        <v>5391.75</v>
      </c>
      <c r="G3016" s="3">
        <f>IF(AND(N3016=1,N3015&gt;1),VLOOKUP(A3015,[1]Plan1!$BK$81:$BM$259,3),G3015)</f>
        <v>5438.12</v>
      </c>
      <c r="H3016" s="11">
        <f t="shared" si="1611"/>
        <v>44091</v>
      </c>
      <c r="I3016" s="11">
        <f t="shared" si="1612"/>
        <v>44121</v>
      </c>
      <c r="J3016" s="12">
        <f t="shared" si="1585"/>
        <v>8.6001761951128852E-3</v>
      </c>
      <c r="K3016" s="11">
        <f t="shared" si="1601"/>
        <v>44179</v>
      </c>
      <c r="L3016" s="11">
        <f t="shared" si="1586"/>
        <v>44179</v>
      </c>
      <c r="M3016" s="1">
        <f t="shared" si="1605"/>
        <v>20</v>
      </c>
      <c r="N3016" s="1">
        <f t="shared" si="1587"/>
        <v>15</v>
      </c>
      <c r="O3016" s="2">
        <f t="shared" si="1588"/>
        <v>1.00644322</v>
      </c>
      <c r="P3016" s="13">
        <f t="shared" si="1613"/>
        <v>1.0064004200000001</v>
      </c>
      <c r="Q3016" s="13">
        <f t="shared" si="1606"/>
        <v>1.5415122763775675</v>
      </c>
      <c r="R3016" s="2">
        <f t="shared" si="1609"/>
        <v>1.5514445699999999</v>
      </c>
      <c r="S3016" s="2">
        <f t="shared" si="1602"/>
        <v>1.5280405699999999</v>
      </c>
      <c r="T3016" s="2">
        <f t="shared" si="1589"/>
        <v>274217.63523871999</v>
      </c>
      <c r="U3016" s="2">
        <f t="shared" si="1590"/>
        <v>9160.336229538143</v>
      </c>
      <c r="V3016" s="2">
        <f t="shared" si="1591"/>
        <v>89394.265494782085</v>
      </c>
      <c r="W3016" s="2">
        <f t="shared" si="1592"/>
        <v>278011.64011874021</v>
      </c>
      <c r="X3016" s="17">
        <f t="shared" si="1593"/>
        <v>0</v>
      </c>
      <c r="Y3016" s="2">
        <f t="shared" si="1594"/>
        <v>0</v>
      </c>
      <c r="Z3016" s="72">
        <f t="shared" si="1595"/>
        <v>0</v>
      </c>
      <c r="AA3016" s="2">
        <f t="shared" si="1614"/>
        <v>0</v>
      </c>
      <c r="AB3016" s="12">
        <f t="shared" si="1603"/>
        <v>4.6600000000000003E-2</v>
      </c>
      <c r="AC3016" s="17">
        <f t="shared" si="1596"/>
        <v>15</v>
      </c>
      <c r="AD3016" s="17">
        <v>252</v>
      </c>
      <c r="AE3016" s="13">
        <f t="shared" si="1607"/>
        <v>1.002714798</v>
      </c>
      <c r="AF3016" s="2">
        <f t="shared" si="1615"/>
        <v>744.44548770999995</v>
      </c>
      <c r="AG3016" s="2">
        <f t="shared" si="1597"/>
        <v>754.74544457000002</v>
      </c>
      <c r="AH3016" s="3">
        <f t="shared" si="1598"/>
        <v>0</v>
      </c>
      <c r="AI3016" s="4" t="str">
        <f t="shared" si="1608"/>
        <v>A+J=</v>
      </c>
      <c r="AJ3016" s="11">
        <f t="shared" si="1604"/>
        <v>44179</v>
      </c>
      <c r="AK3016" s="11"/>
      <c r="AL3016" s="4"/>
      <c r="AM3016" s="1"/>
      <c r="AN3016" s="11"/>
      <c r="AO3016" s="1"/>
      <c r="AP3016" s="1"/>
      <c r="AQ3016" s="3"/>
      <c r="AR3016" s="3"/>
      <c r="AS3016" s="6"/>
      <c r="AT3016" s="1"/>
      <c r="AU3016" s="1"/>
      <c r="AV3016" s="1"/>
      <c r="AW3016" s="1"/>
      <c r="AX3016" s="1"/>
      <c r="AY3016" s="1"/>
      <c r="AZ3016" s="1"/>
      <c r="BA3016" s="1"/>
      <c r="BB3016" s="1"/>
    </row>
    <row r="3017" spans="1:54" x14ac:dyDescent="0.2">
      <c r="A3017" s="158">
        <f t="shared" si="1599"/>
        <v>44173</v>
      </c>
      <c r="B3017" s="2">
        <f t="shared" si="1583"/>
        <v>278924.79707778955</v>
      </c>
      <c r="C3017" s="2">
        <f t="shared" si="1600"/>
        <v>179457.03839442</v>
      </c>
      <c r="D3017" s="2">
        <f>SUM(Y3017:Y$3268)</f>
        <v>17347.788692710001</v>
      </c>
      <c r="E3017" s="73">
        <f t="shared" si="1584"/>
        <v>162109.24970171001</v>
      </c>
      <c r="F3017" s="88">
        <f t="shared" si="1610"/>
        <v>5391.75</v>
      </c>
      <c r="G3017" s="3">
        <f>IF(AND(N3017=1,N3016&gt;1),VLOOKUP(A3016,[1]Plan1!$BK$81:$BM$259,3),G3016)</f>
        <v>5438.12</v>
      </c>
      <c r="H3017" s="11">
        <f t="shared" si="1611"/>
        <v>44091</v>
      </c>
      <c r="I3017" s="11">
        <f t="shared" si="1612"/>
        <v>44121</v>
      </c>
      <c r="J3017" s="12">
        <f t="shared" si="1585"/>
        <v>8.6001761951128852E-3</v>
      </c>
      <c r="K3017" s="11">
        <f t="shared" si="1601"/>
        <v>44179</v>
      </c>
      <c r="L3017" s="11">
        <f t="shared" si="1586"/>
        <v>44179</v>
      </c>
      <c r="M3017" s="1">
        <f t="shared" si="1605"/>
        <v>20</v>
      </c>
      <c r="N3017" s="1">
        <f t="shared" si="1587"/>
        <v>16</v>
      </c>
      <c r="O3017" s="2">
        <f t="shared" si="1588"/>
        <v>1.0068742399999999</v>
      </c>
      <c r="P3017" s="13">
        <f t="shared" si="1613"/>
        <v>1.0064004200000001</v>
      </c>
      <c r="Q3017" s="13">
        <f t="shared" si="1606"/>
        <v>1.5415122763775675</v>
      </c>
      <c r="R3017" s="2">
        <f t="shared" si="1609"/>
        <v>1.552109</v>
      </c>
      <c r="S3017" s="2">
        <f t="shared" si="1602"/>
        <v>1.5280405699999999</v>
      </c>
      <c r="T3017" s="2">
        <f t="shared" si="1589"/>
        <v>274217.63523871999</v>
      </c>
      <c r="U3017" s="2">
        <f t="shared" si="1590"/>
        <v>9160.336229538143</v>
      </c>
      <c r="V3017" s="2">
        <f t="shared" si="1591"/>
        <v>89501.975743561401</v>
      </c>
      <c r="W3017" s="2">
        <f t="shared" si="1592"/>
        <v>278119.35036751954</v>
      </c>
      <c r="X3017" s="17">
        <f t="shared" si="1593"/>
        <v>0</v>
      </c>
      <c r="Y3017" s="2">
        <f t="shared" si="1594"/>
        <v>0</v>
      </c>
      <c r="Z3017" s="72">
        <f t="shared" si="1595"/>
        <v>0</v>
      </c>
      <c r="AA3017" s="2">
        <f t="shared" si="1614"/>
        <v>0</v>
      </c>
      <c r="AB3017" s="12">
        <f t="shared" si="1603"/>
        <v>4.6600000000000003E-2</v>
      </c>
      <c r="AC3017" s="17">
        <f t="shared" si="1596"/>
        <v>16</v>
      </c>
      <c r="AD3017" s="17">
        <v>252</v>
      </c>
      <c r="AE3017" s="13">
        <f t="shared" si="1607"/>
        <v>1.0028960469999999</v>
      </c>
      <c r="AF3017" s="2">
        <f t="shared" si="1615"/>
        <v>794.14715988</v>
      </c>
      <c r="AG3017" s="2">
        <f t="shared" si="1597"/>
        <v>805.44671027000004</v>
      </c>
      <c r="AH3017" s="3">
        <f t="shared" si="1598"/>
        <v>0</v>
      </c>
      <c r="AI3017" s="4" t="str">
        <f t="shared" si="1608"/>
        <v>A+J=</v>
      </c>
      <c r="AJ3017" s="11">
        <f t="shared" si="1604"/>
        <v>44179</v>
      </c>
      <c r="AK3017" s="11"/>
      <c r="AL3017" s="4"/>
      <c r="AM3017" s="1"/>
      <c r="AN3017" s="11"/>
      <c r="AO3017" s="1"/>
      <c r="AP3017" s="1"/>
      <c r="AQ3017" s="3"/>
      <c r="AR3017" s="3"/>
      <c r="AS3017" s="6"/>
      <c r="AT3017" s="1"/>
      <c r="AU3017" s="1"/>
      <c r="AV3017" s="1"/>
      <c r="AW3017" s="1"/>
      <c r="AX3017" s="1"/>
      <c r="AY3017" s="1"/>
      <c r="AZ3017" s="1"/>
      <c r="BA3017" s="1"/>
      <c r="BB3017" s="1"/>
    </row>
    <row r="3018" spans="1:54" x14ac:dyDescent="0.2">
      <c r="A3018" s="158">
        <f t="shared" si="1599"/>
        <v>44174</v>
      </c>
      <c r="B3018" s="2">
        <f t="shared" ref="B3018:B3081" si="1616">(W3018+AG3018)</f>
        <v>279083.30207055877</v>
      </c>
      <c r="C3018" s="2">
        <f t="shared" si="1600"/>
        <v>179457.03839442</v>
      </c>
      <c r="D3018" s="2">
        <f>SUM(Y3018:Y$3268)</f>
        <v>17347.788692710001</v>
      </c>
      <c r="E3018" s="73">
        <f t="shared" ref="E3018:E3081" si="1617">(C3018-D3018)</f>
        <v>162109.24970171001</v>
      </c>
      <c r="F3018" s="88">
        <f t="shared" si="1610"/>
        <v>5391.75</v>
      </c>
      <c r="G3018" s="3">
        <f>IF(AND(N3018=1,N3017&gt;1),VLOOKUP(A3017,[1]Plan1!$BK$81:$BM$259,3),G3017)</f>
        <v>5438.12</v>
      </c>
      <c r="H3018" s="11">
        <f t="shared" si="1611"/>
        <v>44091</v>
      </c>
      <c r="I3018" s="11">
        <f t="shared" si="1612"/>
        <v>44121</v>
      </c>
      <c r="J3018" s="12">
        <f t="shared" ref="J3018:J3081" si="1618">(G3018/F3018)-1</f>
        <v>8.6001761951128852E-3</v>
      </c>
      <c r="K3018" s="11">
        <f t="shared" si="1601"/>
        <v>44179</v>
      </c>
      <c r="L3018" s="11">
        <f t="shared" ref="L3018:L3081" si="1619">IF(A3018&gt;L3017,K3018,L3017)</f>
        <v>44179</v>
      </c>
      <c r="M3018" s="1">
        <f t="shared" si="1605"/>
        <v>20</v>
      </c>
      <c r="N3018" s="1">
        <f t="shared" ref="N3018:N3081" si="1620">(M3018-(NETWORKDAYS(A3018,L3018,$AN$194:$AN$348)-1))</f>
        <v>17</v>
      </c>
      <c r="O3018" s="2">
        <f t="shared" ref="O3018:O3081" si="1621">TRUNC((G3018/F3018)^TRUNC((N3018/M3018),9),8)</f>
        <v>1.00730545</v>
      </c>
      <c r="P3018" s="13">
        <f t="shared" si="1613"/>
        <v>1.0064004200000001</v>
      </c>
      <c r="Q3018" s="13">
        <f t="shared" si="1606"/>
        <v>1.5415122763775675</v>
      </c>
      <c r="R3018" s="2">
        <f t="shared" si="1609"/>
        <v>1.5527737100000001</v>
      </c>
      <c r="S3018" s="2">
        <f t="shared" si="1602"/>
        <v>1.5280405699999999</v>
      </c>
      <c r="T3018" s="2">
        <f t="shared" ref="T3018:T3081" si="1622">TRUNC(C3018*S3018,8)</f>
        <v>274217.63523871999</v>
      </c>
      <c r="U3018" s="2">
        <f t="shared" ref="U3018:U3081" si="1623">(D3018*(S3018-1))</f>
        <v>9160.336229538143</v>
      </c>
      <c r="V3018" s="2">
        <f t="shared" ref="V3018:V3081" si="1624">(E3018*(R3018-1))</f>
        <v>89609.731382930651</v>
      </c>
      <c r="W3018" s="2">
        <f t="shared" ref="W3018:W3081" si="1625">(C3018+U3018+V3018)</f>
        <v>278227.10600688879</v>
      </c>
      <c r="X3018" s="17">
        <f t="shared" ref="X3018:X3081" si="1626">IF(VLOOKUP(A3018,AN$10:AU$190,8)=VLOOKUP(A3017,AN$10:AU$190,8),0,VLOOKUP(A3018,AN$10:AU$190,8))</f>
        <v>0</v>
      </c>
      <c r="Y3018" s="2">
        <f t="shared" ref="Y3018:Y3081" si="1627">IF(X3018&gt;0,VLOOKUP(A3018,AN$12:AR$190,5),0)</f>
        <v>0</v>
      </c>
      <c r="Z3018" s="72">
        <f t="shared" ref="Z3018:Z3081" si="1628">IF(X3018&gt;0,VLOOKUP($A3018,$AN$10:$AS$190,6),0)</f>
        <v>0</v>
      </c>
      <c r="AA3018" s="2">
        <f t="shared" si="1614"/>
        <v>0</v>
      </c>
      <c r="AB3018" s="12">
        <f t="shared" si="1603"/>
        <v>4.6600000000000003E-2</v>
      </c>
      <c r="AC3018" s="17">
        <f t="shared" ref="AC3018:AC3081" si="1629">N3018</f>
        <v>17</v>
      </c>
      <c r="AD3018" s="17">
        <v>252</v>
      </c>
      <c r="AE3018" s="13">
        <f t="shared" si="1607"/>
        <v>1.003077328</v>
      </c>
      <c r="AF3018" s="2">
        <f t="shared" si="1615"/>
        <v>843.85760701000004</v>
      </c>
      <c r="AG3018" s="2">
        <f t="shared" ref="AG3018:AG3081" si="1630">TRUNC((W3018*(AE3018-1)),8)</f>
        <v>856.19606366999994</v>
      </c>
      <c r="AH3018" s="3">
        <f t="shared" ref="AH3018:AH3081" si="1631">IF(AA3018&gt;0,AA3018+AF3018,0)</f>
        <v>0</v>
      </c>
      <c r="AI3018" s="4" t="str">
        <f t="shared" si="1608"/>
        <v>A+J=</v>
      </c>
      <c r="AJ3018" s="11">
        <f t="shared" si="1604"/>
        <v>44179</v>
      </c>
      <c r="AK3018" s="11"/>
      <c r="AL3018" s="4"/>
      <c r="AM3018" s="1"/>
      <c r="AN3018" s="11"/>
      <c r="AO3018" s="1"/>
      <c r="AP3018" s="1"/>
      <c r="AQ3018" s="3"/>
      <c r="AR3018" s="3"/>
      <c r="AS3018" s="6"/>
      <c r="AT3018" s="1"/>
      <c r="AU3018" s="1"/>
      <c r="AV3018" s="1"/>
      <c r="AW3018" s="1"/>
      <c r="AX3018" s="1"/>
      <c r="AY3018" s="1"/>
      <c r="AZ3018" s="1"/>
      <c r="BA3018" s="1"/>
      <c r="BB3018" s="1"/>
    </row>
    <row r="3019" spans="1:54" x14ac:dyDescent="0.2">
      <c r="A3019" s="158">
        <f t="shared" ref="A3019:A3082" si="1632">(A3018+1)</f>
        <v>44175</v>
      </c>
      <c r="B3019" s="2">
        <f t="shared" si="1616"/>
        <v>279241.90248135041</v>
      </c>
      <c r="C3019" s="2">
        <f t="shared" ref="C3019:C3082" si="1633">TRUNC(IF(X3018&gt;0,VLOOKUP(A3018,$AN$12:$AO$190,2),C3018),8)</f>
        <v>179457.03839442</v>
      </c>
      <c r="D3019" s="2">
        <f>SUM(Y3019:Y$3268)</f>
        <v>17347.788692710001</v>
      </c>
      <c r="E3019" s="73">
        <f t="shared" si="1617"/>
        <v>162109.24970171001</v>
      </c>
      <c r="F3019" s="88">
        <f t="shared" si="1610"/>
        <v>5391.75</v>
      </c>
      <c r="G3019" s="3">
        <f>IF(AND(N3019=1,N3018&gt;1),VLOOKUP(A3018,[1]Plan1!$BK$81:$BM$259,3),G3018)</f>
        <v>5438.12</v>
      </c>
      <c r="H3019" s="11">
        <f t="shared" si="1611"/>
        <v>44091</v>
      </c>
      <c r="I3019" s="11">
        <f t="shared" si="1612"/>
        <v>44121</v>
      </c>
      <c r="J3019" s="12">
        <f t="shared" si="1618"/>
        <v>8.6001761951128852E-3</v>
      </c>
      <c r="K3019" s="11">
        <f t="shared" ref="K3019:K3082" si="1634">IF(DAY(A3019)=14,VLOOKUP(A3019,AR$194:AW$373,4),K3018)</f>
        <v>44179</v>
      </c>
      <c r="L3019" s="11">
        <f t="shared" si="1619"/>
        <v>44179</v>
      </c>
      <c r="M3019" s="1">
        <f t="shared" si="1605"/>
        <v>20</v>
      </c>
      <c r="N3019" s="1">
        <f t="shared" si="1620"/>
        <v>18</v>
      </c>
      <c r="O3019" s="2">
        <f t="shared" si="1621"/>
        <v>1.00773684</v>
      </c>
      <c r="P3019" s="13">
        <f t="shared" si="1613"/>
        <v>1.0064004200000001</v>
      </c>
      <c r="Q3019" s="13">
        <f t="shared" si="1606"/>
        <v>1.5415122763775675</v>
      </c>
      <c r="R3019" s="2">
        <f t="shared" si="1609"/>
        <v>1.55343871</v>
      </c>
      <c r="S3019" s="2">
        <f t="shared" ref="S3019:S3082" si="1635">IF(AND(X3019&gt;0,MONTH(A3019)=9),R3019,S3018)</f>
        <v>1.5280405699999999</v>
      </c>
      <c r="T3019" s="2">
        <f t="shared" si="1622"/>
        <v>274217.63523871999</v>
      </c>
      <c r="U3019" s="2">
        <f t="shared" si="1623"/>
        <v>9160.336229538143</v>
      </c>
      <c r="V3019" s="2">
        <f t="shared" si="1624"/>
        <v>89717.534033982272</v>
      </c>
      <c r="W3019" s="2">
        <f t="shared" si="1625"/>
        <v>278334.9086579404</v>
      </c>
      <c r="X3019" s="17">
        <f t="shared" si="1626"/>
        <v>0</v>
      </c>
      <c r="Y3019" s="2">
        <f t="shared" si="1627"/>
        <v>0</v>
      </c>
      <c r="Z3019" s="72">
        <f t="shared" si="1628"/>
        <v>0</v>
      </c>
      <c r="AA3019" s="2">
        <f t="shared" si="1614"/>
        <v>0</v>
      </c>
      <c r="AB3019" s="12">
        <f t="shared" ref="AB3019:AB3082" si="1636">(AB3018)</f>
        <v>4.6600000000000003E-2</v>
      </c>
      <c r="AC3019" s="17">
        <f t="shared" si="1629"/>
        <v>18</v>
      </c>
      <c r="AD3019" s="17">
        <v>252</v>
      </c>
      <c r="AE3019" s="13">
        <f t="shared" si="1607"/>
        <v>1.003258642</v>
      </c>
      <c r="AF3019" s="2">
        <f t="shared" si="1615"/>
        <v>893.57710331999999</v>
      </c>
      <c r="AG3019" s="2">
        <f t="shared" si="1630"/>
        <v>906.99382341</v>
      </c>
      <c r="AH3019" s="3">
        <f t="shared" si="1631"/>
        <v>0</v>
      </c>
      <c r="AI3019" s="4" t="str">
        <f t="shared" si="1608"/>
        <v>A+J=</v>
      </c>
      <c r="AJ3019" s="11">
        <f t="shared" ref="AJ3019:AJ3082" si="1637">IF(X3018&gt;0,VLOOKUP(A3018,$AN$10:$AW$190,9),AJ3018)</f>
        <v>44179</v>
      </c>
      <c r="AK3019" s="11"/>
      <c r="AL3019" s="4"/>
      <c r="AM3019" s="1"/>
      <c r="AN3019" s="11"/>
      <c r="AO3019" s="1"/>
      <c r="AP3019" s="1"/>
      <c r="AQ3019" s="3"/>
      <c r="AR3019" s="3"/>
      <c r="AS3019" s="6"/>
      <c r="AT3019" s="1"/>
      <c r="AU3019" s="1"/>
      <c r="AV3019" s="1"/>
      <c r="AW3019" s="1"/>
      <c r="AX3019" s="1"/>
      <c r="AY3019" s="1"/>
      <c r="AZ3019" s="1"/>
      <c r="BA3019" s="1"/>
      <c r="BB3019" s="1"/>
    </row>
    <row r="3020" spans="1:54" x14ac:dyDescent="0.2">
      <c r="A3020" s="158">
        <f t="shared" si="1632"/>
        <v>44176</v>
      </c>
      <c r="B3020" s="2">
        <f t="shared" si="1616"/>
        <v>279400.59481463948</v>
      </c>
      <c r="C3020" s="2">
        <f t="shared" si="1633"/>
        <v>179457.03839442</v>
      </c>
      <c r="D3020" s="2">
        <f>SUM(Y3020:Y$3268)</f>
        <v>17347.788692710001</v>
      </c>
      <c r="E3020" s="73">
        <f t="shared" si="1617"/>
        <v>162109.24970171001</v>
      </c>
      <c r="F3020" s="88">
        <f t="shared" si="1610"/>
        <v>5391.75</v>
      </c>
      <c r="G3020" s="3">
        <f>IF(AND(N3020=1,N3019&gt;1),VLOOKUP(A3019,[1]Plan1!$BK$81:$BM$259,3),G3019)</f>
        <v>5438.12</v>
      </c>
      <c r="H3020" s="11">
        <f t="shared" si="1611"/>
        <v>44091</v>
      </c>
      <c r="I3020" s="11">
        <f t="shared" si="1612"/>
        <v>44121</v>
      </c>
      <c r="J3020" s="12">
        <f t="shared" si="1618"/>
        <v>8.6001761951128852E-3</v>
      </c>
      <c r="K3020" s="11">
        <f t="shared" si="1634"/>
        <v>44179</v>
      </c>
      <c r="L3020" s="11">
        <f t="shared" si="1619"/>
        <v>44179</v>
      </c>
      <c r="M3020" s="1">
        <f t="shared" si="1605"/>
        <v>20</v>
      </c>
      <c r="N3020" s="1">
        <f t="shared" si="1620"/>
        <v>19</v>
      </c>
      <c r="O3020" s="2">
        <f t="shared" si="1621"/>
        <v>1.0081684099999999</v>
      </c>
      <c r="P3020" s="13">
        <f t="shared" si="1613"/>
        <v>1.0064004200000001</v>
      </c>
      <c r="Q3020" s="13">
        <f t="shared" si="1606"/>
        <v>1.5415122763775675</v>
      </c>
      <c r="R3020" s="2">
        <f t="shared" si="1609"/>
        <v>1.5541039800000001</v>
      </c>
      <c r="S3020" s="2">
        <f t="shared" si="1635"/>
        <v>1.5280405699999999</v>
      </c>
      <c r="T3020" s="2">
        <f t="shared" si="1622"/>
        <v>274217.63523871999</v>
      </c>
      <c r="U3020" s="2">
        <f t="shared" si="1623"/>
        <v>9160.336229538143</v>
      </c>
      <c r="V3020" s="2">
        <f t="shared" si="1624"/>
        <v>89825.380454531332</v>
      </c>
      <c r="W3020" s="2">
        <f t="shared" si="1625"/>
        <v>278442.75507848948</v>
      </c>
      <c r="X3020" s="17">
        <f t="shared" si="1626"/>
        <v>0</v>
      </c>
      <c r="Y3020" s="2">
        <f t="shared" si="1627"/>
        <v>0</v>
      </c>
      <c r="Z3020" s="72">
        <f t="shared" si="1628"/>
        <v>0</v>
      </c>
      <c r="AA3020" s="2">
        <f t="shared" si="1614"/>
        <v>0</v>
      </c>
      <c r="AB3020" s="12">
        <f t="shared" si="1636"/>
        <v>4.6600000000000003E-2</v>
      </c>
      <c r="AC3020" s="17">
        <f t="shared" si="1629"/>
        <v>19</v>
      </c>
      <c r="AD3020" s="17">
        <v>252</v>
      </c>
      <c r="AE3020" s="13">
        <f t="shared" si="1607"/>
        <v>1.003439988</v>
      </c>
      <c r="AF3020" s="2">
        <f t="shared" si="1615"/>
        <v>943.30537460000005</v>
      </c>
      <c r="AG3020" s="2">
        <f t="shared" si="1630"/>
        <v>957.83973615000002</v>
      </c>
      <c r="AH3020" s="3">
        <f t="shared" si="1631"/>
        <v>0</v>
      </c>
      <c r="AI3020" s="4" t="str">
        <f t="shared" si="1608"/>
        <v>A+J=</v>
      </c>
      <c r="AJ3020" s="11">
        <f t="shared" si="1637"/>
        <v>44179</v>
      </c>
      <c r="AK3020" s="11"/>
      <c r="AL3020" s="4"/>
      <c r="AM3020" s="1"/>
      <c r="AN3020" s="11"/>
      <c r="AO3020" s="1"/>
      <c r="AP3020" s="1"/>
      <c r="AQ3020" s="3"/>
      <c r="AR3020" s="3"/>
      <c r="AS3020" s="6"/>
      <c r="AT3020" s="1"/>
      <c r="AU3020" s="1"/>
      <c r="AV3020" s="1"/>
      <c r="AW3020" s="1"/>
      <c r="AX3020" s="1"/>
      <c r="AY3020" s="1"/>
      <c r="AZ3020" s="1"/>
      <c r="BA3020" s="1"/>
      <c r="BB3020" s="1"/>
    </row>
    <row r="3021" spans="1:54" x14ac:dyDescent="0.2">
      <c r="A3021" s="158">
        <f t="shared" si="1632"/>
        <v>44177</v>
      </c>
      <c r="B3021" s="2">
        <f t="shared" si="1616"/>
        <v>279559.38291561091</v>
      </c>
      <c r="C3021" s="2">
        <f t="shared" si="1633"/>
        <v>179457.03839442</v>
      </c>
      <c r="D3021" s="2">
        <f>SUM(Y3021:Y$3268)</f>
        <v>17347.788692710001</v>
      </c>
      <c r="E3021" s="73">
        <f t="shared" si="1617"/>
        <v>162109.24970171001</v>
      </c>
      <c r="F3021" s="88">
        <f t="shared" si="1610"/>
        <v>5391.75</v>
      </c>
      <c r="G3021" s="3">
        <f>IF(AND(N3021=1,N3020&gt;1),VLOOKUP(A3020,[1]Plan1!$BK$81:$BM$259,3),G3020)</f>
        <v>5438.12</v>
      </c>
      <c r="H3021" s="11">
        <f t="shared" si="1611"/>
        <v>44091</v>
      </c>
      <c r="I3021" s="11">
        <f t="shared" si="1612"/>
        <v>44121</v>
      </c>
      <c r="J3021" s="12">
        <f t="shared" si="1618"/>
        <v>8.6001761951128852E-3</v>
      </c>
      <c r="K3021" s="11">
        <f t="shared" si="1634"/>
        <v>44179</v>
      </c>
      <c r="L3021" s="11">
        <f t="shared" si="1619"/>
        <v>44179</v>
      </c>
      <c r="M3021" s="1">
        <f t="shared" si="1605"/>
        <v>20</v>
      </c>
      <c r="N3021" s="1">
        <f t="shared" si="1620"/>
        <v>20</v>
      </c>
      <c r="O3021" s="2">
        <f t="shared" si="1621"/>
        <v>1.00860017</v>
      </c>
      <c r="P3021" s="13">
        <f t="shared" si="1613"/>
        <v>1.0064004200000001</v>
      </c>
      <c r="Q3021" s="13">
        <f t="shared" si="1606"/>
        <v>1.5415122763775675</v>
      </c>
      <c r="R3021" s="2">
        <f t="shared" si="1609"/>
        <v>1.5547695399999999</v>
      </c>
      <c r="S3021" s="2">
        <f t="shared" si="1635"/>
        <v>1.5280405699999999</v>
      </c>
      <c r="T3021" s="2">
        <f t="shared" si="1622"/>
        <v>274217.63523871999</v>
      </c>
      <c r="U3021" s="2">
        <f t="shared" si="1623"/>
        <v>9160.336229538143</v>
      </c>
      <c r="V3021" s="2">
        <f t="shared" si="1624"/>
        <v>89933.273886762778</v>
      </c>
      <c r="W3021" s="2">
        <f t="shared" si="1625"/>
        <v>278550.64851072093</v>
      </c>
      <c r="X3021" s="17">
        <f t="shared" si="1626"/>
        <v>0</v>
      </c>
      <c r="Y3021" s="2">
        <f t="shared" si="1627"/>
        <v>0</v>
      </c>
      <c r="Z3021" s="72">
        <f t="shared" si="1628"/>
        <v>0</v>
      </c>
      <c r="AA3021" s="2">
        <f t="shared" si="1614"/>
        <v>0</v>
      </c>
      <c r="AB3021" s="12">
        <f t="shared" si="1636"/>
        <v>4.6600000000000003E-2</v>
      </c>
      <c r="AC3021" s="17">
        <f t="shared" si="1629"/>
        <v>20</v>
      </c>
      <c r="AD3021" s="17">
        <v>252</v>
      </c>
      <c r="AE3021" s="13">
        <f t="shared" si="1607"/>
        <v>1.0036213679999999</v>
      </c>
      <c r="AF3021" s="2">
        <f t="shared" si="1615"/>
        <v>993.04296927999997</v>
      </c>
      <c r="AG3021" s="2">
        <f t="shared" si="1630"/>
        <v>1008.73440489</v>
      </c>
      <c r="AH3021" s="3">
        <f t="shared" si="1631"/>
        <v>0</v>
      </c>
      <c r="AI3021" s="4" t="str">
        <f t="shared" si="1608"/>
        <v>A+J=</v>
      </c>
      <c r="AJ3021" s="11">
        <f t="shared" si="1637"/>
        <v>44179</v>
      </c>
      <c r="AK3021" s="11"/>
      <c r="AL3021" s="4"/>
      <c r="AM3021" s="1"/>
      <c r="AN3021" s="11"/>
      <c r="AO3021" s="1"/>
      <c r="AP3021" s="1"/>
      <c r="AQ3021" s="3"/>
      <c r="AR3021" s="3"/>
      <c r="AS3021" s="6"/>
      <c r="AT3021" s="1"/>
      <c r="AU3021" s="1"/>
      <c r="AV3021" s="1"/>
      <c r="AW3021" s="1"/>
      <c r="AX3021" s="1"/>
      <c r="AY3021" s="1"/>
      <c r="AZ3021" s="1"/>
      <c r="BA3021" s="1"/>
      <c r="BB3021" s="1"/>
    </row>
    <row r="3022" spans="1:54" x14ac:dyDescent="0.2">
      <c r="A3022" s="158">
        <f t="shared" si="1632"/>
        <v>44178</v>
      </c>
      <c r="B3022" s="2">
        <f t="shared" si="1616"/>
        <v>279559.38291561091</v>
      </c>
      <c r="C3022" s="2">
        <f t="shared" si="1633"/>
        <v>179457.03839442</v>
      </c>
      <c r="D3022" s="2">
        <f>SUM(Y3022:Y$3268)</f>
        <v>17347.788692710001</v>
      </c>
      <c r="E3022" s="73">
        <f t="shared" si="1617"/>
        <v>162109.24970171001</v>
      </c>
      <c r="F3022" s="88">
        <f t="shared" si="1610"/>
        <v>5391.75</v>
      </c>
      <c r="G3022" s="3">
        <f>IF(AND(N3022=1,N3021&gt;1),VLOOKUP(A3021,[1]Plan1!$BK$81:$BM$259,3),G3021)</f>
        <v>5438.12</v>
      </c>
      <c r="H3022" s="11">
        <f t="shared" si="1611"/>
        <v>44091</v>
      </c>
      <c r="I3022" s="11">
        <f t="shared" si="1612"/>
        <v>44121</v>
      </c>
      <c r="J3022" s="12">
        <f t="shared" si="1618"/>
        <v>8.6001761951128852E-3</v>
      </c>
      <c r="K3022" s="11">
        <f t="shared" si="1634"/>
        <v>44179</v>
      </c>
      <c r="L3022" s="11">
        <f t="shared" si="1619"/>
        <v>44179</v>
      </c>
      <c r="M3022" s="1">
        <f t="shared" si="1605"/>
        <v>20</v>
      </c>
      <c r="N3022" s="1">
        <f t="shared" si="1620"/>
        <v>20</v>
      </c>
      <c r="O3022" s="2">
        <f t="shared" si="1621"/>
        <v>1.00860017</v>
      </c>
      <c r="P3022" s="13">
        <f t="shared" si="1613"/>
        <v>1.0064004200000001</v>
      </c>
      <c r="Q3022" s="13">
        <f t="shared" si="1606"/>
        <v>1.5415122763775675</v>
      </c>
      <c r="R3022" s="2">
        <f t="shared" si="1609"/>
        <v>1.5547695399999999</v>
      </c>
      <c r="S3022" s="2">
        <f t="shared" si="1635"/>
        <v>1.5280405699999999</v>
      </c>
      <c r="T3022" s="2">
        <f t="shared" si="1622"/>
        <v>274217.63523871999</v>
      </c>
      <c r="U3022" s="2">
        <f t="shared" si="1623"/>
        <v>9160.336229538143</v>
      </c>
      <c r="V3022" s="2">
        <f t="shared" si="1624"/>
        <v>89933.273886762778</v>
      </c>
      <c r="W3022" s="2">
        <f t="shared" si="1625"/>
        <v>278550.64851072093</v>
      </c>
      <c r="X3022" s="17">
        <f t="shared" si="1626"/>
        <v>0</v>
      </c>
      <c r="Y3022" s="2">
        <f t="shared" si="1627"/>
        <v>0</v>
      </c>
      <c r="Z3022" s="72">
        <f t="shared" si="1628"/>
        <v>0</v>
      </c>
      <c r="AA3022" s="2">
        <f t="shared" si="1614"/>
        <v>0</v>
      </c>
      <c r="AB3022" s="12">
        <f t="shared" si="1636"/>
        <v>4.6600000000000003E-2</v>
      </c>
      <c r="AC3022" s="17">
        <f t="shared" si="1629"/>
        <v>20</v>
      </c>
      <c r="AD3022" s="17">
        <v>252</v>
      </c>
      <c r="AE3022" s="13">
        <f t="shared" si="1607"/>
        <v>1.0036213679999999</v>
      </c>
      <c r="AF3022" s="2">
        <f t="shared" si="1615"/>
        <v>993.04296927999997</v>
      </c>
      <c r="AG3022" s="2">
        <f t="shared" si="1630"/>
        <v>1008.73440489</v>
      </c>
      <c r="AH3022" s="3">
        <f t="shared" si="1631"/>
        <v>0</v>
      </c>
      <c r="AI3022" s="4" t="str">
        <f t="shared" si="1608"/>
        <v>A+J=</v>
      </c>
      <c r="AJ3022" s="11">
        <f t="shared" si="1637"/>
        <v>44179</v>
      </c>
      <c r="AK3022" s="11"/>
      <c r="AL3022" s="4"/>
      <c r="AM3022" s="1"/>
      <c r="AN3022" s="11"/>
      <c r="AO3022" s="1"/>
      <c r="AP3022" s="1"/>
      <c r="AQ3022" s="3"/>
      <c r="AR3022" s="3"/>
      <c r="AS3022" s="6"/>
      <c r="AT3022" s="1"/>
      <c r="AU3022" s="1"/>
      <c r="AV3022" s="1"/>
      <c r="AW3022" s="1"/>
      <c r="AX3022" s="1"/>
      <c r="AY3022" s="1"/>
      <c r="AZ3022" s="1"/>
      <c r="BA3022" s="1"/>
      <c r="BB3022" s="1"/>
    </row>
    <row r="3023" spans="1:54" x14ac:dyDescent="0.2">
      <c r="A3023" s="158">
        <f t="shared" si="1632"/>
        <v>44179</v>
      </c>
      <c r="B3023" s="2">
        <f t="shared" si="1616"/>
        <v>279559.38291561091</v>
      </c>
      <c r="C3023" s="2">
        <f t="shared" si="1633"/>
        <v>179457.03839442</v>
      </c>
      <c r="D3023" s="2">
        <f>SUM(Y3023:Y$3268)</f>
        <v>17347.788692710001</v>
      </c>
      <c r="E3023" s="73">
        <f t="shared" si="1617"/>
        <v>162109.24970171001</v>
      </c>
      <c r="F3023" s="88">
        <f t="shared" si="1610"/>
        <v>5391.75</v>
      </c>
      <c r="G3023" s="3">
        <f>IF(AND(N3023=1,N3022&gt;1),VLOOKUP(A3022,[1]Plan1!$BK$81:$BM$259,3),G3022)</f>
        <v>5438.12</v>
      </c>
      <c r="H3023" s="11">
        <f t="shared" si="1611"/>
        <v>44091</v>
      </c>
      <c r="I3023" s="11">
        <f t="shared" si="1612"/>
        <v>44121</v>
      </c>
      <c r="J3023" s="12">
        <f t="shared" si="1618"/>
        <v>8.6001761951128852E-3</v>
      </c>
      <c r="K3023" s="11">
        <f t="shared" si="1634"/>
        <v>44210</v>
      </c>
      <c r="L3023" s="11">
        <f t="shared" si="1619"/>
        <v>44179</v>
      </c>
      <c r="M3023" s="1">
        <f t="shared" si="1605"/>
        <v>20</v>
      </c>
      <c r="N3023" s="1">
        <f t="shared" si="1620"/>
        <v>20</v>
      </c>
      <c r="O3023" s="2">
        <f t="shared" si="1621"/>
        <v>1.00860017</v>
      </c>
      <c r="P3023" s="13">
        <f t="shared" si="1613"/>
        <v>1.0064004200000001</v>
      </c>
      <c r="Q3023" s="13">
        <f t="shared" si="1606"/>
        <v>1.5415122763775675</v>
      </c>
      <c r="R3023" s="2">
        <f t="shared" si="1609"/>
        <v>1.5547695399999999</v>
      </c>
      <c r="S3023" s="2">
        <f t="shared" si="1635"/>
        <v>1.5280405699999999</v>
      </c>
      <c r="T3023" s="2">
        <f t="shared" si="1622"/>
        <v>274217.63523871999</v>
      </c>
      <c r="U3023" s="2">
        <f t="shared" si="1623"/>
        <v>9160.336229538143</v>
      </c>
      <c r="V3023" s="2">
        <f t="shared" si="1624"/>
        <v>89933.273886762778</v>
      </c>
      <c r="W3023" s="2">
        <f t="shared" si="1625"/>
        <v>278550.64851072093</v>
      </c>
      <c r="X3023" s="17">
        <f t="shared" si="1626"/>
        <v>99</v>
      </c>
      <c r="Y3023" s="2">
        <f t="shared" si="1627"/>
        <v>1926.7656167</v>
      </c>
      <c r="Z3023" s="72">
        <f t="shared" si="1628"/>
        <v>1.073664E-2</v>
      </c>
      <c r="AA3023" s="2">
        <f t="shared" si="1614"/>
        <v>2944.1760312000001</v>
      </c>
      <c r="AB3023" s="12">
        <f t="shared" si="1636"/>
        <v>4.6600000000000003E-2</v>
      </c>
      <c r="AC3023" s="17">
        <f t="shared" si="1629"/>
        <v>20</v>
      </c>
      <c r="AD3023" s="17">
        <v>252</v>
      </c>
      <c r="AE3023" s="13">
        <f t="shared" si="1607"/>
        <v>1.0036213679999999</v>
      </c>
      <c r="AF3023" s="2">
        <f t="shared" si="1615"/>
        <v>993.04296927999997</v>
      </c>
      <c r="AG3023" s="2">
        <f t="shared" si="1630"/>
        <v>1008.73440489</v>
      </c>
      <c r="AH3023" s="3">
        <f t="shared" si="1631"/>
        <v>3937.21900048</v>
      </c>
      <c r="AI3023" s="4" t="str">
        <f t="shared" si="1608"/>
        <v>A+J=</v>
      </c>
      <c r="AJ3023" s="11">
        <f t="shared" si="1637"/>
        <v>44179</v>
      </c>
      <c r="AK3023" s="11"/>
      <c r="AL3023" s="4"/>
      <c r="AM3023" s="1"/>
      <c r="AN3023" s="11"/>
      <c r="AO3023" s="1"/>
      <c r="AP3023" s="1"/>
      <c r="AQ3023" s="3"/>
      <c r="AR3023" s="3"/>
      <c r="AS3023" s="6"/>
      <c r="AT3023" s="1"/>
      <c r="AU3023" s="1"/>
      <c r="AV3023" s="1"/>
      <c r="AW3023" s="1"/>
      <c r="AX3023" s="1"/>
      <c r="AY3023" s="1"/>
      <c r="AZ3023" s="1"/>
      <c r="BA3023" s="1"/>
      <c r="BB3023" s="1"/>
    </row>
    <row r="3024" spans="1:54" x14ac:dyDescent="0.2">
      <c r="A3024" s="158">
        <f t="shared" si="1632"/>
        <v>44180</v>
      </c>
      <c r="B3024" s="2">
        <f t="shared" si="1616"/>
        <v>275762.67938670656</v>
      </c>
      <c r="C3024" s="2">
        <f t="shared" si="1633"/>
        <v>177530.27277772001</v>
      </c>
      <c r="D3024" s="2">
        <f>SUM(Y3024:Y$3268)</f>
        <v>15421.023076009998</v>
      </c>
      <c r="E3024" s="73">
        <f t="shared" si="1617"/>
        <v>162109.24970171001</v>
      </c>
      <c r="F3024" s="88">
        <f t="shared" si="1610"/>
        <v>5438.12</v>
      </c>
      <c r="G3024" s="3">
        <f>IF(AND(N3024=1,N3023&gt;1),VLOOKUP(A3023,[1]Plan1!$BK$81:$BM$259,3),G3023)</f>
        <v>5486.52</v>
      </c>
      <c r="H3024" s="11">
        <f t="shared" si="1611"/>
        <v>44119</v>
      </c>
      <c r="I3024" s="11">
        <f t="shared" si="1612"/>
        <v>44150</v>
      </c>
      <c r="J3024" s="12">
        <f t="shared" si="1618"/>
        <v>8.9001346053416697E-3</v>
      </c>
      <c r="K3024" s="11">
        <f t="shared" si="1634"/>
        <v>44210</v>
      </c>
      <c r="L3024" s="11">
        <f t="shared" si="1619"/>
        <v>44210</v>
      </c>
      <c r="M3024" s="1">
        <f t="shared" si="1605"/>
        <v>21</v>
      </c>
      <c r="N3024" s="1">
        <f t="shared" si="1620"/>
        <v>1</v>
      </c>
      <c r="O3024" s="2">
        <f t="shared" si="1621"/>
        <v>1.00042203</v>
      </c>
      <c r="P3024" s="13">
        <f t="shared" si="1613"/>
        <v>1.00860017</v>
      </c>
      <c r="Q3024" s="13">
        <f t="shared" si="1606"/>
        <v>1.5547695440115017</v>
      </c>
      <c r="R3024" s="2">
        <f t="shared" si="1609"/>
        <v>1.5554257</v>
      </c>
      <c r="S3024" s="2">
        <f t="shared" si="1635"/>
        <v>1.5280405699999999</v>
      </c>
      <c r="T3024" s="2">
        <f t="shared" si="1622"/>
        <v>271273.45920752001</v>
      </c>
      <c r="U3024" s="2">
        <f t="shared" si="1623"/>
        <v>8142.9258150394717</v>
      </c>
      <c r="V3024" s="2">
        <f t="shared" si="1624"/>
        <v>90039.643492047078</v>
      </c>
      <c r="W3024" s="2">
        <f t="shared" si="1625"/>
        <v>275712.84208480653</v>
      </c>
      <c r="X3024" s="17">
        <f t="shared" si="1626"/>
        <v>0</v>
      </c>
      <c r="Y3024" s="2">
        <f t="shared" si="1627"/>
        <v>0</v>
      </c>
      <c r="Z3024" s="72">
        <f t="shared" si="1628"/>
        <v>0</v>
      </c>
      <c r="AA3024" s="2">
        <f t="shared" si="1614"/>
        <v>0</v>
      </c>
      <c r="AB3024" s="12">
        <f t="shared" si="1636"/>
        <v>4.6600000000000003E-2</v>
      </c>
      <c r="AC3024" s="17">
        <f t="shared" si="1629"/>
        <v>1</v>
      </c>
      <c r="AD3024" s="17">
        <v>252</v>
      </c>
      <c r="AE3024" s="13">
        <f t="shared" si="1607"/>
        <v>1.0001807579999999</v>
      </c>
      <c r="AF3024" s="2">
        <f t="shared" si="1615"/>
        <v>49.034847929999998</v>
      </c>
      <c r="AG3024" s="2">
        <f t="shared" si="1630"/>
        <v>49.8373019</v>
      </c>
      <c r="AH3024" s="3">
        <f t="shared" si="1631"/>
        <v>0</v>
      </c>
      <c r="AI3024" s="4" t="str">
        <f t="shared" si="1608"/>
        <v>A+J=</v>
      </c>
      <c r="AJ3024" s="11">
        <f t="shared" si="1637"/>
        <v>44210</v>
      </c>
      <c r="AK3024" s="11"/>
      <c r="AL3024" s="4"/>
      <c r="AM3024" s="1"/>
      <c r="AN3024" s="11"/>
      <c r="AO3024" s="1"/>
      <c r="AP3024" s="1"/>
      <c r="AQ3024" s="3"/>
      <c r="AR3024" s="3"/>
      <c r="AS3024" s="6"/>
      <c r="AT3024" s="1"/>
      <c r="AU3024" s="1"/>
      <c r="AV3024" s="1"/>
      <c r="AW3024" s="1"/>
      <c r="AX3024" s="1"/>
      <c r="AY3024" s="1"/>
      <c r="AZ3024" s="1"/>
      <c r="BA3024" s="1"/>
      <c r="BB3024" s="1"/>
    </row>
    <row r="3025" spans="1:54" x14ac:dyDescent="0.2">
      <c r="A3025" s="158">
        <f t="shared" si="1632"/>
        <v>44181</v>
      </c>
      <c r="B3025" s="2">
        <f t="shared" si="1616"/>
        <v>275918.97573807568</v>
      </c>
      <c r="C3025" s="2">
        <f t="shared" si="1633"/>
        <v>177530.27277772001</v>
      </c>
      <c r="D3025" s="2">
        <f>SUM(Y3025:Y$3268)</f>
        <v>15421.023076009998</v>
      </c>
      <c r="E3025" s="73">
        <f t="shared" si="1617"/>
        <v>162109.24970171001</v>
      </c>
      <c r="F3025" s="88">
        <f t="shared" si="1610"/>
        <v>5438.12</v>
      </c>
      <c r="G3025" s="3">
        <f>IF(AND(N3025=1,N3024&gt;1),VLOOKUP(A3024,[1]Plan1!$BK$81:$BM$259,3),G3024)</f>
        <v>5486.52</v>
      </c>
      <c r="H3025" s="11">
        <f t="shared" si="1611"/>
        <v>44119</v>
      </c>
      <c r="I3025" s="11">
        <f t="shared" si="1612"/>
        <v>44150</v>
      </c>
      <c r="J3025" s="12">
        <f t="shared" si="1618"/>
        <v>8.9001346053416697E-3</v>
      </c>
      <c r="K3025" s="11">
        <f t="shared" si="1634"/>
        <v>44210</v>
      </c>
      <c r="L3025" s="11">
        <f t="shared" si="1619"/>
        <v>44210</v>
      </c>
      <c r="M3025" s="1">
        <f t="shared" si="1605"/>
        <v>21</v>
      </c>
      <c r="N3025" s="1">
        <f t="shared" si="1620"/>
        <v>2</v>
      </c>
      <c r="O3025" s="2">
        <f t="shared" si="1621"/>
        <v>1.00084423</v>
      </c>
      <c r="P3025" s="13">
        <f t="shared" si="1613"/>
        <v>1.00860017</v>
      </c>
      <c r="Q3025" s="13">
        <f t="shared" si="1606"/>
        <v>1.5547695440115017</v>
      </c>
      <c r="R3025" s="2">
        <f t="shared" si="1609"/>
        <v>1.5560821199999999</v>
      </c>
      <c r="S3025" s="2">
        <f t="shared" si="1635"/>
        <v>1.5280405699999999</v>
      </c>
      <c r="T3025" s="2">
        <f t="shared" si="1622"/>
        <v>271273.45920752001</v>
      </c>
      <c r="U3025" s="2">
        <f t="shared" si="1623"/>
        <v>8142.9258150394717</v>
      </c>
      <c r="V3025" s="2">
        <f t="shared" si="1624"/>
        <v>90146.05524573625</v>
      </c>
      <c r="W3025" s="2">
        <f t="shared" si="1625"/>
        <v>275819.2538384957</v>
      </c>
      <c r="X3025" s="17">
        <f t="shared" si="1626"/>
        <v>0</v>
      </c>
      <c r="Y3025" s="2">
        <f t="shared" si="1627"/>
        <v>0</v>
      </c>
      <c r="Z3025" s="72">
        <f t="shared" si="1628"/>
        <v>0</v>
      </c>
      <c r="AA3025" s="2">
        <f t="shared" si="1614"/>
        <v>0</v>
      </c>
      <c r="AB3025" s="12">
        <f t="shared" si="1636"/>
        <v>4.6600000000000003E-2</v>
      </c>
      <c r="AC3025" s="17">
        <f t="shared" si="1629"/>
        <v>2</v>
      </c>
      <c r="AD3025" s="17">
        <v>252</v>
      </c>
      <c r="AE3025" s="13">
        <f t="shared" si="1607"/>
        <v>1.0003615480000001</v>
      </c>
      <c r="AF3025" s="2">
        <f t="shared" si="1615"/>
        <v>98.07837662</v>
      </c>
      <c r="AG3025" s="2">
        <f t="shared" si="1630"/>
        <v>99.721899579999999</v>
      </c>
      <c r="AH3025" s="3">
        <f t="shared" si="1631"/>
        <v>0</v>
      </c>
      <c r="AI3025" s="4" t="str">
        <f t="shared" si="1608"/>
        <v>A+J=</v>
      </c>
      <c r="AJ3025" s="11">
        <f t="shared" si="1637"/>
        <v>44210</v>
      </c>
      <c r="AK3025" s="11"/>
      <c r="AL3025" s="4"/>
      <c r="AM3025" s="1"/>
      <c r="AN3025" s="11"/>
      <c r="AO3025" s="1"/>
      <c r="AP3025" s="1"/>
      <c r="AQ3025" s="3"/>
      <c r="AR3025" s="3"/>
      <c r="AS3025" s="6"/>
      <c r="AT3025" s="1"/>
      <c r="AU3025" s="1"/>
      <c r="AV3025" s="1"/>
      <c r="AW3025" s="1"/>
      <c r="AX3025" s="1"/>
      <c r="AY3025" s="1"/>
      <c r="AZ3025" s="1"/>
      <c r="BA3025" s="1"/>
      <c r="BB3025" s="1"/>
    </row>
    <row r="3026" spans="1:54" x14ac:dyDescent="0.2">
      <c r="A3026" s="158">
        <f t="shared" si="1632"/>
        <v>44182</v>
      </c>
      <c r="B3026" s="2">
        <f t="shared" si="1616"/>
        <v>276075.36833049986</v>
      </c>
      <c r="C3026" s="2">
        <f t="shared" si="1633"/>
        <v>177530.27277772001</v>
      </c>
      <c r="D3026" s="2">
        <f>SUM(Y3026:Y$3268)</f>
        <v>15421.023076009998</v>
      </c>
      <c r="E3026" s="73">
        <f t="shared" si="1617"/>
        <v>162109.24970171001</v>
      </c>
      <c r="F3026" s="88">
        <f t="shared" si="1610"/>
        <v>5438.12</v>
      </c>
      <c r="G3026" s="3">
        <f>IF(AND(N3026=1,N3025&gt;1),VLOOKUP(A3025,[1]Plan1!$BK$81:$BM$259,3),G3025)</f>
        <v>5486.52</v>
      </c>
      <c r="H3026" s="11">
        <f t="shared" si="1611"/>
        <v>44119</v>
      </c>
      <c r="I3026" s="11">
        <f t="shared" si="1612"/>
        <v>44150</v>
      </c>
      <c r="J3026" s="12">
        <f t="shared" si="1618"/>
        <v>8.9001346053416697E-3</v>
      </c>
      <c r="K3026" s="11">
        <f t="shared" si="1634"/>
        <v>44210</v>
      </c>
      <c r="L3026" s="11">
        <f t="shared" si="1619"/>
        <v>44210</v>
      </c>
      <c r="M3026" s="1">
        <f t="shared" si="1605"/>
        <v>21</v>
      </c>
      <c r="N3026" s="1">
        <f t="shared" si="1620"/>
        <v>3</v>
      </c>
      <c r="O3026" s="2">
        <f t="shared" si="1621"/>
        <v>1.00126662</v>
      </c>
      <c r="P3026" s="13">
        <f t="shared" si="1613"/>
        <v>1.00860017</v>
      </c>
      <c r="Q3026" s="13">
        <f t="shared" si="1606"/>
        <v>1.5547695440115017</v>
      </c>
      <c r="R3026" s="2">
        <f t="shared" si="1609"/>
        <v>1.55673884</v>
      </c>
      <c r="S3026" s="2">
        <f t="shared" si="1635"/>
        <v>1.5280405699999999</v>
      </c>
      <c r="T3026" s="2">
        <f t="shared" si="1622"/>
        <v>271273.45920752001</v>
      </c>
      <c r="U3026" s="2">
        <f t="shared" si="1623"/>
        <v>8142.9258150394717</v>
      </c>
      <c r="V3026" s="2">
        <f t="shared" si="1624"/>
        <v>90252.515632200375</v>
      </c>
      <c r="W3026" s="2">
        <f t="shared" si="1625"/>
        <v>275925.71422495984</v>
      </c>
      <c r="X3026" s="17">
        <f t="shared" si="1626"/>
        <v>0</v>
      </c>
      <c r="Y3026" s="2">
        <f t="shared" si="1627"/>
        <v>0</v>
      </c>
      <c r="Z3026" s="72">
        <f t="shared" si="1628"/>
        <v>0</v>
      </c>
      <c r="AA3026" s="2">
        <f t="shared" si="1614"/>
        <v>0</v>
      </c>
      <c r="AB3026" s="12">
        <f t="shared" si="1636"/>
        <v>4.6600000000000003E-2</v>
      </c>
      <c r="AC3026" s="17">
        <f t="shared" si="1629"/>
        <v>3</v>
      </c>
      <c r="AD3026" s="17">
        <v>252</v>
      </c>
      <c r="AE3026" s="13">
        <f t="shared" si="1607"/>
        <v>1.0005423710000001</v>
      </c>
      <c r="AF3026" s="2">
        <f t="shared" si="1615"/>
        <v>147.13085734000001</v>
      </c>
      <c r="AG3026" s="2">
        <f t="shared" si="1630"/>
        <v>149.65410553999999</v>
      </c>
      <c r="AH3026" s="3">
        <f t="shared" si="1631"/>
        <v>0</v>
      </c>
      <c r="AI3026" s="4" t="str">
        <f t="shared" si="1608"/>
        <v>A+J=</v>
      </c>
      <c r="AJ3026" s="11">
        <f t="shared" si="1637"/>
        <v>44210</v>
      </c>
      <c r="AK3026" s="11"/>
      <c r="AL3026" s="4"/>
      <c r="AM3026" s="1"/>
      <c r="AN3026" s="11"/>
      <c r="AO3026" s="1"/>
      <c r="AP3026" s="1"/>
      <c r="AQ3026" s="3"/>
      <c r="AR3026" s="3"/>
      <c r="AS3026" s="6"/>
      <c r="AT3026" s="1"/>
      <c r="AU3026" s="1"/>
      <c r="AV3026" s="1"/>
      <c r="AW3026" s="1"/>
      <c r="AX3026" s="1"/>
      <c r="AY3026" s="1"/>
      <c r="AZ3026" s="1"/>
      <c r="BA3026" s="1"/>
      <c r="BB3026" s="1"/>
    </row>
    <row r="3027" spans="1:54" x14ac:dyDescent="0.2">
      <c r="A3027" s="158">
        <f t="shared" si="1632"/>
        <v>44183</v>
      </c>
      <c r="B3027" s="2">
        <f t="shared" si="1616"/>
        <v>276231.85071185883</v>
      </c>
      <c r="C3027" s="2">
        <f t="shared" si="1633"/>
        <v>177530.27277772001</v>
      </c>
      <c r="D3027" s="2">
        <f>SUM(Y3027:Y$3268)</f>
        <v>15421.023076009998</v>
      </c>
      <c r="E3027" s="73">
        <f t="shared" si="1617"/>
        <v>162109.24970171001</v>
      </c>
      <c r="F3027" s="88">
        <f t="shared" si="1610"/>
        <v>5438.12</v>
      </c>
      <c r="G3027" s="3">
        <f>IF(AND(N3027=1,N3026&gt;1),VLOOKUP(A3026,[1]Plan1!$BK$81:$BM$259,3),G3026)</f>
        <v>5486.52</v>
      </c>
      <c r="H3027" s="11">
        <f t="shared" si="1611"/>
        <v>44119</v>
      </c>
      <c r="I3027" s="11">
        <f t="shared" si="1612"/>
        <v>44150</v>
      </c>
      <c r="J3027" s="12">
        <f t="shared" si="1618"/>
        <v>8.9001346053416697E-3</v>
      </c>
      <c r="K3027" s="11">
        <f t="shared" si="1634"/>
        <v>44210</v>
      </c>
      <c r="L3027" s="11">
        <f t="shared" si="1619"/>
        <v>44210</v>
      </c>
      <c r="M3027" s="1">
        <f t="shared" si="1605"/>
        <v>21</v>
      </c>
      <c r="N3027" s="1">
        <f t="shared" si="1620"/>
        <v>4</v>
      </c>
      <c r="O3027" s="2">
        <f t="shared" si="1621"/>
        <v>1.0016891800000001</v>
      </c>
      <c r="P3027" s="13">
        <f t="shared" si="1613"/>
        <v>1.00860017</v>
      </c>
      <c r="Q3027" s="13">
        <f t="shared" si="1606"/>
        <v>1.5547695440115017</v>
      </c>
      <c r="R3027" s="2">
        <f t="shared" si="1609"/>
        <v>1.55739582</v>
      </c>
      <c r="S3027" s="2">
        <f t="shared" si="1635"/>
        <v>1.5280405699999999</v>
      </c>
      <c r="T3027" s="2">
        <f t="shared" si="1622"/>
        <v>271273.45920752001</v>
      </c>
      <c r="U3027" s="2">
        <f t="shared" si="1623"/>
        <v>8142.9258150394717</v>
      </c>
      <c r="V3027" s="2">
        <f t="shared" si="1624"/>
        <v>90359.0181670694</v>
      </c>
      <c r="W3027" s="2">
        <f t="shared" si="1625"/>
        <v>276032.21675982885</v>
      </c>
      <c r="X3027" s="17">
        <f t="shared" si="1626"/>
        <v>0</v>
      </c>
      <c r="Y3027" s="2">
        <f t="shared" si="1627"/>
        <v>0</v>
      </c>
      <c r="Z3027" s="72">
        <f t="shared" si="1628"/>
        <v>0</v>
      </c>
      <c r="AA3027" s="2">
        <f t="shared" si="1614"/>
        <v>0</v>
      </c>
      <c r="AB3027" s="12">
        <f t="shared" si="1636"/>
        <v>4.6600000000000003E-2</v>
      </c>
      <c r="AC3027" s="17">
        <f t="shared" si="1629"/>
        <v>4</v>
      </c>
      <c r="AD3027" s="17">
        <v>252</v>
      </c>
      <c r="AE3027" s="13">
        <f t="shared" si="1607"/>
        <v>1.0007232269999999</v>
      </c>
      <c r="AF3027" s="2">
        <f t="shared" si="1615"/>
        <v>196.19229007999999</v>
      </c>
      <c r="AG3027" s="2">
        <f t="shared" si="1630"/>
        <v>199.63395202999999</v>
      </c>
      <c r="AH3027" s="3">
        <f t="shared" si="1631"/>
        <v>0</v>
      </c>
      <c r="AI3027" s="4" t="str">
        <f t="shared" si="1608"/>
        <v>A+J=</v>
      </c>
      <c r="AJ3027" s="11">
        <f t="shared" si="1637"/>
        <v>44210</v>
      </c>
      <c r="AK3027" s="11"/>
      <c r="AL3027" s="4"/>
      <c r="AM3027" s="1"/>
      <c r="AN3027" s="11"/>
      <c r="AO3027" s="1"/>
      <c r="AP3027" s="1"/>
      <c r="AQ3027" s="3"/>
      <c r="AR3027" s="3"/>
      <c r="AS3027" s="6"/>
      <c r="AT3027" s="1"/>
      <c r="AU3027" s="1"/>
      <c r="AV3027" s="1"/>
      <c r="AW3027" s="1"/>
      <c r="AX3027" s="1"/>
      <c r="AY3027" s="1"/>
      <c r="AZ3027" s="1"/>
      <c r="BA3027" s="1"/>
      <c r="BB3027" s="1"/>
    </row>
    <row r="3028" spans="1:54" x14ac:dyDescent="0.2">
      <c r="A3028" s="158">
        <f t="shared" si="1632"/>
        <v>44184</v>
      </c>
      <c r="B3028" s="2">
        <f t="shared" si="1616"/>
        <v>276388.42912963283</v>
      </c>
      <c r="C3028" s="2">
        <f t="shared" si="1633"/>
        <v>177530.27277772001</v>
      </c>
      <c r="D3028" s="2">
        <f>SUM(Y3028:Y$3268)</f>
        <v>15421.023076009998</v>
      </c>
      <c r="E3028" s="73">
        <f t="shared" si="1617"/>
        <v>162109.24970171001</v>
      </c>
      <c r="F3028" s="88">
        <f t="shared" si="1610"/>
        <v>5438.12</v>
      </c>
      <c r="G3028" s="3">
        <f>IF(AND(N3028=1,N3027&gt;1),VLOOKUP(A3027,[1]Plan1!$BK$81:$BM$259,3),G3027)</f>
        <v>5486.52</v>
      </c>
      <c r="H3028" s="11">
        <f t="shared" si="1611"/>
        <v>44119</v>
      </c>
      <c r="I3028" s="11">
        <f t="shared" si="1612"/>
        <v>44150</v>
      </c>
      <c r="J3028" s="12">
        <f t="shared" si="1618"/>
        <v>8.9001346053416697E-3</v>
      </c>
      <c r="K3028" s="11">
        <f t="shared" si="1634"/>
        <v>44210</v>
      </c>
      <c r="L3028" s="11">
        <f t="shared" si="1619"/>
        <v>44210</v>
      </c>
      <c r="M3028" s="1">
        <f t="shared" si="1605"/>
        <v>21</v>
      </c>
      <c r="N3028" s="1">
        <f t="shared" si="1620"/>
        <v>5</v>
      </c>
      <c r="O3028" s="2">
        <f t="shared" si="1621"/>
        <v>1.0021119300000001</v>
      </c>
      <c r="P3028" s="13">
        <f t="shared" si="1613"/>
        <v>1.00860017</v>
      </c>
      <c r="Q3028" s="13">
        <f t="shared" si="1606"/>
        <v>1.5547695440115017</v>
      </c>
      <c r="R3028" s="2">
        <f t="shared" si="1609"/>
        <v>1.5580531</v>
      </c>
      <c r="S3028" s="2">
        <f t="shared" si="1635"/>
        <v>1.5280405699999999</v>
      </c>
      <c r="T3028" s="2">
        <f t="shared" si="1622"/>
        <v>271273.45920752001</v>
      </c>
      <c r="U3028" s="2">
        <f t="shared" si="1623"/>
        <v>8142.9258150394717</v>
      </c>
      <c r="V3028" s="2">
        <f t="shared" si="1624"/>
        <v>90465.569334713335</v>
      </c>
      <c r="W3028" s="2">
        <f t="shared" si="1625"/>
        <v>276138.76792747283</v>
      </c>
      <c r="X3028" s="17">
        <f t="shared" si="1626"/>
        <v>0</v>
      </c>
      <c r="Y3028" s="2">
        <f t="shared" si="1627"/>
        <v>0</v>
      </c>
      <c r="Z3028" s="72">
        <f t="shared" si="1628"/>
        <v>0</v>
      </c>
      <c r="AA3028" s="2">
        <f t="shared" si="1614"/>
        <v>0</v>
      </c>
      <c r="AB3028" s="12">
        <f t="shared" si="1636"/>
        <v>4.6600000000000003E-2</v>
      </c>
      <c r="AC3028" s="17">
        <f t="shared" si="1629"/>
        <v>5</v>
      </c>
      <c r="AD3028" s="17">
        <v>252</v>
      </c>
      <c r="AE3028" s="13">
        <f t="shared" si="1607"/>
        <v>1.000904115</v>
      </c>
      <c r="AF3028" s="2">
        <f t="shared" si="1615"/>
        <v>245.26240357</v>
      </c>
      <c r="AG3028" s="2">
        <f t="shared" si="1630"/>
        <v>249.66120215999999</v>
      </c>
      <c r="AH3028" s="3">
        <f t="shared" si="1631"/>
        <v>0</v>
      </c>
      <c r="AI3028" s="4" t="str">
        <f t="shared" si="1608"/>
        <v>A+J=</v>
      </c>
      <c r="AJ3028" s="11">
        <f t="shared" si="1637"/>
        <v>44210</v>
      </c>
      <c r="AK3028" s="11"/>
      <c r="AL3028" s="4"/>
      <c r="AM3028" s="1"/>
      <c r="AN3028" s="11"/>
      <c r="AO3028" s="1"/>
      <c r="AP3028" s="1"/>
      <c r="AQ3028" s="3"/>
      <c r="AR3028" s="3"/>
      <c r="AS3028" s="6"/>
      <c r="AT3028" s="1"/>
      <c r="AU3028" s="1"/>
      <c r="AV3028" s="1"/>
      <c r="AW3028" s="1"/>
      <c r="AX3028" s="1"/>
      <c r="AY3028" s="1"/>
      <c r="AZ3028" s="1"/>
      <c r="BA3028" s="1"/>
      <c r="BB3028" s="1"/>
    </row>
    <row r="3029" spans="1:54" x14ac:dyDescent="0.2">
      <c r="A3029" s="158">
        <f t="shared" si="1632"/>
        <v>44185</v>
      </c>
      <c r="B3029" s="2">
        <f t="shared" si="1616"/>
        <v>276388.42912963283</v>
      </c>
      <c r="C3029" s="2">
        <f t="shared" si="1633"/>
        <v>177530.27277772001</v>
      </c>
      <c r="D3029" s="2">
        <f>SUM(Y3029:Y$3268)</f>
        <v>15421.023076009998</v>
      </c>
      <c r="E3029" s="73">
        <f t="shared" si="1617"/>
        <v>162109.24970171001</v>
      </c>
      <c r="F3029" s="88">
        <f t="shared" si="1610"/>
        <v>5438.12</v>
      </c>
      <c r="G3029" s="3">
        <f>IF(AND(N3029=1,N3028&gt;1),VLOOKUP(A3028,[1]Plan1!$BK$81:$BM$259,3),G3028)</f>
        <v>5486.52</v>
      </c>
      <c r="H3029" s="11">
        <f t="shared" si="1611"/>
        <v>44119</v>
      </c>
      <c r="I3029" s="11">
        <f t="shared" si="1612"/>
        <v>44150</v>
      </c>
      <c r="J3029" s="12">
        <f t="shared" si="1618"/>
        <v>8.9001346053416697E-3</v>
      </c>
      <c r="K3029" s="11">
        <f t="shared" si="1634"/>
        <v>44210</v>
      </c>
      <c r="L3029" s="11">
        <f t="shared" si="1619"/>
        <v>44210</v>
      </c>
      <c r="M3029" s="1">
        <f t="shared" si="1605"/>
        <v>21</v>
      </c>
      <c r="N3029" s="1">
        <f t="shared" si="1620"/>
        <v>5</v>
      </c>
      <c r="O3029" s="2">
        <f t="shared" si="1621"/>
        <v>1.0021119300000001</v>
      </c>
      <c r="P3029" s="13">
        <f t="shared" si="1613"/>
        <v>1.00860017</v>
      </c>
      <c r="Q3029" s="13">
        <f t="shared" si="1606"/>
        <v>1.5547695440115017</v>
      </c>
      <c r="R3029" s="2">
        <f t="shared" si="1609"/>
        <v>1.5580531</v>
      </c>
      <c r="S3029" s="2">
        <f t="shared" si="1635"/>
        <v>1.5280405699999999</v>
      </c>
      <c r="T3029" s="2">
        <f t="shared" si="1622"/>
        <v>271273.45920752001</v>
      </c>
      <c r="U3029" s="2">
        <f t="shared" si="1623"/>
        <v>8142.9258150394717</v>
      </c>
      <c r="V3029" s="2">
        <f t="shared" si="1624"/>
        <v>90465.569334713335</v>
      </c>
      <c r="W3029" s="2">
        <f t="shared" si="1625"/>
        <v>276138.76792747283</v>
      </c>
      <c r="X3029" s="17">
        <f t="shared" si="1626"/>
        <v>0</v>
      </c>
      <c r="Y3029" s="2">
        <f t="shared" si="1627"/>
        <v>0</v>
      </c>
      <c r="Z3029" s="72">
        <f t="shared" si="1628"/>
        <v>0</v>
      </c>
      <c r="AA3029" s="2">
        <f t="shared" si="1614"/>
        <v>0</v>
      </c>
      <c r="AB3029" s="12">
        <f t="shared" si="1636"/>
        <v>4.6600000000000003E-2</v>
      </c>
      <c r="AC3029" s="17">
        <f t="shared" si="1629"/>
        <v>5</v>
      </c>
      <c r="AD3029" s="17">
        <v>252</v>
      </c>
      <c r="AE3029" s="13">
        <f t="shared" si="1607"/>
        <v>1.000904115</v>
      </c>
      <c r="AF3029" s="2">
        <f t="shared" si="1615"/>
        <v>245.26240357</v>
      </c>
      <c r="AG3029" s="2">
        <f t="shared" si="1630"/>
        <v>249.66120215999999</v>
      </c>
      <c r="AH3029" s="3">
        <f t="shared" si="1631"/>
        <v>0</v>
      </c>
      <c r="AI3029" s="4" t="str">
        <f t="shared" si="1608"/>
        <v>A+J=</v>
      </c>
      <c r="AJ3029" s="11">
        <f t="shared" si="1637"/>
        <v>44210</v>
      </c>
      <c r="AK3029" s="11"/>
      <c r="AL3029" s="4"/>
      <c r="AM3029" s="1"/>
      <c r="AN3029" s="11"/>
      <c r="AO3029" s="1"/>
      <c r="AP3029" s="1"/>
      <c r="AQ3029" s="3"/>
      <c r="AR3029" s="3"/>
      <c r="AS3029" s="6"/>
      <c r="AT3029" s="1"/>
      <c r="AU3029" s="1"/>
      <c r="AV3029" s="1"/>
      <c r="AW3029" s="1"/>
      <c r="AX3029" s="1"/>
      <c r="AY3029" s="1"/>
      <c r="AZ3029" s="1"/>
      <c r="BA3029" s="1"/>
      <c r="BB3029" s="1"/>
    </row>
    <row r="3030" spans="1:54" x14ac:dyDescent="0.2">
      <c r="A3030" s="158">
        <f t="shared" si="1632"/>
        <v>44186</v>
      </c>
      <c r="B3030" s="2">
        <f t="shared" si="1616"/>
        <v>276388.42912963283</v>
      </c>
      <c r="C3030" s="2">
        <f t="shared" si="1633"/>
        <v>177530.27277772001</v>
      </c>
      <c r="D3030" s="2">
        <f>SUM(Y3030:Y$3268)</f>
        <v>15421.023076009998</v>
      </c>
      <c r="E3030" s="73">
        <f t="shared" si="1617"/>
        <v>162109.24970171001</v>
      </c>
      <c r="F3030" s="88">
        <f t="shared" si="1610"/>
        <v>5438.12</v>
      </c>
      <c r="G3030" s="3">
        <f>IF(AND(N3030=1,N3029&gt;1),VLOOKUP(A3029,[1]Plan1!$BK$81:$BM$259,3),G3029)</f>
        <v>5486.52</v>
      </c>
      <c r="H3030" s="11">
        <f t="shared" si="1611"/>
        <v>44119</v>
      </c>
      <c r="I3030" s="11">
        <f t="shared" si="1612"/>
        <v>44150</v>
      </c>
      <c r="J3030" s="12">
        <f t="shared" si="1618"/>
        <v>8.9001346053416697E-3</v>
      </c>
      <c r="K3030" s="11">
        <f t="shared" si="1634"/>
        <v>44210</v>
      </c>
      <c r="L3030" s="11">
        <f t="shared" si="1619"/>
        <v>44210</v>
      </c>
      <c r="M3030" s="1">
        <f t="shared" si="1605"/>
        <v>21</v>
      </c>
      <c r="N3030" s="1">
        <f t="shared" si="1620"/>
        <v>5</v>
      </c>
      <c r="O3030" s="2">
        <f t="shared" si="1621"/>
        <v>1.0021119300000001</v>
      </c>
      <c r="P3030" s="13">
        <f t="shared" si="1613"/>
        <v>1.00860017</v>
      </c>
      <c r="Q3030" s="13">
        <f t="shared" si="1606"/>
        <v>1.5547695440115017</v>
      </c>
      <c r="R3030" s="2">
        <f t="shared" si="1609"/>
        <v>1.5580531</v>
      </c>
      <c r="S3030" s="2">
        <f t="shared" si="1635"/>
        <v>1.5280405699999999</v>
      </c>
      <c r="T3030" s="2">
        <f t="shared" si="1622"/>
        <v>271273.45920752001</v>
      </c>
      <c r="U3030" s="2">
        <f t="shared" si="1623"/>
        <v>8142.9258150394717</v>
      </c>
      <c r="V3030" s="2">
        <f t="shared" si="1624"/>
        <v>90465.569334713335</v>
      </c>
      <c r="W3030" s="2">
        <f t="shared" si="1625"/>
        <v>276138.76792747283</v>
      </c>
      <c r="X3030" s="17">
        <f t="shared" si="1626"/>
        <v>0</v>
      </c>
      <c r="Y3030" s="2">
        <f t="shared" si="1627"/>
        <v>0</v>
      </c>
      <c r="Z3030" s="72">
        <f t="shared" si="1628"/>
        <v>0</v>
      </c>
      <c r="AA3030" s="2">
        <f t="shared" si="1614"/>
        <v>0</v>
      </c>
      <c r="AB3030" s="12">
        <f t="shared" si="1636"/>
        <v>4.6600000000000003E-2</v>
      </c>
      <c r="AC3030" s="17">
        <f t="shared" si="1629"/>
        <v>5</v>
      </c>
      <c r="AD3030" s="17">
        <v>252</v>
      </c>
      <c r="AE3030" s="13">
        <f t="shared" si="1607"/>
        <v>1.000904115</v>
      </c>
      <c r="AF3030" s="2">
        <f t="shared" si="1615"/>
        <v>245.26240357</v>
      </c>
      <c r="AG3030" s="2">
        <f t="shared" si="1630"/>
        <v>249.66120215999999</v>
      </c>
      <c r="AH3030" s="3">
        <f t="shared" si="1631"/>
        <v>0</v>
      </c>
      <c r="AI3030" s="4" t="str">
        <f t="shared" si="1608"/>
        <v>A+J=</v>
      </c>
      <c r="AJ3030" s="11">
        <f t="shared" si="1637"/>
        <v>44210</v>
      </c>
      <c r="AK3030" s="11"/>
      <c r="AL3030" s="4"/>
      <c r="AM3030" s="1"/>
      <c r="AN3030" s="11"/>
      <c r="AO3030" s="1"/>
      <c r="AP3030" s="1"/>
      <c r="AQ3030" s="3"/>
      <c r="AR3030" s="3"/>
      <c r="AS3030" s="6"/>
      <c r="AT3030" s="1"/>
      <c r="AU3030" s="1"/>
      <c r="AV3030" s="1"/>
      <c r="AW3030" s="1"/>
      <c r="AX3030" s="1"/>
      <c r="AY3030" s="1"/>
      <c r="AZ3030" s="1"/>
      <c r="BA3030" s="1"/>
      <c r="BB3030" s="1"/>
    </row>
    <row r="3031" spans="1:54" x14ac:dyDescent="0.2">
      <c r="A3031" s="158">
        <f t="shared" si="1632"/>
        <v>44187</v>
      </c>
      <c r="B3031" s="2">
        <f t="shared" si="1616"/>
        <v>276545.09902815416</v>
      </c>
      <c r="C3031" s="2">
        <f t="shared" si="1633"/>
        <v>177530.27277772001</v>
      </c>
      <c r="D3031" s="2">
        <f>SUM(Y3031:Y$3268)</f>
        <v>15421.023076009998</v>
      </c>
      <c r="E3031" s="73">
        <f t="shared" si="1617"/>
        <v>162109.24970171001</v>
      </c>
      <c r="F3031" s="88">
        <f t="shared" si="1610"/>
        <v>5438.12</v>
      </c>
      <c r="G3031" s="3">
        <f>IF(AND(N3031=1,N3030&gt;1),VLOOKUP(A3030,[1]Plan1!$BK$81:$BM$259,3),G3030)</f>
        <v>5486.52</v>
      </c>
      <c r="H3031" s="11">
        <f t="shared" si="1611"/>
        <v>44119</v>
      </c>
      <c r="I3031" s="11">
        <f t="shared" si="1612"/>
        <v>44150</v>
      </c>
      <c r="J3031" s="12">
        <f t="shared" si="1618"/>
        <v>8.9001346053416697E-3</v>
      </c>
      <c r="K3031" s="11">
        <f t="shared" si="1634"/>
        <v>44210</v>
      </c>
      <c r="L3031" s="11">
        <f t="shared" si="1619"/>
        <v>44210</v>
      </c>
      <c r="M3031" s="1">
        <f t="shared" ref="M3031:M3094" si="1638">IF(L3031=L3030,M3030,NETWORKDAYS(L3030,L3031,$AN$194:$AN$348)-1)</f>
        <v>21</v>
      </c>
      <c r="N3031" s="1">
        <f t="shared" si="1620"/>
        <v>6</v>
      </c>
      <c r="O3031" s="2">
        <f t="shared" si="1621"/>
        <v>1.00253485</v>
      </c>
      <c r="P3031" s="13">
        <f t="shared" si="1613"/>
        <v>1.00860017</v>
      </c>
      <c r="Q3031" s="13">
        <f t="shared" si="1606"/>
        <v>1.5547695440115017</v>
      </c>
      <c r="R3031" s="2">
        <f t="shared" si="1609"/>
        <v>1.5587106500000001</v>
      </c>
      <c r="S3031" s="2">
        <f t="shared" si="1635"/>
        <v>1.5280405699999999</v>
      </c>
      <c r="T3031" s="2">
        <f t="shared" si="1622"/>
        <v>271273.45920752001</v>
      </c>
      <c r="U3031" s="2">
        <f t="shared" si="1623"/>
        <v>8142.9258150394717</v>
      </c>
      <c r="V3031" s="2">
        <f t="shared" si="1624"/>
        <v>90572.164271854723</v>
      </c>
      <c r="W3031" s="2">
        <f t="shared" si="1625"/>
        <v>276245.36286461417</v>
      </c>
      <c r="X3031" s="17">
        <f t="shared" si="1626"/>
        <v>0</v>
      </c>
      <c r="Y3031" s="2">
        <f t="shared" si="1627"/>
        <v>0</v>
      </c>
      <c r="Z3031" s="72">
        <f t="shared" si="1628"/>
        <v>0</v>
      </c>
      <c r="AA3031" s="2">
        <f t="shared" si="1614"/>
        <v>0</v>
      </c>
      <c r="AB3031" s="12">
        <f t="shared" si="1636"/>
        <v>4.6600000000000003E-2</v>
      </c>
      <c r="AC3031" s="17">
        <f t="shared" si="1629"/>
        <v>6</v>
      </c>
      <c r="AD3031" s="17">
        <v>252</v>
      </c>
      <c r="AE3031" s="13">
        <f t="shared" si="1607"/>
        <v>1.0010850360000001</v>
      </c>
      <c r="AF3031" s="2">
        <f t="shared" si="1615"/>
        <v>294.34146908000002</v>
      </c>
      <c r="AG3031" s="2">
        <f t="shared" si="1630"/>
        <v>299.73616354000001</v>
      </c>
      <c r="AH3031" s="3">
        <f t="shared" si="1631"/>
        <v>0</v>
      </c>
      <c r="AI3031" s="4" t="str">
        <f t="shared" si="1608"/>
        <v>A+J=</v>
      </c>
      <c r="AJ3031" s="11">
        <f t="shared" si="1637"/>
        <v>44210</v>
      </c>
      <c r="AK3031" s="11"/>
      <c r="AL3031" s="4"/>
      <c r="AM3031" s="1"/>
      <c r="AN3031" s="11"/>
      <c r="AO3031" s="1"/>
      <c r="AP3031" s="1"/>
      <c r="AQ3031" s="3"/>
      <c r="AR3031" s="3"/>
      <c r="AS3031" s="6"/>
      <c r="AT3031" s="1"/>
      <c r="AU3031" s="1"/>
      <c r="AV3031" s="1"/>
      <c r="AW3031" s="1"/>
      <c r="AX3031" s="1"/>
      <c r="AY3031" s="1"/>
      <c r="AZ3031" s="1"/>
      <c r="BA3031" s="1"/>
      <c r="BB3031" s="1"/>
    </row>
    <row r="3032" spans="1:54" x14ac:dyDescent="0.2">
      <c r="A3032" s="158">
        <f t="shared" si="1632"/>
        <v>44188</v>
      </c>
      <c r="B3032" s="2">
        <f t="shared" si="1616"/>
        <v>276701.86044171295</v>
      </c>
      <c r="C3032" s="2">
        <f t="shared" si="1633"/>
        <v>177530.27277772001</v>
      </c>
      <c r="D3032" s="2">
        <f>SUM(Y3032:Y$3268)</f>
        <v>15421.023076009998</v>
      </c>
      <c r="E3032" s="73">
        <f t="shared" si="1617"/>
        <v>162109.24970171001</v>
      </c>
      <c r="F3032" s="88">
        <f t="shared" si="1610"/>
        <v>5438.12</v>
      </c>
      <c r="G3032" s="3">
        <f>IF(AND(N3032=1,N3031&gt;1),VLOOKUP(A3031,[1]Plan1!$BK$81:$BM$259,3),G3031)</f>
        <v>5486.52</v>
      </c>
      <c r="H3032" s="11">
        <f t="shared" si="1611"/>
        <v>44119</v>
      </c>
      <c r="I3032" s="11">
        <f t="shared" si="1612"/>
        <v>44150</v>
      </c>
      <c r="J3032" s="12">
        <f t="shared" si="1618"/>
        <v>8.9001346053416697E-3</v>
      </c>
      <c r="K3032" s="11">
        <f t="shared" si="1634"/>
        <v>44210</v>
      </c>
      <c r="L3032" s="11">
        <f t="shared" si="1619"/>
        <v>44210</v>
      </c>
      <c r="M3032" s="1">
        <f t="shared" si="1638"/>
        <v>21</v>
      </c>
      <c r="N3032" s="1">
        <f t="shared" si="1620"/>
        <v>7</v>
      </c>
      <c r="O3032" s="2">
        <f t="shared" si="1621"/>
        <v>1.0029579500000001</v>
      </c>
      <c r="P3032" s="13">
        <f t="shared" si="1613"/>
        <v>1.00860017</v>
      </c>
      <c r="Q3032" s="13">
        <f t="shared" si="1606"/>
        <v>1.5547695440115017</v>
      </c>
      <c r="R3032" s="2">
        <f t="shared" si="1609"/>
        <v>1.5593684699999999</v>
      </c>
      <c r="S3032" s="2">
        <f t="shared" si="1635"/>
        <v>1.5280405699999999</v>
      </c>
      <c r="T3032" s="2">
        <f t="shared" si="1622"/>
        <v>271273.45920752001</v>
      </c>
      <c r="U3032" s="2">
        <f t="shared" si="1623"/>
        <v>8142.9258150394717</v>
      </c>
      <c r="V3032" s="2">
        <f t="shared" si="1624"/>
        <v>90678.802978493462</v>
      </c>
      <c r="W3032" s="2">
        <f t="shared" si="1625"/>
        <v>276352.00157125294</v>
      </c>
      <c r="X3032" s="17">
        <f t="shared" si="1626"/>
        <v>0</v>
      </c>
      <c r="Y3032" s="2">
        <f t="shared" si="1627"/>
        <v>0</v>
      </c>
      <c r="Z3032" s="72">
        <f t="shared" si="1628"/>
        <v>0</v>
      </c>
      <c r="AA3032" s="2">
        <f t="shared" si="1614"/>
        <v>0</v>
      </c>
      <c r="AB3032" s="12">
        <f t="shared" si="1636"/>
        <v>4.6600000000000003E-2</v>
      </c>
      <c r="AC3032" s="17">
        <f t="shared" si="1629"/>
        <v>7</v>
      </c>
      <c r="AD3032" s="17">
        <v>252</v>
      </c>
      <c r="AE3032" s="13">
        <f t="shared" si="1607"/>
        <v>1.0012659900000001</v>
      </c>
      <c r="AF3032" s="2">
        <f t="shared" si="1615"/>
        <v>343.42948661999998</v>
      </c>
      <c r="AG3032" s="2">
        <f t="shared" si="1630"/>
        <v>349.85887045999999</v>
      </c>
      <c r="AH3032" s="3">
        <f t="shared" si="1631"/>
        <v>0</v>
      </c>
      <c r="AI3032" s="4" t="str">
        <f t="shared" si="1608"/>
        <v>A+J=</v>
      </c>
      <c r="AJ3032" s="11">
        <f t="shared" si="1637"/>
        <v>44210</v>
      </c>
      <c r="AK3032" s="11"/>
      <c r="AL3032" s="4"/>
      <c r="AM3032" s="1"/>
      <c r="AN3032" s="11"/>
      <c r="AO3032" s="1"/>
      <c r="AP3032" s="1"/>
      <c r="AQ3032" s="3"/>
      <c r="AR3032" s="3"/>
      <c r="AS3032" s="6"/>
      <c r="AT3032" s="1"/>
      <c r="AU3032" s="1"/>
      <c r="AV3032" s="1"/>
      <c r="AW3032" s="1"/>
      <c r="AX3032" s="1"/>
      <c r="AY3032" s="1"/>
      <c r="AZ3032" s="1"/>
      <c r="BA3032" s="1"/>
      <c r="BB3032" s="1"/>
    </row>
    <row r="3033" spans="1:54" x14ac:dyDescent="0.2">
      <c r="A3033" s="158">
        <f t="shared" si="1632"/>
        <v>44189</v>
      </c>
      <c r="B3033" s="2">
        <f t="shared" si="1616"/>
        <v>276858.7147516316</v>
      </c>
      <c r="C3033" s="2">
        <f t="shared" si="1633"/>
        <v>177530.27277772001</v>
      </c>
      <c r="D3033" s="2">
        <f>SUM(Y3033:Y$3268)</f>
        <v>15421.023076009998</v>
      </c>
      <c r="E3033" s="73">
        <f t="shared" si="1617"/>
        <v>162109.24970171001</v>
      </c>
      <c r="F3033" s="88">
        <f t="shared" si="1610"/>
        <v>5438.12</v>
      </c>
      <c r="G3033" s="3">
        <f>IF(AND(N3033=1,N3032&gt;1),VLOOKUP(A3032,[1]Plan1!$BK$81:$BM$259,3),G3032)</f>
        <v>5486.52</v>
      </c>
      <c r="H3033" s="11">
        <f t="shared" si="1611"/>
        <v>44119</v>
      </c>
      <c r="I3033" s="11">
        <f t="shared" si="1612"/>
        <v>44150</v>
      </c>
      <c r="J3033" s="12">
        <f t="shared" si="1618"/>
        <v>8.9001346053416697E-3</v>
      </c>
      <c r="K3033" s="11">
        <f t="shared" si="1634"/>
        <v>44210</v>
      </c>
      <c r="L3033" s="11">
        <f t="shared" si="1619"/>
        <v>44210</v>
      </c>
      <c r="M3033" s="1">
        <f t="shared" si="1638"/>
        <v>21</v>
      </c>
      <c r="N3033" s="1">
        <f t="shared" si="1620"/>
        <v>8</v>
      </c>
      <c r="O3033" s="2">
        <f t="shared" si="1621"/>
        <v>1.00338123</v>
      </c>
      <c r="P3033" s="13">
        <f t="shared" si="1613"/>
        <v>1.00860017</v>
      </c>
      <c r="Q3033" s="13">
        <f t="shared" si="1606"/>
        <v>1.5547695440115017</v>
      </c>
      <c r="R3033" s="2">
        <f t="shared" si="1609"/>
        <v>1.56002657</v>
      </c>
      <c r="S3033" s="2">
        <f t="shared" si="1635"/>
        <v>1.5280405699999999</v>
      </c>
      <c r="T3033" s="2">
        <f t="shared" si="1622"/>
        <v>271273.45920752001</v>
      </c>
      <c r="U3033" s="2">
        <f t="shared" si="1623"/>
        <v>8142.9258150394717</v>
      </c>
      <c r="V3033" s="2">
        <f t="shared" si="1624"/>
        <v>90785.48707572218</v>
      </c>
      <c r="W3033" s="2">
        <f t="shared" si="1625"/>
        <v>276458.68566848163</v>
      </c>
      <c r="X3033" s="17">
        <f t="shared" si="1626"/>
        <v>0</v>
      </c>
      <c r="Y3033" s="2">
        <f t="shared" si="1627"/>
        <v>0</v>
      </c>
      <c r="Z3033" s="72">
        <f t="shared" si="1628"/>
        <v>0</v>
      </c>
      <c r="AA3033" s="2">
        <f t="shared" si="1614"/>
        <v>0</v>
      </c>
      <c r="AB3033" s="12">
        <f t="shared" si="1636"/>
        <v>4.6600000000000003E-2</v>
      </c>
      <c r="AC3033" s="17">
        <f t="shared" si="1629"/>
        <v>8</v>
      </c>
      <c r="AD3033" s="17">
        <v>252</v>
      </c>
      <c r="AE3033" s="13">
        <f t="shared" si="1607"/>
        <v>1.001446976</v>
      </c>
      <c r="AF3033" s="2">
        <f t="shared" si="1615"/>
        <v>392.52618490999998</v>
      </c>
      <c r="AG3033" s="2">
        <f t="shared" si="1630"/>
        <v>400.02908315000002</v>
      </c>
      <c r="AH3033" s="3">
        <f t="shared" si="1631"/>
        <v>0</v>
      </c>
      <c r="AI3033" s="4" t="str">
        <f t="shared" si="1608"/>
        <v>A+J=</v>
      </c>
      <c r="AJ3033" s="11">
        <f t="shared" si="1637"/>
        <v>44210</v>
      </c>
      <c r="AK3033" s="11"/>
      <c r="AL3033" s="4"/>
      <c r="AM3033" s="1"/>
      <c r="AN3033" s="11"/>
      <c r="AO3033" s="1"/>
      <c r="AP3033" s="1"/>
      <c r="AQ3033" s="3"/>
      <c r="AR3033" s="3"/>
      <c r="AS3033" s="6"/>
      <c r="AT3033" s="1"/>
      <c r="AU3033" s="1"/>
      <c r="AV3033" s="1"/>
      <c r="AW3033" s="1"/>
      <c r="AX3033" s="1"/>
      <c r="AY3033" s="1"/>
      <c r="AZ3033" s="1"/>
      <c r="BA3033" s="1"/>
      <c r="BB3033" s="1"/>
    </row>
    <row r="3034" spans="1:54" x14ac:dyDescent="0.2">
      <c r="A3034" s="158">
        <f t="shared" si="1632"/>
        <v>44190</v>
      </c>
      <c r="B3034" s="2">
        <f t="shared" si="1616"/>
        <v>277015.66092217772</v>
      </c>
      <c r="C3034" s="2">
        <f t="shared" si="1633"/>
        <v>177530.27277772001</v>
      </c>
      <c r="D3034" s="2">
        <f>SUM(Y3034:Y$3268)</f>
        <v>15421.023076009998</v>
      </c>
      <c r="E3034" s="73">
        <f t="shared" si="1617"/>
        <v>162109.24970171001</v>
      </c>
      <c r="F3034" s="88">
        <f t="shared" si="1610"/>
        <v>5438.12</v>
      </c>
      <c r="G3034" s="3">
        <f>IF(AND(N3034=1,N3033&gt;1),VLOOKUP(A3033,[1]Plan1!$BK$81:$BM$259,3),G3033)</f>
        <v>5486.52</v>
      </c>
      <c r="H3034" s="11">
        <f t="shared" si="1611"/>
        <v>44119</v>
      </c>
      <c r="I3034" s="11">
        <f t="shared" si="1612"/>
        <v>44150</v>
      </c>
      <c r="J3034" s="12">
        <f t="shared" si="1618"/>
        <v>8.9001346053416697E-3</v>
      </c>
      <c r="K3034" s="11">
        <f t="shared" si="1634"/>
        <v>44210</v>
      </c>
      <c r="L3034" s="11">
        <f t="shared" si="1619"/>
        <v>44210</v>
      </c>
      <c r="M3034" s="1">
        <f t="shared" si="1638"/>
        <v>21</v>
      </c>
      <c r="N3034" s="1">
        <f t="shared" si="1620"/>
        <v>9</v>
      </c>
      <c r="O3034" s="2">
        <f t="shared" si="1621"/>
        <v>1.00380468</v>
      </c>
      <c r="P3034" s="13">
        <f t="shared" si="1613"/>
        <v>1.00860017</v>
      </c>
      <c r="Q3034" s="13">
        <f t="shared" si="1606"/>
        <v>1.5547695440115017</v>
      </c>
      <c r="R3034" s="2">
        <f t="shared" si="1609"/>
        <v>1.56068494</v>
      </c>
      <c r="S3034" s="2">
        <f t="shared" si="1635"/>
        <v>1.5280405699999999</v>
      </c>
      <c r="T3034" s="2">
        <f t="shared" si="1622"/>
        <v>271273.45920752001</v>
      </c>
      <c r="U3034" s="2">
        <f t="shared" si="1623"/>
        <v>8142.9258150394717</v>
      </c>
      <c r="V3034" s="2">
        <f t="shared" si="1624"/>
        <v>90892.214942448292</v>
      </c>
      <c r="W3034" s="2">
        <f t="shared" si="1625"/>
        <v>276565.41353520774</v>
      </c>
      <c r="X3034" s="17">
        <f t="shared" si="1626"/>
        <v>0</v>
      </c>
      <c r="Y3034" s="2">
        <f t="shared" si="1627"/>
        <v>0</v>
      </c>
      <c r="Z3034" s="72">
        <f t="shared" si="1628"/>
        <v>0</v>
      </c>
      <c r="AA3034" s="2">
        <f t="shared" si="1614"/>
        <v>0</v>
      </c>
      <c r="AB3034" s="12">
        <f t="shared" si="1636"/>
        <v>4.6600000000000003E-2</v>
      </c>
      <c r="AC3034" s="17">
        <f t="shared" si="1629"/>
        <v>9</v>
      </c>
      <c r="AD3034" s="17">
        <v>252</v>
      </c>
      <c r="AE3034" s="13">
        <f t="shared" si="1607"/>
        <v>1.0016279960000001</v>
      </c>
      <c r="AF3034" s="2">
        <f t="shared" si="1615"/>
        <v>441.63210649000001</v>
      </c>
      <c r="AG3034" s="2">
        <f t="shared" si="1630"/>
        <v>450.24738696999998</v>
      </c>
      <c r="AH3034" s="3">
        <f t="shared" si="1631"/>
        <v>0</v>
      </c>
      <c r="AI3034" s="4" t="str">
        <f t="shared" si="1608"/>
        <v>A+J=</v>
      </c>
      <c r="AJ3034" s="11">
        <f t="shared" si="1637"/>
        <v>44210</v>
      </c>
      <c r="AK3034" s="11"/>
      <c r="AL3034" s="4"/>
      <c r="AM3034" s="1"/>
      <c r="AN3034" s="11"/>
      <c r="AO3034" s="1"/>
      <c r="AP3034" s="1"/>
      <c r="AQ3034" s="3"/>
      <c r="AR3034" s="3"/>
      <c r="AS3034" s="6"/>
      <c r="AT3034" s="1"/>
      <c r="AU3034" s="1"/>
      <c r="AV3034" s="1"/>
      <c r="AW3034" s="1"/>
      <c r="AX3034" s="1"/>
      <c r="AY3034" s="1"/>
      <c r="AZ3034" s="1"/>
      <c r="BA3034" s="1"/>
      <c r="BB3034" s="1"/>
    </row>
    <row r="3035" spans="1:54" x14ac:dyDescent="0.2">
      <c r="A3035" s="158">
        <f t="shared" si="1632"/>
        <v>44191</v>
      </c>
      <c r="B3035" s="2">
        <f t="shared" si="1616"/>
        <v>277015.66092217772</v>
      </c>
      <c r="C3035" s="2">
        <f t="shared" si="1633"/>
        <v>177530.27277772001</v>
      </c>
      <c r="D3035" s="2">
        <f>SUM(Y3035:Y$3268)</f>
        <v>15421.023076009998</v>
      </c>
      <c r="E3035" s="73">
        <f t="shared" si="1617"/>
        <v>162109.24970171001</v>
      </c>
      <c r="F3035" s="88">
        <f t="shared" si="1610"/>
        <v>5438.12</v>
      </c>
      <c r="G3035" s="3">
        <f>IF(AND(N3035=1,N3034&gt;1),VLOOKUP(A3034,[1]Plan1!$BK$81:$BM$259,3),G3034)</f>
        <v>5486.52</v>
      </c>
      <c r="H3035" s="11">
        <f t="shared" si="1611"/>
        <v>44119</v>
      </c>
      <c r="I3035" s="11">
        <f t="shared" si="1612"/>
        <v>44150</v>
      </c>
      <c r="J3035" s="12">
        <f t="shared" si="1618"/>
        <v>8.9001346053416697E-3</v>
      </c>
      <c r="K3035" s="11">
        <f t="shared" si="1634"/>
        <v>44210</v>
      </c>
      <c r="L3035" s="11">
        <f t="shared" si="1619"/>
        <v>44210</v>
      </c>
      <c r="M3035" s="1">
        <f t="shared" si="1638"/>
        <v>21</v>
      </c>
      <c r="N3035" s="1">
        <f t="shared" si="1620"/>
        <v>9</v>
      </c>
      <c r="O3035" s="2">
        <f t="shared" si="1621"/>
        <v>1.00380468</v>
      </c>
      <c r="P3035" s="13">
        <f t="shared" si="1613"/>
        <v>1.00860017</v>
      </c>
      <c r="Q3035" s="13">
        <f t="shared" si="1606"/>
        <v>1.5547695440115017</v>
      </c>
      <c r="R3035" s="2">
        <f t="shared" si="1609"/>
        <v>1.56068494</v>
      </c>
      <c r="S3035" s="2">
        <f t="shared" si="1635"/>
        <v>1.5280405699999999</v>
      </c>
      <c r="T3035" s="2">
        <f t="shared" si="1622"/>
        <v>271273.45920752001</v>
      </c>
      <c r="U3035" s="2">
        <f t="shared" si="1623"/>
        <v>8142.9258150394717</v>
      </c>
      <c r="V3035" s="2">
        <f t="shared" si="1624"/>
        <v>90892.214942448292</v>
      </c>
      <c r="W3035" s="2">
        <f t="shared" si="1625"/>
        <v>276565.41353520774</v>
      </c>
      <c r="X3035" s="17">
        <f t="shared" si="1626"/>
        <v>0</v>
      </c>
      <c r="Y3035" s="2">
        <f t="shared" si="1627"/>
        <v>0</v>
      </c>
      <c r="Z3035" s="72">
        <f t="shared" si="1628"/>
        <v>0</v>
      </c>
      <c r="AA3035" s="2">
        <f t="shared" si="1614"/>
        <v>0</v>
      </c>
      <c r="AB3035" s="12">
        <f t="shared" si="1636"/>
        <v>4.6600000000000003E-2</v>
      </c>
      <c r="AC3035" s="17">
        <f t="shared" si="1629"/>
        <v>9</v>
      </c>
      <c r="AD3035" s="17">
        <v>252</v>
      </c>
      <c r="AE3035" s="13">
        <f t="shared" si="1607"/>
        <v>1.0016279960000001</v>
      </c>
      <c r="AF3035" s="2">
        <f t="shared" si="1615"/>
        <v>441.63210649000001</v>
      </c>
      <c r="AG3035" s="2">
        <f t="shared" si="1630"/>
        <v>450.24738696999998</v>
      </c>
      <c r="AH3035" s="3">
        <f t="shared" si="1631"/>
        <v>0</v>
      </c>
      <c r="AI3035" s="4" t="str">
        <f t="shared" si="1608"/>
        <v>A+J=</v>
      </c>
      <c r="AJ3035" s="11">
        <f t="shared" si="1637"/>
        <v>44210</v>
      </c>
      <c r="AK3035" s="11"/>
      <c r="AL3035" s="4"/>
      <c r="AM3035" s="1"/>
      <c r="AN3035" s="11"/>
      <c r="AO3035" s="1"/>
      <c r="AP3035" s="1"/>
      <c r="AQ3035" s="3"/>
      <c r="AR3035" s="3"/>
      <c r="AS3035" s="6"/>
      <c r="AT3035" s="1"/>
      <c r="AU3035" s="1"/>
      <c r="AV3035" s="1"/>
      <c r="AW3035" s="1"/>
      <c r="AX3035" s="1"/>
      <c r="AY3035" s="1"/>
      <c r="AZ3035" s="1"/>
      <c r="BA3035" s="1"/>
      <c r="BB3035" s="1"/>
    </row>
    <row r="3036" spans="1:54" x14ac:dyDescent="0.2">
      <c r="A3036" s="158">
        <f t="shared" si="1632"/>
        <v>44192</v>
      </c>
      <c r="B3036" s="2">
        <f t="shared" si="1616"/>
        <v>277015.66092217772</v>
      </c>
      <c r="C3036" s="2">
        <f t="shared" si="1633"/>
        <v>177530.27277772001</v>
      </c>
      <c r="D3036" s="2">
        <f>SUM(Y3036:Y$3268)</f>
        <v>15421.023076009998</v>
      </c>
      <c r="E3036" s="73">
        <f t="shared" si="1617"/>
        <v>162109.24970171001</v>
      </c>
      <c r="F3036" s="88">
        <f t="shared" si="1610"/>
        <v>5438.12</v>
      </c>
      <c r="G3036" s="3">
        <f>IF(AND(N3036=1,N3035&gt;1),VLOOKUP(A3035,[1]Plan1!$BK$81:$BM$259,3),G3035)</f>
        <v>5486.52</v>
      </c>
      <c r="H3036" s="11">
        <f t="shared" si="1611"/>
        <v>44119</v>
      </c>
      <c r="I3036" s="11">
        <f t="shared" si="1612"/>
        <v>44150</v>
      </c>
      <c r="J3036" s="12">
        <f t="shared" si="1618"/>
        <v>8.9001346053416697E-3</v>
      </c>
      <c r="K3036" s="11">
        <f t="shared" si="1634"/>
        <v>44210</v>
      </c>
      <c r="L3036" s="11">
        <f t="shared" si="1619"/>
        <v>44210</v>
      </c>
      <c r="M3036" s="1">
        <f t="shared" si="1638"/>
        <v>21</v>
      </c>
      <c r="N3036" s="1">
        <f t="shared" si="1620"/>
        <v>9</v>
      </c>
      <c r="O3036" s="2">
        <f t="shared" si="1621"/>
        <v>1.00380468</v>
      </c>
      <c r="P3036" s="13">
        <f t="shared" si="1613"/>
        <v>1.00860017</v>
      </c>
      <c r="Q3036" s="13">
        <f t="shared" si="1606"/>
        <v>1.5547695440115017</v>
      </c>
      <c r="R3036" s="2">
        <f t="shared" si="1609"/>
        <v>1.56068494</v>
      </c>
      <c r="S3036" s="2">
        <f t="shared" si="1635"/>
        <v>1.5280405699999999</v>
      </c>
      <c r="T3036" s="2">
        <f t="shared" si="1622"/>
        <v>271273.45920752001</v>
      </c>
      <c r="U3036" s="2">
        <f t="shared" si="1623"/>
        <v>8142.9258150394717</v>
      </c>
      <c r="V3036" s="2">
        <f t="shared" si="1624"/>
        <v>90892.214942448292</v>
      </c>
      <c r="W3036" s="2">
        <f t="shared" si="1625"/>
        <v>276565.41353520774</v>
      </c>
      <c r="X3036" s="17">
        <f t="shared" si="1626"/>
        <v>0</v>
      </c>
      <c r="Y3036" s="2">
        <f t="shared" si="1627"/>
        <v>0</v>
      </c>
      <c r="Z3036" s="72">
        <f t="shared" si="1628"/>
        <v>0</v>
      </c>
      <c r="AA3036" s="2">
        <f t="shared" si="1614"/>
        <v>0</v>
      </c>
      <c r="AB3036" s="12">
        <f t="shared" si="1636"/>
        <v>4.6600000000000003E-2</v>
      </c>
      <c r="AC3036" s="17">
        <f t="shared" si="1629"/>
        <v>9</v>
      </c>
      <c r="AD3036" s="17">
        <v>252</v>
      </c>
      <c r="AE3036" s="13">
        <f t="shared" si="1607"/>
        <v>1.0016279960000001</v>
      </c>
      <c r="AF3036" s="2">
        <f t="shared" si="1615"/>
        <v>441.63210649000001</v>
      </c>
      <c r="AG3036" s="2">
        <f t="shared" si="1630"/>
        <v>450.24738696999998</v>
      </c>
      <c r="AH3036" s="3">
        <f t="shared" si="1631"/>
        <v>0</v>
      </c>
      <c r="AI3036" s="4" t="str">
        <f t="shared" si="1608"/>
        <v>A+J=</v>
      </c>
      <c r="AJ3036" s="11">
        <f t="shared" si="1637"/>
        <v>44210</v>
      </c>
      <c r="AK3036" s="11"/>
      <c r="AL3036" s="4"/>
      <c r="AM3036" s="1"/>
      <c r="AN3036" s="11"/>
      <c r="AO3036" s="1"/>
      <c r="AP3036" s="1"/>
      <c r="AQ3036" s="3"/>
      <c r="AR3036" s="3"/>
      <c r="AS3036" s="6"/>
      <c r="AT3036" s="1"/>
      <c r="AU3036" s="1"/>
      <c r="AV3036" s="1"/>
      <c r="AW3036" s="1"/>
      <c r="AX3036" s="1"/>
      <c r="AY3036" s="1"/>
      <c r="AZ3036" s="1"/>
      <c r="BA3036" s="1"/>
      <c r="BB3036" s="1"/>
    </row>
    <row r="3037" spans="1:54" x14ac:dyDescent="0.2">
      <c r="A3037" s="158">
        <f t="shared" si="1632"/>
        <v>44193</v>
      </c>
      <c r="B3037" s="2">
        <f t="shared" si="1616"/>
        <v>277015.66092217772</v>
      </c>
      <c r="C3037" s="2">
        <f t="shared" si="1633"/>
        <v>177530.27277772001</v>
      </c>
      <c r="D3037" s="2">
        <f>SUM(Y3037:Y$3268)</f>
        <v>15421.023076009998</v>
      </c>
      <c r="E3037" s="73">
        <f t="shared" si="1617"/>
        <v>162109.24970171001</v>
      </c>
      <c r="F3037" s="88">
        <f t="shared" si="1610"/>
        <v>5438.12</v>
      </c>
      <c r="G3037" s="3">
        <f>IF(AND(N3037=1,N3036&gt;1),VLOOKUP(A3036,[1]Plan1!$BK$81:$BM$259,3),G3036)</f>
        <v>5486.52</v>
      </c>
      <c r="H3037" s="11">
        <f t="shared" si="1611"/>
        <v>44119</v>
      </c>
      <c r="I3037" s="11">
        <f t="shared" si="1612"/>
        <v>44150</v>
      </c>
      <c r="J3037" s="12">
        <f t="shared" si="1618"/>
        <v>8.9001346053416697E-3</v>
      </c>
      <c r="K3037" s="11">
        <f t="shared" si="1634"/>
        <v>44210</v>
      </c>
      <c r="L3037" s="11">
        <f t="shared" si="1619"/>
        <v>44210</v>
      </c>
      <c r="M3037" s="1">
        <f t="shared" si="1638"/>
        <v>21</v>
      </c>
      <c r="N3037" s="1">
        <f t="shared" si="1620"/>
        <v>9</v>
      </c>
      <c r="O3037" s="2">
        <f t="shared" si="1621"/>
        <v>1.00380468</v>
      </c>
      <c r="P3037" s="13">
        <f t="shared" si="1613"/>
        <v>1.00860017</v>
      </c>
      <c r="Q3037" s="13">
        <f t="shared" si="1606"/>
        <v>1.5547695440115017</v>
      </c>
      <c r="R3037" s="2">
        <f t="shared" si="1609"/>
        <v>1.56068494</v>
      </c>
      <c r="S3037" s="2">
        <f t="shared" si="1635"/>
        <v>1.5280405699999999</v>
      </c>
      <c r="T3037" s="2">
        <f t="shared" si="1622"/>
        <v>271273.45920752001</v>
      </c>
      <c r="U3037" s="2">
        <f t="shared" si="1623"/>
        <v>8142.9258150394717</v>
      </c>
      <c r="V3037" s="2">
        <f t="shared" si="1624"/>
        <v>90892.214942448292</v>
      </c>
      <c r="W3037" s="2">
        <f t="shared" si="1625"/>
        <v>276565.41353520774</v>
      </c>
      <c r="X3037" s="17">
        <f t="shared" si="1626"/>
        <v>0</v>
      </c>
      <c r="Y3037" s="2">
        <f t="shared" si="1627"/>
        <v>0</v>
      </c>
      <c r="Z3037" s="72">
        <f t="shared" si="1628"/>
        <v>0</v>
      </c>
      <c r="AA3037" s="2">
        <f t="shared" si="1614"/>
        <v>0</v>
      </c>
      <c r="AB3037" s="12">
        <f t="shared" si="1636"/>
        <v>4.6600000000000003E-2</v>
      </c>
      <c r="AC3037" s="17">
        <f t="shared" si="1629"/>
        <v>9</v>
      </c>
      <c r="AD3037" s="17">
        <v>252</v>
      </c>
      <c r="AE3037" s="13">
        <f t="shared" si="1607"/>
        <v>1.0016279960000001</v>
      </c>
      <c r="AF3037" s="2">
        <f t="shared" si="1615"/>
        <v>441.63210649000001</v>
      </c>
      <c r="AG3037" s="2">
        <f t="shared" si="1630"/>
        <v>450.24738696999998</v>
      </c>
      <c r="AH3037" s="3">
        <f t="shared" si="1631"/>
        <v>0</v>
      </c>
      <c r="AI3037" s="4" t="str">
        <f t="shared" si="1608"/>
        <v>A+J=</v>
      </c>
      <c r="AJ3037" s="11">
        <f t="shared" si="1637"/>
        <v>44210</v>
      </c>
      <c r="AK3037" s="11"/>
      <c r="AL3037" s="4"/>
      <c r="AM3037" s="1"/>
      <c r="AN3037" s="11"/>
      <c r="AO3037" s="1"/>
      <c r="AP3037" s="1"/>
      <c r="AQ3037" s="3"/>
      <c r="AR3037" s="3"/>
      <c r="AS3037" s="6"/>
      <c r="AT3037" s="1"/>
      <c r="AU3037" s="1"/>
      <c r="AV3037" s="1"/>
      <c r="AW3037" s="1"/>
      <c r="AX3037" s="1"/>
      <c r="AY3037" s="1"/>
      <c r="AZ3037" s="1"/>
      <c r="BA3037" s="1"/>
      <c r="BB3037" s="1"/>
    </row>
    <row r="3038" spans="1:54" x14ac:dyDescent="0.2">
      <c r="A3038" s="158">
        <f t="shared" si="1632"/>
        <v>44194</v>
      </c>
      <c r="B3038" s="2">
        <f t="shared" si="1616"/>
        <v>277172.70168271626</v>
      </c>
      <c r="C3038" s="2">
        <f t="shared" si="1633"/>
        <v>177530.27277772001</v>
      </c>
      <c r="D3038" s="2">
        <f>SUM(Y3038:Y$3268)</f>
        <v>15421.023076009998</v>
      </c>
      <c r="E3038" s="73">
        <f t="shared" si="1617"/>
        <v>162109.24970171001</v>
      </c>
      <c r="F3038" s="88">
        <f t="shared" si="1610"/>
        <v>5438.12</v>
      </c>
      <c r="G3038" s="3">
        <f>IF(AND(N3038=1,N3037&gt;1),VLOOKUP(A3037,[1]Plan1!$BK$81:$BM$259,3),G3037)</f>
        <v>5486.52</v>
      </c>
      <c r="H3038" s="11">
        <f t="shared" si="1611"/>
        <v>44119</v>
      </c>
      <c r="I3038" s="11">
        <f t="shared" si="1612"/>
        <v>44150</v>
      </c>
      <c r="J3038" s="12">
        <f t="shared" si="1618"/>
        <v>8.9001346053416697E-3</v>
      </c>
      <c r="K3038" s="11">
        <f t="shared" si="1634"/>
        <v>44210</v>
      </c>
      <c r="L3038" s="11">
        <f t="shared" si="1619"/>
        <v>44210</v>
      </c>
      <c r="M3038" s="1">
        <f t="shared" si="1638"/>
        <v>21</v>
      </c>
      <c r="N3038" s="1">
        <f t="shared" si="1620"/>
        <v>10</v>
      </c>
      <c r="O3038" s="2">
        <f t="shared" si="1621"/>
        <v>1.00422832</v>
      </c>
      <c r="P3038" s="13">
        <f t="shared" si="1613"/>
        <v>1.00860017</v>
      </c>
      <c r="Q3038" s="13">
        <f t="shared" si="1606"/>
        <v>1.5547695440115017</v>
      </c>
      <c r="R3038" s="2">
        <f t="shared" si="1609"/>
        <v>1.5613436000000001</v>
      </c>
      <c r="S3038" s="2">
        <f t="shared" si="1635"/>
        <v>1.5280405699999999</v>
      </c>
      <c r="T3038" s="2">
        <f t="shared" si="1622"/>
        <v>271273.45920752001</v>
      </c>
      <c r="U3038" s="2">
        <f t="shared" si="1623"/>
        <v>8142.9258150394717</v>
      </c>
      <c r="V3038" s="2">
        <f t="shared" si="1624"/>
        <v>90998.989820856834</v>
      </c>
      <c r="W3038" s="2">
        <f t="shared" si="1625"/>
        <v>276672.18841361627</v>
      </c>
      <c r="X3038" s="17">
        <f t="shared" si="1626"/>
        <v>0</v>
      </c>
      <c r="Y3038" s="2">
        <f t="shared" si="1627"/>
        <v>0</v>
      </c>
      <c r="Z3038" s="72">
        <f t="shared" si="1628"/>
        <v>0</v>
      </c>
      <c r="AA3038" s="2">
        <f t="shared" si="1614"/>
        <v>0</v>
      </c>
      <c r="AB3038" s="12">
        <f t="shared" si="1636"/>
        <v>4.6600000000000003E-2</v>
      </c>
      <c r="AC3038" s="17">
        <f t="shared" si="1629"/>
        <v>10</v>
      </c>
      <c r="AD3038" s="17">
        <v>252</v>
      </c>
      <c r="AE3038" s="13">
        <f t="shared" si="1607"/>
        <v>1.0018090479999999</v>
      </c>
      <c r="AF3038" s="2">
        <f t="shared" si="1615"/>
        <v>490.74670882999999</v>
      </c>
      <c r="AG3038" s="2">
        <f t="shared" si="1630"/>
        <v>500.5132691</v>
      </c>
      <c r="AH3038" s="3">
        <f t="shared" si="1631"/>
        <v>0</v>
      </c>
      <c r="AI3038" s="4" t="str">
        <f t="shared" si="1608"/>
        <v>A+J=</v>
      </c>
      <c r="AJ3038" s="11">
        <f t="shared" si="1637"/>
        <v>44210</v>
      </c>
      <c r="AK3038" s="11"/>
      <c r="AL3038" s="4"/>
      <c r="AM3038" s="1"/>
      <c r="AN3038" s="11"/>
      <c r="AO3038" s="1"/>
      <c r="AP3038" s="1"/>
      <c r="AQ3038" s="3"/>
      <c r="AR3038" s="3"/>
      <c r="AS3038" s="6"/>
      <c r="AT3038" s="1"/>
      <c r="AU3038" s="1"/>
      <c r="AV3038" s="1"/>
      <c r="AW3038" s="1"/>
      <c r="AX3038" s="1"/>
      <c r="AY3038" s="1"/>
      <c r="AZ3038" s="1"/>
      <c r="BA3038" s="1"/>
      <c r="BB3038" s="1"/>
    </row>
    <row r="3039" spans="1:54" x14ac:dyDescent="0.2">
      <c r="A3039" s="158">
        <f t="shared" si="1632"/>
        <v>44195</v>
      </c>
      <c r="B3039" s="2">
        <f t="shared" si="1616"/>
        <v>277329.83382040221</v>
      </c>
      <c r="C3039" s="2">
        <f t="shared" si="1633"/>
        <v>177530.27277772001</v>
      </c>
      <c r="D3039" s="2">
        <f>SUM(Y3039:Y$3268)</f>
        <v>15421.023076009998</v>
      </c>
      <c r="E3039" s="73">
        <f t="shared" si="1617"/>
        <v>162109.24970171001</v>
      </c>
      <c r="F3039" s="88">
        <f t="shared" si="1610"/>
        <v>5438.12</v>
      </c>
      <c r="G3039" s="3">
        <f>IF(AND(N3039=1,N3038&gt;1),VLOOKUP(A3038,[1]Plan1!$BK$81:$BM$259,3),G3038)</f>
        <v>5486.52</v>
      </c>
      <c r="H3039" s="11">
        <f t="shared" si="1611"/>
        <v>44119</v>
      </c>
      <c r="I3039" s="11">
        <f t="shared" si="1612"/>
        <v>44150</v>
      </c>
      <c r="J3039" s="12">
        <f t="shared" si="1618"/>
        <v>8.9001346053416697E-3</v>
      </c>
      <c r="K3039" s="11">
        <f t="shared" si="1634"/>
        <v>44210</v>
      </c>
      <c r="L3039" s="11">
        <f t="shared" si="1619"/>
        <v>44210</v>
      </c>
      <c r="M3039" s="1">
        <f t="shared" si="1638"/>
        <v>21</v>
      </c>
      <c r="N3039" s="1">
        <f t="shared" si="1620"/>
        <v>11</v>
      </c>
      <c r="O3039" s="2">
        <f t="shared" si="1621"/>
        <v>1.00465213</v>
      </c>
      <c r="P3039" s="13">
        <f t="shared" si="1613"/>
        <v>1.00860017</v>
      </c>
      <c r="Q3039" s="13">
        <f t="shared" ref="Q3039:Q3102" si="1639">IF(L3039&gt;L3038,Q3038*P3039,Q3038)</f>
        <v>1.5547695440115017</v>
      </c>
      <c r="R3039" s="2">
        <f t="shared" si="1609"/>
        <v>1.56200253</v>
      </c>
      <c r="S3039" s="2">
        <f t="shared" si="1635"/>
        <v>1.5280405699999999</v>
      </c>
      <c r="T3039" s="2">
        <f t="shared" si="1622"/>
        <v>271273.45920752001</v>
      </c>
      <c r="U3039" s="2">
        <f t="shared" si="1623"/>
        <v>8142.9258150394717</v>
      </c>
      <c r="V3039" s="2">
        <f t="shared" si="1624"/>
        <v>91105.808468762771</v>
      </c>
      <c r="W3039" s="2">
        <f t="shared" si="1625"/>
        <v>276779.00706152222</v>
      </c>
      <c r="X3039" s="17">
        <f t="shared" si="1626"/>
        <v>0</v>
      </c>
      <c r="Y3039" s="2">
        <f t="shared" si="1627"/>
        <v>0</v>
      </c>
      <c r="Z3039" s="72">
        <f t="shared" si="1628"/>
        <v>0</v>
      </c>
      <c r="AA3039" s="2">
        <f t="shared" si="1614"/>
        <v>0</v>
      </c>
      <c r="AB3039" s="12">
        <f t="shared" si="1636"/>
        <v>4.6600000000000003E-2</v>
      </c>
      <c r="AC3039" s="17">
        <f t="shared" si="1629"/>
        <v>11</v>
      </c>
      <c r="AD3039" s="17">
        <v>252</v>
      </c>
      <c r="AE3039" s="13">
        <f t="shared" ref="AE3039:AE3102" si="1640">ROUND((1+AB3039)^TRUNC((AC3039/AD3039),9),9)</f>
        <v>1.001990132</v>
      </c>
      <c r="AF3039" s="2">
        <f t="shared" si="1615"/>
        <v>539.86999190999995</v>
      </c>
      <c r="AG3039" s="2">
        <f t="shared" si="1630"/>
        <v>550.82675888000006</v>
      </c>
      <c r="AH3039" s="3">
        <f t="shared" si="1631"/>
        <v>0</v>
      </c>
      <c r="AI3039" s="4" t="str">
        <f t="shared" si="1608"/>
        <v>A+J=</v>
      </c>
      <c r="AJ3039" s="11">
        <f t="shared" si="1637"/>
        <v>44210</v>
      </c>
      <c r="AK3039" s="11"/>
      <c r="AL3039" s="4"/>
      <c r="AM3039" s="1"/>
      <c r="AN3039" s="11"/>
      <c r="AO3039" s="1"/>
      <c r="AP3039" s="1"/>
      <c r="AQ3039" s="3"/>
      <c r="AR3039" s="3"/>
      <c r="AS3039" s="6"/>
      <c r="AT3039" s="1"/>
      <c r="AU3039" s="1"/>
      <c r="AV3039" s="1"/>
      <c r="AW3039" s="1"/>
      <c r="AX3039" s="1"/>
      <c r="AY3039" s="1"/>
      <c r="AZ3039" s="1"/>
      <c r="BA3039" s="1"/>
      <c r="BB3039" s="1"/>
    </row>
    <row r="3040" spans="1:54" x14ac:dyDescent="0.2">
      <c r="A3040" s="158">
        <f t="shared" si="1632"/>
        <v>44196</v>
      </c>
      <c r="B3040" s="2">
        <f t="shared" si="1616"/>
        <v>277487.0611722506</v>
      </c>
      <c r="C3040" s="2">
        <f t="shared" si="1633"/>
        <v>177530.27277772001</v>
      </c>
      <c r="D3040" s="2">
        <f>SUM(Y3040:Y$3268)</f>
        <v>15421.023076009998</v>
      </c>
      <c r="E3040" s="73">
        <f t="shared" si="1617"/>
        <v>162109.24970171001</v>
      </c>
      <c r="F3040" s="88">
        <f t="shared" si="1610"/>
        <v>5438.12</v>
      </c>
      <c r="G3040" s="3">
        <f>IF(AND(N3040=1,N3039&gt;1),VLOOKUP(A3039,[1]Plan1!$BK$81:$BM$259,3),G3039)</f>
        <v>5486.52</v>
      </c>
      <c r="H3040" s="11">
        <f t="shared" si="1611"/>
        <v>44119</v>
      </c>
      <c r="I3040" s="11">
        <f t="shared" si="1612"/>
        <v>44150</v>
      </c>
      <c r="J3040" s="12">
        <f t="shared" si="1618"/>
        <v>8.9001346053416697E-3</v>
      </c>
      <c r="K3040" s="11">
        <f t="shared" si="1634"/>
        <v>44210</v>
      </c>
      <c r="L3040" s="11">
        <f t="shared" si="1619"/>
        <v>44210</v>
      </c>
      <c r="M3040" s="1">
        <f t="shared" si="1638"/>
        <v>21</v>
      </c>
      <c r="N3040" s="1">
        <f t="shared" si="1620"/>
        <v>12</v>
      </c>
      <c r="O3040" s="2">
        <f t="shared" si="1621"/>
        <v>1.00507613</v>
      </c>
      <c r="P3040" s="13">
        <f t="shared" si="1613"/>
        <v>1.00860017</v>
      </c>
      <c r="Q3040" s="13">
        <f t="shared" si="1639"/>
        <v>1.5547695440115017</v>
      </c>
      <c r="R3040" s="2">
        <f t="shared" si="1609"/>
        <v>1.56266175</v>
      </c>
      <c r="S3040" s="2">
        <f t="shared" si="1635"/>
        <v>1.5280405699999999</v>
      </c>
      <c r="T3040" s="2">
        <f t="shared" si="1622"/>
        <v>271273.45920752001</v>
      </c>
      <c r="U3040" s="2">
        <f t="shared" si="1623"/>
        <v>8142.9258150394717</v>
      </c>
      <c r="V3040" s="2">
        <f t="shared" si="1624"/>
        <v>91212.674128351122</v>
      </c>
      <c r="W3040" s="2">
        <f t="shared" si="1625"/>
        <v>276885.87272111059</v>
      </c>
      <c r="X3040" s="17">
        <f t="shared" si="1626"/>
        <v>0</v>
      </c>
      <c r="Y3040" s="2">
        <f t="shared" si="1627"/>
        <v>0</v>
      </c>
      <c r="Z3040" s="72">
        <f t="shared" si="1628"/>
        <v>0</v>
      </c>
      <c r="AA3040" s="2">
        <f t="shared" si="1614"/>
        <v>0</v>
      </c>
      <c r="AB3040" s="12">
        <f t="shared" si="1636"/>
        <v>4.6600000000000003E-2</v>
      </c>
      <c r="AC3040" s="17">
        <f t="shared" si="1629"/>
        <v>12</v>
      </c>
      <c r="AD3040" s="17">
        <v>252</v>
      </c>
      <c r="AE3040" s="13">
        <f t="shared" si="1640"/>
        <v>1.00217125</v>
      </c>
      <c r="AF3040" s="2">
        <f t="shared" si="1615"/>
        <v>589.00249829999996</v>
      </c>
      <c r="AG3040" s="2">
        <f t="shared" si="1630"/>
        <v>601.18845113999998</v>
      </c>
      <c r="AH3040" s="3">
        <f t="shared" si="1631"/>
        <v>0</v>
      </c>
      <c r="AI3040" s="4" t="str">
        <f t="shared" si="1608"/>
        <v>A+J=</v>
      </c>
      <c r="AJ3040" s="11">
        <f t="shared" si="1637"/>
        <v>44210</v>
      </c>
      <c r="AK3040" s="11"/>
      <c r="AL3040" s="4"/>
      <c r="AM3040" s="1"/>
      <c r="AN3040" s="11"/>
      <c r="AO3040" s="1"/>
      <c r="AP3040" s="1"/>
      <c r="AQ3040" s="3"/>
      <c r="AR3040" s="3"/>
      <c r="AS3040" s="6"/>
      <c r="AT3040" s="1"/>
      <c r="AU3040" s="1"/>
      <c r="AV3040" s="1"/>
      <c r="AW3040" s="1"/>
      <c r="AX3040" s="1"/>
      <c r="AY3040" s="1"/>
      <c r="AZ3040" s="1"/>
      <c r="BA3040" s="1"/>
      <c r="BB3040" s="1"/>
    </row>
    <row r="3041" spans="1:54" x14ac:dyDescent="0.2">
      <c r="A3041" s="158">
        <f t="shared" si="1632"/>
        <v>44197</v>
      </c>
      <c r="B3041" s="2">
        <f t="shared" si="1616"/>
        <v>277644.37997092638</v>
      </c>
      <c r="C3041" s="2">
        <f t="shared" si="1633"/>
        <v>177530.27277772001</v>
      </c>
      <c r="D3041" s="2">
        <f>SUM(Y3041:Y$3268)</f>
        <v>15421.023076009998</v>
      </c>
      <c r="E3041" s="73">
        <f t="shared" si="1617"/>
        <v>162109.24970171001</v>
      </c>
      <c r="F3041" s="88">
        <f t="shared" si="1610"/>
        <v>5438.12</v>
      </c>
      <c r="G3041" s="3">
        <f>IF(AND(N3041=1,N3040&gt;1),VLOOKUP(A3040,[1]Plan1!$BK$81:$BM$259,3),G3040)</f>
        <v>5486.52</v>
      </c>
      <c r="H3041" s="11">
        <f t="shared" si="1611"/>
        <v>44119</v>
      </c>
      <c r="I3041" s="11">
        <f t="shared" si="1612"/>
        <v>44150</v>
      </c>
      <c r="J3041" s="12">
        <f t="shared" si="1618"/>
        <v>8.9001346053416697E-3</v>
      </c>
      <c r="K3041" s="11">
        <f t="shared" si="1634"/>
        <v>44210</v>
      </c>
      <c r="L3041" s="11">
        <f t="shared" si="1619"/>
        <v>44210</v>
      </c>
      <c r="M3041" s="1">
        <f t="shared" si="1638"/>
        <v>21</v>
      </c>
      <c r="N3041" s="1">
        <f t="shared" si="1620"/>
        <v>13</v>
      </c>
      <c r="O3041" s="2">
        <f t="shared" si="1621"/>
        <v>1.0055003</v>
      </c>
      <c r="P3041" s="13">
        <f t="shared" si="1613"/>
        <v>1.00860017</v>
      </c>
      <c r="Q3041" s="13">
        <f t="shared" si="1639"/>
        <v>1.5547695440115017</v>
      </c>
      <c r="R3041" s="2">
        <f t="shared" si="1609"/>
        <v>1.5633212400000001</v>
      </c>
      <c r="S3041" s="2">
        <f t="shared" si="1635"/>
        <v>1.5280405699999999</v>
      </c>
      <c r="T3041" s="2">
        <f t="shared" si="1622"/>
        <v>271273.45920752001</v>
      </c>
      <c r="U3041" s="2">
        <f t="shared" si="1623"/>
        <v>8142.9258150394717</v>
      </c>
      <c r="V3041" s="2">
        <f t="shared" si="1624"/>
        <v>91319.583557436927</v>
      </c>
      <c r="W3041" s="2">
        <f t="shared" si="1625"/>
        <v>276992.78215019638</v>
      </c>
      <c r="X3041" s="17">
        <f t="shared" si="1626"/>
        <v>0</v>
      </c>
      <c r="Y3041" s="2">
        <f t="shared" si="1627"/>
        <v>0</v>
      </c>
      <c r="Z3041" s="72">
        <f t="shared" si="1628"/>
        <v>0</v>
      </c>
      <c r="AA3041" s="2">
        <f t="shared" si="1614"/>
        <v>0</v>
      </c>
      <c r="AB3041" s="12">
        <f t="shared" si="1636"/>
        <v>4.6600000000000003E-2</v>
      </c>
      <c r="AC3041" s="17">
        <f t="shared" si="1629"/>
        <v>13</v>
      </c>
      <c r="AD3041" s="17">
        <v>252</v>
      </c>
      <c r="AE3041" s="13">
        <f t="shared" si="1640"/>
        <v>1.0023523999999999</v>
      </c>
      <c r="AF3041" s="2">
        <f t="shared" si="1615"/>
        <v>638.14368543</v>
      </c>
      <c r="AG3041" s="2">
        <f t="shared" si="1630"/>
        <v>651.59782072999997</v>
      </c>
      <c r="AH3041" s="3">
        <f t="shared" si="1631"/>
        <v>0</v>
      </c>
      <c r="AI3041" s="4" t="str">
        <f t="shared" si="1608"/>
        <v>A+J=</v>
      </c>
      <c r="AJ3041" s="11">
        <f t="shared" si="1637"/>
        <v>44210</v>
      </c>
      <c r="AK3041" s="11"/>
      <c r="AL3041" s="4"/>
      <c r="AM3041" s="1"/>
      <c r="AN3041" s="11"/>
      <c r="AO3041" s="1"/>
      <c r="AP3041" s="1"/>
      <c r="AQ3041" s="3"/>
      <c r="AR3041" s="3"/>
      <c r="AS3041" s="6"/>
      <c r="AT3041" s="1"/>
      <c r="AU3041" s="1"/>
      <c r="AV3041" s="1"/>
      <c r="AW3041" s="1"/>
      <c r="AX3041" s="1"/>
      <c r="AY3041" s="1"/>
      <c r="AZ3041" s="1"/>
      <c r="BA3041" s="1"/>
      <c r="BB3041" s="1"/>
    </row>
    <row r="3042" spans="1:54" x14ac:dyDescent="0.2">
      <c r="A3042" s="158">
        <f t="shared" si="1632"/>
        <v>44198</v>
      </c>
      <c r="B3042" s="2">
        <f t="shared" si="1616"/>
        <v>277644.37997092638</v>
      </c>
      <c r="C3042" s="2">
        <f t="shared" si="1633"/>
        <v>177530.27277772001</v>
      </c>
      <c r="D3042" s="2">
        <f>SUM(Y3042:Y$3268)</f>
        <v>15421.023076009998</v>
      </c>
      <c r="E3042" s="73">
        <f t="shared" si="1617"/>
        <v>162109.24970171001</v>
      </c>
      <c r="F3042" s="88">
        <f t="shared" si="1610"/>
        <v>5438.12</v>
      </c>
      <c r="G3042" s="3">
        <f>IF(AND(N3042=1,N3041&gt;1),VLOOKUP(A3041,[1]Plan1!$BK$81:$BM$259,3),G3041)</f>
        <v>5486.52</v>
      </c>
      <c r="H3042" s="11">
        <f t="shared" si="1611"/>
        <v>44119</v>
      </c>
      <c r="I3042" s="11">
        <f t="shared" si="1612"/>
        <v>44150</v>
      </c>
      <c r="J3042" s="12">
        <f t="shared" si="1618"/>
        <v>8.9001346053416697E-3</v>
      </c>
      <c r="K3042" s="11">
        <f t="shared" si="1634"/>
        <v>44210</v>
      </c>
      <c r="L3042" s="11">
        <f t="shared" si="1619"/>
        <v>44210</v>
      </c>
      <c r="M3042" s="1">
        <f t="shared" si="1638"/>
        <v>21</v>
      </c>
      <c r="N3042" s="1">
        <f t="shared" si="1620"/>
        <v>13</v>
      </c>
      <c r="O3042" s="2">
        <f t="shared" si="1621"/>
        <v>1.0055003</v>
      </c>
      <c r="P3042" s="13">
        <f t="shared" si="1613"/>
        <v>1.00860017</v>
      </c>
      <c r="Q3042" s="13">
        <f t="shared" si="1639"/>
        <v>1.5547695440115017</v>
      </c>
      <c r="R3042" s="2">
        <f t="shared" si="1609"/>
        <v>1.5633212400000001</v>
      </c>
      <c r="S3042" s="2">
        <f t="shared" si="1635"/>
        <v>1.5280405699999999</v>
      </c>
      <c r="T3042" s="2">
        <f t="shared" si="1622"/>
        <v>271273.45920752001</v>
      </c>
      <c r="U3042" s="2">
        <f t="shared" si="1623"/>
        <v>8142.9258150394717</v>
      </c>
      <c r="V3042" s="2">
        <f t="shared" si="1624"/>
        <v>91319.583557436927</v>
      </c>
      <c r="W3042" s="2">
        <f t="shared" si="1625"/>
        <v>276992.78215019638</v>
      </c>
      <c r="X3042" s="17">
        <f t="shared" si="1626"/>
        <v>0</v>
      </c>
      <c r="Y3042" s="2">
        <f t="shared" si="1627"/>
        <v>0</v>
      </c>
      <c r="Z3042" s="72">
        <f t="shared" si="1628"/>
        <v>0</v>
      </c>
      <c r="AA3042" s="2">
        <f t="shared" si="1614"/>
        <v>0</v>
      </c>
      <c r="AB3042" s="12">
        <f t="shared" si="1636"/>
        <v>4.6600000000000003E-2</v>
      </c>
      <c r="AC3042" s="17">
        <f t="shared" si="1629"/>
        <v>13</v>
      </c>
      <c r="AD3042" s="17">
        <v>252</v>
      </c>
      <c r="AE3042" s="13">
        <f t="shared" si="1640"/>
        <v>1.0023523999999999</v>
      </c>
      <c r="AF3042" s="2">
        <f t="shared" si="1615"/>
        <v>638.14368543</v>
      </c>
      <c r="AG3042" s="2">
        <f t="shared" si="1630"/>
        <v>651.59782072999997</v>
      </c>
      <c r="AH3042" s="3">
        <f t="shared" si="1631"/>
        <v>0</v>
      </c>
      <c r="AI3042" s="4" t="str">
        <f t="shared" ref="AI3042:AI3105" si="1641">AI3041</f>
        <v>A+J=</v>
      </c>
      <c r="AJ3042" s="11">
        <f t="shared" si="1637"/>
        <v>44210</v>
      </c>
      <c r="AK3042" s="11"/>
      <c r="AL3042" s="4"/>
      <c r="AM3042" s="1"/>
      <c r="AN3042" s="11"/>
      <c r="AO3042" s="1"/>
      <c r="AP3042" s="1"/>
      <c r="AQ3042" s="3"/>
      <c r="AR3042" s="3"/>
      <c r="AS3042" s="6"/>
      <c r="AT3042" s="1"/>
      <c r="AU3042" s="1"/>
      <c r="AV3042" s="1"/>
      <c r="AW3042" s="1"/>
      <c r="AX3042" s="1"/>
      <c r="AY3042" s="1"/>
      <c r="AZ3042" s="1"/>
      <c r="BA3042" s="1"/>
      <c r="BB3042" s="1"/>
    </row>
    <row r="3043" spans="1:54" x14ac:dyDescent="0.2">
      <c r="A3043" s="158">
        <f t="shared" si="1632"/>
        <v>44199</v>
      </c>
      <c r="B3043" s="2">
        <f t="shared" si="1616"/>
        <v>277644.37997092638</v>
      </c>
      <c r="C3043" s="2">
        <f t="shared" si="1633"/>
        <v>177530.27277772001</v>
      </c>
      <c r="D3043" s="2">
        <f>SUM(Y3043:Y$3268)</f>
        <v>15421.023076009998</v>
      </c>
      <c r="E3043" s="73">
        <f t="shared" si="1617"/>
        <v>162109.24970171001</v>
      </c>
      <c r="F3043" s="88">
        <f t="shared" si="1610"/>
        <v>5438.12</v>
      </c>
      <c r="G3043" s="3">
        <f>IF(AND(N3043=1,N3042&gt;1),VLOOKUP(A3042,[1]Plan1!$BK$81:$BM$259,3),G3042)</f>
        <v>5486.52</v>
      </c>
      <c r="H3043" s="11">
        <f t="shared" si="1611"/>
        <v>44119</v>
      </c>
      <c r="I3043" s="11">
        <f t="shared" si="1612"/>
        <v>44150</v>
      </c>
      <c r="J3043" s="12">
        <f t="shared" si="1618"/>
        <v>8.9001346053416697E-3</v>
      </c>
      <c r="K3043" s="11">
        <f t="shared" si="1634"/>
        <v>44210</v>
      </c>
      <c r="L3043" s="11">
        <f t="shared" si="1619"/>
        <v>44210</v>
      </c>
      <c r="M3043" s="1">
        <f t="shared" si="1638"/>
        <v>21</v>
      </c>
      <c r="N3043" s="1">
        <f t="shared" si="1620"/>
        <v>13</v>
      </c>
      <c r="O3043" s="2">
        <f t="shared" si="1621"/>
        <v>1.0055003</v>
      </c>
      <c r="P3043" s="13">
        <f t="shared" si="1613"/>
        <v>1.00860017</v>
      </c>
      <c r="Q3043" s="13">
        <f t="shared" si="1639"/>
        <v>1.5547695440115017</v>
      </c>
      <c r="R3043" s="2">
        <f t="shared" si="1609"/>
        <v>1.5633212400000001</v>
      </c>
      <c r="S3043" s="2">
        <f t="shared" si="1635"/>
        <v>1.5280405699999999</v>
      </c>
      <c r="T3043" s="2">
        <f t="shared" si="1622"/>
        <v>271273.45920752001</v>
      </c>
      <c r="U3043" s="2">
        <f t="shared" si="1623"/>
        <v>8142.9258150394717</v>
      </c>
      <c r="V3043" s="2">
        <f t="shared" si="1624"/>
        <v>91319.583557436927</v>
      </c>
      <c r="W3043" s="2">
        <f t="shared" si="1625"/>
        <v>276992.78215019638</v>
      </c>
      <c r="X3043" s="17">
        <f t="shared" si="1626"/>
        <v>0</v>
      </c>
      <c r="Y3043" s="2">
        <f t="shared" si="1627"/>
        <v>0</v>
      </c>
      <c r="Z3043" s="72">
        <f t="shared" si="1628"/>
        <v>0</v>
      </c>
      <c r="AA3043" s="2">
        <f t="shared" si="1614"/>
        <v>0</v>
      </c>
      <c r="AB3043" s="12">
        <f t="shared" si="1636"/>
        <v>4.6600000000000003E-2</v>
      </c>
      <c r="AC3043" s="17">
        <f t="shared" si="1629"/>
        <v>13</v>
      </c>
      <c r="AD3043" s="17">
        <v>252</v>
      </c>
      <c r="AE3043" s="13">
        <f t="shared" si="1640"/>
        <v>1.0023523999999999</v>
      </c>
      <c r="AF3043" s="2">
        <f t="shared" si="1615"/>
        <v>638.14368543</v>
      </c>
      <c r="AG3043" s="2">
        <f t="shared" si="1630"/>
        <v>651.59782072999997</v>
      </c>
      <c r="AH3043" s="3">
        <f t="shared" si="1631"/>
        <v>0</v>
      </c>
      <c r="AI3043" s="4" t="str">
        <f t="shared" si="1641"/>
        <v>A+J=</v>
      </c>
      <c r="AJ3043" s="11">
        <f t="shared" si="1637"/>
        <v>44210</v>
      </c>
      <c r="AK3043" s="11"/>
      <c r="AL3043" s="4"/>
      <c r="AM3043" s="1"/>
      <c r="AN3043" s="11"/>
      <c r="AO3043" s="1"/>
      <c r="AP3043" s="1"/>
      <c r="AQ3043" s="3"/>
      <c r="AR3043" s="3"/>
      <c r="AS3043" s="6"/>
      <c r="AT3043" s="1"/>
      <c r="AU3043" s="1"/>
      <c r="AV3043" s="1"/>
      <c r="AW3043" s="1"/>
      <c r="AX3043" s="1"/>
      <c r="AY3043" s="1"/>
      <c r="AZ3043" s="1"/>
      <c r="BA3043" s="1"/>
      <c r="BB3043" s="1"/>
    </row>
    <row r="3044" spans="1:54" x14ac:dyDescent="0.2">
      <c r="A3044" s="158">
        <f t="shared" si="1632"/>
        <v>44200</v>
      </c>
      <c r="B3044" s="2">
        <f t="shared" si="1616"/>
        <v>277644.37997092638</v>
      </c>
      <c r="C3044" s="2">
        <f t="shared" si="1633"/>
        <v>177530.27277772001</v>
      </c>
      <c r="D3044" s="2">
        <f>SUM(Y3044:Y$3268)</f>
        <v>15421.023076009998</v>
      </c>
      <c r="E3044" s="73">
        <f t="shared" si="1617"/>
        <v>162109.24970171001</v>
      </c>
      <c r="F3044" s="88">
        <f t="shared" si="1610"/>
        <v>5438.12</v>
      </c>
      <c r="G3044" s="3">
        <f>IF(AND(N3044=1,N3043&gt;1),VLOOKUP(A3043,[1]Plan1!$BK$81:$BM$259,3),G3043)</f>
        <v>5486.52</v>
      </c>
      <c r="H3044" s="11">
        <f t="shared" si="1611"/>
        <v>44119</v>
      </c>
      <c r="I3044" s="11">
        <f t="shared" si="1612"/>
        <v>44150</v>
      </c>
      <c r="J3044" s="12">
        <f t="shared" si="1618"/>
        <v>8.9001346053416697E-3</v>
      </c>
      <c r="K3044" s="11">
        <f t="shared" si="1634"/>
        <v>44210</v>
      </c>
      <c r="L3044" s="11">
        <f t="shared" si="1619"/>
        <v>44210</v>
      </c>
      <c r="M3044" s="1">
        <f t="shared" si="1638"/>
        <v>21</v>
      </c>
      <c r="N3044" s="1">
        <f t="shared" si="1620"/>
        <v>13</v>
      </c>
      <c r="O3044" s="2">
        <f t="shared" si="1621"/>
        <v>1.0055003</v>
      </c>
      <c r="P3044" s="13">
        <f t="shared" si="1613"/>
        <v>1.00860017</v>
      </c>
      <c r="Q3044" s="13">
        <f t="shared" si="1639"/>
        <v>1.5547695440115017</v>
      </c>
      <c r="R3044" s="2">
        <f t="shared" si="1609"/>
        <v>1.5633212400000001</v>
      </c>
      <c r="S3044" s="2">
        <f t="shared" si="1635"/>
        <v>1.5280405699999999</v>
      </c>
      <c r="T3044" s="2">
        <f t="shared" si="1622"/>
        <v>271273.45920752001</v>
      </c>
      <c r="U3044" s="2">
        <f t="shared" si="1623"/>
        <v>8142.9258150394717</v>
      </c>
      <c r="V3044" s="2">
        <f t="shared" si="1624"/>
        <v>91319.583557436927</v>
      </c>
      <c r="W3044" s="2">
        <f t="shared" si="1625"/>
        <v>276992.78215019638</v>
      </c>
      <c r="X3044" s="17">
        <f t="shared" si="1626"/>
        <v>0</v>
      </c>
      <c r="Y3044" s="2">
        <f t="shared" si="1627"/>
        <v>0</v>
      </c>
      <c r="Z3044" s="72">
        <f t="shared" si="1628"/>
        <v>0</v>
      </c>
      <c r="AA3044" s="2">
        <f t="shared" si="1614"/>
        <v>0</v>
      </c>
      <c r="AB3044" s="12">
        <f t="shared" si="1636"/>
        <v>4.6600000000000003E-2</v>
      </c>
      <c r="AC3044" s="17">
        <f t="shared" si="1629"/>
        <v>13</v>
      </c>
      <c r="AD3044" s="17">
        <v>252</v>
      </c>
      <c r="AE3044" s="13">
        <f t="shared" si="1640"/>
        <v>1.0023523999999999</v>
      </c>
      <c r="AF3044" s="2">
        <f t="shared" si="1615"/>
        <v>638.14368543</v>
      </c>
      <c r="AG3044" s="2">
        <f t="shared" si="1630"/>
        <v>651.59782072999997</v>
      </c>
      <c r="AH3044" s="3">
        <f t="shared" si="1631"/>
        <v>0</v>
      </c>
      <c r="AI3044" s="4" t="str">
        <f t="shared" si="1641"/>
        <v>A+J=</v>
      </c>
      <c r="AJ3044" s="11">
        <f t="shared" si="1637"/>
        <v>44210</v>
      </c>
      <c r="AK3044" s="11"/>
      <c r="AL3044" s="4"/>
      <c r="AM3044" s="1"/>
      <c r="AN3044" s="11"/>
      <c r="AO3044" s="1"/>
      <c r="AP3044" s="1"/>
      <c r="AQ3044" s="3"/>
      <c r="AR3044" s="3"/>
      <c r="AS3044" s="6"/>
      <c r="AT3044" s="1"/>
      <c r="AU3044" s="1"/>
      <c r="AV3044" s="1"/>
      <c r="AW3044" s="1"/>
      <c r="AX3044" s="1"/>
      <c r="AY3044" s="1"/>
      <c r="AZ3044" s="1"/>
      <c r="BA3044" s="1"/>
      <c r="BB3044" s="1"/>
    </row>
    <row r="3045" spans="1:54" x14ac:dyDescent="0.2">
      <c r="A3045" s="158">
        <f t="shared" si="1632"/>
        <v>44201</v>
      </c>
      <c r="B3045" s="2">
        <f t="shared" si="1616"/>
        <v>277801.79052755958</v>
      </c>
      <c r="C3045" s="2">
        <f t="shared" si="1633"/>
        <v>177530.27277772001</v>
      </c>
      <c r="D3045" s="2">
        <f>SUM(Y3045:Y$3268)</f>
        <v>15421.023076009998</v>
      </c>
      <c r="E3045" s="73">
        <f t="shared" si="1617"/>
        <v>162109.24970171001</v>
      </c>
      <c r="F3045" s="88">
        <f t="shared" si="1610"/>
        <v>5438.12</v>
      </c>
      <c r="G3045" s="3">
        <f>IF(AND(N3045=1,N3044&gt;1),VLOOKUP(A3044,[1]Plan1!$BK$81:$BM$259,3),G3044)</f>
        <v>5486.52</v>
      </c>
      <c r="H3045" s="11">
        <f t="shared" si="1611"/>
        <v>44119</v>
      </c>
      <c r="I3045" s="11">
        <f t="shared" si="1612"/>
        <v>44150</v>
      </c>
      <c r="J3045" s="12">
        <f t="shared" si="1618"/>
        <v>8.9001346053416697E-3</v>
      </c>
      <c r="K3045" s="11">
        <f t="shared" si="1634"/>
        <v>44210</v>
      </c>
      <c r="L3045" s="11">
        <f t="shared" si="1619"/>
        <v>44210</v>
      </c>
      <c r="M3045" s="1">
        <f t="shared" si="1638"/>
        <v>21</v>
      </c>
      <c r="N3045" s="1">
        <f t="shared" si="1620"/>
        <v>14</v>
      </c>
      <c r="O3045" s="2">
        <f t="shared" si="1621"/>
        <v>1.0059246500000001</v>
      </c>
      <c r="P3045" s="13">
        <f t="shared" si="1613"/>
        <v>1.00860017</v>
      </c>
      <c r="Q3045" s="13">
        <f t="shared" si="1639"/>
        <v>1.5547695440115017</v>
      </c>
      <c r="R3045" s="2">
        <f t="shared" si="1609"/>
        <v>1.5639810000000001</v>
      </c>
      <c r="S3045" s="2">
        <f t="shared" si="1635"/>
        <v>1.5280405699999999</v>
      </c>
      <c r="T3045" s="2">
        <f t="shared" si="1622"/>
        <v>271273.45920752001</v>
      </c>
      <c r="U3045" s="2">
        <f t="shared" si="1623"/>
        <v>8142.9258150394717</v>
      </c>
      <c r="V3045" s="2">
        <f t="shared" si="1624"/>
        <v>91426.536756020127</v>
      </c>
      <c r="W3045" s="2">
        <f t="shared" si="1625"/>
        <v>277099.73534877959</v>
      </c>
      <c r="X3045" s="17">
        <f t="shared" si="1626"/>
        <v>0</v>
      </c>
      <c r="Y3045" s="2">
        <f t="shared" si="1627"/>
        <v>0</v>
      </c>
      <c r="Z3045" s="72">
        <f t="shared" si="1628"/>
        <v>0</v>
      </c>
      <c r="AA3045" s="2">
        <f t="shared" si="1614"/>
        <v>0</v>
      </c>
      <c r="AB3045" s="12">
        <f t="shared" si="1636"/>
        <v>4.6600000000000003E-2</v>
      </c>
      <c r="AC3045" s="17">
        <f t="shared" si="1629"/>
        <v>14</v>
      </c>
      <c r="AD3045" s="17">
        <v>252</v>
      </c>
      <c r="AE3045" s="13">
        <f t="shared" si="1640"/>
        <v>1.002533583</v>
      </c>
      <c r="AF3045" s="2">
        <f t="shared" si="1615"/>
        <v>687.29382458999999</v>
      </c>
      <c r="AG3045" s="2">
        <f t="shared" si="1630"/>
        <v>702.05517878000001</v>
      </c>
      <c r="AH3045" s="3">
        <f t="shared" si="1631"/>
        <v>0</v>
      </c>
      <c r="AI3045" s="4" t="str">
        <f t="shared" si="1641"/>
        <v>A+J=</v>
      </c>
      <c r="AJ3045" s="11">
        <f t="shared" si="1637"/>
        <v>44210</v>
      </c>
      <c r="AK3045" s="11"/>
      <c r="AL3045" s="4"/>
      <c r="AM3045" s="1"/>
      <c r="AN3045" s="11"/>
      <c r="AO3045" s="1"/>
      <c r="AP3045" s="1"/>
      <c r="AQ3045" s="3"/>
      <c r="AR3045" s="3"/>
      <c r="AS3045" s="6"/>
      <c r="AT3045" s="1"/>
      <c r="AU3045" s="1"/>
      <c r="AV3045" s="1"/>
      <c r="AW3045" s="1"/>
      <c r="AX3045" s="1"/>
      <c r="AY3045" s="1"/>
      <c r="AZ3045" s="1"/>
      <c r="BA3045" s="1"/>
      <c r="BB3045" s="1"/>
    </row>
    <row r="3046" spans="1:54" x14ac:dyDescent="0.2">
      <c r="A3046" s="158">
        <f t="shared" si="1632"/>
        <v>44202</v>
      </c>
      <c r="B3046" s="2">
        <f t="shared" si="1616"/>
        <v>277959.2958503252</v>
      </c>
      <c r="C3046" s="2">
        <f t="shared" si="1633"/>
        <v>177530.27277772001</v>
      </c>
      <c r="D3046" s="2">
        <f>SUM(Y3046:Y$3268)</f>
        <v>15421.023076009998</v>
      </c>
      <c r="E3046" s="73">
        <f t="shared" si="1617"/>
        <v>162109.24970171001</v>
      </c>
      <c r="F3046" s="88">
        <f t="shared" si="1610"/>
        <v>5438.12</v>
      </c>
      <c r="G3046" s="3">
        <f>IF(AND(N3046=1,N3045&gt;1),VLOOKUP(A3045,[1]Plan1!$BK$81:$BM$259,3),G3045)</f>
        <v>5486.52</v>
      </c>
      <c r="H3046" s="11">
        <f t="shared" si="1611"/>
        <v>44119</v>
      </c>
      <c r="I3046" s="11">
        <f t="shared" si="1612"/>
        <v>44150</v>
      </c>
      <c r="J3046" s="12">
        <f t="shared" si="1618"/>
        <v>8.9001346053416697E-3</v>
      </c>
      <c r="K3046" s="11">
        <f t="shared" si="1634"/>
        <v>44210</v>
      </c>
      <c r="L3046" s="11">
        <f t="shared" si="1619"/>
        <v>44210</v>
      </c>
      <c r="M3046" s="1">
        <f t="shared" si="1638"/>
        <v>21</v>
      </c>
      <c r="N3046" s="1">
        <f t="shared" si="1620"/>
        <v>15</v>
      </c>
      <c r="O3046" s="2">
        <f t="shared" si="1621"/>
        <v>1.00634918</v>
      </c>
      <c r="P3046" s="13">
        <f t="shared" si="1613"/>
        <v>1.00860017</v>
      </c>
      <c r="Q3046" s="13">
        <f t="shared" si="1639"/>
        <v>1.5547695440115017</v>
      </c>
      <c r="R3046" s="2">
        <f t="shared" si="1609"/>
        <v>1.5646410500000001</v>
      </c>
      <c r="S3046" s="2">
        <f t="shared" si="1635"/>
        <v>1.5280405699999999</v>
      </c>
      <c r="T3046" s="2">
        <f t="shared" si="1622"/>
        <v>271273.45920752001</v>
      </c>
      <c r="U3046" s="2">
        <f t="shared" si="1623"/>
        <v>8142.9258150394717</v>
      </c>
      <c r="V3046" s="2">
        <f t="shared" si="1624"/>
        <v>91533.536966285741</v>
      </c>
      <c r="W3046" s="2">
        <f t="shared" si="1625"/>
        <v>277206.73555904522</v>
      </c>
      <c r="X3046" s="17">
        <f t="shared" si="1626"/>
        <v>0</v>
      </c>
      <c r="Y3046" s="2">
        <f t="shared" si="1627"/>
        <v>0</v>
      </c>
      <c r="Z3046" s="72">
        <f t="shared" si="1628"/>
        <v>0</v>
      </c>
      <c r="AA3046" s="2">
        <f t="shared" si="1614"/>
        <v>0</v>
      </c>
      <c r="AB3046" s="12">
        <f t="shared" si="1636"/>
        <v>4.6600000000000003E-2</v>
      </c>
      <c r="AC3046" s="17">
        <f t="shared" si="1629"/>
        <v>15</v>
      </c>
      <c r="AD3046" s="17">
        <v>252</v>
      </c>
      <c r="AE3046" s="13">
        <f t="shared" si="1640"/>
        <v>1.002714798</v>
      </c>
      <c r="AF3046" s="2">
        <f t="shared" si="1615"/>
        <v>736.45264450000002</v>
      </c>
      <c r="AG3046" s="2">
        <f t="shared" si="1630"/>
        <v>752.56029128</v>
      </c>
      <c r="AH3046" s="3">
        <f t="shared" si="1631"/>
        <v>0</v>
      </c>
      <c r="AI3046" s="4" t="str">
        <f t="shared" si="1641"/>
        <v>A+J=</v>
      </c>
      <c r="AJ3046" s="11">
        <f t="shared" si="1637"/>
        <v>44210</v>
      </c>
      <c r="AK3046" s="11"/>
      <c r="AL3046" s="4"/>
      <c r="AM3046" s="1"/>
      <c r="AN3046" s="11"/>
      <c r="AO3046" s="1"/>
      <c r="AP3046" s="1"/>
      <c r="AQ3046" s="3"/>
      <c r="AR3046" s="3"/>
      <c r="AS3046" s="6"/>
      <c r="AT3046" s="1"/>
      <c r="AU3046" s="1"/>
      <c r="AV3046" s="1"/>
      <c r="AW3046" s="1"/>
      <c r="AX3046" s="1"/>
      <c r="AY3046" s="1"/>
      <c r="AZ3046" s="1"/>
      <c r="BA3046" s="1"/>
      <c r="BB3046" s="1"/>
    </row>
    <row r="3047" spans="1:54" x14ac:dyDescent="0.2">
      <c r="A3047" s="158">
        <f t="shared" si="1632"/>
        <v>44203</v>
      </c>
      <c r="B3047" s="2">
        <f t="shared" si="1616"/>
        <v>278116.89490388072</v>
      </c>
      <c r="C3047" s="2">
        <f t="shared" si="1633"/>
        <v>177530.27277772001</v>
      </c>
      <c r="D3047" s="2">
        <f>SUM(Y3047:Y$3268)</f>
        <v>15421.023076009998</v>
      </c>
      <c r="E3047" s="73">
        <f t="shared" si="1617"/>
        <v>162109.24970171001</v>
      </c>
      <c r="F3047" s="88">
        <f t="shared" si="1610"/>
        <v>5438.12</v>
      </c>
      <c r="G3047" s="3">
        <f>IF(AND(N3047=1,N3046&gt;1),VLOOKUP(A3046,[1]Plan1!$BK$81:$BM$259,3),G3046)</f>
        <v>5486.52</v>
      </c>
      <c r="H3047" s="11">
        <f t="shared" si="1611"/>
        <v>44119</v>
      </c>
      <c r="I3047" s="11">
        <f t="shared" si="1612"/>
        <v>44150</v>
      </c>
      <c r="J3047" s="12">
        <f t="shared" si="1618"/>
        <v>8.9001346053416697E-3</v>
      </c>
      <c r="K3047" s="11">
        <f t="shared" si="1634"/>
        <v>44210</v>
      </c>
      <c r="L3047" s="11">
        <f t="shared" si="1619"/>
        <v>44210</v>
      </c>
      <c r="M3047" s="1">
        <f t="shared" si="1638"/>
        <v>21</v>
      </c>
      <c r="N3047" s="1">
        <f t="shared" si="1620"/>
        <v>16</v>
      </c>
      <c r="O3047" s="2">
        <f t="shared" si="1621"/>
        <v>1.0067738900000001</v>
      </c>
      <c r="P3047" s="13">
        <f t="shared" si="1613"/>
        <v>1.00860017</v>
      </c>
      <c r="Q3047" s="13">
        <f t="shared" si="1639"/>
        <v>1.5547695440115017</v>
      </c>
      <c r="R3047" s="2">
        <f t="shared" si="1609"/>
        <v>1.56530138</v>
      </c>
      <c r="S3047" s="2">
        <f t="shared" si="1635"/>
        <v>1.5280405699999999</v>
      </c>
      <c r="T3047" s="2">
        <f t="shared" si="1622"/>
        <v>271273.45920752001</v>
      </c>
      <c r="U3047" s="2">
        <f t="shared" si="1623"/>
        <v>8142.9258150394717</v>
      </c>
      <c r="V3047" s="2">
        <f t="shared" si="1624"/>
        <v>91640.582567141246</v>
      </c>
      <c r="W3047" s="2">
        <f t="shared" si="1625"/>
        <v>277313.78115990071</v>
      </c>
      <c r="X3047" s="17">
        <f t="shared" si="1626"/>
        <v>0</v>
      </c>
      <c r="Y3047" s="2">
        <f t="shared" si="1627"/>
        <v>0</v>
      </c>
      <c r="Z3047" s="72">
        <f t="shared" si="1628"/>
        <v>0</v>
      </c>
      <c r="AA3047" s="2">
        <f t="shared" si="1614"/>
        <v>0</v>
      </c>
      <c r="AB3047" s="12">
        <f t="shared" si="1636"/>
        <v>4.6600000000000003E-2</v>
      </c>
      <c r="AC3047" s="17">
        <f t="shared" si="1629"/>
        <v>16</v>
      </c>
      <c r="AD3047" s="17">
        <v>252</v>
      </c>
      <c r="AE3047" s="13">
        <f t="shared" si="1640"/>
        <v>1.0028960469999999</v>
      </c>
      <c r="AF3047" s="2">
        <f t="shared" si="1615"/>
        <v>785.62068770999997</v>
      </c>
      <c r="AG3047" s="2">
        <f t="shared" si="1630"/>
        <v>803.11374397999998</v>
      </c>
      <c r="AH3047" s="3">
        <f t="shared" si="1631"/>
        <v>0</v>
      </c>
      <c r="AI3047" s="4" t="str">
        <f t="shared" si="1641"/>
        <v>A+J=</v>
      </c>
      <c r="AJ3047" s="11">
        <f t="shared" si="1637"/>
        <v>44210</v>
      </c>
      <c r="AK3047" s="11"/>
      <c r="AL3047" s="4"/>
      <c r="AM3047" s="1"/>
      <c r="AN3047" s="11"/>
      <c r="AO3047" s="1"/>
      <c r="AP3047" s="1"/>
      <c r="AQ3047" s="3"/>
      <c r="AR3047" s="3"/>
      <c r="AS3047" s="6"/>
      <c r="AT3047" s="1"/>
      <c r="AU3047" s="1"/>
      <c r="AV3047" s="1"/>
      <c r="AW3047" s="1"/>
      <c r="AX3047" s="1"/>
      <c r="AY3047" s="1"/>
      <c r="AZ3047" s="1"/>
      <c r="BA3047" s="1"/>
      <c r="BB3047" s="1"/>
    </row>
    <row r="3048" spans="1:54" x14ac:dyDescent="0.2">
      <c r="A3048" s="158">
        <f t="shared" si="1632"/>
        <v>44204</v>
      </c>
      <c r="B3048" s="2">
        <f t="shared" si="1616"/>
        <v>278274.5855429137</v>
      </c>
      <c r="C3048" s="2">
        <f t="shared" si="1633"/>
        <v>177530.27277772001</v>
      </c>
      <c r="D3048" s="2">
        <f>SUM(Y3048:Y$3268)</f>
        <v>15421.023076009998</v>
      </c>
      <c r="E3048" s="73">
        <f t="shared" si="1617"/>
        <v>162109.24970171001</v>
      </c>
      <c r="F3048" s="88">
        <f t="shared" si="1610"/>
        <v>5438.12</v>
      </c>
      <c r="G3048" s="3">
        <f>IF(AND(N3048=1,N3047&gt;1),VLOOKUP(A3047,[1]Plan1!$BK$81:$BM$259,3),G3047)</f>
        <v>5486.52</v>
      </c>
      <c r="H3048" s="11">
        <f t="shared" si="1611"/>
        <v>44119</v>
      </c>
      <c r="I3048" s="11">
        <f t="shared" si="1612"/>
        <v>44150</v>
      </c>
      <c r="J3048" s="12">
        <f t="shared" si="1618"/>
        <v>8.9001346053416697E-3</v>
      </c>
      <c r="K3048" s="11">
        <f t="shared" si="1634"/>
        <v>44210</v>
      </c>
      <c r="L3048" s="11">
        <f t="shared" si="1619"/>
        <v>44210</v>
      </c>
      <c r="M3048" s="1">
        <f t="shared" si="1638"/>
        <v>21</v>
      </c>
      <c r="N3048" s="1">
        <f t="shared" si="1620"/>
        <v>17</v>
      </c>
      <c r="O3048" s="2">
        <f t="shared" si="1621"/>
        <v>1.00719878</v>
      </c>
      <c r="P3048" s="13">
        <f t="shared" si="1613"/>
        <v>1.00860017</v>
      </c>
      <c r="Q3048" s="13">
        <f t="shared" si="1639"/>
        <v>1.5547695440115017</v>
      </c>
      <c r="R3048" s="2">
        <f t="shared" si="1609"/>
        <v>1.56596198</v>
      </c>
      <c r="S3048" s="2">
        <f t="shared" si="1635"/>
        <v>1.5280405699999999</v>
      </c>
      <c r="T3048" s="2">
        <f t="shared" si="1622"/>
        <v>271273.45920752001</v>
      </c>
      <c r="U3048" s="2">
        <f t="shared" si="1623"/>
        <v>8142.9258150394717</v>
      </c>
      <c r="V3048" s="2">
        <f t="shared" si="1624"/>
        <v>91747.671937494204</v>
      </c>
      <c r="W3048" s="2">
        <f t="shared" si="1625"/>
        <v>277420.87053025368</v>
      </c>
      <c r="X3048" s="17">
        <f t="shared" si="1626"/>
        <v>0</v>
      </c>
      <c r="Y3048" s="2">
        <f t="shared" si="1627"/>
        <v>0</v>
      </c>
      <c r="Z3048" s="72">
        <f t="shared" si="1628"/>
        <v>0</v>
      </c>
      <c r="AA3048" s="2">
        <f t="shared" si="1614"/>
        <v>0</v>
      </c>
      <c r="AB3048" s="12">
        <f t="shared" si="1636"/>
        <v>4.6600000000000003E-2</v>
      </c>
      <c r="AC3048" s="17">
        <f t="shared" si="1629"/>
        <v>17</v>
      </c>
      <c r="AD3048" s="17">
        <v>252</v>
      </c>
      <c r="AE3048" s="13">
        <f t="shared" si="1640"/>
        <v>1.003077328</v>
      </c>
      <c r="AF3048" s="2">
        <f t="shared" si="1615"/>
        <v>834.79741166999997</v>
      </c>
      <c r="AG3048" s="2">
        <f t="shared" si="1630"/>
        <v>853.71501265999996</v>
      </c>
      <c r="AH3048" s="3">
        <f t="shared" si="1631"/>
        <v>0</v>
      </c>
      <c r="AI3048" s="4" t="str">
        <f t="shared" si="1641"/>
        <v>A+J=</v>
      </c>
      <c r="AJ3048" s="11">
        <f t="shared" si="1637"/>
        <v>44210</v>
      </c>
      <c r="AK3048" s="11"/>
      <c r="AL3048" s="4"/>
      <c r="AM3048" s="1"/>
      <c r="AN3048" s="11"/>
      <c r="AO3048" s="1"/>
      <c r="AP3048" s="1"/>
      <c r="AQ3048" s="3"/>
      <c r="AR3048" s="3"/>
      <c r="AS3048" s="6"/>
      <c r="AT3048" s="1"/>
      <c r="AU3048" s="1"/>
      <c r="AV3048" s="1"/>
      <c r="AW3048" s="1"/>
      <c r="AX3048" s="1"/>
      <c r="AY3048" s="1"/>
      <c r="AZ3048" s="1"/>
      <c r="BA3048" s="1"/>
      <c r="BB3048" s="1"/>
    </row>
    <row r="3049" spans="1:54" x14ac:dyDescent="0.2">
      <c r="A3049" s="158">
        <f t="shared" si="1632"/>
        <v>44205</v>
      </c>
      <c r="B3049" s="2">
        <f t="shared" si="1616"/>
        <v>278432.37133178907</v>
      </c>
      <c r="C3049" s="2">
        <f t="shared" si="1633"/>
        <v>177530.27277772001</v>
      </c>
      <c r="D3049" s="2">
        <f>SUM(Y3049:Y$3268)</f>
        <v>15421.023076009998</v>
      </c>
      <c r="E3049" s="73">
        <f t="shared" si="1617"/>
        <v>162109.24970171001</v>
      </c>
      <c r="F3049" s="88">
        <f t="shared" si="1610"/>
        <v>5438.12</v>
      </c>
      <c r="G3049" s="3">
        <f>IF(AND(N3049=1,N3048&gt;1),VLOOKUP(A3048,[1]Plan1!$BK$81:$BM$259,3),G3048)</f>
        <v>5486.52</v>
      </c>
      <c r="H3049" s="11">
        <f t="shared" si="1611"/>
        <v>44119</v>
      </c>
      <c r="I3049" s="11">
        <f t="shared" si="1612"/>
        <v>44150</v>
      </c>
      <c r="J3049" s="12">
        <f t="shared" si="1618"/>
        <v>8.9001346053416697E-3</v>
      </c>
      <c r="K3049" s="11">
        <f t="shared" si="1634"/>
        <v>44210</v>
      </c>
      <c r="L3049" s="11">
        <f t="shared" si="1619"/>
        <v>44210</v>
      </c>
      <c r="M3049" s="1">
        <f t="shared" si="1638"/>
        <v>21</v>
      </c>
      <c r="N3049" s="1">
        <f t="shared" si="1620"/>
        <v>18</v>
      </c>
      <c r="O3049" s="2">
        <f t="shared" si="1621"/>
        <v>1.0076238500000001</v>
      </c>
      <c r="P3049" s="13">
        <f t="shared" si="1613"/>
        <v>1.00860017</v>
      </c>
      <c r="Q3049" s="13">
        <f t="shared" si="1639"/>
        <v>1.5547695440115017</v>
      </c>
      <c r="R3049" s="2">
        <f t="shared" ref="R3049:R3112" si="1642">TRUNC(TRUNC((O3049*Q3049),15),8)</f>
        <v>1.56662287</v>
      </c>
      <c r="S3049" s="2">
        <f t="shared" si="1635"/>
        <v>1.5280405699999999</v>
      </c>
      <c r="T3049" s="2">
        <f t="shared" si="1622"/>
        <v>271273.45920752001</v>
      </c>
      <c r="U3049" s="2">
        <f t="shared" si="1623"/>
        <v>8142.9258150394717</v>
      </c>
      <c r="V3049" s="2">
        <f t="shared" si="1624"/>
        <v>91854.808319529577</v>
      </c>
      <c r="W3049" s="2">
        <f t="shared" si="1625"/>
        <v>277528.00691228907</v>
      </c>
      <c r="X3049" s="17">
        <f t="shared" si="1626"/>
        <v>0</v>
      </c>
      <c r="Y3049" s="2">
        <f t="shared" si="1627"/>
        <v>0</v>
      </c>
      <c r="Z3049" s="72">
        <f t="shared" si="1628"/>
        <v>0</v>
      </c>
      <c r="AA3049" s="2">
        <f t="shared" si="1614"/>
        <v>0</v>
      </c>
      <c r="AB3049" s="12">
        <f t="shared" si="1636"/>
        <v>4.6600000000000003E-2</v>
      </c>
      <c r="AC3049" s="17">
        <f t="shared" si="1629"/>
        <v>18</v>
      </c>
      <c r="AD3049" s="17">
        <v>252</v>
      </c>
      <c r="AE3049" s="13">
        <f t="shared" si="1640"/>
        <v>1.003258642</v>
      </c>
      <c r="AF3049" s="2">
        <f t="shared" si="1615"/>
        <v>883.98308765000002</v>
      </c>
      <c r="AG3049" s="2">
        <f t="shared" si="1630"/>
        <v>904.36441950000005</v>
      </c>
      <c r="AH3049" s="3">
        <f t="shared" si="1631"/>
        <v>0</v>
      </c>
      <c r="AI3049" s="4" t="str">
        <f t="shared" si="1641"/>
        <v>A+J=</v>
      </c>
      <c r="AJ3049" s="11">
        <f t="shared" si="1637"/>
        <v>44210</v>
      </c>
      <c r="AK3049" s="11"/>
      <c r="AL3049" s="4"/>
      <c r="AM3049" s="1"/>
      <c r="AN3049" s="11"/>
      <c r="AO3049" s="1"/>
      <c r="AP3049" s="1"/>
      <c r="AQ3049" s="3"/>
      <c r="AR3049" s="3"/>
      <c r="AS3049" s="6"/>
      <c r="AT3049" s="1"/>
      <c r="AU3049" s="1"/>
      <c r="AV3049" s="1"/>
      <c r="AW3049" s="1"/>
      <c r="AX3049" s="1"/>
      <c r="AY3049" s="1"/>
      <c r="AZ3049" s="1"/>
      <c r="BA3049" s="1"/>
      <c r="BB3049" s="1"/>
    </row>
    <row r="3050" spans="1:54" x14ac:dyDescent="0.2">
      <c r="A3050" s="158">
        <f t="shared" si="1632"/>
        <v>44206</v>
      </c>
      <c r="B3050" s="2">
        <f t="shared" si="1616"/>
        <v>278432.37133178907</v>
      </c>
      <c r="C3050" s="2">
        <f t="shared" si="1633"/>
        <v>177530.27277772001</v>
      </c>
      <c r="D3050" s="2">
        <f>SUM(Y3050:Y$3268)</f>
        <v>15421.023076009998</v>
      </c>
      <c r="E3050" s="73">
        <f t="shared" si="1617"/>
        <v>162109.24970171001</v>
      </c>
      <c r="F3050" s="88">
        <f t="shared" ref="F3050:F3113" si="1643">IF(G3050=G3049,F3049,G3049)</f>
        <v>5438.12</v>
      </c>
      <c r="G3050" s="3">
        <f>IF(AND(N3050=1,N3049&gt;1),VLOOKUP(A3049,[1]Plan1!$BK$81:$BM$259,3),G3049)</f>
        <v>5486.52</v>
      </c>
      <c r="H3050" s="11">
        <f t="shared" ref="H3050:H3113" si="1644">EDATE(I3050,-1)</f>
        <v>44119</v>
      </c>
      <c r="I3050" s="11">
        <f t="shared" ref="I3050:I3113" si="1645">IF(X3049&gt;0,EDATE(A3050,-1),+I3049)</f>
        <v>44150</v>
      </c>
      <c r="J3050" s="12">
        <f t="shared" si="1618"/>
        <v>8.9001346053416697E-3</v>
      </c>
      <c r="K3050" s="11">
        <f t="shared" si="1634"/>
        <v>44210</v>
      </c>
      <c r="L3050" s="11">
        <f t="shared" si="1619"/>
        <v>44210</v>
      </c>
      <c r="M3050" s="1">
        <f t="shared" si="1638"/>
        <v>21</v>
      </c>
      <c r="N3050" s="1">
        <f t="shared" si="1620"/>
        <v>18</v>
      </c>
      <c r="O3050" s="2">
        <f t="shared" si="1621"/>
        <v>1.0076238500000001</v>
      </c>
      <c r="P3050" s="13">
        <f t="shared" ref="P3050:P3113" si="1646">IF(L3050&gt;L3049,O3049,P3049)</f>
        <v>1.00860017</v>
      </c>
      <c r="Q3050" s="13">
        <f t="shared" si="1639"/>
        <v>1.5547695440115017</v>
      </c>
      <c r="R3050" s="2">
        <f t="shared" si="1642"/>
        <v>1.56662287</v>
      </c>
      <c r="S3050" s="2">
        <f t="shared" si="1635"/>
        <v>1.5280405699999999</v>
      </c>
      <c r="T3050" s="2">
        <f t="shared" si="1622"/>
        <v>271273.45920752001</v>
      </c>
      <c r="U3050" s="2">
        <f t="shared" si="1623"/>
        <v>8142.9258150394717</v>
      </c>
      <c r="V3050" s="2">
        <f t="shared" si="1624"/>
        <v>91854.808319529577</v>
      </c>
      <c r="W3050" s="2">
        <f t="shared" si="1625"/>
        <v>277528.00691228907</v>
      </c>
      <c r="X3050" s="17">
        <f t="shared" si="1626"/>
        <v>0</v>
      </c>
      <c r="Y3050" s="2">
        <f t="shared" si="1627"/>
        <v>0</v>
      </c>
      <c r="Z3050" s="72">
        <f t="shared" si="1628"/>
        <v>0</v>
      </c>
      <c r="AA3050" s="2">
        <f t="shared" si="1614"/>
        <v>0</v>
      </c>
      <c r="AB3050" s="12">
        <f t="shared" si="1636"/>
        <v>4.6600000000000003E-2</v>
      </c>
      <c r="AC3050" s="17">
        <f t="shared" si="1629"/>
        <v>18</v>
      </c>
      <c r="AD3050" s="17">
        <v>252</v>
      </c>
      <c r="AE3050" s="13">
        <f t="shared" si="1640"/>
        <v>1.003258642</v>
      </c>
      <c r="AF3050" s="2">
        <f t="shared" si="1615"/>
        <v>883.98308765000002</v>
      </c>
      <c r="AG3050" s="2">
        <f t="shared" si="1630"/>
        <v>904.36441950000005</v>
      </c>
      <c r="AH3050" s="3">
        <f t="shared" si="1631"/>
        <v>0</v>
      </c>
      <c r="AI3050" s="4" t="str">
        <f t="shared" si="1641"/>
        <v>A+J=</v>
      </c>
      <c r="AJ3050" s="11">
        <f t="shared" si="1637"/>
        <v>44210</v>
      </c>
      <c r="AK3050" s="11"/>
      <c r="AL3050" s="4"/>
      <c r="AM3050" s="1"/>
      <c r="AN3050" s="11"/>
      <c r="AO3050" s="1"/>
      <c r="AP3050" s="1"/>
      <c r="AQ3050" s="3"/>
      <c r="AR3050" s="3"/>
      <c r="AS3050" s="6"/>
      <c r="AT3050" s="1"/>
      <c r="AU3050" s="1"/>
      <c r="AV3050" s="1"/>
      <c r="AW3050" s="1"/>
      <c r="AX3050" s="1"/>
      <c r="AY3050" s="1"/>
      <c r="AZ3050" s="1"/>
      <c r="BA3050" s="1"/>
      <c r="BB3050" s="1"/>
    </row>
    <row r="3051" spans="1:54" x14ac:dyDescent="0.2">
      <c r="A3051" s="158">
        <f t="shared" si="1632"/>
        <v>44207</v>
      </c>
      <c r="B3051" s="2">
        <f t="shared" si="1616"/>
        <v>278432.37133178907</v>
      </c>
      <c r="C3051" s="2">
        <f t="shared" si="1633"/>
        <v>177530.27277772001</v>
      </c>
      <c r="D3051" s="2">
        <f>SUM(Y3051:Y$3268)</f>
        <v>15421.023076009998</v>
      </c>
      <c r="E3051" s="73">
        <f t="shared" si="1617"/>
        <v>162109.24970171001</v>
      </c>
      <c r="F3051" s="88">
        <f t="shared" si="1643"/>
        <v>5438.12</v>
      </c>
      <c r="G3051" s="3">
        <f>IF(AND(N3051=1,N3050&gt;1),VLOOKUP(A3050,[1]Plan1!$BK$81:$BM$259,3),G3050)</f>
        <v>5486.52</v>
      </c>
      <c r="H3051" s="11">
        <f t="shared" si="1644"/>
        <v>44119</v>
      </c>
      <c r="I3051" s="11">
        <f t="shared" si="1645"/>
        <v>44150</v>
      </c>
      <c r="J3051" s="12">
        <f t="shared" si="1618"/>
        <v>8.9001346053416697E-3</v>
      </c>
      <c r="K3051" s="11">
        <f t="shared" si="1634"/>
        <v>44210</v>
      </c>
      <c r="L3051" s="11">
        <f t="shared" si="1619"/>
        <v>44210</v>
      </c>
      <c r="M3051" s="1">
        <f t="shared" si="1638"/>
        <v>21</v>
      </c>
      <c r="N3051" s="1">
        <f t="shared" si="1620"/>
        <v>18</v>
      </c>
      <c r="O3051" s="2">
        <f t="shared" si="1621"/>
        <v>1.0076238500000001</v>
      </c>
      <c r="P3051" s="13">
        <f t="shared" si="1646"/>
        <v>1.00860017</v>
      </c>
      <c r="Q3051" s="13">
        <f t="shared" si="1639"/>
        <v>1.5547695440115017</v>
      </c>
      <c r="R3051" s="2">
        <f t="shared" si="1642"/>
        <v>1.56662287</v>
      </c>
      <c r="S3051" s="2">
        <f t="shared" si="1635"/>
        <v>1.5280405699999999</v>
      </c>
      <c r="T3051" s="2">
        <f t="shared" si="1622"/>
        <v>271273.45920752001</v>
      </c>
      <c r="U3051" s="2">
        <f t="shared" si="1623"/>
        <v>8142.9258150394717</v>
      </c>
      <c r="V3051" s="2">
        <f t="shared" si="1624"/>
        <v>91854.808319529577</v>
      </c>
      <c r="W3051" s="2">
        <f t="shared" si="1625"/>
        <v>277528.00691228907</v>
      </c>
      <c r="X3051" s="17">
        <f t="shared" si="1626"/>
        <v>0</v>
      </c>
      <c r="Y3051" s="2">
        <f t="shared" si="1627"/>
        <v>0</v>
      </c>
      <c r="Z3051" s="72">
        <f t="shared" si="1628"/>
        <v>0</v>
      </c>
      <c r="AA3051" s="2">
        <f t="shared" si="1614"/>
        <v>0</v>
      </c>
      <c r="AB3051" s="12">
        <f t="shared" si="1636"/>
        <v>4.6600000000000003E-2</v>
      </c>
      <c r="AC3051" s="17">
        <f t="shared" si="1629"/>
        <v>18</v>
      </c>
      <c r="AD3051" s="17">
        <v>252</v>
      </c>
      <c r="AE3051" s="13">
        <f t="shared" si="1640"/>
        <v>1.003258642</v>
      </c>
      <c r="AF3051" s="2">
        <f t="shared" si="1615"/>
        <v>883.98308765000002</v>
      </c>
      <c r="AG3051" s="2">
        <f t="shared" si="1630"/>
        <v>904.36441950000005</v>
      </c>
      <c r="AH3051" s="3">
        <f t="shared" si="1631"/>
        <v>0</v>
      </c>
      <c r="AI3051" s="4" t="str">
        <f t="shared" si="1641"/>
        <v>A+J=</v>
      </c>
      <c r="AJ3051" s="11">
        <f t="shared" si="1637"/>
        <v>44210</v>
      </c>
      <c r="AK3051" s="11"/>
      <c r="AL3051" s="4"/>
      <c r="AM3051" s="1"/>
      <c r="AN3051" s="11"/>
      <c r="AO3051" s="1"/>
      <c r="AP3051" s="1"/>
      <c r="AQ3051" s="3"/>
      <c r="AR3051" s="3"/>
      <c r="AS3051" s="6"/>
      <c r="AT3051" s="1"/>
      <c r="AU3051" s="1"/>
      <c r="AV3051" s="1"/>
      <c r="AW3051" s="1"/>
      <c r="AX3051" s="1"/>
      <c r="AY3051" s="1"/>
      <c r="AZ3051" s="1"/>
      <c r="BA3051" s="1"/>
      <c r="BB3051" s="1"/>
    </row>
    <row r="3052" spans="1:54" x14ac:dyDescent="0.2">
      <c r="A3052" s="158">
        <f t="shared" si="1632"/>
        <v>44208</v>
      </c>
      <c r="B3052" s="2">
        <f t="shared" si="1616"/>
        <v>278590.24877569184</v>
      </c>
      <c r="C3052" s="2">
        <f t="shared" si="1633"/>
        <v>177530.27277772001</v>
      </c>
      <c r="D3052" s="2">
        <f>SUM(Y3052:Y$3268)</f>
        <v>15421.023076009998</v>
      </c>
      <c r="E3052" s="73">
        <f t="shared" si="1617"/>
        <v>162109.24970171001</v>
      </c>
      <c r="F3052" s="88">
        <f t="shared" si="1643"/>
        <v>5438.12</v>
      </c>
      <c r="G3052" s="3">
        <f>IF(AND(N3052=1,N3051&gt;1),VLOOKUP(A3051,[1]Plan1!$BK$81:$BM$259,3),G3051)</f>
        <v>5486.52</v>
      </c>
      <c r="H3052" s="11">
        <f t="shared" si="1644"/>
        <v>44119</v>
      </c>
      <c r="I3052" s="11">
        <f t="shared" si="1645"/>
        <v>44150</v>
      </c>
      <c r="J3052" s="12">
        <f t="shared" si="1618"/>
        <v>8.9001346053416697E-3</v>
      </c>
      <c r="K3052" s="11">
        <f t="shared" si="1634"/>
        <v>44210</v>
      </c>
      <c r="L3052" s="11">
        <f t="shared" si="1619"/>
        <v>44210</v>
      </c>
      <c r="M3052" s="1">
        <f t="shared" si="1638"/>
        <v>21</v>
      </c>
      <c r="N3052" s="1">
        <f t="shared" si="1620"/>
        <v>19</v>
      </c>
      <c r="O3052" s="2">
        <f t="shared" si="1621"/>
        <v>1.0080491</v>
      </c>
      <c r="P3052" s="13">
        <f t="shared" si="1646"/>
        <v>1.00860017</v>
      </c>
      <c r="Q3052" s="13">
        <f t="shared" si="1639"/>
        <v>1.5547695440115017</v>
      </c>
      <c r="R3052" s="2">
        <f t="shared" si="1642"/>
        <v>1.5672840299999999</v>
      </c>
      <c r="S3052" s="2">
        <f t="shared" si="1635"/>
        <v>1.5280405699999999</v>
      </c>
      <c r="T3052" s="2">
        <f t="shared" si="1622"/>
        <v>271273.45920752001</v>
      </c>
      <c r="U3052" s="2">
        <f t="shared" si="1623"/>
        <v>8142.9258150394717</v>
      </c>
      <c r="V3052" s="2">
        <f t="shared" si="1624"/>
        <v>91961.988471062345</v>
      </c>
      <c r="W3052" s="2">
        <f t="shared" si="1625"/>
        <v>277635.18706382182</v>
      </c>
      <c r="X3052" s="17">
        <f t="shared" si="1626"/>
        <v>0</v>
      </c>
      <c r="Y3052" s="2">
        <f t="shared" si="1627"/>
        <v>0</v>
      </c>
      <c r="Z3052" s="72">
        <f t="shared" si="1628"/>
        <v>0</v>
      </c>
      <c r="AA3052" s="2">
        <f t="shared" si="1614"/>
        <v>0</v>
      </c>
      <c r="AB3052" s="12">
        <f t="shared" si="1636"/>
        <v>4.6600000000000003E-2</v>
      </c>
      <c r="AC3052" s="17">
        <f t="shared" si="1629"/>
        <v>19</v>
      </c>
      <c r="AD3052" s="17">
        <v>252</v>
      </c>
      <c r="AE3052" s="13">
        <f t="shared" si="1640"/>
        <v>1.003439988</v>
      </c>
      <c r="AF3052" s="2">
        <f t="shared" si="1615"/>
        <v>933.17744439000001</v>
      </c>
      <c r="AG3052" s="2">
        <f t="shared" si="1630"/>
        <v>955.06171186999995</v>
      </c>
      <c r="AH3052" s="3">
        <f t="shared" si="1631"/>
        <v>0</v>
      </c>
      <c r="AI3052" s="4" t="str">
        <f t="shared" si="1641"/>
        <v>A+J=</v>
      </c>
      <c r="AJ3052" s="11">
        <f t="shared" si="1637"/>
        <v>44210</v>
      </c>
      <c r="AK3052" s="11"/>
      <c r="AL3052" s="4"/>
      <c r="AM3052" s="1"/>
      <c r="AN3052" s="11"/>
      <c r="AO3052" s="1"/>
      <c r="AP3052" s="1"/>
      <c r="AQ3052" s="3"/>
      <c r="AR3052" s="3"/>
      <c r="AS3052" s="6"/>
      <c r="AT3052" s="1"/>
      <c r="AU3052" s="1"/>
      <c r="AV3052" s="1"/>
      <c r="AW3052" s="1"/>
      <c r="AX3052" s="1"/>
      <c r="AY3052" s="1"/>
      <c r="AZ3052" s="1"/>
      <c r="BA3052" s="1"/>
      <c r="BB3052" s="1"/>
    </row>
    <row r="3053" spans="1:54" x14ac:dyDescent="0.2">
      <c r="A3053" s="158">
        <f t="shared" si="1632"/>
        <v>44209</v>
      </c>
      <c r="B3053" s="2">
        <f t="shared" si="1616"/>
        <v>278748.21846423199</v>
      </c>
      <c r="C3053" s="2">
        <f t="shared" si="1633"/>
        <v>177530.27277772001</v>
      </c>
      <c r="D3053" s="2">
        <f>SUM(Y3053:Y$3268)</f>
        <v>15421.023076009998</v>
      </c>
      <c r="E3053" s="73">
        <f t="shared" si="1617"/>
        <v>162109.24970171001</v>
      </c>
      <c r="F3053" s="88">
        <f t="shared" si="1643"/>
        <v>5438.12</v>
      </c>
      <c r="G3053" s="3">
        <f>IF(AND(N3053=1,N3052&gt;1),VLOOKUP(A3052,[1]Plan1!$BK$81:$BM$259,3),G3052)</f>
        <v>5486.52</v>
      </c>
      <c r="H3053" s="11">
        <f t="shared" si="1644"/>
        <v>44119</v>
      </c>
      <c r="I3053" s="11">
        <f t="shared" si="1645"/>
        <v>44150</v>
      </c>
      <c r="J3053" s="12">
        <f t="shared" si="1618"/>
        <v>8.9001346053416697E-3</v>
      </c>
      <c r="K3053" s="11">
        <f t="shared" si="1634"/>
        <v>44210</v>
      </c>
      <c r="L3053" s="11">
        <f t="shared" si="1619"/>
        <v>44210</v>
      </c>
      <c r="M3053" s="1">
        <f t="shared" si="1638"/>
        <v>21</v>
      </c>
      <c r="N3053" s="1">
        <f t="shared" si="1620"/>
        <v>20</v>
      </c>
      <c r="O3053" s="2">
        <f t="shared" si="1621"/>
        <v>1.00847452</v>
      </c>
      <c r="P3053" s="13">
        <f t="shared" si="1646"/>
        <v>1.00860017</v>
      </c>
      <c r="Q3053" s="13">
        <f t="shared" si="1639"/>
        <v>1.5547695440115017</v>
      </c>
      <c r="R3053" s="2">
        <f t="shared" si="1642"/>
        <v>1.56794546</v>
      </c>
      <c r="S3053" s="2">
        <f t="shared" si="1635"/>
        <v>1.5280405699999999</v>
      </c>
      <c r="T3053" s="2">
        <f t="shared" si="1622"/>
        <v>271273.45920752001</v>
      </c>
      <c r="U3053" s="2">
        <f t="shared" si="1623"/>
        <v>8142.9258150394717</v>
      </c>
      <c r="V3053" s="2">
        <f t="shared" si="1624"/>
        <v>92069.212392092551</v>
      </c>
      <c r="W3053" s="2">
        <f t="shared" si="1625"/>
        <v>277742.410984852</v>
      </c>
      <c r="X3053" s="17">
        <f t="shared" si="1626"/>
        <v>0</v>
      </c>
      <c r="Y3053" s="2">
        <f t="shared" si="1627"/>
        <v>0</v>
      </c>
      <c r="Z3053" s="72">
        <f t="shared" si="1628"/>
        <v>0</v>
      </c>
      <c r="AA3053" s="2">
        <f t="shared" si="1614"/>
        <v>0</v>
      </c>
      <c r="AB3053" s="12">
        <f t="shared" si="1636"/>
        <v>4.6600000000000003E-2</v>
      </c>
      <c r="AC3053" s="17">
        <f t="shared" si="1629"/>
        <v>20</v>
      </c>
      <c r="AD3053" s="17">
        <v>252</v>
      </c>
      <c r="AE3053" s="13">
        <f t="shared" si="1640"/>
        <v>1.0036213679999999</v>
      </c>
      <c r="AF3053" s="2">
        <f t="shared" si="1615"/>
        <v>982.38102442000002</v>
      </c>
      <c r="AG3053" s="2">
        <f t="shared" si="1630"/>
        <v>1005.80747938</v>
      </c>
      <c r="AH3053" s="3">
        <f t="shared" si="1631"/>
        <v>0</v>
      </c>
      <c r="AI3053" s="4" t="str">
        <f t="shared" si="1641"/>
        <v>A+J=</v>
      </c>
      <c r="AJ3053" s="11">
        <f t="shared" si="1637"/>
        <v>44210</v>
      </c>
      <c r="AK3053" s="11"/>
      <c r="AL3053" s="4"/>
      <c r="AM3053" s="1"/>
      <c r="AN3053" s="11"/>
      <c r="AO3053" s="1"/>
      <c r="AP3053" s="1"/>
      <c r="AQ3053" s="3"/>
      <c r="AR3053" s="3"/>
      <c r="AS3053" s="6"/>
      <c r="AT3053" s="1"/>
      <c r="AU3053" s="1"/>
      <c r="AV3053" s="1"/>
      <c r="AW3053" s="1"/>
      <c r="AX3053" s="1"/>
      <c r="AY3053" s="1"/>
      <c r="AZ3053" s="1"/>
      <c r="BA3053" s="1"/>
      <c r="BB3053" s="1"/>
    </row>
    <row r="3054" spans="1:54" x14ac:dyDescent="0.2">
      <c r="A3054" s="158">
        <f t="shared" si="1632"/>
        <v>44210</v>
      </c>
      <c r="B3054" s="2">
        <f t="shared" si="1616"/>
        <v>278906.28475821717</v>
      </c>
      <c r="C3054" s="2">
        <f t="shared" si="1633"/>
        <v>177530.27277772001</v>
      </c>
      <c r="D3054" s="2">
        <f>SUM(Y3054:Y$3268)</f>
        <v>15421.023076009998</v>
      </c>
      <c r="E3054" s="73">
        <f t="shared" si="1617"/>
        <v>162109.24970171001</v>
      </c>
      <c r="F3054" s="88">
        <f t="shared" si="1643"/>
        <v>5438.12</v>
      </c>
      <c r="G3054" s="3">
        <f>IF(AND(N3054=1,N3053&gt;1),VLOOKUP(A3053,[1]Plan1!$BK$81:$BM$259,3),G3053)</f>
        <v>5486.52</v>
      </c>
      <c r="H3054" s="11">
        <f t="shared" si="1644"/>
        <v>44119</v>
      </c>
      <c r="I3054" s="11">
        <f t="shared" si="1645"/>
        <v>44150</v>
      </c>
      <c r="J3054" s="12">
        <f t="shared" si="1618"/>
        <v>8.9001346053416697E-3</v>
      </c>
      <c r="K3054" s="11">
        <f t="shared" si="1634"/>
        <v>44244</v>
      </c>
      <c r="L3054" s="11">
        <f t="shared" si="1619"/>
        <v>44210</v>
      </c>
      <c r="M3054" s="1">
        <f t="shared" si="1638"/>
        <v>21</v>
      </c>
      <c r="N3054" s="1">
        <f t="shared" si="1620"/>
        <v>21</v>
      </c>
      <c r="O3054" s="2">
        <f t="shared" si="1621"/>
        <v>1.00890013</v>
      </c>
      <c r="P3054" s="13">
        <f t="shared" si="1646"/>
        <v>1.00860017</v>
      </c>
      <c r="Q3054" s="13">
        <f t="shared" si="1639"/>
        <v>1.5547695440115017</v>
      </c>
      <c r="R3054" s="2">
        <f t="shared" si="1642"/>
        <v>1.56860719</v>
      </c>
      <c r="S3054" s="2">
        <f t="shared" si="1635"/>
        <v>1.5280405699999999</v>
      </c>
      <c r="T3054" s="2">
        <f t="shared" si="1622"/>
        <v>271273.45920752001</v>
      </c>
      <c r="U3054" s="2">
        <f t="shared" si="1623"/>
        <v>8142.9258150394717</v>
      </c>
      <c r="V3054" s="2">
        <f t="shared" si="1624"/>
        <v>92176.484945897668</v>
      </c>
      <c r="W3054" s="2">
        <f t="shared" si="1625"/>
        <v>277849.68353865715</v>
      </c>
      <c r="X3054" s="17">
        <f t="shared" si="1626"/>
        <v>100</v>
      </c>
      <c r="Y3054" s="2">
        <f t="shared" si="1627"/>
        <v>1901.5374035299999</v>
      </c>
      <c r="Z3054" s="72">
        <f t="shared" si="1628"/>
        <v>1.071106E-2</v>
      </c>
      <c r="AA3054" s="2">
        <f t="shared" si="1614"/>
        <v>2905.62629797</v>
      </c>
      <c r="AB3054" s="12">
        <f t="shared" si="1636"/>
        <v>4.6600000000000003E-2</v>
      </c>
      <c r="AC3054" s="17">
        <f t="shared" si="1629"/>
        <v>21</v>
      </c>
      <c r="AD3054" s="17">
        <v>252</v>
      </c>
      <c r="AE3054" s="13">
        <f t="shared" si="1640"/>
        <v>1.00380278</v>
      </c>
      <c r="AF3054" s="2">
        <f t="shared" si="1615"/>
        <v>1031.5932852000001</v>
      </c>
      <c r="AG3054" s="2">
        <f t="shared" si="1630"/>
        <v>1056.6012195599999</v>
      </c>
      <c r="AH3054" s="3">
        <f t="shared" si="1631"/>
        <v>3937.2195831700001</v>
      </c>
      <c r="AI3054" s="4" t="str">
        <f t="shared" si="1641"/>
        <v>A+J=</v>
      </c>
      <c r="AJ3054" s="11">
        <f t="shared" si="1637"/>
        <v>44210</v>
      </c>
      <c r="AK3054" s="11"/>
      <c r="AL3054" s="4"/>
      <c r="AM3054" s="1"/>
      <c r="AN3054" s="11"/>
      <c r="AO3054" s="1"/>
      <c r="AP3054" s="1"/>
      <c r="AQ3054" s="3"/>
      <c r="AR3054" s="3"/>
      <c r="AS3054" s="6"/>
      <c r="AT3054" s="1"/>
      <c r="AU3054" s="1"/>
      <c r="AV3054" s="1"/>
      <c r="AW3054" s="1"/>
      <c r="AX3054" s="1"/>
      <c r="AY3054" s="1"/>
      <c r="AZ3054" s="1"/>
      <c r="BA3054" s="1"/>
      <c r="BB3054" s="1"/>
    </row>
    <row r="3055" spans="1:54" x14ac:dyDescent="0.2">
      <c r="A3055" s="158">
        <f t="shared" si="1632"/>
        <v>44211</v>
      </c>
      <c r="B3055" s="2">
        <f t="shared" si="1616"/>
        <v>275148.82975411305</v>
      </c>
      <c r="C3055" s="2">
        <f t="shared" si="1633"/>
        <v>175628.73537419</v>
      </c>
      <c r="D3055" s="2">
        <f>SUM(Y3055:Y$3268)</f>
        <v>13519.485672479999</v>
      </c>
      <c r="E3055" s="73">
        <f t="shared" si="1617"/>
        <v>162109.24970171001</v>
      </c>
      <c r="F3055" s="88">
        <f t="shared" si="1643"/>
        <v>5486.52</v>
      </c>
      <c r="G3055" s="3">
        <f>IF(AND(N3055=1,N3054&gt;1),VLOOKUP(A3054,[1]Plan1!$BK$81:$BM$259,3),G3054)</f>
        <v>5560.59</v>
      </c>
      <c r="H3055" s="11">
        <f t="shared" si="1644"/>
        <v>44150</v>
      </c>
      <c r="I3055" s="11">
        <f t="shared" si="1645"/>
        <v>44180</v>
      </c>
      <c r="J3055" s="12">
        <f t="shared" si="1618"/>
        <v>1.3500360884495022E-2</v>
      </c>
      <c r="K3055" s="11">
        <f t="shared" si="1634"/>
        <v>44244</v>
      </c>
      <c r="L3055" s="11">
        <f t="shared" si="1619"/>
        <v>44244</v>
      </c>
      <c r="M3055" s="1">
        <f t="shared" si="1638"/>
        <v>22</v>
      </c>
      <c r="N3055" s="1">
        <f t="shared" si="1620"/>
        <v>1</v>
      </c>
      <c r="O3055" s="2">
        <f t="shared" si="1621"/>
        <v>1.0006097300000001</v>
      </c>
      <c r="P3055" s="13">
        <f t="shared" si="1646"/>
        <v>1.00890013</v>
      </c>
      <c r="Q3055" s="13">
        <f t="shared" si="1639"/>
        <v>1.5686071950732448</v>
      </c>
      <c r="R3055" s="2">
        <f t="shared" si="1642"/>
        <v>1.56956362</v>
      </c>
      <c r="S3055" s="2">
        <f t="shared" si="1635"/>
        <v>1.5280405699999999</v>
      </c>
      <c r="T3055" s="2">
        <f t="shared" si="1622"/>
        <v>268367.83290954999</v>
      </c>
      <c r="U3055" s="2">
        <f t="shared" si="1623"/>
        <v>7138.8369206031712</v>
      </c>
      <c r="V3055" s="2">
        <f t="shared" si="1624"/>
        <v>92331.531095589875</v>
      </c>
      <c r="W3055" s="2">
        <f t="shared" si="1625"/>
        <v>275099.10339038307</v>
      </c>
      <c r="X3055" s="17">
        <f t="shared" si="1626"/>
        <v>0</v>
      </c>
      <c r="Y3055" s="2">
        <f t="shared" si="1627"/>
        <v>0</v>
      </c>
      <c r="Z3055" s="72">
        <f t="shared" si="1628"/>
        <v>0</v>
      </c>
      <c r="AA3055" s="2">
        <f t="shared" si="1614"/>
        <v>0</v>
      </c>
      <c r="AB3055" s="12">
        <f t="shared" si="1636"/>
        <v>4.6600000000000003E-2</v>
      </c>
      <c r="AC3055" s="17">
        <f t="shared" si="1629"/>
        <v>1</v>
      </c>
      <c r="AD3055" s="17">
        <v>252</v>
      </c>
      <c r="AE3055" s="13">
        <f t="shared" si="1640"/>
        <v>1.0001807579999999</v>
      </c>
      <c r="AF3055" s="2">
        <f t="shared" si="1615"/>
        <v>48.509632740000001</v>
      </c>
      <c r="AG3055" s="2">
        <f t="shared" si="1630"/>
        <v>49.726363730000003</v>
      </c>
      <c r="AH3055" s="3">
        <f t="shared" si="1631"/>
        <v>0</v>
      </c>
      <c r="AI3055" s="4" t="str">
        <f t="shared" si="1641"/>
        <v>A+J=</v>
      </c>
      <c r="AJ3055" s="11">
        <f t="shared" si="1637"/>
        <v>44244</v>
      </c>
      <c r="AK3055" s="11"/>
      <c r="AL3055" s="4"/>
      <c r="AM3055" s="1"/>
      <c r="AN3055" s="11"/>
      <c r="AO3055" s="1"/>
      <c r="AP3055" s="1"/>
      <c r="AQ3055" s="3"/>
      <c r="AR3055" s="3"/>
      <c r="AS3055" s="6"/>
      <c r="AT3055" s="1"/>
      <c r="AU3055" s="1"/>
      <c r="AV3055" s="1"/>
      <c r="AW3055" s="1"/>
      <c r="AX3055" s="1"/>
      <c r="AY3055" s="1"/>
      <c r="AZ3055" s="1"/>
      <c r="BA3055" s="1"/>
      <c r="BB3055" s="1"/>
    </row>
    <row r="3056" spans="1:54" x14ac:dyDescent="0.2">
      <c r="A3056" s="158">
        <f t="shared" si="1632"/>
        <v>44212</v>
      </c>
      <c r="B3056" s="2">
        <f t="shared" si="1616"/>
        <v>275353.75956300762</v>
      </c>
      <c r="C3056" s="2">
        <f t="shared" si="1633"/>
        <v>175628.73537419</v>
      </c>
      <c r="D3056" s="2">
        <f>SUM(Y3056:Y$3268)</f>
        <v>13519.485672479999</v>
      </c>
      <c r="E3056" s="73">
        <f t="shared" si="1617"/>
        <v>162109.24970171001</v>
      </c>
      <c r="F3056" s="88">
        <f t="shared" si="1643"/>
        <v>5486.52</v>
      </c>
      <c r="G3056" s="3">
        <f>IF(AND(N3056=1,N3055&gt;1),VLOOKUP(A3055,[1]Plan1!$BK$81:$BM$259,3),G3055)</f>
        <v>5560.59</v>
      </c>
      <c r="H3056" s="11">
        <f t="shared" si="1644"/>
        <v>44150</v>
      </c>
      <c r="I3056" s="11">
        <f t="shared" si="1645"/>
        <v>44180</v>
      </c>
      <c r="J3056" s="12">
        <f t="shared" si="1618"/>
        <v>1.3500360884495022E-2</v>
      </c>
      <c r="K3056" s="11">
        <f t="shared" si="1634"/>
        <v>44244</v>
      </c>
      <c r="L3056" s="11">
        <f t="shared" si="1619"/>
        <v>44244</v>
      </c>
      <c r="M3056" s="1">
        <f t="shared" si="1638"/>
        <v>22</v>
      </c>
      <c r="N3056" s="1">
        <f t="shared" si="1620"/>
        <v>2</v>
      </c>
      <c r="O3056" s="2">
        <f t="shared" si="1621"/>
        <v>1.0012198299999999</v>
      </c>
      <c r="P3056" s="13">
        <f t="shared" si="1646"/>
        <v>1.00890013</v>
      </c>
      <c r="Q3056" s="13">
        <f t="shared" si="1639"/>
        <v>1.5686071950732448</v>
      </c>
      <c r="R3056" s="2">
        <f t="shared" si="1642"/>
        <v>1.5705206199999999</v>
      </c>
      <c r="S3056" s="2">
        <f t="shared" si="1635"/>
        <v>1.5280405699999999</v>
      </c>
      <c r="T3056" s="2">
        <f t="shared" si="1622"/>
        <v>268367.83290954999</v>
      </c>
      <c r="U3056" s="2">
        <f t="shared" si="1623"/>
        <v>7138.8369206031712</v>
      </c>
      <c r="V3056" s="2">
        <f t="shared" si="1624"/>
        <v>92486.669647554401</v>
      </c>
      <c r="W3056" s="2">
        <f t="shared" si="1625"/>
        <v>275254.24194234761</v>
      </c>
      <c r="X3056" s="17">
        <f t="shared" si="1626"/>
        <v>0</v>
      </c>
      <c r="Y3056" s="2">
        <f t="shared" si="1627"/>
        <v>0</v>
      </c>
      <c r="Z3056" s="72">
        <f t="shared" si="1628"/>
        <v>0</v>
      </c>
      <c r="AA3056" s="2">
        <f t="shared" si="1614"/>
        <v>0</v>
      </c>
      <c r="AB3056" s="12">
        <f t="shared" si="1636"/>
        <v>4.6600000000000003E-2</v>
      </c>
      <c r="AC3056" s="17">
        <f t="shared" si="1629"/>
        <v>2</v>
      </c>
      <c r="AD3056" s="17">
        <v>252</v>
      </c>
      <c r="AE3056" s="13">
        <f t="shared" si="1640"/>
        <v>1.0003615480000001</v>
      </c>
      <c r="AF3056" s="2">
        <f t="shared" si="1615"/>
        <v>97.027853250000007</v>
      </c>
      <c r="AG3056" s="2">
        <f t="shared" si="1630"/>
        <v>99.517620660000006</v>
      </c>
      <c r="AH3056" s="3">
        <f t="shared" si="1631"/>
        <v>0</v>
      </c>
      <c r="AI3056" s="4" t="str">
        <f t="shared" si="1641"/>
        <v>A+J=</v>
      </c>
      <c r="AJ3056" s="11">
        <f t="shared" si="1637"/>
        <v>44244</v>
      </c>
      <c r="AK3056" s="11"/>
      <c r="AL3056" s="4"/>
      <c r="AM3056" s="1"/>
      <c r="AN3056" s="11"/>
      <c r="AO3056" s="1"/>
      <c r="AP3056" s="1"/>
      <c r="AQ3056" s="3"/>
      <c r="AR3056" s="3"/>
      <c r="AS3056" s="6"/>
      <c r="AT3056" s="1"/>
      <c r="AU3056" s="1"/>
      <c r="AV3056" s="1"/>
      <c r="AW3056" s="1"/>
      <c r="AX3056" s="1"/>
      <c r="AY3056" s="1"/>
      <c r="AZ3056" s="1"/>
      <c r="BA3056" s="1"/>
      <c r="BB3056" s="1"/>
    </row>
    <row r="3057" spans="1:54" x14ac:dyDescent="0.2">
      <c r="A3057" s="158">
        <f t="shared" si="1632"/>
        <v>44213</v>
      </c>
      <c r="B3057" s="2">
        <f t="shared" si="1616"/>
        <v>275353.75956300762</v>
      </c>
      <c r="C3057" s="2">
        <f t="shared" si="1633"/>
        <v>175628.73537419</v>
      </c>
      <c r="D3057" s="2">
        <f>SUM(Y3057:Y$3268)</f>
        <v>13519.485672479999</v>
      </c>
      <c r="E3057" s="73">
        <f t="shared" si="1617"/>
        <v>162109.24970171001</v>
      </c>
      <c r="F3057" s="88">
        <f t="shared" si="1643"/>
        <v>5486.52</v>
      </c>
      <c r="G3057" s="3">
        <f>IF(AND(N3057=1,N3056&gt;1),VLOOKUP(A3056,[1]Plan1!$BK$81:$BM$259,3),G3056)</f>
        <v>5560.59</v>
      </c>
      <c r="H3057" s="11">
        <f t="shared" si="1644"/>
        <v>44150</v>
      </c>
      <c r="I3057" s="11">
        <f t="shared" si="1645"/>
        <v>44180</v>
      </c>
      <c r="J3057" s="12">
        <f t="shared" si="1618"/>
        <v>1.3500360884495022E-2</v>
      </c>
      <c r="K3057" s="11">
        <f t="shared" si="1634"/>
        <v>44244</v>
      </c>
      <c r="L3057" s="11">
        <f t="shared" si="1619"/>
        <v>44244</v>
      </c>
      <c r="M3057" s="1">
        <f t="shared" si="1638"/>
        <v>22</v>
      </c>
      <c r="N3057" s="1">
        <f t="shared" si="1620"/>
        <v>2</v>
      </c>
      <c r="O3057" s="2">
        <f t="shared" si="1621"/>
        <v>1.0012198299999999</v>
      </c>
      <c r="P3057" s="13">
        <f t="shared" si="1646"/>
        <v>1.00890013</v>
      </c>
      <c r="Q3057" s="13">
        <f t="shared" si="1639"/>
        <v>1.5686071950732448</v>
      </c>
      <c r="R3057" s="2">
        <f t="shared" si="1642"/>
        <v>1.5705206199999999</v>
      </c>
      <c r="S3057" s="2">
        <f t="shared" si="1635"/>
        <v>1.5280405699999999</v>
      </c>
      <c r="T3057" s="2">
        <f t="shared" si="1622"/>
        <v>268367.83290954999</v>
      </c>
      <c r="U3057" s="2">
        <f t="shared" si="1623"/>
        <v>7138.8369206031712</v>
      </c>
      <c r="V3057" s="2">
        <f t="shared" si="1624"/>
        <v>92486.669647554401</v>
      </c>
      <c r="W3057" s="2">
        <f t="shared" si="1625"/>
        <v>275254.24194234761</v>
      </c>
      <c r="X3057" s="17">
        <f t="shared" si="1626"/>
        <v>0</v>
      </c>
      <c r="Y3057" s="2">
        <f t="shared" si="1627"/>
        <v>0</v>
      </c>
      <c r="Z3057" s="72">
        <f t="shared" si="1628"/>
        <v>0</v>
      </c>
      <c r="AA3057" s="2">
        <f t="shared" si="1614"/>
        <v>0</v>
      </c>
      <c r="AB3057" s="12">
        <f t="shared" si="1636"/>
        <v>4.6600000000000003E-2</v>
      </c>
      <c r="AC3057" s="17">
        <f t="shared" si="1629"/>
        <v>2</v>
      </c>
      <c r="AD3057" s="17">
        <v>252</v>
      </c>
      <c r="AE3057" s="13">
        <f t="shared" si="1640"/>
        <v>1.0003615480000001</v>
      </c>
      <c r="AF3057" s="2">
        <f t="shared" si="1615"/>
        <v>97.027853250000007</v>
      </c>
      <c r="AG3057" s="2">
        <f t="shared" si="1630"/>
        <v>99.517620660000006</v>
      </c>
      <c r="AH3057" s="3">
        <f t="shared" si="1631"/>
        <v>0</v>
      </c>
      <c r="AI3057" s="4" t="str">
        <f t="shared" si="1641"/>
        <v>A+J=</v>
      </c>
      <c r="AJ3057" s="11">
        <f t="shared" si="1637"/>
        <v>44244</v>
      </c>
      <c r="AK3057" s="11"/>
      <c r="AL3057" s="4"/>
      <c r="AM3057" s="1"/>
      <c r="AN3057" s="11"/>
      <c r="AO3057" s="1"/>
      <c r="AP3057" s="1"/>
      <c r="AQ3057" s="3"/>
      <c r="AR3057" s="3"/>
      <c r="AS3057" s="6"/>
      <c r="AT3057" s="1"/>
      <c r="AU3057" s="1"/>
      <c r="AV3057" s="1"/>
      <c r="AW3057" s="1"/>
      <c r="AX3057" s="1"/>
      <c r="AY3057" s="1"/>
      <c r="AZ3057" s="1"/>
      <c r="BA3057" s="1"/>
      <c r="BB3057" s="1"/>
    </row>
    <row r="3058" spans="1:54" x14ac:dyDescent="0.2">
      <c r="A3058" s="158">
        <f t="shared" si="1632"/>
        <v>44214</v>
      </c>
      <c r="B3058" s="2">
        <f t="shared" si="1616"/>
        <v>275353.75956300762</v>
      </c>
      <c r="C3058" s="2">
        <f t="shared" si="1633"/>
        <v>175628.73537419</v>
      </c>
      <c r="D3058" s="2">
        <f>SUM(Y3058:Y$3268)</f>
        <v>13519.485672479999</v>
      </c>
      <c r="E3058" s="73">
        <f t="shared" si="1617"/>
        <v>162109.24970171001</v>
      </c>
      <c r="F3058" s="88">
        <f t="shared" si="1643"/>
        <v>5486.52</v>
      </c>
      <c r="G3058" s="3">
        <f>IF(AND(N3058=1,N3057&gt;1),VLOOKUP(A3057,[1]Plan1!$BK$81:$BM$259,3),G3057)</f>
        <v>5560.59</v>
      </c>
      <c r="H3058" s="11">
        <f t="shared" si="1644"/>
        <v>44150</v>
      </c>
      <c r="I3058" s="11">
        <f t="shared" si="1645"/>
        <v>44180</v>
      </c>
      <c r="J3058" s="12">
        <f t="shared" si="1618"/>
        <v>1.3500360884495022E-2</v>
      </c>
      <c r="K3058" s="11">
        <f t="shared" si="1634"/>
        <v>44244</v>
      </c>
      <c r="L3058" s="11">
        <f t="shared" si="1619"/>
        <v>44244</v>
      </c>
      <c r="M3058" s="1">
        <f t="shared" si="1638"/>
        <v>22</v>
      </c>
      <c r="N3058" s="1">
        <f t="shared" si="1620"/>
        <v>2</v>
      </c>
      <c r="O3058" s="2">
        <f t="shared" si="1621"/>
        <v>1.0012198299999999</v>
      </c>
      <c r="P3058" s="13">
        <f t="shared" si="1646"/>
        <v>1.00890013</v>
      </c>
      <c r="Q3058" s="13">
        <f t="shared" si="1639"/>
        <v>1.5686071950732448</v>
      </c>
      <c r="R3058" s="2">
        <f t="shared" si="1642"/>
        <v>1.5705206199999999</v>
      </c>
      <c r="S3058" s="2">
        <f t="shared" si="1635"/>
        <v>1.5280405699999999</v>
      </c>
      <c r="T3058" s="2">
        <f t="shared" si="1622"/>
        <v>268367.83290954999</v>
      </c>
      <c r="U3058" s="2">
        <f t="shared" si="1623"/>
        <v>7138.8369206031712</v>
      </c>
      <c r="V3058" s="2">
        <f t="shared" si="1624"/>
        <v>92486.669647554401</v>
      </c>
      <c r="W3058" s="2">
        <f t="shared" si="1625"/>
        <v>275254.24194234761</v>
      </c>
      <c r="X3058" s="17">
        <f t="shared" si="1626"/>
        <v>0</v>
      </c>
      <c r="Y3058" s="2">
        <f t="shared" si="1627"/>
        <v>0</v>
      </c>
      <c r="Z3058" s="72">
        <f t="shared" si="1628"/>
        <v>0</v>
      </c>
      <c r="AA3058" s="2">
        <f t="shared" si="1614"/>
        <v>0</v>
      </c>
      <c r="AB3058" s="12">
        <f t="shared" si="1636"/>
        <v>4.6600000000000003E-2</v>
      </c>
      <c r="AC3058" s="17">
        <f t="shared" si="1629"/>
        <v>2</v>
      </c>
      <c r="AD3058" s="17">
        <v>252</v>
      </c>
      <c r="AE3058" s="13">
        <f t="shared" si="1640"/>
        <v>1.0003615480000001</v>
      </c>
      <c r="AF3058" s="2">
        <f t="shared" si="1615"/>
        <v>97.027853250000007</v>
      </c>
      <c r="AG3058" s="2">
        <f t="shared" si="1630"/>
        <v>99.517620660000006</v>
      </c>
      <c r="AH3058" s="3">
        <f t="shared" si="1631"/>
        <v>0</v>
      </c>
      <c r="AI3058" s="4" t="str">
        <f t="shared" si="1641"/>
        <v>A+J=</v>
      </c>
      <c r="AJ3058" s="11">
        <f t="shared" si="1637"/>
        <v>44244</v>
      </c>
      <c r="AK3058" s="11"/>
      <c r="AL3058" s="4"/>
      <c r="AM3058" s="1"/>
      <c r="AN3058" s="11"/>
      <c r="AO3058" s="1"/>
      <c r="AP3058" s="1"/>
      <c r="AQ3058" s="3"/>
      <c r="AR3058" s="3"/>
      <c r="AS3058" s="6"/>
      <c r="AT3058" s="1"/>
      <c r="AU3058" s="1"/>
      <c r="AV3058" s="1"/>
      <c r="AW3058" s="1"/>
      <c r="AX3058" s="1"/>
      <c r="AY3058" s="1"/>
      <c r="AZ3058" s="1"/>
      <c r="BA3058" s="1"/>
      <c r="BB3058" s="1"/>
    </row>
    <row r="3059" spans="1:54" x14ac:dyDescent="0.2">
      <c r="A3059" s="158">
        <f t="shared" si="1632"/>
        <v>44215</v>
      </c>
      <c r="B3059" s="2">
        <f t="shared" si="1616"/>
        <v>275558.85349569446</v>
      </c>
      <c r="C3059" s="2">
        <f t="shared" si="1633"/>
        <v>175628.73537419</v>
      </c>
      <c r="D3059" s="2">
        <f>SUM(Y3059:Y$3268)</f>
        <v>13519.485672479999</v>
      </c>
      <c r="E3059" s="73">
        <f t="shared" si="1617"/>
        <v>162109.24970171001</v>
      </c>
      <c r="F3059" s="88">
        <f t="shared" si="1643"/>
        <v>5486.52</v>
      </c>
      <c r="G3059" s="3">
        <f>IF(AND(N3059=1,N3058&gt;1),VLOOKUP(A3058,[1]Plan1!$BK$81:$BM$259,3),G3058)</f>
        <v>5560.59</v>
      </c>
      <c r="H3059" s="11">
        <f t="shared" si="1644"/>
        <v>44150</v>
      </c>
      <c r="I3059" s="11">
        <f t="shared" si="1645"/>
        <v>44180</v>
      </c>
      <c r="J3059" s="12">
        <f t="shared" si="1618"/>
        <v>1.3500360884495022E-2</v>
      </c>
      <c r="K3059" s="11">
        <f t="shared" si="1634"/>
        <v>44244</v>
      </c>
      <c r="L3059" s="11">
        <f t="shared" si="1619"/>
        <v>44244</v>
      </c>
      <c r="M3059" s="1">
        <f t="shared" si="1638"/>
        <v>22</v>
      </c>
      <c r="N3059" s="1">
        <f t="shared" si="1620"/>
        <v>3</v>
      </c>
      <c r="O3059" s="2">
        <f t="shared" si="1621"/>
        <v>1.0018303099999999</v>
      </c>
      <c r="P3059" s="13">
        <f t="shared" si="1646"/>
        <v>1.00890013</v>
      </c>
      <c r="Q3059" s="13">
        <f t="shared" si="1639"/>
        <v>1.5686071950732448</v>
      </c>
      <c r="R3059" s="2">
        <f t="shared" si="1642"/>
        <v>1.5714782300000001</v>
      </c>
      <c r="S3059" s="2">
        <f t="shared" si="1635"/>
        <v>1.5280405699999999</v>
      </c>
      <c r="T3059" s="2">
        <f t="shared" si="1622"/>
        <v>268367.83290954999</v>
      </c>
      <c r="U3059" s="2">
        <f t="shared" si="1623"/>
        <v>7138.8369206031712</v>
      </c>
      <c r="V3059" s="2">
        <f t="shared" si="1624"/>
        <v>92641.907086161285</v>
      </c>
      <c r="W3059" s="2">
        <f t="shared" si="1625"/>
        <v>275409.47938095446</v>
      </c>
      <c r="X3059" s="17">
        <f t="shared" si="1626"/>
        <v>0</v>
      </c>
      <c r="Y3059" s="2">
        <f t="shared" si="1627"/>
        <v>0</v>
      </c>
      <c r="Z3059" s="72">
        <f t="shared" si="1628"/>
        <v>0</v>
      </c>
      <c r="AA3059" s="2">
        <f t="shared" si="1614"/>
        <v>0</v>
      </c>
      <c r="AB3059" s="12">
        <f t="shared" si="1636"/>
        <v>4.6600000000000003E-2</v>
      </c>
      <c r="AC3059" s="17">
        <f t="shared" si="1629"/>
        <v>3</v>
      </c>
      <c r="AD3059" s="17">
        <v>252</v>
      </c>
      <c r="AE3059" s="13">
        <f t="shared" si="1640"/>
        <v>1.0005423710000001</v>
      </c>
      <c r="AF3059" s="2">
        <f t="shared" si="1615"/>
        <v>145.55492989999999</v>
      </c>
      <c r="AG3059" s="2">
        <f t="shared" si="1630"/>
        <v>149.37411474000001</v>
      </c>
      <c r="AH3059" s="3">
        <f t="shared" si="1631"/>
        <v>0</v>
      </c>
      <c r="AI3059" s="4" t="str">
        <f t="shared" si="1641"/>
        <v>A+J=</v>
      </c>
      <c r="AJ3059" s="11">
        <f t="shared" si="1637"/>
        <v>44244</v>
      </c>
      <c r="AK3059" s="11"/>
      <c r="AL3059" s="4"/>
      <c r="AM3059" s="1"/>
      <c r="AN3059" s="11"/>
      <c r="AO3059" s="1"/>
      <c r="AP3059" s="1"/>
      <c r="AQ3059" s="3"/>
      <c r="AR3059" s="3"/>
      <c r="AS3059" s="6"/>
      <c r="AT3059" s="1"/>
      <c r="AU3059" s="1"/>
      <c r="AV3059" s="1"/>
      <c r="AW3059" s="1"/>
      <c r="AX3059" s="1"/>
      <c r="AY3059" s="1"/>
      <c r="AZ3059" s="1"/>
      <c r="BA3059" s="1"/>
      <c r="BB3059" s="1"/>
    </row>
    <row r="3060" spans="1:54" x14ac:dyDescent="0.2">
      <c r="A3060" s="158">
        <f t="shared" si="1632"/>
        <v>44216</v>
      </c>
      <c r="B3060" s="2">
        <f t="shared" si="1616"/>
        <v>275764.10513210361</v>
      </c>
      <c r="C3060" s="2">
        <f t="shared" si="1633"/>
        <v>175628.73537419</v>
      </c>
      <c r="D3060" s="2">
        <f>SUM(Y3060:Y$3268)</f>
        <v>13519.485672479999</v>
      </c>
      <c r="E3060" s="73">
        <f t="shared" si="1617"/>
        <v>162109.24970171001</v>
      </c>
      <c r="F3060" s="88">
        <f t="shared" si="1643"/>
        <v>5486.52</v>
      </c>
      <c r="G3060" s="3">
        <f>IF(AND(N3060=1,N3059&gt;1),VLOOKUP(A3059,[1]Plan1!$BK$81:$BM$259,3),G3059)</f>
        <v>5560.59</v>
      </c>
      <c r="H3060" s="11">
        <f t="shared" si="1644"/>
        <v>44150</v>
      </c>
      <c r="I3060" s="11">
        <f t="shared" si="1645"/>
        <v>44180</v>
      </c>
      <c r="J3060" s="12">
        <f t="shared" si="1618"/>
        <v>1.3500360884495022E-2</v>
      </c>
      <c r="K3060" s="11">
        <f t="shared" si="1634"/>
        <v>44244</v>
      </c>
      <c r="L3060" s="11">
        <f t="shared" si="1619"/>
        <v>44244</v>
      </c>
      <c r="M3060" s="1">
        <f t="shared" si="1638"/>
        <v>22</v>
      </c>
      <c r="N3060" s="1">
        <f t="shared" si="1620"/>
        <v>4</v>
      </c>
      <c r="O3060" s="2">
        <f t="shared" si="1621"/>
        <v>1.0024411600000001</v>
      </c>
      <c r="P3060" s="13">
        <f t="shared" si="1646"/>
        <v>1.00890013</v>
      </c>
      <c r="Q3060" s="13">
        <f t="shared" si="1639"/>
        <v>1.5686071950732448</v>
      </c>
      <c r="R3060" s="2">
        <f t="shared" si="1642"/>
        <v>1.5724364099999999</v>
      </c>
      <c r="S3060" s="2">
        <f t="shared" si="1635"/>
        <v>1.5280405699999999</v>
      </c>
      <c r="T3060" s="2">
        <f t="shared" si="1622"/>
        <v>268367.83290954999</v>
      </c>
      <c r="U3060" s="2">
        <f t="shared" si="1623"/>
        <v>7138.8369206031712</v>
      </c>
      <c r="V3060" s="2">
        <f t="shared" si="1624"/>
        <v>92797.236927040431</v>
      </c>
      <c r="W3060" s="2">
        <f t="shared" si="1625"/>
        <v>275564.8092218336</v>
      </c>
      <c r="X3060" s="17">
        <f t="shared" si="1626"/>
        <v>0</v>
      </c>
      <c r="Y3060" s="2">
        <f t="shared" si="1627"/>
        <v>0</v>
      </c>
      <c r="Z3060" s="72">
        <f t="shared" si="1628"/>
        <v>0</v>
      </c>
      <c r="AA3060" s="2">
        <f t="shared" si="1614"/>
        <v>0</v>
      </c>
      <c r="AB3060" s="12">
        <f t="shared" si="1636"/>
        <v>4.6600000000000003E-2</v>
      </c>
      <c r="AC3060" s="17">
        <f t="shared" si="1629"/>
        <v>4</v>
      </c>
      <c r="AD3060" s="17">
        <v>252</v>
      </c>
      <c r="AE3060" s="13">
        <f t="shared" si="1640"/>
        <v>1.0007232269999999</v>
      </c>
      <c r="AF3060" s="2">
        <f t="shared" si="1615"/>
        <v>194.09086268999999</v>
      </c>
      <c r="AG3060" s="2">
        <f t="shared" si="1630"/>
        <v>199.29591027000001</v>
      </c>
      <c r="AH3060" s="3">
        <f t="shared" si="1631"/>
        <v>0</v>
      </c>
      <c r="AI3060" s="4" t="str">
        <f t="shared" si="1641"/>
        <v>A+J=</v>
      </c>
      <c r="AJ3060" s="11">
        <f t="shared" si="1637"/>
        <v>44244</v>
      </c>
      <c r="AK3060" s="11"/>
      <c r="AL3060" s="4"/>
      <c r="AM3060" s="1"/>
      <c r="AN3060" s="11"/>
      <c r="AO3060" s="1"/>
      <c r="AP3060" s="1"/>
      <c r="AQ3060" s="3"/>
      <c r="AR3060" s="3"/>
      <c r="AS3060" s="6"/>
      <c r="AT3060" s="1"/>
      <c r="AU3060" s="1"/>
      <c r="AV3060" s="1"/>
      <c r="AW3060" s="1"/>
      <c r="AX3060" s="1"/>
      <c r="AY3060" s="1"/>
      <c r="AZ3060" s="1"/>
      <c r="BA3060" s="1"/>
      <c r="BB3060" s="1"/>
    </row>
    <row r="3061" spans="1:54" x14ac:dyDescent="0.2">
      <c r="A3061" s="158">
        <f t="shared" si="1632"/>
        <v>44217</v>
      </c>
      <c r="B3061" s="2">
        <f t="shared" si="1616"/>
        <v>275969.51750717009</v>
      </c>
      <c r="C3061" s="2">
        <f t="shared" si="1633"/>
        <v>175628.73537419</v>
      </c>
      <c r="D3061" s="2">
        <f>SUM(Y3061:Y$3268)</f>
        <v>13519.485672479999</v>
      </c>
      <c r="E3061" s="73">
        <f t="shared" si="1617"/>
        <v>162109.24970171001</v>
      </c>
      <c r="F3061" s="88">
        <f t="shared" si="1643"/>
        <v>5486.52</v>
      </c>
      <c r="G3061" s="3">
        <f>IF(AND(N3061=1,N3060&gt;1),VLOOKUP(A3060,[1]Plan1!$BK$81:$BM$259,3),G3060)</f>
        <v>5560.59</v>
      </c>
      <c r="H3061" s="11">
        <f t="shared" si="1644"/>
        <v>44150</v>
      </c>
      <c r="I3061" s="11">
        <f t="shared" si="1645"/>
        <v>44180</v>
      </c>
      <c r="J3061" s="12">
        <f t="shared" si="1618"/>
        <v>1.3500360884495022E-2</v>
      </c>
      <c r="K3061" s="11">
        <f t="shared" si="1634"/>
        <v>44244</v>
      </c>
      <c r="L3061" s="11">
        <f t="shared" si="1619"/>
        <v>44244</v>
      </c>
      <c r="M3061" s="1">
        <f t="shared" si="1638"/>
        <v>22</v>
      </c>
      <c r="N3061" s="1">
        <f t="shared" si="1620"/>
        <v>5</v>
      </c>
      <c r="O3061" s="2">
        <f t="shared" si="1621"/>
        <v>1.00305238</v>
      </c>
      <c r="P3061" s="13">
        <f t="shared" si="1646"/>
        <v>1.00890013</v>
      </c>
      <c r="Q3061" s="13">
        <f t="shared" si="1639"/>
        <v>1.5686071950732448</v>
      </c>
      <c r="R3061" s="2">
        <f t="shared" si="1642"/>
        <v>1.5733951799999999</v>
      </c>
      <c r="S3061" s="2">
        <f t="shared" si="1635"/>
        <v>1.5280405699999999</v>
      </c>
      <c r="T3061" s="2">
        <f t="shared" si="1622"/>
        <v>268367.83290954999</v>
      </c>
      <c r="U3061" s="2">
        <f t="shared" si="1623"/>
        <v>7138.8369206031712</v>
      </c>
      <c r="V3061" s="2">
        <f t="shared" si="1624"/>
        <v>92952.662412376943</v>
      </c>
      <c r="W3061" s="2">
        <f t="shared" si="1625"/>
        <v>275720.23470717011</v>
      </c>
      <c r="X3061" s="17">
        <f t="shared" si="1626"/>
        <v>0</v>
      </c>
      <c r="Y3061" s="2">
        <f t="shared" si="1627"/>
        <v>0</v>
      </c>
      <c r="Z3061" s="72">
        <f t="shared" si="1628"/>
        <v>0</v>
      </c>
      <c r="AA3061" s="2">
        <f t="shared" si="1614"/>
        <v>0</v>
      </c>
      <c r="AB3061" s="12">
        <f t="shared" si="1636"/>
        <v>4.6600000000000003E-2</v>
      </c>
      <c r="AC3061" s="17">
        <f t="shared" si="1629"/>
        <v>5</v>
      </c>
      <c r="AD3061" s="17">
        <v>252</v>
      </c>
      <c r="AE3061" s="13">
        <f t="shared" si="1640"/>
        <v>1.000904115</v>
      </c>
      <c r="AF3061" s="2">
        <f t="shared" si="1615"/>
        <v>242.63538324999999</v>
      </c>
      <c r="AG3061" s="2">
        <f t="shared" si="1630"/>
        <v>249.28280000000001</v>
      </c>
      <c r="AH3061" s="3">
        <f t="shared" si="1631"/>
        <v>0</v>
      </c>
      <c r="AI3061" s="4" t="str">
        <f t="shared" si="1641"/>
        <v>A+J=</v>
      </c>
      <c r="AJ3061" s="11">
        <f t="shared" si="1637"/>
        <v>44244</v>
      </c>
      <c r="AK3061" s="11"/>
      <c r="AL3061" s="4"/>
      <c r="AM3061" s="1"/>
      <c r="AN3061" s="11"/>
      <c r="AO3061" s="1"/>
      <c r="AP3061" s="1"/>
      <c r="AQ3061" s="3"/>
      <c r="AR3061" s="3"/>
      <c r="AS3061" s="6"/>
      <c r="AT3061" s="1"/>
      <c r="AU3061" s="1"/>
      <c r="AV3061" s="1"/>
      <c r="AW3061" s="1"/>
      <c r="AX3061" s="1"/>
      <c r="AY3061" s="1"/>
      <c r="AZ3061" s="1"/>
      <c r="BA3061" s="1"/>
      <c r="BB3061" s="1"/>
    </row>
    <row r="3062" spans="1:54" x14ac:dyDescent="0.2">
      <c r="A3062" s="158">
        <f t="shared" si="1632"/>
        <v>44218</v>
      </c>
      <c r="B3062" s="2">
        <f t="shared" si="1616"/>
        <v>276175.09096357401</v>
      </c>
      <c r="C3062" s="2">
        <f t="shared" si="1633"/>
        <v>175628.73537419</v>
      </c>
      <c r="D3062" s="2">
        <f>SUM(Y3062:Y$3268)</f>
        <v>13519.485672479999</v>
      </c>
      <c r="E3062" s="73">
        <f t="shared" si="1617"/>
        <v>162109.24970171001</v>
      </c>
      <c r="F3062" s="88">
        <f t="shared" si="1643"/>
        <v>5486.52</v>
      </c>
      <c r="G3062" s="3">
        <f>IF(AND(N3062=1,N3061&gt;1),VLOOKUP(A3061,[1]Plan1!$BK$81:$BM$259,3),G3061)</f>
        <v>5560.59</v>
      </c>
      <c r="H3062" s="11">
        <f t="shared" si="1644"/>
        <v>44150</v>
      </c>
      <c r="I3062" s="11">
        <f t="shared" si="1645"/>
        <v>44180</v>
      </c>
      <c r="J3062" s="12">
        <f t="shared" si="1618"/>
        <v>1.3500360884495022E-2</v>
      </c>
      <c r="K3062" s="11">
        <f t="shared" si="1634"/>
        <v>44244</v>
      </c>
      <c r="L3062" s="11">
        <f t="shared" si="1619"/>
        <v>44244</v>
      </c>
      <c r="M3062" s="1">
        <f t="shared" si="1638"/>
        <v>22</v>
      </c>
      <c r="N3062" s="1">
        <f t="shared" si="1620"/>
        <v>6</v>
      </c>
      <c r="O3062" s="2">
        <f t="shared" si="1621"/>
        <v>1.00366398</v>
      </c>
      <c r="P3062" s="13">
        <f t="shared" si="1646"/>
        <v>1.00890013</v>
      </c>
      <c r="Q3062" s="13">
        <f t="shared" si="1639"/>
        <v>1.5686071950732448</v>
      </c>
      <c r="R3062" s="2">
        <f t="shared" si="1642"/>
        <v>1.5743545400000001</v>
      </c>
      <c r="S3062" s="2">
        <f t="shared" si="1635"/>
        <v>1.5280405699999999</v>
      </c>
      <c r="T3062" s="2">
        <f t="shared" si="1622"/>
        <v>268367.83290954999</v>
      </c>
      <c r="U3062" s="2">
        <f t="shared" si="1623"/>
        <v>7138.8369206031712</v>
      </c>
      <c r="V3062" s="2">
        <f t="shared" si="1624"/>
        <v>93108.183542170809</v>
      </c>
      <c r="W3062" s="2">
        <f t="shared" si="1625"/>
        <v>275875.755836964</v>
      </c>
      <c r="X3062" s="17">
        <f t="shared" si="1626"/>
        <v>0</v>
      </c>
      <c r="Y3062" s="2">
        <f t="shared" si="1627"/>
        <v>0</v>
      </c>
      <c r="Z3062" s="72">
        <f t="shared" si="1628"/>
        <v>0</v>
      </c>
      <c r="AA3062" s="2">
        <f t="shared" si="1614"/>
        <v>0</v>
      </c>
      <c r="AB3062" s="12">
        <f t="shared" si="1636"/>
        <v>4.6600000000000003E-2</v>
      </c>
      <c r="AC3062" s="17">
        <f t="shared" si="1629"/>
        <v>6</v>
      </c>
      <c r="AD3062" s="17">
        <v>252</v>
      </c>
      <c r="AE3062" s="13">
        <f t="shared" si="1640"/>
        <v>1.0010850360000001</v>
      </c>
      <c r="AF3062" s="2">
        <f t="shared" si="1615"/>
        <v>291.18875994000001</v>
      </c>
      <c r="AG3062" s="2">
        <f t="shared" si="1630"/>
        <v>299.33512660999997</v>
      </c>
      <c r="AH3062" s="3">
        <f t="shared" si="1631"/>
        <v>0</v>
      </c>
      <c r="AI3062" s="4" t="str">
        <f t="shared" si="1641"/>
        <v>A+J=</v>
      </c>
      <c r="AJ3062" s="11">
        <f t="shared" si="1637"/>
        <v>44244</v>
      </c>
      <c r="AK3062" s="11"/>
      <c r="AL3062" s="4"/>
      <c r="AM3062" s="1"/>
      <c r="AN3062" s="11"/>
      <c r="AO3062" s="1"/>
      <c r="AP3062" s="1"/>
      <c r="AQ3062" s="3"/>
      <c r="AR3062" s="3"/>
      <c r="AS3062" s="6"/>
      <c r="AT3062" s="1"/>
      <c r="AU3062" s="1"/>
      <c r="AV3062" s="1"/>
      <c r="AW3062" s="1"/>
      <c r="AX3062" s="1"/>
      <c r="AY3062" s="1"/>
      <c r="AZ3062" s="1"/>
      <c r="BA3062" s="1"/>
      <c r="BB3062" s="1"/>
    </row>
    <row r="3063" spans="1:54" x14ac:dyDescent="0.2">
      <c r="A3063" s="158">
        <f t="shared" si="1632"/>
        <v>44219</v>
      </c>
      <c r="B3063" s="2">
        <f t="shared" si="1616"/>
        <v>276380.82069918764</v>
      </c>
      <c r="C3063" s="2">
        <f t="shared" si="1633"/>
        <v>175628.73537419</v>
      </c>
      <c r="D3063" s="2">
        <f>SUM(Y3063:Y$3268)</f>
        <v>13519.485672479999</v>
      </c>
      <c r="E3063" s="73">
        <f t="shared" si="1617"/>
        <v>162109.24970171001</v>
      </c>
      <c r="F3063" s="88">
        <f t="shared" si="1643"/>
        <v>5486.52</v>
      </c>
      <c r="G3063" s="3">
        <f>IF(AND(N3063=1,N3062&gt;1),VLOOKUP(A3062,[1]Plan1!$BK$81:$BM$259,3),G3062)</f>
        <v>5560.59</v>
      </c>
      <c r="H3063" s="11">
        <f t="shared" si="1644"/>
        <v>44150</v>
      </c>
      <c r="I3063" s="11">
        <f t="shared" si="1645"/>
        <v>44180</v>
      </c>
      <c r="J3063" s="12">
        <f t="shared" si="1618"/>
        <v>1.3500360884495022E-2</v>
      </c>
      <c r="K3063" s="11">
        <f t="shared" si="1634"/>
        <v>44244</v>
      </c>
      <c r="L3063" s="11">
        <f t="shared" si="1619"/>
        <v>44244</v>
      </c>
      <c r="M3063" s="1">
        <f t="shared" si="1638"/>
        <v>22</v>
      </c>
      <c r="N3063" s="1">
        <f t="shared" si="1620"/>
        <v>7</v>
      </c>
      <c r="O3063" s="2">
        <f t="shared" si="1621"/>
        <v>1.0042759400000001</v>
      </c>
      <c r="P3063" s="13">
        <f t="shared" si="1646"/>
        <v>1.00890013</v>
      </c>
      <c r="Q3063" s="13">
        <f t="shared" si="1639"/>
        <v>1.5686071950732448</v>
      </c>
      <c r="R3063" s="2">
        <f t="shared" si="1642"/>
        <v>1.57531446</v>
      </c>
      <c r="S3063" s="2">
        <f t="shared" si="1635"/>
        <v>1.5280405699999999</v>
      </c>
      <c r="T3063" s="2">
        <f t="shared" si="1622"/>
        <v>268367.83290954999</v>
      </c>
      <c r="U3063" s="2">
        <f t="shared" si="1623"/>
        <v>7138.8369206031712</v>
      </c>
      <c r="V3063" s="2">
        <f t="shared" si="1624"/>
        <v>93263.795453144456</v>
      </c>
      <c r="W3063" s="2">
        <f t="shared" si="1625"/>
        <v>276031.36774793762</v>
      </c>
      <c r="X3063" s="17">
        <f t="shared" si="1626"/>
        <v>0</v>
      </c>
      <c r="Y3063" s="2">
        <f t="shared" si="1627"/>
        <v>0</v>
      </c>
      <c r="Z3063" s="72">
        <f t="shared" si="1628"/>
        <v>0</v>
      </c>
      <c r="AA3063" s="2">
        <f t="shared" si="1614"/>
        <v>0</v>
      </c>
      <c r="AB3063" s="12">
        <f t="shared" si="1636"/>
        <v>4.6600000000000003E-2</v>
      </c>
      <c r="AC3063" s="17">
        <f t="shared" si="1629"/>
        <v>7</v>
      </c>
      <c r="AD3063" s="17">
        <v>252</v>
      </c>
      <c r="AE3063" s="13">
        <f t="shared" si="1640"/>
        <v>1.0012659900000001</v>
      </c>
      <c r="AF3063" s="2">
        <f t="shared" si="1615"/>
        <v>339.75099277999999</v>
      </c>
      <c r="AG3063" s="2">
        <f t="shared" si="1630"/>
        <v>349.45295125000001</v>
      </c>
      <c r="AH3063" s="3">
        <f t="shared" si="1631"/>
        <v>0</v>
      </c>
      <c r="AI3063" s="4" t="str">
        <f t="shared" si="1641"/>
        <v>A+J=</v>
      </c>
      <c r="AJ3063" s="11">
        <f t="shared" si="1637"/>
        <v>44244</v>
      </c>
      <c r="AK3063" s="11"/>
      <c r="AL3063" s="4"/>
      <c r="AM3063" s="1"/>
      <c r="AN3063" s="11"/>
      <c r="AO3063" s="1"/>
      <c r="AP3063" s="1"/>
      <c r="AQ3063" s="3"/>
      <c r="AR3063" s="3"/>
      <c r="AS3063" s="6"/>
      <c r="AT3063" s="1"/>
      <c r="AU3063" s="1"/>
      <c r="AV3063" s="1"/>
      <c r="AW3063" s="1"/>
      <c r="AX3063" s="1"/>
      <c r="AY3063" s="1"/>
      <c r="AZ3063" s="1"/>
      <c r="BA3063" s="1"/>
      <c r="BB3063" s="1"/>
    </row>
    <row r="3064" spans="1:54" x14ac:dyDescent="0.2">
      <c r="A3064" s="158">
        <f t="shared" si="1632"/>
        <v>44220</v>
      </c>
      <c r="B3064" s="2">
        <f t="shared" si="1616"/>
        <v>276380.82069918764</v>
      </c>
      <c r="C3064" s="2">
        <f t="shared" si="1633"/>
        <v>175628.73537419</v>
      </c>
      <c r="D3064" s="2">
        <f>SUM(Y3064:Y$3268)</f>
        <v>13519.485672479999</v>
      </c>
      <c r="E3064" s="73">
        <f t="shared" si="1617"/>
        <v>162109.24970171001</v>
      </c>
      <c r="F3064" s="88">
        <f t="shared" si="1643"/>
        <v>5486.52</v>
      </c>
      <c r="G3064" s="3">
        <f>IF(AND(N3064=1,N3063&gt;1),VLOOKUP(A3063,[1]Plan1!$BK$81:$BM$259,3),G3063)</f>
        <v>5560.59</v>
      </c>
      <c r="H3064" s="11">
        <f t="shared" si="1644"/>
        <v>44150</v>
      </c>
      <c r="I3064" s="11">
        <f t="shared" si="1645"/>
        <v>44180</v>
      </c>
      <c r="J3064" s="12">
        <f t="shared" si="1618"/>
        <v>1.3500360884495022E-2</v>
      </c>
      <c r="K3064" s="11">
        <f t="shared" si="1634"/>
        <v>44244</v>
      </c>
      <c r="L3064" s="11">
        <f t="shared" si="1619"/>
        <v>44244</v>
      </c>
      <c r="M3064" s="1">
        <f t="shared" si="1638"/>
        <v>22</v>
      </c>
      <c r="N3064" s="1">
        <f t="shared" si="1620"/>
        <v>7</v>
      </c>
      <c r="O3064" s="2">
        <f t="shared" si="1621"/>
        <v>1.0042759400000001</v>
      </c>
      <c r="P3064" s="13">
        <f t="shared" si="1646"/>
        <v>1.00890013</v>
      </c>
      <c r="Q3064" s="13">
        <f t="shared" si="1639"/>
        <v>1.5686071950732448</v>
      </c>
      <c r="R3064" s="2">
        <f t="shared" si="1642"/>
        <v>1.57531446</v>
      </c>
      <c r="S3064" s="2">
        <f t="shared" si="1635"/>
        <v>1.5280405699999999</v>
      </c>
      <c r="T3064" s="2">
        <f t="shared" si="1622"/>
        <v>268367.83290954999</v>
      </c>
      <c r="U3064" s="2">
        <f t="shared" si="1623"/>
        <v>7138.8369206031712</v>
      </c>
      <c r="V3064" s="2">
        <f t="shared" si="1624"/>
        <v>93263.795453144456</v>
      </c>
      <c r="W3064" s="2">
        <f t="shared" si="1625"/>
        <v>276031.36774793762</v>
      </c>
      <c r="X3064" s="17">
        <f t="shared" si="1626"/>
        <v>0</v>
      </c>
      <c r="Y3064" s="2">
        <f t="shared" si="1627"/>
        <v>0</v>
      </c>
      <c r="Z3064" s="72">
        <f t="shared" si="1628"/>
        <v>0</v>
      </c>
      <c r="AA3064" s="2">
        <f t="shared" si="1614"/>
        <v>0</v>
      </c>
      <c r="AB3064" s="12">
        <f t="shared" si="1636"/>
        <v>4.6600000000000003E-2</v>
      </c>
      <c r="AC3064" s="17">
        <f t="shared" si="1629"/>
        <v>7</v>
      </c>
      <c r="AD3064" s="17">
        <v>252</v>
      </c>
      <c r="AE3064" s="13">
        <f t="shared" si="1640"/>
        <v>1.0012659900000001</v>
      </c>
      <c r="AF3064" s="2">
        <f t="shared" si="1615"/>
        <v>339.75099277999999</v>
      </c>
      <c r="AG3064" s="2">
        <f t="shared" si="1630"/>
        <v>349.45295125000001</v>
      </c>
      <c r="AH3064" s="3">
        <f t="shared" si="1631"/>
        <v>0</v>
      </c>
      <c r="AI3064" s="4" t="str">
        <f t="shared" si="1641"/>
        <v>A+J=</v>
      </c>
      <c r="AJ3064" s="11">
        <f t="shared" si="1637"/>
        <v>44244</v>
      </c>
      <c r="AK3064" s="11"/>
      <c r="AL3064" s="4"/>
      <c r="AM3064" s="1"/>
      <c r="AN3064" s="11"/>
      <c r="AO3064" s="1"/>
      <c r="AP3064" s="1"/>
      <c r="AQ3064" s="3"/>
      <c r="AR3064" s="3"/>
      <c r="AS3064" s="6"/>
      <c r="AT3064" s="1"/>
      <c r="AU3064" s="1"/>
      <c r="AV3064" s="1"/>
      <c r="AW3064" s="1"/>
      <c r="AX3064" s="1"/>
      <c r="AY3064" s="1"/>
      <c r="AZ3064" s="1"/>
      <c r="BA3064" s="1"/>
      <c r="BB3064" s="1"/>
    </row>
    <row r="3065" spans="1:54" x14ac:dyDescent="0.2">
      <c r="A3065" s="158">
        <f t="shared" si="1632"/>
        <v>44221</v>
      </c>
      <c r="B3065" s="2">
        <f t="shared" si="1616"/>
        <v>276380.82069918764</v>
      </c>
      <c r="C3065" s="2">
        <f t="shared" si="1633"/>
        <v>175628.73537419</v>
      </c>
      <c r="D3065" s="2">
        <f>SUM(Y3065:Y$3268)</f>
        <v>13519.485672479999</v>
      </c>
      <c r="E3065" s="73">
        <f t="shared" si="1617"/>
        <v>162109.24970171001</v>
      </c>
      <c r="F3065" s="88">
        <f t="shared" si="1643"/>
        <v>5486.52</v>
      </c>
      <c r="G3065" s="3">
        <f>IF(AND(N3065=1,N3064&gt;1),VLOOKUP(A3064,[1]Plan1!$BK$81:$BM$259,3),G3064)</f>
        <v>5560.59</v>
      </c>
      <c r="H3065" s="11">
        <f t="shared" si="1644"/>
        <v>44150</v>
      </c>
      <c r="I3065" s="11">
        <f t="shared" si="1645"/>
        <v>44180</v>
      </c>
      <c r="J3065" s="12">
        <f t="shared" si="1618"/>
        <v>1.3500360884495022E-2</v>
      </c>
      <c r="K3065" s="11">
        <f t="shared" si="1634"/>
        <v>44244</v>
      </c>
      <c r="L3065" s="11">
        <f t="shared" si="1619"/>
        <v>44244</v>
      </c>
      <c r="M3065" s="1">
        <f t="shared" si="1638"/>
        <v>22</v>
      </c>
      <c r="N3065" s="1">
        <f t="shared" si="1620"/>
        <v>7</v>
      </c>
      <c r="O3065" s="2">
        <f t="shared" si="1621"/>
        <v>1.0042759400000001</v>
      </c>
      <c r="P3065" s="13">
        <f t="shared" si="1646"/>
        <v>1.00890013</v>
      </c>
      <c r="Q3065" s="13">
        <f t="shared" si="1639"/>
        <v>1.5686071950732448</v>
      </c>
      <c r="R3065" s="2">
        <f t="shared" si="1642"/>
        <v>1.57531446</v>
      </c>
      <c r="S3065" s="2">
        <f t="shared" si="1635"/>
        <v>1.5280405699999999</v>
      </c>
      <c r="T3065" s="2">
        <f t="shared" si="1622"/>
        <v>268367.83290954999</v>
      </c>
      <c r="U3065" s="2">
        <f t="shared" si="1623"/>
        <v>7138.8369206031712</v>
      </c>
      <c r="V3065" s="2">
        <f t="shared" si="1624"/>
        <v>93263.795453144456</v>
      </c>
      <c r="W3065" s="2">
        <f t="shared" si="1625"/>
        <v>276031.36774793762</v>
      </c>
      <c r="X3065" s="17">
        <f t="shared" si="1626"/>
        <v>0</v>
      </c>
      <c r="Y3065" s="2">
        <f t="shared" si="1627"/>
        <v>0</v>
      </c>
      <c r="Z3065" s="72">
        <f t="shared" si="1628"/>
        <v>0</v>
      </c>
      <c r="AA3065" s="2">
        <f t="shared" si="1614"/>
        <v>0</v>
      </c>
      <c r="AB3065" s="12">
        <f t="shared" si="1636"/>
        <v>4.6600000000000003E-2</v>
      </c>
      <c r="AC3065" s="17">
        <f t="shared" si="1629"/>
        <v>7</v>
      </c>
      <c r="AD3065" s="17">
        <v>252</v>
      </c>
      <c r="AE3065" s="13">
        <f t="shared" si="1640"/>
        <v>1.0012659900000001</v>
      </c>
      <c r="AF3065" s="2">
        <f t="shared" si="1615"/>
        <v>339.75099277999999</v>
      </c>
      <c r="AG3065" s="2">
        <f t="shared" si="1630"/>
        <v>349.45295125000001</v>
      </c>
      <c r="AH3065" s="3">
        <f t="shared" si="1631"/>
        <v>0</v>
      </c>
      <c r="AI3065" s="4" t="str">
        <f t="shared" si="1641"/>
        <v>A+J=</v>
      </c>
      <c r="AJ3065" s="11">
        <f t="shared" si="1637"/>
        <v>44244</v>
      </c>
      <c r="AK3065" s="11"/>
      <c r="AL3065" s="4"/>
      <c r="AM3065" s="1"/>
      <c r="AN3065" s="11"/>
      <c r="AO3065" s="1"/>
      <c r="AP3065" s="1"/>
      <c r="AQ3065" s="3"/>
      <c r="AR3065" s="3"/>
      <c r="AS3065" s="6"/>
      <c r="AT3065" s="1"/>
      <c r="AU3065" s="1"/>
      <c r="AV3065" s="1"/>
      <c r="AW3065" s="1"/>
      <c r="AX3065" s="1"/>
      <c r="AY3065" s="1"/>
      <c r="AZ3065" s="1"/>
      <c r="BA3065" s="1"/>
      <c r="BB3065" s="1"/>
    </row>
    <row r="3066" spans="1:54" x14ac:dyDescent="0.2">
      <c r="A3066" s="158">
        <f t="shared" si="1632"/>
        <v>44222</v>
      </c>
      <c r="B3066" s="2">
        <f t="shared" si="1616"/>
        <v>276586.71299627109</v>
      </c>
      <c r="C3066" s="2">
        <f t="shared" si="1633"/>
        <v>175628.73537419</v>
      </c>
      <c r="D3066" s="2">
        <f>SUM(Y3066:Y$3268)</f>
        <v>13519.485672479999</v>
      </c>
      <c r="E3066" s="73">
        <f t="shared" si="1617"/>
        <v>162109.24970171001</v>
      </c>
      <c r="F3066" s="88">
        <f t="shared" si="1643"/>
        <v>5486.52</v>
      </c>
      <c r="G3066" s="3">
        <f>IF(AND(N3066=1,N3065&gt;1),VLOOKUP(A3065,[1]Plan1!$BK$81:$BM$259,3),G3065)</f>
        <v>5560.59</v>
      </c>
      <c r="H3066" s="11">
        <f t="shared" si="1644"/>
        <v>44150</v>
      </c>
      <c r="I3066" s="11">
        <f t="shared" si="1645"/>
        <v>44180</v>
      </c>
      <c r="J3066" s="12">
        <f t="shared" si="1618"/>
        <v>1.3500360884495022E-2</v>
      </c>
      <c r="K3066" s="11">
        <f t="shared" si="1634"/>
        <v>44244</v>
      </c>
      <c r="L3066" s="11">
        <f t="shared" si="1619"/>
        <v>44244</v>
      </c>
      <c r="M3066" s="1">
        <f t="shared" si="1638"/>
        <v>22</v>
      </c>
      <c r="N3066" s="1">
        <f t="shared" si="1620"/>
        <v>8</v>
      </c>
      <c r="O3066" s="2">
        <f t="shared" si="1621"/>
        <v>1.0048882800000001</v>
      </c>
      <c r="P3066" s="13">
        <f t="shared" si="1646"/>
        <v>1.00890013</v>
      </c>
      <c r="Q3066" s="13">
        <f t="shared" si="1639"/>
        <v>1.5686071950732448</v>
      </c>
      <c r="R3066" s="2">
        <f t="shared" si="1642"/>
        <v>1.57627498</v>
      </c>
      <c r="S3066" s="2">
        <f t="shared" si="1635"/>
        <v>1.5280405699999999</v>
      </c>
      <c r="T3066" s="2">
        <f t="shared" si="1622"/>
        <v>268367.83290954999</v>
      </c>
      <c r="U3066" s="2">
        <f t="shared" si="1623"/>
        <v>7138.8369206031712</v>
      </c>
      <c r="V3066" s="2">
        <f t="shared" si="1624"/>
        <v>93419.504629667936</v>
      </c>
      <c r="W3066" s="2">
        <f t="shared" si="1625"/>
        <v>276187.07692446111</v>
      </c>
      <c r="X3066" s="17">
        <f t="shared" si="1626"/>
        <v>0</v>
      </c>
      <c r="Y3066" s="2">
        <f t="shared" si="1627"/>
        <v>0</v>
      </c>
      <c r="Z3066" s="72">
        <f t="shared" si="1628"/>
        <v>0</v>
      </c>
      <c r="AA3066" s="2">
        <f t="shared" si="1614"/>
        <v>0</v>
      </c>
      <c r="AB3066" s="12">
        <f t="shared" si="1636"/>
        <v>4.6600000000000003E-2</v>
      </c>
      <c r="AC3066" s="17">
        <f t="shared" si="1629"/>
        <v>8</v>
      </c>
      <c r="AD3066" s="17">
        <v>252</v>
      </c>
      <c r="AE3066" s="13">
        <f t="shared" si="1640"/>
        <v>1.001446976</v>
      </c>
      <c r="AF3066" s="2">
        <f t="shared" si="1615"/>
        <v>388.32181338999999</v>
      </c>
      <c r="AG3066" s="2">
        <f t="shared" si="1630"/>
        <v>399.63607180999998</v>
      </c>
      <c r="AH3066" s="3">
        <f t="shared" si="1631"/>
        <v>0</v>
      </c>
      <c r="AI3066" s="4" t="str">
        <f t="shared" si="1641"/>
        <v>A+J=</v>
      </c>
      <c r="AJ3066" s="11">
        <f t="shared" si="1637"/>
        <v>44244</v>
      </c>
      <c r="AK3066" s="11"/>
      <c r="AL3066" s="4"/>
      <c r="AM3066" s="1"/>
      <c r="AN3066" s="11"/>
      <c r="AO3066" s="1"/>
      <c r="AP3066" s="1"/>
      <c r="AQ3066" s="3"/>
      <c r="AR3066" s="3"/>
      <c r="AS3066" s="6"/>
      <c r="AT3066" s="1"/>
      <c r="AU3066" s="1"/>
      <c r="AV3066" s="1"/>
      <c r="AW3066" s="1"/>
      <c r="AX3066" s="1"/>
      <c r="AY3066" s="1"/>
      <c r="AZ3066" s="1"/>
      <c r="BA3066" s="1"/>
      <c r="BB3066" s="1"/>
    </row>
    <row r="3067" spans="1:54" x14ac:dyDescent="0.2">
      <c r="A3067" s="158">
        <f t="shared" si="1632"/>
        <v>44223</v>
      </c>
      <c r="B3067" s="2">
        <f t="shared" si="1616"/>
        <v>276792.76847527444</v>
      </c>
      <c r="C3067" s="2">
        <f t="shared" si="1633"/>
        <v>175628.73537419</v>
      </c>
      <c r="D3067" s="2">
        <f>SUM(Y3067:Y$3268)</f>
        <v>13519.485672479999</v>
      </c>
      <c r="E3067" s="73">
        <f t="shared" si="1617"/>
        <v>162109.24970171001</v>
      </c>
      <c r="F3067" s="88">
        <f t="shared" si="1643"/>
        <v>5486.52</v>
      </c>
      <c r="G3067" s="3">
        <f>IF(AND(N3067=1,N3066&gt;1),VLOOKUP(A3066,[1]Plan1!$BK$81:$BM$259,3),G3066)</f>
        <v>5560.59</v>
      </c>
      <c r="H3067" s="11">
        <f t="shared" si="1644"/>
        <v>44150</v>
      </c>
      <c r="I3067" s="11">
        <f t="shared" si="1645"/>
        <v>44180</v>
      </c>
      <c r="J3067" s="12">
        <f t="shared" si="1618"/>
        <v>1.3500360884495022E-2</v>
      </c>
      <c r="K3067" s="11">
        <f t="shared" si="1634"/>
        <v>44244</v>
      </c>
      <c r="L3067" s="11">
        <f t="shared" si="1619"/>
        <v>44244</v>
      </c>
      <c r="M3067" s="1">
        <f t="shared" si="1638"/>
        <v>22</v>
      </c>
      <c r="N3067" s="1">
        <f t="shared" si="1620"/>
        <v>9</v>
      </c>
      <c r="O3067" s="2">
        <f t="shared" si="1621"/>
        <v>1.005501</v>
      </c>
      <c r="P3067" s="13">
        <f t="shared" si="1646"/>
        <v>1.00890013</v>
      </c>
      <c r="Q3067" s="13">
        <f t="shared" si="1639"/>
        <v>1.5686071950732448</v>
      </c>
      <c r="R3067" s="2">
        <f t="shared" si="1642"/>
        <v>1.5772360999999999</v>
      </c>
      <c r="S3067" s="2">
        <f t="shared" si="1635"/>
        <v>1.5280405699999999</v>
      </c>
      <c r="T3067" s="2">
        <f t="shared" si="1622"/>
        <v>268367.83290954999</v>
      </c>
      <c r="U3067" s="2">
        <f t="shared" si="1623"/>
        <v>7138.8369206031712</v>
      </c>
      <c r="V3067" s="2">
        <f t="shared" si="1624"/>
        <v>93575.311071741235</v>
      </c>
      <c r="W3067" s="2">
        <f t="shared" si="1625"/>
        <v>276342.88336653443</v>
      </c>
      <c r="X3067" s="17">
        <f t="shared" si="1626"/>
        <v>0</v>
      </c>
      <c r="Y3067" s="2">
        <f t="shared" si="1627"/>
        <v>0</v>
      </c>
      <c r="Z3067" s="72">
        <f t="shared" si="1628"/>
        <v>0</v>
      </c>
      <c r="AA3067" s="2">
        <f t="shared" si="1614"/>
        <v>0</v>
      </c>
      <c r="AB3067" s="12">
        <f t="shared" si="1636"/>
        <v>4.6600000000000003E-2</v>
      </c>
      <c r="AC3067" s="17">
        <f t="shared" si="1629"/>
        <v>9</v>
      </c>
      <c r="AD3067" s="17">
        <v>252</v>
      </c>
      <c r="AE3067" s="13">
        <f t="shared" si="1640"/>
        <v>1.0016279960000001</v>
      </c>
      <c r="AF3067" s="2">
        <f t="shared" si="1615"/>
        <v>436.90175850000003</v>
      </c>
      <c r="AG3067" s="2">
        <f t="shared" si="1630"/>
        <v>449.88510874000002</v>
      </c>
      <c r="AH3067" s="3">
        <f t="shared" si="1631"/>
        <v>0</v>
      </c>
      <c r="AI3067" s="4" t="str">
        <f t="shared" si="1641"/>
        <v>A+J=</v>
      </c>
      <c r="AJ3067" s="11">
        <f t="shared" si="1637"/>
        <v>44244</v>
      </c>
      <c r="AK3067" s="11"/>
      <c r="AL3067" s="4"/>
      <c r="AM3067" s="1"/>
      <c r="AN3067" s="11"/>
      <c r="AO3067" s="1"/>
      <c r="AP3067" s="1"/>
      <c r="AQ3067" s="3"/>
      <c r="AR3067" s="3"/>
      <c r="AS3067" s="6"/>
      <c r="AT3067" s="1"/>
      <c r="AU3067" s="1"/>
      <c r="AV3067" s="1"/>
      <c r="AW3067" s="1"/>
      <c r="AX3067" s="1"/>
      <c r="AY3067" s="1"/>
      <c r="AZ3067" s="1"/>
      <c r="BA3067" s="1"/>
      <c r="BB3067" s="1"/>
    </row>
    <row r="3068" spans="1:54" x14ac:dyDescent="0.2">
      <c r="A3068" s="158">
        <f t="shared" si="1632"/>
        <v>44224</v>
      </c>
      <c r="B3068" s="2">
        <f t="shared" si="1616"/>
        <v>276998.98015580757</v>
      </c>
      <c r="C3068" s="2">
        <f t="shared" si="1633"/>
        <v>175628.73537419</v>
      </c>
      <c r="D3068" s="2">
        <f>SUM(Y3068:Y$3268)</f>
        <v>13519.485672479999</v>
      </c>
      <c r="E3068" s="73">
        <f t="shared" si="1617"/>
        <v>162109.24970171001</v>
      </c>
      <c r="F3068" s="88">
        <f t="shared" si="1643"/>
        <v>5486.52</v>
      </c>
      <c r="G3068" s="3">
        <f>IF(AND(N3068=1,N3067&gt;1),VLOOKUP(A3067,[1]Plan1!$BK$81:$BM$259,3),G3067)</f>
        <v>5560.59</v>
      </c>
      <c r="H3068" s="11">
        <f t="shared" si="1644"/>
        <v>44150</v>
      </c>
      <c r="I3068" s="11">
        <f t="shared" si="1645"/>
        <v>44180</v>
      </c>
      <c r="J3068" s="12">
        <f t="shared" si="1618"/>
        <v>1.3500360884495022E-2</v>
      </c>
      <c r="K3068" s="11">
        <f t="shared" si="1634"/>
        <v>44244</v>
      </c>
      <c r="L3068" s="11">
        <f t="shared" si="1619"/>
        <v>44244</v>
      </c>
      <c r="M3068" s="1">
        <f t="shared" si="1638"/>
        <v>22</v>
      </c>
      <c r="N3068" s="1">
        <f t="shared" si="1620"/>
        <v>10</v>
      </c>
      <c r="O3068" s="2">
        <f t="shared" si="1621"/>
        <v>1.0061140799999999</v>
      </c>
      <c r="P3068" s="13">
        <f t="shared" si="1646"/>
        <v>1.00890013</v>
      </c>
      <c r="Q3068" s="13">
        <f t="shared" si="1639"/>
        <v>1.5686071950732448</v>
      </c>
      <c r="R3068" s="2">
        <f t="shared" si="1642"/>
        <v>1.57819778</v>
      </c>
      <c r="S3068" s="2">
        <f t="shared" si="1635"/>
        <v>1.5280405699999999</v>
      </c>
      <c r="T3068" s="2">
        <f t="shared" si="1622"/>
        <v>268367.83290954999</v>
      </c>
      <c r="U3068" s="2">
        <f t="shared" si="1623"/>
        <v>7138.8369206031712</v>
      </c>
      <c r="V3068" s="2">
        <f t="shared" si="1624"/>
        <v>93731.208294994387</v>
      </c>
      <c r="W3068" s="2">
        <f t="shared" si="1625"/>
        <v>276498.78058978758</v>
      </c>
      <c r="X3068" s="17">
        <f t="shared" si="1626"/>
        <v>0</v>
      </c>
      <c r="Y3068" s="2">
        <f t="shared" si="1627"/>
        <v>0</v>
      </c>
      <c r="Z3068" s="72">
        <f t="shared" si="1628"/>
        <v>0</v>
      </c>
      <c r="AA3068" s="2">
        <f t="shared" si="1614"/>
        <v>0</v>
      </c>
      <c r="AB3068" s="12">
        <f t="shared" si="1636"/>
        <v>4.6600000000000003E-2</v>
      </c>
      <c r="AC3068" s="17">
        <f t="shared" si="1629"/>
        <v>10</v>
      </c>
      <c r="AD3068" s="17">
        <v>252</v>
      </c>
      <c r="AE3068" s="13">
        <f t="shared" si="1640"/>
        <v>1.0018090479999999</v>
      </c>
      <c r="AF3068" s="2">
        <f t="shared" si="1615"/>
        <v>485.49029137999997</v>
      </c>
      <c r="AG3068" s="2">
        <f t="shared" si="1630"/>
        <v>500.19956602000002</v>
      </c>
      <c r="AH3068" s="3">
        <f t="shared" si="1631"/>
        <v>0</v>
      </c>
      <c r="AI3068" s="4" t="str">
        <f t="shared" si="1641"/>
        <v>A+J=</v>
      </c>
      <c r="AJ3068" s="11">
        <f t="shared" si="1637"/>
        <v>44244</v>
      </c>
      <c r="AK3068" s="11"/>
      <c r="AL3068" s="4"/>
      <c r="AM3068" s="1"/>
      <c r="AN3068" s="11"/>
      <c r="AO3068" s="1"/>
      <c r="AP3068" s="1"/>
      <c r="AQ3068" s="3"/>
      <c r="AR3068" s="3"/>
      <c r="AS3068" s="6"/>
      <c r="AT3068" s="1"/>
      <c r="AU3068" s="1"/>
      <c r="AV3068" s="1"/>
      <c r="AW3068" s="1"/>
      <c r="AX3068" s="1"/>
      <c r="AY3068" s="1"/>
      <c r="AZ3068" s="1"/>
      <c r="BA3068" s="1"/>
      <c r="BB3068" s="1"/>
    </row>
    <row r="3069" spans="1:54" x14ac:dyDescent="0.2">
      <c r="A3069" s="158">
        <f t="shared" si="1632"/>
        <v>44225</v>
      </c>
      <c r="B3069" s="2">
        <f t="shared" si="1616"/>
        <v>277205.35622374306</v>
      </c>
      <c r="C3069" s="2">
        <f t="shared" si="1633"/>
        <v>175628.73537419</v>
      </c>
      <c r="D3069" s="2">
        <f>SUM(Y3069:Y$3268)</f>
        <v>13519.485672479999</v>
      </c>
      <c r="E3069" s="73">
        <f t="shared" si="1617"/>
        <v>162109.24970171001</v>
      </c>
      <c r="F3069" s="88">
        <f t="shared" si="1643"/>
        <v>5486.52</v>
      </c>
      <c r="G3069" s="3">
        <f>IF(AND(N3069=1,N3068&gt;1),VLOOKUP(A3068,[1]Plan1!$BK$81:$BM$259,3),G3068)</f>
        <v>5560.59</v>
      </c>
      <c r="H3069" s="11">
        <f t="shared" si="1644"/>
        <v>44150</v>
      </c>
      <c r="I3069" s="11">
        <f t="shared" si="1645"/>
        <v>44180</v>
      </c>
      <c r="J3069" s="12">
        <f t="shared" si="1618"/>
        <v>1.3500360884495022E-2</v>
      </c>
      <c r="K3069" s="11">
        <f t="shared" si="1634"/>
        <v>44244</v>
      </c>
      <c r="L3069" s="11">
        <f t="shared" si="1619"/>
        <v>44244</v>
      </c>
      <c r="M3069" s="1">
        <f t="shared" si="1638"/>
        <v>22</v>
      </c>
      <c r="N3069" s="1">
        <f t="shared" si="1620"/>
        <v>11</v>
      </c>
      <c r="O3069" s="2">
        <f t="shared" si="1621"/>
        <v>1.0067275499999999</v>
      </c>
      <c r="P3069" s="13">
        <f t="shared" si="1646"/>
        <v>1.00890013</v>
      </c>
      <c r="Q3069" s="13">
        <f t="shared" si="1639"/>
        <v>1.5686071950732448</v>
      </c>
      <c r="R3069" s="2">
        <f t="shared" si="1642"/>
        <v>1.5791600699999999</v>
      </c>
      <c r="S3069" s="2">
        <f t="shared" si="1635"/>
        <v>1.5280405699999999</v>
      </c>
      <c r="T3069" s="2">
        <f t="shared" si="1622"/>
        <v>268367.83290954999</v>
      </c>
      <c r="U3069" s="2">
        <f t="shared" si="1623"/>
        <v>7138.8369206031712</v>
      </c>
      <c r="V3069" s="2">
        <f t="shared" si="1624"/>
        <v>93887.204404889839</v>
      </c>
      <c r="W3069" s="2">
        <f t="shared" si="1625"/>
        <v>276654.77669968305</v>
      </c>
      <c r="X3069" s="17">
        <f t="shared" si="1626"/>
        <v>0</v>
      </c>
      <c r="Y3069" s="2">
        <f t="shared" si="1627"/>
        <v>0</v>
      </c>
      <c r="Z3069" s="72">
        <f t="shared" si="1628"/>
        <v>0</v>
      </c>
      <c r="AA3069" s="2">
        <f t="shared" si="1614"/>
        <v>0</v>
      </c>
      <c r="AB3069" s="12">
        <f t="shared" si="1636"/>
        <v>4.6600000000000003E-2</v>
      </c>
      <c r="AC3069" s="17">
        <f t="shared" si="1629"/>
        <v>11</v>
      </c>
      <c r="AD3069" s="17">
        <v>252</v>
      </c>
      <c r="AE3069" s="13">
        <f t="shared" si="1640"/>
        <v>1.001990132</v>
      </c>
      <c r="AF3069" s="2">
        <f t="shared" si="1615"/>
        <v>534.08741204</v>
      </c>
      <c r="AG3069" s="2">
        <f t="shared" si="1630"/>
        <v>550.57952406000004</v>
      </c>
      <c r="AH3069" s="3">
        <f t="shared" si="1631"/>
        <v>0</v>
      </c>
      <c r="AI3069" s="4" t="str">
        <f t="shared" si="1641"/>
        <v>A+J=</v>
      </c>
      <c r="AJ3069" s="11">
        <f t="shared" si="1637"/>
        <v>44244</v>
      </c>
      <c r="AK3069" s="11"/>
      <c r="AL3069" s="4"/>
      <c r="AM3069" s="1"/>
      <c r="AN3069" s="11"/>
      <c r="AO3069" s="1"/>
      <c r="AP3069" s="1"/>
      <c r="AQ3069" s="3"/>
      <c r="AR3069" s="3"/>
      <c r="AS3069" s="6"/>
      <c r="AT3069" s="1"/>
      <c r="AU3069" s="1"/>
      <c r="AV3069" s="1"/>
      <c r="AW3069" s="1"/>
      <c r="AX3069" s="1"/>
      <c r="AY3069" s="1"/>
      <c r="AZ3069" s="1"/>
      <c r="BA3069" s="1"/>
      <c r="BB3069" s="1"/>
    </row>
    <row r="3070" spans="1:54" x14ac:dyDescent="0.2">
      <c r="A3070" s="158">
        <f t="shared" si="1632"/>
        <v>44226</v>
      </c>
      <c r="B3070" s="2">
        <f t="shared" si="1616"/>
        <v>277411.89080294076</v>
      </c>
      <c r="C3070" s="2">
        <f t="shared" si="1633"/>
        <v>175628.73537419</v>
      </c>
      <c r="D3070" s="2">
        <f>SUM(Y3070:Y$3268)</f>
        <v>13519.485672479999</v>
      </c>
      <c r="E3070" s="73">
        <f t="shared" si="1617"/>
        <v>162109.24970171001</v>
      </c>
      <c r="F3070" s="88">
        <f t="shared" si="1643"/>
        <v>5486.52</v>
      </c>
      <c r="G3070" s="3">
        <f>IF(AND(N3070=1,N3069&gt;1),VLOOKUP(A3069,[1]Plan1!$BK$81:$BM$259,3),G3069)</f>
        <v>5560.59</v>
      </c>
      <c r="H3070" s="11">
        <f t="shared" si="1644"/>
        <v>44150</v>
      </c>
      <c r="I3070" s="11">
        <f t="shared" si="1645"/>
        <v>44180</v>
      </c>
      <c r="J3070" s="12">
        <f t="shared" si="1618"/>
        <v>1.3500360884495022E-2</v>
      </c>
      <c r="K3070" s="11">
        <f t="shared" si="1634"/>
        <v>44244</v>
      </c>
      <c r="L3070" s="11">
        <f t="shared" si="1619"/>
        <v>44244</v>
      </c>
      <c r="M3070" s="1">
        <f t="shared" si="1638"/>
        <v>22</v>
      </c>
      <c r="N3070" s="1">
        <f t="shared" si="1620"/>
        <v>12</v>
      </c>
      <c r="O3070" s="2">
        <f t="shared" si="1621"/>
        <v>1.00734138</v>
      </c>
      <c r="P3070" s="13">
        <f t="shared" si="1646"/>
        <v>1.00890013</v>
      </c>
      <c r="Q3070" s="13">
        <f t="shared" si="1639"/>
        <v>1.5686071950732448</v>
      </c>
      <c r="R3070" s="2">
        <f t="shared" si="1642"/>
        <v>1.5801229299999999</v>
      </c>
      <c r="S3070" s="2">
        <f t="shared" si="1635"/>
        <v>1.5280405699999999</v>
      </c>
      <c r="T3070" s="2">
        <f t="shared" si="1622"/>
        <v>268367.83290954999</v>
      </c>
      <c r="U3070" s="2">
        <f t="shared" si="1623"/>
        <v>7138.8369206031712</v>
      </c>
      <c r="V3070" s="2">
        <f t="shared" si="1624"/>
        <v>94043.292917057624</v>
      </c>
      <c r="W3070" s="2">
        <f t="shared" si="1625"/>
        <v>276810.86521185079</v>
      </c>
      <c r="X3070" s="17">
        <f t="shared" si="1626"/>
        <v>0</v>
      </c>
      <c r="Y3070" s="2">
        <f t="shared" si="1627"/>
        <v>0</v>
      </c>
      <c r="Z3070" s="72">
        <f t="shared" si="1628"/>
        <v>0</v>
      </c>
      <c r="AA3070" s="2">
        <f t="shared" si="1614"/>
        <v>0</v>
      </c>
      <c r="AB3070" s="12">
        <f t="shared" si="1636"/>
        <v>4.6600000000000003E-2</v>
      </c>
      <c r="AC3070" s="17">
        <f t="shared" si="1629"/>
        <v>12</v>
      </c>
      <c r="AD3070" s="17">
        <v>252</v>
      </c>
      <c r="AE3070" s="13">
        <f t="shared" si="1640"/>
        <v>1.00217125</v>
      </c>
      <c r="AF3070" s="2">
        <f t="shared" si="1615"/>
        <v>582.69365719999996</v>
      </c>
      <c r="AG3070" s="2">
        <f t="shared" si="1630"/>
        <v>601.02559109000003</v>
      </c>
      <c r="AH3070" s="3">
        <f t="shared" si="1631"/>
        <v>0</v>
      </c>
      <c r="AI3070" s="4" t="str">
        <f t="shared" si="1641"/>
        <v>A+J=</v>
      </c>
      <c r="AJ3070" s="11">
        <f t="shared" si="1637"/>
        <v>44244</v>
      </c>
      <c r="AK3070" s="11"/>
      <c r="AL3070" s="4"/>
      <c r="AM3070" s="1"/>
      <c r="AN3070" s="11"/>
      <c r="AO3070" s="1"/>
      <c r="AP3070" s="1"/>
      <c r="AQ3070" s="3"/>
      <c r="AR3070" s="3"/>
      <c r="AS3070" s="6"/>
      <c r="AT3070" s="1"/>
      <c r="AU3070" s="1"/>
      <c r="AV3070" s="1"/>
      <c r="AW3070" s="1"/>
      <c r="AX3070" s="1"/>
      <c r="AY3070" s="1"/>
      <c r="AZ3070" s="1"/>
      <c r="BA3070" s="1"/>
      <c r="BB3070" s="1"/>
    </row>
    <row r="3071" spans="1:54" x14ac:dyDescent="0.2">
      <c r="A3071" s="158">
        <f t="shared" si="1632"/>
        <v>44227</v>
      </c>
      <c r="B3071" s="2">
        <f t="shared" si="1616"/>
        <v>277411.89080294076</v>
      </c>
      <c r="C3071" s="2">
        <f t="shared" si="1633"/>
        <v>175628.73537419</v>
      </c>
      <c r="D3071" s="2">
        <f>SUM(Y3071:Y$3268)</f>
        <v>13519.485672479999</v>
      </c>
      <c r="E3071" s="73">
        <f t="shared" si="1617"/>
        <v>162109.24970171001</v>
      </c>
      <c r="F3071" s="88">
        <f t="shared" si="1643"/>
        <v>5486.52</v>
      </c>
      <c r="G3071" s="3">
        <f>IF(AND(N3071=1,N3070&gt;1),VLOOKUP(A3070,[1]Plan1!$BK$81:$BM$259,3),G3070)</f>
        <v>5560.59</v>
      </c>
      <c r="H3071" s="11">
        <f t="shared" si="1644"/>
        <v>44150</v>
      </c>
      <c r="I3071" s="11">
        <f t="shared" si="1645"/>
        <v>44180</v>
      </c>
      <c r="J3071" s="12">
        <f t="shared" si="1618"/>
        <v>1.3500360884495022E-2</v>
      </c>
      <c r="K3071" s="11">
        <f t="shared" si="1634"/>
        <v>44244</v>
      </c>
      <c r="L3071" s="11">
        <f t="shared" si="1619"/>
        <v>44244</v>
      </c>
      <c r="M3071" s="1">
        <f t="shared" si="1638"/>
        <v>22</v>
      </c>
      <c r="N3071" s="1">
        <f t="shared" si="1620"/>
        <v>12</v>
      </c>
      <c r="O3071" s="2">
        <f t="shared" si="1621"/>
        <v>1.00734138</v>
      </c>
      <c r="P3071" s="13">
        <f t="shared" si="1646"/>
        <v>1.00890013</v>
      </c>
      <c r="Q3071" s="13">
        <f t="shared" si="1639"/>
        <v>1.5686071950732448</v>
      </c>
      <c r="R3071" s="2">
        <f t="shared" si="1642"/>
        <v>1.5801229299999999</v>
      </c>
      <c r="S3071" s="2">
        <f t="shared" si="1635"/>
        <v>1.5280405699999999</v>
      </c>
      <c r="T3071" s="2">
        <f t="shared" si="1622"/>
        <v>268367.83290954999</v>
      </c>
      <c r="U3071" s="2">
        <f t="shared" si="1623"/>
        <v>7138.8369206031712</v>
      </c>
      <c r="V3071" s="2">
        <f t="shared" si="1624"/>
        <v>94043.292917057624</v>
      </c>
      <c r="W3071" s="2">
        <f t="shared" si="1625"/>
        <v>276810.86521185079</v>
      </c>
      <c r="X3071" s="17">
        <f t="shared" si="1626"/>
        <v>0</v>
      </c>
      <c r="Y3071" s="2">
        <f t="shared" si="1627"/>
        <v>0</v>
      </c>
      <c r="Z3071" s="72">
        <f t="shared" si="1628"/>
        <v>0</v>
      </c>
      <c r="AA3071" s="2">
        <f t="shared" si="1614"/>
        <v>0</v>
      </c>
      <c r="AB3071" s="12">
        <f t="shared" si="1636"/>
        <v>4.6600000000000003E-2</v>
      </c>
      <c r="AC3071" s="17">
        <f t="shared" si="1629"/>
        <v>12</v>
      </c>
      <c r="AD3071" s="17">
        <v>252</v>
      </c>
      <c r="AE3071" s="13">
        <f t="shared" si="1640"/>
        <v>1.00217125</v>
      </c>
      <c r="AF3071" s="2">
        <f t="shared" si="1615"/>
        <v>582.69365719999996</v>
      </c>
      <c r="AG3071" s="2">
        <f t="shared" si="1630"/>
        <v>601.02559109000003</v>
      </c>
      <c r="AH3071" s="3">
        <f t="shared" si="1631"/>
        <v>0</v>
      </c>
      <c r="AI3071" s="4" t="str">
        <f t="shared" si="1641"/>
        <v>A+J=</v>
      </c>
      <c r="AJ3071" s="11">
        <f t="shared" si="1637"/>
        <v>44244</v>
      </c>
      <c r="AK3071" s="11"/>
      <c r="AL3071" s="4"/>
      <c r="AM3071" s="1"/>
      <c r="AN3071" s="11"/>
      <c r="AO3071" s="1"/>
      <c r="AP3071" s="1"/>
      <c r="AQ3071" s="3"/>
      <c r="AR3071" s="3"/>
      <c r="AS3071" s="6"/>
      <c r="AT3071" s="1"/>
      <c r="AU3071" s="1"/>
      <c r="AV3071" s="1"/>
      <c r="AW3071" s="1"/>
      <c r="AX3071" s="1"/>
      <c r="AY3071" s="1"/>
      <c r="AZ3071" s="1"/>
      <c r="BA3071" s="1"/>
      <c r="BB3071" s="1"/>
    </row>
    <row r="3072" spans="1:54" x14ac:dyDescent="0.2">
      <c r="A3072" s="158">
        <f t="shared" si="1632"/>
        <v>44228</v>
      </c>
      <c r="B3072" s="2">
        <f t="shared" si="1616"/>
        <v>277411.89080294076</v>
      </c>
      <c r="C3072" s="2">
        <f t="shared" si="1633"/>
        <v>175628.73537419</v>
      </c>
      <c r="D3072" s="2">
        <f>SUM(Y3072:Y$3268)</f>
        <v>13519.485672479999</v>
      </c>
      <c r="E3072" s="73">
        <f t="shared" si="1617"/>
        <v>162109.24970171001</v>
      </c>
      <c r="F3072" s="88">
        <f t="shared" si="1643"/>
        <v>5486.52</v>
      </c>
      <c r="G3072" s="3">
        <f>IF(AND(N3072=1,N3071&gt;1),VLOOKUP(A3071,[1]Plan1!$BK$81:$BM$259,3),G3071)</f>
        <v>5560.59</v>
      </c>
      <c r="H3072" s="11">
        <f t="shared" si="1644"/>
        <v>44150</v>
      </c>
      <c r="I3072" s="11">
        <f t="shared" si="1645"/>
        <v>44180</v>
      </c>
      <c r="J3072" s="12">
        <f t="shared" si="1618"/>
        <v>1.3500360884495022E-2</v>
      </c>
      <c r="K3072" s="11">
        <f t="shared" si="1634"/>
        <v>44244</v>
      </c>
      <c r="L3072" s="11">
        <f t="shared" si="1619"/>
        <v>44244</v>
      </c>
      <c r="M3072" s="1">
        <f t="shared" si="1638"/>
        <v>22</v>
      </c>
      <c r="N3072" s="1">
        <f t="shared" si="1620"/>
        <v>12</v>
      </c>
      <c r="O3072" s="2">
        <f t="shared" si="1621"/>
        <v>1.00734138</v>
      </c>
      <c r="P3072" s="13">
        <f t="shared" si="1646"/>
        <v>1.00890013</v>
      </c>
      <c r="Q3072" s="13">
        <f t="shared" si="1639"/>
        <v>1.5686071950732448</v>
      </c>
      <c r="R3072" s="2">
        <f t="shared" si="1642"/>
        <v>1.5801229299999999</v>
      </c>
      <c r="S3072" s="2">
        <f t="shared" si="1635"/>
        <v>1.5280405699999999</v>
      </c>
      <c r="T3072" s="2">
        <f t="shared" si="1622"/>
        <v>268367.83290954999</v>
      </c>
      <c r="U3072" s="2">
        <f t="shared" si="1623"/>
        <v>7138.8369206031712</v>
      </c>
      <c r="V3072" s="2">
        <f t="shared" si="1624"/>
        <v>94043.292917057624</v>
      </c>
      <c r="W3072" s="2">
        <f t="shared" si="1625"/>
        <v>276810.86521185079</v>
      </c>
      <c r="X3072" s="17">
        <f t="shared" si="1626"/>
        <v>0</v>
      </c>
      <c r="Y3072" s="2">
        <f t="shared" si="1627"/>
        <v>0</v>
      </c>
      <c r="Z3072" s="72">
        <f t="shared" si="1628"/>
        <v>0</v>
      </c>
      <c r="AA3072" s="2">
        <f t="shared" si="1614"/>
        <v>0</v>
      </c>
      <c r="AB3072" s="12">
        <f t="shared" si="1636"/>
        <v>4.6600000000000003E-2</v>
      </c>
      <c r="AC3072" s="17">
        <f t="shared" si="1629"/>
        <v>12</v>
      </c>
      <c r="AD3072" s="17">
        <v>252</v>
      </c>
      <c r="AE3072" s="13">
        <f t="shared" si="1640"/>
        <v>1.00217125</v>
      </c>
      <c r="AF3072" s="2">
        <f t="shared" si="1615"/>
        <v>582.69365719999996</v>
      </c>
      <c r="AG3072" s="2">
        <f t="shared" si="1630"/>
        <v>601.02559109000003</v>
      </c>
      <c r="AH3072" s="3">
        <f t="shared" si="1631"/>
        <v>0</v>
      </c>
      <c r="AI3072" s="4" t="str">
        <f t="shared" si="1641"/>
        <v>A+J=</v>
      </c>
      <c r="AJ3072" s="11">
        <f t="shared" si="1637"/>
        <v>44244</v>
      </c>
      <c r="AK3072" s="11"/>
      <c r="AL3072" s="4"/>
      <c r="AM3072" s="1"/>
      <c r="AN3072" s="11"/>
      <c r="AO3072" s="1"/>
      <c r="AP3072" s="1"/>
      <c r="AQ3072" s="3"/>
      <c r="AR3072" s="3"/>
      <c r="AS3072" s="6"/>
      <c r="AT3072" s="1"/>
      <c r="AU3072" s="1"/>
      <c r="AV3072" s="1"/>
      <c r="AW3072" s="1"/>
      <c r="AX3072" s="1"/>
      <c r="AY3072" s="1"/>
      <c r="AZ3072" s="1"/>
      <c r="BA3072" s="1"/>
      <c r="BB3072" s="1"/>
    </row>
    <row r="3073" spans="1:54" x14ac:dyDescent="0.2">
      <c r="A3073" s="158">
        <f t="shared" si="1632"/>
        <v>44229</v>
      </c>
      <c r="B3073" s="2">
        <f t="shared" si="1616"/>
        <v>277618.58828030847</v>
      </c>
      <c r="C3073" s="2">
        <f t="shared" si="1633"/>
        <v>175628.73537419</v>
      </c>
      <c r="D3073" s="2">
        <f>SUM(Y3073:Y$3268)</f>
        <v>13519.485672479999</v>
      </c>
      <c r="E3073" s="73">
        <f t="shared" si="1617"/>
        <v>162109.24970171001</v>
      </c>
      <c r="F3073" s="88">
        <f t="shared" si="1643"/>
        <v>5486.52</v>
      </c>
      <c r="G3073" s="3">
        <f>IF(AND(N3073=1,N3072&gt;1),VLOOKUP(A3072,[1]Plan1!$BK$81:$BM$259,3),G3072)</f>
        <v>5560.59</v>
      </c>
      <c r="H3073" s="11">
        <f t="shared" si="1644"/>
        <v>44150</v>
      </c>
      <c r="I3073" s="11">
        <f t="shared" si="1645"/>
        <v>44180</v>
      </c>
      <c r="J3073" s="12">
        <f t="shared" si="1618"/>
        <v>1.3500360884495022E-2</v>
      </c>
      <c r="K3073" s="11">
        <f t="shared" si="1634"/>
        <v>44244</v>
      </c>
      <c r="L3073" s="11">
        <f t="shared" si="1619"/>
        <v>44244</v>
      </c>
      <c r="M3073" s="1">
        <f t="shared" si="1638"/>
        <v>22</v>
      </c>
      <c r="N3073" s="1">
        <f t="shared" si="1620"/>
        <v>13</v>
      </c>
      <c r="O3073" s="2">
        <f t="shared" si="1621"/>
        <v>1.0079555899999999</v>
      </c>
      <c r="P3073" s="13">
        <f t="shared" si="1646"/>
        <v>1.00890013</v>
      </c>
      <c r="Q3073" s="13">
        <f t="shared" si="1639"/>
        <v>1.5686071950732448</v>
      </c>
      <c r="R3073" s="2">
        <f t="shared" si="1642"/>
        <v>1.5810863900000001</v>
      </c>
      <c r="S3073" s="2">
        <f t="shared" si="1635"/>
        <v>1.5280405699999999</v>
      </c>
      <c r="T3073" s="2">
        <f t="shared" si="1622"/>
        <v>268367.83290954999</v>
      </c>
      <c r="U3073" s="2">
        <f t="shared" si="1623"/>
        <v>7138.8369206031712</v>
      </c>
      <c r="V3073" s="2">
        <f t="shared" si="1624"/>
        <v>94199.478694775258</v>
      </c>
      <c r="W3073" s="2">
        <f t="shared" si="1625"/>
        <v>276967.05098956847</v>
      </c>
      <c r="X3073" s="17">
        <f t="shared" si="1626"/>
        <v>0</v>
      </c>
      <c r="Y3073" s="2">
        <f t="shared" si="1627"/>
        <v>0</v>
      </c>
      <c r="Z3073" s="72">
        <f t="shared" si="1628"/>
        <v>0</v>
      </c>
      <c r="AA3073" s="2">
        <f t="shared" si="1614"/>
        <v>0</v>
      </c>
      <c r="AB3073" s="12">
        <f t="shared" si="1636"/>
        <v>4.6600000000000003E-2</v>
      </c>
      <c r="AC3073" s="17">
        <f t="shared" si="1629"/>
        <v>13</v>
      </c>
      <c r="AD3073" s="17">
        <v>252</v>
      </c>
      <c r="AE3073" s="13">
        <f t="shared" si="1640"/>
        <v>1.0023523999999999</v>
      </c>
      <c r="AF3073" s="2">
        <f t="shared" si="1615"/>
        <v>631.30849013</v>
      </c>
      <c r="AG3073" s="2">
        <f t="shared" si="1630"/>
        <v>651.53729074</v>
      </c>
      <c r="AH3073" s="3">
        <f t="shared" si="1631"/>
        <v>0</v>
      </c>
      <c r="AI3073" s="4" t="str">
        <f t="shared" si="1641"/>
        <v>A+J=</v>
      </c>
      <c r="AJ3073" s="11">
        <f t="shared" si="1637"/>
        <v>44244</v>
      </c>
      <c r="AK3073" s="11"/>
      <c r="AL3073" s="4"/>
      <c r="AM3073" s="1"/>
      <c r="AN3073" s="11"/>
      <c r="AO3073" s="1"/>
      <c r="AP3073" s="1"/>
      <c r="AQ3073" s="3"/>
      <c r="AR3073" s="3"/>
      <c r="AS3073" s="6"/>
      <c r="AT3073" s="1"/>
      <c r="AU3073" s="1"/>
      <c r="AV3073" s="1"/>
      <c r="AW3073" s="1"/>
      <c r="AX3073" s="1"/>
      <c r="AY3073" s="1"/>
      <c r="AZ3073" s="1"/>
      <c r="BA3073" s="1"/>
      <c r="BB3073" s="1"/>
    </row>
    <row r="3074" spans="1:54" x14ac:dyDescent="0.2">
      <c r="A3074" s="158">
        <f t="shared" si="1632"/>
        <v>44230</v>
      </c>
      <c r="B3074" s="2">
        <f t="shared" si="1616"/>
        <v>277825.44412523834</v>
      </c>
      <c r="C3074" s="2">
        <f t="shared" si="1633"/>
        <v>175628.73537419</v>
      </c>
      <c r="D3074" s="2">
        <f>SUM(Y3074:Y$3268)</f>
        <v>13519.485672479999</v>
      </c>
      <c r="E3074" s="73">
        <f t="shared" si="1617"/>
        <v>162109.24970171001</v>
      </c>
      <c r="F3074" s="88">
        <f t="shared" si="1643"/>
        <v>5486.52</v>
      </c>
      <c r="G3074" s="3">
        <f>IF(AND(N3074=1,N3073&gt;1),VLOOKUP(A3073,[1]Plan1!$BK$81:$BM$259,3),G3073)</f>
        <v>5560.59</v>
      </c>
      <c r="H3074" s="11">
        <f t="shared" si="1644"/>
        <v>44150</v>
      </c>
      <c r="I3074" s="11">
        <f t="shared" si="1645"/>
        <v>44180</v>
      </c>
      <c r="J3074" s="12">
        <f t="shared" si="1618"/>
        <v>1.3500360884495022E-2</v>
      </c>
      <c r="K3074" s="11">
        <f t="shared" si="1634"/>
        <v>44244</v>
      </c>
      <c r="L3074" s="11">
        <f t="shared" si="1619"/>
        <v>44244</v>
      </c>
      <c r="M3074" s="1">
        <f t="shared" si="1638"/>
        <v>22</v>
      </c>
      <c r="N3074" s="1">
        <f t="shared" si="1620"/>
        <v>14</v>
      </c>
      <c r="O3074" s="2">
        <f t="shared" si="1621"/>
        <v>1.00857017</v>
      </c>
      <c r="P3074" s="13">
        <f t="shared" si="1646"/>
        <v>1.00890013</v>
      </c>
      <c r="Q3074" s="13">
        <f t="shared" si="1639"/>
        <v>1.5686071950732448</v>
      </c>
      <c r="R3074" s="2">
        <f t="shared" si="1642"/>
        <v>1.5820504200000001</v>
      </c>
      <c r="S3074" s="2">
        <f t="shared" si="1635"/>
        <v>1.5280405699999999</v>
      </c>
      <c r="T3074" s="2">
        <f t="shared" si="1622"/>
        <v>268367.83290954999</v>
      </c>
      <c r="U3074" s="2">
        <f t="shared" si="1623"/>
        <v>7138.8369206031712</v>
      </c>
      <c r="V3074" s="2">
        <f t="shared" si="1624"/>
        <v>94355.756874765197</v>
      </c>
      <c r="W3074" s="2">
        <f t="shared" si="1625"/>
        <v>277123.32916955836</v>
      </c>
      <c r="X3074" s="17">
        <f t="shared" si="1626"/>
        <v>0</v>
      </c>
      <c r="Y3074" s="2">
        <f t="shared" si="1627"/>
        <v>0</v>
      </c>
      <c r="Z3074" s="72">
        <f t="shared" si="1628"/>
        <v>0</v>
      </c>
      <c r="AA3074" s="2">
        <f t="shared" si="1614"/>
        <v>0</v>
      </c>
      <c r="AB3074" s="12">
        <f t="shared" si="1636"/>
        <v>4.6600000000000003E-2</v>
      </c>
      <c r="AC3074" s="17">
        <f t="shared" si="1629"/>
        <v>14</v>
      </c>
      <c r="AD3074" s="17">
        <v>252</v>
      </c>
      <c r="AE3074" s="13">
        <f t="shared" si="1640"/>
        <v>1.002533583</v>
      </c>
      <c r="AF3074" s="2">
        <f t="shared" si="1615"/>
        <v>679.93217919999995</v>
      </c>
      <c r="AG3074" s="2">
        <f t="shared" si="1630"/>
        <v>702.11495567999998</v>
      </c>
      <c r="AH3074" s="3">
        <f t="shared" si="1631"/>
        <v>0</v>
      </c>
      <c r="AI3074" s="4" t="str">
        <f t="shared" si="1641"/>
        <v>A+J=</v>
      </c>
      <c r="AJ3074" s="11">
        <f t="shared" si="1637"/>
        <v>44244</v>
      </c>
      <c r="AK3074" s="11"/>
      <c r="AL3074" s="4"/>
      <c r="AM3074" s="1"/>
      <c r="AN3074" s="11"/>
      <c r="AO3074" s="1"/>
      <c r="AP3074" s="1"/>
      <c r="AQ3074" s="3"/>
      <c r="AR3074" s="3"/>
      <c r="AS3074" s="6"/>
      <c r="AT3074" s="1"/>
      <c r="AU3074" s="1"/>
      <c r="AV3074" s="1"/>
      <c r="AW3074" s="1"/>
      <c r="AX3074" s="1"/>
      <c r="AY3074" s="1"/>
      <c r="AZ3074" s="1"/>
      <c r="BA3074" s="1"/>
      <c r="BB3074" s="1"/>
    </row>
    <row r="3075" spans="1:54" x14ac:dyDescent="0.2">
      <c r="A3075" s="158">
        <f t="shared" si="1632"/>
        <v>44231</v>
      </c>
      <c r="B3075" s="2">
        <f t="shared" si="1616"/>
        <v>278032.46300261811</v>
      </c>
      <c r="C3075" s="2">
        <f t="shared" si="1633"/>
        <v>175628.73537419</v>
      </c>
      <c r="D3075" s="2">
        <f>SUM(Y3075:Y$3268)</f>
        <v>13519.485672479999</v>
      </c>
      <c r="E3075" s="73">
        <f t="shared" si="1617"/>
        <v>162109.24970171001</v>
      </c>
      <c r="F3075" s="88">
        <f t="shared" si="1643"/>
        <v>5486.52</v>
      </c>
      <c r="G3075" s="3">
        <f>IF(AND(N3075=1,N3074&gt;1),VLOOKUP(A3074,[1]Plan1!$BK$81:$BM$259,3),G3074)</f>
        <v>5560.59</v>
      </c>
      <c r="H3075" s="11">
        <f t="shared" si="1644"/>
        <v>44150</v>
      </c>
      <c r="I3075" s="11">
        <f t="shared" si="1645"/>
        <v>44180</v>
      </c>
      <c r="J3075" s="12">
        <f t="shared" si="1618"/>
        <v>1.3500360884495022E-2</v>
      </c>
      <c r="K3075" s="11">
        <f t="shared" si="1634"/>
        <v>44244</v>
      </c>
      <c r="L3075" s="11">
        <f t="shared" si="1619"/>
        <v>44244</v>
      </c>
      <c r="M3075" s="1">
        <f t="shared" si="1638"/>
        <v>22</v>
      </c>
      <c r="N3075" s="1">
        <f t="shared" si="1620"/>
        <v>15</v>
      </c>
      <c r="O3075" s="2">
        <f t="shared" si="1621"/>
        <v>1.0091851300000001</v>
      </c>
      <c r="P3075" s="13">
        <f t="shared" si="1646"/>
        <v>1.00890013</v>
      </c>
      <c r="Q3075" s="13">
        <f t="shared" si="1639"/>
        <v>1.5686071950732448</v>
      </c>
      <c r="R3075" s="2">
        <f t="shared" si="1642"/>
        <v>1.58301505</v>
      </c>
      <c r="S3075" s="2">
        <f t="shared" si="1635"/>
        <v>1.5280405699999999</v>
      </c>
      <c r="T3075" s="2">
        <f t="shared" si="1622"/>
        <v>268367.83290954999</v>
      </c>
      <c r="U3075" s="2">
        <f t="shared" si="1623"/>
        <v>7138.8369206031712</v>
      </c>
      <c r="V3075" s="2">
        <f t="shared" si="1624"/>
        <v>94512.13232030494</v>
      </c>
      <c r="W3075" s="2">
        <f t="shared" si="1625"/>
        <v>277279.70461509813</v>
      </c>
      <c r="X3075" s="17">
        <f t="shared" si="1626"/>
        <v>0</v>
      </c>
      <c r="Y3075" s="2">
        <f t="shared" si="1627"/>
        <v>0</v>
      </c>
      <c r="Z3075" s="72">
        <f t="shared" si="1628"/>
        <v>0</v>
      </c>
      <c r="AA3075" s="2">
        <f t="shared" si="1614"/>
        <v>0</v>
      </c>
      <c r="AB3075" s="12">
        <f t="shared" si="1636"/>
        <v>4.6600000000000003E-2</v>
      </c>
      <c r="AC3075" s="17">
        <f t="shared" si="1629"/>
        <v>15</v>
      </c>
      <c r="AD3075" s="17">
        <v>252</v>
      </c>
      <c r="AE3075" s="13">
        <f t="shared" si="1640"/>
        <v>1.002714798</v>
      </c>
      <c r="AF3075" s="2">
        <f t="shared" si="1615"/>
        <v>728.56445603999998</v>
      </c>
      <c r="AG3075" s="2">
        <f t="shared" si="1630"/>
        <v>752.75838752000004</v>
      </c>
      <c r="AH3075" s="3">
        <f t="shared" si="1631"/>
        <v>0</v>
      </c>
      <c r="AI3075" s="4" t="str">
        <f t="shared" si="1641"/>
        <v>A+J=</v>
      </c>
      <c r="AJ3075" s="11">
        <f t="shared" si="1637"/>
        <v>44244</v>
      </c>
      <c r="AK3075" s="11"/>
      <c r="AL3075" s="4"/>
      <c r="AM3075" s="1"/>
      <c r="AN3075" s="11"/>
      <c r="AO3075" s="1"/>
      <c r="AP3075" s="1"/>
      <c r="AQ3075" s="3"/>
      <c r="AR3075" s="3"/>
      <c r="AS3075" s="6"/>
      <c r="AT3075" s="1"/>
      <c r="AU3075" s="1"/>
      <c r="AV3075" s="1"/>
      <c r="AW3075" s="1"/>
      <c r="AX3075" s="1"/>
      <c r="AY3075" s="1"/>
      <c r="AZ3075" s="1"/>
      <c r="BA3075" s="1"/>
      <c r="BB3075" s="1"/>
    </row>
    <row r="3076" spans="1:54" x14ac:dyDescent="0.2">
      <c r="A3076" s="158">
        <f t="shared" si="1632"/>
        <v>44232</v>
      </c>
      <c r="B3076" s="2">
        <f t="shared" si="1616"/>
        <v>278239.64553521771</v>
      </c>
      <c r="C3076" s="2">
        <f t="shared" si="1633"/>
        <v>175628.73537419</v>
      </c>
      <c r="D3076" s="2">
        <f>SUM(Y3076:Y$3268)</f>
        <v>13519.485672479999</v>
      </c>
      <c r="E3076" s="73">
        <f t="shared" si="1617"/>
        <v>162109.24970171001</v>
      </c>
      <c r="F3076" s="88">
        <f t="shared" si="1643"/>
        <v>5486.52</v>
      </c>
      <c r="G3076" s="3">
        <f>IF(AND(N3076=1,N3075&gt;1),VLOOKUP(A3075,[1]Plan1!$BK$81:$BM$259,3),G3075)</f>
        <v>5560.59</v>
      </c>
      <c r="H3076" s="11">
        <f t="shared" si="1644"/>
        <v>44150</v>
      </c>
      <c r="I3076" s="11">
        <f t="shared" si="1645"/>
        <v>44180</v>
      </c>
      <c r="J3076" s="12">
        <f t="shared" si="1618"/>
        <v>1.3500360884495022E-2</v>
      </c>
      <c r="K3076" s="11">
        <f t="shared" si="1634"/>
        <v>44244</v>
      </c>
      <c r="L3076" s="11">
        <f t="shared" si="1619"/>
        <v>44244</v>
      </c>
      <c r="M3076" s="1">
        <f t="shared" si="1638"/>
        <v>22</v>
      </c>
      <c r="N3076" s="1">
        <f t="shared" si="1620"/>
        <v>16</v>
      </c>
      <c r="O3076" s="2">
        <f t="shared" si="1621"/>
        <v>1.0098004700000001</v>
      </c>
      <c r="P3076" s="13">
        <f t="shared" si="1646"/>
        <v>1.00890013</v>
      </c>
      <c r="Q3076" s="13">
        <f t="shared" si="1639"/>
        <v>1.5686071950732448</v>
      </c>
      <c r="R3076" s="2">
        <f t="shared" si="1642"/>
        <v>1.58398028</v>
      </c>
      <c r="S3076" s="2">
        <f t="shared" si="1635"/>
        <v>1.5280405699999999</v>
      </c>
      <c r="T3076" s="2">
        <f t="shared" si="1622"/>
        <v>268367.83290954999</v>
      </c>
      <c r="U3076" s="2">
        <f t="shared" si="1623"/>
        <v>7138.8369206031712</v>
      </c>
      <c r="V3076" s="2">
        <f t="shared" si="1624"/>
        <v>94668.605031394531</v>
      </c>
      <c r="W3076" s="2">
        <f t="shared" si="1625"/>
        <v>277436.17732618772</v>
      </c>
      <c r="X3076" s="17">
        <f t="shared" si="1626"/>
        <v>0</v>
      </c>
      <c r="Y3076" s="2">
        <f t="shared" si="1627"/>
        <v>0</v>
      </c>
      <c r="Z3076" s="72">
        <f t="shared" si="1628"/>
        <v>0</v>
      </c>
      <c r="AA3076" s="2">
        <f t="shared" ref="AA3076:AA3118" si="1647">IF(Z3076&gt;0,TRUNC(Z3076*T3076,8),0)</f>
        <v>0</v>
      </c>
      <c r="AB3076" s="12">
        <f t="shared" si="1636"/>
        <v>4.6600000000000003E-2</v>
      </c>
      <c r="AC3076" s="17">
        <f t="shared" si="1629"/>
        <v>16</v>
      </c>
      <c r="AD3076" s="17">
        <v>252</v>
      </c>
      <c r="AE3076" s="13">
        <f t="shared" si="1640"/>
        <v>1.0028960469999999</v>
      </c>
      <c r="AF3076" s="2">
        <f t="shared" ref="AF3076:AF3118" si="1648">TRUNC((T3076*(AE3076-1)),8)</f>
        <v>777.20585739000001</v>
      </c>
      <c r="AG3076" s="2">
        <f t="shared" si="1630"/>
        <v>803.46820903000003</v>
      </c>
      <c r="AH3076" s="3">
        <f t="shared" si="1631"/>
        <v>0</v>
      </c>
      <c r="AI3076" s="4" t="str">
        <f t="shared" si="1641"/>
        <v>A+J=</v>
      </c>
      <c r="AJ3076" s="11">
        <f t="shared" si="1637"/>
        <v>44244</v>
      </c>
      <c r="AK3076" s="11"/>
      <c r="AL3076" s="4"/>
      <c r="AM3076" s="1"/>
      <c r="AN3076" s="11"/>
      <c r="AO3076" s="1"/>
      <c r="AP3076" s="1"/>
      <c r="AQ3076" s="3"/>
      <c r="AR3076" s="3"/>
      <c r="AS3076" s="6"/>
      <c r="AT3076" s="1"/>
      <c r="AU3076" s="1"/>
      <c r="AV3076" s="1"/>
      <c r="AW3076" s="1"/>
      <c r="AX3076" s="1"/>
      <c r="AY3076" s="1"/>
      <c r="AZ3076" s="1"/>
      <c r="BA3076" s="1"/>
      <c r="BB3076" s="1"/>
    </row>
    <row r="3077" spans="1:54" x14ac:dyDescent="0.2">
      <c r="A3077" s="158">
        <f t="shared" si="1632"/>
        <v>44233</v>
      </c>
      <c r="B3077" s="2">
        <f t="shared" si="1616"/>
        <v>278446.98635844962</v>
      </c>
      <c r="C3077" s="2">
        <f t="shared" si="1633"/>
        <v>175628.73537419</v>
      </c>
      <c r="D3077" s="2">
        <f>SUM(Y3077:Y$3268)</f>
        <v>13519.485672479999</v>
      </c>
      <c r="E3077" s="73">
        <f t="shared" si="1617"/>
        <v>162109.24970171001</v>
      </c>
      <c r="F3077" s="88">
        <f t="shared" si="1643"/>
        <v>5486.52</v>
      </c>
      <c r="G3077" s="3">
        <f>IF(AND(N3077=1,N3076&gt;1),VLOOKUP(A3076,[1]Plan1!$BK$81:$BM$259,3),G3076)</f>
        <v>5560.59</v>
      </c>
      <c r="H3077" s="11">
        <f t="shared" si="1644"/>
        <v>44150</v>
      </c>
      <c r="I3077" s="11">
        <f t="shared" si="1645"/>
        <v>44180</v>
      </c>
      <c r="J3077" s="12">
        <f t="shared" si="1618"/>
        <v>1.3500360884495022E-2</v>
      </c>
      <c r="K3077" s="11">
        <f t="shared" si="1634"/>
        <v>44244</v>
      </c>
      <c r="L3077" s="11">
        <f t="shared" si="1619"/>
        <v>44244</v>
      </c>
      <c r="M3077" s="1">
        <f t="shared" si="1638"/>
        <v>22</v>
      </c>
      <c r="N3077" s="1">
        <f t="shared" si="1620"/>
        <v>17</v>
      </c>
      <c r="O3077" s="2">
        <f t="shared" si="1621"/>
        <v>1.01041618</v>
      </c>
      <c r="P3077" s="13">
        <f t="shared" si="1646"/>
        <v>1.00890013</v>
      </c>
      <c r="Q3077" s="13">
        <f t="shared" si="1639"/>
        <v>1.5686071950732448</v>
      </c>
      <c r="R3077" s="2">
        <f t="shared" si="1642"/>
        <v>1.5849460799999999</v>
      </c>
      <c r="S3077" s="2">
        <f t="shared" si="1635"/>
        <v>1.5280405699999999</v>
      </c>
      <c r="T3077" s="2">
        <f t="shared" si="1622"/>
        <v>268367.83290954999</v>
      </c>
      <c r="U3077" s="2">
        <f t="shared" si="1623"/>
        <v>7138.8369206031712</v>
      </c>
      <c r="V3077" s="2">
        <f t="shared" si="1624"/>
        <v>94825.170144756426</v>
      </c>
      <c r="W3077" s="2">
        <f t="shared" si="1625"/>
        <v>277592.74243954959</v>
      </c>
      <c r="X3077" s="17">
        <f t="shared" si="1626"/>
        <v>0</v>
      </c>
      <c r="Y3077" s="2">
        <f t="shared" si="1627"/>
        <v>0</v>
      </c>
      <c r="Z3077" s="72">
        <f t="shared" si="1628"/>
        <v>0</v>
      </c>
      <c r="AA3077" s="2">
        <f t="shared" si="1647"/>
        <v>0</v>
      </c>
      <c r="AB3077" s="12">
        <f t="shared" si="1636"/>
        <v>4.6600000000000003E-2</v>
      </c>
      <c r="AC3077" s="17">
        <f t="shared" si="1629"/>
        <v>17</v>
      </c>
      <c r="AD3077" s="17">
        <v>252</v>
      </c>
      <c r="AE3077" s="13">
        <f t="shared" si="1640"/>
        <v>1.003077328</v>
      </c>
      <c r="AF3077" s="2">
        <f t="shared" si="1648"/>
        <v>825.85584650999999</v>
      </c>
      <c r="AG3077" s="2">
        <f t="shared" si="1630"/>
        <v>854.24391890000004</v>
      </c>
      <c r="AH3077" s="3">
        <f t="shared" si="1631"/>
        <v>0</v>
      </c>
      <c r="AI3077" s="4" t="str">
        <f t="shared" si="1641"/>
        <v>A+J=</v>
      </c>
      <c r="AJ3077" s="11">
        <f t="shared" si="1637"/>
        <v>44244</v>
      </c>
      <c r="AK3077" s="11"/>
      <c r="AL3077" s="4"/>
      <c r="AM3077" s="1"/>
      <c r="AN3077" s="11"/>
      <c r="AO3077" s="1"/>
      <c r="AP3077" s="1"/>
      <c r="AQ3077" s="3"/>
      <c r="AR3077" s="3"/>
      <c r="AS3077" s="6"/>
      <c r="AT3077" s="1"/>
      <c r="AU3077" s="1"/>
      <c r="AV3077" s="1"/>
      <c r="AW3077" s="1"/>
      <c r="AX3077" s="1"/>
      <c r="AY3077" s="1"/>
      <c r="AZ3077" s="1"/>
      <c r="BA3077" s="1"/>
      <c r="BB3077" s="1"/>
    </row>
    <row r="3078" spans="1:54" x14ac:dyDescent="0.2">
      <c r="A3078" s="158">
        <f t="shared" si="1632"/>
        <v>44234</v>
      </c>
      <c r="B3078" s="2">
        <f t="shared" si="1616"/>
        <v>278446.98635844962</v>
      </c>
      <c r="C3078" s="2">
        <f t="shared" si="1633"/>
        <v>175628.73537419</v>
      </c>
      <c r="D3078" s="2">
        <f>SUM(Y3078:Y$3268)</f>
        <v>13519.485672479999</v>
      </c>
      <c r="E3078" s="73">
        <f t="shared" si="1617"/>
        <v>162109.24970171001</v>
      </c>
      <c r="F3078" s="88">
        <f t="shared" si="1643"/>
        <v>5486.52</v>
      </c>
      <c r="G3078" s="3">
        <f>IF(AND(N3078=1,N3077&gt;1),VLOOKUP(A3077,[1]Plan1!$BK$81:$BM$259,3),G3077)</f>
        <v>5560.59</v>
      </c>
      <c r="H3078" s="11">
        <f t="shared" si="1644"/>
        <v>44150</v>
      </c>
      <c r="I3078" s="11">
        <f t="shared" si="1645"/>
        <v>44180</v>
      </c>
      <c r="J3078" s="12">
        <f t="shared" si="1618"/>
        <v>1.3500360884495022E-2</v>
      </c>
      <c r="K3078" s="11">
        <f t="shared" si="1634"/>
        <v>44244</v>
      </c>
      <c r="L3078" s="11">
        <f t="shared" si="1619"/>
        <v>44244</v>
      </c>
      <c r="M3078" s="1">
        <f t="shared" si="1638"/>
        <v>22</v>
      </c>
      <c r="N3078" s="1">
        <f t="shared" si="1620"/>
        <v>17</v>
      </c>
      <c r="O3078" s="2">
        <f t="shared" si="1621"/>
        <v>1.01041618</v>
      </c>
      <c r="P3078" s="13">
        <f t="shared" si="1646"/>
        <v>1.00890013</v>
      </c>
      <c r="Q3078" s="13">
        <f t="shared" si="1639"/>
        <v>1.5686071950732448</v>
      </c>
      <c r="R3078" s="2">
        <f t="shared" si="1642"/>
        <v>1.5849460799999999</v>
      </c>
      <c r="S3078" s="2">
        <f t="shared" si="1635"/>
        <v>1.5280405699999999</v>
      </c>
      <c r="T3078" s="2">
        <f t="shared" si="1622"/>
        <v>268367.83290954999</v>
      </c>
      <c r="U3078" s="2">
        <f t="shared" si="1623"/>
        <v>7138.8369206031712</v>
      </c>
      <c r="V3078" s="2">
        <f t="shared" si="1624"/>
        <v>94825.170144756426</v>
      </c>
      <c r="W3078" s="2">
        <f t="shared" si="1625"/>
        <v>277592.74243954959</v>
      </c>
      <c r="X3078" s="17">
        <f t="shared" si="1626"/>
        <v>0</v>
      </c>
      <c r="Y3078" s="2">
        <f t="shared" si="1627"/>
        <v>0</v>
      </c>
      <c r="Z3078" s="72">
        <f t="shared" si="1628"/>
        <v>0</v>
      </c>
      <c r="AA3078" s="2">
        <f t="shared" si="1647"/>
        <v>0</v>
      </c>
      <c r="AB3078" s="12">
        <f t="shared" si="1636"/>
        <v>4.6600000000000003E-2</v>
      </c>
      <c r="AC3078" s="17">
        <f t="shared" si="1629"/>
        <v>17</v>
      </c>
      <c r="AD3078" s="17">
        <v>252</v>
      </c>
      <c r="AE3078" s="13">
        <f t="shared" si="1640"/>
        <v>1.003077328</v>
      </c>
      <c r="AF3078" s="2">
        <f t="shared" si="1648"/>
        <v>825.85584650999999</v>
      </c>
      <c r="AG3078" s="2">
        <f t="shared" si="1630"/>
        <v>854.24391890000004</v>
      </c>
      <c r="AH3078" s="3">
        <f t="shared" si="1631"/>
        <v>0</v>
      </c>
      <c r="AI3078" s="4" t="str">
        <f t="shared" si="1641"/>
        <v>A+J=</v>
      </c>
      <c r="AJ3078" s="11">
        <f t="shared" si="1637"/>
        <v>44244</v>
      </c>
      <c r="AK3078" s="11"/>
      <c r="AL3078" s="4"/>
      <c r="AM3078" s="1"/>
      <c r="AN3078" s="11"/>
      <c r="AO3078" s="1"/>
      <c r="AP3078" s="1"/>
      <c r="AQ3078" s="3"/>
      <c r="AR3078" s="3"/>
      <c r="AS3078" s="6"/>
      <c r="AT3078" s="1"/>
      <c r="AU3078" s="1"/>
      <c r="AV3078" s="1"/>
      <c r="AW3078" s="1"/>
      <c r="AX3078" s="1"/>
      <c r="AY3078" s="1"/>
      <c r="AZ3078" s="1"/>
      <c r="BA3078" s="1"/>
      <c r="BB3078" s="1"/>
    </row>
    <row r="3079" spans="1:54" x14ac:dyDescent="0.2">
      <c r="A3079" s="158">
        <f t="shared" si="1632"/>
        <v>44235</v>
      </c>
      <c r="B3079" s="2">
        <f t="shared" si="1616"/>
        <v>278446.98635844962</v>
      </c>
      <c r="C3079" s="2">
        <f t="shared" si="1633"/>
        <v>175628.73537419</v>
      </c>
      <c r="D3079" s="2">
        <f>SUM(Y3079:Y$3268)</f>
        <v>13519.485672479999</v>
      </c>
      <c r="E3079" s="73">
        <f t="shared" si="1617"/>
        <v>162109.24970171001</v>
      </c>
      <c r="F3079" s="88">
        <f t="shared" si="1643"/>
        <v>5486.52</v>
      </c>
      <c r="G3079" s="3">
        <f>IF(AND(N3079=1,N3078&gt;1),VLOOKUP(A3078,[1]Plan1!$BK$81:$BM$259,3),G3078)</f>
        <v>5560.59</v>
      </c>
      <c r="H3079" s="11">
        <f t="shared" si="1644"/>
        <v>44150</v>
      </c>
      <c r="I3079" s="11">
        <f t="shared" si="1645"/>
        <v>44180</v>
      </c>
      <c r="J3079" s="12">
        <f t="shared" si="1618"/>
        <v>1.3500360884495022E-2</v>
      </c>
      <c r="K3079" s="11">
        <f t="shared" si="1634"/>
        <v>44244</v>
      </c>
      <c r="L3079" s="11">
        <f t="shared" si="1619"/>
        <v>44244</v>
      </c>
      <c r="M3079" s="1">
        <f t="shared" si="1638"/>
        <v>22</v>
      </c>
      <c r="N3079" s="1">
        <f t="shared" si="1620"/>
        <v>17</v>
      </c>
      <c r="O3079" s="2">
        <f t="shared" si="1621"/>
        <v>1.01041618</v>
      </c>
      <c r="P3079" s="13">
        <f t="shared" si="1646"/>
        <v>1.00890013</v>
      </c>
      <c r="Q3079" s="13">
        <f t="shared" si="1639"/>
        <v>1.5686071950732448</v>
      </c>
      <c r="R3079" s="2">
        <f t="shared" si="1642"/>
        <v>1.5849460799999999</v>
      </c>
      <c r="S3079" s="2">
        <f t="shared" si="1635"/>
        <v>1.5280405699999999</v>
      </c>
      <c r="T3079" s="2">
        <f t="shared" si="1622"/>
        <v>268367.83290954999</v>
      </c>
      <c r="U3079" s="2">
        <f t="shared" si="1623"/>
        <v>7138.8369206031712</v>
      </c>
      <c r="V3079" s="2">
        <f t="shared" si="1624"/>
        <v>94825.170144756426</v>
      </c>
      <c r="W3079" s="2">
        <f t="shared" si="1625"/>
        <v>277592.74243954959</v>
      </c>
      <c r="X3079" s="17">
        <f t="shared" si="1626"/>
        <v>0</v>
      </c>
      <c r="Y3079" s="2">
        <f t="shared" si="1627"/>
        <v>0</v>
      </c>
      <c r="Z3079" s="72">
        <f t="shared" si="1628"/>
        <v>0</v>
      </c>
      <c r="AA3079" s="2">
        <f t="shared" si="1647"/>
        <v>0</v>
      </c>
      <c r="AB3079" s="12">
        <f t="shared" si="1636"/>
        <v>4.6600000000000003E-2</v>
      </c>
      <c r="AC3079" s="17">
        <f t="shared" si="1629"/>
        <v>17</v>
      </c>
      <c r="AD3079" s="17">
        <v>252</v>
      </c>
      <c r="AE3079" s="13">
        <f t="shared" si="1640"/>
        <v>1.003077328</v>
      </c>
      <c r="AF3079" s="2">
        <f t="shared" si="1648"/>
        <v>825.85584650999999</v>
      </c>
      <c r="AG3079" s="2">
        <f t="shared" si="1630"/>
        <v>854.24391890000004</v>
      </c>
      <c r="AH3079" s="3">
        <f t="shared" si="1631"/>
        <v>0</v>
      </c>
      <c r="AI3079" s="4" t="str">
        <f t="shared" si="1641"/>
        <v>A+J=</v>
      </c>
      <c r="AJ3079" s="11">
        <f t="shared" si="1637"/>
        <v>44244</v>
      </c>
      <c r="AK3079" s="11"/>
      <c r="AL3079" s="4"/>
      <c r="AM3079" s="1"/>
      <c r="AN3079" s="11"/>
      <c r="AO3079" s="1"/>
      <c r="AP3079" s="1"/>
      <c r="AQ3079" s="3"/>
      <c r="AR3079" s="3"/>
      <c r="AS3079" s="6"/>
      <c r="AT3079" s="1"/>
      <c r="AU3079" s="1"/>
      <c r="AV3079" s="1"/>
      <c r="AW3079" s="1"/>
      <c r="AX3079" s="1"/>
      <c r="AY3079" s="1"/>
      <c r="AZ3079" s="1"/>
      <c r="BA3079" s="1"/>
      <c r="BB3079" s="1"/>
    </row>
    <row r="3080" spans="1:54" x14ac:dyDescent="0.2">
      <c r="A3080" s="158">
        <f t="shared" si="1632"/>
        <v>44236</v>
      </c>
      <c r="B3080" s="2">
        <f t="shared" si="1616"/>
        <v>278654.48906809883</v>
      </c>
      <c r="C3080" s="2">
        <f t="shared" si="1633"/>
        <v>175628.73537419</v>
      </c>
      <c r="D3080" s="2">
        <f>SUM(Y3080:Y$3268)</f>
        <v>13519.485672479999</v>
      </c>
      <c r="E3080" s="73">
        <f t="shared" si="1617"/>
        <v>162109.24970171001</v>
      </c>
      <c r="F3080" s="88">
        <f t="shared" si="1643"/>
        <v>5486.52</v>
      </c>
      <c r="G3080" s="3">
        <f>IF(AND(N3080=1,N3079&gt;1),VLOOKUP(A3079,[1]Plan1!$BK$81:$BM$259,3),G3079)</f>
        <v>5560.59</v>
      </c>
      <c r="H3080" s="11">
        <f t="shared" si="1644"/>
        <v>44150</v>
      </c>
      <c r="I3080" s="11">
        <f t="shared" si="1645"/>
        <v>44180</v>
      </c>
      <c r="J3080" s="12">
        <f t="shared" si="1618"/>
        <v>1.3500360884495022E-2</v>
      </c>
      <c r="K3080" s="11">
        <f t="shared" si="1634"/>
        <v>44244</v>
      </c>
      <c r="L3080" s="11">
        <f t="shared" si="1619"/>
        <v>44244</v>
      </c>
      <c r="M3080" s="1">
        <f t="shared" si="1638"/>
        <v>22</v>
      </c>
      <c r="N3080" s="1">
        <f t="shared" si="1620"/>
        <v>18</v>
      </c>
      <c r="O3080" s="2">
        <f t="shared" si="1621"/>
        <v>1.0110322599999999</v>
      </c>
      <c r="P3080" s="13">
        <f t="shared" si="1646"/>
        <v>1.00890013</v>
      </c>
      <c r="Q3080" s="13">
        <f t="shared" si="1639"/>
        <v>1.5686071950732448</v>
      </c>
      <c r="R3080" s="2">
        <f t="shared" si="1642"/>
        <v>1.58591247</v>
      </c>
      <c r="S3080" s="2">
        <f t="shared" si="1635"/>
        <v>1.5280405699999999</v>
      </c>
      <c r="T3080" s="2">
        <f t="shared" si="1622"/>
        <v>268367.83290954999</v>
      </c>
      <c r="U3080" s="2">
        <f t="shared" si="1623"/>
        <v>7138.8369206031712</v>
      </c>
      <c r="V3080" s="2">
        <f t="shared" si="1624"/>
        <v>94981.830902575675</v>
      </c>
      <c r="W3080" s="2">
        <f t="shared" si="1625"/>
        <v>277749.40319736884</v>
      </c>
      <c r="X3080" s="17">
        <f t="shared" si="1626"/>
        <v>0</v>
      </c>
      <c r="Y3080" s="2">
        <f t="shared" si="1627"/>
        <v>0</v>
      </c>
      <c r="Z3080" s="72">
        <f t="shared" si="1628"/>
        <v>0</v>
      </c>
      <c r="AA3080" s="2">
        <f t="shared" si="1647"/>
        <v>0</v>
      </c>
      <c r="AB3080" s="12">
        <f t="shared" si="1636"/>
        <v>4.6600000000000003E-2</v>
      </c>
      <c r="AC3080" s="17">
        <f t="shared" si="1629"/>
        <v>18</v>
      </c>
      <c r="AD3080" s="17">
        <v>252</v>
      </c>
      <c r="AE3080" s="13">
        <f t="shared" si="1640"/>
        <v>1.003258642</v>
      </c>
      <c r="AF3080" s="2">
        <f t="shared" si="1648"/>
        <v>874.51469176000001</v>
      </c>
      <c r="AG3080" s="2">
        <f t="shared" si="1630"/>
        <v>905.08587073000001</v>
      </c>
      <c r="AH3080" s="3">
        <f t="shared" si="1631"/>
        <v>0</v>
      </c>
      <c r="AI3080" s="4" t="str">
        <f t="shared" si="1641"/>
        <v>A+J=</v>
      </c>
      <c r="AJ3080" s="11">
        <f t="shared" si="1637"/>
        <v>44244</v>
      </c>
      <c r="AK3080" s="11"/>
      <c r="AL3080" s="4"/>
      <c r="AM3080" s="1"/>
      <c r="AN3080" s="11"/>
      <c r="AO3080" s="1"/>
      <c r="AP3080" s="1"/>
      <c r="AQ3080" s="3"/>
      <c r="AR3080" s="3"/>
      <c r="AS3080" s="6"/>
      <c r="AT3080" s="1"/>
      <c r="AU3080" s="1"/>
      <c r="AV3080" s="1"/>
      <c r="AW3080" s="1"/>
      <c r="AX3080" s="1"/>
      <c r="AY3080" s="1"/>
      <c r="AZ3080" s="1"/>
      <c r="BA3080" s="1"/>
      <c r="BB3080" s="1"/>
    </row>
    <row r="3081" spans="1:54" x14ac:dyDescent="0.2">
      <c r="A3081" s="158">
        <f t="shared" si="1632"/>
        <v>44237</v>
      </c>
      <c r="B3081" s="2">
        <f t="shared" si="1616"/>
        <v>278862.15508045792</v>
      </c>
      <c r="C3081" s="2">
        <f t="shared" si="1633"/>
        <v>175628.73537419</v>
      </c>
      <c r="D3081" s="2">
        <f>SUM(Y3081:Y$3268)</f>
        <v>13519.485672479999</v>
      </c>
      <c r="E3081" s="73">
        <f t="shared" si="1617"/>
        <v>162109.24970171001</v>
      </c>
      <c r="F3081" s="88">
        <f t="shared" si="1643"/>
        <v>5486.52</v>
      </c>
      <c r="G3081" s="3">
        <f>IF(AND(N3081=1,N3080&gt;1),VLOOKUP(A3080,[1]Plan1!$BK$81:$BM$259,3),G3080)</f>
        <v>5560.59</v>
      </c>
      <c r="H3081" s="11">
        <f t="shared" si="1644"/>
        <v>44150</v>
      </c>
      <c r="I3081" s="11">
        <f t="shared" si="1645"/>
        <v>44180</v>
      </c>
      <c r="J3081" s="12">
        <f t="shared" si="1618"/>
        <v>1.3500360884495022E-2</v>
      </c>
      <c r="K3081" s="11">
        <f t="shared" si="1634"/>
        <v>44244</v>
      </c>
      <c r="L3081" s="11">
        <f t="shared" si="1619"/>
        <v>44244</v>
      </c>
      <c r="M3081" s="1">
        <f t="shared" si="1638"/>
        <v>22</v>
      </c>
      <c r="N3081" s="1">
        <f t="shared" si="1620"/>
        <v>19</v>
      </c>
      <c r="O3081" s="2">
        <f t="shared" si="1621"/>
        <v>1.0116487199999999</v>
      </c>
      <c r="P3081" s="13">
        <f t="shared" si="1646"/>
        <v>1.00890013</v>
      </c>
      <c r="Q3081" s="13">
        <f t="shared" si="1639"/>
        <v>1.5686071950732448</v>
      </c>
      <c r="R3081" s="2">
        <f t="shared" si="1642"/>
        <v>1.58687946</v>
      </c>
      <c r="S3081" s="2">
        <f t="shared" si="1635"/>
        <v>1.5280405699999999</v>
      </c>
      <c r="T3081" s="2">
        <f t="shared" si="1622"/>
        <v>268367.83290954999</v>
      </c>
      <c r="U3081" s="2">
        <f t="shared" si="1623"/>
        <v>7138.8369206031712</v>
      </c>
      <c r="V3081" s="2">
        <f t="shared" si="1624"/>
        <v>95138.588925944729</v>
      </c>
      <c r="W3081" s="2">
        <f t="shared" si="1625"/>
        <v>277906.16122073791</v>
      </c>
      <c r="X3081" s="17">
        <f t="shared" si="1626"/>
        <v>0</v>
      </c>
      <c r="Y3081" s="2">
        <f t="shared" si="1627"/>
        <v>0</v>
      </c>
      <c r="Z3081" s="72">
        <f t="shared" si="1628"/>
        <v>0</v>
      </c>
      <c r="AA3081" s="2">
        <f t="shared" si="1647"/>
        <v>0</v>
      </c>
      <c r="AB3081" s="12">
        <f t="shared" si="1636"/>
        <v>4.6600000000000003E-2</v>
      </c>
      <c r="AC3081" s="17">
        <f t="shared" si="1629"/>
        <v>19</v>
      </c>
      <c r="AD3081" s="17">
        <v>252</v>
      </c>
      <c r="AE3081" s="13">
        <f t="shared" si="1640"/>
        <v>1.003439988</v>
      </c>
      <c r="AF3081" s="2">
        <f t="shared" si="1648"/>
        <v>923.18212478999999</v>
      </c>
      <c r="AG3081" s="2">
        <f t="shared" si="1630"/>
        <v>955.99385972000005</v>
      </c>
      <c r="AH3081" s="3">
        <f t="shared" si="1631"/>
        <v>0</v>
      </c>
      <c r="AI3081" s="4" t="str">
        <f t="shared" si="1641"/>
        <v>A+J=</v>
      </c>
      <c r="AJ3081" s="11">
        <f t="shared" si="1637"/>
        <v>44244</v>
      </c>
      <c r="AK3081" s="11"/>
      <c r="AL3081" s="4"/>
      <c r="AM3081" s="1"/>
      <c r="AN3081" s="11"/>
      <c r="AO3081" s="1"/>
      <c r="AP3081" s="1"/>
      <c r="AQ3081" s="3"/>
      <c r="AR3081" s="3"/>
      <c r="AS3081" s="6"/>
      <c r="AT3081" s="1"/>
      <c r="AU3081" s="1"/>
      <c r="AV3081" s="1"/>
      <c r="AW3081" s="1"/>
      <c r="AX3081" s="1"/>
      <c r="AY3081" s="1"/>
      <c r="AZ3081" s="1"/>
      <c r="BA3081" s="1"/>
      <c r="BB3081" s="1"/>
    </row>
    <row r="3082" spans="1:54" x14ac:dyDescent="0.2">
      <c r="A3082" s="158">
        <f t="shared" si="1632"/>
        <v>44238</v>
      </c>
      <c r="B3082" s="2">
        <f t="shared" ref="B3082:B3145" si="1649">(W3082+AG3082)</f>
        <v>279069.98339266429</v>
      </c>
      <c r="C3082" s="2">
        <f t="shared" si="1633"/>
        <v>175628.73537419</v>
      </c>
      <c r="D3082" s="2">
        <f>SUM(Y3082:Y$3268)</f>
        <v>13519.485672479999</v>
      </c>
      <c r="E3082" s="73">
        <f t="shared" ref="E3082:E3145" si="1650">(C3082-D3082)</f>
        <v>162109.24970171001</v>
      </c>
      <c r="F3082" s="88">
        <f t="shared" si="1643"/>
        <v>5486.52</v>
      </c>
      <c r="G3082" s="3">
        <f>IF(AND(N3082=1,N3081&gt;1),VLOOKUP(A3081,[1]Plan1!$BK$81:$BM$259,3),G3081)</f>
        <v>5560.59</v>
      </c>
      <c r="H3082" s="11">
        <f t="shared" si="1644"/>
        <v>44150</v>
      </c>
      <c r="I3082" s="11">
        <f t="shared" si="1645"/>
        <v>44180</v>
      </c>
      <c r="J3082" s="12">
        <f t="shared" ref="J3082:J3145" si="1651">(G3082/F3082)-1</f>
        <v>1.3500360884495022E-2</v>
      </c>
      <c r="K3082" s="11">
        <f t="shared" si="1634"/>
        <v>44244</v>
      </c>
      <c r="L3082" s="11">
        <f t="shared" ref="L3082:L3145" si="1652">IF(A3082&gt;L3081,K3082,L3081)</f>
        <v>44244</v>
      </c>
      <c r="M3082" s="1">
        <f t="shared" si="1638"/>
        <v>22</v>
      </c>
      <c r="N3082" s="1">
        <f t="shared" ref="N3082:N3145" si="1653">(M3082-(NETWORKDAYS(A3082,L3082,$AN$194:$AN$348)-1))</f>
        <v>20</v>
      </c>
      <c r="O3082" s="2">
        <f t="shared" ref="O3082:O3145" si="1654">TRUNC((G3082/F3082)^TRUNC((N3082/M3082),9),8)</f>
        <v>1.0122655599999999</v>
      </c>
      <c r="P3082" s="13">
        <f t="shared" si="1646"/>
        <v>1.00890013</v>
      </c>
      <c r="Q3082" s="13">
        <f t="shared" si="1639"/>
        <v>1.5686071950732448</v>
      </c>
      <c r="R3082" s="2">
        <f t="shared" si="1642"/>
        <v>1.58784704</v>
      </c>
      <c r="S3082" s="2">
        <f t="shared" si="1635"/>
        <v>1.5280405699999999</v>
      </c>
      <c r="T3082" s="2">
        <f t="shared" ref="T3082:T3145" si="1655">TRUNC(C3082*S3082,8)</f>
        <v>268367.83290954999</v>
      </c>
      <c r="U3082" s="2">
        <f t="shared" ref="U3082:U3145" si="1656">(D3082*(S3082-1))</f>
        <v>7138.8369206031712</v>
      </c>
      <c r="V3082" s="2">
        <f t="shared" ref="V3082:V3145" si="1657">(E3082*(R3082-1))</f>
        <v>95295.442593771106</v>
      </c>
      <c r="W3082" s="2">
        <f t="shared" ref="W3082:W3145" si="1658">(C3082+U3082+V3082)</f>
        <v>278063.0148885643</v>
      </c>
      <c r="X3082" s="17">
        <f t="shared" ref="X3082:X3145" si="1659">IF(VLOOKUP(A3082,AN$10:AU$190,8)=VLOOKUP(A3081,AN$10:AU$190,8),0,VLOOKUP(A3082,AN$10:AU$190,8))</f>
        <v>0</v>
      </c>
      <c r="Y3082" s="2">
        <f t="shared" ref="Y3082:Y3145" si="1660">IF(X3082&gt;0,VLOOKUP(A3082,AN$12:AR$190,5),0)</f>
        <v>0</v>
      </c>
      <c r="Z3082" s="72">
        <f t="shared" ref="Z3082:Z3145" si="1661">IF(X3082&gt;0,VLOOKUP($A3082,$AN$10:$AS$190,6),0)</f>
        <v>0</v>
      </c>
      <c r="AA3082" s="2">
        <f t="shared" si="1647"/>
        <v>0</v>
      </c>
      <c r="AB3082" s="12">
        <f t="shared" si="1636"/>
        <v>4.6600000000000003E-2</v>
      </c>
      <c r="AC3082" s="17">
        <f t="shared" ref="AC3082:AC3145" si="1662">N3082</f>
        <v>20</v>
      </c>
      <c r="AD3082" s="17">
        <v>252</v>
      </c>
      <c r="AE3082" s="13">
        <f t="shared" si="1640"/>
        <v>1.0036213679999999</v>
      </c>
      <c r="AF3082" s="2">
        <f t="shared" si="1648"/>
        <v>971.85868231999996</v>
      </c>
      <c r="AG3082" s="2">
        <f t="shared" ref="AG3082:AG3145" si="1663">TRUNC((W3082*(AE3082-1)),8)</f>
        <v>1006.9685041</v>
      </c>
      <c r="AH3082" s="3">
        <f t="shared" ref="AH3082:AH3145" si="1664">IF(AA3082&gt;0,AA3082+AF3082,0)</f>
        <v>0</v>
      </c>
      <c r="AI3082" s="4" t="str">
        <f t="shared" si="1641"/>
        <v>A+J=</v>
      </c>
      <c r="AJ3082" s="11">
        <f t="shared" si="1637"/>
        <v>44244</v>
      </c>
      <c r="AK3082" s="11"/>
      <c r="AL3082" s="4"/>
      <c r="AM3082" s="1"/>
      <c r="AN3082" s="11"/>
      <c r="AO3082" s="1"/>
      <c r="AP3082" s="1"/>
      <c r="AQ3082" s="3"/>
      <c r="AR3082" s="3"/>
      <c r="AS3082" s="6"/>
      <c r="AT3082" s="1"/>
      <c r="AU3082" s="1"/>
      <c r="AV3082" s="1"/>
      <c r="AW3082" s="1"/>
      <c r="AX3082" s="1"/>
      <c r="AY3082" s="1"/>
      <c r="AZ3082" s="1"/>
      <c r="BA3082" s="1"/>
      <c r="BB3082" s="1"/>
    </row>
    <row r="3083" spans="1:54" x14ac:dyDescent="0.2">
      <c r="A3083" s="158">
        <f t="shared" ref="A3083:A3146" si="1665">(A3082+1)</f>
        <v>44239</v>
      </c>
      <c r="B3083" s="2">
        <f t="shared" si="1649"/>
        <v>279277.97188904544</v>
      </c>
      <c r="C3083" s="2">
        <f t="shared" ref="C3083:C3146" si="1666">TRUNC(IF(X3082&gt;0,VLOOKUP(A3082,$AN$12:$AO$190,2),C3082),8)</f>
        <v>175628.73537419</v>
      </c>
      <c r="D3083" s="2">
        <f>SUM(Y3083:Y$3268)</f>
        <v>13519.485672479999</v>
      </c>
      <c r="E3083" s="73">
        <f t="shared" si="1650"/>
        <v>162109.24970171001</v>
      </c>
      <c r="F3083" s="88">
        <f t="shared" si="1643"/>
        <v>5486.52</v>
      </c>
      <c r="G3083" s="3">
        <f>IF(AND(N3083=1,N3082&gt;1),VLOOKUP(A3082,[1]Plan1!$BK$81:$BM$259,3),G3082)</f>
        <v>5560.59</v>
      </c>
      <c r="H3083" s="11">
        <f t="shared" si="1644"/>
        <v>44150</v>
      </c>
      <c r="I3083" s="11">
        <f t="shared" si="1645"/>
        <v>44180</v>
      </c>
      <c r="J3083" s="12">
        <f t="shared" si="1651"/>
        <v>1.3500360884495022E-2</v>
      </c>
      <c r="K3083" s="11">
        <f t="shared" ref="K3083:K3146" si="1667">IF(DAY(A3083)=14,VLOOKUP(A3083,AR$194:AW$373,4),K3082)</f>
        <v>44244</v>
      </c>
      <c r="L3083" s="11">
        <f t="shared" si="1652"/>
        <v>44244</v>
      </c>
      <c r="M3083" s="1">
        <f t="shared" si="1638"/>
        <v>22</v>
      </c>
      <c r="N3083" s="1">
        <f t="shared" si="1653"/>
        <v>21</v>
      </c>
      <c r="O3083" s="2">
        <f t="shared" si="1654"/>
        <v>1.01288277</v>
      </c>
      <c r="P3083" s="13">
        <f t="shared" si="1646"/>
        <v>1.00890013</v>
      </c>
      <c r="Q3083" s="13">
        <f t="shared" si="1639"/>
        <v>1.5686071950732448</v>
      </c>
      <c r="R3083" s="2">
        <f t="shared" si="1642"/>
        <v>1.5888152</v>
      </c>
      <c r="S3083" s="2">
        <f t="shared" ref="S3083:S3146" si="1668">IF(AND(X3083&gt;0,MONTH(A3083)=9),R3083,S3082)</f>
        <v>1.5280405699999999</v>
      </c>
      <c r="T3083" s="2">
        <f t="shared" si="1655"/>
        <v>268367.83290954999</v>
      </c>
      <c r="U3083" s="2">
        <f t="shared" si="1656"/>
        <v>7138.8369206031712</v>
      </c>
      <c r="V3083" s="2">
        <f t="shared" si="1657"/>
        <v>95452.390284962312</v>
      </c>
      <c r="W3083" s="2">
        <f t="shared" si="1658"/>
        <v>278219.96257975546</v>
      </c>
      <c r="X3083" s="17">
        <f t="shared" si="1659"/>
        <v>0</v>
      </c>
      <c r="Y3083" s="2">
        <f t="shared" si="1660"/>
        <v>0</v>
      </c>
      <c r="Z3083" s="72">
        <f t="shared" si="1661"/>
        <v>0</v>
      </c>
      <c r="AA3083" s="2">
        <f t="shared" si="1647"/>
        <v>0</v>
      </c>
      <c r="AB3083" s="12">
        <f t="shared" ref="AB3083:AB3146" si="1669">(AB3082)</f>
        <v>4.6600000000000003E-2</v>
      </c>
      <c r="AC3083" s="17">
        <f t="shared" si="1662"/>
        <v>21</v>
      </c>
      <c r="AD3083" s="17">
        <v>252</v>
      </c>
      <c r="AE3083" s="13">
        <f t="shared" si="1640"/>
        <v>1.00380278</v>
      </c>
      <c r="AF3083" s="2">
        <f t="shared" si="1648"/>
        <v>1020.54382763</v>
      </c>
      <c r="AG3083" s="2">
        <f t="shared" si="1663"/>
        <v>1058.0093092899999</v>
      </c>
      <c r="AH3083" s="3">
        <f t="shared" si="1664"/>
        <v>0</v>
      </c>
      <c r="AI3083" s="4" t="str">
        <f t="shared" si="1641"/>
        <v>A+J=</v>
      </c>
      <c r="AJ3083" s="11">
        <f t="shared" ref="AJ3083:AJ3146" si="1670">IF(X3082&gt;0,VLOOKUP(A3082,$AN$10:$AW$190,9),AJ3082)</f>
        <v>44244</v>
      </c>
      <c r="AK3083" s="11"/>
      <c r="AL3083" s="4"/>
      <c r="AM3083" s="1"/>
      <c r="AN3083" s="11"/>
      <c r="AO3083" s="1"/>
      <c r="AP3083" s="1"/>
      <c r="AQ3083" s="3"/>
      <c r="AR3083" s="3"/>
      <c r="AS3083" s="6"/>
      <c r="AT3083" s="1"/>
      <c r="AU3083" s="1"/>
      <c r="AV3083" s="1"/>
      <c r="AW3083" s="1"/>
      <c r="AX3083" s="1"/>
      <c r="AY3083" s="1"/>
      <c r="AZ3083" s="1"/>
      <c r="BA3083" s="1"/>
      <c r="BB3083" s="1"/>
    </row>
    <row r="3084" spans="1:54" x14ac:dyDescent="0.2">
      <c r="A3084" s="158">
        <f t="shared" si="1665"/>
        <v>44240</v>
      </c>
      <c r="B3084" s="2">
        <f t="shared" si="1649"/>
        <v>279486.12254179403</v>
      </c>
      <c r="C3084" s="2">
        <f t="shared" si="1666"/>
        <v>175628.73537419</v>
      </c>
      <c r="D3084" s="2">
        <f>SUM(Y3084:Y$3268)</f>
        <v>13519.485672479999</v>
      </c>
      <c r="E3084" s="73">
        <f t="shared" si="1650"/>
        <v>162109.24970171001</v>
      </c>
      <c r="F3084" s="88">
        <f t="shared" si="1643"/>
        <v>5486.52</v>
      </c>
      <c r="G3084" s="3">
        <f>IF(AND(N3084=1,N3083&gt;1),VLOOKUP(A3083,[1]Plan1!$BK$81:$BM$259,3),G3083)</f>
        <v>5560.59</v>
      </c>
      <c r="H3084" s="11">
        <f t="shared" si="1644"/>
        <v>44150</v>
      </c>
      <c r="I3084" s="11">
        <f t="shared" si="1645"/>
        <v>44180</v>
      </c>
      <c r="J3084" s="12">
        <f t="shared" si="1651"/>
        <v>1.3500360884495022E-2</v>
      </c>
      <c r="K3084" s="11">
        <f t="shared" si="1667"/>
        <v>44244</v>
      </c>
      <c r="L3084" s="11">
        <f t="shared" si="1652"/>
        <v>44244</v>
      </c>
      <c r="M3084" s="1">
        <f t="shared" si="1638"/>
        <v>22</v>
      </c>
      <c r="N3084" s="1">
        <f t="shared" si="1653"/>
        <v>22</v>
      </c>
      <c r="O3084" s="2">
        <f t="shared" si="1654"/>
        <v>1.0135003600000001</v>
      </c>
      <c r="P3084" s="13">
        <f t="shared" si="1646"/>
        <v>1.00890013</v>
      </c>
      <c r="Q3084" s="13">
        <f t="shared" si="1639"/>
        <v>1.5686071950732448</v>
      </c>
      <c r="R3084" s="2">
        <f t="shared" si="1642"/>
        <v>1.5897839499999999</v>
      </c>
      <c r="S3084" s="2">
        <f t="shared" si="1668"/>
        <v>1.5280405699999999</v>
      </c>
      <c r="T3084" s="2">
        <f t="shared" si="1655"/>
        <v>268367.83290954999</v>
      </c>
      <c r="U3084" s="2">
        <f t="shared" si="1656"/>
        <v>7138.8369206031712</v>
      </c>
      <c r="V3084" s="2">
        <f t="shared" si="1657"/>
        <v>95609.433620610842</v>
      </c>
      <c r="W3084" s="2">
        <f t="shared" si="1658"/>
        <v>278377.00591540401</v>
      </c>
      <c r="X3084" s="17">
        <f t="shared" si="1659"/>
        <v>0</v>
      </c>
      <c r="Y3084" s="2">
        <f t="shared" si="1660"/>
        <v>0</v>
      </c>
      <c r="Z3084" s="72">
        <f t="shared" si="1661"/>
        <v>0</v>
      </c>
      <c r="AA3084" s="2">
        <f t="shared" si="1647"/>
        <v>0</v>
      </c>
      <c r="AB3084" s="12">
        <f t="shared" si="1669"/>
        <v>4.6600000000000003E-2</v>
      </c>
      <c r="AC3084" s="17">
        <f t="shared" si="1662"/>
        <v>22</v>
      </c>
      <c r="AD3084" s="17">
        <v>252</v>
      </c>
      <c r="AE3084" s="13">
        <f t="shared" si="1640"/>
        <v>1.003984225</v>
      </c>
      <c r="AF3084" s="2">
        <f t="shared" si="1648"/>
        <v>1069.2378290700001</v>
      </c>
      <c r="AG3084" s="2">
        <f t="shared" si="1663"/>
        <v>1109.11662639</v>
      </c>
      <c r="AH3084" s="3">
        <f t="shared" si="1664"/>
        <v>0</v>
      </c>
      <c r="AI3084" s="4" t="str">
        <f t="shared" si="1641"/>
        <v>A+J=</v>
      </c>
      <c r="AJ3084" s="11">
        <f t="shared" si="1670"/>
        <v>44244</v>
      </c>
      <c r="AK3084" s="11"/>
      <c r="AL3084" s="4"/>
      <c r="AM3084" s="1"/>
      <c r="AN3084" s="11"/>
      <c r="AO3084" s="1"/>
      <c r="AP3084" s="1"/>
      <c r="AQ3084" s="3"/>
      <c r="AR3084" s="3"/>
      <c r="AS3084" s="6"/>
      <c r="AT3084" s="1"/>
      <c r="AU3084" s="1"/>
      <c r="AV3084" s="1"/>
      <c r="AW3084" s="1"/>
      <c r="AX3084" s="1"/>
      <c r="AY3084" s="1"/>
      <c r="AZ3084" s="1"/>
      <c r="BA3084" s="1"/>
      <c r="BB3084" s="1"/>
    </row>
    <row r="3085" spans="1:54" x14ac:dyDescent="0.2">
      <c r="A3085" s="158">
        <f t="shared" si="1665"/>
        <v>44241</v>
      </c>
      <c r="B3085" s="2">
        <f t="shared" si="1649"/>
        <v>279486.12254179403</v>
      </c>
      <c r="C3085" s="2">
        <f t="shared" si="1666"/>
        <v>175628.73537419</v>
      </c>
      <c r="D3085" s="2">
        <f>SUM(Y3085:Y$3268)</f>
        <v>13519.485672479999</v>
      </c>
      <c r="E3085" s="73">
        <f t="shared" si="1650"/>
        <v>162109.24970171001</v>
      </c>
      <c r="F3085" s="88">
        <f t="shared" si="1643"/>
        <v>5486.52</v>
      </c>
      <c r="G3085" s="3">
        <f>IF(AND(N3085=1,N3084&gt;1),VLOOKUP(A3084,[1]Plan1!$BK$81:$BM$259,3),G3084)</f>
        <v>5560.59</v>
      </c>
      <c r="H3085" s="11">
        <f t="shared" si="1644"/>
        <v>44150</v>
      </c>
      <c r="I3085" s="11">
        <f t="shared" si="1645"/>
        <v>44180</v>
      </c>
      <c r="J3085" s="12">
        <f t="shared" si="1651"/>
        <v>1.3500360884495022E-2</v>
      </c>
      <c r="K3085" s="11">
        <f t="shared" si="1667"/>
        <v>44270</v>
      </c>
      <c r="L3085" s="11">
        <f t="shared" si="1652"/>
        <v>44244</v>
      </c>
      <c r="M3085" s="1">
        <f t="shared" si="1638"/>
        <v>22</v>
      </c>
      <c r="N3085" s="1">
        <f t="shared" si="1653"/>
        <v>22</v>
      </c>
      <c r="O3085" s="2">
        <f t="shared" si="1654"/>
        <v>1.0135003600000001</v>
      </c>
      <c r="P3085" s="13">
        <f t="shared" si="1646"/>
        <v>1.00890013</v>
      </c>
      <c r="Q3085" s="13">
        <f t="shared" si="1639"/>
        <v>1.5686071950732448</v>
      </c>
      <c r="R3085" s="2">
        <f t="shared" si="1642"/>
        <v>1.5897839499999999</v>
      </c>
      <c r="S3085" s="2">
        <f t="shared" si="1668"/>
        <v>1.5280405699999999</v>
      </c>
      <c r="T3085" s="2">
        <f t="shared" si="1655"/>
        <v>268367.83290954999</v>
      </c>
      <c r="U3085" s="2">
        <f t="shared" si="1656"/>
        <v>7138.8369206031712</v>
      </c>
      <c r="V3085" s="2">
        <f t="shared" si="1657"/>
        <v>95609.433620610842</v>
      </c>
      <c r="W3085" s="2">
        <f t="shared" si="1658"/>
        <v>278377.00591540401</v>
      </c>
      <c r="X3085" s="17">
        <f t="shared" si="1659"/>
        <v>0</v>
      </c>
      <c r="Y3085" s="2">
        <f t="shared" si="1660"/>
        <v>0</v>
      </c>
      <c r="Z3085" s="72">
        <f t="shared" si="1661"/>
        <v>0</v>
      </c>
      <c r="AA3085" s="2">
        <f t="shared" si="1647"/>
        <v>0</v>
      </c>
      <c r="AB3085" s="12">
        <f t="shared" si="1669"/>
        <v>4.6600000000000003E-2</v>
      </c>
      <c r="AC3085" s="17">
        <f t="shared" si="1662"/>
        <v>22</v>
      </c>
      <c r="AD3085" s="17">
        <v>252</v>
      </c>
      <c r="AE3085" s="13">
        <f t="shared" si="1640"/>
        <v>1.003984225</v>
      </c>
      <c r="AF3085" s="2">
        <f t="shared" si="1648"/>
        <v>1069.2378290700001</v>
      </c>
      <c r="AG3085" s="2">
        <f t="shared" si="1663"/>
        <v>1109.11662639</v>
      </c>
      <c r="AH3085" s="3">
        <f t="shared" si="1664"/>
        <v>0</v>
      </c>
      <c r="AI3085" s="4" t="str">
        <f t="shared" si="1641"/>
        <v>A+J=</v>
      </c>
      <c r="AJ3085" s="11">
        <f t="shared" si="1670"/>
        <v>44244</v>
      </c>
      <c r="AK3085" s="11"/>
      <c r="AL3085" s="4"/>
      <c r="AM3085" s="1"/>
      <c r="AN3085" s="11"/>
      <c r="AO3085" s="1"/>
      <c r="AP3085" s="1"/>
      <c r="AQ3085" s="3"/>
      <c r="AR3085" s="3"/>
      <c r="AS3085" s="6"/>
      <c r="AT3085" s="1"/>
      <c r="AU3085" s="1"/>
      <c r="AV3085" s="1"/>
      <c r="AW3085" s="1"/>
      <c r="AX3085" s="1"/>
      <c r="AY3085" s="1"/>
      <c r="AZ3085" s="1"/>
      <c r="BA3085" s="1"/>
      <c r="BB3085" s="1"/>
    </row>
    <row r="3086" spans="1:54" x14ac:dyDescent="0.2">
      <c r="A3086" s="158">
        <f t="shared" si="1665"/>
        <v>44242</v>
      </c>
      <c r="B3086" s="2">
        <f t="shared" si="1649"/>
        <v>279486.12254179403</v>
      </c>
      <c r="C3086" s="2">
        <f t="shared" si="1666"/>
        <v>175628.73537419</v>
      </c>
      <c r="D3086" s="2">
        <f>SUM(Y3086:Y$3268)</f>
        <v>13519.485672479999</v>
      </c>
      <c r="E3086" s="73">
        <f t="shared" si="1650"/>
        <v>162109.24970171001</v>
      </c>
      <c r="F3086" s="88">
        <f t="shared" si="1643"/>
        <v>5486.52</v>
      </c>
      <c r="G3086" s="3">
        <f>IF(AND(N3086=1,N3085&gt;1),VLOOKUP(A3085,[1]Plan1!$BK$81:$BM$259,3),G3085)</f>
        <v>5560.59</v>
      </c>
      <c r="H3086" s="11">
        <f t="shared" si="1644"/>
        <v>44150</v>
      </c>
      <c r="I3086" s="11">
        <f t="shared" si="1645"/>
        <v>44180</v>
      </c>
      <c r="J3086" s="12">
        <f t="shared" si="1651"/>
        <v>1.3500360884495022E-2</v>
      </c>
      <c r="K3086" s="11">
        <f t="shared" si="1667"/>
        <v>44270</v>
      </c>
      <c r="L3086" s="11">
        <f t="shared" si="1652"/>
        <v>44244</v>
      </c>
      <c r="M3086" s="1">
        <f t="shared" si="1638"/>
        <v>22</v>
      </c>
      <c r="N3086" s="1">
        <f t="shared" si="1653"/>
        <v>22</v>
      </c>
      <c r="O3086" s="2">
        <f t="shared" si="1654"/>
        <v>1.0135003600000001</v>
      </c>
      <c r="P3086" s="13">
        <f t="shared" si="1646"/>
        <v>1.00890013</v>
      </c>
      <c r="Q3086" s="13">
        <f t="shared" si="1639"/>
        <v>1.5686071950732448</v>
      </c>
      <c r="R3086" s="2">
        <f t="shared" si="1642"/>
        <v>1.5897839499999999</v>
      </c>
      <c r="S3086" s="2">
        <f t="shared" si="1668"/>
        <v>1.5280405699999999</v>
      </c>
      <c r="T3086" s="2">
        <f t="shared" si="1655"/>
        <v>268367.83290954999</v>
      </c>
      <c r="U3086" s="2">
        <f t="shared" si="1656"/>
        <v>7138.8369206031712</v>
      </c>
      <c r="V3086" s="2">
        <f t="shared" si="1657"/>
        <v>95609.433620610842</v>
      </c>
      <c r="W3086" s="2">
        <f t="shared" si="1658"/>
        <v>278377.00591540401</v>
      </c>
      <c r="X3086" s="17">
        <f t="shared" si="1659"/>
        <v>0</v>
      </c>
      <c r="Y3086" s="2">
        <f t="shared" si="1660"/>
        <v>0</v>
      </c>
      <c r="Z3086" s="72">
        <f t="shared" si="1661"/>
        <v>0</v>
      </c>
      <c r="AA3086" s="2">
        <f t="shared" si="1647"/>
        <v>0</v>
      </c>
      <c r="AB3086" s="12">
        <f t="shared" si="1669"/>
        <v>4.6600000000000003E-2</v>
      </c>
      <c r="AC3086" s="17">
        <f t="shared" si="1662"/>
        <v>22</v>
      </c>
      <c r="AD3086" s="17">
        <v>252</v>
      </c>
      <c r="AE3086" s="13">
        <f t="shared" si="1640"/>
        <v>1.003984225</v>
      </c>
      <c r="AF3086" s="2">
        <f t="shared" si="1648"/>
        <v>1069.2378290700001</v>
      </c>
      <c r="AG3086" s="2">
        <f t="shared" si="1663"/>
        <v>1109.11662639</v>
      </c>
      <c r="AH3086" s="3">
        <f t="shared" si="1664"/>
        <v>0</v>
      </c>
      <c r="AI3086" s="4" t="str">
        <f t="shared" si="1641"/>
        <v>A+J=</v>
      </c>
      <c r="AJ3086" s="11">
        <f t="shared" si="1670"/>
        <v>44244</v>
      </c>
      <c r="AK3086" s="11"/>
      <c r="AL3086" s="4"/>
      <c r="AM3086" s="1"/>
      <c r="AN3086" s="11"/>
      <c r="AO3086" s="1"/>
      <c r="AP3086" s="1"/>
      <c r="AQ3086" s="3"/>
      <c r="AR3086" s="3"/>
      <c r="AS3086" s="6"/>
      <c r="AT3086" s="1"/>
      <c r="AU3086" s="1"/>
      <c r="AV3086" s="1"/>
      <c r="AW3086" s="1"/>
      <c r="AX3086" s="1"/>
      <c r="AY3086" s="1"/>
      <c r="AZ3086" s="1"/>
      <c r="BA3086" s="1"/>
      <c r="BB3086" s="1"/>
    </row>
    <row r="3087" spans="1:54" x14ac:dyDescent="0.2">
      <c r="A3087" s="158">
        <f t="shared" si="1665"/>
        <v>44243</v>
      </c>
      <c r="B3087" s="2">
        <f t="shared" si="1649"/>
        <v>279486.12254179403</v>
      </c>
      <c r="C3087" s="2">
        <f t="shared" si="1666"/>
        <v>175628.73537419</v>
      </c>
      <c r="D3087" s="2">
        <f>SUM(Y3087:Y$3268)</f>
        <v>13519.485672479999</v>
      </c>
      <c r="E3087" s="73">
        <f t="shared" si="1650"/>
        <v>162109.24970171001</v>
      </c>
      <c r="F3087" s="88">
        <f t="shared" si="1643"/>
        <v>5486.52</v>
      </c>
      <c r="G3087" s="3">
        <f>IF(AND(N3087=1,N3086&gt;1),VLOOKUP(A3086,[1]Plan1!$BK$81:$BM$259,3),G3086)</f>
        <v>5560.59</v>
      </c>
      <c r="H3087" s="11">
        <f t="shared" si="1644"/>
        <v>44150</v>
      </c>
      <c r="I3087" s="11">
        <f t="shared" si="1645"/>
        <v>44180</v>
      </c>
      <c r="J3087" s="12">
        <f t="shared" si="1651"/>
        <v>1.3500360884495022E-2</v>
      </c>
      <c r="K3087" s="11">
        <f t="shared" si="1667"/>
        <v>44270</v>
      </c>
      <c r="L3087" s="11">
        <f t="shared" si="1652"/>
        <v>44244</v>
      </c>
      <c r="M3087" s="1">
        <f t="shared" si="1638"/>
        <v>22</v>
      </c>
      <c r="N3087" s="1">
        <f t="shared" si="1653"/>
        <v>22</v>
      </c>
      <c r="O3087" s="2">
        <f t="shared" si="1654"/>
        <v>1.0135003600000001</v>
      </c>
      <c r="P3087" s="13">
        <f t="shared" si="1646"/>
        <v>1.00890013</v>
      </c>
      <c r="Q3087" s="13">
        <f t="shared" si="1639"/>
        <v>1.5686071950732448</v>
      </c>
      <c r="R3087" s="2">
        <f t="shared" si="1642"/>
        <v>1.5897839499999999</v>
      </c>
      <c r="S3087" s="2">
        <f t="shared" si="1668"/>
        <v>1.5280405699999999</v>
      </c>
      <c r="T3087" s="2">
        <f t="shared" si="1655"/>
        <v>268367.83290954999</v>
      </c>
      <c r="U3087" s="2">
        <f t="shared" si="1656"/>
        <v>7138.8369206031712</v>
      </c>
      <c r="V3087" s="2">
        <f t="shared" si="1657"/>
        <v>95609.433620610842</v>
      </c>
      <c r="W3087" s="2">
        <f t="shared" si="1658"/>
        <v>278377.00591540401</v>
      </c>
      <c r="X3087" s="17">
        <f t="shared" si="1659"/>
        <v>0</v>
      </c>
      <c r="Y3087" s="2">
        <f t="shared" si="1660"/>
        <v>0</v>
      </c>
      <c r="Z3087" s="72">
        <f t="shared" si="1661"/>
        <v>0</v>
      </c>
      <c r="AA3087" s="2">
        <f t="shared" si="1647"/>
        <v>0</v>
      </c>
      <c r="AB3087" s="12">
        <f t="shared" si="1669"/>
        <v>4.6600000000000003E-2</v>
      </c>
      <c r="AC3087" s="17">
        <f t="shared" si="1662"/>
        <v>22</v>
      </c>
      <c r="AD3087" s="17">
        <v>252</v>
      </c>
      <c r="AE3087" s="13">
        <f t="shared" si="1640"/>
        <v>1.003984225</v>
      </c>
      <c r="AF3087" s="2">
        <f t="shared" si="1648"/>
        <v>1069.2378290700001</v>
      </c>
      <c r="AG3087" s="2">
        <f t="shared" si="1663"/>
        <v>1109.11662639</v>
      </c>
      <c r="AH3087" s="3">
        <f t="shared" si="1664"/>
        <v>0</v>
      </c>
      <c r="AI3087" s="4" t="str">
        <f t="shared" si="1641"/>
        <v>A+J=</v>
      </c>
      <c r="AJ3087" s="11">
        <f t="shared" si="1670"/>
        <v>44244</v>
      </c>
      <c r="AK3087" s="11"/>
      <c r="AL3087" s="4"/>
      <c r="AM3087" s="1"/>
      <c r="AN3087" s="11"/>
      <c r="AO3087" s="1"/>
      <c r="AP3087" s="1"/>
      <c r="AQ3087" s="3"/>
      <c r="AR3087" s="3"/>
      <c r="AS3087" s="6"/>
      <c r="AT3087" s="1"/>
      <c r="AU3087" s="1"/>
      <c r="AV3087" s="1"/>
      <c r="AW3087" s="1"/>
      <c r="AX3087" s="1"/>
      <c r="AY3087" s="1"/>
      <c r="AZ3087" s="1"/>
      <c r="BA3087" s="1"/>
      <c r="BB3087" s="1"/>
    </row>
    <row r="3088" spans="1:54" x14ac:dyDescent="0.2">
      <c r="A3088" s="158">
        <f t="shared" si="1665"/>
        <v>44244</v>
      </c>
      <c r="B3088" s="2">
        <f t="shared" si="1649"/>
        <v>279486.12254179403</v>
      </c>
      <c r="C3088" s="2">
        <f t="shared" si="1666"/>
        <v>175628.73537419</v>
      </c>
      <c r="D3088" s="2">
        <f>SUM(Y3088:Y$3268)</f>
        <v>13519.485672479999</v>
      </c>
      <c r="E3088" s="73">
        <f t="shared" si="1650"/>
        <v>162109.24970171001</v>
      </c>
      <c r="F3088" s="88">
        <f t="shared" si="1643"/>
        <v>5486.52</v>
      </c>
      <c r="G3088" s="3">
        <f>IF(AND(N3088=1,N3087&gt;1),VLOOKUP(A3087,[1]Plan1!$BK$81:$BM$259,3),G3087)</f>
        <v>5560.59</v>
      </c>
      <c r="H3088" s="11">
        <f t="shared" si="1644"/>
        <v>44150</v>
      </c>
      <c r="I3088" s="11">
        <f t="shared" si="1645"/>
        <v>44180</v>
      </c>
      <c r="J3088" s="12">
        <f t="shared" si="1651"/>
        <v>1.3500360884495022E-2</v>
      </c>
      <c r="K3088" s="11">
        <f t="shared" si="1667"/>
        <v>44270</v>
      </c>
      <c r="L3088" s="11">
        <f t="shared" si="1652"/>
        <v>44244</v>
      </c>
      <c r="M3088" s="1">
        <f t="shared" si="1638"/>
        <v>22</v>
      </c>
      <c r="N3088" s="1">
        <f t="shared" si="1653"/>
        <v>22</v>
      </c>
      <c r="O3088" s="2">
        <f t="shared" si="1654"/>
        <v>1.0135003600000001</v>
      </c>
      <c r="P3088" s="13">
        <f t="shared" si="1646"/>
        <v>1.00890013</v>
      </c>
      <c r="Q3088" s="13">
        <f t="shared" si="1639"/>
        <v>1.5686071950732448</v>
      </c>
      <c r="R3088" s="2">
        <f t="shared" si="1642"/>
        <v>1.5897839499999999</v>
      </c>
      <c r="S3088" s="2">
        <f t="shared" si="1668"/>
        <v>1.5280405699999999</v>
      </c>
      <c r="T3088" s="2">
        <f t="shared" si="1655"/>
        <v>268367.83290954999</v>
      </c>
      <c r="U3088" s="2">
        <f t="shared" si="1656"/>
        <v>7138.8369206031712</v>
      </c>
      <c r="V3088" s="2">
        <f t="shared" si="1657"/>
        <v>95609.433620610842</v>
      </c>
      <c r="W3088" s="2">
        <f t="shared" si="1658"/>
        <v>278377.00591540401</v>
      </c>
      <c r="X3088" s="17">
        <f t="shared" si="1659"/>
        <v>101</v>
      </c>
      <c r="Y3088" s="2">
        <f t="shared" si="1660"/>
        <v>1876.9021440399999</v>
      </c>
      <c r="Z3088" s="72">
        <f t="shared" si="1661"/>
        <v>1.068676E-2</v>
      </c>
      <c r="AA3088" s="2">
        <f t="shared" si="1647"/>
        <v>2867.9826220199998</v>
      </c>
      <c r="AB3088" s="12">
        <f t="shared" si="1669"/>
        <v>4.6600000000000003E-2</v>
      </c>
      <c r="AC3088" s="17">
        <f t="shared" si="1662"/>
        <v>22</v>
      </c>
      <c r="AD3088" s="17">
        <v>252</v>
      </c>
      <c r="AE3088" s="13">
        <f t="shared" si="1640"/>
        <v>1.003984225</v>
      </c>
      <c r="AF3088" s="2">
        <f t="shared" si="1648"/>
        <v>1069.2378290700001</v>
      </c>
      <c r="AG3088" s="2">
        <f t="shared" si="1663"/>
        <v>1109.11662639</v>
      </c>
      <c r="AH3088" s="3">
        <f t="shared" si="1664"/>
        <v>3937.2204510900001</v>
      </c>
      <c r="AI3088" s="4" t="str">
        <f t="shared" si="1641"/>
        <v>A+J=</v>
      </c>
      <c r="AJ3088" s="11">
        <f t="shared" si="1670"/>
        <v>44244</v>
      </c>
      <c r="AK3088" s="11"/>
      <c r="AL3088" s="4"/>
      <c r="AM3088" s="1"/>
      <c r="AN3088" s="11"/>
      <c r="AO3088" s="1"/>
      <c r="AP3088" s="1"/>
      <c r="AQ3088" s="3"/>
      <c r="AR3088" s="3"/>
      <c r="AS3088" s="6"/>
      <c r="AT3088" s="1"/>
      <c r="AU3088" s="1"/>
      <c r="AV3088" s="1"/>
      <c r="AW3088" s="1"/>
      <c r="AX3088" s="1"/>
      <c r="AY3088" s="1"/>
      <c r="AZ3088" s="1"/>
      <c r="BA3088" s="1"/>
      <c r="BB3088" s="1"/>
    </row>
    <row r="3089" spans="1:54" x14ac:dyDescent="0.2">
      <c r="A3089" s="158">
        <f t="shared" si="1665"/>
        <v>44245</v>
      </c>
      <c r="B3089" s="2">
        <f t="shared" si="1649"/>
        <v>275594.57854695508</v>
      </c>
      <c r="C3089" s="2">
        <f t="shared" si="1666"/>
        <v>173751.83323014999</v>
      </c>
      <c r="D3089" s="2">
        <f>SUM(Y3089:Y$3268)</f>
        <v>11642.583528439998</v>
      </c>
      <c r="E3089" s="73">
        <f t="shared" si="1650"/>
        <v>162109.24970170998</v>
      </c>
      <c r="F3089" s="88">
        <f t="shared" si="1643"/>
        <v>5560.59</v>
      </c>
      <c r="G3089" s="3">
        <f>IF(AND(N3089=1,N3088&gt;1),VLOOKUP(A3088,[1]Plan1!$BK$81:$BM$259,3),G3088)</f>
        <v>5574.49</v>
      </c>
      <c r="H3089" s="11">
        <f t="shared" si="1644"/>
        <v>44183</v>
      </c>
      <c r="I3089" s="11">
        <f t="shared" si="1645"/>
        <v>44214</v>
      </c>
      <c r="J3089" s="12">
        <f t="shared" si="1651"/>
        <v>2.4997347403781234E-3</v>
      </c>
      <c r="K3089" s="11">
        <f t="shared" si="1667"/>
        <v>44270</v>
      </c>
      <c r="L3089" s="11">
        <f t="shared" si="1652"/>
        <v>44270</v>
      </c>
      <c r="M3089" s="1">
        <f t="shared" si="1638"/>
        <v>18</v>
      </c>
      <c r="N3089" s="1">
        <f t="shared" si="1653"/>
        <v>1</v>
      </c>
      <c r="O3089" s="2">
        <f t="shared" si="1654"/>
        <v>1.0001387100000001</v>
      </c>
      <c r="P3089" s="13">
        <f t="shared" si="1646"/>
        <v>1.0135003600000001</v>
      </c>
      <c r="Q3089" s="13">
        <f t="shared" si="1639"/>
        <v>1.589783956905324</v>
      </c>
      <c r="R3089" s="2">
        <f t="shared" si="1642"/>
        <v>1.59000447</v>
      </c>
      <c r="S3089" s="2">
        <f t="shared" si="1668"/>
        <v>1.5280405699999999</v>
      </c>
      <c r="T3089" s="2">
        <f t="shared" si="1655"/>
        <v>265499.85028754</v>
      </c>
      <c r="U3089" s="2">
        <f t="shared" si="1656"/>
        <v>6147.7564426300669</v>
      </c>
      <c r="V3089" s="2">
        <f t="shared" si="1657"/>
        <v>95645.181952355051</v>
      </c>
      <c r="W3089" s="2">
        <f t="shared" si="1658"/>
        <v>275544.77162513509</v>
      </c>
      <c r="X3089" s="17">
        <f t="shared" si="1659"/>
        <v>0</v>
      </c>
      <c r="Y3089" s="2">
        <f t="shared" si="1660"/>
        <v>0</v>
      </c>
      <c r="Z3089" s="72">
        <f t="shared" si="1661"/>
        <v>0</v>
      </c>
      <c r="AA3089" s="2">
        <f t="shared" si="1647"/>
        <v>0</v>
      </c>
      <c r="AB3089" s="12">
        <f t="shared" si="1669"/>
        <v>4.6600000000000003E-2</v>
      </c>
      <c r="AC3089" s="17">
        <f t="shared" si="1662"/>
        <v>1</v>
      </c>
      <c r="AD3089" s="17">
        <v>252</v>
      </c>
      <c r="AE3089" s="13">
        <f t="shared" si="1640"/>
        <v>1.0001807579999999</v>
      </c>
      <c r="AF3089" s="2">
        <f t="shared" si="1648"/>
        <v>47.991221930000002</v>
      </c>
      <c r="AG3089" s="2">
        <f t="shared" si="1663"/>
        <v>49.806921819999999</v>
      </c>
      <c r="AH3089" s="3">
        <f t="shared" si="1664"/>
        <v>0</v>
      </c>
      <c r="AI3089" s="4" t="str">
        <f t="shared" si="1641"/>
        <v>A+J=</v>
      </c>
      <c r="AJ3089" s="11">
        <f t="shared" si="1670"/>
        <v>44270</v>
      </c>
      <c r="AK3089" s="11"/>
      <c r="AL3089" s="4"/>
      <c r="AM3089" s="1"/>
      <c r="AN3089" s="11"/>
      <c r="AO3089" s="1"/>
      <c r="AP3089" s="1"/>
      <c r="AQ3089" s="3"/>
      <c r="AR3089" s="3"/>
      <c r="AS3089" s="6"/>
      <c r="AT3089" s="1"/>
      <c r="AU3089" s="1"/>
      <c r="AV3089" s="1"/>
      <c r="AW3089" s="1"/>
      <c r="AX3089" s="1"/>
      <c r="AY3089" s="1"/>
      <c r="AZ3089" s="1"/>
      <c r="BA3089" s="1"/>
      <c r="BB3089" s="1"/>
    </row>
    <row r="3090" spans="1:54" x14ac:dyDescent="0.2">
      <c r="A3090" s="158">
        <f t="shared" si="1665"/>
        <v>44246</v>
      </c>
      <c r="B3090" s="2">
        <f t="shared" si="1649"/>
        <v>275680.16040773684</v>
      </c>
      <c r="C3090" s="2">
        <f t="shared" si="1666"/>
        <v>173751.83323014999</v>
      </c>
      <c r="D3090" s="2">
        <f>SUM(Y3090:Y$3268)</f>
        <v>11642.583528439998</v>
      </c>
      <c r="E3090" s="73">
        <f t="shared" si="1650"/>
        <v>162109.24970170998</v>
      </c>
      <c r="F3090" s="88">
        <f t="shared" si="1643"/>
        <v>5560.59</v>
      </c>
      <c r="G3090" s="3">
        <f>IF(AND(N3090=1,N3089&gt;1),VLOOKUP(A3089,[1]Plan1!$BK$81:$BM$259,3),G3089)</f>
        <v>5574.49</v>
      </c>
      <c r="H3090" s="11">
        <f t="shared" si="1644"/>
        <v>44183</v>
      </c>
      <c r="I3090" s="11">
        <f t="shared" si="1645"/>
        <v>44214</v>
      </c>
      <c r="J3090" s="12">
        <f t="shared" si="1651"/>
        <v>2.4997347403781234E-3</v>
      </c>
      <c r="K3090" s="11">
        <f t="shared" si="1667"/>
        <v>44270</v>
      </c>
      <c r="L3090" s="11">
        <f t="shared" si="1652"/>
        <v>44270</v>
      </c>
      <c r="M3090" s="1">
        <f t="shared" si="1638"/>
        <v>18</v>
      </c>
      <c r="N3090" s="1">
        <f t="shared" si="1653"/>
        <v>2</v>
      </c>
      <c r="O3090" s="2">
        <f t="shared" si="1654"/>
        <v>1.0002774400000001</v>
      </c>
      <c r="P3090" s="13">
        <f t="shared" si="1646"/>
        <v>1.0135003600000001</v>
      </c>
      <c r="Q3090" s="13">
        <f t="shared" si="1639"/>
        <v>1.589783956905324</v>
      </c>
      <c r="R3090" s="2">
        <f t="shared" si="1642"/>
        <v>1.5902250200000001</v>
      </c>
      <c r="S3090" s="2">
        <f t="shared" si="1668"/>
        <v>1.5280405699999999</v>
      </c>
      <c r="T3090" s="2">
        <f t="shared" si="1655"/>
        <v>265499.85028754</v>
      </c>
      <c r="U3090" s="2">
        <f t="shared" si="1656"/>
        <v>6147.7564426300669</v>
      </c>
      <c r="V3090" s="2">
        <f t="shared" si="1657"/>
        <v>95680.935147376789</v>
      </c>
      <c r="W3090" s="2">
        <f t="shared" si="1658"/>
        <v>275580.52482015686</v>
      </c>
      <c r="X3090" s="17">
        <f t="shared" si="1659"/>
        <v>0</v>
      </c>
      <c r="Y3090" s="2">
        <f t="shared" si="1660"/>
        <v>0</v>
      </c>
      <c r="Z3090" s="72">
        <f t="shared" si="1661"/>
        <v>0</v>
      </c>
      <c r="AA3090" s="2">
        <f t="shared" si="1647"/>
        <v>0</v>
      </c>
      <c r="AB3090" s="12">
        <f t="shared" si="1669"/>
        <v>4.6600000000000003E-2</v>
      </c>
      <c r="AC3090" s="17">
        <f t="shared" si="1662"/>
        <v>2</v>
      </c>
      <c r="AD3090" s="17">
        <v>252</v>
      </c>
      <c r="AE3090" s="13">
        <f t="shared" si="1640"/>
        <v>1.0003615480000001</v>
      </c>
      <c r="AF3090" s="2">
        <f t="shared" si="1648"/>
        <v>95.990939870000005</v>
      </c>
      <c r="AG3090" s="2">
        <f t="shared" si="1663"/>
        <v>99.635587580000006</v>
      </c>
      <c r="AH3090" s="3">
        <f t="shared" si="1664"/>
        <v>0</v>
      </c>
      <c r="AI3090" s="4" t="str">
        <f t="shared" si="1641"/>
        <v>A+J=</v>
      </c>
      <c r="AJ3090" s="11">
        <f t="shared" si="1670"/>
        <v>44270</v>
      </c>
      <c r="AK3090" s="11"/>
      <c r="AL3090" s="4"/>
      <c r="AM3090" s="1"/>
      <c r="AN3090" s="11"/>
      <c r="AO3090" s="1"/>
      <c r="AP3090" s="1"/>
      <c r="AQ3090" s="3"/>
      <c r="AR3090" s="3"/>
      <c r="AS3090" s="6"/>
      <c r="AT3090" s="1"/>
      <c r="AU3090" s="1"/>
      <c r="AV3090" s="1"/>
      <c r="AW3090" s="1"/>
      <c r="AX3090" s="1"/>
      <c r="AY3090" s="1"/>
      <c r="AZ3090" s="1"/>
      <c r="BA3090" s="1"/>
      <c r="BB3090" s="1"/>
    </row>
    <row r="3091" spans="1:54" x14ac:dyDescent="0.2">
      <c r="A3091" s="158">
        <f t="shared" si="1665"/>
        <v>44247</v>
      </c>
      <c r="B3091" s="2">
        <f t="shared" si="1649"/>
        <v>275765.76753544353</v>
      </c>
      <c r="C3091" s="2">
        <f t="shared" si="1666"/>
        <v>173751.83323014999</v>
      </c>
      <c r="D3091" s="2">
        <f>SUM(Y3091:Y$3268)</f>
        <v>11642.583528439998</v>
      </c>
      <c r="E3091" s="73">
        <f t="shared" si="1650"/>
        <v>162109.24970170998</v>
      </c>
      <c r="F3091" s="88">
        <f t="shared" si="1643"/>
        <v>5560.59</v>
      </c>
      <c r="G3091" s="3">
        <f>IF(AND(N3091=1,N3090&gt;1),VLOOKUP(A3090,[1]Plan1!$BK$81:$BM$259,3),G3090)</f>
        <v>5574.49</v>
      </c>
      <c r="H3091" s="11">
        <f t="shared" si="1644"/>
        <v>44183</v>
      </c>
      <c r="I3091" s="11">
        <f t="shared" si="1645"/>
        <v>44214</v>
      </c>
      <c r="J3091" s="12">
        <f t="shared" si="1651"/>
        <v>2.4997347403781234E-3</v>
      </c>
      <c r="K3091" s="11">
        <f t="shared" si="1667"/>
        <v>44270</v>
      </c>
      <c r="L3091" s="11">
        <f t="shared" si="1652"/>
        <v>44270</v>
      </c>
      <c r="M3091" s="1">
        <f t="shared" si="1638"/>
        <v>18</v>
      </c>
      <c r="N3091" s="1">
        <f t="shared" si="1653"/>
        <v>3</v>
      </c>
      <c r="O3091" s="2">
        <f t="shared" si="1654"/>
        <v>1.00041618</v>
      </c>
      <c r="P3091" s="13">
        <f t="shared" si="1646"/>
        <v>1.0135003600000001</v>
      </c>
      <c r="Q3091" s="13">
        <f t="shared" si="1639"/>
        <v>1.589783956905324</v>
      </c>
      <c r="R3091" s="2">
        <f t="shared" si="1642"/>
        <v>1.5904455900000001</v>
      </c>
      <c r="S3091" s="2">
        <f t="shared" si="1668"/>
        <v>1.5280405699999999</v>
      </c>
      <c r="T3091" s="2">
        <f t="shared" si="1655"/>
        <v>265499.85028754</v>
      </c>
      <c r="U3091" s="2">
        <f t="shared" si="1656"/>
        <v>6147.7564426300669</v>
      </c>
      <c r="V3091" s="2">
        <f t="shared" si="1657"/>
        <v>95716.691584583488</v>
      </c>
      <c r="W3091" s="2">
        <f t="shared" si="1658"/>
        <v>275616.28125736356</v>
      </c>
      <c r="X3091" s="17">
        <f t="shared" si="1659"/>
        <v>0</v>
      </c>
      <c r="Y3091" s="2">
        <f t="shared" si="1660"/>
        <v>0</v>
      </c>
      <c r="Z3091" s="72">
        <f t="shared" si="1661"/>
        <v>0</v>
      </c>
      <c r="AA3091" s="2">
        <f t="shared" si="1647"/>
        <v>0</v>
      </c>
      <c r="AB3091" s="12">
        <f t="shared" si="1669"/>
        <v>4.6600000000000003E-2</v>
      </c>
      <c r="AC3091" s="17">
        <f t="shared" si="1662"/>
        <v>3</v>
      </c>
      <c r="AD3091" s="17">
        <v>252</v>
      </c>
      <c r="AE3091" s="13">
        <f t="shared" si="1640"/>
        <v>1.0005423710000001</v>
      </c>
      <c r="AF3091" s="2">
        <f t="shared" si="1648"/>
        <v>143.9994193</v>
      </c>
      <c r="AG3091" s="2">
        <f t="shared" si="1663"/>
        <v>149.48627808000001</v>
      </c>
      <c r="AH3091" s="3">
        <f t="shared" si="1664"/>
        <v>0</v>
      </c>
      <c r="AI3091" s="4" t="str">
        <f t="shared" si="1641"/>
        <v>A+J=</v>
      </c>
      <c r="AJ3091" s="11">
        <f t="shared" si="1670"/>
        <v>44270</v>
      </c>
      <c r="AK3091" s="11"/>
      <c r="AL3091" s="4"/>
      <c r="AM3091" s="1"/>
      <c r="AN3091" s="11"/>
      <c r="AO3091" s="1"/>
      <c r="AP3091" s="1"/>
      <c r="AQ3091" s="3"/>
      <c r="AR3091" s="3"/>
      <c r="AS3091" s="6"/>
      <c r="AT3091" s="1"/>
      <c r="AU3091" s="1"/>
      <c r="AV3091" s="1"/>
      <c r="AW3091" s="1"/>
      <c r="AX3091" s="1"/>
      <c r="AY3091" s="1"/>
      <c r="AZ3091" s="1"/>
      <c r="BA3091" s="1"/>
      <c r="BB3091" s="1"/>
    </row>
    <row r="3092" spans="1:54" x14ac:dyDescent="0.2">
      <c r="A3092" s="158">
        <f t="shared" si="1665"/>
        <v>44248</v>
      </c>
      <c r="B3092" s="2">
        <f t="shared" si="1649"/>
        <v>275765.76753544353</v>
      </c>
      <c r="C3092" s="2">
        <f t="shared" si="1666"/>
        <v>173751.83323014999</v>
      </c>
      <c r="D3092" s="2">
        <f>SUM(Y3092:Y$3268)</f>
        <v>11642.583528439998</v>
      </c>
      <c r="E3092" s="73">
        <f t="shared" si="1650"/>
        <v>162109.24970170998</v>
      </c>
      <c r="F3092" s="88">
        <f t="shared" si="1643"/>
        <v>5560.59</v>
      </c>
      <c r="G3092" s="3">
        <f>IF(AND(N3092=1,N3091&gt;1),VLOOKUP(A3091,[1]Plan1!$BK$81:$BM$259,3),G3091)</f>
        <v>5574.49</v>
      </c>
      <c r="H3092" s="11">
        <f t="shared" si="1644"/>
        <v>44183</v>
      </c>
      <c r="I3092" s="11">
        <f t="shared" si="1645"/>
        <v>44214</v>
      </c>
      <c r="J3092" s="12">
        <f t="shared" si="1651"/>
        <v>2.4997347403781234E-3</v>
      </c>
      <c r="K3092" s="11">
        <f t="shared" si="1667"/>
        <v>44270</v>
      </c>
      <c r="L3092" s="11">
        <f t="shared" si="1652"/>
        <v>44270</v>
      </c>
      <c r="M3092" s="1">
        <f t="shared" si="1638"/>
        <v>18</v>
      </c>
      <c r="N3092" s="1">
        <f t="shared" si="1653"/>
        <v>3</v>
      </c>
      <c r="O3092" s="2">
        <f t="shared" si="1654"/>
        <v>1.00041618</v>
      </c>
      <c r="P3092" s="13">
        <f t="shared" si="1646"/>
        <v>1.0135003600000001</v>
      </c>
      <c r="Q3092" s="13">
        <f t="shared" si="1639"/>
        <v>1.589783956905324</v>
      </c>
      <c r="R3092" s="2">
        <f t="shared" si="1642"/>
        <v>1.5904455900000001</v>
      </c>
      <c r="S3092" s="2">
        <f t="shared" si="1668"/>
        <v>1.5280405699999999</v>
      </c>
      <c r="T3092" s="2">
        <f t="shared" si="1655"/>
        <v>265499.85028754</v>
      </c>
      <c r="U3092" s="2">
        <f t="shared" si="1656"/>
        <v>6147.7564426300669</v>
      </c>
      <c r="V3092" s="2">
        <f t="shared" si="1657"/>
        <v>95716.691584583488</v>
      </c>
      <c r="W3092" s="2">
        <f t="shared" si="1658"/>
        <v>275616.28125736356</v>
      </c>
      <c r="X3092" s="17">
        <f t="shared" si="1659"/>
        <v>0</v>
      </c>
      <c r="Y3092" s="2">
        <f t="shared" si="1660"/>
        <v>0</v>
      </c>
      <c r="Z3092" s="72">
        <f t="shared" si="1661"/>
        <v>0</v>
      </c>
      <c r="AA3092" s="2">
        <f t="shared" si="1647"/>
        <v>0</v>
      </c>
      <c r="AB3092" s="12">
        <f t="shared" si="1669"/>
        <v>4.6600000000000003E-2</v>
      </c>
      <c r="AC3092" s="17">
        <f t="shared" si="1662"/>
        <v>3</v>
      </c>
      <c r="AD3092" s="17">
        <v>252</v>
      </c>
      <c r="AE3092" s="13">
        <f t="shared" si="1640"/>
        <v>1.0005423710000001</v>
      </c>
      <c r="AF3092" s="2">
        <f t="shared" si="1648"/>
        <v>143.9994193</v>
      </c>
      <c r="AG3092" s="2">
        <f t="shared" si="1663"/>
        <v>149.48627808000001</v>
      </c>
      <c r="AH3092" s="3">
        <f t="shared" si="1664"/>
        <v>0</v>
      </c>
      <c r="AI3092" s="4" t="str">
        <f t="shared" si="1641"/>
        <v>A+J=</v>
      </c>
      <c r="AJ3092" s="11">
        <f t="shared" si="1670"/>
        <v>44270</v>
      </c>
      <c r="AK3092" s="11"/>
      <c r="AL3092" s="4"/>
      <c r="AM3092" s="1"/>
      <c r="AN3092" s="11"/>
      <c r="AO3092" s="1"/>
      <c r="AP3092" s="1"/>
      <c r="AQ3092" s="3"/>
      <c r="AR3092" s="3"/>
      <c r="AS3092" s="6"/>
      <c r="AT3092" s="1"/>
      <c r="AU3092" s="1"/>
      <c r="AV3092" s="1"/>
      <c r="AW3092" s="1"/>
      <c r="AX3092" s="1"/>
      <c r="AY3092" s="1"/>
      <c r="AZ3092" s="1"/>
      <c r="BA3092" s="1"/>
      <c r="BB3092" s="1"/>
    </row>
    <row r="3093" spans="1:54" x14ac:dyDescent="0.2">
      <c r="A3093" s="158">
        <f t="shared" si="1665"/>
        <v>44249</v>
      </c>
      <c r="B3093" s="2">
        <f t="shared" si="1649"/>
        <v>275765.76753544353</v>
      </c>
      <c r="C3093" s="2">
        <f t="shared" si="1666"/>
        <v>173751.83323014999</v>
      </c>
      <c r="D3093" s="2">
        <f>SUM(Y3093:Y$3268)</f>
        <v>11642.583528439998</v>
      </c>
      <c r="E3093" s="73">
        <f t="shared" si="1650"/>
        <v>162109.24970170998</v>
      </c>
      <c r="F3093" s="88">
        <f t="shared" si="1643"/>
        <v>5560.59</v>
      </c>
      <c r="G3093" s="3">
        <f>IF(AND(N3093=1,N3092&gt;1),VLOOKUP(A3092,[1]Plan1!$BK$81:$BM$259,3),G3092)</f>
        <v>5574.49</v>
      </c>
      <c r="H3093" s="11">
        <f t="shared" si="1644"/>
        <v>44183</v>
      </c>
      <c r="I3093" s="11">
        <f t="shared" si="1645"/>
        <v>44214</v>
      </c>
      <c r="J3093" s="12">
        <f t="shared" si="1651"/>
        <v>2.4997347403781234E-3</v>
      </c>
      <c r="K3093" s="11">
        <f t="shared" si="1667"/>
        <v>44270</v>
      </c>
      <c r="L3093" s="11">
        <f t="shared" si="1652"/>
        <v>44270</v>
      </c>
      <c r="M3093" s="1">
        <f t="shared" si="1638"/>
        <v>18</v>
      </c>
      <c r="N3093" s="1">
        <f t="shared" si="1653"/>
        <v>3</v>
      </c>
      <c r="O3093" s="2">
        <f t="shared" si="1654"/>
        <v>1.00041618</v>
      </c>
      <c r="P3093" s="13">
        <f t="shared" si="1646"/>
        <v>1.0135003600000001</v>
      </c>
      <c r="Q3093" s="13">
        <f t="shared" si="1639"/>
        <v>1.589783956905324</v>
      </c>
      <c r="R3093" s="2">
        <f t="shared" si="1642"/>
        <v>1.5904455900000001</v>
      </c>
      <c r="S3093" s="2">
        <f t="shared" si="1668"/>
        <v>1.5280405699999999</v>
      </c>
      <c r="T3093" s="2">
        <f t="shared" si="1655"/>
        <v>265499.85028754</v>
      </c>
      <c r="U3093" s="2">
        <f t="shared" si="1656"/>
        <v>6147.7564426300669</v>
      </c>
      <c r="V3093" s="2">
        <f t="shared" si="1657"/>
        <v>95716.691584583488</v>
      </c>
      <c r="W3093" s="2">
        <f t="shared" si="1658"/>
        <v>275616.28125736356</v>
      </c>
      <c r="X3093" s="17">
        <f t="shared" si="1659"/>
        <v>0</v>
      </c>
      <c r="Y3093" s="2">
        <f t="shared" si="1660"/>
        <v>0</v>
      </c>
      <c r="Z3093" s="72">
        <f t="shared" si="1661"/>
        <v>0</v>
      </c>
      <c r="AA3093" s="2">
        <f t="shared" si="1647"/>
        <v>0</v>
      </c>
      <c r="AB3093" s="12">
        <f t="shared" si="1669"/>
        <v>4.6600000000000003E-2</v>
      </c>
      <c r="AC3093" s="17">
        <f t="shared" si="1662"/>
        <v>3</v>
      </c>
      <c r="AD3093" s="17">
        <v>252</v>
      </c>
      <c r="AE3093" s="13">
        <f t="shared" si="1640"/>
        <v>1.0005423710000001</v>
      </c>
      <c r="AF3093" s="2">
        <f t="shared" si="1648"/>
        <v>143.9994193</v>
      </c>
      <c r="AG3093" s="2">
        <f t="shared" si="1663"/>
        <v>149.48627808000001</v>
      </c>
      <c r="AH3093" s="3">
        <f t="shared" si="1664"/>
        <v>0</v>
      </c>
      <c r="AI3093" s="4" t="str">
        <f t="shared" si="1641"/>
        <v>A+J=</v>
      </c>
      <c r="AJ3093" s="11">
        <f t="shared" si="1670"/>
        <v>44270</v>
      </c>
      <c r="AK3093" s="11"/>
      <c r="AL3093" s="4"/>
      <c r="AM3093" s="1"/>
      <c r="AN3093" s="11"/>
      <c r="AO3093" s="1"/>
      <c r="AP3093" s="1"/>
      <c r="AQ3093" s="3"/>
      <c r="AR3093" s="3"/>
      <c r="AS3093" s="6"/>
      <c r="AT3093" s="1"/>
      <c r="AU3093" s="1"/>
      <c r="AV3093" s="1"/>
      <c r="AW3093" s="1"/>
      <c r="AX3093" s="1"/>
      <c r="AY3093" s="1"/>
      <c r="AZ3093" s="1"/>
      <c r="BA3093" s="1"/>
      <c r="BB3093" s="1"/>
    </row>
    <row r="3094" spans="1:54" x14ac:dyDescent="0.2">
      <c r="A3094" s="158">
        <f t="shared" si="1665"/>
        <v>44250</v>
      </c>
      <c r="B3094" s="2">
        <f t="shared" si="1649"/>
        <v>275851.40317989024</v>
      </c>
      <c r="C3094" s="2">
        <f t="shared" si="1666"/>
        <v>173751.83323014999</v>
      </c>
      <c r="D3094" s="2">
        <f>SUM(Y3094:Y$3268)</f>
        <v>11642.583528439998</v>
      </c>
      <c r="E3094" s="73">
        <f t="shared" si="1650"/>
        <v>162109.24970170998</v>
      </c>
      <c r="F3094" s="88">
        <f t="shared" si="1643"/>
        <v>5560.59</v>
      </c>
      <c r="G3094" s="3">
        <f>IF(AND(N3094=1,N3093&gt;1),VLOOKUP(A3093,[1]Plan1!$BK$81:$BM$259,3),G3093)</f>
        <v>5574.49</v>
      </c>
      <c r="H3094" s="11">
        <f t="shared" si="1644"/>
        <v>44183</v>
      </c>
      <c r="I3094" s="11">
        <f t="shared" si="1645"/>
        <v>44214</v>
      </c>
      <c r="J3094" s="12">
        <f t="shared" si="1651"/>
        <v>2.4997347403781234E-3</v>
      </c>
      <c r="K3094" s="11">
        <f t="shared" si="1667"/>
        <v>44270</v>
      </c>
      <c r="L3094" s="11">
        <f t="shared" si="1652"/>
        <v>44270</v>
      </c>
      <c r="M3094" s="1">
        <f t="shared" si="1638"/>
        <v>18</v>
      </c>
      <c r="N3094" s="1">
        <f t="shared" si="1653"/>
        <v>4</v>
      </c>
      <c r="O3094" s="2">
        <f t="shared" si="1654"/>
        <v>1.0005549499999999</v>
      </c>
      <c r="P3094" s="13">
        <f t="shared" si="1646"/>
        <v>1.0135003600000001</v>
      </c>
      <c r="Q3094" s="13">
        <f t="shared" si="1639"/>
        <v>1.589783956905324</v>
      </c>
      <c r="R3094" s="2">
        <f t="shared" si="1642"/>
        <v>1.5906662</v>
      </c>
      <c r="S3094" s="2">
        <f t="shared" si="1668"/>
        <v>1.5280405699999999</v>
      </c>
      <c r="T3094" s="2">
        <f t="shared" si="1655"/>
        <v>265499.85028754</v>
      </c>
      <c r="U3094" s="2">
        <f t="shared" si="1656"/>
        <v>6147.7564426300669</v>
      </c>
      <c r="V3094" s="2">
        <f t="shared" si="1657"/>
        <v>95752.454506160168</v>
      </c>
      <c r="W3094" s="2">
        <f t="shared" si="1658"/>
        <v>275652.04417894024</v>
      </c>
      <c r="X3094" s="17">
        <f t="shared" si="1659"/>
        <v>0</v>
      </c>
      <c r="Y3094" s="2">
        <f t="shared" si="1660"/>
        <v>0</v>
      </c>
      <c r="Z3094" s="72">
        <f t="shared" si="1661"/>
        <v>0</v>
      </c>
      <c r="AA3094" s="2">
        <f t="shared" si="1647"/>
        <v>0</v>
      </c>
      <c r="AB3094" s="12">
        <f t="shared" si="1669"/>
        <v>4.6600000000000003E-2</v>
      </c>
      <c r="AC3094" s="17">
        <f t="shared" si="1662"/>
        <v>4</v>
      </c>
      <c r="AD3094" s="17">
        <v>252</v>
      </c>
      <c r="AE3094" s="13">
        <f t="shared" si="1640"/>
        <v>1.0007232269999999</v>
      </c>
      <c r="AF3094" s="2">
        <f t="shared" si="1648"/>
        <v>192.01666022000001</v>
      </c>
      <c r="AG3094" s="2">
        <f t="shared" si="1663"/>
        <v>199.35900095</v>
      </c>
      <c r="AH3094" s="3">
        <f t="shared" si="1664"/>
        <v>0</v>
      </c>
      <c r="AI3094" s="4" t="str">
        <f t="shared" si="1641"/>
        <v>A+J=</v>
      </c>
      <c r="AJ3094" s="11">
        <f t="shared" si="1670"/>
        <v>44270</v>
      </c>
      <c r="AK3094" s="11"/>
      <c r="AL3094" s="4"/>
      <c r="AM3094" s="1"/>
      <c r="AN3094" s="11"/>
      <c r="AO3094" s="1"/>
      <c r="AP3094" s="1"/>
      <c r="AQ3094" s="3"/>
      <c r="AR3094" s="3"/>
      <c r="AS3094" s="6"/>
      <c r="AT3094" s="1"/>
      <c r="AU3094" s="1"/>
      <c r="AV3094" s="1"/>
      <c r="AW3094" s="1"/>
      <c r="AX3094" s="1"/>
      <c r="AY3094" s="1"/>
      <c r="AZ3094" s="1"/>
      <c r="BA3094" s="1"/>
      <c r="BB3094" s="1"/>
    </row>
    <row r="3095" spans="1:54" x14ac:dyDescent="0.2">
      <c r="A3095" s="158">
        <f t="shared" si="1665"/>
        <v>44251</v>
      </c>
      <c r="B3095" s="2">
        <f t="shared" si="1649"/>
        <v>275937.06707245688</v>
      </c>
      <c r="C3095" s="2">
        <f t="shared" si="1666"/>
        <v>173751.83323014999</v>
      </c>
      <c r="D3095" s="2">
        <f>SUM(Y3095:Y$3268)</f>
        <v>11642.583528439998</v>
      </c>
      <c r="E3095" s="73">
        <f t="shared" si="1650"/>
        <v>162109.24970170998</v>
      </c>
      <c r="F3095" s="88">
        <f t="shared" si="1643"/>
        <v>5560.59</v>
      </c>
      <c r="G3095" s="3">
        <f>IF(AND(N3095=1,N3094&gt;1),VLOOKUP(A3094,[1]Plan1!$BK$81:$BM$259,3),G3094)</f>
        <v>5574.49</v>
      </c>
      <c r="H3095" s="11">
        <f t="shared" si="1644"/>
        <v>44183</v>
      </c>
      <c r="I3095" s="11">
        <f t="shared" si="1645"/>
        <v>44214</v>
      </c>
      <c r="J3095" s="12">
        <f t="shared" si="1651"/>
        <v>2.4997347403781234E-3</v>
      </c>
      <c r="K3095" s="11">
        <f t="shared" si="1667"/>
        <v>44270</v>
      </c>
      <c r="L3095" s="11">
        <f t="shared" si="1652"/>
        <v>44270</v>
      </c>
      <c r="M3095" s="1">
        <f t="shared" ref="M3095:M3158" si="1671">IF(L3095=L3094,M3094,NETWORKDAYS(L3094,L3095,$AN$194:$AN$348)-1)</f>
        <v>18</v>
      </c>
      <c r="N3095" s="1">
        <f t="shared" si="1653"/>
        <v>5</v>
      </c>
      <c r="O3095" s="2">
        <f t="shared" si="1654"/>
        <v>1.00069374</v>
      </c>
      <c r="P3095" s="13">
        <f t="shared" si="1646"/>
        <v>1.0135003600000001</v>
      </c>
      <c r="Q3095" s="13">
        <f t="shared" si="1639"/>
        <v>1.589783956905324</v>
      </c>
      <c r="R3095" s="2">
        <f t="shared" si="1642"/>
        <v>1.59088685</v>
      </c>
      <c r="S3095" s="2">
        <f t="shared" si="1668"/>
        <v>1.5280405699999999</v>
      </c>
      <c r="T3095" s="2">
        <f t="shared" si="1655"/>
        <v>265499.85028754</v>
      </c>
      <c r="U3095" s="2">
        <f t="shared" si="1656"/>
        <v>6147.7564426300669</v>
      </c>
      <c r="V3095" s="2">
        <f t="shared" si="1657"/>
        <v>95788.223912106841</v>
      </c>
      <c r="W3095" s="2">
        <f t="shared" si="1658"/>
        <v>275687.8135848869</v>
      </c>
      <c r="X3095" s="17">
        <f t="shared" si="1659"/>
        <v>0</v>
      </c>
      <c r="Y3095" s="2">
        <f t="shared" si="1660"/>
        <v>0</v>
      </c>
      <c r="Z3095" s="72">
        <f t="shared" si="1661"/>
        <v>0</v>
      </c>
      <c r="AA3095" s="2">
        <f t="shared" si="1647"/>
        <v>0</v>
      </c>
      <c r="AB3095" s="12">
        <f t="shared" si="1669"/>
        <v>4.6600000000000003E-2</v>
      </c>
      <c r="AC3095" s="17">
        <f t="shared" si="1662"/>
        <v>5</v>
      </c>
      <c r="AD3095" s="17">
        <v>252</v>
      </c>
      <c r="AE3095" s="13">
        <f t="shared" si="1640"/>
        <v>1.000904115</v>
      </c>
      <c r="AF3095" s="2">
        <f t="shared" si="1648"/>
        <v>240.04239713999999</v>
      </c>
      <c r="AG3095" s="2">
        <f t="shared" si="1663"/>
        <v>249.25348757</v>
      </c>
      <c r="AH3095" s="3">
        <f t="shared" si="1664"/>
        <v>0</v>
      </c>
      <c r="AI3095" s="4" t="str">
        <f t="shared" si="1641"/>
        <v>A+J=</v>
      </c>
      <c r="AJ3095" s="11">
        <f t="shared" si="1670"/>
        <v>44270</v>
      </c>
      <c r="AK3095" s="11"/>
      <c r="AL3095" s="4"/>
      <c r="AM3095" s="1"/>
      <c r="AN3095" s="11"/>
      <c r="AO3095" s="1"/>
      <c r="AP3095" s="1"/>
      <c r="AQ3095" s="3"/>
      <c r="AR3095" s="3"/>
      <c r="AS3095" s="6"/>
      <c r="AT3095" s="1"/>
      <c r="AU3095" s="1"/>
      <c r="AV3095" s="1"/>
      <c r="AW3095" s="1"/>
      <c r="AX3095" s="1"/>
      <c r="AY3095" s="1"/>
      <c r="AZ3095" s="1"/>
      <c r="BA3095" s="1"/>
      <c r="BB3095" s="1"/>
    </row>
    <row r="3096" spans="1:54" x14ac:dyDescent="0.2">
      <c r="A3096" s="158">
        <f t="shared" si="1665"/>
        <v>44252</v>
      </c>
      <c r="B3096" s="2">
        <f t="shared" si="1649"/>
        <v>276022.75787298108</v>
      </c>
      <c r="C3096" s="2">
        <f t="shared" si="1666"/>
        <v>173751.83323014999</v>
      </c>
      <c r="D3096" s="2">
        <f>SUM(Y3096:Y$3268)</f>
        <v>11642.583528439998</v>
      </c>
      <c r="E3096" s="73">
        <f t="shared" si="1650"/>
        <v>162109.24970170998</v>
      </c>
      <c r="F3096" s="88">
        <f t="shared" si="1643"/>
        <v>5560.59</v>
      </c>
      <c r="G3096" s="3">
        <f>IF(AND(N3096=1,N3095&gt;1),VLOOKUP(A3095,[1]Plan1!$BK$81:$BM$259,3),G3095)</f>
        <v>5574.49</v>
      </c>
      <c r="H3096" s="11">
        <f t="shared" si="1644"/>
        <v>44183</v>
      </c>
      <c r="I3096" s="11">
        <f t="shared" si="1645"/>
        <v>44214</v>
      </c>
      <c r="J3096" s="12">
        <f t="shared" si="1651"/>
        <v>2.4997347403781234E-3</v>
      </c>
      <c r="K3096" s="11">
        <f t="shared" si="1667"/>
        <v>44270</v>
      </c>
      <c r="L3096" s="11">
        <f t="shared" si="1652"/>
        <v>44270</v>
      </c>
      <c r="M3096" s="1">
        <f t="shared" si="1671"/>
        <v>18</v>
      </c>
      <c r="N3096" s="1">
        <f t="shared" si="1653"/>
        <v>6</v>
      </c>
      <c r="O3096" s="2">
        <f t="shared" si="1654"/>
        <v>1.0008325499999999</v>
      </c>
      <c r="P3096" s="13">
        <f t="shared" si="1646"/>
        <v>1.0135003600000001</v>
      </c>
      <c r="Q3096" s="13">
        <f t="shared" si="1639"/>
        <v>1.589783956905324</v>
      </c>
      <c r="R3096" s="2">
        <f t="shared" si="1642"/>
        <v>1.5911075299999999</v>
      </c>
      <c r="S3096" s="2">
        <f t="shared" si="1668"/>
        <v>1.5280405699999999</v>
      </c>
      <c r="T3096" s="2">
        <f t="shared" si="1655"/>
        <v>265499.85028754</v>
      </c>
      <c r="U3096" s="2">
        <f t="shared" si="1656"/>
        <v>6147.7564426300669</v>
      </c>
      <c r="V3096" s="2">
        <f t="shared" si="1657"/>
        <v>95823.998181331015</v>
      </c>
      <c r="W3096" s="2">
        <f t="shared" si="1658"/>
        <v>275723.5878541111</v>
      </c>
      <c r="X3096" s="17">
        <f t="shared" si="1659"/>
        <v>0</v>
      </c>
      <c r="Y3096" s="2">
        <f t="shared" si="1660"/>
        <v>0</v>
      </c>
      <c r="Z3096" s="72">
        <f t="shared" si="1661"/>
        <v>0</v>
      </c>
      <c r="AA3096" s="2">
        <f t="shared" si="1647"/>
        <v>0</v>
      </c>
      <c r="AB3096" s="12">
        <f t="shared" si="1669"/>
        <v>4.6600000000000003E-2</v>
      </c>
      <c r="AC3096" s="17">
        <f t="shared" si="1662"/>
        <v>6</v>
      </c>
      <c r="AD3096" s="17">
        <v>252</v>
      </c>
      <c r="AE3096" s="13">
        <f t="shared" si="1640"/>
        <v>1.0010850360000001</v>
      </c>
      <c r="AF3096" s="2">
        <f t="shared" si="1648"/>
        <v>288.07689555000002</v>
      </c>
      <c r="AG3096" s="2">
        <f t="shared" si="1663"/>
        <v>299.17001886999998</v>
      </c>
      <c r="AH3096" s="3">
        <f t="shared" si="1664"/>
        <v>0</v>
      </c>
      <c r="AI3096" s="4" t="str">
        <f t="shared" si="1641"/>
        <v>A+J=</v>
      </c>
      <c r="AJ3096" s="11">
        <f t="shared" si="1670"/>
        <v>44270</v>
      </c>
      <c r="AK3096" s="11"/>
      <c r="AL3096" s="4"/>
      <c r="AM3096" s="1"/>
      <c r="AN3096" s="11"/>
      <c r="AO3096" s="1"/>
      <c r="AP3096" s="1"/>
      <c r="AQ3096" s="3"/>
      <c r="AR3096" s="3"/>
      <c r="AS3096" s="6"/>
      <c r="AT3096" s="1"/>
      <c r="AU3096" s="1"/>
      <c r="AV3096" s="1"/>
      <c r="AW3096" s="1"/>
      <c r="AX3096" s="1"/>
      <c r="AY3096" s="1"/>
      <c r="AZ3096" s="1"/>
      <c r="BA3096" s="1"/>
      <c r="BB3096" s="1"/>
    </row>
    <row r="3097" spans="1:54" x14ac:dyDescent="0.2">
      <c r="A3097" s="158">
        <f t="shared" si="1665"/>
        <v>44253</v>
      </c>
      <c r="B3097" s="2">
        <f t="shared" si="1649"/>
        <v>276108.47234132781</v>
      </c>
      <c r="C3097" s="2">
        <f t="shared" si="1666"/>
        <v>173751.83323014999</v>
      </c>
      <c r="D3097" s="2">
        <f>SUM(Y3097:Y$3268)</f>
        <v>11642.583528439998</v>
      </c>
      <c r="E3097" s="73">
        <f t="shared" si="1650"/>
        <v>162109.24970170998</v>
      </c>
      <c r="F3097" s="88">
        <f t="shared" si="1643"/>
        <v>5560.59</v>
      </c>
      <c r="G3097" s="3">
        <f>IF(AND(N3097=1,N3096&gt;1),VLOOKUP(A3096,[1]Plan1!$BK$81:$BM$259,3),G3096)</f>
        <v>5574.49</v>
      </c>
      <c r="H3097" s="11">
        <f t="shared" si="1644"/>
        <v>44183</v>
      </c>
      <c r="I3097" s="11">
        <f t="shared" si="1645"/>
        <v>44214</v>
      </c>
      <c r="J3097" s="12">
        <f t="shared" si="1651"/>
        <v>2.4997347403781234E-3</v>
      </c>
      <c r="K3097" s="11">
        <f t="shared" si="1667"/>
        <v>44270</v>
      </c>
      <c r="L3097" s="11">
        <f t="shared" si="1652"/>
        <v>44270</v>
      </c>
      <c r="M3097" s="1">
        <f t="shared" si="1671"/>
        <v>18</v>
      </c>
      <c r="N3097" s="1">
        <f t="shared" si="1653"/>
        <v>7</v>
      </c>
      <c r="O3097" s="2">
        <f t="shared" si="1654"/>
        <v>1.00097137</v>
      </c>
      <c r="P3097" s="13">
        <f t="shared" si="1646"/>
        <v>1.0135003600000001</v>
      </c>
      <c r="Q3097" s="13">
        <f t="shared" si="1639"/>
        <v>1.589783956905324</v>
      </c>
      <c r="R3097" s="2">
        <f t="shared" si="1642"/>
        <v>1.5913282200000001</v>
      </c>
      <c r="S3097" s="2">
        <f t="shared" si="1668"/>
        <v>1.5280405699999999</v>
      </c>
      <c r="T3097" s="2">
        <f t="shared" si="1655"/>
        <v>265499.85028754</v>
      </c>
      <c r="U3097" s="2">
        <f t="shared" si="1656"/>
        <v>6147.7564426300669</v>
      </c>
      <c r="V3097" s="2">
        <f t="shared" si="1657"/>
        <v>95859.774071647713</v>
      </c>
      <c r="W3097" s="2">
        <f t="shared" si="1658"/>
        <v>275759.3637444278</v>
      </c>
      <c r="X3097" s="17">
        <f t="shared" si="1659"/>
        <v>0</v>
      </c>
      <c r="Y3097" s="2">
        <f t="shared" si="1660"/>
        <v>0</v>
      </c>
      <c r="Z3097" s="72">
        <f t="shared" si="1661"/>
        <v>0</v>
      </c>
      <c r="AA3097" s="2">
        <f t="shared" si="1647"/>
        <v>0</v>
      </c>
      <c r="AB3097" s="12">
        <f t="shared" si="1669"/>
        <v>4.6600000000000003E-2</v>
      </c>
      <c r="AC3097" s="17">
        <f t="shared" si="1662"/>
        <v>7</v>
      </c>
      <c r="AD3097" s="17">
        <v>252</v>
      </c>
      <c r="AE3097" s="13">
        <f t="shared" si="1640"/>
        <v>1.0012659900000001</v>
      </c>
      <c r="AF3097" s="2">
        <f t="shared" si="1648"/>
        <v>336.12015545999998</v>
      </c>
      <c r="AG3097" s="2">
        <f t="shared" si="1663"/>
        <v>349.10859690000001</v>
      </c>
      <c r="AH3097" s="3">
        <f t="shared" si="1664"/>
        <v>0</v>
      </c>
      <c r="AI3097" s="4" t="str">
        <f t="shared" si="1641"/>
        <v>A+J=</v>
      </c>
      <c r="AJ3097" s="11">
        <f t="shared" si="1670"/>
        <v>44270</v>
      </c>
      <c r="AK3097" s="11"/>
      <c r="AL3097" s="4"/>
      <c r="AM3097" s="1"/>
      <c r="AN3097" s="11"/>
      <c r="AO3097" s="1"/>
      <c r="AP3097" s="1"/>
      <c r="AQ3097" s="3"/>
      <c r="AR3097" s="3"/>
      <c r="AS3097" s="6"/>
      <c r="AT3097" s="1"/>
      <c r="AU3097" s="1"/>
      <c r="AV3097" s="1"/>
      <c r="AW3097" s="1"/>
      <c r="AX3097" s="1"/>
      <c r="AY3097" s="1"/>
      <c r="AZ3097" s="1"/>
      <c r="BA3097" s="1"/>
      <c r="BB3097" s="1"/>
    </row>
    <row r="3098" spans="1:54" x14ac:dyDescent="0.2">
      <c r="A3098" s="158">
        <f t="shared" si="1665"/>
        <v>44254</v>
      </c>
      <c r="B3098" s="2">
        <f t="shared" si="1649"/>
        <v>276194.2166998969</v>
      </c>
      <c r="C3098" s="2">
        <f t="shared" si="1666"/>
        <v>173751.83323014999</v>
      </c>
      <c r="D3098" s="2">
        <f>SUM(Y3098:Y$3268)</f>
        <v>11642.583528439998</v>
      </c>
      <c r="E3098" s="73">
        <f t="shared" si="1650"/>
        <v>162109.24970170998</v>
      </c>
      <c r="F3098" s="88">
        <f t="shared" si="1643"/>
        <v>5560.59</v>
      </c>
      <c r="G3098" s="3">
        <f>IF(AND(N3098=1,N3097&gt;1),VLOOKUP(A3097,[1]Plan1!$BK$81:$BM$259,3),G3097)</f>
        <v>5574.49</v>
      </c>
      <c r="H3098" s="11">
        <f t="shared" si="1644"/>
        <v>44183</v>
      </c>
      <c r="I3098" s="11">
        <f t="shared" si="1645"/>
        <v>44214</v>
      </c>
      <c r="J3098" s="12">
        <f t="shared" si="1651"/>
        <v>2.4997347403781234E-3</v>
      </c>
      <c r="K3098" s="11">
        <f t="shared" si="1667"/>
        <v>44270</v>
      </c>
      <c r="L3098" s="11">
        <f t="shared" si="1652"/>
        <v>44270</v>
      </c>
      <c r="M3098" s="1">
        <f t="shared" si="1671"/>
        <v>18</v>
      </c>
      <c r="N3098" s="1">
        <f t="shared" si="1653"/>
        <v>8</v>
      </c>
      <c r="O3098" s="2">
        <f t="shared" si="1654"/>
        <v>1.0011102199999999</v>
      </c>
      <c r="P3098" s="13">
        <f t="shared" si="1646"/>
        <v>1.0135003600000001</v>
      </c>
      <c r="Q3098" s="13">
        <f t="shared" si="1639"/>
        <v>1.589783956905324</v>
      </c>
      <c r="R3098" s="2">
        <f t="shared" si="1642"/>
        <v>1.5915489599999999</v>
      </c>
      <c r="S3098" s="2">
        <f t="shared" si="1668"/>
        <v>1.5280405699999999</v>
      </c>
      <c r="T3098" s="2">
        <f t="shared" si="1655"/>
        <v>265499.85028754</v>
      </c>
      <c r="U3098" s="2">
        <f t="shared" si="1656"/>
        <v>6147.7564426300669</v>
      </c>
      <c r="V3098" s="2">
        <f t="shared" si="1657"/>
        <v>95895.558067426828</v>
      </c>
      <c r="W3098" s="2">
        <f t="shared" si="1658"/>
        <v>275795.14774020691</v>
      </c>
      <c r="X3098" s="17">
        <f t="shared" si="1659"/>
        <v>0</v>
      </c>
      <c r="Y3098" s="2">
        <f t="shared" si="1660"/>
        <v>0</v>
      </c>
      <c r="Z3098" s="72">
        <f t="shared" si="1661"/>
        <v>0</v>
      </c>
      <c r="AA3098" s="2">
        <f t="shared" si="1647"/>
        <v>0</v>
      </c>
      <c r="AB3098" s="12">
        <f t="shared" si="1669"/>
        <v>4.6600000000000003E-2</v>
      </c>
      <c r="AC3098" s="17">
        <f t="shared" si="1662"/>
        <v>8</v>
      </c>
      <c r="AD3098" s="17">
        <v>252</v>
      </c>
      <c r="AE3098" s="13">
        <f t="shared" si="1640"/>
        <v>1.001446976</v>
      </c>
      <c r="AF3098" s="2">
        <f t="shared" si="1648"/>
        <v>384.17191136000002</v>
      </c>
      <c r="AG3098" s="2">
        <f t="shared" si="1663"/>
        <v>399.06895968999999</v>
      </c>
      <c r="AH3098" s="3">
        <f t="shared" si="1664"/>
        <v>0</v>
      </c>
      <c r="AI3098" s="4" t="str">
        <f t="shared" si="1641"/>
        <v>A+J=</v>
      </c>
      <c r="AJ3098" s="11">
        <f t="shared" si="1670"/>
        <v>44270</v>
      </c>
      <c r="AK3098" s="11"/>
      <c r="AL3098" s="4"/>
      <c r="AM3098" s="1"/>
      <c r="AN3098" s="11"/>
      <c r="AO3098" s="1"/>
      <c r="AP3098" s="1"/>
      <c r="AQ3098" s="3"/>
      <c r="AR3098" s="3"/>
      <c r="AS3098" s="6"/>
      <c r="AT3098" s="1"/>
      <c r="AU3098" s="1"/>
      <c r="AV3098" s="1"/>
      <c r="AW3098" s="1"/>
      <c r="AX3098" s="1"/>
      <c r="AY3098" s="1"/>
      <c r="AZ3098" s="1"/>
      <c r="BA3098" s="1"/>
      <c r="BB3098" s="1"/>
    </row>
    <row r="3099" spans="1:54" x14ac:dyDescent="0.2">
      <c r="A3099" s="158">
        <f t="shared" si="1665"/>
        <v>44255</v>
      </c>
      <c r="B3099" s="2">
        <f t="shared" si="1649"/>
        <v>276194.2166998969</v>
      </c>
      <c r="C3099" s="2">
        <f t="shared" si="1666"/>
        <v>173751.83323014999</v>
      </c>
      <c r="D3099" s="2">
        <f>SUM(Y3099:Y$3268)</f>
        <v>11642.583528439998</v>
      </c>
      <c r="E3099" s="73">
        <f t="shared" si="1650"/>
        <v>162109.24970170998</v>
      </c>
      <c r="F3099" s="88">
        <f t="shared" si="1643"/>
        <v>5560.59</v>
      </c>
      <c r="G3099" s="3">
        <f>IF(AND(N3099=1,N3098&gt;1),VLOOKUP(A3098,[1]Plan1!$BK$81:$BM$259,3),G3098)</f>
        <v>5574.49</v>
      </c>
      <c r="H3099" s="11">
        <f t="shared" si="1644"/>
        <v>44183</v>
      </c>
      <c r="I3099" s="11">
        <f t="shared" si="1645"/>
        <v>44214</v>
      </c>
      <c r="J3099" s="12">
        <f t="shared" si="1651"/>
        <v>2.4997347403781234E-3</v>
      </c>
      <c r="K3099" s="11">
        <f t="shared" si="1667"/>
        <v>44270</v>
      </c>
      <c r="L3099" s="11">
        <f t="shared" si="1652"/>
        <v>44270</v>
      </c>
      <c r="M3099" s="1">
        <f t="shared" si="1671"/>
        <v>18</v>
      </c>
      <c r="N3099" s="1">
        <f t="shared" si="1653"/>
        <v>8</v>
      </c>
      <c r="O3099" s="2">
        <f t="shared" si="1654"/>
        <v>1.0011102199999999</v>
      </c>
      <c r="P3099" s="13">
        <f t="shared" si="1646"/>
        <v>1.0135003600000001</v>
      </c>
      <c r="Q3099" s="13">
        <f t="shared" si="1639"/>
        <v>1.589783956905324</v>
      </c>
      <c r="R3099" s="2">
        <f t="shared" si="1642"/>
        <v>1.5915489599999999</v>
      </c>
      <c r="S3099" s="2">
        <f t="shared" si="1668"/>
        <v>1.5280405699999999</v>
      </c>
      <c r="T3099" s="2">
        <f t="shared" si="1655"/>
        <v>265499.85028754</v>
      </c>
      <c r="U3099" s="2">
        <f t="shared" si="1656"/>
        <v>6147.7564426300669</v>
      </c>
      <c r="V3099" s="2">
        <f t="shared" si="1657"/>
        <v>95895.558067426828</v>
      </c>
      <c r="W3099" s="2">
        <f t="shared" si="1658"/>
        <v>275795.14774020691</v>
      </c>
      <c r="X3099" s="17">
        <f t="shared" si="1659"/>
        <v>0</v>
      </c>
      <c r="Y3099" s="2">
        <f t="shared" si="1660"/>
        <v>0</v>
      </c>
      <c r="Z3099" s="72">
        <f t="shared" si="1661"/>
        <v>0</v>
      </c>
      <c r="AA3099" s="2">
        <f t="shared" si="1647"/>
        <v>0</v>
      </c>
      <c r="AB3099" s="12">
        <f t="shared" si="1669"/>
        <v>4.6600000000000003E-2</v>
      </c>
      <c r="AC3099" s="17">
        <f t="shared" si="1662"/>
        <v>8</v>
      </c>
      <c r="AD3099" s="17">
        <v>252</v>
      </c>
      <c r="AE3099" s="13">
        <f t="shared" si="1640"/>
        <v>1.001446976</v>
      </c>
      <c r="AF3099" s="2">
        <f t="shared" si="1648"/>
        <v>384.17191136000002</v>
      </c>
      <c r="AG3099" s="2">
        <f t="shared" si="1663"/>
        <v>399.06895968999999</v>
      </c>
      <c r="AH3099" s="3">
        <f t="shared" si="1664"/>
        <v>0</v>
      </c>
      <c r="AI3099" s="4" t="str">
        <f t="shared" si="1641"/>
        <v>A+J=</v>
      </c>
      <c r="AJ3099" s="11">
        <f t="shared" si="1670"/>
        <v>44270</v>
      </c>
      <c r="AK3099" s="11"/>
      <c r="AL3099" s="4"/>
      <c r="AM3099" s="1"/>
      <c r="AN3099" s="11"/>
      <c r="AO3099" s="1"/>
      <c r="AP3099" s="1"/>
      <c r="AQ3099" s="3"/>
      <c r="AR3099" s="3"/>
      <c r="AS3099" s="6"/>
      <c r="AT3099" s="1"/>
      <c r="AU3099" s="1"/>
      <c r="AV3099" s="1"/>
      <c r="AW3099" s="1"/>
      <c r="AX3099" s="1"/>
      <c r="AY3099" s="1"/>
      <c r="AZ3099" s="1"/>
      <c r="BA3099" s="1"/>
      <c r="BB3099" s="1"/>
    </row>
    <row r="3100" spans="1:54" x14ac:dyDescent="0.2">
      <c r="A3100" s="158">
        <f t="shared" si="1665"/>
        <v>44256</v>
      </c>
      <c r="B3100" s="2">
        <f t="shared" si="1649"/>
        <v>276194.2166998969</v>
      </c>
      <c r="C3100" s="2">
        <f t="shared" si="1666"/>
        <v>173751.83323014999</v>
      </c>
      <c r="D3100" s="2">
        <f>SUM(Y3100:Y$3268)</f>
        <v>11642.583528439998</v>
      </c>
      <c r="E3100" s="73">
        <f t="shared" si="1650"/>
        <v>162109.24970170998</v>
      </c>
      <c r="F3100" s="88">
        <f t="shared" si="1643"/>
        <v>5560.59</v>
      </c>
      <c r="G3100" s="3">
        <f>IF(AND(N3100=1,N3099&gt;1),VLOOKUP(A3099,[1]Plan1!$BK$81:$BM$259,3),G3099)</f>
        <v>5574.49</v>
      </c>
      <c r="H3100" s="11">
        <f t="shared" si="1644"/>
        <v>44183</v>
      </c>
      <c r="I3100" s="11">
        <f t="shared" si="1645"/>
        <v>44214</v>
      </c>
      <c r="J3100" s="12">
        <f t="shared" si="1651"/>
        <v>2.4997347403781234E-3</v>
      </c>
      <c r="K3100" s="11">
        <f t="shared" si="1667"/>
        <v>44270</v>
      </c>
      <c r="L3100" s="11">
        <f t="shared" si="1652"/>
        <v>44270</v>
      </c>
      <c r="M3100" s="1">
        <f t="shared" si="1671"/>
        <v>18</v>
      </c>
      <c r="N3100" s="1">
        <f t="shared" si="1653"/>
        <v>8</v>
      </c>
      <c r="O3100" s="2">
        <f t="shared" si="1654"/>
        <v>1.0011102199999999</v>
      </c>
      <c r="P3100" s="13">
        <f t="shared" si="1646"/>
        <v>1.0135003600000001</v>
      </c>
      <c r="Q3100" s="13">
        <f t="shared" si="1639"/>
        <v>1.589783956905324</v>
      </c>
      <c r="R3100" s="2">
        <f t="shared" si="1642"/>
        <v>1.5915489599999999</v>
      </c>
      <c r="S3100" s="2">
        <f t="shared" si="1668"/>
        <v>1.5280405699999999</v>
      </c>
      <c r="T3100" s="2">
        <f t="shared" si="1655"/>
        <v>265499.85028754</v>
      </c>
      <c r="U3100" s="2">
        <f t="shared" si="1656"/>
        <v>6147.7564426300669</v>
      </c>
      <c r="V3100" s="2">
        <f t="shared" si="1657"/>
        <v>95895.558067426828</v>
      </c>
      <c r="W3100" s="2">
        <f t="shared" si="1658"/>
        <v>275795.14774020691</v>
      </c>
      <c r="X3100" s="17">
        <f t="shared" si="1659"/>
        <v>0</v>
      </c>
      <c r="Y3100" s="2">
        <f t="shared" si="1660"/>
        <v>0</v>
      </c>
      <c r="Z3100" s="72">
        <f t="shared" si="1661"/>
        <v>0</v>
      </c>
      <c r="AA3100" s="2">
        <f t="shared" si="1647"/>
        <v>0</v>
      </c>
      <c r="AB3100" s="12">
        <f t="shared" si="1669"/>
        <v>4.6600000000000003E-2</v>
      </c>
      <c r="AC3100" s="17">
        <f t="shared" si="1662"/>
        <v>8</v>
      </c>
      <c r="AD3100" s="17">
        <v>252</v>
      </c>
      <c r="AE3100" s="13">
        <f t="shared" si="1640"/>
        <v>1.001446976</v>
      </c>
      <c r="AF3100" s="2">
        <f t="shared" si="1648"/>
        <v>384.17191136000002</v>
      </c>
      <c r="AG3100" s="2">
        <f t="shared" si="1663"/>
        <v>399.06895968999999</v>
      </c>
      <c r="AH3100" s="3">
        <f t="shared" si="1664"/>
        <v>0</v>
      </c>
      <c r="AI3100" s="4" t="str">
        <f t="shared" si="1641"/>
        <v>A+J=</v>
      </c>
      <c r="AJ3100" s="11">
        <f t="shared" si="1670"/>
        <v>44270</v>
      </c>
      <c r="AK3100" s="11"/>
      <c r="AL3100" s="4"/>
      <c r="AM3100" s="1"/>
      <c r="AN3100" s="11"/>
      <c r="AO3100" s="1"/>
      <c r="AP3100" s="1"/>
      <c r="AQ3100" s="3"/>
      <c r="AR3100" s="3"/>
      <c r="AS3100" s="6"/>
      <c r="AT3100" s="1"/>
      <c r="AU3100" s="1"/>
      <c r="AV3100" s="1"/>
      <c r="AW3100" s="1"/>
      <c r="AX3100" s="1"/>
      <c r="AY3100" s="1"/>
      <c r="AZ3100" s="1"/>
      <c r="BA3100" s="1"/>
      <c r="BB3100" s="1"/>
    </row>
    <row r="3101" spans="1:54" x14ac:dyDescent="0.2">
      <c r="A3101" s="158">
        <f t="shared" si="1665"/>
        <v>44257</v>
      </c>
      <c r="B3101" s="2">
        <f t="shared" si="1649"/>
        <v>276279.98663699109</v>
      </c>
      <c r="C3101" s="2">
        <f t="shared" si="1666"/>
        <v>173751.83323014999</v>
      </c>
      <c r="D3101" s="2">
        <f>SUM(Y3101:Y$3268)</f>
        <v>11642.583528439998</v>
      </c>
      <c r="E3101" s="73">
        <f t="shared" si="1650"/>
        <v>162109.24970170998</v>
      </c>
      <c r="F3101" s="88">
        <f t="shared" si="1643"/>
        <v>5560.59</v>
      </c>
      <c r="G3101" s="3">
        <f>IF(AND(N3101=1,N3100&gt;1),VLOOKUP(A3100,[1]Plan1!$BK$81:$BM$259,3),G3100)</f>
        <v>5574.49</v>
      </c>
      <c r="H3101" s="11">
        <f t="shared" si="1644"/>
        <v>44183</v>
      </c>
      <c r="I3101" s="11">
        <f t="shared" si="1645"/>
        <v>44214</v>
      </c>
      <c r="J3101" s="12">
        <f t="shared" si="1651"/>
        <v>2.4997347403781234E-3</v>
      </c>
      <c r="K3101" s="11">
        <f t="shared" si="1667"/>
        <v>44270</v>
      </c>
      <c r="L3101" s="11">
        <f t="shared" si="1652"/>
        <v>44270</v>
      </c>
      <c r="M3101" s="1">
        <f t="shared" si="1671"/>
        <v>18</v>
      </c>
      <c r="N3101" s="1">
        <f t="shared" si="1653"/>
        <v>9</v>
      </c>
      <c r="O3101" s="2">
        <f t="shared" si="1654"/>
        <v>1.00124908</v>
      </c>
      <c r="P3101" s="13">
        <f t="shared" si="1646"/>
        <v>1.0135003600000001</v>
      </c>
      <c r="Q3101" s="13">
        <f t="shared" si="1639"/>
        <v>1.589783956905324</v>
      </c>
      <c r="R3101" s="2">
        <f t="shared" si="1642"/>
        <v>1.5917697200000001</v>
      </c>
      <c r="S3101" s="2">
        <f t="shared" si="1668"/>
        <v>1.5280405699999999</v>
      </c>
      <c r="T3101" s="2">
        <f t="shared" si="1655"/>
        <v>265499.85028754</v>
      </c>
      <c r="U3101" s="2">
        <f t="shared" si="1656"/>
        <v>6147.7564426300669</v>
      </c>
      <c r="V3101" s="2">
        <f t="shared" si="1657"/>
        <v>95931.345305391005</v>
      </c>
      <c r="W3101" s="2">
        <f t="shared" si="1658"/>
        <v>275830.93497817108</v>
      </c>
      <c r="X3101" s="17">
        <f t="shared" si="1659"/>
        <v>0</v>
      </c>
      <c r="Y3101" s="2">
        <f t="shared" si="1660"/>
        <v>0</v>
      </c>
      <c r="Z3101" s="72">
        <f t="shared" si="1661"/>
        <v>0</v>
      </c>
      <c r="AA3101" s="2">
        <f t="shared" si="1647"/>
        <v>0</v>
      </c>
      <c r="AB3101" s="12">
        <f t="shared" si="1669"/>
        <v>4.6600000000000003E-2</v>
      </c>
      <c r="AC3101" s="17">
        <f t="shared" si="1662"/>
        <v>9</v>
      </c>
      <c r="AD3101" s="17">
        <v>252</v>
      </c>
      <c r="AE3101" s="13">
        <f t="shared" si="1640"/>
        <v>1.0016279960000001</v>
      </c>
      <c r="AF3101" s="2">
        <f t="shared" si="1648"/>
        <v>432.23269426000002</v>
      </c>
      <c r="AG3101" s="2">
        <f t="shared" si="1663"/>
        <v>449.05165882</v>
      </c>
      <c r="AH3101" s="3">
        <f t="shared" si="1664"/>
        <v>0</v>
      </c>
      <c r="AI3101" s="4" t="str">
        <f t="shared" si="1641"/>
        <v>A+J=</v>
      </c>
      <c r="AJ3101" s="11">
        <f t="shared" si="1670"/>
        <v>44270</v>
      </c>
      <c r="AK3101" s="11"/>
      <c r="AL3101" s="4"/>
      <c r="AM3101" s="1"/>
      <c r="AN3101" s="11"/>
      <c r="AO3101" s="1"/>
      <c r="AP3101" s="1"/>
      <c r="AQ3101" s="3"/>
      <c r="AR3101" s="3"/>
      <c r="AS3101" s="6"/>
      <c r="AT3101" s="1"/>
      <c r="AU3101" s="1"/>
      <c r="AV3101" s="1"/>
      <c r="AW3101" s="1"/>
      <c r="AX3101" s="1"/>
      <c r="AY3101" s="1"/>
      <c r="AZ3101" s="1"/>
      <c r="BA3101" s="1"/>
      <c r="BB3101" s="1"/>
    </row>
    <row r="3102" spans="1:54" x14ac:dyDescent="0.2">
      <c r="A3102" s="158">
        <f t="shared" si="1665"/>
        <v>44258</v>
      </c>
      <c r="B3102" s="2">
        <f t="shared" si="1649"/>
        <v>276365.78485432523</v>
      </c>
      <c r="C3102" s="2">
        <f t="shared" si="1666"/>
        <v>173751.83323014999</v>
      </c>
      <c r="D3102" s="2">
        <f>SUM(Y3102:Y$3268)</f>
        <v>11642.583528439998</v>
      </c>
      <c r="E3102" s="73">
        <f t="shared" si="1650"/>
        <v>162109.24970170998</v>
      </c>
      <c r="F3102" s="88">
        <f t="shared" si="1643"/>
        <v>5560.59</v>
      </c>
      <c r="G3102" s="3">
        <f>IF(AND(N3102=1,N3101&gt;1),VLOOKUP(A3101,[1]Plan1!$BK$81:$BM$259,3),G3101)</f>
        <v>5574.49</v>
      </c>
      <c r="H3102" s="11">
        <f t="shared" si="1644"/>
        <v>44183</v>
      </c>
      <c r="I3102" s="11">
        <f t="shared" si="1645"/>
        <v>44214</v>
      </c>
      <c r="J3102" s="12">
        <f t="shared" si="1651"/>
        <v>2.4997347403781234E-3</v>
      </c>
      <c r="K3102" s="11">
        <f t="shared" si="1667"/>
        <v>44270</v>
      </c>
      <c r="L3102" s="11">
        <f t="shared" si="1652"/>
        <v>44270</v>
      </c>
      <c r="M3102" s="1">
        <f t="shared" si="1671"/>
        <v>18</v>
      </c>
      <c r="N3102" s="1">
        <f t="shared" si="1653"/>
        <v>10</v>
      </c>
      <c r="O3102" s="2">
        <f t="shared" si="1654"/>
        <v>1.0013879699999999</v>
      </c>
      <c r="P3102" s="13">
        <f t="shared" si="1646"/>
        <v>1.0135003600000001</v>
      </c>
      <c r="Q3102" s="13">
        <f t="shared" si="1639"/>
        <v>1.589783956905324</v>
      </c>
      <c r="R3102" s="2">
        <f t="shared" si="1642"/>
        <v>1.59199052</v>
      </c>
      <c r="S3102" s="2">
        <f t="shared" si="1668"/>
        <v>1.5280405699999999</v>
      </c>
      <c r="T3102" s="2">
        <f t="shared" si="1655"/>
        <v>265499.85028754</v>
      </c>
      <c r="U3102" s="2">
        <f t="shared" si="1656"/>
        <v>6147.7564426300669</v>
      </c>
      <c r="V3102" s="2">
        <f t="shared" si="1657"/>
        <v>95967.139027725134</v>
      </c>
      <c r="W3102" s="2">
        <f t="shared" si="1658"/>
        <v>275866.72870050522</v>
      </c>
      <c r="X3102" s="17">
        <f t="shared" si="1659"/>
        <v>0</v>
      </c>
      <c r="Y3102" s="2">
        <f t="shared" si="1660"/>
        <v>0</v>
      </c>
      <c r="Z3102" s="72">
        <f t="shared" si="1661"/>
        <v>0</v>
      </c>
      <c r="AA3102" s="2">
        <f t="shared" si="1647"/>
        <v>0</v>
      </c>
      <c r="AB3102" s="12">
        <f t="shared" si="1669"/>
        <v>4.6600000000000003E-2</v>
      </c>
      <c r="AC3102" s="17">
        <f t="shared" si="1662"/>
        <v>10</v>
      </c>
      <c r="AD3102" s="17">
        <v>252</v>
      </c>
      <c r="AE3102" s="13">
        <f t="shared" si="1640"/>
        <v>1.0018090479999999</v>
      </c>
      <c r="AF3102" s="2">
        <f t="shared" si="1648"/>
        <v>480.30197315999999</v>
      </c>
      <c r="AG3102" s="2">
        <f t="shared" si="1663"/>
        <v>499.05615382000002</v>
      </c>
      <c r="AH3102" s="3">
        <f t="shared" si="1664"/>
        <v>0</v>
      </c>
      <c r="AI3102" s="4" t="str">
        <f t="shared" si="1641"/>
        <v>A+J=</v>
      </c>
      <c r="AJ3102" s="11">
        <f t="shared" si="1670"/>
        <v>44270</v>
      </c>
      <c r="AK3102" s="11"/>
      <c r="AL3102" s="4"/>
      <c r="AM3102" s="1"/>
      <c r="AN3102" s="11"/>
      <c r="AO3102" s="1"/>
      <c r="AP3102" s="1"/>
      <c r="AQ3102" s="3"/>
      <c r="AR3102" s="3"/>
      <c r="AS3102" s="6"/>
      <c r="AT3102" s="1"/>
      <c r="AU3102" s="1"/>
      <c r="AV3102" s="1"/>
      <c r="AW3102" s="1"/>
      <c r="AX3102" s="1"/>
      <c r="AY3102" s="1"/>
      <c r="AZ3102" s="1"/>
      <c r="BA3102" s="1"/>
      <c r="BB3102" s="1"/>
    </row>
    <row r="3103" spans="1:54" x14ac:dyDescent="0.2">
      <c r="A3103" s="158">
        <f t="shared" si="1665"/>
        <v>44259</v>
      </c>
      <c r="B3103" s="2">
        <f t="shared" si="1649"/>
        <v>276451.60973454686</v>
      </c>
      <c r="C3103" s="2">
        <f t="shared" si="1666"/>
        <v>173751.83323014999</v>
      </c>
      <c r="D3103" s="2">
        <f>SUM(Y3103:Y$3268)</f>
        <v>11642.583528439998</v>
      </c>
      <c r="E3103" s="73">
        <f t="shared" si="1650"/>
        <v>162109.24970170998</v>
      </c>
      <c r="F3103" s="88">
        <f t="shared" si="1643"/>
        <v>5560.59</v>
      </c>
      <c r="G3103" s="3">
        <f>IF(AND(N3103=1,N3102&gt;1),VLOOKUP(A3102,[1]Plan1!$BK$81:$BM$259,3),G3102)</f>
        <v>5574.49</v>
      </c>
      <c r="H3103" s="11">
        <f t="shared" si="1644"/>
        <v>44183</v>
      </c>
      <c r="I3103" s="11">
        <f t="shared" si="1645"/>
        <v>44214</v>
      </c>
      <c r="J3103" s="12">
        <f t="shared" si="1651"/>
        <v>2.4997347403781234E-3</v>
      </c>
      <c r="K3103" s="11">
        <f t="shared" si="1667"/>
        <v>44270</v>
      </c>
      <c r="L3103" s="11">
        <f t="shared" si="1652"/>
        <v>44270</v>
      </c>
      <c r="M3103" s="1">
        <f t="shared" si="1671"/>
        <v>18</v>
      </c>
      <c r="N3103" s="1">
        <f t="shared" si="1653"/>
        <v>11</v>
      </c>
      <c r="O3103" s="2">
        <f t="shared" si="1654"/>
        <v>1.00152687</v>
      </c>
      <c r="P3103" s="13">
        <f t="shared" si="1646"/>
        <v>1.0135003600000001</v>
      </c>
      <c r="Q3103" s="13">
        <f t="shared" ref="Q3103:Q3166" si="1672">IF(L3103&gt;L3102,Q3102*P3103,Q3102)</f>
        <v>1.589783956905324</v>
      </c>
      <c r="R3103" s="2">
        <f t="shared" si="1642"/>
        <v>1.5922113499999999</v>
      </c>
      <c r="S3103" s="2">
        <f t="shared" si="1668"/>
        <v>1.5280405699999999</v>
      </c>
      <c r="T3103" s="2">
        <f t="shared" si="1655"/>
        <v>265499.85028754</v>
      </c>
      <c r="U3103" s="2">
        <f t="shared" si="1656"/>
        <v>6147.7564426300669</v>
      </c>
      <c r="V3103" s="2">
        <f t="shared" si="1657"/>
        <v>96002.937613336748</v>
      </c>
      <c r="W3103" s="2">
        <f t="shared" si="1658"/>
        <v>275902.52728611685</v>
      </c>
      <c r="X3103" s="17">
        <f t="shared" si="1659"/>
        <v>0</v>
      </c>
      <c r="Y3103" s="2">
        <f t="shared" si="1660"/>
        <v>0</v>
      </c>
      <c r="Z3103" s="72">
        <f t="shared" si="1661"/>
        <v>0</v>
      </c>
      <c r="AA3103" s="2">
        <f t="shared" si="1647"/>
        <v>0</v>
      </c>
      <c r="AB3103" s="12">
        <f t="shared" si="1669"/>
        <v>4.6600000000000003E-2</v>
      </c>
      <c r="AC3103" s="17">
        <f t="shared" si="1662"/>
        <v>11</v>
      </c>
      <c r="AD3103" s="17">
        <v>252</v>
      </c>
      <c r="AE3103" s="13">
        <f t="shared" ref="AE3103:AE3166" si="1673">ROUND((1+AB3103)^TRUNC((AC3103/AD3103),9),9)</f>
        <v>1.001990132</v>
      </c>
      <c r="AF3103" s="2">
        <f t="shared" si="1648"/>
        <v>528.37974804999999</v>
      </c>
      <c r="AG3103" s="2">
        <f t="shared" si="1663"/>
        <v>549.08244843</v>
      </c>
      <c r="AH3103" s="3">
        <f t="shared" si="1664"/>
        <v>0</v>
      </c>
      <c r="AI3103" s="4" t="str">
        <f t="shared" si="1641"/>
        <v>A+J=</v>
      </c>
      <c r="AJ3103" s="11">
        <f t="shared" si="1670"/>
        <v>44270</v>
      </c>
      <c r="AK3103" s="11"/>
      <c r="AL3103" s="4"/>
      <c r="AM3103" s="1"/>
      <c r="AN3103" s="11"/>
      <c r="AO3103" s="1"/>
      <c r="AP3103" s="1"/>
      <c r="AQ3103" s="3"/>
      <c r="AR3103" s="3"/>
      <c r="AS3103" s="6"/>
      <c r="AT3103" s="1"/>
      <c r="AU3103" s="1"/>
      <c r="AV3103" s="1"/>
      <c r="AW3103" s="1"/>
      <c r="AX3103" s="1"/>
      <c r="AY3103" s="1"/>
      <c r="AZ3103" s="1"/>
      <c r="BA3103" s="1"/>
      <c r="BB3103" s="1"/>
    </row>
    <row r="3104" spans="1:54" x14ac:dyDescent="0.2">
      <c r="A3104" s="158">
        <f t="shared" si="1665"/>
        <v>44260</v>
      </c>
      <c r="B3104" s="2">
        <f t="shared" si="1649"/>
        <v>276537.46021099348</v>
      </c>
      <c r="C3104" s="2">
        <f t="shared" si="1666"/>
        <v>173751.83323014999</v>
      </c>
      <c r="D3104" s="2">
        <f>SUM(Y3104:Y$3268)</f>
        <v>11642.583528439998</v>
      </c>
      <c r="E3104" s="73">
        <f t="shared" si="1650"/>
        <v>162109.24970170998</v>
      </c>
      <c r="F3104" s="88">
        <f t="shared" si="1643"/>
        <v>5560.59</v>
      </c>
      <c r="G3104" s="3">
        <f>IF(AND(N3104=1,N3103&gt;1),VLOOKUP(A3103,[1]Plan1!$BK$81:$BM$259,3),G3103)</f>
        <v>5574.49</v>
      </c>
      <c r="H3104" s="11">
        <f t="shared" si="1644"/>
        <v>44183</v>
      </c>
      <c r="I3104" s="11">
        <f t="shared" si="1645"/>
        <v>44214</v>
      </c>
      <c r="J3104" s="12">
        <f t="shared" si="1651"/>
        <v>2.4997347403781234E-3</v>
      </c>
      <c r="K3104" s="11">
        <f t="shared" si="1667"/>
        <v>44270</v>
      </c>
      <c r="L3104" s="11">
        <f t="shared" si="1652"/>
        <v>44270</v>
      </c>
      <c r="M3104" s="1">
        <f t="shared" si="1671"/>
        <v>18</v>
      </c>
      <c r="N3104" s="1">
        <f t="shared" si="1653"/>
        <v>12</v>
      </c>
      <c r="O3104" s="2">
        <f t="shared" si="1654"/>
        <v>1.0016657899999999</v>
      </c>
      <c r="P3104" s="13">
        <f t="shared" si="1646"/>
        <v>1.0135003600000001</v>
      </c>
      <c r="Q3104" s="13">
        <f t="shared" si="1672"/>
        <v>1.589783956905324</v>
      </c>
      <c r="R3104" s="2">
        <f t="shared" si="1642"/>
        <v>1.5924322</v>
      </c>
      <c r="S3104" s="2">
        <f t="shared" si="1668"/>
        <v>1.5280405699999999</v>
      </c>
      <c r="T3104" s="2">
        <f t="shared" si="1655"/>
        <v>265499.85028754</v>
      </c>
      <c r="U3104" s="2">
        <f t="shared" si="1656"/>
        <v>6147.7564426300669</v>
      </c>
      <c r="V3104" s="2">
        <f t="shared" si="1657"/>
        <v>96038.739441133381</v>
      </c>
      <c r="W3104" s="2">
        <f t="shared" si="1658"/>
        <v>275938.32911391347</v>
      </c>
      <c r="X3104" s="17">
        <f t="shared" si="1659"/>
        <v>0</v>
      </c>
      <c r="Y3104" s="2">
        <f t="shared" si="1660"/>
        <v>0</v>
      </c>
      <c r="Z3104" s="72">
        <f t="shared" si="1661"/>
        <v>0</v>
      </c>
      <c r="AA3104" s="2">
        <f t="shared" si="1647"/>
        <v>0</v>
      </c>
      <c r="AB3104" s="12">
        <f t="shared" si="1669"/>
        <v>4.6600000000000003E-2</v>
      </c>
      <c r="AC3104" s="17">
        <f t="shared" si="1662"/>
        <v>12</v>
      </c>
      <c r="AD3104" s="17">
        <v>252</v>
      </c>
      <c r="AE3104" s="13">
        <f t="shared" si="1673"/>
        <v>1.00217125</v>
      </c>
      <c r="AF3104" s="2">
        <f t="shared" si="1648"/>
        <v>576.46654993000004</v>
      </c>
      <c r="AG3104" s="2">
        <f t="shared" si="1663"/>
        <v>599.13109708000002</v>
      </c>
      <c r="AH3104" s="3">
        <f t="shared" si="1664"/>
        <v>0</v>
      </c>
      <c r="AI3104" s="4" t="str">
        <f t="shared" si="1641"/>
        <v>A+J=</v>
      </c>
      <c r="AJ3104" s="11">
        <f t="shared" si="1670"/>
        <v>44270</v>
      </c>
      <c r="AK3104" s="11"/>
      <c r="AL3104" s="4"/>
      <c r="AM3104" s="1"/>
      <c r="AN3104" s="11"/>
      <c r="AO3104" s="1"/>
      <c r="AP3104" s="1"/>
      <c r="AQ3104" s="3"/>
      <c r="AR3104" s="3"/>
      <c r="AS3104" s="6"/>
      <c r="AT3104" s="1"/>
      <c r="AU3104" s="1"/>
      <c r="AV3104" s="1"/>
      <c r="AW3104" s="1"/>
      <c r="AX3104" s="1"/>
      <c r="AY3104" s="1"/>
      <c r="AZ3104" s="1"/>
      <c r="BA3104" s="1"/>
      <c r="BB3104" s="1"/>
    </row>
    <row r="3105" spans="1:54" x14ac:dyDescent="0.2">
      <c r="A3105" s="158">
        <f t="shared" si="1665"/>
        <v>44261</v>
      </c>
      <c r="B3105" s="2">
        <f t="shared" si="1649"/>
        <v>276623.33736204758</v>
      </c>
      <c r="C3105" s="2">
        <f t="shared" si="1666"/>
        <v>173751.83323014999</v>
      </c>
      <c r="D3105" s="2">
        <f>SUM(Y3105:Y$3268)</f>
        <v>11642.583528439998</v>
      </c>
      <c r="E3105" s="73">
        <f t="shared" si="1650"/>
        <v>162109.24970170998</v>
      </c>
      <c r="F3105" s="88">
        <f t="shared" si="1643"/>
        <v>5560.59</v>
      </c>
      <c r="G3105" s="3">
        <f>IF(AND(N3105=1,N3104&gt;1),VLOOKUP(A3104,[1]Plan1!$BK$81:$BM$259,3),G3104)</f>
        <v>5574.49</v>
      </c>
      <c r="H3105" s="11">
        <f t="shared" si="1644"/>
        <v>44183</v>
      </c>
      <c r="I3105" s="11">
        <f t="shared" si="1645"/>
        <v>44214</v>
      </c>
      <c r="J3105" s="12">
        <f t="shared" si="1651"/>
        <v>2.4997347403781234E-3</v>
      </c>
      <c r="K3105" s="11">
        <f t="shared" si="1667"/>
        <v>44270</v>
      </c>
      <c r="L3105" s="11">
        <f t="shared" si="1652"/>
        <v>44270</v>
      </c>
      <c r="M3105" s="1">
        <f t="shared" si="1671"/>
        <v>18</v>
      </c>
      <c r="N3105" s="1">
        <f t="shared" si="1653"/>
        <v>13</v>
      </c>
      <c r="O3105" s="2">
        <f t="shared" si="1654"/>
        <v>1.0018047299999999</v>
      </c>
      <c r="P3105" s="13">
        <f t="shared" si="1646"/>
        <v>1.0135003600000001</v>
      </c>
      <c r="Q3105" s="13">
        <f t="shared" si="1672"/>
        <v>1.589783956905324</v>
      </c>
      <c r="R3105" s="2">
        <f t="shared" si="1642"/>
        <v>1.5926530800000001</v>
      </c>
      <c r="S3105" s="2">
        <f t="shared" si="1668"/>
        <v>1.5280405699999999</v>
      </c>
      <c r="T3105" s="2">
        <f t="shared" si="1655"/>
        <v>265499.85028754</v>
      </c>
      <c r="U3105" s="2">
        <f t="shared" si="1656"/>
        <v>6147.7564426300669</v>
      </c>
      <c r="V3105" s="2">
        <f t="shared" si="1657"/>
        <v>96074.546132207513</v>
      </c>
      <c r="W3105" s="2">
        <f t="shared" si="1658"/>
        <v>275974.13580498757</v>
      </c>
      <c r="X3105" s="17">
        <f t="shared" si="1659"/>
        <v>0</v>
      </c>
      <c r="Y3105" s="2">
        <f t="shared" si="1660"/>
        <v>0</v>
      </c>
      <c r="Z3105" s="72">
        <f t="shared" si="1661"/>
        <v>0</v>
      </c>
      <c r="AA3105" s="2">
        <f t="shared" si="1647"/>
        <v>0</v>
      </c>
      <c r="AB3105" s="12">
        <f t="shared" si="1669"/>
        <v>4.6600000000000003E-2</v>
      </c>
      <c r="AC3105" s="17">
        <f t="shared" si="1662"/>
        <v>13</v>
      </c>
      <c r="AD3105" s="17">
        <v>252</v>
      </c>
      <c r="AE3105" s="13">
        <f t="shared" si="1673"/>
        <v>1.0023523999999999</v>
      </c>
      <c r="AF3105" s="2">
        <f t="shared" si="1648"/>
        <v>624.56184781000002</v>
      </c>
      <c r="AG3105" s="2">
        <f t="shared" si="1663"/>
        <v>649.20155706000003</v>
      </c>
      <c r="AH3105" s="3">
        <f t="shared" si="1664"/>
        <v>0</v>
      </c>
      <c r="AI3105" s="4" t="str">
        <f t="shared" si="1641"/>
        <v>A+J=</v>
      </c>
      <c r="AJ3105" s="11">
        <f t="shared" si="1670"/>
        <v>44270</v>
      </c>
      <c r="AK3105" s="11"/>
      <c r="AL3105" s="4"/>
      <c r="AM3105" s="1"/>
      <c r="AN3105" s="11"/>
      <c r="AO3105" s="1"/>
      <c r="AP3105" s="1"/>
      <c r="AQ3105" s="3"/>
      <c r="AR3105" s="3"/>
      <c r="AS3105" s="6"/>
      <c r="AT3105" s="1"/>
      <c r="AU3105" s="1"/>
      <c r="AV3105" s="1"/>
      <c r="AW3105" s="1"/>
      <c r="AX3105" s="1"/>
      <c r="AY3105" s="1"/>
      <c r="AZ3105" s="1"/>
      <c r="BA3105" s="1"/>
      <c r="BB3105" s="1"/>
    </row>
    <row r="3106" spans="1:54" x14ac:dyDescent="0.2">
      <c r="A3106" s="158">
        <f t="shared" si="1665"/>
        <v>44262</v>
      </c>
      <c r="B3106" s="2">
        <f t="shared" si="1649"/>
        <v>276623.33736204758</v>
      </c>
      <c r="C3106" s="2">
        <f t="shared" si="1666"/>
        <v>173751.83323014999</v>
      </c>
      <c r="D3106" s="2">
        <f>SUM(Y3106:Y$3268)</f>
        <v>11642.583528439998</v>
      </c>
      <c r="E3106" s="73">
        <f t="shared" si="1650"/>
        <v>162109.24970170998</v>
      </c>
      <c r="F3106" s="88">
        <f t="shared" si="1643"/>
        <v>5560.59</v>
      </c>
      <c r="G3106" s="3">
        <f>IF(AND(N3106=1,N3105&gt;1),VLOOKUP(A3105,[1]Plan1!$BK$81:$BM$259,3),G3105)</f>
        <v>5574.49</v>
      </c>
      <c r="H3106" s="11">
        <f t="shared" si="1644"/>
        <v>44183</v>
      </c>
      <c r="I3106" s="11">
        <f t="shared" si="1645"/>
        <v>44214</v>
      </c>
      <c r="J3106" s="12">
        <f t="shared" si="1651"/>
        <v>2.4997347403781234E-3</v>
      </c>
      <c r="K3106" s="11">
        <f t="shared" si="1667"/>
        <v>44270</v>
      </c>
      <c r="L3106" s="11">
        <f t="shared" si="1652"/>
        <v>44270</v>
      </c>
      <c r="M3106" s="1">
        <f t="shared" si="1671"/>
        <v>18</v>
      </c>
      <c r="N3106" s="1">
        <f t="shared" si="1653"/>
        <v>13</v>
      </c>
      <c r="O3106" s="2">
        <f t="shared" si="1654"/>
        <v>1.0018047299999999</v>
      </c>
      <c r="P3106" s="13">
        <f t="shared" si="1646"/>
        <v>1.0135003600000001</v>
      </c>
      <c r="Q3106" s="13">
        <f t="shared" si="1672"/>
        <v>1.589783956905324</v>
      </c>
      <c r="R3106" s="2">
        <f t="shared" si="1642"/>
        <v>1.5926530800000001</v>
      </c>
      <c r="S3106" s="2">
        <f t="shared" si="1668"/>
        <v>1.5280405699999999</v>
      </c>
      <c r="T3106" s="2">
        <f t="shared" si="1655"/>
        <v>265499.85028754</v>
      </c>
      <c r="U3106" s="2">
        <f t="shared" si="1656"/>
        <v>6147.7564426300669</v>
      </c>
      <c r="V3106" s="2">
        <f t="shared" si="1657"/>
        <v>96074.546132207513</v>
      </c>
      <c r="W3106" s="2">
        <f t="shared" si="1658"/>
        <v>275974.13580498757</v>
      </c>
      <c r="X3106" s="17">
        <f t="shared" si="1659"/>
        <v>0</v>
      </c>
      <c r="Y3106" s="2">
        <f t="shared" si="1660"/>
        <v>0</v>
      </c>
      <c r="Z3106" s="72">
        <f t="shared" si="1661"/>
        <v>0</v>
      </c>
      <c r="AA3106" s="2">
        <f t="shared" si="1647"/>
        <v>0</v>
      </c>
      <c r="AB3106" s="12">
        <f t="shared" si="1669"/>
        <v>4.6600000000000003E-2</v>
      </c>
      <c r="AC3106" s="17">
        <f t="shared" si="1662"/>
        <v>13</v>
      </c>
      <c r="AD3106" s="17">
        <v>252</v>
      </c>
      <c r="AE3106" s="13">
        <f t="shared" si="1673"/>
        <v>1.0023523999999999</v>
      </c>
      <c r="AF3106" s="2">
        <f t="shared" si="1648"/>
        <v>624.56184781000002</v>
      </c>
      <c r="AG3106" s="2">
        <f t="shared" si="1663"/>
        <v>649.20155706000003</v>
      </c>
      <c r="AH3106" s="3">
        <f t="shared" si="1664"/>
        <v>0</v>
      </c>
      <c r="AI3106" s="4" t="str">
        <f t="shared" ref="AI3106:AI3169" si="1674">AI3105</f>
        <v>A+J=</v>
      </c>
      <c r="AJ3106" s="11">
        <f t="shared" si="1670"/>
        <v>44270</v>
      </c>
      <c r="AK3106" s="11"/>
      <c r="AL3106" s="4"/>
      <c r="AM3106" s="1"/>
      <c r="AN3106" s="11"/>
      <c r="AO3106" s="1"/>
      <c r="AP3106" s="1"/>
      <c r="AQ3106" s="3"/>
      <c r="AR3106" s="3"/>
      <c r="AS3106" s="6"/>
      <c r="AT3106" s="1"/>
      <c r="AU3106" s="1"/>
      <c r="AV3106" s="1"/>
      <c r="AW3106" s="1"/>
      <c r="AX3106" s="1"/>
      <c r="AY3106" s="1"/>
      <c r="AZ3106" s="1"/>
      <c r="BA3106" s="1"/>
      <c r="BB3106" s="1"/>
    </row>
    <row r="3107" spans="1:54" x14ac:dyDescent="0.2">
      <c r="A3107" s="158">
        <f t="shared" si="1665"/>
        <v>44263</v>
      </c>
      <c r="B3107" s="2">
        <f t="shared" si="1649"/>
        <v>276623.33736204758</v>
      </c>
      <c r="C3107" s="2">
        <f t="shared" si="1666"/>
        <v>173751.83323014999</v>
      </c>
      <c r="D3107" s="2">
        <f>SUM(Y3107:Y$3268)</f>
        <v>11642.583528439998</v>
      </c>
      <c r="E3107" s="73">
        <f t="shared" si="1650"/>
        <v>162109.24970170998</v>
      </c>
      <c r="F3107" s="88">
        <f t="shared" si="1643"/>
        <v>5560.59</v>
      </c>
      <c r="G3107" s="3">
        <f>IF(AND(N3107=1,N3106&gt;1),VLOOKUP(A3106,[1]Plan1!$BK$81:$BM$259,3),G3106)</f>
        <v>5574.49</v>
      </c>
      <c r="H3107" s="11">
        <f t="shared" si="1644"/>
        <v>44183</v>
      </c>
      <c r="I3107" s="11">
        <f t="shared" si="1645"/>
        <v>44214</v>
      </c>
      <c r="J3107" s="12">
        <f t="shared" si="1651"/>
        <v>2.4997347403781234E-3</v>
      </c>
      <c r="K3107" s="11">
        <f t="shared" si="1667"/>
        <v>44270</v>
      </c>
      <c r="L3107" s="11">
        <f t="shared" si="1652"/>
        <v>44270</v>
      </c>
      <c r="M3107" s="1">
        <f t="shared" si="1671"/>
        <v>18</v>
      </c>
      <c r="N3107" s="1">
        <f t="shared" si="1653"/>
        <v>13</v>
      </c>
      <c r="O3107" s="2">
        <f t="shared" si="1654"/>
        <v>1.0018047299999999</v>
      </c>
      <c r="P3107" s="13">
        <f t="shared" si="1646"/>
        <v>1.0135003600000001</v>
      </c>
      <c r="Q3107" s="13">
        <f t="shared" si="1672"/>
        <v>1.589783956905324</v>
      </c>
      <c r="R3107" s="2">
        <f t="shared" si="1642"/>
        <v>1.5926530800000001</v>
      </c>
      <c r="S3107" s="2">
        <f t="shared" si="1668"/>
        <v>1.5280405699999999</v>
      </c>
      <c r="T3107" s="2">
        <f t="shared" si="1655"/>
        <v>265499.85028754</v>
      </c>
      <c r="U3107" s="2">
        <f t="shared" si="1656"/>
        <v>6147.7564426300669</v>
      </c>
      <c r="V3107" s="2">
        <f t="shared" si="1657"/>
        <v>96074.546132207513</v>
      </c>
      <c r="W3107" s="2">
        <f t="shared" si="1658"/>
        <v>275974.13580498757</v>
      </c>
      <c r="X3107" s="17">
        <f t="shared" si="1659"/>
        <v>0</v>
      </c>
      <c r="Y3107" s="2">
        <f t="shared" si="1660"/>
        <v>0</v>
      </c>
      <c r="Z3107" s="72">
        <f t="shared" si="1661"/>
        <v>0</v>
      </c>
      <c r="AA3107" s="2">
        <f t="shared" si="1647"/>
        <v>0</v>
      </c>
      <c r="AB3107" s="12">
        <f t="shared" si="1669"/>
        <v>4.6600000000000003E-2</v>
      </c>
      <c r="AC3107" s="17">
        <f t="shared" si="1662"/>
        <v>13</v>
      </c>
      <c r="AD3107" s="17">
        <v>252</v>
      </c>
      <c r="AE3107" s="13">
        <f t="shared" si="1673"/>
        <v>1.0023523999999999</v>
      </c>
      <c r="AF3107" s="2">
        <f t="shared" si="1648"/>
        <v>624.56184781000002</v>
      </c>
      <c r="AG3107" s="2">
        <f t="shared" si="1663"/>
        <v>649.20155706000003</v>
      </c>
      <c r="AH3107" s="3">
        <f t="shared" si="1664"/>
        <v>0</v>
      </c>
      <c r="AI3107" s="4" t="str">
        <f t="shared" si="1674"/>
        <v>A+J=</v>
      </c>
      <c r="AJ3107" s="11">
        <f t="shared" si="1670"/>
        <v>44270</v>
      </c>
      <c r="AK3107" s="11"/>
      <c r="AL3107" s="4"/>
      <c r="AM3107" s="1"/>
      <c r="AN3107" s="11"/>
      <c r="AO3107" s="1"/>
      <c r="AP3107" s="1"/>
      <c r="AQ3107" s="3"/>
      <c r="AR3107" s="3"/>
      <c r="AS3107" s="6"/>
      <c r="AT3107" s="1"/>
      <c r="AU3107" s="1"/>
      <c r="AV3107" s="1"/>
      <c r="AW3107" s="1"/>
      <c r="AX3107" s="1"/>
      <c r="AY3107" s="1"/>
      <c r="AZ3107" s="1"/>
      <c r="BA3107" s="1"/>
      <c r="BB3107" s="1"/>
    </row>
    <row r="3108" spans="1:54" x14ac:dyDescent="0.2">
      <c r="A3108" s="158">
        <f t="shared" si="1665"/>
        <v>44264</v>
      </c>
      <c r="B3108" s="2">
        <f t="shared" si="1649"/>
        <v>276709.24309499166</v>
      </c>
      <c r="C3108" s="2">
        <f t="shared" si="1666"/>
        <v>173751.83323014999</v>
      </c>
      <c r="D3108" s="2">
        <f>SUM(Y3108:Y$3268)</f>
        <v>11642.583528439998</v>
      </c>
      <c r="E3108" s="73">
        <f t="shared" si="1650"/>
        <v>162109.24970170998</v>
      </c>
      <c r="F3108" s="88">
        <f t="shared" si="1643"/>
        <v>5560.59</v>
      </c>
      <c r="G3108" s="3">
        <f>IF(AND(N3108=1,N3107&gt;1),VLOOKUP(A3107,[1]Plan1!$BK$81:$BM$259,3),G3107)</f>
        <v>5574.49</v>
      </c>
      <c r="H3108" s="11">
        <f t="shared" si="1644"/>
        <v>44183</v>
      </c>
      <c r="I3108" s="11">
        <f t="shared" si="1645"/>
        <v>44214</v>
      </c>
      <c r="J3108" s="12">
        <f t="shared" si="1651"/>
        <v>2.4997347403781234E-3</v>
      </c>
      <c r="K3108" s="11">
        <f t="shared" si="1667"/>
        <v>44270</v>
      </c>
      <c r="L3108" s="11">
        <f t="shared" si="1652"/>
        <v>44270</v>
      </c>
      <c r="M3108" s="1">
        <f t="shared" si="1671"/>
        <v>18</v>
      </c>
      <c r="N3108" s="1">
        <f t="shared" si="1653"/>
        <v>14</v>
      </c>
      <c r="O3108" s="2">
        <f t="shared" si="1654"/>
        <v>1.0019436900000001</v>
      </c>
      <c r="P3108" s="13">
        <f t="shared" si="1646"/>
        <v>1.0135003600000001</v>
      </c>
      <c r="Q3108" s="13">
        <f t="shared" si="1672"/>
        <v>1.589783956905324</v>
      </c>
      <c r="R3108" s="2">
        <f t="shared" si="1642"/>
        <v>1.5928739999999999</v>
      </c>
      <c r="S3108" s="2">
        <f t="shared" si="1668"/>
        <v>1.5280405699999999</v>
      </c>
      <c r="T3108" s="2">
        <f t="shared" si="1655"/>
        <v>265499.85028754</v>
      </c>
      <c r="U3108" s="2">
        <f t="shared" si="1656"/>
        <v>6147.7564426300669</v>
      </c>
      <c r="V3108" s="2">
        <f t="shared" si="1657"/>
        <v>96110.359307651583</v>
      </c>
      <c r="W3108" s="2">
        <f t="shared" si="1658"/>
        <v>276009.94898043165</v>
      </c>
      <c r="X3108" s="17">
        <f t="shared" si="1659"/>
        <v>0</v>
      </c>
      <c r="Y3108" s="2">
        <f t="shared" si="1660"/>
        <v>0</v>
      </c>
      <c r="Z3108" s="72">
        <f t="shared" si="1661"/>
        <v>0</v>
      </c>
      <c r="AA3108" s="2">
        <f t="shared" si="1647"/>
        <v>0</v>
      </c>
      <c r="AB3108" s="12">
        <f t="shared" si="1669"/>
        <v>4.6600000000000003E-2</v>
      </c>
      <c r="AC3108" s="17">
        <f t="shared" si="1662"/>
        <v>14</v>
      </c>
      <c r="AD3108" s="17">
        <v>252</v>
      </c>
      <c r="AE3108" s="13">
        <f t="shared" si="1673"/>
        <v>1.002533583</v>
      </c>
      <c r="AF3108" s="2">
        <f t="shared" si="1648"/>
        <v>672.66590718999998</v>
      </c>
      <c r="AG3108" s="2">
        <f t="shared" si="1663"/>
        <v>699.29411456000003</v>
      </c>
      <c r="AH3108" s="3">
        <f t="shared" si="1664"/>
        <v>0</v>
      </c>
      <c r="AI3108" s="4" t="str">
        <f t="shared" si="1674"/>
        <v>A+J=</v>
      </c>
      <c r="AJ3108" s="11">
        <f t="shared" si="1670"/>
        <v>44270</v>
      </c>
      <c r="AK3108" s="11"/>
      <c r="AL3108" s="4"/>
      <c r="AM3108" s="1"/>
      <c r="AN3108" s="11"/>
      <c r="AO3108" s="1"/>
      <c r="AP3108" s="1"/>
      <c r="AQ3108" s="3"/>
      <c r="AR3108" s="3"/>
      <c r="AS3108" s="6"/>
      <c r="AT3108" s="1"/>
      <c r="AU3108" s="1"/>
      <c r="AV3108" s="1"/>
      <c r="AW3108" s="1"/>
      <c r="AX3108" s="1"/>
      <c r="AY3108" s="1"/>
      <c r="AZ3108" s="1"/>
      <c r="BA3108" s="1"/>
      <c r="BB3108" s="1"/>
    </row>
    <row r="3109" spans="1:54" x14ac:dyDescent="0.2">
      <c r="A3109" s="158">
        <f t="shared" si="1665"/>
        <v>44265</v>
      </c>
      <c r="B3109" s="2">
        <f t="shared" si="1649"/>
        <v>276795.17551536328</v>
      </c>
      <c r="C3109" s="2">
        <f t="shared" si="1666"/>
        <v>173751.83323014999</v>
      </c>
      <c r="D3109" s="2">
        <f>SUM(Y3109:Y$3268)</f>
        <v>11642.583528439998</v>
      </c>
      <c r="E3109" s="73">
        <f t="shared" si="1650"/>
        <v>162109.24970170998</v>
      </c>
      <c r="F3109" s="88">
        <f t="shared" si="1643"/>
        <v>5560.59</v>
      </c>
      <c r="G3109" s="3">
        <f>IF(AND(N3109=1,N3108&gt;1),VLOOKUP(A3108,[1]Plan1!$BK$81:$BM$259,3),G3108)</f>
        <v>5574.49</v>
      </c>
      <c r="H3109" s="11">
        <f t="shared" si="1644"/>
        <v>44183</v>
      </c>
      <c r="I3109" s="11">
        <f t="shared" si="1645"/>
        <v>44214</v>
      </c>
      <c r="J3109" s="12">
        <f t="shared" si="1651"/>
        <v>2.4997347403781234E-3</v>
      </c>
      <c r="K3109" s="11">
        <f t="shared" si="1667"/>
        <v>44270</v>
      </c>
      <c r="L3109" s="11">
        <f t="shared" si="1652"/>
        <v>44270</v>
      </c>
      <c r="M3109" s="1">
        <f t="shared" si="1671"/>
        <v>18</v>
      </c>
      <c r="N3109" s="1">
        <f t="shared" si="1653"/>
        <v>15</v>
      </c>
      <c r="O3109" s="2">
        <f t="shared" si="1654"/>
        <v>1.0020826700000001</v>
      </c>
      <c r="P3109" s="13">
        <f t="shared" si="1646"/>
        <v>1.0135003600000001</v>
      </c>
      <c r="Q3109" s="13">
        <f t="shared" si="1672"/>
        <v>1.589783956905324</v>
      </c>
      <c r="R3109" s="2">
        <f t="shared" si="1642"/>
        <v>1.59309495</v>
      </c>
      <c r="S3109" s="2">
        <f t="shared" si="1668"/>
        <v>1.5280405699999999</v>
      </c>
      <c r="T3109" s="2">
        <f t="shared" si="1655"/>
        <v>265499.85028754</v>
      </c>
      <c r="U3109" s="2">
        <f t="shared" si="1656"/>
        <v>6147.7564426300669</v>
      </c>
      <c r="V3109" s="2">
        <f t="shared" si="1657"/>
        <v>96146.177346373195</v>
      </c>
      <c r="W3109" s="2">
        <f t="shared" si="1658"/>
        <v>276045.76701915328</v>
      </c>
      <c r="X3109" s="17">
        <f t="shared" si="1659"/>
        <v>0</v>
      </c>
      <c r="Y3109" s="2">
        <f t="shared" si="1660"/>
        <v>0</v>
      </c>
      <c r="Z3109" s="72">
        <f t="shared" si="1661"/>
        <v>0</v>
      </c>
      <c r="AA3109" s="2">
        <f t="shared" si="1647"/>
        <v>0</v>
      </c>
      <c r="AB3109" s="12">
        <f t="shared" si="1669"/>
        <v>4.6600000000000003E-2</v>
      </c>
      <c r="AC3109" s="17">
        <f t="shared" si="1662"/>
        <v>15</v>
      </c>
      <c r="AD3109" s="17">
        <v>252</v>
      </c>
      <c r="AE3109" s="13">
        <f t="shared" si="1673"/>
        <v>1.002714798</v>
      </c>
      <c r="AF3109" s="2">
        <f t="shared" si="1648"/>
        <v>720.77846255999998</v>
      </c>
      <c r="AG3109" s="2">
        <f t="shared" si="1663"/>
        <v>749.40849620999995</v>
      </c>
      <c r="AH3109" s="3">
        <f t="shared" si="1664"/>
        <v>0</v>
      </c>
      <c r="AI3109" s="4" t="str">
        <f t="shared" si="1674"/>
        <v>A+J=</v>
      </c>
      <c r="AJ3109" s="11">
        <f t="shared" si="1670"/>
        <v>44270</v>
      </c>
      <c r="AK3109" s="11"/>
      <c r="AL3109" s="4"/>
      <c r="AM3109" s="1"/>
      <c r="AN3109" s="11"/>
      <c r="AO3109" s="1"/>
      <c r="AP3109" s="1"/>
      <c r="AQ3109" s="3"/>
      <c r="AR3109" s="3"/>
      <c r="AS3109" s="6"/>
      <c r="AT3109" s="1"/>
      <c r="AU3109" s="1"/>
      <c r="AV3109" s="1"/>
      <c r="AW3109" s="1"/>
      <c r="AX3109" s="1"/>
      <c r="AY3109" s="1"/>
      <c r="AZ3109" s="1"/>
      <c r="BA3109" s="1"/>
      <c r="BB3109" s="1"/>
    </row>
    <row r="3110" spans="1:54" x14ac:dyDescent="0.2">
      <c r="A3110" s="158">
        <f t="shared" si="1665"/>
        <v>44266</v>
      </c>
      <c r="B3110" s="2">
        <f t="shared" si="1649"/>
        <v>276881.13518139231</v>
      </c>
      <c r="C3110" s="2">
        <f t="shared" si="1666"/>
        <v>173751.83323014999</v>
      </c>
      <c r="D3110" s="2">
        <f>SUM(Y3110:Y$3268)</f>
        <v>11642.583528439998</v>
      </c>
      <c r="E3110" s="73">
        <f t="shared" si="1650"/>
        <v>162109.24970170998</v>
      </c>
      <c r="F3110" s="88">
        <f t="shared" si="1643"/>
        <v>5560.59</v>
      </c>
      <c r="G3110" s="3">
        <f>IF(AND(N3110=1,N3109&gt;1),VLOOKUP(A3109,[1]Plan1!$BK$81:$BM$259,3),G3109)</f>
        <v>5574.49</v>
      </c>
      <c r="H3110" s="11">
        <f t="shared" si="1644"/>
        <v>44183</v>
      </c>
      <c r="I3110" s="11">
        <f t="shared" si="1645"/>
        <v>44214</v>
      </c>
      <c r="J3110" s="12">
        <f t="shared" si="1651"/>
        <v>2.4997347403781234E-3</v>
      </c>
      <c r="K3110" s="11">
        <f t="shared" si="1667"/>
        <v>44270</v>
      </c>
      <c r="L3110" s="11">
        <f t="shared" si="1652"/>
        <v>44270</v>
      </c>
      <c r="M3110" s="1">
        <f t="shared" si="1671"/>
        <v>18</v>
      </c>
      <c r="N3110" s="1">
        <f t="shared" si="1653"/>
        <v>16</v>
      </c>
      <c r="O3110" s="2">
        <f t="shared" si="1654"/>
        <v>1.00222167</v>
      </c>
      <c r="P3110" s="13">
        <f t="shared" si="1646"/>
        <v>1.0135003600000001</v>
      </c>
      <c r="Q3110" s="13">
        <f t="shared" si="1672"/>
        <v>1.589783956905324</v>
      </c>
      <c r="R3110" s="2">
        <f t="shared" si="1642"/>
        <v>1.5933159299999999</v>
      </c>
      <c r="S3110" s="2">
        <f t="shared" si="1668"/>
        <v>1.5280405699999999</v>
      </c>
      <c r="T3110" s="2">
        <f t="shared" si="1655"/>
        <v>265499.85028754</v>
      </c>
      <c r="U3110" s="2">
        <f t="shared" si="1656"/>
        <v>6147.7564426300669</v>
      </c>
      <c r="V3110" s="2">
        <f t="shared" si="1657"/>
        <v>96182.000248372264</v>
      </c>
      <c r="W3110" s="2">
        <f t="shared" si="1658"/>
        <v>276081.58992115234</v>
      </c>
      <c r="X3110" s="17">
        <f t="shared" si="1659"/>
        <v>0</v>
      </c>
      <c r="Y3110" s="2">
        <f t="shared" si="1660"/>
        <v>0</v>
      </c>
      <c r="Z3110" s="72">
        <f t="shared" si="1661"/>
        <v>0</v>
      </c>
      <c r="AA3110" s="2">
        <f t="shared" si="1647"/>
        <v>0</v>
      </c>
      <c r="AB3110" s="12">
        <f t="shared" si="1669"/>
        <v>4.6600000000000003E-2</v>
      </c>
      <c r="AC3110" s="17">
        <f t="shared" si="1662"/>
        <v>16</v>
      </c>
      <c r="AD3110" s="17">
        <v>252</v>
      </c>
      <c r="AE3110" s="13">
        <f t="shared" si="1673"/>
        <v>1.0028960469999999</v>
      </c>
      <c r="AF3110" s="2">
        <f t="shared" si="1648"/>
        <v>768.90004492000003</v>
      </c>
      <c r="AG3110" s="2">
        <f t="shared" si="1663"/>
        <v>799.54526023999995</v>
      </c>
      <c r="AH3110" s="3">
        <f t="shared" si="1664"/>
        <v>0</v>
      </c>
      <c r="AI3110" s="4" t="str">
        <f t="shared" si="1674"/>
        <v>A+J=</v>
      </c>
      <c r="AJ3110" s="11">
        <f t="shared" si="1670"/>
        <v>44270</v>
      </c>
      <c r="AK3110" s="11"/>
      <c r="AL3110" s="4"/>
      <c r="AM3110" s="1"/>
      <c r="AN3110" s="11"/>
      <c r="AO3110" s="1"/>
      <c r="AP3110" s="1"/>
      <c r="AQ3110" s="3"/>
      <c r="AR3110" s="3"/>
      <c r="AS3110" s="6"/>
      <c r="AT3110" s="1"/>
      <c r="AU3110" s="1"/>
      <c r="AV3110" s="1"/>
      <c r="AW3110" s="1"/>
      <c r="AX3110" s="1"/>
      <c r="AY3110" s="1"/>
      <c r="AZ3110" s="1"/>
      <c r="BA3110" s="1"/>
      <c r="BB3110" s="1"/>
    </row>
    <row r="3111" spans="1:54" x14ac:dyDescent="0.2">
      <c r="A3111" s="158">
        <f t="shared" si="1665"/>
        <v>44267</v>
      </c>
      <c r="B3111" s="2">
        <f t="shared" si="1649"/>
        <v>276967.12154715887</v>
      </c>
      <c r="C3111" s="2">
        <f t="shared" si="1666"/>
        <v>173751.83323014999</v>
      </c>
      <c r="D3111" s="2">
        <f>SUM(Y3111:Y$3268)</f>
        <v>11642.583528439998</v>
      </c>
      <c r="E3111" s="73">
        <f t="shared" si="1650"/>
        <v>162109.24970170998</v>
      </c>
      <c r="F3111" s="88">
        <f t="shared" si="1643"/>
        <v>5560.59</v>
      </c>
      <c r="G3111" s="3">
        <f>IF(AND(N3111=1,N3110&gt;1),VLOOKUP(A3110,[1]Plan1!$BK$81:$BM$259,3),G3110)</f>
        <v>5574.49</v>
      </c>
      <c r="H3111" s="11">
        <f t="shared" si="1644"/>
        <v>44183</v>
      </c>
      <c r="I3111" s="11">
        <f t="shared" si="1645"/>
        <v>44214</v>
      </c>
      <c r="J3111" s="12">
        <f t="shared" si="1651"/>
        <v>2.4997347403781234E-3</v>
      </c>
      <c r="K3111" s="11">
        <f t="shared" si="1667"/>
        <v>44270</v>
      </c>
      <c r="L3111" s="11">
        <f t="shared" si="1652"/>
        <v>44270</v>
      </c>
      <c r="M3111" s="1">
        <f t="shared" si="1671"/>
        <v>18</v>
      </c>
      <c r="N3111" s="1">
        <f t="shared" si="1653"/>
        <v>17</v>
      </c>
      <c r="O3111" s="2">
        <f t="shared" si="1654"/>
        <v>1.0023606899999999</v>
      </c>
      <c r="P3111" s="13">
        <f t="shared" si="1646"/>
        <v>1.0135003600000001</v>
      </c>
      <c r="Q3111" s="13">
        <f t="shared" si="1672"/>
        <v>1.589783956905324</v>
      </c>
      <c r="R3111" s="2">
        <f t="shared" si="1642"/>
        <v>1.5935369399999999</v>
      </c>
      <c r="S3111" s="2">
        <f t="shared" si="1668"/>
        <v>1.5280405699999999</v>
      </c>
      <c r="T3111" s="2">
        <f t="shared" si="1655"/>
        <v>265499.85028754</v>
      </c>
      <c r="U3111" s="2">
        <f t="shared" si="1656"/>
        <v>6147.7564426300669</v>
      </c>
      <c r="V3111" s="2">
        <f t="shared" si="1657"/>
        <v>96217.828013648832</v>
      </c>
      <c r="W3111" s="2">
        <f t="shared" si="1658"/>
        <v>276117.41768642887</v>
      </c>
      <c r="X3111" s="17">
        <f t="shared" si="1659"/>
        <v>0</v>
      </c>
      <c r="Y3111" s="2">
        <f t="shared" si="1660"/>
        <v>0</v>
      </c>
      <c r="Z3111" s="72">
        <f t="shared" si="1661"/>
        <v>0</v>
      </c>
      <c r="AA3111" s="2">
        <f t="shared" si="1647"/>
        <v>0</v>
      </c>
      <c r="AB3111" s="12">
        <f t="shared" si="1669"/>
        <v>4.6600000000000003E-2</v>
      </c>
      <c r="AC3111" s="17">
        <f t="shared" si="1662"/>
        <v>17</v>
      </c>
      <c r="AD3111" s="17">
        <v>252</v>
      </c>
      <c r="AE3111" s="13">
        <f t="shared" si="1673"/>
        <v>1.003077328</v>
      </c>
      <c r="AF3111" s="2">
        <f t="shared" si="1648"/>
        <v>817.03012328</v>
      </c>
      <c r="AG3111" s="2">
        <f t="shared" si="1663"/>
        <v>849.70386072999997</v>
      </c>
      <c r="AH3111" s="3">
        <f t="shared" si="1664"/>
        <v>0</v>
      </c>
      <c r="AI3111" s="4" t="str">
        <f t="shared" si="1674"/>
        <v>A+J=</v>
      </c>
      <c r="AJ3111" s="11">
        <f t="shared" si="1670"/>
        <v>44270</v>
      </c>
      <c r="AK3111" s="11"/>
      <c r="AL3111" s="4"/>
      <c r="AM3111" s="1"/>
      <c r="AN3111" s="11"/>
      <c r="AO3111" s="1"/>
      <c r="AP3111" s="1"/>
      <c r="AQ3111" s="3"/>
      <c r="AR3111" s="3"/>
      <c r="AS3111" s="6"/>
      <c r="AT3111" s="1"/>
      <c r="AU3111" s="1"/>
      <c r="AV3111" s="1"/>
      <c r="AW3111" s="1"/>
      <c r="AX3111" s="1"/>
      <c r="AY3111" s="1"/>
      <c r="AZ3111" s="1"/>
      <c r="BA3111" s="1"/>
      <c r="BB3111" s="1"/>
    </row>
    <row r="3112" spans="1:54" x14ac:dyDescent="0.2">
      <c r="A3112" s="158">
        <f t="shared" si="1665"/>
        <v>44268</v>
      </c>
      <c r="B3112" s="2">
        <f t="shared" si="1649"/>
        <v>277053.13489489298</v>
      </c>
      <c r="C3112" s="2">
        <f t="shared" si="1666"/>
        <v>173751.83323014999</v>
      </c>
      <c r="D3112" s="2">
        <f>SUM(Y3112:Y$3268)</f>
        <v>11642.583528439998</v>
      </c>
      <c r="E3112" s="73">
        <f t="shared" si="1650"/>
        <v>162109.24970170998</v>
      </c>
      <c r="F3112" s="88">
        <f t="shared" si="1643"/>
        <v>5560.59</v>
      </c>
      <c r="G3112" s="3">
        <f>IF(AND(N3112=1,N3111&gt;1),VLOOKUP(A3111,[1]Plan1!$BK$81:$BM$259,3),G3111)</f>
        <v>5574.49</v>
      </c>
      <c r="H3112" s="11">
        <f t="shared" si="1644"/>
        <v>44183</v>
      </c>
      <c r="I3112" s="11">
        <f t="shared" si="1645"/>
        <v>44214</v>
      </c>
      <c r="J3112" s="12">
        <f t="shared" si="1651"/>
        <v>2.4997347403781234E-3</v>
      </c>
      <c r="K3112" s="11">
        <f t="shared" si="1667"/>
        <v>44270</v>
      </c>
      <c r="L3112" s="11">
        <f t="shared" si="1652"/>
        <v>44270</v>
      </c>
      <c r="M3112" s="1">
        <f t="shared" si="1671"/>
        <v>18</v>
      </c>
      <c r="N3112" s="1">
        <f t="shared" si="1653"/>
        <v>18</v>
      </c>
      <c r="O3112" s="2">
        <f t="shared" si="1654"/>
        <v>1.00249973</v>
      </c>
      <c r="P3112" s="13">
        <f t="shared" si="1646"/>
        <v>1.0135003600000001</v>
      </c>
      <c r="Q3112" s="13">
        <f t="shared" si="1672"/>
        <v>1.589783956905324</v>
      </c>
      <c r="R3112" s="2">
        <f t="shared" si="1642"/>
        <v>1.5937579799999999</v>
      </c>
      <c r="S3112" s="2">
        <f t="shared" si="1668"/>
        <v>1.5280405699999999</v>
      </c>
      <c r="T3112" s="2">
        <f t="shared" si="1655"/>
        <v>265499.85028754</v>
      </c>
      <c r="U3112" s="2">
        <f t="shared" si="1656"/>
        <v>6147.7564426300669</v>
      </c>
      <c r="V3112" s="2">
        <f t="shared" si="1657"/>
        <v>96253.6606422029</v>
      </c>
      <c r="W3112" s="2">
        <f t="shared" si="1658"/>
        <v>276153.25031498296</v>
      </c>
      <c r="X3112" s="17">
        <f t="shared" si="1659"/>
        <v>0</v>
      </c>
      <c r="Y3112" s="2">
        <f t="shared" si="1660"/>
        <v>0</v>
      </c>
      <c r="Z3112" s="72">
        <f t="shared" si="1661"/>
        <v>0</v>
      </c>
      <c r="AA3112" s="2">
        <f t="shared" si="1647"/>
        <v>0</v>
      </c>
      <c r="AB3112" s="12">
        <f t="shared" si="1669"/>
        <v>4.6600000000000003E-2</v>
      </c>
      <c r="AC3112" s="17">
        <f t="shared" si="1662"/>
        <v>18</v>
      </c>
      <c r="AD3112" s="17">
        <v>252</v>
      </c>
      <c r="AE3112" s="13">
        <f t="shared" si="1673"/>
        <v>1.003258642</v>
      </c>
      <c r="AF3112" s="2">
        <f t="shared" si="1648"/>
        <v>865.16896313999996</v>
      </c>
      <c r="AG3112" s="2">
        <f t="shared" si="1663"/>
        <v>899.88457990999996</v>
      </c>
      <c r="AH3112" s="3">
        <f t="shared" si="1664"/>
        <v>0</v>
      </c>
      <c r="AI3112" s="4" t="str">
        <f t="shared" si="1674"/>
        <v>A+J=</v>
      </c>
      <c r="AJ3112" s="11">
        <f t="shared" si="1670"/>
        <v>44270</v>
      </c>
      <c r="AK3112" s="11"/>
      <c r="AL3112" s="4"/>
      <c r="AM3112" s="1"/>
      <c r="AN3112" s="11"/>
      <c r="AO3112" s="1"/>
      <c r="AP3112" s="1"/>
      <c r="AQ3112" s="3"/>
      <c r="AR3112" s="3"/>
      <c r="AS3112" s="6"/>
      <c r="AT3112" s="1"/>
      <c r="AU3112" s="1"/>
      <c r="AV3112" s="1"/>
      <c r="AW3112" s="1"/>
      <c r="AX3112" s="1"/>
      <c r="AY3112" s="1"/>
      <c r="AZ3112" s="1"/>
      <c r="BA3112" s="1"/>
      <c r="BB3112" s="1"/>
    </row>
    <row r="3113" spans="1:54" x14ac:dyDescent="0.2">
      <c r="A3113" s="158">
        <f t="shared" si="1665"/>
        <v>44269</v>
      </c>
      <c r="B3113" s="2">
        <f t="shared" si="1649"/>
        <v>277053.13489489298</v>
      </c>
      <c r="C3113" s="2">
        <f t="shared" si="1666"/>
        <v>173751.83323014999</v>
      </c>
      <c r="D3113" s="2">
        <f>SUM(Y3113:Y$3268)</f>
        <v>11642.583528439998</v>
      </c>
      <c r="E3113" s="73">
        <f t="shared" si="1650"/>
        <v>162109.24970170998</v>
      </c>
      <c r="F3113" s="88">
        <f t="shared" si="1643"/>
        <v>5560.59</v>
      </c>
      <c r="G3113" s="3">
        <f>IF(AND(N3113=1,N3112&gt;1),VLOOKUP(A3112,[1]Plan1!$BK$81:$BM$259,3),G3112)</f>
        <v>5574.49</v>
      </c>
      <c r="H3113" s="11">
        <f t="shared" si="1644"/>
        <v>44183</v>
      </c>
      <c r="I3113" s="11">
        <f t="shared" si="1645"/>
        <v>44214</v>
      </c>
      <c r="J3113" s="12">
        <f t="shared" si="1651"/>
        <v>2.4997347403781234E-3</v>
      </c>
      <c r="K3113" s="11">
        <f t="shared" si="1667"/>
        <v>44300</v>
      </c>
      <c r="L3113" s="11">
        <f t="shared" si="1652"/>
        <v>44270</v>
      </c>
      <c r="M3113" s="1">
        <f t="shared" si="1671"/>
        <v>18</v>
      </c>
      <c r="N3113" s="1">
        <f t="shared" si="1653"/>
        <v>18</v>
      </c>
      <c r="O3113" s="2">
        <f t="shared" si="1654"/>
        <v>1.00249973</v>
      </c>
      <c r="P3113" s="13">
        <f t="shared" si="1646"/>
        <v>1.0135003600000001</v>
      </c>
      <c r="Q3113" s="13">
        <f t="shared" si="1672"/>
        <v>1.589783956905324</v>
      </c>
      <c r="R3113" s="2">
        <f t="shared" ref="R3113:R3176" si="1675">TRUNC(TRUNC((O3113*Q3113),15),8)</f>
        <v>1.5937579799999999</v>
      </c>
      <c r="S3113" s="2">
        <f t="shared" si="1668"/>
        <v>1.5280405699999999</v>
      </c>
      <c r="T3113" s="2">
        <f t="shared" si="1655"/>
        <v>265499.85028754</v>
      </c>
      <c r="U3113" s="2">
        <f t="shared" si="1656"/>
        <v>6147.7564426300669</v>
      </c>
      <c r="V3113" s="2">
        <f t="shared" si="1657"/>
        <v>96253.6606422029</v>
      </c>
      <c r="W3113" s="2">
        <f t="shared" si="1658"/>
        <v>276153.25031498296</v>
      </c>
      <c r="X3113" s="17">
        <f t="shared" si="1659"/>
        <v>0</v>
      </c>
      <c r="Y3113" s="2">
        <f t="shared" si="1660"/>
        <v>0</v>
      </c>
      <c r="Z3113" s="72">
        <f t="shared" si="1661"/>
        <v>0</v>
      </c>
      <c r="AA3113" s="2">
        <f t="shared" si="1647"/>
        <v>0</v>
      </c>
      <c r="AB3113" s="12">
        <f t="shared" si="1669"/>
        <v>4.6600000000000003E-2</v>
      </c>
      <c r="AC3113" s="17">
        <f t="shared" si="1662"/>
        <v>18</v>
      </c>
      <c r="AD3113" s="17">
        <v>252</v>
      </c>
      <c r="AE3113" s="13">
        <f t="shared" si="1673"/>
        <v>1.003258642</v>
      </c>
      <c r="AF3113" s="2">
        <f t="shared" si="1648"/>
        <v>865.16896313999996</v>
      </c>
      <c r="AG3113" s="2">
        <f t="shared" si="1663"/>
        <v>899.88457990999996</v>
      </c>
      <c r="AH3113" s="3">
        <f t="shared" si="1664"/>
        <v>0</v>
      </c>
      <c r="AI3113" s="4" t="str">
        <f t="shared" si="1674"/>
        <v>A+J=</v>
      </c>
      <c r="AJ3113" s="11">
        <f t="shared" si="1670"/>
        <v>44270</v>
      </c>
      <c r="AK3113" s="11"/>
      <c r="AL3113" s="4"/>
      <c r="AM3113" s="1"/>
      <c r="AN3113" s="11"/>
      <c r="AO3113" s="1"/>
      <c r="AP3113" s="1"/>
      <c r="AQ3113" s="3"/>
      <c r="AR3113" s="3"/>
      <c r="AS3113" s="6"/>
      <c r="AT3113" s="1"/>
      <c r="AU3113" s="1"/>
      <c r="AV3113" s="1"/>
      <c r="AW3113" s="1"/>
      <c r="AX3113" s="1"/>
      <c r="AY3113" s="1"/>
      <c r="AZ3113" s="1"/>
      <c r="BA3113" s="1"/>
      <c r="BB3113" s="1"/>
    </row>
    <row r="3114" spans="1:54" x14ac:dyDescent="0.2">
      <c r="A3114" s="158">
        <f t="shared" si="1665"/>
        <v>44270</v>
      </c>
      <c r="B3114" s="2">
        <f t="shared" si="1649"/>
        <v>277053.13489489298</v>
      </c>
      <c r="C3114" s="2">
        <f t="shared" si="1666"/>
        <v>173751.83323014999</v>
      </c>
      <c r="D3114" s="2">
        <f>SUM(Y3114:Y$3268)</f>
        <v>11642.583528439998</v>
      </c>
      <c r="E3114" s="73">
        <f t="shared" si="1650"/>
        <v>162109.24970170998</v>
      </c>
      <c r="F3114" s="88">
        <f t="shared" ref="F3114:F3177" si="1676">IF(G3114=G3113,F3113,G3113)</f>
        <v>5560.59</v>
      </c>
      <c r="G3114" s="3">
        <f>IF(AND(N3114=1,N3113&gt;1),VLOOKUP(A3113,[1]Plan1!$BK$81:$BM$259,3),G3113)</f>
        <v>5574.49</v>
      </c>
      <c r="H3114" s="11">
        <f t="shared" ref="H3114:H3177" si="1677">EDATE(I3114,-1)</f>
        <v>44183</v>
      </c>
      <c r="I3114" s="11">
        <f t="shared" ref="I3114:I3177" si="1678">IF(X3113&gt;0,EDATE(A3114,-1),+I3113)</f>
        <v>44214</v>
      </c>
      <c r="J3114" s="12">
        <f t="shared" si="1651"/>
        <v>2.4997347403781234E-3</v>
      </c>
      <c r="K3114" s="11">
        <f t="shared" si="1667"/>
        <v>44300</v>
      </c>
      <c r="L3114" s="11">
        <f t="shared" si="1652"/>
        <v>44270</v>
      </c>
      <c r="M3114" s="1">
        <f t="shared" si="1671"/>
        <v>18</v>
      </c>
      <c r="N3114" s="1">
        <f t="shared" si="1653"/>
        <v>18</v>
      </c>
      <c r="O3114" s="2">
        <f t="shared" si="1654"/>
        <v>1.00249973</v>
      </c>
      <c r="P3114" s="13">
        <f t="shared" ref="P3114:P3177" si="1679">IF(L3114&gt;L3113,O3113,P3113)</f>
        <v>1.0135003600000001</v>
      </c>
      <c r="Q3114" s="13">
        <f t="shared" si="1672"/>
        <v>1.589783956905324</v>
      </c>
      <c r="R3114" s="2">
        <f t="shared" si="1675"/>
        <v>1.5937579799999999</v>
      </c>
      <c r="S3114" s="2">
        <f t="shared" si="1668"/>
        <v>1.5280405699999999</v>
      </c>
      <c r="T3114" s="2">
        <f t="shared" si="1655"/>
        <v>265499.85028754</v>
      </c>
      <c r="U3114" s="2">
        <f t="shared" si="1656"/>
        <v>6147.7564426300669</v>
      </c>
      <c r="V3114" s="2">
        <f t="shared" si="1657"/>
        <v>96253.6606422029</v>
      </c>
      <c r="W3114" s="2">
        <f t="shared" si="1658"/>
        <v>276153.25031498296</v>
      </c>
      <c r="X3114" s="17">
        <f t="shared" si="1659"/>
        <v>102</v>
      </c>
      <c r="Y3114" s="2">
        <f t="shared" si="1660"/>
        <v>2010.45118697</v>
      </c>
      <c r="Z3114" s="72">
        <f t="shared" si="1661"/>
        <v>1.1570820000000001E-2</v>
      </c>
      <c r="AA3114" s="2">
        <f t="shared" si="1647"/>
        <v>3072.0509777000002</v>
      </c>
      <c r="AB3114" s="12">
        <f t="shared" si="1669"/>
        <v>4.6600000000000003E-2</v>
      </c>
      <c r="AC3114" s="17">
        <f t="shared" si="1662"/>
        <v>18</v>
      </c>
      <c r="AD3114" s="17">
        <v>252</v>
      </c>
      <c r="AE3114" s="13">
        <f t="shared" si="1673"/>
        <v>1.003258642</v>
      </c>
      <c r="AF3114" s="2">
        <f t="shared" si="1648"/>
        <v>865.16896313999996</v>
      </c>
      <c r="AG3114" s="2">
        <f t="shared" si="1663"/>
        <v>899.88457990999996</v>
      </c>
      <c r="AH3114" s="3">
        <f t="shared" si="1664"/>
        <v>3937.2199408400002</v>
      </c>
      <c r="AI3114" s="4" t="str">
        <f t="shared" si="1674"/>
        <v>A+J=</v>
      </c>
      <c r="AJ3114" s="11">
        <f t="shared" si="1670"/>
        <v>44270</v>
      </c>
      <c r="AK3114" s="11"/>
      <c r="AL3114" s="4"/>
      <c r="AM3114" s="1"/>
      <c r="AN3114" s="11"/>
      <c r="AO3114" s="1"/>
      <c r="AP3114" s="1"/>
      <c r="AQ3114" s="3"/>
      <c r="AR3114" s="3"/>
      <c r="AS3114" s="6"/>
      <c r="AT3114" s="1"/>
      <c r="AU3114" s="1"/>
      <c r="AV3114" s="1"/>
      <c r="AW3114" s="1"/>
      <c r="AX3114" s="1"/>
      <c r="AY3114" s="1"/>
      <c r="AZ3114" s="1"/>
      <c r="BA3114" s="1"/>
      <c r="BB3114" s="1"/>
    </row>
    <row r="3115" spans="1:54" x14ac:dyDescent="0.2">
      <c r="A3115" s="158">
        <f t="shared" si="1665"/>
        <v>44271</v>
      </c>
      <c r="B3115" s="2">
        <f t="shared" si="1649"/>
        <v>273235.9542504393</v>
      </c>
      <c r="C3115" s="2">
        <f t="shared" si="1666"/>
        <v>171741.38204318</v>
      </c>
      <c r="D3115" s="2">
        <f>SUM(Y3115:Y$3268)</f>
        <v>9632.13234147</v>
      </c>
      <c r="E3115" s="73">
        <f t="shared" si="1650"/>
        <v>162109.24970171001</v>
      </c>
      <c r="F3115" s="88">
        <f t="shared" si="1676"/>
        <v>5574.49</v>
      </c>
      <c r="G3115" s="3">
        <f>IF(AND(N3115=1,N3114&gt;1),VLOOKUP(A3114,[1]Plan1!$BK$81:$BM$259,3),G3114)</f>
        <v>5622.43</v>
      </c>
      <c r="H3115" s="11">
        <f t="shared" si="1677"/>
        <v>44212</v>
      </c>
      <c r="I3115" s="11">
        <f t="shared" si="1678"/>
        <v>44243</v>
      </c>
      <c r="J3115" s="12">
        <f t="shared" si="1651"/>
        <v>8.5998898553949488E-3</v>
      </c>
      <c r="K3115" s="11">
        <f t="shared" si="1667"/>
        <v>44300</v>
      </c>
      <c r="L3115" s="11">
        <f t="shared" si="1652"/>
        <v>44300</v>
      </c>
      <c r="M3115" s="1">
        <f t="shared" si="1671"/>
        <v>21</v>
      </c>
      <c r="N3115" s="1">
        <f t="shared" si="1653"/>
        <v>1</v>
      </c>
      <c r="O3115" s="2">
        <f t="shared" si="1654"/>
        <v>1.00040785</v>
      </c>
      <c r="P3115" s="13">
        <f t="shared" si="1679"/>
        <v>1.00249973</v>
      </c>
      <c r="Q3115" s="13">
        <f t="shared" si="1672"/>
        <v>1.5937579875559191</v>
      </c>
      <c r="R3115" s="2">
        <f t="shared" si="1675"/>
        <v>1.594408</v>
      </c>
      <c r="S3115" s="2">
        <f t="shared" si="1668"/>
        <v>1.5280405699999999</v>
      </c>
      <c r="T3115" s="2">
        <f t="shared" si="1655"/>
        <v>262427.79930984002</v>
      </c>
      <c r="U3115" s="2">
        <f t="shared" si="1656"/>
        <v>5086.1566519052531</v>
      </c>
      <c r="V3115" s="2">
        <f t="shared" si="1657"/>
        <v>96359.034896694051</v>
      </c>
      <c r="W3115" s="2">
        <f t="shared" si="1658"/>
        <v>273186.57359177928</v>
      </c>
      <c r="X3115" s="17">
        <f t="shared" si="1659"/>
        <v>0</v>
      </c>
      <c r="Y3115" s="2">
        <f t="shared" si="1660"/>
        <v>0</v>
      </c>
      <c r="Z3115" s="72">
        <f t="shared" si="1661"/>
        <v>0</v>
      </c>
      <c r="AA3115" s="2">
        <f t="shared" si="1647"/>
        <v>0</v>
      </c>
      <c r="AB3115" s="12">
        <f t="shared" si="1669"/>
        <v>4.6600000000000003E-2</v>
      </c>
      <c r="AC3115" s="17">
        <f t="shared" si="1662"/>
        <v>1</v>
      </c>
      <c r="AD3115" s="17">
        <v>252</v>
      </c>
      <c r="AE3115" s="13">
        <f t="shared" si="1673"/>
        <v>1.0001807579999999</v>
      </c>
      <c r="AF3115" s="2">
        <f t="shared" si="1648"/>
        <v>47.435924139999997</v>
      </c>
      <c r="AG3115" s="2">
        <f t="shared" si="1663"/>
        <v>49.380658660000002</v>
      </c>
      <c r="AH3115" s="3">
        <f t="shared" si="1664"/>
        <v>0</v>
      </c>
      <c r="AI3115" s="4" t="str">
        <f t="shared" si="1674"/>
        <v>A+J=</v>
      </c>
      <c r="AJ3115" s="11">
        <f t="shared" si="1670"/>
        <v>44300</v>
      </c>
      <c r="AK3115" s="11"/>
      <c r="AL3115" s="4"/>
      <c r="AM3115" s="1"/>
      <c r="AN3115" s="11"/>
      <c r="AO3115" s="1"/>
      <c r="AP3115" s="1"/>
      <c r="AQ3115" s="3"/>
      <c r="AR3115" s="3"/>
      <c r="AS3115" s="6"/>
      <c r="AT3115" s="1"/>
      <c r="AU3115" s="1"/>
      <c r="AV3115" s="1"/>
      <c r="AW3115" s="1"/>
      <c r="AX3115" s="1"/>
      <c r="AY3115" s="1"/>
      <c r="AZ3115" s="1"/>
      <c r="BA3115" s="1"/>
      <c r="BB3115" s="1"/>
    </row>
    <row r="3116" spans="1:54" x14ac:dyDescent="0.2">
      <c r="A3116" s="158">
        <f t="shared" si="1665"/>
        <v>44272</v>
      </c>
      <c r="B3116" s="2">
        <f t="shared" si="1649"/>
        <v>273390.79654539283</v>
      </c>
      <c r="C3116" s="2">
        <f t="shared" si="1666"/>
        <v>171741.38204318</v>
      </c>
      <c r="D3116" s="2">
        <f>SUM(Y3116:Y$3268)</f>
        <v>9632.13234147</v>
      </c>
      <c r="E3116" s="73">
        <f t="shared" si="1650"/>
        <v>162109.24970171001</v>
      </c>
      <c r="F3116" s="88">
        <f t="shared" si="1676"/>
        <v>5574.49</v>
      </c>
      <c r="G3116" s="3">
        <f>IF(AND(N3116=1,N3115&gt;1),VLOOKUP(A3115,[1]Plan1!$BK$81:$BM$259,3),G3115)</f>
        <v>5622.43</v>
      </c>
      <c r="H3116" s="11">
        <f t="shared" si="1677"/>
        <v>44212</v>
      </c>
      <c r="I3116" s="11">
        <f t="shared" si="1678"/>
        <v>44243</v>
      </c>
      <c r="J3116" s="12">
        <f t="shared" si="1651"/>
        <v>8.5998898553949488E-3</v>
      </c>
      <c r="K3116" s="11">
        <f t="shared" si="1667"/>
        <v>44300</v>
      </c>
      <c r="L3116" s="11">
        <f t="shared" si="1652"/>
        <v>44300</v>
      </c>
      <c r="M3116" s="1">
        <f t="shared" si="1671"/>
        <v>21</v>
      </c>
      <c r="N3116" s="1">
        <f t="shared" si="1653"/>
        <v>2</v>
      </c>
      <c r="O3116" s="2">
        <f t="shared" si="1654"/>
        <v>1.0008158599999999</v>
      </c>
      <c r="P3116" s="13">
        <f t="shared" si="1679"/>
        <v>1.00249973</v>
      </c>
      <c r="Q3116" s="13">
        <f t="shared" si="1672"/>
        <v>1.5937579875559191</v>
      </c>
      <c r="R3116" s="2">
        <f t="shared" si="1675"/>
        <v>1.59505827</v>
      </c>
      <c r="S3116" s="2">
        <f t="shared" si="1668"/>
        <v>1.5280405699999999</v>
      </c>
      <c r="T3116" s="2">
        <f t="shared" si="1655"/>
        <v>262427.79930984002</v>
      </c>
      <c r="U3116" s="2">
        <f t="shared" si="1656"/>
        <v>5086.1566519052531</v>
      </c>
      <c r="V3116" s="2">
        <f t="shared" si="1657"/>
        <v>96464.449678497578</v>
      </c>
      <c r="W3116" s="2">
        <f t="shared" si="1658"/>
        <v>273291.98837358283</v>
      </c>
      <c r="X3116" s="17">
        <f t="shared" si="1659"/>
        <v>0</v>
      </c>
      <c r="Y3116" s="2">
        <f t="shared" si="1660"/>
        <v>0</v>
      </c>
      <c r="Z3116" s="72">
        <f t="shared" si="1661"/>
        <v>0</v>
      </c>
      <c r="AA3116" s="2">
        <f t="shared" si="1647"/>
        <v>0</v>
      </c>
      <c r="AB3116" s="12">
        <f t="shared" si="1669"/>
        <v>4.6600000000000003E-2</v>
      </c>
      <c r="AC3116" s="17">
        <f t="shared" si="1662"/>
        <v>2</v>
      </c>
      <c r="AD3116" s="17">
        <v>252</v>
      </c>
      <c r="AE3116" s="13">
        <f t="shared" si="1673"/>
        <v>1.0003615480000001</v>
      </c>
      <c r="AF3116" s="2">
        <f t="shared" si="1648"/>
        <v>94.880245979999998</v>
      </c>
      <c r="AG3116" s="2">
        <f t="shared" si="1663"/>
        <v>98.808171810000005</v>
      </c>
      <c r="AH3116" s="3">
        <f t="shared" si="1664"/>
        <v>0</v>
      </c>
      <c r="AI3116" s="4" t="str">
        <f t="shared" si="1674"/>
        <v>A+J=</v>
      </c>
      <c r="AJ3116" s="11">
        <f t="shared" si="1670"/>
        <v>44300</v>
      </c>
      <c r="AK3116" s="11"/>
      <c r="AL3116" s="4"/>
      <c r="AM3116" s="1"/>
      <c r="AN3116" s="11"/>
      <c r="AO3116" s="1"/>
      <c r="AP3116" s="1"/>
      <c r="AQ3116" s="3"/>
      <c r="AR3116" s="3"/>
      <c r="AS3116" s="6"/>
      <c r="AT3116" s="1"/>
      <c r="AU3116" s="1"/>
      <c r="AV3116" s="1"/>
      <c r="AW3116" s="1"/>
      <c r="AX3116" s="1"/>
      <c r="AY3116" s="1"/>
      <c r="AZ3116" s="1"/>
      <c r="BA3116" s="1"/>
      <c r="BB3116" s="1"/>
    </row>
    <row r="3117" spans="1:54" x14ac:dyDescent="0.2">
      <c r="A3117" s="158">
        <f t="shared" si="1665"/>
        <v>44273</v>
      </c>
      <c r="B3117" s="2">
        <f t="shared" si="1649"/>
        <v>273545.73139353626</v>
      </c>
      <c r="C3117" s="2">
        <f t="shared" si="1666"/>
        <v>171741.38204318</v>
      </c>
      <c r="D3117" s="2">
        <f>SUM(Y3117:Y$3268)</f>
        <v>9632.13234147</v>
      </c>
      <c r="E3117" s="73">
        <f t="shared" si="1650"/>
        <v>162109.24970171001</v>
      </c>
      <c r="F3117" s="88">
        <f t="shared" si="1676"/>
        <v>5574.49</v>
      </c>
      <c r="G3117" s="3">
        <f>IF(AND(N3117=1,N3116&gt;1),VLOOKUP(A3116,[1]Plan1!$BK$81:$BM$259,3),G3116)</f>
        <v>5622.43</v>
      </c>
      <c r="H3117" s="11">
        <f t="shared" si="1677"/>
        <v>44212</v>
      </c>
      <c r="I3117" s="11">
        <f t="shared" si="1678"/>
        <v>44243</v>
      </c>
      <c r="J3117" s="12">
        <f t="shared" si="1651"/>
        <v>8.5998898553949488E-3</v>
      </c>
      <c r="K3117" s="11">
        <f t="shared" si="1667"/>
        <v>44300</v>
      </c>
      <c r="L3117" s="11">
        <f t="shared" si="1652"/>
        <v>44300</v>
      </c>
      <c r="M3117" s="1">
        <f t="shared" si="1671"/>
        <v>21</v>
      </c>
      <c r="N3117" s="1">
        <f t="shared" si="1653"/>
        <v>3</v>
      </c>
      <c r="O3117" s="2">
        <f t="shared" si="1654"/>
        <v>1.00122405</v>
      </c>
      <c r="P3117" s="13">
        <f t="shared" si="1679"/>
        <v>1.00249973</v>
      </c>
      <c r="Q3117" s="13">
        <f t="shared" si="1672"/>
        <v>1.5937579875559191</v>
      </c>
      <c r="R3117" s="2">
        <f t="shared" si="1675"/>
        <v>1.59570882</v>
      </c>
      <c r="S3117" s="2">
        <f t="shared" si="1668"/>
        <v>1.5280405699999999</v>
      </c>
      <c r="T3117" s="2">
        <f t="shared" si="1655"/>
        <v>262427.79930984002</v>
      </c>
      <c r="U3117" s="2">
        <f t="shared" si="1656"/>
        <v>5086.1566519052531</v>
      </c>
      <c r="V3117" s="2">
        <f t="shared" si="1657"/>
        <v>96569.909850891025</v>
      </c>
      <c r="W3117" s="2">
        <f t="shared" si="1658"/>
        <v>273397.44854597625</v>
      </c>
      <c r="X3117" s="17">
        <f t="shared" si="1659"/>
        <v>0</v>
      </c>
      <c r="Y3117" s="2">
        <f t="shared" si="1660"/>
        <v>0</v>
      </c>
      <c r="Z3117" s="72">
        <f t="shared" si="1661"/>
        <v>0</v>
      </c>
      <c r="AA3117" s="2">
        <f t="shared" si="1647"/>
        <v>0</v>
      </c>
      <c r="AB3117" s="12">
        <f t="shared" si="1669"/>
        <v>4.6600000000000003E-2</v>
      </c>
      <c r="AC3117" s="17">
        <f t="shared" si="1662"/>
        <v>3</v>
      </c>
      <c r="AD3117" s="17">
        <v>252</v>
      </c>
      <c r="AE3117" s="13">
        <f t="shared" si="1673"/>
        <v>1.0005423710000001</v>
      </c>
      <c r="AF3117" s="2">
        <f t="shared" si="1648"/>
        <v>142.33322792999999</v>
      </c>
      <c r="AG3117" s="2">
        <f t="shared" si="1663"/>
        <v>148.28284755999999</v>
      </c>
      <c r="AH3117" s="3">
        <f t="shared" si="1664"/>
        <v>0</v>
      </c>
      <c r="AI3117" s="4" t="str">
        <f t="shared" si="1674"/>
        <v>A+J=</v>
      </c>
      <c r="AJ3117" s="11">
        <f t="shared" si="1670"/>
        <v>44300</v>
      </c>
      <c r="AK3117" s="11"/>
      <c r="AL3117" s="4"/>
      <c r="AM3117" s="1"/>
      <c r="AN3117" s="11"/>
      <c r="AO3117" s="1"/>
      <c r="AP3117" s="1"/>
      <c r="AQ3117" s="3"/>
      <c r="AR3117" s="3"/>
      <c r="AS3117" s="6"/>
      <c r="AT3117" s="1"/>
      <c r="AU3117" s="1"/>
      <c r="AV3117" s="1"/>
      <c r="AW3117" s="1"/>
      <c r="AX3117" s="1"/>
      <c r="AY3117" s="1"/>
      <c r="AZ3117" s="1"/>
      <c r="BA3117" s="1"/>
      <c r="BB3117" s="1"/>
    </row>
    <row r="3118" spans="1:54" x14ac:dyDescent="0.2">
      <c r="A3118" s="158">
        <f t="shared" si="1665"/>
        <v>44274</v>
      </c>
      <c r="B3118" s="2">
        <f t="shared" si="1649"/>
        <v>273700.75558541465</v>
      </c>
      <c r="C3118" s="2">
        <f t="shared" si="1666"/>
        <v>171741.38204318</v>
      </c>
      <c r="D3118" s="2">
        <f>SUM(Y3118:Y$3268)</f>
        <v>9632.13234147</v>
      </c>
      <c r="E3118" s="73">
        <f t="shared" si="1650"/>
        <v>162109.24970171001</v>
      </c>
      <c r="F3118" s="88">
        <f t="shared" si="1676"/>
        <v>5574.49</v>
      </c>
      <c r="G3118" s="3">
        <f>IF(AND(N3118=1,N3117&gt;1),VLOOKUP(A3117,[1]Plan1!$BK$81:$BM$259,3),G3117)</f>
        <v>5622.43</v>
      </c>
      <c r="H3118" s="11">
        <f t="shared" si="1677"/>
        <v>44212</v>
      </c>
      <c r="I3118" s="11">
        <f t="shared" si="1678"/>
        <v>44243</v>
      </c>
      <c r="J3118" s="12">
        <f t="shared" si="1651"/>
        <v>8.5998898553949488E-3</v>
      </c>
      <c r="K3118" s="11">
        <f t="shared" si="1667"/>
        <v>44300</v>
      </c>
      <c r="L3118" s="11">
        <f t="shared" si="1652"/>
        <v>44300</v>
      </c>
      <c r="M3118" s="1">
        <f t="shared" si="1671"/>
        <v>21</v>
      </c>
      <c r="N3118" s="1">
        <f t="shared" si="1653"/>
        <v>4</v>
      </c>
      <c r="O3118" s="2">
        <f t="shared" si="1654"/>
        <v>1.0016324000000001</v>
      </c>
      <c r="P3118" s="13">
        <f t="shared" si="1679"/>
        <v>1.00249973</v>
      </c>
      <c r="Q3118" s="13">
        <f t="shared" si="1672"/>
        <v>1.5937579875559191</v>
      </c>
      <c r="R3118" s="2">
        <f t="shared" si="1675"/>
        <v>1.59635963</v>
      </c>
      <c r="S3118" s="2">
        <f t="shared" si="1668"/>
        <v>1.5280405699999999</v>
      </c>
      <c r="T3118" s="2">
        <f t="shared" si="1655"/>
        <v>262427.79930984002</v>
      </c>
      <c r="U3118" s="2">
        <f t="shared" si="1656"/>
        <v>5086.1566519052531</v>
      </c>
      <c r="V3118" s="2">
        <f t="shared" si="1657"/>
        <v>96675.412171689401</v>
      </c>
      <c r="W3118" s="2">
        <f t="shared" si="1658"/>
        <v>273502.95086677466</v>
      </c>
      <c r="X3118" s="17">
        <f t="shared" si="1659"/>
        <v>0</v>
      </c>
      <c r="Y3118" s="2">
        <f t="shared" si="1660"/>
        <v>0</v>
      </c>
      <c r="Z3118" s="72">
        <f t="shared" si="1661"/>
        <v>0</v>
      </c>
      <c r="AA3118" s="2">
        <f t="shared" si="1647"/>
        <v>0</v>
      </c>
      <c r="AB3118" s="12">
        <f t="shared" si="1669"/>
        <v>4.6600000000000003E-2</v>
      </c>
      <c r="AC3118" s="17">
        <f t="shared" si="1662"/>
        <v>4</v>
      </c>
      <c r="AD3118" s="17">
        <v>252</v>
      </c>
      <c r="AE3118" s="13">
        <f t="shared" si="1673"/>
        <v>1.0007232269999999</v>
      </c>
      <c r="AF3118" s="2">
        <f t="shared" si="1648"/>
        <v>189.79487001000001</v>
      </c>
      <c r="AG3118" s="2">
        <f t="shared" si="1663"/>
        <v>197.80471864</v>
      </c>
      <c r="AH3118" s="3">
        <f t="shared" si="1664"/>
        <v>0</v>
      </c>
      <c r="AI3118" s="4" t="str">
        <f t="shared" si="1674"/>
        <v>A+J=</v>
      </c>
      <c r="AJ3118" s="11">
        <f t="shared" si="1670"/>
        <v>44300</v>
      </c>
      <c r="AK3118" s="11"/>
      <c r="AL3118" s="4"/>
      <c r="AM3118" s="1"/>
      <c r="AN3118" s="11"/>
      <c r="AO3118" s="1"/>
      <c r="AP3118" s="1"/>
      <c r="AQ3118" s="3"/>
      <c r="AR3118" s="3"/>
      <c r="AS3118" s="6"/>
      <c r="AT3118" s="1"/>
      <c r="AU3118" s="1"/>
      <c r="AV3118" s="1"/>
      <c r="AW3118" s="1"/>
      <c r="AX3118" s="1"/>
      <c r="AY3118" s="1"/>
      <c r="AZ3118" s="1"/>
      <c r="BA3118" s="1"/>
      <c r="BB3118" s="1"/>
    </row>
    <row r="3119" spans="1:54" x14ac:dyDescent="0.2">
      <c r="A3119" s="158">
        <f t="shared" si="1665"/>
        <v>44275</v>
      </c>
      <c r="B3119" s="2">
        <f t="shared" si="1649"/>
        <v>273855.86888073792</v>
      </c>
      <c r="C3119" s="2">
        <f t="shared" si="1666"/>
        <v>171741.38204318</v>
      </c>
      <c r="D3119" s="2">
        <f>SUM(Y3119:Y$3268)</f>
        <v>9632.13234147</v>
      </c>
      <c r="E3119" s="73">
        <f t="shared" si="1650"/>
        <v>162109.24970171001</v>
      </c>
      <c r="F3119" s="88">
        <f t="shared" si="1676"/>
        <v>5574.49</v>
      </c>
      <c r="G3119" s="3">
        <f>IF(AND(N3119=1,N3118&gt;1),VLOOKUP(A3118,[1]Plan1!$BK$81:$BM$259,3),G3118)</f>
        <v>5622.43</v>
      </c>
      <c r="H3119" s="11">
        <f t="shared" si="1677"/>
        <v>44212</v>
      </c>
      <c r="I3119" s="11">
        <f t="shared" si="1678"/>
        <v>44243</v>
      </c>
      <c r="J3119" s="12">
        <f t="shared" si="1651"/>
        <v>8.5998898553949488E-3</v>
      </c>
      <c r="K3119" s="11">
        <f t="shared" si="1667"/>
        <v>44300</v>
      </c>
      <c r="L3119" s="11">
        <f t="shared" si="1652"/>
        <v>44300</v>
      </c>
      <c r="M3119" s="1">
        <f t="shared" si="1671"/>
        <v>21</v>
      </c>
      <c r="N3119" s="1">
        <f t="shared" si="1653"/>
        <v>5</v>
      </c>
      <c r="O3119" s="2">
        <f t="shared" si="1654"/>
        <v>1.0020409100000001</v>
      </c>
      <c r="P3119" s="13">
        <f t="shared" si="1679"/>
        <v>1.00249973</v>
      </c>
      <c r="Q3119" s="13">
        <f t="shared" si="1672"/>
        <v>1.5937579875559191</v>
      </c>
      <c r="R3119" s="2">
        <f t="shared" si="1675"/>
        <v>1.5970107</v>
      </c>
      <c r="S3119" s="2">
        <f t="shared" si="1668"/>
        <v>1.5280405699999999</v>
      </c>
      <c r="T3119" s="2">
        <f t="shared" si="1655"/>
        <v>262427.79930984002</v>
      </c>
      <c r="U3119" s="2">
        <f t="shared" si="1656"/>
        <v>5086.1566519052531</v>
      </c>
      <c r="V3119" s="2">
        <f t="shared" si="1657"/>
        <v>96780.956640892691</v>
      </c>
      <c r="W3119" s="2">
        <f t="shared" si="1658"/>
        <v>273608.49533597793</v>
      </c>
      <c r="X3119" s="17">
        <f t="shared" si="1659"/>
        <v>0</v>
      </c>
      <c r="Y3119" s="2">
        <f t="shared" si="1660"/>
        <v>0</v>
      </c>
      <c r="Z3119" s="72">
        <f t="shared" si="1661"/>
        <v>0</v>
      </c>
      <c r="AA3119" s="23">
        <f>IF(Z3119&gt;0,TRUNC(Z3119*T3118,8),0)</f>
        <v>0</v>
      </c>
      <c r="AB3119" s="12">
        <f t="shared" si="1669"/>
        <v>4.6600000000000003E-2</v>
      </c>
      <c r="AC3119" s="17">
        <f t="shared" si="1662"/>
        <v>5</v>
      </c>
      <c r="AD3119" s="17">
        <v>252</v>
      </c>
      <c r="AE3119" s="13">
        <f t="shared" si="1673"/>
        <v>1.000904115</v>
      </c>
      <c r="AF3119" s="23">
        <f>TRUNC((T3118*(AE3119-1)),8)</f>
        <v>237.26490977</v>
      </c>
      <c r="AG3119" s="2">
        <f t="shared" si="1663"/>
        <v>247.37354475999999</v>
      </c>
      <c r="AH3119" s="3">
        <f t="shared" si="1664"/>
        <v>0</v>
      </c>
      <c r="AI3119" s="4" t="str">
        <f t="shared" si="1674"/>
        <v>A+J=</v>
      </c>
      <c r="AJ3119" s="11">
        <f t="shared" si="1670"/>
        <v>44300</v>
      </c>
      <c r="AK3119" s="18"/>
      <c r="AL3119" s="40"/>
      <c r="AM3119" s="38"/>
      <c r="AN3119" s="18"/>
      <c r="AO3119" s="38"/>
      <c r="AP3119" s="38"/>
      <c r="AQ3119" s="39"/>
      <c r="AR3119" s="39"/>
      <c r="AS3119" s="69"/>
      <c r="AT3119" s="38"/>
      <c r="AU3119" s="38"/>
      <c r="AV3119" s="38"/>
      <c r="AW3119" s="38"/>
      <c r="AX3119" s="38"/>
      <c r="AY3119" s="38"/>
      <c r="AZ3119" s="38"/>
      <c r="BA3119" s="38"/>
      <c r="BB3119" s="38"/>
    </row>
    <row r="3120" spans="1:54" x14ac:dyDescent="0.2">
      <c r="A3120" s="158">
        <f t="shared" si="1665"/>
        <v>44276</v>
      </c>
      <c r="B3120" s="2">
        <f t="shared" si="1649"/>
        <v>273855.86888073792</v>
      </c>
      <c r="C3120" s="2">
        <f t="shared" si="1666"/>
        <v>171741.38204318</v>
      </c>
      <c r="D3120" s="2">
        <f>SUM(Y3120:Y$3268)</f>
        <v>9632.13234147</v>
      </c>
      <c r="E3120" s="73">
        <f t="shared" si="1650"/>
        <v>162109.24970171001</v>
      </c>
      <c r="F3120" s="88">
        <f t="shared" si="1676"/>
        <v>5574.49</v>
      </c>
      <c r="G3120" s="3">
        <f>IF(AND(N3120=1,N3119&gt;1),VLOOKUP(A3119,[1]Plan1!$BK$81:$BM$259,3),G3119)</f>
        <v>5622.43</v>
      </c>
      <c r="H3120" s="11">
        <f t="shared" si="1677"/>
        <v>44212</v>
      </c>
      <c r="I3120" s="11">
        <f t="shared" si="1678"/>
        <v>44243</v>
      </c>
      <c r="J3120" s="12">
        <f t="shared" si="1651"/>
        <v>8.5998898553949488E-3</v>
      </c>
      <c r="K3120" s="11">
        <f t="shared" si="1667"/>
        <v>44300</v>
      </c>
      <c r="L3120" s="11">
        <f t="shared" si="1652"/>
        <v>44300</v>
      </c>
      <c r="M3120" s="1">
        <f t="shared" si="1671"/>
        <v>21</v>
      </c>
      <c r="N3120" s="1">
        <f t="shared" si="1653"/>
        <v>5</v>
      </c>
      <c r="O3120" s="2">
        <f t="shared" si="1654"/>
        <v>1.0020409100000001</v>
      </c>
      <c r="P3120" s="13">
        <f t="shared" si="1679"/>
        <v>1.00249973</v>
      </c>
      <c r="Q3120" s="13">
        <f t="shared" si="1672"/>
        <v>1.5937579875559191</v>
      </c>
      <c r="R3120" s="2">
        <f t="shared" si="1675"/>
        <v>1.5970107</v>
      </c>
      <c r="S3120" s="2">
        <f t="shared" si="1668"/>
        <v>1.5280405699999999</v>
      </c>
      <c r="T3120" s="2">
        <f t="shared" si="1655"/>
        <v>262427.79930984002</v>
      </c>
      <c r="U3120" s="2">
        <f t="shared" si="1656"/>
        <v>5086.1566519052531</v>
      </c>
      <c r="V3120" s="2">
        <f t="shared" si="1657"/>
        <v>96780.956640892691</v>
      </c>
      <c r="W3120" s="2">
        <f t="shared" si="1658"/>
        <v>273608.49533597793</v>
      </c>
      <c r="X3120" s="17">
        <f t="shared" si="1659"/>
        <v>0</v>
      </c>
      <c r="Y3120" s="2">
        <f t="shared" si="1660"/>
        <v>0</v>
      </c>
      <c r="Z3120" s="72">
        <f t="shared" si="1661"/>
        <v>0</v>
      </c>
      <c r="AA3120" s="2">
        <f t="shared" ref="AA3120:AA3183" si="1680">IF(Z3120&gt;0,TRUNC(Z3120*T3120,8),0)</f>
        <v>0</v>
      </c>
      <c r="AB3120" s="12">
        <f t="shared" si="1669"/>
        <v>4.6600000000000003E-2</v>
      </c>
      <c r="AC3120" s="17">
        <f t="shared" si="1662"/>
        <v>5</v>
      </c>
      <c r="AD3120" s="17">
        <v>252</v>
      </c>
      <c r="AE3120" s="13">
        <f t="shared" si="1673"/>
        <v>1.000904115</v>
      </c>
      <c r="AF3120" s="2">
        <f t="shared" ref="AF3120:AF3183" si="1681">TRUNC((T3120*(AE3120-1)),8)</f>
        <v>237.26490977</v>
      </c>
      <c r="AG3120" s="2">
        <f t="shared" si="1663"/>
        <v>247.37354475999999</v>
      </c>
      <c r="AH3120" s="3">
        <f t="shared" si="1664"/>
        <v>0</v>
      </c>
      <c r="AI3120" s="4" t="str">
        <f t="shared" si="1674"/>
        <v>A+J=</v>
      </c>
      <c r="AJ3120" s="11">
        <f t="shared" si="1670"/>
        <v>44300</v>
      </c>
      <c r="AK3120" s="11"/>
      <c r="AL3120" s="4"/>
      <c r="AM3120" s="1"/>
      <c r="AN3120" s="11"/>
      <c r="AO3120" s="1"/>
      <c r="AP3120" s="1"/>
      <c r="AQ3120" s="3"/>
      <c r="AR3120" s="3"/>
      <c r="AS3120" s="6"/>
      <c r="AT3120" s="1"/>
      <c r="AU3120" s="1"/>
      <c r="AV3120" s="1"/>
      <c r="AW3120" s="1"/>
      <c r="AX3120" s="1"/>
      <c r="AY3120" s="1"/>
      <c r="AZ3120" s="1"/>
      <c r="BA3120" s="1"/>
      <c r="BB3120" s="1"/>
    </row>
    <row r="3121" spans="1:54" x14ac:dyDescent="0.2">
      <c r="A3121" s="158">
        <f t="shared" si="1665"/>
        <v>44277</v>
      </c>
      <c r="B3121" s="2">
        <f t="shared" si="1649"/>
        <v>273855.86888073792</v>
      </c>
      <c r="C3121" s="2">
        <f t="shared" si="1666"/>
        <v>171741.38204318</v>
      </c>
      <c r="D3121" s="2">
        <f>SUM(Y3121:Y$3268)</f>
        <v>9632.13234147</v>
      </c>
      <c r="E3121" s="73">
        <f t="shared" si="1650"/>
        <v>162109.24970171001</v>
      </c>
      <c r="F3121" s="88">
        <f t="shared" si="1676"/>
        <v>5574.49</v>
      </c>
      <c r="G3121" s="3">
        <f>IF(AND(N3121=1,N3120&gt;1),VLOOKUP(A3120,[1]Plan1!$BK$81:$BM$259,3),G3120)</f>
        <v>5622.43</v>
      </c>
      <c r="H3121" s="11">
        <f t="shared" si="1677"/>
        <v>44212</v>
      </c>
      <c r="I3121" s="11">
        <f t="shared" si="1678"/>
        <v>44243</v>
      </c>
      <c r="J3121" s="12">
        <f t="shared" si="1651"/>
        <v>8.5998898553949488E-3</v>
      </c>
      <c r="K3121" s="11">
        <f t="shared" si="1667"/>
        <v>44300</v>
      </c>
      <c r="L3121" s="11">
        <f t="shared" si="1652"/>
        <v>44300</v>
      </c>
      <c r="M3121" s="1">
        <f t="shared" si="1671"/>
        <v>21</v>
      </c>
      <c r="N3121" s="1">
        <f t="shared" si="1653"/>
        <v>5</v>
      </c>
      <c r="O3121" s="2">
        <f t="shared" si="1654"/>
        <v>1.0020409100000001</v>
      </c>
      <c r="P3121" s="13">
        <f t="shared" si="1679"/>
        <v>1.00249973</v>
      </c>
      <c r="Q3121" s="13">
        <f t="shared" si="1672"/>
        <v>1.5937579875559191</v>
      </c>
      <c r="R3121" s="2">
        <f t="shared" si="1675"/>
        <v>1.5970107</v>
      </c>
      <c r="S3121" s="2">
        <f t="shared" si="1668"/>
        <v>1.5280405699999999</v>
      </c>
      <c r="T3121" s="2">
        <f t="shared" si="1655"/>
        <v>262427.79930984002</v>
      </c>
      <c r="U3121" s="2">
        <f t="shared" si="1656"/>
        <v>5086.1566519052531</v>
      </c>
      <c r="V3121" s="2">
        <f t="shared" si="1657"/>
        <v>96780.956640892691</v>
      </c>
      <c r="W3121" s="2">
        <f t="shared" si="1658"/>
        <v>273608.49533597793</v>
      </c>
      <c r="X3121" s="17">
        <f t="shared" si="1659"/>
        <v>0</v>
      </c>
      <c r="Y3121" s="2">
        <f t="shared" si="1660"/>
        <v>0</v>
      </c>
      <c r="Z3121" s="72">
        <f t="shared" si="1661"/>
        <v>0</v>
      </c>
      <c r="AA3121" s="2">
        <f t="shared" si="1680"/>
        <v>0</v>
      </c>
      <c r="AB3121" s="12">
        <f t="shared" si="1669"/>
        <v>4.6600000000000003E-2</v>
      </c>
      <c r="AC3121" s="17">
        <f t="shared" si="1662"/>
        <v>5</v>
      </c>
      <c r="AD3121" s="17">
        <v>252</v>
      </c>
      <c r="AE3121" s="13">
        <f t="shared" si="1673"/>
        <v>1.000904115</v>
      </c>
      <c r="AF3121" s="2">
        <f t="shared" si="1681"/>
        <v>237.26490977</v>
      </c>
      <c r="AG3121" s="2">
        <f t="shared" si="1663"/>
        <v>247.37354475999999</v>
      </c>
      <c r="AH3121" s="3">
        <f t="shared" si="1664"/>
        <v>0</v>
      </c>
      <c r="AI3121" s="4" t="str">
        <f t="shared" si="1674"/>
        <v>A+J=</v>
      </c>
      <c r="AJ3121" s="11">
        <f t="shared" si="1670"/>
        <v>44300</v>
      </c>
      <c r="AK3121" s="11"/>
      <c r="AL3121" s="4"/>
      <c r="AM3121" s="1"/>
      <c r="AN3121" s="11"/>
      <c r="AO3121" s="1"/>
      <c r="AP3121" s="1"/>
      <c r="AQ3121" s="3"/>
      <c r="AR3121" s="3"/>
      <c r="AS3121" s="6"/>
      <c r="AT3121" s="1"/>
      <c r="AU3121" s="1"/>
      <c r="AV3121" s="1"/>
      <c r="AW3121" s="1"/>
      <c r="AX3121" s="1"/>
      <c r="AY3121" s="1"/>
      <c r="AZ3121" s="1"/>
      <c r="BA3121" s="1"/>
      <c r="BB3121" s="1"/>
    </row>
    <row r="3122" spans="1:54" x14ac:dyDescent="0.2">
      <c r="A3122" s="158">
        <f t="shared" si="1665"/>
        <v>44278</v>
      </c>
      <c r="B3122" s="2">
        <f t="shared" si="1649"/>
        <v>274011.07483191113</v>
      </c>
      <c r="C3122" s="2">
        <f t="shared" si="1666"/>
        <v>171741.38204318</v>
      </c>
      <c r="D3122" s="2">
        <f>SUM(Y3122:Y$3268)</f>
        <v>9632.13234147</v>
      </c>
      <c r="E3122" s="73">
        <f t="shared" si="1650"/>
        <v>162109.24970171001</v>
      </c>
      <c r="F3122" s="88">
        <f t="shared" si="1676"/>
        <v>5574.49</v>
      </c>
      <c r="G3122" s="3">
        <f>IF(AND(N3122=1,N3121&gt;1),VLOOKUP(A3121,[1]Plan1!$BK$81:$BM$259,3),G3121)</f>
        <v>5622.43</v>
      </c>
      <c r="H3122" s="11">
        <f t="shared" si="1677"/>
        <v>44212</v>
      </c>
      <c r="I3122" s="11">
        <f t="shared" si="1678"/>
        <v>44243</v>
      </c>
      <c r="J3122" s="12">
        <f t="shared" si="1651"/>
        <v>8.5998898553949488E-3</v>
      </c>
      <c r="K3122" s="11">
        <f t="shared" si="1667"/>
        <v>44300</v>
      </c>
      <c r="L3122" s="11">
        <f t="shared" si="1652"/>
        <v>44300</v>
      </c>
      <c r="M3122" s="1">
        <f t="shared" si="1671"/>
        <v>21</v>
      </c>
      <c r="N3122" s="1">
        <f t="shared" si="1653"/>
        <v>6</v>
      </c>
      <c r="O3122" s="2">
        <f t="shared" si="1654"/>
        <v>1.0024496000000001</v>
      </c>
      <c r="P3122" s="13">
        <f t="shared" si="1679"/>
        <v>1.00249973</v>
      </c>
      <c r="Q3122" s="13">
        <f t="shared" si="1672"/>
        <v>1.5937579875559191</v>
      </c>
      <c r="R3122" s="2">
        <f t="shared" si="1675"/>
        <v>1.5976620500000001</v>
      </c>
      <c r="S3122" s="2">
        <f t="shared" si="1668"/>
        <v>1.5280405699999999</v>
      </c>
      <c r="T3122" s="2">
        <f t="shared" si="1655"/>
        <v>262427.79930984002</v>
      </c>
      <c r="U3122" s="2">
        <f t="shared" si="1656"/>
        <v>5086.1566519052531</v>
      </c>
      <c r="V3122" s="2">
        <f t="shared" si="1657"/>
        <v>96886.546500685901</v>
      </c>
      <c r="W3122" s="2">
        <f t="shared" si="1658"/>
        <v>273714.08519577113</v>
      </c>
      <c r="X3122" s="17">
        <f t="shared" si="1659"/>
        <v>0</v>
      </c>
      <c r="Y3122" s="2">
        <f t="shared" si="1660"/>
        <v>0</v>
      </c>
      <c r="Z3122" s="72">
        <f t="shared" si="1661"/>
        <v>0</v>
      </c>
      <c r="AA3122" s="2">
        <f t="shared" si="1680"/>
        <v>0</v>
      </c>
      <c r="AB3122" s="12">
        <f t="shared" si="1669"/>
        <v>4.6600000000000003E-2</v>
      </c>
      <c r="AC3122" s="17">
        <f t="shared" si="1662"/>
        <v>6</v>
      </c>
      <c r="AD3122" s="17">
        <v>252</v>
      </c>
      <c r="AE3122" s="13">
        <f t="shared" si="1673"/>
        <v>1.0010850360000001</v>
      </c>
      <c r="AF3122" s="2">
        <f t="shared" si="1681"/>
        <v>284.74360965</v>
      </c>
      <c r="AG3122" s="2">
        <f t="shared" si="1663"/>
        <v>296.98963614000002</v>
      </c>
      <c r="AH3122" s="3">
        <f t="shared" si="1664"/>
        <v>0</v>
      </c>
      <c r="AI3122" s="4" t="str">
        <f t="shared" si="1674"/>
        <v>A+J=</v>
      </c>
      <c r="AJ3122" s="11">
        <f t="shared" si="1670"/>
        <v>44300</v>
      </c>
      <c r="AK3122" s="11"/>
      <c r="AL3122" s="4"/>
      <c r="AM3122" s="1"/>
      <c r="AN3122" s="11"/>
      <c r="AO3122" s="1"/>
      <c r="AP3122" s="1"/>
      <c r="AQ3122" s="3"/>
      <c r="AR3122" s="3"/>
      <c r="AS3122" s="6"/>
      <c r="AT3122" s="1"/>
      <c r="AU3122" s="1"/>
      <c r="AV3122" s="1"/>
      <c r="AW3122" s="1"/>
      <c r="AX3122" s="1"/>
      <c r="AY3122" s="1"/>
      <c r="AZ3122" s="1"/>
      <c r="BA3122" s="1"/>
      <c r="BB3122" s="1"/>
    </row>
    <row r="3123" spans="1:54" x14ac:dyDescent="0.2">
      <c r="A3123" s="158">
        <f t="shared" si="1665"/>
        <v>44279</v>
      </c>
      <c r="B3123" s="2">
        <f t="shared" si="1649"/>
        <v>274166.37022774923</v>
      </c>
      <c r="C3123" s="2">
        <f t="shared" si="1666"/>
        <v>171741.38204318</v>
      </c>
      <c r="D3123" s="2">
        <f>SUM(Y3123:Y$3268)</f>
        <v>9632.13234147</v>
      </c>
      <c r="E3123" s="73">
        <f t="shared" si="1650"/>
        <v>162109.24970171001</v>
      </c>
      <c r="F3123" s="88">
        <f t="shared" si="1676"/>
        <v>5574.49</v>
      </c>
      <c r="G3123" s="3">
        <f>IF(AND(N3123=1,N3122&gt;1),VLOOKUP(A3122,[1]Plan1!$BK$81:$BM$259,3),G3122)</f>
        <v>5622.43</v>
      </c>
      <c r="H3123" s="11">
        <f t="shared" si="1677"/>
        <v>44212</v>
      </c>
      <c r="I3123" s="11">
        <f t="shared" si="1678"/>
        <v>44243</v>
      </c>
      <c r="J3123" s="12">
        <f t="shared" si="1651"/>
        <v>8.5998898553949488E-3</v>
      </c>
      <c r="K3123" s="11">
        <f t="shared" si="1667"/>
        <v>44300</v>
      </c>
      <c r="L3123" s="11">
        <f t="shared" si="1652"/>
        <v>44300</v>
      </c>
      <c r="M3123" s="1">
        <f t="shared" si="1671"/>
        <v>21</v>
      </c>
      <c r="N3123" s="1">
        <f t="shared" si="1653"/>
        <v>7</v>
      </c>
      <c r="O3123" s="2">
        <f t="shared" si="1654"/>
        <v>1.00285845</v>
      </c>
      <c r="P3123" s="13">
        <f t="shared" si="1679"/>
        <v>1.00249973</v>
      </c>
      <c r="Q3123" s="13">
        <f t="shared" si="1672"/>
        <v>1.5937579875559191</v>
      </c>
      <c r="R3123" s="2">
        <f t="shared" si="1675"/>
        <v>1.5983136600000001</v>
      </c>
      <c r="S3123" s="2">
        <f t="shared" si="1668"/>
        <v>1.5280405699999999</v>
      </c>
      <c r="T3123" s="2">
        <f t="shared" si="1655"/>
        <v>262427.79930984002</v>
      </c>
      <c r="U3123" s="2">
        <f t="shared" si="1656"/>
        <v>5086.1566519052531</v>
      </c>
      <c r="V3123" s="2">
        <f t="shared" si="1657"/>
        <v>96992.178508884041</v>
      </c>
      <c r="W3123" s="2">
        <f t="shared" si="1658"/>
        <v>273819.71720396925</v>
      </c>
      <c r="X3123" s="17">
        <f t="shared" si="1659"/>
        <v>0</v>
      </c>
      <c r="Y3123" s="2">
        <f t="shared" si="1660"/>
        <v>0</v>
      </c>
      <c r="Z3123" s="72">
        <f t="shared" si="1661"/>
        <v>0</v>
      </c>
      <c r="AA3123" s="2">
        <f t="shared" si="1680"/>
        <v>0</v>
      </c>
      <c r="AB3123" s="12">
        <f t="shared" si="1669"/>
        <v>4.6600000000000003E-2</v>
      </c>
      <c r="AC3123" s="17">
        <f t="shared" si="1662"/>
        <v>7</v>
      </c>
      <c r="AD3123" s="17">
        <v>252</v>
      </c>
      <c r="AE3123" s="13">
        <f t="shared" si="1673"/>
        <v>1.0012659900000001</v>
      </c>
      <c r="AF3123" s="2">
        <f t="shared" si="1681"/>
        <v>332.23096964000001</v>
      </c>
      <c r="AG3123" s="2">
        <f t="shared" si="1663"/>
        <v>346.65302378000001</v>
      </c>
      <c r="AH3123" s="3">
        <f t="shared" si="1664"/>
        <v>0</v>
      </c>
      <c r="AI3123" s="4" t="str">
        <f t="shared" si="1674"/>
        <v>A+J=</v>
      </c>
      <c r="AJ3123" s="11">
        <f t="shared" si="1670"/>
        <v>44300</v>
      </c>
      <c r="AK3123" s="11"/>
      <c r="AL3123" s="4"/>
      <c r="AM3123" s="1"/>
      <c r="AN3123" s="11"/>
      <c r="AO3123" s="1"/>
      <c r="AP3123" s="1"/>
      <c r="AQ3123" s="3"/>
      <c r="AR3123" s="3"/>
      <c r="AS3123" s="6"/>
      <c r="AT3123" s="1"/>
      <c r="AU3123" s="1"/>
      <c r="AV3123" s="1"/>
      <c r="AW3123" s="1"/>
      <c r="AX3123" s="1"/>
      <c r="AY3123" s="1"/>
      <c r="AZ3123" s="1"/>
      <c r="BA3123" s="1"/>
      <c r="BB3123" s="1"/>
    </row>
    <row r="3124" spans="1:54" x14ac:dyDescent="0.2">
      <c r="A3124" s="158">
        <f t="shared" si="1665"/>
        <v>44280</v>
      </c>
      <c r="B3124" s="2">
        <f t="shared" si="1649"/>
        <v>274321.7532042198</v>
      </c>
      <c r="C3124" s="2">
        <f t="shared" si="1666"/>
        <v>171741.38204318</v>
      </c>
      <c r="D3124" s="2">
        <f>SUM(Y3124:Y$3268)</f>
        <v>9632.13234147</v>
      </c>
      <c r="E3124" s="73">
        <f t="shared" si="1650"/>
        <v>162109.24970171001</v>
      </c>
      <c r="F3124" s="88">
        <f t="shared" si="1676"/>
        <v>5574.49</v>
      </c>
      <c r="G3124" s="3">
        <f>IF(AND(N3124=1,N3123&gt;1),VLOOKUP(A3123,[1]Plan1!$BK$81:$BM$259,3),G3123)</f>
        <v>5622.43</v>
      </c>
      <c r="H3124" s="11">
        <f t="shared" si="1677"/>
        <v>44212</v>
      </c>
      <c r="I3124" s="11">
        <f t="shared" si="1678"/>
        <v>44243</v>
      </c>
      <c r="J3124" s="12">
        <f t="shared" si="1651"/>
        <v>8.5998898553949488E-3</v>
      </c>
      <c r="K3124" s="11">
        <f t="shared" si="1667"/>
        <v>44300</v>
      </c>
      <c r="L3124" s="11">
        <f t="shared" si="1652"/>
        <v>44300</v>
      </c>
      <c r="M3124" s="1">
        <f t="shared" si="1671"/>
        <v>21</v>
      </c>
      <c r="N3124" s="1">
        <f t="shared" si="1653"/>
        <v>8</v>
      </c>
      <c r="O3124" s="2">
        <f t="shared" si="1654"/>
        <v>1.00326746</v>
      </c>
      <c r="P3124" s="13">
        <f t="shared" si="1679"/>
        <v>1.00249973</v>
      </c>
      <c r="Q3124" s="13">
        <f t="shared" si="1672"/>
        <v>1.5937579875559191</v>
      </c>
      <c r="R3124" s="2">
        <f t="shared" si="1675"/>
        <v>1.5989655199999999</v>
      </c>
      <c r="S3124" s="2">
        <f t="shared" si="1668"/>
        <v>1.5280405699999999</v>
      </c>
      <c r="T3124" s="2">
        <f t="shared" si="1655"/>
        <v>262427.79930984002</v>
      </c>
      <c r="U3124" s="2">
        <f t="shared" si="1656"/>
        <v>5086.1566519052531</v>
      </c>
      <c r="V3124" s="2">
        <f t="shared" si="1657"/>
        <v>97097.851044394571</v>
      </c>
      <c r="W3124" s="2">
        <f t="shared" si="1658"/>
        <v>273925.38973947981</v>
      </c>
      <c r="X3124" s="17">
        <f t="shared" si="1659"/>
        <v>0</v>
      </c>
      <c r="Y3124" s="2">
        <f t="shared" si="1660"/>
        <v>0</v>
      </c>
      <c r="Z3124" s="72">
        <f t="shared" si="1661"/>
        <v>0</v>
      </c>
      <c r="AA3124" s="2">
        <f t="shared" si="1680"/>
        <v>0</v>
      </c>
      <c r="AB3124" s="12">
        <f t="shared" si="1669"/>
        <v>4.6600000000000003E-2</v>
      </c>
      <c r="AC3124" s="17">
        <f t="shared" si="1662"/>
        <v>8</v>
      </c>
      <c r="AD3124" s="17">
        <v>252</v>
      </c>
      <c r="AE3124" s="13">
        <f t="shared" si="1673"/>
        <v>1.001446976</v>
      </c>
      <c r="AF3124" s="2">
        <f t="shared" si="1681"/>
        <v>379.72672733000002</v>
      </c>
      <c r="AG3124" s="2">
        <f t="shared" si="1663"/>
        <v>396.36346473999998</v>
      </c>
      <c r="AH3124" s="3">
        <f t="shared" si="1664"/>
        <v>0</v>
      </c>
      <c r="AI3124" s="4" t="str">
        <f t="shared" si="1674"/>
        <v>A+J=</v>
      </c>
      <c r="AJ3124" s="11">
        <f t="shared" si="1670"/>
        <v>44300</v>
      </c>
      <c r="AK3124" s="11"/>
      <c r="AL3124" s="4"/>
      <c r="AM3124" s="1"/>
      <c r="AN3124" s="11"/>
      <c r="AO3124" s="1"/>
      <c r="AP3124" s="1"/>
      <c r="AQ3124" s="3"/>
      <c r="AR3124" s="3"/>
      <c r="AS3124" s="6"/>
      <c r="AT3124" s="1"/>
      <c r="AU3124" s="1"/>
      <c r="AV3124" s="1"/>
      <c r="AW3124" s="1"/>
      <c r="AX3124" s="1"/>
      <c r="AY3124" s="1"/>
      <c r="AZ3124" s="1"/>
      <c r="BA3124" s="1"/>
      <c r="BB3124" s="1"/>
    </row>
    <row r="3125" spans="1:54" x14ac:dyDescent="0.2">
      <c r="A3125" s="158">
        <f t="shared" si="1665"/>
        <v>44281</v>
      </c>
      <c r="B3125" s="2">
        <f t="shared" si="1649"/>
        <v>274477.23083646281</v>
      </c>
      <c r="C3125" s="2">
        <f t="shared" si="1666"/>
        <v>171741.38204318</v>
      </c>
      <c r="D3125" s="2">
        <f>SUM(Y3125:Y$3268)</f>
        <v>9632.13234147</v>
      </c>
      <c r="E3125" s="73">
        <f t="shared" si="1650"/>
        <v>162109.24970171001</v>
      </c>
      <c r="F3125" s="88">
        <f t="shared" si="1676"/>
        <v>5574.49</v>
      </c>
      <c r="G3125" s="3">
        <f>IF(AND(N3125=1,N3124&gt;1),VLOOKUP(A3124,[1]Plan1!$BK$81:$BM$259,3),G3124)</f>
        <v>5622.43</v>
      </c>
      <c r="H3125" s="11">
        <f t="shared" si="1677"/>
        <v>44212</v>
      </c>
      <c r="I3125" s="11">
        <f t="shared" si="1678"/>
        <v>44243</v>
      </c>
      <c r="J3125" s="12">
        <f t="shared" si="1651"/>
        <v>8.5998898553949488E-3</v>
      </c>
      <c r="K3125" s="11">
        <f t="shared" si="1667"/>
        <v>44300</v>
      </c>
      <c r="L3125" s="11">
        <f t="shared" si="1652"/>
        <v>44300</v>
      </c>
      <c r="M3125" s="1">
        <f t="shared" si="1671"/>
        <v>21</v>
      </c>
      <c r="N3125" s="1">
        <f t="shared" si="1653"/>
        <v>9</v>
      </c>
      <c r="O3125" s="2">
        <f t="shared" si="1654"/>
        <v>1.0036766500000001</v>
      </c>
      <c r="P3125" s="13">
        <f t="shared" si="1679"/>
        <v>1.00249973</v>
      </c>
      <c r="Q3125" s="13">
        <f t="shared" si="1672"/>
        <v>1.5937579875559191</v>
      </c>
      <c r="R3125" s="2">
        <f t="shared" si="1675"/>
        <v>1.59961767</v>
      </c>
      <c r="S3125" s="2">
        <f t="shared" si="1668"/>
        <v>1.5280405699999999</v>
      </c>
      <c r="T3125" s="2">
        <f t="shared" si="1655"/>
        <v>262427.79930984002</v>
      </c>
      <c r="U3125" s="2">
        <f t="shared" si="1656"/>
        <v>5086.1566519052531</v>
      </c>
      <c r="V3125" s="2">
        <f t="shared" si="1657"/>
        <v>97203.570591587544</v>
      </c>
      <c r="W3125" s="2">
        <f t="shared" si="1658"/>
        <v>274031.10928667278</v>
      </c>
      <c r="X3125" s="17">
        <f t="shared" si="1659"/>
        <v>0</v>
      </c>
      <c r="Y3125" s="2">
        <f t="shared" si="1660"/>
        <v>0</v>
      </c>
      <c r="Z3125" s="72">
        <f t="shared" si="1661"/>
        <v>0</v>
      </c>
      <c r="AA3125" s="2">
        <f t="shared" si="1680"/>
        <v>0</v>
      </c>
      <c r="AB3125" s="12">
        <f t="shared" si="1669"/>
        <v>4.6600000000000003E-2</v>
      </c>
      <c r="AC3125" s="17">
        <f t="shared" si="1662"/>
        <v>9</v>
      </c>
      <c r="AD3125" s="17">
        <v>252</v>
      </c>
      <c r="AE3125" s="13">
        <f t="shared" si="1673"/>
        <v>1.0016279960000001</v>
      </c>
      <c r="AF3125" s="2">
        <f t="shared" si="1681"/>
        <v>427.23140755999998</v>
      </c>
      <c r="AG3125" s="2">
        <f t="shared" si="1663"/>
        <v>446.12154979000002</v>
      </c>
      <c r="AH3125" s="3">
        <f t="shared" si="1664"/>
        <v>0</v>
      </c>
      <c r="AI3125" s="4" t="str">
        <f t="shared" si="1674"/>
        <v>A+J=</v>
      </c>
      <c r="AJ3125" s="11">
        <f t="shared" si="1670"/>
        <v>44300</v>
      </c>
      <c r="AK3125" s="11"/>
      <c r="AL3125" s="4"/>
      <c r="AM3125" s="1"/>
      <c r="AN3125" s="11"/>
      <c r="AO3125" s="1"/>
      <c r="AP3125" s="1"/>
      <c r="AQ3125" s="3"/>
      <c r="AR3125" s="3"/>
      <c r="AS3125" s="6"/>
      <c r="AT3125" s="1"/>
      <c r="AU3125" s="1"/>
      <c r="AV3125" s="1"/>
      <c r="AW3125" s="1"/>
      <c r="AX3125" s="1"/>
      <c r="AY3125" s="1"/>
      <c r="AZ3125" s="1"/>
      <c r="BA3125" s="1"/>
      <c r="BB3125" s="1"/>
    </row>
    <row r="3126" spans="1:54" x14ac:dyDescent="0.2">
      <c r="A3126" s="158">
        <f t="shared" si="1665"/>
        <v>44282</v>
      </c>
      <c r="B3126" s="2">
        <f t="shared" si="1649"/>
        <v>274632.7977404407</v>
      </c>
      <c r="C3126" s="2">
        <f t="shared" si="1666"/>
        <v>171741.38204318</v>
      </c>
      <c r="D3126" s="2">
        <f>SUM(Y3126:Y$3268)</f>
        <v>9632.13234147</v>
      </c>
      <c r="E3126" s="73">
        <f t="shared" si="1650"/>
        <v>162109.24970171001</v>
      </c>
      <c r="F3126" s="88">
        <f t="shared" si="1676"/>
        <v>5574.49</v>
      </c>
      <c r="G3126" s="3">
        <f>IF(AND(N3126=1,N3125&gt;1),VLOOKUP(A3125,[1]Plan1!$BK$81:$BM$259,3),G3125)</f>
        <v>5622.43</v>
      </c>
      <c r="H3126" s="11">
        <f t="shared" si="1677"/>
        <v>44212</v>
      </c>
      <c r="I3126" s="11">
        <f t="shared" si="1678"/>
        <v>44243</v>
      </c>
      <c r="J3126" s="12">
        <f t="shared" si="1651"/>
        <v>8.5998898553949488E-3</v>
      </c>
      <c r="K3126" s="11">
        <f t="shared" si="1667"/>
        <v>44300</v>
      </c>
      <c r="L3126" s="11">
        <f t="shared" si="1652"/>
        <v>44300</v>
      </c>
      <c r="M3126" s="1">
        <f t="shared" si="1671"/>
        <v>21</v>
      </c>
      <c r="N3126" s="1">
        <f t="shared" si="1653"/>
        <v>10</v>
      </c>
      <c r="O3126" s="2">
        <f t="shared" si="1654"/>
        <v>1.004086</v>
      </c>
      <c r="P3126" s="13">
        <f t="shared" si="1679"/>
        <v>1.00249973</v>
      </c>
      <c r="Q3126" s="13">
        <f t="shared" si="1672"/>
        <v>1.5937579875559191</v>
      </c>
      <c r="R3126" s="2">
        <f t="shared" si="1675"/>
        <v>1.60027008</v>
      </c>
      <c r="S3126" s="2">
        <f t="shared" si="1668"/>
        <v>1.5280405699999999</v>
      </c>
      <c r="T3126" s="2">
        <f t="shared" si="1655"/>
        <v>262427.79930984002</v>
      </c>
      <c r="U3126" s="2">
        <f t="shared" si="1656"/>
        <v>5086.1566519052531</v>
      </c>
      <c r="V3126" s="2">
        <f t="shared" si="1657"/>
        <v>97309.332287185447</v>
      </c>
      <c r="W3126" s="2">
        <f t="shared" si="1658"/>
        <v>274136.87098227069</v>
      </c>
      <c r="X3126" s="17">
        <f t="shared" si="1659"/>
        <v>0</v>
      </c>
      <c r="Y3126" s="2">
        <f t="shared" si="1660"/>
        <v>0</v>
      </c>
      <c r="Z3126" s="72">
        <f t="shared" si="1661"/>
        <v>0</v>
      </c>
      <c r="AA3126" s="2">
        <f t="shared" si="1680"/>
        <v>0</v>
      </c>
      <c r="AB3126" s="12">
        <f t="shared" si="1669"/>
        <v>4.6600000000000003E-2</v>
      </c>
      <c r="AC3126" s="17">
        <f t="shared" si="1662"/>
        <v>10</v>
      </c>
      <c r="AD3126" s="17">
        <v>252</v>
      </c>
      <c r="AE3126" s="13">
        <f t="shared" si="1673"/>
        <v>1.0018090479999999</v>
      </c>
      <c r="AF3126" s="2">
        <f t="shared" si="1681"/>
        <v>474.74448547999998</v>
      </c>
      <c r="AG3126" s="2">
        <f t="shared" si="1663"/>
        <v>495.92675817000003</v>
      </c>
      <c r="AH3126" s="3">
        <f t="shared" si="1664"/>
        <v>0</v>
      </c>
      <c r="AI3126" s="4" t="str">
        <f t="shared" si="1674"/>
        <v>A+J=</v>
      </c>
      <c r="AJ3126" s="11">
        <f t="shared" si="1670"/>
        <v>44300</v>
      </c>
      <c r="AK3126" s="11"/>
      <c r="AL3126" s="4"/>
      <c r="AM3126" s="1"/>
      <c r="AN3126" s="11"/>
      <c r="AO3126" s="1"/>
      <c r="AP3126" s="1"/>
      <c r="AQ3126" s="3"/>
      <c r="AR3126" s="3"/>
      <c r="AS3126" s="6"/>
      <c r="AT3126" s="1"/>
      <c r="AU3126" s="1"/>
      <c r="AV3126" s="1"/>
      <c r="AW3126" s="1"/>
      <c r="AX3126" s="1"/>
      <c r="AY3126" s="1"/>
      <c r="AZ3126" s="1"/>
      <c r="BA3126" s="1"/>
      <c r="BB3126" s="1"/>
    </row>
    <row r="3127" spans="1:54" x14ac:dyDescent="0.2">
      <c r="A3127" s="158">
        <f t="shared" si="1665"/>
        <v>44283</v>
      </c>
      <c r="B3127" s="2">
        <f t="shared" si="1649"/>
        <v>274632.7977404407</v>
      </c>
      <c r="C3127" s="2">
        <f t="shared" si="1666"/>
        <v>171741.38204318</v>
      </c>
      <c r="D3127" s="2">
        <f>SUM(Y3127:Y$3268)</f>
        <v>9632.13234147</v>
      </c>
      <c r="E3127" s="73">
        <f t="shared" si="1650"/>
        <v>162109.24970171001</v>
      </c>
      <c r="F3127" s="88">
        <f t="shared" si="1676"/>
        <v>5574.49</v>
      </c>
      <c r="G3127" s="3">
        <f>IF(AND(N3127=1,N3126&gt;1),VLOOKUP(A3126,[1]Plan1!$BK$81:$BM$259,3),G3126)</f>
        <v>5622.43</v>
      </c>
      <c r="H3127" s="11">
        <f t="shared" si="1677"/>
        <v>44212</v>
      </c>
      <c r="I3127" s="11">
        <f t="shared" si="1678"/>
        <v>44243</v>
      </c>
      <c r="J3127" s="12">
        <f t="shared" si="1651"/>
        <v>8.5998898553949488E-3</v>
      </c>
      <c r="K3127" s="11">
        <f t="shared" si="1667"/>
        <v>44300</v>
      </c>
      <c r="L3127" s="11">
        <f t="shared" si="1652"/>
        <v>44300</v>
      </c>
      <c r="M3127" s="1">
        <f t="shared" si="1671"/>
        <v>21</v>
      </c>
      <c r="N3127" s="1">
        <f t="shared" si="1653"/>
        <v>10</v>
      </c>
      <c r="O3127" s="2">
        <f t="shared" si="1654"/>
        <v>1.004086</v>
      </c>
      <c r="P3127" s="13">
        <f t="shared" si="1679"/>
        <v>1.00249973</v>
      </c>
      <c r="Q3127" s="13">
        <f t="shared" si="1672"/>
        <v>1.5937579875559191</v>
      </c>
      <c r="R3127" s="2">
        <f t="shared" si="1675"/>
        <v>1.60027008</v>
      </c>
      <c r="S3127" s="2">
        <f t="shared" si="1668"/>
        <v>1.5280405699999999</v>
      </c>
      <c r="T3127" s="2">
        <f t="shared" si="1655"/>
        <v>262427.79930984002</v>
      </c>
      <c r="U3127" s="2">
        <f t="shared" si="1656"/>
        <v>5086.1566519052531</v>
      </c>
      <c r="V3127" s="2">
        <f t="shared" si="1657"/>
        <v>97309.332287185447</v>
      </c>
      <c r="W3127" s="2">
        <f t="shared" si="1658"/>
        <v>274136.87098227069</v>
      </c>
      <c r="X3127" s="17">
        <f t="shared" si="1659"/>
        <v>0</v>
      </c>
      <c r="Y3127" s="2">
        <f t="shared" si="1660"/>
        <v>0</v>
      </c>
      <c r="Z3127" s="72">
        <f t="shared" si="1661"/>
        <v>0</v>
      </c>
      <c r="AA3127" s="2">
        <f t="shared" si="1680"/>
        <v>0</v>
      </c>
      <c r="AB3127" s="12">
        <f t="shared" si="1669"/>
        <v>4.6600000000000003E-2</v>
      </c>
      <c r="AC3127" s="17">
        <f t="shared" si="1662"/>
        <v>10</v>
      </c>
      <c r="AD3127" s="17">
        <v>252</v>
      </c>
      <c r="AE3127" s="13">
        <f t="shared" si="1673"/>
        <v>1.0018090479999999</v>
      </c>
      <c r="AF3127" s="2">
        <f t="shared" si="1681"/>
        <v>474.74448547999998</v>
      </c>
      <c r="AG3127" s="2">
        <f t="shared" si="1663"/>
        <v>495.92675817000003</v>
      </c>
      <c r="AH3127" s="3">
        <f t="shared" si="1664"/>
        <v>0</v>
      </c>
      <c r="AI3127" s="4" t="str">
        <f t="shared" si="1674"/>
        <v>A+J=</v>
      </c>
      <c r="AJ3127" s="11">
        <f t="shared" si="1670"/>
        <v>44300</v>
      </c>
      <c r="AK3127" s="11"/>
      <c r="AL3127" s="4"/>
      <c r="AM3127" s="1"/>
      <c r="AN3127" s="11"/>
      <c r="AO3127" s="1"/>
      <c r="AP3127" s="1"/>
      <c r="AQ3127" s="3"/>
      <c r="AR3127" s="3"/>
      <c r="AS3127" s="6"/>
      <c r="AT3127" s="1"/>
      <c r="AU3127" s="1"/>
      <c r="AV3127" s="1"/>
      <c r="AW3127" s="1"/>
      <c r="AX3127" s="1"/>
      <c r="AY3127" s="1"/>
      <c r="AZ3127" s="1"/>
      <c r="BA3127" s="1"/>
      <c r="BB3127" s="1"/>
    </row>
    <row r="3128" spans="1:54" x14ac:dyDescent="0.2">
      <c r="A3128" s="158">
        <f t="shared" si="1665"/>
        <v>44284</v>
      </c>
      <c r="B3128" s="2">
        <f t="shared" si="1649"/>
        <v>274632.7977404407</v>
      </c>
      <c r="C3128" s="2">
        <f t="shared" si="1666"/>
        <v>171741.38204318</v>
      </c>
      <c r="D3128" s="2">
        <f>SUM(Y3128:Y$3268)</f>
        <v>9632.13234147</v>
      </c>
      <c r="E3128" s="73">
        <f t="shared" si="1650"/>
        <v>162109.24970171001</v>
      </c>
      <c r="F3128" s="88">
        <f t="shared" si="1676"/>
        <v>5574.49</v>
      </c>
      <c r="G3128" s="3">
        <f>IF(AND(N3128=1,N3127&gt;1),VLOOKUP(A3127,[1]Plan1!$BK$81:$BM$259,3),G3127)</f>
        <v>5622.43</v>
      </c>
      <c r="H3128" s="11">
        <f t="shared" si="1677"/>
        <v>44212</v>
      </c>
      <c r="I3128" s="11">
        <f t="shared" si="1678"/>
        <v>44243</v>
      </c>
      <c r="J3128" s="12">
        <f t="shared" si="1651"/>
        <v>8.5998898553949488E-3</v>
      </c>
      <c r="K3128" s="11">
        <f t="shared" si="1667"/>
        <v>44300</v>
      </c>
      <c r="L3128" s="11">
        <f t="shared" si="1652"/>
        <v>44300</v>
      </c>
      <c r="M3128" s="1">
        <f t="shared" si="1671"/>
        <v>21</v>
      </c>
      <c r="N3128" s="1">
        <f t="shared" si="1653"/>
        <v>10</v>
      </c>
      <c r="O3128" s="2">
        <f t="shared" si="1654"/>
        <v>1.004086</v>
      </c>
      <c r="P3128" s="13">
        <f t="shared" si="1679"/>
        <v>1.00249973</v>
      </c>
      <c r="Q3128" s="13">
        <f t="shared" si="1672"/>
        <v>1.5937579875559191</v>
      </c>
      <c r="R3128" s="2">
        <f t="shared" si="1675"/>
        <v>1.60027008</v>
      </c>
      <c r="S3128" s="2">
        <f t="shared" si="1668"/>
        <v>1.5280405699999999</v>
      </c>
      <c r="T3128" s="2">
        <f t="shared" si="1655"/>
        <v>262427.79930984002</v>
      </c>
      <c r="U3128" s="2">
        <f t="shared" si="1656"/>
        <v>5086.1566519052531</v>
      </c>
      <c r="V3128" s="2">
        <f t="shared" si="1657"/>
        <v>97309.332287185447</v>
      </c>
      <c r="W3128" s="2">
        <f t="shared" si="1658"/>
        <v>274136.87098227069</v>
      </c>
      <c r="X3128" s="17">
        <f t="shared" si="1659"/>
        <v>0</v>
      </c>
      <c r="Y3128" s="2">
        <f t="shared" si="1660"/>
        <v>0</v>
      </c>
      <c r="Z3128" s="72">
        <f t="shared" si="1661"/>
        <v>0</v>
      </c>
      <c r="AA3128" s="2">
        <f t="shared" si="1680"/>
        <v>0</v>
      </c>
      <c r="AB3128" s="12">
        <f t="shared" si="1669"/>
        <v>4.6600000000000003E-2</v>
      </c>
      <c r="AC3128" s="17">
        <f t="shared" si="1662"/>
        <v>10</v>
      </c>
      <c r="AD3128" s="17">
        <v>252</v>
      </c>
      <c r="AE3128" s="13">
        <f t="shared" si="1673"/>
        <v>1.0018090479999999</v>
      </c>
      <c r="AF3128" s="2">
        <f t="shared" si="1681"/>
        <v>474.74448547999998</v>
      </c>
      <c r="AG3128" s="2">
        <f t="shared" si="1663"/>
        <v>495.92675817000003</v>
      </c>
      <c r="AH3128" s="3">
        <f t="shared" si="1664"/>
        <v>0</v>
      </c>
      <c r="AI3128" s="4" t="str">
        <f t="shared" si="1674"/>
        <v>A+J=</v>
      </c>
      <c r="AJ3128" s="11">
        <f t="shared" si="1670"/>
        <v>44300</v>
      </c>
      <c r="AK3128" s="11"/>
      <c r="AL3128" s="4"/>
      <c r="AM3128" s="1"/>
      <c r="AN3128" s="11"/>
      <c r="AO3128" s="1"/>
      <c r="AP3128" s="1"/>
      <c r="AQ3128" s="3"/>
      <c r="AR3128" s="3"/>
      <c r="AS3128" s="6"/>
      <c r="AT3128" s="1"/>
      <c r="AU3128" s="1"/>
      <c r="AV3128" s="1"/>
      <c r="AW3128" s="1"/>
      <c r="AX3128" s="1"/>
      <c r="AY3128" s="1"/>
      <c r="AZ3128" s="1"/>
      <c r="BA3128" s="1"/>
      <c r="BB3128" s="1"/>
    </row>
    <row r="3129" spans="1:54" x14ac:dyDescent="0.2">
      <c r="A3129" s="158">
        <f t="shared" si="1665"/>
        <v>44285</v>
      </c>
      <c r="B3129" s="2">
        <f t="shared" si="1649"/>
        <v>274788.45232489094</v>
      </c>
      <c r="C3129" s="2">
        <f t="shared" si="1666"/>
        <v>171741.38204318</v>
      </c>
      <c r="D3129" s="2">
        <f>SUM(Y3129:Y$3268)</f>
        <v>9632.13234147</v>
      </c>
      <c r="E3129" s="73">
        <f t="shared" si="1650"/>
        <v>162109.24970171001</v>
      </c>
      <c r="F3129" s="88">
        <f t="shared" si="1676"/>
        <v>5574.49</v>
      </c>
      <c r="G3129" s="3">
        <f>IF(AND(N3129=1,N3128&gt;1),VLOOKUP(A3128,[1]Plan1!$BK$81:$BM$259,3),G3128)</f>
        <v>5622.43</v>
      </c>
      <c r="H3129" s="11">
        <f t="shared" si="1677"/>
        <v>44212</v>
      </c>
      <c r="I3129" s="11">
        <f t="shared" si="1678"/>
        <v>44243</v>
      </c>
      <c r="J3129" s="12">
        <f t="shared" si="1651"/>
        <v>8.5998898553949488E-3</v>
      </c>
      <c r="K3129" s="11">
        <f t="shared" si="1667"/>
        <v>44300</v>
      </c>
      <c r="L3129" s="11">
        <f t="shared" si="1652"/>
        <v>44300</v>
      </c>
      <c r="M3129" s="1">
        <f t="shared" si="1671"/>
        <v>21</v>
      </c>
      <c r="N3129" s="1">
        <f t="shared" si="1653"/>
        <v>11</v>
      </c>
      <c r="O3129" s="2">
        <f t="shared" si="1654"/>
        <v>1.0044955099999999</v>
      </c>
      <c r="P3129" s="13">
        <f t="shared" si="1679"/>
        <v>1.00249973</v>
      </c>
      <c r="Q3129" s="13">
        <f t="shared" si="1672"/>
        <v>1.5937579875559191</v>
      </c>
      <c r="R3129" s="2">
        <f t="shared" si="1675"/>
        <v>1.6009227399999999</v>
      </c>
      <c r="S3129" s="2">
        <f t="shared" si="1668"/>
        <v>1.5280405699999999</v>
      </c>
      <c r="T3129" s="2">
        <f t="shared" si="1655"/>
        <v>262427.79930984002</v>
      </c>
      <c r="U3129" s="2">
        <f t="shared" si="1656"/>
        <v>5086.1566519052531</v>
      </c>
      <c r="V3129" s="2">
        <f t="shared" si="1657"/>
        <v>97415.134510095741</v>
      </c>
      <c r="W3129" s="2">
        <f t="shared" si="1658"/>
        <v>274242.67320518097</v>
      </c>
      <c r="X3129" s="17">
        <f t="shared" si="1659"/>
        <v>0</v>
      </c>
      <c r="Y3129" s="2">
        <f t="shared" si="1660"/>
        <v>0</v>
      </c>
      <c r="Z3129" s="72">
        <f t="shared" si="1661"/>
        <v>0</v>
      </c>
      <c r="AA3129" s="2">
        <f t="shared" si="1680"/>
        <v>0</v>
      </c>
      <c r="AB3129" s="12">
        <f t="shared" si="1669"/>
        <v>4.6600000000000003E-2</v>
      </c>
      <c r="AC3129" s="17">
        <f t="shared" si="1662"/>
        <v>11</v>
      </c>
      <c r="AD3129" s="17">
        <v>252</v>
      </c>
      <c r="AE3129" s="13">
        <f t="shared" si="1673"/>
        <v>1.001990132</v>
      </c>
      <c r="AF3129" s="2">
        <f t="shared" si="1681"/>
        <v>522.26596109000002</v>
      </c>
      <c r="AG3129" s="2">
        <f t="shared" si="1663"/>
        <v>545.77911971000003</v>
      </c>
      <c r="AH3129" s="3">
        <f t="shared" si="1664"/>
        <v>0</v>
      </c>
      <c r="AI3129" s="4" t="str">
        <f t="shared" si="1674"/>
        <v>A+J=</v>
      </c>
      <c r="AJ3129" s="11">
        <f t="shared" si="1670"/>
        <v>44300</v>
      </c>
      <c r="AK3129" s="11"/>
      <c r="AL3129" s="4"/>
      <c r="AM3129" s="1"/>
      <c r="AN3129" s="11"/>
      <c r="AO3129" s="1"/>
      <c r="AP3129" s="1"/>
      <c r="AQ3129" s="3"/>
      <c r="AR3129" s="3"/>
      <c r="AS3129" s="6"/>
      <c r="AT3129" s="1"/>
      <c r="AU3129" s="1"/>
      <c r="AV3129" s="1"/>
      <c r="AW3129" s="1"/>
      <c r="AX3129" s="1"/>
      <c r="AY3129" s="1"/>
      <c r="AZ3129" s="1"/>
      <c r="BA3129" s="1"/>
      <c r="BB3129" s="1"/>
    </row>
    <row r="3130" spans="1:54" x14ac:dyDescent="0.2">
      <c r="A3130" s="158">
        <f t="shared" si="1665"/>
        <v>44286</v>
      </c>
      <c r="B3130" s="2">
        <f t="shared" si="1649"/>
        <v>274944.20004450122</v>
      </c>
      <c r="C3130" s="2">
        <f t="shared" si="1666"/>
        <v>171741.38204318</v>
      </c>
      <c r="D3130" s="2">
        <f>SUM(Y3130:Y$3268)</f>
        <v>9632.13234147</v>
      </c>
      <c r="E3130" s="73">
        <f t="shared" si="1650"/>
        <v>162109.24970171001</v>
      </c>
      <c r="F3130" s="88">
        <f t="shared" si="1676"/>
        <v>5574.49</v>
      </c>
      <c r="G3130" s="3">
        <f>IF(AND(N3130=1,N3129&gt;1),VLOOKUP(A3129,[1]Plan1!$BK$81:$BM$259,3),G3129)</f>
        <v>5622.43</v>
      </c>
      <c r="H3130" s="11">
        <f t="shared" si="1677"/>
        <v>44212</v>
      </c>
      <c r="I3130" s="11">
        <f t="shared" si="1678"/>
        <v>44243</v>
      </c>
      <c r="J3130" s="12">
        <f t="shared" si="1651"/>
        <v>8.5998898553949488E-3</v>
      </c>
      <c r="K3130" s="11">
        <f t="shared" si="1667"/>
        <v>44300</v>
      </c>
      <c r="L3130" s="11">
        <f t="shared" si="1652"/>
        <v>44300</v>
      </c>
      <c r="M3130" s="1">
        <f t="shared" si="1671"/>
        <v>21</v>
      </c>
      <c r="N3130" s="1">
        <f t="shared" si="1653"/>
        <v>12</v>
      </c>
      <c r="O3130" s="2">
        <f t="shared" si="1654"/>
        <v>1.0049052000000001</v>
      </c>
      <c r="P3130" s="13">
        <f t="shared" si="1679"/>
        <v>1.00249973</v>
      </c>
      <c r="Q3130" s="13">
        <f t="shared" si="1672"/>
        <v>1.5937579875559191</v>
      </c>
      <c r="R3130" s="2">
        <f t="shared" si="1675"/>
        <v>1.6015756800000001</v>
      </c>
      <c r="S3130" s="2">
        <f t="shared" si="1668"/>
        <v>1.5280405699999999</v>
      </c>
      <c r="T3130" s="2">
        <f t="shared" si="1655"/>
        <v>262427.79930984002</v>
      </c>
      <c r="U3130" s="2">
        <f t="shared" si="1656"/>
        <v>5086.1566519052531</v>
      </c>
      <c r="V3130" s="2">
        <f t="shared" si="1657"/>
        <v>97520.982123596012</v>
      </c>
      <c r="W3130" s="2">
        <f t="shared" si="1658"/>
        <v>274348.52081868122</v>
      </c>
      <c r="X3130" s="17">
        <f t="shared" si="1659"/>
        <v>0</v>
      </c>
      <c r="Y3130" s="2">
        <f t="shared" si="1660"/>
        <v>0</v>
      </c>
      <c r="Z3130" s="72">
        <f t="shared" si="1661"/>
        <v>0</v>
      </c>
      <c r="AA3130" s="2">
        <f t="shared" si="1680"/>
        <v>0</v>
      </c>
      <c r="AB3130" s="12">
        <f t="shared" si="1669"/>
        <v>4.6600000000000003E-2</v>
      </c>
      <c r="AC3130" s="17">
        <f t="shared" si="1662"/>
        <v>12</v>
      </c>
      <c r="AD3130" s="17">
        <v>252</v>
      </c>
      <c r="AE3130" s="13">
        <f t="shared" si="1673"/>
        <v>1.00217125</v>
      </c>
      <c r="AF3130" s="2">
        <f t="shared" si="1681"/>
        <v>569.79635925000002</v>
      </c>
      <c r="AG3130" s="2">
        <f t="shared" si="1663"/>
        <v>595.67922582000006</v>
      </c>
      <c r="AH3130" s="3">
        <f t="shared" si="1664"/>
        <v>0</v>
      </c>
      <c r="AI3130" s="4" t="str">
        <f t="shared" si="1674"/>
        <v>A+J=</v>
      </c>
      <c r="AJ3130" s="11">
        <f t="shared" si="1670"/>
        <v>44300</v>
      </c>
      <c r="AK3130" s="11"/>
      <c r="AL3130" s="4"/>
      <c r="AM3130" s="1"/>
      <c r="AN3130" s="11"/>
      <c r="AO3130" s="1"/>
      <c r="AP3130" s="1"/>
      <c r="AQ3130" s="3"/>
      <c r="AR3130" s="3"/>
      <c r="AS3130" s="6"/>
      <c r="AT3130" s="1"/>
      <c r="AU3130" s="1"/>
      <c r="AV3130" s="1"/>
      <c r="AW3130" s="1"/>
      <c r="AX3130" s="1"/>
      <c r="AY3130" s="1"/>
      <c r="AZ3130" s="1"/>
      <c r="BA3130" s="1"/>
      <c r="BB3130" s="1"/>
    </row>
    <row r="3131" spans="1:54" x14ac:dyDescent="0.2">
      <c r="A3131" s="158">
        <f t="shared" si="1665"/>
        <v>44287</v>
      </c>
      <c r="B3131" s="2">
        <f t="shared" si="1649"/>
        <v>275100.03876093886</v>
      </c>
      <c r="C3131" s="2">
        <f t="shared" si="1666"/>
        <v>171741.38204318</v>
      </c>
      <c r="D3131" s="2">
        <f>SUM(Y3131:Y$3268)</f>
        <v>9632.13234147</v>
      </c>
      <c r="E3131" s="73">
        <f t="shared" si="1650"/>
        <v>162109.24970171001</v>
      </c>
      <c r="F3131" s="88">
        <f t="shared" si="1676"/>
        <v>5574.49</v>
      </c>
      <c r="G3131" s="3">
        <f>IF(AND(N3131=1,N3130&gt;1),VLOOKUP(A3130,[1]Plan1!$BK$81:$BM$259,3),G3130)</f>
        <v>5622.43</v>
      </c>
      <c r="H3131" s="11">
        <f t="shared" si="1677"/>
        <v>44212</v>
      </c>
      <c r="I3131" s="11">
        <f t="shared" si="1678"/>
        <v>44243</v>
      </c>
      <c r="J3131" s="12">
        <f t="shared" si="1651"/>
        <v>8.5998898553949488E-3</v>
      </c>
      <c r="K3131" s="11">
        <f t="shared" si="1667"/>
        <v>44300</v>
      </c>
      <c r="L3131" s="11">
        <f t="shared" si="1652"/>
        <v>44300</v>
      </c>
      <c r="M3131" s="1">
        <f t="shared" si="1671"/>
        <v>21</v>
      </c>
      <c r="N3131" s="1">
        <f t="shared" si="1653"/>
        <v>13</v>
      </c>
      <c r="O3131" s="2">
        <f t="shared" si="1654"/>
        <v>1.0053150500000001</v>
      </c>
      <c r="P3131" s="13">
        <f t="shared" si="1679"/>
        <v>1.00249973</v>
      </c>
      <c r="Q3131" s="13">
        <f t="shared" si="1672"/>
        <v>1.5937579875559191</v>
      </c>
      <c r="R3131" s="2">
        <f t="shared" si="1675"/>
        <v>1.6022288899999999</v>
      </c>
      <c r="S3131" s="2">
        <f t="shared" si="1668"/>
        <v>1.5280405699999999</v>
      </c>
      <c r="T3131" s="2">
        <f t="shared" si="1655"/>
        <v>262427.79930984002</v>
      </c>
      <c r="U3131" s="2">
        <f t="shared" si="1656"/>
        <v>5086.1566519052531</v>
      </c>
      <c r="V3131" s="2">
        <f t="shared" si="1657"/>
        <v>97626.873506593634</v>
      </c>
      <c r="W3131" s="2">
        <f t="shared" si="1658"/>
        <v>274454.41220167885</v>
      </c>
      <c r="X3131" s="17">
        <f t="shared" si="1659"/>
        <v>0</v>
      </c>
      <c r="Y3131" s="2">
        <f t="shared" si="1660"/>
        <v>0</v>
      </c>
      <c r="Z3131" s="72">
        <f t="shared" si="1661"/>
        <v>0</v>
      </c>
      <c r="AA3131" s="2">
        <f t="shared" si="1680"/>
        <v>0</v>
      </c>
      <c r="AB3131" s="12">
        <f t="shared" si="1669"/>
        <v>4.6600000000000003E-2</v>
      </c>
      <c r="AC3131" s="17">
        <f t="shared" si="1662"/>
        <v>13</v>
      </c>
      <c r="AD3131" s="17">
        <v>252</v>
      </c>
      <c r="AE3131" s="13">
        <f t="shared" si="1673"/>
        <v>1.0023523999999999</v>
      </c>
      <c r="AF3131" s="2">
        <f t="shared" si="1681"/>
        <v>617.33515508999994</v>
      </c>
      <c r="AG3131" s="2">
        <f t="shared" si="1663"/>
        <v>645.62655926000002</v>
      </c>
      <c r="AH3131" s="3">
        <f t="shared" si="1664"/>
        <v>0</v>
      </c>
      <c r="AI3131" s="4" t="str">
        <f t="shared" si="1674"/>
        <v>A+J=</v>
      </c>
      <c r="AJ3131" s="11">
        <f t="shared" si="1670"/>
        <v>44300</v>
      </c>
      <c r="AK3131" s="11"/>
      <c r="AL3131" s="4"/>
      <c r="AM3131" s="1"/>
      <c r="AN3131" s="11"/>
      <c r="AO3131" s="1"/>
      <c r="AP3131" s="1"/>
      <c r="AQ3131" s="3"/>
      <c r="AR3131" s="3"/>
      <c r="AS3131" s="6"/>
      <c r="AT3131" s="1"/>
      <c r="AU3131" s="1"/>
      <c r="AV3131" s="1"/>
      <c r="AW3131" s="1"/>
      <c r="AX3131" s="1"/>
      <c r="AY3131" s="1"/>
      <c r="AZ3131" s="1"/>
      <c r="BA3131" s="1"/>
      <c r="BB3131" s="1"/>
    </row>
    <row r="3132" spans="1:54" x14ac:dyDescent="0.2">
      <c r="A3132" s="158">
        <f t="shared" si="1665"/>
        <v>44288</v>
      </c>
      <c r="B3132" s="2">
        <f t="shared" si="1649"/>
        <v>275255.96715750144</v>
      </c>
      <c r="C3132" s="2">
        <f t="shared" si="1666"/>
        <v>171741.38204318</v>
      </c>
      <c r="D3132" s="2">
        <f>SUM(Y3132:Y$3268)</f>
        <v>9632.13234147</v>
      </c>
      <c r="E3132" s="73">
        <f t="shared" si="1650"/>
        <v>162109.24970171001</v>
      </c>
      <c r="F3132" s="88">
        <f t="shared" si="1676"/>
        <v>5574.49</v>
      </c>
      <c r="G3132" s="3">
        <f>IF(AND(N3132=1,N3131&gt;1),VLOOKUP(A3131,[1]Plan1!$BK$81:$BM$259,3),G3131)</f>
        <v>5622.43</v>
      </c>
      <c r="H3132" s="11">
        <f t="shared" si="1677"/>
        <v>44212</v>
      </c>
      <c r="I3132" s="11">
        <f t="shared" si="1678"/>
        <v>44243</v>
      </c>
      <c r="J3132" s="12">
        <f t="shared" si="1651"/>
        <v>8.5998898553949488E-3</v>
      </c>
      <c r="K3132" s="11">
        <f t="shared" si="1667"/>
        <v>44300</v>
      </c>
      <c r="L3132" s="11">
        <f t="shared" si="1652"/>
        <v>44300</v>
      </c>
      <c r="M3132" s="1">
        <f t="shared" si="1671"/>
        <v>21</v>
      </c>
      <c r="N3132" s="1">
        <f t="shared" si="1653"/>
        <v>14</v>
      </c>
      <c r="O3132" s="2">
        <f t="shared" si="1654"/>
        <v>1.00572507</v>
      </c>
      <c r="P3132" s="13">
        <f t="shared" si="1679"/>
        <v>1.00249973</v>
      </c>
      <c r="Q3132" s="13">
        <f t="shared" si="1672"/>
        <v>1.5937579875559191</v>
      </c>
      <c r="R3132" s="2">
        <f t="shared" si="1675"/>
        <v>1.60288236</v>
      </c>
      <c r="S3132" s="2">
        <f t="shared" si="1668"/>
        <v>1.5280405699999999</v>
      </c>
      <c r="T3132" s="2">
        <f t="shared" si="1655"/>
        <v>262427.79930984002</v>
      </c>
      <c r="U3132" s="2">
        <f t="shared" si="1656"/>
        <v>5086.1566519052531</v>
      </c>
      <c r="V3132" s="2">
        <f t="shared" si="1657"/>
        <v>97732.807037996216</v>
      </c>
      <c r="W3132" s="2">
        <f t="shared" si="1658"/>
        <v>274560.34573308146</v>
      </c>
      <c r="X3132" s="17">
        <f t="shared" si="1659"/>
        <v>0</v>
      </c>
      <c r="Y3132" s="2">
        <f t="shared" si="1660"/>
        <v>0</v>
      </c>
      <c r="Z3132" s="72">
        <f t="shared" si="1661"/>
        <v>0</v>
      </c>
      <c r="AA3132" s="2">
        <f t="shared" si="1680"/>
        <v>0</v>
      </c>
      <c r="AB3132" s="12">
        <f t="shared" si="1669"/>
        <v>4.6600000000000003E-2</v>
      </c>
      <c r="AC3132" s="17">
        <f t="shared" si="1662"/>
        <v>14</v>
      </c>
      <c r="AD3132" s="17">
        <v>252</v>
      </c>
      <c r="AE3132" s="13">
        <f t="shared" si="1673"/>
        <v>1.002533583</v>
      </c>
      <c r="AF3132" s="2">
        <f t="shared" si="1681"/>
        <v>664.88261105000004</v>
      </c>
      <c r="AG3132" s="2">
        <f t="shared" si="1663"/>
        <v>695.62142442000004</v>
      </c>
      <c r="AH3132" s="3">
        <f t="shared" si="1664"/>
        <v>0</v>
      </c>
      <c r="AI3132" s="4" t="str">
        <f t="shared" si="1674"/>
        <v>A+J=</v>
      </c>
      <c r="AJ3132" s="11">
        <f t="shared" si="1670"/>
        <v>44300</v>
      </c>
      <c r="AK3132" s="11"/>
      <c r="AL3132" s="4"/>
      <c r="AM3132" s="1"/>
      <c r="AN3132" s="11"/>
      <c r="AO3132" s="1"/>
      <c r="AP3132" s="1"/>
      <c r="AQ3132" s="3"/>
      <c r="AR3132" s="3"/>
      <c r="AS3132" s="6"/>
      <c r="AT3132" s="1"/>
      <c r="AU3132" s="1"/>
      <c r="AV3132" s="1"/>
      <c r="AW3132" s="1"/>
      <c r="AX3132" s="1"/>
      <c r="AY3132" s="1"/>
      <c r="AZ3132" s="1"/>
      <c r="BA3132" s="1"/>
      <c r="BB3132" s="1"/>
    </row>
    <row r="3133" spans="1:54" x14ac:dyDescent="0.2">
      <c r="A3133" s="158">
        <f t="shared" si="1665"/>
        <v>44289</v>
      </c>
      <c r="B3133" s="2">
        <f t="shared" si="1649"/>
        <v>275255.96715750144</v>
      </c>
      <c r="C3133" s="2">
        <f t="shared" si="1666"/>
        <v>171741.38204318</v>
      </c>
      <c r="D3133" s="2">
        <f>SUM(Y3133:Y$3268)</f>
        <v>9632.13234147</v>
      </c>
      <c r="E3133" s="73">
        <f t="shared" si="1650"/>
        <v>162109.24970171001</v>
      </c>
      <c r="F3133" s="88">
        <f t="shared" si="1676"/>
        <v>5574.49</v>
      </c>
      <c r="G3133" s="3">
        <f>IF(AND(N3133=1,N3132&gt;1),VLOOKUP(A3132,[1]Plan1!$BK$81:$BM$259,3),G3132)</f>
        <v>5622.43</v>
      </c>
      <c r="H3133" s="11">
        <f t="shared" si="1677"/>
        <v>44212</v>
      </c>
      <c r="I3133" s="11">
        <f t="shared" si="1678"/>
        <v>44243</v>
      </c>
      <c r="J3133" s="12">
        <f t="shared" si="1651"/>
        <v>8.5998898553949488E-3</v>
      </c>
      <c r="K3133" s="11">
        <f t="shared" si="1667"/>
        <v>44300</v>
      </c>
      <c r="L3133" s="11">
        <f t="shared" si="1652"/>
        <v>44300</v>
      </c>
      <c r="M3133" s="1">
        <f t="shared" si="1671"/>
        <v>21</v>
      </c>
      <c r="N3133" s="1">
        <f t="shared" si="1653"/>
        <v>14</v>
      </c>
      <c r="O3133" s="2">
        <f t="shared" si="1654"/>
        <v>1.00572507</v>
      </c>
      <c r="P3133" s="13">
        <f t="shared" si="1679"/>
        <v>1.00249973</v>
      </c>
      <c r="Q3133" s="13">
        <f t="shared" si="1672"/>
        <v>1.5937579875559191</v>
      </c>
      <c r="R3133" s="2">
        <f t="shared" si="1675"/>
        <v>1.60288236</v>
      </c>
      <c r="S3133" s="2">
        <f t="shared" si="1668"/>
        <v>1.5280405699999999</v>
      </c>
      <c r="T3133" s="2">
        <f t="shared" si="1655"/>
        <v>262427.79930984002</v>
      </c>
      <c r="U3133" s="2">
        <f t="shared" si="1656"/>
        <v>5086.1566519052531</v>
      </c>
      <c r="V3133" s="2">
        <f t="shared" si="1657"/>
        <v>97732.807037996216</v>
      </c>
      <c r="W3133" s="2">
        <f t="shared" si="1658"/>
        <v>274560.34573308146</v>
      </c>
      <c r="X3133" s="17">
        <f t="shared" si="1659"/>
        <v>0</v>
      </c>
      <c r="Y3133" s="2">
        <f t="shared" si="1660"/>
        <v>0</v>
      </c>
      <c r="Z3133" s="72">
        <f t="shared" si="1661"/>
        <v>0</v>
      </c>
      <c r="AA3133" s="2">
        <f t="shared" si="1680"/>
        <v>0</v>
      </c>
      <c r="AB3133" s="12">
        <f t="shared" si="1669"/>
        <v>4.6600000000000003E-2</v>
      </c>
      <c r="AC3133" s="17">
        <f t="shared" si="1662"/>
        <v>14</v>
      </c>
      <c r="AD3133" s="17">
        <v>252</v>
      </c>
      <c r="AE3133" s="13">
        <f t="shared" si="1673"/>
        <v>1.002533583</v>
      </c>
      <c r="AF3133" s="2">
        <f t="shared" si="1681"/>
        <v>664.88261105000004</v>
      </c>
      <c r="AG3133" s="2">
        <f t="shared" si="1663"/>
        <v>695.62142442000004</v>
      </c>
      <c r="AH3133" s="3">
        <f t="shared" si="1664"/>
        <v>0</v>
      </c>
      <c r="AI3133" s="4" t="str">
        <f t="shared" si="1674"/>
        <v>A+J=</v>
      </c>
      <c r="AJ3133" s="11">
        <f t="shared" si="1670"/>
        <v>44300</v>
      </c>
      <c r="AK3133" s="11"/>
      <c r="AL3133" s="4"/>
      <c r="AM3133" s="1"/>
      <c r="AN3133" s="11"/>
      <c r="AO3133" s="1"/>
      <c r="AP3133" s="1"/>
      <c r="AQ3133" s="3"/>
      <c r="AR3133" s="3"/>
      <c r="AS3133" s="6"/>
      <c r="AT3133" s="1"/>
      <c r="AU3133" s="1"/>
      <c r="AV3133" s="1"/>
      <c r="AW3133" s="1"/>
      <c r="AX3133" s="1"/>
      <c r="AY3133" s="1"/>
      <c r="AZ3133" s="1"/>
      <c r="BA3133" s="1"/>
      <c r="BB3133" s="1"/>
    </row>
    <row r="3134" spans="1:54" x14ac:dyDescent="0.2">
      <c r="A3134" s="158">
        <f t="shared" si="1665"/>
        <v>44290</v>
      </c>
      <c r="B3134" s="2">
        <f t="shared" si="1649"/>
        <v>275255.96715750144</v>
      </c>
      <c r="C3134" s="2">
        <f t="shared" si="1666"/>
        <v>171741.38204318</v>
      </c>
      <c r="D3134" s="2">
        <f>SUM(Y3134:Y$3268)</f>
        <v>9632.13234147</v>
      </c>
      <c r="E3134" s="73">
        <f t="shared" si="1650"/>
        <v>162109.24970171001</v>
      </c>
      <c r="F3134" s="88">
        <f t="shared" si="1676"/>
        <v>5574.49</v>
      </c>
      <c r="G3134" s="3">
        <f>IF(AND(N3134=1,N3133&gt;1),VLOOKUP(A3133,[1]Plan1!$BK$81:$BM$259,3),G3133)</f>
        <v>5622.43</v>
      </c>
      <c r="H3134" s="11">
        <f t="shared" si="1677"/>
        <v>44212</v>
      </c>
      <c r="I3134" s="11">
        <f t="shared" si="1678"/>
        <v>44243</v>
      </c>
      <c r="J3134" s="12">
        <f t="shared" si="1651"/>
        <v>8.5998898553949488E-3</v>
      </c>
      <c r="K3134" s="11">
        <f t="shared" si="1667"/>
        <v>44300</v>
      </c>
      <c r="L3134" s="11">
        <f t="shared" si="1652"/>
        <v>44300</v>
      </c>
      <c r="M3134" s="1">
        <f t="shared" si="1671"/>
        <v>21</v>
      </c>
      <c r="N3134" s="1">
        <f t="shared" si="1653"/>
        <v>14</v>
      </c>
      <c r="O3134" s="2">
        <f t="shared" si="1654"/>
        <v>1.00572507</v>
      </c>
      <c r="P3134" s="13">
        <f t="shared" si="1679"/>
        <v>1.00249973</v>
      </c>
      <c r="Q3134" s="13">
        <f t="shared" si="1672"/>
        <v>1.5937579875559191</v>
      </c>
      <c r="R3134" s="2">
        <f t="shared" si="1675"/>
        <v>1.60288236</v>
      </c>
      <c r="S3134" s="2">
        <f t="shared" si="1668"/>
        <v>1.5280405699999999</v>
      </c>
      <c r="T3134" s="2">
        <f t="shared" si="1655"/>
        <v>262427.79930984002</v>
      </c>
      <c r="U3134" s="2">
        <f t="shared" si="1656"/>
        <v>5086.1566519052531</v>
      </c>
      <c r="V3134" s="2">
        <f t="shared" si="1657"/>
        <v>97732.807037996216</v>
      </c>
      <c r="W3134" s="2">
        <f t="shared" si="1658"/>
        <v>274560.34573308146</v>
      </c>
      <c r="X3134" s="17">
        <f t="shared" si="1659"/>
        <v>0</v>
      </c>
      <c r="Y3134" s="2">
        <f t="shared" si="1660"/>
        <v>0</v>
      </c>
      <c r="Z3134" s="72">
        <f t="shared" si="1661"/>
        <v>0</v>
      </c>
      <c r="AA3134" s="2">
        <f t="shared" si="1680"/>
        <v>0</v>
      </c>
      <c r="AB3134" s="12">
        <f t="shared" si="1669"/>
        <v>4.6600000000000003E-2</v>
      </c>
      <c r="AC3134" s="17">
        <f t="shared" si="1662"/>
        <v>14</v>
      </c>
      <c r="AD3134" s="17">
        <v>252</v>
      </c>
      <c r="AE3134" s="13">
        <f t="shared" si="1673"/>
        <v>1.002533583</v>
      </c>
      <c r="AF3134" s="2">
        <f t="shared" si="1681"/>
        <v>664.88261105000004</v>
      </c>
      <c r="AG3134" s="2">
        <f t="shared" si="1663"/>
        <v>695.62142442000004</v>
      </c>
      <c r="AH3134" s="3">
        <f t="shared" si="1664"/>
        <v>0</v>
      </c>
      <c r="AI3134" s="4" t="str">
        <f t="shared" si="1674"/>
        <v>A+J=</v>
      </c>
      <c r="AJ3134" s="11">
        <f t="shared" si="1670"/>
        <v>44300</v>
      </c>
      <c r="AK3134" s="11"/>
      <c r="AL3134" s="4"/>
      <c r="AM3134" s="1"/>
      <c r="AN3134" s="11"/>
      <c r="AO3134" s="1"/>
      <c r="AP3134" s="1"/>
      <c r="AQ3134" s="3"/>
      <c r="AR3134" s="3"/>
      <c r="AS3134" s="6"/>
      <c r="AT3134" s="1"/>
      <c r="AU3134" s="1"/>
      <c r="AV3134" s="1"/>
      <c r="AW3134" s="1"/>
      <c r="AX3134" s="1"/>
      <c r="AY3134" s="1"/>
      <c r="AZ3134" s="1"/>
      <c r="BA3134" s="1"/>
      <c r="BB3134" s="1"/>
    </row>
    <row r="3135" spans="1:54" x14ac:dyDescent="0.2">
      <c r="A3135" s="158">
        <f t="shared" si="1665"/>
        <v>44291</v>
      </c>
      <c r="B3135" s="2">
        <f t="shared" si="1649"/>
        <v>275255.96715750144</v>
      </c>
      <c r="C3135" s="2">
        <f t="shared" si="1666"/>
        <v>171741.38204318</v>
      </c>
      <c r="D3135" s="2">
        <f>SUM(Y3135:Y$3268)</f>
        <v>9632.13234147</v>
      </c>
      <c r="E3135" s="73">
        <f t="shared" si="1650"/>
        <v>162109.24970171001</v>
      </c>
      <c r="F3135" s="88">
        <f t="shared" si="1676"/>
        <v>5574.49</v>
      </c>
      <c r="G3135" s="3">
        <f>IF(AND(N3135=1,N3134&gt;1),VLOOKUP(A3134,[1]Plan1!$BK$81:$BM$259,3),G3134)</f>
        <v>5622.43</v>
      </c>
      <c r="H3135" s="11">
        <f t="shared" si="1677"/>
        <v>44212</v>
      </c>
      <c r="I3135" s="11">
        <f t="shared" si="1678"/>
        <v>44243</v>
      </c>
      <c r="J3135" s="12">
        <f t="shared" si="1651"/>
        <v>8.5998898553949488E-3</v>
      </c>
      <c r="K3135" s="11">
        <f t="shared" si="1667"/>
        <v>44300</v>
      </c>
      <c r="L3135" s="11">
        <f t="shared" si="1652"/>
        <v>44300</v>
      </c>
      <c r="M3135" s="1">
        <f t="shared" si="1671"/>
        <v>21</v>
      </c>
      <c r="N3135" s="1">
        <f t="shared" si="1653"/>
        <v>14</v>
      </c>
      <c r="O3135" s="2">
        <f t="shared" si="1654"/>
        <v>1.00572507</v>
      </c>
      <c r="P3135" s="13">
        <f t="shared" si="1679"/>
        <v>1.00249973</v>
      </c>
      <c r="Q3135" s="13">
        <f t="shared" si="1672"/>
        <v>1.5937579875559191</v>
      </c>
      <c r="R3135" s="2">
        <f t="shared" si="1675"/>
        <v>1.60288236</v>
      </c>
      <c r="S3135" s="2">
        <f t="shared" si="1668"/>
        <v>1.5280405699999999</v>
      </c>
      <c r="T3135" s="2">
        <f t="shared" si="1655"/>
        <v>262427.79930984002</v>
      </c>
      <c r="U3135" s="2">
        <f t="shared" si="1656"/>
        <v>5086.1566519052531</v>
      </c>
      <c r="V3135" s="2">
        <f t="shared" si="1657"/>
        <v>97732.807037996216</v>
      </c>
      <c r="W3135" s="2">
        <f t="shared" si="1658"/>
        <v>274560.34573308146</v>
      </c>
      <c r="X3135" s="17">
        <f t="shared" si="1659"/>
        <v>0</v>
      </c>
      <c r="Y3135" s="2">
        <f t="shared" si="1660"/>
        <v>0</v>
      </c>
      <c r="Z3135" s="72">
        <f t="shared" si="1661"/>
        <v>0</v>
      </c>
      <c r="AA3135" s="2">
        <f t="shared" si="1680"/>
        <v>0</v>
      </c>
      <c r="AB3135" s="12">
        <f t="shared" si="1669"/>
        <v>4.6600000000000003E-2</v>
      </c>
      <c r="AC3135" s="17">
        <f t="shared" si="1662"/>
        <v>14</v>
      </c>
      <c r="AD3135" s="17">
        <v>252</v>
      </c>
      <c r="AE3135" s="13">
        <f t="shared" si="1673"/>
        <v>1.002533583</v>
      </c>
      <c r="AF3135" s="2">
        <f t="shared" si="1681"/>
        <v>664.88261105000004</v>
      </c>
      <c r="AG3135" s="2">
        <f t="shared" si="1663"/>
        <v>695.62142442000004</v>
      </c>
      <c r="AH3135" s="3">
        <f t="shared" si="1664"/>
        <v>0</v>
      </c>
      <c r="AI3135" s="4" t="str">
        <f t="shared" si="1674"/>
        <v>A+J=</v>
      </c>
      <c r="AJ3135" s="11">
        <f t="shared" si="1670"/>
        <v>44300</v>
      </c>
      <c r="AK3135" s="11"/>
      <c r="AL3135" s="4"/>
      <c r="AM3135" s="1"/>
      <c r="AN3135" s="11"/>
      <c r="AO3135" s="1"/>
      <c r="AP3135" s="1"/>
      <c r="AQ3135" s="3"/>
      <c r="AR3135" s="3"/>
      <c r="AS3135" s="6"/>
      <c r="AT3135" s="1"/>
      <c r="AU3135" s="1"/>
      <c r="AV3135" s="1"/>
      <c r="AW3135" s="1"/>
      <c r="AX3135" s="1"/>
      <c r="AY3135" s="1"/>
      <c r="AZ3135" s="1"/>
      <c r="BA3135" s="1"/>
      <c r="BB3135" s="1"/>
    </row>
    <row r="3136" spans="1:54" x14ac:dyDescent="0.2">
      <c r="A3136" s="158">
        <f t="shared" si="1665"/>
        <v>44292</v>
      </c>
      <c r="B3136" s="2">
        <f t="shared" si="1649"/>
        <v>275411.98499291897</v>
      </c>
      <c r="C3136" s="2">
        <f t="shared" si="1666"/>
        <v>171741.38204318</v>
      </c>
      <c r="D3136" s="2">
        <f>SUM(Y3136:Y$3268)</f>
        <v>9632.13234147</v>
      </c>
      <c r="E3136" s="73">
        <f t="shared" si="1650"/>
        <v>162109.24970171001</v>
      </c>
      <c r="F3136" s="88">
        <f t="shared" si="1676"/>
        <v>5574.49</v>
      </c>
      <c r="G3136" s="3">
        <f>IF(AND(N3136=1,N3135&gt;1),VLOOKUP(A3135,[1]Plan1!$BK$81:$BM$259,3),G3135)</f>
        <v>5622.43</v>
      </c>
      <c r="H3136" s="11">
        <f t="shared" si="1677"/>
        <v>44212</v>
      </c>
      <c r="I3136" s="11">
        <f t="shared" si="1678"/>
        <v>44243</v>
      </c>
      <c r="J3136" s="12">
        <f t="shared" si="1651"/>
        <v>8.5998898553949488E-3</v>
      </c>
      <c r="K3136" s="11">
        <f t="shared" si="1667"/>
        <v>44300</v>
      </c>
      <c r="L3136" s="11">
        <f t="shared" si="1652"/>
        <v>44300</v>
      </c>
      <c r="M3136" s="1">
        <f t="shared" si="1671"/>
        <v>21</v>
      </c>
      <c r="N3136" s="1">
        <f t="shared" si="1653"/>
        <v>15</v>
      </c>
      <c r="O3136" s="2">
        <f t="shared" si="1654"/>
        <v>1.00613525</v>
      </c>
      <c r="P3136" s="13">
        <f t="shared" si="1679"/>
        <v>1.00249973</v>
      </c>
      <c r="Q3136" s="13">
        <f t="shared" si="1672"/>
        <v>1.5937579875559191</v>
      </c>
      <c r="R3136" s="2">
        <f t="shared" si="1675"/>
        <v>1.60353609</v>
      </c>
      <c r="S3136" s="2">
        <f t="shared" si="1668"/>
        <v>1.5280405699999999</v>
      </c>
      <c r="T3136" s="2">
        <f t="shared" si="1655"/>
        <v>262427.79930984002</v>
      </c>
      <c r="U3136" s="2">
        <f t="shared" si="1656"/>
        <v>5086.1566519052531</v>
      </c>
      <c r="V3136" s="2">
        <f t="shared" si="1657"/>
        <v>97838.782717803726</v>
      </c>
      <c r="W3136" s="2">
        <f t="shared" si="1658"/>
        <v>274666.32141288894</v>
      </c>
      <c r="X3136" s="17">
        <f t="shared" si="1659"/>
        <v>0</v>
      </c>
      <c r="Y3136" s="2">
        <f t="shared" si="1660"/>
        <v>0</v>
      </c>
      <c r="Z3136" s="72">
        <f t="shared" si="1661"/>
        <v>0</v>
      </c>
      <c r="AA3136" s="2">
        <f t="shared" si="1680"/>
        <v>0</v>
      </c>
      <c r="AB3136" s="12">
        <f t="shared" si="1669"/>
        <v>4.6600000000000003E-2</v>
      </c>
      <c r="AC3136" s="17">
        <f t="shared" si="1662"/>
        <v>15</v>
      </c>
      <c r="AD3136" s="17">
        <v>252</v>
      </c>
      <c r="AE3136" s="13">
        <f t="shared" si="1673"/>
        <v>1.002714798</v>
      </c>
      <c r="AF3136" s="2">
        <f t="shared" si="1681"/>
        <v>712.43846470999995</v>
      </c>
      <c r="AG3136" s="2">
        <f t="shared" si="1663"/>
        <v>745.66358003000005</v>
      </c>
      <c r="AH3136" s="3">
        <f t="shared" si="1664"/>
        <v>0</v>
      </c>
      <c r="AI3136" s="4" t="str">
        <f t="shared" si="1674"/>
        <v>A+J=</v>
      </c>
      <c r="AJ3136" s="11">
        <f t="shared" si="1670"/>
        <v>44300</v>
      </c>
      <c r="AK3136" s="11"/>
      <c r="AL3136" s="4"/>
      <c r="AM3136" s="1"/>
      <c r="AN3136" s="11"/>
      <c r="AO3136" s="1"/>
      <c r="AP3136" s="1"/>
      <c r="AQ3136" s="3"/>
      <c r="AR3136" s="3"/>
      <c r="AS3136" s="6"/>
      <c r="AT3136" s="1"/>
      <c r="AU3136" s="1"/>
      <c r="AV3136" s="1"/>
      <c r="AW3136" s="1"/>
      <c r="AX3136" s="1"/>
      <c r="AY3136" s="1"/>
      <c r="AZ3136" s="1"/>
      <c r="BA3136" s="1"/>
      <c r="BB3136" s="1"/>
    </row>
    <row r="3137" spans="1:54" x14ac:dyDescent="0.2">
      <c r="A3137" s="158">
        <f t="shared" si="1665"/>
        <v>44293</v>
      </c>
      <c r="B3137" s="2">
        <f t="shared" si="1649"/>
        <v>275568.09610141639</v>
      </c>
      <c r="C3137" s="2">
        <f t="shared" si="1666"/>
        <v>171741.38204318</v>
      </c>
      <c r="D3137" s="2">
        <f>SUM(Y3137:Y$3268)</f>
        <v>9632.13234147</v>
      </c>
      <c r="E3137" s="73">
        <f t="shared" si="1650"/>
        <v>162109.24970171001</v>
      </c>
      <c r="F3137" s="88">
        <f t="shared" si="1676"/>
        <v>5574.49</v>
      </c>
      <c r="G3137" s="3">
        <f>IF(AND(N3137=1,N3136&gt;1),VLOOKUP(A3136,[1]Plan1!$BK$81:$BM$259,3),G3136)</f>
        <v>5622.43</v>
      </c>
      <c r="H3137" s="11">
        <f t="shared" si="1677"/>
        <v>44212</v>
      </c>
      <c r="I3137" s="11">
        <f t="shared" si="1678"/>
        <v>44243</v>
      </c>
      <c r="J3137" s="12">
        <f t="shared" si="1651"/>
        <v>8.5998898553949488E-3</v>
      </c>
      <c r="K3137" s="11">
        <f t="shared" si="1667"/>
        <v>44300</v>
      </c>
      <c r="L3137" s="11">
        <f t="shared" si="1652"/>
        <v>44300</v>
      </c>
      <c r="M3137" s="1">
        <f t="shared" si="1671"/>
        <v>21</v>
      </c>
      <c r="N3137" s="1">
        <f t="shared" si="1653"/>
        <v>16</v>
      </c>
      <c r="O3137" s="2">
        <f t="shared" si="1654"/>
        <v>1.0065456100000001</v>
      </c>
      <c r="P3137" s="13">
        <f t="shared" si="1679"/>
        <v>1.00249973</v>
      </c>
      <c r="Q3137" s="13">
        <f t="shared" si="1672"/>
        <v>1.5937579875559191</v>
      </c>
      <c r="R3137" s="2">
        <f t="shared" si="1675"/>
        <v>1.6041901000000001</v>
      </c>
      <c r="S3137" s="2">
        <f t="shared" si="1668"/>
        <v>1.5280405699999999</v>
      </c>
      <c r="T3137" s="2">
        <f t="shared" si="1655"/>
        <v>262427.79930984002</v>
      </c>
      <c r="U3137" s="2">
        <f t="shared" si="1656"/>
        <v>5086.1566519052531</v>
      </c>
      <c r="V3137" s="2">
        <f t="shared" si="1657"/>
        <v>97944.803788201156</v>
      </c>
      <c r="W3137" s="2">
        <f t="shared" si="1658"/>
        <v>274772.3424832864</v>
      </c>
      <c r="X3137" s="17">
        <f t="shared" si="1659"/>
        <v>0</v>
      </c>
      <c r="Y3137" s="2">
        <f t="shared" si="1660"/>
        <v>0</v>
      </c>
      <c r="Z3137" s="72">
        <f t="shared" si="1661"/>
        <v>0</v>
      </c>
      <c r="AA3137" s="2">
        <f t="shared" si="1680"/>
        <v>0</v>
      </c>
      <c r="AB3137" s="12">
        <f t="shared" si="1669"/>
        <v>4.6600000000000003E-2</v>
      </c>
      <c r="AC3137" s="17">
        <f t="shared" si="1662"/>
        <v>16</v>
      </c>
      <c r="AD3137" s="17">
        <v>252</v>
      </c>
      <c r="AE3137" s="13">
        <f t="shared" si="1673"/>
        <v>1.0028960469999999</v>
      </c>
      <c r="AF3137" s="2">
        <f t="shared" si="1681"/>
        <v>760.00324090000004</v>
      </c>
      <c r="AG3137" s="2">
        <f t="shared" si="1663"/>
        <v>795.75361812999995</v>
      </c>
      <c r="AH3137" s="3">
        <f t="shared" si="1664"/>
        <v>0</v>
      </c>
      <c r="AI3137" s="4" t="str">
        <f t="shared" si="1674"/>
        <v>A+J=</v>
      </c>
      <c r="AJ3137" s="11">
        <f t="shared" si="1670"/>
        <v>44300</v>
      </c>
      <c r="AK3137" s="11"/>
      <c r="AL3137" s="4"/>
      <c r="AM3137" s="1"/>
      <c r="AN3137" s="11"/>
      <c r="AO3137" s="1"/>
      <c r="AP3137" s="1"/>
      <c r="AQ3137" s="3"/>
      <c r="AR3137" s="3"/>
      <c r="AS3137" s="6"/>
      <c r="AT3137" s="1"/>
      <c r="AU3137" s="1"/>
      <c r="AV3137" s="1"/>
      <c r="AW3137" s="1"/>
      <c r="AX3137" s="1"/>
      <c r="AY3137" s="1"/>
      <c r="AZ3137" s="1"/>
      <c r="BA3137" s="1"/>
      <c r="BB3137" s="1"/>
    </row>
    <row r="3138" spans="1:54" x14ac:dyDescent="0.2">
      <c r="A3138" s="158">
        <f t="shared" si="1665"/>
        <v>44294</v>
      </c>
      <c r="B3138" s="2">
        <f t="shared" si="1649"/>
        <v>275724.29671654874</v>
      </c>
      <c r="C3138" s="2">
        <f t="shared" si="1666"/>
        <v>171741.38204318</v>
      </c>
      <c r="D3138" s="2">
        <f>SUM(Y3138:Y$3268)</f>
        <v>9632.13234147</v>
      </c>
      <c r="E3138" s="73">
        <f t="shared" si="1650"/>
        <v>162109.24970171001</v>
      </c>
      <c r="F3138" s="88">
        <f t="shared" si="1676"/>
        <v>5574.49</v>
      </c>
      <c r="G3138" s="3">
        <f>IF(AND(N3138=1,N3137&gt;1),VLOOKUP(A3137,[1]Plan1!$BK$81:$BM$259,3),G3137)</f>
        <v>5622.43</v>
      </c>
      <c r="H3138" s="11">
        <f t="shared" si="1677"/>
        <v>44212</v>
      </c>
      <c r="I3138" s="11">
        <f t="shared" si="1678"/>
        <v>44243</v>
      </c>
      <c r="J3138" s="12">
        <f t="shared" si="1651"/>
        <v>8.5998898553949488E-3</v>
      </c>
      <c r="K3138" s="11">
        <f t="shared" si="1667"/>
        <v>44300</v>
      </c>
      <c r="L3138" s="11">
        <f t="shared" si="1652"/>
        <v>44300</v>
      </c>
      <c r="M3138" s="1">
        <f t="shared" si="1671"/>
        <v>21</v>
      </c>
      <c r="N3138" s="1">
        <f t="shared" si="1653"/>
        <v>17</v>
      </c>
      <c r="O3138" s="2">
        <f t="shared" si="1654"/>
        <v>1.0069561300000001</v>
      </c>
      <c r="P3138" s="13">
        <f t="shared" si="1679"/>
        <v>1.00249973</v>
      </c>
      <c r="Q3138" s="13">
        <f t="shared" si="1672"/>
        <v>1.5937579875559191</v>
      </c>
      <c r="R3138" s="2">
        <f t="shared" si="1675"/>
        <v>1.6048443699999999</v>
      </c>
      <c r="S3138" s="2">
        <f t="shared" si="1668"/>
        <v>1.5280405699999999</v>
      </c>
      <c r="T3138" s="2">
        <f t="shared" si="1655"/>
        <v>262427.79930984002</v>
      </c>
      <c r="U3138" s="2">
        <f t="shared" si="1656"/>
        <v>5086.1566519052531</v>
      </c>
      <c r="V3138" s="2">
        <f t="shared" si="1657"/>
        <v>98050.867007003471</v>
      </c>
      <c r="W3138" s="2">
        <f t="shared" si="1658"/>
        <v>274878.40570208873</v>
      </c>
      <c r="X3138" s="17">
        <f t="shared" si="1659"/>
        <v>0</v>
      </c>
      <c r="Y3138" s="2">
        <f t="shared" si="1660"/>
        <v>0</v>
      </c>
      <c r="Z3138" s="72">
        <f t="shared" si="1661"/>
        <v>0</v>
      </c>
      <c r="AA3138" s="2">
        <f t="shared" si="1680"/>
        <v>0</v>
      </c>
      <c r="AB3138" s="12">
        <f t="shared" si="1669"/>
        <v>4.6600000000000003E-2</v>
      </c>
      <c r="AC3138" s="17">
        <f t="shared" si="1662"/>
        <v>17</v>
      </c>
      <c r="AD3138" s="17">
        <v>252</v>
      </c>
      <c r="AE3138" s="13">
        <f t="shared" si="1673"/>
        <v>1.003077328</v>
      </c>
      <c r="AF3138" s="2">
        <f t="shared" si="1681"/>
        <v>807.57641478999994</v>
      </c>
      <c r="AG3138" s="2">
        <f t="shared" si="1663"/>
        <v>845.89101445999995</v>
      </c>
      <c r="AH3138" s="3">
        <f t="shared" si="1664"/>
        <v>0</v>
      </c>
      <c r="AI3138" s="4" t="str">
        <f t="shared" si="1674"/>
        <v>A+J=</v>
      </c>
      <c r="AJ3138" s="11">
        <f t="shared" si="1670"/>
        <v>44300</v>
      </c>
      <c r="AK3138" s="11"/>
      <c r="AL3138" s="4"/>
      <c r="AM3138" s="1"/>
      <c r="AN3138" s="11"/>
      <c r="AO3138" s="1"/>
      <c r="AP3138" s="1"/>
      <c r="AQ3138" s="3"/>
      <c r="AR3138" s="3"/>
      <c r="AS3138" s="6"/>
      <c r="AT3138" s="1"/>
      <c r="AU3138" s="1"/>
      <c r="AV3138" s="1"/>
      <c r="AW3138" s="1"/>
      <c r="AX3138" s="1"/>
      <c r="AY3138" s="1"/>
      <c r="AZ3138" s="1"/>
      <c r="BA3138" s="1"/>
      <c r="BB3138" s="1"/>
    </row>
    <row r="3139" spans="1:54" x14ac:dyDescent="0.2">
      <c r="A3139" s="158">
        <f t="shared" si="1665"/>
        <v>44295</v>
      </c>
      <c r="B3139" s="2">
        <f t="shared" si="1649"/>
        <v>275880.58877278847</v>
      </c>
      <c r="C3139" s="2">
        <f t="shared" si="1666"/>
        <v>171741.38204318</v>
      </c>
      <c r="D3139" s="2">
        <f>SUM(Y3139:Y$3268)</f>
        <v>9632.13234147</v>
      </c>
      <c r="E3139" s="73">
        <f t="shared" si="1650"/>
        <v>162109.24970171001</v>
      </c>
      <c r="F3139" s="88">
        <f t="shared" si="1676"/>
        <v>5574.49</v>
      </c>
      <c r="G3139" s="3">
        <f>IF(AND(N3139=1,N3138&gt;1),VLOOKUP(A3138,[1]Plan1!$BK$81:$BM$259,3),G3138)</f>
        <v>5622.43</v>
      </c>
      <c r="H3139" s="11">
        <f t="shared" si="1677"/>
        <v>44212</v>
      </c>
      <c r="I3139" s="11">
        <f t="shared" si="1678"/>
        <v>44243</v>
      </c>
      <c r="J3139" s="12">
        <f t="shared" si="1651"/>
        <v>8.5998898553949488E-3</v>
      </c>
      <c r="K3139" s="11">
        <f t="shared" si="1667"/>
        <v>44300</v>
      </c>
      <c r="L3139" s="11">
        <f t="shared" si="1652"/>
        <v>44300</v>
      </c>
      <c r="M3139" s="1">
        <f t="shared" si="1671"/>
        <v>21</v>
      </c>
      <c r="N3139" s="1">
        <f t="shared" si="1653"/>
        <v>18</v>
      </c>
      <c r="O3139" s="2">
        <f t="shared" si="1654"/>
        <v>1.0073668200000001</v>
      </c>
      <c r="P3139" s="13">
        <f t="shared" si="1679"/>
        <v>1.00249973</v>
      </c>
      <c r="Q3139" s="13">
        <f t="shared" si="1672"/>
        <v>1.5937579875559191</v>
      </c>
      <c r="R3139" s="2">
        <f t="shared" si="1675"/>
        <v>1.6054989099999999</v>
      </c>
      <c r="S3139" s="2">
        <f t="shared" si="1668"/>
        <v>1.5280405699999999</v>
      </c>
      <c r="T3139" s="2">
        <f t="shared" si="1655"/>
        <v>262427.79930984002</v>
      </c>
      <c r="U3139" s="2">
        <f t="shared" si="1656"/>
        <v>5086.1566519052531</v>
      </c>
      <c r="V3139" s="2">
        <f t="shared" si="1657"/>
        <v>98156.973995303226</v>
      </c>
      <c r="W3139" s="2">
        <f t="shared" si="1658"/>
        <v>274984.51269038848</v>
      </c>
      <c r="X3139" s="17">
        <f t="shared" si="1659"/>
        <v>0</v>
      </c>
      <c r="Y3139" s="2">
        <f t="shared" si="1660"/>
        <v>0</v>
      </c>
      <c r="Z3139" s="72">
        <f t="shared" si="1661"/>
        <v>0</v>
      </c>
      <c r="AA3139" s="2">
        <f t="shared" si="1680"/>
        <v>0</v>
      </c>
      <c r="AB3139" s="12">
        <f t="shared" si="1669"/>
        <v>4.6600000000000003E-2</v>
      </c>
      <c r="AC3139" s="17">
        <f t="shared" si="1662"/>
        <v>18</v>
      </c>
      <c r="AD3139" s="17">
        <v>252</v>
      </c>
      <c r="AE3139" s="13">
        <f t="shared" si="1673"/>
        <v>1.003258642</v>
      </c>
      <c r="AF3139" s="2">
        <f t="shared" si="1681"/>
        <v>855.15824879000002</v>
      </c>
      <c r="AG3139" s="2">
        <f t="shared" si="1663"/>
        <v>896.07608240000002</v>
      </c>
      <c r="AH3139" s="3">
        <f t="shared" si="1664"/>
        <v>0</v>
      </c>
      <c r="AI3139" s="4" t="str">
        <f t="shared" si="1674"/>
        <v>A+J=</v>
      </c>
      <c r="AJ3139" s="11">
        <f t="shared" si="1670"/>
        <v>44300</v>
      </c>
      <c r="AK3139" s="11"/>
      <c r="AL3139" s="4"/>
      <c r="AM3139" s="1"/>
      <c r="AN3139" s="11"/>
      <c r="AO3139" s="1"/>
      <c r="AP3139" s="1"/>
      <c r="AQ3139" s="3"/>
      <c r="AR3139" s="3"/>
      <c r="AS3139" s="6"/>
      <c r="AT3139" s="1"/>
      <c r="AU3139" s="1"/>
      <c r="AV3139" s="1"/>
      <c r="AW3139" s="1"/>
      <c r="AX3139" s="1"/>
      <c r="AY3139" s="1"/>
      <c r="AZ3139" s="1"/>
      <c r="BA3139" s="1"/>
      <c r="BB3139" s="1"/>
    </row>
    <row r="3140" spans="1:54" x14ac:dyDescent="0.2">
      <c r="A3140" s="158">
        <f t="shared" si="1665"/>
        <v>44296</v>
      </c>
      <c r="B3140" s="2">
        <f t="shared" si="1649"/>
        <v>276036.97040268319</v>
      </c>
      <c r="C3140" s="2">
        <f t="shared" si="1666"/>
        <v>171741.38204318</v>
      </c>
      <c r="D3140" s="2">
        <f>SUM(Y3140:Y$3268)</f>
        <v>9632.13234147</v>
      </c>
      <c r="E3140" s="73">
        <f t="shared" si="1650"/>
        <v>162109.24970171001</v>
      </c>
      <c r="F3140" s="88">
        <f t="shared" si="1676"/>
        <v>5574.49</v>
      </c>
      <c r="G3140" s="3">
        <f>IF(AND(N3140=1,N3139&gt;1),VLOOKUP(A3139,[1]Plan1!$BK$81:$BM$259,3),G3139)</f>
        <v>5622.43</v>
      </c>
      <c r="H3140" s="11">
        <f t="shared" si="1677"/>
        <v>44212</v>
      </c>
      <c r="I3140" s="11">
        <f t="shared" si="1678"/>
        <v>44243</v>
      </c>
      <c r="J3140" s="12">
        <f t="shared" si="1651"/>
        <v>8.5998898553949488E-3</v>
      </c>
      <c r="K3140" s="11">
        <f t="shared" si="1667"/>
        <v>44300</v>
      </c>
      <c r="L3140" s="11">
        <f t="shared" si="1652"/>
        <v>44300</v>
      </c>
      <c r="M3140" s="1">
        <f t="shared" si="1671"/>
        <v>21</v>
      </c>
      <c r="N3140" s="1">
        <f t="shared" si="1653"/>
        <v>19</v>
      </c>
      <c r="O3140" s="2">
        <f t="shared" si="1654"/>
        <v>1.0077776700000001</v>
      </c>
      <c r="P3140" s="13">
        <f t="shared" si="1679"/>
        <v>1.00249973</v>
      </c>
      <c r="Q3140" s="13">
        <f t="shared" si="1672"/>
        <v>1.5937579875559191</v>
      </c>
      <c r="R3140" s="2">
        <f t="shared" si="1675"/>
        <v>1.6061537100000001</v>
      </c>
      <c r="S3140" s="2">
        <f t="shared" si="1668"/>
        <v>1.5280405699999999</v>
      </c>
      <c r="T3140" s="2">
        <f t="shared" si="1655"/>
        <v>262427.79930984002</v>
      </c>
      <c r="U3140" s="2">
        <f t="shared" si="1656"/>
        <v>5086.1566519052531</v>
      </c>
      <c r="V3140" s="2">
        <f t="shared" si="1657"/>
        <v>98263.123132007924</v>
      </c>
      <c r="W3140" s="2">
        <f t="shared" si="1658"/>
        <v>275090.66182709316</v>
      </c>
      <c r="X3140" s="17">
        <f t="shared" si="1659"/>
        <v>0</v>
      </c>
      <c r="Y3140" s="2">
        <f t="shared" si="1660"/>
        <v>0</v>
      </c>
      <c r="Z3140" s="72">
        <f t="shared" si="1661"/>
        <v>0</v>
      </c>
      <c r="AA3140" s="2">
        <f t="shared" si="1680"/>
        <v>0</v>
      </c>
      <c r="AB3140" s="12">
        <f t="shared" si="1669"/>
        <v>4.6600000000000003E-2</v>
      </c>
      <c r="AC3140" s="17">
        <f t="shared" si="1662"/>
        <v>19</v>
      </c>
      <c r="AD3140" s="17">
        <v>252</v>
      </c>
      <c r="AE3140" s="13">
        <f t="shared" si="1673"/>
        <v>1.003439988</v>
      </c>
      <c r="AF3140" s="2">
        <f t="shared" si="1681"/>
        <v>902.74848049000002</v>
      </c>
      <c r="AG3140" s="2">
        <f t="shared" si="1663"/>
        <v>946.30857559000003</v>
      </c>
      <c r="AH3140" s="3">
        <f t="shared" si="1664"/>
        <v>0</v>
      </c>
      <c r="AI3140" s="4" t="str">
        <f t="shared" si="1674"/>
        <v>A+J=</v>
      </c>
      <c r="AJ3140" s="11">
        <f t="shared" si="1670"/>
        <v>44300</v>
      </c>
      <c r="AK3140" s="11"/>
      <c r="AL3140" s="4"/>
      <c r="AM3140" s="1"/>
      <c r="AN3140" s="11"/>
      <c r="AO3140" s="1"/>
      <c r="AP3140" s="1"/>
      <c r="AQ3140" s="3"/>
      <c r="AR3140" s="3"/>
      <c r="AS3140" s="6"/>
      <c r="AT3140" s="1"/>
      <c r="AU3140" s="1"/>
      <c r="AV3140" s="1"/>
      <c r="AW3140" s="1"/>
      <c r="AX3140" s="1"/>
      <c r="AY3140" s="1"/>
      <c r="AZ3140" s="1"/>
      <c r="BA3140" s="1"/>
      <c r="BB3140" s="1"/>
    </row>
    <row r="3141" spans="1:54" x14ac:dyDescent="0.2">
      <c r="A3141" s="158">
        <f t="shared" si="1665"/>
        <v>44297</v>
      </c>
      <c r="B3141" s="2">
        <f t="shared" si="1649"/>
        <v>276036.97040268319</v>
      </c>
      <c r="C3141" s="2">
        <f t="shared" si="1666"/>
        <v>171741.38204318</v>
      </c>
      <c r="D3141" s="2">
        <f>SUM(Y3141:Y$3268)</f>
        <v>9632.13234147</v>
      </c>
      <c r="E3141" s="73">
        <f t="shared" si="1650"/>
        <v>162109.24970171001</v>
      </c>
      <c r="F3141" s="88">
        <f t="shared" si="1676"/>
        <v>5574.49</v>
      </c>
      <c r="G3141" s="3">
        <f>IF(AND(N3141=1,N3140&gt;1),VLOOKUP(A3140,[1]Plan1!$BK$81:$BM$259,3),G3140)</f>
        <v>5622.43</v>
      </c>
      <c r="H3141" s="11">
        <f t="shared" si="1677"/>
        <v>44212</v>
      </c>
      <c r="I3141" s="11">
        <f t="shared" si="1678"/>
        <v>44243</v>
      </c>
      <c r="J3141" s="12">
        <f t="shared" si="1651"/>
        <v>8.5998898553949488E-3</v>
      </c>
      <c r="K3141" s="11">
        <f t="shared" si="1667"/>
        <v>44300</v>
      </c>
      <c r="L3141" s="11">
        <f t="shared" si="1652"/>
        <v>44300</v>
      </c>
      <c r="M3141" s="1">
        <f t="shared" si="1671"/>
        <v>21</v>
      </c>
      <c r="N3141" s="1">
        <f t="shared" si="1653"/>
        <v>19</v>
      </c>
      <c r="O3141" s="2">
        <f t="shared" si="1654"/>
        <v>1.0077776700000001</v>
      </c>
      <c r="P3141" s="13">
        <f t="shared" si="1679"/>
        <v>1.00249973</v>
      </c>
      <c r="Q3141" s="13">
        <f t="shared" si="1672"/>
        <v>1.5937579875559191</v>
      </c>
      <c r="R3141" s="2">
        <f t="shared" si="1675"/>
        <v>1.6061537100000001</v>
      </c>
      <c r="S3141" s="2">
        <f t="shared" si="1668"/>
        <v>1.5280405699999999</v>
      </c>
      <c r="T3141" s="2">
        <f t="shared" si="1655"/>
        <v>262427.79930984002</v>
      </c>
      <c r="U3141" s="2">
        <f t="shared" si="1656"/>
        <v>5086.1566519052531</v>
      </c>
      <c r="V3141" s="2">
        <f t="shared" si="1657"/>
        <v>98263.123132007924</v>
      </c>
      <c r="W3141" s="2">
        <f t="shared" si="1658"/>
        <v>275090.66182709316</v>
      </c>
      <c r="X3141" s="17">
        <f t="shared" si="1659"/>
        <v>0</v>
      </c>
      <c r="Y3141" s="2">
        <f t="shared" si="1660"/>
        <v>0</v>
      </c>
      <c r="Z3141" s="72">
        <f t="shared" si="1661"/>
        <v>0</v>
      </c>
      <c r="AA3141" s="2">
        <f t="shared" si="1680"/>
        <v>0</v>
      </c>
      <c r="AB3141" s="12">
        <f t="shared" si="1669"/>
        <v>4.6600000000000003E-2</v>
      </c>
      <c r="AC3141" s="17">
        <f t="shared" si="1662"/>
        <v>19</v>
      </c>
      <c r="AD3141" s="17">
        <v>252</v>
      </c>
      <c r="AE3141" s="13">
        <f t="shared" si="1673"/>
        <v>1.003439988</v>
      </c>
      <c r="AF3141" s="2">
        <f t="shared" si="1681"/>
        <v>902.74848049000002</v>
      </c>
      <c r="AG3141" s="2">
        <f t="shared" si="1663"/>
        <v>946.30857559000003</v>
      </c>
      <c r="AH3141" s="3">
        <f t="shared" si="1664"/>
        <v>0</v>
      </c>
      <c r="AI3141" s="4" t="str">
        <f t="shared" si="1674"/>
        <v>A+J=</v>
      </c>
      <c r="AJ3141" s="11">
        <f t="shared" si="1670"/>
        <v>44300</v>
      </c>
      <c r="AK3141" s="11"/>
      <c r="AL3141" s="4"/>
      <c r="AM3141" s="1"/>
      <c r="AN3141" s="11"/>
      <c r="AO3141" s="1"/>
      <c r="AP3141" s="1"/>
      <c r="AQ3141" s="3"/>
      <c r="AR3141" s="3"/>
      <c r="AS3141" s="6"/>
      <c r="AT3141" s="1"/>
      <c r="AU3141" s="1"/>
      <c r="AV3141" s="1"/>
      <c r="AW3141" s="1"/>
      <c r="AX3141" s="1"/>
      <c r="AY3141" s="1"/>
      <c r="AZ3141" s="1"/>
      <c r="BA3141" s="1"/>
      <c r="BB3141" s="1"/>
    </row>
    <row r="3142" spans="1:54" x14ac:dyDescent="0.2">
      <c r="A3142" s="158">
        <f t="shared" si="1665"/>
        <v>44298</v>
      </c>
      <c r="B3142" s="2">
        <f t="shared" si="1649"/>
        <v>276036.97040268319</v>
      </c>
      <c r="C3142" s="2">
        <f t="shared" si="1666"/>
        <v>171741.38204318</v>
      </c>
      <c r="D3142" s="2">
        <f>SUM(Y3142:Y$3268)</f>
        <v>9632.13234147</v>
      </c>
      <c r="E3142" s="73">
        <f t="shared" si="1650"/>
        <v>162109.24970171001</v>
      </c>
      <c r="F3142" s="88">
        <f t="shared" si="1676"/>
        <v>5574.49</v>
      </c>
      <c r="G3142" s="3">
        <f>IF(AND(N3142=1,N3141&gt;1),VLOOKUP(A3141,[1]Plan1!$BK$81:$BM$259,3),G3141)</f>
        <v>5622.43</v>
      </c>
      <c r="H3142" s="11">
        <f t="shared" si="1677"/>
        <v>44212</v>
      </c>
      <c r="I3142" s="11">
        <f t="shared" si="1678"/>
        <v>44243</v>
      </c>
      <c r="J3142" s="12">
        <f t="shared" si="1651"/>
        <v>8.5998898553949488E-3</v>
      </c>
      <c r="K3142" s="11">
        <f t="shared" si="1667"/>
        <v>44300</v>
      </c>
      <c r="L3142" s="11">
        <f t="shared" si="1652"/>
        <v>44300</v>
      </c>
      <c r="M3142" s="1">
        <f t="shared" si="1671"/>
        <v>21</v>
      </c>
      <c r="N3142" s="1">
        <f t="shared" si="1653"/>
        <v>19</v>
      </c>
      <c r="O3142" s="2">
        <f t="shared" si="1654"/>
        <v>1.0077776700000001</v>
      </c>
      <c r="P3142" s="13">
        <f t="shared" si="1679"/>
        <v>1.00249973</v>
      </c>
      <c r="Q3142" s="13">
        <f t="shared" si="1672"/>
        <v>1.5937579875559191</v>
      </c>
      <c r="R3142" s="2">
        <f t="shared" si="1675"/>
        <v>1.6061537100000001</v>
      </c>
      <c r="S3142" s="2">
        <f t="shared" si="1668"/>
        <v>1.5280405699999999</v>
      </c>
      <c r="T3142" s="2">
        <f t="shared" si="1655"/>
        <v>262427.79930984002</v>
      </c>
      <c r="U3142" s="2">
        <f t="shared" si="1656"/>
        <v>5086.1566519052531</v>
      </c>
      <c r="V3142" s="2">
        <f t="shared" si="1657"/>
        <v>98263.123132007924</v>
      </c>
      <c r="W3142" s="2">
        <f t="shared" si="1658"/>
        <v>275090.66182709316</v>
      </c>
      <c r="X3142" s="17">
        <f t="shared" si="1659"/>
        <v>0</v>
      </c>
      <c r="Y3142" s="2">
        <f t="shared" si="1660"/>
        <v>0</v>
      </c>
      <c r="Z3142" s="72">
        <f t="shared" si="1661"/>
        <v>0</v>
      </c>
      <c r="AA3142" s="2">
        <f t="shared" si="1680"/>
        <v>0</v>
      </c>
      <c r="AB3142" s="12">
        <f t="shared" si="1669"/>
        <v>4.6600000000000003E-2</v>
      </c>
      <c r="AC3142" s="17">
        <f t="shared" si="1662"/>
        <v>19</v>
      </c>
      <c r="AD3142" s="17">
        <v>252</v>
      </c>
      <c r="AE3142" s="13">
        <f t="shared" si="1673"/>
        <v>1.003439988</v>
      </c>
      <c r="AF3142" s="2">
        <f t="shared" si="1681"/>
        <v>902.74848049000002</v>
      </c>
      <c r="AG3142" s="2">
        <f t="shared" si="1663"/>
        <v>946.30857559000003</v>
      </c>
      <c r="AH3142" s="3">
        <f t="shared" si="1664"/>
        <v>0</v>
      </c>
      <c r="AI3142" s="4" t="str">
        <f t="shared" si="1674"/>
        <v>A+J=</v>
      </c>
      <c r="AJ3142" s="11">
        <f t="shared" si="1670"/>
        <v>44300</v>
      </c>
      <c r="AK3142" s="11"/>
      <c r="AL3142" s="4"/>
      <c r="AM3142" s="1"/>
      <c r="AN3142" s="11"/>
      <c r="AO3142" s="1"/>
      <c r="AP3142" s="1"/>
      <c r="AQ3142" s="3"/>
      <c r="AR3142" s="3"/>
      <c r="AS3142" s="6"/>
      <c r="AT3142" s="1"/>
      <c r="AU3142" s="1"/>
      <c r="AV3142" s="1"/>
      <c r="AW3142" s="1"/>
      <c r="AX3142" s="1"/>
      <c r="AY3142" s="1"/>
      <c r="AZ3142" s="1"/>
      <c r="BA3142" s="1"/>
      <c r="BB3142" s="1"/>
    </row>
    <row r="3143" spans="1:54" x14ac:dyDescent="0.2">
      <c r="A3143" s="158">
        <f t="shared" si="1665"/>
        <v>44299</v>
      </c>
      <c r="B3143" s="2">
        <f t="shared" si="1649"/>
        <v>276193.44218976278</v>
      </c>
      <c r="C3143" s="2">
        <f t="shared" si="1666"/>
        <v>171741.38204318</v>
      </c>
      <c r="D3143" s="2">
        <f>SUM(Y3143:Y$3268)</f>
        <v>9632.13234147</v>
      </c>
      <c r="E3143" s="73">
        <f t="shared" si="1650"/>
        <v>162109.24970171001</v>
      </c>
      <c r="F3143" s="88">
        <f t="shared" si="1676"/>
        <v>5574.49</v>
      </c>
      <c r="G3143" s="3">
        <f>IF(AND(N3143=1,N3142&gt;1),VLOOKUP(A3142,[1]Plan1!$BK$81:$BM$259,3),G3142)</f>
        <v>5622.43</v>
      </c>
      <c r="H3143" s="11">
        <f t="shared" si="1677"/>
        <v>44212</v>
      </c>
      <c r="I3143" s="11">
        <f t="shared" si="1678"/>
        <v>44243</v>
      </c>
      <c r="J3143" s="12">
        <f t="shared" si="1651"/>
        <v>8.5998898553949488E-3</v>
      </c>
      <c r="K3143" s="11">
        <f t="shared" si="1667"/>
        <v>44300</v>
      </c>
      <c r="L3143" s="11">
        <f t="shared" si="1652"/>
        <v>44300</v>
      </c>
      <c r="M3143" s="1">
        <f t="shared" si="1671"/>
        <v>21</v>
      </c>
      <c r="N3143" s="1">
        <f t="shared" si="1653"/>
        <v>20</v>
      </c>
      <c r="O3143" s="2">
        <f t="shared" si="1654"/>
        <v>1.0081886900000001</v>
      </c>
      <c r="P3143" s="13">
        <f t="shared" si="1679"/>
        <v>1.00249973</v>
      </c>
      <c r="Q3143" s="13">
        <f t="shared" si="1672"/>
        <v>1.5937579875559191</v>
      </c>
      <c r="R3143" s="2">
        <f t="shared" si="1675"/>
        <v>1.60680877</v>
      </c>
      <c r="S3143" s="2">
        <f t="shared" si="1668"/>
        <v>1.5280405699999999</v>
      </c>
      <c r="T3143" s="2">
        <f t="shared" si="1655"/>
        <v>262427.79930984002</v>
      </c>
      <c r="U3143" s="2">
        <f t="shared" si="1656"/>
        <v>5086.1566519052531</v>
      </c>
      <c r="V3143" s="2">
        <f t="shared" si="1657"/>
        <v>98369.314417117523</v>
      </c>
      <c r="W3143" s="2">
        <f t="shared" si="1658"/>
        <v>275196.85311220278</v>
      </c>
      <c r="X3143" s="17">
        <f t="shared" si="1659"/>
        <v>0</v>
      </c>
      <c r="Y3143" s="2">
        <f t="shared" si="1660"/>
        <v>0</v>
      </c>
      <c r="Z3143" s="72">
        <f t="shared" si="1661"/>
        <v>0</v>
      </c>
      <c r="AA3143" s="2">
        <f t="shared" si="1680"/>
        <v>0</v>
      </c>
      <c r="AB3143" s="12">
        <f t="shared" si="1669"/>
        <v>4.6600000000000003E-2</v>
      </c>
      <c r="AC3143" s="17">
        <f t="shared" si="1662"/>
        <v>20</v>
      </c>
      <c r="AD3143" s="17">
        <v>252</v>
      </c>
      <c r="AE3143" s="13">
        <f t="shared" si="1673"/>
        <v>1.0036213679999999</v>
      </c>
      <c r="AF3143" s="2">
        <f t="shared" si="1681"/>
        <v>950.34763472999998</v>
      </c>
      <c r="AG3143" s="2">
        <f t="shared" si="1663"/>
        <v>996.58907755999996</v>
      </c>
      <c r="AH3143" s="3">
        <f t="shared" si="1664"/>
        <v>0</v>
      </c>
      <c r="AI3143" s="4" t="str">
        <f t="shared" si="1674"/>
        <v>A+J=</v>
      </c>
      <c r="AJ3143" s="11">
        <f t="shared" si="1670"/>
        <v>44300</v>
      </c>
      <c r="AK3143" s="11"/>
      <c r="AL3143" s="4"/>
      <c r="AM3143" s="1"/>
      <c r="AN3143" s="11"/>
      <c r="AO3143" s="1"/>
      <c r="AP3143" s="1"/>
      <c r="AQ3143" s="3"/>
      <c r="AR3143" s="3"/>
      <c r="AS3143" s="6"/>
      <c r="AT3143" s="1"/>
      <c r="AU3143" s="1"/>
      <c r="AV3143" s="1"/>
      <c r="AW3143" s="1"/>
      <c r="AX3143" s="1"/>
      <c r="AY3143" s="1"/>
      <c r="AZ3143" s="1"/>
      <c r="BA3143" s="1"/>
      <c r="BB3143" s="1"/>
    </row>
    <row r="3144" spans="1:54" x14ac:dyDescent="0.2">
      <c r="A3144" s="177">
        <f t="shared" si="1665"/>
        <v>44300</v>
      </c>
      <c r="B3144" s="178">
        <f t="shared" si="1649"/>
        <v>276350.0068716823</v>
      </c>
      <c r="C3144" s="178">
        <f t="shared" si="1666"/>
        <v>171741.38204318</v>
      </c>
      <c r="D3144" s="178">
        <f>SUM(Y3144:Y$3268)</f>
        <v>9632.13234147</v>
      </c>
      <c r="E3144" s="179">
        <f t="shared" si="1650"/>
        <v>162109.24970171001</v>
      </c>
      <c r="F3144" s="180">
        <f t="shared" si="1676"/>
        <v>5574.49</v>
      </c>
      <c r="G3144" s="181">
        <f>IF(AND(N3144=1,N3143&gt;1),VLOOKUP(A3143,[1]Plan1!$BK$81:$BM$259,3),G3143)</f>
        <v>5622.43</v>
      </c>
      <c r="H3144" s="182">
        <f t="shared" si="1677"/>
        <v>44212</v>
      </c>
      <c r="I3144" s="182">
        <f t="shared" si="1678"/>
        <v>44243</v>
      </c>
      <c r="J3144" s="183">
        <f t="shared" si="1651"/>
        <v>8.5998898553949488E-3</v>
      </c>
      <c r="K3144" s="182">
        <f t="shared" si="1667"/>
        <v>44330</v>
      </c>
      <c r="L3144" s="182">
        <f t="shared" si="1652"/>
        <v>44300</v>
      </c>
      <c r="M3144" s="184">
        <f t="shared" si="1671"/>
        <v>21</v>
      </c>
      <c r="N3144" s="184">
        <f t="shared" si="1653"/>
        <v>21</v>
      </c>
      <c r="O3144" s="178">
        <f t="shared" si="1654"/>
        <v>1.00859988</v>
      </c>
      <c r="P3144" s="185">
        <f t="shared" si="1679"/>
        <v>1.00249973</v>
      </c>
      <c r="Q3144" s="185">
        <f t="shared" si="1672"/>
        <v>1.5937579875559191</v>
      </c>
      <c r="R3144" s="178">
        <f t="shared" si="1675"/>
        <v>1.60746411</v>
      </c>
      <c r="S3144" s="178">
        <f t="shared" si="1668"/>
        <v>1.5280405699999999</v>
      </c>
      <c r="T3144" s="178">
        <f t="shared" si="1655"/>
        <v>262427.79930984002</v>
      </c>
      <c r="U3144" s="178">
        <f t="shared" si="1656"/>
        <v>5086.1566519052531</v>
      </c>
      <c r="V3144" s="178">
        <f t="shared" si="1657"/>
        <v>98475.551092817041</v>
      </c>
      <c r="W3144" s="178">
        <f t="shared" si="1658"/>
        <v>275303.08978790231</v>
      </c>
      <c r="X3144" s="186">
        <f t="shared" si="1659"/>
        <v>103</v>
      </c>
      <c r="Y3144" s="178">
        <f t="shared" si="1660"/>
        <v>1923.5515664699999</v>
      </c>
      <c r="Z3144" s="187">
        <f t="shared" si="1661"/>
        <v>1.120028E-2</v>
      </c>
      <c r="AA3144" s="178">
        <f t="shared" si="1680"/>
        <v>2939.2648320500002</v>
      </c>
      <c r="AB3144" s="183">
        <f t="shared" si="1669"/>
        <v>4.6600000000000003E-2</v>
      </c>
      <c r="AC3144" s="186">
        <f t="shared" si="1662"/>
        <v>21</v>
      </c>
      <c r="AD3144" s="186">
        <v>252</v>
      </c>
      <c r="AE3144" s="185">
        <f t="shared" si="1673"/>
        <v>1.00380278</v>
      </c>
      <c r="AF3144" s="178">
        <f t="shared" si="1681"/>
        <v>997.95518664999997</v>
      </c>
      <c r="AG3144" s="178">
        <f t="shared" si="1663"/>
        <v>1046.91708378</v>
      </c>
      <c r="AH3144" s="181">
        <f t="shared" si="1664"/>
        <v>3937.2200187000003</v>
      </c>
      <c r="AI3144" s="188" t="str">
        <f t="shared" si="1674"/>
        <v>A+J=</v>
      </c>
      <c r="AJ3144" s="182">
        <f t="shared" si="1670"/>
        <v>44300</v>
      </c>
      <c r="AK3144" s="11"/>
      <c r="AL3144" s="4"/>
      <c r="AM3144" s="1"/>
      <c r="AN3144" s="11"/>
      <c r="AO3144" s="1"/>
      <c r="AP3144" s="1"/>
      <c r="AQ3144" s="3"/>
      <c r="AR3144" s="3"/>
      <c r="AS3144" s="6"/>
      <c r="AT3144" s="1"/>
      <c r="AU3144" s="1"/>
      <c r="AV3144" s="1"/>
      <c r="AW3144" s="1"/>
      <c r="AX3144" s="1"/>
      <c r="AY3144" s="1"/>
      <c r="AZ3144" s="1"/>
      <c r="BA3144" s="1"/>
      <c r="BB3144" s="1"/>
    </row>
    <row r="3145" spans="1:54" x14ac:dyDescent="0.2">
      <c r="A3145" s="158">
        <f t="shared" si="1665"/>
        <v>44301</v>
      </c>
      <c r="B3145" s="2">
        <f t="shared" si="1649"/>
        <v>272527.97259501513</v>
      </c>
      <c r="C3145" s="2">
        <f t="shared" si="1666"/>
        <v>169817.83047670999</v>
      </c>
      <c r="D3145" s="2">
        <f>SUM(Y3145:Y$3268)</f>
        <v>7708.5807750000004</v>
      </c>
      <c r="E3145" s="73">
        <f t="shared" si="1650"/>
        <v>162109.24970170998</v>
      </c>
      <c r="F3145" s="88">
        <f t="shared" si="1676"/>
        <v>5622.43</v>
      </c>
      <c r="G3145" s="3">
        <f>IF(AND(N3145=1,N3144&gt;1),VLOOKUP(A3144,[1]Plan1!$BK$81:$BM$259,3),G3144)</f>
        <v>5674.72</v>
      </c>
      <c r="H3145" s="11">
        <f t="shared" si="1677"/>
        <v>44242</v>
      </c>
      <c r="I3145" s="11">
        <f t="shared" si="1678"/>
        <v>44270</v>
      </c>
      <c r="J3145" s="12">
        <f t="shared" si="1651"/>
        <v>9.3002491805145304E-3</v>
      </c>
      <c r="K3145" s="11">
        <f t="shared" si="1667"/>
        <v>44330</v>
      </c>
      <c r="L3145" s="11">
        <f t="shared" si="1652"/>
        <v>44330</v>
      </c>
      <c r="M3145" s="1">
        <f t="shared" si="1671"/>
        <v>21</v>
      </c>
      <c r="N3145" s="1">
        <f t="shared" si="1653"/>
        <v>1</v>
      </c>
      <c r="O3145" s="2">
        <f t="shared" si="1654"/>
        <v>1.00044091</v>
      </c>
      <c r="P3145" s="13">
        <f t="shared" si="1679"/>
        <v>1.00859988</v>
      </c>
      <c r="Q3145" s="13">
        <f t="shared" si="1672"/>
        <v>1.6074641149979416</v>
      </c>
      <c r="R3145" s="2">
        <f t="shared" si="1675"/>
        <v>1.60817286</v>
      </c>
      <c r="S3145" s="2">
        <f t="shared" si="1668"/>
        <v>1.5280405699999999</v>
      </c>
      <c r="T3145" s="2">
        <f t="shared" si="1655"/>
        <v>259488.53447779</v>
      </c>
      <c r="U3145" s="2">
        <f t="shared" si="1656"/>
        <v>4070.4433863220415</v>
      </c>
      <c r="V3145" s="2">
        <f t="shared" si="1657"/>
        <v>98590.446023543118</v>
      </c>
      <c r="W3145" s="2">
        <f t="shared" si="1658"/>
        <v>272478.71988657513</v>
      </c>
      <c r="X3145" s="17">
        <f t="shared" si="1659"/>
        <v>0</v>
      </c>
      <c r="Y3145" s="2">
        <f t="shared" si="1660"/>
        <v>0</v>
      </c>
      <c r="Z3145" s="72">
        <f t="shared" si="1661"/>
        <v>0</v>
      </c>
      <c r="AA3145" s="2">
        <f t="shared" si="1680"/>
        <v>0</v>
      </c>
      <c r="AB3145" s="12">
        <f t="shared" si="1669"/>
        <v>4.6600000000000003E-2</v>
      </c>
      <c r="AC3145" s="17">
        <f t="shared" si="1662"/>
        <v>1</v>
      </c>
      <c r="AD3145" s="17">
        <v>252</v>
      </c>
      <c r="AE3145" s="13">
        <f t="shared" si="1673"/>
        <v>1.0001807579999999</v>
      </c>
      <c r="AF3145" s="2">
        <f t="shared" si="1681"/>
        <v>46.904628510000002</v>
      </c>
      <c r="AG3145" s="2">
        <f t="shared" si="1663"/>
        <v>49.252708439999999</v>
      </c>
      <c r="AH3145" s="3">
        <f t="shared" si="1664"/>
        <v>0</v>
      </c>
      <c r="AI3145" s="4" t="str">
        <f t="shared" si="1674"/>
        <v>A+J=</v>
      </c>
      <c r="AJ3145" s="11">
        <f t="shared" si="1670"/>
        <v>44330</v>
      </c>
      <c r="AK3145" s="11"/>
      <c r="AL3145" s="4"/>
      <c r="AM3145" s="1"/>
      <c r="AN3145" s="11"/>
      <c r="AO3145" s="1"/>
      <c r="AP3145" s="1"/>
      <c r="AQ3145" s="3"/>
      <c r="AR3145" s="3"/>
      <c r="AS3145" s="6"/>
      <c r="AT3145" s="1"/>
      <c r="AU3145" s="1"/>
      <c r="AV3145" s="1"/>
      <c r="AW3145" s="1"/>
      <c r="AX3145" s="1"/>
      <c r="AY3145" s="1"/>
      <c r="AZ3145" s="1"/>
      <c r="BA3145" s="1"/>
      <c r="BB3145" s="1"/>
    </row>
    <row r="3146" spans="1:54" x14ac:dyDescent="0.2">
      <c r="A3146" s="158">
        <f t="shared" si="1665"/>
        <v>44302</v>
      </c>
      <c r="B3146" s="2">
        <f t="shared" ref="B3146:B3209" si="1682">(W3146+AG3146)</f>
        <v>272692.22400894359</v>
      </c>
      <c r="C3146" s="2">
        <f t="shared" si="1666"/>
        <v>169817.83047670999</v>
      </c>
      <c r="D3146" s="2">
        <f>SUM(Y3146:Y$3268)</f>
        <v>7708.5807750000004</v>
      </c>
      <c r="E3146" s="73">
        <f t="shared" ref="E3146:E3209" si="1683">(C3146-D3146)</f>
        <v>162109.24970170998</v>
      </c>
      <c r="F3146" s="88">
        <f t="shared" si="1676"/>
        <v>5622.43</v>
      </c>
      <c r="G3146" s="3">
        <f>IF(AND(N3146=1,N3145&gt;1),VLOOKUP(A3145,[1]Plan1!$BK$81:$BM$259,3),G3145)</f>
        <v>5674.72</v>
      </c>
      <c r="H3146" s="11">
        <f t="shared" si="1677"/>
        <v>44242</v>
      </c>
      <c r="I3146" s="11">
        <f t="shared" si="1678"/>
        <v>44270</v>
      </c>
      <c r="J3146" s="12">
        <f t="shared" ref="J3146:J3209" si="1684">(G3146/F3146)-1</f>
        <v>9.3002491805145304E-3</v>
      </c>
      <c r="K3146" s="11">
        <f t="shared" si="1667"/>
        <v>44330</v>
      </c>
      <c r="L3146" s="11">
        <f t="shared" ref="L3146:L3209" si="1685">IF(A3146&gt;L3145,K3146,L3145)</f>
        <v>44330</v>
      </c>
      <c r="M3146" s="1">
        <f t="shared" si="1671"/>
        <v>21</v>
      </c>
      <c r="N3146" s="1">
        <f t="shared" ref="N3146:N3209" si="1686">(M3146-(NETWORKDAYS(A3146,L3146,$AN$194:$AN$348)-1))</f>
        <v>2</v>
      </c>
      <c r="O3146" s="2">
        <f t="shared" ref="O3146:O3209" si="1687">TRUNC((G3146/F3146)^TRUNC((N3146/M3146),9),8)</f>
        <v>1.0008820300000001</v>
      </c>
      <c r="P3146" s="13">
        <f t="shared" si="1679"/>
        <v>1.00859988</v>
      </c>
      <c r="Q3146" s="13">
        <f t="shared" si="1672"/>
        <v>1.6074641149979416</v>
      </c>
      <c r="R3146" s="2">
        <f t="shared" si="1675"/>
        <v>1.6088819400000001</v>
      </c>
      <c r="S3146" s="2">
        <f t="shared" si="1668"/>
        <v>1.5280405699999999</v>
      </c>
      <c r="T3146" s="2">
        <f t="shared" ref="T3146:T3209" si="1688">TRUNC(C3146*S3146,8)</f>
        <v>259488.53447779</v>
      </c>
      <c r="U3146" s="2">
        <f t="shared" ref="U3146:U3209" si="1689">(D3146*(S3146-1))</f>
        <v>4070.4433863220415</v>
      </c>
      <c r="V3146" s="2">
        <f t="shared" ref="V3146:V3209" si="1690">(E3146*(R3146-1))</f>
        <v>98705.394450321604</v>
      </c>
      <c r="W3146" s="2">
        <f t="shared" ref="W3146:W3209" si="1691">(C3146+U3146+V3146)</f>
        <v>272593.66831335361</v>
      </c>
      <c r="X3146" s="17">
        <f t="shared" ref="X3146:X3209" si="1692">IF(VLOOKUP(A3146,AN$10:AU$190,8)=VLOOKUP(A3145,AN$10:AU$190,8),0,VLOOKUP(A3146,AN$10:AU$190,8))</f>
        <v>0</v>
      </c>
      <c r="Y3146" s="2">
        <f t="shared" ref="Y3146:Y3209" si="1693">IF(X3146&gt;0,VLOOKUP(A3146,AN$12:AR$190,5),0)</f>
        <v>0</v>
      </c>
      <c r="Z3146" s="72">
        <f t="shared" ref="Z3146:Z3209" si="1694">IF(X3146&gt;0,VLOOKUP($A3146,$AN$10:$AS$190,6),0)</f>
        <v>0</v>
      </c>
      <c r="AA3146" s="2">
        <f t="shared" si="1680"/>
        <v>0</v>
      </c>
      <c r="AB3146" s="12">
        <f t="shared" si="1669"/>
        <v>4.6600000000000003E-2</v>
      </c>
      <c r="AC3146" s="17">
        <f t="shared" ref="AC3146:AC3209" si="1695">N3146</f>
        <v>2</v>
      </c>
      <c r="AD3146" s="17">
        <v>252</v>
      </c>
      <c r="AE3146" s="13">
        <f t="shared" si="1673"/>
        <v>1.0003615480000001</v>
      </c>
      <c r="AF3146" s="2">
        <f t="shared" si="1681"/>
        <v>93.817560659999998</v>
      </c>
      <c r="AG3146" s="2">
        <f t="shared" ref="AG3146:AG3209" si="1696">TRUNC((W3146*(AE3146-1)),8)</f>
        <v>98.555695589999999</v>
      </c>
      <c r="AH3146" s="3">
        <f t="shared" ref="AH3146:AH3209" si="1697">IF(AA3146&gt;0,AA3146+AF3146,0)</f>
        <v>0</v>
      </c>
      <c r="AI3146" s="4" t="str">
        <f t="shared" si="1674"/>
        <v>A+J=</v>
      </c>
      <c r="AJ3146" s="11">
        <f t="shared" si="1670"/>
        <v>44330</v>
      </c>
      <c r="AK3146" s="11"/>
      <c r="AL3146" s="4"/>
      <c r="AM3146" s="1"/>
      <c r="AN3146" s="11"/>
      <c r="AO3146" s="1"/>
      <c r="AP3146" s="1"/>
      <c r="AQ3146" s="3"/>
      <c r="AR3146" s="3"/>
      <c r="AS3146" s="6"/>
      <c r="AT3146" s="1"/>
      <c r="AU3146" s="1"/>
      <c r="AV3146" s="1"/>
      <c r="AW3146" s="1"/>
      <c r="AX3146" s="1"/>
      <c r="AY3146" s="1"/>
      <c r="AZ3146" s="1"/>
      <c r="BA3146" s="1"/>
      <c r="BB3146" s="1"/>
    </row>
    <row r="3147" spans="1:54" x14ac:dyDescent="0.2">
      <c r="A3147" s="158">
        <f t="shared" ref="A3147:A3210" si="1698">(A3146+1)</f>
        <v>44303</v>
      </c>
      <c r="B3147" s="2">
        <f t="shared" si="1682"/>
        <v>272856.57626641949</v>
      </c>
      <c r="C3147" s="2">
        <f t="shared" ref="C3147:C3210" si="1699">TRUNC(IF(X3146&gt;0,VLOOKUP(A3146,$AN$12:$AO$190,2),C3146),8)</f>
        <v>169817.83047670999</v>
      </c>
      <c r="D3147" s="2">
        <f>SUM(Y3147:Y$3268)</f>
        <v>7708.5807750000004</v>
      </c>
      <c r="E3147" s="73">
        <f t="shared" si="1683"/>
        <v>162109.24970170998</v>
      </c>
      <c r="F3147" s="88">
        <f t="shared" si="1676"/>
        <v>5622.43</v>
      </c>
      <c r="G3147" s="3">
        <f>IF(AND(N3147=1,N3146&gt;1),VLOOKUP(A3146,[1]Plan1!$BK$81:$BM$259,3),G3146)</f>
        <v>5674.72</v>
      </c>
      <c r="H3147" s="11">
        <f t="shared" si="1677"/>
        <v>44242</v>
      </c>
      <c r="I3147" s="11">
        <f t="shared" si="1678"/>
        <v>44270</v>
      </c>
      <c r="J3147" s="12">
        <f t="shared" si="1684"/>
        <v>9.3002491805145304E-3</v>
      </c>
      <c r="K3147" s="11">
        <f t="shared" ref="K3147:K3210" si="1700">IF(DAY(A3147)=14,VLOOKUP(A3147,AR$194:AW$373,4),K3146)</f>
        <v>44330</v>
      </c>
      <c r="L3147" s="11">
        <f t="shared" si="1685"/>
        <v>44330</v>
      </c>
      <c r="M3147" s="1">
        <f t="shared" si="1671"/>
        <v>21</v>
      </c>
      <c r="N3147" s="1">
        <f t="shared" si="1686"/>
        <v>3</v>
      </c>
      <c r="O3147" s="2">
        <f t="shared" si="1687"/>
        <v>1.0013233399999999</v>
      </c>
      <c r="P3147" s="13">
        <f t="shared" si="1679"/>
        <v>1.00859988</v>
      </c>
      <c r="Q3147" s="13">
        <f t="shared" si="1672"/>
        <v>1.6074641149979416</v>
      </c>
      <c r="R3147" s="2">
        <f t="shared" si="1675"/>
        <v>1.60959133</v>
      </c>
      <c r="S3147" s="2">
        <f t="shared" ref="S3147:S3210" si="1701">IF(AND(X3147&gt;0,MONTH(A3147)=9),R3147,S3146)</f>
        <v>1.5280405699999999</v>
      </c>
      <c r="T3147" s="2">
        <f t="shared" si="1688"/>
        <v>259488.53447779</v>
      </c>
      <c r="U3147" s="2">
        <f t="shared" si="1689"/>
        <v>4070.4433863220415</v>
      </c>
      <c r="V3147" s="2">
        <f t="shared" si="1690"/>
        <v>98820.393130967495</v>
      </c>
      <c r="W3147" s="2">
        <f t="shared" si="1691"/>
        <v>272708.6669939995</v>
      </c>
      <c r="X3147" s="17">
        <f t="shared" si="1692"/>
        <v>0</v>
      </c>
      <c r="Y3147" s="2">
        <f t="shared" si="1693"/>
        <v>0</v>
      </c>
      <c r="Z3147" s="72">
        <f t="shared" si="1694"/>
        <v>0</v>
      </c>
      <c r="AA3147" s="2">
        <f t="shared" si="1680"/>
        <v>0</v>
      </c>
      <c r="AB3147" s="12">
        <f t="shared" ref="AB3147:AB3210" si="1702">(AB3146)</f>
        <v>4.6600000000000003E-2</v>
      </c>
      <c r="AC3147" s="17">
        <f t="shared" si="1695"/>
        <v>3</v>
      </c>
      <c r="AD3147" s="17">
        <v>252</v>
      </c>
      <c r="AE3147" s="13">
        <f t="shared" si="1673"/>
        <v>1.0005423710000001</v>
      </c>
      <c r="AF3147" s="2">
        <f t="shared" si="1681"/>
        <v>140.73905593000001</v>
      </c>
      <c r="AG3147" s="2">
        <f t="shared" si="1696"/>
        <v>147.90927242000001</v>
      </c>
      <c r="AH3147" s="3">
        <f t="shared" si="1697"/>
        <v>0</v>
      </c>
      <c r="AI3147" s="4" t="str">
        <f t="shared" si="1674"/>
        <v>A+J=</v>
      </c>
      <c r="AJ3147" s="11">
        <f t="shared" ref="AJ3147:AJ3210" si="1703">IF(X3146&gt;0,VLOOKUP(A3146,$AN$10:$AW$190,9),AJ3146)</f>
        <v>44330</v>
      </c>
      <c r="AK3147" s="11"/>
      <c r="AL3147" s="4"/>
      <c r="AM3147" s="1"/>
      <c r="AN3147" s="11"/>
      <c r="AO3147" s="1"/>
      <c r="AP3147" s="1"/>
      <c r="AQ3147" s="3"/>
      <c r="AR3147" s="3"/>
      <c r="AS3147" s="6"/>
      <c r="AT3147" s="1"/>
      <c r="AU3147" s="1"/>
      <c r="AV3147" s="1"/>
      <c r="AW3147" s="1"/>
      <c r="AX3147" s="1"/>
      <c r="AY3147" s="1"/>
      <c r="AZ3147" s="1"/>
      <c r="BA3147" s="1"/>
      <c r="BB3147" s="1"/>
    </row>
    <row r="3148" spans="1:54" x14ac:dyDescent="0.2">
      <c r="A3148" s="158">
        <f t="shared" si="1698"/>
        <v>44304</v>
      </c>
      <c r="B3148" s="2">
        <f t="shared" si="1682"/>
        <v>272856.57626641949</v>
      </c>
      <c r="C3148" s="2">
        <f t="shared" si="1699"/>
        <v>169817.83047670999</v>
      </c>
      <c r="D3148" s="2">
        <f>SUM(Y3148:Y$3268)</f>
        <v>7708.5807750000004</v>
      </c>
      <c r="E3148" s="73">
        <f t="shared" si="1683"/>
        <v>162109.24970170998</v>
      </c>
      <c r="F3148" s="88">
        <f t="shared" si="1676"/>
        <v>5622.43</v>
      </c>
      <c r="G3148" s="3">
        <f>IF(AND(N3148=1,N3147&gt;1),VLOOKUP(A3147,[1]Plan1!$BK$81:$BM$259,3),G3147)</f>
        <v>5674.72</v>
      </c>
      <c r="H3148" s="11">
        <f t="shared" si="1677"/>
        <v>44242</v>
      </c>
      <c r="I3148" s="11">
        <f t="shared" si="1678"/>
        <v>44270</v>
      </c>
      <c r="J3148" s="12">
        <f t="shared" si="1684"/>
        <v>9.3002491805145304E-3</v>
      </c>
      <c r="K3148" s="11">
        <f t="shared" si="1700"/>
        <v>44330</v>
      </c>
      <c r="L3148" s="11">
        <f t="shared" si="1685"/>
        <v>44330</v>
      </c>
      <c r="M3148" s="1">
        <f t="shared" si="1671"/>
        <v>21</v>
      </c>
      <c r="N3148" s="1">
        <f t="shared" si="1686"/>
        <v>3</v>
      </c>
      <c r="O3148" s="2">
        <f t="shared" si="1687"/>
        <v>1.0013233399999999</v>
      </c>
      <c r="P3148" s="13">
        <f t="shared" si="1679"/>
        <v>1.00859988</v>
      </c>
      <c r="Q3148" s="13">
        <f t="shared" si="1672"/>
        <v>1.6074641149979416</v>
      </c>
      <c r="R3148" s="2">
        <f t="shared" si="1675"/>
        <v>1.60959133</v>
      </c>
      <c r="S3148" s="2">
        <f t="shared" si="1701"/>
        <v>1.5280405699999999</v>
      </c>
      <c r="T3148" s="2">
        <f t="shared" si="1688"/>
        <v>259488.53447779</v>
      </c>
      <c r="U3148" s="2">
        <f t="shared" si="1689"/>
        <v>4070.4433863220415</v>
      </c>
      <c r="V3148" s="2">
        <f t="shared" si="1690"/>
        <v>98820.393130967495</v>
      </c>
      <c r="W3148" s="2">
        <f t="shared" si="1691"/>
        <v>272708.6669939995</v>
      </c>
      <c r="X3148" s="17">
        <f t="shared" si="1692"/>
        <v>0</v>
      </c>
      <c r="Y3148" s="2">
        <f t="shared" si="1693"/>
        <v>0</v>
      </c>
      <c r="Z3148" s="72">
        <f t="shared" si="1694"/>
        <v>0</v>
      </c>
      <c r="AA3148" s="2">
        <f t="shared" si="1680"/>
        <v>0</v>
      </c>
      <c r="AB3148" s="12">
        <f t="shared" si="1702"/>
        <v>4.6600000000000003E-2</v>
      </c>
      <c r="AC3148" s="17">
        <f t="shared" si="1695"/>
        <v>3</v>
      </c>
      <c r="AD3148" s="17">
        <v>252</v>
      </c>
      <c r="AE3148" s="13">
        <f t="shared" si="1673"/>
        <v>1.0005423710000001</v>
      </c>
      <c r="AF3148" s="2">
        <f t="shared" si="1681"/>
        <v>140.73905593000001</v>
      </c>
      <c r="AG3148" s="2">
        <f t="shared" si="1696"/>
        <v>147.90927242000001</v>
      </c>
      <c r="AH3148" s="3">
        <f t="shared" si="1697"/>
        <v>0</v>
      </c>
      <c r="AI3148" s="4" t="str">
        <f t="shared" si="1674"/>
        <v>A+J=</v>
      </c>
      <c r="AJ3148" s="11">
        <f t="shared" si="1703"/>
        <v>44330</v>
      </c>
      <c r="AK3148" s="11"/>
      <c r="AL3148" s="4"/>
      <c r="AM3148" s="1"/>
      <c r="AN3148" s="11"/>
      <c r="AO3148" s="1"/>
      <c r="AP3148" s="1"/>
      <c r="AQ3148" s="3"/>
      <c r="AR3148" s="3"/>
      <c r="AS3148" s="6"/>
      <c r="AT3148" s="1"/>
      <c r="AU3148" s="1"/>
      <c r="AV3148" s="1"/>
      <c r="AW3148" s="1"/>
      <c r="AX3148" s="1"/>
      <c r="AY3148" s="1"/>
      <c r="AZ3148" s="1"/>
      <c r="BA3148" s="1"/>
      <c r="BB3148" s="1"/>
    </row>
    <row r="3149" spans="1:54" x14ac:dyDescent="0.2">
      <c r="A3149" s="158">
        <f t="shared" si="1698"/>
        <v>44305</v>
      </c>
      <c r="B3149" s="2">
        <f t="shared" si="1682"/>
        <v>272856.57626641949</v>
      </c>
      <c r="C3149" s="2">
        <f t="shared" si="1699"/>
        <v>169817.83047670999</v>
      </c>
      <c r="D3149" s="2">
        <f>SUM(Y3149:Y$3268)</f>
        <v>7708.5807750000004</v>
      </c>
      <c r="E3149" s="73">
        <f t="shared" si="1683"/>
        <v>162109.24970170998</v>
      </c>
      <c r="F3149" s="88">
        <f t="shared" si="1676"/>
        <v>5622.43</v>
      </c>
      <c r="G3149" s="3">
        <f>IF(AND(N3149=1,N3148&gt;1),VLOOKUP(A3148,[1]Plan1!$BK$81:$BM$259,3),G3148)</f>
        <v>5674.72</v>
      </c>
      <c r="H3149" s="11">
        <f t="shared" si="1677"/>
        <v>44242</v>
      </c>
      <c r="I3149" s="11">
        <f t="shared" si="1678"/>
        <v>44270</v>
      </c>
      <c r="J3149" s="12">
        <f t="shared" si="1684"/>
        <v>9.3002491805145304E-3</v>
      </c>
      <c r="K3149" s="11">
        <f t="shared" si="1700"/>
        <v>44330</v>
      </c>
      <c r="L3149" s="11">
        <f t="shared" si="1685"/>
        <v>44330</v>
      </c>
      <c r="M3149" s="1">
        <f t="shared" si="1671"/>
        <v>21</v>
      </c>
      <c r="N3149" s="1">
        <f t="shared" si="1686"/>
        <v>3</v>
      </c>
      <c r="O3149" s="2">
        <f t="shared" si="1687"/>
        <v>1.0013233399999999</v>
      </c>
      <c r="P3149" s="13">
        <f t="shared" si="1679"/>
        <v>1.00859988</v>
      </c>
      <c r="Q3149" s="13">
        <f t="shared" si="1672"/>
        <v>1.6074641149979416</v>
      </c>
      <c r="R3149" s="2">
        <f t="shared" si="1675"/>
        <v>1.60959133</v>
      </c>
      <c r="S3149" s="2">
        <f t="shared" si="1701"/>
        <v>1.5280405699999999</v>
      </c>
      <c r="T3149" s="2">
        <f t="shared" si="1688"/>
        <v>259488.53447779</v>
      </c>
      <c r="U3149" s="2">
        <f t="shared" si="1689"/>
        <v>4070.4433863220415</v>
      </c>
      <c r="V3149" s="2">
        <f t="shared" si="1690"/>
        <v>98820.393130967495</v>
      </c>
      <c r="W3149" s="2">
        <f t="shared" si="1691"/>
        <v>272708.6669939995</v>
      </c>
      <c r="X3149" s="17">
        <f t="shared" si="1692"/>
        <v>0</v>
      </c>
      <c r="Y3149" s="2">
        <f t="shared" si="1693"/>
        <v>0</v>
      </c>
      <c r="Z3149" s="72">
        <f t="shared" si="1694"/>
        <v>0</v>
      </c>
      <c r="AA3149" s="2">
        <f t="shared" si="1680"/>
        <v>0</v>
      </c>
      <c r="AB3149" s="12">
        <f t="shared" si="1702"/>
        <v>4.6600000000000003E-2</v>
      </c>
      <c r="AC3149" s="17">
        <f t="shared" si="1695"/>
        <v>3</v>
      </c>
      <c r="AD3149" s="17">
        <v>252</v>
      </c>
      <c r="AE3149" s="13">
        <f t="shared" si="1673"/>
        <v>1.0005423710000001</v>
      </c>
      <c r="AF3149" s="2">
        <f t="shared" si="1681"/>
        <v>140.73905593000001</v>
      </c>
      <c r="AG3149" s="2">
        <f t="shared" si="1696"/>
        <v>147.90927242000001</v>
      </c>
      <c r="AH3149" s="3">
        <f t="shared" si="1697"/>
        <v>0</v>
      </c>
      <c r="AI3149" s="4" t="str">
        <f t="shared" si="1674"/>
        <v>A+J=</v>
      </c>
      <c r="AJ3149" s="11">
        <f t="shared" si="1703"/>
        <v>44330</v>
      </c>
      <c r="AK3149" s="11"/>
      <c r="AL3149" s="4"/>
      <c r="AM3149" s="1"/>
      <c r="AN3149" s="11"/>
      <c r="AO3149" s="1"/>
      <c r="AP3149" s="1"/>
      <c r="AQ3149" s="3"/>
      <c r="AR3149" s="3"/>
      <c r="AS3149" s="6"/>
      <c r="AT3149" s="1"/>
      <c r="AU3149" s="1"/>
      <c r="AV3149" s="1"/>
      <c r="AW3149" s="1"/>
      <c r="AX3149" s="1"/>
      <c r="AY3149" s="1"/>
      <c r="AZ3149" s="1"/>
      <c r="BA3149" s="1"/>
      <c r="BB3149" s="1"/>
    </row>
    <row r="3150" spans="1:54" x14ac:dyDescent="0.2">
      <c r="A3150" s="158">
        <f t="shared" si="1698"/>
        <v>44306</v>
      </c>
      <c r="B3150" s="2">
        <f t="shared" si="1682"/>
        <v>273021.02940610278</v>
      </c>
      <c r="C3150" s="2">
        <f t="shared" si="1699"/>
        <v>169817.83047670999</v>
      </c>
      <c r="D3150" s="2">
        <f>SUM(Y3150:Y$3268)</f>
        <v>7708.5807750000004</v>
      </c>
      <c r="E3150" s="73">
        <f t="shared" si="1683"/>
        <v>162109.24970170998</v>
      </c>
      <c r="F3150" s="88">
        <f t="shared" si="1676"/>
        <v>5622.43</v>
      </c>
      <c r="G3150" s="3">
        <f>IF(AND(N3150=1,N3149&gt;1),VLOOKUP(A3149,[1]Plan1!$BK$81:$BM$259,3),G3149)</f>
        <v>5674.72</v>
      </c>
      <c r="H3150" s="11">
        <f t="shared" si="1677"/>
        <v>44242</v>
      </c>
      <c r="I3150" s="11">
        <f t="shared" si="1678"/>
        <v>44270</v>
      </c>
      <c r="J3150" s="12">
        <f t="shared" si="1684"/>
        <v>9.3002491805145304E-3</v>
      </c>
      <c r="K3150" s="11">
        <f t="shared" si="1700"/>
        <v>44330</v>
      </c>
      <c r="L3150" s="11">
        <f t="shared" si="1685"/>
        <v>44330</v>
      </c>
      <c r="M3150" s="1">
        <f t="shared" si="1671"/>
        <v>21</v>
      </c>
      <c r="N3150" s="1">
        <f t="shared" si="1686"/>
        <v>4</v>
      </c>
      <c r="O3150" s="2">
        <f t="shared" si="1687"/>
        <v>1.0017648400000001</v>
      </c>
      <c r="P3150" s="13">
        <f t="shared" si="1679"/>
        <v>1.00859988</v>
      </c>
      <c r="Q3150" s="13">
        <f t="shared" si="1672"/>
        <v>1.6074641149979416</v>
      </c>
      <c r="R3150" s="2">
        <f t="shared" si="1675"/>
        <v>1.61030103</v>
      </c>
      <c r="S3150" s="2">
        <f t="shared" si="1701"/>
        <v>1.5280405699999999</v>
      </c>
      <c r="T3150" s="2">
        <f t="shared" si="1688"/>
        <v>259488.53447779</v>
      </c>
      <c r="U3150" s="2">
        <f t="shared" si="1689"/>
        <v>4070.4433863220415</v>
      </c>
      <c r="V3150" s="2">
        <f t="shared" si="1690"/>
        <v>98935.442065480791</v>
      </c>
      <c r="W3150" s="2">
        <f t="shared" si="1691"/>
        <v>272823.7159285128</v>
      </c>
      <c r="X3150" s="17">
        <f t="shared" si="1692"/>
        <v>0</v>
      </c>
      <c r="Y3150" s="2">
        <f t="shared" si="1693"/>
        <v>0</v>
      </c>
      <c r="Z3150" s="72">
        <f t="shared" si="1694"/>
        <v>0</v>
      </c>
      <c r="AA3150" s="2">
        <f t="shared" si="1680"/>
        <v>0</v>
      </c>
      <c r="AB3150" s="12">
        <f t="shared" si="1702"/>
        <v>4.6600000000000003E-2</v>
      </c>
      <c r="AC3150" s="17">
        <f t="shared" si="1695"/>
        <v>4</v>
      </c>
      <c r="AD3150" s="17">
        <v>252</v>
      </c>
      <c r="AE3150" s="13">
        <f t="shared" si="1673"/>
        <v>1.0007232269999999</v>
      </c>
      <c r="AF3150" s="2">
        <f t="shared" si="1681"/>
        <v>187.66911432000001</v>
      </c>
      <c r="AG3150" s="2">
        <f t="shared" si="1696"/>
        <v>197.31347758999999</v>
      </c>
      <c r="AH3150" s="3">
        <f t="shared" si="1697"/>
        <v>0</v>
      </c>
      <c r="AI3150" s="4" t="str">
        <f t="shared" si="1674"/>
        <v>A+J=</v>
      </c>
      <c r="AJ3150" s="11">
        <f t="shared" si="1703"/>
        <v>44330</v>
      </c>
      <c r="AK3150" s="11"/>
      <c r="AL3150" s="4"/>
      <c r="AM3150" s="1"/>
      <c r="AN3150" s="11"/>
      <c r="AO3150" s="1"/>
      <c r="AP3150" s="1"/>
      <c r="AQ3150" s="3"/>
      <c r="AR3150" s="3"/>
      <c r="AS3150" s="6"/>
      <c r="AT3150" s="1"/>
      <c r="AU3150" s="1"/>
      <c r="AV3150" s="1"/>
      <c r="AW3150" s="1"/>
      <c r="AX3150" s="1"/>
      <c r="AY3150" s="1"/>
      <c r="AZ3150" s="1"/>
      <c r="BA3150" s="1"/>
      <c r="BB3150" s="1"/>
    </row>
    <row r="3151" spans="1:54" x14ac:dyDescent="0.2">
      <c r="A3151" s="158">
        <f t="shared" si="1698"/>
        <v>44307</v>
      </c>
      <c r="B3151" s="2">
        <f t="shared" si="1682"/>
        <v>273185.58319371351</v>
      </c>
      <c r="C3151" s="2">
        <f t="shared" si="1699"/>
        <v>169817.83047670999</v>
      </c>
      <c r="D3151" s="2">
        <f>SUM(Y3151:Y$3268)</f>
        <v>7708.5807750000004</v>
      </c>
      <c r="E3151" s="73">
        <f t="shared" si="1683"/>
        <v>162109.24970170998</v>
      </c>
      <c r="F3151" s="88">
        <f t="shared" si="1676"/>
        <v>5622.43</v>
      </c>
      <c r="G3151" s="3">
        <f>IF(AND(N3151=1,N3150&gt;1),VLOOKUP(A3150,[1]Plan1!$BK$81:$BM$259,3),G3150)</f>
        <v>5674.72</v>
      </c>
      <c r="H3151" s="11">
        <f t="shared" si="1677"/>
        <v>44242</v>
      </c>
      <c r="I3151" s="11">
        <f t="shared" si="1678"/>
        <v>44270</v>
      </c>
      <c r="J3151" s="12">
        <f t="shared" si="1684"/>
        <v>9.3002491805145304E-3</v>
      </c>
      <c r="K3151" s="11">
        <f t="shared" si="1700"/>
        <v>44330</v>
      </c>
      <c r="L3151" s="11">
        <f t="shared" si="1685"/>
        <v>44330</v>
      </c>
      <c r="M3151" s="1">
        <f t="shared" si="1671"/>
        <v>21</v>
      </c>
      <c r="N3151" s="1">
        <f t="shared" si="1686"/>
        <v>5</v>
      </c>
      <c r="O3151" s="2">
        <f t="shared" si="1687"/>
        <v>1.00220654</v>
      </c>
      <c r="P3151" s="13">
        <f t="shared" si="1679"/>
        <v>1.00859988</v>
      </c>
      <c r="Q3151" s="13">
        <f t="shared" si="1672"/>
        <v>1.6074641149979416</v>
      </c>
      <c r="R3151" s="2">
        <f t="shared" si="1675"/>
        <v>1.6110110399999999</v>
      </c>
      <c r="S3151" s="2">
        <f t="shared" si="1701"/>
        <v>1.5280405699999999</v>
      </c>
      <c r="T3151" s="2">
        <f t="shared" si="1688"/>
        <v>259488.53447779</v>
      </c>
      <c r="U3151" s="2">
        <f t="shared" si="1689"/>
        <v>4070.4433863220415</v>
      </c>
      <c r="V3151" s="2">
        <f t="shared" si="1690"/>
        <v>99050.541253861491</v>
      </c>
      <c r="W3151" s="2">
        <f t="shared" si="1691"/>
        <v>272938.8151168935</v>
      </c>
      <c r="X3151" s="17">
        <f t="shared" si="1692"/>
        <v>0</v>
      </c>
      <c r="Y3151" s="2">
        <f t="shared" si="1693"/>
        <v>0</v>
      </c>
      <c r="Z3151" s="72">
        <f t="shared" si="1694"/>
        <v>0</v>
      </c>
      <c r="AA3151" s="2">
        <f t="shared" si="1680"/>
        <v>0</v>
      </c>
      <c r="AB3151" s="12">
        <f t="shared" si="1702"/>
        <v>4.6600000000000003E-2</v>
      </c>
      <c r="AC3151" s="17">
        <f t="shared" si="1695"/>
        <v>5</v>
      </c>
      <c r="AD3151" s="17">
        <v>252</v>
      </c>
      <c r="AE3151" s="13">
        <f t="shared" si="1673"/>
        <v>1.000904115</v>
      </c>
      <c r="AF3151" s="2">
        <f t="shared" si="1681"/>
        <v>234.60747634000001</v>
      </c>
      <c r="AG3151" s="2">
        <f t="shared" si="1696"/>
        <v>246.76807682</v>
      </c>
      <c r="AH3151" s="3">
        <f t="shared" si="1697"/>
        <v>0</v>
      </c>
      <c r="AI3151" s="4" t="str">
        <f t="shared" si="1674"/>
        <v>A+J=</v>
      </c>
      <c r="AJ3151" s="11">
        <f t="shared" si="1703"/>
        <v>44330</v>
      </c>
      <c r="AK3151" s="11"/>
      <c r="AL3151" s="4"/>
      <c r="AM3151" s="1"/>
      <c r="AN3151" s="11"/>
      <c r="AO3151" s="1"/>
      <c r="AP3151" s="1"/>
      <c r="AQ3151" s="3"/>
      <c r="AR3151" s="3"/>
      <c r="AS3151" s="6"/>
      <c r="AT3151" s="1"/>
      <c r="AU3151" s="1"/>
      <c r="AV3151" s="1"/>
      <c r="AW3151" s="1"/>
      <c r="AX3151" s="1"/>
      <c r="AY3151" s="1"/>
      <c r="AZ3151" s="1"/>
      <c r="BA3151" s="1"/>
      <c r="BB3151" s="1"/>
    </row>
    <row r="3152" spans="1:54" x14ac:dyDescent="0.2">
      <c r="A3152" s="158">
        <f t="shared" si="1698"/>
        <v>44308</v>
      </c>
      <c r="B3152" s="2">
        <f t="shared" si="1682"/>
        <v>273185.58319371351</v>
      </c>
      <c r="C3152" s="2">
        <f t="shared" si="1699"/>
        <v>169817.83047670999</v>
      </c>
      <c r="D3152" s="2">
        <f>SUM(Y3152:Y$3268)</f>
        <v>7708.5807750000004</v>
      </c>
      <c r="E3152" s="73">
        <f t="shared" si="1683"/>
        <v>162109.24970170998</v>
      </c>
      <c r="F3152" s="88">
        <f t="shared" si="1676"/>
        <v>5622.43</v>
      </c>
      <c r="G3152" s="3">
        <f>IF(AND(N3152=1,N3151&gt;1),VLOOKUP(A3151,[1]Plan1!$BK$81:$BM$259,3),G3151)</f>
        <v>5674.72</v>
      </c>
      <c r="H3152" s="11">
        <f t="shared" si="1677"/>
        <v>44242</v>
      </c>
      <c r="I3152" s="11">
        <f t="shared" si="1678"/>
        <v>44270</v>
      </c>
      <c r="J3152" s="12">
        <f t="shared" si="1684"/>
        <v>9.3002491805145304E-3</v>
      </c>
      <c r="K3152" s="11">
        <f t="shared" si="1700"/>
        <v>44330</v>
      </c>
      <c r="L3152" s="11">
        <f t="shared" si="1685"/>
        <v>44330</v>
      </c>
      <c r="M3152" s="1">
        <f t="shared" si="1671"/>
        <v>21</v>
      </c>
      <c r="N3152" s="1">
        <f t="shared" si="1686"/>
        <v>5</v>
      </c>
      <c r="O3152" s="2">
        <f t="shared" si="1687"/>
        <v>1.00220654</v>
      </c>
      <c r="P3152" s="13">
        <f t="shared" si="1679"/>
        <v>1.00859988</v>
      </c>
      <c r="Q3152" s="13">
        <f t="shared" si="1672"/>
        <v>1.6074641149979416</v>
      </c>
      <c r="R3152" s="2">
        <f t="shared" si="1675"/>
        <v>1.6110110399999999</v>
      </c>
      <c r="S3152" s="2">
        <f t="shared" si="1701"/>
        <v>1.5280405699999999</v>
      </c>
      <c r="T3152" s="2">
        <f t="shared" si="1688"/>
        <v>259488.53447779</v>
      </c>
      <c r="U3152" s="2">
        <f t="shared" si="1689"/>
        <v>4070.4433863220415</v>
      </c>
      <c r="V3152" s="2">
        <f t="shared" si="1690"/>
        <v>99050.541253861491</v>
      </c>
      <c r="W3152" s="2">
        <f t="shared" si="1691"/>
        <v>272938.8151168935</v>
      </c>
      <c r="X3152" s="17">
        <f t="shared" si="1692"/>
        <v>0</v>
      </c>
      <c r="Y3152" s="2">
        <f t="shared" si="1693"/>
        <v>0</v>
      </c>
      <c r="Z3152" s="72">
        <f t="shared" si="1694"/>
        <v>0</v>
      </c>
      <c r="AA3152" s="2">
        <f t="shared" si="1680"/>
        <v>0</v>
      </c>
      <c r="AB3152" s="12">
        <f t="shared" si="1702"/>
        <v>4.6600000000000003E-2</v>
      </c>
      <c r="AC3152" s="17">
        <f t="shared" si="1695"/>
        <v>5</v>
      </c>
      <c r="AD3152" s="17">
        <v>252</v>
      </c>
      <c r="AE3152" s="13">
        <f t="shared" si="1673"/>
        <v>1.000904115</v>
      </c>
      <c r="AF3152" s="2">
        <f t="shared" si="1681"/>
        <v>234.60747634000001</v>
      </c>
      <c r="AG3152" s="2">
        <f t="shared" si="1696"/>
        <v>246.76807682</v>
      </c>
      <c r="AH3152" s="3">
        <f t="shared" si="1697"/>
        <v>0</v>
      </c>
      <c r="AI3152" s="4" t="str">
        <f t="shared" si="1674"/>
        <v>A+J=</v>
      </c>
      <c r="AJ3152" s="11">
        <f t="shared" si="1703"/>
        <v>44330</v>
      </c>
      <c r="AK3152" s="11"/>
      <c r="AL3152" s="4"/>
      <c r="AM3152" s="1"/>
      <c r="AN3152" s="11"/>
      <c r="AO3152" s="1"/>
      <c r="AP3152" s="1"/>
      <c r="AQ3152" s="3"/>
      <c r="AR3152" s="3"/>
      <c r="AS3152" s="6"/>
      <c r="AT3152" s="1"/>
      <c r="AU3152" s="1"/>
      <c r="AV3152" s="1"/>
      <c r="AW3152" s="1"/>
      <c r="AX3152" s="1"/>
      <c r="AY3152" s="1"/>
      <c r="AZ3152" s="1"/>
      <c r="BA3152" s="1"/>
      <c r="BB3152" s="1"/>
    </row>
    <row r="3153" spans="1:54" x14ac:dyDescent="0.2">
      <c r="A3153" s="158">
        <f t="shared" si="1698"/>
        <v>44309</v>
      </c>
      <c r="B3153" s="2">
        <f t="shared" si="1682"/>
        <v>273350.23956347408</v>
      </c>
      <c r="C3153" s="2">
        <f t="shared" si="1699"/>
        <v>169817.83047670999</v>
      </c>
      <c r="D3153" s="2">
        <f>SUM(Y3153:Y$3268)</f>
        <v>7708.5807750000004</v>
      </c>
      <c r="E3153" s="73">
        <f t="shared" si="1683"/>
        <v>162109.24970170998</v>
      </c>
      <c r="F3153" s="88">
        <f t="shared" si="1676"/>
        <v>5622.43</v>
      </c>
      <c r="G3153" s="3">
        <f>IF(AND(N3153=1,N3152&gt;1),VLOOKUP(A3152,[1]Plan1!$BK$81:$BM$259,3),G3152)</f>
        <v>5674.72</v>
      </c>
      <c r="H3153" s="11">
        <f t="shared" si="1677"/>
        <v>44242</v>
      </c>
      <c r="I3153" s="11">
        <f t="shared" si="1678"/>
        <v>44270</v>
      </c>
      <c r="J3153" s="12">
        <f t="shared" si="1684"/>
        <v>9.3002491805145304E-3</v>
      </c>
      <c r="K3153" s="11">
        <f t="shared" si="1700"/>
        <v>44330</v>
      </c>
      <c r="L3153" s="11">
        <f t="shared" si="1685"/>
        <v>44330</v>
      </c>
      <c r="M3153" s="1">
        <f t="shared" si="1671"/>
        <v>21</v>
      </c>
      <c r="N3153" s="1">
        <f t="shared" si="1686"/>
        <v>6</v>
      </c>
      <c r="O3153" s="2">
        <f t="shared" si="1687"/>
        <v>1.00264843</v>
      </c>
      <c r="P3153" s="13">
        <f t="shared" si="1679"/>
        <v>1.00859988</v>
      </c>
      <c r="Q3153" s="13">
        <f t="shared" si="1672"/>
        <v>1.6074641149979416</v>
      </c>
      <c r="R3153" s="2">
        <f t="shared" si="1675"/>
        <v>1.6117213699999999</v>
      </c>
      <c r="S3153" s="2">
        <f t="shared" si="1701"/>
        <v>1.5280405699999999</v>
      </c>
      <c r="T3153" s="2">
        <f t="shared" si="1688"/>
        <v>259488.53447779</v>
      </c>
      <c r="U3153" s="2">
        <f t="shared" si="1689"/>
        <v>4070.4433863220415</v>
      </c>
      <c r="V3153" s="2">
        <f t="shared" si="1690"/>
        <v>99165.692317202105</v>
      </c>
      <c r="W3153" s="2">
        <f t="shared" si="1691"/>
        <v>273053.9661802341</v>
      </c>
      <c r="X3153" s="17">
        <f t="shared" si="1692"/>
        <v>0</v>
      </c>
      <c r="Y3153" s="2">
        <f t="shared" si="1693"/>
        <v>0</v>
      </c>
      <c r="Z3153" s="72">
        <f t="shared" si="1694"/>
        <v>0</v>
      </c>
      <c r="AA3153" s="2">
        <f t="shared" si="1680"/>
        <v>0</v>
      </c>
      <c r="AB3153" s="12">
        <f t="shared" si="1702"/>
        <v>4.6600000000000003E-2</v>
      </c>
      <c r="AC3153" s="17">
        <f t="shared" si="1695"/>
        <v>6</v>
      </c>
      <c r="AD3153" s="17">
        <v>252</v>
      </c>
      <c r="AE3153" s="13">
        <f t="shared" si="1673"/>
        <v>1.0010850360000001</v>
      </c>
      <c r="AF3153" s="2">
        <f t="shared" si="1681"/>
        <v>281.55440148999998</v>
      </c>
      <c r="AG3153" s="2">
        <f t="shared" si="1696"/>
        <v>296.27338323999999</v>
      </c>
      <c r="AH3153" s="3">
        <f t="shared" si="1697"/>
        <v>0</v>
      </c>
      <c r="AI3153" s="4" t="str">
        <f t="shared" si="1674"/>
        <v>A+J=</v>
      </c>
      <c r="AJ3153" s="11">
        <f t="shared" si="1703"/>
        <v>44330</v>
      </c>
      <c r="AK3153" s="11"/>
      <c r="AL3153" s="4"/>
      <c r="AM3153" s="1"/>
      <c r="AN3153" s="11"/>
      <c r="AO3153" s="1"/>
      <c r="AP3153" s="1"/>
      <c r="AQ3153" s="3"/>
      <c r="AR3153" s="3"/>
      <c r="AS3153" s="6"/>
      <c r="AT3153" s="1"/>
      <c r="AU3153" s="1"/>
      <c r="AV3153" s="1"/>
      <c r="AW3153" s="1"/>
      <c r="AX3153" s="1"/>
      <c r="AY3153" s="1"/>
      <c r="AZ3153" s="1"/>
      <c r="BA3153" s="1"/>
      <c r="BB3153" s="1"/>
    </row>
    <row r="3154" spans="1:54" x14ac:dyDescent="0.2">
      <c r="A3154" s="158">
        <f t="shared" si="1698"/>
        <v>44310</v>
      </c>
      <c r="B3154" s="2">
        <f t="shared" si="1682"/>
        <v>273514.99693180219</v>
      </c>
      <c r="C3154" s="2">
        <f t="shared" si="1699"/>
        <v>169817.83047670999</v>
      </c>
      <c r="D3154" s="2">
        <f>SUM(Y3154:Y$3268)</f>
        <v>7708.5807750000004</v>
      </c>
      <c r="E3154" s="73">
        <f t="shared" si="1683"/>
        <v>162109.24970170998</v>
      </c>
      <c r="F3154" s="88">
        <f t="shared" si="1676"/>
        <v>5622.43</v>
      </c>
      <c r="G3154" s="3">
        <f>IF(AND(N3154=1,N3153&gt;1),VLOOKUP(A3153,[1]Plan1!$BK$81:$BM$259,3),G3153)</f>
        <v>5674.72</v>
      </c>
      <c r="H3154" s="11">
        <f t="shared" si="1677"/>
        <v>44242</v>
      </c>
      <c r="I3154" s="11">
        <f t="shared" si="1678"/>
        <v>44270</v>
      </c>
      <c r="J3154" s="12">
        <f t="shared" si="1684"/>
        <v>9.3002491805145304E-3</v>
      </c>
      <c r="K3154" s="11">
        <f t="shared" si="1700"/>
        <v>44330</v>
      </c>
      <c r="L3154" s="11">
        <f t="shared" si="1685"/>
        <v>44330</v>
      </c>
      <c r="M3154" s="1">
        <f t="shared" si="1671"/>
        <v>21</v>
      </c>
      <c r="N3154" s="1">
        <f t="shared" si="1686"/>
        <v>7</v>
      </c>
      <c r="O3154" s="2">
        <f t="shared" si="1687"/>
        <v>1.00309052</v>
      </c>
      <c r="P3154" s="13">
        <f t="shared" si="1679"/>
        <v>1.00859988</v>
      </c>
      <c r="Q3154" s="13">
        <f t="shared" si="1672"/>
        <v>1.6074641149979416</v>
      </c>
      <c r="R3154" s="2">
        <f t="shared" si="1675"/>
        <v>1.61243201</v>
      </c>
      <c r="S3154" s="2">
        <f t="shared" si="1701"/>
        <v>1.5280405699999999</v>
      </c>
      <c r="T3154" s="2">
        <f t="shared" si="1688"/>
        <v>259488.53447779</v>
      </c>
      <c r="U3154" s="2">
        <f t="shared" si="1689"/>
        <v>4070.4433863220415</v>
      </c>
      <c r="V3154" s="2">
        <f t="shared" si="1690"/>
        <v>99280.893634410153</v>
      </c>
      <c r="W3154" s="2">
        <f t="shared" si="1691"/>
        <v>273169.16749744216</v>
      </c>
      <c r="X3154" s="17">
        <f t="shared" si="1692"/>
        <v>0</v>
      </c>
      <c r="Y3154" s="2">
        <f t="shared" si="1693"/>
        <v>0</v>
      </c>
      <c r="Z3154" s="72">
        <f t="shared" si="1694"/>
        <v>0</v>
      </c>
      <c r="AA3154" s="2">
        <f t="shared" si="1680"/>
        <v>0</v>
      </c>
      <c r="AB3154" s="12">
        <f t="shared" si="1702"/>
        <v>4.6600000000000003E-2</v>
      </c>
      <c r="AC3154" s="17">
        <f t="shared" si="1695"/>
        <v>7</v>
      </c>
      <c r="AD3154" s="17">
        <v>252</v>
      </c>
      <c r="AE3154" s="13">
        <f t="shared" si="1673"/>
        <v>1.0012659900000001</v>
      </c>
      <c r="AF3154" s="2">
        <f t="shared" si="1681"/>
        <v>328.50988976000002</v>
      </c>
      <c r="AG3154" s="2">
        <f t="shared" si="1696"/>
        <v>345.82943435999999</v>
      </c>
      <c r="AH3154" s="3">
        <f t="shared" si="1697"/>
        <v>0</v>
      </c>
      <c r="AI3154" s="4" t="str">
        <f t="shared" si="1674"/>
        <v>A+J=</v>
      </c>
      <c r="AJ3154" s="11">
        <f t="shared" si="1703"/>
        <v>44330</v>
      </c>
      <c r="AK3154" s="11"/>
      <c r="AL3154" s="4"/>
      <c r="AM3154" s="1"/>
      <c r="AN3154" s="11"/>
      <c r="AO3154" s="1"/>
      <c r="AP3154" s="1"/>
      <c r="AQ3154" s="3"/>
      <c r="AR3154" s="3"/>
      <c r="AS3154" s="6"/>
      <c r="AT3154" s="1"/>
      <c r="AU3154" s="1"/>
      <c r="AV3154" s="1"/>
      <c r="AW3154" s="1"/>
      <c r="AX3154" s="1"/>
      <c r="AY3154" s="1"/>
      <c r="AZ3154" s="1"/>
      <c r="BA3154" s="1"/>
      <c r="BB3154" s="1"/>
    </row>
    <row r="3155" spans="1:54" x14ac:dyDescent="0.2">
      <c r="A3155" s="158">
        <f t="shared" si="1698"/>
        <v>44311</v>
      </c>
      <c r="B3155" s="2">
        <f t="shared" si="1682"/>
        <v>273514.99693180219</v>
      </c>
      <c r="C3155" s="2">
        <f t="shared" si="1699"/>
        <v>169817.83047670999</v>
      </c>
      <c r="D3155" s="2">
        <f>SUM(Y3155:Y$3268)</f>
        <v>7708.5807750000004</v>
      </c>
      <c r="E3155" s="73">
        <f t="shared" si="1683"/>
        <v>162109.24970170998</v>
      </c>
      <c r="F3155" s="88">
        <f t="shared" si="1676"/>
        <v>5622.43</v>
      </c>
      <c r="G3155" s="3">
        <f>IF(AND(N3155=1,N3154&gt;1),VLOOKUP(A3154,[1]Plan1!$BK$81:$BM$259,3),G3154)</f>
        <v>5674.72</v>
      </c>
      <c r="H3155" s="11">
        <f t="shared" si="1677"/>
        <v>44242</v>
      </c>
      <c r="I3155" s="11">
        <f t="shared" si="1678"/>
        <v>44270</v>
      </c>
      <c r="J3155" s="12">
        <f t="shared" si="1684"/>
        <v>9.3002491805145304E-3</v>
      </c>
      <c r="K3155" s="11">
        <f t="shared" si="1700"/>
        <v>44330</v>
      </c>
      <c r="L3155" s="11">
        <f t="shared" si="1685"/>
        <v>44330</v>
      </c>
      <c r="M3155" s="1">
        <f t="shared" si="1671"/>
        <v>21</v>
      </c>
      <c r="N3155" s="1">
        <f t="shared" si="1686"/>
        <v>7</v>
      </c>
      <c r="O3155" s="2">
        <f t="shared" si="1687"/>
        <v>1.00309052</v>
      </c>
      <c r="P3155" s="13">
        <f t="shared" si="1679"/>
        <v>1.00859988</v>
      </c>
      <c r="Q3155" s="13">
        <f t="shared" si="1672"/>
        <v>1.6074641149979416</v>
      </c>
      <c r="R3155" s="2">
        <f t="shared" si="1675"/>
        <v>1.61243201</v>
      </c>
      <c r="S3155" s="2">
        <f t="shared" si="1701"/>
        <v>1.5280405699999999</v>
      </c>
      <c r="T3155" s="2">
        <f t="shared" si="1688"/>
        <v>259488.53447779</v>
      </c>
      <c r="U3155" s="2">
        <f t="shared" si="1689"/>
        <v>4070.4433863220415</v>
      </c>
      <c r="V3155" s="2">
        <f t="shared" si="1690"/>
        <v>99280.893634410153</v>
      </c>
      <c r="W3155" s="2">
        <f t="shared" si="1691"/>
        <v>273169.16749744216</v>
      </c>
      <c r="X3155" s="17">
        <f t="shared" si="1692"/>
        <v>0</v>
      </c>
      <c r="Y3155" s="2">
        <f t="shared" si="1693"/>
        <v>0</v>
      </c>
      <c r="Z3155" s="72">
        <f t="shared" si="1694"/>
        <v>0</v>
      </c>
      <c r="AA3155" s="2">
        <f t="shared" si="1680"/>
        <v>0</v>
      </c>
      <c r="AB3155" s="12">
        <f t="shared" si="1702"/>
        <v>4.6600000000000003E-2</v>
      </c>
      <c r="AC3155" s="17">
        <f t="shared" si="1695"/>
        <v>7</v>
      </c>
      <c r="AD3155" s="17">
        <v>252</v>
      </c>
      <c r="AE3155" s="13">
        <f t="shared" si="1673"/>
        <v>1.0012659900000001</v>
      </c>
      <c r="AF3155" s="2">
        <f t="shared" si="1681"/>
        <v>328.50988976000002</v>
      </c>
      <c r="AG3155" s="2">
        <f t="shared" si="1696"/>
        <v>345.82943435999999</v>
      </c>
      <c r="AH3155" s="3">
        <f t="shared" si="1697"/>
        <v>0</v>
      </c>
      <c r="AI3155" s="4" t="str">
        <f t="shared" si="1674"/>
        <v>A+J=</v>
      </c>
      <c r="AJ3155" s="11">
        <f t="shared" si="1703"/>
        <v>44330</v>
      </c>
      <c r="AK3155" s="11"/>
      <c r="AL3155" s="4"/>
      <c r="AM3155" s="1"/>
      <c r="AN3155" s="11"/>
      <c r="AO3155" s="1"/>
      <c r="AP3155" s="1"/>
      <c r="AQ3155" s="3"/>
      <c r="AR3155" s="3"/>
      <c r="AS3155" s="6"/>
      <c r="AT3155" s="1"/>
      <c r="AU3155" s="1"/>
      <c r="AV3155" s="1"/>
      <c r="AW3155" s="1"/>
      <c r="AX3155" s="1"/>
      <c r="AY3155" s="1"/>
      <c r="AZ3155" s="1"/>
      <c r="BA3155" s="1"/>
      <c r="BB3155" s="1"/>
    </row>
    <row r="3156" spans="1:54" x14ac:dyDescent="0.2">
      <c r="A3156" s="158">
        <f t="shared" si="1698"/>
        <v>44312</v>
      </c>
      <c r="B3156" s="2">
        <f t="shared" si="1682"/>
        <v>273514.99693180219</v>
      </c>
      <c r="C3156" s="2">
        <f t="shared" si="1699"/>
        <v>169817.83047670999</v>
      </c>
      <c r="D3156" s="2">
        <f>SUM(Y3156:Y$3268)</f>
        <v>7708.5807750000004</v>
      </c>
      <c r="E3156" s="73">
        <f t="shared" si="1683"/>
        <v>162109.24970170998</v>
      </c>
      <c r="F3156" s="88">
        <f t="shared" si="1676"/>
        <v>5622.43</v>
      </c>
      <c r="G3156" s="3">
        <f>IF(AND(N3156=1,N3155&gt;1),VLOOKUP(A3155,[1]Plan1!$BK$81:$BM$259,3),G3155)</f>
        <v>5674.72</v>
      </c>
      <c r="H3156" s="11">
        <f t="shared" si="1677"/>
        <v>44242</v>
      </c>
      <c r="I3156" s="11">
        <f t="shared" si="1678"/>
        <v>44270</v>
      </c>
      <c r="J3156" s="12">
        <f t="shared" si="1684"/>
        <v>9.3002491805145304E-3</v>
      </c>
      <c r="K3156" s="11">
        <f t="shared" si="1700"/>
        <v>44330</v>
      </c>
      <c r="L3156" s="11">
        <f t="shared" si="1685"/>
        <v>44330</v>
      </c>
      <c r="M3156" s="1">
        <f t="shared" si="1671"/>
        <v>21</v>
      </c>
      <c r="N3156" s="1">
        <f t="shared" si="1686"/>
        <v>7</v>
      </c>
      <c r="O3156" s="2">
        <f t="shared" si="1687"/>
        <v>1.00309052</v>
      </c>
      <c r="P3156" s="13">
        <f t="shared" si="1679"/>
        <v>1.00859988</v>
      </c>
      <c r="Q3156" s="13">
        <f t="shared" si="1672"/>
        <v>1.6074641149979416</v>
      </c>
      <c r="R3156" s="2">
        <f t="shared" si="1675"/>
        <v>1.61243201</v>
      </c>
      <c r="S3156" s="2">
        <f t="shared" si="1701"/>
        <v>1.5280405699999999</v>
      </c>
      <c r="T3156" s="2">
        <f t="shared" si="1688"/>
        <v>259488.53447779</v>
      </c>
      <c r="U3156" s="2">
        <f t="shared" si="1689"/>
        <v>4070.4433863220415</v>
      </c>
      <c r="V3156" s="2">
        <f t="shared" si="1690"/>
        <v>99280.893634410153</v>
      </c>
      <c r="W3156" s="2">
        <f t="shared" si="1691"/>
        <v>273169.16749744216</v>
      </c>
      <c r="X3156" s="17">
        <f t="shared" si="1692"/>
        <v>0</v>
      </c>
      <c r="Y3156" s="2">
        <f t="shared" si="1693"/>
        <v>0</v>
      </c>
      <c r="Z3156" s="72">
        <f t="shared" si="1694"/>
        <v>0</v>
      </c>
      <c r="AA3156" s="2">
        <f t="shared" si="1680"/>
        <v>0</v>
      </c>
      <c r="AB3156" s="12">
        <f t="shared" si="1702"/>
        <v>4.6600000000000003E-2</v>
      </c>
      <c r="AC3156" s="17">
        <f t="shared" si="1695"/>
        <v>7</v>
      </c>
      <c r="AD3156" s="17">
        <v>252</v>
      </c>
      <c r="AE3156" s="13">
        <f t="shared" si="1673"/>
        <v>1.0012659900000001</v>
      </c>
      <c r="AF3156" s="2">
        <f t="shared" si="1681"/>
        <v>328.50988976000002</v>
      </c>
      <c r="AG3156" s="2">
        <f t="shared" si="1696"/>
        <v>345.82943435999999</v>
      </c>
      <c r="AH3156" s="3">
        <f t="shared" si="1697"/>
        <v>0</v>
      </c>
      <c r="AI3156" s="4" t="str">
        <f t="shared" si="1674"/>
        <v>A+J=</v>
      </c>
      <c r="AJ3156" s="11">
        <f t="shared" si="1703"/>
        <v>44330</v>
      </c>
      <c r="AK3156" s="11"/>
      <c r="AL3156" s="4"/>
      <c r="AM3156" s="1"/>
      <c r="AN3156" s="11"/>
      <c r="AO3156" s="1"/>
      <c r="AP3156" s="1"/>
      <c r="AQ3156" s="3"/>
      <c r="AR3156" s="3"/>
      <c r="AS3156" s="6"/>
      <c r="AT3156" s="1"/>
      <c r="AU3156" s="1"/>
      <c r="AV3156" s="1"/>
      <c r="AW3156" s="1"/>
      <c r="AX3156" s="1"/>
      <c r="AY3156" s="1"/>
      <c r="AZ3156" s="1"/>
      <c r="BA3156" s="1"/>
      <c r="BB3156" s="1"/>
    </row>
    <row r="3157" spans="1:54" x14ac:dyDescent="0.2">
      <c r="A3157" s="158">
        <f t="shared" si="1698"/>
        <v>44313</v>
      </c>
      <c r="B3157" s="2">
        <f t="shared" si="1682"/>
        <v>273679.85506407765</v>
      </c>
      <c r="C3157" s="2">
        <f t="shared" si="1699"/>
        <v>169817.83047670999</v>
      </c>
      <c r="D3157" s="2">
        <f>SUM(Y3157:Y$3268)</f>
        <v>7708.5807750000004</v>
      </c>
      <c r="E3157" s="73">
        <f t="shared" si="1683"/>
        <v>162109.24970170998</v>
      </c>
      <c r="F3157" s="88">
        <f t="shared" si="1676"/>
        <v>5622.43</v>
      </c>
      <c r="G3157" s="3">
        <f>IF(AND(N3157=1,N3156&gt;1),VLOOKUP(A3156,[1]Plan1!$BK$81:$BM$259,3),G3156)</f>
        <v>5674.72</v>
      </c>
      <c r="H3157" s="11">
        <f t="shared" si="1677"/>
        <v>44242</v>
      </c>
      <c r="I3157" s="11">
        <f t="shared" si="1678"/>
        <v>44270</v>
      </c>
      <c r="J3157" s="12">
        <f t="shared" si="1684"/>
        <v>9.3002491805145304E-3</v>
      </c>
      <c r="K3157" s="11">
        <f t="shared" si="1700"/>
        <v>44330</v>
      </c>
      <c r="L3157" s="11">
        <f t="shared" si="1685"/>
        <v>44330</v>
      </c>
      <c r="M3157" s="1">
        <f t="shared" si="1671"/>
        <v>21</v>
      </c>
      <c r="N3157" s="1">
        <f t="shared" si="1686"/>
        <v>8</v>
      </c>
      <c r="O3157" s="2">
        <f t="shared" si="1687"/>
        <v>1.0035327999999999</v>
      </c>
      <c r="P3157" s="13">
        <f t="shared" si="1679"/>
        <v>1.00859988</v>
      </c>
      <c r="Q3157" s="13">
        <f t="shared" si="1672"/>
        <v>1.6074641149979416</v>
      </c>
      <c r="R3157" s="2">
        <f t="shared" si="1675"/>
        <v>1.61314296</v>
      </c>
      <c r="S3157" s="2">
        <f t="shared" si="1701"/>
        <v>1.5280405699999999</v>
      </c>
      <c r="T3157" s="2">
        <f t="shared" si="1688"/>
        <v>259488.53447779</v>
      </c>
      <c r="U3157" s="2">
        <f t="shared" si="1689"/>
        <v>4070.4433863220415</v>
      </c>
      <c r="V3157" s="2">
        <f t="shared" si="1690"/>
        <v>99396.145205485576</v>
      </c>
      <c r="W3157" s="2">
        <f t="shared" si="1691"/>
        <v>273284.41906851763</v>
      </c>
      <c r="X3157" s="17">
        <f t="shared" si="1692"/>
        <v>0</v>
      </c>
      <c r="Y3157" s="2">
        <f t="shared" si="1693"/>
        <v>0</v>
      </c>
      <c r="Z3157" s="72">
        <f t="shared" si="1694"/>
        <v>0</v>
      </c>
      <c r="AA3157" s="2">
        <f t="shared" si="1680"/>
        <v>0</v>
      </c>
      <c r="AB3157" s="12">
        <f t="shared" si="1702"/>
        <v>4.6600000000000003E-2</v>
      </c>
      <c r="AC3157" s="17">
        <f t="shared" si="1695"/>
        <v>8</v>
      </c>
      <c r="AD3157" s="17">
        <v>252</v>
      </c>
      <c r="AE3157" s="13">
        <f t="shared" si="1673"/>
        <v>1.001446976</v>
      </c>
      <c r="AF3157" s="2">
        <f t="shared" si="1681"/>
        <v>375.47368166000001</v>
      </c>
      <c r="AG3157" s="2">
        <f t="shared" si="1696"/>
        <v>395.43599555999998</v>
      </c>
      <c r="AH3157" s="3">
        <f t="shared" si="1697"/>
        <v>0</v>
      </c>
      <c r="AI3157" s="4" t="str">
        <f t="shared" si="1674"/>
        <v>A+J=</v>
      </c>
      <c r="AJ3157" s="11">
        <f t="shared" si="1703"/>
        <v>44330</v>
      </c>
      <c r="AK3157" s="11"/>
      <c r="AL3157" s="4"/>
      <c r="AM3157" s="1"/>
      <c r="AN3157" s="11"/>
      <c r="AO3157" s="1"/>
      <c r="AP3157" s="1"/>
      <c r="AQ3157" s="3"/>
      <c r="AR3157" s="3"/>
      <c r="AS3157" s="6"/>
      <c r="AT3157" s="1"/>
      <c r="AU3157" s="1"/>
      <c r="AV3157" s="1"/>
      <c r="AW3157" s="1"/>
      <c r="AX3157" s="1"/>
      <c r="AY3157" s="1"/>
      <c r="AZ3157" s="1"/>
      <c r="BA3157" s="1"/>
      <c r="BB3157" s="1"/>
    </row>
    <row r="3158" spans="1:54" x14ac:dyDescent="0.2">
      <c r="A3158" s="158">
        <f t="shared" si="1698"/>
        <v>44314</v>
      </c>
      <c r="B3158" s="2">
        <f t="shared" si="1682"/>
        <v>273844.81616920291</v>
      </c>
      <c r="C3158" s="2">
        <f t="shared" si="1699"/>
        <v>169817.83047670999</v>
      </c>
      <c r="D3158" s="2">
        <f>SUM(Y3158:Y$3268)</f>
        <v>7708.5807750000004</v>
      </c>
      <c r="E3158" s="73">
        <f t="shared" si="1683"/>
        <v>162109.24970170998</v>
      </c>
      <c r="F3158" s="88">
        <f t="shared" si="1676"/>
        <v>5622.43</v>
      </c>
      <c r="G3158" s="3">
        <f>IF(AND(N3158=1,N3157&gt;1),VLOOKUP(A3157,[1]Plan1!$BK$81:$BM$259,3),G3157)</f>
        <v>5674.72</v>
      </c>
      <c r="H3158" s="11">
        <f t="shared" si="1677"/>
        <v>44242</v>
      </c>
      <c r="I3158" s="11">
        <f t="shared" si="1678"/>
        <v>44270</v>
      </c>
      <c r="J3158" s="12">
        <f t="shared" si="1684"/>
        <v>9.3002491805145304E-3</v>
      </c>
      <c r="K3158" s="11">
        <f t="shared" si="1700"/>
        <v>44330</v>
      </c>
      <c r="L3158" s="11">
        <f t="shared" si="1685"/>
        <v>44330</v>
      </c>
      <c r="M3158" s="1">
        <f t="shared" si="1671"/>
        <v>21</v>
      </c>
      <c r="N3158" s="1">
        <f t="shared" si="1686"/>
        <v>9</v>
      </c>
      <c r="O3158" s="2">
        <f t="shared" si="1687"/>
        <v>1.0039752799999999</v>
      </c>
      <c r="P3158" s="13">
        <f t="shared" si="1679"/>
        <v>1.00859988</v>
      </c>
      <c r="Q3158" s="13">
        <f t="shared" si="1672"/>
        <v>1.6074641149979416</v>
      </c>
      <c r="R3158" s="2">
        <f t="shared" si="1675"/>
        <v>1.6138542300000001</v>
      </c>
      <c r="S3158" s="2">
        <f t="shared" si="1701"/>
        <v>1.5280405699999999</v>
      </c>
      <c r="T3158" s="2">
        <f t="shared" si="1688"/>
        <v>259488.53447779</v>
      </c>
      <c r="U3158" s="2">
        <f t="shared" si="1689"/>
        <v>4070.4433863220415</v>
      </c>
      <c r="V3158" s="2">
        <f t="shared" si="1690"/>
        <v>99511.448651520914</v>
      </c>
      <c r="W3158" s="2">
        <f t="shared" si="1691"/>
        <v>273399.72251455294</v>
      </c>
      <c r="X3158" s="17">
        <f t="shared" si="1692"/>
        <v>0</v>
      </c>
      <c r="Y3158" s="2">
        <f t="shared" si="1693"/>
        <v>0</v>
      </c>
      <c r="Z3158" s="72">
        <f t="shared" si="1694"/>
        <v>0</v>
      </c>
      <c r="AA3158" s="2">
        <f t="shared" si="1680"/>
        <v>0</v>
      </c>
      <c r="AB3158" s="12">
        <f t="shared" si="1702"/>
        <v>4.6600000000000003E-2</v>
      </c>
      <c r="AC3158" s="17">
        <f t="shared" si="1695"/>
        <v>9</v>
      </c>
      <c r="AD3158" s="17">
        <v>252</v>
      </c>
      <c r="AE3158" s="13">
        <f t="shared" si="1673"/>
        <v>1.0016279960000001</v>
      </c>
      <c r="AF3158" s="2">
        <f t="shared" si="1681"/>
        <v>422.44629616999998</v>
      </c>
      <c r="AG3158" s="2">
        <f t="shared" si="1696"/>
        <v>445.09365465000002</v>
      </c>
      <c r="AH3158" s="3">
        <f t="shared" si="1697"/>
        <v>0</v>
      </c>
      <c r="AI3158" s="4" t="str">
        <f t="shared" si="1674"/>
        <v>A+J=</v>
      </c>
      <c r="AJ3158" s="11">
        <f t="shared" si="1703"/>
        <v>44330</v>
      </c>
      <c r="AK3158" s="11"/>
      <c r="AL3158" s="4"/>
      <c r="AM3158" s="1"/>
      <c r="AN3158" s="11"/>
      <c r="AO3158" s="1"/>
      <c r="AP3158" s="1"/>
      <c r="AQ3158" s="3"/>
      <c r="AR3158" s="3"/>
      <c r="AS3158" s="6"/>
      <c r="AT3158" s="1"/>
      <c r="AU3158" s="1"/>
      <c r="AV3158" s="1"/>
      <c r="AW3158" s="1"/>
      <c r="AX3158" s="1"/>
      <c r="AY3158" s="1"/>
      <c r="AZ3158" s="1"/>
      <c r="BA3158" s="1"/>
      <c r="BB3158" s="1"/>
    </row>
    <row r="3159" spans="1:54" x14ac:dyDescent="0.2">
      <c r="A3159" s="158">
        <f t="shared" si="1698"/>
        <v>44315</v>
      </c>
      <c r="B3159" s="2">
        <f t="shared" si="1682"/>
        <v>274009.87811604567</v>
      </c>
      <c r="C3159" s="2">
        <f t="shared" si="1699"/>
        <v>169817.83047670999</v>
      </c>
      <c r="D3159" s="2">
        <f>SUM(Y3159:Y$3268)</f>
        <v>7708.5807750000004</v>
      </c>
      <c r="E3159" s="73">
        <f t="shared" si="1683"/>
        <v>162109.24970170998</v>
      </c>
      <c r="F3159" s="88">
        <f t="shared" si="1676"/>
        <v>5622.43</v>
      </c>
      <c r="G3159" s="3">
        <f>IF(AND(N3159=1,N3158&gt;1),VLOOKUP(A3158,[1]Plan1!$BK$81:$BM$259,3),G3158)</f>
        <v>5674.72</v>
      </c>
      <c r="H3159" s="11">
        <f t="shared" si="1677"/>
        <v>44242</v>
      </c>
      <c r="I3159" s="11">
        <f t="shared" si="1678"/>
        <v>44270</v>
      </c>
      <c r="J3159" s="12">
        <f t="shared" si="1684"/>
        <v>9.3002491805145304E-3</v>
      </c>
      <c r="K3159" s="11">
        <f t="shared" si="1700"/>
        <v>44330</v>
      </c>
      <c r="L3159" s="11">
        <f t="shared" si="1685"/>
        <v>44330</v>
      </c>
      <c r="M3159" s="1">
        <f t="shared" ref="M3159:M3222" si="1704">IF(L3159=L3158,M3158,NETWORKDAYS(L3158,L3159,$AN$194:$AN$348)-1)</f>
        <v>21</v>
      </c>
      <c r="N3159" s="1">
        <f t="shared" si="1686"/>
        <v>10</v>
      </c>
      <c r="O3159" s="2">
        <f t="shared" si="1687"/>
        <v>1.0044179499999999</v>
      </c>
      <c r="P3159" s="13">
        <f t="shared" si="1679"/>
        <v>1.00859988</v>
      </c>
      <c r="Q3159" s="13">
        <f t="shared" si="1672"/>
        <v>1.6074641149979416</v>
      </c>
      <c r="R3159" s="2">
        <f t="shared" si="1675"/>
        <v>1.61456581</v>
      </c>
      <c r="S3159" s="2">
        <f t="shared" si="1701"/>
        <v>1.5280405699999999</v>
      </c>
      <c r="T3159" s="2">
        <f t="shared" si="1688"/>
        <v>259488.53447779</v>
      </c>
      <c r="U3159" s="2">
        <f t="shared" si="1689"/>
        <v>4070.4433863220415</v>
      </c>
      <c r="V3159" s="2">
        <f t="shared" si="1690"/>
        <v>99626.802351423656</v>
      </c>
      <c r="W3159" s="2">
        <f t="shared" si="1691"/>
        <v>273515.07621445565</v>
      </c>
      <c r="X3159" s="17">
        <f t="shared" si="1692"/>
        <v>0</v>
      </c>
      <c r="Y3159" s="2">
        <f t="shared" si="1693"/>
        <v>0</v>
      </c>
      <c r="Z3159" s="72">
        <f t="shared" si="1694"/>
        <v>0</v>
      </c>
      <c r="AA3159" s="2">
        <f t="shared" si="1680"/>
        <v>0</v>
      </c>
      <c r="AB3159" s="12">
        <f t="shared" si="1702"/>
        <v>4.6600000000000003E-2</v>
      </c>
      <c r="AC3159" s="17">
        <f t="shared" si="1695"/>
        <v>10</v>
      </c>
      <c r="AD3159" s="17">
        <v>252</v>
      </c>
      <c r="AE3159" s="13">
        <f t="shared" si="1673"/>
        <v>1.0018090479999999</v>
      </c>
      <c r="AF3159" s="2">
        <f t="shared" si="1681"/>
        <v>469.42721431000001</v>
      </c>
      <c r="AG3159" s="2">
        <f t="shared" si="1696"/>
        <v>494.80190159</v>
      </c>
      <c r="AH3159" s="3">
        <f t="shared" si="1697"/>
        <v>0</v>
      </c>
      <c r="AI3159" s="4" t="str">
        <f t="shared" si="1674"/>
        <v>A+J=</v>
      </c>
      <c r="AJ3159" s="11">
        <f t="shared" si="1703"/>
        <v>44330</v>
      </c>
      <c r="AK3159" s="11"/>
      <c r="AL3159" s="4"/>
      <c r="AM3159" s="1"/>
      <c r="AN3159" s="11"/>
      <c r="AO3159" s="1"/>
      <c r="AP3159" s="1"/>
      <c r="AQ3159" s="3"/>
      <c r="AR3159" s="3"/>
      <c r="AS3159" s="6"/>
      <c r="AT3159" s="1"/>
      <c r="AU3159" s="1"/>
      <c r="AV3159" s="1"/>
      <c r="AW3159" s="1"/>
      <c r="AX3159" s="1"/>
      <c r="AY3159" s="1"/>
      <c r="AZ3159" s="1"/>
      <c r="BA3159" s="1"/>
      <c r="BB3159" s="1"/>
    </row>
    <row r="3160" spans="1:54" x14ac:dyDescent="0.2">
      <c r="A3160" s="158">
        <f t="shared" si="1698"/>
        <v>44316</v>
      </c>
      <c r="B3160" s="2">
        <f t="shared" si="1682"/>
        <v>274175.04094297584</v>
      </c>
      <c r="C3160" s="2">
        <f t="shared" si="1699"/>
        <v>169817.83047670999</v>
      </c>
      <c r="D3160" s="2">
        <f>SUM(Y3160:Y$3268)</f>
        <v>7708.5807750000004</v>
      </c>
      <c r="E3160" s="73">
        <f t="shared" si="1683"/>
        <v>162109.24970170998</v>
      </c>
      <c r="F3160" s="88">
        <f t="shared" si="1676"/>
        <v>5622.43</v>
      </c>
      <c r="G3160" s="3">
        <f>IF(AND(N3160=1,N3159&gt;1),VLOOKUP(A3159,[1]Plan1!$BK$81:$BM$259,3),G3159)</f>
        <v>5674.72</v>
      </c>
      <c r="H3160" s="11">
        <f t="shared" si="1677"/>
        <v>44242</v>
      </c>
      <c r="I3160" s="11">
        <f t="shared" si="1678"/>
        <v>44270</v>
      </c>
      <c r="J3160" s="12">
        <f t="shared" si="1684"/>
        <v>9.3002491805145304E-3</v>
      </c>
      <c r="K3160" s="11">
        <f t="shared" si="1700"/>
        <v>44330</v>
      </c>
      <c r="L3160" s="11">
        <f t="shared" si="1685"/>
        <v>44330</v>
      </c>
      <c r="M3160" s="1">
        <f t="shared" si="1704"/>
        <v>21</v>
      </c>
      <c r="N3160" s="1">
        <f t="shared" si="1686"/>
        <v>11</v>
      </c>
      <c r="O3160" s="2">
        <f t="shared" si="1687"/>
        <v>1.00486082</v>
      </c>
      <c r="P3160" s="13">
        <f t="shared" si="1679"/>
        <v>1.00859988</v>
      </c>
      <c r="Q3160" s="13">
        <f t="shared" si="1672"/>
        <v>1.6074641149979416</v>
      </c>
      <c r="R3160" s="2">
        <f t="shared" si="1675"/>
        <v>1.6152777</v>
      </c>
      <c r="S3160" s="2">
        <f t="shared" si="1701"/>
        <v>1.5280405699999999</v>
      </c>
      <c r="T3160" s="2">
        <f t="shared" si="1688"/>
        <v>259488.53447779</v>
      </c>
      <c r="U3160" s="2">
        <f t="shared" si="1689"/>
        <v>4070.4433863220415</v>
      </c>
      <c r="V3160" s="2">
        <f t="shared" si="1690"/>
        <v>99742.206305193817</v>
      </c>
      <c r="W3160" s="2">
        <f t="shared" si="1691"/>
        <v>273630.48016822583</v>
      </c>
      <c r="X3160" s="17">
        <f t="shared" si="1692"/>
        <v>0</v>
      </c>
      <c r="Y3160" s="2">
        <f t="shared" si="1693"/>
        <v>0</v>
      </c>
      <c r="Z3160" s="72">
        <f t="shared" si="1694"/>
        <v>0</v>
      </c>
      <c r="AA3160" s="2">
        <f t="shared" si="1680"/>
        <v>0</v>
      </c>
      <c r="AB3160" s="12">
        <f t="shared" si="1702"/>
        <v>4.6600000000000003E-2</v>
      </c>
      <c r="AC3160" s="17">
        <f t="shared" si="1695"/>
        <v>11</v>
      </c>
      <c r="AD3160" s="17">
        <v>252</v>
      </c>
      <c r="AE3160" s="13">
        <f t="shared" si="1673"/>
        <v>1.001990132</v>
      </c>
      <c r="AF3160" s="2">
        <f t="shared" si="1681"/>
        <v>516.41643609000005</v>
      </c>
      <c r="AG3160" s="2">
        <f t="shared" si="1696"/>
        <v>544.56077474999995</v>
      </c>
      <c r="AH3160" s="3">
        <f t="shared" si="1697"/>
        <v>0</v>
      </c>
      <c r="AI3160" s="4" t="str">
        <f t="shared" si="1674"/>
        <v>A+J=</v>
      </c>
      <c r="AJ3160" s="11">
        <f t="shared" si="1703"/>
        <v>44330</v>
      </c>
      <c r="AK3160" s="11"/>
      <c r="AL3160" s="4"/>
      <c r="AM3160" s="1"/>
      <c r="AN3160" s="11"/>
      <c r="AO3160" s="1"/>
      <c r="AP3160" s="1"/>
      <c r="AQ3160" s="3"/>
      <c r="AR3160" s="3"/>
      <c r="AS3160" s="6"/>
      <c r="AT3160" s="1"/>
      <c r="AU3160" s="1"/>
      <c r="AV3160" s="1"/>
      <c r="AW3160" s="1"/>
      <c r="AX3160" s="1"/>
      <c r="AY3160" s="1"/>
      <c r="AZ3160" s="1"/>
      <c r="BA3160" s="1"/>
      <c r="BB3160" s="1"/>
    </row>
    <row r="3161" spans="1:54" x14ac:dyDescent="0.2">
      <c r="A3161" s="158">
        <f t="shared" si="1698"/>
        <v>44317</v>
      </c>
      <c r="B3161" s="2">
        <f t="shared" si="1682"/>
        <v>274340.30686048587</v>
      </c>
      <c r="C3161" s="2">
        <f t="shared" si="1699"/>
        <v>169817.83047670999</v>
      </c>
      <c r="D3161" s="2">
        <f>SUM(Y3161:Y$3268)</f>
        <v>7708.5807750000004</v>
      </c>
      <c r="E3161" s="73">
        <f t="shared" si="1683"/>
        <v>162109.24970170998</v>
      </c>
      <c r="F3161" s="88">
        <f t="shared" si="1676"/>
        <v>5622.43</v>
      </c>
      <c r="G3161" s="3">
        <f>IF(AND(N3161=1,N3160&gt;1),VLOOKUP(A3160,[1]Plan1!$BK$81:$BM$259,3),G3160)</f>
        <v>5674.72</v>
      </c>
      <c r="H3161" s="11">
        <f t="shared" si="1677"/>
        <v>44242</v>
      </c>
      <c r="I3161" s="11">
        <f t="shared" si="1678"/>
        <v>44270</v>
      </c>
      <c r="J3161" s="12">
        <f t="shared" si="1684"/>
        <v>9.3002491805145304E-3</v>
      </c>
      <c r="K3161" s="11">
        <f t="shared" si="1700"/>
        <v>44330</v>
      </c>
      <c r="L3161" s="11">
        <f t="shared" si="1685"/>
        <v>44330</v>
      </c>
      <c r="M3161" s="1">
        <f t="shared" si="1704"/>
        <v>21</v>
      </c>
      <c r="N3161" s="1">
        <f t="shared" si="1686"/>
        <v>12</v>
      </c>
      <c r="O3161" s="2">
        <f t="shared" si="1687"/>
        <v>1.00530388</v>
      </c>
      <c r="P3161" s="13">
        <f t="shared" si="1679"/>
        <v>1.00859988</v>
      </c>
      <c r="Q3161" s="13">
        <f t="shared" si="1672"/>
        <v>1.6074641149979416</v>
      </c>
      <c r="R3161" s="2">
        <f t="shared" si="1675"/>
        <v>1.6159899099999999</v>
      </c>
      <c r="S3161" s="2">
        <f t="shared" si="1701"/>
        <v>1.5280405699999999</v>
      </c>
      <c r="T3161" s="2">
        <f t="shared" si="1688"/>
        <v>259488.53447779</v>
      </c>
      <c r="U3161" s="2">
        <f t="shared" si="1689"/>
        <v>4070.4433863220415</v>
      </c>
      <c r="V3161" s="2">
        <f t="shared" si="1690"/>
        <v>99857.662133923848</v>
      </c>
      <c r="W3161" s="2">
        <f t="shared" si="1691"/>
        <v>273745.93599695584</v>
      </c>
      <c r="X3161" s="17">
        <f t="shared" si="1692"/>
        <v>0</v>
      </c>
      <c r="Y3161" s="2">
        <f t="shared" si="1693"/>
        <v>0</v>
      </c>
      <c r="Z3161" s="72">
        <f t="shared" si="1694"/>
        <v>0</v>
      </c>
      <c r="AA3161" s="2">
        <f t="shared" si="1680"/>
        <v>0</v>
      </c>
      <c r="AB3161" s="12">
        <f t="shared" si="1702"/>
        <v>4.6600000000000003E-2</v>
      </c>
      <c r="AC3161" s="17">
        <f t="shared" si="1695"/>
        <v>12</v>
      </c>
      <c r="AD3161" s="17">
        <v>252</v>
      </c>
      <c r="AE3161" s="13">
        <f t="shared" si="1673"/>
        <v>1.00217125</v>
      </c>
      <c r="AF3161" s="2">
        <f t="shared" si="1681"/>
        <v>563.41448047999995</v>
      </c>
      <c r="AG3161" s="2">
        <f t="shared" si="1696"/>
        <v>594.37086352999995</v>
      </c>
      <c r="AH3161" s="3">
        <f t="shared" si="1697"/>
        <v>0</v>
      </c>
      <c r="AI3161" s="4" t="str">
        <f t="shared" si="1674"/>
        <v>A+J=</v>
      </c>
      <c r="AJ3161" s="11">
        <f t="shared" si="1703"/>
        <v>44330</v>
      </c>
      <c r="AK3161" s="11"/>
      <c r="AL3161" s="4"/>
      <c r="AM3161" s="1"/>
      <c r="AN3161" s="11"/>
      <c r="AO3161" s="1"/>
      <c r="AP3161" s="1"/>
      <c r="AQ3161" s="3"/>
      <c r="AR3161" s="3"/>
      <c r="AS3161" s="6"/>
      <c r="AT3161" s="1"/>
      <c r="AU3161" s="1"/>
      <c r="AV3161" s="1"/>
      <c r="AW3161" s="1"/>
      <c r="AX3161" s="1"/>
      <c r="AY3161" s="1"/>
      <c r="AZ3161" s="1"/>
      <c r="BA3161" s="1"/>
      <c r="BB3161" s="1"/>
    </row>
    <row r="3162" spans="1:54" x14ac:dyDescent="0.2">
      <c r="A3162" s="158">
        <f t="shared" si="1698"/>
        <v>44318</v>
      </c>
      <c r="B3162" s="2">
        <f t="shared" si="1682"/>
        <v>274340.30686048587</v>
      </c>
      <c r="C3162" s="2">
        <f t="shared" si="1699"/>
        <v>169817.83047670999</v>
      </c>
      <c r="D3162" s="2">
        <f>SUM(Y3162:Y$3268)</f>
        <v>7708.5807750000004</v>
      </c>
      <c r="E3162" s="73">
        <f t="shared" si="1683"/>
        <v>162109.24970170998</v>
      </c>
      <c r="F3162" s="88">
        <f t="shared" si="1676"/>
        <v>5622.43</v>
      </c>
      <c r="G3162" s="3">
        <f>IF(AND(N3162=1,N3161&gt;1),VLOOKUP(A3161,[1]Plan1!$BK$81:$BM$259,3),G3161)</f>
        <v>5674.72</v>
      </c>
      <c r="H3162" s="11">
        <f t="shared" si="1677"/>
        <v>44242</v>
      </c>
      <c r="I3162" s="11">
        <f t="shared" si="1678"/>
        <v>44270</v>
      </c>
      <c r="J3162" s="12">
        <f t="shared" si="1684"/>
        <v>9.3002491805145304E-3</v>
      </c>
      <c r="K3162" s="11">
        <f t="shared" si="1700"/>
        <v>44330</v>
      </c>
      <c r="L3162" s="11">
        <f t="shared" si="1685"/>
        <v>44330</v>
      </c>
      <c r="M3162" s="1">
        <f t="shared" si="1704"/>
        <v>21</v>
      </c>
      <c r="N3162" s="1">
        <f t="shared" si="1686"/>
        <v>12</v>
      </c>
      <c r="O3162" s="2">
        <f t="shared" si="1687"/>
        <v>1.00530388</v>
      </c>
      <c r="P3162" s="13">
        <f t="shared" si="1679"/>
        <v>1.00859988</v>
      </c>
      <c r="Q3162" s="13">
        <f t="shared" si="1672"/>
        <v>1.6074641149979416</v>
      </c>
      <c r="R3162" s="2">
        <f t="shared" si="1675"/>
        <v>1.6159899099999999</v>
      </c>
      <c r="S3162" s="2">
        <f t="shared" si="1701"/>
        <v>1.5280405699999999</v>
      </c>
      <c r="T3162" s="2">
        <f t="shared" si="1688"/>
        <v>259488.53447779</v>
      </c>
      <c r="U3162" s="2">
        <f t="shared" si="1689"/>
        <v>4070.4433863220415</v>
      </c>
      <c r="V3162" s="2">
        <f t="shared" si="1690"/>
        <v>99857.662133923848</v>
      </c>
      <c r="W3162" s="2">
        <f t="shared" si="1691"/>
        <v>273745.93599695584</v>
      </c>
      <c r="X3162" s="17">
        <f t="shared" si="1692"/>
        <v>0</v>
      </c>
      <c r="Y3162" s="2">
        <f t="shared" si="1693"/>
        <v>0</v>
      </c>
      <c r="Z3162" s="72">
        <f t="shared" si="1694"/>
        <v>0</v>
      </c>
      <c r="AA3162" s="2">
        <f t="shared" si="1680"/>
        <v>0</v>
      </c>
      <c r="AB3162" s="12">
        <f t="shared" si="1702"/>
        <v>4.6600000000000003E-2</v>
      </c>
      <c r="AC3162" s="17">
        <f t="shared" si="1695"/>
        <v>12</v>
      </c>
      <c r="AD3162" s="17">
        <v>252</v>
      </c>
      <c r="AE3162" s="13">
        <f t="shared" si="1673"/>
        <v>1.00217125</v>
      </c>
      <c r="AF3162" s="2">
        <f t="shared" si="1681"/>
        <v>563.41448047999995</v>
      </c>
      <c r="AG3162" s="2">
        <f t="shared" si="1696"/>
        <v>594.37086352999995</v>
      </c>
      <c r="AH3162" s="3">
        <f t="shared" si="1697"/>
        <v>0</v>
      </c>
      <c r="AI3162" s="4" t="str">
        <f t="shared" si="1674"/>
        <v>A+J=</v>
      </c>
      <c r="AJ3162" s="11">
        <f t="shared" si="1703"/>
        <v>44330</v>
      </c>
      <c r="AK3162" s="11"/>
      <c r="AL3162" s="4"/>
      <c r="AM3162" s="1"/>
      <c r="AN3162" s="11"/>
      <c r="AO3162" s="1"/>
      <c r="AP3162" s="1"/>
      <c r="AQ3162" s="3"/>
      <c r="AR3162" s="3"/>
      <c r="AS3162" s="6"/>
      <c r="AT3162" s="1"/>
      <c r="AU3162" s="1"/>
      <c r="AV3162" s="1"/>
      <c r="AW3162" s="1"/>
      <c r="AX3162" s="1"/>
      <c r="AY3162" s="1"/>
      <c r="AZ3162" s="1"/>
      <c r="BA3162" s="1"/>
      <c r="BB3162" s="1"/>
    </row>
    <row r="3163" spans="1:54" x14ac:dyDescent="0.2">
      <c r="A3163" s="158">
        <f t="shared" si="1698"/>
        <v>44319</v>
      </c>
      <c r="B3163" s="2">
        <f t="shared" si="1682"/>
        <v>274340.30686048587</v>
      </c>
      <c r="C3163" s="2">
        <f t="shared" si="1699"/>
        <v>169817.83047670999</v>
      </c>
      <c r="D3163" s="2">
        <f>SUM(Y3163:Y$3268)</f>
        <v>7708.5807750000004</v>
      </c>
      <c r="E3163" s="73">
        <f t="shared" si="1683"/>
        <v>162109.24970170998</v>
      </c>
      <c r="F3163" s="88">
        <f t="shared" si="1676"/>
        <v>5622.43</v>
      </c>
      <c r="G3163" s="3">
        <f>IF(AND(N3163=1,N3162&gt;1),VLOOKUP(A3162,[1]Plan1!$BK$81:$BM$259,3),G3162)</f>
        <v>5674.72</v>
      </c>
      <c r="H3163" s="11">
        <f t="shared" si="1677"/>
        <v>44242</v>
      </c>
      <c r="I3163" s="11">
        <f t="shared" si="1678"/>
        <v>44270</v>
      </c>
      <c r="J3163" s="12">
        <f t="shared" si="1684"/>
        <v>9.3002491805145304E-3</v>
      </c>
      <c r="K3163" s="11">
        <f t="shared" si="1700"/>
        <v>44330</v>
      </c>
      <c r="L3163" s="11">
        <f t="shared" si="1685"/>
        <v>44330</v>
      </c>
      <c r="M3163" s="1">
        <f t="shared" si="1704"/>
        <v>21</v>
      </c>
      <c r="N3163" s="1">
        <f t="shared" si="1686"/>
        <v>12</v>
      </c>
      <c r="O3163" s="2">
        <f t="shared" si="1687"/>
        <v>1.00530388</v>
      </c>
      <c r="P3163" s="13">
        <f t="shared" si="1679"/>
        <v>1.00859988</v>
      </c>
      <c r="Q3163" s="13">
        <f t="shared" si="1672"/>
        <v>1.6074641149979416</v>
      </c>
      <c r="R3163" s="2">
        <f t="shared" si="1675"/>
        <v>1.6159899099999999</v>
      </c>
      <c r="S3163" s="2">
        <f t="shared" si="1701"/>
        <v>1.5280405699999999</v>
      </c>
      <c r="T3163" s="2">
        <f t="shared" si="1688"/>
        <v>259488.53447779</v>
      </c>
      <c r="U3163" s="2">
        <f t="shared" si="1689"/>
        <v>4070.4433863220415</v>
      </c>
      <c r="V3163" s="2">
        <f t="shared" si="1690"/>
        <v>99857.662133923848</v>
      </c>
      <c r="W3163" s="2">
        <f t="shared" si="1691"/>
        <v>273745.93599695584</v>
      </c>
      <c r="X3163" s="17">
        <f t="shared" si="1692"/>
        <v>0</v>
      </c>
      <c r="Y3163" s="2">
        <f t="shared" si="1693"/>
        <v>0</v>
      </c>
      <c r="Z3163" s="72">
        <f t="shared" si="1694"/>
        <v>0</v>
      </c>
      <c r="AA3163" s="2">
        <f t="shared" si="1680"/>
        <v>0</v>
      </c>
      <c r="AB3163" s="12">
        <f t="shared" si="1702"/>
        <v>4.6600000000000003E-2</v>
      </c>
      <c r="AC3163" s="17">
        <f t="shared" si="1695"/>
        <v>12</v>
      </c>
      <c r="AD3163" s="17">
        <v>252</v>
      </c>
      <c r="AE3163" s="13">
        <f t="shared" si="1673"/>
        <v>1.00217125</v>
      </c>
      <c r="AF3163" s="2">
        <f t="shared" si="1681"/>
        <v>563.41448047999995</v>
      </c>
      <c r="AG3163" s="2">
        <f t="shared" si="1696"/>
        <v>594.37086352999995</v>
      </c>
      <c r="AH3163" s="3">
        <f t="shared" si="1697"/>
        <v>0</v>
      </c>
      <c r="AI3163" s="4" t="str">
        <f t="shared" si="1674"/>
        <v>A+J=</v>
      </c>
      <c r="AJ3163" s="11">
        <f t="shared" si="1703"/>
        <v>44330</v>
      </c>
      <c r="AK3163" s="11"/>
      <c r="AL3163" s="4"/>
      <c r="AM3163" s="1"/>
      <c r="AN3163" s="11"/>
      <c r="AO3163" s="1"/>
      <c r="AP3163" s="1"/>
      <c r="AQ3163" s="3"/>
      <c r="AR3163" s="3"/>
      <c r="AS3163" s="6"/>
      <c r="AT3163" s="1"/>
      <c r="AU3163" s="1"/>
      <c r="AV3163" s="1"/>
      <c r="AW3163" s="1"/>
      <c r="AX3163" s="1"/>
      <c r="AY3163" s="1"/>
      <c r="AZ3163" s="1"/>
      <c r="BA3163" s="1"/>
      <c r="BB3163" s="1"/>
    </row>
    <row r="3164" spans="1:54" x14ac:dyDescent="0.2">
      <c r="A3164" s="158">
        <f t="shared" si="1698"/>
        <v>44320</v>
      </c>
      <c r="B3164" s="2">
        <f t="shared" si="1682"/>
        <v>274505.67373589333</v>
      </c>
      <c r="C3164" s="2">
        <f t="shared" si="1699"/>
        <v>169817.83047670999</v>
      </c>
      <c r="D3164" s="2">
        <f>SUM(Y3164:Y$3268)</f>
        <v>7708.5807750000004</v>
      </c>
      <c r="E3164" s="73">
        <f t="shared" si="1683"/>
        <v>162109.24970170998</v>
      </c>
      <c r="F3164" s="88">
        <f t="shared" si="1676"/>
        <v>5622.43</v>
      </c>
      <c r="G3164" s="3">
        <f>IF(AND(N3164=1,N3163&gt;1),VLOOKUP(A3163,[1]Plan1!$BK$81:$BM$259,3),G3163)</f>
        <v>5674.72</v>
      </c>
      <c r="H3164" s="11">
        <f t="shared" si="1677"/>
        <v>44242</v>
      </c>
      <c r="I3164" s="11">
        <f t="shared" si="1678"/>
        <v>44270</v>
      </c>
      <c r="J3164" s="12">
        <f t="shared" si="1684"/>
        <v>9.3002491805145304E-3</v>
      </c>
      <c r="K3164" s="11">
        <f t="shared" si="1700"/>
        <v>44330</v>
      </c>
      <c r="L3164" s="11">
        <f t="shared" si="1685"/>
        <v>44330</v>
      </c>
      <c r="M3164" s="1">
        <f t="shared" si="1704"/>
        <v>21</v>
      </c>
      <c r="N3164" s="1">
        <f t="shared" si="1686"/>
        <v>13</v>
      </c>
      <c r="O3164" s="2">
        <f t="shared" si="1687"/>
        <v>1.00574714</v>
      </c>
      <c r="P3164" s="13">
        <f t="shared" si="1679"/>
        <v>1.00859988</v>
      </c>
      <c r="Q3164" s="13">
        <f t="shared" si="1672"/>
        <v>1.6074641149979416</v>
      </c>
      <c r="R3164" s="2">
        <f t="shared" si="1675"/>
        <v>1.6167024299999999</v>
      </c>
      <c r="S3164" s="2">
        <f t="shared" si="1701"/>
        <v>1.5280405699999999</v>
      </c>
      <c r="T3164" s="2">
        <f t="shared" si="1688"/>
        <v>259488.53447779</v>
      </c>
      <c r="U3164" s="2">
        <f t="shared" si="1689"/>
        <v>4070.4433863220415</v>
      </c>
      <c r="V3164" s="2">
        <f t="shared" si="1690"/>
        <v>99973.168216521313</v>
      </c>
      <c r="W3164" s="2">
        <f t="shared" si="1691"/>
        <v>273861.44207955332</v>
      </c>
      <c r="X3164" s="17">
        <f t="shared" si="1692"/>
        <v>0</v>
      </c>
      <c r="Y3164" s="2">
        <f t="shared" si="1693"/>
        <v>0</v>
      </c>
      <c r="Z3164" s="72">
        <f t="shared" si="1694"/>
        <v>0</v>
      </c>
      <c r="AA3164" s="2">
        <f t="shared" si="1680"/>
        <v>0</v>
      </c>
      <c r="AB3164" s="12">
        <f t="shared" si="1702"/>
        <v>4.6600000000000003E-2</v>
      </c>
      <c r="AC3164" s="17">
        <f t="shared" si="1695"/>
        <v>13</v>
      </c>
      <c r="AD3164" s="17">
        <v>252</v>
      </c>
      <c r="AE3164" s="13">
        <f t="shared" si="1673"/>
        <v>1.0023523999999999</v>
      </c>
      <c r="AF3164" s="2">
        <f t="shared" si="1681"/>
        <v>610.42082849999997</v>
      </c>
      <c r="AG3164" s="2">
        <f t="shared" si="1696"/>
        <v>644.23165633999997</v>
      </c>
      <c r="AH3164" s="3">
        <f t="shared" si="1697"/>
        <v>0</v>
      </c>
      <c r="AI3164" s="4" t="str">
        <f t="shared" si="1674"/>
        <v>A+J=</v>
      </c>
      <c r="AJ3164" s="11">
        <f t="shared" si="1703"/>
        <v>44330</v>
      </c>
      <c r="AK3164" s="11"/>
      <c r="AL3164" s="4"/>
      <c r="AM3164" s="1"/>
      <c r="AN3164" s="11"/>
      <c r="AO3164" s="1"/>
      <c r="AP3164" s="1"/>
      <c r="AQ3164" s="3"/>
      <c r="AR3164" s="3"/>
      <c r="AS3164" s="6"/>
      <c r="AT3164" s="1"/>
      <c r="AU3164" s="1"/>
      <c r="AV3164" s="1"/>
      <c r="AW3164" s="1"/>
      <c r="AX3164" s="1"/>
      <c r="AY3164" s="1"/>
      <c r="AZ3164" s="1"/>
      <c r="BA3164" s="1"/>
      <c r="BB3164" s="1"/>
    </row>
    <row r="3165" spans="1:54" x14ac:dyDescent="0.2">
      <c r="A3165" s="158">
        <f t="shared" si="1698"/>
        <v>44321</v>
      </c>
      <c r="B3165" s="2">
        <f t="shared" si="1682"/>
        <v>274671.14188158821</v>
      </c>
      <c r="C3165" s="2">
        <f t="shared" si="1699"/>
        <v>169817.83047670999</v>
      </c>
      <c r="D3165" s="2">
        <f>SUM(Y3165:Y$3268)</f>
        <v>7708.5807750000004</v>
      </c>
      <c r="E3165" s="73">
        <f t="shared" si="1683"/>
        <v>162109.24970170998</v>
      </c>
      <c r="F3165" s="88">
        <f t="shared" si="1676"/>
        <v>5622.43</v>
      </c>
      <c r="G3165" s="3">
        <f>IF(AND(N3165=1,N3164&gt;1),VLOOKUP(A3164,[1]Plan1!$BK$81:$BM$259,3),G3164)</f>
        <v>5674.72</v>
      </c>
      <c r="H3165" s="11">
        <f t="shared" si="1677"/>
        <v>44242</v>
      </c>
      <c r="I3165" s="11">
        <f t="shared" si="1678"/>
        <v>44270</v>
      </c>
      <c r="J3165" s="12">
        <f t="shared" si="1684"/>
        <v>9.3002491805145304E-3</v>
      </c>
      <c r="K3165" s="11">
        <f t="shared" si="1700"/>
        <v>44330</v>
      </c>
      <c r="L3165" s="11">
        <f t="shared" si="1685"/>
        <v>44330</v>
      </c>
      <c r="M3165" s="1">
        <f t="shared" si="1704"/>
        <v>21</v>
      </c>
      <c r="N3165" s="1">
        <f t="shared" si="1686"/>
        <v>14</v>
      </c>
      <c r="O3165" s="2">
        <f t="shared" si="1687"/>
        <v>1.0061905900000001</v>
      </c>
      <c r="P3165" s="13">
        <f t="shared" si="1679"/>
        <v>1.00859988</v>
      </c>
      <c r="Q3165" s="13">
        <f t="shared" si="1672"/>
        <v>1.6074641149979416</v>
      </c>
      <c r="R3165" s="2">
        <f t="shared" si="1675"/>
        <v>1.61741526</v>
      </c>
      <c r="S3165" s="2">
        <f t="shared" si="1701"/>
        <v>1.5280405699999999</v>
      </c>
      <c r="T3165" s="2">
        <f t="shared" si="1688"/>
        <v>259488.53447779</v>
      </c>
      <c r="U3165" s="2">
        <f t="shared" si="1689"/>
        <v>4070.4433863220415</v>
      </c>
      <c r="V3165" s="2">
        <f t="shared" si="1690"/>
        <v>100088.7245529862</v>
      </c>
      <c r="W3165" s="2">
        <f t="shared" si="1691"/>
        <v>273976.99841601821</v>
      </c>
      <c r="X3165" s="17">
        <f t="shared" si="1692"/>
        <v>0</v>
      </c>
      <c r="Y3165" s="2">
        <f t="shared" si="1693"/>
        <v>0</v>
      </c>
      <c r="Z3165" s="72">
        <f t="shared" si="1694"/>
        <v>0</v>
      </c>
      <c r="AA3165" s="2">
        <f t="shared" si="1680"/>
        <v>0</v>
      </c>
      <c r="AB3165" s="12">
        <f t="shared" si="1702"/>
        <v>4.6600000000000003E-2</v>
      </c>
      <c r="AC3165" s="17">
        <f t="shared" si="1695"/>
        <v>14</v>
      </c>
      <c r="AD3165" s="17">
        <v>252</v>
      </c>
      <c r="AE3165" s="13">
        <f t="shared" si="1673"/>
        <v>1.002533583</v>
      </c>
      <c r="AF3165" s="2">
        <f t="shared" si="1681"/>
        <v>657.43573963999995</v>
      </c>
      <c r="AG3165" s="2">
        <f t="shared" si="1696"/>
        <v>694.14346556999999</v>
      </c>
      <c r="AH3165" s="3">
        <f t="shared" si="1697"/>
        <v>0</v>
      </c>
      <c r="AI3165" s="4" t="str">
        <f t="shared" si="1674"/>
        <v>A+J=</v>
      </c>
      <c r="AJ3165" s="11">
        <f t="shared" si="1703"/>
        <v>44330</v>
      </c>
      <c r="AK3165" s="11"/>
      <c r="AL3165" s="4"/>
      <c r="AM3165" s="1"/>
      <c r="AN3165" s="11"/>
      <c r="AO3165" s="1"/>
      <c r="AP3165" s="1"/>
      <c r="AQ3165" s="3"/>
      <c r="AR3165" s="3"/>
      <c r="AS3165" s="6"/>
      <c r="AT3165" s="1"/>
      <c r="AU3165" s="1"/>
      <c r="AV3165" s="1"/>
      <c r="AW3165" s="1"/>
      <c r="AX3165" s="1"/>
      <c r="AY3165" s="1"/>
      <c r="AZ3165" s="1"/>
      <c r="BA3165" s="1"/>
      <c r="BB3165" s="1"/>
    </row>
    <row r="3166" spans="1:54" x14ac:dyDescent="0.2">
      <c r="A3166" s="158">
        <f t="shared" si="1698"/>
        <v>44322</v>
      </c>
      <c r="B3166" s="2">
        <f t="shared" si="1682"/>
        <v>274836.71268772299</v>
      </c>
      <c r="C3166" s="2">
        <f t="shared" si="1699"/>
        <v>169817.83047670999</v>
      </c>
      <c r="D3166" s="2">
        <f>SUM(Y3166:Y$3268)</f>
        <v>7708.5807750000004</v>
      </c>
      <c r="E3166" s="73">
        <f t="shared" si="1683"/>
        <v>162109.24970170998</v>
      </c>
      <c r="F3166" s="88">
        <f t="shared" si="1676"/>
        <v>5622.43</v>
      </c>
      <c r="G3166" s="3">
        <f>IF(AND(N3166=1,N3165&gt;1),VLOOKUP(A3165,[1]Plan1!$BK$81:$BM$259,3),G3165)</f>
        <v>5674.72</v>
      </c>
      <c r="H3166" s="11">
        <f t="shared" si="1677"/>
        <v>44242</v>
      </c>
      <c r="I3166" s="11">
        <f t="shared" si="1678"/>
        <v>44270</v>
      </c>
      <c r="J3166" s="12">
        <f t="shared" si="1684"/>
        <v>9.3002491805145304E-3</v>
      </c>
      <c r="K3166" s="11">
        <f t="shared" si="1700"/>
        <v>44330</v>
      </c>
      <c r="L3166" s="11">
        <f t="shared" si="1685"/>
        <v>44330</v>
      </c>
      <c r="M3166" s="1">
        <f t="shared" si="1704"/>
        <v>21</v>
      </c>
      <c r="N3166" s="1">
        <f t="shared" si="1686"/>
        <v>15</v>
      </c>
      <c r="O3166" s="2">
        <f t="shared" si="1687"/>
        <v>1.0066342399999999</v>
      </c>
      <c r="P3166" s="13">
        <f t="shared" si="1679"/>
        <v>1.00859988</v>
      </c>
      <c r="Q3166" s="13">
        <f t="shared" si="1672"/>
        <v>1.6074641149979416</v>
      </c>
      <c r="R3166" s="2">
        <f t="shared" si="1675"/>
        <v>1.61812841</v>
      </c>
      <c r="S3166" s="2">
        <f t="shared" si="1701"/>
        <v>1.5280405699999999</v>
      </c>
      <c r="T3166" s="2">
        <f t="shared" si="1688"/>
        <v>259488.53447779</v>
      </c>
      <c r="U3166" s="2">
        <f t="shared" si="1689"/>
        <v>4070.4433863220415</v>
      </c>
      <c r="V3166" s="2">
        <f t="shared" si="1690"/>
        <v>100204.33276441095</v>
      </c>
      <c r="W3166" s="2">
        <f t="shared" si="1691"/>
        <v>274092.60662744299</v>
      </c>
      <c r="X3166" s="17">
        <f t="shared" si="1692"/>
        <v>0</v>
      </c>
      <c r="Y3166" s="2">
        <f t="shared" si="1693"/>
        <v>0</v>
      </c>
      <c r="Z3166" s="72">
        <f t="shared" si="1694"/>
        <v>0</v>
      </c>
      <c r="AA3166" s="2">
        <f t="shared" si="1680"/>
        <v>0</v>
      </c>
      <c r="AB3166" s="12">
        <f t="shared" si="1702"/>
        <v>4.6600000000000003E-2</v>
      </c>
      <c r="AC3166" s="17">
        <f t="shared" si="1695"/>
        <v>15</v>
      </c>
      <c r="AD3166" s="17">
        <v>252</v>
      </c>
      <c r="AE3166" s="13">
        <f t="shared" si="1673"/>
        <v>1.002714798</v>
      </c>
      <c r="AF3166" s="2">
        <f t="shared" si="1681"/>
        <v>704.45895442000005</v>
      </c>
      <c r="AG3166" s="2">
        <f t="shared" si="1696"/>
        <v>744.10606027999995</v>
      </c>
      <c r="AH3166" s="3">
        <f t="shared" si="1697"/>
        <v>0</v>
      </c>
      <c r="AI3166" s="4" t="str">
        <f t="shared" si="1674"/>
        <v>A+J=</v>
      </c>
      <c r="AJ3166" s="11">
        <f t="shared" si="1703"/>
        <v>44330</v>
      </c>
      <c r="AK3166" s="11"/>
      <c r="AL3166" s="4"/>
      <c r="AM3166" s="1"/>
      <c r="AN3166" s="11"/>
      <c r="AO3166" s="1"/>
      <c r="AP3166" s="1"/>
      <c r="AQ3166" s="3"/>
      <c r="AR3166" s="3"/>
      <c r="AS3166" s="6"/>
      <c r="AT3166" s="1"/>
      <c r="AU3166" s="1"/>
      <c r="AV3166" s="1"/>
      <c r="AW3166" s="1"/>
      <c r="AX3166" s="1"/>
      <c r="AY3166" s="1"/>
      <c r="AZ3166" s="1"/>
      <c r="BA3166" s="1"/>
      <c r="BB3166" s="1"/>
    </row>
    <row r="3167" spans="1:54" x14ac:dyDescent="0.2">
      <c r="A3167" s="158">
        <f t="shared" si="1698"/>
        <v>44323</v>
      </c>
      <c r="B3167" s="2">
        <f t="shared" si="1682"/>
        <v>275002.38511622517</v>
      </c>
      <c r="C3167" s="2">
        <f t="shared" si="1699"/>
        <v>169817.83047670999</v>
      </c>
      <c r="D3167" s="2">
        <f>SUM(Y3167:Y$3268)</f>
        <v>7708.5807750000004</v>
      </c>
      <c r="E3167" s="73">
        <f t="shared" si="1683"/>
        <v>162109.24970170998</v>
      </c>
      <c r="F3167" s="88">
        <f t="shared" si="1676"/>
        <v>5622.43</v>
      </c>
      <c r="G3167" s="3">
        <f>IF(AND(N3167=1,N3166&gt;1),VLOOKUP(A3166,[1]Plan1!$BK$81:$BM$259,3),G3166)</f>
        <v>5674.72</v>
      </c>
      <c r="H3167" s="11">
        <f t="shared" si="1677"/>
        <v>44242</v>
      </c>
      <c r="I3167" s="11">
        <f t="shared" si="1678"/>
        <v>44270</v>
      </c>
      <c r="J3167" s="12">
        <f t="shared" si="1684"/>
        <v>9.3002491805145304E-3</v>
      </c>
      <c r="K3167" s="11">
        <f t="shared" si="1700"/>
        <v>44330</v>
      </c>
      <c r="L3167" s="11">
        <f t="shared" si="1685"/>
        <v>44330</v>
      </c>
      <c r="M3167" s="1">
        <f t="shared" si="1704"/>
        <v>21</v>
      </c>
      <c r="N3167" s="1">
        <f t="shared" si="1686"/>
        <v>16</v>
      </c>
      <c r="O3167" s="2">
        <f t="shared" si="1687"/>
        <v>1.0070780800000001</v>
      </c>
      <c r="P3167" s="13">
        <f t="shared" si="1679"/>
        <v>1.00859988</v>
      </c>
      <c r="Q3167" s="13">
        <f t="shared" ref="Q3167:Q3230" si="1705">IF(L3167&gt;L3166,Q3166*P3167,Q3166)</f>
        <v>1.6074641149979416</v>
      </c>
      <c r="R3167" s="2">
        <f t="shared" si="1675"/>
        <v>1.61884187</v>
      </c>
      <c r="S3167" s="2">
        <f t="shared" si="1701"/>
        <v>1.5280405699999999</v>
      </c>
      <c r="T3167" s="2">
        <f t="shared" si="1688"/>
        <v>259488.53447779</v>
      </c>
      <c r="U3167" s="2">
        <f t="shared" si="1689"/>
        <v>4070.4433863220415</v>
      </c>
      <c r="V3167" s="2">
        <f t="shared" si="1690"/>
        <v>100319.99122970316</v>
      </c>
      <c r="W3167" s="2">
        <f t="shared" si="1691"/>
        <v>274208.26509273518</v>
      </c>
      <c r="X3167" s="17">
        <f t="shared" si="1692"/>
        <v>0</v>
      </c>
      <c r="Y3167" s="2">
        <f t="shared" si="1693"/>
        <v>0</v>
      </c>
      <c r="Z3167" s="72">
        <f t="shared" si="1694"/>
        <v>0</v>
      </c>
      <c r="AA3167" s="2">
        <f t="shared" si="1680"/>
        <v>0</v>
      </c>
      <c r="AB3167" s="12">
        <f t="shared" si="1702"/>
        <v>4.6600000000000003E-2</v>
      </c>
      <c r="AC3167" s="17">
        <f t="shared" si="1695"/>
        <v>16</v>
      </c>
      <c r="AD3167" s="17">
        <v>252</v>
      </c>
      <c r="AE3167" s="13">
        <f t="shared" ref="AE3167:AE3230" si="1706">ROUND((1+AB3167)^TRUNC((AC3167/AD3167),9),9)</f>
        <v>1.0028960469999999</v>
      </c>
      <c r="AF3167" s="2">
        <f t="shared" si="1681"/>
        <v>751.49099179999996</v>
      </c>
      <c r="AG3167" s="2">
        <f t="shared" si="1696"/>
        <v>794.12002348999999</v>
      </c>
      <c r="AH3167" s="3">
        <f t="shared" si="1697"/>
        <v>0</v>
      </c>
      <c r="AI3167" s="4" t="str">
        <f t="shared" si="1674"/>
        <v>A+J=</v>
      </c>
      <c r="AJ3167" s="11">
        <f t="shared" si="1703"/>
        <v>44330</v>
      </c>
      <c r="AK3167" s="11"/>
      <c r="AL3167" s="4"/>
      <c r="AM3167" s="1"/>
      <c r="AN3167" s="11"/>
      <c r="AO3167" s="1"/>
      <c r="AP3167" s="1"/>
      <c r="AQ3167" s="3"/>
      <c r="AR3167" s="3"/>
      <c r="AS3167" s="6"/>
      <c r="AT3167" s="1"/>
      <c r="AU3167" s="1"/>
      <c r="AV3167" s="1"/>
      <c r="AW3167" s="1"/>
      <c r="AX3167" s="1"/>
      <c r="AY3167" s="1"/>
      <c r="AZ3167" s="1"/>
      <c r="BA3167" s="1"/>
      <c r="BB3167" s="1"/>
    </row>
    <row r="3168" spans="1:54" x14ac:dyDescent="0.2">
      <c r="A3168" s="158">
        <f t="shared" si="1698"/>
        <v>44324</v>
      </c>
      <c r="B3168" s="2">
        <f t="shared" si="1682"/>
        <v>275168.1602836572</v>
      </c>
      <c r="C3168" s="2">
        <f t="shared" si="1699"/>
        <v>169817.83047670999</v>
      </c>
      <c r="D3168" s="2">
        <f>SUM(Y3168:Y$3268)</f>
        <v>7708.5807750000004</v>
      </c>
      <c r="E3168" s="73">
        <f t="shared" si="1683"/>
        <v>162109.24970170998</v>
      </c>
      <c r="F3168" s="88">
        <f t="shared" si="1676"/>
        <v>5622.43</v>
      </c>
      <c r="G3168" s="3">
        <f>IF(AND(N3168=1,N3167&gt;1),VLOOKUP(A3167,[1]Plan1!$BK$81:$BM$259,3),G3167)</f>
        <v>5674.72</v>
      </c>
      <c r="H3168" s="11">
        <f t="shared" si="1677"/>
        <v>44242</v>
      </c>
      <c r="I3168" s="11">
        <f t="shared" si="1678"/>
        <v>44270</v>
      </c>
      <c r="J3168" s="12">
        <f t="shared" si="1684"/>
        <v>9.3002491805145304E-3</v>
      </c>
      <c r="K3168" s="11">
        <f t="shared" si="1700"/>
        <v>44330</v>
      </c>
      <c r="L3168" s="11">
        <f t="shared" si="1685"/>
        <v>44330</v>
      </c>
      <c r="M3168" s="1">
        <f t="shared" si="1704"/>
        <v>21</v>
      </c>
      <c r="N3168" s="1">
        <f t="shared" si="1686"/>
        <v>17</v>
      </c>
      <c r="O3168" s="2">
        <f t="shared" si="1687"/>
        <v>1.00752212</v>
      </c>
      <c r="P3168" s="13">
        <f t="shared" si="1679"/>
        <v>1.00859988</v>
      </c>
      <c r="Q3168" s="13">
        <f t="shared" si="1705"/>
        <v>1.6074641149979416</v>
      </c>
      <c r="R3168" s="2">
        <f t="shared" si="1675"/>
        <v>1.6195556499999999</v>
      </c>
      <c r="S3168" s="2">
        <f t="shared" si="1701"/>
        <v>1.5280405699999999</v>
      </c>
      <c r="T3168" s="2">
        <f t="shared" si="1688"/>
        <v>259488.53447779</v>
      </c>
      <c r="U3168" s="2">
        <f t="shared" si="1689"/>
        <v>4070.4433863220415</v>
      </c>
      <c r="V3168" s="2">
        <f t="shared" si="1690"/>
        <v>100435.70156995521</v>
      </c>
      <c r="W3168" s="2">
        <f t="shared" si="1691"/>
        <v>274323.97543298721</v>
      </c>
      <c r="X3168" s="17">
        <f t="shared" si="1692"/>
        <v>0</v>
      </c>
      <c r="Y3168" s="2">
        <f t="shared" si="1693"/>
        <v>0</v>
      </c>
      <c r="Z3168" s="72">
        <f t="shared" si="1694"/>
        <v>0</v>
      </c>
      <c r="AA3168" s="2">
        <f t="shared" si="1680"/>
        <v>0</v>
      </c>
      <c r="AB3168" s="12">
        <f t="shared" si="1702"/>
        <v>4.6600000000000003E-2</v>
      </c>
      <c r="AC3168" s="17">
        <f t="shared" si="1695"/>
        <v>17</v>
      </c>
      <c r="AD3168" s="17">
        <v>252</v>
      </c>
      <c r="AE3168" s="13">
        <f t="shared" si="1706"/>
        <v>1.003077328</v>
      </c>
      <c r="AF3168" s="2">
        <f t="shared" si="1681"/>
        <v>798.53133281999999</v>
      </c>
      <c r="AG3168" s="2">
        <f t="shared" si="1696"/>
        <v>844.18485066999995</v>
      </c>
      <c r="AH3168" s="3">
        <f t="shared" si="1697"/>
        <v>0</v>
      </c>
      <c r="AI3168" s="4" t="str">
        <f t="shared" si="1674"/>
        <v>A+J=</v>
      </c>
      <c r="AJ3168" s="11">
        <f t="shared" si="1703"/>
        <v>44330</v>
      </c>
      <c r="AK3168" s="11"/>
      <c r="AL3168" s="4"/>
      <c r="AM3168" s="1"/>
      <c r="AN3168" s="11"/>
      <c r="AO3168" s="1"/>
      <c r="AP3168" s="1"/>
      <c r="AQ3168" s="3"/>
      <c r="AR3168" s="3"/>
      <c r="AS3168" s="6"/>
      <c r="AT3168" s="1"/>
      <c r="AU3168" s="1"/>
      <c r="AV3168" s="1"/>
      <c r="AW3168" s="1"/>
      <c r="AX3168" s="1"/>
      <c r="AY3168" s="1"/>
      <c r="AZ3168" s="1"/>
      <c r="BA3168" s="1"/>
      <c r="BB3168" s="1"/>
    </row>
    <row r="3169" spans="1:54" x14ac:dyDescent="0.2">
      <c r="A3169" s="158">
        <f t="shared" si="1698"/>
        <v>44325</v>
      </c>
      <c r="B3169" s="2">
        <f t="shared" si="1682"/>
        <v>275168.1602836572</v>
      </c>
      <c r="C3169" s="2">
        <f t="shared" si="1699"/>
        <v>169817.83047670999</v>
      </c>
      <c r="D3169" s="2">
        <f>SUM(Y3169:Y$3268)</f>
        <v>7708.5807750000004</v>
      </c>
      <c r="E3169" s="73">
        <f t="shared" si="1683"/>
        <v>162109.24970170998</v>
      </c>
      <c r="F3169" s="88">
        <f t="shared" si="1676"/>
        <v>5622.43</v>
      </c>
      <c r="G3169" s="3">
        <f>IF(AND(N3169=1,N3168&gt;1),VLOOKUP(A3168,[1]Plan1!$BK$81:$BM$259,3),G3168)</f>
        <v>5674.72</v>
      </c>
      <c r="H3169" s="11">
        <f t="shared" si="1677"/>
        <v>44242</v>
      </c>
      <c r="I3169" s="11">
        <f t="shared" si="1678"/>
        <v>44270</v>
      </c>
      <c r="J3169" s="12">
        <f t="shared" si="1684"/>
        <v>9.3002491805145304E-3</v>
      </c>
      <c r="K3169" s="11">
        <f t="shared" si="1700"/>
        <v>44330</v>
      </c>
      <c r="L3169" s="11">
        <f t="shared" si="1685"/>
        <v>44330</v>
      </c>
      <c r="M3169" s="1">
        <f t="shared" si="1704"/>
        <v>21</v>
      </c>
      <c r="N3169" s="1">
        <f t="shared" si="1686"/>
        <v>17</v>
      </c>
      <c r="O3169" s="2">
        <f t="shared" si="1687"/>
        <v>1.00752212</v>
      </c>
      <c r="P3169" s="13">
        <f t="shared" si="1679"/>
        <v>1.00859988</v>
      </c>
      <c r="Q3169" s="13">
        <f t="shared" si="1705"/>
        <v>1.6074641149979416</v>
      </c>
      <c r="R3169" s="2">
        <f t="shared" si="1675"/>
        <v>1.6195556499999999</v>
      </c>
      <c r="S3169" s="2">
        <f t="shared" si="1701"/>
        <v>1.5280405699999999</v>
      </c>
      <c r="T3169" s="2">
        <f t="shared" si="1688"/>
        <v>259488.53447779</v>
      </c>
      <c r="U3169" s="2">
        <f t="shared" si="1689"/>
        <v>4070.4433863220415</v>
      </c>
      <c r="V3169" s="2">
        <f t="shared" si="1690"/>
        <v>100435.70156995521</v>
      </c>
      <c r="W3169" s="2">
        <f t="shared" si="1691"/>
        <v>274323.97543298721</v>
      </c>
      <c r="X3169" s="17">
        <f t="shared" si="1692"/>
        <v>0</v>
      </c>
      <c r="Y3169" s="2">
        <f t="shared" si="1693"/>
        <v>0</v>
      </c>
      <c r="Z3169" s="72">
        <f t="shared" si="1694"/>
        <v>0</v>
      </c>
      <c r="AA3169" s="2">
        <f t="shared" si="1680"/>
        <v>0</v>
      </c>
      <c r="AB3169" s="12">
        <f t="shared" si="1702"/>
        <v>4.6600000000000003E-2</v>
      </c>
      <c r="AC3169" s="17">
        <f t="shared" si="1695"/>
        <v>17</v>
      </c>
      <c r="AD3169" s="17">
        <v>252</v>
      </c>
      <c r="AE3169" s="13">
        <f t="shared" si="1706"/>
        <v>1.003077328</v>
      </c>
      <c r="AF3169" s="2">
        <f t="shared" si="1681"/>
        <v>798.53133281999999</v>
      </c>
      <c r="AG3169" s="2">
        <f t="shared" si="1696"/>
        <v>844.18485066999995</v>
      </c>
      <c r="AH3169" s="3">
        <f t="shared" si="1697"/>
        <v>0</v>
      </c>
      <c r="AI3169" s="4" t="str">
        <f t="shared" si="1674"/>
        <v>A+J=</v>
      </c>
      <c r="AJ3169" s="11">
        <f t="shared" si="1703"/>
        <v>44330</v>
      </c>
      <c r="AK3169" s="11"/>
      <c r="AL3169" s="4"/>
      <c r="AM3169" s="1"/>
      <c r="AN3169" s="11"/>
      <c r="AO3169" s="1"/>
      <c r="AP3169" s="1"/>
      <c r="AQ3169" s="3"/>
      <c r="AR3169" s="3"/>
      <c r="AS3169" s="6"/>
      <c r="AT3169" s="1"/>
      <c r="AU3169" s="1"/>
      <c r="AV3169" s="1"/>
      <c r="AW3169" s="1"/>
      <c r="AX3169" s="1"/>
      <c r="AY3169" s="1"/>
      <c r="AZ3169" s="1"/>
      <c r="BA3169" s="1"/>
      <c r="BB3169" s="1"/>
    </row>
    <row r="3170" spans="1:54" x14ac:dyDescent="0.2">
      <c r="A3170" s="158">
        <f t="shared" si="1698"/>
        <v>44326</v>
      </c>
      <c r="B3170" s="2">
        <f t="shared" si="1682"/>
        <v>275168.1602836572</v>
      </c>
      <c r="C3170" s="2">
        <f t="shared" si="1699"/>
        <v>169817.83047670999</v>
      </c>
      <c r="D3170" s="2">
        <f>SUM(Y3170:Y$3268)</f>
        <v>7708.5807750000004</v>
      </c>
      <c r="E3170" s="73">
        <f t="shared" si="1683"/>
        <v>162109.24970170998</v>
      </c>
      <c r="F3170" s="88">
        <f t="shared" si="1676"/>
        <v>5622.43</v>
      </c>
      <c r="G3170" s="3">
        <f>IF(AND(N3170=1,N3169&gt;1),VLOOKUP(A3169,[1]Plan1!$BK$81:$BM$259,3),G3169)</f>
        <v>5674.72</v>
      </c>
      <c r="H3170" s="11">
        <f t="shared" si="1677"/>
        <v>44242</v>
      </c>
      <c r="I3170" s="11">
        <f t="shared" si="1678"/>
        <v>44270</v>
      </c>
      <c r="J3170" s="12">
        <f t="shared" si="1684"/>
        <v>9.3002491805145304E-3</v>
      </c>
      <c r="K3170" s="11">
        <f t="shared" si="1700"/>
        <v>44330</v>
      </c>
      <c r="L3170" s="11">
        <f t="shared" si="1685"/>
        <v>44330</v>
      </c>
      <c r="M3170" s="1">
        <f t="shared" si="1704"/>
        <v>21</v>
      </c>
      <c r="N3170" s="1">
        <f t="shared" si="1686"/>
        <v>17</v>
      </c>
      <c r="O3170" s="2">
        <f t="shared" si="1687"/>
        <v>1.00752212</v>
      </c>
      <c r="P3170" s="13">
        <f t="shared" si="1679"/>
        <v>1.00859988</v>
      </c>
      <c r="Q3170" s="13">
        <f t="shared" si="1705"/>
        <v>1.6074641149979416</v>
      </c>
      <c r="R3170" s="2">
        <f t="shared" si="1675"/>
        <v>1.6195556499999999</v>
      </c>
      <c r="S3170" s="2">
        <f t="shared" si="1701"/>
        <v>1.5280405699999999</v>
      </c>
      <c r="T3170" s="2">
        <f t="shared" si="1688"/>
        <v>259488.53447779</v>
      </c>
      <c r="U3170" s="2">
        <f t="shared" si="1689"/>
        <v>4070.4433863220415</v>
      </c>
      <c r="V3170" s="2">
        <f t="shared" si="1690"/>
        <v>100435.70156995521</v>
      </c>
      <c r="W3170" s="2">
        <f t="shared" si="1691"/>
        <v>274323.97543298721</v>
      </c>
      <c r="X3170" s="17">
        <f t="shared" si="1692"/>
        <v>0</v>
      </c>
      <c r="Y3170" s="2">
        <f t="shared" si="1693"/>
        <v>0</v>
      </c>
      <c r="Z3170" s="72">
        <f t="shared" si="1694"/>
        <v>0</v>
      </c>
      <c r="AA3170" s="2">
        <f t="shared" si="1680"/>
        <v>0</v>
      </c>
      <c r="AB3170" s="12">
        <f t="shared" si="1702"/>
        <v>4.6600000000000003E-2</v>
      </c>
      <c r="AC3170" s="17">
        <f t="shared" si="1695"/>
        <v>17</v>
      </c>
      <c r="AD3170" s="17">
        <v>252</v>
      </c>
      <c r="AE3170" s="13">
        <f t="shared" si="1706"/>
        <v>1.003077328</v>
      </c>
      <c r="AF3170" s="2">
        <f t="shared" si="1681"/>
        <v>798.53133281999999</v>
      </c>
      <c r="AG3170" s="2">
        <f t="shared" si="1696"/>
        <v>844.18485066999995</v>
      </c>
      <c r="AH3170" s="3">
        <f t="shared" si="1697"/>
        <v>0</v>
      </c>
      <c r="AI3170" s="4" t="str">
        <f t="shared" ref="AI3170:AI3233" si="1707">AI3169</f>
        <v>A+J=</v>
      </c>
      <c r="AJ3170" s="11">
        <f t="shared" si="1703"/>
        <v>44330</v>
      </c>
      <c r="AK3170" s="11"/>
      <c r="AL3170" s="4"/>
      <c r="AM3170" s="1"/>
      <c r="AN3170" s="11"/>
      <c r="AO3170" s="1"/>
      <c r="AP3170" s="1"/>
      <c r="AQ3170" s="3"/>
      <c r="AR3170" s="3"/>
      <c r="AS3170" s="6"/>
      <c r="AT3170" s="1"/>
      <c r="AU3170" s="1"/>
      <c r="AV3170" s="1"/>
      <c r="AW3170" s="1"/>
      <c r="AX3170" s="1"/>
      <c r="AY3170" s="1"/>
      <c r="AZ3170" s="1"/>
      <c r="BA3170" s="1"/>
      <c r="BB3170" s="1"/>
    </row>
    <row r="3171" spans="1:54" x14ac:dyDescent="0.2">
      <c r="A3171" s="158">
        <f t="shared" si="1698"/>
        <v>44327</v>
      </c>
      <c r="B3171" s="2">
        <f t="shared" si="1682"/>
        <v>275334.03850375925</v>
      </c>
      <c r="C3171" s="2">
        <f t="shared" si="1699"/>
        <v>169817.83047670999</v>
      </c>
      <c r="D3171" s="2">
        <f>SUM(Y3171:Y$3268)</f>
        <v>7708.5807750000004</v>
      </c>
      <c r="E3171" s="73">
        <f t="shared" si="1683"/>
        <v>162109.24970170998</v>
      </c>
      <c r="F3171" s="88">
        <f t="shared" si="1676"/>
        <v>5622.43</v>
      </c>
      <c r="G3171" s="3">
        <f>IF(AND(N3171=1,N3170&gt;1),VLOOKUP(A3170,[1]Plan1!$BK$81:$BM$259,3),G3170)</f>
        <v>5674.72</v>
      </c>
      <c r="H3171" s="11">
        <f t="shared" si="1677"/>
        <v>44242</v>
      </c>
      <c r="I3171" s="11">
        <f t="shared" si="1678"/>
        <v>44270</v>
      </c>
      <c r="J3171" s="12">
        <f t="shared" si="1684"/>
        <v>9.3002491805145304E-3</v>
      </c>
      <c r="K3171" s="11">
        <f t="shared" si="1700"/>
        <v>44330</v>
      </c>
      <c r="L3171" s="11">
        <f t="shared" si="1685"/>
        <v>44330</v>
      </c>
      <c r="M3171" s="1">
        <f t="shared" si="1704"/>
        <v>21</v>
      </c>
      <c r="N3171" s="1">
        <f t="shared" si="1686"/>
        <v>18</v>
      </c>
      <c r="O3171" s="2">
        <f t="shared" si="1687"/>
        <v>1.00796636</v>
      </c>
      <c r="P3171" s="13">
        <f t="shared" si="1679"/>
        <v>1.00859988</v>
      </c>
      <c r="Q3171" s="13">
        <f t="shared" si="1705"/>
        <v>1.6074641149979416</v>
      </c>
      <c r="R3171" s="2">
        <f t="shared" si="1675"/>
        <v>1.6202697500000001</v>
      </c>
      <c r="S3171" s="2">
        <f t="shared" si="1701"/>
        <v>1.5280405699999999</v>
      </c>
      <c r="T3171" s="2">
        <f t="shared" si="1688"/>
        <v>259488.53447779</v>
      </c>
      <c r="U3171" s="2">
        <f t="shared" si="1689"/>
        <v>4070.4433863220415</v>
      </c>
      <c r="V3171" s="2">
        <f t="shared" si="1690"/>
        <v>100551.46378516723</v>
      </c>
      <c r="W3171" s="2">
        <f t="shared" si="1691"/>
        <v>274439.73764819925</v>
      </c>
      <c r="X3171" s="17">
        <f t="shared" si="1692"/>
        <v>0</v>
      </c>
      <c r="Y3171" s="2">
        <f t="shared" si="1693"/>
        <v>0</v>
      </c>
      <c r="Z3171" s="72">
        <f t="shared" si="1694"/>
        <v>0</v>
      </c>
      <c r="AA3171" s="2">
        <f t="shared" si="1680"/>
        <v>0</v>
      </c>
      <c r="AB3171" s="12">
        <f t="shared" si="1702"/>
        <v>4.6600000000000003E-2</v>
      </c>
      <c r="AC3171" s="17">
        <f t="shared" si="1695"/>
        <v>18</v>
      </c>
      <c r="AD3171" s="17">
        <v>252</v>
      </c>
      <c r="AE3171" s="13">
        <f t="shared" si="1706"/>
        <v>1.003258642</v>
      </c>
      <c r="AF3171" s="2">
        <f t="shared" si="1681"/>
        <v>845.58023695999998</v>
      </c>
      <c r="AG3171" s="2">
        <f t="shared" si="1696"/>
        <v>894.30085555999995</v>
      </c>
      <c r="AH3171" s="3">
        <f t="shared" si="1697"/>
        <v>0</v>
      </c>
      <c r="AI3171" s="4" t="str">
        <f t="shared" si="1707"/>
        <v>A+J=</v>
      </c>
      <c r="AJ3171" s="11">
        <f t="shared" si="1703"/>
        <v>44330</v>
      </c>
      <c r="AK3171" s="11"/>
      <c r="AL3171" s="4"/>
      <c r="AM3171" s="1"/>
      <c r="AN3171" s="11"/>
      <c r="AO3171" s="1"/>
      <c r="AP3171" s="1"/>
      <c r="AQ3171" s="3"/>
      <c r="AR3171" s="3"/>
      <c r="AS3171" s="6"/>
      <c r="AT3171" s="1"/>
      <c r="AU3171" s="1"/>
      <c r="AV3171" s="1"/>
      <c r="AW3171" s="1"/>
      <c r="AX3171" s="1"/>
      <c r="AY3171" s="1"/>
      <c r="AZ3171" s="1"/>
      <c r="BA3171" s="1"/>
      <c r="BB3171" s="1"/>
    </row>
    <row r="3172" spans="1:54" x14ac:dyDescent="0.2">
      <c r="A3172" s="158">
        <f t="shared" si="1698"/>
        <v>44328</v>
      </c>
      <c r="B3172" s="2">
        <f t="shared" si="1682"/>
        <v>275500.01628834615</v>
      </c>
      <c r="C3172" s="2">
        <f t="shared" si="1699"/>
        <v>169817.83047670999</v>
      </c>
      <c r="D3172" s="2">
        <f>SUM(Y3172:Y$3268)</f>
        <v>7708.5807750000004</v>
      </c>
      <c r="E3172" s="73">
        <f t="shared" si="1683"/>
        <v>162109.24970170998</v>
      </c>
      <c r="F3172" s="88">
        <f t="shared" si="1676"/>
        <v>5622.43</v>
      </c>
      <c r="G3172" s="3">
        <f>IF(AND(N3172=1,N3171&gt;1),VLOOKUP(A3171,[1]Plan1!$BK$81:$BM$259,3),G3171)</f>
        <v>5674.72</v>
      </c>
      <c r="H3172" s="11">
        <f t="shared" si="1677"/>
        <v>44242</v>
      </c>
      <c r="I3172" s="11">
        <f t="shared" si="1678"/>
        <v>44270</v>
      </c>
      <c r="J3172" s="12">
        <f t="shared" si="1684"/>
        <v>9.3002491805145304E-3</v>
      </c>
      <c r="K3172" s="11">
        <f t="shared" si="1700"/>
        <v>44330</v>
      </c>
      <c r="L3172" s="11">
        <f t="shared" si="1685"/>
        <v>44330</v>
      </c>
      <c r="M3172" s="1">
        <f t="shared" si="1704"/>
        <v>21</v>
      </c>
      <c r="N3172" s="1">
        <f t="shared" si="1686"/>
        <v>19</v>
      </c>
      <c r="O3172" s="2">
        <f t="shared" si="1687"/>
        <v>1.0084107899999999</v>
      </c>
      <c r="P3172" s="13">
        <f t="shared" si="1679"/>
        <v>1.00859988</v>
      </c>
      <c r="Q3172" s="13">
        <f t="shared" si="1705"/>
        <v>1.6074641149979416</v>
      </c>
      <c r="R3172" s="2">
        <f t="shared" si="1675"/>
        <v>1.62098415</v>
      </c>
      <c r="S3172" s="2">
        <f t="shared" si="1701"/>
        <v>1.5280405699999999</v>
      </c>
      <c r="T3172" s="2">
        <f t="shared" si="1688"/>
        <v>259488.53447779</v>
      </c>
      <c r="U3172" s="2">
        <f t="shared" si="1689"/>
        <v>4070.4433863220415</v>
      </c>
      <c r="V3172" s="2">
        <f t="shared" si="1690"/>
        <v>100667.27463315411</v>
      </c>
      <c r="W3172" s="2">
        <f t="shared" si="1691"/>
        <v>274555.54849618615</v>
      </c>
      <c r="X3172" s="17">
        <f t="shared" si="1692"/>
        <v>0</v>
      </c>
      <c r="Y3172" s="2">
        <f t="shared" si="1693"/>
        <v>0</v>
      </c>
      <c r="Z3172" s="72">
        <f t="shared" si="1694"/>
        <v>0</v>
      </c>
      <c r="AA3172" s="2">
        <f t="shared" si="1680"/>
        <v>0</v>
      </c>
      <c r="AB3172" s="12">
        <f t="shared" si="1702"/>
        <v>4.6600000000000003E-2</v>
      </c>
      <c r="AC3172" s="17">
        <f t="shared" si="1695"/>
        <v>19</v>
      </c>
      <c r="AD3172" s="17">
        <v>252</v>
      </c>
      <c r="AE3172" s="13">
        <f t="shared" si="1706"/>
        <v>1.003439988</v>
      </c>
      <c r="AF3172" s="2">
        <f t="shared" si="1681"/>
        <v>892.63744473999998</v>
      </c>
      <c r="AG3172" s="2">
        <f t="shared" si="1696"/>
        <v>944.46779216000004</v>
      </c>
      <c r="AH3172" s="3">
        <f t="shared" si="1697"/>
        <v>0</v>
      </c>
      <c r="AI3172" s="4" t="str">
        <f t="shared" si="1707"/>
        <v>A+J=</v>
      </c>
      <c r="AJ3172" s="11">
        <f t="shared" si="1703"/>
        <v>44330</v>
      </c>
      <c r="AK3172" s="11"/>
      <c r="AL3172" s="4"/>
      <c r="AM3172" s="1"/>
      <c r="AN3172" s="11"/>
      <c r="AO3172" s="1"/>
      <c r="AP3172" s="1"/>
      <c r="AQ3172" s="3"/>
      <c r="AR3172" s="3"/>
      <c r="AS3172" s="6"/>
      <c r="AT3172" s="1"/>
      <c r="AU3172" s="1"/>
      <c r="AV3172" s="1"/>
      <c r="AW3172" s="1"/>
      <c r="AX3172" s="1"/>
      <c r="AY3172" s="1"/>
      <c r="AZ3172" s="1"/>
      <c r="BA3172" s="1"/>
      <c r="BB3172" s="1"/>
    </row>
    <row r="3173" spans="1:54" x14ac:dyDescent="0.2">
      <c r="A3173" s="158">
        <f t="shared" si="1698"/>
        <v>44329</v>
      </c>
      <c r="B3173" s="2">
        <f t="shared" si="1682"/>
        <v>275666.09910519543</v>
      </c>
      <c r="C3173" s="2">
        <f t="shared" si="1699"/>
        <v>169817.83047670999</v>
      </c>
      <c r="D3173" s="2">
        <f>SUM(Y3173:Y$3268)</f>
        <v>7708.5807750000004</v>
      </c>
      <c r="E3173" s="73">
        <f t="shared" si="1683"/>
        <v>162109.24970170998</v>
      </c>
      <c r="F3173" s="88">
        <f t="shared" si="1676"/>
        <v>5622.43</v>
      </c>
      <c r="G3173" s="3">
        <f>IF(AND(N3173=1,N3172&gt;1),VLOOKUP(A3172,[1]Plan1!$BK$81:$BM$259,3),G3172)</f>
        <v>5674.72</v>
      </c>
      <c r="H3173" s="11">
        <f t="shared" si="1677"/>
        <v>44242</v>
      </c>
      <c r="I3173" s="11">
        <f t="shared" si="1678"/>
        <v>44270</v>
      </c>
      <c r="J3173" s="12">
        <f t="shared" si="1684"/>
        <v>9.3002491805145304E-3</v>
      </c>
      <c r="K3173" s="11">
        <f t="shared" si="1700"/>
        <v>44330</v>
      </c>
      <c r="L3173" s="11">
        <f t="shared" si="1685"/>
        <v>44330</v>
      </c>
      <c r="M3173" s="1">
        <f t="shared" si="1704"/>
        <v>21</v>
      </c>
      <c r="N3173" s="1">
        <f t="shared" si="1686"/>
        <v>20</v>
      </c>
      <c r="O3173" s="2">
        <f t="shared" si="1687"/>
        <v>1.0088554199999999</v>
      </c>
      <c r="P3173" s="13">
        <f t="shared" si="1679"/>
        <v>1.00859988</v>
      </c>
      <c r="Q3173" s="13">
        <f t="shared" si="1705"/>
        <v>1.6074641149979416</v>
      </c>
      <c r="R3173" s="2">
        <f t="shared" si="1675"/>
        <v>1.6216988800000001</v>
      </c>
      <c r="S3173" s="2">
        <f t="shared" si="1701"/>
        <v>1.5280405699999999</v>
      </c>
      <c r="T3173" s="2">
        <f t="shared" si="1688"/>
        <v>259488.53447779</v>
      </c>
      <c r="U3173" s="2">
        <f t="shared" si="1689"/>
        <v>4070.4433863220415</v>
      </c>
      <c r="V3173" s="2">
        <f t="shared" si="1690"/>
        <v>100783.13897719343</v>
      </c>
      <c r="W3173" s="2">
        <f t="shared" si="1691"/>
        <v>274671.41284022544</v>
      </c>
      <c r="X3173" s="17">
        <f t="shared" si="1692"/>
        <v>0</v>
      </c>
      <c r="Y3173" s="2">
        <f t="shared" si="1693"/>
        <v>0</v>
      </c>
      <c r="Z3173" s="72">
        <f t="shared" si="1694"/>
        <v>0</v>
      </c>
      <c r="AA3173" s="2">
        <f t="shared" si="1680"/>
        <v>0</v>
      </c>
      <c r="AB3173" s="12">
        <f t="shared" si="1702"/>
        <v>4.6600000000000003E-2</v>
      </c>
      <c r="AC3173" s="17">
        <f t="shared" si="1695"/>
        <v>20</v>
      </c>
      <c r="AD3173" s="17">
        <v>252</v>
      </c>
      <c r="AE3173" s="13">
        <f t="shared" si="1706"/>
        <v>1.0036213679999999</v>
      </c>
      <c r="AF3173" s="2">
        <f t="shared" si="1681"/>
        <v>939.70347512000001</v>
      </c>
      <c r="AG3173" s="2">
        <f t="shared" si="1696"/>
        <v>994.68626497000002</v>
      </c>
      <c r="AH3173" s="3">
        <f t="shared" si="1697"/>
        <v>0</v>
      </c>
      <c r="AI3173" s="4" t="str">
        <f t="shared" si="1707"/>
        <v>A+J=</v>
      </c>
      <c r="AJ3173" s="11">
        <f t="shared" si="1703"/>
        <v>44330</v>
      </c>
      <c r="AK3173" s="11"/>
      <c r="AL3173" s="4"/>
      <c r="AM3173" s="1"/>
      <c r="AN3173" s="11"/>
      <c r="AO3173" s="1"/>
      <c r="AP3173" s="1"/>
      <c r="AQ3173" s="3"/>
      <c r="AR3173" s="3"/>
      <c r="AS3173" s="6"/>
      <c r="AT3173" s="1"/>
      <c r="AU3173" s="1"/>
      <c r="AV3173" s="1"/>
      <c r="AW3173" s="1"/>
      <c r="AX3173" s="1"/>
      <c r="AY3173" s="1"/>
      <c r="AZ3173" s="1"/>
      <c r="BA3173" s="1"/>
      <c r="BB3173" s="1"/>
    </row>
    <row r="3174" spans="1:54" x14ac:dyDescent="0.2">
      <c r="A3174" s="158">
        <f t="shared" si="1698"/>
        <v>44330</v>
      </c>
      <c r="B3174" s="2">
        <f t="shared" si="1682"/>
        <v>275832.28156390967</v>
      </c>
      <c r="C3174" s="2">
        <f t="shared" si="1699"/>
        <v>169817.83047670999</v>
      </c>
      <c r="D3174" s="2">
        <f>SUM(Y3174:Y$3268)</f>
        <v>7708.5807750000004</v>
      </c>
      <c r="E3174" s="73">
        <f t="shared" si="1683"/>
        <v>162109.24970170998</v>
      </c>
      <c r="F3174" s="88">
        <f t="shared" si="1676"/>
        <v>5622.43</v>
      </c>
      <c r="G3174" s="3">
        <f>IF(AND(N3174=1,N3173&gt;1),VLOOKUP(A3173,[1]Plan1!$BK$81:$BM$259,3),G3173)</f>
        <v>5674.72</v>
      </c>
      <c r="H3174" s="11">
        <f t="shared" si="1677"/>
        <v>44242</v>
      </c>
      <c r="I3174" s="11">
        <f t="shared" si="1678"/>
        <v>44270</v>
      </c>
      <c r="J3174" s="12">
        <f t="shared" si="1684"/>
        <v>9.3002491805145304E-3</v>
      </c>
      <c r="K3174" s="11">
        <f t="shared" si="1700"/>
        <v>44361</v>
      </c>
      <c r="L3174" s="11">
        <f t="shared" si="1685"/>
        <v>44330</v>
      </c>
      <c r="M3174" s="1">
        <f t="shared" si="1704"/>
        <v>21</v>
      </c>
      <c r="N3174" s="1">
        <f t="shared" si="1686"/>
        <v>21</v>
      </c>
      <c r="O3174" s="2">
        <f t="shared" si="1687"/>
        <v>1.00930024</v>
      </c>
      <c r="P3174" s="13">
        <f t="shared" si="1679"/>
        <v>1.00859988</v>
      </c>
      <c r="Q3174" s="13">
        <f t="shared" si="1705"/>
        <v>1.6074641149979416</v>
      </c>
      <c r="R3174" s="2">
        <f t="shared" si="1675"/>
        <v>1.6224139099999999</v>
      </c>
      <c r="S3174" s="2">
        <f t="shared" si="1701"/>
        <v>1.5280405699999999</v>
      </c>
      <c r="T3174" s="2">
        <f t="shared" si="1688"/>
        <v>259488.53447779</v>
      </c>
      <c r="U3174" s="2">
        <f t="shared" si="1689"/>
        <v>4070.4433863220415</v>
      </c>
      <c r="V3174" s="2">
        <f t="shared" si="1690"/>
        <v>100899.05195400763</v>
      </c>
      <c r="W3174" s="2">
        <f t="shared" si="1691"/>
        <v>274787.32581703964</v>
      </c>
      <c r="X3174" s="17">
        <f t="shared" si="1692"/>
        <v>104</v>
      </c>
      <c r="Y3174" s="2">
        <f t="shared" si="1693"/>
        <v>1930.8660924400001</v>
      </c>
      <c r="Z3174" s="72">
        <f t="shared" si="1694"/>
        <v>1.137022E-2</v>
      </c>
      <c r="AA3174" s="2">
        <f t="shared" si="1680"/>
        <v>2950.4417244900001</v>
      </c>
      <c r="AB3174" s="12">
        <f t="shared" si="1702"/>
        <v>4.6600000000000003E-2</v>
      </c>
      <c r="AC3174" s="17">
        <f t="shared" si="1695"/>
        <v>21</v>
      </c>
      <c r="AD3174" s="17">
        <v>252</v>
      </c>
      <c r="AE3174" s="13">
        <f t="shared" si="1706"/>
        <v>1.00380278</v>
      </c>
      <c r="AF3174" s="2">
        <f t="shared" si="1681"/>
        <v>986.77780914000004</v>
      </c>
      <c r="AG3174" s="2">
        <f t="shared" si="1696"/>
        <v>1044.95574687</v>
      </c>
      <c r="AH3174" s="3">
        <f t="shared" si="1697"/>
        <v>3937.2195336300001</v>
      </c>
      <c r="AI3174" s="4" t="str">
        <f t="shared" si="1707"/>
        <v>A+J=</v>
      </c>
      <c r="AJ3174" s="11">
        <f t="shared" si="1703"/>
        <v>44330</v>
      </c>
      <c r="AK3174" s="11"/>
      <c r="AL3174" s="4"/>
      <c r="AM3174" s="1"/>
      <c r="AN3174" s="11"/>
      <c r="AO3174" s="1"/>
      <c r="AP3174" s="1"/>
      <c r="AQ3174" s="3"/>
      <c r="AR3174" s="3"/>
      <c r="AS3174" s="6"/>
      <c r="AT3174" s="1"/>
      <c r="AU3174" s="1"/>
      <c r="AV3174" s="1"/>
      <c r="AW3174" s="1"/>
      <c r="AX3174" s="1"/>
      <c r="AY3174" s="1"/>
      <c r="AZ3174" s="1"/>
      <c r="BA3174" s="1"/>
      <c r="BB3174" s="1"/>
    </row>
    <row r="3175" spans="1:54" x14ac:dyDescent="0.2">
      <c r="A3175" s="158">
        <f t="shared" si="1698"/>
        <v>44331</v>
      </c>
      <c r="B3175" s="2">
        <f t="shared" si="1682"/>
        <v>271926.72891035659</v>
      </c>
      <c r="C3175" s="2">
        <f t="shared" si="1699"/>
        <v>167886.96438426999</v>
      </c>
      <c r="D3175" s="2">
        <f>SUM(Y3175:Y$3268)</f>
        <v>5777.7146825600003</v>
      </c>
      <c r="E3175" s="73">
        <f t="shared" si="1683"/>
        <v>162109.24970170998</v>
      </c>
      <c r="F3175" s="88">
        <f t="shared" si="1676"/>
        <v>5674.72</v>
      </c>
      <c r="G3175" s="3">
        <f>IF(AND(N3175=1,N3174&gt;1),VLOOKUP(A3174,[1]Plan1!$BK$81:$BM$259,3),G3174)</f>
        <v>5692.31</v>
      </c>
      <c r="H3175" s="11">
        <f t="shared" si="1677"/>
        <v>44270</v>
      </c>
      <c r="I3175" s="11">
        <f t="shared" si="1678"/>
        <v>44301</v>
      </c>
      <c r="J3175" s="12">
        <f t="shared" si="1684"/>
        <v>3.0997124087179806E-3</v>
      </c>
      <c r="K3175" s="11">
        <f t="shared" si="1700"/>
        <v>44361</v>
      </c>
      <c r="L3175" s="11">
        <f t="shared" si="1685"/>
        <v>44361</v>
      </c>
      <c r="M3175" s="1">
        <f t="shared" si="1704"/>
        <v>20</v>
      </c>
      <c r="N3175" s="1">
        <f t="shared" si="1686"/>
        <v>1</v>
      </c>
      <c r="O3175" s="2">
        <f t="shared" si="1687"/>
        <v>1.0001547500000001</v>
      </c>
      <c r="P3175" s="13">
        <f t="shared" si="1679"/>
        <v>1.00930024</v>
      </c>
      <c r="Q3175" s="13">
        <f t="shared" si="1705"/>
        <v>1.6224139170588101</v>
      </c>
      <c r="R3175" s="2">
        <f t="shared" si="1675"/>
        <v>1.6226649799999999</v>
      </c>
      <c r="S3175" s="2">
        <f t="shared" si="1701"/>
        <v>1.5280405699999999</v>
      </c>
      <c r="T3175" s="2">
        <f t="shared" si="1688"/>
        <v>256538.09275330999</v>
      </c>
      <c r="U3175" s="2">
        <f t="shared" si="1689"/>
        <v>3050.8677542763512</v>
      </c>
      <c r="V3175" s="2">
        <f t="shared" si="1690"/>
        <v>100939.75272333024</v>
      </c>
      <c r="W3175" s="2">
        <f t="shared" si="1691"/>
        <v>271877.58486187656</v>
      </c>
      <c r="X3175" s="17">
        <f t="shared" si="1692"/>
        <v>0</v>
      </c>
      <c r="Y3175" s="2">
        <f t="shared" si="1693"/>
        <v>0</v>
      </c>
      <c r="Z3175" s="72">
        <f t="shared" si="1694"/>
        <v>0</v>
      </c>
      <c r="AA3175" s="2">
        <f t="shared" si="1680"/>
        <v>0</v>
      </c>
      <c r="AB3175" s="12">
        <f t="shared" si="1702"/>
        <v>4.6600000000000003E-2</v>
      </c>
      <c r="AC3175" s="17">
        <f t="shared" si="1695"/>
        <v>1</v>
      </c>
      <c r="AD3175" s="17">
        <v>252</v>
      </c>
      <c r="AE3175" s="13">
        <f t="shared" si="1706"/>
        <v>1.0001807579999999</v>
      </c>
      <c r="AF3175" s="2">
        <f t="shared" si="1681"/>
        <v>46.37131256</v>
      </c>
      <c r="AG3175" s="2">
        <f t="shared" si="1696"/>
        <v>49.144048480000002</v>
      </c>
      <c r="AH3175" s="3">
        <f t="shared" si="1697"/>
        <v>0</v>
      </c>
      <c r="AI3175" s="4" t="str">
        <f t="shared" si="1707"/>
        <v>A+J=</v>
      </c>
      <c r="AJ3175" s="11">
        <f t="shared" si="1703"/>
        <v>44361</v>
      </c>
      <c r="AK3175" s="11"/>
      <c r="AL3175" s="4"/>
      <c r="AM3175" s="1"/>
      <c r="AN3175" s="11"/>
      <c r="AO3175" s="1"/>
      <c r="AP3175" s="1"/>
      <c r="AQ3175" s="3"/>
      <c r="AR3175" s="3"/>
      <c r="AS3175" s="6"/>
      <c r="AT3175" s="1"/>
      <c r="AU3175" s="1"/>
      <c r="AV3175" s="1"/>
      <c r="AW3175" s="1"/>
      <c r="AX3175" s="1"/>
      <c r="AY3175" s="1"/>
      <c r="AZ3175" s="1"/>
      <c r="BA3175" s="1"/>
      <c r="BB3175" s="1"/>
    </row>
    <row r="3176" spans="1:54" x14ac:dyDescent="0.2">
      <c r="A3176" s="158">
        <f t="shared" si="1698"/>
        <v>44332</v>
      </c>
      <c r="B3176" s="2">
        <f t="shared" si="1682"/>
        <v>271926.72891035659</v>
      </c>
      <c r="C3176" s="2">
        <f t="shared" si="1699"/>
        <v>167886.96438426999</v>
      </c>
      <c r="D3176" s="2">
        <f>SUM(Y3176:Y$3268)</f>
        <v>5777.7146825600003</v>
      </c>
      <c r="E3176" s="73">
        <f t="shared" si="1683"/>
        <v>162109.24970170998</v>
      </c>
      <c r="F3176" s="88">
        <f t="shared" si="1676"/>
        <v>5674.72</v>
      </c>
      <c r="G3176" s="3">
        <f>IF(AND(N3176=1,N3175&gt;1),VLOOKUP(A3175,[1]Plan1!$BK$81:$BM$259,3),G3175)</f>
        <v>5692.31</v>
      </c>
      <c r="H3176" s="11">
        <f t="shared" si="1677"/>
        <v>44270</v>
      </c>
      <c r="I3176" s="11">
        <f t="shared" si="1678"/>
        <v>44301</v>
      </c>
      <c r="J3176" s="12">
        <f t="shared" si="1684"/>
        <v>3.0997124087179806E-3</v>
      </c>
      <c r="K3176" s="11">
        <f t="shared" si="1700"/>
        <v>44361</v>
      </c>
      <c r="L3176" s="11">
        <f t="shared" si="1685"/>
        <v>44361</v>
      </c>
      <c r="M3176" s="1">
        <f t="shared" si="1704"/>
        <v>20</v>
      </c>
      <c r="N3176" s="1">
        <f t="shared" si="1686"/>
        <v>1</v>
      </c>
      <c r="O3176" s="2">
        <f t="shared" si="1687"/>
        <v>1.0001547500000001</v>
      </c>
      <c r="P3176" s="13">
        <f t="shared" si="1679"/>
        <v>1.00930024</v>
      </c>
      <c r="Q3176" s="13">
        <f t="shared" si="1705"/>
        <v>1.6224139170588101</v>
      </c>
      <c r="R3176" s="2">
        <f t="shared" si="1675"/>
        <v>1.6226649799999999</v>
      </c>
      <c r="S3176" s="2">
        <f t="shared" si="1701"/>
        <v>1.5280405699999999</v>
      </c>
      <c r="T3176" s="2">
        <f t="shared" si="1688"/>
        <v>256538.09275330999</v>
      </c>
      <c r="U3176" s="2">
        <f t="shared" si="1689"/>
        <v>3050.8677542763512</v>
      </c>
      <c r="V3176" s="2">
        <f t="shared" si="1690"/>
        <v>100939.75272333024</v>
      </c>
      <c r="W3176" s="2">
        <f t="shared" si="1691"/>
        <v>271877.58486187656</v>
      </c>
      <c r="X3176" s="17">
        <f t="shared" si="1692"/>
        <v>0</v>
      </c>
      <c r="Y3176" s="2">
        <f t="shared" si="1693"/>
        <v>0</v>
      </c>
      <c r="Z3176" s="72">
        <f t="shared" si="1694"/>
        <v>0</v>
      </c>
      <c r="AA3176" s="2">
        <f t="shared" si="1680"/>
        <v>0</v>
      </c>
      <c r="AB3176" s="12">
        <f t="shared" si="1702"/>
        <v>4.6600000000000003E-2</v>
      </c>
      <c r="AC3176" s="17">
        <f t="shared" si="1695"/>
        <v>1</v>
      </c>
      <c r="AD3176" s="17">
        <v>252</v>
      </c>
      <c r="AE3176" s="13">
        <f t="shared" si="1706"/>
        <v>1.0001807579999999</v>
      </c>
      <c r="AF3176" s="2">
        <f t="shared" si="1681"/>
        <v>46.37131256</v>
      </c>
      <c r="AG3176" s="2">
        <f t="shared" si="1696"/>
        <v>49.144048480000002</v>
      </c>
      <c r="AH3176" s="3">
        <f t="shared" si="1697"/>
        <v>0</v>
      </c>
      <c r="AI3176" s="4" t="str">
        <f t="shared" si="1707"/>
        <v>A+J=</v>
      </c>
      <c r="AJ3176" s="11">
        <f t="shared" si="1703"/>
        <v>44361</v>
      </c>
      <c r="AK3176" s="11"/>
      <c r="AL3176" s="4"/>
      <c r="AM3176" s="1"/>
      <c r="AN3176" s="11"/>
      <c r="AO3176" s="1"/>
      <c r="AP3176" s="1"/>
      <c r="AQ3176" s="3"/>
      <c r="AR3176" s="3"/>
      <c r="AS3176" s="6"/>
      <c r="AT3176" s="1"/>
      <c r="AU3176" s="1"/>
      <c r="AV3176" s="1"/>
      <c r="AW3176" s="1"/>
      <c r="AX3176" s="1"/>
      <c r="AY3176" s="1"/>
      <c r="AZ3176" s="1"/>
      <c r="BA3176" s="1"/>
      <c r="BB3176" s="1"/>
    </row>
    <row r="3177" spans="1:54" x14ac:dyDescent="0.2">
      <c r="A3177" s="158">
        <f t="shared" si="1698"/>
        <v>44333</v>
      </c>
      <c r="B3177" s="2">
        <f t="shared" si="1682"/>
        <v>271926.72891035659</v>
      </c>
      <c r="C3177" s="2">
        <f t="shared" si="1699"/>
        <v>167886.96438426999</v>
      </c>
      <c r="D3177" s="2">
        <f>SUM(Y3177:Y$3268)</f>
        <v>5777.7146825600003</v>
      </c>
      <c r="E3177" s="73">
        <f t="shared" si="1683"/>
        <v>162109.24970170998</v>
      </c>
      <c r="F3177" s="88">
        <f t="shared" si="1676"/>
        <v>5674.72</v>
      </c>
      <c r="G3177" s="3">
        <f>IF(AND(N3177=1,N3176&gt;1),VLOOKUP(A3176,[1]Plan1!$BK$81:$BM$259,3),G3176)</f>
        <v>5692.31</v>
      </c>
      <c r="H3177" s="11">
        <f t="shared" si="1677"/>
        <v>44270</v>
      </c>
      <c r="I3177" s="11">
        <f t="shared" si="1678"/>
        <v>44301</v>
      </c>
      <c r="J3177" s="12">
        <f t="shared" si="1684"/>
        <v>3.0997124087179806E-3</v>
      </c>
      <c r="K3177" s="11">
        <f t="shared" si="1700"/>
        <v>44361</v>
      </c>
      <c r="L3177" s="11">
        <f t="shared" si="1685"/>
        <v>44361</v>
      </c>
      <c r="M3177" s="1">
        <f t="shared" si="1704"/>
        <v>20</v>
      </c>
      <c r="N3177" s="1">
        <f t="shared" si="1686"/>
        <v>1</v>
      </c>
      <c r="O3177" s="2">
        <f t="shared" si="1687"/>
        <v>1.0001547500000001</v>
      </c>
      <c r="P3177" s="13">
        <f t="shared" si="1679"/>
        <v>1.00930024</v>
      </c>
      <c r="Q3177" s="13">
        <f t="shared" si="1705"/>
        <v>1.6224139170588101</v>
      </c>
      <c r="R3177" s="2">
        <f t="shared" ref="R3177:R3240" si="1708">TRUNC(TRUNC((O3177*Q3177),15),8)</f>
        <v>1.6226649799999999</v>
      </c>
      <c r="S3177" s="2">
        <f t="shared" si="1701"/>
        <v>1.5280405699999999</v>
      </c>
      <c r="T3177" s="2">
        <f t="shared" si="1688"/>
        <v>256538.09275330999</v>
      </c>
      <c r="U3177" s="2">
        <f t="shared" si="1689"/>
        <v>3050.8677542763512</v>
      </c>
      <c r="V3177" s="2">
        <f t="shared" si="1690"/>
        <v>100939.75272333024</v>
      </c>
      <c r="W3177" s="2">
        <f t="shared" si="1691"/>
        <v>271877.58486187656</v>
      </c>
      <c r="X3177" s="17">
        <f t="shared" si="1692"/>
        <v>0</v>
      </c>
      <c r="Y3177" s="2">
        <f t="shared" si="1693"/>
        <v>0</v>
      </c>
      <c r="Z3177" s="72">
        <f t="shared" si="1694"/>
        <v>0</v>
      </c>
      <c r="AA3177" s="2">
        <f t="shared" si="1680"/>
        <v>0</v>
      </c>
      <c r="AB3177" s="12">
        <f t="shared" si="1702"/>
        <v>4.6600000000000003E-2</v>
      </c>
      <c r="AC3177" s="17">
        <f t="shared" si="1695"/>
        <v>1</v>
      </c>
      <c r="AD3177" s="17">
        <v>252</v>
      </c>
      <c r="AE3177" s="13">
        <f t="shared" si="1706"/>
        <v>1.0001807579999999</v>
      </c>
      <c r="AF3177" s="2">
        <f t="shared" si="1681"/>
        <v>46.37131256</v>
      </c>
      <c r="AG3177" s="2">
        <f t="shared" si="1696"/>
        <v>49.144048480000002</v>
      </c>
      <c r="AH3177" s="3">
        <f t="shared" si="1697"/>
        <v>0</v>
      </c>
      <c r="AI3177" s="4" t="str">
        <f t="shared" si="1707"/>
        <v>A+J=</v>
      </c>
      <c r="AJ3177" s="11">
        <f t="shared" si="1703"/>
        <v>44361</v>
      </c>
      <c r="AK3177" s="11"/>
      <c r="AL3177" s="4"/>
      <c r="AM3177" s="1"/>
      <c r="AN3177" s="11"/>
      <c r="AO3177" s="1"/>
      <c r="AP3177" s="1"/>
      <c r="AQ3177" s="3"/>
      <c r="AR3177" s="3"/>
      <c r="AS3177" s="6"/>
      <c r="AT3177" s="1"/>
      <c r="AU3177" s="1"/>
      <c r="AV3177" s="1"/>
      <c r="AW3177" s="1"/>
      <c r="AX3177" s="1"/>
      <c r="AY3177" s="1"/>
      <c r="AZ3177" s="1"/>
      <c r="BA3177" s="1"/>
      <c r="BB3177" s="1"/>
    </row>
    <row r="3178" spans="1:54" x14ac:dyDescent="0.2">
      <c r="A3178" s="158">
        <f t="shared" si="1698"/>
        <v>44334</v>
      </c>
      <c r="B3178" s="2">
        <f t="shared" si="1682"/>
        <v>272016.60525192169</v>
      </c>
      <c r="C3178" s="2">
        <f t="shared" si="1699"/>
        <v>167886.96438426999</v>
      </c>
      <c r="D3178" s="2">
        <f>SUM(Y3178:Y$3268)</f>
        <v>5777.7146825600003</v>
      </c>
      <c r="E3178" s="73">
        <f t="shared" si="1683"/>
        <v>162109.24970170998</v>
      </c>
      <c r="F3178" s="88">
        <f t="shared" ref="F3178:F3241" si="1709">IF(G3178=G3177,F3177,G3177)</f>
        <v>5674.72</v>
      </c>
      <c r="G3178" s="3">
        <f>IF(AND(N3178=1,N3177&gt;1),VLOOKUP(A3177,[1]Plan1!$BK$81:$BM$259,3),G3177)</f>
        <v>5692.31</v>
      </c>
      <c r="H3178" s="11">
        <f t="shared" ref="H3178:H3241" si="1710">EDATE(I3178,-1)</f>
        <v>44270</v>
      </c>
      <c r="I3178" s="11">
        <f t="shared" ref="I3178:I3241" si="1711">IF(X3177&gt;0,EDATE(A3178,-1),+I3177)</f>
        <v>44301</v>
      </c>
      <c r="J3178" s="12">
        <f t="shared" si="1684"/>
        <v>3.0997124087179806E-3</v>
      </c>
      <c r="K3178" s="11">
        <f t="shared" si="1700"/>
        <v>44361</v>
      </c>
      <c r="L3178" s="11">
        <f t="shared" si="1685"/>
        <v>44361</v>
      </c>
      <c r="M3178" s="1">
        <f t="shared" si="1704"/>
        <v>20</v>
      </c>
      <c r="N3178" s="1">
        <f t="shared" si="1686"/>
        <v>2</v>
      </c>
      <c r="O3178" s="2">
        <f t="shared" si="1687"/>
        <v>1.00030953</v>
      </c>
      <c r="P3178" s="13">
        <f t="shared" ref="P3178:P3241" si="1712">IF(L3178&gt;L3177,O3177,P3177)</f>
        <v>1.00930024</v>
      </c>
      <c r="Q3178" s="13">
        <f t="shared" si="1705"/>
        <v>1.6224139170588101</v>
      </c>
      <c r="R3178" s="2">
        <f t="shared" si="1708"/>
        <v>1.6229161000000001</v>
      </c>
      <c r="S3178" s="2">
        <f t="shared" si="1701"/>
        <v>1.5280405699999999</v>
      </c>
      <c r="T3178" s="2">
        <f t="shared" si="1688"/>
        <v>256538.09275330999</v>
      </c>
      <c r="U3178" s="2">
        <f t="shared" si="1689"/>
        <v>3050.8677542763512</v>
      </c>
      <c r="V3178" s="2">
        <f t="shared" si="1690"/>
        <v>100980.46159811536</v>
      </c>
      <c r="W3178" s="2">
        <f t="shared" si="1691"/>
        <v>271918.29373666167</v>
      </c>
      <c r="X3178" s="17">
        <f t="shared" si="1692"/>
        <v>0</v>
      </c>
      <c r="Y3178" s="2">
        <f t="shared" si="1693"/>
        <v>0</v>
      </c>
      <c r="Z3178" s="72">
        <f t="shared" si="1694"/>
        <v>0</v>
      </c>
      <c r="AA3178" s="2">
        <f t="shared" si="1680"/>
        <v>0</v>
      </c>
      <c r="AB3178" s="12">
        <f t="shared" si="1702"/>
        <v>4.6600000000000003E-2</v>
      </c>
      <c r="AC3178" s="17">
        <f t="shared" si="1695"/>
        <v>2</v>
      </c>
      <c r="AD3178" s="17">
        <v>252</v>
      </c>
      <c r="AE3178" s="13">
        <f t="shared" si="1706"/>
        <v>1.0003615480000001</v>
      </c>
      <c r="AF3178" s="2">
        <f t="shared" si="1681"/>
        <v>92.750834350000005</v>
      </c>
      <c r="AG3178" s="2">
        <f t="shared" si="1696"/>
        <v>98.311515259999993</v>
      </c>
      <c r="AH3178" s="3">
        <f t="shared" si="1697"/>
        <v>0</v>
      </c>
      <c r="AI3178" s="4" t="str">
        <f t="shared" si="1707"/>
        <v>A+J=</v>
      </c>
      <c r="AJ3178" s="11">
        <f t="shared" si="1703"/>
        <v>44361</v>
      </c>
      <c r="AK3178" s="11"/>
      <c r="AL3178" s="4"/>
      <c r="AM3178" s="1"/>
      <c r="AN3178" s="11"/>
      <c r="AO3178" s="1"/>
      <c r="AP3178" s="1"/>
      <c r="AQ3178" s="3"/>
      <c r="AR3178" s="3"/>
      <c r="AS3178" s="6"/>
      <c r="AT3178" s="1"/>
      <c r="AU3178" s="1"/>
      <c r="AV3178" s="1"/>
      <c r="AW3178" s="1"/>
      <c r="AX3178" s="1"/>
      <c r="AY3178" s="1"/>
      <c r="AZ3178" s="1"/>
      <c r="BA3178" s="1"/>
      <c r="BB3178" s="1"/>
    </row>
    <row r="3179" spans="1:54" x14ac:dyDescent="0.2">
      <c r="A3179" s="158">
        <f t="shared" si="1698"/>
        <v>44335</v>
      </c>
      <c r="B3179" s="2">
        <f t="shared" si="1682"/>
        <v>272106.51177553675</v>
      </c>
      <c r="C3179" s="2">
        <f t="shared" si="1699"/>
        <v>167886.96438426999</v>
      </c>
      <c r="D3179" s="2">
        <f>SUM(Y3179:Y$3268)</f>
        <v>5777.7146825600003</v>
      </c>
      <c r="E3179" s="73">
        <f t="shared" si="1683"/>
        <v>162109.24970170998</v>
      </c>
      <c r="F3179" s="88">
        <f t="shared" si="1709"/>
        <v>5674.72</v>
      </c>
      <c r="G3179" s="3">
        <f>IF(AND(N3179=1,N3178&gt;1),VLOOKUP(A3178,[1]Plan1!$BK$81:$BM$259,3),G3178)</f>
        <v>5692.31</v>
      </c>
      <c r="H3179" s="11">
        <f t="shared" si="1710"/>
        <v>44270</v>
      </c>
      <c r="I3179" s="11">
        <f t="shared" si="1711"/>
        <v>44301</v>
      </c>
      <c r="J3179" s="12">
        <f t="shared" si="1684"/>
        <v>3.0997124087179806E-3</v>
      </c>
      <c r="K3179" s="11">
        <f t="shared" si="1700"/>
        <v>44361</v>
      </c>
      <c r="L3179" s="11">
        <f t="shared" si="1685"/>
        <v>44361</v>
      </c>
      <c r="M3179" s="1">
        <f t="shared" si="1704"/>
        <v>20</v>
      </c>
      <c r="N3179" s="1">
        <f t="shared" si="1686"/>
        <v>3</v>
      </c>
      <c r="O3179" s="2">
        <f t="shared" si="1687"/>
        <v>1.00046434</v>
      </c>
      <c r="P3179" s="13">
        <f t="shared" si="1712"/>
        <v>1.00930024</v>
      </c>
      <c r="Q3179" s="13">
        <f t="shared" si="1705"/>
        <v>1.6224139170588101</v>
      </c>
      <c r="R3179" s="2">
        <f t="shared" si="1708"/>
        <v>1.62316726</v>
      </c>
      <c r="S3179" s="2">
        <f t="shared" si="1701"/>
        <v>1.5280405699999999</v>
      </c>
      <c r="T3179" s="2">
        <f t="shared" si="1688"/>
        <v>256538.09275330999</v>
      </c>
      <c r="U3179" s="2">
        <f t="shared" si="1689"/>
        <v>3050.8677542763512</v>
      </c>
      <c r="V3179" s="2">
        <f t="shared" si="1690"/>
        <v>101021.17695727042</v>
      </c>
      <c r="W3179" s="2">
        <f t="shared" si="1691"/>
        <v>271959.00909581676</v>
      </c>
      <c r="X3179" s="17">
        <f t="shared" si="1692"/>
        <v>0</v>
      </c>
      <c r="Y3179" s="2">
        <f t="shared" si="1693"/>
        <v>0</v>
      </c>
      <c r="Z3179" s="72">
        <f t="shared" si="1694"/>
        <v>0</v>
      </c>
      <c r="AA3179" s="2">
        <f t="shared" si="1680"/>
        <v>0</v>
      </c>
      <c r="AB3179" s="12">
        <f t="shared" si="1702"/>
        <v>4.6600000000000003E-2</v>
      </c>
      <c r="AC3179" s="17">
        <f t="shared" si="1695"/>
        <v>3</v>
      </c>
      <c r="AD3179" s="17">
        <v>252</v>
      </c>
      <c r="AE3179" s="13">
        <f t="shared" si="1706"/>
        <v>1.0005423710000001</v>
      </c>
      <c r="AF3179" s="2">
        <f t="shared" si="1681"/>
        <v>139.13882190000001</v>
      </c>
      <c r="AG3179" s="2">
        <f t="shared" si="1696"/>
        <v>147.50267972</v>
      </c>
      <c r="AH3179" s="3">
        <f t="shared" si="1697"/>
        <v>0</v>
      </c>
      <c r="AI3179" s="4" t="str">
        <f t="shared" si="1707"/>
        <v>A+J=</v>
      </c>
      <c r="AJ3179" s="11">
        <f t="shared" si="1703"/>
        <v>44361</v>
      </c>
      <c r="AK3179" s="11"/>
      <c r="AL3179" s="4"/>
      <c r="AM3179" s="1"/>
      <c r="AN3179" s="11"/>
      <c r="AO3179" s="1"/>
      <c r="AP3179" s="1"/>
      <c r="AQ3179" s="3"/>
      <c r="AR3179" s="3"/>
      <c r="AS3179" s="6"/>
      <c r="AT3179" s="1"/>
      <c r="AU3179" s="1"/>
      <c r="AV3179" s="1"/>
      <c r="AW3179" s="1"/>
      <c r="AX3179" s="1"/>
      <c r="AY3179" s="1"/>
      <c r="AZ3179" s="1"/>
      <c r="BA3179" s="1"/>
      <c r="BB3179" s="1"/>
    </row>
    <row r="3180" spans="1:54" x14ac:dyDescent="0.2">
      <c r="A3180" s="158">
        <f t="shared" si="1698"/>
        <v>44336</v>
      </c>
      <c r="B3180" s="2">
        <f t="shared" si="1682"/>
        <v>272196.44848874182</v>
      </c>
      <c r="C3180" s="2">
        <f t="shared" si="1699"/>
        <v>167886.96438426999</v>
      </c>
      <c r="D3180" s="2">
        <f>SUM(Y3180:Y$3268)</f>
        <v>5777.7146825600003</v>
      </c>
      <c r="E3180" s="73">
        <f t="shared" si="1683"/>
        <v>162109.24970170998</v>
      </c>
      <c r="F3180" s="88">
        <f t="shared" si="1709"/>
        <v>5674.72</v>
      </c>
      <c r="G3180" s="3">
        <f>IF(AND(N3180=1,N3179&gt;1),VLOOKUP(A3179,[1]Plan1!$BK$81:$BM$259,3),G3179)</f>
        <v>5692.31</v>
      </c>
      <c r="H3180" s="11">
        <f t="shared" si="1710"/>
        <v>44270</v>
      </c>
      <c r="I3180" s="11">
        <f t="shared" si="1711"/>
        <v>44301</v>
      </c>
      <c r="J3180" s="12">
        <f t="shared" si="1684"/>
        <v>3.0997124087179806E-3</v>
      </c>
      <c r="K3180" s="11">
        <f t="shared" si="1700"/>
        <v>44361</v>
      </c>
      <c r="L3180" s="11">
        <f t="shared" si="1685"/>
        <v>44361</v>
      </c>
      <c r="M3180" s="1">
        <f t="shared" si="1704"/>
        <v>20</v>
      </c>
      <c r="N3180" s="1">
        <f t="shared" si="1686"/>
        <v>4</v>
      </c>
      <c r="O3180" s="2">
        <f t="shared" si="1687"/>
        <v>1.00061917</v>
      </c>
      <c r="P3180" s="13">
        <f t="shared" si="1712"/>
        <v>1.00930024</v>
      </c>
      <c r="Q3180" s="13">
        <f t="shared" si="1705"/>
        <v>1.6224139170588101</v>
      </c>
      <c r="R3180" s="2">
        <f t="shared" si="1708"/>
        <v>1.6234184599999999</v>
      </c>
      <c r="S3180" s="2">
        <f t="shared" si="1701"/>
        <v>1.5280405699999999</v>
      </c>
      <c r="T3180" s="2">
        <f t="shared" si="1688"/>
        <v>256538.09275330999</v>
      </c>
      <c r="U3180" s="2">
        <f t="shared" si="1689"/>
        <v>3050.8677542763512</v>
      </c>
      <c r="V3180" s="2">
        <f t="shared" si="1690"/>
        <v>101061.89880079548</v>
      </c>
      <c r="W3180" s="2">
        <f t="shared" si="1691"/>
        <v>271999.73093934183</v>
      </c>
      <c r="X3180" s="17">
        <f t="shared" si="1692"/>
        <v>0</v>
      </c>
      <c r="Y3180" s="2">
        <f t="shared" si="1693"/>
        <v>0</v>
      </c>
      <c r="Z3180" s="72">
        <f t="shared" si="1694"/>
        <v>0</v>
      </c>
      <c r="AA3180" s="2">
        <f t="shared" si="1680"/>
        <v>0</v>
      </c>
      <c r="AB3180" s="12">
        <f t="shared" si="1702"/>
        <v>4.6600000000000003E-2</v>
      </c>
      <c r="AC3180" s="17">
        <f t="shared" si="1695"/>
        <v>4</v>
      </c>
      <c r="AD3180" s="17">
        <v>252</v>
      </c>
      <c r="AE3180" s="13">
        <f t="shared" si="1706"/>
        <v>1.0007232269999999</v>
      </c>
      <c r="AF3180" s="2">
        <f t="shared" si="1681"/>
        <v>185.5352752</v>
      </c>
      <c r="AG3180" s="2">
        <f t="shared" si="1696"/>
        <v>196.7175494</v>
      </c>
      <c r="AH3180" s="3">
        <f t="shared" si="1697"/>
        <v>0</v>
      </c>
      <c r="AI3180" s="4" t="str">
        <f t="shared" si="1707"/>
        <v>A+J=</v>
      </c>
      <c r="AJ3180" s="11">
        <f t="shared" si="1703"/>
        <v>44361</v>
      </c>
      <c r="AK3180" s="11"/>
      <c r="AL3180" s="4"/>
      <c r="AM3180" s="1"/>
      <c r="AN3180" s="11"/>
      <c r="AO3180" s="1"/>
      <c r="AP3180" s="1"/>
      <c r="AQ3180" s="3"/>
      <c r="AR3180" s="3"/>
      <c r="AS3180" s="6"/>
      <c r="AT3180" s="1"/>
      <c r="AU3180" s="1"/>
      <c r="AV3180" s="1"/>
      <c r="AW3180" s="1"/>
      <c r="AX3180" s="1"/>
      <c r="AY3180" s="1"/>
      <c r="AZ3180" s="1"/>
      <c r="BA3180" s="1"/>
      <c r="BB3180" s="1"/>
    </row>
    <row r="3181" spans="1:54" x14ac:dyDescent="0.2">
      <c r="A3181" s="158">
        <f t="shared" si="1698"/>
        <v>44337</v>
      </c>
      <c r="B3181" s="2">
        <f t="shared" si="1682"/>
        <v>272286.41350450437</v>
      </c>
      <c r="C3181" s="2">
        <f t="shared" si="1699"/>
        <v>167886.96438426999</v>
      </c>
      <c r="D3181" s="2">
        <f>SUM(Y3181:Y$3268)</f>
        <v>5777.7146825600003</v>
      </c>
      <c r="E3181" s="73">
        <f t="shared" si="1683"/>
        <v>162109.24970170998</v>
      </c>
      <c r="F3181" s="88">
        <f t="shared" si="1709"/>
        <v>5674.72</v>
      </c>
      <c r="G3181" s="3">
        <f>IF(AND(N3181=1,N3180&gt;1),VLOOKUP(A3180,[1]Plan1!$BK$81:$BM$259,3),G3180)</f>
        <v>5692.31</v>
      </c>
      <c r="H3181" s="11">
        <f t="shared" si="1710"/>
        <v>44270</v>
      </c>
      <c r="I3181" s="11">
        <f t="shared" si="1711"/>
        <v>44301</v>
      </c>
      <c r="J3181" s="12">
        <f t="shared" si="1684"/>
        <v>3.0997124087179806E-3</v>
      </c>
      <c r="K3181" s="11">
        <f t="shared" si="1700"/>
        <v>44361</v>
      </c>
      <c r="L3181" s="11">
        <f t="shared" si="1685"/>
        <v>44361</v>
      </c>
      <c r="M3181" s="1">
        <f t="shared" si="1704"/>
        <v>20</v>
      </c>
      <c r="N3181" s="1">
        <f t="shared" si="1686"/>
        <v>5</v>
      </c>
      <c r="O3181" s="2">
        <f t="shared" si="1687"/>
        <v>1.0007740199999999</v>
      </c>
      <c r="P3181" s="13">
        <f t="shared" si="1712"/>
        <v>1.00930024</v>
      </c>
      <c r="Q3181" s="13">
        <f t="shared" si="1705"/>
        <v>1.6224139170588101</v>
      </c>
      <c r="R3181" s="2">
        <f t="shared" si="1708"/>
        <v>1.6236696900000001</v>
      </c>
      <c r="S3181" s="2">
        <f t="shared" si="1701"/>
        <v>1.5280405699999999</v>
      </c>
      <c r="T3181" s="2">
        <f t="shared" si="1688"/>
        <v>256538.09275330999</v>
      </c>
      <c r="U3181" s="2">
        <f t="shared" si="1689"/>
        <v>3050.8677542763512</v>
      </c>
      <c r="V3181" s="2">
        <f t="shared" si="1690"/>
        <v>101102.62550759806</v>
      </c>
      <c r="W3181" s="2">
        <f t="shared" si="1691"/>
        <v>272040.45764614438</v>
      </c>
      <c r="X3181" s="17">
        <f t="shared" si="1692"/>
        <v>0</v>
      </c>
      <c r="Y3181" s="2">
        <f t="shared" si="1693"/>
        <v>0</v>
      </c>
      <c r="Z3181" s="72">
        <f t="shared" si="1694"/>
        <v>0</v>
      </c>
      <c r="AA3181" s="2">
        <f t="shared" si="1680"/>
        <v>0</v>
      </c>
      <c r="AB3181" s="12">
        <f t="shared" si="1702"/>
        <v>4.6600000000000003E-2</v>
      </c>
      <c r="AC3181" s="17">
        <f t="shared" si="1695"/>
        <v>5</v>
      </c>
      <c r="AD3181" s="17">
        <v>252</v>
      </c>
      <c r="AE3181" s="13">
        <f t="shared" si="1706"/>
        <v>1.000904115</v>
      </c>
      <c r="AF3181" s="2">
        <f t="shared" si="1681"/>
        <v>231.93993771999999</v>
      </c>
      <c r="AG3181" s="2">
        <f t="shared" si="1696"/>
        <v>245.95585836000001</v>
      </c>
      <c r="AH3181" s="3">
        <f t="shared" si="1697"/>
        <v>0</v>
      </c>
      <c r="AI3181" s="4" t="str">
        <f t="shared" si="1707"/>
        <v>A+J=</v>
      </c>
      <c r="AJ3181" s="11">
        <f t="shared" si="1703"/>
        <v>44361</v>
      </c>
      <c r="AK3181" s="11"/>
      <c r="AL3181" s="4"/>
      <c r="AM3181" s="1"/>
      <c r="AN3181" s="11"/>
      <c r="AO3181" s="1"/>
      <c r="AP3181" s="1"/>
      <c r="AQ3181" s="3"/>
      <c r="AR3181" s="3"/>
      <c r="AS3181" s="6"/>
      <c r="AT3181" s="1"/>
      <c r="AU3181" s="1"/>
      <c r="AV3181" s="1"/>
      <c r="AW3181" s="1"/>
      <c r="AX3181" s="1"/>
      <c r="AY3181" s="1"/>
      <c r="AZ3181" s="1"/>
      <c r="BA3181" s="1"/>
      <c r="BB3181" s="1"/>
    </row>
    <row r="3182" spans="1:54" x14ac:dyDescent="0.2">
      <c r="A3182" s="158">
        <f t="shared" si="1698"/>
        <v>44338</v>
      </c>
      <c r="B3182" s="2">
        <f t="shared" si="1682"/>
        <v>272376.41034714942</v>
      </c>
      <c r="C3182" s="2">
        <f t="shared" si="1699"/>
        <v>167886.96438426999</v>
      </c>
      <c r="D3182" s="2">
        <f>SUM(Y3182:Y$3268)</f>
        <v>5777.7146825600003</v>
      </c>
      <c r="E3182" s="73">
        <f t="shared" si="1683"/>
        <v>162109.24970170998</v>
      </c>
      <c r="F3182" s="88">
        <f t="shared" si="1709"/>
        <v>5674.72</v>
      </c>
      <c r="G3182" s="3">
        <f>IF(AND(N3182=1,N3181&gt;1),VLOOKUP(A3181,[1]Plan1!$BK$81:$BM$259,3),G3181)</f>
        <v>5692.31</v>
      </c>
      <c r="H3182" s="11">
        <f t="shared" si="1710"/>
        <v>44270</v>
      </c>
      <c r="I3182" s="11">
        <f t="shared" si="1711"/>
        <v>44301</v>
      </c>
      <c r="J3182" s="12">
        <f t="shared" si="1684"/>
        <v>3.0997124087179806E-3</v>
      </c>
      <c r="K3182" s="11">
        <f t="shared" si="1700"/>
        <v>44361</v>
      </c>
      <c r="L3182" s="11">
        <f t="shared" si="1685"/>
        <v>44361</v>
      </c>
      <c r="M3182" s="1">
        <f t="shared" si="1704"/>
        <v>20</v>
      </c>
      <c r="N3182" s="1">
        <f t="shared" si="1686"/>
        <v>6</v>
      </c>
      <c r="O3182" s="2">
        <f t="shared" si="1687"/>
        <v>1.0009288999999999</v>
      </c>
      <c r="P3182" s="13">
        <f t="shared" si="1712"/>
        <v>1.00930024</v>
      </c>
      <c r="Q3182" s="13">
        <f t="shared" si="1705"/>
        <v>1.6224139170588101</v>
      </c>
      <c r="R3182" s="2">
        <f t="shared" si="1708"/>
        <v>1.6239209699999999</v>
      </c>
      <c r="S3182" s="2">
        <f t="shared" si="1701"/>
        <v>1.5280405699999999</v>
      </c>
      <c r="T3182" s="2">
        <f t="shared" si="1688"/>
        <v>256538.09275330999</v>
      </c>
      <c r="U3182" s="2">
        <f t="shared" si="1689"/>
        <v>3050.8677542763512</v>
      </c>
      <c r="V3182" s="2">
        <f t="shared" si="1690"/>
        <v>101143.36031986309</v>
      </c>
      <c r="W3182" s="2">
        <f t="shared" si="1691"/>
        <v>272081.19245840941</v>
      </c>
      <c r="X3182" s="17">
        <f t="shared" si="1692"/>
        <v>0</v>
      </c>
      <c r="Y3182" s="2">
        <f t="shared" si="1693"/>
        <v>0</v>
      </c>
      <c r="Z3182" s="72">
        <f t="shared" si="1694"/>
        <v>0</v>
      </c>
      <c r="AA3182" s="2">
        <f t="shared" si="1680"/>
        <v>0</v>
      </c>
      <c r="AB3182" s="12">
        <f t="shared" si="1702"/>
        <v>4.6600000000000003E-2</v>
      </c>
      <c r="AC3182" s="17">
        <f t="shared" si="1695"/>
        <v>6</v>
      </c>
      <c r="AD3182" s="17">
        <v>252</v>
      </c>
      <c r="AE3182" s="13">
        <f t="shared" si="1706"/>
        <v>1.0010850360000001</v>
      </c>
      <c r="AF3182" s="2">
        <f t="shared" si="1681"/>
        <v>278.35306600000001</v>
      </c>
      <c r="AG3182" s="2">
        <f t="shared" si="1696"/>
        <v>295.21788873999998</v>
      </c>
      <c r="AH3182" s="3">
        <f t="shared" si="1697"/>
        <v>0</v>
      </c>
      <c r="AI3182" s="4" t="str">
        <f t="shared" si="1707"/>
        <v>A+J=</v>
      </c>
      <c r="AJ3182" s="11">
        <f t="shared" si="1703"/>
        <v>44361</v>
      </c>
      <c r="AK3182" s="11"/>
      <c r="AL3182" s="4"/>
      <c r="AM3182" s="1"/>
      <c r="AN3182" s="11"/>
      <c r="AO3182" s="1"/>
      <c r="AP3182" s="1"/>
      <c r="AQ3182" s="3"/>
      <c r="AR3182" s="3"/>
      <c r="AS3182" s="6"/>
      <c r="AT3182" s="1"/>
      <c r="AU3182" s="1"/>
      <c r="AV3182" s="1"/>
      <c r="AW3182" s="1"/>
      <c r="AX3182" s="1"/>
      <c r="AY3182" s="1"/>
      <c r="AZ3182" s="1"/>
      <c r="BA3182" s="1"/>
      <c r="BB3182" s="1"/>
    </row>
    <row r="3183" spans="1:54" x14ac:dyDescent="0.2">
      <c r="A3183" s="158">
        <f t="shared" si="1698"/>
        <v>44339</v>
      </c>
      <c r="B3183" s="2">
        <f t="shared" si="1682"/>
        <v>272376.41034714942</v>
      </c>
      <c r="C3183" s="2">
        <f t="shared" si="1699"/>
        <v>167886.96438426999</v>
      </c>
      <c r="D3183" s="2">
        <f>SUM(Y3183:Y$3268)</f>
        <v>5777.7146825600003</v>
      </c>
      <c r="E3183" s="73">
        <f t="shared" si="1683"/>
        <v>162109.24970170998</v>
      </c>
      <c r="F3183" s="88">
        <f t="shared" si="1709"/>
        <v>5674.72</v>
      </c>
      <c r="G3183" s="3">
        <f>IF(AND(N3183=1,N3182&gt;1),VLOOKUP(A3182,[1]Plan1!$BK$81:$BM$259,3),G3182)</f>
        <v>5692.31</v>
      </c>
      <c r="H3183" s="11">
        <f t="shared" si="1710"/>
        <v>44270</v>
      </c>
      <c r="I3183" s="11">
        <f t="shared" si="1711"/>
        <v>44301</v>
      </c>
      <c r="J3183" s="12">
        <f t="shared" si="1684"/>
        <v>3.0997124087179806E-3</v>
      </c>
      <c r="K3183" s="11">
        <f t="shared" si="1700"/>
        <v>44361</v>
      </c>
      <c r="L3183" s="11">
        <f t="shared" si="1685"/>
        <v>44361</v>
      </c>
      <c r="M3183" s="1">
        <f t="shared" si="1704"/>
        <v>20</v>
      </c>
      <c r="N3183" s="1">
        <f t="shared" si="1686"/>
        <v>6</v>
      </c>
      <c r="O3183" s="2">
        <f t="shared" si="1687"/>
        <v>1.0009288999999999</v>
      </c>
      <c r="P3183" s="13">
        <f t="shared" si="1712"/>
        <v>1.00930024</v>
      </c>
      <c r="Q3183" s="13">
        <f t="shared" si="1705"/>
        <v>1.6224139170588101</v>
      </c>
      <c r="R3183" s="2">
        <f t="shared" si="1708"/>
        <v>1.6239209699999999</v>
      </c>
      <c r="S3183" s="2">
        <f t="shared" si="1701"/>
        <v>1.5280405699999999</v>
      </c>
      <c r="T3183" s="2">
        <f t="shared" si="1688"/>
        <v>256538.09275330999</v>
      </c>
      <c r="U3183" s="2">
        <f t="shared" si="1689"/>
        <v>3050.8677542763512</v>
      </c>
      <c r="V3183" s="2">
        <f t="shared" si="1690"/>
        <v>101143.36031986309</v>
      </c>
      <c r="W3183" s="2">
        <f t="shared" si="1691"/>
        <v>272081.19245840941</v>
      </c>
      <c r="X3183" s="17">
        <f t="shared" si="1692"/>
        <v>0</v>
      </c>
      <c r="Y3183" s="2">
        <f t="shared" si="1693"/>
        <v>0</v>
      </c>
      <c r="Z3183" s="72">
        <f t="shared" si="1694"/>
        <v>0</v>
      </c>
      <c r="AA3183" s="2">
        <f t="shared" si="1680"/>
        <v>0</v>
      </c>
      <c r="AB3183" s="12">
        <f t="shared" si="1702"/>
        <v>4.6600000000000003E-2</v>
      </c>
      <c r="AC3183" s="17">
        <f t="shared" si="1695"/>
        <v>6</v>
      </c>
      <c r="AD3183" s="17">
        <v>252</v>
      </c>
      <c r="AE3183" s="13">
        <f t="shared" si="1706"/>
        <v>1.0010850360000001</v>
      </c>
      <c r="AF3183" s="2">
        <f t="shared" si="1681"/>
        <v>278.35306600000001</v>
      </c>
      <c r="AG3183" s="2">
        <f t="shared" si="1696"/>
        <v>295.21788873999998</v>
      </c>
      <c r="AH3183" s="3">
        <f t="shared" si="1697"/>
        <v>0</v>
      </c>
      <c r="AI3183" s="4" t="str">
        <f t="shared" si="1707"/>
        <v>A+J=</v>
      </c>
      <c r="AJ3183" s="11">
        <f t="shared" si="1703"/>
        <v>44361</v>
      </c>
      <c r="AK3183" s="11"/>
      <c r="AL3183" s="4"/>
      <c r="AM3183" s="1"/>
      <c r="AN3183" s="11"/>
      <c r="AO3183" s="1"/>
      <c r="AP3183" s="1"/>
      <c r="AQ3183" s="3"/>
      <c r="AR3183" s="3"/>
      <c r="AS3183" s="6"/>
      <c r="AT3183" s="1"/>
      <c r="AU3183" s="1"/>
      <c r="AV3183" s="1"/>
      <c r="AW3183" s="1"/>
      <c r="AX3183" s="1"/>
      <c r="AY3183" s="1"/>
      <c r="AZ3183" s="1"/>
      <c r="BA3183" s="1"/>
      <c r="BB3183" s="1"/>
    </row>
    <row r="3184" spans="1:54" x14ac:dyDescent="0.2">
      <c r="A3184" s="158">
        <f t="shared" si="1698"/>
        <v>44340</v>
      </c>
      <c r="B3184" s="2">
        <f t="shared" si="1682"/>
        <v>272376.41034714942</v>
      </c>
      <c r="C3184" s="2">
        <f t="shared" si="1699"/>
        <v>167886.96438426999</v>
      </c>
      <c r="D3184" s="2">
        <f>SUM(Y3184:Y$3268)</f>
        <v>5777.7146825600003</v>
      </c>
      <c r="E3184" s="73">
        <f t="shared" si="1683"/>
        <v>162109.24970170998</v>
      </c>
      <c r="F3184" s="88">
        <f t="shared" si="1709"/>
        <v>5674.72</v>
      </c>
      <c r="G3184" s="3">
        <f>IF(AND(N3184=1,N3183&gt;1),VLOOKUP(A3183,[1]Plan1!$BK$81:$BM$259,3),G3183)</f>
        <v>5692.31</v>
      </c>
      <c r="H3184" s="11">
        <f t="shared" si="1710"/>
        <v>44270</v>
      </c>
      <c r="I3184" s="11">
        <f t="shared" si="1711"/>
        <v>44301</v>
      </c>
      <c r="J3184" s="12">
        <f t="shared" si="1684"/>
        <v>3.0997124087179806E-3</v>
      </c>
      <c r="K3184" s="11">
        <f t="shared" si="1700"/>
        <v>44361</v>
      </c>
      <c r="L3184" s="11">
        <f t="shared" si="1685"/>
        <v>44361</v>
      </c>
      <c r="M3184" s="1">
        <f t="shared" si="1704"/>
        <v>20</v>
      </c>
      <c r="N3184" s="1">
        <f t="shared" si="1686"/>
        <v>6</v>
      </c>
      <c r="O3184" s="2">
        <f t="shared" si="1687"/>
        <v>1.0009288999999999</v>
      </c>
      <c r="P3184" s="13">
        <f t="shared" si="1712"/>
        <v>1.00930024</v>
      </c>
      <c r="Q3184" s="13">
        <f t="shared" si="1705"/>
        <v>1.6224139170588101</v>
      </c>
      <c r="R3184" s="2">
        <f t="shared" si="1708"/>
        <v>1.6239209699999999</v>
      </c>
      <c r="S3184" s="2">
        <f t="shared" si="1701"/>
        <v>1.5280405699999999</v>
      </c>
      <c r="T3184" s="2">
        <f t="shared" si="1688"/>
        <v>256538.09275330999</v>
      </c>
      <c r="U3184" s="2">
        <f t="shared" si="1689"/>
        <v>3050.8677542763512</v>
      </c>
      <c r="V3184" s="2">
        <f t="shared" si="1690"/>
        <v>101143.36031986309</v>
      </c>
      <c r="W3184" s="2">
        <f t="shared" si="1691"/>
        <v>272081.19245840941</v>
      </c>
      <c r="X3184" s="17">
        <f t="shared" si="1692"/>
        <v>0</v>
      </c>
      <c r="Y3184" s="2">
        <f t="shared" si="1693"/>
        <v>0</v>
      </c>
      <c r="Z3184" s="72">
        <f t="shared" si="1694"/>
        <v>0</v>
      </c>
      <c r="AA3184" s="2">
        <f t="shared" ref="AA3184:AA3247" si="1713">IF(Z3184&gt;0,TRUNC(Z3184*T3184,8),0)</f>
        <v>0</v>
      </c>
      <c r="AB3184" s="12">
        <f t="shared" si="1702"/>
        <v>4.6600000000000003E-2</v>
      </c>
      <c r="AC3184" s="17">
        <f t="shared" si="1695"/>
        <v>6</v>
      </c>
      <c r="AD3184" s="17">
        <v>252</v>
      </c>
      <c r="AE3184" s="13">
        <f t="shared" si="1706"/>
        <v>1.0010850360000001</v>
      </c>
      <c r="AF3184" s="2">
        <f t="shared" ref="AF3184:AF3247" si="1714">TRUNC((T3184*(AE3184-1)),8)</f>
        <v>278.35306600000001</v>
      </c>
      <c r="AG3184" s="2">
        <f t="shared" si="1696"/>
        <v>295.21788873999998</v>
      </c>
      <c r="AH3184" s="3">
        <f t="shared" si="1697"/>
        <v>0</v>
      </c>
      <c r="AI3184" s="4" t="str">
        <f t="shared" si="1707"/>
        <v>A+J=</v>
      </c>
      <c r="AJ3184" s="11">
        <f t="shared" si="1703"/>
        <v>44361</v>
      </c>
      <c r="AK3184" s="11"/>
      <c r="AL3184" s="4"/>
      <c r="AM3184" s="1"/>
      <c r="AN3184" s="11"/>
      <c r="AO3184" s="1"/>
      <c r="AP3184" s="1"/>
      <c r="AQ3184" s="3"/>
      <c r="AR3184" s="3"/>
      <c r="AS3184" s="6"/>
      <c r="AT3184" s="1"/>
      <c r="AU3184" s="1"/>
      <c r="AV3184" s="1"/>
      <c r="AW3184" s="1"/>
      <c r="AX3184" s="1"/>
      <c r="AY3184" s="1"/>
      <c r="AZ3184" s="1"/>
      <c r="BA3184" s="1"/>
      <c r="BB3184" s="1"/>
    </row>
    <row r="3185" spans="1:54" x14ac:dyDescent="0.2">
      <c r="A3185" s="158">
        <f t="shared" si="1698"/>
        <v>44341</v>
      </c>
      <c r="B3185" s="2">
        <f t="shared" si="1682"/>
        <v>272466.43577881198</v>
      </c>
      <c r="C3185" s="2">
        <f t="shared" si="1699"/>
        <v>167886.96438426999</v>
      </c>
      <c r="D3185" s="2">
        <f>SUM(Y3185:Y$3268)</f>
        <v>5777.7146825600003</v>
      </c>
      <c r="E3185" s="73">
        <f t="shared" si="1683"/>
        <v>162109.24970170998</v>
      </c>
      <c r="F3185" s="88">
        <f t="shared" si="1709"/>
        <v>5674.72</v>
      </c>
      <c r="G3185" s="3">
        <f>IF(AND(N3185=1,N3184&gt;1),VLOOKUP(A3184,[1]Plan1!$BK$81:$BM$259,3),G3184)</f>
        <v>5692.31</v>
      </c>
      <c r="H3185" s="11">
        <f t="shared" si="1710"/>
        <v>44270</v>
      </c>
      <c r="I3185" s="11">
        <f t="shared" si="1711"/>
        <v>44301</v>
      </c>
      <c r="J3185" s="12">
        <f t="shared" si="1684"/>
        <v>3.0997124087179806E-3</v>
      </c>
      <c r="K3185" s="11">
        <f t="shared" si="1700"/>
        <v>44361</v>
      </c>
      <c r="L3185" s="11">
        <f t="shared" si="1685"/>
        <v>44361</v>
      </c>
      <c r="M3185" s="1">
        <f t="shared" si="1704"/>
        <v>20</v>
      </c>
      <c r="N3185" s="1">
        <f t="shared" si="1686"/>
        <v>7</v>
      </c>
      <c r="O3185" s="2">
        <f t="shared" si="1687"/>
        <v>1.0010838</v>
      </c>
      <c r="P3185" s="13">
        <f t="shared" si="1712"/>
        <v>1.00930024</v>
      </c>
      <c r="Q3185" s="13">
        <f t="shared" si="1705"/>
        <v>1.6224139170588101</v>
      </c>
      <c r="R3185" s="2">
        <f t="shared" si="1708"/>
        <v>1.62417228</v>
      </c>
      <c r="S3185" s="2">
        <f t="shared" si="1701"/>
        <v>1.5280405699999999</v>
      </c>
      <c r="T3185" s="2">
        <f t="shared" si="1688"/>
        <v>256538.09275330999</v>
      </c>
      <c r="U3185" s="2">
        <f t="shared" si="1689"/>
        <v>3050.8677542763512</v>
      </c>
      <c r="V3185" s="2">
        <f t="shared" si="1690"/>
        <v>101184.09999540565</v>
      </c>
      <c r="W3185" s="2">
        <f t="shared" si="1691"/>
        <v>272121.93213395198</v>
      </c>
      <c r="X3185" s="17">
        <f t="shared" si="1692"/>
        <v>0</v>
      </c>
      <c r="Y3185" s="2">
        <f t="shared" si="1693"/>
        <v>0</v>
      </c>
      <c r="Z3185" s="72">
        <f t="shared" si="1694"/>
        <v>0</v>
      </c>
      <c r="AA3185" s="2">
        <f t="shared" si="1713"/>
        <v>0</v>
      </c>
      <c r="AB3185" s="12">
        <f t="shared" si="1702"/>
        <v>4.6600000000000003E-2</v>
      </c>
      <c r="AC3185" s="17">
        <f t="shared" si="1695"/>
        <v>7</v>
      </c>
      <c r="AD3185" s="17">
        <v>252</v>
      </c>
      <c r="AE3185" s="13">
        <f t="shared" si="1706"/>
        <v>1.0012659900000001</v>
      </c>
      <c r="AF3185" s="2">
        <f t="shared" si="1714"/>
        <v>324.77466004000001</v>
      </c>
      <c r="AG3185" s="2">
        <f t="shared" si="1696"/>
        <v>344.50364486000001</v>
      </c>
      <c r="AH3185" s="3">
        <f t="shared" si="1697"/>
        <v>0</v>
      </c>
      <c r="AI3185" s="4" t="str">
        <f t="shared" si="1707"/>
        <v>A+J=</v>
      </c>
      <c r="AJ3185" s="11">
        <f t="shared" si="1703"/>
        <v>44361</v>
      </c>
      <c r="AK3185" s="11"/>
      <c r="AL3185" s="4"/>
      <c r="AM3185" s="1"/>
      <c r="AN3185" s="11"/>
      <c r="AO3185" s="1"/>
      <c r="AP3185" s="1"/>
      <c r="AQ3185" s="3"/>
      <c r="AR3185" s="3"/>
      <c r="AS3185" s="6"/>
      <c r="AT3185" s="1"/>
      <c r="AU3185" s="1"/>
      <c r="AV3185" s="1"/>
      <c r="AW3185" s="1"/>
      <c r="AX3185" s="1"/>
      <c r="AY3185" s="1"/>
      <c r="AZ3185" s="1"/>
      <c r="BA3185" s="1"/>
      <c r="BB3185" s="1"/>
    </row>
    <row r="3186" spans="1:54" x14ac:dyDescent="0.2">
      <c r="A3186" s="158">
        <f t="shared" si="1698"/>
        <v>44342</v>
      </c>
      <c r="B3186" s="2">
        <f t="shared" si="1682"/>
        <v>272556.49278088706</v>
      </c>
      <c r="C3186" s="2">
        <f t="shared" si="1699"/>
        <v>167886.96438426999</v>
      </c>
      <c r="D3186" s="2">
        <f>SUM(Y3186:Y$3268)</f>
        <v>5777.7146825600003</v>
      </c>
      <c r="E3186" s="73">
        <f t="shared" si="1683"/>
        <v>162109.24970170998</v>
      </c>
      <c r="F3186" s="88">
        <f t="shared" si="1709"/>
        <v>5674.72</v>
      </c>
      <c r="G3186" s="3">
        <f>IF(AND(N3186=1,N3185&gt;1),VLOOKUP(A3185,[1]Plan1!$BK$81:$BM$259,3),G3185)</f>
        <v>5692.31</v>
      </c>
      <c r="H3186" s="11">
        <f t="shared" si="1710"/>
        <v>44270</v>
      </c>
      <c r="I3186" s="11">
        <f t="shared" si="1711"/>
        <v>44301</v>
      </c>
      <c r="J3186" s="12">
        <f t="shared" si="1684"/>
        <v>3.0997124087179806E-3</v>
      </c>
      <c r="K3186" s="11">
        <f t="shared" si="1700"/>
        <v>44361</v>
      </c>
      <c r="L3186" s="11">
        <f t="shared" si="1685"/>
        <v>44361</v>
      </c>
      <c r="M3186" s="1">
        <f t="shared" si="1704"/>
        <v>20</v>
      </c>
      <c r="N3186" s="1">
        <f t="shared" si="1686"/>
        <v>8</v>
      </c>
      <c r="O3186" s="2">
        <f t="shared" si="1687"/>
        <v>1.0012387300000001</v>
      </c>
      <c r="P3186" s="13">
        <f t="shared" si="1712"/>
        <v>1.00930024</v>
      </c>
      <c r="Q3186" s="13">
        <f t="shared" si="1705"/>
        <v>1.6224139170588101</v>
      </c>
      <c r="R3186" s="2">
        <f t="shared" si="1708"/>
        <v>1.6244236400000001</v>
      </c>
      <c r="S3186" s="2">
        <f t="shared" si="1701"/>
        <v>1.5280405699999999</v>
      </c>
      <c r="T3186" s="2">
        <f t="shared" si="1688"/>
        <v>256538.09275330999</v>
      </c>
      <c r="U3186" s="2">
        <f t="shared" si="1689"/>
        <v>3050.8677542763512</v>
      </c>
      <c r="V3186" s="2">
        <f t="shared" si="1690"/>
        <v>101224.84777641066</v>
      </c>
      <c r="W3186" s="2">
        <f t="shared" si="1691"/>
        <v>272162.67991495703</v>
      </c>
      <c r="X3186" s="17">
        <f t="shared" si="1692"/>
        <v>0</v>
      </c>
      <c r="Y3186" s="2">
        <f t="shared" si="1693"/>
        <v>0</v>
      </c>
      <c r="Z3186" s="72">
        <f t="shared" si="1694"/>
        <v>0</v>
      </c>
      <c r="AA3186" s="2">
        <f t="shared" si="1713"/>
        <v>0</v>
      </c>
      <c r="AB3186" s="12">
        <f t="shared" si="1702"/>
        <v>4.6600000000000003E-2</v>
      </c>
      <c r="AC3186" s="17">
        <f t="shared" si="1695"/>
        <v>8</v>
      </c>
      <c r="AD3186" s="17">
        <v>252</v>
      </c>
      <c r="AE3186" s="13">
        <f t="shared" si="1706"/>
        <v>1.001446976</v>
      </c>
      <c r="AF3186" s="2">
        <f t="shared" si="1714"/>
        <v>371.20446328999998</v>
      </c>
      <c r="AG3186" s="2">
        <f t="shared" si="1696"/>
        <v>393.81286592999999</v>
      </c>
      <c r="AH3186" s="3">
        <f t="shared" si="1697"/>
        <v>0</v>
      </c>
      <c r="AI3186" s="4" t="str">
        <f t="shared" si="1707"/>
        <v>A+J=</v>
      </c>
      <c r="AJ3186" s="11">
        <f t="shared" si="1703"/>
        <v>44361</v>
      </c>
      <c r="AK3186" s="11"/>
      <c r="AL3186" s="4"/>
      <c r="AM3186" s="1"/>
      <c r="AN3186" s="11"/>
      <c r="AO3186" s="1"/>
      <c r="AP3186" s="1"/>
      <c r="AQ3186" s="3"/>
      <c r="AR3186" s="3"/>
      <c r="AS3186" s="6"/>
      <c r="AT3186" s="1"/>
      <c r="AU3186" s="1"/>
      <c r="AV3186" s="1"/>
      <c r="AW3186" s="1"/>
      <c r="AX3186" s="1"/>
      <c r="AY3186" s="1"/>
      <c r="AZ3186" s="1"/>
      <c r="BA3186" s="1"/>
      <c r="BB3186" s="1"/>
    </row>
    <row r="3187" spans="1:54" x14ac:dyDescent="0.2">
      <c r="A3187" s="158">
        <f t="shared" si="1698"/>
        <v>44343</v>
      </c>
      <c r="B3187" s="2">
        <f t="shared" si="1682"/>
        <v>272646.580282362</v>
      </c>
      <c r="C3187" s="2">
        <f t="shared" si="1699"/>
        <v>167886.96438426999</v>
      </c>
      <c r="D3187" s="2">
        <f>SUM(Y3187:Y$3268)</f>
        <v>5777.7146825600003</v>
      </c>
      <c r="E3187" s="73">
        <f t="shared" si="1683"/>
        <v>162109.24970170998</v>
      </c>
      <c r="F3187" s="88">
        <f t="shared" si="1709"/>
        <v>5674.72</v>
      </c>
      <c r="G3187" s="3">
        <f>IF(AND(N3187=1,N3186&gt;1),VLOOKUP(A3186,[1]Plan1!$BK$81:$BM$259,3),G3186)</f>
        <v>5692.31</v>
      </c>
      <c r="H3187" s="11">
        <f t="shared" si="1710"/>
        <v>44270</v>
      </c>
      <c r="I3187" s="11">
        <f t="shared" si="1711"/>
        <v>44301</v>
      </c>
      <c r="J3187" s="12">
        <f t="shared" si="1684"/>
        <v>3.0997124087179806E-3</v>
      </c>
      <c r="K3187" s="11">
        <f t="shared" si="1700"/>
        <v>44361</v>
      </c>
      <c r="L3187" s="11">
        <f t="shared" si="1685"/>
        <v>44361</v>
      </c>
      <c r="M3187" s="1">
        <f t="shared" si="1704"/>
        <v>20</v>
      </c>
      <c r="N3187" s="1">
        <f t="shared" si="1686"/>
        <v>9</v>
      </c>
      <c r="O3187" s="2">
        <f t="shared" si="1687"/>
        <v>1.0013936800000001</v>
      </c>
      <c r="P3187" s="13">
        <f t="shared" si="1712"/>
        <v>1.00930024</v>
      </c>
      <c r="Q3187" s="13">
        <f t="shared" si="1705"/>
        <v>1.6224139170588101</v>
      </c>
      <c r="R3187" s="2">
        <f t="shared" si="1708"/>
        <v>1.6246750400000001</v>
      </c>
      <c r="S3187" s="2">
        <f t="shared" si="1701"/>
        <v>1.5280405699999999</v>
      </c>
      <c r="T3187" s="2">
        <f t="shared" si="1688"/>
        <v>256538.09275330999</v>
      </c>
      <c r="U3187" s="2">
        <f t="shared" si="1689"/>
        <v>3050.8677542763512</v>
      </c>
      <c r="V3187" s="2">
        <f t="shared" si="1690"/>
        <v>101265.60204178568</v>
      </c>
      <c r="W3187" s="2">
        <f t="shared" si="1691"/>
        <v>272203.434180332</v>
      </c>
      <c r="X3187" s="17">
        <f t="shared" si="1692"/>
        <v>0</v>
      </c>
      <c r="Y3187" s="2">
        <f t="shared" si="1693"/>
        <v>0</v>
      </c>
      <c r="Z3187" s="72">
        <f t="shared" si="1694"/>
        <v>0</v>
      </c>
      <c r="AA3187" s="2">
        <f t="shared" si="1713"/>
        <v>0</v>
      </c>
      <c r="AB3187" s="12">
        <f t="shared" si="1702"/>
        <v>4.6600000000000003E-2</v>
      </c>
      <c r="AC3187" s="17">
        <f t="shared" si="1695"/>
        <v>9</v>
      </c>
      <c r="AD3187" s="17">
        <v>252</v>
      </c>
      <c r="AE3187" s="13">
        <f t="shared" si="1706"/>
        <v>1.0016279960000001</v>
      </c>
      <c r="AF3187" s="2">
        <f t="shared" si="1714"/>
        <v>417.64298884999999</v>
      </c>
      <c r="AG3187" s="2">
        <f t="shared" si="1696"/>
        <v>443.14610203000001</v>
      </c>
      <c r="AH3187" s="3">
        <f t="shared" si="1697"/>
        <v>0</v>
      </c>
      <c r="AI3187" s="4" t="str">
        <f t="shared" si="1707"/>
        <v>A+J=</v>
      </c>
      <c r="AJ3187" s="11">
        <f t="shared" si="1703"/>
        <v>44361</v>
      </c>
      <c r="AK3187" s="11"/>
      <c r="AL3187" s="4"/>
      <c r="AM3187" s="1"/>
      <c r="AN3187" s="11"/>
      <c r="AO3187" s="1"/>
      <c r="AP3187" s="1"/>
      <c r="AQ3187" s="3"/>
      <c r="AR3187" s="3"/>
      <c r="AS3187" s="6"/>
      <c r="AT3187" s="1"/>
      <c r="AU3187" s="1"/>
      <c r="AV3187" s="1"/>
      <c r="AW3187" s="1"/>
      <c r="AX3187" s="1"/>
      <c r="AY3187" s="1"/>
      <c r="AZ3187" s="1"/>
      <c r="BA3187" s="1"/>
      <c r="BB3187" s="1"/>
    </row>
    <row r="3188" spans="1:54" x14ac:dyDescent="0.2">
      <c r="A3188" s="158">
        <f t="shared" si="1698"/>
        <v>44344</v>
      </c>
      <c r="B3188" s="2">
        <f t="shared" si="1682"/>
        <v>272736.69449837203</v>
      </c>
      <c r="C3188" s="2">
        <f t="shared" si="1699"/>
        <v>167886.96438426999</v>
      </c>
      <c r="D3188" s="2">
        <f>SUM(Y3188:Y$3268)</f>
        <v>5777.7146825600003</v>
      </c>
      <c r="E3188" s="73">
        <f t="shared" si="1683"/>
        <v>162109.24970170998</v>
      </c>
      <c r="F3188" s="88">
        <f t="shared" si="1709"/>
        <v>5674.72</v>
      </c>
      <c r="G3188" s="3">
        <f>IF(AND(N3188=1,N3187&gt;1),VLOOKUP(A3187,[1]Plan1!$BK$81:$BM$259,3),G3187)</f>
        <v>5692.31</v>
      </c>
      <c r="H3188" s="11">
        <f t="shared" si="1710"/>
        <v>44270</v>
      </c>
      <c r="I3188" s="11">
        <f t="shared" si="1711"/>
        <v>44301</v>
      </c>
      <c r="J3188" s="12">
        <f t="shared" si="1684"/>
        <v>3.0997124087179806E-3</v>
      </c>
      <c r="K3188" s="11">
        <f t="shared" si="1700"/>
        <v>44361</v>
      </c>
      <c r="L3188" s="11">
        <f t="shared" si="1685"/>
        <v>44361</v>
      </c>
      <c r="M3188" s="1">
        <f t="shared" si="1704"/>
        <v>20</v>
      </c>
      <c r="N3188" s="1">
        <f t="shared" si="1686"/>
        <v>10</v>
      </c>
      <c r="O3188" s="2">
        <f t="shared" si="1687"/>
        <v>1.0015486499999999</v>
      </c>
      <c r="P3188" s="13">
        <f t="shared" si="1712"/>
        <v>1.00930024</v>
      </c>
      <c r="Q3188" s="13">
        <f t="shared" si="1705"/>
        <v>1.6224139170588101</v>
      </c>
      <c r="R3188" s="2">
        <f t="shared" si="1708"/>
        <v>1.62492646</v>
      </c>
      <c r="S3188" s="2">
        <f t="shared" si="1701"/>
        <v>1.5280405699999999</v>
      </c>
      <c r="T3188" s="2">
        <f t="shared" si="1688"/>
        <v>256538.09275330999</v>
      </c>
      <c r="U3188" s="2">
        <f t="shared" si="1689"/>
        <v>3050.8677542763512</v>
      </c>
      <c r="V3188" s="2">
        <f t="shared" si="1690"/>
        <v>101306.35954934567</v>
      </c>
      <c r="W3188" s="2">
        <f t="shared" si="1691"/>
        <v>272244.19168789202</v>
      </c>
      <c r="X3188" s="17">
        <f t="shared" si="1692"/>
        <v>0</v>
      </c>
      <c r="Y3188" s="2">
        <f t="shared" si="1693"/>
        <v>0</v>
      </c>
      <c r="Z3188" s="72">
        <f t="shared" si="1694"/>
        <v>0</v>
      </c>
      <c r="AA3188" s="2">
        <f t="shared" si="1713"/>
        <v>0</v>
      </c>
      <c r="AB3188" s="12">
        <f t="shared" si="1702"/>
        <v>4.6600000000000003E-2</v>
      </c>
      <c r="AC3188" s="17">
        <f t="shared" si="1695"/>
        <v>10</v>
      </c>
      <c r="AD3188" s="17">
        <v>252</v>
      </c>
      <c r="AE3188" s="13">
        <f t="shared" si="1706"/>
        <v>1.0018090479999999</v>
      </c>
      <c r="AF3188" s="2">
        <f t="shared" si="1714"/>
        <v>464.08972361000002</v>
      </c>
      <c r="AG3188" s="2">
        <f t="shared" si="1696"/>
        <v>492.50281047999999</v>
      </c>
      <c r="AH3188" s="3">
        <f t="shared" si="1697"/>
        <v>0</v>
      </c>
      <c r="AI3188" s="4" t="str">
        <f t="shared" si="1707"/>
        <v>A+J=</v>
      </c>
      <c r="AJ3188" s="11">
        <f t="shared" si="1703"/>
        <v>44361</v>
      </c>
      <c r="AK3188" s="11"/>
      <c r="AL3188" s="4"/>
      <c r="AM3188" s="1"/>
      <c r="AN3188" s="11"/>
      <c r="AO3188" s="1"/>
      <c r="AP3188" s="1"/>
      <c r="AQ3188" s="3"/>
      <c r="AR3188" s="3"/>
      <c r="AS3188" s="6"/>
      <c r="AT3188" s="1"/>
      <c r="AU3188" s="1"/>
      <c r="AV3188" s="1"/>
      <c r="AW3188" s="1"/>
      <c r="AX3188" s="1"/>
      <c r="AY3188" s="1"/>
      <c r="AZ3188" s="1"/>
      <c r="BA3188" s="1"/>
      <c r="BB3188" s="1"/>
    </row>
    <row r="3189" spans="1:54" x14ac:dyDescent="0.2">
      <c r="A3189" s="158">
        <f t="shared" si="1698"/>
        <v>44345</v>
      </c>
      <c r="B3189" s="2">
        <f t="shared" si="1682"/>
        <v>272826.84193186701</v>
      </c>
      <c r="C3189" s="2">
        <f t="shared" si="1699"/>
        <v>167886.96438426999</v>
      </c>
      <c r="D3189" s="2">
        <f>SUM(Y3189:Y$3268)</f>
        <v>5777.7146825600003</v>
      </c>
      <c r="E3189" s="73">
        <f t="shared" si="1683"/>
        <v>162109.24970170998</v>
      </c>
      <c r="F3189" s="88">
        <f t="shared" si="1709"/>
        <v>5674.72</v>
      </c>
      <c r="G3189" s="3">
        <f>IF(AND(N3189=1,N3188&gt;1),VLOOKUP(A3188,[1]Plan1!$BK$81:$BM$259,3),G3188)</f>
        <v>5692.31</v>
      </c>
      <c r="H3189" s="11">
        <f t="shared" si="1710"/>
        <v>44270</v>
      </c>
      <c r="I3189" s="11">
        <f t="shared" si="1711"/>
        <v>44301</v>
      </c>
      <c r="J3189" s="12">
        <f t="shared" si="1684"/>
        <v>3.0997124087179806E-3</v>
      </c>
      <c r="K3189" s="11">
        <f t="shared" si="1700"/>
        <v>44361</v>
      </c>
      <c r="L3189" s="11">
        <f t="shared" si="1685"/>
        <v>44361</v>
      </c>
      <c r="M3189" s="1">
        <f t="shared" si="1704"/>
        <v>20</v>
      </c>
      <c r="N3189" s="1">
        <f t="shared" si="1686"/>
        <v>11</v>
      </c>
      <c r="O3189" s="2">
        <f t="shared" si="1687"/>
        <v>1.0017036500000001</v>
      </c>
      <c r="P3189" s="13">
        <f t="shared" si="1712"/>
        <v>1.00930024</v>
      </c>
      <c r="Q3189" s="13">
        <f t="shared" si="1705"/>
        <v>1.6224139170588101</v>
      </c>
      <c r="R3189" s="2">
        <f t="shared" si="1708"/>
        <v>1.6251779399999999</v>
      </c>
      <c r="S3189" s="2">
        <f t="shared" si="1701"/>
        <v>1.5280405699999999</v>
      </c>
      <c r="T3189" s="2">
        <f t="shared" si="1688"/>
        <v>256538.09275330999</v>
      </c>
      <c r="U3189" s="2">
        <f t="shared" si="1689"/>
        <v>3050.8677542763512</v>
      </c>
      <c r="V3189" s="2">
        <f t="shared" si="1690"/>
        <v>101347.12678346066</v>
      </c>
      <c r="W3189" s="2">
        <f t="shared" si="1691"/>
        <v>272284.958922007</v>
      </c>
      <c r="X3189" s="17">
        <f t="shared" si="1692"/>
        <v>0</v>
      </c>
      <c r="Y3189" s="2">
        <f t="shared" si="1693"/>
        <v>0</v>
      </c>
      <c r="Z3189" s="72">
        <f t="shared" si="1694"/>
        <v>0</v>
      </c>
      <c r="AA3189" s="2">
        <f t="shared" si="1713"/>
        <v>0</v>
      </c>
      <c r="AB3189" s="12">
        <f t="shared" si="1702"/>
        <v>4.6600000000000003E-2</v>
      </c>
      <c r="AC3189" s="17">
        <f t="shared" si="1695"/>
        <v>11</v>
      </c>
      <c r="AD3189" s="17">
        <v>252</v>
      </c>
      <c r="AE3189" s="13">
        <f t="shared" si="1706"/>
        <v>1.001990132</v>
      </c>
      <c r="AF3189" s="2">
        <f t="shared" si="1714"/>
        <v>510.54466760000003</v>
      </c>
      <c r="AG3189" s="2">
        <f t="shared" si="1696"/>
        <v>541.88300986000002</v>
      </c>
      <c r="AH3189" s="3">
        <f t="shared" si="1697"/>
        <v>0</v>
      </c>
      <c r="AI3189" s="4" t="str">
        <f t="shared" si="1707"/>
        <v>A+J=</v>
      </c>
      <c r="AJ3189" s="11">
        <f t="shared" si="1703"/>
        <v>44361</v>
      </c>
      <c r="AK3189" s="11"/>
      <c r="AL3189" s="4"/>
      <c r="AM3189" s="1"/>
      <c r="AN3189" s="11"/>
      <c r="AO3189" s="1"/>
      <c r="AP3189" s="1"/>
      <c r="AQ3189" s="3"/>
      <c r="AR3189" s="3"/>
      <c r="AS3189" s="6"/>
      <c r="AT3189" s="1"/>
      <c r="AU3189" s="1"/>
      <c r="AV3189" s="1"/>
      <c r="AW3189" s="1"/>
      <c r="AX3189" s="1"/>
      <c r="AY3189" s="1"/>
      <c r="AZ3189" s="1"/>
      <c r="BA3189" s="1"/>
      <c r="BB3189" s="1"/>
    </row>
    <row r="3190" spans="1:54" x14ac:dyDescent="0.2">
      <c r="A3190" s="158">
        <f t="shared" si="1698"/>
        <v>44346</v>
      </c>
      <c r="B3190" s="2">
        <f t="shared" si="1682"/>
        <v>272826.84193186701</v>
      </c>
      <c r="C3190" s="2">
        <f t="shared" si="1699"/>
        <v>167886.96438426999</v>
      </c>
      <c r="D3190" s="2">
        <f>SUM(Y3190:Y$3268)</f>
        <v>5777.7146825600003</v>
      </c>
      <c r="E3190" s="73">
        <f t="shared" si="1683"/>
        <v>162109.24970170998</v>
      </c>
      <c r="F3190" s="88">
        <f t="shared" si="1709"/>
        <v>5674.72</v>
      </c>
      <c r="G3190" s="3">
        <f>IF(AND(N3190=1,N3189&gt;1),VLOOKUP(A3189,[1]Plan1!$BK$81:$BM$259,3),G3189)</f>
        <v>5692.31</v>
      </c>
      <c r="H3190" s="11">
        <f t="shared" si="1710"/>
        <v>44270</v>
      </c>
      <c r="I3190" s="11">
        <f t="shared" si="1711"/>
        <v>44301</v>
      </c>
      <c r="J3190" s="12">
        <f t="shared" si="1684"/>
        <v>3.0997124087179806E-3</v>
      </c>
      <c r="K3190" s="11">
        <f t="shared" si="1700"/>
        <v>44361</v>
      </c>
      <c r="L3190" s="11">
        <f t="shared" si="1685"/>
        <v>44361</v>
      </c>
      <c r="M3190" s="1">
        <f t="shared" si="1704"/>
        <v>20</v>
      </c>
      <c r="N3190" s="1">
        <f t="shared" si="1686"/>
        <v>11</v>
      </c>
      <c r="O3190" s="2">
        <f t="shared" si="1687"/>
        <v>1.0017036500000001</v>
      </c>
      <c r="P3190" s="13">
        <f t="shared" si="1712"/>
        <v>1.00930024</v>
      </c>
      <c r="Q3190" s="13">
        <f t="shared" si="1705"/>
        <v>1.6224139170588101</v>
      </c>
      <c r="R3190" s="2">
        <f t="shared" si="1708"/>
        <v>1.6251779399999999</v>
      </c>
      <c r="S3190" s="2">
        <f t="shared" si="1701"/>
        <v>1.5280405699999999</v>
      </c>
      <c r="T3190" s="2">
        <f t="shared" si="1688"/>
        <v>256538.09275330999</v>
      </c>
      <c r="U3190" s="2">
        <f t="shared" si="1689"/>
        <v>3050.8677542763512</v>
      </c>
      <c r="V3190" s="2">
        <f t="shared" si="1690"/>
        <v>101347.12678346066</v>
      </c>
      <c r="W3190" s="2">
        <f t="shared" si="1691"/>
        <v>272284.958922007</v>
      </c>
      <c r="X3190" s="17">
        <f t="shared" si="1692"/>
        <v>0</v>
      </c>
      <c r="Y3190" s="2">
        <f t="shared" si="1693"/>
        <v>0</v>
      </c>
      <c r="Z3190" s="72">
        <f t="shared" si="1694"/>
        <v>0</v>
      </c>
      <c r="AA3190" s="2">
        <f t="shared" si="1713"/>
        <v>0</v>
      </c>
      <c r="AB3190" s="12">
        <f t="shared" si="1702"/>
        <v>4.6600000000000003E-2</v>
      </c>
      <c r="AC3190" s="17">
        <f t="shared" si="1695"/>
        <v>11</v>
      </c>
      <c r="AD3190" s="17">
        <v>252</v>
      </c>
      <c r="AE3190" s="13">
        <f t="shared" si="1706"/>
        <v>1.001990132</v>
      </c>
      <c r="AF3190" s="2">
        <f t="shared" si="1714"/>
        <v>510.54466760000003</v>
      </c>
      <c r="AG3190" s="2">
        <f t="shared" si="1696"/>
        <v>541.88300986000002</v>
      </c>
      <c r="AH3190" s="3">
        <f t="shared" si="1697"/>
        <v>0</v>
      </c>
      <c r="AI3190" s="4" t="str">
        <f t="shared" si="1707"/>
        <v>A+J=</v>
      </c>
      <c r="AJ3190" s="11">
        <f t="shared" si="1703"/>
        <v>44361</v>
      </c>
      <c r="AK3190" s="11"/>
      <c r="AL3190" s="4"/>
      <c r="AM3190" s="1"/>
      <c r="AN3190" s="11"/>
      <c r="AO3190" s="1"/>
      <c r="AP3190" s="1"/>
      <c r="AQ3190" s="3"/>
      <c r="AR3190" s="3"/>
      <c r="AS3190" s="6"/>
      <c r="AT3190" s="1"/>
      <c r="AU3190" s="1"/>
      <c r="AV3190" s="1"/>
      <c r="AW3190" s="1"/>
      <c r="AX3190" s="1"/>
      <c r="AY3190" s="1"/>
      <c r="AZ3190" s="1"/>
      <c r="BA3190" s="1"/>
      <c r="BB3190" s="1"/>
    </row>
    <row r="3191" spans="1:54" x14ac:dyDescent="0.2">
      <c r="A3191" s="158">
        <f t="shared" si="1698"/>
        <v>44347</v>
      </c>
      <c r="B3191" s="2">
        <f t="shared" si="1682"/>
        <v>272826.84193186701</v>
      </c>
      <c r="C3191" s="2">
        <f t="shared" si="1699"/>
        <v>167886.96438426999</v>
      </c>
      <c r="D3191" s="2">
        <f>SUM(Y3191:Y$3268)</f>
        <v>5777.7146825600003</v>
      </c>
      <c r="E3191" s="73">
        <f t="shared" si="1683"/>
        <v>162109.24970170998</v>
      </c>
      <c r="F3191" s="88">
        <f t="shared" si="1709"/>
        <v>5674.72</v>
      </c>
      <c r="G3191" s="3">
        <f>IF(AND(N3191=1,N3190&gt;1),VLOOKUP(A3190,[1]Plan1!$BK$81:$BM$259,3),G3190)</f>
        <v>5692.31</v>
      </c>
      <c r="H3191" s="11">
        <f t="shared" si="1710"/>
        <v>44270</v>
      </c>
      <c r="I3191" s="11">
        <f t="shared" si="1711"/>
        <v>44301</v>
      </c>
      <c r="J3191" s="12">
        <f t="shared" si="1684"/>
        <v>3.0997124087179806E-3</v>
      </c>
      <c r="K3191" s="11">
        <f t="shared" si="1700"/>
        <v>44361</v>
      </c>
      <c r="L3191" s="11">
        <f t="shared" si="1685"/>
        <v>44361</v>
      </c>
      <c r="M3191" s="1">
        <f t="shared" si="1704"/>
        <v>20</v>
      </c>
      <c r="N3191" s="1">
        <f t="shared" si="1686"/>
        <v>11</v>
      </c>
      <c r="O3191" s="2">
        <f t="shared" si="1687"/>
        <v>1.0017036500000001</v>
      </c>
      <c r="P3191" s="13">
        <f t="shared" si="1712"/>
        <v>1.00930024</v>
      </c>
      <c r="Q3191" s="13">
        <f t="shared" si="1705"/>
        <v>1.6224139170588101</v>
      </c>
      <c r="R3191" s="2">
        <f t="shared" si="1708"/>
        <v>1.6251779399999999</v>
      </c>
      <c r="S3191" s="2">
        <f t="shared" si="1701"/>
        <v>1.5280405699999999</v>
      </c>
      <c r="T3191" s="2">
        <f t="shared" si="1688"/>
        <v>256538.09275330999</v>
      </c>
      <c r="U3191" s="2">
        <f t="shared" si="1689"/>
        <v>3050.8677542763512</v>
      </c>
      <c r="V3191" s="2">
        <f t="shared" si="1690"/>
        <v>101347.12678346066</v>
      </c>
      <c r="W3191" s="2">
        <f t="shared" si="1691"/>
        <v>272284.958922007</v>
      </c>
      <c r="X3191" s="17">
        <f t="shared" si="1692"/>
        <v>0</v>
      </c>
      <c r="Y3191" s="2">
        <f t="shared" si="1693"/>
        <v>0</v>
      </c>
      <c r="Z3191" s="72">
        <f t="shared" si="1694"/>
        <v>0</v>
      </c>
      <c r="AA3191" s="2">
        <f t="shared" si="1713"/>
        <v>0</v>
      </c>
      <c r="AB3191" s="12">
        <f t="shared" si="1702"/>
        <v>4.6600000000000003E-2</v>
      </c>
      <c r="AC3191" s="17">
        <f t="shared" si="1695"/>
        <v>11</v>
      </c>
      <c r="AD3191" s="17">
        <v>252</v>
      </c>
      <c r="AE3191" s="13">
        <f t="shared" si="1706"/>
        <v>1.001990132</v>
      </c>
      <c r="AF3191" s="2">
        <f t="shared" si="1714"/>
        <v>510.54466760000003</v>
      </c>
      <c r="AG3191" s="2">
        <f t="shared" si="1696"/>
        <v>541.88300986000002</v>
      </c>
      <c r="AH3191" s="3">
        <f t="shared" si="1697"/>
        <v>0</v>
      </c>
      <c r="AI3191" s="4" t="str">
        <f t="shared" si="1707"/>
        <v>A+J=</v>
      </c>
      <c r="AJ3191" s="11">
        <f t="shared" si="1703"/>
        <v>44361</v>
      </c>
      <c r="AK3191" s="11"/>
      <c r="AL3191" s="4"/>
      <c r="AM3191" s="1"/>
      <c r="AN3191" s="11"/>
      <c r="AO3191" s="1"/>
      <c r="AP3191" s="1"/>
      <c r="AQ3191" s="3"/>
      <c r="AR3191" s="3"/>
      <c r="AS3191" s="6"/>
      <c r="AT3191" s="1"/>
      <c r="AU3191" s="1"/>
      <c r="AV3191" s="1"/>
      <c r="AW3191" s="1"/>
      <c r="AX3191" s="1"/>
      <c r="AY3191" s="1"/>
      <c r="AZ3191" s="1"/>
      <c r="BA3191" s="1"/>
      <c r="BB3191" s="1"/>
    </row>
    <row r="3192" spans="1:54" x14ac:dyDescent="0.2">
      <c r="A3192" s="158">
        <f t="shared" si="1698"/>
        <v>44348</v>
      </c>
      <c r="B3192" s="2">
        <f t="shared" si="1682"/>
        <v>272917.01663825696</v>
      </c>
      <c r="C3192" s="2">
        <f t="shared" si="1699"/>
        <v>167886.96438426999</v>
      </c>
      <c r="D3192" s="2">
        <f>SUM(Y3192:Y$3268)</f>
        <v>5777.7146825600003</v>
      </c>
      <c r="E3192" s="73">
        <f t="shared" si="1683"/>
        <v>162109.24970170998</v>
      </c>
      <c r="F3192" s="88">
        <f t="shared" si="1709"/>
        <v>5674.72</v>
      </c>
      <c r="G3192" s="3">
        <f>IF(AND(N3192=1,N3191&gt;1),VLOOKUP(A3191,[1]Plan1!$BK$81:$BM$259,3),G3191)</f>
        <v>5692.31</v>
      </c>
      <c r="H3192" s="11">
        <f t="shared" si="1710"/>
        <v>44270</v>
      </c>
      <c r="I3192" s="11">
        <f t="shared" si="1711"/>
        <v>44301</v>
      </c>
      <c r="J3192" s="12">
        <f t="shared" si="1684"/>
        <v>3.0997124087179806E-3</v>
      </c>
      <c r="K3192" s="11">
        <f t="shared" si="1700"/>
        <v>44361</v>
      </c>
      <c r="L3192" s="11">
        <f t="shared" si="1685"/>
        <v>44361</v>
      </c>
      <c r="M3192" s="1">
        <f t="shared" si="1704"/>
        <v>20</v>
      </c>
      <c r="N3192" s="1">
        <f t="shared" si="1686"/>
        <v>12</v>
      </c>
      <c r="O3192" s="2">
        <f t="shared" si="1687"/>
        <v>1.0018586700000001</v>
      </c>
      <c r="P3192" s="13">
        <f t="shared" si="1712"/>
        <v>1.00930024</v>
      </c>
      <c r="Q3192" s="13">
        <f t="shared" si="1705"/>
        <v>1.6224139170588101</v>
      </c>
      <c r="R3192" s="2">
        <f t="shared" si="1708"/>
        <v>1.62542944</v>
      </c>
      <c r="S3192" s="2">
        <f t="shared" si="1701"/>
        <v>1.5280405699999999</v>
      </c>
      <c r="T3192" s="2">
        <f t="shared" si="1688"/>
        <v>256538.09275330999</v>
      </c>
      <c r="U3192" s="2">
        <f t="shared" si="1689"/>
        <v>3050.8677542763512</v>
      </c>
      <c r="V3192" s="2">
        <f t="shared" si="1690"/>
        <v>101387.89725976065</v>
      </c>
      <c r="W3192" s="2">
        <f t="shared" si="1691"/>
        <v>272325.72939830698</v>
      </c>
      <c r="X3192" s="17">
        <f t="shared" si="1692"/>
        <v>0</v>
      </c>
      <c r="Y3192" s="2">
        <f t="shared" si="1693"/>
        <v>0</v>
      </c>
      <c r="Z3192" s="72">
        <f t="shared" si="1694"/>
        <v>0</v>
      </c>
      <c r="AA3192" s="2">
        <f t="shared" si="1713"/>
        <v>0</v>
      </c>
      <c r="AB3192" s="12">
        <f t="shared" si="1702"/>
        <v>4.6600000000000003E-2</v>
      </c>
      <c r="AC3192" s="17">
        <f t="shared" si="1695"/>
        <v>12</v>
      </c>
      <c r="AD3192" s="17">
        <v>252</v>
      </c>
      <c r="AE3192" s="13">
        <f t="shared" si="1706"/>
        <v>1.00217125</v>
      </c>
      <c r="AF3192" s="2">
        <f t="shared" si="1714"/>
        <v>557.00833389000002</v>
      </c>
      <c r="AG3192" s="2">
        <f t="shared" si="1696"/>
        <v>591.28723994999996</v>
      </c>
      <c r="AH3192" s="3">
        <f t="shared" si="1697"/>
        <v>0</v>
      </c>
      <c r="AI3192" s="4" t="str">
        <f t="shared" si="1707"/>
        <v>A+J=</v>
      </c>
      <c r="AJ3192" s="11">
        <f t="shared" si="1703"/>
        <v>44361</v>
      </c>
      <c r="AK3192" s="11"/>
      <c r="AL3192" s="4"/>
      <c r="AM3192" s="1"/>
      <c r="AN3192" s="11"/>
      <c r="AO3192" s="1"/>
      <c r="AP3192" s="1"/>
      <c r="AQ3192" s="3"/>
      <c r="AR3192" s="3"/>
      <c r="AS3192" s="6"/>
      <c r="AT3192" s="1"/>
      <c r="AU3192" s="1"/>
      <c r="AV3192" s="1"/>
      <c r="AW3192" s="1"/>
      <c r="AX3192" s="1"/>
      <c r="AY3192" s="1"/>
      <c r="AZ3192" s="1"/>
      <c r="BA3192" s="1"/>
      <c r="BB3192" s="1"/>
    </row>
    <row r="3193" spans="1:54" x14ac:dyDescent="0.2">
      <c r="A3193" s="158">
        <f t="shared" si="1698"/>
        <v>44349</v>
      </c>
      <c r="B3193" s="2">
        <f t="shared" si="1682"/>
        <v>273007.22457834193</v>
      </c>
      <c r="C3193" s="2">
        <f t="shared" si="1699"/>
        <v>167886.96438426999</v>
      </c>
      <c r="D3193" s="2">
        <f>SUM(Y3193:Y$3268)</f>
        <v>5777.7146825600003</v>
      </c>
      <c r="E3193" s="73">
        <f t="shared" si="1683"/>
        <v>162109.24970170998</v>
      </c>
      <c r="F3193" s="88">
        <f t="shared" si="1709"/>
        <v>5674.72</v>
      </c>
      <c r="G3193" s="3">
        <f>IF(AND(N3193=1,N3192&gt;1),VLOOKUP(A3192,[1]Plan1!$BK$81:$BM$259,3),G3192)</f>
        <v>5692.31</v>
      </c>
      <c r="H3193" s="11">
        <f t="shared" si="1710"/>
        <v>44270</v>
      </c>
      <c r="I3193" s="11">
        <f t="shared" si="1711"/>
        <v>44301</v>
      </c>
      <c r="J3193" s="12">
        <f t="shared" si="1684"/>
        <v>3.0997124087179806E-3</v>
      </c>
      <c r="K3193" s="11">
        <f t="shared" si="1700"/>
        <v>44361</v>
      </c>
      <c r="L3193" s="11">
        <f t="shared" si="1685"/>
        <v>44361</v>
      </c>
      <c r="M3193" s="1">
        <f t="shared" si="1704"/>
        <v>20</v>
      </c>
      <c r="N3193" s="1">
        <f t="shared" si="1686"/>
        <v>13</v>
      </c>
      <c r="O3193" s="2">
        <f t="shared" si="1687"/>
        <v>1.0020137200000001</v>
      </c>
      <c r="P3193" s="13">
        <f t="shared" si="1712"/>
        <v>1.00930024</v>
      </c>
      <c r="Q3193" s="13">
        <f t="shared" si="1705"/>
        <v>1.6224139170588101</v>
      </c>
      <c r="R3193" s="2">
        <f t="shared" si="1708"/>
        <v>1.6256809999999999</v>
      </c>
      <c r="S3193" s="2">
        <f t="shared" si="1701"/>
        <v>1.5280405699999999</v>
      </c>
      <c r="T3193" s="2">
        <f t="shared" si="1688"/>
        <v>256538.09275330999</v>
      </c>
      <c r="U3193" s="2">
        <f t="shared" si="1689"/>
        <v>3050.8677542763512</v>
      </c>
      <c r="V3193" s="2">
        <f t="shared" si="1690"/>
        <v>101428.6774626156</v>
      </c>
      <c r="W3193" s="2">
        <f t="shared" si="1691"/>
        <v>272366.50960116193</v>
      </c>
      <c r="X3193" s="17">
        <f t="shared" si="1692"/>
        <v>0</v>
      </c>
      <c r="Y3193" s="2">
        <f t="shared" si="1693"/>
        <v>0</v>
      </c>
      <c r="Z3193" s="72">
        <f t="shared" si="1694"/>
        <v>0</v>
      </c>
      <c r="AA3193" s="2">
        <f t="shared" si="1713"/>
        <v>0</v>
      </c>
      <c r="AB3193" s="12">
        <f t="shared" si="1702"/>
        <v>4.6600000000000003E-2</v>
      </c>
      <c r="AC3193" s="17">
        <f t="shared" si="1695"/>
        <v>13</v>
      </c>
      <c r="AD3193" s="17">
        <v>252</v>
      </c>
      <c r="AE3193" s="13">
        <f t="shared" si="1706"/>
        <v>1.0023523999999999</v>
      </c>
      <c r="AF3193" s="2">
        <f t="shared" si="1714"/>
        <v>603.48020939000003</v>
      </c>
      <c r="AG3193" s="2">
        <f t="shared" si="1696"/>
        <v>640.71497718000001</v>
      </c>
      <c r="AH3193" s="3">
        <f t="shared" si="1697"/>
        <v>0</v>
      </c>
      <c r="AI3193" s="4" t="str">
        <f t="shared" si="1707"/>
        <v>A+J=</v>
      </c>
      <c r="AJ3193" s="11">
        <f t="shared" si="1703"/>
        <v>44361</v>
      </c>
      <c r="AK3193" s="11"/>
      <c r="AL3193" s="4"/>
      <c r="AM3193" s="1"/>
      <c r="AN3193" s="11"/>
      <c r="AO3193" s="1"/>
      <c r="AP3193" s="1"/>
      <c r="AQ3193" s="3"/>
      <c r="AR3193" s="3"/>
      <c r="AS3193" s="6"/>
      <c r="AT3193" s="1"/>
      <c r="AU3193" s="1"/>
      <c r="AV3193" s="1"/>
      <c r="AW3193" s="1"/>
      <c r="AX3193" s="1"/>
      <c r="AY3193" s="1"/>
      <c r="AZ3193" s="1"/>
      <c r="BA3193" s="1"/>
      <c r="BB3193" s="1"/>
    </row>
    <row r="3194" spans="1:54" x14ac:dyDescent="0.2">
      <c r="A3194" s="158">
        <f t="shared" si="1698"/>
        <v>44350</v>
      </c>
      <c r="B3194" s="2">
        <f t="shared" si="1682"/>
        <v>273097.46115813439</v>
      </c>
      <c r="C3194" s="2">
        <f t="shared" si="1699"/>
        <v>167886.96438426999</v>
      </c>
      <c r="D3194" s="2">
        <f>SUM(Y3194:Y$3268)</f>
        <v>5777.7146825600003</v>
      </c>
      <c r="E3194" s="73">
        <f t="shared" si="1683"/>
        <v>162109.24970170998</v>
      </c>
      <c r="F3194" s="88">
        <f t="shared" si="1709"/>
        <v>5674.72</v>
      </c>
      <c r="G3194" s="3">
        <f>IF(AND(N3194=1,N3193&gt;1),VLOOKUP(A3193,[1]Plan1!$BK$81:$BM$259,3),G3193)</f>
        <v>5692.31</v>
      </c>
      <c r="H3194" s="11">
        <f t="shared" si="1710"/>
        <v>44270</v>
      </c>
      <c r="I3194" s="11">
        <f t="shared" si="1711"/>
        <v>44301</v>
      </c>
      <c r="J3194" s="12">
        <f t="shared" si="1684"/>
        <v>3.0997124087179806E-3</v>
      </c>
      <c r="K3194" s="11">
        <f t="shared" si="1700"/>
        <v>44361</v>
      </c>
      <c r="L3194" s="11">
        <f t="shared" si="1685"/>
        <v>44361</v>
      </c>
      <c r="M3194" s="1">
        <f t="shared" si="1704"/>
        <v>20</v>
      </c>
      <c r="N3194" s="1">
        <f t="shared" si="1686"/>
        <v>14</v>
      </c>
      <c r="O3194" s="2">
        <f t="shared" si="1687"/>
        <v>1.00216879</v>
      </c>
      <c r="P3194" s="13">
        <f t="shared" si="1712"/>
        <v>1.00930024</v>
      </c>
      <c r="Q3194" s="13">
        <f t="shared" si="1705"/>
        <v>1.6224139170588101</v>
      </c>
      <c r="R3194" s="2">
        <f t="shared" si="1708"/>
        <v>1.6259325899999999</v>
      </c>
      <c r="S3194" s="2">
        <f t="shared" si="1701"/>
        <v>1.5280405699999999</v>
      </c>
      <c r="T3194" s="2">
        <f t="shared" si="1688"/>
        <v>256538.09275330999</v>
      </c>
      <c r="U3194" s="2">
        <f t="shared" si="1689"/>
        <v>3050.8677542763512</v>
      </c>
      <c r="V3194" s="2">
        <f t="shared" si="1690"/>
        <v>101469.46252874804</v>
      </c>
      <c r="W3194" s="2">
        <f t="shared" si="1691"/>
        <v>272407.29466729437</v>
      </c>
      <c r="X3194" s="17">
        <f t="shared" si="1692"/>
        <v>0</v>
      </c>
      <c r="Y3194" s="2">
        <f t="shared" si="1693"/>
        <v>0</v>
      </c>
      <c r="Z3194" s="72">
        <f t="shared" si="1694"/>
        <v>0</v>
      </c>
      <c r="AA3194" s="2">
        <f t="shared" si="1713"/>
        <v>0</v>
      </c>
      <c r="AB3194" s="12">
        <f t="shared" si="1702"/>
        <v>4.6600000000000003E-2</v>
      </c>
      <c r="AC3194" s="17">
        <f t="shared" si="1695"/>
        <v>14</v>
      </c>
      <c r="AD3194" s="17">
        <v>252</v>
      </c>
      <c r="AE3194" s="13">
        <f t="shared" si="1706"/>
        <v>1.002533583</v>
      </c>
      <c r="AF3194" s="2">
        <f t="shared" si="1714"/>
        <v>649.96055064999996</v>
      </c>
      <c r="AG3194" s="2">
        <f t="shared" si="1696"/>
        <v>690.16649084000005</v>
      </c>
      <c r="AH3194" s="3">
        <f t="shared" si="1697"/>
        <v>0</v>
      </c>
      <c r="AI3194" s="4" t="str">
        <f t="shared" si="1707"/>
        <v>A+J=</v>
      </c>
      <c r="AJ3194" s="11">
        <f t="shared" si="1703"/>
        <v>44361</v>
      </c>
      <c r="AK3194" s="11"/>
      <c r="AL3194" s="4"/>
      <c r="AM3194" s="1"/>
      <c r="AN3194" s="11"/>
      <c r="AO3194" s="1"/>
      <c r="AP3194" s="1"/>
      <c r="AQ3194" s="3"/>
      <c r="AR3194" s="3"/>
      <c r="AS3194" s="6"/>
      <c r="AT3194" s="1"/>
      <c r="AU3194" s="1"/>
      <c r="AV3194" s="1"/>
      <c r="AW3194" s="1"/>
      <c r="AX3194" s="1"/>
      <c r="AY3194" s="1"/>
      <c r="AZ3194" s="1"/>
      <c r="BA3194" s="1"/>
      <c r="BB3194" s="1"/>
    </row>
    <row r="3195" spans="1:54" x14ac:dyDescent="0.2">
      <c r="A3195" s="158">
        <f t="shared" si="1698"/>
        <v>44351</v>
      </c>
      <c r="B3195" s="2">
        <f t="shared" si="1682"/>
        <v>273097.46115813439</v>
      </c>
      <c r="C3195" s="2">
        <f t="shared" si="1699"/>
        <v>167886.96438426999</v>
      </c>
      <c r="D3195" s="2">
        <f>SUM(Y3195:Y$3268)</f>
        <v>5777.7146825600003</v>
      </c>
      <c r="E3195" s="73">
        <f t="shared" si="1683"/>
        <v>162109.24970170998</v>
      </c>
      <c r="F3195" s="88">
        <f t="shared" si="1709"/>
        <v>5674.72</v>
      </c>
      <c r="G3195" s="3">
        <f>IF(AND(N3195=1,N3194&gt;1),VLOOKUP(A3194,[1]Plan1!$BK$81:$BM$259,3),G3194)</f>
        <v>5692.31</v>
      </c>
      <c r="H3195" s="11">
        <f t="shared" si="1710"/>
        <v>44270</v>
      </c>
      <c r="I3195" s="11">
        <f t="shared" si="1711"/>
        <v>44301</v>
      </c>
      <c r="J3195" s="12">
        <f t="shared" si="1684"/>
        <v>3.0997124087179806E-3</v>
      </c>
      <c r="K3195" s="11">
        <f t="shared" si="1700"/>
        <v>44361</v>
      </c>
      <c r="L3195" s="11">
        <f t="shared" si="1685"/>
        <v>44361</v>
      </c>
      <c r="M3195" s="1">
        <f t="shared" si="1704"/>
        <v>20</v>
      </c>
      <c r="N3195" s="1">
        <f t="shared" si="1686"/>
        <v>14</v>
      </c>
      <c r="O3195" s="2">
        <f t="shared" si="1687"/>
        <v>1.00216879</v>
      </c>
      <c r="P3195" s="13">
        <f t="shared" si="1712"/>
        <v>1.00930024</v>
      </c>
      <c r="Q3195" s="13">
        <f t="shared" si="1705"/>
        <v>1.6224139170588101</v>
      </c>
      <c r="R3195" s="2">
        <f t="shared" si="1708"/>
        <v>1.6259325899999999</v>
      </c>
      <c r="S3195" s="2">
        <f t="shared" si="1701"/>
        <v>1.5280405699999999</v>
      </c>
      <c r="T3195" s="2">
        <f t="shared" si="1688"/>
        <v>256538.09275330999</v>
      </c>
      <c r="U3195" s="2">
        <f t="shared" si="1689"/>
        <v>3050.8677542763512</v>
      </c>
      <c r="V3195" s="2">
        <f t="shared" si="1690"/>
        <v>101469.46252874804</v>
      </c>
      <c r="W3195" s="2">
        <f t="shared" si="1691"/>
        <v>272407.29466729437</v>
      </c>
      <c r="X3195" s="17">
        <f t="shared" si="1692"/>
        <v>0</v>
      </c>
      <c r="Y3195" s="2">
        <f t="shared" si="1693"/>
        <v>0</v>
      </c>
      <c r="Z3195" s="72">
        <f t="shared" si="1694"/>
        <v>0</v>
      </c>
      <c r="AA3195" s="2">
        <f t="shared" si="1713"/>
        <v>0</v>
      </c>
      <c r="AB3195" s="12">
        <f t="shared" si="1702"/>
        <v>4.6600000000000003E-2</v>
      </c>
      <c r="AC3195" s="17">
        <f t="shared" si="1695"/>
        <v>14</v>
      </c>
      <c r="AD3195" s="17">
        <v>252</v>
      </c>
      <c r="AE3195" s="13">
        <f t="shared" si="1706"/>
        <v>1.002533583</v>
      </c>
      <c r="AF3195" s="2">
        <f t="shared" si="1714"/>
        <v>649.96055064999996</v>
      </c>
      <c r="AG3195" s="2">
        <f t="shared" si="1696"/>
        <v>690.16649084000005</v>
      </c>
      <c r="AH3195" s="3">
        <f t="shared" si="1697"/>
        <v>0</v>
      </c>
      <c r="AI3195" s="4" t="str">
        <f t="shared" si="1707"/>
        <v>A+J=</v>
      </c>
      <c r="AJ3195" s="11">
        <f t="shared" si="1703"/>
        <v>44361</v>
      </c>
      <c r="AK3195" s="11"/>
      <c r="AL3195" s="4"/>
      <c r="AM3195" s="1"/>
      <c r="AN3195" s="11"/>
      <c r="AO3195" s="1"/>
      <c r="AP3195" s="1"/>
      <c r="AQ3195" s="3"/>
      <c r="AR3195" s="3"/>
      <c r="AS3195" s="6"/>
      <c r="AT3195" s="1"/>
      <c r="AU3195" s="1"/>
      <c r="AV3195" s="1"/>
      <c r="AW3195" s="1"/>
      <c r="AX3195" s="1"/>
      <c r="AY3195" s="1"/>
      <c r="AZ3195" s="1"/>
      <c r="BA3195" s="1"/>
      <c r="BB3195" s="1"/>
    </row>
    <row r="3196" spans="1:54" x14ac:dyDescent="0.2">
      <c r="A3196" s="158">
        <f t="shared" si="1698"/>
        <v>44352</v>
      </c>
      <c r="B3196" s="2">
        <f t="shared" si="1682"/>
        <v>273187.72611186432</v>
      </c>
      <c r="C3196" s="2">
        <f t="shared" si="1699"/>
        <v>167886.96438426999</v>
      </c>
      <c r="D3196" s="2">
        <f>SUM(Y3196:Y$3268)</f>
        <v>5777.7146825600003</v>
      </c>
      <c r="E3196" s="73">
        <f t="shared" si="1683"/>
        <v>162109.24970170998</v>
      </c>
      <c r="F3196" s="88">
        <f t="shared" si="1709"/>
        <v>5674.72</v>
      </c>
      <c r="G3196" s="3">
        <f>IF(AND(N3196=1,N3195&gt;1),VLOOKUP(A3195,[1]Plan1!$BK$81:$BM$259,3),G3195)</f>
        <v>5692.31</v>
      </c>
      <c r="H3196" s="11">
        <f t="shared" si="1710"/>
        <v>44270</v>
      </c>
      <c r="I3196" s="11">
        <f t="shared" si="1711"/>
        <v>44301</v>
      </c>
      <c r="J3196" s="12">
        <f t="shared" si="1684"/>
        <v>3.0997124087179806E-3</v>
      </c>
      <c r="K3196" s="11">
        <f t="shared" si="1700"/>
        <v>44361</v>
      </c>
      <c r="L3196" s="11">
        <f t="shared" si="1685"/>
        <v>44361</v>
      </c>
      <c r="M3196" s="1">
        <f t="shared" si="1704"/>
        <v>20</v>
      </c>
      <c r="N3196" s="1">
        <f t="shared" si="1686"/>
        <v>15</v>
      </c>
      <c r="O3196" s="2">
        <f t="shared" si="1687"/>
        <v>1.0023238800000001</v>
      </c>
      <c r="P3196" s="13">
        <f t="shared" si="1712"/>
        <v>1.00930024</v>
      </c>
      <c r="Q3196" s="13">
        <f t="shared" si="1705"/>
        <v>1.6224139170588101</v>
      </c>
      <c r="R3196" s="2">
        <f t="shared" si="1708"/>
        <v>1.6261842099999999</v>
      </c>
      <c r="S3196" s="2">
        <f t="shared" si="1701"/>
        <v>1.5280405699999999</v>
      </c>
      <c r="T3196" s="2">
        <f t="shared" si="1688"/>
        <v>256538.09275330999</v>
      </c>
      <c r="U3196" s="2">
        <f t="shared" si="1689"/>
        <v>3050.8677542763512</v>
      </c>
      <c r="V3196" s="2">
        <f t="shared" si="1690"/>
        <v>101510.25245815798</v>
      </c>
      <c r="W3196" s="2">
        <f t="shared" si="1691"/>
        <v>272448.08459670434</v>
      </c>
      <c r="X3196" s="17">
        <f t="shared" si="1692"/>
        <v>0</v>
      </c>
      <c r="Y3196" s="2">
        <f t="shared" si="1693"/>
        <v>0</v>
      </c>
      <c r="Z3196" s="72">
        <f t="shared" si="1694"/>
        <v>0</v>
      </c>
      <c r="AA3196" s="2">
        <f t="shared" si="1713"/>
        <v>0</v>
      </c>
      <c r="AB3196" s="12">
        <f t="shared" si="1702"/>
        <v>4.6600000000000003E-2</v>
      </c>
      <c r="AC3196" s="17">
        <f t="shared" si="1695"/>
        <v>15</v>
      </c>
      <c r="AD3196" s="17">
        <v>252</v>
      </c>
      <c r="AE3196" s="13">
        <f t="shared" si="1706"/>
        <v>1.002714798</v>
      </c>
      <c r="AF3196" s="2">
        <f t="shared" si="1714"/>
        <v>696.44910113000003</v>
      </c>
      <c r="AG3196" s="2">
        <f t="shared" si="1696"/>
        <v>739.64151516000004</v>
      </c>
      <c r="AH3196" s="3">
        <f t="shared" si="1697"/>
        <v>0</v>
      </c>
      <c r="AI3196" s="4" t="str">
        <f t="shared" si="1707"/>
        <v>A+J=</v>
      </c>
      <c r="AJ3196" s="11">
        <f t="shared" si="1703"/>
        <v>44361</v>
      </c>
      <c r="AK3196" s="11"/>
      <c r="AL3196" s="4"/>
      <c r="AM3196" s="1"/>
      <c r="AN3196" s="11"/>
      <c r="AO3196" s="1"/>
      <c r="AP3196" s="1"/>
      <c r="AQ3196" s="3"/>
      <c r="AR3196" s="3"/>
      <c r="AS3196" s="6"/>
      <c r="AT3196" s="1"/>
      <c r="AU3196" s="1"/>
      <c r="AV3196" s="1"/>
      <c r="AW3196" s="1"/>
      <c r="AX3196" s="1"/>
      <c r="AY3196" s="1"/>
      <c r="AZ3196" s="1"/>
      <c r="BA3196" s="1"/>
      <c r="BB3196" s="1"/>
    </row>
    <row r="3197" spans="1:54" x14ac:dyDescent="0.2">
      <c r="A3197" s="158">
        <f t="shared" si="1698"/>
        <v>44353</v>
      </c>
      <c r="B3197" s="2">
        <f t="shared" si="1682"/>
        <v>273187.72611186432</v>
      </c>
      <c r="C3197" s="2">
        <f t="shared" si="1699"/>
        <v>167886.96438426999</v>
      </c>
      <c r="D3197" s="2">
        <f>SUM(Y3197:Y$3268)</f>
        <v>5777.7146825600003</v>
      </c>
      <c r="E3197" s="73">
        <f t="shared" si="1683"/>
        <v>162109.24970170998</v>
      </c>
      <c r="F3197" s="88">
        <f t="shared" si="1709"/>
        <v>5674.72</v>
      </c>
      <c r="G3197" s="3">
        <f>IF(AND(N3197=1,N3196&gt;1),VLOOKUP(A3196,[1]Plan1!$BK$81:$BM$259,3),G3196)</f>
        <v>5692.31</v>
      </c>
      <c r="H3197" s="11">
        <f t="shared" si="1710"/>
        <v>44270</v>
      </c>
      <c r="I3197" s="11">
        <f t="shared" si="1711"/>
        <v>44301</v>
      </c>
      <c r="J3197" s="12">
        <f t="shared" si="1684"/>
        <v>3.0997124087179806E-3</v>
      </c>
      <c r="K3197" s="11">
        <f t="shared" si="1700"/>
        <v>44361</v>
      </c>
      <c r="L3197" s="11">
        <f t="shared" si="1685"/>
        <v>44361</v>
      </c>
      <c r="M3197" s="1">
        <f t="shared" si="1704"/>
        <v>20</v>
      </c>
      <c r="N3197" s="1">
        <f t="shared" si="1686"/>
        <v>15</v>
      </c>
      <c r="O3197" s="2">
        <f t="shared" si="1687"/>
        <v>1.0023238800000001</v>
      </c>
      <c r="P3197" s="13">
        <f t="shared" si="1712"/>
        <v>1.00930024</v>
      </c>
      <c r="Q3197" s="13">
        <f t="shared" si="1705"/>
        <v>1.6224139170588101</v>
      </c>
      <c r="R3197" s="2">
        <f t="shared" si="1708"/>
        <v>1.6261842099999999</v>
      </c>
      <c r="S3197" s="2">
        <f t="shared" si="1701"/>
        <v>1.5280405699999999</v>
      </c>
      <c r="T3197" s="2">
        <f t="shared" si="1688"/>
        <v>256538.09275330999</v>
      </c>
      <c r="U3197" s="2">
        <f t="shared" si="1689"/>
        <v>3050.8677542763512</v>
      </c>
      <c r="V3197" s="2">
        <f t="shared" si="1690"/>
        <v>101510.25245815798</v>
      </c>
      <c r="W3197" s="2">
        <f t="shared" si="1691"/>
        <v>272448.08459670434</v>
      </c>
      <c r="X3197" s="17">
        <f t="shared" si="1692"/>
        <v>0</v>
      </c>
      <c r="Y3197" s="2">
        <f t="shared" si="1693"/>
        <v>0</v>
      </c>
      <c r="Z3197" s="72">
        <f t="shared" si="1694"/>
        <v>0</v>
      </c>
      <c r="AA3197" s="2">
        <f t="shared" si="1713"/>
        <v>0</v>
      </c>
      <c r="AB3197" s="12">
        <f t="shared" si="1702"/>
        <v>4.6600000000000003E-2</v>
      </c>
      <c r="AC3197" s="17">
        <f t="shared" si="1695"/>
        <v>15</v>
      </c>
      <c r="AD3197" s="17">
        <v>252</v>
      </c>
      <c r="AE3197" s="13">
        <f t="shared" si="1706"/>
        <v>1.002714798</v>
      </c>
      <c r="AF3197" s="2">
        <f t="shared" si="1714"/>
        <v>696.44910113000003</v>
      </c>
      <c r="AG3197" s="2">
        <f t="shared" si="1696"/>
        <v>739.64151516000004</v>
      </c>
      <c r="AH3197" s="3">
        <f t="shared" si="1697"/>
        <v>0</v>
      </c>
      <c r="AI3197" s="4" t="str">
        <f t="shared" si="1707"/>
        <v>A+J=</v>
      </c>
      <c r="AJ3197" s="11">
        <f t="shared" si="1703"/>
        <v>44361</v>
      </c>
      <c r="AK3197" s="11"/>
      <c r="AL3197" s="4"/>
      <c r="AM3197" s="1"/>
      <c r="AN3197" s="11"/>
      <c r="AO3197" s="1"/>
      <c r="AP3197" s="1"/>
      <c r="AQ3197" s="3"/>
      <c r="AR3197" s="3"/>
      <c r="AS3197" s="6"/>
      <c r="AT3197" s="1"/>
      <c r="AU3197" s="1"/>
      <c r="AV3197" s="1"/>
      <c r="AW3197" s="1"/>
      <c r="AX3197" s="1"/>
      <c r="AY3197" s="1"/>
      <c r="AZ3197" s="1"/>
      <c r="BA3197" s="1"/>
      <c r="BB3197" s="1"/>
    </row>
    <row r="3198" spans="1:54" x14ac:dyDescent="0.2">
      <c r="A3198" s="158">
        <f t="shared" si="1698"/>
        <v>44354</v>
      </c>
      <c r="B3198" s="2">
        <f t="shared" si="1682"/>
        <v>273187.72611186432</v>
      </c>
      <c r="C3198" s="2">
        <f t="shared" si="1699"/>
        <v>167886.96438426999</v>
      </c>
      <c r="D3198" s="2">
        <f>SUM(Y3198:Y$3268)</f>
        <v>5777.7146825600003</v>
      </c>
      <c r="E3198" s="73">
        <f t="shared" si="1683"/>
        <v>162109.24970170998</v>
      </c>
      <c r="F3198" s="88">
        <f t="shared" si="1709"/>
        <v>5674.72</v>
      </c>
      <c r="G3198" s="3">
        <f>IF(AND(N3198=1,N3197&gt;1),VLOOKUP(A3197,[1]Plan1!$BK$81:$BM$259,3),G3197)</f>
        <v>5692.31</v>
      </c>
      <c r="H3198" s="11">
        <f t="shared" si="1710"/>
        <v>44270</v>
      </c>
      <c r="I3198" s="11">
        <f t="shared" si="1711"/>
        <v>44301</v>
      </c>
      <c r="J3198" s="12">
        <f t="shared" si="1684"/>
        <v>3.0997124087179806E-3</v>
      </c>
      <c r="K3198" s="11">
        <f t="shared" si="1700"/>
        <v>44361</v>
      </c>
      <c r="L3198" s="11">
        <f t="shared" si="1685"/>
        <v>44361</v>
      </c>
      <c r="M3198" s="1">
        <f t="shared" si="1704"/>
        <v>20</v>
      </c>
      <c r="N3198" s="1">
        <f t="shared" si="1686"/>
        <v>15</v>
      </c>
      <c r="O3198" s="2">
        <f t="shared" si="1687"/>
        <v>1.0023238800000001</v>
      </c>
      <c r="P3198" s="13">
        <f t="shared" si="1712"/>
        <v>1.00930024</v>
      </c>
      <c r="Q3198" s="13">
        <f t="shared" si="1705"/>
        <v>1.6224139170588101</v>
      </c>
      <c r="R3198" s="2">
        <f t="shared" si="1708"/>
        <v>1.6261842099999999</v>
      </c>
      <c r="S3198" s="2">
        <f t="shared" si="1701"/>
        <v>1.5280405699999999</v>
      </c>
      <c r="T3198" s="2">
        <f t="shared" si="1688"/>
        <v>256538.09275330999</v>
      </c>
      <c r="U3198" s="2">
        <f t="shared" si="1689"/>
        <v>3050.8677542763512</v>
      </c>
      <c r="V3198" s="2">
        <f t="shared" si="1690"/>
        <v>101510.25245815798</v>
      </c>
      <c r="W3198" s="2">
        <f t="shared" si="1691"/>
        <v>272448.08459670434</v>
      </c>
      <c r="X3198" s="17">
        <f t="shared" si="1692"/>
        <v>0</v>
      </c>
      <c r="Y3198" s="2">
        <f t="shared" si="1693"/>
        <v>0</v>
      </c>
      <c r="Z3198" s="72">
        <f t="shared" si="1694"/>
        <v>0</v>
      </c>
      <c r="AA3198" s="2">
        <f t="shared" si="1713"/>
        <v>0</v>
      </c>
      <c r="AB3198" s="12">
        <f t="shared" si="1702"/>
        <v>4.6600000000000003E-2</v>
      </c>
      <c r="AC3198" s="17">
        <f t="shared" si="1695"/>
        <v>15</v>
      </c>
      <c r="AD3198" s="17">
        <v>252</v>
      </c>
      <c r="AE3198" s="13">
        <f t="shared" si="1706"/>
        <v>1.002714798</v>
      </c>
      <c r="AF3198" s="2">
        <f t="shared" si="1714"/>
        <v>696.44910113000003</v>
      </c>
      <c r="AG3198" s="2">
        <f t="shared" si="1696"/>
        <v>739.64151516000004</v>
      </c>
      <c r="AH3198" s="3">
        <f t="shared" si="1697"/>
        <v>0</v>
      </c>
      <c r="AI3198" s="4" t="str">
        <f t="shared" si="1707"/>
        <v>A+J=</v>
      </c>
      <c r="AJ3198" s="11">
        <f t="shared" si="1703"/>
        <v>44361</v>
      </c>
      <c r="AK3198" s="11"/>
      <c r="AL3198" s="4"/>
      <c r="AM3198" s="1"/>
      <c r="AN3198" s="11"/>
      <c r="AO3198" s="1"/>
      <c r="AP3198" s="1"/>
      <c r="AQ3198" s="3"/>
      <c r="AR3198" s="3"/>
      <c r="AS3198" s="6"/>
      <c r="AT3198" s="1"/>
      <c r="AU3198" s="1"/>
      <c r="AV3198" s="1"/>
      <c r="AW3198" s="1"/>
      <c r="AX3198" s="1"/>
      <c r="AY3198" s="1"/>
      <c r="AZ3198" s="1"/>
      <c r="BA3198" s="1"/>
      <c r="BB3198" s="1"/>
    </row>
    <row r="3199" spans="1:54" x14ac:dyDescent="0.2">
      <c r="A3199" s="158">
        <f t="shared" si="1698"/>
        <v>44355</v>
      </c>
      <c r="B3199" s="2">
        <f t="shared" si="1682"/>
        <v>273278.02324264677</v>
      </c>
      <c r="C3199" s="2">
        <f t="shared" si="1699"/>
        <v>167886.96438426999</v>
      </c>
      <c r="D3199" s="2">
        <f>SUM(Y3199:Y$3268)</f>
        <v>5777.7146825600003</v>
      </c>
      <c r="E3199" s="73">
        <f t="shared" si="1683"/>
        <v>162109.24970170998</v>
      </c>
      <c r="F3199" s="88">
        <f t="shared" si="1709"/>
        <v>5674.72</v>
      </c>
      <c r="G3199" s="3">
        <f>IF(AND(N3199=1,N3198&gt;1),VLOOKUP(A3198,[1]Plan1!$BK$81:$BM$259,3),G3198)</f>
        <v>5692.31</v>
      </c>
      <c r="H3199" s="11">
        <f t="shared" si="1710"/>
        <v>44270</v>
      </c>
      <c r="I3199" s="11">
        <f t="shared" si="1711"/>
        <v>44301</v>
      </c>
      <c r="J3199" s="12">
        <f t="shared" si="1684"/>
        <v>3.0997124087179806E-3</v>
      </c>
      <c r="K3199" s="11">
        <f t="shared" si="1700"/>
        <v>44361</v>
      </c>
      <c r="L3199" s="11">
        <f t="shared" si="1685"/>
        <v>44361</v>
      </c>
      <c r="M3199" s="1">
        <f t="shared" si="1704"/>
        <v>20</v>
      </c>
      <c r="N3199" s="1">
        <f t="shared" si="1686"/>
        <v>16</v>
      </c>
      <c r="O3199" s="2">
        <f t="shared" si="1687"/>
        <v>1.0024789999999999</v>
      </c>
      <c r="P3199" s="13">
        <f t="shared" si="1712"/>
        <v>1.00930024</v>
      </c>
      <c r="Q3199" s="13">
        <f t="shared" si="1705"/>
        <v>1.6224139170588101</v>
      </c>
      <c r="R3199" s="2">
        <f t="shared" si="1708"/>
        <v>1.6264358800000001</v>
      </c>
      <c r="S3199" s="2">
        <f t="shared" si="1701"/>
        <v>1.5280405699999999</v>
      </c>
      <c r="T3199" s="2">
        <f t="shared" si="1688"/>
        <v>256538.09275330999</v>
      </c>
      <c r="U3199" s="2">
        <f t="shared" si="1689"/>
        <v>3050.8677542763512</v>
      </c>
      <c r="V3199" s="2">
        <f t="shared" si="1690"/>
        <v>101551.05049303045</v>
      </c>
      <c r="W3199" s="2">
        <f t="shared" si="1691"/>
        <v>272488.88263157679</v>
      </c>
      <c r="X3199" s="17">
        <f t="shared" si="1692"/>
        <v>0</v>
      </c>
      <c r="Y3199" s="2">
        <f t="shared" si="1693"/>
        <v>0</v>
      </c>
      <c r="Z3199" s="72">
        <f t="shared" si="1694"/>
        <v>0</v>
      </c>
      <c r="AA3199" s="2">
        <f t="shared" si="1713"/>
        <v>0</v>
      </c>
      <c r="AB3199" s="12">
        <f t="shared" si="1702"/>
        <v>4.6600000000000003E-2</v>
      </c>
      <c r="AC3199" s="17">
        <f t="shared" si="1695"/>
        <v>16</v>
      </c>
      <c r="AD3199" s="17">
        <v>252</v>
      </c>
      <c r="AE3199" s="13">
        <f t="shared" si="1706"/>
        <v>1.0028960469999999</v>
      </c>
      <c r="AF3199" s="2">
        <f t="shared" si="1714"/>
        <v>742.94637390000003</v>
      </c>
      <c r="AG3199" s="2">
        <f t="shared" si="1696"/>
        <v>789.14061106999998</v>
      </c>
      <c r="AH3199" s="3">
        <f t="shared" si="1697"/>
        <v>0</v>
      </c>
      <c r="AI3199" s="4" t="str">
        <f t="shared" si="1707"/>
        <v>A+J=</v>
      </c>
      <c r="AJ3199" s="11">
        <f t="shared" si="1703"/>
        <v>44361</v>
      </c>
      <c r="AK3199" s="11"/>
      <c r="AL3199" s="4"/>
      <c r="AM3199" s="1"/>
      <c r="AN3199" s="11"/>
      <c r="AO3199" s="1"/>
      <c r="AP3199" s="1"/>
      <c r="AQ3199" s="3"/>
      <c r="AR3199" s="3"/>
      <c r="AS3199" s="6"/>
      <c r="AT3199" s="1"/>
      <c r="AU3199" s="1"/>
      <c r="AV3199" s="1"/>
      <c r="AW3199" s="1"/>
      <c r="AX3199" s="1"/>
      <c r="AY3199" s="1"/>
      <c r="AZ3199" s="1"/>
      <c r="BA3199" s="1"/>
      <c r="BB3199" s="1"/>
    </row>
    <row r="3200" spans="1:54" x14ac:dyDescent="0.2">
      <c r="A3200" s="158">
        <f t="shared" si="1698"/>
        <v>44356</v>
      </c>
      <c r="B3200" s="2">
        <f t="shared" si="1682"/>
        <v>273368.34876183665</v>
      </c>
      <c r="C3200" s="2">
        <f t="shared" si="1699"/>
        <v>167886.96438426999</v>
      </c>
      <c r="D3200" s="2">
        <f>SUM(Y3200:Y$3268)</f>
        <v>5777.7146825600003</v>
      </c>
      <c r="E3200" s="73">
        <f t="shared" si="1683"/>
        <v>162109.24970170998</v>
      </c>
      <c r="F3200" s="88">
        <f t="shared" si="1709"/>
        <v>5674.72</v>
      </c>
      <c r="G3200" s="3">
        <f>IF(AND(N3200=1,N3199&gt;1),VLOOKUP(A3199,[1]Plan1!$BK$81:$BM$259,3),G3199)</f>
        <v>5692.31</v>
      </c>
      <c r="H3200" s="11">
        <f t="shared" si="1710"/>
        <v>44270</v>
      </c>
      <c r="I3200" s="11">
        <f t="shared" si="1711"/>
        <v>44301</v>
      </c>
      <c r="J3200" s="12">
        <f t="shared" si="1684"/>
        <v>3.0997124087179806E-3</v>
      </c>
      <c r="K3200" s="11">
        <f t="shared" si="1700"/>
        <v>44361</v>
      </c>
      <c r="L3200" s="11">
        <f t="shared" si="1685"/>
        <v>44361</v>
      </c>
      <c r="M3200" s="1">
        <f t="shared" si="1704"/>
        <v>20</v>
      </c>
      <c r="N3200" s="1">
        <f t="shared" si="1686"/>
        <v>17</v>
      </c>
      <c r="O3200" s="2">
        <f t="shared" si="1687"/>
        <v>1.0026341400000001</v>
      </c>
      <c r="P3200" s="13">
        <f t="shared" si="1712"/>
        <v>1.00930024</v>
      </c>
      <c r="Q3200" s="13">
        <f t="shared" si="1705"/>
        <v>1.6224139170588101</v>
      </c>
      <c r="R3200" s="2">
        <f t="shared" si="1708"/>
        <v>1.62668758</v>
      </c>
      <c r="S3200" s="2">
        <f t="shared" si="1701"/>
        <v>1.5280405699999999</v>
      </c>
      <c r="T3200" s="2">
        <f t="shared" si="1688"/>
        <v>256538.09275330999</v>
      </c>
      <c r="U3200" s="2">
        <f t="shared" si="1689"/>
        <v>3050.8677542763512</v>
      </c>
      <c r="V3200" s="2">
        <f t="shared" si="1690"/>
        <v>101591.85339118035</v>
      </c>
      <c r="W3200" s="2">
        <f t="shared" si="1691"/>
        <v>272529.68552972667</v>
      </c>
      <c r="X3200" s="17">
        <f t="shared" si="1692"/>
        <v>0</v>
      </c>
      <c r="Y3200" s="2">
        <f t="shared" si="1693"/>
        <v>0</v>
      </c>
      <c r="Z3200" s="72">
        <f t="shared" si="1694"/>
        <v>0</v>
      </c>
      <c r="AA3200" s="2">
        <f t="shared" si="1713"/>
        <v>0</v>
      </c>
      <c r="AB3200" s="12">
        <f t="shared" si="1702"/>
        <v>4.6600000000000003E-2</v>
      </c>
      <c r="AC3200" s="17">
        <f t="shared" si="1695"/>
        <v>17</v>
      </c>
      <c r="AD3200" s="17">
        <v>252</v>
      </c>
      <c r="AE3200" s="13">
        <f t="shared" si="1706"/>
        <v>1.003077328</v>
      </c>
      <c r="AF3200" s="2">
        <f t="shared" si="1714"/>
        <v>789.45185589000005</v>
      </c>
      <c r="AG3200" s="2">
        <f t="shared" si="1696"/>
        <v>838.66323210999997</v>
      </c>
      <c r="AH3200" s="3">
        <f t="shared" si="1697"/>
        <v>0</v>
      </c>
      <c r="AI3200" s="4" t="str">
        <f t="shared" si="1707"/>
        <v>A+J=</v>
      </c>
      <c r="AJ3200" s="11">
        <f t="shared" si="1703"/>
        <v>44361</v>
      </c>
      <c r="AK3200" s="11"/>
      <c r="AL3200" s="4"/>
      <c r="AM3200" s="1"/>
      <c r="AN3200" s="11"/>
      <c r="AO3200" s="1"/>
      <c r="AP3200" s="1"/>
      <c r="AQ3200" s="3"/>
      <c r="AR3200" s="3"/>
      <c r="AS3200" s="6"/>
      <c r="AT3200" s="1"/>
      <c r="AU3200" s="1"/>
      <c r="AV3200" s="1"/>
      <c r="AW3200" s="1"/>
      <c r="AX3200" s="1"/>
      <c r="AY3200" s="1"/>
      <c r="AZ3200" s="1"/>
      <c r="BA3200" s="1"/>
      <c r="BB3200" s="1"/>
    </row>
    <row r="3201" spans="1:54" x14ac:dyDescent="0.2">
      <c r="A3201" s="158">
        <f t="shared" si="1698"/>
        <v>44357</v>
      </c>
      <c r="B3201" s="2">
        <f t="shared" si="1682"/>
        <v>273458.70294854412</v>
      </c>
      <c r="C3201" s="2">
        <f t="shared" si="1699"/>
        <v>167886.96438426999</v>
      </c>
      <c r="D3201" s="2">
        <f>SUM(Y3201:Y$3268)</f>
        <v>5777.7146825600003</v>
      </c>
      <c r="E3201" s="73">
        <f t="shared" si="1683"/>
        <v>162109.24970170998</v>
      </c>
      <c r="F3201" s="88">
        <f t="shared" si="1709"/>
        <v>5674.72</v>
      </c>
      <c r="G3201" s="3">
        <f>IF(AND(N3201=1,N3200&gt;1),VLOOKUP(A3200,[1]Plan1!$BK$81:$BM$259,3),G3200)</f>
        <v>5692.31</v>
      </c>
      <c r="H3201" s="11">
        <f t="shared" si="1710"/>
        <v>44270</v>
      </c>
      <c r="I3201" s="11">
        <f t="shared" si="1711"/>
        <v>44301</v>
      </c>
      <c r="J3201" s="12">
        <f t="shared" si="1684"/>
        <v>3.0997124087179806E-3</v>
      </c>
      <c r="K3201" s="11">
        <f t="shared" si="1700"/>
        <v>44361</v>
      </c>
      <c r="L3201" s="11">
        <f t="shared" si="1685"/>
        <v>44361</v>
      </c>
      <c r="M3201" s="1">
        <f t="shared" si="1704"/>
        <v>20</v>
      </c>
      <c r="N3201" s="1">
        <f t="shared" si="1686"/>
        <v>18</v>
      </c>
      <c r="O3201" s="2">
        <f t="shared" si="1687"/>
        <v>1.0027893000000001</v>
      </c>
      <c r="P3201" s="13">
        <f t="shared" si="1712"/>
        <v>1.00930024</v>
      </c>
      <c r="Q3201" s="13">
        <f t="shared" si="1705"/>
        <v>1.6224139170588101</v>
      </c>
      <c r="R3201" s="2">
        <f t="shared" si="1708"/>
        <v>1.62693931</v>
      </c>
      <c r="S3201" s="2">
        <f t="shared" si="1701"/>
        <v>1.5280405699999999</v>
      </c>
      <c r="T3201" s="2">
        <f t="shared" si="1688"/>
        <v>256538.09275330999</v>
      </c>
      <c r="U3201" s="2">
        <f t="shared" si="1689"/>
        <v>3050.8677542763512</v>
      </c>
      <c r="V3201" s="2">
        <f t="shared" si="1690"/>
        <v>101632.66115260776</v>
      </c>
      <c r="W3201" s="2">
        <f t="shared" si="1691"/>
        <v>272570.4932911541</v>
      </c>
      <c r="X3201" s="17">
        <f t="shared" si="1692"/>
        <v>0</v>
      </c>
      <c r="Y3201" s="2">
        <f t="shared" si="1693"/>
        <v>0</v>
      </c>
      <c r="Z3201" s="72">
        <f t="shared" si="1694"/>
        <v>0</v>
      </c>
      <c r="AA3201" s="2">
        <f t="shared" si="1713"/>
        <v>0</v>
      </c>
      <c r="AB3201" s="12">
        <f t="shared" si="1702"/>
        <v>4.6600000000000003E-2</v>
      </c>
      <c r="AC3201" s="17">
        <f t="shared" si="1695"/>
        <v>18</v>
      </c>
      <c r="AD3201" s="17">
        <v>252</v>
      </c>
      <c r="AE3201" s="13">
        <f t="shared" si="1706"/>
        <v>1.003258642</v>
      </c>
      <c r="AF3201" s="2">
        <f t="shared" si="1714"/>
        <v>835.96580363999999</v>
      </c>
      <c r="AG3201" s="2">
        <f t="shared" si="1696"/>
        <v>888.20965738999996</v>
      </c>
      <c r="AH3201" s="3">
        <f t="shared" si="1697"/>
        <v>0</v>
      </c>
      <c r="AI3201" s="4" t="str">
        <f t="shared" si="1707"/>
        <v>A+J=</v>
      </c>
      <c r="AJ3201" s="11">
        <f t="shared" si="1703"/>
        <v>44361</v>
      </c>
      <c r="AK3201" s="11"/>
      <c r="AL3201" s="4"/>
      <c r="AM3201" s="1"/>
      <c r="AN3201" s="11"/>
      <c r="AO3201" s="1"/>
      <c r="AP3201" s="1"/>
      <c r="AQ3201" s="3"/>
      <c r="AR3201" s="3"/>
      <c r="AS3201" s="6"/>
      <c r="AT3201" s="1"/>
      <c r="AU3201" s="1"/>
      <c r="AV3201" s="1"/>
      <c r="AW3201" s="1"/>
      <c r="AX3201" s="1"/>
      <c r="AY3201" s="1"/>
      <c r="AZ3201" s="1"/>
      <c r="BA3201" s="1"/>
      <c r="BB3201" s="1"/>
    </row>
    <row r="3202" spans="1:54" x14ac:dyDescent="0.2">
      <c r="A3202" s="158">
        <f t="shared" si="1698"/>
        <v>44358</v>
      </c>
      <c r="B3202" s="2">
        <f t="shared" si="1682"/>
        <v>273549.08879020397</v>
      </c>
      <c r="C3202" s="2">
        <f t="shared" si="1699"/>
        <v>167886.96438426999</v>
      </c>
      <c r="D3202" s="2">
        <f>SUM(Y3202:Y$3268)</f>
        <v>5777.7146825600003</v>
      </c>
      <c r="E3202" s="73">
        <f t="shared" si="1683"/>
        <v>162109.24970170998</v>
      </c>
      <c r="F3202" s="88">
        <f t="shared" si="1709"/>
        <v>5674.72</v>
      </c>
      <c r="G3202" s="3">
        <f>IF(AND(N3202=1,N3201&gt;1),VLOOKUP(A3201,[1]Plan1!$BK$81:$BM$259,3),G3201)</f>
        <v>5692.31</v>
      </c>
      <c r="H3202" s="11">
        <f t="shared" si="1710"/>
        <v>44270</v>
      </c>
      <c r="I3202" s="11">
        <f t="shared" si="1711"/>
        <v>44301</v>
      </c>
      <c r="J3202" s="12">
        <f t="shared" si="1684"/>
        <v>3.0997124087179806E-3</v>
      </c>
      <c r="K3202" s="11">
        <f t="shared" si="1700"/>
        <v>44361</v>
      </c>
      <c r="L3202" s="11">
        <f t="shared" si="1685"/>
        <v>44361</v>
      </c>
      <c r="M3202" s="1">
        <f t="shared" si="1704"/>
        <v>20</v>
      </c>
      <c r="N3202" s="1">
        <f t="shared" si="1686"/>
        <v>19</v>
      </c>
      <c r="O3202" s="2">
        <f t="shared" si="1687"/>
        <v>1.00294449</v>
      </c>
      <c r="P3202" s="13">
        <f t="shared" si="1712"/>
        <v>1.00930024</v>
      </c>
      <c r="Q3202" s="13">
        <f t="shared" si="1705"/>
        <v>1.6224139170588101</v>
      </c>
      <c r="R3202" s="2">
        <f t="shared" si="1708"/>
        <v>1.62719109</v>
      </c>
      <c r="S3202" s="2">
        <f t="shared" si="1701"/>
        <v>1.5280405699999999</v>
      </c>
      <c r="T3202" s="2">
        <f t="shared" si="1688"/>
        <v>256538.09275330999</v>
      </c>
      <c r="U3202" s="2">
        <f t="shared" si="1689"/>
        <v>3050.8677542763512</v>
      </c>
      <c r="V3202" s="2">
        <f t="shared" si="1690"/>
        <v>101673.47701949764</v>
      </c>
      <c r="W3202" s="2">
        <f t="shared" si="1691"/>
        <v>272611.30915804399</v>
      </c>
      <c r="X3202" s="17">
        <f t="shared" si="1692"/>
        <v>0</v>
      </c>
      <c r="Y3202" s="2">
        <f t="shared" si="1693"/>
        <v>0</v>
      </c>
      <c r="Z3202" s="72">
        <f t="shared" si="1694"/>
        <v>0</v>
      </c>
      <c r="AA3202" s="2">
        <f t="shared" si="1713"/>
        <v>0</v>
      </c>
      <c r="AB3202" s="12">
        <f t="shared" si="1702"/>
        <v>4.6600000000000003E-2</v>
      </c>
      <c r="AC3202" s="17">
        <f t="shared" si="1695"/>
        <v>19</v>
      </c>
      <c r="AD3202" s="17">
        <v>252</v>
      </c>
      <c r="AE3202" s="13">
        <f t="shared" si="1706"/>
        <v>1.003439988</v>
      </c>
      <c r="AF3202" s="2">
        <f t="shared" si="1714"/>
        <v>882.48796060999996</v>
      </c>
      <c r="AG3202" s="2">
        <f t="shared" si="1696"/>
        <v>937.77963216000001</v>
      </c>
      <c r="AH3202" s="3">
        <f t="shared" si="1697"/>
        <v>0</v>
      </c>
      <c r="AI3202" s="4" t="str">
        <f t="shared" si="1707"/>
        <v>A+J=</v>
      </c>
      <c r="AJ3202" s="11">
        <f t="shared" si="1703"/>
        <v>44361</v>
      </c>
      <c r="AK3202" s="11"/>
      <c r="AL3202" s="4"/>
      <c r="AM3202" s="1"/>
      <c r="AN3202" s="11"/>
      <c r="AO3202" s="1"/>
      <c r="AP3202" s="1"/>
      <c r="AQ3202" s="3"/>
      <c r="AR3202" s="3"/>
      <c r="AS3202" s="6"/>
      <c r="AT3202" s="1"/>
      <c r="AU3202" s="1"/>
      <c r="AV3202" s="1"/>
      <c r="AW3202" s="1"/>
      <c r="AX3202" s="1"/>
      <c r="AY3202" s="1"/>
      <c r="AZ3202" s="1"/>
      <c r="BA3202" s="1"/>
      <c r="BB3202" s="1"/>
    </row>
    <row r="3203" spans="1:54" x14ac:dyDescent="0.2">
      <c r="A3203" s="158">
        <f t="shared" si="1698"/>
        <v>44359</v>
      </c>
      <c r="B3203" s="2">
        <f t="shared" si="1682"/>
        <v>273639.50684044638</v>
      </c>
      <c r="C3203" s="2">
        <f t="shared" si="1699"/>
        <v>167886.96438426999</v>
      </c>
      <c r="D3203" s="2">
        <f>SUM(Y3203:Y$3268)</f>
        <v>5777.7146825600003</v>
      </c>
      <c r="E3203" s="73">
        <f t="shared" si="1683"/>
        <v>162109.24970170998</v>
      </c>
      <c r="F3203" s="88">
        <f t="shared" si="1709"/>
        <v>5674.72</v>
      </c>
      <c r="G3203" s="3">
        <f>IF(AND(N3203=1,N3202&gt;1),VLOOKUP(A3202,[1]Plan1!$BK$81:$BM$259,3),G3202)</f>
        <v>5692.31</v>
      </c>
      <c r="H3203" s="11">
        <f t="shared" si="1710"/>
        <v>44270</v>
      </c>
      <c r="I3203" s="11">
        <f t="shared" si="1711"/>
        <v>44301</v>
      </c>
      <c r="J3203" s="12">
        <f t="shared" si="1684"/>
        <v>3.0997124087179806E-3</v>
      </c>
      <c r="K3203" s="11">
        <f t="shared" si="1700"/>
        <v>44361</v>
      </c>
      <c r="L3203" s="11">
        <f t="shared" si="1685"/>
        <v>44361</v>
      </c>
      <c r="M3203" s="1">
        <f t="shared" si="1704"/>
        <v>20</v>
      </c>
      <c r="N3203" s="1">
        <f t="shared" si="1686"/>
        <v>20</v>
      </c>
      <c r="O3203" s="2">
        <f t="shared" si="1687"/>
        <v>1.0030997100000001</v>
      </c>
      <c r="P3203" s="13">
        <f t="shared" si="1712"/>
        <v>1.00930024</v>
      </c>
      <c r="Q3203" s="13">
        <f t="shared" si="1705"/>
        <v>1.6224139170588101</v>
      </c>
      <c r="R3203" s="2">
        <f t="shared" si="1708"/>
        <v>1.62744292</v>
      </c>
      <c r="S3203" s="2">
        <f t="shared" si="1701"/>
        <v>1.5280405699999999</v>
      </c>
      <c r="T3203" s="2">
        <f t="shared" si="1688"/>
        <v>256538.09275330999</v>
      </c>
      <c r="U3203" s="2">
        <f t="shared" si="1689"/>
        <v>3050.8677542763512</v>
      </c>
      <c r="V3203" s="2">
        <f t="shared" si="1690"/>
        <v>101714.30099185005</v>
      </c>
      <c r="W3203" s="2">
        <f t="shared" si="1691"/>
        <v>272652.13313039637</v>
      </c>
      <c r="X3203" s="17">
        <f t="shared" si="1692"/>
        <v>0</v>
      </c>
      <c r="Y3203" s="2">
        <f t="shared" si="1693"/>
        <v>0</v>
      </c>
      <c r="Z3203" s="72">
        <f t="shared" si="1694"/>
        <v>0</v>
      </c>
      <c r="AA3203" s="2">
        <f t="shared" si="1713"/>
        <v>0</v>
      </c>
      <c r="AB3203" s="12">
        <f t="shared" si="1702"/>
        <v>4.6600000000000003E-2</v>
      </c>
      <c r="AC3203" s="17">
        <f t="shared" si="1695"/>
        <v>20</v>
      </c>
      <c r="AD3203" s="17">
        <v>252</v>
      </c>
      <c r="AE3203" s="13">
        <f t="shared" si="1706"/>
        <v>1.0036213679999999</v>
      </c>
      <c r="AF3203" s="2">
        <f t="shared" si="1714"/>
        <v>929.01883986999997</v>
      </c>
      <c r="AG3203" s="2">
        <f t="shared" si="1696"/>
        <v>987.37371005</v>
      </c>
      <c r="AH3203" s="3">
        <f t="shared" si="1697"/>
        <v>0</v>
      </c>
      <c r="AI3203" s="4" t="str">
        <f t="shared" si="1707"/>
        <v>A+J=</v>
      </c>
      <c r="AJ3203" s="11">
        <f t="shared" si="1703"/>
        <v>44361</v>
      </c>
      <c r="AK3203" s="11"/>
      <c r="AL3203" s="4"/>
      <c r="AM3203" s="1"/>
      <c r="AN3203" s="11"/>
      <c r="AO3203" s="1"/>
      <c r="AP3203" s="1"/>
      <c r="AQ3203" s="3"/>
      <c r="AR3203" s="3"/>
      <c r="AS3203" s="6"/>
      <c r="AT3203" s="1"/>
      <c r="AU3203" s="1"/>
      <c r="AV3203" s="1"/>
      <c r="AW3203" s="1"/>
      <c r="AX3203" s="1"/>
      <c r="AY3203" s="1"/>
      <c r="AZ3203" s="1"/>
      <c r="BA3203" s="1"/>
      <c r="BB3203" s="1"/>
    </row>
    <row r="3204" spans="1:54" x14ac:dyDescent="0.2">
      <c r="A3204" s="158">
        <f t="shared" si="1698"/>
        <v>44360</v>
      </c>
      <c r="B3204" s="2">
        <f t="shared" si="1682"/>
        <v>273639.50684044638</v>
      </c>
      <c r="C3204" s="2">
        <f t="shared" si="1699"/>
        <v>167886.96438426999</v>
      </c>
      <c r="D3204" s="2">
        <f>SUM(Y3204:Y$3268)</f>
        <v>5777.7146825600003</v>
      </c>
      <c r="E3204" s="73">
        <f t="shared" si="1683"/>
        <v>162109.24970170998</v>
      </c>
      <c r="F3204" s="88">
        <f t="shared" si="1709"/>
        <v>5674.72</v>
      </c>
      <c r="G3204" s="3">
        <f>IF(AND(N3204=1,N3203&gt;1),VLOOKUP(A3203,[1]Plan1!$BK$81:$BM$259,3),G3203)</f>
        <v>5692.31</v>
      </c>
      <c r="H3204" s="11">
        <f t="shared" si="1710"/>
        <v>44270</v>
      </c>
      <c r="I3204" s="11">
        <f t="shared" si="1711"/>
        <v>44301</v>
      </c>
      <c r="J3204" s="12">
        <f t="shared" si="1684"/>
        <v>3.0997124087179806E-3</v>
      </c>
      <c r="K3204" s="11">
        <f t="shared" si="1700"/>
        <v>44361</v>
      </c>
      <c r="L3204" s="11">
        <f t="shared" si="1685"/>
        <v>44361</v>
      </c>
      <c r="M3204" s="1">
        <f t="shared" si="1704"/>
        <v>20</v>
      </c>
      <c r="N3204" s="1">
        <f t="shared" si="1686"/>
        <v>20</v>
      </c>
      <c r="O3204" s="2">
        <f t="shared" si="1687"/>
        <v>1.0030997100000001</v>
      </c>
      <c r="P3204" s="13">
        <f t="shared" si="1712"/>
        <v>1.00930024</v>
      </c>
      <c r="Q3204" s="13">
        <f t="shared" si="1705"/>
        <v>1.6224139170588101</v>
      </c>
      <c r="R3204" s="2">
        <f t="shared" si="1708"/>
        <v>1.62744292</v>
      </c>
      <c r="S3204" s="2">
        <f t="shared" si="1701"/>
        <v>1.5280405699999999</v>
      </c>
      <c r="T3204" s="2">
        <f t="shared" si="1688"/>
        <v>256538.09275330999</v>
      </c>
      <c r="U3204" s="2">
        <f t="shared" si="1689"/>
        <v>3050.8677542763512</v>
      </c>
      <c r="V3204" s="2">
        <f t="shared" si="1690"/>
        <v>101714.30099185005</v>
      </c>
      <c r="W3204" s="2">
        <f t="shared" si="1691"/>
        <v>272652.13313039637</v>
      </c>
      <c r="X3204" s="17">
        <f t="shared" si="1692"/>
        <v>0</v>
      </c>
      <c r="Y3204" s="2">
        <f t="shared" si="1693"/>
        <v>0</v>
      </c>
      <c r="Z3204" s="72">
        <f t="shared" si="1694"/>
        <v>0</v>
      </c>
      <c r="AA3204" s="2">
        <f t="shared" si="1713"/>
        <v>0</v>
      </c>
      <c r="AB3204" s="12">
        <f t="shared" si="1702"/>
        <v>4.6600000000000003E-2</v>
      </c>
      <c r="AC3204" s="17">
        <f t="shared" si="1695"/>
        <v>20</v>
      </c>
      <c r="AD3204" s="17">
        <v>252</v>
      </c>
      <c r="AE3204" s="13">
        <f t="shared" si="1706"/>
        <v>1.0036213679999999</v>
      </c>
      <c r="AF3204" s="2">
        <f t="shared" si="1714"/>
        <v>929.01883986999997</v>
      </c>
      <c r="AG3204" s="2">
        <f t="shared" si="1696"/>
        <v>987.37371005</v>
      </c>
      <c r="AH3204" s="3">
        <f t="shared" si="1697"/>
        <v>0</v>
      </c>
      <c r="AI3204" s="4" t="str">
        <f t="shared" si="1707"/>
        <v>A+J=</v>
      </c>
      <c r="AJ3204" s="11">
        <f t="shared" si="1703"/>
        <v>44361</v>
      </c>
      <c r="AK3204" s="11"/>
      <c r="AL3204" s="4"/>
      <c r="AM3204" s="1"/>
      <c r="AN3204" s="11"/>
      <c r="AO3204" s="1"/>
      <c r="AP3204" s="1"/>
      <c r="AQ3204" s="3"/>
      <c r="AR3204" s="3"/>
      <c r="AS3204" s="6"/>
      <c r="AT3204" s="1"/>
      <c r="AU3204" s="1"/>
      <c r="AV3204" s="1"/>
      <c r="AW3204" s="1"/>
      <c r="AX3204" s="1"/>
      <c r="AY3204" s="1"/>
      <c r="AZ3204" s="1"/>
      <c r="BA3204" s="1"/>
      <c r="BB3204" s="1"/>
    </row>
    <row r="3205" spans="1:54" x14ac:dyDescent="0.2">
      <c r="A3205" s="158">
        <f t="shared" si="1698"/>
        <v>44361</v>
      </c>
      <c r="B3205" s="2">
        <f t="shared" si="1682"/>
        <v>273639.50684044638</v>
      </c>
      <c r="C3205" s="2">
        <f t="shared" si="1699"/>
        <v>167886.96438426999</v>
      </c>
      <c r="D3205" s="2">
        <f>SUM(Y3205:Y$3268)</f>
        <v>5777.7146825600003</v>
      </c>
      <c r="E3205" s="73">
        <f t="shared" si="1683"/>
        <v>162109.24970170998</v>
      </c>
      <c r="F3205" s="88">
        <f t="shared" si="1709"/>
        <v>5674.72</v>
      </c>
      <c r="G3205" s="3">
        <f>IF(AND(N3205=1,N3204&gt;1),VLOOKUP(A3204,[1]Plan1!$BK$81:$BM$259,3),G3204)</f>
        <v>5692.31</v>
      </c>
      <c r="H3205" s="11">
        <f t="shared" si="1710"/>
        <v>44270</v>
      </c>
      <c r="I3205" s="11">
        <f t="shared" si="1711"/>
        <v>44301</v>
      </c>
      <c r="J3205" s="12">
        <f t="shared" si="1684"/>
        <v>3.0997124087179806E-3</v>
      </c>
      <c r="K3205" s="11">
        <f t="shared" si="1700"/>
        <v>44391</v>
      </c>
      <c r="L3205" s="11">
        <f t="shared" si="1685"/>
        <v>44361</v>
      </c>
      <c r="M3205" s="1">
        <f t="shared" si="1704"/>
        <v>20</v>
      </c>
      <c r="N3205" s="1">
        <f t="shared" si="1686"/>
        <v>20</v>
      </c>
      <c r="O3205" s="2">
        <f t="shared" si="1687"/>
        <v>1.0030997100000001</v>
      </c>
      <c r="P3205" s="13">
        <f t="shared" si="1712"/>
        <v>1.00930024</v>
      </c>
      <c r="Q3205" s="13">
        <f t="shared" si="1705"/>
        <v>1.6224139170588101</v>
      </c>
      <c r="R3205" s="2">
        <f t="shared" si="1708"/>
        <v>1.62744292</v>
      </c>
      <c r="S3205" s="2">
        <f t="shared" si="1701"/>
        <v>1.5280405699999999</v>
      </c>
      <c r="T3205" s="2">
        <f t="shared" si="1688"/>
        <v>256538.09275330999</v>
      </c>
      <c r="U3205" s="2">
        <f t="shared" si="1689"/>
        <v>3050.8677542763512</v>
      </c>
      <c r="V3205" s="2">
        <f t="shared" si="1690"/>
        <v>101714.30099185005</v>
      </c>
      <c r="W3205" s="2">
        <f t="shared" si="1691"/>
        <v>272652.13313039637</v>
      </c>
      <c r="X3205" s="17">
        <f t="shared" si="1692"/>
        <v>105</v>
      </c>
      <c r="Y3205" s="2">
        <f t="shared" si="1693"/>
        <v>1968.66604854</v>
      </c>
      <c r="Z3205" s="72">
        <f t="shared" si="1694"/>
        <v>1.1726139999999999E-2</v>
      </c>
      <c r="AA3205" s="2">
        <f t="shared" si="1713"/>
        <v>3008.2015909500001</v>
      </c>
      <c r="AB3205" s="12">
        <f t="shared" si="1702"/>
        <v>4.6600000000000003E-2</v>
      </c>
      <c r="AC3205" s="17">
        <f t="shared" si="1695"/>
        <v>20</v>
      </c>
      <c r="AD3205" s="17">
        <v>252</v>
      </c>
      <c r="AE3205" s="13">
        <f t="shared" si="1706"/>
        <v>1.0036213679999999</v>
      </c>
      <c r="AF3205" s="2">
        <f t="shared" si="1714"/>
        <v>929.01883986999997</v>
      </c>
      <c r="AG3205" s="2">
        <f t="shared" si="1696"/>
        <v>987.37371005</v>
      </c>
      <c r="AH3205" s="3">
        <f t="shared" si="1697"/>
        <v>3937.2204308199998</v>
      </c>
      <c r="AI3205" s="4" t="str">
        <f t="shared" si="1707"/>
        <v>A+J=</v>
      </c>
      <c r="AJ3205" s="11">
        <f t="shared" si="1703"/>
        <v>44361</v>
      </c>
      <c r="AK3205" s="11"/>
      <c r="AL3205" s="4"/>
      <c r="AM3205" s="1"/>
      <c r="AN3205" s="11"/>
      <c r="AO3205" s="1"/>
      <c r="AP3205" s="1"/>
      <c r="AQ3205" s="3"/>
      <c r="AR3205" s="3"/>
      <c r="AS3205" s="6"/>
      <c r="AT3205" s="1"/>
      <c r="AU3205" s="1"/>
      <c r="AV3205" s="1"/>
      <c r="AW3205" s="1"/>
      <c r="AX3205" s="1"/>
      <c r="AY3205" s="1"/>
      <c r="AZ3205" s="1"/>
      <c r="BA3205" s="1"/>
      <c r="BB3205" s="1"/>
    </row>
    <row r="3206" spans="1:54" x14ac:dyDescent="0.2">
      <c r="A3206" s="158">
        <f t="shared" si="1698"/>
        <v>44362</v>
      </c>
      <c r="B3206" s="2">
        <f t="shared" si="1682"/>
        <v>269791.83739715576</v>
      </c>
      <c r="C3206" s="2">
        <f t="shared" si="1699"/>
        <v>165918.29833573001</v>
      </c>
      <c r="D3206" s="2">
        <f>SUM(Y3206:Y$3268)</f>
        <v>3809.04863402</v>
      </c>
      <c r="E3206" s="73">
        <f t="shared" si="1683"/>
        <v>162109.24970171001</v>
      </c>
      <c r="F3206" s="88">
        <f t="shared" si="1709"/>
        <v>5692.31</v>
      </c>
      <c r="G3206" s="3">
        <f>IF(AND(N3206=1,N3205&gt;1),VLOOKUP(A3205,[1]Plan1!$BK$81:$BM$259,3),G3205)</f>
        <v>5739.56</v>
      </c>
      <c r="H3206" s="11">
        <f t="shared" si="1710"/>
        <v>44301</v>
      </c>
      <c r="I3206" s="11">
        <f t="shared" si="1711"/>
        <v>44331</v>
      </c>
      <c r="J3206" s="12">
        <f t="shared" si="1684"/>
        <v>8.3006723105383262E-3</v>
      </c>
      <c r="K3206" s="11">
        <f t="shared" si="1700"/>
        <v>44391</v>
      </c>
      <c r="L3206" s="11">
        <f t="shared" si="1685"/>
        <v>44391</v>
      </c>
      <c r="M3206" s="1">
        <f t="shared" si="1704"/>
        <v>22</v>
      </c>
      <c r="N3206" s="1">
        <f t="shared" si="1686"/>
        <v>1</v>
      </c>
      <c r="O3206" s="2">
        <f t="shared" si="1687"/>
        <v>1.00037581</v>
      </c>
      <c r="P3206" s="13">
        <f t="shared" si="1712"/>
        <v>1.0030997100000001</v>
      </c>
      <c r="Q3206" s="13">
        <f t="shared" si="1705"/>
        <v>1.6274429297016566</v>
      </c>
      <c r="R3206" s="2">
        <f t="shared" si="1708"/>
        <v>1.62805453</v>
      </c>
      <c r="S3206" s="2">
        <f t="shared" si="1701"/>
        <v>1.5280405699999999</v>
      </c>
      <c r="T3206" s="2">
        <f t="shared" si="1688"/>
        <v>253529.89116234999</v>
      </c>
      <c r="U3206" s="2">
        <f t="shared" si="1689"/>
        <v>2011.332211865642</v>
      </c>
      <c r="V3206" s="2">
        <f t="shared" si="1690"/>
        <v>101813.44863006013</v>
      </c>
      <c r="W3206" s="2">
        <f t="shared" si="1691"/>
        <v>269743.07917765575</v>
      </c>
      <c r="X3206" s="17">
        <f t="shared" si="1692"/>
        <v>0</v>
      </c>
      <c r="Y3206" s="2">
        <f t="shared" si="1693"/>
        <v>0</v>
      </c>
      <c r="Z3206" s="72">
        <f t="shared" si="1694"/>
        <v>0</v>
      </c>
      <c r="AA3206" s="2">
        <f t="shared" si="1713"/>
        <v>0</v>
      </c>
      <c r="AB3206" s="12">
        <f t="shared" si="1702"/>
        <v>4.6600000000000003E-2</v>
      </c>
      <c r="AC3206" s="17">
        <f t="shared" si="1695"/>
        <v>1</v>
      </c>
      <c r="AD3206" s="17">
        <v>252</v>
      </c>
      <c r="AE3206" s="13">
        <f t="shared" si="1706"/>
        <v>1.0001807579999999</v>
      </c>
      <c r="AF3206" s="2">
        <f t="shared" si="1714"/>
        <v>45.827556059999999</v>
      </c>
      <c r="AG3206" s="2">
        <f t="shared" si="1696"/>
        <v>48.758219500000003</v>
      </c>
      <c r="AH3206" s="3">
        <f t="shared" si="1697"/>
        <v>0</v>
      </c>
      <c r="AI3206" s="4" t="str">
        <f t="shared" si="1707"/>
        <v>A+J=</v>
      </c>
      <c r="AJ3206" s="11">
        <f t="shared" si="1703"/>
        <v>44391</v>
      </c>
      <c r="AK3206" s="11"/>
      <c r="AL3206" s="4"/>
      <c r="AM3206" s="1"/>
      <c r="AN3206" s="11"/>
      <c r="AO3206" s="1"/>
      <c r="AP3206" s="1"/>
      <c r="AQ3206" s="3"/>
      <c r="AR3206" s="3"/>
      <c r="AS3206" s="6"/>
      <c r="AT3206" s="1"/>
      <c r="AU3206" s="1"/>
      <c r="AV3206" s="1"/>
      <c r="AW3206" s="1"/>
      <c r="AX3206" s="1"/>
      <c r="AY3206" s="1"/>
      <c r="AZ3206" s="1"/>
      <c r="BA3206" s="1"/>
      <c r="BB3206" s="1"/>
    </row>
    <row r="3207" spans="1:54" x14ac:dyDescent="0.2">
      <c r="A3207" s="158">
        <f t="shared" si="1698"/>
        <v>44363</v>
      </c>
      <c r="B3207" s="2">
        <f t="shared" si="1682"/>
        <v>269939.82827524829</v>
      </c>
      <c r="C3207" s="2">
        <f t="shared" si="1699"/>
        <v>165918.29833573001</v>
      </c>
      <c r="D3207" s="2">
        <f>SUM(Y3207:Y$3268)</f>
        <v>3809.04863402</v>
      </c>
      <c r="E3207" s="73">
        <f t="shared" si="1683"/>
        <v>162109.24970171001</v>
      </c>
      <c r="F3207" s="88">
        <f t="shared" si="1709"/>
        <v>5692.31</v>
      </c>
      <c r="G3207" s="3">
        <f>IF(AND(N3207=1,N3206&gt;1),VLOOKUP(A3206,[1]Plan1!$BK$81:$BM$259,3),G3206)</f>
        <v>5739.56</v>
      </c>
      <c r="H3207" s="11">
        <f t="shared" si="1710"/>
        <v>44301</v>
      </c>
      <c r="I3207" s="11">
        <f t="shared" si="1711"/>
        <v>44331</v>
      </c>
      <c r="J3207" s="12">
        <f t="shared" si="1684"/>
        <v>8.3006723105383262E-3</v>
      </c>
      <c r="K3207" s="11">
        <f t="shared" si="1700"/>
        <v>44391</v>
      </c>
      <c r="L3207" s="11">
        <f t="shared" si="1685"/>
        <v>44391</v>
      </c>
      <c r="M3207" s="1">
        <f t="shared" si="1704"/>
        <v>22</v>
      </c>
      <c r="N3207" s="1">
        <f t="shared" si="1686"/>
        <v>2</v>
      </c>
      <c r="O3207" s="2">
        <f t="shared" si="1687"/>
        <v>1.0007517699999999</v>
      </c>
      <c r="P3207" s="13">
        <f t="shared" si="1712"/>
        <v>1.0030997100000001</v>
      </c>
      <c r="Q3207" s="13">
        <f t="shared" si="1705"/>
        <v>1.6274429297016566</v>
      </c>
      <c r="R3207" s="2">
        <f t="shared" si="1708"/>
        <v>1.62866639</v>
      </c>
      <c r="S3207" s="2">
        <f t="shared" si="1701"/>
        <v>1.5280405699999999</v>
      </c>
      <c r="T3207" s="2">
        <f t="shared" si="1688"/>
        <v>253529.89116234999</v>
      </c>
      <c r="U3207" s="2">
        <f t="shared" si="1689"/>
        <v>2011.332211865642</v>
      </c>
      <c r="V3207" s="2">
        <f t="shared" si="1690"/>
        <v>101912.63679558261</v>
      </c>
      <c r="W3207" s="2">
        <f t="shared" si="1691"/>
        <v>269842.26734317828</v>
      </c>
      <c r="X3207" s="17">
        <f t="shared" si="1692"/>
        <v>0</v>
      </c>
      <c r="Y3207" s="2">
        <f t="shared" si="1693"/>
        <v>0</v>
      </c>
      <c r="Z3207" s="72">
        <f t="shared" si="1694"/>
        <v>0</v>
      </c>
      <c r="AA3207" s="2">
        <f t="shared" si="1713"/>
        <v>0</v>
      </c>
      <c r="AB3207" s="12">
        <f t="shared" si="1702"/>
        <v>4.6600000000000003E-2</v>
      </c>
      <c r="AC3207" s="17">
        <f t="shared" si="1695"/>
        <v>2</v>
      </c>
      <c r="AD3207" s="17">
        <v>252</v>
      </c>
      <c r="AE3207" s="13">
        <f t="shared" si="1706"/>
        <v>1.0003615480000001</v>
      </c>
      <c r="AF3207" s="2">
        <f t="shared" si="1714"/>
        <v>91.663225080000004</v>
      </c>
      <c r="AG3207" s="2">
        <f t="shared" si="1696"/>
        <v>97.560932070000007</v>
      </c>
      <c r="AH3207" s="3">
        <f t="shared" si="1697"/>
        <v>0</v>
      </c>
      <c r="AI3207" s="4" t="str">
        <f t="shared" si="1707"/>
        <v>A+J=</v>
      </c>
      <c r="AJ3207" s="11">
        <f t="shared" si="1703"/>
        <v>44391</v>
      </c>
      <c r="AK3207" s="11"/>
      <c r="AL3207" s="4"/>
      <c r="AM3207" s="1"/>
      <c r="AN3207" s="11"/>
      <c r="AO3207" s="1"/>
      <c r="AP3207" s="1"/>
      <c r="AQ3207" s="3"/>
      <c r="AR3207" s="3"/>
      <c r="AS3207" s="6"/>
      <c r="AT3207" s="1"/>
      <c r="AU3207" s="1"/>
      <c r="AV3207" s="1"/>
      <c r="AW3207" s="1"/>
      <c r="AX3207" s="1"/>
      <c r="AY3207" s="1"/>
      <c r="AZ3207" s="1"/>
      <c r="BA3207" s="1"/>
      <c r="BB3207" s="1"/>
    </row>
    <row r="3208" spans="1:54" x14ac:dyDescent="0.2">
      <c r="A3208" s="158">
        <f t="shared" si="1698"/>
        <v>44364</v>
      </c>
      <c r="B3208" s="2">
        <f t="shared" si="1682"/>
        <v>270087.8996092357</v>
      </c>
      <c r="C3208" s="2">
        <f t="shared" si="1699"/>
        <v>165918.29833573001</v>
      </c>
      <c r="D3208" s="2">
        <f>SUM(Y3208:Y$3268)</f>
        <v>3809.04863402</v>
      </c>
      <c r="E3208" s="73">
        <f t="shared" si="1683"/>
        <v>162109.24970171001</v>
      </c>
      <c r="F3208" s="88">
        <f t="shared" si="1709"/>
        <v>5692.31</v>
      </c>
      <c r="G3208" s="3">
        <f>IF(AND(N3208=1,N3207&gt;1),VLOOKUP(A3207,[1]Plan1!$BK$81:$BM$259,3),G3207)</f>
        <v>5739.56</v>
      </c>
      <c r="H3208" s="11">
        <f t="shared" si="1710"/>
        <v>44301</v>
      </c>
      <c r="I3208" s="11">
        <f t="shared" si="1711"/>
        <v>44331</v>
      </c>
      <c r="J3208" s="12">
        <f t="shared" si="1684"/>
        <v>8.3006723105383262E-3</v>
      </c>
      <c r="K3208" s="11">
        <f t="shared" si="1700"/>
        <v>44391</v>
      </c>
      <c r="L3208" s="11">
        <f t="shared" si="1685"/>
        <v>44391</v>
      </c>
      <c r="M3208" s="1">
        <f t="shared" si="1704"/>
        <v>22</v>
      </c>
      <c r="N3208" s="1">
        <f t="shared" si="1686"/>
        <v>3</v>
      </c>
      <c r="O3208" s="2">
        <f t="shared" si="1687"/>
        <v>1.0011278699999999</v>
      </c>
      <c r="P3208" s="13">
        <f t="shared" si="1712"/>
        <v>1.0030997100000001</v>
      </c>
      <c r="Q3208" s="13">
        <f t="shared" si="1705"/>
        <v>1.6274429297016566</v>
      </c>
      <c r="R3208" s="2">
        <f t="shared" si="1708"/>
        <v>1.62927847</v>
      </c>
      <c r="S3208" s="2">
        <f t="shared" si="1701"/>
        <v>1.5280405699999999</v>
      </c>
      <c r="T3208" s="2">
        <f t="shared" si="1688"/>
        <v>253529.89116234999</v>
      </c>
      <c r="U3208" s="2">
        <f t="shared" si="1689"/>
        <v>2011.332211865642</v>
      </c>
      <c r="V3208" s="2">
        <f t="shared" si="1690"/>
        <v>102011.86062514003</v>
      </c>
      <c r="W3208" s="2">
        <f t="shared" si="1691"/>
        <v>269941.4911727357</v>
      </c>
      <c r="X3208" s="17">
        <f t="shared" si="1692"/>
        <v>0</v>
      </c>
      <c r="Y3208" s="2">
        <f t="shared" si="1693"/>
        <v>0</v>
      </c>
      <c r="Z3208" s="72">
        <f t="shared" si="1694"/>
        <v>0</v>
      </c>
      <c r="AA3208" s="2">
        <f t="shared" si="1713"/>
        <v>0</v>
      </c>
      <c r="AB3208" s="12">
        <f t="shared" si="1702"/>
        <v>4.6600000000000003E-2</v>
      </c>
      <c r="AC3208" s="17">
        <f t="shared" si="1695"/>
        <v>3</v>
      </c>
      <c r="AD3208" s="17">
        <v>252</v>
      </c>
      <c r="AE3208" s="13">
        <f t="shared" si="1706"/>
        <v>1.0005423710000001</v>
      </c>
      <c r="AF3208" s="2">
        <f t="shared" si="1714"/>
        <v>137.50726058999999</v>
      </c>
      <c r="AG3208" s="2">
        <f t="shared" si="1696"/>
        <v>146.40843649999999</v>
      </c>
      <c r="AH3208" s="3">
        <f t="shared" si="1697"/>
        <v>0</v>
      </c>
      <c r="AI3208" s="4" t="str">
        <f t="shared" si="1707"/>
        <v>A+J=</v>
      </c>
      <c r="AJ3208" s="11">
        <f t="shared" si="1703"/>
        <v>44391</v>
      </c>
      <c r="AK3208" s="11"/>
      <c r="AL3208" s="4"/>
      <c r="AM3208" s="1"/>
      <c r="AN3208" s="11"/>
      <c r="AO3208" s="1"/>
      <c r="AP3208" s="1"/>
      <c r="AQ3208" s="3"/>
      <c r="AR3208" s="3"/>
      <c r="AS3208" s="6"/>
      <c r="AT3208" s="1"/>
      <c r="AU3208" s="1"/>
      <c r="AV3208" s="1"/>
      <c r="AW3208" s="1"/>
      <c r="AX3208" s="1"/>
      <c r="AY3208" s="1"/>
      <c r="AZ3208" s="1"/>
      <c r="BA3208" s="1"/>
      <c r="BB3208" s="1"/>
    </row>
    <row r="3209" spans="1:54" x14ac:dyDescent="0.2">
      <c r="A3209" s="158">
        <f t="shared" si="1698"/>
        <v>44365</v>
      </c>
      <c r="B3209" s="2">
        <f t="shared" si="1682"/>
        <v>270236.05305057054</v>
      </c>
      <c r="C3209" s="2">
        <f t="shared" si="1699"/>
        <v>165918.29833573001</v>
      </c>
      <c r="D3209" s="2">
        <f>SUM(Y3209:Y$3268)</f>
        <v>3809.04863402</v>
      </c>
      <c r="E3209" s="73">
        <f t="shared" si="1683"/>
        <v>162109.24970171001</v>
      </c>
      <c r="F3209" s="88">
        <f t="shared" si="1709"/>
        <v>5692.31</v>
      </c>
      <c r="G3209" s="3">
        <f>IF(AND(N3209=1,N3208&gt;1),VLOOKUP(A3208,[1]Plan1!$BK$81:$BM$259,3),G3208)</f>
        <v>5739.56</v>
      </c>
      <c r="H3209" s="11">
        <f t="shared" si="1710"/>
        <v>44301</v>
      </c>
      <c r="I3209" s="11">
        <f t="shared" si="1711"/>
        <v>44331</v>
      </c>
      <c r="J3209" s="12">
        <f t="shared" si="1684"/>
        <v>8.3006723105383262E-3</v>
      </c>
      <c r="K3209" s="11">
        <f t="shared" si="1700"/>
        <v>44391</v>
      </c>
      <c r="L3209" s="11">
        <f t="shared" si="1685"/>
        <v>44391</v>
      </c>
      <c r="M3209" s="1">
        <f t="shared" si="1704"/>
        <v>22</v>
      </c>
      <c r="N3209" s="1">
        <f t="shared" si="1686"/>
        <v>4</v>
      </c>
      <c r="O3209" s="2">
        <f t="shared" si="1687"/>
        <v>1.0015041099999999</v>
      </c>
      <c r="P3209" s="13">
        <f t="shared" si="1712"/>
        <v>1.0030997100000001</v>
      </c>
      <c r="Q3209" s="13">
        <f t="shared" si="1705"/>
        <v>1.6274429297016566</v>
      </c>
      <c r="R3209" s="2">
        <f t="shared" si="1708"/>
        <v>1.62989078</v>
      </c>
      <c r="S3209" s="2">
        <f t="shared" si="1701"/>
        <v>1.5280405699999999</v>
      </c>
      <c r="T3209" s="2">
        <f t="shared" si="1688"/>
        <v>253529.89116234999</v>
      </c>
      <c r="U3209" s="2">
        <f t="shared" si="1689"/>
        <v>2011.332211865642</v>
      </c>
      <c r="V3209" s="2">
        <f t="shared" si="1690"/>
        <v>102111.12173982488</v>
      </c>
      <c r="W3209" s="2">
        <f t="shared" si="1691"/>
        <v>270040.75228742056</v>
      </c>
      <c r="X3209" s="17">
        <f t="shared" si="1692"/>
        <v>0</v>
      </c>
      <c r="Y3209" s="2">
        <f t="shared" si="1693"/>
        <v>0</v>
      </c>
      <c r="Z3209" s="72">
        <f t="shared" si="1694"/>
        <v>0</v>
      </c>
      <c r="AA3209" s="2">
        <f t="shared" si="1713"/>
        <v>0</v>
      </c>
      <c r="AB3209" s="12">
        <f t="shared" si="1702"/>
        <v>4.6600000000000003E-2</v>
      </c>
      <c r="AC3209" s="17">
        <f t="shared" si="1695"/>
        <v>4</v>
      </c>
      <c r="AD3209" s="17">
        <v>252</v>
      </c>
      <c r="AE3209" s="13">
        <f t="shared" si="1706"/>
        <v>1.0007232269999999</v>
      </c>
      <c r="AF3209" s="2">
        <f t="shared" si="1714"/>
        <v>183.35966259</v>
      </c>
      <c r="AG3209" s="2">
        <f t="shared" si="1696"/>
        <v>195.30076314999999</v>
      </c>
      <c r="AH3209" s="3">
        <f t="shared" si="1697"/>
        <v>0</v>
      </c>
      <c r="AI3209" s="4" t="str">
        <f t="shared" si="1707"/>
        <v>A+J=</v>
      </c>
      <c r="AJ3209" s="11">
        <f t="shared" si="1703"/>
        <v>44391</v>
      </c>
      <c r="AK3209" s="11"/>
      <c r="AL3209" s="4"/>
      <c r="AM3209" s="1"/>
      <c r="AN3209" s="11"/>
      <c r="AO3209" s="1"/>
      <c r="AP3209" s="1"/>
      <c r="AQ3209" s="3"/>
      <c r="AR3209" s="3"/>
      <c r="AS3209" s="6"/>
      <c r="AT3209" s="1"/>
      <c r="AU3209" s="1"/>
      <c r="AV3209" s="1"/>
      <c r="AW3209" s="1"/>
      <c r="AX3209" s="1"/>
      <c r="AY3209" s="1"/>
      <c r="AZ3209" s="1"/>
      <c r="BA3209" s="1"/>
      <c r="BB3209" s="1"/>
    </row>
    <row r="3210" spans="1:54" x14ac:dyDescent="0.2">
      <c r="A3210" s="158">
        <f t="shared" si="1698"/>
        <v>44366</v>
      </c>
      <c r="B3210" s="2">
        <f t="shared" ref="B3210:B3273" si="1715">(W3210+AG3210)</f>
        <v>270384.28673660033</v>
      </c>
      <c r="C3210" s="2">
        <f t="shared" si="1699"/>
        <v>165918.29833573001</v>
      </c>
      <c r="D3210" s="2">
        <f>SUM(Y3210:Y$3268)</f>
        <v>3809.04863402</v>
      </c>
      <c r="E3210" s="73">
        <f t="shared" ref="E3210:E3273" si="1716">(C3210-D3210)</f>
        <v>162109.24970171001</v>
      </c>
      <c r="F3210" s="88">
        <f t="shared" si="1709"/>
        <v>5692.31</v>
      </c>
      <c r="G3210" s="3">
        <f>IF(AND(N3210=1,N3209&gt;1),VLOOKUP(A3209,[1]Plan1!$BK$81:$BM$259,3),G3209)</f>
        <v>5739.56</v>
      </c>
      <c r="H3210" s="11">
        <f t="shared" si="1710"/>
        <v>44301</v>
      </c>
      <c r="I3210" s="11">
        <f t="shared" si="1711"/>
        <v>44331</v>
      </c>
      <c r="J3210" s="12">
        <f t="shared" ref="J3210:J3273" si="1717">(G3210/F3210)-1</f>
        <v>8.3006723105383262E-3</v>
      </c>
      <c r="K3210" s="11">
        <f t="shared" si="1700"/>
        <v>44391</v>
      </c>
      <c r="L3210" s="11">
        <f t="shared" ref="L3210:L3273" si="1718">IF(A3210&gt;L3209,K3210,L3209)</f>
        <v>44391</v>
      </c>
      <c r="M3210" s="1">
        <f t="shared" si="1704"/>
        <v>22</v>
      </c>
      <c r="N3210" s="1">
        <f t="shared" ref="N3210:N3273" si="1719">(M3210-(NETWORKDAYS(A3210,L3210,$AN$194:$AN$348)-1))</f>
        <v>5</v>
      </c>
      <c r="O3210" s="2">
        <f t="shared" ref="O3210:O3273" si="1720">TRUNC((G3210/F3210)^TRUNC((N3210/M3210),9),8)</f>
        <v>1.00188049</v>
      </c>
      <c r="P3210" s="13">
        <f t="shared" si="1712"/>
        <v>1.0030997100000001</v>
      </c>
      <c r="Q3210" s="13">
        <f t="shared" si="1705"/>
        <v>1.6274429297016566</v>
      </c>
      <c r="R3210" s="2">
        <f t="shared" si="1708"/>
        <v>1.6305033099999999</v>
      </c>
      <c r="S3210" s="2">
        <f t="shared" si="1701"/>
        <v>1.5280405699999999</v>
      </c>
      <c r="T3210" s="2">
        <f t="shared" ref="T3210:T3273" si="1721">TRUNC(C3210*S3210,8)</f>
        <v>253529.89116234999</v>
      </c>
      <c r="U3210" s="2">
        <f t="shared" ref="U3210:U3273" si="1722">(D3210*(S3210-1))</f>
        <v>2011.332211865642</v>
      </c>
      <c r="V3210" s="2">
        <f t="shared" ref="V3210:V3273" si="1723">(E3210*(R3210-1))</f>
        <v>102210.41851854467</v>
      </c>
      <c r="W3210" s="2">
        <f t="shared" ref="W3210:W3273" si="1724">(C3210+U3210+V3210)</f>
        <v>270140.04906614032</v>
      </c>
      <c r="X3210" s="17">
        <f t="shared" ref="X3210:X3273" si="1725">IF(VLOOKUP(A3210,AN$10:AU$190,8)=VLOOKUP(A3209,AN$10:AU$190,8),0,VLOOKUP(A3210,AN$10:AU$190,8))</f>
        <v>0</v>
      </c>
      <c r="Y3210" s="2">
        <f t="shared" ref="Y3210:Y3273" si="1726">IF(X3210&gt;0,VLOOKUP(A3210,AN$12:AR$190,5),0)</f>
        <v>0</v>
      </c>
      <c r="Z3210" s="72">
        <f t="shared" ref="Z3210:Z3273" si="1727">IF(X3210&gt;0,VLOOKUP($A3210,$AN$10:$AS$190,6),0)</f>
        <v>0</v>
      </c>
      <c r="AA3210" s="2">
        <f t="shared" si="1713"/>
        <v>0</v>
      </c>
      <c r="AB3210" s="12">
        <f t="shared" si="1702"/>
        <v>4.6600000000000003E-2</v>
      </c>
      <c r="AC3210" s="17">
        <f t="shared" ref="AC3210:AC3273" si="1728">N3210</f>
        <v>5</v>
      </c>
      <c r="AD3210" s="17">
        <v>252</v>
      </c>
      <c r="AE3210" s="13">
        <f t="shared" si="1706"/>
        <v>1.000904115</v>
      </c>
      <c r="AF3210" s="2">
        <f t="shared" si="1714"/>
        <v>229.22017754000001</v>
      </c>
      <c r="AG3210" s="2">
        <f t="shared" ref="AG3210:AG3273" si="1729">TRUNC((W3210*(AE3210-1)),8)</f>
        <v>244.23767046</v>
      </c>
      <c r="AH3210" s="3">
        <f t="shared" ref="AH3210:AH3273" si="1730">IF(AA3210&gt;0,AA3210+AF3210,0)</f>
        <v>0</v>
      </c>
      <c r="AI3210" s="4" t="str">
        <f t="shared" si="1707"/>
        <v>A+J=</v>
      </c>
      <c r="AJ3210" s="11">
        <f t="shared" si="1703"/>
        <v>44391</v>
      </c>
      <c r="AK3210" s="11"/>
      <c r="AL3210" s="4"/>
      <c r="AM3210" s="1"/>
      <c r="AN3210" s="11"/>
      <c r="AO3210" s="1"/>
      <c r="AP3210" s="1"/>
      <c r="AQ3210" s="3"/>
      <c r="AR3210" s="3"/>
      <c r="AS3210" s="6"/>
      <c r="AT3210" s="1"/>
      <c r="AU3210" s="1"/>
      <c r="AV3210" s="1"/>
      <c r="AW3210" s="1"/>
      <c r="AX3210" s="1"/>
      <c r="AY3210" s="1"/>
      <c r="AZ3210" s="1"/>
      <c r="BA3210" s="1"/>
      <c r="BB3210" s="1"/>
    </row>
    <row r="3211" spans="1:54" x14ac:dyDescent="0.2">
      <c r="A3211" s="158">
        <f t="shared" ref="A3211:A3274" si="1731">(A3210+1)</f>
        <v>44367</v>
      </c>
      <c r="B3211" s="2">
        <f t="shared" si="1715"/>
        <v>270384.28673660033</v>
      </c>
      <c r="C3211" s="2">
        <f t="shared" ref="C3211:C3274" si="1732">TRUNC(IF(X3210&gt;0,VLOOKUP(A3210,$AN$12:$AO$190,2),C3210),8)</f>
        <v>165918.29833573001</v>
      </c>
      <c r="D3211" s="2">
        <f>SUM(Y3211:Y$3268)</f>
        <v>3809.04863402</v>
      </c>
      <c r="E3211" s="73">
        <f t="shared" si="1716"/>
        <v>162109.24970171001</v>
      </c>
      <c r="F3211" s="88">
        <f t="shared" si="1709"/>
        <v>5692.31</v>
      </c>
      <c r="G3211" s="3">
        <f>IF(AND(N3211=1,N3210&gt;1),VLOOKUP(A3210,[1]Plan1!$BK$81:$BM$259,3),G3210)</f>
        <v>5739.56</v>
      </c>
      <c r="H3211" s="11">
        <f t="shared" si="1710"/>
        <v>44301</v>
      </c>
      <c r="I3211" s="11">
        <f t="shared" si="1711"/>
        <v>44331</v>
      </c>
      <c r="J3211" s="12">
        <f t="shared" si="1717"/>
        <v>8.3006723105383262E-3</v>
      </c>
      <c r="K3211" s="11">
        <f t="shared" ref="K3211:K3274" si="1733">IF(DAY(A3211)=14,VLOOKUP(A3211,AR$194:AW$373,4),K3210)</f>
        <v>44391</v>
      </c>
      <c r="L3211" s="11">
        <f t="shared" si="1718"/>
        <v>44391</v>
      </c>
      <c r="M3211" s="1">
        <f t="shared" si="1704"/>
        <v>22</v>
      </c>
      <c r="N3211" s="1">
        <f t="shared" si="1719"/>
        <v>5</v>
      </c>
      <c r="O3211" s="2">
        <f t="shared" si="1720"/>
        <v>1.00188049</v>
      </c>
      <c r="P3211" s="13">
        <f t="shared" si="1712"/>
        <v>1.0030997100000001</v>
      </c>
      <c r="Q3211" s="13">
        <f t="shared" si="1705"/>
        <v>1.6274429297016566</v>
      </c>
      <c r="R3211" s="2">
        <f t="shared" si="1708"/>
        <v>1.6305033099999999</v>
      </c>
      <c r="S3211" s="2">
        <f t="shared" ref="S3211:S3274" si="1734">IF(AND(X3211&gt;0,MONTH(A3211)=9),R3211,S3210)</f>
        <v>1.5280405699999999</v>
      </c>
      <c r="T3211" s="2">
        <f t="shared" si="1721"/>
        <v>253529.89116234999</v>
      </c>
      <c r="U3211" s="2">
        <f t="shared" si="1722"/>
        <v>2011.332211865642</v>
      </c>
      <c r="V3211" s="2">
        <f t="shared" si="1723"/>
        <v>102210.41851854467</v>
      </c>
      <c r="W3211" s="2">
        <f t="shared" si="1724"/>
        <v>270140.04906614032</v>
      </c>
      <c r="X3211" s="17">
        <f t="shared" si="1725"/>
        <v>0</v>
      </c>
      <c r="Y3211" s="2">
        <f t="shared" si="1726"/>
        <v>0</v>
      </c>
      <c r="Z3211" s="72">
        <f t="shared" si="1727"/>
        <v>0</v>
      </c>
      <c r="AA3211" s="2">
        <f t="shared" si="1713"/>
        <v>0</v>
      </c>
      <c r="AB3211" s="12">
        <f t="shared" ref="AB3211:AB3274" si="1735">(AB3210)</f>
        <v>4.6600000000000003E-2</v>
      </c>
      <c r="AC3211" s="17">
        <f t="shared" si="1728"/>
        <v>5</v>
      </c>
      <c r="AD3211" s="17">
        <v>252</v>
      </c>
      <c r="AE3211" s="13">
        <f t="shared" si="1706"/>
        <v>1.000904115</v>
      </c>
      <c r="AF3211" s="2">
        <f t="shared" si="1714"/>
        <v>229.22017754000001</v>
      </c>
      <c r="AG3211" s="2">
        <f t="shared" si="1729"/>
        <v>244.23767046</v>
      </c>
      <c r="AH3211" s="3">
        <f t="shared" si="1730"/>
        <v>0</v>
      </c>
      <c r="AI3211" s="4" t="str">
        <f t="shared" si="1707"/>
        <v>A+J=</v>
      </c>
      <c r="AJ3211" s="11">
        <f t="shared" ref="AJ3211:AJ3274" si="1736">IF(X3210&gt;0,VLOOKUP(A3210,$AN$10:$AW$190,9),AJ3210)</f>
        <v>44391</v>
      </c>
      <c r="AK3211" s="11"/>
      <c r="AL3211" s="4"/>
      <c r="AM3211" s="1"/>
      <c r="AN3211" s="11"/>
      <c r="AO3211" s="1"/>
      <c r="AP3211" s="1"/>
      <c r="AQ3211" s="3"/>
      <c r="AR3211" s="3"/>
      <c r="AS3211" s="6"/>
      <c r="AT3211" s="1"/>
      <c r="AU3211" s="1"/>
      <c r="AV3211" s="1"/>
      <c r="AW3211" s="1"/>
      <c r="AX3211" s="1"/>
      <c r="AY3211" s="1"/>
      <c r="AZ3211" s="1"/>
      <c r="BA3211" s="1"/>
      <c r="BB3211" s="1"/>
    </row>
    <row r="3212" spans="1:54" x14ac:dyDescent="0.2">
      <c r="A3212" s="158">
        <f t="shared" si="1731"/>
        <v>44368</v>
      </c>
      <c r="B3212" s="2">
        <f t="shared" si="1715"/>
        <v>270384.28673660033</v>
      </c>
      <c r="C3212" s="2">
        <f t="shared" si="1732"/>
        <v>165918.29833573001</v>
      </c>
      <c r="D3212" s="2">
        <f>SUM(Y3212:Y$3268)</f>
        <v>3809.04863402</v>
      </c>
      <c r="E3212" s="73">
        <f t="shared" si="1716"/>
        <v>162109.24970171001</v>
      </c>
      <c r="F3212" s="88">
        <f t="shared" si="1709"/>
        <v>5692.31</v>
      </c>
      <c r="G3212" s="3">
        <f>IF(AND(N3212=1,N3211&gt;1),VLOOKUP(A3211,[1]Plan1!$BK$81:$BM$259,3),G3211)</f>
        <v>5739.56</v>
      </c>
      <c r="H3212" s="11">
        <f t="shared" si="1710"/>
        <v>44301</v>
      </c>
      <c r="I3212" s="11">
        <f t="shared" si="1711"/>
        <v>44331</v>
      </c>
      <c r="J3212" s="12">
        <f t="shared" si="1717"/>
        <v>8.3006723105383262E-3</v>
      </c>
      <c r="K3212" s="11">
        <f t="shared" si="1733"/>
        <v>44391</v>
      </c>
      <c r="L3212" s="11">
        <f t="shared" si="1718"/>
        <v>44391</v>
      </c>
      <c r="M3212" s="1">
        <f t="shared" si="1704"/>
        <v>22</v>
      </c>
      <c r="N3212" s="1">
        <f t="shared" si="1719"/>
        <v>5</v>
      </c>
      <c r="O3212" s="2">
        <f t="shared" si="1720"/>
        <v>1.00188049</v>
      </c>
      <c r="P3212" s="13">
        <f t="shared" si="1712"/>
        <v>1.0030997100000001</v>
      </c>
      <c r="Q3212" s="13">
        <f t="shared" si="1705"/>
        <v>1.6274429297016566</v>
      </c>
      <c r="R3212" s="2">
        <f t="shared" si="1708"/>
        <v>1.6305033099999999</v>
      </c>
      <c r="S3212" s="2">
        <f t="shared" si="1734"/>
        <v>1.5280405699999999</v>
      </c>
      <c r="T3212" s="2">
        <f t="shared" si="1721"/>
        <v>253529.89116234999</v>
      </c>
      <c r="U3212" s="2">
        <f t="shared" si="1722"/>
        <v>2011.332211865642</v>
      </c>
      <c r="V3212" s="2">
        <f t="shared" si="1723"/>
        <v>102210.41851854467</v>
      </c>
      <c r="W3212" s="2">
        <f t="shared" si="1724"/>
        <v>270140.04906614032</v>
      </c>
      <c r="X3212" s="17">
        <f t="shared" si="1725"/>
        <v>0</v>
      </c>
      <c r="Y3212" s="2">
        <f t="shared" si="1726"/>
        <v>0</v>
      </c>
      <c r="Z3212" s="72">
        <f t="shared" si="1727"/>
        <v>0</v>
      </c>
      <c r="AA3212" s="2">
        <f t="shared" si="1713"/>
        <v>0</v>
      </c>
      <c r="AB3212" s="12">
        <f t="shared" si="1735"/>
        <v>4.6600000000000003E-2</v>
      </c>
      <c r="AC3212" s="17">
        <f t="shared" si="1728"/>
        <v>5</v>
      </c>
      <c r="AD3212" s="17">
        <v>252</v>
      </c>
      <c r="AE3212" s="13">
        <f t="shared" si="1706"/>
        <v>1.000904115</v>
      </c>
      <c r="AF3212" s="2">
        <f t="shared" si="1714"/>
        <v>229.22017754000001</v>
      </c>
      <c r="AG3212" s="2">
        <f t="shared" si="1729"/>
        <v>244.23767046</v>
      </c>
      <c r="AH3212" s="3">
        <f t="shared" si="1730"/>
        <v>0</v>
      </c>
      <c r="AI3212" s="4" t="str">
        <f t="shared" si="1707"/>
        <v>A+J=</v>
      </c>
      <c r="AJ3212" s="11">
        <f t="shared" si="1736"/>
        <v>44391</v>
      </c>
      <c r="AK3212" s="11"/>
      <c r="AL3212" s="4"/>
      <c r="AM3212" s="1"/>
      <c r="AN3212" s="11"/>
      <c r="AO3212" s="1"/>
      <c r="AP3212" s="1"/>
      <c r="AQ3212" s="3"/>
      <c r="AR3212" s="3"/>
      <c r="AS3212" s="6"/>
      <c r="AT3212" s="1"/>
      <c r="AU3212" s="1"/>
      <c r="AV3212" s="1"/>
      <c r="AW3212" s="1"/>
      <c r="AX3212" s="1"/>
      <c r="AY3212" s="1"/>
      <c r="AZ3212" s="1"/>
      <c r="BA3212" s="1"/>
      <c r="BB3212" s="1"/>
    </row>
    <row r="3213" spans="1:54" x14ac:dyDescent="0.2">
      <c r="A3213" s="158">
        <f t="shared" si="1731"/>
        <v>44369</v>
      </c>
      <c r="B3213" s="2">
        <f t="shared" si="1715"/>
        <v>270532.60421215004</v>
      </c>
      <c r="C3213" s="2">
        <f t="shared" si="1732"/>
        <v>165918.29833573001</v>
      </c>
      <c r="D3213" s="2">
        <f>SUM(Y3213:Y$3268)</f>
        <v>3809.04863402</v>
      </c>
      <c r="E3213" s="73">
        <f t="shared" si="1716"/>
        <v>162109.24970171001</v>
      </c>
      <c r="F3213" s="88">
        <f t="shared" si="1709"/>
        <v>5692.31</v>
      </c>
      <c r="G3213" s="3">
        <f>IF(AND(N3213=1,N3212&gt;1),VLOOKUP(A3212,[1]Plan1!$BK$81:$BM$259,3),G3212)</f>
        <v>5739.56</v>
      </c>
      <c r="H3213" s="11">
        <f t="shared" si="1710"/>
        <v>44301</v>
      </c>
      <c r="I3213" s="11">
        <f t="shared" si="1711"/>
        <v>44331</v>
      </c>
      <c r="J3213" s="12">
        <f t="shared" si="1717"/>
        <v>8.3006723105383262E-3</v>
      </c>
      <c r="K3213" s="11">
        <f t="shared" si="1733"/>
        <v>44391</v>
      </c>
      <c r="L3213" s="11">
        <f t="shared" si="1718"/>
        <v>44391</v>
      </c>
      <c r="M3213" s="1">
        <f t="shared" si="1704"/>
        <v>22</v>
      </c>
      <c r="N3213" s="1">
        <f t="shared" si="1719"/>
        <v>6</v>
      </c>
      <c r="O3213" s="2">
        <f t="shared" si="1720"/>
        <v>1.0022570099999999</v>
      </c>
      <c r="P3213" s="13">
        <f t="shared" si="1712"/>
        <v>1.0030997100000001</v>
      </c>
      <c r="Q3213" s="13">
        <f t="shared" si="1705"/>
        <v>1.6274429297016566</v>
      </c>
      <c r="R3213" s="2">
        <f t="shared" si="1708"/>
        <v>1.63111608</v>
      </c>
      <c r="S3213" s="2">
        <f t="shared" si="1734"/>
        <v>1.5280405699999999</v>
      </c>
      <c r="T3213" s="2">
        <f t="shared" si="1721"/>
        <v>253529.89116234999</v>
      </c>
      <c r="U3213" s="2">
        <f t="shared" si="1722"/>
        <v>2011.332211865642</v>
      </c>
      <c r="V3213" s="2">
        <f t="shared" si="1723"/>
        <v>102309.75420348438</v>
      </c>
      <c r="W3213" s="2">
        <f t="shared" si="1724"/>
        <v>270239.38475108001</v>
      </c>
      <c r="X3213" s="17">
        <f t="shared" si="1725"/>
        <v>0</v>
      </c>
      <c r="Y3213" s="2">
        <f t="shared" si="1726"/>
        <v>0</v>
      </c>
      <c r="Z3213" s="72">
        <f t="shared" si="1727"/>
        <v>0</v>
      </c>
      <c r="AA3213" s="2">
        <f t="shared" si="1713"/>
        <v>0</v>
      </c>
      <c r="AB3213" s="12">
        <f t="shared" si="1735"/>
        <v>4.6600000000000003E-2</v>
      </c>
      <c r="AC3213" s="17">
        <f t="shared" si="1728"/>
        <v>6</v>
      </c>
      <c r="AD3213" s="17">
        <v>252</v>
      </c>
      <c r="AE3213" s="13">
        <f t="shared" si="1706"/>
        <v>1.0010850360000001</v>
      </c>
      <c r="AF3213" s="2">
        <f t="shared" si="1714"/>
        <v>275.08905898</v>
      </c>
      <c r="AG3213" s="2">
        <f t="shared" si="1729"/>
        <v>293.21946107000002</v>
      </c>
      <c r="AH3213" s="3">
        <f t="shared" si="1730"/>
        <v>0</v>
      </c>
      <c r="AI3213" s="4" t="str">
        <f t="shared" si="1707"/>
        <v>A+J=</v>
      </c>
      <c r="AJ3213" s="11">
        <f t="shared" si="1736"/>
        <v>44391</v>
      </c>
      <c r="AK3213" s="11"/>
      <c r="AL3213" s="4"/>
      <c r="AM3213" s="1"/>
      <c r="AN3213" s="11"/>
      <c r="AO3213" s="1"/>
      <c r="AP3213" s="1"/>
      <c r="AQ3213" s="3"/>
      <c r="AR3213" s="3"/>
      <c r="AS3213" s="6"/>
      <c r="AT3213" s="1"/>
      <c r="AU3213" s="1"/>
      <c r="AV3213" s="1"/>
      <c r="AW3213" s="1"/>
      <c r="AX3213" s="1"/>
      <c r="AY3213" s="1"/>
      <c r="AZ3213" s="1"/>
      <c r="BA3213" s="1"/>
      <c r="BB3213" s="1"/>
    </row>
    <row r="3214" spans="1:54" x14ac:dyDescent="0.2">
      <c r="A3214" s="158">
        <f t="shared" si="1731"/>
        <v>44370</v>
      </c>
      <c r="B3214" s="2">
        <f t="shared" si="1715"/>
        <v>270681.00550816971</v>
      </c>
      <c r="C3214" s="2">
        <f t="shared" si="1732"/>
        <v>165918.29833573001</v>
      </c>
      <c r="D3214" s="2">
        <f>SUM(Y3214:Y$3268)</f>
        <v>3809.04863402</v>
      </c>
      <c r="E3214" s="73">
        <f t="shared" si="1716"/>
        <v>162109.24970171001</v>
      </c>
      <c r="F3214" s="88">
        <f t="shared" si="1709"/>
        <v>5692.31</v>
      </c>
      <c r="G3214" s="3">
        <f>IF(AND(N3214=1,N3213&gt;1),VLOOKUP(A3213,[1]Plan1!$BK$81:$BM$259,3),G3213)</f>
        <v>5739.56</v>
      </c>
      <c r="H3214" s="11">
        <f t="shared" si="1710"/>
        <v>44301</v>
      </c>
      <c r="I3214" s="11">
        <f t="shared" si="1711"/>
        <v>44331</v>
      </c>
      <c r="J3214" s="12">
        <f t="shared" si="1717"/>
        <v>8.3006723105383262E-3</v>
      </c>
      <c r="K3214" s="11">
        <f t="shared" si="1733"/>
        <v>44391</v>
      </c>
      <c r="L3214" s="11">
        <f t="shared" si="1718"/>
        <v>44391</v>
      </c>
      <c r="M3214" s="1">
        <f t="shared" si="1704"/>
        <v>22</v>
      </c>
      <c r="N3214" s="1">
        <f t="shared" si="1719"/>
        <v>7</v>
      </c>
      <c r="O3214" s="2">
        <f t="shared" si="1720"/>
        <v>1.00263368</v>
      </c>
      <c r="P3214" s="13">
        <f t="shared" si="1712"/>
        <v>1.0030997100000001</v>
      </c>
      <c r="Q3214" s="13">
        <f t="shared" si="1705"/>
        <v>1.6274429297016566</v>
      </c>
      <c r="R3214" s="2">
        <f t="shared" si="1708"/>
        <v>1.6317290900000001</v>
      </c>
      <c r="S3214" s="2">
        <f t="shared" si="1734"/>
        <v>1.5280405699999999</v>
      </c>
      <c r="T3214" s="2">
        <f t="shared" si="1721"/>
        <v>253529.89116234999</v>
      </c>
      <c r="U3214" s="2">
        <f t="shared" si="1722"/>
        <v>2011.332211865642</v>
      </c>
      <c r="V3214" s="2">
        <f t="shared" si="1723"/>
        <v>102409.12879464406</v>
      </c>
      <c r="W3214" s="2">
        <f t="shared" si="1724"/>
        <v>270338.7593422397</v>
      </c>
      <c r="X3214" s="17">
        <f t="shared" si="1725"/>
        <v>0</v>
      </c>
      <c r="Y3214" s="2">
        <f t="shared" si="1726"/>
        <v>0</v>
      </c>
      <c r="Z3214" s="72">
        <f t="shared" si="1727"/>
        <v>0</v>
      </c>
      <c r="AA3214" s="2">
        <f t="shared" si="1713"/>
        <v>0</v>
      </c>
      <c r="AB3214" s="12">
        <f t="shared" si="1735"/>
        <v>4.6600000000000003E-2</v>
      </c>
      <c r="AC3214" s="17">
        <f t="shared" si="1728"/>
        <v>7</v>
      </c>
      <c r="AD3214" s="17">
        <v>252</v>
      </c>
      <c r="AE3214" s="13">
        <f t="shared" si="1706"/>
        <v>1.0012659900000001</v>
      </c>
      <c r="AF3214" s="2">
        <f t="shared" si="1714"/>
        <v>320.96630691000001</v>
      </c>
      <c r="AG3214" s="2">
        <f t="shared" si="1729"/>
        <v>342.24616593000002</v>
      </c>
      <c r="AH3214" s="3">
        <f t="shared" si="1730"/>
        <v>0</v>
      </c>
      <c r="AI3214" s="4" t="str">
        <f t="shared" si="1707"/>
        <v>A+J=</v>
      </c>
      <c r="AJ3214" s="11">
        <f t="shared" si="1736"/>
        <v>44391</v>
      </c>
      <c r="AK3214" s="11"/>
      <c r="AL3214" s="4"/>
      <c r="AM3214" s="1"/>
      <c r="AN3214" s="11"/>
      <c r="AO3214" s="1"/>
      <c r="AP3214" s="1"/>
      <c r="AQ3214" s="3"/>
      <c r="AR3214" s="3"/>
      <c r="AS3214" s="6"/>
      <c r="AT3214" s="1"/>
      <c r="AU3214" s="1"/>
      <c r="AV3214" s="1"/>
      <c r="AW3214" s="1"/>
      <c r="AX3214" s="1"/>
      <c r="AY3214" s="1"/>
      <c r="AZ3214" s="1"/>
      <c r="BA3214" s="1"/>
      <c r="BB3214" s="1"/>
    </row>
    <row r="3215" spans="1:54" x14ac:dyDescent="0.2">
      <c r="A3215" s="158">
        <f t="shared" si="1731"/>
        <v>44371</v>
      </c>
      <c r="B3215" s="2">
        <f t="shared" si="1715"/>
        <v>270829.4887617568</v>
      </c>
      <c r="C3215" s="2">
        <f t="shared" si="1732"/>
        <v>165918.29833573001</v>
      </c>
      <c r="D3215" s="2">
        <f>SUM(Y3215:Y$3268)</f>
        <v>3809.04863402</v>
      </c>
      <c r="E3215" s="73">
        <f t="shared" si="1716"/>
        <v>162109.24970171001</v>
      </c>
      <c r="F3215" s="88">
        <f t="shared" si="1709"/>
        <v>5692.31</v>
      </c>
      <c r="G3215" s="3">
        <f>IF(AND(N3215=1,N3214&gt;1),VLOOKUP(A3214,[1]Plan1!$BK$81:$BM$259,3),G3214)</f>
        <v>5739.56</v>
      </c>
      <c r="H3215" s="11">
        <f t="shared" si="1710"/>
        <v>44301</v>
      </c>
      <c r="I3215" s="11">
        <f t="shared" si="1711"/>
        <v>44331</v>
      </c>
      <c r="J3215" s="12">
        <f t="shared" si="1717"/>
        <v>8.3006723105383262E-3</v>
      </c>
      <c r="K3215" s="11">
        <f t="shared" si="1733"/>
        <v>44391</v>
      </c>
      <c r="L3215" s="11">
        <f t="shared" si="1718"/>
        <v>44391</v>
      </c>
      <c r="M3215" s="1">
        <f t="shared" si="1704"/>
        <v>22</v>
      </c>
      <c r="N3215" s="1">
        <f t="shared" si="1719"/>
        <v>8</v>
      </c>
      <c r="O3215" s="2">
        <f t="shared" si="1720"/>
        <v>1.0030104900000001</v>
      </c>
      <c r="P3215" s="13">
        <f t="shared" si="1712"/>
        <v>1.0030997100000001</v>
      </c>
      <c r="Q3215" s="13">
        <f t="shared" si="1705"/>
        <v>1.6274429297016566</v>
      </c>
      <c r="R3215" s="2">
        <f t="shared" si="1708"/>
        <v>1.63234233</v>
      </c>
      <c r="S3215" s="2">
        <f t="shared" si="1734"/>
        <v>1.5280405699999999</v>
      </c>
      <c r="T3215" s="2">
        <f t="shared" si="1721"/>
        <v>253529.89116234999</v>
      </c>
      <c r="U3215" s="2">
        <f t="shared" si="1722"/>
        <v>2011.332211865642</v>
      </c>
      <c r="V3215" s="2">
        <f t="shared" si="1723"/>
        <v>102508.54067093111</v>
      </c>
      <c r="W3215" s="2">
        <f t="shared" si="1724"/>
        <v>270438.17121852678</v>
      </c>
      <c r="X3215" s="17">
        <f t="shared" si="1725"/>
        <v>0</v>
      </c>
      <c r="Y3215" s="2">
        <f t="shared" si="1726"/>
        <v>0</v>
      </c>
      <c r="Z3215" s="72">
        <f t="shared" si="1727"/>
        <v>0</v>
      </c>
      <c r="AA3215" s="2">
        <f t="shared" si="1713"/>
        <v>0</v>
      </c>
      <c r="AB3215" s="12">
        <f t="shared" si="1735"/>
        <v>4.6600000000000003E-2</v>
      </c>
      <c r="AC3215" s="17">
        <f t="shared" si="1728"/>
        <v>8</v>
      </c>
      <c r="AD3215" s="17">
        <v>252</v>
      </c>
      <c r="AE3215" s="13">
        <f t="shared" si="1706"/>
        <v>1.001446976</v>
      </c>
      <c r="AF3215" s="2">
        <f t="shared" si="1714"/>
        <v>366.85166779000002</v>
      </c>
      <c r="AG3215" s="2">
        <f t="shared" si="1729"/>
        <v>391.31754323000001</v>
      </c>
      <c r="AH3215" s="3">
        <f t="shared" si="1730"/>
        <v>0</v>
      </c>
      <c r="AI3215" s="4" t="str">
        <f t="shared" si="1707"/>
        <v>A+J=</v>
      </c>
      <c r="AJ3215" s="11">
        <f t="shared" si="1736"/>
        <v>44391</v>
      </c>
      <c r="AK3215" s="11"/>
      <c r="AL3215" s="4"/>
      <c r="AM3215" s="1"/>
      <c r="AN3215" s="11"/>
      <c r="AO3215" s="1"/>
      <c r="AP3215" s="1"/>
      <c r="AQ3215" s="3"/>
      <c r="AR3215" s="3"/>
      <c r="AS3215" s="6"/>
      <c r="AT3215" s="1"/>
      <c r="AU3215" s="1"/>
      <c r="AV3215" s="1"/>
      <c r="AW3215" s="1"/>
      <c r="AX3215" s="1"/>
      <c r="AY3215" s="1"/>
      <c r="AZ3215" s="1"/>
      <c r="BA3215" s="1"/>
      <c r="BB3215" s="1"/>
    </row>
    <row r="3216" spans="1:54" x14ac:dyDescent="0.2">
      <c r="A3216" s="158">
        <f t="shared" si="1731"/>
        <v>44372</v>
      </c>
      <c r="B3216" s="2">
        <f t="shared" si="1715"/>
        <v>270978.04967257375</v>
      </c>
      <c r="C3216" s="2">
        <f t="shared" si="1732"/>
        <v>165918.29833573001</v>
      </c>
      <c r="D3216" s="2">
        <f>SUM(Y3216:Y$3268)</f>
        <v>3809.04863402</v>
      </c>
      <c r="E3216" s="73">
        <f t="shared" si="1716"/>
        <v>162109.24970171001</v>
      </c>
      <c r="F3216" s="88">
        <f t="shared" si="1709"/>
        <v>5692.31</v>
      </c>
      <c r="G3216" s="3">
        <f>IF(AND(N3216=1,N3215&gt;1),VLOOKUP(A3215,[1]Plan1!$BK$81:$BM$259,3),G3215)</f>
        <v>5739.56</v>
      </c>
      <c r="H3216" s="11">
        <f t="shared" si="1710"/>
        <v>44301</v>
      </c>
      <c r="I3216" s="11">
        <f t="shared" si="1711"/>
        <v>44331</v>
      </c>
      <c r="J3216" s="12">
        <f t="shared" si="1717"/>
        <v>8.3006723105383262E-3</v>
      </c>
      <c r="K3216" s="11">
        <f t="shared" si="1733"/>
        <v>44391</v>
      </c>
      <c r="L3216" s="11">
        <f t="shared" si="1718"/>
        <v>44391</v>
      </c>
      <c r="M3216" s="1">
        <f t="shared" si="1704"/>
        <v>22</v>
      </c>
      <c r="N3216" s="1">
        <f t="shared" si="1719"/>
        <v>9</v>
      </c>
      <c r="O3216" s="2">
        <f t="shared" si="1720"/>
        <v>1.0033874300000001</v>
      </c>
      <c r="P3216" s="13">
        <f t="shared" si="1712"/>
        <v>1.0030997100000001</v>
      </c>
      <c r="Q3216" s="13">
        <f t="shared" si="1705"/>
        <v>1.6274429297016566</v>
      </c>
      <c r="R3216" s="2">
        <f t="shared" si="1708"/>
        <v>1.6329557699999999</v>
      </c>
      <c r="S3216" s="2">
        <f t="shared" si="1734"/>
        <v>1.5280405699999999</v>
      </c>
      <c r="T3216" s="2">
        <f t="shared" si="1721"/>
        <v>253529.89116234999</v>
      </c>
      <c r="U3216" s="2">
        <f t="shared" si="1722"/>
        <v>2011.332211865642</v>
      </c>
      <c r="V3216" s="2">
        <f t="shared" si="1723"/>
        <v>102607.98496906811</v>
      </c>
      <c r="W3216" s="2">
        <f t="shared" si="1724"/>
        <v>270537.61551666376</v>
      </c>
      <c r="X3216" s="17">
        <f t="shared" si="1725"/>
        <v>0</v>
      </c>
      <c r="Y3216" s="2">
        <f t="shared" si="1726"/>
        <v>0</v>
      </c>
      <c r="Z3216" s="72">
        <f t="shared" si="1727"/>
        <v>0</v>
      </c>
      <c r="AA3216" s="2">
        <f t="shared" si="1713"/>
        <v>0</v>
      </c>
      <c r="AB3216" s="12">
        <f t="shared" si="1735"/>
        <v>4.6600000000000003E-2</v>
      </c>
      <c r="AC3216" s="17">
        <f t="shared" si="1728"/>
        <v>9</v>
      </c>
      <c r="AD3216" s="17">
        <v>252</v>
      </c>
      <c r="AE3216" s="13">
        <f t="shared" si="1706"/>
        <v>1.0016279960000001</v>
      </c>
      <c r="AF3216" s="2">
        <f t="shared" si="1714"/>
        <v>412.74564869</v>
      </c>
      <c r="AG3216" s="2">
        <f t="shared" si="1729"/>
        <v>440.43415591000002</v>
      </c>
      <c r="AH3216" s="3">
        <f t="shared" si="1730"/>
        <v>0</v>
      </c>
      <c r="AI3216" s="4" t="str">
        <f t="shared" si="1707"/>
        <v>A+J=</v>
      </c>
      <c r="AJ3216" s="11">
        <f t="shared" si="1736"/>
        <v>44391</v>
      </c>
      <c r="AK3216" s="11"/>
      <c r="AL3216" s="4"/>
      <c r="AM3216" s="1"/>
      <c r="AN3216" s="11"/>
      <c r="AO3216" s="1"/>
      <c r="AP3216" s="1"/>
      <c r="AQ3216" s="3"/>
      <c r="AR3216" s="3"/>
      <c r="AS3216" s="6"/>
      <c r="AT3216" s="1"/>
      <c r="AU3216" s="1"/>
      <c r="AV3216" s="1"/>
      <c r="AW3216" s="1"/>
      <c r="AX3216" s="1"/>
      <c r="AY3216" s="1"/>
      <c r="AZ3216" s="1"/>
      <c r="BA3216" s="1"/>
      <c r="BB3216" s="1"/>
    </row>
    <row r="3217" spans="1:54" x14ac:dyDescent="0.2">
      <c r="A3217" s="158">
        <f t="shared" si="1731"/>
        <v>44373</v>
      </c>
      <c r="B3217" s="2">
        <f t="shared" si="1715"/>
        <v>271126.6974712357</v>
      </c>
      <c r="C3217" s="2">
        <f t="shared" si="1732"/>
        <v>165918.29833573001</v>
      </c>
      <c r="D3217" s="2">
        <f>SUM(Y3217:Y$3268)</f>
        <v>3809.04863402</v>
      </c>
      <c r="E3217" s="73">
        <f t="shared" si="1716"/>
        <v>162109.24970171001</v>
      </c>
      <c r="F3217" s="88">
        <f t="shared" si="1709"/>
        <v>5692.31</v>
      </c>
      <c r="G3217" s="3">
        <f>IF(AND(N3217=1,N3216&gt;1),VLOOKUP(A3216,[1]Plan1!$BK$81:$BM$259,3),G3216)</f>
        <v>5739.56</v>
      </c>
      <c r="H3217" s="11">
        <f t="shared" si="1710"/>
        <v>44301</v>
      </c>
      <c r="I3217" s="11">
        <f t="shared" si="1711"/>
        <v>44331</v>
      </c>
      <c r="J3217" s="12">
        <f t="shared" si="1717"/>
        <v>8.3006723105383262E-3</v>
      </c>
      <c r="K3217" s="11">
        <f t="shared" si="1733"/>
        <v>44391</v>
      </c>
      <c r="L3217" s="11">
        <f t="shared" si="1718"/>
        <v>44391</v>
      </c>
      <c r="M3217" s="1">
        <f t="shared" si="1704"/>
        <v>22</v>
      </c>
      <c r="N3217" s="1">
        <f t="shared" si="1719"/>
        <v>10</v>
      </c>
      <c r="O3217" s="2">
        <f t="shared" si="1720"/>
        <v>1.00376452</v>
      </c>
      <c r="P3217" s="13">
        <f t="shared" si="1712"/>
        <v>1.0030997100000001</v>
      </c>
      <c r="Q3217" s="13">
        <f t="shared" si="1705"/>
        <v>1.6274429297016566</v>
      </c>
      <c r="R3217" s="2">
        <f t="shared" si="1708"/>
        <v>1.6335694700000001</v>
      </c>
      <c r="S3217" s="2">
        <f t="shared" si="1734"/>
        <v>1.5280405699999999</v>
      </c>
      <c r="T3217" s="2">
        <f t="shared" si="1721"/>
        <v>253529.89116234999</v>
      </c>
      <c r="U3217" s="2">
        <f t="shared" si="1722"/>
        <v>2011.332211865642</v>
      </c>
      <c r="V3217" s="2">
        <f t="shared" si="1723"/>
        <v>102707.47141561008</v>
      </c>
      <c r="W3217" s="2">
        <f t="shared" si="1724"/>
        <v>270637.10196320573</v>
      </c>
      <c r="X3217" s="17">
        <f t="shared" si="1725"/>
        <v>0</v>
      </c>
      <c r="Y3217" s="2">
        <f t="shared" si="1726"/>
        <v>0</v>
      </c>
      <c r="Z3217" s="72">
        <f t="shared" si="1727"/>
        <v>0</v>
      </c>
      <c r="AA3217" s="2">
        <f t="shared" si="1713"/>
        <v>0</v>
      </c>
      <c r="AB3217" s="12">
        <f t="shared" si="1735"/>
        <v>4.6600000000000003E-2</v>
      </c>
      <c r="AC3217" s="17">
        <f t="shared" si="1728"/>
        <v>10</v>
      </c>
      <c r="AD3217" s="17">
        <v>252</v>
      </c>
      <c r="AE3217" s="13">
        <f t="shared" si="1706"/>
        <v>1.0018090479999999</v>
      </c>
      <c r="AF3217" s="2">
        <f t="shared" si="1714"/>
        <v>458.64774254000002</v>
      </c>
      <c r="AG3217" s="2">
        <f t="shared" si="1729"/>
        <v>489.59550803000002</v>
      </c>
      <c r="AH3217" s="3">
        <f t="shared" si="1730"/>
        <v>0</v>
      </c>
      <c r="AI3217" s="4" t="str">
        <f t="shared" si="1707"/>
        <v>A+J=</v>
      </c>
      <c r="AJ3217" s="11">
        <f t="shared" si="1736"/>
        <v>44391</v>
      </c>
      <c r="AK3217" s="11"/>
      <c r="AL3217" s="4"/>
      <c r="AM3217" s="1"/>
      <c r="AN3217" s="11"/>
      <c r="AO3217" s="1"/>
      <c r="AP3217" s="1"/>
      <c r="AQ3217" s="3"/>
      <c r="AR3217" s="3"/>
      <c r="AS3217" s="6"/>
      <c r="AT3217" s="1"/>
      <c r="AU3217" s="1"/>
      <c r="AV3217" s="1"/>
      <c r="AW3217" s="1"/>
      <c r="AX3217" s="1"/>
      <c r="AY3217" s="1"/>
      <c r="AZ3217" s="1"/>
      <c r="BA3217" s="1"/>
      <c r="BB3217" s="1"/>
    </row>
    <row r="3218" spans="1:54" x14ac:dyDescent="0.2">
      <c r="A3218" s="158">
        <f t="shared" si="1731"/>
        <v>44374</v>
      </c>
      <c r="B3218" s="2">
        <f t="shared" si="1715"/>
        <v>271126.6974712357</v>
      </c>
      <c r="C3218" s="2">
        <f t="shared" si="1732"/>
        <v>165918.29833573001</v>
      </c>
      <c r="D3218" s="2">
        <f>SUM(Y3218:Y$3268)</f>
        <v>3809.04863402</v>
      </c>
      <c r="E3218" s="73">
        <f t="shared" si="1716"/>
        <v>162109.24970171001</v>
      </c>
      <c r="F3218" s="88">
        <f t="shared" si="1709"/>
        <v>5692.31</v>
      </c>
      <c r="G3218" s="3">
        <f>IF(AND(N3218=1,N3217&gt;1),VLOOKUP(A3217,[1]Plan1!$BK$81:$BM$259,3),G3217)</f>
        <v>5739.56</v>
      </c>
      <c r="H3218" s="11">
        <f t="shared" si="1710"/>
        <v>44301</v>
      </c>
      <c r="I3218" s="11">
        <f t="shared" si="1711"/>
        <v>44331</v>
      </c>
      <c r="J3218" s="12">
        <f t="shared" si="1717"/>
        <v>8.3006723105383262E-3</v>
      </c>
      <c r="K3218" s="11">
        <f t="shared" si="1733"/>
        <v>44391</v>
      </c>
      <c r="L3218" s="11">
        <f t="shared" si="1718"/>
        <v>44391</v>
      </c>
      <c r="M3218" s="1">
        <f t="shared" si="1704"/>
        <v>22</v>
      </c>
      <c r="N3218" s="1">
        <f t="shared" si="1719"/>
        <v>10</v>
      </c>
      <c r="O3218" s="2">
        <f t="shared" si="1720"/>
        <v>1.00376452</v>
      </c>
      <c r="P3218" s="13">
        <f t="shared" si="1712"/>
        <v>1.0030997100000001</v>
      </c>
      <c r="Q3218" s="13">
        <f t="shared" si="1705"/>
        <v>1.6274429297016566</v>
      </c>
      <c r="R3218" s="2">
        <f t="shared" si="1708"/>
        <v>1.6335694700000001</v>
      </c>
      <c r="S3218" s="2">
        <f t="shared" si="1734"/>
        <v>1.5280405699999999</v>
      </c>
      <c r="T3218" s="2">
        <f t="shared" si="1721"/>
        <v>253529.89116234999</v>
      </c>
      <c r="U3218" s="2">
        <f t="shared" si="1722"/>
        <v>2011.332211865642</v>
      </c>
      <c r="V3218" s="2">
        <f t="shared" si="1723"/>
        <v>102707.47141561008</v>
      </c>
      <c r="W3218" s="2">
        <f t="shared" si="1724"/>
        <v>270637.10196320573</v>
      </c>
      <c r="X3218" s="17">
        <f t="shared" si="1725"/>
        <v>0</v>
      </c>
      <c r="Y3218" s="2">
        <f t="shared" si="1726"/>
        <v>0</v>
      </c>
      <c r="Z3218" s="72">
        <f t="shared" si="1727"/>
        <v>0</v>
      </c>
      <c r="AA3218" s="2">
        <f t="shared" si="1713"/>
        <v>0</v>
      </c>
      <c r="AB3218" s="12">
        <f t="shared" si="1735"/>
        <v>4.6600000000000003E-2</v>
      </c>
      <c r="AC3218" s="17">
        <f t="shared" si="1728"/>
        <v>10</v>
      </c>
      <c r="AD3218" s="17">
        <v>252</v>
      </c>
      <c r="AE3218" s="13">
        <f t="shared" si="1706"/>
        <v>1.0018090479999999</v>
      </c>
      <c r="AF3218" s="2">
        <f t="shared" si="1714"/>
        <v>458.64774254000002</v>
      </c>
      <c r="AG3218" s="2">
        <f t="shared" si="1729"/>
        <v>489.59550803000002</v>
      </c>
      <c r="AH3218" s="3">
        <f t="shared" si="1730"/>
        <v>0</v>
      </c>
      <c r="AI3218" s="4" t="str">
        <f t="shared" si="1707"/>
        <v>A+J=</v>
      </c>
      <c r="AJ3218" s="11">
        <f t="shared" si="1736"/>
        <v>44391</v>
      </c>
      <c r="AK3218" s="11"/>
      <c r="AL3218" s="4"/>
      <c r="AM3218" s="1"/>
      <c r="AN3218" s="11"/>
      <c r="AO3218" s="1"/>
      <c r="AP3218" s="1"/>
      <c r="AQ3218" s="3"/>
      <c r="AR3218" s="3"/>
      <c r="AS3218" s="6"/>
      <c r="AT3218" s="1"/>
      <c r="AU3218" s="1"/>
      <c r="AV3218" s="1"/>
      <c r="AW3218" s="1"/>
      <c r="AX3218" s="1"/>
      <c r="AY3218" s="1"/>
      <c r="AZ3218" s="1"/>
      <c r="BA3218" s="1"/>
      <c r="BB3218" s="1"/>
    </row>
    <row r="3219" spans="1:54" x14ac:dyDescent="0.2">
      <c r="A3219" s="158">
        <f t="shared" si="1731"/>
        <v>44375</v>
      </c>
      <c r="B3219" s="2">
        <f t="shared" si="1715"/>
        <v>271126.6974712357</v>
      </c>
      <c r="C3219" s="2">
        <f t="shared" si="1732"/>
        <v>165918.29833573001</v>
      </c>
      <c r="D3219" s="2">
        <f>SUM(Y3219:Y$3268)</f>
        <v>3809.04863402</v>
      </c>
      <c r="E3219" s="73">
        <f t="shared" si="1716"/>
        <v>162109.24970171001</v>
      </c>
      <c r="F3219" s="88">
        <f t="shared" si="1709"/>
        <v>5692.31</v>
      </c>
      <c r="G3219" s="3">
        <f>IF(AND(N3219=1,N3218&gt;1),VLOOKUP(A3218,[1]Plan1!$BK$81:$BM$259,3),G3218)</f>
        <v>5739.56</v>
      </c>
      <c r="H3219" s="11">
        <f t="shared" si="1710"/>
        <v>44301</v>
      </c>
      <c r="I3219" s="11">
        <f t="shared" si="1711"/>
        <v>44331</v>
      </c>
      <c r="J3219" s="12">
        <f t="shared" si="1717"/>
        <v>8.3006723105383262E-3</v>
      </c>
      <c r="K3219" s="11">
        <f t="shared" si="1733"/>
        <v>44391</v>
      </c>
      <c r="L3219" s="11">
        <f t="shared" si="1718"/>
        <v>44391</v>
      </c>
      <c r="M3219" s="1">
        <f t="shared" si="1704"/>
        <v>22</v>
      </c>
      <c r="N3219" s="1">
        <f t="shared" si="1719"/>
        <v>10</v>
      </c>
      <c r="O3219" s="2">
        <f t="shared" si="1720"/>
        <v>1.00376452</v>
      </c>
      <c r="P3219" s="13">
        <f t="shared" si="1712"/>
        <v>1.0030997100000001</v>
      </c>
      <c r="Q3219" s="13">
        <f t="shared" si="1705"/>
        <v>1.6274429297016566</v>
      </c>
      <c r="R3219" s="2">
        <f t="shared" si="1708"/>
        <v>1.6335694700000001</v>
      </c>
      <c r="S3219" s="2">
        <f t="shared" si="1734"/>
        <v>1.5280405699999999</v>
      </c>
      <c r="T3219" s="2">
        <f t="shared" si="1721"/>
        <v>253529.89116234999</v>
      </c>
      <c r="U3219" s="2">
        <f t="shared" si="1722"/>
        <v>2011.332211865642</v>
      </c>
      <c r="V3219" s="2">
        <f t="shared" si="1723"/>
        <v>102707.47141561008</v>
      </c>
      <c r="W3219" s="2">
        <f t="shared" si="1724"/>
        <v>270637.10196320573</v>
      </c>
      <c r="X3219" s="17">
        <f t="shared" si="1725"/>
        <v>0</v>
      </c>
      <c r="Y3219" s="2">
        <f t="shared" si="1726"/>
        <v>0</v>
      </c>
      <c r="Z3219" s="72">
        <f t="shared" si="1727"/>
        <v>0</v>
      </c>
      <c r="AA3219" s="2">
        <f t="shared" si="1713"/>
        <v>0</v>
      </c>
      <c r="AB3219" s="12">
        <f t="shared" si="1735"/>
        <v>4.6600000000000003E-2</v>
      </c>
      <c r="AC3219" s="17">
        <f t="shared" si="1728"/>
        <v>10</v>
      </c>
      <c r="AD3219" s="17">
        <v>252</v>
      </c>
      <c r="AE3219" s="13">
        <f t="shared" si="1706"/>
        <v>1.0018090479999999</v>
      </c>
      <c r="AF3219" s="2">
        <f t="shared" si="1714"/>
        <v>458.64774254000002</v>
      </c>
      <c r="AG3219" s="2">
        <f t="shared" si="1729"/>
        <v>489.59550803000002</v>
      </c>
      <c r="AH3219" s="3">
        <f t="shared" si="1730"/>
        <v>0</v>
      </c>
      <c r="AI3219" s="4" t="str">
        <f t="shared" si="1707"/>
        <v>A+J=</v>
      </c>
      <c r="AJ3219" s="11">
        <f t="shared" si="1736"/>
        <v>44391</v>
      </c>
      <c r="AK3219" s="11"/>
      <c r="AL3219" s="4"/>
      <c r="AM3219" s="1"/>
      <c r="AN3219" s="11"/>
      <c r="AO3219" s="1"/>
      <c r="AP3219" s="1"/>
      <c r="AQ3219" s="3"/>
      <c r="AR3219" s="3"/>
      <c r="AS3219" s="6"/>
      <c r="AT3219" s="1"/>
      <c r="AU3219" s="1"/>
      <c r="AV3219" s="1"/>
      <c r="AW3219" s="1"/>
      <c r="AX3219" s="1"/>
      <c r="AY3219" s="1"/>
      <c r="AZ3219" s="1"/>
      <c r="BA3219" s="1"/>
      <c r="BB3219" s="1"/>
    </row>
    <row r="3220" spans="1:54" x14ac:dyDescent="0.2">
      <c r="A3220" s="158">
        <f t="shared" si="1731"/>
        <v>44376</v>
      </c>
      <c r="B3220" s="2">
        <f t="shared" si="1715"/>
        <v>271275.42569292261</v>
      </c>
      <c r="C3220" s="2">
        <f t="shared" si="1732"/>
        <v>165918.29833573001</v>
      </c>
      <c r="D3220" s="2">
        <f>SUM(Y3220:Y$3268)</f>
        <v>3809.04863402</v>
      </c>
      <c r="E3220" s="73">
        <f t="shared" si="1716"/>
        <v>162109.24970171001</v>
      </c>
      <c r="F3220" s="88">
        <f t="shared" si="1709"/>
        <v>5692.31</v>
      </c>
      <c r="G3220" s="3">
        <f>IF(AND(N3220=1,N3219&gt;1),VLOOKUP(A3219,[1]Plan1!$BK$81:$BM$259,3),G3219)</f>
        <v>5739.56</v>
      </c>
      <c r="H3220" s="11">
        <f t="shared" si="1710"/>
        <v>44301</v>
      </c>
      <c r="I3220" s="11">
        <f t="shared" si="1711"/>
        <v>44331</v>
      </c>
      <c r="J3220" s="12">
        <f t="shared" si="1717"/>
        <v>8.3006723105383262E-3</v>
      </c>
      <c r="K3220" s="11">
        <f t="shared" si="1733"/>
        <v>44391</v>
      </c>
      <c r="L3220" s="11">
        <f t="shared" si="1718"/>
        <v>44391</v>
      </c>
      <c r="M3220" s="1">
        <f t="shared" si="1704"/>
        <v>22</v>
      </c>
      <c r="N3220" s="1">
        <f t="shared" si="1719"/>
        <v>11</v>
      </c>
      <c r="O3220" s="2">
        <f t="shared" si="1720"/>
        <v>1.0041417500000001</v>
      </c>
      <c r="P3220" s="13">
        <f t="shared" si="1712"/>
        <v>1.0030997100000001</v>
      </c>
      <c r="Q3220" s="13">
        <f t="shared" si="1705"/>
        <v>1.6274429297016566</v>
      </c>
      <c r="R3220" s="2">
        <f t="shared" si="1708"/>
        <v>1.63418339</v>
      </c>
      <c r="S3220" s="2">
        <f t="shared" si="1734"/>
        <v>1.5280405699999999</v>
      </c>
      <c r="T3220" s="2">
        <f t="shared" si="1721"/>
        <v>253529.89116234999</v>
      </c>
      <c r="U3220" s="2">
        <f t="shared" si="1722"/>
        <v>2011.332211865642</v>
      </c>
      <c r="V3220" s="2">
        <f t="shared" si="1723"/>
        <v>102806.99352618694</v>
      </c>
      <c r="W3220" s="2">
        <f t="shared" si="1724"/>
        <v>270736.62407378259</v>
      </c>
      <c r="X3220" s="17">
        <f t="shared" si="1725"/>
        <v>0</v>
      </c>
      <c r="Y3220" s="2">
        <f t="shared" si="1726"/>
        <v>0</v>
      </c>
      <c r="Z3220" s="72">
        <f t="shared" si="1727"/>
        <v>0</v>
      </c>
      <c r="AA3220" s="2">
        <f t="shared" si="1713"/>
        <v>0</v>
      </c>
      <c r="AB3220" s="12">
        <f t="shared" si="1735"/>
        <v>4.6600000000000003E-2</v>
      </c>
      <c r="AC3220" s="17">
        <f t="shared" si="1728"/>
        <v>11</v>
      </c>
      <c r="AD3220" s="17">
        <v>252</v>
      </c>
      <c r="AE3220" s="13">
        <f t="shared" si="1706"/>
        <v>1.001990132</v>
      </c>
      <c r="AF3220" s="2">
        <f t="shared" si="1714"/>
        <v>504.55794935</v>
      </c>
      <c r="AG3220" s="2">
        <f t="shared" si="1729"/>
        <v>538.80161913999996</v>
      </c>
      <c r="AH3220" s="3">
        <f t="shared" si="1730"/>
        <v>0</v>
      </c>
      <c r="AI3220" s="4" t="str">
        <f t="shared" si="1707"/>
        <v>A+J=</v>
      </c>
      <c r="AJ3220" s="11">
        <f t="shared" si="1736"/>
        <v>44391</v>
      </c>
      <c r="AK3220" s="11"/>
      <c r="AL3220" s="4"/>
      <c r="AM3220" s="1"/>
      <c r="AN3220" s="11"/>
      <c r="AO3220" s="1"/>
      <c r="AP3220" s="1"/>
      <c r="AQ3220" s="3"/>
      <c r="AR3220" s="3"/>
      <c r="AS3220" s="6"/>
      <c r="AT3220" s="1"/>
      <c r="AU3220" s="1"/>
      <c r="AV3220" s="1"/>
      <c r="AW3220" s="1"/>
      <c r="AX3220" s="1"/>
      <c r="AY3220" s="1"/>
      <c r="AZ3220" s="1"/>
      <c r="BA3220" s="1"/>
      <c r="BB3220" s="1"/>
    </row>
    <row r="3221" spans="1:54" x14ac:dyDescent="0.2">
      <c r="A3221" s="158">
        <f t="shared" si="1731"/>
        <v>44377</v>
      </c>
      <c r="B3221" s="2">
        <f t="shared" si="1715"/>
        <v>271424.23815744941</v>
      </c>
      <c r="C3221" s="2">
        <f t="shared" si="1732"/>
        <v>165918.29833573001</v>
      </c>
      <c r="D3221" s="2">
        <f>SUM(Y3221:Y$3268)</f>
        <v>3809.04863402</v>
      </c>
      <c r="E3221" s="73">
        <f t="shared" si="1716"/>
        <v>162109.24970171001</v>
      </c>
      <c r="F3221" s="88">
        <f t="shared" si="1709"/>
        <v>5692.31</v>
      </c>
      <c r="G3221" s="3">
        <f>IF(AND(N3221=1,N3220&gt;1),VLOOKUP(A3220,[1]Plan1!$BK$81:$BM$259,3),G3220)</f>
        <v>5739.56</v>
      </c>
      <c r="H3221" s="11">
        <f t="shared" si="1710"/>
        <v>44301</v>
      </c>
      <c r="I3221" s="11">
        <f t="shared" si="1711"/>
        <v>44331</v>
      </c>
      <c r="J3221" s="12">
        <f t="shared" si="1717"/>
        <v>8.3006723105383262E-3</v>
      </c>
      <c r="K3221" s="11">
        <f t="shared" si="1733"/>
        <v>44391</v>
      </c>
      <c r="L3221" s="11">
        <f t="shared" si="1718"/>
        <v>44391</v>
      </c>
      <c r="M3221" s="1">
        <f t="shared" si="1704"/>
        <v>22</v>
      </c>
      <c r="N3221" s="1">
        <f t="shared" si="1719"/>
        <v>12</v>
      </c>
      <c r="O3221" s="2">
        <f t="shared" si="1720"/>
        <v>1.00451913</v>
      </c>
      <c r="P3221" s="13">
        <f t="shared" si="1712"/>
        <v>1.0030997100000001</v>
      </c>
      <c r="Q3221" s="13">
        <f t="shared" si="1705"/>
        <v>1.6274429297016566</v>
      </c>
      <c r="R3221" s="2">
        <f t="shared" si="1708"/>
        <v>1.63479755</v>
      </c>
      <c r="S3221" s="2">
        <f t="shared" si="1734"/>
        <v>1.5280405699999999</v>
      </c>
      <c r="T3221" s="2">
        <f t="shared" si="1721"/>
        <v>253529.89116234999</v>
      </c>
      <c r="U3221" s="2">
        <f t="shared" si="1722"/>
        <v>2011.332211865642</v>
      </c>
      <c r="V3221" s="2">
        <f t="shared" si="1723"/>
        <v>102906.55454298375</v>
      </c>
      <c r="W3221" s="2">
        <f t="shared" si="1724"/>
        <v>270836.18509057938</v>
      </c>
      <c r="X3221" s="17">
        <f t="shared" si="1725"/>
        <v>0</v>
      </c>
      <c r="Y3221" s="2">
        <f t="shared" si="1726"/>
        <v>0</v>
      </c>
      <c r="Z3221" s="72">
        <f t="shared" si="1727"/>
        <v>0</v>
      </c>
      <c r="AA3221" s="2">
        <f t="shared" si="1713"/>
        <v>0</v>
      </c>
      <c r="AB3221" s="12">
        <f t="shared" si="1735"/>
        <v>4.6600000000000003E-2</v>
      </c>
      <c r="AC3221" s="17">
        <f t="shared" si="1728"/>
        <v>12</v>
      </c>
      <c r="AD3221" s="17">
        <v>252</v>
      </c>
      <c r="AE3221" s="13">
        <f t="shared" si="1706"/>
        <v>1.00217125</v>
      </c>
      <c r="AF3221" s="2">
        <f t="shared" si="1714"/>
        <v>550.47677618</v>
      </c>
      <c r="AG3221" s="2">
        <f t="shared" si="1729"/>
        <v>588.05306686999995</v>
      </c>
      <c r="AH3221" s="3">
        <f t="shared" si="1730"/>
        <v>0</v>
      </c>
      <c r="AI3221" s="4" t="str">
        <f t="shared" si="1707"/>
        <v>A+J=</v>
      </c>
      <c r="AJ3221" s="11">
        <f t="shared" si="1736"/>
        <v>44391</v>
      </c>
      <c r="AK3221" s="11"/>
      <c r="AL3221" s="4"/>
      <c r="AM3221" s="1"/>
      <c r="AN3221" s="11"/>
      <c r="AO3221" s="1"/>
      <c r="AP3221" s="1"/>
      <c r="AQ3221" s="3"/>
      <c r="AR3221" s="3"/>
      <c r="AS3221" s="6"/>
      <c r="AT3221" s="1"/>
      <c r="AU3221" s="1"/>
      <c r="AV3221" s="1"/>
      <c r="AW3221" s="1"/>
      <c r="AX3221" s="1"/>
      <c r="AY3221" s="1"/>
      <c r="AZ3221" s="1"/>
      <c r="BA3221" s="1"/>
      <c r="BB3221" s="1"/>
    </row>
    <row r="3222" spans="1:54" x14ac:dyDescent="0.2">
      <c r="A3222" s="158">
        <f t="shared" si="1731"/>
        <v>44378</v>
      </c>
      <c r="B3222" s="2">
        <f t="shared" si="1715"/>
        <v>271573.13110444113</v>
      </c>
      <c r="C3222" s="2">
        <f t="shared" si="1732"/>
        <v>165918.29833573001</v>
      </c>
      <c r="D3222" s="2">
        <f>SUM(Y3222:Y$3268)</f>
        <v>3809.04863402</v>
      </c>
      <c r="E3222" s="73">
        <f t="shared" si="1716"/>
        <v>162109.24970171001</v>
      </c>
      <c r="F3222" s="88">
        <f t="shared" si="1709"/>
        <v>5692.31</v>
      </c>
      <c r="G3222" s="3">
        <f>IF(AND(N3222=1,N3221&gt;1),VLOOKUP(A3221,[1]Plan1!$BK$81:$BM$259,3),G3221)</f>
        <v>5739.56</v>
      </c>
      <c r="H3222" s="11">
        <f t="shared" si="1710"/>
        <v>44301</v>
      </c>
      <c r="I3222" s="11">
        <f t="shared" si="1711"/>
        <v>44331</v>
      </c>
      <c r="J3222" s="12">
        <f t="shared" si="1717"/>
        <v>8.3006723105383262E-3</v>
      </c>
      <c r="K3222" s="11">
        <f t="shared" si="1733"/>
        <v>44391</v>
      </c>
      <c r="L3222" s="11">
        <f t="shared" si="1718"/>
        <v>44391</v>
      </c>
      <c r="M3222" s="1">
        <f t="shared" si="1704"/>
        <v>22</v>
      </c>
      <c r="N3222" s="1">
        <f t="shared" si="1719"/>
        <v>13</v>
      </c>
      <c r="O3222" s="2">
        <f t="shared" si="1720"/>
        <v>1.0048966399999999</v>
      </c>
      <c r="P3222" s="13">
        <f t="shared" si="1712"/>
        <v>1.0030997100000001</v>
      </c>
      <c r="Q3222" s="13">
        <f t="shared" si="1705"/>
        <v>1.6274429297016566</v>
      </c>
      <c r="R3222" s="2">
        <f t="shared" si="1708"/>
        <v>1.6354119300000001</v>
      </c>
      <c r="S3222" s="2">
        <f t="shared" si="1734"/>
        <v>1.5280405699999999</v>
      </c>
      <c r="T3222" s="2">
        <f t="shared" si="1721"/>
        <v>253529.89116234999</v>
      </c>
      <c r="U3222" s="2">
        <f t="shared" si="1722"/>
        <v>2011.332211865642</v>
      </c>
      <c r="V3222" s="2">
        <f t="shared" si="1723"/>
        <v>103006.1512238155</v>
      </c>
      <c r="W3222" s="2">
        <f t="shared" si="1724"/>
        <v>270935.78177141113</v>
      </c>
      <c r="X3222" s="17">
        <f t="shared" si="1725"/>
        <v>0</v>
      </c>
      <c r="Y3222" s="2">
        <f t="shared" si="1726"/>
        <v>0</v>
      </c>
      <c r="Z3222" s="72">
        <f t="shared" si="1727"/>
        <v>0</v>
      </c>
      <c r="AA3222" s="2">
        <f t="shared" si="1713"/>
        <v>0</v>
      </c>
      <c r="AB3222" s="12">
        <f t="shared" si="1735"/>
        <v>4.6600000000000003E-2</v>
      </c>
      <c r="AC3222" s="17">
        <f t="shared" si="1728"/>
        <v>13</v>
      </c>
      <c r="AD3222" s="17">
        <v>252</v>
      </c>
      <c r="AE3222" s="13">
        <f t="shared" si="1706"/>
        <v>1.0023523999999999</v>
      </c>
      <c r="AF3222" s="2">
        <f t="shared" si="1714"/>
        <v>596.40371597000001</v>
      </c>
      <c r="AG3222" s="2">
        <f t="shared" si="1729"/>
        <v>637.34933303000003</v>
      </c>
      <c r="AH3222" s="3">
        <f t="shared" si="1730"/>
        <v>0</v>
      </c>
      <c r="AI3222" s="4" t="str">
        <f t="shared" si="1707"/>
        <v>A+J=</v>
      </c>
      <c r="AJ3222" s="11">
        <f t="shared" si="1736"/>
        <v>44391</v>
      </c>
      <c r="AK3222" s="11"/>
      <c r="AL3222" s="4"/>
      <c r="AM3222" s="1"/>
      <c r="AN3222" s="11"/>
      <c r="AO3222" s="1"/>
      <c r="AP3222" s="1"/>
      <c r="AQ3222" s="3"/>
      <c r="AR3222" s="3"/>
      <c r="AS3222" s="6"/>
      <c r="AT3222" s="1"/>
      <c r="AU3222" s="1"/>
      <c r="AV3222" s="1"/>
      <c r="AW3222" s="1"/>
      <c r="AX3222" s="1"/>
      <c r="AY3222" s="1"/>
      <c r="AZ3222" s="1"/>
      <c r="BA3222" s="1"/>
      <c r="BB3222" s="1"/>
    </row>
    <row r="3223" spans="1:54" x14ac:dyDescent="0.2">
      <c r="A3223" s="158">
        <f t="shared" si="1731"/>
        <v>44379</v>
      </c>
      <c r="B3223" s="2">
        <f t="shared" si="1715"/>
        <v>271722.10808427283</v>
      </c>
      <c r="C3223" s="2">
        <f t="shared" si="1732"/>
        <v>165918.29833573001</v>
      </c>
      <c r="D3223" s="2">
        <f>SUM(Y3223:Y$3268)</f>
        <v>3809.04863402</v>
      </c>
      <c r="E3223" s="73">
        <f t="shared" si="1716"/>
        <v>162109.24970171001</v>
      </c>
      <c r="F3223" s="88">
        <f t="shared" si="1709"/>
        <v>5692.31</v>
      </c>
      <c r="G3223" s="3">
        <f>IF(AND(N3223=1,N3222&gt;1),VLOOKUP(A3222,[1]Plan1!$BK$81:$BM$259,3),G3222)</f>
        <v>5739.56</v>
      </c>
      <c r="H3223" s="11">
        <f t="shared" si="1710"/>
        <v>44301</v>
      </c>
      <c r="I3223" s="11">
        <f t="shared" si="1711"/>
        <v>44331</v>
      </c>
      <c r="J3223" s="12">
        <f t="shared" si="1717"/>
        <v>8.3006723105383262E-3</v>
      </c>
      <c r="K3223" s="11">
        <f t="shared" si="1733"/>
        <v>44391</v>
      </c>
      <c r="L3223" s="11">
        <f t="shared" si="1718"/>
        <v>44391</v>
      </c>
      <c r="M3223" s="1">
        <f t="shared" ref="M3223:M3286" si="1737">IF(L3223=L3222,M3222,NETWORKDAYS(L3222,L3223,$AN$194:$AN$348)-1)</f>
        <v>22</v>
      </c>
      <c r="N3223" s="1">
        <f t="shared" si="1719"/>
        <v>14</v>
      </c>
      <c r="O3223" s="2">
        <f t="shared" si="1720"/>
        <v>1.0052743</v>
      </c>
      <c r="P3223" s="13">
        <f t="shared" si="1712"/>
        <v>1.0030997100000001</v>
      </c>
      <c r="Q3223" s="13">
        <f t="shared" si="1705"/>
        <v>1.6274429297016566</v>
      </c>
      <c r="R3223" s="2">
        <f t="shared" si="1708"/>
        <v>1.63602655</v>
      </c>
      <c r="S3223" s="2">
        <f t="shared" si="1734"/>
        <v>1.5280405699999999</v>
      </c>
      <c r="T3223" s="2">
        <f t="shared" si="1721"/>
        <v>253529.89116234999</v>
      </c>
      <c r="U3223" s="2">
        <f t="shared" si="1722"/>
        <v>2011.332211865642</v>
      </c>
      <c r="V3223" s="2">
        <f t="shared" si="1723"/>
        <v>103105.78681086714</v>
      </c>
      <c r="W3223" s="2">
        <f t="shared" si="1724"/>
        <v>271035.41735846282</v>
      </c>
      <c r="X3223" s="17">
        <f t="shared" si="1725"/>
        <v>0</v>
      </c>
      <c r="Y3223" s="2">
        <f t="shared" si="1726"/>
        <v>0</v>
      </c>
      <c r="Z3223" s="72">
        <f t="shared" si="1727"/>
        <v>0</v>
      </c>
      <c r="AA3223" s="2">
        <f t="shared" si="1713"/>
        <v>0</v>
      </c>
      <c r="AB3223" s="12">
        <f t="shared" si="1735"/>
        <v>4.6600000000000003E-2</v>
      </c>
      <c r="AC3223" s="17">
        <f t="shared" si="1728"/>
        <v>14</v>
      </c>
      <c r="AD3223" s="17">
        <v>252</v>
      </c>
      <c r="AE3223" s="13">
        <f t="shared" si="1706"/>
        <v>1.002533583</v>
      </c>
      <c r="AF3223" s="2">
        <f t="shared" si="1714"/>
        <v>642.33902223999996</v>
      </c>
      <c r="AG3223" s="2">
        <f t="shared" si="1729"/>
        <v>686.69072581</v>
      </c>
      <c r="AH3223" s="3">
        <f t="shared" si="1730"/>
        <v>0</v>
      </c>
      <c r="AI3223" s="4" t="str">
        <f t="shared" si="1707"/>
        <v>A+J=</v>
      </c>
      <c r="AJ3223" s="11">
        <f t="shared" si="1736"/>
        <v>44391</v>
      </c>
      <c r="AK3223" s="11"/>
      <c r="AL3223" s="4"/>
      <c r="AM3223" s="1"/>
      <c r="AN3223" s="11"/>
      <c r="AO3223" s="1"/>
      <c r="AP3223" s="1"/>
      <c r="AQ3223" s="3"/>
      <c r="AR3223" s="3"/>
      <c r="AS3223" s="6"/>
      <c r="AT3223" s="1"/>
      <c r="AU3223" s="1"/>
      <c r="AV3223" s="1"/>
      <c r="AW3223" s="1"/>
      <c r="AX3223" s="1"/>
      <c r="AY3223" s="1"/>
      <c r="AZ3223" s="1"/>
      <c r="BA3223" s="1"/>
      <c r="BB3223" s="1"/>
    </row>
    <row r="3224" spans="1:54" x14ac:dyDescent="0.2">
      <c r="A3224" s="158">
        <f t="shared" si="1731"/>
        <v>44380</v>
      </c>
      <c r="B3224" s="2">
        <f t="shared" si="1715"/>
        <v>271871.16560582939</v>
      </c>
      <c r="C3224" s="2">
        <f t="shared" si="1732"/>
        <v>165918.29833573001</v>
      </c>
      <c r="D3224" s="2">
        <f>SUM(Y3224:Y$3268)</f>
        <v>3809.04863402</v>
      </c>
      <c r="E3224" s="73">
        <f t="shared" si="1716"/>
        <v>162109.24970171001</v>
      </c>
      <c r="F3224" s="88">
        <f t="shared" si="1709"/>
        <v>5692.31</v>
      </c>
      <c r="G3224" s="3">
        <f>IF(AND(N3224=1,N3223&gt;1),VLOOKUP(A3223,[1]Plan1!$BK$81:$BM$259,3),G3223)</f>
        <v>5739.56</v>
      </c>
      <c r="H3224" s="11">
        <f t="shared" si="1710"/>
        <v>44301</v>
      </c>
      <c r="I3224" s="11">
        <f t="shared" si="1711"/>
        <v>44331</v>
      </c>
      <c r="J3224" s="12">
        <f t="shared" si="1717"/>
        <v>8.3006723105383262E-3</v>
      </c>
      <c r="K3224" s="11">
        <f t="shared" si="1733"/>
        <v>44391</v>
      </c>
      <c r="L3224" s="11">
        <f t="shared" si="1718"/>
        <v>44391</v>
      </c>
      <c r="M3224" s="1">
        <f t="shared" si="1737"/>
        <v>22</v>
      </c>
      <c r="N3224" s="1">
        <f t="shared" si="1719"/>
        <v>15</v>
      </c>
      <c r="O3224" s="2">
        <f t="shared" si="1720"/>
        <v>1.0056521</v>
      </c>
      <c r="P3224" s="13">
        <f t="shared" si="1712"/>
        <v>1.0030997100000001</v>
      </c>
      <c r="Q3224" s="13">
        <f t="shared" si="1705"/>
        <v>1.6274429297016566</v>
      </c>
      <c r="R3224" s="2">
        <f t="shared" si="1708"/>
        <v>1.6366413900000001</v>
      </c>
      <c r="S3224" s="2">
        <f t="shared" si="1734"/>
        <v>1.5280405699999999</v>
      </c>
      <c r="T3224" s="2">
        <f t="shared" si="1721"/>
        <v>253529.89116234999</v>
      </c>
      <c r="U3224" s="2">
        <f t="shared" si="1722"/>
        <v>2011.332211865642</v>
      </c>
      <c r="V3224" s="2">
        <f t="shared" si="1723"/>
        <v>103205.45806195376</v>
      </c>
      <c r="W3224" s="2">
        <f t="shared" si="1724"/>
        <v>271135.08860954939</v>
      </c>
      <c r="X3224" s="17">
        <f t="shared" si="1725"/>
        <v>0</v>
      </c>
      <c r="Y3224" s="2">
        <f t="shared" si="1726"/>
        <v>0</v>
      </c>
      <c r="Z3224" s="72">
        <f t="shared" si="1727"/>
        <v>0</v>
      </c>
      <c r="AA3224" s="2">
        <f t="shared" si="1713"/>
        <v>0</v>
      </c>
      <c r="AB3224" s="12">
        <f t="shared" si="1735"/>
        <v>4.6600000000000003E-2</v>
      </c>
      <c r="AC3224" s="17">
        <f t="shared" si="1728"/>
        <v>15</v>
      </c>
      <c r="AD3224" s="17">
        <v>252</v>
      </c>
      <c r="AE3224" s="13">
        <f t="shared" si="1706"/>
        <v>1.002714798</v>
      </c>
      <c r="AF3224" s="2">
        <f t="shared" si="1714"/>
        <v>688.28244145999997</v>
      </c>
      <c r="AG3224" s="2">
        <f t="shared" si="1729"/>
        <v>736.07699628</v>
      </c>
      <c r="AH3224" s="3">
        <f t="shared" si="1730"/>
        <v>0</v>
      </c>
      <c r="AI3224" s="4" t="str">
        <f t="shared" si="1707"/>
        <v>A+J=</v>
      </c>
      <c r="AJ3224" s="11">
        <f t="shared" si="1736"/>
        <v>44391</v>
      </c>
      <c r="AK3224" s="11"/>
      <c r="AL3224" s="4"/>
      <c r="AM3224" s="1"/>
      <c r="AN3224" s="11"/>
      <c r="AO3224" s="1"/>
      <c r="AP3224" s="1"/>
      <c r="AQ3224" s="3"/>
      <c r="AR3224" s="3"/>
      <c r="AS3224" s="6"/>
      <c r="AT3224" s="1"/>
      <c r="AU3224" s="1"/>
      <c r="AV3224" s="1"/>
      <c r="AW3224" s="1"/>
      <c r="AX3224" s="1"/>
      <c r="AY3224" s="1"/>
      <c r="AZ3224" s="1"/>
      <c r="BA3224" s="1"/>
      <c r="BB3224" s="1"/>
    </row>
    <row r="3225" spans="1:54" x14ac:dyDescent="0.2">
      <c r="A3225" s="158">
        <f t="shared" si="1731"/>
        <v>44381</v>
      </c>
      <c r="B3225" s="2">
        <f t="shared" si="1715"/>
        <v>271871.16560582939</v>
      </c>
      <c r="C3225" s="2">
        <f t="shared" si="1732"/>
        <v>165918.29833573001</v>
      </c>
      <c r="D3225" s="2">
        <f>SUM(Y3225:Y$3268)</f>
        <v>3809.04863402</v>
      </c>
      <c r="E3225" s="73">
        <f t="shared" si="1716"/>
        <v>162109.24970171001</v>
      </c>
      <c r="F3225" s="88">
        <f t="shared" si="1709"/>
        <v>5692.31</v>
      </c>
      <c r="G3225" s="3">
        <f>IF(AND(N3225=1,N3224&gt;1),VLOOKUP(A3224,[1]Plan1!$BK$81:$BM$259,3),G3224)</f>
        <v>5739.56</v>
      </c>
      <c r="H3225" s="11">
        <f t="shared" si="1710"/>
        <v>44301</v>
      </c>
      <c r="I3225" s="11">
        <f t="shared" si="1711"/>
        <v>44331</v>
      </c>
      <c r="J3225" s="12">
        <f t="shared" si="1717"/>
        <v>8.3006723105383262E-3</v>
      </c>
      <c r="K3225" s="11">
        <f t="shared" si="1733"/>
        <v>44391</v>
      </c>
      <c r="L3225" s="11">
        <f t="shared" si="1718"/>
        <v>44391</v>
      </c>
      <c r="M3225" s="1">
        <f t="shared" si="1737"/>
        <v>22</v>
      </c>
      <c r="N3225" s="1">
        <f t="shared" si="1719"/>
        <v>15</v>
      </c>
      <c r="O3225" s="2">
        <f t="shared" si="1720"/>
        <v>1.0056521</v>
      </c>
      <c r="P3225" s="13">
        <f t="shared" si="1712"/>
        <v>1.0030997100000001</v>
      </c>
      <c r="Q3225" s="13">
        <f t="shared" si="1705"/>
        <v>1.6274429297016566</v>
      </c>
      <c r="R3225" s="2">
        <f t="shared" si="1708"/>
        <v>1.6366413900000001</v>
      </c>
      <c r="S3225" s="2">
        <f t="shared" si="1734"/>
        <v>1.5280405699999999</v>
      </c>
      <c r="T3225" s="2">
        <f t="shared" si="1721"/>
        <v>253529.89116234999</v>
      </c>
      <c r="U3225" s="2">
        <f t="shared" si="1722"/>
        <v>2011.332211865642</v>
      </c>
      <c r="V3225" s="2">
        <f t="shared" si="1723"/>
        <v>103205.45806195376</v>
      </c>
      <c r="W3225" s="2">
        <f t="shared" si="1724"/>
        <v>271135.08860954939</v>
      </c>
      <c r="X3225" s="17">
        <f t="shared" si="1725"/>
        <v>0</v>
      </c>
      <c r="Y3225" s="2">
        <f t="shared" si="1726"/>
        <v>0</v>
      </c>
      <c r="Z3225" s="72">
        <f t="shared" si="1727"/>
        <v>0</v>
      </c>
      <c r="AA3225" s="2">
        <f t="shared" si="1713"/>
        <v>0</v>
      </c>
      <c r="AB3225" s="12">
        <f t="shared" si="1735"/>
        <v>4.6600000000000003E-2</v>
      </c>
      <c r="AC3225" s="17">
        <f t="shared" si="1728"/>
        <v>15</v>
      </c>
      <c r="AD3225" s="17">
        <v>252</v>
      </c>
      <c r="AE3225" s="13">
        <f t="shared" si="1706"/>
        <v>1.002714798</v>
      </c>
      <c r="AF3225" s="2">
        <f t="shared" si="1714"/>
        <v>688.28244145999997</v>
      </c>
      <c r="AG3225" s="2">
        <f t="shared" si="1729"/>
        <v>736.07699628</v>
      </c>
      <c r="AH3225" s="3">
        <f t="shared" si="1730"/>
        <v>0</v>
      </c>
      <c r="AI3225" s="4" t="str">
        <f t="shared" si="1707"/>
        <v>A+J=</v>
      </c>
      <c r="AJ3225" s="11">
        <f t="shared" si="1736"/>
        <v>44391</v>
      </c>
      <c r="AK3225" s="11"/>
      <c r="AL3225" s="4"/>
      <c r="AM3225" s="1"/>
      <c r="AN3225" s="11"/>
      <c r="AO3225" s="1"/>
      <c r="AP3225" s="1"/>
      <c r="AQ3225" s="3"/>
      <c r="AR3225" s="3"/>
      <c r="AS3225" s="6"/>
      <c r="AT3225" s="1"/>
      <c r="AU3225" s="1"/>
      <c r="AV3225" s="1"/>
      <c r="AW3225" s="1"/>
      <c r="AX3225" s="1"/>
      <c r="AY3225" s="1"/>
      <c r="AZ3225" s="1"/>
      <c r="BA3225" s="1"/>
      <c r="BB3225" s="1"/>
    </row>
    <row r="3226" spans="1:54" x14ac:dyDescent="0.2">
      <c r="A3226" s="158">
        <f t="shared" si="1731"/>
        <v>44382</v>
      </c>
      <c r="B3226" s="2">
        <f t="shared" si="1715"/>
        <v>271871.16560582939</v>
      </c>
      <c r="C3226" s="2">
        <f t="shared" si="1732"/>
        <v>165918.29833573001</v>
      </c>
      <c r="D3226" s="2">
        <f>SUM(Y3226:Y$3268)</f>
        <v>3809.04863402</v>
      </c>
      <c r="E3226" s="73">
        <f t="shared" si="1716"/>
        <v>162109.24970171001</v>
      </c>
      <c r="F3226" s="88">
        <f t="shared" si="1709"/>
        <v>5692.31</v>
      </c>
      <c r="G3226" s="3">
        <f>IF(AND(N3226=1,N3225&gt;1),VLOOKUP(A3225,[1]Plan1!$BK$81:$BM$259,3),G3225)</f>
        <v>5739.56</v>
      </c>
      <c r="H3226" s="11">
        <f t="shared" si="1710"/>
        <v>44301</v>
      </c>
      <c r="I3226" s="11">
        <f t="shared" si="1711"/>
        <v>44331</v>
      </c>
      <c r="J3226" s="12">
        <f t="shared" si="1717"/>
        <v>8.3006723105383262E-3</v>
      </c>
      <c r="K3226" s="11">
        <f t="shared" si="1733"/>
        <v>44391</v>
      </c>
      <c r="L3226" s="11">
        <f t="shared" si="1718"/>
        <v>44391</v>
      </c>
      <c r="M3226" s="1">
        <f t="shared" si="1737"/>
        <v>22</v>
      </c>
      <c r="N3226" s="1">
        <f t="shared" si="1719"/>
        <v>15</v>
      </c>
      <c r="O3226" s="2">
        <f t="shared" si="1720"/>
        <v>1.0056521</v>
      </c>
      <c r="P3226" s="13">
        <f t="shared" si="1712"/>
        <v>1.0030997100000001</v>
      </c>
      <c r="Q3226" s="13">
        <f t="shared" si="1705"/>
        <v>1.6274429297016566</v>
      </c>
      <c r="R3226" s="2">
        <f t="shared" si="1708"/>
        <v>1.6366413900000001</v>
      </c>
      <c r="S3226" s="2">
        <f t="shared" si="1734"/>
        <v>1.5280405699999999</v>
      </c>
      <c r="T3226" s="2">
        <f t="shared" si="1721"/>
        <v>253529.89116234999</v>
      </c>
      <c r="U3226" s="2">
        <f t="shared" si="1722"/>
        <v>2011.332211865642</v>
      </c>
      <c r="V3226" s="2">
        <f t="shared" si="1723"/>
        <v>103205.45806195376</v>
      </c>
      <c r="W3226" s="2">
        <f t="shared" si="1724"/>
        <v>271135.08860954939</v>
      </c>
      <c r="X3226" s="17">
        <f t="shared" si="1725"/>
        <v>0</v>
      </c>
      <c r="Y3226" s="2">
        <f t="shared" si="1726"/>
        <v>0</v>
      </c>
      <c r="Z3226" s="72">
        <f t="shared" si="1727"/>
        <v>0</v>
      </c>
      <c r="AA3226" s="2">
        <f t="shared" si="1713"/>
        <v>0</v>
      </c>
      <c r="AB3226" s="12">
        <f t="shared" si="1735"/>
        <v>4.6600000000000003E-2</v>
      </c>
      <c r="AC3226" s="17">
        <f t="shared" si="1728"/>
        <v>15</v>
      </c>
      <c r="AD3226" s="17">
        <v>252</v>
      </c>
      <c r="AE3226" s="13">
        <f t="shared" si="1706"/>
        <v>1.002714798</v>
      </c>
      <c r="AF3226" s="2">
        <f t="shared" si="1714"/>
        <v>688.28244145999997</v>
      </c>
      <c r="AG3226" s="2">
        <f t="shared" si="1729"/>
        <v>736.07699628</v>
      </c>
      <c r="AH3226" s="3">
        <f t="shared" si="1730"/>
        <v>0</v>
      </c>
      <c r="AI3226" s="4" t="str">
        <f t="shared" si="1707"/>
        <v>A+J=</v>
      </c>
      <c r="AJ3226" s="11">
        <f t="shared" si="1736"/>
        <v>44391</v>
      </c>
      <c r="AK3226" s="11"/>
      <c r="AL3226" s="4"/>
      <c r="AM3226" s="1"/>
      <c r="AN3226" s="11"/>
      <c r="AO3226" s="1"/>
      <c r="AP3226" s="1"/>
      <c r="AQ3226" s="3"/>
      <c r="AR3226" s="3"/>
      <c r="AS3226" s="6"/>
      <c r="AT3226" s="1"/>
      <c r="AU3226" s="1"/>
      <c r="AV3226" s="1"/>
      <c r="AW3226" s="1"/>
      <c r="AX3226" s="1"/>
      <c r="AY3226" s="1"/>
      <c r="AZ3226" s="1"/>
      <c r="BA3226" s="1"/>
      <c r="BB3226" s="1"/>
    </row>
    <row r="3227" spans="1:54" x14ac:dyDescent="0.2">
      <c r="A3227" s="158">
        <f t="shared" si="1731"/>
        <v>44383</v>
      </c>
      <c r="B3227" s="2">
        <f t="shared" si="1715"/>
        <v>272020.30749211594</v>
      </c>
      <c r="C3227" s="2">
        <f t="shared" si="1732"/>
        <v>165918.29833573001</v>
      </c>
      <c r="D3227" s="2">
        <f>SUM(Y3227:Y$3268)</f>
        <v>3809.04863402</v>
      </c>
      <c r="E3227" s="73">
        <f t="shared" si="1716"/>
        <v>162109.24970171001</v>
      </c>
      <c r="F3227" s="88">
        <f t="shared" si="1709"/>
        <v>5692.31</v>
      </c>
      <c r="G3227" s="3">
        <f>IF(AND(N3227=1,N3226&gt;1),VLOOKUP(A3226,[1]Plan1!$BK$81:$BM$259,3),G3226)</f>
        <v>5739.56</v>
      </c>
      <c r="H3227" s="11">
        <f t="shared" si="1710"/>
        <v>44301</v>
      </c>
      <c r="I3227" s="11">
        <f t="shared" si="1711"/>
        <v>44331</v>
      </c>
      <c r="J3227" s="12">
        <f t="shared" si="1717"/>
        <v>8.3006723105383262E-3</v>
      </c>
      <c r="K3227" s="11">
        <f t="shared" si="1733"/>
        <v>44391</v>
      </c>
      <c r="L3227" s="11">
        <f t="shared" si="1718"/>
        <v>44391</v>
      </c>
      <c r="M3227" s="1">
        <f t="shared" si="1737"/>
        <v>22</v>
      </c>
      <c r="N3227" s="1">
        <f t="shared" si="1719"/>
        <v>16</v>
      </c>
      <c r="O3227" s="2">
        <f t="shared" si="1720"/>
        <v>1.00603004</v>
      </c>
      <c r="P3227" s="13">
        <f t="shared" si="1712"/>
        <v>1.0030997100000001</v>
      </c>
      <c r="Q3227" s="13">
        <f t="shared" si="1705"/>
        <v>1.6274429297016566</v>
      </c>
      <c r="R3227" s="2">
        <f t="shared" si="1708"/>
        <v>1.6372564700000001</v>
      </c>
      <c r="S3227" s="2">
        <f t="shared" si="1734"/>
        <v>1.5280405699999999</v>
      </c>
      <c r="T3227" s="2">
        <f t="shared" si="1721"/>
        <v>253529.89116234999</v>
      </c>
      <c r="U3227" s="2">
        <f t="shared" si="1722"/>
        <v>2011.332211865642</v>
      </c>
      <c r="V3227" s="2">
        <f t="shared" si="1723"/>
        <v>103305.16821926029</v>
      </c>
      <c r="W3227" s="2">
        <f t="shared" si="1724"/>
        <v>271234.79876685597</v>
      </c>
      <c r="X3227" s="17">
        <f t="shared" si="1725"/>
        <v>0</v>
      </c>
      <c r="Y3227" s="2">
        <f t="shared" si="1726"/>
        <v>0</v>
      </c>
      <c r="Z3227" s="72">
        <f t="shared" si="1727"/>
        <v>0</v>
      </c>
      <c r="AA3227" s="2">
        <f t="shared" si="1713"/>
        <v>0</v>
      </c>
      <c r="AB3227" s="12">
        <f t="shared" si="1735"/>
        <v>4.6600000000000003E-2</v>
      </c>
      <c r="AC3227" s="17">
        <f t="shared" si="1728"/>
        <v>16</v>
      </c>
      <c r="AD3227" s="17">
        <v>252</v>
      </c>
      <c r="AE3227" s="13">
        <f t="shared" si="1706"/>
        <v>1.0028960469999999</v>
      </c>
      <c r="AF3227" s="2">
        <f t="shared" si="1714"/>
        <v>734.23448070999996</v>
      </c>
      <c r="AG3227" s="2">
        <f t="shared" si="1729"/>
        <v>785.50872526000001</v>
      </c>
      <c r="AH3227" s="3">
        <f t="shared" si="1730"/>
        <v>0</v>
      </c>
      <c r="AI3227" s="4" t="str">
        <f t="shared" si="1707"/>
        <v>A+J=</v>
      </c>
      <c r="AJ3227" s="11">
        <f t="shared" si="1736"/>
        <v>44391</v>
      </c>
      <c r="AK3227" s="11"/>
      <c r="AL3227" s="4"/>
      <c r="AM3227" s="1"/>
      <c r="AN3227" s="11"/>
      <c r="AO3227" s="1"/>
      <c r="AP3227" s="1"/>
      <c r="AQ3227" s="3"/>
      <c r="AR3227" s="3"/>
      <c r="AS3227" s="6"/>
      <c r="AT3227" s="1"/>
      <c r="AU3227" s="1"/>
      <c r="AV3227" s="1"/>
      <c r="AW3227" s="1"/>
      <c r="AX3227" s="1"/>
      <c r="AY3227" s="1"/>
      <c r="AZ3227" s="1"/>
      <c r="BA3227" s="1"/>
      <c r="BB3227" s="1"/>
    </row>
    <row r="3228" spans="1:54" x14ac:dyDescent="0.2">
      <c r="A3228" s="158">
        <f t="shared" si="1731"/>
        <v>44384</v>
      </c>
      <c r="B3228" s="2">
        <f t="shared" si="1715"/>
        <v>272169.52997961739</v>
      </c>
      <c r="C3228" s="2">
        <f t="shared" si="1732"/>
        <v>165918.29833573001</v>
      </c>
      <c r="D3228" s="2">
        <f>SUM(Y3228:Y$3268)</f>
        <v>3809.04863402</v>
      </c>
      <c r="E3228" s="73">
        <f t="shared" si="1716"/>
        <v>162109.24970171001</v>
      </c>
      <c r="F3228" s="88">
        <f t="shared" si="1709"/>
        <v>5692.31</v>
      </c>
      <c r="G3228" s="3">
        <f>IF(AND(N3228=1,N3227&gt;1),VLOOKUP(A3227,[1]Plan1!$BK$81:$BM$259,3),G3227)</f>
        <v>5739.56</v>
      </c>
      <c r="H3228" s="11">
        <f t="shared" si="1710"/>
        <v>44301</v>
      </c>
      <c r="I3228" s="11">
        <f t="shared" si="1711"/>
        <v>44331</v>
      </c>
      <c r="J3228" s="12">
        <f t="shared" si="1717"/>
        <v>8.3006723105383262E-3</v>
      </c>
      <c r="K3228" s="11">
        <f t="shared" si="1733"/>
        <v>44391</v>
      </c>
      <c r="L3228" s="11">
        <f t="shared" si="1718"/>
        <v>44391</v>
      </c>
      <c r="M3228" s="1">
        <f t="shared" si="1737"/>
        <v>22</v>
      </c>
      <c r="N3228" s="1">
        <f t="shared" si="1719"/>
        <v>17</v>
      </c>
      <c r="O3228" s="2">
        <f t="shared" si="1720"/>
        <v>1.0064081199999999</v>
      </c>
      <c r="P3228" s="13">
        <f t="shared" si="1712"/>
        <v>1.0030997100000001</v>
      </c>
      <c r="Q3228" s="13">
        <f t="shared" si="1705"/>
        <v>1.6274429297016566</v>
      </c>
      <c r="R3228" s="2">
        <f t="shared" si="1708"/>
        <v>1.6378717700000001</v>
      </c>
      <c r="S3228" s="2">
        <f t="shared" si="1734"/>
        <v>1.5280405699999999</v>
      </c>
      <c r="T3228" s="2">
        <f t="shared" si="1721"/>
        <v>253529.89116234999</v>
      </c>
      <c r="U3228" s="2">
        <f t="shared" si="1722"/>
        <v>2011.332211865642</v>
      </c>
      <c r="V3228" s="2">
        <f t="shared" si="1723"/>
        <v>103404.91404060174</v>
      </c>
      <c r="W3228" s="2">
        <f t="shared" si="1724"/>
        <v>271334.54458819737</v>
      </c>
      <c r="X3228" s="17">
        <f t="shared" si="1725"/>
        <v>0</v>
      </c>
      <c r="Y3228" s="2">
        <f t="shared" si="1726"/>
        <v>0</v>
      </c>
      <c r="Z3228" s="72">
        <f t="shared" si="1727"/>
        <v>0</v>
      </c>
      <c r="AA3228" s="2">
        <f t="shared" si="1713"/>
        <v>0</v>
      </c>
      <c r="AB3228" s="12">
        <f t="shared" si="1735"/>
        <v>4.6600000000000003E-2</v>
      </c>
      <c r="AC3228" s="17">
        <f t="shared" si="1728"/>
        <v>17</v>
      </c>
      <c r="AD3228" s="17">
        <v>252</v>
      </c>
      <c r="AE3228" s="13">
        <f t="shared" si="1706"/>
        <v>1.003077328</v>
      </c>
      <c r="AF3228" s="2">
        <f t="shared" si="1714"/>
        <v>780.19463291</v>
      </c>
      <c r="AG3228" s="2">
        <f t="shared" si="1729"/>
        <v>834.98539142000004</v>
      </c>
      <c r="AH3228" s="3">
        <f t="shared" si="1730"/>
        <v>0</v>
      </c>
      <c r="AI3228" s="4" t="str">
        <f t="shared" si="1707"/>
        <v>A+J=</v>
      </c>
      <c r="AJ3228" s="11">
        <f t="shared" si="1736"/>
        <v>44391</v>
      </c>
      <c r="AK3228" s="11"/>
      <c r="AL3228" s="4"/>
      <c r="AM3228" s="1"/>
      <c r="AN3228" s="11"/>
      <c r="AO3228" s="1"/>
      <c r="AP3228" s="1"/>
      <c r="AQ3228" s="3"/>
      <c r="AR3228" s="3"/>
      <c r="AS3228" s="6"/>
      <c r="AT3228" s="1"/>
      <c r="AU3228" s="1"/>
      <c r="AV3228" s="1"/>
      <c r="AW3228" s="1"/>
      <c r="AX3228" s="1"/>
      <c r="AY3228" s="1"/>
      <c r="AZ3228" s="1"/>
      <c r="BA3228" s="1"/>
      <c r="BB3228" s="1"/>
    </row>
    <row r="3229" spans="1:54" x14ac:dyDescent="0.2">
      <c r="A3229" s="158">
        <f t="shared" si="1731"/>
        <v>44385</v>
      </c>
      <c r="B3229" s="2">
        <f t="shared" si="1715"/>
        <v>272318.83824788127</v>
      </c>
      <c r="C3229" s="2">
        <f t="shared" si="1732"/>
        <v>165918.29833573001</v>
      </c>
      <c r="D3229" s="2">
        <f>SUM(Y3229:Y$3268)</f>
        <v>3809.04863402</v>
      </c>
      <c r="E3229" s="73">
        <f t="shared" si="1716"/>
        <v>162109.24970171001</v>
      </c>
      <c r="F3229" s="88">
        <f t="shared" si="1709"/>
        <v>5692.31</v>
      </c>
      <c r="G3229" s="3">
        <f>IF(AND(N3229=1,N3228&gt;1),VLOOKUP(A3228,[1]Plan1!$BK$81:$BM$259,3),G3228)</f>
        <v>5739.56</v>
      </c>
      <c r="H3229" s="11">
        <f t="shared" si="1710"/>
        <v>44301</v>
      </c>
      <c r="I3229" s="11">
        <f t="shared" si="1711"/>
        <v>44331</v>
      </c>
      <c r="J3229" s="12">
        <f t="shared" si="1717"/>
        <v>8.3006723105383262E-3</v>
      </c>
      <c r="K3229" s="11">
        <f t="shared" si="1733"/>
        <v>44391</v>
      </c>
      <c r="L3229" s="11">
        <f t="shared" si="1718"/>
        <v>44391</v>
      </c>
      <c r="M3229" s="1">
        <f t="shared" si="1737"/>
        <v>22</v>
      </c>
      <c r="N3229" s="1">
        <f t="shared" si="1719"/>
        <v>18</v>
      </c>
      <c r="O3229" s="2">
        <f t="shared" si="1720"/>
        <v>1.0067863500000001</v>
      </c>
      <c r="P3229" s="13">
        <f t="shared" si="1712"/>
        <v>1.0030997100000001</v>
      </c>
      <c r="Q3229" s="13">
        <f t="shared" si="1705"/>
        <v>1.6274429297016566</v>
      </c>
      <c r="R3229" s="2">
        <f t="shared" si="1708"/>
        <v>1.6384873200000001</v>
      </c>
      <c r="S3229" s="2">
        <f t="shared" si="1734"/>
        <v>1.5280405699999999</v>
      </c>
      <c r="T3229" s="2">
        <f t="shared" si="1721"/>
        <v>253529.89116234999</v>
      </c>
      <c r="U3229" s="2">
        <f t="shared" si="1722"/>
        <v>2011.332211865642</v>
      </c>
      <c r="V3229" s="2">
        <f t="shared" si="1723"/>
        <v>103504.70038925564</v>
      </c>
      <c r="W3229" s="2">
        <f t="shared" si="1724"/>
        <v>271434.33093685127</v>
      </c>
      <c r="X3229" s="17">
        <f t="shared" si="1725"/>
        <v>0</v>
      </c>
      <c r="Y3229" s="2">
        <f t="shared" si="1726"/>
        <v>0</v>
      </c>
      <c r="Z3229" s="72">
        <f t="shared" si="1727"/>
        <v>0</v>
      </c>
      <c r="AA3229" s="2">
        <f t="shared" si="1713"/>
        <v>0</v>
      </c>
      <c r="AB3229" s="12">
        <f t="shared" si="1735"/>
        <v>4.6600000000000003E-2</v>
      </c>
      <c r="AC3229" s="17">
        <f t="shared" si="1728"/>
        <v>18</v>
      </c>
      <c r="AD3229" s="17">
        <v>252</v>
      </c>
      <c r="AE3229" s="13">
        <f t="shared" si="1706"/>
        <v>1.003258642</v>
      </c>
      <c r="AF3229" s="2">
        <f t="shared" si="1714"/>
        <v>826.16315158999998</v>
      </c>
      <c r="AG3229" s="2">
        <f t="shared" si="1729"/>
        <v>884.50731102999998</v>
      </c>
      <c r="AH3229" s="3">
        <f t="shared" si="1730"/>
        <v>0</v>
      </c>
      <c r="AI3229" s="4" t="str">
        <f t="shared" si="1707"/>
        <v>A+J=</v>
      </c>
      <c r="AJ3229" s="11">
        <f t="shared" si="1736"/>
        <v>44391</v>
      </c>
      <c r="AK3229" s="11"/>
      <c r="AL3229" s="4"/>
      <c r="AM3229" s="1"/>
      <c r="AN3229" s="11"/>
      <c r="AO3229" s="1"/>
      <c r="AP3229" s="1"/>
      <c r="AQ3229" s="3"/>
      <c r="AR3229" s="3"/>
      <c r="AS3229" s="6"/>
      <c r="AT3229" s="1"/>
      <c r="AU3229" s="1"/>
      <c r="AV3229" s="1"/>
      <c r="AW3229" s="1"/>
      <c r="AX3229" s="1"/>
      <c r="AY3229" s="1"/>
      <c r="AZ3229" s="1"/>
      <c r="BA3229" s="1"/>
      <c r="BB3229" s="1"/>
    </row>
    <row r="3230" spans="1:54" x14ac:dyDescent="0.2">
      <c r="A3230" s="158">
        <f t="shared" si="1731"/>
        <v>44386</v>
      </c>
      <c r="B3230" s="2">
        <f t="shared" si="1715"/>
        <v>272468.22555060755</v>
      </c>
      <c r="C3230" s="2">
        <f t="shared" si="1732"/>
        <v>165918.29833573001</v>
      </c>
      <c r="D3230" s="2">
        <f>SUM(Y3230:Y$3268)</f>
        <v>3809.04863402</v>
      </c>
      <c r="E3230" s="73">
        <f t="shared" si="1716"/>
        <v>162109.24970171001</v>
      </c>
      <c r="F3230" s="88">
        <f t="shared" si="1709"/>
        <v>5692.31</v>
      </c>
      <c r="G3230" s="3">
        <f>IF(AND(N3230=1,N3229&gt;1),VLOOKUP(A3229,[1]Plan1!$BK$81:$BM$259,3),G3229)</f>
        <v>5739.56</v>
      </c>
      <c r="H3230" s="11">
        <f t="shared" si="1710"/>
        <v>44301</v>
      </c>
      <c r="I3230" s="11">
        <f t="shared" si="1711"/>
        <v>44331</v>
      </c>
      <c r="J3230" s="12">
        <f t="shared" si="1717"/>
        <v>8.3006723105383262E-3</v>
      </c>
      <c r="K3230" s="11">
        <f t="shared" si="1733"/>
        <v>44391</v>
      </c>
      <c r="L3230" s="11">
        <f t="shared" si="1718"/>
        <v>44391</v>
      </c>
      <c r="M3230" s="1">
        <f t="shared" si="1737"/>
        <v>22</v>
      </c>
      <c r="N3230" s="1">
        <f t="shared" si="1719"/>
        <v>19</v>
      </c>
      <c r="O3230" s="2">
        <f t="shared" si="1720"/>
        <v>1.0071647100000001</v>
      </c>
      <c r="P3230" s="13">
        <f t="shared" si="1712"/>
        <v>1.0030997100000001</v>
      </c>
      <c r="Q3230" s="13">
        <f t="shared" si="1705"/>
        <v>1.6274429297016566</v>
      </c>
      <c r="R3230" s="2">
        <f t="shared" si="1708"/>
        <v>1.6391030799999999</v>
      </c>
      <c r="S3230" s="2">
        <f t="shared" si="1734"/>
        <v>1.5280405699999999</v>
      </c>
      <c r="T3230" s="2">
        <f t="shared" si="1721"/>
        <v>253529.89116234999</v>
      </c>
      <c r="U3230" s="2">
        <f t="shared" si="1722"/>
        <v>2011.332211865642</v>
      </c>
      <c r="V3230" s="2">
        <f t="shared" si="1723"/>
        <v>103604.52078085193</v>
      </c>
      <c r="W3230" s="2">
        <f t="shared" si="1724"/>
        <v>271534.15132844757</v>
      </c>
      <c r="X3230" s="17">
        <f t="shared" si="1725"/>
        <v>0</v>
      </c>
      <c r="Y3230" s="2">
        <f t="shared" si="1726"/>
        <v>0</v>
      </c>
      <c r="Z3230" s="72">
        <f t="shared" si="1727"/>
        <v>0</v>
      </c>
      <c r="AA3230" s="2">
        <f t="shared" si="1713"/>
        <v>0</v>
      </c>
      <c r="AB3230" s="12">
        <f t="shared" si="1735"/>
        <v>4.6600000000000003E-2</v>
      </c>
      <c r="AC3230" s="17">
        <f t="shared" si="1728"/>
        <v>19</v>
      </c>
      <c r="AD3230" s="17">
        <v>252</v>
      </c>
      <c r="AE3230" s="13">
        <f t="shared" si="1706"/>
        <v>1.003439988</v>
      </c>
      <c r="AF3230" s="2">
        <f t="shared" si="1714"/>
        <v>872.13978323000003</v>
      </c>
      <c r="AG3230" s="2">
        <f t="shared" si="1729"/>
        <v>934.07422215999998</v>
      </c>
      <c r="AH3230" s="3">
        <f t="shared" si="1730"/>
        <v>0</v>
      </c>
      <c r="AI3230" s="4" t="str">
        <f t="shared" si="1707"/>
        <v>A+J=</v>
      </c>
      <c r="AJ3230" s="11">
        <f t="shared" si="1736"/>
        <v>44391</v>
      </c>
      <c r="AK3230" s="11"/>
      <c r="AL3230" s="4"/>
      <c r="AM3230" s="1"/>
      <c r="AN3230" s="11"/>
      <c r="AO3230" s="1"/>
      <c r="AP3230" s="1"/>
      <c r="AQ3230" s="3"/>
      <c r="AR3230" s="3"/>
      <c r="AS3230" s="6"/>
      <c r="AT3230" s="1"/>
      <c r="AU3230" s="1"/>
      <c r="AV3230" s="1"/>
      <c r="AW3230" s="1"/>
      <c r="AX3230" s="1"/>
      <c r="AY3230" s="1"/>
      <c r="AZ3230" s="1"/>
      <c r="BA3230" s="1"/>
      <c r="BB3230" s="1"/>
    </row>
    <row r="3231" spans="1:54" x14ac:dyDescent="0.2">
      <c r="A3231" s="158">
        <f t="shared" si="1731"/>
        <v>44387</v>
      </c>
      <c r="B3231" s="2">
        <f t="shared" si="1715"/>
        <v>272617.69734005386</v>
      </c>
      <c r="C3231" s="2">
        <f t="shared" si="1732"/>
        <v>165918.29833573001</v>
      </c>
      <c r="D3231" s="2">
        <f>SUM(Y3231:Y$3268)</f>
        <v>3809.04863402</v>
      </c>
      <c r="E3231" s="73">
        <f t="shared" si="1716"/>
        <v>162109.24970171001</v>
      </c>
      <c r="F3231" s="88">
        <f t="shared" si="1709"/>
        <v>5692.31</v>
      </c>
      <c r="G3231" s="3">
        <f>IF(AND(N3231=1,N3230&gt;1),VLOOKUP(A3230,[1]Plan1!$BK$81:$BM$259,3),G3230)</f>
        <v>5739.56</v>
      </c>
      <c r="H3231" s="11">
        <f t="shared" si="1710"/>
        <v>44301</v>
      </c>
      <c r="I3231" s="11">
        <f t="shared" si="1711"/>
        <v>44331</v>
      </c>
      <c r="J3231" s="12">
        <f t="shared" si="1717"/>
        <v>8.3006723105383262E-3</v>
      </c>
      <c r="K3231" s="11">
        <f t="shared" si="1733"/>
        <v>44391</v>
      </c>
      <c r="L3231" s="11">
        <f t="shared" si="1718"/>
        <v>44391</v>
      </c>
      <c r="M3231" s="1">
        <f t="shared" si="1737"/>
        <v>22</v>
      </c>
      <c r="N3231" s="1">
        <f t="shared" si="1719"/>
        <v>20</v>
      </c>
      <c r="O3231" s="2">
        <f t="shared" si="1720"/>
        <v>1.0075432200000001</v>
      </c>
      <c r="P3231" s="13">
        <f t="shared" si="1712"/>
        <v>1.0030997100000001</v>
      </c>
      <c r="Q3231" s="13">
        <f t="shared" ref="Q3231:Q3294" si="1738">IF(L3231&gt;L3230,Q3230*P3231,Q3230)</f>
        <v>1.6274429297016566</v>
      </c>
      <c r="R3231" s="2">
        <f t="shared" si="1708"/>
        <v>1.6397190800000001</v>
      </c>
      <c r="S3231" s="2">
        <f t="shared" si="1734"/>
        <v>1.5280405699999999</v>
      </c>
      <c r="T3231" s="2">
        <f t="shared" si="1721"/>
        <v>253529.89116234999</v>
      </c>
      <c r="U3231" s="2">
        <f t="shared" si="1722"/>
        <v>2011.332211865642</v>
      </c>
      <c r="V3231" s="2">
        <f t="shared" si="1723"/>
        <v>103704.38007866823</v>
      </c>
      <c r="W3231" s="2">
        <f t="shared" si="1724"/>
        <v>271634.01062626386</v>
      </c>
      <c r="X3231" s="17">
        <f t="shared" si="1725"/>
        <v>0</v>
      </c>
      <c r="Y3231" s="2">
        <f t="shared" si="1726"/>
        <v>0</v>
      </c>
      <c r="Z3231" s="72">
        <f t="shared" si="1727"/>
        <v>0</v>
      </c>
      <c r="AA3231" s="2">
        <f t="shared" si="1713"/>
        <v>0</v>
      </c>
      <c r="AB3231" s="12">
        <f t="shared" si="1735"/>
        <v>4.6600000000000003E-2</v>
      </c>
      <c r="AC3231" s="17">
        <f t="shared" si="1728"/>
        <v>20</v>
      </c>
      <c r="AD3231" s="17">
        <v>252</v>
      </c>
      <c r="AE3231" s="13">
        <f t="shared" ref="AE3231:AE3294" si="1739">ROUND((1+AB3231)^TRUNC((AC3231/AD3231),9),9)</f>
        <v>1.0036213679999999</v>
      </c>
      <c r="AF3231" s="2">
        <f t="shared" si="1714"/>
        <v>918.12503489000005</v>
      </c>
      <c r="AG3231" s="2">
        <f t="shared" si="1729"/>
        <v>983.68671379</v>
      </c>
      <c r="AH3231" s="3">
        <f t="shared" si="1730"/>
        <v>0</v>
      </c>
      <c r="AI3231" s="4" t="str">
        <f t="shared" si="1707"/>
        <v>A+J=</v>
      </c>
      <c r="AJ3231" s="11">
        <f t="shared" si="1736"/>
        <v>44391</v>
      </c>
      <c r="AK3231" s="11"/>
      <c r="AL3231" s="4"/>
      <c r="AM3231" s="1"/>
      <c r="AN3231" s="11"/>
      <c r="AO3231" s="1"/>
      <c r="AP3231" s="1"/>
      <c r="AQ3231" s="3"/>
      <c r="AR3231" s="3"/>
      <c r="AS3231" s="6"/>
      <c r="AT3231" s="1"/>
      <c r="AU3231" s="1"/>
      <c r="AV3231" s="1"/>
      <c r="AW3231" s="1"/>
      <c r="AX3231" s="1"/>
      <c r="AY3231" s="1"/>
      <c r="AZ3231" s="1"/>
      <c r="BA3231" s="1"/>
      <c r="BB3231" s="1"/>
    </row>
    <row r="3232" spans="1:54" x14ac:dyDescent="0.2">
      <c r="A3232" s="158">
        <f t="shared" si="1731"/>
        <v>44388</v>
      </c>
      <c r="B3232" s="2">
        <f t="shared" si="1715"/>
        <v>272617.69734005386</v>
      </c>
      <c r="C3232" s="2">
        <f t="shared" si="1732"/>
        <v>165918.29833573001</v>
      </c>
      <c r="D3232" s="2">
        <f>SUM(Y3232:Y$3268)</f>
        <v>3809.04863402</v>
      </c>
      <c r="E3232" s="73">
        <f t="shared" si="1716"/>
        <v>162109.24970171001</v>
      </c>
      <c r="F3232" s="88">
        <f t="shared" si="1709"/>
        <v>5692.31</v>
      </c>
      <c r="G3232" s="3">
        <f>IF(AND(N3232=1,N3231&gt;1),VLOOKUP(A3231,[1]Plan1!$BK$81:$BM$259,3),G3231)</f>
        <v>5739.56</v>
      </c>
      <c r="H3232" s="11">
        <f t="shared" si="1710"/>
        <v>44301</v>
      </c>
      <c r="I3232" s="11">
        <f t="shared" si="1711"/>
        <v>44331</v>
      </c>
      <c r="J3232" s="12">
        <f t="shared" si="1717"/>
        <v>8.3006723105383262E-3</v>
      </c>
      <c r="K3232" s="11">
        <f t="shared" si="1733"/>
        <v>44391</v>
      </c>
      <c r="L3232" s="11">
        <f t="shared" si="1718"/>
        <v>44391</v>
      </c>
      <c r="M3232" s="1">
        <f t="shared" si="1737"/>
        <v>22</v>
      </c>
      <c r="N3232" s="1">
        <f t="shared" si="1719"/>
        <v>20</v>
      </c>
      <c r="O3232" s="2">
        <f t="shared" si="1720"/>
        <v>1.0075432200000001</v>
      </c>
      <c r="P3232" s="13">
        <f t="shared" si="1712"/>
        <v>1.0030997100000001</v>
      </c>
      <c r="Q3232" s="13">
        <f t="shared" si="1738"/>
        <v>1.6274429297016566</v>
      </c>
      <c r="R3232" s="2">
        <f t="shared" si="1708"/>
        <v>1.6397190800000001</v>
      </c>
      <c r="S3232" s="2">
        <f t="shared" si="1734"/>
        <v>1.5280405699999999</v>
      </c>
      <c r="T3232" s="2">
        <f t="shared" si="1721"/>
        <v>253529.89116234999</v>
      </c>
      <c r="U3232" s="2">
        <f t="shared" si="1722"/>
        <v>2011.332211865642</v>
      </c>
      <c r="V3232" s="2">
        <f t="shared" si="1723"/>
        <v>103704.38007866823</v>
      </c>
      <c r="W3232" s="2">
        <f t="shared" si="1724"/>
        <v>271634.01062626386</v>
      </c>
      <c r="X3232" s="17">
        <f t="shared" si="1725"/>
        <v>0</v>
      </c>
      <c r="Y3232" s="2">
        <f t="shared" si="1726"/>
        <v>0</v>
      </c>
      <c r="Z3232" s="72">
        <f t="shared" si="1727"/>
        <v>0</v>
      </c>
      <c r="AA3232" s="2">
        <f t="shared" si="1713"/>
        <v>0</v>
      </c>
      <c r="AB3232" s="12">
        <f t="shared" si="1735"/>
        <v>4.6600000000000003E-2</v>
      </c>
      <c r="AC3232" s="17">
        <f t="shared" si="1728"/>
        <v>20</v>
      </c>
      <c r="AD3232" s="17">
        <v>252</v>
      </c>
      <c r="AE3232" s="13">
        <f t="shared" si="1739"/>
        <v>1.0036213679999999</v>
      </c>
      <c r="AF3232" s="2">
        <f t="shared" si="1714"/>
        <v>918.12503489000005</v>
      </c>
      <c r="AG3232" s="2">
        <f t="shared" si="1729"/>
        <v>983.68671379</v>
      </c>
      <c r="AH3232" s="3">
        <f t="shared" si="1730"/>
        <v>0</v>
      </c>
      <c r="AI3232" s="4" t="str">
        <f t="shared" si="1707"/>
        <v>A+J=</v>
      </c>
      <c r="AJ3232" s="11">
        <f t="shared" si="1736"/>
        <v>44391</v>
      </c>
      <c r="AK3232" s="11"/>
      <c r="AL3232" s="4"/>
      <c r="AM3232" s="1"/>
      <c r="AN3232" s="11"/>
      <c r="AO3232" s="1"/>
      <c r="AP3232" s="1"/>
      <c r="AQ3232" s="3"/>
      <c r="AR3232" s="3"/>
      <c r="AS3232" s="6"/>
      <c r="AT3232" s="1"/>
      <c r="AU3232" s="1"/>
      <c r="AV3232" s="1"/>
      <c r="AW3232" s="1"/>
      <c r="AX3232" s="1"/>
      <c r="AY3232" s="1"/>
      <c r="AZ3232" s="1"/>
      <c r="BA3232" s="1"/>
      <c r="BB3232" s="1"/>
    </row>
    <row r="3233" spans="1:54" x14ac:dyDescent="0.2">
      <c r="A3233" s="158">
        <f t="shared" si="1731"/>
        <v>44389</v>
      </c>
      <c r="B3233" s="2">
        <f t="shared" si="1715"/>
        <v>272617.69734005386</v>
      </c>
      <c r="C3233" s="2">
        <f t="shared" si="1732"/>
        <v>165918.29833573001</v>
      </c>
      <c r="D3233" s="2">
        <f>SUM(Y3233:Y$3268)</f>
        <v>3809.04863402</v>
      </c>
      <c r="E3233" s="73">
        <f t="shared" si="1716"/>
        <v>162109.24970171001</v>
      </c>
      <c r="F3233" s="88">
        <f t="shared" si="1709"/>
        <v>5692.31</v>
      </c>
      <c r="G3233" s="3">
        <f>IF(AND(N3233=1,N3232&gt;1),VLOOKUP(A3232,[1]Plan1!$BK$81:$BM$259,3),G3232)</f>
        <v>5739.56</v>
      </c>
      <c r="H3233" s="11">
        <f t="shared" si="1710"/>
        <v>44301</v>
      </c>
      <c r="I3233" s="11">
        <f t="shared" si="1711"/>
        <v>44331</v>
      </c>
      <c r="J3233" s="12">
        <f t="shared" si="1717"/>
        <v>8.3006723105383262E-3</v>
      </c>
      <c r="K3233" s="11">
        <f t="shared" si="1733"/>
        <v>44391</v>
      </c>
      <c r="L3233" s="11">
        <f t="shared" si="1718"/>
        <v>44391</v>
      </c>
      <c r="M3233" s="1">
        <f t="shared" si="1737"/>
        <v>22</v>
      </c>
      <c r="N3233" s="1">
        <f t="shared" si="1719"/>
        <v>20</v>
      </c>
      <c r="O3233" s="2">
        <f t="shared" si="1720"/>
        <v>1.0075432200000001</v>
      </c>
      <c r="P3233" s="13">
        <f t="shared" si="1712"/>
        <v>1.0030997100000001</v>
      </c>
      <c r="Q3233" s="13">
        <f t="shared" si="1738"/>
        <v>1.6274429297016566</v>
      </c>
      <c r="R3233" s="2">
        <f t="shared" si="1708"/>
        <v>1.6397190800000001</v>
      </c>
      <c r="S3233" s="2">
        <f t="shared" si="1734"/>
        <v>1.5280405699999999</v>
      </c>
      <c r="T3233" s="2">
        <f t="shared" si="1721"/>
        <v>253529.89116234999</v>
      </c>
      <c r="U3233" s="2">
        <f t="shared" si="1722"/>
        <v>2011.332211865642</v>
      </c>
      <c r="V3233" s="2">
        <f t="shared" si="1723"/>
        <v>103704.38007866823</v>
      </c>
      <c r="W3233" s="2">
        <f t="shared" si="1724"/>
        <v>271634.01062626386</v>
      </c>
      <c r="X3233" s="17">
        <f t="shared" si="1725"/>
        <v>0</v>
      </c>
      <c r="Y3233" s="2">
        <f t="shared" si="1726"/>
        <v>0</v>
      </c>
      <c r="Z3233" s="72">
        <f t="shared" si="1727"/>
        <v>0</v>
      </c>
      <c r="AA3233" s="2">
        <f t="shared" si="1713"/>
        <v>0</v>
      </c>
      <c r="AB3233" s="12">
        <f t="shared" si="1735"/>
        <v>4.6600000000000003E-2</v>
      </c>
      <c r="AC3233" s="17">
        <f t="shared" si="1728"/>
        <v>20</v>
      </c>
      <c r="AD3233" s="17">
        <v>252</v>
      </c>
      <c r="AE3233" s="13">
        <f t="shared" si="1739"/>
        <v>1.0036213679999999</v>
      </c>
      <c r="AF3233" s="2">
        <f t="shared" si="1714"/>
        <v>918.12503489000005</v>
      </c>
      <c r="AG3233" s="2">
        <f t="shared" si="1729"/>
        <v>983.68671379</v>
      </c>
      <c r="AH3233" s="3">
        <f t="shared" si="1730"/>
        <v>0</v>
      </c>
      <c r="AI3233" s="4" t="str">
        <f t="shared" si="1707"/>
        <v>A+J=</v>
      </c>
      <c r="AJ3233" s="11">
        <f t="shared" si="1736"/>
        <v>44391</v>
      </c>
      <c r="AK3233" s="11"/>
      <c r="AL3233" s="4"/>
      <c r="AM3233" s="1"/>
      <c r="AN3233" s="11"/>
      <c r="AO3233" s="1"/>
      <c r="AP3233" s="1"/>
      <c r="AQ3233" s="3"/>
      <c r="AR3233" s="3"/>
      <c r="AS3233" s="6"/>
      <c r="AT3233" s="1"/>
      <c r="AU3233" s="1"/>
      <c r="AV3233" s="1"/>
      <c r="AW3233" s="1"/>
      <c r="AX3233" s="1"/>
      <c r="AY3233" s="1"/>
      <c r="AZ3233" s="1"/>
      <c r="BA3233" s="1"/>
      <c r="BB3233" s="1"/>
    </row>
    <row r="3234" spans="1:54" x14ac:dyDescent="0.2">
      <c r="A3234" s="158">
        <f t="shared" si="1731"/>
        <v>44390</v>
      </c>
      <c r="B3234" s="2">
        <f t="shared" si="1715"/>
        <v>272767.25310412003</v>
      </c>
      <c r="C3234" s="2">
        <f t="shared" si="1732"/>
        <v>165918.29833573001</v>
      </c>
      <c r="D3234" s="2">
        <f>SUM(Y3234:Y$3268)</f>
        <v>3809.04863402</v>
      </c>
      <c r="E3234" s="73">
        <f t="shared" si="1716"/>
        <v>162109.24970171001</v>
      </c>
      <c r="F3234" s="88">
        <f t="shared" si="1709"/>
        <v>5692.31</v>
      </c>
      <c r="G3234" s="3">
        <f>IF(AND(N3234=1,N3233&gt;1),VLOOKUP(A3233,[1]Plan1!$BK$81:$BM$259,3),G3233)</f>
        <v>5739.56</v>
      </c>
      <c r="H3234" s="11">
        <f t="shared" si="1710"/>
        <v>44301</v>
      </c>
      <c r="I3234" s="11">
        <f t="shared" si="1711"/>
        <v>44331</v>
      </c>
      <c r="J3234" s="12">
        <f t="shared" si="1717"/>
        <v>8.3006723105383262E-3</v>
      </c>
      <c r="K3234" s="11">
        <f t="shared" si="1733"/>
        <v>44391</v>
      </c>
      <c r="L3234" s="11">
        <f t="shared" si="1718"/>
        <v>44391</v>
      </c>
      <c r="M3234" s="1">
        <f t="shared" si="1737"/>
        <v>22</v>
      </c>
      <c r="N3234" s="1">
        <f t="shared" si="1719"/>
        <v>21</v>
      </c>
      <c r="O3234" s="2">
        <f t="shared" si="1720"/>
        <v>1.0079218700000001</v>
      </c>
      <c r="P3234" s="13">
        <f t="shared" si="1712"/>
        <v>1.0030997100000001</v>
      </c>
      <c r="Q3234" s="13">
        <f t="shared" si="1738"/>
        <v>1.6274429297016566</v>
      </c>
      <c r="R3234" s="2">
        <f t="shared" si="1708"/>
        <v>1.6403353199999999</v>
      </c>
      <c r="S3234" s="2">
        <f t="shared" si="1734"/>
        <v>1.5280405699999999</v>
      </c>
      <c r="T3234" s="2">
        <f t="shared" si="1721"/>
        <v>253529.89116234999</v>
      </c>
      <c r="U3234" s="2">
        <f t="shared" si="1722"/>
        <v>2011.332211865642</v>
      </c>
      <c r="V3234" s="2">
        <f t="shared" si="1723"/>
        <v>103804.27828270437</v>
      </c>
      <c r="W3234" s="2">
        <f t="shared" si="1724"/>
        <v>271733.90883030003</v>
      </c>
      <c r="X3234" s="17">
        <f t="shared" si="1725"/>
        <v>0</v>
      </c>
      <c r="Y3234" s="2">
        <f t="shared" si="1726"/>
        <v>0</v>
      </c>
      <c r="Z3234" s="72">
        <f t="shared" si="1727"/>
        <v>0</v>
      </c>
      <c r="AA3234" s="2">
        <f t="shared" si="1713"/>
        <v>0</v>
      </c>
      <c r="AB3234" s="12">
        <f t="shared" si="1735"/>
        <v>4.6600000000000003E-2</v>
      </c>
      <c r="AC3234" s="17">
        <f t="shared" si="1728"/>
        <v>21</v>
      </c>
      <c r="AD3234" s="17">
        <v>252</v>
      </c>
      <c r="AE3234" s="13">
        <f t="shared" si="1739"/>
        <v>1.00380278</v>
      </c>
      <c r="AF3234" s="2">
        <f t="shared" si="1714"/>
        <v>964.11839951000002</v>
      </c>
      <c r="AG3234" s="2">
        <f t="shared" si="1729"/>
        <v>1033.3442738199999</v>
      </c>
      <c r="AH3234" s="3">
        <f t="shared" si="1730"/>
        <v>0</v>
      </c>
      <c r="AI3234" s="4" t="str">
        <f t="shared" ref="AI3234:AI3297" si="1740">AI3233</f>
        <v>A+J=</v>
      </c>
      <c r="AJ3234" s="11">
        <f t="shared" si="1736"/>
        <v>44391</v>
      </c>
      <c r="AK3234" s="11"/>
      <c r="AL3234" s="4"/>
      <c r="AM3234" s="1"/>
      <c r="AN3234" s="11"/>
      <c r="AO3234" s="1"/>
      <c r="AP3234" s="1"/>
      <c r="AQ3234" s="3"/>
      <c r="AR3234" s="3"/>
      <c r="AS3234" s="6"/>
      <c r="AT3234" s="1"/>
      <c r="AU3234" s="1"/>
      <c r="AV3234" s="1"/>
      <c r="AW3234" s="1"/>
      <c r="AX3234" s="1"/>
      <c r="AY3234" s="1"/>
      <c r="AZ3234" s="1"/>
      <c r="BA3234" s="1"/>
      <c r="BB3234" s="1"/>
    </row>
    <row r="3235" spans="1:54" x14ac:dyDescent="0.2">
      <c r="A3235" s="158">
        <f t="shared" si="1731"/>
        <v>44391</v>
      </c>
      <c r="B3235" s="2">
        <f t="shared" si="1715"/>
        <v>272916.89151784364</v>
      </c>
      <c r="C3235" s="2">
        <f t="shared" si="1732"/>
        <v>165918.29833573001</v>
      </c>
      <c r="D3235" s="2">
        <f>SUM(Y3235:Y$3268)</f>
        <v>3809.04863402</v>
      </c>
      <c r="E3235" s="73">
        <f t="shared" si="1716"/>
        <v>162109.24970171001</v>
      </c>
      <c r="F3235" s="88">
        <f t="shared" si="1709"/>
        <v>5692.31</v>
      </c>
      <c r="G3235" s="3">
        <f>IF(AND(N3235=1,N3234&gt;1),VLOOKUP(A3234,[1]Plan1!$BK$81:$BM$259,3),G3234)</f>
        <v>5739.56</v>
      </c>
      <c r="H3235" s="11">
        <f t="shared" si="1710"/>
        <v>44301</v>
      </c>
      <c r="I3235" s="11">
        <f t="shared" si="1711"/>
        <v>44331</v>
      </c>
      <c r="J3235" s="12">
        <f t="shared" si="1717"/>
        <v>8.3006723105383262E-3</v>
      </c>
      <c r="K3235" s="11">
        <f t="shared" si="1733"/>
        <v>44424</v>
      </c>
      <c r="L3235" s="11">
        <f t="shared" si="1718"/>
        <v>44391</v>
      </c>
      <c r="M3235" s="1">
        <f t="shared" si="1737"/>
        <v>22</v>
      </c>
      <c r="N3235" s="1">
        <f t="shared" si="1719"/>
        <v>22</v>
      </c>
      <c r="O3235" s="2">
        <f t="shared" si="1720"/>
        <v>1.0083006699999999</v>
      </c>
      <c r="P3235" s="13">
        <f t="shared" si="1712"/>
        <v>1.0030997100000001</v>
      </c>
      <c r="Q3235" s="13">
        <f t="shared" si="1738"/>
        <v>1.6274429297016566</v>
      </c>
      <c r="R3235" s="2">
        <f t="shared" si="1708"/>
        <v>1.6409517899999999</v>
      </c>
      <c r="S3235" s="2">
        <f t="shared" si="1734"/>
        <v>1.5280405699999999</v>
      </c>
      <c r="T3235" s="2">
        <f t="shared" si="1721"/>
        <v>253529.89116234999</v>
      </c>
      <c r="U3235" s="2">
        <f t="shared" si="1722"/>
        <v>2011.332211865642</v>
      </c>
      <c r="V3235" s="2">
        <f t="shared" si="1723"/>
        <v>103904.21377186799</v>
      </c>
      <c r="W3235" s="2">
        <f t="shared" si="1724"/>
        <v>271833.84431946365</v>
      </c>
      <c r="X3235" s="17">
        <f t="shared" si="1725"/>
        <v>106</v>
      </c>
      <c r="Y3235" s="2">
        <f t="shared" si="1726"/>
        <v>1915.5898032299999</v>
      </c>
      <c r="Z3235" s="72">
        <f t="shared" si="1727"/>
        <v>1.1545379999999999E-2</v>
      </c>
      <c r="AA3235" s="2">
        <f t="shared" si="1713"/>
        <v>2927.0989348200001</v>
      </c>
      <c r="AB3235" s="12">
        <f t="shared" si="1735"/>
        <v>4.6600000000000003E-2</v>
      </c>
      <c r="AC3235" s="17">
        <f t="shared" si="1728"/>
        <v>22</v>
      </c>
      <c r="AD3235" s="17">
        <v>252</v>
      </c>
      <c r="AE3235" s="13">
        <f t="shared" si="1739"/>
        <v>1.003984225</v>
      </c>
      <c r="AF3235" s="2">
        <f t="shared" si="1714"/>
        <v>1010.12013061</v>
      </c>
      <c r="AG3235" s="2">
        <f t="shared" si="1729"/>
        <v>1083.0471983800001</v>
      </c>
      <c r="AH3235" s="3">
        <f t="shared" si="1730"/>
        <v>3937.2190654300002</v>
      </c>
      <c r="AI3235" s="4" t="str">
        <f t="shared" si="1740"/>
        <v>A+J=</v>
      </c>
      <c r="AJ3235" s="11">
        <f t="shared" si="1736"/>
        <v>44391</v>
      </c>
      <c r="AK3235" s="11"/>
      <c r="AL3235" s="4"/>
      <c r="AM3235" s="1"/>
      <c r="AN3235" s="11"/>
      <c r="AO3235" s="1"/>
      <c r="AP3235" s="1"/>
      <c r="AQ3235" s="3"/>
      <c r="AR3235" s="3"/>
      <c r="AS3235" s="6"/>
      <c r="AT3235" s="1"/>
      <c r="AU3235" s="1"/>
      <c r="AV3235" s="1"/>
      <c r="AW3235" s="1"/>
      <c r="AX3235" s="1"/>
      <c r="AY3235" s="1"/>
      <c r="AZ3235" s="1"/>
      <c r="BA3235" s="1"/>
      <c r="BB3235" s="1"/>
    </row>
    <row r="3236" spans="1:54" x14ac:dyDescent="0.2">
      <c r="A3236" s="158">
        <f t="shared" si="1731"/>
        <v>44392</v>
      </c>
      <c r="B3236" s="2">
        <f t="shared" si="1715"/>
        <v>269016.50622787984</v>
      </c>
      <c r="C3236" s="2">
        <f t="shared" si="1732"/>
        <v>164002.70853249999</v>
      </c>
      <c r="D3236" s="2">
        <f>SUM(Y3236:Y$3268)</f>
        <v>1893.4588307900001</v>
      </c>
      <c r="E3236" s="73">
        <f t="shared" si="1716"/>
        <v>162109.24970170998</v>
      </c>
      <c r="F3236" s="88">
        <f t="shared" si="1709"/>
        <v>5739.56</v>
      </c>
      <c r="G3236" s="3">
        <f>IF(AND(N3236=1,N3235&gt;1),VLOOKUP(A3235,[1]Plan1!$BK$81:$BM$259,3),G3235)</f>
        <v>5769.98</v>
      </c>
      <c r="H3236" s="11">
        <f t="shared" si="1710"/>
        <v>44331</v>
      </c>
      <c r="I3236" s="11">
        <f t="shared" si="1711"/>
        <v>44362</v>
      </c>
      <c r="J3236" s="12">
        <f t="shared" si="1717"/>
        <v>5.3000578441551038E-3</v>
      </c>
      <c r="K3236" s="11">
        <f t="shared" si="1733"/>
        <v>44424</v>
      </c>
      <c r="L3236" s="11">
        <f t="shared" si="1718"/>
        <v>44424</v>
      </c>
      <c r="M3236" s="1">
        <f t="shared" si="1737"/>
        <v>23</v>
      </c>
      <c r="N3236" s="1">
        <f t="shared" si="1719"/>
        <v>1</v>
      </c>
      <c r="O3236" s="2">
        <f t="shared" si="1720"/>
        <v>1.00022985</v>
      </c>
      <c r="P3236" s="13">
        <f t="shared" si="1712"/>
        <v>1.0083006699999999</v>
      </c>
      <c r="Q3236" s="13">
        <f t="shared" si="1738"/>
        <v>1.6409517964049432</v>
      </c>
      <c r="R3236" s="2">
        <f t="shared" si="1708"/>
        <v>1.6413289600000001</v>
      </c>
      <c r="S3236" s="2">
        <f t="shared" si="1734"/>
        <v>1.5280405699999999</v>
      </c>
      <c r="T3236" s="2">
        <f t="shared" si="1721"/>
        <v>250602.79222753999</v>
      </c>
      <c r="U3236" s="2">
        <f t="shared" si="1722"/>
        <v>999.82308028188504</v>
      </c>
      <c r="V3236" s="2">
        <f t="shared" si="1723"/>
        <v>103965.35651757798</v>
      </c>
      <c r="W3236" s="2">
        <f t="shared" si="1724"/>
        <v>268967.88813035982</v>
      </c>
      <c r="X3236" s="17">
        <f t="shared" si="1725"/>
        <v>0</v>
      </c>
      <c r="Y3236" s="2">
        <f t="shared" si="1726"/>
        <v>0</v>
      </c>
      <c r="Z3236" s="72">
        <f t="shared" si="1727"/>
        <v>0</v>
      </c>
      <c r="AA3236" s="2">
        <f t="shared" si="1713"/>
        <v>0</v>
      </c>
      <c r="AB3236" s="12">
        <f t="shared" si="1735"/>
        <v>4.6600000000000003E-2</v>
      </c>
      <c r="AC3236" s="17">
        <f t="shared" si="1728"/>
        <v>1</v>
      </c>
      <c r="AD3236" s="17">
        <v>252</v>
      </c>
      <c r="AE3236" s="13">
        <f t="shared" si="1739"/>
        <v>1.0001807579999999</v>
      </c>
      <c r="AF3236" s="2">
        <f t="shared" si="1714"/>
        <v>45.298459510000001</v>
      </c>
      <c r="AG3236" s="2">
        <f t="shared" si="1729"/>
        <v>48.618097519999999</v>
      </c>
      <c r="AH3236" s="3">
        <f t="shared" si="1730"/>
        <v>0</v>
      </c>
      <c r="AI3236" s="4" t="str">
        <f t="shared" si="1740"/>
        <v>A+J=</v>
      </c>
      <c r="AJ3236" s="11">
        <f t="shared" si="1736"/>
        <v>44424</v>
      </c>
      <c r="AK3236" s="11"/>
      <c r="AL3236" s="4"/>
      <c r="AM3236" s="1"/>
      <c r="AN3236" s="11"/>
      <c r="AO3236" s="1"/>
      <c r="AP3236" s="1"/>
      <c r="AQ3236" s="3"/>
      <c r="AR3236" s="3"/>
      <c r="AS3236" s="6"/>
      <c r="AT3236" s="1"/>
      <c r="AU3236" s="1"/>
      <c r="AV3236" s="1"/>
      <c r="AW3236" s="1"/>
      <c r="AX3236" s="1"/>
      <c r="AY3236" s="1"/>
      <c r="AZ3236" s="1"/>
      <c r="BA3236" s="1"/>
      <c r="BB3236" s="1"/>
    </row>
    <row r="3237" spans="1:54" x14ac:dyDescent="0.2">
      <c r="A3237" s="158">
        <f t="shared" si="1731"/>
        <v>44393</v>
      </c>
      <c r="B3237" s="2">
        <f t="shared" si="1715"/>
        <v>269126.31562258728</v>
      </c>
      <c r="C3237" s="2">
        <f t="shared" si="1732"/>
        <v>164002.70853249999</v>
      </c>
      <c r="D3237" s="2">
        <f>SUM(Y3237:Y$3268)</f>
        <v>1893.4588307900001</v>
      </c>
      <c r="E3237" s="73">
        <f t="shared" si="1716"/>
        <v>162109.24970170998</v>
      </c>
      <c r="F3237" s="88">
        <f t="shared" si="1709"/>
        <v>5739.56</v>
      </c>
      <c r="G3237" s="3">
        <f>IF(AND(N3237=1,N3236&gt;1),VLOOKUP(A3236,[1]Plan1!$BK$81:$BM$259,3),G3236)</f>
        <v>5769.98</v>
      </c>
      <c r="H3237" s="11">
        <f t="shared" si="1710"/>
        <v>44331</v>
      </c>
      <c r="I3237" s="11">
        <f t="shared" si="1711"/>
        <v>44362</v>
      </c>
      <c r="J3237" s="12">
        <f t="shared" si="1717"/>
        <v>5.3000578441551038E-3</v>
      </c>
      <c r="K3237" s="11">
        <f t="shared" si="1733"/>
        <v>44424</v>
      </c>
      <c r="L3237" s="11">
        <f t="shared" si="1718"/>
        <v>44424</v>
      </c>
      <c r="M3237" s="1">
        <f t="shared" si="1737"/>
        <v>23</v>
      </c>
      <c r="N3237" s="1">
        <f t="shared" si="1719"/>
        <v>2</v>
      </c>
      <c r="O3237" s="2">
        <f t="shared" si="1720"/>
        <v>1.00045976</v>
      </c>
      <c r="P3237" s="13">
        <f t="shared" si="1712"/>
        <v>1.0083006699999999</v>
      </c>
      <c r="Q3237" s="13">
        <f t="shared" si="1738"/>
        <v>1.6409517964049432</v>
      </c>
      <c r="R3237" s="2">
        <f t="shared" si="1708"/>
        <v>1.64170624</v>
      </c>
      <c r="S3237" s="2">
        <f t="shared" si="1734"/>
        <v>1.5280405699999999</v>
      </c>
      <c r="T3237" s="2">
        <f t="shared" si="1721"/>
        <v>250602.79222753999</v>
      </c>
      <c r="U3237" s="2">
        <f t="shared" si="1722"/>
        <v>999.82308028188504</v>
      </c>
      <c r="V3237" s="2">
        <f t="shared" si="1723"/>
        <v>104026.51709530543</v>
      </c>
      <c r="W3237" s="2">
        <f t="shared" si="1724"/>
        <v>269029.0487080873</v>
      </c>
      <c r="X3237" s="17">
        <f t="shared" si="1725"/>
        <v>0</v>
      </c>
      <c r="Y3237" s="2">
        <f t="shared" si="1726"/>
        <v>0</v>
      </c>
      <c r="Z3237" s="72">
        <f t="shared" si="1727"/>
        <v>0</v>
      </c>
      <c r="AA3237" s="2">
        <f t="shared" si="1713"/>
        <v>0</v>
      </c>
      <c r="AB3237" s="12">
        <f t="shared" si="1735"/>
        <v>4.6600000000000003E-2</v>
      </c>
      <c r="AC3237" s="17">
        <f t="shared" si="1728"/>
        <v>2</v>
      </c>
      <c r="AD3237" s="17">
        <v>252</v>
      </c>
      <c r="AE3237" s="13">
        <f t="shared" si="1739"/>
        <v>1.0003615480000001</v>
      </c>
      <c r="AF3237" s="2">
        <f t="shared" si="1714"/>
        <v>90.604938320000002</v>
      </c>
      <c r="AG3237" s="2">
        <f t="shared" si="1729"/>
        <v>97.266914499999999</v>
      </c>
      <c r="AH3237" s="3">
        <f t="shared" si="1730"/>
        <v>0</v>
      </c>
      <c r="AI3237" s="4" t="str">
        <f t="shared" si="1740"/>
        <v>A+J=</v>
      </c>
      <c r="AJ3237" s="11">
        <f t="shared" si="1736"/>
        <v>44424</v>
      </c>
      <c r="AK3237" s="11"/>
      <c r="AL3237" s="4"/>
      <c r="AM3237" s="1"/>
      <c r="AN3237" s="11"/>
      <c r="AO3237" s="1"/>
      <c r="AP3237" s="1"/>
      <c r="AQ3237" s="3"/>
      <c r="AR3237" s="3"/>
      <c r="AS3237" s="6"/>
      <c r="AT3237" s="1"/>
      <c r="AU3237" s="1"/>
      <c r="AV3237" s="1"/>
      <c r="AW3237" s="1"/>
      <c r="AX3237" s="1"/>
      <c r="AY3237" s="1"/>
      <c r="AZ3237" s="1"/>
      <c r="BA3237" s="1"/>
      <c r="BB3237" s="1"/>
    </row>
    <row r="3238" spans="1:54" x14ac:dyDescent="0.2">
      <c r="A3238" s="158">
        <f t="shared" si="1731"/>
        <v>44394</v>
      </c>
      <c r="B3238" s="2">
        <f t="shared" si="1715"/>
        <v>269236.16736551223</v>
      </c>
      <c r="C3238" s="2">
        <f t="shared" si="1732"/>
        <v>164002.70853249999</v>
      </c>
      <c r="D3238" s="2">
        <f>SUM(Y3238:Y$3268)</f>
        <v>1893.4588307900001</v>
      </c>
      <c r="E3238" s="73">
        <f t="shared" si="1716"/>
        <v>162109.24970170998</v>
      </c>
      <c r="F3238" s="88">
        <f t="shared" si="1709"/>
        <v>5739.56</v>
      </c>
      <c r="G3238" s="3">
        <f>IF(AND(N3238=1,N3237&gt;1),VLOOKUP(A3237,[1]Plan1!$BK$81:$BM$259,3),G3237)</f>
        <v>5769.98</v>
      </c>
      <c r="H3238" s="11">
        <f t="shared" si="1710"/>
        <v>44331</v>
      </c>
      <c r="I3238" s="11">
        <f t="shared" si="1711"/>
        <v>44362</v>
      </c>
      <c r="J3238" s="12">
        <f t="shared" si="1717"/>
        <v>5.3000578441551038E-3</v>
      </c>
      <c r="K3238" s="11">
        <f t="shared" si="1733"/>
        <v>44424</v>
      </c>
      <c r="L3238" s="11">
        <f t="shared" si="1718"/>
        <v>44424</v>
      </c>
      <c r="M3238" s="1">
        <f t="shared" si="1737"/>
        <v>23</v>
      </c>
      <c r="N3238" s="1">
        <f t="shared" si="1719"/>
        <v>3</v>
      </c>
      <c r="O3238" s="2">
        <f t="shared" si="1720"/>
        <v>1.00068972</v>
      </c>
      <c r="P3238" s="13">
        <f t="shared" si="1712"/>
        <v>1.0083006699999999</v>
      </c>
      <c r="Q3238" s="13">
        <f t="shared" si="1738"/>
        <v>1.6409517964049432</v>
      </c>
      <c r="R3238" s="2">
        <f t="shared" si="1708"/>
        <v>1.6420835899999999</v>
      </c>
      <c r="S3238" s="2">
        <f t="shared" si="1734"/>
        <v>1.5280405699999999</v>
      </c>
      <c r="T3238" s="2">
        <f t="shared" si="1721"/>
        <v>250602.79222753999</v>
      </c>
      <c r="U3238" s="2">
        <f t="shared" si="1722"/>
        <v>999.82308028188504</v>
      </c>
      <c r="V3238" s="2">
        <f t="shared" si="1723"/>
        <v>104087.68902068037</v>
      </c>
      <c r="W3238" s="2">
        <f t="shared" si="1724"/>
        <v>269090.22063346225</v>
      </c>
      <c r="X3238" s="17">
        <f t="shared" si="1725"/>
        <v>0</v>
      </c>
      <c r="Y3238" s="2">
        <f t="shared" si="1726"/>
        <v>0</v>
      </c>
      <c r="Z3238" s="72">
        <f t="shared" si="1727"/>
        <v>0</v>
      </c>
      <c r="AA3238" s="2">
        <f t="shared" si="1713"/>
        <v>0</v>
      </c>
      <c r="AB3238" s="12">
        <f t="shared" si="1735"/>
        <v>4.6600000000000003E-2</v>
      </c>
      <c r="AC3238" s="17">
        <f t="shared" si="1728"/>
        <v>3</v>
      </c>
      <c r="AD3238" s="17">
        <v>252</v>
      </c>
      <c r="AE3238" s="13">
        <f t="shared" si="1739"/>
        <v>1.0005423710000001</v>
      </c>
      <c r="AF3238" s="2">
        <f t="shared" si="1714"/>
        <v>135.91968702</v>
      </c>
      <c r="AG3238" s="2">
        <f t="shared" si="1729"/>
        <v>145.94673205000001</v>
      </c>
      <c r="AH3238" s="3">
        <f t="shared" si="1730"/>
        <v>0</v>
      </c>
      <c r="AI3238" s="4" t="str">
        <f t="shared" si="1740"/>
        <v>A+J=</v>
      </c>
      <c r="AJ3238" s="11">
        <f t="shared" si="1736"/>
        <v>44424</v>
      </c>
      <c r="AK3238" s="11"/>
      <c r="AL3238" s="4"/>
      <c r="AM3238" s="1"/>
      <c r="AN3238" s="11"/>
      <c r="AO3238" s="1"/>
      <c r="AP3238" s="1"/>
      <c r="AQ3238" s="3"/>
      <c r="AR3238" s="3"/>
      <c r="AS3238" s="6"/>
      <c r="AT3238" s="1"/>
      <c r="AU3238" s="1"/>
      <c r="AV3238" s="1"/>
      <c r="AW3238" s="1"/>
      <c r="AX3238" s="1"/>
      <c r="AY3238" s="1"/>
      <c r="AZ3238" s="1"/>
      <c r="BA3238" s="1"/>
      <c r="BB3238" s="1"/>
    </row>
    <row r="3239" spans="1:54" x14ac:dyDescent="0.2">
      <c r="A3239" s="158">
        <f t="shared" si="1731"/>
        <v>44395</v>
      </c>
      <c r="B3239" s="2">
        <f t="shared" si="1715"/>
        <v>269236.16736551223</v>
      </c>
      <c r="C3239" s="2">
        <f t="shared" si="1732"/>
        <v>164002.70853249999</v>
      </c>
      <c r="D3239" s="2">
        <f>SUM(Y3239:Y$3268)</f>
        <v>1893.4588307900001</v>
      </c>
      <c r="E3239" s="73">
        <f t="shared" si="1716"/>
        <v>162109.24970170998</v>
      </c>
      <c r="F3239" s="88">
        <f t="shared" si="1709"/>
        <v>5739.56</v>
      </c>
      <c r="G3239" s="3">
        <f>IF(AND(N3239=1,N3238&gt;1),VLOOKUP(A3238,[1]Plan1!$BK$81:$BM$259,3),G3238)</f>
        <v>5769.98</v>
      </c>
      <c r="H3239" s="11">
        <f t="shared" si="1710"/>
        <v>44331</v>
      </c>
      <c r="I3239" s="11">
        <f t="shared" si="1711"/>
        <v>44362</v>
      </c>
      <c r="J3239" s="12">
        <f t="shared" si="1717"/>
        <v>5.3000578441551038E-3</v>
      </c>
      <c r="K3239" s="11">
        <f t="shared" si="1733"/>
        <v>44424</v>
      </c>
      <c r="L3239" s="11">
        <f t="shared" si="1718"/>
        <v>44424</v>
      </c>
      <c r="M3239" s="1">
        <f t="shared" si="1737"/>
        <v>23</v>
      </c>
      <c r="N3239" s="1">
        <f t="shared" si="1719"/>
        <v>3</v>
      </c>
      <c r="O3239" s="2">
        <f t="shared" si="1720"/>
        <v>1.00068972</v>
      </c>
      <c r="P3239" s="13">
        <f t="shared" si="1712"/>
        <v>1.0083006699999999</v>
      </c>
      <c r="Q3239" s="13">
        <f t="shared" si="1738"/>
        <v>1.6409517964049432</v>
      </c>
      <c r="R3239" s="2">
        <f t="shared" si="1708"/>
        <v>1.6420835899999999</v>
      </c>
      <c r="S3239" s="2">
        <f t="shared" si="1734"/>
        <v>1.5280405699999999</v>
      </c>
      <c r="T3239" s="2">
        <f t="shared" si="1721"/>
        <v>250602.79222753999</v>
      </c>
      <c r="U3239" s="2">
        <f t="shared" si="1722"/>
        <v>999.82308028188504</v>
      </c>
      <c r="V3239" s="2">
        <f t="shared" si="1723"/>
        <v>104087.68902068037</v>
      </c>
      <c r="W3239" s="2">
        <f t="shared" si="1724"/>
        <v>269090.22063346225</v>
      </c>
      <c r="X3239" s="17">
        <f t="shared" si="1725"/>
        <v>0</v>
      </c>
      <c r="Y3239" s="2">
        <f t="shared" si="1726"/>
        <v>0</v>
      </c>
      <c r="Z3239" s="72">
        <f t="shared" si="1727"/>
        <v>0</v>
      </c>
      <c r="AA3239" s="2">
        <f t="shared" si="1713"/>
        <v>0</v>
      </c>
      <c r="AB3239" s="12">
        <f t="shared" si="1735"/>
        <v>4.6600000000000003E-2</v>
      </c>
      <c r="AC3239" s="17">
        <f t="shared" si="1728"/>
        <v>3</v>
      </c>
      <c r="AD3239" s="17">
        <v>252</v>
      </c>
      <c r="AE3239" s="13">
        <f t="shared" si="1739"/>
        <v>1.0005423710000001</v>
      </c>
      <c r="AF3239" s="2">
        <f t="shared" si="1714"/>
        <v>135.91968702</v>
      </c>
      <c r="AG3239" s="2">
        <f t="shared" si="1729"/>
        <v>145.94673205000001</v>
      </c>
      <c r="AH3239" s="3">
        <f t="shared" si="1730"/>
        <v>0</v>
      </c>
      <c r="AI3239" s="4" t="str">
        <f t="shared" si="1740"/>
        <v>A+J=</v>
      </c>
      <c r="AJ3239" s="11">
        <f t="shared" si="1736"/>
        <v>44424</v>
      </c>
      <c r="AK3239" s="11"/>
      <c r="AL3239" s="4"/>
      <c r="AM3239" s="1"/>
      <c r="AN3239" s="11"/>
      <c r="AO3239" s="1"/>
      <c r="AP3239" s="1"/>
      <c r="AQ3239" s="3"/>
      <c r="AR3239" s="3"/>
      <c r="AS3239" s="6"/>
      <c r="AT3239" s="1"/>
      <c r="AU3239" s="1"/>
      <c r="AV3239" s="1"/>
      <c r="AW3239" s="1"/>
      <c r="AX3239" s="1"/>
      <c r="AY3239" s="1"/>
      <c r="AZ3239" s="1"/>
      <c r="BA3239" s="1"/>
      <c r="BB3239" s="1"/>
    </row>
    <row r="3240" spans="1:54" x14ac:dyDescent="0.2">
      <c r="A3240" s="158">
        <f t="shared" si="1731"/>
        <v>44396</v>
      </c>
      <c r="B3240" s="2">
        <f t="shared" si="1715"/>
        <v>269236.16736551223</v>
      </c>
      <c r="C3240" s="2">
        <f t="shared" si="1732"/>
        <v>164002.70853249999</v>
      </c>
      <c r="D3240" s="2">
        <f>SUM(Y3240:Y$3268)</f>
        <v>1893.4588307900001</v>
      </c>
      <c r="E3240" s="73">
        <f t="shared" si="1716"/>
        <v>162109.24970170998</v>
      </c>
      <c r="F3240" s="88">
        <f t="shared" si="1709"/>
        <v>5739.56</v>
      </c>
      <c r="G3240" s="3">
        <f>IF(AND(N3240=1,N3239&gt;1),VLOOKUP(A3239,[1]Plan1!$BK$81:$BM$259,3),G3239)</f>
        <v>5769.98</v>
      </c>
      <c r="H3240" s="11">
        <f t="shared" si="1710"/>
        <v>44331</v>
      </c>
      <c r="I3240" s="11">
        <f t="shared" si="1711"/>
        <v>44362</v>
      </c>
      <c r="J3240" s="12">
        <f t="shared" si="1717"/>
        <v>5.3000578441551038E-3</v>
      </c>
      <c r="K3240" s="11">
        <f t="shared" si="1733"/>
        <v>44424</v>
      </c>
      <c r="L3240" s="11">
        <f t="shared" si="1718"/>
        <v>44424</v>
      </c>
      <c r="M3240" s="1">
        <f t="shared" si="1737"/>
        <v>23</v>
      </c>
      <c r="N3240" s="1">
        <f t="shared" si="1719"/>
        <v>3</v>
      </c>
      <c r="O3240" s="2">
        <f t="shared" si="1720"/>
        <v>1.00068972</v>
      </c>
      <c r="P3240" s="13">
        <f t="shared" si="1712"/>
        <v>1.0083006699999999</v>
      </c>
      <c r="Q3240" s="13">
        <f t="shared" si="1738"/>
        <v>1.6409517964049432</v>
      </c>
      <c r="R3240" s="2">
        <f t="shared" si="1708"/>
        <v>1.6420835899999999</v>
      </c>
      <c r="S3240" s="2">
        <f t="shared" si="1734"/>
        <v>1.5280405699999999</v>
      </c>
      <c r="T3240" s="2">
        <f t="shared" si="1721"/>
        <v>250602.79222753999</v>
      </c>
      <c r="U3240" s="2">
        <f t="shared" si="1722"/>
        <v>999.82308028188504</v>
      </c>
      <c r="V3240" s="2">
        <f t="shared" si="1723"/>
        <v>104087.68902068037</v>
      </c>
      <c r="W3240" s="2">
        <f t="shared" si="1724"/>
        <v>269090.22063346225</v>
      </c>
      <c r="X3240" s="17">
        <f t="shared" si="1725"/>
        <v>0</v>
      </c>
      <c r="Y3240" s="2">
        <f t="shared" si="1726"/>
        <v>0</v>
      </c>
      <c r="Z3240" s="72">
        <f t="shared" si="1727"/>
        <v>0</v>
      </c>
      <c r="AA3240" s="2">
        <f t="shared" si="1713"/>
        <v>0</v>
      </c>
      <c r="AB3240" s="12">
        <f t="shared" si="1735"/>
        <v>4.6600000000000003E-2</v>
      </c>
      <c r="AC3240" s="17">
        <f t="shared" si="1728"/>
        <v>3</v>
      </c>
      <c r="AD3240" s="17">
        <v>252</v>
      </c>
      <c r="AE3240" s="13">
        <f t="shared" si="1739"/>
        <v>1.0005423710000001</v>
      </c>
      <c r="AF3240" s="2">
        <f t="shared" si="1714"/>
        <v>135.91968702</v>
      </c>
      <c r="AG3240" s="2">
        <f t="shared" si="1729"/>
        <v>145.94673205000001</v>
      </c>
      <c r="AH3240" s="3">
        <f t="shared" si="1730"/>
        <v>0</v>
      </c>
      <c r="AI3240" s="4" t="str">
        <f t="shared" si="1740"/>
        <v>A+J=</v>
      </c>
      <c r="AJ3240" s="11">
        <f t="shared" si="1736"/>
        <v>44424</v>
      </c>
      <c r="AK3240" s="11"/>
      <c r="AL3240" s="4"/>
      <c r="AM3240" s="1"/>
      <c r="AN3240" s="11"/>
      <c r="AO3240" s="1"/>
      <c r="AP3240" s="1"/>
      <c r="AQ3240" s="3"/>
      <c r="AR3240" s="3"/>
      <c r="AS3240" s="6"/>
      <c r="AT3240" s="1"/>
      <c r="AU3240" s="1"/>
      <c r="AV3240" s="1"/>
      <c r="AW3240" s="1"/>
      <c r="AX3240" s="1"/>
      <c r="AY3240" s="1"/>
      <c r="AZ3240" s="1"/>
      <c r="BA3240" s="1"/>
      <c r="BB3240" s="1"/>
    </row>
    <row r="3241" spans="1:54" x14ac:dyDescent="0.2">
      <c r="A3241" s="158">
        <f t="shared" si="1731"/>
        <v>44397</v>
      </c>
      <c r="B3241" s="2">
        <f t="shared" si="1715"/>
        <v>269346.06309113716</v>
      </c>
      <c r="C3241" s="2">
        <f t="shared" si="1732"/>
        <v>164002.70853249999</v>
      </c>
      <c r="D3241" s="2">
        <f>SUM(Y3241:Y$3268)</f>
        <v>1893.4588307900001</v>
      </c>
      <c r="E3241" s="73">
        <f t="shared" si="1716"/>
        <v>162109.24970170998</v>
      </c>
      <c r="F3241" s="88">
        <f t="shared" si="1709"/>
        <v>5739.56</v>
      </c>
      <c r="G3241" s="3">
        <f>IF(AND(N3241=1,N3240&gt;1),VLOOKUP(A3240,[1]Plan1!$BK$81:$BM$259,3),G3240)</f>
        <v>5769.98</v>
      </c>
      <c r="H3241" s="11">
        <f t="shared" si="1710"/>
        <v>44331</v>
      </c>
      <c r="I3241" s="11">
        <f t="shared" si="1711"/>
        <v>44362</v>
      </c>
      <c r="J3241" s="12">
        <f t="shared" si="1717"/>
        <v>5.3000578441551038E-3</v>
      </c>
      <c r="K3241" s="11">
        <f t="shared" si="1733"/>
        <v>44424</v>
      </c>
      <c r="L3241" s="11">
        <f t="shared" si="1718"/>
        <v>44424</v>
      </c>
      <c r="M3241" s="1">
        <f t="shared" si="1737"/>
        <v>23</v>
      </c>
      <c r="N3241" s="1">
        <f t="shared" si="1719"/>
        <v>4</v>
      </c>
      <c r="O3241" s="2">
        <f t="shared" si="1720"/>
        <v>1.0009197299999999</v>
      </c>
      <c r="P3241" s="13">
        <f t="shared" si="1712"/>
        <v>1.0083006699999999</v>
      </c>
      <c r="Q3241" s="13">
        <f t="shared" si="1738"/>
        <v>1.6409517964049432</v>
      </c>
      <c r="R3241" s="2">
        <f t="shared" ref="R3241:R3304" si="1741">TRUNC(TRUNC((O3241*Q3241),15),8)</f>
        <v>1.64246102</v>
      </c>
      <c r="S3241" s="2">
        <f t="shared" si="1734"/>
        <v>1.5280405699999999</v>
      </c>
      <c r="T3241" s="2">
        <f t="shared" si="1721"/>
        <v>250602.79222753999</v>
      </c>
      <c r="U3241" s="2">
        <f t="shared" si="1722"/>
        <v>999.82308028188504</v>
      </c>
      <c r="V3241" s="2">
        <f t="shared" si="1723"/>
        <v>104148.8739147953</v>
      </c>
      <c r="W3241" s="2">
        <f t="shared" si="1724"/>
        <v>269151.40552757715</v>
      </c>
      <c r="X3241" s="17">
        <f t="shared" si="1725"/>
        <v>0</v>
      </c>
      <c r="Y3241" s="2">
        <f t="shared" si="1726"/>
        <v>0</v>
      </c>
      <c r="Z3241" s="72">
        <f t="shared" si="1727"/>
        <v>0</v>
      </c>
      <c r="AA3241" s="2">
        <f t="shared" si="1713"/>
        <v>0</v>
      </c>
      <c r="AB3241" s="12">
        <f t="shared" si="1735"/>
        <v>4.6600000000000003E-2</v>
      </c>
      <c r="AC3241" s="17">
        <f t="shared" si="1728"/>
        <v>4</v>
      </c>
      <c r="AD3241" s="17">
        <v>252</v>
      </c>
      <c r="AE3241" s="13">
        <f t="shared" si="1739"/>
        <v>1.0007232269999999</v>
      </c>
      <c r="AF3241" s="2">
        <f t="shared" si="1714"/>
        <v>181.24270561</v>
      </c>
      <c r="AG3241" s="2">
        <f t="shared" si="1729"/>
        <v>194.65756356</v>
      </c>
      <c r="AH3241" s="3">
        <f t="shared" si="1730"/>
        <v>0</v>
      </c>
      <c r="AI3241" s="4" t="str">
        <f t="shared" si="1740"/>
        <v>A+J=</v>
      </c>
      <c r="AJ3241" s="11">
        <f t="shared" si="1736"/>
        <v>44424</v>
      </c>
      <c r="AK3241" s="11"/>
      <c r="AL3241" s="4"/>
      <c r="AM3241" s="1"/>
      <c r="AN3241" s="11"/>
      <c r="AO3241" s="1"/>
      <c r="AP3241" s="1"/>
      <c r="AQ3241" s="3"/>
      <c r="AR3241" s="3"/>
      <c r="AS3241" s="6"/>
      <c r="AT3241" s="1"/>
      <c r="AU3241" s="1"/>
      <c r="AV3241" s="1"/>
      <c r="AW3241" s="1"/>
      <c r="AX3241" s="1"/>
      <c r="AY3241" s="1"/>
      <c r="AZ3241" s="1"/>
      <c r="BA3241" s="1"/>
      <c r="BB3241" s="1"/>
    </row>
    <row r="3242" spans="1:54" x14ac:dyDescent="0.2">
      <c r="A3242" s="158">
        <f t="shared" si="1731"/>
        <v>44398</v>
      </c>
      <c r="B3242" s="2">
        <f t="shared" si="1715"/>
        <v>269456.00741101953</v>
      </c>
      <c r="C3242" s="2">
        <f t="shared" si="1732"/>
        <v>164002.70853249999</v>
      </c>
      <c r="D3242" s="2">
        <f>SUM(Y3242:Y$3268)</f>
        <v>1893.4588307900001</v>
      </c>
      <c r="E3242" s="73">
        <f t="shared" si="1716"/>
        <v>162109.24970170998</v>
      </c>
      <c r="F3242" s="88">
        <f t="shared" ref="F3242:F3305" si="1742">IF(G3242=G3241,F3241,G3241)</f>
        <v>5739.56</v>
      </c>
      <c r="G3242" s="3">
        <f>IF(AND(N3242=1,N3241&gt;1),VLOOKUP(A3241,[1]Plan1!$BK$81:$BM$259,3),G3241)</f>
        <v>5769.98</v>
      </c>
      <c r="H3242" s="11">
        <f t="shared" ref="H3242:H3305" si="1743">EDATE(I3242,-1)</f>
        <v>44331</v>
      </c>
      <c r="I3242" s="11">
        <f t="shared" ref="I3242:I3305" si="1744">IF(X3241&gt;0,EDATE(A3242,-1),+I3241)</f>
        <v>44362</v>
      </c>
      <c r="J3242" s="12">
        <f t="shared" si="1717"/>
        <v>5.3000578441551038E-3</v>
      </c>
      <c r="K3242" s="11">
        <f t="shared" si="1733"/>
        <v>44424</v>
      </c>
      <c r="L3242" s="11">
        <f t="shared" si="1718"/>
        <v>44424</v>
      </c>
      <c r="M3242" s="1">
        <f t="shared" si="1737"/>
        <v>23</v>
      </c>
      <c r="N3242" s="1">
        <f t="shared" si="1719"/>
        <v>5</v>
      </c>
      <c r="O3242" s="2">
        <f t="shared" si="1720"/>
        <v>1.0011498000000001</v>
      </c>
      <c r="P3242" s="13">
        <f t="shared" ref="P3242:P3305" si="1745">IF(L3242&gt;L3241,O3241,P3241)</f>
        <v>1.0083006699999999</v>
      </c>
      <c r="Q3242" s="13">
        <f t="shared" si="1738"/>
        <v>1.6409517964049432</v>
      </c>
      <c r="R3242" s="2">
        <f t="shared" si="1741"/>
        <v>1.6428385599999999</v>
      </c>
      <c r="S3242" s="2">
        <f t="shared" si="1734"/>
        <v>1.5280405699999999</v>
      </c>
      <c r="T3242" s="2">
        <f t="shared" si="1721"/>
        <v>250602.79222753999</v>
      </c>
      <c r="U3242" s="2">
        <f t="shared" si="1722"/>
        <v>999.82308028188504</v>
      </c>
      <c r="V3242" s="2">
        <f t="shared" si="1723"/>
        <v>104210.07664092767</v>
      </c>
      <c r="W3242" s="2">
        <f t="shared" si="1724"/>
        <v>269212.60825370951</v>
      </c>
      <c r="X3242" s="17">
        <f t="shared" si="1725"/>
        <v>0</v>
      </c>
      <c r="Y3242" s="2">
        <f t="shared" si="1726"/>
        <v>0</v>
      </c>
      <c r="Z3242" s="72">
        <f t="shared" si="1727"/>
        <v>0</v>
      </c>
      <c r="AA3242" s="2">
        <f t="shared" si="1713"/>
        <v>0</v>
      </c>
      <c r="AB3242" s="12">
        <f t="shared" si="1735"/>
        <v>4.6600000000000003E-2</v>
      </c>
      <c r="AC3242" s="17">
        <f t="shared" si="1728"/>
        <v>5</v>
      </c>
      <c r="AD3242" s="17">
        <v>252</v>
      </c>
      <c r="AE3242" s="13">
        <f t="shared" si="1739"/>
        <v>1.000904115</v>
      </c>
      <c r="AF3242" s="2">
        <f t="shared" si="1714"/>
        <v>226.57374349</v>
      </c>
      <c r="AG3242" s="2">
        <f t="shared" si="1729"/>
        <v>243.39915730999999</v>
      </c>
      <c r="AH3242" s="3">
        <f t="shared" si="1730"/>
        <v>0</v>
      </c>
      <c r="AI3242" s="4" t="str">
        <f t="shared" si="1740"/>
        <v>A+J=</v>
      </c>
      <c r="AJ3242" s="11">
        <f t="shared" si="1736"/>
        <v>44424</v>
      </c>
      <c r="AK3242" s="11"/>
      <c r="AL3242" s="4"/>
      <c r="AM3242" s="1"/>
      <c r="AN3242" s="11"/>
      <c r="AO3242" s="1"/>
      <c r="AP3242" s="1"/>
      <c r="AQ3242" s="3"/>
      <c r="AR3242" s="3"/>
      <c r="AS3242" s="6"/>
      <c r="AT3242" s="1"/>
      <c r="AU3242" s="1"/>
      <c r="AV3242" s="1"/>
      <c r="AW3242" s="1"/>
      <c r="AX3242" s="1"/>
      <c r="AY3242" s="1"/>
      <c r="AZ3242" s="1"/>
      <c r="BA3242" s="1"/>
      <c r="BB3242" s="1"/>
    </row>
    <row r="3243" spans="1:54" x14ac:dyDescent="0.2">
      <c r="A3243" s="158">
        <f t="shared" si="1731"/>
        <v>44399</v>
      </c>
      <c r="B3243" s="2">
        <f t="shared" si="1715"/>
        <v>269565.99411856936</v>
      </c>
      <c r="C3243" s="2">
        <f t="shared" si="1732"/>
        <v>164002.70853249999</v>
      </c>
      <c r="D3243" s="2">
        <f>SUM(Y3243:Y$3268)</f>
        <v>1893.4588307900001</v>
      </c>
      <c r="E3243" s="73">
        <f t="shared" si="1716"/>
        <v>162109.24970170998</v>
      </c>
      <c r="F3243" s="88">
        <f t="shared" si="1742"/>
        <v>5739.56</v>
      </c>
      <c r="G3243" s="3">
        <f>IF(AND(N3243=1,N3242&gt;1),VLOOKUP(A3242,[1]Plan1!$BK$81:$BM$259,3),G3242)</f>
        <v>5769.98</v>
      </c>
      <c r="H3243" s="11">
        <f t="shared" si="1743"/>
        <v>44331</v>
      </c>
      <c r="I3243" s="11">
        <f t="shared" si="1744"/>
        <v>44362</v>
      </c>
      <c r="J3243" s="12">
        <f t="shared" si="1717"/>
        <v>5.3000578441551038E-3</v>
      </c>
      <c r="K3243" s="11">
        <f t="shared" si="1733"/>
        <v>44424</v>
      </c>
      <c r="L3243" s="11">
        <f t="shared" si="1718"/>
        <v>44424</v>
      </c>
      <c r="M3243" s="1">
        <f t="shared" si="1737"/>
        <v>23</v>
      </c>
      <c r="N3243" s="1">
        <f t="shared" si="1719"/>
        <v>6</v>
      </c>
      <c r="O3243" s="2">
        <f t="shared" si="1720"/>
        <v>1.00137992</v>
      </c>
      <c r="P3243" s="13">
        <f t="shared" si="1745"/>
        <v>1.0083006699999999</v>
      </c>
      <c r="Q3243" s="13">
        <f t="shared" si="1738"/>
        <v>1.6409517964049432</v>
      </c>
      <c r="R3243" s="2">
        <f t="shared" si="1741"/>
        <v>1.6432161700000001</v>
      </c>
      <c r="S3243" s="2">
        <f t="shared" si="1734"/>
        <v>1.5280405699999999</v>
      </c>
      <c r="T3243" s="2">
        <f t="shared" si="1721"/>
        <v>250602.79222753999</v>
      </c>
      <c r="U3243" s="2">
        <f t="shared" si="1722"/>
        <v>999.82308028188504</v>
      </c>
      <c r="V3243" s="2">
        <f t="shared" si="1723"/>
        <v>104271.29071470755</v>
      </c>
      <c r="W3243" s="2">
        <f t="shared" si="1724"/>
        <v>269273.82232748938</v>
      </c>
      <c r="X3243" s="17">
        <f t="shared" si="1725"/>
        <v>0</v>
      </c>
      <c r="Y3243" s="2">
        <f t="shared" si="1726"/>
        <v>0</v>
      </c>
      <c r="Z3243" s="72">
        <f t="shared" si="1727"/>
        <v>0</v>
      </c>
      <c r="AA3243" s="2">
        <f t="shared" si="1713"/>
        <v>0</v>
      </c>
      <c r="AB3243" s="12">
        <f t="shared" si="1735"/>
        <v>4.6600000000000003E-2</v>
      </c>
      <c r="AC3243" s="17">
        <f t="shared" si="1728"/>
        <v>6</v>
      </c>
      <c r="AD3243" s="17">
        <v>252</v>
      </c>
      <c r="AE3243" s="13">
        <f t="shared" si="1739"/>
        <v>1.0010850360000001</v>
      </c>
      <c r="AF3243" s="2">
        <f t="shared" si="1714"/>
        <v>271.91305125999997</v>
      </c>
      <c r="AG3243" s="2">
        <f t="shared" si="1729"/>
        <v>292.17179107999999</v>
      </c>
      <c r="AH3243" s="3">
        <f t="shared" si="1730"/>
        <v>0</v>
      </c>
      <c r="AI3243" s="4" t="str">
        <f t="shared" si="1740"/>
        <v>A+J=</v>
      </c>
      <c r="AJ3243" s="11">
        <f t="shared" si="1736"/>
        <v>44424</v>
      </c>
      <c r="AK3243" s="11"/>
      <c r="AL3243" s="4"/>
      <c r="AM3243" s="1"/>
      <c r="AN3243" s="11"/>
      <c r="AO3243" s="1"/>
      <c r="AP3243" s="1"/>
      <c r="AQ3243" s="3"/>
      <c r="AR3243" s="3"/>
      <c r="AS3243" s="6"/>
      <c r="AT3243" s="1"/>
      <c r="AU3243" s="1"/>
      <c r="AV3243" s="1"/>
      <c r="AW3243" s="1"/>
      <c r="AX3243" s="1"/>
      <c r="AY3243" s="1"/>
      <c r="AZ3243" s="1"/>
      <c r="BA3243" s="1"/>
      <c r="BB3243" s="1"/>
    </row>
    <row r="3244" spans="1:54" x14ac:dyDescent="0.2">
      <c r="A3244" s="158">
        <f t="shared" si="1731"/>
        <v>44400</v>
      </c>
      <c r="B3244" s="2">
        <f t="shared" si="1715"/>
        <v>269676.02647230169</v>
      </c>
      <c r="C3244" s="2">
        <f t="shared" si="1732"/>
        <v>164002.70853249999</v>
      </c>
      <c r="D3244" s="2">
        <f>SUM(Y3244:Y$3268)</f>
        <v>1893.4588307900001</v>
      </c>
      <c r="E3244" s="73">
        <f t="shared" si="1716"/>
        <v>162109.24970170998</v>
      </c>
      <c r="F3244" s="88">
        <f t="shared" si="1742"/>
        <v>5739.56</v>
      </c>
      <c r="G3244" s="3">
        <f>IF(AND(N3244=1,N3243&gt;1),VLOOKUP(A3243,[1]Plan1!$BK$81:$BM$259,3),G3243)</f>
        <v>5769.98</v>
      </c>
      <c r="H3244" s="11">
        <f t="shared" si="1743"/>
        <v>44331</v>
      </c>
      <c r="I3244" s="11">
        <f t="shared" si="1744"/>
        <v>44362</v>
      </c>
      <c r="J3244" s="12">
        <f t="shared" si="1717"/>
        <v>5.3000578441551038E-3</v>
      </c>
      <c r="K3244" s="11">
        <f t="shared" si="1733"/>
        <v>44424</v>
      </c>
      <c r="L3244" s="11">
        <f t="shared" si="1718"/>
        <v>44424</v>
      </c>
      <c r="M3244" s="1">
        <f t="shared" si="1737"/>
        <v>23</v>
      </c>
      <c r="N3244" s="1">
        <f t="shared" si="1719"/>
        <v>7</v>
      </c>
      <c r="O3244" s="2">
        <f t="shared" si="1720"/>
        <v>1.00161009</v>
      </c>
      <c r="P3244" s="13">
        <f t="shared" si="1745"/>
        <v>1.0083006699999999</v>
      </c>
      <c r="Q3244" s="13">
        <f t="shared" si="1738"/>
        <v>1.6409517964049432</v>
      </c>
      <c r="R3244" s="2">
        <f t="shared" si="1741"/>
        <v>1.6435938699999999</v>
      </c>
      <c r="S3244" s="2">
        <f t="shared" si="1734"/>
        <v>1.5280405699999999</v>
      </c>
      <c r="T3244" s="2">
        <f t="shared" si="1721"/>
        <v>250602.79222753999</v>
      </c>
      <c r="U3244" s="2">
        <f t="shared" si="1722"/>
        <v>999.82308028188504</v>
      </c>
      <c r="V3244" s="2">
        <f t="shared" si="1723"/>
        <v>104332.51937831986</v>
      </c>
      <c r="W3244" s="2">
        <f t="shared" si="1724"/>
        <v>269335.05099110171</v>
      </c>
      <c r="X3244" s="17">
        <f t="shared" si="1725"/>
        <v>0</v>
      </c>
      <c r="Y3244" s="2">
        <f t="shared" si="1726"/>
        <v>0</v>
      </c>
      <c r="Z3244" s="72">
        <f t="shared" si="1727"/>
        <v>0</v>
      </c>
      <c r="AA3244" s="2">
        <f t="shared" si="1713"/>
        <v>0</v>
      </c>
      <c r="AB3244" s="12">
        <f t="shared" si="1735"/>
        <v>4.6600000000000003E-2</v>
      </c>
      <c r="AC3244" s="17">
        <f t="shared" si="1728"/>
        <v>7</v>
      </c>
      <c r="AD3244" s="17">
        <v>252</v>
      </c>
      <c r="AE3244" s="13">
        <f t="shared" si="1739"/>
        <v>1.0012659900000001</v>
      </c>
      <c r="AF3244" s="2">
        <f t="shared" si="1714"/>
        <v>317.26062893</v>
      </c>
      <c r="AG3244" s="2">
        <f t="shared" si="1729"/>
        <v>340.97548119999999</v>
      </c>
      <c r="AH3244" s="3">
        <f t="shared" si="1730"/>
        <v>0</v>
      </c>
      <c r="AI3244" s="4" t="str">
        <f t="shared" si="1740"/>
        <v>A+J=</v>
      </c>
      <c r="AJ3244" s="11">
        <f t="shared" si="1736"/>
        <v>44424</v>
      </c>
      <c r="AK3244" s="11"/>
      <c r="AL3244" s="4"/>
      <c r="AM3244" s="1"/>
      <c r="AN3244" s="11"/>
      <c r="AO3244" s="1"/>
      <c r="AP3244" s="1"/>
      <c r="AQ3244" s="3"/>
      <c r="AR3244" s="3"/>
      <c r="AS3244" s="6"/>
      <c r="AT3244" s="1"/>
      <c r="AU3244" s="1"/>
      <c r="AV3244" s="1"/>
      <c r="AW3244" s="1"/>
      <c r="AX3244" s="1"/>
      <c r="AY3244" s="1"/>
      <c r="AZ3244" s="1"/>
      <c r="BA3244" s="1"/>
      <c r="BB3244" s="1"/>
    </row>
    <row r="3245" spans="1:54" x14ac:dyDescent="0.2">
      <c r="A3245" s="158">
        <f t="shared" si="1731"/>
        <v>44401</v>
      </c>
      <c r="B3245" s="2">
        <f t="shared" si="1715"/>
        <v>269786.10584023903</v>
      </c>
      <c r="C3245" s="2">
        <f t="shared" si="1732"/>
        <v>164002.70853249999</v>
      </c>
      <c r="D3245" s="2">
        <f>SUM(Y3245:Y$3268)</f>
        <v>1893.4588307900001</v>
      </c>
      <c r="E3245" s="73">
        <f t="shared" si="1716"/>
        <v>162109.24970170998</v>
      </c>
      <c r="F3245" s="88">
        <f t="shared" si="1742"/>
        <v>5739.56</v>
      </c>
      <c r="G3245" s="3">
        <f>IF(AND(N3245=1,N3244&gt;1),VLOOKUP(A3244,[1]Plan1!$BK$81:$BM$259,3),G3244)</f>
        <v>5769.98</v>
      </c>
      <c r="H3245" s="11">
        <f t="shared" si="1743"/>
        <v>44331</v>
      </c>
      <c r="I3245" s="11">
        <f t="shared" si="1744"/>
        <v>44362</v>
      </c>
      <c r="J3245" s="12">
        <f t="shared" si="1717"/>
        <v>5.3000578441551038E-3</v>
      </c>
      <c r="K3245" s="11">
        <f t="shared" si="1733"/>
        <v>44424</v>
      </c>
      <c r="L3245" s="11">
        <f t="shared" si="1718"/>
        <v>44424</v>
      </c>
      <c r="M3245" s="1">
        <f t="shared" si="1737"/>
        <v>23</v>
      </c>
      <c r="N3245" s="1">
        <f t="shared" si="1719"/>
        <v>8</v>
      </c>
      <c r="O3245" s="2">
        <f t="shared" si="1720"/>
        <v>1.0018403199999999</v>
      </c>
      <c r="P3245" s="13">
        <f t="shared" si="1745"/>
        <v>1.0083006699999999</v>
      </c>
      <c r="Q3245" s="13">
        <f t="shared" si="1738"/>
        <v>1.6409517964049432</v>
      </c>
      <c r="R3245" s="2">
        <f t="shared" si="1741"/>
        <v>1.64397167</v>
      </c>
      <c r="S3245" s="2">
        <f t="shared" si="1734"/>
        <v>1.5280405699999999</v>
      </c>
      <c r="T3245" s="2">
        <f t="shared" si="1721"/>
        <v>250602.79222753999</v>
      </c>
      <c r="U3245" s="2">
        <f t="shared" si="1722"/>
        <v>999.82308028188504</v>
      </c>
      <c r="V3245" s="2">
        <f t="shared" si="1723"/>
        <v>104393.76425285717</v>
      </c>
      <c r="W3245" s="2">
        <f t="shared" si="1724"/>
        <v>269396.29586563905</v>
      </c>
      <c r="X3245" s="17">
        <f t="shared" si="1725"/>
        <v>0</v>
      </c>
      <c r="Y3245" s="2">
        <f t="shared" si="1726"/>
        <v>0</v>
      </c>
      <c r="Z3245" s="72">
        <f t="shared" si="1727"/>
        <v>0</v>
      </c>
      <c r="AA3245" s="2">
        <f t="shared" si="1713"/>
        <v>0</v>
      </c>
      <c r="AB3245" s="12">
        <f t="shared" si="1735"/>
        <v>4.6600000000000003E-2</v>
      </c>
      <c r="AC3245" s="17">
        <f t="shared" si="1728"/>
        <v>8</v>
      </c>
      <c r="AD3245" s="17">
        <v>252</v>
      </c>
      <c r="AE3245" s="13">
        <f t="shared" si="1739"/>
        <v>1.001446976</v>
      </c>
      <c r="AF3245" s="2">
        <f t="shared" si="1714"/>
        <v>362.61622588</v>
      </c>
      <c r="AG3245" s="2">
        <f t="shared" si="1729"/>
        <v>389.80997459999998</v>
      </c>
      <c r="AH3245" s="3">
        <f t="shared" si="1730"/>
        <v>0</v>
      </c>
      <c r="AI3245" s="4" t="str">
        <f t="shared" si="1740"/>
        <v>A+J=</v>
      </c>
      <c r="AJ3245" s="11">
        <f t="shared" si="1736"/>
        <v>44424</v>
      </c>
      <c r="AK3245" s="11"/>
      <c r="AL3245" s="4"/>
      <c r="AM3245" s="1"/>
      <c r="AN3245" s="11"/>
      <c r="AO3245" s="1"/>
      <c r="AP3245" s="1"/>
      <c r="AQ3245" s="3"/>
      <c r="AR3245" s="3"/>
      <c r="AS3245" s="6"/>
      <c r="AT3245" s="1"/>
      <c r="AU3245" s="1"/>
      <c r="AV3245" s="1"/>
      <c r="AW3245" s="1"/>
      <c r="AX3245" s="1"/>
      <c r="AY3245" s="1"/>
      <c r="AZ3245" s="1"/>
      <c r="BA3245" s="1"/>
      <c r="BB3245" s="1"/>
    </row>
    <row r="3246" spans="1:54" x14ac:dyDescent="0.2">
      <c r="A3246" s="158">
        <f t="shared" si="1731"/>
        <v>44402</v>
      </c>
      <c r="B3246" s="2">
        <f t="shared" si="1715"/>
        <v>269786.10584023903</v>
      </c>
      <c r="C3246" s="2">
        <f t="shared" si="1732"/>
        <v>164002.70853249999</v>
      </c>
      <c r="D3246" s="2">
        <f>SUM(Y3246:Y$3268)</f>
        <v>1893.4588307900001</v>
      </c>
      <c r="E3246" s="73">
        <f t="shared" si="1716"/>
        <v>162109.24970170998</v>
      </c>
      <c r="F3246" s="88">
        <f t="shared" si="1742"/>
        <v>5739.56</v>
      </c>
      <c r="G3246" s="3">
        <f>IF(AND(N3246=1,N3245&gt;1),VLOOKUP(A3245,[1]Plan1!$BK$81:$BM$259,3),G3245)</f>
        <v>5769.98</v>
      </c>
      <c r="H3246" s="11">
        <f t="shared" si="1743"/>
        <v>44331</v>
      </c>
      <c r="I3246" s="11">
        <f t="shared" si="1744"/>
        <v>44362</v>
      </c>
      <c r="J3246" s="12">
        <f t="shared" si="1717"/>
        <v>5.3000578441551038E-3</v>
      </c>
      <c r="K3246" s="11">
        <f t="shared" si="1733"/>
        <v>44424</v>
      </c>
      <c r="L3246" s="11">
        <f t="shared" si="1718"/>
        <v>44424</v>
      </c>
      <c r="M3246" s="1">
        <f t="shared" si="1737"/>
        <v>23</v>
      </c>
      <c r="N3246" s="1">
        <f t="shared" si="1719"/>
        <v>8</v>
      </c>
      <c r="O3246" s="2">
        <f t="shared" si="1720"/>
        <v>1.0018403199999999</v>
      </c>
      <c r="P3246" s="13">
        <f t="shared" si="1745"/>
        <v>1.0083006699999999</v>
      </c>
      <c r="Q3246" s="13">
        <f t="shared" si="1738"/>
        <v>1.6409517964049432</v>
      </c>
      <c r="R3246" s="2">
        <f t="shared" si="1741"/>
        <v>1.64397167</v>
      </c>
      <c r="S3246" s="2">
        <f t="shared" si="1734"/>
        <v>1.5280405699999999</v>
      </c>
      <c r="T3246" s="2">
        <f t="shared" si="1721"/>
        <v>250602.79222753999</v>
      </c>
      <c r="U3246" s="2">
        <f t="shared" si="1722"/>
        <v>999.82308028188504</v>
      </c>
      <c r="V3246" s="2">
        <f t="shared" si="1723"/>
        <v>104393.76425285717</v>
      </c>
      <c r="W3246" s="2">
        <f t="shared" si="1724"/>
        <v>269396.29586563905</v>
      </c>
      <c r="X3246" s="17">
        <f t="shared" si="1725"/>
        <v>0</v>
      </c>
      <c r="Y3246" s="2">
        <f t="shared" si="1726"/>
        <v>0</v>
      </c>
      <c r="Z3246" s="72">
        <f t="shared" si="1727"/>
        <v>0</v>
      </c>
      <c r="AA3246" s="2">
        <f t="shared" si="1713"/>
        <v>0</v>
      </c>
      <c r="AB3246" s="12">
        <f t="shared" si="1735"/>
        <v>4.6600000000000003E-2</v>
      </c>
      <c r="AC3246" s="17">
        <f t="shared" si="1728"/>
        <v>8</v>
      </c>
      <c r="AD3246" s="17">
        <v>252</v>
      </c>
      <c r="AE3246" s="13">
        <f t="shared" si="1739"/>
        <v>1.001446976</v>
      </c>
      <c r="AF3246" s="2">
        <f t="shared" si="1714"/>
        <v>362.61622588</v>
      </c>
      <c r="AG3246" s="2">
        <f t="shared" si="1729"/>
        <v>389.80997459999998</v>
      </c>
      <c r="AH3246" s="3">
        <f t="shared" si="1730"/>
        <v>0</v>
      </c>
      <c r="AI3246" s="4" t="str">
        <f t="shared" si="1740"/>
        <v>A+J=</v>
      </c>
      <c r="AJ3246" s="11">
        <f t="shared" si="1736"/>
        <v>44424</v>
      </c>
      <c r="AK3246" s="11"/>
      <c r="AL3246" s="4"/>
      <c r="AM3246" s="1"/>
      <c r="AN3246" s="11"/>
      <c r="AO3246" s="1"/>
      <c r="AP3246" s="1"/>
      <c r="AQ3246" s="3"/>
      <c r="AR3246" s="3"/>
      <c r="AS3246" s="6"/>
      <c r="AT3246" s="1"/>
      <c r="AU3246" s="1"/>
      <c r="AV3246" s="1"/>
      <c r="AW3246" s="1"/>
      <c r="AX3246" s="1"/>
      <c r="AY3246" s="1"/>
      <c r="AZ3246" s="1"/>
      <c r="BA3246" s="1"/>
      <c r="BB3246" s="1"/>
    </row>
    <row r="3247" spans="1:54" x14ac:dyDescent="0.2">
      <c r="A3247" s="158">
        <f t="shared" si="1731"/>
        <v>44403</v>
      </c>
      <c r="B3247" s="2">
        <f t="shared" si="1715"/>
        <v>269786.10584023903</v>
      </c>
      <c r="C3247" s="2">
        <f t="shared" si="1732"/>
        <v>164002.70853249999</v>
      </c>
      <c r="D3247" s="2">
        <f>SUM(Y3247:Y$3268)</f>
        <v>1893.4588307900001</v>
      </c>
      <c r="E3247" s="73">
        <f t="shared" si="1716"/>
        <v>162109.24970170998</v>
      </c>
      <c r="F3247" s="88">
        <f t="shared" si="1742"/>
        <v>5739.56</v>
      </c>
      <c r="G3247" s="3">
        <f>IF(AND(N3247=1,N3246&gt;1),VLOOKUP(A3246,[1]Plan1!$BK$81:$BM$259,3),G3246)</f>
        <v>5769.98</v>
      </c>
      <c r="H3247" s="11">
        <f t="shared" si="1743"/>
        <v>44331</v>
      </c>
      <c r="I3247" s="11">
        <f t="shared" si="1744"/>
        <v>44362</v>
      </c>
      <c r="J3247" s="12">
        <f t="shared" si="1717"/>
        <v>5.3000578441551038E-3</v>
      </c>
      <c r="K3247" s="11">
        <f t="shared" si="1733"/>
        <v>44424</v>
      </c>
      <c r="L3247" s="11">
        <f t="shared" si="1718"/>
        <v>44424</v>
      </c>
      <c r="M3247" s="1">
        <f t="shared" si="1737"/>
        <v>23</v>
      </c>
      <c r="N3247" s="1">
        <f t="shared" si="1719"/>
        <v>8</v>
      </c>
      <c r="O3247" s="2">
        <f t="shared" si="1720"/>
        <v>1.0018403199999999</v>
      </c>
      <c r="P3247" s="13">
        <f t="shared" si="1745"/>
        <v>1.0083006699999999</v>
      </c>
      <c r="Q3247" s="13">
        <f t="shared" si="1738"/>
        <v>1.6409517964049432</v>
      </c>
      <c r="R3247" s="2">
        <f t="shared" si="1741"/>
        <v>1.64397167</v>
      </c>
      <c r="S3247" s="2">
        <f t="shared" si="1734"/>
        <v>1.5280405699999999</v>
      </c>
      <c r="T3247" s="2">
        <f t="shared" si="1721"/>
        <v>250602.79222753999</v>
      </c>
      <c r="U3247" s="2">
        <f t="shared" si="1722"/>
        <v>999.82308028188504</v>
      </c>
      <c r="V3247" s="2">
        <f t="shared" si="1723"/>
        <v>104393.76425285717</v>
      </c>
      <c r="W3247" s="2">
        <f t="shared" si="1724"/>
        <v>269396.29586563905</v>
      </c>
      <c r="X3247" s="17">
        <f t="shared" si="1725"/>
        <v>0</v>
      </c>
      <c r="Y3247" s="2">
        <f t="shared" si="1726"/>
        <v>0</v>
      </c>
      <c r="Z3247" s="72">
        <f t="shared" si="1727"/>
        <v>0</v>
      </c>
      <c r="AA3247" s="2">
        <f t="shared" si="1713"/>
        <v>0</v>
      </c>
      <c r="AB3247" s="12">
        <f t="shared" si="1735"/>
        <v>4.6600000000000003E-2</v>
      </c>
      <c r="AC3247" s="17">
        <f t="shared" si="1728"/>
        <v>8</v>
      </c>
      <c r="AD3247" s="17">
        <v>252</v>
      </c>
      <c r="AE3247" s="13">
        <f t="shared" si="1739"/>
        <v>1.001446976</v>
      </c>
      <c r="AF3247" s="2">
        <f t="shared" si="1714"/>
        <v>362.61622588</v>
      </c>
      <c r="AG3247" s="2">
        <f t="shared" si="1729"/>
        <v>389.80997459999998</v>
      </c>
      <c r="AH3247" s="3">
        <f t="shared" si="1730"/>
        <v>0</v>
      </c>
      <c r="AI3247" s="4" t="str">
        <f t="shared" si="1740"/>
        <v>A+J=</v>
      </c>
      <c r="AJ3247" s="11">
        <f t="shared" si="1736"/>
        <v>44424</v>
      </c>
      <c r="AK3247" s="11"/>
      <c r="AL3247" s="4"/>
      <c r="AM3247" s="1"/>
      <c r="AN3247" s="11"/>
      <c r="AO3247" s="1"/>
      <c r="AP3247" s="1"/>
      <c r="AQ3247" s="3"/>
      <c r="AR3247" s="3"/>
      <c r="AS3247" s="6"/>
      <c r="AT3247" s="1"/>
      <c r="AU3247" s="1"/>
      <c r="AV3247" s="1"/>
      <c r="AW3247" s="1"/>
      <c r="AX3247" s="1"/>
      <c r="AY3247" s="1"/>
      <c r="AZ3247" s="1"/>
      <c r="BA3247" s="1"/>
      <c r="BB3247" s="1"/>
    </row>
    <row r="3248" spans="1:54" x14ac:dyDescent="0.2">
      <c r="A3248" s="158">
        <f t="shared" si="1731"/>
        <v>44404</v>
      </c>
      <c r="B3248" s="2">
        <f t="shared" si="1715"/>
        <v>269896.22628105129</v>
      </c>
      <c r="C3248" s="2">
        <f t="shared" si="1732"/>
        <v>164002.70853249999</v>
      </c>
      <c r="D3248" s="2">
        <f>SUM(Y3248:Y$3268)</f>
        <v>1893.4588307900001</v>
      </c>
      <c r="E3248" s="73">
        <f t="shared" si="1716"/>
        <v>162109.24970170998</v>
      </c>
      <c r="F3248" s="88">
        <f t="shared" si="1742"/>
        <v>5739.56</v>
      </c>
      <c r="G3248" s="3">
        <f>IF(AND(N3248=1,N3247&gt;1),VLOOKUP(A3247,[1]Plan1!$BK$81:$BM$259,3),G3247)</f>
        <v>5769.98</v>
      </c>
      <c r="H3248" s="11">
        <f t="shared" si="1743"/>
        <v>44331</v>
      </c>
      <c r="I3248" s="11">
        <f t="shared" si="1744"/>
        <v>44362</v>
      </c>
      <c r="J3248" s="12">
        <f t="shared" si="1717"/>
        <v>5.3000578441551038E-3</v>
      </c>
      <c r="K3248" s="11">
        <f t="shared" si="1733"/>
        <v>44424</v>
      </c>
      <c r="L3248" s="11">
        <f t="shared" si="1718"/>
        <v>44424</v>
      </c>
      <c r="M3248" s="1">
        <f t="shared" si="1737"/>
        <v>23</v>
      </c>
      <c r="N3248" s="1">
        <f t="shared" si="1719"/>
        <v>9</v>
      </c>
      <c r="O3248" s="2">
        <f t="shared" si="1720"/>
        <v>1.00207059</v>
      </c>
      <c r="P3248" s="13">
        <f t="shared" si="1745"/>
        <v>1.0083006699999999</v>
      </c>
      <c r="Q3248" s="13">
        <f t="shared" si="1738"/>
        <v>1.6409517964049432</v>
      </c>
      <c r="R3248" s="2">
        <f t="shared" si="1741"/>
        <v>1.6443495299999999</v>
      </c>
      <c r="S3248" s="2">
        <f t="shared" si="1734"/>
        <v>1.5280405699999999</v>
      </c>
      <c r="T3248" s="2">
        <f t="shared" si="1721"/>
        <v>250602.79222753999</v>
      </c>
      <c r="U3248" s="2">
        <f t="shared" si="1722"/>
        <v>999.82308028188504</v>
      </c>
      <c r="V3248" s="2">
        <f t="shared" si="1723"/>
        <v>104455.01885394946</v>
      </c>
      <c r="W3248" s="2">
        <f t="shared" si="1724"/>
        <v>269457.55046673131</v>
      </c>
      <c r="X3248" s="17">
        <f t="shared" si="1725"/>
        <v>0</v>
      </c>
      <c r="Y3248" s="2">
        <f t="shared" si="1726"/>
        <v>0</v>
      </c>
      <c r="Z3248" s="72">
        <f t="shared" si="1727"/>
        <v>0</v>
      </c>
      <c r="AA3248" s="2">
        <f t="shared" ref="AA3248:AA3311" si="1746">IF(Z3248&gt;0,TRUNC(Z3248*T3248,8),0)</f>
        <v>0</v>
      </c>
      <c r="AB3248" s="12">
        <f t="shared" si="1735"/>
        <v>4.6600000000000003E-2</v>
      </c>
      <c r="AC3248" s="17">
        <f t="shared" si="1728"/>
        <v>9</v>
      </c>
      <c r="AD3248" s="17">
        <v>252</v>
      </c>
      <c r="AE3248" s="13">
        <f t="shared" si="1739"/>
        <v>1.0016279960000001</v>
      </c>
      <c r="AF3248" s="2">
        <f t="shared" ref="AF3248:AF3311" si="1747">TRUNC((T3248*(AE3248-1)),8)</f>
        <v>407.98034332999998</v>
      </c>
      <c r="AG3248" s="2">
        <f t="shared" si="1729"/>
        <v>438.67581431999997</v>
      </c>
      <c r="AH3248" s="3">
        <f t="shared" si="1730"/>
        <v>0</v>
      </c>
      <c r="AI3248" s="4" t="str">
        <f t="shared" si="1740"/>
        <v>A+J=</v>
      </c>
      <c r="AJ3248" s="11">
        <f t="shared" si="1736"/>
        <v>44424</v>
      </c>
      <c r="AK3248" s="11"/>
      <c r="AL3248" s="4"/>
      <c r="AM3248" s="1"/>
      <c r="AN3248" s="11"/>
      <c r="AO3248" s="1"/>
      <c r="AP3248" s="1"/>
      <c r="AQ3248" s="3"/>
      <c r="AR3248" s="3"/>
      <c r="AS3248" s="6"/>
      <c r="AT3248" s="1"/>
      <c r="AU3248" s="1"/>
      <c r="AV3248" s="1"/>
      <c r="AW3248" s="1"/>
      <c r="AX3248" s="1"/>
      <c r="AY3248" s="1"/>
      <c r="AZ3248" s="1"/>
      <c r="BA3248" s="1"/>
      <c r="BB3248" s="1"/>
    </row>
    <row r="3249" spans="1:54" x14ac:dyDescent="0.2">
      <c r="A3249" s="158">
        <f t="shared" si="1731"/>
        <v>44405</v>
      </c>
      <c r="B3249" s="2">
        <f t="shared" si="1715"/>
        <v>270006.39701139356</v>
      </c>
      <c r="C3249" s="2">
        <f t="shared" si="1732"/>
        <v>164002.70853249999</v>
      </c>
      <c r="D3249" s="2">
        <f>SUM(Y3249:Y$3268)</f>
        <v>1893.4588307900001</v>
      </c>
      <c r="E3249" s="73">
        <f t="shared" si="1716"/>
        <v>162109.24970170998</v>
      </c>
      <c r="F3249" s="88">
        <f t="shared" si="1742"/>
        <v>5739.56</v>
      </c>
      <c r="G3249" s="3">
        <f>IF(AND(N3249=1,N3248&gt;1),VLOOKUP(A3248,[1]Plan1!$BK$81:$BM$259,3),G3248)</f>
        <v>5769.98</v>
      </c>
      <c r="H3249" s="11">
        <f t="shared" si="1743"/>
        <v>44331</v>
      </c>
      <c r="I3249" s="11">
        <f t="shared" si="1744"/>
        <v>44362</v>
      </c>
      <c r="J3249" s="12">
        <f t="shared" si="1717"/>
        <v>5.3000578441551038E-3</v>
      </c>
      <c r="K3249" s="11">
        <f t="shared" si="1733"/>
        <v>44424</v>
      </c>
      <c r="L3249" s="11">
        <f t="shared" si="1718"/>
        <v>44424</v>
      </c>
      <c r="M3249" s="1">
        <f t="shared" si="1737"/>
        <v>23</v>
      </c>
      <c r="N3249" s="1">
        <f t="shared" si="1719"/>
        <v>10</v>
      </c>
      <c r="O3249" s="2">
        <f t="shared" si="1720"/>
        <v>1.0023009300000001</v>
      </c>
      <c r="P3249" s="13">
        <f t="shared" si="1745"/>
        <v>1.0083006699999999</v>
      </c>
      <c r="Q3249" s="13">
        <f t="shared" si="1738"/>
        <v>1.6409517964049432</v>
      </c>
      <c r="R3249" s="2">
        <f t="shared" si="1741"/>
        <v>1.6447275100000001</v>
      </c>
      <c r="S3249" s="2">
        <f t="shared" si="1734"/>
        <v>1.5280405699999999</v>
      </c>
      <c r="T3249" s="2">
        <f t="shared" si="1721"/>
        <v>250602.79222753999</v>
      </c>
      <c r="U3249" s="2">
        <f t="shared" si="1722"/>
        <v>999.82308028188504</v>
      </c>
      <c r="V3249" s="2">
        <f t="shared" si="1723"/>
        <v>104516.29290815172</v>
      </c>
      <c r="W3249" s="2">
        <f t="shared" si="1724"/>
        <v>269518.82452093356</v>
      </c>
      <c r="X3249" s="17">
        <f t="shared" si="1725"/>
        <v>0</v>
      </c>
      <c r="Y3249" s="2">
        <f t="shared" si="1726"/>
        <v>0</v>
      </c>
      <c r="Z3249" s="72">
        <f t="shared" si="1727"/>
        <v>0</v>
      </c>
      <c r="AA3249" s="2">
        <f t="shared" si="1746"/>
        <v>0</v>
      </c>
      <c r="AB3249" s="12">
        <f t="shared" si="1735"/>
        <v>4.6600000000000003E-2</v>
      </c>
      <c r="AC3249" s="17">
        <f t="shared" si="1728"/>
        <v>10</v>
      </c>
      <c r="AD3249" s="17">
        <v>252</v>
      </c>
      <c r="AE3249" s="13">
        <f t="shared" si="1739"/>
        <v>1.0018090479999999</v>
      </c>
      <c r="AF3249" s="2">
        <f t="shared" si="1747"/>
        <v>453.35248007000001</v>
      </c>
      <c r="AG3249" s="2">
        <f t="shared" si="1729"/>
        <v>487.57249045999998</v>
      </c>
      <c r="AH3249" s="3">
        <f t="shared" si="1730"/>
        <v>0</v>
      </c>
      <c r="AI3249" s="4" t="str">
        <f t="shared" si="1740"/>
        <v>A+J=</v>
      </c>
      <c r="AJ3249" s="11">
        <f t="shared" si="1736"/>
        <v>44424</v>
      </c>
      <c r="AK3249" s="11"/>
      <c r="AL3249" s="4"/>
      <c r="AM3249" s="1"/>
      <c r="AN3249" s="11"/>
      <c r="AO3249" s="1"/>
      <c r="AP3249" s="1"/>
      <c r="AQ3249" s="3"/>
      <c r="AR3249" s="3"/>
      <c r="AS3249" s="6"/>
      <c r="AT3249" s="1"/>
      <c r="AU3249" s="1"/>
      <c r="AV3249" s="1"/>
      <c r="AW3249" s="1"/>
      <c r="AX3249" s="1"/>
      <c r="AY3249" s="1"/>
      <c r="AZ3249" s="1"/>
      <c r="BA3249" s="1"/>
      <c r="BB3249" s="1"/>
    </row>
    <row r="3250" spans="1:54" x14ac:dyDescent="0.2">
      <c r="A3250" s="158">
        <f t="shared" si="1731"/>
        <v>44406</v>
      </c>
      <c r="B3250" s="2">
        <f t="shared" si="1715"/>
        <v>270116.60830178083</v>
      </c>
      <c r="C3250" s="2">
        <f t="shared" si="1732"/>
        <v>164002.70853249999</v>
      </c>
      <c r="D3250" s="2">
        <f>SUM(Y3250:Y$3268)</f>
        <v>1893.4588307900001</v>
      </c>
      <c r="E3250" s="73">
        <f t="shared" si="1716"/>
        <v>162109.24970170998</v>
      </c>
      <c r="F3250" s="88">
        <f t="shared" si="1742"/>
        <v>5739.56</v>
      </c>
      <c r="G3250" s="3">
        <f>IF(AND(N3250=1,N3249&gt;1),VLOOKUP(A3249,[1]Plan1!$BK$81:$BM$259,3),G3249)</f>
        <v>5769.98</v>
      </c>
      <c r="H3250" s="11">
        <f t="shared" si="1743"/>
        <v>44331</v>
      </c>
      <c r="I3250" s="11">
        <f t="shared" si="1744"/>
        <v>44362</v>
      </c>
      <c r="J3250" s="12">
        <f t="shared" si="1717"/>
        <v>5.3000578441551038E-3</v>
      </c>
      <c r="K3250" s="11">
        <f t="shared" si="1733"/>
        <v>44424</v>
      </c>
      <c r="L3250" s="11">
        <f t="shared" si="1718"/>
        <v>44424</v>
      </c>
      <c r="M3250" s="1">
        <f t="shared" si="1737"/>
        <v>23</v>
      </c>
      <c r="N3250" s="1">
        <f t="shared" si="1719"/>
        <v>11</v>
      </c>
      <c r="O3250" s="2">
        <f t="shared" si="1720"/>
        <v>1.00253131</v>
      </c>
      <c r="P3250" s="13">
        <f t="shared" si="1745"/>
        <v>1.0083006699999999</v>
      </c>
      <c r="Q3250" s="13">
        <f t="shared" si="1738"/>
        <v>1.6409517964049432</v>
      </c>
      <c r="R3250" s="2">
        <f t="shared" si="1741"/>
        <v>1.64510555</v>
      </c>
      <c r="S3250" s="2">
        <f t="shared" si="1734"/>
        <v>1.5280405699999999</v>
      </c>
      <c r="T3250" s="2">
        <f t="shared" si="1721"/>
        <v>250602.79222753999</v>
      </c>
      <c r="U3250" s="2">
        <f t="shared" si="1722"/>
        <v>999.82308028188504</v>
      </c>
      <c r="V3250" s="2">
        <f t="shared" si="1723"/>
        <v>104577.57668890896</v>
      </c>
      <c r="W3250" s="2">
        <f t="shared" si="1724"/>
        <v>269580.10830169084</v>
      </c>
      <c r="X3250" s="17">
        <f t="shared" si="1725"/>
        <v>0</v>
      </c>
      <c r="Y3250" s="2">
        <f t="shared" si="1726"/>
        <v>0</v>
      </c>
      <c r="Z3250" s="72">
        <f t="shared" si="1727"/>
        <v>0</v>
      </c>
      <c r="AA3250" s="2">
        <f t="shared" si="1746"/>
        <v>0</v>
      </c>
      <c r="AB3250" s="12">
        <f t="shared" si="1735"/>
        <v>4.6600000000000003E-2</v>
      </c>
      <c r="AC3250" s="17">
        <f t="shared" si="1728"/>
        <v>11</v>
      </c>
      <c r="AD3250" s="17">
        <v>252</v>
      </c>
      <c r="AE3250" s="13">
        <f t="shared" si="1739"/>
        <v>1.001990132</v>
      </c>
      <c r="AF3250" s="2">
        <f t="shared" si="1747"/>
        <v>498.73263609999998</v>
      </c>
      <c r="AG3250" s="2">
        <f t="shared" si="1729"/>
        <v>536.50000008999996</v>
      </c>
      <c r="AH3250" s="3">
        <f t="shared" si="1730"/>
        <v>0</v>
      </c>
      <c r="AI3250" s="4" t="str">
        <f t="shared" si="1740"/>
        <v>A+J=</v>
      </c>
      <c r="AJ3250" s="11">
        <f t="shared" si="1736"/>
        <v>44424</v>
      </c>
      <c r="AK3250" s="11"/>
      <c r="AL3250" s="4"/>
      <c r="AM3250" s="1"/>
      <c r="AN3250" s="11"/>
      <c r="AO3250" s="1"/>
      <c r="AP3250" s="1"/>
      <c r="AQ3250" s="3"/>
      <c r="AR3250" s="3"/>
      <c r="AS3250" s="6"/>
      <c r="AT3250" s="1"/>
      <c r="AU3250" s="1"/>
      <c r="AV3250" s="1"/>
      <c r="AW3250" s="1"/>
      <c r="AX3250" s="1"/>
      <c r="AY3250" s="1"/>
      <c r="AZ3250" s="1"/>
      <c r="BA3250" s="1"/>
      <c r="BB3250" s="1"/>
    </row>
    <row r="3251" spans="1:54" x14ac:dyDescent="0.2">
      <c r="A3251" s="158">
        <f t="shared" si="1731"/>
        <v>44407</v>
      </c>
      <c r="B3251" s="2">
        <f t="shared" si="1715"/>
        <v>270226.8672011231</v>
      </c>
      <c r="C3251" s="2">
        <f t="shared" si="1732"/>
        <v>164002.70853249999</v>
      </c>
      <c r="D3251" s="2">
        <f>SUM(Y3251:Y$3268)</f>
        <v>1893.4588307900001</v>
      </c>
      <c r="E3251" s="73">
        <f t="shared" si="1716"/>
        <v>162109.24970170998</v>
      </c>
      <c r="F3251" s="88">
        <f t="shared" si="1742"/>
        <v>5739.56</v>
      </c>
      <c r="G3251" s="3">
        <f>IF(AND(N3251=1,N3250&gt;1),VLOOKUP(A3250,[1]Plan1!$BK$81:$BM$259,3),G3250)</f>
        <v>5769.98</v>
      </c>
      <c r="H3251" s="11">
        <f t="shared" si="1743"/>
        <v>44331</v>
      </c>
      <c r="I3251" s="11">
        <f t="shared" si="1744"/>
        <v>44362</v>
      </c>
      <c r="J3251" s="12">
        <f t="shared" si="1717"/>
        <v>5.3000578441551038E-3</v>
      </c>
      <c r="K3251" s="11">
        <f t="shared" si="1733"/>
        <v>44424</v>
      </c>
      <c r="L3251" s="11">
        <f t="shared" si="1718"/>
        <v>44424</v>
      </c>
      <c r="M3251" s="1">
        <f t="shared" si="1737"/>
        <v>23</v>
      </c>
      <c r="N3251" s="1">
        <f t="shared" si="1719"/>
        <v>12</v>
      </c>
      <c r="O3251" s="2">
        <f t="shared" si="1720"/>
        <v>1.0027617499999999</v>
      </c>
      <c r="P3251" s="13">
        <f t="shared" si="1745"/>
        <v>1.0083006699999999</v>
      </c>
      <c r="Q3251" s="13">
        <f t="shared" si="1738"/>
        <v>1.6409517964049432</v>
      </c>
      <c r="R3251" s="2">
        <f t="shared" si="1741"/>
        <v>1.6454836900000001</v>
      </c>
      <c r="S3251" s="2">
        <f t="shared" si="1734"/>
        <v>1.5280405699999999</v>
      </c>
      <c r="T3251" s="2">
        <f t="shared" si="1721"/>
        <v>250602.79222753999</v>
      </c>
      <c r="U3251" s="2">
        <f t="shared" si="1722"/>
        <v>999.82308028188504</v>
      </c>
      <c r="V3251" s="2">
        <f t="shared" si="1723"/>
        <v>104638.87668059117</v>
      </c>
      <c r="W3251" s="2">
        <f t="shared" si="1724"/>
        <v>269641.40829337307</v>
      </c>
      <c r="X3251" s="17">
        <f t="shared" si="1725"/>
        <v>0</v>
      </c>
      <c r="Y3251" s="2">
        <f t="shared" si="1726"/>
        <v>0</v>
      </c>
      <c r="Z3251" s="72">
        <f t="shared" si="1727"/>
        <v>0</v>
      </c>
      <c r="AA3251" s="2">
        <f t="shared" si="1746"/>
        <v>0</v>
      </c>
      <c r="AB3251" s="12">
        <f t="shared" si="1735"/>
        <v>4.6600000000000003E-2</v>
      </c>
      <c r="AC3251" s="17">
        <f t="shared" si="1728"/>
        <v>12</v>
      </c>
      <c r="AD3251" s="17">
        <v>252</v>
      </c>
      <c r="AE3251" s="13">
        <f t="shared" si="1739"/>
        <v>1.00217125</v>
      </c>
      <c r="AF3251" s="2">
        <f t="shared" si="1747"/>
        <v>544.12131262000003</v>
      </c>
      <c r="AG3251" s="2">
        <f t="shared" si="1729"/>
        <v>585.45890774999998</v>
      </c>
      <c r="AH3251" s="3">
        <f t="shared" si="1730"/>
        <v>0</v>
      </c>
      <c r="AI3251" s="4" t="str">
        <f t="shared" si="1740"/>
        <v>A+J=</v>
      </c>
      <c r="AJ3251" s="11">
        <f t="shared" si="1736"/>
        <v>44424</v>
      </c>
      <c r="AK3251" s="11"/>
      <c r="AL3251" s="4"/>
      <c r="AM3251" s="1"/>
      <c r="AN3251" s="11"/>
      <c r="AO3251" s="1"/>
      <c r="AP3251" s="1"/>
      <c r="AQ3251" s="3"/>
      <c r="AR3251" s="3"/>
      <c r="AS3251" s="6"/>
      <c r="AT3251" s="1"/>
      <c r="AU3251" s="1"/>
      <c r="AV3251" s="1"/>
      <c r="AW3251" s="1"/>
      <c r="AX3251" s="1"/>
      <c r="AY3251" s="1"/>
      <c r="AZ3251" s="1"/>
      <c r="BA3251" s="1"/>
      <c r="BB3251" s="1"/>
    </row>
    <row r="3252" spans="1:54" x14ac:dyDescent="0.2">
      <c r="A3252" s="158">
        <f t="shared" si="1731"/>
        <v>44408</v>
      </c>
      <c r="B3252" s="2">
        <f t="shared" si="1715"/>
        <v>270337.16993526521</v>
      </c>
      <c r="C3252" s="2">
        <f t="shared" si="1732"/>
        <v>164002.70853249999</v>
      </c>
      <c r="D3252" s="2">
        <f>SUM(Y3252:Y$3268)</f>
        <v>1893.4588307900001</v>
      </c>
      <c r="E3252" s="73">
        <f t="shared" si="1716"/>
        <v>162109.24970170998</v>
      </c>
      <c r="F3252" s="88">
        <f t="shared" si="1742"/>
        <v>5739.56</v>
      </c>
      <c r="G3252" s="3">
        <f>IF(AND(N3252=1,N3251&gt;1),VLOOKUP(A3251,[1]Plan1!$BK$81:$BM$259,3),G3251)</f>
        <v>5769.98</v>
      </c>
      <c r="H3252" s="11">
        <f t="shared" si="1743"/>
        <v>44331</v>
      </c>
      <c r="I3252" s="11">
        <f t="shared" si="1744"/>
        <v>44362</v>
      </c>
      <c r="J3252" s="12">
        <f t="shared" si="1717"/>
        <v>5.3000578441551038E-3</v>
      </c>
      <c r="K3252" s="11">
        <f t="shared" si="1733"/>
        <v>44424</v>
      </c>
      <c r="L3252" s="11">
        <f t="shared" si="1718"/>
        <v>44424</v>
      </c>
      <c r="M3252" s="1">
        <f t="shared" si="1737"/>
        <v>23</v>
      </c>
      <c r="N3252" s="1">
        <f t="shared" si="1719"/>
        <v>13</v>
      </c>
      <c r="O3252" s="2">
        <f t="shared" si="1720"/>
        <v>1.00299224</v>
      </c>
      <c r="P3252" s="13">
        <f t="shared" si="1745"/>
        <v>1.0083006699999999</v>
      </c>
      <c r="Q3252" s="13">
        <f t="shared" si="1738"/>
        <v>1.6409517964049432</v>
      </c>
      <c r="R3252" s="2">
        <f t="shared" si="1741"/>
        <v>1.64586191</v>
      </c>
      <c r="S3252" s="2">
        <f t="shared" si="1734"/>
        <v>1.5280405699999999</v>
      </c>
      <c r="T3252" s="2">
        <f t="shared" si="1721"/>
        <v>250602.79222753999</v>
      </c>
      <c r="U3252" s="2">
        <f t="shared" si="1722"/>
        <v>999.82308028188504</v>
      </c>
      <c r="V3252" s="2">
        <f t="shared" si="1723"/>
        <v>104700.18964101335</v>
      </c>
      <c r="W3252" s="2">
        <f t="shared" si="1724"/>
        <v>269702.7212537952</v>
      </c>
      <c r="X3252" s="17">
        <f t="shared" si="1725"/>
        <v>0</v>
      </c>
      <c r="Y3252" s="2">
        <f t="shared" si="1726"/>
        <v>0</v>
      </c>
      <c r="Z3252" s="72">
        <f t="shared" si="1727"/>
        <v>0</v>
      </c>
      <c r="AA3252" s="2">
        <f t="shared" si="1746"/>
        <v>0</v>
      </c>
      <c r="AB3252" s="12">
        <f t="shared" si="1735"/>
        <v>4.6600000000000003E-2</v>
      </c>
      <c r="AC3252" s="17">
        <f t="shared" si="1728"/>
        <v>13</v>
      </c>
      <c r="AD3252" s="17">
        <v>252</v>
      </c>
      <c r="AE3252" s="13">
        <f t="shared" si="1739"/>
        <v>1.0023523999999999</v>
      </c>
      <c r="AF3252" s="2">
        <f t="shared" si="1747"/>
        <v>589.51800843000001</v>
      </c>
      <c r="AG3252" s="2">
        <f t="shared" si="1729"/>
        <v>634.44868147</v>
      </c>
      <c r="AH3252" s="3">
        <f t="shared" si="1730"/>
        <v>0</v>
      </c>
      <c r="AI3252" s="4" t="str">
        <f t="shared" si="1740"/>
        <v>A+J=</v>
      </c>
      <c r="AJ3252" s="11">
        <f t="shared" si="1736"/>
        <v>44424</v>
      </c>
      <c r="AK3252" s="11"/>
      <c r="AL3252" s="4"/>
      <c r="AM3252" s="1"/>
      <c r="AN3252" s="11"/>
      <c r="AO3252" s="1"/>
      <c r="AP3252" s="1"/>
      <c r="AQ3252" s="3"/>
      <c r="AR3252" s="3"/>
      <c r="AS3252" s="6"/>
      <c r="AT3252" s="1"/>
      <c r="AU3252" s="1"/>
      <c r="AV3252" s="1"/>
      <c r="AW3252" s="1"/>
      <c r="AX3252" s="1"/>
      <c r="AY3252" s="1"/>
      <c r="AZ3252" s="1"/>
      <c r="BA3252" s="1"/>
      <c r="BB3252" s="1"/>
    </row>
    <row r="3253" spans="1:54" x14ac:dyDescent="0.2">
      <c r="A3253" s="158">
        <f t="shared" si="1731"/>
        <v>44409</v>
      </c>
      <c r="B3253" s="2">
        <f t="shared" si="1715"/>
        <v>270337.16993526521</v>
      </c>
      <c r="C3253" s="2">
        <f t="shared" si="1732"/>
        <v>164002.70853249999</v>
      </c>
      <c r="D3253" s="2">
        <f>SUM(Y3253:Y$3268)</f>
        <v>1893.4588307900001</v>
      </c>
      <c r="E3253" s="73">
        <f t="shared" si="1716"/>
        <v>162109.24970170998</v>
      </c>
      <c r="F3253" s="88">
        <f t="shared" si="1742"/>
        <v>5739.56</v>
      </c>
      <c r="G3253" s="3">
        <f>IF(AND(N3253=1,N3252&gt;1),VLOOKUP(A3252,[1]Plan1!$BK$81:$BM$259,3),G3252)</f>
        <v>5769.98</v>
      </c>
      <c r="H3253" s="11">
        <f t="shared" si="1743"/>
        <v>44331</v>
      </c>
      <c r="I3253" s="11">
        <f t="shared" si="1744"/>
        <v>44362</v>
      </c>
      <c r="J3253" s="12">
        <f t="shared" si="1717"/>
        <v>5.3000578441551038E-3</v>
      </c>
      <c r="K3253" s="11">
        <f t="shared" si="1733"/>
        <v>44424</v>
      </c>
      <c r="L3253" s="11">
        <f t="shared" si="1718"/>
        <v>44424</v>
      </c>
      <c r="M3253" s="1">
        <f t="shared" si="1737"/>
        <v>23</v>
      </c>
      <c r="N3253" s="1">
        <f t="shared" si="1719"/>
        <v>13</v>
      </c>
      <c r="O3253" s="2">
        <f t="shared" si="1720"/>
        <v>1.00299224</v>
      </c>
      <c r="P3253" s="13">
        <f t="shared" si="1745"/>
        <v>1.0083006699999999</v>
      </c>
      <c r="Q3253" s="13">
        <f t="shared" si="1738"/>
        <v>1.6409517964049432</v>
      </c>
      <c r="R3253" s="2">
        <f t="shared" si="1741"/>
        <v>1.64586191</v>
      </c>
      <c r="S3253" s="2">
        <f t="shared" si="1734"/>
        <v>1.5280405699999999</v>
      </c>
      <c r="T3253" s="2">
        <f t="shared" si="1721"/>
        <v>250602.79222753999</v>
      </c>
      <c r="U3253" s="2">
        <f t="shared" si="1722"/>
        <v>999.82308028188504</v>
      </c>
      <c r="V3253" s="2">
        <f t="shared" si="1723"/>
        <v>104700.18964101335</v>
      </c>
      <c r="W3253" s="2">
        <f t="shared" si="1724"/>
        <v>269702.7212537952</v>
      </c>
      <c r="X3253" s="17">
        <f t="shared" si="1725"/>
        <v>0</v>
      </c>
      <c r="Y3253" s="2">
        <f t="shared" si="1726"/>
        <v>0</v>
      </c>
      <c r="Z3253" s="72">
        <f t="shared" si="1727"/>
        <v>0</v>
      </c>
      <c r="AA3253" s="2">
        <f t="shared" si="1746"/>
        <v>0</v>
      </c>
      <c r="AB3253" s="12">
        <f t="shared" si="1735"/>
        <v>4.6600000000000003E-2</v>
      </c>
      <c r="AC3253" s="17">
        <f t="shared" si="1728"/>
        <v>13</v>
      </c>
      <c r="AD3253" s="17">
        <v>252</v>
      </c>
      <c r="AE3253" s="13">
        <f t="shared" si="1739"/>
        <v>1.0023523999999999</v>
      </c>
      <c r="AF3253" s="2">
        <f t="shared" si="1747"/>
        <v>589.51800843000001</v>
      </c>
      <c r="AG3253" s="2">
        <f t="shared" si="1729"/>
        <v>634.44868147</v>
      </c>
      <c r="AH3253" s="3">
        <f t="shared" si="1730"/>
        <v>0</v>
      </c>
      <c r="AI3253" s="4" t="str">
        <f t="shared" si="1740"/>
        <v>A+J=</v>
      </c>
      <c r="AJ3253" s="11">
        <f t="shared" si="1736"/>
        <v>44424</v>
      </c>
      <c r="AK3253" s="11"/>
      <c r="AL3253" s="4"/>
      <c r="AM3253" s="1"/>
      <c r="AN3253" s="11"/>
      <c r="AO3253" s="1"/>
      <c r="AP3253" s="1"/>
      <c r="AQ3253" s="3"/>
      <c r="AR3253" s="3"/>
      <c r="AS3253" s="6"/>
      <c r="AT3253" s="1"/>
      <c r="AU3253" s="1"/>
      <c r="AV3253" s="1"/>
      <c r="AW3253" s="1"/>
      <c r="AX3253" s="1"/>
      <c r="AY3253" s="1"/>
      <c r="AZ3253" s="1"/>
      <c r="BA3253" s="1"/>
      <c r="BB3253" s="1"/>
    </row>
    <row r="3254" spans="1:54" x14ac:dyDescent="0.2">
      <c r="A3254" s="158">
        <f t="shared" si="1731"/>
        <v>44410</v>
      </c>
      <c r="B3254" s="2">
        <f t="shared" si="1715"/>
        <v>270337.16993526521</v>
      </c>
      <c r="C3254" s="2">
        <f t="shared" si="1732"/>
        <v>164002.70853249999</v>
      </c>
      <c r="D3254" s="2">
        <f>SUM(Y3254:Y$3268)</f>
        <v>1893.4588307900001</v>
      </c>
      <c r="E3254" s="73">
        <f t="shared" si="1716"/>
        <v>162109.24970170998</v>
      </c>
      <c r="F3254" s="88">
        <f t="shared" si="1742"/>
        <v>5739.56</v>
      </c>
      <c r="G3254" s="3">
        <f>IF(AND(N3254=1,N3253&gt;1),VLOOKUP(A3253,[1]Plan1!$BK$81:$BM$259,3),G3253)</f>
        <v>5769.98</v>
      </c>
      <c r="H3254" s="11">
        <f t="shared" si="1743"/>
        <v>44331</v>
      </c>
      <c r="I3254" s="11">
        <f t="shared" si="1744"/>
        <v>44362</v>
      </c>
      <c r="J3254" s="12">
        <f t="shared" si="1717"/>
        <v>5.3000578441551038E-3</v>
      </c>
      <c r="K3254" s="11">
        <f t="shared" si="1733"/>
        <v>44424</v>
      </c>
      <c r="L3254" s="11">
        <f t="shared" si="1718"/>
        <v>44424</v>
      </c>
      <c r="M3254" s="1">
        <f t="shared" si="1737"/>
        <v>23</v>
      </c>
      <c r="N3254" s="1">
        <f t="shared" si="1719"/>
        <v>13</v>
      </c>
      <c r="O3254" s="2">
        <f t="shared" si="1720"/>
        <v>1.00299224</v>
      </c>
      <c r="P3254" s="13">
        <f t="shared" si="1745"/>
        <v>1.0083006699999999</v>
      </c>
      <c r="Q3254" s="13">
        <f t="shared" si="1738"/>
        <v>1.6409517964049432</v>
      </c>
      <c r="R3254" s="2">
        <f t="shared" si="1741"/>
        <v>1.64586191</v>
      </c>
      <c r="S3254" s="2">
        <f t="shared" si="1734"/>
        <v>1.5280405699999999</v>
      </c>
      <c r="T3254" s="2">
        <f t="shared" si="1721"/>
        <v>250602.79222753999</v>
      </c>
      <c r="U3254" s="2">
        <f t="shared" si="1722"/>
        <v>999.82308028188504</v>
      </c>
      <c r="V3254" s="2">
        <f t="shared" si="1723"/>
        <v>104700.18964101335</v>
      </c>
      <c r="W3254" s="2">
        <f t="shared" si="1724"/>
        <v>269702.7212537952</v>
      </c>
      <c r="X3254" s="17">
        <f t="shared" si="1725"/>
        <v>0</v>
      </c>
      <c r="Y3254" s="2">
        <f t="shared" si="1726"/>
        <v>0</v>
      </c>
      <c r="Z3254" s="72">
        <f t="shared" si="1727"/>
        <v>0</v>
      </c>
      <c r="AA3254" s="2">
        <f t="shared" si="1746"/>
        <v>0</v>
      </c>
      <c r="AB3254" s="12">
        <f t="shared" si="1735"/>
        <v>4.6600000000000003E-2</v>
      </c>
      <c r="AC3254" s="17">
        <f t="shared" si="1728"/>
        <v>13</v>
      </c>
      <c r="AD3254" s="17">
        <v>252</v>
      </c>
      <c r="AE3254" s="13">
        <f t="shared" si="1739"/>
        <v>1.0023523999999999</v>
      </c>
      <c r="AF3254" s="2">
        <f t="shared" si="1747"/>
        <v>589.51800843000001</v>
      </c>
      <c r="AG3254" s="2">
        <f t="shared" si="1729"/>
        <v>634.44868147</v>
      </c>
      <c r="AH3254" s="3">
        <f t="shared" si="1730"/>
        <v>0</v>
      </c>
      <c r="AI3254" s="4" t="str">
        <f t="shared" si="1740"/>
        <v>A+J=</v>
      </c>
      <c r="AJ3254" s="11">
        <f t="shared" si="1736"/>
        <v>44424</v>
      </c>
      <c r="AK3254" s="11"/>
      <c r="AL3254" s="4"/>
      <c r="AM3254" s="1"/>
      <c r="AN3254" s="11"/>
      <c r="AO3254" s="1"/>
      <c r="AP3254" s="1"/>
      <c r="AQ3254" s="3"/>
      <c r="AR3254" s="3"/>
      <c r="AS3254" s="6"/>
      <c r="AT3254" s="1"/>
      <c r="AU3254" s="1"/>
      <c r="AV3254" s="1"/>
      <c r="AW3254" s="1"/>
      <c r="AX3254" s="1"/>
      <c r="AY3254" s="1"/>
      <c r="AZ3254" s="1"/>
      <c r="BA3254" s="1"/>
      <c r="BB3254" s="1"/>
    </row>
    <row r="3255" spans="1:54" x14ac:dyDescent="0.2">
      <c r="A3255" s="158">
        <f t="shared" si="1731"/>
        <v>44411</v>
      </c>
      <c r="B3255" s="2">
        <f t="shared" si="1715"/>
        <v>270447.51841210987</v>
      </c>
      <c r="C3255" s="2">
        <f t="shared" si="1732"/>
        <v>164002.70853249999</v>
      </c>
      <c r="D3255" s="2">
        <f>SUM(Y3255:Y$3268)</f>
        <v>1893.4588307900001</v>
      </c>
      <c r="E3255" s="73">
        <f t="shared" si="1716"/>
        <v>162109.24970170998</v>
      </c>
      <c r="F3255" s="88">
        <f t="shared" si="1742"/>
        <v>5739.56</v>
      </c>
      <c r="G3255" s="3">
        <f>IF(AND(N3255=1,N3254&gt;1),VLOOKUP(A3254,[1]Plan1!$BK$81:$BM$259,3),G3254)</f>
        <v>5769.98</v>
      </c>
      <c r="H3255" s="11">
        <f t="shared" si="1743"/>
        <v>44331</v>
      </c>
      <c r="I3255" s="11">
        <f t="shared" si="1744"/>
        <v>44362</v>
      </c>
      <c r="J3255" s="12">
        <f t="shared" si="1717"/>
        <v>5.3000578441551038E-3</v>
      </c>
      <c r="K3255" s="11">
        <f t="shared" si="1733"/>
        <v>44424</v>
      </c>
      <c r="L3255" s="11">
        <f t="shared" si="1718"/>
        <v>44424</v>
      </c>
      <c r="M3255" s="1">
        <f t="shared" si="1737"/>
        <v>23</v>
      </c>
      <c r="N3255" s="1">
        <f t="shared" si="1719"/>
        <v>14</v>
      </c>
      <c r="O3255" s="2">
        <f t="shared" si="1720"/>
        <v>1.00322278</v>
      </c>
      <c r="P3255" s="13">
        <f t="shared" si="1745"/>
        <v>1.0083006699999999</v>
      </c>
      <c r="Q3255" s="13">
        <f t="shared" si="1738"/>
        <v>1.6409517964049432</v>
      </c>
      <c r="R3255" s="2">
        <f t="shared" si="1741"/>
        <v>1.6462402199999999</v>
      </c>
      <c r="S3255" s="2">
        <f t="shared" si="1734"/>
        <v>1.5280405699999999</v>
      </c>
      <c r="T3255" s="2">
        <f t="shared" si="1721"/>
        <v>250602.79222753999</v>
      </c>
      <c r="U3255" s="2">
        <f t="shared" si="1722"/>
        <v>999.82308028188504</v>
      </c>
      <c r="V3255" s="2">
        <f t="shared" si="1723"/>
        <v>104761.51719126798</v>
      </c>
      <c r="W3255" s="2">
        <f t="shared" si="1724"/>
        <v>269764.04880404985</v>
      </c>
      <c r="X3255" s="17">
        <f t="shared" si="1725"/>
        <v>0</v>
      </c>
      <c r="Y3255" s="2">
        <f t="shared" si="1726"/>
        <v>0</v>
      </c>
      <c r="Z3255" s="72">
        <f t="shared" si="1727"/>
        <v>0</v>
      </c>
      <c r="AA3255" s="2">
        <f t="shared" si="1746"/>
        <v>0</v>
      </c>
      <c r="AB3255" s="12">
        <f t="shared" si="1735"/>
        <v>4.6600000000000003E-2</v>
      </c>
      <c r="AC3255" s="17">
        <f t="shared" si="1728"/>
        <v>14</v>
      </c>
      <c r="AD3255" s="17">
        <v>252</v>
      </c>
      <c r="AE3255" s="13">
        <f t="shared" si="1739"/>
        <v>1.002533583</v>
      </c>
      <c r="AF3255" s="2">
        <f t="shared" si="1747"/>
        <v>634.92297413999995</v>
      </c>
      <c r="AG3255" s="2">
        <f t="shared" si="1729"/>
        <v>683.46960806000004</v>
      </c>
      <c r="AH3255" s="3">
        <f t="shared" si="1730"/>
        <v>0</v>
      </c>
      <c r="AI3255" s="4" t="str">
        <f t="shared" si="1740"/>
        <v>A+J=</v>
      </c>
      <c r="AJ3255" s="11">
        <f t="shared" si="1736"/>
        <v>44424</v>
      </c>
      <c r="AK3255" s="11"/>
      <c r="AL3255" s="4"/>
      <c r="AM3255" s="1"/>
      <c r="AN3255" s="11"/>
      <c r="AO3255" s="1"/>
      <c r="AP3255" s="1"/>
      <c r="AQ3255" s="3"/>
      <c r="AR3255" s="3"/>
      <c r="AS3255" s="6"/>
      <c r="AT3255" s="1"/>
      <c r="AU3255" s="1"/>
      <c r="AV3255" s="1"/>
      <c r="AW3255" s="1"/>
      <c r="AX3255" s="1"/>
      <c r="AY3255" s="1"/>
      <c r="AZ3255" s="1"/>
      <c r="BA3255" s="1"/>
      <c r="BB3255" s="1"/>
    </row>
    <row r="3256" spans="1:54" x14ac:dyDescent="0.2">
      <c r="A3256" s="158">
        <f t="shared" si="1731"/>
        <v>44412</v>
      </c>
      <c r="B3256" s="2">
        <f t="shared" si="1715"/>
        <v>270557.91237581702</v>
      </c>
      <c r="C3256" s="2">
        <f t="shared" si="1732"/>
        <v>164002.70853249999</v>
      </c>
      <c r="D3256" s="2">
        <f>SUM(Y3256:Y$3268)</f>
        <v>1893.4588307900001</v>
      </c>
      <c r="E3256" s="73">
        <f t="shared" si="1716"/>
        <v>162109.24970170998</v>
      </c>
      <c r="F3256" s="88">
        <f t="shared" si="1742"/>
        <v>5739.56</v>
      </c>
      <c r="G3256" s="3">
        <f>IF(AND(N3256=1,N3255&gt;1),VLOOKUP(A3255,[1]Plan1!$BK$81:$BM$259,3),G3255)</f>
        <v>5769.98</v>
      </c>
      <c r="H3256" s="11">
        <f t="shared" si="1743"/>
        <v>44331</v>
      </c>
      <c r="I3256" s="11">
        <f t="shared" si="1744"/>
        <v>44362</v>
      </c>
      <c r="J3256" s="12">
        <f t="shared" si="1717"/>
        <v>5.3000578441551038E-3</v>
      </c>
      <c r="K3256" s="11">
        <f t="shared" si="1733"/>
        <v>44424</v>
      </c>
      <c r="L3256" s="11">
        <f t="shared" si="1718"/>
        <v>44424</v>
      </c>
      <c r="M3256" s="1">
        <f t="shared" si="1737"/>
        <v>23</v>
      </c>
      <c r="N3256" s="1">
        <f t="shared" si="1719"/>
        <v>15</v>
      </c>
      <c r="O3256" s="2">
        <f t="shared" si="1720"/>
        <v>1.0034533800000001</v>
      </c>
      <c r="P3256" s="13">
        <f t="shared" si="1745"/>
        <v>1.0083006699999999</v>
      </c>
      <c r="Q3256" s="13">
        <f t="shared" si="1738"/>
        <v>1.6409517964049432</v>
      </c>
      <c r="R3256" s="2">
        <f t="shared" si="1741"/>
        <v>1.6466186199999999</v>
      </c>
      <c r="S3256" s="2">
        <f t="shared" si="1734"/>
        <v>1.5280405699999999</v>
      </c>
      <c r="T3256" s="2">
        <f t="shared" si="1721"/>
        <v>250602.79222753999</v>
      </c>
      <c r="U3256" s="2">
        <f t="shared" si="1722"/>
        <v>999.82308028188504</v>
      </c>
      <c r="V3256" s="2">
        <f t="shared" si="1723"/>
        <v>104822.85933135511</v>
      </c>
      <c r="W3256" s="2">
        <f t="shared" si="1724"/>
        <v>269825.39094413701</v>
      </c>
      <c r="X3256" s="17">
        <f t="shared" si="1725"/>
        <v>0</v>
      </c>
      <c r="Y3256" s="2">
        <f t="shared" si="1726"/>
        <v>0</v>
      </c>
      <c r="Z3256" s="72">
        <f t="shared" si="1727"/>
        <v>0</v>
      </c>
      <c r="AA3256" s="2">
        <f t="shared" si="1746"/>
        <v>0</v>
      </c>
      <c r="AB3256" s="12">
        <f t="shared" si="1735"/>
        <v>4.6600000000000003E-2</v>
      </c>
      <c r="AC3256" s="17">
        <f t="shared" si="1728"/>
        <v>15</v>
      </c>
      <c r="AD3256" s="17">
        <v>252</v>
      </c>
      <c r="AE3256" s="13">
        <f t="shared" si="1739"/>
        <v>1.002714798</v>
      </c>
      <c r="AF3256" s="2">
        <f t="shared" si="1747"/>
        <v>680.33595912999999</v>
      </c>
      <c r="AG3256" s="2">
        <f t="shared" si="1729"/>
        <v>732.52143167999998</v>
      </c>
      <c r="AH3256" s="3">
        <f t="shared" si="1730"/>
        <v>0</v>
      </c>
      <c r="AI3256" s="4" t="str">
        <f t="shared" si="1740"/>
        <v>A+J=</v>
      </c>
      <c r="AJ3256" s="11">
        <f t="shared" si="1736"/>
        <v>44424</v>
      </c>
      <c r="AK3256" s="11"/>
      <c r="AL3256" s="4"/>
      <c r="AM3256" s="1"/>
      <c r="AN3256" s="11"/>
      <c r="AO3256" s="1"/>
      <c r="AP3256" s="1"/>
      <c r="AQ3256" s="3"/>
      <c r="AR3256" s="3"/>
      <c r="AS3256" s="6"/>
      <c r="AT3256" s="1"/>
      <c r="AU3256" s="1"/>
      <c r="AV3256" s="1"/>
      <c r="AW3256" s="1"/>
      <c r="AX3256" s="1"/>
      <c r="AY3256" s="1"/>
      <c r="AZ3256" s="1"/>
      <c r="BA3256" s="1"/>
      <c r="BB3256" s="1"/>
    </row>
    <row r="3257" spans="1:54" x14ac:dyDescent="0.2">
      <c r="A3257" s="158">
        <f t="shared" si="1731"/>
        <v>44413</v>
      </c>
      <c r="B3257" s="2">
        <f t="shared" si="1715"/>
        <v>270668.34912842157</v>
      </c>
      <c r="C3257" s="2">
        <f t="shared" si="1732"/>
        <v>164002.70853249999</v>
      </c>
      <c r="D3257" s="2">
        <f>SUM(Y3257:Y$3268)</f>
        <v>1893.4588307900001</v>
      </c>
      <c r="E3257" s="73">
        <f t="shared" si="1716"/>
        <v>162109.24970170998</v>
      </c>
      <c r="F3257" s="88">
        <f t="shared" si="1742"/>
        <v>5739.56</v>
      </c>
      <c r="G3257" s="3">
        <f>IF(AND(N3257=1,N3256&gt;1),VLOOKUP(A3256,[1]Plan1!$BK$81:$BM$259,3),G3256)</f>
        <v>5769.98</v>
      </c>
      <c r="H3257" s="11">
        <f t="shared" si="1743"/>
        <v>44331</v>
      </c>
      <c r="I3257" s="11">
        <f t="shared" si="1744"/>
        <v>44362</v>
      </c>
      <c r="J3257" s="12">
        <f t="shared" si="1717"/>
        <v>5.3000578441551038E-3</v>
      </c>
      <c r="K3257" s="11">
        <f t="shared" si="1733"/>
        <v>44424</v>
      </c>
      <c r="L3257" s="11">
        <f t="shared" si="1718"/>
        <v>44424</v>
      </c>
      <c r="M3257" s="1">
        <f t="shared" si="1737"/>
        <v>23</v>
      </c>
      <c r="N3257" s="1">
        <f t="shared" si="1719"/>
        <v>16</v>
      </c>
      <c r="O3257" s="2">
        <f t="shared" si="1720"/>
        <v>1.0036840199999999</v>
      </c>
      <c r="P3257" s="13">
        <f t="shared" si="1745"/>
        <v>1.0083006699999999</v>
      </c>
      <c r="Q3257" s="13">
        <f t="shared" si="1738"/>
        <v>1.6409517964049432</v>
      </c>
      <c r="R3257" s="2">
        <f t="shared" si="1741"/>
        <v>1.6469970899999999</v>
      </c>
      <c r="S3257" s="2">
        <f t="shared" si="1734"/>
        <v>1.5280405699999999</v>
      </c>
      <c r="T3257" s="2">
        <f t="shared" si="1721"/>
        <v>250602.79222753999</v>
      </c>
      <c r="U3257" s="2">
        <f t="shared" si="1722"/>
        <v>999.82308028188504</v>
      </c>
      <c r="V3257" s="2">
        <f t="shared" si="1723"/>
        <v>104884.21281908972</v>
      </c>
      <c r="W3257" s="2">
        <f t="shared" si="1724"/>
        <v>269886.74443187157</v>
      </c>
      <c r="X3257" s="17">
        <f t="shared" si="1725"/>
        <v>0</v>
      </c>
      <c r="Y3257" s="2">
        <f t="shared" si="1726"/>
        <v>0</v>
      </c>
      <c r="Z3257" s="72">
        <f t="shared" si="1727"/>
        <v>0</v>
      </c>
      <c r="AA3257" s="2">
        <f t="shared" si="1746"/>
        <v>0</v>
      </c>
      <c r="AB3257" s="12">
        <f t="shared" si="1735"/>
        <v>4.6600000000000003E-2</v>
      </c>
      <c r="AC3257" s="17">
        <f t="shared" si="1728"/>
        <v>16</v>
      </c>
      <c r="AD3257" s="17">
        <v>252</v>
      </c>
      <c r="AE3257" s="13">
        <f t="shared" si="1739"/>
        <v>1.0028960469999999</v>
      </c>
      <c r="AF3257" s="2">
        <f t="shared" si="1747"/>
        <v>725.75746461999995</v>
      </c>
      <c r="AG3257" s="2">
        <f t="shared" si="1729"/>
        <v>781.60469654999997</v>
      </c>
      <c r="AH3257" s="3">
        <f t="shared" si="1730"/>
        <v>0</v>
      </c>
      <c r="AI3257" s="4" t="str">
        <f t="shared" si="1740"/>
        <v>A+J=</v>
      </c>
      <c r="AJ3257" s="11">
        <f t="shared" si="1736"/>
        <v>44424</v>
      </c>
      <c r="AK3257" s="11"/>
      <c r="AL3257" s="4"/>
      <c r="AM3257" s="1"/>
      <c r="AN3257" s="11"/>
      <c r="AO3257" s="1"/>
      <c r="AP3257" s="1"/>
      <c r="AQ3257" s="3"/>
      <c r="AR3257" s="3"/>
      <c r="AS3257" s="6"/>
      <c r="AT3257" s="1"/>
      <c r="AU3257" s="1"/>
      <c r="AV3257" s="1"/>
      <c r="AW3257" s="1"/>
      <c r="AX3257" s="1"/>
      <c r="AY3257" s="1"/>
      <c r="AZ3257" s="1"/>
      <c r="BA3257" s="1"/>
      <c r="BB3257" s="1"/>
    </row>
    <row r="3258" spans="1:54" x14ac:dyDescent="0.2">
      <c r="A3258" s="158">
        <f t="shared" si="1731"/>
        <v>44414</v>
      </c>
      <c r="B3258" s="2">
        <f t="shared" si="1715"/>
        <v>270778.83464676363</v>
      </c>
      <c r="C3258" s="2">
        <f t="shared" si="1732"/>
        <v>164002.70853249999</v>
      </c>
      <c r="D3258" s="2">
        <f>SUM(Y3258:Y$3268)</f>
        <v>1893.4588307900001</v>
      </c>
      <c r="E3258" s="73">
        <f t="shared" si="1716"/>
        <v>162109.24970170998</v>
      </c>
      <c r="F3258" s="88">
        <f t="shared" si="1742"/>
        <v>5739.56</v>
      </c>
      <c r="G3258" s="3">
        <f>IF(AND(N3258=1,N3257&gt;1),VLOOKUP(A3257,[1]Plan1!$BK$81:$BM$259,3),G3257)</f>
        <v>5769.98</v>
      </c>
      <c r="H3258" s="11">
        <f t="shared" si="1743"/>
        <v>44331</v>
      </c>
      <c r="I3258" s="11">
        <f t="shared" si="1744"/>
        <v>44362</v>
      </c>
      <c r="J3258" s="12">
        <f t="shared" si="1717"/>
        <v>5.3000578441551038E-3</v>
      </c>
      <c r="K3258" s="11">
        <f t="shared" si="1733"/>
        <v>44424</v>
      </c>
      <c r="L3258" s="11">
        <f t="shared" si="1718"/>
        <v>44424</v>
      </c>
      <c r="M3258" s="1">
        <f t="shared" si="1737"/>
        <v>23</v>
      </c>
      <c r="N3258" s="1">
        <f t="shared" si="1719"/>
        <v>17</v>
      </c>
      <c r="O3258" s="2">
        <f t="shared" si="1720"/>
        <v>1.00391473</v>
      </c>
      <c r="P3258" s="13">
        <f t="shared" si="1745"/>
        <v>1.0083006699999999</v>
      </c>
      <c r="Q3258" s="13">
        <f t="shared" si="1738"/>
        <v>1.6409517964049432</v>
      </c>
      <c r="R3258" s="2">
        <f t="shared" si="1741"/>
        <v>1.64737567</v>
      </c>
      <c r="S3258" s="2">
        <f t="shared" si="1734"/>
        <v>1.5280405699999999</v>
      </c>
      <c r="T3258" s="2">
        <f t="shared" si="1721"/>
        <v>250602.79222753999</v>
      </c>
      <c r="U3258" s="2">
        <f t="shared" si="1722"/>
        <v>999.82308028188504</v>
      </c>
      <c r="V3258" s="2">
        <f t="shared" si="1723"/>
        <v>104945.58413884179</v>
      </c>
      <c r="W3258" s="2">
        <f t="shared" si="1724"/>
        <v>269948.11575162364</v>
      </c>
      <c r="X3258" s="17">
        <f t="shared" si="1725"/>
        <v>0</v>
      </c>
      <c r="Y3258" s="2">
        <f t="shared" si="1726"/>
        <v>0</v>
      </c>
      <c r="Z3258" s="72">
        <f t="shared" si="1727"/>
        <v>0</v>
      </c>
      <c r="AA3258" s="2">
        <f t="shared" si="1746"/>
        <v>0</v>
      </c>
      <c r="AB3258" s="12">
        <f t="shared" si="1735"/>
        <v>4.6600000000000003E-2</v>
      </c>
      <c r="AC3258" s="17">
        <f t="shared" si="1728"/>
        <v>17</v>
      </c>
      <c r="AD3258" s="17">
        <v>252</v>
      </c>
      <c r="AE3258" s="13">
        <f t="shared" si="1739"/>
        <v>1.003077328</v>
      </c>
      <c r="AF3258" s="2">
        <f t="shared" si="1747"/>
        <v>771.18698940000002</v>
      </c>
      <c r="AG3258" s="2">
        <f t="shared" si="1729"/>
        <v>830.71889513999997</v>
      </c>
      <c r="AH3258" s="3">
        <f t="shared" si="1730"/>
        <v>0</v>
      </c>
      <c r="AI3258" s="4" t="str">
        <f t="shared" si="1740"/>
        <v>A+J=</v>
      </c>
      <c r="AJ3258" s="11">
        <f t="shared" si="1736"/>
        <v>44424</v>
      </c>
      <c r="AK3258" s="11"/>
      <c r="AL3258" s="4"/>
      <c r="AM3258" s="1"/>
      <c r="AN3258" s="11"/>
      <c r="AO3258" s="1"/>
      <c r="AP3258" s="1"/>
      <c r="AQ3258" s="3"/>
      <c r="AR3258" s="3"/>
      <c r="AS3258" s="6"/>
      <c r="AT3258" s="1"/>
      <c r="AU3258" s="1"/>
      <c r="AV3258" s="1"/>
      <c r="AW3258" s="1"/>
      <c r="AX3258" s="1"/>
      <c r="AY3258" s="1"/>
      <c r="AZ3258" s="1"/>
      <c r="BA3258" s="1"/>
      <c r="BB3258" s="1"/>
    </row>
    <row r="3259" spans="1:54" x14ac:dyDescent="0.2">
      <c r="A3259" s="158">
        <f t="shared" si="1731"/>
        <v>44415</v>
      </c>
      <c r="B3259" s="2">
        <f t="shared" si="1715"/>
        <v>270889.36271096324</v>
      </c>
      <c r="C3259" s="2">
        <f t="shared" si="1732"/>
        <v>164002.70853249999</v>
      </c>
      <c r="D3259" s="2">
        <f>SUM(Y3259:Y$3268)</f>
        <v>1893.4588307900001</v>
      </c>
      <c r="E3259" s="73">
        <f t="shared" si="1716"/>
        <v>162109.24970170998</v>
      </c>
      <c r="F3259" s="88">
        <f t="shared" si="1742"/>
        <v>5739.56</v>
      </c>
      <c r="G3259" s="3">
        <f>IF(AND(N3259=1,N3258&gt;1),VLOOKUP(A3258,[1]Plan1!$BK$81:$BM$259,3),G3258)</f>
        <v>5769.98</v>
      </c>
      <c r="H3259" s="11">
        <f t="shared" si="1743"/>
        <v>44331</v>
      </c>
      <c r="I3259" s="11">
        <f t="shared" si="1744"/>
        <v>44362</v>
      </c>
      <c r="J3259" s="12">
        <f t="shared" si="1717"/>
        <v>5.3000578441551038E-3</v>
      </c>
      <c r="K3259" s="11">
        <f t="shared" si="1733"/>
        <v>44424</v>
      </c>
      <c r="L3259" s="11">
        <f t="shared" si="1718"/>
        <v>44424</v>
      </c>
      <c r="M3259" s="1">
        <f t="shared" si="1737"/>
        <v>23</v>
      </c>
      <c r="N3259" s="1">
        <f t="shared" si="1719"/>
        <v>18</v>
      </c>
      <c r="O3259" s="2">
        <f t="shared" si="1720"/>
        <v>1.00414548</v>
      </c>
      <c r="P3259" s="13">
        <f t="shared" si="1745"/>
        <v>1.0083006699999999</v>
      </c>
      <c r="Q3259" s="13">
        <f t="shared" si="1738"/>
        <v>1.6409517964049432</v>
      </c>
      <c r="R3259" s="2">
        <f t="shared" si="1741"/>
        <v>1.64775432</v>
      </c>
      <c r="S3259" s="2">
        <f t="shared" si="1734"/>
        <v>1.5280405699999999</v>
      </c>
      <c r="T3259" s="2">
        <f t="shared" si="1721"/>
        <v>250602.79222753999</v>
      </c>
      <c r="U3259" s="2">
        <f t="shared" si="1722"/>
        <v>999.82308028188504</v>
      </c>
      <c r="V3259" s="2">
        <f t="shared" si="1723"/>
        <v>105006.96680624135</v>
      </c>
      <c r="W3259" s="2">
        <f t="shared" si="1724"/>
        <v>270009.49841902324</v>
      </c>
      <c r="X3259" s="17">
        <f t="shared" si="1725"/>
        <v>0</v>
      </c>
      <c r="Y3259" s="2">
        <f t="shared" si="1726"/>
        <v>0</v>
      </c>
      <c r="Z3259" s="72">
        <f t="shared" si="1727"/>
        <v>0</v>
      </c>
      <c r="AA3259" s="2">
        <f t="shared" si="1746"/>
        <v>0</v>
      </c>
      <c r="AB3259" s="12">
        <f t="shared" si="1735"/>
        <v>4.6600000000000003E-2</v>
      </c>
      <c r="AC3259" s="17">
        <f t="shared" si="1728"/>
        <v>18</v>
      </c>
      <c r="AD3259" s="17">
        <v>252</v>
      </c>
      <c r="AE3259" s="13">
        <f t="shared" si="1739"/>
        <v>1.003258642</v>
      </c>
      <c r="AF3259" s="2">
        <f t="shared" si="1747"/>
        <v>816.62478406000002</v>
      </c>
      <c r="AG3259" s="2">
        <f t="shared" si="1729"/>
        <v>879.86429194000004</v>
      </c>
      <c r="AH3259" s="3">
        <f t="shared" si="1730"/>
        <v>0</v>
      </c>
      <c r="AI3259" s="4" t="str">
        <f t="shared" si="1740"/>
        <v>A+J=</v>
      </c>
      <c r="AJ3259" s="11">
        <f t="shared" si="1736"/>
        <v>44424</v>
      </c>
      <c r="AK3259" s="11"/>
      <c r="AL3259" s="4"/>
      <c r="AM3259" s="1"/>
      <c r="AN3259" s="11"/>
      <c r="AO3259" s="1"/>
      <c r="AP3259" s="1"/>
      <c r="AQ3259" s="3"/>
      <c r="AR3259" s="3"/>
      <c r="AS3259" s="6"/>
      <c r="AT3259" s="1"/>
      <c r="AU3259" s="1"/>
      <c r="AV3259" s="1"/>
      <c r="AW3259" s="1"/>
      <c r="AX3259" s="1"/>
      <c r="AY3259" s="1"/>
      <c r="AZ3259" s="1"/>
      <c r="BA3259" s="1"/>
      <c r="BB3259" s="1"/>
    </row>
    <row r="3260" spans="1:54" x14ac:dyDescent="0.2">
      <c r="A3260" s="158">
        <f t="shared" si="1731"/>
        <v>44416</v>
      </c>
      <c r="B3260" s="2">
        <f t="shared" si="1715"/>
        <v>270889.36271096324</v>
      </c>
      <c r="C3260" s="2">
        <f t="shared" si="1732"/>
        <v>164002.70853249999</v>
      </c>
      <c r="D3260" s="2">
        <f>SUM(Y3260:Y$3268)</f>
        <v>1893.4588307900001</v>
      </c>
      <c r="E3260" s="73">
        <f t="shared" si="1716"/>
        <v>162109.24970170998</v>
      </c>
      <c r="F3260" s="88">
        <f t="shared" si="1742"/>
        <v>5739.56</v>
      </c>
      <c r="G3260" s="3">
        <f>IF(AND(N3260=1,N3259&gt;1),VLOOKUP(A3259,[1]Plan1!$BK$81:$BM$259,3),G3259)</f>
        <v>5769.98</v>
      </c>
      <c r="H3260" s="11">
        <f t="shared" si="1743"/>
        <v>44331</v>
      </c>
      <c r="I3260" s="11">
        <f t="shared" si="1744"/>
        <v>44362</v>
      </c>
      <c r="J3260" s="12">
        <f t="shared" si="1717"/>
        <v>5.3000578441551038E-3</v>
      </c>
      <c r="K3260" s="11">
        <f t="shared" si="1733"/>
        <v>44424</v>
      </c>
      <c r="L3260" s="11">
        <f t="shared" si="1718"/>
        <v>44424</v>
      </c>
      <c r="M3260" s="1">
        <f t="shared" si="1737"/>
        <v>23</v>
      </c>
      <c r="N3260" s="1">
        <f t="shared" si="1719"/>
        <v>18</v>
      </c>
      <c r="O3260" s="2">
        <f t="shared" si="1720"/>
        <v>1.00414548</v>
      </c>
      <c r="P3260" s="13">
        <f t="shared" si="1745"/>
        <v>1.0083006699999999</v>
      </c>
      <c r="Q3260" s="13">
        <f t="shared" si="1738"/>
        <v>1.6409517964049432</v>
      </c>
      <c r="R3260" s="2">
        <f t="shared" si="1741"/>
        <v>1.64775432</v>
      </c>
      <c r="S3260" s="2">
        <f t="shared" si="1734"/>
        <v>1.5280405699999999</v>
      </c>
      <c r="T3260" s="2">
        <f t="shared" si="1721"/>
        <v>250602.79222753999</v>
      </c>
      <c r="U3260" s="2">
        <f t="shared" si="1722"/>
        <v>999.82308028188504</v>
      </c>
      <c r="V3260" s="2">
        <f t="shared" si="1723"/>
        <v>105006.96680624135</v>
      </c>
      <c r="W3260" s="2">
        <f t="shared" si="1724"/>
        <v>270009.49841902324</v>
      </c>
      <c r="X3260" s="17">
        <f t="shared" si="1725"/>
        <v>0</v>
      </c>
      <c r="Y3260" s="2">
        <f t="shared" si="1726"/>
        <v>0</v>
      </c>
      <c r="Z3260" s="72">
        <f t="shared" si="1727"/>
        <v>0</v>
      </c>
      <c r="AA3260" s="2">
        <f t="shared" si="1746"/>
        <v>0</v>
      </c>
      <c r="AB3260" s="12">
        <f t="shared" si="1735"/>
        <v>4.6600000000000003E-2</v>
      </c>
      <c r="AC3260" s="17">
        <f t="shared" si="1728"/>
        <v>18</v>
      </c>
      <c r="AD3260" s="17">
        <v>252</v>
      </c>
      <c r="AE3260" s="13">
        <f t="shared" si="1739"/>
        <v>1.003258642</v>
      </c>
      <c r="AF3260" s="2">
        <f t="shared" si="1747"/>
        <v>816.62478406000002</v>
      </c>
      <c r="AG3260" s="2">
        <f t="shared" si="1729"/>
        <v>879.86429194000004</v>
      </c>
      <c r="AH3260" s="3">
        <f t="shared" si="1730"/>
        <v>0</v>
      </c>
      <c r="AI3260" s="4" t="str">
        <f t="shared" si="1740"/>
        <v>A+J=</v>
      </c>
      <c r="AJ3260" s="11">
        <f t="shared" si="1736"/>
        <v>44424</v>
      </c>
      <c r="AK3260" s="11"/>
      <c r="AL3260" s="4"/>
      <c r="AM3260" s="1"/>
      <c r="AN3260" s="11"/>
      <c r="AO3260" s="1"/>
      <c r="AP3260" s="1"/>
      <c r="AQ3260" s="3"/>
      <c r="AR3260" s="3"/>
      <c r="AS3260" s="6"/>
      <c r="AT3260" s="1"/>
      <c r="AU3260" s="1"/>
      <c r="AV3260" s="1"/>
      <c r="AW3260" s="1"/>
      <c r="AX3260" s="1"/>
      <c r="AY3260" s="1"/>
      <c r="AZ3260" s="1"/>
      <c r="BA3260" s="1"/>
      <c r="BB3260" s="1"/>
    </row>
    <row r="3261" spans="1:54" x14ac:dyDescent="0.2">
      <c r="A3261" s="158">
        <f t="shared" si="1731"/>
        <v>44417</v>
      </c>
      <c r="B3261" s="2">
        <f t="shared" si="1715"/>
        <v>270889.36271096324</v>
      </c>
      <c r="C3261" s="2">
        <f t="shared" si="1732"/>
        <v>164002.70853249999</v>
      </c>
      <c r="D3261" s="2">
        <f>SUM(Y3261:Y$3268)</f>
        <v>1893.4588307900001</v>
      </c>
      <c r="E3261" s="73">
        <f t="shared" si="1716"/>
        <v>162109.24970170998</v>
      </c>
      <c r="F3261" s="88">
        <f t="shared" si="1742"/>
        <v>5739.56</v>
      </c>
      <c r="G3261" s="3">
        <f>IF(AND(N3261=1,N3260&gt;1),VLOOKUP(A3260,[1]Plan1!$BK$81:$BM$259,3),G3260)</f>
        <v>5769.98</v>
      </c>
      <c r="H3261" s="11">
        <f t="shared" si="1743"/>
        <v>44331</v>
      </c>
      <c r="I3261" s="11">
        <f t="shared" si="1744"/>
        <v>44362</v>
      </c>
      <c r="J3261" s="12">
        <f t="shared" si="1717"/>
        <v>5.3000578441551038E-3</v>
      </c>
      <c r="K3261" s="11">
        <f t="shared" si="1733"/>
        <v>44424</v>
      </c>
      <c r="L3261" s="11">
        <f t="shared" si="1718"/>
        <v>44424</v>
      </c>
      <c r="M3261" s="1">
        <f t="shared" si="1737"/>
        <v>23</v>
      </c>
      <c r="N3261" s="1">
        <f t="shared" si="1719"/>
        <v>18</v>
      </c>
      <c r="O3261" s="2">
        <f t="shared" si="1720"/>
        <v>1.00414548</v>
      </c>
      <c r="P3261" s="13">
        <f t="shared" si="1745"/>
        <v>1.0083006699999999</v>
      </c>
      <c r="Q3261" s="13">
        <f t="shared" si="1738"/>
        <v>1.6409517964049432</v>
      </c>
      <c r="R3261" s="2">
        <f t="shared" si="1741"/>
        <v>1.64775432</v>
      </c>
      <c r="S3261" s="2">
        <f t="shared" si="1734"/>
        <v>1.5280405699999999</v>
      </c>
      <c r="T3261" s="2">
        <f t="shared" si="1721"/>
        <v>250602.79222753999</v>
      </c>
      <c r="U3261" s="2">
        <f t="shared" si="1722"/>
        <v>999.82308028188504</v>
      </c>
      <c r="V3261" s="2">
        <f t="shared" si="1723"/>
        <v>105006.96680624135</v>
      </c>
      <c r="W3261" s="2">
        <f t="shared" si="1724"/>
        <v>270009.49841902324</v>
      </c>
      <c r="X3261" s="17">
        <f t="shared" si="1725"/>
        <v>0</v>
      </c>
      <c r="Y3261" s="2">
        <f t="shared" si="1726"/>
        <v>0</v>
      </c>
      <c r="Z3261" s="72">
        <f t="shared" si="1727"/>
        <v>0</v>
      </c>
      <c r="AA3261" s="2">
        <f t="shared" si="1746"/>
        <v>0</v>
      </c>
      <c r="AB3261" s="12">
        <f t="shared" si="1735"/>
        <v>4.6600000000000003E-2</v>
      </c>
      <c r="AC3261" s="17">
        <f t="shared" si="1728"/>
        <v>18</v>
      </c>
      <c r="AD3261" s="17">
        <v>252</v>
      </c>
      <c r="AE3261" s="13">
        <f t="shared" si="1739"/>
        <v>1.003258642</v>
      </c>
      <c r="AF3261" s="2">
        <f t="shared" si="1747"/>
        <v>816.62478406000002</v>
      </c>
      <c r="AG3261" s="2">
        <f t="shared" si="1729"/>
        <v>879.86429194000004</v>
      </c>
      <c r="AH3261" s="3">
        <f t="shared" si="1730"/>
        <v>0</v>
      </c>
      <c r="AI3261" s="4" t="str">
        <f t="shared" si="1740"/>
        <v>A+J=</v>
      </c>
      <c r="AJ3261" s="11">
        <f t="shared" si="1736"/>
        <v>44424</v>
      </c>
      <c r="AK3261" s="11"/>
      <c r="AL3261" s="4"/>
      <c r="AM3261" s="1"/>
      <c r="AN3261" s="11"/>
      <c r="AO3261" s="1"/>
      <c r="AP3261" s="1"/>
      <c r="AQ3261" s="3"/>
      <c r="AR3261" s="3"/>
      <c r="AS3261" s="6"/>
      <c r="AT3261" s="1"/>
      <c r="AU3261" s="1"/>
      <c r="AV3261" s="1"/>
      <c r="AW3261" s="1"/>
      <c r="AX3261" s="1"/>
      <c r="AY3261" s="1"/>
      <c r="AZ3261" s="1"/>
      <c r="BA3261" s="1"/>
      <c r="BB3261" s="1"/>
    </row>
    <row r="3262" spans="1:54" x14ac:dyDescent="0.2">
      <c r="A3262" s="158">
        <f t="shared" si="1731"/>
        <v>44418</v>
      </c>
      <c r="B3262" s="2">
        <f t="shared" si="1715"/>
        <v>270999.93794319779</v>
      </c>
      <c r="C3262" s="2">
        <f t="shared" si="1732"/>
        <v>164002.70853249999</v>
      </c>
      <c r="D3262" s="2">
        <f>SUM(Y3262:Y$3268)</f>
        <v>1893.4588307900001</v>
      </c>
      <c r="E3262" s="73">
        <f t="shared" si="1716"/>
        <v>162109.24970170998</v>
      </c>
      <c r="F3262" s="88">
        <f t="shared" si="1742"/>
        <v>5739.56</v>
      </c>
      <c r="G3262" s="3">
        <f>IF(AND(N3262=1,N3261&gt;1),VLOOKUP(A3261,[1]Plan1!$BK$81:$BM$259,3),G3261)</f>
        <v>5769.98</v>
      </c>
      <c r="H3262" s="11">
        <f t="shared" si="1743"/>
        <v>44331</v>
      </c>
      <c r="I3262" s="11">
        <f t="shared" si="1744"/>
        <v>44362</v>
      </c>
      <c r="J3262" s="12">
        <f t="shared" si="1717"/>
        <v>5.3000578441551038E-3</v>
      </c>
      <c r="K3262" s="11">
        <f t="shared" si="1733"/>
        <v>44424</v>
      </c>
      <c r="L3262" s="11">
        <f t="shared" si="1718"/>
        <v>44424</v>
      </c>
      <c r="M3262" s="1">
        <f t="shared" si="1737"/>
        <v>23</v>
      </c>
      <c r="N3262" s="1">
        <f t="shared" si="1719"/>
        <v>19</v>
      </c>
      <c r="O3262" s="2">
        <f t="shared" si="1720"/>
        <v>1.0043762899999999</v>
      </c>
      <c r="P3262" s="13">
        <f t="shared" si="1745"/>
        <v>1.0083006699999999</v>
      </c>
      <c r="Q3262" s="13">
        <f t="shared" si="1738"/>
        <v>1.6409517964049432</v>
      </c>
      <c r="R3262" s="2">
        <f t="shared" si="1741"/>
        <v>1.6481330700000001</v>
      </c>
      <c r="S3262" s="2">
        <f t="shared" si="1734"/>
        <v>1.5280405699999999</v>
      </c>
      <c r="T3262" s="2">
        <f t="shared" si="1721"/>
        <v>250602.79222753999</v>
      </c>
      <c r="U3262" s="2">
        <f t="shared" si="1722"/>
        <v>999.82308028188504</v>
      </c>
      <c r="V3262" s="2">
        <f t="shared" si="1723"/>
        <v>105068.36568456588</v>
      </c>
      <c r="W3262" s="2">
        <f t="shared" si="1724"/>
        <v>270070.89729734778</v>
      </c>
      <c r="X3262" s="17">
        <f t="shared" si="1725"/>
        <v>0</v>
      </c>
      <c r="Y3262" s="2">
        <f t="shared" si="1726"/>
        <v>0</v>
      </c>
      <c r="Z3262" s="72">
        <f t="shared" si="1727"/>
        <v>0</v>
      </c>
      <c r="AA3262" s="2">
        <f t="shared" si="1746"/>
        <v>0</v>
      </c>
      <c r="AB3262" s="12">
        <f t="shared" si="1735"/>
        <v>4.6600000000000003E-2</v>
      </c>
      <c r="AC3262" s="17">
        <f t="shared" si="1728"/>
        <v>19</v>
      </c>
      <c r="AD3262" s="17">
        <v>252</v>
      </c>
      <c r="AE3262" s="13">
        <f t="shared" si="1739"/>
        <v>1.003439988</v>
      </c>
      <c r="AF3262" s="2">
        <f t="shared" si="1747"/>
        <v>862.07059802000003</v>
      </c>
      <c r="AG3262" s="2">
        <f t="shared" si="1729"/>
        <v>929.04064585000003</v>
      </c>
      <c r="AH3262" s="3">
        <f t="shared" si="1730"/>
        <v>0</v>
      </c>
      <c r="AI3262" s="4" t="str">
        <f t="shared" si="1740"/>
        <v>A+J=</v>
      </c>
      <c r="AJ3262" s="11">
        <f t="shared" si="1736"/>
        <v>44424</v>
      </c>
      <c r="AK3262" s="11"/>
      <c r="AL3262" s="4"/>
      <c r="AM3262" s="1"/>
      <c r="AN3262" s="11"/>
      <c r="AO3262" s="1"/>
      <c r="AP3262" s="1"/>
      <c r="AQ3262" s="3"/>
      <c r="AR3262" s="3"/>
      <c r="AS3262" s="6"/>
      <c r="AT3262" s="1"/>
      <c r="AU3262" s="1"/>
      <c r="AV3262" s="1"/>
      <c r="AW3262" s="1"/>
      <c r="AX3262" s="1"/>
      <c r="AY3262" s="1"/>
      <c r="AZ3262" s="1"/>
      <c r="BA3262" s="1"/>
      <c r="BB3262" s="1"/>
    </row>
    <row r="3263" spans="1:54" x14ac:dyDescent="0.2">
      <c r="A3263" s="158">
        <f t="shared" si="1731"/>
        <v>44419</v>
      </c>
      <c r="B3263" s="2">
        <f t="shared" si="1715"/>
        <v>271110.55764451221</v>
      </c>
      <c r="C3263" s="2">
        <f t="shared" si="1732"/>
        <v>164002.70853249999</v>
      </c>
      <c r="D3263" s="2">
        <f>SUM(Y3263:Y$3268)</f>
        <v>1893.4588307900001</v>
      </c>
      <c r="E3263" s="73">
        <f t="shared" si="1716"/>
        <v>162109.24970170998</v>
      </c>
      <c r="F3263" s="88">
        <f t="shared" si="1742"/>
        <v>5739.56</v>
      </c>
      <c r="G3263" s="3">
        <f>IF(AND(N3263=1,N3262&gt;1),VLOOKUP(A3262,[1]Plan1!$BK$81:$BM$259,3),G3262)</f>
        <v>5769.98</v>
      </c>
      <c r="H3263" s="11">
        <f t="shared" si="1743"/>
        <v>44331</v>
      </c>
      <c r="I3263" s="11">
        <f t="shared" si="1744"/>
        <v>44362</v>
      </c>
      <c r="J3263" s="12">
        <f t="shared" si="1717"/>
        <v>5.3000578441551038E-3</v>
      </c>
      <c r="K3263" s="11">
        <f t="shared" si="1733"/>
        <v>44424</v>
      </c>
      <c r="L3263" s="11">
        <f t="shared" si="1718"/>
        <v>44424</v>
      </c>
      <c r="M3263" s="1">
        <f t="shared" si="1737"/>
        <v>23</v>
      </c>
      <c r="N3263" s="1">
        <f t="shared" si="1719"/>
        <v>20</v>
      </c>
      <c r="O3263" s="2">
        <f t="shared" si="1720"/>
        <v>1.00460715</v>
      </c>
      <c r="P3263" s="13">
        <f t="shared" si="1745"/>
        <v>1.0083006699999999</v>
      </c>
      <c r="Q3263" s="13">
        <f t="shared" si="1738"/>
        <v>1.6409517964049432</v>
      </c>
      <c r="R3263" s="2">
        <f t="shared" si="1741"/>
        <v>1.6485118999999999</v>
      </c>
      <c r="S3263" s="2">
        <f t="shared" si="1734"/>
        <v>1.5280405699999999</v>
      </c>
      <c r="T3263" s="2">
        <f t="shared" si="1721"/>
        <v>250602.79222753999</v>
      </c>
      <c r="U3263" s="2">
        <f t="shared" si="1722"/>
        <v>999.82308028188504</v>
      </c>
      <c r="V3263" s="2">
        <f t="shared" si="1723"/>
        <v>105129.77753163036</v>
      </c>
      <c r="W3263" s="2">
        <f t="shared" si="1724"/>
        <v>270132.30914441223</v>
      </c>
      <c r="X3263" s="17">
        <f t="shared" si="1725"/>
        <v>0</v>
      </c>
      <c r="Y3263" s="2">
        <f t="shared" si="1726"/>
        <v>0</v>
      </c>
      <c r="Z3263" s="72">
        <f t="shared" si="1727"/>
        <v>0</v>
      </c>
      <c r="AA3263" s="2">
        <f t="shared" si="1746"/>
        <v>0</v>
      </c>
      <c r="AB3263" s="12">
        <f t="shared" si="1735"/>
        <v>4.6600000000000003E-2</v>
      </c>
      <c r="AC3263" s="17">
        <f t="shared" si="1728"/>
        <v>20</v>
      </c>
      <c r="AD3263" s="17">
        <v>252</v>
      </c>
      <c r="AE3263" s="13">
        <f t="shared" si="1739"/>
        <v>1.0036213679999999</v>
      </c>
      <c r="AF3263" s="2">
        <f t="shared" si="1747"/>
        <v>907.52493247999996</v>
      </c>
      <c r="AG3263" s="2">
        <f t="shared" si="1729"/>
        <v>978.2485001</v>
      </c>
      <c r="AH3263" s="3">
        <f t="shared" si="1730"/>
        <v>0</v>
      </c>
      <c r="AI3263" s="4" t="str">
        <f t="shared" si="1740"/>
        <v>A+J=</v>
      </c>
      <c r="AJ3263" s="11">
        <f t="shared" si="1736"/>
        <v>44424</v>
      </c>
      <c r="AK3263" s="11"/>
      <c r="AL3263" s="4"/>
      <c r="AM3263" s="1"/>
      <c r="AN3263" s="11"/>
      <c r="AO3263" s="1"/>
      <c r="AP3263" s="1"/>
      <c r="AQ3263" s="3"/>
      <c r="AR3263" s="3"/>
      <c r="AS3263" s="6"/>
      <c r="AT3263" s="1"/>
      <c r="AU3263" s="1"/>
      <c r="AV3263" s="1"/>
      <c r="AW3263" s="1"/>
      <c r="AX3263" s="1"/>
      <c r="AY3263" s="1"/>
      <c r="AZ3263" s="1"/>
      <c r="BA3263" s="1"/>
      <c r="BB3263" s="1"/>
    </row>
    <row r="3264" spans="1:54" x14ac:dyDescent="0.2">
      <c r="A3264" s="158">
        <f t="shared" si="1731"/>
        <v>44420</v>
      </c>
      <c r="B3264" s="2">
        <f t="shared" si="1715"/>
        <v>271221.22454235173</v>
      </c>
      <c r="C3264" s="2">
        <f t="shared" si="1732"/>
        <v>164002.70853249999</v>
      </c>
      <c r="D3264" s="2">
        <f>SUM(Y3264:Y$3268)</f>
        <v>1893.4588307900001</v>
      </c>
      <c r="E3264" s="73">
        <f t="shared" si="1716"/>
        <v>162109.24970170998</v>
      </c>
      <c r="F3264" s="88">
        <f t="shared" si="1742"/>
        <v>5739.56</v>
      </c>
      <c r="G3264" s="3">
        <f>IF(AND(N3264=1,N3263&gt;1),VLOOKUP(A3263,[1]Plan1!$BK$81:$BM$259,3),G3263)</f>
        <v>5769.98</v>
      </c>
      <c r="H3264" s="11">
        <f t="shared" si="1743"/>
        <v>44331</v>
      </c>
      <c r="I3264" s="11">
        <f t="shared" si="1744"/>
        <v>44362</v>
      </c>
      <c r="J3264" s="12">
        <f t="shared" si="1717"/>
        <v>5.3000578441551038E-3</v>
      </c>
      <c r="K3264" s="11">
        <f t="shared" si="1733"/>
        <v>44424</v>
      </c>
      <c r="L3264" s="11">
        <f t="shared" si="1718"/>
        <v>44424</v>
      </c>
      <c r="M3264" s="1">
        <f t="shared" si="1737"/>
        <v>23</v>
      </c>
      <c r="N3264" s="1">
        <f t="shared" si="1719"/>
        <v>21</v>
      </c>
      <c r="O3264" s="2">
        <f t="shared" si="1720"/>
        <v>1.0048380699999999</v>
      </c>
      <c r="P3264" s="13">
        <f t="shared" si="1745"/>
        <v>1.0083006699999999</v>
      </c>
      <c r="Q3264" s="13">
        <f t="shared" si="1738"/>
        <v>1.6409517964049432</v>
      </c>
      <c r="R3264" s="2">
        <f t="shared" si="1741"/>
        <v>1.64889083</v>
      </c>
      <c r="S3264" s="2">
        <f t="shared" si="1734"/>
        <v>1.5280405699999999</v>
      </c>
      <c r="T3264" s="2">
        <f t="shared" si="1721"/>
        <v>250602.79222753999</v>
      </c>
      <c r="U3264" s="2">
        <f t="shared" si="1722"/>
        <v>999.82308028188504</v>
      </c>
      <c r="V3264" s="2">
        <f t="shared" si="1723"/>
        <v>105191.20558961984</v>
      </c>
      <c r="W3264" s="2">
        <f t="shared" si="1724"/>
        <v>270193.73720240174</v>
      </c>
      <c r="X3264" s="17">
        <f t="shared" si="1725"/>
        <v>0</v>
      </c>
      <c r="Y3264" s="2">
        <f t="shared" si="1726"/>
        <v>0</v>
      </c>
      <c r="Z3264" s="72">
        <f t="shared" si="1727"/>
        <v>0</v>
      </c>
      <c r="AA3264" s="2">
        <f t="shared" si="1746"/>
        <v>0</v>
      </c>
      <c r="AB3264" s="12">
        <f t="shared" si="1735"/>
        <v>4.6600000000000003E-2</v>
      </c>
      <c r="AC3264" s="17">
        <f t="shared" si="1728"/>
        <v>21</v>
      </c>
      <c r="AD3264" s="17">
        <v>252</v>
      </c>
      <c r="AE3264" s="13">
        <f t="shared" si="1739"/>
        <v>1.00380278</v>
      </c>
      <c r="AF3264" s="2">
        <f t="shared" si="1747"/>
        <v>952.98728621999999</v>
      </c>
      <c r="AG3264" s="2">
        <f t="shared" si="1729"/>
        <v>1027.48733995</v>
      </c>
      <c r="AH3264" s="3">
        <f t="shared" si="1730"/>
        <v>0</v>
      </c>
      <c r="AI3264" s="4" t="str">
        <f t="shared" si="1740"/>
        <v>A+J=</v>
      </c>
      <c r="AJ3264" s="11">
        <f t="shared" si="1736"/>
        <v>44424</v>
      </c>
      <c r="AK3264" s="11"/>
      <c r="AL3264" s="4"/>
      <c r="AM3264" s="1"/>
      <c r="AN3264" s="11"/>
      <c r="AO3264" s="1"/>
      <c r="AP3264" s="1"/>
      <c r="AQ3264" s="3"/>
      <c r="AR3264" s="3"/>
      <c r="AS3264" s="6"/>
      <c r="AT3264" s="1"/>
      <c r="AU3264" s="1"/>
      <c r="AV3264" s="1"/>
      <c r="AW3264" s="1"/>
      <c r="AX3264" s="1"/>
      <c r="AY3264" s="1"/>
      <c r="AZ3264" s="1"/>
      <c r="BA3264" s="1"/>
      <c r="BB3264" s="1"/>
    </row>
    <row r="3265" spans="1:154" x14ac:dyDescent="0.2">
      <c r="A3265" s="158">
        <f t="shared" si="1731"/>
        <v>44421</v>
      </c>
      <c r="B3265" s="2">
        <f t="shared" si="1715"/>
        <v>271331.93403905869</v>
      </c>
      <c r="C3265" s="2">
        <f t="shared" si="1732"/>
        <v>164002.70853249999</v>
      </c>
      <c r="D3265" s="2">
        <f>SUM(Y3265:Y$3268)</f>
        <v>1893.4588307900001</v>
      </c>
      <c r="E3265" s="73">
        <f t="shared" si="1716"/>
        <v>162109.24970170998</v>
      </c>
      <c r="F3265" s="88">
        <f t="shared" si="1742"/>
        <v>5739.56</v>
      </c>
      <c r="G3265" s="3">
        <f>IF(AND(N3265=1,N3264&gt;1),VLOOKUP(A3264,[1]Plan1!$BK$81:$BM$259,3),G3264)</f>
        <v>5769.98</v>
      </c>
      <c r="H3265" s="11">
        <f t="shared" si="1743"/>
        <v>44331</v>
      </c>
      <c r="I3265" s="11">
        <f t="shared" si="1744"/>
        <v>44362</v>
      </c>
      <c r="J3265" s="12">
        <f t="shared" si="1717"/>
        <v>5.3000578441551038E-3</v>
      </c>
      <c r="K3265" s="11">
        <f t="shared" si="1733"/>
        <v>44424</v>
      </c>
      <c r="L3265" s="11">
        <f t="shared" si="1718"/>
        <v>44424</v>
      </c>
      <c r="M3265" s="1">
        <f t="shared" si="1737"/>
        <v>23</v>
      </c>
      <c r="N3265" s="1">
        <f t="shared" si="1719"/>
        <v>22</v>
      </c>
      <c r="O3265" s="2">
        <f t="shared" si="1720"/>
        <v>1.00506903</v>
      </c>
      <c r="P3265" s="13">
        <f t="shared" si="1745"/>
        <v>1.0083006699999999</v>
      </c>
      <c r="Q3265" s="13">
        <f t="shared" si="1738"/>
        <v>1.6409517964049432</v>
      </c>
      <c r="R3265" s="2">
        <f t="shared" si="1741"/>
        <v>1.6492698299999999</v>
      </c>
      <c r="S3265" s="2">
        <f t="shared" si="1734"/>
        <v>1.5280405699999999</v>
      </c>
      <c r="T3265" s="2">
        <f t="shared" si="1721"/>
        <v>250602.79222753999</v>
      </c>
      <c r="U3265" s="2">
        <f t="shared" si="1722"/>
        <v>999.82308028188504</v>
      </c>
      <c r="V3265" s="2">
        <f t="shared" si="1723"/>
        <v>105252.64499525678</v>
      </c>
      <c r="W3265" s="2">
        <f t="shared" si="1724"/>
        <v>270255.17660803866</v>
      </c>
      <c r="X3265" s="17">
        <f t="shared" si="1725"/>
        <v>0</v>
      </c>
      <c r="Y3265" s="2">
        <f t="shared" si="1726"/>
        <v>0</v>
      </c>
      <c r="Z3265" s="72">
        <f t="shared" si="1727"/>
        <v>0</v>
      </c>
      <c r="AA3265" s="2">
        <f t="shared" si="1746"/>
        <v>0</v>
      </c>
      <c r="AB3265" s="12">
        <f t="shared" si="1735"/>
        <v>4.6600000000000003E-2</v>
      </c>
      <c r="AC3265" s="17">
        <f t="shared" si="1728"/>
        <v>22</v>
      </c>
      <c r="AD3265" s="17">
        <v>252</v>
      </c>
      <c r="AE3265" s="13">
        <f t="shared" si="1739"/>
        <v>1.003984225</v>
      </c>
      <c r="AF3265" s="2">
        <f t="shared" si="1747"/>
        <v>998.45790985999997</v>
      </c>
      <c r="AG3265" s="2">
        <f t="shared" si="1729"/>
        <v>1076.75743102</v>
      </c>
      <c r="AH3265" s="3">
        <f t="shared" si="1730"/>
        <v>0</v>
      </c>
      <c r="AI3265" s="4" t="str">
        <f t="shared" si="1740"/>
        <v>A+J=</v>
      </c>
      <c r="AJ3265" s="11">
        <f t="shared" si="1736"/>
        <v>44424</v>
      </c>
      <c r="AK3265" s="11"/>
      <c r="AL3265" s="4"/>
      <c r="AM3265" s="1"/>
      <c r="AN3265" s="11"/>
      <c r="AO3265" s="1"/>
      <c r="AP3265" s="1"/>
      <c r="AQ3265" s="3"/>
      <c r="AR3265" s="3"/>
      <c r="AS3265" s="6"/>
      <c r="AT3265" s="1"/>
      <c r="AU3265" s="1"/>
      <c r="AV3265" s="1"/>
      <c r="AW3265" s="1"/>
      <c r="AX3265" s="1"/>
      <c r="AY3265" s="1"/>
      <c r="AZ3265" s="1"/>
      <c r="BA3265" s="1"/>
      <c r="BB3265" s="1"/>
    </row>
    <row r="3266" spans="1:154" x14ac:dyDescent="0.2">
      <c r="A3266" s="158">
        <f t="shared" si="1731"/>
        <v>44422</v>
      </c>
      <c r="B3266" s="2">
        <f t="shared" si="1715"/>
        <v>271442.68940255808</v>
      </c>
      <c r="C3266" s="2">
        <f t="shared" si="1732"/>
        <v>164002.70853249999</v>
      </c>
      <c r="D3266" s="2">
        <f>SUM(Y3266:Y$3268)</f>
        <v>1893.4588307900001</v>
      </c>
      <c r="E3266" s="73">
        <f t="shared" si="1716"/>
        <v>162109.24970170998</v>
      </c>
      <c r="F3266" s="88">
        <f t="shared" si="1742"/>
        <v>5739.56</v>
      </c>
      <c r="G3266" s="3">
        <f>IF(AND(N3266=1,N3265&gt;1),VLOOKUP(A3265,[1]Plan1!$BK$81:$BM$259,3),G3265)</f>
        <v>5769.98</v>
      </c>
      <c r="H3266" s="11">
        <f t="shared" si="1743"/>
        <v>44331</v>
      </c>
      <c r="I3266" s="11">
        <f t="shared" si="1744"/>
        <v>44362</v>
      </c>
      <c r="J3266" s="12">
        <f t="shared" si="1717"/>
        <v>5.3000578441551038E-3</v>
      </c>
      <c r="K3266" s="11">
        <f t="shared" si="1733"/>
        <v>44453</v>
      </c>
      <c r="L3266" s="11">
        <f t="shared" si="1718"/>
        <v>44424</v>
      </c>
      <c r="M3266" s="1">
        <f t="shared" si="1737"/>
        <v>23</v>
      </c>
      <c r="N3266" s="1">
        <f t="shared" si="1719"/>
        <v>23</v>
      </c>
      <c r="O3266" s="2">
        <f t="shared" si="1720"/>
        <v>1.00530005</v>
      </c>
      <c r="P3266" s="13">
        <f t="shared" si="1745"/>
        <v>1.0083006699999999</v>
      </c>
      <c r="Q3266" s="13">
        <f t="shared" si="1738"/>
        <v>1.6409517964049432</v>
      </c>
      <c r="R3266" s="2">
        <f t="shared" si="1741"/>
        <v>1.64964892</v>
      </c>
      <c r="S3266" s="2">
        <f t="shared" si="1734"/>
        <v>1.5280405699999999</v>
      </c>
      <c r="T3266" s="2">
        <f t="shared" si="1721"/>
        <v>250602.79222753999</v>
      </c>
      <c r="U3266" s="2">
        <f t="shared" si="1722"/>
        <v>999.82308028188504</v>
      </c>
      <c r="V3266" s="2">
        <f t="shared" si="1723"/>
        <v>105314.09899072621</v>
      </c>
      <c r="W3266" s="2">
        <f t="shared" si="1724"/>
        <v>270316.63060350809</v>
      </c>
      <c r="X3266" s="17">
        <f t="shared" si="1725"/>
        <v>0</v>
      </c>
      <c r="Y3266" s="2">
        <f t="shared" si="1726"/>
        <v>0</v>
      </c>
      <c r="Z3266" s="72">
        <f t="shared" si="1727"/>
        <v>0</v>
      </c>
      <c r="AA3266" s="2">
        <f t="shared" si="1746"/>
        <v>0</v>
      </c>
      <c r="AB3266" s="12">
        <f t="shared" si="1735"/>
        <v>4.6600000000000003E-2</v>
      </c>
      <c r="AC3266" s="17">
        <f t="shared" si="1728"/>
        <v>23</v>
      </c>
      <c r="AD3266" s="17">
        <v>252</v>
      </c>
      <c r="AE3266" s="13">
        <f t="shared" si="1739"/>
        <v>1.004165703</v>
      </c>
      <c r="AF3266" s="2">
        <f t="shared" si="1747"/>
        <v>1043.93680339</v>
      </c>
      <c r="AG3266" s="2">
        <f t="shared" si="1729"/>
        <v>1126.0587990500001</v>
      </c>
      <c r="AH3266" s="3">
        <f t="shared" si="1730"/>
        <v>0</v>
      </c>
      <c r="AI3266" s="4" t="str">
        <f t="shared" si="1740"/>
        <v>A+J=</v>
      </c>
      <c r="AJ3266" s="11">
        <f t="shared" si="1736"/>
        <v>44424</v>
      </c>
      <c r="AK3266" s="11"/>
      <c r="AL3266" s="4"/>
      <c r="AM3266" s="1"/>
      <c r="AN3266" s="11"/>
      <c r="AO3266" s="1"/>
      <c r="AP3266" s="1"/>
      <c r="AQ3266" s="3"/>
      <c r="AR3266" s="3"/>
      <c r="AS3266" s="6"/>
      <c r="AT3266" s="1"/>
      <c r="AU3266" s="1"/>
      <c r="AV3266" s="1"/>
      <c r="AW3266" s="1"/>
      <c r="AX3266" s="1"/>
      <c r="AY3266" s="1"/>
      <c r="AZ3266" s="1"/>
      <c r="BA3266" s="1"/>
      <c r="BB3266" s="1"/>
    </row>
    <row r="3267" spans="1:154" x14ac:dyDescent="0.2">
      <c r="A3267" s="158">
        <f t="shared" si="1731"/>
        <v>44423</v>
      </c>
      <c r="B3267" s="2">
        <f t="shared" si="1715"/>
        <v>271442.68940255808</v>
      </c>
      <c r="C3267" s="2">
        <f t="shared" si="1732"/>
        <v>164002.70853249999</v>
      </c>
      <c r="D3267" s="2">
        <f>SUM(Y3267:Y$3268)</f>
        <v>1893.4588307900001</v>
      </c>
      <c r="E3267" s="73">
        <f t="shared" si="1716"/>
        <v>162109.24970170998</v>
      </c>
      <c r="F3267" s="88">
        <f t="shared" si="1742"/>
        <v>5739.56</v>
      </c>
      <c r="G3267" s="3">
        <f>IF(AND(N3267=1,N3266&gt;1),VLOOKUP(A3266,[1]Plan1!$BK$81:$BM$259,3),G3266)</f>
        <v>5769.98</v>
      </c>
      <c r="H3267" s="11">
        <f t="shared" si="1743"/>
        <v>44331</v>
      </c>
      <c r="I3267" s="11">
        <f t="shared" si="1744"/>
        <v>44362</v>
      </c>
      <c r="J3267" s="12">
        <f t="shared" si="1717"/>
        <v>5.3000578441551038E-3</v>
      </c>
      <c r="K3267" s="11">
        <f t="shared" si="1733"/>
        <v>44453</v>
      </c>
      <c r="L3267" s="11">
        <f t="shared" si="1718"/>
        <v>44424</v>
      </c>
      <c r="M3267" s="1">
        <f t="shared" si="1737"/>
        <v>23</v>
      </c>
      <c r="N3267" s="1">
        <f t="shared" si="1719"/>
        <v>23</v>
      </c>
      <c r="O3267" s="2">
        <f t="shared" si="1720"/>
        <v>1.00530005</v>
      </c>
      <c r="P3267" s="13">
        <f t="shared" si="1745"/>
        <v>1.0083006699999999</v>
      </c>
      <c r="Q3267" s="13">
        <f t="shared" si="1738"/>
        <v>1.6409517964049432</v>
      </c>
      <c r="R3267" s="2">
        <f t="shared" si="1741"/>
        <v>1.64964892</v>
      </c>
      <c r="S3267" s="2">
        <f t="shared" si="1734"/>
        <v>1.5280405699999999</v>
      </c>
      <c r="T3267" s="2">
        <f t="shared" si="1721"/>
        <v>250602.79222753999</v>
      </c>
      <c r="U3267" s="2">
        <f t="shared" si="1722"/>
        <v>999.82308028188504</v>
      </c>
      <c r="V3267" s="2">
        <f t="shared" si="1723"/>
        <v>105314.09899072621</v>
      </c>
      <c r="W3267" s="2">
        <f t="shared" si="1724"/>
        <v>270316.63060350809</v>
      </c>
      <c r="X3267" s="17">
        <f t="shared" si="1725"/>
        <v>0</v>
      </c>
      <c r="Y3267" s="2">
        <f t="shared" si="1726"/>
        <v>0</v>
      </c>
      <c r="Z3267" s="72">
        <f t="shared" si="1727"/>
        <v>0</v>
      </c>
      <c r="AA3267" s="2">
        <f t="shared" si="1746"/>
        <v>0</v>
      </c>
      <c r="AB3267" s="12">
        <f t="shared" si="1735"/>
        <v>4.6600000000000003E-2</v>
      </c>
      <c r="AC3267" s="17">
        <f t="shared" si="1728"/>
        <v>23</v>
      </c>
      <c r="AD3267" s="17">
        <v>252</v>
      </c>
      <c r="AE3267" s="13">
        <f t="shared" si="1739"/>
        <v>1.004165703</v>
      </c>
      <c r="AF3267" s="2">
        <f t="shared" si="1747"/>
        <v>1043.93680339</v>
      </c>
      <c r="AG3267" s="2">
        <f t="shared" si="1729"/>
        <v>1126.0587990500001</v>
      </c>
      <c r="AH3267" s="3">
        <f t="shared" si="1730"/>
        <v>0</v>
      </c>
      <c r="AI3267" s="4" t="str">
        <f t="shared" si="1740"/>
        <v>A+J=</v>
      </c>
      <c r="AJ3267" s="11">
        <f t="shared" si="1736"/>
        <v>44424</v>
      </c>
      <c r="AK3267" s="11"/>
      <c r="AL3267" s="4"/>
      <c r="AM3267" s="1"/>
      <c r="AN3267" s="11"/>
      <c r="AO3267" s="1"/>
      <c r="AP3267" s="1"/>
      <c r="AQ3267" s="3"/>
      <c r="AR3267" s="3"/>
      <c r="AS3267" s="6"/>
      <c r="AT3267" s="1"/>
      <c r="AU3267" s="1"/>
      <c r="AV3267" s="1"/>
      <c r="AW3267" s="1"/>
      <c r="AX3267" s="1"/>
      <c r="AY3267" s="1"/>
      <c r="AZ3267" s="1"/>
      <c r="BA3267" s="1"/>
      <c r="BB3267" s="1"/>
    </row>
    <row r="3268" spans="1:154" x14ac:dyDescent="0.2">
      <c r="A3268" s="157">
        <f t="shared" si="1731"/>
        <v>44424</v>
      </c>
      <c r="B3268" s="90">
        <f t="shared" si="1715"/>
        <v>271442.68940255808</v>
      </c>
      <c r="C3268" s="90">
        <f t="shared" si="1732"/>
        <v>164002.70853249999</v>
      </c>
      <c r="D3268" s="90">
        <f>SUM(Y3268:Y$3268)</f>
        <v>1893.4588307900001</v>
      </c>
      <c r="E3268" s="91">
        <f t="shared" si="1716"/>
        <v>162109.24970170998</v>
      </c>
      <c r="F3268" s="92">
        <f t="shared" si="1742"/>
        <v>5739.56</v>
      </c>
      <c r="G3268" s="3">
        <f>IF(AND(N3268=1,N3267&gt;1),VLOOKUP(A3267,[1]Plan1!$BK$81:$BM$259,3),G3267)</f>
        <v>5769.98</v>
      </c>
      <c r="H3268" s="62">
        <f t="shared" si="1743"/>
        <v>44331</v>
      </c>
      <c r="I3268" s="62">
        <f t="shared" si="1744"/>
        <v>44362</v>
      </c>
      <c r="J3268" s="74">
        <f t="shared" si="1717"/>
        <v>5.3000578441551038E-3</v>
      </c>
      <c r="K3268" s="62">
        <f t="shared" si="1733"/>
        <v>44453</v>
      </c>
      <c r="L3268" s="62">
        <f t="shared" si="1718"/>
        <v>44424</v>
      </c>
      <c r="M3268" s="63">
        <f t="shared" si="1737"/>
        <v>23</v>
      </c>
      <c r="N3268" s="63">
        <f t="shared" si="1719"/>
        <v>23</v>
      </c>
      <c r="O3268" s="90">
        <f t="shared" si="1720"/>
        <v>1.00530005</v>
      </c>
      <c r="P3268" s="93">
        <f t="shared" si="1745"/>
        <v>1.0083006699999999</v>
      </c>
      <c r="Q3268" s="93">
        <f t="shared" si="1738"/>
        <v>1.6409517964049432</v>
      </c>
      <c r="R3268" s="90">
        <f t="shared" si="1741"/>
        <v>1.64964892</v>
      </c>
      <c r="S3268" s="2">
        <f t="shared" si="1734"/>
        <v>1.5280405699999999</v>
      </c>
      <c r="T3268" s="90">
        <f t="shared" si="1721"/>
        <v>250602.79222753999</v>
      </c>
      <c r="U3268" s="90">
        <f t="shared" si="1722"/>
        <v>999.82308028188504</v>
      </c>
      <c r="V3268" s="90">
        <f t="shared" si="1723"/>
        <v>105314.09899072621</v>
      </c>
      <c r="W3268" s="90">
        <f t="shared" si="1724"/>
        <v>270316.63060350809</v>
      </c>
      <c r="X3268" s="94">
        <f t="shared" si="1725"/>
        <v>107</v>
      </c>
      <c r="Y3268" s="90">
        <f t="shared" si="1726"/>
        <v>1893.4588307900001</v>
      </c>
      <c r="Z3268" s="95">
        <f t="shared" si="1727"/>
        <v>1.154529E-2</v>
      </c>
      <c r="AA3268" s="90">
        <f t="shared" si="1746"/>
        <v>2893.2819110700002</v>
      </c>
      <c r="AB3268" s="74">
        <f t="shared" si="1735"/>
        <v>4.6600000000000003E-2</v>
      </c>
      <c r="AC3268" s="94">
        <f t="shared" si="1728"/>
        <v>23</v>
      </c>
      <c r="AD3268" s="94">
        <v>252</v>
      </c>
      <c r="AE3268" s="93">
        <f t="shared" si="1739"/>
        <v>1.004165703</v>
      </c>
      <c r="AF3268" s="90">
        <f t="shared" si="1747"/>
        <v>1043.93680339</v>
      </c>
      <c r="AG3268" s="90">
        <f t="shared" si="1729"/>
        <v>1126.0587990500001</v>
      </c>
      <c r="AH3268" s="64">
        <f t="shared" si="1730"/>
        <v>3937.2187144600002</v>
      </c>
      <c r="AI3268" s="65" t="str">
        <f t="shared" si="1740"/>
        <v>A+J=</v>
      </c>
      <c r="AJ3268" s="62">
        <f t="shared" si="1736"/>
        <v>44424</v>
      </c>
      <c r="AK3268" s="62"/>
      <c r="AL3268" s="65"/>
      <c r="AM3268" s="63"/>
      <c r="AN3268" s="62"/>
      <c r="AO3268" s="63"/>
      <c r="AP3268" s="63"/>
      <c r="AQ3268" s="64"/>
      <c r="AR3268" s="64"/>
      <c r="AS3268" s="70"/>
      <c r="AT3268" s="63"/>
      <c r="AU3268" s="63"/>
      <c r="AV3268" s="63"/>
      <c r="AW3268" s="63"/>
      <c r="AX3268" s="63"/>
      <c r="AY3268" s="63"/>
      <c r="AZ3268" s="63"/>
      <c r="BA3268" s="63"/>
      <c r="BB3268" s="63"/>
      <c r="BC3268" s="63"/>
      <c r="BD3268" s="63"/>
      <c r="BE3268" s="63"/>
      <c r="BF3268" s="63"/>
      <c r="BG3268" s="63"/>
      <c r="BH3268" s="63"/>
      <c r="BI3268" s="63"/>
      <c r="BJ3268" s="63"/>
      <c r="BK3268" s="63"/>
      <c r="BL3268" s="63"/>
      <c r="BM3268" s="63"/>
      <c r="BN3268" s="63"/>
      <c r="BO3268" s="63"/>
      <c r="BP3268" s="63"/>
      <c r="BQ3268" s="63"/>
      <c r="BR3268" s="63"/>
      <c r="BS3268" s="63"/>
      <c r="BT3268" s="63"/>
      <c r="BU3268" s="63"/>
      <c r="BV3268" s="63"/>
      <c r="BW3268" s="63"/>
      <c r="BX3268" s="63"/>
      <c r="BY3268" s="63"/>
      <c r="BZ3268" s="63"/>
      <c r="CA3268" s="63"/>
      <c r="CB3268" s="63"/>
      <c r="CC3268" s="63"/>
      <c r="CD3268" s="63"/>
      <c r="CE3268" s="63"/>
      <c r="CF3268" s="63"/>
      <c r="CG3268" s="63"/>
      <c r="CH3268" s="63"/>
      <c r="CI3268" s="63"/>
      <c r="CJ3268" s="63"/>
      <c r="CK3268" s="63"/>
      <c r="CL3268" s="63"/>
      <c r="CM3268" s="63"/>
      <c r="CN3268" s="63"/>
      <c r="CO3268" s="63"/>
      <c r="CP3268" s="63"/>
      <c r="CQ3268" s="63"/>
      <c r="CR3268" s="63"/>
      <c r="CS3268" s="63"/>
      <c r="CT3268" s="63"/>
      <c r="CU3268" s="63"/>
      <c r="CV3268" s="63"/>
      <c r="CW3268" s="63"/>
      <c r="CX3268" s="63"/>
      <c r="CY3268" s="63"/>
      <c r="CZ3268" s="63"/>
      <c r="DA3268" s="63"/>
      <c r="DB3268" s="63"/>
      <c r="DC3268" s="63"/>
      <c r="DD3268" s="63"/>
      <c r="DE3268" s="63"/>
      <c r="DF3268" s="63"/>
      <c r="DG3268" s="63"/>
      <c r="DH3268" s="63"/>
      <c r="DI3268" s="63"/>
      <c r="DJ3268" s="63"/>
      <c r="DK3268" s="63"/>
      <c r="DL3268" s="63"/>
      <c r="DM3268" s="63"/>
      <c r="DN3268" s="63"/>
      <c r="DO3268" s="63"/>
      <c r="DP3268" s="63"/>
      <c r="DQ3268" s="63"/>
      <c r="DR3268" s="63"/>
      <c r="DS3268" s="63"/>
      <c r="DT3268" s="63"/>
      <c r="DU3268" s="63"/>
      <c r="DV3268" s="63"/>
      <c r="DW3268" s="63"/>
      <c r="DX3268" s="63"/>
      <c r="DY3268" s="63"/>
      <c r="DZ3268" s="63"/>
      <c r="EA3268" s="63"/>
      <c r="EB3268" s="63"/>
      <c r="EC3268" s="63"/>
      <c r="ED3268" s="63"/>
      <c r="EE3268" s="63"/>
      <c r="EF3268" s="63"/>
      <c r="EG3268" s="63"/>
      <c r="EH3268" s="63"/>
      <c r="EI3268" s="63"/>
      <c r="EJ3268" s="63"/>
      <c r="EK3268" s="63"/>
      <c r="EL3268" s="63"/>
      <c r="EM3268" s="63"/>
      <c r="EN3268" s="63"/>
      <c r="EO3268" s="63"/>
      <c r="EP3268" s="63"/>
      <c r="EQ3268" s="63"/>
      <c r="ER3268" s="63"/>
      <c r="ES3268" s="63"/>
      <c r="ET3268" s="63"/>
      <c r="EU3268" s="63"/>
      <c r="EV3268" s="63"/>
      <c r="EW3268" s="63"/>
      <c r="EX3268" s="63"/>
    </row>
    <row r="3269" spans="1:154" x14ac:dyDescent="0.2">
      <c r="A3269" s="158">
        <f t="shared" si="1731"/>
        <v>44425</v>
      </c>
      <c r="B3269" s="2">
        <f t="shared" si="1715"/>
        <v>267599.48520897113</v>
      </c>
      <c r="C3269" s="2">
        <f t="shared" si="1732"/>
        <v>162109.24970171001</v>
      </c>
      <c r="D3269" s="2">
        <v>0</v>
      </c>
      <c r="E3269" s="73">
        <f t="shared" si="1716"/>
        <v>162109.24970171001</v>
      </c>
      <c r="F3269" s="88">
        <f t="shared" si="1742"/>
        <v>5769.98</v>
      </c>
      <c r="G3269" s="3">
        <f>IF(AND(N3269=1,N3268&gt;1),VLOOKUP(A3268,[1]Plan1!$BK$81:$BM$259,3),G3268)</f>
        <v>5825.37</v>
      </c>
      <c r="H3269" s="11">
        <f t="shared" si="1743"/>
        <v>44364</v>
      </c>
      <c r="I3269" s="11">
        <f t="shared" si="1744"/>
        <v>44394</v>
      </c>
      <c r="J3269" s="12">
        <f t="shared" si="1717"/>
        <v>9.5996866540266623E-3</v>
      </c>
      <c r="K3269" s="11">
        <f t="shared" si="1733"/>
        <v>44453</v>
      </c>
      <c r="L3269" s="11">
        <f t="shared" si="1718"/>
        <v>44453</v>
      </c>
      <c r="M3269" s="1">
        <f t="shared" si="1737"/>
        <v>20</v>
      </c>
      <c r="N3269" s="1">
        <f t="shared" si="1719"/>
        <v>1</v>
      </c>
      <c r="O3269" s="2">
        <f t="shared" si="1720"/>
        <v>1.0004778000000001</v>
      </c>
      <c r="P3269" s="13">
        <f t="shared" si="1745"/>
        <v>1.00530005</v>
      </c>
      <c r="Q3269" s="13">
        <f t="shared" si="1738"/>
        <v>1.6496489229734792</v>
      </c>
      <c r="R3269" s="2">
        <f t="shared" si="1741"/>
        <v>1.6504371200000001</v>
      </c>
      <c r="S3269" s="2">
        <f t="shared" si="1734"/>
        <v>1.5280405699999999</v>
      </c>
      <c r="T3269" s="2">
        <f t="shared" si="1721"/>
        <v>247709.51031647</v>
      </c>
      <c r="U3269" s="2">
        <f t="shared" si="1722"/>
        <v>0</v>
      </c>
      <c r="V3269" s="2">
        <f t="shared" si="1723"/>
        <v>105441.87350134114</v>
      </c>
      <c r="W3269" s="2">
        <f t="shared" si="1724"/>
        <v>267551.12320305116</v>
      </c>
      <c r="X3269" s="17">
        <f t="shared" si="1725"/>
        <v>0</v>
      </c>
      <c r="Y3269" s="2">
        <f t="shared" si="1726"/>
        <v>0</v>
      </c>
      <c r="Z3269" s="72">
        <f t="shared" si="1727"/>
        <v>0</v>
      </c>
      <c r="AA3269" s="2">
        <f t="shared" si="1746"/>
        <v>0</v>
      </c>
      <c r="AB3269" s="12">
        <f t="shared" si="1735"/>
        <v>4.6600000000000003E-2</v>
      </c>
      <c r="AC3269" s="17">
        <f t="shared" si="1728"/>
        <v>1</v>
      </c>
      <c r="AD3269" s="17">
        <v>252</v>
      </c>
      <c r="AE3269" s="13">
        <f t="shared" si="1739"/>
        <v>1.0001807579999999</v>
      </c>
      <c r="AF3269" s="2">
        <f t="shared" si="1747"/>
        <v>44.775475659999998</v>
      </c>
      <c r="AG3269" s="2">
        <f t="shared" si="1729"/>
        <v>48.362005920000001</v>
      </c>
      <c r="AH3269" s="3">
        <f t="shared" si="1730"/>
        <v>0</v>
      </c>
      <c r="AI3269" s="4" t="str">
        <f t="shared" si="1740"/>
        <v>A+J=</v>
      </c>
      <c r="AJ3269" s="11">
        <f t="shared" si="1736"/>
        <v>44453</v>
      </c>
      <c r="AK3269" s="11"/>
      <c r="AL3269" s="4"/>
      <c r="AM3269" s="1"/>
      <c r="AN3269" s="11"/>
      <c r="AO3269" s="1"/>
      <c r="AP3269" s="1"/>
      <c r="AQ3269" s="3"/>
      <c r="AR3269" s="3"/>
      <c r="AS3269" s="6"/>
      <c r="AT3269" s="1"/>
      <c r="AU3269" s="1"/>
      <c r="AV3269" s="1"/>
      <c r="AW3269" s="1"/>
      <c r="AX3269" s="1"/>
      <c r="AY3269" s="1"/>
      <c r="AZ3269" s="1"/>
      <c r="BA3269" s="1"/>
      <c r="BB3269" s="1"/>
    </row>
    <row r="3270" spans="1:154" x14ac:dyDescent="0.2">
      <c r="A3270" s="158">
        <f t="shared" si="1731"/>
        <v>44426</v>
      </c>
      <c r="B3270" s="2">
        <f t="shared" si="1715"/>
        <v>267775.74135091587</v>
      </c>
      <c r="C3270" s="2">
        <f t="shared" si="1732"/>
        <v>162109.24970171001</v>
      </c>
      <c r="D3270" s="2">
        <v>0</v>
      </c>
      <c r="E3270" s="73">
        <f t="shared" si="1716"/>
        <v>162109.24970171001</v>
      </c>
      <c r="F3270" s="88">
        <f t="shared" si="1742"/>
        <v>5769.98</v>
      </c>
      <c r="G3270" s="3">
        <f>IF(AND(N3270=1,N3269&gt;1),VLOOKUP(A3269,[1]Plan1!$BK$81:$BM$259,3),G3269)</f>
        <v>5825.37</v>
      </c>
      <c r="H3270" s="11">
        <f t="shared" si="1743"/>
        <v>44364</v>
      </c>
      <c r="I3270" s="11">
        <f t="shared" si="1744"/>
        <v>44394</v>
      </c>
      <c r="J3270" s="12">
        <f t="shared" si="1717"/>
        <v>9.5996866540266623E-3</v>
      </c>
      <c r="K3270" s="11">
        <f t="shared" si="1733"/>
        <v>44453</v>
      </c>
      <c r="L3270" s="11">
        <f t="shared" si="1718"/>
        <v>44453</v>
      </c>
      <c r="M3270" s="1">
        <f t="shared" si="1737"/>
        <v>20</v>
      </c>
      <c r="N3270" s="1">
        <f t="shared" si="1719"/>
        <v>2</v>
      </c>
      <c r="O3270" s="2">
        <f t="shared" si="1720"/>
        <v>1.00095584</v>
      </c>
      <c r="P3270" s="13">
        <f t="shared" si="1745"/>
        <v>1.00530005</v>
      </c>
      <c r="Q3270" s="13">
        <f t="shared" si="1738"/>
        <v>1.6496489229734792</v>
      </c>
      <c r="R3270" s="2">
        <f t="shared" si="1741"/>
        <v>1.65122572</v>
      </c>
      <c r="S3270" s="2">
        <f t="shared" si="1734"/>
        <v>1.5280405699999999</v>
      </c>
      <c r="T3270" s="2">
        <f t="shared" si="1721"/>
        <v>247709.51031647</v>
      </c>
      <c r="U3270" s="2">
        <f t="shared" si="1722"/>
        <v>0</v>
      </c>
      <c r="V3270" s="2">
        <f t="shared" si="1723"/>
        <v>105569.71285565589</v>
      </c>
      <c r="W3270" s="2">
        <f t="shared" si="1724"/>
        <v>267678.96255736589</v>
      </c>
      <c r="X3270" s="17">
        <f t="shared" si="1725"/>
        <v>0</v>
      </c>
      <c r="Y3270" s="2">
        <f t="shared" si="1726"/>
        <v>0</v>
      </c>
      <c r="Z3270" s="72">
        <f t="shared" si="1727"/>
        <v>0</v>
      </c>
      <c r="AA3270" s="2">
        <f t="shared" si="1746"/>
        <v>0</v>
      </c>
      <c r="AB3270" s="12">
        <f t="shared" si="1735"/>
        <v>4.6600000000000003E-2</v>
      </c>
      <c r="AC3270" s="17">
        <f t="shared" si="1728"/>
        <v>2</v>
      </c>
      <c r="AD3270" s="17">
        <v>252</v>
      </c>
      <c r="AE3270" s="13">
        <f t="shared" si="1739"/>
        <v>1.0003615480000001</v>
      </c>
      <c r="AF3270" s="2">
        <f t="shared" si="1747"/>
        <v>89.558878030000002</v>
      </c>
      <c r="AG3270" s="2">
        <f t="shared" si="1729"/>
        <v>96.778793550000003</v>
      </c>
      <c r="AH3270" s="3">
        <f t="shared" si="1730"/>
        <v>0</v>
      </c>
      <c r="AI3270" s="4" t="str">
        <f t="shared" si="1740"/>
        <v>A+J=</v>
      </c>
      <c r="AJ3270" s="11">
        <f t="shared" si="1736"/>
        <v>44453</v>
      </c>
      <c r="AK3270" s="11"/>
      <c r="AL3270" s="4"/>
      <c r="AM3270" s="1"/>
      <c r="AN3270" s="11"/>
      <c r="AO3270" s="1"/>
      <c r="AP3270" s="1"/>
      <c r="AQ3270" s="3"/>
      <c r="AR3270" s="3"/>
      <c r="AS3270" s="6"/>
      <c r="AT3270" s="1"/>
      <c r="AU3270" s="1"/>
      <c r="AV3270" s="1"/>
      <c r="AW3270" s="1"/>
      <c r="AX3270" s="1"/>
      <c r="AY3270" s="1"/>
      <c r="AZ3270" s="1"/>
      <c r="BA3270" s="1"/>
      <c r="BB3270" s="1"/>
    </row>
    <row r="3271" spans="1:154" x14ac:dyDescent="0.2">
      <c r="A3271" s="158">
        <f t="shared" si="1731"/>
        <v>44427</v>
      </c>
      <c r="B3271" s="2">
        <f t="shared" si="1715"/>
        <v>267952.11418956553</v>
      </c>
      <c r="C3271" s="2">
        <f t="shared" si="1732"/>
        <v>162109.24970171001</v>
      </c>
      <c r="D3271" s="2">
        <v>0</v>
      </c>
      <c r="E3271" s="73">
        <f t="shared" si="1716"/>
        <v>162109.24970171001</v>
      </c>
      <c r="F3271" s="88">
        <f t="shared" si="1742"/>
        <v>5769.98</v>
      </c>
      <c r="G3271" s="3">
        <f>IF(AND(N3271=1,N3270&gt;1),VLOOKUP(A3270,[1]Plan1!$BK$81:$BM$259,3),G3270)</f>
        <v>5825.37</v>
      </c>
      <c r="H3271" s="11">
        <f t="shared" si="1743"/>
        <v>44364</v>
      </c>
      <c r="I3271" s="11">
        <f t="shared" si="1744"/>
        <v>44394</v>
      </c>
      <c r="J3271" s="12">
        <f t="shared" si="1717"/>
        <v>9.5996866540266623E-3</v>
      </c>
      <c r="K3271" s="11">
        <f t="shared" si="1733"/>
        <v>44453</v>
      </c>
      <c r="L3271" s="11">
        <f t="shared" si="1718"/>
        <v>44453</v>
      </c>
      <c r="M3271" s="1">
        <f t="shared" si="1737"/>
        <v>20</v>
      </c>
      <c r="N3271" s="1">
        <f t="shared" si="1719"/>
        <v>3</v>
      </c>
      <c r="O3271" s="2">
        <f t="shared" si="1720"/>
        <v>1.0014341099999999</v>
      </c>
      <c r="P3271" s="13">
        <f t="shared" si="1745"/>
        <v>1.00530005</v>
      </c>
      <c r="Q3271" s="13">
        <f t="shared" si="1738"/>
        <v>1.6496489229734792</v>
      </c>
      <c r="R3271" s="2">
        <f t="shared" si="1741"/>
        <v>1.6520147000000001</v>
      </c>
      <c r="S3271" s="2">
        <f t="shared" si="1734"/>
        <v>1.5280405699999999</v>
      </c>
      <c r="T3271" s="2">
        <f t="shared" si="1721"/>
        <v>247709.51031647</v>
      </c>
      <c r="U3271" s="2">
        <f t="shared" si="1722"/>
        <v>0</v>
      </c>
      <c r="V3271" s="2">
        <f t="shared" si="1723"/>
        <v>105697.61381148556</v>
      </c>
      <c r="W3271" s="2">
        <f t="shared" si="1724"/>
        <v>267806.86351319554</v>
      </c>
      <c r="X3271" s="17">
        <f t="shared" si="1725"/>
        <v>0</v>
      </c>
      <c r="Y3271" s="2">
        <f t="shared" si="1726"/>
        <v>0</v>
      </c>
      <c r="Z3271" s="72">
        <f t="shared" si="1727"/>
        <v>0</v>
      </c>
      <c r="AA3271" s="2">
        <f t="shared" si="1746"/>
        <v>0</v>
      </c>
      <c r="AB3271" s="12">
        <f t="shared" si="1735"/>
        <v>4.6600000000000003E-2</v>
      </c>
      <c r="AC3271" s="17">
        <f t="shared" si="1728"/>
        <v>3</v>
      </c>
      <c r="AD3271" s="17">
        <v>252</v>
      </c>
      <c r="AE3271" s="13">
        <f t="shared" si="1739"/>
        <v>1.0005423710000001</v>
      </c>
      <c r="AF3271" s="2">
        <f t="shared" si="1747"/>
        <v>134.35045481</v>
      </c>
      <c r="AG3271" s="2">
        <f t="shared" si="1729"/>
        <v>145.25067637000001</v>
      </c>
      <c r="AH3271" s="3">
        <f t="shared" si="1730"/>
        <v>0</v>
      </c>
      <c r="AI3271" s="4" t="str">
        <f t="shared" si="1740"/>
        <v>A+J=</v>
      </c>
      <c r="AJ3271" s="11">
        <f t="shared" si="1736"/>
        <v>44453</v>
      </c>
      <c r="AK3271" s="11"/>
      <c r="AL3271" s="4"/>
      <c r="AM3271" s="1"/>
      <c r="AN3271" s="11"/>
      <c r="AO3271" s="1"/>
      <c r="AP3271" s="1"/>
      <c r="AQ3271" s="3"/>
      <c r="AR3271" s="3"/>
      <c r="AS3271" s="6"/>
      <c r="AT3271" s="1"/>
      <c r="AU3271" s="1"/>
      <c r="AV3271" s="1"/>
      <c r="AW3271" s="1"/>
      <c r="AX3271" s="1"/>
      <c r="AY3271" s="1"/>
      <c r="AZ3271" s="1"/>
      <c r="BA3271" s="1"/>
      <c r="BB3271" s="1"/>
    </row>
    <row r="3272" spans="1:154" x14ac:dyDescent="0.2">
      <c r="A3272" s="158">
        <f t="shared" si="1731"/>
        <v>44428</v>
      </c>
      <c r="B3272" s="2">
        <f t="shared" si="1715"/>
        <v>268128.60052645509</v>
      </c>
      <c r="C3272" s="2">
        <f t="shared" si="1732"/>
        <v>162109.24970171001</v>
      </c>
      <c r="D3272" s="2">
        <v>0</v>
      </c>
      <c r="E3272" s="73">
        <f t="shared" si="1716"/>
        <v>162109.24970171001</v>
      </c>
      <c r="F3272" s="88">
        <f t="shared" si="1742"/>
        <v>5769.98</v>
      </c>
      <c r="G3272" s="3">
        <f>IF(AND(N3272=1,N3271&gt;1),VLOOKUP(A3271,[1]Plan1!$BK$81:$BM$259,3),G3271)</f>
        <v>5825.37</v>
      </c>
      <c r="H3272" s="11">
        <f t="shared" si="1743"/>
        <v>44364</v>
      </c>
      <c r="I3272" s="11">
        <f t="shared" si="1744"/>
        <v>44394</v>
      </c>
      <c r="J3272" s="12">
        <f t="shared" si="1717"/>
        <v>9.5996866540266623E-3</v>
      </c>
      <c r="K3272" s="11">
        <f t="shared" si="1733"/>
        <v>44453</v>
      </c>
      <c r="L3272" s="11">
        <f t="shared" si="1718"/>
        <v>44453</v>
      </c>
      <c r="M3272" s="1">
        <f t="shared" si="1737"/>
        <v>20</v>
      </c>
      <c r="N3272" s="1">
        <f t="shared" si="1719"/>
        <v>4</v>
      </c>
      <c r="O3272" s="2">
        <f t="shared" si="1720"/>
        <v>1.0019126</v>
      </c>
      <c r="P3272" s="13">
        <f t="shared" si="1745"/>
        <v>1.00530005</v>
      </c>
      <c r="Q3272" s="13">
        <f t="shared" si="1738"/>
        <v>1.6496489229734792</v>
      </c>
      <c r="R3272" s="2">
        <f t="shared" si="1741"/>
        <v>1.6528040399999999</v>
      </c>
      <c r="S3272" s="2">
        <f t="shared" si="1734"/>
        <v>1.5280405699999999</v>
      </c>
      <c r="T3272" s="2">
        <f t="shared" si="1721"/>
        <v>247709.51031647</v>
      </c>
      <c r="U3272" s="2">
        <f t="shared" si="1722"/>
        <v>0</v>
      </c>
      <c r="V3272" s="2">
        <f t="shared" si="1723"/>
        <v>105825.57312664507</v>
      </c>
      <c r="W3272" s="2">
        <f t="shared" si="1724"/>
        <v>267934.82282835507</v>
      </c>
      <c r="X3272" s="17">
        <f t="shared" si="1725"/>
        <v>0</v>
      </c>
      <c r="Y3272" s="2">
        <f t="shared" si="1726"/>
        <v>0</v>
      </c>
      <c r="Z3272" s="72">
        <f t="shared" si="1727"/>
        <v>0</v>
      </c>
      <c r="AA3272" s="2">
        <f t="shared" si="1746"/>
        <v>0</v>
      </c>
      <c r="AB3272" s="12">
        <f t="shared" si="1735"/>
        <v>4.6600000000000003E-2</v>
      </c>
      <c r="AC3272" s="17">
        <f t="shared" si="1728"/>
        <v>4</v>
      </c>
      <c r="AD3272" s="17">
        <v>252</v>
      </c>
      <c r="AE3272" s="13">
        <f t="shared" si="1739"/>
        <v>1.0007232269999999</v>
      </c>
      <c r="AF3272" s="2">
        <f t="shared" si="1747"/>
        <v>179.15020601000001</v>
      </c>
      <c r="AG3272" s="2">
        <f t="shared" si="1729"/>
        <v>193.77769810000001</v>
      </c>
      <c r="AH3272" s="3">
        <f t="shared" si="1730"/>
        <v>0</v>
      </c>
      <c r="AI3272" s="4" t="str">
        <f t="shared" si="1740"/>
        <v>A+J=</v>
      </c>
      <c r="AJ3272" s="11">
        <f t="shared" si="1736"/>
        <v>44453</v>
      </c>
      <c r="AK3272" s="11"/>
      <c r="AL3272" s="4"/>
      <c r="AM3272" s="1"/>
      <c r="AN3272" s="11"/>
      <c r="AO3272" s="1"/>
      <c r="AP3272" s="1"/>
      <c r="AQ3272" s="3"/>
      <c r="AR3272" s="3"/>
      <c r="AS3272" s="6"/>
      <c r="AT3272" s="1"/>
      <c r="AU3272" s="1"/>
      <c r="AV3272" s="1"/>
      <c r="AW3272" s="1"/>
      <c r="AX3272" s="1"/>
      <c r="AY3272" s="1"/>
      <c r="AZ3272" s="1"/>
      <c r="BA3272" s="1"/>
      <c r="BB3272" s="1"/>
    </row>
    <row r="3273" spans="1:154" x14ac:dyDescent="0.2">
      <c r="A3273" s="158">
        <f t="shared" si="1731"/>
        <v>44429</v>
      </c>
      <c r="B3273" s="2">
        <f t="shared" si="1715"/>
        <v>268305.20500555204</v>
      </c>
      <c r="C3273" s="2">
        <f t="shared" si="1732"/>
        <v>162109.24970171001</v>
      </c>
      <c r="D3273" s="2">
        <v>0</v>
      </c>
      <c r="E3273" s="73">
        <f t="shared" si="1716"/>
        <v>162109.24970171001</v>
      </c>
      <c r="F3273" s="88">
        <f t="shared" si="1742"/>
        <v>5769.98</v>
      </c>
      <c r="G3273" s="3">
        <f>IF(AND(N3273=1,N3272&gt;1),VLOOKUP(A3272,[1]Plan1!$BK$81:$BM$259,3),G3272)</f>
        <v>5825.37</v>
      </c>
      <c r="H3273" s="11">
        <f t="shared" si="1743"/>
        <v>44364</v>
      </c>
      <c r="I3273" s="11">
        <f t="shared" si="1744"/>
        <v>44394</v>
      </c>
      <c r="J3273" s="12">
        <f t="shared" si="1717"/>
        <v>9.5996866540266623E-3</v>
      </c>
      <c r="K3273" s="11">
        <f t="shared" si="1733"/>
        <v>44453</v>
      </c>
      <c r="L3273" s="11">
        <f t="shared" si="1718"/>
        <v>44453</v>
      </c>
      <c r="M3273" s="1">
        <f t="shared" si="1737"/>
        <v>20</v>
      </c>
      <c r="N3273" s="1">
        <f t="shared" si="1719"/>
        <v>5</v>
      </c>
      <c r="O3273" s="2">
        <f t="shared" si="1720"/>
        <v>1.00239133</v>
      </c>
      <c r="P3273" s="13">
        <f t="shared" si="1745"/>
        <v>1.00530005</v>
      </c>
      <c r="Q3273" s="13">
        <f t="shared" si="1738"/>
        <v>1.6496489229734792</v>
      </c>
      <c r="R3273" s="2">
        <f t="shared" si="1741"/>
        <v>1.6535937700000001</v>
      </c>
      <c r="S3273" s="2">
        <f t="shared" si="1734"/>
        <v>1.5280405699999999</v>
      </c>
      <c r="T3273" s="2">
        <f t="shared" si="1721"/>
        <v>247709.51031647</v>
      </c>
      <c r="U3273" s="2">
        <f t="shared" si="1722"/>
        <v>0</v>
      </c>
      <c r="V3273" s="2">
        <f t="shared" si="1723"/>
        <v>105953.59566441203</v>
      </c>
      <c r="W3273" s="2">
        <f t="shared" si="1724"/>
        <v>268062.84536612203</v>
      </c>
      <c r="X3273" s="17">
        <f t="shared" si="1725"/>
        <v>0</v>
      </c>
      <c r="Y3273" s="2">
        <f t="shared" si="1726"/>
        <v>0</v>
      </c>
      <c r="Z3273" s="72">
        <f t="shared" si="1727"/>
        <v>0</v>
      </c>
      <c r="AA3273" s="2">
        <f t="shared" si="1746"/>
        <v>0</v>
      </c>
      <c r="AB3273" s="12">
        <f t="shared" si="1735"/>
        <v>4.6600000000000003E-2</v>
      </c>
      <c r="AC3273" s="17">
        <f t="shared" si="1728"/>
        <v>5</v>
      </c>
      <c r="AD3273" s="17">
        <v>252</v>
      </c>
      <c r="AE3273" s="13">
        <f t="shared" si="1739"/>
        <v>1.000904115</v>
      </c>
      <c r="AF3273" s="2">
        <f t="shared" si="1747"/>
        <v>223.95788390999999</v>
      </c>
      <c r="AG3273" s="2">
        <f t="shared" si="1729"/>
        <v>242.35963942999999</v>
      </c>
      <c r="AH3273" s="3">
        <f t="shared" si="1730"/>
        <v>0</v>
      </c>
      <c r="AI3273" s="4" t="str">
        <f t="shared" si="1740"/>
        <v>A+J=</v>
      </c>
      <c r="AJ3273" s="11">
        <f t="shared" si="1736"/>
        <v>44453</v>
      </c>
      <c r="AK3273" s="11"/>
      <c r="AL3273" s="4"/>
      <c r="AM3273" s="1"/>
      <c r="AN3273" s="11"/>
      <c r="AO3273" s="1"/>
      <c r="AP3273" s="1"/>
      <c r="AQ3273" s="3"/>
      <c r="AR3273" s="3"/>
      <c r="AS3273" s="6"/>
      <c r="AT3273" s="1"/>
      <c r="AU3273" s="1"/>
      <c r="AV3273" s="1"/>
      <c r="AW3273" s="1"/>
      <c r="AX3273" s="1"/>
      <c r="AY3273" s="1"/>
      <c r="AZ3273" s="1"/>
      <c r="BA3273" s="1"/>
      <c r="BB3273" s="1"/>
    </row>
    <row r="3274" spans="1:154" x14ac:dyDescent="0.2">
      <c r="A3274" s="158">
        <f t="shared" si="1731"/>
        <v>44430</v>
      </c>
      <c r="B3274" s="2">
        <f t="shared" ref="B3274:B3337" si="1748">(W3274+AG3274)</f>
        <v>268305.20500555204</v>
      </c>
      <c r="C3274" s="2">
        <f t="shared" si="1732"/>
        <v>162109.24970171001</v>
      </c>
      <c r="D3274" s="2">
        <v>0</v>
      </c>
      <c r="E3274" s="73">
        <f t="shared" ref="E3274:E3337" si="1749">(C3274-D3274)</f>
        <v>162109.24970171001</v>
      </c>
      <c r="F3274" s="88">
        <f t="shared" si="1742"/>
        <v>5769.98</v>
      </c>
      <c r="G3274" s="3">
        <f>IF(AND(N3274=1,N3273&gt;1),VLOOKUP(A3273,[1]Plan1!$BK$81:$BM$259,3),G3273)</f>
        <v>5825.37</v>
      </c>
      <c r="H3274" s="11">
        <f t="shared" si="1743"/>
        <v>44364</v>
      </c>
      <c r="I3274" s="11">
        <f t="shared" si="1744"/>
        <v>44394</v>
      </c>
      <c r="J3274" s="12">
        <f t="shared" ref="J3274:J3337" si="1750">(G3274/F3274)-1</f>
        <v>9.5996866540266623E-3</v>
      </c>
      <c r="K3274" s="11">
        <f t="shared" si="1733"/>
        <v>44453</v>
      </c>
      <c r="L3274" s="11">
        <f t="shared" ref="L3274:L3337" si="1751">IF(A3274&gt;L3273,K3274,L3273)</f>
        <v>44453</v>
      </c>
      <c r="M3274" s="1">
        <f t="shared" si="1737"/>
        <v>20</v>
      </c>
      <c r="N3274" s="1">
        <f t="shared" ref="N3274:N3337" si="1752">(M3274-(NETWORKDAYS(A3274,L3274,$AN$194:$AN$348)-1))</f>
        <v>5</v>
      </c>
      <c r="O3274" s="2">
        <f t="shared" ref="O3274:O3337" si="1753">TRUNC((G3274/F3274)^TRUNC((N3274/M3274),9),8)</f>
        <v>1.00239133</v>
      </c>
      <c r="P3274" s="13">
        <f t="shared" si="1745"/>
        <v>1.00530005</v>
      </c>
      <c r="Q3274" s="13">
        <f t="shared" si="1738"/>
        <v>1.6496489229734792</v>
      </c>
      <c r="R3274" s="2">
        <f t="shared" si="1741"/>
        <v>1.6535937700000001</v>
      </c>
      <c r="S3274" s="2">
        <f t="shared" si="1734"/>
        <v>1.5280405699999999</v>
      </c>
      <c r="T3274" s="2">
        <f t="shared" ref="T3274:T3337" si="1754">TRUNC(C3274*S3274,8)</f>
        <v>247709.51031647</v>
      </c>
      <c r="U3274" s="2">
        <f t="shared" ref="U3274:U3337" si="1755">(D3274*(S3274-1))</f>
        <v>0</v>
      </c>
      <c r="V3274" s="2">
        <f t="shared" ref="V3274:V3337" si="1756">(E3274*(R3274-1))</f>
        <v>105953.59566441203</v>
      </c>
      <c r="W3274" s="2">
        <f t="shared" ref="W3274:W3337" si="1757">(C3274+U3274+V3274)</f>
        <v>268062.84536612203</v>
      </c>
      <c r="X3274" s="17">
        <f t="shared" ref="X3274:X3337" si="1758">IF(VLOOKUP(A3274,AN$10:AU$190,8)=VLOOKUP(A3273,AN$10:AU$190,8),0,VLOOKUP(A3274,AN$10:AU$190,8))</f>
        <v>0</v>
      </c>
      <c r="Y3274" s="2">
        <f t="shared" ref="Y3274:Y3337" si="1759">IF(X3274&gt;0,VLOOKUP(A3274,AN$12:AR$190,5),0)</f>
        <v>0</v>
      </c>
      <c r="Z3274" s="72">
        <f t="shared" ref="Z3274:Z3337" si="1760">IF(X3274&gt;0,VLOOKUP($A3274,$AN$10:$AS$190,6),0)</f>
        <v>0</v>
      </c>
      <c r="AA3274" s="2">
        <f t="shared" si="1746"/>
        <v>0</v>
      </c>
      <c r="AB3274" s="12">
        <f t="shared" si="1735"/>
        <v>4.6600000000000003E-2</v>
      </c>
      <c r="AC3274" s="17">
        <f t="shared" ref="AC3274:AC3337" si="1761">N3274</f>
        <v>5</v>
      </c>
      <c r="AD3274" s="17">
        <v>252</v>
      </c>
      <c r="AE3274" s="13">
        <f t="shared" si="1739"/>
        <v>1.000904115</v>
      </c>
      <c r="AF3274" s="2">
        <f t="shared" si="1747"/>
        <v>223.95788390999999</v>
      </c>
      <c r="AG3274" s="2">
        <f t="shared" ref="AG3274:AG3337" si="1762">TRUNC((W3274*(AE3274-1)),8)</f>
        <v>242.35963942999999</v>
      </c>
      <c r="AH3274" s="3">
        <f t="shared" ref="AH3274:AH3337" si="1763">IF(AA3274&gt;0,AA3274+AF3274,0)</f>
        <v>0</v>
      </c>
      <c r="AI3274" s="4" t="str">
        <f t="shared" si="1740"/>
        <v>A+J=</v>
      </c>
      <c r="AJ3274" s="11">
        <f t="shared" si="1736"/>
        <v>44453</v>
      </c>
      <c r="AK3274" s="11"/>
      <c r="AL3274" s="4"/>
      <c r="AM3274" s="1"/>
      <c r="AN3274" s="11"/>
      <c r="AO3274" s="1"/>
      <c r="AP3274" s="1"/>
      <c r="AQ3274" s="3"/>
      <c r="AR3274" s="3"/>
      <c r="AS3274" s="6"/>
      <c r="AT3274" s="1"/>
      <c r="AU3274" s="1"/>
      <c r="AV3274" s="1"/>
      <c r="AW3274" s="1"/>
      <c r="AX3274" s="1"/>
      <c r="AY3274" s="1"/>
      <c r="AZ3274" s="1"/>
      <c r="BA3274" s="1"/>
      <c r="BB3274" s="1"/>
    </row>
    <row r="3275" spans="1:154" x14ac:dyDescent="0.2">
      <c r="A3275" s="158">
        <f t="shared" ref="A3275:A3338" si="1764">(A3274+1)</f>
        <v>44431</v>
      </c>
      <c r="B3275" s="2">
        <f t="shared" si="1748"/>
        <v>268305.20500555204</v>
      </c>
      <c r="C3275" s="2">
        <f t="shared" ref="C3275:C3338" si="1765">TRUNC(IF(X3274&gt;0,VLOOKUP(A3274,$AN$12:$AO$190,2),C3274),8)</f>
        <v>162109.24970171001</v>
      </c>
      <c r="D3275" s="2">
        <v>0</v>
      </c>
      <c r="E3275" s="73">
        <f t="shared" si="1749"/>
        <v>162109.24970171001</v>
      </c>
      <c r="F3275" s="88">
        <f t="shared" si="1742"/>
        <v>5769.98</v>
      </c>
      <c r="G3275" s="3">
        <f>IF(AND(N3275=1,N3274&gt;1),VLOOKUP(A3274,[1]Plan1!$BK$81:$BM$259,3),G3274)</f>
        <v>5825.37</v>
      </c>
      <c r="H3275" s="11">
        <f t="shared" si="1743"/>
        <v>44364</v>
      </c>
      <c r="I3275" s="11">
        <f t="shared" si="1744"/>
        <v>44394</v>
      </c>
      <c r="J3275" s="12">
        <f t="shared" si="1750"/>
        <v>9.5996866540266623E-3</v>
      </c>
      <c r="K3275" s="11">
        <f t="shared" ref="K3275:K3338" si="1766">IF(DAY(A3275)=14,VLOOKUP(A3275,AR$194:AW$373,4),K3274)</f>
        <v>44453</v>
      </c>
      <c r="L3275" s="11">
        <f t="shared" si="1751"/>
        <v>44453</v>
      </c>
      <c r="M3275" s="1">
        <f t="shared" si="1737"/>
        <v>20</v>
      </c>
      <c r="N3275" s="1">
        <f t="shared" si="1752"/>
        <v>5</v>
      </c>
      <c r="O3275" s="2">
        <f t="shared" si="1753"/>
        <v>1.00239133</v>
      </c>
      <c r="P3275" s="13">
        <f t="shared" si="1745"/>
        <v>1.00530005</v>
      </c>
      <c r="Q3275" s="13">
        <f t="shared" si="1738"/>
        <v>1.6496489229734792</v>
      </c>
      <c r="R3275" s="2">
        <f t="shared" si="1741"/>
        <v>1.6535937700000001</v>
      </c>
      <c r="S3275" s="2">
        <f t="shared" ref="S3275:S3338" si="1767">IF(AND(X3275&gt;0,MONTH(A3275)=9),R3275,S3274)</f>
        <v>1.5280405699999999</v>
      </c>
      <c r="T3275" s="2">
        <f t="shared" si="1754"/>
        <v>247709.51031647</v>
      </c>
      <c r="U3275" s="2">
        <f t="shared" si="1755"/>
        <v>0</v>
      </c>
      <c r="V3275" s="2">
        <f t="shared" si="1756"/>
        <v>105953.59566441203</v>
      </c>
      <c r="W3275" s="2">
        <f t="shared" si="1757"/>
        <v>268062.84536612203</v>
      </c>
      <c r="X3275" s="17">
        <f t="shared" si="1758"/>
        <v>0</v>
      </c>
      <c r="Y3275" s="2">
        <f t="shared" si="1759"/>
        <v>0</v>
      </c>
      <c r="Z3275" s="72">
        <f t="shared" si="1760"/>
        <v>0</v>
      </c>
      <c r="AA3275" s="2">
        <f t="shared" si="1746"/>
        <v>0</v>
      </c>
      <c r="AB3275" s="12">
        <f t="shared" ref="AB3275:AB3338" si="1768">(AB3274)</f>
        <v>4.6600000000000003E-2</v>
      </c>
      <c r="AC3275" s="17">
        <f t="shared" si="1761"/>
        <v>5</v>
      </c>
      <c r="AD3275" s="17">
        <v>252</v>
      </c>
      <c r="AE3275" s="13">
        <f t="shared" si="1739"/>
        <v>1.000904115</v>
      </c>
      <c r="AF3275" s="2">
        <f t="shared" si="1747"/>
        <v>223.95788390999999</v>
      </c>
      <c r="AG3275" s="2">
        <f t="shared" si="1762"/>
        <v>242.35963942999999</v>
      </c>
      <c r="AH3275" s="3">
        <f t="shared" si="1763"/>
        <v>0</v>
      </c>
      <c r="AI3275" s="4" t="str">
        <f t="shared" si="1740"/>
        <v>A+J=</v>
      </c>
      <c r="AJ3275" s="11">
        <f t="shared" ref="AJ3275:AJ3338" si="1769">IF(X3274&gt;0,VLOOKUP(A3274,$AN$10:$AW$190,9),AJ3274)</f>
        <v>44453</v>
      </c>
      <c r="AK3275" s="11"/>
      <c r="AL3275" s="4"/>
      <c r="AM3275" s="1"/>
      <c r="AN3275" s="11"/>
      <c r="AO3275" s="1"/>
      <c r="AP3275" s="1"/>
      <c r="AQ3275" s="3"/>
      <c r="AR3275" s="3"/>
      <c r="AS3275" s="6"/>
      <c r="AT3275" s="1"/>
      <c r="AU3275" s="1"/>
      <c r="AV3275" s="1"/>
      <c r="AW3275" s="1"/>
      <c r="AX3275" s="1"/>
      <c r="AY3275" s="1"/>
      <c r="AZ3275" s="1"/>
      <c r="BA3275" s="1"/>
      <c r="BB3275" s="1"/>
    </row>
    <row r="3276" spans="1:154" x14ac:dyDescent="0.2">
      <c r="A3276" s="158">
        <f t="shared" si="1764"/>
        <v>44432</v>
      </c>
      <c r="B3276" s="2">
        <f t="shared" si="1748"/>
        <v>268481.92469593138</v>
      </c>
      <c r="C3276" s="2">
        <f t="shared" si="1765"/>
        <v>162109.24970171001</v>
      </c>
      <c r="D3276" s="2">
        <v>0</v>
      </c>
      <c r="E3276" s="73">
        <f t="shared" si="1749"/>
        <v>162109.24970171001</v>
      </c>
      <c r="F3276" s="88">
        <f t="shared" si="1742"/>
        <v>5769.98</v>
      </c>
      <c r="G3276" s="3">
        <f>IF(AND(N3276=1,N3275&gt;1),VLOOKUP(A3275,[1]Plan1!$BK$81:$BM$259,3),G3275)</f>
        <v>5825.37</v>
      </c>
      <c r="H3276" s="11">
        <f t="shared" si="1743"/>
        <v>44364</v>
      </c>
      <c r="I3276" s="11">
        <f t="shared" si="1744"/>
        <v>44394</v>
      </c>
      <c r="J3276" s="12">
        <f t="shared" si="1750"/>
        <v>9.5996866540266623E-3</v>
      </c>
      <c r="K3276" s="11">
        <f t="shared" si="1766"/>
        <v>44453</v>
      </c>
      <c r="L3276" s="11">
        <f t="shared" si="1751"/>
        <v>44453</v>
      </c>
      <c r="M3276" s="1">
        <f t="shared" si="1737"/>
        <v>20</v>
      </c>
      <c r="N3276" s="1">
        <f t="shared" si="1752"/>
        <v>6</v>
      </c>
      <c r="O3276" s="2">
        <f t="shared" si="1753"/>
        <v>1.00287028</v>
      </c>
      <c r="P3276" s="13">
        <f t="shared" si="1745"/>
        <v>1.00530005</v>
      </c>
      <c r="Q3276" s="13">
        <f t="shared" si="1738"/>
        <v>1.6496489229734792</v>
      </c>
      <c r="R3276" s="2">
        <f t="shared" si="1741"/>
        <v>1.65438387</v>
      </c>
      <c r="S3276" s="2">
        <f t="shared" si="1767"/>
        <v>1.5280405699999999</v>
      </c>
      <c r="T3276" s="2">
        <f t="shared" si="1754"/>
        <v>247709.51031647</v>
      </c>
      <c r="U3276" s="2">
        <f t="shared" si="1755"/>
        <v>0</v>
      </c>
      <c r="V3276" s="2">
        <f t="shared" si="1756"/>
        <v>106081.67818260133</v>
      </c>
      <c r="W3276" s="2">
        <f t="shared" si="1757"/>
        <v>268190.92788431136</v>
      </c>
      <c r="X3276" s="17">
        <f t="shared" si="1758"/>
        <v>0</v>
      </c>
      <c r="Y3276" s="2">
        <f t="shared" si="1759"/>
        <v>0</v>
      </c>
      <c r="Z3276" s="72">
        <f t="shared" si="1760"/>
        <v>0</v>
      </c>
      <c r="AA3276" s="2">
        <f t="shared" si="1746"/>
        <v>0</v>
      </c>
      <c r="AB3276" s="12">
        <f t="shared" si="1768"/>
        <v>4.6600000000000003E-2</v>
      </c>
      <c r="AC3276" s="17">
        <f t="shared" si="1761"/>
        <v>6</v>
      </c>
      <c r="AD3276" s="17">
        <v>252</v>
      </c>
      <c r="AE3276" s="13">
        <f t="shared" si="1739"/>
        <v>1.0010850360000001</v>
      </c>
      <c r="AF3276" s="2">
        <f t="shared" si="1747"/>
        <v>268.77373623</v>
      </c>
      <c r="AG3276" s="2">
        <f t="shared" si="1762"/>
        <v>290.99681162000002</v>
      </c>
      <c r="AH3276" s="3">
        <f t="shared" si="1763"/>
        <v>0</v>
      </c>
      <c r="AI3276" s="4" t="str">
        <f t="shared" si="1740"/>
        <v>A+J=</v>
      </c>
      <c r="AJ3276" s="11">
        <f t="shared" si="1769"/>
        <v>44453</v>
      </c>
      <c r="AK3276" s="11"/>
      <c r="AL3276" s="4"/>
      <c r="AM3276" s="1"/>
      <c r="AN3276" s="11"/>
      <c r="AO3276" s="1"/>
      <c r="AP3276" s="1"/>
      <c r="AQ3276" s="3"/>
      <c r="AR3276" s="3"/>
      <c r="AS3276" s="6"/>
      <c r="AT3276" s="1"/>
      <c r="AU3276" s="1"/>
      <c r="AV3276" s="1"/>
      <c r="AW3276" s="1"/>
      <c r="AX3276" s="1"/>
      <c r="AY3276" s="1"/>
      <c r="AZ3276" s="1"/>
      <c r="BA3276" s="1"/>
      <c r="BB3276" s="1"/>
    </row>
    <row r="3277" spans="1:154" x14ac:dyDescent="0.2">
      <c r="A3277" s="158">
        <f t="shared" si="1764"/>
        <v>44433</v>
      </c>
      <c r="B3277" s="2">
        <f t="shared" si="1748"/>
        <v>268658.76126597554</v>
      </c>
      <c r="C3277" s="2">
        <f t="shared" si="1765"/>
        <v>162109.24970171001</v>
      </c>
      <c r="D3277" s="2">
        <v>0</v>
      </c>
      <c r="E3277" s="73">
        <f t="shared" si="1749"/>
        <v>162109.24970171001</v>
      </c>
      <c r="F3277" s="88">
        <f t="shared" si="1742"/>
        <v>5769.98</v>
      </c>
      <c r="G3277" s="3">
        <f>IF(AND(N3277=1,N3276&gt;1),VLOOKUP(A3276,[1]Plan1!$BK$81:$BM$259,3),G3276)</f>
        <v>5825.37</v>
      </c>
      <c r="H3277" s="11">
        <f t="shared" si="1743"/>
        <v>44364</v>
      </c>
      <c r="I3277" s="11">
        <f t="shared" si="1744"/>
        <v>44394</v>
      </c>
      <c r="J3277" s="12">
        <f t="shared" si="1750"/>
        <v>9.5996866540266623E-3</v>
      </c>
      <c r="K3277" s="11">
        <f t="shared" si="1766"/>
        <v>44453</v>
      </c>
      <c r="L3277" s="11">
        <f t="shared" si="1751"/>
        <v>44453</v>
      </c>
      <c r="M3277" s="1">
        <f t="shared" si="1737"/>
        <v>20</v>
      </c>
      <c r="N3277" s="1">
        <f t="shared" si="1752"/>
        <v>7</v>
      </c>
      <c r="O3277" s="2">
        <f t="shared" si="1753"/>
        <v>1.0033494599999999</v>
      </c>
      <c r="P3277" s="13">
        <f t="shared" si="1745"/>
        <v>1.00530005</v>
      </c>
      <c r="Q3277" s="13">
        <f t="shared" si="1738"/>
        <v>1.6496489229734792</v>
      </c>
      <c r="R3277" s="2">
        <f t="shared" si="1741"/>
        <v>1.65517435</v>
      </c>
      <c r="S3277" s="2">
        <f t="shared" si="1767"/>
        <v>1.5280405699999999</v>
      </c>
      <c r="T3277" s="2">
        <f t="shared" si="1754"/>
        <v>247709.51031647</v>
      </c>
      <c r="U3277" s="2">
        <f t="shared" si="1755"/>
        <v>0</v>
      </c>
      <c r="V3277" s="2">
        <f t="shared" si="1756"/>
        <v>106209.82230230555</v>
      </c>
      <c r="W3277" s="2">
        <f t="shared" si="1757"/>
        <v>268319.07200401556</v>
      </c>
      <c r="X3277" s="17">
        <f t="shared" si="1758"/>
        <v>0</v>
      </c>
      <c r="Y3277" s="2">
        <f t="shared" si="1759"/>
        <v>0</v>
      </c>
      <c r="Z3277" s="72">
        <f t="shared" si="1760"/>
        <v>0</v>
      </c>
      <c r="AA3277" s="2">
        <f t="shared" si="1746"/>
        <v>0</v>
      </c>
      <c r="AB3277" s="12">
        <f t="shared" si="1768"/>
        <v>4.6600000000000003E-2</v>
      </c>
      <c r="AC3277" s="17">
        <f t="shared" si="1761"/>
        <v>7</v>
      </c>
      <c r="AD3277" s="17">
        <v>252</v>
      </c>
      <c r="AE3277" s="13">
        <f t="shared" si="1739"/>
        <v>1.0012659900000001</v>
      </c>
      <c r="AF3277" s="2">
        <f t="shared" si="1747"/>
        <v>313.59776296000001</v>
      </c>
      <c r="AG3277" s="2">
        <f t="shared" si="1762"/>
        <v>339.68926196000001</v>
      </c>
      <c r="AH3277" s="3">
        <f t="shared" si="1763"/>
        <v>0</v>
      </c>
      <c r="AI3277" s="4" t="str">
        <f t="shared" si="1740"/>
        <v>A+J=</v>
      </c>
      <c r="AJ3277" s="11">
        <f t="shared" si="1769"/>
        <v>44453</v>
      </c>
      <c r="AK3277" s="11"/>
      <c r="AL3277" s="4"/>
      <c r="AM3277" s="1"/>
      <c r="AN3277" s="11"/>
      <c r="AO3277" s="1"/>
      <c r="AP3277" s="1"/>
      <c r="AQ3277" s="3"/>
      <c r="AR3277" s="3"/>
      <c r="AS3277" s="6"/>
      <c r="AT3277" s="1"/>
      <c r="AU3277" s="1"/>
      <c r="AV3277" s="1"/>
      <c r="AW3277" s="1"/>
      <c r="AX3277" s="1"/>
      <c r="AY3277" s="1"/>
      <c r="AZ3277" s="1"/>
      <c r="BA3277" s="1"/>
      <c r="BB3277" s="1"/>
    </row>
    <row r="3278" spans="1:154" x14ac:dyDescent="0.2">
      <c r="A3278" s="158">
        <f t="shared" si="1764"/>
        <v>44434</v>
      </c>
      <c r="B3278" s="2">
        <f t="shared" si="1748"/>
        <v>268835.71449336462</v>
      </c>
      <c r="C3278" s="2">
        <f t="shared" si="1765"/>
        <v>162109.24970171001</v>
      </c>
      <c r="D3278" s="2">
        <v>0</v>
      </c>
      <c r="E3278" s="73">
        <f t="shared" si="1749"/>
        <v>162109.24970171001</v>
      </c>
      <c r="F3278" s="88">
        <f t="shared" si="1742"/>
        <v>5769.98</v>
      </c>
      <c r="G3278" s="3">
        <f>IF(AND(N3278=1,N3277&gt;1),VLOOKUP(A3277,[1]Plan1!$BK$81:$BM$259,3),G3277)</f>
        <v>5825.37</v>
      </c>
      <c r="H3278" s="11">
        <f t="shared" si="1743"/>
        <v>44364</v>
      </c>
      <c r="I3278" s="11">
        <f t="shared" si="1744"/>
        <v>44394</v>
      </c>
      <c r="J3278" s="12">
        <f t="shared" si="1750"/>
        <v>9.5996866540266623E-3</v>
      </c>
      <c r="K3278" s="11">
        <f t="shared" si="1766"/>
        <v>44453</v>
      </c>
      <c r="L3278" s="11">
        <f t="shared" si="1751"/>
        <v>44453</v>
      </c>
      <c r="M3278" s="1">
        <f t="shared" si="1737"/>
        <v>20</v>
      </c>
      <c r="N3278" s="1">
        <f t="shared" si="1752"/>
        <v>8</v>
      </c>
      <c r="O3278" s="2">
        <f t="shared" si="1753"/>
        <v>1.00382887</v>
      </c>
      <c r="P3278" s="13">
        <f t="shared" si="1745"/>
        <v>1.00530005</v>
      </c>
      <c r="Q3278" s="13">
        <f t="shared" si="1738"/>
        <v>1.6496489229734792</v>
      </c>
      <c r="R3278" s="2">
        <f t="shared" si="1741"/>
        <v>1.65596521</v>
      </c>
      <c r="S3278" s="2">
        <f t="shared" si="1767"/>
        <v>1.5280405699999999</v>
      </c>
      <c r="T3278" s="2">
        <f t="shared" si="1754"/>
        <v>247709.51031647</v>
      </c>
      <c r="U3278" s="2">
        <f t="shared" si="1755"/>
        <v>0</v>
      </c>
      <c r="V3278" s="2">
        <f t="shared" si="1756"/>
        <v>106338.02802352463</v>
      </c>
      <c r="W3278" s="2">
        <f t="shared" si="1757"/>
        <v>268447.27772523463</v>
      </c>
      <c r="X3278" s="17">
        <f t="shared" si="1758"/>
        <v>0</v>
      </c>
      <c r="Y3278" s="2">
        <f t="shared" si="1759"/>
        <v>0</v>
      </c>
      <c r="Z3278" s="72">
        <f t="shared" si="1760"/>
        <v>0</v>
      </c>
      <c r="AA3278" s="2">
        <f t="shared" si="1746"/>
        <v>0</v>
      </c>
      <c r="AB3278" s="12">
        <f t="shared" si="1768"/>
        <v>4.6600000000000003E-2</v>
      </c>
      <c r="AC3278" s="17">
        <f t="shared" si="1761"/>
        <v>8</v>
      </c>
      <c r="AD3278" s="17">
        <v>252</v>
      </c>
      <c r="AE3278" s="13">
        <f t="shared" si="1739"/>
        <v>1.001446976</v>
      </c>
      <c r="AF3278" s="2">
        <f t="shared" si="1747"/>
        <v>358.42971639000001</v>
      </c>
      <c r="AG3278" s="2">
        <f t="shared" si="1762"/>
        <v>388.43676813000002</v>
      </c>
      <c r="AH3278" s="3">
        <f t="shared" si="1763"/>
        <v>0</v>
      </c>
      <c r="AI3278" s="4" t="str">
        <f t="shared" si="1740"/>
        <v>A+J=</v>
      </c>
      <c r="AJ3278" s="11">
        <f t="shared" si="1769"/>
        <v>44453</v>
      </c>
      <c r="AK3278" s="11"/>
      <c r="AL3278" s="4"/>
      <c r="AM3278" s="1"/>
      <c r="AN3278" s="11"/>
      <c r="AO3278" s="1"/>
      <c r="AP3278" s="1"/>
      <c r="AQ3278" s="3"/>
      <c r="AR3278" s="3"/>
      <c r="AS3278" s="6"/>
      <c r="AT3278" s="1"/>
      <c r="AU3278" s="1"/>
      <c r="AV3278" s="1"/>
      <c r="AW3278" s="1"/>
      <c r="AX3278" s="1"/>
      <c r="AY3278" s="1"/>
      <c r="AZ3278" s="1"/>
      <c r="BA3278" s="1"/>
      <c r="BB3278" s="1"/>
    </row>
    <row r="3279" spans="1:154" x14ac:dyDescent="0.2">
      <c r="A3279" s="158">
        <f t="shared" si="1764"/>
        <v>44435</v>
      </c>
      <c r="B3279" s="2">
        <f t="shared" si="1748"/>
        <v>269012.78496099863</v>
      </c>
      <c r="C3279" s="2">
        <f t="shared" si="1765"/>
        <v>162109.24970171001</v>
      </c>
      <c r="D3279" s="2">
        <v>0</v>
      </c>
      <c r="E3279" s="73">
        <f t="shared" si="1749"/>
        <v>162109.24970171001</v>
      </c>
      <c r="F3279" s="88">
        <f t="shared" si="1742"/>
        <v>5769.98</v>
      </c>
      <c r="G3279" s="3">
        <f>IF(AND(N3279=1,N3278&gt;1),VLOOKUP(A3278,[1]Plan1!$BK$81:$BM$259,3),G3278)</f>
        <v>5825.37</v>
      </c>
      <c r="H3279" s="11">
        <f t="shared" si="1743"/>
        <v>44364</v>
      </c>
      <c r="I3279" s="11">
        <f t="shared" si="1744"/>
        <v>44394</v>
      </c>
      <c r="J3279" s="12">
        <f t="shared" si="1750"/>
        <v>9.5996866540266623E-3</v>
      </c>
      <c r="K3279" s="11">
        <f t="shared" si="1766"/>
        <v>44453</v>
      </c>
      <c r="L3279" s="11">
        <f t="shared" si="1751"/>
        <v>44453</v>
      </c>
      <c r="M3279" s="1">
        <f t="shared" si="1737"/>
        <v>20</v>
      </c>
      <c r="N3279" s="1">
        <f t="shared" si="1752"/>
        <v>9</v>
      </c>
      <c r="O3279" s="2">
        <f t="shared" si="1753"/>
        <v>1.00430851</v>
      </c>
      <c r="P3279" s="13">
        <f t="shared" si="1745"/>
        <v>1.00530005</v>
      </c>
      <c r="Q3279" s="13">
        <f t="shared" si="1738"/>
        <v>1.6496489229734792</v>
      </c>
      <c r="R3279" s="2">
        <f t="shared" si="1741"/>
        <v>1.65675645</v>
      </c>
      <c r="S3279" s="2">
        <f t="shared" si="1767"/>
        <v>1.5280405699999999</v>
      </c>
      <c r="T3279" s="2">
        <f t="shared" si="1754"/>
        <v>247709.51031647</v>
      </c>
      <c r="U3279" s="2">
        <f t="shared" si="1755"/>
        <v>0</v>
      </c>
      <c r="V3279" s="2">
        <f t="shared" si="1756"/>
        <v>106466.29534625863</v>
      </c>
      <c r="W3279" s="2">
        <f t="shared" si="1757"/>
        <v>268575.54504796863</v>
      </c>
      <c r="X3279" s="17">
        <f t="shared" si="1758"/>
        <v>0</v>
      </c>
      <c r="Y3279" s="2">
        <f t="shared" si="1759"/>
        <v>0</v>
      </c>
      <c r="Z3279" s="72">
        <f t="shared" si="1760"/>
        <v>0</v>
      </c>
      <c r="AA3279" s="2">
        <f t="shared" si="1746"/>
        <v>0</v>
      </c>
      <c r="AB3279" s="12">
        <f t="shared" si="1768"/>
        <v>4.6600000000000003E-2</v>
      </c>
      <c r="AC3279" s="17">
        <f t="shared" si="1761"/>
        <v>9</v>
      </c>
      <c r="AD3279" s="17">
        <v>252</v>
      </c>
      <c r="AE3279" s="13">
        <f t="shared" si="1739"/>
        <v>1.0016279960000001</v>
      </c>
      <c r="AF3279" s="2">
        <f t="shared" si="1747"/>
        <v>403.27009194999999</v>
      </c>
      <c r="AG3279" s="2">
        <f t="shared" si="1762"/>
        <v>437.23991303000003</v>
      </c>
      <c r="AH3279" s="3">
        <f t="shared" si="1763"/>
        <v>0</v>
      </c>
      <c r="AI3279" s="4" t="str">
        <f t="shared" si="1740"/>
        <v>A+J=</v>
      </c>
      <c r="AJ3279" s="11">
        <f t="shared" si="1769"/>
        <v>44453</v>
      </c>
      <c r="AK3279" s="11"/>
      <c r="AL3279" s="4"/>
      <c r="AM3279" s="1"/>
      <c r="AN3279" s="11"/>
      <c r="AO3279" s="1"/>
      <c r="AP3279" s="1"/>
      <c r="AQ3279" s="3"/>
      <c r="AR3279" s="3"/>
      <c r="AS3279" s="6"/>
      <c r="AT3279" s="1"/>
      <c r="AU3279" s="1"/>
      <c r="AV3279" s="1"/>
      <c r="AW3279" s="1"/>
      <c r="AX3279" s="1"/>
      <c r="AY3279" s="1"/>
      <c r="AZ3279" s="1"/>
      <c r="BA3279" s="1"/>
      <c r="BB3279" s="1"/>
    </row>
    <row r="3280" spans="1:154" x14ac:dyDescent="0.2">
      <c r="A3280" s="158">
        <f t="shared" si="1764"/>
        <v>44436</v>
      </c>
      <c r="B3280" s="2">
        <f t="shared" si="1748"/>
        <v>269189.96892996249</v>
      </c>
      <c r="C3280" s="2">
        <f t="shared" si="1765"/>
        <v>162109.24970171001</v>
      </c>
      <c r="D3280" s="2">
        <v>0</v>
      </c>
      <c r="E3280" s="73">
        <f t="shared" si="1749"/>
        <v>162109.24970171001</v>
      </c>
      <c r="F3280" s="88">
        <f t="shared" si="1742"/>
        <v>5769.98</v>
      </c>
      <c r="G3280" s="3">
        <f>IF(AND(N3280=1,N3279&gt;1),VLOOKUP(A3279,[1]Plan1!$BK$81:$BM$259,3),G3279)</f>
        <v>5825.37</v>
      </c>
      <c r="H3280" s="11">
        <f t="shared" si="1743"/>
        <v>44364</v>
      </c>
      <c r="I3280" s="11">
        <f t="shared" si="1744"/>
        <v>44394</v>
      </c>
      <c r="J3280" s="12">
        <f t="shared" si="1750"/>
        <v>9.5996866540266623E-3</v>
      </c>
      <c r="K3280" s="11">
        <f t="shared" si="1766"/>
        <v>44453</v>
      </c>
      <c r="L3280" s="11">
        <f t="shared" si="1751"/>
        <v>44453</v>
      </c>
      <c r="M3280" s="1">
        <f t="shared" si="1737"/>
        <v>20</v>
      </c>
      <c r="N3280" s="1">
        <f t="shared" si="1752"/>
        <v>10</v>
      </c>
      <c r="O3280" s="2">
        <f t="shared" si="1753"/>
        <v>1.00478837</v>
      </c>
      <c r="P3280" s="13">
        <f t="shared" si="1745"/>
        <v>1.00530005</v>
      </c>
      <c r="Q3280" s="13">
        <f t="shared" si="1738"/>
        <v>1.6496489229734792</v>
      </c>
      <c r="R3280" s="2">
        <f t="shared" si="1741"/>
        <v>1.6575480499999999</v>
      </c>
      <c r="S3280" s="2">
        <f t="shared" si="1767"/>
        <v>1.5280405699999999</v>
      </c>
      <c r="T3280" s="2">
        <f t="shared" si="1754"/>
        <v>247709.51031647</v>
      </c>
      <c r="U3280" s="2">
        <f t="shared" si="1755"/>
        <v>0</v>
      </c>
      <c r="V3280" s="2">
        <f t="shared" si="1756"/>
        <v>106594.62102832249</v>
      </c>
      <c r="W3280" s="2">
        <f t="shared" si="1757"/>
        <v>268703.8707300325</v>
      </c>
      <c r="X3280" s="17">
        <f t="shared" si="1758"/>
        <v>0</v>
      </c>
      <c r="Y3280" s="2">
        <f t="shared" si="1759"/>
        <v>0</v>
      </c>
      <c r="Z3280" s="72">
        <f t="shared" si="1760"/>
        <v>0</v>
      </c>
      <c r="AA3280" s="2">
        <f t="shared" si="1746"/>
        <v>0</v>
      </c>
      <c r="AB3280" s="12">
        <f t="shared" si="1768"/>
        <v>4.6600000000000003E-2</v>
      </c>
      <c r="AC3280" s="17">
        <f t="shared" si="1761"/>
        <v>10</v>
      </c>
      <c r="AD3280" s="17">
        <v>252</v>
      </c>
      <c r="AE3280" s="13">
        <f t="shared" si="1739"/>
        <v>1.0018090479999999</v>
      </c>
      <c r="AF3280" s="2">
        <f t="shared" si="1747"/>
        <v>448.11839421000002</v>
      </c>
      <c r="AG3280" s="2">
        <f t="shared" si="1762"/>
        <v>486.09819993000002</v>
      </c>
      <c r="AH3280" s="3">
        <f t="shared" si="1763"/>
        <v>0</v>
      </c>
      <c r="AI3280" s="4" t="str">
        <f t="shared" si="1740"/>
        <v>A+J=</v>
      </c>
      <c r="AJ3280" s="11">
        <f t="shared" si="1769"/>
        <v>44453</v>
      </c>
      <c r="AK3280" s="11"/>
      <c r="AL3280" s="4"/>
      <c r="AM3280" s="1"/>
      <c r="AN3280" s="11"/>
      <c r="AO3280" s="1"/>
      <c r="AP3280" s="1"/>
      <c r="AQ3280" s="3"/>
      <c r="AR3280" s="3"/>
      <c r="AS3280" s="6"/>
      <c r="AT3280" s="1"/>
      <c r="AU3280" s="1"/>
      <c r="AV3280" s="1"/>
      <c r="AW3280" s="1"/>
      <c r="AX3280" s="1"/>
      <c r="AY3280" s="1"/>
      <c r="AZ3280" s="1"/>
      <c r="BA3280" s="1"/>
      <c r="BB3280" s="1"/>
    </row>
    <row r="3281" spans="1:54" x14ac:dyDescent="0.2">
      <c r="A3281" s="158">
        <f t="shared" si="1764"/>
        <v>44437</v>
      </c>
      <c r="B3281" s="2">
        <f t="shared" si="1748"/>
        <v>269189.96892996249</v>
      </c>
      <c r="C3281" s="2">
        <f t="shared" si="1765"/>
        <v>162109.24970171001</v>
      </c>
      <c r="D3281" s="2">
        <v>0</v>
      </c>
      <c r="E3281" s="73">
        <f t="shared" si="1749"/>
        <v>162109.24970171001</v>
      </c>
      <c r="F3281" s="88">
        <f t="shared" si="1742"/>
        <v>5769.98</v>
      </c>
      <c r="G3281" s="3">
        <f>IF(AND(N3281=1,N3280&gt;1),VLOOKUP(A3280,[1]Plan1!$BK$81:$BM$259,3),G3280)</f>
        <v>5825.37</v>
      </c>
      <c r="H3281" s="11">
        <f t="shared" si="1743"/>
        <v>44364</v>
      </c>
      <c r="I3281" s="11">
        <f t="shared" si="1744"/>
        <v>44394</v>
      </c>
      <c r="J3281" s="12">
        <f t="shared" si="1750"/>
        <v>9.5996866540266623E-3</v>
      </c>
      <c r="K3281" s="11">
        <f t="shared" si="1766"/>
        <v>44453</v>
      </c>
      <c r="L3281" s="11">
        <f t="shared" si="1751"/>
        <v>44453</v>
      </c>
      <c r="M3281" s="1">
        <f t="shared" si="1737"/>
        <v>20</v>
      </c>
      <c r="N3281" s="1">
        <f t="shared" si="1752"/>
        <v>10</v>
      </c>
      <c r="O3281" s="2">
        <f t="shared" si="1753"/>
        <v>1.00478837</v>
      </c>
      <c r="P3281" s="13">
        <f t="shared" si="1745"/>
        <v>1.00530005</v>
      </c>
      <c r="Q3281" s="13">
        <f t="shared" si="1738"/>
        <v>1.6496489229734792</v>
      </c>
      <c r="R3281" s="2">
        <f t="shared" si="1741"/>
        <v>1.6575480499999999</v>
      </c>
      <c r="S3281" s="2">
        <f t="shared" si="1767"/>
        <v>1.5280405699999999</v>
      </c>
      <c r="T3281" s="2">
        <f t="shared" si="1754"/>
        <v>247709.51031647</v>
      </c>
      <c r="U3281" s="2">
        <f t="shared" si="1755"/>
        <v>0</v>
      </c>
      <c r="V3281" s="2">
        <f t="shared" si="1756"/>
        <v>106594.62102832249</v>
      </c>
      <c r="W3281" s="2">
        <f t="shared" si="1757"/>
        <v>268703.8707300325</v>
      </c>
      <c r="X3281" s="17">
        <f t="shared" si="1758"/>
        <v>0</v>
      </c>
      <c r="Y3281" s="2">
        <f t="shared" si="1759"/>
        <v>0</v>
      </c>
      <c r="Z3281" s="72">
        <f t="shared" si="1760"/>
        <v>0</v>
      </c>
      <c r="AA3281" s="2">
        <f t="shared" si="1746"/>
        <v>0</v>
      </c>
      <c r="AB3281" s="12">
        <f t="shared" si="1768"/>
        <v>4.6600000000000003E-2</v>
      </c>
      <c r="AC3281" s="17">
        <f t="shared" si="1761"/>
        <v>10</v>
      </c>
      <c r="AD3281" s="17">
        <v>252</v>
      </c>
      <c r="AE3281" s="13">
        <f t="shared" si="1739"/>
        <v>1.0018090479999999</v>
      </c>
      <c r="AF3281" s="2">
        <f t="shared" si="1747"/>
        <v>448.11839421000002</v>
      </c>
      <c r="AG3281" s="2">
        <f t="shared" si="1762"/>
        <v>486.09819993000002</v>
      </c>
      <c r="AH3281" s="3">
        <f t="shared" si="1763"/>
        <v>0</v>
      </c>
      <c r="AI3281" s="4" t="str">
        <f t="shared" si="1740"/>
        <v>A+J=</v>
      </c>
      <c r="AJ3281" s="11">
        <f t="shared" si="1769"/>
        <v>44453</v>
      </c>
      <c r="AK3281" s="11"/>
      <c r="AL3281" s="4"/>
      <c r="AM3281" s="1"/>
      <c r="AN3281" s="11"/>
      <c r="AO3281" s="1"/>
      <c r="AP3281" s="1"/>
      <c r="AQ3281" s="3"/>
      <c r="AR3281" s="3"/>
      <c r="AS3281" s="6"/>
      <c r="AT3281" s="1"/>
      <c r="AU3281" s="1"/>
      <c r="AV3281" s="1"/>
      <c r="AW3281" s="1"/>
      <c r="AX3281" s="1"/>
      <c r="AY3281" s="1"/>
      <c r="AZ3281" s="1"/>
      <c r="BA3281" s="1"/>
      <c r="BB3281" s="1"/>
    </row>
    <row r="3282" spans="1:54" x14ac:dyDescent="0.2">
      <c r="A3282" s="158">
        <f t="shared" si="1764"/>
        <v>44438</v>
      </c>
      <c r="B3282" s="2">
        <f t="shared" si="1748"/>
        <v>269189.96892996249</v>
      </c>
      <c r="C3282" s="2">
        <f t="shared" si="1765"/>
        <v>162109.24970171001</v>
      </c>
      <c r="D3282" s="2">
        <v>0</v>
      </c>
      <c r="E3282" s="73">
        <f t="shared" si="1749"/>
        <v>162109.24970171001</v>
      </c>
      <c r="F3282" s="88">
        <f t="shared" si="1742"/>
        <v>5769.98</v>
      </c>
      <c r="G3282" s="3">
        <f>IF(AND(N3282=1,N3281&gt;1),VLOOKUP(A3281,[1]Plan1!$BK$81:$BM$259,3),G3281)</f>
        <v>5825.37</v>
      </c>
      <c r="H3282" s="11">
        <f t="shared" si="1743"/>
        <v>44364</v>
      </c>
      <c r="I3282" s="11">
        <f t="shared" si="1744"/>
        <v>44394</v>
      </c>
      <c r="J3282" s="12">
        <f t="shared" si="1750"/>
        <v>9.5996866540266623E-3</v>
      </c>
      <c r="K3282" s="11">
        <f t="shared" si="1766"/>
        <v>44453</v>
      </c>
      <c r="L3282" s="11">
        <f t="shared" si="1751"/>
        <v>44453</v>
      </c>
      <c r="M3282" s="1">
        <f t="shared" si="1737"/>
        <v>20</v>
      </c>
      <c r="N3282" s="1">
        <f t="shared" si="1752"/>
        <v>10</v>
      </c>
      <c r="O3282" s="2">
        <f t="shared" si="1753"/>
        <v>1.00478837</v>
      </c>
      <c r="P3282" s="13">
        <f t="shared" si="1745"/>
        <v>1.00530005</v>
      </c>
      <c r="Q3282" s="13">
        <f t="shared" si="1738"/>
        <v>1.6496489229734792</v>
      </c>
      <c r="R3282" s="2">
        <f t="shared" si="1741"/>
        <v>1.6575480499999999</v>
      </c>
      <c r="S3282" s="2">
        <f t="shared" si="1767"/>
        <v>1.5280405699999999</v>
      </c>
      <c r="T3282" s="2">
        <f t="shared" si="1754"/>
        <v>247709.51031647</v>
      </c>
      <c r="U3282" s="2">
        <f t="shared" si="1755"/>
        <v>0</v>
      </c>
      <c r="V3282" s="2">
        <f t="shared" si="1756"/>
        <v>106594.62102832249</v>
      </c>
      <c r="W3282" s="2">
        <f t="shared" si="1757"/>
        <v>268703.8707300325</v>
      </c>
      <c r="X3282" s="17">
        <f t="shared" si="1758"/>
        <v>0</v>
      </c>
      <c r="Y3282" s="2">
        <f t="shared" si="1759"/>
        <v>0</v>
      </c>
      <c r="Z3282" s="72">
        <f t="shared" si="1760"/>
        <v>0</v>
      </c>
      <c r="AA3282" s="2">
        <f t="shared" si="1746"/>
        <v>0</v>
      </c>
      <c r="AB3282" s="12">
        <f t="shared" si="1768"/>
        <v>4.6600000000000003E-2</v>
      </c>
      <c r="AC3282" s="17">
        <f t="shared" si="1761"/>
        <v>10</v>
      </c>
      <c r="AD3282" s="17">
        <v>252</v>
      </c>
      <c r="AE3282" s="13">
        <f t="shared" si="1739"/>
        <v>1.0018090479999999</v>
      </c>
      <c r="AF3282" s="2">
        <f t="shared" si="1747"/>
        <v>448.11839421000002</v>
      </c>
      <c r="AG3282" s="2">
        <f t="shared" si="1762"/>
        <v>486.09819993000002</v>
      </c>
      <c r="AH3282" s="3">
        <f t="shared" si="1763"/>
        <v>0</v>
      </c>
      <c r="AI3282" s="4" t="str">
        <f t="shared" si="1740"/>
        <v>A+J=</v>
      </c>
      <c r="AJ3282" s="11">
        <f t="shared" si="1769"/>
        <v>44453</v>
      </c>
      <c r="AK3282" s="11"/>
      <c r="AL3282" s="4"/>
      <c r="AM3282" s="1"/>
      <c r="AN3282" s="11"/>
      <c r="AO3282" s="1"/>
      <c r="AP3282" s="1"/>
      <c r="AQ3282" s="3"/>
      <c r="AR3282" s="3"/>
      <c r="AS3282" s="6"/>
      <c r="AT3282" s="1"/>
      <c r="AU3282" s="1"/>
      <c r="AV3282" s="1"/>
      <c r="AW3282" s="1"/>
      <c r="AX3282" s="1"/>
      <c r="AY3282" s="1"/>
      <c r="AZ3282" s="1"/>
      <c r="BA3282" s="1"/>
      <c r="BB3282" s="1"/>
    </row>
    <row r="3283" spans="1:54" x14ac:dyDescent="0.2">
      <c r="A3283" s="158">
        <f t="shared" si="1764"/>
        <v>44439</v>
      </c>
      <c r="B3283" s="2">
        <f t="shared" si="1748"/>
        <v>269367.27131723374</v>
      </c>
      <c r="C3283" s="2">
        <f t="shared" si="1765"/>
        <v>162109.24970171001</v>
      </c>
      <c r="D3283" s="2">
        <v>0</v>
      </c>
      <c r="E3283" s="73">
        <f t="shared" si="1749"/>
        <v>162109.24970171001</v>
      </c>
      <c r="F3283" s="88">
        <f t="shared" si="1742"/>
        <v>5769.98</v>
      </c>
      <c r="G3283" s="3">
        <f>IF(AND(N3283=1,N3282&gt;1),VLOOKUP(A3282,[1]Plan1!$BK$81:$BM$259,3),G3282)</f>
        <v>5825.37</v>
      </c>
      <c r="H3283" s="11">
        <f t="shared" si="1743"/>
        <v>44364</v>
      </c>
      <c r="I3283" s="11">
        <f t="shared" si="1744"/>
        <v>44394</v>
      </c>
      <c r="J3283" s="12">
        <f t="shared" si="1750"/>
        <v>9.5996866540266623E-3</v>
      </c>
      <c r="K3283" s="11">
        <f t="shared" si="1766"/>
        <v>44453</v>
      </c>
      <c r="L3283" s="11">
        <f t="shared" si="1751"/>
        <v>44453</v>
      </c>
      <c r="M3283" s="1">
        <f t="shared" si="1737"/>
        <v>20</v>
      </c>
      <c r="N3283" s="1">
        <f t="shared" si="1752"/>
        <v>11</v>
      </c>
      <c r="O3283" s="2">
        <f t="shared" si="1753"/>
        <v>1.0052684700000001</v>
      </c>
      <c r="P3283" s="13">
        <f t="shared" si="1745"/>
        <v>1.00530005</v>
      </c>
      <c r="Q3283" s="13">
        <f t="shared" si="1738"/>
        <v>1.6496489229734792</v>
      </c>
      <c r="R3283" s="2">
        <f t="shared" si="1741"/>
        <v>1.6583400399999999</v>
      </c>
      <c r="S3283" s="2">
        <f t="shared" si="1767"/>
        <v>1.5280405699999999</v>
      </c>
      <c r="T3283" s="2">
        <f t="shared" si="1754"/>
        <v>247709.51031647</v>
      </c>
      <c r="U3283" s="2">
        <f t="shared" si="1755"/>
        <v>0</v>
      </c>
      <c r="V3283" s="2">
        <f t="shared" si="1756"/>
        <v>106723.00993299374</v>
      </c>
      <c r="W3283" s="2">
        <f t="shared" si="1757"/>
        <v>268832.25963470375</v>
      </c>
      <c r="X3283" s="17">
        <f t="shared" si="1758"/>
        <v>0</v>
      </c>
      <c r="Y3283" s="2">
        <f t="shared" si="1759"/>
        <v>0</v>
      </c>
      <c r="Z3283" s="72">
        <f t="shared" si="1760"/>
        <v>0</v>
      </c>
      <c r="AA3283" s="2">
        <f t="shared" si="1746"/>
        <v>0</v>
      </c>
      <c r="AB3283" s="12">
        <f t="shared" si="1768"/>
        <v>4.6600000000000003E-2</v>
      </c>
      <c r="AC3283" s="17">
        <f t="shared" si="1761"/>
        <v>11</v>
      </c>
      <c r="AD3283" s="17">
        <v>252</v>
      </c>
      <c r="AE3283" s="13">
        <f t="shared" si="1739"/>
        <v>1.001990132</v>
      </c>
      <c r="AF3283" s="2">
        <f t="shared" si="1747"/>
        <v>492.97462317999998</v>
      </c>
      <c r="AG3283" s="2">
        <f t="shared" si="1762"/>
        <v>535.01168253000003</v>
      </c>
      <c r="AH3283" s="3">
        <f t="shared" si="1763"/>
        <v>0</v>
      </c>
      <c r="AI3283" s="4" t="str">
        <f t="shared" si="1740"/>
        <v>A+J=</v>
      </c>
      <c r="AJ3283" s="11">
        <f t="shared" si="1769"/>
        <v>44453</v>
      </c>
      <c r="AK3283" s="11"/>
      <c r="AL3283" s="4"/>
      <c r="AM3283" s="1"/>
      <c r="AN3283" s="11"/>
      <c r="AO3283" s="1"/>
      <c r="AP3283" s="1"/>
      <c r="AQ3283" s="3"/>
      <c r="AR3283" s="3"/>
      <c r="AS3283" s="6"/>
      <c r="AT3283" s="1"/>
      <c r="AU3283" s="1"/>
      <c r="AV3283" s="1"/>
      <c r="AW3283" s="1"/>
      <c r="AX3283" s="1"/>
      <c r="AY3283" s="1"/>
      <c r="AZ3283" s="1"/>
      <c r="BA3283" s="1"/>
      <c r="BB3283" s="1"/>
    </row>
    <row r="3284" spans="1:54" x14ac:dyDescent="0.2">
      <c r="A3284" s="158">
        <f t="shared" si="1764"/>
        <v>44440</v>
      </c>
      <c r="B3284" s="2">
        <f t="shared" si="1748"/>
        <v>269544.69270739239</v>
      </c>
      <c r="C3284" s="2">
        <f t="shared" si="1765"/>
        <v>162109.24970171001</v>
      </c>
      <c r="D3284" s="2">
        <v>0</v>
      </c>
      <c r="E3284" s="73">
        <f t="shared" si="1749"/>
        <v>162109.24970171001</v>
      </c>
      <c r="F3284" s="88">
        <f t="shared" si="1742"/>
        <v>5769.98</v>
      </c>
      <c r="G3284" s="3">
        <f>IF(AND(N3284=1,N3283&gt;1),VLOOKUP(A3283,[1]Plan1!$BK$81:$BM$259,3),G3283)</f>
        <v>5825.37</v>
      </c>
      <c r="H3284" s="11">
        <f t="shared" si="1743"/>
        <v>44364</v>
      </c>
      <c r="I3284" s="11">
        <f t="shared" si="1744"/>
        <v>44394</v>
      </c>
      <c r="J3284" s="12">
        <f t="shared" si="1750"/>
        <v>9.5996866540266623E-3</v>
      </c>
      <c r="K3284" s="11">
        <f t="shared" si="1766"/>
        <v>44453</v>
      </c>
      <c r="L3284" s="11">
        <f t="shared" si="1751"/>
        <v>44453</v>
      </c>
      <c r="M3284" s="1">
        <f t="shared" si="1737"/>
        <v>20</v>
      </c>
      <c r="N3284" s="1">
        <f t="shared" si="1752"/>
        <v>12</v>
      </c>
      <c r="O3284" s="2">
        <f t="shared" si="1753"/>
        <v>1.0057488000000001</v>
      </c>
      <c r="P3284" s="13">
        <f t="shared" si="1745"/>
        <v>1.00530005</v>
      </c>
      <c r="Q3284" s="13">
        <f t="shared" si="1738"/>
        <v>1.6496489229734792</v>
      </c>
      <c r="R3284" s="2">
        <f t="shared" si="1741"/>
        <v>1.6591324199999999</v>
      </c>
      <c r="S3284" s="2">
        <f t="shared" si="1767"/>
        <v>1.5280405699999999</v>
      </c>
      <c r="T3284" s="2">
        <f t="shared" si="1754"/>
        <v>247709.51031647</v>
      </c>
      <c r="U3284" s="2">
        <f t="shared" si="1755"/>
        <v>0</v>
      </c>
      <c r="V3284" s="2">
        <f t="shared" si="1756"/>
        <v>106851.46206027239</v>
      </c>
      <c r="W3284" s="2">
        <f t="shared" si="1757"/>
        <v>268960.71176198241</v>
      </c>
      <c r="X3284" s="17">
        <f t="shared" si="1758"/>
        <v>0</v>
      </c>
      <c r="Y3284" s="2">
        <f t="shared" si="1759"/>
        <v>0</v>
      </c>
      <c r="Z3284" s="72">
        <f t="shared" si="1760"/>
        <v>0</v>
      </c>
      <c r="AA3284" s="2">
        <f t="shared" si="1746"/>
        <v>0</v>
      </c>
      <c r="AB3284" s="12">
        <f t="shared" si="1768"/>
        <v>4.6600000000000003E-2</v>
      </c>
      <c r="AC3284" s="17">
        <f t="shared" si="1761"/>
        <v>12</v>
      </c>
      <c r="AD3284" s="17">
        <v>252</v>
      </c>
      <c r="AE3284" s="13">
        <f t="shared" si="1739"/>
        <v>1.00217125</v>
      </c>
      <c r="AF3284" s="2">
        <f t="shared" si="1747"/>
        <v>537.83927427000003</v>
      </c>
      <c r="AG3284" s="2">
        <f t="shared" si="1762"/>
        <v>583.98094541</v>
      </c>
      <c r="AH3284" s="3">
        <f t="shared" si="1763"/>
        <v>0</v>
      </c>
      <c r="AI3284" s="4" t="str">
        <f t="shared" si="1740"/>
        <v>A+J=</v>
      </c>
      <c r="AJ3284" s="11">
        <f t="shared" si="1769"/>
        <v>44453</v>
      </c>
      <c r="AK3284" s="11"/>
      <c r="AL3284" s="4"/>
      <c r="AM3284" s="1"/>
      <c r="AN3284" s="11"/>
      <c r="AO3284" s="1"/>
      <c r="AP3284" s="1"/>
      <c r="AQ3284" s="3"/>
      <c r="AR3284" s="3"/>
      <c r="AS3284" s="6"/>
      <c r="AT3284" s="1"/>
      <c r="AU3284" s="1"/>
      <c r="AV3284" s="1"/>
      <c r="AW3284" s="1"/>
      <c r="AX3284" s="1"/>
      <c r="AY3284" s="1"/>
      <c r="AZ3284" s="1"/>
      <c r="BA3284" s="1"/>
      <c r="BB3284" s="1"/>
    </row>
    <row r="3285" spans="1:54" x14ac:dyDescent="0.2">
      <c r="A3285" s="158">
        <f t="shared" si="1764"/>
        <v>44441</v>
      </c>
      <c r="B3285" s="2">
        <f t="shared" si="1748"/>
        <v>269722.22773500095</v>
      </c>
      <c r="C3285" s="2">
        <f t="shared" si="1765"/>
        <v>162109.24970171001</v>
      </c>
      <c r="D3285" s="2">
        <v>0</v>
      </c>
      <c r="E3285" s="73">
        <f t="shared" si="1749"/>
        <v>162109.24970171001</v>
      </c>
      <c r="F3285" s="88">
        <f t="shared" si="1742"/>
        <v>5769.98</v>
      </c>
      <c r="G3285" s="3">
        <f>IF(AND(N3285=1,N3284&gt;1),VLOOKUP(A3284,[1]Plan1!$BK$81:$BM$259,3),G3284)</f>
        <v>5825.37</v>
      </c>
      <c r="H3285" s="11">
        <f t="shared" si="1743"/>
        <v>44364</v>
      </c>
      <c r="I3285" s="11">
        <f t="shared" si="1744"/>
        <v>44394</v>
      </c>
      <c r="J3285" s="12">
        <f t="shared" si="1750"/>
        <v>9.5996866540266623E-3</v>
      </c>
      <c r="K3285" s="11">
        <f t="shared" si="1766"/>
        <v>44453</v>
      </c>
      <c r="L3285" s="11">
        <f t="shared" si="1751"/>
        <v>44453</v>
      </c>
      <c r="M3285" s="1">
        <f t="shared" si="1737"/>
        <v>20</v>
      </c>
      <c r="N3285" s="1">
        <f t="shared" si="1752"/>
        <v>13</v>
      </c>
      <c r="O3285" s="2">
        <f t="shared" si="1753"/>
        <v>1.0062293499999999</v>
      </c>
      <c r="P3285" s="13">
        <f t="shared" si="1745"/>
        <v>1.00530005</v>
      </c>
      <c r="Q3285" s="13">
        <f t="shared" si="1738"/>
        <v>1.6496489229734792</v>
      </c>
      <c r="R3285" s="2">
        <f t="shared" si="1741"/>
        <v>1.65992516</v>
      </c>
      <c r="S3285" s="2">
        <f t="shared" si="1767"/>
        <v>1.5280405699999999</v>
      </c>
      <c r="T3285" s="2">
        <f t="shared" si="1754"/>
        <v>247709.51031647</v>
      </c>
      <c r="U3285" s="2">
        <f t="shared" si="1755"/>
        <v>0</v>
      </c>
      <c r="V3285" s="2">
        <f t="shared" si="1756"/>
        <v>106979.97254688093</v>
      </c>
      <c r="W3285" s="2">
        <f t="shared" si="1757"/>
        <v>269089.22224859096</v>
      </c>
      <c r="X3285" s="17">
        <f t="shared" si="1758"/>
        <v>0</v>
      </c>
      <c r="Y3285" s="2">
        <f t="shared" si="1759"/>
        <v>0</v>
      </c>
      <c r="Z3285" s="72">
        <f t="shared" si="1760"/>
        <v>0</v>
      </c>
      <c r="AA3285" s="2">
        <f t="shared" si="1746"/>
        <v>0</v>
      </c>
      <c r="AB3285" s="12">
        <f t="shared" si="1768"/>
        <v>4.6600000000000003E-2</v>
      </c>
      <c r="AC3285" s="17">
        <f t="shared" si="1761"/>
        <v>13</v>
      </c>
      <c r="AD3285" s="17">
        <v>252</v>
      </c>
      <c r="AE3285" s="13">
        <f t="shared" si="1739"/>
        <v>1.0023523999999999</v>
      </c>
      <c r="AF3285" s="2">
        <f t="shared" si="1747"/>
        <v>582.71185205999996</v>
      </c>
      <c r="AG3285" s="2">
        <f t="shared" si="1762"/>
        <v>633.00548641</v>
      </c>
      <c r="AH3285" s="3">
        <f t="shared" si="1763"/>
        <v>0</v>
      </c>
      <c r="AI3285" s="4" t="str">
        <f t="shared" si="1740"/>
        <v>A+J=</v>
      </c>
      <c r="AJ3285" s="11">
        <f t="shared" si="1769"/>
        <v>44453</v>
      </c>
      <c r="AK3285" s="11"/>
      <c r="AL3285" s="4"/>
      <c r="AM3285" s="1"/>
      <c r="AN3285" s="11"/>
      <c r="AO3285" s="1"/>
      <c r="AP3285" s="1"/>
      <c r="AQ3285" s="3"/>
      <c r="AR3285" s="3"/>
      <c r="AS3285" s="6"/>
      <c r="AT3285" s="1"/>
      <c r="AU3285" s="1"/>
      <c r="AV3285" s="1"/>
      <c r="AW3285" s="1"/>
      <c r="AX3285" s="1"/>
      <c r="AY3285" s="1"/>
      <c r="AZ3285" s="1"/>
      <c r="BA3285" s="1"/>
      <c r="BB3285" s="1"/>
    </row>
    <row r="3286" spans="1:54" x14ac:dyDescent="0.2">
      <c r="A3286" s="158">
        <f t="shared" si="1764"/>
        <v>44442</v>
      </c>
      <c r="B3286" s="2">
        <f t="shared" si="1748"/>
        <v>269899.88158893684</v>
      </c>
      <c r="C3286" s="2">
        <f t="shared" si="1765"/>
        <v>162109.24970171001</v>
      </c>
      <c r="D3286" s="2">
        <v>0</v>
      </c>
      <c r="E3286" s="73">
        <f t="shared" si="1749"/>
        <v>162109.24970171001</v>
      </c>
      <c r="F3286" s="88">
        <f t="shared" si="1742"/>
        <v>5769.98</v>
      </c>
      <c r="G3286" s="3">
        <f>IF(AND(N3286=1,N3285&gt;1),VLOOKUP(A3285,[1]Plan1!$BK$81:$BM$259,3),G3285)</f>
        <v>5825.37</v>
      </c>
      <c r="H3286" s="11">
        <f t="shared" si="1743"/>
        <v>44364</v>
      </c>
      <c r="I3286" s="11">
        <f t="shared" si="1744"/>
        <v>44394</v>
      </c>
      <c r="J3286" s="12">
        <f t="shared" si="1750"/>
        <v>9.5996866540266623E-3</v>
      </c>
      <c r="K3286" s="11">
        <f t="shared" si="1766"/>
        <v>44453</v>
      </c>
      <c r="L3286" s="11">
        <f t="shared" si="1751"/>
        <v>44453</v>
      </c>
      <c r="M3286" s="1">
        <f t="shared" si="1737"/>
        <v>20</v>
      </c>
      <c r="N3286" s="1">
        <f t="shared" si="1752"/>
        <v>14</v>
      </c>
      <c r="O3286" s="2">
        <f t="shared" si="1753"/>
        <v>1.00671014</v>
      </c>
      <c r="P3286" s="13">
        <f t="shared" si="1745"/>
        <v>1.00530005</v>
      </c>
      <c r="Q3286" s="13">
        <f t="shared" si="1738"/>
        <v>1.6496489229734792</v>
      </c>
      <c r="R3286" s="2">
        <f t="shared" si="1741"/>
        <v>1.6607182899999999</v>
      </c>
      <c r="S3286" s="2">
        <f t="shared" si="1767"/>
        <v>1.5280405699999999</v>
      </c>
      <c r="T3286" s="2">
        <f t="shared" si="1754"/>
        <v>247709.51031647</v>
      </c>
      <c r="U3286" s="2">
        <f t="shared" si="1755"/>
        <v>0</v>
      </c>
      <c r="V3286" s="2">
        <f t="shared" si="1756"/>
        <v>107108.54625609683</v>
      </c>
      <c r="W3286" s="2">
        <f t="shared" si="1757"/>
        <v>269217.79595780687</v>
      </c>
      <c r="X3286" s="17">
        <f t="shared" si="1758"/>
        <v>0</v>
      </c>
      <c r="Y3286" s="2">
        <f t="shared" si="1759"/>
        <v>0</v>
      </c>
      <c r="Z3286" s="72">
        <f t="shared" si="1760"/>
        <v>0</v>
      </c>
      <c r="AA3286" s="2">
        <f t="shared" si="1746"/>
        <v>0</v>
      </c>
      <c r="AB3286" s="12">
        <f t="shared" si="1768"/>
        <v>4.6600000000000003E-2</v>
      </c>
      <c r="AC3286" s="17">
        <f t="shared" si="1761"/>
        <v>14</v>
      </c>
      <c r="AD3286" s="17">
        <v>252</v>
      </c>
      <c r="AE3286" s="13">
        <f t="shared" si="1739"/>
        <v>1.002533583</v>
      </c>
      <c r="AF3286" s="2">
        <f t="shared" si="1747"/>
        <v>627.59260427000004</v>
      </c>
      <c r="AG3286" s="2">
        <f t="shared" si="1762"/>
        <v>682.08563113000002</v>
      </c>
      <c r="AH3286" s="3">
        <f t="shared" si="1763"/>
        <v>0</v>
      </c>
      <c r="AI3286" s="4" t="str">
        <f t="shared" si="1740"/>
        <v>A+J=</v>
      </c>
      <c r="AJ3286" s="11">
        <f t="shared" si="1769"/>
        <v>44453</v>
      </c>
      <c r="AK3286" s="11"/>
      <c r="AL3286" s="4"/>
      <c r="AM3286" s="1"/>
      <c r="AN3286" s="11"/>
      <c r="AO3286" s="1"/>
      <c r="AP3286" s="1"/>
      <c r="AQ3286" s="3"/>
      <c r="AR3286" s="3"/>
      <c r="AS3286" s="6"/>
      <c r="AT3286" s="1"/>
      <c r="AU3286" s="1"/>
      <c r="AV3286" s="1"/>
      <c r="AW3286" s="1"/>
      <c r="AX3286" s="1"/>
      <c r="AY3286" s="1"/>
      <c r="AZ3286" s="1"/>
      <c r="BA3286" s="1"/>
      <c r="BB3286" s="1"/>
    </row>
    <row r="3287" spans="1:54" x14ac:dyDescent="0.2">
      <c r="A3287" s="158">
        <f t="shared" si="1764"/>
        <v>44443</v>
      </c>
      <c r="B3287" s="2">
        <f t="shared" si="1748"/>
        <v>270077.65079595515</v>
      </c>
      <c r="C3287" s="2">
        <f t="shared" si="1765"/>
        <v>162109.24970171001</v>
      </c>
      <c r="D3287" s="2">
        <v>0</v>
      </c>
      <c r="E3287" s="73">
        <f t="shared" si="1749"/>
        <v>162109.24970171001</v>
      </c>
      <c r="F3287" s="88">
        <f t="shared" si="1742"/>
        <v>5769.98</v>
      </c>
      <c r="G3287" s="3">
        <f>IF(AND(N3287=1,N3286&gt;1),VLOOKUP(A3286,[1]Plan1!$BK$81:$BM$259,3),G3286)</f>
        <v>5825.37</v>
      </c>
      <c r="H3287" s="11">
        <f t="shared" si="1743"/>
        <v>44364</v>
      </c>
      <c r="I3287" s="11">
        <f t="shared" si="1744"/>
        <v>44394</v>
      </c>
      <c r="J3287" s="12">
        <f t="shared" si="1750"/>
        <v>9.5996866540266623E-3</v>
      </c>
      <c r="K3287" s="11">
        <f t="shared" si="1766"/>
        <v>44453</v>
      </c>
      <c r="L3287" s="11">
        <f t="shared" si="1751"/>
        <v>44453</v>
      </c>
      <c r="M3287" s="1">
        <f t="shared" ref="M3287:M3350" si="1770">IF(L3287=L3286,M3286,NETWORKDAYS(L3286,L3287,$AN$194:$AN$348)-1)</f>
        <v>20</v>
      </c>
      <c r="N3287" s="1">
        <f t="shared" si="1752"/>
        <v>15</v>
      </c>
      <c r="O3287" s="2">
        <f t="shared" si="1753"/>
        <v>1.0071911499999999</v>
      </c>
      <c r="P3287" s="13">
        <f t="shared" si="1745"/>
        <v>1.00530005</v>
      </c>
      <c r="Q3287" s="13">
        <f t="shared" si="1738"/>
        <v>1.6496489229734792</v>
      </c>
      <c r="R3287" s="2">
        <f t="shared" si="1741"/>
        <v>1.66151179</v>
      </c>
      <c r="S3287" s="2">
        <f t="shared" si="1767"/>
        <v>1.5280405699999999</v>
      </c>
      <c r="T3287" s="2">
        <f t="shared" si="1754"/>
        <v>247709.51031647</v>
      </c>
      <c r="U3287" s="2">
        <f t="shared" si="1755"/>
        <v>0</v>
      </c>
      <c r="V3287" s="2">
        <f t="shared" si="1756"/>
        <v>107237.17994573516</v>
      </c>
      <c r="W3287" s="2">
        <f t="shared" si="1757"/>
        <v>269346.42964744515</v>
      </c>
      <c r="X3287" s="17">
        <f t="shared" si="1758"/>
        <v>0</v>
      </c>
      <c r="Y3287" s="2">
        <f t="shared" si="1759"/>
        <v>0</v>
      </c>
      <c r="Z3287" s="72">
        <f t="shared" si="1760"/>
        <v>0</v>
      </c>
      <c r="AA3287" s="2">
        <f t="shared" si="1746"/>
        <v>0</v>
      </c>
      <c r="AB3287" s="12">
        <f t="shared" si="1768"/>
        <v>4.6600000000000003E-2</v>
      </c>
      <c r="AC3287" s="17">
        <f t="shared" si="1761"/>
        <v>15</v>
      </c>
      <c r="AD3287" s="17">
        <v>252</v>
      </c>
      <c r="AE3287" s="13">
        <f t="shared" si="1739"/>
        <v>1.002714798</v>
      </c>
      <c r="AF3287" s="2">
        <f t="shared" si="1747"/>
        <v>672.48128317999999</v>
      </c>
      <c r="AG3287" s="2">
        <f t="shared" si="1762"/>
        <v>731.22114851000003</v>
      </c>
      <c r="AH3287" s="3">
        <f t="shared" si="1763"/>
        <v>0</v>
      </c>
      <c r="AI3287" s="4" t="str">
        <f t="shared" si="1740"/>
        <v>A+J=</v>
      </c>
      <c r="AJ3287" s="11">
        <f t="shared" si="1769"/>
        <v>44453</v>
      </c>
      <c r="AK3287" s="11"/>
      <c r="AL3287" s="4"/>
      <c r="AM3287" s="1"/>
      <c r="AN3287" s="11"/>
      <c r="AO3287" s="1"/>
      <c r="AP3287" s="1"/>
      <c r="AQ3287" s="3"/>
      <c r="AR3287" s="3"/>
      <c r="AS3287" s="6"/>
      <c r="AT3287" s="1"/>
      <c r="AU3287" s="1"/>
      <c r="AV3287" s="1"/>
      <c r="AW3287" s="1"/>
      <c r="AX3287" s="1"/>
      <c r="AY3287" s="1"/>
      <c r="AZ3287" s="1"/>
      <c r="BA3287" s="1"/>
      <c r="BB3287" s="1"/>
    </row>
    <row r="3288" spans="1:54" x14ac:dyDescent="0.2">
      <c r="A3288" s="158">
        <f t="shared" si="1764"/>
        <v>44444</v>
      </c>
      <c r="B3288" s="2">
        <f t="shared" si="1748"/>
        <v>270077.65079595515</v>
      </c>
      <c r="C3288" s="2">
        <f t="shared" si="1765"/>
        <v>162109.24970171001</v>
      </c>
      <c r="D3288" s="2">
        <v>0</v>
      </c>
      <c r="E3288" s="73">
        <f t="shared" si="1749"/>
        <v>162109.24970171001</v>
      </c>
      <c r="F3288" s="88">
        <f t="shared" si="1742"/>
        <v>5769.98</v>
      </c>
      <c r="G3288" s="3">
        <f>IF(AND(N3288=1,N3287&gt;1),VLOOKUP(A3287,[1]Plan1!$BK$81:$BM$259,3),G3287)</f>
        <v>5825.37</v>
      </c>
      <c r="H3288" s="11">
        <f t="shared" si="1743"/>
        <v>44364</v>
      </c>
      <c r="I3288" s="11">
        <f t="shared" si="1744"/>
        <v>44394</v>
      </c>
      <c r="J3288" s="12">
        <f t="shared" si="1750"/>
        <v>9.5996866540266623E-3</v>
      </c>
      <c r="K3288" s="11">
        <f t="shared" si="1766"/>
        <v>44453</v>
      </c>
      <c r="L3288" s="11">
        <f t="shared" si="1751"/>
        <v>44453</v>
      </c>
      <c r="M3288" s="1">
        <f t="shared" si="1770"/>
        <v>20</v>
      </c>
      <c r="N3288" s="1">
        <f t="shared" si="1752"/>
        <v>15</v>
      </c>
      <c r="O3288" s="2">
        <f t="shared" si="1753"/>
        <v>1.0071911499999999</v>
      </c>
      <c r="P3288" s="13">
        <f t="shared" si="1745"/>
        <v>1.00530005</v>
      </c>
      <c r="Q3288" s="13">
        <f t="shared" si="1738"/>
        <v>1.6496489229734792</v>
      </c>
      <c r="R3288" s="2">
        <f t="shared" si="1741"/>
        <v>1.66151179</v>
      </c>
      <c r="S3288" s="2">
        <f t="shared" si="1767"/>
        <v>1.5280405699999999</v>
      </c>
      <c r="T3288" s="2">
        <f t="shared" si="1754"/>
        <v>247709.51031647</v>
      </c>
      <c r="U3288" s="2">
        <f t="shared" si="1755"/>
        <v>0</v>
      </c>
      <c r="V3288" s="2">
        <f t="shared" si="1756"/>
        <v>107237.17994573516</v>
      </c>
      <c r="W3288" s="2">
        <f t="shared" si="1757"/>
        <v>269346.42964744515</v>
      </c>
      <c r="X3288" s="17">
        <f t="shared" si="1758"/>
        <v>0</v>
      </c>
      <c r="Y3288" s="2">
        <f t="shared" si="1759"/>
        <v>0</v>
      </c>
      <c r="Z3288" s="72">
        <f t="shared" si="1760"/>
        <v>0</v>
      </c>
      <c r="AA3288" s="2">
        <f t="shared" si="1746"/>
        <v>0</v>
      </c>
      <c r="AB3288" s="12">
        <f t="shared" si="1768"/>
        <v>4.6600000000000003E-2</v>
      </c>
      <c r="AC3288" s="17">
        <f t="shared" si="1761"/>
        <v>15</v>
      </c>
      <c r="AD3288" s="17">
        <v>252</v>
      </c>
      <c r="AE3288" s="13">
        <f t="shared" si="1739"/>
        <v>1.002714798</v>
      </c>
      <c r="AF3288" s="2">
        <f t="shared" si="1747"/>
        <v>672.48128317999999</v>
      </c>
      <c r="AG3288" s="2">
        <f t="shared" si="1762"/>
        <v>731.22114851000003</v>
      </c>
      <c r="AH3288" s="3">
        <f t="shared" si="1763"/>
        <v>0</v>
      </c>
      <c r="AI3288" s="4" t="str">
        <f t="shared" si="1740"/>
        <v>A+J=</v>
      </c>
      <c r="AJ3288" s="11">
        <f t="shared" si="1769"/>
        <v>44453</v>
      </c>
      <c r="AK3288" s="11"/>
      <c r="AL3288" s="4"/>
      <c r="AM3288" s="1"/>
      <c r="AN3288" s="11"/>
      <c r="AO3288" s="1"/>
      <c r="AP3288" s="1"/>
      <c r="AQ3288" s="3"/>
      <c r="AR3288" s="3"/>
      <c r="AS3288" s="6"/>
      <c r="AT3288" s="1"/>
      <c r="AU3288" s="1"/>
      <c r="AV3288" s="1"/>
      <c r="AW3288" s="1"/>
      <c r="AX3288" s="1"/>
      <c r="AY3288" s="1"/>
      <c r="AZ3288" s="1"/>
      <c r="BA3288" s="1"/>
      <c r="BB3288" s="1"/>
    </row>
    <row r="3289" spans="1:54" x14ac:dyDescent="0.2">
      <c r="A3289" s="158">
        <f t="shared" si="1764"/>
        <v>44445</v>
      </c>
      <c r="B3289" s="2">
        <f t="shared" si="1748"/>
        <v>270077.65079595515</v>
      </c>
      <c r="C3289" s="2">
        <f t="shared" si="1765"/>
        <v>162109.24970171001</v>
      </c>
      <c r="D3289" s="2">
        <v>0</v>
      </c>
      <c r="E3289" s="73">
        <f t="shared" si="1749"/>
        <v>162109.24970171001</v>
      </c>
      <c r="F3289" s="88">
        <f t="shared" si="1742"/>
        <v>5769.98</v>
      </c>
      <c r="G3289" s="3">
        <f>IF(AND(N3289=1,N3288&gt;1),VLOOKUP(A3288,[1]Plan1!$BK$81:$BM$259,3),G3288)</f>
        <v>5825.37</v>
      </c>
      <c r="H3289" s="11">
        <f t="shared" si="1743"/>
        <v>44364</v>
      </c>
      <c r="I3289" s="11">
        <f t="shared" si="1744"/>
        <v>44394</v>
      </c>
      <c r="J3289" s="12">
        <f t="shared" si="1750"/>
        <v>9.5996866540266623E-3</v>
      </c>
      <c r="K3289" s="11">
        <f t="shared" si="1766"/>
        <v>44453</v>
      </c>
      <c r="L3289" s="11">
        <f t="shared" si="1751"/>
        <v>44453</v>
      </c>
      <c r="M3289" s="1">
        <f t="shared" si="1770"/>
        <v>20</v>
      </c>
      <c r="N3289" s="1">
        <f t="shared" si="1752"/>
        <v>15</v>
      </c>
      <c r="O3289" s="2">
        <f t="shared" si="1753"/>
        <v>1.0071911499999999</v>
      </c>
      <c r="P3289" s="13">
        <f t="shared" si="1745"/>
        <v>1.00530005</v>
      </c>
      <c r="Q3289" s="13">
        <f t="shared" si="1738"/>
        <v>1.6496489229734792</v>
      </c>
      <c r="R3289" s="2">
        <f t="shared" si="1741"/>
        <v>1.66151179</v>
      </c>
      <c r="S3289" s="2">
        <f t="shared" si="1767"/>
        <v>1.5280405699999999</v>
      </c>
      <c r="T3289" s="2">
        <f t="shared" si="1754"/>
        <v>247709.51031647</v>
      </c>
      <c r="U3289" s="2">
        <f t="shared" si="1755"/>
        <v>0</v>
      </c>
      <c r="V3289" s="2">
        <f t="shared" si="1756"/>
        <v>107237.17994573516</v>
      </c>
      <c r="W3289" s="2">
        <f t="shared" si="1757"/>
        <v>269346.42964744515</v>
      </c>
      <c r="X3289" s="17">
        <f t="shared" si="1758"/>
        <v>0</v>
      </c>
      <c r="Y3289" s="2">
        <f t="shared" si="1759"/>
        <v>0</v>
      </c>
      <c r="Z3289" s="72">
        <f t="shared" si="1760"/>
        <v>0</v>
      </c>
      <c r="AA3289" s="2">
        <f t="shared" si="1746"/>
        <v>0</v>
      </c>
      <c r="AB3289" s="12">
        <f t="shared" si="1768"/>
        <v>4.6600000000000003E-2</v>
      </c>
      <c r="AC3289" s="17">
        <f t="shared" si="1761"/>
        <v>15</v>
      </c>
      <c r="AD3289" s="17">
        <v>252</v>
      </c>
      <c r="AE3289" s="13">
        <f t="shared" si="1739"/>
        <v>1.002714798</v>
      </c>
      <c r="AF3289" s="2">
        <f t="shared" si="1747"/>
        <v>672.48128317999999</v>
      </c>
      <c r="AG3289" s="2">
        <f t="shared" si="1762"/>
        <v>731.22114851000003</v>
      </c>
      <c r="AH3289" s="3">
        <f t="shared" si="1763"/>
        <v>0</v>
      </c>
      <c r="AI3289" s="4" t="str">
        <f t="shared" si="1740"/>
        <v>A+J=</v>
      </c>
      <c r="AJ3289" s="11">
        <f t="shared" si="1769"/>
        <v>44453</v>
      </c>
      <c r="AK3289" s="11"/>
      <c r="AL3289" s="4"/>
      <c r="AM3289" s="1"/>
      <c r="AN3289" s="11"/>
      <c r="AO3289" s="1"/>
      <c r="AP3289" s="1"/>
      <c r="AQ3289" s="3"/>
      <c r="AR3289" s="3"/>
      <c r="AS3289" s="6"/>
      <c r="AT3289" s="1"/>
      <c r="AU3289" s="1"/>
      <c r="AV3289" s="1"/>
      <c r="AW3289" s="1"/>
      <c r="AX3289" s="1"/>
      <c r="AY3289" s="1"/>
      <c r="AZ3289" s="1"/>
      <c r="BA3289" s="1"/>
      <c r="BB3289" s="1"/>
    </row>
    <row r="3290" spans="1:54" x14ac:dyDescent="0.2">
      <c r="A3290" s="158">
        <f t="shared" si="1764"/>
        <v>44446</v>
      </c>
      <c r="B3290" s="2">
        <f t="shared" si="1748"/>
        <v>270255.53919153084</v>
      </c>
      <c r="C3290" s="2">
        <f t="shared" si="1765"/>
        <v>162109.24970171001</v>
      </c>
      <c r="D3290" s="2">
        <v>0</v>
      </c>
      <c r="E3290" s="73">
        <f t="shared" si="1749"/>
        <v>162109.24970171001</v>
      </c>
      <c r="F3290" s="88">
        <f t="shared" si="1742"/>
        <v>5769.98</v>
      </c>
      <c r="G3290" s="3">
        <f>IF(AND(N3290=1,N3289&gt;1),VLOOKUP(A3289,[1]Plan1!$BK$81:$BM$259,3),G3289)</f>
        <v>5825.37</v>
      </c>
      <c r="H3290" s="11">
        <f t="shared" si="1743"/>
        <v>44364</v>
      </c>
      <c r="I3290" s="11">
        <f t="shared" si="1744"/>
        <v>44394</v>
      </c>
      <c r="J3290" s="12">
        <f t="shared" si="1750"/>
        <v>9.5996866540266623E-3</v>
      </c>
      <c r="K3290" s="11">
        <f t="shared" si="1766"/>
        <v>44453</v>
      </c>
      <c r="L3290" s="11">
        <f t="shared" si="1751"/>
        <v>44453</v>
      </c>
      <c r="M3290" s="1">
        <f t="shared" si="1770"/>
        <v>20</v>
      </c>
      <c r="N3290" s="1">
        <f t="shared" si="1752"/>
        <v>16</v>
      </c>
      <c r="O3290" s="2">
        <f t="shared" si="1753"/>
        <v>1.0076723999999999</v>
      </c>
      <c r="P3290" s="13">
        <f t="shared" si="1745"/>
        <v>1.00530005</v>
      </c>
      <c r="Q3290" s="13">
        <f t="shared" si="1738"/>
        <v>1.6496489229734792</v>
      </c>
      <c r="R3290" s="2">
        <f t="shared" si="1741"/>
        <v>1.66230568</v>
      </c>
      <c r="S3290" s="2">
        <f t="shared" si="1767"/>
        <v>1.5280405699999999</v>
      </c>
      <c r="T3290" s="2">
        <f t="shared" si="1754"/>
        <v>247709.51031647</v>
      </c>
      <c r="U3290" s="2">
        <f t="shared" si="1755"/>
        <v>0</v>
      </c>
      <c r="V3290" s="2">
        <f t="shared" si="1756"/>
        <v>107365.87685798085</v>
      </c>
      <c r="W3290" s="2">
        <f t="shared" si="1757"/>
        <v>269475.12655969086</v>
      </c>
      <c r="X3290" s="17">
        <f t="shared" si="1758"/>
        <v>0</v>
      </c>
      <c r="Y3290" s="2">
        <f t="shared" si="1759"/>
        <v>0</v>
      </c>
      <c r="Z3290" s="72">
        <f t="shared" si="1760"/>
        <v>0</v>
      </c>
      <c r="AA3290" s="2">
        <f t="shared" si="1746"/>
        <v>0</v>
      </c>
      <c r="AB3290" s="12">
        <f t="shared" si="1768"/>
        <v>4.6600000000000003E-2</v>
      </c>
      <c r="AC3290" s="17">
        <f t="shared" si="1761"/>
        <v>16</v>
      </c>
      <c r="AD3290" s="17">
        <v>252</v>
      </c>
      <c r="AE3290" s="13">
        <f t="shared" si="1739"/>
        <v>1.0028960469999999</v>
      </c>
      <c r="AF3290" s="2">
        <f t="shared" si="1747"/>
        <v>717.37838422000004</v>
      </c>
      <c r="AG3290" s="2">
        <f t="shared" si="1762"/>
        <v>780.41263184000002</v>
      </c>
      <c r="AH3290" s="3">
        <f t="shared" si="1763"/>
        <v>0</v>
      </c>
      <c r="AI3290" s="4" t="str">
        <f t="shared" si="1740"/>
        <v>A+J=</v>
      </c>
      <c r="AJ3290" s="11">
        <f t="shared" si="1769"/>
        <v>44453</v>
      </c>
      <c r="AK3290" s="11"/>
      <c r="AL3290" s="4"/>
      <c r="AM3290" s="1"/>
      <c r="AN3290" s="11"/>
      <c r="AO3290" s="1"/>
      <c r="AP3290" s="1"/>
      <c r="AQ3290" s="3"/>
      <c r="AR3290" s="3"/>
      <c r="AS3290" s="6"/>
      <c r="AT3290" s="1"/>
      <c r="AU3290" s="1"/>
      <c r="AV3290" s="1"/>
      <c r="AW3290" s="1"/>
      <c r="AX3290" s="1"/>
      <c r="AY3290" s="1"/>
      <c r="AZ3290" s="1"/>
      <c r="BA3290" s="1"/>
      <c r="BB3290" s="1"/>
    </row>
    <row r="3291" spans="1:54" x14ac:dyDescent="0.2">
      <c r="A3291" s="158">
        <f t="shared" si="1764"/>
        <v>44447</v>
      </c>
      <c r="B3291" s="2">
        <f t="shared" si="1748"/>
        <v>270255.53919153084</v>
      </c>
      <c r="C3291" s="2">
        <f t="shared" si="1765"/>
        <v>162109.24970171001</v>
      </c>
      <c r="D3291" s="2">
        <v>0</v>
      </c>
      <c r="E3291" s="73">
        <f t="shared" si="1749"/>
        <v>162109.24970171001</v>
      </c>
      <c r="F3291" s="88">
        <f t="shared" si="1742"/>
        <v>5769.98</v>
      </c>
      <c r="G3291" s="3">
        <f>IF(AND(N3291=1,N3290&gt;1),VLOOKUP(A3290,[1]Plan1!$BK$81:$BM$259,3),G3290)</f>
        <v>5825.37</v>
      </c>
      <c r="H3291" s="11">
        <f t="shared" si="1743"/>
        <v>44364</v>
      </c>
      <c r="I3291" s="11">
        <f t="shared" si="1744"/>
        <v>44394</v>
      </c>
      <c r="J3291" s="12">
        <f t="shared" si="1750"/>
        <v>9.5996866540266623E-3</v>
      </c>
      <c r="K3291" s="11">
        <f t="shared" si="1766"/>
        <v>44453</v>
      </c>
      <c r="L3291" s="11">
        <f t="shared" si="1751"/>
        <v>44453</v>
      </c>
      <c r="M3291" s="1">
        <f t="shared" si="1770"/>
        <v>20</v>
      </c>
      <c r="N3291" s="1">
        <f t="shared" si="1752"/>
        <v>16</v>
      </c>
      <c r="O3291" s="2">
        <f t="shared" si="1753"/>
        <v>1.0076723999999999</v>
      </c>
      <c r="P3291" s="13">
        <f t="shared" si="1745"/>
        <v>1.00530005</v>
      </c>
      <c r="Q3291" s="13">
        <f t="shared" si="1738"/>
        <v>1.6496489229734792</v>
      </c>
      <c r="R3291" s="2">
        <f t="shared" si="1741"/>
        <v>1.66230568</v>
      </c>
      <c r="S3291" s="2">
        <f t="shared" si="1767"/>
        <v>1.5280405699999999</v>
      </c>
      <c r="T3291" s="2">
        <f t="shared" si="1754"/>
        <v>247709.51031647</v>
      </c>
      <c r="U3291" s="2">
        <f t="shared" si="1755"/>
        <v>0</v>
      </c>
      <c r="V3291" s="2">
        <f t="shared" si="1756"/>
        <v>107365.87685798085</v>
      </c>
      <c r="W3291" s="2">
        <f t="shared" si="1757"/>
        <v>269475.12655969086</v>
      </c>
      <c r="X3291" s="17">
        <f t="shared" si="1758"/>
        <v>0</v>
      </c>
      <c r="Y3291" s="2">
        <f t="shared" si="1759"/>
        <v>0</v>
      </c>
      <c r="Z3291" s="72">
        <f t="shared" si="1760"/>
        <v>0</v>
      </c>
      <c r="AA3291" s="2">
        <f t="shared" si="1746"/>
        <v>0</v>
      </c>
      <c r="AB3291" s="12">
        <f t="shared" si="1768"/>
        <v>4.6600000000000003E-2</v>
      </c>
      <c r="AC3291" s="17">
        <f t="shared" si="1761"/>
        <v>16</v>
      </c>
      <c r="AD3291" s="17">
        <v>252</v>
      </c>
      <c r="AE3291" s="13">
        <f t="shared" si="1739"/>
        <v>1.0028960469999999</v>
      </c>
      <c r="AF3291" s="2">
        <f t="shared" si="1747"/>
        <v>717.37838422000004</v>
      </c>
      <c r="AG3291" s="2">
        <f t="shared" si="1762"/>
        <v>780.41263184000002</v>
      </c>
      <c r="AH3291" s="3">
        <f t="shared" si="1763"/>
        <v>0</v>
      </c>
      <c r="AI3291" s="4" t="str">
        <f t="shared" si="1740"/>
        <v>A+J=</v>
      </c>
      <c r="AJ3291" s="11">
        <f t="shared" si="1769"/>
        <v>44453</v>
      </c>
      <c r="AK3291" s="11"/>
      <c r="AL3291" s="4"/>
      <c r="AM3291" s="1"/>
      <c r="AN3291" s="11"/>
      <c r="AO3291" s="1"/>
      <c r="AP3291" s="1"/>
      <c r="AQ3291" s="3"/>
      <c r="AR3291" s="3"/>
      <c r="AS3291" s="6"/>
      <c r="AT3291" s="1"/>
      <c r="AU3291" s="1"/>
      <c r="AV3291" s="1"/>
      <c r="AW3291" s="1"/>
      <c r="AX3291" s="1"/>
      <c r="AY3291" s="1"/>
      <c r="AZ3291" s="1"/>
      <c r="BA3291" s="1"/>
      <c r="BB3291" s="1"/>
    </row>
    <row r="3292" spans="1:54" x14ac:dyDescent="0.2">
      <c r="A3292" s="158">
        <f t="shared" si="1764"/>
        <v>44448</v>
      </c>
      <c r="B3292" s="2">
        <f t="shared" si="1748"/>
        <v>270433.54628397396</v>
      </c>
      <c r="C3292" s="2">
        <f t="shared" si="1765"/>
        <v>162109.24970171001</v>
      </c>
      <c r="D3292" s="2">
        <v>0</v>
      </c>
      <c r="E3292" s="73">
        <f t="shared" si="1749"/>
        <v>162109.24970171001</v>
      </c>
      <c r="F3292" s="88">
        <f t="shared" si="1742"/>
        <v>5769.98</v>
      </c>
      <c r="G3292" s="3">
        <f>IF(AND(N3292=1,N3291&gt;1),VLOOKUP(A3291,[1]Plan1!$BK$81:$BM$259,3),G3291)</f>
        <v>5825.37</v>
      </c>
      <c r="H3292" s="11">
        <f t="shared" si="1743"/>
        <v>44364</v>
      </c>
      <c r="I3292" s="11">
        <f t="shared" si="1744"/>
        <v>44394</v>
      </c>
      <c r="J3292" s="12">
        <f t="shared" si="1750"/>
        <v>9.5996866540266623E-3</v>
      </c>
      <c r="K3292" s="11">
        <f t="shared" si="1766"/>
        <v>44453</v>
      </c>
      <c r="L3292" s="11">
        <f t="shared" si="1751"/>
        <v>44453</v>
      </c>
      <c r="M3292" s="1">
        <f t="shared" si="1770"/>
        <v>20</v>
      </c>
      <c r="N3292" s="1">
        <f t="shared" si="1752"/>
        <v>17</v>
      </c>
      <c r="O3292" s="2">
        <f t="shared" si="1753"/>
        <v>1.0081538800000001</v>
      </c>
      <c r="P3292" s="13">
        <f t="shared" si="1745"/>
        <v>1.00530005</v>
      </c>
      <c r="Q3292" s="13">
        <f t="shared" si="1738"/>
        <v>1.6496489229734792</v>
      </c>
      <c r="R3292" s="2">
        <f t="shared" si="1741"/>
        <v>1.66309996</v>
      </c>
      <c r="S3292" s="2">
        <f t="shared" si="1767"/>
        <v>1.5280405699999999</v>
      </c>
      <c r="T3292" s="2">
        <f t="shared" si="1754"/>
        <v>247709.51031647</v>
      </c>
      <c r="U3292" s="2">
        <f t="shared" si="1755"/>
        <v>0</v>
      </c>
      <c r="V3292" s="2">
        <f t="shared" si="1756"/>
        <v>107494.63699283393</v>
      </c>
      <c r="W3292" s="2">
        <f t="shared" si="1757"/>
        <v>269603.88669454394</v>
      </c>
      <c r="X3292" s="17">
        <f t="shared" si="1758"/>
        <v>0</v>
      </c>
      <c r="Y3292" s="2">
        <f t="shared" si="1759"/>
        <v>0</v>
      </c>
      <c r="Z3292" s="72">
        <f t="shared" si="1760"/>
        <v>0</v>
      </c>
      <c r="AA3292" s="2">
        <f t="shared" si="1746"/>
        <v>0</v>
      </c>
      <c r="AB3292" s="12">
        <f t="shared" si="1768"/>
        <v>4.6600000000000003E-2</v>
      </c>
      <c r="AC3292" s="17">
        <f t="shared" si="1761"/>
        <v>17</v>
      </c>
      <c r="AD3292" s="17">
        <v>252</v>
      </c>
      <c r="AE3292" s="13">
        <f t="shared" si="1739"/>
        <v>1.003077328</v>
      </c>
      <c r="AF3292" s="2">
        <f t="shared" si="1747"/>
        <v>762.28341195999997</v>
      </c>
      <c r="AG3292" s="2">
        <f t="shared" si="1762"/>
        <v>829.65958942999998</v>
      </c>
      <c r="AH3292" s="3">
        <f t="shared" si="1763"/>
        <v>0</v>
      </c>
      <c r="AI3292" s="4" t="str">
        <f t="shared" si="1740"/>
        <v>A+J=</v>
      </c>
      <c r="AJ3292" s="11">
        <f t="shared" si="1769"/>
        <v>44453</v>
      </c>
      <c r="AK3292" s="11"/>
      <c r="AL3292" s="4"/>
      <c r="AM3292" s="1"/>
      <c r="AN3292" s="11"/>
      <c r="AO3292" s="1"/>
      <c r="AP3292" s="1"/>
      <c r="AQ3292" s="3"/>
      <c r="AR3292" s="3"/>
      <c r="AS3292" s="6"/>
      <c r="AT3292" s="1"/>
      <c r="AU3292" s="1"/>
      <c r="AV3292" s="1"/>
      <c r="AW3292" s="1"/>
      <c r="AX3292" s="1"/>
      <c r="AY3292" s="1"/>
      <c r="AZ3292" s="1"/>
      <c r="BA3292" s="1"/>
      <c r="BB3292" s="1"/>
    </row>
    <row r="3293" spans="1:54" x14ac:dyDescent="0.2">
      <c r="A3293" s="158">
        <f t="shared" si="1764"/>
        <v>44449</v>
      </c>
      <c r="B3293" s="2">
        <f t="shared" si="1748"/>
        <v>270611.66588424437</v>
      </c>
      <c r="C3293" s="2">
        <f t="shared" si="1765"/>
        <v>162109.24970171001</v>
      </c>
      <c r="D3293" s="2">
        <v>0</v>
      </c>
      <c r="E3293" s="73">
        <f t="shared" si="1749"/>
        <v>162109.24970171001</v>
      </c>
      <c r="F3293" s="88">
        <f t="shared" si="1742"/>
        <v>5769.98</v>
      </c>
      <c r="G3293" s="3">
        <f>IF(AND(N3293=1,N3292&gt;1),VLOOKUP(A3292,[1]Plan1!$BK$81:$BM$259,3),G3292)</f>
        <v>5825.37</v>
      </c>
      <c r="H3293" s="11">
        <f t="shared" si="1743"/>
        <v>44364</v>
      </c>
      <c r="I3293" s="11">
        <f t="shared" si="1744"/>
        <v>44394</v>
      </c>
      <c r="J3293" s="12">
        <f t="shared" si="1750"/>
        <v>9.5996866540266623E-3</v>
      </c>
      <c r="K3293" s="11">
        <f t="shared" si="1766"/>
        <v>44453</v>
      </c>
      <c r="L3293" s="11">
        <f t="shared" si="1751"/>
        <v>44453</v>
      </c>
      <c r="M3293" s="1">
        <f t="shared" si="1770"/>
        <v>20</v>
      </c>
      <c r="N3293" s="1">
        <f t="shared" si="1752"/>
        <v>18</v>
      </c>
      <c r="O3293" s="2">
        <f t="shared" si="1753"/>
        <v>1.00863558</v>
      </c>
      <c r="P3293" s="13">
        <f t="shared" si="1745"/>
        <v>1.00530005</v>
      </c>
      <c r="Q3293" s="13">
        <f t="shared" si="1738"/>
        <v>1.6496489229734792</v>
      </c>
      <c r="R3293" s="2">
        <f t="shared" si="1741"/>
        <v>1.66389459</v>
      </c>
      <c r="S3293" s="2">
        <f t="shared" si="1767"/>
        <v>1.5280405699999999</v>
      </c>
      <c r="T3293" s="2">
        <f t="shared" si="1754"/>
        <v>247709.51031647</v>
      </c>
      <c r="U3293" s="2">
        <f t="shared" si="1755"/>
        <v>0</v>
      </c>
      <c r="V3293" s="2">
        <f t="shared" si="1756"/>
        <v>107623.45386592438</v>
      </c>
      <c r="W3293" s="2">
        <f t="shared" si="1757"/>
        <v>269732.70356763439</v>
      </c>
      <c r="X3293" s="17">
        <f t="shared" si="1758"/>
        <v>0</v>
      </c>
      <c r="Y3293" s="2">
        <f t="shared" si="1759"/>
        <v>0</v>
      </c>
      <c r="Z3293" s="72">
        <f t="shared" si="1760"/>
        <v>0</v>
      </c>
      <c r="AA3293" s="2">
        <f t="shared" si="1746"/>
        <v>0</v>
      </c>
      <c r="AB3293" s="12">
        <f t="shared" si="1768"/>
        <v>4.6600000000000003E-2</v>
      </c>
      <c r="AC3293" s="17">
        <f t="shared" si="1761"/>
        <v>18</v>
      </c>
      <c r="AD3293" s="17">
        <v>252</v>
      </c>
      <c r="AE3293" s="13">
        <f t="shared" si="1739"/>
        <v>1.003258642</v>
      </c>
      <c r="AF3293" s="2">
        <f t="shared" si="1747"/>
        <v>807.19661411000004</v>
      </c>
      <c r="AG3293" s="2">
        <f t="shared" si="1762"/>
        <v>878.96231661000002</v>
      </c>
      <c r="AH3293" s="3">
        <f t="shared" si="1763"/>
        <v>0</v>
      </c>
      <c r="AI3293" s="4" t="str">
        <f t="shared" si="1740"/>
        <v>A+J=</v>
      </c>
      <c r="AJ3293" s="11">
        <f t="shared" si="1769"/>
        <v>44453</v>
      </c>
      <c r="AK3293" s="11"/>
      <c r="AL3293" s="4"/>
      <c r="AM3293" s="1"/>
      <c r="AN3293" s="11"/>
      <c r="AO3293" s="1"/>
      <c r="AP3293" s="1"/>
      <c r="AQ3293" s="3"/>
      <c r="AR3293" s="3"/>
      <c r="AS3293" s="6"/>
      <c r="AT3293" s="1"/>
      <c r="AU3293" s="1"/>
      <c r="AV3293" s="1"/>
      <c r="AW3293" s="1"/>
      <c r="AX3293" s="1"/>
      <c r="AY3293" s="1"/>
      <c r="AZ3293" s="1"/>
      <c r="BA3293" s="1"/>
      <c r="BB3293" s="1"/>
    </row>
    <row r="3294" spans="1:54" x14ac:dyDescent="0.2">
      <c r="A3294" s="158">
        <f t="shared" si="1764"/>
        <v>44450</v>
      </c>
      <c r="B3294" s="2">
        <f t="shared" si="1748"/>
        <v>270789.90752612724</v>
      </c>
      <c r="C3294" s="2">
        <f t="shared" si="1765"/>
        <v>162109.24970171001</v>
      </c>
      <c r="D3294" s="2">
        <v>0</v>
      </c>
      <c r="E3294" s="73">
        <f t="shared" si="1749"/>
        <v>162109.24970171001</v>
      </c>
      <c r="F3294" s="88">
        <f t="shared" si="1742"/>
        <v>5769.98</v>
      </c>
      <c r="G3294" s="3">
        <f>IF(AND(N3294=1,N3293&gt;1),VLOOKUP(A3293,[1]Plan1!$BK$81:$BM$259,3),G3293)</f>
        <v>5825.37</v>
      </c>
      <c r="H3294" s="11">
        <f t="shared" si="1743"/>
        <v>44364</v>
      </c>
      <c r="I3294" s="11">
        <f t="shared" si="1744"/>
        <v>44394</v>
      </c>
      <c r="J3294" s="12">
        <f t="shared" si="1750"/>
        <v>9.5996866540266623E-3</v>
      </c>
      <c r="K3294" s="11">
        <f t="shared" si="1766"/>
        <v>44453</v>
      </c>
      <c r="L3294" s="11">
        <f t="shared" si="1751"/>
        <v>44453</v>
      </c>
      <c r="M3294" s="1">
        <f t="shared" si="1770"/>
        <v>20</v>
      </c>
      <c r="N3294" s="1">
        <f t="shared" si="1752"/>
        <v>19</v>
      </c>
      <c r="O3294" s="2">
        <f t="shared" si="1753"/>
        <v>1.00911752</v>
      </c>
      <c r="P3294" s="13">
        <f t="shared" si="1745"/>
        <v>1.00530005</v>
      </c>
      <c r="Q3294" s="13">
        <f t="shared" si="1738"/>
        <v>1.6496489229734792</v>
      </c>
      <c r="R3294" s="2">
        <f t="shared" si="1741"/>
        <v>1.66468963</v>
      </c>
      <c r="S3294" s="2">
        <f t="shared" si="1767"/>
        <v>1.5280405699999999</v>
      </c>
      <c r="T3294" s="2">
        <f t="shared" si="1754"/>
        <v>247709.51031647</v>
      </c>
      <c r="U3294" s="2">
        <f t="shared" si="1755"/>
        <v>0</v>
      </c>
      <c r="V3294" s="2">
        <f t="shared" si="1756"/>
        <v>107752.33720380724</v>
      </c>
      <c r="W3294" s="2">
        <f t="shared" si="1757"/>
        <v>269861.58690551727</v>
      </c>
      <c r="X3294" s="17">
        <f t="shared" si="1758"/>
        <v>0</v>
      </c>
      <c r="Y3294" s="2">
        <f t="shared" si="1759"/>
        <v>0</v>
      </c>
      <c r="Z3294" s="72">
        <f t="shared" si="1760"/>
        <v>0</v>
      </c>
      <c r="AA3294" s="2">
        <f t="shared" si="1746"/>
        <v>0</v>
      </c>
      <c r="AB3294" s="12">
        <f t="shared" si="1768"/>
        <v>4.6600000000000003E-2</v>
      </c>
      <c r="AC3294" s="17">
        <f t="shared" si="1761"/>
        <v>19</v>
      </c>
      <c r="AD3294" s="17">
        <v>252</v>
      </c>
      <c r="AE3294" s="13">
        <f t="shared" si="1739"/>
        <v>1.003439988</v>
      </c>
      <c r="AF3294" s="2">
        <f t="shared" si="1747"/>
        <v>852.11774296999999</v>
      </c>
      <c r="AG3294" s="2">
        <f t="shared" si="1762"/>
        <v>928.32062060999999</v>
      </c>
      <c r="AH3294" s="3">
        <f t="shared" si="1763"/>
        <v>0</v>
      </c>
      <c r="AI3294" s="4" t="str">
        <f t="shared" si="1740"/>
        <v>A+J=</v>
      </c>
      <c r="AJ3294" s="11">
        <f t="shared" si="1769"/>
        <v>44453</v>
      </c>
      <c r="AK3294" s="11"/>
      <c r="AL3294" s="4"/>
      <c r="AM3294" s="1"/>
      <c r="AN3294" s="11"/>
      <c r="AO3294" s="1"/>
      <c r="AP3294" s="1"/>
      <c r="AQ3294" s="3"/>
      <c r="AR3294" s="3"/>
      <c r="AS3294" s="6"/>
      <c r="AT3294" s="1"/>
      <c r="AU3294" s="1"/>
      <c r="AV3294" s="1"/>
      <c r="AW3294" s="1"/>
      <c r="AX3294" s="1"/>
      <c r="AY3294" s="1"/>
      <c r="AZ3294" s="1"/>
      <c r="BA3294" s="1"/>
      <c r="BB3294" s="1"/>
    </row>
    <row r="3295" spans="1:54" x14ac:dyDescent="0.2">
      <c r="A3295" s="158">
        <f t="shared" si="1764"/>
        <v>44451</v>
      </c>
      <c r="B3295" s="2">
        <f t="shared" si="1748"/>
        <v>270789.90752612724</v>
      </c>
      <c r="C3295" s="2">
        <f t="shared" si="1765"/>
        <v>162109.24970171001</v>
      </c>
      <c r="D3295" s="2">
        <v>0</v>
      </c>
      <c r="E3295" s="73">
        <f t="shared" si="1749"/>
        <v>162109.24970171001</v>
      </c>
      <c r="F3295" s="88">
        <f t="shared" si="1742"/>
        <v>5769.98</v>
      </c>
      <c r="G3295" s="3">
        <f>IF(AND(N3295=1,N3294&gt;1),VLOOKUP(A3294,[1]Plan1!$BK$81:$BM$259,3),G3294)</f>
        <v>5825.37</v>
      </c>
      <c r="H3295" s="11">
        <f t="shared" si="1743"/>
        <v>44364</v>
      </c>
      <c r="I3295" s="11">
        <f t="shared" si="1744"/>
        <v>44394</v>
      </c>
      <c r="J3295" s="12">
        <f t="shared" si="1750"/>
        <v>9.5996866540266623E-3</v>
      </c>
      <c r="K3295" s="11">
        <f t="shared" si="1766"/>
        <v>44453</v>
      </c>
      <c r="L3295" s="11">
        <f t="shared" si="1751"/>
        <v>44453</v>
      </c>
      <c r="M3295" s="1">
        <f t="shared" si="1770"/>
        <v>20</v>
      </c>
      <c r="N3295" s="1">
        <f t="shared" si="1752"/>
        <v>19</v>
      </c>
      <c r="O3295" s="2">
        <f t="shared" si="1753"/>
        <v>1.00911752</v>
      </c>
      <c r="P3295" s="13">
        <f t="shared" si="1745"/>
        <v>1.00530005</v>
      </c>
      <c r="Q3295" s="13">
        <f t="shared" ref="Q3295:Q3358" si="1771">IF(L3295&gt;L3294,Q3294*P3295,Q3294)</f>
        <v>1.6496489229734792</v>
      </c>
      <c r="R3295" s="2">
        <f t="shared" si="1741"/>
        <v>1.66468963</v>
      </c>
      <c r="S3295" s="2">
        <f t="shared" si="1767"/>
        <v>1.5280405699999999</v>
      </c>
      <c r="T3295" s="2">
        <f t="shared" si="1754"/>
        <v>247709.51031647</v>
      </c>
      <c r="U3295" s="2">
        <f t="shared" si="1755"/>
        <v>0</v>
      </c>
      <c r="V3295" s="2">
        <f t="shared" si="1756"/>
        <v>107752.33720380724</v>
      </c>
      <c r="W3295" s="2">
        <f t="shared" si="1757"/>
        <v>269861.58690551727</v>
      </c>
      <c r="X3295" s="17">
        <f t="shared" si="1758"/>
        <v>0</v>
      </c>
      <c r="Y3295" s="2">
        <f t="shared" si="1759"/>
        <v>0</v>
      </c>
      <c r="Z3295" s="72">
        <f t="shared" si="1760"/>
        <v>0</v>
      </c>
      <c r="AA3295" s="2">
        <f t="shared" si="1746"/>
        <v>0</v>
      </c>
      <c r="AB3295" s="12">
        <f t="shared" si="1768"/>
        <v>4.6600000000000003E-2</v>
      </c>
      <c r="AC3295" s="17">
        <f t="shared" si="1761"/>
        <v>19</v>
      </c>
      <c r="AD3295" s="17">
        <v>252</v>
      </c>
      <c r="AE3295" s="13">
        <f t="shared" ref="AE3295:AE3358" si="1772">ROUND((1+AB3295)^TRUNC((AC3295/AD3295),9),9)</f>
        <v>1.003439988</v>
      </c>
      <c r="AF3295" s="2">
        <f t="shared" si="1747"/>
        <v>852.11774296999999</v>
      </c>
      <c r="AG3295" s="2">
        <f t="shared" si="1762"/>
        <v>928.32062060999999</v>
      </c>
      <c r="AH3295" s="3">
        <f t="shared" si="1763"/>
        <v>0</v>
      </c>
      <c r="AI3295" s="4" t="str">
        <f t="shared" si="1740"/>
        <v>A+J=</v>
      </c>
      <c r="AJ3295" s="11">
        <f t="shared" si="1769"/>
        <v>44453</v>
      </c>
      <c r="AK3295" s="11"/>
      <c r="AL3295" s="40"/>
      <c r="AM3295" s="38"/>
      <c r="AN3295" s="18"/>
      <c r="AO3295" s="38"/>
      <c r="AP3295" s="38"/>
      <c r="AQ3295" s="39"/>
      <c r="AR3295" s="39"/>
      <c r="AS3295" s="69"/>
      <c r="AT3295" s="38"/>
      <c r="AU3295" s="38"/>
      <c r="AV3295" s="38"/>
      <c r="AW3295" s="38"/>
      <c r="AX3295" s="38"/>
      <c r="AY3295" s="38"/>
      <c r="AZ3295" s="38"/>
      <c r="BA3295" s="38"/>
      <c r="BB3295" s="38"/>
    </row>
    <row r="3296" spans="1:54" x14ac:dyDescent="0.2">
      <c r="A3296" s="158">
        <f t="shared" si="1764"/>
        <v>44452</v>
      </c>
      <c r="B3296" s="2">
        <f t="shared" si="1748"/>
        <v>270789.90752612724</v>
      </c>
      <c r="C3296" s="2">
        <f t="shared" si="1765"/>
        <v>162109.24970171001</v>
      </c>
      <c r="D3296" s="2">
        <v>0</v>
      </c>
      <c r="E3296" s="73">
        <f t="shared" si="1749"/>
        <v>162109.24970171001</v>
      </c>
      <c r="F3296" s="88">
        <f t="shared" si="1742"/>
        <v>5769.98</v>
      </c>
      <c r="G3296" s="3">
        <f>IF(AND(N3296=1,N3295&gt;1),VLOOKUP(A3295,[1]Plan1!$BK$81:$BM$259,3),G3295)</f>
        <v>5825.37</v>
      </c>
      <c r="H3296" s="11">
        <f t="shared" si="1743"/>
        <v>44364</v>
      </c>
      <c r="I3296" s="11">
        <f t="shared" si="1744"/>
        <v>44394</v>
      </c>
      <c r="J3296" s="12">
        <f t="shared" si="1750"/>
        <v>9.5996866540266623E-3</v>
      </c>
      <c r="K3296" s="11">
        <f t="shared" si="1766"/>
        <v>44453</v>
      </c>
      <c r="L3296" s="11">
        <f t="shared" si="1751"/>
        <v>44453</v>
      </c>
      <c r="M3296" s="1">
        <f t="shared" si="1770"/>
        <v>20</v>
      </c>
      <c r="N3296" s="1">
        <f t="shared" si="1752"/>
        <v>19</v>
      </c>
      <c r="O3296" s="2">
        <f t="shared" si="1753"/>
        <v>1.00911752</v>
      </c>
      <c r="P3296" s="13">
        <f t="shared" si="1745"/>
        <v>1.00530005</v>
      </c>
      <c r="Q3296" s="13">
        <f t="shared" si="1771"/>
        <v>1.6496489229734792</v>
      </c>
      <c r="R3296" s="2">
        <f t="shared" si="1741"/>
        <v>1.66468963</v>
      </c>
      <c r="S3296" s="2">
        <f t="shared" si="1767"/>
        <v>1.5280405699999999</v>
      </c>
      <c r="T3296" s="2">
        <f t="shared" si="1754"/>
        <v>247709.51031647</v>
      </c>
      <c r="U3296" s="2">
        <f t="shared" si="1755"/>
        <v>0</v>
      </c>
      <c r="V3296" s="2">
        <f t="shared" si="1756"/>
        <v>107752.33720380724</v>
      </c>
      <c r="W3296" s="2">
        <f t="shared" si="1757"/>
        <v>269861.58690551727</v>
      </c>
      <c r="X3296" s="17">
        <f t="shared" si="1758"/>
        <v>0</v>
      </c>
      <c r="Y3296" s="2">
        <f t="shared" si="1759"/>
        <v>0</v>
      </c>
      <c r="Z3296" s="72">
        <f t="shared" si="1760"/>
        <v>0</v>
      </c>
      <c r="AA3296" s="2">
        <f t="shared" si="1746"/>
        <v>0</v>
      </c>
      <c r="AB3296" s="12">
        <f t="shared" si="1768"/>
        <v>4.6600000000000003E-2</v>
      </c>
      <c r="AC3296" s="17">
        <f t="shared" si="1761"/>
        <v>19</v>
      </c>
      <c r="AD3296" s="17">
        <v>252</v>
      </c>
      <c r="AE3296" s="13">
        <f t="shared" si="1772"/>
        <v>1.003439988</v>
      </c>
      <c r="AF3296" s="2">
        <f t="shared" si="1747"/>
        <v>852.11774296999999</v>
      </c>
      <c r="AG3296" s="2">
        <f t="shared" si="1762"/>
        <v>928.32062060999999</v>
      </c>
      <c r="AH3296" s="3">
        <f t="shared" si="1763"/>
        <v>0</v>
      </c>
      <c r="AI3296" s="4" t="str">
        <f t="shared" si="1740"/>
        <v>A+J=</v>
      </c>
      <c r="AJ3296" s="11">
        <f t="shared" si="1769"/>
        <v>44453</v>
      </c>
      <c r="AK3296" s="11"/>
      <c r="AL3296" s="4"/>
      <c r="AM3296" s="1"/>
      <c r="AN3296" s="11"/>
      <c r="AO3296" s="1"/>
      <c r="AP3296" s="1"/>
      <c r="AQ3296" s="3"/>
      <c r="AR3296" s="3"/>
      <c r="AS3296" s="6"/>
      <c r="AT3296" s="1"/>
      <c r="AU3296" s="1"/>
      <c r="AV3296" s="1"/>
      <c r="AW3296" s="1"/>
      <c r="AX3296" s="1"/>
      <c r="AY3296" s="1"/>
      <c r="AZ3296" s="1"/>
      <c r="BA3296" s="1"/>
      <c r="BB3296" s="1"/>
    </row>
    <row r="3297" spans="1:154" x14ac:dyDescent="0.2">
      <c r="A3297" s="156">
        <f t="shared" si="1764"/>
        <v>44453</v>
      </c>
      <c r="B3297" s="82">
        <f t="shared" si="1748"/>
        <v>270968.26203634747</v>
      </c>
      <c r="C3297" s="82">
        <f t="shared" si="1765"/>
        <v>162109.24970171001</v>
      </c>
      <c r="D3297" s="82">
        <v>0</v>
      </c>
      <c r="E3297" s="83">
        <f t="shared" si="1749"/>
        <v>162109.24970171001</v>
      </c>
      <c r="F3297" s="89">
        <f t="shared" si="1742"/>
        <v>5769.98</v>
      </c>
      <c r="G3297" s="3">
        <f>IF(AND(N3297=1,N3296&gt;1),VLOOKUP(A3296,[1]Plan1!$BK$81:$BM$259,3),G3296)</f>
        <v>5825.37</v>
      </c>
      <c r="H3297" s="18">
        <f t="shared" si="1743"/>
        <v>44364</v>
      </c>
      <c r="I3297" s="18">
        <f t="shared" si="1744"/>
        <v>44394</v>
      </c>
      <c r="J3297" s="84">
        <f t="shared" si="1750"/>
        <v>9.5996866540266623E-3</v>
      </c>
      <c r="K3297" s="18">
        <f t="shared" si="1766"/>
        <v>44483</v>
      </c>
      <c r="L3297" s="18">
        <f t="shared" si="1751"/>
        <v>44453</v>
      </c>
      <c r="M3297" s="38">
        <f t="shared" si="1770"/>
        <v>20</v>
      </c>
      <c r="N3297" s="38">
        <f t="shared" si="1752"/>
        <v>20</v>
      </c>
      <c r="O3297" s="82">
        <f t="shared" si="1753"/>
        <v>1.00959968</v>
      </c>
      <c r="P3297" s="85">
        <f t="shared" si="1745"/>
        <v>1.00530005</v>
      </c>
      <c r="Q3297" s="85">
        <f t="shared" si="1771"/>
        <v>1.6496489229734792</v>
      </c>
      <c r="R3297" s="82">
        <f t="shared" si="1741"/>
        <v>1.66548502</v>
      </c>
      <c r="S3297" s="2">
        <f t="shared" si="1767"/>
        <v>1.66548502</v>
      </c>
      <c r="T3297" s="82">
        <f t="shared" si="1754"/>
        <v>269990.52698163001</v>
      </c>
      <c r="U3297" s="82">
        <f t="shared" si="1755"/>
        <v>0</v>
      </c>
      <c r="V3297" s="82">
        <f t="shared" si="1756"/>
        <v>107881.27727992748</v>
      </c>
      <c r="W3297" s="82">
        <f t="shared" si="1757"/>
        <v>269990.52698163746</v>
      </c>
      <c r="X3297" s="86">
        <f t="shared" si="1758"/>
        <v>108</v>
      </c>
      <c r="Y3297" s="82">
        <f t="shared" si="1759"/>
        <v>1989.58951688</v>
      </c>
      <c r="Z3297" s="87">
        <f t="shared" si="1760"/>
        <v>1.227314E-2</v>
      </c>
      <c r="AA3297" s="82">
        <f t="shared" si="1746"/>
        <v>3313.6315363099998</v>
      </c>
      <c r="AB3297" s="84">
        <f t="shared" si="1768"/>
        <v>4.6600000000000003E-2</v>
      </c>
      <c r="AC3297" s="86">
        <f t="shared" si="1761"/>
        <v>20</v>
      </c>
      <c r="AD3297" s="86">
        <v>252</v>
      </c>
      <c r="AE3297" s="85">
        <f t="shared" si="1772"/>
        <v>1.0036213679999999</v>
      </c>
      <c r="AF3297" s="82">
        <f t="shared" si="1747"/>
        <v>977.73505470999999</v>
      </c>
      <c r="AG3297" s="82">
        <f t="shared" si="1762"/>
        <v>977.73505470999999</v>
      </c>
      <c r="AH3297" s="39">
        <f t="shared" si="1763"/>
        <v>4291.3665910199998</v>
      </c>
      <c r="AI3297" s="40" t="str">
        <f t="shared" si="1740"/>
        <v>A+J=</v>
      </c>
      <c r="AJ3297" s="18">
        <f t="shared" si="1769"/>
        <v>44453</v>
      </c>
      <c r="AK3297" s="18"/>
      <c r="AL3297" s="40"/>
      <c r="AM3297" s="38"/>
      <c r="AN3297" s="18"/>
      <c r="AO3297" s="38"/>
      <c r="AP3297" s="38"/>
      <c r="AQ3297" s="39"/>
      <c r="AR3297" s="39"/>
      <c r="AS3297" s="69"/>
      <c r="AT3297" s="38"/>
      <c r="AU3297" s="38"/>
      <c r="AV3297" s="38"/>
      <c r="AW3297" s="38"/>
      <c r="AX3297" s="38"/>
      <c r="AY3297" s="38"/>
      <c r="AZ3297" s="38"/>
      <c r="BA3297" s="38"/>
      <c r="BB3297" s="38"/>
      <c r="BC3297" s="38"/>
      <c r="BD3297" s="38"/>
      <c r="BE3297" s="38"/>
      <c r="BF3297" s="38"/>
      <c r="BG3297" s="38"/>
      <c r="BH3297" s="38"/>
      <c r="BI3297" s="38"/>
      <c r="BJ3297" s="38"/>
      <c r="BK3297" s="38"/>
      <c r="BL3297" s="38"/>
      <c r="BM3297" s="38"/>
      <c r="BN3297" s="38"/>
      <c r="BO3297" s="38"/>
      <c r="BP3297" s="38"/>
      <c r="BQ3297" s="38"/>
      <c r="BR3297" s="38"/>
      <c r="BS3297" s="38"/>
      <c r="BT3297" s="38"/>
      <c r="BU3297" s="38"/>
      <c r="BV3297" s="38"/>
      <c r="BW3297" s="38"/>
      <c r="BX3297" s="38"/>
      <c r="BY3297" s="38"/>
      <c r="BZ3297" s="38"/>
      <c r="CA3297" s="38"/>
      <c r="CB3297" s="38"/>
      <c r="CC3297" s="38"/>
      <c r="CD3297" s="38"/>
      <c r="CE3297" s="38"/>
      <c r="CF3297" s="38"/>
      <c r="CG3297" s="38"/>
      <c r="CH3297" s="38"/>
      <c r="CI3297" s="38"/>
      <c r="CJ3297" s="38"/>
      <c r="CK3297" s="38"/>
      <c r="CL3297" s="38"/>
      <c r="CM3297" s="38"/>
      <c r="CN3297" s="38"/>
      <c r="CO3297" s="38"/>
      <c r="CP3297" s="38"/>
      <c r="CQ3297" s="38"/>
      <c r="CR3297" s="38"/>
      <c r="CS3297" s="38"/>
      <c r="CT3297" s="38"/>
      <c r="CU3297" s="38"/>
      <c r="CV3297" s="38"/>
      <c r="CW3297" s="38"/>
      <c r="CX3297" s="38"/>
      <c r="CY3297" s="38"/>
      <c r="CZ3297" s="38"/>
      <c r="DA3297" s="38"/>
      <c r="DB3297" s="38"/>
      <c r="DC3297" s="38"/>
      <c r="DD3297" s="38"/>
      <c r="DE3297" s="38"/>
      <c r="DF3297" s="38"/>
      <c r="DG3297" s="38"/>
      <c r="DH3297" s="38"/>
      <c r="DI3297" s="38"/>
      <c r="DJ3297" s="38"/>
      <c r="DK3297" s="38"/>
      <c r="DL3297" s="38"/>
      <c r="DM3297" s="38"/>
      <c r="DN3297" s="38"/>
      <c r="DO3297" s="38"/>
      <c r="DP3297" s="38"/>
      <c r="DQ3297" s="38"/>
      <c r="DR3297" s="38"/>
      <c r="DS3297" s="38"/>
      <c r="DT3297" s="38"/>
      <c r="DU3297" s="38"/>
      <c r="DV3297" s="38"/>
      <c r="DW3297" s="38"/>
      <c r="DX3297" s="38"/>
      <c r="DY3297" s="38"/>
      <c r="DZ3297" s="38"/>
      <c r="EA3297" s="38"/>
      <c r="EB3297" s="38"/>
      <c r="EC3297" s="38"/>
      <c r="ED3297" s="38"/>
      <c r="EE3297" s="38"/>
      <c r="EF3297" s="38"/>
      <c r="EG3297" s="38"/>
      <c r="EH3297" s="38"/>
      <c r="EI3297" s="38"/>
      <c r="EJ3297" s="38"/>
      <c r="EK3297" s="38"/>
      <c r="EL3297" s="38"/>
      <c r="EM3297" s="38"/>
      <c r="EN3297" s="38"/>
      <c r="EO3297" s="38"/>
      <c r="EP3297" s="38"/>
      <c r="EQ3297" s="38"/>
      <c r="ER3297" s="38"/>
      <c r="ES3297" s="38"/>
      <c r="ET3297" s="38"/>
      <c r="EU3297" s="38"/>
      <c r="EV3297" s="38"/>
      <c r="EW3297" s="38"/>
      <c r="EX3297" s="38"/>
    </row>
    <row r="3298" spans="1:154" x14ac:dyDescent="0.2">
      <c r="A3298" s="158">
        <f t="shared" si="1764"/>
        <v>44454</v>
      </c>
      <c r="B3298" s="2">
        <f t="shared" si="1748"/>
        <v>266819.97918382537</v>
      </c>
      <c r="C3298" s="2">
        <f t="shared" si="1765"/>
        <v>160119.66018482999</v>
      </c>
      <c r="D3298" s="2">
        <f>SUM(Y3298:Y$3632)</f>
        <v>22063.3839917</v>
      </c>
      <c r="E3298" s="73">
        <f t="shared" si="1749"/>
        <v>138056.27619313</v>
      </c>
      <c r="F3298" s="88">
        <f t="shared" si="1742"/>
        <v>5825.37</v>
      </c>
      <c r="G3298" s="3">
        <f>IF(AND(N3298=1,N3297&gt;1),VLOOKUP(A3297,[1]Plan1!$BK$81:$BM$259,3),G3297)</f>
        <v>5876.05</v>
      </c>
      <c r="H3298" s="11">
        <f t="shared" si="1743"/>
        <v>44392</v>
      </c>
      <c r="I3298" s="11">
        <f t="shared" si="1744"/>
        <v>44423</v>
      </c>
      <c r="J3298" s="12">
        <f t="shared" si="1750"/>
        <v>8.699876574363552E-3</v>
      </c>
      <c r="K3298" s="11">
        <f t="shared" si="1766"/>
        <v>44483</v>
      </c>
      <c r="L3298" s="11">
        <f t="shared" si="1751"/>
        <v>44483</v>
      </c>
      <c r="M3298" s="1">
        <f t="shared" si="1770"/>
        <v>21</v>
      </c>
      <c r="N3298" s="1">
        <f t="shared" si="1752"/>
        <v>1</v>
      </c>
      <c r="O3298" s="2">
        <f t="shared" si="1753"/>
        <v>1.0004125699999999</v>
      </c>
      <c r="P3298" s="13">
        <f t="shared" si="1745"/>
        <v>1.00959968</v>
      </c>
      <c r="Q3298" s="13">
        <f t="shared" si="1771"/>
        <v>1.6654850247463693</v>
      </c>
      <c r="R3298" s="2">
        <f t="shared" si="1741"/>
        <v>1.66617215</v>
      </c>
      <c r="S3298" s="2">
        <f t="shared" si="1767"/>
        <v>1.66548502</v>
      </c>
      <c r="T3298" s="2">
        <f t="shared" si="1754"/>
        <v>266676.89544532</v>
      </c>
      <c r="U3298" s="2">
        <f t="shared" si="1755"/>
        <v>14682.851536984153</v>
      </c>
      <c r="V3298" s="2">
        <f t="shared" si="1756"/>
        <v>91969.246332571231</v>
      </c>
      <c r="W3298" s="2">
        <f t="shared" si="1757"/>
        <v>266771.75805438537</v>
      </c>
      <c r="X3298" s="17">
        <f t="shared" si="1758"/>
        <v>0</v>
      </c>
      <c r="Y3298" s="2">
        <f t="shared" si="1759"/>
        <v>0</v>
      </c>
      <c r="Z3298" s="72">
        <f t="shared" si="1760"/>
        <v>0</v>
      </c>
      <c r="AA3298" s="2">
        <f t="shared" si="1746"/>
        <v>0</v>
      </c>
      <c r="AB3298" s="12">
        <f t="shared" si="1768"/>
        <v>4.6600000000000003E-2</v>
      </c>
      <c r="AC3298" s="17">
        <f t="shared" si="1761"/>
        <v>1</v>
      </c>
      <c r="AD3298" s="17">
        <v>252</v>
      </c>
      <c r="AE3298" s="13">
        <f t="shared" si="1772"/>
        <v>1.0001807579999999</v>
      </c>
      <c r="AF3298" s="2">
        <f t="shared" si="1747"/>
        <v>48.203982259999997</v>
      </c>
      <c r="AG3298" s="2">
        <f t="shared" si="1762"/>
        <v>48.221129439999999</v>
      </c>
      <c r="AH3298" s="3">
        <f t="shared" si="1763"/>
        <v>0</v>
      </c>
      <c r="AI3298" s="4" t="str">
        <f t="shared" ref="AI3298:AI3361" si="1773">AI3297</f>
        <v>A+J=</v>
      </c>
      <c r="AJ3298" s="11">
        <f t="shared" si="1769"/>
        <v>44483</v>
      </c>
      <c r="AK3298" s="11"/>
      <c r="AL3298" s="4"/>
      <c r="AM3298" s="1"/>
      <c r="AN3298" s="11"/>
      <c r="AO3298" s="1"/>
      <c r="AP3298" s="1"/>
      <c r="AQ3298" s="3"/>
      <c r="AR3298" s="3"/>
      <c r="AS3298" s="6"/>
      <c r="AT3298" s="1"/>
      <c r="AU3298" s="1"/>
      <c r="AV3298" s="1"/>
      <c r="AW3298" s="1"/>
      <c r="AX3298" s="1"/>
      <c r="AY3298" s="1"/>
      <c r="AZ3298" s="1"/>
      <c r="BA3298" s="1"/>
      <c r="BB3298" s="1"/>
    </row>
    <row r="3299" spans="1:154" x14ac:dyDescent="0.2">
      <c r="A3299" s="158">
        <f t="shared" si="1764"/>
        <v>44455</v>
      </c>
      <c r="B3299" s="2">
        <f t="shared" si="1748"/>
        <v>266963.14442614326</v>
      </c>
      <c r="C3299" s="2">
        <f t="shared" si="1765"/>
        <v>160119.66018482999</v>
      </c>
      <c r="D3299" s="2">
        <f>SUM(Y3299:Y$3632)</f>
        <v>22063.3839917</v>
      </c>
      <c r="E3299" s="73">
        <f t="shared" si="1749"/>
        <v>138056.27619313</v>
      </c>
      <c r="F3299" s="88">
        <f t="shared" si="1742"/>
        <v>5825.37</v>
      </c>
      <c r="G3299" s="3">
        <f>IF(AND(N3299=1,N3298&gt;1),VLOOKUP(A3298,[1]Plan1!$BK$81:$BM$259,3),G3298)</f>
        <v>5876.05</v>
      </c>
      <c r="H3299" s="11">
        <f t="shared" si="1743"/>
        <v>44392</v>
      </c>
      <c r="I3299" s="11">
        <f t="shared" si="1744"/>
        <v>44423</v>
      </c>
      <c r="J3299" s="12">
        <f t="shared" si="1750"/>
        <v>8.699876574363552E-3</v>
      </c>
      <c r="K3299" s="11">
        <f t="shared" si="1766"/>
        <v>44483</v>
      </c>
      <c r="L3299" s="11">
        <f t="shared" si="1751"/>
        <v>44483</v>
      </c>
      <c r="M3299" s="1">
        <f t="shared" si="1770"/>
        <v>21</v>
      </c>
      <c r="N3299" s="1">
        <f t="shared" si="1752"/>
        <v>2</v>
      </c>
      <c r="O3299" s="2">
        <f t="shared" si="1753"/>
        <v>1.00082531</v>
      </c>
      <c r="P3299" s="13">
        <f t="shared" si="1745"/>
        <v>1.00959968</v>
      </c>
      <c r="Q3299" s="13">
        <f t="shared" si="1771"/>
        <v>1.6654850247463693</v>
      </c>
      <c r="R3299" s="2">
        <f t="shared" si="1741"/>
        <v>1.66685956</v>
      </c>
      <c r="S3299" s="2">
        <f t="shared" si="1767"/>
        <v>1.66548502</v>
      </c>
      <c r="T3299" s="2">
        <f t="shared" si="1754"/>
        <v>266676.89544532</v>
      </c>
      <c r="U3299" s="2">
        <f t="shared" si="1755"/>
        <v>14682.851536984153</v>
      </c>
      <c r="V3299" s="2">
        <f t="shared" si="1756"/>
        <v>92064.14759738915</v>
      </c>
      <c r="W3299" s="2">
        <f t="shared" si="1757"/>
        <v>266866.65931920329</v>
      </c>
      <c r="X3299" s="17">
        <f t="shared" si="1758"/>
        <v>0</v>
      </c>
      <c r="Y3299" s="2">
        <f t="shared" si="1759"/>
        <v>0</v>
      </c>
      <c r="Z3299" s="72">
        <f t="shared" si="1760"/>
        <v>0</v>
      </c>
      <c r="AA3299" s="2">
        <f t="shared" si="1746"/>
        <v>0</v>
      </c>
      <c r="AB3299" s="12">
        <f t="shared" si="1768"/>
        <v>4.6600000000000003E-2</v>
      </c>
      <c r="AC3299" s="17">
        <f t="shared" si="1761"/>
        <v>2</v>
      </c>
      <c r="AD3299" s="17">
        <v>252</v>
      </c>
      <c r="AE3299" s="13">
        <f t="shared" si="1772"/>
        <v>1.0003615480000001</v>
      </c>
      <c r="AF3299" s="2">
        <f t="shared" si="1747"/>
        <v>96.416498189999999</v>
      </c>
      <c r="AG3299" s="2">
        <f t="shared" si="1762"/>
        <v>96.485106939999994</v>
      </c>
      <c r="AH3299" s="3">
        <f t="shared" si="1763"/>
        <v>0</v>
      </c>
      <c r="AI3299" s="4" t="str">
        <f t="shared" si="1773"/>
        <v>A+J=</v>
      </c>
      <c r="AJ3299" s="11">
        <f t="shared" si="1769"/>
        <v>44483</v>
      </c>
      <c r="AK3299" s="11"/>
      <c r="AL3299" s="4"/>
      <c r="AM3299" s="1"/>
      <c r="AN3299" s="11"/>
      <c r="AO3299" s="1"/>
      <c r="AP3299" s="1"/>
      <c r="AQ3299" s="3"/>
      <c r="AR3299" s="3"/>
      <c r="AS3299" s="6"/>
      <c r="AT3299" s="1"/>
      <c r="AU3299" s="1"/>
      <c r="AV3299" s="1"/>
      <c r="AW3299" s="1"/>
      <c r="AX3299" s="1"/>
      <c r="AY3299" s="1"/>
      <c r="AZ3299" s="1"/>
      <c r="BA3299" s="1"/>
      <c r="BB3299" s="1"/>
    </row>
    <row r="3300" spans="1:154" x14ac:dyDescent="0.2">
      <c r="A3300" s="158">
        <f t="shared" si="1764"/>
        <v>44456</v>
      </c>
      <c r="B3300" s="2">
        <f t="shared" si="1748"/>
        <v>267106.39423193404</v>
      </c>
      <c r="C3300" s="2">
        <f t="shared" si="1765"/>
        <v>160119.66018482999</v>
      </c>
      <c r="D3300" s="2">
        <f>SUM(Y3300:Y$3632)</f>
        <v>22063.3839917</v>
      </c>
      <c r="E3300" s="73">
        <f t="shared" si="1749"/>
        <v>138056.27619313</v>
      </c>
      <c r="F3300" s="88">
        <f t="shared" si="1742"/>
        <v>5825.37</v>
      </c>
      <c r="G3300" s="3">
        <f>IF(AND(N3300=1,N3299&gt;1),VLOOKUP(A3299,[1]Plan1!$BK$81:$BM$259,3),G3299)</f>
        <v>5876.05</v>
      </c>
      <c r="H3300" s="11">
        <f t="shared" si="1743"/>
        <v>44392</v>
      </c>
      <c r="I3300" s="11">
        <f t="shared" si="1744"/>
        <v>44423</v>
      </c>
      <c r="J3300" s="12">
        <f t="shared" si="1750"/>
        <v>8.699876574363552E-3</v>
      </c>
      <c r="K3300" s="11">
        <f t="shared" si="1766"/>
        <v>44483</v>
      </c>
      <c r="L3300" s="11">
        <f t="shared" si="1751"/>
        <v>44483</v>
      </c>
      <c r="M3300" s="1">
        <f t="shared" si="1770"/>
        <v>21</v>
      </c>
      <c r="N3300" s="1">
        <f t="shared" si="1752"/>
        <v>3</v>
      </c>
      <c r="O3300" s="2">
        <f t="shared" si="1753"/>
        <v>1.00123823</v>
      </c>
      <c r="P3300" s="13">
        <f t="shared" si="1745"/>
        <v>1.00959968</v>
      </c>
      <c r="Q3300" s="13">
        <f t="shared" si="1771"/>
        <v>1.6654850247463693</v>
      </c>
      <c r="R3300" s="2">
        <f t="shared" si="1741"/>
        <v>1.66754727</v>
      </c>
      <c r="S3300" s="2">
        <f t="shared" si="1767"/>
        <v>1.66548502</v>
      </c>
      <c r="T3300" s="2">
        <f t="shared" si="1754"/>
        <v>266676.89544532</v>
      </c>
      <c r="U3300" s="2">
        <f t="shared" si="1755"/>
        <v>14682.851536984153</v>
      </c>
      <c r="V3300" s="2">
        <f t="shared" si="1756"/>
        <v>92159.090279089927</v>
      </c>
      <c r="W3300" s="2">
        <f t="shared" si="1757"/>
        <v>266961.60200090404</v>
      </c>
      <c r="X3300" s="17">
        <f t="shared" si="1758"/>
        <v>0</v>
      </c>
      <c r="Y3300" s="2">
        <f t="shared" si="1759"/>
        <v>0</v>
      </c>
      <c r="Z3300" s="72">
        <f t="shared" si="1760"/>
        <v>0</v>
      </c>
      <c r="AA3300" s="2">
        <f t="shared" si="1746"/>
        <v>0</v>
      </c>
      <c r="AB3300" s="12">
        <f t="shared" si="1768"/>
        <v>4.6600000000000003E-2</v>
      </c>
      <c r="AC3300" s="17">
        <f t="shared" si="1761"/>
        <v>3</v>
      </c>
      <c r="AD3300" s="17">
        <v>252</v>
      </c>
      <c r="AE3300" s="13">
        <f t="shared" si="1772"/>
        <v>1.0005423710000001</v>
      </c>
      <c r="AF3300" s="2">
        <f t="shared" si="1747"/>
        <v>144.63781445000001</v>
      </c>
      <c r="AG3300" s="2">
        <f t="shared" si="1762"/>
        <v>144.79223103000001</v>
      </c>
      <c r="AH3300" s="3">
        <f t="shared" si="1763"/>
        <v>0</v>
      </c>
      <c r="AI3300" s="4" t="str">
        <f t="shared" si="1773"/>
        <v>A+J=</v>
      </c>
      <c r="AJ3300" s="11">
        <f t="shared" si="1769"/>
        <v>44483</v>
      </c>
      <c r="AK3300" s="11"/>
      <c r="AL3300" s="4"/>
      <c r="AM3300" s="1"/>
      <c r="AN3300" s="11"/>
      <c r="AO3300" s="1"/>
      <c r="AP3300" s="1"/>
      <c r="AQ3300" s="3"/>
      <c r="AR3300" s="3"/>
      <c r="AS3300" s="6"/>
      <c r="AT3300" s="1"/>
      <c r="AU3300" s="1"/>
      <c r="AV3300" s="1"/>
      <c r="AW3300" s="1"/>
      <c r="AX3300" s="1"/>
      <c r="AY3300" s="1"/>
      <c r="AZ3300" s="1"/>
      <c r="BA3300" s="1"/>
      <c r="BB3300" s="1"/>
    </row>
    <row r="3301" spans="1:154" x14ac:dyDescent="0.2">
      <c r="A3301" s="158">
        <f t="shared" si="1764"/>
        <v>44457</v>
      </c>
      <c r="B3301" s="2">
        <f t="shared" si="1748"/>
        <v>267249.72448838939</v>
      </c>
      <c r="C3301" s="2">
        <f t="shared" si="1765"/>
        <v>160119.66018482999</v>
      </c>
      <c r="D3301" s="2">
        <f>SUM(Y3301:Y$3632)</f>
        <v>22063.3839917</v>
      </c>
      <c r="E3301" s="73">
        <f t="shared" si="1749"/>
        <v>138056.27619313</v>
      </c>
      <c r="F3301" s="88">
        <f t="shared" si="1742"/>
        <v>5825.37</v>
      </c>
      <c r="G3301" s="3">
        <f>IF(AND(N3301=1,N3300&gt;1),VLOOKUP(A3300,[1]Plan1!$BK$81:$BM$259,3),G3300)</f>
        <v>5876.05</v>
      </c>
      <c r="H3301" s="11">
        <f t="shared" si="1743"/>
        <v>44392</v>
      </c>
      <c r="I3301" s="11">
        <f t="shared" si="1744"/>
        <v>44423</v>
      </c>
      <c r="J3301" s="12">
        <f t="shared" si="1750"/>
        <v>8.699876574363552E-3</v>
      </c>
      <c r="K3301" s="11">
        <f t="shared" si="1766"/>
        <v>44483</v>
      </c>
      <c r="L3301" s="11">
        <f t="shared" si="1751"/>
        <v>44483</v>
      </c>
      <c r="M3301" s="1">
        <f t="shared" si="1770"/>
        <v>21</v>
      </c>
      <c r="N3301" s="1">
        <f t="shared" si="1752"/>
        <v>4</v>
      </c>
      <c r="O3301" s="2">
        <f t="shared" si="1753"/>
        <v>1.00165131</v>
      </c>
      <c r="P3301" s="13">
        <f t="shared" si="1745"/>
        <v>1.00959968</v>
      </c>
      <c r="Q3301" s="13">
        <f t="shared" si="1771"/>
        <v>1.6654850247463693</v>
      </c>
      <c r="R3301" s="2">
        <f t="shared" si="1741"/>
        <v>1.6682352499999999</v>
      </c>
      <c r="S3301" s="2">
        <f t="shared" si="1767"/>
        <v>1.66548502</v>
      </c>
      <c r="T3301" s="2">
        <f t="shared" si="1754"/>
        <v>266676.89544532</v>
      </c>
      <c r="U3301" s="2">
        <f t="shared" si="1755"/>
        <v>14682.851536984153</v>
      </c>
      <c r="V3301" s="2">
        <f t="shared" si="1756"/>
        <v>92254.070235985273</v>
      </c>
      <c r="W3301" s="2">
        <f t="shared" si="1757"/>
        <v>267056.58195779938</v>
      </c>
      <c r="X3301" s="17">
        <f t="shared" si="1758"/>
        <v>0</v>
      </c>
      <c r="Y3301" s="2">
        <f t="shared" si="1759"/>
        <v>0</v>
      </c>
      <c r="Z3301" s="72">
        <f t="shared" si="1760"/>
        <v>0</v>
      </c>
      <c r="AA3301" s="2">
        <f t="shared" si="1746"/>
        <v>0</v>
      </c>
      <c r="AB3301" s="12">
        <f t="shared" si="1768"/>
        <v>4.6600000000000003E-2</v>
      </c>
      <c r="AC3301" s="17">
        <f t="shared" si="1761"/>
        <v>4</v>
      </c>
      <c r="AD3301" s="17">
        <v>252</v>
      </c>
      <c r="AE3301" s="13">
        <f t="shared" si="1772"/>
        <v>1.0007232269999999</v>
      </c>
      <c r="AF3301" s="2">
        <f t="shared" si="1747"/>
        <v>192.86793105999999</v>
      </c>
      <c r="AG3301" s="2">
        <f t="shared" si="1762"/>
        <v>193.14253059000001</v>
      </c>
      <c r="AH3301" s="3">
        <f t="shared" si="1763"/>
        <v>0</v>
      </c>
      <c r="AI3301" s="4" t="str">
        <f t="shared" si="1773"/>
        <v>A+J=</v>
      </c>
      <c r="AJ3301" s="11">
        <f t="shared" si="1769"/>
        <v>44483</v>
      </c>
      <c r="AK3301" s="11"/>
      <c r="AL3301" s="4"/>
      <c r="AM3301" s="1"/>
      <c r="AN3301" s="11"/>
      <c r="AO3301" s="1"/>
      <c r="AP3301" s="1"/>
      <c r="AQ3301" s="3"/>
      <c r="AR3301" s="3"/>
      <c r="AS3301" s="6"/>
      <c r="AT3301" s="1"/>
      <c r="AU3301" s="1"/>
      <c r="AV3301" s="1"/>
      <c r="AW3301" s="1"/>
      <c r="AX3301" s="1"/>
      <c r="AY3301" s="1"/>
      <c r="AZ3301" s="1"/>
      <c r="BA3301" s="1"/>
      <c r="BB3301" s="1"/>
    </row>
    <row r="3302" spans="1:154" x14ac:dyDescent="0.2">
      <c r="A3302" s="158">
        <f t="shared" si="1764"/>
        <v>44458</v>
      </c>
      <c r="B3302" s="2">
        <f t="shared" si="1748"/>
        <v>267249.72448838939</v>
      </c>
      <c r="C3302" s="2">
        <f t="shared" si="1765"/>
        <v>160119.66018482999</v>
      </c>
      <c r="D3302" s="2">
        <f>SUM(Y3302:Y$3632)</f>
        <v>22063.3839917</v>
      </c>
      <c r="E3302" s="73">
        <f t="shared" si="1749"/>
        <v>138056.27619313</v>
      </c>
      <c r="F3302" s="88">
        <f t="shared" si="1742"/>
        <v>5825.37</v>
      </c>
      <c r="G3302" s="3">
        <f>IF(AND(N3302=1,N3301&gt;1),VLOOKUP(A3301,[1]Plan1!$BK$81:$BM$259,3),G3301)</f>
        <v>5876.05</v>
      </c>
      <c r="H3302" s="11">
        <f t="shared" si="1743"/>
        <v>44392</v>
      </c>
      <c r="I3302" s="11">
        <f t="shared" si="1744"/>
        <v>44423</v>
      </c>
      <c r="J3302" s="12">
        <f t="shared" si="1750"/>
        <v>8.699876574363552E-3</v>
      </c>
      <c r="K3302" s="11">
        <f t="shared" si="1766"/>
        <v>44483</v>
      </c>
      <c r="L3302" s="11">
        <f t="shared" si="1751"/>
        <v>44483</v>
      </c>
      <c r="M3302" s="1">
        <f t="shared" si="1770"/>
        <v>21</v>
      </c>
      <c r="N3302" s="1">
        <f t="shared" si="1752"/>
        <v>4</v>
      </c>
      <c r="O3302" s="2">
        <f t="shared" si="1753"/>
        <v>1.00165131</v>
      </c>
      <c r="P3302" s="13">
        <f t="shared" si="1745"/>
        <v>1.00959968</v>
      </c>
      <c r="Q3302" s="13">
        <f t="shared" si="1771"/>
        <v>1.6654850247463693</v>
      </c>
      <c r="R3302" s="2">
        <f t="shared" si="1741"/>
        <v>1.6682352499999999</v>
      </c>
      <c r="S3302" s="2">
        <f t="shared" si="1767"/>
        <v>1.66548502</v>
      </c>
      <c r="T3302" s="2">
        <f t="shared" si="1754"/>
        <v>266676.89544532</v>
      </c>
      <c r="U3302" s="2">
        <f t="shared" si="1755"/>
        <v>14682.851536984153</v>
      </c>
      <c r="V3302" s="2">
        <f t="shared" si="1756"/>
        <v>92254.070235985273</v>
      </c>
      <c r="W3302" s="2">
        <f t="shared" si="1757"/>
        <v>267056.58195779938</v>
      </c>
      <c r="X3302" s="17">
        <f t="shared" si="1758"/>
        <v>0</v>
      </c>
      <c r="Y3302" s="2">
        <f t="shared" si="1759"/>
        <v>0</v>
      </c>
      <c r="Z3302" s="72">
        <f t="shared" si="1760"/>
        <v>0</v>
      </c>
      <c r="AA3302" s="2">
        <f t="shared" si="1746"/>
        <v>0</v>
      </c>
      <c r="AB3302" s="12">
        <f t="shared" si="1768"/>
        <v>4.6600000000000003E-2</v>
      </c>
      <c r="AC3302" s="17">
        <f t="shared" si="1761"/>
        <v>4</v>
      </c>
      <c r="AD3302" s="17">
        <v>252</v>
      </c>
      <c r="AE3302" s="13">
        <f t="shared" si="1772"/>
        <v>1.0007232269999999</v>
      </c>
      <c r="AF3302" s="2">
        <f t="shared" si="1747"/>
        <v>192.86793105999999</v>
      </c>
      <c r="AG3302" s="2">
        <f t="shared" si="1762"/>
        <v>193.14253059000001</v>
      </c>
      <c r="AH3302" s="3">
        <f t="shared" si="1763"/>
        <v>0</v>
      </c>
      <c r="AI3302" s="4" t="str">
        <f t="shared" si="1773"/>
        <v>A+J=</v>
      </c>
      <c r="AJ3302" s="11">
        <f t="shared" si="1769"/>
        <v>44483</v>
      </c>
      <c r="AK3302" s="11"/>
      <c r="AL3302" s="4"/>
      <c r="AM3302" s="1"/>
      <c r="AN3302" s="11"/>
      <c r="AO3302" s="1"/>
      <c r="AP3302" s="1"/>
      <c r="AQ3302" s="3"/>
      <c r="AR3302" s="3"/>
      <c r="AS3302" s="6"/>
      <c r="AT3302" s="1"/>
      <c r="AU3302" s="1"/>
      <c r="AV3302" s="1"/>
      <c r="AW3302" s="1"/>
      <c r="AX3302" s="1"/>
      <c r="AY3302" s="1"/>
      <c r="AZ3302" s="1"/>
      <c r="BA3302" s="1"/>
      <c r="BB3302" s="1"/>
    </row>
    <row r="3303" spans="1:154" x14ac:dyDescent="0.2">
      <c r="A3303" s="158">
        <f t="shared" si="1764"/>
        <v>44459</v>
      </c>
      <c r="B3303" s="2">
        <f t="shared" si="1748"/>
        <v>267249.72448838939</v>
      </c>
      <c r="C3303" s="2">
        <f t="shared" si="1765"/>
        <v>160119.66018482999</v>
      </c>
      <c r="D3303" s="2">
        <f>SUM(Y3303:Y$3632)</f>
        <v>22063.3839917</v>
      </c>
      <c r="E3303" s="73">
        <f t="shared" si="1749"/>
        <v>138056.27619313</v>
      </c>
      <c r="F3303" s="88">
        <f t="shared" si="1742"/>
        <v>5825.37</v>
      </c>
      <c r="G3303" s="3">
        <f>IF(AND(N3303=1,N3302&gt;1),VLOOKUP(A3302,[1]Plan1!$BK$81:$BM$259,3),G3302)</f>
        <v>5876.05</v>
      </c>
      <c r="H3303" s="11">
        <f t="shared" si="1743"/>
        <v>44392</v>
      </c>
      <c r="I3303" s="11">
        <f t="shared" si="1744"/>
        <v>44423</v>
      </c>
      <c r="J3303" s="12">
        <f t="shared" si="1750"/>
        <v>8.699876574363552E-3</v>
      </c>
      <c r="K3303" s="11">
        <f t="shared" si="1766"/>
        <v>44483</v>
      </c>
      <c r="L3303" s="11">
        <f t="shared" si="1751"/>
        <v>44483</v>
      </c>
      <c r="M3303" s="1">
        <f t="shared" si="1770"/>
        <v>21</v>
      </c>
      <c r="N3303" s="1">
        <f t="shared" si="1752"/>
        <v>4</v>
      </c>
      <c r="O3303" s="2">
        <f t="shared" si="1753"/>
        <v>1.00165131</v>
      </c>
      <c r="P3303" s="13">
        <f t="shared" si="1745"/>
        <v>1.00959968</v>
      </c>
      <c r="Q3303" s="13">
        <f t="shared" si="1771"/>
        <v>1.6654850247463693</v>
      </c>
      <c r="R3303" s="2">
        <f t="shared" si="1741"/>
        <v>1.6682352499999999</v>
      </c>
      <c r="S3303" s="2">
        <f t="shared" si="1767"/>
        <v>1.66548502</v>
      </c>
      <c r="T3303" s="2">
        <f t="shared" si="1754"/>
        <v>266676.89544532</v>
      </c>
      <c r="U3303" s="2">
        <f t="shared" si="1755"/>
        <v>14682.851536984153</v>
      </c>
      <c r="V3303" s="2">
        <f t="shared" si="1756"/>
        <v>92254.070235985273</v>
      </c>
      <c r="W3303" s="2">
        <f t="shared" si="1757"/>
        <v>267056.58195779938</v>
      </c>
      <c r="X3303" s="17">
        <f t="shared" si="1758"/>
        <v>0</v>
      </c>
      <c r="Y3303" s="2">
        <f t="shared" si="1759"/>
        <v>0</v>
      </c>
      <c r="Z3303" s="72">
        <f t="shared" si="1760"/>
        <v>0</v>
      </c>
      <c r="AA3303" s="2">
        <f t="shared" si="1746"/>
        <v>0</v>
      </c>
      <c r="AB3303" s="12">
        <f t="shared" si="1768"/>
        <v>4.6600000000000003E-2</v>
      </c>
      <c r="AC3303" s="17">
        <f t="shared" si="1761"/>
        <v>4</v>
      </c>
      <c r="AD3303" s="17">
        <v>252</v>
      </c>
      <c r="AE3303" s="13">
        <f t="shared" si="1772"/>
        <v>1.0007232269999999</v>
      </c>
      <c r="AF3303" s="2">
        <f t="shared" si="1747"/>
        <v>192.86793105999999</v>
      </c>
      <c r="AG3303" s="2">
        <f t="shared" si="1762"/>
        <v>193.14253059000001</v>
      </c>
      <c r="AH3303" s="3">
        <f t="shared" si="1763"/>
        <v>0</v>
      </c>
      <c r="AI3303" s="4" t="str">
        <f t="shared" si="1773"/>
        <v>A+J=</v>
      </c>
      <c r="AJ3303" s="11">
        <f t="shared" si="1769"/>
        <v>44483</v>
      </c>
      <c r="AK3303" s="11"/>
      <c r="AL3303" s="4"/>
      <c r="AM3303" s="1"/>
      <c r="AN3303" s="11"/>
      <c r="AO3303" s="1"/>
      <c r="AP3303" s="1"/>
      <c r="AQ3303" s="3"/>
      <c r="AR3303" s="3"/>
      <c r="AS3303" s="6"/>
      <c r="AT3303" s="1"/>
      <c r="AU3303" s="1"/>
      <c r="AV3303" s="1"/>
      <c r="AW3303" s="1"/>
      <c r="AX3303" s="1"/>
      <c r="AY3303" s="1"/>
      <c r="AZ3303" s="1"/>
      <c r="BA3303" s="1"/>
      <c r="BB3303" s="1"/>
    </row>
    <row r="3304" spans="1:154" x14ac:dyDescent="0.2">
      <c r="A3304" s="158">
        <f t="shared" si="1764"/>
        <v>44460</v>
      </c>
      <c r="B3304" s="2">
        <f t="shared" si="1748"/>
        <v>267393.13633979211</v>
      </c>
      <c r="C3304" s="2">
        <f t="shared" si="1765"/>
        <v>160119.66018482999</v>
      </c>
      <c r="D3304" s="2">
        <f>SUM(Y3304:Y$3632)</f>
        <v>22063.3839917</v>
      </c>
      <c r="E3304" s="73">
        <f t="shared" si="1749"/>
        <v>138056.27619313</v>
      </c>
      <c r="F3304" s="88">
        <f t="shared" si="1742"/>
        <v>5825.37</v>
      </c>
      <c r="G3304" s="3">
        <f>IF(AND(N3304=1,N3303&gt;1),VLOOKUP(A3303,[1]Plan1!$BK$81:$BM$259,3),G3303)</f>
        <v>5876.05</v>
      </c>
      <c r="H3304" s="11">
        <f t="shared" si="1743"/>
        <v>44392</v>
      </c>
      <c r="I3304" s="11">
        <f t="shared" si="1744"/>
        <v>44423</v>
      </c>
      <c r="J3304" s="12">
        <f t="shared" si="1750"/>
        <v>8.699876574363552E-3</v>
      </c>
      <c r="K3304" s="11">
        <f t="shared" si="1766"/>
        <v>44483</v>
      </c>
      <c r="L3304" s="11">
        <f t="shared" si="1751"/>
        <v>44483</v>
      </c>
      <c r="M3304" s="1">
        <f t="shared" si="1770"/>
        <v>21</v>
      </c>
      <c r="N3304" s="1">
        <f t="shared" si="1752"/>
        <v>5</v>
      </c>
      <c r="O3304" s="2">
        <f t="shared" si="1753"/>
        <v>1.00206456</v>
      </c>
      <c r="P3304" s="13">
        <f t="shared" si="1745"/>
        <v>1.00959968</v>
      </c>
      <c r="Q3304" s="13">
        <f t="shared" si="1771"/>
        <v>1.6654850247463693</v>
      </c>
      <c r="R3304" s="2">
        <f t="shared" si="1741"/>
        <v>1.6689235099999999</v>
      </c>
      <c r="S3304" s="2">
        <f t="shared" si="1767"/>
        <v>1.66548502</v>
      </c>
      <c r="T3304" s="2">
        <f t="shared" si="1754"/>
        <v>266676.89544532</v>
      </c>
      <c r="U3304" s="2">
        <f t="shared" si="1755"/>
        <v>14682.851536984153</v>
      </c>
      <c r="V3304" s="2">
        <f t="shared" si="1756"/>
        <v>92349.088848637955</v>
      </c>
      <c r="W3304" s="2">
        <f t="shared" si="1757"/>
        <v>267151.60057045211</v>
      </c>
      <c r="X3304" s="17">
        <f t="shared" si="1758"/>
        <v>0</v>
      </c>
      <c r="Y3304" s="2">
        <f t="shared" si="1759"/>
        <v>0</v>
      </c>
      <c r="Z3304" s="72">
        <f t="shared" si="1760"/>
        <v>0</v>
      </c>
      <c r="AA3304" s="2">
        <f t="shared" si="1746"/>
        <v>0</v>
      </c>
      <c r="AB3304" s="12">
        <f t="shared" si="1768"/>
        <v>4.6600000000000003E-2</v>
      </c>
      <c r="AC3304" s="17">
        <f t="shared" si="1761"/>
        <v>5</v>
      </c>
      <c r="AD3304" s="17">
        <v>252</v>
      </c>
      <c r="AE3304" s="13">
        <f t="shared" si="1772"/>
        <v>1.000904115</v>
      </c>
      <c r="AF3304" s="2">
        <f t="shared" si="1747"/>
        <v>241.10658132</v>
      </c>
      <c r="AG3304" s="2">
        <f t="shared" si="1762"/>
        <v>241.53576934</v>
      </c>
      <c r="AH3304" s="3">
        <f t="shared" si="1763"/>
        <v>0</v>
      </c>
      <c r="AI3304" s="4" t="str">
        <f t="shared" si="1773"/>
        <v>A+J=</v>
      </c>
      <c r="AJ3304" s="11">
        <f t="shared" si="1769"/>
        <v>44483</v>
      </c>
      <c r="AK3304" s="11"/>
      <c r="AL3304" s="4"/>
      <c r="AM3304" s="1"/>
      <c r="AN3304" s="11"/>
      <c r="AO3304" s="1"/>
      <c r="AP3304" s="1"/>
      <c r="AQ3304" s="3"/>
      <c r="AR3304" s="3"/>
      <c r="AS3304" s="6"/>
      <c r="AT3304" s="1"/>
      <c r="AU3304" s="1"/>
      <c r="AV3304" s="1"/>
      <c r="AW3304" s="1"/>
      <c r="AX3304" s="1"/>
      <c r="AY3304" s="1"/>
      <c r="AZ3304" s="1"/>
      <c r="BA3304" s="1"/>
      <c r="BB3304" s="1"/>
    </row>
    <row r="3305" spans="1:154" x14ac:dyDescent="0.2">
      <c r="A3305" s="158">
        <f t="shared" si="1764"/>
        <v>44461</v>
      </c>
      <c r="B3305" s="2">
        <f t="shared" si="1748"/>
        <v>267536.63284761761</v>
      </c>
      <c r="C3305" s="2">
        <f t="shared" si="1765"/>
        <v>160119.66018482999</v>
      </c>
      <c r="D3305" s="2">
        <f>SUM(Y3305:Y$3632)</f>
        <v>22063.3839917</v>
      </c>
      <c r="E3305" s="73">
        <f t="shared" si="1749"/>
        <v>138056.27619313</v>
      </c>
      <c r="F3305" s="88">
        <f t="shared" si="1742"/>
        <v>5825.37</v>
      </c>
      <c r="G3305" s="3">
        <f>IF(AND(N3305=1,N3304&gt;1),VLOOKUP(A3304,[1]Plan1!$BK$81:$BM$259,3),G3304)</f>
        <v>5876.05</v>
      </c>
      <c r="H3305" s="11">
        <f t="shared" si="1743"/>
        <v>44392</v>
      </c>
      <c r="I3305" s="11">
        <f t="shared" si="1744"/>
        <v>44423</v>
      </c>
      <c r="J3305" s="12">
        <f t="shared" si="1750"/>
        <v>8.699876574363552E-3</v>
      </c>
      <c r="K3305" s="11">
        <f t="shared" si="1766"/>
        <v>44483</v>
      </c>
      <c r="L3305" s="11">
        <f t="shared" si="1751"/>
        <v>44483</v>
      </c>
      <c r="M3305" s="1">
        <f t="shared" si="1770"/>
        <v>21</v>
      </c>
      <c r="N3305" s="1">
        <f t="shared" si="1752"/>
        <v>6</v>
      </c>
      <c r="O3305" s="2">
        <f t="shared" si="1753"/>
        <v>1.00247799</v>
      </c>
      <c r="P3305" s="13">
        <f t="shared" si="1745"/>
        <v>1.00959968</v>
      </c>
      <c r="Q3305" s="13">
        <f t="shared" si="1771"/>
        <v>1.6654850247463693</v>
      </c>
      <c r="R3305" s="2">
        <f t="shared" ref="R3305:R3368" si="1774">TRUNC(TRUNC((O3305*Q3305),15),8)</f>
        <v>1.6696120699999999</v>
      </c>
      <c r="S3305" s="2">
        <f t="shared" si="1767"/>
        <v>1.66548502</v>
      </c>
      <c r="T3305" s="2">
        <f t="shared" si="1754"/>
        <v>266676.89544532</v>
      </c>
      <c r="U3305" s="2">
        <f t="shared" si="1755"/>
        <v>14682.851536984153</v>
      </c>
      <c r="V3305" s="2">
        <f t="shared" si="1756"/>
        <v>92444.148878173481</v>
      </c>
      <c r="W3305" s="2">
        <f t="shared" si="1757"/>
        <v>267246.6605999876</v>
      </c>
      <c r="X3305" s="17">
        <f t="shared" si="1758"/>
        <v>0</v>
      </c>
      <c r="Y3305" s="2">
        <f t="shared" si="1759"/>
        <v>0</v>
      </c>
      <c r="Z3305" s="72">
        <f t="shared" si="1760"/>
        <v>0</v>
      </c>
      <c r="AA3305" s="2">
        <f t="shared" si="1746"/>
        <v>0</v>
      </c>
      <c r="AB3305" s="12">
        <f t="shared" si="1768"/>
        <v>4.6600000000000003E-2</v>
      </c>
      <c r="AC3305" s="17">
        <f t="shared" si="1761"/>
        <v>6</v>
      </c>
      <c r="AD3305" s="17">
        <v>252</v>
      </c>
      <c r="AE3305" s="13">
        <f t="shared" si="1772"/>
        <v>1.0010850360000001</v>
      </c>
      <c r="AF3305" s="2">
        <f t="shared" si="1747"/>
        <v>289.35403192000001</v>
      </c>
      <c r="AG3305" s="2">
        <f t="shared" si="1762"/>
        <v>289.97224763000003</v>
      </c>
      <c r="AH3305" s="3">
        <f t="shared" si="1763"/>
        <v>0</v>
      </c>
      <c r="AI3305" s="4" t="str">
        <f t="shared" si="1773"/>
        <v>A+J=</v>
      </c>
      <c r="AJ3305" s="11">
        <f t="shared" si="1769"/>
        <v>44483</v>
      </c>
      <c r="AK3305" s="11"/>
      <c r="AL3305" s="4"/>
      <c r="AM3305" s="1"/>
      <c r="AN3305" s="11"/>
      <c r="AO3305" s="1"/>
      <c r="AP3305" s="1"/>
      <c r="AQ3305" s="3"/>
      <c r="AR3305" s="3"/>
      <c r="AS3305" s="6"/>
      <c r="AT3305" s="1"/>
      <c r="AU3305" s="1"/>
      <c r="AV3305" s="1"/>
      <c r="AW3305" s="1"/>
      <c r="AX3305" s="1"/>
      <c r="AY3305" s="1"/>
      <c r="AZ3305" s="1"/>
      <c r="BA3305" s="1"/>
      <c r="BB3305" s="1"/>
    </row>
    <row r="3306" spans="1:154" x14ac:dyDescent="0.2">
      <c r="A3306" s="158">
        <f t="shared" si="1764"/>
        <v>44462</v>
      </c>
      <c r="B3306" s="2">
        <f t="shared" si="1748"/>
        <v>267680.20989679778</v>
      </c>
      <c r="C3306" s="2">
        <f t="shared" si="1765"/>
        <v>160119.66018482999</v>
      </c>
      <c r="D3306" s="2">
        <f>SUM(Y3306:Y$3632)</f>
        <v>22063.3839917</v>
      </c>
      <c r="E3306" s="73">
        <f t="shared" si="1749"/>
        <v>138056.27619313</v>
      </c>
      <c r="F3306" s="88">
        <f t="shared" ref="F3306:F3369" si="1775">IF(G3306=G3305,F3305,G3305)</f>
        <v>5825.37</v>
      </c>
      <c r="G3306" s="3">
        <f>IF(AND(N3306=1,N3305&gt;1),VLOOKUP(A3305,[1]Plan1!$BK$81:$BM$259,3),G3305)</f>
        <v>5876.05</v>
      </c>
      <c r="H3306" s="11">
        <f t="shared" ref="H3306:H3369" si="1776">EDATE(I3306,-1)</f>
        <v>44392</v>
      </c>
      <c r="I3306" s="11">
        <f t="shared" ref="I3306:I3369" si="1777">IF(X3305&gt;0,EDATE(A3306,-1),+I3305)</f>
        <v>44423</v>
      </c>
      <c r="J3306" s="12">
        <f t="shared" si="1750"/>
        <v>8.699876574363552E-3</v>
      </c>
      <c r="K3306" s="11">
        <f t="shared" si="1766"/>
        <v>44483</v>
      </c>
      <c r="L3306" s="11">
        <f t="shared" si="1751"/>
        <v>44483</v>
      </c>
      <c r="M3306" s="1">
        <f t="shared" si="1770"/>
        <v>21</v>
      </c>
      <c r="N3306" s="1">
        <f t="shared" si="1752"/>
        <v>7</v>
      </c>
      <c r="O3306" s="2">
        <f t="shared" si="1753"/>
        <v>1.00289158</v>
      </c>
      <c r="P3306" s="13">
        <f t="shared" ref="P3306:P3369" si="1778">IF(L3306&gt;L3305,O3305,P3305)</f>
        <v>1.00959968</v>
      </c>
      <c r="Q3306" s="13">
        <f t="shared" si="1771"/>
        <v>1.6654850247463693</v>
      </c>
      <c r="R3306" s="2">
        <f t="shared" si="1774"/>
        <v>1.6703009</v>
      </c>
      <c r="S3306" s="2">
        <f t="shared" si="1767"/>
        <v>1.66548502</v>
      </c>
      <c r="T3306" s="2">
        <f t="shared" si="1754"/>
        <v>266676.89544532</v>
      </c>
      <c r="U3306" s="2">
        <f t="shared" si="1755"/>
        <v>14682.851536984153</v>
      </c>
      <c r="V3306" s="2">
        <f t="shared" si="1756"/>
        <v>92539.246182903618</v>
      </c>
      <c r="W3306" s="2">
        <f t="shared" si="1757"/>
        <v>267341.75790471776</v>
      </c>
      <c r="X3306" s="17">
        <f t="shared" si="1758"/>
        <v>0</v>
      </c>
      <c r="Y3306" s="2">
        <f t="shared" si="1759"/>
        <v>0</v>
      </c>
      <c r="Z3306" s="72">
        <f t="shared" si="1760"/>
        <v>0</v>
      </c>
      <c r="AA3306" s="2">
        <f t="shared" si="1746"/>
        <v>0</v>
      </c>
      <c r="AB3306" s="12">
        <f t="shared" si="1768"/>
        <v>4.6600000000000003E-2</v>
      </c>
      <c r="AC3306" s="17">
        <f t="shared" si="1761"/>
        <v>7</v>
      </c>
      <c r="AD3306" s="17">
        <v>252</v>
      </c>
      <c r="AE3306" s="13">
        <f t="shared" si="1772"/>
        <v>1.0012659900000001</v>
      </c>
      <c r="AF3306" s="2">
        <f t="shared" si="1747"/>
        <v>337.61028285999998</v>
      </c>
      <c r="AG3306" s="2">
        <f t="shared" si="1762"/>
        <v>338.45199208000002</v>
      </c>
      <c r="AH3306" s="3">
        <f t="shared" si="1763"/>
        <v>0</v>
      </c>
      <c r="AI3306" s="4" t="str">
        <f t="shared" si="1773"/>
        <v>A+J=</v>
      </c>
      <c r="AJ3306" s="11">
        <f t="shared" si="1769"/>
        <v>44483</v>
      </c>
      <c r="AK3306" s="11"/>
      <c r="AL3306" s="4"/>
      <c r="AM3306" s="1"/>
      <c r="AN3306" s="11"/>
      <c r="AO3306" s="1"/>
      <c r="AP3306" s="1"/>
      <c r="AQ3306" s="3"/>
      <c r="AR3306" s="3"/>
      <c r="AS3306" s="6"/>
      <c r="AT3306" s="1"/>
      <c r="AU3306" s="1"/>
      <c r="AV3306" s="1"/>
      <c r="AW3306" s="1"/>
      <c r="AX3306" s="1"/>
      <c r="AY3306" s="1"/>
      <c r="AZ3306" s="1"/>
      <c r="BA3306" s="1"/>
      <c r="BB3306" s="1"/>
    </row>
    <row r="3307" spans="1:154" x14ac:dyDescent="0.2">
      <c r="A3307" s="158">
        <f t="shared" si="1764"/>
        <v>44463</v>
      </c>
      <c r="B3307" s="2">
        <f t="shared" si="1748"/>
        <v>267823.87139726075</v>
      </c>
      <c r="C3307" s="2">
        <f t="shared" si="1765"/>
        <v>160119.66018482999</v>
      </c>
      <c r="D3307" s="2">
        <f>SUM(Y3307:Y$3632)</f>
        <v>22063.3839917</v>
      </c>
      <c r="E3307" s="73">
        <f t="shared" si="1749"/>
        <v>138056.27619313</v>
      </c>
      <c r="F3307" s="88">
        <f t="shared" si="1775"/>
        <v>5825.37</v>
      </c>
      <c r="G3307" s="3">
        <f>IF(AND(N3307=1,N3306&gt;1),VLOOKUP(A3306,[1]Plan1!$BK$81:$BM$259,3),G3306)</f>
        <v>5876.05</v>
      </c>
      <c r="H3307" s="11">
        <f t="shared" si="1776"/>
        <v>44392</v>
      </c>
      <c r="I3307" s="11">
        <f t="shared" si="1777"/>
        <v>44423</v>
      </c>
      <c r="J3307" s="12">
        <f t="shared" si="1750"/>
        <v>8.699876574363552E-3</v>
      </c>
      <c r="K3307" s="11">
        <f t="shared" si="1766"/>
        <v>44483</v>
      </c>
      <c r="L3307" s="11">
        <f t="shared" si="1751"/>
        <v>44483</v>
      </c>
      <c r="M3307" s="1">
        <f t="shared" si="1770"/>
        <v>21</v>
      </c>
      <c r="N3307" s="1">
        <f t="shared" si="1752"/>
        <v>8</v>
      </c>
      <c r="O3307" s="2">
        <f t="shared" si="1753"/>
        <v>1.00330535</v>
      </c>
      <c r="P3307" s="13">
        <f t="shared" si="1778"/>
        <v>1.00959968</v>
      </c>
      <c r="Q3307" s="13">
        <f t="shared" si="1771"/>
        <v>1.6654850247463693</v>
      </c>
      <c r="R3307" s="2">
        <f t="shared" si="1774"/>
        <v>1.67099003</v>
      </c>
      <c r="S3307" s="2">
        <f t="shared" si="1767"/>
        <v>1.66548502</v>
      </c>
      <c r="T3307" s="2">
        <f t="shared" si="1754"/>
        <v>266676.89544532</v>
      </c>
      <c r="U3307" s="2">
        <f t="shared" si="1755"/>
        <v>14682.851536984153</v>
      </c>
      <c r="V3307" s="2">
        <f t="shared" si="1756"/>
        <v>92634.384904516584</v>
      </c>
      <c r="W3307" s="2">
        <f t="shared" si="1757"/>
        <v>267436.89662633074</v>
      </c>
      <c r="X3307" s="17">
        <f t="shared" si="1758"/>
        <v>0</v>
      </c>
      <c r="Y3307" s="2">
        <f t="shared" si="1759"/>
        <v>0</v>
      </c>
      <c r="Z3307" s="72">
        <f t="shared" si="1760"/>
        <v>0</v>
      </c>
      <c r="AA3307" s="2">
        <f t="shared" si="1746"/>
        <v>0</v>
      </c>
      <c r="AB3307" s="12">
        <f t="shared" si="1768"/>
        <v>4.6600000000000003E-2</v>
      </c>
      <c r="AC3307" s="17">
        <f t="shared" si="1761"/>
        <v>8</v>
      </c>
      <c r="AD3307" s="17">
        <v>252</v>
      </c>
      <c r="AE3307" s="13">
        <f t="shared" si="1772"/>
        <v>1.001446976</v>
      </c>
      <c r="AF3307" s="2">
        <f t="shared" si="1747"/>
        <v>385.87506746000003</v>
      </c>
      <c r="AG3307" s="2">
        <f t="shared" si="1762"/>
        <v>386.97477092999998</v>
      </c>
      <c r="AH3307" s="3">
        <f t="shared" si="1763"/>
        <v>0</v>
      </c>
      <c r="AI3307" s="4" t="str">
        <f t="shared" si="1773"/>
        <v>A+J=</v>
      </c>
      <c r="AJ3307" s="11">
        <f t="shared" si="1769"/>
        <v>44483</v>
      </c>
      <c r="AK3307" s="11"/>
      <c r="AL3307" s="4"/>
      <c r="AM3307" s="1"/>
      <c r="AN3307" s="11"/>
      <c r="AO3307" s="1"/>
      <c r="AP3307" s="1"/>
      <c r="AQ3307" s="3"/>
      <c r="AR3307" s="3"/>
      <c r="AS3307" s="6"/>
      <c r="AT3307" s="1"/>
      <c r="AU3307" s="1"/>
      <c r="AV3307" s="1"/>
      <c r="AW3307" s="1"/>
      <c r="AX3307" s="1"/>
      <c r="AY3307" s="1"/>
      <c r="AZ3307" s="1"/>
      <c r="BA3307" s="1"/>
      <c r="BB3307" s="1"/>
    </row>
    <row r="3308" spans="1:154" x14ac:dyDescent="0.2">
      <c r="A3308" s="158">
        <f t="shared" si="1764"/>
        <v>44464</v>
      </c>
      <c r="B3308" s="2">
        <f t="shared" si="1748"/>
        <v>267967.61515004106</v>
      </c>
      <c r="C3308" s="2">
        <f t="shared" si="1765"/>
        <v>160119.66018482999</v>
      </c>
      <c r="D3308" s="2">
        <f>SUM(Y3308:Y$3632)</f>
        <v>22063.3839917</v>
      </c>
      <c r="E3308" s="73">
        <f t="shared" si="1749"/>
        <v>138056.27619313</v>
      </c>
      <c r="F3308" s="88">
        <f t="shared" si="1775"/>
        <v>5825.37</v>
      </c>
      <c r="G3308" s="3">
        <f>IF(AND(N3308=1,N3307&gt;1),VLOOKUP(A3307,[1]Plan1!$BK$81:$BM$259,3),G3307)</f>
        <v>5876.05</v>
      </c>
      <c r="H3308" s="11">
        <f t="shared" si="1776"/>
        <v>44392</v>
      </c>
      <c r="I3308" s="11">
        <f t="shared" si="1777"/>
        <v>44423</v>
      </c>
      <c r="J3308" s="12">
        <f t="shared" si="1750"/>
        <v>8.699876574363552E-3</v>
      </c>
      <c r="K3308" s="11">
        <f t="shared" si="1766"/>
        <v>44483</v>
      </c>
      <c r="L3308" s="11">
        <f t="shared" si="1751"/>
        <v>44483</v>
      </c>
      <c r="M3308" s="1">
        <f t="shared" si="1770"/>
        <v>21</v>
      </c>
      <c r="N3308" s="1">
        <f t="shared" si="1752"/>
        <v>9</v>
      </c>
      <c r="O3308" s="2">
        <f t="shared" si="1753"/>
        <v>1.00371929</v>
      </c>
      <c r="P3308" s="13">
        <f t="shared" si="1778"/>
        <v>1.00959968</v>
      </c>
      <c r="Q3308" s="13">
        <f t="shared" si="1771"/>
        <v>1.6654850247463693</v>
      </c>
      <c r="R3308" s="2">
        <f t="shared" si="1774"/>
        <v>1.6716794399999999</v>
      </c>
      <c r="S3308" s="2">
        <f t="shared" si="1767"/>
        <v>1.66548502</v>
      </c>
      <c r="T3308" s="2">
        <f t="shared" si="1754"/>
        <v>266676.89544532</v>
      </c>
      <c r="U3308" s="2">
        <f t="shared" si="1755"/>
        <v>14682.851536984153</v>
      </c>
      <c r="V3308" s="2">
        <f t="shared" si="1756"/>
        <v>92729.562281886887</v>
      </c>
      <c r="W3308" s="2">
        <f t="shared" si="1757"/>
        <v>267532.07400370104</v>
      </c>
      <c r="X3308" s="17">
        <f t="shared" si="1758"/>
        <v>0</v>
      </c>
      <c r="Y3308" s="2">
        <f t="shared" si="1759"/>
        <v>0</v>
      </c>
      <c r="Z3308" s="72">
        <f t="shared" si="1760"/>
        <v>0</v>
      </c>
      <c r="AA3308" s="2">
        <f t="shared" si="1746"/>
        <v>0</v>
      </c>
      <c r="AB3308" s="12">
        <f t="shared" si="1768"/>
        <v>4.6600000000000003E-2</v>
      </c>
      <c r="AC3308" s="17">
        <f t="shared" si="1761"/>
        <v>9</v>
      </c>
      <c r="AD3308" s="17">
        <v>252</v>
      </c>
      <c r="AE3308" s="13">
        <f t="shared" si="1772"/>
        <v>1.0016279960000001</v>
      </c>
      <c r="AF3308" s="2">
        <f t="shared" si="1747"/>
        <v>434.14891906999998</v>
      </c>
      <c r="AG3308" s="2">
        <f t="shared" si="1762"/>
        <v>435.54114634000001</v>
      </c>
      <c r="AH3308" s="3">
        <f t="shared" si="1763"/>
        <v>0</v>
      </c>
      <c r="AI3308" s="4" t="str">
        <f t="shared" si="1773"/>
        <v>A+J=</v>
      </c>
      <c r="AJ3308" s="11">
        <f t="shared" si="1769"/>
        <v>44483</v>
      </c>
      <c r="AK3308" s="11"/>
      <c r="AL3308" s="4"/>
      <c r="AM3308" s="1"/>
      <c r="AN3308" s="11"/>
      <c r="AO3308" s="1"/>
      <c r="AP3308" s="1"/>
      <c r="AQ3308" s="3"/>
      <c r="AR3308" s="3"/>
      <c r="AS3308" s="6"/>
      <c r="AT3308" s="1"/>
      <c r="AU3308" s="1"/>
      <c r="AV3308" s="1"/>
      <c r="AW3308" s="1"/>
      <c r="AX3308" s="1"/>
      <c r="AY3308" s="1"/>
      <c r="AZ3308" s="1"/>
      <c r="BA3308" s="1"/>
      <c r="BB3308" s="1"/>
    </row>
    <row r="3309" spans="1:154" x14ac:dyDescent="0.2">
      <c r="A3309" s="158">
        <f t="shared" si="1764"/>
        <v>44465</v>
      </c>
      <c r="B3309" s="2">
        <f t="shared" si="1748"/>
        <v>267967.61515004106</v>
      </c>
      <c r="C3309" s="2">
        <f t="shared" si="1765"/>
        <v>160119.66018482999</v>
      </c>
      <c r="D3309" s="2">
        <f>SUM(Y3309:Y$3632)</f>
        <v>22063.3839917</v>
      </c>
      <c r="E3309" s="73">
        <f t="shared" si="1749"/>
        <v>138056.27619313</v>
      </c>
      <c r="F3309" s="88">
        <f t="shared" si="1775"/>
        <v>5825.37</v>
      </c>
      <c r="G3309" s="3">
        <f>IF(AND(N3309=1,N3308&gt;1),VLOOKUP(A3308,[1]Plan1!$BK$81:$BM$259,3),G3308)</f>
        <v>5876.05</v>
      </c>
      <c r="H3309" s="11">
        <f t="shared" si="1776"/>
        <v>44392</v>
      </c>
      <c r="I3309" s="11">
        <f t="shared" si="1777"/>
        <v>44423</v>
      </c>
      <c r="J3309" s="12">
        <f t="shared" si="1750"/>
        <v>8.699876574363552E-3</v>
      </c>
      <c r="K3309" s="11">
        <f t="shared" si="1766"/>
        <v>44483</v>
      </c>
      <c r="L3309" s="11">
        <f t="shared" si="1751"/>
        <v>44483</v>
      </c>
      <c r="M3309" s="1">
        <f t="shared" si="1770"/>
        <v>21</v>
      </c>
      <c r="N3309" s="1">
        <f t="shared" si="1752"/>
        <v>9</v>
      </c>
      <c r="O3309" s="2">
        <f t="shared" si="1753"/>
        <v>1.00371929</v>
      </c>
      <c r="P3309" s="13">
        <f t="shared" si="1778"/>
        <v>1.00959968</v>
      </c>
      <c r="Q3309" s="13">
        <f t="shared" si="1771"/>
        <v>1.6654850247463693</v>
      </c>
      <c r="R3309" s="2">
        <f t="shared" si="1774"/>
        <v>1.6716794399999999</v>
      </c>
      <c r="S3309" s="2">
        <f t="shared" si="1767"/>
        <v>1.66548502</v>
      </c>
      <c r="T3309" s="2">
        <f t="shared" si="1754"/>
        <v>266676.89544532</v>
      </c>
      <c r="U3309" s="2">
        <f t="shared" si="1755"/>
        <v>14682.851536984153</v>
      </c>
      <c r="V3309" s="2">
        <f t="shared" si="1756"/>
        <v>92729.562281886887</v>
      </c>
      <c r="W3309" s="2">
        <f t="shared" si="1757"/>
        <v>267532.07400370104</v>
      </c>
      <c r="X3309" s="17">
        <f t="shared" si="1758"/>
        <v>0</v>
      </c>
      <c r="Y3309" s="2">
        <f t="shared" si="1759"/>
        <v>0</v>
      </c>
      <c r="Z3309" s="72">
        <f t="shared" si="1760"/>
        <v>0</v>
      </c>
      <c r="AA3309" s="2">
        <f t="shared" si="1746"/>
        <v>0</v>
      </c>
      <c r="AB3309" s="12">
        <f t="shared" si="1768"/>
        <v>4.6600000000000003E-2</v>
      </c>
      <c r="AC3309" s="17">
        <f t="shared" si="1761"/>
        <v>9</v>
      </c>
      <c r="AD3309" s="17">
        <v>252</v>
      </c>
      <c r="AE3309" s="13">
        <f t="shared" si="1772"/>
        <v>1.0016279960000001</v>
      </c>
      <c r="AF3309" s="2">
        <f t="shared" si="1747"/>
        <v>434.14891906999998</v>
      </c>
      <c r="AG3309" s="2">
        <f t="shared" si="1762"/>
        <v>435.54114634000001</v>
      </c>
      <c r="AH3309" s="3">
        <f t="shared" si="1763"/>
        <v>0</v>
      </c>
      <c r="AI3309" s="4" t="str">
        <f t="shared" si="1773"/>
        <v>A+J=</v>
      </c>
      <c r="AJ3309" s="11">
        <f t="shared" si="1769"/>
        <v>44483</v>
      </c>
      <c r="AK3309" s="11"/>
      <c r="AL3309" s="4"/>
      <c r="AM3309" s="1"/>
      <c r="AN3309" s="11"/>
      <c r="AO3309" s="1"/>
      <c r="AP3309" s="1"/>
      <c r="AQ3309" s="3"/>
      <c r="AR3309" s="3"/>
      <c r="AS3309" s="6"/>
      <c r="AT3309" s="1"/>
      <c r="AU3309" s="1"/>
      <c r="AV3309" s="1"/>
      <c r="AW3309" s="1"/>
      <c r="AX3309" s="1"/>
      <c r="AY3309" s="1"/>
      <c r="AZ3309" s="1"/>
      <c r="BA3309" s="1"/>
      <c r="BB3309" s="1"/>
    </row>
    <row r="3310" spans="1:154" x14ac:dyDescent="0.2">
      <c r="A3310" s="158">
        <f t="shared" si="1764"/>
        <v>44466</v>
      </c>
      <c r="B3310" s="2">
        <f t="shared" si="1748"/>
        <v>267967.61515004106</v>
      </c>
      <c r="C3310" s="2">
        <f t="shared" si="1765"/>
        <v>160119.66018482999</v>
      </c>
      <c r="D3310" s="2">
        <f>SUM(Y3310:Y$3632)</f>
        <v>22063.3839917</v>
      </c>
      <c r="E3310" s="73">
        <f t="shared" si="1749"/>
        <v>138056.27619313</v>
      </c>
      <c r="F3310" s="88">
        <f t="shared" si="1775"/>
        <v>5825.37</v>
      </c>
      <c r="G3310" s="3">
        <f>IF(AND(N3310=1,N3309&gt;1),VLOOKUP(A3309,[1]Plan1!$BK$81:$BM$259,3),G3309)</f>
        <v>5876.05</v>
      </c>
      <c r="H3310" s="11">
        <f t="shared" si="1776"/>
        <v>44392</v>
      </c>
      <c r="I3310" s="11">
        <f t="shared" si="1777"/>
        <v>44423</v>
      </c>
      <c r="J3310" s="12">
        <f t="shared" si="1750"/>
        <v>8.699876574363552E-3</v>
      </c>
      <c r="K3310" s="11">
        <f t="shared" si="1766"/>
        <v>44483</v>
      </c>
      <c r="L3310" s="11">
        <f t="shared" si="1751"/>
        <v>44483</v>
      </c>
      <c r="M3310" s="1">
        <f t="shared" si="1770"/>
        <v>21</v>
      </c>
      <c r="N3310" s="1">
        <f t="shared" si="1752"/>
        <v>9</v>
      </c>
      <c r="O3310" s="2">
        <f t="shared" si="1753"/>
        <v>1.00371929</v>
      </c>
      <c r="P3310" s="13">
        <f t="shared" si="1778"/>
        <v>1.00959968</v>
      </c>
      <c r="Q3310" s="13">
        <f t="shared" si="1771"/>
        <v>1.6654850247463693</v>
      </c>
      <c r="R3310" s="2">
        <f t="shared" si="1774"/>
        <v>1.6716794399999999</v>
      </c>
      <c r="S3310" s="2">
        <f t="shared" si="1767"/>
        <v>1.66548502</v>
      </c>
      <c r="T3310" s="2">
        <f t="shared" si="1754"/>
        <v>266676.89544532</v>
      </c>
      <c r="U3310" s="2">
        <f t="shared" si="1755"/>
        <v>14682.851536984153</v>
      </c>
      <c r="V3310" s="2">
        <f t="shared" si="1756"/>
        <v>92729.562281886887</v>
      </c>
      <c r="W3310" s="2">
        <f t="shared" si="1757"/>
        <v>267532.07400370104</v>
      </c>
      <c r="X3310" s="17">
        <f t="shared" si="1758"/>
        <v>0</v>
      </c>
      <c r="Y3310" s="2">
        <f t="shared" si="1759"/>
        <v>0</v>
      </c>
      <c r="Z3310" s="72">
        <f t="shared" si="1760"/>
        <v>0</v>
      </c>
      <c r="AA3310" s="2">
        <f t="shared" si="1746"/>
        <v>0</v>
      </c>
      <c r="AB3310" s="12">
        <f t="shared" si="1768"/>
        <v>4.6600000000000003E-2</v>
      </c>
      <c r="AC3310" s="17">
        <f t="shared" si="1761"/>
        <v>9</v>
      </c>
      <c r="AD3310" s="17">
        <v>252</v>
      </c>
      <c r="AE3310" s="13">
        <f t="shared" si="1772"/>
        <v>1.0016279960000001</v>
      </c>
      <c r="AF3310" s="2">
        <f t="shared" si="1747"/>
        <v>434.14891906999998</v>
      </c>
      <c r="AG3310" s="2">
        <f t="shared" si="1762"/>
        <v>435.54114634000001</v>
      </c>
      <c r="AH3310" s="3">
        <f t="shared" si="1763"/>
        <v>0</v>
      </c>
      <c r="AI3310" s="4" t="str">
        <f t="shared" si="1773"/>
        <v>A+J=</v>
      </c>
      <c r="AJ3310" s="11">
        <f t="shared" si="1769"/>
        <v>44483</v>
      </c>
      <c r="AK3310" s="11"/>
      <c r="AL3310" s="4"/>
      <c r="AM3310" s="1"/>
      <c r="AN3310" s="11"/>
      <c r="AO3310" s="1"/>
      <c r="AP3310" s="1"/>
      <c r="AQ3310" s="3"/>
      <c r="AR3310" s="3"/>
      <c r="AS3310" s="6"/>
      <c r="AT3310" s="1"/>
      <c r="AU3310" s="1"/>
      <c r="AV3310" s="1"/>
      <c r="AW3310" s="1"/>
      <c r="AX3310" s="1"/>
      <c r="AY3310" s="1"/>
      <c r="AZ3310" s="1"/>
      <c r="BA3310" s="1"/>
      <c r="BB3310" s="1"/>
    </row>
    <row r="3311" spans="1:154" x14ac:dyDescent="0.2">
      <c r="A3311" s="158">
        <f t="shared" si="1764"/>
        <v>44467</v>
      </c>
      <c r="B3311" s="2">
        <f t="shared" si="1748"/>
        <v>268111.44203367142</v>
      </c>
      <c r="C3311" s="2">
        <f t="shared" si="1765"/>
        <v>160119.66018482999</v>
      </c>
      <c r="D3311" s="2">
        <f>SUM(Y3311:Y$3632)</f>
        <v>22063.3839917</v>
      </c>
      <c r="E3311" s="73">
        <f t="shared" si="1749"/>
        <v>138056.27619313</v>
      </c>
      <c r="F3311" s="88">
        <f t="shared" si="1775"/>
        <v>5825.37</v>
      </c>
      <c r="G3311" s="3">
        <f>IF(AND(N3311=1,N3310&gt;1),VLOOKUP(A3310,[1]Plan1!$BK$81:$BM$259,3),G3310)</f>
        <v>5876.05</v>
      </c>
      <c r="H3311" s="11">
        <f t="shared" si="1776"/>
        <v>44392</v>
      </c>
      <c r="I3311" s="11">
        <f t="shared" si="1777"/>
        <v>44423</v>
      </c>
      <c r="J3311" s="12">
        <f t="shared" si="1750"/>
        <v>8.699876574363552E-3</v>
      </c>
      <c r="K3311" s="11">
        <f t="shared" si="1766"/>
        <v>44483</v>
      </c>
      <c r="L3311" s="11">
        <f t="shared" si="1751"/>
        <v>44483</v>
      </c>
      <c r="M3311" s="1">
        <f t="shared" si="1770"/>
        <v>21</v>
      </c>
      <c r="N3311" s="1">
        <f t="shared" si="1752"/>
        <v>10</v>
      </c>
      <c r="O3311" s="2">
        <f t="shared" si="1753"/>
        <v>1.0041334</v>
      </c>
      <c r="P3311" s="13">
        <f t="shared" si="1778"/>
        <v>1.00959968</v>
      </c>
      <c r="Q3311" s="13">
        <f t="shared" si="1771"/>
        <v>1.6654850247463693</v>
      </c>
      <c r="R3311" s="2">
        <f t="shared" si="1774"/>
        <v>1.67236914</v>
      </c>
      <c r="S3311" s="2">
        <f t="shared" si="1767"/>
        <v>1.66548502</v>
      </c>
      <c r="T3311" s="2">
        <f t="shared" si="1754"/>
        <v>266676.89544532</v>
      </c>
      <c r="U3311" s="2">
        <f t="shared" si="1755"/>
        <v>14682.851536984153</v>
      </c>
      <c r="V3311" s="2">
        <f t="shared" si="1756"/>
        <v>92824.779695577294</v>
      </c>
      <c r="W3311" s="2">
        <f t="shared" si="1757"/>
        <v>267627.29141739145</v>
      </c>
      <c r="X3311" s="17">
        <f t="shared" si="1758"/>
        <v>0</v>
      </c>
      <c r="Y3311" s="2">
        <f t="shared" si="1759"/>
        <v>0</v>
      </c>
      <c r="Z3311" s="72">
        <f t="shared" si="1760"/>
        <v>0</v>
      </c>
      <c r="AA3311" s="2">
        <f t="shared" si="1746"/>
        <v>0</v>
      </c>
      <c r="AB3311" s="12">
        <f t="shared" si="1768"/>
        <v>4.6600000000000003E-2</v>
      </c>
      <c r="AC3311" s="17">
        <f t="shared" si="1761"/>
        <v>10</v>
      </c>
      <c r="AD3311" s="17">
        <v>252</v>
      </c>
      <c r="AE3311" s="13">
        <f t="shared" si="1772"/>
        <v>1.0018090479999999</v>
      </c>
      <c r="AF3311" s="2">
        <f t="shared" si="1747"/>
        <v>482.43130435</v>
      </c>
      <c r="AG3311" s="2">
        <f t="shared" si="1762"/>
        <v>484.15061628000001</v>
      </c>
      <c r="AH3311" s="3">
        <f t="shared" si="1763"/>
        <v>0</v>
      </c>
      <c r="AI3311" s="4" t="str">
        <f t="shared" si="1773"/>
        <v>A+J=</v>
      </c>
      <c r="AJ3311" s="11">
        <f t="shared" si="1769"/>
        <v>44483</v>
      </c>
      <c r="AK3311" s="11"/>
      <c r="AL3311" s="4"/>
      <c r="AM3311" s="1"/>
      <c r="AN3311" s="11"/>
      <c r="AO3311" s="1"/>
      <c r="AP3311" s="1"/>
      <c r="AQ3311" s="3"/>
      <c r="AR3311" s="3"/>
      <c r="AS3311" s="6"/>
      <c r="AT3311" s="1"/>
      <c r="AU3311" s="1"/>
      <c r="AV3311" s="1"/>
      <c r="AW3311" s="1"/>
      <c r="AX3311" s="1"/>
      <c r="AY3311" s="1"/>
      <c r="AZ3311" s="1"/>
      <c r="BA3311" s="1"/>
      <c r="BB3311" s="1"/>
    </row>
    <row r="3312" spans="1:154" x14ac:dyDescent="0.2">
      <c r="A3312" s="158">
        <f t="shared" si="1764"/>
        <v>44468</v>
      </c>
      <c r="B3312" s="2">
        <f t="shared" si="1748"/>
        <v>268255.3479290937</v>
      </c>
      <c r="C3312" s="2">
        <f t="shared" si="1765"/>
        <v>160119.66018482999</v>
      </c>
      <c r="D3312" s="2">
        <f>SUM(Y3312:Y$3632)</f>
        <v>22063.3839917</v>
      </c>
      <c r="E3312" s="73">
        <f t="shared" si="1749"/>
        <v>138056.27619313</v>
      </c>
      <c r="F3312" s="88">
        <f t="shared" si="1775"/>
        <v>5825.37</v>
      </c>
      <c r="G3312" s="3">
        <f>IF(AND(N3312=1,N3311&gt;1),VLOOKUP(A3311,[1]Plan1!$BK$81:$BM$259,3),G3311)</f>
        <v>5876.05</v>
      </c>
      <c r="H3312" s="11">
        <f t="shared" si="1776"/>
        <v>44392</v>
      </c>
      <c r="I3312" s="11">
        <f t="shared" si="1777"/>
        <v>44423</v>
      </c>
      <c r="J3312" s="12">
        <f t="shared" si="1750"/>
        <v>8.699876574363552E-3</v>
      </c>
      <c r="K3312" s="11">
        <f t="shared" si="1766"/>
        <v>44483</v>
      </c>
      <c r="L3312" s="11">
        <f t="shared" si="1751"/>
        <v>44483</v>
      </c>
      <c r="M3312" s="1">
        <f t="shared" si="1770"/>
        <v>21</v>
      </c>
      <c r="N3312" s="1">
        <f t="shared" si="1752"/>
        <v>11</v>
      </c>
      <c r="O3312" s="2">
        <f t="shared" si="1753"/>
        <v>1.00454767</v>
      </c>
      <c r="P3312" s="13">
        <f t="shared" si="1778"/>
        <v>1.00959968</v>
      </c>
      <c r="Q3312" s="13">
        <f t="shared" si="1771"/>
        <v>1.6654850247463693</v>
      </c>
      <c r="R3312" s="2">
        <f t="shared" si="1774"/>
        <v>1.6730590999999999</v>
      </c>
      <c r="S3312" s="2">
        <f t="shared" si="1767"/>
        <v>1.66548502</v>
      </c>
      <c r="T3312" s="2">
        <f t="shared" si="1754"/>
        <v>266676.89544532</v>
      </c>
      <c r="U3312" s="2">
        <f t="shared" si="1755"/>
        <v>14682.851536984153</v>
      </c>
      <c r="V3312" s="2">
        <f t="shared" si="1756"/>
        <v>92920.033003899502</v>
      </c>
      <c r="W3312" s="2">
        <f t="shared" si="1757"/>
        <v>267722.54472571367</v>
      </c>
      <c r="X3312" s="17">
        <f t="shared" si="1758"/>
        <v>0</v>
      </c>
      <c r="Y3312" s="2">
        <f t="shared" si="1759"/>
        <v>0</v>
      </c>
      <c r="Z3312" s="72">
        <f t="shared" si="1760"/>
        <v>0</v>
      </c>
      <c r="AA3312" s="2">
        <f t="shared" ref="AA3312:AA3375" si="1779">IF(Z3312&gt;0,TRUNC(Z3312*T3312,8),0)</f>
        <v>0</v>
      </c>
      <c r="AB3312" s="12">
        <f t="shared" si="1768"/>
        <v>4.6600000000000003E-2</v>
      </c>
      <c r="AC3312" s="17">
        <f t="shared" si="1761"/>
        <v>11</v>
      </c>
      <c r="AD3312" s="17">
        <v>252</v>
      </c>
      <c r="AE3312" s="13">
        <f t="shared" si="1772"/>
        <v>1.001990132</v>
      </c>
      <c r="AF3312" s="2">
        <f t="shared" ref="AF3312:AF3375" si="1780">TRUNC((T3312*(AE3312-1)),8)</f>
        <v>530.72222327999998</v>
      </c>
      <c r="AG3312" s="2">
        <f t="shared" si="1762"/>
        <v>532.80320338000001</v>
      </c>
      <c r="AH3312" s="3">
        <f t="shared" si="1763"/>
        <v>0</v>
      </c>
      <c r="AI3312" s="4" t="str">
        <f t="shared" si="1773"/>
        <v>A+J=</v>
      </c>
      <c r="AJ3312" s="11">
        <f t="shared" si="1769"/>
        <v>44483</v>
      </c>
      <c r="AK3312" s="11"/>
      <c r="AL3312" s="4"/>
      <c r="AM3312" s="1"/>
      <c r="AN3312" s="11"/>
      <c r="AO3312" s="1"/>
      <c r="AP3312" s="1"/>
      <c r="AQ3312" s="3"/>
      <c r="AR3312" s="3"/>
      <c r="AS3312" s="6"/>
      <c r="AT3312" s="1"/>
      <c r="AU3312" s="1"/>
      <c r="AV3312" s="1"/>
      <c r="AW3312" s="1"/>
      <c r="AX3312" s="1"/>
      <c r="AY3312" s="1"/>
      <c r="AZ3312" s="1"/>
      <c r="BA3312" s="1"/>
      <c r="BB3312" s="1"/>
    </row>
    <row r="3313" spans="1:138" x14ac:dyDescent="0.2">
      <c r="A3313" s="158">
        <f t="shared" si="1764"/>
        <v>44469</v>
      </c>
      <c r="B3313" s="2">
        <f t="shared" si="1748"/>
        <v>268399.33893481875</v>
      </c>
      <c r="C3313" s="2">
        <f t="shared" si="1765"/>
        <v>160119.66018482999</v>
      </c>
      <c r="D3313" s="2">
        <f>SUM(Y3313:Y$3632)</f>
        <v>22063.3839917</v>
      </c>
      <c r="E3313" s="73">
        <f t="shared" si="1749"/>
        <v>138056.27619313</v>
      </c>
      <c r="F3313" s="88">
        <f t="shared" si="1775"/>
        <v>5825.37</v>
      </c>
      <c r="G3313" s="3">
        <f>IF(AND(N3313=1,N3312&gt;1),VLOOKUP(A3312,[1]Plan1!$BK$81:$BM$259,3),G3312)</f>
        <v>5876.05</v>
      </c>
      <c r="H3313" s="11">
        <f t="shared" si="1776"/>
        <v>44392</v>
      </c>
      <c r="I3313" s="11">
        <f t="shared" si="1777"/>
        <v>44423</v>
      </c>
      <c r="J3313" s="12">
        <f t="shared" si="1750"/>
        <v>8.699876574363552E-3</v>
      </c>
      <c r="K3313" s="11">
        <f t="shared" si="1766"/>
        <v>44483</v>
      </c>
      <c r="L3313" s="11">
        <f t="shared" si="1751"/>
        <v>44483</v>
      </c>
      <c r="M3313" s="1">
        <f t="shared" si="1770"/>
        <v>21</v>
      </c>
      <c r="N3313" s="1">
        <f t="shared" si="1752"/>
        <v>12</v>
      </c>
      <c r="O3313" s="2">
        <f t="shared" si="1753"/>
        <v>1.0049621200000001</v>
      </c>
      <c r="P3313" s="13">
        <f t="shared" si="1778"/>
        <v>1.00959968</v>
      </c>
      <c r="Q3313" s="13">
        <f t="shared" si="1771"/>
        <v>1.6654850247463693</v>
      </c>
      <c r="R3313" s="2">
        <f t="shared" si="1774"/>
        <v>1.67374936</v>
      </c>
      <c r="S3313" s="2">
        <f t="shared" si="1767"/>
        <v>1.66548502</v>
      </c>
      <c r="T3313" s="2">
        <f t="shared" si="1754"/>
        <v>266676.89544532</v>
      </c>
      <c r="U3313" s="2">
        <f t="shared" si="1755"/>
        <v>14682.851536984153</v>
      </c>
      <c r="V3313" s="2">
        <f t="shared" si="1756"/>
        <v>93015.327729104567</v>
      </c>
      <c r="W3313" s="2">
        <f t="shared" si="1757"/>
        <v>267817.83945091872</v>
      </c>
      <c r="X3313" s="17">
        <f t="shared" si="1758"/>
        <v>0</v>
      </c>
      <c r="Y3313" s="2">
        <f t="shared" si="1759"/>
        <v>0</v>
      </c>
      <c r="Z3313" s="72">
        <f t="shared" si="1760"/>
        <v>0</v>
      </c>
      <c r="AA3313" s="2">
        <f t="shared" si="1779"/>
        <v>0</v>
      </c>
      <c r="AB3313" s="12">
        <f t="shared" si="1768"/>
        <v>4.6600000000000003E-2</v>
      </c>
      <c r="AC3313" s="17">
        <f t="shared" si="1761"/>
        <v>12</v>
      </c>
      <c r="AD3313" s="17">
        <v>252</v>
      </c>
      <c r="AE3313" s="13">
        <f t="shared" si="1772"/>
        <v>1.00217125</v>
      </c>
      <c r="AF3313" s="2">
        <f t="shared" si="1780"/>
        <v>579.02220923000004</v>
      </c>
      <c r="AG3313" s="2">
        <f t="shared" si="1762"/>
        <v>581.49948389999997</v>
      </c>
      <c r="AH3313" s="3">
        <f t="shared" si="1763"/>
        <v>0</v>
      </c>
      <c r="AI3313" s="4" t="str">
        <f t="shared" si="1773"/>
        <v>A+J=</v>
      </c>
      <c r="AJ3313" s="11">
        <f t="shared" si="1769"/>
        <v>44483</v>
      </c>
      <c r="AK3313" s="11"/>
      <c r="AL3313" s="4"/>
      <c r="AM3313" s="1"/>
      <c r="AN3313" s="11"/>
      <c r="AO3313" s="1"/>
      <c r="AP3313" s="1"/>
      <c r="AQ3313" s="3"/>
      <c r="AR3313" s="3"/>
      <c r="AS3313" s="6"/>
      <c r="AT3313" s="1"/>
      <c r="AU3313" s="1"/>
      <c r="AV3313" s="1"/>
      <c r="AW3313" s="1"/>
      <c r="AX3313" s="1"/>
      <c r="AY3313" s="1"/>
      <c r="AZ3313" s="1"/>
      <c r="BA3313" s="1"/>
      <c r="BB3313" s="1"/>
    </row>
    <row r="3314" spans="1:138" x14ac:dyDescent="0.2">
      <c r="A3314" s="158">
        <f t="shared" si="1764"/>
        <v>44470</v>
      </c>
      <c r="B3314" s="2">
        <f t="shared" si="1748"/>
        <v>268543.41177964117</v>
      </c>
      <c r="C3314" s="2">
        <f t="shared" si="1765"/>
        <v>160119.66018482999</v>
      </c>
      <c r="D3314" s="2">
        <f>SUM(Y3314:Y$3632)</f>
        <v>22063.3839917</v>
      </c>
      <c r="E3314" s="73">
        <f t="shared" si="1749"/>
        <v>138056.27619313</v>
      </c>
      <c r="F3314" s="88">
        <f t="shared" si="1775"/>
        <v>5825.37</v>
      </c>
      <c r="G3314" s="3">
        <f>IF(AND(N3314=1,N3313&gt;1),VLOOKUP(A3313,[1]Plan1!$BK$81:$BM$259,3),G3313)</f>
        <v>5876.05</v>
      </c>
      <c r="H3314" s="11">
        <f t="shared" si="1776"/>
        <v>44392</v>
      </c>
      <c r="I3314" s="11">
        <f t="shared" si="1777"/>
        <v>44423</v>
      </c>
      <c r="J3314" s="12">
        <f t="shared" si="1750"/>
        <v>8.699876574363552E-3</v>
      </c>
      <c r="K3314" s="11">
        <f t="shared" si="1766"/>
        <v>44483</v>
      </c>
      <c r="L3314" s="11">
        <f t="shared" si="1751"/>
        <v>44483</v>
      </c>
      <c r="M3314" s="1">
        <f t="shared" si="1770"/>
        <v>21</v>
      </c>
      <c r="N3314" s="1">
        <f t="shared" si="1752"/>
        <v>13</v>
      </c>
      <c r="O3314" s="2">
        <f t="shared" si="1753"/>
        <v>1.00537674</v>
      </c>
      <c r="P3314" s="13">
        <f t="shared" si="1778"/>
        <v>1.00959968</v>
      </c>
      <c r="Q3314" s="13">
        <f t="shared" si="1771"/>
        <v>1.6654850247463693</v>
      </c>
      <c r="R3314" s="2">
        <f t="shared" si="1774"/>
        <v>1.6744399000000001</v>
      </c>
      <c r="S3314" s="2">
        <f t="shared" si="1767"/>
        <v>1.66548502</v>
      </c>
      <c r="T3314" s="2">
        <f t="shared" si="1754"/>
        <v>266676.89544532</v>
      </c>
      <c r="U3314" s="2">
        <f t="shared" si="1755"/>
        <v>14682.851536984153</v>
      </c>
      <c r="V3314" s="2">
        <f t="shared" si="1756"/>
        <v>93110.661110066998</v>
      </c>
      <c r="W3314" s="2">
        <f t="shared" si="1757"/>
        <v>267913.17283188115</v>
      </c>
      <c r="X3314" s="17">
        <f t="shared" si="1758"/>
        <v>0</v>
      </c>
      <c r="Y3314" s="2">
        <f t="shared" si="1759"/>
        <v>0</v>
      </c>
      <c r="Z3314" s="72">
        <f t="shared" si="1760"/>
        <v>0</v>
      </c>
      <c r="AA3314" s="2">
        <f t="shared" si="1779"/>
        <v>0</v>
      </c>
      <c r="AB3314" s="12">
        <f t="shared" si="1768"/>
        <v>4.6600000000000003E-2</v>
      </c>
      <c r="AC3314" s="17">
        <f t="shared" si="1761"/>
        <v>13</v>
      </c>
      <c r="AD3314" s="17">
        <v>252</v>
      </c>
      <c r="AE3314" s="13">
        <f t="shared" si="1772"/>
        <v>1.0023523999999999</v>
      </c>
      <c r="AF3314" s="2">
        <f t="shared" si="1780"/>
        <v>627.33072884000001</v>
      </c>
      <c r="AG3314" s="2">
        <f t="shared" si="1762"/>
        <v>630.23894775999997</v>
      </c>
      <c r="AH3314" s="3">
        <f t="shared" si="1763"/>
        <v>0</v>
      </c>
      <c r="AI3314" s="4" t="str">
        <f t="shared" si="1773"/>
        <v>A+J=</v>
      </c>
      <c r="AJ3314" s="11">
        <f t="shared" si="1769"/>
        <v>44483</v>
      </c>
      <c r="AK3314" s="11"/>
      <c r="AL3314" s="4"/>
      <c r="AM3314" s="1"/>
      <c r="AN3314" s="11"/>
      <c r="AO3314" s="1"/>
      <c r="AP3314" s="1"/>
      <c r="AQ3314" s="3"/>
      <c r="AR3314" s="3"/>
      <c r="AS3314" s="6"/>
      <c r="AT3314" s="1"/>
      <c r="AU3314" s="1"/>
      <c r="AV3314" s="1"/>
      <c r="AW3314" s="1"/>
      <c r="AX3314" s="1"/>
      <c r="AY3314" s="1"/>
      <c r="AZ3314" s="1"/>
      <c r="BA3314" s="1"/>
      <c r="BB3314" s="1"/>
    </row>
    <row r="3315" spans="1:138" x14ac:dyDescent="0.2">
      <c r="A3315" s="158">
        <f t="shared" si="1764"/>
        <v>44471</v>
      </c>
      <c r="B3315" s="2">
        <f t="shared" si="1748"/>
        <v>268687.56952984637</v>
      </c>
      <c r="C3315" s="2">
        <f t="shared" si="1765"/>
        <v>160119.66018482999</v>
      </c>
      <c r="D3315" s="2">
        <f>SUM(Y3315:Y$3632)</f>
        <v>22063.3839917</v>
      </c>
      <c r="E3315" s="73">
        <f t="shared" si="1749"/>
        <v>138056.27619313</v>
      </c>
      <c r="F3315" s="88">
        <f t="shared" si="1775"/>
        <v>5825.37</v>
      </c>
      <c r="G3315" s="3">
        <f>IF(AND(N3315=1,N3314&gt;1),VLOOKUP(A3314,[1]Plan1!$BK$81:$BM$259,3),G3314)</f>
        <v>5876.05</v>
      </c>
      <c r="H3315" s="11">
        <f t="shared" si="1776"/>
        <v>44392</v>
      </c>
      <c r="I3315" s="11">
        <f t="shared" si="1777"/>
        <v>44423</v>
      </c>
      <c r="J3315" s="12">
        <f t="shared" si="1750"/>
        <v>8.699876574363552E-3</v>
      </c>
      <c r="K3315" s="11">
        <f t="shared" si="1766"/>
        <v>44483</v>
      </c>
      <c r="L3315" s="11">
        <f t="shared" si="1751"/>
        <v>44483</v>
      </c>
      <c r="M3315" s="1">
        <f t="shared" si="1770"/>
        <v>21</v>
      </c>
      <c r="N3315" s="1">
        <f t="shared" si="1752"/>
        <v>14</v>
      </c>
      <c r="O3315" s="2">
        <f t="shared" si="1753"/>
        <v>1.0057915399999999</v>
      </c>
      <c r="P3315" s="13">
        <f t="shared" si="1778"/>
        <v>1.00959968</v>
      </c>
      <c r="Q3315" s="13">
        <f t="shared" si="1771"/>
        <v>1.6654850247463693</v>
      </c>
      <c r="R3315" s="2">
        <f t="shared" si="1774"/>
        <v>1.67513074</v>
      </c>
      <c r="S3315" s="2">
        <f t="shared" si="1767"/>
        <v>1.66548502</v>
      </c>
      <c r="T3315" s="2">
        <f t="shared" si="1754"/>
        <v>266676.89544532</v>
      </c>
      <c r="U3315" s="2">
        <f t="shared" si="1755"/>
        <v>14682.851536984153</v>
      </c>
      <c r="V3315" s="2">
        <f t="shared" si="1756"/>
        <v>93206.035907912243</v>
      </c>
      <c r="W3315" s="2">
        <f t="shared" si="1757"/>
        <v>268008.54762972635</v>
      </c>
      <c r="X3315" s="17">
        <f t="shared" si="1758"/>
        <v>0</v>
      </c>
      <c r="Y3315" s="2">
        <f t="shared" si="1759"/>
        <v>0</v>
      </c>
      <c r="Z3315" s="72">
        <f t="shared" si="1760"/>
        <v>0</v>
      </c>
      <c r="AA3315" s="2">
        <f t="shared" si="1779"/>
        <v>0</v>
      </c>
      <c r="AB3315" s="12">
        <f t="shared" si="1768"/>
        <v>4.6600000000000003E-2</v>
      </c>
      <c r="AC3315" s="17">
        <f t="shared" si="1761"/>
        <v>14</v>
      </c>
      <c r="AD3315" s="17">
        <v>252</v>
      </c>
      <c r="AE3315" s="13">
        <f t="shared" si="1772"/>
        <v>1.002533583</v>
      </c>
      <c r="AF3315" s="2">
        <f t="shared" si="1780"/>
        <v>675.64804878999996</v>
      </c>
      <c r="AG3315" s="2">
        <f t="shared" si="1762"/>
        <v>679.02190012000005</v>
      </c>
      <c r="AH3315" s="3">
        <f t="shared" si="1763"/>
        <v>0</v>
      </c>
      <c r="AI3315" s="4" t="str">
        <f t="shared" si="1773"/>
        <v>A+J=</v>
      </c>
      <c r="AJ3315" s="11">
        <f t="shared" si="1769"/>
        <v>44483</v>
      </c>
      <c r="AK3315" s="11"/>
      <c r="AL3315" s="4"/>
      <c r="AM3315" s="1"/>
      <c r="AN3315" s="11"/>
      <c r="AO3315" s="1"/>
      <c r="AP3315" s="1"/>
      <c r="AQ3315" s="3"/>
      <c r="AR3315" s="3"/>
      <c r="AS3315" s="6"/>
      <c r="AT3315" s="1"/>
      <c r="AU3315" s="1"/>
      <c r="AV3315" s="1"/>
      <c r="AW3315" s="1"/>
      <c r="AX3315" s="1"/>
      <c r="AY3315" s="1"/>
      <c r="AZ3315" s="1"/>
      <c r="BA3315" s="1"/>
      <c r="BB3315" s="1"/>
    </row>
    <row r="3316" spans="1:138" x14ac:dyDescent="0.2">
      <c r="A3316" s="158">
        <f t="shared" si="1764"/>
        <v>44472</v>
      </c>
      <c r="B3316" s="2">
        <f t="shared" si="1748"/>
        <v>268687.56952984637</v>
      </c>
      <c r="C3316" s="2">
        <f t="shared" si="1765"/>
        <v>160119.66018482999</v>
      </c>
      <c r="D3316" s="2">
        <f>SUM(Y3316:Y$3632)</f>
        <v>22063.3839917</v>
      </c>
      <c r="E3316" s="73">
        <f t="shared" si="1749"/>
        <v>138056.27619313</v>
      </c>
      <c r="F3316" s="88">
        <f t="shared" si="1775"/>
        <v>5825.37</v>
      </c>
      <c r="G3316" s="3">
        <f>IF(AND(N3316=1,N3315&gt;1),VLOOKUP(A3315,[1]Plan1!$BK$81:$BM$259,3),G3315)</f>
        <v>5876.05</v>
      </c>
      <c r="H3316" s="11">
        <f t="shared" si="1776"/>
        <v>44392</v>
      </c>
      <c r="I3316" s="11">
        <f t="shared" si="1777"/>
        <v>44423</v>
      </c>
      <c r="J3316" s="12">
        <f t="shared" si="1750"/>
        <v>8.699876574363552E-3</v>
      </c>
      <c r="K3316" s="11">
        <f t="shared" si="1766"/>
        <v>44483</v>
      </c>
      <c r="L3316" s="11">
        <f t="shared" si="1751"/>
        <v>44483</v>
      </c>
      <c r="M3316" s="1">
        <f t="shared" si="1770"/>
        <v>21</v>
      </c>
      <c r="N3316" s="1">
        <f t="shared" si="1752"/>
        <v>14</v>
      </c>
      <c r="O3316" s="2">
        <f t="shared" si="1753"/>
        <v>1.0057915399999999</v>
      </c>
      <c r="P3316" s="13">
        <f t="shared" si="1778"/>
        <v>1.00959968</v>
      </c>
      <c r="Q3316" s="13">
        <f t="shared" si="1771"/>
        <v>1.6654850247463693</v>
      </c>
      <c r="R3316" s="2">
        <f t="shared" si="1774"/>
        <v>1.67513074</v>
      </c>
      <c r="S3316" s="2">
        <f t="shared" si="1767"/>
        <v>1.66548502</v>
      </c>
      <c r="T3316" s="2">
        <f t="shared" si="1754"/>
        <v>266676.89544532</v>
      </c>
      <c r="U3316" s="2">
        <f t="shared" si="1755"/>
        <v>14682.851536984153</v>
      </c>
      <c r="V3316" s="2">
        <f t="shared" si="1756"/>
        <v>93206.035907912243</v>
      </c>
      <c r="W3316" s="2">
        <f t="shared" si="1757"/>
        <v>268008.54762972635</v>
      </c>
      <c r="X3316" s="17">
        <f t="shared" si="1758"/>
        <v>0</v>
      </c>
      <c r="Y3316" s="2">
        <f t="shared" si="1759"/>
        <v>0</v>
      </c>
      <c r="Z3316" s="72">
        <f t="shared" si="1760"/>
        <v>0</v>
      </c>
      <c r="AA3316" s="2">
        <f t="shared" si="1779"/>
        <v>0</v>
      </c>
      <c r="AB3316" s="12">
        <f t="shared" si="1768"/>
        <v>4.6600000000000003E-2</v>
      </c>
      <c r="AC3316" s="17">
        <f t="shared" si="1761"/>
        <v>14</v>
      </c>
      <c r="AD3316" s="17">
        <v>252</v>
      </c>
      <c r="AE3316" s="13">
        <f t="shared" si="1772"/>
        <v>1.002533583</v>
      </c>
      <c r="AF3316" s="2">
        <f t="shared" si="1780"/>
        <v>675.64804878999996</v>
      </c>
      <c r="AG3316" s="2">
        <f t="shared" si="1762"/>
        <v>679.02190012000005</v>
      </c>
      <c r="AH3316" s="3">
        <f t="shared" si="1763"/>
        <v>0</v>
      </c>
      <c r="AI3316" s="4" t="str">
        <f t="shared" si="1773"/>
        <v>A+J=</v>
      </c>
      <c r="AJ3316" s="11">
        <f t="shared" si="1769"/>
        <v>44483</v>
      </c>
      <c r="AK3316" s="18"/>
      <c r="AL3316" s="40"/>
      <c r="AM3316" s="38"/>
      <c r="AN3316" s="18"/>
      <c r="AO3316" s="38"/>
      <c r="AP3316" s="38"/>
      <c r="AQ3316" s="39"/>
      <c r="AR3316" s="39"/>
      <c r="AS3316" s="69"/>
      <c r="AT3316" s="38"/>
      <c r="AU3316" s="38"/>
      <c r="AV3316" s="38"/>
      <c r="AW3316" s="38"/>
      <c r="AX3316" s="38"/>
      <c r="AY3316" s="38"/>
      <c r="AZ3316" s="38"/>
      <c r="BA3316" s="38"/>
      <c r="BB3316" s="38"/>
      <c r="BC3316" s="38"/>
      <c r="BD3316" s="38"/>
      <c r="BE3316" s="38"/>
      <c r="BF3316" s="38"/>
      <c r="BG3316" s="38"/>
      <c r="BH3316" s="38"/>
      <c r="BI3316" s="38"/>
      <c r="BJ3316" s="38"/>
      <c r="BK3316" s="38"/>
      <c r="BL3316" s="38"/>
      <c r="BM3316" s="38"/>
      <c r="BN3316" s="38"/>
      <c r="BO3316" s="38"/>
      <c r="BP3316" s="38"/>
      <c r="BQ3316" s="38"/>
      <c r="BR3316" s="38"/>
      <c r="BS3316" s="38"/>
      <c r="BT3316" s="38"/>
      <c r="BU3316" s="38"/>
      <c r="BV3316" s="38"/>
      <c r="BW3316" s="38"/>
      <c r="BX3316" s="38"/>
      <c r="BY3316" s="38"/>
      <c r="BZ3316" s="38"/>
      <c r="CA3316" s="38"/>
      <c r="CB3316" s="38"/>
      <c r="CC3316" s="38"/>
      <c r="CD3316" s="38"/>
      <c r="CE3316" s="38"/>
      <c r="CF3316" s="38"/>
      <c r="CG3316" s="38"/>
      <c r="CH3316" s="38"/>
      <c r="CI3316" s="38"/>
      <c r="CJ3316" s="38"/>
      <c r="CK3316" s="38"/>
      <c r="CL3316" s="38"/>
      <c r="CM3316" s="38"/>
      <c r="CN3316" s="38"/>
      <c r="CO3316" s="38"/>
      <c r="CP3316" s="38"/>
      <c r="CQ3316" s="38"/>
      <c r="CR3316" s="38"/>
      <c r="CS3316" s="38"/>
      <c r="CT3316" s="38"/>
      <c r="CU3316" s="38"/>
      <c r="CV3316" s="38"/>
      <c r="CW3316" s="38"/>
      <c r="CX3316" s="38"/>
      <c r="CY3316" s="38"/>
      <c r="CZ3316" s="38"/>
      <c r="DA3316" s="38"/>
      <c r="DB3316" s="38"/>
      <c r="DC3316" s="38"/>
      <c r="DD3316" s="38"/>
      <c r="DE3316" s="38"/>
      <c r="DF3316" s="38"/>
      <c r="DG3316" s="38"/>
      <c r="DH3316" s="38"/>
      <c r="DI3316" s="38"/>
      <c r="DJ3316" s="38"/>
      <c r="DK3316" s="38"/>
      <c r="DL3316" s="38"/>
      <c r="DM3316" s="38"/>
      <c r="DN3316" s="38"/>
      <c r="DO3316" s="38"/>
      <c r="DP3316" s="38"/>
      <c r="DQ3316" s="38"/>
      <c r="DR3316" s="38"/>
      <c r="DS3316" s="38"/>
      <c r="DT3316" s="38"/>
      <c r="DU3316" s="38"/>
      <c r="DV3316" s="38"/>
      <c r="DW3316" s="38"/>
      <c r="DX3316" s="38"/>
      <c r="DY3316" s="38"/>
      <c r="DZ3316" s="38"/>
      <c r="EA3316" s="38"/>
      <c r="EB3316" s="38"/>
      <c r="EC3316" s="38"/>
      <c r="ED3316" s="38"/>
      <c r="EE3316" s="38"/>
      <c r="EF3316" s="38"/>
      <c r="EG3316" s="38"/>
      <c r="EH3316" s="38"/>
    </row>
    <row r="3317" spans="1:138" x14ac:dyDescent="0.2">
      <c r="A3317" s="158">
        <f t="shared" si="1764"/>
        <v>44473</v>
      </c>
      <c r="B3317" s="2">
        <f t="shared" si="1748"/>
        <v>268687.56952984637</v>
      </c>
      <c r="C3317" s="2">
        <f t="shared" si="1765"/>
        <v>160119.66018482999</v>
      </c>
      <c r="D3317" s="2">
        <f>SUM(Y3317:Y$3632)</f>
        <v>22063.3839917</v>
      </c>
      <c r="E3317" s="73">
        <f t="shared" si="1749"/>
        <v>138056.27619313</v>
      </c>
      <c r="F3317" s="88">
        <f t="shared" si="1775"/>
        <v>5825.37</v>
      </c>
      <c r="G3317" s="3">
        <f>IF(AND(N3317=1,N3316&gt;1),VLOOKUP(A3316,[1]Plan1!$BK$81:$BM$259,3),G3316)</f>
        <v>5876.05</v>
      </c>
      <c r="H3317" s="11">
        <f t="shared" si="1776"/>
        <v>44392</v>
      </c>
      <c r="I3317" s="11">
        <f t="shared" si="1777"/>
        <v>44423</v>
      </c>
      <c r="J3317" s="12">
        <f t="shared" si="1750"/>
        <v>8.699876574363552E-3</v>
      </c>
      <c r="K3317" s="11">
        <f t="shared" si="1766"/>
        <v>44483</v>
      </c>
      <c r="L3317" s="11">
        <f t="shared" si="1751"/>
        <v>44483</v>
      </c>
      <c r="M3317" s="1">
        <f t="shared" si="1770"/>
        <v>21</v>
      </c>
      <c r="N3317" s="1">
        <f t="shared" si="1752"/>
        <v>14</v>
      </c>
      <c r="O3317" s="2">
        <f t="shared" si="1753"/>
        <v>1.0057915399999999</v>
      </c>
      <c r="P3317" s="13">
        <f t="shared" si="1778"/>
        <v>1.00959968</v>
      </c>
      <c r="Q3317" s="13">
        <f t="shared" si="1771"/>
        <v>1.6654850247463693</v>
      </c>
      <c r="R3317" s="2">
        <f t="shared" si="1774"/>
        <v>1.67513074</v>
      </c>
      <c r="S3317" s="2">
        <f t="shared" si="1767"/>
        <v>1.66548502</v>
      </c>
      <c r="T3317" s="2">
        <f t="shared" si="1754"/>
        <v>266676.89544532</v>
      </c>
      <c r="U3317" s="2">
        <f t="shared" si="1755"/>
        <v>14682.851536984153</v>
      </c>
      <c r="V3317" s="2">
        <f t="shared" si="1756"/>
        <v>93206.035907912243</v>
      </c>
      <c r="W3317" s="2">
        <f t="shared" si="1757"/>
        <v>268008.54762972635</v>
      </c>
      <c r="X3317" s="17">
        <f t="shared" si="1758"/>
        <v>0</v>
      </c>
      <c r="Y3317" s="2">
        <f t="shared" si="1759"/>
        <v>0</v>
      </c>
      <c r="Z3317" s="72">
        <f t="shared" si="1760"/>
        <v>0</v>
      </c>
      <c r="AA3317" s="2">
        <f t="shared" si="1779"/>
        <v>0</v>
      </c>
      <c r="AB3317" s="12">
        <f t="shared" si="1768"/>
        <v>4.6600000000000003E-2</v>
      </c>
      <c r="AC3317" s="17">
        <f t="shared" si="1761"/>
        <v>14</v>
      </c>
      <c r="AD3317" s="17">
        <v>252</v>
      </c>
      <c r="AE3317" s="13">
        <f t="shared" si="1772"/>
        <v>1.002533583</v>
      </c>
      <c r="AF3317" s="2">
        <f t="shared" si="1780"/>
        <v>675.64804878999996</v>
      </c>
      <c r="AG3317" s="2">
        <f t="shared" si="1762"/>
        <v>679.02190012000005</v>
      </c>
      <c r="AH3317" s="3">
        <f t="shared" si="1763"/>
        <v>0</v>
      </c>
      <c r="AI3317" s="4" t="str">
        <f t="shared" si="1773"/>
        <v>A+J=</v>
      </c>
      <c r="AJ3317" s="11">
        <f t="shared" si="1769"/>
        <v>44483</v>
      </c>
      <c r="AK3317" s="11"/>
      <c r="AL3317" s="4"/>
      <c r="AM3317" s="1"/>
      <c r="AN3317" s="11"/>
      <c r="AO3317" s="1"/>
      <c r="AP3317" s="1"/>
      <c r="AQ3317" s="3"/>
      <c r="AR3317" s="3"/>
      <c r="AS3317" s="6"/>
      <c r="AT3317" s="1"/>
      <c r="AU3317" s="1"/>
      <c r="AV3317" s="1"/>
      <c r="AW3317" s="1"/>
      <c r="AX3317" s="1"/>
      <c r="AY3317" s="1"/>
      <c r="AZ3317" s="1"/>
      <c r="BA3317" s="1"/>
      <c r="BB3317" s="1"/>
    </row>
    <row r="3318" spans="1:138" x14ac:dyDescent="0.2">
      <c r="A3318" s="158">
        <f t="shared" si="1764"/>
        <v>44474</v>
      </c>
      <c r="B3318" s="2">
        <f t="shared" si="1748"/>
        <v>268831.80779635621</v>
      </c>
      <c r="C3318" s="2">
        <f t="shared" si="1765"/>
        <v>160119.66018482999</v>
      </c>
      <c r="D3318" s="2">
        <f>SUM(Y3318:Y$3632)</f>
        <v>22063.3839917</v>
      </c>
      <c r="E3318" s="73">
        <f t="shared" si="1749"/>
        <v>138056.27619313</v>
      </c>
      <c r="F3318" s="88">
        <f t="shared" si="1775"/>
        <v>5825.37</v>
      </c>
      <c r="G3318" s="3">
        <f>IF(AND(N3318=1,N3317&gt;1),VLOOKUP(A3317,[1]Plan1!$BK$81:$BM$259,3),G3317)</f>
        <v>5876.05</v>
      </c>
      <c r="H3318" s="11">
        <f t="shared" si="1776"/>
        <v>44392</v>
      </c>
      <c r="I3318" s="11">
        <f t="shared" si="1777"/>
        <v>44423</v>
      </c>
      <c r="J3318" s="12">
        <f t="shared" si="1750"/>
        <v>8.699876574363552E-3</v>
      </c>
      <c r="K3318" s="11">
        <f t="shared" si="1766"/>
        <v>44483</v>
      </c>
      <c r="L3318" s="11">
        <f t="shared" si="1751"/>
        <v>44483</v>
      </c>
      <c r="M3318" s="1">
        <f t="shared" si="1770"/>
        <v>21</v>
      </c>
      <c r="N3318" s="1">
        <f t="shared" si="1752"/>
        <v>15</v>
      </c>
      <c r="O3318" s="2">
        <f t="shared" si="1753"/>
        <v>1.0062065</v>
      </c>
      <c r="P3318" s="13">
        <f t="shared" si="1778"/>
        <v>1.00959968</v>
      </c>
      <c r="Q3318" s="13">
        <f t="shared" si="1771"/>
        <v>1.6654850247463693</v>
      </c>
      <c r="R3318" s="2">
        <f t="shared" si="1774"/>
        <v>1.6758218499999999</v>
      </c>
      <c r="S3318" s="2">
        <f t="shared" si="1767"/>
        <v>1.66548502</v>
      </c>
      <c r="T3318" s="2">
        <f t="shared" si="1754"/>
        <v>266676.89544532</v>
      </c>
      <c r="U3318" s="2">
        <f t="shared" si="1755"/>
        <v>14682.851536984153</v>
      </c>
      <c r="V3318" s="2">
        <f t="shared" si="1756"/>
        <v>93301.447980952071</v>
      </c>
      <c r="W3318" s="2">
        <f t="shared" si="1757"/>
        <v>268103.95970276621</v>
      </c>
      <c r="X3318" s="17">
        <f t="shared" si="1758"/>
        <v>0</v>
      </c>
      <c r="Y3318" s="2">
        <f t="shared" si="1759"/>
        <v>0</v>
      </c>
      <c r="Z3318" s="72">
        <f t="shared" si="1760"/>
        <v>0</v>
      </c>
      <c r="AA3318" s="2">
        <f t="shared" si="1779"/>
        <v>0</v>
      </c>
      <c r="AB3318" s="12">
        <f t="shared" si="1768"/>
        <v>4.6600000000000003E-2</v>
      </c>
      <c r="AC3318" s="17">
        <f t="shared" si="1761"/>
        <v>15</v>
      </c>
      <c r="AD3318" s="17">
        <v>252</v>
      </c>
      <c r="AE3318" s="13">
        <f t="shared" si="1772"/>
        <v>1.002714798</v>
      </c>
      <c r="AF3318" s="2">
        <f t="shared" si="1780"/>
        <v>723.97390240000004</v>
      </c>
      <c r="AG3318" s="2">
        <f t="shared" si="1762"/>
        <v>727.84809358999996</v>
      </c>
      <c r="AH3318" s="3">
        <f t="shared" si="1763"/>
        <v>0</v>
      </c>
      <c r="AI3318" s="4" t="str">
        <f t="shared" si="1773"/>
        <v>A+J=</v>
      </c>
      <c r="AJ3318" s="11">
        <f t="shared" si="1769"/>
        <v>44483</v>
      </c>
      <c r="AK3318" s="11"/>
      <c r="AL3318" s="4"/>
      <c r="AM3318" s="1"/>
      <c r="AN3318" s="11"/>
      <c r="AO3318" s="1"/>
      <c r="AP3318" s="1"/>
      <c r="AQ3318" s="3"/>
      <c r="AR3318" s="3"/>
      <c r="AS3318" s="6"/>
      <c r="AT3318" s="1"/>
      <c r="AU3318" s="1"/>
      <c r="AV3318" s="1"/>
      <c r="AW3318" s="1"/>
      <c r="AX3318" s="1"/>
      <c r="AY3318" s="1"/>
      <c r="AZ3318" s="1"/>
      <c r="BA3318" s="1"/>
      <c r="BB3318" s="1"/>
    </row>
    <row r="3319" spans="1:138" x14ac:dyDescent="0.2">
      <c r="A3319" s="158">
        <f t="shared" si="1764"/>
        <v>44475</v>
      </c>
      <c r="B3319" s="2">
        <f t="shared" si="1748"/>
        <v>268976.12991410616</v>
      </c>
      <c r="C3319" s="2">
        <f t="shared" si="1765"/>
        <v>160119.66018482999</v>
      </c>
      <c r="D3319" s="2">
        <f>SUM(Y3319:Y$3632)</f>
        <v>22063.3839917</v>
      </c>
      <c r="E3319" s="73">
        <f t="shared" si="1749"/>
        <v>138056.27619313</v>
      </c>
      <c r="F3319" s="88">
        <f t="shared" si="1775"/>
        <v>5825.37</v>
      </c>
      <c r="G3319" s="3">
        <f>IF(AND(N3319=1,N3318&gt;1),VLOOKUP(A3318,[1]Plan1!$BK$81:$BM$259,3),G3318)</f>
        <v>5876.05</v>
      </c>
      <c r="H3319" s="11">
        <f t="shared" si="1776"/>
        <v>44392</v>
      </c>
      <c r="I3319" s="11">
        <f t="shared" si="1777"/>
        <v>44423</v>
      </c>
      <c r="J3319" s="12">
        <f t="shared" si="1750"/>
        <v>8.699876574363552E-3</v>
      </c>
      <c r="K3319" s="11">
        <f t="shared" si="1766"/>
        <v>44483</v>
      </c>
      <c r="L3319" s="11">
        <f t="shared" si="1751"/>
        <v>44483</v>
      </c>
      <c r="M3319" s="1">
        <f t="shared" si="1770"/>
        <v>21</v>
      </c>
      <c r="N3319" s="1">
        <f t="shared" si="1752"/>
        <v>16</v>
      </c>
      <c r="O3319" s="2">
        <f t="shared" si="1753"/>
        <v>1.0066216299999999</v>
      </c>
      <c r="P3319" s="13">
        <f t="shared" si="1778"/>
        <v>1.00959968</v>
      </c>
      <c r="Q3319" s="13">
        <f t="shared" si="1771"/>
        <v>1.6654850247463693</v>
      </c>
      <c r="R3319" s="2">
        <f t="shared" si="1774"/>
        <v>1.67651325</v>
      </c>
      <c r="S3319" s="2">
        <f t="shared" si="1767"/>
        <v>1.66548502</v>
      </c>
      <c r="T3319" s="2">
        <f t="shared" si="1754"/>
        <v>266676.89544532</v>
      </c>
      <c r="U3319" s="2">
        <f t="shared" si="1755"/>
        <v>14682.851536984153</v>
      </c>
      <c r="V3319" s="2">
        <f t="shared" si="1756"/>
        <v>93396.900090312003</v>
      </c>
      <c r="W3319" s="2">
        <f t="shared" si="1757"/>
        <v>268199.41181212617</v>
      </c>
      <c r="X3319" s="17">
        <f t="shared" si="1758"/>
        <v>0</v>
      </c>
      <c r="Y3319" s="2">
        <f t="shared" si="1759"/>
        <v>0</v>
      </c>
      <c r="Z3319" s="72">
        <f t="shared" si="1760"/>
        <v>0</v>
      </c>
      <c r="AA3319" s="2">
        <f t="shared" si="1779"/>
        <v>0</v>
      </c>
      <c r="AB3319" s="12">
        <f t="shared" si="1768"/>
        <v>4.6600000000000003E-2</v>
      </c>
      <c r="AC3319" s="17">
        <f t="shared" si="1761"/>
        <v>16</v>
      </c>
      <c r="AD3319" s="17">
        <v>252</v>
      </c>
      <c r="AE3319" s="13">
        <f t="shared" si="1772"/>
        <v>1.0028960469999999</v>
      </c>
      <c r="AF3319" s="2">
        <f t="shared" si="1780"/>
        <v>772.30882301999998</v>
      </c>
      <c r="AG3319" s="2">
        <f t="shared" si="1762"/>
        <v>776.71810198000003</v>
      </c>
      <c r="AH3319" s="3">
        <f t="shared" si="1763"/>
        <v>0</v>
      </c>
      <c r="AI3319" s="4" t="str">
        <f t="shared" si="1773"/>
        <v>A+J=</v>
      </c>
      <c r="AJ3319" s="11">
        <f t="shared" si="1769"/>
        <v>44483</v>
      </c>
      <c r="AK3319" s="11"/>
      <c r="AL3319" s="4"/>
      <c r="AM3319" s="1"/>
      <c r="AN3319" s="11"/>
      <c r="AO3319" s="1"/>
      <c r="AP3319" s="1"/>
      <c r="AQ3319" s="3"/>
      <c r="AR3319" s="3"/>
      <c r="AS3319" s="6"/>
      <c r="AT3319" s="1"/>
      <c r="AU3319" s="1"/>
      <c r="AV3319" s="1"/>
      <c r="AW3319" s="1"/>
      <c r="AX3319" s="1"/>
      <c r="AY3319" s="1"/>
      <c r="AZ3319" s="1"/>
      <c r="BA3319" s="1"/>
      <c r="BB3319" s="1"/>
    </row>
    <row r="3320" spans="1:138" x14ac:dyDescent="0.2">
      <c r="A3320" s="158">
        <f t="shared" si="1764"/>
        <v>44476</v>
      </c>
      <c r="B3320" s="2">
        <f t="shared" si="1748"/>
        <v>269120.53537800617</v>
      </c>
      <c r="C3320" s="2">
        <f t="shared" si="1765"/>
        <v>160119.66018482999</v>
      </c>
      <c r="D3320" s="2">
        <f>SUM(Y3320:Y$3632)</f>
        <v>22063.3839917</v>
      </c>
      <c r="E3320" s="73">
        <f t="shared" si="1749"/>
        <v>138056.27619313</v>
      </c>
      <c r="F3320" s="88">
        <f t="shared" si="1775"/>
        <v>5825.37</v>
      </c>
      <c r="G3320" s="3">
        <f>IF(AND(N3320=1,N3319&gt;1),VLOOKUP(A3319,[1]Plan1!$BK$81:$BM$259,3),G3319)</f>
        <v>5876.05</v>
      </c>
      <c r="H3320" s="11">
        <f t="shared" si="1776"/>
        <v>44392</v>
      </c>
      <c r="I3320" s="11">
        <f t="shared" si="1777"/>
        <v>44423</v>
      </c>
      <c r="J3320" s="12">
        <f t="shared" si="1750"/>
        <v>8.699876574363552E-3</v>
      </c>
      <c r="K3320" s="11">
        <f t="shared" si="1766"/>
        <v>44483</v>
      </c>
      <c r="L3320" s="11">
        <f t="shared" si="1751"/>
        <v>44483</v>
      </c>
      <c r="M3320" s="1">
        <f t="shared" si="1770"/>
        <v>21</v>
      </c>
      <c r="N3320" s="1">
        <f t="shared" si="1752"/>
        <v>17</v>
      </c>
      <c r="O3320" s="2">
        <f t="shared" si="1753"/>
        <v>1.0070369400000001</v>
      </c>
      <c r="P3320" s="13">
        <f t="shared" si="1778"/>
        <v>1.00959968</v>
      </c>
      <c r="Q3320" s="13">
        <f t="shared" si="1771"/>
        <v>1.6654850247463693</v>
      </c>
      <c r="R3320" s="2">
        <f t="shared" si="1774"/>
        <v>1.67720494</v>
      </c>
      <c r="S3320" s="2">
        <f t="shared" si="1767"/>
        <v>1.66548502</v>
      </c>
      <c r="T3320" s="2">
        <f t="shared" si="1754"/>
        <v>266676.89544532</v>
      </c>
      <c r="U3320" s="2">
        <f t="shared" si="1755"/>
        <v>14682.851536984153</v>
      </c>
      <c r="V3320" s="2">
        <f t="shared" si="1756"/>
        <v>93492.392235992025</v>
      </c>
      <c r="W3320" s="2">
        <f t="shared" si="1757"/>
        <v>268294.90395780618</v>
      </c>
      <c r="X3320" s="17">
        <f t="shared" si="1758"/>
        <v>0</v>
      </c>
      <c r="Y3320" s="2">
        <f t="shared" si="1759"/>
        <v>0</v>
      </c>
      <c r="Z3320" s="72">
        <f t="shared" si="1760"/>
        <v>0</v>
      </c>
      <c r="AA3320" s="2">
        <f t="shared" si="1779"/>
        <v>0</v>
      </c>
      <c r="AB3320" s="12">
        <f t="shared" si="1768"/>
        <v>4.6600000000000003E-2</v>
      </c>
      <c r="AC3320" s="17">
        <f t="shared" si="1761"/>
        <v>17</v>
      </c>
      <c r="AD3320" s="17">
        <v>252</v>
      </c>
      <c r="AE3320" s="13">
        <f t="shared" si="1772"/>
        <v>1.003077328</v>
      </c>
      <c r="AF3320" s="2">
        <f t="shared" si="1780"/>
        <v>820.65227730000004</v>
      </c>
      <c r="AG3320" s="2">
        <f t="shared" si="1762"/>
        <v>825.63142019999998</v>
      </c>
      <c r="AH3320" s="3">
        <f t="shared" si="1763"/>
        <v>0</v>
      </c>
      <c r="AI3320" s="4" t="str">
        <f t="shared" si="1773"/>
        <v>A+J=</v>
      </c>
      <c r="AJ3320" s="11">
        <f t="shared" si="1769"/>
        <v>44483</v>
      </c>
      <c r="AK3320" s="11"/>
      <c r="AL3320" s="4"/>
      <c r="AM3320" s="1"/>
      <c r="AN3320" s="11"/>
      <c r="AO3320" s="1"/>
      <c r="AP3320" s="1"/>
      <c r="AQ3320" s="3"/>
      <c r="AR3320" s="3"/>
      <c r="AS3320" s="6"/>
      <c r="AT3320" s="1"/>
      <c r="AU3320" s="1"/>
      <c r="AV3320" s="1"/>
      <c r="AW3320" s="1"/>
      <c r="AX3320" s="1"/>
      <c r="AY3320" s="1"/>
      <c r="AZ3320" s="1"/>
      <c r="BA3320" s="1"/>
      <c r="BB3320" s="1"/>
    </row>
    <row r="3321" spans="1:138" x14ac:dyDescent="0.2">
      <c r="A3321" s="158">
        <f t="shared" si="1764"/>
        <v>44477</v>
      </c>
      <c r="B3321" s="2">
        <f t="shared" si="1748"/>
        <v>269265.02171728073</v>
      </c>
      <c r="C3321" s="2">
        <f t="shared" si="1765"/>
        <v>160119.66018482999</v>
      </c>
      <c r="D3321" s="2">
        <f>SUM(Y3321:Y$3632)</f>
        <v>22063.3839917</v>
      </c>
      <c r="E3321" s="73">
        <f t="shared" si="1749"/>
        <v>138056.27619313</v>
      </c>
      <c r="F3321" s="88">
        <f t="shared" si="1775"/>
        <v>5825.37</v>
      </c>
      <c r="G3321" s="3">
        <f>IF(AND(N3321=1,N3320&gt;1),VLOOKUP(A3320,[1]Plan1!$BK$81:$BM$259,3),G3320)</f>
        <v>5876.05</v>
      </c>
      <c r="H3321" s="11">
        <f t="shared" si="1776"/>
        <v>44392</v>
      </c>
      <c r="I3321" s="11">
        <f t="shared" si="1777"/>
        <v>44423</v>
      </c>
      <c r="J3321" s="12">
        <f t="shared" si="1750"/>
        <v>8.699876574363552E-3</v>
      </c>
      <c r="K3321" s="11">
        <f t="shared" si="1766"/>
        <v>44483</v>
      </c>
      <c r="L3321" s="11">
        <f t="shared" si="1751"/>
        <v>44483</v>
      </c>
      <c r="M3321" s="1">
        <f t="shared" si="1770"/>
        <v>21</v>
      </c>
      <c r="N3321" s="1">
        <f t="shared" si="1752"/>
        <v>18</v>
      </c>
      <c r="O3321" s="2">
        <f t="shared" si="1753"/>
        <v>1.00745241</v>
      </c>
      <c r="P3321" s="13">
        <f t="shared" si="1778"/>
        <v>1.00959968</v>
      </c>
      <c r="Q3321" s="13">
        <f t="shared" si="1771"/>
        <v>1.6654850247463693</v>
      </c>
      <c r="R3321" s="2">
        <f t="shared" si="1774"/>
        <v>1.6778968999999999</v>
      </c>
      <c r="S3321" s="2">
        <f t="shared" si="1767"/>
        <v>1.66548502</v>
      </c>
      <c r="T3321" s="2">
        <f t="shared" si="1754"/>
        <v>266676.89544532</v>
      </c>
      <c r="U3321" s="2">
        <f t="shared" si="1755"/>
        <v>14682.851536984153</v>
      </c>
      <c r="V3321" s="2">
        <f t="shared" si="1756"/>
        <v>93587.921656866616</v>
      </c>
      <c r="W3321" s="2">
        <f t="shared" si="1757"/>
        <v>268390.43337868073</v>
      </c>
      <c r="X3321" s="17">
        <f t="shared" si="1758"/>
        <v>0</v>
      </c>
      <c r="Y3321" s="2">
        <f t="shared" si="1759"/>
        <v>0</v>
      </c>
      <c r="Z3321" s="72">
        <f t="shared" si="1760"/>
        <v>0</v>
      </c>
      <c r="AA3321" s="2">
        <f t="shared" si="1779"/>
        <v>0</v>
      </c>
      <c r="AB3321" s="12">
        <f t="shared" si="1768"/>
        <v>4.6600000000000003E-2</v>
      </c>
      <c r="AC3321" s="17">
        <f t="shared" si="1761"/>
        <v>18</v>
      </c>
      <c r="AD3321" s="17">
        <v>252</v>
      </c>
      <c r="AE3321" s="13">
        <f t="shared" si="1772"/>
        <v>1.003258642</v>
      </c>
      <c r="AF3321" s="2">
        <f t="shared" si="1780"/>
        <v>869.00453191999998</v>
      </c>
      <c r="AG3321" s="2">
        <f t="shared" si="1762"/>
        <v>874.58833860000004</v>
      </c>
      <c r="AH3321" s="3">
        <f t="shared" si="1763"/>
        <v>0</v>
      </c>
      <c r="AI3321" s="4" t="str">
        <f t="shared" si="1773"/>
        <v>A+J=</v>
      </c>
      <c r="AJ3321" s="11">
        <f t="shared" si="1769"/>
        <v>44483</v>
      </c>
      <c r="AK3321" s="11"/>
      <c r="AL3321" s="4"/>
      <c r="AM3321" s="1"/>
      <c r="AN3321" s="11"/>
      <c r="AO3321" s="1"/>
      <c r="AP3321" s="1"/>
      <c r="AQ3321" s="3"/>
      <c r="AR3321" s="3"/>
      <c r="AS3321" s="6"/>
      <c r="AT3321" s="1"/>
      <c r="AU3321" s="1"/>
      <c r="AV3321" s="1"/>
      <c r="AW3321" s="1"/>
      <c r="AX3321" s="1"/>
      <c r="AY3321" s="1"/>
      <c r="AZ3321" s="1"/>
      <c r="BA3321" s="1"/>
      <c r="BB3321" s="1"/>
    </row>
    <row r="3322" spans="1:138" x14ac:dyDescent="0.2">
      <c r="A3322" s="158">
        <f t="shared" si="1764"/>
        <v>44478</v>
      </c>
      <c r="B3322" s="2">
        <f t="shared" si="1748"/>
        <v>269409.59284910822</v>
      </c>
      <c r="C3322" s="2">
        <f t="shared" si="1765"/>
        <v>160119.66018482999</v>
      </c>
      <c r="D3322" s="2">
        <f>SUM(Y3322:Y$3632)</f>
        <v>22063.3839917</v>
      </c>
      <c r="E3322" s="73">
        <f t="shared" si="1749"/>
        <v>138056.27619313</v>
      </c>
      <c r="F3322" s="88">
        <f t="shared" si="1775"/>
        <v>5825.37</v>
      </c>
      <c r="G3322" s="3">
        <f>IF(AND(N3322=1,N3321&gt;1),VLOOKUP(A3321,[1]Plan1!$BK$81:$BM$259,3),G3321)</f>
        <v>5876.05</v>
      </c>
      <c r="H3322" s="11">
        <f t="shared" si="1776"/>
        <v>44392</v>
      </c>
      <c r="I3322" s="11">
        <f t="shared" si="1777"/>
        <v>44423</v>
      </c>
      <c r="J3322" s="12">
        <f t="shared" si="1750"/>
        <v>8.699876574363552E-3</v>
      </c>
      <c r="K3322" s="11">
        <f t="shared" si="1766"/>
        <v>44483</v>
      </c>
      <c r="L3322" s="11">
        <f t="shared" si="1751"/>
        <v>44483</v>
      </c>
      <c r="M3322" s="1">
        <f t="shared" si="1770"/>
        <v>21</v>
      </c>
      <c r="N3322" s="1">
        <f t="shared" si="1752"/>
        <v>19</v>
      </c>
      <c r="O3322" s="2">
        <f t="shared" si="1753"/>
        <v>1.0078680600000001</v>
      </c>
      <c r="P3322" s="13">
        <f t="shared" si="1778"/>
        <v>1.00959968</v>
      </c>
      <c r="Q3322" s="13">
        <f t="shared" si="1771"/>
        <v>1.6654850247463693</v>
      </c>
      <c r="R3322" s="2">
        <f t="shared" si="1774"/>
        <v>1.67858916</v>
      </c>
      <c r="S3322" s="2">
        <f t="shared" si="1767"/>
        <v>1.66548502</v>
      </c>
      <c r="T3322" s="2">
        <f t="shared" si="1754"/>
        <v>266676.89544532</v>
      </c>
      <c r="U3322" s="2">
        <f t="shared" si="1755"/>
        <v>14682.851536984153</v>
      </c>
      <c r="V3322" s="2">
        <f t="shared" si="1756"/>
        <v>93683.492494624094</v>
      </c>
      <c r="W3322" s="2">
        <f t="shared" si="1757"/>
        <v>268486.00421643822</v>
      </c>
      <c r="X3322" s="17">
        <f t="shared" si="1758"/>
        <v>0</v>
      </c>
      <c r="Y3322" s="2">
        <f t="shared" si="1759"/>
        <v>0</v>
      </c>
      <c r="Z3322" s="72">
        <f t="shared" si="1760"/>
        <v>0</v>
      </c>
      <c r="AA3322" s="2">
        <f t="shared" si="1779"/>
        <v>0</v>
      </c>
      <c r="AB3322" s="12">
        <f t="shared" si="1768"/>
        <v>4.6600000000000003E-2</v>
      </c>
      <c r="AC3322" s="17">
        <f t="shared" si="1761"/>
        <v>19</v>
      </c>
      <c r="AD3322" s="17">
        <v>252</v>
      </c>
      <c r="AE3322" s="13">
        <f t="shared" si="1772"/>
        <v>1.003439988</v>
      </c>
      <c r="AF3322" s="2">
        <f t="shared" si="1780"/>
        <v>917.36532020000004</v>
      </c>
      <c r="AG3322" s="2">
        <f t="shared" si="1762"/>
        <v>923.58863267000004</v>
      </c>
      <c r="AH3322" s="3">
        <f t="shared" si="1763"/>
        <v>0</v>
      </c>
      <c r="AI3322" s="4" t="str">
        <f t="shared" si="1773"/>
        <v>A+J=</v>
      </c>
      <c r="AJ3322" s="11">
        <f t="shared" si="1769"/>
        <v>44483</v>
      </c>
      <c r="AQ3322" s="53"/>
      <c r="AR3322" s="53"/>
    </row>
    <row r="3323" spans="1:138" x14ac:dyDescent="0.2">
      <c r="A3323" s="158">
        <f t="shared" si="1764"/>
        <v>44479</v>
      </c>
      <c r="B3323" s="2">
        <f t="shared" si="1748"/>
        <v>269409.59284910822</v>
      </c>
      <c r="C3323" s="2">
        <f t="shared" si="1765"/>
        <v>160119.66018482999</v>
      </c>
      <c r="D3323" s="2">
        <f>SUM(Y3323:Y$3632)</f>
        <v>22063.3839917</v>
      </c>
      <c r="E3323" s="73">
        <f t="shared" si="1749"/>
        <v>138056.27619313</v>
      </c>
      <c r="F3323" s="88">
        <f t="shared" si="1775"/>
        <v>5825.37</v>
      </c>
      <c r="G3323" s="3">
        <f>IF(AND(N3323=1,N3322&gt;1),VLOOKUP(A3322,[1]Plan1!$BK$81:$BM$259,3),G3322)</f>
        <v>5876.05</v>
      </c>
      <c r="H3323" s="11">
        <f t="shared" si="1776"/>
        <v>44392</v>
      </c>
      <c r="I3323" s="11">
        <f t="shared" si="1777"/>
        <v>44423</v>
      </c>
      <c r="J3323" s="12">
        <f t="shared" si="1750"/>
        <v>8.699876574363552E-3</v>
      </c>
      <c r="K3323" s="11">
        <f t="shared" si="1766"/>
        <v>44483</v>
      </c>
      <c r="L3323" s="11">
        <f t="shared" si="1751"/>
        <v>44483</v>
      </c>
      <c r="M3323" s="1">
        <f t="shared" si="1770"/>
        <v>21</v>
      </c>
      <c r="N3323" s="1">
        <f t="shared" si="1752"/>
        <v>19</v>
      </c>
      <c r="O3323" s="2">
        <f t="shared" si="1753"/>
        <v>1.0078680600000001</v>
      </c>
      <c r="P3323" s="13">
        <f t="shared" si="1778"/>
        <v>1.00959968</v>
      </c>
      <c r="Q3323" s="13">
        <f t="shared" si="1771"/>
        <v>1.6654850247463693</v>
      </c>
      <c r="R3323" s="2">
        <f t="shared" si="1774"/>
        <v>1.67858916</v>
      </c>
      <c r="S3323" s="2">
        <f t="shared" si="1767"/>
        <v>1.66548502</v>
      </c>
      <c r="T3323" s="2">
        <f t="shared" si="1754"/>
        <v>266676.89544532</v>
      </c>
      <c r="U3323" s="2">
        <f t="shared" si="1755"/>
        <v>14682.851536984153</v>
      </c>
      <c r="V3323" s="2">
        <f t="shared" si="1756"/>
        <v>93683.492494624094</v>
      </c>
      <c r="W3323" s="2">
        <f t="shared" si="1757"/>
        <v>268486.00421643822</v>
      </c>
      <c r="X3323" s="17">
        <f t="shared" si="1758"/>
        <v>0</v>
      </c>
      <c r="Y3323" s="2">
        <f t="shared" si="1759"/>
        <v>0</v>
      </c>
      <c r="Z3323" s="72">
        <f t="shared" si="1760"/>
        <v>0</v>
      </c>
      <c r="AA3323" s="2">
        <f t="shared" si="1779"/>
        <v>0</v>
      </c>
      <c r="AB3323" s="12">
        <f t="shared" si="1768"/>
        <v>4.6600000000000003E-2</v>
      </c>
      <c r="AC3323" s="17">
        <f t="shared" si="1761"/>
        <v>19</v>
      </c>
      <c r="AD3323" s="17">
        <v>252</v>
      </c>
      <c r="AE3323" s="13">
        <f t="shared" si="1772"/>
        <v>1.003439988</v>
      </c>
      <c r="AF3323" s="2">
        <f t="shared" si="1780"/>
        <v>917.36532020000004</v>
      </c>
      <c r="AG3323" s="2">
        <f t="shared" si="1762"/>
        <v>923.58863267000004</v>
      </c>
      <c r="AH3323" s="3">
        <f t="shared" si="1763"/>
        <v>0</v>
      </c>
      <c r="AI3323" s="4" t="str">
        <f t="shared" si="1773"/>
        <v>A+J=</v>
      </c>
      <c r="AJ3323" s="11">
        <f t="shared" si="1769"/>
        <v>44483</v>
      </c>
      <c r="AQ3323" s="53"/>
      <c r="AR3323" s="53"/>
    </row>
    <row r="3324" spans="1:138" x14ac:dyDescent="0.2">
      <c r="A3324" s="158">
        <f t="shared" si="1764"/>
        <v>44480</v>
      </c>
      <c r="B3324" s="2">
        <f t="shared" si="1748"/>
        <v>269409.59284910822</v>
      </c>
      <c r="C3324" s="2">
        <f t="shared" si="1765"/>
        <v>160119.66018482999</v>
      </c>
      <c r="D3324" s="2">
        <f>SUM(Y3324:Y$3632)</f>
        <v>22063.3839917</v>
      </c>
      <c r="E3324" s="73">
        <f t="shared" si="1749"/>
        <v>138056.27619313</v>
      </c>
      <c r="F3324" s="88">
        <f t="shared" si="1775"/>
        <v>5825.37</v>
      </c>
      <c r="G3324" s="3">
        <f>IF(AND(N3324=1,N3323&gt;1),VLOOKUP(A3323,[1]Plan1!$BK$81:$BM$259,3),G3323)</f>
        <v>5876.05</v>
      </c>
      <c r="H3324" s="11">
        <f t="shared" si="1776"/>
        <v>44392</v>
      </c>
      <c r="I3324" s="11">
        <f t="shared" si="1777"/>
        <v>44423</v>
      </c>
      <c r="J3324" s="12">
        <f t="shared" si="1750"/>
        <v>8.699876574363552E-3</v>
      </c>
      <c r="K3324" s="11">
        <f t="shared" si="1766"/>
        <v>44483</v>
      </c>
      <c r="L3324" s="11">
        <f t="shared" si="1751"/>
        <v>44483</v>
      </c>
      <c r="M3324" s="1">
        <f t="shared" si="1770"/>
        <v>21</v>
      </c>
      <c r="N3324" s="1">
        <f t="shared" si="1752"/>
        <v>19</v>
      </c>
      <c r="O3324" s="2">
        <f t="shared" si="1753"/>
        <v>1.0078680600000001</v>
      </c>
      <c r="P3324" s="13">
        <f t="shared" si="1778"/>
        <v>1.00959968</v>
      </c>
      <c r="Q3324" s="13">
        <f t="shared" si="1771"/>
        <v>1.6654850247463693</v>
      </c>
      <c r="R3324" s="2">
        <f t="shared" si="1774"/>
        <v>1.67858916</v>
      </c>
      <c r="S3324" s="2">
        <f t="shared" si="1767"/>
        <v>1.66548502</v>
      </c>
      <c r="T3324" s="2">
        <f t="shared" si="1754"/>
        <v>266676.89544532</v>
      </c>
      <c r="U3324" s="2">
        <f t="shared" si="1755"/>
        <v>14682.851536984153</v>
      </c>
      <c r="V3324" s="2">
        <f t="shared" si="1756"/>
        <v>93683.492494624094</v>
      </c>
      <c r="W3324" s="2">
        <f t="shared" si="1757"/>
        <v>268486.00421643822</v>
      </c>
      <c r="X3324" s="17">
        <f t="shared" si="1758"/>
        <v>0</v>
      </c>
      <c r="Y3324" s="2">
        <f t="shared" si="1759"/>
        <v>0</v>
      </c>
      <c r="Z3324" s="72">
        <f t="shared" si="1760"/>
        <v>0</v>
      </c>
      <c r="AA3324" s="2">
        <f t="shared" si="1779"/>
        <v>0</v>
      </c>
      <c r="AB3324" s="12">
        <f t="shared" si="1768"/>
        <v>4.6600000000000003E-2</v>
      </c>
      <c r="AC3324" s="17">
        <f t="shared" si="1761"/>
        <v>19</v>
      </c>
      <c r="AD3324" s="17">
        <v>252</v>
      </c>
      <c r="AE3324" s="13">
        <f t="shared" si="1772"/>
        <v>1.003439988</v>
      </c>
      <c r="AF3324" s="2">
        <f t="shared" si="1780"/>
        <v>917.36532020000004</v>
      </c>
      <c r="AG3324" s="2">
        <f t="shared" si="1762"/>
        <v>923.58863267000004</v>
      </c>
      <c r="AH3324" s="3">
        <f t="shared" si="1763"/>
        <v>0</v>
      </c>
      <c r="AI3324" s="4" t="str">
        <f t="shared" si="1773"/>
        <v>A+J=</v>
      </c>
      <c r="AJ3324" s="11">
        <f t="shared" si="1769"/>
        <v>44483</v>
      </c>
      <c r="AQ3324" s="53"/>
      <c r="AR3324" s="53"/>
    </row>
    <row r="3325" spans="1:138" x14ac:dyDescent="0.2">
      <c r="A3325" s="158">
        <f t="shared" si="1764"/>
        <v>44481</v>
      </c>
      <c r="B3325" s="2">
        <f t="shared" si="1748"/>
        <v>269554.24657122302</v>
      </c>
      <c r="C3325" s="2">
        <f t="shared" si="1765"/>
        <v>160119.66018482999</v>
      </c>
      <c r="D3325" s="2">
        <f>SUM(Y3325:Y$3632)</f>
        <v>22063.3839917</v>
      </c>
      <c r="E3325" s="73">
        <f t="shared" si="1749"/>
        <v>138056.27619313</v>
      </c>
      <c r="F3325" s="88">
        <f t="shared" si="1775"/>
        <v>5825.37</v>
      </c>
      <c r="G3325" s="3">
        <f>IF(AND(N3325=1,N3324&gt;1),VLOOKUP(A3324,[1]Plan1!$BK$81:$BM$259,3),G3324)</f>
        <v>5876.05</v>
      </c>
      <c r="H3325" s="11">
        <f t="shared" si="1776"/>
        <v>44392</v>
      </c>
      <c r="I3325" s="11">
        <f t="shared" si="1777"/>
        <v>44423</v>
      </c>
      <c r="J3325" s="12">
        <f t="shared" si="1750"/>
        <v>8.699876574363552E-3</v>
      </c>
      <c r="K3325" s="11">
        <f t="shared" si="1766"/>
        <v>44483</v>
      </c>
      <c r="L3325" s="11">
        <f t="shared" si="1751"/>
        <v>44483</v>
      </c>
      <c r="M3325" s="1">
        <f t="shared" si="1770"/>
        <v>21</v>
      </c>
      <c r="N3325" s="1">
        <f t="shared" si="1752"/>
        <v>20</v>
      </c>
      <c r="O3325" s="2">
        <f t="shared" si="1753"/>
        <v>1.00828388</v>
      </c>
      <c r="P3325" s="13">
        <f t="shared" si="1778"/>
        <v>1.00959968</v>
      </c>
      <c r="Q3325" s="13">
        <f t="shared" si="1771"/>
        <v>1.6654850247463693</v>
      </c>
      <c r="R3325" s="2">
        <f t="shared" si="1774"/>
        <v>1.6792817</v>
      </c>
      <c r="S3325" s="2">
        <f t="shared" si="1767"/>
        <v>1.66548502</v>
      </c>
      <c r="T3325" s="2">
        <f t="shared" si="1754"/>
        <v>266676.89544532</v>
      </c>
      <c r="U3325" s="2">
        <f t="shared" si="1755"/>
        <v>14682.851536984153</v>
      </c>
      <c r="V3325" s="2">
        <f t="shared" si="1756"/>
        <v>93779.101988138878</v>
      </c>
      <c r="W3325" s="2">
        <f t="shared" si="1757"/>
        <v>268581.61370995303</v>
      </c>
      <c r="X3325" s="17">
        <f t="shared" si="1758"/>
        <v>0</v>
      </c>
      <c r="Y3325" s="2">
        <f t="shared" si="1759"/>
        <v>0</v>
      </c>
      <c r="Z3325" s="72">
        <f t="shared" si="1760"/>
        <v>0</v>
      </c>
      <c r="AA3325" s="2">
        <f t="shared" si="1779"/>
        <v>0</v>
      </c>
      <c r="AB3325" s="12">
        <f t="shared" si="1768"/>
        <v>4.6600000000000003E-2</v>
      </c>
      <c r="AC3325" s="17">
        <f t="shared" si="1761"/>
        <v>20</v>
      </c>
      <c r="AD3325" s="17">
        <v>252</v>
      </c>
      <c r="AE3325" s="13">
        <f t="shared" si="1772"/>
        <v>1.0036213679999999</v>
      </c>
      <c r="AF3325" s="2">
        <f t="shared" si="1780"/>
        <v>965.73517549999997</v>
      </c>
      <c r="AG3325" s="2">
        <f t="shared" si="1762"/>
        <v>972.63286127000003</v>
      </c>
      <c r="AH3325" s="3">
        <f t="shared" si="1763"/>
        <v>0</v>
      </c>
      <c r="AI3325" s="4" t="str">
        <f t="shared" si="1773"/>
        <v>A+J=</v>
      </c>
      <c r="AJ3325" s="11">
        <f t="shared" si="1769"/>
        <v>44483</v>
      </c>
      <c r="AQ3325" s="53"/>
      <c r="AR3325" s="53"/>
    </row>
    <row r="3326" spans="1:138" x14ac:dyDescent="0.2">
      <c r="A3326" s="158">
        <f t="shared" si="1764"/>
        <v>44482</v>
      </c>
      <c r="B3326" s="2">
        <f t="shared" si="1748"/>
        <v>269554.24657122302</v>
      </c>
      <c r="C3326" s="2">
        <f t="shared" si="1765"/>
        <v>160119.66018482999</v>
      </c>
      <c r="D3326" s="2">
        <f>SUM(Y3326:Y$3632)</f>
        <v>22063.3839917</v>
      </c>
      <c r="E3326" s="73">
        <f t="shared" si="1749"/>
        <v>138056.27619313</v>
      </c>
      <c r="F3326" s="88">
        <f t="shared" si="1775"/>
        <v>5825.37</v>
      </c>
      <c r="G3326" s="3">
        <f>IF(AND(N3326=1,N3325&gt;1),VLOOKUP(A3325,[1]Plan1!$BK$81:$BM$259,3),G3325)</f>
        <v>5876.05</v>
      </c>
      <c r="H3326" s="11">
        <f t="shared" si="1776"/>
        <v>44392</v>
      </c>
      <c r="I3326" s="11">
        <f t="shared" si="1777"/>
        <v>44423</v>
      </c>
      <c r="J3326" s="12">
        <f t="shared" si="1750"/>
        <v>8.699876574363552E-3</v>
      </c>
      <c r="K3326" s="11">
        <f t="shared" si="1766"/>
        <v>44483</v>
      </c>
      <c r="L3326" s="11">
        <f t="shared" si="1751"/>
        <v>44483</v>
      </c>
      <c r="M3326" s="1">
        <f t="shared" si="1770"/>
        <v>21</v>
      </c>
      <c r="N3326" s="1">
        <f t="shared" si="1752"/>
        <v>20</v>
      </c>
      <c r="O3326" s="2">
        <f t="shared" si="1753"/>
        <v>1.00828388</v>
      </c>
      <c r="P3326" s="13">
        <f t="shared" si="1778"/>
        <v>1.00959968</v>
      </c>
      <c r="Q3326" s="13">
        <f t="shared" si="1771"/>
        <v>1.6654850247463693</v>
      </c>
      <c r="R3326" s="2">
        <f t="shared" si="1774"/>
        <v>1.6792817</v>
      </c>
      <c r="S3326" s="2">
        <f t="shared" si="1767"/>
        <v>1.66548502</v>
      </c>
      <c r="T3326" s="2">
        <f t="shared" si="1754"/>
        <v>266676.89544532</v>
      </c>
      <c r="U3326" s="2">
        <f t="shared" si="1755"/>
        <v>14682.851536984153</v>
      </c>
      <c r="V3326" s="2">
        <f t="shared" si="1756"/>
        <v>93779.101988138878</v>
      </c>
      <c r="W3326" s="2">
        <f t="shared" si="1757"/>
        <v>268581.61370995303</v>
      </c>
      <c r="X3326" s="17">
        <f t="shared" si="1758"/>
        <v>0</v>
      </c>
      <c r="Y3326" s="2">
        <f t="shared" si="1759"/>
        <v>0</v>
      </c>
      <c r="Z3326" s="72">
        <f t="shared" si="1760"/>
        <v>0</v>
      </c>
      <c r="AA3326" s="2">
        <f t="shared" si="1779"/>
        <v>0</v>
      </c>
      <c r="AB3326" s="12">
        <f t="shared" si="1768"/>
        <v>4.6600000000000003E-2</v>
      </c>
      <c r="AC3326" s="17">
        <f t="shared" si="1761"/>
        <v>20</v>
      </c>
      <c r="AD3326" s="17">
        <v>252</v>
      </c>
      <c r="AE3326" s="13">
        <f t="shared" si="1772"/>
        <v>1.0036213679999999</v>
      </c>
      <c r="AF3326" s="2">
        <f t="shared" si="1780"/>
        <v>965.73517549999997</v>
      </c>
      <c r="AG3326" s="2">
        <f t="shared" si="1762"/>
        <v>972.63286127000003</v>
      </c>
      <c r="AH3326" s="3">
        <f t="shared" si="1763"/>
        <v>0</v>
      </c>
      <c r="AI3326" s="4" t="str">
        <f t="shared" si="1773"/>
        <v>A+J=</v>
      </c>
      <c r="AJ3326" s="11">
        <f t="shared" si="1769"/>
        <v>44483</v>
      </c>
      <c r="AQ3326" s="53"/>
      <c r="AR3326" s="53"/>
    </row>
    <row r="3327" spans="1:138" x14ac:dyDescent="0.2">
      <c r="A3327" s="158">
        <f t="shared" si="1764"/>
        <v>44483</v>
      </c>
      <c r="B3327" s="2">
        <f t="shared" si="1748"/>
        <v>269698.98237707512</v>
      </c>
      <c r="C3327" s="2">
        <f t="shared" si="1765"/>
        <v>160119.66018482999</v>
      </c>
      <c r="D3327" s="2">
        <f>SUM(Y3327:Y$3632)</f>
        <v>22063.3839917</v>
      </c>
      <c r="E3327" s="73">
        <f t="shared" si="1749"/>
        <v>138056.27619313</v>
      </c>
      <c r="F3327" s="88">
        <f t="shared" si="1775"/>
        <v>5825.37</v>
      </c>
      <c r="G3327" s="3">
        <f>IF(AND(N3327=1,N3326&gt;1),VLOOKUP(A3326,[1]Plan1!$BK$81:$BM$259,3),G3326)</f>
        <v>5876.05</v>
      </c>
      <c r="H3327" s="11">
        <f t="shared" si="1776"/>
        <v>44392</v>
      </c>
      <c r="I3327" s="11">
        <f t="shared" si="1777"/>
        <v>44423</v>
      </c>
      <c r="J3327" s="12">
        <f t="shared" si="1750"/>
        <v>8.699876574363552E-3</v>
      </c>
      <c r="K3327" s="11">
        <f t="shared" si="1766"/>
        <v>44516</v>
      </c>
      <c r="L3327" s="11">
        <f t="shared" si="1751"/>
        <v>44483</v>
      </c>
      <c r="M3327" s="1">
        <f t="shared" si="1770"/>
        <v>21</v>
      </c>
      <c r="N3327" s="1">
        <f t="shared" si="1752"/>
        <v>21</v>
      </c>
      <c r="O3327" s="2">
        <f t="shared" si="1753"/>
        <v>1.0086998700000001</v>
      </c>
      <c r="P3327" s="13">
        <f t="shared" si="1778"/>
        <v>1.00959968</v>
      </c>
      <c r="Q3327" s="13">
        <f t="shared" si="1771"/>
        <v>1.6654850247463693</v>
      </c>
      <c r="R3327" s="2">
        <f t="shared" si="1774"/>
        <v>1.67997452</v>
      </c>
      <c r="S3327" s="2">
        <f t="shared" si="1767"/>
        <v>1.66548502</v>
      </c>
      <c r="T3327" s="2">
        <f t="shared" si="1754"/>
        <v>266676.89544532</v>
      </c>
      <c r="U3327" s="2">
        <f t="shared" si="1755"/>
        <v>14682.851536984153</v>
      </c>
      <c r="V3327" s="2">
        <f t="shared" si="1756"/>
        <v>93874.750137411</v>
      </c>
      <c r="W3327" s="2">
        <f t="shared" si="1757"/>
        <v>268677.26185922511</v>
      </c>
      <c r="X3327" s="17">
        <f t="shared" si="1758"/>
        <v>109</v>
      </c>
      <c r="Y3327" s="2">
        <f t="shared" si="1759"/>
        <v>1967.74573033</v>
      </c>
      <c r="Z3327" s="72">
        <f t="shared" si="1760"/>
        <v>1.228922E-2</v>
      </c>
      <c r="AA3327" s="2">
        <f t="shared" si="1779"/>
        <v>3277.25103704</v>
      </c>
      <c r="AB3327" s="12">
        <f t="shared" si="1768"/>
        <v>4.6600000000000003E-2</v>
      </c>
      <c r="AC3327" s="17">
        <f t="shared" si="1761"/>
        <v>21</v>
      </c>
      <c r="AD3327" s="17">
        <v>252</v>
      </c>
      <c r="AE3327" s="13">
        <f t="shared" si="1772"/>
        <v>1.00380278</v>
      </c>
      <c r="AF3327" s="2">
        <f t="shared" si="1780"/>
        <v>1014.11356446</v>
      </c>
      <c r="AG3327" s="2">
        <f t="shared" si="1762"/>
        <v>1021.72051785</v>
      </c>
      <c r="AH3327" s="3">
        <f t="shared" si="1763"/>
        <v>4291.3646015000004</v>
      </c>
      <c r="AI3327" s="4" t="str">
        <f t="shared" si="1773"/>
        <v>A+J=</v>
      </c>
      <c r="AJ3327" s="11">
        <f t="shared" si="1769"/>
        <v>44483</v>
      </c>
      <c r="AQ3327" s="53"/>
      <c r="AR3327" s="53"/>
    </row>
    <row r="3328" spans="1:138" x14ac:dyDescent="0.2">
      <c r="A3328" s="158">
        <f t="shared" si="1764"/>
        <v>44484</v>
      </c>
      <c r="B3328" s="2">
        <f t="shared" si="1748"/>
        <v>265575.41364215914</v>
      </c>
      <c r="C3328" s="2">
        <f t="shared" si="1765"/>
        <v>158151.91445449999</v>
      </c>
      <c r="D3328" s="2">
        <f>SUM(Y3328:Y$3632)</f>
        <v>20095.638261370001</v>
      </c>
      <c r="E3328" s="73">
        <f t="shared" si="1749"/>
        <v>138056.27619312998</v>
      </c>
      <c r="F3328" s="88">
        <f t="shared" si="1775"/>
        <v>5876.05</v>
      </c>
      <c r="G3328" s="3">
        <f>IF(AND(N3328=1,N3327&gt;1),VLOOKUP(A3327,[1]Plan1!$BK$81:$BM$259,3),G3327)</f>
        <v>5944.21</v>
      </c>
      <c r="H3328" s="11">
        <f t="shared" si="1776"/>
        <v>44423</v>
      </c>
      <c r="I3328" s="11">
        <f t="shared" si="1777"/>
        <v>44454</v>
      </c>
      <c r="J3328" s="12">
        <f t="shared" si="1750"/>
        <v>1.159962900247602E-2</v>
      </c>
      <c r="K3328" s="11">
        <f t="shared" si="1766"/>
        <v>44516</v>
      </c>
      <c r="L3328" s="11">
        <f t="shared" si="1751"/>
        <v>44516</v>
      </c>
      <c r="M3328" s="1">
        <f t="shared" si="1770"/>
        <v>21</v>
      </c>
      <c r="N3328" s="1">
        <f t="shared" si="1752"/>
        <v>1</v>
      </c>
      <c r="O3328" s="2">
        <f t="shared" si="1753"/>
        <v>1.0005493299999999</v>
      </c>
      <c r="P3328" s="13">
        <f t="shared" si="1778"/>
        <v>1.0086998700000001</v>
      </c>
      <c r="Q3328" s="13">
        <f t="shared" si="1771"/>
        <v>1.6799745279486096</v>
      </c>
      <c r="R3328" s="2">
        <f t="shared" si="1774"/>
        <v>1.68089738</v>
      </c>
      <c r="S3328" s="2">
        <f t="shared" si="1767"/>
        <v>1.66548502</v>
      </c>
      <c r="T3328" s="2">
        <f t="shared" si="1754"/>
        <v>263399.64440828998</v>
      </c>
      <c r="U3328" s="2">
        <f t="shared" si="1755"/>
        <v>13373.34623028058</v>
      </c>
      <c r="V3328" s="2">
        <f t="shared" si="1756"/>
        <v>94002.15675245857</v>
      </c>
      <c r="W3328" s="2">
        <f t="shared" si="1757"/>
        <v>265527.41743723914</v>
      </c>
      <c r="X3328" s="17">
        <f t="shared" si="1758"/>
        <v>0</v>
      </c>
      <c r="Y3328" s="2">
        <f t="shared" si="1759"/>
        <v>0</v>
      </c>
      <c r="Z3328" s="72">
        <f t="shared" si="1760"/>
        <v>0</v>
      </c>
      <c r="AA3328" s="2">
        <f t="shared" si="1779"/>
        <v>0</v>
      </c>
      <c r="AB3328" s="12">
        <f t="shared" si="1768"/>
        <v>4.6600000000000003E-2</v>
      </c>
      <c r="AC3328" s="17">
        <f t="shared" si="1761"/>
        <v>1</v>
      </c>
      <c r="AD3328" s="17">
        <v>252</v>
      </c>
      <c r="AE3328" s="13">
        <f t="shared" si="1772"/>
        <v>1.0001807579999999</v>
      </c>
      <c r="AF3328" s="2">
        <f t="shared" si="1780"/>
        <v>47.61159292</v>
      </c>
      <c r="AG3328" s="2">
        <f t="shared" si="1762"/>
        <v>47.996204919999997</v>
      </c>
      <c r="AH3328" s="3">
        <f t="shared" si="1763"/>
        <v>0</v>
      </c>
      <c r="AI3328" s="4" t="str">
        <f t="shared" si="1773"/>
        <v>A+J=</v>
      </c>
      <c r="AJ3328" s="11">
        <f t="shared" si="1769"/>
        <v>44516</v>
      </c>
      <c r="AQ3328" s="53"/>
      <c r="AR3328" s="53"/>
    </row>
    <row r="3329" spans="1:44" x14ac:dyDescent="0.2">
      <c r="A3329" s="158">
        <f t="shared" si="1764"/>
        <v>44485</v>
      </c>
      <c r="B3329" s="2">
        <f t="shared" si="1748"/>
        <v>265750.94283783034</v>
      </c>
      <c r="C3329" s="2">
        <f t="shared" si="1765"/>
        <v>158151.91445449999</v>
      </c>
      <c r="D3329" s="2">
        <f>SUM(Y3329:Y$3632)</f>
        <v>20095.638261370001</v>
      </c>
      <c r="E3329" s="73">
        <f t="shared" si="1749"/>
        <v>138056.27619312998</v>
      </c>
      <c r="F3329" s="88">
        <f t="shared" si="1775"/>
        <v>5876.05</v>
      </c>
      <c r="G3329" s="3">
        <f>IF(AND(N3329=1,N3328&gt;1),VLOOKUP(A3328,[1]Plan1!$BK$81:$BM$259,3),G3328)</f>
        <v>5944.21</v>
      </c>
      <c r="H3329" s="11">
        <f t="shared" si="1776"/>
        <v>44423</v>
      </c>
      <c r="I3329" s="11">
        <f t="shared" si="1777"/>
        <v>44454</v>
      </c>
      <c r="J3329" s="12">
        <f t="shared" si="1750"/>
        <v>1.159962900247602E-2</v>
      </c>
      <c r="K3329" s="11">
        <f t="shared" si="1766"/>
        <v>44516</v>
      </c>
      <c r="L3329" s="11">
        <f t="shared" si="1751"/>
        <v>44516</v>
      </c>
      <c r="M3329" s="1">
        <f t="shared" si="1770"/>
        <v>21</v>
      </c>
      <c r="N3329" s="1">
        <f t="shared" si="1752"/>
        <v>2</v>
      </c>
      <c r="O3329" s="2">
        <f t="shared" si="1753"/>
        <v>1.0010989699999999</v>
      </c>
      <c r="P3329" s="13">
        <f t="shared" si="1778"/>
        <v>1.0086998700000001</v>
      </c>
      <c r="Q3329" s="13">
        <f t="shared" si="1771"/>
        <v>1.6799745279486096</v>
      </c>
      <c r="R3329" s="2">
        <f t="shared" si="1774"/>
        <v>1.6818207599999999</v>
      </c>
      <c r="S3329" s="2">
        <f t="shared" si="1767"/>
        <v>1.66548502</v>
      </c>
      <c r="T3329" s="2">
        <f t="shared" si="1754"/>
        <v>263399.64440828998</v>
      </c>
      <c r="U3329" s="2">
        <f t="shared" si="1755"/>
        <v>13373.34623028058</v>
      </c>
      <c r="V3329" s="2">
        <f t="shared" si="1756"/>
        <v>94129.635156769771</v>
      </c>
      <c r="W3329" s="2">
        <f t="shared" si="1757"/>
        <v>265654.89584155031</v>
      </c>
      <c r="X3329" s="17">
        <f t="shared" si="1758"/>
        <v>0</v>
      </c>
      <c r="Y3329" s="2">
        <f t="shared" si="1759"/>
        <v>0</v>
      </c>
      <c r="Z3329" s="72">
        <f t="shared" si="1760"/>
        <v>0</v>
      </c>
      <c r="AA3329" s="2">
        <f t="shared" si="1779"/>
        <v>0</v>
      </c>
      <c r="AB3329" s="12">
        <f t="shared" si="1768"/>
        <v>4.6600000000000003E-2</v>
      </c>
      <c r="AC3329" s="17">
        <f t="shared" si="1761"/>
        <v>2</v>
      </c>
      <c r="AD3329" s="17">
        <v>252</v>
      </c>
      <c r="AE3329" s="13">
        <f t="shared" si="1772"/>
        <v>1.0003615480000001</v>
      </c>
      <c r="AF3329" s="2">
        <f t="shared" si="1780"/>
        <v>95.231614629999996</v>
      </c>
      <c r="AG3329" s="2">
        <f t="shared" si="1762"/>
        <v>96.046996280000002</v>
      </c>
      <c r="AH3329" s="3">
        <f t="shared" si="1763"/>
        <v>0</v>
      </c>
      <c r="AI3329" s="4" t="str">
        <f t="shared" si="1773"/>
        <v>A+J=</v>
      </c>
      <c r="AJ3329" s="11">
        <f t="shared" si="1769"/>
        <v>44516</v>
      </c>
      <c r="AQ3329" s="53"/>
      <c r="AR3329" s="53"/>
    </row>
    <row r="3330" spans="1:44" x14ac:dyDescent="0.2">
      <c r="A3330" s="158">
        <f t="shared" si="1764"/>
        <v>44486</v>
      </c>
      <c r="B3330" s="2">
        <f t="shared" si="1748"/>
        <v>265750.94283783034</v>
      </c>
      <c r="C3330" s="2">
        <f t="shared" si="1765"/>
        <v>158151.91445449999</v>
      </c>
      <c r="D3330" s="2">
        <f>SUM(Y3330:Y$3632)</f>
        <v>20095.638261370001</v>
      </c>
      <c r="E3330" s="73">
        <f t="shared" si="1749"/>
        <v>138056.27619312998</v>
      </c>
      <c r="F3330" s="88">
        <f t="shared" si="1775"/>
        <v>5876.05</v>
      </c>
      <c r="G3330" s="3">
        <f>IF(AND(N3330=1,N3329&gt;1),VLOOKUP(A3329,[1]Plan1!$BK$81:$BM$259,3),G3329)</f>
        <v>5944.21</v>
      </c>
      <c r="H3330" s="11">
        <f t="shared" si="1776"/>
        <v>44423</v>
      </c>
      <c r="I3330" s="11">
        <f t="shared" si="1777"/>
        <v>44454</v>
      </c>
      <c r="J3330" s="12">
        <f t="shared" si="1750"/>
        <v>1.159962900247602E-2</v>
      </c>
      <c r="K3330" s="11">
        <f t="shared" si="1766"/>
        <v>44516</v>
      </c>
      <c r="L3330" s="11">
        <f t="shared" si="1751"/>
        <v>44516</v>
      </c>
      <c r="M3330" s="1">
        <f t="shared" si="1770"/>
        <v>21</v>
      </c>
      <c r="N3330" s="1">
        <f t="shared" si="1752"/>
        <v>2</v>
      </c>
      <c r="O3330" s="2">
        <f t="shared" si="1753"/>
        <v>1.0010989699999999</v>
      </c>
      <c r="P3330" s="13">
        <f t="shared" si="1778"/>
        <v>1.0086998700000001</v>
      </c>
      <c r="Q3330" s="13">
        <f t="shared" si="1771"/>
        <v>1.6799745279486096</v>
      </c>
      <c r="R3330" s="2">
        <f t="shared" si="1774"/>
        <v>1.6818207599999999</v>
      </c>
      <c r="S3330" s="2">
        <f t="shared" si="1767"/>
        <v>1.66548502</v>
      </c>
      <c r="T3330" s="2">
        <f t="shared" si="1754"/>
        <v>263399.64440828998</v>
      </c>
      <c r="U3330" s="2">
        <f t="shared" si="1755"/>
        <v>13373.34623028058</v>
      </c>
      <c r="V3330" s="2">
        <f t="shared" si="1756"/>
        <v>94129.635156769771</v>
      </c>
      <c r="W3330" s="2">
        <f t="shared" si="1757"/>
        <v>265654.89584155031</v>
      </c>
      <c r="X3330" s="17">
        <f t="shared" si="1758"/>
        <v>0</v>
      </c>
      <c r="Y3330" s="2">
        <f t="shared" si="1759"/>
        <v>0</v>
      </c>
      <c r="Z3330" s="72">
        <f t="shared" si="1760"/>
        <v>0</v>
      </c>
      <c r="AA3330" s="2">
        <f t="shared" si="1779"/>
        <v>0</v>
      </c>
      <c r="AB3330" s="12">
        <f t="shared" si="1768"/>
        <v>4.6600000000000003E-2</v>
      </c>
      <c r="AC3330" s="17">
        <f t="shared" si="1761"/>
        <v>2</v>
      </c>
      <c r="AD3330" s="17">
        <v>252</v>
      </c>
      <c r="AE3330" s="13">
        <f t="shared" si="1772"/>
        <v>1.0003615480000001</v>
      </c>
      <c r="AF3330" s="2">
        <f t="shared" si="1780"/>
        <v>95.231614629999996</v>
      </c>
      <c r="AG3330" s="2">
        <f t="shared" si="1762"/>
        <v>96.046996280000002</v>
      </c>
      <c r="AH3330" s="3">
        <f t="shared" si="1763"/>
        <v>0</v>
      </c>
      <c r="AI3330" s="4" t="str">
        <f t="shared" si="1773"/>
        <v>A+J=</v>
      </c>
      <c r="AJ3330" s="11">
        <f t="shared" si="1769"/>
        <v>44516</v>
      </c>
      <c r="AQ3330" s="53"/>
      <c r="AR3330" s="53"/>
    </row>
    <row r="3331" spans="1:44" x14ac:dyDescent="0.2">
      <c r="A3331" s="158">
        <f t="shared" si="1764"/>
        <v>44487</v>
      </c>
      <c r="B3331" s="2">
        <f t="shared" si="1748"/>
        <v>265750.94283783034</v>
      </c>
      <c r="C3331" s="2">
        <f t="shared" si="1765"/>
        <v>158151.91445449999</v>
      </c>
      <c r="D3331" s="2">
        <f>SUM(Y3331:Y$3632)</f>
        <v>20095.638261370001</v>
      </c>
      <c r="E3331" s="73">
        <f t="shared" si="1749"/>
        <v>138056.27619312998</v>
      </c>
      <c r="F3331" s="88">
        <f t="shared" si="1775"/>
        <v>5876.05</v>
      </c>
      <c r="G3331" s="3">
        <f>IF(AND(N3331=1,N3330&gt;1),VLOOKUP(A3330,[1]Plan1!$BK$81:$BM$259,3),G3330)</f>
        <v>5944.21</v>
      </c>
      <c r="H3331" s="11">
        <f t="shared" si="1776"/>
        <v>44423</v>
      </c>
      <c r="I3331" s="11">
        <f t="shared" si="1777"/>
        <v>44454</v>
      </c>
      <c r="J3331" s="12">
        <f t="shared" si="1750"/>
        <v>1.159962900247602E-2</v>
      </c>
      <c r="K3331" s="11">
        <f t="shared" si="1766"/>
        <v>44516</v>
      </c>
      <c r="L3331" s="11">
        <f t="shared" si="1751"/>
        <v>44516</v>
      </c>
      <c r="M3331" s="1">
        <f t="shared" si="1770"/>
        <v>21</v>
      </c>
      <c r="N3331" s="1">
        <f t="shared" si="1752"/>
        <v>2</v>
      </c>
      <c r="O3331" s="2">
        <f t="shared" si="1753"/>
        <v>1.0010989699999999</v>
      </c>
      <c r="P3331" s="13">
        <f t="shared" si="1778"/>
        <v>1.0086998700000001</v>
      </c>
      <c r="Q3331" s="13">
        <f t="shared" si="1771"/>
        <v>1.6799745279486096</v>
      </c>
      <c r="R3331" s="2">
        <f t="shared" si="1774"/>
        <v>1.6818207599999999</v>
      </c>
      <c r="S3331" s="2">
        <f t="shared" si="1767"/>
        <v>1.66548502</v>
      </c>
      <c r="T3331" s="2">
        <f t="shared" si="1754"/>
        <v>263399.64440828998</v>
      </c>
      <c r="U3331" s="2">
        <f t="shared" si="1755"/>
        <v>13373.34623028058</v>
      </c>
      <c r="V3331" s="2">
        <f t="shared" si="1756"/>
        <v>94129.635156769771</v>
      </c>
      <c r="W3331" s="2">
        <f t="shared" si="1757"/>
        <v>265654.89584155031</v>
      </c>
      <c r="X3331" s="17">
        <f t="shared" si="1758"/>
        <v>0</v>
      </c>
      <c r="Y3331" s="2">
        <f t="shared" si="1759"/>
        <v>0</v>
      </c>
      <c r="Z3331" s="72">
        <f t="shared" si="1760"/>
        <v>0</v>
      </c>
      <c r="AA3331" s="2">
        <f t="shared" si="1779"/>
        <v>0</v>
      </c>
      <c r="AB3331" s="12">
        <f t="shared" si="1768"/>
        <v>4.6600000000000003E-2</v>
      </c>
      <c r="AC3331" s="17">
        <f t="shared" si="1761"/>
        <v>2</v>
      </c>
      <c r="AD3331" s="17">
        <v>252</v>
      </c>
      <c r="AE3331" s="13">
        <f t="shared" si="1772"/>
        <v>1.0003615480000001</v>
      </c>
      <c r="AF3331" s="2">
        <f t="shared" si="1780"/>
        <v>95.231614629999996</v>
      </c>
      <c r="AG3331" s="2">
        <f t="shared" si="1762"/>
        <v>96.046996280000002</v>
      </c>
      <c r="AH3331" s="3">
        <f t="shared" si="1763"/>
        <v>0</v>
      </c>
      <c r="AI3331" s="4" t="str">
        <f t="shared" si="1773"/>
        <v>A+J=</v>
      </c>
      <c r="AJ3331" s="11">
        <f t="shared" si="1769"/>
        <v>44516</v>
      </c>
      <c r="AQ3331" s="53"/>
      <c r="AR3331" s="53"/>
    </row>
    <row r="3332" spans="1:44" x14ac:dyDescent="0.2">
      <c r="A3332" s="158">
        <f t="shared" si="1764"/>
        <v>44488</v>
      </c>
      <c r="B3332" s="2">
        <f t="shared" si="1748"/>
        <v>265926.59734484245</v>
      </c>
      <c r="C3332" s="2">
        <f t="shared" si="1765"/>
        <v>158151.91445449999</v>
      </c>
      <c r="D3332" s="2">
        <f>SUM(Y3332:Y$3632)</f>
        <v>20095.638261370001</v>
      </c>
      <c r="E3332" s="73">
        <f t="shared" si="1749"/>
        <v>138056.27619312998</v>
      </c>
      <c r="F3332" s="88">
        <f t="shared" si="1775"/>
        <v>5876.05</v>
      </c>
      <c r="G3332" s="3">
        <f>IF(AND(N3332=1,N3331&gt;1),VLOOKUP(A3331,[1]Plan1!$BK$81:$BM$259,3),G3331)</f>
        <v>5944.21</v>
      </c>
      <c r="H3332" s="11">
        <f t="shared" si="1776"/>
        <v>44423</v>
      </c>
      <c r="I3332" s="11">
        <f t="shared" si="1777"/>
        <v>44454</v>
      </c>
      <c r="J3332" s="12">
        <f t="shared" si="1750"/>
        <v>1.159962900247602E-2</v>
      </c>
      <c r="K3332" s="11">
        <f t="shared" si="1766"/>
        <v>44516</v>
      </c>
      <c r="L3332" s="11">
        <f t="shared" si="1751"/>
        <v>44516</v>
      </c>
      <c r="M3332" s="1">
        <f t="shared" si="1770"/>
        <v>21</v>
      </c>
      <c r="N3332" s="1">
        <f t="shared" si="1752"/>
        <v>3</v>
      </c>
      <c r="O3332" s="2">
        <f t="shared" si="1753"/>
        <v>1.0016489099999999</v>
      </c>
      <c r="P3332" s="13">
        <f t="shared" si="1778"/>
        <v>1.0086998700000001</v>
      </c>
      <c r="Q3332" s="13">
        <f t="shared" si="1771"/>
        <v>1.6799745279486096</v>
      </c>
      <c r="R3332" s="2">
        <f t="shared" si="1774"/>
        <v>1.6827446500000001</v>
      </c>
      <c r="S3332" s="2">
        <f t="shared" si="1767"/>
        <v>1.66548502</v>
      </c>
      <c r="T3332" s="2">
        <f t="shared" si="1754"/>
        <v>263399.64440828998</v>
      </c>
      <c r="U3332" s="2">
        <f t="shared" si="1755"/>
        <v>13373.34623028058</v>
      </c>
      <c r="V3332" s="2">
        <f t="shared" si="1756"/>
        <v>94257.183969781865</v>
      </c>
      <c r="W3332" s="2">
        <f t="shared" si="1757"/>
        <v>265782.44465456245</v>
      </c>
      <c r="X3332" s="17">
        <f t="shared" si="1758"/>
        <v>0</v>
      </c>
      <c r="Y3332" s="2">
        <f t="shared" si="1759"/>
        <v>0</v>
      </c>
      <c r="Z3332" s="72">
        <f t="shared" si="1760"/>
        <v>0</v>
      </c>
      <c r="AA3332" s="2">
        <f t="shared" si="1779"/>
        <v>0</v>
      </c>
      <c r="AB3332" s="12">
        <f t="shared" si="1768"/>
        <v>4.6600000000000003E-2</v>
      </c>
      <c r="AC3332" s="17">
        <f t="shared" si="1761"/>
        <v>3</v>
      </c>
      <c r="AD3332" s="17">
        <v>252</v>
      </c>
      <c r="AE3332" s="13">
        <f t="shared" si="1772"/>
        <v>1.0005423710000001</v>
      </c>
      <c r="AF3332" s="2">
        <f t="shared" si="1780"/>
        <v>142.86032853</v>
      </c>
      <c r="AG3332" s="2">
        <f t="shared" si="1762"/>
        <v>144.15269028</v>
      </c>
      <c r="AH3332" s="3">
        <f t="shared" si="1763"/>
        <v>0</v>
      </c>
      <c r="AI3332" s="4" t="str">
        <f t="shared" si="1773"/>
        <v>A+J=</v>
      </c>
      <c r="AJ3332" s="11">
        <f t="shared" si="1769"/>
        <v>44516</v>
      </c>
      <c r="AQ3332" s="53"/>
      <c r="AR3332" s="53"/>
    </row>
    <row r="3333" spans="1:44" x14ac:dyDescent="0.2">
      <c r="A3333" s="158">
        <f t="shared" si="1764"/>
        <v>44489</v>
      </c>
      <c r="B3333" s="2">
        <f t="shared" si="1748"/>
        <v>266102.37583247258</v>
      </c>
      <c r="C3333" s="2">
        <f t="shared" si="1765"/>
        <v>158151.91445449999</v>
      </c>
      <c r="D3333" s="2">
        <f>SUM(Y3333:Y$3632)</f>
        <v>20095.638261370001</v>
      </c>
      <c r="E3333" s="73">
        <f t="shared" si="1749"/>
        <v>138056.27619312998</v>
      </c>
      <c r="F3333" s="88">
        <f t="shared" si="1775"/>
        <v>5876.05</v>
      </c>
      <c r="G3333" s="3">
        <f>IF(AND(N3333=1,N3332&gt;1),VLOOKUP(A3332,[1]Plan1!$BK$81:$BM$259,3),G3332)</f>
        <v>5944.21</v>
      </c>
      <c r="H3333" s="11">
        <f t="shared" si="1776"/>
        <v>44423</v>
      </c>
      <c r="I3333" s="11">
        <f t="shared" si="1777"/>
        <v>44454</v>
      </c>
      <c r="J3333" s="12">
        <f t="shared" si="1750"/>
        <v>1.159962900247602E-2</v>
      </c>
      <c r="K3333" s="11">
        <f t="shared" si="1766"/>
        <v>44516</v>
      </c>
      <c r="L3333" s="11">
        <f t="shared" si="1751"/>
        <v>44516</v>
      </c>
      <c r="M3333" s="1">
        <f t="shared" si="1770"/>
        <v>21</v>
      </c>
      <c r="N3333" s="1">
        <f t="shared" si="1752"/>
        <v>4</v>
      </c>
      <c r="O3333" s="2">
        <f t="shared" si="1753"/>
        <v>1.00219915</v>
      </c>
      <c r="P3333" s="13">
        <f t="shared" si="1778"/>
        <v>1.0086998700000001</v>
      </c>
      <c r="Q3333" s="13">
        <f t="shared" si="1771"/>
        <v>1.6799745279486096</v>
      </c>
      <c r="R3333" s="2">
        <f t="shared" si="1774"/>
        <v>1.6836690400000001</v>
      </c>
      <c r="S3333" s="2">
        <f t="shared" si="1767"/>
        <v>1.66548502</v>
      </c>
      <c r="T3333" s="2">
        <f t="shared" si="1754"/>
        <v>263399.64440828998</v>
      </c>
      <c r="U3333" s="2">
        <f t="shared" si="1755"/>
        <v>13373.34623028058</v>
      </c>
      <c r="V3333" s="2">
        <f t="shared" si="1756"/>
        <v>94384.80181093204</v>
      </c>
      <c r="W3333" s="2">
        <f t="shared" si="1757"/>
        <v>265910.0624957126</v>
      </c>
      <c r="X3333" s="17">
        <f t="shared" si="1758"/>
        <v>0</v>
      </c>
      <c r="Y3333" s="2">
        <f t="shared" si="1759"/>
        <v>0</v>
      </c>
      <c r="Z3333" s="72">
        <f t="shared" si="1760"/>
        <v>0</v>
      </c>
      <c r="AA3333" s="2">
        <f t="shared" si="1779"/>
        <v>0</v>
      </c>
      <c r="AB3333" s="12">
        <f t="shared" si="1768"/>
        <v>4.6600000000000003E-2</v>
      </c>
      <c r="AC3333" s="17">
        <f t="shared" si="1761"/>
        <v>4</v>
      </c>
      <c r="AD3333" s="17">
        <v>252</v>
      </c>
      <c r="AE3333" s="13">
        <f t="shared" si="1772"/>
        <v>1.0007232269999999</v>
      </c>
      <c r="AF3333" s="2">
        <f t="shared" si="1780"/>
        <v>190.49773461999999</v>
      </c>
      <c r="AG3333" s="2">
        <f t="shared" si="1762"/>
        <v>192.31333676</v>
      </c>
      <c r="AH3333" s="3">
        <f t="shared" si="1763"/>
        <v>0</v>
      </c>
      <c r="AI3333" s="4" t="str">
        <f t="shared" si="1773"/>
        <v>A+J=</v>
      </c>
      <c r="AJ3333" s="11">
        <f t="shared" si="1769"/>
        <v>44516</v>
      </c>
      <c r="AQ3333" s="53"/>
      <c r="AR3333" s="53"/>
    </row>
    <row r="3334" spans="1:44" x14ac:dyDescent="0.2">
      <c r="A3334" s="158">
        <f t="shared" si="1764"/>
        <v>44490</v>
      </c>
      <c r="B3334" s="2">
        <f t="shared" si="1748"/>
        <v>266278.27808476088</v>
      </c>
      <c r="C3334" s="2">
        <f t="shared" si="1765"/>
        <v>158151.91445449999</v>
      </c>
      <c r="D3334" s="2">
        <f>SUM(Y3334:Y$3632)</f>
        <v>20095.638261370001</v>
      </c>
      <c r="E3334" s="73">
        <f t="shared" si="1749"/>
        <v>138056.27619312998</v>
      </c>
      <c r="F3334" s="88">
        <f t="shared" si="1775"/>
        <v>5876.05</v>
      </c>
      <c r="G3334" s="3">
        <f>IF(AND(N3334=1,N3333&gt;1),VLOOKUP(A3333,[1]Plan1!$BK$81:$BM$259,3),G3333)</f>
        <v>5944.21</v>
      </c>
      <c r="H3334" s="11">
        <f t="shared" si="1776"/>
        <v>44423</v>
      </c>
      <c r="I3334" s="11">
        <f t="shared" si="1777"/>
        <v>44454</v>
      </c>
      <c r="J3334" s="12">
        <f t="shared" si="1750"/>
        <v>1.159962900247602E-2</v>
      </c>
      <c r="K3334" s="11">
        <f t="shared" si="1766"/>
        <v>44516</v>
      </c>
      <c r="L3334" s="11">
        <f t="shared" si="1751"/>
        <v>44516</v>
      </c>
      <c r="M3334" s="1">
        <f t="shared" si="1770"/>
        <v>21</v>
      </c>
      <c r="N3334" s="1">
        <f t="shared" si="1752"/>
        <v>5</v>
      </c>
      <c r="O3334" s="2">
        <f t="shared" si="1753"/>
        <v>1.0027496899999999</v>
      </c>
      <c r="P3334" s="13">
        <f t="shared" si="1778"/>
        <v>1.0086998700000001</v>
      </c>
      <c r="Q3334" s="13">
        <f t="shared" si="1771"/>
        <v>1.6799745279486096</v>
      </c>
      <c r="R3334" s="2">
        <f t="shared" si="1774"/>
        <v>1.6845939299999999</v>
      </c>
      <c r="S3334" s="2">
        <f t="shared" si="1767"/>
        <v>1.66548502</v>
      </c>
      <c r="T3334" s="2">
        <f t="shared" si="1754"/>
        <v>263399.64440828998</v>
      </c>
      <c r="U3334" s="2">
        <f t="shared" si="1755"/>
        <v>13373.34623028058</v>
      </c>
      <c r="V3334" s="2">
        <f t="shared" si="1756"/>
        <v>94512.488680220282</v>
      </c>
      <c r="W3334" s="2">
        <f t="shared" si="1757"/>
        <v>266037.74936500087</v>
      </c>
      <c r="X3334" s="17">
        <f t="shared" si="1758"/>
        <v>0</v>
      </c>
      <c r="Y3334" s="2">
        <f t="shared" si="1759"/>
        <v>0</v>
      </c>
      <c r="Z3334" s="72">
        <f t="shared" si="1760"/>
        <v>0</v>
      </c>
      <c r="AA3334" s="2">
        <f t="shared" si="1779"/>
        <v>0</v>
      </c>
      <c r="AB3334" s="12">
        <f t="shared" si="1768"/>
        <v>4.6600000000000003E-2</v>
      </c>
      <c r="AC3334" s="17">
        <f t="shared" si="1761"/>
        <v>5</v>
      </c>
      <c r="AD3334" s="17">
        <v>252</v>
      </c>
      <c r="AE3334" s="13">
        <f t="shared" si="1772"/>
        <v>1.000904115</v>
      </c>
      <c r="AF3334" s="2">
        <f t="shared" si="1780"/>
        <v>238.14356950000001</v>
      </c>
      <c r="AG3334" s="2">
        <f t="shared" si="1762"/>
        <v>240.52871976</v>
      </c>
      <c r="AH3334" s="3">
        <f t="shared" si="1763"/>
        <v>0</v>
      </c>
      <c r="AI3334" s="4" t="str">
        <f t="shared" si="1773"/>
        <v>A+J=</v>
      </c>
      <c r="AJ3334" s="11">
        <f t="shared" si="1769"/>
        <v>44516</v>
      </c>
      <c r="AQ3334" s="53"/>
      <c r="AR3334" s="53"/>
    </row>
    <row r="3335" spans="1:44" x14ac:dyDescent="0.2">
      <c r="A3335" s="158">
        <f t="shared" si="1764"/>
        <v>44491</v>
      </c>
      <c r="B3335" s="2">
        <f t="shared" si="1748"/>
        <v>266454.3085637755</v>
      </c>
      <c r="C3335" s="2">
        <f t="shared" si="1765"/>
        <v>158151.91445449999</v>
      </c>
      <c r="D3335" s="2">
        <f>SUM(Y3335:Y$3632)</f>
        <v>20095.638261370001</v>
      </c>
      <c r="E3335" s="73">
        <f t="shared" si="1749"/>
        <v>138056.27619312998</v>
      </c>
      <c r="F3335" s="88">
        <f t="shared" si="1775"/>
        <v>5876.05</v>
      </c>
      <c r="G3335" s="3">
        <f>IF(AND(N3335=1,N3334&gt;1),VLOOKUP(A3334,[1]Plan1!$BK$81:$BM$259,3),G3334)</f>
        <v>5944.21</v>
      </c>
      <c r="H3335" s="11">
        <f t="shared" si="1776"/>
        <v>44423</v>
      </c>
      <c r="I3335" s="11">
        <f t="shared" si="1777"/>
        <v>44454</v>
      </c>
      <c r="J3335" s="12">
        <f t="shared" si="1750"/>
        <v>1.159962900247602E-2</v>
      </c>
      <c r="K3335" s="11">
        <f t="shared" si="1766"/>
        <v>44516</v>
      </c>
      <c r="L3335" s="11">
        <f t="shared" si="1751"/>
        <v>44516</v>
      </c>
      <c r="M3335" s="1">
        <f t="shared" si="1770"/>
        <v>21</v>
      </c>
      <c r="N3335" s="1">
        <f t="shared" si="1752"/>
        <v>6</v>
      </c>
      <c r="O3335" s="2">
        <f t="shared" si="1753"/>
        <v>1.0033005399999999</v>
      </c>
      <c r="P3335" s="13">
        <f t="shared" si="1778"/>
        <v>1.0086998700000001</v>
      </c>
      <c r="Q3335" s="13">
        <f t="shared" si="1771"/>
        <v>1.6799745279486096</v>
      </c>
      <c r="R3335" s="2">
        <f t="shared" si="1774"/>
        <v>1.6855193500000001</v>
      </c>
      <c r="S3335" s="2">
        <f t="shared" si="1767"/>
        <v>1.66548502</v>
      </c>
      <c r="T3335" s="2">
        <f t="shared" si="1754"/>
        <v>263399.64440828998</v>
      </c>
      <c r="U3335" s="2">
        <f t="shared" si="1755"/>
        <v>13373.34623028058</v>
      </c>
      <c r="V3335" s="2">
        <f t="shared" si="1756"/>
        <v>94640.248719334952</v>
      </c>
      <c r="W3335" s="2">
        <f t="shared" si="1757"/>
        <v>266165.5094041155</v>
      </c>
      <c r="X3335" s="17">
        <f t="shared" si="1758"/>
        <v>0</v>
      </c>
      <c r="Y3335" s="2">
        <f t="shared" si="1759"/>
        <v>0</v>
      </c>
      <c r="Z3335" s="72">
        <f t="shared" si="1760"/>
        <v>0</v>
      </c>
      <c r="AA3335" s="2">
        <f t="shared" si="1779"/>
        <v>0</v>
      </c>
      <c r="AB3335" s="12">
        <f t="shared" si="1768"/>
        <v>4.6600000000000003E-2</v>
      </c>
      <c r="AC3335" s="17">
        <f t="shared" si="1761"/>
        <v>6</v>
      </c>
      <c r="AD3335" s="17">
        <v>252</v>
      </c>
      <c r="AE3335" s="13">
        <f t="shared" si="1772"/>
        <v>1.0010850360000001</v>
      </c>
      <c r="AF3335" s="2">
        <f t="shared" si="1780"/>
        <v>285.79809656999998</v>
      </c>
      <c r="AG3335" s="2">
        <f t="shared" si="1762"/>
        <v>288.79915965999999</v>
      </c>
      <c r="AH3335" s="3">
        <f t="shared" si="1763"/>
        <v>0</v>
      </c>
      <c r="AI3335" s="4" t="str">
        <f t="shared" si="1773"/>
        <v>A+J=</v>
      </c>
      <c r="AJ3335" s="11">
        <f t="shared" si="1769"/>
        <v>44516</v>
      </c>
      <c r="AQ3335" s="53"/>
      <c r="AR3335" s="53"/>
    </row>
    <row r="3336" spans="1:44" x14ac:dyDescent="0.2">
      <c r="A3336" s="158">
        <f t="shared" si="1764"/>
        <v>44492</v>
      </c>
      <c r="B3336" s="2">
        <f t="shared" si="1748"/>
        <v>266630.46041031275</v>
      </c>
      <c r="C3336" s="2">
        <f t="shared" si="1765"/>
        <v>158151.91445449999</v>
      </c>
      <c r="D3336" s="2">
        <f>SUM(Y3336:Y$3632)</f>
        <v>20095.638261370001</v>
      </c>
      <c r="E3336" s="73">
        <f t="shared" si="1749"/>
        <v>138056.27619312998</v>
      </c>
      <c r="F3336" s="88">
        <f t="shared" si="1775"/>
        <v>5876.05</v>
      </c>
      <c r="G3336" s="3">
        <f>IF(AND(N3336=1,N3335&gt;1),VLOOKUP(A3335,[1]Plan1!$BK$81:$BM$259,3),G3335)</f>
        <v>5944.21</v>
      </c>
      <c r="H3336" s="11">
        <f t="shared" si="1776"/>
        <v>44423</v>
      </c>
      <c r="I3336" s="11">
        <f t="shared" si="1777"/>
        <v>44454</v>
      </c>
      <c r="J3336" s="12">
        <f t="shared" si="1750"/>
        <v>1.159962900247602E-2</v>
      </c>
      <c r="K3336" s="11">
        <f t="shared" si="1766"/>
        <v>44516</v>
      </c>
      <c r="L3336" s="11">
        <f t="shared" si="1751"/>
        <v>44516</v>
      </c>
      <c r="M3336" s="1">
        <f t="shared" si="1770"/>
        <v>21</v>
      </c>
      <c r="N3336" s="1">
        <f t="shared" si="1752"/>
        <v>7</v>
      </c>
      <c r="O3336" s="2">
        <f t="shared" si="1753"/>
        <v>1.0038516799999999</v>
      </c>
      <c r="P3336" s="13">
        <f t="shared" si="1778"/>
        <v>1.0086998700000001</v>
      </c>
      <c r="Q3336" s="13">
        <f t="shared" si="1771"/>
        <v>1.6799745279486096</v>
      </c>
      <c r="R3336" s="2">
        <f t="shared" si="1774"/>
        <v>1.68644525</v>
      </c>
      <c r="S3336" s="2">
        <f t="shared" si="1767"/>
        <v>1.66548502</v>
      </c>
      <c r="T3336" s="2">
        <f t="shared" si="1754"/>
        <v>263399.64440828998</v>
      </c>
      <c r="U3336" s="2">
        <f t="shared" si="1755"/>
        <v>13373.34623028058</v>
      </c>
      <c r="V3336" s="2">
        <f t="shared" si="1756"/>
        <v>94768.075025462153</v>
      </c>
      <c r="W3336" s="2">
        <f t="shared" si="1757"/>
        <v>266293.33571024274</v>
      </c>
      <c r="X3336" s="17">
        <f t="shared" si="1758"/>
        <v>0</v>
      </c>
      <c r="Y3336" s="2">
        <f t="shared" si="1759"/>
        <v>0</v>
      </c>
      <c r="Z3336" s="72">
        <f t="shared" si="1760"/>
        <v>0</v>
      </c>
      <c r="AA3336" s="2">
        <f t="shared" si="1779"/>
        <v>0</v>
      </c>
      <c r="AB3336" s="12">
        <f t="shared" si="1768"/>
        <v>4.6600000000000003E-2</v>
      </c>
      <c r="AC3336" s="17">
        <f t="shared" si="1761"/>
        <v>7</v>
      </c>
      <c r="AD3336" s="17">
        <v>252</v>
      </c>
      <c r="AE3336" s="13">
        <f t="shared" si="1772"/>
        <v>1.0012659900000001</v>
      </c>
      <c r="AF3336" s="2">
        <f t="shared" si="1780"/>
        <v>333.46131581999998</v>
      </c>
      <c r="AG3336" s="2">
        <f t="shared" si="1762"/>
        <v>337.12470007000002</v>
      </c>
      <c r="AH3336" s="3">
        <f t="shared" si="1763"/>
        <v>0</v>
      </c>
      <c r="AI3336" s="4" t="str">
        <f t="shared" si="1773"/>
        <v>A+J=</v>
      </c>
      <c r="AJ3336" s="11">
        <f t="shared" si="1769"/>
        <v>44516</v>
      </c>
      <c r="AQ3336" s="53"/>
      <c r="AR3336" s="53"/>
    </row>
    <row r="3337" spans="1:44" x14ac:dyDescent="0.2">
      <c r="A3337" s="158">
        <f t="shared" si="1764"/>
        <v>44493</v>
      </c>
      <c r="B3337" s="2">
        <f t="shared" si="1748"/>
        <v>266630.46041031275</v>
      </c>
      <c r="C3337" s="2">
        <f t="shared" si="1765"/>
        <v>158151.91445449999</v>
      </c>
      <c r="D3337" s="2">
        <f>SUM(Y3337:Y$3632)</f>
        <v>20095.638261370001</v>
      </c>
      <c r="E3337" s="73">
        <f t="shared" si="1749"/>
        <v>138056.27619312998</v>
      </c>
      <c r="F3337" s="88">
        <f t="shared" si="1775"/>
        <v>5876.05</v>
      </c>
      <c r="G3337" s="3">
        <f>IF(AND(N3337=1,N3336&gt;1),VLOOKUP(A3336,[1]Plan1!$BK$81:$BM$259,3),G3336)</f>
        <v>5944.21</v>
      </c>
      <c r="H3337" s="11">
        <f t="shared" si="1776"/>
        <v>44423</v>
      </c>
      <c r="I3337" s="11">
        <f t="shared" si="1777"/>
        <v>44454</v>
      </c>
      <c r="J3337" s="12">
        <f t="shared" si="1750"/>
        <v>1.159962900247602E-2</v>
      </c>
      <c r="K3337" s="11">
        <f t="shared" si="1766"/>
        <v>44516</v>
      </c>
      <c r="L3337" s="11">
        <f t="shared" si="1751"/>
        <v>44516</v>
      </c>
      <c r="M3337" s="1">
        <f t="shared" si="1770"/>
        <v>21</v>
      </c>
      <c r="N3337" s="1">
        <f t="shared" si="1752"/>
        <v>7</v>
      </c>
      <c r="O3337" s="2">
        <f t="shared" si="1753"/>
        <v>1.0038516799999999</v>
      </c>
      <c r="P3337" s="13">
        <f t="shared" si="1778"/>
        <v>1.0086998700000001</v>
      </c>
      <c r="Q3337" s="13">
        <f t="shared" si="1771"/>
        <v>1.6799745279486096</v>
      </c>
      <c r="R3337" s="2">
        <f t="shared" si="1774"/>
        <v>1.68644525</v>
      </c>
      <c r="S3337" s="2">
        <f t="shared" si="1767"/>
        <v>1.66548502</v>
      </c>
      <c r="T3337" s="2">
        <f t="shared" si="1754"/>
        <v>263399.64440828998</v>
      </c>
      <c r="U3337" s="2">
        <f t="shared" si="1755"/>
        <v>13373.34623028058</v>
      </c>
      <c r="V3337" s="2">
        <f t="shared" si="1756"/>
        <v>94768.075025462153</v>
      </c>
      <c r="W3337" s="2">
        <f t="shared" si="1757"/>
        <v>266293.33571024274</v>
      </c>
      <c r="X3337" s="17">
        <f t="shared" si="1758"/>
        <v>0</v>
      </c>
      <c r="Y3337" s="2">
        <f t="shared" si="1759"/>
        <v>0</v>
      </c>
      <c r="Z3337" s="72">
        <f t="shared" si="1760"/>
        <v>0</v>
      </c>
      <c r="AA3337" s="2">
        <f t="shared" si="1779"/>
        <v>0</v>
      </c>
      <c r="AB3337" s="12">
        <f t="shared" si="1768"/>
        <v>4.6600000000000003E-2</v>
      </c>
      <c r="AC3337" s="17">
        <f t="shared" si="1761"/>
        <v>7</v>
      </c>
      <c r="AD3337" s="17">
        <v>252</v>
      </c>
      <c r="AE3337" s="13">
        <f t="shared" si="1772"/>
        <v>1.0012659900000001</v>
      </c>
      <c r="AF3337" s="2">
        <f t="shared" si="1780"/>
        <v>333.46131581999998</v>
      </c>
      <c r="AG3337" s="2">
        <f t="shared" si="1762"/>
        <v>337.12470007000002</v>
      </c>
      <c r="AH3337" s="3">
        <f t="shared" si="1763"/>
        <v>0</v>
      </c>
      <c r="AI3337" s="4" t="str">
        <f t="shared" si="1773"/>
        <v>A+J=</v>
      </c>
      <c r="AJ3337" s="11">
        <f t="shared" si="1769"/>
        <v>44516</v>
      </c>
      <c r="AQ3337" s="53"/>
      <c r="AR3337" s="53"/>
    </row>
    <row r="3338" spans="1:44" x14ac:dyDescent="0.2">
      <c r="A3338" s="158">
        <f t="shared" si="1764"/>
        <v>44494</v>
      </c>
      <c r="B3338" s="2">
        <f t="shared" ref="B3338:B3401" si="1781">(W3338+AG3338)</f>
        <v>266630.46041031275</v>
      </c>
      <c r="C3338" s="2">
        <f t="shared" si="1765"/>
        <v>158151.91445449999</v>
      </c>
      <c r="D3338" s="2">
        <f>SUM(Y3338:Y$3632)</f>
        <v>20095.638261370001</v>
      </c>
      <c r="E3338" s="73">
        <f t="shared" ref="E3338:E3401" si="1782">(C3338-D3338)</f>
        <v>138056.27619312998</v>
      </c>
      <c r="F3338" s="88">
        <f t="shared" si="1775"/>
        <v>5876.05</v>
      </c>
      <c r="G3338" s="3">
        <f>IF(AND(N3338=1,N3337&gt;1),VLOOKUP(A3337,[1]Plan1!$BK$81:$BM$259,3),G3337)</f>
        <v>5944.21</v>
      </c>
      <c r="H3338" s="11">
        <f t="shared" si="1776"/>
        <v>44423</v>
      </c>
      <c r="I3338" s="11">
        <f t="shared" si="1777"/>
        <v>44454</v>
      </c>
      <c r="J3338" s="12">
        <f t="shared" ref="J3338:J3401" si="1783">(G3338/F3338)-1</f>
        <v>1.159962900247602E-2</v>
      </c>
      <c r="K3338" s="11">
        <f t="shared" si="1766"/>
        <v>44516</v>
      </c>
      <c r="L3338" s="11">
        <f t="shared" ref="L3338:L3401" si="1784">IF(A3338&gt;L3337,K3338,L3337)</f>
        <v>44516</v>
      </c>
      <c r="M3338" s="1">
        <f t="shared" si="1770"/>
        <v>21</v>
      </c>
      <c r="N3338" s="1">
        <f t="shared" ref="N3338:N3401" si="1785">(M3338-(NETWORKDAYS(A3338,L3338,$AN$194:$AN$348)-1))</f>
        <v>7</v>
      </c>
      <c r="O3338" s="2">
        <f t="shared" ref="O3338:O3401" si="1786">TRUNC((G3338/F3338)^TRUNC((N3338/M3338),9),8)</f>
        <v>1.0038516799999999</v>
      </c>
      <c r="P3338" s="13">
        <f t="shared" si="1778"/>
        <v>1.0086998700000001</v>
      </c>
      <c r="Q3338" s="13">
        <f t="shared" si="1771"/>
        <v>1.6799745279486096</v>
      </c>
      <c r="R3338" s="2">
        <f t="shared" si="1774"/>
        <v>1.68644525</v>
      </c>
      <c r="S3338" s="2">
        <f t="shared" si="1767"/>
        <v>1.66548502</v>
      </c>
      <c r="T3338" s="2">
        <f t="shared" ref="T3338:T3401" si="1787">TRUNC(C3338*S3338,8)</f>
        <v>263399.64440828998</v>
      </c>
      <c r="U3338" s="2">
        <f t="shared" ref="U3338:U3401" si="1788">(D3338*(S3338-1))</f>
        <v>13373.34623028058</v>
      </c>
      <c r="V3338" s="2">
        <f t="shared" ref="V3338:V3401" si="1789">(E3338*(R3338-1))</f>
        <v>94768.075025462153</v>
      </c>
      <c r="W3338" s="2">
        <f t="shared" ref="W3338:W3401" si="1790">(C3338+U3338+V3338)</f>
        <v>266293.33571024274</v>
      </c>
      <c r="X3338" s="17">
        <f t="shared" ref="X3338:X3401" si="1791">IF(VLOOKUP(A3338,AN$10:AU$190,8)=VLOOKUP(A3337,AN$10:AU$190,8),0,VLOOKUP(A3338,AN$10:AU$190,8))</f>
        <v>0</v>
      </c>
      <c r="Y3338" s="2">
        <f t="shared" ref="Y3338:Y3401" si="1792">IF(X3338&gt;0,VLOOKUP(A3338,AN$12:AR$190,5),0)</f>
        <v>0</v>
      </c>
      <c r="Z3338" s="72">
        <f t="shared" ref="Z3338:Z3401" si="1793">IF(X3338&gt;0,VLOOKUP($A3338,$AN$10:$AS$190,6),0)</f>
        <v>0</v>
      </c>
      <c r="AA3338" s="2">
        <f t="shared" si="1779"/>
        <v>0</v>
      </c>
      <c r="AB3338" s="12">
        <f t="shared" si="1768"/>
        <v>4.6600000000000003E-2</v>
      </c>
      <c r="AC3338" s="17">
        <f t="shared" ref="AC3338:AC3401" si="1794">N3338</f>
        <v>7</v>
      </c>
      <c r="AD3338" s="17">
        <v>252</v>
      </c>
      <c r="AE3338" s="13">
        <f t="shared" si="1772"/>
        <v>1.0012659900000001</v>
      </c>
      <c r="AF3338" s="2">
        <f t="shared" si="1780"/>
        <v>333.46131581999998</v>
      </c>
      <c r="AG3338" s="2">
        <f t="shared" ref="AG3338:AG3401" si="1795">TRUNC((W3338*(AE3338-1)),8)</f>
        <v>337.12470007000002</v>
      </c>
      <c r="AH3338" s="3">
        <f t="shared" ref="AH3338:AH3401" si="1796">IF(AA3338&gt;0,AA3338+AF3338,0)</f>
        <v>0</v>
      </c>
      <c r="AI3338" s="4" t="str">
        <f t="shared" si="1773"/>
        <v>A+J=</v>
      </c>
      <c r="AJ3338" s="11">
        <f t="shared" si="1769"/>
        <v>44516</v>
      </c>
      <c r="AQ3338" s="53"/>
      <c r="AR3338" s="53"/>
    </row>
    <row r="3339" spans="1:44" x14ac:dyDescent="0.2">
      <c r="A3339" s="158">
        <f t="shared" ref="A3339:A3402" si="1797">(A3338+1)</f>
        <v>44495</v>
      </c>
      <c r="B3339" s="2">
        <f t="shared" si="1781"/>
        <v>266806.73893683363</v>
      </c>
      <c r="C3339" s="2">
        <f t="shared" ref="C3339:C3402" si="1798">TRUNC(IF(X3338&gt;0,VLOOKUP(A3338,$AN$12:$AO$190,2),C3338),8)</f>
        <v>158151.91445449999</v>
      </c>
      <c r="D3339" s="2">
        <f>SUM(Y3339:Y$3632)</f>
        <v>20095.638261370001</v>
      </c>
      <c r="E3339" s="73">
        <f t="shared" si="1782"/>
        <v>138056.27619312998</v>
      </c>
      <c r="F3339" s="88">
        <f t="shared" si="1775"/>
        <v>5876.05</v>
      </c>
      <c r="G3339" s="3">
        <f>IF(AND(N3339=1,N3338&gt;1),VLOOKUP(A3338,[1]Plan1!$BK$81:$BM$259,3),G3338)</f>
        <v>5944.21</v>
      </c>
      <c r="H3339" s="11">
        <f t="shared" si="1776"/>
        <v>44423</v>
      </c>
      <c r="I3339" s="11">
        <f t="shared" si="1777"/>
        <v>44454</v>
      </c>
      <c r="J3339" s="12">
        <f t="shared" si="1783"/>
        <v>1.159962900247602E-2</v>
      </c>
      <c r="K3339" s="11">
        <f t="shared" ref="K3339:K3402" si="1799">IF(DAY(A3339)=14,VLOOKUP(A3339,AR$194:AW$373,4),K3338)</f>
        <v>44516</v>
      </c>
      <c r="L3339" s="11">
        <f t="shared" si="1784"/>
        <v>44516</v>
      </c>
      <c r="M3339" s="1">
        <f t="shared" si="1770"/>
        <v>21</v>
      </c>
      <c r="N3339" s="1">
        <f t="shared" si="1785"/>
        <v>8</v>
      </c>
      <c r="O3339" s="2">
        <f t="shared" si="1786"/>
        <v>1.00440313</v>
      </c>
      <c r="P3339" s="13">
        <f t="shared" si="1778"/>
        <v>1.0086998700000001</v>
      </c>
      <c r="Q3339" s="13">
        <f t="shared" si="1771"/>
        <v>1.6799745279486096</v>
      </c>
      <c r="R3339" s="2">
        <f t="shared" si="1774"/>
        <v>1.6873716700000001</v>
      </c>
      <c r="S3339" s="2">
        <f t="shared" ref="S3339:S3402" si="1800">IF(AND(X3339&gt;0,MONTH(A3339)=9),R3339,S3338)</f>
        <v>1.66548502</v>
      </c>
      <c r="T3339" s="2">
        <f t="shared" si="1787"/>
        <v>263399.64440828998</v>
      </c>
      <c r="U3339" s="2">
        <f t="shared" si="1788"/>
        <v>13373.34623028058</v>
      </c>
      <c r="V3339" s="2">
        <f t="shared" si="1789"/>
        <v>94895.973120853014</v>
      </c>
      <c r="W3339" s="2">
        <f t="shared" si="1790"/>
        <v>266421.23380563362</v>
      </c>
      <c r="X3339" s="17">
        <f t="shared" si="1791"/>
        <v>0</v>
      </c>
      <c r="Y3339" s="2">
        <f t="shared" si="1792"/>
        <v>0</v>
      </c>
      <c r="Z3339" s="72">
        <f t="shared" si="1793"/>
        <v>0</v>
      </c>
      <c r="AA3339" s="2">
        <f t="shared" si="1779"/>
        <v>0</v>
      </c>
      <c r="AB3339" s="12">
        <f t="shared" ref="AB3339:AB3402" si="1801">(AB3338)</f>
        <v>4.6600000000000003E-2</v>
      </c>
      <c r="AC3339" s="17">
        <f t="shared" si="1794"/>
        <v>8</v>
      </c>
      <c r="AD3339" s="17">
        <v>252</v>
      </c>
      <c r="AE3339" s="13">
        <f t="shared" si="1772"/>
        <v>1.001446976</v>
      </c>
      <c r="AF3339" s="2">
        <f t="shared" si="1780"/>
        <v>381.13296386000002</v>
      </c>
      <c r="AG3339" s="2">
        <f t="shared" si="1795"/>
        <v>385.50513119999999</v>
      </c>
      <c r="AH3339" s="3">
        <f t="shared" si="1796"/>
        <v>0</v>
      </c>
      <c r="AI3339" s="4" t="str">
        <f t="shared" si="1773"/>
        <v>A+J=</v>
      </c>
      <c r="AJ3339" s="11">
        <f t="shared" ref="AJ3339:AJ3402" si="1802">IF(X3338&gt;0,VLOOKUP(A3338,$AN$10:$AW$190,9),AJ3338)</f>
        <v>44516</v>
      </c>
      <c r="AQ3339" s="53"/>
      <c r="AR3339" s="53"/>
    </row>
    <row r="3340" spans="1:44" x14ac:dyDescent="0.2">
      <c r="A3340" s="158">
        <f t="shared" si="1797"/>
        <v>44496</v>
      </c>
      <c r="B3340" s="2">
        <f t="shared" si="1781"/>
        <v>266983.144727698</v>
      </c>
      <c r="C3340" s="2">
        <f t="shared" si="1798"/>
        <v>158151.91445449999</v>
      </c>
      <c r="D3340" s="2">
        <f>SUM(Y3340:Y$3632)</f>
        <v>20095.638261370001</v>
      </c>
      <c r="E3340" s="73">
        <f t="shared" si="1782"/>
        <v>138056.27619312998</v>
      </c>
      <c r="F3340" s="88">
        <f t="shared" si="1775"/>
        <v>5876.05</v>
      </c>
      <c r="G3340" s="3">
        <f>IF(AND(N3340=1,N3339&gt;1),VLOOKUP(A3339,[1]Plan1!$BK$81:$BM$259,3),G3339)</f>
        <v>5944.21</v>
      </c>
      <c r="H3340" s="11">
        <f t="shared" si="1776"/>
        <v>44423</v>
      </c>
      <c r="I3340" s="11">
        <f t="shared" si="1777"/>
        <v>44454</v>
      </c>
      <c r="J3340" s="12">
        <f t="shared" si="1783"/>
        <v>1.159962900247602E-2</v>
      </c>
      <c r="K3340" s="11">
        <f t="shared" si="1799"/>
        <v>44516</v>
      </c>
      <c r="L3340" s="11">
        <f t="shared" si="1784"/>
        <v>44516</v>
      </c>
      <c r="M3340" s="1">
        <f t="shared" si="1770"/>
        <v>21</v>
      </c>
      <c r="N3340" s="1">
        <f t="shared" si="1785"/>
        <v>9</v>
      </c>
      <c r="O3340" s="2">
        <f t="shared" si="1786"/>
        <v>1.00495489</v>
      </c>
      <c r="P3340" s="13">
        <f t="shared" si="1778"/>
        <v>1.0086998700000001</v>
      </c>
      <c r="Q3340" s="13">
        <f t="shared" si="1771"/>
        <v>1.6799745279486096</v>
      </c>
      <c r="R3340" s="2">
        <f t="shared" si="1774"/>
        <v>1.6882986099999999</v>
      </c>
      <c r="S3340" s="2">
        <f t="shared" si="1800"/>
        <v>1.66548502</v>
      </c>
      <c r="T3340" s="2">
        <f t="shared" si="1787"/>
        <v>263399.64440828998</v>
      </c>
      <c r="U3340" s="2">
        <f t="shared" si="1788"/>
        <v>13373.34623028058</v>
      </c>
      <c r="V3340" s="2">
        <f t="shared" si="1789"/>
        <v>95023.943005507448</v>
      </c>
      <c r="W3340" s="2">
        <f t="shared" si="1790"/>
        <v>266549.20369028801</v>
      </c>
      <c r="X3340" s="17">
        <f t="shared" si="1791"/>
        <v>0</v>
      </c>
      <c r="Y3340" s="2">
        <f t="shared" si="1792"/>
        <v>0</v>
      </c>
      <c r="Z3340" s="72">
        <f t="shared" si="1793"/>
        <v>0</v>
      </c>
      <c r="AA3340" s="2">
        <f t="shared" si="1779"/>
        <v>0</v>
      </c>
      <c r="AB3340" s="12">
        <f t="shared" si="1801"/>
        <v>4.6600000000000003E-2</v>
      </c>
      <c r="AC3340" s="17">
        <f t="shared" si="1794"/>
        <v>9</v>
      </c>
      <c r="AD3340" s="17">
        <v>252</v>
      </c>
      <c r="AE3340" s="13">
        <f t="shared" si="1772"/>
        <v>1.0016279960000001</v>
      </c>
      <c r="AF3340" s="2">
        <f t="shared" si="1780"/>
        <v>428.81356749000003</v>
      </c>
      <c r="AG3340" s="2">
        <f t="shared" si="1795"/>
        <v>433.94103740999998</v>
      </c>
      <c r="AH3340" s="3">
        <f t="shared" si="1796"/>
        <v>0</v>
      </c>
      <c r="AI3340" s="4" t="str">
        <f t="shared" si="1773"/>
        <v>A+J=</v>
      </c>
      <c r="AJ3340" s="11">
        <f t="shared" si="1802"/>
        <v>44516</v>
      </c>
      <c r="AQ3340" s="53"/>
      <c r="AR3340" s="53"/>
    </row>
    <row r="3341" spans="1:44" x14ac:dyDescent="0.2">
      <c r="A3341" s="158">
        <f t="shared" si="1797"/>
        <v>44497</v>
      </c>
      <c r="B3341" s="2">
        <f t="shared" si="1781"/>
        <v>267159.67591851339</v>
      </c>
      <c r="C3341" s="2">
        <f t="shared" si="1798"/>
        <v>158151.91445449999</v>
      </c>
      <c r="D3341" s="2">
        <f>SUM(Y3341:Y$3632)</f>
        <v>20095.638261370001</v>
      </c>
      <c r="E3341" s="73">
        <f t="shared" si="1782"/>
        <v>138056.27619312998</v>
      </c>
      <c r="F3341" s="88">
        <f t="shared" si="1775"/>
        <v>5876.05</v>
      </c>
      <c r="G3341" s="3">
        <f>IF(AND(N3341=1,N3340&gt;1),VLOOKUP(A3340,[1]Plan1!$BK$81:$BM$259,3),G3340)</f>
        <v>5944.21</v>
      </c>
      <c r="H3341" s="11">
        <f t="shared" si="1776"/>
        <v>44423</v>
      </c>
      <c r="I3341" s="11">
        <f t="shared" si="1777"/>
        <v>44454</v>
      </c>
      <c r="J3341" s="12">
        <f t="shared" si="1783"/>
        <v>1.159962900247602E-2</v>
      </c>
      <c r="K3341" s="11">
        <f t="shared" si="1799"/>
        <v>44516</v>
      </c>
      <c r="L3341" s="11">
        <f t="shared" si="1784"/>
        <v>44516</v>
      </c>
      <c r="M3341" s="1">
        <f t="shared" si="1770"/>
        <v>21</v>
      </c>
      <c r="N3341" s="1">
        <f t="shared" si="1785"/>
        <v>10</v>
      </c>
      <c r="O3341" s="2">
        <f t="shared" si="1786"/>
        <v>1.00550695</v>
      </c>
      <c r="P3341" s="13">
        <f t="shared" si="1778"/>
        <v>1.0086998700000001</v>
      </c>
      <c r="Q3341" s="13">
        <f t="shared" si="1771"/>
        <v>1.6799745279486096</v>
      </c>
      <c r="R3341" s="2">
        <f t="shared" si="1774"/>
        <v>1.68922606</v>
      </c>
      <c r="S3341" s="2">
        <f t="shared" si="1800"/>
        <v>1.66548502</v>
      </c>
      <c r="T3341" s="2">
        <f t="shared" si="1787"/>
        <v>263399.64440828998</v>
      </c>
      <c r="U3341" s="2">
        <f t="shared" si="1788"/>
        <v>13373.34623028058</v>
      </c>
      <c r="V3341" s="2">
        <f t="shared" si="1789"/>
        <v>95151.983298862775</v>
      </c>
      <c r="W3341" s="2">
        <f t="shared" si="1790"/>
        <v>266677.24398364336</v>
      </c>
      <c r="X3341" s="17">
        <f t="shared" si="1791"/>
        <v>0</v>
      </c>
      <c r="Y3341" s="2">
        <f t="shared" si="1792"/>
        <v>0</v>
      </c>
      <c r="Z3341" s="72">
        <f t="shared" si="1793"/>
        <v>0</v>
      </c>
      <c r="AA3341" s="2">
        <f t="shared" si="1779"/>
        <v>0</v>
      </c>
      <c r="AB3341" s="12">
        <f t="shared" si="1801"/>
        <v>4.6600000000000003E-2</v>
      </c>
      <c r="AC3341" s="17">
        <f t="shared" si="1794"/>
        <v>10</v>
      </c>
      <c r="AD3341" s="17">
        <v>252</v>
      </c>
      <c r="AE3341" s="13">
        <f t="shared" si="1772"/>
        <v>1.0018090479999999</v>
      </c>
      <c r="AF3341" s="2">
        <f t="shared" si="1780"/>
        <v>476.50259991000001</v>
      </c>
      <c r="AG3341" s="2">
        <f t="shared" si="1795"/>
        <v>482.43193487000002</v>
      </c>
      <c r="AH3341" s="3">
        <f t="shared" si="1796"/>
        <v>0</v>
      </c>
      <c r="AI3341" s="4" t="str">
        <f t="shared" si="1773"/>
        <v>A+J=</v>
      </c>
      <c r="AJ3341" s="11">
        <f t="shared" si="1802"/>
        <v>44516</v>
      </c>
      <c r="AQ3341" s="53"/>
      <c r="AR3341" s="53"/>
    </row>
    <row r="3342" spans="1:44" x14ac:dyDescent="0.2">
      <c r="A3342" s="158">
        <f t="shared" si="1797"/>
        <v>44498</v>
      </c>
      <c r="B3342" s="2">
        <f t="shared" si="1781"/>
        <v>267336.33117651677</v>
      </c>
      <c r="C3342" s="2">
        <f t="shared" si="1798"/>
        <v>158151.91445449999</v>
      </c>
      <c r="D3342" s="2">
        <f>SUM(Y3342:Y$3632)</f>
        <v>20095.638261370001</v>
      </c>
      <c r="E3342" s="73">
        <f t="shared" si="1782"/>
        <v>138056.27619312998</v>
      </c>
      <c r="F3342" s="88">
        <f t="shared" si="1775"/>
        <v>5876.05</v>
      </c>
      <c r="G3342" s="3">
        <f>IF(AND(N3342=1,N3341&gt;1),VLOOKUP(A3341,[1]Plan1!$BK$81:$BM$259,3),G3341)</f>
        <v>5944.21</v>
      </c>
      <c r="H3342" s="11">
        <f t="shared" si="1776"/>
        <v>44423</v>
      </c>
      <c r="I3342" s="11">
        <f t="shared" si="1777"/>
        <v>44454</v>
      </c>
      <c r="J3342" s="12">
        <f t="shared" si="1783"/>
        <v>1.159962900247602E-2</v>
      </c>
      <c r="K3342" s="11">
        <f t="shared" si="1799"/>
        <v>44516</v>
      </c>
      <c r="L3342" s="11">
        <f t="shared" si="1784"/>
        <v>44516</v>
      </c>
      <c r="M3342" s="1">
        <f t="shared" si="1770"/>
        <v>21</v>
      </c>
      <c r="N3342" s="1">
        <f t="shared" si="1785"/>
        <v>11</v>
      </c>
      <c r="O3342" s="2">
        <f t="shared" si="1786"/>
        <v>1.0060593099999999</v>
      </c>
      <c r="P3342" s="13">
        <f t="shared" si="1778"/>
        <v>1.0086998700000001</v>
      </c>
      <c r="Q3342" s="13">
        <f t="shared" si="1771"/>
        <v>1.6799745279486096</v>
      </c>
      <c r="R3342" s="2">
        <f t="shared" si="1774"/>
        <v>1.6901540100000001</v>
      </c>
      <c r="S3342" s="2">
        <f t="shared" si="1800"/>
        <v>1.66548502</v>
      </c>
      <c r="T3342" s="2">
        <f t="shared" si="1787"/>
        <v>263399.64440828998</v>
      </c>
      <c r="U3342" s="2">
        <f t="shared" si="1788"/>
        <v>13373.34623028058</v>
      </c>
      <c r="V3342" s="2">
        <f t="shared" si="1789"/>
        <v>95280.092620356198</v>
      </c>
      <c r="W3342" s="2">
        <f t="shared" si="1790"/>
        <v>266805.35330513678</v>
      </c>
      <c r="X3342" s="17">
        <f t="shared" si="1791"/>
        <v>0</v>
      </c>
      <c r="Y3342" s="2">
        <f t="shared" si="1792"/>
        <v>0</v>
      </c>
      <c r="Z3342" s="72">
        <f t="shared" si="1793"/>
        <v>0</v>
      </c>
      <c r="AA3342" s="2">
        <f t="shared" si="1779"/>
        <v>0</v>
      </c>
      <c r="AB3342" s="12">
        <f t="shared" si="1801"/>
        <v>4.6600000000000003E-2</v>
      </c>
      <c r="AC3342" s="17">
        <f t="shared" si="1794"/>
        <v>11</v>
      </c>
      <c r="AD3342" s="17">
        <v>252</v>
      </c>
      <c r="AE3342" s="13">
        <f t="shared" si="1772"/>
        <v>1.001990132</v>
      </c>
      <c r="AF3342" s="2">
        <f t="shared" si="1780"/>
        <v>524.20006111999999</v>
      </c>
      <c r="AG3342" s="2">
        <f t="shared" si="1795"/>
        <v>530.97787138000001</v>
      </c>
      <c r="AH3342" s="3">
        <f t="shared" si="1796"/>
        <v>0</v>
      </c>
      <c r="AI3342" s="4" t="str">
        <f t="shared" si="1773"/>
        <v>A+J=</v>
      </c>
      <c r="AJ3342" s="11">
        <f t="shared" si="1802"/>
        <v>44516</v>
      </c>
      <c r="AQ3342" s="53"/>
      <c r="AR3342" s="53"/>
    </row>
    <row r="3343" spans="1:44" x14ac:dyDescent="0.2">
      <c r="A3343" s="158">
        <f t="shared" si="1797"/>
        <v>44499</v>
      </c>
      <c r="B3343" s="2">
        <f t="shared" si="1781"/>
        <v>267513.11108536826</v>
      </c>
      <c r="C3343" s="2">
        <f t="shared" si="1798"/>
        <v>158151.91445449999</v>
      </c>
      <c r="D3343" s="2">
        <f>SUM(Y3343:Y$3632)</f>
        <v>20095.638261370001</v>
      </c>
      <c r="E3343" s="73">
        <f t="shared" si="1782"/>
        <v>138056.27619312998</v>
      </c>
      <c r="F3343" s="88">
        <f t="shared" si="1775"/>
        <v>5876.05</v>
      </c>
      <c r="G3343" s="3">
        <f>IF(AND(N3343=1,N3342&gt;1),VLOOKUP(A3342,[1]Plan1!$BK$81:$BM$259,3),G3342)</f>
        <v>5944.21</v>
      </c>
      <c r="H3343" s="11">
        <f t="shared" si="1776"/>
        <v>44423</v>
      </c>
      <c r="I3343" s="11">
        <f t="shared" si="1777"/>
        <v>44454</v>
      </c>
      <c r="J3343" s="12">
        <f t="shared" si="1783"/>
        <v>1.159962900247602E-2</v>
      </c>
      <c r="K3343" s="11">
        <f t="shared" si="1799"/>
        <v>44516</v>
      </c>
      <c r="L3343" s="11">
        <f t="shared" si="1784"/>
        <v>44516</v>
      </c>
      <c r="M3343" s="1">
        <f t="shared" si="1770"/>
        <v>21</v>
      </c>
      <c r="N3343" s="1">
        <f t="shared" si="1785"/>
        <v>12</v>
      </c>
      <c r="O3343" s="2">
        <f t="shared" si="1786"/>
        <v>1.00661197</v>
      </c>
      <c r="P3343" s="13">
        <f t="shared" si="1778"/>
        <v>1.0086998700000001</v>
      </c>
      <c r="Q3343" s="13">
        <f t="shared" si="1771"/>
        <v>1.6799745279486096</v>
      </c>
      <c r="R3343" s="2">
        <f t="shared" si="1774"/>
        <v>1.6910824600000001</v>
      </c>
      <c r="S3343" s="2">
        <f t="shared" si="1800"/>
        <v>1.66548502</v>
      </c>
      <c r="T3343" s="2">
        <f t="shared" si="1787"/>
        <v>263399.64440828998</v>
      </c>
      <c r="U3343" s="2">
        <f t="shared" si="1788"/>
        <v>13373.34623028058</v>
      </c>
      <c r="V3343" s="2">
        <f t="shared" si="1789"/>
        <v>95408.270969987701</v>
      </c>
      <c r="W3343" s="2">
        <f t="shared" si="1790"/>
        <v>266933.53165476827</v>
      </c>
      <c r="X3343" s="17">
        <f t="shared" si="1791"/>
        <v>0</v>
      </c>
      <c r="Y3343" s="2">
        <f t="shared" si="1792"/>
        <v>0</v>
      </c>
      <c r="Z3343" s="72">
        <f t="shared" si="1793"/>
        <v>0</v>
      </c>
      <c r="AA3343" s="2">
        <f t="shared" si="1779"/>
        <v>0</v>
      </c>
      <c r="AB3343" s="12">
        <f t="shared" si="1801"/>
        <v>4.6600000000000003E-2</v>
      </c>
      <c r="AC3343" s="17">
        <f t="shared" si="1794"/>
        <v>12</v>
      </c>
      <c r="AD3343" s="17">
        <v>252</v>
      </c>
      <c r="AE3343" s="13">
        <f t="shared" si="1772"/>
        <v>1.00217125</v>
      </c>
      <c r="AF3343" s="2">
        <f t="shared" si="1780"/>
        <v>571.90647792000004</v>
      </c>
      <c r="AG3343" s="2">
        <f t="shared" si="1795"/>
        <v>579.57943060000002</v>
      </c>
      <c r="AH3343" s="3">
        <f t="shared" si="1796"/>
        <v>0</v>
      </c>
      <c r="AI3343" s="4" t="str">
        <f t="shared" si="1773"/>
        <v>A+J=</v>
      </c>
      <c r="AJ3343" s="11">
        <f t="shared" si="1802"/>
        <v>44516</v>
      </c>
      <c r="AQ3343" s="53"/>
      <c r="AR3343" s="53"/>
    </row>
    <row r="3344" spans="1:44" x14ac:dyDescent="0.2">
      <c r="A3344" s="158">
        <f t="shared" si="1797"/>
        <v>44500</v>
      </c>
      <c r="B3344" s="2">
        <f t="shared" si="1781"/>
        <v>267513.11108536826</v>
      </c>
      <c r="C3344" s="2">
        <f t="shared" si="1798"/>
        <v>158151.91445449999</v>
      </c>
      <c r="D3344" s="2">
        <f>SUM(Y3344:Y$3632)</f>
        <v>20095.638261370001</v>
      </c>
      <c r="E3344" s="73">
        <f t="shared" si="1782"/>
        <v>138056.27619312998</v>
      </c>
      <c r="F3344" s="88">
        <f t="shared" si="1775"/>
        <v>5876.05</v>
      </c>
      <c r="G3344" s="3">
        <f>IF(AND(N3344=1,N3343&gt;1),VLOOKUP(A3343,[1]Plan1!$BK$81:$BM$259,3),G3343)</f>
        <v>5944.21</v>
      </c>
      <c r="H3344" s="11">
        <f t="shared" si="1776"/>
        <v>44423</v>
      </c>
      <c r="I3344" s="11">
        <f t="shared" si="1777"/>
        <v>44454</v>
      </c>
      <c r="J3344" s="12">
        <f t="shared" si="1783"/>
        <v>1.159962900247602E-2</v>
      </c>
      <c r="K3344" s="11">
        <f t="shared" si="1799"/>
        <v>44516</v>
      </c>
      <c r="L3344" s="11">
        <f t="shared" si="1784"/>
        <v>44516</v>
      </c>
      <c r="M3344" s="1">
        <f t="shared" si="1770"/>
        <v>21</v>
      </c>
      <c r="N3344" s="1">
        <f t="shared" si="1785"/>
        <v>12</v>
      </c>
      <c r="O3344" s="2">
        <f t="shared" si="1786"/>
        <v>1.00661197</v>
      </c>
      <c r="P3344" s="13">
        <f t="shared" si="1778"/>
        <v>1.0086998700000001</v>
      </c>
      <c r="Q3344" s="13">
        <f t="shared" si="1771"/>
        <v>1.6799745279486096</v>
      </c>
      <c r="R3344" s="2">
        <f t="shared" si="1774"/>
        <v>1.6910824600000001</v>
      </c>
      <c r="S3344" s="2">
        <f t="shared" si="1800"/>
        <v>1.66548502</v>
      </c>
      <c r="T3344" s="2">
        <f t="shared" si="1787"/>
        <v>263399.64440828998</v>
      </c>
      <c r="U3344" s="2">
        <f t="shared" si="1788"/>
        <v>13373.34623028058</v>
      </c>
      <c r="V3344" s="2">
        <f t="shared" si="1789"/>
        <v>95408.270969987701</v>
      </c>
      <c r="W3344" s="2">
        <f t="shared" si="1790"/>
        <v>266933.53165476827</v>
      </c>
      <c r="X3344" s="17">
        <f t="shared" si="1791"/>
        <v>0</v>
      </c>
      <c r="Y3344" s="2">
        <f t="shared" si="1792"/>
        <v>0</v>
      </c>
      <c r="Z3344" s="72">
        <f t="shared" si="1793"/>
        <v>0</v>
      </c>
      <c r="AA3344" s="2">
        <f t="shared" si="1779"/>
        <v>0</v>
      </c>
      <c r="AB3344" s="12">
        <f t="shared" si="1801"/>
        <v>4.6600000000000003E-2</v>
      </c>
      <c r="AC3344" s="17">
        <f t="shared" si="1794"/>
        <v>12</v>
      </c>
      <c r="AD3344" s="17">
        <v>252</v>
      </c>
      <c r="AE3344" s="13">
        <f t="shared" si="1772"/>
        <v>1.00217125</v>
      </c>
      <c r="AF3344" s="2">
        <f t="shared" si="1780"/>
        <v>571.90647792000004</v>
      </c>
      <c r="AG3344" s="2">
        <f t="shared" si="1795"/>
        <v>579.57943060000002</v>
      </c>
      <c r="AH3344" s="3">
        <f t="shared" si="1796"/>
        <v>0</v>
      </c>
      <c r="AI3344" s="4" t="str">
        <f t="shared" si="1773"/>
        <v>A+J=</v>
      </c>
      <c r="AJ3344" s="11">
        <f t="shared" si="1802"/>
        <v>44516</v>
      </c>
      <c r="AQ3344" s="53"/>
      <c r="AR3344" s="53"/>
    </row>
    <row r="3345" spans="1:44" x14ac:dyDescent="0.2">
      <c r="A3345" s="158">
        <f t="shared" si="1797"/>
        <v>44501</v>
      </c>
      <c r="B3345" s="2">
        <f t="shared" si="1781"/>
        <v>267513.11108536826</v>
      </c>
      <c r="C3345" s="2">
        <f t="shared" si="1798"/>
        <v>158151.91445449999</v>
      </c>
      <c r="D3345" s="2">
        <f>SUM(Y3345:Y$3632)</f>
        <v>20095.638261370001</v>
      </c>
      <c r="E3345" s="73">
        <f t="shared" si="1782"/>
        <v>138056.27619312998</v>
      </c>
      <c r="F3345" s="88">
        <f t="shared" si="1775"/>
        <v>5876.05</v>
      </c>
      <c r="G3345" s="3">
        <f>IF(AND(N3345=1,N3344&gt;1),VLOOKUP(A3344,[1]Plan1!$BK$81:$BM$259,3),G3344)</f>
        <v>5944.21</v>
      </c>
      <c r="H3345" s="11">
        <f t="shared" si="1776"/>
        <v>44423</v>
      </c>
      <c r="I3345" s="11">
        <f t="shared" si="1777"/>
        <v>44454</v>
      </c>
      <c r="J3345" s="12">
        <f t="shared" si="1783"/>
        <v>1.159962900247602E-2</v>
      </c>
      <c r="K3345" s="11">
        <f t="shared" si="1799"/>
        <v>44516</v>
      </c>
      <c r="L3345" s="11">
        <f t="shared" si="1784"/>
        <v>44516</v>
      </c>
      <c r="M3345" s="1">
        <f t="shared" si="1770"/>
        <v>21</v>
      </c>
      <c r="N3345" s="1">
        <f t="shared" si="1785"/>
        <v>12</v>
      </c>
      <c r="O3345" s="2">
        <f t="shared" si="1786"/>
        <v>1.00661197</v>
      </c>
      <c r="P3345" s="13">
        <f t="shared" si="1778"/>
        <v>1.0086998700000001</v>
      </c>
      <c r="Q3345" s="13">
        <f t="shared" si="1771"/>
        <v>1.6799745279486096</v>
      </c>
      <c r="R3345" s="2">
        <f t="shared" si="1774"/>
        <v>1.6910824600000001</v>
      </c>
      <c r="S3345" s="2">
        <f t="shared" si="1800"/>
        <v>1.66548502</v>
      </c>
      <c r="T3345" s="2">
        <f t="shared" si="1787"/>
        <v>263399.64440828998</v>
      </c>
      <c r="U3345" s="2">
        <f t="shared" si="1788"/>
        <v>13373.34623028058</v>
      </c>
      <c r="V3345" s="2">
        <f t="shared" si="1789"/>
        <v>95408.270969987701</v>
      </c>
      <c r="W3345" s="2">
        <f t="shared" si="1790"/>
        <v>266933.53165476827</v>
      </c>
      <c r="X3345" s="17">
        <f t="shared" si="1791"/>
        <v>0</v>
      </c>
      <c r="Y3345" s="2">
        <f t="shared" si="1792"/>
        <v>0</v>
      </c>
      <c r="Z3345" s="72">
        <f t="shared" si="1793"/>
        <v>0</v>
      </c>
      <c r="AA3345" s="2">
        <f t="shared" si="1779"/>
        <v>0</v>
      </c>
      <c r="AB3345" s="12">
        <f t="shared" si="1801"/>
        <v>4.6600000000000003E-2</v>
      </c>
      <c r="AC3345" s="17">
        <f t="shared" si="1794"/>
        <v>12</v>
      </c>
      <c r="AD3345" s="17">
        <v>252</v>
      </c>
      <c r="AE3345" s="13">
        <f t="shared" si="1772"/>
        <v>1.00217125</v>
      </c>
      <c r="AF3345" s="2">
        <f t="shared" si="1780"/>
        <v>571.90647792000004</v>
      </c>
      <c r="AG3345" s="2">
        <f t="shared" si="1795"/>
        <v>579.57943060000002</v>
      </c>
      <c r="AH3345" s="3">
        <f t="shared" si="1796"/>
        <v>0</v>
      </c>
      <c r="AI3345" s="4" t="str">
        <f t="shared" si="1773"/>
        <v>A+J=</v>
      </c>
      <c r="AJ3345" s="11">
        <f t="shared" si="1802"/>
        <v>44516</v>
      </c>
      <c r="AQ3345" s="53"/>
      <c r="AR3345" s="53"/>
    </row>
    <row r="3346" spans="1:44" x14ac:dyDescent="0.2">
      <c r="A3346" s="158">
        <f t="shared" si="1797"/>
        <v>44502</v>
      </c>
      <c r="B3346" s="2">
        <f t="shared" si="1781"/>
        <v>267690.0193129562</v>
      </c>
      <c r="C3346" s="2">
        <f t="shared" si="1798"/>
        <v>158151.91445449999</v>
      </c>
      <c r="D3346" s="2">
        <f>SUM(Y3346:Y$3632)</f>
        <v>20095.638261370001</v>
      </c>
      <c r="E3346" s="73">
        <f t="shared" si="1782"/>
        <v>138056.27619312998</v>
      </c>
      <c r="F3346" s="88">
        <f t="shared" si="1775"/>
        <v>5876.05</v>
      </c>
      <c r="G3346" s="3">
        <f>IF(AND(N3346=1,N3345&gt;1),VLOOKUP(A3345,[1]Plan1!$BK$81:$BM$259,3),G3345)</f>
        <v>5944.21</v>
      </c>
      <c r="H3346" s="11">
        <f t="shared" si="1776"/>
        <v>44423</v>
      </c>
      <c r="I3346" s="11">
        <f t="shared" si="1777"/>
        <v>44454</v>
      </c>
      <c r="J3346" s="12">
        <f t="shared" si="1783"/>
        <v>1.159962900247602E-2</v>
      </c>
      <c r="K3346" s="11">
        <f t="shared" si="1799"/>
        <v>44516</v>
      </c>
      <c r="L3346" s="11">
        <f t="shared" si="1784"/>
        <v>44516</v>
      </c>
      <c r="M3346" s="1">
        <f t="shared" si="1770"/>
        <v>21</v>
      </c>
      <c r="N3346" s="1">
        <f t="shared" si="1785"/>
        <v>13</v>
      </c>
      <c r="O3346" s="2">
        <f t="shared" si="1786"/>
        <v>1.00716494</v>
      </c>
      <c r="P3346" s="13">
        <f t="shared" si="1778"/>
        <v>1.0086998700000001</v>
      </c>
      <c r="Q3346" s="13">
        <f t="shared" si="1771"/>
        <v>1.6799745279486096</v>
      </c>
      <c r="R3346" s="2">
        <f t="shared" si="1774"/>
        <v>1.6920114399999999</v>
      </c>
      <c r="S3346" s="2">
        <f t="shared" si="1800"/>
        <v>1.66548502</v>
      </c>
      <c r="T3346" s="2">
        <f t="shared" si="1787"/>
        <v>263399.64440828998</v>
      </c>
      <c r="U3346" s="2">
        <f t="shared" si="1788"/>
        <v>13373.34623028058</v>
      </c>
      <c r="V3346" s="2">
        <f t="shared" si="1789"/>
        <v>95536.522489445575</v>
      </c>
      <c r="W3346" s="2">
        <f t="shared" si="1790"/>
        <v>267061.78317422618</v>
      </c>
      <c r="X3346" s="17">
        <f t="shared" si="1791"/>
        <v>0</v>
      </c>
      <c r="Y3346" s="2">
        <f t="shared" si="1792"/>
        <v>0</v>
      </c>
      <c r="Z3346" s="72">
        <f t="shared" si="1793"/>
        <v>0</v>
      </c>
      <c r="AA3346" s="2">
        <f t="shared" si="1779"/>
        <v>0</v>
      </c>
      <c r="AB3346" s="12">
        <f t="shared" si="1801"/>
        <v>4.6600000000000003E-2</v>
      </c>
      <c r="AC3346" s="17">
        <f t="shared" si="1794"/>
        <v>13</v>
      </c>
      <c r="AD3346" s="17">
        <v>252</v>
      </c>
      <c r="AE3346" s="13">
        <f t="shared" si="1772"/>
        <v>1.0023523999999999</v>
      </c>
      <c r="AF3346" s="2">
        <f t="shared" si="1780"/>
        <v>619.62132350000002</v>
      </c>
      <c r="AG3346" s="2">
        <f t="shared" si="1795"/>
        <v>628.23613872999999</v>
      </c>
      <c r="AH3346" s="3">
        <f t="shared" si="1796"/>
        <v>0</v>
      </c>
      <c r="AI3346" s="4" t="str">
        <f t="shared" si="1773"/>
        <v>A+J=</v>
      </c>
      <c r="AJ3346" s="11">
        <f t="shared" si="1802"/>
        <v>44516</v>
      </c>
      <c r="AQ3346" s="53"/>
      <c r="AR3346" s="53"/>
    </row>
    <row r="3347" spans="1:44" x14ac:dyDescent="0.2">
      <c r="A3347" s="158">
        <f t="shared" si="1797"/>
        <v>44503</v>
      </c>
      <c r="B3347" s="2">
        <f t="shared" si="1781"/>
        <v>267690.0193129562</v>
      </c>
      <c r="C3347" s="2">
        <f t="shared" si="1798"/>
        <v>158151.91445449999</v>
      </c>
      <c r="D3347" s="2">
        <f>SUM(Y3347:Y$3632)</f>
        <v>20095.638261370001</v>
      </c>
      <c r="E3347" s="73">
        <f t="shared" si="1782"/>
        <v>138056.27619312998</v>
      </c>
      <c r="F3347" s="88">
        <f t="shared" si="1775"/>
        <v>5876.05</v>
      </c>
      <c r="G3347" s="3">
        <f>IF(AND(N3347=1,N3346&gt;1),VLOOKUP(A3346,[1]Plan1!$BK$81:$BM$259,3),G3346)</f>
        <v>5944.21</v>
      </c>
      <c r="H3347" s="11">
        <f t="shared" si="1776"/>
        <v>44423</v>
      </c>
      <c r="I3347" s="11">
        <f t="shared" si="1777"/>
        <v>44454</v>
      </c>
      <c r="J3347" s="12">
        <f t="shared" si="1783"/>
        <v>1.159962900247602E-2</v>
      </c>
      <c r="K3347" s="11">
        <f t="shared" si="1799"/>
        <v>44516</v>
      </c>
      <c r="L3347" s="11">
        <f t="shared" si="1784"/>
        <v>44516</v>
      </c>
      <c r="M3347" s="1">
        <f t="shared" si="1770"/>
        <v>21</v>
      </c>
      <c r="N3347" s="1">
        <f t="shared" si="1785"/>
        <v>13</v>
      </c>
      <c r="O3347" s="2">
        <f t="shared" si="1786"/>
        <v>1.00716494</v>
      </c>
      <c r="P3347" s="13">
        <f t="shared" si="1778"/>
        <v>1.0086998700000001</v>
      </c>
      <c r="Q3347" s="13">
        <f t="shared" si="1771"/>
        <v>1.6799745279486096</v>
      </c>
      <c r="R3347" s="2">
        <f t="shared" si="1774"/>
        <v>1.6920114399999999</v>
      </c>
      <c r="S3347" s="2">
        <f t="shared" si="1800"/>
        <v>1.66548502</v>
      </c>
      <c r="T3347" s="2">
        <f t="shared" si="1787"/>
        <v>263399.64440828998</v>
      </c>
      <c r="U3347" s="2">
        <f t="shared" si="1788"/>
        <v>13373.34623028058</v>
      </c>
      <c r="V3347" s="2">
        <f t="shared" si="1789"/>
        <v>95536.522489445575</v>
      </c>
      <c r="W3347" s="2">
        <f t="shared" si="1790"/>
        <v>267061.78317422618</v>
      </c>
      <c r="X3347" s="17">
        <f t="shared" si="1791"/>
        <v>0</v>
      </c>
      <c r="Y3347" s="2">
        <f t="shared" si="1792"/>
        <v>0</v>
      </c>
      <c r="Z3347" s="72">
        <f t="shared" si="1793"/>
        <v>0</v>
      </c>
      <c r="AA3347" s="2">
        <f t="shared" si="1779"/>
        <v>0</v>
      </c>
      <c r="AB3347" s="12">
        <f t="shared" si="1801"/>
        <v>4.6600000000000003E-2</v>
      </c>
      <c r="AC3347" s="17">
        <f t="shared" si="1794"/>
        <v>13</v>
      </c>
      <c r="AD3347" s="17">
        <v>252</v>
      </c>
      <c r="AE3347" s="13">
        <f t="shared" si="1772"/>
        <v>1.0023523999999999</v>
      </c>
      <c r="AF3347" s="2">
        <f t="shared" si="1780"/>
        <v>619.62132350000002</v>
      </c>
      <c r="AG3347" s="2">
        <f t="shared" si="1795"/>
        <v>628.23613872999999</v>
      </c>
      <c r="AH3347" s="3">
        <f t="shared" si="1796"/>
        <v>0</v>
      </c>
      <c r="AI3347" s="4" t="str">
        <f t="shared" si="1773"/>
        <v>A+J=</v>
      </c>
      <c r="AJ3347" s="11">
        <f t="shared" si="1802"/>
        <v>44516</v>
      </c>
      <c r="AQ3347" s="53"/>
      <c r="AR3347" s="53"/>
    </row>
    <row r="3348" spans="1:44" x14ac:dyDescent="0.2">
      <c r="A3348" s="158">
        <f t="shared" si="1797"/>
        <v>44504</v>
      </c>
      <c r="B3348" s="2">
        <f t="shared" si="1781"/>
        <v>267867.05202637217</v>
      </c>
      <c r="C3348" s="2">
        <f t="shared" si="1798"/>
        <v>158151.91445449999</v>
      </c>
      <c r="D3348" s="2">
        <f>SUM(Y3348:Y$3632)</f>
        <v>20095.638261370001</v>
      </c>
      <c r="E3348" s="73">
        <f t="shared" si="1782"/>
        <v>138056.27619312998</v>
      </c>
      <c r="F3348" s="88">
        <f t="shared" si="1775"/>
        <v>5876.05</v>
      </c>
      <c r="G3348" s="3">
        <f>IF(AND(N3348=1,N3347&gt;1),VLOOKUP(A3347,[1]Plan1!$BK$81:$BM$259,3),G3347)</f>
        <v>5944.21</v>
      </c>
      <c r="H3348" s="11">
        <f t="shared" si="1776"/>
        <v>44423</v>
      </c>
      <c r="I3348" s="11">
        <f t="shared" si="1777"/>
        <v>44454</v>
      </c>
      <c r="J3348" s="12">
        <f t="shared" si="1783"/>
        <v>1.159962900247602E-2</v>
      </c>
      <c r="K3348" s="11">
        <f t="shared" si="1799"/>
        <v>44516</v>
      </c>
      <c r="L3348" s="11">
        <f t="shared" si="1784"/>
        <v>44516</v>
      </c>
      <c r="M3348" s="1">
        <f t="shared" si="1770"/>
        <v>21</v>
      </c>
      <c r="N3348" s="1">
        <f t="shared" si="1785"/>
        <v>14</v>
      </c>
      <c r="O3348" s="2">
        <f t="shared" si="1786"/>
        <v>1.0077182099999999</v>
      </c>
      <c r="P3348" s="13">
        <f t="shared" si="1778"/>
        <v>1.0086998700000001</v>
      </c>
      <c r="Q3348" s="13">
        <f t="shared" si="1771"/>
        <v>1.6799745279486096</v>
      </c>
      <c r="R3348" s="2">
        <f t="shared" si="1774"/>
        <v>1.6929409200000001</v>
      </c>
      <c r="S3348" s="2">
        <f t="shared" si="1800"/>
        <v>1.66548502</v>
      </c>
      <c r="T3348" s="2">
        <f t="shared" si="1787"/>
        <v>263399.64440828998</v>
      </c>
      <c r="U3348" s="2">
        <f t="shared" si="1788"/>
        <v>13373.34623028058</v>
      </c>
      <c r="V3348" s="2">
        <f t="shared" si="1789"/>
        <v>95664.843037041588</v>
      </c>
      <c r="W3348" s="2">
        <f t="shared" si="1790"/>
        <v>267190.10372182215</v>
      </c>
      <c r="X3348" s="17">
        <f t="shared" si="1791"/>
        <v>0</v>
      </c>
      <c r="Y3348" s="2">
        <f t="shared" si="1792"/>
        <v>0</v>
      </c>
      <c r="Z3348" s="72">
        <f t="shared" si="1793"/>
        <v>0</v>
      </c>
      <c r="AA3348" s="2">
        <f t="shared" si="1779"/>
        <v>0</v>
      </c>
      <c r="AB3348" s="12">
        <f t="shared" si="1801"/>
        <v>4.6600000000000003E-2</v>
      </c>
      <c r="AC3348" s="17">
        <f t="shared" si="1794"/>
        <v>14</v>
      </c>
      <c r="AD3348" s="17">
        <v>252</v>
      </c>
      <c r="AE3348" s="13">
        <f t="shared" si="1772"/>
        <v>1.002533583</v>
      </c>
      <c r="AF3348" s="2">
        <f t="shared" si="1780"/>
        <v>667.34486127000002</v>
      </c>
      <c r="AG3348" s="2">
        <f t="shared" si="1795"/>
        <v>676.94830454999999</v>
      </c>
      <c r="AH3348" s="3">
        <f t="shared" si="1796"/>
        <v>0</v>
      </c>
      <c r="AI3348" s="4" t="str">
        <f t="shared" si="1773"/>
        <v>A+J=</v>
      </c>
      <c r="AJ3348" s="11">
        <f t="shared" si="1802"/>
        <v>44516</v>
      </c>
      <c r="AQ3348" s="53"/>
      <c r="AR3348" s="53"/>
    </row>
    <row r="3349" spans="1:44" x14ac:dyDescent="0.2">
      <c r="A3349" s="158">
        <f t="shared" si="1797"/>
        <v>44505</v>
      </c>
      <c r="B3349" s="2">
        <f t="shared" si="1781"/>
        <v>268044.20900851622</v>
      </c>
      <c r="C3349" s="2">
        <f t="shared" si="1798"/>
        <v>158151.91445449999</v>
      </c>
      <c r="D3349" s="2">
        <f>SUM(Y3349:Y$3632)</f>
        <v>20095.638261370001</v>
      </c>
      <c r="E3349" s="73">
        <f t="shared" si="1782"/>
        <v>138056.27619312998</v>
      </c>
      <c r="F3349" s="88">
        <f t="shared" si="1775"/>
        <v>5876.05</v>
      </c>
      <c r="G3349" s="3">
        <f>IF(AND(N3349=1,N3348&gt;1),VLOOKUP(A3348,[1]Plan1!$BK$81:$BM$259,3),G3348)</f>
        <v>5944.21</v>
      </c>
      <c r="H3349" s="11">
        <f t="shared" si="1776"/>
        <v>44423</v>
      </c>
      <c r="I3349" s="11">
        <f t="shared" si="1777"/>
        <v>44454</v>
      </c>
      <c r="J3349" s="12">
        <f t="shared" si="1783"/>
        <v>1.159962900247602E-2</v>
      </c>
      <c r="K3349" s="11">
        <f t="shared" si="1799"/>
        <v>44516</v>
      </c>
      <c r="L3349" s="11">
        <f t="shared" si="1784"/>
        <v>44516</v>
      </c>
      <c r="M3349" s="1">
        <f t="shared" si="1770"/>
        <v>21</v>
      </c>
      <c r="N3349" s="1">
        <f t="shared" si="1785"/>
        <v>15</v>
      </c>
      <c r="O3349" s="2">
        <f t="shared" si="1786"/>
        <v>1.0082717800000001</v>
      </c>
      <c r="P3349" s="13">
        <f t="shared" si="1778"/>
        <v>1.0086998700000001</v>
      </c>
      <c r="Q3349" s="13">
        <f t="shared" si="1771"/>
        <v>1.6799745279486096</v>
      </c>
      <c r="R3349" s="2">
        <f t="shared" si="1774"/>
        <v>1.6938709000000001</v>
      </c>
      <c r="S3349" s="2">
        <f t="shared" si="1800"/>
        <v>1.66548502</v>
      </c>
      <c r="T3349" s="2">
        <f t="shared" si="1787"/>
        <v>263399.64440828998</v>
      </c>
      <c r="U3349" s="2">
        <f t="shared" si="1788"/>
        <v>13373.34623028058</v>
      </c>
      <c r="V3349" s="2">
        <f t="shared" si="1789"/>
        <v>95793.232612775682</v>
      </c>
      <c r="W3349" s="2">
        <f t="shared" si="1790"/>
        <v>267318.49329755624</v>
      </c>
      <c r="X3349" s="17">
        <f t="shared" si="1791"/>
        <v>0</v>
      </c>
      <c r="Y3349" s="2">
        <f t="shared" si="1792"/>
        <v>0</v>
      </c>
      <c r="Z3349" s="72">
        <f t="shared" si="1793"/>
        <v>0</v>
      </c>
      <c r="AA3349" s="2">
        <f t="shared" si="1779"/>
        <v>0</v>
      </c>
      <c r="AB3349" s="12">
        <f t="shared" si="1801"/>
        <v>4.6600000000000003E-2</v>
      </c>
      <c r="AC3349" s="17">
        <f t="shared" si="1794"/>
        <v>15</v>
      </c>
      <c r="AD3349" s="17">
        <v>252</v>
      </c>
      <c r="AE3349" s="13">
        <f t="shared" si="1772"/>
        <v>1.002714798</v>
      </c>
      <c r="AF3349" s="2">
        <f t="shared" si="1780"/>
        <v>715.07682783999996</v>
      </c>
      <c r="AG3349" s="2">
        <f t="shared" si="1795"/>
        <v>725.71571096000002</v>
      </c>
      <c r="AH3349" s="3">
        <f t="shared" si="1796"/>
        <v>0</v>
      </c>
      <c r="AI3349" s="4" t="str">
        <f t="shared" si="1773"/>
        <v>A+J=</v>
      </c>
      <c r="AJ3349" s="11">
        <f t="shared" si="1802"/>
        <v>44516</v>
      </c>
      <c r="AQ3349" s="53"/>
      <c r="AR3349" s="53"/>
    </row>
    <row r="3350" spans="1:44" x14ac:dyDescent="0.2">
      <c r="A3350" s="158">
        <f t="shared" si="1797"/>
        <v>44506</v>
      </c>
      <c r="B3350" s="2">
        <f t="shared" si="1781"/>
        <v>268221.49499781668</v>
      </c>
      <c r="C3350" s="2">
        <f t="shared" si="1798"/>
        <v>158151.91445449999</v>
      </c>
      <c r="D3350" s="2">
        <f>SUM(Y3350:Y$3632)</f>
        <v>20095.638261370001</v>
      </c>
      <c r="E3350" s="73">
        <f t="shared" si="1782"/>
        <v>138056.27619312998</v>
      </c>
      <c r="F3350" s="88">
        <f t="shared" si="1775"/>
        <v>5876.05</v>
      </c>
      <c r="G3350" s="3">
        <f>IF(AND(N3350=1,N3349&gt;1),VLOOKUP(A3349,[1]Plan1!$BK$81:$BM$259,3),G3349)</f>
        <v>5944.21</v>
      </c>
      <c r="H3350" s="11">
        <f t="shared" si="1776"/>
        <v>44423</v>
      </c>
      <c r="I3350" s="11">
        <f t="shared" si="1777"/>
        <v>44454</v>
      </c>
      <c r="J3350" s="12">
        <f t="shared" si="1783"/>
        <v>1.159962900247602E-2</v>
      </c>
      <c r="K3350" s="11">
        <f t="shared" si="1799"/>
        <v>44516</v>
      </c>
      <c r="L3350" s="11">
        <f t="shared" si="1784"/>
        <v>44516</v>
      </c>
      <c r="M3350" s="1">
        <f t="shared" si="1770"/>
        <v>21</v>
      </c>
      <c r="N3350" s="1">
        <f t="shared" si="1785"/>
        <v>16</v>
      </c>
      <c r="O3350" s="2">
        <f t="shared" si="1786"/>
        <v>1.0088256600000001</v>
      </c>
      <c r="P3350" s="13">
        <f t="shared" si="1778"/>
        <v>1.0086998700000001</v>
      </c>
      <c r="Q3350" s="13">
        <f t="shared" si="1771"/>
        <v>1.6799745279486096</v>
      </c>
      <c r="R3350" s="2">
        <f t="shared" si="1774"/>
        <v>1.69480141</v>
      </c>
      <c r="S3350" s="2">
        <f t="shared" si="1800"/>
        <v>1.66548502</v>
      </c>
      <c r="T3350" s="2">
        <f t="shared" si="1787"/>
        <v>263399.64440828998</v>
      </c>
      <c r="U3350" s="2">
        <f t="shared" si="1788"/>
        <v>13373.34623028058</v>
      </c>
      <c r="V3350" s="2">
        <f t="shared" si="1789"/>
        <v>95921.695358336132</v>
      </c>
      <c r="W3350" s="2">
        <f t="shared" si="1790"/>
        <v>267446.95604311669</v>
      </c>
      <c r="X3350" s="17">
        <f t="shared" si="1791"/>
        <v>0</v>
      </c>
      <c r="Y3350" s="2">
        <f t="shared" si="1792"/>
        <v>0</v>
      </c>
      <c r="Z3350" s="72">
        <f t="shared" si="1793"/>
        <v>0</v>
      </c>
      <c r="AA3350" s="2">
        <f t="shared" si="1779"/>
        <v>0</v>
      </c>
      <c r="AB3350" s="12">
        <f t="shared" si="1801"/>
        <v>4.6600000000000003E-2</v>
      </c>
      <c r="AC3350" s="17">
        <f t="shared" si="1794"/>
        <v>16</v>
      </c>
      <c r="AD3350" s="17">
        <v>252</v>
      </c>
      <c r="AE3350" s="13">
        <f t="shared" si="1772"/>
        <v>1.0028960469999999</v>
      </c>
      <c r="AF3350" s="2">
        <f t="shared" si="1780"/>
        <v>762.81774998000003</v>
      </c>
      <c r="AG3350" s="2">
        <f t="shared" si="1795"/>
        <v>774.53895469999998</v>
      </c>
      <c r="AH3350" s="3">
        <f t="shared" si="1796"/>
        <v>0</v>
      </c>
      <c r="AI3350" s="4" t="str">
        <f t="shared" si="1773"/>
        <v>A+J=</v>
      </c>
      <c r="AJ3350" s="11">
        <f t="shared" si="1802"/>
        <v>44516</v>
      </c>
      <c r="AQ3350" s="53"/>
      <c r="AR3350" s="53"/>
    </row>
    <row r="3351" spans="1:44" x14ac:dyDescent="0.2">
      <c r="A3351" s="158">
        <f t="shared" si="1797"/>
        <v>44507</v>
      </c>
      <c r="B3351" s="2">
        <f t="shared" si="1781"/>
        <v>268221.49499781668</v>
      </c>
      <c r="C3351" s="2">
        <f t="shared" si="1798"/>
        <v>158151.91445449999</v>
      </c>
      <c r="D3351" s="2">
        <f>SUM(Y3351:Y$3632)</f>
        <v>20095.638261370001</v>
      </c>
      <c r="E3351" s="73">
        <f t="shared" si="1782"/>
        <v>138056.27619312998</v>
      </c>
      <c r="F3351" s="88">
        <f t="shared" si="1775"/>
        <v>5876.05</v>
      </c>
      <c r="G3351" s="3">
        <f>IF(AND(N3351=1,N3350&gt;1),VLOOKUP(A3350,[1]Plan1!$BK$81:$BM$259,3),G3350)</f>
        <v>5944.21</v>
      </c>
      <c r="H3351" s="11">
        <f t="shared" si="1776"/>
        <v>44423</v>
      </c>
      <c r="I3351" s="11">
        <f t="shared" si="1777"/>
        <v>44454</v>
      </c>
      <c r="J3351" s="12">
        <f t="shared" si="1783"/>
        <v>1.159962900247602E-2</v>
      </c>
      <c r="K3351" s="11">
        <f t="shared" si="1799"/>
        <v>44516</v>
      </c>
      <c r="L3351" s="11">
        <f t="shared" si="1784"/>
        <v>44516</v>
      </c>
      <c r="M3351" s="1">
        <f t="shared" ref="M3351:M3414" si="1803">IF(L3351=L3350,M3350,NETWORKDAYS(L3350,L3351,$AN$194:$AN$348)-1)</f>
        <v>21</v>
      </c>
      <c r="N3351" s="1">
        <f t="shared" si="1785"/>
        <v>16</v>
      </c>
      <c r="O3351" s="2">
        <f t="shared" si="1786"/>
        <v>1.0088256600000001</v>
      </c>
      <c r="P3351" s="13">
        <f t="shared" si="1778"/>
        <v>1.0086998700000001</v>
      </c>
      <c r="Q3351" s="13">
        <f t="shared" si="1771"/>
        <v>1.6799745279486096</v>
      </c>
      <c r="R3351" s="2">
        <f t="shared" si="1774"/>
        <v>1.69480141</v>
      </c>
      <c r="S3351" s="2">
        <f t="shared" si="1800"/>
        <v>1.66548502</v>
      </c>
      <c r="T3351" s="2">
        <f t="shared" si="1787"/>
        <v>263399.64440828998</v>
      </c>
      <c r="U3351" s="2">
        <f t="shared" si="1788"/>
        <v>13373.34623028058</v>
      </c>
      <c r="V3351" s="2">
        <f t="shared" si="1789"/>
        <v>95921.695358336132</v>
      </c>
      <c r="W3351" s="2">
        <f t="shared" si="1790"/>
        <v>267446.95604311669</v>
      </c>
      <c r="X3351" s="17">
        <f t="shared" si="1791"/>
        <v>0</v>
      </c>
      <c r="Y3351" s="2">
        <f t="shared" si="1792"/>
        <v>0</v>
      </c>
      <c r="Z3351" s="72">
        <f t="shared" si="1793"/>
        <v>0</v>
      </c>
      <c r="AA3351" s="2">
        <f t="shared" si="1779"/>
        <v>0</v>
      </c>
      <c r="AB3351" s="12">
        <f t="shared" si="1801"/>
        <v>4.6600000000000003E-2</v>
      </c>
      <c r="AC3351" s="17">
        <f t="shared" si="1794"/>
        <v>16</v>
      </c>
      <c r="AD3351" s="17">
        <v>252</v>
      </c>
      <c r="AE3351" s="13">
        <f t="shared" si="1772"/>
        <v>1.0028960469999999</v>
      </c>
      <c r="AF3351" s="2">
        <f t="shared" si="1780"/>
        <v>762.81774998000003</v>
      </c>
      <c r="AG3351" s="2">
        <f t="shared" si="1795"/>
        <v>774.53895469999998</v>
      </c>
      <c r="AH3351" s="3">
        <f t="shared" si="1796"/>
        <v>0</v>
      </c>
      <c r="AI3351" s="4" t="str">
        <f t="shared" si="1773"/>
        <v>A+J=</v>
      </c>
      <c r="AJ3351" s="11">
        <f t="shared" si="1802"/>
        <v>44516</v>
      </c>
      <c r="AQ3351" s="53"/>
      <c r="AR3351" s="53"/>
    </row>
    <row r="3352" spans="1:44" x14ac:dyDescent="0.2">
      <c r="A3352" s="158">
        <f t="shared" si="1797"/>
        <v>44508</v>
      </c>
      <c r="B3352" s="2">
        <f t="shared" si="1781"/>
        <v>268221.49499781668</v>
      </c>
      <c r="C3352" s="2">
        <f t="shared" si="1798"/>
        <v>158151.91445449999</v>
      </c>
      <c r="D3352" s="2">
        <f>SUM(Y3352:Y$3632)</f>
        <v>20095.638261370001</v>
      </c>
      <c r="E3352" s="73">
        <f t="shared" si="1782"/>
        <v>138056.27619312998</v>
      </c>
      <c r="F3352" s="88">
        <f t="shared" si="1775"/>
        <v>5876.05</v>
      </c>
      <c r="G3352" s="3">
        <f>IF(AND(N3352=1,N3351&gt;1),VLOOKUP(A3351,[1]Plan1!$BK$81:$BM$259,3),G3351)</f>
        <v>5944.21</v>
      </c>
      <c r="H3352" s="11">
        <f t="shared" si="1776"/>
        <v>44423</v>
      </c>
      <c r="I3352" s="11">
        <f t="shared" si="1777"/>
        <v>44454</v>
      </c>
      <c r="J3352" s="12">
        <f t="shared" si="1783"/>
        <v>1.159962900247602E-2</v>
      </c>
      <c r="K3352" s="11">
        <f t="shared" si="1799"/>
        <v>44516</v>
      </c>
      <c r="L3352" s="11">
        <f t="shared" si="1784"/>
        <v>44516</v>
      </c>
      <c r="M3352" s="1">
        <f t="shared" si="1803"/>
        <v>21</v>
      </c>
      <c r="N3352" s="1">
        <f t="shared" si="1785"/>
        <v>16</v>
      </c>
      <c r="O3352" s="2">
        <f t="shared" si="1786"/>
        <v>1.0088256600000001</v>
      </c>
      <c r="P3352" s="13">
        <f t="shared" si="1778"/>
        <v>1.0086998700000001</v>
      </c>
      <c r="Q3352" s="13">
        <f t="shared" si="1771"/>
        <v>1.6799745279486096</v>
      </c>
      <c r="R3352" s="2">
        <f t="shared" si="1774"/>
        <v>1.69480141</v>
      </c>
      <c r="S3352" s="2">
        <f t="shared" si="1800"/>
        <v>1.66548502</v>
      </c>
      <c r="T3352" s="2">
        <f t="shared" si="1787"/>
        <v>263399.64440828998</v>
      </c>
      <c r="U3352" s="2">
        <f t="shared" si="1788"/>
        <v>13373.34623028058</v>
      </c>
      <c r="V3352" s="2">
        <f t="shared" si="1789"/>
        <v>95921.695358336132</v>
      </c>
      <c r="W3352" s="2">
        <f t="shared" si="1790"/>
        <v>267446.95604311669</v>
      </c>
      <c r="X3352" s="17">
        <f t="shared" si="1791"/>
        <v>0</v>
      </c>
      <c r="Y3352" s="2">
        <f t="shared" si="1792"/>
        <v>0</v>
      </c>
      <c r="Z3352" s="72">
        <f t="shared" si="1793"/>
        <v>0</v>
      </c>
      <c r="AA3352" s="2">
        <f t="shared" si="1779"/>
        <v>0</v>
      </c>
      <c r="AB3352" s="12">
        <f t="shared" si="1801"/>
        <v>4.6600000000000003E-2</v>
      </c>
      <c r="AC3352" s="17">
        <f t="shared" si="1794"/>
        <v>16</v>
      </c>
      <c r="AD3352" s="17">
        <v>252</v>
      </c>
      <c r="AE3352" s="13">
        <f t="shared" si="1772"/>
        <v>1.0028960469999999</v>
      </c>
      <c r="AF3352" s="2">
        <f t="shared" si="1780"/>
        <v>762.81774998000003</v>
      </c>
      <c r="AG3352" s="2">
        <f t="shared" si="1795"/>
        <v>774.53895469999998</v>
      </c>
      <c r="AH3352" s="3">
        <f t="shared" si="1796"/>
        <v>0</v>
      </c>
      <c r="AI3352" s="4" t="str">
        <f t="shared" si="1773"/>
        <v>A+J=</v>
      </c>
      <c r="AJ3352" s="11">
        <f t="shared" si="1802"/>
        <v>44516</v>
      </c>
      <c r="AQ3352" s="53"/>
      <c r="AR3352" s="53"/>
    </row>
    <row r="3353" spans="1:44" x14ac:dyDescent="0.2">
      <c r="A3353" s="158">
        <f t="shared" si="1797"/>
        <v>44509</v>
      </c>
      <c r="B3353" s="2">
        <f t="shared" si="1781"/>
        <v>268398.90535758529</v>
      </c>
      <c r="C3353" s="2">
        <f t="shared" si="1798"/>
        <v>158151.91445449999</v>
      </c>
      <c r="D3353" s="2">
        <f>SUM(Y3353:Y$3632)</f>
        <v>20095.638261370001</v>
      </c>
      <c r="E3353" s="73">
        <f t="shared" si="1782"/>
        <v>138056.27619312998</v>
      </c>
      <c r="F3353" s="88">
        <f t="shared" si="1775"/>
        <v>5876.05</v>
      </c>
      <c r="G3353" s="3">
        <f>IF(AND(N3353=1,N3352&gt;1),VLOOKUP(A3352,[1]Plan1!$BK$81:$BM$259,3),G3352)</f>
        <v>5944.21</v>
      </c>
      <c r="H3353" s="11">
        <f t="shared" si="1776"/>
        <v>44423</v>
      </c>
      <c r="I3353" s="11">
        <f t="shared" si="1777"/>
        <v>44454</v>
      </c>
      <c r="J3353" s="12">
        <f t="shared" si="1783"/>
        <v>1.159962900247602E-2</v>
      </c>
      <c r="K3353" s="11">
        <f t="shared" si="1799"/>
        <v>44516</v>
      </c>
      <c r="L3353" s="11">
        <f t="shared" si="1784"/>
        <v>44516</v>
      </c>
      <c r="M3353" s="1">
        <f t="shared" si="1803"/>
        <v>21</v>
      </c>
      <c r="N3353" s="1">
        <f t="shared" si="1785"/>
        <v>17</v>
      </c>
      <c r="O3353" s="2">
        <f t="shared" si="1786"/>
        <v>1.00937984</v>
      </c>
      <c r="P3353" s="13">
        <f t="shared" si="1778"/>
        <v>1.0086998700000001</v>
      </c>
      <c r="Q3353" s="13">
        <f t="shared" si="1771"/>
        <v>1.6799745279486096</v>
      </c>
      <c r="R3353" s="2">
        <f t="shared" si="1774"/>
        <v>1.6957324199999999</v>
      </c>
      <c r="S3353" s="2">
        <f t="shared" si="1800"/>
        <v>1.66548502</v>
      </c>
      <c r="T3353" s="2">
        <f t="shared" si="1787"/>
        <v>263399.64440828998</v>
      </c>
      <c r="U3353" s="2">
        <f t="shared" si="1788"/>
        <v>13373.34623028058</v>
      </c>
      <c r="V3353" s="2">
        <f t="shared" si="1789"/>
        <v>96050.227132034692</v>
      </c>
      <c r="W3353" s="2">
        <f t="shared" si="1790"/>
        <v>267575.48781681526</v>
      </c>
      <c r="X3353" s="17">
        <f t="shared" si="1791"/>
        <v>0</v>
      </c>
      <c r="Y3353" s="2">
        <f t="shared" si="1792"/>
        <v>0</v>
      </c>
      <c r="Z3353" s="72">
        <f t="shared" si="1793"/>
        <v>0</v>
      </c>
      <c r="AA3353" s="2">
        <f t="shared" si="1779"/>
        <v>0</v>
      </c>
      <c r="AB3353" s="12">
        <f t="shared" si="1801"/>
        <v>4.6600000000000003E-2</v>
      </c>
      <c r="AC3353" s="17">
        <f t="shared" si="1794"/>
        <v>17</v>
      </c>
      <c r="AD3353" s="17">
        <v>252</v>
      </c>
      <c r="AE3353" s="13">
        <f t="shared" si="1772"/>
        <v>1.003077328</v>
      </c>
      <c r="AF3353" s="2">
        <f t="shared" si="1780"/>
        <v>810.56710092000003</v>
      </c>
      <c r="AG3353" s="2">
        <f t="shared" si="1795"/>
        <v>823.41754076999996</v>
      </c>
      <c r="AH3353" s="3">
        <f t="shared" si="1796"/>
        <v>0</v>
      </c>
      <c r="AI3353" s="4" t="str">
        <f t="shared" si="1773"/>
        <v>A+J=</v>
      </c>
      <c r="AJ3353" s="11">
        <f t="shared" si="1802"/>
        <v>44516</v>
      </c>
      <c r="AQ3353" s="53"/>
      <c r="AR3353" s="53"/>
    </row>
    <row r="3354" spans="1:44" x14ac:dyDescent="0.2">
      <c r="A3354" s="158">
        <f t="shared" si="1797"/>
        <v>44510</v>
      </c>
      <c r="B3354" s="2">
        <f t="shared" si="1781"/>
        <v>268576.44179045473</v>
      </c>
      <c r="C3354" s="2">
        <f t="shared" si="1798"/>
        <v>158151.91445449999</v>
      </c>
      <c r="D3354" s="2">
        <f>SUM(Y3354:Y$3632)</f>
        <v>20095.638261370001</v>
      </c>
      <c r="E3354" s="73">
        <f t="shared" si="1782"/>
        <v>138056.27619312998</v>
      </c>
      <c r="F3354" s="88">
        <f t="shared" si="1775"/>
        <v>5876.05</v>
      </c>
      <c r="G3354" s="3">
        <f>IF(AND(N3354=1,N3353&gt;1),VLOOKUP(A3353,[1]Plan1!$BK$81:$BM$259,3),G3353)</f>
        <v>5944.21</v>
      </c>
      <c r="H3354" s="11">
        <f t="shared" si="1776"/>
        <v>44423</v>
      </c>
      <c r="I3354" s="11">
        <f t="shared" si="1777"/>
        <v>44454</v>
      </c>
      <c r="J3354" s="12">
        <f t="shared" si="1783"/>
        <v>1.159962900247602E-2</v>
      </c>
      <c r="K3354" s="11">
        <f t="shared" si="1799"/>
        <v>44516</v>
      </c>
      <c r="L3354" s="11">
        <f t="shared" si="1784"/>
        <v>44516</v>
      </c>
      <c r="M3354" s="1">
        <f t="shared" si="1803"/>
        <v>21</v>
      </c>
      <c r="N3354" s="1">
        <f t="shared" si="1785"/>
        <v>18</v>
      </c>
      <c r="O3354" s="2">
        <f t="shared" si="1786"/>
        <v>1.0099343300000001</v>
      </c>
      <c r="P3354" s="13">
        <f t="shared" si="1778"/>
        <v>1.0086998700000001</v>
      </c>
      <c r="Q3354" s="13">
        <f t="shared" si="1771"/>
        <v>1.6799745279486096</v>
      </c>
      <c r="R3354" s="2">
        <f t="shared" si="1774"/>
        <v>1.6966639400000001</v>
      </c>
      <c r="S3354" s="2">
        <f t="shared" si="1800"/>
        <v>1.66548502</v>
      </c>
      <c r="T3354" s="2">
        <f t="shared" si="1787"/>
        <v>263399.64440828998</v>
      </c>
      <c r="U3354" s="2">
        <f t="shared" si="1788"/>
        <v>13373.34623028058</v>
      </c>
      <c r="V3354" s="2">
        <f t="shared" si="1789"/>
        <v>96178.829314434144</v>
      </c>
      <c r="W3354" s="2">
        <f t="shared" si="1790"/>
        <v>267704.08999921475</v>
      </c>
      <c r="X3354" s="17">
        <f t="shared" si="1791"/>
        <v>0</v>
      </c>
      <c r="Y3354" s="2">
        <f t="shared" si="1792"/>
        <v>0</v>
      </c>
      <c r="Z3354" s="72">
        <f t="shared" si="1793"/>
        <v>0</v>
      </c>
      <c r="AA3354" s="2">
        <f t="shared" si="1779"/>
        <v>0</v>
      </c>
      <c r="AB3354" s="12">
        <f t="shared" si="1801"/>
        <v>4.6600000000000003E-2</v>
      </c>
      <c r="AC3354" s="17">
        <f t="shared" si="1794"/>
        <v>18</v>
      </c>
      <c r="AD3354" s="17">
        <v>252</v>
      </c>
      <c r="AE3354" s="13">
        <f t="shared" si="1772"/>
        <v>1.003258642</v>
      </c>
      <c r="AF3354" s="2">
        <f t="shared" si="1780"/>
        <v>858.32514404999995</v>
      </c>
      <c r="AG3354" s="2">
        <f t="shared" si="1795"/>
        <v>872.35179124000001</v>
      </c>
      <c r="AH3354" s="3">
        <f t="shared" si="1796"/>
        <v>0</v>
      </c>
      <c r="AI3354" s="4" t="str">
        <f t="shared" si="1773"/>
        <v>A+J=</v>
      </c>
      <c r="AJ3354" s="11">
        <f t="shared" si="1802"/>
        <v>44516</v>
      </c>
      <c r="AQ3354" s="53"/>
      <c r="AR3354" s="53"/>
    </row>
    <row r="3355" spans="1:44" x14ac:dyDescent="0.2">
      <c r="A3355" s="158">
        <f t="shared" si="1797"/>
        <v>44511</v>
      </c>
      <c r="B3355" s="2">
        <f t="shared" si="1781"/>
        <v>268754.10546493775</v>
      </c>
      <c r="C3355" s="2">
        <f t="shared" si="1798"/>
        <v>158151.91445449999</v>
      </c>
      <c r="D3355" s="2">
        <f>SUM(Y3355:Y$3632)</f>
        <v>20095.638261370001</v>
      </c>
      <c r="E3355" s="73">
        <f t="shared" si="1782"/>
        <v>138056.27619312998</v>
      </c>
      <c r="F3355" s="88">
        <f t="shared" si="1775"/>
        <v>5876.05</v>
      </c>
      <c r="G3355" s="3">
        <f>IF(AND(N3355=1,N3354&gt;1),VLOOKUP(A3354,[1]Plan1!$BK$81:$BM$259,3),G3354)</f>
        <v>5944.21</v>
      </c>
      <c r="H3355" s="11">
        <f t="shared" si="1776"/>
        <v>44423</v>
      </c>
      <c r="I3355" s="11">
        <f t="shared" si="1777"/>
        <v>44454</v>
      </c>
      <c r="J3355" s="12">
        <f t="shared" si="1783"/>
        <v>1.159962900247602E-2</v>
      </c>
      <c r="K3355" s="11">
        <f t="shared" si="1799"/>
        <v>44516</v>
      </c>
      <c r="L3355" s="11">
        <f t="shared" si="1784"/>
        <v>44516</v>
      </c>
      <c r="M3355" s="1">
        <f t="shared" si="1803"/>
        <v>21</v>
      </c>
      <c r="N3355" s="1">
        <f t="shared" si="1785"/>
        <v>19</v>
      </c>
      <c r="O3355" s="2">
        <f t="shared" si="1786"/>
        <v>1.0104891199999999</v>
      </c>
      <c r="P3355" s="13">
        <f t="shared" si="1778"/>
        <v>1.0086998700000001</v>
      </c>
      <c r="Q3355" s="13">
        <f t="shared" si="1771"/>
        <v>1.6799745279486096</v>
      </c>
      <c r="R3355" s="2">
        <f t="shared" si="1774"/>
        <v>1.69759598</v>
      </c>
      <c r="S3355" s="2">
        <f t="shared" si="1800"/>
        <v>1.66548502</v>
      </c>
      <c r="T3355" s="2">
        <f t="shared" si="1787"/>
        <v>263399.64440828998</v>
      </c>
      <c r="U3355" s="2">
        <f t="shared" si="1788"/>
        <v>13373.34623028058</v>
      </c>
      <c r="V3355" s="2">
        <f t="shared" si="1789"/>
        <v>96307.50328609717</v>
      </c>
      <c r="W3355" s="2">
        <f t="shared" si="1790"/>
        <v>267832.76397087774</v>
      </c>
      <c r="X3355" s="17">
        <f t="shared" si="1791"/>
        <v>0</v>
      </c>
      <c r="Y3355" s="2">
        <f t="shared" si="1792"/>
        <v>0</v>
      </c>
      <c r="Z3355" s="72">
        <f t="shared" si="1793"/>
        <v>0</v>
      </c>
      <c r="AA3355" s="2">
        <f t="shared" si="1779"/>
        <v>0</v>
      </c>
      <c r="AB3355" s="12">
        <f t="shared" si="1801"/>
        <v>4.6600000000000003E-2</v>
      </c>
      <c r="AC3355" s="17">
        <f t="shared" si="1794"/>
        <v>19</v>
      </c>
      <c r="AD3355" s="17">
        <v>252</v>
      </c>
      <c r="AE3355" s="13">
        <f t="shared" si="1772"/>
        <v>1.003439988</v>
      </c>
      <c r="AF3355" s="2">
        <f t="shared" si="1780"/>
        <v>906.09161596000001</v>
      </c>
      <c r="AG3355" s="2">
        <f t="shared" si="1795"/>
        <v>921.34149405999995</v>
      </c>
      <c r="AH3355" s="3">
        <f t="shared" si="1796"/>
        <v>0</v>
      </c>
      <c r="AI3355" s="4" t="str">
        <f t="shared" si="1773"/>
        <v>A+J=</v>
      </c>
      <c r="AJ3355" s="11">
        <f t="shared" si="1802"/>
        <v>44516</v>
      </c>
      <c r="AQ3355" s="53"/>
      <c r="AR3355" s="53"/>
    </row>
    <row r="3356" spans="1:44" x14ac:dyDescent="0.2">
      <c r="A3356" s="158">
        <f t="shared" si="1797"/>
        <v>44512</v>
      </c>
      <c r="B3356" s="2">
        <f t="shared" si="1781"/>
        <v>268931.89558281167</v>
      </c>
      <c r="C3356" s="2">
        <f t="shared" si="1798"/>
        <v>158151.91445449999</v>
      </c>
      <c r="D3356" s="2">
        <f>SUM(Y3356:Y$3632)</f>
        <v>20095.638261370001</v>
      </c>
      <c r="E3356" s="73">
        <f t="shared" si="1782"/>
        <v>138056.27619312998</v>
      </c>
      <c r="F3356" s="88">
        <f t="shared" si="1775"/>
        <v>5876.05</v>
      </c>
      <c r="G3356" s="3">
        <f>IF(AND(N3356=1,N3355&gt;1),VLOOKUP(A3355,[1]Plan1!$BK$81:$BM$259,3),G3355)</f>
        <v>5944.21</v>
      </c>
      <c r="H3356" s="11">
        <f t="shared" si="1776"/>
        <v>44423</v>
      </c>
      <c r="I3356" s="11">
        <f t="shared" si="1777"/>
        <v>44454</v>
      </c>
      <c r="J3356" s="12">
        <f t="shared" si="1783"/>
        <v>1.159962900247602E-2</v>
      </c>
      <c r="K3356" s="11">
        <f t="shared" si="1799"/>
        <v>44516</v>
      </c>
      <c r="L3356" s="11">
        <f t="shared" si="1784"/>
        <v>44516</v>
      </c>
      <c r="M3356" s="1">
        <f t="shared" si="1803"/>
        <v>21</v>
      </c>
      <c r="N3356" s="1">
        <f t="shared" si="1785"/>
        <v>20</v>
      </c>
      <c r="O3356" s="2">
        <f t="shared" si="1786"/>
        <v>1.01104422</v>
      </c>
      <c r="P3356" s="13">
        <f t="shared" si="1778"/>
        <v>1.0086998700000001</v>
      </c>
      <c r="Q3356" s="13">
        <f t="shared" si="1771"/>
        <v>1.6799745279486096</v>
      </c>
      <c r="R3356" s="2">
        <f t="shared" si="1774"/>
        <v>1.6985285299999999</v>
      </c>
      <c r="S3356" s="2">
        <f t="shared" si="1800"/>
        <v>1.66548502</v>
      </c>
      <c r="T3356" s="2">
        <f t="shared" si="1787"/>
        <v>263399.64440828998</v>
      </c>
      <c r="U3356" s="2">
        <f t="shared" si="1788"/>
        <v>13373.34623028058</v>
      </c>
      <c r="V3356" s="2">
        <f t="shared" si="1789"/>
        <v>96436.247666461073</v>
      </c>
      <c r="W3356" s="2">
        <f t="shared" si="1790"/>
        <v>267961.50835124165</v>
      </c>
      <c r="X3356" s="17">
        <f t="shared" si="1791"/>
        <v>0</v>
      </c>
      <c r="Y3356" s="2">
        <f t="shared" si="1792"/>
        <v>0</v>
      </c>
      <c r="Z3356" s="72">
        <f t="shared" si="1793"/>
        <v>0</v>
      </c>
      <c r="AA3356" s="2">
        <f t="shared" si="1779"/>
        <v>0</v>
      </c>
      <c r="AB3356" s="12">
        <f t="shared" si="1801"/>
        <v>4.6600000000000003E-2</v>
      </c>
      <c r="AC3356" s="17">
        <f t="shared" si="1794"/>
        <v>20</v>
      </c>
      <c r="AD3356" s="17">
        <v>252</v>
      </c>
      <c r="AE3356" s="13">
        <f t="shared" si="1772"/>
        <v>1.0036213679999999</v>
      </c>
      <c r="AF3356" s="2">
        <f t="shared" si="1780"/>
        <v>953.86704347</v>
      </c>
      <c r="AG3356" s="2">
        <f t="shared" si="1795"/>
        <v>970.38723157000004</v>
      </c>
      <c r="AH3356" s="3">
        <f t="shared" si="1796"/>
        <v>0</v>
      </c>
      <c r="AI3356" s="4" t="str">
        <f t="shared" si="1773"/>
        <v>A+J=</v>
      </c>
      <c r="AJ3356" s="11">
        <f t="shared" si="1802"/>
        <v>44516</v>
      </c>
      <c r="AQ3356" s="53"/>
      <c r="AR3356" s="53"/>
    </row>
    <row r="3357" spans="1:44" x14ac:dyDescent="0.2">
      <c r="A3357" s="158">
        <f t="shared" si="1797"/>
        <v>44513</v>
      </c>
      <c r="B3357" s="2">
        <f t="shared" si="1781"/>
        <v>269109.81165933638</v>
      </c>
      <c r="C3357" s="2">
        <f t="shared" si="1798"/>
        <v>158151.91445449999</v>
      </c>
      <c r="D3357" s="2">
        <f>SUM(Y3357:Y$3632)</f>
        <v>20095.638261370001</v>
      </c>
      <c r="E3357" s="73">
        <f t="shared" si="1782"/>
        <v>138056.27619312998</v>
      </c>
      <c r="F3357" s="88">
        <f t="shared" si="1775"/>
        <v>5876.05</v>
      </c>
      <c r="G3357" s="3">
        <f>IF(AND(N3357=1,N3356&gt;1),VLOOKUP(A3356,[1]Plan1!$BK$81:$BM$259,3),G3356)</f>
        <v>5944.21</v>
      </c>
      <c r="H3357" s="11">
        <f t="shared" si="1776"/>
        <v>44423</v>
      </c>
      <c r="I3357" s="11">
        <f t="shared" si="1777"/>
        <v>44454</v>
      </c>
      <c r="J3357" s="12">
        <f t="shared" si="1783"/>
        <v>1.159962900247602E-2</v>
      </c>
      <c r="K3357" s="11">
        <f t="shared" si="1799"/>
        <v>44516</v>
      </c>
      <c r="L3357" s="11">
        <f t="shared" si="1784"/>
        <v>44516</v>
      </c>
      <c r="M3357" s="1">
        <f t="shared" si="1803"/>
        <v>21</v>
      </c>
      <c r="N3357" s="1">
        <f t="shared" si="1785"/>
        <v>21</v>
      </c>
      <c r="O3357" s="2">
        <f t="shared" si="1786"/>
        <v>1.0115996199999999</v>
      </c>
      <c r="P3357" s="13">
        <f t="shared" si="1778"/>
        <v>1.0086998700000001</v>
      </c>
      <c r="Q3357" s="13">
        <f t="shared" si="1771"/>
        <v>1.6799745279486096</v>
      </c>
      <c r="R3357" s="2">
        <f t="shared" si="1774"/>
        <v>1.6994615900000001</v>
      </c>
      <c r="S3357" s="2">
        <f t="shared" si="1800"/>
        <v>1.66548502</v>
      </c>
      <c r="T3357" s="2">
        <f t="shared" si="1787"/>
        <v>263399.64440828998</v>
      </c>
      <c r="U3357" s="2">
        <f t="shared" si="1788"/>
        <v>13373.34623028058</v>
      </c>
      <c r="V3357" s="2">
        <f t="shared" si="1789"/>
        <v>96565.062455525855</v>
      </c>
      <c r="W3357" s="2">
        <f t="shared" si="1790"/>
        <v>268090.3231403064</v>
      </c>
      <c r="X3357" s="17">
        <f t="shared" si="1791"/>
        <v>0</v>
      </c>
      <c r="Y3357" s="2">
        <f t="shared" si="1792"/>
        <v>0</v>
      </c>
      <c r="Z3357" s="72">
        <f t="shared" si="1793"/>
        <v>0</v>
      </c>
      <c r="AA3357" s="2">
        <f t="shared" si="1779"/>
        <v>0</v>
      </c>
      <c r="AB3357" s="12">
        <f t="shared" si="1801"/>
        <v>4.6600000000000003E-2</v>
      </c>
      <c r="AC3357" s="17">
        <f t="shared" si="1794"/>
        <v>21</v>
      </c>
      <c r="AD3357" s="17">
        <v>252</v>
      </c>
      <c r="AE3357" s="13">
        <f t="shared" si="1772"/>
        <v>1.00380278</v>
      </c>
      <c r="AF3357" s="2">
        <f t="shared" si="1780"/>
        <v>1001.65089976</v>
      </c>
      <c r="AG3357" s="2">
        <f t="shared" si="1795"/>
        <v>1019.48851903</v>
      </c>
      <c r="AH3357" s="3">
        <f t="shared" si="1796"/>
        <v>0</v>
      </c>
      <c r="AI3357" s="4" t="str">
        <f t="shared" si="1773"/>
        <v>A+J=</v>
      </c>
      <c r="AJ3357" s="11">
        <f t="shared" si="1802"/>
        <v>44516</v>
      </c>
      <c r="AQ3357" s="53"/>
      <c r="AR3357" s="53"/>
    </row>
    <row r="3358" spans="1:44" x14ac:dyDescent="0.2">
      <c r="A3358" s="158">
        <f t="shared" si="1797"/>
        <v>44514</v>
      </c>
      <c r="B3358" s="2">
        <f t="shared" si="1781"/>
        <v>269109.81165933638</v>
      </c>
      <c r="C3358" s="2">
        <f t="shared" si="1798"/>
        <v>158151.91445449999</v>
      </c>
      <c r="D3358" s="2">
        <f>SUM(Y3358:Y$3632)</f>
        <v>20095.638261370001</v>
      </c>
      <c r="E3358" s="73">
        <f t="shared" si="1782"/>
        <v>138056.27619312998</v>
      </c>
      <c r="F3358" s="88">
        <f t="shared" si="1775"/>
        <v>5876.05</v>
      </c>
      <c r="G3358" s="3">
        <f>IF(AND(N3358=1,N3357&gt;1),VLOOKUP(A3357,[1]Plan1!$BK$81:$BM$259,3),G3357)</f>
        <v>5944.21</v>
      </c>
      <c r="H3358" s="11">
        <f t="shared" si="1776"/>
        <v>44423</v>
      </c>
      <c r="I3358" s="11">
        <f t="shared" si="1777"/>
        <v>44454</v>
      </c>
      <c r="J3358" s="12">
        <f t="shared" si="1783"/>
        <v>1.159962900247602E-2</v>
      </c>
      <c r="K3358" s="11">
        <f t="shared" si="1799"/>
        <v>44544</v>
      </c>
      <c r="L3358" s="11">
        <f t="shared" si="1784"/>
        <v>44516</v>
      </c>
      <c r="M3358" s="1">
        <f t="shared" si="1803"/>
        <v>21</v>
      </c>
      <c r="N3358" s="1">
        <f t="shared" si="1785"/>
        <v>21</v>
      </c>
      <c r="O3358" s="2">
        <f t="shared" si="1786"/>
        <v>1.0115996199999999</v>
      </c>
      <c r="P3358" s="13">
        <f t="shared" si="1778"/>
        <v>1.0086998700000001</v>
      </c>
      <c r="Q3358" s="13">
        <f t="shared" si="1771"/>
        <v>1.6799745279486096</v>
      </c>
      <c r="R3358" s="2">
        <f t="shared" si="1774"/>
        <v>1.6994615900000001</v>
      </c>
      <c r="S3358" s="2">
        <f t="shared" si="1800"/>
        <v>1.66548502</v>
      </c>
      <c r="T3358" s="2">
        <f t="shared" si="1787"/>
        <v>263399.64440828998</v>
      </c>
      <c r="U3358" s="2">
        <f t="shared" si="1788"/>
        <v>13373.34623028058</v>
      </c>
      <c r="V3358" s="2">
        <f t="shared" si="1789"/>
        <v>96565.062455525855</v>
      </c>
      <c r="W3358" s="2">
        <f t="shared" si="1790"/>
        <v>268090.3231403064</v>
      </c>
      <c r="X3358" s="17">
        <f t="shared" si="1791"/>
        <v>0</v>
      </c>
      <c r="Y3358" s="2">
        <f t="shared" si="1792"/>
        <v>0</v>
      </c>
      <c r="Z3358" s="72">
        <f t="shared" si="1793"/>
        <v>0</v>
      </c>
      <c r="AA3358" s="2">
        <f t="shared" si="1779"/>
        <v>0</v>
      </c>
      <c r="AB3358" s="12">
        <f t="shared" si="1801"/>
        <v>4.6600000000000003E-2</v>
      </c>
      <c r="AC3358" s="17">
        <f t="shared" si="1794"/>
        <v>21</v>
      </c>
      <c r="AD3358" s="17">
        <v>252</v>
      </c>
      <c r="AE3358" s="13">
        <f t="shared" si="1772"/>
        <v>1.00380278</v>
      </c>
      <c r="AF3358" s="2">
        <f t="shared" si="1780"/>
        <v>1001.65089976</v>
      </c>
      <c r="AG3358" s="2">
        <f t="shared" si="1795"/>
        <v>1019.48851903</v>
      </c>
      <c r="AH3358" s="3">
        <f t="shared" si="1796"/>
        <v>0</v>
      </c>
      <c r="AI3358" s="4" t="str">
        <f t="shared" si="1773"/>
        <v>A+J=</v>
      </c>
      <c r="AJ3358" s="11">
        <f t="shared" si="1802"/>
        <v>44516</v>
      </c>
      <c r="AQ3358" s="53"/>
      <c r="AR3358" s="53"/>
    </row>
    <row r="3359" spans="1:44" x14ac:dyDescent="0.2">
      <c r="A3359" s="158">
        <f t="shared" si="1797"/>
        <v>44515</v>
      </c>
      <c r="B3359" s="2">
        <f t="shared" si="1781"/>
        <v>269109.81165933638</v>
      </c>
      <c r="C3359" s="2">
        <f t="shared" si="1798"/>
        <v>158151.91445449999</v>
      </c>
      <c r="D3359" s="2">
        <f>SUM(Y3359:Y$3632)</f>
        <v>20095.638261370001</v>
      </c>
      <c r="E3359" s="73">
        <f t="shared" si="1782"/>
        <v>138056.27619312998</v>
      </c>
      <c r="F3359" s="88">
        <f t="shared" si="1775"/>
        <v>5876.05</v>
      </c>
      <c r="G3359" s="3">
        <f>IF(AND(N3359=1,N3358&gt;1),VLOOKUP(A3358,[1]Plan1!$BK$81:$BM$259,3),G3358)</f>
        <v>5944.21</v>
      </c>
      <c r="H3359" s="11">
        <f t="shared" si="1776"/>
        <v>44423</v>
      </c>
      <c r="I3359" s="11">
        <f t="shared" si="1777"/>
        <v>44454</v>
      </c>
      <c r="J3359" s="12">
        <f t="shared" si="1783"/>
        <v>1.159962900247602E-2</v>
      </c>
      <c r="K3359" s="11">
        <f t="shared" si="1799"/>
        <v>44544</v>
      </c>
      <c r="L3359" s="11">
        <f t="shared" si="1784"/>
        <v>44516</v>
      </c>
      <c r="M3359" s="1">
        <f t="shared" si="1803"/>
        <v>21</v>
      </c>
      <c r="N3359" s="1">
        <f t="shared" si="1785"/>
        <v>21</v>
      </c>
      <c r="O3359" s="2">
        <f t="shared" si="1786"/>
        <v>1.0115996199999999</v>
      </c>
      <c r="P3359" s="13">
        <f t="shared" si="1778"/>
        <v>1.0086998700000001</v>
      </c>
      <c r="Q3359" s="13">
        <f t="shared" ref="Q3359:Q3422" si="1804">IF(L3359&gt;L3358,Q3358*P3359,Q3358)</f>
        <v>1.6799745279486096</v>
      </c>
      <c r="R3359" s="2">
        <f t="shared" si="1774"/>
        <v>1.6994615900000001</v>
      </c>
      <c r="S3359" s="2">
        <f t="shared" si="1800"/>
        <v>1.66548502</v>
      </c>
      <c r="T3359" s="2">
        <f t="shared" si="1787"/>
        <v>263399.64440828998</v>
      </c>
      <c r="U3359" s="2">
        <f t="shared" si="1788"/>
        <v>13373.34623028058</v>
      </c>
      <c r="V3359" s="2">
        <f t="shared" si="1789"/>
        <v>96565.062455525855</v>
      </c>
      <c r="W3359" s="2">
        <f t="shared" si="1790"/>
        <v>268090.3231403064</v>
      </c>
      <c r="X3359" s="17">
        <f t="shared" si="1791"/>
        <v>0</v>
      </c>
      <c r="Y3359" s="2">
        <f t="shared" si="1792"/>
        <v>0</v>
      </c>
      <c r="Z3359" s="72">
        <f t="shared" si="1793"/>
        <v>0</v>
      </c>
      <c r="AA3359" s="2">
        <f t="shared" si="1779"/>
        <v>0</v>
      </c>
      <c r="AB3359" s="12">
        <f t="shared" si="1801"/>
        <v>4.6600000000000003E-2</v>
      </c>
      <c r="AC3359" s="17">
        <f t="shared" si="1794"/>
        <v>21</v>
      </c>
      <c r="AD3359" s="17">
        <v>252</v>
      </c>
      <c r="AE3359" s="13">
        <f t="shared" ref="AE3359:AE3422" si="1805">ROUND((1+AB3359)^TRUNC((AC3359/AD3359),9),9)</f>
        <v>1.00380278</v>
      </c>
      <c r="AF3359" s="2">
        <f t="shared" si="1780"/>
        <v>1001.65089976</v>
      </c>
      <c r="AG3359" s="2">
        <f t="shared" si="1795"/>
        <v>1019.48851903</v>
      </c>
      <c r="AH3359" s="3">
        <f t="shared" si="1796"/>
        <v>0</v>
      </c>
      <c r="AI3359" s="4" t="str">
        <f t="shared" si="1773"/>
        <v>A+J=</v>
      </c>
      <c r="AJ3359" s="11">
        <f t="shared" si="1802"/>
        <v>44516</v>
      </c>
      <c r="AQ3359" s="53"/>
      <c r="AR3359" s="53"/>
    </row>
    <row r="3360" spans="1:44" x14ac:dyDescent="0.2">
      <c r="A3360" s="158">
        <f t="shared" si="1797"/>
        <v>44516</v>
      </c>
      <c r="B3360" s="2">
        <f t="shared" si="1781"/>
        <v>269109.81165933638</v>
      </c>
      <c r="C3360" s="2">
        <f t="shared" si="1798"/>
        <v>158151.91445449999</v>
      </c>
      <c r="D3360" s="2">
        <f>SUM(Y3360:Y$3632)</f>
        <v>20095.638261370001</v>
      </c>
      <c r="E3360" s="73">
        <f t="shared" si="1782"/>
        <v>138056.27619312998</v>
      </c>
      <c r="F3360" s="88">
        <f t="shared" si="1775"/>
        <v>5876.05</v>
      </c>
      <c r="G3360" s="3">
        <f>IF(AND(N3360=1,N3359&gt;1),VLOOKUP(A3359,[1]Plan1!$BK$81:$BM$259,3),G3359)</f>
        <v>5944.21</v>
      </c>
      <c r="H3360" s="11">
        <f t="shared" si="1776"/>
        <v>44423</v>
      </c>
      <c r="I3360" s="11">
        <f t="shared" si="1777"/>
        <v>44454</v>
      </c>
      <c r="J3360" s="12">
        <f t="shared" si="1783"/>
        <v>1.159962900247602E-2</v>
      </c>
      <c r="K3360" s="11">
        <f t="shared" si="1799"/>
        <v>44544</v>
      </c>
      <c r="L3360" s="11">
        <f t="shared" si="1784"/>
        <v>44516</v>
      </c>
      <c r="M3360" s="1">
        <f t="shared" si="1803"/>
        <v>21</v>
      </c>
      <c r="N3360" s="1">
        <f t="shared" si="1785"/>
        <v>21</v>
      </c>
      <c r="O3360" s="2">
        <f t="shared" si="1786"/>
        <v>1.0115996199999999</v>
      </c>
      <c r="P3360" s="13">
        <f t="shared" si="1778"/>
        <v>1.0086998700000001</v>
      </c>
      <c r="Q3360" s="13">
        <f t="shared" si="1804"/>
        <v>1.6799745279486096</v>
      </c>
      <c r="R3360" s="2">
        <f t="shared" si="1774"/>
        <v>1.6994615900000001</v>
      </c>
      <c r="S3360" s="2">
        <f t="shared" si="1800"/>
        <v>1.66548502</v>
      </c>
      <c r="T3360" s="2">
        <f t="shared" si="1787"/>
        <v>263399.64440828998</v>
      </c>
      <c r="U3360" s="2">
        <f t="shared" si="1788"/>
        <v>13373.34623028058</v>
      </c>
      <c r="V3360" s="2">
        <f t="shared" si="1789"/>
        <v>96565.062455525855</v>
      </c>
      <c r="W3360" s="2">
        <f t="shared" si="1790"/>
        <v>268090.3231403064</v>
      </c>
      <c r="X3360" s="17">
        <f t="shared" si="1791"/>
        <v>110</v>
      </c>
      <c r="Y3360" s="2">
        <f t="shared" si="1792"/>
        <v>1975.2288464600001</v>
      </c>
      <c r="Z3360" s="72">
        <f t="shared" si="1793"/>
        <v>1.2489439999999999E-2</v>
      </c>
      <c r="AA3360" s="2">
        <f t="shared" si="1779"/>
        <v>3289.7140548500001</v>
      </c>
      <c r="AB3360" s="12">
        <f t="shared" si="1801"/>
        <v>4.6600000000000003E-2</v>
      </c>
      <c r="AC3360" s="17">
        <f t="shared" si="1794"/>
        <v>21</v>
      </c>
      <c r="AD3360" s="17">
        <v>252</v>
      </c>
      <c r="AE3360" s="13">
        <f t="shared" si="1805"/>
        <v>1.00380278</v>
      </c>
      <c r="AF3360" s="2">
        <f t="shared" si="1780"/>
        <v>1001.65089976</v>
      </c>
      <c r="AG3360" s="2">
        <f t="shared" si="1795"/>
        <v>1019.48851903</v>
      </c>
      <c r="AH3360" s="3">
        <f t="shared" si="1796"/>
        <v>4291.3649546100005</v>
      </c>
      <c r="AI3360" s="4" t="str">
        <f t="shared" si="1773"/>
        <v>A+J=</v>
      </c>
      <c r="AJ3360" s="11">
        <f t="shared" si="1802"/>
        <v>44516</v>
      </c>
      <c r="AQ3360" s="53"/>
      <c r="AR3360" s="53"/>
    </row>
    <row r="3361" spans="1:44" x14ac:dyDescent="0.2">
      <c r="A3361" s="158">
        <f t="shared" si="1797"/>
        <v>44517</v>
      </c>
      <c r="B3361" s="2">
        <f t="shared" si="1781"/>
        <v>264994.26836247667</v>
      </c>
      <c r="C3361" s="2">
        <f t="shared" si="1798"/>
        <v>156176.68560803999</v>
      </c>
      <c r="D3361" s="2">
        <f>SUM(Y3361:Y$3632)</f>
        <v>18120.409414910002</v>
      </c>
      <c r="E3361" s="73">
        <f t="shared" si="1782"/>
        <v>138056.27619312998</v>
      </c>
      <c r="F3361" s="88">
        <f t="shared" si="1775"/>
        <v>5944.21</v>
      </c>
      <c r="G3361" s="3">
        <f>IF(AND(N3361=1,N3360&gt;1),VLOOKUP(A3360,[1]Plan1!$BK$81:$BM$259,3),G3360)</f>
        <v>6018.51</v>
      </c>
      <c r="H3361" s="11">
        <f t="shared" si="1776"/>
        <v>44456</v>
      </c>
      <c r="I3361" s="11">
        <f t="shared" si="1777"/>
        <v>44486</v>
      </c>
      <c r="J3361" s="12">
        <f t="shared" si="1783"/>
        <v>1.2499558393798349E-2</v>
      </c>
      <c r="K3361" s="11">
        <f t="shared" si="1799"/>
        <v>44544</v>
      </c>
      <c r="L3361" s="11">
        <f t="shared" si="1784"/>
        <v>44544</v>
      </c>
      <c r="M3361" s="1">
        <f t="shared" si="1803"/>
        <v>20</v>
      </c>
      <c r="N3361" s="1">
        <f t="shared" si="1785"/>
        <v>1</v>
      </c>
      <c r="O3361" s="2">
        <f t="shared" si="1786"/>
        <v>1.00062129</v>
      </c>
      <c r="P3361" s="13">
        <f t="shared" si="1778"/>
        <v>1.0115996199999999</v>
      </c>
      <c r="Q3361" s="13">
        <f t="shared" si="1804"/>
        <v>1.6994615940824926</v>
      </c>
      <c r="R3361" s="2">
        <f t="shared" si="1774"/>
        <v>1.70051745</v>
      </c>
      <c r="S3361" s="2">
        <f t="shared" si="1800"/>
        <v>1.66548502</v>
      </c>
      <c r="T3361" s="2">
        <f t="shared" si="1787"/>
        <v>260109.93035344</v>
      </c>
      <c r="U3361" s="2">
        <f t="shared" si="1788"/>
        <v>12058.86102188957</v>
      </c>
      <c r="V3361" s="2">
        <f t="shared" si="1789"/>
        <v>96710.830555307111</v>
      </c>
      <c r="W3361" s="2">
        <f t="shared" si="1790"/>
        <v>264946.37718523666</v>
      </c>
      <c r="X3361" s="17">
        <f t="shared" si="1791"/>
        <v>0</v>
      </c>
      <c r="Y3361" s="2">
        <f t="shared" si="1792"/>
        <v>0</v>
      </c>
      <c r="Z3361" s="72">
        <f t="shared" si="1793"/>
        <v>0</v>
      </c>
      <c r="AA3361" s="2">
        <f t="shared" si="1779"/>
        <v>0</v>
      </c>
      <c r="AB3361" s="12">
        <f t="shared" si="1801"/>
        <v>4.6600000000000003E-2</v>
      </c>
      <c r="AC3361" s="17">
        <f t="shared" si="1794"/>
        <v>1</v>
      </c>
      <c r="AD3361" s="17">
        <v>252</v>
      </c>
      <c r="AE3361" s="13">
        <f t="shared" si="1805"/>
        <v>1.0001807579999999</v>
      </c>
      <c r="AF3361" s="2">
        <f t="shared" si="1780"/>
        <v>47.016950790000003</v>
      </c>
      <c r="AG3361" s="2">
        <f t="shared" si="1795"/>
        <v>47.891177239999998</v>
      </c>
      <c r="AH3361" s="3">
        <f t="shared" si="1796"/>
        <v>0</v>
      </c>
      <c r="AI3361" s="4" t="str">
        <f t="shared" si="1773"/>
        <v>A+J=</v>
      </c>
      <c r="AJ3361" s="11">
        <f t="shared" si="1802"/>
        <v>44544</v>
      </c>
      <c r="AQ3361" s="53"/>
      <c r="AR3361" s="53"/>
    </row>
    <row r="3362" spans="1:44" x14ac:dyDescent="0.2">
      <c r="A3362" s="158">
        <f t="shared" si="1797"/>
        <v>44518</v>
      </c>
      <c r="B3362" s="2">
        <f t="shared" si="1781"/>
        <v>265188.08273216576</v>
      </c>
      <c r="C3362" s="2">
        <f t="shared" si="1798"/>
        <v>156176.68560803999</v>
      </c>
      <c r="D3362" s="2">
        <f>SUM(Y3362:Y$3632)</f>
        <v>18120.409414910002</v>
      </c>
      <c r="E3362" s="73">
        <f t="shared" si="1782"/>
        <v>138056.27619312998</v>
      </c>
      <c r="F3362" s="88">
        <f t="shared" si="1775"/>
        <v>5944.21</v>
      </c>
      <c r="G3362" s="3">
        <f>IF(AND(N3362=1,N3361&gt;1),VLOOKUP(A3361,[1]Plan1!$BK$81:$BM$259,3),G3361)</f>
        <v>6018.51</v>
      </c>
      <c r="H3362" s="11">
        <f t="shared" si="1776"/>
        <v>44456</v>
      </c>
      <c r="I3362" s="11">
        <f t="shared" si="1777"/>
        <v>44486</v>
      </c>
      <c r="J3362" s="12">
        <f t="shared" si="1783"/>
        <v>1.2499558393798349E-2</v>
      </c>
      <c r="K3362" s="11">
        <f t="shared" si="1799"/>
        <v>44544</v>
      </c>
      <c r="L3362" s="11">
        <f t="shared" si="1784"/>
        <v>44544</v>
      </c>
      <c r="M3362" s="1">
        <f t="shared" si="1803"/>
        <v>20</v>
      </c>
      <c r="N3362" s="1">
        <f t="shared" si="1785"/>
        <v>2</v>
      </c>
      <c r="O3362" s="2">
        <f t="shared" si="1786"/>
        <v>1.00124298</v>
      </c>
      <c r="P3362" s="13">
        <f t="shared" si="1778"/>
        <v>1.0115996199999999</v>
      </c>
      <c r="Q3362" s="13">
        <f t="shared" si="1804"/>
        <v>1.6994615940824926</v>
      </c>
      <c r="R3362" s="2">
        <f t="shared" si="1774"/>
        <v>1.70157399</v>
      </c>
      <c r="S3362" s="2">
        <f t="shared" si="1800"/>
        <v>1.66548502</v>
      </c>
      <c r="T3362" s="2">
        <f t="shared" si="1787"/>
        <v>260109.93035344</v>
      </c>
      <c r="U3362" s="2">
        <f t="shared" si="1788"/>
        <v>12058.86102188957</v>
      </c>
      <c r="V3362" s="2">
        <f t="shared" si="1789"/>
        <v>96856.69253335621</v>
      </c>
      <c r="W3362" s="2">
        <f t="shared" si="1790"/>
        <v>265092.23916328576</v>
      </c>
      <c r="X3362" s="17">
        <f t="shared" si="1791"/>
        <v>0</v>
      </c>
      <c r="Y3362" s="2">
        <f t="shared" si="1792"/>
        <v>0</v>
      </c>
      <c r="Z3362" s="72">
        <f t="shared" si="1793"/>
        <v>0</v>
      </c>
      <c r="AA3362" s="2">
        <f t="shared" si="1779"/>
        <v>0</v>
      </c>
      <c r="AB3362" s="12">
        <f t="shared" si="1801"/>
        <v>4.6600000000000003E-2</v>
      </c>
      <c r="AC3362" s="17">
        <f t="shared" si="1794"/>
        <v>2</v>
      </c>
      <c r="AD3362" s="17">
        <v>252</v>
      </c>
      <c r="AE3362" s="13">
        <f t="shared" si="1805"/>
        <v>1.0003615480000001</v>
      </c>
      <c r="AF3362" s="2">
        <f t="shared" si="1780"/>
        <v>94.042225090000002</v>
      </c>
      <c r="AG3362" s="2">
        <f t="shared" si="1795"/>
        <v>95.843568880000007</v>
      </c>
      <c r="AH3362" s="3">
        <f t="shared" si="1796"/>
        <v>0</v>
      </c>
      <c r="AI3362" s="4" t="str">
        <f t="shared" ref="AI3362:AI3425" si="1806">AI3361</f>
        <v>A+J=</v>
      </c>
      <c r="AJ3362" s="11">
        <f t="shared" si="1802"/>
        <v>44544</v>
      </c>
      <c r="AQ3362" s="53"/>
      <c r="AR3362" s="53"/>
    </row>
    <row r="3363" spans="1:44" x14ac:dyDescent="0.2">
      <c r="A3363" s="158">
        <f t="shared" si="1797"/>
        <v>44519</v>
      </c>
      <c r="B3363" s="2">
        <f t="shared" si="1781"/>
        <v>265382.04423679609</v>
      </c>
      <c r="C3363" s="2">
        <f t="shared" si="1798"/>
        <v>156176.68560803999</v>
      </c>
      <c r="D3363" s="2">
        <f>SUM(Y3363:Y$3632)</f>
        <v>18120.409414910002</v>
      </c>
      <c r="E3363" s="73">
        <f t="shared" si="1782"/>
        <v>138056.27619312998</v>
      </c>
      <c r="F3363" s="88">
        <f t="shared" si="1775"/>
        <v>5944.21</v>
      </c>
      <c r="G3363" s="3">
        <f>IF(AND(N3363=1,N3362&gt;1),VLOOKUP(A3362,[1]Plan1!$BK$81:$BM$259,3),G3362)</f>
        <v>6018.51</v>
      </c>
      <c r="H3363" s="11">
        <f t="shared" si="1776"/>
        <v>44456</v>
      </c>
      <c r="I3363" s="11">
        <f t="shared" si="1777"/>
        <v>44486</v>
      </c>
      <c r="J3363" s="12">
        <f t="shared" si="1783"/>
        <v>1.2499558393798349E-2</v>
      </c>
      <c r="K3363" s="11">
        <f t="shared" si="1799"/>
        <v>44544</v>
      </c>
      <c r="L3363" s="11">
        <f t="shared" si="1784"/>
        <v>44544</v>
      </c>
      <c r="M3363" s="1">
        <f t="shared" si="1803"/>
        <v>20</v>
      </c>
      <c r="N3363" s="1">
        <f t="shared" si="1785"/>
        <v>3</v>
      </c>
      <c r="O3363" s="2">
        <f t="shared" si="1786"/>
        <v>1.00186504</v>
      </c>
      <c r="P3363" s="13">
        <f t="shared" si="1778"/>
        <v>1.0115996199999999</v>
      </c>
      <c r="Q3363" s="13">
        <f t="shared" si="1804"/>
        <v>1.6994615940824926</v>
      </c>
      <c r="R3363" s="2">
        <f t="shared" si="1774"/>
        <v>1.70263115</v>
      </c>
      <c r="S3363" s="2">
        <f t="shared" si="1800"/>
        <v>1.66548502</v>
      </c>
      <c r="T3363" s="2">
        <f t="shared" si="1787"/>
        <v>260109.93035344</v>
      </c>
      <c r="U3363" s="2">
        <f t="shared" si="1788"/>
        <v>12058.86102188957</v>
      </c>
      <c r="V3363" s="2">
        <f t="shared" si="1789"/>
        <v>97002.640106296531</v>
      </c>
      <c r="W3363" s="2">
        <f t="shared" si="1790"/>
        <v>265238.18673622608</v>
      </c>
      <c r="X3363" s="17">
        <f t="shared" si="1791"/>
        <v>0</v>
      </c>
      <c r="Y3363" s="2">
        <f t="shared" si="1792"/>
        <v>0</v>
      </c>
      <c r="Z3363" s="72">
        <f t="shared" si="1793"/>
        <v>0</v>
      </c>
      <c r="AA3363" s="2">
        <f t="shared" si="1779"/>
        <v>0</v>
      </c>
      <c r="AB3363" s="12">
        <f t="shared" si="1801"/>
        <v>4.6600000000000003E-2</v>
      </c>
      <c r="AC3363" s="17">
        <f t="shared" si="1794"/>
        <v>3</v>
      </c>
      <c r="AD3363" s="17">
        <v>252</v>
      </c>
      <c r="AE3363" s="13">
        <f t="shared" si="1805"/>
        <v>1.0005423710000001</v>
      </c>
      <c r="AF3363" s="2">
        <f t="shared" si="1780"/>
        <v>141.07608303000001</v>
      </c>
      <c r="AG3363" s="2">
        <f t="shared" si="1795"/>
        <v>143.85750057000001</v>
      </c>
      <c r="AH3363" s="3">
        <f t="shared" si="1796"/>
        <v>0</v>
      </c>
      <c r="AI3363" s="4" t="str">
        <f t="shared" si="1806"/>
        <v>A+J=</v>
      </c>
      <c r="AJ3363" s="11">
        <f t="shared" si="1802"/>
        <v>44544</v>
      </c>
      <c r="AQ3363" s="53"/>
      <c r="AR3363" s="53"/>
    </row>
    <row r="3364" spans="1:44" x14ac:dyDescent="0.2">
      <c r="A3364" s="158">
        <f t="shared" si="1797"/>
        <v>44520</v>
      </c>
      <c r="B3364" s="2">
        <f t="shared" si="1781"/>
        <v>265576.16260818706</v>
      </c>
      <c r="C3364" s="2">
        <f t="shared" si="1798"/>
        <v>156176.68560803999</v>
      </c>
      <c r="D3364" s="2">
        <f>SUM(Y3364:Y$3632)</f>
        <v>18120.409414910002</v>
      </c>
      <c r="E3364" s="73">
        <f t="shared" si="1782"/>
        <v>138056.27619312998</v>
      </c>
      <c r="F3364" s="88">
        <f t="shared" si="1775"/>
        <v>5944.21</v>
      </c>
      <c r="G3364" s="3">
        <f>IF(AND(N3364=1,N3363&gt;1),VLOOKUP(A3363,[1]Plan1!$BK$81:$BM$259,3),G3363)</f>
        <v>6018.51</v>
      </c>
      <c r="H3364" s="11">
        <f t="shared" si="1776"/>
        <v>44456</v>
      </c>
      <c r="I3364" s="11">
        <f t="shared" si="1777"/>
        <v>44486</v>
      </c>
      <c r="J3364" s="12">
        <f t="shared" si="1783"/>
        <v>1.2499558393798349E-2</v>
      </c>
      <c r="K3364" s="11">
        <f t="shared" si="1799"/>
        <v>44544</v>
      </c>
      <c r="L3364" s="11">
        <f t="shared" si="1784"/>
        <v>44544</v>
      </c>
      <c r="M3364" s="1">
        <f t="shared" si="1803"/>
        <v>20</v>
      </c>
      <c r="N3364" s="1">
        <f t="shared" si="1785"/>
        <v>4</v>
      </c>
      <c r="O3364" s="2">
        <f t="shared" si="1786"/>
        <v>1.0024875</v>
      </c>
      <c r="P3364" s="13">
        <f t="shared" si="1778"/>
        <v>1.0115996199999999</v>
      </c>
      <c r="Q3364" s="13">
        <f t="shared" si="1804"/>
        <v>1.6994615940824926</v>
      </c>
      <c r="R3364" s="2">
        <f t="shared" si="1774"/>
        <v>1.703689</v>
      </c>
      <c r="S3364" s="2">
        <f t="shared" si="1800"/>
        <v>1.66548502</v>
      </c>
      <c r="T3364" s="2">
        <f t="shared" si="1787"/>
        <v>260109.93035344</v>
      </c>
      <c r="U3364" s="2">
        <f t="shared" si="1788"/>
        <v>12058.86102188957</v>
      </c>
      <c r="V3364" s="2">
        <f t="shared" si="1789"/>
        <v>97148.682938067446</v>
      </c>
      <c r="W3364" s="2">
        <f t="shared" si="1790"/>
        <v>265384.22956799704</v>
      </c>
      <c r="X3364" s="17">
        <f t="shared" si="1791"/>
        <v>0</v>
      </c>
      <c r="Y3364" s="2">
        <f t="shared" si="1792"/>
        <v>0</v>
      </c>
      <c r="Z3364" s="72">
        <f t="shared" si="1793"/>
        <v>0</v>
      </c>
      <c r="AA3364" s="2">
        <f t="shared" si="1779"/>
        <v>0</v>
      </c>
      <c r="AB3364" s="12">
        <f t="shared" si="1801"/>
        <v>4.6600000000000003E-2</v>
      </c>
      <c r="AC3364" s="17">
        <f t="shared" si="1794"/>
        <v>4</v>
      </c>
      <c r="AD3364" s="17">
        <v>252</v>
      </c>
      <c r="AE3364" s="13">
        <f t="shared" si="1805"/>
        <v>1.0007232269999999</v>
      </c>
      <c r="AF3364" s="2">
        <f t="shared" si="1780"/>
        <v>188.11852458999999</v>
      </c>
      <c r="AG3364" s="2">
        <f t="shared" si="1795"/>
        <v>191.93304019000001</v>
      </c>
      <c r="AH3364" s="3">
        <f t="shared" si="1796"/>
        <v>0</v>
      </c>
      <c r="AI3364" s="4" t="str">
        <f t="shared" si="1806"/>
        <v>A+J=</v>
      </c>
      <c r="AJ3364" s="11">
        <f t="shared" si="1802"/>
        <v>44544</v>
      </c>
      <c r="AQ3364" s="53"/>
      <c r="AR3364" s="53"/>
    </row>
    <row r="3365" spans="1:44" x14ac:dyDescent="0.2">
      <c r="A3365" s="158">
        <f t="shared" si="1797"/>
        <v>44521</v>
      </c>
      <c r="B3365" s="2">
        <f t="shared" si="1781"/>
        <v>265576.16260818706</v>
      </c>
      <c r="C3365" s="2">
        <f t="shared" si="1798"/>
        <v>156176.68560803999</v>
      </c>
      <c r="D3365" s="2">
        <f>SUM(Y3365:Y$3632)</f>
        <v>18120.409414910002</v>
      </c>
      <c r="E3365" s="73">
        <f t="shared" si="1782"/>
        <v>138056.27619312998</v>
      </c>
      <c r="F3365" s="88">
        <f t="shared" si="1775"/>
        <v>5944.21</v>
      </c>
      <c r="G3365" s="3">
        <f>IF(AND(N3365=1,N3364&gt;1),VLOOKUP(A3364,[1]Plan1!$BK$81:$BM$259,3),G3364)</f>
        <v>6018.51</v>
      </c>
      <c r="H3365" s="11">
        <f t="shared" si="1776"/>
        <v>44456</v>
      </c>
      <c r="I3365" s="11">
        <f t="shared" si="1777"/>
        <v>44486</v>
      </c>
      <c r="J3365" s="12">
        <f t="shared" si="1783"/>
        <v>1.2499558393798349E-2</v>
      </c>
      <c r="K3365" s="11">
        <f t="shared" si="1799"/>
        <v>44544</v>
      </c>
      <c r="L3365" s="11">
        <f t="shared" si="1784"/>
        <v>44544</v>
      </c>
      <c r="M3365" s="1">
        <f t="shared" si="1803"/>
        <v>20</v>
      </c>
      <c r="N3365" s="1">
        <f t="shared" si="1785"/>
        <v>4</v>
      </c>
      <c r="O3365" s="2">
        <f t="shared" si="1786"/>
        <v>1.0024875</v>
      </c>
      <c r="P3365" s="13">
        <f t="shared" si="1778"/>
        <v>1.0115996199999999</v>
      </c>
      <c r="Q3365" s="13">
        <f t="shared" si="1804"/>
        <v>1.6994615940824926</v>
      </c>
      <c r="R3365" s="2">
        <f t="shared" si="1774"/>
        <v>1.703689</v>
      </c>
      <c r="S3365" s="2">
        <f t="shared" si="1800"/>
        <v>1.66548502</v>
      </c>
      <c r="T3365" s="2">
        <f t="shared" si="1787"/>
        <v>260109.93035344</v>
      </c>
      <c r="U3365" s="2">
        <f t="shared" si="1788"/>
        <v>12058.86102188957</v>
      </c>
      <c r="V3365" s="2">
        <f t="shared" si="1789"/>
        <v>97148.682938067446</v>
      </c>
      <c r="W3365" s="2">
        <f t="shared" si="1790"/>
        <v>265384.22956799704</v>
      </c>
      <c r="X3365" s="17">
        <f t="shared" si="1791"/>
        <v>0</v>
      </c>
      <c r="Y3365" s="2">
        <f t="shared" si="1792"/>
        <v>0</v>
      </c>
      <c r="Z3365" s="72">
        <f t="shared" si="1793"/>
        <v>0</v>
      </c>
      <c r="AA3365" s="2">
        <f t="shared" si="1779"/>
        <v>0</v>
      </c>
      <c r="AB3365" s="12">
        <f t="shared" si="1801"/>
        <v>4.6600000000000003E-2</v>
      </c>
      <c r="AC3365" s="17">
        <f t="shared" si="1794"/>
        <v>4</v>
      </c>
      <c r="AD3365" s="17">
        <v>252</v>
      </c>
      <c r="AE3365" s="13">
        <f t="shared" si="1805"/>
        <v>1.0007232269999999</v>
      </c>
      <c r="AF3365" s="2">
        <f t="shared" si="1780"/>
        <v>188.11852458999999</v>
      </c>
      <c r="AG3365" s="2">
        <f t="shared" si="1795"/>
        <v>191.93304019000001</v>
      </c>
      <c r="AH3365" s="3">
        <f t="shared" si="1796"/>
        <v>0</v>
      </c>
      <c r="AI3365" s="4" t="str">
        <f t="shared" si="1806"/>
        <v>A+J=</v>
      </c>
      <c r="AJ3365" s="11">
        <f t="shared" si="1802"/>
        <v>44544</v>
      </c>
      <c r="AQ3365" s="53"/>
      <c r="AR3365" s="53"/>
    </row>
    <row r="3366" spans="1:44" x14ac:dyDescent="0.2">
      <c r="A3366" s="158">
        <f t="shared" si="1797"/>
        <v>44522</v>
      </c>
      <c r="B3366" s="2">
        <f t="shared" si="1781"/>
        <v>265576.16260818706</v>
      </c>
      <c r="C3366" s="2">
        <f t="shared" si="1798"/>
        <v>156176.68560803999</v>
      </c>
      <c r="D3366" s="2">
        <f>SUM(Y3366:Y$3632)</f>
        <v>18120.409414910002</v>
      </c>
      <c r="E3366" s="73">
        <f t="shared" si="1782"/>
        <v>138056.27619312998</v>
      </c>
      <c r="F3366" s="88">
        <f t="shared" si="1775"/>
        <v>5944.21</v>
      </c>
      <c r="G3366" s="3">
        <f>IF(AND(N3366=1,N3365&gt;1),VLOOKUP(A3365,[1]Plan1!$BK$81:$BM$259,3),G3365)</f>
        <v>6018.51</v>
      </c>
      <c r="H3366" s="11">
        <f t="shared" si="1776"/>
        <v>44456</v>
      </c>
      <c r="I3366" s="11">
        <f t="shared" si="1777"/>
        <v>44486</v>
      </c>
      <c r="J3366" s="12">
        <f t="shared" si="1783"/>
        <v>1.2499558393798349E-2</v>
      </c>
      <c r="K3366" s="11">
        <f t="shared" si="1799"/>
        <v>44544</v>
      </c>
      <c r="L3366" s="11">
        <f t="shared" si="1784"/>
        <v>44544</v>
      </c>
      <c r="M3366" s="1">
        <f t="shared" si="1803"/>
        <v>20</v>
      </c>
      <c r="N3366" s="1">
        <f t="shared" si="1785"/>
        <v>4</v>
      </c>
      <c r="O3366" s="2">
        <f t="shared" si="1786"/>
        <v>1.0024875</v>
      </c>
      <c r="P3366" s="13">
        <f t="shared" si="1778"/>
        <v>1.0115996199999999</v>
      </c>
      <c r="Q3366" s="13">
        <f t="shared" si="1804"/>
        <v>1.6994615940824926</v>
      </c>
      <c r="R3366" s="2">
        <f t="shared" si="1774"/>
        <v>1.703689</v>
      </c>
      <c r="S3366" s="2">
        <f t="shared" si="1800"/>
        <v>1.66548502</v>
      </c>
      <c r="T3366" s="2">
        <f t="shared" si="1787"/>
        <v>260109.93035344</v>
      </c>
      <c r="U3366" s="2">
        <f t="shared" si="1788"/>
        <v>12058.86102188957</v>
      </c>
      <c r="V3366" s="2">
        <f t="shared" si="1789"/>
        <v>97148.682938067446</v>
      </c>
      <c r="W3366" s="2">
        <f t="shared" si="1790"/>
        <v>265384.22956799704</v>
      </c>
      <c r="X3366" s="17">
        <f t="shared" si="1791"/>
        <v>0</v>
      </c>
      <c r="Y3366" s="2">
        <f t="shared" si="1792"/>
        <v>0</v>
      </c>
      <c r="Z3366" s="72">
        <f t="shared" si="1793"/>
        <v>0</v>
      </c>
      <c r="AA3366" s="2">
        <f t="shared" si="1779"/>
        <v>0</v>
      </c>
      <c r="AB3366" s="12">
        <f t="shared" si="1801"/>
        <v>4.6600000000000003E-2</v>
      </c>
      <c r="AC3366" s="17">
        <f t="shared" si="1794"/>
        <v>4</v>
      </c>
      <c r="AD3366" s="17">
        <v>252</v>
      </c>
      <c r="AE3366" s="13">
        <f t="shared" si="1805"/>
        <v>1.0007232269999999</v>
      </c>
      <c r="AF3366" s="2">
        <f t="shared" si="1780"/>
        <v>188.11852458999999</v>
      </c>
      <c r="AG3366" s="2">
        <f t="shared" si="1795"/>
        <v>191.93304019000001</v>
      </c>
      <c r="AH3366" s="3">
        <f t="shared" si="1796"/>
        <v>0</v>
      </c>
      <c r="AI3366" s="4" t="str">
        <f t="shared" si="1806"/>
        <v>A+J=</v>
      </c>
      <c r="AJ3366" s="11">
        <f t="shared" si="1802"/>
        <v>44544</v>
      </c>
      <c r="AQ3366" s="53"/>
      <c r="AR3366" s="53"/>
    </row>
    <row r="3367" spans="1:44" x14ac:dyDescent="0.2">
      <c r="A3367" s="158">
        <f t="shared" si="1797"/>
        <v>44523</v>
      </c>
      <c r="B3367" s="2">
        <f t="shared" si="1781"/>
        <v>265770.43073789467</v>
      </c>
      <c r="C3367" s="2">
        <f t="shared" si="1798"/>
        <v>156176.68560803999</v>
      </c>
      <c r="D3367" s="2">
        <f>SUM(Y3367:Y$3632)</f>
        <v>18120.409414910002</v>
      </c>
      <c r="E3367" s="73">
        <f t="shared" si="1782"/>
        <v>138056.27619312998</v>
      </c>
      <c r="F3367" s="88">
        <f t="shared" si="1775"/>
        <v>5944.21</v>
      </c>
      <c r="G3367" s="3">
        <f>IF(AND(N3367=1,N3366&gt;1),VLOOKUP(A3366,[1]Plan1!$BK$81:$BM$259,3),G3366)</f>
        <v>6018.51</v>
      </c>
      <c r="H3367" s="11">
        <f t="shared" si="1776"/>
        <v>44456</v>
      </c>
      <c r="I3367" s="11">
        <f t="shared" si="1777"/>
        <v>44486</v>
      </c>
      <c r="J3367" s="12">
        <f t="shared" si="1783"/>
        <v>1.2499558393798349E-2</v>
      </c>
      <c r="K3367" s="11">
        <f t="shared" si="1799"/>
        <v>44544</v>
      </c>
      <c r="L3367" s="11">
        <f t="shared" si="1784"/>
        <v>44544</v>
      </c>
      <c r="M3367" s="1">
        <f t="shared" si="1803"/>
        <v>20</v>
      </c>
      <c r="N3367" s="1">
        <f t="shared" si="1785"/>
        <v>5</v>
      </c>
      <c r="O3367" s="2">
        <f t="shared" si="1786"/>
        <v>1.0031103400000001</v>
      </c>
      <c r="P3367" s="13">
        <f t="shared" si="1778"/>
        <v>1.0115996199999999</v>
      </c>
      <c r="Q3367" s="13">
        <f t="shared" si="1804"/>
        <v>1.6994615940824926</v>
      </c>
      <c r="R3367" s="2">
        <f t="shared" si="1774"/>
        <v>1.7047474899999999</v>
      </c>
      <c r="S3367" s="2">
        <f t="shared" si="1800"/>
        <v>1.66548502</v>
      </c>
      <c r="T3367" s="2">
        <f t="shared" si="1787"/>
        <v>260109.93035344</v>
      </c>
      <c r="U3367" s="2">
        <f t="shared" si="1788"/>
        <v>12058.86102188957</v>
      </c>
      <c r="V3367" s="2">
        <f t="shared" si="1789"/>
        <v>97294.81412585509</v>
      </c>
      <c r="W3367" s="2">
        <f t="shared" si="1790"/>
        <v>265530.36075578467</v>
      </c>
      <c r="X3367" s="17">
        <f t="shared" si="1791"/>
        <v>0</v>
      </c>
      <c r="Y3367" s="2">
        <f t="shared" si="1792"/>
        <v>0</v>
      </c>
      <c r="Z3367" s="72">
        <f t="shared" si="1793"/>
        <v>0</v>
      </c>
      <c r="AA3367" s="2">
        <f t="shared" si="1779"/>
        <v>0</v>
      </c>
      <c r="AB3367" s="12">
        <f t="shared" si="1801"/>
        <v>4.6600000000000003E-2</v>
      </c>
      <c r="AC3367" s="17">
        <f t="shared" si="1794"/>
        <v>5</v>
      </c>
      <c r="AD3367" s="17">
        <v>252</v>
      </c>
      <c r="AE3367" s="13">
        <f t="shared" si="1805"/>
        <v>1.000904115</v>
      </c>
      <c r="AF3367" s="2">
        <f t="shared" si="1780"/>
        <v>235.16928967999999</v>
      </c>
      <c r="AG3367" s="2">
        <f t="shared" si="1795"/>
        <v>240.06998211000001</v>
      </c>
      <c r="AH3367" s="3">
        <f t="shared" si="1796"/>
        <v>0</v>
      </c>
      <c r="AI3367" s="4" t="str">
        <f t="shared" si="1806"/>
        <v>A+J=</v>
      </c>
      <c r="AJ3367" s="11">
        <f t="shared" si="1802"/>
        <v>44544</v>
      </c>
      <c r="AQ3367" s="53"/>
      <c r="AR3367" s="53"/>
    </row>
    <row r="3368" spans="1:44" x14ac:dyDescent="0.2">
      <c r="A3368" s="158">
        <f t="shared" si="1797"/>
        <v>44524</v>
      </c>
      <c r="B3368" s="2">
        <f t="shared" si="1781"/>
        <v>265964.85309974739</v>
      </c>
      <c r="C3368" s="2">
        <f t="shared" si="1798"/>
        <v>156176.68560803999</v>
      </c>
      <c r="D3368" s="2">
        <f>SUM(Y3368:Y$3632)</f>
        <v>18120.409414910002</v>
      </c>
      <c r="E3368" s="73">
        <f t="shared" si="1782"/>
        <v>138056.27619312998</v>
      </c>
      <c r="F3368" s="88">
        <f t="shared" si="1775"/>
        <v>5944.21</v>
      </c>
      <c r="G3368" s="3">
        <f>IF(AND(N3368=1,N3367&gt;1),VLOOKUP(A3367,[1]Plan1!$BK$81:$BM$259,3),G3367)</f>
        <v>6018.51</v>
      </c>
      <c r="H3368" s="11">
        <f t="shared" si="1776"/>
        <v>44456</v>
      </c>
      <c r="I3368" s="11">
        <f t="shared" si="1777"/>
        <v>44486</v>
      </c>
      <c r="J3368" s="12">
        <f t="shared" si="1783"/>
        <v>1.2499558393798349E-2</v>
      </c>
      <c r="K3368" s="11">
        <f t="shared" si="1799"/>
        <v>44544</v>
      </c>
      <c r="L3368" s="11">
        <f t="shared" si="1784"/>
        <v>44544</v>
      </c>
      <c r="M3368" s="1">
        <f t="shared" si="1803"/>
        <v>20</v>
      </c>
      <c r="N3368" s="1">
        <f t="shared" si="1785"/>
        <v>6</v>
      </c>
      <c r="O3368" s="2">
        <f t="shared" si="1786"/>
        <v>1.0037335700000001</v>
      </c>
      <c r="P3368" s="13">
        <f t="shared" si="1778"/>
        <v>1.0115996199999999</v>
      </c>
      <c r="Q3368" s="13">
        <f t="shared" si="1804"/>
        <v>1.6994615940824926</v>
      </c>
      <c r="R3368" s="2">
        <f t="shared" si="1774"/>
        <v>1.70580665</v>
      </c>
      <c r="S3368" s="2">
        <f t="shared" si="1800"/>
        <v>1.66548502</v>
      </c>
      <c r="T3368" s="2">
        <f t="shared" si="1787"/>
        <v>260109.93035344</v>
      </c>
      <c r="U3368" s="2">
        <f t="shared" si="1788"/>
        <v>12058.86102188957</v>
      </c>
      <c r="V3368" s="2">
        <f t="shared" si="1789"/>
        <v>97441.037811347822</v>
      </c>
      <c r="W3368" s="2">
        <f t="shared" si="1790"/>
        <v>265676.58444127737</v>
      </c>
      <c r="X3368" s="17">
        <f t="shared" si="1791"/>
        <v>0</v>
      </c>
      <c r="Y3368" s="2">
        <f t="shared" si="1792"/>
        <v>0</v>
      </c>
      <c r="Z3368" s="72">
        <f t="shared" si="1793"/>
        <v>0</v>
      </c>
      <c r="AA3368" s="2">
        <f t="shared" si="1779"/>
        <v>0</v>
      </c>
      <c r="AB3368" s="12">
        <f t="shared" si="1801"/>
        <v>4.6600000000000003E-2</v>
      </c>
      <c r="AC3368" s="17">
        <f t="shared" si="1794"/>
        <v>6</v>
      </c>
      <c r="AD3368" s="17">
        <v>252</v>
      </c>
      <c r="AE3368" s="13">
        <f t="shared" si="1805"/>
        <v>1.0010850360000001</v>
      </c>
      <c r="AF3368" s="2">
        <f t="shared" si="1780"/>
        <v>282.22863839000001</v>
      </c>
      <c r="AG3368" s="2">
        <f t="shared" si="1795"/>
        <v>288.26865846999999</v>
      </c>
      <c r="AH3368" s="3">
        <f t="shared" si="1796"/>
        <v>0</v>
      </c>
      <c r="AI3368" s="4" t="str">
        <f t="shared" si="1806"/>
        <v>A+J=</v>
      </c>
      <c r="AJ3368" s="11">
        <f t="shared" si="1802"/>
        <v>44544</v>
      </c>
      <c r="AQ3368" s="53"/>
      <c r="AR3368" s="53"/>
    </row>
    <row r="3369" spans="1:44" x14ac:dyDescent="0.2">
      <c r="A3369" s="158">
        <f t="shared" si="1797"/>
        <v>44525</v>
      </c>
      <c r="B3369" s="2">
        <f t="shared" si="1781"/>
        <v>266159.42837612244</v>
      </c>
      <c r="C3369" s="2">
        <f t="shared" si="1798"/>
        <v>156176.68560803999</v>
      </c>
      <c r="D3369" s="2">
        <f>SUM(Y3369:Y$3632)</f>
        <v>18120.409414910002</v>
      </c>
      <c r="E3369" s="73">
        <f t="shared" si="1782"/>
        <v>138056.27619312998</v>
      </c>
      <c r="F3369" s="88">
        <f t="shared" si="1775"/>
        <v>5944.21</v>
      </c>
      <c r="G3369" s="3">
        <f>IF(AND(N3369=1,N3368&gt;1),VLOOKUP(A3368,[1]Plan1!$BK$81:$BM$259,3),G3368)</f>
        <v>6018.51</v>
      </c>
      <c r="H3369" s="11">
        <f t="shared" si="1776"/>
        <v>44456</v>
      </c>
      <c r="I3369" s="11">
        <f t="shared" si="1777"/>
        <v>44486</v>
      </c>
      <c r="J3369" s="12">
        <f t="shared" si="1783"/>
        <v>1.2499558393798349E-2</v>
      </c>
      <c r="K3369" s="11">
        <f t="shared" si="1799"/>
        <v>44544</v>
      </c>
      <c r="L3369" s="11">
        <f t="shared" si="1784"/>
        <v>44544</v>
      </c>
      <c r="M3369" s="1">
        <f t="shared" si="1803"/>
        <v>20</v>
      </c>
      <c r="N3369" s="1">
        <f t="shared" si="1785"/>
        <v>7</v>
      </c>
      <c r="O3369" s="2">
        <f t="shared" si="1786"/>
        <v>1.0043571899999999</v>
      </c>
      <c r="P3369" s="13">
        <f t="shared" si="1778"/>
        <v>1.0115996199999999</v>
      </c>
      <c r="Q3369" s="13">
        <f t="shared" si="1804"/>
        <v>1.6994615940824926</v>
      </c>
      <c r="R3369" s="2">
        <f t="shared" ref="R3369:R3432" si="1807">TRUNC(TRUNC((O3369*Q3369),15),8)</f>
        <v>1.70686647</v>
      </c>
      <c r="S3369" s="2">
        <f t="shared" si="1800"/>
        <v>1.66548502</v>
      </c>
      <c r="T3369" s="2">
        <f t="shared" si="1787"/>
        <v>260109.93035344</v>
      </c>
      <c r="U3369" s="2">
        <f t="shared" si="1788"/>
        <v>12058.86102188957</v>
      </c>
      <c r="V3369" s="2">
        <f t="shared" si="1789"/>
        <v>97587.352613982832</v>
      </c>
      <c r="W3369" s="2">
        <f t="shared" si="1790"/>
        <v>265822.89924391243</v>
      </c>
      <c r="X3369" s="17">
        <f t="shared" si="1791"/>
        <v>0</v>
      </c>
      <c r="Y3369" s="2">
        <f t="shared" si="1792"/>
        <v>0</v>
      </c>
      <c r="Z3369" s="72">
        <f t="shared" si="1793"/>
        <v>0</v>
      </c>
      <c r="AA3369" s="2">
        <f t="shared" si="1779"/>
        <v>0</v>
      </c>
      <c r="AB3369" s="12">
        <f t="shared" si="1801"/>
        <v>4.6600000000000003E-2</v>
      </c>
      <c r="AC3369" s="17">
        <f t="shared" si="1794"/>
        <v>7</v>
      </c>
      <c r="AD3369" s="17">
        <v>252</v>
      </c>
      <c r="AE3369" s="13">
        <f t="shared" si="1805"/>
        <v>1.0012659900000001</v>
      </c>
      <c r="AF3369" s="2">
        <f t="shared" si="1780"/>
        <v>329.29657071999998</v>
      </c>
      <c r="AG3369" s="2">
        <f t="shared" si="1795"/>
        <v>336.52913221</v>
      </c>
      <c r="AH3369" s="3">
        <f t="shared" si="1796"/>
        <v>0</v>
      </c>
      <c r="AI3369" s="4" t="str">
        <f t="shared" si="1806"/>
        <v>A+J=</v>
      </c>
      <c r="AJ3369" s="11">
        <f t="shared" si="1802"/>
        <v>44544</v>
      </c>
      <c r="AQ3369" s="53"/>
      <c r="AR3369" s="53"/>
    </row>
    <row r="3370" spans="1:44" x14ac:dyDescent="0.2">
      <c r="A3370" s="158">
        <f t="shared" si="1797"/>
        <v>44526</v>
      </c>
      <c r="B3370" s="2">
        <f t="shared" si="1781"/>
        <v>266354.15359987417</v>
      </c>
      <c r="C3370" s="2">
        <f t="shared" si="1798"/>
        <v>156176.68560803999</v>
      </c>
      <c r="D3370" s="2">
        <f>SUM(Y3370:Y$3632)</f>
        <v>18120.409414910002</v>
      </c>
      <c r="E3370" s="73">
        <f t="shared" si="1782"/>
        <v>138056.27619312998</v>
      </c>
      <c r="F3370" s="88">
        <f t="shared" ref="F3370:F3433" si="1808">IF(G3370=G3369,F3369,G3369)</f>
        <v>5944.21</v>
      </c>
      <c r="G3370" s="3">
        <f>IF(AND(N3370=1,N3369&gt;1),VLOOKUP(A3369,[1]Plan1!$BK$81:$BM$259,3),G3369)</f>
        <v>6018.51</v>
      </c>
      <c r="H3370" s="11">
        <f t="shared" ref="H3370:H3433" si="1809">EDATE(I3370,-1)</f>
        <v>44456</v>
      </c>
      <c r="I3370" s="11">
        <f t="shared" ref="I3370:I3433" si="1810">IF(X3369&gt;0,EDATE(A3370,-1),+I3369)</f>
        <v>44486</v>
      </c>
      <c r="J3370" s="12">
        <f t="shared" si="1783"/>
        <v>1.2499558393798349E-2</v>
      </c>
      <c r="K3370" s="11">
        <f t="shared" si="1799"/>
        <v>44544</v>
      </c>
      <c r="L3370" s="11">
        <f t="shared" si="1784"/>
        <v>44544</v>
      </c>
      <c r="M3370" s="1">
        <f t="shared" si="1803"/>
        <v>20</v>
      </c>
      <c r="N3370" s="1">
        <f t="shared" si="1785"/>
        <v>8</v>
      </c>
      <c r="O3370" s="2">
        <f t="shared" si="1786"/>
        <v>1.0049811900000001</v>
      </c>
      <c r="P3370" s="13">
        <f t="shared" ref="P3370:P3433" si="1811">IF(L3370&gt;L3369,O3369,P3369)</f>
        <v>1.0115996199999999</v>
      </c>
      <c r="Q3370" s="13">
        <f t="shared" si="1804"/>
        <v>1.6994615940824926</v>
      </c>
      <c r="R3370" s="2">
        <f t="shared" si="1807"/>
        <v>1.70792693</v>
      </c>
      <c r="S3370" s="2">
        <f t="shared" si="1800"/>
        <v>1.66548502</v>
      </c>
      <c r="T3370" s="2">
        <f t="shared" si="1787"/>
        <v>260109.93035344</v>
      </c>
      <c r="U3370" s="2">
        <f t="shared" si="1788"/>
        <v>12058.86102188957</v>
      </c>
      <c r="V3370" s="2">
        <f t="shared" si="1789"/>
        <v>97733.755772634584</v>
      </c>
      <c r="W3370" s="2">
        <f t="shared" si="1790"/>
        <v>265969.30240256415</v>
      </c>
      <c r="X3370" s="17">
        <f t="shared" si="1791"/>
        <v>0</v>
      </c>
      <c r="Y3370" s="2">
        <f t="shared" si="1792"/>
        <v>0</v>
      </c>
      <c r="Z3370" s="72">
        <f t="shared" si="1793"/>
        <v>0</v>
      </c>
      <c r="AA3370" s="2">
        <f t="shared" si="1779"/>
        <v>0</v>
      </c>
      <c r="AB3370" s="12">
        <f t="shared" si="1801"/>
        <v>4.6600000000000003E-2</v>
      </c>
      <c r="AC3370" s="17">
        <f t="shared" si="1794"/>
        <v>8</v>
      </c>
      <c r="AD3370" s="17">
        <v>252</v>
      </c>
      <c r="AE3370" s="13">
        <f t="shared" si="1805"/>
        <v>1.001446976</v>
      </c>
      <c r="AF3370" s="2">
        <f t="shared" si="1780"/>
        <v>376.37282657999998</v>
      </c>
      <c r="AG3370" s="2">
        <f t="shared" si="1795"/>
        <v>384.85119730999998</v>
      </c>
      <c r="AH3370" s="3">
        <f t="shared" si="1796"/>
        <v>0</v>
      </c>
      <c r="AI3370" s="4" t="str">
        <f t="shared" si="1806"/>
        <v>A+J=</v>
      </c>
      <c r="AJ3370" s="11">
        <f t="shared" si="1802"/>
        <v>44544</v>
      </c>
      <c r="AQ3370" s="53"/>
      <c r="AR3370" s="53"/>
    </row>
    <row r="3371" spans="1:44" x14ac:dyDescent="0.2">
      <c r="A3371" s="158">
        <f t="shared" si="1797"/>
        <v>44527</v>
      </c>
      <c r="B3371" s="2">
        <f t="shared" si="1781"/>
        <v>266549.03489650373</v>
      </c>
      <c r="C3371" s="2">
        <f t="shared" si="1798"/>
        <v>156176.68560803999</v>
      </c>
      <c r="D3371" s="2">
        <f>SUM(Y3371:Y$3632)</f>
        <v>18120.409414910002</v>
      </c>
      <c r="E3371" s="73">
        <f t="shared" si="1782"/>
        <v>138056.27619312998</v>
      </c>
      <c r="F3371" s="88">
        <f t="shared" si="1808"/>
        <v>5944.21</v>
      </c>
      <c r="G3371" s="3">
        <f>IF(AND(N3371=1,N3370&gt;1),VLOOKUP(A3370,[1]Plan1!$BK$81:$BM$259,3),G3370)</f>
        <v>6018.51</v>
      </c>
      <c r="H3371" s="11">
        <f t="shared" si="1809"/>
        <v>44456</v>
      </c>
      <c r="I3371" s="11">
        <f t="shared" si="1810"/>
        <v>44486</v>
      </c>
      <c r="J3371" s="12">
        <f t="shared" si="1783"/>
        <v>1.2499558393798349E-2</v>
      </c>
      <c r="K3371" s="11">
        <f t="shared" si="1799"/>
        <v>44544</v>
      </c>
      <c r="L3371" s="11">
        <f t="shared" si="1784"/>
        <v>44544</v>
      </c>
      <c r="M3371" s="1">
        <f t="shared" si="1803"/>
        <v>20</v>
      </c>
      <c r="N3371" s="1">
        <f t="shared" si="1785"/>
        <v>9</v>
      </c>
      <c r="O3371" s="2">
        <f t="shared" si="1786"/>
        <v>1.00560559</v>
      </c>
      <c r="P3371" s="13">
        <f t="shared" si="1811"/>
        <v>1.0115996199999999</v>
      </c>
      <c r="Q3371" s="13">
        <f t="shared" si="1804"/>
        <v>1.6994615940824926</v>
      </c>
      <c r="R3371" s="2">
        <f t="shared" si="1807"/>
        <v>1.70898807</v>
      </c>
      <c r="S3371" s="2">
        <f t="shared" si="1800"/>
        <v>1.66548502</v>
      </c>
      <c r="T3371" s="2">
        <f t="shared" si="1787"/>
        <v>260109.93035344</v>
      </c>
      <c r="U3371" s="2">
        <f t="shared" si="1788"/>
        <v>12058.86102188957</v>
      </c>
      <c r="V3371" s="2">
        <f t="shared" si="1789"/>
        <v>97880.252809554164</v>
      </c>
      <c r="W3371" s="2">
        <f t="shared" si="1790"/>
        <v>266115.79943948373</v>
      </c>
      <c r="X3371" s="17">
        <f t="shared" si="1791"/>
        <v>0</v>
      </c>
      <c r="Y3371" s="2">
        <f t="shared" si="1792"/>
        <v>0</v>
      </c>
      <c r="Z3371" s="72">
        <f t="shared" si="1793"/>
        <v>0</v>
      </c>
      <c r="AA3371" s="2">
        <f t="shared" si="1779"/>
        <v>0</v>
      </c>
      <c r="AB3371" s="12">
        <f t="shared" si="1801"/>
        <v>4.6600000000000003E-2</v>
      </c>
      <c r="AC3371" s="17">
        <f t="shared" si="1794"/>
        <v>9</v>
      </c>
      <c r="AD3371" s="17">
        <v>252</v>
      </c>
      <c r="AE3371" s="13">
        <f t="shared" si="1805"/>
        <v>1.0016279960000001</v>
      </c>
      <c r="AF3371" s="2">
        <f t="shared" si="1780"/>
        <v>423.45792617000001</v>
      </c>
      <c r="AG3371" s="2">
        <f t="shared" si="1795"/>
        <v>433.23545702000001</v>
      </c>
      <c r="AH3371" s="3">
        <f t="shared" si="1796"/>
        <v>0</v>
      </c>
      <c r="AI3371" s="4" t="str">
        <f t="shared" si="1806"/>
        <v>A+J=</v>
      </c>
      <c r="AJ3371" s="11">
        <f t="shared" si="1802"/>
        <v>44544</v>
      </c>
      <c r="AQ3371" s="53"/>
      <c r="AR3371" s="53"/>
    </row>
    <row r="3372" spans="1:44" x14ac:dyDescent="0.2">
      <c r="A3372" s="158">
        <f t="shared" si="1797"/>
        <v>44528</v>
      </c>
      <c r="B3372" s="2">
        <f t="shared" si="1781"/>
        <v>266549.03489650373</v>
      </c>
      <c r="C3372" s="2">
        <f t="shared" si="1798"/>
        <v>156176.68560803999</v>
      </c>
      <c r="D3372" s="2">
        <f>SUM(Y3372:Y$3632)</f>
        <v>18120.409414910002</v>
      </c>
      <c r="E3372" s="73">
        <f t="shared" si="1782"/>
        <v>138056.27619312998</v>
      </c>
      <c r="F3372" s="88">
        <f t="shared" si="1808"/>
        <v>5944.21</v>
      </c>
      <c r="G3372" s="3">
        <f>IF(AND(N3372=1,N3371&gt;1),VLOOKUP(A3371,[1]Plan1!$BK$81:$BM$259,3),G3371)</f>
        <v>6018.51</v>
      </c>
      <c r="H3372" s="11">
        <f t="shared" si="1809"/>
        <v>44456</v>
      </c>
      <c r="I3372" s="11">
        <f t="shared" si="1810"/>
        <v>44486</v>
      </c>
      <c r="J3372" s="12">
        <f t="shared" si="1783"/>
        <v>1.2499558393798349E-2</v>
      </c>
      <c r="K3372" s="11">
        <f t="shared" si="1799"/>
        <v>44544</v>
      </c>
      <c r="L3372" s="11">
        <f t="shared" si="1784"/>
        <v>44544</v>
      </c>
      <c r="M3372" s="1">
        <f t="shared" si="1803"/>
        <v>20</v>
      </c>
      <c r="N3372" s="1">
        <f t="shared" si="1785"/>
        <v>9</v>
      </c>
      <c r="O3372" s="2">
        <f t="shared" si="1786"/>
        <v>1.00560559</v>
      </c>
      <c r="P3372" s="13">
        <f t="shared" si="1811"/>
        <v>1.0115996199999999</v>
      </c>
      <c r="Q3372" s="13">
        <f t="shared" si="1804"/>
        <v>1.6994615940824926</v>
      </c>
      <c r="R3372" s="2">
        <f t="shared" si="1807"/>
        <v>1.70898807</v>
      </c>
      <c r="S3372" s="2">
        <f t="shared" si="1800"/>
        <v>1.66548502</v>
      </c>
      <c r="T3372" s="2">
        <f t="shared" si="1787"/>
        <v>260109.93035344</v>
      </c>
      <c r="U3372" s="2">
        <f t="shared" si="1788"/>
        <v>12058.86102188957</v>
      </c>
      <c r="V3372" s="2">
        <f t="shared" si="1789"/>
        <v>97880.252809554164</v>
      </c>
      <c r="W3372" s="2">
        <f t="shared" si="1790"/>
        <v>266115.79943948373</v>
      </c>
      <c r="X3372" s="17">
        <f t="shared" si="1791"/>
        <v>0</v>
      </c>
      <c r="Y3372" s="2">
        <f t="shared" si="1792"/>
        <v>0</v>
      </c>
      <c r="Z3372" s="72">
        <f t="shared" si="1793"/>
        <v>0</v>
      </c>
      <c r="AA3372" s="2">
        <f t="shared" si="1779"/>
        <v>0</v>
      </c>
      <c r="AB3372" s="12">
        <f t="shared" si="1801"/>
        <v>4.6600000000000003E-2</v>
      </c>
      <c r="AC3372" s="17">
        <f t="shared" si="1794"/>
        <v>9</v>
      </c>
      <c r="AD3372" s="17">
        <v>252</v>
      </c>
      <c r="AE3372" s="13">
        <f t="shared" si="1805"/>
        <v>1.0016279960000001</v>
      </c>
      <c r="AF3372" s="2">
        <f t="shared" si="1780"/>
        <v>423.45792617000001</v>
      </c>
      <c r="AG3372" s="2">
        <f t="shared" si="1795"/>
        <v>433.23545702000001</v>
      </c>
      <c r="AH3372" s="3">
        <f t="shared" si="1796"/>
        <v>0</v>
      </c>
      <c r="AI3372" s="4" t="str">
        <f t="shared" si="1806"/>
        <v>A+J=</v>
      </c>
      <c r="AJ3372" s="11">
        <f t="shared" si="1802"/>
        <v>44544</v>
      </c>
      <c r="AQ3372" s="53"/>
      <c r="AR3372" s="53"/>
    </row>
    <row r="3373" spans="1:44" x14ac:dyDescent="0.2">
      <c r="A3373" s="158">
        <f t="shared" si="1797"/>
        <v>44529</v>
      </c>
      <c r="B3373" s="2">
        <f t="shared" si="1781"/>
        <v>266549.03489650373</v>
      </c>
      <c r="C3373" s="2">
        <f t="shared" si="1798"/>
        <v>156176.68560803999</v>
      </c>
      <c r="D3373" s="2">
        <f>SUM(Y3373:Y$3632)</f>
        <v>18120.409414910002</v>
      </c>
      <c r="E3373" s="73">
        <f t="shared" si="1782"/>
        <v>138056.27619312998</v>
      </c>
      <c r="F3373" s="88">
        <f t="shared" si="1808"/>
        <v>5944.21</v>
      </c>
      <c r="G3373" s="3">
        <f>IF(AND(N3373=1,N3372&gt;1),VLOOKUP(A3372,[1]Plan1!$BK$81:$BM$259,3),G3372)</f>
        <v>6018.51</v>
      </c>
      <c r="H3373" s="11">
        <f t="shared" si="1809"/>
        <v>44456</v>
      </c>
      <c r="I3373" s="11">
        <f t="shared" si="1810"/>
        <v>44486</v>
      </c>
      <c r="J3373" s="12">
        <f t="shared" si="1783"/>
        <v>1.2499558393798349E-2</v>
      </c>
      <c r="K3373" s="11">
        <f t="shared" si="1799"/>
        <v>44544</v>
      </c>
      <c r="L3373" s="11">
        <f t="shared" si="1784"/>
        <v>44544</v>
      </c>
      <c r="M3373" s="1">
        <f t="shared" si="1803"/>
        <v>20</v>
      </c>
      <c r="N3373" s="1">
        <f t="shared" si="1785"/>
        <v>9</v>
      </c>
      <c r="O3373" s="2">
        <f t="shared" si="1786"/>
        <v>1.00560559</v>
      </c>
      <c r="P3373" s="13">
        <f t="shared" si="1811"/>
        <v>1.0115996199999999</v>
      </c>
      <c r="Q3373" s="13">
        <f t="shared" si="1804"/>
        <v>1.6994615940824926</v>
      </c>
      <c r="R3373" s="2">
        <f t="shared" si="1807"/>
        <v>1.70898807</v>
      </c>
      <c r="S3373" s="2">
        <f t="shared" si="1800"/>
        <v>1.66548502</v>
      </c>
      <c r="T3373" s="2">
        <f t="shared" si="1787"/>
        <v>260109.93035344</v>
      </c>
      <c r="U3373" s="2">
        <f t="shared" si="1788"/>
        <v>12058.86102188957</v>
      </c>
      <c r="V3373" s="2">
        <f t="shared" si="1789"/>
        <v>97880.252809554164</v>
      </c>
      <c r="W3373" s="2">
        <f t="shared" si="1790"/>
        <v>266115.79943948373</v>
      </c>
      <c r="X3373" s="17">
        <f t="shared" si="1791"/>
        <v>0</v>
      </c>
      <c r="Y3373" s="2">
        <f t="shared" si="1792"/>
        <v>0</v>
      </c>
      <c r="Z3373" s="72">
        <f t="shared" si="1793"/>
        <v>0</v>
      </c>
      <c r="AA3373" s="2">
        <f t="shared" si="1779"/>
        <v>0</v>
      </c>
      <c r="AB3373" s="12">
        <f t="shared" si="1801"/>
        <v>4.6600000000000003E-2</v>
      </c>
      <c r="AC3373" s="17">
        <f t="shared" si="1794"/>
        <v>9</v>
      </c>
      <c r="AD3373" s="17">
        <v>252</v>
      </c>
      <c r="AE3373" s="13">
        <f t="shared" si="1805"/>
        <v>1.0016279960000001</v>
      </c>
      <c r="AF3373" s="2">
        <f t="shared" si="1780"/>
        <v>423.45792617000001</v>
      </c>
      <c r="AG3373" s="2">
        <f t="shared" si="1795"/>
        <v>433.23545702000001</v>
      </c>
      <c r="AH3373" s="3">
        <f t="shared" si="1796"/>
        <v>0</v>
      </c>
      <c r="AI3373" s="4" t="str">
        <f t="shared" si="1806"/>
        <v>A+J=</v>
      </c>
      <c r="AJ3373" s="11">
        <f t="shared" si="1802"/>
        <v>44544</v>
      </c>
      <c r="AQ3373" s="53"/>
      <c r="AR3373" s="53"/>
    </row>
    <row r="3374" spans="1:44" x14ac:dyDescent="0.2">
      <c r="A3374" s="158">
        <f t="shared" si="1797"/>
        <v>44530</v>
      </c>
      <c r="B3374" s="2">
        <f t="shared" si="1781"/>
        <v>266744.06765023281</v>
      </c>
      <c r="C3374" s="2">
        <f t="shared" si="1798"/>
        <v>156176.68560803999</v>
      </c>
      <c r="D3374" s="2">
        <f>SUM(Y3374:Y$3632)</f>
        <v>18120.409414910002</v>
      </c>
      <c r="E3374" s="73">
        <f t="shared" si="1782"/>
        <v>138056.27619312998</v>
      </c>
      <c r="F3374" s="88">
        <f t="shared" si="1808"/>
        <v>5944.21</v>
      </c>
      <c r="G3374" s="3">
        <f>IF(AND(N3374=1,N3373&gt;1),VLOOKUP(A3373,[1]Plan1!$BK$81:$BM$259,3),G3373)</f>
        <v>6018.51</v>
      </c>
      <c r="H3374" s="11">
        <f t="shared" si="1809"/>
        <v>44456</v>
      </c>
      <c r="I3374" s="11">
        <f t="shared" si="1810"/>
        <v>44486</v>
      </c>
      <c r="J3374" s="12">
        <f t="shared" si="1783"/>
        <v>1.2499558393798349E-2</v>
      </c>
      <c r="K3374" s="11">
        <f t="shared" si="1799"/>
        <v>44544</v>
      </c>
      <c r="L3374" s="11">
        <f t="shared" si="1784"/>
        <v>44544</v>
      </c>
      <c r="M3374" s="1">
        <f t="shared" si="1803"/>
        <v>20</v>
      </c>
      <c r="N3374" s="1">
        <f t="shared" si="1785"/>
        <v>10</v>
      </c>
      <c r="O3374" s="2">
        <f t="shared" si="1786"/>
        <v>1.0062303699999999</v>
      </c>
      <c r="P3374" s="13">
        <f t="shared" si="1811"/>
        <v>1.0115996199999999</v>
      </c>
      <c r="Q3374" s="13">
        <f t="shared" si="1804"/>
        <v>1.6994615940824926</v>
      </c>
      <c r="R3374" s="2">
        <f t="shared" si="1807"/>
        <v>1.71004986</v>
      </c>
      <c r="S3374" s="2">
        <f t="shared" si="1800"/>
        <v>1.66548502</v>
      </c>
      <c r="T3374" s="2">
        <f t="shared" si="1787"/>
        <v>260109.93035344</v>
      </c>
      <c r="U3374" s="2">
        <f t="shared" si="1788"/>
        <v>12058.86102188957</v>
      </c>
      <c r="V3374" s="2">
        <f t="shared" si="1789"/>
        <v>98026.839583053283</v>
      </c>
      <c r="W3374" s="2">
        <f t="shared" si="1790"/>
        <v>266262.38621298282</v>
      </c>
      <c r="X3374" s="17">
        <f t="shared" si="1791"/>
        <v>0</v>
      </c>
      <c r="Y3374" s="2">
        <f t="shared" si="1792"/>
        <v>0</v>
      </c>
      <c r="Z3374" s="72">
        <f t="shared" si="1793"/>
        <v>0</v>
      </c>
      <c r="AA3374" s="2">
        <f t="shared" si="1779"/>
        <v>0</v>
      </c>
      <c r="AB3374" s="12">
        <f t="shared" si="1801"/>
        <v>4.6600000000000003E-2</v>
      </c>
      <c r="AC3374" s="17">
        <f t="shared" si="1794"/>
        <v>10</v>
      </c>
      <c r="AD3374" s="17">
        <v>252</v>
      </c>
      <c r="AE3374" s="13">
        <f t="shared" si="1805"/>
        <v>1.0018090479999999</v>
      </c>
      <c r="AF3374" s="2">
        <f t="shared" si="1780"/>
        <v>470.55134928000001</v>
      </c>
      <c r="AG3374" s="2">
        <f t="shared" si="1795"/>
        <v>481.68143724999999</v>
      </c>
      <c r="AH3374" s="3">
        <f t="shared" si="1796"/>
        <v>0</v>
      </c>
      <c r="AI3374" s="4" t="str">
        <f t="shared" si="1806"/>
        <v>A+J=</v>
      </c>
      <c r="AJ3374" s="11">
        <f t="shared" si="1802"/>
        <v>44544</v>
      </c>
      <c r="AQ3374" s="53"/>
      <c r="AR3374" s="53"/>
    </row>
    <row r="3375" spans="1:44" x14ac:dyDescent="0.2">
      <c r="A3375" s="158">
        <f t="shared" si="1797"/>
        <v>44531</v>
      </c>
      <c r="B3375" s="2">
        <f t="shared" si="1781"/>
        <v>266939.25192387146</v>
      </c>
      <c r="C3375" s="2">
        <f t="shared" si="1798"/>
        <v>156176.68560803999</v>
      </c>
      <c r="D3375" s="2">
        <f>SUM(Y3375:Y$3632)</f>
        <v>18120.409414910002</v>
      </c>
      <c r="E3375" s="73">
        <f t="shared" si="1782"/>
        <v>138056.27619312998</v>
      </c>
      <c r="F3375" s="88">
        <f t="shared" si="1808"/>
        <v>5944.21</v>
      </c>
      <c r="G3375" s="3">
        <f>IF(AND(N3375=1,N3374&gt;1),VLOOKUP(A3374,[1]Plan1!$BK$81:$BM$259,3),G3374)</f>
        <v>6018.51</v>
      </c>
      <c r="H3375" s="11">
        <f t="shared" si="1809"/>
        <v>44456</v>
      </c>
      <c r="I3375" s="11">
        <f t="shared" si="1810"/>
        <v>44486</v>
      </c>
      <c r="J3375" s="12">
        <f t="shared" si="1783"/>
        <v>1.2499558393798349E-2</v>
      </c>
      <c r="K3375" s="11">
        <f t="shared" si="1799"/>
        <v>44544</v>
      </c>
      <c r="L3375" s="11">
        <f t="shared" si="1784"/>
        <v>44544</v>
      </c>
      <c r="M3375" s="1">
        <f t="shared" si="1803"/>
        <v>20</v>
      </c>
      <c r="N3375" s="1">
        <f t="shared" si="1785"/>
        <v>11</v>
      </c>
      <c r="O3375" s="2">
        <f t="shared" si="1786"/>
        <v>1.0068555299999999</v>
      </c>
      <c r="P3375" s="13">
        <f t="shared" si="1811"/>
        <v>1.0115996199999999</v>
      </c>
      <c r="Q3375" s="13">
        <f t="shared" si="1804"/>
        <v>1.6994615940824926</v>
      </c>
      <c r="R3375" s="2">
        <f t="shared" si="1807"/>
        <v>1.7111122999999999</v>
      </c>
      <c r="S3375" s="2">
        <f t="shared" si="1800"/>
        <v>1.66548502</v>
      </c>
      <c r="T3375" s="2">
        <f t="shared" si="1787"/>
        <v>260109.93035344</v>
      </c>
      <c r="U3375" s="2">
        <f t="shared" si="1788"/>
        <v>12058.86102188957</v>
      </c>
      <c r="V3375" s="2">
        <f t="shared" si="1789"/>
        <v>98173.516093131897</v>
      </c>
      <c r="W3375" s="2">
        <f t="shared" si="1790"/>
        <v>266409.06272306148</v>
      </c>
      <c r="X3375" s="17">
        <f t="shared" si="1791"/>
        <v>0</v>
      </c>
      <c r="Y3375" s="2">
        <f t="shared" si="1792"/>
        <v>0</v>
      </c>
      <c r="Z3375" s="72">
        <f t="shared" si="1793"/>
        <v>0</v>
      </c>
      <c r="AA3375" s="2">
        <f t="shared" si="1779"/>
        <v>0</v>
      </c>
      <c r="AB3375" s="12">
        <f t="shared" si="1801"/>
        <v>4.6600000000000003E-2</v>
      </c>
      <c r="AC3375" s="17">
        <f t="shared" si="1794"/>
        <v>11</v>
      </c>
      <c r="AD3375" s="17">
        <v>252</v>
      </c>
      <c r="AE3375" s="13">
        <f t="shared" si="1805"/>
        <v>1.001990132</v>
      </c>
      <c r="AF3375" s="2">
        <f t="shared" si="1780"/>
        <v>517.65309591000005</v>
      </c>
      <c r="AG3375" s="2">
        <f t="shared" si="1795"/>
        <v>530.18920080999999</v>
      </c>
      <c r="AH3375" s="3">
        <f t="shared" si="1796"/>
        <v>0</v>
      </c>
      <c r="AI3375" s="4" t="str">
        <f t="shared" si="1806"/>
        <v>A+J=</v>
      </c>
      <c r="AJ3375" s="11">
        <f t="shared" si="1802"/>
        <v>44544</v>
      </c>
      <c r="AQ3375" s="53"/>
      <c r="AR3375" s="53"/>
    </row>
    <row r="3376" spans="1:44" x14ac:dyDescent="0.2">
      <c r="A3376" s="158">
        <f t="shared" si="1797"/>
        <v>44532</v>
      </c>
      <c r="B3376" s="2">
        <f t="shared" si="1781"/>
        <v>267134.59108048514</v>
      </c>
      <c r="C3376" s="2">
        <f t="shared" si="1798"/>
        <v>156176.68560803999</v>
      </c>
      <c r="D3376" s="2">
        <f>SUM(Y3376:Y$3632)</f>
        <v>18120.409414910002</v>
      </c>
      <c r="E3376" s="73">
        <f t="shared" si="1782"/>
        <v>138056.27619312998</v>
      </c>
      <c r="F3376" s="88">
        <f t="shared" si="1808"/>
        <v>5944.21</v>
      </c>
      <c r="G3376" s="3">
        <f>IF(AND(N3376=1,N3375&gt;1),VLOOKUP(A3375,[1]Plan1!$BK$81:$BM$259,3),G3375)</f>
        <v>6018.51</v>
      </c>
      <c r="H3376" s="11">
        <f t="shared" si="1809"/>
        <v>44456</v>
      </c>
      <c r="I3376" s="11">
        <f t="shared" si="1810"/>
        <v>44486</v>
      </c>
      <c r="J3376" s="12">
        <f t="shared" si="1783"/>
        <v>1.2499558393798349E-2</v>
      </c>
      <c r="K3376" s="11">
        <f t="shared" si="1799"/>
        <v>44544</v>
      </c>
      <c r="L3376" s="11">
        <f t="shared" si="1784"/>
        <v>44544</v>
      </c>
      <c r="M3376" s="1">
        <f t="shared" si="1803"/>
        <v>20</v>
      </c>
      <c r="N3376" s="1">
        <f t="shared" si="1785"/>
        <v>12</v>
      </c>
      <c r="O3376" s="2">
        <f t="shared" si="1786"/>
        <v>1.00748109</v>
      </c>
      <c r="P3376" s="13">
        <f t="shared" si="1811"/>
        <v>1.0115996199999999</v>
      </c>
      <c r="Q3376" s="13">
        <f t="shared" si="1804"/>
        <v>1.6994615940824926</v>
      </c>
      <c r="R3376" s="2">
        <f t="shared" si="1807"/>
        <v>1.71217541</v>
      </c>
      <c r="S3376" s="2">
        <f t="shared" si="1800"/>
        <v>1.66548502</v>
      </c>
      <c r="T3376" s="2">
        <f t="shared" si="1787"/>
        <v>260109.93035344</v>
      </c>
      <c r="U3376" s="2">
        <f t="shared" si="1788"/>
        <v>12058.86102188957</v>
      </c>
      <c r="V3376" s="2">
        <f t="shared" si="1789"/>
        <v>98320.285100915571</v>
      </c>
      <c r="W3376" s="2">
        <f t="shared" si="1790"/>
        <v>266555.83173084515</v>
      </c>
      <c r="X3376" s="17">
        <f t="shared" si="1791"/>
        <v>0</v>
      </c>
      <c r="Y3376" s="2">
        <f t="shared" si="1792"/>
        <v>0</v>
      </c>
      <c r="Z3376" s="72">
        <f t="shared" si="1793"/>
        <v>0</v>
      </c>
      <c r="AA3376" s="2">
        <f t="shared" ref="AA3376:AA3439" si="1812">IF(Z3376&gt;0,TRUNC(Z3376*T3376,8),0)</f>
        <v>0</v>
      </c>
      <c r="AB3376" s="12">
        <f t="shared" si="1801"/>
        <v>4.6600000000000003E-2</v>
      </c>
      <c r="AC3376" s="17">
        <f t="shared" si="1794"/>
        <v>12</v>
      </c>
      <c r="AD3376" s="17">
        <v>252</v>
      </c>
      <c r="AE3376" s="13">
        <f t="shared" si="1805"/>
        <v>1.00217125</v>
      </c>
      <c r="AF3376" s="2">
        <f t="shared" ref="AF3376:AF3439" si="1813">TRUNC((T3376*(AE3376-1)),8)</f>
        <v>564.76368626999999</v>
      </c>
      <c r="AG3376" s="2">
        <f t="shared" si="1795"/>
        <v>578.75934963999998</v>
      </c>
      <c r="AH3376" s="3">
        <f t="shared" si="1796"/>
        <v>0</v>
      </c>
      <c r="AI3376" s="4" t="str">
        <f t="shared" si="1806"/>
        <v>A+J=</v>
      </c>
      <c r="AJ3376" s="11">
        <f t="shared" si="1802"/>
        <v>44544</v>
      </c>
      <c r="AQ3376" s="53"/>
      <c r="AR3376" s="53"/>
    </row>
    <row r="3377" spans="1:44" x14ac:dyDescent="0.2">
      <c r="A3377" s="158">
        <f t="shared" si="1797"/>
        <v>44533</v>
      </c>
      <c r="B3377" s="2">
        <f t="shared" si="1781"/>
        <v>267330.08465189382</v>
      </c>
      <c r="C3377" s="2">
        <f t="shared" si="1798"/>
        <v>156176.68560803999</v>
      </c>
      <c r="D3377" s="2">
        <f>SUM(Y3377:Y$3632)</f>
        <v>18120.409414910002</v>
      </c>
      <c r="E3377" s="73">
        <f t="shared" si="1782"/>
        <v>138056.27619312998</v>
      </c>
      <c r="F3377" s="88">
        <f t="shared" si="1808"/>
        <v>5944.21</v>
      </c>
      <c r="G3377" s="3">
        <f>IF(AND(N3377=1,N3376&gt;1),VLOOKUP(A3376,[1]Plan1!$BK$81:$BM$259,3),G3376)</f>
        <v>6018.51</v>
      </c>
      <c r="H3377" s="11">
        <f t="shared" si="1809"/>
        <v>44456</v>
      </c>
      <c r="I3377" s="11">
        <f t="shared" si="1810"/>
        <v>44486</v>
      </c>
      <c r="J3377" s="12">
        <f t="shared" si="1783"/>
        <v>1.2499558393798349E-2</v>
      </c>
      <c r="K3377" s="11">
        <f t="shared" si="1799"/>
        <v>44544</v>
      </c>
      <c r="L3377" s="11">
        <f t="shared" si="1784"/>
        <v>44544</v>
      </c>
      <c r="M3377" s="1">
        <f t="shared" si="1803"/>
        <v>20</v>
      </c>
      <c r="N3377" s="1">
        <f t="shared" si="1785"/>
        <v>13</v>
      </c>
      <c r="O3377" s="2">
        <f t="shared" si="1786"/>
        <v>1.0081070400000001</v>
      </c>
      <c r="P3377" s="13">
        <f t="shared" si="1811"/>
        <v>1.0115996199999999</v>
      </c>
      <c r="Q3377" s="13">
        <f t="shared" si="1804"/>
        <v>1.6994615940824926</v>
      </c>
      <c r="R3377" s="2">
        <f t="shared" si="1807"/>
        <v>1.7132391899999999</v>
      </c>
      <c r="S3377" s="2">
        <f t="shared" si="1800"/>
        <v>1.66548502</v>
      </c>
      <c r="T3377" s="2">
        <f t="shared" si="1787"/>
        <v>260109.93035344</v>
      </c>
      <c r="U3377" s="2">
        <f t="shared" si="1788"/>
        <v>12058.86102188957</v>
      </c>
      <c r="V3377" s="2">
        <f t="shared" si="1789"/>
        <v>98467.146606404291</v>
      </c>
      <c r="W3377" s="2">
        <f t="shared" si="1790"/>
        <v>266702.69323633384</v>
      </c>
      <c r="X3377" s="17">
        <f t="shared" si="1791"/>
        <v>0</v>
      </c>
      <c r="Y3377" s="2">
        <f t="shared" si="1792"/>
        <v>0</v>
      </c>
      <c r="Z3377" s="72">
        <f t="shared" si="1793"/>
        <v>0</v>
      </c>
      <c r="AA3377" s="2">
        <f t="shared" si="1812"/>
        <v>0</v>
      </c>
      <c r="AB3377" s="12">
        <f t="shared" si="1801"/>
        <v>4.6600000000000003E-2</v>
      </c>
      <c r="AC3377" s="17">
        <f t="shared" si="1794"/>
        <v>13</v>
      </c>
      <c r="AD3377" s="17">
        <v>252</v>
      </c>
      <c r="AE3377" s="13">
        <f t="shared" si="1805"/>
        <v>1.0023523999999999</v>
      </c>
      <c r="AF3377" s="2">
        <f t="shared" si="1813"/>
        <v>611.88260016000004</v>
      </c>
      <c r="AG3377" s="2">
        <f t="shared" si="1795"/>
        <v>627.39141556000004</v>
      </c>
      <c r="AH3377" s="3">
        <f t="shared" si="1796"/>
        <v>0</v>
      </c>
      <c r="AI3377" s="4" t="str">
        <f t="shared" si="1806"/>
        <v>A+J=</v>
      </c>
      <c r="AJ3377" s="11">
        <f t="shared" si="1802"/>
        <v>44544</v>
      </c>
      <c r="AQ3377" s="53"/>
      <c r="AR3377" s="53"/>
    </row>
    <row r="3378" spans="1:44" x14ac:dyDescent="0.2">
      <c r="A3378" s="158">
        <f t="shared" si="1797"/>
        <v>44534</v>
      </c>
      <c r="B3378" s="2">
        <f t="shared" si="1781"/>
        <v>267525.7302012021</v>
      </c>
      <c r="C3378" s="2">
        <f t="shared" si="1798"/>
        <v>156176.68560803999</v>
      </c>
      <c r="D3378" s="2">
        <f>SUM(Y3378:Y$3632)</f>
        <v>18120.409414910002</v>
      </c>
      <c r="E3378" s="73">
        <f t="shared" si="1782"/>
        <v>138056.27619312998</v>
      </c>
      <c r="F3378" s="88">
        <f t="shared" si="1808"/>
        <v>5944.21</v>
      </c>
      <c r="G3378" s="3">
        <f>IF(AND(N3378=1,N3377&gt;1),VLOOKUP(A3377,[1]Plan1!$BK$81:$BM$259,3),G3377)</f>
        <v>6018.51</v>
      </c>
      <c r="H3378" s="11">
        <f t="shared" si="1809"/>
        <v>44456</v>
      </c>
      <c r="I3378" s="11">
        <f t="shared" si="1810"/>
        <v>44486</v>
      </c>
      <c r="J3378" s="12">
        <f t="shared" si="1783"/>
        <v>1.2499558393798349E-2</v>
      </c>
      <c r="K3378" s="11">
        <f t="shared" si="1799"/>
        <v>44544</v>
      </c>
      <c r="L3378" s="11">
        <f t="shared" si="1784"/>
        <v>44544</v>
      </c>
      <c r="M3378" s="1">
        <f t="shared" si="1803"/>
        <v>20</v>
      </c>
      <c r="N3378" s="1">
        <f t="shared" si="1785"/>
        <v>14</v>
      </c>
      <c r="O3378" s="2">
        <f t="shared" si="1786"/>
        <v>1.0087333700000001</v>
      </c>
      <c r="P3378" s="13">
        <f t="shared" si="1811"/>
        <v>1.0115996199999999</v>
      </c>
      <c r="Q3378" s="13">
        <f t="shared" si="1804"/>
        <v>1.6994615940824926</v>
      </c>
      <c r="R3378" s="2">
        <f t="shared" si="1807"/>
        <v>1.7143036199999999</v>
      </c>
      <c r="S3378" s="2">
        <f t="shared" si="1800"/>
        <v>1.66548502</v>
      </c>
      <c r="T3378" s="2">
        <f t="shared" si="1787"/>
        <v>260109.93035344</v>
      </c>
      <c r="U3378" s="2">
        <f t="shared" si="1788"/>
        <v>12058.86102188957</v>
      </c>
      <c r="V3378" s="2">
        <f t="shared" si="1789"/>
        <v>98614.097848472549</v>
      </c>
      <c r="W3378" s="2">
        <f t="shared" si="1790"/>
        <v>266849.6444784021</v>
      </c>
      <c r="X3378" s="17">
        <f t="shared" si="1791"/>
        <v>0</v>
      </c>
      <c r="Y3378" s="2">
        <f t="shared" si="1792"/>
        <v>0</v>
      </c>
      <c r="Z3378" s="72">
        <f t="shared" si="1793"/>
        <v>0</v>
      </c>
      <c r="AA3378" s="2">
        <f t="shared" si="1812"/>
        <v>0</v>
      </c>
      <c r="AB3378" s="12">
        <f t="shared" si="1801"/>
        <v>4.6600000000000003E-2</v>
      </c>
      <c r="AC3378" s="17">
        <f t="shared" si="1794"/>
        <v>14</v>
      </c>
      <c r="AD3378" s="17">
        <v>252</v>
      </c>
      <c r="AE3378" s="13">
        <f t="shared" si="1805"/>
        <v>1.002533583</v>
      </c>
      <c r="AF3378" s="2">
        <f t="shared" si="1813"/>
        <v>659.01009767000005</v>
      </c>
      <c r="AG3378" s="2">
        <f t="shared" si="1795"/>
        <v>676.08572279999998</v>
      </c>
      <c r="AH3378" s="3">
        <f t="shared" si="1796"/>
        <v>0</v>
      </c>
      <c r="AI3378" s="4" t="str">
        <f t="shared" si="1806"/>
        <v>A+J=</v>
      </c>
      <c r="AJ3378" s="11">
        <f t="shared" si="1802"/>
        <v>44544</v>
      </c>
      <c r="AQ3378" s="53"/>
      <c r="AR3378" s="53"/>
    </row>
    <row r="3379" spans="1:44" x14ac:dyDescent="0.2">
      <c r="A3379" s="158">
        <f t="shared" si="1797"/>
        <v>44535</v>
      </c>
      <c r="B3379" s="2">
        <f t="shared" si="1781"/>
        <v>267525.7302012021</v>
      </c>
      <c r="C3379" s="2">
        <f t="shared" si="1798"/>
        <v>156176.68560803999</v>
      </c>
      <c r="D3379" s="2">
        <f>SUM(Y3379:Y$3632)</f>
        <v>18120.409414910002</v>
      </c>
      <c r="E3379" s="73">
        <f t="shared" si="1782"/>
        <v>138056.27619312998</v>
      </c>
      <c r="F3379" s="88">
        <f t="shared" si="1808"/>
        <v>5944.21</v>
      </c>
      <c r="G3379" s="3">
        <f>IF(AND(N3379=1,N3378&gt;1),VLOOKUP(A3378,[1]Plan1!$BK$81:$BM$259,3),G3378)</f>
        <v>6018.51</v>
      </c>
      <c r="H3379" s="11">
        <f t="shared" si="1809"/>
        <v>44456</v>
      </c>
      <c r="I3379" s="11">
        <f t="shared" si="1810"/>
        <v>44486</v>
      </c>
      <c r="J3379" s="12">
        <f t="shared" si="1783"/>
        <v>1.2499558393798349E-2</v>
      </c>
      <c r="K3379" s="11">
        <f t="shared" si="1799"/>
        <v>44544</v>
      </c>
      <c r="L3379" s="11">
        <f t="shared" si="1784"/>
        <v>44544</v>
      </c>
      <c r="M3379" s="1">
        <f t="shared" si="1803"/>
        <v>20</v>
      </c>
      <c r="N3379" s="1">
        <f t="shared" si="1785"/>
        <v>14</v>
      </c>
      <c r="O3379" s="2">
        <f t="shared" si="1786"/>
        <v>1.0087333700000001</v>
      </c>
      <c r="P3379" s="13">
        <f t="shared" si="1811"/>
        <v>1.0115996199999999</v>
      </c>
      <c r="Q3379" s="13">
        <f t="shared" si="1804"/>
        <v>1.6994615940824926</v>
      </c>
      <c r="R3379" s="2">
        <f t="shared" si="1807"/>
        <v>1.7143036199999999</v>
      </c>
      <c r="S3379" s="2">
        <f t="shared" si="1800"/>
        <v>1.66548502</v>
      </c>
      <c r="T3379" s="2">
        <f t="shared" si="1787"/>
        <v>260109.93035344</v>
      </c>
      <c r="U3379" s="2">
        <f t="shared" si="1788"/>
        <v>12058.86102188957</v>
      </c>
      <c r="V3379" s="2">
        <f t="shared" si="1789"/>
        <v>98614.097848472549</v>
      </c>
      <c r="W3379" s="2">
        <f t="shared" si="1790"/>
        <v>266849.6444784021</v>
      </c>
      <c r="X3379" s="17">
        <f t="shared" si="1791"/>
        <v>0</v>
      </c>
      <c r="Y3379" s="2">
        <f t="shared" si="1792"/>
        <v>0</v>
      </c>
      <c r="Z3379" s="72">
        <f t="shared" si="1793"/>
        <v>0</v>
      </c>
      <c r="AA3379" s="2">
        <f t="shared" si="1812"/>
        <v>0</v>
      </c>
      <c r="AB3379" s="12">
        <f t="shared" si="1801"/>
        <v>4.6600000000000003E-2</v>
      </c>
      <c r="AC3379" s="17">
        <f t="shared" si="1794"/>
        <v>14</v>
      </c>
      <c r="AD3379" s="17">
        <v>252</v>
      </c>
      <c r="AE3379" s="13">
        <f t="shared" si="1805"/>
        <v>1.002533583</v>
      </c>
      <c r="AF3379" s="2">
        <f t="shared" si="1813"/>
        <v>659.01009767000005</v>
      </c>
      <c r="AG3379" s="2">
        <f t="shared" si="1795"/>
        <v>676.08572279999998</v>
      </c>
      <c r="AH3379" s="3">
        <f t="shared" si="1796"/>
        <v>0</v>
      </c>
      <c r="AI3379" s="4" t="str">
        <f t="shared" si="1806"/>
        <v>A+J=</v>
      </c>
      <c r="AJ3379" s="11">
        <f t="shared" si="1802"/>
        <v>44544</v>
      </c>
      <c r="AQ3379" s="53"/>
      <c r="AR3379" s="53"/>
    </row>
    <row r="3380" spans="1:44" x14ac:dyDescent="0.2">
      <c r="A3380" s="158">
        <f t="shared" si="1797"/>
        <v>44536</v>
      </c>
      <c r="B3380" s="2">
        <f t="shared" si="1781"/>
        <v>267525.7302012021</v>
      </c>
      <c r="C3380" s="2">
        <f t="shared" si="1798"/>
        <v>156176.68560803999</v>
      </c>
      <c r="D3380" s="2">
        <f>SUM(Y3380:Y$3632)</f>
        <v>18120.409414910002</v>
      </c>
      <c r="E3380" s="73">
        <f t="shared" si="1782"/>
        <v>138056.27619312998</v>
      </c>
      <c r="F3380" s="88">
        <f t="shared" si="1808"/>
        <v>5944.21</v>
      </c>
      <c r="G3380" s="3">
        <f>IF(AND(N3380=1,N3379&gt;1),VLOOKUP(A3379,[1]Plan1!$BK$81:$BM$259,3),G3379)</f>
        <v>6018.51</v>
      </c>
      <c r="H3380" s="11">
        <f t="shared" si="1809"/>
        <v>44456</v>
      </c>
      <c r="I3380" s="11">
        <f t="shared" si="1810"/>
        <v>44486</v>
      </c>
      <c r="J3380" s="12">
        <f t="shared" si="1783"/>
        <v>1.2499558393798349E-2</v>
      </c>
      <c r="K3380" s="11">
        <f t="shared" si="1799"/>
        <v>44544</v>
      </c>
      <c r="L3380" s="11">
        <f t="shared" si="1784"/>
        <v>44544</v>
      </c>
      <c r="M3380" s="1">
        <f t="shared" si="1803"/>
        <v>20</v>
      </c>
      <c r="N3380" s="1">
        <f t="shared" si="1785"/>
        <v>14</v>
      </c>
      <c r="O3380" s="2">
        <f t="shared" si="1786"/>
        <v>1.0087333700000001</v>
      </c>
      <c r="P3380" s="13">
        <f t="shared" si="1811"/>
        <v>1.0115996199999999</v>
      </c>
      <c r="Q3380" s="13">
        <f t="shared" si="1804"/>
        <v>1.6994615940824926</v>
      </c>
      <c r="R3380" s="2">
        <f t="shared" si="1807"/>
        <v>1.7143036199999999</v>
      </c>
      <c r="S3380" s="2">
        <f t="shared" si="1800"/>
        <v>1.66548502</v>
      </c>
      <c r="T3380" s="2">
        <f t="shared" si="1787"/>
        <v>260109.93035344</v>
      </c>
      <c r="U3380" s="2">
        <f t="shared" si="1788"/>
        <v>12058.86102188957</v>
      </c>
      <c r="V3380" s="2">
        <f t="shared" si="1789"/>
        <v>98614.097848472549</v>
      </c>
      <c r="W3380" s="2">
        <f t="shared" si="1790"/>
        <v>266849.6444784021</v>
      </c>
      <c r="X3380" s="17">
        <f t="shared" si="1791"/>
        <v>0</v>
      </c>
      <c r="Y3380" s="2">
        <f t="shared" si="1792"/>
        <v>0</v>
      </c>
      <c r="Z3380" s="72">
        <f t="shared" si="1793"/>
        <v>0</v>
      </c>
      <c r="AA3380" s="2">
        <f t="shared" si="1812"/>
        <v>0</v>
      </c>
      <c r="AB3380" s="12">
        <f t="shared" si="1801"/>
        <v>4.6600000000000003E-2</v>
      </c>
      <c r="AC3380" s="17">
        <f t="shared" si="1794"/>
        <v>14</v>
      </c>
      <c r="AD3380" s="17">
        <v>252</v>
      </c>
      <c r="AE3380" s="13">
        <f t="shared" si="1805"/>
        <v>1.002533583</v>
      </c>
      <c r="AF3380" s="2">
        <f t="shared" si="1813"/>
        <v>659.01009767000005</v>
      </c>
      <c r="AG3380" s="2">
        <f t="shared" si="1795"/>
        <v>676.08572279999998</v>
      </c>
      <c r="AH3380" s="3">
        <f t="shared" si="1796"/>
        <v>0</v>
      </c>
      <c r="AI3380" s="4" t="str">
        <f t="shared" si="1806"/>
        <v>A+J=</v>
      </c>
      <c r="AJ3380" s="11">
        <f t="shared" si="1802"/>
        <v>44544</v>
      </c>
      <c r="AQ3380" s="53"/>
      <c r="AR3380" s="53"/>
    </row>
    <row r="3381" spans="1:44" x14ac:dyDescent="0.2">
      <c r="A3381" s="158">
        <f t="shared" si="1797"/>
        <v>44537</v>
      </c>
      <c r="B3381" s="2">
        <f t="shared" si="1781"/>
        <v>267721.52752472984</v>
      </c>
      <c r="C3381" s="2">
        <f t="shared" si="1798"/>
        <v>156176.68560803999</v>
      </c>
      <c r="D3381" s="2">
        <f>SUM(Y3381:Y$3632)</f>
        <v>18120.409414910002</v>
      </c>
      <c r="E3381" s="73">
        <f t="shared" si="1782"/>
        <v>138056.27619312998</v>
      </c>
      <c r="F3381" s="88">
        <f t="shared" si="1808"/>
        <v>5944.21</v>
      </c>
      <c r="G3381" s="3">
        <f>IF(AND(N3381=1,N3380&gt;1),VLOOKUP(A3380,[1]Plan1!$BK$81:$BM$259,3),G3380)</f>
        <v>6018.51</v>
      </c>
      <c r="H3381" s="11">
        <f t="shared" si="1809"/>
        <v>44456</v>
      </c>
      <c r="I3381" s="11">
        <f t="shared" si="1810"/>
        <v>44486</v>
      </c>
      <c r="J3381" s="12">
        <f t="shared" si="1783"/>
        <v>1.2499558393798349E-2</v>
      </c>
      <c r="K3381" s="11">
        <f t="shared" si="1799"/>
        <v>44544</v>
      </c>
      <c r="L3381" s="11">
        <f t="shared" si="1784"/>
        <v>44544</v>
      </c>
      <c r="M3381" s="1">
        <f t="shared" si="1803"/>
        <v>20</v>
      </c>
      <c r="N3381" s="1">
        <f t="shared" si="1785"/>
        <v>15</v>
      </c>
      <c r="O3381" s="2">
        <f t="shared" si="1786"/>
        <v>1.0093600899999999</v>
      </c>
      <c r="P3381" s="13">
        <f t="shared" si="1811"/>
        <v>1.0115996199999999</v>
      </c>
      <c r="Q3381" s="13">
        <f t="shared" si="1804"/>
        <v>1.6994615940824926</v>
      </c>
      <c r="R3381" s="2">
        <f t="shared" si="1807"/>
        <v>1.7153687</v>
      </c>
      <c r="S3381" s="2">
        <f t="shared" si="1800"/>
        <v>1.66548502</v>
      </c>
      <c r="T3381" s="2">
        <f t="shared" si="1787"/>
        <v>260109.93035344</v>
      </c>
      <c r="U3381" s="2">
        <f t="shared" si="1788"/>
        <v>12058.86102188957</v>
      </c>
      <c r="V3381" s="2">
        <f t="shared" si="1789"/>
        <v>98761.138827120332</v>
      </c>
      <c r="W3381" s="2">
        <f t="shared" si="1790"/>
        <v>266996.68545704987</v>
      </c>
      <c r="X3381" s="17">
        <f t="shared" si="1791"/>
        <v>0</v>
      </c>
      <c r="Y3381" s="2">
        <f t="shared" si="1792"/>
        <v>0</v>
      </c>
      <c r="Z3381" s="72">
        <f t="shared" si="1793"/>
        <v>0</v>
      </c>
      <c r="AA3381" s="2">
        <f t="shared" si="1812"/>
        <v>0</v>
      </c>
      <c r="AB3381" s="12">
        <f t="shared" si="1801"/>
        <v>4.6600000000000003E-2</v>
      </c>
      <c r="AC3381" s="17">
        <f t="shared" si="1794"/>
        <v>15</v>
      </c>
      <c r="AD3381" s="17">
        <v>252</v>
      </c>
      <c r="AE3381" s="13">
        <f t="shared" si="1805"/>
        <v>1.002714798</v>
      </c>
      <c r="AF3381" s="2">
        <f t="shared" si="1813"/>
        <v>706.14591870000004</v>
      </c>
      <c r="AG3381" s="2">
        <f t="shared" si="1795"/>
        <v>724.84206768000001</v>
      </c>
      <c r="AH3381" s="3">
        <f t="shared" si="1796"/>
        <v>0</v>
      </c>
      <c r="AI3381" s="4" t="str">
        <f t="shared" si="1806"/>
        <v>A+J=</v>
      </c>
      <c r="AJ3381" s="11">
        <f t="shared" si="1802"/>
        <v>44544</v>
      </c>
      <c r="AQ3381" s="53"/>
      <c r="AR3381" s="53"/>
    </row>
    <row r="3382" spans="1:44" x14ac:dyDescent="0.2">
      <c r="A3382" s="158">
        <f t="shared" si="1797"/>
        <v>44538</v>
      </c>
      <c r="B3382" s="2">
        <f t="shared" si="1781"/>
        <v>267917.47998879274</v>
      </c>
      <c r="C3382" s="2">
        <f t="shared" si="1798"/>
        <v>156176.68560803999</v>
      </c>
      <c r="D3382" s="2">
        <f>SUM(Y3382:Y$3632)</f>
        <v>18120.409414910002</v>
      </c>
      <c r="E3382" s="73">
        <f t="shared" si="1782"/>
        <v>138056.27619312998</v>
      </c>
      <c r="F3382" s="88">
        <f t="shared" si="1808"/>
        <v>5944.21</v>
      </c>
      <c r="G3382" s="3">
        <f>IF(AND(N3382=1,N3381&gt;1),VLOOKUP(A3381,[1]Plan1!$BK$81:$BM$259,3),G3381)</f>
        <v>6018.51</v>
      </c>
      <c r="H3382" s="11">
        <f t="shared" si="1809"/>
        <v>44456</v>
      </c>
      <c r="I3382" s="11">
        <f t="shared" si="1810"/>
        <v>44486</v>
      </c>
      <c r="J3382" s="12">
        <f t="shared" si="1783"/>
        <v>1.2499558393798349E-2</v>
      </c>
      <c r="K3382" s="11">
        <f t="shared" si="1799"/>
        <v>44544</v>
      </c>
      <c r="L3382" s="11">
        <f t="shared" si="1784"/>
        <v>44544</v>
      </c>
      <c r="M3382" s="1">
        <f t="shared" si="1803"/>
        <v>20</v>
      </c>
      <c r="N3382" s="1">
        <f t="shared" si="1785"/>
        <v>16</v>
      </c>
      <c r="O3382" s="2">
        <f t="shared" si="1786"/>
        <v>1.0099872000000001</v>
      </c>
      <c r="P3382" s="13">
        <f t="shared" si="1811"/>
        <v>1.0115996199999999</v>
      </c>
      <c r="Q3382" s="13">
        <f t="shared" si="1804"/>
        <v>1.6994615940824926</v>
      </c>
      <c r="R3382" s="2">
        <f t="shared" si="1807"/>
        <v>1.7164344499999999</v>
      </c>
      <c r="S3382" s="2">
        <f t="shared" si="1800"/>
        <v>1.66548502</v>
      </c>
      <c r="T3382" s="2">
        <f t="shared" si="1787"/>
        <v>260109.93035344</v>
      </c>
      <c r="U3382" s="2">
        <f t="shared" si="1788"/>
        <v>12058.86102188957</v>
      </c>
      <c r="V3382" s="2">
        <f t="shared" si="1789"/>
        <v>98908.272303473161</v>
      </c>
      <c r="W3382" s="2">
        <f t="shared" si="1790"/>
        <v>267143.81893340271</v>
      </c>
      <c r="X3382" s="17">
        <f t="shared" si="1791"/>
        <v>0</v>
      </c>
      <c r="Y3382" s="2">
        <f t="shared" si="1792"/>
        <v>0</v>
      </c>
      <c r="Z3382" s="72">
        <f t="shared" si="1793"/>
        <v>0</v>
      </c>
      <c r="AA3382" s="2">
        <f t="shared" si="1812"/>
        <v>0</v>
      </c>
      <c r="AB3382" s="12">
        <f t="shared" si="1801"/>
        <v>4.6600000000000003E-2</v>
      </c>
      <c r="AC3382" s="17">
        <f t="shared" si="1794"/>
        <v>16</v>
      </c>
      <c r="AD3382" s="17">
        <v>252</v>
      </c>
      <c r="AE3382" s="13">
        <f t="shared" si="1805"/>
        <v>1.0028960469999999</v>
      </c>
      <c r="AF3382" s="2">
        <f t="shared" si="1813"/>
        <v>753.29058347</v>
      </c>
      <c r="AG3382" s="2">
        <f t="shared" si="1795"/>
        <v>773.66105539</v>
      </c>
      <c r="AH3382" s="3">
        <f t="shared" si="1796"/>
        <v>0</v>
      </c>
      <c r="AI3382" s="4" t="str">
        <f t="shared" si="1806"/>
        <v>A+J=</v>
      </c>
      <c r="AJ3382" s="11">
        <f t="shared" si="1802"/>
        <v>44544</v>
      </c>
      <c r="AQ3382" s="53"/>
      <c r="AR3382" s="53"/>
    </row>
    <row r="3383" spans="1:44" x14ac:dyDescent="0.2">
      <c r="A3383" s="158">
        <f t="shared" si="1797"/>
        <v>44539</v>
      </c>
      <c r="B3383" s="2">
        <f t="shared" si="1781"/>
        <v>268113.58850891335</v>
      </c>
      <c r="C3383" s="2">
        <f t="shared" si="1798"/>
        <v>156176.68560803999</v>
      </c>
      <c r="D3383" s="2">
        <f>SUM(Y3383:Y$3632)</f>
        <v>18120.409414910002</v>
      </c>
      <c r="E3383" s="73">
        <f t="shared" si="1782"/>
        <v>138056.27619312998</v>
      </c>
      <c r="F3383" s="88">
        <f t="shared" si="1808"/>
        <v>5944.21</v>
      </c>
      <c r="G3383" s="3">
        <f>IF(AND(N3383=1,N3382&gt;1),VLOOKUP(A3382,[1]Plan1!$BK$81:$BM$259,3),G3382)</f>
        <v>6018.51</v>
      </c>
      <c r="H3383" s="11">
        <f t="shared" si="1809"/>
        <v>44456</v>
      </c>
      <c r="I3383" s="11">
        <f t="shared" si="1810"/>
        <v>44486</v>
      </c>
      <c r="J3383" s="12">
        <f t="shared" si="1783"/>
        <v>1.2499558393798349E-2</v>
      </c>
      <c r="K3383" s="11">
        <f t="shared" si="1799"/>
        <v>44544</v>
      </c>
      <c r="L3383" s="11">
        <f t="shared" si="1784"/>
        <v>44544</v>
      </c>
      <c r="M3383" s="1">
        <f t="shared" si="1803"/>
        <v>20</v>
      </c>
      <c r="N3383" s="1">
        <f t="shared" si="1785"/>
        <v>17</v>
      </c>
      <c r="O3383" s="2">
        <f t="shared" si="1786"/>
        <v>1.01061471</v>
      </c>
      <c r="P3383" s="13">
        <f t="shared" si="1811"/>
        <v>1.0115996199999999</v>
      </c>
      <c r="Q3383" s="13">
        <f t="shared" si="1804"/>
        <v>1.6994615940824926</v>
      </c>
      <c r="R3383" s="2">
        <f t="shared" si="1807"/>
        <v>1.71750088</v>
      </c>
      <c r="S3383" s="2">
        <f t="shared" si="1800"/>
        <v>1.66548502</v>
      </c>
      <c r="T3383" s="2">
        <f t="shared" si="1787"/>
        <v>260109.93035344</v>
      </c>
      <c r="U3383" s="2">
        <f t="shared" si="1788"/>
        <v>12058.86102188957</v>
      </c>
      <c r="V3383" s="2">
        <f t="shared" si="1789"/>
        <v>99055.499658093802</v>
      </c>
      <c r="W3383" s="2">
        <f t="shared" si="1790"/>
        <v>267291.04628802335</v>
      </c>
      <c r="X3383" s="17">
        <f t="shared" si="1791"/>
        <v>0</v>
      </c>
      <c r="Y3383" s="2">
        <f t="shared" si="1792"/>
        <v>0</v>
      </c>
      <c r="Z3383" s="72">
        <f t="shared" si="1793"/>
        <v>0</v>
      </c>
      <c r="AA3383" s="2">
        <f t="shared" si="1812"/>
        <v>0</v>
      </c>
      <c r="AB3383" s="12">
        <f t="shared" si="1801"/>
        <v>4.6600000000000003E-2</v>
      </c>
      <c r="AC3383" s="17">
        <f t="shared" si="1794"/>
        <v>17</v>
      </c>
      <c r="AD3383" s="17">
        <v>252</v>
      </c>
      <c r="AE3383" s="13">
        <f t="shared" si="1805"/>
        <v>1.003077328</v>
      </c>
      <c r="AF3383" s="2">
        <f t="shared" si="1813"/>
        <v>800.44357175000005</v>
      </c>
      <c r="AG3383" s="2">
        <f t="shared" si="1795"/>
        <v>822.54222088999995</v>
      </c>
      <c r="AH3383" s="3">
        <f t="shared" si="1796"/>
        <v>0</v>
      </c>
      <c r="AI3383" s="4" t="str">
        <f t="shared" si="1806"/>
        <v>A+J=</v>
      </c>
      <c r="AJ3383" s="11">
        <f t="shared" si="1802"/>
        <v>44544</v>
      </c>
      <c r="AQ3383" s="53"/>
      <c r="AR3383" s="53"/>
    </row>
    <row r="3384" spans="1:44" x14ac:dyDescent="0.2">
      <c r="A3384" s="158">
        <f t="shared" si="1797"/>
        <v>44540</v>
      </c>
      <c r="B3384" s="2">
        <f t="shared" si="1781"/>
        <v>268309.84926253348</v>
      </c>
      <c r="C3384" s="2">
        <f t="shared" si="1798"/>
        <v>156176.68560803999</v>
      </c>
      <c r="D3384" s="2">
        <f>SUM(Y3384:Y$3632)</f>
        <v>18120.409414910002</v>
      </c>
      <c r="E3384" s="73">
        <f t="shared" si="1782"/>
        <v>138056.27619312998</v>
      </c>
      <c r="F3384" s="88">
        <f t="shared" si="1808"/>
        <v>5944.21</v>
      </c>
      <c r="G3384" s="3">
        <f>IF(AND(N3384=1,N3383&gt;1),VLOOKUP(A3383,[1]Plan1!$BK$81:$BM$259,3),G3383)</f>
        <v>6018.51</v>
      </c>
      <c r="H3384" s="11">
        <f t="shared" si="1809"/>
        <v>44456</v>
      </c>
      <c r="I3384" s="11">
        <f t="shared" si="1810"/>
        <v>44486</v>
      </c>
      <c r="J3384" s="12">
        <f t="shared" si="1783"/>
        <v>1.2499558393798349E-2</v>
      </c>
      <c r="K3384" s="11">
        <f t="shared" si="1799"/>
        <v>44544</v>
      </c>
      <c r="L3384" s="11">
        <f t="shared" si="1784"/>
        <v>44544</v>
      </c>
      <c r="M3384" s="1">
        <f t="shared" si="1803"/>
        <v>20</v>
      </c>
      <c r="N3384" s="1">
        <f t="shared" si="1785"/>
        <v>18</v>
      </c>
      <c r="O3384" s="2">
        <f t="shared" si="1786"/>
        <v>1.0112426000000001</v>
      </c>
      <c r="P3384" s="13">
        <f t="shared" si="1811"/>
        <v>1.0115996199999999</v>
      </c>
      <c r="Q3384" s="13">
        <f t="shared" si="1804"/>
        <v>1.6994615940824926</v>
      </c>
      <c r="R3384" s="2">
        <f t="shared" si="1807"/>
        <v>1.7185679599999999</v>
      </c>
      <c r="S3384" s="2">
        <f t="shared" si="1800"/>
        <v>1.66548502</v>
      </c>
      <c r="T3384" s="2">
        <f t="shared" si="1787"/>
        <v>260109.93035344</v>
      </c>
      <c r="U3384" s="2">
        <f t="shared" si="1788"/>
        <v>12058.86102188957</v>
      </c>
      <c r="V3384" s="2">
        <f t="shared" si="1789"/>
        <v>99202.816749293954</v>
      </c>
      <c r="W3384" s="2">
        <f t="shared" si="1790"/>
        <v>267438.36337922351</v>
      </c>
      <c r="X3384" s="17">
        <f t="shared" si="1791"/>
        <v>0</v>
      </c>
      <c r="Y3384" s="2">
        <f t="shared" si="1792"/>
        <v>0</v>
      </c>
      <c r="Z3384" s="72">
        <f t="shared" si="1793"/>
        <v>0</v>
      </c>
      <c r="AA3384" s="2">
        <f t="shared" si="1812"/>
        <v>0</v>
      </c>
      <c r="AB3384" s="12">
        <f t="shared" si="1801"/>
        <v>4.6600000000000003E-2</v>
      </c>
      <c r="AC3384" s="17">
        <f t="shared" si="1794"/>
        <v>18</v>
      </c>
      <c r="AD3384" s="17">
        <v>252</v>
      </c>
      <c r="AE3384" s="13">
        <f t="shared" si="1805"/>
        <v>1.003258642</v>
      </c>
      <c r="AF3384" s="2">
        <f t="shared" si="1813"/>
        <v>847.60514365999995</v>
      </c>
      <c r="AG3384" s="2">
        <f t="shared" si="1795"/>
        <v>871.48588330999996</v>
      </c>
      <c r="AH3384" s="3">
        <f t="shared" si="1796"/>
        <v>0</v>
      </c>
      <c r="AI3384" s="4" t="str">
        <f t="shared" si="1806"/>
        <v>A+J=</v>
      </c>
      <c r="AJ3384" s="11">
        <f t="shared" si="1802"/>
        <v>44544</v>
      </c>
      <c r="AQ3384" s="53"/>
      <c r="AR3384" s="53"/>
    </row>
    <row r="3385" spans="1:44" x14ac:dyDescent="0.2">
      <c r="A3385" s="158">
        <f t="shared" si="1797"/>
        <v>44541</v>
      </c>
      <c r="B3385" s="2">
        <f t="shared" si="1781"/>
        <v>268506.26204548322</v>
      </c>
      <c r="C3385" s="2">
        <f t="shared" si="1798"/>
        <v>156176.68560803999</v>
      </c>
      <c r="D3385" s="2">
        <f>SUM(Y3385:Y$3632)</f>
        <v>18120.409414910002</v>
      </c>
      <c r="E3385" s="73">
        <f t="shared" si="1782"/>
        <v>138056.27619312998</v>
      </c>
      <c r="F3385" s="88">
        <f t="shared" si="1808"/>
        <v>5944.21</v>
      </c>
      <c r="G3385" s="3">
        <f>IF(AND(N3385=1,N3384&gt;1),VLOOKUP(A3384,[1]Plan1!$BK$81:$BM$259,3),G3384)</f>
        <v>6018.51</v>
      </c>
      <c r="H3385" s="11">
        <f t="shared" si="1809"/>
        <v>44456</v>
      </c>
      <c r="I3385" s="11">
        <f t="shared" si="1810"/>
        <v>44486</v>
      </c>
      <c r="J3385" s="12">
        <f t="shared" si="1783"/>
        <v>1.2499558393798349E-2</v>
      </c>
      <c r="K3385" s="11">
        <f t="shared" si="1799"/>
        <v>44544</v>
      </c>
      <c r="L3385" s="11">
        <f t="shared" si="1784"/>
        <v>44544</v>
      </c>
      <c r="M3385" s="1">
        <f t="shared" si="1803"/>
        <v>20</v>
      </c>
      <c r="N3385" s="1">
        <f t="shared" si="1785"/>
        <v>19</v>
      </c>
      <c r="O3385" s="2">
        <f t="shared" si="1786"/>
        <v>1.01187088</v>
      </c>
      <c r="P3385" s="13">
        <f t="shared" si="1811"/>
        <v>1.0115996199999999</v>
      </c>
      <c r="Q3385" s="13">
        <f t="shared" si="1804"/>
        <v>1.6994615940824926</v>
      </c>
      <c r="R3385" s="2">
        <f t="shared" si="1807"/>
        <v>1.7196356900000001</v>
      </c>
      <c r="S3385" s="2">
        <f t="shared" si="1800"/>
        <v>1.66548502</v>
      </c>
      <c r="T3385" s="2">
        <f t="shared" si="1787"/>
        <v>260109.93035344</v>
      </c>
      <c r="U3385" s="2">
        <f t="shared" si="1788"/>
        <v>12058.86102188957</v>
      </c>
      <c r="V3385" s="2">
        <f t="shared" si="1789"/>
        <v>99350.223577073673</v>
      </c>
      <c r="W3385" s="2">
        <f t="shared" si="1790"/>
        <v>267585.77020700322</v>
      </c>
      <c r="X3385" s="17">
        <f t="shared" si="1791"/>
        <v>0</v>
      </c>
      <c r="Y3385" s="2">
        <f t="shared" si="1792"/>
        <v>0</v>
      </c>
      <c r="Z3385" s="72">
        <f t="shared" si="1793"/>
        <v>0</v>
      </c>
      <c r="AA3385" s="2">
        <f t="shared" si="1812"/>
        <v>0</v>
      </c>
      <c r="AB3385" s="12">
        <f t="shared" si="1801"/>
        <v>4.6600000000000003E-2</v>
      </c>
      <c r="AC3385" s="17">
        <f t="shared" si="1794"/>
        <v>19</v>
      </c>
      <c r="AD3385" s="17">
        <v>252</v>
      </c>
      <c r="AE3385" s="13">
        <f t="shared" si="1805"/>
        <v>1.003439988</v>
      </c>
      <c r="AF3385" s="2">
        <f t="shared" si="1813"/>
        <v>894.77503908999995</v>
      </c>
      <c r="AG3385" s="2">
        <f t="shared" si="1795"/>
        <v>920.49183847999996</v>
      </c>
      <c r="AH3385" s="3">
        <f t="shared" si="1796"/>
        <v>0</v>
      </c>
      <c r="AI3385" s="4" t="str">
        <f t="shared" si="1806"/>
        <v>A+J=</v>
      </c>
      <c r="AJ3385" s="11">
        <f t="shared" si="1802"/>
        <v>44544</v>
      </c>
      <c r="AQ3385" s="53"/>
      <c r="AR3385" s="53"/>
    </row>
    <row r="3386" spans="1:44" x14ac:dyDescent="0.2">
      <c r="A3386" s="158">
        <f t="shared" si="1797"/>
        <v>44542</v>
      </c>
      <c r="B3386" s="2">
        <f t="shared" si="1781"/>
        <v>268506.26204548322</v>
      </c>
      <c r="C3386" s="2">
        <f t="shared" si="1798"/>
        <v>156176.68560803999</v>
      </c>
      <c r="D3386" s="2">
        <f>SUM(Y3386:Y$3632)</f>
        <v>18120.409414910002</v>
      </c>
      <c r="E3386" s="73">
        <f t="shared" si="1782"/>
        <v>138056.27619312998</v>
      </c>
      <c r="F3386" s="88">
        <f t="shared" si="1808"/>
        <v>5944.21</v>
      </c>
      <c r="G3386" s="3">
        <f>IF(AND(N3386=1,N3385&gt;1),VLOOKUP(A3385,[1]Plan1!$BK$81:$BM$259,3),G3385)</f>
        <v>6018.51</v>
      </c>
      <c r="H3386" s="11">
        <f t="shared" si="1809"/>
        <v>44456</v>
      </c>
      <c r="I3386" s="11">
        <f t="shared" si="1810"/>
        <v>44486</v>
      </c>
      <c r="J3386" s="12">
        <f t="shared" si="1783"/>
        <v>1.2499558393798349E-2</v>
      </c>
      <c r="K3386" s="11">
        <f t="shared" si="1799"/>
        <v>44544</v>
      </c>
      <c r="L3386" s="11">
        <f t="shared" si="1784"/>
        <v>44544</v>
      </c>
      <c r="M3386" s="1">
        <f t="shared" si="1803"/>
        <v>20</v>
      </c>
      <c r="N3386" s="1">
        <f t="shared" si="1785"/>
        <v>19</v>
      </c>
      <c r="O3386" s="2">
        <f t="shared" si="1786"/>
        <v>1.01187088</v>
      </c>
      <c r="P3386" s="13">
        <f t="shared" si="1811"/>
        <v>1.0115996199999999</v>
      </c>
      <c r="Q3386" s="13">
        <f t="shared" si="1804"/>
        <v>1.6994615940824926</v>
      </c>
      <c r="R3386" s="2">
        <f t="shared" si="1807"/>
        <v>1.7196356900000001</v>
      </c>
      <c r="S3386" s="2">
        <f t="shared" si="1800"/>
        <v>1.66548502</v>
      </c>
      <c r="T3386" s="2">
        <f t="shared" si="1787"/>
        <v>260109.93035344</v>
      </c>
      <c r="U3386" s="2">
        <f t="shared" si="1788"/>
        <v>12058.86102188957</v>
      </c>
      <c r="V3386" s="2">
        <f t="shared" si="1789"/>
        <v>99350.223577073673</v>
      </c>
      <c r="W3386" s="2">
        <f t="shared" si="1790"/>
        <v>267585.77020700322</v>
      </c>
      <c r="X3386" s="17">
        <f t="shared" si="1791"/>
        <v>0</v>
      </c>
      <c r="Y3386" s="2">
        <f t="shared" si="1792"/>
        <v>0</v>
      </c>
      <c r="Z3386" s="72">
        <f t="shared" si="1793"/>
        <v>0</v>
      </c>
      <c r="AA3386" s="2">
        <f t="shared" si="1812"/>
        <v>0</v>
      </c>
      <c r="AB3386" s="12">
        <f t="shared" si="1801"/>
        <v>4.6600000000000003E-2</v>
      </c>
      <c r="AC3386" s="17">
        <f t="shared" si="1794"/>
        <v>19</v>
      </c>
      <c r="AD3386" s="17">
        <v>252</v>
      </c>
      <c r="AE3386" s="13">
        <f t="shared" si="1805"/>
        <v>1.003439988</v>
      </c>
      <c r="AF3386" s="2">
        <f t="shared" si="1813"/>
        <v>894.77503908999995</v>
      </c>
      <c r="AG3386" s="2">
        <f t="shared" si="1795"/>
        <v>920.49183847999996</v>
      </c>
      <c r="AH3386" s="3">
        <f t="shared" si="1796"/>
        <v>0</v>
      </c>
      <c r="AI3386" s="4" t="str">
        <f t="shared" si="1806"/>
        <v>A+J=</v>
      </c>
      <c r="AJ3386" s="11">
        <f t="shared" si="1802"/>
        <v>44544</v>
      </c>
      <c r="AQ3386" s="53"/>
      <c r="AR3386" s="53"/>
    </row>
    <row r="3387" spans="1:44" x14ac:dyDescent="0.2">
      <c r="A3387" s="158">
        <f t="shared" si="1797"/>
        <v>44543</v>
      </c>
      <c r="B3387" s="2">
        <f t="shared" si="1781"/>
        <v>268506.26204548322</v>
      </c>
      <c r="C3387" s="2">
        <f t="shared" si="1798"/>
        <v>156176.68560803999</v>
      </c>
      <c r="D3387" s="2">
        <f>SUM(Y3387:Y$3632)</f>
        <v>18120.409414910002</v>
      </c>
      <c r="E3387" s="73">
        <f t="shared" si="1782"/>
        <v>138056.27619312998</v>
      </c>
      <c r="F3387" s="88">
        <f t="shared" si="1808"/>
        <v>5944.21</v>
      </c>
      <c r="G3387" s="3">
        <f>IF(AND(N3387=1,N3386&gt;1),VLOOKUP(A3386,[1]Plan1!$BK$81:$BM$259,3),G3386)</f>
        <v>6018.51</v>
      </c>
      <c r="H3387" s="11">
        <f t="shared" si="1809"/>
        <v>44456</v>
      </c>
      <c r="I3387" s="11">
        <f t="shared" si="1810"/>
        <v>44486</v>
      </c>
      <c r="J3387" s="12">
        <f t="shared" si="1783"/>
        <v>1.2499558393798349E-2</v>
      </c>
      <c r="K3387" s="11">
        <f t="shared" si="1799"/>
        <v>44544</v>
      </c>
      <c r="L3387" s="11">
        <f t="shared" si="1784"/>
        <v>44544</v>
      </c>
      <c r="M3387" s="1">
        <f t="shared" si="1803"/>
        <v>20</v>
      </c>
      <c r="N3387" s="1">
        <f t="shared" si="1785"/>
        <v>19</v>
      </c>
      <c r="O3387" s="2">
        <f t="shared" si="1786"/>
        <v>1.01187088</v>
      </c>
      <c r="P3387" s="13">
        <f t="shared" si="1811"/>
        <v>1.0115996199999999</v>
      </c>
      <c r="Q3387" s="13">
        <f t="shared" si="1804"/>
        <v>1.6994615940824926</v>
      </c>
      <c r="R3387" s="2">
        <f t="shared" si="1807"/>
        <v>1.7196356900000001</v>
      </c>
      <c r="S3387" s="2">
        <f t="shared" si="1800"/>
        <v>1.66548502</v>
      </c>
      <c r="T3387" s="2">
        <f t="shared" si="1787"/>
        <v>260109.93035344</v>
      </c>
      <c r="U3387" s="2">
        <f t="shared" si="1788"/>
        <v>12058.86102188957</v>
      </c>
      <c r="V3387" s="2">
        <f t="shared" si="1789"/>
        <v>99350.223577073673</v>
      </c>
      <c r="W3387" s="2">
        <f t="shared" si="1790"/>
        <v>267585.77020700322</v>
      </c>
      <c r="X3387" s="17">
        <f t="shared" si="1791"/>
        <v>0</v>
      </c>
      <c r="Y3387" s="2">
        <f t="shared" si="1792"/>
        <v>0</v>
      </c>
      <c r="Z3387" s="72">
        <f t="shared" si="1793"/>
        <v>0</v>
      </c>
      <c r="AA3387" s="2">
        <f t="shared" si="1812"/>
        <v>0</v>
      </c>
      <c r="AB3387" s="12">
        <f t="shared" si="1801"/>
        <v>4.6600000000000003E-2</v>
      </c>
      <c r="AC3387" s="17">
        <f t="shared" si="1794"/>
        <v>19</v>
      </c>
      <c r="AD3387" s="17">
        <v>252</v>
      </c>
      <c r="AE3387" s="13">
        <f t="shared" si="1805"/>
        <v>1.003439988</v>
      </c>
      <c r="AF3387" s="2">
        <f t="shared" si="1813"/>
        <v>894.77503908999995</v>
      </c>
      <c r="AG3387" s="2">
        <f t="shared" si="1795"/>
        <v>920.49183847999996</v>
      </c>
      <c r="AH3387" s="3">
        <f t="shared" si="1796"/>
        <v>0</v>
      </c>
      <c r="AI3387" s="4" t="str">
        <f t="shared" si="1806"/>
        <v>A+J=</v>
      </c>
      <c r="AJ3387" s="11">
        <f t="shared" si="1802"/>
        <v>44544</v>
      </c>
      <c r="AQ3387" s="53"/>
      <c r="AR3387" s="53"/>
    </row>
    <row r="3388" spans="1:44" x14ac:dyDescent="0.2">
      <c r="A3388" s="158">
        <f t="shared" si="1797"/>
        <v>44544</v>
      </c>
      <c r="B3388" s="2">
        <f t="shared" si="1781"/>
        <v>268702.83022730798</v>
      </c>
      <c r="C3388" s="2">
        <f t="shared" si="1798"/>
        <v>156176.68560803999</v>
      </c>
      <c r="D3388" s="2">
        <f>SUM(Y3388:Y$3632)</f>
        <v>18120.409414910002</v>
      </c>
      <c r="E3388" s="73">
        <f t="shared" si="1782"/>
        <v>138056.27619312998</v>
      </c>
      <c r="F3388" s="88">
        <f t="shared" si="1808"/>
        <v>5944.21</v>
      </c>
      <c r="G3388" s="3">
        <f>IF(AND(N3388=1,N3387&gt;1),VLOOKUP(A3387,[1]Plan1!$BK$81:$BM$259,3),G3387)</f>
        <v>6018.51</v>
      </c>
      <c r="H3388" s="11">
        <f t="shared" si="1809"/>
        <v>44456</v>
      </c>
      <c r="I3388" s="11">
        <f t="shared" si="1810"/>
        <v>44486</v>
      </c>
      <c r="J3388" s="12">
        <f t="shared" si="1783"/>
        <v>1.2499558393798349E-2</v>
      </c>
      <c r="K3388" s="11">
        <f t="shared" si="1799"/>
        <v>44575</v>
      </c>
      <c r="L3388" s="11">
        <f t="shared" si="1784"/>
        <v>44544</v>
      </c>
      <c r="M3388" s="1">
        <f t="shared" si="1803"/>
        <v>20</v>
      </c>
      <c r="N3388" s="1">
        <f t="shared" si="1785"/>
        <v>20</v>
      </c>
      <c r="O3388" s="2">
        <f t="shared" si="1786"/>
        <v>1.01249955</v>
      </c>
      <c r="P3388" s="13">
        <f t="shared" si="1811"/>
        <v>1.0115996199999999</v>
      </c>
      <c r="Q3388" s="13">
        <f t="shared" si="1804"/>
        <v>1.6994615940824926</v>
      </c>
      <c r="R3388" s="2">
        <f t="shared" si="1807"/>
        <v>1.7207040899999999</v>
      </c>
      <c r="S3388" s="2">
        <f t="shared" si="1800"/>
        <v>1.66548502</v>
      </c>
      <c r="T3388" s="2">
        <f t="shared" si="1787"/>
        <v>260109.93035344</v>
      </c>
      <c r="U3388" s="2">
        <f t="shared" si="1788"/>
        <v>12058.86102188957</v>
      </c>
      <c r="V3388" s="2">
        <f t="shared" si="1789"/>
        <v>99497.722902558395</v>
      </c>
      <c r="W3388" s="2">
        <f t="shared" si="1790"/>
        <v>267733.26953248796</v>
      </c>
      <c r="X3388" s="17">
        <f t="shared" si="1791"/>
        <v>111</v>
      </c>
      <c r="Y3388" s="2">
        <f t="shared" si="1792"/>
        <v>2011.07312467</v>
      </c>
      <c r="Z3388" s="72">
        <f t="shared" si="1793"/>
        <v>1.287691E-2</v>
      </c>
      <c r="AA3388" s="2">
        <f t="shared" si="1812"/>
        <v>3349.4121632599999</v>
      </c>
      <c r="AB3388" s="12">
        <f t="shared" si="1801"/>
        <v>4.6600000000000003E-2</v>
      </c>
      <c r="AC3388" s="17">
        <f t="shared" si="1794"/>
        <v>20</v>
      </c>
      <c r="AD3388" s="17">
        <v>252</v>
      </c>
      <c r="AE3388" s="13">
        <f t="shared" si="1805"/>
        <v>1.0036213679999999</v>
      </c>
      <c r="AF3388" s="2">
        <f t="shared" si="1813"/>
        <v>941.95377826000004</v>
      </c>
      <c r="AG3388" s="2">
        <f t="shared" si="1795"/>
        <v>969.56069481999998</v>
      </c>
      <c r="AH3388" s="3">
        <f t="shared" si="1796"/>
        <v>4291.36594152</v>
      </c>
      <c r="AI3388" s="4" t="str">
        <f t="shared" si="1806"/>
        <v>A+J=</v>
      </c>
      <c r="AJ3388" s="11">
        <f t="shared" si="1802"/>
        <v>44544</v>
      </c>
      <c r="AQ3388" s="53"/>
      <c r="AR3388" s="53"/>
    </row>
    <row r="3389" spans="1:44" x14ac:dyDescent="0.2">
      <c r="A3389" s="158">
        <f t="shared" si="1797"/>
        <v>44545</v>
      </c>
      <c r="B3389" s="2">
        <f t="shared" si="1781"/>
        <v>264529.34762229875</v>
      </c>
      <c r="C3389" s="2">
        <f t="shared" si="1798"/>
        <v>154165.61248337</v>
      </c>
      <c r="D3389" s="2">
        <f>SUM(Y3389:Y$3632)</f>
        <v>16109.33629024</v>
      </c>
      <c r="E3389" s="73">
        <f t="shared" si="1782"/>
        <v>138056.27619313</v>
      </c>
      <c r="F3389" s="88">
        <f t="shared" si="1808"/>
        <v>6018.51</v>
      </c>
      <c r="G3389" s="3">
        <f>IF(AND(N3389=1,N3388&gt;1),VLOOKUP(A3388,[1]Plan1!$BK$81:$BM$259,3),G3388)</f>
        <v>6075.69</v>
      </c>
      <c r="H3389" s="11">
        <f t="shared" si="1809"/>
        <v>44484</v>
      </c>
      <c r="I3389" s="11">
        <f t="shared" si="1810"/>
        <v>44515</v>
      </c>
      <c r="J3389" s="12">
        <f t="shared" si="1783"/>
        <v>9.5006903702077317E-3</v>
      </c>
      <c r="K3389" s="11">
        <f t="shared" si="1799"/>
        <v>44575</v>
      </c>
      <c r="L3389" s="11">
        <f t="shared" si="1784"/>
        <v>44575</v>
      </c>
      <c r="M3389" s="1">
        <f t="shared" si="1803"/>
        <v>23</v>
      </c>
      <c r="N3389" s="1">
        <f t="shared" si="1785"/>
        <v>1</v>
      </c>
      <c r="O3389" s="2">
        <f t="shared" si="1786"/>
        <v>1.0004112000000001</v>
      </c>
      <c r="P3389" s="13">
        <f t="shared" si="1811"/>
        <v>1.01249955</v>
      </c>
      <c r="Q3389" s="13">
        <f t="shared" si="1804"/>
        <v>1.7207040992508065</v>
      </c>
      <c r="R3389" s="2">
        <f t="shared" si="1807"/>
        <v>1.7214116500000001</v>
      </c>
      <c r="S3389" s="2">
        <f t="shared" si="1800"/>
        <v>1.66548502</v>
      </c>
      <c r="T3389" s="2">
        <f t="shared" si="1787"/>
        <v>256760.51819017</v>
      </c>
      <c r="U3389" s="2">
        <f t="shared" si="1788"/>
        <v>10720.521983297092</v>
      </c>
      <c r="V3389" s="2">
        <f t="shared" si="1789"/>
        <v>99595.406001341646</v>
      </c>
      <c r="W3389" s="2">
        <f t="shared" si="1790"/>
        <v>264481.54046800872</v>
      </c>
      <c r="X3389" s="17">
        <f t="shared" si="1791"/>
        <v>0</v>
      </c>
      <c r="Y3389" s="2">
        <f t="shared" si="1792"/>
        <v>0</v>
      </c>
      <c r="Z3389" s="72">
        <f t="shared" si="1793"/>
        <v>0</v>
      </c>
      <c r="AA3389" s="2">
        <f t="shared" si="1812"/>
        <v>0</v>
      </c>
      <c r="AB3389" s="12">
        <f t="shared" si="1801"/>
        <v>4.6600000000000003E-2</v>
      </c>
      <c r="AC3389" s="17">
        <f t="shared" si="1794"/>
        <v>1</v>
      </c>
      <c r="AD3389" s="17">
        <v>252</v>
      </c>
      <c r="AE3389" s="13">
        <f t="shared" si="1805"/>
        <v>1.0001807579999999</v>
      </c>
      <c r="AF3389" s="2">
        <f t="shared" si="1813"/>
        <v>46.411517740000001</v>
      </c>
      <c r="AG3389" s="2">
        <f t="shared" si="1795"/>
        <v>47.80715429</v>
      </c>
      <c r="AH3389" s="3">
        <f t="shared" si="1796"/>
        <v>0</v>
      </c>
      <c r="AI3389" s="4" t="str">
        <f t="shared" si="1806"/>
        <v>A+J=</v>
      </c>
      <c r="AJ3389" s="11">
        <f t="shared" si="1802"/>
        <v>44575</v>
      </c>
      <c r="AQ3389" s="53"/>
      <c r="AR3389" s="53"/>
    </row>
    <row r="3390" spans="1:44" x14ac:dyDescent="0.2">
      <c r="A3390" s="158">
        <f t="shared" si="1797"/>
        <v>44546</v>
      </c>
      <c r="B3390" s="2">
        <f t="shared" si="1781"/>
        <v>264674.92308776482</v>
      </c>
      <c r="C3390" s="2">
        <f t="shared" si="1798"/>
        <v>154165.61248337</v>
      </c>
      <c r="D3390" s="2">
        <f>SUM(Y3390:Y$3632)</f>
        <v>16109.33629024</v>
      </c>
      <c r="E3390" s="73">
        <f t="shared" si="1782"/>
        <v>138056.27619313</v>
      </c>
      <c r="F3390" s="88">
        <f t="shared" si="1808"/>
        <v>6018.51</v>
      </c>
      <c r="G3390" s="3">
        <f>IF(AND(N3390=1,N3389&gt;1),VLOOKUP(A3389,[1]Plan1!$BK$81:$BM$259,3),G3389)</f>
        <v>6075.69</v>
      </c>
      <c r="H3390" s="11">
        <f t="shared" si="1809"/>
        <v>44484</v>
      </c>
      <c r="I3390" s="11">
        <f t="shared" si="1810"/>
        <v>44515</v>
      </c>
      <c r="J3390" s="12">
        <f t="shared" si="1783"/>
        <v>9.5006903702077317E-3</v>
      </c>
      <c r="K3390" s="11">
        <f t="shared" si="1799"/>
        <v>44575</v>
      </c>
      <c r="L3390" s="11">
        <f t="shared" si="1784"/>
        <v>44575</v>
      </c>
      <c r="M3390" s="1">
        <f t="shared" si="1803"/>
        <v>23</v>
      </c>
      <c r="N3390" s="1">
        <f t="shared" si="1785"/>
        <v>2</v>
      </c>
      <c r="O3390" s="2">
        <f t="shared" si="1786"/>
        <v>1.0008225799999999</v>
      </c>
      <c r="P3390" s="13">
        <f t="shared" si="1811"/>
        <v>1.01249955</v>
      </c>
      <c r="Q3390" s="13">
        <f t="shared" si="1804"/>
        <v>1.7207040992508065</v>
      </c>
      <c r="R3390" s="2">
        <f t="shared" si="1807"/>
        <v>1.72211951</v>
      </c>
      <c r="S3390" s="2">
        <f t="shared" si="1800"/>
        <v>1.66548502</v>
      </c>
      <c r="T3390" s="2">
        <f t="shared" si="1787"/>
        <v>256760.51819017</v>
      </c>
      <c r="U3390" s="2">
        <f t="shared" si="1788"/>
        <v>10720.521983297092</v>
      </c>
      <c r="V3390" s="2">
        <f t="shared" si="1789"/>
        <v>99693.130517007696</v>
      </c>
      <c r="W3390" s="2">
        <f t="shared" si="1790"/>
        <v>264579.2649836748</v>
      </c>
      <c r="X3390" s="17">
        <f t="shared" si="1791"/>
        <v>0</v>
      </c>
      <c r="Y3390" s="2">
        <f t="shared" si="1792"/>
        <v>0</v>
      </c>
      <c r="Z3390" s="72">
        <f t="shared" si="1793"/>
        <v>0</v>
      </c>
      <c r="AA3390" s="2">
        <f t="shared" si="1812"/>
        <v>0</v>
      </c>
      <c r="AB3390" s="12">
        <f t="shared" si="1801"/>
        <v>4.6600000000000003E-2</v>
      </c>
      <c r="AC3390" s="17">
        <f t="shared" si="1794"/>
        <v>2</v>
      </c>
      <c r="AD3390" s="17">
        <v>252</v>
      </c>
      <c r="AE3390" s="13">
        <f t="shared" si="1805"/>
        <v>1.0003615480000001</v>
      </c>
      <c r="AF3390" s="2">
        <f t="shared" si="1813"/>
        <v>92.831251829999999</v>
      </c>
      <c r="AG3390" s="2">
        <f t="shared" si="1795"/>
        <v>95.658104089999995</v>
      </c>
      <c r="AH3390" s="3">
        <f t="shared" si="1796"/>
        <v>0</v>
      </c>
      <c r="AI3390" s="4" t="str">
        <f t="shared" si="1806"/>
        <v>A+J=</v>
      </c>
      <c r="AJ3390" s="11">
        <f t="shared" si="1802"/>
        <v>44575</v>
      </c>
      <c r="AQ3390" s="53"/>
      <c r="AR3390" s="53"/>
    </row>
    <row r="3391" spans="1:44" x14ac:dyDescent="0.2">
      <c r="A3391" s="158">
        <f t="shared" si="1797"/>
        <v>44547</v>
      </c>
      <c r="B3391" s="2">
        <f t="shared" si="1781"/>
        <v>264820.58406215376</v>
      </c>
      <c r="C3391" s="2">
        <f t="shared" si="1798"/>
        <v>154165.61248337</v>
      </c>
      <c r="D3391" s="2">
        <f>SUM(Y3391:Y$3632)</f>
        <v>16109.33629024</v>
      </c>
      <c r="E3391" s="73">
        <f t="shared" si="1782"/>
        <v>138056.27619313</v>
      </c>
      <c r="F3391" s="88">
        <f t="shared" si="1808"/>
        <v>6018.51</v>
      </c>
      <c r="G3391" s="3">
        <f>IF(AND(N3391=1,N3390&gt;1),VLOOKUP(A3390,[1]Plan1!$BK$81:$BM$259,3),G3390)</f>
        <v>6075.69</v>
      </c>
      <c r="H3391" s="11">
        <f t="shared" si="1809"/>
        <v>44484</v>
      </c>
      <c r="I3391" s="11">
        <f t="shared" si="1810"/>
        <v>44515</v>
      </c>
      <c r="J3391" s="12">
        <f t="shared" si="1783"/>
        <v>9.5006903702077317E-3</v>
      </c>
      <c r="K3391" s="11">
        <f t="shared" si="1799"/>
        <v>44575</v>
      </c>
      <c r="L3391" s="11">
        <f t="shared" si="1784"/>
        <v>44575</v>
      </c>
      <c r="M3391" s="1">
        <f t="shared" si="1803"/>
        <v>23</v>
      </c>
      <c r="N3391" s="1">
        <f t="shared" si="1785"/>
        <v>3</v>
      </c>
      <c r="O3391" s="2">
        <f t="shared" si="1786"/>
        <v>1.0012341300000001</v>
      </c>
      <c r="P3391" s="13">
        <f t="shared" si="1811"/>
        <v>1.01249955</v>
      </c>
      <c r="Q3391" s="13">
        <f t="shared" si="1804"/>
        <v>1.7207040992508065</v>
      </c>
      <c r="R3391" s="2">
        <f t="shared" si="1807"/>
        <v>1.72282767</v>
      </c>
      <c r="S3391" s="2">
        <f t="shared" si="1800"/>
        <v>1.66548502</v>
      </c>
      <c r="T3391" s="2">
        <f t="shared" si="1787"/>
        <v>256760.51819017</v>
      </c>
      <c r="U3391" s="2">
        <f t="shared" si="1788"/>
        <v>10720.521983297092</v>
      </c>
      <c r="V3391" s="2">
        <f t="shared" si="1789"/>
        <v>99790.896449556632</v>
      </c>
      <c r="W3391" s="2">
        <f t="shared" si="1790"/>
        <v>264677.03091622377</v>
      </c>
      <c r="X3391" s="17">
        <f t="shared" si="1791"/>
        <v>0</v>
      </c>
      <c r="Y3391" s="2">
        <f t="shared" si="1792"/>
        <v>0</v>
      </c>
      <c r="Z3391" s="72">
        <f t="shared" si="1793"/>
        <v>0</v>
      </c>
      <c r="AA3391" s="2">
        <f t="shared" si="1812"/>
        <v>0</v>
      </c>
      <c r="AB3391" s="12">
        <f t="shared" si="1801"/>
        <v>4.6600000000000003E-2</v>
      </c>
      <c r="AC3391" s="17">
        <f t="shared" si="1794"/>
        <v>3</v>
      </c>
      <c r="AD3391" s="17">
        <v>252</v>
      </c>
      <c r="AE3391" s="13">
        <f t="shared" si="1805"/>
        <v>1.0005423710000001</v>
      </c>
      <c r="AF3391" s="2">
        <f t="shared" si="1813"/>
        <v>139.25945901</v>
      </c>
      <c r="AG3391" s="2">
        <f t="shared" si="1795"/>
        <v>143.55314593</v>
      </c>
      <c r="AH3391" s="3">
        <f t="shared" si="1796"/>
        <v>0</v>
      </c>
      <c r="AI3391" s="4" t="str">
        <f t="shared" si="1806"/>
        <v>A+J=</v>
      </c>
      <c r="AJ3391" s="11">
        <f t="shared" si="1802"/>
        <v>44575</v>
      </c>
      <c r="AQ3391" s="53"/>
      <c r="AR3391" s="53"/>
    </row>
    <row r="3392" spans="1:44" x14ac:dyDescent="0.2">
      <c r="A3392" s="158">
        <f t="shared" si="1797"/>
        <v>44548</v>
      </c>
      <c r="B3392" s="2">
        <f t="shared" si="1781"/>
        <v>264966.32643291721</v>
      </c>
      <c r="C3392" s="2">
        <f t="shared" si="1798"/>
        <v>154165.61248337</v>
      </c>
      <c r="D3392" s="2">
        <f>SUM(Y3392:Y$3632)</f>
        <v>16109.33629024</v>
      </c>
      <c r="E3392" s="73">
        <f t="shared" si="1782"/>
        <v>138056.27619313</v>
      </c>
      <c r="F3392" s="88">
        <f t="shared" si="1808"/>
        <v>6018.51</v>
      </c>
      <c r="G3392" s="3">
        <f>IF(AND(N3392=1,N3391&gt;1),VLOOKUP(A3391,[1]Plan1!$BK$81:$BM$259,3),G3391)</f>
        <v>6075.69</v>
      </c>
      <c r="H3392" s="11">
        <f t="shared" si="1809"/>
        <v>44484</v>
      </c>
      <c r="I3392" s="11">
        <f t="shared" si="1810"/>
        <v>44515</v>
      </c>
      <c r="J3392" s="12">
        <f t="shared" si="1783"/>
        <v>9.5006903702077317E-3</v>
      </c>
      <c r="K3392" s="11">
        <f t="shared" si="1799"/>
        <v>44575</v>
      </c>
      <c r="L3392" s="11">
        <f t="shared" si="1784"/>
        <v>44575</v>
      </c>
      <c r="M3392" s="1">
        <f t="shared" si="1803"/>
        <v>23</v>
      </c>
      <c r="N3392" s="1">
        <f t="shared" si="1785"/>
        <v>4</v>
      </c>
      <c r="O3392" s="2">
        <f t="shared" si="1786"/>
        <v>1.0016458399999999</v>
      </c>
      <c r="P3392" s="13">
        <f t="shared" si="1811"/>
        <v>1.01249955</v>
      </c>
      <c r="Q3392" s="13">
        <f t="shared" si="1804"/>
        <v>1.7207040992508065</v>
      </c>
      <c r="R3392" s="2">
        <f t="shared" si="1807"/>
        <v>1.7235361</v>
      </c>
      <c r="S3392" s="2">
        <f t="shared" si="1800"/>
        <v>1.66548502</v>
      </c>
      <c r="T3392" s="2">
        <f t="shared" si="1787"/>
        <v>256760.51819017</v>
      </c>
      <c r="U3392" s="2">
        <f t="shared" si="1788"/>
        <v>10720.521983297092</v>
      </c>
      <c r="V3392" s="2">
        <f t="shared" si="1789"/>
        <v>99888.699657300138</v>
      </c>
      <c r="W3392" s="2">
        <f t="shared" si="1790"/>
        <v>264774.83412396722</v>
      </c>
      <c r="X3392" s="17">
        <f t="shared" si="1791"/>
        <v>0</v>
      </c>
      <c r="Y3392" s="2">
        <f t="shared" si="1792"/>
        <v>0</v>
      </c>
      <c r="Z3392" s="72">
        <f t="shared" si="1793"/>
        <v>0</v>
      </c>
      <c r="AA3392" s="2">
        <f t="shared" si="1812"/>
        <v>0</v>
      </c>
      <c r="AB3392" s="12">
        <f t="shared" si="1801"/>
        <v>4.6600000000000003E-2</v>
      </c>
      <c r="AC3392" s="17">
        <f t="shared" si="1794"/>
        <v>4</v>
      </c>
      <c r="AD3392" s="17">
        <v>252</v>
      </c>
      <c r="AE3392" s="13">
        <f t="shared" si="1805"/>
        <v>1.0007232269999999</v>
      </c>
      <c r="AF3392" s="2">
        <f t="shared" si="1813"/>
        <v>185.69613928000001</v>
      </c>
      <c r="AG3392" s="2">
        <f t="shared" si="1795"/>
        <v>191.49230894999999</v>
      </c>
      <c r="AH3392" s="3">
        <f t="shared" si="1796"/>
        <v>0</v>
      </c>
      <c r="AI3392" s="4" t="str">
        <f t="shared" si="1806"/>
        <v>A+J=</v>
      </c>
      <c r="AJ3392" s="11">
        <f t="shared" si="1802"/>
        <v>44575</v>
      </c>
      <c r="AQ3392" s="53"/>
      <c r="AR3392" s="53"/>
    </row>
    <row r="3393" spans="1:44" x14ac:dyDescent="0.2">
      <c r="A3393" s="158">
        <f t="shared" si="1797"/>
        <v>44549</v>
      </c>
      <c r="B3393" s="2">
        <f t="shared" si="1781"/>
        <v>264966.32643291721</v>
      </c>
      <c r="C3393" s="2">
        <f t="shared" si="1798"/>
        <v>154165.61248337</v>
      </c>
      <c r="D3393" s="2">
        <f>SUM(Y3393:Y$3632)</f>
        <v>16109.33629024</v>
      </c>
      <c r="E3393" s="73">
        <f t="shared" si="1782"/>
        <v>138056.27619313</v>
      </c>
      <c r="F3393" s="88">
        <f t="shared" si="1808"/>
        <v>6018.51</v>
      </c>
      <c r="G3393" s="3">
        <f>IF(AND(N3393=1,N3392&gt;1),VLOOKUP(A3392,[1]Plan1!$BK$81:$BM$259,3),G3392)</f>
        <v>6075.69</v>
      </c>
      <c r="H3393" s="11">
        <f t="shared" si="1809"/>
        <v>44484</v>
      </c>
      <c r="I3393" s="11">
        <f t="shared" si="1810"/>
        <v>44515</v>
      </c>
      <c r="J3393" s="12">
        <f t="shared" si="1783"/>
        <v>9.5006903702077317E-3</v>
      </c>
      <c r="K3393" s="11">
        <f t="shared" si="1799"/>
        <v>44575</v>
      </c>
      <c r="L3393" s="11">
        <f t="shared" si="1784"/>
        <v>44575</v>
      </c>
      <c r="M3393" s="1">
        <f t="shared" si="1803"/>
        <v>23</v>
      </c>
      <c r="N3393" s="1">
        <f t="shared" si="1785"/>
        <v>4</v>
      </c>
      <c r="O3393" s="2">
        <f t="shared" si="1786"/>
        <v>1.0016458399999999</v>
      </c>
      <c r="P3393" s="13">
        <f t="shared" si="1811"/>
        <v>1.01249955</v>
      </c>
      <c r="Q3393" s="13">
        <f t="shared" si="1804"/>
        <v>1.7207040992508065</v>
      </c>
      <c r="R3393" s="2">
        <f t="shared" si="1807"/>
        <v>1.7235361</v>
      </c>
      <c r="S3393" s="2">
        <f t="shared" si="1800"/>
        <v>1.66548502</v>
      </c>
      <c r="T3393" s="2">
        <f t="shared" si="1787"/>
        <v>256760.51819017</v>
      </c>
      <c r="U3393" s="2">
        <f t="shared" si="1788"/>
        <v>10720.521983297092</v>
      </c>
      <c r="V3393" s="2">
        <f t="shared" si="1789"/>
        <v>99888.699657300138</v>
      </c>
      <c r="W3393" s="2">
        <f t="shared" si="1790"/>
        <v>264774.83412396722</v>
      </c>
      <c r="X3393" s="17">
        <f t="shared" si="1791"/>
        <v>0</v>
      </c>
      <c r="Y3393" s="2">
        <f t="shared" si="1792"/>
        <v>0</v>
      </c>
      <c r="Z3393" s="72">
        <f t="shared" si="1793"/>
        <v>0</v>
      </c>
      <c r="AA3393" s="2">
        <f t="shared" si="1812"/>
        <v>0</v>
      </c>
      <c r="AB3393" s="12">
        <f t="shared" si="1801"/>
        <v>4.6600000000000003E-2</v>
      </c>
      <c r="AC3393" s="17">
        <f t="shared" si="1794"/>
        <v>4</v>
      </c>
      <c r="AD3393" s="17">
        <v>252</v>
      </c>
      <c r="AE3393" s="13">
        <f t="shared" si="1805"/>
        <v>1.0007232269999999</v>
      </c>
      <c r="AF3393" s="2">
        <f t="shared" si="1813"/>
        <v>185.69613928000001</v>
      </c>
      <c r="AG3393" s="2">
        <f t="shared" si="1795"/>
        <v>191.49230894999999</v>
      </c>
      <c r="AH3393" s="3">
        <f t="shared" si="1796"/>
        <v>0</v>
      </c>
      <c r="AI3393" s="4" t="str">
        <f t="shared" si="1806"/>
        <v>A+J=</v>
      </c>
      <c r="AJ3393" s="11">
        <f t="shared" si="1802"/>
        <v>44575</v>
      </c>
      <c r="AQ3393" s="53"/>
      <c r="AR3393" s="53"/>
    </row>
    <row r="3394" spans="1:44" x14ac:dyDescent="0.2">
      <c r="A3394" s="158">
        <f t="shared" si="1797"/>
        <v>44550</v>
      </c>
      <c r="B3394" s="2">
        <f t="shared" si="1781"/>
        <v>264966.32643291721</v>
      </c>
      <c r="C3394" s="2">
        <f t="shared" si="1798"/>
        <v>154165.61248337</v>
      </c>
      <c r="D3394" s="2">
        <f>SUM(Y3394:Y$3632)</f>
        <v>16109.33629024</v>
      </c>
      <c r="E3394" s="73">
        <f t="shared" si="1782"/>
        <v>138056.27619313</v>
      </c>
      <c r="F3394" s="88">
        <f t="shared" si="1808"/>
        <v>6018.51</v>
      </c>
      <c r="G3394" s="3">
        <f>IF(AND(N3394=1,N3393&gt;1),VLOOKUP(A3393,[1]Plan1!$BK$81:$BM$259,3),G3393)</f>
        <v>6075.69</v>
      </c>
      <c r="H3394" s="11">
        <f t="shared" si="1809"/>
        <v>44484</v>
      </c>
      <c r="I3394" s="11">
        <f t="shared" si="1810"/>
        <v>44515</v>
      </c>
      <c r="J3394" s="12">
        <f t="shared" si="1783"/>
        <v>9.5006903702077317E-3</v>
      </c>
      <c r="K3394" s="11">
        <f t="shared" si="1799"/>
        <v>44575</v>
      </c>
      <c r="L3394" s="11">
        <f t="shared" si="1784"/>
        <v>44575</v>
      </c>
      <c r="M3394" s="1">
        <f t="shared" si="1803"/>
        <v>23</v>
      </c>
      <c r="N3394" s="1">
        <f t="shared" si="1785"/>
        <v>4</v>
      </c>
      <c r="O3394" s="2">
        <f t="shared" si="1786"/>
        <v>1.0016458399999999</v>
      </c>
      <c r="P3394" s="13">
        <f t="shared" si="1811"/>
        <v>1.01249955</v>
      </c>
      <c r="Q3394" s="13">
        <f t="shared" si="1804"/>
        <v>1.7207040992508065</v>
      </c>
      <c r="R3394" s="2">
        <f t="shared" si="1807"/>
        <v>1.7235361</v>
      </c>
      <c r="S3394" s="2">
        <f t="shared" si="1800"/>
        <v>1.66548502</v>
      </c>
      <c r="T3394" s="2">
        <f t="shared" si="1787"/>
        <v>256760.51819017</v>
      </c>
      <c r="U3394" s="2">
        <f t="shared" si="1788"/>
        <v>10720.521983297092</v>
      </c>
      <c r="V3394" s="2">
        <f t="shared" si="1789"/>
        <v>99888.699657300138</v>
      </c>
      <c r="W3394" s="2">
        <f t="shared" si="1790"/>
        <v>264774.83412396722</v>
      </c>
      <c r="X3394" s="17">
        <f t="shared" si="1791"/>
        <v>0</v>
      </c>
      <c r="Y3394" s="2">
        <f t="shared" si="1792"/>
        <v>0</v>
      </c>
      <c r="Z3394" s="72">
        <f t="shared" si="1793"/>
        <v>0</v>
      </c>
      <c r="AA3394" s="2">
        <f t="shared" si="1812"/>
        <v>0</v>
      </c>
      <c r="AB3394" s="12">
        <f t="shared" si="1801"/>
        <v>4.6600000000000003E-2</v>
      </c>
      <c r="AC3394" s="17">
        <f t="shared" si="1794"/>
        <v>4</v>
      </c>
      <c r="AD3394" s="17">
        <v>252</v>
      </c>
      <c r="AE3394" s="13">
        <f t="shared" si="1805"/>
        <v>1.0007232269999999</v>
      </c>
      <c r="AF3394" s="2">
        <f t="shared" si="1813"/>
        <v>185.69613928000001</v>
      </c>
      <c r="AG3394" s="2">
        <f t="shared" si="1795"/>
        <v>191.49230894999999</v>
      </c>
      <c r="AH3394" s="3">
        <f t="shared" si="1796"/>
        <v>0</v>
      </c>
      <c r="AI3394" s="4" t="str">
        <f t="shared" si="1806"/>
        <v>A+J=</v>
      </c>
      <c r="AJ3394" s="11">
        <f t="shared" si="1802"/>
        <v>44575</v>
      </c>
      <c r="AQ3394" s="53"/>
      <c r="AR3394" s="53"/>
    </row>
    <row r="3395" spans="1:44" x14ac:dyDescent="0.2">
      <c r="A3395" s="158">
        <f t="shared" si="1797"/>
        <v>44551</v>
      </c>
      <c r="B3395" s="2">
        <f t="shared" si="1781"/>
        <v>265112.15549234633</v>
      </c>
      <c r="C3395" s="2">
        <f t="shared" si="1798"/>
        <v>154165.61248337</v>
      </c>
      <c r="D3395" s="2">
        <f>SUM(Y3395:Y$3632)</f>
        <v>16109.33629024</v>
      </c>
      <c r="E3395" s="73">
        <f t="shared" si="1782"/>
        <v>138056.27619313</v>
      </c>
      <c r="F3395" s="88">
        <f t="shared" si="1808"/>
        <v>6018.51</v>
      </c>
      <c r="G3395" s="3">
        <f>IF(AND(N3395=1,N3394&gt;1),VLOOKUP(A3394,[1]Plan1!$BK$81:$BM$259,3),G3394)</f>
        <v>6075.69</v>
      </c>
      <c r="H3395" s="11">
        <f t="shared" si="1809"/>
        <v>44484</v>
      </c>
      <c r="I3395" s="11">
        <f t="shared" si="1810"/>
        <v>44515</v>
      </c>
      <c r="J3395" s="12">
        <f t="shared" si="1783"/>
        <v>9.5006903702077317E-3</v>
      </c>
      <c r="K3395" s="11">
        <f t="shared" si="1799"/>
        <v>44575</v>
      </c>
      <c r="L3395" s="11">
        <f t="shared" si="1784"/>
        <v>44575</v>
      </c>
      <c r="M3395" s="1">
        <f t="shared" si="1803"/>
        <v>23</v>
      </c>
      <c r="N3395" s="1">
        <f t="shared" si="1785"/>
        <v>5</v>
      </c>
      <c r="O3395" s="2">
        <f t="shared" si="1786"/>
        <v>1.00205773</v>
      </c>
      <c r="P3395" s="13">
        <f t="shared" si="1811"/>
        <v>1.01249955</v>
      </c>
      <c r="Q3395" s="13">
        <f t="shared" si="1804"/>
        <v>1.7207040992508065</v>
      </c>
      <c r="R3395" s="2">
        <f t="shared" si="1807"/>
        <v>1.7242448399999999</v>
      </c>
      <c r="S3395" s="2">
        <f t="shared" si="1800"/>
        <v>1.66548502</v>
      </c>
      <c r="T3395" s="2">
        <f t="shared" si="1787"/>
        <v>256760.51819017</v>
      </c>
      <c r="U3395" s="2">
        <f t="shared" si="1788"/>
        <v>10720.521983297092</v>
      </c>
      <c r="V3395" s="2">
        <f t="shared" si="1789"/>
        <v>99986.545662489239</v>
      </c>
      <c r="W3395" s="2">
        <f t="shared" si="1790"/>
        <v>264872.68012915633</v>
      </c>
      <c r="X3395" s="17">
        <f t="shared" si="1791"/>
        <v>0</v>
      </c>
      <c r="Y3395" s="2">
        <f t="shared" si="1792"/>
        <v>0</v>
      </c>
      <c r="Z3395" s="72">
        <f t="shared" si="1793"/>
        <v>0</v>
      </c>
      <c r="AA3395" s="2">
        <f t="shared" si="1812"/>
        <v>0</v>
      </c>
      <c r="AB3395" s="12">
        <f t="shared" si="1801"/>
        <v>4.6600000000000003E-2</v>
      </c>
      <c r="AC3395" s="17">
        <f t="shared" si="1794"/>
        <v>5</v>
      </c>
      <c r="AD3395" s="17">
        <v>252</v>
      </c>
      <c r="AE3395" s="13">
        <f t="shared" si="1805"/>
        <v>1.000904115</v>
      </c>
      <c r="AF3395" s="2">
        <f t="shared" si="1813"/>
        <v>232.14103589999999</v>
      </c>
      <c r="AG3395" s="2">
        <f t="shared" si="1795"/>
        <v>239.47536319</v>
      </c>
      <c r="AH3395" s="3">
        <f t="shared" si="1796"/>
        <v>0</v>
      </c>
      <c r="AI3395" s="4" t="str">
        <f t="shared" si="1806"/>
        <v>A+J=</v>
      </c>
      <c r="AJ3395" s="11">
        <f t="shared" si="1802"/>
        <v>44575</v>
      </c>
      <c r="AQ3395" s="53"/>
      <c r="AR3395" s="53"/>
    </row>
    <row r="3396" spans="1:44" x14ac:dyDescent="0.2">
      <c r="A3396" s="158">
        <f t="shared" si="1797"/>
        <v>44552</v>
      </c>
      <c r="B3396" s="2">
        <f t="shared" si="1781"/>
        <v>265258.06600977003</v>
      </c>
      <c r="C3396" s="2">
        <f t="shared" si="1798"/>
        <v>154165.61248337</v>
      </c>
      <c r="D3396" s="2">
        <f>SUM(Y3396:Y$3632)</f>
        <v>16109.33629024</v>
      </c>
      <c r="E3396" s="73">
        <f t="shared" si="1782"/>
        <v>138056.27619313</v>
      </c>
      <c r="F3396" s="88">
        <f t="shared" si="1808"/>
        <v>6018.51</v>
      </c>
      <c r="G3396" s="3">
        <f>IF(AND(N3396=1,N3395&gt;1),VLOOKUP(A3395,[1]Plan1!$BK$81:$BM$259,3),G3395)</f>
        <v>6075.69</v>
      </c>
      <c r="H3396" s="11">
        <f t="shared" si="1809"/>
        <v>44484</v>
      </c>
      <c r="I3396" s="11">
        <f t="shared" si="1810"/>
        <v>44515</v>
      </c>
      <c r="J3396" s="12">
        <f t="shared" si="1783"/>
        <v>9.5006903702077317E-3</v>
      </c>
      <c r="K3396" s="11">
        <f t="shared" si="1799"/>
        <v>44575</v>
      </c>
      <c r="L3396" s="11">
        <f t="shared" si="1784"/>
        <v>44575</v>
      </c>
      <c r="M3396" s="1">
        <f t="shared" si="1803"/>
        <v>23</v>
      </c>
      <c r="N3396" s="1">
        <f t="shared" si="1785"/>
        <v>6</v>
      </c>
      <c r="O3396" s="2">
        <f t="shared" si="1786"/>
        <v>1.00246978</v>
      </c>
      <c r="P3396" s="13">
        <f t="shared" si="1811"/>
        <v>1.01249955</v>
      </c>
      <c r="Q3396" s="13">
        <f t="shared" si="1804"/>
        <v>1.7207040992508065</v>
      </c>
      <c r="R3396" s="2">
        <f t="shared" si="1807"/>
        <v>1.7249538499999999</v>
      </c>
      <c r="S3396" s="2">
        <f t="shared" si="1800"/>
        <v>1.66548502</v>
      </c>
      <c r="T3396" s="2">
        <f t="shared" si="1787"/>
        <v>256760.51819017</v>
      </c>
      <c r="U3396" s="2">
        <f t="shared" si="1788"/>
        <v>10720.521983297092</v>
      </c>
      <c r="V3396" s="2">
        <f t="shared" si="1789"/>
        <v>100084.42894287292</v>
      </c>
      <c r="W3396" s="2">
        <f t="shared" si="1790"/>
        <v>264970.56340954005</v>
      </c>
      <c r="X3396" s="17">
        <f t="shared" si="1791"/>
        <v>0</v>
      </c>
      <c r="Y3396" s="2">
        <f t="shared" si="1792"/>
        <v>0</v>
      </c>
      <c r="Z3396" s="72">
        <f t="shared" si="1793"/>
        <v>0</v>
      </c>
      <c r="AA3396" s="2">
        <f t="shared" si="1812"/>
        <v>0</v>
      </c>
      <c r="AB3396" s="12">
        <f t="shared" si="1801"/>
        <v>4.6600000000000003E-2</v>
      </c>
      <c r="AC3396" s="17">
        <f t="shared" si="1794"/>
        <v>6</v>
      </c>
      <c r="AD3396" s="17">
        <v>252</v>
      </c>
      <c r="AE3396" s="13">
        <f t="shared" si="1805"/>
        <v>1.0010850360000001</v>
      </c>
      <c r="AF3396" s="2">
        <f t="shared" si="1813"/>
        <v>278.59440561000002</v>
      </c>
      <c r="AG3396" s="2">
        <f t="shared" si="1795"/>
        <v>287.50260022999998</v>
      </c>
      <c r="AH3396" s="3">
        <f t="shared" si="1796"/>
        <v>0</v>
      </c>
      <c r="AI3396" s="4" t="str">
        <f t="shared" si="1806"/>
        <v>A+J=</v>
      </c>
      <c r="AJ3396" s="11">
        <f t="shared" si="1802"/>
        <v>44575</v>
      </c>
      <c r="AQ3396" s="53"/>
      <c r="AR3396" s="53"/>
    </row>
    <row r="3397" spans="1:44" x14ac:dyDescent="0.2">
      <c r="A3397" s="158">
        <f t="shared" si="1797"/>
        <v>44553</v>
      </c>
      <c r="B3397" s="2">
        <f t="shared" si="1781"/>
        <v>265404.0649266821</v>
      </c>
      <c r="C3397" s="2">
        <f t="shared" si="1798"/>
        <v>154165.61248337</v>
      </c>
      <c r="D3397" s="2">
        <f>SUM(Y3397:Y$3632)</f>
        <v>16109.33629024</v>
      </c>
      <c r="E3397" s="73">
        <f t="shared" si="1782"/>
        <v>138056.27619313</v>
      </c>
      <c r="F3397" s="88">
        <f t="shared" si="1808"/>
        <v>6018.51</v>
      </c>
      <c r="G3397" s="3">
        <f>IF(AND(N3397=1,N3396&gt;1),VLOOKUP(A3396,[1]Plan1!$BK$81:$BM$259,3),G3396)</f>
        <v>6075.69</v>
      </c>
      <c r="H3397" s="11">
        <f t="shared" si="1809"/>
        <v>44484</v>
      </c>
      <c r="I3397" s="11">
        <f t="shared" si="1810"/>
        <v>44515</v>
      </c>
      <c r="J3397" s="12">
        <f t="shared" si="1783"/>
        <v>9.5006903702077317E-3</v>
      </c>
      <c r="K3397" s="11">
        <f t="shared" si="1799"/>
        <v>44575</v>
      </c>
      <c r="L3397" s="11">
        <f t="shared" si="1784"/>
        <v>44575</v>
      </c>
      <c r="M3397" s="1">
        <f t="shared" si="1803"/>
        <v>23</v>
      </c>
      <c r="N3397" s="1">
        <f t="shared" si="1785"/>
        <v>7</v>
      </c>
      <c r="O3397" s="2">
        <f t="shared" si="1786"/>
        <v>1.00288201</v>
      </c>
      <c r="P3397" s="13">
        <f t="shared" si="1811"/>
        <v>1.01249955</v>
      </c>
      <c r="Q3397" s="13">
        <f t="shared" si="1804"/>
        <v>1.7207040992508065</v>
      </c>
      <c r="R3397" s="2">
        <f t="shared" si="1807"/>
        <v>1.72566318</v>
      </c>
      <c r="S3397" s="2">
        <f t="shared" si="1800"/>
        <v>1.66548502</v>
      </c>
      <c r="T3397" s="2">
        <f t="shared" si="1787"/>
        <v>256760.51819017</v>
      </c>
      <c r="U3397" s="2">
        <f t="shared" si="1788"/>
        <v>10720.521983297092</v>
      </c>
      <c r="V3397" s="2">
        <f t="shared" si="1789"/>
        <v>100182.356401265</v>
      </c>
      <c r="W3397" s="2">
        <f t="shared" si="1790"/>
        <v>265068.49086793209</v>
      </c>
      <c r="X3397" s="17">
        <f t="shared" si="1791"/>
        <v>0</v>
      </c>
      <c r="Y3397" s="2">
        <f t="shared" si="1792"/>
        <v>0</v>
      </c>
      <c r="Z3397" s="72">
        <f t="shared" si="1793"/>
        <v>0</v>
      </c>
      <c r="AA3397" s="2">
        <f t="shared" si="1812"/>
        <v>0</v>
      </c>
      <c r="AB3397" s="12">
        <f t="shared" si="1801"/>
        <v>4.6600000000000003E-2</v>
      </c>
      <c r="AC3397" s="17">
        <f t="shared" si="1794"/>
        <v>7</v>
      </c>
      <c r="AD3397" s="17">
        <v>252</v>
      </c>
      <c r="AE3397" s="13">
        <f t="shared" si="1805"/>
        <v>1.0012659900000001</v>
      </c>
      <c r="AF3397" s="2">
        <f t="shared" si="1813"/>
        <v>325.05624841999997</v>
      </c>
      <c r="AG3397" s="2">
        <f t="shared" si="1795"/>
        <v>335.57405875000001</v>
      </c>
      <c r="AH3397" s="3">
        <f t="shared" si="1796"/>
        <v>0</v>
      </c>
      <c r="AI3397" s="4" t="str">
        <f t="shared" si="1806"/>
        <v>A+J=</v>
      </c>
      <c r="AJ3397" s="11">
        <f t="shared" si="1802"/>
        <v>44575</v>
      </c>
      <c r="AQ3397" s="53"/>
      <c r="AR3397" s="53"/>
    </row>
    <row r="3398" spans="1:44" x14ac:dyDescent="0.2">
      <c r="A3398" s="158">
        <f t="shared" si="1797"/>
        <v>44554</v>
      </c>
      <c r="B3398" s="2">
        <f t="shared" si="1781"/>
        <v>265550.14509877877</v>
      </c>
      <c r="C3398" s="2">
        <f t="shared" si="1798"/>
        <v>154165.61248337</v>
      </c>
      <c r="D3398" s="2">
        <f>SUM(Y3398:Y$3632)</f>
        <v>16109.33629024</v>
      </c>
      <c r="E3398" s="73">
        <f t="shared" si="1782"/>
        <v>138056.27619313</v>
      </c>
      <c r="F3398" s="88">
        <f t="shared" si="1808"/>
        <v>6018.51</v>
      </c>
      <c r="G3398" s="3">
        <f>IF(AND(N3398=1,N3397&gt;1),VLOOKUP(A3397,[1]Plan1!$BK$81:$BM$259,3),G3397)</f>
        <v>6075.69</v>
      </c>
      <c r="H3398" s="11">
        <f t="shared" si="1809"/>
        <v>44484</v>
      </c>
      <c r="I3398" s="11">
        <f t="shared" si="1810"/>
        <v>44515</v>
      </c>
      <c r="J3398" s="12">
        <f t="shared" si="1783"/>
        <v>9.5006903702077317E-3</v>
      </c>
      <c r="K3398" s="11">
        <f t="shared" si="1799"/>
        <v>44575</v>
      </c>
      <c r="L3398" s="11">
        <f t="shared" si="1784"/>
        <v>44575</v>
      </c>
      <c r="M3398" s="1">
        <f t="shared" si="1803"/>
        <v>23</v>
      </c>
      <c r="N3398" s="1">
        <f t="shared" si="1785"/>
        <v>8</v>
      </c>
      <c r="O3398" s="2">
        <f t="shared" si="1786"/>
        <v>1.0032943999999999</v>
      </c>
      <c r="P3398" s="13">
        <f t="shared" si="1811"/>
        <v>1.01249955</v>
      </c>
      <c r="Q3398" s="13">
        <f t="shared" si="1804"/>
        <v>1.7207040992508065</v>
      </c>
      <c r="R3398" s="2">
        <f t="shared" si="1807"/>
        <v>1.7263727799999999</v>
      </c>
      <c r="S3398" s="2">
        <f t="shared" si="1800"/>
        <v>1.66548502</v>
      </c>
      <c r="T3398" s="2">
        <f t="shared" si="1787"/>
        <v>256760.51819017</v>
      </c>
      <c r="U3398" s="2">
        <f t="shared" si="1788"/>
        <v>10720.521983297092</v>
      </c>
      <c r="V3398" s="2">
        <f t="shared" si="1789"/>
        <v>100280.32113485165</v>
      </c>
      <c r="W3398" s="2">
        <f t="shared" si="1790"/>
        <v>265166.45560151874</v>
      </c>
      <c r="X3398" s="17">
        <f t="shared" si="1791"/>
        <v>0</v>
      </c>
      <c r="Y3398" s="2">
        <f t="shared" si="1792"/>
        <v>0</v>
      </c>
      <c r="Z3398" s="72">
        <f t="shared" si="1793"/>
        <v>0</v>
      </c>
      <c r="AA3398" s="2">
        <f t="shared" si="1812"/>
        <v>0</v>
      </c>
      <c r="AB3398" s="12">
        <f t="shared" si="1801"/>
        <v>4.6600000000000003E-2</v>
      </c>
      <c r="AC3398" s="17">
        <f t="shared" si="1794"/>
        <v>8</v>
      </c>
      <c r="AD3398" s="17">
        <v>252</v>
      </c>
      <c r="AE3398" s="13">
        <f t="shared" si="1805"/>
        <v>1.001446976</v>
      </c>
      <c r="AF3398" s="2">
        <f t="shared" si="1813"/>
        <v>371.52630756000002</v>
      </c>
      <c r="AG3398" s="2">
        <f t="shared" si="1795"/>
        <v>383.68949726</v>
      </c>
      <c r="AH3398" s="3">
        <f t="shared" si="1796"/>
        <v>0</v>
      </c>
      <c r="AI3398" s="4" t="str">
        <f t="shared" si="1806"/>
        <v>A+J=</v>
      </c>
      <c r="AJ3398" s="11">
        <f t="shared" si="1802"/>
        <v>44575</v>
      </c>
      <c r="AQ3398" s="53"/>
      <c r="AR3398" s="53"/>
    </row>
    <row r="3399" spans="1:44" x14ac:dyDescent="0.2">
      <c r="A3399" s="158">
        <f t="shared" si="1797"/>
        <v>44555</v>
      </c>
      <c r="B3399" s="2">
        <f t="shared" si="1781"/>
        <v>265696.31123465829</v>
      </c>
      <c r="C3399" s="2">
        <f t="shared" si="1798"/>
        <v>154165.61248337</v>
      </c>
      <c r="D3399" s="2">
        <f>SUM(Y3399:Y$3632)</f>
        <v>16109.33629024</v>
      </c>
      <c r="E3399" s="73">
        <f t="shared" si="1782"/>
        <v>138056.27619313</v>
      </c>
      <c r="F3399" s="88">
        <f t="shared" si="1808"/>
        <v>6018.51</v>
      </c>
      <c r="G3399" s="3">
        <f>IF(AND(N3399=1,N3398&gt;1),VLOOKUP(A3398,[1]Plan1!$BK$81:$BM$259,3),G3398)</f>
        <v>6075.69</v>
      </c>
      <c r="H3399" s="11">
        <f t="shared" si="1809"/>
        <v>44484</v>
      </c>
      <c r="I3399" s="11">
        <f t="shared" si="1810"/>
        <v>44515</v>
      </c>
      <c r="J3399" s="12">
        <f t="shared" si="1783"/>
        <v>9.5006903702077317E-3</v>
      </c>
      <c r="K3399" s="11">
        <f t="shared" si="1799"/>
        <v>44575</v>
      </c>
      <c r="L3399" s="11">
        <f t="shared" si="1784"/>
        <v>44575</v>
      </c>
      <c r="M3399" s="1">
        <f t="shared" si="1803"/>
        <v>23</v>
      </c>
      <c r="N3399" s="1">
        <f t="shared" si="1785"/>
        <v>9</v>
      </c>
      <c r="O3399" s="2">
        <f t="shared" si="1786"/>
        <v>1.0037069599999999</v>
      </c>
      <c r="P3399" s="13">
        <f t="shared" si="1811"/>
        <v>1.01249955</v>
      </c>
      <c r="Q3399" s="13">
        <f t="shared" si="1804"/>
        <v>1.7207040992508065</v>
      </c>
      <c r="R3399" s="2">
        <f t="shared" si="1807"/>
        <v>1.7270826800000001</v>
      </c>
      <c r="S3399" s="2">
        <f t="shared" si="1800"/>
        <v>1.66548502</v>
      </c>
      <c r="T3399" s="2">
        <f t="shared" si="1787"/>
        <v>256760.51819017</v>
      </c>
      <c r="U3399" s="2">
        <f t="shared" si="1788"/>
        <v>10720.521983297092</v>
      </c>
      <c r="V3399" s="2">
        <f t="shared" si="1789"/>
        <v>100378.32728532117</v>
      </c>
      <c r="W3399" s="2">
        <f t="shared" si="1790"/>
        <v>265264.46175198827</v>
      </c>
      <c r="X3399" s="17">
        <f t="shared" si="1791"/>
        <v>0</v>
      </c>
      <c r="Y3399" s="2">
        <f t="shared" si="1792"/>
        <v>0</v>
      </c>
      <c r="Z3399" s="72">
        <f t="shared" si="1793"/>
        <v>0</v>
      </c>
      <c r="AA3399" s="2">
        <f t="shared" si="1812"/>
        <v>0</v>
      </c>
      <c r="AB3399" s="12">
        <f t="shared" si="1801"/>
        <v>4.6600000000000003E-2</v>
      </c>
      <c r="AC3399" s="17">
        <f t="shared" si="1794"/>
        <v>9</v>
      </c>
      <c r="AD3399" s="17">
        <v>252</v>
      </c>
      <c r="AE3399" s="13">
        <f t="shared" si="1805"/>
        <v>1.0016279960000001</v>
      </c>
      <c r="AF3399" s="2">
        <f t="shared" si="1813"/>
        <v>418.00509656999998</v>
      </c>
      <c r="AG3399" s="2">
        <f t="shared" si="1795"/>
        <v>431.84948266999999</v>
      </c>
      <c r="AH3399" s="3">
        <f t="shared" si="1796"/>
        <v>0</v>
      </c>
      <c r="AI3399" s="4" t="str">
        <f t="shared" si="1806"/>
        <v>A+J=</v>
      </c>
      <c r="AJ3399" s="11">
        <f t="shared" si="1802"/>
        <v>44575</v>
      </c>
      <c r="AQ3399" s="53"/>
      <c r="AR3399" s="53"/>
    </row>
    <row r="3400" spans="1:44" x14ac:dyDescent="0.2">
      <c r="A3400" s="158">
        <f t="shared" si="1797"/>
        <v>44556</v>
      </c>
      <c r="B3400" s="2">
        <f t="shared" si="1781"/>
        <v>265696.31123465829</v>
      </c>
      <c r="C3400" s="2">
        <f t="shared" si="1798"/>
        <v>154165.61248337</v>
      </c>
      <c r="D3400" s="2">
        <f>SUM(Y3400:Y$3632)</f>
        <v>16109.33629024</v>
      </c>
      <c r="E3400" s="73">
        <f t="shared" si="1782"/>
        <v>138056.27619313</v>
      </c>
      <c r="F3400" s="88">
        <f t="shared" si="1808"/>
        <v>6018.51</v>
      </c>
      <c r="G3400" s="3">
        <f>IF(AND(N3400=1,N3399&gt;1),VLOOKUP(A3399,[1]Plan1!$BK$81:$BM$259,3),G3399)</f>
        <v>6075.69</v>
      </c>
      <c r="H3400" s="11">
        <f t="shared" si="1809"/>
        <v>44484</v>
      </c>
      <c r="I3400" s="11">
        <f t="shared" si="1810"/>
        <v>44515</v>
      </c>
      <c r="J3400" s="12">
        <f t="shared" si="1783"/>
        <v>9.5006903702077317E-3</v>
      </c>
      <c r="K3400" s="11">
        <f t="shared" si="1799"/>
        <v>44575</v>
      </c>
      <c r="L3400" s="11">
        <f t="shared" si="1784"/>
        <v>44575</v>
      </c>
      <c r="M3400" s="1">
        <f t="shared" si="1803"/>
        <v>23</v>
      </c>
      <c r="N3400" s="1">
        <f t="shared" si="1785"/>
        <v>9</v>
      </c>
      <c r="O3400" s="2">
        <f t="shared" si="1786"/>
        <v>1.0037069599999999</v>
      </c>
      <c r="P3400" s="13">
        <f t="shared" si="1811"/>
        <v>1.01249955</v>
      </c>
      <c r="Q3400" s="13">
        <f t="shared" si="1804"/>
        <v>1.7207040992508065</v>
      </c>
      <c r="R3400" s="2">
        <f t="shared" si="1807"/>
        <v>1.7270826800000001</v>
      </c>
      <c r="S3400" s="2">
        <f t="shared" si="1800"/>
        <v>1.66548502</v>
      </c>
      <c r="T3400" s="2">
        <f t="shared" si="1787"/>
        <v>256760.51819017</v>
      </c>
      <c r="U3400" s="2">
        <f t="shared" si="1788"/>
        <v>10720.521983297092</v>
      </c>
      <c r="V3400" s="2">
        <f t="shared" si="1789"/>
        <v>100378.32728532117</v>
      </c>
      <c r="W3400" s="2">
        <f t="shared" si="1790"/>
        <v>265264.46175198827</v>
      </c>
      <c r="X3400" s="17">
        <f t="shared" si="1791"/>
        <v>0</v>
      </c>
      <c r="Y3400" s="2">
        <f t="shared" si="1792"/>
        <v>0</v>
      </c>
      <c r="Z3400" s="72">
        <f t="shared" si="1793"/>
        <v>0</v>
      </c>
      <c r="AA3400" s="2">
        <f t="shared" si="1812"/>
        <v>0</v>
      </c>
      <c r="AB3400" s="12">
        <f t="shared" si="1801"/>
        <v>4.6600000000000003E-2</v>
      </c>
      <c r="AC3400" s="17">
        <f t="shared" si="1794"/>
        <v>9</v>
      </c>
      <c r="AD3400" s="17">
        <v>252</v>
      </c>
      <c r="AE3400" s="13">
        <f t="shared" si="1805"/>
        <v>1.0016279960000001</v>
      </c>
      <c r="AF3400" s="2">
        <f t="shared" si="1813"/>
        <v>418.00509656999998</v>
      </c>
      <c r="AG3400" s="2">
        <f t="shared" si="1795"/>
        <v>431.84948266999999</v>
      </c>
      <c r="AH3400" s="3">
        <f t="shared" si="1796"/>
        <v>0</v>
      </c>
      <c r="AI3400" s="4" t="str">
        <f t="shared" si="1806"/>
        <v>A+J=</v>
      </c>
      <c r="AJ3400" s="11">
        <f t="shared" si="1802"/>
        <v>44575</v>
      </c>
      <c r="AQ3400" s="53"/>
      <c r="AR3400" s="53"/>
    </row>
    <row r="3401" spans="1:44" x14ac:dyDescent="0.2">
      <c r="A3401" s="158">
        <f t="shared" si="1797"/>
        <v>44557</v>
      </c>
      <c r="B3401" s="2">
        <f t="shared" si="1781"/>
        <v>265696.31123465829</v>
      </c>
      <c r="C3401" s="2">
        <f t="shared" si="1798"/>
        <v>154165.61248337</v>
      </c>
      <c r="D3401" s="2">
        <f>SUM(Y3401:Y$3632)</f>
        <v>16109.33629024</v>
      </c>
      <c r="E3401" s="73">
        <f t="shared" si="1782"/>
        <v>138056.27619313</v>
      </c>
      <c r="F3401" s="88">
        <f t="shared" si="1808"/>
        <v>6018.51</v>
      </c>
      <c r="G3401" s="3">
        <f>IF(AND(N3401=1,N3400&gt;1),VLOOKUP(A3400,[1]Plan1!$BK$81:$BM$259,3),G3400)</f>
        <v>6075.69</v>
      </c>
      <c r="H3401" s="11">
        <f t="shared" si="1809"/>
        <v>44484</v>
      </c>
      <c r="I3401" s="11">
        <f t="shared" si="1810"/>
        <v>44515</v>
      </c>
      <c r="J3401" s="12">
        <f t="shared" si="1783"/>
        <v>9.5006903702077317E-3</v>
      </c>
      <c r="K3401" s="11">
        <f t="shared" si="1799"/>
        <v>44575</v>
      </c>
      <c r="L3401" s="11">
        <f t="shared" si="1784"/>
        <v>44575</v>
      </c>
      <c r="M3401" s="1">
        <f t="shared" si="1803"/>
        <v>23</v>
      </c>
      <c r="N3401" s="1">
        <f t="shared" si="1785"/>
        <v>9</v>
      </c>
      <c r="O3401" s="2">
        <f t="shared" si="1786"/>
        <v>1.0037069599999999</v>
      </c>
      <c r="P3401" s="13">
        <f t="shared" si="1811"/>
        <v>1.01249955</v>
      </c>
      <c r="Q3401" s="13">
        <f t="shared" si="1804"/>
        <v>1.7207040992508065</v>
      </c>
      <c r="R3401" s="2">
        <f t="shared" si="1807"/>
        <v>1.7270826800000001</v>
      </c>
      <c r="S3401" s="2">
        <f t="shared" si="1800"/>
        <v>1.66548502</v>
      </c>
      <c r="T3401" s="2">
        <f t="shared" si="1787"/>
        <v>256760.51819017</v>
      </c>
      <c r="U3401" s="2">
        <f t="shared" si="1788"/>
        <v>10720.521983297092</v>
      </c>
      <c r="V3401" s="2">
        <f t="shared" si="1789"/>
        <v>100378.32728532117</v>
      </c>
      <c r="W3401" s="2">
        <f t="shared" si="1790"/>
        <v>265264.46175198827</v>
      </c>
      <c r="X3401" s="17">
        <f t="shared" si="1791"/>
        <v>0</v>
      </c>
      <c r="Y3401" s="2">
        <f t="shared" si="1792"/>
        <v>0</v>
      </c>
      <c r="Z3401" s="72">
        <f t="shared" si="1793"/>
        <v>0</v>
      </c>
      <c r="AA3401" s="2">
        <f t="shared" si="1812"/>
        <v>0</v>
      </c>
      <c r="AB3401" s="12">
        <f t="shared" si="1801"/>
        <v>4.6600000000000003E-2</v>
      </c>
      <c r="AC3401" s="17">
        <f t="shared" si="1794"/>
        <v>9</v>
      </c>
      <c r="AD3401" s="17">
        <v>252</v>
      </c>
      <c r="AE3401" s="13">
        <f t="shared" si="1805"/>
        <v>1.0016279960000001</v>
      </c>
      <c r="AF3401" s="2">
        <f t="shared" si="1813"/>
        <v>418.00509656999998</v>
      </c>
      <c r="AG3401" s="2">
        <f t="shared" si="1795"/>
        <v>431.84948266999999</v>
      </c>
      <c r="AH3401" s="3">
        <f t="shared" si="1796"/>
        <v>0</v>
      </c>
      <c r="AI3401" s="4" t="str">
        <f t="shared" si="1806"/>
        <v>A+J=</v>
      </c>
      <c r="AJ3401" s="11">
        <f t="shared" si="1802"/>
        <v>44575</v>
      </c>
      <c r="AQ3401" s="53"/>
      <c r="AR3401" s="53"/>
    </row>
    <row r="3402" spans="1:44" x14ac:dyDescent="0.2">
      <c r="A3402" s="158">
        <f t="shared" si="1797"/>
        <v>44558</v>
      </c>
      <c r="B3402" s="2">
        <f t="shared" ref="B3402:B3465" si="1814">(W3402+AG3402)</f>
        <v>265842.56006997515</v>
      </c>
      <c r="C3402" s="2">
        <f t="shared" si="1798"/>
        <v>154165.61248337</v>
      </c>
      <c r="D3402" s="2">
        <f>SUM(Y3402:Y$3632)</f>
        <v>16109.33629024</v>
      </c>
      <c r="E3402" s="73">
        <f t="shared" ref="E3402:E3465" si="1815">(C3402-D3402)</f>
        <v>138056.27619313</v>
      </c>
      <c r="F3402" s="88">
        <f t="shared" si="1808"/>
        <v>6018.51</v>
      </c>
      <c r="G3402" s="3">
        <f>IF(AND(N3402=1,N3401&gt;1),VLOOKUP(A3401,[1]Plan1!$BK$81:$BM$259,3),G3401)</f>
        <v>6075.69</v>
      </c>
      <c r="H3402" s="11">
        <f t="shared" si="1809"/>
        <v>44484</v>
      </c>
      <c r="I3402" s="11">
        <f t="shared" si="1810"/>
        <v>44515</v>
      </c>
      <c r="J3402" s="12">
        <f t="shared" ref="J3402:J3465" si="1816">(G3402/F3402)-1</f>
        <v>9.5006903702077317E-3</v>
      </c>
      <c r="K3402" s="11">
        <f t="shared" si="1799"/>
        <v>44575</v>
      </c>
      <c r="L3402" s="11">
        <f t="shared" ref="L3402:L3465" si="1817">IF(A3402&gt;L3401,K3402,L3401)</f>
        <v>44575</v>
      </c>
      <c r="M3402" s="1">
        <f t="shared" si="1803"/>
        <v>23</v>
      </c>
      <c r="N3402" s="1">
        <f t="shared" ref="N3402:N3465" si="1818">(M3402-(NETWORKDAYS(A3402,L3402,$AN$194:$AN$348)-1))</f>
        <v>10</v>
      </c>
      <c r="O3402" s="2">
        <f t="shared" ref="O3402:O3465" si="1819">TRUNC((G3402/F3402)^TRUNC((N3402/M3402),9),8)</f>
        <v>1.00411969</v>
      </c>
      <c r="P3402" s="13">
        <f t="shared" si="1811"/>
        <v>1.01249955</v>
      </c>
      <c r="Q3402" s="13">
        <f t="shared" si="1804"/>
        <v>1.7207040992508065</v>
      </c>
      <c r="R3402" s="2">
        <f t="shared" si="1807"/>
        <v>1.7277928600000001</v>
      </c>
      <c r="S3402" s="2">
        <f t="shared" si="1800"/>
        <v>1.66548502</v>
      </c>
      <c r="T3402" s="2">
        <f t="shared" ref="T3402:T3465" si="1820">TRUNC(C3402*S3402,8)</f>
        <v>256760.51819017</v>
      </c>
      <c r="U3402" s="2">
        <f t="shared" ref="U3402:U3465" si="1821">(D3402*(S3402-1))</f>
        <v>10720.521983297092</v>
      </c>
      <c r="V3402" s="2">
        <f t="shared" ref="V3402:V3465" si="1822">(E3402*(R3402-1))</f>
        <v>100476.37209154801</v>
      </c>
      <c r="W3402" s="2">
        <f t="shared" ref="W3402:W3465" si="1823">(C3402+U3402+V3402)</f>
        <v>265362.50655821513</v>
      </c>
      <c r="X3402" s="17">
        <f t="shared" ref="X3402:X3465" si="1824">IF(VLOOKUP(A3402,AN$10:AU$190,8)=VLOOKUP(A3401,AN$10:AU$190,8),0,VLOOKUP(A3402,AN$10:AU$190,8))</f>
        <v>0</v>
      </c>
      <c r="Y3402" s="2">
        <f t="shared" ref="Y3402:Y3465" si="1825">IF(X3402&gt;0,VLOOKUP(A3402,AN$12:AR$190,5),0)</f>
        <v>0</v>
      </c>
      <c r="Z3402" s="72">
        <f t="shared" ref="Z3402:Z3465" si="1826">IF(X3402&gt;0,VLOOKUP($A3402,$AN$10:$AS$190,6),0)</f>
        <v>0</v>
      </c>
      <c r="AA3402" s="2">
        <f t="shared" si="1812"/>
        <v>0</v>
      </c>
      <c r="AB3402" s="12">
        <f t="shared" si="1801"/>
        <v>4.6600000000000003E-2</v>
      </c>
      <c r="AC3402" s="17">
        <f t="shared" ref="AC3402:AC3465" si="1827">N3402</f>
        <v>10</v>
      </c>
      <c r="AD3402" s="17">
        <v>252</v>
      </c>
      <c r="AE3402" s="13">
        <f t="shared" si="1805"/>
        <v>1.0018090479999999</v>
      </c>
      <c r="AF3402" s="2">
        <f t="shared" si="1813"/>
        <v>464.49210190999997</v>
      </c>
      <c r="AG3402" s="2">
        <f t="shared" ref="AG3402:AG3465" si="1828">TRUNC((W3402*(AE3402-1)),8)</f>
        <v>480.05351175999999</v>
      </c>
      <c r="AH3402" s="3">
        <f t="shared" ref="AH3402:AH3465" si="1829">IF(AA3402&gt;0,AA3402+AF3402,0)</f>
        <v>0</v>
      </c>
      <c r="AI3402" s="4" t="str">
        <f t="shared" si="1806"/>
        <v>A+J=</v>
      </c>
      <c r="AJ3402" s="11">
        <f t="shared" si="1802"/>
        <v>44575</v>
      </c>
      <c r="AQ3402" s="53"/>
      <c r="AR3402" s="53"/>
    </row>
    <row r="3403" spans="1:44" x14ac:dyDescent="0.2">
      <c r="A3403" s="158">
        <f t="shared" ref="A3403:A3466" si="1830">(A3402+1)</f>
        <v>44559</v>
      </c>
      <c r="B3403" s="2">
        <f t="shared" si="1814"/>
        <v>265988.89716837031</v>
      </c>
      <c r="C3403" s="2">
        <f t="shared" ref="C3403:C3466" si="1831">TRUNC(IF(X3402&gt;0,VLOOKUP(A3402,$AN$12:$AO$190,2),C3402),8)</f>
        <v>154165.61248337</v>
      </c>
      <c r="D3403" s="2">
        <f>SUM(Y3403:Y$3632)</f>
        <v>16109.33629024</v>
      </c>
      <c r="E3403" s="73">
        <f t="shared" si="1815"/>
        <v>138056.27619313</v>
      </c>
      <c r="F3403" s="88">
        <f t="shared" si="1808"/>
        <v>6018.51</v>
      </c>
      <c r="G3403" s="3">
        <f>IF(AND(N3403=1,N3402&gt;1),VLOOKUP(A3402,[1]Plan1!$BK$81:$BM$259,3),G3402)</f>
        <v>6075.69</v>
      </c>
      <c r="H3403" s="11">
        <f t="shared" si="1809"/>
        <v>44484</v>
      </c>
      <c r="I3403" s="11">
        <f t="shared" si="1810"/>
        <v>44515</v>
      </c>
      <c r="J3403" s="12">
        <f t="shared" si="1816"/>
        <v>9.5006903702077317E-3</v>
      </c>
      <c r="K3403" s="11">
        <f t="shared" ref="K3403:K3466" si="1832">IF(DAY(A3403)=14,VLOOKUP(A3403,AR$194:AW$373,4),K3402)</f>
        <v>44575</v>
      </c>
      <c r="L3403" s="11">
        <f t="shared" si="1817"/>
        <v>44575</v>
      </c>
      <c r="M3403" s="1">
        <f t="shared" si="1803"/>
        <v>23</v>
      </c>
      <c r="N3403" s="1">
        <f t="shared" si="1818"/>
        <v>11</v>
      </c>
      <c r="O3403" s="2">
        <f t="shared" si="1819"/>
        <v>1.0045326000000001</v>
      </c>
      <c r="P3403" s="13">
        <f t="shared" si="1811"/>
        <v>1.01249955</v>
      </c>
      <c r="Q3403" s="13">
        <f t="shared" si="1804"/>
        <v>1.7207040992508065</v>
      </c>
      <c r="R3403" s="2">
        <f t="shared" si="1807"/>
        <v>1.7285033599999999</v>
      </c>
      <c r="S3403" s="2">
        <f t="shared" ref="S3403:S3466" si="1833">IF(AND(X3403&gt;0,MONTH(A3403)=9),R3403,S3402)</f>
        <v>1.66548502</v>
      </c>
      <c r="T3403" s="2">
        <f t="shared" si="1820"/>
        <v>256760.51819017</v>
      </c>
      <c r="U3403" s="2">
        <f t="shared" si="1821"/>
        <v>10720.521983297092</v>
      </c>
      <c r="V3403" s="2">
        <f t="shared" si="1822"/>
        <v>100574.46107578321</v>
      </c>
      <c r="W3403" s="2">
        <f t="shared" si="1823"/>
        <v>265460.59554245032</v>
      </c>
      <c r="X3403" s="17">
        <f t="shared" si="1824"/>
        <v>0</v>
      </c>
      <c r="Y3403" s="2">
        <f t="shared" si="1825"/>
        <v>0</v>
      </c>
      <c r="Z3403" s="72">
        <f t="shared" si="1826"/>
        <v>0</v>
      </c>
      <c r="AA3403" s="2">
        <f t="shared" si="1812"/>
        <v>0</v>
      </c>
      <c r="AB3403" s="12">
        <f t="shared" ref="AB3403:AB3466" si="1834">(AB3402)</f>
        <v>4.6600000000000003E-2</v>
      </c>
      <c r="AC3403" s="17">
        <f t="shared" si="1827"/>
        <v>11</v>
      </c>
      <c r="AD3403" s="17">
        <v>252</v>
      </c>
      <c r="AE3403" s="13">
        <f t="shared" si="1805"/>
        <v>1.001990132</v>
      </c>
      <c r="AF3403" s="2">
        <f t="shared" si="1813"/>
        <v>510.98732358000001</v>
      </c>
      <c r="AG3403" s="2">
        <f t="shared" si="1828"/>
        <v>528.30162591999999</v>
      </c>
      <c r="AH3403" s="3">
        <f t="shared" si="1829"/>
        <v>0</v>
      </c>
      <c r="AI3403" s="4" t="str">
        <f t="shared" si="1806"/>
        <v>A+J=</v>
      </c>
      <c r="AJ3403" s="11">
        <f t="shared" ref="AJ3403:AJ3466" si="1835">IF(X3402&gt;0,VLOOKUP(A3402,$AN$10:$AW$190,9),AJ3402)</f>
        <v>44575</v>
      </c>
      <c r="AQ3403" s="53"/>
      <c r="AR3403" s="53"/>
    </row>
    <row r="3404" spans="1:44" x14ac:dyDescent="0.2">
      <c r="A3404" s="158">
        <f t="shared" si="1830"/>
        <v>44560</v>
      </c>
      <c r="B3404" s="2">
        <f t="shared" si="1814"/>
        <v>266135.3161765901</v>
      </c>
      <c r="C3404" s="2">
        <f t="shared" si="1831"/>
        <v>154165.61248337</v>
      </c>
      <c r="D3404" s="2">
        <f>SUM(Y3404:Y$3632)</f>
        <v>16109.33629024</v>
      </c>
      <c r="E3404" s="73">
        <f t="shared" si="1815"/>
        <v>138056.27619313</v>
      </c>
      <c r="F3404" s="88">
        <f t="shared" si="1808"/>
        <v>6018.51</v>
      </c>
      <c r="G3404" s="3">
        <f>IF(AND(N3404=1,N3403&gt;1),VLOOKUP(A3403,[1]Plan1!$BK$81:$BM$259,3),G3403)</f>
        <v>6075.69</v>
      </c>
      <c r="H3404" s="11">
        <f t="shared" si="1809"/>
        <v>44484</v>
      </c>
      <c r="I3404" s="11">
        <f t="shared" si="1810"/>
        <v>44515</v>
      </c>
      <c r="J3404" s="12">
        <f t="shared" si="1816"/>
        <v>9.5006903702077317E-3</v>
      </c>
      <c r="K3404" s="11">
        <f t="shared" si="1832"/>
        <v>44575</v>
      </c>
      <c r="L3404" s="11">
        <f t="shared" si="1817"/>
        <v>44575</v>
      </c>
      <c r="M3404" s="1">
        <f t="shared" si="1803"/>
        <v>23</v>
      </c>
      <c r="N3404" s="1">
        <f t="shared" si="1818"/>
        <v>12</v>
      </c>
      <c r="O3404" s="2">
        <f t="shared" si="1819"/>
        <v>1.0049456699999999</v>
      </c>
      <c r="P3404" s="13">
        <f t="shared" si="1811"/>
        <v>1.01249955</v>
      </c>
      <c r="Q3404" s="13">
        <f t="shared" si="1804"/>
        <v>1.7207040992508065</v>
      </c>
      <c r="R3404" s="2">
        <f t="shared" si="1807"/>
        <v>1.7292141299999999</v>
      </c>
      <c r="S3404" s="2">
        <f t="shared" si="1833"/>
        <v>1.66548502</v>
      </c>
      <c r="T3404" s="2">
        <f t="shared" si="1820"/>
        <v>256760.51819017</v>
      </c>
      <c r="U3404" s="2">
        <f t="shared" si="1821"/>
        <v>10720.521983297092</v>
      </c>
      <c r="V3404" s="2">
        <f t="shared" si="1822"/>
        <v>100672.587335213</v>
      </c>
      <c r="W3404" s="2">
        <f t="shared" si="1823"/>
        <v>265558.72180188011</v>
      </c>
      <c r="X3404" s="17">
        <f t="shared" si="1824"/>
        <v>0</v>
      </c>
      <c r="Y3404" s="2">
        <f t="shared" si="1825"/>
        <v>0</v>
      </c>
      <c r="Z3404" s="72">
        <f t="shared" si="1826"/>
        <v>0</v>
      </c>
      <c r="AA3404" s="2">
        <f t="shared" si="1812"/>
        <v>0</v>
      </c>
      <c r="AB3404" s="12">
        <f t="shared" si="1834"/>
        <v>4.6600000000000003E-2</v>
      </c>
      <c r="AC3404" s="17">
        <f t="shared" si="1827"/>
        <v>12</v>
      </c>
      <c r="AD3404" s="17">
        <v>252</v>
      </c>
      <c r="AE3404" s="13">
        <f t="shared" si="1805"/>
        <v>1.00217125</v>
      </c>
      <c r="AF3404" s="2">
        <f t="shared" si="1813"/>
        <v>557.49127511999995</v>
      </c>
      <c r="AG3404" s="2">
        <f t="shared" si="1828"/>
        <v>576.59437471000001</v>
      </c>
      <c r="AH3404" s="3">
        <f t="shared" si="1829"/>
        <v>0</v>
      </c>
      <c r="AI3404" s="4" t="str">
        <f t="shared" si="1806"/>
        <v>A+J=</v>
      </c>
      <c r="AJ3404" s="11">
        <f t="shared" si="1835"/>
        <v>44575</v>
      </c>
      <c r="AQ3404" s="53"/>
      <c r="AR3404" s="53"/>
    </row>
    <row r="3405" spans="1:44" x14ac:dyDescent="0.2">
      <c r="A3405" s="158">
        <f t="shared" si="1830"/>
        <v>44561</v>
      </c>
      <c r="B3405" s="2">
        <f t="shared" si="1814"/>
        <v>266281.81936119002</v>
      </c>
      <c r="C3405" s="2">
        <f t="shared" si="1831"/>
        <v>154165.61248337</v>
      </c>
      <c r="D3405" s="2">
        <f>SUM(Y3405:Y$3632)</f>
        <v>16109.33629024</v>
      </c>
      <c r="E3405" s="73">
        <f t="shared" si="1815"/>
        <v>138056.27619313</v>
      </c>
      <c r="F3405" s="88">
        <f t="shared" si="1808"/>
        <v>6018.51</v>
      </c>
      <c r="G3405" s="3">
        <f>IF(AND(N3405=1,N3404&gt;1),VLOOKUP(A3404,[1]Plan1!$BK$81:$BM$259,3),G3404)</f>
        <v>6075.69</v>
      </c>
      <c r="H3405" s="11">
        <f t="shared" si="1809"/>
        <v>44484</v>
      </c>
      <c r="I3405" s="11">
        <f t="shared" si="1810"/>
        <v>44515</v>
      </c>
      <c r="J3405" s="12">
        <f t="shared" si="1816"/>
        <v>9.5006903702077317E-3</v>
      </c>
      <c r="K3405" s="11">
        <f t="shared" si="1832"/>
        <v>44575</v>
      </c>
      <c r="L3405" s="11">
        <f t="shared" si="1817"/>
        <v>44575</v>
      </c>
      <c r="M3405" s="1">
        <f t="shared" si="1803"/>
        <v>23</v>
      </c>
      <c r="N3405" s="1">
        <f t="shared" si="1818"/>
        <v>13</v>
      </c>
      <c r="O3405" s="2">
        <f t="shared" si="1819"/>
        <v>1.00535891</v>
      </c>
      <c r="P3405" s="13">
        <f t="shared" si="1811"/>
        <v>1.01249955</v>
      </c>
      <c r="Q3405" s="13">
        <f t="shared" si="1804"/>
        <v>1.7207040992508065</v>
      </c>
      <c r="R3405" s="2">
        <f t="shared" si="1807"/>
        <v>1.7299251899999999</v>
      </c>
      <c r="S3405" s="2">
        <f t="shared" si="1833"/>
        <v>1.66548502</v>
      </c>
      <c r="T3405" s="2">
        <f t="shared" si="1820"/>
        <v>256760.51819017</v>
      </c>
      <c r="U3405" s="2">
        <f t="shared" si="1821"/>
        <v>10720.521983297092</v>
      </c>
      <c r="V3405" s="2">
        <f t="shared" si="1822"/>
        <v>100770.75363096288</v>
      </c>
      <c r="W3405" s="2">
        <f t="shared" si="1823"/>
        <v>265656.88809763</v>
      </c>
      <c r="X3405" s="17">
        <f t="shared" si="1824"/>
        <v>0</v>
      </c>
      <c r="Y3405" s="2">
        <f t="shared" si="1825"/>
        <v>0</v>
      </c>
      <c r="Z3405" s="72">
        <f t="shared" si="1826"/>
        <v>0</v>
      </c>
      <c r="AA3405" s="2">
        <f t="shared" si="1812"/>
        <v>0</v>
      </c>
      <c r="AB3405" s="12">
        <f t="shared" si="1834"/>
        <v>4.6600000000000003E-2</v>
      </c>
      <c r="AC3405" s="17">
        <f t="shared" si="1827"/>
        <v>13</v>
      </c>
      <c r="AD3405" s="17">
        <v>252</v>
      </c>
      <c r="AE3405" s="13">
        <f t="shared" si="1805"/>
        <v>1.0023523999999999</v>
      </c>
      <c r="AF3405" s="2">
        <f t="shared" si="1813"/>
        <v>604.00344299000005</v>
      </c>
      <c r="AG3405" s="2">
        <f t="shared" si="1828"/>
        <v>624.93126356000005</v>
      </c>
      <c r="AH3405" s="3">
        <f t="shared" si="1829"/>
        <v>0</v>
      </c>
      <c r="AI3405" s="4" t="str">
        <f t="shared" si="1806"/>
        <v>A+J=</v>
      </c>
      <c r="AJ3405" s="11">
        <f t="shared" si="1835"/>
        <v>44575</v>
      </c>
      <c r="AQ3405" s="53"/>
      <c r="AR3405" s="53"/>
    </row>
    <row r="3406" spans="1:44" x14ac:dyDescent="0.2">
      <c r="A3406" s="158">
        <f t="shared" si="1830"/>
        <v>44562</v>
      </c>
      <c r="B3406" s="2">
        <f t="shared" si="1814"/>
        <v>266428.40840316273</v>
      </c>
      <c r="C3406" s="2">
        <f t="shared" si="1831"/>
        <v>154165.61248337</v>
      </c>
      <c r="D3406" s="2">
        <f>SUM(Y3406:Y$3632)</f>
        <v>16109.33629024</v>
      </c>
      <c r="E3406" s="73">
        <f t="shared" si="1815"/>
        <v>138056.27619313</v>
      </c>
      <c r="F3406" s="88">
        <f t="shared" si="1808"/>
        <v>6018.51</v>
      </c>
      <c r="G3406" s="3">
        <f>IF(AND(N3406=1,N3405&gt;1),VLOOKUP(A3405,[1]Plan1!$BK$81:$BM$259,3),G3405)</f>
        <v>6075.69</v>
      </c>
      <c r="H3406" s="11">
        <f t="shared" si="1809"/>
        <v>44484</v>
      </c>
      <c r="I3406" s="11">
        <f t="shared" si="1810"/>
        <v>44515</v>
      </c>
      <c r="J3406" s="12">
        <f t="shared" si="1816"/>
        <v>9.5006903702077317E-3</v>
      </c>
      <c r="K3406" s="11">
        <f t="shared" si="1832"/>
        <v>44575</v>
      </c>
      <c r="L3406" s="11">
        <f t="shared" si="1817"/>
        <v>44575</v>
      </c>
      <c r="M3406" s="1">
        <f t="shared" si="1803"/>
        <v>23</v>
      </c>
      <c r="N3406" s="1">
        <f t="shared" si="1818"/>
        <v>14</v>
      </c>
      <c r="O3406" s="2">
        <f t="shared" si="1819"/>
        <v>1.0057723199999999</v>
      </c>
      <c r="P3406" s="13">
        <f t="shared" si="1811"/>
        <v>1.01249955</v>
      </c>
      <c r="Q3406" s="13">
        <f t="shared" si="1804"/>
        <v>1.7207040992508065</v>
      </c>
      <c r="R3406" s="2">
        <f t="shared" si="1807"/>
        <v>1.7306365500000001</v>
      </c>
      <c r="S3406" s="2">
        <f t="shared" si="1833"/>
        <v>1.66548502</v>
      </c>
      <c r="T3406" s="2">
        <f t="shared" si="1820"/>
        <v>256760.51819017</v>
      </c>
      <c r="U3406" s="2">
        <f t="shared" si="1821"/>
        <v>10720.521983297092</v>
      </c>
      <c r="V3406" s="2">
        <f t="shared" si="1822"/>
        <v>100868.96134359564</v>
      </c>
      <c r="W3406" s="2">
        <f t="shared" si="1823"/>
        <v>265755.09581026272</v>
      </c>
      <c r="X3406" s="17">
        <f t="shared" si="1824"/>
        <v>0</v>
      </c>
      <c r="Y3406" s="2">
        <f t="shared" si="1825"/>
        <v>0</v>
      </c>
      <c r="Z3406" s="72">
        <f t="shared" si="1826"/>
        <v>0</v>
      </c>
      <c r="AA3406" s="2">
        <f t="shared" si="1812"/>
        <v>0</v>
      </c>
      <c r="AB3406" s="12">
        <f t="shared" si="1834"/>
        <v>4.6600000000000003E-2</v>
      </c>
      <c r="AC3406" s="17">
        <f t="shared" si="1827"/>
        <v>14</v>
      </c>
      <c r="AD3406" s="17">
        <v>252</v>
      </c>
      <c r="AE3406" s="13">
        <f t="shared" si="1805"/>
        <v>1.002533583</v>
      </c>
      <c r="AF3406" s="2">
        <f t="shared" si="1813"/>
        <v>650.52408394999998</v>
      </c>
      <c r="AG3406" s="2">
        <f t="shared" si="1828"/>
        <v>673.31259290000003</v>
      </c>
      <c r="AH3406" s="3">
        <f t="shared" si="1829"/>
        <v>0</v>
      </c>
      <c r="AI3406" s="4" t="str">
        <f t="shared" si="1806"/>
        <v>A+J=</v>
      </c>
      <c r="AJ3406" s="11">
        <f t="shared" si="1835"/>
        <v>44575</v>
      </c>
      <c r="AQ3406" s="53"/>
      <c r="AR3406" s="53"/>
    </row>
    <row r="3407" spans="1:44" x14ac:dyDescent="0.2">
      <c r="A3407" s="158">
        <f t="shared" si="1830"/>
        <v>44563</v>
      </c>
      <c r="B3407" s="2">
        <f t="shared" si="1814"/>
        <v>266428.40840316273</v>
      </c>
      <c r="C3407" s="2">
        <f t="shared" si="1831"/>
        <v>154165.61248337</v>
      </c>
      <c r="D3407" s="2">
        <f>SUM(Y3407:Y$3632)</f>
        <v>16109.33629024</v>
      </c>
      <c r="E3407" s="73">
        <f t="shared" si="1815"/>
        <v>138056.27619313</v>
      </c>
      <c r="F3407" s="88">
        <f t="shared" si="1808"/>
        <v>6018.51</v>
      </c>
      <c r="G3407" s="3">
        <f>IF(AND(N3407=1,N3406&gt;1),VLOOKUP(A3406,[1]Plan1!$BK$81:$BM$259,3),G3406)</f>
        <v>6075.69</v>
      </c>
      <c r="H3407" s="11">
        <f t="shared" si="1809"/>
        <v>44484</v>
      </c>
      <c r="I3407" s="11">
        <f t="shared" si="1810"/>
        <v>44515</v>
      </c>
      <c r="J3407" s="12">
        <f t="shared" si="1816"/>
        <v>9.5006903702077317E-3</v>
      </c>
      <c r="K3407" s="11">
        <f t="shared" si="1832"/>
        <v>44575</v>
      </c>
      <c r="L3407" s="11">
        <f t="shared" si="1817"/>
        <v>44575</v>
      </c>
      <c r="M3407" s="1">
        <f t="shared" si="1803"/>
        <v>23</v>
      </c>
      <c r="N3407" s="1">
        <f t="shared" si="1818"/>
        <v>14</v>
      </c>
      <c r="O3407" s="2">
        <f t="shared" si="1819"/>
        <v>1.0057723199999999</v>
      </c>
      <c r="P3407" s="13">
        <f t="shared" si="1811"/>
        <v>1.01249955</v>
      </c>
      <c r="Q3407" s="13">
        <f t="shared" si="1804"/>
        <v>1.7207040992508065</v>
      </c>
      <c r="R3407" s="2">
        <f t="shared" si="1807"/>
        <v>1.7306365500000001</v>
      </c>
      <c r="S3407" s="2">
        <f t="shared" si="1833"/>
        <v>1.66548502</v>
      </c>
      <c r="T3407" s="2">
        <f t="shared" si="1820"/>
        <v>256760.51819017</v>
      </c>
      <c r="U3407" s="2">
        <f t="shared" si="1821"/>
        <v>10720.521983297092</v>
      </c>
      <c r="V3407" s="2">
        <f t="shared" si="1822"/>
        <v>100868.96134359564</v>
      </c>
      <c r="W3407" s="2">
        <f t="shared" si="1823"/>
        <v>265755.09581026272</v>
      </c>
      <c r="X3407" s="17">
        <f t="shared" si="1824"/>
        <v>0</v>
      </c>
      <c r="Y3407" s="2">
        <f t="shared" si="1825"/>
        <v>0</v>
      </c>
      <c r="Z3407" s="72">
        <f t="shared" si="1826"/>
        <v>0</v>
      </c>
      <c r="AA3407" s="2">
        <f t="shared" si="1812"/>
        <v>0</v>
      </c>
      <c r="AB3407" s="12">
        <f t="shared" si="1834"/>
        <v>4.6600000000000003E-2</v>
      </c>
      <c r="AC3407" s="17">
        <f t="shared" si="1827"/>
        <v>14</v>
      </c>
      <c r="AD3407" s="17">
        <v>252</v>
      </c>
      <c r="AE3407" s="13">
        <f t="shared" si="1805"/>
        <v>1.002533583</v>
      </c>
      <c r="AF3407" s="2">
        <f t="shared" si="1813"/>
        <v>650.52408394999998</v>
      </c>
      <c r="AG3407" s="2">
        <f t="shared" si="1828"/>
        <v>673.31259290000003</v>
      </c>
      <c r="AH3407" s="3">
        <f t="shared" si="1829"/>
        <v>0</v>
      </c>
      <c r="AI3407" s="4" t="str">
        <f t="shared" si="1806"/>
        <v>A+J=</v>
      </c>
      <c r="AJ3407" s="11">
        <f t="shared" si="1835"/>
        <v>44575</v>
      </c>
      <c r="AQ3407" s="53"/>
      <c r="AR3407" s="53"/>
    </row>
    <row r="3408" spans="1:44" x14ac:dyDescent="0.2">
      <c r="A3408" s="158">
        <f t="shared" si="1830"/>
        <v>44564</v>
      </c>
      <c r="B3408" s="2">
        <f t="shared" si="1814"/>
        <v>266428.40840316273</v>
      </c>
      <c r="C3408" s="2">
        <f t="shared" si="1831"/>
        <v>154165.61248337</v>
      </c>
      <c r="D3408" s="2">
        <f>SUM(Y3408:Y$3632)</f>
        <v>16109.33629024</v>
      </c>
      <c r="E3408" s="73">
        <f t="shared" si="1815"/>
        <v>138056.27619313</v>
      </c>
      <c r="F3408" s="88">
        <f t="shared" si="1808"/>
        <v>6018.51</v>
      </c>
      <c r="G3408" s="3">
        <f>IF(AND(N3408=1,N3407&gt;1),VLOOKUP(A3407,[1]Plan1!$BK$81:$BM$259,3),G3407)</f>
        <v>6075.69</v>
      </c>
      <c r="H3408" s="11">
        <f t="shared" si="1809"/>
        <v>44484</v>
      </c>
      <c r="I3408" s="11">
        <f t="shared" si="1810"/>
        <v>44515</v>
      </c>
      <c r="J3408" s="12">
        <f t="shared" si="1816"/>
        <v>9.5006903702077317E-3</v>
      </c>
      <c r="K3408" s="11">
        <f t="shared" si="1832"/>
        <v>44575</v>
      </c>
      <c r="L3408" s="11">
        <f t="shared" si="1817"/>
        <v>44575</v>
      </c>
      <c r="M3408" s="1">
        <f t="shared" si="1803"/>
        <v>23</v>
      </c>
      <c r="N3408" s="1">
        <f t="shared" si="1818"/>
        <v>14</v>
      </c>
      <c r="O3408" s="2">
        <f t="shared" si="1819"/>
        <v>1.0057723199999999</v>
      </c>
      <c r="P3408" s="13">
        <f t="shared" si="1811"/>
        <v>1.01249955</v>
      </c>
      <c r="Q3408" s="13">
        <f t="shared" si="1804"/>
        <v>1.7207040992508065</v>
      </c>
      <c r="R3408" s="2">
        <f t="shared" si="1807"/>
        <v>1.7306365500000001</v>
      </c>
      <c r="S3408" s="2">
        <f t="shared" si="1833"/>
        <v>1.66548502</v>
      </c>
      <c r="T3408" s="2">
        <f t="shared" si="1820"/>
        <v>256760.51819017</v>
      </c>
      <c r="U3408" s="2">
        <f t="shared" si="1821"/>
        <v>10720.521983297092</v>
      </c>
      <c r="V3408" s="2">
        <f t="shared" si="1822"/>
        <v>100868.96134359564</v>
      </c>
      <c r="W3408" s="2">
        <f t="shared" si="1823"/>
        <v>265755.09581026272</v>
      </c>
      <c r="X3408" s="17">
        <f t="shared" si="1824"/>
        <v>0</v>
      </c>
      <c r="Y3408" s="2">
        <f t="shared" si="1825"/>
        <v>0</v>
      </c>
      <c r="Z3408" s="72">
        <f t="shared" si="1826"/>
        <v>0</v>
      </c>
      <c r="AA3408" s="2">
        <f t="shared" si="1812"/>
        <v>0</v>
      </c>
      <c r="AB3408" s="12">
        <f t="shared" si="1834"/>
        <v>4.6600000000000003E-2</v>
      </c>
      <c r="AC3408" s="17">
        <f t="shared" si="1827"/>
        <v>14</v>
      </c>
      <c r="AD3408" s="17">
        <v>252</v>
      </c>
      <c r="AE3408" s="13">
        <f t="shared" si="1805"/>
        <v>1.002533583</v>
      </c>
      <c r="AF3408" s="2">
        <f t="shared" si="1813"/>
        <v>650.52408394999998</v>
      </c>
      <c r="AG3408" s="2">
        <f t="shared" si="1828"/>
        <v>673.31259290000003</v>
      </c>
      <c r="AH3408" s="3">
        <f t="shared" si="1829"/>
        <v>0</v>
      </c>
      <c r="AI3408" s="4" t="str">
        <f t="shared" si="1806"/>
        <v>A+J=</v>
      </c>
      <c r="AJ3408" s="11">
        <f t="shared" si="1835"/>
        <v>44575</v>
      </c>
      <c r="AQ3408" s="53"/>
      <c r="AR3408" s="53"/>
    </row>
    <row r="3409" spans="1:44" x14ac:dyDescent="0.2">
      <c r="A3409" s="158">
        <f t="shared" si="1830"/>
        <v>44565</v>
      </c>
      <c r="B3409" s="2">
        <f t="shared" si="1814"/>
        <v>266575.08168459561</v>
      </c>
      <c r="C3409" s="2">
        <f t="shared" si="1831"/>
        <v>154165.61248337</v>
      </c>
      <c r="D3409" s="2">
        <f>SUM(Y3409:Y$3632)</f>
        <v>16109.33629024</v>
      </c>
      <c r="E3409" s="73">
        <f t="shared" si="1815"/>
        <v>138056.27619313</v>
      </c>
      <c r="F3409" s="88">
        <f t="shared" si="1808"/>
        <v>6018.51</v>
      </c>
      <c r="G3409" s="3">
        <f>IF(AND(N3409=1,N3408&gt;1),VLOOKUP(A3408,[1]Plan1!$BK$81:$BM$259,3),G3408)</f>
        <v>6075.69</v>
      </c>
      <c r="H3409" s="11">
        <f t="shared" si="1809"/>
        <v>44484</v>
      </c>
      <c r="I3409" s="11">
        <f t="shared" si="1810"/>
        <v>44515</v>
      </c>
      <c r="J3409" s="12">
        <f t="shared" si="1816"/>
        <v>9.5006903702077317E-3</v>
      </c>
      <c r="K3409" s="11">
        <f t="shared" si="1832"/>
        <v>44575</v>
      </c>
      <c r="L3409" s="11">
        <f t="shared" si="1817"/>
        <v>44575</v>
      </c>
      <c r="M3409" s="1">
        <f t="shared" si="1803"/>
        <v>23</v>
      </c>
      <c r="N3409" s="1">
        <f t="shared" si="1818"/>
        <v>15</v>
      </c>
      <c r="O3409" s="2">
        <f t="shared" si="1819"/>
        <v>1.0061859</v>
      </c>
      <c r="P3409" s="13">
        <f t="shared" si="1811"/>
        <v>1.01249955</v>
      </c>
      <c r="Q3409" s="13">
        <f t="shared" si="1804"/>
        <v>1.7207040992508065</v>
      </c>
      <c r="R3409" s="2">
        <f t="shared" si="1807"/>
        <v>1.7313482</v>
      </c>
      <c r="S3409" s="2">
        <f t="shared" si="1833"/>
        <v>1.66548502</v>
      </c>
      <c r="T3409" s="2">
        <f t="shared" si="1820"/>
        <v>256760.51819017</v>
      </c>
      <c r="U3409" s="2">
        <f t="shared" si="1821"/>
        <v>10720.521983297092</v>
      </c>
      <c r="V3409" s="2">
        <f t="shared" si="1822"/>
        <v>100967.20909254848</v>
      </c>
      <c r="W3409" s="2">
        <f t="shared" si="1823"/>
        <v>265853.3435592156</v>
      </c>
      <c r="X3409" s="17">
        <f t="shared" si="1824"/>
        <v>0</v>
      </c>
      <c r="Y3409" s="2">
        <f t="shared" si="1825"/>
        <v>0</v>
      </c>
      <c r="Z3409" s="72">
        <f t="shared" si="1826"/>
        <v>0</v>
      </c>
      <c r="AA3409" s="2">
        <f t="shared" si="1812"/>
        <v>0</v>
      </c>
      <c r="AB3409" s="12">
        <f t="shared" si="1834"/>
        <v>4.6600000000000003E-2</v>
      </c>
      <c r="AC3409" s="17">
        <f t="shared" si="1827"/>
        <v>15</v>
      </c>
      <c r="AD3409" s="17">
        <v>252</v>
      </c>
      <c r="AE3409" s="13">
        <f t="shared" si="1805"/>
        <v>1.002714798</v>
      </c>
      <c r="AF3409" s="2">
        <f t="shared" si="1813"/>
        <v>697.05294126000001</v>
      </c>
      <c r="AG3409" s="2">
        <f t="shared" si="1828"/>
        <v>721.73812538000004</v>
      </c>
      <c r="AH3409" s="3">
        <f t="shared" si="1829"/>
        <v>0</v>
      </c>
      <c r="AI3409" s="4" t="str">
        <f t="shared" si="1806"/>
        <v>A+J=</v>
      </c>
      <c r="AJ3409" s="11">
        <f t="shared" si="1835"/>
        <v>44575</v>
      </c>
      <c r="AQ3409" s="53"/>
      <c r="AR3409" s="53"/>
    </row>
    <row r="3410" spans="1:44" x14ac:dyDescent="0.2">
      <c r="A3410" s="158">
        <f t="shared" si="1830"/>
        <v>44566</v>
      </c>
      <c r="B3410" s="2">
        <f t="shared" si="1814"/>
        <v>266721.83976858854</v>
      </c>
      <c r="C3410" s="2">
        <f t="shared" si="1831"/>
        <v>154165.61248337</v>
      </c>
      <c r="D3410" s="2">
        <f>SUM(Y3410:Y$3632)</f>
        <v>16109.33629024</v>
      </c>
      <c r="E3410" s="73">
        <f t="shared" si="1815"/>
        <v>138056.27619313</v>
      </c>
      <c r="F3410" s="88">
        <f t="shared" si="1808"/>
        <v>6018.51</v>
      </c>
      <c r="G3410" s="3">
        <f>IF(AND(N3410=1,N3409&gt;1),VLOOKUP(A3409,[1]Plan1!$BK$81:$BM$259,3),G3409)</f>
        <v>6075.69</v>
      </c>
      <c r="H3410" s="11">
        <f t="shared" si="1809"/>
        <v>44484</v>
      </c>
      <c r="I3410" s="11">
        <f t="shared" si="1810"/>
        <v>44515</v>
      </c>
      <c r="J3410" s="12">
        <f t="shared" si="1816"/>
        <v>9.5006903702077317E-3</v>
      </c>
      <c r="K3410" s="11">
        <f t="shared" si="1832"/>
        <v>44575</v>
      </c>
      <c r="L3410" s="11">
        <f t="shared" si="1817"/>
        <v>44575</v>
      </c>
      <c r="M3410" s="1">
        <f t="shared" si="1803"/>
        <v>23</v>
      </c>
      <c r="N3410" s="1">
        <f t="shared" si="1818"/>
        <v>16</v>
      </c>
      <c r="O3410" s="2">
        <f t="shared" si="1819"/>
        <v>1.0065996500000001</v>
      </c>
      <c r="P3410" s="13">
        <f t="shared" si="1811"/>
        <v>1.01249955</v>
      </c>
      <c r="Q3410" s="13">
        <f t="shared" si="1804"/>
        <v>1.7207040992508065</v>
      </c>
      <c r="R3410" s="2">
        <f t="shared" si="1807"/>
        <v>1.73206014</v>
      </c>
      <c r="S3410" s="2">
        <f t="shared" si="1833"/>
        <v>1.66548502</v>
      </c>
      <c r="T3410" s="2">
        <f t="shared" si="1820"/>
        <v>256760.51819017</v>
      </c>
      <c r="U3410" s="2">
        <f t="shared" si="1821"/>
        <v>10720.521983297092</v>
      </c>
      <c r="V3410" s="2">
        <f t="shared" si="1822"/>
        <v>101065.49687782141</v>
      </c>
      <c r="W3410" s="2">
        <f t="shared" si="1823"/>
        <v>265951.63134448853</v>
      </c>
      <c r="X3410" s="17">
        <f t="shared" si="1824"/>
        <v>0</v>
      </c>
      <c r="Y3410" s="2">
        <f t="shared" si="1825"/>
        <v>0</v>
      </c>
      <c r="Z3410" s="72">
        <f t="shared" si="1826"/>
        <v>0</v>
      </c>
      <c r="AA3410" s="2">
        <f t="shared" si="1812"/>
        <v>0</v>
      </c>
      <c r="AB3410" s="12">
        <f t="shared" si="1834"/>
        <v>4.6600000000000003E-2</v>
      </c>
      <c r="AC3410" s="17">
        <f t="shared" si="1827"/>
        <v>16</v>
      </c>
      <c r="AD3410" s="17">
        <v>252</v>
      </c>
      <c r="AE3410" s="13">
        <f t="shared" si="1805"/>
        <v>1.0028960469999999</v>
      </c>
      <c r="AF3410" s="2">
        <f t="shared" si="1813"/>
        <v>743.59052842000006</v>
      </c>
      <c r="AG3410" s="2">
        <f t="shared" si="1828"/>
        <v>770.2084241</v>
      </c>
      <c r="AH3410" s="3">
        <f t="shared" si="1829"/>
        <v>0</v>
      </c>
      <c r="AI3410" s="4" t="str">
        <f t="shared" si="1806"/>
        <v>A+J=</v>
      </c>
      <c r="AJ3410" s="11">
        <f t="shared" si="1835"/>
        <v>44575</v>
      </c>
      <c r="AQ3410" s="53"/>
      <c r="AR3410" s="53"/>
    </row>
    <row r="3411" spans="1:44" x14ac:dyDescent="0.2">
      <c r="A3411" s="158">
        <f t="shared" si="1830"/>
        <v>44567</v>
      </c>
      <c r="B3411" s="2">
        <f t="shared" si="1814"/>
        <v>266868.68492443708</v>
      </c>
      <c r="C3411" s="2">
        <f t="shared" si="1831"/>
        <v>154165.61248337</v>
      </c>
      <c r="D3411" s="2">
        <f>SUM(Y3411:Y$3632)</f>
        <v>16109.33629024</v>
      </c>
      <c r="E3411" s="73">
        <f t="shared" si="1815"/>
        <v>138056.27619313</v>
      </c>
      <c r="F3411" s="88">
        <f t="shared" si="1808"/>
        <v>6018.51</v>
      </c>
      <c r="G3411" s="3">
        <f>IF(AND(N3411=1,N3410&gt;1),VLOOKUP(A3410,[1]Plan1!$BK$81:$BM$259,3),G3410)</f>
        <v>6075.69</v>
      </c>
      <c r="H3411" s="11">
        <f t="shared" si="1809"/>
        <v>44484</v>
      </c>
      <c r="I3411" s="11">
        <f t="shared" si="1810"/>
        <v>44515</v>
      </c>
      <c r="J3411" s="12">
        <f t="shared" si="1816"/>
        <v>9.5006903702077317E-3</v>
      </c>
      <c r="K3411" s="11">
        <f t="shared" si="1832"/>
        <v>44575</v>
      </c>
      <c r="L3411" s="11">
        <f t="shared" si="1817"/>
        <v>44575</v>
      </c>
      <c r="M3411" s="1">
        <f t="shared" si="1803"/>
        <v>23</v>
      </c>
      <c r="N3411" s="1">
        <f t="shared" si="1818"/>
        <v>17</v>
      </c>
      <c r="O3411" s="2">
        <f t="shared" si="1819"/>
        <v>1.00701358</v>
      </c>
      <c r="P3411" s="13">
        <f t="shared" si="1811"/>
        <v>1.01249955</v>
      </c>
      <c r="Q3411" s="13">
        <f t="shared" si="1804"/>
        <v>1.7207040992508065</v>
      </c>
      <c r="R3411" s="2">
        <f t="shared" si="1807"/>
        <v>1.7327723900000001</v>
      </c>
      <c r="S3411" s="2">
        <f t="shared" si="1833"/>
        <v>1.66548502</v>
      </c>
      <c r="T3411" s="2">
        <f t="shared" si="1820"/>
        <v>256760.51819017</v>
      </c>
      <c r="U3411" s="2">
        <f t="shared" si="1821"/>
        <v>10720.521983297092</v>
      </c>
      <c r="V3411" s="2">
        <f t="shared" si="1822"/>
        <v>101163.82746053998</v>
      </c>
      <c r="W3411" s="2">
        <f t="shared" si="1823"/>
        <v>266049.96192720707</v>
      </c>
      <c r="X3411" s="17">
        <f t="shared" si="1824"/>
        <v>0</v>
      </c>
      <c r="Y3411" s="2">
        <f t="shared" si="1825"/>
        <v>0</v>
      </c>
      <c r="Z3411" s="72">
        <f t="shared" si="1826"/>
        <v>0</v>
      </c>
      <c r="AA3411" s="2">
        <f t="shared" si="1812"/>
        <v>0</v>
      </c>
      <c r="AB3411" s="12">
        <f t="shared" si="1834"/>
        <v>4.6600000000000003E-2</v>
      </c>
      <c r="AC3411" s="17">
        <f t="shared" si="1827"/>
        <v>17</v>
      </c>
      <c r="AD3411" s="17">
        <v>252</v>
      </c>
      <c r="AE3411" s="13">
        <f t="shared" si="1805"/>
        <v>1.003077328</v>
      </c>
      <c r="AF3411" s="2">
        <f t="shared" si="1813"/>
        <v>790.13633191999998</v>
      </c>
      <c r="AG3411" s="2">
        <f t="shared" si="1828"/>
        <v>818.72299723000003</v>
      </c>
      <c r="AH3411" s="3">
        <f t="shared" si="1829"/>
        <v>0</v>
      </c>
      <c r="AI3411" s="4" t="str">
        <f t="shared" si="1806"/>
        <v>A+J=</v>
      </c>
      <c r="AJ3411" s="11">
        <f t="shared" si="1835"/>
        <v>44575</v>
      </c>
      <c r="AQ3411" s="53"/>
      <c r="AR3411" s="53"/>
    </row>
    <row r="3412" spans="1:44" x14ac:dyDescent="0.2">
      <c r="A3412" s="158">
        <f t="shared" si="1830"/>
        <v>44568</v>
      </c>
      <c r="B3412" s="2">
        <f t="shared" si="1814"/>
        <v>267015.61329584301</v>
      </c>
      <c r="C3412" s="2">
        <f t="shared" si="1831"/>
        <v>154165.61248337</v>
      </c>
      <c r="D3412" s="2">
        <f>SUM(Y3412:Y$3632)</f>
        <v>16109.33629024</v>
      </c>
      <c r="E3412" s="73">
        <f t="shared" si="1815"/>
        <v>138056.27619313</v>
      </c>
      <c r="F3412" s="88">
        <f t="shared" si="1808"/>
        <v>6018.51</v>
      </c>
      <c r="G3412" s="3">
        <f>IF(AND(N3412=1,N3411&gt;1),VLOOKUP(A3411,[1]Plan1!$BK$81:$BM$259,3),G3411)</f>
        <v>6075.69</v>
      </c>
      <c r="H3412" s="11">
        <f t="shared" si="1809"/>
        <v>44484</v>
      </c>
      <c r="I3412" s="11">
        <f t="shared" si="1810"/>
        <v>44515</v>
      </c>
      <c r="J3412" s="12">
        <f t="shared" si="1816"/>
        <v>9.5006903702077317E-3</v>
      </c>
      <c r="K3412" s="11">
        <f t="shared" si="1832"/>
        <v>44575</v>
      </c>
      <c r="L3412" s="11">
        <f t="shared" si="1817"/>
        <v>44575</v>
      </c>
      <c r="M3412" s="1">
        <f t="shared" si="1803"/>
        <v>23</v>
      </c>
      <c r="N3412" s="1">
        <f t="shared" si="1818"/>
        <v>18</v>
      </c>
      <c r="O3412" s="2">
        <f t="shared" si="1819"/>
        <v>1.00742767</v>
      </c>
      <c r="P3412" s="13">
        <f t="shared" si="1811"/>
        <v>1.01249955</v>
      </c>
      <c r="Q3412" s="13">
        <f t="shared" si="1804"/>
        <v>1.7207040992508065</v>
      </c>
      <c r="R3412" s="2">
        <f t="shared" si="1807"/>
        <v>1.73348492</v>
      </c>
      <c r="S3412" s="2">
        <f t="shared" si="1833"/>
        <v>1.66548502</v>
      </c>
      <c r="T3412" s="2">
        <f t="shared" si="1820"/>
        <v>256760.51819017</v>
      </c>
      <c r="U3412" s="2">
        <f t="shared" si="1821"/>
        <v>10720.521983297092</v>
      </c>
      <c r="V3412" s="2">
        <f t="shared" si="1822"/>
        <v>101262.19669901587</v>
      </c>
      <c r="W3412" s="2">
        <f t="shared" si="1823"/>
        <v>266148.33116568299</v>
      </c>
      <c r="X3412" s="17">
        <f t="shared" si="1824"/>
        <v>0</v>
      </c>
      <c r="Y3412" s="2">
        <f t="shared" si="1825"/>
        <v>0</v>
      </c>
      <c r="Z3412" s="72">
        <f t="shared" si="1826"/>
        <v>0</v>
      </c>
      <c r="AA3412" s="2">
        <f t="shared" si="1812"/>
        <v>0</v>
      </c>
      <c r="AB3412" s="12">
        <f t="shared" si="1834"/>
        <v>4.6600000000000003E-2</v>
      </c>
      <c r="AC3412" s="17">
        <f t="shared" si="1827"/>
        <v>18</v>
      </c>
      <c r="AD3412" s="17">
        <v>252</v>
      </c>
      <c r="AE3412" s="13">
        <f t="shared" si="1805"/>
        <v>1.003258642</v>
      </c>
      <c r="AF3412" s="2">
        <f t="shared" si="1813"/>
        <v>836.69060850999995</v>
      </c>
      <c r="AG3412" s="2">
        <f t="shared" si="1828"/>
        <v>867.28213015999995</v>
      </c>
      <c r="AH3412" s="3">
        <f t="shared" si="1829"/>
        <v>0</v>
      </c>
      <c r="AI3412" s="4" t="str">
        <f t="shared" si="1806"/>
        <v>A+J=</v>
      </c>
      <c r="AJ3412" s="11">
        <f t="shared" si="1835"/>
        <v>44575</v>
      </c>
      <c r="AQ3412" s="53"/>
      <c r="AR3412" s="53"/>
    </row>
    <row r="3413" spans="1:44" x14ac:dyDescent="0.2">
      <c r="A3413" s="158">
        <f t="shared" si="1830"/>
        <v>44569</v>
      </c>
      <c r="B3413" s="2">
        <f t="shared" si="1814"/>
        <v>267162.62603262893</v>
      </c>
      <c r="C3413" s="2">
        <f t="shared" si="1831"/>
        <v>154165.61248337</v>
      </c>
      <c r="D3413" s="2">
        <f>SUM(Y3413:Y$3632)</f>
        <v>16109.33629024</v>
      </c>
      <c r="E3413" s="73">
        <f t="shared" si="1815"/>
        <v>138056.27619313</v>
      </c>
      <c r="F3413" s="88">
        <f t="shared" si="1808"/>
        <v>6018.51</v>
      </c>
      <c r="G3413" s="3">
        <f>IF(AND(N3413=1,N3412&gt;1),VLOOKUP(A3412,[1]Plan1!$BK$81:$BM$259,3),G3412)</f>
        <v>6075.69</v>
      </c>
      <c r="H3413" s="11">
        <f t="shared" si="1809"/>
        <v>44484</v>
      </c>
      <c r="I3413" s="11">
        <f t="shared" si="1810"/>
        <v>44515</v>
      </c>
      <c r="J3413" s="12">
        <f t="shared" si="1816"/>
        <v>9.5006903702077317E-3</v>
      </c>
      <c r="K3413" s="11">
        <f t="shared" si="1832"/>
        <v>44575</v>
      </c>
      <c r="L3413" s="11">
        <f t="shared" si="1817"/>
        <v>44575</v>
      </c>
      <c r="M3413" s="1">
        <f t="shared" si="1803"/>
        <v>23</v>
      </c>
      <c r="N3413" s="1">
        <f t="shared" si="1818"/>
        <v>19</v>
      </c>
      <c r="O3413" s="2">
        <f t="shared" si="1819"/>
        <v>1.0078419300000001</v>
      </c>
      <c r="P3413" s="13">
        <f t="shared" si="1811"/>
        <v>1.01249955</v>
      </c>
      <c r="Q3413" s="13">
        <f t="shared" si="1804"/>
        <v>1.7207040992508065</v>
      </c>
      <c r="R3413" s="2">
        <f t="shared" si="1807"/>
        <v>1.7341977399999999</v>
      </c>
      <c r="S3413" s="2">
        <f t="shared" si="1833"/>
        <v>1.66548502</v>
      </c>
      <c r="T3413" s="2">
        <f t="shared" si="1820"/>
        <v>256760.51819017</v>
      </c>
      <c r="U3413" s="2">
        <f t="shared" si="1821"/>
        <v>10720.521983297092</v>
      </c>
      <c r="V3413" s="2">
        <f t="shared" si="1822"/>
        <v>101360.60597381185</v>
      </c>
      <c r="W3413" s="2">
        <f t="shared" si="1823"/>
        <v>266246.74044047896</v>
      </c>
      <c r="X3413" s="17">
        <f t="shared" si="1824"/>
        <v>0</v>
      </c>
      <c r="Y3413" s="2">
        <f t="shared" si="1825"/>
        <v>0</v>
      </c>
      <c r="Z3413" s="72">
        <f t="shared" si="1826"/>
        <v>0</v>
      </c>
      <c r="AA3413" s="2">
        <f t="shared" si="1812"/>
        <v>0</v>
      </c>
      <c r="AB3413" s="12">
        <f t="shared" si="1834"/>
        <v>4.6600000000000003E-2</v>
      </c>
      <c r="AC3413" s="17">
        <f t="shared" si="1827"/>
        <v>19</v>
      </c>
      <c r="AD3413" s="17">
        <v>252</v>
      </c>
      <c r="AE3413" s="13">
        <f t="shared" si="1805"/>
        <v>1.003439988</v>
      </c>
      <c r="AF3413" s="2">
        <f t="shared" si="1813"/>
        <v>883.25310144000002</v>
      </c>
      <c r="AG3413" s="2">
        <f t="shared" si="1828"/>
        <v>915.88559214999998</v>
      </c>
      <c r="AH3413" s="3">
        <f t="shared" si="1829"/>
        <v>0</v>
      </c>
      <c r="AI3413" s="4" t="str">
        <f t="shared" si="1806"/>
        <v>A+J=</v>
      </c>
      <c r="AJ3413" s="11">
        <f t="shared" si="1835"/>
        <v>44575</v>
      </c>
      <c r="AQ3413" s="53"/>
      <c r="AR3413" s="53"/>
    </row>
    <row r="3414" spans="1:44" x14ac:dyDescent="0.2">
      <c r="A3414" s="158">
        <f t="shared" si="1830"/>
        <v>44570</v>
      </c>
      <c r="B3414" s="2">
        <f t="shared" si="1814"/>
        <v>267162.62603262893</v>
      </c>
      <c r="C3414" s="2">
        <f t="shared" si="1831"/>
        <v>154165.61248337</v>
      </c>
      <c r="D3414" s="2">
        <f>SUM(Y3414:Y$3632)</f>
        <v>16109.33629024</v>
      </c>
      <c r="E3414" s="73">
        <f t="shared" si="1815"/>
        <v>138056.27619313</v>
      </c>
      <c r="F3414" s="88">
        <f t="shared" si="1808"/>
        <v>6018.51</v>
      </c>
      <c r="G3414" s="3">
        <f>IF(AND(N3414=1,N3413&gt;1),VLOOKUP(A3413,[1]Plan1!$BK$81:$BM$259,3),G3413)</f>
        <v>6075.69</v>
      </c>
      <c r="H3414" s="11">
        <f t="shared" si="1809"/>
        <v>44484</v>
      </c>
      <c r="I3414" s="11">
        <f t="shared" si="1810"/>
        <v>44515</v>
      </c>
      <c r="J3414" s="12">
        <f t="shared" si="1816"/>
        <v>9.5006903702077317E-3</v>
      </c>
      <c r="K3414" s="11">
        <f t="shared" si="1832"/>
        <v>44575</v>
      </c>
      <c r="L3414" s="11">
        <f t="shared" si="1817"/>
        <v>44575</v>
      </c>
      <c r="M3414" s="1">
        <f t="shared" si="1803"/>
        <v>23</v>
      </c>
      <c r="N3414" s="1">
        <f t="shared" si="1818"/>
        <v>19</v>
      </c>
      <c r="O3414" s="2">
        <f t="shared" si="1819"/>
        <v>1.0078419300000001</v>
      </c>
      <c r="P3414" s="13">
        <f t="shared" si="1811"/>
        <v>1.01249955</v>
      </c>
      <c r="Q3414" s="13">
        <f t="shared" si="1804"/>
        <v>1.7207040992508065</v>
      </c>
      <c r="R3414" s="2">
        <f t="shared" si="1807"/>
        <v>1.7341977399999999</v>
      </c>
      <c r="S3414" s="2">
        <f t="shared" si="1833"/>
        <v>1.66548502</v>
      </c>
      <c r="T3414" s="2">
        <f t="shared" si="1820"/>
        <v>256760.51819017</v>
      </c>
      <c r="U3414" s="2">
        <f t="shared" si="1821"/>
        <v>10720.521983297092</v>
      </c>
      <c r="V3414" s="2">
        <f t="shared" si="1822"/>
        <v>101360.60597381185</v>
      </c>
      <c r="W3414" s="2">
        <f t="shared" si="1823"/>
        <v>266246.74044047896</v>
      </c>
      <c r="X3414" s="17">
        <f t="shared" si="1824"/>
        <v>0</v>
      </c>
      <c r="Y3414" s="2">
        <f t="shared" si="1825"/>
        <v>0</v>
      </c>
      <c r="Z3414" s="72">
        <f t="shared" si="1826"/>
        <v>0</v>
      </c>
      <c r="AA3414" s="2">
        <f t="shared" si="1812"/>
        <v>0</v>
      </c>
      <c r="AB3414" s="12">
        <f t="shared" si="1834"/>
        <v>4.6600000000000003E-2</v>
      </c>
      <c r="AC3414" s="17">
        <f t="shared" si="1827"/>
        <v>19</v>
      </c>
      <c r="AD3414" s="17">
        <v>252</v>
      </c>
      <c r="AE3414" s="13">
        <f t="shared" si="1805"/>
        <v>1.003439988</v>
      </c>
      <c r="AF3414" s="2">
        <f t="shared" si="1813"/>
        <v>883.25310144000002</v>
      </c>
      <c r="AG3414" s="2">
        <f t="shared" si="1828"/>
        <v>915.88559214999998</v>
      </c>
      <c r="AH3414" s="3">
        <f t="shared" si="1829"/>
        <v>0</v>
      </c>
      <c r="AI3414" s="4" t="str">
        <f t="shared" si="1806"/>
        <v>A+J=</v>
      </c>
      <c r="AJ3414" s="11">
        <f t="shared" si="1835"/>
        <v>44575</v>
      </c>
      <c r="AQ3414" s="53"/>
      <c r="AR3414" s="53"/>
    </row>
    <row r="3415" spans="1:44" x14ac:dyDescent="0.2">
      <c r="A3415" s="158">
        <f t="shared" si="1830"/>
        <v>44571</v>
      </c>
      <c r="B3415" s="2">
        <f t="shared" si="1814"/>
        <v>267162.62603262893</v>
      </c>
      <c r="C3415" s="2">
        <f t="shared" si="1831"/>
        <v>154165.61248337</v>
      </c>
      <c r="D3415" s="2">
        <f>SUM(Y3415:Y$3632)</f>
        <v>16109.33629024</v>
      </c>
      <c r="E3415" s="73">
        <f t="shared" si="1815"/>
        <v>138056.27619313</v>
      </c>
      <c r="F3415" s="88">
        <f t="shared" si="1808"/>
        <v>6018.51</v>
      </c>
      <c r="G3415" s="3">
        <f>IF(AND(N3415=1,N3414&gt;1),VLOOKUP(A3414,[1]Plan1!$BK$81:$BM$259,3),G3414)</f>
        <v>6075.69</v>
      </c>
      <c r="H3415" s="11">
        <f t="shared" si="1809"/>
        <v>44484</v>
      </c>
      <c r="I3415" s="11">
        <f t="shared" si="1810"/>
        <v>44515</v>
      </c>
      <c r="J3415" s="12">
        <f t="shared" si="1816"/>
        <v>9.5006903702077317E-3</v>
      </c>
      <c r="K3415" s="11">
        <f t="shared" si="1832"/>
        <v>44575</v>
      </c>
      <c r="L3415" s="11">
        <f t="shared" si="1817"/>
        <v>44575</v>
      </c>
      <c r="M3415" s="1">
        <f t="shared" ref="M3415:M3478" si="1836">IF(L3415=L3414,M3414,NETWORKDAYS(L3414,L3415,$AN$194:$AN$348)-1)</f>
        <v>23</v>
      </c>
      <c r="N3415" s="1">
        <f t="shared" si="1818"/>
        <v>19</v>
      </c>
      <c r="O3415" s="2">
        <f t="shared" si="1819"/>
        <v>1.0078419300000001</v>
      </c>
      <c r="P3415" s="13">
        <f t="shared" si="1811"/>
        <v>1.01249955</v>
      </c>
      <c r="Q3415" s="13">
        <f t="shared" si="1804"/>
        <v>1.7207040992508065</v>
      </c>
      <c r="R3415" s="2">
        <f t="shared" si="1807"/>
        <v>1.7341977399999999</v>
      </c>
      <c r="S3415" s="2">
        <f t="shared" si="1833"/>
        <v>1.66548502</v>
      </c>
      <c r="T3415" s="2">
        <f t="shared" si="1820"/>
        <v>256760.51819017</v>
      </c>
      <c r="U3415" s="2">
        <f t="shared" si="1821"/>
        <v>10720.521983297092</v>
      </c>
      <c r="V3415" s="2">
        <f t="shared" si="1822"/>
        <v>101360.60597381185</v>
      </c>
      <c r="W3415" s="2">
        <f t="shared" si="1823"/>
        <v>266246.74044047896</v>
      </c>
      <c r="X3415" s="17">
        <f t="shared" si="1824"/>
        <v>0</v>
      </c>
      <c r="Y3415" s="2">
        <f t="shared" si="1825"/>
        <v>0</v>
      </c>
      <c r="Z3415" s="72">
        <f t="shared" si="1826"/>
        <v>0</v>
      </c>
      <c r="AA3415" s="2">
        <f t="shared" si="1812"/>
        <v>0</v>
      </c>
      <c r="AB3415" s="12">
        <f t="shared" si="1834"/>
        <v>4.6600000000000003E-2</v>
      </c>
      <c r="AC3415" s="17">
        <f t="shared" si="1827"/>
        <v>19</v>
      </c>
      <c r="AD3415" s="17">
        <v>252</v>
      </c>
      <c r="AE3415" s="13">
        <f t="shared" si="1805"/>
        <v>1.003439988</v>
      </c>
      <c r="AF3415" s="2">
        <f t="shared" si="1813"/>
        <v>883.25310144000002</v>
      </c>
      <c r="AG3415" s="2">
        <f t="shared" si="1828"/>
        <v>915.88559214999998</v>
      </c>
      <c r="AH3415" s="3">
        <f t="shared" si="1829"/>
        <v>0</v>
      </c>
      <c r="AI3415" s="4" t="str">
        <f t="shared" si="1806"/>
        <v>A+J=</v>
      </c>
      <c r="AJ3415" s="11">
        <f t="shared" si="1835"/>
        <v>44575</v>
      </c>
      <c r="AQ3415" s="53"/>
      <c r="AR3415" s="53"/>
    </row>
    <row r="3416" spans="1:44" x14ac:dyDescent="0.2">
      <c r="A3416" s="158">
        <f t="shared" si="1830"/>
        <v>44572</v>
      </c>
      <c r="B3416" s="2">
        <f t="shared" si="1814"/>
        <v>267309.72369871504</v>
      </c>
      <c r="C3416" s="2">
        <f t="shared" si="1831"/>
        <v>154165.61248337</v>
      </c>
      <c r="D3416" s="2">
        <f>SUM(Y3416:Y$3632)</f>
        <v>16109.33629024</v>
      </c>
      <c r="E3416" s="73">
        <f t="shared" si="1815"/>
        <v>138056.27619313</v>
      </c>
      <c r="F3416" s="88">
        <f t="shared" si="1808"/>
        <v>6018.51</v>
      </c>
      <c r="G3416" s="3">
        <f>IF(AND(N3416=1,N3415&gt;1),VLOOKUP(A3415,[1]Plan1!$BK$81:$BM$259,3),G3415)</f>
        <v>6075.69</v>
      </c>
      <c r="H3416" s="11">
        <f t="shared" si="1809"/>
        <v>44484</v>
      </c>
      <c r="I3416" s="11">
        <f t="shared" si="1810"/>
        <v>44515</v>
      </c>
      <c r="J3416" s="12">
        <f t="shared" si="1816"/>
        <v>9.5006903702077317E-3</v>
      </c>
      <c r="K3416" s="11">
        <f t="shared" si="1832"/>
        <v>44575</v>
      </c>
      <c r="L3416" s="11">
        <f t="shared" si="1817"/>
        <v>44575</v>
      </c>
      <c r="M3416" s="1">
        <f t="shared" si="1836"/>
        <v>23</v>
      </c>
      <c r="N3416" s="1">
        <f t="shared" si="1818"/>
        <v>20</v>
      </c>
      <c r="O3416" s="2">
        <f t="shared" si="1819"/>
        <v>1.0082563600000001</v>
      </c>
      <c r="P3416" s="13">
        <f t="shared" si="1811"/>
        <v>1.01249955</v>
      </c>
      <c r="Q3416" s="13">
        <f t="shared" si="1804"/>
        <v>1.7207040992508065</v>
      </c>
      <c r="R3416" s="2">
        <f t="shared" si="1807"/>
        <v>1.7349108499999999</v>
      </c>
      <c r="S3416" s="2">
        <f t="shared" si="1833"/>
        <v>1.66548502</v>
      </c>
      <c r="T3416" s="2">
        <f t="shared" si="1820"/>
        <v>256760.51819017</v>
      </c>
      <c r="U3416" s="2">
        <f t="shared" si="1821"/>
        <v>10720.521983297092</v>
      </c>
      <c r="V3416" s="2">
        <f t="shared" si="1822"/>
        <v>101459.05528492792</v>
      </c>
      <c r="W3416" s="2">
        <f t="shared" si="1823"/>
        <v>266345.18975159503</v>
      </c>
      <c r="X3416" s="17">
        <f t="shared" si="1824"/>
        <v>0</v>
      </c>
      <c r="Y3416" s="2">
        <f t="shared" si="1825"/>
        <v>0</v>
      </c>
      <c r="Z3416" s="72">
        <f t="shared" si="1826"/>
        <v>0</v>
      </c>
      <c r="AA3416" s="2">
        <f t="shared" si="1812"/>
        <v>0</v>
      </c>
      <c r="AB3416" s="12">
        <f t="shared" si="1834"/>
        <v>4.6600000000000003E-2</v>
      </c>
      <c r="AC3416" s="17">
        <f t="shared" si="1827"/>
        <v>20</v>
      </c>
      <c r="AD3416" s="17">
        <v>252</v>
      </c>
      <c r="AE3416" s="13">
        <f t="shared" si="1805"/>
        <v>1.0036213679999999</v>
      </c>
      <c r="AF3416" s="2">
        <f t="shared" si="1813"/>
        <v>929.82432423</v>
      </c>
      <c r="AG3416" s="2">
        <f t="shared" si="1828"/>
        <v>964.53394711999999</v>
      </c>
      <c r="AH3416" s="3">
        <f t="shared" si="1829"/>
        <v>0</v>
      </c>
      <c r="AI3416" s="4" t="str">
        <f t="shared" si="1806"/>
        <v>A+J=</v>
      </c>
      <c r="AJ3416" s="11">
        <f t="shared" si="1835"/>
        <v>44575</v>
      </c>
      <c r="AQ3416" s="53"/>
      <c r="AR3416" s="53"/>
    </row>
    <row r="3417" spans="1:44" x14ac:dyDescent="0.2">
      <c r="A3417" s="158">
        <f t="shared" si="1830"/>
        <v>44573</v>
      </c>
      <c r="B3417" s="2">
        <f t="shared" si="1814"/>
        <v>267456.90856465668</v>
      </c>
      <c r="C3417" s="2">
        <f t="shared" si="1831"/>
        <v>154165.61248337</v>
      </c>
      <c r="D3417" s="2">
        <f>SUM(Y3417:Y$3632)</f>
        <v>16109.33629024</v>
      </c>
      <c r="E3417" s="73">
        <f t="shared" si="1815"/>
        <v>138056.27619313</v>
      </c>
      <c r="F3417" s="88">
        <f t="shared" si="1808"/>
        <v>6018.51</v>
      </c>
      <c r="G3417" s="3">
        <f>IF(AND(N3417=1,N3416&gt;1),VLOOKUP(A3416,[1]Plan1!$BK$81:$BM$259,3),G3416)</f>
        <v>6075.69</v>
      </c>
      <c r="H3417" s="11">
        <f t="shared" si="1809"/>
        <v>44484</v>
      </c>
      <c r="I3417" s="11">
        <f t="shared" si="1810"/>
        <v>44515</v>
      </c>
      <c r="J3417" s="12">
        <f t="shared" si="1816"/>
        <v>9.5006903702077317E-3</v>
      </c>
      <c r="K3417" s="11">
        <f t="shared" si="1832"/>
        <v>44575</v>
      </c>
      <c r="L3417" s="11">
        <f t="shared" si="1817"/>
        <v>44575</v>
      </c>
      <c r="M3417" s="1">
        <f t="shared" si="1836"/>
        <v>23</v>
      </c>
      <c r="N3417" s="1">
        <f t="shared" si="1818"/>
        <v>21</v>
      </c>
      <c r="O3417" s="2">
        <f t="shared" si="1819"/>
        <v>1.0086709700000001</v>
      </c>
      <c r="P3417" s="13">
        <f t="shared" si="1811"/>
        <v>1.01249955</v>
      </c>
      <c r="Q3417" s="13">
        <f t="shared" si="1804"/>
        <v>1.7207040992508065</v>
      </c>
      <c r="R3417" s="2">
        <f t="shared" si="1807"/>
        <v>1.73562427</v>
      </c>
      <c r="S3417" s="2">
        <f t="shared" si="1833"/>
        <v>1.66548502</v>
      </c>
      <c r="T3417" s="2">
        <f t="shared" si="1820"/>
        <v>256760.51819017</v>
      </c>
      <c r="U3417" s="2">
        <f t="shared" si="1821"/>
        <v>10720.521983297092</v>
      </c>
      <c r="V3417" s="2">
        <f t="shared" si="1822"/>
        <v>101557.54739348963</v>
      </c>
      <c r="W3417" s="2">
        <f t="shared" si="1823"/>
        <v>266443.68186015671</v>
      </c>
      <c r="X3417" s="17">
        <f t="shared" si="1824"/>
        <v>0</v>
      </c>
      <c r="Y3417" s="2">
        <f t="shared" si="1825"/>
        <v>0</v>
      </c>
      <c r="Z3417" s="72">
        <f t="shared" si="1826"/>
        <v>0</v>
      </c>
      <c r="AA3417" s="2">
        <f t="shared" si="1812"/>
        <v>0</v>
      </c>
      <c r="AB3417" s="12">
        <f t="shared" si="1834"/>
        <v>4.6600000000000003E-2</v>
      </c>
      <c r="AC3417" s="17">
        <f t="shared" si="1827"/>
        <v>21</v>
      </c>
      <c r="AD3417" s="17">
        <v>252</v>
      </c>
      <c r="AE3417" s="13">
        <f t="shared" si="1805"/>
        <v>1.00380278</v>
      </c>
      <c r="AF3417" s="2">
        <f t="shared" si="1813"/>
        <v>976.40376335999997</v>
      </c>
      <c r="AG3417" s="2">
        <f t="shared" si="1828"/>
        <v>1013.2267045</v>
      </c>
      <c r="AH3417" s="3">
        <f t="shared" si="1829"/>
        <v>0</v>
      </c>
      <c r="AI3417" s="4" t="str">
        <f t="shared" si="1806"/>
        <v>A+J=</v>
      </c>
      <c r="AJ3417" s="11">
        <f t="shared" si="1835"/>
        <v>44575</v>
      </c>
      <c r="AQ3417" s="53"/>
      <c r="AR3417" s="53"/>
    </row>
    <row r="3418" spans="1:44" x14ac:dyDescent="0.2">
      <c r="A3418" s="158">
        <f t="shared" si="1830"/>
        <v>44574</v>
      </c>
      <c r="B3418" s="2">
        <f t="shared" si="1814"/>
        <v>267604.17538550304</v>
      </c>
      <c r="C3418" s="2">
        <f t="shared" si="1831"/>
        <v>154165.61248337</v>
      </c>
      <c r="D3418" s="2">
        <f>SUM(Y3418:Y$3632)</f>
        <v>16109.33629024</v>
      </c>
      <c r="E3418" s="73">
        <f t="shared" si="1815"/>
        <v>138056.27619313</v>
      </c>
      <c r="F3418" s="88">
        <f t="shared" si="1808"/>
        <v>6018.51</v>
      </c>
      <c r="G3418" s="3">
        <f>IF(AND(N3418=1,N3417&gt;1),VLOOKUP(A3417,[1]Plan1!$BK$81:$BM$259,3),G3417)</f>
        <v>6075.69</v>
      </c>
      <c r="H3418" s="11">
        <f t="shared" si="1809"/>
        <v>44484</v>
      </c>
      <c r="I3418" s="11">
        <f t="shared" si="1810"/>
        <v>44515</v>
      </c>
      <c r="J3418" s="12">
        <f t="shared" si="1816"/>
        <v>9.5006903702077317E-3</v>
      </c>
      <c r="K3418" s="11">
        <f t="shared" si="1832"/>
        <v>44575</v>
      </c>
      <c r="L3418" s="11">
        <f t="shared" si="1817"/>
        <v>44575</v>
      </c>
      <c r="M3418" s="1">
        <f t="shared" si="1836"/>
        <v>23</v>
      </c>
      <c r="N3418" s="1">
        <f t="shared" si="1818"/>
        <v>22</v>
      </c>
      <c r="O3418" s="2">
        <f t="shared" si="1819"/>
        <v>1.00908574</v>
      </c>
      <c r="P3418" s="13">
        <f t="shared" si="1811"/>
        <v>1.01249955</v>
      </c>
      <c r="Q3418" s="13">
        <f t="shared" si="1804"/>
        <v>1.7207040992508065</v>
      </c>
      <c r="R3418" s="2">
        <f t="shared" si="1807"/>
        <v>1.73633796</v>
      </c>
      <c r="S3418" s="2">
        <f t="shared" si="1833"/>
        <v>1.66548502</v>
      </c>
      <c r="T3418" s="2">
        <f t="shared" si="1820"/>
        <v>256760.51819017</v>
      </c>
      <c r="U3418" s="2">
        <f t="shared" si="1821"/>
        <v>10720.521983297092</v>
      </c>
      <c r="V3418" s="2">
        <f t="shared" si="1822"/>
        <v>101656.07677724591</v>
      </c>
      <c r="W3418" s="2">
        <f t="shared" si="1823"/>
        <v>266542.21124391304</v>
      </c>
      <c r="X3418" s="17">
        <f t="shared" si="1824"/>
        <v>0</v>
      </c>
      <c r="Y3418" s="2">
        <f t="shared" si="1825"/>
        <v>0</v>
      </c>
      <c r="Z3418" s="72">
        <f t="shared" si="1826"/>
        <v>0</v>
      </c>
      <c r="AA3418" s="2">
        <f t="shared" si="1812"/>
        <v>0</v>
      </c>
      <c r="AB3418" s="12">
        <f t="shared" si="1834"/>
        <v>4.6600000000000003E-2</v>
      </c>
      <c r="AC3418" s="17">
        <f t="shared" si="1827"/>
        <v>22</v>
      </c>
      <c r="AD3418" s="17">
        <v>252</v>
      </c>
      <c r="AE3418" s="13">
        <f t="shared" si="1805"/>
        <v>1.003984225</v>
      </c>
      <c r="AF3418" s="2">
        <f t="shared" si="1813"/>
        <v>1022.99167558</v>
      </c>
      <c r="AG3418" s="2">
        <f t="shared" si="1828"/>
        <v>1061.9641415900001</v>
      </c>
      <c r="AH3418" s="3">
        <f t="shared" si="1829"/>
        <v>0</v>
      </c>
      <c r="AI3418" s="4" t="str">
        <f t="shared" si="1806"/>
        <v>A+J=</v>
      </c>
      <c r="AJ3418" s="11">
        <f t="shared" si="1835"/>
        <v>44575</v>
      </c>
      <c r="AQ3418" s="53"/>
      <c r="AR3418" s="53"/>
    </row>
    <row r="3419" spans="1:44" x14ac:dyDescent="0.2">
      <c r="A3419" s="158">
        <f t="shared" si="1830"/>
        <v>44575</v>
      </c>
      <c r="B3419" s="2">
        <f t="shared" si="1814"/>
        <v>267751.53112285765</v>
      </c>
      <c r="C3419" s="2">
        <f t="shared" si="1831"/>
        <v>154165.61248337</v>
      </c>
      <c r="D3419" s="2">
        <f>SUM(Y3419:Y$3632)</f>
        <v>16109.33629024</v>
      </c>
      <c r="E3419" s="73">
        <f t="shared" si="1815"/>
        <v>138056.27619313</v>
      </c>
      <c r="F3419" s="88">
        <f t="shared" si="1808"/>
        <v>6018.51</v>
      </c>
      <c r="G3419" s="3">
        <f>IF(AND(N3419=1,N3418&gt;1),VLOOKUP(A3418,[1]Plan1!$BK$81:$BM$259,3),G3418)</f>
        <v>6075.69</v>
      </c>
      <c r="H3419" s="11">
        <f t="shared" si="1809"/>
        <v>44484</v>
      </c>
      <c r="I3419" s="11">
        <f t="shared" si="1810"/>
        <v>44515</v>
      </c>
      <c r="J3419" s="12">
        <f t="shared" si="1816"/>
        <v>9.5006903702077317E-3</v>
      </c>
      <c r="K3419" s="11">
        <f t="shared" si="1832"/>
        <v>44606</v>
      </c>
      <c r="L3419" s="11">
        <f t="shared" si="1817"/>
        <v>44575</v>
      </c>
      <c r="M3419" s="1">
        <f t="shared" si="1836"/>
        <v>23</v>
      </c>
      <c r="N3419" s="1">
        <f t="shared" si="1818"/>
        <v>23</v>
      </c>
      <c r="O3419" s="2">
        <f t="shared" si="1819"/>
        <v>1.0095006900000001</v>
      </c>
      <c r="P3419" s="13">
        <f t="shared" si="1811"/>
        <v>1.01249955</v>
      </c>
      <c r="Q3419" s="13">
        <f t="shared" si="1804"/>
        <v>1.7207040992508065</v>
      </c>
      <c r="R3419" s="2">
        <f t="shared" si="1807"/>
        <v>1.73705197</v>
      </c>
      <c r="S3419" s="2">
        <f t="shared" si="1833"/>
        <v>1.66548502</v>
      </c>
      <c r="T3419" s="2">
        <f t="shared" si="1820"/>
        <v>256760.51819017</v>
      </c>
      <c r="U3419" s="2">
        <f t="shared" si="1821"/>
        <v>10720.521983297092</v>
      </c>
      <c r="V3419" s="2">
        <f t="shared" si="1822"/>
        <v>101754.65033901056</v>
      </c>
      <c r="W3419" s="2">
        <f t="shared" si="1823"/>
        <v>266640.78480567766</v>
      </c>
      <c r="X3419" s="17">
        <f t="shared" si="1824"/>
        <v>112</v>
      </c>
      <c r="Y3419" s="2">
        <f t="shared" si="1825"/>
        <v>1934.4377306599999</v>
      </c>
      <c r="Z3419" s="72">
        <f t="shared" si="1826"/>
        <v>1.254779E-2</v>
      </c>
      <c r="AA3419" s="2">
        <f t="shared" si="1812"/>
        <v>3221.7770625399999</v>
      </c>
      <c r="AB3419" s="12">
        <f t="shared" si="1834"/>
        <v>4.6600000000000003E-2</v>
      </c>
      <c r="AC3419" s="17">
        <f t="shared" si="1827"/>
        <v>23</v>
      </c>
      <c r="AD3419" s="17">
        <v>252</v>
      </c>
      <c r="AE3419" s="13">
        <f t="shared" si="1805"/>
        <v>1.004165703</v>
      </c>
      <c r="AF3419" s="2">
        <f t="shared" si="1813"/>
        <v>1069.5880609000001</v>
      </c>
      <c r="AG3419" s="2">
        <f t="shared" si="1828"/>
        <v>1110.74631718</v>
      </c>
      <c r="AH3419" s="3">
        <f t="shared" si="1829"/>
        <v>4291.3651234400004</v>
      </c>
      <c r="AI3419" s="4" t="str">
        <f t="shared" si="1806"/>
        <v>A+J=</v>
      </c>
      <c r="AJ3419" s="11">
        <f t="shared" si="1835"/>
        <v>44575</v>
      </c>
      <c r="AQ3419" s="53"/>
      <c r="AR3419" s="53"/>
    </row>
    <row r="3420" spans="1:44" x14ac:dyDescent="0.2">
      <c r="A3420" s="158">
        <f t="shared" si="1830"/>
        <v>44576</v>
      </c>
      <c r="B3420" s="2">
        <f t="shared" si="1814"/>
        <v>263549.70631281607</v>
      </c>
      <c r="C3420" s="2">
        <f t="shared" si="1831"/>
        <v>152231.17475271001</v>
      </c>
      <c r="D3420" s="2">
        <f>SUM(Y3420:Y$3632)</f>
        <v>14174.898559579999</v>
      </c>
      <c r="E3420" s="73">
        <f t="shared" si="1815"/>
        <v>138056.27619313</v>
      </c>
      <c r="F3420" s="88">
        <f t="shared" si="1808"/>
        <v>6075.69</v>
      </c>
      <c r="G3420" s="3">
        <f>IF(AND(N3420=1,N3419&gt;1),VLOOKUP(A3419,[1]Plan1!$BK$81:$BM$259,3),G3419)</f>
        <v>6120.04</v>
      </c>
      <c r="H3420" s="11">
        <f t="shared" si="1809"/>
        <v>44515</v>
      </c>
      <c r="I3420" s="11">
        <f t="shared" si="1810"/>
        <v>44545</v>
      </c>
      <c r="J3420" s="12">
        <f t="shared" si="1816"/>
        <v>7.2995824342585447E-3</v>
      </c>
      <c r="K3420" s="11">
        <f t="shared" si="1832"/>
        <v>44606</v>
      </c>
      <c r="L3420" s="11">
        <f t="shared" si="1817"/>
        <v>44606</v>
      </c>
      <c r="M3420" s="1">
        <f t="shared" si="1836"/>
        <v>21</v>
      </c>
      <c r="N3420" s="1">
        <f t="shared" si="1818"/>
        <v>1</v>
      </c>
      <c r="O3420" s="2">
        <f t="shared" si="1819"/>
        <v>1.00034639</v>
      </c>
      <c r="P3420" s="13">
        <f t="shared" si="1811"/>
        <v>1.0095006900000001</v>
      </c>
      <c r="Q3420" s="13">
        <f t="shared" si="1804"/>
        <v>1.7370519754795177</v>
      </c>
      <c r="R3420" s="2">
        <f t="shared" si="1807"/>
        <v>1.73765367</v>
      </c>
      <c r="S3420" s="2">
        <f t="shared" si="1833"/>
        <v>1.66548502</v>
      </c>
      <c r="T3420" s="2">
        <f t="shared" si="1820"/>
        <v>253538.74112764001</v>
      </c>
      <c r="U3420" s="2">
        <f t="shared" si="1821"/>
        <v>9433.1826514200657</v>
      </c>
      <c r="V3420" s="2">
        <f t="shared" si="1822"/>
        <v>101837.71880039599</v>
      </c>
      <c r="W3420" s="2">
        <f t="shared" si="1823"/>
        <v>263502.07620452606</v>
      </c>
      <c r="X3420" s="17">
        <f t="shared" si="1824"/>
        <v>0</v>
      </c>
      <c r="Y3420" s="2">
        <f t="shared" si="1825"/>
        <v>0</v>
      </c>
      <c r="Z3420" s="72">
        <f t="shared" si="1826"/>
        <v>0</v>
      </c>
      <c r="AA3420" s="2">
        <f t="shared" si="1812"/>
        <v>0</v>
      </c>
      <c r="AB3420" s="12">
        <f t="shared" si="1834"/>
        <v>4.6600000000000003E-2</v>
      </c>
      <c r="AC3420" s="17">
        <f t="shared" si="1827"/>
        <v>1</v>
      </c>
      <c r="AD3420" s="17">
        <v>252</v>
      </c>
      <c r="AE3420" s="13">
        <f t="shared" si="1805"/>
        <v>1.0001807579999999</v>
      </c>
      <c r="AF3420" s="2">
        <f t="shared" si="1813"/>
        <v>45.829155759999999</v>
      </c>
      <c r="AG3420" s="2">
        <f t="shared" si="1828"/>
        <v>47.630108290000003</v>
      </c>
      <c r="AH3420" s="3">
        <f t="shared" si="1829"/>
        <v>0</v>
      </c>
      <c r="AI3420" s="4" t="str">
        <f t="shared" si="1806"/>
        <v>A+J=</v>
      </c>
      <c r="AJ3420" s="11">
        <f t="shared" si="1835"/>
        <v>44606</v>
      </c>
      <c r="AQ3420" s="53"/>
      <c r="AR3420" s="53"/>
    </row>
    <row r="3421" spans="1:44" x14ac:dyDescent="0.2">
      <c r="A3421" s="158">
        <f t="shared" si="1830"/>
        <v>44577</v>
      </c>
      <c r="B3421" s="2">
        <f t="shared" si="1814"/>
        <v>263549.70631281607</v>
      </c>
      <c r="C3421" s="2">
        <f t="shared" si="1831"/>
        <v>152231.17475271001</v>
      </c>
      <c r="D3421" s="2">
        <f>SUM(Y3421:Y$3632)</f>
        <v>14174.898559579999</v>
      </c>
      <c r="E3421" s="73">
        <f t="shared" si="1815"/>
        <v>138056.27619313</v>
      </c>
      <c r="F3421" s="88">
        <f t="shared" si="1808"/>
        <v>6075.69</v>
      </c>
      <c r="G3421" s="3">
        <f>IF(AND(N3421=1,N3420&gt;1),VLOOKUP(A3420,[1]Plan1!$BK$81:$BM$259,3),G3420)</f>
        <v>6120.04</v>
      </c>
      <c r="H3421" s="11">
        <f t="shared" si="1809"/>
        <v>44515</v>
      </c>
      <c r="I3421" s="11">
        <f t="shared" si="1810"/>
        <v>44545</v>
      </c>
      <c r="J3421" s="12">
        <f t="shared" si="1816"/>
        <v>7.2995824342585447E-3</v>
      </c>
      <c r="K3421" s="11">
        <f t="shared" si="1832"/>
        <v>44606</v>
      </c>
      <c r="L3421" s="11">
        <f t="shared" si="1817"/>
        <v>44606</v>
      </c>
      <c r="M3421" s="1">
        <f t="shared" si="1836"/>
        <v>21</v>
      </c>
      <c r="N3421" s="1">
        <f t="shared" si="1818"/>
        <v>1</v>
      </c>
      <c r="O3421" s="2">
        <f t="shared" si="1819"/>
        <v>1.00034639</v>
      </c>
      <c r="P3421" s="13">
        <f t="shared" si="1811"/>
        <v>1.0095006900000001</v>
      </c>
      <c r="Q3421" s="13">
        <f t="shared" si="1804"/>
        <v>1.7370519754795177</v>
      </c>
      <c r="R3421" s="2">
        <f t="shared" si="1807"/>
        <v>1.73765367</v>
      </c>
      <c r="S3421" s="2">
        <f t="shared" si="1833"/>
        <v>1.66548502</v>
      </c>
      <c r="T3421" s="2">
        <f t="shared" si="1820"/>
        <v>253538.74112764001</v>
      </c>
      <c r="U3421" s="2">
        <f t="shared" si="1821"/>
        <v>9433.1826514200657</v>
      </c>
      <c r="V3421" s="2">
        <f t="shared" si="1822"/>
        <v>101837.71880039599</v>
      </c>
      <c r="W3421" s="2">
        <f t="shared" si="1823"/>
        <v>263502.07620452606</v>
      </c>
      <c r="X3421" s="17">
        <f t="shared" si="1824"/>
        <v>0</v>
      </c>
      <c r="Y3421" s="2">
        <f t="shared" si="1825"/>
        <v>0</v>
      </c>
      <c r="Z3421" s="72">
        <f t="shared" si="1826"/>
        <v>0</v>
      </c>
      <c r="AA3421" s="2">
        <f t="shared" si="1812"/>
        <v>0</v>
      </c>
      <c r="AB3421" s="12">
        <f t="shared" si="1834"/>
        <v>4.6600000000000003E-2</v>
      </c>
      <c r="AC3421" s="17">
        <f t="shared" si="1827"/>
        <v>1</v>
      </c>
      <c r="AD3421" s="17">
        <v>252</v>
      </c>
      <c r="AE3421" s="13">
        <f t="shared" si="1805"/>
        <v>1.0001807579999999</v>
      </c>
      <c r="AF3421" s="2">
        <f t="shared" si="1813"/>
        <v>45.829155759999999</v>
      </c>
      <c r="AG3421" s="2">
        <f t="shared" si="1828"/>
        <v>47.630108290000003</v>
      </c>
      <c r="AH3421" s="3">
        <f t="shared" si="1829"/>
        <v>0</v>
      </c>
      <c r="AI3421" s="4" t="str">
        <f t="shared" si="1806"/>
        <v>A+J=</v>
      </c>
      <c r="AJ3421" s="11">
        <f t="shared" si="1835"/>
        <v>44606</v>
      </c>
      <c r="AQ3421" s="53"/>
      <c r="AR3421" s="53"/>
    </row>
    <row r="3422" spans="1:44" x14ac:dyDescent="0.2">
      <c r="A3422" s="158">
        <f t="shared" si="1830"/>
        <v>44578</v>
      </c>
      <c r="B3422" s="2">
        <f t="shared" si="1814"/>
        <v>263549.70631281607</v>
      </c>
      <c r="C3422" s="2">
        <f t="shared" si="1831"/>
        <v>152231.17475271001</v>
      </c>
      <c r="D3422" s="2">
        <f>SUM(Y3422:Y$3632)</f>
        <v>14174.898559579999</v>
      </c>
      <c r="E3422" s="73">
        <f t="shared" si="1815"/>
        <v>138056.27619313</v>
      </c>
      <c r="F3422" s="88">
        <f t="shared" si="1808"/>
        <v>6075.69</v>
      </c>
      <c r="G3422" s="3">
        <f>IF(AND(N3422=1,N3421&gt;1),VLOOKUP(A3421,[1]Plan1!$BK$81:$BM$259,3),G3421)</f>
        <v>6120.04</v>
      </c>
      <c r="H3422" s="11">
        <f t="shared" si="1809"/>
        <v>44515</v>
      </c>
      <c r="I3422" s="11">
        <f t="shared" si="1810"/>
        <v>44545</v>
      </c>
      <c r="J3422" s="12">
        <f t="shared" si="1816"/>
        <v>7.2995824342585447E-3</v>
      </c>
      <c r="K3422" s="11">
        <f t="shared" si="1832"/>
        <v>44606</v>
      </c>
      <c r="L3422" s="11">
        <f t="shared" si="1817"/>
        <v>44606</v>
      </c>
      <c r="M3422" s="1">
        <f t="shared" si="1836"/>
        <v>21</v>
      </c>
      <c r="N3422" s="1">
        <f t="shared" si="1818"/>
        <v>1</v>
      </c>
      <c r="O3422" s="2">
        <f t="shared" si="1819"/>
        <v>1.00034639</v>
      </c>
      <c r="P3422" s="13">
        <f t="shared" si="1811"/>
        <v>1.0095006900000001</v>
      </c>
      <c r="Q3422" s="13">
        <f t="shared" si="1804"/>
        <v>1.7370519754795177</v>
      </c>
      <c r="R3422" s="2">
        <f t="shared" si="1807"/>
        <v>1.73765367</v>
      </c>
      <c r="S3422" s="2">
        <f t="shared" si="1833"/>
        <v>1.66548502</v>
      </c>
      <c r="T3422" s="2">
        <f t="shared" si="1820"/>
        <v>253538.74112764001</v>
      </c>
      <c r="U3422" s="2">
        <f t="shared" si="1821"/>
        <v>9433.1826514200657</v>
      </c>
      <c r="V3422" s="2">
        <f t="shared" si="1822"/>
        <v>101837.71880039599</v>
      </c>
      <c r="W3422" s="2">
        <f t="shared" si="1823"/>
        <v>263502.07620452606</v>
      </c>
      <c r="X3422" s="17">
        <f t="shared" si="1824"/>
        <v>0</v>
      </c>
      <c r="Y3422" s="2">
        <f t="shared" si="1825"/>
        <v>0</v>
      </c>
      <c r="Z3422" s="72">
        <f t="shared" si="1826"/>
        <v>0</v>
      </c>
      <c r="AA3422" s="2">
        <f t="shared" si="1812"/>
        <v>0</v>
      </c>
      <c r="AB3422" s="12">
        <f t="shared" si="1834"/>
        <v>4.6600000000000003E-2</v>
      </c>
      <c r="AC3422" s="17">
        <f t="shared" si="1827"/>
        <v>1</v>
      </c>
      <c r="AD3422" s="17">
        <v>252</v>
      </c>
      <c r="AE3422" s="13">
        <f t="shared" si="1805"/>
        <v>1.0001807579999999</v>
      </c>
      <c r="AF3422" s="2">
        <f t="shared" si="1813"/>
        <v>45.829155759999999</v>
      </c>
      <c r="AG3422" s="2">
        <f t="shared" si="1828"/>
        <v>47.630108290000003</v>
      </c>
      <c r="AH3422" s="3">
        <f t="shared" si="1829"/>
        <v>0</v>
      </c>
      <c r="AI3422" s="4" t="str">
        <f t="shared" si="1806"/>
        <v>A+J=</v>
      </c>
      <c r="AJ3422" s="11">
        <f t="shared" si="1835"/>
        <v>44606</v>
      </c>
      <c r="AQ3422" s="53"/>
      <c r="AR3422" s="53"/>
    </row>
    <row r="3423" spans="1:44" x14ac:dyDescent="0.2">
      <c r="A3423" s="158">
        <f t="shared" si="1830"/>
        <v>44579</v>
      </c>
      <c r="B3423" s="2">
        <f t="shared" si="1814"/>
        <v>263680.47373115225</v>
      </c>
      <c r="C3423" s="2">
        <f t="shared" si="1831"/>
        <v>152231.17475271001</v>
      </c>
      <c r="D3423" s="2">
        <f>SUM(Y3423:Y$3632)</f>
        <v>14174.898559579999</v>
      </c>
      <c r="E3423" s="73">
        <f t="shared" si="1815"/>
        <v>138056.27619313</v>
      </c>
      <c r="F3423" s="88">
        <f t="shared" si="1808"/>
        <v>6075.69</v>
      </c>
      <c r="G3423" s="3">
        <f>IF(AND(N3423=1,N3422&gt;1),VLOOKUP(A3422,[1]Plan1!$BK$81:$BM$259,3),G3422)</f>
        <v>6120.04</v>
      </c>
      <c r="H3423" s="11">
        <f t="shared" si="1809"/>
        <v>44515</v>
      </c>
      <c r="I3423" s="11">
        <f t="shared" si="1810"/>
        <v>44545</v>
      </c>
      <c r="J3423" s="12">
        <f t="shared" si="1816"/>
        <v>7.2995824342585447E-3</v>
      </c>
      <c r="K3423" s="11">
        <f t="shared" si="1832"/>
        <v>44606</v>
      </c>
      <c r="L3423" s="11">
        <f t="shared" si="1817"/>
        <v>44606</v>
      </c>
      <c r="M3423" s="1">
        <f t="shared" si="1836"/>
        <v>21</v>
      </c>
      <c r="N3423" s="1">
        <f t="shared" si="1818"/>
        <v>2</v>
      </c>
      <c r="O3423" s="2">
        <f t="shared" si="1819"/>
        <v>1.0006929099999999</v>
      </c>
      <c r="P3423" s="13">
        <f t="shared" si="1811"/>
        <v>1.0095006900000001</v>
      </c>
      <c r="Q3423" s="13">
        <f t="shared" ref="Q3423:Q3486" si="1837">IF(L3423&gt;L3422,Q3422*P3423,Q3422)</f>
        <v>1.7370519754795177</v>
      </c>
      <c r="R3423" s="2">
        <f t="shared" si="1807"/>
        <v>1.7382555900000001</v>
      </c>
      <c r="S3423" s="2">
        <f t="shared" si="1833"/>
        <v>1.66548502</v>
      </c>
      <c r="T3423" s="2">
        <f t="shared" si="1820"/>
        <v>253538.74112764001</v>
      </c>
      <c r="U3423" s="2">
        <f t="shared" si="1821"/>
        <v>9433.1826514200657</v>
      </c>
      <c r="V3423" s="2">
        <f t="shared" si="1822"/>
        <v>101920.81763416216</v>
      </c>
      <c r="W3423" s="2">
        <f t="shared" si="1823"/>
        <v>263585.17503829225</v>
      </c>
      <c r="X3423" s="17">
        <f t="shared" si="1824"/>
        <v>0</v>
      </c>
      <c r="Y3423" s="2">
        <f t="shared" si="1825"/>
        <v>0</v>
      </c>
      <c r="Z3423" s="72">
        <f t="shared" si="1826"/>
        <v>0</v>
      </c>
      <c r="AA3423" s="2">
        <f t="shared" si="1812"/>
        <v>0</v>
      </c>
      <c r="AB3423" s="12">
        <f t="shared" si="1834"/>
        <v>4.6600000000000003E-2</v>
      </c>
      <c r="AC3423" s="17">
        <f t="shared" si="1827"/>
        <v>2</v>
      </c>
      <c r="AD3423" s="17">
        <v>252</v>
      </c>
      <c r="AE3423" s="13">
        <f t="shared" ref="AE3423:AE3486" si="1838">ROUND((1+AB3423)^TRUNC((AC3423/AD3423),9),9)</f>
        <v>1.0003615480000001</v>
      </c>
      <c r="AF3423" s="2">
        <f t="shared" si="1813"/>
        <v>91.666424770000006</v>
      </c>
      <c r="AG3423" s="2">
        <f t="shared" si="1828"/>
        <v>95.298692860000003</v>
      </c>
      <c r="AH3423" s="3">
        <f t="shared" si="1829"/>
        <v>0</v>
      </c>
      <c r="AI3423" s="4" t="str">
        <f t="shared" si="1806"/>
        <v>A+J=</v>
      </c>
      <c r="AJ3423" s="11">
        <f t="shared" si="1835"/>
        <v>44606</v>
      </c>
      <c r="AQ3423" s="53"/>
      <c r="AR3423" s="53"/>
    </row>
    <row r="3424" spans="1:44" x14ac:dyDescent="0.2">
      <c r="A3424" s="158">
        <f t="shared" si="1830"/>
        <v>44580</v>
      </c>
      <c r="B3424" s="2">
        <f t="shared" si="1814"/>
        <v>263811.30752365361</v>
      </c>
      <c r="C3424" s="2">
        <f t="shared" si="1831"/>
        <v>152231.17475271001</v>
      </c>
      <c r="D3424" s="2">
        <f>SUM(Y3424:Y$3632)</f>
        <v>14174.898559579999</v>
      </c>
      <c r="E3424" s="73">
        <f t="shared" si="1815"/>
        <v>138056.27619313</v>
      </c>
      <c r="F3424" s="88">
        <f t="shared" si="1808"/>
        <v>6075.69</v>
      </c>
      <c r="G3424" s="3">
        <f>IF(AND(N3424=1,N3423&gt;1),VLOOKUP(A3423,[1]Plan1!$BK$81:$BM$259,3),G3423)</f>
        <v>6120.04</v>
      </c>
      <c r="H3424" s="11">
        <f t="shared" si="1809"/>
        <v>44515</v>
      </c>
      <c r="I3424" s="11">
        <f t="shared" si="1810"/>
        <v>44545</v>
      </c>
      <c r="J3424" s="12">
        <f t="shared" si="1816"/>
        <v>7.2995824342585447E-3</v>
      </c>
      <c r="K3424" s="11">
        <f t="shared" si="1832"/>
        <v>44606</v>
      </c>
      <c r="L3424" s="11">
        <f t="shared" si="1817"/>
        <v>44606</v>
      </c>
      <c r="M3424" s="1">
        <f t="shared" si="1836"/>
        <v>21</v>
      </c>
      <c r="N3424" s="1">
        <f t="shared" si="1818"/>
        <v>3</v>
      </c>
      <c r="O3424" s="2">
        <f t="shared" si="1819"/>
        <v>1.0010395400000001</v>
      </c>
      <c r="P3424" s="13">
        <f t="shared" si="1811"/>
        <v>1.0095006900000001</v>
      </c>
      <c r="Q3424" s="13">
        <f t="shared" si="1837"/>
        <v>1.7370519754795177</v>
      </c>
      <c r="R3424" s="2">
        <f t="shared" si="1807"/>
        <v>1.73885771</v>
      </c>
      <c r="S3424" s="2">
        <f t="shared" si="1833"/>
        <v>1.66548502</v>
      </c>
      <c r="T3424" s="2">
        <f t="shared" si="1820"/>
        <v>253538.74112764001</v>
      </c>
      <c r="U3424" s="2">
        <f t="shared" si="1821"/>
        <v>9433.1826514200657</v>
      </c>
      <c r="V3424" s="2">
        <f t="shared" si="1822"/>
        <v>102003.94407918355</v>
      </c>
      <c r="W3424" s="2">
        <f t="shared" si="1823"/>
        <v>263668.30148331361</v>
      </c>
      <c r="X3424" s="17">
        <f t="shared" si="1824"/>
        <v>0</v>
      </c>
      <c r="Y3424" s="2">
        <f t="shared" si="1825"/>
        <v>0</v>
      </c>
      <c r="Z3424" s="72">
        <f t="shared" si="1826"/>
        <v>0</v>
      </c>
      <c r="AA3424" s="2">
        <f t="shared" si="1812"/>
        <v>0</v>
      </c>
      <c r="AB3424" s="12">
        <f t="shared" si="1834"/>
        <v>4.6600000000000003E-2</v>
      </c>
      <c r="AC3424" s="17">
        <f t="shared" si="1827"/>
        <v>3</v>
      </c>
      <c r="AD3424" s="17">
        <v>252</v>
      </c>
      <c r="AE3424" s="13">
        <f t="shared" si="1838"/>
        <v>1.0005423710000001</v>
      </c>
      <c r="AF3424" s="2">
        <f t="shared" si="1813"/>
        <v>137.51206056000001</v>
      </c>
      <c r="AG3424" s="2">
        <f t="shared" si="1828"/>
        <v>143.00604034</v>
      </c>
      <c r="AH3424" s="3">
        <f t="shared" si="1829"/>
        <v>0</v>
      </c>
      <c r="AI3424" s="4" t="str">
        <f t="shared" si="1806"/>
        <v>A+J=</v>
      </c>
      <c r="AJ3424" s="11">
        <f t="shared" si="1835"/>
        <v>44606</v>
      </c>
      <c r="AQ3424" s="53"/>
      <c r="AR3424" s="53"/>
    </row>
    <row r="3425" spans="1:44" x14ac:dyDescent="0.2">
      <c r="A3425" s="158">
        <f t="shared" si="1830"/>
        <v>44581</v>
      </c>
      <c r="B3425" s="2">
        <f t="shared" si="1814"/>
        <v>263942.21047664579</v>
      </c>
      <c r="C3425" s="2">
        <f t="shared" si="1831"/>
        <v>152231.17475271001</v>
      </c>
      <c r="D3425" s="2">
        <f>SUM(Y3425:Y$3632)</f>
        <v>14174.898559579999</v>
      </c>
      <c r="E3425" s="73">
        <f t="shared" si="1815"/>
        <v>138056.27619313</v>
      </c>
      <c r="F3425" s="88">
        <f t="shared" si="1808"/>
        <v>6075.69</v>
      </c>
      <c r="G3425" s="3">
        <f>IF(AND(N3425=1,N3424&gt;1),VLOOKUP(A3424,[1]Plan1!$BK$81:$BM$259,3),G3424)</f>
        <v>6120.04</v>
      </c>
      <c r="H3425" s="11">
        <f t="shared" si="1809"/>
        <v>44515</v>
      </c>
      <c r="I3425" s="11">
        <f t="shared" si="1810"/>
        <v>44545</v>
      </c>
      <c r="J3425" s="12">
        <f t="shared" si="1816"/>
        <v>7.2995824342585447E-3</v>
      </c>
      <c r="K3425" s="11">
        <f t="shared" si="1832"/>
        <v>44606</v>
      </c>
      <c r="L3425" s="11">
        <f t="shared" si="1817"/>
        <v>44606</v>
      </c>
      <c r="M3425" s="1">
        <f t="shared" si="1836"/>
        <v>21</v>
      </c>
      <c r="N3425" s="1">
        <f t="shared" si="1818"/>
        <v>4</v>
      </c>
      <c r="O3425" s="2">
        <f t="shared" si="1819"/>
        <v>1.0013863000000001</v>
      </c>
      <c r="P3425" s="13">
        <f t="shared" si="1811"/>
        <v>1.0095006900000001</v>
      </c>
      <c r="Q3425" s="13">
        <f t="shared" si="1837"/>
        <v>1.7370519754795177</v>
      </c>
      <c r="R3425" s="2">
        <f t="shared" si="1807"/>
        <v>1.7394600499999999</v>
      </c>
      <c r="S3425" s="2">
        <f t="shared" si="1833"/>
        <v>1.66548502</v>
      </c>
      <c r="T3425" s="2">
        <f t="shared" si="1820"/>
        <v>253538.74112764001</v>
      </c>
      <c r="U3425" s="2">
        <f t="shared" si="1821"/>
        <v>9433.1826514200657</v>
      </c>
      <c r="V3425" s="2">
        <f t="shared" si="1822"/>
        <v>102087.10089658572</v>
      </c>
      <c r="W3425" s="2">
        <f t="shared" si="1823"/>
        <v>263751.45830071578</v>
      </c>
      <c r="X3425" s="17">
        <f t="shared" si="1824"/>
        <v>0</v>
      </c>
      <c r="Y3425" s="2">
        <f t="shared" si="1825"/>
        <v>0</v>
      </c>
      <c r="Z3425" s="72">
        <f t="shared" si="1826"/>
        <v>0</v>
      </c>
      <c r="AA3425" s="2">
        <f t="shared" si="1812"/>
        <v>0</v>
      </c>
      <c r="AB3425" s="12">
        <f t="shared" si="1834"/>
        <v>4.6600000000000003E-2</v>
      </c>
      <c r="AC3425" s="17">
        <f t="shared" si="1827"/>
        <v>4</v>
      </c>
      <c r="AD3425" s="17">
        <v>252</v>
      </c>
      <c r="AE3425" s="13">
        <f t="shared" si="1838"/>
        <v>1.0007232269999999</v>
      </c>
      <c r="AF3425" s="2">
        <f t="shared" si="1813"/>
        <v>183.36606312000001</v>
      </c>
      <c r="AG3425" s="2">
        <f t="shared" si="1828"/>
        <v>190.75217592999999</v>
      </c>
      <c r="AH3425" s="3">
        <f t="shared" si="1829"/>
        <v>0</v>
      </c>
      <c r="AI3425" s="4" t="str">
        <f t="shared" si="1806"/>
        <v>A+J=</v>
      </c>
      <c r="AJ3425" s="11">
        <f t="shared" si="1835"/>
        <v>44606</v>
      </c>
      <c r="AQ3425" s="53"/>
      <c r="AR3425" s="53"/>
    </row>
    <row r="3426" spans="1:44" x14ac:dyDescent="0.2">
      <c r="A3426" s="158">
        <f t="shared" si="1830"/>
        <v>44582</v>
      </c>
      <c r="B3426" s="2">
        <f t="shared" si="1814"/>
        <v>264073.17958738317</v>
      </c>
      <c r="C3426" s="2">
        <f t="shared" si="1831"/>
        <v>152231.17475271001</v>
      </c>
      <c r="D3426" s="2">
        <f>SUM(Y3426:Y$3632)</f>
        <v>14174.898559579999</v>
      </c>
      <c r="E3426" s="73">
        <f t="shared" si="1815"/>
        <v>138056.27619313</v>
      </c>
      <c r="F3426" s="88">
        <f t="shared" si="1808"/>
        <v>6075.69</v>
      </c>
      <c r="G3426" s="3">
        <f>IF(AND(N3426=1,N3425&gt;1),VLOOKUP(A3425,[1]Plan1!$BK$81:$BM$259,3),G3425)</f>
        <v>6120.04</v>
      </c>
      <c r="H3426" s="11">
        <f t="shared" si="1809"/>
        <v>44515</v>
      </c>
      <c r="I3426" s="11">
        <f t="shared" si="1810"/>
        <v>44545</v>
      </c>
      <c r="J3426" s="12">
        <f t="shared" si="1816"/>
        <v>7.2995824342585447E-3</v>
      </c>
      <c r="K3426" s="11">
        <f t="shared" si="1832"/>
        <v>44606</v>
      </c>
      <c r="L3426" s="11">
        <f t="shared" si="1817"/>
        <v>44606</v>
      </c>
      <c r="M3426" s="1">
        <f t="shared" si="1836"/>
        <v>21</v>
      </c>
      <c r="N3426" s="1">
        <f t="shared" si="1818"/>
        <v>5</v>
      </c>
      <c r="O3426" s="2">
        <f t="shared" si="1819"/>
        <v>1.00173318</v>
      </c>
      <c r="P3426" s="13">
        <f t="shared" si="1811"/>
        <v>1.0095006900000001</v>
      </c>
      <c r="Q3426" s="13">
        <f t="shared" si="1837"/>
        <v>1.7370519754795177</v>
      </c>
      <c r="R3426" s="2">
        <f t="shared" si="1807"/>
        <v>1.74006259</v>
      </c>
      <c r="S3426" s="2">
        <f t="shared" si="1833"/>
        <v>1.66548502</v>
      </c>
      <c r="T3426" s="2">
        <f t="shared" si="1820"/>
        <v>253538.74112764001</v>
      </c>
      <c r="U3426" s="2">
        <f t="shared" si="1821"/>
        <v>9433.1826514200657</v>
      </c>
      <c r="V3426" s="2">
        <f t="shared" si="1822"/>
        <v>102170.28532524312</v>
      </c>
      <c r="W3426" s="2">
        <f t="shared" si="1823"/>
        <v>263834.64272937318</v>
      </c>
      <c r="X3426" s="17">
        <f t="shared" si="1824"/>
        <v>0</v>
      </c>
      <c r="Y3426" s="2">
        <f t="shared" si="1825"/>
        <v>0</v>
      </c>
      <c r="Z3426" s="72">
        <f t="shared" si="1826"/>
        <v>0</v>
      </c>
      <c r="AA3426" s="2">
        <f t="shared" si="1812"/>
        <v>0</v>
      </c>
      <c r="AB3426" s="12">
        <f t="shared" si="1834"/>
        <v>4.6600000000000003E-2</v>
      </c>
      <c r="AC3426" s="17">
        <f t="shared" si="1827"/>
        <v>5</v>
      </c>
      <c r="AD3426" s="17">
        <v>252</v>
      </c>
      <c r="AE3426" s="13">
        <f t="shared" si="1838"/>
        <v>1.000904115</v>
      </c>
      <c r="AF3426" s="2">
        <f t="shared" si="1813"/>
        <v>229.22817893000001</v>
      </c>
      <c r="AG3426" s="2">
        <f t="shared" si="1828"/>
        <v>238.53685801</v>
      </c>
      <c r="AH3426" s="3">
        <f t="shared" si="1829"/>
        <v>0</v>
      </c>
      <c r="AI3426" s="4" t="str">
        <f t="shared" ref="AI3426:AI3489" si="1839">AI3425</f>
        <v>A+J=</v>
      </c>
      <c r="AJ3426" s="11">
        <f t="shared" si="1835"/>
        <v>44606</v>
      </c>
      <c r="AQ3426" s="53"/>
      <c r="AR3426" s="53"/>
    </row>
    <row r="3427" spans="1:44" x14ac:dyDescent="0.2">
      <c r="A3427" s="158">
        <f t="shared" si="1830"/>
        <v>44583</v>
      </c>
      <c r="B3427" s="2">
        <f t="shared" si="1814"/>
        <v>264204.2179068714</v>
      </c>
      <c r="C3427" s="2">
        <f t="shared" si="1831"/>
        <v>152231.17475271001</v>
      </c>
      <c r="D3427" s="2">
        <f>SUM(Y3427:Y$3632)</f>
        <v>14174.898559579999</v>
      </c>
      <c r="E3427" s="73">
        <f t="shared" si="1815"/>
        <v>138056.27619313</v>
      </c>
      <c r="F3427" s="88">
        <f t="shared" si="1808"/>
        <v>6075.69</v>
      </c>
      <c r="G3427" s="3">
        <f>IF(AND(N3427=1,N3426&gt;1),VLOOKUP(A3426,[1]Plan1!$BK$81:$BM$259,3),G3426)</f>
        <v>6120.04</v>
      </c>
      <c r="H3427" s="11">
        <f t="shared" si="1809"/>
        <v>44515</v>
      </c>
      <c r="I3427" s="11">
        <f t="shared" si="1810"/>
        <v>44545</v>
      </c>
      <c r="J3427" s="12">
        <f t="shared" si="1816"/>
        <v>7.2995824342585447E-3</v>
      </c>
      <c r="K3427" s="11">
        <f t="shared" si="1832"/>
        <v>44606</v>
      </c>
      <c r="L3427" s="11">
        <f t="shared" si="1817"/>
        <v>44606</v>
      </c>
      <c r="M3427" s="1">
        <f t="shared" si="1836"/>
        <v>21</v>
      </c>
      <c r="N3427" s="1">
        <f t="shared" si="1818"/>
        <v>6</v>
      </c>
      <c r="O3427" s="2">
        <f t="shared" si="1819"/>
        <v>1.0020801800000001</v>
      </c>
      <c r="P3427" s="13">
        <f t="shared" si="1811"/>
        <v>1.0095006900000001</v>
      </c>
      <c r="Q3427" s="13">
        <f t="shared" si="1837"/>
        <v>1.7370519754795177</v>
      </c>
      <c r="R3427" s="2">
        <f t="shared" si="1807"/>
        <v>1.74066535</v>
      </c>
      <c r="S3427" s="2">
        <f t="shared" si="1833"/>
        <v>1.66548502</v>
      </c>
      <c r="T3427" s="2">
        <f t="shared" si="1820"/>
        <v>253538.74112764001</v>
      </c>
      <c r="U3427" s="2">
        <f t="shared" si="1821"/>
        <v>9433.1826514200657</v>
      </c>
      <c r="V3427" s="2">
        <f t="shared" si="1822"/>
        <v>102253.5001262813</v>
      </c>
      <c r="W3427" s="2">
        <f t="shared" si="1823"/>
        <v>263917.85753041139</v>
      </c>
      <c r="X3427" s="17">
        <f t="shared" si="1824"/>
        <v>0</v>
      </c>
      <c r="Y3427" s="2">
        <f t="shared" si="1825"/>
        <v>0</v>
      </c>
      <c r="Z3427" s="72">
        <f t="shared" si="1826"/>
        <v>0</v>
      </c>
      <c r="AA3427" s="2">
        <f t="shared" si="1812"/>
        <v>0</v>
      </c>
      <c r="AB3427" s="12">
        <f t="shared" si="1834"/>
        <v>4.6600000000000003E-2</v>
      </c>
      <c r="AC3427" s="17">
        <f t="shared" si="1827"/>
        <v>6</v>
      </c>
      <c r="AD3427" s="17">
        <v>252</v>
      </c>
      <c r="AE3427" s="13">
        <f t="shared" si="1838"/>
        <v>1.0010850360000001</v>
      </c>
      <c r="AF3427" s="2">
        <f t="shared" si="1813"/>
        <v>275.09866151</v>
      </c>
      <c r="AG3427" s="2">
        <f t="shared" si="1828"/>
        <v>286.36037646</v>
      </c>
      <c r="AH3427" s="3">
        <f t="shared" si="1829"/>
        <v>0</v>
      </c>
      <c r="AI3427" s="4" t="str">
        <f t="shared" si="1839"/>
        <v>A+J=</v>
      </c>
      <c r="AJ3427" s="11">
        <f t="shared" si="1835"/>
        <v>44606</v>
      </c>
      <c r="AQ3427" s="53"/>
      <c r="AR3427" s="53"/>
    </row>
    <row r="3428" spans="1:44" x14ac:dyDescent="0.2">
      <c r="A3428" s="158">
        <f t="shared" si="1830"/>
        <v>44584</v>
      </c>
      <c r="B3428" s="2">
        <f t="shared" si="1814"/>
        <v>264204.2179068714</v>
      </c>
      <c r="C3428" s="2">
        <f t="shared" si="1831"/>
        <v>152231.17475271001</v>
      </c>
      <c r="D3428" s="2">
        <f>SUM(Y3428:Y$3632)</f>
        <v>14174.898559579999</v>
      </c>
      <c r="E3428" s="73">
        <f t="shared" si="1815"/>
        <v>138056.27619313</v>
      </c>
      <c r="F3428" s="88">
        <f t="shared" si="1808"/>
        <v>6075.69</v>
      </c>
      <c r="G3428" s="3">
        <f>IF(AND(N3428=1,N3427&gt;1),VLOOKUP(A3427,[1]Plan1!$BK$81:$BM$259,3),G3427)</f>
        <v>6120.04</v>
      </c>
      <c r="H3428" s="11">
        <f t="shared" si="1809"/>
        <v>44515</v>
      </c>
      <c r="I3428" s="11">
        <f t="shared" si="1810"/>
        <v>44545</v>
      </c>
      <c r="J3428" s="12">
        <f t="shared" si="1816"/>
        <v>7.2995824342585447E-3</v>
      </c>
      <c r="K3428" s="11">
        <f t="shared" si="1832"/>
        <v>44606</v>
      </c>
      <c r="L3428" s="11">
        <f t="shared" si="1817"/>
        <v>44606</v>
      </c>
      <c r="M3428" s="1">
        <f t="shared" si="1836"/>
        <v>21</v>
      </c>
      <c r="N3428" s="1">
        <f t="shared" si="1818"/>
        <v>6</v>
      </c>
      <c r="O3428" s="2">
        <f t="shared" si="1819"/>
        <v>1.0020801800000001</v>
      </c>
      <c r="P3428" s="13">
        <f t="shared" si="1811"/>
        <v>1.0095006900000001</v>
      </c>
      <c r="Q3428" s="13">
        <f t="shared" si="1837"/>
        <v>1.7370519754795177</v>
      </c>
      <c r="R3428" s="2">
        <f t="shared" si="1807"/>
        <v>1.74066535</v>
      </c>
      <c r="S3428" s="2">
        <f t="shared" si="1833"/>
        <v>1.66548502</v>
      </c>
      <c r="T3428" s="2">
        <f t="shared" si="1820"/>
        <v>253538.74112764001</v>
      </c>
      <c r="U3428" s="2">
        <f t="shared" si="1821"/>
        <v>9433.1826514200657</v>
      </c>
      <c r="V3428" s="2">
        <f t="shared" si="1822"/>
        <v>102253.5001262813</v>
      </c>
      <c r="W3428" s="2">
        <f t="shared" si="1823"/>
        <v>263917.85753041139</v>
      </c>
      <c r="X3428" s="17">
        <f t="shared" si="1824"/>
        <v>0</v>
      </c>
      <c r="Y3428" s="2">
        <f t="shared" si="1825"/>
        <v>0</v>
      </c>
      <c r="Z3428" s="72">
        <f t="shared" si="1826"/>
        <v>0</v>
      </c>
      <c r="AA3428" s="2">
        <f t="shared" si="1812"/>
        <v>0</v>
      </c>
      <c r="AB3428" s="12">
        <f t="shared" si="1834"/>
        <v>4.6600000000000003E-2</v>
      </c>
      <c r="AC3428" s="17">
        <f t="shared" si="1827"/>
        <v>6</v>
      </c>
      <c r="AD3428" s="17">
        <v>252</v>
      </c>
      <c r="AE3428" s="13">
        <f t="shared" si="1838"/>
        <v>1.0010850360000001</v>
      </c>
      <c r="AF3428" s="2">
        <f t="shared" si="1813"/>
        <v>275.09866151</v>
      </c>
      <c r="AG3428" s="2">
        <f t="shared" si="1828"/>
        <v>286.36037646</v>
      </c>
      <c r="AH3428" s="3">
        <f t="shared" si="1829"/>
        <v>0</v>
      </c>
      <c r="AI3428" s="4" t="str">
        <f t="shared" si="1839"/>
        <v>A+J=</v>
      </c>
      <c r="AJ3428" s="11">
        <f t="shared" si="1835"/>
        <v>44606</v>
      </c>
      <c r="AQ3428" s="53"/>
      <c r="AR3428" s="53"/>
    </row>
    <row r="3429" spans="1:44" x14ac:dyDescent="0.2">
      <c r="A3429" s="158">
        <f t="shared" si="1830"/>
        <v>44585</v>
      </c>
      <c r="B3429" s="2">
        <f t="shared" si="1814"/>
        <v>264204.2179068714</v>
      </c>
      <c r="C3429" s="2">
        <f t="shared" si="1831"/>
        <v>152231.17475271001</v>
      </c>
      <c r="D3429" s="2">
        <f>SUM(Y3429:Y$3632)</f>
        <v>14174.898559579999</v>
      </c>
      <c r="E3429" s="73">
        <f t="shared" si="1815"/>
        <v>138056.27619313</v>
      </c>
      <c r="F3429" s="88">
        <f t="shared" si="1808"/>
        <v>6075.69</v>
      </c>
      <c r="G3429" s="3">
        <f>IF(AND(N3429=1,N3428&gt;1),VLOOKUP(A3428,[1]Plan1!$BK$81:$BM$259,3),G3428)</f>
        <v>6120.04</v>
      </c>
      <c r="H3429" s="11">
        <f t="shared" si="1809"/>
        <v>44515</v>
      </c>
      <c r="I3429" s="11">
        <f t="shared" si="1810"/>
        <v>44545</v>
      </c>
      <c r="J3429" s="12">
        <f t="shared" si="1816"/>
        <v>7.2995824342585447E-3</v>
      </c>
      <c r="K3429" s="11">
        <f t="shared" si="1832"/>
        <v>44606</v>
      </c>
      <c r="L3429" s="11">
        <f t="shared" si="1817"/>
        <v>44606</v>
      </c>
      <c r="M3429" s="1">
        <f t="shared" si="1836"/>
        <v>21</v>
      </c>
      <c r="N3429" s="1">
        <f t="shared" si="1818"/>
        <v>6</v>
      </c>
      <c r="O3429" s="2">
        <f t="shared" si="1819"/>
        <v>1.0020801800000001</v>
      </c>
      <c r="P3429" s="13">
        <f t="shared" si="1811"/>
        <v>1.0095006900000001</v>
      </c>
      <c r="Q3429" s="13">
        <f t="shared" si="1837"/>
        <v>1.7370519754795177</v>
      </c>
      <c r="R3429" s="2">
        <f t="shared" si="1807"/>
        <v>1.74066535</v>
      </c>
      <c r="S3429" s="2">
        <f t="shared" si="1833"/>
        <v>1.66548502</v>
      </c>
      <c r="T3429" s="2">
        <f t="shared" si="1820"/>
        <v>253538.74112764001</v>
      </c>
      <c r="U3429" s="2">
        <f t="shared" si="1821"/>
        <v>9433.1826514200657</v>
      </c>
      <c r="V3429" s="2">
        <f t="shared" si="1822"/>
        <v>102253.5001262813</v>
      </c>
      <c r="W3429" s="2">
        <f t="shared" si="1823"/>
        <v>263917.85753041139</v>
      </c>
      <c r="X3429" s="17">
        <f t="shared" si="1824"/>
        <v>0</v>
      </c>
      <c r="Y3429" s="2">
        <f t="shared" si="1825"/>
        <v>0</v>
      </c>
      <c r="Z3429" s="72">
        <f t="shared" si="1826"/>
        <v>0</v>
      </c>
      <c r="AA3429" s="2">
        <f t="shared" si="1812"/>
        <v>0</v>
      </c>
      <c r="AB3429" s="12">
        <f t="shared" si="1834"/>
        <v>4.6600000000000003E-2</v>
      </c>
      <c r="AC3429" s="17">
        <f t="shared" si="1827"/>
        <v>6</v>
      </c>
      <c r="AD3429" s="17">
        <v>252</v>
      </c>
      <c r="AE3429" s="13">
        <f t="shared" si="1838"/>
        <v>1.0010850360000001</v>
      </c>
      <c r="AF3429" s="2">
        <f t="shared" si="1813"/>
        <v>275.09866151</v>
      </c>
      <c r="AG3429" s="2">
        <f t="shared" si="1828"/>
        <v>286.36037646</v>
      </c>
      <c r="AH3429" s="3">
        <f t="shared" si="1829"/>
        <v>0</v>
      </c>
      <c r="AI3429" s="4" t="str">
        <f t="shared" si="1839"/>
        <v>A+J=</v>
      </c>
      <c r="AJ3429" s="11">
        <f t="shared" si="1835"/>
        <v>44606</v>
      </c>
      <c r="AQ3429" s="53"/>
      <c r="AR3429" s="53"/>
    </row>
    <row r="3430" spans="1:44" x14ac:dyDescent="0.2">
      <c r="A3430" s="158">
        <f t="shared" si="1830"/>
        <v>44586</v>
      </c>
      <c r="B3430" s="2">
        <f t="shared" si="1814"/>
        <v>264335.32131290197</v>
      </c>
      <c r="C3430" s="2">
        <f t="shared" si="1831"/>
        <v>152231.17475271001</v>
      </c>
      <c r="D3430" s="2">
        <f>SUM(Y3430:Y$3632)</f>
        <v>14174.898559579999</v>
      </c>
      <c r="E3430" s="73">
        <f t="shared" si="1815"/>
        <v>138056.27619313</v>
      </c>
      <c r="F3430" s="88">
        <f t="shared" si="1808"/>
        <v>6075.69</v>
      </c>
      <c r="G3430" s="3">
        <f>IF(AND(N3430=1,N3429&gt;1),VLOOKUP(A3429,[1]Plan1!$BK$81:$BM$259,3),G3429)</f>
        <v>6120.04</v>
      </c>
      <c r="H3430" s="11">
        <f t="shared" si="1809"/>
        <v>44515</v>
      </c>
      <c r="I3430" s="11">
        <f t="shared" si="1810"/>
        <v>44545</v>
      </c>
      <c r="J3430" s="12">
        <f t="shared" si="1816"/>
        <v>7.2995824342585447E-3</v>
      </c>
      <c r="K3430" s="11">
        <f t="shared" si="1832"/>
        <v>44606</v>
      </c>
      <c r="L3430" s="11">
        <f t="shared" si="1817"/>
        <v>44606</v>
      </c>
      <c r="M3430" s="1">
        <f t="shared" si="1836"/>
        <v>21</v>
      </c>
      <c r="N3430" s="1">
        <f t="shared" si="1818"/>
        <v>7</v>
      </c>
      <c r="O3430" s="2">
        <f t="shared" si="1819"/>
        <v>1.00242729</v>
      </c>
      <c r="P3430" s="13">
        <f t="shared" si="1811"/>
        <v>1.0095006900000001</v>
      </c>
      <c r="Q3430" s="13">
        <f t="shared" si="1837"/>
        <v>1.7370519754795177</v>
      </c>
      <c r="R3430" s="2">
        <f t="shared" si="1807"/>
        <v>1.7412683</v>
      </c>
      <c r="S3430" s="2">
        <f t="shared" si="1833"/>
        <v>1.66548502</v>
      </c>
      <c r="T3430" s="2">
        <f t="shared" si="1820"/>
        <v>253538.74112764001</v>
      </c>
      <c r="U3430" s="2">
        <f t="shared" si="1821"/>
        <v>9433.1826514200657</v>
      </c>
      <c r="V3430" s="2">
        <f t="shared" si="1822"/>
        <v>102336.74115801195</v>
      </c>
      <c r="W3430" s="2">
        <f t="shared" si="1823"/>
        <v>264001.098562142</v>
      </c>
      <c r="X3430" s="17">
        <f t="shared" si="1824"/>
        <v>0</v>
      </c>
      <c r="Y3430" s="2">
        <f t="shared" si="1825"/>
        <v>0</v>
      </c>
      <c r="Z3430" s="72">
        <f t="shared" si="1826"/>
        <v>0</v>
      </c>
      <c r="AA3430" s="2">
        <f t="shared" si="1812"/>
        <v>0</v>
      </c>
      <c r="AB3430" s="12">
        <f t="shared" si="1834"/>
        <v>4.6600000000000003E-2</v>
      </c>
      <c r="AC3430" s="17">
        <f t="shared" si="1827"/>
        <v>7</v>
      </c>
      <c r="AD3430" s="17">
        <v>252</v>
      </c>
      <c r="AE3430" s="13">
        <f t="shared" si="1838"/>
        <v>1.0012659900000001</v>
      </c>
      <c r="AF3430" s="2">
        <f t="shared" si="1813"/>
        <v>320.97751088000001</v>
      </c>
      <c r="AG3430" s="2">
        <f t="shared" si="1828"/>
        <v>334.22275076</v>
      </c>
      <c r="AH3430" s="3">
        <f t="shared" si="1829"/>
        <v>0</v>
      </c>
      <c r="AI3430" s="4" t="str">
        <f t="shared" si="1839"/>
        <v>A+J=</v>
      </c>
      <c r="AJ3430" s="11">
        <f t="shared" si="1835"/>
        <v>44606</v>
      </c>
      <c r="AQ3430" s="53"/>
      <c r="AR3430" s="53"/>
    </row>
    <row r="3431" spans="1:44" x14ac:dyDescent="0.2">
      <c r="A3431" s="158">
        <f t="shared" si="1830"/>
        <v>44587</v>
      </c>
      <c r="B3431" s="2">
        <f t="shared" si="1814"/>
        <v>264466.49371156341</v>
      </c>
      <c r="C3431" s="2">
        <f t="shared" si="1831"/>
        <v>152231.17475271001</v>
      </c>
      <c r="D3431" s="2">
        <f>SUM(Y3431:Y$3632)</f>
        <v>14174.898559579999</v>
      </c>
      <c r="E3431" s="73">
        <f t="shared" si="1815"/>
        <v>138056.27619313</v>
      </c>
      <c r="F3431" s="88">
        <f t="shared" si="1808"/>
        <v>6075.69</v>
      </c>
      <c r="G3431" s="3">
        <f>IF(AND(N3431=1,N3430&gt;1),VLOOKUP(A3430,[1]Plan1!$BK$81:$BM$259,3),G3430)</f>
        <v>6120.04</v>
      </c>
      <c r="H3431" s="11">
        <f t="shared" si="1809"/>
        <v>44515</v>
      </c>
      <c r="I3431" s="11">
        <f t="shared" si="1810"/>
        <v>44545</v>
      </c>
      <c r="J3431" s="12">
        <f t="shared" si="1816"/>
        <v>7.2995824342585447E-3</v>
      </c>
      <c r="K3431" s="11">
        <f t="shared" si="1832"/>
        <v>44606</v>
      </c>
      <c r="L3431" s="11">
        <f t="shared" si="1817"/>
        <v>44606</v>
      </c>
      <c r="M3431" s="1">
        <f t="shared" si="1836"/>
        <v>21</v>
      </c>
      <c r="N3431" s="1">
        <f t="shared" si="1818"/>
        <v>8</v>
      </c>
      <c r="O3431" s="2">
        <f t="shared" si="1819"/>
        <v>1.0027745299999999</v>
      </c>
      <c r="P3431" s="13">
        <f t="shared" si="1811"/>
        <v>1.0095006900000001</v>
      </c>
      <c r="Q3431" s="13">
        <f t="shared" si="1837"/>
        <v>1.7370519754795177</v>
      </c>
      <c r="R3431" s="2">
        <f t="shared" si="1807"/>
        <v>1.74187147</v>
      </c>
      <c r="S3431" s="2">
        <f t="shared" si="1833"/>
        <v>1.66548502</v>
      </c>
      <c r="T3431" s="2">
        <f t="shared" si="1820"/>
        <v>253538.74112764001</v>
      </c>
      <c r="U3431" s="2">
        <f t="shared" si="1821"/>
        <v>9433.1826514200657</v>
      </c>
      <c r="V3431" s="2">
        <f t="shared" si="1822"/>
        <v>102420.01256212336</v>
      </c>
      <c r="W3431" s="2">
        <f t="shared" si="1823"/>
        <v>264084.36996625341</v>
      </c>
      <c r="X3431" s="17">
        <f t="shared" si="1824"/>
        <v>0</v>
      </c>
      <c r="Y3431" s="2">
        <f t="shared" si="1825"/>
        <v>0</v>
      </c>
      <c r="Z3431" s="72">
        <f t="shared" si="1826"/>
        <v>0</v>
      </c>
      <c r="AA3431" s="2">
        <f t="shared" si="1812"/>
        <v>0</v>
      </c>
      <c r="AB3431" s="12">
        <f t="shared" si="1834"/>
        <v>4.6600000000000003E-2</v>
      </c>
      <c r="AC3431" s="17">
        <f t="shared" si="1827"/>
        <v>8</v>
      </c>
      <c r="AD3431" s="17">
        <v>252</v>
      </c>
      <c r="AE3431" s="13">
        <f t="shared" si="1838"/>
        <v>1.001446976</v>
      </c>
      <c r="AF3431" s="2">
        <f t="shared" si="1813"/>
        <v>366.86447348000002</v>
      </c>
      <c r="AG3431" s="2">
        <f t="shared" si="1828"/>
        <v>382.12374531</v>
      </c>
      <c r="AH3431" s="3">
        <f t="shared" si="1829"/>
        <v>0</v>
      </c>
      <c r="AI3431" s="4" t="str">
        <f t="shared" si="1839"/>
        <v>A+J=</v>
      </c>
      <c r="AJ3431" s="11">
        <f t="shared" si="1835"/>
        <v>44606</v>
      </c>
      <c r="AQ3431" s="53"/>
      <c r="AR3431" s="53"/>
    </row>
    <row r="3432" spans="1:44" x14ac:dyDescent="0.2">
      <c r="A3432" s="158">
        <f t="shared" si="1830"/>
        <v>44588</v>
      </c>
      <c r="B3432" s="2">
        <f t="shared" si="1814"/>
        <v>264597.73565566563</v>
      </c>
      <c r="C3432" s="2">
        <f t="shared" si="1831"/>
        <v>152231.17475271001</v>
      </c>
      <c r="D3432" s="2">
        <f>SUM(Y3432:Y$3632)</f>
        <v>14174.898559579999</v>
      </c>
      <c r="E3432" s="73">
        <f t="shared" si="1815"/>
        <v>138056.27619313</v>
      </c>
      <c r="F3432" s="88">
        <f t="shared" si="1808"/>
        <v>6075.69</v>
      </c>
      <c r="G3432" s="3">
        <f>IF(AND(N3432=1,N3431&gt;1),VLOOKUP(A3431,[1]Plan1!$BK$81:$BM$259,3),G3431)</f>
        <v>6120.04</v>
      </c>
      <c r="H3432" s="11">
        <f t="shared" si="1809"/>
        <v>44515</v>
      </c>
      <c r="I3432" s="11">
        <f t="shared" si="1810"/>
        <v>44545</v>
      </c>
      <c r="J3432" s="12">
        <f t="shared" si="1816"/>
        <v>7.2995824342585447E-3</v>
      </c>
      <c r="K3432" s="11">
        <f t="shared" si="1832"/>
        <v>44606</v>
      </c>
      <c r="L3432" s="11">
        <f t="shared" si="1817"/>
        <v>44606</v>
      </c>
      <c r="M3432" s="1">
        <f t="shared" si="1836"/>
        <v>21</v>
      </c>
      <c r="N3432" s="1">
        <f t="shared" si="1818"/>
        <v>9</v>
      </c>
      <c r="O3432" s="2">
        <f t="shared" si="1819"/>
        <v>1.0031218900000001</v>
      </c>
      <c r="P3432" s="13">
        <f t="shared" si="1811"/>
        <v>1.0095006900000001</v>
      </c>
      <c r="Q3432" s="13">
        <f t="shared" si="1837"/>
        <v>1.7370519754795177</v>
      </c>
      <c r="R3432" s="2">
        <f t="shared" si="1807"/>
        <v>1.74247486</v>
      </c>
      <c r="S3432" s="2">
        <f t="shared" si="1833"/>
        <v>1.66548502</v>
      </c>
      <c r="T3432" s="2">
        <f t="shared" si="1820"/>
        <v>253538.74112764001</v>
      </c>
      <c r="U3432" s="2">
        <f t="shared" si="1821"/>
        <v>9433.1826514200657</v>
      </c>
      <c r="V3432" s="2">
        <f t="shared" si="1822"/>
        <v>102503.31433861553</v>
      </c>
      <c r="W3432" s="2">
        <f t="shared" si="1823"/>
        <v>264167.67174274562</v>
      </c>
      <c r="X3432" s="17">
        <f t="shared" si="1824"/>
        <v>0</v>
      </c>
      <c r="Y3432" s="2">
        <f t="shared" si="1825"/>
        <v>0</v>
      </c>
      <c r="Z3432" s="72">
        <f t="shared" si="1826"/>
        <v>0</v>
      </c>
      <c r="AA3432" s="2">
        <f t="shared" si="1812"/>
        <v>0</v>
      </c>
      <c r="AB3432" s="12">
        <f t="shared" si="1834"/>
        <v>4.6600000000000003E-2</v>
      </c>
      <c r="AC3432" s="17">
        <f t="shared" si="1827"/>
        <v>9</v>
      </c>
      <c r="AD3432" s="17">
        <v>252</v>
      </c>
      <c r="AE3432" s="13">
        <f t="shared" si="1838"/>
        <v>1.0016279960000001</v>
      </c>
      <c r="AF3432" s="2">
        <f t="shared" si="1813"/>
        <v>412.7600564</v>
      </c>
      <c r="AG3432" s="2">
        <f t="shared" si="1828"/>
        <v>430.06391292000001</v>
      </c>
      <c r="AH3432" s="3">
        <f t="shared" si="1829"/>
        <v>0</v>
      </c>
      <c r="AI3432" s="4" t="str">
        <f t="shared" si="1839"/>
        <v>A+J=</v>
      </c>
      <c r="AJ3432" s="11">
        <f t="shared" si="1835"/>
        <v>44606</v>
      </c>
      <c r="AQ3432" s="53"/>
      <c r="AR3432" s="53"/>
    </row>
    <row r="3433" spans="1:44" x14ac:dyDescent="0.2">
      <c r="A3433" s="158">
        <f t="shared" si="1830"/>
        <v>44589</v>
      </c>
      <c r="B3433" s="2">
        <f t="shared" si="1814"/>
        <v>264729.04387558298</v>
      </c>
      <c r="C3433" s="2">
        <f t="shared" si="1831"/>
        <v>152231.17475271001</v>
      </c>
      <c r="D3433" s="2">
        <f>SUM(Y3433:Y$3632)</f>
        <v>14174.898559579999</v>
      </c>
      <c r="E3433" s="73">
        <f t="shared" si="1815"/>
        <v>138056.27619313</v>
      </c>
      <c r="F3433" s="88">
        <f t="shared" si="1808"/>
        <v>6075.69</v>
      </c>
      <c r="G3433" s="3">
        <f>IF(AND(N3433=1,N3432&gt;1),VLOOKUP(A3432,[1]Plan1!$BK$81:$BM$259,3),G3432)</f>
        <v>6120.04</v>
      </c>
      <c r="H3433" s="11">
        <f t="shared" si="1809"/>
        <v>44515</v>
      </c>
      <c r="I3433" s="11">
        <f t="shared" si="1810"/>
        <v>44545</v>
      </c>
      <c r="J3433" s="12">
        <f t="shared" si="1816"/>
        <v>7.2995824342585447E-3</v>
      </c>
      <c r="K3433" s="11">
        <f t="shared" si="1832"/>
        <v>44606</v>
      </c>
      <c r="L3433" s="11">
        <f t="shared" si="1817"/>
        <v>44606</v>
      </c>
      <c r="M3433" s="1">
        <f t="shared" si="1836"/>
        <v>21</v>
      </c>
      <c r="N3433" s="1">
        <f t="shared" si="1818"/>
        <v>10</v>
      </c>
      <c r="O3433" s="2">
        <f t="shared" si="1819"/>
        <v>1.0034693699999999</v>
      </c>
      <c r="P3433" s="13">
        <f t="shared" si="1811"/>
        <v>1.0095006900000001</v>
      </c>
      <c r="Q3433" s="13">
        <f t="shared" si="1837"/>
        <v>1.7370519754795177</v>
      </c>
      <c r="R3433" s="2">
        <f t="shared" ref="R3433:R3496" si="1840">TRUNC(TRUNC((O3433*Q3433),15),8)</f>
        <v>1.7430784500000001</v>
      </c>
      <c r="S3433" s="2">
        <f t="shared" si="1833"/>
        <v>1.66548502</v>
      </c>
      <c r="T3433" s="2">
        <f t="shared" si="1820"/>
        <v>253538.74112764001</v>
      </c>
      <c r="U3433" s="2">
        <f t="shared" si="1821"/>
        <v>9433.1826514200657</v>
      </c>
      <c r="V3433" s="2">
        <f t="shared" si="1822"/>
        <v>102586.64372636295</v>
      </c>
      <c r="W3433" s="2">
        <f t="shared" si="1823"/>
        <v>264251.00113049301</v>
      </c>
      <c r="X3433" s="17">
        <f t="shared" si="1824"/>
        <v>0</v>
      </c>
      <c r="Y3433" s="2">
        <f t="shared" si="1825"/>
        <v>0</v>
      </c>
      <c r="Z3433" s="72">
        <f t="shared" si="1826"/>
        <v>0</v>
      </c>
      <c r="AA3433" s="2">
        <f t="shared" si="1812"/>
        <v>0</v>
      </c>
      <c r="AB3433" s="12">
        <f t="shared" si="1834"/>
        <v>4.6600000000000003E-2</v>
      </c>
      <c r="AC3433" s="17">
        <f t="shared" si="1827"/>
        <v>10</v>
      </c>
      <c r="AD3433" s="17">
        <v>252</v>
      </c>
      <c r="AE3433" s="13">
        <f t="shared" si="1838"/>
        <v>1.0018090479999999</v>
      </c>
      <c r="AF3433" s="2">
        <f t="shared" si="1813"/>
        <v>458.66375255000003</v>
      </c>
      <c r="AG3433" s="2">
        <f t="shared" si="1828"/>
        <v>478.04274508999998</v>
      </c>
      <c r="AH3433" s="3">
        <f t="shared" si="1829"/>
        <v>0</v>
      </c>
      <c r="AI3433" s="4" t="str">
        <f t="shared" si="1839"/>
        <v>A+J=</v>
      </c>
      <c r="AJ3433" s="11">
        <f t="shared" si="1835"/>
        <v>44606</v>
      </c>
      <c r="AQ3433" s="53"/>
      <c r="AR3433" s="53"/>
    </row>
    <row r="3434" spans="1:44" x14ac:dyDescent="0.2">
      <c r="A3434" s="158">
        <f t="shared" si="1830"/>
        <v>44590</v>
      </c>
      <c r="B3434" s="2">
        <f t="shared" si="1814"/>
        <v>264860.41701099294</v>
      </c>
      <c r="C3434" s="2">
        <f t="shared" si="1831"/>
        <v>152231.17475271001</v>
      </c>
      <c r="D3434" s="2">
        <f>SUM(Y3434:Y$3632)</f>
        <v>14174.898559579999</v>
      </c>
      <c r="E3434" s="73">
        <f t="shared" si="1815"/>
        <v>138056.27619313</v>
      </c>
      <c r="F3434" s="88">
        <f t="shared" ref="F3434:F3497" si="1841">IF(G3434=G3433,F3433,G3433)</f>
        <v>6075.69</v>
      </c>
      <c r="G3434" s="3">
        <f>IF(AND(N3434=1,N3433&gt;1),VLOOKUP(A3433,[1]Plan1!$BK$81:$BM$259,3),G3433)</f>
        <v>6120.04</v>
      </c>
      <c r="H3434" s="11">
        <f t="shared" ref="H3434:H3497" si="1842">EDATE(I3434,-1)</f>
        <v>44515</v>
      </c>
      <c r="I3434" s="11">
        <f t="shared" ref="I3434:I3497" si="1843">IF(X3433&gt;0,EDATE(A3434,-1),+I3433)</f>
        <v>44545</v>
      </c>
      <c r="J3434" s="12">
        <f t="shared" si="1816"/>
        <v>7.2995824342585447E-3</v>
      </c>
      <c r="K3434" s="11">
        <f t="shared" si="1832"/>
        <v>44606</v>
      </c>
      <c r="L3434" s="11">
        <f t="shared" si="1817"/>
        <v>44606</v>
      </c>
      <c r="M3434" s="1">
        <f t="shared" si="1836"/>
        <v>21</v>
      </c>
      <c r="N3434" s="1">
        <f t="shared" si="1818"/>
        <v>11</v>
      </c>
      <c r="O3434" s="2">
        <f t="shared" si="1819"/>
        <v>1.00381696</v>
      </c>
      <c r="P3434" s="13">
        <f t="shared" ref="P3434:P3497" si="1844">IF(L3434&gt;L3433,O3433,P3433)</f>
        <v>1.0095006900000001</v>
      </c>
      <c r="Q3434" s="13">
        <f t="shared" si="1837"/>
        <v>1.7370519754795177</v>
      </c>
      <c r="R3434" s="2">
        <f t="shared" si="1840"/>
        <v>1.7436822300000001</v>
      </c>
      <c r="S3434" s="2">
        <f t="shared" si="1833"/>
        <v>1.66548502</v>
      </c>
      <c r="T3434" s="2">
        <f t="shared" si="1820"/>
        <v>253538.74112764001</v>
      </c>
      <c r="U3434" s="2">
        <f t="shared" si="1821"/>
        <v>9433.1826514200657</v>
      </c>
      <c r="V3434" s="2">
        <f t="shared" si="1822"/>
        <v>102669.99934480285</v>
      </c>
      <c r="W3434" s="2">
        <f t="shared" si="1823"/>
        <v>264334.35674893291</v>
      </c>
      <c r="X3434" s="17">
        <f t="shared" si="1824"/>
        <v>0</v>
      </c>
      <c r="Y3434" s="2">
        <f t="shared" si="1825"/>
        <v>0</v>
      </c>
      <c r="Z3434" s="72">
        <f t="shared" si="1826"/>
        <v>0</v>
      </c>
      <c r="AA3434" s="2">
        <f t="shared" si="1812"/>
        <v>0</v>
      </c>
      <c r="AB3434" s="12">
        <f t="shared" si="1834"/>
        <v>4.6600000000000003E-2</v>
      </c>
      <c r="AC3434" s="17">
        <f t="shared" si="1827"/>
        <v>11</v>
      </c>
      <c r="AD3434" s="17">
        <v>252</v>
      </c>
      <c r="AE3434" s="13">
        <f t="shared" si="1838"/>
        <v>1.001990132</v>
      </c>
      <c r="AF3434" s="2">
        <f t="shared" si="1813"/>
        <v>504.57556195000001</v>
      </c>
      <c r="AG3434" s="2">
        <f t="shared" si="1828"/>
        <v>526.06026206000001</v>
      </c>
      <c r="AH3434" s="3">
        <f t="shared" si="1829"/>
        <v>0</v>
      </c>
      <c r="AI3434" s="4" t="str">
        <f t="shared" si="1839"/>
        <v>A+J=</v>
      </c>
      <c r="AJ3434" s="11">
        <f t="shared" si="1835"/>
        <v>44606</v>
      </c>
      <c r="AQ3434" s="53"/>
      <c r="AR3434" s="53"/>
    </row>
    <row r="3435" spans="1:44" x14ac:dyDescent="0.2">
      <c r="A3435" s="158">
        <f t="shared" si="1830"/>
        <v>44591</v>
      </c>
      <c r="B3435" s="2">
        <f t="shared" si="1814"/>
        <v>264860.41701099294</v>
      </c>
      <c r="C3435" s="2">
        <f t="shared" si="1831"/>
        <v>152231.17475271001</v>
      </c>
      <c r="D3435" s="2">
        <f>SUM(Y3435:Y$3632)</f>
        <v>14174.898559579999</v>
      </c>
      <c r="E3435" s="73">
        <f t="shared" si="1815"/>
        <v>138056.27619313</v>
      </c>
      <c r="F3435" s="88">
        <f t="shared" si="1841"/>
        <v>6075.69</v>
      </c>
      <c r="G3435" s="3">
        <f>IF(AND(N3435=1,N3434&gt;1),VLOOKUP(A3434,[1]Plan1!$BK$81:$BM$259,3),G3434)</f>
        <v>6120.04</v>
      </c>
      <c r="H3435" s="11">
        <f t="shared" si="1842"/>
        <v>44515</v>
      </c>
      <c r="I3435" s="11">
        <f t="shared" si="1843"/>
        <v>44545</v>
      </c>
      <c r="J3435" s="12">
        <f t="shared" si="1816"/>
        <v>7.2995824342585447E-3</v>
      </c>
      <c r="K3435" s="11">
        <f t="shared" si="1832"/>
        <v>44606</v>
      </c>
      <c r="L3435" s="11">
        <f t="shared" si="1817"/>
        <v>44606</v>
      </c>
      <c r="M3435" s="1">
        <f t="shared" si="1836"/>
        <v>21</v>
      </c>
      <c r="N3435" s="1">
        <f t="shared" si="1818"/>
        <v>11</v>
      </c>
      <c r="O3435" s="2">
        <f t="shared" si="1819"/>
        <v>1.00381696</v>
      </c>
      <c r="P3435" s="13">
        <f t="shared" si="1844"/>
        <v>1.0095006900000001</v>
      </c>
      <c r="Q3435" s="13">
        <f t="shared" si="1837"/>
        <v>1.7370519754795177</v>
      </c>
      <c r="R3435" s="2">
        <f t="shared" si="1840"/>
        <v>1.7436822300000001</v>
      </c>
      <c r="S3435" s="2">
        <f t="shared" si="1833"/>
        <v>1.66548502</v>
      </c>
      <c r="T3435" s="2">
        <f t="shared" si="1820"/>
        <v>253538.74112764001</v>
      </c>
      <c r="U3435" s="2">
        <f t="shared" si="1821"/>
        <v>9433.1826514200657</v>
      </c>
      <c r="V3435" s="2">
        <f t="shared" si="1822"/>
        <v>102669.99934480285</v>
      </c>
      <c r="W3435" s="2">
        <f t="shared" si="1823"/>
        <v>264334.35674893291</v>
      </c>
      <c r="X3435" s="17">
        <f t="shared" si="1824"/>
        <v>0</v>
      </c>
      <c r="Y3435" s="2">
        <f t="shared" si="1825"/>
        <v>0</v>
      </c>
      <c r="Z3435" s="72">
        <f t="shared" si="1826"/>
        <v>0</v>
      </c>
      <c r="AA3435" s="2">
        <f t="shared" si="1812"/>
        <v>0</v>
      </c>
      <c r="AB3435" s="12">
        <f t="shared" si="1834"/>
        <v>4.6600000000000003E-2</v>
      </c>
      <c r="AC3435" s="17">
        <f t="shared" si="1827"/>
        <v>11</v>
      </c>
      <c r="AD3435" s="17">
        <v>252</v>
      </c>
      <c r="AE3435" s="13">
        <f t="shared" si="1838"/>
        <v>1.001990132</v>
      </c>
      <c r="AF3435" s="2">
        <f t="shared" si="1813"/>
        <v>504.57556195000001</v>
      </c>
      <c r="AG3435" s="2">
        <f t="shared" si="1828"/>
        <v>526.06026206000001</v>
      </c>
      <c r="AH3435" s="3">
        <f t="shared" si="1829"/>
        <v>0</v>
      </c>
      <c r="AI3435" s="4" t="str">
        <f t="shared" si="1839"/>
        <v>A+J=</v>
      </c>
      <c r="AJ3435" s="11">
        <f t="shared" si="1835"/>
        <v>44606</v>
      </c>
      <c r="AQ3435" s="53"/>
      <c r="AR3435" s="53"/>
    </row>
    <row r="3436" spans="1:44" x14ac:dyDescent="0.2">
      <c r="A3436" s="158">
        <f t="shared" si="1830"/>
        <v>44592</v>
      </c>
      <c r="B3436" s="2">
        <f t="shared" si="1814"/>
        <v>264860.41701099294</v>
      </c>
      <c r="C3436" s="2">
        <f t="shared" si="1831"/>
        <v>152231.17475271001</v>
      </c>
      <c r="D3436" s="2">
        <f>SUM(Y3436:Y$3632)</f>
        <v>14174.898559579999</v>
      </c>
      <c r="E3436" s="73">
        <f t="shared" si="1815"/>
        <v>138056.27619313</v>
      </c>
      <c r="F3436" s="88">
        <f t="shared" si="1841"/>
        <v>6075.69</v>
      </c>
      <c r="G3436" s="3">
        <f>IF(AND(N3436=1,N3435&gt;1),VLOOKUP(A3435,[1]Plan1!$BK$81:$BM$259,3),G3435)</f>
        <v>6120.04</v>
      </c>
      <c r="H3436" s="11">
        <f t="shared" si="1842"/>
        <v>44515</v>
      </c>
      <c r="I3436" s="11">
        <f t="shared" si="1843"/>
        <v>44545</v>
      </c>
      <c r="J3436" s="12">
        <f t="shared" si="1816"/>
        <v>7.2995824342585447E-3</v>
      </c>
      <c r="K3436" s="11">
        <f t="shared" si="1832"/>
        <v>44606</v>
      </c>
      <c r="L3436" s="11">
        <f t="shared" si="1817"/>
        <v>44606</v>
      </c>
      <c r="M3436" s="1">
        <f t="shared" si="1836"/>
        <v>21</v>
      </c>
      <c r="N3436" s="1">
        <f t="shared" si="1818"/>
        <v>11</v>
      </c>
      <c r="O3436" s="2">
        <f t="shared" si="1819"/>
        <v>1.00381696</v>
      </c>
      <c r="P3436" s="13">
        <f t="shared" si="1844"/>
        <v>1.0095006900000001</v>
      </c>
      <c r="Q3436" s="13">
        <f t="shared" si="1837"/>
        <v>1.7370519754795177</v>
      </c>
      <c r="R3436" s="2">
        <f t="shared" si="1840"/>
        <v>1.7436822300000001</v>
      </c>
      <c r="S3436" s="2">
        <f t="shared" si="1833"/>
        <v>1.66548502</v>
      </c>
      <c r="T3436" s="2">
        <f t="shared" si="1820"/>
        <v>253538.74112764001</v>
      </c>
      <c r="U3436" s="2">
        <f t="shared" si="1821"/>
        <v>9433.1826514200657</v>
      </c>
      <c r="V3436" s="2">
        <f t="shared" si="1822"/>
        <v>102669.99934480285</v>
      </c>
      <c r="W3436" s="2">
        <f t="shared" si="1823"/>
        <v>264334.35674893291</v>
      </c>
      <c r="X3436" s="17">
        <f t="shared" si="1824"/>
        <v>0</v>
      </c>
      <c r="Y3436" s="2">
        <f t="shared" si="1825"/>
        <v>0</v>
      </c>
      <c r="Z3436" s="72">
        <f t="shared" si="1826"/>
        <v>0</v>
      </c>
      <c r="AA3436" s="2">
        <f t="shared" si="1812"/>
        <v>0</v>
      </c>
      <c r="AB3436" s="12">
        <f t="shared" si="1834"/>
        <v>4.6600000000000003E-2</v>
      </c>
      <c r="AC3436" s="17">
        <f t="shared" si="1827"/>
        <v>11</v>
      </c>
      <c r="AD3436" s="17">
        <v>252</v>
      </c>
      <c r="AE3436" s="13">
        <f t="shared" si="1838"/>
        <v>1.001990132</v>
      </c>
      <c r="AF3436" s="2">
        <f t="shared" si="1813"/>
        <v>504.57556195000001</v>
      </c>
      <c r="AG3436" s="2">
        <f t="shared" si="1828"/>
        <v>526.06026206000001</v>
      </c>
      <c r="AH3436" s="3">
        <f t="shared" si="1829"/>
        <v>0</v>
      </c>
      <c r="AI3436" s="4" t="str">
        <f t="shared" si="1839"/>
        <v>A+J=</v>
      </c>
      <c r="AJ3436" s="11">
        <f t="shared" si="1835"/>
        <v>44606</v>
      </c>
      <c r="AQ3436" s="53"/>
      <c r="AR3436" s="53"/>
    </row>
    <row r="3437" spans="1:44" x14ac:dyDescent="0.2">
      <c r="A3437" s="158">
        <f t="shared" si="1830"/>
        <v>44593</v>
      </c>
      <c r="B3437" s="2">
        <f t="shared" si="1814"/>
        <v>264991.86114723637</v>
      </c>
      <c r="C3437" s="2">
        <f t="shared" si="1831"/>
        <v>152231.17475271001</v>
      </c>
      <c r="D3437" s="2">
        <f>SUM(Y3437:Y$3632)</f>
        <v>14174.898559579999</v>
      </c>
      <c r="E3437" s="73">
        <f t="shared" si="1815"/>
        <v>138056.27619313</v>
      </c>
      <c r="F3437" s="88">
        <f t="shared" si="1841"/>
        <v>6075.69</v>
      </c>
      <c r="G3437" s="3">
        <f>IF(AND(N3437=1,N3436&gt;1),VLOOKUP(A3436,[1]Plan1!$BK$81:$BM$259,3),G3436)</f>
        <v>6120.04</v>
      </c>
      <c r="H3437" s="11">
        <f t="shared" si="1842"/>
        <v>44515</v>
      </c>
      <c r="I3437" s="11">
        <f t="shared" si="1843"/>
        <v>44545</v>
      </c>
      <c r="J3437" s="12">
        <f t="shared" si="1816"/>
        <v>7.2995824342585447E-3</v>
      </c>
      <c r="K3437" s="11">
        <f t="shared" si="1832"/>
        <v>44606</v>
      </c>
      <c r="L3437" s="11">
        <f t="shared" si="1817"/>
        <v>44606</v>
      </c>
      <c r="M3437" s="1">
        <f t="shared" si="1836"/>
        <v>21</v>
      </c>
      <c r="N3437" s="1">
        <f t="shared" si="1818"/>
        <v>12</v>
      </c>
      <c r="O3437" s="2">
        <f t="shared" si="1819"/>
        <v>1.0041646799999999</v>
      </c>
      <c r="P3437" s="13">
        <f t="shared" si="1844"/>
        <v>1.0095006900000001</v>
      </c>
      <c r="Q3437" s="13">
        <f t="shared" si="1837"/>
        <v>1.7370519754795177</v>
      </c>
      <c r="R3437" s="2">
        <f t="shared" si="1840"/>
        <v>1.7442862400000001</v>
      </c>
      <c r="S3437" s="2">
        <f t="shared" si="1833"/>
        <v>1.66548502</v>
      </c>
      <c r="T3437" s="2">
        <f t="shared" si="1820"/>
        <v>253538.74112764001</v>
      </c>
      <c r="U3437" s="2">
        <f t="shared" si="1821"/>
        <v>9433.1826514200657</v>
      </c>
      <c r="V3437" s="2">
        <f t="shared" si="1822"/>
        <v>102753.38671618626</v>
      </c>
      <c r="W3437" s="2">
        <f t="shared" si="1823"/>
        <v>264417.74412031635</v>
      </c>
      <c r="X3437" s="17">
        <f t="shared" si="1824"/>
        <v>0</v>
      </c>
      <c r="Y3437" s="2">
        <f t="shared" si="1825"/>
        <v>0</v>
      </c>
      <c r="Z3437" s="72">
        <f t="shared" si="1826"/>
        <v>0</v>
      </c>
      <c r="AA3437" s="2">
        <f t="shared" si="1812"/>
        <v>0</v>
      </c>
      <c r="AB3437" s="12">
        <f t="shared" si="1834"/>
        <v>4.6600000000000003E-2</v>
      </c>
      <c r="AC3437" s="17">
        <f t="shared" si="1827"/>
        <v>12</v>
      </c>
      <c r="AD3437" s="17">
        <v>252</v>
      </c>
      <c r="AE3437" s="13">
        <f t="shared" si="1838"/>
        <v>1.00217125</v>
      </c>
      <c r="AF3437" s="2">
        <f t="shared" si="1813"/>
        <v>550.49599166999997</v>
      </c>
      <c r="AG3437" s="2">
        <f t="shared" si="1828"/>
        <v>574.11702691999994</v>
      </c>
      <c r="AH3437" s="3">
        <f t="shared" si="1829"/>
        <v>0</v>
      </c>
      <c r="AI3437" s="4" t="str">
        <f t="shared" si="1839"/>
        <v>A+J=</v>
      </c>
      <c r="AJ3437" s="11">
        <f t="shared" si="1835"/>
        <v>44606</v>
      </c>
      <c r="AQ3437" s="53"/>
      <c r="AR3437" s="53"/>
    </row>
    <row r="3438" spans="1:44" x14ac:dyDescent="0.2">
      <c r="A3438" s="158">
        <f t="shared" si="1830"/>
        <v>44594</v>
      </c>
      <c r="B3438" s="2">
        <f t="shared" si="1814"/>
        <v>265123.37162962498</v>
      </c>
      <c r="C3438" s="2">
        <f t="shared" si="1831"/>
        <v>152231.17475271001</v>
      </c>
      <c r="D3438" s="2">
        <f>SUM(Y3438:Y$3632)</f>
        <v>14174.898559579999</v>
      </c>
      <c r="E3438" s="73">
        <f t="shared" si="1815"/>
        <v>138056.27619313</v>
      </c>
      <c r="F3438" s="88">
        <f t="shared" si="1841"/>
        <v>6075.69</v>
      </c>
      <c r="G3438" s="3">
        <f>IF(AND(N3438=1,N3437&gt;1),VLOOKUP(A3437,[1]Plan1!$BK$81:$BM$259,3),G3437)</f>
        <v>6120.04</v>
      </c>
      <c r="H3438" s="11">
        <f t="shared" si="1842"/>
        <v>44515</v>
      </c>
      <c r="I3438" s="11">
        <f t="shared" si="1843"/>
        <v>44545</v>
      </c>
      <c r="J3438" s="12">
        <f t="shared" si="1816"/>
        <v>7.2995824342585447E-3</v>
      </c>
      <c r="K3438" s="11">
        <f t="shared" si="1832"/>
        <v>44606</v>
      </c>
      <c r="L3438" s="11">
        <f t="shared" si="1817"/>
        <v>44606</v>
      </c>
      <c r="M3438" s="1">
        <f t="shared" si="1836"/>
        <v>21</v>
      </c>
      <c r="N3438" s="1">
        <f t="shared" si="1818"/>
        <v>13</v>
      </c>
      <c r="O3438" s="2">
        <f t="shared" si="1819"/>
        <v>1.00451252</v>
      </c>
      <c r="P3438" s="13">
        <f t="shared" si="1844"/>
        <v>1.0095006900000001</v>
      </c>
      <c r="Q3438" s="13">
        <f t="shared" si="1837"/>
        <v>1.7370519754795177</v>
      </c>
      <c r="R3438" s="2">
        <f t="shared" si="1840"/>
        <v>1.74489045</v>
      </c>
      <c r="S3438" s="2">
        <f t="shared" si="1833"/>
        <v>1.66548502</v>
      </c>
      <c r="T3438" s="2">
        <f t="shared" si="1820"/>
        <v>253538.74112764001</v>
      </c>
      <c r="U3438" s="2">
        <f t="shared" si="1821"/>
        <v>9433.1826514200657</v>
      </c>
      <c r="V3438" s="2">
        <f t="shared" si="1822"/>
        <v>102836.8016988249</v>
      </c>
      <c r="W3438" s="2">
        <f t="shared" si="1823"/>
        <v>264501.15910295496</v>
      </c>
      <c r="X3438" s="17">
        <f t="shared" si="1824"/>
        <v>0</v>
      </c>
      <c r="Y3438" s="2">
        <f t="shared" si="1825"/>
        <v>0</v>
      </c>
      <c r="Z3438" s="72">
        <f t="shared" si="1826"/>
        <v>0</v>
      </c>
      <c r="AA3438" s="2">
        <f t="shared" si="1812"/>
        <v>0</v>
      </c>
      <c r="AB3438" s="12">
        <f t="shared" si="1834"/>
        <v>4.6600000000000003E-2</v>
      </c>
      <c r="AC3438" s="17">
        <f t="shared" si="1827"/>
        <v>13</v>
      </c>
      <c r="AD3438" s="17">
        <v>252</v>
      </c>
      <c r="AE3438" s="13">
        <f t="shared" si="1838"/>
        <v>1.0023523999999999</v>
      </c>
      <c r="AF3438" s="2">
        <f t="shared" si="1813"/>
        <v>596.42453462000003</v>
      </c>
      <c r="AG3438" s="2">
        <f t="shared" si="1828"/>
        <v>622.21252666999999</v>
      </c>
      <c r="AH3438" s="3">
        <f t="shared" si="1829"/>
        <v>0</v>
      </c>
      <c r="AI3438" s="4" t="str">
        <f t="shared" si="1839"/>
        <v>A+J=</v>
      </c>
      <c r="AJ3438" s="11">
        <f t="shared" si="1835"/>
        <v>44606</v>
      </c>
      <c r="AQ3438" s="53"/>
      <c r="AR3438" s="53"/>
    </row>
    <row r="3439" spans="1:44" x14ac:dyDescent="0.2">
      <c r="A3439" s="158">
        <f t="shared" si="1830"/>
        <v>44595</v>
      </c>
      <c r="B3439" s="2">
        <f t="shared" si="1814"/>
        <v>265254.95151388436</v>
      </c>
      <c r="C3439" s="2">
        <f t="shared" si="1831"/>
        <v>152231.17475271001</v>
      </c>
      <c r="D3439" s="2">
        <f>SUM(Y3439:Y$3632)</f>
        <v>14174.898559579999</v>
      </c>
      <c r="E3439" s="73">
        <f t="shared" si="1815"/>
        <v>138056.27619313</v>
      </c>
      <c r="F3439" s="88">
        <f t="shared" si="1841"/>
        <v>6075.69</v>
      </c>
      <c r="G3439" s="3">
        <f>IF(AND(N3439=1,N3438&gt;1),VLOOKUP(A3438,[1]Plan1!$BK$81:$BM$259,3),G3438)</f>
        <v>6120.04</v>
      </c>
      <c r="H3439" s="11">
        <f t="shared" si="1842"/>
        <v>44515</v>
      </c>
      <c r="I3439" s="11">
        <f t="shared" si="1843"/>
        <v>44545</v>
      </c>
      <c r="J3439" s="12">
        <f t="shared" si="1816"/>
        <v>7.2995824342585447E-3</v>
      </c>
      <c r="K3439" s="11">
        <f t="shared" si="1832"/>
        <v>44606</v>
      </c>
      <c r="L3439" s="11">
        <f t="shared" si="1817"/>
        <v>44606</v>
      </c>
      <c r="M3439" s="1">
        <f t="shared" si="1836"/>
        <v>21</v>
      </c>
      <c r="N3439" s="1">
        <f t="shared" si="1818"/>
        <v>14</v>
      </c>
      <c r="O3439" s="2">
        <f t="shared" si="1819"/>
        <v>1.0048604800000001</v>
      </c>
      <c r="P3439" s="13">
        <f t="shared" si="1844"/>
        <v>1.0095006900000001</v>
      </c>
      <c r="Q3439" s="13">
        <f t="shared" si="1837"/>
        <v>1.7370519754795177</v>
      </c>
      <c r="R3439" s="2">
        <f t="shared" si="1840"/>
        <v>1.7454948800000001</v>
      </c>
      <c r="S3439" s="2">
        <f t="shared" si="1833"/>
        <v>1.66548502</v>
      </c>
      <c r="T3439" s="2">
        <f t="shared" si="1820"/>
        <v>253538.74112764001</v>
      </c>
      <c r="U3439" s="2">
        <f t="shared" si="1821"/>
        <v>9433.1826514200657</v>
      </c>
      <c r="V3439" s="2">
        <f t="shared" si="1822"/>
        <v>102920.24705384432</v>
      </c>
      <c r="W3439" s="2">
        <f t="shared" si="1823"/>
        <v>264584.60445797438</v>
      </c>
      <c r="X3439" s="17">
        <f t="shared" si="1824"/>
        <v>0</v>
      </c>
      <c r="Y3439" s="2">
        <f t="shared" si="1825"/>
        <v>0</v>
      </c>
      <c r="Z3439" s="72">
        <f t="shared" si="1826"/>
        <v>0</v>
      </c>
      <c r="AA3439" s="2">
        <f t="shared" si="1812"/>
        <v>0</v>
      </c>
      <c r="AB3439" s="12">
        <f t="shared" si="1834"/>
        <v>4.6600000000000003E-2</v>
      </c>
      <c r="AC3439" s="17">
        <f t="shared" si="1827"/>
        <v>14</v>
      </c>
      <c r="AD3439" s="17">
        <v>252</v>
      </c>
      <c r="AE3439" s="13">
        <f t="shared" si="1838"/>
        <v>1.002533583</v>
      </c>
      <c r="AF3439" s="2">
        <f t="shared" si="1813"/>
        <v>642.36144435999995</v>
      </c>
      <c r="AG3439" s="2">
        <f t="shared" si="1828"/>
        <v>670.34705590999999</v>
      </c>
      <c r="AH3439" s="3">
        <f t="shared" si="1829"/>
        <v>0</v>
      </c>
      <c r="AI3439" s="4" t="str">
        <f t="shared" si="1839"/>
        <v>A+J=</v>
      </c>
      <c r="AJ3439" s="11">
        <f t="shared" si="1835"/>
        <v>44606</v>
      </c>
      <c r="AQ3439" s="53"/>
      <c r="AR3439" s="53"/>
    </row>
    <row r="3440" spans="1:44" x14ac:dyDescent="0.2">
      <c r="A3440" s="158">
        <f t="shared" si="1830"/>
        <v>44596</v>
      </c>
      <c r="B3440" s="2">
        <f t="shared" si="1814"/>
        <v>265386.59779149905</v>
      </c>
      <c r="C3440" s="2">
        <f t="shared" si="1831"/>
        <v>152231.17475271001</v>
      </c>
      <c r="D3440" s="2">
        <f>SUM(Y3440:Y$3632)</f>
        <v>14174.898559579999</v>
      </c>
      <c r="E3440" s="73">
        <f t="shared" si="1815"/>
        <v>138056.27619313</v>
      </c>
      <c r="F3440" s="88">
        <f t="shared" si="1841"/>
        <v>6075.69</v>
      </c>
      <c r="G3440" s="3">
        <f>IF(AND(N3440=1,N3439&gt;1),VLOOKUP(A3439,[1]Plan1!$BK$81:$BM$259,3),G3439)</f>
        <v>6120.04</v>
      </c>
      <c r="H3440" s="11">
        <f t="shared" si="1842"/>
        <v>44515</v>
      </c>
      <c r="I3440" s="11">
        <f t="shared" si="1843"/>
        <v>44545</v>
      </c>
      <c r="J3440" s="12">
        <f t="shared" si="1816"/>
        <v>7.2995824342585447E-3</v>
      </c>
      <c r="K3440" s="11">
        <f t="shared" si="1832"/>
        <v>44606</v>
      </c>
      <c r="L3440" s="11">
        <f t="shared" si="1817"/>
        <v>44606</v>
      </c>
      <c r="M3440" s="1">
        <f t="shared" si="1836"/>
        <v>21</v>
      </c>
      <c r="N3440" s="1">
        <f t="shared" si="1818"/>
        <v>15</v>
      </c>
      <c r="O3440" s="2">
        <f t="shared" si="1819"/>
        <v>1.00520856</v>
      </c>
      <c r="P3440" s="13">
        <f t="shared" si="1844"/>
        <v>1.0095006900000001</v>
      </c>
      <c r="Q3440" s="13">
        <f t="shared" si="1837"/>
        <v>1.7370519754795177</v>
      </c>
      <c r="R3440" s="2">
        <f t="shared" si="1840"/>
        <v>1.7460995100000001</v>
      </c>
      <c r="S3440" s="2">
        <f t="shared" si="1833"/>
        <v>1.66548502</v>
      </c>
      <c r="T3440" s="2">
        <f t="shared" si="1820"/>
        <v>253538.74112764001</v>
      </c>
      <c r="U3440" s="2">
        <f t="shared" si="1821"/>
        <v>9433.1826514200657</v>
      </c>
      <c r="V3440" s="2">
        <f t="shared" si="1822"/>
        <v>103003.72002011897</v>
      </c>
      <c r="W3440" s="2">
        <f t="shared" si="1823"/>
        <v>264668.07742424903</v>
      </c>
      <c r="X3440" s="17">
        <f t="shared" si="1824"/>
        <v>0</v>
      </c>
      <c r="Y3440" s="2">
        <f t="shared" si="1825"/>
        <v>0</v>
      </c>
      <c r="Z3440" s="72">
        <f t="shared" si="1826"/>
        <v>0</v>
      </c>
      <c r="AA3440" s="2">
        <f t="shared" ref="AA3440:AA3503" si="1845">IF(Z3440&gt;0,TRUNC(Z3440*T3440,8),0)</f>
        <v>0</v>
      </c>
      <c r="AB3440" s="12">
        <f t="shared" si="1834"/>
        <v>4.6600000000000003E-2</v>
      </c>
      <c r="AC3440" s="17">
        <f t="shared" si="1827"/>
        <v>15</v>
      </c>
      <c r="AD3440" s="17">
        <v>252</v>
      </c>
      <c r="AE3440" s="13">
        <f t="shared" si="1838"/>
        <v>1.002714798</v>
      </c>
      <c r="AF3440" s="2">
        <f t="shared" ref="AF3440:AF3503" si="1846">TRUNC((T3440*(AE3440-1)),8)</f>
        <v>688.30646733000003</v>
      </c>
      <c r="AG3440" s="2">
        <f t="shared" si="1828"/>
        <v>718.52036725000005</v>
      </c>
      <c r="AH3440" s="3">
        <f t="shared" si="1829"/>
        <v>0</v>
      </c>
      <c r="AI3440" s="4" t="str">
        <f t="shared" si="1839"/>
        <v>A+J=</v>
      </c>
      <c r="AJ3440" s="11">
        <f t="shared" si="1835"/>
        <v>44606</v>
      </c>
      <c r="AQ3440" s="53"/>
      <c r="AR3440" s="53"/>
    </row>
    <row r="3441" spans="1:44" x14ac:dyDescent="0.2">
      <c r="A3441" s="158">
        <f t="shared" si="1830"/>
        <v>44597</v>
      </c>
      <c r="B3441" s="2">
        <f t="shared" si="1814"/>
        <v>265518.31239955168</v>
      </c>
      <c r="C3441" s="2">
        <f t="shared" si="1831"/>
        <v>152231.17475271001</v>
      </c>
      <c r="D3441" s="2">
        <f>SUM(Y3441:Y$3632)</f>
        <v>14174.898559579999</v>
      </c>
      <c r="E3441" s="73">
        <f t="shared" si="1815"/>
        <v>138056.27619313</v>
      </c>
      <c r="F3441" s="88">
        <f t="shared" si="1841"/>
        <v>6075.69</v>
      </c>
      <c r="G3441" s="3">
        <f>IF(AND(N3441=1,N3440&gt;1),VLOOKUP(A3440,[1]Plan1!$BK$81:$BM$259,3),G3440)</f>
        <v>6120.04</v>
      </c>
      <c r="H3441" s="11">
        <f t="shared" si="1842"/>
        <v>44515</v>
      </c>
      <c r="I3441" s="11">
        <f t="shared" si="1843"/>
        <v>44545</v>
      </c>
      <c r="J3441" s="12">
        <f t="shared" si="1816"/>
        <v>7.2995824342585447E-3</v>
      </c>
      <c r="K3441" s="11">
        <f t="shared" si="1832"/>
        <v>44606</v>
      </c>
      <c r="L3441" s="11">
        <f t="shared" si="1817"/>
        <v>44606</v>
      </c>
      <c r="M3441" s="1">
        <f t="shared" si="1836"/>
        <v>21</v>
      </c>
      <c r="N3441" s="1">
        <f t="shared" si="1818"/>
        <v>16</v>
      </c>
      <c r="O3441" s="2">
        <f t="shared" si="1819"/>
        <v>1.0055567599999999</v>
      </c>
      <c r="P3441" s="13">
        <f t="shared" si="1844"/>
        <v>1.0095006900000001</v>
      </c>
      <c r="Q3441" s="13">
        <f t="shared" si="1837"/>
        <v>1.7370519754795177</v>
      </c>
      <c r="R3441" s="2">
        <f t="shared" si="1840"/>
        <v>1.7467043499999999</v>
      </c>
      <c r="S3441" s="2">
        <f t="shared" si="1833"/>
        <v>1.66548502</v>
      </c>
      <c r="T3441" s="2">
        <f t="shared" si="1820"/>
        <v>253538.74112764001</v>
      </c>
      <c r="U3441" s="2">
        <f t="shared" si="1821"/>
        <v>9433.1826514200657</v>
      </c>
      <c r="V3441" s="2">
        <f t="shared" si="1822"/>
        <v>103087.2219782116</v>
      </c>
      <c r="W3441" s="2">
        <f t="shared" si="1823"/>
        <v>264751.5793823417</v>
      </c>
      <c r="X3441" s="17">
        <f t="shared" si="1824"/>
        <v>0</v>
      </c>
      <c r="Y3441" s="2">
        <f t="shared" si="1825"/>
        <v>0</v>
      </c>
      <c r="Z3441" s="72">
        <f t="shared" si="1826"/>
        <v>0</v>
      </c>
      <c r="AA3441" s="2">
        <f t="shared" si="1845"/>
        <v>0</v>
      </c>
      <c r="AB3441" s="12">
        <f t="shared" si="1834"/>
        <v>4.6600000000000003E-2</v>
      </c>
      <c r="AC3441" s="17">
        <f t="shared" si="1827"/>
        <v>16</v>
      </c>
      <c r="AD3441" s="17">
        <v>252</v>
      </c>
      <c r="AE3441" s="13">
        <f t="shared" si="1838"/>
        <v>1.0028960469999999</v>
      </c>
      <c r="AF3441" s="2">
        <f t="shared" si="1846"/>
        <v>734.26011061999998</v>
      </c>
      <c r="AG3441" s="2">
        <f t="shared" si="1828"/>
        <v>766.73301720999996</v>
      </c>
      <c r="AH3441" s="3">
        <f t="shared" si="1829"/>
        <v>0</v>
      </c>
      <c r="AI3441" s="4" t="str">
        <f t="shared" si="1839"/>
        <v>A+J=</v>
      </c>
      <c r="AJ3441" s="11">
        <f t="shared" si="1835"/>
        <v>44606</v>
      </c>
      <c r="AQ3441" s="53"/>
      <c r="AR3441" s="53"/>
    </row>
    <row r="3442" spans="1:44" x14ac:dyDescent="0.2">
      <c r="A3442" s="158">
        <f t="shared" si="1830"/>
        <v>44598</v>
      </c>
      <c r="B3442" s="2">
        <f t="shared" si="1814"/>
        <v>265518.31239955168</v>
      </c>
      <c r="C3442" s="2">
        <f t="shared" si="1831"/>
        <v>152231.17475271001</v>
      </c>
      <c r="D3442" s="2">
        <f>SUM(Y3442:Y$3632)</f>
        <v>14174.898559579999</v>
      </c>
      <c r="E3442" s="73">
        <f t="shared" si="1815"/>
        <v>138056.27619313</v>
      </c>
      <c r="F3442" s="88">
        <f t="shared" si="1841"/>
        <v>6075.69</v>
      </c>
      <c r="G3442" s="3">
        <f>IF(AND(N3442=1,N3441&gt;1),VLOOKUP(A3441,[1]Plan1!$BK$81:$BM$259,3),G3441)</f>
        <v>6120.04</v>
      </c>
      <c r="H3442" s="11">
        <f t="shared" si="1842"/>
        <v>44515</v>
      </c>
      <c r="I3442" s="11">
        <f t="shared" si="1843"/>
        <v>44545</v>
      </c>
      <c r="J3442" s="12">
        <f t="shared" si="1816"/>
        <v>7.2995824342585447E-3</v>
      </c>
      <c r="K3442" s="11">
        <f t="shared" si="1832"/>
        <v>44606</v>
      </c>
      <c r="L3442" s="11">
        <f t="shared" si="1817"/>
        <v>44606</v>
      </c>
      <c r="M3442" s="1">
        <f t="shared" si="1836"/>
        <v>21</v>
      </c>
      <c r="N3442" s="1">
        <f t="shared" si="1818"/>
        <v>16</v>
      </c>
      <c r="O3442" s="2">
        <f t="shared" si="1819"/>
        <v>1.0055567599999999</v>
      </c>
      <c r="P3442" s="13">
        <f t="shared" si="1844"/>
        <v>1.0095006900000001</v>
      </c>
      <c r="Q3442" s="13">
        <f t="shared" si="1837"/>
        <v>1.7370519754795177</v>
      </c>
      <c r="R3442" s="2">
        <f t="shared" si="1840"/>
        <v>1.7467043499999999</v>
      </c>
      <c r="S3442" s="2">
        <f t="shared" si="1833"/>
        <v>1.66548502</v>
      </c>
      <c r="T3442" s="2">
        <f t="shared" si="1820"/>
        <v>253538.74112764001</v>
      </c>
      <c r="U3442" s="2">
        <f t="shared" si="1821"/>
        <v>9433.1826514200657</v>
      </c>
      <c r="V3442" s="2">
        <f t="shared" si="1822"/>
        <v>103087.2219782116</v>
      </c>
      <c r="W3442" s="2">
        <f t="shared" si="1823"/>
        <v>264751.5793823417</v>
      </c>
      <c r="X3442" s="17">
        <f t="shared" si="1824"/>
        <v>0</v>
      </c>
      <c r="Y3442" s="2">
        <f t="shared" si="1825"/>
        <v>0</v>
      </c>
      <c r="Z3442" s="72">
        <f t="shared" si="1826"/>
        <v>0</v>
      </c>
      <c r="AA3442" s="2">
        <f t="shared" si="1845"/>
        <v>0</v>
      </c>
      <c r="AB3442" s="12">
        <f t="shared" si="1834"/>
        <v>4.6600000000000003E-2</v>
      </c>
      <c r="AC3442" s="17">
        <f t="shared" si="1827"/>
        <v>16</v>
      </c>
      <c r="AD3442" s="17">
        <v>252</v>
      </c>
      <c r="AE3442" s="13">
        <f t="shared" si="1838"/>
        <v>1.0028960469999999</v>
      </c>
      <c r="AF3442" s="2">
        <f t="shared" si="1846"/>
        <v>734.26011061999998</v>
      </c>
      <c r="AG3442" s="2">
        <f t="shared" si="1828"/>
        <v>766.73301720999996</v>
      </c>
      <c r="AH3442" s="3">
        <f t="shared" si="1829"/>
        <v>0</v>
      </c>
      <c r="AI3442" s="4" t="str">
        <f t="shared" si="1839"/>
        <v>A+J=</v>
      </c>
      <c r="AJ3442" s="11">
        <f t="shared" si="1835"/>
        <v>44606</v>
      </c>
      <c r="AQ3442" s="53"/>
      <c r="AR3442" s="53"/>
    </row>
    <row r="3443" spans="1:44" x14ac:dyDescent="0.2">
      <c r="A3443" s="158">
        <f t="shared" si="1830"/>
        <v>44599</v>
      </c>
      <c r="B3443" s="2">
        <f t="shared" si="1814"/>
        <v>265518.31239955168</v>
      </c>
      <c r="C3443" s="2">
        <f t="shared" si="1831"/>
        <v>152231.17475271001</v>
      </c>
      <c r="D3443" s="2">
        <f>SUM(Y3443:Y$3632)</f>
        <v>14174.898559579999</v>
      </c>
      <c r="E3443" s="73">
        <f t="shared" si="1815"/>
        <v>138056.27619313</v>
      </c>
      <c r="F3443" s="88">
        <f t="shared" si="1841"/>
        <v>6075.69</v>
      </c>
      <c r="G3443" s="3">
        <f>IF(AND(N3443=1,N3442&gt;1),VLOOKUP(A3442,[1]Plan1!$BK$81:$BM$259,3),G3442)</f>
        <v>6120.04</v>
      </c>
      <c r="H3443" s="11">
        <f t="shared" si="1842"/>
        <v>44515</v>
      </c>
      <c r="I3443" s="11">
        <f t="shared" si="1843"/>
        <v>44545</v>
      </c>
      <c r="J3443" s="12">
        <f t="shared" si="1816"/>
        <v>7.2995824342585447E-3</v>
      </c>
      <c r="K3443" s="11">
        <f t="shared" si="1832"/>
        <v>44606</v>
      </c>
      <c r="L3443" s="11">
        <f t="shared" si="1817"/>
        <v>44606</v>
      </c>
      <c r="M3443" s="1">
        <f t="shared" si="1836"/>
        <v>21</v>
      </c>
      <c r="N3443" s="1">
        <f t="shared" si="1818"/>
        <v>16</v>
      </c>
      <c r="O3443" s="2">
        <f t="shared" si="1819"/>
        <v>1.0055567599999999</v>
      </c>
      <c r="P3443" s="13">
        <f t="shared" si="1844"/>
        <v>1.0095006900000001</v>
      </c>
      <c r="Q3443" s="13">
        <f t="shared" si="1837"/>
        <v>1.7370519754795177</v>
      </c>
      <c r="R3443" s="2">
        <f t="shared" si="1840"/>
        <v>1.7467043499999999</v>
      </c>
      <c r="S3443" s="2">
        <f t="shared" si="1833"/>
        <v>1.66548502</v>
      </c>
      <c r="T3443" s="2">
        <f t="shared" si="1820"/>
        <v>253538.74112764001</v>
      </c>
      <c r="U3443" s="2">
        <f t="shared" si="1821"/>
        <v>9433.1826514200657</v>
      </c>
      <c r="V3443" s="2">
        <f t="shared" si="1822"/>
        <v>103087.2219782116</v>
      </c>
      <c r="W3443" s="2">
        <f t="shared" si="1823"/>
        <v>264751.5793823417</v>
      </c>
      <c r="X3443" s="17">
        <f t="shared" si="1824"/>
        <v>0</v>
      </c>
      <c r="Y3443" s="2">
        <f t="shared" si="1825"/>
        <v>0</v>
      </c>
      <c r="Z3443" s="72">
        <f t="shared" si="1826"/>
        <v>0</v>
      </c>
      <c r="AA3443" s="2">
        <f t="shared" si="1845"/>
        <v>0</v>
      </c>
      <c r="AB3443" s="12">
        <f t="shared" si="1834"/>
        <v>4.6600000000000003E-2</v>
      </c>
      <c r="AC3443" s="17">
        <f t="shared" si="1827"/>
        <v>16</v>
      </c>
      <c r="AD3443" s="17">
        <v>252</v>
      </c>
      <c r="AE3443" s="13">
        <f t="shared" si="1838"/>
        <v>1.0028960469999999</v>
      </c>
      <c r="AF3443" s="2">
        <f t="shared" si="1846"/>
        <v>734.26011061999998</v>
      </c>
      <c r="AG3443" s="2">
        <f t="shared" si="1828"/>
        <v>766.73301720999996</v>
      </c>
      <c r="AH3443" s="3">
        <f t="shared" si="1829"/>
        <v>0</v>
      </c>
      <c r="AI3443" s="4" t="str">
        <f t="shared" si="1839"/>
        <v>A+J=</v>
      </c>
      <c r="AJ3443" s="11">
        <f t="shared" si="1835"/>
        <v>44606</v>
      </c>
      <c r="AQ3443" s="53"/>
      <c r="AR3443" s="53"/>
    </row>
    <row r="3444" spans="1:44" x14ac:dyDescent="0.2">
      <c r="A3444" s="158">
        <f t="shared" si="1830"/>
        <v>44600</v>
      </c>
      <c r="B3444" s="2">
        <f t="shared" si="1814"/>
        <v>265650.09483265236</v>
      </c>
      <c r="C3444" s="2">
        <f t="shared" si="1831"/>
        <v>152231.17475271001</v>
      </c>
      <c r="D3444" s="2">
        <f>SUM(Y3444:Y$3632)</f>
        <v>14174.898559579999</v>
      </c>
      <c r="E3444" s="73">
        <f t="shared" si="1815"/>
        <v>138056.27619313</v>
      </c>
      <c r="F3444" s="88">
        <f t="shared" si="1841"/>
        <v>6075.69</v>
      </c>
      <c r="G3444" s="3">
        <f>IF(AND(N3444=1,N3443&gt;1),VLOOKUP(A3443,[1]Plan1!$BK$81:$BM$259,3),G3443)</f>
        <v>6120.04</v>
      </c>
      <c r="H3444" s="11">
        <f t="shared" si="1842"/>
        <v>44515</v>
      </c>
      <c r="I3444" s="11">
        <f t="shared" si="1843"/>
        <v>44545</v>
      </c>
      <c r="J3444" s="12">
        <f t="shared" si="1816"/>
        <v>7.2995824342585447E-3</v>
      </c>
      <c r="K3444" s="11">
        <f t="shared" si="1832"/>
        <v>44606</v>
      </c>
      <c r="L3444" s="11">
        <f t="shared" si="1817"/>
        <v>44606</v>
      </c>
      <c r="M3444" s="1">
        <f t="shared" si="1836"/>
        <v>21</v>
      </c>
      <c r="N3444" s="1">
        <f t="shared" si="1818"/>
        <v>17</v>
      </c>
      <c r="O3444" s="2">
        <f t="shared" si="1819"/>
        <v>1.00590508</v>
      </c>
      <c r="P3444" s="13">
        <f t="shared" si="1844"/>
        <v>1.0095006900000001</v>
      </c>
      <c r="Q3444" s="13">
        <f t="shared" si="1837"/>
        <v>1.7370519754795177</v>
      </c>
      <c r="R3444" s="2">
        <f t="shared" si="1840"/>
        <v>1.7473094</v>
      </c>
      <c r="S3444" s="2">
        <f t="shared" si="1833"/>
        <v>1.66548502</v>
      </c>
      <c r="T3444" s="2">
        <f t="shared" si="1820"/>
        <v>253538.74112764001</v>
      </c>
      <c r="U3444" s="2">
        <f t="shared" si="1821"/>
        <v>9433.1826514200657</v>
      </c>
      <c r="V3444" s="2">
        <f t="shared" si="1822"/>
        <v>103170.75292812227</v>
      </c>
      <c r="W3444" s="2">
        <f t="shared" si="1823"/>
        <v>264835.11033225234</v>
      </c>
      <c r="X3444" s="17">
        <f t="shared" si="1824"/>
        <v>0</v>
      </c>
      <c r="Y3444" s="2">
        <f t="shared" si="1825"/>
        <v>0</v>
      </c>
      <c r="Z3444" s="72">
        <f t="shared" si="1826"/>
        <v>0</v>
      </c>
      <c r="AA3444" s="2">
        <f t="shared" si="1845"/>
        <v>0</v>
      </c>
      <c r="AB3444" s="12">
        <f t="shared" si="1834"/>
        <v>4.6600000000000003E-2</v>
      </c>
      <c r="AC3444" s="17">
        <f t="shared" si="1827"/>
        <v>17</v>
      </c>
      <c r="AD3444" s="17">
        <v>252</v>
      </c>
      <c r="AE3444" s="13">
        <f t="shared" si="1838"/>
        <v>1.003077328</v>
      </c>
      <c r="AF3444" s="2">
        <f t="shared" si="1846"/>
        <v>780.22186714999998</v>
      </c>
      <c r="AG3444" s="2">
        <f t="shared" si="1828"/>
        <v>814.9845004</v>
      </c>
      <c r="AH3444" s="3">
        <f t="shared" si="1829"/>
        <v>0</v>
      </c>
      <c r="AI3444" s="4" t="str">
        <f t="shared" si="1839"/>
        <v>A+J=</v>
      </c>
      <c r="AJ3444" s="11">
        <f t="shared" si="1835"/>
        <v>44606</v>
      </c>
      <c r="AQ3444" s="53"/>
      <c r="AR3444" s="53"/>
    </row>
    <row r="3445" spans="1:44" x14ac:dyDescent="0.2">
      <c r="A3445" s="158">
        <f t="shared" si="1830"/>
        <v>44601</v>
      </c>
      <c r="B3445" s="2">
        <f t="shared" si="1814"/>
        <v>265781.9481496365</v>
      </c>
      <c r="C3445" s="2">
        <f t="shared" si="1831"/>
        <v>152231.17475271001</v>
      </c>
      <c r="D3445" s="2">
        <f>SUM(Y3445:Y$3632)</f>
        <v>14174.898559579999</v>
      </c>
      <c r="E3445" s="73">
        <f t="shared" si="1815"/>
        <v>138056.27619313</v>
      </c>
      <c r="F3445" s="88">
        <f t="shared" si="1841"/>
        <v>6075.69</v>
      </c>
      <c r="G3445" s="3">
        <f>IF(AND(N3445=1,N3444&gt;1),VLOOKUP(A3444,[1]Plan1!$BK$81:$BM$259,3),G3444)</f>
        <v>6120.04</v>
      </c>
      <c r="H3445" s="11">
        <f t="shared" si="1842"/>
        <v>44515</v>
      </c>
      <c r="I3445" s="11">
        <f t="shared" si="1843"/>
        <v>44545</v>
      </c>
      <c r="J3445" s="12">
        <f t="shared" si="1816"/>
        <v>7.2995824342585447E-3</v>
      </c>
      <c r="K3445" s="11">
        <f t="shared" si="1832"/>
        <v>44606</v>
      </c>
      <c r="L3445" s="11">
        <f t="shared" si="1817"/>
        <v>44606</v>
      </c>
      <c r="M3445" s="1">
        <f t="shared" si="1836"/>
        <v>21</v>
      </c>
      <c r="N3445" s="1">
        <f t="shared" si="1818"/>
        <v>18</v>
      </c>
      <c r="O3445" s="2">
        <f t="shared" si="1819"/>
        <v>1.00625353</v>
      </c>
      <c r="P3445" s="13">
        <f t="shared" si="1844"/>
        <v>1.0095006900000001</v>
      </c>
      <c r="Q3445" s="13">
        <f t="shared" si="1837"/>
        <v>1.7370519754795177</v>
      </c>
      <c r="R3445" s="2">
        <f t="shared" si="1840"/>
        <v>1.7479146800000001</v>
      </c>
      <c r="S3445" s="2">
        <f t="shared" si="1833"/>
        <v>1.66548502</v>
      </c>
      <c r="T3445" s="2">
        <f t="shared" si="1820"/>
        <v>253538.74112764001</v>
      </c>
      <c r="U3445" s="2">
        <f t="shared" si="1821"/>
        <v>9433.1826514200657</v>
      </c>
      <c r="V3445" s="2">
        <f t="shared" si="1822"/>
        <v>103254.31563097646</v>
      </c>
      <c r="W3445" s="2">
        <f t="shared" si="1823"/>
        <v>264918.67303510651</v>
      </c>
      <c r="X3445" s="17">
        <f t="shared" si="1824"/>
        <v>0</v>
      </c>
      <c r="Y3445" s="2">
        <f t="shared" si="1825"/>
        <v>0</v>
      </c>
      <c r="Z3445" s="72">
        <f t="shared" si="1826"/>
        <v>0</v>
      </c>
      <c r="AA3445" s="2">
        <f t="shared" si="1845"/>
        <v>0</v>
      </c>
      <c r="AB3445" s="12">
        <f t="shared" si="1834"/>
        <v>4.6600000000000003E-2</v>
      </c>
      <c r="AC3445" s="17">
        <f t="shared" si="1827"/>
        <v>18</v>
      </c>
      <c r="AD3445" s="17">
        <v>252</v>
      </c>
      <c r="AE3445" s="13">
        <f t="shared" si="1838"/>
        <v>1.003258642</v>
      </c>
      <c r="AF3445" s="2">
        <f t="shared" si="1846"/>
        <v>826.19199046000006</v>
      </c>
      <c r="AG3445" s="2">
        <f t="shared" si="1828"/>
        <v>863.27511453</v>
      </c>
      <c r="AH3445" s="3">
        <f t="shared" si="1829"/>
        <v>0</v>
      </c>
      <c r="AI3445" s="4" t="str">
        <f t="shared" si="1839"/>
        <v>A+J=</v>
      </c>
      <c r="AJ3445" s="11">
        <f t="shared" si="1835"/>
        <v>44606</v>
      </c>
      <c r="AQ3445" s="53"/>
      <c r="AR3445" s="53"/>
    </row>
    <row r="3446" spans="1:44" x14ac:dyDescent="0.2">
      <c r="A3446" s="158">
        <f t="shared" si="1830"/>
        <v>44602</v>
      </c>
      <c r="B3446" s="2">
        <f t="shared" si="1814"/>
        <v>265913.86518448038</v>
      </c>
      <c r="C3446" s="2">
        <f t="shared" si="1831"/>
        <v>152231.17475271001</v>
      </c>
      <c r="D3446" s="2">
        <f>SUM(Y3446:Y$3632)</f>
        <v>14174.898559579999</v>
      </c>
      <c r="E3446" s="73">
        <f t="shared" si="1815"/>
        <v>138056.27619313</v>
      </c>
      <c r="F3446" s="88">
        <f t="shared" si="1841"/>
        <v>6075.69</v>
      </c>
      <c r="G3446" s="3">
        <f>IF(AND(N3446=1,N3445&gt;1),VLOOKUP(A3445,[1]Plan1!$BK$81:$BM$259,3),G3445)</f>
        <v>6120.04</v>
      </c>
      <c r="H3446" s="11">
        <f t="shared" si="1842"/>
        <v>44515</v>
      </c>
      <c r="I3446" s="11">
        <f t="shared" si="1843"/>
        <v>44545</v>
      </c>
      <c r="J3446" s="12">
        <f t="shared" si="1816"/>
        <v>7.2995824342585447E-3</v>
      </c>
      <c r="K3446" s="11">
        <f t="shared" si="1832"/>
        <v>44606</v>
      </c>
      <c r="L3446" s="11">
        <f t="shared" si="1817"/>
        <v>44606</v>
      </c>
      <c r="M3446" s="1">
        <f t="shared" si="1836"/>
        <v>21</v>
      </c>
      <c r="N3446" s="1">
        <f t="shared" si="1818"/>
        <v>19</v>
      </c>
      <c r="O3446" s="2">
        <f t="shared" si="1819"/>
        <v>1.0066020899999999</v>
      </c>
      <c r="P3446" s="13">
        <f t="shared" si="1844"/>
        <v>1.0095006900000001</v>
      </c>
      <c r="Q3446" s="13">
        <f t="shared" si="1837"/>
        <v>1.7370519754795177</v>
      </c>
      <c r="R3446" s="2">
        <f t="shared" si="1840"/>
        <v>1.7485201399999999</v>
      </c>
      <c r="S3446" s="2">
        <f t="shared" si="1833"/>
        <v>1.66548502</v>
      </c>
      <c r="T3446" s="2">
        <f t="shared" si="1820"/>
        <v>253538.74112764001</v>
      </c>
      <c r="U3446" s="2">
        <f t="shared" si="1821"/>
        <v>9433.1826514200657</v>
      </c>
      <c r="V3446" s="2">
        <f t="shared" si="1822"/>
        <v>103337.90318396033</v>
      </c>
      <c r="W3446" s="2">
        <f t="shared" si="1823"/>
        <v>265002.2605880904</v>
      </c>
      <c r="X3446" s="17">
        <f t="shared" si="1824"/>
        <v>0</v>
      </c>
      <c r="Y3446" s="2">
        <f t="shared" si="1825"/>
        <v>0</v>
      </c>
      <c r="Z3446" s="72">
        <f t="shared" si="1826"/>
        <v>0</v>
      </c>
      <c r="AA3446" s="2">
        <f t="shared" si="1845"/>
        <v>0</v>
      </c>
      <c r="AB3446" s="12">
        <f t="shared" si="1834"/>
        <v>4.6600000000000003E-2</v>
      </c>
      <c r="AC3446" s="17">
        <f t="shared" si="1827"/>
        <v>19</v>
      </c>
      <c r="AD3446" s="17">
        <v>252</v>
      </c>
      <c r="AE3446" s="13">
        <f t="shared" si="1838"/>
        <v>1.003439988</v>
      </c>
      <c r="AF3446" s="2">
        <f t="shared" si="1846"/>
        <v>872.17022700999996</v>
      </c>
      <c r="AG3446" s="2">
        <f t="shared" si="1828"/>
        <v>911.60459638999998</v>
      </c>
      <c r="AH3446" s="3">
        <f t="shared" si="1829"/>
        <v>0</v>
      </c>
      <c r="AI3446" s="4" t="str">
        <f t="shared" si="1839"/>
        <v>A+J=</v>
      </c>
      <c r="AJ3446" s="11">
        <f t="shared" si="1835"/>
        <v>44606</v>
      </c>
      <c r="AQ3446" s="53"/>
      <c r="AR3446" s="53"/>
    </row>
    <row r="3447" spans="1:44" x14ac:dyDescent="0.2">
      <c r="A3447" s="158">
        <f t="shared" si="1830"/>
        <v>44603</v>
      </c>
      <c r="B3447" s="2">
        <f t="shared" si="1814"/>
        <v>266045.85203115502</v>
      </c>
      <c r="C3447" s="2">
        <f t="shared" si="1831"/>
        <v>152231.17475271001</v>
      </c>
      <c r="D3447" s="2">
        <f>SUM(Y3447:Y$3632)</f>
        <v>14174.898559579999</v>
      </c>
      <c r="E3447" s="73">
        <f t="shared" si="1815"/>
        <v>138056.27619313</v>
      </c>
      <c r="F3447" s="88">
        <f t="shared" si="1841"/>
        <v>6075.69</v>
      </c>
      <c r="G3447" s="3">
        <f>IF(AND(N3447=1,N3446&gt;1),VLOOKUP(A3446,[1]Plan1!$BK$81:$BM$259,3),G3446)</f>
        <v>6120.04</v>
      </c>
      <c r="H3447" s="11">
        <f t="shared" si="1842"/>
        <v>44515</v>
      </c>
      <c r="I3447" s="11">
        <f t="shared" si="1843"/>
        <v>44545</v>
      </c>
      <c r="J3447" s="12">
        <f t="shared" si="1816"/>
        <v>7.2995824342585447E-3</v>
      </c>
      <c r="K3447" s="11">
        <f t="shared" si="1832"/>
        <v>44606</v>
      </c>
      <c r="L3447" s="11">
        <f t="shared" si="1817"/>
        <v>44606</v>
      </c>
      <c r="M3447" s="1">
        <f t="shared" si="1836"/>
        <v>21</v>
      </c>
      <c r="N3447" s="1">
        <f t="shared" si="1818"/>
        <v>20</v>
      </c>
      <c r="O3447" s="2">
        <f t="shared" si="1819"/>
        <v>1.00695077</v>
      </c>
      <c r="P3447" s="13">
        <f t="shared" si="1844"/>
        <v>1.0095006900000001</v>
      </c>
      <c r="Q3447" s="13">
        <f t="shared" si="1837"/>
        <v>1.7370519754795177</v>
      </c>
      <c r="R3447" s="2">
        <f t="shared" si="1840"/>
        <v>1.7491258199999999</v>
      </c>
      <c r="S3447" s="2">
        <f t="shared" si="1833"/>
        <v>1.66548502</v>
      </c>
      <c r="T3447" s="2">
        <f t="shared" si="1820"/>
        <v>253538.74112764001</v>
      </c>
      <c r="U3447" s="2">
        <f t="shared" si="1821"/>
        <v>9433.1826514200657</v>
      </c>
      <c r="V3447" s="2">
        <f t="shared" si="1822"/>
        <v>103421.52110932498</v>
      </c>
      <c r="W3447" s="2">
        <f t="shared" si="1823"/>
        <v>265085.87851345504</v>
      </c>
      <c r="X3447" s="17">
        <f t="shared" si="1824"/>
        <v>0</v>
      </c>
      <c r="Y3447" s="2">
        <f t="shared" si="1825"/>
        <v>0</v>
      </c>
      <c r="Z3447" s="72">
        <f t="shared" si="1826"/>
        <v>0</v>
      </c>
      <c r="AA3447" s="2">
        <f t="shared" si="1845"/>
        <v>0</v>
      </c>
      <c r="AB3447" s="12">
        <f t="shared" si="1834"/>
        <v>4.6600000000000003E-2</v>
      </c>
      <c r="AC3447" s="17">
        <f t="shared" si="1827"/>
        <v>20</v>
      </c>
      <c r="AD3447" s="17">
        <v>252</v>
      </c>
      <c r="AE3447" s="13">
        <f t="shared" si="1838"/>
        <v>1.0036213679999999</v>
      </c>
      <c r="AF3447" s="2">
        <f t="shared" si="1846"/>
        <v>918.15708386999995</v>
      </c>
      <c r="AG3447" s="2">
        <f t="shared" si="1828"/>
        <v>959.9735177</v>
      </c>
      <c r="AH3447" s="3">
        <f t="shared" si="1829"/>
        <v>0</v>
      </c>
      <c r="AI3447" s="4" t="str">
        <f t="shared" si="1839"/>
        <v>A+J=</v>
      </c>
      <c r="AJ3447" s="11">
        <f t="shared" si="1835"/>
        <v>44606</v>
      </c>
      <c r="AQ3447" s="53"/>
      <c r="AR3447" s="53"/>
    </row>
    <row r="3448" spans="1:44" x14ac:dyDescent="0.2">
      <c r="A3448" s="158">
        <f t="shared" si="1830"/>
        <v>44604</v>
      </c>
      <c r="B3448" s="2">
        <f t="shared" si="1814"/>
        <v>266177.90818436048</v>
      </c>
      <c r="C3448" s="2">
        <f t="shared" si="1831"/>
        <v>152231.17475271001</v>
      </c>
      <c r="D3448" s="2">
        <f>SUM(Y3448:Y$3632)</f>
        <v>14174.898559579999</v>
      </c>
      <c r="E3448" s="73">
        <f t="shared" si="1815"/>
        <v>138056.27619313</v>
      </c>
      <c r="F3448" s="88">
        <f t="shared" si="1841"/>
        <v>6075.69</v>
      </c>
      <c r="G3448" s="3">
        <f>IF(AND(N3448=1,N3447&gt;1),VLOOKUP(A3447,[1]Plan1!$BK$81:$BM$259,3),G3447)</f>
        <v>6120.04</v>
      </c>
      <c r="H3448" s="11">
        <f t="shared" si="1842"/>
        <v>44515</v>
      </c>
      <c r="I3448" s="11">
        <f t="shared" si="1843"/>
        <v>44545</v>
      </c>
      <c r="J3448" s="12">
        <f t="shared" si="1816"/>
        <v>7.2995824342585447E-3</v>
      </c>
      <c r="K3448" s="11">
        <f t="shared" si="1832"/>
        <v>44606</v>
      </c>
      <c r="L3448" s="11">
        <f t="shared" si="1817"/>
        <v>44606</v>
      </c>
      <c r="M3448" s="1">
        <f t="shared" si="1836"/>
        <v>21</v>
      </c>
      <c r="N3448" s="1">
        <f t="shared" si="1818"/>
        <v>21</v>
      </c>
      <c r="O3448" s="2">
        <f t="shared" si="1819"/>
        <v>1.00729958</v>
      </c>
      <c r="P3448" s="13">
        <f t="shared" si="1844"/>
        <v>1.0095006900000001</v>
      </c>
      <c r="Q3448" s="13">
        <f t="shared" si="1837"/>
        <v>1.7370519754795177</v>
      </c>
      <c r="R3448" s="2">
        <f t="shared" si="1840"/>
        <v>1.74973172</v>
      </c>
      <c r="S3448" s="2">
        <f t="shared" si="1833"/>
        <v>1.66548502</v>
      </c>
      <c r="T3448" s="2">
        <f t="shared" si="1820"/>
        <v>253538.74112764001</v>
      </c>
      <c r="U3448" s="2">
        <f t="shared" si="1821"/>
        <v>9433.1826514200657</v>
      </c>
      <c r="V3448" s="2">
        <f t="shared" si="1822"/>
        <v>103505.16940707041</v>
      </c>
      <c r="W3448" s="2">
        <f t="shared" si="1823"/>
        <v>265169.52681120049</v>
      </c>
      <c r="X3448" s="17">
        <f t="shared" si="1824"/>
        <v>0</v>
      </c>
      <c r="Y3448" s="2">
        <f t="shared" si="1825"/>
        <v>0</v>
      </c>
      <c r="Z3448" s="72">
        <f t="shared" si="1826"/>
        <v>0</v>
      </c>
      <c r="AA3448" s="2">
        <f t="shared" si="1845"/>
        <v>0</v>
      </c>
      <c r="AB3448" s="12">
        <f t="shared" si="1834"/>
        <v>4.6600000000000003E-2</v>
      </c>
      <c r="AC3448" s="17">
        <f t="shared" si="1827"/>
        <v>21</v>
      </c>
      <c r="AD3448" s="17">
        <v>252</v>
      </c>
      <c r="AE3448" s="13">
        <f t="shared" si="1838"/>
        <v>1.00380278</v>
      </c>
      <c r="AF3448" s="2">
        <f t="shared" si="1846"/>
        <v>964.15205398000001</v>
      </c>
      <c r="AG3448" s="2">
        <f t="shared" si="1828"/>
        <v>1008.38137316</v>
      </c>
      <c r="AH3448" s="3">
        <f t="shared" si="1829"/>
        <v>0</v>
      </c>
      <c r="AI3448" s="4" t="str">
        <f t="shared" si="1839"/>
        <v>A+J=</v>
      </c>
      <c r="AJ3448" s="11">
        <f t="shared" si="1835"/>
        <v>44606</v>
      </c>
      <c r="AQ3448" s="53"/>
      <c r="AR3448" s="53"/>
    </row>
    <row r="3449" spans="1:44" x14ac:dyDescent="0.2">
      <c r="A3449" s="158">
        <f t="shared" si="1830"/>
        <v>44605</v>
      </c>
      <c r="B3449" s="2">
        <f t="shared" si="1814"/>
        <v>266177.90818436048</v>
      </c>
      <c r="C3449" s="2">
        <f t="shared" si="1831"/>
        <v>152231.17475271001</v>
      </c>
      <c r="D3449" s="2">
        <f>SUM(Y3449:Y$3632)</f>
        <v>14174.898559579999</v>
      </c>
      <c r="E3449" s="73">
        <f t="shared" si="1815"/>
        <v>138056.27619313</v>
      </c>
      <c r="F3449" s="88">
        <f t="shared" si="1841"/>
        <v>6075.69</v>
      </c>
      <c r="G3449" s="3">
        <f>IF(AND(N3449=1,N3448&gt;1),VLOOKUP(A3448,[1]Plan1!$BK$81:$BM$259,3),G3448)</f>
        <v>6120.04</v>
      </c>
      <c r="H3449" s="11">
        <f t="shared" si="1842"/>
        <v>44515</v>
      </c>
      <c r="I3449" s="11">
        <f t="shared" si="1843"/>
        <v>44545</v>
      </c>
      <c r="J3449" s="12">
        <f t="shared" si="1816"/>
        <v>7.2995824342585447E-3</v>
      </c>
      <c r="K3449" s="11">
        <f t="shared" si="1832"/>
        <v>44606</v>
      </c>
      <c r="L3449" s="11">
        <f t="shared" si="1817"/>
        <v>44606</v>
      </c>
      <c r="M3449" s="1">
        <f t="shared" si="1836"/>
        <v>21</v>
      </c>
      <c r="N3449" s="1">
        <f t="shared" si="1818"/>
        <v>21</v>
      </c>
      <c r="O3449" s="2">
        <f t="shared" si="1819"/>
        <v>1.00729958</v>
      </c>
      <c r="P3449" s="13">
        <f t="shared" si="1844"/>
        <v>1.0095006900000001</v>
      </c>
      <c r="Q3449" s="13">
        <f t="shared" si="1837"/>
        <v>1.7370519754795177</v>
      </c>
      <c r="R3449" s="2">
        <f t="shared" si="1840"/>
        <v>1.74973172</v>
      </c>
      <c r="S3449" s="2">
        <f t="shared" si="1833"/>
        <v>1.66548502</v>
      </c>
      <c r="T3449" s="2">
        <f t="shared" si="1820"/>
        <v>253538.74112764001</v>
      </c>
      <c r="U3449" s="2">
        <f t="shared" si="1821"/>
        <v>9433.1826514200657</v>
      </c>
      <c r="V3449" s="2">
        <f t="shared" si="1822"/>
        <v>103505.16940707041</v>
      </c>
      <c r="W3449" s="2">
        <f t="shared" si="1823"/>
        <v>265169.52681120049</v>
      </c>
      <c r="X3449" s="17">
        <f t="shared" si="1824"/>
        <v>0</v>
      </c>
      <c r="Y3449" s="2">
        <f t="shared" si="1825"/>
        <v>0</v>
      </c>
      <c r="Z3449" s="72">
        <f t="shared" si="1826"/>
        <v>0</v>
      </c>
      <c r="AA3449" s="2">
        <f t="shared" si="1845"/>
        <v>0</v>
      </c>
      <c r="AB3449" s="12">
        <f t="shared" si="1834"/>
        <v>4.6600000000000003E-2</v>
      </c>
      <c r="AC3449" s="17">
        <f t="shared" si="1827"/>
        <v>21</v>
      </c>
      <c r="AD3449" s="17">
        <v>252</v>
      </c>
      <c r="AE3449" s="13">
        <f t="shared" si="1838"/>
        <v>1.00380278</v>
      </c>
      <c r="AF3449" s="2">
        <f t="shared" si="1846"/>
        <v>964.15205398000001</v>
      </c>
      <c r="AG3449" s="2">
        <f t="shared" si="1828"/>
        <v>1008.38137316</v>
      </c>
      <c r="AH3449" s="3">
        <f t="shared" si="1829"/>
        <v>0</v>
      </c>
      <c r="AI3449" s="4" t="str">
        <f t="shared" si="1839"/>
        <v>A+J=</v>
      </c>
      <c r="AJ3449" s="11">
        <f t="shared" si="1835"/>
        <v>44606</v>
      </c>
      <c r="AQ3449" s="53"/>
      <c r="AR3449" s="53"/>
    </row>
    <row r="3450" spans="1:44" x14ac:dyDescent="0.2">
      <c r="A3450" s="158">
        <f t="shared" si="1830"/>
        <v>44606</v>
      </c>
      <c r="B3450" s="2">
        <f t="shared" si="1814"/>
        <v>266177.90818436048</v>
      </c>
      <c r="C3450" s="2">
        <f t="shared" si="1831"/>
        <v>152231.17475271001</v>
      </c>
      <c r="D3450" s="2">
        <f>SUM(Y3450:Y$3632)</f>
        <v>14174.898559579999</v>
      </c>
      <c r="E3450" s="73">
        <f t="shared" si="1815"/>
        <v>138056.27619313</v>
      </c>
      <c r="F3450" s="88">
        <f t="shared" si="1841"/>
        <v>6075.69</v>
      </c>
      <c r="G3450" s="3">
        <f>IF(AND(N3450=1,N3449&gt;1),VLOOKUP(A3449,[1]Plan1!$BK$81:$BM$259,3),G3449)</f>
        <v>6120.04</v>
      </c>
      <c r="H3450" s="11">
        <f t="shared" si="1842"/>
        <v>44515</v>
      </c>
      <c r="I3450" s="11">
        <f t="shared" si="1843"/>
        <v>44545</v>
      </c>
      <c r="J3450" s="12">
        <f t="shared" si="1816"/>
        <v>7.2995824342585447E-3</v>
      </c>
      <c r="K3450" s="11">
        <f t="shared" si="1832"/>
        <v>44634</v>
      </c>
      <c r="L3450" s="11">
        <f t="shared" si="1817"/>
        <v>44606</v>
      </c>
      <c r="M3450" s="1">
        <f t="shared" si="1836"/>
        <v>21</v>
      </c>
      <c r="N3450" s="1">
        <f t="shared" si="1818"/>
        <v>21</v>
      </c>
      <c r="O3450" s="2">
        <f t="shared" si="1819"/>
        <v>1.00729958</v>
      </c>
      <c r="P3450" s="13">
        <f t="shared" si="1844"/>
        <v>1.0095006900000001</v>
      </c>
      <c r="Q3450" s="13">
        <f t="shared" si="1837"/>
        <v>1.7370519754795177</v>
      </c>
      <c r="R3450" s="2">
        <f t="shared" si="1840"/>
        <v>1.74973172</v>
      </c>
      <c r="S3450" s="2">
        <f t="shared" si="1833"/>
        <v>1.66548502</v>
      </c>
      <c r="T3450" s="2">
        <f t="shared" si="1820"/>
        <v>253538.74112764001</v>
      </c>
      <c r="U3450" s="2">
        <f t="shared" si="1821"/>
        <v>9433.1826514200657</v>
      </c>
      <c r="V3450" s="2">
        <f t="shared" si="1822"/>
        <v>103505.16940707041</v>
      </c>
      <c r="W3450" s="2">
        <f t="shared" si="1823"/>
        <v>265169.52681120049</v>
      </c>
      <c r="X3450" s="17">
        <f t="shared" si="1824"/>
        <v>113</v>
      </c>
      <c r="Y3450" s="2">
        <f t="shared" si="1825"/>
        <v>1997.7449293899999</v>
      </c>
      <c r="Z3450" s="72">
        <f t="shared" si="1826"/>
        <v>1.31231E-2</v>
      </c>
      <c r="AA3450" s="2">
        <f t="shared" si="1845"/>
        <v>3327.2142536900001</v>
      </c>
      <c r="AB3450" s="12">
        <f t="shared" si="1834"/>
        <v>4.6600000000000003E-2</v>
      </c>
      <c r="AC3450" s="17">
        <f t="shared" si="1827"/>
        <v>21</v>
      </c>
      <c r="AD3450" s="17">
        <v>252</v>
      </c>
      <c r="AE3450" s="13">
        <f t="shared" si="1838"/>
        <v>1.00380278</v>
      </c>
      <c r="AF3450" s="2">
        <f t="shared" si="1846"/>
        <v>964.15205398000001</v>
      </c>
      <c r="AG3450" s="2">
        <f t="shared" si="1828"/>
        <v>1008.38137316</v>
      </c>
      <c r="AH3450" s="3">
        <f t="shared" si="1829"/>
        <v>4291.3663076700004</v>
      </c>
      <c r="AI3450" s="4" t="str">
        <f t="shared" si="1839"/>
        <v>A+J=</v>
      </c>
      <c r="AJ3450" s="11">
        <f t="shared" si="1835"/>
        <v>44606</v>
      </c>
      <c r="AQ3450" s="53"/>
      <c r="AR3450" s="53"/>
    </row>
    <row r="3451" spans="1:44" x14ac:dyDescent="0.2">
      <c r="A3451" s="158">
        <f t="shared" si="1830"/>
        <v>44607</v>
      </c>
      <c r="B3451" s="2">
        <f t="shared" si="1814"/>
        <v>261961.94336359799</v>
      </c>
      <c r="C3451" s="2">
        <f t="shared" si="1831"/>
        <v>150233.42982332001</v>
      </c>
      <c r="D3451" s="2">
        <f>SUM(Y3451:Y$3632)</f>
        <v>12177.15363019</v>
      </c>
      <c r="E3451" s="73">
        <f t="shared" si="1815"/>
        <v>138056.27619313</v>
      </c>
      <c r="F3451" s="88">
        <f t="shared" si="1841"/>
        <v>6120.04</v>
      </c>
      <c r="G3451" s="3">
        <f>IF(AND(N3451=1,N3450&gt;1),VLOOKUP(A3450,[1]Plan1!$BK$81:$BM$259,3),G3450)</f>
        <v>6153.09</v>
      </c>
      <c r="H3451" s="11">
        <f t="shared" si="1842"/>
        <v>44545</v>
      </c>
      <c r="I3451" s="11">
        <f t="shared" si="1843"/>
        <v>44576</v>
      </c>
      <c r="J3451" s="12">
        <f t="shared" si="1816"/>
        <v>5.4002915013626751E-3</v>
      </c>
      <c r="K3451" s="11">
        <f t="shared" si="1832"/>
        <v>44634</v>
      </c>
      <c r="L3451" s="11">
        <f t="shared" si="1817"/>
        <v>44634</v>
      </c>
      <c r="M3451" s="1">
        <f t="shared" si="1836"/>
        <v>18</v>
      </c>
      <c r="N3451" s="1">
        <f t="shared" si="1818"/>
        <v>1</v>
      </c>
      <c r="O3451" s="2">
        <f t="shared" si="1819"/>
        <v>1.0002992500000001</v>
      </c>
      <c r="P3451" s="13">
        <f t="shared" si="1844"/>
        <v>1.00729958</v>
      </c>
      <c r="Q3451" s="13">
        <f t="shared" si="1837"/>
        <v>1.7497317253386884</v>
      </c>
      <c r="R3451" s="2">
        <f t="shared" si="1840"/>
        <v>1.7502553300000001</v>
      </c>
      <c r="S3451" s="2">
        <f t="shared" si="1833"/>
        <v>1.66548502</v>
      </c>
      <c r="T3451" s="2">
        <f t="shared" si="1820"/>
        <v>250211.52687396001</v>
      </c>
      <c r="U3451" s="2">
        <f t="shared" si="1821"/>
        <v>8103.7133271300645</v>
      </c>
      <c r="V3451" s="2">
        <f t="shared" si="1822"/>
        <v>103577.45705384792</v>
      </c>
      <c r="W3451" s="2">
        <f t="shared" si="1823"/>
        <v>261914.60020429798</v>
      </c>
      <c r="X3451" s="17">
        <f t="shared" si="1824"/>
        <v>0</v>
      </c>
      <c r="Y3451" s="2">
        <f t="shared" si="1825"/>
        <v>0</v>
      </c>
      <c r="Z3451" s="72">
        <f t="shared" si="1826"/>
        <v>0</v>
      </c>
      <c r="AA3451" s="2">
        <f t="shared" si="1845"/>
        <v>0</v>
      </c>
      <c r="AB3451" s="12">
        <f t="shared" si="1834"/>
        <v>4.6600000000000003E-2</v>
      </c>
      <c r="AC3451" s="17">
        <f t="shared" si="1827"/>
        <v>1</v>
      </c>
      <c r="AD3451" s="17">
        <v>252</v>
      </c>
      <c r="AE3451" s="13">
        <f t="shared" si="1838"/>
        <v>1.0001807579999999</v>
      </c>
      <c r="AF3451" s="2">
        <f t="shared" si="1846"/>
        <v>45.227735170000003</v>
      </c>
      <c r="AG3451" s="2">
        <f t="shared" si="1828"/>
        <v>47.343159300000003</v>
      </c>
      <c r="AH3451" s="3">
        <f t="shared" si="1829"/>
        <v>0</v>
      </c>
      <c r="AI3451" s="4" t="str">
        <f t="shared" si="1839"/>
        <v>A+J=</v>
      </c>
      <c r="AJ3451" s="11">
        <f t="shared" si="1835"/>
        <v>44634</v>
      </c>
      <c r="AQ3451" s="53"/>
      <c r="AR3451" s="53"/>
    </row>
    <row r="3452" spans="1:44" x14ac:dyDescent="0.2">
      <c r="A3452" s="158">
        <f t="shared" si="1830"/>
        <v>44608</v>
      </c>
      <c r="B3452" s="2">
        <f t="shared" si="1814"/>
        <v>262081.62940232689</v>
      </c>
      <c r="C3452" s="2">
        <f t="shared" si="1831"/>
        <v>150233.42982332001</v>
      </c>
      <c r="D3452" s="2">
        <f>SUM(Y3452:Y$3632)</f>
        <v>12177.15363019</v>
      </c>
      <c r="E3452" s="73">
        <f t="shared" si="1815"/>
        <v>138056.27619313</v>
      </c>
      <c r="F3452" s="88">
        <f t="shared" si="1841"/>
        <v>6120.04</v>
      </c>
      <c r="G3452" s="3">
        <f>IF(AND(N3452=1,N3451&gt;1),VLOOKUP(A3451,[1]Plan1!$BK$81:$BM$259,3),G3451)</f>
        <v>6153.09</v>
      </c>
      <c r="H3452" s="11">
        <f t="shared" si="1842"/>
        <v>44545</v>
      </c>
      <c r="I3452" s="11">
        <f t="shared" si="1843"/>
        <v>44576</v>
      </c>
      <c r="J3452" s="12">
        <f t="shared" si="1816"/>
        <v>5.4002915013626751E-3</v>
      </c>
      <c r="K3452" s="11">
        <f t="shared" si="1832"/>
        <v>44634</v>
      </c>
      <c r="L3452" s="11">
        <f t="shared" si="1817"/>
        <v>44634</v>
      </c>
      <c r="M3452" s="1">
        <f t="shared" si="1836"/>
        <v>18</v>
      </c>
      <c r="N3452" s="1">
        <f t="shared" si="1818"/>
        <v>2</v>
      </c>
      <c r="O3452" s="2">
        <f t="shared" si="1819"/>
        <v>1.0005985900000001</v>
      </c>
      <c r="P3452" s="13">
        <f t="shared" si="1844"/>
        <v>1.00729958</v>
      </c>
      <c r="Q3452" s="13">
        <f t="shared" si="1837"/>
        <v>1.7497317253386884</v>
      </c>
      <c r="R3452" s="2">
        <f t="shared" si="1840"/>
        <v>1.75077909</v>
      </c>
      <c r="S3452" s="2">
        <f t="shared" si="1833"/>
        <v>1.66548502</v>
      </c>
      <c r="T3452" s="2">
        <f t="shared" si="1820"/>
        <v>250211.52687396001</v>
      </c>
      <c r="U3452" s="2">
        <f t="shared" si="1821"/>
        <v>8103.7133271300645</v>
      </c>
      <c r="V3452" s="2">
        <f t="shared" si="1822"/>
        <v>103649.76540906681</v>
      </c>
      <c r="W3452" s="2">
        <f t="shared" si="1823"/>
        <v>261986.90855951689</v>
      </c>
      <c r="X3452" s="17">
        <f t="shared" si="1824"/>
        <v>0</v>
      </c>
      <c r="Y3452" s="2">
        <f t="shared" si="1825"/>
        <v>0</v>
      </c>
      <c r="Z3452" s="72">
        <f t="shared" si="1826"/>
        <v>0</v>
      </c>
      <c r="AA3452" s="2">
        <f t="shared" si="1845"/>
        <v>0</v>
      </c>
      <c r="AB3452" s="12">
        <f t="shared" si="1834"/>
        <v>4.6600000000000003E-2</v>
      </c>
      <c r="AC3452" s="17">
        <f t="shared" si="1827"/>
        <v>2</v>
      </c>
      <c r="AD3452" s="17">
        <v>252</v>
      </c>
      <c r="AE3452" s="13">
        <f t="shared" si="1838"/>
        <v>1.0003615480000001</v>
      </c>
      <c r="AF3452" s="2">
        <f t="shared" si="1846"/>
        <v>90.463477109999999</v>
      </c>
      <c r="AG3452" s="2">
        <f t="shared" si="1828"/>
        <v>94.720842809999994</v>
      </c>
      <c r="AH3452" s="3">
        <f t="shared" si="1829"/>
        <v>0</v>
      </c>
      <c r="AI3452" s="4" t="str">
        <f t="shared" si="1839"/>
        <v>A+J=</v>
      </c>
      <c r="AJ3452" s="11">
        <f t="shared" si="1835"/>
        <v>44634</v>
      </c>
      <c r="AQ3452" s="53"/>
      <c r="AR3452" s="53"/>
    </row>
    <row r="3453" spans="1:44" x14ac:dyDescent="0.2">
      <c r="A3453" s="158">
        <f t="shared" si="1830"/>
        <v>44609</v>
      </c>
      <c r="B3453" s="2">
        <f t="shared" si="1814"/>
        <v>262201.37509787554</v>
      </c>
      <c r="C3453" s="2">
        <f t="shared" si="1831"/>
        <v>150233.42982332001</v>
      </c>
      <c r="D3453" s="2">
        <f>SUM(Y3453:Y$3632)</f>
        <v>12177.15363019</v>
      </c>
      <c r="E3453" s="73">
        <f t="shared" si="1815"/>
        <v>138056.27619313</v>
      </c>
      <c r="F3453" s="88">
        <f t="shared" si="1841"/>
        <v>6120.04</v>
      </c>
      <c r="G3453" s="3">
        <f>IF(AND(N3453=1,N3452&gt;1),VLOOKUP(A3452,[1]Plan1!$BK$81:$BM$259,3),G3452)</f>
        <v>6153.09</v>
      </c>
      <c r="H3453" s="11">
        <f t="shared" si="1842"/>
        <v>44545</v>
      </c>
      <c r="I3453" s="11">
        <f t="shared" si="1843"/>
        <v>44576</v>
      </c>
      <c r="J3453" s="12">
        <f t="shared" si="1816"/>
        <v>5.4002915013626751E-3</v>
      </c>
      <c r="K3453" s="11">
        <f t="shared" si="1832"/>
        <v>44634</v>
      </c>
      <c r="L3453" s="11">
        <f t="shared" si="1817"/>
        <v>44634</v>
      </c>
      <c r="M3453" s="1">
        <f t="shared" si="1836"/>
        <v>18</v>
      </c>
      <c r="N3453" s="1">
        <f t="shared" si="1818"/>
        <v>3</v>
      </c>
      <c r="O3453" s="2">
        <f t="shared" si="1819"/>
        <v>1.0008980300000001</v>
      </c>
      <c r="P3453" s="13">
        <f t="shared" si="1844"/>
        <v>1.00729958</v>
      </c>
      <c r="Q3453" s="13">
        <f t="shared" si="1837"/>
        <v>1.7497317253386884</v>
      </c>
      <c r="R3453" s="2">
        <f t="shared" si="1840"/>
        <v>1.7513030300000001</v>
      </c>
      <c r="S3453" s="2">
        <f t="shared" si="1833"/>
        <v>1.66548502</v>
      </c>
      <c r="T3453" s="2">
        <f t="shared" si="1820"/>
        <v>250211.52687396001</v>
      </c>
      <c r="U3453" s="2">
        <f t="shared" si="1821"/>
        <v>8103.7133271300645</v>
      </c>
      <c r="V3453" s="2">
        <f t="shared" si="1822"/>
        <v>103722.09861441544</v>
      </c>
      <c r="W3453" s="2">
        <f t="shared" si="1823"/>
        <v>262059.24176486552</v>
      </c>
      <c r="X3453" s="17">
        <f t="shared" si="1824"/>
        <v>0</v>
      </c>
      <c r="Y3453" s="2">
        <f t="shared" si="1825"/>
        <v>0</v>
      </c>
      <c r="Z3453" s="72">
        <f t="shared" si="1826"/>
        <v>0</v>
      </c>
      <c r="AA3453" s="2">
        <f t="shared" si="1845"/>
        <v>0</v>
      </c>
      <c r="AB3453" s="12">
        <f t="shared" si="1834"/>
        <v>4.6600000000000003E-2</v>
      </c>
      <c r="AC3453" s="17">
        <f t="shared" si="1827"/>
        <v>3</v>
      </c>
      <c r="AD3453" s="17">
        <v>252</v>
      </c>
      <c r="AE3453" s="13">
        <f t="shared" si="1838"/>
        <v>1.0005423710000001</v>
      </c>
      <c r="AF3453" s="2">
        <f t="shared" si="1846"/>
        <v>135.70747603999999</v>
      </c>
      <c r="AG3453" s="2">
        <f t="shared" si="1828"/>
        <v>142.13333301</v>
      </c>
      <c r="AH3453" s="3">
        <f t="shared" si="1829"/>
        <v>0</v>
      </c>
      <c r="AI3453" s="4" t="str">
        <f t="shared" si="1839"/>
        <v>A+J=</v>
      </c>
      <c r="AJ3453" s="11">
        <f t="shared" si="1835"/>
        <v>44634</v>
      </c>
      <c r="AQ3453" s="53"/>
      <c r="AR3453" s="53"/>
    </row>
    <row r="3454" spans="1:44" x14ac:dyDescent="0.2">
      <c r="A3454" s="158">
        <f t="shared" si="1830"/>
        <v>44610</v>
      </c>
      <c r="B3454" s="2">
        <f t="shared" si="1814"/>
        <v>262321.1749446328</v>
      </c>
      <c r="C3454" s="2">
        <f t="shared" si="1831"/>
        <v>150233.42982332001</v>
      </c>
      <c r="D3454" s="2">
        <f>SUM(Y3454:Y$3632)</f>
        <v>12177.15363019</v>
      </c>
      <c r="E3454" s="73">
        <f t="shared" si="1815"/>
        <v>138056.27619313</v>
      </c>
      <c r="F3454" s="88">
        <f t="shared" si="1841"/>
        <v>6120.04</v>
      </c>
      <c r="G3454" s="3">
        <f>IF(AND(N3454=1,N3453&gt;1),VLOOKUP(A3453,[1]Plan1!$BK$81:$BM$259,3),G3453)</f>
        <v>6153.09</v>
      </c>
      <c r="H3454" s="11">
        <f t="shared" si="1842"/>
        <v>44545</v>
      </c>
      <c r="I3454" s="11">
        <f t="shared" si="1843"/>
        <v>44576</v>
      </c>
      <c r="J3454" s="12">
        <f t="shared" si="1816"/>
        <v>5.4002915013626751E-3</v>
      </c>
      <c r="K3454" s="11">
        <f t="shared" si="1832"/>
        <v>44634</v>
      </c>
      <c r="L3454" s="11">
        <f t="shared" si="1817"/>
        <v>44634</v>
      </c>
      <c r="M3454" s="1">
        <f t="shared" si="1836"/>
        <v>18</v>
      </c>
      <c r="N3454" s="1">
        <f t="shared" si="1818"/>
        <v>4</v>
      </c>
      <c r="O3454" s="2">
        <f t="shared" si="1819"/>
        <v>1.0011975500000001</v>
      </c>
      <c r="P3454" s="13">
        <f t="shared" si="1844"/>
        <v>1.00729958</v>
      </c>
      <c r="Q3454" s="13">
        <f t="shared" si="1837"/>
        <v>1.7497317253386884</v>
      </c>
      <c r="R3454" s="2">
        <f t="shared" si="1840"/>
        <v>1.75182711</v>
      </c>
      <c r="S3454" s="2">
        <f t="shared" si="1833"/>
        <v>1.66548502</v>
      </c>
      <c r="T3454" s="2">
        <f t="shared" si="1820"/>
        <v>250211.52687396001</v>
      </c>
      <c r="U3454" s="2">
        <f t="shared" si="1821"/>
        <v>8103.7133271300645</v>
      </c>
      <c r="V3454" s="2">
        <f t="shared" si="1822"/>
        <v>103794.45114764274</v>
      </c>
      <c r="W3454" s="2">
        <f t="shared" si="1823"/>
        <v>262131.59429809282</v>
      </c>
      <c r="X3454" s="17">
        <f t="shared" si="1824"/>
        <v>0</v>
      </c>
      <c r="Y3454" s="2">
        <f t="shared" si="1825"/>
        <v>0</v>
      </c>
      <c r="Z3454" s="72">
        <f t="shared" si="1826"/>
        <v>0</v>
      </c>
      <c r="AA3454" s="2">
        <f t="shared" si="1845"/>
        <v>0</v>
      </c>
      <c r="AB3454" s="12">
        <f t="shared" si="1834"/>
        <v>4.6600000000000003E-2</v>
      </c>
      <c r="AC3454" s="17">
        <f t="shared" si="1827"/>
        <v>4</v>
      </c>
      <c r="AD3454" s="17">
        <v>252</v>
      </c>
      <c r="AE3454" s="13">
        <f t="shared" si="1838"/>
        <v>1.0007232269999999</v>
      </c>
      <c r="AF3454" s="2">
        <f t="shared" si="1846"/>
        <v>180.95973194000001</v>
      </c>
      <c r="AG3454" s="2">
        <f t="shared" si="1828"/>
        <v>189.58064654</v>
      </c>
      <c r="AH3454" s="3">
        <f t="shared" si="1829"/>
        <v>0</v>
      </c>
      <c r="AI3454" s="4" t="str">
        <f t="shared" si="1839"/>
        <v>A+J=</v>
      </c>
      <c r="AJ3454" s="11">
        <f t="shared" si="1835"/>
        <v>44634</v>
      </c>
      <c r="AQ3454" s="53"/>
      <c r="AR3454" s="53"/>
    </row>
    <row r="3455" spans="1:44" x14ac:dyDescent="0.2">
      <c r="A3455" s="158">
        <f t="shared" si="1830"/>
        <v>44611</v>
      </c>
      <c r="B3455" s="2">
        <f t="shared" si="1814"/>
        <v>262441.03146168432</v>
      </c>
      <c r="C3455" s="2">
        <f t="shared" si="1831"/>
        <v>150233.42982332001</v>
      </c>
      <c r="D3455" s="2">
        <f>SUM(Y3455:Y$3632)</f>
        <v>12177.15363019</v>
      </c>
      <c r="E3455" s="73">
        <f t="shared" si="1815"/>
        <v>138056.27619313</v>
      </c>
      <c r="F3455" s="88">
        <f t="shared" si="1841"/>
        <v>6120.04</v>
      </c>
      <c r="G3455" s="3">
        <f>IF(AND(N3455=1,N3454&gt;1),VLOOKUP(A3454,[1]Plan1!$BK$81:$BM$259,3),G3454)</f>
        <v>6153.09</v>
      </c>
      <c r="H3455" s="11">
        <f t="shared" si="1842"/>
        <v>44545</v>
      </c>
      <c r="I3455" s="11">
        <f t="shared" si="1843"/>
        <v>44576</v>
      </c>
      <c r="J3455" s="12">
        <f t="shared" si="1816"/>
        <v>5.4002915013626751E-3</v>
      </c>
      <c r="K3455" s="11">
        <f t="shared" si="1832"/>
        <v>44634</v>
      </c>
      <c r="L3455" s="11">
        <f t="shared" si="1817"/>
        <v>44634</v>
      </c>
      <c r="M3455" s="1">
        <f t="shared" si="1836"/>
        <v>18</v>
      </c>
      <c r="N3455" s="1">
        <f t="shared" si="1818"/>
        <v>5</v>
      </c>
      <c r="O3455" s="2">
        <f t="shared" si="1819"/>
        <v>1.00149716</v>
      </c>
      <c r="P3455" s="13">
        <f t="shared" si="1844"/>
        <v>1.00729958</v>
      </c>
      <c r="Q3455" s="13">
        <f t="shared" si="1837"/>
        <v>1.7497317253386884</v>
      </c>
      <c r="R3455" s="2">
        <f t="shared" si="1840"/>
        <v>1.7523513500000001</v>
      </c>
      <c r="S3455" s="2">
        <f t="shared" si="1833"/>
        <v>1.66548502</v>
      </c>
      <c r="T3455" s="2">
        <f t="shared" si="1820"/>
        <v>250211.52687396001</v>
      </c>
      <c r="U3455" s="2">
        <f t="shared" si="1821"/>
        <v>8103.7133271300645</v>
      </c>
      <c r="V3455" s="2">
        <f t="shared" si="1822"/>
        <v>103866.82576987424</v>
      </c>
      <c r="W3455" s="2">
        <f t="shared" si="1823"/>
        <v>262203.96892032435</v>
      </c>
      <c r="X3455" s="17">
        <f t="shared" si="1824"/>
        <v>0</v>
      </c>
      <c r="Y3455" s="2">
        <f t="shared" si="1825"/>
        <v>0</v>
      </c>
      <c r="Z3455" s="72">
        <f t="shared" si="1826"/>
        <v>0</v>
      </c>
      <c r="AA3455" s="2">
        <f t="shared" si="1845"/>
        <v>0</v>
      </c>
      <c r="AB3455" s="12">
        <f t="shared" si="1834"/>
        <v>4.6600000000000003E-2</v>
      </c>
      <c r="AC3455" s="17">
        <f t="shared" si="1827"/>
        <v>5</v>
      </c>
      <c r="AD3455" s="17">
        <v>252</v>
      </c>
      <c r="AE3455" s="13">
        <f t="shared" si="1838"/>
        <v>1.000904115</v>
      </c>
      <c r="AF3455" s="2">
        <f t="shared" si="1846"/>
        <v>226.21999460999999</v>
      </c>
      <c r="AG3455" s="2">
        <f t="shared" si="1828"/>
        <v>237.06254136000001</v>
      </c>
      <c r="AH3455" s="3">
        <f t="shared" si="1829"/>
        <v>0</v>
      </c>
      <c r="AI3455" s="4" t="str">
        <f t="shared" si="1839"/>
        <v>A+J=</v>
      </c>
      <c r="AJ3455" s="11">
        <f t="shared" si="1835"/>
        <v>44634</v>
      </c>
      <c r="AQ3455" s="53"/>
      <c r="AR3455" s="53"/>
    </row>
    <row r="3456" spans="1:44" x14ac:dyDescent="0.2">
      <c r="A3456" s="158">
        <f t="shared" si="1830"/>
        <v>44612</v>
      </c>
      <c r="B3456" s="2">
        <f t="shared" si="1814"/>
        <v>262441.03146168432</v>
      </c>
      <c r="C3456" s="2">
        <f t="shared" si="1831"/>
        <v>150233.42982332001</v>
      </c>
      <c r="D3456" s="2">
        <f>SUM(Y3456:Y$3632)</f>
        <v>12177.15363019</v>
      </c>
      <c r="E3456" s="73">
        <f t="shared" si="1815"/>
        <v>138056.27619313</v>
      </c>
      <c r="F3456" s="88">
        <f t="shared" si="1841"/>
        <v>6120.04</v>
      </c>
      <c r="G3456" s="3">
        <f>IF(AND(N3456=1,N3455&gt;1),VLOOKUP(A3455,[1]Plan1!$BK$81:$BM$259,3),G3455)</f>
        <v>6153.09</v>
      </c>
      <c r="H3456" s="11">
        <f t="shared" si="1842"/>
        <v>44545</v>
      </c>
      <c r="I3456" s="11">
        <f t="shared" si="1843"/>
        <v>44576</v>
      </c>
      <c r="J3456" s="12">
        <f t="shared" si="1816"/>
        <v>5.4002915013626751E-3</v>
      </c>
      <c r="K3456" s="11">
        <f t="shared" si="1832"/>
        <v>44634</v>
      </c>
      <c r="L3456" s="11">
        <f t="shared" si="1817"/>
        <v>44634</v>
      </c>
      <c r="M3456" s="1">
        <f t="shared" si="1836"/>
        <v>18</v>
      </c>
      <c r="N3456" s="1">
        <f t="shared" si="1818"/>
        <v>5</v>
      </c>
      <c r="O3456" s="2">
        <f t="shared" si="1819"/>
        <v>1.00149716</v>
      </c>
      <c r="P3456" s="13">
        <f t="shared" si="1844"/>
        <v>1.00729958</v>
      </c>
      <c r="Q3456" s="13">
        <f t="shared" si="1837"/>
        <v>1.7497317253386884</v>
      </c>
      <c r="R3456" s="2">
        <f t="shared" si="1840"/>
        <v>1.7523513500000001</v>
      </c>
      <c r="S3456" s="2">
        <f t="shared" si="1833"/>
        <v>1.66548502</v>
      </c>
      <c r="T3456" s="2">
        <f t="shared" si="1820"/>
        <v>250211.52687396001</v>
      </c>
      <c r="U3456" s="2">
        <f t="shared" si="1821"/>
        <v>8103.7133271300645</v>
      </c>
      <c r="V3456" s="2">
        <f t="shared" si="1822"/>
        <v>103866.82576987424</v>
      </c>
      <c r="W3456" s="2">
        <f t="shared" si="1823"/>
        <v>262203.96892032435</v>
      </c>
      <c r="X3456" s="17">
        <f t="shared" si="1824"/>
        <v>0</v>
      </c>
      <c r="Y3456" s="2">
        <f t="shared" si="1825"/>
        <v>0</v>
      </c>
      <c r="Z3456" s="72">
        <f t="shared" si="1826"/>
        <v>0</v>
      </c>
      <c r="AA3456" s="2">
        <f t="shared" si="1845"/>
        <v>0</v>
      </c>
      <c r="AB3456" s="12">
        <f t="shared" si="1834"/>
        <v>4.6600000000000003E-2</v>
      </c>
      <c r="AC3456" s="17">
        <f t="shared" si="1827"/>
        <v>5</v>
      </c>
      <c r="AD3456" s="17">
        <v>252</v>
      </c>
      <c r="AE3456" s="13">
        <f t="shared" si="1838"/>
        <v>1.000904115</v>
      </c>
      <c r="AF3456" s="2">
        <f t="shared" si="1846"/>
        <v>226.21999460999999</v>
      </c>
      <c r="AG3456" s="2">
        <f t="shared" si="1828"/>
        <v>237.06254136000001</v>
      </c>
      <c r="AH3456" s="3">
        <f t="shared" si="1829"/>
        <v>0</v>
      </c>
      <c r="AI3456" s="4" t="str">
        <f t="shared" si="1839"/>
        <v>A+J=</v>
      </c>
      <c r="AJ3456" s="11">
        <f t="shared" si="1835"/>
        <v>44634</v>
      </c>
      <c r="AQ3456" s="53"/>
      <c r="AR3456" s="53"/>
    </row>
    <row r="3457" spans="1:44" x14ac:dyDescent="0.2">
      <c r="A3457" s="158">
        <f t="shared" si="1830"/>
        <v>44613</v>
      </c>
      <c r="B3457" s="2">
        <f t="shared" si="1814"/>
        <v>262441.03146168432</v>
      </c>
      <c r="C3457" s="2">
        <f t="shared" si="1831"/>
        <v>150233.42982332001</v>
      </c>
      <c r="D3457" s="2">
        <f>SUM(Y3457:Y$3632)</f>
        <v>12177.15363019</v>
      </c>
      <c r="E3457" s="73">
        <f t="shared" si="1815"/>
        <v>138056.27619313</v>
      </c>
      <c r="F3457" s="88">
        <f t="shared" si="1841"/>
        <v>6120.04</v>
      </c>
      <c r="G3457" s="3">
        <f>IF(AND(N3457=1,N3456&gt;1),VLOOKUP(A3456,[1]Plan1!$BK$81:$BM$259,3),G3456)</f>
        <v>6153.09</v>
      </c>
      <c r="H3457" s="11">
        <f t="shared" si="1842"/>
        <v>44545</v>
      </c>
      <c r="I3457" s="11">
        <f t="shared" si="1843"/>
        <v>44576</v>
      </c>
      <c r="J3457" s="12">
        <f t="shared" si="1816"/>
        <v>5.4002915013626751E-3</v>
      </c>
      <c r="K3457" s="11">
        <f t="shared" si="1832"/>
        <v>44634</v>
      </c>
      <c r="L3457" s="11">
        <f t="shared" si="1817"/>
        <v>44634</v>
      </c>
      <c r="M3457" s="1">
        <f t="shared" si="1836"/>
        <v>18</v>
      </c>
      <c r="N3457" s="1">
        <f t="shared" si="1818"/>
        <v>5</v>
      </c>
      <c r="O3457" s="2">
        <f t="shared" si="1819"/>
        <v>1.00149716</v>
      </c>
      <c r="P3457" s="13">
        <f t="shared" si="1844"/>
        <v>1.00729958</v>
      </c>
      <c r="Q3457" s="13">
        <f t="shared" si="1837"/>
        <v>1.7497317253386884</v>
      </c>
      <c r="R3457" s="2">
        <f t="shared" si="1840"/>
        <v>1.7523513500000001</v>
      </c>
      <c r="S3457" s="2">
        <f t="shared" si="1833"/>
        <v>1.66548502</v>
      </c>
      <c r="T3457" s="2">
        <f t="shared" si="1820"/>
        <v>250211.52687396001</v>
      </c>
      <c r="U3457" s="2">
        <f t="shared" si="1821"/>
        <v>8103.7133271300645</v>
      </c>
      <c r="V3457" s="2">
        <f t="shared" si="1822"/>
        <v>103866.82576987424</v>
      </c>
      <c r="W3457" s="2">
        <f t="shared" si="1823"/>
        <v>262203.96892032435</v>
      </c>
      <c r="X3457" s="17">
        <f t="shared" si="1824"/>
        <v>0</v>
      </c>
      <c r="Y3457" s="2">
        <f t="shared" si="1825"/>
        <v>0</v>
      </c>
      <c r="Z3457" s="72">
        <f t="shared" si="1826"/>
        <v>0</v>
      </c>
      <c r="AA3457" s="2">
        <f t="shared" si="1845"/>
        <v>0</v>
      </c>
      <c r="AB3457" s="12">
        <f t="shared" si="1834"/>
        <v>4.6600000000000003E-2</v>
      </c>
      <c r="AC3457" s="17">
        <f t="shared" si="1827"/>
        <v>5</v>
      </c>
      <c r="AD3457" s="17">
        <v>252</v>
      </c>
      <c r="AE3457" s="13">
        <f t="shared" si="1838"/>
        <v>1.000904115</v>
      </c>
      <c r="AF3457" s="2">
        <f t="shared" si="1846"/>
        <v>226.21999460999999</v>
      </c>
      <c r="AG3457" s="2">
        <f t="shared" si="1828"/>
        <v>237.06254136000001</v>
      </c>
      <c r="AH3457" s="3">
        <f t="shared" si="1829"/>
        <v>0</v>
      </c>
      <c r="AI3457" s="4" t="str">
        <f t="shared" si="1839"/>
        <v>A+J=</v>
      </c>
      <c r="AJ3457" s="11">
        <f t="shared" si="1835"/>
        <v>44634</v>
      </c>
      <c r="AQ3457" s="53"/>
      <c r="AR3457" s="53"/>
    </row>
    <row r="3458" spans="1:44" x14ac:dyDescent="0.2">
      <c r="A3458" s="158">
        <f t="shared" si="1830"/>
        <v>44614</v>
      </c>
      <c r="B3458" s="2">
        <f t="shared" si="1814"/>
        <v>262560.94354815717</v>
      </c>
      <c r="C3458" s="2">
        <f t="shared" si="1831"/>
        <v>150233.42982332001</v>
      </c>
      <c r="D3458" s="2">
        <f>SUM(Y3458:Y$3632)</f>
        <v>12177.15363019</v>
      </c>
      <c r="E3458" s="73">
        <f t="shared" si="1815"/>
        <v>138056.27619313</v>
      </c>
      <c r="F3458" s="88">
        <f t="shared" si="1841"/>
        <v>6120.04</v>
      </c>
      <c r="G3458" s="3">
        <f>IF(AND(N3458=1,N3457&gt;1),VLOOKUP(A3457,[1]Plan1!$BK$81:$BM$259,3),G3457)</f>
        <v>6153.09</v>
      </c>
      <c r="H3458" s="11">
        <f t="shared" si="1842"/>
        <v>44545</v>
      </c>
      <c r="I3458" s="11">
        <f t="shared" si="1843"/>
        <v>44576</v>
      </c>
      <c r="J3458" s="12">
        <f t="shared" si="1816"/>
        <v>5.4002915013626751E-3</v>
      </c>
      <c r="K3458" s="11">
        <f t="shared" si="1832"/>
        <v>44634</v>
      </c>
      <c r="L3458" s="11">
        <f t="shared" si="1817"/>
        <v>44634</v>
      </c>
      <c r="M3458" s="1">
        <f t="shared" si="1836"/>
        <v>18</v>
      </c>
      <c r="N3458" s="1">
        <f t="shared" si="1818"/>
        <v>6</v>
      </c>
      <c r="O3458" s="2">
        <f t="shared" si="1819"/>
        <v>1.00179686</v>
      </c>
      <c r="P3458" s="13">
        <f t="shared" si="1844"/>
        <v>1.00729958</v>
      </c>
      <c r="Q3458" s="13">
        <f t="shared" si="1837"/>
        <v>1.7497317253386884</v>
      </c>
      <c r="R3458" s="2">
        <f t="shared" si="1840"/>
        <v>1.7528757399999999</v>
      </c>
      <c r="S3458" s="2">
        <f t="shared" si="1833"/>
        <v>1.66548502</v>
      </c>
      <c r="T3458" s="2">
        <f t="shared" si="1820"/>
        <v>250211.52687396001</v>
      </c>
      <c r="U3458" s="2">
        <f t="shared" si="1821"/>
        <v>8103.7133271300645</v>
      </c>
      <c r="V3458" s="2">
        <f t="shared" si="1822"/>
        <v>103939.22110054712</v>
      </c>
      <c r="W3458" s="2">
        <f t="shared" si="1823"/>
        <v>262276.3642509972</v>
      </c>
      <c r="X3458" s="17">
        <f t="shared" si="1824"/>
        <v>0</v>
      </c>
      <c r="Y3458" s="2">
        <f t="shared" si="1825"/>
        <v>0</v>
      </c>
      <c r="Z3458" s="72">
        <f t="shared" si="1826"/>
        <v>0</v>
      </c>
      <c r="AA3458" s="2">
        <f t="shared" si="1845"/>
        <v>0</v>
      </c>
      <c r="AB3458" s="12">
        <f t="shared" si="1834"/>
        <v>4.6600000000000003E-2</v>
      </c>
      <c r="AC3458" s="17">
        <f t="shared" si="1827"/>
        <v>6</v>
      </c>
      <c r="AD3458" s="17">
        <v>252</v>
      </c>
      <c r="AE3458" s="13">
        <f t="shared" si="1838"/>
        <v>1.0010850360000001</v>
      </c>
      <c r="AF3458" s="2">
        <f t="shared" si="1846"/>
        <v>271.48851427</v>
      </c>
      <c r="AG3458" s="2">
        <f t="shared" si="1828"/>
        <v>284.57929716000001</v>
      </c>
      <c r="AH3458" s="3">
        <f t="shared" si="1829"/>
        <v>0</v>
      </c>
      <c r="AI3458" s="4" t="str">
        <f t="shared" si="1839"/>
        <v>A+J=</v>
      </c>
      <c r="AJ3458" s="11">
        <f t="shared" si="1835"/>
        <v>44634</v>
      </c>
      <c r="AQ3458" s="53"/>
      <c r="AR3458" s="53"/>
    </row>
    <row r="3459" spans="1:44" x14ac:dyDescent="0.2">
      <c r="A3459" s="158">
        <f t="shared" si="1830"/>
        <v>44615</v>
      </c>
      <c r="B3459" s="2">
        <f t="shared" si="1814"/>
        <v>262680.91398708709</v>
      </c>
      <c r="C3459" s="2">
        <f t="shared" si="1831"/>
        <v>150233.42982332001</v>
      </c>
      <c r="D3459" s="2">
        <f>SUM(Y3459:Y$3632)</f>
        <v>12177.15363019</v>
      </c>
      <c r="E3459" s="73">
        <f t="shared" si="1815"/>
        <v>138056.27619313</v>
      </c>
      <c r="F3459" s="88">
        <f t="shared" si="1841"/>
        <v>6120.04</v>
      </c>
      <c r="G3459" s="3">
        <f>IF(AND(N3459=1,N3458&gt;1),VLOOKUP(A3458,[1]Plan1!$BK$81:$BM$259,3),G3458)</f>
        <v>6153.09</v>
      </c>
      <c r="H3459" s="11">
        <f t="shared" si="1842"/>
        <v>44545</v>
      </c>
      <c r="I3459" s="11">
        <f t="shared" si="1843"/>
        <v>44576</v>
      </c>
      <c r="J3459" s="12">
        <f t="shared" si="1816"/>
        <v>5.4002915013626751E-3</v>
      </c>
      <c r="K3459" s="11">
        <f t="shared" si="1832"/>
        <v>44634</v>
      </c>
      <c r="L3459" s="11">
        <f t="shared" si="1817"/>
        <v>44634</v>
      </c>
      <c r="M3459" s="1">
        <f t="shared" si="1836"/>
        <v>18</v>
      </c>
      <c r="N3459" s="1">
        <f t="shared" si="1818"/>
        <v>7</v>
      </c>
      <c r="O3459" s="2">
        <f t="shared" si="1819"/>
        <v>1.0020966499999999</v>
      </c>
      <c r="P3459" s="13">
        <f t="shared" si="1844"/>
        <v>1.00729958</v>
      </c>
      <c r="Q3459" s="13">
        <f t="shared" si="1837"/>
        <v>1.7497317253386884</v>
      </c>
      <c r="R3459" s="2">
        <f t="shared" si="1840"/>
        <v>1.7534003</v>
      </c>
      <c r="S3459" s="2">
        <f t="shared" si="1833"/>
        <v>1.66548502</v>
      </c>
      <c r="T3459" s="2">
        <f t="shared" si="1820"/>
        <v>250211.52687396001</v>
      </c>
      <c r="U3459" s="2">
        <f t="shared" si="1821"/>
        <v>8103.7133271300645</v>
      </c>
      <c r="V3459" s="2">
        <f t="shared" si="1822"/>
        <v>104011.63990078701</v>
      </c>
      <c r="W3459" s="2">
        <f t="shared" si="1823"/>
        <v>262348.78305123711</v>
      </c>
      <c r="X3459" s="17">
        <f t="shared" si="1824"/>
        <v>0</v>
      </c>
      <c r="Y3459" s="2">
        <f t="shared" si="1825"/>
        <v>0</v>
      </c>
      <c r="Z3459" s="72">
        <f t="shared" si="1826"/>
        <v>0</v>
      </c>
      <c r="AA3459" s="2">
        <f t="shared" si="1845"/>
        <v>0</v>
      </c>
      <c r="AB3459" s="12">
        <f t="shared" si="1834"/>
        <v>4.6600000000000003E-2</v>
      </c>
      <c r="AC3459" s="17">
        <f t="shared" si="1827"/>
        <v>7</v>
      </c>
      <c r="AD3459" s="17">
        <v>252</v>
      </c>
      <c r="AE3459" s="13">
        <f t="shared" si="1838"/>
        <v>1.0012659900000001</v>
      </c>
      <c r="AF3459" s="2">
        <f t="shared" si="1846"/>
        <v>316.76529090000002</v>
      </c>
      <c r="AG3459" s="2">
        <f t="shared" si="1828"/>
        <v>332.13093585000001</v>
      </c>
      <c r="AH3459" s="3">
        <f t="shared" si="1829"/>
        <v>0</v>
      </c>
      <c r="AI3459" s="4" t="str">
        <f t="shared" si="1839"/>
        <v>A+J=</v>
      </c>
      <c r="AJ3459" s="11">
        <f t="shared" si="1835"/>
        <v>44634</v>
      </c>
      <c r="AQ3459" s="53"/>
      <c r="AR3459" s="53"/>
    </row>
    <row r="3460" spans="1:44" x14ac:dyDescent="0.2">
      <c r="A3460" s="158">
        <f t="shared" si="1830"/>
        <v>44616</v>
      </c>
      <c r="B3460" s="2">
        <f t="shared" si="1814"/>
        <v>262800.93838828563</v>
      </c>
      <c r="C3460" s="2">
        <f t="shared" si="1831"/>
        <v>150233.42982332001</v>
      </c>
      <c r="D3460" s="2">
        <f>SUM(Y3460:Y$3632)</f>
        <v>12177.15363019</v>
      </c>
      <c r="E3460" s="73">
        <f t="shared" si="1815"/>
        <v>138056.27619313</v>
      </c>
      <c r="F3460" s="88">
        <f t="shared" si="1841"/>
        <v>6120.04</v>
      </c>
      <c r="G3460" s="3">
        <f>IF(AND(N3460=1,N3459&gt;1),VLOOKUP(A3459,[1]Plan1!$BK$81:$BM$259,3),G3459)</f>
        <v>6153.09</v>
      </c>
      <c r="H3460" s="11">
        <f t="shared" si="1842"/>
        <v>44545</v>
      </c>
      <c r="I3460" s="11">
        <f t="shared" si="1843"/>
        <v>44576</v>
      </c>
      <c r="J3460" s="12">
        <f t="shared" si="1816"/>
        <v>5.4002915013626751E-3</v>
      </c>
      <c r="K3460" s="11">
        <f t="shared" si="1832"/>
        <v>44634</v>
      </c>
      <c r="L3460" s="11">
        <f t="shared" si="1817"/>
        <v>44634</v>
      </c>
      <c r="M3460" s="1">
        <f t="shared" si="1836"/>
        <v>18</v>
      </c>
      <c r="N3460" s="1">
        <f t="shared" si="1818"/>
        <v>8</v>
      </c>
      <c r="O3460" s="2">
        <f t="shared" si="1819"/>
        <v>1.00239653</v>
      </c>
      <c r="P3460" s="13">
        <f t="shared" si="1844"/>
        <v>1.00729958</v>
      </c>
      <c r="Q3460" s="13">
        <f t="shared" si="1837"/>
        <v>1.7497317253386884</v>
      </c>
      <c r="R3460" s="2">
        <f t="shared" si="1840"/>
        <v>1.753925</v>
      </c>
      <c r="S3460" s="2">
        <f t="shared" si="1833"/>
        <v>1.66548502</v>
      </c>
      <c r="T3460" s="2">
        <f t="shared" si="1820"/>
        <v>250211.52687396001</v>
      </c>
      <c r="U3460" s="2">
        <f t="shared" si="1821"/>
        <v>8103.7133271300645</v>
      </c>
      <c r="V3460" s="2">
        <f t="shared" si="1822"/>
        <v>104084.07802890553</v>
      </c>
      <c r="W3460" s="2">
        <f t="shared" si="1823"/>
        <v>262421.22117935563</v>
      </c>
      <c r="X3460" s="17">
        <f t="shared" si="1824"/>
        <v>0</v>
      </c>
      <c r="Y3460" s="2">
        <f t="shared" si="1825"/>
        <v>0</v>
      </c>
      <c r="Z3460" s="72">
        <f t="shared" si="1826"/>
        <v>0</v>
      </c>
      <c r="AA3460" s="2">
        <f t="shared" si="1845"/>
        <v>0</v>
      </c>
      <c r="AB3460" s="12">
        <f t="shared" si="1834"/>
        <v>4.6600000000000003E-2</v>
      </c>
      <c r="AC3460" s="17">
        <f t="shared" si="1827"/>
        <v>8</v>
      </c>
      <c r="AD3460" s="17">
        <v>252</v>
      </c>
      <c r="AE3460" s="13">
        <f t="shared" si="1838"/>
        <v>1.001446976</v>
      </c>
      <c r="AF3460" s="2">
        <f t="shared" si="1846"/>
        <v>362.05007430000001</v>
      </c>
      <c r="AG3460" s="2">
        <f t="shared" si="1828"/>
        <v>379.71720893000003</v>
      </c>
      <c r="AH3460" s="3">
        <f t="shared" si="1829"/>
        <v>0</v>
      </c>
      <c r="AI3460" s="4" t="str">
        <f t="shared" si="1839"/>
        <v>A+J=</v>
      </c>
      <c r="AJ3460" s="11">
        <f t="shared" si="1835"/>
        <v>44634</v>
      </c>
      <c r="AQ3460" s="53"/>
      <c r="AR3460" s="53"/>
    </row>
    <row r="3461" spans="1:44" x14ac:dyDescent="0.2">
      <c r="A3461" s="158">
        <f t="shared" si="1830"/>
        <v>44617</v>
      </c>
      <c r="B3461" s="2">
        <f t="shared" si="1814"/>
        <v>262921.02420824667</v>
      </c>
      <c r="C3461" s="2">
        <f t="shared" si="1831"/>
        <v>150233.42982332001</v>
      </c>
      <c r="D3461" s="2">
        <f>SUM(Y3461:Y$3632)</f>
        <v>12177.15363019</v>
      </c>
      <c r="E3461" s="73">
        <f t="shared" si="1815"/>
        <v>138056.27619313</v>
      </c>
      <c r="F3461" s="88">
        <f t="shared" si="1841"/>
        <v>6120.04</v>
      </c>
      <c r="G3461" s="3">
        <f>IF(AND(N3461=1,N3460&gt;1),VLOOKUP(A3460,[1]Plan1!$BK$81:$BM$259,3),G3460)</f>
        <v>6153.09</v>
      </c>
      <c r="H3461" s="11">
        <f t="shared" si="1842"/>
        <v>44545</v>
      </c>
      <c r="I3461" s="11">
        <f t="shared" si="1843"/>
        <v>44576</v>
      </c>
      <c r="J3461" s="12">
        <f t="shared" si="1816"/>
        <v>5.4002915013626751E-3</v>
      </c>
      <c r="K3461" s="11">
        <f t="shared" si="1832"/>
        <v>44634</v>
      </c>
      <c r="L3461" s="11">
        <f t="shared" si="1817"/>
        <v>44634</v>
      </c>
      <c r="M3461" s="1">
        <f t="shared" si="1836"/>
        <v>18</v>
      </c>
      <c r="N3461" s="1">
        <f t="shared" si="1818"/>
        <v>9</v>
      </c>
      <c r="O3461" s="2">
        <f t="shared" si="1819"/>
        <v>1.00269651</v>
      </c>
      <c r="P3461" s="13">
        <f t="shared" si="1844"/>
        <v>1.00729958</v>
      </c>
      <c r="Q3461" s="13">
        <f t="shared" si="1837"/>
        <v>1.7497317253386884</v>
      </c>
      <c r="R3461" s="2">
        <f t="shared" si="1840"/>
        <v>1.7544498900000001</v>
      </c>
      <c r="S3461" s="2">
        <f t="shared" si="1833"/>
        <v>1.66548502</v>
      </c>
      <c r="T3461" s="2">
        <f t="shared" si="1820"/>
        <v>250211.52687396001</v>
      </c>
      <c r="U3461" s="2">
        <f t="shared" si="1821"/>
        <v>8103.7133271300645</v>
      </c>
      <c r="V3461" s="2">
        <f t="shared" si="1822"/>
        <v>104156.54238771656</v>
      </c>
      <c r="W3461" s="2">
        <f t="shared" si="1823"/>
        <v>262493.68553816667</v>
      </c>
      <c r="X3461" s="17">
        <f t="shared" si="1824"/>
        <v>0</v>
      </c>
      <c r="Y3461" s="2">
        <f t="shared" si="1825"/>
        <v>0</v>
      </c>
      <c r="Z3461" s="72">
        <f t="shared" si="1826"/>
        <v>0</v>
      </c>
      <c r="AA3461" s="2">
        <f t="shared" si="1845"/>
        <v>0</v>
      </c>
      <c r="AB3461" s="12">
        <f t="shared" si="1834"/>
        <v>4.6600000000000003E-2</v>
      </c>
      <c r="AC3461" s="17">
        <f t="shared" si="1827"/>
        <v>9</v>
      </c>
      <c r="AD3461" s="17">
        <v>252</v>
      </c>
      <c r="AE3461" s="13">
        <f t="shared" si="1838"/>
        <v>1.0016279960000001</v>
      </c>
      <c r="AF3461" s="2">
        <f t="shared" si="1846"/>
        <v>407.34336489999998</v>
      </c>
      <c r="AG3461" s="2">
        <f t="shared" si="1828"/>
        <v>427.33867007999999</v>
      </c>
      <c r="AH3461" s="3">
        <f t="shared" si="1829"/>
        <v>0</v>
      </c>
      <c r="AI3461" s="4" t="str">
        <f t="shared" si="1839"/>
        <v>A+J=</v>
      </c>
      <c r="AJ3461" s="11">
        <f t="shared" si="1835"/>
        <v>44634</v>
      </c>
      <c r="AQ3461" s="53"/>
      <c r="AR3461" s="53"/>
    </row>
    <row r="3462" spans="1:44" x14ac:dyDescent="0.2">
      <c r="A3462" s="158">
        <f t="shared" si="1830"/>
        <v>44618</v>
      </c>
      <c r="B3462" s="2">
        <f t="shared" si="1814"/>
        <v>263041.16264509351</v>
      </c>
      <c r="C3462" s="2">
        <f t="shared" si="1831"/>
        <v>150233.42982332001</v>
      </c>
      <c r="D3462" s="2">
        <f>SUM(Y3462:Y$3632)</f>
        <v>12177.15363019</v>
      </c>
      <c r="E3462" s="73">
        <f t="shared" si="1815"/>
        <v>138056.27619313</v>
      </c>
      <c r="F3462" s="88">
        <f t="shared" si="1841"/>
        <v>6120.04</v>
      </c>
      <c r="G3462" s="3">
        <f>IF(AND(N3462=1,N3461&gt;1),VLOOKUP(A3461,[1]Plan1!$BK$81:$BM$259,3),G3461)</f>
        <v>6153.09</v>
      </c>
      <c r="H3462" s="11">
        <f t="shared" si="1842"/>
        <v>44545</v>
      </c>
      <c r="I3462" s="11">
        <f t="shared" si="1843"/>
        <v>44576</v>
      </c>
      <c r="J3462" s="12">
        <f t="shared" si="1816"/>
        <v>5.4002915013626751E-3</v>
      </c>
      <c r="K3462" s="11">
        <f t="shared" si="1832"/>
        <v>44634</v>
      </c>
      <c r="L3462" s="11">
        <f t="shared" si="1817"/>
        <v>44634</v>
      </c>
      <c r="M3462" s="1">
        <f t="shared" si="1836"/>
        <v>18</v>
      </c>
      <c r="N3462" s="1">
        <f t="shared" si="1818"/>
        <v>10</v>
      </c>
      <c r="O3462" s="2">
        <f t="shared" si="1819"/>
        <v>1.0029965700000001</v>
      </c>
      <c r="P3462" s="13">
        <f t="shared" si="1844"/>
        <v>1.00729958</v>
      </c>
      <c r="Q3462" s="13">
        <f t="shared" si="1837"/>
        <v>1.7497317253386884</v>
      </c>
      <c r="R3462" s="2">
        <f t="shared" si="1840"/>
        <v>1.7549749100000001</v>
      </c>
      <c r="S3462" s="2">
        <f t="shared" si="1833"/>
        <v>1.66548502</v>
      </c>
      <c r="T3462" s="2">
        <f t="shared" si="1820"/>
        <v>250211.52687396001</v>
      </c>
      <c r="U3462" s="2">
        <f t="shared" si="1821"/>
        <v>8103.7133271300645</v>
      </c>
      <c r="V3462" s="2">
        <f t="shared" si="1822"/>
        <v>104229.02469384347</v>
      </c>
      <c r="W3462" s="2">
        <f t="shared" si="1823"/>
        <v>262566.16784429352</v>
      </c>
      <c r="X3462" s="17">
        <f t="shared" si="1824"/>
        <v>0</v>
      </c>
      <c r="Y3462" s="2">
        <f t="shared" si="1825"/>
        <v>0</v>
      </c>
      <c r="Z3462" s="72">
        <f t="shared" si="1826"/>
        <v>0</v>
      </c>
      <c r="AA3462" s="2">
        <f t="shared" si="1845"/>
        <v>0</v>
      </c>
      <c r="AB3462" s="12">
        <f t="shared" si="1834"/>
        <v>4.6600000000000003E-2</v>
      </c>
      <c r="AC3462" s="17">
        <f t="shared" si="1827"/>
        <v>10</v>
      </c>
      <c r="AD3462" s="17">
        <v>252</v>
      </c>
      <c r="AE3462" s="13">
        <f t="shared" si="1838"/>
        <v>1.0018090479999999</v>
      </c>
      <c r="AF3462" s="2">
        <f t="shared" si="1846"/>
        <v>452.64466226000002</v>
      </c>
      <c r="AG3462" s="2">
        <f t="shared" si="1828"/>
        <v>474.99480080000001</v>
      </c>
      <c r="AH3462" s="3">
        <f t="shared" si="1829"/>
        <v>0</v>
      </c>
      <c r="AI3462" s="4" t="str">
        <f t="shared" si="1839"/>
        <v>A+J=</v>
      </c>
      <c r="AJ3462" s="11">
        <f t="shared" si="1835"/>
        <v>44634</v>
      </c>
      <c r="AQ3462" s="53"/>
      <c r="AR3462" s="53"/>
    </row>
    <row r="3463" spans="1:44" x14ac:dyDescent="0.2">
      <c r="A3463" s="158">
        <f t="shared" si="1830"/>
        <v>44619</v>
      </c>
      <c r="B3463" s="2">
        <f t="shared" si="1814"/>
        <v>263041.16264509351</v>
      </c>
      <c r="C3463" s="2">
        <f t="shared" si="1831"/>
        <v>150233.42982332001</v>
      </c>
      <c r="D3463" s="2">
        <f>SUM(Y3463:Y$3632)</f>
        <v>12177.15363019</v>
      </c>
      <c r="E3463" s="73">
        <f t="shared" si="1815"/>
        <v>138056.27619313</v>
      </c>
      <c r="F3463" s="88">
        <f t="shared" si="1841"/>
        <v>6120.04</v>
      </c>
      <c r="G3463" s="3">
        <f>IF(AND(N3463=1,N3462&gt;1),VLOOKUP(A3462,[1]Plan1!$BK$81:$BM$259,3),G3462)</f>
        <v>6153.09</v>
      </c>
      <c r="H3463" s="11">
        <f t="shared" si="1842"/>
        <v>44545</v>
      </c>
      <c r="I3463" s="11">
        <f t="shared" si="1843"/>
        <v>44576</v>
      </c>
      <c r="J3463" s="12">
        <f t="shared" si="1816"/>
        <v>5.4002915013626751E-3</v>
      </c>
      <c r="K3463" s="11">
        <f t="shared" si="1832"/>
        <v>44634</v>
      </c>
      <c r="L3463" s="11">
        <f t="shared" si="1817"/>
        <v>44634</v>
      </c>
      <c r="M3463" s="1">
        <f t="shared" si="1836"/>
        <v>18</v>
      </c>
      <c r="N3463" s="1">
        <f t="shared" si="1818"/>
        <v>10</v>
      </c>
      <c r="O3463" s="2">
        <f t="shared" si="1819"/>
        <v>1.0029965700000001</v>
      </c>
      <c r="P3463" s="13">
        <f t="shared" si="1844"/>
        <v>1.00729958</v>
      </c>
      <c r="Q3463" s="13">
        <f t="shared" si="1837"/>
        <v>1.7497317253386884</v>
      </c>
      <c r="R3463" s="2">
        <f t="shared" si="1840"/>
        <v>1.7549749100000001</v>
      </c>
      <c r="S3463" s="2">
        <f t="shared" si="1833"/>
        <v>1.66548502</v>
      </c>
      <c r="T3463" s="2">
        <f t="shared" si="1820"/>
        <v>250211.52687396001</v>
      </c>
      <c r="U3463" s="2">
        <f t="shared" si="1821"/>
        <v>8103.7133271300645</v>
      </c>
      <c r="V3463" s="2">
        <f t="shared" si="1822"/>
        <v>104229.02469384347</v>
      </c>
      <c r="W3463" s="2">
        <f t="shared" si="1823"/>
        <v>262566.16784429352</v>
      </c>
      <c r="X3463" s="17">
        <f t="shared" si="1824"/>
        <v>0</v>
      </c>
      <c r="Y3463" s="2">
        <f t="shared" si="1825"/>
        <v>0</v>
      </c>
      <c r="Z3463" s="72">
        <f t="shared" si="1826"/>
        <v>0</v>
      </c>
      <c r="AA3463" s="2">
        <f t="shared" si="1845"/>
        <v>0</v>
      </c>
      <c r="AB3463" s="12">
        <f t="shared" si="1834"/>
        <v>4.6600000000000003E-2</v>
      </c>
      <c r="AC3463" s="17">
        <f t="shared" si="1827"/>
        <v>10</v>
      </c>
      <c r="AD3463" s="17">
        <v>252</v>
      </c>
      <c r="AE3463" s="13">
        <f t="shared" si="1838"/>
        <v>1.0018090479999999</v>
      </c>
      <c r="AF3463" s="2">
        <f t="shared" si="1846"/>
        <v>452.64466226000002</v>
      </c>
      <c r="AG3463" s="2">
        <f t="shared" si="1828"/>
        <v>474.99480080000001</v>
      </c>
      <c r="AH3463" s="3">
        <f t="shared" si="1829"/>
        <v>0</v>
      </c>
      <c r="AI3463" s="4" t="str">
        <f t="shared" si="1839"/>
        <v>A+J=</v>
      </c>
      <c r="AJ3463" s="11">
        <f t="shared" si="1835"/>
        <v>44634</v>
      </c>
      <c r="AQ3463" s="53"/>
      <c r="AR3463" s="53"/>
    </row>
    <row r="3464" spans="1:44" x14ac:dyDescent="0.2">
      <c r="A3464" s="158">
        <f t="shared" si="1830"/>
        <v>44620</v>
      </c>
      <c r="B3464" s="2">
        <f t="shared" si="1814"/>
        <v>263041.16264509351</v>
      </c>
      <c r="C3464" s="2">
        <f t="shared" si="1831"/>
        <v>150233.42982332001</v>
      </c>
      <c r="D3464" s="2">
        <f>SUM(Y3464:Y$3632)</f>
        <v>12177.15363019</v>
      </c>
      <c r="E3464" s="73">
        <f t="shared" si="1815"/>
        <v>138056.27619313</v>
      </c>
      <c r="F3464" s="88">
        <f t="shared" si="1841"/>
        <v>6120.04</v>
      </c>
      <c r="G3464" s="3">
        <f>IF(AND(N3464=1,N3463&gt;1),VLOOKUP(A3463,[1]Plan1!$BK$81:$BM$259,3),G3463)</f>
        <v>6153.09</v>
      </c>
      <c r="H3464" s="11">
        <f t="shared" si="1842"/>
        <v>44545</v>
      </c>
      <c r="I3464" s="11">
        <f t="shared" si="1843"/>
        <v>44576</v>
      </c>
      <c r="J3464" s="12">
        <f t="shared" si="1816"/>
        <v>5.4002915013626751E-3</v>
      </c>
      <c r="K3464" s="11">
        <f t="shared" si="1832"/>
        <v>44634</v>
      </c>
      <c r="L3464" s="11">
        <f t="shared" si="1817"/>
        <v>44634</v>
      </c>
      <c r="M3464" s="1">
        <f t="shared" si="1836"/>
        <v>18</v>
      </c>
      <c r="N3464" s="1">
        <f t="shared" si="1818"/>
        <v>10</v>
      </c>
      <c r="O3464" s="2">
        <f t="shared" si="1819"/>
        <v>1.0029965700000001</v>
      </c>
      <c r="P3464" s="13">
        <f t="shared" si="1844"/>
        <v>1.00729958</v>
      </c>
      <c r="Q3464" s="13">
        <f t="shared" si="1837"/>
        <v>1.7497317253386884</v>
      </c>
      <c r="R3464" s="2">
        <f t="shared" si="1840"/>
        <v>1.7549749100000001</v>
      </c>
      <c r="S3464" s="2">
        <f t="shared" si="1833"/>
        <v>1.66548502</v>
      </c>
      <c r="T3464" s="2">
        <f t="shared" si="1820"/>
        <v>250211.52687396001</v>
      </c>
      <c r="U3464" s="2">
        <f t="shared" si="1821"/>
        <v>8103.7133271300645</v>
      </c>
      <c r="V3464" s="2">
        <f t="shared" si="1822"/>
        <v>104229.02469384347</v>
      </c>
      <c r="W3464" s="2">
        <f t="shared" si="1823"/>
        <v>262566.16784429352</v>
      </c>
      <c r="X3464" s="17">
        <f t="shared" si="1824"/>
        <v>0</v>
      </c>
      <c r="Y3464" s="2">
        <f t="shared" si="1825"/>
        <v>0</v>
      </c>
      <c r="Z3464" s="72">
        <f t="shared" si="1826"/>
        <v>0</v>
      </c>
      <c r="AA3464" s="2">
        <f t="shared" si="1845"/>
        <v>0</v>
      </c>
      <c r="AB3464" s="12">
        <f t="shared" si="1834"/>
        <v>4.6600000000000003E-2</v>
      </c>
      <c r="AC3464" s="17">
        <f t="shared" si="1827"/>
        <v>10</v>
      </c>
      <c r="AD3464" s="17">
        <v>252</v>
      </c>
      <c r="AE3464" s="13">
        <f t="shared" si="1838"/>
        <v>1.0018090479999999</v>
      </c>
      <c r="AF3464" s="2">
        <f t="shared" si="1846"/>
        <v>452.64466226000002</v>
      </c>
      <c r="AG3464" s="2">
        <f t="shared" si="1828"/>
        <v>474.99480080000001</v>
      </c>
      <c r="AH3464" s="3">
        <f t="shared" si="1829"/>
        <v>0</v>
      </c>
      <c r="AI3464" s="4" t="str">
        <f t="shared" si="1839"/>
        <v>A+J=</v>
      </c>
      <c r="AJ3464" s="11">
        <f t="shared" si="1835"/>
        <v>44634</v>
      </c>
      <c r="AQ3464" s="53"/>
      <c r="AR3464" s="53"/>
    </row>
    <row r="3465" spans="1:44" x14ac:dyDescent="0.2">
      <c r="A3465" s="158">
        <f t="shared" si="1830"/>
        <v>44621</v>
      </c>
      <c r="B3465" s="2">
        <f t="shared" si="1814"/>
        <v>263041.16264509351</v>
      </c>
      <c r="C3465" s="2">
        <f t="shared" si="1831"/>
        <v>150233.42982332001</v>
      </c>
      <c r="D3465" s="2">
        <f>SUM(Y3465:Y$3632)</f>
        <v>12177.15363019</v>
      </c>
      <c r="E3465" s="73">
        <f t="shared" si="1815"/>
        <v>138056.27619313</v>
      </c>
      <c r="F3465" s="88">
        <f t="shared" si="1841"/>
        <v>6120.04</v>
      </c>
      <c r="G3465" s="3">
        <f>IF(AND(N3465=1,N3464&gt;1),VLOOKUP(A3464,[1]Plan1!$BK$81:$BM$259,3),G3464)</f>
        <v>6153.09</v>
      </c>
      <c r="H3465" s="11">
        <f t="shared" si="1842"/>
        <v>44545</v>
      </c>
      <c r="I3465" s="11">
        <f t="shared" si="1843"/>
        <v>44576</v>
      </c>
      <c r="J3465" s="12">
        <f t="shared" si="1816"/>
        <v>5.4002915013626751E-3</v>
      </c>
      <c r="K3465" s="11">
        <f t="shared" si="1832"/>
        <v>44634</v>
      </c>
      <c r="L3465" s="11">
        <f t="shared" si="1817"/>
        <v>44634</v>
      </c>
      <c r="M3465" s="1">
        <f t="shared" si="1836"/>
        <v>18</v>
      </c>
      <c r="N3465" s="1">
        <f t="shared" si="1818"/>
        <v>10</v>
      </c>
      <c r="O3465" s="2">
        <f t="shared" si="1819"/>
        <v>1.0029965700000001</v>
      </c>
      <c r="P3465" s="13">
        <f t="shared" si="1844"/>
        <v>1.00729958</v>
      </c>
      <c r="Q3465" s="13">
        <f t="shared" si="1837"/>
        <v>1.7497317253386884</v>
      </c>
      <c r="R3465" s="2">
        <f t="shared" si="1840"/>
        <v>1.7549749100000001</v>
      </c>
      <c r="S3465" s="2">
        <f t="shared" si="1833"/>
        <v>1.66548502</v>
      </c>
      <c r="T3465" s="2">
        <f t="shared" si="1820"/>
        <v>250211.52687396001</v>
      </c>
      <c r="U3465" s="2">
        <f t="shared" si="1821"/>
        <v>8103.7133271300645</v>
      </c>
      <c r="V3465" s="2">
        <f t="shared" si="1822"/>
        <v>104229.02469384347</v>
      </c>
      <c r="W3465" s="2">
        <f t="shared" si="1823"/>
        <v>262566.16784429352</v>
      </c>
      <c r="X3465" s="17">
        <f t="shared" si="1824"/>
        <v>0</v>
      </c>
      <c r="Y3465" s="2">
        <f t="shared" si="1825"/>
        <v>0</v>
      </c>
      <c r="Z3465" s="72">
        <f t="shared" si="1826"/>
        <v>0</v>
      </c>
      <c r="AA3465" s="2">
        <f t="shared" si="1845"/>
        <v>0</v>
      </c>
      <c r="AB3465" s="12">
        <f t="shared" si="1834"/>
        <v>4.6600000000000003E-2</v>
      </c>
      <c r="AC3465" s="17">
        <f t="shared" si="1827"/>
        <v>10</v>
      </c>
      <c r="AD3465" s="17">
        <v>252</v>
      </c>
      <c r="AE3465" s="13">
        <f t="shared" si="1838"/>
        <v>1.0018090479999999</v>
      </c>
      <c r="AF3465" s="2">
        <f t="shared" si="1846"/>
        <v>452.64466226000002</v>
      </c>
      <c r="AG3465" s="2">
        <f t="shared" si="1828"/>
        <v>474.99480080000001</v>
      </c>
      <c r="AH3465" s="3">
        <f t="shared" si="1829"/>
        <v>0</v>
      </c>
      <c r="AI3465" s="4" t="str">
        <f t="shared" si="1839"/>
        <v>A+J=</v>
      </c>
      <c r="AJ3465" s="11">
        <f t="shared" si="1835"/>
        <v>44634</v>
      </c>
      <c r="AQ3465" s="53"/>
      <c r="AR3465" s="53"/>
    </row>
    <row r="3466" spans="1:44" x14ac:dyDescent="0.2">
      <c r="A3466" s="158">
        <f t="shared" si="1830"/>
        <v>44622</v>
      </c>
      <c r="B3466" s="2">
        <f t="shared" ref="B3466:B3529" si="1847">(W3466+AG3466)</f>
        <v>263041.16264509351</v>
      </c>
      <c r="C3466" s="2">
        <f t="shared" si="1831"/>
        <v>150233.42982332001</v>
      </c>
      <c r="D3466" s="2">
        <f>SUM(Y3466:Y$3632)</f>
        <v>12177.15363019</v>
      </c>
      <c r="E3466" s="73">
        <f t="shared" ref="E3466:E3529" si="1848">(C3466-D3466)</f>
        <v>138056.27619313</v>
      </c>
      <c r="F3466" s="88">
        <f t="shared" si="1841"/>
        <v>6120.04</v>
      </c>
      <c r="G3466" s="3">
        <f>IF(AND(N3466=1,N3465&gt;1),VLOOKUP(A3465,[1]Plan1!$BK$81:$BM$259,3),G3465)</f>
        <v>6153.09</v>
      </c>
      <c r="H3466" s="11">
        <f t="shared" si="1842"/>
        <v>44545</v>
      </c>
      <c r="I3466" s="11">
        <f t="shared" si="1843"/>
        <v>44576</v>
      </c>
      <c r="J3466" s="12">
        <f t="shared" ref="J3466:J3529" si="1849">(G3466/F3466)-1</f>
        <v>5.4002915013626751E-3</v>
      </c>
      <c r="K3466" s="11">
        <f t="shared" si="1832"/>
        <v>44634</v>
      </c>
      <c r="L3466" s="11">
        <f t="shared" ref="L3466:L3529" si="1850">IF(A3466&gt;L3465,K3466,L3465)</f>
        <v>44634</v>
      </c>
      <c r="M3466" s="1">
        <f t="shared" si="1836"/>
        <v>18</v>
      </c>
      <c r="N3466" s="1">
        <f t="shared" ref="N3466:N3529" si="1851">(M3466-(NETWORKDAYS(A3466,L3466,$AN$194:$AN$348)-1))</f>
        <v>10</v>
      </c>
      <c r="O3466" s="2">
        <f t="shared" ref="O3466:O3529" si="1852">TRUNC((G3466/F3466)^TRUNC((N3466/M3466),9),8)</f>
        <v>1.0029965700000001</v>
      </c>
      <c r="P3466" s="13">
        <f t="shared" si="1844"/>
        <v>1.00729958</v>
      </c>
      <c r="Q3466" s="13">
        <f t="shared" si="1837"/>
        <v>1.7497317253386884</v>
      </c>
      <c r="R3466" s="2">
        <f t="shared" si="1840"/>
        <v>1.7549749100000001</v>
      </c>
      <c r="S3466" s="2">
        <f t="shared" si="1833"/>
        <v>1.66548502</v>
      </c>
      <c r="T3466" s="2">
        <f t="shared" ref="T3466:T3529" si="1853">TRUNC(C3466*S3466,8)</f>
        <v>250211.52687396001</v>
      </c>
      <c r="U3466" s="2">
        <f t="shared" ref="U3466:U3529" si="1854">(D3466*(S3466-1))</f>
        <v>8103.7133271300645</v>
      </c>
      <c r="V3466" s="2">
        <f t="shared" ref="V3466:V3529" si="1855">(E3466*(R3466-1))</f>
        <v>104229.02469384347</v>
      </c>
      <c r="W3466" s="2">
        <f t="shared" ref="W3466:W3529" si="1856">(C3466+U3466+V3466)</f>
        <v>262566.16784429352</v>
      </c>
      <c r="X3466" s="17">
        <f t="shared" ref="X3466:X3529" si="1857">IF(VLOOKUP(A3466,AN$10:AU$190,8)=VLOOKUP(A3465,AN$10:AU$190,8),0,VLOOKUP(A3466,AN$10:AU$190,8))</f>
        <v>0</v>
      </c>
      <c r="Y3466" s="2">
        <f t="shared" ref="Y3466:Y3529" si="1858">IF(X3466&gt;0,VLOOKUP(A3466,AN$12:AR$190,5),0)</f>
        <v>0</v>
      </c>
      <c r="Z3466" s="72">
        <f t="shared" ref="Z3466:Z3529" si="1859">IF(X3466&gt;0,VLOOKUP($A3466,$AN$10:$AS$190,6),0)</f>
        <v>0</v>
      </c>
      <c r="AA3466" s="2">
        <f t="shared" si="1845"/>
        <v>0</v>
      </c>
      <c r="AB3466" s="12">
        <f t="shared" si="1834"/>
        <v>4.6600000000000003E-2</v>
      </c>
      <c r="AC3466" s="17">
        <f t="shared" ref="AC3466:AC3529" si="1860">N3466</f>
        <v>10</v>
      </c>
      <c r="AD3466" s="17">
        <v>252</v>
      </c>
      <c r="AE3466" s="13">
        <f t="shared" si="1838"/>
        <v>1.0018090479999999</v>
      </c>
      <c r="AF3466" s="2">
        <f t="shared" si="1846"/>
        <v>452.64466226000002</v>
      </c>
      <c r="AG3466" s="2">
        <f t="shared" ref="AG3466:AG3529" si="1861">TRUNC((W3466*(AE3466-1)),8)</f>
        <v>474.99480080000001</v>
      </c>
      <c r="AH3466" s="3">
        <f t="shared" ref="AH3466:AH3529" si="1862">IF(AA3466&gt;0,AA3466+AF3466,0)</f>
        <v>0</v>
      </c>
      <c r="AI3466" s="4" t="str">
        <f t="shared" si="1839"/>
        <v>A+J=</v>
      </c>
      <c r="AJ3466" s="11">
        <f t="shared" si="1835"/>
        <v>44634</v>
      </c>
      <c r="AQ3466" s="53"/>
      <c r="AR3466" s="53"/>
    </row>
    <row r="3467" spans="1:44" x14ac:dyDescent="0.2">
      <c r="A3467" s="158">
        <f t="shared" ref="A3467:A3530" si="1863">(A3466+1)</f>
        <v>44623</v>
      </c>
      <c r="B3467" s="2">
        <f t="shared" si="1847"/>
        <v>263161.3592487874</v>
      </c>
      <c r="C3467" s="2">
        <f t="shared" ref="C3467:C3530" si="1864">TRUNC(IF(X3466&gt;0,VLOOKUP(A3466,$AN$12:$AO$190,2),C3466),8)</f>
        <v>150233.42982332001</v>
      </c>
      <c r="D3467" s="2">
        <f>SUM(Y3467:Y$3632)</f>
        <v>12177.15363019</v>
      </c>
      <c r="E3467" s="73">
        <f t="shared" si="1848"/>
        <v>138056.27619313</v>
      </c>
      <c r="F3467" s="88">
        <f t="shared" si="1841"/>
        <v>6120.04</v>
      </c>
      <c r="G3467" s="3">
        <f>IF(AND(N3467=1,N3466&gt;1),VLOOKUP(A3466,[1]Plan1!$BK$81:$BM$259,3),G3466)</f>
        <v>6153.09</v>
      </c>
      <c r="H3467" s="11">
        <f t="shared" si="1842"/>
        <v>44545</v>
      </c>
      <c r="I3467" s="11">
        <f t="shared" si="1843"/>
        <v>44576</v>
      </c>
      <c r="J3467" s="12">
        <f t="shared" si="1849"/>
        <v>5.4002915013626751E-3</v>
      </c>
      <c r="K3467" s="11">
        <f t="shared" ref="K3467:K3530" si="1865">IF(DAY(A3467)=14,VLOOKUP(A3467,AR$194:AW$373,4),K3466)</f>
        <v>44634</v>
      </c>
      <c r="L3467" s="11">
        <f t="shared" si="1850"/>
        <v>44634</v>
      </c>
      <c r="M3467" s="1">
        <f t="shared" si="1836"/>
        <v>18</v>
      </c>
      <c r="N3467" s="1">
        <f t="shared" si="1851"/>
        <v>11</v>
      </c>
      <c r="O3467" s="2">
        <f t="shared" si="1852"/>
        <v>1.00329672</v>
      </c>
      <c r="P3467" s="13">
        <f t="shared" si="1844"/>
        <v>1.00729958</v>
      </c>
      <c r="Q3467" s="13">
        <f t="shared" si="1837"/>
        <v>1.7497317253386884</v>
      </c>
      <c r="R3467" s="2">
        <f t="shared" si="1840"/>
        <v>1.7555000999999999</v>
      </c>
      <c r="S3467" s="2">
        <f t="shared" ref="S3467:S3530" si="1866">IF(AND(X3467&gt;0,MONTH(A3467)=9),R3467,S3466)</f>
        <v>1.66548502</v>
      </c>
      <c r="T3467" s="2">
        <f t="shared" si="1853"/>
        <v>250211.52687396001</v>
      </c>
      <c r="U3467" s="2">
        <f t="shared" si="1854"/>
        <v>8103.7133271300645</v>
      </c>
      <c r="V3467" s="2">
        <f t="shared" si="1855"/>
        <v>104301.53046953732</v>
      </c>
      <c r="W3467" s="2">
        <f t="shared" si="1856"/>
        <v>262638.67361998738</v>
      </c>
      <c r="X3467" s="17">
        <f t="shared" si="1857"/>
        <v>0</v>
      </c>
      <c r="Y3467" s="2">
        <f t="shared" si="1858"/>
        <v>0</v>
      </c>
      <c r="Z3467" s="72">
        <f t="shared" si="1859"/>
        <v>0</v>
      </c>
      <c r="AA3467" s="2">
        <f t="shared" si="1845"/>
        <v>0</v>
      </c>
      <c r="AB3467" s="12">
        <f t="shared" ref="AB3467:AB3530" si="1867">(AB3466)</f>
        <v>4.6600000000000003E-2</v>
      </c>
      <c r="AC3467" s="17">
        <f t="shared" si="1860"/>
        <v>11</v>
      </c>
      <c r="AD3467" s="17">
        <v>252</v>
      </c>
      <c r="AE3467" s="13">
        <f t="shared" si="1838"/>
        <v>1.001990132</v>
      </c>
      <c r="AF3467" s="2">
        <f t="shared" si="1846"/>
        <v>497.95396640000001</v>
      </c>
      <c r="AG3467" s="2">
        <f t="shared" si="1861"/>
        <v>522.68562880000002</v>
      </c>
      <c r="AH3467" s="3">
        <f t="shared" si="1862"/>
        <v>0</v>
      </c>
      <c r="AI3467" s="4" t="str">
        <f t="shared" si="1839"/>
        <v>A+J=</v>
      </c>
      <c r="AJ3467" s="11">
        <f t="shared" ref="AJ3467:AJ3530" si="1868">IF(X3466&gt;0,VLOOKUP(A3466,$AN$10:$AW$190,9),AJ3466)</f>
        <v>44634</v>
      </c>
      <c r="AQ3467" s="53"/>
      <c r="AR3467" s="53"/>
    </row>
    <row r="3468" spans="1:44" x14ac:dyDescent="0.2">
      <c r="A3468" s="158">
        <f t="shared" si="1863"/>
        <v>44624</v>
      </c>
      <c r="B3468" s="2">
        <f t="shared" si="1847"/>
        <v>263281.61179734272</v>
      </c>
      <c r="C3468" s="2">
        <f t="shared" si="1864"/>
        <v>150233.42982332001</v>
      </c>
      <c r="D3468" s="2">
        <f>SUM(Y3468:Y$3632)</f>
        <v>12177.15363019</v>
      </c>
      <c r="E3468" s="73">
        <f t="shared" si="1848"/>
        <v>138056.27619313</v>
      </c>
      <c r="F3468" s="88">
        <f t="shared" si="1841"/>
        <v>6120.04</v>
      </c>
      <c r="G3468" s="3">
        <f>IF(AND(N3468=1,N3467&gt;1),VLOOKUP(A3467,[1]Plan1!$BK$81:$BM$259,3),G3467)</f>
        <v>6153.09</v>
      </c>
      <c r="H3468" s="11">
        <f t="shared" si="1842"/>
        <v>44545</v>
      </c>
      <c r="I3468" s="11">
        <f t="shared" si="1843"/>
        <v>44576</v>
      </c>
      <c r="J3468" s="12">
        <f t="shared" si="1849"/>
        <v>5.4002915013626751E-3</v>
      </c>
      <c r="K3468" s="11">
        <f t="shared" si="1865"/>
        <v>44634</v>
      </c>
      <c r="L3468" s="11">
        <f t="shared" si="1850"/>
        <v>44634</v>
      </c>
      <c r="M3468" s="1">
        <f t="shared" si="1836"/>
        <v>18</v>
      </c>
      <c r="N3468" s="1">
        <f t="shared" si="1851"/>
        <v>12</v>
      </c>
      <c r="O3468" s="2">
        <f t="shared" si="1852"/>
        <v>1.0035969600000001</v>
      </c>
      <c r="P3468" s="13">
        <f t="shared" si="1844"/>
        <v>1.00729958</v>
      </c>
      <c r="Q3468" s="13">
        <f t="shared" si="1837"/>
        <v>1.7497317253386884</v>
      </c>
      <c r="R3468" s="2">
        <f t="shared" si="1840"/>
        <v>1.7560254399999999</v>
      </c>
      <c r="S3468" s="2">
        <f t="shared" si="1866"/>
        <v>1.66548502</v>
      </c>
      <c r="T3468" s="2">
        <f t="shared" si="1853"/>
        <v>250211.52687396001</v>
      </c>
      <c r="U3468" s="2">
        <f t="shared" si="1854"/>
        <v>8103.7133271300645</v>
      </c>
      <c r="V3468" s="2">
        <f t="shared" si="1855"/>
        <v>104374.05695367263</v>
      </c>
      <c r="W3468" s="2">
        <f t="shared" si="1856"/>
        <v>262711.20010412269</v>
      </c>
      <c r="X3468" s="17">
        <f t="shared" si="1857"/>
        <v>0</v>
      </c>
      <c r="Y3468" s="2">
        <f t="shared" si="1858"/>
        <v>0</v>
      </c>
      <c r="Z3468" s="72">
        <f t="shared" si="1859"/>
        <v>0</v>
      </c>
      <c r="AA3468" s="2">
        <f t="shared" si="1845"/>
        <v>0</v>
      </c>
      <c r="AB3468" s="12">
        <f t="shared" si="1867"/>
        <v>4.6600000000000003E-2</v>
      </c>
      <c r="AC3468" s="17">
        <f t="shared" si="1860"/>
        <v>12</v>
      </c>
      <c r="AD3468" s="17">
        <v>252</v>
      </c>
      <c r="AE3468" s="13">
        <f t="shared" si="1838"/>
        <v>1.00217125</v>
      </c>
      <c r="AF3468" s="2">
        <f t="shared" si="1846"/>
        <v>543.27177772000005</v>
      </c>
      <c r="AG3468" s="2">
        <f t="shared" si="1861"/>
        <v>570.41169321999996</v>
      </c>
      <c r="AH3468" s="3">
        <f t="shared" si="1862"/>
        <v>0</v>
      </c>
      <c r="AI3468" s="4" t="str">
        <f t="shared" si="1839"/>
        <v>A+J=</v>
      </c>
      <c r="AJ3468" s="11">
        <f t="shared" si="1868"/>
        <v>44634</v>
      </c>
      <c r="AQ3468" s="53"/>
      <c r="AR3468" s="53"/>
    </row>
    <row r="3469" spans="1:44" x14ac:dyDescent="0.2">
      <c r="A3469" s="158">
        <f t="shared" si="1863"/>
        <v>44625</v>
      </c>
      <c r="B3469" s="2">
        <f t="shared" si="1847"/>
        <v>263401.91978383943</v>
      </c>
      <c r="C3469" s="2">
        <f t="shared" si="1864"/>
        <v>150233.42982332001</v>
      </c>
      <c r="D3469" s="2">
        <f>SUM(Y3469:Y$3632)</f>
        <v>12177.15363019</v>
      </c>
      <c r="E3469" s="73">
        <f t="shared" si="1848"/>
        <v>138056.27619313</v>
      </c>
      <c r="F3469" s="88">
        <f t="shared" si="1841"/>
        <v>6120.04</v>
      </c>
      <c r="G3469" s="3">
        <f>IF(AND(N3469=1,N3468&gt;1),VLOOKUP(A3468,[1]Plan1!$BK$81:$BM$259,3),G3468)</f>
        <v>6153.09</v>
      </c>
      <c r="H3469" s="11">
        <f t="shared" si="1842"/>
        <v>44545</v>
      </c>
      <c r="I3469" s="11">
        <f t="shared" si="1843"/>
        <v>44576</v>
      </c>
      <c r="J3469" s="12">
        <f t="shared" si="1849"/>
        <v>5.4002915013626751E-3</v>
      </c>
      <c r="K3469" s="11">
        <f t="shared" si="1865"/>
        <v>44634</v>
      </c>
      <c r="L3469" s="11">
        <f t="shared" si="1850"/>
        <v>44634</v>
      </c>
      <c r="M3469" s="1">
        <f t="shared" si="1836"/>
        <v>18</v>
      </c>
      <c r="N3469" s="1">
        <f t="shared" si="1851"/>
        <v>13</v>
      </c>
      <c r="O3469" s="2">
        <f t="shared" si="1852"/>
        <v>1.0038972900000001</v>
      </c>
      <c r="P3469" s="13">
        <f t="shared" si="1844"/>
        <v>1.00729958</v>
      </c>
      <c r="Q3469" s="13">
        <f t="shared" si="1837"/>
        <v>1.7497317253386884</v>
      </c>
      <c r="R3469" s="2">
        <f t="shared" si="1840"/>
        <v>1.75655093</v>
      </c>
      <c r="S3469" s="2">
        <f t="shared" si="1866"/>
        <v>1.66548502</v>
      </c>
      <c r="T3469" s="2">
        <f t="shared" si="1853"/>
        <v>250211.52687396001</v>
      </c>
      <c r="U3469" s="2">
        <f t="shared" si="1854"/>
        <v>8103.7133271300645</v>
      </c>
      <c r="V3469" s="2">
        <f t="shared" si="1855"/>
        <v>104446.60414624936</v>
      </c>
      <c r="W3469" s="2">
        <f t="shared" si="1856"/>
        <v>262783.74729669944</v>
      </c>
      <c r="X3469" s="17">
        <f t="shared" si="1857"/>
        <v>0</v>
      </c>
      <c r="Y3469" s="2">
        <f t="shared" si="1858"/>
        <v>0</v>
      </c>
      <c r="Z3469" s="72">
        <f t="shared" si="1859"/>
        <v>0</v>
      </c>
      <c r="AA3469" s="2">
        <f t="shared" si="1845"/>
        <v>0</v>
      </c>
      <c r="AB3469" s="12">
        <f t="shared" si="1867"/>
        <v>4.6600000000000003E-2</v>
      </c>
      <c r="AC3469" s="17">
        <f t="shared" si="1860"/>
        <v>13</v>
      </c>
      <c r="AD3469" s="17">
        <v>252</v>
      </c>
      <c r="AE3469" s="13">
        <f t="shared" si="1838"/>
        <v>1.0023523999999999</v>
      </c>
      <c r="AF3469" s="2">
        <f t="shared" si="1846"/>
        <v>588.59759581000003</v>
      </c>
      <c r="AG3469" s="2">
        <f t="shared" si="1861"/>
        <v>618.17248714000004</v>
      </c>
      <c r="AH3469" s="3">
        <f t="shared" si="1862"/>
        <v>0</v>
      </c>
      <c r="AI3469" s="4" t="str">
        <f t="shared" si="1839"/>
        <v>A+J=</v>
      </c>
      <c r="AJ3469" s="11">
        <f t="shared" si="1868"/>
        <v>44634</v>
      </c>
      <c r="AQ3469" s="53"/>
      <c r="AR3469" s="53"/>
    </row>
    <row r="3470" spans="1:44" x14ac:dyDescent="0.2">
      <c r="A3470" s="158">
        <f t="shared" si="1863"/>
        <v>44626</v>
      </c>
      <c r="B3470" s="2">
        <f t="shared" si="1847"/>
        <v>263401.91978383943</v>
      </c>
      <c r="C3470" s="2">
        <f t="shared" si="1864"/>
        <v>150233.42982332001</v>
      </c>
      <c r="D3470" s="2">
        <f>SUM(Y3470:Y$3632)</f>
        <v>12177.15363019</v>
      </c>
      <c r="E3470" s="73">
        <f t="shared" si="1848"/>
        <v>138056.27619313</v>
      </c>
      <c r="F3470" s="88">
        <f t="shared" si="1841"/>
        <v>6120.04</v>
      </c>
      <c r="G3470" s="3">
        <f>IF(AND(N3470=1,N3469&gt;1),VLOOKUP(A3469,[1]Plan1!$BK$81:$BM$259,3),G3469)</f>
        <v>6153.09</v>
      </c>
      <c r="H3470" s="11">
        <f t="shared" si="1842"/>
        <v>44545</v>
      </c>
      <c r="I3470" s="11">
        <f t="shared" si="1843"/>
        <v>44576</v>
      </c>
      <c r="J3470" s="12">
        <f t="shared" si="1849"/>
        <v>5.4002915013626751E-3</v>
      </c>
      <c r="K3470" s="11">
        <f t="shared" si="1865"/>
        <v>44634</v>
      </c>
      <c r="L3470" s="11">
        <f t="shared" si="1850"/>
        <v>44634</v>
      </c>
      <c r="M3470" s="1">
        <f t="shared" si="1836"/>
        <v>18</v>
      </c>
      <c r="N3470" s="1">
        <f t="shared" si="1851"/>
        <v>13</v>
      </c>
      <c r="O3470" s="2">
        <f t="shared" si="1852"/>
        <v>1.0038972900000001</v>
      </c>
      <c r="P3470" s="13">
        <f t="shared" si="1844"/>
        <v>1.00729958</v>
      </c>
      <c r="Q3470" s="13">
        <f t="shared" si="1837"/>
        <v>1.7497317253386884</v>
      </c>
      <c r="R3470" s="2">
        <f t="shared" si="1840"/>
        <v>1.75655093</v>
      </c>
      <c r="S3470" s="2">
        <f t="shared" si="1866"/>
        <v>1.66548502</v>
      </c>
      <c r="T3470" s="2">
        <f t="shared" si="1853"/>
        <v>250211.52687396001</v>
      </c>
      <c r="U3470" s="2">
        <f t="shared" si="1854"/>
        <v>8103.7133271300645</v>
      </c>
      <c r="V3470" s="2">
        <f t="shared" si="1855"/>
        <v>104446.60414624936</v>
      </c>
      <c r="W3470" s="2">
        <f t="shared" si="1856"/>
        <v>262783.74729669944</v>
      </c>
      <c r="X3470" s="17">
        <f t="shared" si="1857"/>
        <v>0</v>
      </c>
      <c r="Y3470" s="2">
        <f t="shared" si="1858"/>
        <v>0</v>
      </c>
      <c r="Z3470" s="72">
        <f t="shared" si="1859"/>
        <v>0</v>
      </c>
      <c r="AA3470" s="2">
        <f t="shared" si="1845"/>
        <v>0</v>
      </c>
      <c r="AB3470" s="12">
        <f t="shared" si="1867"/>
        <v>4.6600000000000003E-2</v>
      </c>
      <c r="AC3470" s="17">
        <f t="shared" si="1860"/>
        <v>13</v>
      </c>
      <c r="AD3470" s="17">
        <v>252</v>
      </c>
      <c r="AE3470" s="13">
        <f t="shared" si="1838"/>
        <v>1.0023523999999999</v>
      </c>
      <c r="AF3470" s="2">
        <f t="shared" si="1846"/>
        <v>588.59759581000003</v>
      </c>
      <c r="AG3470" s="2">
        <f t="shared" si="1861"/>
        <v>618.17248714000004</v>
      </c>
      <c r="AH3470" s="3">
        <f t="shared" si="1862"/>
        <v>0</v>
      </c>
      <c r="AI3470" s="4" t="str">
        <f t="shared" si="1839"/>
        <v>A+J=</v>
      </c>
      <c r="AJ3470" s="11">
        <f t="shared" si="1868"/>
        <v>44634</v>
      </c>
      <c r="AQ3470" s="53"/>
      <c r="AR3470" s="53"/>
    </row>
    <row r="3471" spans="1:44" x14ac:dyDescent="0.2">
      <c r="A3471" s="158">
        <f t="shared" si="1863"/>
        <v>44627</v>
      </c>
      <c r="B3471" s="2">
        <f t="shared" si="1847"/>
        <v>263401.91978383943</v>
      </c>
      <c r="C3471" s="2">
        <f t="shared" si="1864"/>
        <v>150233.42982332001</v>
      </c>
      <c r="D3471" s="2">
        <f>SUM(Y3471:Y$3632)</f>
        <v>12177.15363019</v>
      </c>
      <c r="E3471" s="73">
        <f t="shared" si="1848"/>
        <v>138056.27619313</v>
      </c>
      <c r="F3471" s="88">
        <f t="shared" si="1841"/>
        <v>6120.04</v>
      </c>
      <c r="G3471" s="3">
        <f>IF(AND(N3471=1,N3470&gt;1),VLOOKUP(A3470,[1]Plan1!$BK$81:$BM$259,3),G3470)</f>
        <v>6153.09</v>
      </c>
      <c r="H3471" s="11">
        <f t="shared" si="1842"/>
        <v>44545</v>
      </c>
      <c r="I3471" s="11">
        <f t="shared" si="1843"/>
        <v>44576</v>
      </c>
      <c r="J3471" s="12">
        <f t="shared" si="1849"/>
        <v>5.4002915013626751E-3</v>
      </c>
      <c r="K3471" s="11">
        <f t="shared" si="1865"/>
        <v>44634</v>
      </c>
      <c r="L3471" s="11">
        <f t="shared" si="1850"/>
        <v>44634</v>
      </c>
      <c r="M3471" s="1">
        <f t="shared" si="1836"/>
        <v>18</v>
      </c>
      <c r="N3471" s="1">
        <f t="shared" si="1851"/>
        <v>13</v>
      </c>
      <c r="O3471" s="2">
        <f t="shared" si="1852"/>
        <v>1.0038972900000001</v>
      </c>
      <c r="P3471" s="13">
        <f t="shared" si="1844"/>
        <v>1.00729958</v>
      </c>
      <c r="Q3471" s="13">
        <f t="shared" si="1837"/>
        <v>1.7497317253386884</v>
      </c>
      <c r="R3471" s="2">
        <f t="shared" si="1840"/>
        <v>1.75655093</v>
      </c>
      <c r="S3471" s="2">
        <f t="shared" si="1866"/>
        <v>1.66548502</v>
      </c>
      <c r="T3471" s="2">
        <f t="shared" si="1853"/>
        <v>250211.52687396001</v>
      </c>
      <c r="U3471" s="2">
        <f t="shared" si="1854"/>
        <v>8103.7133271300645</v>
      </c>
      <c r="V3471" s="2">
        <f t="shared" si="1855"/>
        <v>104446.60414624936</v>
      </c>
      <c r="W3471" s="2">
        <f t="shared" si="1856"/>
        <v>262783.74729669944</v>
      </c>
      <c r="X3471" s="17">
        <f t="shared" si="1857"/>
        <v>0</v>
      </c>
      <c r="Y3471" s="2">
        <f t="shared" si="1858"/>
        <v>0</v>
      </c>
      <c r="Z3471" s="72">
        <f t="shared" si="1859"/>
        <v>0</v>
      </c>
      <c r="AA3471" s="2">
        <f t="shared" si="1845"/>
        <v>0</v>
      </c>
      <c r="AB3471" s="12">
        <f t="shared" si="1867"/>
        <v>4.6600000000000003E-2</v>
      </c>
      <c r="AC3471" s="17">
        <f t="shared" si="1860"/>
        <v>13</v>
      </c>
      <c r="AD3471" s="17">
        <v>252</v>
      </c>
      <c r="AE3471" s="13">
        <f t="shared" si="1838"/>
        <v>1.0023523999999999</v>
      </c>
      <c r="AF3471" s="2">
        <f t="shared" si="1846"/>
        <v>588.59759581000003</v>
      </c>
      <c r="AG3471" s="2">
        <f t="shared" si="1861"/>
        <v>618.17248714000004</v>
      </c>
      <c r="AH3471" s="3">
        <f t="shared" si="1862"/>
        <v>0</v>
      </c>
      <c r="AI3471" s="4" t="str">
        <f t="shared" si="1839"/>
        <v>A+J=</v>
      </c>
      <c r="AJ3471" s="11">
        <f t="shared" si="1868"/>
        <v>44634</v>
      </c>
      <c r="AQ3471" s="53"/>
      <c r="AR3471" s="53"/>
    </row>
    <row r="3472" spans="1:44" x14ac:dyDescent="0.2">
      <c r="A3472" s="158">
        <f t="shared" si="1863"/>
        <v>44628</v>
      </c>
      <c r="B3472" s="2">
        <f t="shared" si="1847"/>
        <v>263522.28625746316</v>
      </c>
      <c r="C3472" s="2">
        <f t="shared" si="1864"/>
        <v>150233.42982332001</v>
      </c>
      <c r="D3472" s="2">
        <f>SUM(Y3472:Y$3632)</f>
        <v>12177.15363019</v>
      </c>
      <c r="E3472" s="73">
        <f t="shared" si="1848"/>
        <v>138056.27619313</v>
      </c>
      <c r="F3472" s="88">
        <f t="shared" si="1841"/>
        <v>6120.04</v>
      </c>
      <c r="G3472" s="3">
        <f>IF(AND(N3472=1,N3471&gt;1),VLOOKUP(A3471,[1]Plan1!$BK$81:$BM$259,3),G3471)</f>
        <v>6153.09</v>
      </c>
      <c r="H3472" s="11">
        <f t="shared" si="1842"/>
        <v>44545</v>
      </c>
      <c r="I3472" s="11">
        <f t="shared" si="1843"/>
        <v>44576</v>
      </c>
      <c r="J3472" s="12">
        <f t="shared" si="1849"/>
        <v>5.4002915013626751E-3</v>
      </c>
      <c r="K3472" s="11">
        <f t="shared" si="1865"/>
        <v>44634</v>
      </c>
      <c r="L3472" s="11">
        <f t="shared" si="1850"/>
        <v>44634</v>
      </c>
      <c r="M3472" s="1">
        <f t="shared" si="1836"/>
        <v>18</v>
      </c>
      <c r="N3472" s="1">
        <f t="shared" si="1851"/>
        <v>14</v>
      </c>
      <c r="O3472" s="2">
        <f t="shared" si="1852"/>
        <v>1.0041977099999999</v>
      </c>
      <c r="P3472" s="13">
        <f t="shared" si="1844"/>
        <v>1.00729958</v>
      </c>
      <c r="Q3472" s="13">
        <f t="shared" si="1837"/>
        <v>1.7497317253386884</v>
      </c>
      <c r="R3472" s="2">
        <f t="shared" si="1840"/>
        <v>1.75707659</v>
      </c>
      <c r="S3472" s="2">
        <f t="shared" si="1866"/>
        <v>1.66548502</v>
      </c>
      <c r="T3472" s="2">
        <f t="shared" si="1853"/>
        <v>250211.52687396001</v>
      </c>
      <c r="U3472" s="2">
        <f t="shared" si="1854"/>
        <v>8103.7133271300645</v>
      </c>
      <c r="V3472" s="2">
        <f t="shared" si="1855"/>
        <v>104519.17480839306</v>
      </c>
      <c r="W3472" s="2">
        <f t="shared" si="1856"/>
        <v>262856.31795884314</v>
      </c>
      <c r="X3472" s="17">
        <f t="shared" si="1857"/>
        <v>0</v>
      </c>
      <c r="Y3472" s="2">
        <f t="shared" si="1858"/>
        <v>0</v>
      </c>
      <c r="Z3472" s="72">
        <f t="shared" si="1859"/>
        <v>0</v>
      </c>
      <c r="AA3472" s="2">
        <f t="shared" si="1845"/>
        <v>0</v>
      </c>
      <c r="AB3472" s="12">
        <f t="shared" si="1867"/>
        <v>4.6600000000000003E-2</v>
      </c>
      <c r="AC3472" s="17">
        <f t="shared" si="1860"/>
        <v>14</v>
      </c>
      <c r="AD3472" s="17">
        <v>252</v>
      </c>
      <c r="AE3472" s="13">
        <f t="shared" si="1838"/>
        <v>1.002533583</v>
      </c>
      <c r="AF3472" s="2">
        <f t="shared" si="1846"/>
        <v>633.93167088999996</v>
      </c>
      <c r="AG3472" s="2">
        <f t="shared" si="1861"/>
        <v>665.96829862000004</v>
      </c>
      <c r="AH3472" s="3">
        <f t="shared" si="1862"/>
        <v>0</v>
      </c>
      <c r="AI3472" s="4" t="str">
        <f t="shared" si="1839"/>
        <v>A+J=</v>
      </c>
      <c r="AJ3472" s="11">
        <f t="shared" si="1868"/>
        <v>44634</v>
      </c>
      <c r="AQ3472" s="53"/>
      <c r="AR3472" s="53"/>
    </row>
    <row r="3473" spans="1:44" x14ac:dyDescent="0.2">
      <c r="A3473" s="158">
        <f t="shared" si="1863"/>
        <v>44629</v>
      </c>
      <c r="B3473" s="2">
        <f t="shared" si="1847"/>
        <v>263642.70820660819</v>
      </c>
      <c r="C3473" s="2">
        <f t="shared" si="1864"/>
        <v>150233.42982332001</v>
      </c>
      <c r="D3473" s="2">
        <f>SUM(Y3473:Y$3632)</f>
        <v>12177.15363019</v>
      </c>
      <c r="E3473" s="73">
        <f t="shared" si="1848"/>
        <v>138056.27619313</v>
      </c>
      <c r="F3473" s="88">
        <f t="shared" si="1841"/>
        <v>6120.04</v>
      </c>
      <c r="G3473" s="3">
        <f>IF(AND(N3473=1,N3472&gt;1),VLOOKUP(A3472,[1]Plan1!$BK$81:$BM$259,3),G3472)</f>
        <v>6153.09</v>
      </c>
      <c r="H3473" s="11">
        <f t="shared" si="1842"/>
        <v>44545</v>
      </c>
      <c r="I3473" s="11">
        <f t="shared" si="1843"/>
        <v>44576</v>
      </c>
      <c r="J3473" s="12">
        <f t="shared" si="1849"/>
        <v>5.4002915013626751E-3</v>
      </c>
      <c r="K3473" s="11">
        <f t="shared" si="1865"/>
        <v>44634</v>
      </c>
      <c r="L3473" s="11">
        <f t="shared" si="1850"/>
        <v>44634</v>
      </c>
      <c r="M3473" s="1">
        <f t="shared" si="1836"/>
        <v>18</v>
      </c>
      <c r="N3473" s="1">
        <f t="shared" si="1851"/>
        <v>15</v>
      </c>
      <c r="O3473" s="2">
        <f t="shared" si="1852"/>
        <v>1.0044982200000001</v>
      </c>
      <c r="P3473" s="13">
        <f t="shared" si="1844"/>
        <v>1.00729958</v>
      </c>
      <c r="Q3473" s="13">
        <f t="shared" si="1837"/>
        <v>1.7497317253386884</v>
      </c>
      <c r="R3473" s="2">
        <f t="shared" si="1840"/>
        <v>1.7576023999999999</v>
      </c>
      <c r="S3473" s="2">
        <f t="shared" si="1866"/>
        <v>1.66548502</v>
      </c>
      <c r="T3473" s="2">
        <f t="shared" si="1853"/>
        <v>250211.52687396001</v>
      </c>
      <c r="U3473" s="2">
        <f t="shared" si="1854"/>
        <v>8103.7133271300645</v>
      </c>
      <c r="V3473" s="2">
        <f t="shared" si="1855"/>
        <v>104591.76617897814</v>
      </c>
      <c r="W3473" s="2">
        <f t="shared" si="1856"/>
        <v>262928.90932942822</v>
      </c>
      <c r="X3473" s="17">
        <f t="shared" si="1857"/>
        <v>0</v>
      </c>
      <c r="Y3473" s="2">
        <f t="shared" si="1858"/>
        <v>0</v>
      </c>
      <c r="Z3473" s="72">
        <f t="shared" si="1859"/>
        <v>0</v>
      </c>
      <c r="AA3473" s="2">
        <f t="shared" si="1845"/>
        <v>0</v>
      </c>
      <c r="AB3473" s="12">
        <f t="shared" si="1867"/>
        <v>4.6600000000000003E-2</v>
      </c>
      <c r="AC3473" s="17">
        <f t="shared" si="1860"/>
        <v>15</v>
      </c>
      <c r="AD3473" s="17">
        <v>252</v>
      </c>
      <c r="AE3473" s="13">
        <f t="shared" si="1838"/>
        <v>1.002714798</v>
      </c>
      <c r="AF3473" s="2">
        <f t="shared" si="1846"/>
        <v>679.27375272999996</v>
      </c>
      <c r="AG3473" s="2">
        <f t="shared" si="1861"/>
        <v>713.79887717999998</v>
      </c>
      <c r="AH3473" s="3">
        <f t="shared" si="1862"/>
        <v>0</v>
      </c>
      <c r="AI3473" s="4" t="str">
        <f t="shared" si="1839"/>
        <v>A+J=</v>
      </c>
      <c r="AJ3473" s="11">
        <f t="shared" si="1868"/>
        <v>44634</v>
      </c>
      <c r="AQ3473" s="53"/>
      <c r="AR3473" s="53"/>
    </row>
    <row r="3474" spans="1:44" x14ac:dyDescent="0.2">
      <c r="A3474" s="158">
        <f t="shared" si="1863"/>
        <v>44630</v>
      </c>
      <c r="B3474" s="2">
        <f t="shared" si="1847"/>
        <v>263763.18756007752</v>
      </c>
      <c r="C3474" s="2">
        <f t="shared" si="1864"/>
        <v>150233.42982332001</v>
      </c>
      <c r="D3474" s="2">
        <f>SUM(Y3474:Y$3632)</f>
        <v>12177.15363019</v>
      </c>
      <c r="E3474" s="73">
        <f t="shared" si="1848"/>
        <v>138056.27619313</v>
      </c>
      <c r="F3474" s="88">
        <f t="shared" si="1841"/>
        <v>6120.04</v>
      </c>
      <c r="G3474" s="3">
        <f>IF(AND(N3474=1,N3473&gt;1),VLOOKUP(A3473,[1]Plan1!$BK$81:$BM$259,3),G3473)</f>
        <v>6153.09</v>
      </c>
      <c r="H3474" s="11">
        <f t="shared" si="1842"/>
        <v>44545</v>
      </c>
      <c r="I3474" s="11">
        <f t="shared" si="1843"/>
        <v>44576</v>
      </c>
      <c r="J3474" s="12">
        <f t="shared" si="1849"/>
        <v>5.4002915013626751E-3</v>
      </c>
      <c r="K3474" s="11">
        <f t="shared" si="1865"/>
        <v>44634</v>
      </c>
      <c r="L3474" s="11">
        <f t="shared" si="1850"/>
        <v>44634</v>
      </c>
      <c r="M3474" s="1">
        <f t="shared" si="1836"/>
        <v>18</v>
      </c>
      <c r="N3474" s="1">
        <f t="shared" si="1851"/>
        <v>16</v>
      </c>
      <c r="O3474" s="2">
        <f t="shared" si="1852"/>
        <v>1.00479882</v>
      </c>
      <c r="P3474" s="13">
        <f t="shared" si="1844"/>
        <v>1.00729958</v>
      </c>
      <c r="Q3474" s="13">
        <f t="shared" si="1837"/>
        <v>1.7497317253386884</v>
      </c>
      <c r="R3474" s="2">
        <f t="shared" si="1840"/>
        <v>1.7581283700000001</v>
      </c>
      <c r="S3474" s="2">
        <f t="shared" si="1866"/>
        <v>1.66548502</v>
      </c>
      <c r="T3474" s="2">
        <f t="shared" si="1853"/>
        <v>250211.52687396001</v>
      </c>
      <c r="U3474" s="2">
        <f t="shared" si="1854"/>
        <v>8103.7133271300645</v>
      </c>
      <c r="V3474" s="2">
        <f t="shared" si="1855"/>
        <v>104664.37963856747</v>
      </c>
      <c r="W3474" s="2">
        <f t="shared" si="1856"/>
        <v>263001.52278901753</v>
      </c>
      <c r="X3474" s="17">
        <f t="shared" si="1857"/>
        <v>0</v>
      </c>
      <c r="Y3474" s="2">
        <f t="shared" si="1858"/>
        <v>0</v>
      </c>
      <c r="Z3474" s="72">
        <f t="shared" si="1859"/>
        <v>0</v>
      </c>
      <c r="AA3474" s="2">
        <f t="shared" si="1845"/>
        <v>0</v>
      </c>
      <c r="AB3474" s="12">
        <f t="shared" si="1867"/>
        <v>4.6600000000000003E-2</v>
      </c>
      <c r="AC3474" s="17">
        <f t="shared" si="1860"/>
        <v>16</v>
      </c>
      <c r="AD3474" s="17">
        <v>252</v>
      </c>
      <c r="AE3474" s="13">
        <f t="shared" si="1838"/>
        <v>1.0028960469999999</v>
      </c>
      <c r="AF3474" s="2">
        <f t="shared" si="1846"/>
        <v>724.62434175999999</v>
      </c>
      <c r="AG3474" s="2">
        <f t="shared" si="1861"/>
        <v>761.66477106000002</v>
      </c>
      <c r="AH3474" s="3">
        <f t="shared" si="1862"/>
        <v>0</v>
      </c>
      <c r="AI3474" s="4" t="str">
        <f t="shared" si="1839"/>
        <v>A+J=</v>
      </c>
      <c r="AJ3474" s="11">
        <f t="shared" si="1868"/>
        <v>44634</v>
      </c>
      <c r="AQ3474" s="53"/>
      <c r="AR3474" s="53"/>
    </row>
    <row r="3475" spans="1:44" x14ac:dyDescent="0.2">
      <c r="A3475" s="158">
        <f t="shared" si="1863"/>
        <v>44631</v>
      </c>
      <c r="B3475" s="2">
        <f t="shared" si="1847"/>
        <v>263883.72242632828</v>
      </c>
      <c r="C3475" s="2">
        <f t="shared" si="1864"/>
        <v>150233.42982332001</v>
      </c>
      <c r="D3475" s="2">
        <f>SUM(Y3475:Y$3632)</f>
        <v>12177.15363019</v>
      </c>
      <c r="E3475" s="73">
        <f t="shared" si="1848"/>
        <v>138056.27619313</v>
      </c>
      <c r="F3475" s="88">
        <f t="shared" si="1841"/>
        <v>6120.04</v>
      </c>
      <c r="G3475" s="3">
        <f>IF(AND(N3475=1,N3474&gt;1),VLOOKUP(A3474,[1]Plan1!$BK$81:$BM$259,3),G3474)</f>
        <v>6153.09</v>
      </c>
      <c r="H3475" s="11">
        <f t="shared" si="1842"/>
        <v>44545</v>
      </c>
      <c r="I3475" s="11">
        <f t="shared" si="1843"/>
        <v>44576</v>
      </c>
      <c r="J3475" s="12">
        <f t="shared" si="1849"/>
        <v>5.4002915013626751E-3</v>
      </c>
      <c r="K3475" s="11">
        <f t="shared" si="1865"/>
        <v>44634</v>
      </c>
      <c r="L3475" s="11">
        <f t="shared" si="1850"/>
        <v>44634</v>
      </c>
      <c r="M3475" s="1">
        <f t="shared" si="1836"/>
        <v>18</v>
      </c>
      <c r="N3475" s="1">
        <f t="shared" si="1851"/>
        <v>17</v>
      </c>
      <c r="O3475" s="2">
        <f t="shared" si="1852"/>
        <v>1.00509951</v>
      </c>
      <c r="P3475" s="13">
        <f t="shared" si="1844"/>
        <v>1.00729958</v>
      </c>
      <c r="Q3475" s="13">
        <f t="shared" si="1837"/>
        <v>1.7497317253386884</v>
      </c>
      <c r="R3475" s="2">
        <f t="shared" si="1840"/>
        <v>1.7586544900000001</v>
      </c>
      <c r="S3475" s="2">
        <f t="shared" si="1866"/>
        <v>1.66548502</v>
      </c>
      <c r="T3475" s="2">
        <f t="shared" si="1853"/>
        <v>250211.52687396001</v>
      </c>
      <c r="U3475" s="2">
        <f t="shared" si="1854"/>
        <v>8103.7133271300645</v>
      </c>
      <c r="V3475" s="2">
        <f t="shared" si="1855"/>
        <v>104737.01380659819</v>
      </c>
      <c r="W3475" s="2">
        <f t="shared" si="1856"/>
        <v>263074.15695704828</v>
      </c>
      <c r="X3475" s="17">
        <f t="shared" si="1857"/>
        <v>0</v>
      </c>
      <c r="Y3475" s="2">
        <f t="shared" si="1858"/>
        <v>0</v>
      </c>
      <c r="Z3475" s="72">
        <f t="shared" si="1859"/>
        <v>0</v>
      </c>
      <c r="AA3475" s="2">
        <f t="shared" si="1845"/>
        <v>0</v>
      </c>
      <c r="AB3475" s="12">
        <f t="shared" si="1867"/>
        <v>4.6600000000000003E-2</v>
      </c>
      <c r="AC3475" s="17">
        <f t="shared" si="1860"/>
        <v>17</v>
      </c>
      <c r="AD3475" s="17">
        <v>252</v>
      </c>
      <c r="AE3475" s="13">
        <f t="shared" si="1838"/>
        <v>1.003077328</v>
      </c>
      <c r="AF3475" s="2">
        <f t="shared" si="1846"/>
        <v>769.98293756999999</v>
      </c>
      <c r="AG3475" s="2">
        <f t="shared" si="1861"/>
        <v>809.56546928</v>
      </c>
      <c r="AH3475" s="3">
        <f t="shared" si="1862"/>
        <v>0</v>
      </c>
      <c r="AI3475" s="4" t="str">
        <f t="shared" si="1839"/>
        <v>A+J=</v>
      </c>
      <c r="AJ3475" s="11">
        <f t="shared" si="1868"/>
        <v>44634</v>
      </c>
      <c r="AQ3475" s="53"/>
      <c r="AR3475" s="53"/>
    </row>
    <row r="3476" spans="1:44" x14ac:dyDescent="0.2">
      <c r="A3476" s="158">
        <f t="shared" si="1863"/>
        <v>44632</v>
      </c>
      <c r="B3476" s="2">
        <f t="shared" si="1847"/>
        <v>264004.31585684599</v>
      </c>
      <c r="C3476" s="2">
        <f t="shared" si="1864"/>
        <v>150233.42982332001</v>
      </c>
      <c r="D3476" s="2">
        <f>SUM(Y3476:Y$3632)</f>
        <v>12177.15363019</v>
      </c>
      <c r="E3476" s="73">
        <f t="shared" si="1848"/>
        <v>138056.27619313</v>
      </c>
      <c r="F3476" s="88">
        <f t="shared" si="1841"/>
        <v>6120.04</v>
      </c>
      <c r="G3476" s="3">
        <f>IF(AND(N3476=1,N3475&gt;1),VLOOKUP(A3475,[1]Plan1!$BK$81:$BM$259,3),G3475)</f>
        <v>6153.09</v>
      </c>
      <c r="H3476" s="11">
        <f t="shared" si="1842"/>
        <v>44545</v>
      </c>
      <c r="I3476" s="11">
        <f t="shared" si="1843"/>
        <v>44576</v>
      </c>
      <c r="J3476" s="12">
        <f t="shared" si="1849"/>
        <v>5.4002915013626751E-3</v>
      </c>
      <c r="K3476" s="11">
        <f t="shared" si="1865"/>
        <v>44634</v>
      </c>
      <c r="L3476" s="11">
        <f t="shared" si="1850"/>
        <v>44634</v>
      </c>
      <c r="M3476" s="1">
        <f t="shared" si="1836"/>
        <v>18</v>
      </c>
      <c r="N3476" s="1">
        <f t="shared" si="1851"/>
        <v>18</v>
      </c>
      <c r="O3476" s="2">
        <f t="shared" si="1852"/>
        <v>1.0054002900000001</v>
      </c>
      <c r="P3476" s="13">
        <f t="shared" si="1844"/>
        <v>1.00729958</v>
      </c>
      <c r="Q3476" s="13">
        <f t="shared" si="1837"/>
        <v>1.7497317253386884</v>
      </c>
      <c r="R3476" s="2">
        <f t="shared" si="1840"/>
        <v>1.7591807800000001</v>
      </c>
      <c r="S3476" s="2">
        <f t="shared" si="1866"/>
        <v>1.66548502</v>
      </c>
      <c r="T3476" s="2">
        <f t="shared" si="1853"/>
        <v>250211.52687396001</v>
      </c>
      <c r="U3476" s="2">
        <f t="shared" si="1854"/>
        <v>8103.7133271300645</v>
      </c>
      <c r="V3476" s="2">
        <f t="shared" si="1855"/>
        <v>104809.67144419588</v>
      </c>
      <c r="W3476" s="2">
        <f t="shared" si="1856"/>
        <v>263146.81459464598</v>
      </c>
      <c r="X3476" s="17">
        <f t="shared" si="1857"/>
        <v>0</v>
      </c>
      <c r="Y3476" s="2">
        <f t="shared" si="1858"/>
        <v>0</v>
      </c>
      <c r="Z3476" s="72">
        <f t="shared" si="1859"/>
        <v>0</v>
      </c>
      <c r="AA3476" s="2">
        <f t="shared" si="1845"/>
        <v>0</v>
      </c>
      <c r="AB3476" s="12">
        <f t="shared" si="1867"/>
        <v>4.6600000000000003E-2</v>
      </c>
      <c r="AC3476" s="17">
        <f t="shared" si="1860"/>
        <v>18</v>
      </c>
      <c r="AD3476" s="17">
        <v>252</v>
      </c>
      <c r="AE3476" s="13">
        <f t="shared" si="1838"/>
        <v>1.003258642</v>
      </c>
      <c r="AF3476" s="2">
        <f t="shared" si="1846"/>
        <v>815.34979035000003</v>
      </c>
      <c r="AG3476" s="2">
        <f t="shared" si="1861"/>
        <v>857.50126220000004</v>
      </c>
      <c r="AH3476" s="3">
        <f t="shared" si="1862"/>
        <v>0</v>
      </c>
      <c r="AI3476" s="4" t="str">
        <f t="shared" si="1839"/>
        <v>A+J=</v>
      </c>
      <c r="AJ3476" s="11">
        <f t="shared" si="1868"/>
        <v>44634</v>
      </c>
      <c r="AQ3476" s="53"/>
      <c r="AR3476" s="53"/>
    </row>
    <row r="3477" spans="1:44" x14ac:dyDescent="0.2">
      <c r="A3477" s="158">
        <f t="shared" si="1863"/>
        <v>44633</v>
      </c>
      <c r="B3477" s="2">
        <f t="shared" si="1847"/>
        <v>264004.31585684599</v>
      </c>
      <c r="C3477" s="2">
        <f t="shared" si="1864"/>
        <v>150233.42982332001</v>
      </c>
      <c r="D3477" s="2">
        <f>SUM(Y3477:Y$3632)</f>
        <v>12177.15363019</v>
      </c>
      <c r="E3477" s="73">
        <f t="shared" si="1848"/>
        <v>138056.27619313</v>
      </c>
      <c r="F3477" s="88">
        <f t="shared" si="1841"/>
        <v>6120.04</v>
      </c>
      <c r="G3477" s="3">
        <f>IF(AND(N3477=1,N3476&gt;1),VLOOKUP(A3476,[1]Plan1!$BK$81:$BM$259,3),G3476)</f>
        <v>6153.09</v>
      </c>
      <c r="H3477" s="11">
        <f t="shared" si="1842"/>
        <v>44545</v>
      </c>
      <c r="I3477" s="11">
        <f t="shared" si="1843"/>
        <v>44576</v>
      </c>
      <c r="J3477" s="12">
        <f t="shared" si="1849"/>
        <v>5.4002915013626751E-3</v>
      </c>
      <c r="K3477" s="11">
        <f t="shared" si="1865"/>
        <v>44634</v>
      </c>
      <c r="L3477" s="11">
        <f t="shared" si="1850"/>
        <v>44634</v>
      </c>
      <c r="M3477" s="1">
        <f t="shared" si="1836"/>
        <v>18</v>
      </c>
      <c r="N3477" s="1">
        <f t="shared" si="1851"/>
        <v>18</v>
      </c>
      <c r="O3477" s="2">
        <f t="shared" si="1852"/>
        <v>1.0054002900000001</v>
      </c>
      <c r="P3477" s="13">
        <f t="shared" si="1844"/>
        <v>1.00729958</v>
      </c>
      <c r="Q3477" s="13">
        <f t="shared" si="1837"/>
        <v>1.7497317253386884</v>
      </c>
      <c r="R3477" s="2">
        <f t="shared" si="1840"/>
        <v>1.7591807800000001</v>
      </c>
      <c r="S3477" s="2">
        <f t="shared" si="1866"/>
        <v>1.66548502</v>
      </c>
      <c r="T3477" s="2">
        <f t="shared" si="1853"/>
        <v>250211.52687396001</v>
      </c>
      <c r="U3477" s="2">
        <f t="shared" si="1854"/>
        <v>8103.7133271300645</v>
      </c>
      <c r="V3477" s="2">
        <f t="shared" si="1855"/>
        <v>104809.67144419588</v>
      </c>
      <c r="W3477" s="2">
        <f t="shared" si="1856"/>
        <v>263146.81459464598</v>
      </c>
      <c r="X3477" s="17">
        <f t="shared" si="1857"/>
        <v>0</v>
      </c>
      <c r="Y3477" s="2">
        <f t="shared" si="1858"/>
        <v>0</v>
      </c>
      <c r="Z3477" s="72">
        <f t="shared" si="1859"/>
        <v>0</v>
      </c>
      <c r="AA3477" s="2">
        <f t="shared" si="1845"/>
        <v>0</v>
      </c>
      <c r="AB3477" s="12">
        <f t="shared" si="1867"/>
        <v>4.6600000000000003E-2</v>
      </c>
      <c r="AC3477" s="17">
        <f t="shared" si="1860"/>
        <v>18</v>
      </c>
      <c r="AD3477" s="17">
        <v>252</v>
      </c>
      <c r="AE3477" s="13">
        <f t="shared" si="1838"/>
        <v>1.003258642</v>
      </c>
      <c r="AF3477" s="2">
        <f t="shared" si="1846"/>
        <v>815.34979035000003</v>
      </c>
      <c r="AG3477" s="2">
        <f t="shared" si="1861"/>
        <v>857.50126220000004</v>
      </c>
      <c r="AH3477" s="3">
        <f t="shared" si="1862"/>
        <v>0</v>
      </c>
      <c r="AI3477" s="4" t="str">
        <f t="shared" si="1839"/>
        <v>A+J=</v>
      </c>
      <c r="AJ3477" s="11">
        <f t="shared" si="1868"/>
        <v>44634</v>
      </c>
      <c r="AQ3477" s="53"/>
      <c r="AR3477" s="53"/>
    </row>
    <row r="3478" spans="1:44" x14ac:dyDescent="0.2">
      <c r="A3478" s="158">
        <f t="shared" si="1863"/>
        <v>44634</v>
      </c>
      <c r="B3478" s="2">
        <f t="shared" si="1847"/>
        <v>264004.31585684599</v>
      </c>
      <c r="C3478" s="2">
        <f t="shared" si="1864"/>
        <v>150233.42982332001</v>
      </c>
      <c r="D3478" s="2">
        <f>SUM(Y3478:Y$3632)</f>
        <v>12177.15363019</v>
      </c>
      <c r="E3478" s="73">
        <f t="shared" si="1848"/>
        <v>138056.27619313</v>
      </c>
      <c r="F3478" s="88">
        <f t="shared" si="1841"/>
        <v>6120.04</v>
      </c>
      <c r="G3478" s="3">
        <f>IF(AND(N3478=1,N3477&gt;1),VLOOKUP(A3477,[1]Plan1!$BK$81:$BM$259,3),G3477)</f>
        <v>6153.09</v>
      </c>
      <c r="H3478" s="11">
        <f t="shared" si="1842"/>
        <v>44545</v>
      </c>
      <c r="I3478" s="11">
        <f t="shared" si="1843"/>
        <v>44576</v>
      </c>
      <c r="J3478" s="12">
        <f t="shared" si="1849"/>
        <v>5.4002915013626751E-3</v>
      </c>
      <c r="K3478" s="11">
        <f t="shared" si="1865"/>
        <v>44665</v>
      </c>
      <c r="L3478" s="11">
        <f t="shared" si="1850"/>
        <v>44634</v>
      </c>
      <c r="M3478" s="1">
        <f t="shared" si="1836"/>
        <v>18</v>
      </c>
      <c r="N3478" s="1">
        <f t="shared" si="1851"/>
        <v>18</v>
      </c>
      <c r="O3478" s="2">
        <f t="shared" si="1852"/>
        <v>1.0054002900000001</v>
      </c>
      <c r="P3478" s="13">
        <f t="shared" si="1844"/>
        <v>1.00729958</v>
      </c>
      <c r="Q3478" s="13">
        <f t="shared" si="1837"/>
        <v>1.7497317253386884</v>
      </c>
      <c r="R3478" s="2">
        <f t="shared" si="1840"/>
        <v>1.7591807800000001</v>
      </c>
      <c r="S3478" s="2">
        <f t="shared" si="1866"/>
        <v>1.66548502</v>
      </c>
      <c r="T3478" s="2">
        <f t="shared" si="1853"/>
        <v>250211.52687396001</v>
      </c>
      <c r="U3478" s="2">
        <f t="shared" si="1854"/>
        <v>8103.7133271300645</v>
      </c>
      <c r="V3478" s="2">
        <f t="shared" si="1855"/>
        <v>104809.67144419588</v>
      </c>
      <c r="W3478" s="2">
        <f t="shared" si="1856"/>
        <v>263146.81459464598</v>
      </c>
      <c r="X3478" s="17">
        <f t="shared" si="1857"/>
        <v>114</v>
      </c>
      <c r="Y3478" s="2">
        <f t="shared" si="1858"/>
        <v>2087.0893794600001</v>
      </c>
      <c r="Z3478" s="72">
        <f t="shared" si="1859"/>
        <v>1.389231E-2</v>
      </c>
      <c r="AA3478" s="2">
        <f t="shared" si="1845"/>
        <v>3476.0160968999999</v>
      </c>
      <c r="AB3478" s="12">
        <f t="shared" si="1867"/>
        <v>4.6600000000000003E-2</v>
      </c>
      <c r="AC3478" s="17">
        <f t="shared" si="1860"/>
        <v>18</v>
      </c>
      <c r="AD3478" s="17">
        <v>252</v>
      </c>
      <c r="AE3478" s="13">
        <f t="shared" si="1838"/>
        <v>1.003258642</v>
      </c>
      <c r="AF3478" s="2">
        <f t="shared" si="1846"/>
        <v>815.34979035000003</v>
      </c>
      <c r="AG3478" s="2">
        <f t="shared" si="1861"/>
        <v>857.50126220000004</v>
      </c>
      <c r="AH3478" s="3">
        <f t="shared" si="1862"/>
        <v>4291.36588725</v>
      </c>
      <c r="AI3478" s="4" t="str">
        <f t="shared" si="1839"/>
        <v>A+J=</v>
      </c>
      <c r="AJ3478" s="11">
        <f t="shared" si="1868"/>
        <v>44634</v>
      </c>
      <c r="AQ3478" s="53"/>
      <c r="AR3478" s="53"/>
    </row>
    <row r="3479" spans="1:44" x14ac:dyDescent="0.2">
      <c r="A3479" s="158">
        <f t="shared" si="1863"/>
        <v>44635</v>
      </c>
      <c r="B3479" s="2">
        <f t="shared" si="1847"/>
        <v>259823.89706474979</v>
      </c>
      <c r="C3479" s="2">
        <f t="shared" si="1864"/>
        <v>148146.34044386001</v>
      </c>
      <c r="D3479" s="2">
        <f>SUM(Y3479:Y$3632)</f>
        <v>10090.06425073</v>
      </c>
      <c r="E3479" s="73">
        <f t="shared" si="1848"/>
        <v>138056.27619313</v>
      </c>
      <c r="F3479" s="88">
        <f t="shared" si="1841"/>
        <v>6153.09</v>
      </c>
      <c r="G3479" s="3">
        <f>IF(AND(N3479=1,N3478&gt;1),VLOOKUP(A3478,[1]Plan1!$BK$81:$BM$259,3),G3478)</f>
        <v>6215.24</v>
      </c>
      <c r="H3479" s="11">
        <f t="shared" si="1842"/>
        <v>44576</v>
      </c>
      <c r="I3479" s="11">
        <f t="shared" si="1843"/>
        <v>44607</v>
      </c>
      <c r="J3479" s="12">
        <f t="shared" si="1849"/>
        <v>1.0100616113204897E-2</v>
      </c>
      <c r="K3479" s="11">
        <f t="shared" si="1865"/>
        <v>44665</v>
      </c>
      <c r="L3479" s="11">
        <f t="shared" si="1850"/>
        <v>44665</v>
      </c>
      <c r="M3479" s="1">
        <f t="shared" ref="M3479:M3542" si="1869">IF(L3479=L3478,M3478,NETWORKDAYS(L3478,L3479,$AN$194:$AN$348)-1)</f>
        <v>23</v>
      </c>
      <c r="N3479" s="1">
        <f t="shared" si="1851"/>
        <v>1</v>
      </c>
      <c r="O3479" s="2">
        <f t="shared" si="1852"/>
        <v>1.00043704</v>
      </c>
      <c r="P3479" s="13">
        <f t="shared" si="1844"/>
        <v>1.0054002900000001</v>
      </c>
      <c r="Q3479" s="13">
        <f t="shared" si="1837"/>
        <v>1.7591807840777178</v>
      </c>
      <c r="R3479" s="2">
        <f t="shared" si="1840"/>
        <v>1.7599496100000001</v>
      </c>
      <c r="S3479" s="2">
        <f t="shared" si="1866"/>
        <v>1.66548502</v>
      </c>
      <c r="T3479" s="2">
        <f t="shared" si="1853"/>
        <v>246735.51077706</v>
      </c>
      <c r="U3479" s="2">
        <f t="shared" si="1854"/>
        <v>6714.7866096983389</v>
      </c>
      <c r="V3479" s="2">
        <f t="shared" si="1855"/>
        <v>104915.81325102143</v>
      </c>
      <c r="W3479" s="2">
        <f t="shared" si="1856"/>
        <v>259776.9403045798</v>
      </c>
      <c r="X3479" s="17">
        <f t="shared" si="1857"/>
        <v>0</v>
      </c>
      <c r="Y3479" s="2">
        <f t="shared" si="1858"/>
        <v>0</v>
      </c>
      <c r="Z3479" s="72">
        <f t="shared" si="1859"/>
        <v>0</v>
      </c>
      <c r="AA3479" s="2">
        <f t="shared" si="1845"/>
        <v>0</v>
      </c>
      <c r="AB3479" s="12">
        <f t="shared" si="1867"/>
        <v>4.6600000000000003E-2</v>
      </c>
      <c r="AC3479" s="17">
        <f t="shared" si="1860"/>
        <v>1</v>
      </c>
      <c r="AD3479" s="17">
        <v>252</v>
      </c>
      <c r="AE3479" s="13">
        <f t="shared" si="1838"/>
        <v>1.0001807579999999</v>
      </c>
      <c r="AF3479" s="2">
        <f t="shared" si="1846"/>
        <v>44.599417449999997</v>
      </c>
      <c r="AG3479" s="2">
        <f t="shared" si="1861"/>
        <v>46.956760170000003</v>
      </c>
      <c r="AH3479" s="3">
        <f t="shared" si="1862"/>
        <v>0</v>
      </c>
      <c r="AI3479" s="4" t="str">
        <f t="shared" si="1839"/>
        <v>A+J=</v>
      </c>
      <c r="AJ3479" s="11">
        <f t="shared" si="1868"/>
        <v>44665</v>
      </c>
      <c r="AQ3479" s="53"/>
      <c r="AR3479" s="53"/>
    </row>
    <row r="3480" spans="1:44" x14ac:dyDescent="0.2">
      <c r="A3480" s="158">
        <f t="shared" si="1863"/>
        <v>44636</v>
      </c>
      <c r="B3480" s="2">
        <f t="shared" si="1847"/>
        <v>259977.09341925755</v>
      </c>
      <c r="C3480" s="2">
        <f t="shared" si="1864"/>
        <v>148146.34044386001</v>
      </c>
      <c r="D3480" s="2">
        <f>SUM(Y3480:Y$3632)</f>
        <v>10090.06425073</v>
      </c>
      <c r="E3480" s="73">
        <f t="shared" si="1848"/>
        <v>138056.27619313</v>
      </c>
      <c r="F3480" s="88">
        <f t="shared" si="1841"/>
        <v>6153.09</v>
      </c>
      <c r="G3480" s="3">
        <f>IF(AND(N3480=1,N3479&gt;1),VLOOKUP(A3479,[1]Plan1!$BK$81:$BM$259,3),G3479)</f>
        <v>6215.24</v>
      </c>
      <c r="H3480" s="11">
        <f t="shared" si="1842"/>
        <v>44576</v>
      </c>
      <c r="I3480" s="11">
        <f t="shared" si="1843"/>
        <v>44607</v>
      </c>
      <c r="J3480" s="12">
        <f t="shared" si="1849"/>
        <v>1.0100616113204897E-2</v>
      </c>
      <c r="K3480" s="11">
        <f t="shared" si="1865"/>
        <v>44665</v>
      </c>
      <c r="L3480" s="11">
        <f t="shared" si="1850"/>
        <v>44665</v>
      </c>
      <c r="M3480" s="1">
        <f t="shared" si="1869"/>
        <v>23</v>
      </c>
      <c r="N3480" s="1">
        <f t="shared" si="1851"/>
        <v>2</v>
      </c>
      <c r="O3480" s="2">
        <f t="shared" si="1852"/>
        <v>1.0008742900000001</v>
      </c>
      <c r="P3480" s="13">
        <f t="shared" si="1844"/>
        <v>1.0054002900000001</v>
      </c>
      <c r="Q3480" s="13">
        <f t="shared" si="1837"/>
        <v>1.7591807840777178</v>
      </c>
      <c r="R3480" s="2">
        <f t="shared" si="1840"/>
        <v>1.76071881</v>
      </c>
      <c r="S3480" s="2">
        <f t="shared" si="1866"/>
        <v>1.66548502</v>
      </c>
      <c r="T3480" s="2">
        <f t="shared" si="1853"/>
        <v>246735.51077706</v>
      </c>
      <c r="U3480" s="2">
        <f t="shared" si="1854"/>
        <v>6714.7866096983389</v>
      </c>
      <c r="V3480" s="2">
        <f t="shared" si="1855"/>
        <v>105022.00613866918</v>
      </c>
      <c r="W3480" s="2">
        <f t="shared" si="1856"/>
        <v>259883.13319222754</v>
      </c>
      <c r="X3480" s="17">
        <f t="shared" si="1857"/>
        <v>0</v>
      </c>
      <c r="Y3480" s="2">
        <f t="shared" si="1858"/>
        <v>0</v>
      </c>
      <c r="Z3480" s="72">
        <f t="shared" si="1859"/>
        <v>0</v>
      </c>
      <c r="AA3480" s="2">
        <f t="shared" si="1845"/>
        <v>0</v>
      </c>
      <c r="AB3480" s="12">
        <f t="shared" si="1867"/>
        <v>4.6600000000000003E-2</v>
      </c>
      <c r="AC3480" s="17">
        <f t="shared" si="1860"/>
        <v>2</v>
      </c>
      <c r="AD3480" s="17">
        <v>252</v>
      </c>
      <c r="AE3480" s="13">
        <f t="shared" si="1838"/>
        <v>1.0003615480000001</v>
      </c>
      <c r="AF3480" s="2">
        <f t="shared" si="1846"/>
        <v>89.206730449999995</v>
      </c>
      <c r="AG3480" s="2">
        <f t="shared" si="1861"/>
        <v>93.960227029999999</v>
      </c>
      <c r="AH3480" s="3">
        <f t="shared" si="1862"/>
        <v>0</v>
      </c>
      <c r="AI3480" s="4" t="str">
        <f t="shared" si="1839"/>
        <v>A+J=</v>
      </c>
      <c r="AJ3480" s="11">
        <f t="shared" si="1868"/>
        <v>44665</v>
      </c>
      <c r="AQ3480" s="53"/>
      <c r="AR3480" s="53"/>
    </row>
    <row r="3481" spans="1:44" x14ac:dyDescent="0.2">
      <c r="A3481" s="158">
        <f t="shared" si="1863"/>
        <v>44637</v>
      </c>
      <c r="B3481" s="2">
        <f t="shared" si="1847"/>
        <v>260130.38095261369</v>
      </c>
      <c r="C3481" s="2">
        <f t="shared" si="1864"/>
        <v>148146.34044386001</v>
      </c>
      <c r="D3481" s="2">
        <f>SUM(Y3481:Y$3632)</f>
        <v>10090.06425073</v>
      </c>
      <c r="E3481" s="73">
        <f t="shared" si="1848"/>
        <v>138056.27619313</v>
      </c>
      <c r="F3481" s="88">
        <f t="shared" si="1841"/>
        <v>6153.09</v>
      </c>
      <c r="G3481" s="3">
        <f>IF(AND(N3481=1,N3480&gt;1),VLOOKUP(A3480,[1]Plan1!$BK$81:$BM$259,3),G3480)</f>
        <v>6215.24</v>
      </c>
      <c r="H3481" s="11">
        <f t="shared" si="1842"/>
        <v>44576</v>
      </c>
      <c r="I3481" s="11">
        <f t="shared" si="1843"/>
        <v>44607</v>
      </c>
      <c r="J3481" s="12">
        <f t="shared" si="1849"/>
        <v>1.0100616113204897E-2</v>
      </c>
      <c r="K3481" s="11">
        <f t="shared" si="1865"/>
        <v>44665</v>
      </c>
      <c r="L3481" s="11">
        <f t="shared" si="1850"/>
        <v>44665</v>
      </c>
      <c r="M3481" s="1">
        <f t="shared" si="1869"/>
        <v>23</v>
      </c>
      <c r="N3481" s="1">
        <f t="shared" si="1851"/>
        <v>3</v>
      </c>
      <c r="O3481" s="2">
        <f t="shared" si="1852"/>
        <v>1.0013117199999999</v>
      </c>
      <c r="P3481" s="13">
        <f t="shared" si="1844"/>
        <v>1.0054002900000001</v>
      </c>
      <c r="Q3481" s="13">
        <f t="shared" si="1837"/>
        <v>1.7591807840777178</v>
      </c>
      <c r="R3481" s="2">
        <f t="shared" si="1840"/>
        <v>1.7614883299999999</v>
      </c>
      <c r="S3481" s="2">
        <f t="shared" si="1866"/>
        <v>1.66548502</v>
      </c>
      <c r="T3481" s="2">
        <f t="shared" si="1853"/>
        <v>246735.51077706</v>
      </c>
      <c r="U3481" s="2">
        <f t="shared" si="1854"/>
        <v>6714.7866096983389</v>
      </c>
      <c r="V3481" s="2">
        <f t="shared" si="1855"/>
        <v>105128.24320432532</v>
      </c>
      <c r="W3481" s="2">
        <f t="shared" si="1856"/>
        <v>259989.37025788368</v>
      </c>
      <c r="X3481" s="17">
        <f t="shared" si="1857"/>
        <v>0</v>
      </c>
      <c r="Y3481" s="2">
        <f t="shared" si="1858"/>
        <v>0</v>
      </c>
      <c r="Z3481" s="72">
        <f t="shared" si="1859"/>
        <v>0</v>
      </c>
      <c r="AA3481" s="2">
        <f t="shared" si="1845"/>
        <v>0</v>
      </c>
      <c r="AB3481" s="12">
        <f t="shared" si="1867"/>
        <v>4.6600000000000003E-2</v>
      </c>
      <c r="AC3481" s="17">
        <f t="shared" si="1860"/>
        <v>3</v>
      </c>
      <c r="AD3481" s="17">
        <v>252</v>
      </c>
      <c r="AE3481" s="13">
        <f t="shared" si="1838"/>
        <v>1.0005423710000001</v>
      </c>
      <c r="AF3481" s="2">
        <f t="shared" si="1846"/>
        <v>133.82218571000001</v>
      </c>
      <c r="AG3481" s="2">
        <f t="shared" si="1861"/>
        <v>141.01069473000001</v>
      </c>
      <c r="AH3481" s="3">
        <f t="shared" si="1862"/>
        <v>0</v>
      </c>
      <c r="AI3481" s="4" t="str">
        <f t="shared" si="1839"/>
        <v>A+J=</v>
      </c>
      <c r="AJ3481" s="11">
        <f t="shared" si="1868"/>
        <v>44665</v>
      </c>
      <c r="AQ3481" s="53"/>
      <c r="AR3481" s="53"/>
    </row>
    <row r="3482" spans="1:44" x14ac:dyDescent="0.2">
      <c r="A3482" s="158">
        <f t="shared" si="1863"/>
        <v>44638</v>
      </c>
      <c r="B3482" s="2">
        <f t="shared" si="1847"/>
        <v>260283.76108085096</v>
      </c>
      <c r="C3482" s="2">
        <f t="shared" si="1864"/>
        <v>148146.34044386001</v>
      </c>
      <c r="D3482" s="2">
        <f>SUM(Y3482:Y$3632)</f>
        <v>10090.06425073</v>
      </c>
      <c r="E3482" s="73">
        <f t="shared" si="1848"/>
        <v>138056.27619313</v>
      </c>
      <c r="F3482" s="88">
        <f t="shared" si="1841"/>
        <v>6153.09</v>
      </c>
      <c r="G3482" s="3">
        <f>IF(AND(N3482=1,N3481&gt;1),VLOOKUP(A3481,[1]Plan1!$BK$81:$BM$259,3),G3481)</f>
        <v>6215.24</v>
      </c>
      <c r="H3482" s="11">
        <f t="shared" si="1842"/>
        <v>44576</v>
      </c>
      <c r="I3482" s="11">
        <f t="shared" si="1843"/>
        <v>44607</v>
      </c>
      <c r="J3482" s="12">
        <f t="shared" si="1849"/>
        <v>1.0100616113204897E-2</v>
      </c>
      <c r="K3482" s="11">
        <f t="shared" si="1865"/>
        <v>44665</v>
      </c>
      <c r="L3482" s="11">
        <f t="shared" si="1850"/>
        <v>44665</v>
      </c>
      <c r="M3482" s="1">
        <f t="shared" si="1869"/>
        <v>23</v>
      </c>
      <c r="N3482" s="1">
        <f t="shared" si="1851"/>
        <v>4</v>
      </c>
      <c r="O3482" s="2">
        <f t="shared" si="1852"/>
        <v>1.0017493399999999</v>
      </c>
      <c r="P3482" s="13">
        <f t="shared" si="1844"/>
        <v>1.0054002900000001</v>
      </c>
      <c r="Q3482" s="13">
        <f t="shared" si="1837"/>
        <v>1.7591807840777178</v>
      </c>
      <c r="R3482" s="2">
        <f t="shared" si="1840"/>
        <v>1.7622581799999999</v>
      </c>
      <c r="S3482" s="2">
        <f t="shared" si="1866"/>
        <v>1.66548502</v>
      </c>
      <c r="T3482" s="2">
        <f t="shared" si="1853"/>
        <v>246735.51077706</v>
      </c>
      <c r="U3482" s="2">
        <f t="shared" si="1854"/>
        <v>6714.7866096983389</v>
      </c>
      <c r="V3482" s="2">
        <f t="shared" si="1855"/>
        <v>105234.52582855259</v>
      </c>
      <c r="W3482" s="2">
        <f t="shared" si="1856"/>
        <v>260095.65288211097</v>
      </c>
      <c r="X3482" s="17">
        <f t="shared" si="1857"/>
        <v>0</v>
      </c>
      <c r="Y3482" s="2">
        <f t="shared" si="1858"/>
        <v>0</v>
      </c>
      <c r="Z3482" s="72">
        <f t="shared" si="1859"/>
        <v>0</v>
      </c>
      <c r="AA3482" s="2">
        <f t="shared" si="1845"/>
        <v>0</v>
      </c>
      <c r="AB3482" s="12">
        <f t="shared" si="1867"/>
        <v>4.6600000000000003E-2</v>
      </c>
      <c r="AC3482" s="17">
        <f t="shared" si="1860"/>
        <v>4</v>
      </c>
      <c r="AD3482" s="17">
        <v>252</v>
      </c>
      <c r="AE3482" s="13">
        <f t="shared" si="1838"/>
        <v>1.0007232269999999</v>
      </c>
      <c r="AF3482" s="2">
        <f t="shared" si="1846"/>
        <v>178.44578325000001</v>
      </c>
      <c r="AG3482" s="2">
        <f t="shared" si="1861"/>
        <v>188.10819874000001</v>
      </c>
      <c r="AH3482" s="3">
        <f t="shared" si="1862"/>
        <v>0</v>
      </c>
      <c r="AI3482" s="4" t="str">
        <f t="shared" si="1839"/>
        <v>A+J=</v>
      </c>
      <c r="AJ3482" s="11">
        <f t="shared" si="1868"/>
        <v>44665</v>
      </c>
      <c r="AQ3482" s="53"/>
      <c r="AR3482" s="53"/>
    </row>
    <row r="3483" spans="1:44" x14ac:dyDescent="0.2">
      <c r="A3483" s="158">
        <f t="shared" si="1863"/>
        <v>44639</v>
      </c>
      <c r="B3483" s="2">
        <f t="shared" si="1847"/>
        <v>260437.23496082216</v>
      </c>
      <c r="C3483" s="2">
        <f t="shared" si="1864"/>
        <v>148146.34044386001</v>
      </c>
      <c r="D3483" s="2">
        <f>SUM(Y3483:Y$3632)</f>
        <v>10090.06425073</v>
      </c>
      <c r="E3483" s="73">
        <f t="shared" si="1848"/>
        <v>138056.27619313</v>
      </c>
      <c r="F3483" s="88">
        <f t="shared" si="1841"/>
        <v>6153.09</v>
      </c>
      <c r="G3483" s="3">
        <f>IF(AND(N3483=1,N3482&gt;1),VLOOKUP(A3482,[1]Plan1!$BK$81:$BM$259,3),G3482)</f>
        <v>6215.24</v>
      </c>
      <c r="H3483" s="11">
        <f t="shared" si="1842"/>
        <v>44576</v>
      </c>
      <c r="I3483" s="11">
        <f t="shared" si="1843"/>
        <v>44607</v>
      </c>
      <c r="J3483" s="12">
        <f t="shared" si="1849"/>
        <v>1.0100616113204897E-2</v>
      </c>
      <c r="K3483" s="11">
        <f t="shared" si="1865"/>
        <v>44665</v>
      </c>
      <c r="L3483" s="11">
        <f t="shared" si="1850"/>
        <v>44665</v>
      </c>
      <c r="M3483" s="1">
        <f t="shared" si="1869"/>
        <v>23</v>
      </c>
      <c r="N3483" s="1">
        <f t="shared" si="1851"/>
        <v>5</v>
      </c>
      <c r="O3483" s="2">
        <f t="shared" si="1852"/>
        <v>1.0021871499999999</v>
      </c>
      <c r="P3483" s="13">
        <f t="shared" si="1844"/>
        <v>1.0054002900000001</v>
      </c>
      <c r="Q3483" s="13">
        <f t="shared" si="1837"/>
        <v>1.7591807840777178</v>
      </c>
      <c r="R3483" s="2">
        <f t="shared" si="1840"/>
        <v>1.76302837</v>
      </c>
      <c r="S3483" s="2">
        <f t="shared" si="1866"/>
        <v>1.66548502</v>
      </c>
      <c r="T3483" s="2">
        <f t="shared" si="1853"/>
        <v>246735.51077706</v>
      </c>
      <c r="U3483" s="2">
        <f t="shared" si="1854"/>
        <v>6714.7866096983389</v>
      </c>
      <c r="V3483" s="2">
        <f t="shared" si="1855"/>
        <v>105340.85539191379</v>
      </c>
      <c r="W3483" s="2">
        <f t="shared" si="1856"/>
        <v>260201.98244547215</v>
      </c>
      <c r="X3483" s="17">
        <f t="shared" si="1857"/>
        <v>0</v>
      </c>
      <c r="Y3483" s="2">
        <f t="shared" si="1858"/>
        <v>0</v>
      </c>
      <c r="Z3483" s="72">
        <f t="shared" si="1859"/>
        <v>0</v>
      </c>
      <c r="AA3483" s="2">
        <f t="shared" si="1845"/>
        <v>0</v>
      </c>
      <c r="AB3483" s="12">
        <f t="shared" si="1867"/>
        <v>4.6600000000000003E-2</v>
      </c>
      <c r="AC3483" s="17">
        <f t="shared" si="1860"/>
        <v>5</v>
      </c>
      <c r="AD3483" s="17">
        <v>252</v>
      </c>
      <c r="AE3483" s="13">
        <f t="shared" si="1838"/>
        <v>1.000904115</v>
      </c>
      <c r="AF3483" s="2">
        <f t="shared" si="1846"/>
        <v>223.07727632000001</v>
      </c>
      <c r="AG3483" s="2">
        <f t="shared" si="1861"/>
        <v>235.25251535000001</v>
      </c>
      <c r="AH3483" s="3">
        <f t="shared" si="1862"/>
        <v>0</v>
      </c>
      <c r="AI3483" s="4" t="str">
        <f t="shared" si="1839"/>
        <v>A+J=</v>
      </c>
      <c r="AJ3483" s="11">
        <f t="shared" si="1868"/>
        <v>44665</v>
      </c>
      <c r="AQ3483" s="53"/>
      <c r="AR3483" s="53"/>
    </row>
    <row r="3484" spans="1:44" x14ac:dyDescent="0.2">
      <c r="A3484" s="158">
        <f t="shared" si="1863"/>
        <v>44640</v>
      </c>
      <c r="B3484" s="2">
        <f t="shared" si="1847"/>
        <v>260437.23496082216</v>
      </c>
      <c r="C3484" s="2">
        <f t="shared" si="1864"/>
        <v>148146.34044386001</v>
      </c>
      <c r="D3484" s="2">
        <f>SUM(Y3484:Y$3632)</f>
        <v>10090.06425073</v>
      </c>
      <c r="E3484" s="73">
        <f t="shared" si="1848"/>
        <v>138056.27619313</v>
      </c>
      <c r="F3484" s="88">
        <f t="shared" si="1841"/>
        <v>6153.09</v>
      </c>
      <c r="G3484" s="3">
        <f>IF(AND(N3484=1,N3483&gt;1),VLOOKUP(A3483,[1]Plan1!$BK$81:$BM$259,3),G3483)</f>
        <v>6215.24</v>
      </c>
      <c r="H3484" s="11">
        <f t="shared" si="1842"/>
        <v>44576</v>
      </c>
      <c r="I3484" s="11">
        <f t="shared" si="1843"/>
        <v>44607</v>
      </c>
      <c r="J3484" s="12">
        <f t="shared" si="1849"/>
        <v>1.0100616113204897E-2</v>
      </c>
      <c r="K3484" s="11">
        <f t="shared" si="1865"/>
        <v>44665</v>
      </c>
      <c r="L3484" s="11">
        <f t="shared" si="1850"/>
        <v>44665</v>
      </c>
      <c r="M3484" s="1">
        <f t="shared" si="1869"/>
        <v>23</v>
      </c>
      <c r="N3484" s="1">
        <f t="shared" si="1851"/>
        <v>5</v>
      </c>
      <c r="O3484" s="2">
        <f t="shared" si="1852"/>
        <v>1.0021871499999999</v>
      </c>
      <c r="P3484" s="13">
        <f t="shared" si="1844"/>
        <v>1.0054002900000001</v>
      </c>
      <c r="Q3484" s="13">
        <f t="shared" si="1837"/>
        <v>1.7591807840777178</v>
      </c>
      <c r="R3484" s="2">
        <f t="shared" si="1840"/>
        <v>1.76302837</v>
      </c>
      <c r="S3484" s="2">
        <f t="shared" si="1866"/>
        <v>1.66548502</v>
      </c>
      <c r="T3484" s="2">
        <f t="shared" si="1853"/>
        <v>246735.51077706</v>
      </c>
      <c r="U3484" s="2">
        <f t="shared" si="1854"/>
        <v>6714.7866096983389</v>
      </c>
      <c r="V3484" s="2">
        <f t="shared" si="1855"/>
        <v>105340.85539191379</v>
      </c>
      <c r="W3484" s="2">
        <f t="shared" si="1856"/>
        <v>260201.98244547215</v>
      </c>
      <c r="X3484" s="17">
        <f t="shared" si="1857"/>
        <v>0</v>
      </c>
      <c r="Y3484" s="2">
        <f t="shared" si="1858"/>
        <v>0</v>
      </c>
      <c r="Z3484" s="72">
        <f t="shared" si="1859"/>
        <v>0</v>
      </c>
      <c r="AA3484" s="2">
        <f t="shared" si="1845"/>
        <v>0</v>
      </c>
      <c r="AB3484" s="12">
        <f t="shared" si="1867"/>
        <v>4.6600000000000003E-2</v>
      </c>
      <c r="AC3484" s="17">
        <f t="shared" si="1860"/>
        <v>5</v>
      </c>
      <c r="AD3484" s="17">
        <v>252</v>
      </c>
      <c r="AE3484" s="13">
        <f t="shared" si="1838"/>
        <v>1.000904115</v>
      </c>
      <c r="AF3484" s="2">
        <f t="shared" si="1846"/>
        <v>223.07727632000001</v>
      </c>
      <c r="AG3484" s="2">
        <f t="shared" si="1861"/>
        <v>235.25251535000001</v>
      </c>
      <c r="AH3484" s="3">
        <f t="shared" si="1862"/>
        <v>0</v>
      </c>
      <c r="AI3484" s="4" t="str">
        <f t="shared" si="1839"/>
        <v>A+J=</v>
      </c>
      <c r="AJ3484" s="11">
        <f t="shared" si="1868"/>
        <v>44665</v>
      </c>
      <c r="AQ3484" s="53"/>
      <c r="AR3484" s="53"/>
    </row>
    <row r="3485" spans="1:44" x14ac:dyDescent="0.2">
      <c r="A3485" s="158">
        <f t="shared" si="1863"/>
        <v>44641</v>
      </c>
      <c r="B3485" s="2">
        <f t="shared" si="1847"/>
        <v>260437.23496082216</v>
      </c>
      <c r="C3485" s="2">
        <f t="shared" si="1864"/>
        <v>148146.34044386001</v>
      </c>
      <c r="D3485" s="2">
        <f>SUM(Y3485:Y$3632)</f>
        <v>10090.06425073</v>
      </c>
      <c r="E3485" s="73">
        <f t="shared" si="1848"/>
        <v>138056.27619313</v>
      </c>
      <c r="F3485" s="88">
        <f t="shared" si="1841"/>
        <v>6153.09</v>
      </c>
      <c r="G3485" s="3">
        <f>IF(AND(N3485=1,N3484&gt;1),VLOOKUP(A3484,[1]Plan1!$BK$81:$BM$259,3),G3484)</f>
        <v>6215.24</v>
      </c>
      <c r="H3485" s="11">
        <f t="shared" si="1842"/>
        <v>44576</v>
      </c>
      <c r="I3485" s="11">
        <f t="shared" si="1843"/>
        <v>44607</v>
      </c>
      <c r="J3485" s="12">
        <f t="shared" si="1849"/>
        <v>1.0100616113204897E-2</v>
      </c>
      <c r="K3485" s="11">
        <f t="shared" si="1865"/>
        <v>44665</v>
      </c>
      <c r="L3485" s="11">
        <f t="shared" si="1850"/>
        <v>44665</v>
      </c>
      <c r="M3485" s="1">
        <f t="shared" si="1869"/>
        <v>23</v>
      </c>
      <c r="N3485" s="1">
        <f t="shared" si="1851"/>
        <v>5</v>
      </c>
      <c r="O3485" s="2">
        <f t="shared" si="1852"/>
        <v>1.0021871499999999</v>
      </c>
      <c r="P3485" s="13">
        <f t="shared" si="1844"/>
        <v>1.0054002900000001</v>
      </c>
      <c r="Q3485" s="13">
        <f t="shared" si="1837"/>
        <v>1.7591807840777178</v>
      </c>
      <c r="R3485" s="2">
        <f t="shared" si="1840"/>
        <v>1.76302837</v>
      </c>
      <c r="S3485" s="2">
        <f t="shared" si="1866"/>
        <v>1.66548502</v>
      </c>
      <c r="T3485" s="2">
        <f t="shared" si="1853"/>
        <v>246735.51077706</v>
      </c>
      <c r="U3485" s="2">
        <f t="shared" si="1854"/>
        <v>6714.7866096983389</v>
      </c>
      <c r="V3485" s="2">
        <f t="shared" si="1855"/>
        <v>105340.85539191379</v>
      </c>
      <c r="W3485" s="2">
        <f t="shared" si="1856"/>
        <v>260201.98244547215</v>
      </c>
      <c r="X3485" s="17">
        <f t="shared" si="1857"/>
        <v>0</v>
      </c>
      <c r="Y3485" s="2">
        <f t="shared" si="1858"/>
        <v>0</v>
      </c>
      <c r="Z3485" s="72">
        <f t="shared" si="1859"/>
        <v>0</v>
      </c>
      <c r="AA3485" s="2">
        <f t="shared" si="1845"/>
        <v>0</v>
      </c>
      <c r="AB3485" s="12">
        <f t="shared" si="1867"/>
        <v>4.6600000000000003E-2</v>
      </c>
      <c r="AC3485" s="17">
        <f t="shared" si="1860"/>
        <v>5</v>
      </c>
      <c r="AD3485" s="17">
        <v>252</v>
      </c>
      <c r="AE3485" s="13">
        <f t="shared" si="1838"/>
        <v>1.000904115</v>
      </c>
      <c r="AF3485" s="2">
        <f t="shared" si="1846"/>
        <v>223.07727632000001</v>
      </c>
      <c r="AG3485" s="2">
        <f t="shared" si="1861"/>
        <v>235.25251535000001</v>
      </c>
      <c r="AH3485" s="3">
        <f t="shared" si="1862"/>
        <v>0</v>
      </c>
      <c r="AI3485" s="4" t="str">
        <f t="shared" si="1839"/>
        <v>A+J=</v>
      </c>
      <c r="AJ3485" s="11">
        <f t="shared" si="1868"/>
        <v>44665</v>
      </c>
      <c r="AQ3485" s="53"/>
      <c r="AR3485" s="53"/>
    </row>
    <row r="3486" spans="1:44" x14ac:dyDescent="0.2">
      <c r="A3486" s="158">
        <f t="shared" si="1863"/>
        <v>44642</v>
      </c>
      <c r="B3486" s="2">
        <f t="shared" si="1847"/>
        <v>260590.80427058003</v>
      </c>
      <c r="C3486" s="2">
        <f t="shared" si="1864"/>
        <v>148146.34044386001</v>
      </c>
      <c r="D3486" s="2">
        <f>SUM(Y3486:Y$3632)</f>
        <v>10090.06425073</v>
      </c>
      <c r="E3486" s="73">
        <f t="shared" si="1848"/>
        <v>138056.27619313</v>
      </c>
      <c r="F3486" s="88">
        <f t="shared" si="1841"/>
        <v>6153.09</v>
      </c>
      <c r="G3486" s="3">
        <f>IF(AND(N3486=1,N3485&gt;1),VLOOKUP(A3485,[1]Plan1!$BK$81:$BM$259,3),G3485)</f>
        <v>6215.24</v>
      </c>
      <c r="H3486" s="11">
        <f t="shared" si="1842"/>
        <v>44576</v>
      </c>
      <c r="I3486" s="11">
        <f t="shared" si="1843"/>
        <v>44607</v>
      </c>
      <c r="J3486" s="12">
        <f t="shared" si="1849"/>
        <v>1.0100616113204897E-2</v>
      </c>
      <c r="K3486" s="11">
        <f t="shared" si="1865"/>
        <v>44665</v>
      </c>
      <c r="L3486" s="11">
        <f t="shared" si="1850"/>
        <v>44665</v>
      </c>
      <c r="M3486" s="1">
        <f t="shared" si="1869"/>
        <v>23</v>
      </c>
      <c r="N3486" s="1">
        <f t="shared" si="1851"/>
        <v>6</v>
      </c>
      <c r="O3486" s="2">
        <f t="shared" si="1852"/>
        <v>1.00262516</v>
      </c>
      <c r="P3486" s="13">
        <f t="shared" si="1844"/>
        <v>1.0054002900000001</v>
      </c>
      <c r="Q3486" s="13">
        <f t="shared" si="1837"/>
        <v>1.7591807840777178</v>
      </c>
      <c r="R3486" s="2">
        <f t="shared" si="1840"/>
        <v>1.76379891</v>
      </c>
      <c r="S3486" s="2">
        <f t="shared" si="1866"/>
        <v>1.66548502</v>
      </c>
      <c r="T3486" s="2">
        <f t="shared" si="1853"/>
        <v>246735.51077706</v>
      </c>
      <c r="U3486" s="2">
        <f t="shared" si="1854"/>
        <v>6714.7866096983389</v>
      </c>
      <c r="V3486" s="2">
        <f t="shared" si="1855"/>
        <v>105447.23327497164</v>
      </c>
      <c r="W3486" s="2">
        <f t="shared" si="1856"/>
        <v>260308.36032853002</v>
      </c>
      <c r="X3486" s="17">
        <f t="shared" si="1857"/>
        <v>0</v>
      </c>
      <c r="Y3486" s="2">
        <f t="shared" si="1858"/>
        <v>0</v>
      </c>
      <c r="Z3486" s="72">
        <f t="shared" si="1859"/>
        <v>0</v>
      </c>
      <c r="AA3486" s="2">
        <f t="shared" si="1845"/>
        <v>0</v>
      </c>
      <c r="AB3486" s="12">
        <f t="shared" si="1867"/>
        <v>4.6600000000000003E-2</v>
      </c>
      <c r="AC3486" s="17">
        <f t="shared" si="1860"/>
        <v>6</v>
      </c>
      <c r="AD3486" s="17">
        <v>252</v>
      </c>
      <c r="AE3486" s="13">
        <f t="shared" si="1838"/>
        <v>1.0010850360000001</v>
      </c>
      <c r="AF3486" s="2">
        <f t="shared" si="1846"/>
        <v>267.71691167</v>
      </c>
      <c r="AG3486" s="2">
        <f t="shared" si="1861"/>
        <v>282.44394204999998</v>
      </c>
      <c r="AH3486" s="3">
        <f t="shared" si="1862"/>
        <v>0</v>
      </c>
      <c r="AI3486" s="4" t="str">
        <f t="shared" si="1839"/>
        <v>A+J=</v>
      </c>
      <c r="AJ3486" s="11">
        <f t="shared" si="1868"/>
        <v>44665</v>
      </c>
      <c r="AQ3486" s="53"/>
      <c r="AR3486" s="53"/>
    </row>
    <row r="3487" spans="1:44" x14ac:dyDescent="0.2">
      <c r="A3487" s="158">
        <f t="shared" si="1863"/>
        <v>44643</v>
      </c>
      <c r="B3487" s="2">
        <f t="shared" si="1847"/>
        <v>260744.466282259</v>
      </c>
      <c r="C3487" s="2">
        <f t="shared" si="1864"/>
        <v>148146.34044386001</v>
      </c>
      <c r="D3487" s="2">
        <f>SUM(Y3487:Y$3632)</f>
        <v>10090.06425073</v>
      </c>
      <c r="E3487" s="73">
        <f t="shared" si="1848"/>
        <v>138056.27619313</v>
      </c>
      <c r="F3487" s="88">
        <f t="shared" si="1841"/>
        <v>6153.09</v>
      </c>
      <c r="G3487" s="3">
        <f>IF(AND(N3487=1,N3486&gt;1),VLOOKUP(A3486,[1]Plan1!$BK$81:$BM$259,3),G3486)</f>
        <v>6215.24</v>
      </c>
      <c r="H3487" s="11">
        <f t="shared" si="1842"/>
        <v>44576</v>
      </c>
      <c r="I3487" s="11">
        <f t="shared" si="1843"/>
        <v>44607</v>
      </c>
      <c r="J3487" s="12">
        <f t="shared" si="1849"/>
        <v>1.0100616113204897E-2</v>
      </c>
      <c r="K3487" s="11">
        <f t="shared" si="1865"/>
        <v>44665</v>
      </c>
      <c r="L3487" s="11">
        <f t="shared" si="1850"/>
        <v>44665</v>
      </c>
      <c r="M3487" s="1">
        <f t="shared" si="1869"/>
        <v>23</v>
      </c>
      <c r="N3487" s="1">
        <f t="shared" si="1851"/>
        <v>7</v>
      </c>
      <c r="O3487" s="2">
        <f t="shared" si="1852"/>
        <v>1.0030633600000001</v>
      </c>
      <c r="P3487" s="13">
        <f t="shared" si="1844"/>
        <v>1.0054002900000001</v>
      </c>
      <c r="Q3487" s="13">
        <f t="shared" ref="Q3487:Q3550" si="1870">IF(L3487&gt;L3486,Q3486*P3487,Q3486)</f>
        <v>1.7591807840777178</v>
      </c>
      <c r="R3487" s="2">
        <f t="shared" si="1840"/>
        <v>1.76456978</v>
      </c>
      <c r="S3487" s="2">
        <f t="shared" si="1866"/>
        <v>1.66548502</v>
      </c>
      <c r="T3487" s="2">
        <f t="shared" si="1853"/>
        <v>246735.51077706</v>
      </c>
      <c r="U3487" s="2">
        <f t="shared" si="1854"/>
        <v>6714.7866096983389</v>
      </c>
      <c r="V3487" s="2">
        <f t="shared" si="1855"/>
        <v>105553.65671660064</v>
      </c>
      <c r="W3487" s="2">
        <f t="shared" si="1856"/>
        <v>260414.783770159</v>
      </c>
      <c r="X3487" s="17">
        <f t="shared" si="1857"/>
        <v>0</v>
      </c>
      <c r="Y3487" s="2">
        <f t="shared" si="1858"/>
        <v>0</v>
      </c>
      <c r="Z3487" s="72">
        <f t="shared" si="1859"/>
        <v>0</v>
      </c>
      <c r="AA3487" s="2">
        <f t="shared" si="1845"/>
        <v>0</v>
      </c>
      <c r="AB3487" s="12">
        <f t="shared" si="1867"/>
        <v>4.6600000000000003E-2</v>
      </c>
      <c r="AC3487" s="17">
        <f t="shared" si="1860"/>
        <v>7</v>
      </c>
      <c r="AD3487" s="17">
        <v>252</v>
      </c>
      <c r="AE3487" s="13">
        <f t="shared" ref="AE3487:AE3550" si="1871">ROUND((1+AB3487)^TRUNC((AC3487/AD3487),9),9)</f>
        <v>1.0012659900000001</v>
      </c>
      <c r="AF3487" s="2">
        <f t="shared" si="1846"/>
        <v>312.36468927999999</v>
      </c>
      <c r="AG3487" s="2">
        <f t="shared" si="1861"/>
        <v>329.6825121</v>
      </c>
      <c r="AH3487" s="3">
        <f t="shared" si="1862"/>
        <v>0</v>
      </c>
      <c r="AI3487" s="4" t="str">
        <f t="shared" si="1839"/>
        <v>A+J=</v>
      </c>
      <c r="AJ3487" s="11">
        <f t="shared" si="1868"/>
        <v>44665</v>
      </c>
      <c r="AQ3487" s="53"/>
      <c r="AR3487" s="53"/>
    </row>
    <row r="3488" spans="1:44" x14ac:dyDescent="0.2">
      <c r="A3488" s="158">
        <f t="shared" si="1863"/>
        <v>44644</v>
      </c>
      <c r="B3488" s="2">
        <f t="shared" si="1847"/>
        <v>260898.22215316194</v>
      </c>
      <c r="C3488" s="2">
        <f t="shared" si="1864"/>
        <v>148146.34044386001</v>
      </c>
      <c r="D3488" s="2">
        <f>SUM(Y3488:Y$3632)</f>
        <v>10090.06425073</v>
      </c>
      <c r="E3488" s="73">
        <f t="shared" si="1848"/>
        <v>138056.27619313</v>
      </c>
      <c r="F3488" s="88">
        <f t="shared" si="1841"/>
        <v>6153.09</v>
      </c>
      <c r="G3488" s="3">
        <f>IF(AND(N3488=1,N3487&gt;1),VLOOKUP(A3487,[1]Plan1!$BK$81:$BM$259,3),G3487)</f>
        <v>6215.24</v>
      </c>
      <c r="H3488" s="11">
        <f t="shared" si="1842"/>
        <v>44576</v>
      </c>
      <c r="I3488" s="11">
        <f t="shared" si="1843"/>
        <v>44607</v>
      </c>
      <c r="J3488" s="12">
        <f t="shared" si="1849"/>
        <v>1.0100616113204897E-2</v>
      </c>
      <c r="K3488" s="11">
        <f t="shared" si="1865"/>
        <v>44665</v>
      </c>
      <c r="L3488" s="11">
        <f t="shared" si="1850"/>
        <v>44665</v>
      </c>
      <c r="M3488" s="1">
        <f t="shared" si="1869"/>
        <v>23</v>
      </c>
      <c r="N3488" s="1">
        <f t="shared" si="1851"/>
        <v>8</v>
      </c>
      <c r="O3488" s="2">
        <f t="shared" si="1852"/>
        <v>1.0035017500000001</v>
      </c>
      <c r="P3488" s="13">
        <f t="shared" si="1844"/>
        <v>1.0054002900000001</v>
      </c>
      <c r="Q3488" s="13">
        <f t="shared" si="1870"/>
        <v>1.7591807840777178</v>
      </c>
      <c r="R3488" s="2">
        <f t="shared" si="1840"/>
        <v>1.7653409900000001</v>
      </c>
      <c r="S3488" s="2">
        <f t="shared" si="1866"/>
        <v>1.66548502</v>
      </c>
      <c r="T3488" s="2">
        <f t="shared" si="1853"/>
        <v>246735.51077706</v>
      </c>
      <c r="U3488" s="2">
        <f t="shared" si="1854"/>
        <v>6714.7866096983389</v>
      </c>
      <c r="V3488" s="2">
        <f t="shared" si="1855"/>
        <v>105660.12709736357</v>
      </c>
      <c r="W3488" s="2">
        <f t="shared" si="1856"/>
        <v>260521.25415092194</v>
      </c>
      <c r="X3488" s="17">
        <f t="shared" si="1857"/>
        <v>0</v>
      </c>
      <c r="Y3488" s="2">
        <f t="shared" si="1858"/>
        <v>0</v>
      </c>
      <c r="Z3488" s="72">
        <f t="shared" si="1859"/>
        <v>0</v>
      </c>
      <c r="AA3488" s="2">
        <f t="shared" si="1845"/>
        <v>0</v>
      </c>
      <c r="AB3488" s="12">
        <f t="shared" si="1867"/>
        <v>4.6600000000000003E-2</v>
      </c>
      <c r="AC3488" s="17">
        <f t="shared" si="1860"/>
        <v>8</v>
      </c>
      <c r="AD3488" s="17">
        <v>252</v>
      </c>
      <c r="AE3488" s="13">
        <f t="shared" si="1871"/>
        <v>1.001446976</v>
      </c>
      <c r="AF3488" s="2">
        <f t="shared" si="1846"/>
        <v>357.02036243999999</v>
      </c>
      <c r="AG3488" s="2">
        <f t="shared" si="1861"/>
        <v>376.96800223999998</v>
      </c>
      <c r="AH3488" s="3">
        <f t="shared" si="1862"/>
        <v>0</v>
      </c>
      <c r="AI3488" s="4" t="str">
        <f t="shared" si="1839"/>
        <v>A+J=</v>
      </c>
      <c r="AJ3488" s="11">
        <f t="shared" si="1868"/>
        <v>44665</v>
      </c>
      <c r="AQ3488" s="53"/>
      <c r="AR3488" s="53"/>
    </row>
    <row r="3489" spans="1:44" x14ac:dyDescent="0.2">
      <c r="A3489" s="158">
        <f t="shared" si="1863"/>
        <v>44645</v>
      </c>
      <c r="B3489" s="2">
        <f t="shared" si="1847"/>
        <v>261052.07105744595</v>
      </c>
      <c r="C3489" s="2">
        <f t="shared" si="1864"/>
        <v>148146.34044386001</v>
      </c>
      <c r="D3489" s="2">
        <f>SUM(Y3489:Y$3632)</f>
        <v>10090.06425073</v>
      </c>
      <c r="E3489" s="73">
        <f t="shared" si="1848"/>
        <v>138056.27619313</v>
      </c>
      <c r="F3489" s="88">
        <f t="shared" si="1841"/>
        <v>6153.09</v>
      </c>
      <c r="G3489" s="3">
        <f>IF(AND(N3489=1,N3488&gt;1),VLOOKUP(A3488,[1]Plan1!$BK$81:$BM$259,3),G3488)</f>
        <v>6215.24</v>
      </c>
      <c r="H3489" s="11">
        <f t="shared" si="1842"/>
        <v>44576</v>
      </c>
      <c r="I3489" s="11">
        <f t="shared" si="1843"/>
        <v>44607</v>
      </c>
      <c r="J3489" s="12">
        <f t="shared" si="1849"/>
        <v>1.0100616113204897E-2</v>
      </c>
      <c r="K3489" s="11">
        <f t="shared" si="1865"/>
        <v>44665</v>
      </c>
      <c r="L3489" s="11">
        <f t="shared" si="1850"/>
        <v>44665</v>
      </c>
      <c r="M3489" s="1">
        <f t="shared" si="1869"/>
        <v>23</v>
      </c>
      <c r="N3489" s="1">
        <f t="shared" si="1851"/>
        <v>9</v>
      </c>
      <c r="O3489" s="2">
        <f t="shared" si="1852"/>
        <v>1.00394033</v>
      </c>
      <c r="P3489" s="13">
        <f t="shared" si="1844"/>
        <v>1.0054002900000001</v>
      </c>
      <c r="Q3489" s="13">
        <f t="shared" si="1870"/>
        <v>1.7591807840777178</v>
      </c>
      <c r="R3489" s="2">
        <f t="shared" si="1840"/>
        <v>1.76611253</v>
      </c>
      <c r="S3489" s="2">
        <f t="shared" si="1866"/>
        <v>1.66548502</v>
      </c>
      <c r="T3489" s="2">
        <f t="shared" si="1853"/>
        <v>246735.51077706</v>
      </c>
      <c r="U3489" s="2">
        <f t="shared" si="1854"/>
        <v>6714.7866096983389</v>
      </c>
      <c r="V3489" s="2">
        <f t="shared" si="1855"/>
        <v>105766.6430366976</v>
      </c>
      <c r="W3489" s="2">
        <f t="shared" si="1856"/>
        <v>260627.77009025594</v>
      </c>
      <c r="X3489" s="17">
        <f t="shared" si="1857"/>
        <v>0</v>
      </c>
      <c r="Y3489" s="2">
        <f t="shared" si="1858"/>
        <v>0</v>
      </c>
      <c r="Z3489" s="72">
        <f t="shared" si="1859"/>
        <v>0</v>
      </c>
      <c r="AA3489" s="2">
        <f t="shared" si="1845"/>
        <v>0</v>
      </c>
      <c r="AB3489" s="12">
        <f t="shared" si="1867"/>
        <v>4.6600000000000003E-2</v>
      </c>
      <c r="AC3489" s="17">
        <f t="shared" si="1860"/>
        <v>9</v>
      </c>
      <c r="AD3489" s="17">
        <v>252</v>
      </c>
      <c r="AE3489" s="13">
        <f t="shared" si="1871"/>
        <v>1.0016279960000001</v>
      </c>
      <c r="AF3489" s="2">
        <f t="shared" si="1846"/>
        <v>401.6844246</v>
      </c>
      <c r="AG3489" s="2">
        <f t="shared" si="1861"/>
        <v>424.30096718999999</v>
      </c>
      <c r="AH3489" s="3">
        <f t="shared" si="1862"/>
        <v>0</v>
      </c>
      <c r="AI3489" s="4" t="str">
        <f t="shared" si="1839"/>
        <v>A+J=</v>
      </c>
      <c r="AJ3489" s="11">
        <f t="shared" si="1868"/>
        <v>44665</v>
      </c>
      <c r="AQ3489" s="53"/>
      <c r="AR3489" s="53"/>
    </row>
    <row r="3490" spans="1:44" x14ac:dyDescent="0.2">
      <c r="A3490" s="158">
        <f t="shared" si="1863"/>
        <v>44646</v>
      </c>
      <c r="B3490" s="2">
        <f t="shared" si="1847"/>
        <v>261206.01389230389</v>
      </c>
      <c r="C3490" s="2">
        <f t="shared" si="1864"/>
        <v>148146.34044386001</v>
      </c>
      <c r="D3490" s="2">
        <f>SUM(Y3490:Y$3632)</f>
        <v>10090.06425073</v>
      </c>
      <c r="E3490" s="73">
        <f t="shared" si="1848"/>
        <v>138056.27619313</v>
      </c>
      <c r="F3490" s="88">
        <f t="shared" si="1841"/>
        <v>6153.09</v>
      </c>
      <c r="G3490" s="3">
        <f>IF(AND(N3490=1,N3489&gt;1),VLOOKUP(A3489,[1]Plan1!$BK$81:$BM$259,3),G3489)</f>
        <v>6215.24</v>
      </c>
      <c r="H3490" s="11">
        <f t="shared" si="1842"/>
        <v>44576</v>
      </c>
      <c r="I3490" s="11">
        <f t="shared" si="1843"/>
        <v>44607</v>
      </c>
      <c r="J3490" s="12">
        <f t="shared" si="1849"/>
        <v>1.0100616113204897E-2</v>
      </c>
      <c r="K3490" s="11">
        <f t="shared" si="1865"/>
        <v>44665</v>
      </c>
      <c r="L3490" s="11">
        <f t="shared" si="1850"/>
        <v>44665</v>
      </c>
      <c r="M3490" s="1">
        <f t="shared" si="1869"/>
        <v>23</v>
      </c>
      <c r="N3490" s="1">
        <f t="shared" si="1851"/>
        <v>10</v>
      </c>
      <c r="O3490" s="2">
        <f t="shared" si="1852"/>
        <v>1.0043791</v>
      </c>
      <c r="P3490" s="13">
        <f t="shared" si="1844"/>
        <v>1.0054002900000001</v>
      </c>
      <c r="Q3490" s="13">
        <f t="shared" si="1870"/>
        <v>1.7591807840777178</v>
      </c>
      <c r="R3490" s="2">
        <f t="shared" si="1840"/>
        <v>1.7668844100000001</v>
      </c>
      <c r="S3490" s="2">
        <f t="shared" si="1866"/>
        <v>1.66548502</v>
      </c>
      <c r="T3490" s="2">
        <f t="shared" si="1853"/>
        <v>246735.51077706</v>
      </c>
      <c r="U3490" s="2">
        <f t="shared" si="1854"/>
        <v>6714.7866096983389</v>
      </c>
      <c r="V3490" s="2">
        <f t="shared" si="1855"/>
        <v>105873.20591516556</v>
      </c>
      <c r="W3490" s="2">
        <f t="shared" si="1856"/>
        <v>260734.3329687239</v>
      </c>
      <c r="X3490" s="17">
        <f t="shared" si="1857"/>
        <v>0</v>
      </c>
      <c r="Y3490" s="2">
        <f t="shared" si="1858"/>
        <v>0</v>
      </c>
      <c r="Z3490" s="72">
        <f t="shared" si="1859"/>
        <v>0</v>
      </c>
      <c r="AA3490" s="2">
        <f t="shared" si="1845"/>
        <v>0</v>
      </c>
      <c r="AB3490" s="12">
        <f t="shared" si="1867"/>
        <v>4.6600000000000003E-2</v>
      </c>
      <c r="AC3490" s="17">
        <f t="shared" si="1860"/>
        <v>10</v>
      </c>
      <c r="AD3490" s="17">
        <v>252</v>
      </c>
      <c r="AE3490" s="13">
        <f t="shared" si="1871"/>
        <v>1.0018090479999999</v>
      </c>
      <c r="AF3490" s="2">
        <f t="shared" si="1846"/>
        <v>446.35638230000001</v>
      </c>
      <c r="AG3490" s="2">
        <f t="shared" si="1861"/>
        <v>471.68092358000001</v>
      </c>
      <c r="AH3490" s="3">
        <f t="shared" si="1862"/>
        <v>0</v>
      </c>
      <c r="AI3490" s="4" t="str">
        <f t="shared" ref="AI3490:AI3553" si="1872">AI3489</f>
        <v>A+J=</v>
      </c>
      <c r="AJ3490" s="11">
        <f t="shared" si="1868"/>
        <v>44665</v>
      </c>
      <c r="AQ3490" s="53"/>
      <c r="AR3490" s="53"/>
    </row>
    <row r="3491" spans="1:44" x14ac:dyDescent="0.2">
      <c r="A3491" s="158">
        <f t="shared" si="1863"/>
        <v>44647</v>
      </c>
      <c r="B3491" s="2">
        <f t="shared" si="1847"/>
        <v>261206.01389230389</v>
      </c>
      <c r="C3491" s="2">
        <f t="shared" si="1864"/>
        <v>148146.34044386001</v>
      </c>
      <c r="D3491" s="2">
        <f>SUM(Y3491:Y$3632)</f>
        <v>10090.06425073</v>
      </c>
      <c r="E3491" s="73">
        <f t="shared" si="1848"/>
        <v>138056.27619313</v>
      </c>
      <c r="F3491" s="88">
        <f t="shared" si="1841"/>
        <v>6153.09</v>
      </c>
      <c r="G3491" s="3">
        <f>IF(AND(N3491=1,N3490&gt;1),VLOOKUP(A3490,[1]Plan1!$BK$81:$BM$259,3),G3490)</f>
        <v>6215.24</v>
      </c>
      <c r="H3491" s="11">
        <f t="shared" si="1842"/>
        <v>44576</v>
      </c>
      <c r="I3491" s="11">
        <f t="shared" si="1843"/>
        <v>44607</v>
      </c>
      <c r="J3491" s="12">
        <f t="shared" si="1849"/>
        <v>1.0100616113204897E-2</v>
      </c>
      <c r="K3491" s="11">
        <f t="shared" si="1865"/>
        <v>44665</v>
      </c>
      <c r="L3491" s="11">
        <f t="shared" si="1850"/>
        <v>44665</v>
      </c>
      <c r="M3491" s="1">
        <f t="shared" si="1869"/>
        <v>23</v>
      </c>
      <c r="N3491" s="1">
        <f t="shared" si="1851"/>
        <v>10</v>
      </c>
      <c r="O3491" s="2">
        <f t="shared" si="1852"/>
        <v>1.0043791</v>
      </c>
      <c r="P3491" s="13">
        <f t="shared" si="1844"/>
        <v>1.0054002900000001</v>
      </c>
      <c r="Q3491" s="13">
        <f t="shared" si="1870"/>
        <v>1.7591807840777178</v>
      </c>
      <c r="R3491" s="2">
        <f t="shared" si="1840"/>
        <v>1.7668844100000001</v>
      </c>
      <c r="S3491" s="2">
        <f t="shared" si="1866"/>
        <v>1.66548502</v>
      </c>
      <c r="T3491" s="2">
        <f t="shared" si="1853"/>
        <v>246735.51077706</v>
      </c>
      <c r="U3491" s="2">
        <f t="shared" si="1854"/>
        <v>6714.7866096983389</v>
      </c>
      <c r="V3491" s="2">
        <f t="shared" si="1855"/>
        <v>105873.20591516556</v>
      </c>
      <c r="W3491" s="2">
        <f t="shared" si="1856"/>
        <v>260734.3329687239</v>
      </c>
      <c r="X3491" s="17">
        <f t="shared" si="1857"/>
        <v>0</v>
      </c>
      <c r="Y3491" s="2">
        <f t="shared" si="1858"/>
        <v>0</v>
      </c>
      <c r="Z3491" s="72">
        <f t="shared" si="1859"/>
        <v>0</v>
      </c>
      <c r="AA3491" s="2">
        <f t="shared" si="1845"/>
        <v>0</v>
      </c>
      <c r="AB3491" s="12">
        <f t="shared" si="1867"/>
        <v>4.6600000000000003E-2</v>
      </c>
      <c r="AC3491" s="17">
        <f t="shared" si="1860"/>
        <v>10</v>
      </c>
      <c r="AD3491" s="17">
        <v>252</v>
      </c>
      <c r="AE3491" s="13">
        <f t="shared" si="1871"/>
        <v>1.0018090479999999</v>
      </c>
      <c r="AF3491" s="2">
        <f t="shared" si="1846"/>
        <v>446.35638230000001</v>
      </c>
      <c r="AG3491" s="2">
        <f t="shared" si="1861"/>
        <v>471.68092358000001</v>
      </c>
      <c r="AH3491" s="3">
        <f t="shared" si="1862"/>
        <v>0</v>
      </c>
      <c r="AI3491" s="4" t="str">
        <f t="shared" si="1872"/>
        <v>A+J=</v>
      </c>
      <c r="AJ3491" s="11">
        <f t="shared" si="1868"/>
        <v>44665</v>
      </c>
      <c r="AQ3491" s="53"/>
      <c r="AR3491" s="53"/>
    </row>
    <row r="3492" spans="1:44" x14ac:dyDescent="0.2">
      <c r="A3492" s="158">
        <f t="shared" si="1863"/>
        <v>44648</v>
      </c>
      <c r="B3492" s="2">
        <f t="shared" si="1847"/>
        <v>261206.01389230389</v>
      </c>
      <c r="C3492" s="2">
        <f t="shared" si="1864"/>
        <v>148146.34044386001</v>
      </c>
      <c r="D3492" s="2">
        <f>SUM(Y3492:Y$3632)</f>
        <v>10090.06425073</v>
      </c>
      <c r="E3492" s="73">
        <f t="shared" si="1848"/>
        <v>138056.27619313</v>
      </c>
      <c r="F3492" s="88">
        <f t="shared" si="1841"/>
        <v>6153.09</v>
      </c>
      <c r="G3492" s="3">
        <f>IF(AND(N3492=1,N3491&gt;1),VLOOKUP(A3491,[1]Plan1!$BK$81:$BM$259,3),G3491)</f>
        <v>6215.24</v>
      </c>
      <c r="H3492" s="11">
        <f t="shared" si="1842"/>
        <v>44576</v>
      </c>
      <c r="I3492" s="11">
        <f t="shared" si="1843"/>
        <v>44607</v>
      </c>
      <c r="J3492" s="12">
        <f t="shared" si="1849"/>
        <v>1.0100616113204897E-2</v>
      </c>
      <c r="K3492" s="11">
        <f t="shared" si="1865"/>
        <v>44665</v>
      </c>
      <c r="L3492" s="11">
        <f t="shared" si="1850"/>
        <v>44665</v>
      </c>
      <c r="M3492" s="1">
        <f t="shared" si="1869"/>
        <v>23</v>
      </c>
      <c r="N3492" s="1">
        <f t="shared" si="1851"/>
        <v>10</v>
      </c>
      <c r="O3492" s="2">
        <f t="shared" si="1852"/>
        <v>1.0043791</v>
      </c>
      <c r="P3492" s="13">
        <f t="shared" si="1844"/>
        <v>1.0054002900000001</v>
      </c>
      <c r="Q3492" s="13">
        <f t="shared" si="1870"/>
        <v>1.7591807840777178</v>
      </c>
      <c r="R3492" s="2">
        <f t="shared" si="1840"/>
        <v>1.7668844100000001</v>
      </c>
      <c r="S3492" s="2">
        <f t="shared" si="1866"/>
        <v>1.66548502</v>
      </c>
      <c r="T3492" s="2">
        <f t="shared" si="1853"/>
        <v>246735.51077706</v>
      </c>
      <c r="U3492" s="2">
        <f t="shared" si="1854"/>
        <v>6714.7866096983389</v>
      </c>
      <c r="V3492" s="2">
        <f t="shared" si="1855"/>
        <v>105873.20591516556</v>
      </c>
      <c r="W3492" s="2">
        <f t="shared" si="1856"/>
        <v>260734.3329687239</v>
      </c>
      <c r="X3492" s="17">
        <f t="shared" si="1857"/>
        <v>0</v>
      </c>
      <c r="Y3492" s="2">
        <f t="shared" si="1858"/>
        <v>0</v>
      </c>
      <c r="Z3492" s="72">
        <f t="shared" si="1859"/>
        <v>0</v>
      </c>
      <c r="AA3492" s="2">
        <f t="shared" si="1845"/>
        <v>0</v>
      </c>
      <c r="AB3492" s="12">
        <f t="shared" si="1867"/>
        <v>4.6600000000000003E-2</v>
      </c>
      <c r="AC3492" s="17">
        <f t="shared" si="1860"/>
        <v>10</v>
      </c>
      <c r="AD3492" s="17">
        <v>252</v>
      </c>
      <c r="AE3492" s="13">
        <f t="shared" si="1871"/>
        <v>1.0018090479999999</v>
      </c>
      <c r="AF3492" s="2">
        <f t="shared" si="1846"/>
        <v>446.35638230000001</v>
      </c>
      <c r="AG3492" s="2">
        <f t="shared" si="1861"/>
        <v>471.68092358000001</v>
      </c>
      <c r="AH3492" s="3">
        <f t="shared" si="1862"/>
        <v>0</v>
      </c>
      <c r="AI3492" s="4" t="str">
        <f t="shared" si="1872"/>
        <v>A+J=</v>
      </c>
      <c r="AJ3492" s="11">
        <f t="shared" si="1868"/>
        <v>44665</v>
      </c>
      <c r="AQ3492" s="53"/>
      <c r="AR3492" s="53"/>
    </row>
    <row r="3493" spans="1:44" x14ac:dyDescent="0.2">
      <c r="A3493" s="158">
        <f t="shared" si="1863"/>
        <v>44649</v>
      </c>
      <c r="B3493" s="2">
        <f t="shared" si="1847"/>
        <v>261360.04931016298</v>
      </c>
      <c r="C3493" s="2">
        <f t="shared" si="1864"/>
        <v>148146.34044386001</v>
      </c>
      <c r="D3493" s="2">
        <f>SUM(Y3493:Y$3632)</f>
        <v>10090.06425073</v>
      </c>
      <c r="E3493" s="73">
        <f t="shared" si="1848"/>
        <v>138056.27619313</v>
      </c>
      <c r="F3493" s="88">
        <f t="shared" si="1841"/>
        <v>6153.09</v>
      </c>
      <c r="G3493" s="3">
        <f>IF(AND(N3493=1,N3492&gt;1),VLOOKUP(A3492,[1]Plan1!$BK$81:$BM$259,3),G3492)</f>
        <v>6215.24</v>
      </c>
      <c r="H3493" s="11">
        <f t="shared" si="1842"/>
        <v>44576</v>
      </c>
      <c r="I3493" s="11">
        <f t="shared" si="1843"/>
        <v>44607</v>
      </c>
      <c r="J3493" s="12">
        <f t="shared" si="1849"/>
        <v>1.0100616113204897E-2</v>
      </c>
      <c r="K3493" s="11">
        <f t="shared" si="1865"/>
        <v>44665</v>
      </c>
      <c r="L3493" s="11">
        <f t="shared" si="1850"/>
        <v>44665</v>
      </c>
      <c r="M3493" s="1">
        <f t="shared" si="1869"/>
        <v>23</v>
      </c>
      <c r="N3493" s="1">
        <f t="shared" si="1851"/>
        <v>11</v>
      </c>
      <c r="O3493" s="2">
        <f t="shared" si="1852"/>
        <v>1.0048180600000001</v>
      </c>
      <c r="P3493" s="13">
        <f t="shared" si="1844"/>
        <v>1.0054002900000001</v>
      </c>
      <c r="Q3493" s="13">
        <f t="shared" si="1870"/>
        <v>1.7591807840777178</v>
      </c>
      <c r="R3493" s="2">
        <f t="shared" si="1840"/>
        <v>1.7676566199999999</v>
      </c>
      <c r="S3493" s="2">
        <f t="shared" si="1866"/>
        <v>1.66548502</v>
      </c>
      <c r="T3493" s="2">
        <f t="shared" si="1853"/>
        <v>246735.51077706</v>
      </c>
      <c r="U3493" s="2">
        <f t="shared" si="1854"/>
        <v>6714.7866096983389</v>
      </c>
      <c r="V3493" s="2">
        <f t="shared" si="1855"/>
        <v>105979.81435220463</v>
      </c>
      <c r="W3493" s="2">
        <f t="shared" si="1856"/>
        <v>260840.94140576298</v>
      </c>
      <c r="X3493" s="17">
        <f t="shared" si="1857"/>
        <v>0</v>
      </c>
      <c r="Y3493" s="2">
        <f t="shared" si="1858"/>
        <v>0</v>
      </c>
      <c r="Z3493" s="72">
        <f t="shared" si="1859"/>
        <v>0</v>
      </c>
      <c r="AA3493" s="2">
        <f t="shared" si="1845"/>
        <v>0</v>
      </c>
      <c r="AB3493" s="12">
        <f t="shared" si="1867"/>
        <v>4.6600000000000003E-2</v>
      </c>
      <c r="AC3493" s="17">
        <f t="shared" si="1860"/>
        <v>11</v>
      </c>
      <c r="AD3493" s="17">
        <v>252</v>
      </c>
      <c r="AE3493" s="13">
        <f t="shared" si="1871"/>
        <v>1.001990132</v>
      </c>
      <c r="AF3493" s="2">
        <f t="shared" si="1846"/>
        <v>491.03623553</v>
      </c>
      <c r="AG3493" s="2">
        <f t="shared" si="1861"/>
        <v>519.10790440000005</v>
      </c>
      <c r="AH3493" s="3">
        <f t="shared" si="1862"/>
        <v>0</v>
      </c>
      <c r="AI3493" s="4" t="str">
        <f t="shared" si="1872"/>
        <v>A+J=</v>
      </c>
      <c r="AJ3493" s="11">
        <f t="shared" si="1868"/>
        <v>44665</v>
      </c>
      <c r="AQ3493" s="53"/>
      <c r="AR3493" s="53"/>
    </row>
    <row r="3494" spans="1:44" x14ac:dyDescent="0.2">
      <c r="A3494" s="158">
        <f t="shared" si="1863"/>
        <v>44650</v>
      </c>
      <c r="B3494" s="2">
        <f t="shared" si="1847"/>
        <v>261514.18063500879</v>
      </c>
      <c r="C3494" s="2">
        <f t="shared" si="1864"/>
        <v>148146.34044386001</v>
      </c>
      <c r="D3494" s="2">
        <f>SUM(Y3494:Y$3632)</f>
        <v>10090.06425073</v>
      </c>
      <c r="E3494" s="73">
        <f t="shared" si="1848"/>
        <v>138056.27619313</v>
      </c>
      <c r="F3494" s="88">
        <f t="shared" si="1841"/>
        <v>6153.09</v>
      </c>
      <c r="G3494" s="3">
        <f>IF(AND(N3494=1,N3493&gt;1),VLOOKUP(A3493,[1]Plan1!$BK$81:$BM$259,3),G3493)</f>
        <v>6215.24</v>
      </c>
      <c r="H3494" s="11">
        <f t="shared" si="1842"/>
        <v>44576</v>
      </c>
      <c r="I3494" s="11">
        <f t="shared" si="1843"/>
        <v>44607</v>
      </c>
      <c r="J3494" s="12">
        <f t="shared" si="1849"/>
        <v>1.0100616113204897E-2</v>
      </c>
      <c r="K3494" s="11">
        <f t="shared" si="1865"/>
        <v>44665</v>
      </c>
      <c r="L3494" s="11">
        <f t="shared" si="1850"/>
        <v>44665</v>
      </c>
      <c r="M3494" s="1">
        <f t="shared" si="1869"/>
        <v>23</v>
      </c>
      <c r="N3494" s="1">
        <f t="shared" si="1851"/>
        <v>12</v>
      </c>
      <c r="O3494" s="2">
        <f t="shared" si="1852"/>
        <v>1.0052572200000001</v>
      </c>
      <c r="P3494" s="13">
        <f t="shared" si="1844"/>
        <v>1.0054002900000001</v>
      </c>
      <c r="Q3494" s="13">
        <f t="shared" si="1870"/>
        <v>1.7591807840777178</v>
      </c>
      <c r="R3494" s="2">
        <f t="shared" si="1840"/>
        <v>1.76842918</v>
      </c>
      <c r="S3494" s="2">
        <f t="shared" si="1866"/>
        <v>1.66548502</v>
      </c>
      <c r="T3494" s="2">
        <f t="shared" si="1853"/>
        <v>246735.51077706</v>
      </c>
      <c r="U3494" s="2">
        <f t="shared" si="1854"/>
        <v>6714.7866096983389</v>
      </c>
      <c r="V3494" s="2">
        <f t="shared" si="1855"/>
        <v>106086.47110894042</v>
      </c>
      <c r="W3494" s="2">
        <f t="shared" si="1856"/>
        <v>260947.59816249879</v>
      </c>
      <c r="X3494" s="17">
        <f t="shared" si="1857"/>
        <v>0</v>
      </c>
      <c r="Y3494" s="2">
        <f t="shared" si="1858"/>
        <v>0</v>
      </c>
      <c r="Z3494" s="72">
        <f t="shared" si="1859"/>
        <v>0</v>
      </c>
      <c r="AA3494" s="2">
        <f t="shared" si="1845"/>
        <v>0</v>
      </c>
      <c r="AB3494" s="12">
        <f t="shared" si="1867"/>
        <v>4.6600000000000003E-2</v>
      </c>
      <c r="AC3494" s="17">
        <f t="shared" si="1860"/>
        <v>12</v>
      </c>
      <c r="AD3494" s="17">
        <v>252</v>
      </c>
      <c r="AE3494" s="13">
        <f t="shared" si="1871"/>
        <v>1.00217125</v>
      </c>
      <c r="AF3494" s="2">
        <f t="shared" si="1846"/>
        <v>535.72447777000002</v>
      </c>
      <c r="AG3494" s="2">
        <f t="shared" si="1861"/>
        <v>566.58247251</v>
      </c>
      <c r="AH3494" s="3">
        <f t="shared" si="1862"/>
        <v>0</v>
      </c>
      <c r="AI3494" s="4" t="str">
        <f t="shared" si="1872"/>
        <v>A+J=</v>
      </c>
      <c r="AJ3494" s="11">
        <f t="shared" si="1868"/>
        <v>44665</v>
      </c>
      <c r="AQ3494" s="53"/>
      <c r="AR3494" s="53"/>
    </row>
    <row r="3495" spans="1:44" x14ac:dyDescent="0.2">
      <c r="A3495" s="158">
        <f t="shared" si="1863"/>
        <v>44651</v>
      </c>
      <c r="B3495" s="2">
        <f t="shared" si="1847"/>
        <v>261668.40323043294</v>
      </c>
      <c r="C3495" s="2">
        <f t="shared" si="1864"/>
        <v>148146.34044386001</v>
      </c>
      <c r="D3495" s="2">
        <f>SUM(Y3495:Y$3632)</f>
        <v>10090.06425073</v>
      </c>
      <c r="E3495" s="73">
        <f t="shared" si="1848"/>
        <v>138056.27619313</v>
      </c>
      <c r="F3495" s="88">
        <f t="shared" si="1841"/>
        <v>6153.09</v>
      </c>
      <c r="G3495" s="3">
        <f>IF(AND(N3495=1,N3494&gt;1),VLOOKUP(A3494,[1]Plan1!$BK$81:$BM$259,3),G3494)</f>
        <v>6215.24</v>
      </c>
      <c r="H3495" s="11">
        <f t="shared" si="1842"/>
        <v>44576</v>
      </c>
      <c r="I3495" s="11">
        <f t="shared" si="1843"/>
        <v>44607</v>
      </c>
      <c r="J3495" s="12">
        <f t="shared" si="1849"/>
        <v>1.0100616113204897E-2</v>
      </c>
      <c r="K3495" s="11">
        <f t="shared" si="1865"/>
        <v>44665</v>
      </c>
      <c r="L3495" s="11">
        <f t="shared" si="1850"/>
        <v>44665</v>
      </c>
      <c r="M3495" s="1">
        <f t="shared" si="1869"/>
        <v>23</v>
      </c>
      <c r="N3495" s="1">
        <f t="shared" si="1851"/>
        <v>13</v>
      </c>
      <c r="O3495" s="2">
        <f t="shared" si="1852"/>
        <v>1.0056965600000001</v>
      </c>
      <c r="P3495" s="13">
        <f t="shared" si="1844"/>
        <v>1.0054002900000001</v>
      </c>
      <c r="Q3495" s="13">
        <f t="shared" si="1870"/>
        <v>1.7591807840777178</v>
      </c>
      <c r="R3495" s="2">
        <f t="shared" si="1840"/>
        <v>1.76920206</v>
      </c>
      <c r="S3495" s="2">
        <f t="shared" si="1866"/>
        <v>1.66548502</v>
      </c>
      <c r="T3495" s="2">
        <f t="shared" si="1853"/>
        <v>246735.51077706</v>
      </c>
      <c r="U3495" s="2">
        <f t="shared" si="1854"/>
        <v>6714.7866096983389</v>
      </c>
      <c r="V3495" s="2">
        <f t="shared" si="1855"/>
        <v>106193.17204368456</v>
      </c>
      <c r="W3495" s="2">
        <f t="shared" si="1856"/>
        <v>261054.29909724294</v>
      </c>
      <c r="X3495" s="17">
        <f t="shared" si="1857"/>
        <v>0</v>
      </c>
      <c r="Y3495" s="2">
        <f t="shared" si="1858"/>
        <v>0</v>
      </c>
      <c r="Z3495" s="72">
        <f t="shared" si="1859"/>
        <v>0</v>
      </c>
      <c r="AA3495" s="2">
        <f t="shared" si="1845"/>
        <v>0</v>
      </c>
      <c r="AB3495" s="12">
        <f t="shared" si="1867"/>
        <v>4.6600000000000003E-2</v>
      </c>
      <c r="AC3495" s="17">
        <f t="shared" si="1860"/>
        <v>13</v>
      </c>
      <c r="AD3495" s="17">
        <v>252</v>
      </c>
      <c r="AE3495" s="13">
        <f t="shared" si="1871"/>
        <v>1.0023523999999999</v>
      </c>
      <c r="AF3495" s="2">
        <f t="shared" si="1846"/>
        <v>580.42061554999998</v>
      </c>
      <c r="AG3495" s="2">
        <f t="shared" si="1861"/>
        <v>614.10413318999997</v>
      </c>
      <c r="AH3495" s="3">
        <f t="shared" si="1862"/>
        <v>0</v>
      </c>
      <c r="AI3495" s="4" t="str">
        <f t="shared" si="1872"/>
        <v>A+J=</v>
      </c>
      <c r="AJ3495" s="11">
        <f t="shared" si="1868"/>
        <v>44665</v>
      </c>
      <c r="AQ3495" s="53"/>
      <c r="AR3495" s="53"/>
    </row>
    <row r="3496" spans="1:44" x14ac:dyDescent="0.2">
      <c r="A3496" s="158">
        <f t="shared" si="1863"/>
        <v>44652</v>
      </c>
      <c r="B3496" s="2">
        <f t="shared" si="1847"/>
        <v>261822.72154404374</v>
      </c>
      <c r="C3496" s="2">
        <f t="shared" si="1864"/>
        <v>148146.34044386001</v>
      </c>
      <c r="D3496" s="2">
        <f>SUM(Y3496:Y$3632)</f>
        <v>10090.06425073</v>
      </c>
      <c r="E3496" s="73">
        <f t="shared" si="1848"/>
        <v>138056.27619313</v>
      </c>
      <c r="F3496" s="88">
        <f t="shared" si="1841"/>
        <v>6153.09</v>
      </c>
      <c r="G3496" s="3">
        <f>IF(AND(N3496=1,N3495&gt;1),VLOOKUP(A3495,[1]Plan1!$BK$81:$BM$259,3),G3495)</f>
        <v>6215.24</v>
      </c>
      <c r="H3496" s="11">
        <f t="shared" si="1842"/>
        <v>44576</v>
      </c>
      <c r="I3496" s="11">
        <f t="shared" si="1843"/>
        <v>44607</v>
      </c>
      <c r="J3496" s="12">
        <f t="shared" si="1849"/>
        <v>1.0100616113204897E-2</v>
      </c>
      <c r="K3496" s="11">
        <f t="shared" si="1865"/>
        <v>44665</v>
      </c>
      <c r="L3496" s="11">
        <f t="shared" si="1850"/>
        <v>44665</v>
      </c>
      <c r="M3496" s="1">
        <f t="shared" si="1869"/>
        <v>23</v>
      </c>
      <c r="N3496" s="1">
        <f t="shared" si="1851"/>
        <v>14</v>
      </c>
      <c r="O3496" s="2">
        <f t="shared" si="1852"/>
        <v>1.0061361</v>
      </c>
      <c r="P3496" s="13">
        <f t="shared" si="1844"/>
        <v>1.0054002900000001</v>
      </c>
      <c r="Q3496" s="13">
        <f t="shared" si="1870"/>
        <v>1.7591807840777178</v>
      </c>
      <c r="R3496" s="2">
        <f t="shared" si="1840"/>
        <v>1.7699752900000001</v>
      </c>
      <c r="S3496" s="2">
        <f t="shared" si="1866"/>
        <v>1.66548502</v>
      </c>
      <c r="T3496" s="2">
        <f t="shared" si="1853"/>
        <v>246735.51077706</v>
      </c>
      <c r="U3496" s="2">
        <f t="shared" si="1854"/>
        <v>6714.7866096983389</v>
      </c>
      <c r="V3496" s="2">
        <f t="shared" si="1855"/>
        <v>106299.92129812538</v>
      </c>
      <c r="W3496" s="2">
        <f t="shared" si="1856"/>
        <v>261161.04835168374</v>
      </c>
      <c r="X3496" s="17">
        <f t="shared" si="1857"/>
        <v>0</v>
      </c>
      <c r="Y3496" s="2">
        <f t="shared" si="1858"/>
        <v>0</v>
      </c>
      <c r="Z3496" s="72">
        <f t="shared" si="1859"/>
        <v>0</v>
      </c>
      <c r="AA3496" s="2">
        <f t="shared" si="1845"/>
        <v>0</v>
      </c>
      <c r="AB3496" s="12">
        <f t="shared" si="1867"/>
        <v>4.6600000000000003E-2</v>
      </c>
      <c r="AC3496" s="17">
        <f t="shared" si="1860"/>
        <v>14</v>
      </c>
      <c r="AD3496" s="17">
        <v>252</v>
      </c>
      <c r="AE3496" s="13">
        <f t="shared" si="1871"/>
        <v>1.002533583</v>
      </c>
      <c r="AF3496" s="2">
        <f t="shared" si="1846"/>
        <v>625.12489559999995</v>
      </c>
      <c r="AG3496" s="2">
        <f t="shared" si="1861"/>
        <v>661.67319236000003</v>
      </c>
      <c r="AH3496" s="3">
        <f t="shared" si="1862"/>
        <v>0</v>
      </c>
      <c r="AI3496" s="4" t="str">
        <f t="shared" si="1872"/>
        <v>A+J=</v>
      </c>
      <c r="AJ3496" s="11">
        <f t="shared" si="1868"/>
        <v>44665</v>
      </c>
      <c r="AQ3496" s="53"/>
      <c r="AR3496" s="53"/>
    </row>
    <row r="3497" spans="1:44" x14ac:dyDescent="0.2">
      <c r="A3497" s="158">
        <f t="shared" si="1863"/>
        <v>44653</v>
      </c>
      <c r="B3497" s="2">
        <f t="shared" si="1847"/>
        <v>261977.13258277567</v>
      </c>
      <c r="C3497" s="2">
        <f t="shared" si="1864"/>
        <v>148146.34044386001</v>
      </c>
      <c r="D3497" s="2">
        <f>SUM(Y3497:Y$3632)</f>
        <v>10090.06425073</v>
      </c>
      <c r="E3497" s="73">
        <f t="shared" si="1848"/>
        <v>138056.27619313</v>
      </c>
      <c r="F3497" s="88">
        <f t="shared" si="1841"/>
        <v>6153.09</v>
      </c>
      <c r="G3497" s="3">
        <f>IF(AND(N3497=1,N3496&gt;1),VLOOKUP(A3496,[1]Plan1!$BK$81:$BM$259,3),G3496)</f>
        <v>6215.24</v>
      </c>
      <c r="H3497" s="11">
        <f t="shared" si="1842"/>
        <v>44576</v>
      </c>
      <c r="I3497" s="11">
        <f t="shared" si="1843"/>
        <v>44607</v>
      </c>
      <c r="J3497" s="12">
        <f t="shared" si="1849"/>
        <v>1.0100616113204897E-2</v>
      </c>
      <c r="K3497" s="11">
        <f t="shared" si="1865"/>
        <v>44665</v>
      </c>
      <c r="L3497" s="11">
        <f t="shared" si="1850"/>
        <v>44665</v>
      </c>
      <c r="M3497" s="1">
        <f t="shared" si="1869"/>
        <v>23</v>
      </c>
      <c r="N3497" s="1">
        <f t="shared" si="1851"/>
        <v>15</v>
      </c>
      <c r="O3497" s="2">
        <f t="shared" si="1852"/>
        <v>1.0065758300000001</v>
      </c>
      <c r="P3497" s="13">
        <f t="shared" si="1844"/>
        <v>1.0054002900000001</v>
      </c>
      <c r="Q3497" s="13">
        <f t="shared" si="1870"/>
        <v>1.7591807840777178</v>
      </c>
      <c r="R3497" s="2">
        <f t="shared" ref="R3497:R3560" si="1873">TRUNC(TRUNC((O3497*Q3497),15),8)</f>
        <v>1.7707488499999999</v>
      </c>
      <c r="S3497" s="2">
        <f t="shared" si="1866"/>
        <v>1.66548502</v>
      </c>
      <c r="T3497" s="2">
        <f t="shared" si="1853"/>
        <v>246735.51077706</v>
      </c>
      <c r="U3497" s="2">
        <f t="shared" si="1854"/>
        <v>6714.7866096983389</v>
      </c>
      <c r="V3497" s="2">
        <f t="shared" si="1855"/>
        <v>106406.71611113731</v>
      </c>
      <c r="W3497" s="2">
        <f t="shared" si="1856"/>
        <v>261267.84316469566</v>
      </c>
      <c r="X3497" s="17">
        <f t="shared" si="1857"/>
        <v>0</v>
      </c>
      <c r="Y3497" s="2">
        <f t="shared" si="1858"/>
        <v>0</v>
      </c>
      <c r="Z3497" s="72">
        <f t="shared" si="1859"/>
        <v>0</v>
      </c>
      <c r="AA3497" s="2">
        <f t="shared" si="1845"/>
        <v>0</v>
      </c>
      <c r="AB3497" s="12">
        <f t="shared" si="1867"/>
        <v>4.6600000000000003E-2</v>
      </c>
      <c r="AC3497" s="17">
        <f t="shared" si="1860"/>
        <v>15</v>
      </c>
      <c r="AD3497" s="17">
        <v>252</v>
      </c>
      <c r="AE3497" s="13">
        <f t="shared" si="1871"/>
        <v>1.002714798</v>
      </c>
      <c r="AF3497" s="2">
        <f t="shared" si="1846"/>
        <v>669.83707117999995</v>
      </c>
      <c r="AG3497" s="2">
        <f t="shared" si="1861"/>
        <v>709.28941808000002</v>
      </c>
      <c r="AH3497" s="3">
        <f t="shared" si="1862"/>
        <v>0</v>
      </c>
      <c r="AI3497" s="4" t="str">
        <f t="shared" si="1872"/>
        <v>A+J=</v>
      </c>
      <c r="AJ3497" s="11">
        <f t="shared" si="1868"/>
        <v>44665</v>
      </c>
      <c r="AQ3497" s="53"/>
      <c r="AR3497" s="53"/>
    </row>
    <row r="3498" spans="1:44" x14ac:dyDescent="0.2">
      <c r="A3498" s="158">
        <f t="shared" si="1863"/>
        <v>44654</v>
      </c>
      <c r="B3498" s="2">
        <f t="shared" si="1847"/>
        <v>261977.13258277567</v>
      </c>
      <c r="C3498" s="2">
        <f t="shared" si="1864"/>
        <v>148146.34044386001</v>
      </c>
      <c r="D3498" s="2">
        <f>SUM(Y3498:Y$3632)</f>
        <v>10090.06425073</v>
      </c>
      <c r="E3498" s="73">
        <f t="shared" si="1848"/>
        <v>138056.27619313</v>
      </c>
      <c r="F3498" s="88">
        <f t="shared" ref="F3498:F3561" si="1874">IF(G3498=G3497,F3497,G3497)</f>
        <v>6153.09</v>
      </c>
      <c r="G3498" s="3">
        <f>IF(AND(N3498=1,N3497&gt;1),VLOOKUP(A3497,[1]Plan1!$BK$81:$BM$259,3),G3497)</f>
        <v>6215.24</v>
      </c>
      <c r="H3498" s="11">
        <f t="shared" ref="H3498:H3561" si="1875">EDATE(I3498,-1)</f>
        <v>44576</v>
      </c>
      <c r="I3498" s="11">
        <f t="shared" ref="I3498:I3561" si="1876">IF(X3497&gt;0,EDATE(A3498,-1),+I3497)</f>
        <v>44607</v>
      </c>
      <c r="J3498" s="12">
        <f t="shared" si="1849"/>
        <v>1.0100616113204897E-2</v>
      </c>
      <c r="K3498" s="11">
        <f t="shared" si="1865"/>
        <v>44665</v>
      </c>
      <c r="L3498" s="11">
        <f t="shared" si="1850"/>
        <v>44665</v>
      </c>
      <c r="M3498" s="1">
        <f t="shared" si="1869"/>
        <v>23</v>
      </c>
      <c r="N3498" s="1">
        <f t="shared" si="1851"/>
        <v>15</v>
      </c>
      <c r="O3498" s="2">
        <f t="shared" si="1852"/>
        <v>1.0065758300000001</v>
      </c>
      <c r="P3498" s="13">
        <f t="shared" ref="P3498:P3561" si="1877">IF(L3498&gt;L3497,O3497,P3497)</f>
        <v>1.0054002900000001</v>
      </c>
      <c r="Q3498" s="13">
        <f t="shared" si="1870"/>
        <v>1.7591807840777178</v>
      </c>
      <c r="R3498" s="2">
        <f t="shared" si="1873"/>
        <v>1.7707488499999999</v>
      </c>
      <c r="S3498" s="2">
        <f t="shared" si="1866"/>
        <v>1.66548502</v>
      </c>
      <c r="T3498" s="2">
        <f t="shared" si="1853"/>
        <v>246735.51077706</v>
      </c>
      <c r="U3498" s="2">
        <f t="shared" si="1854"/>
        <v>6714.7866096983389</v>
      </c>
      <c r="V3498" s="2">
        <f t="shared" si="1855"/>
        <v>106406.71611113731</v>
      </c>
      <c r="W3498" s="2">
        <f t="shared" si="1856"/>
        <v>261267.84316469566</v>
      </c>
      <c r="X3498" s="17">
        <f t="shared" si="1857"/>
        <v>0</v>
      </c>
      <c r="Y3498" s="2">
        <f t="shared" si="1858"/>
        <v>0</v>
      </c>
      <c r="Z3498" s="72">
        <f t="shared" si="1859"/>
        <v>0</v>
      </c>
      <c r="AA3498" s="2">
        <f t="shared" si="1845"/>
        <v>0</v>
      </c>
      <c r="AB3498" s="12">
        <f t="shared" si="1867"/>
        <v>4.6600000000000003E-2</v>
      </c>
      <c r="AC3498" s="17">
        <f t="shared" si="1860"/>
        <v>15</v>
      </c>
      <c r="AD3498" s="17">
        <v>252</v>
      </c>
      <c r="AE3498" s="13">
        <f t="shared" si="1871"/>
        <v>1.002714798</v>
      </c>
      <c r="AF3498" s="2">
        <f t="shared" si="1846"/>
        <v>669.83707117999995</v>
      </c>
      <c r="AG3498" s="2">
        <f t="shared" si="1861"/>
        <v>709.28941808000002</v>
      </c>
      <c r="AH3498" s="3">
        <f t="shared" si="1862"/>
        <v>0</v>
      </c>
      <c r="AI3498" s="4" t="str">
        <f t="shared" si="1872"/>
        <v>A+J=</v>
      </c>
      <c r="AJ3498" s="11">
        <f t="shared" si="1868"/>
        <v>44665</v>
      </c>
      <c r="AQ3498" s="53"/>
      <c r="AR3498" s="53"/>
    </row>
    <row r="3499" spans="1:44" x14ac:dyDescent="0.2">
      <c r="A3499" s="158">
        <f t="shared" si="1863"/>
        <v>44655</v>
      </c>
      <c r="B3499" s="2">
        <f t="shared" si="1847"/>
        <v>261977.13258277567</v>
      </c>
      <c r="C3499" s="2">
        <f t="shared" si="1864"/>
        <v>148146.34044386001</v>
      </c>
      <c r="D3499" s="2">
        <f>SUM(Y3499:Y$3632)</f>
        <v>10090.06425073</v>
      </c>
      <c r="E3499" s="73">
        <f t="shared" si="1848"/>
        <v>138056.27619313</v>
      </c>
      <c r="F3499" s="88">
        <f t="shared" si="1874"/>
        <v>6153.09</v>
      </c>
      <c r="G3499" s="3">
        <f>IF(AND(N3499=1,N3498&gt;1),VLOOKUP(A3498,[1]Plan1!$BK$81:$BM$259,3),G3498)</f>
        <v>6215.24</v>
      </c>
      <c r="H3499" s="11">
        <f t="shared" si="1875"/>
        <v>44576</v>
      </c>
      <c r="I3499" s="11">
        <f t="shared" si="1876"/>
        <v>44607</v>
      </c>
      <c r="J3499" s="12">
        <f t="shared" si="1849"/>
        <v>1.0100616113204897E-2</v>
      </c>
      <c r="K3499" s="11">
        <f t="shared" si="1865"/>
        <v>44665</v>
      </c>
      <c r="L3499" s="11">
        <f t="shared" si="1850"/>
        <v>44665</v>
      </c>
      <c r="M3499" s="1">
        <f t="shared" si="1869"/>
        <v>23</v>
      </c>
      <c r="N3499" s="1">
        <f t="shared" si="1851"/>
        <v>15</v>
      </c>
      <c r="O3499" s="2">
        <f t="shared" si="1852"/>
        <v>1.0065758300000001</v>
      </c>
      <c r="P3499" s="13">
        <f t="shared" si="1877"/>
        <v>1.0054002900000001</v>
      </c>
      <c r="Q3499" s="13">
        <f t="shared" si="1870"/>
        <v>1.7591807840777178</v>
      </c>
      <c r="R3499" s="2">
        <f t="shared" si="1873"/>
        <v>1.7707488499999999</v>
      </c>
      <c r="S3499" s="2">
        <f t="shared" si="1866"/>
        <v>1.66548502</v>
      </c>
      <c r="T3499" s="2">
        <f t="shared" si="1853"/>
        <v>246735.51077706</v>
      </c>
      <c r="U3499" s="2">
        <f t="shared" si="1854"/>
        <v>6714.7866096983389</v>
      </c>
      <c r="V3499" s="2">
        <f t="shared" si="1855"/>
        <v>106406.71611113731</v>
      </c>
      <c r="W3499" s="2">
        <f t="shared" si="1856"/>
        <v>261267.84316469566</v>
      </c>
      <c r="X3499" s="17">
        <f t="shared" si="1857"/>
        <v>0</v>
      </c>
      <c r="Y3499" s="2">
        <f t="shared" si="1858"/>
        <v>0</v>
      </c>
      <c r="Z3499" s="72">
        <f t="shared" si="1859"/>
        <v>0</v>
      </c>
      <c r="AA3499" s="2">
        <f t="shared" si="1845"/>
        <v>0</v>
      </c>
      <c r="AB3499" s="12">
        <f t="shared" si="1867"/>
        <v>4.6600000000000003E-2</v>
      </c>
      <c r="AC3499" s="17">
        <f t="shared" si="1860"/>
        <v>15</v>
      </c>
      <c r="AD3499" s="17">
        <v>252</v>
      </c>
      <c r="AE3499" s="13">
        <f t="shared" si="1871"/>
        <v>1.002714798</v>
      </c>
      <c r="AF3499" s="2">
        <f t="shared" si="1846"/>
        <v>669.83707117999995</v>
      </c>
      <c r="AG3499" s="2">
        <f t="shared" si="1861"/>
        <v>709.28941808000002</v>
      </c>
      <c r="AH3499" s="3">
        <f t="shared" si="1862"/>
        <v>0</v>
      </c>
      <c r="AI3499" s="4" t="str">
        <f t="shared" si="1872"/>
        <v>A+J=</v>
      </c>
      <c r="AJ3499" s="11">
        <f t="shared" si="1868"/>
        <v>44665</v>
      </c>
      <c r="AQ3499" s="53"/>
      <c r="AR3499" s="53"/>
    </row>
    <row r="3500" spans="1:44" x14ac:dyDescent="0.2">
      <c r="A3500" s="158">
        <f t="shared" si="1863"/>
        <v>44656</v>
      </c>
      <c r="B3500" s="2">
        <f t="shared" si="1847"/>
        <v>262131.64105808706</v>
      </c>
      <c r="C3500" s="2">
        <f t="shared" si="1864"/>
        <v>148146.34044386001</v>
      </c>
      <c r="D3500" s="2">
        <f>SUM(Y3500:Y$3632)</f>
        <v>10090.06425073</v>
      </c>
      <c r="E3500" s="73">
        <f t="shared" si="1848"/>
        <v>138056.27619313</v>
      </c>
      <c r="F3500" s="88">
        <f t="shared" si="1874"/>
        <v>6153.09</v>
      </c>
      <c r="G3500" s="3">
        <f>IF(AND(N3500=1,N3499&gt;1),VLOOKUP(A3499,[1]Plan1!$BK$81:$BM$259,3),G3499)</f>
        <v>6215.24</v>
      </c>
      <c r="H3500" s="11">
        <f t="shared" si="1875"/>
        <v>44576</v>
      </c>
      <c r="I3500" s="11">
        <f t="shared" si="1876"/>
        <v>44607</v>
      </c>
      <c r="J3500" s="12">
        <f t="shared" si="1849"/>
        <v>1.0100616113204897E-2</v>
      </c>
      <c r="K3500" s="11">
        <f t="shared" si="1865"/>
        <v>44665</v>
      </c>
      <c r="L3500" s="11">
        <f t="shared" si="1850"/>
        <v>44665</v>
      </c>
      <c r="M3500" s="1">
        <f t="shared" si="1869"/>
        <v>23</v>
      </c>
      <c r="N3500" s="1">
        <f t="shared" si="1851"/>
        <v>16</v>
      </c>
      <c r="O3500" s="2">
        <f t="shared" si="1852"/>
        <v>1.00701576</v>
      </c>
      <c r="P3500" s="13">
        <f t="shared" si="1877"/>
        <v>1.0054002900000001</v>
      </c>
      <c r="Q3500" s="13">
        <f t="shared" si="1870"/>
        <v>1.7591807840777178</v>
      </c>
      <c r="R3500" s="2">
        <f t="shared" si="1873"/>
        <v>1.77152277</v>
      </c>
      <c r="S3500" s="2">
        <f t="shared" si="1866"/>
        <v>1.66548502</v>
      </c>
      <c r="T3500" s="2">
        <f t="shared" si="1853"/>
        <v>246735.51077706</v>
      </c>
      <c r="U3500" s="2">
        <f t="shared" si="1854"/>
        <v>6714.7866096983389</v>
      </c>
      <c r="V3500" s="2">
        <f t="shared" si="1855"/>
        <v>106513.56062440872</v>
      </c>
      <c r="W3500" s="2">
        <f t="shared" si="1856"/>
        <v>261374.68767796707</v>
      </c>
      <c r="X3500" s="17">
        <f t="shared" si="1857"/>
        <v>0</v>
      </c>
      <c r="Y3500" s="2">
        <f t="shared" si="1858"/>
        <v>0</v>
      </c>
      <c r="Z3500" s="72">
        <f t="shared" si="1859"/>
        <v>0</v>
      </c>
      <c r="AA3500" s="2">
        <f t="shared" si="1845"/>
        <v>0</v>
      </c>
      <c r="AB3500" s="12">
        <f t="shared" si="1867"/>
        <v>4.6600000000000003E-2</v>
      </c>
      <c r="AC3500" s="17">
        <f t="shared" si="1860"/>
        <v>16</v>
      </c>
      <c r="AD3500" s="17">
        <v>252</v>
      </c>
      <c r="AE3500" s="13">
        <f t="shared" si="1871"/>
        <v>1.0028960469999999</v>
      </c>
      <c r="AF3500" s="2">
        <f t="shared" si="1846"/>
        <v>714.55763577000005</v>
      </c>
      <c r="AG3500" s="2">
        <f t="shared" si="1861"/>
        <v>756.95338012000002</v>
      </c>
      <c r="AH3500" s="3">
        <f t="shared" si="1862"/>
        <v>0</v>
      </c>
      <c r="AI3500" s="4" t="str">
        <f t="shared" si="1872"/>
        <v>A+J=</v>
      </c>
      <c r="AJ3500" s="11">
        <f t="shared" si="1868"/>
        <v>44665</v>
      </c>
      <c r="AQ3500" s="53"/>
      <c r="AR3500" s="53"/>
    </row>
    <row r="3501" spans="1:44" x14ac:dyDescent="0.2">
      <c r="A3501" s="158">
        <f t="shared" si="1863"/>
        <v>44657</v>
      </c>
      <c r="B3501" s="2">
        <f t="shared" si="1847"/>
        <v>262286.23956087412</v>
      </c>
      <c r="C3501" s="2">
        <f t="shared" si="1864"/>
        <v>148146.34044386001</v>
      </c>
      <c r="D3501" s="2">
        <f>SUM(Y3501:Y$3632)</f>
        <v>10090.06425073</v>
      </c>
      <c r="E3501" s="73">
        <f t="shared" si="1848"/>
        <v>138056.27619313</v>
      </c>
      <c r="F3501" s="88">
        <f t="shared" si="1874"/>
        <v>6153.09</v>
      </c>
      <c r="G3501" s="3">
        <f>IF(AND(N3501=1,N3500&gt;1),VLOOKUP(A3500,[1]Plan1!$BK$81:$BM$259,3),G3500)</f>
        <v>6215.24</v>
      </c>
      <c r="H3501" s="11">
        <f t="shared" si="1875"/>
        <v>44576</v>
      </c>
      <c r="I3501" s="11">
        <f t="shared" si="1876"/>
        <v>44607</v>
      </c>
      <c r="J3501" s="12">
        <f t="shared" si="1849"/>
        <v>1.0100616113204897E-2</v>
      </c>
      <c r="K3501" s="11">
        <f t="shared" si="1865"/>
        <v>44665</v>
      </c>
      <c r="L3501" s="11">
        <f t="shared" si="1850"/>
        <v>44665</v>
      </c>
      <c r="M3501" s="1">
        <f t="shared" si="1869"/>
        <v>23</v>
      </c>
      <c r="N3501" s="1">
        <f t="shared" si="1851"/>
        <v>17</v>
      </c>
      <c r="O3501" s="2">
        <f t="shared" si="1852"/>
        <v>1.00745587</v>
      </c>
      <c r="P3501" s="13">
        <f t="shared" si="1877"/>
        <v>1.0054002900000001</v>
      </c>
      <c r="Q3501" s="13">
        <f t="shared" si="1870"/>
        <v>1.7591807840777178</v>
      </c>
      <c r="R3501" s="2">
        <f t="shared" si="1873"/>
        <v>1.772297</v>
      </c>
      <c r="S3501" s="2">
        <f t="shared" si="1866"/>
        <v>1.66548502</v>
      </c>
      <c r="T3501" s="2">
        <f t="shared" si="1853"/>
        <v>246735.51077706</v>
      </c>
      <c r="U3501" s="2">
        <f t="shared" si="1854"/>
        <v>6714.7866096983389</v>
      </c>
      <c r="V3501" s="2">
        <f t="shared" si="1855"/>
        <v>106620.44793512572</v>
      </c>
      <c r="W3501" s="2">
        <f t="shared" si="1856"/>
        <v>261481.57498868409</v>
      </c>
      <c r="X3501" s="17">
        <f t="shared" si="1857"/>
        <v>0</v>
      </c>
      <c r="Y3501" s="2">
        <f t="shared" si="1858"/>
        <v>0</v>
      </c>
      <c r="Z3501" s="72">
        <f t="shared" si="1859"/>
        <v>0</v>
      </c>
      <c r="AA3501" s="2">
        <f t="shared" si="1845"/>
        <v>0</v>
      </c>
      <c r="AB3501" s="12">
        <f t="shared" si="1867"/>
        <v>4.6600000000000003E-2</v>
      </c>
      <c r="AC3501" s="17">
        <f t="shared" si="1860"/>
        <v>17</v>
      </c>
      <c r="AD3501" s="17">
        <v>252</v>
      </c>
      <c r="AE3501" s="13">
        <f t="shared" si="1871"/>
        <v>1.003077328</v>
      </c>
      <c r="AF3501" s="2">
        <f t="shared" si="1846"/>
        <v>759.28609589999996</v>
      </c>
      <c r="AG3501" s="2">
        <f t="shared" si="1861"/>
        <v>804.66457218999994</v>
      </c>
      <c r="AH3501" s="3">
        <f t="shared" si="1862"/>
        <v>0</v>
      </c>
      <c r="AI3501" s="4" t="str">
        <f t="shared" si="1872"/>
        <v>A+J=</v>
      </c>
      <c r="AJ3501" s="11">
        <f t="shared" si="1868"/>
        <v>44665</v>
      </c>
      <c r="AQ3501" s="53"/>
      <c r="AR3501" s="53"/>
    </row>
    <row r="3502" spans="1:44" x14ac:dyDescent="0.2">
      <c r="A3502" s="158">
        <f t="shared" si="1863"/>
        <v>44658</v>
      </c>
      <c r="B3502" s="2">
        <f t="shared" si="1847"/>
        <v>262440.93531157053</v>
      </c>
      <c r="C3502" s="2">
        <f t="shared" si="1864"/>
        <v>148146.34044386001</v>
      </c>
      <c r="D3502" s="2">
        <f>SUM(Y3502:Y$3632)</f>
        <v>10090.06425073</v>
      </c>
      <c r="E3502" s="73">
        <f t="shared" si="1848"/>
        <v>138056.27619313</v>
      </c>
      <c r="F3502" s="88">
        <f t="shared" si="1874"/>
        <v>6153.09</v>
      </c>
      <c r="G3502" s="3">
        <f>IF(AND(N3502=1,N3501&gt;1),VLOOKUP(A3501,[1]Plan1!$BK$81:$BM$259,3),G3501)</f>
        <v>6215.24</v>
      </c>
      <c r="H3502" s="11">
        <f t="shared" si="1875"/>
        <v>44576</v>
      </c>
      <c r="I3502" s="11">
        <f t="shared" si="1876"/>
        <v>44607</v>
      </c>
      <c r="J3502" s="12">
        <f t="shared" si="1849"/>
        <v>1.0100616113204897E-2</v>
      </c>
      <c r="K3502" s="11">
        <f t="shared" si="1865"/>
        <v>44665</v>
      </c>
      <c r="L3502" s="11">
        <f t="shared" si="1850"/>
        <v>44665</v>
      </c>
      <c r="M3502" s="1">
        <f t="shared" si="1869"/>
        <v>23</v>
      </c>
      <c r="N3502" s="1">
        <f t="shared" si="1851"/>
        <v>18</v>
      </c>
      <c r="O3502" s="2">
        <f t="shared" si="1852"/>
        <v>1.0078961799999999</v>
      </c>
      <c r="P3502" s="13">
        <f t="shared" si="1877"/>
        <v>1.0054002900000001</v>
      </c>
      <c r="Q3502" s="13">
        <f t="shared" si="1870"/>
        <v>1.7591807840777178</v>
      </c>
      <c r="R3502" s="2">
        <f t="shared" si="1873"/>
        <v>1.77307159</v>
      </c>
      <c r="S3502" s="2">
        <f t="shared" si="1866"/>
        <v>1.66548502</v>
      </c>
      <c r="T3502" s="2">
        <f t="shared" si="1853"/>
        <v>246735.51077706</v>
      </c>
      <c r="U3502" s="2">
        <f t="shared" si="1854"/>
        <v>6714.7866096983389</v>
      </c>
      <c r="V3502" s="2">
        <f t="shared" si="1855"/>
        <v>106727.38494610216</v>
      </c>
      <c r="W3502" s="2">
        <f t="shared" si="1856"/>
        <v>261588.51199966052</v>
      </c>
      <c r="X3502" s="17">
        <f t="shared" si="1857"/>
        <v>0</v>
      </c>
      <c r="Y3502" s="2">
        <f t="shared" si="1858"/>
        <v>0</v>
      </c>
      <c r="Z3502" s="72">
        <f t="shared" si="1859"/>
        <v>0</v>
      </c>
      <c r="AA3502" s="2">
        <f t="shared" si="1845"/>
        <v>0</v>
      </c>
      <c r="AB3502" s="12">
        <f t="shared" si="1867"/>
        <v>4.6600000000000003E-2</v>
      </c>
      <c r="AC3502" s="17">
        <f t="shared" si="1860"/>
        <v>18</v>
      </c>
      <c r="AD3502" s="17">
        <v>252</v>
      </c>
      <c r="AE3502" s="13">
        <f t="shared" si="1871"/>
        <v>1.003258642</v>
      </c>
      <c r="AF3502" s="2">
        <f t="shared" si="1846"/>
        <v>804.0226983</v>
      </c>
      <c r="AG3502" s="2">
        <f t="shared" si="1861"/>
        <v>852.42331191000005</v>
      </c>
      <c r="AH3502" s="3">
        <f t="shared" si="1862"/>
        <v>0</v>
      </c>
      <c r="AI3502" s="4" t="str">
        <f t="shared" si="1872"/>
        <v>A+J=</v>
      </c>
      <c r="AJ3502" s="11">
        <f t="shared" si="1868"/>
        <v>44665</v>
      </c>
      <c r="AQ3502" s="53"/>
      <c r="AR3502" s="53"/>
    </row>
    <row r="3503" spans="1:44" x14ac:dyDescent="0.2">
      <c r="A3503" s="158">
        <f t="shared" si="1863"/>
        <v>44659</v>
      </c>
      <c r="B3503" s="2">
        <f t="shared" si="1847"/>
        <v>262595.72393017815</v>
      </c>
      <c r="C3503" s="2">
        <f t="shared" si="1864"/>
        <v>148146.34044386001</v>
      </c>
      <c r="D3503" s="2">
        <f>SUM(Y3503:Y$3632)</f>
        <v>10090.06425073</v>
      </c>
      <c r="E3503" s="73">
        <f t="shared" si="1848"/>
        <v>138056.27619313</v>
      </c>
      <c r="F3503" s="88">
        <f t="shared" si="1874"/>
        <v>6153.09</v>
      </c>
      <c r="G3503" s="3">
        <f>IF(AND(N3503=1,N3502&gt;1),VLOOKUP(A3502,[1]Plan1!$BK$81:$BM$259,3),G3502)</f>
        <v>6215.24</v>
      </c>
      <c r="H3503" s="11">
        <f t="shared" si="1875"/>
        <v>44576</v>
      </c>
      <c r="I3503" s="11">
        <f t="shared" si="1876"/>
        <v>44607</v>
      </c>
      <c r="J3503" s="12">
        <f t="shared" si="1849"/>
        <v>1.0100616113204897E-2</v>
      </c>
      <c r="K3503" s="11">
        <f t="shared" si="1865"/>
        <v>44665</v>
      </c>
      <c r="L3503" s="11">
        <f t="shared" si="1850"/>
        <v>44665</v>
      </c>
      <c r="M3503" s="1">
        <f t="shared" si="1869"/>
        <v>23</v>
      </c>
      <c r="N3503" s="1">
        <f t="shared" si="1851"/>
        <v>19</v>
      </c>
      <c r="O3503" s="2">
        <f t="shared" si="1852"/>
        <v>1.00833668</v>
      </c>
      <c r="P3503" s="13">
        <f t="shared" si="1877"/>
        <v>1.0054002900000001</v>
      </c>
      <c r="Q3503" s="13">
        <f t="shared" si="1870"/>
        <v>1.7591807840777178</v>
      </c>
      <c r="R3503" s="2">
        <f t="shared" si="1873"/>
        <v>1.77384651</v>
      </c>
      <c r="S3503" s="2">
        <f t="shared" si="1866"/>
        <v>1.66548502</v>
      </c>
      <c r="T3503" s="2">
        <f t="shared" si="1853"/>
        <v>246735.51077706</v>
      </c>
      <c r="U3503" s="2">
        <f t="shared" si="1854"/>
        <v>6714.7866096983389</v>
      </c>
      <c r="V3503" s="2">
        <f t="shared" si="1855"/>
        <v>106834.36751564975</v>
      </c>
      <c r="W3503" s="2">
        <f t="shared" si="1856"/>
        <v>261695.49456920812</v>
      </c>
      <c r="X3503" s="17">
        <f t="shared" si="1857"/>
        <v>0</v>
      </c>
      <c r="Y3503" s="2">
        <f t="shared" si="1858"/>
        <v>0</v>
      </c>
      <c r="Z3503" s="72">
        <f t="shared" si="1859"/>
        <v>0</v>
      </c>
      <c r="AA3503" s="2">
        <f t="shared" si="1845"/>
        <v>0</v>
      </c>
      <c r="AB3503" s="12">
        <f t="shared" si="1867"/>
        <v>4.6600000000000003E-2</v>
      </c>
      <c r="AC3503" s="17">
        <f t="shared" si="1860"/>
        <v>19</v>
      </c>
      <c r="AD3503" s="17">
        <v>252</v>
      </c>
      <c r="AE3503" s="13">
        <f t="shared" si="1871"/>
        <v>1.003439988</v>
      </c>
      <c r="AF3503" s="2">
        <f t="shared" si="1846"/>
        <v>848.76719623999998</v>
      </c>
      <c r="AG3503" s="2">
        <f t="shared" si="1861"/>
        <v>900.22936097000002</v>
      </c>
      <c r="AH3503" s="3">
        <f t="shared" si="1862"/>
        <v>0</v>
      </c>
      <c r="AI3503" s="4" t="str">
        <f t="shared" si="1872"/>
        <v>A+J=</v>
      </c>
      <c r="AJ3503" s="11">
        <f t="shared" si="1868"/>
        <v>44665</v>
      </c>
      <c r="AQ3503" s="53"/>
      <c r="AR3503" s="53"/>
    </row>
    <row r="3504" spans="1:44" x14ac:dyDescent="0.2">
      <c r="A3504" s="158">
        <f t="shared" si="1863"/>
        <v>44660</v>
      </c>
      <c r="B3504" s="2">
        <f t="shared" si="1847"/>
        <v>262750.60874646233</v>
      </c>
      <c r="C3504" s="2">
        <f t="shared" si="1864"/>
        <v>148146.34044386001</v>
      </c>
      <c r="D3504" s="2">
        <f>SUM(Y3504:Y$3632)</f>
        <v>10090.06425073</v>
      </c>
      <c r="E3504" s="73">
        <f t="shared" si="1848"/>
        <v>138056.27619313</v>
      </c>
      <c r="F3504" s="88">
        <f t="shared" si="1874"/>
        <v>6153.09</v>
      </c>
      <c r="G3504" s="3">
        <f>IF(AND(N3504=1,N3503&gt;1),VLOOKUP(A3503,[1]Plan1!$BK$81:$BM$259,3),G3503)</f>
        <v>6215.24</v>
      </c>
      <c r="H3504" s="11">
        <f t="shared" si="1875"/>
        <v>44576</v>
      </c>
      <c r="I3504" s="11">
        <f t="shared" si="1876"/>
        <v>44607</v>
      </c>
      <c r="J3504" s="12">
        <f t="shared" si="1849"/>
        <v>1.0100616113204897E-2</v>
      </c>
      <c r="K3504" s="11">
        <f t="shared" si="1865"/>
        <v>44665</v>
      </c>
      <c r="L3504" s="11">
        <f t="shared" si="1850"/>
        <v>44665</v>
      </c>
      <c r="M3504" s="1">
        <f t="shared" si="1869"/>
        <v>23</v>
      </c>
      <c r="N3504" s="1">
        <f t="shared" si="1851"/>
        <v>20</v>
      </c>
      <c r="O3504" s="2">
        <f t="shared" si="1852"/>
        <v>1.0087773799999999</v>
      </c>
      <c r="P3504" s="13">
        <f t="shared" si="1877"/>
        <v>1.0054002900000001</v>
      </c>
      <c r="Q3504" s="13">
        <f t="shared" si="1870"/>
        <v>1.7591807840777178</v>
      </c>
      <c r="R3504" s="2">
        <f t="shared" si="1873"/>
        <v>1.7746217799999999</v>
      </c>
      <c r="S3504" s="2">
        <f t="shared" si="1866"/>
        <v>1.66548502</v>
      </c>
      <c r="T3504" s="2">
        <f t="shared" si="1853"/>
        <v>246735.51077706</v>
      </c>
      <c r="U3504" s="2">
        <f t="shared" si="1854"/>
        <v>6714.7866096983389</v>
      </c>
      <c r="V3504" s="2">
        <f t="shared" si="1855"/>
        <v>106941.39840489397</v>
      </c>
      <c r="W3504" s="2">
        <f t="shared" si="1856"/>
        <v>261802.52545845235</v>
      </c>
      <c r="X3504" s="17">
        <f t="shared" si="1857"/>
        <v>0</v>
      </c>
      <c r="Y3504" s="2">
        <f t="shared" si="1858"/>
        <v>0</v>
      </c>
      <c r="Z3504" s="72">
        <f t="shared" si="1859"/>
        <v>0</v>
      </c>
      <c r="AA3504" s="2">
        <f t="shared" ref="AA3504:AA3567" si="1878">IF(Z3504&gt;0,TRUNC(Z3504*T3504,8),0)</f>
        <v>0</v>
      </c>
      <c r="AB3504" s="12">
        <f t="shared" si="1867"/>
        <v>4.6600000000000003E-2</v>
      </c>
      <c r="AC3504" s="17">
        <f t="shared" si="1860"/>
        <v>20</v>
      </c>
      <c r="AD3504" s="17">
        <v>252</v>
      </c>
      <c r="AE3504" s="13">
        <f t="shared" si="1871"/>
        <v>1.0036213679999999</v>
      </c>
      <c r="AF3504" s="2">
        <f t="shared" ref="AF3504:AF3567" si="1879">TRUNC((T3504*(AE3504-1)),8)</f>
        <v>893.52008319000004</v>
      </c>
      <c r="AG3504" s="2">
        <f t="shared" si="1861"/>
        <v>948.08328801000005</v>
      </c>
      <c r="AH3504" s="3">
        <f t="shared" si="1862"/>
        <v>0</v>
      </c>
      <c r="AI3504" s="4" t="str">
        <f t="shared" si="1872"/>
        <v>A+J=</v>
      </c>
      <c r="AJ3504" s="11">
        <f t="shared" si="1868"/>
        <v>44665</v>
      </c>
      <c r="AQ3504" s="53"/>
      <c r="AR3504" s="53"/>
    </row>
    <row r="3505" spans="1:44" x14ac:dyDescent="0.2">
      <c r="A3505" s="158">
        <f t="shared" si="1863"/>
        <v>44661</v>
      </c>
      <c r="B3505" s="2">
        <f t="shared" si="1847"/>
        <v>262750.60874646233</v>
      </c>
      <c r="C3505" s="2">
        <f t="shared" si="1864"/>
        <v>148146.34044386001</v>
      </c>
      <c r="D3505" s="2">
        <f>SUM(Y3505:Y$3632)</f>
        <v>10090.06425073</v>
      </c>
      <c r="E3505" s="73">
        <f t="shared" si="1848"/>
        <v>138056.27619313</v>
      </c>
      <c r="F3505" s="88">
        <f t="shared" si="1874"/>
        <v>6153.09</v>
      </c>
      <c r="G3505" s="3">
        <f>IF(AND(N3505=1,N3504&gt;1),VLOOKUP(A3504,[1]Plan1!$BK$81:$BM$259,3),G3504)</f>
        <v>6215.24</v>
      </c>
      <c r="H3505" s="11">
        <f t="shared" si="1875"/>
        <v>44576</v>
      </c>
      <c r="I3505" s="11">
        <f t="shared" si="1876"/>
        <v>44607</v>
      </c>
      <c r="J3505" s="12">
        <f t="shared" si="1849"/>
        <v>1.0100616113204897E-2</v>
      </c>
      <c r="K3505" s="11">
        <f t="shared" si="1865"/>
        <v>44665</v>
      </c>
      <c r="L3505" s="11">
        <f t="shared" si="1850"/>
        <v>44665</v>
      </c>
      <c r="M3505" s="1">
        <f t="shared" si="1869"/>
        <v>23</v>
      </c>
      <c r="N3505" s="1">
        <f t="shared" si="1851"/>
        <v>20</v>
      </c>
      <c r="O3505" s="2">
        <f t="shared" si="1852"/>
        <v>1.0087773799999999</v>
      </c>
      <c r="P3505" s="13">
        <f t="shared" si="1877"/>
        <v>1.0054002900000001</v>
      </c>
      <c r="Q3505" s="13">
        <f t="shared" si="1870"/>
        <v>1.7591807840777178</v>
      </c>
      <c r="R3505" s="2">
        <f t="shared" si="1873"/>
        <v>1.7746217799999999</v>
      </c>
      <c r="S3505" s="2">
        <f t="shared" si="1866"/>
        <v>1.66548502</v>
      </c>
      <c r="T3505" s="2">
        <f t="shared" si="1853"/>
        <v>246735.51077706</v>
      </c>
      <c r="U3505" s="2">
        <f t="shared" si="1854"/>
        <v>6714.7866096983389</v>
      </c>
      <c r="V3505" s="2">
        <f t="shared" si="1855"/>
        <v>106941.39840489397</v>
      </c>
      <c r="W3505" s="2">
        <f t="shared" si="1856"/>
        <v>261802.52545845235</v>
      </c>
      <c r="X3505" s="17">
        <f t="shared" si="1857"/>
        <v>0</v>
      </c>
      <c r="Y3505" s="2">
        <f t="shared" si="1858"/>
        <v>0</v>
      </c>
      <c r="Z3505" s="72">
        <f t="shared" si="1859"/>
        <v>0</v>
      </c>
      <c r="AA3505" s="2">
        <f t="shared" si="1878"/>
        <v>0</v>
      </c>
      <c r="AB3505" s="12">
        <f t="shared" si="1867"/>
        <v>4.6600000000000003E-2</v>
      </c>
      <c r="AC3505" s="17">
        <f t="shared" si="1860"/>
        <v>20</v>
      </c>
      <c r="AD3505" s="17">
        <v>252</v>
      </c>
      <c r="AE3505" s="13">
        <f t="shared" si="1871"/>
        <v>1.0036213679999999</v>
      </c>
      <c r="AF3505" s="2">
        <f t="shared" si="1879"/>
        <v>893.52008319000004</v>
      </c>
      <c r="AG3505" s="2">
        <f t="shared" si="1861"/>
        <v>948.08328801000005</v>
      </c>
      <c r="AH3505" s="3">
        <f t="shared" si="1862"/>
        <v>0</v>
      </c>
      <c r="AI3505" s="4" t="str">
        <f t="shared" si="1872"/>
        <v>A+J=</v>
      </c>
      <c r="AJ3505" s="11">
        <f t="shared" si="1868"/>
        <v>44665</v>
      </c>
      <c r="AQ3505" s="53"/>
      <c r="AR3505" s="53"/>
    </row>
    <row r="3506" spans="1:44" x14ac:dyDescent="0.2">
      <c r="A3506" s="158">
        <f t="shared" si="1863"/>
        <v>44662</v>
      </c>
      <c r="B3506" s="2">
        <f t="shared" si="1847"/>
        <v>262750.60874646233</v>
      </c>
      <c r="C3506" s="2">
        <f t="shared" si="1864"/>
        <v>148146.34044386001</v>
      </c>
      <c r="D3506" s="2">
        <f>SUM(Y3506:Y$3632)</f>
        <v>10090.06425073</v>
      </c>
      <c r="E3506" s="73">
        <f t="shared" si="1848"/>
        <v>138056.27619313</v>
      </c>
      <c r="F3506" s="88">
        <f t="shared" si="1874"/>
        <v>6153.09</v>
      </c>
      <c r="G3506" s="3">
        <f>IF(AND(N3506=1,N3505&gt;1),VLOOKUP(A3505,[1]Plan1!$BK$81:$BM$259,3),G3505)</f>
        <v>6215.24</v>
      </c>
      <c r="H3506" s="11">
        <f t="shared" si="1875"/>
        <v>44576</v>
      </c>
      <c r="I3506" s="11">
        <f t="shared" si="1876"/>
        <v>44607</v>
      </c>
      <c r="J3506" s="12">
        <f t="shared" si="1849"/>
        <v>1.0100616113204897E-2</v>
      </c>
      <c r="K3506" s="11">
        <f t="shared" si="1865"/>
        <v>44665</v>
      </c>
      <c r="L3506" s="11">
        <f t="shared" si="1850"/>
        <v>44665</v>
      </c>
      <c r="M3506" s="1">
        <f t="shared" si="1869"/>
        <v>23</v>
      </c>
      <c r="N3506" s="1">
        <f t="shared" si="1851"/>
        <v>20</v>
      </c>
      <c r="O3506" s="2">
        <f t="shared" si="1852"/>
        <v>1.0087773799999999</v>
      </c>
      <c r="P3506" s="13">
        <f t="shared" si="1877"/>
        <v>1.0054002900000001</v>
      </c>
      <c r="Q3506" s="13">
        <f t="shared" si="1870"/>
        <v>1.7591807840777178</v>
      </c>
      <c r="R3506" s="2">
        <f t="shared" si="1873"/>
        <v>1.7746217799999999</v>
      </c>
      <c r="S3506" s="2">
        <f t="shared" si="1866"/>
        <v>1.66548502</v>
      </c>
      <c r="T3506" s="2">
        <f t="shared" si="1853"/>
        <v>246735.51077706</v>
      </c>
      <c r="U3506" s="2">
        <f t="shared" si="1854"/>
        <v>6714.7866096983389</v>
      </c>
      <c r="V3506" s="2">
        <f t="shared" si="1855"/>
        <v>106941.39840489397</v>
      </c>
      <c r="W3506" s="2">
        <f t="shared" si="1856"/>
        <v>261802.52545845235</v>
      </c>
      <c r="X3506" s="17">
        <f t="shared" si="1857"/>
        <v>0</v>
      </c>
      <c r="Y3506" s="2">
        <f t="shared" si="1858"/>
        <v>0</v>
      </c>
      <c r="Z3506" s="72">
        <f t="shared" si="1859"/>
        <v>0</v>
      </c>
      <c r="AA3506" s="2">
        <f t="shared" si="1878"/>
        <v>0</v>
      </c>
      <c r="AB3506" s="12">
        <f t="shared" si="1867"/>
        <v>4.6600000000000003E-2</v>
      </c>
      <c r="AC3506" s="17">
        <f t="shared" si="1860"/>
        <v>20</v>
      </c>
      <c r="AD3506" s="17">
        <v>252</v>
      </c>
      <c r="AE3506" s="13">
        <f t="shared" si="1871"/>
        <v>1.0036213679999999</v>
      </c>
      <c r="AF3506" s="2">
        <f t="shared" si="1879"/>
        <v>893.52008319000004</v>
      </c>
      <c r="AG3506" s="2">
        <f t="shared" si="1861"/>
        <v>948.08328801000005</v>
      </c>
      <c r="AH3506" s="3">
        <f t="shared" si="1862"/>
        <v>0</v>
      </c>
      <c r="AI3506" s="4" t="str">
        <f t="shared" si="1872"/>
        <v>A+J=</v>
      </c>
      <c r="AJ3506" s="11">
        <f t="shared" si="1868"/>
        <v>44665</v>
      </c>
      <c r="AQ3506" s="53"/>
      <c r="AR3506" s="53"/>
    </row>
    <row r="3507" spans="1:44" x14ac:dyDescent="0.2">
      <c r="A3507" s="158">
        <f t="shared" si="1863"/>
        <v>44663</v>
      </c>
      <c r="B3507" s="2">
        <f t="shared" si="1847"/>
        <v>262905.58373057219</v>
      </c>
      <c r="C3507" s="2">
        <f t="shared" si="1864"/>
        <v>148146.34044386001</v>
      </c>
      <c r="D3507" s="2">
        <f>SUM(Y3507:Y$3632)</f>
        <v>10090.06425073</v>
      </c>
      <c r="E3507" s="73">
        <f t="shared" si="1848"/>
        <v>138056.27619313</v>
      </c>
      <c r="F3507" s="88">
        <f t="shared" si="1874"/>
        <v>6153.09</v>
      </c>
      <c r="G3507" s="3">
        <f>IF(AND(N3507=1,N3506&gt;1),VLOOKUP(A3506,[1]Plan1!$BK$81:$BM$259,3),G3506)</f>
        <v>6215.24</v>
      </c>
      <c r="H3507" s="11">
        <f t="shared" si="1875"/>
        <v>44576</v>
      </c>
      <c r="I3507" s="11">
        <f t="shared" si="1876"/>
        <v>44607</v>
      </c>
      <c r="J3507" s="12">
        <f t="shared" si="1849"/>
        <v>1.0100616113204897E-2</v>
      </c>
      <c r="K3507" s="11">
        <f t="shared" si="1865"/>
        <v>44665</v>
      </c>
      <c r="L3507" s="11">
        <f t="shared" si="1850"/>
        <v>44665</v>
      </c>
      <c r="M3507" s="1">
        <f t="shared" si="1869"/>
        <v>23</v>
      </c>
      <c r="N3507" s="1">
        <f t="shared" si="1851"/>
        <v>21</v>
      </c>
      <c r="O3507" s="2">
        <f t="shared" si="1852"/>
        <v>1.0092182599999999</v>
      </c>
      <c r="P3507" s="13">
        <f t="shared" si="1877"/>
        <v>1.0054002900000001</v>
      </c>
      <c r="Q3507" s="13">
        <f t="shared" si="1870"/>
        <v>1.7591807840777178</v>
      </c>
      <c r="R3507" s="2">
        <f t="shared" si="1873"/>
        <v>1.7753973599999999</v>
      </c>
      <c r="S3507" s="2">
        <f t="shared" si="1866"/>
        <v>1.66548502</v>
      </c>
      <c r="T3507" s="2">
        <f t="shared" si="1853"/>
        <v>246735.51077706</v>
      </c>
      <c r="U3507" s="2">
        <f t="shared" si="1854"/>
        <v>6714.7866096983389</v>
      </c>
      <c r="V3507" s="2">
        <f t="shared" si="1855"/>
        <v>107048.47209158384</v>
      </c>
      <c r="W3507" s="2">
        <f t="shared" si="1856"/>
        <v>261909.59914514219</v>
      </c>
      <c r="X3507" s="17">
        <f t="shared" si="1857"/>
        <v>0</v>
      </c>
      <c r="Y3507" s="2">
        <f t="shared" si="1858"/>
        <v>0</v>
      </c>
      <c r="Z3507" s="72">
        <f t="shared" si="1859"/>
        <v>0</v>
      </c>
      <c r="AA3507" s="2">
        <f t="shared" si="1878"/>
        <v>0</v>
      </c>
      <c r="AB3507" s="12">
        <f t="shared" si="1867"/>
        <v>4.6600000000000003E-2</v>
      </c>
      <c r="AC3507" s="17">
        <f t="shared" si="1860"/>
        <v>21</v>
      </c>
      <c r="AD3507" s="17">
        <v>252</v>
      </c>
      <c r="AE3507" s="13">
        <f t="shared" si="1871"/>
        <v>1.00380278</v>
      </c>
      <c r="AF3507" s="2">
        <f t="shared" si="1879"/>
        <v>938.28086567000003</v>
      </c>
      <c r="AG3507" s="2">
        <f t="shared" si="1861"/>
        <v>995.98458543000004</v>
      </c>
      <c r="AH3507" s="3">
        <f t="shared" si="1862"/>
        <v>0</v>
      </c>
      <c r="AI3507" s="4" t="str">
        <f t="shared" si="1872"/>
        <v>A+J=</v>
      </c>
      <c r="AJ3507" s="11">
        <f t="shared" si="1868"/>
        <v>44665</v>
      </c>
      <c r="AQ3507" s="53"/>
      <c r="AR3507" s="53"/>
    </row>
    <row r="3508" spans="1:44" x14ac:dyDescent="0.2">
      <c r="A3508" s="158">
        <f t="shared" si="1863"/>
        <v>44664</v>
      </c>
      <c r="B3508" s="2">
        <f t="shared" si="1847"/>
        <v>263060.65610842151</v>
      </c>
      <c r="C3508" s="2">
        <f t="shared" si="1864"/>
        <v>148146.34044386001</v>
      </c>
      <c r="D3508" s="2">
        <f>SUM(Y3508:Y$3632)</f>
        <v>10090.06425073</v>
      </c>
      <c r="E3508" s="73">
        <f t="shared" si="1848"/>
        <v>138056.27619313</v>
      </c>
      <c r="F3508" s="88">
        <f t="shared" si="1874"/>
        <v>6153.09</v>
      </c>
      <c r="G3508" s="3">
        <f>IF(AND(N3508=1,N3507&gt;1),VLOOKUP(A3507,[1]Plan1!$BK$81:$BM$259,3),G3507)</f>
        <v>6215.24</v>
      </c>
      <c r="H3508" s="11">
        <f t="shared" si="1875"/>
        <v>44576</v>
      </c>
      <c r="I3508" s="11">
        <f t="shared" si="1876"/>
        <v>44607</v>
      </c>
      <c r="J3508" s="12">
        <f t="shared" si="1849"/>
        <v>1.0100616113204897E-2</v>
      </c>
      <c r="K3508" s="11">
        <f t="shared" si="1865"/>
        <v>44665</v>
      </c>
      <c r="L3508" s="11">
        <f t="shared" si="1850"/>
        <v>44665</v>
      </c>
      <c r="M3508" s="1">
        <f t="shared" si="1869"/>
        <v>23</v>
      </c>
      <c r="N3508" s="1">
        <f t="shared" si="1851"/>
        <v>22</v>
      </c>
      <c r="O3508" s="2">
        <f t="shared" si="1852"/>
        <v>1.00965934</v>
      </c>
      <c r="P3508" s="13">
        <f t="shared" si="1877"/>
        <v>1.0054002900000001</v>
      </c>
      <c r="Q3508" s="13">
        <f t="shared" si="1870"/>
        <v>1.7591807840777178</v>
      </c>
      <c r="R3508" s="2">
        <f t="shared" si="1873"/>
        <v>1.7761733</v>
      </c>
      <c r="S3508" s="2">
        <f t="shared" si="1866"/>
        <v>1.66548502</v>
      </c>
      <c r="T3508" s="2">
        <f t="shared" si="1853"/>
        <v>246735.51077706</v>
      </c>
      <c r="U3508" s="2">
        <f t="shared" si="1854"/>
        <v>6714.7866096983389</v>
      </c>
      <c r="V3508" s="2">
        <f t="shared" si="1855"/>
        <v>107155.59547853314</v>
      </c>
      <c r="W3508" s="2">
        <f t="shared" si="1856"/>
        <v>262016.72253209149</v>
      </c>
      <c r="X3508" s="17">
        <f t="shared" si="1857"/>
        <v>0</v>
      </c>
      <c r="Y3508" s="2">
        <f t="shared" si="1858"/>
        <v>0</v>
      </c>
      <c r="Z3508" s="72">
        <f t="shared" si="1859"/>
        <v>0</v>
      </c>
      <c r="AA3508" s="2">
        <f t="shared" si="1878"/>
        <v>0</v>
      </c>
      <c r="AB3508" s="12">
        <f t="shared" si="1867"/>
        <v>4.6600000000000003E-2</v>
      </c>
      <c r="AC3508" s="17">
        <f t="shared" si="1860"/>
        <v>22</v>
      </c>
      <c r="AD3508" s="17">
        <v>252</v>
      </c>
      <c r="AE3508" s="13">
        <f t="shared" si="1871"/>
        <v>1.003984225</v>
      </c>
      <c r="AF3508" s="2">
        <f t="shared" si="1879"/>
        <v>983.04979042000002</v>
      </c>
      <c r="AG3508" s="2">
        <f t="shared" si="1861"/>
        <v>1043.9335763300001</v>
      </c>
      <c r="AH3508" s="3">
        <f t="shared" si="1862"/>
        <v>0</v>
      </c>
      <c r="AI3508" s="4" t="str">
        <f t="shared" si="1872"/>
        <v>A+J=</v>
      </c>
      <c r="AJ3508" s="11">
        <f t="shared" si="1868"/>
        <v>44665</v>
      </c>
      <c r="AQ3508" s="53"/>
      <c r="AR3508" s="53"/>
    </row>
    <row r="3509" spans="1:44" x14ac:dyDescent="0.2">
      <c r="A3509" s="158">
        <f t="shared" si="1863"/>
        <v>44665</v>
      </c>
      <c r="B3509" s="2">
        <f t="shared" si="1847"/>
        <v>263215.82314502471</v>
      </c>
      <c r="C3509" s="2">
        <f t="shared" si="1864"/>
        <v>148146.34044386001</v>
      </c>
      <c r="D3509" s="2">
        <f>SUM(Y3509:Y$3632)</f>
        <v>10090.06425073</v>
      </c>
      <c r="E3509" s="73">
        <f t="shared" si="1848"/>
        <v>138056.27619313</v>
      </c>
      <c r="F3509" s="88">
        <f t="shared" si="1874"/>
        <v>6153.09</v>
      </c>
      <c r="G3509" s="3">
        <f>IF(AND(N3509=1,N3508&gt;1),VLOOKUP(A3508,[1]Plan1!$BK$81:$BM$259,3),G3508)</f>
        <v>6215.24</v>
      </c>
      <c r="H3509" s="11">
        <f t="shared" si="1875"/>
        <v>44576</v>
      </c>
      <c r="I3509" s="11">
        <f t="shared" si="1876"/>
        <v>44607</v>
      </c>
      <c r="J3509" s="12">
        <f t="shared" si="1849"/>
        <v>1.0100616113204897E-2</v>
      </c>
      <c r="K3509" s="11">
        <f t="shared" si="1865"/>
        <v>44697</v>
      </c>
      <c r="L3509" s="11">
        <f t="shared" si="1850"/>
        <v>44665</v>
      </c>
      <c r="M3509" s="1">
        <f t="shared" si="1869"/>
        <v>23</v>
      </c>
      <c r="N3509" s="1">
        <f t="shared" si="1851"/>
        <v>23</v>
      </c>
      <c r="O3509" s="2">
        <f t="shared" si="1852"/>
        <v>1.0101006100000001</v>
      </c>
      <c r="P3509" s="13">
        <f t="shared" si="1877"/>
        <v>1.0054002900000001</v>
      </c>
      <c r="Q3509" s="13">
        <f t="shared" si="1870"/>
        <v>1.7591807840777178</v>
      </c>
      <c r="R3509" s="2">
        <f t="shared" si="1873"/>
        <v>1.7769495799999999</v>
      </c>
      <c r="S3509" s="2">
        <f t="shared" si="1866"/>
        <v>1.66548502</v>
      </c>
      <c r="T3509" s="2">
        <f t="shared" si="1853"/>
        <v>246735.51077706</v>
      </c>
      <c r="U3509" s="2">
        <f t="shared" si="1854"/>
        <v>6714.7866096983389</v>
      </c>
      <c r="V3509" s="2">
        <f t="shared" si="1855"/>
        <v>107262.76580461634</v>
      </c>
      <c r="W3509" s="2">
        <f t="shared" si="1856"/>
        <v>262123.89285817469</v>
      </c>
      <c r="X3509" s="17">
        <f t="shared" si="1857"/>
        <v>115</v>
      </c>
      <c r="Y3509" s="2">
        <f t="shared" si="1858"/>
        <v>1959.5123860199999</v>
      </c>
      <c r="Z3509" s="72">
        <f t="shared" si="1859"/>
        <v>1.322687E-2</v>
      </c>
      <c r="AA3509" s="2">
        <f t="shared" si="1878"/>
        <v>3263.5385254299999</v>
      </c>
      <c r="AB3509" s="12">
        <f t="shared" si="1867"/>
        <v>4.6600000000000003E-2</v>
      </c>
      <c r="AC3509" s="17">
        <f t="shared" si="1860"/>
        <v>23</v>
      </c>
      <c r="AD3509" s="17">
        <v>252</v>
      </c>
      <c r="AE3509" s="13">
        <f t="shared" si="1871"/>
        <v>1.004165703</v>
      </c>
      <c r="AF3509" s="2">
        <f t="shared" si="1879"/>
        <v>1027.82685745</v>
      </c>
      <c r="AG3509" s="2">
        <f t="shared" si="1861"/>
        <v>1091.9302868499999</v>
      </c>
      <c r="AH3509" s="3">
        <f t="shared" si="1862"/>
        <v>4291.3653828799997</v>
      </c>
      <c r="AI3509" s="4" t="str">
        <f t="shared" si="1872"/>
        <v>A+J=</v>
      </c>
      <c r="AJ3509" s="11">
        <f t="shared" si="1868"/>
        <v>44665</v>
      </c>
      <c r="AQ3509" s="53"/>
      <c r="AR3509" s="53"/>
    </row>
    <row r="3510" spans="1:44" x14ac:dyDescent="0.2">
      <c r="A3510" s="158">
        <f t="shared" si="1863"/>
        <v>44666</v>
      </c>
      <c r="B3510" s="2">
        <f t="shared" si="1847"/>
        <v>259104.38064299818</v>
      </c>
      <c r="C3510" s="2">
        <f t="shared" si="1864"/>
        <v>146186.82805784</v>
      </c>
      <c r="D3510" s="2">
        <f>SUM(Y3510:Y$3632)</f>
        <v>8130.5518647100007</v>
      </c>
      <c r="E3510" s="73">
        <f t="shared" si="1848"/>
        <v>138056.27619313</v>
      </c>
      <c r="F3510" s="88">
        <f t="shared" si="1874"/>
        <v>6215.24</v>
      </c>
      <c r="G3510" s="3">
        <f>IF(AND(N3510=1,N3509&gt;1),VLOOKUP(A3509,[1]Plan1!$BK$81:$BM$259,3),G3509)</f>
        <v>6315.93</v>
      </c>
      <c r="H3510" s="11">
        <f t="shared" si="1875"/>
        <v>44607</v>
      </c>
      <c r="I3510" s="11">
        <f t="shared" si="1876"/>
        <v>44635</v>
      </c>
      <c r="J3510" s="12">
        <f t="shared" si="1849"/>
        <v>1.6200500704719456E-2</v>
      </c>
      <c r="K3510" s="11">
        <f t="shared" si="1865"/>
        <v>44697</v>
      </c>
      <c r="L3510" s="11">
        <f t="shared" si="1850"/>
        <v>44697</v>
      </c>
      <c r="M3510" s="1">
        <f t="shared" si="1869"/>
        <v>20</v>
      </c>
      <c r="N3510" s="1">
        <f t="shared" si="1851"/>
        <v>1</v>
      </c>
      <c r="O3510" s="2">
        <f t="shared" si="1852"/>
        <v>1.0008038500000001</v>
      </c>
      <c r="P3510" s="13">
        <f t="shared" si="1877"/>
        <v>1.0101006100000001</v>
      </c>
      <c r="Q3510" s="13">
        <f t="shared" si="1870"/>
        <v>1.7769495830971811</v>
      </c>
      <c r="R3510" s="2">
        <f t="shared" si="1873"/>
        <v>1.7783779799999999</v>
      </c>
      <c r="S3510" s="2">
        <f t="shared" si="1866"/>
        <v>1.66548502</v>
      </c>
      <c r="T3510" s="2">
        <f t="shared" si="1853"/>
        <v>243471.97225163999</v>
      </c>
      <c r="U3510" s="2">
        <f t="shared" si="1854"/>
        <v>5410.7604702975723</v>
      </c>
      <c r="V3510" s="2">
        <f t="shared" si="1855"/>
        <v>107459.96538953061</v>
      </c>
      <c r="W3510" s="2">
        <f t="shared" si="1856"/>
        <v>259057.55391766818</v>
      </c>
      <c r="X3510" s="17">
        <f t="shared" si="1857"/>
        <v>0</v>
      </c>
      <c r="Y3510" s="2">
        <f t="shared" si="1858"/>
        <v>0</v>
      </c>
      <c r="Z3510" s="72">
        <f t="shared" si="1859"/>
        <v>0</v>
      </c>
      <c r="AA3510" s="2">
        <f t="shared" si="1878"/>
        <v>0</v>
      </c>
      <c r="AB3510" s="12">
        <f t="shared" si="1867"/>
        <v>4.6600000000000003E-2</v>
      </c>
      <c r="AC3510" s="17">
        <f t="shared" si="1860"/>
        <v>1</v>
      </c>
      <c r="AD3510" s="17">
        <v>252</v>
      </c>
      <c r="AE3510" s="13">
        <f t="shared" si="1871"/>
        <v>1.0001807579999999</v>
      </c>
      <c r="AF3510" s="2">
        <f t="shared" si="1879"/>
        <v>44.009506760000001</v>
      </c>
      <c r="AG3510" s="2">
        <f t="shared" si="1861"/>
        <v>46.826725330000002</v>
      </c>
      <c r="AH3510" s="3">
        <f t="shared" si="1862"/>
        <v>0</v>
      </c>
      <c r="AI3510" s="4" t="str">
        <f t="shared" si="1872"/>
        <v>A+J=</v>
      </c>
      <c r="AJ3510" s="11">
        <f t="shared" si="1868"/>
        <v>44697</v>
      </c>
      <c r="AQ3510" s="53"/>
      <c r="AR3510" s="53"/>
    </row>
    <row r="3511" spans="1:44" x14ac:dyDescent="0.2">
      <c r="A3511" s="158">
        <f t="shared" si="1863"/>
        <v>44667</v>
      </c>
      <c r="B3511" s="2">
        <f t="shared" si="1847"/>
        <v>259104.38064299818</v>
      </c>
      <c r="C3511" s="2">
        <f t="shared" si="1864"/>
        <v>146186.82805784</v>
      </c>
      <c r="D3511" s="2">
        <f>SUM(Y3511:Y$3632)</f>
        <v>8130.5518647100007</v>
      </c>
      <c r="E3511" s="73">
        <f t="shared" si="1848"/>
        <v>138056.27619313</v>
      </c>
      <c r="F3511" s="88">
        <f t="shared" si="1874"/>
        <v>6215.24</v>
      </c>
      <c r="G3511" s="3">
        <f>IF(AND(N3511=1,N3510&gt;1),VLOOKUP(A3510,[1]Plan1!$BK$81:$BM$259,3),G3510)</f>
        <v>6315.93</v>
      </c>
      <c r="H3511" s="11">
        <f t="shared" si="1875"/>
        <v>44607</v>
      </c>
      <c r="I3511" s="11">
        <f t="shared" si="1876"/>
        <v>44635</v>
      </c>
      <c r="J3511" s="12">
        <f t="shared" si="1849"/>
        <v>1.6200500704719456E-2</v>
      </c>
      <c r="K3511" s="11">
        <f t="shared" si="1865"/>
        <v>44697</v>
      </c>
      <c r="L3511" s="11">
        <f t="shared" si="1850"/>
        <v>44697</v>
      </c>
      <c r="M3511" s="1">
        <f t="shared" si="1869"/>
        <v>20</v>
      </c>
      <c r="N3511" s="1">
        <f t="shared" si="1851"/>
        <v>1</v>
      </c>
      <c r="O3511" s="2">
        <f t="shared" si="1852"/>
        <v>1.0008038500000001</v>
      </c>
      <c r="P3511" s="13">
        <f t="shared" si="1877"/>
        <v>1.0101006100000001</v>
      </c>
      <c r="Q3511" s="13">
        <f t="shared" si="1870"/>
        <v>1.7769495830971811</v>
      </c>
      <c r="R3511" s="2">
        <f t="shared" si="1873"/>
        <v>1.7783779799999999</v>
      </c>
      <c r="S3511" s="2">
        <f t="shared" si="1866"/>
        <v>1.66548502</v>
      </c>
      <c r="T3511" s="2">
        <f t="shared" si="1853"/>
        <v>243471.97225163999</v>
      </c>
      <c r="U3511" s="2">
        <f t="shared" si="1854"/>
        <v>5410.7604702975723</v>
      </c>
      <c r="V3511" s="2">
        <f t="shared" si="1855"/>
        <v>107459.96538953061</v>
      </c>
      <c r="W3511" s="2">
        <f t="shared" si="1856"/>
        <v>259057.55391766818</v>
      </c>
      <c r="X3511" s="17">
        <f t="shared" si="1857"/>
        <v>0</v>
      </c>
      <c r="Y3511" s="2">
        <f t="shared" si="1858"/>
        <v>0</v>
      </c>
      <c r="Z3511" s="72">
        <f t="shared" si="1859"/>
        <v>0</v>
      </c>
      <c r="AA3511" s="2">
        <f t="shared" si="1878"/>
        <v>0</v>
      </c>
      <c r="AB3511" s="12">
        <f t="shared" si="1867"/>
        <v>4.6600000000000003E-2</v>
      </c>
      <c r="AC3511" s="17">
        <f t="shared" si="1860"/>
        <v>1</v>
      </c>
      <c r="AD3511" s="17">
        <v>252</v>
      </c>
      <c r="AE3511" s="13">
        <f t="shared" si="1871"/>
        <v>1.0001807579999999</v>
      </c>
      <c r="AF3511" s="2">
        <f t="shared" si="1879"/>
        <v>44.009506760000001</v>
      </c>
      <c r="AG3511" s="2">
        <f t="shared" si="1861"/>
        <v>46.826725330000002</v>
      </c>
      <c r="AH3511" s="3">
        <f t="shared" si="1862"/>
        <v>0</v>
      </c>
      <c r="AI3511" s="4" t="str">
        <f t="shared" si="1872"/>
        <v>A+J=</v>
      </c>
      <c r="AJ3511" s="11">
        <f t="shared" si="1868"/>
        <v>44697</v>
      </c>
      <c r="AQ3511" s="53"/>
      <c r="AR3511" s="53"/>
    </row>
    <row r="3512" spans="1:44" x14ac:dyDescent="0.2">
      <c r="A3512" s="158">
        <f t="shared" si="1863"/>
        <v>44668</v>
      </c>
      <c r="B3512" s="2">
        <f t="shared" si="1847"/>
        <v>259104.38064299818</v>
      </c>
      <c r="C3512" s="2">
        <f t="shared" si="1864"/>
        <v>146186.82805784</v>
      </c>
      <c r="D3512" s="2">
        <f>SUM(Y3512:Y$3632)</f>
        <v>8130.5518647100007</v>
      </c>
      <c r="E3512" s="73">
        <f t="shared" si="1848"/>
        <v>138056.27619313</v>
      </c>
      <c r="F3512" s="88">
        <f t="shared" si="1874"/>
        <v>6215.24</v>
      </c>
      <c r="G3512" s="3">
        <f>IF(AND(N3512=1,N3511&gt;1),VLOOKUP(A3511,[1]Plan1!$BK$81:$BM$259,3),G3511)</f>
        <v>6315.93</v>
      </c>
      <c r="H3512" s="11">
        <f t="shared" si="1875"/>
        <v>44607</v>
      </c>
      <c r="I3512" s="11">
        <f t="shared" si="1876"/>
        <v>44635</v>
      </c>
      <c r="J3512" s="12">
        <f t="shared" si="1849"/>
        <v>1.6200500704719456E-2</v>
      </c>
      <c r="K3512" s="11">
        <f t="shared" si="1865"/>
        <v>44697</v>
      </c>
      <c r="L3512" s="11">
        <f t="shared" si="1850"/>
        <v>44697</v>
      </c>
      <c r="M3512" s="1">
        <f t="shared" si="1869"/>
        <v>20</v>
      </c>
      <c r="N3512" s="1">
        <f t="shared" si="1851"/>
        <v>1</v>
      </c>
      <c r="O3512" s="2">
        <f t="shared" si="1852"/>
        <v>1.0008038500000001</v>
      </c>
      <c r="P3512" s="13">
        <f t="shared" si="1877"/>
        <v>1.0101006100000001</v>
      </c>
      <c r="Q3512" s="13">
        <f t="shared" si="1870"/>
        <v>1.7769495830971811</v>
      </c>
      <c r="R3512" s="2">
        <f t="shared" si="1873"/>
        <v>1.7783779799999999</v>
      </c>
      <c r="S3512" s="2">
        <f t="shared" si="1866"/>
        <v>1.66548502</v>
      </c>
      <c r="T3512" s="2">
        <f t="shared" si="1853"/>
        <v>243471.97225163999</v>
      </c>
      <c r="U3512" s="2">
        <f t="shared" si="1854"/>
        <v>5410.7604702975723</v>
      </c>
      <c r="V3512" s="2">
        <f t="shared" si="1855"/>
        <v>107459.96538953061</v>
      </c>
      <c r="W3512" s="2">
        <f t="shared" si="1856"/>
        <v>259057.55391766818</v>
      </c>
      <c r="X3512" s="17">
        <f t="shared" si="1857"/>
        <v>0</v>
      </c>
      <c r="Y3512" s="2">
        <f t="shared" si="1858"/>
        <v>0</v>
      </c>
      <c r="Z3512" s="72">
        <f t="shared" si="1859"/>
        <v>0</v>
      </c>
      <c r="AA3512" s="2">
        <f t="shared" si="1878"/>
        <v>0</v>
      </c>
      <c r="AB3512" s="12">
        <f t="shared" si="1867"/>
        <v>4.6600000000000003E-2</v>
      </c>
      <c r="AC3512" s="17">
        <f t="shared" si="1860"/>
        <v>1</v>
      </c>
      <c r="AD3512" s="17">
        <v>252</v>
      </c>
      <c r="AE3512" s="13">
        <f t="shared" si="1871"/>
        <v>1.0001807579999999</v>
      </c>
      <c r="AF3512" s="2">
        <f t="shared" si="1879"/>
        <v>44.009506760000001</v>
      </c>
      <c r="AG3512" s="2">
        <f t="shared" si="1861"/>
        <v>46.826725330000002</v>
      </c>
      <c r="AH3512" s="3">
        <f t="shared" si="1862"/>
        <v>0</v>
      </c>
      <c r="AI3512" s="4" t="str">
        <f t="shared" si="1872"/>
        <v>A+J=</v>
      </c>
      <c r="AJ3512" s="11">
        <f t="shared" si="1868"/>
        <v>44697</v>
      </c>
      <c r="AQ3512" s="53"/>
      <c r="AR3512" s="53"/>
    </row>
    <row r="3513" spans="1:44" x14ac:dyDescent="0.2">
      <c r="A3513" s="158">
        <f t="shared" si="1863"/>
        <v>44669</v>
      </c>
      <c r="B3513" s="2">
        <f t="shared" si="1847"/>
        <v>259104.38064299818</v>
      </c>
      <c r="C3513" s="2">
        <f t="shared" si="1864"/>
        <v>146186.82805784</v>
      </c>
      <c r="D3513" s="2">
        <f>SUM(Y3513:Y$3632)</f>
        <v>8130.5518647100007</v>
      </c>
      <c r="E3513" s="73">
        <f t="shared" si="1848"/>
        <v>138056.27619313</v>
      </c>
      <c r="F3513" s="88">
        <f t="shared" si="1874"/>
        <v>6215.24</v>
      </c>
      <c r="G3513" s="3">
        <f>IF(AND(N3513=1,N3512&gt;1),VLOOKUP(A3512,[1]Plan1!$BK$81:$BM$259,3),G3512)</f>
        <v>6315.93</v>
      </c>
      <c r="H3513" s="11">
        <f t="shared" si="1875"/>
        <v>44607</v>
      </c>
      <c r="I3513" s="11">
        <f t="shared" si="1876"/>
        <v>44635</v>
      </c>
      <c r="J3513" s="12">
        <f t="shared" si="1849"/>
        <v>1.6200500704719456E-2</v>
      </c>
      <c r="K3513" s="11">
        <f t="shared" si="1865"/>
        <v>44697</v>
      </c>
      <c r="L3513" s="11">
        <f t="shared" si="1850"/>
        <v>44697</v>
      </c>
      <c r="M3513" s="1">
        <f t="shared" si="1869"/>
        <v>20</v>
      </c>
      <c r="N3513" s="1">
        <f t="shared" si="1851"/>
        <v>1</v>
      </c>
      <c r="O3513" s="2">
        <f t="shared" si="1852"/>
        <v>1.0008038500000001</v>
      </c>
      <c r="P3513" s="13">
        <f t="shared" si="1877"/>
        <v>1.0101006100000001</v>
      </c>
      <c r="Q3513" s="13">
        <f t="shared" si="1870"/>
        <v>1.7769495830971811</v>
      </c>
      <c r="R3513" s="2">
        <f t="shared" si="1873"/>
        <v>1.7783779799999999</v>
      </c>
      <c r="S3513" s="2">
        <f t="shared" si="1866"/>
        <v>1.66548502</v>
      </c>
      <c r="T3513" s="2">
        <f t="shared" si="1853"/>
        <v>243471.97225163999</v>
      </c>
      <c r="U3513" s="2">
        <f t="shared" si="1854"/>
        <v>5410.7604702975723</v>
      </c>
      <c r="V3513" s="2">
        <f t="shared" si="1855"/>
        <v>107459.96538953061</v>
      </c>
      <c r="W3513" s="2">
        <f t="shared" si="1856"/>
        <v>259057.55391766818</v>
      </c>
      <c r="X3513" s="17">
        <f t="shared" si="1857"/>
        <v>0</v>
      </c>
      <c r="Y3513" s="2">
        <f t="shared" si="1858"/>
        <v>0</v>
      </c>
      <c r="Z3513" s="72">
        <f t="shared" si="1859"/>
        <v>0</v>
      </c>
      <c r="AA3513" s="2">
        <f t="shared" si="1878"/>
        <v>0</v>
      </c>
      <c r="AB3513" s="12">
        <f t="shared" si="1867"/>
        <v>4.6600000000000003E-2</v>
      </c>
      <c r="AC3513" s="17">
        <f t="shared" si="1860"/>
        <v>1</v>
      </c>
      <c r="AD3513" s="17">
        <v>252</v>
      </c>
      <c r="AE3513" s="13">
        <f t="shared" si="1871"/>
        <v>1.0001807579999999</v>
      </c>
      <c r="AF3513" s="2">
        <f t="shared" si="1879"/>
        <v>44.009506760000001</v>
      </c>
      <c r="AG3513" s="2">
        <f t="shared" si="1861"/>
        <v>46.826725330000002</v>
      </c>
      <c r="AH3513" s="3">
        <f t="shared" si="1862"/>
        <v>0</v>
      </c>
      <c r="AI3513" s="4" t="str">
        <f t="shared" si="1872"/>
        <v>A+J=</v>
      </c>
      <c r="AJ3513" s="11">
        <f t="shared" si="1868"/>
        <v>44697</v>
      </c>
      <c r="AQ3513" s="53"/>
      <c r="AR3513" s="53"/>
    </row>
    <row r="3514" spans="1:44" x14ac:dyDescent="0.2">
      <c r="A3514" s="158">
        <f t="shared" si="1863"/>
        <v>44670</v>
      </c>
      <c r="B3514" s="2">
        <f t="shared" si="1847"/>
        <v>259348.64536232007</v>
      </c>
      <c r="C3514" s="2">
        <f t="shared" si="1864"/>
        <v>146186.82805784</v>
      </c>
      <c r="D3514" s="2">
        <f>SUM(Y3514:Y$3632)</f>
        <v>8130.5518647100007</v>
      </c>
      <c r="E3514" s="73">
        <f t="shared" si="1848"/>
        <v>138056.27619313</v>
      </c>
      <c r="F3514" s="88">
        <f t="shared" si="1874"/>
        <v>6215.24</v>
      </c>
      <c r="G3514" s="3">
        <f>IF(AND(N3514=1,N3513&gt;1),VLOOKUP(A3513,[1]Plan1!$BK$81:$BM$259,3),G3513)</f>
        <v>6315.93</v>
      </c>
      <c r="H3514" s="11">
        <f t="shared" si="1875"/>
        <v>44607</v>
      </c>
      <c r="I3514" s="11">
        <f t="shared" si="1876"/>
        <v>44635</v>
      </c>
      <c r="J3514" s="12">
        <f t="shared" si="1849"/>
        <v>1.6200500704719456E-2</v>
      </c>
      <c r="K3514" s="11">
        <f t="shared" si="1865"/>
        <v>44697</v>
      </c>
      <c r="L3514" s="11">
        <f t="shared" si="1850"/>
        <v>44697</v>
      </c>
      <c r="M3514" s="1">
        <f t="shared" si="1869"/>
        <v>20</v>
      </c>
      <c r="N3514" s="1">
        <f t="shared" si="1851"/>
        <v>2</v>
      </c>
      <c r="O3514" s="2">
        <f t="shared" si="1852"/>
        <v>1.0016083499999999</v>
      </c>
      <c r="P3514" s="13">
        <f t="shared" si="1877"/>
        <v>1.0101006100000001</v>
      </c>
      <c r="Q3514" s="13">
        <f t="shared" si="1870"/>
        <v>1.7769495830971811</v>
      </c>
      <c r="R3514" s="2">
        <f t="shared" si="1873"/>
        <v>1.77980753</v>
      </c>
      <c r="S3514" s="2">
        <f t="shared" si="1866"/>
        <v>1.66548502</v>
      </c>
      <c r="T3514" s="2">
        <f t="shared" si="1853"/>
        <v>243471.97225163999</v>
      </c>
      <c r="U3514" s="2">
        <f t="shared" si="1854"/>
        <v>5410.7604702975723</v>
      </c>
      <c r="V3514" s="2">
        <f t="shared" si="1855"/>
        <v>107657.32373916252</v>
      </c>
      <c r="W3514" s="2">
        <f t="shared" si="1856"/>
        <v>259254.91226730007</v>
      </c>
      <c r="X3514" s="17">
        <f t="shared" si="1857"/>
        <v>0</v>
      </c>
      <c r="Y3514" s="2">
        <f t="shared" si="1858"/>
        <v>0</v>
      </c>
      <c r="Z3514" s="72">
        <f t="shared" si="1859"/>
        <v>0</v>
      </c>
      <c r="AA3514" s="2">
        <f t="shared" si="1878"/>
        <v>0</v>
      </c>
      <c r="AB3514" s="12">
        <f t="shared" si="1867"/>
        <v>4.6600000000000003E-2</v>
      </c>
      <c r="AC3514" s="17">
        <f t="shared" si="1860"/>
        <v>2</v>
      </c>
      <c r="AD3514" s="17">
        <v>252</v>
      </c>
      <c r="AE3514" s="13">
        <f t="shared" si="1871"/>
        <v>1.0003615480000001</v>
      </c>
      <c r="AF3514" s="2">
        <f t="shared" si="1879"/>
        <v>88.026804619999993</v>
      </c>
      <c r="AG3514" s="2">
        <f t="shared" si="1861"/>
        <v>93.733095019999993</v>
      </c>
      <c r="AH3514" s="3">
        <f t="shared" si="1862"/>
        <v>0</v>
      </c>
      <c r="AI3514" s="4" t="str">
        <f t="shared" si="1872"/>
        <v>A+J=</v>
      </c>
      <c r="AJ3514" s="11">
        <f t="shared" si="1868"/>
        <v>44697</v>
      </c>
      <c r="AQ3514" s="53"/>
      <c r="AR3514" s="53"/>
    </row>
    <row r="3515" spans="1:44" x14ac:dyDescent="0.2">
      <c r="A3515" s="158">
        <f t="shared" si="1863"/>
        <v>44671</v>
      </c>
      <c r="B3515" s="2">
        <f t="shared" si="1847"/>
        <v>259593.15161784508</v>
      </c>
      <c r="C3515" s="2">
        <f t="shared" si="1864"/>
        <v>146186.82805784</v>
      </c>
      <c r="D3515" s="2">
        <f>SUM(Y3515:Y$3632)</f>
        <v>8130.5518647100007</v>
      </c>
      <c r="E3515" s="73">
        <f t="shared" si="1848"/>
        <v>138056.27619313</v>
      </c>
      <c r="F3515" s="88">
        <f t="shared" si="1874"/>
        <v>6215.24</v>
      </c>
      <c r="G3515" s="3">
        <f>IF(AND(N3515=1,N3514&gt;1),VLOOKUP(A3514,[1]Plan1!$BK$81:$BM$259,3),G3514)</f>
        <v>6315.93</v>
      </c>
      <c r="H3515" s="11">
        <f t="shared" si="1875"/>
        <v>44607</v>
      </c>
      <c r="I3515" s="11">
        <f t="shared" si="1876"/>
        <v>44635</v>
      </c>
      <c r="J3515" s="12">
        <f t="shared" si="1849"/>
        <v>1.6200500704719456E-2</v>
      </c>
      <c r="K3515" s="11">
        <f t="shared" si="1865"/>
        <v>44697</v>
      </c>
      <c r="L3515" s="11">
        <f t="shared" si="1850"/>
        <v>44697</v>
      </c>
      <c r="M3515" s="1">
        <f t="shared" si="1869"/>
        <v>20</v>
      </c>
      <c r="N3515" s="1">
        <f t="shared" si="1851"/>
        <v>3</v>
      </c>
      <c r="O3515" s="2">
        <f t="shared" si="1852"/>
        <v>1.0024135000000001</v>
      </c>
      <c r="P3515" s="13">
        <f t="shared" si="1877"/>
        <v>1.0101006100000001</v>
      </c>
      <c r="Q3515" s="13">
        <f t="shared" si="1870"/>
        <v>1.7769495830971811</v>
      </c>
      <c r="R3515" s="2">
        <f t="shared" si="1873"/>
        <v>1.7812382499999999</v>
      </c>
      <c r="S3515" s="2">
        <f t="shared" si="1866"/>
        <v>1.66548502</v>
      </c>
      <c r="T3515" s="2">
        <f t="shared" si="1853"/>
        <v>243471.97225163999</v>
      </c>
      <c r="U3515" s="2">
        <f t="shared" si="1854"/>
        <v>5410.7604702975723</v>
      </c>
      <c r="V3515" s="2">
        <f t="shared" si="1855"/>
        <v>107854.84361463753</v>
      </c>
      <c r="W3515" s="2">
        <f t="shared" si="1856"/>
        <v>259452.4321427751</v>
      </c>
      <c r="X3515" s="17">
        <f t="shared" si="1857"/>
        <v>0</v>
      </c>
      <c r="Y3515" s="2">
        <f t="shared" si="1858"/>
        <v>0</v>
      </c>
      <c r="Z3515" s="72">
        <f t="shared" si="1859"/>
        <v>0</v>
      </c>
      <c r="AA3515" s="2">
        <f t="shared" si="1878"/>
        <v>0</v>
      </c>
      <c r="AB3515" s="12">
        <f t="shared" si="1867"/>
        <v>4.6600000000000003E-2</v>
      </c>
      <c r="AC3515" s="17">
        <f t="shared" si="1860"/>
        <v>3</v>
      </c>
      <c r="AD3515" s="17">
        <v>252</v>
      </c>
      <c r="AE3515" s="13">
        <f t="shared" si="1871"/>
        <v>1.0005423710000001</v>
      </c>
      <c r="AF3515" s="2">
        <f t="shared" si="1879"/>
        <v>132.05213706000001</v>
      </c>
      <c r="AG3515" s="2">
        <f t="shared" si="1861"/>
        <v>140.71947506999999</v>
      </c>
      <c r="AH3515" s="3">
        <f t="shared" si="1862"/>
        <v>0</v>
      </c>
      <c r="AI3515" s="4" t="str">
        <f t="shared" si="1872"/>
        <v>A+J=</v>
      </c>
      <c r="AJ3515" s="11">
        <f t="shared" si="1868"/>
        <v>44697</v>
      </c>
      <c r="AQ3515" s="53"/>
      <c r="AR3515" s="53"/>
    </row>
    <row r="3516" spans="1:44" x14ac:dyDescent="0.2">
      <c r="A3516" s="158">
        <f t="shared" si="1863"/>
        <v>44672</v>
      </c>
      <c r="B3516" s="2">
        <f t="shared" si="1847"/>
        <v>259837.895372075</v>
      </c>
      <c r="C3516" s="2">
        <f t="shared" si="1864"/>
        <v>146186.82805784</v>
      </c>
      <c r="D3516" s="2">
        <f>SUM(Y3516:Y$3632)</f>
        <v>8130.5518647100007</v>
      </c>
      <c r="E3516" s="73">
        <f t="shared" si="1848"/>
        <v>138056.27619313</v>
      </c>
      <c r="F3516" s="88">
        <f t="shared" si="1874"/>
        <v>6215.24</v>
      </c>
      <c r="G3516" s="3">
        <f>IF(AND(N3516=1,N3515&gt;1),VLOOKUP(A3515,[1]Plan1!$BK$81:$BM$259,3),G3515)</f>
        <v>6315.93</v>
      </c>
      <c r="H3516" s="11">
        <f t="shared" si="1875"/>
        <v>44607</v>
      </c>
      <c r="I3516" s="11">
        <f t="shared" si="1876"/>
        <v>44635</v>
      </c>
      <c r="J3516" s="12">
        <f t="shared" si="1849"/>
        <v>1.6200500704719456E-2</v>
      </c>
      <c r="K3516" s="11">
        <f t="shared" si="1865"/>
        <v>44697</v>
      </c>
      <c r="L3516" s="11">
        <f t="shared" si="1850"/>
        <v>44697</v>
      </c>
      <c r="M3516" s="1">
        <f t="shared" si="1869"/>
        <v>20</v>
      </c>
      <c r="N3516" s="1">
        <f t="shared" si="1851"/>
        <v>4</v>
      </c>
      <c r="O3516" s="2">
        <f t="shared" si="1852"/>
        <v>1.0032193</v>
      </c>
      <c r="P3516" s="13">
        <f t="shared" si="1877"/>
        <v>1.0101006100000001</v>
      </c>
      <c r="Q3516" s="13">
        <f t="shared" si="1870"/>
        <v>1.7769495830971811</v>
      </c>
      <c r="R3516" s="2">
        <f t="shared" si="1873"/>
        <v>1.78267011</v>
      </c>
      <c r="S3516" s="2">
        <f t="shared" si="1866"/>
        <v>1.66548502</v>
      </c>
      <c r="T3516" s="2">
        <f t="shared" si="1853"/>
        <v>243471.97225163999</v>
      </c>
      <c r="U3516" s="2">
        <f t="shared" si="1854"/>
        <v>5410.7604702975723</v>
      </c>
      <c r="V3516" s="2">
        <f t="shared" si="1855"/>
        <v>108052.52087426744</v>
      </c>
      <c r="W3516" s="2">
        <f t="shared" si="1856"/>
        <v>259650.10940240501</v>
      </c>
      <c r="X3516" s="17">
        <f t="shared" si="1857"/>
        <v>0</v>
      </c>
      <c r="Y3516" s="2">
        <f t="shared" si="1858"/>
        <v>0</v>
      </c>
      <c r="Z3516" s="72">
        <f t="shared" si="1859"/>
        <v>0</v>
      </c>
      <c r="AA3516" s="2">
        <f t="shared" si="1878"/>
        <v>0</v>
      </c>
      <c r="AB3516" s="12">
        <f t="shared" si="1867"/>
        <v>4.6600000000000003E-2</v>
      </c>
      <c r="AC3516" s="17">
        <f t="shared" si="1860"/>
        <v>4</v>
      </c>
      <c r="AD3516" s="17">
        <v>252</v>
      </c>
      <c r="AE3516" s="13">
        <f t="shared" si="1871"/>
        <v>1.0007232269999999</v>
      </c>
      <c r="AF3516" s="2">
        <f t="shared" si="1879"/>
        <v>176.08550407000001</v>
      </c>
      <c r="AG3516" s="2">
        <f t="shared" si="1861"/>
        <v>187.78596966999999</v>
      </c>
      <c r="AH3516" s="3">
        <f t="shared" si="1862"/>
        <v>0</v>
      </c>
      <c r="AI3516" s="4" t="str">
        <f t="shared" si="1872"/>
        <v>A+J=</v>
      </c>
      <c r="AJ3516" s="11">
        <f t="shared" si="1868"/>
        <v>44697</v>
      </c>
      <c r="AQ3516" s="53"/>
      <c r="AR3516" s="53"/>
    </row>
    <row r="3517" spans="1:44" x14ac:dyDescent="0.2">
      <c r="A3517" s="158">
        <f t="shared" si="1863"/>
        <v>44673</v>
      </c>
      <c r="B3517" s="2">
        <f t="shared" si="1847"/>
        <v>259837.895372075</v>
      </c>
      <c r="C3517" s="2">
        <f t="shared" si="1864"/>
        <v>146186.82805784</v>
      </c>
      <c r="D3517" s="2">
        <f>SUM(Y3517:Y$3632)</f>
        <v>8130.5518647100007</v>
      </c>
      <c r="E3517" s="73">
        <f t="shared" si="1848"/>
        <v>138056.27619313</v>
      </c>
      <c r="F3517" s="88">
        <f t="shared" si="1874"/>
        <v>6215.24</v>
      </c>
      <c r="G3517" s="3">
        <f>IF(AND(N3517=1,N3516&gt;1),VLOOKUP(A3516,[1]Plan1!$BK$81:$BM$259,3),G3516)</f>
        <v>6315.93</v>
      </c>
      <c r="H3517" s="11">
        <f t="shared" si="1875"/>
        <v>44607</v>
      </c>
      <c r="I3517" s="11">
        <f t="shared" si="1876"/>
        <v>44635</v>
      </c>
      <c r="J3517" s="12">
        <f t="shared" si="1849"/>
        <v>1.6200500704719456E-2</v>
      </c>
      <c r="K3517" s="11">
        <f t="shared" si="1865"/>
        <v>44697</v>
      </c>
      <c r="L3517" s="11">
        <f t="shared" si="1850"/>
        <v>44697</v>
      </c>
      <c r="M3517" s="1">
        <f t="shared" si="1869"/>
        <v>20</v>
      </c>
      <c r="N3517" s="1">
        <f t="shared" si="1851"/>
        <v>4</v>
      </c>
      <c r="O3517" s="2">
        <f t="shared" si="1852"/>
        <v>1.0032193</v>
      </c>
      <c r="P3517" s="13">
        <f t="shared" si="1877"/>
        <v>1.0101006100000001</v>
      </c>
      <c r="Q3517" s="13">
        <f t="shared" si="1870"/>
        <v>1.7769495830971811</v>
      </c>
      <c r="R3517" s="2">
        <f t="shared" si="1873"/>
        <v>1.78267011</v>
      </c>
      <c r="S3517" s="2">
        <f t="shared" si="1866"/>
        <v>1.66548502</v>
      </c>
      <c r="T3517" s="2">
        <f t="shared" si="1853"/>
        <v>243471.97225163999</v>
      </c>
      <c r="U3517" s="2">
        <f t="shared" si="1854"/>
        <v>5410.7604702975723</v>
      </c>
      <c r="V3517" s="2">
        <f t="shared" si="1855"/>
        <v>108052.52087426744</v>
      </c>
      <c r="W3517" s="2">
        <f t="shared" si="1856"/>
        <v>259650.10940240501</v>
      </c>
      <c r="X3517" s="17">
        <f t="shared" si="1857"/>
        <v>0</v>
      </c>
      <c r="Y3517" s="2">
        <f t="shared" si="1858"/>
        <v>0</v>
      </c>
      <c r="Z3517" s="72">
        <f t="shared" si="1859"/>
        <v>0</v>
      </c>
      <c r="AA3517" s="2">
        <f t="shared" si="1878"/>
        <v>0</v>
      </c>
      <c r="AB3517" s="12">
        <f t="shared" si="1867"/>
        <v>4.6600000000000003E-2</v>
      </c>
      <c r="AC3517" s="17">
        <f t="shared" si="1860"/>
        <v>4</v>
      </c>
      <c r="AD3517" s="17">
        <v>252</v>
      </c>
      <c r="AE3517" s="13">
        <f t="shared" si="1871"/>
        <v>1.0007232269999999</v>
      </c>
      <c r="AF3517" s="2">
        <f t="shared" si="1879"/>
        <v>176.08550407000001</v>
      </c>
      <c r="AG3517" s="2">
        <f t="shared" si="1861"/>
        <v>187.78596966999999</v>
      </c>
      <c r="AH3517" s="3">
        <f t="shared" si="1862"/>
        <v>0</v>
      </c>
      <c r="AI3517" s="4" t="str">
        <f t="shared" si="1872"/>
        <v>A+J=</v>
      </c>
      <c r="AJ3517" s="11">
        <f t="shared" si="1868"/>
        <v>44697</v>
      </c>
      <c r="AQ3517" s="53"/>
      <c r="AR3517" s="53"/>
    </row>
    <row r="3518" spans="1:44" x14ac:dyDescent="0.2">
      <c r="A3518" s="158">
        <f t="shared" si="1863"/>
        <v>44674</v>
      </c>
      <c r="B3518" s="2">
        <f t="shared" si="1847"/>
        <v>260082.8778519225</v>
      </c>
      <c r="C3518" s="2">
        <f t="shared" si="1864"/>
        <v>146186.82805784</v>
      </c>
      <c r="D3518" s="2">
        <f>SUM(Y3518:Y$3632)</f>
        <v>8130.5518647100007</v>
      </c>
      <c r="E3518" s="73">
        <f t="shared" si="1848"/>
        <v>138056.27619313</v>
      </c>
      <c r="F3518" s="88">
        <f t="shared" si="1874"/>
        <v>6215.24</v>
      </c>
      <c r="G3518" s="3">
        <f>IF(AND(N3518=1,N3517&gt;1),VLOOKUP(A3517,[1]Plan1!$BK$81:$BM$259,3),G3517)</f>
        <v>6315.93</v>
      </c>
      <c r="H3518" s="11">
        <f t="shared" si="1875"/>
        <v>44607</v>
      </c>
      <c r="I3518" s="11">
        <f t="shared" si="1876"/>
        <v>44635</v>
      </c>
      <c r="J3518" s="12">
        <f t="shared" si="1849"/>
        <v>1.6200500704719456E-2</v>
      </c>
      <c r="K3518" s="11">
        <f t="shared" si="1865"/>
        <v>44697</v>
      </c>
      <c r="L3518" s="11">
        <f t="shared" si="1850"/>
        <v>44697</v>
      </c>
      <c r="M3518" s="1">
        <f t="shared" si="1869"/>
        <v>20</v>
      </c>
      <c r="N3518" s="1">
        <f t="shared" si="1851"/>
        <v>5</v>
      </c>
      <c r="O3518" s="2">
        <f t="shared" si="1852"/>
        <v>1.0040257400000001</v>
      </c>
      <c r="P3518" s="13">
        <f t="shared" si="1877"/>
        <v>1.0101006100000001</v>
      </c>
      <c r="Q3518" s="13">
        <f t="shared" si="1870"/>
        <v>1.7769495830971811</v>
      </c>
      <c r="R3518" s="2">
        <f t="shared" si="1873"/>
        <v>1.7841031199999999</v>
      </c>
      <c r="S3518" s="2">
        <f t="shared" si="1866"/>
        <v>1.66548502</v>
      </c>
      <c r="T3518" s="2">
        <f t="shared" si="1853"/>
        <v>243471.97225163999</v>
      </c>
      <c r="U3518" s="2">
        <f t="shared" si="1854"/>
        <v>5410.7604702975723</v>
      </c>
      <c r="V3518" s="2">
        <f t="shared" si="1855"/>
        <v>108250.35689861495</v>
      </c>
      <c r="W3518" s="2">
        <f t="shared" si="1856"/>
        <v>259847.9454267525</v>
      </c>
      <c r="X3518" s="17">
        <f t="shared" si="1857"/>
        <v>0</v>
      </c>
      <c r="Y3518" s="2">
        <f t="shared" si="1858"/>
        <v>0</v>
      </c>
      <c r="Z3518" s="72">
        <f t="shared" si="1859"/>
        <v>0</v>
      </c>
      <c r="AA3518" s="2">
        <f t="shared" si="1878"/>
        <v>0</v>
      </c>
      <c r="AB3518" s="12">
        <f t="shared" si="1867"/>
        <v>4.6600000000000003E-2</v>
      </c>
      <c r="AC3518" s="17">
        <f t="shared" si="1860"/>
        <v>5</v>
      </c>
      <c r="AD3518" s="17">
        <v>252</v>
      </c>
      <c r="AE3518" s="13">
        <f t="shared" si="1871"/>
        <v>1.000904115</v>
      </c>
      <c r="AF3518" s="2">
        <f t="shared" si="1879"/>
        <v>220.12666218999999</v>
      </c>
      <c r="AG3518" s="2">
        <f t="shared" si="1861"/>
        <v>234.93242516999999</v>
      </c>
      <c r="AH3518" s="3">
        <f t="shared" si="1862"/>
        <v>0</v>
      </c>
      <c r="AI3518" s="4" t="str">
        <f t="shared" si="1872"/>
        <v>A+J=</v>
      </c>
      <c r="AJ3518" s="11">
        <f t="shared" si="1868"/>
        <v>44697</v>
      </c>
      <c r="AQ3518" s="53"/>
      <c r="AR3518" s="53"/>
    </row>
    <row r="3519" spans="1:44" x14ac:dyDescent="0.2">
      <c r="A3519" s="158">
        <f t="shared" si="1863"/>
        <v>44675</v>
      </c>
      <c r="B3519" s="2">
        <f t="shared" si="1847"/>
        <v>260082.8778519225</v>
      </c>
      <c r="C3519" s="2">
        <f t="shared" si="1864"/>
        <v>146186.82805784</v>
      </c>
      <c r="D3519" s="2">
        <f>SUM(Y3519:Y$3632)</f>
        <v>8130.5518647100007</v>
      </c>
      <c r="E3519" s="73">
        <f t="shared" si="1848"/>
        <v>138056.27619313</v>
      </c>
      <c r="F3519" s="88">
        <f t="shared" si="1874"/>
        <v>6215.24</v>
      </c>
      <c r="G3519" s="3">
        <f>IF(AND(N3519=1,N3518&gt;1),VLOOKUP(A3518,[1]Plan1!$BK$81:$BM$259,3),G3518)</f>
        <v>6315.93</v>
      </c>
      <c r="H3519" s="11">
        <f t="shared" si="1875"/>
        <v>44607</v>
      </c>
      <c r="I3519" s="11">
        <f t="shared" si="1876"/>
        <v>44635</v>
      </c>
      <c r="J3519" s="12">
        <f t="shared" si="1849"/>
        <v>1.6200500704719456E-2</v>
      </c>
      <c r="K3519" s="11">
        <f t="shared" si="1865"/>
        <v>44697</v>
      </c>
      <c r="L3519" s="11">
        <f t="shared" si="1850"/>
        <v>44697</v>
      </c>
      <c r="M3519" s="1">
        <f t="shared" si="1869"/>
        <v>20</v>
      </c>
      <c r="N3519" s="1">
        <f t="shared" si="1851"/>
        <v>5</v>
      </c>
      <c r="O3519" s="2">
        <f t="shared" si="1852"/>
        <v>1.0040257400000001</v>
      </c>
      <c r="P3519" s="13">
        <f t="shared" si="1877"/>
        <v>1.0101006100000001</v>
      </c>
      <c r="Q3519" s="13">
        <f t="shared" si="1870"/>
        <v>1.7769495830971811</v>
      </c>
      <c r="R3519" s="2">
        <f t="shared" si="1873"/>
        <v>1.7841031199999999</v>
      </c>
      <c r="S3519" s="2">
        <f t="shared" si="1866"/>
        <v>1.66548502</v>
      </c>
      <c r="T3519" s="2">
        <f t="shared" si="1853"/>
        <v>243471.97225163999</v>
      </c>
      <c r="U3519" s="2">
        <f t="shared" si="1854"/>
        <v>5410.7604702975723</v>
      </c>
      <c r="V3519" s="2">
        <f t="shared" si="1855"/>
        <v>108250.35689861495</v>
      </c>
      <c r="W3519" s="2">
        <f t="shared" si="1856"/>
        <v>259847.9454267525</v>
      </c>
      <c r="X3519" s="17">
        <f t="shared" si="1857"/>
        <v>0</v>
      </c>
      <c r="Y3519" s="2">
        <f t="shared" si="1858"/>
        <v>0</v>
      </c>
      <c r="Z3519" s="72">
        <f t="shared" si="1859"/>
        <v>0</v>
      </c>
      <c r="AA3519" s="2">
        <f t="shared" si="1878"/>
        <v>0</v>
      </c>
      <c r="AB3519" s="12">
        <f t="shared" si="1867"/>
        <v>4.6600000000000003E-2</v>
      </c>
      <c r="AC3519" s="17">
        <f t="shared" si="1860"/>
        <v>5</v>
      </c>
      <c r="AD3519" s="17">
        <v>252</v>
      </c>
      <c r="AE3519" s="13">
        <f t="shared" si="1871"/>
        <v>1.000904115</v>
      </c>
      <c r="AF3519" s="2">
        <f t="shared" si="1879"/>
        <v>220.12666218999999</v>
      </c>
      <c r="AG3519" s="2">
        <f t="shared" si="1861"/>
        <v>234.93242516999999</v>
      </c>
      <c r="AH3519" s="3">
        <f t="shared" si="1862"/>
        <v>0</v>
      </c>
      <c r="AI3519" s="4" t="str">
        <f t="shared" si="1872"/>
        <v>A+J=</v>
      </c>
      <c r="AJ3519" s="11">
        <f t="shared" si="1868"/>
        <v>44697</v>
      </c>
      <c r="AQ3519" s="53"/>
      <c r="AR3519" s="53"/>
    </row>
    <row r="3520" spans="1:44" x14ac:dyDescent="0.2">
      <c r="A3520" s="158">
        <f t="shared" si="1863"/>
        <v>44676</v>
      </c>
      <c r="B3520" s="2">
        <f t="shared" si="1847"/>
        <v>260082.8778519225</v>
      </c>
      <c r="C3520" s="2">
        <f t="shared" si="1864"/>
        <v>146186.82805784</v>
      </c>
      <c r="D3520" s="2">
        <f>SUM(Y3520:Y$3632)</f>
        <v>8130.5518647100007</v>
      </c>
      <c r="E3520" s="73">
        <f t="shared" si="1848"/>
        <v>138056.27619313</v>
      </c>
      <c r="F3520" s="88">
        <f t="shared" si="1874"/>
        <v>6215.24</v>
      </c>
      <c r="G3520" s="3">
        <f>IF(AND(N3520=1,N3519&gt;1),VLOOKUP(A3519,[1]Plan1!$BK$81:$BM$259,3),G3519)</f>
        <v>6315.93</v>
      </c>
      <c r="H3520" s="11">
        <f t="shared" si="1875"/>
        <v>44607</v>
      </c>
      <c r="I3520" s="11">
        <f t="shared" si="1876"/>
        <v>44635</v>
      </c>
      <c r="J3520" s="12">
        <f t="shared" si="1849"/>
        <v>1.6200500704719456E-2</v>
      </c>
      <c r="K3520" s="11">
        <f t="shared" si="1865"/>
        <v>44697</v>
      </c>
      <c r="L3520" s="11">
        <f t="shared" si="1850"/>
        <v>44697</v>
      </c>
      <c r="M3520" s="1">
        <f t="shared" si="1869"/>
        <v>20</v>
      </c>
      <c r="N3520" s="1">
        <f t="shared" si="1851"/>
        <v>5</v>
      </c>
      <c r="O3520" s="2">
        <f t="shared" si="1852"/>
        <v>1.0040257400000001</v>
      </c>
      <c r="P3520" s="13">
        <f t="shared" si="1877"/>
        <v>1.0101006100000001</v>
      </c>
      <c r="Q3520" s="13">
        <f t="shared" si="1870"/>
        <v>1.7769495830971811</v>
      </c>
      <c r="R3520" s="2">
        <f t="shared" si="1873"/>
        <v>1.7841031199999999</v>
      </c>
      <c r="S3520" s="2">
        <f t="shared" si="1866"/>
        <v>1.66548502</v>
      </c>
      <c r="T3520" s="2">
        <f t="shared" si="1853"/>
        <v>243471.97225163999</v>
      </c>
      <c r="U3520" s="2">
        <f t="shared" si="1854"/>
        <v>5410.7604702975723</v>
      </c>
      <c r="V3520" s="2">
        <f t="shared" si="1855"/>
        <v>108250.35689861495</v>
      </c>
      <c r="W3520" s="2">
        <f t="shared" si="1856"/>
        <v>259847.9454267525</v>
      </c>
      <c r="X3520" s="17">
        <f t="shared" si="1857"/>
        <v>0</v>
      </c>
      <c r="Y3520" s="2">
        <f t="shared" si="1858"/>
        <v>0</v>
      </c>
      <c r="Z3520" s="72">
        <f t="shared" si="1859"/>
        <v>0</v>
      </c>
      <c r="AA3520" s="2">
        <f t="shared" si="1878"/>
        <v>0</v>
      </c>
      <c r="AB3520" s="12">
        <f t="shared" si="1867"/>
        <v>4.6600000000000003E-2</v>
      </c>
      <c r="AC3520" s="17">
        <f t="shared" si="1860"/>
        <v>5</v>
      </c>
      <c r="AD3520" s="17">
        <v>252</v>
      </c>
      <c r="AE3520" s="13">
        <f t="shared" si="1871"/>
        <v>1.000904115</v>
      </c>
      <c r="AF3520" s="2">
        <f t="shared" si="1879"/>
        <v>220.12666218999999</v>
      </c>
      <c r="AG3520" s="2">
        <f t="shared" si="1861"/>
        <v>234.93242516999999</v>
      </c>
      <c r="AH3520" s="3">
        <f t="shared" si="1862"/>
        <v>0</v>
      </c>
      <c r="AI3520" s="4" t="str">
        <f t="shared" si="1872"/>
        <v>A+J=</v>
      </c>
      <c r="AJ3520" s="11">
        <f t="shared" si="1868"/>
        <v>44697</v>
      </c>
      <c r="AQ3520" s="53"/>
      <c r="AR3520" s="53"/>
    </row>
    <row r="3521" spans="1:44" x14ac:dyDescent="0.2">
      <c r="A3521" s="158">
        <f t="shared" si="1863"/>
        <v>44677</v>
      </c>
      <c r="B3521" s="2">
        <f t="shared" si="1847"/>
        <v>260328.10080466044</v>
      </c>
      <c r="C3521" s="2">
        <f t="shared" si="1864"/>
        <v>146186.82805784</v>
      </c>
      <c r="D3521" s="2">
        <f>SUM(Y3521:Y$3632)</f>
        <v>8130.5518647100007</v>
      </c>
      <c r="E3521" s="73">
        <f t="shared" si="1848"/>
        <v>138056.27619313</v>
      </c>
      <c r="F3521" s="88">
        <f t="shared" si="1874"/>
        <v>6215.24</v>
      </c>
      <c r="G3521" s="3">
        <f>IF(AND(N3521=1,N3520&gt;1),VLOOKUP(A3520,[1]Plan1!$BK$81:$BM$259,3),G3520)</f>
        <v>6315.93</v>
      </c>
      <c r="H3521" s="11">
        <f t="shared" si="1875"/>
        <v>44607</v>
      </c>
      <c r="I3521" s="11">
        <f t="shared" si="1876"/>
        <v>44635</v>
      </c>
      <c r="J3521" s="12">
        <f t="shared" si="1849"/>
        <v>1.6200500704719456E-2</v>
      </c>
      <c r="K3521" s="11">
        <f t="shared" si="1865"/>
        <v>44697</v>
      </c>
      <c r="L3521" s="11">
        <f t="shared" si="1850"/>
        <v>44697</v>
      </c>
      <c r="M3521" s="1">
        <f t="shared" si="1869"/>
        <v>20</v>
      </c>
      <c r="N3521" s="1">
        <f t="shared" si="1851"/>
        <v>6</v>
      </c>
      <c r="O3521" s="2">
        <f t="shared" si="1852"/>
        <v>1.0048328399999999</v>
      </c>
      <c r="P3521" s="13">
        <f t="shared" si="1877"/>
        <v>1.0101006100000001</v>
      </c>
      <c r="Q3521" s="13">
        <f t="shared" si="1870"/>
        <v>1.7769495830971811</v>
      </c>
      <c r="R3521" s="2">
        <f t="shared" si="1873"/>
        <v>1.7855372899999999</v>
      </c>
      <c r="S3521" s="2">
        <f t="shared" si="1866"/>
        <v>1.66548502</v>
      </c>
      <c r="T3521" s="2">
        <f t="shared" si="1853"/>
        <v>243471.97225163999</v>
      </c>
      <c r="U3521" s="2">
        <f t="shared" si="1854"/>
        <v>5410.7604702975723</v>
      </c>
      <c r="V3521" s="2">
        <f t="shared" si="1855"/>
        <v>108448.35306824285</v>
      </c>
      <c r="W3521" s="2">
        <f t="shared" si="1856"/>
        <v>260045.94159638043</v>
      </c>
      <c r="X3521" s="17">
        <f t="shared" si="1857"/>
        <v>0</v>
      </c>
      <c r="Y3521" s="2">
        <f t="shared" si="1858"/>
        <v>0</v>
      </c>
      <c r="Z3521" s="72">
        <f t="shared" si="1859"/>
        <v>0</v>
      </c>
      <c r="AA3521" s="2">
        <f t="shared" si="1878"/>
        <v>0</v>
      </c>
      <c r="AB3521" s="12">
        <f t="shared" si="1867"/>
        <v>4.6600000000000003E-2</v>
      </c>
      <c r="AC3521" s="17">
        <f t="shared" si="1860"/>
        <v>6</v>
      </c>
      <c r="AD3521" s="17">
        <v>252</v>
      </c>
      <c r="AE3521" s="13">
        <f t="shared" si="1871"/>
        <v>1.0010850360000001</v>
      </c>
      <c r="AF3521" s="2">
        <f t="shared" si="1879"/>
        <v>264.17585487999997</v>
      </c>
      <c r="AG3521" s="2">
        <f t="shared" si="1861"/>
        <v>282.15920827999997</v>
      </c>
      <c r="AH3521" s="3">
        <f t="shared" si="1862"/>
        <v>0</v>
      </c>
      <c r="AI3521" s="4" t="str">
        <f t="shared" si="1872"/>
        <v>A+J=</v>
      </c>
      <c r="AJ3521" s="11">
        <f t="shared" si="1868"/>
        <v>44697</v>
      </c>
      <c r="AQ3521" s="53"/>
      <c r="AR3521" s="53"/>
    </row>
    <row r="3522" spans="1:44" x14ac:dyDescent="0.2">
      <c r="A3522" s="158">
        <f t="shared" si="1863"/>
        <v>44678</v>
      </c>
      <c r="B3522" s="2">
        <f t="shared" si="1847"/>
        <v>260573.56157217317</v>
      </c>
      <c r="C3522" s="2">
        <f t="shared" si="1864"/>
        <v>146186.82805784</v>
      </c>
      <c r="D3522" s="2">
        <f>SUM(Y3522:Y$3632)</f>
        <v>8130.5518647100007</v>
      </c>
      <c r="E3522" s="73">
        <f t="shared" si="1848"/>
        <v>138056.27619313</v>
      </c>
      <c r="F3522" s="88">
        <f t="shared" si="1874"/>
        <v>6215.24</v>
      </c>
      <c r="G3522" s="3">
        <f>IF(AND(N3522=1,N3521&gt;1),VLOOKUP(A3521,[1]Plan1!$BK$81:$BM$259,3),G3521)</f>
        <v>6315.93</v>
      </c>
      <c r="H3522" s="11">
        <f t="shared" si="1875"/>
        <v>44607</v>
      </c>
      <c r="I3522" s="11">
        <f t="shared" si="1876"/>
        <v>44635</v>
      </c>
      <c r="J3522" s="12">
        <f t="shared" si="1849"/>
        <v>1.6200500704719456E-2</v>
      </c>
      <c r="K3522" s="11">
        <f t="shared" si="1865"/>
        <v>44697</v>
      </c>
      <c r="L3522" s="11">
        <f t="shared" si="1850"/>
        <v>44697</v>
      </c>
      <c r="M3522" s="1">
        <f t="shared" si="1869"/>
        <v>20</v>
      </c>
      <c r="N3522" s="1">
        <f t="shared" si="1851"/>
        <v>7</v>
      </c>
      <c r="O3522" s="2">
        <f t="shared" si="1852"/>
        <v>1.0056405799999999</v>
      </c>
      <c r="P3522" s="13">
        <f t="shared" si="1877"/>
        <v>1.0101006100000001</v>
      </c>
      <c r="Q3522" s="13">
        <f t="shared" si="1870"/>
        <v>1.7769495830971811</v>
      </c>
      <c r="R3522" s="2">
        <f t="shared" si="1873"/>
        <v>1.7869725999999999</v>
      </c>
      <c r="S3522" s="2">
        <f t="shared" si="1866"/>
        <v>1.66548502</v>
      </c>
      <c r="T3522" s="2">
        <f t="shared" si="1853"/>
        <v>243471.97225163999</v>
      </c>
      <c r="U3522" s="2">
        <f t="shared" si="1854"/>
        <v>5410.7604702975723</v>
      </c>
      <c r="V3522" s="2">
        <f t="shared" si="1855"/>
        <v>108646.50662202561</v>
      </c>
      <c r="W3522" s="2">
        <f t="shared" si="1856"/>
        <v>260244.09515016316</v>
      </c>
      <c r="X3522" s="17">
        <f t="shared" si="1857"/>
        <v>0</v>
      </c>
      <c r="Y3522" s="2">
        <f t="shared" si="1858"/>
        <v>0</v>
      </c>
      <c r="Z3522" s="72">
        <f t="shared" si="1859"/>
        <v>0</v>
      </c>
      <c r="AA3522" s="2">
        <f t="shared" si="1878"/>
        <v>0</v>
      </c>
      <c r="AB3522" s="12">
        <f t="shared" si="1867"/>
        <v>4.6600000000000003E-2</v>
      </c>
      <c r="AC3522" s="17">
        <f t="shared" si="1860"/>
        <v>7</v>
      </c>
      <c r="AD3522" s="17">
        <v>252</v>
      </c>
      <c r="AE3522" s="13">
        <f t="shared" si="1871"/>
        <v>1.0012659900000001</v>
      </c>
      <c r="AF3522" s="2">
        <f t="shared" si="1879"/>
        <v>308.23308214999997</v>
      </c>
      <c r="AG3522" s="2">
        <f t="shared" si="1861"/>
        <v>329.46642200999997</v>
      </c>
      <c r="AH3522" s="3">
        <f t="shared" si="1862"/>
        <v>0</v>
      </c>
      <c r="AI3522" s="4" t="str">
        <f t="shared" si="1872"/>
        <v>A+J=</v>
      </c>
      <c r="AJ3522" s="11">
        <f t="shared" si="1868"/>
        <v>44697</v>
      </c>
      <c r="AQ3522" s="53"/>
      <c r="AR3522" s="53"/>
    </row>
    <row r="3523" spans="1:44" x14ac:dyDescent="0.2">
      <c r="A3523" s="158">
        <f t="shared" si="1863"/>
        <v>44679</v>
      </c>
      <c r="B3523" s="2">
        <f t="shared" si="1847"/>
        <v>260819.2627642063</v>
      </c>
      <c r="C3523" s="2">
        <f t="shared" si="1864"/>
        <v>146186.82805784</v>
      </c>
      <c r="D3523" s="2">
        <f>SUM(Y3523:Y$3632)</f>
        <v>8130.5518647100007</v>
      </c>
      <c r="E3523" s="73">
        <f t="shared" si="1848"/>
        <v>138056.27619313</v>
      </c>
      <c r="F3523" s="88">
        <f t="shared" si="1874"/>
        <v>6215.24</v>
      </c>
      <c r="G3523" s="3">
        <f>IF(AND(N3523=1,N3522&gt;1),VLOOKUP(A3522,[1]Plan1!$BK$81:$BM$259,3),G3522)</f>
        <v>6315.93</v>
      </c>
      <c r="H3523" s="11">
        <f t="shared" si="1875"/>
        <v>44607</v>
      </c>
      <c r="I3523" s="11">
        <f t="shared" si="1876"/>
        <v>44635</v>
      </c>
      <c r="J3523" s="12">
        <f t="shared" si="1849"/>
        <v>1.6200500704719456E-2</v>
      </c>
      <c r="K3523" s="11">
        <f t="shared" si="1865"/>
        <v>44697</v>
      </c>
      <c r="L3523" s="11">
        <f t="shared" si="1850"/>
        <v>44697</v>
      </c>
      <c r="M3523" s="1">
        <f t="shared" si="1869"/>
        <v>20</v>
      </c>
      <c r="N3523" s="1">
        <f t="shared" si="1851"/>
        <v>8</v>
      </c>
      <c r="O3523" s="2">
        <f t="shared" si="1852"/>
        <v>1.0064489700000001</v>
      </c>
      <c r="P3523" s="13">
        <f t="shared" si="1877"/>
        <v>1.0101006100000001</v>
      </c>
      <c r="Q3523" s="13">
        <f t="shared" si="1870"/>
        <v>1.7769495830971811</v>
      </c>
      <c r="R3523" s="2">
        <f t="shared" si="1873"/>
        <v>1.7884090699999999</v>
      </c>
      <c r="S3523" s="2">
        <f t="shared" si="1866"/>
        <v>1.66548502</v>
      </c>
      <c r="T3523" s="2">
        <f t="shared" si="1853"/>
        <v>243471.97225163999</v>
      </c>
      <c r="U3523" s="2">
        <f t="shared" si="1854"/>
        <v>5410.7604702975723</v>
      </c>
      <c r="V3523" s="2">
        <f t="shared" si="1855"/>
        <v>108844.82032108876</v>
      </c>
      <c r="W3523" s="2">
        <f t="shared" si="1856"/>
        <v>260442.40884922631</v>
      </c>
      <c r="X3523" s="17">
        <f t="shared" si="1857"/>
        <v>0</v>
      </c>
      <c r="Y3523" s="2">
        <f t="shared" si="1858"/>
        <v>0</v>
      </c>
      <c r="Z3523" s="72">
        <f t="shared" si="1859"/>
        <v>0</v>
      </c>
      <c r="AA3523" s="2">
        <f t="shared" si="1878"/>
        <v>0</v>
      </c>
      <c r="AB3523" s="12">
        <f t="shared" si="1867"/>
        <v>4.6600000000000003E-2</v>
      </c>
      <c r="AC3523" s="17">
        <f t="shared" si="1860"/>
        <v>8</v>
      </c>
      <c r="AD3523" s="17">
        <v>252</v>
      </c>
      <c r="AE3523" s="13">
        <f t="shared" si="1871"/>
        <v>1.001446976</v>
      </c>
      <c r="AF3523" s="2">
        <f t="shared" si="1879"/>
        <v>352.29810051999999</v>
      </c>
      <c r="AG3523" s="2">
        <f t="shared" si="1861"/>
        <v>376.85391498000001</v>
      </c>
      <c r="AH3523" s="3">
        <f t="shared" si="1862"/>
        <v>0</v>
      </c>
      <c r="AI3523" s="4" t="str">
        <f t="shared" si="1872"/>
        <v>A+J=</v>
      </c>
      <c r="AJ3523" s="11">
        <f t="shared" si="1868"/>
        <v>44697</v>
      </c>
      <c r="AQ3523" s="53"/>
      <c r="AR3523" s="53"/>
    </row>
    <row r="3524" spans="1:44" x14ac:dyDescent="0.2">
      <c r="A3524" s="158">
        <f t="shared" si="1863"/>
        <v>44680</v>
      </c>
      <c r="B3524" s="2">
        <f t="shared" si="1847"/>
        <v>261065.20500802988</v>
      </c>
      <c r="C3524" s="2">
        <f t="shared" si="1864"/>
        <v>146186.82805784</v>
      </c>
      <c r="D3524" s="2">
        <f>SUM(Y3524:Y$3632)</f>
        <v>8130.5518647100007</v>
      </c>
      <c r="E3524" s="73">
        <f t="shared" si="1848"/>
        <v>138056.27619313</v>
      </c>
      <c r="F3524" s="88">
        <f t="shared" si="1874"/>
        <v>6215.24</v>
      </c>
      <c r="G3524" s="3">
        <f>IF(AND(N3524=1,N3523&gt;1),VLOOKUP(A3523,[1]Plan1!$BK$81:$BM$259,3),G3523)</f>
        <v>6315.93</v>
      </c>
      <c r="H3524" s="11">
        <f t="shared" si="1875"/>
        <v>44607</v>
      </c>
      <c r="I3524" s="11">
        <f t="shared" si="1876"/>
        <v>44635</v>
      </c>
      <c r="J3524" s="12">
        <f t="shared" si="1849"/>
        <v>1.6200500704719456E-2</v>
      </c>
      <c r="K3524" s="11">
        <f t="shared" si="1865"/>
        <v>44697</v>
      </c>
      <c r="L3524" s="11">
        <f t="shared" si="1850"/>
        <v>44697</v>
      </c>
      <c r="M3524" s="1">
        <f t="shared" si="1869"/>
        <v>20</v>
      </c>
      <c r="N3524" s="1">
        <f t="shared" si="1851"/>
        <v>9</v>
      </c>
      <c r="O3524" s="2">
        <f t="shared" si="1852"/>
        <v>1.0072580099999999</v>
      </c>
      <c r="P3524" s="13">
        <f t="shared" si="1877"/>
        <v>1.0101006100000001</v>
      </c>
      <c r="Q3524" s="13">
        <f t="shared" si="1870"/>
        <v>1.7769495830971811</v>
      </c>
      <c r="R3524" s="2">
        <f t="shared" si="1873"/>
        <v>1.7898467</v>
      </c>
      <c r="S3524" s="2">
        <f t="shared" si="1866"/>
        <v>1.66548502</v>
      </c>
      <c r="T3524" s="2">
        <f t="shared" si="1853"/>
        <v>243471.97225163999</v>
      </c>
      <c r="U3524" s="2">
        <f t="shared" si="1854"/>
        <v>5410.7604702975723</v>
      </c>
      <c r="V3524" s="2">
        <f t="shared" si="1855"/>
        <v>109043.29416543229</v>
      </c>
      <c r="W3524" s="2">
        <f t="shared" si="1856"/>
        <v>260640.88269356987</v>
      </c>
      <c r="X3524" s="17">
        <f t="shared" si="1857"/>
        <v>0</v>
      </c>
      <c r="Y3524" s="2">
        <f t="shared" si="1858"/>
        <v>0</v>
      </c>
      <c r="Z3524" s="72">
        <f t="shared" si="1859"/>
        <v>0</v>
      </c>
      <c r="AA3524" s="2">
        <f t="shared" si="1878"/>
        <v>0</v>
      </c>
      <c r="AB3524" s="12">
        <f t="shared" si="1867"/>
        <v>4.6600000000000003E-2</v>
      </c>
      <c r="AC3524" s="17">
        <f t="shared" si="1860"/>
        <v>9</v>
      </c>
      <c r="AD3524" s="17">
        <v>252</v>
      </c>
      <c r="AE3524" s="13">
        <f t="shared" si="1871"/>
        <v>1.0016279960000001</v>
      </c>
      <c r="AF3524" s="2">
        <f t="shared" si="1879"/>
        <v>396.37139693</v>
      </c>
      <c r="AG3524" s="2">
        <f t="shared" si="1861"/>
        <v>424.32231445999997</v>
      </c>
      <c r="AH3524" s="3">
        <f t="shared" si="1862"/>
        <v>0</v>
      </c>
      <c r="AI3524" s="4" t="str">
        <f t="shared" si="1872"/>
        <v>A+J=</v>
      </c>
      <c r="AJ3524" s="11">
        <f t="shared" si="1868"/>
        <v>44697</v>
      </c>
      <c r="AQ3524" s="53"/>
      <c r="AR3524" s="53"/>
    </row>
    <row r="3525" spans="1:44" x14ac:dyDescent="0.2">
      <c r="A3525" s="158">
        <f t="shared" si="1863"/>
        <v>44681</v>
      </c>
      <c r="B3525" s="2">
        <f t="shared" si="1847"/>
        <v>261311.38512304827</v>
      </c>
      <c r="C3525" s="2">
        <f t="shared" si="1864"/>
        <v>146186.82805784</v>
      </c>
      <c r="D3525" s="2">
        <f>SUM(Y3525:Y$3632)</f>
        <v>8130.5518647100007</v>
      </c>
      <c r="E3525" s="73">
        <f t="shared" si="1848"/>
        <v>138056.27619313</v>
      </c>
      <c r="F3525" s="88">
        <f t="shared" si="1874"/>
        <v>6215.24</v>
      </c>
      <c r="G3525" s="3">
        <f>IF(AND(N3525=1,N3524&gt;1),VLOOKUP(A3524,[1]Plan1!$BK$81:$BM$259,3),G3524)</f>
        <v>6315.93</v>
      </c>
      <c r="H3525" s="11">
        <f t="shared" si="1875"/>
        <v>44607</v>
      </c>
      <c r="I3525" s="11">
        <f t="shared" si="1876"/>
        <v>44635</v>
      </c>
      <c r="J3525" s="12">
        <f t="shared" si="1849"/>
        <v>1.6200500704719456E-2</v>
      </c>
      <c r="K3525" s="11">
        <f t="shared" si="1865"/>
        <v>44697</v>
      </c>
      <c r="L3525" s="11">
        <f t="shared" si="1850"/>
        <v>44697</v>
      </c>
      <c r="M3525" s="1">
        <f t="shared" si="1869"/>
        <v>20</v>
      </c>
      <c r="N3525" s="1">
        <f t="shared" si="1851"/>
        <v>10</v>
      </c>
      <c r="O3525" s="2">
        <f t="shared" si="1852"/>
        <v>1.0080677</v>
      </c>
      <c r="P3525" s="13">
        <f t="shared" si="1877"/>
        <v>1.0101006100000001</v>
      </c>
      <c r="Q3525" s="13">
        <f t="shared" si="1870"/>
        <v>1.7769495830971811</v>
      </c>
      <c r="R3525" s="2">
        <f t="shared" si="1873"/>
        <v>1.79128547</v>
      </c>
      <c r="S3525" s="2">
        <f t="shared" si="1866"/>
        <v>1.66548502</v>
      </c>
      <c r="T3525" s="2">
        <f t="shared" si="1853"/>
        <v>243471.97225163999</v>
      </c>
      <c r="U3525" s="2">
        <f t="shared" si="1854"/>
        <v>5410.7604702975723</v>
      </c>
      <c r="V3525" s="2">
        <f t="shared" si="1855"/>
        <v>109241.92539393069</v>
      </c>
      <c r="W3525" s="2">
        <f t="shared" si="1856"/>
        <v>260839.51392206826</v>
      </c>
      <c r="X3525" s="17">
        <f t="shared" si="1857"/>
        <v>0</v>
      </c>
      <c r="Y3525" s="2">
        <f t="shared" si="1858"/>
        <v>0</v>
      </c>
      <c r="Z3525" s="72">
        <f t="shared" si="1859"/>
        <v>0</v>
      </c>
      <c r="AA3525" s="2">
        <f t="shared" si="1878"/>
        <v>0</v>
      </c>
      <c r="AB3525" s="12">
        <f t="shared" si="1867"/>
        <v>4.6600000000000003E-2</v>
      </c>
      <c r="AC3525" s="17">
        <f t="shared" si="1860"/>
        <v>10</v>
      </c>
      <c r="AD3525" s="17">
        <v>252</v>
      </c>
      <c r="AE3525" s="13">
        <f t="shared" si="1871"/>
        <v>1.0018090479999999</v>
      </c>
      <c r="AF3525" s="2">
        <f t="shared" si="1879"/>
        <v>440.45248444999999</v>
      </c>
      <c r="AG3525" s="2">
        <f t="shared" si="1861"/>
        <v>471.87120098000003</v>
      </c>
      <c r="AH3525" s="3">
        <f t="shared" si="1862"/>
        <v>0</v>
      </c>
      <c r="AI3525" s="4" t="str">
        <f t="shared" si="1872"/>
        <v>A+J=</v>
      </c>
      <c r="AJ3525" s="11">
        <f t="shared" si="1868"/>
        <v>44697</v>
      </c>
      <c r="AQ3525" s="53"/>
      <c r="AR3525" s="53"/>
    </row>
    <row r="3526" spans="1:44" x14ac:dyDescent="0.2">
      <c r="A3526" s="158">
        <f t="shared" si="1863"/>
        <v>44682</v>
      </c>
      <c r="B3526" s="2">
        <f t="shared" si="1847"/>
        <v>261311.38512304827</v>
      </c>
      <c r="C3526" s="2">
        <f t="shared" si="1864"/>
        <v>146186.82805784</v>
      </c>
      <c r="D3526" s="2">
        <f>SUM(Y3526:Y$3632)</f>
        <v>8130.5518647100007</v>
      </c>
      <c r="E3526" s="73">
        <f t="shared" si="1848"/>
        <v>138056.27619313</v>
      </c>
      <c r="F3526" s="88">
        <f t="shared" si="1874"/>
        <v>6215.24</v>
      </c>
      <c r="G3526" s="3">
        <f>IF(AND(N3526=1,N3525&gt;1),VLOOKUP(A3525,[1]Plan1!$BK$81:$BM$259,3),G3525)</f>
        <v>6315.93</v>
      </c>
      <c r="H3526" s="11">
        <f t="shared" si="1875"/>
        <v>44607</v>
      </c>
      <c r="I3526" s="11">
        <f t="shared" si="1876"/>
        <v>44635</v>
      </c>
      <c r="J3526" s="12">
        <f t="shared" si="1849"/>
        <v>1.6200500704719456E-2</v>
      </c>
      <c r="K3526" s="11">
        <f t="shared" si="1865"/>
        <v>44697</v>
      </c>
      <c r="L3526" s="11">
        <f t="shared" si="1850"/>
        <v>44697</v>
      </c>
      <c r="M3526" s="1">
        <f t="shared" si="1869"/>
        <v>20</v>
      </c>
      <c r="N3526" s="1">
        <f t="shared" si="1851"/>
        <v>10</v>
      </c>
      <c r="O3526" s="2">
        <f t="shared" si="1852"/>
        <v>1.0080677</v>
      </c>
      <c r="P3526" s="13">
        <f t="shared" si="1877"/>
        <v>1.0101006100000001</v>
      </c>
      <c r="Q3526" s="13">
        <f t="shared" si="1870"/>
        <v>1.7769495830971811</v>
      </c>
      <c r="R3526" s="2">
        <f t="shared" si="1873"/>
        <v>1.79128547</v>
      </c>
      <c r="S3526" s="2">
        <f t="shared" si="1866"/>
        <v>1.66548502</v>
      </c>
      <c r="T3526" s="2">
        <f t="shared" si="1853"/>
        <v>243471.97225163999</v>
      </c>
      <c r="U3526" s="2">
        <f t="shared" si="1854"/>
        <v>5410.7604702975723</v>
      </c>
      <c r="V3526" s="2">
        <f t="shared" si="1855"/>
        <v>109241.92539393069</v>
      </c>
      <c r="W3526" s="2">
        <f t="shared" si="1856"/>
        <v>260839.51392206826</v>
      </c>
      <c r="X3526" s="17">
        <f t="shared" si="1857"/>
        <v>0</v>
      </c>
      <c r="Y3526" s="2">
        <f t="shared" si="1858"/>
        <v>0</v>
      </c>
      <c r="Z3526" s="72">
        <f t="shared" si="1859"/>
        <v>0</v>
      </c>
      <c r="AA3526" s="2">
        <f t="shared" si="1878"/>
        <v>0</v>
      </c>
      <c r="AB3526" s="12">
        <f t="shared" si="1867"/>
        <v>4.6600000000000003E-2</v>
      </c>
      <c r="AC3526" s="17">
        <f t="shared" si="1860"/>
        <v>10</v>
      </c>
      <c r="AD3526" s="17">
        <v>252</v>
      </c>
      <c r="AE3526" s="13">
        <f t="shared" si="1871"/>
        <v>1.0018090479999999</v>
      </c>
      <c r="AF3526" s="2">
        <f t="shared" si="1879"/>
        <v>440.45248444999999</v>
      </c>
      <c r="AG3526" s="2">
        <f t="shared" si="1861"/>
        <v>471.87120098000003</v>
      </c>
      <c r="AH3526" s="3">
        <f t="shared" si="1862"/>
        <v>0</v>
      </c>
      <c r="AI3526" s="4" t="str">
        <f t="shared" si="1872"/>
        <v>A+J=</v>
      </c>
      <c r="AJ3526" s="11">
        <f t="shared" si="1868"/>
        <v>44697</v>
      </c>
      <c r="AQ3526" s="53"/>
      <c r="AR3526" s="53"/>
    </row>
    <row r="3527" spans="1:44" x14ac:dyDescent="0.2">
      <c r="A3527" s="158">
        <f t="shared" si="1863"/>
        <v>44683</v>
      </c>
      <c r="B3527" s="2">
        <f t="shared" si="1847"/>
        <v>261311.38512304827</v>
      </c>
      <c r="C3527" s="2">
        <f t="shared" si="1864"/>
        <v>146186.82805784</v>
      </c>
      <c r="D3527" s="2">
        <f>SUM(Y3527:Y$3632)</f>
        <v>8130.5518647100007</v>
      </c>
      <c r="E3527" s="73">
        <f t="shared" si="1848"/>
        <v>138056.27619313</v>
      </c>
      <c r="F3527" s="88">
        <f t="shared" si="1874"/>
        <v>6215.24</v>
      </c>
      <c r="G3527" s="3">
        <f>IF(AND(N3527=1,N3526&gt;1),VLOOKUP(A3526,[1]Plan1!$BK$81:$BM$259,3),G3526)</f>
        <v>6315.93</v>
      </c>
      <c r="H3527" s="11">
        <f t="shared" si="1875"/>
        <v>44607</v>
      </c>
      <c r="I3527" s="11">
        <f t="shared" si="1876"/>
        <v>44635</v>
      </c>
      <c r="J3527" s="12">
        <f t="shared" si="1849"/>
        <v>1.6200500704719456E-2</v>
      </c>
      <c r="K3527" s="11">
        <f t="shared" si="1865"/>
        <v>44697</v>
      </c>
      <c r="L3527" s="11">
        <f t="shared" si="1850"/>
        <v>44697</v>
      </c>
      <c r="M3527" s="1">
        <f t="shared" si="1869"/>
        <v>20</v>
      </c>
      <c r="N3527" s="1">
        <f t="shared" si="1851"/>
        <v>10</v>
      </c>
      <c r="O3527" s="2">
        <f t="shared" si="1852"/>
        <v>1.0080677</v>
      </c>
      <c r="P3527" s="13">
        <f t="shared" si="1877"/>
        <v>1.0101006100000001</v>
      </c>
      <c r="Q3527" s="13">
        <f t="shared" si="1870"/>
        <v>1.7769495830971811</v>
      </c>
      <c r="R3527" s="2">
        <f t="shared" si="1873"/>
        <v>1.79128547</v>
      </c>
      <c r="S3527" s="2">
        <f t="shared" si="1866"/>
        <v>1.66548502</v>
      </c>
      <c r="T3527" s="2">
        <f t="shared" si="1853"/>
        <v>243471.97225163999</v>
      </c>
      <c r="U3527" s="2">
        <f t="shared" si="1854"/>
        <v>5410.7604702975723</v>
      </c>
      <c r="V3527" s="2">
        <f t="shared" si="1855"/>
        <v>109241.92539393069</v>
      </c>
      <c r="W3527" s="2">
        <f t="shared" si="1856"/>
        <v>260839.51392206826</v>
      </c>
      <c r="X3527" s="17">
        <f t="shared" si="1857"/>
        <v>0</v>
      </c>
      <c r="Y3527" s="2">
        <f t="shared" si="1858"/>
        <v>0</v>
      </c>
      <c r="Z3527" s="72">
        <f t="shared" si="1859"/>
        <v>0</v>
      </c>
      <c r="AA3527" s="2">
        <f t="shared" si="1878"/>
        <v>0</v>
      </c>
      <c r="AB3527" s="12">
        <f t="shared" si="1867"/>
        <v>4.6600000000000003E-2</v>
      </c>
      <c r="AC3527" s="17">
        <f t="shared" si="1860"/>
        <v>10</v>
      </c>
      <c r="AD3527" s="17">
        <v>252</v>
      </c>
      <c r="AE3527" s="13">
        <f t="shared" si="1871"/>
        <v>1.0018090479999999</v>
      </c>
      <c r="AF3527" s="2">
        <f t="shared" si="1879"/>
        <v>440.45248444999999</v>
      </c>
      <c r="AG3527" s="2">
        <f t="shared" si="1861"/>
        <v>471.87120098000003</v>
      </c>
      <c r="AH3527" s="3">
        <f t="shared" si="1862"/>
        <v>0</v>
      </c>
      <c r="AI3527" s="4" t="str">
        <f t="shared" si="1872"/>
        <v>A+J=</v>
      </c>
      <c r="AJ3527" s="11">
        <f t="shared" si="1868"/>
        <v>44697</v>
      </c>
      <c r="AQ3527" s="53"/>
      <c r="AR3527" s="53"/>
    </row>
    <row r="3528" spans="1:44" x14ac:dyDescent="0.2">
      <c r="A3528" s="158">
        <f t="shared" si="1863"/>
        <v>44684</v>
      </c>
      <c r="B3528" s="2">
        <f t="shared" si="1847"/>
        <v>261557.8073637498</v>
      </c>
      <c r="C3528" s="2">
        <f t="shared" si="1864"/>
        <v>146186.82805784</v>
      </c>
      <c r="D3528" s="2">
        <f>SUM(Y3528:Y$3632)</f>
        <v>8130.5518647100007</v>
      </c>
      <c r="E3528" s="73">
        <f t="shared" si="1848"/>
        <v>138056.27619313</v>
      </c>
      <c r="F3528" s="88">
        <f t="shared" si="1874"/>
        <v>6215.24</v>
      </c>
      <c r="G3528" s="3">
        <f>IF(AND(N3528=1,N3527&gt;1),VLOOKUP(A3527,[1]Plan1!$BK$81:$BM$259,3),G3527)</f>
        <v>6315.93</v>
      </c>
      <c r="H3528" s="11">
        <f t="shared" si="1875"/>
        <v>44607</v>
      </c>
      <c r="I3528" s="11">
        <f t="shared" si="1876"/>
        <v>44635</v>
      </c>
      <c r="J3528" s="12">
        <f t="shared" si="1849"/>
        <v>1.6200500704719456E-2</v>
      </c>
      <c r="K3528" s="11">
        <f t="shared" si="1865"/>
        <v>44697</v>
      </c>
      <c r="L3528" s="11">
        <f t="shared" si="1850"/>
        <v>44697</v>
      </c>
      <c r="M3528" s="1">
        <f t="shared" si="1869"/>
        <v>20</v>
      </c>
      <c r="N3528" s="1">
        <f t="shared" si="1851"/>
        <v>11</v>
      </c>
      <c r="O3528" s="2">
        <f t="shared" si="1852"/>
        <v>1.0088780399999999</v>
      </c>
      <c r="P3528" s="13">
        <f t="shared" si="1877"/>
        <v>1.0101006100000001</v>
      </c>
      <c r="Q3528" s="13">
        <f t="shared" si="1870"/>
        <v>1.7769495830971811</v>
      </c>
      <c r="R3528" s="2">
        <f t="shared" si="1873"/>
        <v>1.7927254100000001</v>
      </c>
      <c r="S3528" s="2">
        <f t="shared" si="1866"/>
        <v>1.66548502</v>
      </c>
      <c r="T3528" s="2">
        <f t="shared" si="1853"/>
        <v>243471.97225163999</v>
      </c>
      <c r="U3528" s="2">
        <f t="shared" si="1854"/>
        <v>5410.7604702975723</v>
      </c>
      <c r="V3528" s="2">
        <f t="shared" si="1855"/>
        <v>109440.71814827224</v>
      </c>
      <c r="W3528" s="2">
        <f t="shared" si="1856"/>
        <v>261038.30667640979</v>
      </c>
      <c r="X3528" s="17">
        <f t="shared" si="1857"/>
        <v>0</v>
      </c>
      <c r="Y3528" s="2">
        <f t="shared" si="1858"/>
        <v>0</v>
      </c>
      <c r="Z3528" s="72">
        <f t="shared" si="1859"/>
        <v>0</v>
      </c>
      <c r="AA3528" s="2">
        <f t="shared" si="1878"/>
        <v>0</v>
      </c>
      <c r="AB3528" s="12">
        <f t="shared" si="1867"/>
        <v>4.6600000000000003E-2</v>
      </c>
      <c r="AC3528" s="17">
        <f t="shared" si="1860"/>
        <v>11</v>
      </c>
      <c r="AD3528" s="17">
        <v>252</v>
      </c>
      <c r="AE3528" s="13">
        <f t="shared" si="1871"/>
        <v>1.001990132</v>
      </c>
      <c r="AF3528" s="2">
        <f t="shared" si="1879"/>
        <v>484.54136308</v>
      </c>
      <c r="AG3528" s="2">
        <f t="shared" si="1861"/>
        <v>519.50068734000001</v>
      </c>
      <c r="AH3528" s="3">
        <f t="shared" si="1862"/>
        <v>0</v>
      </c>
      <c r="AI3528" s="4" t="str">
        <f t="shared" si="1872"/>
        <v>A+J=</v>
      </c>
      <c r="AJ3528" s="11">
        <f t="shared" si="1868"/>
        <v>44697</v>
      </c>
      <c r="AQ3528" s="53"/>
      <c r="AR3528" s="53"/>
    </row>
    <row r="3529" spans="1:44" x14ac:dyDescent="0.2">
      <c r="A3529" s="158">
        <f t="shared" si="1863"/>
        <v>44685</v>
      </c>
      <c r="B3529" s="2">
        <f t="shared" si="1847"/>
        <v>261804.4709758817</v>
      </c>
      <c r="C3529" s="2">
        <f t="shared" si="1864"/>
        <v>146186.82805784</v>
      </c>
      <c r="D3529" s="2">
        <f>SUM(Y3529:Y$3632)</f>
        <v>8130.5518647100007</v>
      </c>
      <c r="E3529" s="73">
        <f t="shared" si="1848"/>
        <v>138056.27619313</v>
      </c>
      <c r="F3529" s="88">
        <f t="shared" si="1874"/>
        <v>6215.24</v>
      </c>
      <c r="G3529" s="3">
        <f>IF(AND(N3529=1,N3528&gt;1),VLOOKUP(A3528,[1]Plan1!$BK$81:$BM$259,3),G3528)</f>
        <v>6315.93</v>
      </c>
      <c r="H3529" s="11">
        <f t="shared" si="1875"/>
        <v>44607</v>
      </c>
      <c r="I3529" s="11">
        <f t="shared" si="1876"/>
        <v>44635</v>
      </c>
      <c r="J3529" s="12">
        <f t="shared" si="1849"/>
        <v>1.6200500704719456E-2</v>
      </c>
      <c r="K3529" s="11">
        <f t="shared" si="1865"/>
        <v>44697</v>
      </c>
      <c r="L3529" s="11">
        <f t="shared" si="1850"/>
        <v>44697</v>
      </c>
      <c r="M3529" s="1">
        <f t="shared" si="1869"/>
        <v>20</v>
      </c>
      <c r="N3529" s="1">
        <f t="shared" si="1851"/>
        <v>12</v>
      </c>
      <c r="O3529" s="2">
        <f t="shared" si="1852"/>
        <v>1.00968904</v>
      </c>
      <c r="P3529" s="13">
        <f t="shared" si="1877"/>
        <v>1.0101006100000001</v>
      </c>
      <c r="Q3529" s="13">
        <f t="shared" si="1870"/>
        <v>1.7769495830971811</v>
      </c>
      <c r="R3529" s="2">
        <f t="shared" si="1873"/>
        <v>1.7941665099999999</v>
      </c>
      <c r="S3529" s="2">
        <f t="shared" si="1866"/>
        <v>1.66548502</v>
      </c>
      <c r="T3529" s="2">
        <f t="shared" si="1853"/>
        <v>243471.97225163999</v>
      </c>
      <c r="U3529" s="2">
        <f t="shared" si="1854"/>
        <v>5410.7604702975723</v>
      </c>
      <c r="V3529" s="2">
        <f t="shared" si="1855"/>
        <v>109639.67104789414</v>
      </c>
      <c r="W3529" s="2">
        <f t="shared" si="1856"/>
        <v>261237.25957603171</v>
      </c>
      <c r="X3529" s="17">
        <f t="shared" si="1857"/>
        <v>0</v>
      </c>
      <c r="Y3529" s="2">
        <f t="shared" si="1858"/>
        <v>0</v>
      </c>
      <c r="Z3529" s="72">
        <f t="shared" si="1859"/>
        <v>0</v>
      </c>
      <c r="AA3529" s="2">
        <f t="shared" si="1878"/>
        <v>0</v>
      </c>
      <c r="AB3529" s="12">
        <f t="shared" si="1867"/>
        <v>4.6600000000000003E-2</v>
      </c>
      <c r="AC3529" s="17">
        <f t="shared" si="1860"/>
        <v>12</v>
      </c>
      <c r="AD3529" s="17">
        <v>252</v>
      </c>
      <c r="AE3529" s="13">
        <f t="shared" si="1871"/>
        <v>1.00217125</v>
      </c>
      <c r="AF3529" s="2">
        <f t="shared" si="1879"/>
        <v>528.63851975</v>
      </c>
      <c r="AG3529" s="2">
        <f t="shared" si="1861"/>
        <v>567.21139985000002</v>
      </c>
      <c r="AH3529" s="3">
        <f t="shared" si="1862"/>
        <v>0</v>
      </c>
      <c r="AI3529" s="4" t="str">
        <f t="shared" si="1872"/>
        <v>A+J=</v>
      </c>
      <c r="AJ3529" s="11">
        <f t="shared" si="1868"/>
        <v>44697</v>
      </c>
      <c r="AQ3529" s="53"/>
      <c r="AR3529" s="53"/>
    </row>
    <row r="3530" spans="1:44" x14ac:dyDescent="0.2">
      <c r="A3530" s="158">
        <f t="shared" si="1863"/>
        <v>44686</v>
      </c>
      <c r="B3530" s="2">
        <f t="shared" ref="B3530:B3593" si="1880">(W3530+AG3530)</f>
        <v>262051.37416007125</v>
      </c>
      <c r="C3530" s="2">
        <f t="shared" si="1864"/>
        <v>146186.82805784</v>
      </c>
      <c r="D3530" s="2">
        <f>SUM(Y3530:Y$3632)</f>
        <v>8130.5518647100007</v>
      </c>
      <c r="E3530" s="73">
        <f t="shared" ref="E3530:E3593" si="1881">(C3530-D3530)</f>
        <v>138056.27619313</v>
      </c>
      <c r="F3530" s="88">
        <f t="shared" si="1874"/>
        <v>6215.24</v>
      </c>
      <c r="G3530" s="3">
        <f>IF(AND(N3530=1,N3529&gt;1),VLOOKUP(A3529,[1]Plan1!$BK$81:$BM$259,3),G3529)</f>
        <v>6315.93</v>
      </c>
      <c r="H3530" s="11">
        <f t="shared" si="1875"/>
        <v>44607</v>
      </c>
      <c r="I3530" s="11">
        <f t="shared" si="1876"/>
        <v>44635</v>
      </c>
      <c r="J3530" s="12">
        <f t="shared" ref="J3530:J3593" si="1882">(G3530/F3530)-1</f>
        <v>1.6200500704719456E-2</v>
      </c>
      <c r="K3530" s="11">
        <f t="shared" si="1865"/>
        <v>44697</v>
      </c>
      <c r="L3530" s="11">
        <f t="shared" ref="L3530:L3593" si="1883">IF(A3530&gt;L3529,K3530,L3529)</f>
        <v>44697</v>
      </c>
      <c r="M3530" s="1">
        <f t="shared" si="1869"/>
        <v>20</v>
      </c>
      <c r="N3530" s="1">
        <f t="shared" ref="N3530:N3593" si="1884">(M3530-(NETWORKDAYS(A3530,L3530,$AN$194:$AN$348)-1))</f>
        <v>13</v>
      </c>
      <c r="O3530" s="2">
        <f t="shared" ref="O3530:O3593" si="1885">TRUNC((G3530/F3530)^TRUNC((N3530/M3530),9),8)</f>
        <v>1.01050068</v>
      </c>
      <c r="P3530" s="13">
        <f t="shared" si="1877"/>
        <v>1.0101006100000001</v>
      </c>
      <c r="Q3530" s="13">
        <f t="shared" si="1870"/>
        <v>1.7769495830971811</v>
      </c>
      <c r="R3530" s="2">
        <f t="shared" si="1873"/>
        <v>1.7956087599999999</v>
      </c>
      <c r="S3530" s="2">
        <f t="shared" si="1866"/>
        <v>1.66548502</v>
      </c>
      <c r="T3530" s="2">
        <f t="shared" ref="T3530:T3593" si="1886">TRUNC(C3530*S3530,8)</f>
        <v>243471.97225163999</v>
      </c>
      <c r="U3530" s="2">
        <f t="shared" ref="U3530:U3593" si="1887">(D3530*(S3530-1))</f>
        <v>5410.7604702975723</v>
      </c>
      <c r="V3530" s="2">
        <f t="shared" ref="V3530:V3593" si="1888">(E3530*(R3530-1))</f>
        <v>109838.78271223367</v>
      </c>
      <c r="W3530" s="2">
        <f t="shared" ref="W3530:W3593" si="1889">(C3530+U3530+V3530)</f>
        <v>261436.37124037126</v>
      </c>
      <c r="X3530" s="17">
        <f t="shared" ref="X3530:X3593" si="1890">IF(VLOOKUP(A3530,AN$10:AU$190,8)=VLOOKUP(A3529,AN$10:AU$190,8),0,VLOOKUP(A3530,AN$10:AU$190,8))</f>
        <v>0</v>
      </c>
      <c r="Y3530" s="2">
        <f t="shared" ref="Y3530:Y3593" si="1891">IF(X3530&gt;0,VLOOKUP(A3530,AN$12:AR$190,5),0)</f>
        <v>0</v>
      </c>
      <c r="Z3530" s="72">
        <f t="shared" ref="Z3530:Z3593" si="1892">IF(X3530&gt;0,VLOOKUP($A3530,$AN$10:$AS$190,6),0)</f>
        <v>0</v>
      </c>
      <c r="AA3530" s="2">
        <f t="shared" si="1878"/>
        <v>0</v>
      </c>
      <c r="AB3530" s="12">
        <f t="shared" si="1867"/>
        <v>4.6600000000000003E-2</v>
      </c>
      <c r="AC3530" s="17">
        <f t="shared" ref="AC3530:AC3593" si="1893">N3530</f>
        <v>13</v>
      </c>
      <c r="AD3530" s="17">
        <v>252</v>
      </c>
      <c r="AE3530" s="13">
        <f t="shared" si="1871"/>
        <v>1.0023523999999999</v>
      </c>
      <c r="AF3530" s="2">
        <f t="shared" si="1879"/>
        <v>572.74346751999997</v>
      </c>
      <c r="AG3530" s="2">
        <f t="shared" ref="AG3530:AG3593" si="1894">TRUNC((W3530*(AE3530-1)),8)</f>
        <v>615.00291970000001</v>
      </c>
      <c r="AH3530" s="3">
        <f t="shared" ref="AH3530:AH3593" si="1895">IF(AA3530&gt;0,AA3530+AF3530,0)</f>
        <v>0</v>
      </c>
      <c r="AI3530" s="4" t="str">
        <f t="shared" si="1872"/>
        <v>A+J=</v>
      </c>
      <c r="AJ3530" s="11">
        <f t="shared" si="1868"/>
        <v>44697</v>
      </c>
      <c r="AQ3530" s="53"/>
      <c r="AR3530" s="53"/>
    </row>
    <row r="3531" spans="1:44" x14ac:dyDescent="0.2">
      <c r="A3531" s="158">
        <f t="shared" ref="A3531:A3594" si="1896">(A3530+1)</f>
        <v>44687</v>
      </c>
      <c r="B3531" s="2">
        <f t="shared" si="1880"/>
        <v>262298.51866741118</v>
      </c>
      <c r="C3531" s="2">
        <f t="shared" ref="C3531:C3594" si="1897">TRUNC(IF(X3530&gt;0,VLOOKUP(A3530,$AN$12:$AO$190,2),C3530),8)</f>
        <v>146186.82805784</v>
      </c>
      <c r="D3531" s="2">
        <f>SUM(Y3531:Y$3632)</f>
        <v>8130.5518647100007</v>
      </c>
      <c r="E3531" s="73">
        <f t="shared" si="1881"/>
        <v>138056.27619313</v>
      </c>
      <c r="F3531" s="88">
        <f t="shared" si="1874"/>
        <v>6215.24</v>
      </c>
      <c r="G3531" s="3">
        <f>IF(AND(N3531=1,N3530&gt;1),VLOOKUP(A3530,[1]Plan1!$BK$81:$BM$259,3),G3530)</f>
        <v>6315.93</v>
      </c>
      <c r="H3531" s="11">
        <f t="shared" si="1875"/>
        <v>44607</v>
      </c>
      <c r="I3531" s="11">
        <f t="shared" si="1876"/>
        <v>44635</v>
      </c>
      <c r="J3531" s="12">
        <f t="shared" si="1882"/>
        <v>1.6200500704719456E-2</v>
      </c>
      <c r="K3531" s="11">
        <f t="shared" ref="K3531:K3594" si="1898">IF(DAY(A3531)=14,VLOOKUP(A3531,AR$194:AW$373,4),K3530)</f>
        <v>44697</v>
      </c>
      <c r="L3531" s="11">
        <f t="shared" si="1883"/>
        <v>44697</v>
      </c>
      <c r="M3531" s="1">
        <f t="shared" si="1869"/>
        <v>20</v>
      </c>
      <c r="N3531" s="1">
        <f t="shared" si="1884"/>
        <v>14</v>
      </c>
      <c r="O3531" s="2">
        <f t="shared" si="1885"/>
        <v>1.01131298</v>
      </c>
      <c r="P3531" s="13">
        <f t="shared" si="1877"/>
        <v>1.0101006100000001</v>
      </c>
      <c r="Q3531" s="13">
        <f t="shared" si="1870"/>
        <v>1.7769495830971811</v>
      </c>
      <c r="R3531" s="2">
        <f t="shared" si="1873"/>
        <v>1.7970521699999999</v>
      </c>
      <c r="S3531" s="2">
        <f t="shared" ref="S3531:S3594" si="1899">IF(AND(X3531&gt;0,MONTH(A3531)=9),R3531,S3530)</f>
        <v>1.66548502</v>
      </c>
      <c r="T3531" s="2">
        <f t="shared" si="1886"/>
        <v>243471.97225163999</v>
      </c>
      <c r="U3531" s="2">
        <f t="shared" si="1887"/>
        <v>5410.7604702975723</v>
      </c>
      <c r="V3531" s="2">
        <f t="shared" si="1888"/>
        <v>110038.0545218536</v>
      </c>
      <c r="W3531" s="2">
        <f t="shared" si="1889"/>
        <v>261635.64304999117</v>
      </c>
      <c r="X3531" s="17">
        <f t="shared" si="1890"/>
        <v>0</v>
      </c>
      <c r="Y3531" s="2">
        <f t="shared" si="1891"/>
        <v>0</v>
      </c>
      <c r="Z3531" s="72">
        <f t="shared" si="1892"/>
        <v>0</v>
      </c>
      <c r="AA3531" s="2">
        <f t="shared" si="1878"/>
        <v>0</v>
      </c>
      <c r="AB3531" s="12">
        <f t="shared" ref="AB3531:AB3594" si="1900">(AB3530)</f>
        <v>4.6600000000000003E-2</v>
      </c>
      <c r="AC3531" s="17">
        <f t="shared" si="1893"/>
        <v>14</v>
      </c>
      <c r="AD3531" s="17">
        <v>252</v>
      </c>
      <c r="AE3531" s="13">
        <f t="shared" si="1871"/>
        <v>1.002533583</v>
      </c>
      <c r="AF3531" s="2">
        <f t="shared" si="1879"/>
        <v>616.85644987000001</v>
      </c>
      <c r="AG3531" s="2">
        <f t="shared" si="1894"/>
        <v>662.87561742000003</v>
      </c>
      <c r="AH3531" s="3">
        <f t="shared" si="1895"/>
        <v>0</v>
      </c>
      <c r="AI3531" s="4" t="str">
        <f t="shared" si="1872"/>
        <v>A+J=</v>
      </c>
      <c r="AJ3531" s="11">
        <f t="shared" ref="AJ3531:AJ3594" si="1901">IF(X3530&gt;0,VLOOKUP(A3530,$AN$10:$AW$190,9),AJ3530)</f>
        <v>44697</v>
      </c>
      <c r="AQ3531" s="53"/>
      <c r="AR3531" s="53"/>
    </row>
    <row r="3532" spans="1:44" x14ac:dyDescent="0.2">
      <c r="A3532" s="158">
        <f t="shared" si="1896"/>
        <v>44688</v>
      </c>
      <c r="B3532" s="2">
        <f t="shared" si="1880"/>
        <v>262545.90434284147</v>
      </c>
      <c r="C3532" s="2">
        <f t="shared" si="1897"/>
        <v>146186.82805784</v>
      </c>
      <c r="D3532" s="2">
        <f>SUM(Y3532:Y$3632)</f>
        <v>8130.5518647100007</v>
      </c>
      <c r="E3532" s="73">
        <f t="shared" si="1881"/>
        <v>138056.27619313</v>
      </c>
      <c r="F3532" s="88">
        <f t="shared" si="1874"/>
        <v>6215.24</v>
      </c>
      <c r="G3532" s="3">
        <f>IF(AND(N3532=1,N3531&gt;1),VLOOKUP(A3531,[1]Plan1!$BK$81:$BM$259,3),G3531)</f>
        <v>6315.93</v>
      </c>
      <c r="H3532" s="11">
        <f t="shared" si="1875"/>
        <v>44607</v>
      </c>
      <c r="I3532" s="11">
        <f t="shared" si="1876"/>
        <v>44635</v>
      </c>
      <c r="J3532" s="12">
        <f t="shared" si="1882"/>
        <v>1.6200500704719456E-2</v>
      </c>
      <c r="K3532" s="11">
        <f t="shared" si="1898"/>
        <v>44697</v>
      </c>
      <c r="L3532" s="11">
        <f t="shared" si="1883"/>
        <v>44697</v>
      </c>
      <c r="M3532" s="1">
        <f t="shared" si="1869"/>
        <v>20</v>
      </c>
      <c r="N3532" s="1">
        <f t="shared" si="1884"/>
        <v>15</v>
      </c>
      <c r="O3532" s="2">
        <f t="shared" si="1885"/>
        <v>1.0121259300000001</v>
      </c>
      <c r="P3532" s="13">
        <f t="shared" si="1877"/>
        <v>1.0101006100000001</v>
      </c>
      <c r="Q3532" s="13">
        <f t="shared" si="1870"/>
        <v>1.7769495830971811</v>
      </c>
      <c r="R3532" s="2">
        <f t="shared" si="1873"/>
        <v>1.79849674</v>
      </c>
      <c r="S3532" s="2">
        <f t="shared" si="1899"/>
        <v>1.66548502</v>
      </c>
      <c r="T3532" s="2">
        <f t="shared" si="1886"/>
        <v>243471.97225163999</v>
      </c>
      <c r="U3532" s="2">
        <f t="shared" si="1887"/>
        <v>5410.7604702975723</v>
      </c>
      <c r="V3532" s="2">
        <f t="shared" si="1888"/>
        <v>110237.48647675393</v>
      </c>
      <c r="W3532" s="2">
        <f t="shared" si="1889"/>
        <v>261835.07500489149</v>
      </c>
      <c r="X3532" s="17">
        <f t="shared" si="1890"/>
        <v>0</v>
      </c>
      <c r="Y3532" s="2">
        <f t="shared" si="1891"/>
        <v>0</v>
      </c>
      <c r="Z3532" s="72">
        <f t="shared" si="1892"/>
        <v>0</v>
      </c>
      <c r="AA3532" s="2">
        <f t="shared" si="1878"/>
        <v>0</v>
      </c>
      <c r="AB3532" s="12">
        <f t="shared" si="1900"/>
        <v>4.6600000000000003E-2</v>
      </c>
      <c r="AC3532" s="17">
        <f t="shared" si="1893"/>
        <v>15</v>
      </c>
      <c r="AD3532" s="17">
        <v>252</v>
      </c>
      <c r="AE3532" s="13">
        <f t="shared" si="1871"/>
        <v>1.002714798</v>
      </c>
      <c r="AF3532" s="2">
        <f t="shared" si="1879"/>
        <v>660.97722332000001</v>
      </c>
      <c r="AG3532" s="2">
        <f t="shared" si="1894"/>
        <v>710.82933794999997</v>
      </c>
      <c r="AH3532" s="3">
        <f t="shared" si="1895"/>
        <v>0</v>
      </c>
      <c r="AI3532" s="4" t="str">
        <f t="shared" si="1872"/>
        <v>A+J=</v>
      </c>
      <c r="AJ3532" s="11">
        <f t="shared" si="1901"/>
        <v>44697</v>
      </c>
      <c r="AQ3532" s="53"/>
      <c r="AR3532" s="53"/>
    </row>
    <row r="3533" spans="1:44" x14ac:dyDescent="0.2">
      <c r="A3533" s="158">
        <f t="shared" si="1896"/>
        <v>44689</v>
      </c>
      <c r="B3533" s="2">
        <f t="shared" si="1880"/>
        <v>262545.90434284147</v>
      </c>
      <c r="C3533" s="2">
        <f t="shared" si="1897"/>
        <v>146186.82805784</v>
      </c>
      <c r="D3533" s="2">
        <f>SUM(Y3533:Y$3632)</f>
        <v>8130.5518647100007</v>
      </c>
      <c r="E3533" s="73">
        <f t="shared" si="1881"/>
        <v>138056.27619313</v>
      </c>
      <c r="F3533" s="88">
        <f t="shared" si="1874"/>
        <v>6215.24</v>
      </c>
      <c r="G3533" s="3">
        <f>IF(AND(N3533=1,N3532&gt;1),VLOOKUP(A3532,[1]Plan1!$BK$81:$BM$259,3),G3532)</f>
        <v>6315.93</v>
      </c>
      <c r="H3533" s="11">
        <f t="shared" si="1875"/>
        <v>44607</v>
      </c>
      <c r="I3533" s="11">
        <f t="shared" si="1876"/>
        <v>44635</v>
      </c>
      <c r="J3533" s="12">
        <f t="shared" si="1882"/>
        <v>1.6200500704719456E-2</v>
      </c>
      <c r="K3533" s="11">
        <f t="shared" si="1898"/>
        <v>44697</v>
      </c>
      <c r="L3533" s="11">
        <f t="shared" si="1883"/>
        <v>44697</v>
      </c>
      <c r="M3533" s="1">
        <f t="shared" si="1869"/>
        <v>20</v>
      </c>
      <c r="N3533" s="1">
        <f t="shared" si="1884"/>
        <v>15</v>
      </c>
      <c r="O3533" s="2">
        <f t="shared" si="1885"/>
        <v>1.0121259300000001</v>
      </c>
      <c r="P3533" s="13">
        <f t="shared" si="1877"/>
        <v>1.0101006100000001</v>
      </c>
      <c r="Q3533" s="13">
        <f t="shared" si="1870"/>
        <v>1.7769495830971811</v>
      </c>
      <c r="R3533" s="2">
        <f t="shared" si="1873"/>
        <v>1.79849674</v>
      </c>
      <c r="S3533" s="2">
        <f t="shared" si="1899"/>
        <v>1.66548502</v>
      </c>
      <c r="T3533" s="2">
        <f t="shared" si="1886"/>
        <v>243471.97225163999</v>
      </c>
      <c r="U3533" s="2">
        <f t="shared" si="1887"/>
        <v>5410.7604702975723</v>
      </c>
      <c r="V3533" s="2">
        <f t="shared" si="1888"/>
        <v>110237.48647675393</v>
      </c>
      <c r="W3533" s="2">
        <f t="shared" si="1889"/>
        <v>261835.07500489149</v>
      </c>
      <c r="X3533" s="17">
        <f t="shared" si="1890"/>
        <v>0</v>
      </c>
      <c r="Y3533" s="2">
        <f t="shared" si="1891"/>
        <v>0</v>
      </c>
      <c r="Z3533" s="72">
        <f t="shared" si="1892"/>
        <v>0</v>
      </c>
      <c r="AA3533" s="2">
        <f t="shared" si="1878"/>
        <v>0</v>
      </c>
      <c r="AB3533" s="12">
        <f t="shared" si="1900"/>
        <v>4.6600000000000003E-2</v>
      </c>
      <c r="AC3533" s="17">
        <f t="shared" si="1893"/>
        <v>15</v>
      </c>
      <c r="AD3533" s="17">
        <v>252</v>
      </c>
      <c r="AE3533" s="13">
        <f t="shared" si="1871"/>
        <v>1.002714798</v>
      </c>
      <c r="AF3533" s="2">
        <f t="shared" si="1879"/>
        <v>660.97722332000001</v>
      </c>
      <c r="AG3533" s="2">
        <f t="shared" si="1894"/>
        <v>710.82933794999997</v>
      </c>
      <c r="AH3533" s="3">
        <f t="shared" si="1895"/>
        <v>0</v>
      </c>
      <c r="AI3533" s="4" t="str">
        <f t="shared" si="1872"/>
        <v>A+J=</v>
      </c>
      <c r="AJ3533" s="11">
        <f t="shared" si="1901"/>
        <v>44697</v>
      </c>
      <c r="AQ3533" s="53"/>
      <c r="AR3533" s="53"/>
    </row>
    <row r="3534" spans="1:44" x14ac:dyDescent="0.2">
      <c r="A3534" s="158">
        <f t="shared" si="1896"/>
        <v>44690</v>
      </c>
      <c r="B3534" s="2">
        <f t="shared" si="1880"/>
        <v>262545.90434284147</v>
      </c>
      <c r="C3534" s="2">
        <f t="shared" si="1897"/>
        <v>146186.82805784</v>
      </c>
      <c r="D3534" s="2">
        <f>SUM(Y3534:Y$3632)</f>
        <v>8130.5518647100007</v>
      </c>
      <c r="E3534" s="73">
        <f t="shared" si="1881"/>
        <v>138056.27619313</v>
      </c>
      <c r="F3534" s="88">
        <f t="shared" si="1874"/>
        <v>6215.24</v>
      </c>
      <c r="G3534" s="3">
        <f>IF(AND(N3534=1,N3533&gt;1),VLOOKUP(A3533,[1]Plan1!$BK$81:$BM$259,3),G3533)</f>
        <v>6315.93</v>
      </c>
      <c r="H3534" s="11">
        <f t="shared" si="1875"/>
        <v>44607</v>
      </c>
      <c r="I3534" s="11">
        <f t="shared" si="1876"/>
        <v>44635</v>
      </c>
      <c r="J3534" s="12">
        <f t="shared" si="1882"/>
        <v>1.6200500704719456E-2</v>
      </c>
      <c r="K3534" s="11">
        <f t="shared" si="1898"/>
        <v>44697</v>
      </c>
      <c r="L3534" s="11">
        <f t="shared" si="1883"/>
        <v>44697</v>
      </c>
      <c r="M3534" s="1">
        <f t="shared" si="1869"/>
        <v>20</v>
      </c>
      <c r="N3534" s="1">
        <f t="shared" si="1884"/>
        <v>15</v>
      </c>
      <c r="O3534" s="2">
        <f t="shared" si="1885"/>
        <v>1.0121259300000001</v>
      </c>
      <c r="P3534" s="13">
        <f t="shared" si="1877"/>
        <v>1.0101006100000001</v>
      </c>
      <c r="Q3534" s="13">
        <f t="shared" si="1870"/>
        <v>1.7769495830971811</v>
      </c>
      <c r="R3534" s="2">
        <f t="shared" si="1873"/>
        <v>1.79849674</v>
      </c>
      <c r="S3534" s="2">
        <f t="shared" si="1899"/>
        <v>1.66548502</v>
      </c>
      <c r="T3534" s="2">
        <f t="shared" si="1886"/>
        <v>243471.97225163999</v>
      </c>
      <c r="U3534" s="2">
        <f t="shared" si="1887"/>
        <v>5410.7604702975723</v>
      </c>
      <c r="V3534" s="2">
        <f t="shared" si="1888"/>
        <v>110237.48647675393</v>
      </c>
      <c r="W3534" s="2">
        <f t="shared" si="1889"/>
        <v>261835.07500489149</v>
      </c>
      <c r="X3534" s="17">
        <f t="shared" si="1890"/>
        <v>0</v>
      </c>
      <c r="Y3534" s="2">
        <f t="shared" si="1891"/>
        <v>0</v>
      </c>
      <c r="Z3534" s="72">
        <f t="shared" si="1892"/>
        <v>0</v>
      </c>
      <c r="AA3534" s="2">
        <f t="shared" si="1878"/>
        <v>0</v>
      </c>
      <c r="AB3534" s="12">
        <f t="shared" si="1900"/>
        <v>4.6600000000000003E-2</v>
      </c>
      <c r="AC3534" s="17">
        <f t="shared" si="1893"/>
        <v>15</v>
      </c>
      <c r="AD3534" s="17">
        <v>252</v>
      </c>
      <c r="AE3534" s="13">
        <f t="shared" si="1871"/>
        <v>1.002714798</v>
      </c>
      <c r="AF3534" s="2">
        <f t="shared" si="1879"/>
        <v>660.97722332000001</v>
      </c>
      <c r="AG3534" s="2">
        <f t="shared" si="1894"/>
        <v>710.82933794999997</v>
      </c>
      <c r="AH3534" s="3">
        <f t="shared" si="1895"/>
        <v>0</v>
      </c>
      <c r="AI3534" s="4" t="str">
        <f t="shared" si="1872"/>
        <v>A+J=</v>
      </c>
      <c r="AJ3534" s="11">
        <f t="shared" si="1901"/>
        <v>44697</v>
      </c>
      <c r="AQ3534" s="53"/>
      <c r="AR3534" s="53"/>
    </row>
    <row r="3535" spans="1:44" x14ac:dyDescent="0.2">
      <c r="A3535" s="158">
        <f t="shared" si="1896"/>
        <v>44691</v>
      </c>
      <c r="B3535" s="2">
        <f t="shared" si="1880"/>
        <v>262793.5318166322</v>
      </c>
      <c r="C3535" s="2">
        <f t="shared" si="1897"/>
        <v>146186.82805784</v>
      </c>
      <c r="D3535" s="2">
        <f>SUM(Y3535:Y$3632)</f>
        <v>8130.5518647100007</v>
      </c>
      <c r="E3535" s="73">
        <f t="shared" si="1881"/>
        <v>138056.27619313</v>
      </c>
      <c r="F3535" s="88">
        <f t="shared" si="1874"/>
        <v>6215.24</v>
      </c>
      <c r="G3535" s="3">
        <f>IF(AND(N3535=1,N3534&gt;1),VLOOKUP(A3534,[1]Plan1!$BK$81:$BM$259,3),G3534)</f>
        <v>6315.93</v>
      </c>
      <c r="H3535" s="11">
        <f t="shared" si="1875"/>
        <v>44607</v>
      </c>
      <c r="I3535" s="11">
        <f t="shared" si="1876"/>
        <v>44635</v>
      </c>
      <c r="J3535" s="12">
        <f t="shared" si="1882"/>
        <v>1.6200500704719456E-2</v>
      </c>
      <c r="K3535" s="11">
        <f t="shared" si="1898"/>
        <v>44697</v>
      </c>
      <c r="L3535" s="11">
        <f t="shared" si="1883"/>
        <v>44697</v>
      </c>
      <c r="M3535" s="1">
        <f t="shared" si="1869"/>
        <v>20</v>
      </c>
      <c r="N3535" s="1">
        <f t="shared" si="1884"/>
        <v>16</v>
      </c>
      <c r="O3535" s="2">
        <f t="shared" si="1885"/>
        <v>1.0129395299999999</v>
      </c>
      <c r="P3535" s="13">
        <f t="shared" si="1877"/>
        <v>1.0101006100000001</v>
      </c>
      <c r="Q3535" s="13">
        <f t="shared" si="1870"/>
        <v>1.7769495830971811</v>
      </c>
      <c r="R3535" s="2">
        <f t="shared" si="1873"/>
        <v>1.79994247</v>
      </c>
      <c r="S3535" s="2">
        <f t="shared" si="1899"/>
        <v>1.66548502</v>
      </c>
      <c r="T3535" s="2">
        <f t="shared" si="1886"/>
        <v>243471.97225163999</v>
      </c>
      <c r="U3535" s="2">
        <f t="shared" si="1887"/>
        <v>5410.7604702975723</v>
      </c>
      <c r="V3535" s="2">
        <f t="shared" si="1888"/>
        <v>110437.07857693461</v>
      </c>
      <c r="W3535" s="2">
        <f t="shared" si="1889"/>
        <v>262034.66710507218</v>
      </c>
      <c r="X3535" s="17">
        <f t="shared" si="1890"/>
        <v>0</v>
      </c>
      <c r="Y3535" s="2">
        <f t="shared" si="1891"/>
        <v>0</v>
      </c>
      <c r="Z3535" s="72">
        <f t="shared" si="1892"/>
        <v>0</v>
      </c>
      <c r="AA3535" s="2">
        <f t="shared" si="1878"/>
        <v>0</v>
      </c>
      <c r="AB3535" s="12">
        <f t="shared" si="1900"/>
        <v>4.6600000000000003E-2</v>
      </c>
      <c r="AC3535" s="17">
        <f t="shared" si="1893"/>
        <v>16</v>
      </c>
      <c r="AD3535" s="17">
        <v>252</v>
      </c>
      <c r="AE3535" s="13">
        <f t="shared" si="1871"/>
        <v>1.0028960469999999</v>
      </c>
      <c r="AF3535" s="2">
        <f t="shared" si="1879"/>
        <v>705.10627481999995</v>
      </c>
      <c r="AG3535" s="2">
        <f t="shared" si="1894"/>
        <v>758.86471156000005</v>
      </c>
      <c r="AH3535" s="3">
        <f t="shared" si="1895"/>
        <v>0</v>
      </c>
      <c r="AI3535" s="4" t="str">
        <f t="shared" si="1872"/>
        <v>A+J=</v>
      </c>
      <c r="AJ3535" s="11">
        <f t="shared" si="1901"/>
        <v>44697</v>
      </c>
      <c r="AQ3535" s="53"/>
      <c r="AR3535" s="53"/>
    </row>
    <row r="3536" spans="1:44" x14ac:dyDescent="0.2">
      <c r="A3536" s="158">
        <f t="shared" si="1896"/>
        <v>44692</v>
      </c>
      <c r="B3536" s="2">
        <f t="shared" si="1880"/>
        <v>263041.40205656609</v>
      </c>
      <c r="C3536" s="2">
        <f t="shared" si="1897"/>
        <v>146186.82805784</v>
      </c>
      <c r="D3536" s="2">
        <f>SUM(Y3536:Y$3632)</f>
        <v>8130.5518647100007</v>
      </c>
      <c r="E3536" s="73">
        <f t="shared" si="1881"/>
        <v>138056.27619313</v>
      </c>
      <c r="F3536" s="88">
        <f t="shared" si="1874"/>
        <v>6215.24</v>
      </c>
      <c r="G3536" s="3">
        <f>IF(AND(N3536=1,N3535&gt;1),VLOOKUP(A3535,[1]Plan1!$BK$81:$BM$259,3),G3535)</f>
        <v>6315.93</v>
      </c>
      <c r="H3536" s="11">
        <f t="shared" si="1875"/>
        <v>44607</v>
      </c>
      <c r="I3536" s="11">
        <f t="shared" si="1876"/>
        <v>44635</v>
      </c>
      <c r="J3536" s="12">
        <f t="shared" si="1882"/>
        <v>1.6200500704719456E-2</v>
      </c>
      <c r="K3536" s="11">
        <f t="shared" si="1898"/>
        <v>44697</v>
      </c>
      <c r="L3536" s="11">
        <f t="shared" si="1883"/>
        <v>44697</v>
      </c>
      <c r="M3536" s="1">
        <f t="shared" si="1869"/>
        <v>20</v>
      </c>
      <c r="N3536" s="1">
        <f t="shared" si="1884"/>
        <v>17</v>
      </c>
      <c r="O3536" s="2">
        <f t="shared" si="1885"/>
        <v>1.01375379</v>
      </c>
      <c r="P3536" s="13">
        <f t="shared" si="1877"/>
        <v>1.0101006100000001</v>
      </c>
      <c r="Q3536" s="13">
        <f t="shared" si="1870"/>
        <v>1.7769495830971811</v>
      </c>
      <c r="R3536" s="2">
        <f t="shared" si="1873"/>
        <v>1.8013893700000001</v>
      </c>
      <c r="S3536" s="2">
        <f t="shared" si="1899"/>
        <v>1.66548502</v>
      </c>
      <c r="T3536" s="2">
        <f t="shared" si="1886"/>
        <v>243471.97225163999</v>
      </c>
      <c r="U3536" s="2">
        <f t="shared" si="1887"/>
        <v>5410.7604702975723</v>
      </c>
      <c r="V3536" s="2">
        <f t="shared" si="1888"/>
        <v>110636.83220295847</v>
      </c>
      <c r="W3536" s="2">
        <f t="shared" si="1889"/>
        <v>262234.42073109606</v>
      </c>
      <c r="X3536" s="17">
        <f t="shared" si="1890"/>
        <v>0</v>
      </c>
      <c r="Y3536" s="2">
        <f t="shared" si="1891"/>
        <v>0</v>
      </c>
      <c r="Z3536" s="72">
        <f t="shared" si="1892"/>
        <v>0</v>
      </c>
      <c r="AA3536" s="2">
        <f t="shared" si="1878"/>
        <v>0</v>
      </c>
      <c r="AB3536" s="12">
        <f t="shared" si="1900"/>
        <v>4.6600000000000003E-2</v>
      </c>
      <c r="AC3536" s="17">
        <f t="shared" si="1893"/>
        <v>17</v>
      </c>
      <c r="AD3536" s="17">
        <v>252</v>
      </c>
      <c r="AE3536" s="13">
        <f t="shared" si="1871"/>
        <v>1.003077328</v>
      </c>
      <c r="AF3536" s="2">
        <f t="shared" si="1879"/>
        <v>749.24311741999998</v>
      </c>
      <c r="AG3536" s="2">
        <f t="shared" si="1894"/>
        <v>806.98132547</v>
      </c>
      <c r="AH3536" s="3">
        <f t="shared" si="1895"/>
        <v>0</v>
      </c>
      <c r="AI3536" s="4" t="str">
        <f t="shared" si="1872"/>
        <v>A+J=</v>
      </c>
      <c r="AJ3536" s="11">
        <f t="shared" si="1901"/>
        <v>44697</v>
      </c>
      <c r="AQ3536" s="53"/>
      <c r="AR3536" s="53"/>
    </row>
    <row r="3537" spans="1:44" x14ac:dyDescent="0.2">
      <c r="A3537" s="158">
        <f t="shared" si="1896"/>
        <v>44693</v>
      </c>
      <c r="B3537" s="2">
        <f t="shared" si="1880"/>
        <v>263289.51266198745</v>
      </c>
      <c r="C3537" s="2">
        <f t="shared" si="1897"/>
        <v>146186.82805784</v>
      </c>
      <c r="D3537" s="2">
        <f>SUM(Y3537:Y$3632)</f>
        <v>8130.5518647100007</v>
      </c>
      <c r="E3537" s="73">
        <f t="shared" si="1881"/>
        <v>138056.27619313</v>
      </c>
      <c r="F3537" s="88">
        <f t="shared" si="1874"/>
        <v>6215.24</v>
      </c>
      <c r="G3537" s="3">
        <f>IF(AND(N3537=1,N3536&gt;1),VLOOKUP(A3536,[1]Plan1!$BK$81:$BM$259,3),G3536)</f>
        <v>6315.93</v>
      </c>
      <c r="H3537" s="11">
        <f t="shared" si="1875"/>
        <v>44607</v>
      </c>
      <c r="I3537" s="11">
        <f t="shared" si="1876"/>
        <v>44635</v>
      </c>
      <c r="J3537" s="12">
        <f t="shared" si="1882"/>
        <v>1.6200500704719456E-2</v>
      </c>
      <c r="K3537" s="11">
        <f t="shared" si="1898"/>
        <v>44697</v>
      </c>
      <c r="L3537" s="11">
        <f t="shared" si="1883"/>
        <v>44697</v>
      </c>
      <c r="M3537" s="1">
        <f t="shared" si="1869"/>
        <v>20</v>
      </c>
      <c r="N3537" s="1">
        <f t="shared" si="1884"/>
        <v>18</v>
      </c>
      <c r="O3537" s="2">
        <f t="shared" si="1885"/>
        <v>1.0145687000000001</v>
      </c>
      <c r="P3537" s="13">
        <f t="shared" si="1877"/>
        <v>1.0101006100000001</v>
      </c>
      <c r="Q3537" s="13">
        <f t="shared" si="1870"/>
        <v>1.7769495830971811</v>
      </c>
      <c r="R3537" s="2">
        <f t="shared" si="1873"/>
        <v>1.8028374199999999</v>
      </c>
      <c r="S3537" s="2">
        <f t="shared" si="1899"/>
        <v>1.66548502</v>
      </c>
      <c r="T3537" s="2">
        <f t="shared" si="1886"/>
        <v>243471.97225163999</v>
      </c>
      <c r="U3537" s="2">
        <f t="shared" si="1887"/>
        <v>5410.7604702975723</v>
      </c>
      <c r="V3537" s="2">
        <f t="shared" si="1888"/>
        <v>110836.7445936999</v>
      </c>
      <c r="W3537" s="2">
        <f t="shared" si="1889"/>
        <v>262434.33312183747</v>
      </c>
      <c r="X3537" s="17">
        <f t="shared" si="1890"/>
        <v>0</v>
      </c>
      <c r="Y3537" s="2">
        <f t="shared" si="1891"/>
        <v>0</v>
      </c>
      <c r="Z3537" s="72">
        <f t="shared" si="1892"/>
        <v>0</v>
      </c>
      <c r="AA3537" s="2">
        <f t="shared" si="1878"/>
        <v>0</v>
      </c>
      <c r="AB3537" s="12">
        <f t="shared" si="1900"/>
        <v>4.6600000000000003E-2</v>
      </c>
      <c r="AC3537" s="17">
        <f t="shared" si="1893"/>
        <v>18</v>
      </c>
      <c r="AD3537" s="17">
        <v>252</v>
      </c>
      <c r="AE3537" s="13">
        <f t="shared" si="1871"/>
        <v>1.003258642</v>
      </c>
      <c r="AF3537" s="2">
        <f t="shared" si="1879"/>
        <v>793.38799459999996</v>
      </c>
      <c r="AG3537" s="2">
        <f t="shared" si="1894"/>
        <v>855.17954014999998</v>
      </c>
      <c r="AH3537" s="3">
        <f t="shared" si="1895"/>
        <v>0</v>
      </c>
      <c r="AI3537" s="4" t="str">
        <f t="shared" si="1872"/>
        <v>A+J=</v>
      </c>
      <c r="AJ3537" s="11">
        <f t="shared" si="1901"/>
        <v>44697</v>
      </c>
      <c r="AQ3537" s="53"/>
      <c r="AR3537" s="53"/>
    </row>
    <row r="3538" spans="1:44" x14ac:dyDescent="0.2">
      <c r="A3538" s="158">
        <f t="shared" si="1896"/>
        <v>44694</v>
      </c>
      <c r="B3538" s="2">
        <f t="shared" si="1880"/>
        <v>263537.86763232487</v>
      </c>
      <c r="C3538" s="2">
        <f t="shared" si="1897"/>
        <v>146186.82805784</v>
      </c>
      <c r="D3538" s="2">
        <f>SUM(Y3538:Y$3632)</f>
        <v>8130.5518647100007</v>
      </c>
      <c r="E3538" s="73">
        <f t="shared" si="1881"/>
        <v>138056.27619313</v>
      </c>
      <c r="F3538" s="88">
        <f t="shared" si="1874"/>
        <v>6215.24</v>
      </c>
      <c r="G3538" s="3">
        <f>IF(AND(N3538=1,N3537&gt;1),VLOOKUP(A3537,[1]Plan1!$BK$81:$BM$259,3),G3537)</f>
        <v>6315.93</v>
      </c>
      <c r="H3538" s="11">
        <f t="shared" si="1875"/>
        <v>44607</v>
      </c>
      <c r="I3538" s="11">
        <f t="shared" si="1876"/>
        <v>44635</v>
      </c>
      <c r="J3538" s="12">
        <f t="shared" si="1882"/>
        <v>1.6200500704719456E-2</v>
      </c>
      <c r="K3538" s="11">
        <f t="shared" si="1898"/>
        <v>44697</v>
      </c>
      <c r="L3538" s="11">
        <f t="shared" si="1883"/>
        <v>44697</v>
      </c>
      <c r="M3538" s="1">
        <f t="shared" si="1869"/>
        <v>20</v>
      </c>
      <c r="N3538" s="1">
        <f t="shared" si="1884"/>
        <v>19</v>
      </c>
      <c r="O3538" s="2">
        <f t="shared" si="1885"/>
        <v>1.01538427</v>
      </c>
      <c r="P3538" s="13">
        <f t="shared" si="1877"/>
        <v>1.0101006100000001</v>
      </c>
      <c r="Q3538" s="13">
        <f t="shared" si="1870"/>
        <v>1.7769495830971811</v>
      </c>
      <c r="R3538" s="2">
        <f t="shared" si="1873"/>
        <v>1.8042866500000001</v>
      </c>
      <c r="S3538" s="2">
        <f t="shared" si="1899"/>
        <v>1.66548502</v>
      </c>
      <c r="T3538" s="2">
        <f t="shared" si="1886"/>
        <v>243471.97225163999</v>
      </c>
      <c r="U3538" s="2">
        <f t="shared" si="1887"/>
        <v>5410.7604702975723</v>
      </c>
      <c r="V3538" s="2">
        <f t="shared" si="1888"/>
        <v>111036.8198908473</v>
      </c>
      <c r="W3538" s="2">
        <f t="shared" si="1889"/>
        <v>262634.40841898485</v>
      </c>
      <c r="X3538" s="17">
        <f t="shared" si="1890"/>
        <v>0</v>
      </c>
      <c r="Y3538" s="2">
        <f t="shared" si="1891"/>
        <v>0</v>
      </c>
      <c r="Z3538" s="72">
        <f t="shared" si="1892"/>
        <v>0</v>
      </c>
      <c r="AA3538" s="2">
        <f t="shared" si="1878"/>
        <v>0</v>
      </c>
      <c r="AB3538" s="12">
        <f t="shared" si="1900"/>
        <v>4.6600000000000003E-2</v>
      </c>
      <c r="AC3538" s="17">
        <f t="shared" si="1893"/>
        <v>19</v>
      </c>
      <c r="AD3538" s="17">
        <v>252</v>
      </c>
      <c r="AE3538" s="13">
        <f t="shared" si="1871"/>
        <v>1.003439988</v>
      </c>
      <c r="AF3538" s="2">
        <f t="shared" si="1879"/>
        <v>837.54066288000001</v>
      </c>
      <c r="AG3538" s="2">
        <f t="shared" si="1894"/>
        <v>903.45921334000002</v>
      </c>
      <c r="AH3538" s="3">
        <f t="shared" si="1895"/>
        <v>0</v>
      </c>
      <c r="AI3538" s="4" t="str">
        <f t="shared" si="1872"/>
        <v>A+J=</v>
      </c>
      <c r="AJ3538" s="11">
        <f t="shared" si="1901"/>
        <v>44697</v>
      </c>
      <c r="AQ3538" s="53"/>
      <c r="AR3538" s="53"/>
    </row>
    <row r="3539" spans="1:44" x14ac:dyDescent="0.2">
      <c r="A3539" s="158">
        <f t="shared" si="1896"/>
        <v>44695</v>
      </c>
      <c r="B3539" s="2">
        <f t="shared" si="1880"/>
        <v>263786.46621554537</v>
      </c>
      <c r="C3539" s="2">
        <f t="shared" si="1897"/>
        <v>146186.82805784</v>
      </c>
      <c r="D3539" s="2">
        <f>SUM(Y3539:Y$3632)</f>
        <v>8130.5518647100007</v>
      </c>
      <c r="E3539" s="73">
        <f t="shared" si="1881"/>
        <v>138056.27619313</v>
      </c>
      <c r="F3539" s="88">
        <f t="shared" si="1874"/>
        <v>6215.24</v>
      </c>
      <c r="G3539" s="3">
        <f>IF(AND(N3539=1,N3538&gt;1),VLOOKUP(A3538,[1]Plan1!$BK$81:$BM$259,3),G3538)</f>
        <v>6315.93</v>
      </c>
      <c r="H3539" s="11">
        <f t="shared" si="1875"/>
        <v>44607</v>
      </c>
      <c r="I3539" s="11">
        <f t="shared" si="1876"/>
        <v>44635</v>
      </c>
      <c r="J3539" s="12">
        <f t="shared" si="1882"/>
        <v>1.6200500704719456E-2</v>
      </c>
      <c r="K3539" s="11">
        <f t="shared" si="1898"/>
        <v>44726</v>
      </c>
      <c r="L3539" s="11">
        <f t="shared" si="1883"/>
        <v>44697</v>
      </c>
      <c r="M3539" s="1">
        <f t="shared" si="1869"/>
        <v>20</v>
      </c>
      <c r="N3539" s="1">
        <f t="shared" si="1884"/>
        <v>20</v>
      </c>
      <c r="O3539" s="2">
        <f t="shared" si="1885"/>
        <v>1.0162005000000001</v>
      </c>
      <c r="P3539" s="13">
        <f t="shared" si="1877"/>
        <v>1.0101006100000001</v>
      </c>
      <c r="Q3539" s="13">
        <f t="shared" si="1870"/>
        <v>1.7769495830971811</v>
      </c>
      <c r="R3539" s="2">
        <f t="shared" si="1873"/>
        <v>1.8057370500000001</v>
      </c>
      <c r="S3539" s="2">
        <f t="shared" si="1899"/>
        <v>1.66548502</v>
      </c>
      <c r="T3539" s="2">
        <f t="shared" si="1886"/>
        <v>243471.97225163999</v>
      </c>
      <c r="U3539" s="2">
        <f t="shared" si="1887"/>
        <v>5410.7604702975723</v>
      </c>
      <c r="V3539" s="2">
        <f t="shared" si="1888"/>
        <v>111237.05671383781</v>
      </c>
      <c r="W3539" s="2">
        <f t="shared" si="1889"/>
        <v>262834.64524197538</v>
      </c>
      <c r="X3539" s="17">
        <f t="shared" si="1890"/>
        <v>0</v>
      </c>
      <c r="Y3539" s="2">
        <f t="shared" si="1891"/>
        <v>0</v>
      </c>
      <c r="Z3539" s="72">
        <f t="shared" si="1892"/>
        <v>0</v>
      </c>
      <c r="AA3539" s="2">
        <f t="shared" si="1878"/>
        <v>0</v>
      </c>
      <c r="AB3539" s="12">
        <f t="shared" si="1900"/>
        <v>4.6600000000000003E-2</v>
      </c>
      <c r="AC3539" s="17">
        <f t="shared" si="1893"/>
        <v>20</v>
      </c>
      <c r="AD3539" s="17">
        <v>252</v>
      </c>
      <c r="AE3539" s="13">
        <f t="shared" si="1871"/>
        <v>1.0036213679999999</v>
      </c>
      <c r="AF3539" s="2">
        <f t="shared" si="1879"/>
        <v>881.70160920000001</v>
      </c>
      <c r="AG3539" s="2">
        <f t="shared" si="1894"/>
        <v>951.82097356999998</v>
      </c>
      <c r="AH3539" s="3">
        <f t="shared" si="1895"/>
        <v>0</v>
      </c>
      <c r="AI3539" s="4" t="str">
        <f t="shared" si="1872"/>
        <v>A+J=</v>
      </c>
      <c r="AJ3539" s="11">
        <f t="shared" si="1901"/>
        <v>44697</v>
      </c>
      <c r="AQ3539" s="53"/>
      <c r="AR3539" s="53"/>
    </row>
    <row r="3540" spans="1:44" x14ac:dyDescent="0.2">
      <c r="A3540" s="158">
        <f t="shared" si="1896"/>
        <v>44696</v>
      </c>
      <c r="B3540" s="2">
        <f t="shared" si="1880"/>
        <v>263786.46621554537</v>
      </c>
      <c r="C3540" s="2">
        <f t="shared" si="1897"/>
        <v>146186.82805784</v>
      </c>
      <c r="D3540" s="2">
        <f>SUM(Y3540:Y$3632)</f>
        <v>8130.5518647100007</v>
      </c>
      <c r="E3540" s="73">
        <f t="shared" si="1881"/>
        <v>138056.27619313</v>
      </c>
      <c r="F3540" s="88">
        <f t="shared" si="1874"/>
        <v>6215.24</v>
      </c>
      <c r="G3540" s="3">
        <f>IF(AND(N3540=1,N3539&gt;1),VLOOKUP(A3539,[1]Plan1!$BK$81:$BM$259,3),G3539)</f>
        <v>6315.93</v>
      </c>
      <c r="H3540" s="11">
        <f t="shared" si="1875"/>
        <v>44607</v>
      </c>
      <c r="I3540" s="11">
        <f t="shared" si="1876"/>
        <v>44635</v>
      </c>
      <c r="J3540" s="12">
        <f t="shared" si="1882"/>
        <v>1.6200500704719456E-2</v>
      </c>
      <c r="K3540" s="11">
        <f t="shared" si="1898"/>
        <v>44726</v>
      </c>
      <c r="L3540" s="11">
        <f t="shared" si="1883"/>
        <v>44697</v>
      </c>
      <c r="M3540" s="1">
        <f t="shared" si="1869"/>
        <v>20</v>
      </c>
      <c r="N3540" s="1">
        <f t="shared" si="1884"/>
        <v>20</v>
      </c>
      <c r="O3540" s="2">
        <f t="shared" si="1885"/>
        <v>1.0162005000000001</v>
      </c>
      <c r="P3540" s="13">
        <f t="shared" si="1877"/>
        <v>1.0101006100000001</v>
      </c>
      <c r="Q3540" s="13">
        <f t="shared" si="1870"/>
        <v>1.7769495830971811</v>
      </c>
      <c r="R3540" s="2">
        <f t="shared" si="1873"/>
        <v>1.8057370500000001</v>
      </c>
      <c r="S3540" s="2">
        <f t="shared" si="1899"/>
        <v>1.66548502</v>
      </c>
      <c r="T3540" s="2">
        <f t="shared" si="1886"/>
        <v>243471.97225163999</v>
      </c>
      <c r="U3540" s="2">
        <f t="shared" si="1887"/>
        <v>5410.7604702975723</v>
      </c>
      <c r="V3540" s="2">
        <f t="shared" si="1888"/>
        <v>111237.05671383781</v>
      </c>
      <c r="W3540" s="2">
        <f t="shared" si="1889"/>
        <v>262834.64524197538</v>
      </c>
      <c r="X3540" s="17">
        <f t="shared" si="1890"/>
        <v>0</v>
      </c>
      <c r="Y3540" s="2">
        <f t="shared" si="1891"/>
        <v>0</v>
      </c>
      <c r="Z3540" s="72">
        <f t="shared" si="1892"/>
        <v>0</v>
      </c>
      <c r="AA3540" s="2">
        <f t="shared" si="1878"/>
        <v>0</v>
      </c>
      <c r="AB3540" s="12">
        <f t="shared" si="1900"/>
        <v>4.6600000000000003E-2</v>
      </c>
      <c r="AC3540" s="17">
        <f t="shared" si="1893"/>
        <v>20</v>
      </c>
      <c r="AD3540" s="17">
        <v>252</v>
      </c>
      <c r="AE3540" s="13">
        <f t="shared" si="1871"/>
        <v>1.0036213679999999</v>
      </c>
      <c r="AF3540" s="2">
        <f t="shared" si="1879"/>
        <v>881.70160920000001</v>
      </c>
      <c r="AG3540" s="2">
        <f t="shared" si="1894"/>
        <v>951.82097356999998</v>
      </c>
      <c r="AH3540" s="3">
        <f t="shared" si="1895"/>
        <v>0</v>
      </c>
      <c r="AI3540" s="4" t="str">
        <f t="shared" si="1872"/>
        <v>A+J=</v>
      </c>
      <c r="AJ3540" s="11">
        <f t="shared" si="1901"/>
        <v>44697</v>
      </c>
      <c r="AQ3540" s="53"/>
      <c r="AR3540" s="53"/>
    </row>
    <row r="3541" spans="1:44" x14ac:dyDescent="0.2">
      <c r="A3541" s="158">
        <f t="shared" si="1896"/>
        <v>44697</v>
      </c>
      <c r="B3541" s="2">
        <f t="shared" si="1880"/>
        <v>263786.46621554537</v>
      </c>
      <c r="C3541" s="2">
        <f t="shared" si="1897"/>
        <v>146186.82805784</v>
      </c>
      <c r="D3541" s="2">
        <f>SUM(Y3541:Y$3632)</f>
        <v>8130.5518647100007</v>
      </c>
      <c r="E3541" s="73">
        <f t="shared" si="1881"/>
        <v>138056.27619313</v>
      </c>
      <c r="F3541" s="88">
        <f t="shared" si="1874"/>
        <v>6215.24</v>
      </c>
      <c r="G3541" s="3">
        <f>IF(AND(N3541=1,N3540&gt;1),VLOOKUP(A3540,[1]Plan1!$BK$81:$BM$259,3),G3540)</f>
        <v>6315.93</v>
      </c>
      <c r="H3541" s="11">
        <f t="shared" si="1875"/>
        <v>44607</v>
      </c>
      <c r="I3541" s="11">
        <f t="shared" si="1876"/>
        <v>44635</v>
      </c>
      <c r="J3541" s="12">
        <f t="shared" si="1882"/>
        <v>1.6200500704719456E-2</v>
      </c>
      <c r="K3541" s="11">
        <f t="shared" si="1898"/>
        <v>44726</v>
      </c>
      <c r="L3541" s="11">
        <f t="shared" si="1883"/>
        <v>44697</v>
      </c>
      <c r="M3541" s="1">
        <f t="shared" si="1869"/>
        <v>20</v>
      </c>
      <c r="N3541" s="1">
        <f t="shared" si="1884"/>
        <v>20</v>
      </c>
      <c r="O3541" s="2">
        <f t="shared" si="1885"/>
        <v>1.0162005000000001</v>
      </c>
      <c r="P3541" s="13">
        <f t="shared" si="1877"/>
        <v>1.0101006100000001</v>
      </c>
      <c r="Q3541" s="13">
        <f t="shared" si="1870"/>
        <v>1.7769495830971811</v>
      </c>
      <c r="R3541" s="2">
        <f t="shared" si="1873"/>
        <v>1.8057370500000001</v>
      </c>
      <c r="S3541" s="2">
        <f t="shared" si="1899"/>
        <v>1.66548502</v>
      </c>
      <c r="T3541" s="2">
        <f t="shared" si="1886"/>
        <v>243471.97225163999</v>
      </c>
      <c r="U3541" s="2">
        <f t="shared" si="1887"/>
        <v>5410.7604702975723</v>
      </c>
      <c r="V3541" s="2">
        <f t="shared" si="1888"/>
        <v>111237.05671383781</v>
      </c>
      <c r="W3541" s="2">
        <f t="shared" si="1889"/>
        <v>262834.64524197538</v>
      </c>
      <c r="X3541" s="17">
        <f t="shared" si="1890"/>
        <v>116</v>
      </c>
      <c r="Y3541" s="2">
        <f t="shared" si="1891"/>
        <v>2047.2500436400001</v>
      </c>
      <c r="Z3541" s="72">
        <f t="shared" si="1892"/>
        <v>1.4004340000000001E-2</v>
      </c>
      <c r="AA3541" s="2">
        <f t="shared" si="1878"/>
        <v>3409.6642798799999</v>
      </c>
      <c r="AB3541" s="12">
        <f t="shared" si="1900"/>
        <v>4.6600000000000003E-2</v>
      </c>
      <c r="AC3541" s="17">
        <f t="shared" si="1893"/>
        <v>20</v>
      </c>
      <c r="AD3541" s="17">
        <v>252</v>
      </c>
      <c r="AE3541" s="13">
        <f t="shared" si="1871"/>
        <v>1.0036213679999999</v>
      </c>
      <c r="AF3541" s="2">
        <f t="shared" si="1879"/>
        <v>881.70160920000001</v>
      </c>
      <c r="AG3541" s="2">
        <f t="shared" si="1894"/>
        <v>951.82097356999998</v>
      </c>
      <c r="AH3541" s="3">
        <f t="shared" si="1895"/>
        <v>4291.3658890799998</v>
      </c>
      <c r="AI3541" s="4" t="str">
        <f t="shared" si="1872"/>
        <v>A+J=</v>
      </c>
      <c r="AJ3541" s="11">
        <f t="shared" si="1901"/>
        <v>44697</v>
      </c>
      <c r="AQ3541" s="53"/>
      <c r="AR3541" s="53"/>
    </row>
    <row r="3542" spans="1:44" x14ac:dyDescent="0.2">
      <c r="A3542" s="158">
        <f t="shared" si="1896"/>
        <v>44698</v>
      </c>
      <c r="B3542" s="2">
        <f t="shared" si="1880"/>
        <v>259597.10135198091</v>
      </c>
      <c r="C3542" s="2">
        <f t="shared" si="1897"/>
        <v>144139.5780142</v>
      </c>
      <c r="D3542" s="2">
        <f>SUM(Y3542:Y$3632)</f>
        <v>6083.3018210700002</v>
      </c>
      <c r="E3542" s="73">
        <f t="shared" si="1881"/>
        <v>138056.27619313</v>
      </c>
      <c r="F3542" s="88">
        <f t="shared" si="1874"/>
        <v>6315.93</v>
      </c>
      <c r="G3542" s="3">
        <f>IF(AND(N3542=1,N3541&gt;1),VLOOKUP(A3541,[1]Plan1!$BK$81:$BM$259,3),G3541)</f>
        <v>6382.88</v>
      </c>
      <c r="H3542" s="11">
        <f t="shared" si="1875"/>
        <v>44637</v>
      </c>
      <c r="I3542" s="11">
        <f t="shared" si="1876"/>
        <v>44668</v>
      </c>
      <c r="J3542" s="12">
        <f t="shared" si="1882"/>
        <v>1.0600180812643467E-2</v>
      </c>
      <c r="K3542" s="11">
        <f t="shared" si="1898"/>
        <v>44726</v>
      </c>
      <c r="L3542" s="11">
        <f t="shared" si="1883"/>
        <v>44726</v>
      </c>
      <c r="M3542" s="1">
        <f t="shared" si="1869"/>
        <v>21</v>
      </c>
      <c r="N3542" s="1">
        <f t="shared" si="1884"/>
        <v>1</v>
      </c>
      <c r="O3542" s="2">
        <f t="shared" si="1885"/>
        <v>1.0005022400000001</v>
      </c>
      <c r="P3542" s="13">
        <f t="shared" si="1877"/>
        <v>1.0162005000000001</v>
      </c>
      <c r="Q3542" s="13">
        <f t="shared" si="1870"/>
        <v>1.8057370548181471</v>
      </c>
      <c r="R3542" s="2">
        <f t="shared" si="1873"/>
        <v>1.8066439599999999</v>
      </c>
      <c r="S3542" s="2">
        <f t="shared" si="1899"/>
        <v>1.66548502</v>
      </c>
      <c r="T3542" s="2">
        <f t="shared" si="1886"/>
        <v>240062.30797177</v>
      </c>
      <c r="U3542" s="2">
        <f t="shared" si="1887"/>
        <v>4048.3462340608053</v>
      </c>
      <c r="V3542" s="2">
        <f t="shared" si="1888"/>
        <v>111362.2613312801</v>
      </c>
      <c r="W3542" s="2">
        <f t="shared" si="1889"/>
        <v>259550.18557954091</v>
      </c>
      <c r="X3542" s="17">
        <f t="shared" si="1890"/>
        <v>0</v>
      </c>
      <c r="Y3542" s="2">
        <f t="shared" si="1891"/>
        <v>0</v>
      </c>
      <c r="Z3542" s="72">
        <f t="shared" si="1892"/>
        <v>0</v>
      </c>
      <c r="AA3542" s="2">
        <f t="shared" si="1878"/>
        <v>0</v>
      </c>
      <c r="AB3542" s="12">
        <f t="shared" si="1900"/>
        <v>4.6600000000000003E-2</v>
      </c>
      <c r="AC3542" s="17">
        <f t="shared" si="1893"/>
        <v>1</v>
      </c>
      <c r="AD3542" s="17">
        <v>252</v>
      </c>
      <c r="AE3542" s="13">
        <f t="shared" si="1871"/>
        <v>1.0001807579999999</v>
      </c>
      <c r="AF3542" s="2">
        <f t="shared" si="1879"/>
        <v>43.393182660000001</v>
      </c>
      <c r="AG3542" s="2">
        <f t="shared" si="1894"/>
        <v>46.915772439999998</v>
      </c>
      <c r="AH3542" s="3">
        <f t="shared" si="1895"/>
        <v>0</v>
      </c>
      <c r="AI3542" s="4" t="str">
        <f t="shared" si="1872"/>
        <v>A+J=</v>
      </c>
      <c r="AJ3542" s="11">
        <f t="shared" si="1901"/>
        <v>44726</v>
      </c>
      <c r="AQ3542" s="53"/>
      <c r="AR3542" s="53"/>
    </row>
    <row r="3543" spans="1:44" x14ac:dyDescent="0.2">
      <c r="A3543" s="158">
        <f t="shared" si="1896"/>
        <v>44699</v>
      </c>
      <c r="B3543" s="2">
        <f t="shared" si="1880"/>
        <v>259769.33884380024</v>
      </c>
      <c r="C3543" s="2">
        <f t="shared" si="1897"/>
        <v>144139.5780142</v>
      </c>
      <c r="D3543" s="2">
        <f>SUM(Y3543:Y$3632)</f>
        <v>6083.3018210700002</v>
      </c>
      <c r="E3543" s="73">
        <f t="shared" si="1881"/>
        <v>138056.27619313</v>
      </c>
      <c r="F3543" s="88">
        <f t="shared" si="1874"/>
        <v>6315.93</v>
      </c>
      <c r="G3543" s="3">
        <f>IF(AND(N3543=1,N3542&gt;1),VLOOKUP(A3542,[1]Plan1!$BK$81:$BM$259,3),G3542)</f>
        <v>6382.88</v>
      </c>
      <c r="H3543" s="11">
        <f t="shared" si="1875"/>
        <v>44637</v>
      </c>
      <c r="I3543" s="11">
        <f t="shared" si="1876"/>
        <v>44668</v>
      </c>
      <c r="J3543" s="12">
        <f t="shared" si="1882"/>
        <v>1.0600180812643467E-2</v>
      </c>
      <c r="K3543" s="11">
        <f t="shared" si="1898"/>
        <v>44726</v>
      </c>
      <c r="L3543" s="11">
        <f t="shared" si="1883"/>
        <v>44726</v>
      </c>
      <c r="M3543" s="1">
        <f t="shared" ref="M3543:M3606" si="1902">IF(L3543=L3542,M3542,NETWORKDAYS(L3542,L3543,$AN$194:$AN$348)-1)</f>
        <v>21</v>
      </c>
      <c r="N3543" s="1">
        <f t="shared" si="1884"/>
        <v>2</v>
      </c>
      <c r="O3543" s="2">
        <f t="shared" si="1885"/>
        <v>1.00100473</v>
      </c>
      <c r="P3543" s="13">
        <f t="shared" si="1877"/>
        <v>1.0162005000000001</v>
      </c>
      <c r="Q3543" s="13">
        <f t="shared" si="1870"/>
        <v>1.8057370548181471</v>
      </c>
      <c r="R3543" s="2">
        <f t="shared" si="1873"/>
        <v>1.8075513299999999</v>
      </c>
      <c r="S3543" s="2">
        <f t="shared" si="1899"/>
        <v>1.66548502</v>
      </c>
      <c r="T3543" s="2">
        <f t="shared" si="1886"/>
        <v>240062.30797177</v>
      </c>
      <c r="U3543" s="2">
        <f t="shared" si="1887"/>
        <v>4048.3462340608053</v>
      </c>
      <c r="V3543" s="2">
        <f t="shared" si="1888"/>
        <v>111487.52945460945</v>
      </c>
      <c r="W3543" s="2">
        <f t="shared" si="1889"/>
        <v>259675.45370287023</v>
      </c>
      <c r="X3543" s="17">
        <f t="shared" si="1890"/>
        <v>0</v>
      </c>
      <c r="Y3543" s="2">
        <f t="shared" si="1891"/>
        <v>0</v>
      </c>
      <c r="Z3543" s="72">
        <f t="shared" si="1892"/>
        <v>0</v>
      </c>
      <c r="AA3543" s="2">
        <f t="shared" si="1878"/>
        <v>0</v>
      </c>
      <c r="AB3543" s="12">
        <f t="shared" si="1900"/>
        <v>4.6600000000000003E-2</v>
      </c>
      <c r="AC3543" s="17">
        <f t="shared" si="1893"/>
        <v>2</v>
      </c>
      <c r="AD3543" s="17">
        <v>252</v>
      </c>
      <c r="AE3543" s="13">
        <f t="shared" si="1871"/>
        <v>1.0003615480000001</v>
      </c>
      <c r="AF3543" s="2">
        <f t="shared" si="1879"/>
        <v>86.794047320000004</v>
      </c>
      <c r="AG3543" s="2">
        <f t="shared" si="1894"/>
        <v>93.885140930000006</v>
      </c>
      <c r="AH3543" s="3">
        <f t="shared" si="1895"/>
        <v>0</v>
      </c>
      <c r="AI3543" s="4" t="str">
        <f t="shared" si="1872"/>
        <v>A+J=</v>
      </c>
      <c r="AJ3543" s="11">
        <f t="shared" si="1901"/>
        <v>44726</v>
      </c>
      <c r="AQ3543" s="53"/>
      <c r="AR3543" s="53"/>
    </row>
    <row r="3544" spans="1:44" x14ac:dyDescent="0.2">
      <c r="A3544" s="158">
        <f t="shared" si="1896"/>
        <v>44700</v>
      </c>
      <c r="B3544" s="2">
        <f t="shared" si="1880"/>
        <v>259941.69098120116</v>
      </c>
      <c r="C3544" s="2">
        <f t="shared" si="1897"/>
        <v>144139.5780142</v>
      </c>
      <c r="D3544" s="2">
        <f>SUM(Y3544:Y$3632)</f>
        <v>6083.3018210700002</v>
      </c>
      <c r="E3544" s="73">
        <f t="shared" si="1881"/>
        <v>138056.27619313</v>
      </c>
      <c r="F3544" s="88">
        <f t="shared" si="1874"/>
        <v>6315.93</v>
      </c>
      <c r="G3544" s="3">
        <f>IF(AND(N3544=1,N3543&gt;1),VLOOKUP(A3543,[1]Plan1!$BK$81:$BM$259,3),G3543)</f>
        <v>6382.88</v>
      </c>
      <c r="H3544" s="11">
        <f t="shared" si="1875"/>
        <v>44637</v>
      </c>
      <c r="I3544" s="11">
        <f t="shared" si="1876"/>
        <v>44668</v>
      </c>
      <c r="J3544" s="12">
        <f t="shared" si="1882"/>
        <v>1.0600180812643467E-2</v>
      </c>
      <c r="K3544" s="11">
        <f t="shared" si="1898"/>
        <v>44726</v>
      </c>
      <c r="L3544" s="11">
        <f t="shared" si="1883"/>
        <v>44726</v>
      </c>
      <c r="M3544" s="1">
        <f t="shared" si="1902"/>
        <v>21</v>
      </c>
      <c r="N3544" s="1">
        <f t="shared" si="1884"/>
        <v>3</v>
      </c>
      <c r="O3544" s="2">
        <f t="shared" si="1885"/>
        <v>1.00150747</v>
      </c>
      <c r="P3544" s="13">
        <f t="shared" si="1877"/>
        <v>1.0162005000000001</v>
      </c>
      <c r="Q3544" s="13">
        <f t="shared" si="1870"/>
        <v>1.8057370548181471</v>
      </c>
      <c r="R3544" s="2">
        <f t="shared" si="1873"/>
        <v>1.8084591400000001</v>
      </c>
      <c r="S3544" s="2">
        <f t="shared" si="1899"/>
        <v>1.66548502</v>
      </c>
      <c r="T3544" s="2">
        <f t="shared" si="1886"/>
        <v>240062.30797177</v>
      </c>
      <c r="U3544" s="2">
        <f t="shared" si="1887"/>
        <v>4048.3462340608053</v>
      </c>
      <c r="V3544" s="2">
        <f t="shared" si="1888"/>
        <v>111612.85832270037</v>
      </c>
      <c r="W3544" s="2">
        <f t="shared" si="1889"/>
        <v>259800.78257096116</v>
      </c>
      <c r="X3544" s="17">
        <f t="shared" si="1890"/>
        <v>0</v>
      </c>
      <c r="Y3544" s="2">
        <f t="shared" si="1891"/>
        <v>0</v>
      </c>
      <c r="Z3544" s="72">
        <f t="shared" si="1892"/>
        <v>0</v>
      </c>
      <c r="AA3544" s="2">
        <f t="shared" si="1878"/>
        <v>0</v>
      </c>
      <c r="AB3544" s="12">
        <f t="shared" si="1900"/>
        <v>4.6600000000000003E-2</v>
      </c>
      <c r="AC3544" s="17">
        <f t="shared" si="1893"/>
        <v>3</v>
      </c>
      <c r="AD3544" s="17">
        <v>252</v>
      </c>
      <c r="AE3544" s="13">
        <f t="shared" si="1871"/>
        <v>1.0005423710000001</v>
      </c>
      <c r="AF3544" s="2">
        <f t="shared" si="1879"/>
        <v>130.20283402999999</v>
      </c>
      <c r="AG3544" s="2">
        <f t="shared" si="1894"/>
        <v>140.90841023999999</v>
      </c>
      <c r="AH3544" s="3">
        <f t="shared" si="1895"/>
        <v>0</v>
      </c>
      <c r="AI3544" s="4" t="str">
        <f t="shared" si="1872"/>
        <v>A+J=</v>
      </c>
      <c r="AJ3544" s="11">
        <f t="shared" si="1901"/>
        <v>44726</v>
      </c>
      <c r="AQ3544" s="53"/>
      <c r="AR3544" s="53"/>
    </row>
    <row r="3545" spans="1:44" x14ac:dyDescent="0.2">
      <c r="A3545" s="158">
        <f t="shared" si="1896"/>
        <v>44701</v>
      </c>
      <c r="B3545" s="2">
        <f t="shared" si="1880"/>
        <v>260114.1633357846</v>
      </c>
      <c r="C3545" s="2">
        <f t="shared" si="1897"/>
        <v>144139.5780142</v>
      </c>
      <c r="D3545" s="2">
        <f>SUM(Y3545:Y$3632)</f>
        <v>6083.3018210700002</v>
      </c>
      <c r="E3545" s="73">
        <f t="shared" si="1881"/>
        <v>138056.27619313</v>
      </c>
      <c r="F3545" s="88">
        <f t="shared" si="1874"/>
        <v>6315.93</v>
      </c>
      <c r="G3545" s="3">
        <f>IF(AND(N3545=1,N3544&gt;1),VLOOKUP(A3544,[1]Plan1!$BK$81:$BM$259,3),G3544)</f>
        <v>6382.88</v>
      </c>
      <c r="H3545" s="11">
        <f t="shared" si="1875"/>
        <v>44637</v>
      </c>
      <c r="I3545" s="11">
        <f t="shared" si="1876"/>
        <v>44668</v>
      </c>
      <c r="J3545" s="12">
        <f t="shared" si="1882"/>
        <v>1.0600180812643467E-2</v>
      </c>
      <c r="K3545" s="11">
        <f t="shared" si="1898"/>
        <v>44726</v>
      </c>
      <c r="L3545" s="11">
        <f t="shared" si="1883"/>
        <v>44726</v>
      </c>
      <c r="M3545" s="1">
        <f t="shared" si="1902"/>
        <v>21</v>
      </c>
      <c r="N3545" s="1">
        <f t="shared" si="1884"/>
        <v>4</v>
      </c>
      <c r="O3545" s="2">
        <f t="shared" si="1885"/>
        <v>1.0020104700000001</v>
      </c>
      <c r="P3545" s="13">
        <f t="shared" si="1877"/>
        <v>1.0162005000000001</v>
      </c>
      <c r="Q3545" s="13">
        <f t="shared" si="1870"/>
        <v>1.8057370548181471</v>
      </c>
      <c r="R3545" s="2">
        <f t="shared" si="1873"/>
        <v>1.80936743</v>
      </c>
      <c r="S3545" s="2">
        <f t="shared" si="1899"/>
        <v>1.66548502</v>
      </c>
      <c r="T3545" s="2">
        <f t="shared" si="1886"/>
        <v>240062.30797177</v>
      </c>
      <c r="U3545" s="2">
        <f t="shared" si="1887"/>
        <v>4048.3462340608053</v>
      </c>
      <c r="V3545" s="2">
        <f t="shared" si="1888"/>
        <v>111738.25345780382</v>
      </c>
      <c r="W3545" s="2">
        <f t="shared" si="1889"/>
        <v>259926.1777060646</v>
      </c>
      <c r="X3545" s="17">
        <f t="shared" si="1890"/>
        <v>0</v>
      </c>
      <c r="Y3545" s="2">
        <f t="shared" si="1891"/>
        <v>0</v>
      </c>
      <c r="Z3545" s="72">
        <f t="shared" si="1892"/>
        <v>0</v>
      </c>
      <c r="AA3545" s="2">
        <f t="shared" si="1878"/>
        <v>0</v>
      </c>
      <c r="AB3545" s="12">
        <f t="shared" si="1900"/>
        <v>4.6600000000000003E-2</v>
      </c>
      <c r="AC3545" s="17">
        <f t="shared" si="1893"/>
        <v>4</v>
      </c>
      <c r="AD3545" s="17">
        <v>252</v>
      </c>
      <c r="AE3545" s="13">
        <f t="shared" si="1871"/>
        <v>1.0007232269999999</v>
      </c>
      <c r="AF3545" s="2">
        <f t="shared" si="1879"/>
        <v>173.6195428</v>
      </c>
      <c r="AG3545" s="2">
        <f t="shared" si="1894"/>
        <v>187.98562971999999</v>
      </c>
      <c r="AH3545" s="3">
        <f t="shared" si="1895"/>
        <v>0</v>
      </c>
      <c r="AI3545" s="4" t="str">
        <f t="shared" si="1872"/>
        <v>A+J=</v>
      </c>
      <c r="AJ3545" s="11">
        <f t="shared" si="1901"/>
        <v>44726</v>
      </c>
      <c r="AQ3545" s="53"/>
      <c r="AR3545" s="53"/>
    </row>
    <row r="3546" spans="1:44" x14ac:dyDescent="0.2">
      <c r="A3546" s="158">
        <f t="shared" si="1896"/>
        <v>44702</v>
      </c>
      <c r="B3546" s="2">
        <f t="shared" si="1880"/>
        <v>260286.75155043235</v>
      </c>
      <c r="C3546" s="2">
        <f t="shared" si="1897"/>
        <v>144139.5780142</v>
      </c>
      <c r="D3546" s="2">
        <f>SUM(Y3546:Y$3632)</f>
        <v>6083.3018210700002</v>
      </c>
      <c r="E3546" s="73">
        <f t="shared" si="1881"/>
        <v>138056.27619313</v>
      </c>
      <c r="F3546" s="88">
        <f t="shared" si="1874"/>
        <v>6315.93</v>
      </c>
      <c r="G3546" s="3">
        <f>IF(AND(N3546=1,N3545&gt;1),VLOOKUP(A3545,[1]Plan1!$BK$81:$BM$259,3),G3545)</f>
        <v>6382.88</v>
      </c>
      <c r="H3546" s="11">
        <f t="shared" si="1875"/>
        <v>44637</v>
      </c>
      <c r="I3546" s="11">
        <f t="shared" si="1876"/>
        <v>44668</v>
      </c>
      <c r="J3546" s="12">
        <f t="shared" si="1882"/>
        <v>1.0600180812643467E-2</v>
      </c>
      <c r="K3546" s="11">
        <f t="shared" si="1898"/>
        <v>44726</v>
      </c>
      <c r="L3546" s="11">
        <f t="shared" si="1883"/>
        <v>44726</v>
      </c>
      <c r="M3546" s="1">
        <f t="shared" si="1902"/>
        <v>21</v>
      </c>
      <c r="N3546" s="1">
        <f t="shared" si="1884"/>
        <v>5</v>
      </c>
      <c r="O3546" s="2">
        <f t="shared" si="1885"/>
        <v>1.0025137200000001</v>
      </c>
      <c r="P3546" s="13">
        <f t="shared" si="1877"/>
        <v>1.0162005000000001</v>
      </c>
      <c r="Q3546" s="13">
        <f t="shared" si="1870"/>
        <v>1.8057370548181471</v>
      </c>
      <c r="R3546" s="2">
        <f t="shared" si="1873"/>
        <v>1.8102761700000001</v>
      </c>
      <c r="S3546" s="2">
        <f t="shared" si="1899"/>
        <v>1.66548502</v>
      </c>
      <c r="T3546" s="2">
        <f t="shared" si="1886"/>
        <v>240062.30797177</v>
      </c>
      <c r="U3546" s="2">
        <f t="shared" si="1887"/>
        <v>4048.3462340608053</v>
      </c>
      <c r="V3546" s="2">
        <f t="shared" si="1888"/>
        <v>111863.71071823157</v>
      </c>
      <c r="W3546" s="2">
        <f t="shared" si="1889"/>
        <v>260051.63496649236</v>
      </c>
      <c r="X3546" s="17">
        <f t="shared" si="1890"/>
        <v>0</v>
      </c>
      <c r="Y3546" s="2">
        <f t="shared" si="1891"/>
        <v>0</v>
      </c>
      <c r="Z3546" s="72">
        <f t="shared" si="1892"/>
        <v>0</v>
      </c>
      <c r="AA3546" s="2">
        <f t="shared" si="1878"/>
        <v>0</v>
      </c>
      <c r="AB3546" s="12">
        <f t="shared" si="1900"/>
        <v>4.6600000000000003E-2</v>
      </c>
      <c r="AC3546" s="17">
        <f t="shared" si="1893"/>
        <v>5</v>
      </c>
      <c r="AD3546" s="17">
        <v>252</v>
      </c>
      <c r="AE3546" s="13">
        <f t="shared" si="1871"/>
        <v>1.000904115</v>
      </c>
      <c r="AF3546" s="2">
        <f t="shared" si="1879"/>
        <v>217.04393357000001</v>
      </c>
      <c r="AG3546" s="2">
        <f t="shared" si="1894"/>
        <v>235.11658394</v>
      </c>
      <c r="AH3546" s="3">
        <f t="shared" si="1895"/>
        <v>0</v>
      </c>
      <c r="AI3546" s="4" t="str">
        <f t="shared" si="1872"/>
        <v>A+J=</v>
      </c>
      <c r="AJ3546" s="11">
        <f t="shared" si="1901"/>
        <v>44726</v>
      </c>
      <c r="AQ3546" s="53"/>
      <c r="AR3546" s="53"/>
    </row>
    <row r="3547" spans="1:44" x14ac:dyDescent="0.2">
      <c r="A3547" s="158">
        <f t="shared" si="1896"/>
        <v>44703</v>
      </c>
      <c r="B3547" s="2">
        <f t="shared" si="1880"/>
        <v>260286.75155043235</v>
      </c>
      <c r="C3547" s="2">
        <f t="shared" si="1897"/>
        <v>144139.5780142</v>
      </c>
      <c r="D3547" s="2">
        <f>SUM(Y3547:Y$3632)</f>
        <v>6083.3018210700002</v>
      </c>
      <c r="E3547" s="73">
        <f t="shared" si="1881"/>
        <v>138056.27619313</v>
      </c>
      <c r="F3547" s="88">
        <f t="shared" si="1874"/>
        <v>6315.93</v>
      </c>
      <c r="G3547" s="3">
        <f>IF(AND(N3547=1,N3546&gt;1),VLOOKUP(A3546,[1]Plan1!$BK$81:$BM$259,3),G3546)</f>
        <v>6382.88</v>
      </c>
      <c r="H3547" s="11">
        <f t="shared" si="1875"/>
        <v>44637</v>
      </c>
      <c r="I3547" s="11">
        <f t="shared" si="1876"/>
        <v>44668</v>
      </c>
      <c r="J3547" s="12">
        <f t="shared" si="1882"/>
        <v>1.0600180812643467E-2</v>
      </c>
      <c r="K3547" s="11">
        <f t="shared" si="1898"/>
        <v>44726</v>
      </c>
      <c r="L3547" s="11">
        <f t="shared" si="1883"/>
        <v>44726</v>
      </c>
      <c r="M3547" s="1">
        <f t="shared" si="1902"/>
        <v>21</v>
      </c>
      <c r="N3547" s="1">
        <f t="shared" si="1884"/>
        <v>5</v>
      </c>
      <c r="O3547" s="2">
        <f t="shared" si="1885"/>
        <v>1.0025137200000001</v>
      </c>
      <c r="P3547" s="13">
        <f t="shared" si="1877"/>
        <v>1.0162005000000001</v>
      </c>
      <c r="Q3547" s="13">
        <f t="shared" si="1870"/>
        <v>1.8057370548181471</v>
      </c>
      <c r="R3547" s="2">
        <f t="shared" si="1873"/>
        <v>1.8102761700000001</v>
      </c>
      <c r="S3547" s="2">
        <f t="shared" si="1899"/>
        <v>1.66548502</v>
      </c>
      <c r="T3547" s="2">
        <f t="shared" si="1886"/>
        <v>240062.30797177</v>
      </c>
      <c r="U3547" s="2">
        <f t="shared" si="1887"/>
        <v>4048.3462340608053</v>
      </c>
      <c r="V3547" s="2">
        <f t="shared" si="1888"/>
        <v>111863.71071823157</v>
      </c>
      <c r="W3547" s="2">
        <f t="shared" si="1889"/>
        <v>260051.63496649236</v>
      </c>
      <c r="X3547" s="17">
        <f t="shared" si="1890"/>
        <v>0</v>
      </c>
      <c r="Y3547" s="2">
        <f t="shared" si="1891"/>
        <v>0</v>
      </c>
      <c r="Z3547" s="72">
        <f t="shared" si="1892"/>
        <v>0</v>
      </c>
      <c r="AA3547" s="2">
        <f t="shared" si="1878"/>
        <v>0</v>
      </c>
      <c r="AB3547" s="12">
        <f t="shared" si="1900"/>
        <v>4.6600000000000003E-2</v>
      </c>
      <c r="AC3547" s="17">
        <f t="shared" si="1893"/>
        <v>5</v>
      </c>
      <c r="AD3547" s="17">
        <v>252</v>
      </c>
      <c r="AE3547" s="13">
        <f t="shared" si="1871"/>
        <v>1.000904115</v>
      </c>
      <c r="AF3547" s="2">
        <f t="shared" si="1879"/>
        <v>217.04393357000001</v>
      </c>
      <c r="AG3547" s="2">
        <f t="shared" si="1894"/>
        <v>235.11658394</v>
      </c>
      <c r="AH3547" s="3">
        <f t="shared" si="1895"/>
        <v>0</v>
      </c>
      <c r="AI3547" s="4" t="str">
        <f t="shared" si="1872"/>
        <v>A+J=</v>
      </c>
      <c r="AJ3547" s="11">
        <f t="shared" si="1901"/>
        <v>44726</v>
      </c>
      <c r="AQ3547" s="53"/>
      <c r="AR3547" s="53"/>
    </row>
    <row r="3548" spans="1:44" x14ac:dyDescent="0.2">
      <c r="A3548" s="158">
        <f t="shared" si="1896"/>
        <v>44704</v>
      </c>
      <c r="B3548" s="2">
        <f t="shared" si="1880"/>
        <v>260286.75155043235</v>
      </c>
      <c r="C3548" s="2">
        <f t="shared" si="1897"/>
        <v>144139.5780142</v>
      </c>
      <c r="D3548" s="2">
        <f>SUM(Y3548:Y$3632)</f>
        <v>6083.3018210700002</v>
      </c>
      <c r="E3548" s="73">
        <f t="shared" si="1881"/>
        <v>138056.27619313</v>
      </c>
      <c r="F3548" s="88">
        <f t="shared" si="1874"/>
        <v>6315.93</v>
      </c>
      <c r="G3548" s="3">
        <f>IF(AND(N3548=1,N3547&gt;1),VLOOKUP(A3547,[1]Plan1!$BK$81:$BM$259,3),G3547)</f>
        <v>6382.88</v>
      </c>
      <c r="H3548" s="11">
        <f t="shared" si="1875"/>
        <v>44637</v>
      </c>
      <c r="I3548" s="11">
        <f t="shared" si="1876"/>
        <v>44668</v>
      </c>
      <c r="J3548" s="12">
        <f t="shared" si="1882"/>
        <v>1.0600180812643467E-2</v>
      </c>
      <c r="K3548" s="11">
        <f t="shared" si="1898"/>
        <v>44726</v>
      </c>
      <c r="L3548" s="11">
        <f t="shared" si="1883"/>
        <v>44726</v>
      </c>
      <c r="M3548" s="1">
        <f t="shared" si="1902"/>
        <v>21</v>
      </c>
      <c r="N3548" s="1">
        <f t="shared" si="1884"/>
        <v>5</v>
      </c>
      <c r="O3548" s="2">
        <f t="shared" si="1885"/>
        <v>1.0025137200000001</v>
      </c>
      <c r="P3548" s="13">
        <f t="shared" si="1877"/>
        <v>1.0162005000000001</v>
      </c>
      <c r="Q3548" s="13">
        <f t="shared" si="1870"/>
        <v>1.8057370548181471</v>
      </c>
      <c r="R3548" s="2">
        <f t="shared" si="1873"/>
        <v>1.8102761700000001</v>
      </c>
      <c r="S3548" s="2">
        <f t="shared" si="1899"/>
        <v>1.66548502</v>
      </c>
      <c r="T3548" s="2">
        <f t="shared" si="1886"/>
        <v>240062.30797177</v>
      </c>
      <c r="U3548" s="2">
        <f t="shared" si="1887"/>
        <v>4048.3462340608053</v>
      </c>
      <c r="V3548" s="2">
        <f t="shared" si="1888"/>
        <v>111863.71071823157</v>
      </c>
      <c r="W3548" s="2">
        <f t="shared" si="1889"/>
        <v>260051.63496649236</v>
      </c>
      <c r="X3548" s="17">
        <f t="shared" si="1890"/>
        <v>0</v>
      </c>
      <c r="Y3548" s="2">
        <f t="shared" si="1891"/>
        <v>0</v>
      </c>
      <c r="Z3548" s="72">
        <f t="shared" si="1892"/>
        <v>0</v>
      </c>
      <c r="AA3548" s="2">
        <f t="shared" si="1878"/>
        <v>0</v>
      </c>
      <c r="AB3548" s="12">
        <f t="shared" si="1900"/>
        <v>4.6600000000000003E-2</v>
      </c>
      <c r="AC3548" s="17">
        <f t="shared" si="1893"/>
        <v>5</v>
      </c>
      <c r="AD3548" s="17">
        <v>252</v>
      </c>
      <c r="AE3548" s="13">
        <f t="shared" si="1871"/>
        <v>1.000904115</v>
      </c>
      <c r="AF3548" s="2">
        <f t="shared" si="1879"/>
        <v>217.04393357000001</v>
      </c>
      <c r="AG3548" s="2">
        <f t="shared" si="1894"/>
        <v>235.11658394</v>
      </c>
      <c r="AH3548" s="3">
        <f t="shared" si="1895"/>
        <v>0</v>
      </c>
      <c r="AI3548" s="4" t="str">
        <f t="shared" si="1872"/>
        <v>A+J=</v>
      </c>
      <c r="AJ3548" s="11">
        <f t="shared" si="1901"/>
        <v>44726</v>
      </c>
      <c r="AQ3548" s="53"/>
      <c r="AR3548" s="53"/>
    </row>
    <row r="3549" spans="1:44" x14ac:dyDescent="0.2">
      <c r="A3549" s="158">
        <f t="shared" si="1896"/>
        <v>44705</v>
      </c>
      <c r="B3549" s="2">
        <f t="shared" si="1880"/>
        <v>260459.45593108441</v>
      </c>
      <c r="C3549" s="2">
        <f t="shared" si="1897"/>
        <v>144139.5780142</v>
      </c>
      <c r="D3549" s="2">
        <f>SUM(Y3549:Y$3632)</f>
        <v>6083.3018210700002</v>
      </c>
      <c r="E3549" s="73">
        <f t="shared" si="1881"/>
        <v>138056.27619313</v>
      </c>
      <c r="F3549" s="88">
        <f t="shared" si="1874"/>
        <v>6315.93</v>
      </c>
      <c r="G3549" s="3">
        <f>IF(AND(N3549=1,N3548&gt;1),VLOOKUP(A3548,[1]Plan1!$BK$81:$BM$259,3),G3548)</f>
        <v>6382.88</v>
      </c>
      <c r="H3549" s="11">
        <f t="shared" si="1875"/>
        <v>44637</v>
      </c>
      <c r="I3549" s="11">
        <f t="shared" si="1876"/>
        <v>44668</v>
      </c>
      <c r="J3549" s="12">
        <f t="shared" si="1882"/>
        <v>1.0600180812643467E-2</v>
      </c>
      <c r="K3549" s="11">
        <f t="shared" si="1898"/>
        <v>44726</v>
      </c>
      <c r="L3549" s="11">
        <f t="shared" si="1883"/>
        <v>44726</v>
      </c>
      <c r="M3549" s="1">
        <f t="shared" si="1902"/>
        <v>21</v>
      </c>
      <c r="N3549" s="1">
        <f t="shared" si="1884"/>
        <v>6</v>
      </c>
      <c r="O3549" s="2">
        <f t="shared" si="1885"/>
        <v>1.00301722</v>
      </c>
      <c r="P3549" s="13">
        <f t="shared" si="1877"/>
        <v>1.0162005000000001</v>
      </c>
      <c r="Q3549" s="13">
        <f t="shared" si="1870"/>
        <v>1.8057370548181471</v>
      </c>
      <c r="R3549" s="2">
        <f t="shared" si="1873"/>
        <v>1.8111853600000001</v>
      </c>
      <c r="S3549" s="2">
        <f t="shared" si="1899"/>
        <v>1.66548502</v>
      </c>
      <c r="T3549" s="2">
        <f t="shared" si="1886"/>
        <v>240062.30797177</v>
      </c>
      <c r="U3549" s="2">
        <f t="shared" si="1887"/>
        <v>4048.3462340608053</v>
      </c>
      <c r="V3549" s="2">
        <f t="shared" si="1888"/>
        <v>111989.2301039836</v>
      </c>
      <c r="W3549" s="2">
        <f t="shared" si="1889"/>
        <v>260177.1543522444</v>
      </c>
      <c r="X3549" s="17">
        <f t="shared" si="1890"/>
        <v>0</v>
      </c>
      <c r="Y3549" s="2">
        <f t="shared" si="1891"/>
        <v>0</v>
      </c>
      <c r="Z3549" s="72">
        <f t="shared" si="1892"/>
        <v>0</v>
      </c>
      <c r="AA3549" s="2">
        <f t="shared" si="1878"/>
        <v>0</v>
      </c>
      <c r="AB3549" s="12">
        <f t="shared" si="1900"/>
        <v>4.6600000000000003E-2</v>
      </c>
      <c r="AC3549" s="17">
        <f t="shared" si="1893"/>
        <v>6</v>
      </c>
      <c r="AD3549" s="17">
        <v>252</v>
      </c>
      <c r="AE3549" s="13">
        <f t="shared" si="1871"/>
        <v>1.0010850360000001</v>
      </c>
      <c r="AF3549" s="2">
        <f t="shared" si="1879"/>
        <v>260.47624638999997</v>
      </c>
      <c r="AG3549" s="2">
        <f t="shared" si="1894"/>
        <v>282.30157883999999</v>
      </c>
      <c r="AH3549" s="3">
        <f t="shared" si="1895"/>
        <v>0</v>
      </c>
      <c r="AI3549" s="4" t="str">
        <f t="shared" si="1872"/>
        <v>A+J=</v>
      </c>
      <c r="AJ3549" s="11">
        <f t="shared" si="1901"/>
        <v>44726</v>
      </c>
      <c r="AQ3549" s="53"/>
      <c r="AR3549" s="53"/>
    </row>
    <row r="3550" spans="1:44" x14ac:dyDescent="0.2">
      <c r="A3550" s="158">
        <f t="shared" si="1896"/>
        <v>44706</v>
      </c>
      <c r="B3550" s="2">
        <f t="shared" si="1880"/>
        <v>260632.27790620347</v>
      </c>
      <c r="C3550" s="2">
        <f t="shared" si="1897"/>
        <v>144139.5780142</v>
      </c>
      <c r="D3550" s="2">
        <f>SUM(Y3550:Y$3632)</f>
        <v>6083.3018210700002</v>
      </c>
      <c r="E3550" s="73">
        <f t="shared" si="1881"/>
        <v>138056.27619313</v>
      </c>
      <c r="F3550" s="88">
        <f t="shared" si="1874"/>
        <v>6315.93</v>
      </c>
      <c r="G3550" s="3">
        <f>IF(AND(N3550=1,N3549&gt;1),VLOOKUP(A3549,[1]Plan1!$BK$81:$BM$259,3),G3549)</f>
        <v>6382.88</v>
      </c>
      <c r="H3550" s="11">
        <f t="shared" si="1875"/>
        <v>44637</v>
      </c>
      <c r="I3550" s="11">
        <f t="shared" si="1876"/>
        <v>44668</v>
      </c>
      <c r="J3550" s="12">
        <f t="shared" si="1882"/>
        <v>1.0600180812643467E-2</v>
      </c>
      <c r="K3550" s="11">
        <f t="shared" si="1898"/>
        <v>44726</v>
      </c>
      <c r="L3550" s="11">
        <f t="shared" si="1883"/>
        <v>44726</v>
      </c>
      <c r="M3550" s="1">
        <f t="shared" si="1902"/>
        <v>21</v>
      </c>
      <c r="N3550" s="1">
        <f t="shared" si="1884"/>
        <v>7</v>
      </c>
      <c r="O3550" s="2">
        <f t="shared" si="1885"/>
        <v>1.00352098</v>
      </c>
      <c r="P3550" s="13">
        <f t="shared" si="1877"/>
        <v>1.0162005000000001</v>
      </c>
      <c r="Q3550" s="13">
        <f t="shared" si="1870"/>
        <v>1.8057370548181471</v>
      </c>
      <c r="R3550" s="2">
        <f t="shared" si="1873"/>
        <v>1.81209501</v>
      </c>
      <c r="S3550" s="2">
        <f t="shared" si="1899"/>
        <v>1.66548502</v>
      </c>
      <c r="T3550" s="2">
        <f t="shared" si="1886"/>
        <v>240062.30797177</v>
      </c>
      <c r="U3550" s="2">
        <f t="shared" si="1887"/>
        <v>4048.3462340608053</v>
      </c>
      <c r="V3550" s="2">
        <f t="shared" si="1888"/>
        <v>112114.81299562266</v>
      </c>
      <c r="W3550" s="2">
        <f t="shared" si="1889"/>
        <v>260302.73724388346</v>
      </c>
      <c r="X3550" s="17">
        <f t="shared" si="1890"/>
        <v>0</v>
      </c>
      <c r="Y3550" s="2">
        <f t="shared" si="1891"/>
        <v>0</v>
      </c>
      <c r="Z3550" s="72">
        <f t="shared" si="1892"/>
        <v>0</v>
      </c>
      <c r="AA3550" s="2">
        <f t="shared" si="1878"/>
        <v>0</v>
      </c>
      <c r="AB3550" s="12">
        <f t="shared" si="1900"/>
        <v>4.6600000000000003E-2</v>
      </c>
      <c r="AC3550" s="17">
        <f t="shared" si="1893"/>
        <v>7</v>
      </c>
      <c r="AD3550" s="17">
        <v>252</v>
      </c>
      <c r="AE3550" s="13">
        <f t="shared" si="1871"/>
        <v>1.0012659900000001</v>
      </c>
      <c r="AF3550" s="2">
        <f t="shared" si="1879"/>
        <v>303.91648126000001</v>
      </c>
      <c r="AG3550" s="2">
        <f t="shared" si="1894"/>
        <v>329.54066232000002</v>
      </c>
      <c r="AH3550" s="3">
        <f t="shared" si="1895"/>
        <v>0</v>
      </c>
      <c r="AI3550" s="4" t="str">
        <f t="shared" si="1872"/>
        <v>A+J=</v>
      </c>
      <c r="AJ3550" s="11">
        <f t="shared" si="1901"/>
        <v>44726</v>
      </c>
      <c r="AQ3550" s="53"/>
      <c r="AR3550" s="53"/>
    </row>
    <row r="3551" spans="1:44" x14ac:dyDescent="0.2">
      <c r="A3551" s="158">
        <f t="shared" si="1896"/>
        <v>44707</v>
      </c>
      <c r="B3551" s="2">
        <f t="shared" si="1880"/>
        <v>260805.21726224959</v>
      </c>
      <c r="C3551" s="2">
        <f t="shared" si="1897"/>
        <v>144139.5780142</v>
      </c>
      <c r="D3551" s="2">
        <f>SUM(Y3551:Y$3632)</f>
        <v>6083.3018210700002</v>
      </c>
      <c r="E3551" s="73">
        <f t="shared" si="1881"/>
        <v>138056.27619313</v>
      </c>
      <c r="F3551" s="88">
        <f t="shared" si="1874"/>
        <v>6315.93</v>
      </c>
      <c r="G3551" s="3">
        <f>IF(AND(N3551=1,N3550&gt;1),VLOOKUP(A3550,[1]Plan1!$BK$81:$BM$259,3),G3550)</f>
        <v>6382.88</v>
      </c>
      <c r="H3551" s="11">
        <f t="shared" si="1875"/>
        <v>44637</v>
      </c>
      <c r="I3551" s="11">
        <f t="shared" si="1876"/>
        <v>44668</v>
      </c>
      <c r="J3551" s="12">
        <f t="shared" si="1882"/>
        <v>1.0600180812643467E-2</v>
      </c>
      <c r="K3551" s="11">
        <f t="shared" si="1898"/>
        <v>44726</v>
      </c>
      <c r="L3551" s="11">
        <f t="shared" si="1883"/>
        <v>44726</v>
      </c>
      <c r="M3551" s="1">
        <f t="shared" si="1902"/>
        <v>21</v>
      </c>
      <c r="N3551" s="1">
        <f t="shared" si="1884"/>
        <v>8</v>
      </c>
      <c r="O3551" s="2">
        <f t="shared" si="1885"/>
        <v>1.00402499</v>
      </c>
      <c r="P3551" s="13">
        <f t="shared" si="1877"/>
        <v>1.0162005000000001</v>
      </c>
      <c r="Q3551" s="13">
        <f t="shared" ref="Q3551:Q3614" si="1903">IF(L3551&gt;L3550,Q3550*P3551,Q3550)</f>
        <v>1.8057370548181471</v>
      </c>
      <c r="R3551" s="2">
        <f t="shared" si="1873"/>
        <v>1.8130051199999999</v>
      </c>
      <c r="S3551" s="2">
        <f t="shared" si="1899"/>
        <v>1.66548502</v>
      </c>
      <c r="T3551" s="2">
        <f t="shared" si="1886"/>
        <v>240062.30797177</v>
      </c>
      <c r="U3551" s="2">
        <f t="shared" si="1887"/>
        <v>4048.3462340608053</v>
      </c>
      <c r="V3551" s="2">
        <f t="shared" si="1888"/>
        <v>112240.45939314879</v>
      </c>
      <c r="W3551" s="2">
        <f t="shared" si="1889"/>
        <v>260428.38364140957</v>
      </c>
      <c r="X3551" s="17">
        <f t="shared" si="1890"/>
        <v>0</v>
      </c>
      <c r="Y3551" s="2">
        <f t="shared" si="1891"/>
        <v>0</v>
      </c>
      <c r="Z3551" s="72">
        <f t="shared" si="1892"/>
        <v>0</v>
      </c>
      <c r="AA3551" s="2">
        <f t="shared" si="1878"/>
        <v>0</v>
      </c>
      <c r="AB3551" s="12">
        <f t="shared" si="1900"/>
        <v>4.6600000000000003E-2</v>
      </c>
      <c r="AC3551" s="17">
        <f t="shared" si="1893"/>
        <v>8</v>
      </c>
      <c r="AD3551" s="17">
        <v>252</v>
      </c>
      <c r="AE3551" s="13">
        <f t="shared" ref="AE3551:AE3614" si="1904">ROUND((1+AB3551)^TRUNC((AC3551/AD3551),9),9)</f>
        <v>1.001446976</v>
      </c>
      <c r="AF3551" s="2">
        <f t="shared" si="1879"/>
        <v>347.36439812999998</v>
      </c>
      <c r="AG3551" s="2">
        <f t="shared" si="1894"/>
        <v>376.83362083999998</v>
      </c>
      <c r="AH3551" s="3">
        <f t="shared" si="1895"/>
        <v>0</v>
      </c>
      <c r="AI3551" s="4" t="str">
        <f t="shared" si="1872"/>
        <v>A+J=</v>
      </c>
      <c r="AJ3551" s="11">
        <f t="shared" si="1901"/>
        <v>44726</v>
      </c>
      <c r="AQ3551" s="53"/>
      <c r="AR3551" s="53"/>
    </row>
    <row r="3552" spans="1:44" x14ac:dyDescent="0.2">
      <c r="A3552" s="158">
        <f t="shared" si="1896"/>
        <v>44708</v>
      </c>
      <c r="B3552" s="2">
        <f t="shared" si="1880"/>
        <v>260978.27318408003</v>
      </c>
      <c r="C3552" s="2">
        <f t="shared" si="1897"/>
        <v>144139.5780142</v>
      </c>
      <c r="D3552" s="2">
        <f>SUM(Y3552:Y$3632)</f>
        <v>6083.3018210700002</v>
      </c>
      <c r="E3552" s="73">
        <f t="shared" si="1881"/>
        <v>138056.27619313</v>
      </c>
      <c r="F3552" s="88">
        <f t="shared" si="1874"/>
        <v>6315.93</v>
      </c>
      <c r="G3552" s="3">
        <f>IF(AND(N3552=1,N3551&gt;1),VLOOKUP(A3551,[1]Plan1!$BK$81:$BM$259,3),G3551)</f>
        <v>6382.88</v>
      </c>
      <c r="H3552" s="11">
        <f t="shared" si="1875"/>
        <v>44637</v>
      </c>
      <c r="I3552" s="11">
        <f t="shared" si="1876"/>
        <v>44668</v>
      </c>
      <c r="J3552" s="12">
        <f t="shared" si="1882"/>
        <v>1.0600180812643467E-2</v>
      </c>
      <c r="K3552" s="11">
        <f t="shared" si="1898"/>
        <v>44726</v>
      </c>
      <c r="L3552" s="11">
        <f t="shared" si="1883"/>
        <v>44726</v>
      </c>
      <c r="M3552" s="1">
        <f t="shared" si="1902"/>
        <v>21</v>
      </c>
      <c r="N3552" s="1">
        <f t="shared" si="1884"/>
        <v>9</v>
      </c>
      <c r="O3552" s="2">
        <f t="shared" si="1885"/>
        <v>1.00452925</v>
      </c>
      <c r="P3552" s="13">
        <f t="shared" si="1877"/>
        <v>1.0162005000000001</v>
      </c>
      <c r="Q3552" s="13">
        <f t="shared" si="1903"/>
        <v>1.8057370548181471</v>
      </c>
      <c r="R3552" s="2">
        <f t="shared" si="1873"/>
        <v>1.81391568</v>
      </c>
      <c r="S3552" s="2">
        <f t="shared" si="1899"/>
        <v>1.66548502</v>
      </c>
      <c r="T3552" s="2">
        <f t="shared" si="1886"/>
        <v>240062.30797177</v>
      </c>
      <c r="U3552" s="2">
        <f t="shared" si="1887"/>
        <v>4048.3462340608053</v>
      </c>
      <c r="V3552" s="2">
        <f t="shared" si="1888"/>
        <v>112366.16791599922</v>
      </c>
      <c r="W3552" s="2">
        <f t="shared" si="1889"/>
        <v>260554.09216426002</v>
      </c>
      <c r="X3552" s="17">
        <f t="shared" si="1890"/>
        <v>0</v>
      </c>
      <c r="Y3552" s="2">
        <f t="shared" si="1891"/>
        <v>0</v>
      </c>
      <c r="Z3552" s="72">
        <f t="shared" si="1892"/>
        <v>0</v>
      </c>
      <c r="AA3552" s="2">
        <f t="shared" si="1878"/>
        <v>0</v>
      </c>
      <c r="AB3552" s="12">
        <f t="shared" si="1900"/>
        <v>4.6600000000000003E-2</v>
      </c>
      <c r="AC3552" s="17">
        <f t="shared" si="1893"/>
        <v>9</v>
      </c>
      <c r="AD3552" s="17">
        <v>252</v>
      </c>
      <c r="AE3552" s="13">
        <f t="shared" si="1904"/>
        <v>1.0016279960000001</v>
      </c>
      <c r="AF3552" s="2">
        <f t="shared" si="1879"/>
        <v>390.82047712000002</v>
      </c>
      <c r="AG3552" s="2">
        <f t="shared" si="1894"/>
        <v>424.18101982000002</v>
      </c>
      <c r="AH3552" s="3">
        <f t="shared" si="1895"/>
        <v>0</v>
      </c>
      <c r="AI3552" s="4" t="str">
        <f t="shared" si="1872"/>
        <v>A+J=</v>
      </c>
      <c r="AJ3552" s="11">
        <f t="shared" si="1901"/>
        <v>44726</v>
      </c>
      <c r="AQ3552" s="53"/>
      <c r="AR3552" s="53"/>
    </row>
    <row r="3553" spans="1:44" x14ac:dyDescent="0.2">
      <c r="A3553" s="158">
        <f t="shared" si="1896"/>
        <v>44709</v>
      </c>
      <c r="B3553" s="2">
        <f t="shared" si="1880"/>
        <v>261151.44657994749</v>
      </c>
      <c r="C3553" s="2">
        <f t="shared" si="1897"/>
        <v>144139.5780142</v>
      </c>
      <c r="D3553" s="2">
        <f>SUM(Y3553:Y$3632)</f>
        <v>6083.3018210700002</v>
      </c>
      <c r="E3553" s="73">
        <f t="shared" si="1881"/>
        <v>138056.27619313</v>
      </c>
      <c r="F3553" s="88">
        <f t="shared" si="1874"/>
        <v>6315.93</v>
      </c>
      <c r="G3553" s="3">
        <f>IF(AND(N3553=1,N3552&gt;1),VLOOKUP(A3552,[1]Plan1!$BK$81:$BM$259,3),G3552)</f>
        <v>6382.88</v>
      </c>
      <c r="H3553" s="11">
        <f t="shared" si="1875"/>
        <v>44637</v>
      </c>
      <c r="I3553" s="11">
        <f t="shared" si="1876"/>
        <v>44668</v>
      </c>
      <c r="J3553" s="12">
        <f t="shared" si="1882"/>
        <v>1.0600180812643467E-2</v>
      </c>
      <c r="K3553" s="11">
        <f t="shared" si="1898"/>
        <v>44726</v>
      </c>
      <c r="L3553" s="11">
        <f t="shared" si="1883"/>
        <v>44726</v>
      </c>
      <c r="M3553" s="1">
        <f t="shared" si="1902"/>
        <v>21</v>
      </c>
      <c r="N3553" s="1">
        <f t="shared" si="1884"/>
        <v>10</v>
      </c>
      <c r="O3553" s="2">
        <f t="shared" si="1885"/>
        <v>1.0050337600000001</v>
      </c>
      <c r="P3553" s="13">
        <f t="shared" si="1877"/>
        <v>1.0162005000000001</v>
      </c>
      <c r="Q3553" s="13">
        <f t="shared" si="1903"/>
        <v>1.8057370548181471</v>
      </c>
      <c r="R3553" s="2">
        <f t="shared" si="1873"/>
        <v>1.8148267</v>
      </c>
      <c r="S3553" s="2">
        <f t="shared" si="1899"/>
        <v>1.66548502</v>
      </c>
      <c r="T3553" s="2">
        <f t="shared" si="1886"/>
        <v>240062.30797177</v>
      </c>
      <c r="U3553" s="2">
        <f t="shared" si="1887"/>
        <v>4048.3462340608053</v>
      </c>
      <c r="V3553" s="2">
        <f t="shared" si="1888"/>
        <v>112491.93994473669</v>
      </c>
      <c r="W3553" s="2">
        <f t="shared" si="1889"/>
        <v>260679.86419299748</v>
      </c>
      <c r="X3553" s="17">
        <f t="shared" si="1890"/>
        <v>0</v>
      </c>
      <c r="Y3553" s="2">
        <f t="shared" si="1891"/>
        <v>0</v>
      </c>
      <c r="Z3553" s="72">
        <f t="shared" si="1892"/>
        <v>0</v>
      </c>
      <c r="AA3553" s="2">
        <f t="shared" si="1878"/>
        <v>0</v>
      </c>
      <c r="AB3553" s="12">
        <f t="shared" si="1900"/>
        <v>4.6600000000000003E-2</v>
      </c>
      <c r="AC3553" s="17">
        <f t="shared" si="1893"/>
        <v>10</v>
      </c>
      <c r="AD3553" s="17">
        <v>252</v>
      </c>
      <c r="AE3553" s="13">
        <f t="shared" si="1904"/>
        <v>1.0018090479999999</v>
      </c>
      <c r="AF3553" s="2">
        <f t="shared" si="1879"/>
        <v>434.28423810999999</v>
      </c>
      <c r="AG3553" s="2">
        <f t="shared" si="1894"/>
        <v>471.58238695</v>
      </c>
      <c r="AH3553" s="3">
        <f t="shared" si="1895"/>
        <v>0</v>
      </c>
      <c r="AI3553" s="4" t="str">
        <f t="shared" si="1872"/>
        <v>A+J=</v>
      </c>
      <c r="AJ3553" s="11">
        <f t="shared" si="1901"/>
        <v>44726</v>
      </c>
      <c r="AQ3553" s="53"/>
      <c r="AR3553" s="53"/>
    </row>
    <row r="3554" spans="1:44" x14ac:dyDescent="0.2">
      <c r="A3554" s="158">
        <f t="shared" si="1896"/>
        <v>44710</v>
      </c>
      <c r="B3554" s="2">
        <f t="shared" si="1880"/>
        <v>261151.44657994749</v>
      </c>
      <c r="C3554" s="2">
        <f t="shared" si="1897"/>
        <v>144139.5780142</v>
      </c>
      <c r="D3554" s="2">
        <f>SUM(Y3554:Y$3632)</f>
        <v>6083.3018210700002</v>
      </c>
      <c r="E3554" s="73">
        <f t="shared" si="1881"/>
        <v>138056.27619313</v>
      </c>
      <c r="F3554" s="88">
        <f t="shared" si="1874"/>
        <v>6315.93</v>
      </c>
      <c r="G3554" s="3">
        <f>IF(AND(N3554=1,N3553&gt;1),VLOOKUP(A3553,[1]Plan1!$BK$81:$BM$259,3),G3553)</f>
        <v>6382.88</v>
      </c>
      <c r="H3554" s="11">
        <f t="shared" si="1875"/>
        <v>44637</v>
      </c>
      <c r="I3554" s="11">
        <f t="shared" si="1876"/>
        <v>44668</v>
      </c>
      <c r="J3554" s="12">
        <f t="shared" si="1882"/>
        <v>1.0600180812643467E-2</v>
      </c>
      <c r="K3554" s="11">
        <f t="shared" si="1898"/>
        <v>44726</v>
      </c>
      <c r="L3554" s="11">
        <f t="shared" si="1883"/>
        <v>44726</v>
      </c>
      <c r="M3554" s="1">
        <f t="shared" si="1902"/>
        <v>21</v>
      </c>
      <c r="N3554" s="1">
        <f t="shared" si="1884"/>
        <v>10</v>
      </c>
      <c r="O3554" s="2">
        <f t="shared" si="1885"/>
        <v>1.0050337600000001</v>
      </c>
      <c r="P3554" s="13">
        <f t="shared" si="1877"/>
        <v>1.0162005000000001</v>
      </c>
      <c r="Q3554" s="13">
        <f t="shared" si="1903"/>
        <v>1.8057370548181471</v>
      </c>
      <c r="R3554" s="2">
        <f t="shared" si="1873"/>
        <v>1.8148267</v>
      </c>
      <c r="S3554" s="2">
        <f t="shared" si="1899"/>
        <v>1.66548502</v>
      </c>
      <c r="T3554" s="2">
        <f t="shared" si="1886"/>
        <v>240062.30797177</v>
      </c>
      <c r="U3554" s="2">
        <f t="shared" si="1887"/>
        <v>4048.3462340608053</v>
      </c>
      <c r="V3554" s="2">
        <f t="shared" si="1888"/>
        <v>112491.93994473669</v>
      </c>
      <c r="W3554" s="2">
        <f t="shared" si="1889"/>
        <v>260679.86419299748</v>
      </c>
      <c r="X3554" s="17">
        <f t="shared" si="1890"/>
        <v>0</v>
      </c>
      <c r="Y3554" s="2">
        <f t="shared" si="1891"/>
        <v>0</v>
      </c>
      <c r="Z3554" s="72">
        <f t="shared" si="1892"/>
        <v>0</v>
      </c>
      <c r="AA3554" s="2">
        <f t="shared" si="1878"/>
        <v>0</v>
      </c>
      <c r="AB3554" s="12">
        <f t="shared" si="1900"/>
        <v>4.6600000000000003E-2</v>
      </c>
      <c r="AC3554" s="17">
        <f t="shared" si="1893"/>
        <v>10</v>
      </c>
      <c r="AD3554" s="17">
        <v>252</v>
      </c>
      <c r="AE3554" s="13">
        <f t="shared" si="1904"/>
        <v>1.0018090479999999</v>
      </c>
      <c r="AF3554" s="2">
        <f t="shared" si="1879"/>
        <v>434.28423810999999</v>
      </c>
      <c r="AG3554" s="2">
        <f t="shared" si="1894"/>
        <v>471.58238695</v>
      </c>
      <c r="AH3554" s="3">
        <f t="shared" si="1895"/>
        <v>0</v>
      </c>
      <c r="AI3554" s="4" t="str">
        <f t="shared" ref="AI3554:AI3617" si="1905">AI3553</f>
        <v>A+J=</v>
      </c>
      <c r="AJ3554" s="11">
        <f t="shared" si="1901"/>
        <v>44726</v>
      </c>
      <c r="AQ3554" s="53"/>
      <c r="AR3554" s="53"/>
    </row>
    <row r="3555" spans="1:44" x14ac:dyDescent="0.2">
      <c r="A3555" s="158">
        <f t="shared" si="1896"/>
        <v>44711</v>
      </c>
      <c r="B3555" s="2">
        <f t="shared" si="1880"/>
        <v>261151.44657994749</v>
      </c>
      <c r="C3555" s="2">
        <f t="shared" si="1897"/>
        <v>144139.5780142</v>
      </c>
      <c r="D3555" s="2">
        <f>SUM(Y3555:Y$3632)</f>
        <v>6083.3018210700002</v>
      </c>
      <c r="E3555" s="73">
        <f t="shared" si="1881"/>
        <v>138056.27619313</v>
      </c>
      <c r="F3555" s="88">
        <f t="shared" si="1874"/>
        <v>6315.93</v>
      </c>
      <c r="G3555" s="3">
        <f>IF(AND(N3555=1,N3554&gt;1),VLOOKUP(A3554,[1]Plan1!$BK$81:$BM$259,3),G3554)</f>
        <v>6382.88</v>
      </c>
      <c r="H3555" s="11">
        <f t="shared" si="1875"/>
        <v>44637</v>
      </c>
      <c r="I3555" s="11">
        <f t="shared" si="1876"/>
        <v>44668</v>
      </c>
      <c r="J3555" s="12">
        <f t="shared" si="1882"/>
        <v>1.0600180812643467E-2</v>
      </c>
      <c r="K3555" s="11">
        <f t="shared" si="1898"/>
        <v>44726</v>
      </c>
      <c r="L3555" s="11">
        <f t="shared" si="1883"/>
        <v>44726</v>
      </c>
      <c r="M3555" s="1">
        <f t="shared" si="1902"/>
        <v>21</v>
      </c>
      <c r="N3555" s="1">
        <f t="shared" si="1884"/>
        <v>10</v>
      </c>
      <c r="O3555" s="2">
        <f t="shared" si="1885"/>
        <v>1.0050337600000001</v>
      </c>
      <c r="P3555" s="13">
        <f t="shared" si="1877"/>
        <v>1.0162005000000001</v>
      </c>
      <c r="Q3555" s="13">
        <f t="shared" si="1903"/>
        <v>1.8057370548181471</v>
      </c>
      <c r="R3555" s="2">
        <f t="shared" si="1873"/>
        <v>1.8148267</v>
      </c>
      <c r="S3555" s="2">
        <f t="shared" si="1899"/>
        <v>1.66548502</v>
      </c>
      <c r="T3555" s="2">
        <f t="shared" si="1886"/>
        <v>240062.30797177</v>
      </c>
      <c r="U3555" s="2">
        <f t="shared" si="1887"/>
        <v>4048.3462340608053</v>
      </c>
      <c r="V3555" s="2">
        <f t="shared" si="1888"/>
        <v>112491.93994473669</v>
      </c>
      <c r="W3555" s="2">
        <f t="shared" si="1889"/>
        <v>260679.86419299748</v>
      </c>
      <c r="X3555" s="17">
        <f t="shared" si="1890"/>
        <v>0</v>
      </c>
      <c r="Y3555" s="2">
        <f t="shared" si="1891"/>
        <v>0</v>
      </c>
      <c r="Z3555" s="72">
        <f t="shared" si="1892"/>
        <v>0</v>
      </c>
      <c r="AA3555" s="2">
        <f t="shared" si="1878"/>
        <v>0</v>
      </c>
      <c r="AB3555" s="12">
        <f t="shared" si="1900"/>
        <v>4.6600000000000003E-2</v>
      </c>
      <c r="AC3555" s="17">
        <f t="shared" si="1893"/>
        <v>10</v>
      </c>
      <c r="AD3555" s="17">
        <v>252</v>
      </c>
      <c r="AE3555" s="13">
        <f t="shared" si="1904"/>
        <v>1.0018090479999999</v>
      </c>
      <c r="AF3555" s="2">
        <f t="shared" si="1879"/>
        <v>434.28423810999999</v>
      </c>
      <c r="AG3555" s="2">
        <f t="shared" si="1894"/>
        <v>471.58238695</v>
      </c>
      <c r="AH3555" s="3">
        <f t="shared" si="1895"/>
        <v>0</v>
      </c>
      <c r="AI3555" s="4" t="str">
        <f t="shared" si="1905"/>
        <v>A+J=</v>
      </c>
      <c r="AJ3555" s="11">
        <f t="shared" si="1901"/>
        <v>44726</v>
      </c>
      <c r="AQ3555" s="53"/>
      <c r="AR3555" s="53"/>
    </row>
    <row r="3556" spans="1:44" x14ac:dyDescent="0.2">
      <c r="A3556" s="158">
        <f t="shared" si="1896"/>
        <v>44712</v>
      </c>
      <c r="B3556" s="2">
        <f t="shared" si="1880"/>
        <v>261324.737496432</v>
      </c>
      <c r="C3556" s="2">
        <f t="shared" si="1897"/>
        <v>144139.5780142</v>
      </c>
      <c r="D3556" s="2">
        <f>SUM(Y3556:Y$3632)</f>
        <v>6083.3018210700002</v>
      </c>
      <c r="E3556" s="73">
        <f t="shared" si="1881"/>
        <v>138056.27619313</v>
      </c>
      <c r="F3556" s="88">
        <f t="shared" si="1874"/>
        <v>6315.93</v>
      </c>
      <c r="G3556" s="3">
        <f>IF(AND(N3556=1,N3555&gt;1),VLOOKUP(A3555,[1]Plan1!$BK$81:$BM$259,3),G3555)</f>
        <v>6382.88</v>
      </c>
      <c r="H3556" s="11">
        <f t="shared" si="1875"/>
        <v>44637</v>
      </c>
      <c r="I3556" s="11">
        <f t="shared" si="1876"/>
        <v>44668</v>
      </c>
      <c r="J3556" s="12">
        <f t="shared" si="1882"/>
        <v>1.0600180812643467E-2</v>
      </c>
      <c r="K3556" s="11">
        <f t="shared" si="1898"/>
        <v>44726</v>
      </c>
      <c r="L3556" s="11">
        <f t="shared" si="1883"/>
        <v>44726</v>
      </c>
      <c r="M3556" s="1">
        <f t="shared" si="1902"/>
        <v>21</v>
      </c>
      <c r="N3556" s="1">
        <f t="shared" si="1884"/>
        <v>11</v>
      </c>
      <c r="O3556" s="2">
        <f t="shared" si="1885"/>
        <v>1.0055385299999999</v>
      </c>
      <c r="P3556" s="13">
        <f t="shared" si="1877"/>
        <v>1.0162005000000001</v>
      </c>
      <c r="Q3556" s="13">
        <f t="shared" si="1903"/>
        <v>1.8057370548181471</v>
      </c>
      <c r="R3556" s="2">
        <f t="shared" si="1873"/>
        <v>1.8157381800000001</v>
      </c>
      <c r="S3556" s="2">
        <f t="shared" si="1899"/>
        <v>1.66548502</v>
      </c>
      <c r="T3556" s="2">
        <f t="shared" si="1886"/>
        <v>240062.30797177</v>
      </c>
      <c r="U3556" s="2">
        <f t="shared" si="1887"/>
        <v>4048.3462340608053</v>
      </c>
      <c r="V3556" s="2">
        <f t="shared" si="1888"/>
        <v>112617.77547936121</v>
      </c>
      <c r="W3556" s="2">
        <f t="shared" si="1889"/>
        <v>260805.69972762201</v>
      </c>
      <c r="X3556" s="17">
        <f t="shared" si="1890"/>
        <v>0</v>
      </c>
      <c r="Y3556" s="2">
        <f t="shared" si="1891"/>
        <v>0</v>
      </c>
      <c r="Z3556" s="72">
        <f t="shared" si="1892"/>
        <v>0</v>
      </c>
      <c r="AA3556" s="2">
        <f t="shared" si="1878"/>
        <v>0</v>
      </c>
      <c r="AB3556" s="12">
        <f t="shared" si="1900"/>
        <v>4.6600000000000003E-2</v>
      </c>
      <c r="AC3556" s="17">
        <f t="shared" si="1893"/>
        <v>11</v>
      </c>
      <c r="AD3556" s="17">
        <v>252</v>
      </c>
      <c r="AE3556" s="13">
        <f t="shared" si="1904"/>
        <v>1.001990132</v>
      </c>
      <c r="AF3556" s="2">
        <f t="shared" si="1879"/>
        <v>477.75568107999999</v>
      </c>
      <c r="AG3556" s="2">
        <f t="shared" si="1894"/>
        <v>519.03776880999999</v>
      </c>
      <c r="AH3556" s="3">
        <f t="shared" si="1895"/>
        <v>0</v>
      </c>
      <c r="AI3556" s="4" t="str">
        <f t="shared" si="1905"/>
        <v>A+J=</v>
      </c>
      <c r="AJ3556" s="11">
        <f t="shared" si="1901"/>
        <v>44726</v>
      </c>
      <c r="AQ3556" s="53"/>
      <c r="AR3556" s="53"/>
    </row>
    <row r="3557" spans="1:44" x14ac:dyDescent="0.2">
      <c r="A3557" s="158">
        <f t="shared" si="1896"/>
        <v>44713</v>
      </c>
      <c r="B3557" s="2">
        <f t="shared" si="1880"/>
        <v>261498.14511839082</v>
      </c>
      <c r="C3557" s="2">
        <f t="shared" si="1897"/>
        <v>144139.5780142</v>
      </c>
      <c r="D3557" s="2">
        <f>SUM(Y3557:Y$3632)</f>
        <v>6083.3018210700002</v>
      </c>
      <c r="E3557" s="73">
        <f t="shared" si="1881"/>
        <v>138056.27619313</v>
      </c>
      <c r="F3557" s="88">
        <f t="shared" si="1874"/>
        <v>6315.93</v>
      </c>
      <c r="G3557" s="3">
        <f>IF(AND(N3557=1,N3556&gt;1),VLOOKUP(A3556,[1]Plan1!$BK$81:$BM$259,3),G3556)</f>
        <v>6382.88</v>
      </c>
      <c r="H3557" s="11">
        <f t="shared" si="1875"/>
        <v>44637</v>
      </c>
      <c r="I3557" s="11">
        <f t="shared" si="1876"/>
        <v>44668</v>
      </c>
      <c r="J3557" s="12">
        <f t="shared" si="1882"/>
        <v>1.0600180812643467E-2</v>
      </c>
      <c r="K3557" s="11">
        <f t="shared" si="1898"/>
        <v>44726</v>
      </c>
      <c r="L3557" s="11">
        <f t="shared" si="1883"/>
        <v>44726</v>
      </c>
      <c r="M3557" s="1">
        <f t="shared" si="1902"/>
        <v>21</v>
      </c>
      <c r="N3557" s="1">
        <f t="shared" si="1884"/>
        <v>12</v>
      </c>
      <c r="O3557" s="2">
        <f t="shared" si="1885"/>
        <v>1.00604355</v>
      </c>
      <c r="P3557" s="13">
        <f t="shared" si="1877"/>
        <v>1.0162005000000001</v>
      </c>
      <c r="Q3557" s="13">
        <f t="shared" si="1903"/>
        <v>1.8057370548181471</v>
      </c>
      <c r="R3557" s="2">
        <f t="shared" si="1873"/>
        <v>1.8166501100000001</v>
      </c>
      <c r="S3557" s="2">
        <f t="shared" si="1899"/>
        <v>1.66548502</v>
      </c>
      <c r="T3557" s="2">
        <f t="shared" si="1886"/>
        <v>240062.30797177</v>
      </c>
      <c r="U3557" s="2">
        <f t="shared" si="1887"/>
        <v>4048.3462340608053</v>
      </c>
      <c r="V3557" s="2">
        <f t="shared" si="1888"/>
        <v>112743.67313931002</v>
      </c>
      <c r="W3557" s="2">
        <f t="shared" si="1889"/>
        <v>260931.59738757083</v>
      </c>
      <c r="X3557" s="17">
        <f t="shared" si="1890"/>
        <v>0</v>
      </c>
      <c r="Y3557" s="2">
        <f t="shared" si="1891"/>
        <v>0</v>
      </c>
      <c r="Z3557" s="72">
        <f t="shared" si="1892"/>
        <v>0</v>
      </c>
      <c r="AA3557" s="2">
        <f t="shared" si="1878"/>
        <v>0</v>
      </c>
      <c r="AB3557" s="12">
        <f t="shared" si="1900"/>
        <v>4.6600000000000003E-2</v>
      </c>
      <c r="AC3557" s="17">
        <f t="shared" si="1893"/>
        <v>12</v>
      </c>
      <c r="AD3557" s="17">
        <v>252</v>
      </c>
      <c r="AE3557" s="13">
        <f t="shared" si="1904"/>
        <v>1.00217125</v>
      </c>
      <c r="AF3557" s="2">
        <f t="shared" si="1879"/>
        <v>521.23528618</v>
      </c>
      <c r="AG3557" s="2">
        <f t="shared" si="1894"/>
        <v>566.54773081999997</v>
      </c>
      <c r="AH3557" s="3">
        <f t="shared" si="1895"/>
        <v>0</v>
      </c>
      <c r="AI3557" s="4" t="str">
        <f t="shared" si="1905"/>
        <v>A+J=</v>
      </c>
      <c r="AJ3557" s="11">
        <f t="shared" si="1901"/>
        <v>44726</v>
      </c>
      <c r="AQ3557" s="53"/>
      <c r="AR3557" s="53"/>
    </row>
    <row r="3558" spans="1:44" x14ac:dyDescent="0.2">
      <c r="A3558" s="158">
        <f t="shared" si="1896"/>
        <v>44714</v>
      </c>
      <c r="B3558" s="2">
        <f t="shared" si="1880"/>
        <v>261671.67173794939</v>
      </c>
      <c r="C3558" s="2">
        <f t="shared" si="1897"/>
        <v>144139.5780142</v>
      </c>
      <c r="D3558" s="2">
        <f>SUM(Y3558:Y$3632)</f>
        <v>6083.3018210700002</v>
      </c>
      <c r="E3558" s="73">
        <f t="shared" si="1881"/>
        <v>138056.27619313</v>
      </c>
      <c r="F3558" s="88">
        <f t="shared" si="1874"/>
        <v>6315.93</v>
      </c>
      <c r="G3558" s="3">
        <f>IF(AND(N3558=1,N3557&gt;1),VLOOKUP(A3557,[1]Plan1!$BK$81:$BM$259,3),G3557)</f>
        <v>6382.88</v>
      </c>
      <c r="H3558" s="11">
        <f t="shared" si="1875"/>
        <v>44637</v>
      </c>
      <c r="I3558" s="11">
        <f t="shared" si="1876"/>
        <v>44668</v>
      </c>
      <c r="J3558" s="12">
        <f t="shared" si="1882"/>
        <v>1.0600180812643467E-2</v>
      </c>
      <c r="K3558" s="11">
        <f t="shared" si="1898"/>
        <v>44726</v>
      </c>
      <c r="L3558" s="11">
        <f t="shared" si="1883"/>
        <v>44726</v>
      </c>
      <c r="M3558" s="1">
        <f t="shared" si="1902"/>
        <v>21</v>
      </c>
      <c r="N3558" s="1">
        <f t="shared" si="1884"/>
        <v>13</v>
      </c>
      <c r="O3558" s="2">
        <f t="shared" si="1885"/>
        <v>1.0065488300000001</v>
      </c>
      <c r="P3558" s="13">
        <f t="shared" si="1877"/>
        <v>1.0162005000000001</v>
      </c>
      <c r="Q3558" s="13">
        <f t="shared" si="1903"/>
        <v>1.8057370548181471</v>
      </c>
      <c r="R3558" s="2">
        <f t="shared" si="1873"/>
        <v>1.8175625099999999</v>
      </c>
      <c r="S3558" s="2">
        <f t="shared" si="1899"/>
        <v>1.66548502</v>
      </c>
      <c r="T3558" s="2">
        <f t="shared" si="1886"/>
        <v>240062.30797177</v>
      </c>
      <c r="U3558" s="2">
        <f t="shared" si="1887"/>
        <v>4048.3462340608053</v>
      </c>
      <c r="V3558" s="2">
        <f t="shared" si="1888"/>
        <v>112869.63568570859</v>
      </c>
      <c r="W3558" s="2">
        <f t="shared" si="1889"/>
        <v>261057.5599339694</v>
      </c>
      <c r="X3558" s="17">
        <f t="shared" si="1890"/>
        <v>0</v>
      </c>
      <c r="Y3558" s="2">
        <f t="shared" si="1891"/>
        <v>0</v>
      </c>
      <c r="Z3558" s="72">
        <f t="shared" si="1892"/>
        <v>0</v>
      </c>
      <c r="AA3558" s="2">
        <f t="shared" si="1878"/>
        <v>0</v>
      </c>
      <c r="AB3558" s="12">
        <f t="shared" si="1900"/>
        <v>4.6600000000000003E-2</v>
      </c>
      <c r="AC3558" s="17">
        <f t="shared" si="1893"/>
        <v>13</v>
      </c>
      <c r="AD3558" s="17">
        <v>252</v>
      </c>
      <c r="AE3558" s="13">
        <f t="shared" si="1904"/>
        <v>1.0023523999999999</v>
      </c>
      <c r="AF3558" s="2">
        <f t="shared" si="1879"/>
        <v>564.72257327</v>
      </c>
      <c r="AG3558" s="2">
        <f t="shared" si="1894"/>
        <v>614.11180397999999</v>
      </c>
      <c r="AH3558" s="3">
        <f t="shared" si="1895"/>
        <v>0</v>
      </c>
      <c r="AI3558" s="4" t="str">
        <f t="shared" si="1905"/>
        <v>A+J=</v>
      </c>
      <c r="AJ3558" s="11">
        <f t="shared" si="1901"/>
        <v>44726</v>
      </c>
      <c r="AQ3558" s="53"/>
      <c r="AR3558" s="53"/>
    </row>
    <row r="3559" spans="1:44" x14ac:dyDescent="0.2">
      <c r="A3559" s="158">
        <f t="shared" si="1896"/>
        <v>44715</v>
      </c>
      <c r="B3559" s="2">
        <f t="shared" si="1880"/>
        <v>261845.31627958509</v>
      </c>
      <c r="C3559" s="2">
        <f t="shared" si="1897"/>
        <v>144139.5780142</v>
      </c>
      <c r="D3559" s="2">
        <f>SUM(Y3559:Y$3632)</f>
        <v>6083.3018210700002</v>
      </c>
      <c r="E3559" s="73">
        <f t="shared" si="1881"/>
        <v>138056.27619313</v>
      </c>
      <c r="F3559" s="88">
        <f t="shared" si="1874"/>
        <v>6315.93</v>
      </c>
      <c r="G3559" s="3">
        <f>IF(AND(N3559=1,N3558&gt;1),VLOOKUP(A3558,[1]Plan1!$BK$81:$BM$259,3),G3558)</f>
        <v>6382.88</v>
      </c>
      <c r="H3559" s="11">
        <f t="shared" si="1875"/>
        <v>44637</v>
      </c>
      <c r="I3559" s="11">
        <f t="shared" si="1876"/>
        <v>44668</v>
      </c>
      <c r="J3559" s="12">
        <f t="shared" si="1882"/>
        <v>1.0600180812643467E-2</v>
      </c>
      <c r="K3559" s="11">
        <f t="shared" si="1898"/>
        <v>44726</v>
      </c>
      <c r="L3559" s="11">
        <f t="shared" si="1883"/>
        <v>44726</v>
      </c>
      <c r="M3559" s="1">
        <f t="shared" si="1902"/>
        <v>21</v>
      </c>
      <c r="N3559" s="1">
        <f t="shared" si="1884"/>
        <v>14</v>
      </c>
      <c r="O3559" s="2">
        <f t="shared" si="1885"/>
        <v>1.0070543599999999</v>
      </c>
      <c r="P3559" s="13">
        <f t="shared" si="1877"/>
        <v>1.0162005000000001</v>
      </c>
      <c r="Q3559" s="13">
        <f t="shared" si="1903"/>
        <v>1.8057370548181471</v>
      </c>
      <c r="R3559" s="2">
        <f t="shared" si="1873"/>
        <v>1.81847537</v>
      </c>
      <c r="S3559" s="2">
        <f t="shared" si="1899"/>
        <v>1.66548502</v>
      </c>
      <c r="T3559" s="2">
        <f t="shared" si="1886"/>
        <v>240062.30797177</v>
      </c>
      <c r="U3559" s="2">
        <f t="shared" si="1887"/>
        <v>4048.3462340608053</v>
      </c>
      <c r="V3559" s="2">
        <f t="shared" si="1888"/>
        <v>112995.66173799428</v>
      </c>
      <c r="W3559" s="2">
        <f t="shared" si="1889"/>
        <v>261183.58598625509</v>
      </c>
      <c r="X3559" s="17">
        <f t="shared" si="1890"/>
        <v>0</v>
      </c>
      <c r="Y3559" s="2">
        <f t="shared" si="1891"/>
        <v>0</v>
      </c>
      <c r="Z3559" s="72">
        <f t="shared" si="1892"/>
        <v>0</v>
      </c>
      <c r="AA3559" s="2">
        <f t="shared" si="1878"/>
        <v>0</v>
      </c>
      <c r="AB3559" s="12">
        <f t="shared" si="1900"/>
        <v>4.6600000000000003E-2</v>
      </c>
      <c r="AC3559" s="17">
        <f t="shared" si="1893"/>
        <v>14</v>
      </c>
      <c r="AD3559" s="17">
        <v>252</v>
      </c>
      <c r="AE3559" s="13">
        <f t="shared" si="1904"/>
        <v>1.002533583</v>
      </c>
      <c r="AF3559" s="2">
        <f t="shared" si="1879"/>
        <v>608.21778241000004</v>
      </c>
      <c r="AG3559" s="2">
        <f t="shared" si="1894"/>
        <v>661.73029332999999</v>
      </c>
      <c r="AH3559" s="3">
        <f t="shared" si="1895"/>
        <v>0</v>
      </c>
      <c r="AI3559" s="4" t="str">
        <f t="shared" si="1905"/>
        <v>A+J=</v>
      </c>
      <c r="AJ3559" s="11">
        <f t="shared" si="1901"/>
        <v>44726</v>
      </c>
      <c r="AQ3559" s="53"/>
      <c r="AR3559" s="53"/>
    </row>
    <row r="3560" spans="1:44" x14ac:dyDescent="0.2">
      <c r="A3560" s="158">
        <f t="shared" si="1896"/>
        <v>44716</v>
      </c>
      <c r="B3560" s="2">
        <f t="shared" si="1880"/>
        <v>262019.07576035225</v>
      </c>
      <c r="C3560" s="2">
        <f t="shared" si="1897"/>
        <v>144139.5780142</v>
      </c>
      <c r="D3560" s="2">
        <f>SUM(Y3560:Y$3632)</f>
        <v>6083.3018210700002</v>
      </c>
      <c r="E3560" s="73">
        <f t="shared" si="1881"/>
        <v>138056.27619313</v>
      </c>
      <c r="F3560" s="88">
        <f t="shared" si="1874"/>
        <v>6315.93</v>
      </c>
      <c r="G3560" s="3">
        <f>IF(AND(N3560=1,N3559&gt;1),VLOOKUP(A3559,[1]Plan1!$BK$81:$BM$259,3),G3559)</f>
        <v>6382.88</v>
      </c>
      <c r="H3560" s="11">
        <f t="shared" si="1875"/>
        <v>44637</v>
      </c>
      <c r="I3560" s="11">
        <f t="shared" si="1876"/>
        <v>44668</v>
      </c>
      <c r="J3560" s="12">
        <f t="shared" si="1882"/>
        <v>1.0600180812643467E-2</v>
      </c>
      <c r="K3560" s="11">
        <f t="shared" si="1898"/>
        <v>44726</v>
      </c>
      <c r="L3560" s="11">
        <f t="shared" si="1883"/>
        <v>44726</v>
      </c>
      <c r="M3560" s="1">
        <f t="shared" si="1902"/>
        <v>21</v>
      </c>
      <c r="N3560" s="1">
        <f t="shared" si="1884"/>
        <v>15</v>
      </c>
      <c r="O3560" s="2">
        <f t="shared" si="1885"/>
        <v>1.00756014</v>
      </c>
      <c r="P3560" s="13">
        <f t="shared" si="1877"/>
        <v>1.0162005000000001</v>
      </c>
      <c r="Q3560" s="13">
        <f t="shared" si="1903"/>
        <v>1.8057370548181471</v>
      </c>
      <c r="R3560" s="2">
        <f t="shared" si="1873"/>
        <v>1.8193886699999999</v>
      </c>
      <c r="S3560" s="2">
        <f t="shared" si="1899"/>
        <v>1.66548502</v>
      </c>
      <c r="T3560" s="2">
        <f t="shared" si="1886"/>
        <v>240062.30797177</v>
      </c>
      <c r="U3560" s="2">
        <f t="shared" si="1887"/>
        <v>4048.3462340608053</v>
      </c>
      <c r="V3560" s="2">
        <f t="shared" si="1888"/>
        <v>113121.74853504145</v>
      </c>
      <c r="W3560" s="2">
        <f t="shared" si="1889"/>
        <v>261309.67278330226</v>
      </c>
      <c r="X3560" s="17">
        <f t="shared" si="1890"/>
        <v>0</v>
      </c>
      <c r="Y3560" s="2">
        <f t="shared" si="1891"/>
        <v>0</v>
      </c>
      <c r="Z3560" s="72">
        <f t="shared" si="1892"/>
        <v>0</v>
      </c>
      <c r="AA3560" s="2">
        <f t="shared" si="1878"/>
        <v>0</v>
      </c>
      <c r="AB3560" s="12">
        <f t="shared" si="1900"/>
        <v>4.6600000000000003E-2</v>
      </c>
      <c r="AC3560" s="17">
        <f t="shared" si="1893"/>
        <v>15</v>
      </c>
      <c r="AD3560" s="17">
        <v>252</v>
      </c>
      <c r="AE3560" s="13">
        <f t="shared" si="1904"/>
        <v>1.002714798</v>
      </c>
      <c r="AF3560" s="2">
        <f t="shared" si="1879"/>
        <v>651.72067355000001</v>
      </c>
      <c r="AG3560" s="2">
        <f t="shared" si="1894"/>
        <v>709.40297705</v>
      </c>
      <c r="AH3560" s="3">
        <f t="shared" si="1895"/>
        <v>0</v>
      </c>
      <c r="AI3560" s="4" t="str">
        <f t="shared" si="1905"/>
        <v>A+J=</v>
      </c>
      <c r="AJ3560" s="11">
        <f t="shared" si="1901"/>
        <v>44726</v>
      </c>
      <c r="AQ3560" s="53"/>
      <c r="AR3560" s="53"/>
    </row>
    <row r="3561" spans="1:44" x14ac:dyDescent="0.2">
      <c r="A3561" s="158">
        <f t="shared" si="1896"/>
        <v>44717</v>
      </c>
      <c r="B3561" s="2">
        <f t="shared" si="1880"/>
        <v>262019.07576035225</v>
      </c>
      <c r="C3561" s="2">
        <f t="shared" si="1897"/>
        <v>144139.5780142</v>
      </c>
      <c r="D3561" s="2">
        <f>SUM(Y3561:Y$3632)</f>
        <v>6083.3018210700002</v>
      </c>
      <c r="E3561" s="73">
        <f t="shared" si="1881"/>
        <v>138056.27619313</v>
      </c>
      <c r="F3561" s="88">
        <f t="shared" si="1874"/>
        <v>6315.93</v>
      </c>
      <c r="G3561" s="3">
        <f>IF(AND(N3561=1,N3560&gt;1),VLOOKUP(A3560,[1]Plan1!$BK$81:$BM$259,3),G3560)</f>
        <v>6382.88</v>
      </c>
      <c r="H3561" s="11">
        <f t="shared" si="1875"/>
        <v>44637</v>
      </c>
      <c r="I3561" s="11">
        <f t="shared" si="1876"/>
        <v>44668</v>
      </c>
      <c r="J3561" s="12">
        <f t="shared" si="1882"/>
        <v>1.0600180812643467E-2</v>
      </c>
      <c r="K3561" s="11">
        <f t="shared" si="1898"/>
        <v>44726</v>
      </c>
      <c r="L3561" s="11">
        <f t="shared" si="1883"/>
        <v>44726</v>
      </c>
      <c r="M3561" s="1">
        <f t="shared" si="1902"/>
        <v>21</v>
      </c>
      <c r="N3561" s="1">
        <f t="shared" si="1884"/>
        <v>15</v>
      </c>
      <c r="O3561" s="2">
        <f t="shared" si="1885"/>
        <v>1.00756014</v>
      </c>
      <c r="P3561" s="13">
        <f t="shared" si="1877"/>
        <v>1.0162005000000001</v>
      </c>
      <c r="Q3561" s="13">
        <f t="shared" si="1903"/>
        <v>1.8057370548181471</v>
      </c>
      <c r="R3561" s="2">
        <f t="shared" ref="R3561:R3624" si="1906">TRUNC(TRUNC((O3561*Q3561),15),8)</f>
        <v>1.8193886699999999</v>
      </c>
      <c r="S3561" s="2">
        <f t="shared" si="1899"/>
        <v>1.66548502</v>
      </c>
      <c r="T3561" s="2">
        <f t="shared" si="1886"/>
        <v>240062.30797177</v>
      </c>
      <c r="U3561" s="2">
        <f t="shared" si="1887"/>
        <v>4048.3462340608053</v>
      </c>
      <c r="V3561" s="2">
        <f t="shared" si="1888"/>
        <v>113121.74853504145</v>
      </c>
      <c r="W3561" s="2">
        <f t="shared" si="1889"/>
        <v>261309.67278330226</v>
      </c>
      <c r="X3561" s="17">
        <f t="shared" si="1890"/>
        <v>0</v>
      </c>
      <c r="Y3561" s="2">
        <f t="shared" si="1891"/>
        <v>0</v>
      </c>
      <c r="Z3561" s="72">
        <f t="shared" si="1892"/>
        <v>0</v>
      </c>
      <c r="AA3561" s="2">
        <f t="shared" si="1878"/>
        <v>0</v>
      </c>
      <c r="AB3561" s="12">
        <f t="shared" si="1900"/>
        <v>4.6600000000000003E-2</v>
      </c>
      <c r="AC3561" s="17">
        <f t="shared" si="1893"/>
        <v>15</v>
      </c>
      <c r="AD3561" s="17">
        <v>252</v>
      </c>
      <c r="AE3561" s="13">
        <f t="shared" si="1904"/>
        <v>1.002714798</v>
      </c>
      <c r="AF3561" s="2">
        <f t="shared" si="1879"/>
        <v>651.72067355000001</v>
      </c>
      <c r="AG3561" s="2">
        <f t="shared" si="1894"/>
        <v>709.40297705</v>
      </c>
      <c r="AH3561" s="3">
        <f t="shared" si="1895"/>
        <v>0</v>
      </c>
      <c r="AI3561" s="4" t="str">
        <f t="shared" si="1905"/>
        <v>A+J=</v>
      </c>
      <c r="AJ3561" s="11">
        <f t="shared" si="1901"/>
        <v>44726</v>
      </c>
      <c r="AQ3561" s="53"/>
      <c r="AR3561" s="53"/>
    </row>
    <row r="3562" spans="1:44" x14ac:dyDescent="0.2">
      <c r="A3562" s="158">
        <f t="shared" si="1896"/>
        <v>44718</v>
      </c>
      <c r="B3562" s="2">
        <f t="shared" si="1880"/>
        <v>262019.07576035225</v>
      </c>
      <c r="C3562" s="2">
        <f t="shared" si="1897"/>
        <v>144139.5780142</v>
      </c>
      <c r="D3562" s="2">
        <f>SUM(Y3562:Y$3632)</f>
        <v>6083.3018210700002</v>
      </c>
      <c r="E3562" s="73">
        <f t="shared" si="1881"/>
        <v>138056.27619313</v>
      </c>
      <c r="F3562" s="88">
        <f t="shared" ref="F3562:F3625" si="1907">IF(G3562=G3561,F3561,G3561)</f>
        <v>6315.93</v>
      </c>
      <c r="G3562" s="3">
        <f>IF(AND(N3562=1,N3561&gt;1),VLOOKUP(A3561,[1]Plan1!$BK$81:$BM$259,3),G3561)</f>
        <v>6382.88</v>
      </c>
      <c r="H3562" s="11">
        <f t="shared" ref="H3562:H3625" si="1908">EDATE(I3562,-1)</f>
        <v>44637</v>
      </c>
      <c r="I3562" s="11">
        <f t="shared" ref="I3562:I3625" si="1909">IF(X3561&gt;0,EDATE(A3562,-1),+I3561)</f>
        <v>44668</v>
      </c>
      <c r="J3562" s="12">
        <f t="shared" si="1882"/>
        <v>1.0600180812643467E-2</v>
      </c>
      <c r="K3562" s="11">
        <f t="shared" si="1898"/>
        <v>44726</v>
      </c>
      <c r="L3562" s="11">
        <f t="shared" si="1883"/>
        <v>44726</v>
      </c>
      <c r="M3562" s="1">
        <f t="shared" si="1902"/>
        <v>21</v>
      </c>
      <c r="N3562" s="1">
        <f t="shared" si="1884"/>
        <v>15</v>
      </c>
      <c r="O3562" s="2">
        <f t="shared" si="1885"/>
        <v>1.00756014</v>
      </c>
      <c r="P3562" s="13">
        <f t="shared" ref="P3562:P3625" si="1910">IF(L3562&gt;L3561,O3561,P3561)</f>
        <v>1.0162005000000001</v>
      </c>
      <c r="Q3562" s="13">
        <f t="shared" si="1903"/>
        <v>1.8057370548181471</v>
      </c>
      <c r="R3562" s="2">
        <f t="shared" si="1906"/>
        <v>1.8193886699999999</v>
      </c>
      <c r="S3562" s="2">
        <f t="shared" si="1899"/>
        <v>1.66548502</v>
      </c>
      <c r="T3562" s="2">
        <f t="shared" si="1886"/>
        <v>240062.30797177</v>
      </c>
      <c r="U3562" s="2">
        <f t="shared" si="1887"/>
        <v>4048.3462340608053</v>
      </c>
      <c r="V3562" s="2">
        <f t="shared" si="1888"/>
        <v>113121.74853504145</v>
      </c>
      <c r="W3562" s="2">
        <f t="shared" si="1889"/>
        <v>261309.67278330226</v>
      </c>
      <c r="X3562" s="17">
        <f t="shared" si="1890"/>
        <v>0</v>
      </c>
      <c r="Y3562" s="2">
        <f t="shared" si="1891"/>
        <v>0</v>
      </c>
      <c r="Z3562" s="72">
        <f t="shared" si="1892"/>
        <v>0</v>
      </c>
      <c r="AA3562" s="2">
        <f t="shared" si="1878"/>
        <v>0</v>
      </c>
      <c r="AB3562" s="12">
        <f t="shared" si="1900"/>
        <v>4.6600000000000003E-2</v>
      </c>
      <c r="AC3562" s="17">
        <f t="shared" si="1893"/>
        <v>15</v>
      </c>
      <c r="AD3562" s="17">
        <v>252</v>
      </c>
      <c r="AE3562" s="13">
        <f t="shared" si="1904"/>
        <v>1.002714798</v>
      </c>
      <c r="AF3562" s="2">
        <f t="shared" si="1879"/>
        <v>651.72067355000001</v>
      </c>
      <c r="AG3562" s="2">
        <f t="shared" si="1894"/>
        <v>709.40297705</v>
      </c>
      <c r="AH3562" s="3">
        <f t="shared" si="1895"/>
        <v>0</v>
      </c>
      <c r="AI3562" s="4" t="str">
        <f t="shared" si="1905"/>
        <v>A+J=</v>
      </c>
      <c r="AJ3562" s="11">
        <f t="shared" si="1901"/>
        <v>44726</v>
      </c>
      <c r="AQ3562" s="53"/>
      <c r="AR3562" s="53"/>
    </row>
    <row r="3563" spans="1:44" x14ac:dyDescent="0.2">
      <c r="A3563" s="158">
        <f t="shared" si="1896"/>
        <v>44719</v>
      </c>
      <c r="B3563" s="2">
        <f t="shared" si="1880"/>
        <v>262192.956286492</v>
      </c>
      <c r="C3563" s="2">
        <f t="shared" si="1897"/>
        <v>144139.5780142</v>
      </c>
      <c r="D3563" s="2">
        <f>SUM(Y3563:Y$3632)</f>
        <v>6083.3018210700002</v>
      </c>
      <c r="E3563" s="73">
        <f t="shared" si="1881"/>
        <v>138056.27619313</v>
      </c>
      <c r="F3563" s="88">
        <f t="shared" si="1907"/>
        <v>6315.93</v>
      </c>
      <c r="G3563" s="3">
        <f>IF(AND(N3563=1,N3562&gt;1),VLOOKUP(A3562,[1]Plan1!$BK$81:$BM$259,3),G3562)</f>
        <v>6382.88</v>
      </c>
      <c r="H3563" s="11">
        <f t="shared" si="1908"/>
        <v>44637</v>
      </c>
      <c r="I3563" s="11">
        <f t="shared" si="1909"/>
        <v>44668</v>
      </c>
      <c r="J3563" s="12">
        <f t="shared" si="1882"/>
        <v>1.0600180812643467E-2</v>
      </c>
      <c r="K3563" s="11">
        <f t="shared" si="1898"/>
        <v>44726</v>
      </c>
      <c r="L3563" s="11">
        <f t="shared" si="1883"/>
        <v>44726</v>
      </c>
      <c r="M3563" s="1">
        <f t="shared" si="1902"/>
        <v>21</v>
      </c>
      <c r="N3563" s="1">
        <f t="shared" si="1884"/>
        <v>16</v>
      </c>
      <c r="O3563" s="2">
        <f t="shared" si="1885"/>
        <v>1.0080661799999999</v>
      </c>
      <c r="P3563" s="13">
        <f t="shared" si="1910"/>
        <v>1.0162005000000001</v>
      </c>
      <c r="Q3563" s="13">
        <f t="shared" si="1903"/>
        <v>1.8057370548181471</v>
      </c>
      <c r="R3563" s="2">
        <f t="shared" si="1906"/>
        <v>1.82030245</v>
      </c>
      <c r="S3563" s="2">
        <f t="shared" si="1899"/>
        <v>1.66548502</v>
      </c>
      <c r="T3563" s="2">
        <f t="shared" si="1886"/>
        <v>240062.30797177</v>
      </c>
      <c r="U3563" s="2">
        <f t="shared" si="1887"/>
        <v>4048.3462340608053</v>
      </c>
      <c r="V3563" s="2">
        <f t="shared" si="1888"/>
        <v>113247.90159910121</v>
      </c>
      <c r="W3563" s="2">
        <f t="shared" si="1889"/>
        <v>261435.82584736199</v>
      </c>
      <c r="X3563" s="17">
        <f t="shared" si="1890"/>
        <v>0</v>
      </c>
      <c r="Y3563" s="2">
        <f t="shared" si="1891"/>
        <v>0</v>
      </c>
      <c r="Z3563" s="72">
        <f t="shared" si="1892"/>
        <v>0</v>
      </c>
      <c r="AA3563" s="2">
        <f t="shared" si="1878"/>
        <v>0</v>
      </c>
      <c r="AB3563" s="12">
        <f t="shared" si="1900"/>
        <v>4.6600000000000003E-2</v>
      </c>
      <c r="AC3563" s="17">
        <f t="shared" si="1893"/>
        <v>16</v>
      </c>
      <c r="AD3563" s="17">
        <v>252</v>
      </c>
      <c r="AE3563" s="13">
        <f t="shared" si="1904"/>
        <v>1.0028960469999999</v>
      </c>
      <c r="AF3563" s="2">
        <f t="shared" si="1879"/>
        <v>695.23172681000005</v>
      </c>
      <c r="AG3563" s="2">
        <f t="shared" si="1894"/>
        <v>757.13043913000001</v>
      </c>
      <c r="AH3563" s="3">
        <f t="shared" si="1895"/>
        <v>0</v>
      </c>
      <c r="AI3563" s="4" t="str">
        <f t="shared" si="1905"/>
        <v>A+J=</v>
      </c>
      <c r="AJ3563" s="11">
        <f t="shared" si="1901"/>
        <v>44726</v>
      </c>
      <c r="AQ3563" s="53"/>
      <c r="AR3563" s="53"/>
    </row>
    <row r="3564" spans="1:44" x14ac:dyDescent="0.2">
      <c r="A3564" s="158">
        <f t="shared" si="1896"/>
        <v>44720</v>
      </c>
      <c r="B3564" s="2">
        <f t="shared" si="1880"/>
        <v>262366.95322935603</v>
      </c>
      <c r="C3564" s="2">
        <f t="shared" si="1897"/>
        <v>144139.5780142</v>
      </c>
      <c r="D3564" s="2">
        <f>SUM(Y3564:Y$3632)</f>
        <v>6083.3018210700002</v>
      </c>
      <c r="E3564" s="73">
        <f t="shared" si="1881"/>
        <v>138056.27619313</v>
      </c>
      <c r="F3564" s="88">
        <f t="shared" si="1907"/>
        <v>6315.93</v>
      </c>
      <c r="G3564" s="3">
        <f>IF(AND(N3564=1,N3563&gt;1),VLOOKUP(A3563,[1]Plan1!$BK$81:$BM$259,3),G3563)</f>
        <v>6382.88</v>
      </c>
      <c r="H3564" s="11">
        <f t="shared" si="1908"/>
        <v>44637</v>
      </c>
      <c r="I3564" s="11">
        <f t="shared" si="1909"/>
        <v>44668</v>
      </c>
      <c r="J3564" s="12">
        <f t="shared" si="1882"/>
        <v>1.0600180812643467E-2</v>
      </c>
      <c r="K3564" s="11">
        <f t="shared" si="1898"/>
        <v>44726</v>
      </c>
      <c r="L3564" s="11">
        <f t="shared" si="1883"/>
        <v>44726</v>
      </c>
      <c r="M3564" s="1">
        <f t="shared" si="1902"/>
        <v>21</v>
      </c>
      <c r="N3564" s="1">
        <f t="shared" si="1884"/>
        <v>17</v>
      </c>
      <c r="O3564" s="2">
        <f t="shared" si="1885"/>
        <v>1.0085724700000001</v>
      </c>
      <c r="P3564" s="13">
        <f t="shared" si="1910"/>
        <v>1.0162005000000001</v>
      </c>
      <c r="Q3564" s="13">
        <f t="shared" si="1903"/>
        <v>1.8057370548181471</v>
      </c>
      <c r="R3564" s="2">
        <f t="shared" si="1906"/>
        <v>1.82121668</v>
      </c>
      <c r="S3564" s="2">
        <f t="shared" si="1899"/>
        <v>1.66548502</v>
      </c>
      <c r="T3564" s="2">
        <f t="shared" si="1886"/>
        <v>240062.30797177</v>
      </c>
      <c r="U3564" s="2">
        <f t="shared" si="1887"/>
        <v>4048.3462340608053</v>
      </c>
      <c r="V3564" s="2">
        <f t="shared" si="1888"/>
        <v>113374.11678848526</v>
      </c>
      <c r="W3564" s="2">
        <f t="shared" si="1889"/>
        <v>261562.04103674606</v>
      </c>
      <c r="X3564" s="17">
        <f t="shared" si="1890"/>
        <v>0</v>
      </c>
      <c r="Y3564" s="2">
        <f t="shared" si="1891"/>
        <v>0</v>
      </c>
      <c r="Z3564" s="72">
        <f t="shared" si="1892"/>
        <v>0</v>
      </c>
      <c r="AA3564" s="2">
        <f t="shared" si="1878"/>
        <v>0</v>
      </c>
      <c r="AB3564" s="12">
        <f t="shared" si="1900"/>
        <v>4.6600000000000003E-2</v>
      </c>
      <c r="AC3564" s="17">
        <f t="shared" si="1893"/>
        <v>17</v>
      </c>
      <c r="AD3564" s="17">
        <v>252</v>
      </c>
      <c r="AE3564" s="13">
        <f t="shared" si="1904"/>
        <v>1.003077328</v>
      </c>
      <c r="AF3564" s="2">
        <f t="shared" si="1879"/>
        <v>738.75046206000002</v>
      </c>
      <c r="AG3564" s="2">
        <f t="shared" si="1894"/>
        <v>804.91219261000003</v>
      </c>
      <c r="AH3564" s="3">
        <f t="shared" si="1895"/>
        <v>0</v>
      </c>
      <c r="AI3564" s="4" t="str">
        <f t="shared" si="1905"/>
        <v>A+J=</v>
      </c>
      <c r="AJ3564" s="11">
        <f t="shared" si="1901"/>
        <v>44726</v>
      </c>
      <c r="AQ3564" s="53"/>
      <c r="AR3564" s="53"/>
    </row>
    <row r="3565" spans="1:44" x14ac:dyDescent="0.2">
      <c r="A3565" s="158">
        <f t="shared" si="1896"/>
        <v>44721</v>
      </c>
      <c r="B3565" s="2">
        <f t="shared" si="1880"/>
        <v>262541.0655114816</v>
      </c>
      <c r="C3565" s="2">
        <f t="shared" si="1897"/>
        <v>144139.5780142</v>
      </c>
      <c r="D3565" s="2">
        <f>SUM(Y3565:Y$3632)</f>
        <v>6083.3018210700002</v>
      </c>
      <c r="E3565" s="73">
        <f t="shared" si="1881"/>
        <v>138056.27619313</v>
      </c>
      <c r="F3565" s="88">
        <f t="shared" si="1907"/>
        <v>6315.93</v>
      </c>
      <c r="G3565" s="3">
        <f>IF(AND(N3565=1,N3564&gt;1),VLOOKUP(A3564,[1]Plan1!$BK$81:$BM$259,3),G3564)</f>
        <v>6382.88</v>
      </c>
      <c r="H3565" s="11">
        <f t="shared" si="1908"/>
        <v>44637</v>
      </c>
      <c r="I3565" s="11">
        <f t="shared" si="1909"/>
        <v>44668</v>
      </c>
      <c r="J3565" s="12">
        <f t="shared" si="1882"/>
        <v>1.0600180812643467E-2</v>
      </c>
      <c r="K3565" s="11">
        <f t="shared" si="1898"/>
        <v>44726</v>
      </c>
      <c r="L3565" s="11">
        <f t="shared" si="1883"/>
        <v>44726</v>
      </c>
      <c r="M3565" s="1">
        <f t="shared" si="1902"/>
        <v>21</v>
      </c>
      <c r="N3565" s="1">
        <f t="shared" si="1884"/>
        <v>18</v>
      </c>
      <c r="O3565" s="2">
        <f t="shared" si="1885"/>
        <v>1.00907901</v>
      </c>
      <c r="P3565" s="13">
        <f t="shared" si="1910"/>
        <v>1.0162005000000001</v>
      </c>
      <c r="Q3565" s="13">
        <f t="shared" si="1903"/>
        <v>1.8057370548181471</v>
      </c>
      <c r="R3565" s="2">
        <f t="shared" si="1906"/>
        <v>1.82213135</v>
      </c>
      <c r="S3565" s="2">
        <f t="shared" si="1899"/>
        <v>1.66548502</v>
      </c>
      <c r="T3565" s="2">
        <f t="shared" si="1886"/>
        <v>240062.30797177</v>
      </c>
      <c r="U3565" s="2">
        <f t="shared" si="1887"/>
        <v>4048.3462340608053</v>
      </c>
      <c r="V3565" s="2">
        <f t="shared" si="1888"/>
        <v>113500.39272263083</v>
      </c>
      <c r="W3565" s="2">
        <f t="shared" si="1889"/>
        <v>261688.31697089161</v>
      </c>
      <c r="X3565" s="17">
        <f t="shared" si="1890"/>
        <v>0</v>
      </c>
      <c r="Y3565" s="2">
        <f t="shared" si="1891"/>
        <v>0</v>
      </c>
      <c r="Z3565" s="72">
        <f t="shared" si="1892"/>
        <v>0</v>
      </c>
      <c r="AA3565" s="2">
        <f t="shared" si="1878"/>
        <v>0</v>
      </c>
      <c r="AB3565" s="12">
        <f t="shared" si="1900"/>
        <v>4.6600000000000003E-2</v>
      </c>
      <c r="AC3565" s="17">
        <f t="shared" si="1893"/>
        <v>18</v>
      </c>
      <c r="AD3565" s="17">
        <v>252</v>
      </c>
      <c r="AE3565" s="13">
        <f t="shared" si="1904"/>
        <v>1.003258642</v>
      </c>
      <c r="AF3565" s="2">
        <f t="shared" si="1879"/>
        <v>782.27711937000004</v>
      </c>
      <c r="AG3565" s="2">
        <f t="shared" si="1894"/>
        <v>852.74854058999995</v>
      </c>
      <c r="AH3565" s="3">
        <f t="shared" si="1895"/>
        <v>0</v>
      </c>
      <c r="AI3565" s="4" t="str">
        <f t="shared" si="1905"/>
        <v>A+J=</v>
      </c>
      <c r="AJ3565" s="11">
        <f t="shared" si="1901"/>
        <v>44726</v>
      </c>
      <c r="AQ3565" s="53"/>
      <c r="AR3565" s="53"/>
    </row>
    <row r="3566" spans="1:44" x14ac:dyDescent="0.2">
      <c r="A3566" s="158">
        <f t="shared" si="1896"/>
        <v>44722</v>
      </c>
      <c r="B3566" s="2">
        <f t="shared" si="1880"/>
        <v>262715.29845781979</v>
      </c>
      <c r="C3566" s="2">
        <f t="shared" si="1897"/>
        <v>144139.5780142</v>
      </c>
      <c r="D3566" s="2">
        <f>SUM(Y3566:Y$3632)</f>
        <v>6083.3018210700002</v>
      </c>
      <c r="E3566" s="73">
        <f t="shared" si="1881"/>
        <v>138056.27619313</v>
      </c>
      <c r="F3566" s="88">
        <f t="shared" si="1907"/>
        <v>6315.93</v>
      </c>
      <c r="G3566" s="3">
        <f>IF(AND(N3566=1,N3565&gt;1),VLOOKUP(A3565,[1]Plan1!$BK$81:$BM$259,3),G3565)</f>
        <v>6382.88</v>
      </c>
      <c r="H3566" s="11">
        <f t="shared" si="1908"/>
        <v>44637</v>
      </c>
      <c r="I3566" s="11">
        <f t="shared" si="1909"/>
        <v>44668</v>
      </c>
      <c r="J3566" s="12">
        <f t="shared" si="1882"/>
        <v>1.0600180812643467E-2</v>
      </c>
      <c r="K3566" s="11">
        <f t="shared" si="1898"/>
        <v>44726</v>
      </c>
      <c r="L3566" s="11">
        <f t="shared" si="1883"/>
        <v>44726</v>
      </c>
      <c r="M3566" s="1">
        <f t="shared" si="1902"/>
        <v>21</v>
      </c>
      <c r="N3566" s="1">
        <f t="shared" si="1884"/>
        <v>19</v>
      </c>
      <c r="O3566" s="2">
        <f t="shared" si="1885"/>
        <v>1.0095858099999999</v>
      </c>
      <c r="P3566" s="13">
        <f t="shared" si="1910"/>
        <v>1.0162005000000001</v>
      </c>
      <c r="Q3566" s="13">
        <f t="shared" si="1903"/>
        <v>1.8057370548181471</v>
      </c>
      <c r="R3566" s="2">
        <f t="shared" si="1906"/>
        <v>1.8230465</v>
      </c>
      <c r="S3566" s="2">
        <f t="shared" si="1899"/>
        <v>1.66548502</v>
      </c>
      <c r="T3566" s="2">
        <f t="shared" si="1886"/>
        <v>240062.30797177</v>
      </c>
      <c r="U3566" s="2">
        <f t="shared" si="1887"/>
        <v>4048.3462340608053</v>
      </c>
      <c r="V3566" s="2">
        <f t="shared" si="1888"/>
        <v>113626.73492378897</v>
      </c>
      <c r="W3566" s="2">
        <f t="shared" si="1889"/>
        <v>261814.65917204978</v>
      </c>
      <c r="X3566" s="17">
        <f t="shared" si="1890"/>
        <v>0</v>
      </c>
      <c r="Y3566" s="2">
        <f t="shared" si="1891"/>
        <v>0</v>
      </c>
      <c r="Z3566" s="72">
        <f t="shared" si="1892"/>
        <v>0</v>
      </c>
      <c r="AA3566" s="2">
        <f t="shared" si="1878"/>
        <v>0</v>
      </c>
      <c r="AB3566" s="12">
        <f t="shared" si="1900"/>
        <v>4.6600000000000003E-2</v>
      </c>
      <c r="AC3566" s="17">
        <f t="shared" si="1893"/>
        <v>19</v>
      </c>
      <c r="AD3566" s="17">
        <v>252</v>
      </c>
      <c r="AE3566" s="13">
        <f t="shared" si="1904"/>
        <v>1.003439988</v>
      </c>
      <c r="AF3566" s="2">
        <f t="shared" si="1879"/>
        <v>825.81145866999998</v>
      </c>
      <c r="AG3566" s="2">
        <f t="shared" si="1894"/>
        <v>900.63928577000001</v>
      </c>
      <c r="AH3566" s="3">
        <f t="shared" si="1895"/>
        <v>0</v>
      </c>
      <c r="AI3566" s="4" t="str">
        <f t="shared" si="1905"/>
        <v>A+J=</v>
      </c>
      <c r="AJ3566" s="11">
        <f t="shared" si="1901"/>
        <v>44726</v>
      </c>
      <c r="AQ3566" s="53"/>
      <c r="AR3566" s="53"/>
    </row>
    <row r="3567" spans="1:44" x14ac:dyDescent="0.2">
      <c r="A3567" s="158">
        <f t="shared" si="1896"/>
        <v>44723</v>
      </c>
      <c r="B3567" s="2">
        <f t="shared" si="1880"/>
        <v>262889.65125488775</v>
      </c>
      <c r="C3567" s="2">
        <f t="shared" si="1897"/>
        <v>144139.5780142</v>
      </c>
      <c r="D3567" s="2">
        <f>SUM(Y3567:Y$3632)</f>
        <v>6083.3018210700002</v>
      </c>
      <c r="E3567" s="73">
        <f t="shared" si="1881"/>
        <v>138056.27619313</v>
      </c>
      <c r="F3567" s="88">
        <f t="shared" si="1907"/>
        <v>6315.93</v>
      </c>
      <c r="G3567" s="3">
        <f>IF(AND(N3567=1,N3566&gt;1),VLOOKUP(A3566,[1]Plan1!$BK$81:$BM$259,3),G3566)</f>
        <v>6382.88</v>
      </c>
      <c r="H3567" s="11">
        <f t="shared" si="1908"/>
        <v>44637</v>
      </c>
      <c r="I3567" s="11">
        <f t="shared" si="1909"/>
        <v>44668</v>
      </c>
      <c r="J3567" s="12">
        <f t="shared" si="1882"/>
        <v>1.0600180812643467E-2</v>
      </c>
      <c r="K3567" s="11">
        <f t="shared" si="1898"/>
        <v>44726</v>
      </c>
      <c r="L3567" s="11">
        <f t="shared" si="1883"/>
        <v>44726</v>
      </c>
      <c r="M3567" s="1">
        <f t="shared" si="1902"/>
        <v>21</v>
      </c>
      <c r="N3567" s="1">
        <f t="shared" si="1884"/>
        <v>20</v>
      </c>
      <c r="O3567" s="2">
        <f t="shared" si="1885"/>
        <v>1.01009287</v>
      </c>
      <c r="P3567" s="13">
        <f t="shared" si="1910"/>
        <v>1.0162005000000001</v>
      </c>
      <c r="Q3567" s="13">
        <f t="shared" si="1903"/>
        <v>1.8057370548181471</v>
      </c>
      <c r="R3567" s="2">
        <f t="shared" si="1906"/>
        <v>1.82396212</v>
      </c>
      <c r="S3567" s="2">
        <f t="shared" si="1899"/>
        <v>1.66548502</v>
      </c>
      <c r="T3567" s="2">
        <f t="shared" si="1886"/>
        <v>240062.30797177</v>
      </c>
      <c r="U3567" s="2">
        <f t="shared" si="1887"/>
        <v>4048.3462340608053</v>
      </c>
      <c r="V3567" s="2">
        <f t="shared" si="1888"/>
        <v>113753.14201139694</v>
      </c>
      <c r="W3567" s="2">
        <f t="shared" si="1889"/>
        <v>261941.06625965773</v>
      </c>
      <c r="X3567" s="17">
        <f t="shared" si="1890"/>
        <v>0</v>
      </c>
      <c r="Y3567" s="2">
        <f t="shared" si="1891"/>
        <v>0</v>
      </c>
      <c r="Z3567" s="72">
        <f t="shared" si="1892"/>
        <v>0</v>
      </c>
      <c r="AA3567" s="2">
        <f t="shared" si="1878"/>
        <v>0</v>
      </c>
      <c r="AB3567" s="12">
        <f t="shared" si="1900"/>
        <v>4.6600000000000003E-2</v>
      </c>
      <c r="AC3567" s="17">
        <f t="shared" si="1893"/>
        <v>20</v>
      </c>
      <c r="AD3567" s="17">
        <v>252</v>
      </c>
      <c r="AE3567" s="13">
        <f t="shared" si="1904"/>
        <v>1.0036213679999999</v>
      </c>
      <c r="AF3567" s="2">
        <f t="shared" si="1879"/>
        <v>869.35396008999999</v>
      </c>
      <c r="AG3567" s="2">
        <f t="shared" si="1894"/>
        <v>948.58499523</v>
      </c>
      <c r="AH3567" s="3">
        <f t="shared" si="1895"/>
        <v>0</v>
      </c>
      <c r="AI3567" s="4" t="str">
        <f t="shared" si="1905"/>
        <v>A+J=</v>
      </c>
      <c r="AJ3567" s="11">
        <f t="shared" si="1901"/>
        <v>44726</v>
      </c>
      <c r="AQ3567" s="53"/>
      <c r="AR3567" s="53"/>
    </row>
    <row r="3568" spans="1:44" x14ac:dyDescent="0.2">
      <c r="A3568" s="158">
        <f t="shared" si="1896"/>
        <v>44724</v>
      </c>
      <c r="B3568" s="2">
        <f t="shared" si="1880"/>
        <v>262889.65125488775</v>
      </c>
      <c r="C3568" s="2">
        <f t="shared" si="1897"/>
        <v>144139.5780142</v>
      </c>
      <c r="D3568" s="2">
        <f>SUM(Y3568:Y$3632)</f>
        <v>6083.3018210700002</v>
      </c>
      <c r="E3568" s="73">
        <f t="shared" si="1881"/>
        <v>138056.27619313</v>
      </c>
      <c r="F3568" s="88">
        <f t="shared" si="1907"/>
        <v>6315.93</v>
      </c>
      <c r="G3568" s="3">
        <f>IF(AND(N3568=1,N3567&gt;1),VLOOKUP(A3567,[1]Plan1!$BK$81:$BM$259,3),G3567)</f>
        <v>6382.88</v>
      </c>
      <c r="H3568" s="11">
        <f t="shared" si="1908"/>
        <v>44637</v>
      </c>
      <c r="I3568" s="11">
        <f t="shared" si="1909"/>
        <v>44668</v>
      </c>
      <c r="J3568" s="12">
        <f t="shared" si="1882"/>
        <v>1.0600180812643467E-2</v>
      </c>
      <c r="K3568" s="11">
        <f t="shared" si="1898"/>
        <v>44726</v>
      </c>
      <c r="L3568" s="11">
        <f t="shared" si="1883"/>
        <v>44726</v>
      </c>
      <c r="M3568" s="1">
        <f t="shared" si="1902"/>
        <v>21</v>
      </c>
      <c r="N3568" s="1">
        <f t="shared" si="1884"/>
        <v>20</v>
      </c>
      <c r="O3568" s="2">
        <f t="shared" si="1885"/>
        <v>1.01009287</v>
      </c>
      <c r="P3568" s="13">
        <f t="shared" si="1910"/>
        <v>1.0162005000000001</v>
      </c>
      <c r="Q3568" s="13">
        <f t="shared" si="1903"/>
        <v>1.8057370548181471</v>
      </c>
      <c r="R3568" s="2">
        <f t="shared" si="1906"/>
        <v>1.82396212</v>
      </c>
      <c r="S3568" s="2">
        <f t="shared" si="1899"/>
        <v>1.66548502</v>
      </c>
      <c r="T3568" s="2">
        <f t="shared" si="1886"/>
        <v>240062.30797177</v>
      </c>
      <c r="U3568" s="2">
        <f t="shared" si="1887"/>
        <v>4048.3462340608053</v>
      </c>
      <c r="V3568" s="2">
        <f t="shared" si="1888"/>
        <v>113753.14201139694</v>
      </c>
      <c r="W3568" s="2">
        <f t="shared" si="1889"/>
        <v>261941.06625965773</v>
      </c>
      <c r="X3568" s="17">
        <f t="shared" si="1890"/>
        <v>0</v>
      </c>
      <c r="Y3568" s="2">
        <f t="shared" si="1891"/>
        <v>0</v>
      </c>
      <c r="Z3568" s="72">
        <f t="shared" si="1892"/>
        <v>0</v>
      </c>
      <c r="AA3568" s="2">
        <f t="shared" ref="AA3568:AA3631" si="1911">IF(Z3568&gt;0,TRUNC(Z3568*T3568,8),0)</f>
        <v>0</v>
      </c>
      <c r="AB3568" s="12">
        <f t="shared" si="1900"/>
        <v>4.6600000000000003E-2</v>
      </c>
      <c r="AC3568" s="17">
        <f t="shared" si="1893"/>
        <v>20</v>
      </c>
      <c r="AD3568" s="17">
        <v>252</v>
      </c>
      <c r="AE3568" s="13">
        <f t="shared" si="1904"/>
        <v>1.0036213679999999</v>
      </c>
      <c r="AF3568" s="2">
        <f t="shared" ref="AF3568:AF3631" si="1912">TRUNC((T3568*(AE3568-1)),8)</f>
        <v>869.35396008999999</v>
      </c>
      <c r="AG3568" s="2">
        <f t="shared" si="1894"/>
        <v>948.58499523</v>
      </c>
      <c r="AH3568" s="3">
        <f t="shared" si="1895"/>
        <v>0</v>
      </c>
      <c r="AI3568" s="4" t="str">
        <f t="shared" si="1905"/>
        <v>A+J=</v>
      </c>
      <c r="AJ3568" s="11">
        <f t="shared" si="1901"/>
        <v>44726</v>
      </c>
      <c r="AQ3568" s="53"/>
      <c r="AR3568" s="53"/>
    </row>
    <row r="3569" spans="1:44" x14ac:dyDescent="0.2">
      <c r="A3569" s="158">
        <f t="shared" si="1896"/>
        <v>44725</v>
      </c>
      <c r="B3569" s="2">
        <f t="shared" si="1880"/>
        <v>262889.65125488775</v>
      </c>
      <c r="C3569" s="2">
        <f t="shared" si="1897"/>
        <v>144139.5780142</v>
      </c>
      <c r="D3569" s="2">
        <f>SUM(Y3569:Y$3632)</f>
        <v>6083.3018210700002</v>
      </c>
      <c r="E3569" s="73">
        <f t="shared" si="1881"/>
        <v>138056.27619313</v>
      </c>
      <c r="F3569" s="88">
        <f t="shared" si="1907"/>
        <v>6315.93</v>
      </c>
      <c r="G3569" s="3">
        <f>IF(AND(N3569=1,N3568&gt;1),VLOOKUP(A3568,[1]Plan1!$BK$81:$BM$259,3),G3568)</f>
        <v>6382.88</v>
      </c>
      <c r="H3569" s="11">
        <f t="shared" si="1908"/>
        <v>44637</v>
      </c>
      <c r="I3569" s="11">
        <f t="shared" si="1909"/>
        <v>44668</v>
      </c>
      <c r="J3569" s="12">
        <f t="shared" si="1882"/>
        <v>1.0600180812643467E-2</v>
      </c>
      <c r="K3569" s="11">
        <f t="shared" si="1898"/>
        <v>44726</v>
      </c>
      <c r="L3569" s="11">
        <f t="shared" si="1883"/>
        <v>44726</v>
      </c>
      <c r="M3569" s="1">
        <f t="shared" si="1902"/>
        <v>21</v>
      </c>
      <c r="N3569" s="1">
        <f t="shared" si="1884"/>
        <v>20</v>
      </c>
      <c r="O3569" s="2">
        <f t="shared" si="1885"/>
        <v>1.01009287</v>
      </c>
      <c r="P3569" s="13">
        <f t="shared" si="1910"/>
        <v>1.0162005000000001</v>
      </c>
      <c r="Q3569" s="13">
        <f t="shared" si="1903"/>
        <v>1.8057370548181471</v>
      </c>
      <c r="R3569" s="2">
        <f t="shared" si="1906"/>
        <v>1.82396212</v>
      </c>
      <c r="S3569" s="2">
        <f t="shared" si="1899"/>
        <v>1.66548502</v>
      </c>
      <c r="T3569" s="2">
        <f t="shared" si="1886"/>
        <v>240062.30797177</v>
      </c>
      <c r="U3569" s="2">
        <f t="shared" si="1887"/>
        <v>4048.3462340608053</v>
      </c>
      <c r="V3569" s="2">
        <f t="shared" si="1888"/>
        <v>113753.14201139694</v>
      </c>
      <c r="W3569" s="2">
        <f t="shared" si="1889"/>
        <v>261941.06625965773</v>
      </c>
      <c r="X3569" s="17">
        <f t="shared" si="1890"/>
        <v>0</v>
      </c>
      <c r="Y3569" s="2">
        <f t="shared" si="1891"/>
        <v>0</v>
      </c>
      <c r="Z3569" s="72">
        <f t="shared" si="1892"/>
        <v>0</v>
      </c>
      <c r="AA3569" s="2">
        <f t="shared" si="1911"/>
        <v>0</v>
      </c>
      <c r="AB3569" s="12">
        <f t="shared" si="1900"/>
        <v>4.6600000000000003E-2</v>
      </c>
      <c r="AC3569" s="17">
        <f t="shared" si="1893"/>
        <v>20</v>
      </c>
      <c r="AD3569" s="17">
        <v>252</v>
      </c>
      <c r="AE3569" s="13">
        <f t="shared" si="1904"/>
        <v>1.0036213679999999</v>
      </c>
      <c r="AF3569" s="2">
        <f t="shared" si="1912"/>
        <v>869.35396008999999</v>
      </c>
      <c r="AG3569" s="2">
        <f t="shared" si="1894"/>
        <v>948.58499523</v>
      </c>
      <c r="AH3569" s="3">
        <f t="shared" si="1895"/>
        <v>0</v>
      </c>
      <c r="AI3569" s="4" t="str">
        <f t="shared" si="1905"/>
        <v>A+J=</v>
      </c>
      <c r="AJ3569" s="11">
        <f t="shared" si="1901"/>
        <v>44726</v>
      </c>
      <c r="AQ3569" s="53"/>
      <c r="AR3569" s="53"/>
    </row>
    <row r="3570" spans="1:44" x14ac:dyDescent="0.2">
      <c r="A3570" s="158">
        <f t="shared" si="1896"/>
        <v>44726</v>
      </c>
      <c r="B3570" s="2">
        <f t="shared" si="1880"/>
        <v>263064.12065512995</v>
      </c>
      <c r="C3570" s="2">
        <f t="shared" si="1897"/>
        <v>144139.5780142</v>
      </c>
      <c r="D3570" s="2">
        <f>SUM(Y3570:Y$3632)</f>
        <v>6083.3018210700002</v>
      </c>
      <c r="E3570" s="73">
        <f t="shared" si="1881"/>
        <v>138056.27619313</v>
      </c>
      <c r="F3570" s="88">
        <f t="shared" si="1907"/>
        <v>6315.93</v>
      </c>
      <c r="G3570" s="3">
        <f>IF(AND(N3570=1,N3569&gt;1),VLOOKUP(A3569,[1]Plan1!$BK$81:$BM$259,3),G3569)</f>
        <v>6382.88</v>
      </c>
      <c r="H3570" s="11">
        <f t="shared" si="1908"/>
        <v>44637</v>
      </c>
      <c r="I3570" s="11">
        <f t="shared" si="1909"/>
        <v>44668</v>
      </c>
      <c r="J3570" s="12">
        <f t="shared" si="1882"/>
        <v>1.0600180812643467E-2</v>
      </c>
      <c r="K3570" s="11">
        <f t="shared" si="1898"/>
        <v>44756</v>
      </c>
      <c r="L3570" s="11">
        <f t="shared" si="1883"/>
        <v>44726</v>
      </c>
      <c r="M3570" s="1">
        <f t="shared" si="1902"/>
        <v>21</v>
      </c>
      <c r="N3570" s="1">
        <f t="shared" si="1884"/>
        <v>21</v>
      </c>
      <c r="O3570" s="2">
        <f t="shared" si="1885"/>
        <v>1.01060018</v>
      </c>
      <c r="P3570" s="13">
        <f t="shared" si="1910"/>
        <v>1.0162005000000001</v>
      </c>
      <c r="Q3570" s="13">
        <f t="shared" si="1903"/>
        <v>1.8057370548181471</v>
      </c>
      <c r="R3570" s="2">
        <f t="shared" si="1906"/>
        <v>1.82487819</v>
      </c>
      <c r="S3570" s="2">
        <f t="shared" si="1899"/>
        <v>1.66548502</v>
      </c>
      <c r="T3570" s="2">
        <f t="shared" si="1886"/>
        <v>240062.30797177</v>
      </c>
      <c r="U3570" s="2">
        <f t="shared" si="1887"/>
        <v>4048.3462340608053</v>
      </c>
      <c r="V3570" s="2">
        <f t="shared" si="1888"/>
        <v>113879.61122432916</v>
      </c>
      <c r="W3570" s="2">
        <f t="shared" si="1889"/>
        <v>262067.53547258995</v>
      </c>
      <c r="X3570" s="17">
        <f t="shared" si="1890"/>
        <v>117</v>
      </c>
      <c r="Y3570" s="2">
        <f t="shared" si="1891"/>
        <v>2028.5151990700001</v>
      </c>
      <c r="Z3570" s="72">
        <f t="shared" si="1892"/>
        <v>1.4073270000000001E-2</v>
      </c>
      <c r="AA3570" s="2">
        <f t="shared" si="1911"/>
        <v>3378.4616768999999</v>
      </c>
      <c r="AB3570" s="12">
        <f t="shared" si="1900"/>
        <v>4.6600000000000003E-2</v>
      </c>
      <c r="AC3570" s="17">
        <f t="shared" si="1893"/>
        <v>21</v>
      </c>
      <c r="AD3570" s="17">
        <v>252</v>
      </c>
      <c r="AE3570" s="13">
        <f t="shared" si="1904"/>
        <v>1.00380278</v>
      </c>
      <c r="AF3570" s="2">
        <f t="shared" si="1912"/>
        <v>912.90414350000003</v>
      </c>
      <c r="AG3570" s="2">
        <f t="shared" si="1894"/>
        <v>996.58518254000001</v>
      </c>
      <c r="AH3570" s="3">
        <f t="shared" si="1895"/>
        <v>4291.3658204000003</v>
      </c>
      <c r="AI3570" s="4" t="str">
        <f t="shared" si="1905"/>
        <v>A+J=</v>
      </c>
      <c r="AJ3570" s="11">
        <f t="shared" si="1901"/>
        <v>44726</v>
      </c>
      <c r="AQ3570" s="53"/>
      <c r="AR3570" s="53"/>
    </row>
    <row r="3571" spans="1:44" x14ac:dyDescent="0.2">
      <c r="A3571" s="158">
        <f t="shared" si="1896"/>
        <v>44727</v>
      </c>
      <c r="B3571" s="2">
        <f t="shared" si="1880"/>
        <v>258792.103397728</v>
      </c>
      <c r="C3571" s="2">
        <f t="shared" si="1897"/>
        <v>142111.06281512999</v>
      </c>
      <c r="D3571" s="2">
        <f>SUM(Y3571:Y$3632)</f>
        <v>4054.7866220000001</v>
      </c>
      <c r="E3571" s="73">
        <f t="shared" si="1881"/>
        <v>138056.27619312998</v>
      </c>
      <c r="F3571" s="88">
        <f t="shared" si="1907"/>
        <v>6382.88</v>
      </c>
      <c r="G3571" s="3">
        <f>IF(AND(N3571=1,N3570&gt;1),VLOOKUP(A3570,[1]Plan1!$BK$81:$BM$259,3),G3570)</f>
        <v>6412.88</v>
      </c>
      <c r="H3571" s="11">
        <f t="shared" si="1908"/>
        <v>44666</v>
      </c>
      <c r="I3571" s="11">
        <f t="shared" si="1909"/>
        <v>44696</v>
      </c>
      <c r="J3571" s="12">
        <f t="shared" si="1882"/>
        <v>4.7000726944577131E-3</v>
      </c>
      <c r="K3571" s="11">
        <f t="shared" si="1898"/>
        <v>44756</v>
      </c>
      <c r="L3571" s="11">
        <f t="shared" si="1883"/>
        <v>44756</v>
      </c>
      <c r="M3571" s="1">
        <f t="shared" si="1902"/>
        <v>21</v>
      </c>
      <c r="N3571" s="1">
        <f t="shared" si="1884"/>
        <v>1</v>
      </c>
      <c r="O3571" s="2">
        <f t="shared" si="1885"/>
        <v>1.00022331</v>
      </c>
      <c r="P3571" s="13">
        <f t="shared" si="1910"/>
        <v>1.01060018</v>
      </c>
      <c r="Q3571" s="13">
        <f t="shared" si="1903"/>
        <v>1.8248781926318891</v>
      </c>
      <c r="R3571" s="2">
        <f t="shared" si="1906"/>
        <v>1.8252857</v>
      </c>
      <c r="S3571" s="2">
        <f t="shared" si="1899"/>
        <v>1.66548502</v>
      </c>
      <c r="T3571" s="2">
        <f t="shared" si="1886"/>
        <v>236683.84629486999</v>
      </c>
      <c r="U3571" s="2">
        <f t="shared" si="1887"/>
        <v>2698.3997562374025</v>
      </c>
      <c r="V3571" s="2">
        <f t="shared" si="1888"/>
        <v>113935.87053744061</v>
      </c>
      <c r="W3571" s="2">
        <f t="shared" si="1889"/>
        <v>258745.333108808</v>
      </c>
      <c r="X3571" s="17">
        <f t="shared" si="1890"/>
        <v>0</v>
      </c>
      <c r="Y3571" s="2">
        <f t="shared" si="1891"/>
        <v>0</v>
      </c>
      <c r="Z3571" s="72">
        <f t="shared" si="1892"/>
        <v>0</v>
      </c>
      <c r="AA3571" s="2">
        <f t="shared" si="1911"/>
        <v>0</v>
      </c>
      <c r="AB3571" s="12">
        <f t="shared" si="1900"/>
        <v>4.6600000000000003E-2</v>
      </c>
      <c r="AC3571" s="17">
        <f t="shared" si="1893"/>
        <v>1</v>
      </c>
      <c r="AD3571" s="17">
        <v>252</v>
      </c>
      <c r="AE3571" s="13">
        <f t="shared" si="1904"/>
        <v>1.0001807579999999</v>
      </c>
      <c r="AF3571" s="2">
        <f t="shared" si="1912"/>
        <v>42.782498680000003</v>
      </c>
      <c r="AG3571" s="2">
        <f t="shared" si="1894"/>
        <v>46.770288919999999</v>
      </c>
      <c r="AH3571" s="3">
        <f t="shared" si="1895"/>
        <v>0</v>
      </c>
      <c r="AI3571" s="4" t="str">
        <f t="shared" si="1905"/>
        <v>A+J=</v>
      </c>
      <c r="AJ3571" s="11">
        <f t="shared" si="1901"/>
        <v>44756</v>
      </c>
      <c r="AQ3571" s="53"/>
      <c r="AR3571" s="53"/>
    </row>
    <row r="3572" spans="1:44" x14ac:dyDescent="0.2">
      <c r="A3572" s="158">
        <f t="shared" si="1896"/>
        <v>44728</v>
      </c>
      <c r="B3572" s="2">
        <f t="shared" si="1880"/>
        <v>258895.17543066703</v>
      </c>
      <c r="C3572" s="2">
        <f t="shared" si="1897"/>
        <v>142111.06281512999</v>
      </c>
      <c r="D3572" s="2">
        <f>SUM(Y3572:Y$3632)</f>
        <v>4054.7866220000001</v>
      </c>
      <c r="E3572" s="73">
        <f t="shared" si="1881"/>
        <v>138056.27619312998</v>
      </c>
      <c r="F3572" s="88">
        <f t="shared" si="1907"/>
        <v>6382.88</v>
      </c>
      <c r="G3572" s="3">
        <f>IF(AND(N3572=1,N3571&gt;1),VLOOKUP(A3571,[1]Plan1!$BK$81:$BM$259,3),G3571)</f>
        <v>6412.88</v>
      </c>
      <c r="H3572" s="11">
        <f t="shared" si="1908"/>
        <v>44666</v>
      </c>
      <c r="I3572" s="11">
        <f t="shared" si="1909"/>
        <v>44696</v>
      </c>
      <c r="J3572" s="12">
        <f t="shared" si="1882"/>
        <v>4.7000726944577131E-3</v>
      </c>
      <c r="K3572" s="11">
        <f t="shared" si="1898"/>
        <v>44756</v>
      </c>
      <c r="L3572" s="11">
        <f t="shared" si="1883"/>
        <v>44756</v>
      </c>
      <c r="M3572" s="1">
        <f t="shared" si="1902"/>
        <v>21</v>
      </c>
      <c r="N3572" s="1">
        <f t="shared" si="1884"/>
        <v>2</v>
      </c>
      <c r="O3572" s="2">
        <f t="shared" si="1885"/>
        <v>1.0004466700000001</v>
      </c>
      <c r="P3572" s="13">
        <f t="shared" si="1910"/>
        <v>1.01060018</v>
      </c>
      <c r="Q3572" s="13">
        <f t="shared" si="1903"/>
        <v>1.8248781926318891</v>
      </c>
      <c r="R3572" s="2">
        <f t="shared" si="1906"/>
        <v>1.8256933099999999</v>
      </c>
      <c r="S3572" s="2">
        <f t="shared" si="1899"/>
        <v>1.66548502</v>
      </c>
      <c r="T3572" s="2">
        <f t="shared" si="1886"/>
        <v>236683.84629486999</v>
      </c>
      <c r="U3572" s="2">
        <f t="shared" si="1887"/>
        <v>2698.3997562374025</v>
      </c>
      <c r="V3572" s="2">
        <f t="shared" si="1888"/>
        <v>113992.14365617967</v>
      </c>
      <c r="W3572" s="2">
        <f t="shared" si="1889"/>
        <v>258801.60622754705</v>
      </c>
      <c r="X3572" s="17">
        <f t="shared" si="1890"/>
        <v>0</v>
      </c>
      <c r="Y3572" s="2">
        <f t="shared" si="1891"/>
        <v>0</v>
      </c>
      <c r="Z3572" s="72">
        <f t="shared" si="1892"/>
        <v>0</v>
      </c>
      <c r="AA3572" s="2">
        <f t="shared" si="1911"/>
        <v>0</v>
      </c>
      <c r="AB3572" s="12">
        <f t="shared" si="1900"/>
        <v>4.6600000000000003E-2</v>
      </c>
      <c r="AC3572" s="17">
        <f t="shared" si="1893"/>
        <v>2</v>
      </c>
      <c r="AD3572" s="17">
        <v>252</v>
      </c>
      <c r="AE3572" s="13">
        <f t="shared" si="1904"/>
        <v>1.0003615480000001</v>
      </c>
      <c r="AF3572" s="2">
        <f t="shared" si="1912"/>
        <v>85.572571260000004</v>
      </c>
      <c r="AG3572" s="2">
        <f t="shared" si="1894"/>
        <v>93.569203119999997</v>
      </c>
      <c r="AH3572" s="3">
        <f t="shared" si="1895"/>
        <v>0</v>
      </c>
      <c r="AI3572" s="4" t="str">
        <f t="shared" si="1905"/>
        <v>A+J=</v>
      </c>
      <c r="AJ3572" s="11">
        <f t="shared" si="1901"/>
        <v>44756</v>
      </c>
      <c r="AQ3572" s="53"/>
      <c r="AR3572" s="53"/>
    </row>
    <row r="3573" spans="1:44" x14ac:dyDescent="0.2">
      <c r="A3573" s="158">
        <f t="shared" si="1896"/>
        <v>44729</v>
      </c>
      <c r="B3573" s="2">
        <f t="shared" si="1880"/>
        <v>258895.17543066703</v>
      </c>
      <c r="C3573" s="2">
        <f t="shared" si="1897"/>
        <v>142111.06281512999</v>
      </c>
      <c r="D3573" s="2">
        <f>SUM(Y3573:Y$3632)</f>
        <v>4054.7866220000001</v>
      </c>
      <c r="E3573" s="73">
        <f t="shared" si="1881"/>
        <v>138056.27619312998</v>
      </c>
      <c r="F3573" s="88">
        <f t="shared" si="1907"/>
        <v>6382.88</v>
      </c>
      <c r="G3573" s="3">
        <f>IF(AND(N3573=1,N3572&gt;1),VLOOKUP(A3572,[1]Plan1!$BK$81:$BM$259,3),G3572)</f>
        <v>6412.88</v>
      </c>
      <c r="H3573" s="11">
        <f t="shared" si="1908"/>
        <v>44666</v>
      </c>
      <c r="I3573" s="11">
        <f t="shared" si="1909"/>
        <v>44696</v>
      </c>
      <c r="J3573" s="12">
        <f t="shared" si="1882"/>
        <v>4.7000726944577131E-3</v>
      </c>
      <c r="K3573" s="11">
        <f t="shared" si="1898"/>
        <v>44756</v>
      </c>
      <c r="L3573" s="11">
        <f t="shared" si="1883"/>
        <v>44756</v>
      </c>
      <c r="M3573" s="1">
        <f t="shared" si="1902"/>
        <v>21</v>
      </c>
      <c r="N3573" s="1">
        <f t="shared" si="1884"/>
        <v>2</v>
      </c>
      <c r="O3573" s="2">
        <f t="shared" si="1885"/>
        <v>1.0004466700000001</v>
      </c>
      <c r="P3573" s="13">
        <f t="shared" si="1910"/>
        <v>1.01060018</v>
      </c>
      <c r="Q3573" s="13">
        <f t="shared" si="1903"/>
        <v>1.8248781926318891</v>
      </c>
      <c r="R3573" s="2">
        <f t="shared" si="1906"/>
        <v>1.8256933099999999</v>
      </c>
      <c r="S3573" s="2">
        <f t="shared" si="1899"/>
        <v>1.66548502</v>
      </c>
      <c r="T3573" s="2">
        <f t="shared" si="1886"/>
        <v>236683.84629486999</v>
      </c>
      <c r="U3573" s="2">
        <f t="shared" si="1887"/>
        <v>2698.3997562374025</v>
      </c>
      <c r="V3573" s="2">
        <f t="shared" si="1888"/>
        <v>113992.14365617967</v>
      </c>
      <c r="W3573" s="2">
        <f t="shared" si="1889"/>
        <v>258801.60622754705</v>
      </c>
      <c r="X3573" s="17">
        <f t="shared" si="1890"/>
        <v>0</v>
      </c>
      <c r="Y3573" s="2">
        <f t="shared" si="1891"/>
        <v>0</v>
      </c>
      <c r="Z3573" s="72">
        <f t="shared" si="1892"/>
        <v>0</v>
      </c>
      <c r="AA3573" s="2">
        <f t="shared" si="1911"/>
        <v>0</v>
      </c>
      <c r="AB3573" s="12">
        <f t="shared" si="1900"/>
        <v>4.6600000000000003E-2</v>
      </c>
      <c r="AC3573" s="17">
        <f t="shared" si="1893"/>
        <v>2</v>
      </c>
      <c r="AD3573" s="17">
        <v>252</v>
      </c>
      <c r="AE3573" s="13">
        <f t="shared" si="1904"/>
        <v>1.0003615480000001</v>
      </c>
      <c r="AF3573" s="2">
        <f t="shared" si="1912"/>
        <v>85.572571260000004</v>
      </c>
      <c r="AG3573" s="2">
        <f t="shared" si="1894"/>
        <v>93.569203119999997</v>
      </c>
      <c r="AH3573" s="3">
        <f t="shared" si="1895"/>
        <v>0</v>
      </c>
      <c r="AI3573" s="4" t="str">
        <f t="shared" si="1905"/>
        <v>A+J=</v>
      </c>
      <c r="AJ3573" s="11">
        <f t="shared" si="1901"/>
        <v>44756</v>
      </c>
      <c r="AQ3573" s="53"/>
      <c r="AR3573" s="53"/>
    </row>
    <row r="3574" spans="1:44" x14ac:dyDescent="0.2">
      <c r="A3574" s="158">
        <f t="shared" si="1896"/>
        <v>44730</v>
      </c>
      <c r="B3574" s="2">
        <f t="shared" si="1880"/>
        <v>258998.29016627377</v>
      </c>
      <c r="C3574" s="2">
        <f t="shared" si="1897"/>
        <v>142111.06281512999</v>
      </c>
      <c r="D3574" s="2">
        <f>SUM(Y3574:Y$3632)</f>
        <v>4054.7866220000001</v>
      </c>
      <c r="E3574" s="73">
        <f t="shared" si="1881"/>
        <v>138056.27619312998</v>
      </c>
      <c r="F3574" s="88">
        <f t="shared" si="1907"/>
        <v>6382.88</v>
      </c>
      <c r="G3574" s="3">
        <f>IF(AND(N3574=1,N3573&gt;1),VLOOKUP(A3573,[1]Plan1!$BK$81:$BM$259,3),G3573)</f>
        <v>6412.88</v>
      </c>
      <c r="H3574" s="11">
        <f t="shared" si="1908"/>
        <v>44666</v>
      </c>
      <c r="I3574" s="11">
        <f t="shared" si="1909"/>
        <v>44696</v>
      </c>
      <c r="J3574" s="12">
        <f t="shared" si="1882"/>
        <v>4.7000726944577131E-3</v>
      </c>
      <c r="K3574" s="11">
        <f t="shared" si="1898"/>
        <v>44756</v>
      </c>
      <c r="L3574" s="11">
        <f t="shared" si="1883"/>
        <v>44756</v>
      </c>
      <c r="M3574" s="1">
        <f t="shared" si="1902"/>
        <v>21</v>
      </c>
      <c r="N3574" s="1">
        <f t="shared" si="1884"/>
        <v>3</v>
      </c>
      <c r="O3574" s="2">
        <f t="shared" si="1885"/>
        <v>1.0006700900000001</v>
      </c>
      <c r="P3574" s="13">
        <f t="shared" si="1910"/>
        <v>1.01060018</v>
      </c>
      <c r="Q3574" s="13">
        <f t="shared" si="1903"/>
        <v>1.8248781926318891</v>
      </c>
      <c r="R3574" s="2">
        <f t="shared" si="1906"/>
        <v>1.8261010200000001</v>
      </c>
      <c r="S3574" s="2">
        <f t="shared" si="1899"/>
        <v>1.66548502</v>
      </c>
      <c r="T3574" s="2">
        <f t="shared" si="1886"/>
        <v>236683.84629486999</v>
      </c>
      <c r="U3574" s="2">
        <f t="shared" si="1887"/>
        <v>2698.3997562374025</v>
      </c>
      <c r="V3574" s="2">
        <f t="shared" si="1888"/>
        <v>114048.4305805464</v>
      </c>
      <c r="W3574" s="2">
        <f t="shared" si="1889"/>
        <v>258857.89315191377</v>
      </c>
      <c r="X3574" s="17">
        <f t="shared" si="1890"/>
        <v>0</v>
      </c>
      <c r="Y3574" s="2">
        <f t="shared" si="1891"/>
        <v>0</v>
      </c>
      <c r="Z3574" s="72">
        <f t="shared" si="1892"/>
        <v>0</v>
      </c>
      <c r="AA3574" s="2">
        <f t="shared" si="1911"/>
        <v>0</v>
      </c>
      <c r="AB3574" s="12">
        <f t="shared" si="1900"/>
        <v>4.6600000000000003E-2</v>
      </c>
      <c r="AC3574" s="17">
        <f t="shared" si="1893"/>
        <v>3</v>
      </c>
      <c r="AD3574" s="17">
        <v>252</v>
      </c>
      <c r="AE3574" s="13">
        <f t="shared" si="1904"/>
        <v>1.0005423710000001</v>
      </c>
      <c r="AF3574" s="2">
        <f t="shared" si="1912"/>
        <v>128.37045438999999</v>
      </c>
      <c r="AG3574" s="2">
        <f t="shared" si="1894"/>
        <v>140.39701435999999</v>
      </c>
      <c r="AH3574" s="3">
        <f t="shared" si="1895"/>
        <v>0</v>
      </c>
      <c r="AI3574" s="4" t="str">
        <f t="shared" si="1905"/>
        <v>A+J=</v>
      </c>
      <c r="AJ3574" s="11">
        <f t="shared" si="1901"/>
        <v>44756</v>
      </c>
      <c r="AQ3574" s="53"/>
      <c r="AR3574" s="53"/>
    </row>
    <row r="3575" spans="1:44" x14ac:dyDescent="0.2">
      <c r="A3575" s="158">
        <f t="shared" si="1896"/>
        <v>44731</v>
      </c>
      <c r="B3575" s="2">
        <f t="shared" si="1880"/>
        <v>258998.29016627377</v>
      </c>
      <c r="C3575" s="2">
        <f t="shared" si="1897"/>
        <v>142111.06281512999</v>
      </c>
      <c r="D3575" s="2">
        <f>SUM(Y3575:Y$3632)</f>
        <v>4054.7866220000001</v>
      </c>
      <c r="E3575" s="73">
        <f t="shared" si="1881"/>
        <v>138056.27619312998</v>
      </c>
      <c r="F3575" s="88">
        <f t="shared" si="1907"/>
        <v>6382.88</v>
      </c>
      <c r="G3575" s="3">
        <f>IF(AND(N3575=1,N3574&gt;1),VLOOKUP(A3574,[1]Plan1!$BK$81:$BM$259,3),G3574)</f>
        <v>6412.88</v>
      </c>
      <c r="H3575" s="11">
        <f t="shared" si="1908"/>
        <v>44666</v>
      </c>
      <c r="I3575" s="11">
        <f t="shared" si="1909"/>
        <v>44696</v>
      </c>
      <c r="J3575" s="12">
        <f t="shared" si="1882"/>
        <v>4.7000726944577131E-3</v>
      </c>
      <c r="K3575" s="11">
        <f t="shared" si="1898"/>
        <v>44756</v>
      </c>
      <c r="L3575" s="11">
        <f t="shared" si="1883"/>
        <v>44756</v>
      </c>
      <c r="M3575" s="1">
        <f t="shared" si="1902"/>
        <v>21</v>
      </c>
      <c r="N3575" s="1">
        <f t="shared" si="1884"/>
        <v>3</v>
      </c>
      <c r="O3575" s="2">
        <f t="shared" si="1885"/>
        <v>1.0006700900000001</v>
      </c>
      <c r="P3575" s="13">
        <f t="shared" si="1910"/>
        <v>1.01060018</v>
      </c>
      <c r="Q3575" s="13">
        <f t="shared" si="1903"/>
        <v>1.8248781926318891</v>
      </c>
      <c r="R3575" s="2">
        <f t="shared" si="1906"/>
        <v>1.8261010200000001</v>
      </c>
      <c r="S3575" s="2">
        <f t="shared" si="1899"/>
        <v>1.66548502</v>
      </c>
      <c r="T3575" s="2">
        <f t="shared" si="1886"/>
        <v>236683.84629486999</v>
      </c>
      <c r="U3575" s="2">
        <f t="shared" si="1887"/>
        <v>2698.3997562374025</v>
      </c>
      <c r="V3575" s="2">
        <f t="shared" si="1888"/>
        <v>114048.4305805464</v>
      </c>
      <c r="W3575" s="2">
        <f t="shared" si="1889"/>
        <v>258857.89315191377</v>
      </c>
      <c r="X3575" s="17">
        <f t="shared" si="1890"/>
        <v>0</v>
      </c>
      <c r="Y3575" s="2">
        <f t="shared" si="1891"/>
        <v>0</v>
      </c>
      <c r="Z3575" s="72">
        <f t="shared" si="1892"/>
        <v>0</v>
      </c>
      <c r="AA3575" s="2">
        <f t="shared" si="1911"/>
        <v>0</v>
      </c>
      <c r="AB3575" s="12">
        <f t="shared" si="1900"/>
        <v>4.6600000000000003E-2</v>
      </c>
      <c r="AC3575" s="17">
        <f t="shared" si="1893"/>
        <v>3</v>
      </c>
      <c r="AD3575" s="17">
        <v>252</v>
      </c>
      <c r="AE3575" s="13">
        <f t="shared" si="1904"/>
        <v>1.0005423710000001</v>
      </c>
      <c r="AF3575" s="2">
        <f t="shared" si="1912"/>
        <v>128.37045438999999</v>
      </c>
      <c r="AG3575" s="2">
        <f t="shared" si="1894"/>
        <v>140.39701435999999</v>
      </c>
      <c r="AH3575" s="3">
        <f t="shared" si="1895"/>
        <v>0</v>
      </c>
      <c r="AI3575" s="4" t="str">
        <f t="shared" si="1905"/>
        <v>A+J=</v>
      </c>
      <c r="AJ3575" s="11">
        <f t="shared" si="1901"/>
        <v>44756</v>
      </c>
      <c r="AQ3575" s="53"/>
      <c r="AR3575" s="53"/>
    </row>
    <row r="3576" spans="1:44" x14ac:dyDescent="0.2">
      <c r="A3576" s="158">
        <f t="shared" si="1896"/>
        <v>44732</v>
      </c>
      <c r="B3576" s="2">
        <f t="shared" si="1880"/>
        <v>258998.29016627377</v>
      </c>
      <c r="C3576" s="2">
        <f t="shared" si="1897"/>
        <v>142111.06281512999</v>
      </c>
      <c r="D3576" s="2">
        <f>SUM(Y3576:Y$3632)</f>
        <v>4054.7866220000001</v>
      </c>
      <c r="E3576" s="73">
        <f t="shared" si="1881"/>
        <v>138056.27619312998</v>
      </c>
      <c r="F3576" s="88">
        <f t="shared" si="1907"/>
        <v>6382.88</v>
      </c>
      <c r="G3576" s="3">
        <f>IF(AND(N3576=1,N3575&gt;1),VLOOKUP(A3575,[1]Plan1!$BK$81:$BM$259,3),G3575)</f>
        <v>6412.88</v>
      </c>
      <c r="H3576" s="11">
        <f t="shared" si="1908"/>
        <v>44666</v>
      </c>
      <c r="I3576" s="11">
        <f t="shared" si="1909"/>
        <v>44696</v>
      </c>
      <c r="J3576" s="12">
        <f t="shared" si="1882"/>
        <v>4.7000726944577131E-3</v>
      </c>
      <c r="K3576" s="11">
        <f t="shared" si="1898"/>
        <v>44756</v>
      </c>
      <c r="L3576" s="11">
        <f t="shared" si="1883"/>
        <v>44756</v>
      </c>
      <c r="M3576" s="1">
        <f t="shared" si="1902"/>
        <v>21</v>
      </c>
      <c r="N3576" s="1">
        <f t="shared" si="1884"/>
        <v>3</v>
      </c>
      <c r="O3576" s="2">
        <f t="shared" si="1885"/>
        <v>1.0006700900000001</v>
      </c>
      <c r="P3576" s="13">
        <f t="shared" si="1910"/>
        <v>1.01060018</v>
      </c>
      <c r="Q3576" s="13">
        <f t="shared" si="1903"/>
        <v>1.8248781926318891</v>
      </c>
      <c r="R3576" s="2">
        <f t="shared" si="1906"/>
        <v>1.8261010200000001</v>
      </c>
      <c r="S3576" s="2">
        <f t="shared" si="1899"/>
        <v>1.66548502</v>
      </c>
      <c r="T3576" s="2">
        <f t="shared" si="1886"/>
        <v>236683.84629486999</v>
      </c>
      <c r="U3576" s="2">
        <f t="shared" si="1887"/>
        <v>2698.3997562374025</v>
      </c>
      <c r="V3576" s="2">
        <f t="shared" si="1888"/>
        <v>114048.4305805464</v>
      </c>
      <c r="W3576" s="2">
        <f t="shared" si="1889"/>
        <v>258857.89315191377</v>
      </c>
      <c r="X3576" s="17">
        <f t="shared" si="1890"/>
        <v>0</v>
      </c>
      <c r="Y3576" s="2">
        <f t="shared" si="1891"/>
        <v>0</v>
      </c>
      <c r="Z3576" s="72">
        <f t="shared" si="1892"/>
        <v>0</v>
      </c>
      <c r="AA3576" s="2">
        <f t="shared" si="1911"/>
        <v>0</v>
      </c>
      <c r="AB3576" s="12">
        <f t="shared" si="1900"/>
        <v>4.6600000000000003E-2</v>
      </c>
      <c r="AC3576" s="17">
        <f t="shared" si="1893"/>
        <v>3</v>
      </c>
      <c r="AD3576" s="17">
        <v>252</v>
      </c>
      <c r="AE3576" s="13">
        <f t="shared" si="1904"/>
        <v>1.0005423710000001</v>
      </c>
      <c r="AF3576" s="2">
        <f t="shared" si="1912"/>
        <v>128.37045438999999</v>
      </c>
      <c r="AG3576" s="2">
        <f t="shared" si="1894"/>
        <v>140.39701435999999</v>
      </c>
      <c r="AH3576" s="3">
        <f t="shared" si="1895"/>
        <v>0</v>
      </c>
      <c r="AI3576" s="4" t="str">
        <f t="shared" si="1905"/>
        <v>A+J=</v>
      </c>
      <c r="AJ3576" s="11">
        <f t="shared" si="1901"/>
        <v>44756</v>
      </c>
      <c r="AQ3576" s="53"/>
      <c r="AR3576" s="53"/>
    </row>
    <row r="3577" spans="1:44" x14ac:dyDescent="0.2">
      <c r="A3577" s="158">
        <f t="shared" si="1896"/>
        <v>44733</v>
      </c>
      <c r="B3577" s="2">
        <f t="shared" si="1880"/>
        <v>259101.44485448257</v>
      </c>
      <c r="C3577" s="2">
        <f t="shared" si="1897"/>
        <v>142111.06281512999</v>
      </c>
      <c r="D3577" s="2">
        <f>SUM(Y3577:Y$3632)</f>
        <v>4054.7866220000001</v>
      </c>
      <c r="E3577" s="73">
        <f t="shared" si="1881"/>
        <v>138056.27619312998</v>
      </c>
      <c r="F3577" s="88">
        <f t="shared" si="1907"/>
        <v>6382.88</v>
      </c>
      <c r="G3577" s="3">
        <f>IF(AND(N3577=1,N3576&gt;1),VLOOKUP(A3576,[1]Plan1!$BK$81:$BM$259,3),G3576)</f>
        <v>6412.88</v>
      </c>
      <c r="H3577" s="11">
        <f t="shared" si="1908"/>
        <v>44666</v>
      </c>
      <c r="I3577" s="11">
        <f t="shared" si="1909"/>
        <v>44696</v>
      </c>
      <c r="J3577" s="12">
        <f t="shared" si="1882"/>
        <v>4.7000726944577131E-3</v>
      </c>
      <c r="K3577" s="11">
        <f t="shared" si="1898"/>
        <v>44756</v>
      </c>
      <c r="L3577" s="11">
        <f t="shared" si="1883"/>
        <v>44756</v>
      </c>
      <c r="M3577" s="1">
        <f t="shared" si="1902"/>
        <v>21</v>
      </c>
      <c r="N3577" s="1">
        <f t="shared" si="1884"/>
        <v>4</v>
      </c>
      <c r="O3577" s="2">
        <f t="shared" si="1885"/>
        <v>1.00089355</v>
      </c>
      <c r="P3577" s="13">
        <f t="shared" si="1910"/>
        <v>1.01060018</v>
      </c>
      <c r="Q3577" s="13">
        <f t="shared" si="1903"/>
        <v>1.8248781926318891</v>
      </c>
      <c r="R3577" s="2">
        <f t="shared" si="1906"/>
        <v>1.82650881</v>
      </c>
      <c r="S3577" s="2">
        <f t="shared" si="1899"/>
        <v>1.66548502</v>
      </c>
      <c r="T3577" s="2">
        <f t="shared" si="1886"/>
        <v>236683.84629486999</v>
      </c>
      <c r="U3577" s="2">
        <f t="shared" si="1887"/>
        <v>2698.3997562374025</v>
      </c>
      <c r="V3577" s="2">
        <f t="shared" si="1888"/>
        <v>114104.72854941519</v>
      </c>
      <c r="W3577" s="2">
        <f t="shared" si="1889"/>
        <v>258914.19112078258</v>
      </c>
      <c r="X3577" s="17">
        <f t="shared" si="1890"/>
        <v>0</v>
      </c>
      <c r="Y3577" s="2">
        <f t="shared" si="1891"/>
        <v>0</v>
      </c>
      <c r="Z3577" s="72">
        <f t="shared" si="1892"/>
        <v>0</v>
      </c>
      <c r="AA3577" s="2">
        <f t="shared" si="1911"/>
        <v>0</v>
      </c>
      <c r="AB3577" s="12">
        <f t="shared" si="1900"/>
        <v>4.6600000000000003E-2</v>
      </c>
      <c r="AC3577" s="17">
        <f t="shared" si="1893"/>
        <v>4</v>
      </c>
      <c r="AD3577" s="17">
        <v>252</v>
      </c>
      <c r="AE3577" s="13">
        <f t="shared" si="1904"/>
        <v>1.0007232269999999</v>
      </c>
      <c r="AF3577" s="2">
        <f t="shared" si="1912"/>
        <v>171.17614810000001</v>
      </c>
      <c r="AG3577" s="2">
        <f t="shared" si="1894"/>
        <v>187.2537337</v>
      </c>
      <c r="AH3577" s="3">
        <f t="shared" si="1895"/>
        <v>0</v>
      </c>
      <c r="AI3577" s="4" t="str">
        <f t="shared" si="1905"/>
        <v>A+J=</v>
      </c>
      <c r="AJ3577" s="11">
        <f t="shared" si="1901"/>
        <v>44756</v>
      </c>
      <c r="AQ3577" s="53"/>
      <c r="AR3577" s="53"/>
    </row>
    <row r="3578" spans="1:44" x14ac:dyDescent="0.2">
      <c r="A3578" s="158">
        <f t="shared" si="1896"/>
        <v>44734</v>
      </c>
      <c r="B3578" s="2">
        <f t="shared" si="1880"/>
        <v>259204.64062968624</v>
      </c>
      <c r="C3578" s="2">
        <f t="shared" si="1897"/>
        <v>142111.06281512999</v>
      </c>
      <c r="D3578" s="2">
        <f>SUM(Y3578:Y$3632)</f>
        <v>4054.7866220000001</v>
      </c>
      <c r="E3578" s="73">
        <f t="shared" si="1881"/>
        <v>138056.27619312998</v>
      </c>
      <c r="F3578" s="88">
        <f t="shared" si="1907"/>
        <v>6382.88</v>
      </c>
      <c r="G3578" s="3">
        <f>IF(AND(N3578=1,N3577&gt;1),VLOOKUP(A3577,[1]Plan1!$BK$81:$BM$259,3),G3577)</f>
        <v>6412.88</v>
      </c>
      <c r="H3578" s="11">
        <f t="shared" si="1908"/>
        <v>44666</v>
      </c>
      <c r="I3578" s="11">
        <f t="shared" si="1909"/>
        <v>44696</v>
      </c>
      <c r="J3578" s="12">
        <f t="shared" si="1882"/>
        <v>4.7000726944577131E-3</v>
      </c>
      <c r="K3578" s="11">
        <f t="shared" si="1898"/>
        <v>44756</v>
      </c>
      <c r="L3578" s="11">
        <f t="shared" si="1883"/>
        <v>44756</v>
      </c>
      <c r="M3578" s="1">
        <f t="shared" si="1902"/>
        <v>21</v>
      </c>
      <c r="N3578" s="1">
        <f t="shared" si="1884"/>
        <v>5</v>
      </c>
      <c r="O3578" s="2">
        <f t="shared" si="1885"/>
        <v>1.0011170599999999</v>
      </c>
      <c r="P3578" s="13">
        <f t="shared" si="1910"/>
        <v>1.01060018</v>
      </c>
      <c r="Q3578" s="13">
        <f t="shared" si="1903"/>
        <v>1.8248781926318891</v>
      </c>
      <c r="R3578" s="2">
        <f t="shared" si="1906"/>
        <v>1.82691669</v>
      </c>
      <c r="S3578" s="2">
        <f t="shared" si="1899"/>
        <v>1.66548502</v>
      </c>
      <c r="T3578" s="2">
        <f t="shared" si="1886"/>
        <v>236683.84629486999</v>
      </c>
      <c r="U3578" s="2">
        <f t="shared" si="1887"/>
        <v>2698.3997562374025</v>
      </c>
      <c r="V3578" s="2">
        <f t="shared" si="1888"/>
        <v>114161.03894334885</v>
      </c>
      <c r="W3578" s="2">
        <f t="shared" si="1889"/>
        <v>258970.50151471625</v>
      </c>
      <c r="X3578" s="17">
        <f t="shared" si="1890"/>
        <v>0</v>
      </c>
      <c r="Y3578" s="2">
        <f t="shared" si="1891"/>
        <v>0</v>
      </c>
      <c r="Z3578" s="72">
        <f t="shared" si="1892"/>
        <v>0</v>
      </c>
      <c r="AA3578" s="2">
        <f t="shared" si="1911"/>
        <v>0</v>
      </c>
      <c r="AB3578" s="12">
        <f t="shared" si="1900"/>
        <v>4.6600000000000003E-2</v>
      </c>
      <c r="AC3578" s="17">
        <f t="shared" si="1893"/>
        <v>5</v>
      </c>
      <c r="AD3578" s="17">
        <v>252</v>
      </c>
      <c r="AE3578" s="13">
        <f t="shared" si="1904"/>
        <v>1.000904115</v>
      </c>
      <c r="AF3578" s="2">
        <f t="shared" si="1912"/>
        <v>213.98941568999999</v>
      </c>
      <c r="AG3578" s="2">
        <f t="shared" si="1894"/>
        <v>234.13911497000001</v>
      </c>
      <c r="AH3578" s="3">
        <f t="shared" si="1895"/>
        <v>0</v>
      </c>
      <c r="AI3578" s="4" t="str">
        <f t="shared" si="1905"/>
        <v>A+J=</v>
      </c>
      <c r="AJ3578" s="11">
        <f t="shared" si="1901"/>
        <v>44756</v>
      </c>
      <c r="AQ3578" s="53"/>
      <c r="AR3578" s="53"/>
    </row>
    <row r="3579" spans="1:44" x14ac:dyDescent="0.2">
      <c r="A3579" s="158">
        <f t="shared" si="1896"/>
        <v>44735</v>
      </c>
      <c r="B3579" s="2">
        <f t="shared" si="1880"/>
        <v>259307.87776307474</v>
      </c>
      <c r="C3579" s="2">
        <f t="shared" si="1897"/>
        <v>142111.06281512999</v>
      </c>
      <c r="D3579" s="2">
        <f>SUM(Y3579:Y$3632)</f>
        <v>4054.7866220000001</v>
      </c>
      <c r="E3579" s="73">
        <f t="shared" si="1881"/>
        <v>138056.27619312998</v>
      </c>
      <c r="F3579" s="88">
        <f t="shared" si="1907"/>
        <v>6382.88</v>
      </c>
      <c r="G3579" s="3">
        <f>IF(AND(N3579=1,N3578&gt;1),VLOOKUP(A3578,[1]Plan1!$BK$81:$BM$259,3),G3578)</f>
        <v>6412.88</v>
      </c>
      <c r="H3579" s="11">
        <f t="shared" si="1908"/>
        <v>44666</v>
      </c>
      <c r="I3579" s="11">
        <f t="shared" si="1909"/>
        <v>44696</v>
      </c>
      <c r="J3579" s="12">
        <f t="shared" si="1882"/>
        <v>4.7000726944577131E-3</v>
      </c>
      <c r="K3579" s="11">
        <f t="shared" si="1898"/>
        <v>44756</v>
      </c>
      <c r="L3579" s="11">
        <f t="shared" si="1883"/>
        <v>44756</v>
      </c>
      <c r="M3579" s="1">
        <f t="shared" si="1902"/>
        <v>21</v>
      </c>
      <c r="N3579" s="1">
        <f t="shared" si="1884"/>
        <v>6</v>
      </c>
      <c r="O3579" s="2">
        <f t="shared" si="1885"/>
        <v>1.0013406199999999</v>
      </c>
      <c r="P3579" s="13">
        <f t="shared" si="1910"/>
        <v>1.01060018</v>
      </c>
      <c r="Q3579" s="13">
        <f t="shared" si="1903"/>
        <v>1.8248781926318891</v>
      </c>
      <c r="R3579" s="2">
        <f t="shared" si="1906"/>
        <v>1.8273246599999999</v>
      </c>
      <c r="S3579" s="2">
        <f t="shared" si="1899"/>
        <v>1.66548502</v>
      </c>
      <c r="T3579" s="2">
        <f t="shared" si="1886"/>
        <v>236683.84629486999</v>
      </c>
      <c r="U3579" s="2">
        <f t="shared" si="1887"/>
        <v>2698.3997562374025</v>
      </c>
      <c r="V3579" s="2">
        <f t="shared" si="1888"/>
        <v>114217.36176234734</v>
      </c>
      <c r="W3579" s="2">
        <f t="shared" si="1889"/>
        <v>259026.82433371473</v>
      </c>
      <c r="X3579" s="17">
        <f t="shared" si="1890"/>
        <v>0</v>
      </c>
      <c r="Y3579" s="2">
        <f t="shared" si="1891"/>
        <v>0</v>
      </c>
      <c r="Z3579" s="72">
        <f t="shared" si="1892"/>
        <v>0</v>
      </c>
      <c r="AA3579" s="2">
        <f t="shared" si="1911"/>
        <v>0</v>
      </c>
      <c r="AB3579" s="12">
        <f t="shared" si="1900"/>
        <v>4.6600000000000003E-2</v>
      </c>
      <c r="AC3579" s="17">
        <f t="shared" si="1893"/>
        <v>6</v>
      </c>
      <c r="AD3579" s="17">
        <v>252</v>
      </c>
      <c r="AE3579" s="13">
        <f t="shared" si="1904"/>
        <v>1.0010850360000001</v>
      </c>
      <c r="AF3579" s="2">
        <f t="shared" si="1912"/>
        <v>256.81049383999999</v>
      </c>
      <c r="AG3579" s="2">
        <f t="shared" si="1894"/>
        <v>281.05342936</v>
      </c>
      <c r="AH3579" s="3">
        <f t="shared" si="1895"/>
        <v>0</v>
      </c>
      <c r="AI3579" s="4" t="str">
        <f t="shared" si="1905"/>
        <v>A+J=</v>
      </c>
      <c r="AJ3579" s="11">
        <f t="shared" si="1901"/>
        <v>44756</v>
      </c>
      <c r="AQ3579" s="53"/>
      <c r="AR3579" s="53"/>
    </row>
    <row r="3580" spans="1:44" x14ac:dyDescent="0.2">
      <c r="A3580" s="158">
        <f t="shared" si="1896"/>
        <v>44736</v>
      </c>
      <c r="B3580" s="2">
        <f t="shared" si="1880"/>
        <v>259411.15903158364</v>
      </c>
      <c r="C3580" s="2">
        <f t="shared" si="1897"/>
        <v>142111.06281512999</v>
      </c>
      <c r="D3580" s="2">
        <f>SUM(Y3580:Y$3632)</f>
        <v>4054.7866220000001</v>
      </c>
      <c r="E3580" s="73">
        <f t="shared" si="1881"/>
        <v>138056.27619312998</v>
      </c>
      <c r="F3580" s="88">
        <f t="shared" si="1907"/>
        <v>6382.88</v>
      </c>
      <c r="G3580" s="3">
        <f>IF(AND(N3580=1,N3579&gt;1),VLOOKUP(A3579,[1]Plan1!$BK$81:$BM$259,3),G3579)</f>
        <v>6412.88</v>
      </c>
      <c r="H3580" s="11">
        <f t="shared" si="1908"/>
        <v>44666</v>
      </c>
      <c r="I3580" s="11">
        <f t="shared" si="1909"/>
        <v>44696</v>
      </c>
      <c r="J3580" s="12">
        <f t="shared" si="1882"/>
        <v>4.7000726944577131E-3</v>
      </c>
      <c r="K3580" s="11">
        <f t="shared" si="1898"/>
        <v>44756</v>
      </c>
      <c r="L3580" s="11">
        <f t="shared" si="1883"/>
        <v>44756</v>
      </c>
      <c r="M3580" s="1">
        <f t="shared" si="1902"/>
        <v>21</v>
      </c>
      <c r="N3580" s="1">
        <f t="shared" si="1884"/>
        <v>7</v>
      </c>
      <c r="O3580" s="2">
        <f t="shared" si="1885"/>
        <v>1.00156424</v>
      </c>
      <c r="P3580" s="13">
        <f t="shared" si="1910"/>
        <v>1.01060018</v>
      </c>
      <c r="Q3580" s="13">
        <f t="shared" si="1903"/>
        <v>1.8248781926318891</v>
      </c>
      <c r="R3580" s="2">
        <f t="shared" si="1906"/>
        <v>1.8277327400000001</v>
      </c>
      <c r="S3580" s="2">
        <f t="shared" si="1899"/>
        <v>1.66548502</v>
      </c>
      <c r="T3580" s="2">
        <f t="shared" si="1886"/>
        <v>236683.84629486999</v>
      </c>
      <c r="U3580" s="2">
        <f t="shared" si="1887"/>
        <v>2698.3997562374025</v>
      </c>
      <c r="V3580" s="2">
        <f t="shared" si="1888"/>
        <v>114273.69976753625</v>
      </c>
      <c r="W3580" s="2">
        <f t="shared" si="1889"/>
        <v>259083.16233890364</v>
      </c>
      <c r="X3580" s="17">
        <f t="shared" si="1890"/>
        <v>0</v>
      </c>
      <c r="Y3580" s="2">
        <f t="shared" si="1891"/>
        <v>0</v>
      </c>
      <c r="Z3580" s="72">
        <f t="shared" si="1892"/>
        <v>0</v>
      </c>
      <c r="AA3580" s="2">
        <f t="shared" si="1911"/>
        <v>0</v>
      </c>
      <c r="AB3580" s="12">
        <f t="shared" si="1900"/>
        <v>4.6600000000000003E-2</v>
      </c>
      <c r="AC3580" s="17">
        <f t="shared" si="1893"/>
        <v>7</v>
      </c>
      <c r="AD3580" s="17">
        <v>252</v>
      </c>
      <c r="AE3580" s="13">
        <f t="shared" si="1904"/>
        <v>1.0012659900000001</v>
      </c>
      <c r="AF3580" s="2">
        <f t="shared" si="1912"/>
        <v>299.63938257000001</v>
      </c>
      <c r="AG3580" s="2">
        <f t="shared" si="1894"/>
        <v>327.99669268000002</v>
      </c>
      <c r="AH3580" s="3">
        <f t="shared" si="1895"/>
        <v>0</v>
      </c>
      <c r="AI3580" s="4" t="str">
        <f t="shared" si="1905"/>
        <v>A+J=</v>
      </c>
      <c r="AJ3580" s="11">
        <f t="shared" si="1901"/>
        <v>44756</v>
      </c>
      <c r="AQ3580" s="53"/>
      <c r="AR3580" s="53"/>
    </row>
    <row r="3581" spans="1:44" x14ac:dyDescent="0.2">
      <c r="A3581" s="158">
        <f t="shared" si="1896"/>
        <v>44737</v>
      </c>
      <c r="B3581" s="2">
        <f t="shared" si="1880"/>
        <v>259514.47865966187</v>
      </c>
      <c r="C3581" s="2">
        <f t="shared" si="1897"/>
        <v>142111.06281512999</v>
      </c>
      <c r="D3581" s="2">
        <f>SUM(Y3581:Y$3632)</f>
        <v>4054.7866220000001</v>
      </c>
      <c r="E3581" s="73">
        <f t="shared" si="1881"/>
        <v>138056.27619312998</v>
      </c>
      <c r="F3581" s="88">
        <f t="shared" si="1907"/>
        <v>6382.88</v>
      </c>
      <c r="G3581" s="3">
        <f>IF(AND(N3581=1,N3580&gt;1),VLOOKUP(A3580,[1]Plan1!$BK$81:$BM$259,3),G3580)</f>
        <v>6412.88</v>
      </c>
      <c r="H3581" s="11">
        <f t="shared" si="1908"/>
        <v>44666</v>
      </c>
      <c r="I3581" s="11">
        <f t="shared" si="1909"/>
        <v>44696</v>
      </c>
      <c r="J3581" s="12">
        <f t="shared" si="1882"/>
        <v>4.7000726944577131E-3</v>
      </c>
      <c r="K3581" s="11">
        <f t="shared" si="1898"/>
        <v>44756</v>
      </c>
      <c r="L3581" s="11">
        <f t="shared" si="1883"/>
        <v>44756</v>
      </c>
      <c r="M3581" s="1">
        <f t="shared" si="1902"/>
        <v>21</v>
      </c>
      <c r="N3581" s="1">
        <f t="shared" si="1884"/>
        <v>8</v>
      </c>
      <c r="O3581" s="2">
        <f t="shared" si="1885"/>
        <v>1.0017879000000001</v>
      </c>
      <c r="P3581" s="13">
        <f t="shared" si="1910"/>
        <v>1.01060018</v>
      </c>
      <c r="Q3581" s="13">
        <f t="shared" si="1903"/>
        <v>1.8248781926318891</v>
      </c>
      <c r="R3581" s="2">
        <f t="shared" si="1906"/>
        <v>1.82814089</v>
      </c>
      <c r="S3581" s="2">
        <f t="shared" si="1899"/>
        <v>1.66548502</v>
      </c>
      <c r="T3581" s="2">
        <f t="shared" si="1886"/>
        <v>236683.84629486999</v>
      </c>
      <c r="U3581" s="2">
        <f t="shared" si="1887"/>
        <v>2698.3997562374025</v>
      </c>
      <c r="V3581" s="2">
        <f t="shared" si="1888"/>
        <v>114330.04743666448</v>
      </c>
      <c r="W3581" s="2">
        <f t="shared" si="1889"/>
        <v>259139.51000803185</v>
      </c>
      <c r="X3581" s="17">
        <f t="shared" si="1890"/>
        <v>0</v>
      </c>
      <c r="Y3581" s="2">
        <f t="shared" si="1891"/>
        <v>0</v>
      </c>
      <c r="Z3581" s="72">
        <f t="shared" si="1892"/>
        <v>0</v>
      </c>
      <c r="AA3581" s="2">
        <f t="shared" si="1911"/>
        <v>0</v>
      </c>
      <c r="AB3581" s="12">
        <f t="shared" si="1900"/>
        <v>4.6600000000000003E-2</v>
      </c>
      <c r="AC3581" s="17">
        <f t="shared" si="1893"/>
        <v>8</v>
      </c>
      <c r="AD3581" s="17">
        <v>252</v>
      </c>
      <c r="AE3581" s="13">
        <f t="shared" si="1904"/>
        <v>1.001446976</v>
      </c>
      <c r="AF3581" s="2">
        <f t="shared" si="1912"/>
        <v>342.47584517000001</v>
      </c>
      <c r="AG3581" s="2">
        <f t="shared" si="1894"/>
        <v>374.96865163000001</v>
      </c>
      <c r="AH3581" s="3">
        <f t="shared" si="1895"/>
        <v>0</v>
      </c>
      <c r="AI3581" s="4" t="str">
        <f t="shared" si="1905"/>
        <v>A+J=</v>
      </c>
      <c r="AJ3581" s="11">
        <f t="shared" si="1901"/>
        <v>44756</v>
      </c>
      <c r="AQ3581" s="53"/>
      <c r="AR3581" s="53"/>
    </row>
    <row r="3582" spans="1:44" x14ac:dyDescent="0.2">
      <c r="A3582" s="158">
        <f t="shared" si="1896"/>
        <v>44738</v>
      </c>
      <c r="B3582" s="2">
        <f t="shared" si="1880"/>
        <v>259514.47865966187</v>
      </c>
      <c r="C3582" s="2">
        <f t="shared" si="1897"/>
        <v>142111.06281512999</v>
      </c>
      <c r="D3582" s="2">
        <f>SUM(Y3582:Y$3632)</f>
        <v>4054.7866220000001</v>
      </c>
      <c r="E3582" s="73">
        <f t="shared" si="1881"/>
        <v>138056.27619312998</v>
      </c>
      <c r="F3582" s="88">
        <f t="shared" si="1907"/>
        <v>6382.88</v>
      </c>
      <c r="G3582" s="3">
        <f>IF(AND(N3582=1,N3581&gt;1),VLOOKUP(A3581,[1]Plan1!$BK$81:$BM$259,3),G3581)</f>
        <v>6412.88</v>
      </c>
      <c r="H3582" s="11">
        <f t="shared" si="1908"/>
        <v>44666</v>
      </c>
      <c r="I3582" s="11">
        <f t="shared" si="1909"/>
        <v>44696</v>
      </c>
      <c r="J3582" s="12">
        <f t="shared" si="1882"/>
        <v>4.7000726944577131E-3</v>
      </c>
      <c r="K3582" s="11">
        <f t="shared" si="1898"/>
        <v>44756</v>
      </c>
      <c r="L3582" s="11">
        <f t="shared" si="1883"/>
        <v>44756</v>
      </c>
      <c r="M3582" s="1">
        <f t="shared" si="1902"/>
        <v>21</v>
      </c>
      <c r="N3582" s="1">
        <f t="shared" si="1884"/>
        <v>8</v>
      </c>
      <c r="O3582" s="2">
        <f t="shared" si="1885"/>
        <v>1.0017879000000001</v>
      </c>
      <c r="P3582" s="13">
        <f t="shared" si="1910"/>
        <v>1.01060018</v>
      </c>
      <c r="Q3582" s="13">
        <f t="shared" si="1903"/>
        <v>1.8248781926318891</v>
      </c>
      <c r="R3582" s="2">
        <f t="shared" si="1906"/>
        <v>1.82814089</v>
      </c>
      <c r="S3582" s="2">
        <f t="shared" si="1899"/>
        <v>1.66548502</v>
      </c>
      <c r="T3582" s="2">
        <f t="shared" si="1886"/>
        <v>236683.84629486999</v>
      </c>
      <c r="U3582" s="2">
        <f t="shared" si="1887"/>
        <v>2698.3997562374025</v>
      </c>
      <c r="V3582" s="2">
        <f t="shared" si="1888"/>
        <v>114330.04743666448</v>
      </c>
      <c r="W3582" s="2">
        <f t="shared" si="1889"/>
        <v>259139.51000803185</v>
      </c>
      <c r="X3582" s="17">
        <f t="shared" si="1890"/>
        <v>0</v>
      </c>
      <c r="Y3582" s="2">
        <f t="shared" si="1891"/>
        <v>0</v>
      </c>
      <c r="Z3582" s="72">
        <f t="shared" si="1892"/>
        <v>0</v>
      </c>
      <c r="AA3582" s="2">
        <f t="shared" si="1911"/>
        <v>0</v>
      </c>
      <c r="AB3582" s="12">
        <f t="shared" si="1900"/>
        <v>4.6600000000000003E-2</v>
      </c>
      <c r="AC3582" s="17">
        <f t="shared" si="1893"/>
        <v>8</v>
      </c>
      <c r="AD3582" s="17">
        <v>252</v>
      </c>
      <c r="AE3582" s="13">
        <f t="shared" si="1904"/>
        <v>1.001446976</v>
      </c>
      <c r="AF3582" s="2">
        <f t="shared" si="1912"/>
        <v>342.47584517000001</v>
      </c>
      <c r="AG3582" s="2">
        <f t="shared" si="1894"/>
        <v>374.96865163000001</v>
      </c>
      <c r="AH3582" s="3">
        <f t="shared" si="1895"/>
        <v>0</v>
      </c>
      <c r="AI3582" s="4" t="str">
        <f t="shared" si="1905"/>
        <v>A+J=</v>
      </c>
      <c r="AJ3582" s="11">
        <f t="shared" si="1901"/>
        <v>44756</v>
      </c>
      <c r="AQ3582" s="53"/>
      <c r="AR3582" s="53"/>
    </row>
    <row r="3583" spans="1:44" x14ac:dyDescent="0.2">
      <c r="A3583" s="158">
        <f t="shared" si="1896"/>
        <v>44739</v>
      </c>
      <c r="B3583" s="2">
        <f t="shared" si="1880"/>
        <v>259514.47865966187</v>
      </c>
      <c r="C3583" s="2">
        <f t="shared" si="1897"/>
        <v>142111.06281512999</v>
      </c>
      <c r="D3583" s="2">
        <f>SUM(Y3583:Y$3632)</f>
        <v>4054.7866220000001</v>
      </c>
      <c r="E3583" s="73">
        <f t="shared" si="1881"/>
        <v>138056.27619312998</v>
      </c>
      <c r="F3583" s="88">
        <f t="shared" si="1907"/>
        <v>6382.88</v>
      </c>
      <c r="G3583" s="3">
        <f>IF(AND(N3583=1,N3582&gt;1),VLOOKUP(A3582,[1]Plan1!$BK$81:$BM$259,3),G3582)</f>
        <v>6412.88</v>
      </c>
      <c r="H3583" s="11">
        <f t="shared" si="1908"/>
        <v>44666</v>
      </c>
      <c r="I3583" s="11">
        <f t="shared" si="1909"/>
        <v>44696</v>
      </c>
      <c r="J3583" s="12">
        <f t="shared" si="1882"/>
        <v>4.7000726944577131E-3</v>
      </c>
      <c r="K3583" s="11">
        <f t="shared" si="1898"/>
        <v>44756</v>
      </c>
      <c r="L3583" s="11">
        <f t="shared" si="1883"/>
        <v>44756</v>
      </c>
      <c r="M3583" s="1">
        <f t="shared" si="1902"/>
        <v>21</v>
      </c>
      <c r="N3583" s="1">
        <f t="shared" si="1884"/>
        <v>8</v>
      </c>
      <c r="O3583" s="2">
        <f t="shared" si="1885"/>
        <v>1.0017879000000001</v>
      </c>
      <c r="P3583" s="13">
        <f t="shared" si="1910"/>
        <v>1.01060018</v>
      </c>
      <c r="Q3583" s="13">
        <f t="shared" si="1903"/>
        <v>1.8248781926318891</v>
      </c>
      <c r="R3583" s="2">
        <f t="shared" si="1906"/>
        <v>1.82814089</v>
      </c>
      <c r="S3583" s="2">
        <f t="shared" si="1899"/>
        <v>1.66548502</v>
      </c>
      <c r="T3583" s="2">
        <f t="shared" si="1886"/>
        <v>236683.84629486999</v>
      </c>
      <c r="U3583" s="2">
        <f t="shared" si="1887"/>
        <v>2698.3997562374025</v>
      </c>
      <c r="V3583" s="2">
        <f t="shared" si="1888"/>
        <v>114330.04743666448</v>
      </c>
      <c r="W3583" s="2">
        <f t="shared" si="1889"/>
        <v>259139.51000803185</v>
      </c>
      <c r="X3583" s="17">
        <f t="shared" si="1890"/>
        <v>0</v>
      </c>
      <c r="Y3583" s="2">
        <f t="shared" si="1891"/>
        <v>0</v>
      </c>
      <c r="Z3583" s="72">
        <f t="shared" si="1892"/>
        <v>0</v>
      </c>
      <c r="AA3583" s="2">
        <f t="shared" si="1911"/>
        <v>0</v>
      </c>
      <c r="AB3583" s="12">
        <f t="shared" si="1900"/>
        <v>4.6600000000000003E-2</v>
      </c>
      <c r="AC3583" s="17">
        <f t="shared" si="1893"/>
        <v>8</v>
      </c>
      <c r="AD3583" s="17">
        <v>252</v>
      </c>
      <c r="AE3583" s="13">
        <f t="shared" si="1904"/>
        <v>1.001446976</v>
      </c>
      <c r="AF3583" s="2">
        <f t="shared" si="1912"/>
        <v>342.47584517000001</v>
      </c>
      <c r="AG3583" s="2">
        <f t="shared" si="1894"/>
        <v>374.96865163000001</v>
      </c>
      <c r="AH3583" s="3">
        <f t="shared" si="1895"/>
        <v>0</v>
      </c>
      <c r="AI3583" s="4" t="str">
        <f t="shared" si="1905"/>
        <v>A+J=</v>
      </c>
      <c r="AJ3583" s="11">
        <f t="shared" si="1901"/>
        <v>44756</v>
      </c>
      <c r="AQ3583" s="53"/>
      <c r="AR3583" s="53"/>
    </row>
    <row r="3584" spans="1:44" x14ac:dyDescent="0.2">
      <c r="A3584" s="158">
        <f t="shared" si="1896"/>
        <v>44740</v>
      </c>
      <c r="B3584" s="2">
        <f t="shared" si="1880"/>
        <v>259617.83994196495</v>
      </c>
      <c r="C3584" s="2">
        <f t="shared" si="1897"/>
        <v>142111.06281512999</v>
      </c>
      <c r="D3584" s="2">
        <f>SUM(Y3584:Y$3632)</f>
        <v>4054.7866220000001</v>
      </c>
      <c r="E3584" s="73">
        <f t="shared" si="1881"/>
        <v>138056.27619312998</v>
      </c>
      <c r="F3584" s="88">
        <f t="shared" si="1907"/>
        <v>6382.88</v>
      </c>
      <c r="G3584" s="3">
        <f>IF(AND(N3584=1,N3583&gt;1),VLOOKUP(A3583,[1]Plan1!$BK$81:$BM$259,3),G3583)</f>
        <v>6412.88</v>
      </c>
      <c r="H3584" s="11">
        <f t="shared" si="1908"/>
        <v>44666</v>
      </c>
      <c r="I3584" s="11">
        <f t="shared" si="1909"/>
        <v>44696</v>
      </c>
      <c r="J3584" s="12">
        <f t="shared" si="1882"/>
        <v>4.7000726944577131E-3</v>
      </c>
      <c r="K3584" s="11">
        <f t="shared" si="1898"/>
        <v>44756</v>
      </c>
      <c r="L3584" s="11">
        <f t="shared" si="1883"/>
        <v>44756</v>
      </c>
      <c r="M3584" s="1">
        <f t="shared" si="1902"/>
        <v>21</v>
      </c>
      <c r="N3584" s="1">
        <f t="shared" si="1884"/>
        <v>9</v>
      </c>
      <c r="O3584" s="2">
        <f t="shared" si="1885"/>
        <v>1.0020116100000001</v>
      </c>
      <c r="P3584" s="13">
        <f t="shared" si="1910"/>
        <v>1.01060018</v>
      </c>
      <c r="Q3584" s="13">
        <f t="shared" si="1903"/>
        <v>1.8248781926318891</v>
      </c>
      <c r="R3584" s="2">
        <f t="shared" si="1906"/>
        <v>1.8285491300000001</v>
      </c>
      <c r="S3584" s="2">
        <f t="shared" si="1899"/>
        <v>1.66548502</v>
      </c>
      <c r="T3584" s="2">
        <f t="shared" si="1886"/>
        <v>236683.84629486999</v>
      </c>
      <c r="U3584" s="2">
        <f t="shared" si="1887"/>
        <v>2698.3997562374025</v>
      </c>
      <c r="V3584" s="2">
        <f t="shared" si="1888"/>
        <v>114386.40753085757</v>
      </c>
      <c r="W3584" s="2">
        <f t="shared" si="1889"/>
        <v>259195.87010222496</v>
      </c>
      <c r="X3584" s="17">
        <f t="shared" si="1890"/>
        <v>0</v>
      </c>
      <c r="Y3584" s="2">
        <f t="shared" si="1891"/>
        <v>0</v>
      </c>
      <c r="Z3584" s="72">
        <f t="shared" si="1892"/>
        <v>0</v>
      </c>
      <c r="AA3584" s="2">
        <f t="shared" si="1911"/>
        <v>0</v>
      </c>
      <c r="AB3584" s="12">
        <f t="shared" si="1900"/>
        <v>4.6600000000000003E-2</v>
      </c>
      <c r="AC3584" s="17">
        <f t="shared" si="1893"/>
        <v>9</v>
      </c>
      <c r="AD3584" s="17">
        <v>252</v>
      </c>
      <c r="AE3584" s="13">
        <f t="shared" si="1904"/>
        <v>1.0016279960000001</v>
      </c>
      <c r="AF3584" s="2">
        <f t="shared" si="1912"/>
        <v>385.32035502999997</v>
      </c>
      <c r="AG3584" s="2">
        <f t="shared" si="1894"/>
        <v>421.96983974</v>
      </c>
      <c r="AH3584" s="3">
        <f t="shared" si="1895"/>
        <v>0</v>
      </c>
      <c r="AI3584" s="4" t="str">
        <f t="shared" si="1905"/>
        <v>A+J=</v>
      </c>
      <c r="AJ3584" s="11">
        <f t="shared" si="1901"/>
        <v>44756</v>
      </c>
      <c r="AQ3584" s="53"/>
      <c r="AR3584" s="53"/>
    </row>
    <row r="3585" spans="1:44" x14ac:dyDescent="0.2">
      <c r="A3585" s="158">
        <f t="shared" si="1896"/>
        <v>44741</v>
      </c>
      <c r="B3585" s="2">
        <f t="shared" si="1880"/>
        <v>259721.24513860838</v>
      </c>
      <c r="C3585" s="2">
        <f t="shared" si="1897"/>
        <v>142111.06281512999</v>
      </c>
      <c r="D3585" s="2">
        <f>SUM(Y3585:Y$3632)</f>
        <v>4054.7866220000001</v>
      </c>
      <c r="E3585" s="73">
        <f t="shared" si="1881"/>
        <v>138056.27619312998</v>
      </c>
      <c r="F3585" s="88">
        <f t="shared" si="1907"/>
        <v>6382.88</v>
      </c>
      <c r="G3585" s="3">
        <f>IF(AND(N3585=1,N3584&gt;1),VLOOKUP(A3584,[1]Plan1!$BK$81:$BM$259,3),G3584)</f>
        <v>6412.88</v>
      </c>
      <c r="H3585" s="11">
        <f t="shared" si="1908"/>
        <v>44666</v>
      </c>
      <c r="I3585" s="11">
        <f t="shared" si="1909"/>
        <v>44696</v>
      </c>
      <c r="J3585" s="12">
        <f t="shared" si="1882"/>
        <v>4.7000726944577131E-3</v>
      </c>
      <c r="K3585" s="11">
        <f t="shared" si="1898"/>
        <v>44756</v>
      </c>
      <c r="L3585" s="11">
        <f t="shared" si="1883"/>
        <v>44756</v>
      </c>
      <c r="M3585" s="1">
        <f t="shared" si="1902"/>
        <v>21</v>
      </c>
      <c r="N3585" s="1">
        <f t="shared" si="1884"/>
        <v>10</v>
      </c>
      <c r="O3585" s="2">
        <f t="shared" si="1885"/>
        <v>1.0022353799999999</v>
      </c>
      <c r="P3585" s="13">
        <f t="shared" si="1910"/>
        <v>1.01060018</v>
      </c>
      <c r="Q3585" s="13">
        <f t="shared" si="1903"/>
        <v>1.8248781926318891</v>
      </c>
      <c r="R3585" s="2">
        <f t="shared" si="1906"/>
        <v>1.8289574799999999</v>
      </c>
      <c r="S3585" s="2">
        <f t="shared" si="1899"/>
        <v>1.66548502</v>
      </c>
      <c r="T3585" s="2">
        <f t="shared" si="1886"/>
        <v>236683.84629486999</v>
      </c>
      <c r="U3585" s="2">
        <f t="shared" si="1887"/>
        <v>2698.3997562374025</v>
      </c>
      <c r="V3585" s="2">
        <f t="shared" si="1888"/>
        <v>114442.78281124101</v>
      </c>
      <c r="W3585" s="2">
        <f t="shared" si="1889"/>
        <v>259252.24538260838</v>
      </c>
      <c r="X3585" s="17">
        <f t="shared" si="1890"/>
        <v>0</v>
      </c>
      <c r="Y3585" s="2">
        <f t="shared" si="1891"/>
        <v>0</v>
      </c>
      <c r="Z3585" s="72">
        <f t="shared" si="1892"/>
        <v>0</v>
      </c>
      <c r="AA3585" s="2">
        <f t="shared" si="1911"/>
        <v>0</v>
      </c>
      <c r="AB3585" s="12">
        <f t="shared" si="1900"/>
        <v>4.6600000000000003E-2</v>
      </c>
      <c r="AC3585" s="17">
        <f t="shared" si="1893"/>
        <v>10</v>
      </c>
      <c r="AD3585" s="17">
        <v>252</v>
      </c>
      <c r="AE3585" s="13">
        <f t="shared" si="1904"/>
        <v>1.0018090479999999</v>
      </c>
      <c r="AF3585" s="2">
        <f t="shared" si="1912"/>
        <v>428.17243876999999</v>
      </c>
      <c r="AG3585" s="2">
        <f t="shared" si="1894"/>
        <v>468.99975599999999</v>
      </c>
      <c r="AH3585" s="3">
        <f t="shared" si="1895"/>
        <v>0</v>
      </c>
      <c r="AI3585" s="4" t="str">
        <f t="shared" si="1905"/>
        <v>A+J=</v>
      </c>
      <c r="AJ3585" s="11">
        <f t="shared" si="1901"/>
        <v>44756</v>
      </c>
      <c r="AQ3585" s="53"/>
      <c r="AR3585" s="53"/>
    </row>
    <row r="3586" spans="1:44" x14ac:dyDescent="0.2">
      <c r="A3586" s="158">
        <f t="shared" si="1896"/>
        <v>44742</v>
      </c>
      <c r="B3586" s="2">
        <f t="shared" si="1880"/>
        <v>259824.69011332397</v>
      </c>
      <c r="C3586" s="2">
        <f t="shared" si="1897"/>
        <v>142111.06281512999</v>
      </c>
      <c r="D3586" s="2">
        <f>SUM(Y3586:Y$3632)</f>
        <v>4054.7866220000001</v>
      </c>
      <c r="E3586" s="73">
        <f t="shared" si="1881"/>
        <v>138056.27619312998</v>
      </c>
      <c r="F3586" s="88">
        <f t="shared" si="1907"/>
        <v>6382.88</v>
      </c>
      <c r="G3586" s="3">
        <f>IF(AND(N3586=1,N3585&gt;1),VLOOKUP(A3585,[1]Plan1!$BK$81:$BM$259,3),G3585)</f>
        <v>6412.88</v>
      </c>
      <c r="H3586" s="11">
        <f t="shared" si="1908"/>
        <v>44666</v>
      </c>
      <c r="I3586" s="11">
        <f t="shared" si="1909"/>
        <v>44696</v>
      </c>
      <c r="J3586" s="12">
        <f t="shared" si="1882"/>
        <v>4.7000726944577131E-3</v>
      </c>
      <c r="K3586" s="11">
        <f t="shared" si="1898"/>
        <v>44756</v>
      </c>
      <c r="L3586" s="11">
        <f t="shared" si="1883"/>
        <v>44756</v>
      </c>
      <c r="M3586" s="1">
        <f t="shared" si="1902"/>
        <v>21</v>
      </c>
      <c r="N3586" s="1">
        <f t="shared" si="1884"/>
        <v>11</v>
      </c>
      <c r="O3586" s="2">
        <f t="shared" si="1885"/>
        <v>1.0024591899999999</v>
      </c>
      <c r="P3586" s="13">
        <f t="shared" si="1910"/>
        <v>1.01060018</v>
      </c>
      <c r="Q3586" s="13">
        <f t="shared" si="1903"/>
        <v>1.8248781926318891</v>
      </c>
      <c r="R3586" s="2">
        <f t="shared" si="1906"/>
        <v>1.8293659099999999</v>
      </c>
      <c r="S3586" s="2">
        <f t="shared" si="1899"/>
        <v>1.66548502</v>
      </c>
      <c r="T3586" s="2">
        <f t="shared" si="1886"/>
        <v>236683.84629486999</v>
      </c>
      <c r="U3586" s="2">
        <f t="shared" si="1887"/>
        <v>2698.3997562374025</v>
      </c>
      <c r="V3586" s="2">
        <f t="shared" si="1888"/>
        <v>114499.16913612657</v>
      </c>
      <c r="W3586" s="2">
        <f t="shared" si="1889"/>
        <v>259308.63170749397</v>
      </c>
      <c r="X3586" s="17">
        <f t="shared" si="1890"/>
        <v>0</v>
      </c>
      <c r="Y3586" s="2">
        <f t="shared" si="1891"/>
        <v>0</v>
      </c>
      <c r="Z3586" s="72">
        <f t="shared" si="1892"/>
        <v>0</v>
      </c>
      <c r="AA3586" s="2">
        <f t="shared" si="1911"/>
        <v>0</v>
      </c>
      <c r="AB3586" s="12">
        <f t="shared" si="1900"/>
        <v>4.6600000000000003E-2</v>
      </c>
      <c r="AC3586" s="17">
        <f t="shared" si="1893"/>
        <v>11</v>
      </c>
      <c r="AD3586" s="17">
        <v>252</v>
      </c>
      <c r="AE3586" s="13">
        <f t="shared" si="1904"/>
        <v>1.001990132</v>
      </c>
      <c r="AF3586" s="2">
        <f t="shared" si="1912"/>
        <v>471.03209638999999</v>
      </c>
      <c r="AG3586" s="2">
        <f t="shared" si="1894"/>
        <v>516.05840582999997</v>
      </c>
      <c r="AH3586" s="3">
        <f t="shared" si="1895"/>
        <v>0</v>
      </c>
      <c r="AI3586" s="4" t="str">
        <f t="shared" si="1905"/>
        <v>A+J=</v>
      </c>
      <c r="AJ3586" s="11">
        <f t="shared" si="1901"/>
        <v>44756</v>
      </c>
      <c r="AQ3586" s="53"/>
      <c r="AR3586" s="53"/>
    </row>
    <row r="3587" spans="1:44" x14ac:dyDescent="0.2">
      <c r="A3587" s="158">
        <f t="shared" si="1896"/>
        <v>44743</v>
      </c>
      <c r="B3587" s="2">
        <f t="shared" si="1880"/>
        <v>259928.17677982437</v>
      </c>
      <c r="C3587" s="2">
        <f t="shared" si="1897"/>
        <v>142111.06281512999</v>
      </c>
      <c r="D3587" s="2">
        <f>SUM(Y3587:Y$3632)</f>
        <v>4054.7866220000001</v>
      </c>
      <c r="E3587" s="73">
        <f t="shared" si="1881"/>
        <v>138056.27619312998</v>
      </c>
      <c r="F3587" s="88">
        <f t="shared" si="1907"/>
        <v>6382.88</v>
      </c>
      <c r="G3587" s="3">
        <f>IF(AND(N3587=1,N3586&gt;1),VLOOKUP(A3586,[1]Plan1!$BK$81:$BM$259,3),G3586)</f>
        <v>6412.88</v>
      </c>
      <c r="H3587" s="11">
        <f t="shared" si="1908"/>
        <v>44666</v>
      </c>
      <c r="I3587" s="11">
        <f t="shared" si="1909"/>
        <v>44696</v>
      </c>
      <c r="J3587" s="12">
        <f t="shared" si="1882"/>
        <v>4.7000726944577131E-3</v>
      </c>
      <c r="K3587" s="11">
        <f t="shared" si="1898"/>
        <v>44756</v>
      </c>
      <c r="L3587" s="11">
        <f t="shared" si="1883"/>
        <v>44756</v>
      </c>
      <c r="M3587" s="1">
        <f t="shared" si="1902"/>
        <v>21</v>
      </c>
      <c r="N3587" s="1">
        <f t="shared" si="1884"/>
        <v>12</v>
      </c>
      <c r="O3587" s="2">
        <f t="shared" si="1885"/>
        <v>1.0026830499999999</v>
      </c>
      <c r="P3587" s="13">
        <f t="shared" si="1910"/>
        <v>1.01060018</v>
      </c>
      <c r="Q3587" s="13">
        <f t="shared" si="1903"/>
        <v>1.8248781926318891</v>
      </c>
      <c r="R3587" s="2">
        <f t="shared" si="1906"/>
        <v>1.8297744300000001</v>
      </c>
      <c r="S3587" s="2">
        <f t="shared" si="1899"/>
        <v>1.66548502</v>
      </c>
      <c r="T3587" s="2">
        <f t="shared" si="1886"/>
        <v>236683.84629486999</v>
      </c>
      <c r="U3587" s="2">
        <f t="shared" si="1887"/>
        <v>2698.3997562374025</v>
      </c>
      <c r="V3587" s="2">
        <f t="shared" si="1888"/>
        <v>114555.567886077</v>
      </c>
      <c r="W3587" s="2">
        <f t="shared" si="1889"/>
        <v>259365.03045744437</v>
      </c>
      <c r="X3587" s="17">
        <f t="shared" si="1890"/>
        <v>0</v>
      </c>
      <c r="Y3587" s="2">
        <f t="shared" si="1891"/>
        <v>0</v>
      </c>
      <c r="Z3587" s="72">
        <f t="shared" si="1892"/>
        <v>0</v>
      </c>
      <c r="AA3587" s="2">
        <f t="shared" si="1911"/>
        <v>0</v>
      </c>
      <c r="AB3587" s="12">
        <f t="shared" si="1900"/>
        <v>4.6600000000000003E-2</v>
      </c>
      <c r="AC3587" s="17">
        <f t="shared" si="1893"/>
        <v>12</v>
      </c>
      <c r="AD3587" s="17">
        <v>252</v>
      </c>
      <c r="AE3587" s="13">
        <f t="shared" si="1904"/>
        <v>1.00217125</v>
      </c>
      <c r="AF3587" s="2">
        <f t="shared" si="1912"/>
        <v>513.89980126</v>
      </c>
      <c r="AG3587" s="2">
        <f t="shared" si="1894"/>
        <v>563.14632238000002</v>
      </c>
      <c r="AH3587" s="3">
        <f t="shared" si="1895"/>
        <v>0</v>
      </c>
      <c r="AI3587" s="4" t="str">
        <f t="shared" si="1905"/>
        <v>A+J=</v>
      </c>
      <c r="AJ3587" s="11">
        <f t="shared" si="1901"/>
        <v>44756</v>
      </c>
      <c r="AQ3587" s="53"/>
      <c r="AR3587" s="53"/>
    </row>
    <row r="3588" spans="1:44" x14ac:dyDescent="0.2">
      <c r="A3588" s="158">
        <f t="shared" si="1896"/>
        <v>44744</v>
      </c>
      <c r="B3588" s="2">
        <f t="shared" si="1880"/>
        <v>260031.70463174966</v>
      </c>
      <c r="C3588" s="2">
        <f t="shared" si="1897"/>
        <v>142111.06281512999</v>
      </c>
      <c r="D3588" s="2">
        <f>SUM(Y3588:Y$3632)</f>
        <v>4054.7866220000001</v>
      </c>
      <c r="E3588" s="73">
        <f t="shared" si="1881"/>
        <v>138056.27619312998</v>
      </c>
      <c r="F3588" s="88">
        <f t="shared" si="1907"/>
        <v>6382.88</v>
      </c>
      <c r="G3588" s="3">
        <f>IF(AND(N3588=1,N3587&gt;1),VLOOKUP(A3587,[1]Plan1!$BK$81:$BM$259,3),G3587)</f>
        <v>6412.88</v>
      </c>
      <c r="H3588" s="11">
        <f t="shared" si="1908"/>
        <v>44666</v>
      </c>
      <c r="I3588" s="11">
        <f t="shared" si="1909"/>
        <v>44696</v>
      </c>
      <c r="J3588" s="12">
        <f t="shared" si="1882"/>
        <v>4.7000726944577131E-3</v>
      </c>
      <c r="K3588" s="11">
        <f t="shared" si="1898"/>
        <v>44756</v>
      </c>
      <c r="L3588" s="11">
        <f t="shared" si="1883"/>
        <v>44756</v>
      </c>
      <c r="M3588" s="1">
        <f t="shared" si="1902"/>
        <v>21</v>
      </c>
      <c r="N3588" s="1">
        <f t="shared" si="1884"/>
        <v>13</v>
      </c>
      <c r="O3588" s="2">
        <f t="shared" si="1885"/>
        <v>1.00290696</v>
      </c>
      <c r="P3588" s="13">
        <f t="shared" si="1910"/>
        <v>1.01060018</v>
      </c>
      <c r="Q3588" s="13">
        <f t="shared" si="1903"/>
        <v>1.8248781926318891</v>
      </c>
      <c r="R3588" s="2">
        <f t="shared" si="1906"/>
        <v>1.8301830400000001</v>
      </c>
      <c r="S3588" s="2">
        <f t="shared" si="1899"/>
        <v>1.66548502</v>
      </c>
      <c r="T3588" s="2">
        <f t="shared" si="1886"/>
        <v>236683.84629486999</v>
      </c>
      <c r="U3588" s="2">
        <f t="shared" si="1887"/>
        <v>2698.3997562374025</v>
      </c>
      <c r="V3588" s="2">
        <f t="shared" si="1888"/>
        <v>114611.97906109228</v>
      </c>
      <c r="W3588" s="2">
        <f t="shared" si="1889"/>
        <v>259421.44163245967</v>
      </c>
      <c r="X3588" s="17">
        <f t="shared" si="1890"/>
        <v>0</v>
      </c>
      <c r="Y3588" s="2">
        <f t="shared" si="1891"/>
        <v>0</v>
      </c>
      <c r="Z3588" s="72">
        <f t="shared" si="1892"/>
        <v>0</v>
      </c>
      <c r="AA3588" s="2">
        <f t="shared" si="1911"/>
        <v>0</v>
      </c>
      <c r="AB3588" s="12">
        <f t="shared" si="1900"/>
        <v>4.6600000000000003E-2</v>
      </c>
      <c r="AC3588" s="17">
        <f t="shared" si="1893"/>
        <v>13</v>
      </c>
      <c r="AD3588" s="17">
        <v>252</v>
      </c>
      <c r="AE3588" s="13">
        <f t="shared" si="1904"/>
        <v>1.0023523999999999</v>
      </c>
      <c r="AF3588" s="2">
        <f t="shared" si="1912"/>
        <v>556.77508002000002</v>
      </c>
      <c r="AG3588" s="2">
        <f t="shared" si="1894"/>
        <v>610.26299929000004</v>
      </c>
      <c r="AH3588" s="3">
        <f t="shared" si="1895"/>
        <v>0</v>
      </c>
      <c r="AI3588" s="4" t="str">
        <f t="shared" si="1905"/>
        <v>A+J=</v>
      </c>
      <c r="AJ3588" s="11">
        <f t="shared" si="1901"/>
        <v>44756</v>
      </c>
      <c r="AQ3588" s="53"/>
      <c r="AR3588" s="53"/>
    </row>
    <row r="3589" spans="1:44" x14ac:dyDescent="0.2">
      <c r="A3589" s="158">
        <f t="shared" si="1896"/>
        <v>44745</v>
      </c>
      <c r="B3589" s="2">
        <f t="shared" si="1880"/>
        <v>260031.70463174966</v>
      </c>
      <c r="C3589" s="2">
        <f t="shared" si="1897"/>
        <v>142111.06281512999</v>
      </c>
      <c r="D3589" s="2">
        <f>SUM(Y3589:Y$3632)</f>
        <v>4054.7866220000001</v>
      </c>
      <c r="E3589" s="73">
        <f t="shared" si="1881"/>
        <v>138056.27619312998</v>
      </c>
      <c r="F3589" s="88">
        <f t="shared" si="1907"/>
        <v>6382.88</v>
      </c>
      <c r="G3589" s="3">
        <f>IF(AND(N3589=1,N3588&gt;1),VLOOKUP(A3588,[1]Plan1!$BK$81:$BM$259,3),G3588)</f>
        <v>6412.88</v>
      </c>
      <c r="H3589" s="11">
        <f t="shared" si="1908"/>
        <v>44666</v>
      </c>
      <c r="I3589" s="11">
        <f t="shared" si="1909"/>
        <v>44696</v>
      </c>
      <c r="J3589" s="12">
        <f t="shared" si="1882"/>
        <v>4.7000726944577131E-3</v>
      </c>
      <c r="K3589" s="11">
        <f t="shared" si="1898"/>
        <v>44756</v>
      </c>
      <c r="L3589" s="11">
        <f t="shared" si="1883"/>
        <v>44756</v>
      </c>
      <c r="M3589" s="1">
        <f t="shared" si="1902"/>
        <v>21</v>
      </c>
      <c r="N3589" s="1">
        <f t="shared" si="1884"/>
        <v>13</v>
      </c>
      <c r="O3589" s="2">
        <f t="shared" si="1885"/>
        <v>1.00290696</v>
      </c>
      <c r="P3589" s="13">
        <f t="shared" si="1910"/>
        <v>1.01060018</v>
      </c>
      <c r="Q3589" s="13">
        <f t="shared" si="1903"/>
        <v>1.8248781926318891</v>
      </c>
      <c r="R3589" s="2">
        <f t="shared" si="1906"/>
        <v>1.8301830400000001</v>
      </c>
      <c r="S3589" s="2">
        <f t="shared" si="1899"/>
        <v>1.66548502</v>
      </c>
      <c r="T3589" s="2">
        <f t="shared" si="1886"/>
        <v>236683.84629486999</v>
      </c>
      <c r="U3589" s="2">
        <f t="shared" si="1887"/>
        <v>2698.3997562374025</v>
      </c>
      <c r="V3589" s="2">
        <f t="shared" si="1888"/>
        <v>114611.97906109228</v>
      </c>
      <c r="W3589" s="2">
        <f t="shared" si="1889"/>
        <v>259421.44163245967</v>
      </c>
      <c r="X3589" s="17">
        <f t="shared" si="1890"/>
        <v>0</v>
      </c>
      <c r="Y3589" s="2">
        <f t="shared" si="1891"/>
        <v>0</v>
      </c>
      <c r="Z3589" s="72">
        <f t="shared" si="1892"/>
        <v>0</v>
      </c>
      <c r="AA3589" s="2">
        <f t="shared" si="1911"/>
        <v>0</v>
      </c>
      <c r="AB3589" s="12">
        <f t="shared" si="1900"/>
        <v>4.6600000000000003E-2</v>
      </c>
      <c r="AC3589" s="17">
        <f t="shared" si="1893"/>
        <v>13</v>
      </c>
      <c r="AD3589" s="17">
        <v>252</v>
      </c>
      <c r="AE3589" s="13">
        <f t="shared" si="1904"/>
        <v>1.0023523999999999</v>
      </c>
      <c r="AF3589" s="2">
        <f t="shared" si="1912"/>
        <v>556.77508002000002</v>
      </c>
      <c r="AG3589" s="2">
        <f t="shared" si="1894"/>
        <v>610.26299929000004</v>
      </c>
      <c r="AH3589" s="3">
        <f t="shared" si="1895"/>
        <v>0</v>
      </c>
      <c r="AI3589" s="4" t="str">
        <f t="shared" si="1905"/>
        <v>A+J=</v>
      </c>
      <c r="AJ3589" s="11">
        <f t="shared" si="1901"/>
        <v>44756</v>
      </c>
      <c r="AQ3589" s="53"/>
      <c r="AR3589" s="53"/>
    </row>
    <row r="3590" spans="1:44" x14ac:dyDescent="0.2">
      <c r="A3590" s="158">
        <f t="shared" si="1896"/>
        <v>44746</v>
      </c>
      <c r="B3590" s="2">
        <f t="shared" si="1880"/>
        <v>260031.70463174966</v>
      </c>
      <c r="C3590" s="2">
        <f t="shared" si="1897"/>
        <v>142111.06281512999</v>
      </c>
      <c r="D3590" s="2">
        <f>SUM(Y3590:Y$3632)</f>
        <v>4054.7866220000001</v>
      </c>
      <c r="E3590" s="73">
        <f t="shared" si="1881"/>
        <v>138056.27619312998</v>
      </c>
      <c r="F3590" s="88">
        <f t="shared" si="1907"/>
        <v>6382.88</v>
      </c>
      <c r="G3590" s="3">
        <f>IF(AND(N3590=1,N3589&gt;1),VLOOKUP(A3589,[1]Plan1!$BK$81:$BM$259,3),G3589)</f>
        <v>6412.88</v>
      </c>
      <c r="H3590" s="11">
        <f t="shared" si="1908"/>
        <v>44666</v>
      </c>
      <c r="I3590" s="11">
        <f t="shared" si="1909"/>
        <v>44696</v>
      </c>
      <c r="J3590" s="12">
        <f t="shared" si="1882"/>
        <v>4.7000726944577131E-3</v>
      </c>
      <c r="K3590" s="11">
        <f t="shared" si="1898"/>
        <v>44756</v>
      </c>
      <c r="L3590" s="11">
        <f t="shared" si="1883"/>
        <v>44756</v>
      </c>
      <c r="M3590" s="1">
        <f t="shared" si="1902"/>
        <v>21</v>
      </c>
      <c r="N3590" s="1">
        <f t="shared" si="1884"/>
        <v>13</v>
      </c>
      <c r="O3590" s="2">
        <f t="shared" si="1885"/>
        <v>1.00290696</v>
      </c>
      <c r="P3590" s="13">
        <f t="shared" si="1910"/>
        <v>1.01060018</v>
      </c>
      <c r="Q3590" s="13">
        <f t="shared" si="1903"/>
        <v>1.8248781926318891</v>
      </c>
      <c r="R3590" s="2">
        <f t="shared" si="1906"/>
        <v>1.8301830400000001</v>
      </c>
      <c r="S3590" s="2">
        <f t="shared" si="1899"/>
        <v>1.66548502</v>
      </c>
      <c r="T3590" s="2">
        <f t="shared" si="1886"/>
        <v>236683.84629486999</v>
      </c>
      <c r="U3590" s="2">
        <f t="shared" si="1887"/>
        <v>2698.3997562374025</v>
      </c>
      <c r="V3590" s="2">
        <f t="shared" si="1888"/>
        <v>114611.97906109228</v>
      </c>
      <c r="W3590" s="2">
        <f t="shared" si="1889"/>
        <v>259421.44163245967</v>
      </c>
      <c r="X3590" s="17">
        <f t="shared" si="1890"/>
        <v>0</v>
      </c>
      <c r="Y3590" s="2">
        <f t="shared" si="1891"/>
        <v>0</v>
      </c>
      <c r="Z3590" s="72">
        <f t="shared" si="1892"/>
        <v>0</v>
      </c>
      <c r="AA3590" s="2">
        <f t="shared" si="1911"/>
        <v>0</v>
      </c>
      <c r="AB3590" s="12">
        <f t="shared" si="1900"/>
        <v>4.6600000000000003E-2</v>
      </c>
      <c r="AC3590" s="17">
        <f t="shared" si="1893"/>
        <v>13</v>
      </c>
      <c r="AD3590" s="17">
        <v>252</v>
      </c>
      <c r="AE3590" s="13">
        <f t="shared" si="1904"/>
        <v>1.0023523999999999</v>
      </c>
      <c r="AF3590" s="2">
        <f t="shared" si="1912"/>
        <v>556.77508002000002</v>
      </c>
      <c r="AG3590" s="2">
        <f t="shared" si="1894"/>
        <v>610.26299929000004</v>
      </c>
      <c r="AH3590" s="3">
        <f t="shared" si="1895"/>
        <v>0</v>
      </c>
      <c r="AI3590" s="4" t="str">
        <f t="shared" si="1905"/>
        <v>A+J=</v>
      </c>
      <c r="AJ3590" s="11">
        <f t="shared" si="1901"/>
        <v>44756</v>
      </c>
      <c r="AQ3590" s="53"/>
      <c r="AR3590" s="53"/>
    </row>
    <row r="3591" spans="1:44" x14ac:dyDescent="0.2">
      <c r="A3591" s="158">
        <f t="shared" si="1896"/>
        <v>44747</v>
      </c>
      <c r="B3591" s="2">
        <f t="shared" si="1880"/>
        <v>260135.27532482255</v>
      </c>
      <c r="C3591" s="2">
        <f t="shared" si="1897"/>
        <v>142111.06281512999</v>
      </c>
      <c r="D3591" s="2">
        <f>SUM(Y3591:Y$3632)</f>
        <v>4054.7866220000001</v>
      </c>
      <c r="E3591" s="73">
        <f t="shared" si="1881"/>
        <v>138056.27619312998</v>
      </c>
      <c r="F3591" s="88">
        <f t="shared" si="1907"/>
        <v>6382.88</v>
      </c>
      <c r="G3591" s="3">
        <f>IF(AND(N3591=1,N3590&gt;1),VLOOKUP(A3590,[1]Plan1!$BK$81:$BM$259,3),G3590)</f>
        <v>6412.88</v>
      </c>
      <c r="H3591" s="11">
        <f t="shared" si="1908"/>
        <v>44666</v>
      </c>
      <c r="I3591" s="11">
        <f t="shared" si="1909"/>
        <v>44696</v>
      </c>
      <c r="J3591" s="12">
        <f t="shared" si="1882"/>
        <v>4.7000726944577131E-3</v>
      </c>
      <c r="K3591" s="11">
        <f t="shared" si="1898"/>
        <v>44756</v>
      </c>
      <c r="L3591" s="11">
        <f t="shared" si="1883"/>
        <v>44756</v>
      </c>
      <c r="M3591" s="1">
        <f t="shared" si="1902"/>
        <v>21</v>
      </c>
      <c r="N3591" s="1">
        <f t="shared" si="1884"/>
        <v>14</v>
      </c>
      <c r="O3591" s="2">
        <f t="shared" si="1885"/>
        <v>1.00313093</v>
      </c>
      <c r="P3591" s="13">
        <f t="shared" si="1910"/>
        <v>1.01060018</v>
      </c>
      <c r="Q3591" s="13">
        <f t="shared" si="1903"/>
        <v>1.8248781926318891</v>
      </c>
      <c r="R3591" s="2">
        <f t="shared" si="1906"/>
        <v>1.83059175</v>
      </c>
      <c r="S3591" s="2">
        <f t="shared" si="1899"/>
        <v>1.66548502</v>
      </c>
      <c r="T3591" s="2">
        <f t="shared" si="1886"/>
        <v>236683.84629486999</v>
      </c>
      <c r="U3591" s="2">
        <f t="shared" si="1887"/>
        <v>2698.3997562374025</v>
      </c>
      <c r="V3591" s="2">
        <f t="shared" si="1888"/>
        <v>114668.40404173516</v>
      </c>
      <c r="W3591" s="2">
        <f t="shared" si="1889"/>
        <v>259477.86661310255</v>
      </c>
      <c r="X3591" s="17">
        <f t="shared" si="1890"/>
        <v>0</v>
      </c>
      <c r="Y3591" s="2">
        <f t="shared" si="1891"/>
        <v>0</v>
      </c>
      <c r="Z3591" s="72">
        <f t="shared" si="1892"/>
        <v>0</v>
      </c>
      <c r="AA3591" s="2">
        <f t="shared" si="1911"/>
        <v>0</v>
      </c>
      <c r="AB3591" s="12">
        <f t="shared" si="1900"/>
        <v>4.6600000000000003E-2</v>
      </c>
      <c r="AC3591" s="17">
        <f t="shared" si="1893"/>
        <v>14</v>
      </c>
      <c r="AD3591" s="17">
        <v>252</v>
      </c>
      <c r="AE3591" s="13">
        <f t="shared" si="1904"/>
        <v>1.002533583</v>
      </c>
      <c r="AF3591" s="2">
        <f t="shared" si="1912"/>
        <v>599.65816933999997</v>
      </c>
      <c r="AG3591" s="2">
        <f t="shared" si="1894"/>
        <v>657.40871172000004</v>
      </c>
      <c r="AH3591" s="3">
        <f t="shared" si="1895"/>
        <v>0</v>
      </c>
      <c r="AI3591" s="4" t="str">
        <f t="shared" si="1905"/>
        <v>A+J=</v>
      </c>
      <c r="AJ3591" s="11">
        <f t="shared" si="1901"/>
        <v>44756</v>
      </c>
      <c r="AQ3591" s="53"/>
      <c r="AR3591" s="53"/>
    </row>
    <row r="3592" spans="1:44" x14ac:dyDescent="0.2">
      <c r="A3592" s="158">
        <f t="shared" si="1896"/>
        <v>44748</v>
      </c>
      <c r="B3592" s="2">
        <f t="shared" si="1880"/>
        <v>260238.88584397756</v>
      </c>
      <c r="C3592" s="2">
        <f t="shared" si="1897"/>
        <v>142111.06281512999</v>
      </c>
      <c r="D3592" s="2">
        <f>SUM(Y3592:Y$3632)</f>
        <v>4054.7866220000001</v>
      </c>
      <c r="E3592" s="73">
        <f t="shared" si="1881"/>
        <v>138056.27619312998</v>
      </c>
      <c r="F3592" s="88">
        <f t="shared" si="1907"/>
        <v>6382.88</v>
      </c>
      <c r="G3592" s="3">
        <f>IF(AND(N3592=1,N3591&gt;1),VLOOKUP(A3591,[1]Plan1!$BK$81:$BM$259,3),G3591)</f>
        <v>6412.88</v>
      </c>
      <c r="H3592" s="11">
        <f t="shared" si="1908"/>
        <v>44666</v>
      </c>
      <c r="I3592" s="11">
        <f t="shared" si="1909"/>
        <v>44696</v>
      </c>
      <c r="J3592" s="12">
        <f t="shared" si="1882"/>
        <v>4.7000726944577131E-3</v>
      </c>
      <c r="K3592" s="11">
        <f t="shared" si="1898"/>
        <v>44756</v>
      </c>
      <c r="L3592" s="11">
        <f t="shared" si="1883"/>
        <v>44756</v>
      </c>
      <c r="M3592" s="1">
        <f t="shared" si="1902"/>
        <v>21</v>
      </c>
      <c r="N3592" s="1">
        <f t="shared" si="1884"/>
        <v>15</v>
      </c>
      <c r="O3592" s="2">
        <f t="shared" si="1885"/>
        <v>1.0033549399999999</v>
      </c>
      <c r="P3592" s="13">
        <f t="shared" si="1910"/>
        <v>1.01060018</v>
      </c>
      <c r="Q3592" s="13">
        <f t="shared" si="1903"/>
        <v>1.8248781926318891</v>
      </c>
      <c r="R3592" s="2">
        <f t="shared" si="1906"/>
        <v>1.83100054</v>
      </c>
      <c r="S3592" s="2">
        <f t="shared" si="1899"/>
        <v>1.66548502</v>
      </c>
      <c r="T3592" s="2">
        <f t="shared" si="1886"/>
        <v>236683.84629486999</v>
      </c>
      <c r="U3592" s="2">
        <f t="shared" si="1887"/>
        <v>2698.3997562374025</v>
      </c>
      <c r="V3592" s="2">
        <f t="shared" si="1888"/>
        <v>114724.84006688016</v>
      </c>
      <c r="W3592" s="2">
        <f t="shared" si="1889"/>
        <v>259534.30263824755</v>
      </c>
      <c r="X3592" s="17">
        <f t="shared" si="1890"/>
        <v>0</v>
      </c>
      <c r="Y3592" s="2">
        <f t="shared" si="1891"/>
        <v>0</v>
      </c>
      <c r="Z3592" s="72">
        <f t="shared" si="1892"/>
        <v>0</v>
      </c>
      <c r="AA3592" s="2">
        <f t="shared" si="1911"/>
        <v>0</v>
      </c>
      <c r="AB3592" s="12">
        <f t="shared" si="1900"/>
        <v>4.6600000000000003E-2</v>
      </c>
      <c r="AC3592" s="17">
        <f t="shared" si="1893"/>
        <v>15</v>
      </c>
      <c r="AD3592" s="17">
        <v>252</v>
      </c>
      <c r="AE3592" s="13">
        <f t="shared" si="1904"/>
        <v>1.002714798</v>
      </c>
      <c r="AF3592" s="2">
        <f t="shared" si="1912"/>
        <v>642.54883255000004</v>
      </c>
      <c r="AG3592" s="2">
        <f t="shared" si="1894"/>
        <v>704.58320573000003</v>
      </c>
      <c r="AH3592" s="3">
        <f t="shared" si="1895"/>
        <v>0</v>
      </c>
      <c r="AI3592" s="4" t="str">
        <f t="shared" si="1905"/>
        <v>A+J=</v>
      </c>
      <c r="AJ3592" s="11">
        <f t="shared" si="1901"/>
        <v>44756</v>
      </c>
      <c r="AQ3592" s="53"/>
      <c r="AR3592" s="53"/>
    </row>
    <row r="3593" spans="1:44" x14ac:dyDescent="0.2">
      <c r="A3593" s="158">
        <f t="shared" si="1896"/>
        <v>44749</v>
      </c>
      <c r="B3593" s="2">
        <f t="shared" si="1880"/>
        <v>260342.53948893014</v>
      </c>
      <c r="C3593" s="2">
        <f t="shared" si="1897"/>
        <v>142111.06281512999</v>
      </c>
      <c r="D3593" s="2">
        <f>SUM(Y3593:Y$3632)</f>
        <v>4054.7866220000001</v>
      </c>
      <c r="E3593" s="73">
        <f t="shared" si="1881"/>
        <v>138056.27619312998</v>
      </c>
      <c r="F3593" s="88">
        <f t="shared" si="1907"/>
        <v>6382.88</v>
      </c>
      <c r="G3593" s="3">
        <f>IF(AND(N3593=1,N3592&gt;1),VLOOKUP(A3592,[1]Plan1!$BK$81:$BM$259,3),G3592)</f>
        <v>6412.88</v>
      </c>
      <c r="H3593" s="11">
        <f t="shared" si="1908"/>
        <v>44666</v>
      </c>
      <c r="I3593" s="11">
        <f t="shared" si="1909"/>
        <v>44696</v>
      </c>
      <c r="J3593" s="12">
        <f t="shared" si="1882"/>
        <v>4.7000726944577131E-3</v>
      </c>
      <c r="K3593" s="11">
        <f t="shared" si="1898"/>
        <v>44756</v>
      </c>
      <c r="L3593" s="11">
        <f t="shared" si="1883"/>
        <v>44756</v>
      </c>
      <c r="M3593" s="1">
        <f t="shared" si="1902"/>
        <v>21</v>
      </c>
      <c r="N3593" s="1">
        <f t="shared" si="1884"/>
        <v>16</v>
      </c>
      <c r="O3593" s="2">
        <f t="shared" si="1885"/>
        <v>1.003579</v>
      </c>
      <c r="P3593" s="13">
        <f t="shared" si="1910"/>
        <v>1.01060018</v>
      </c>
      <c r="Q3593" s="13">
        <f t="shared" si="1903"/>
        <v>1.8248781926318891</v>
      </c>
      <c r="R3593" s="2">
        <f t="shared" si="1906"/>
        <v>1.8314094299999999</v>
      </c>
      <c r="S3593" s="2">
        <f t="shared" si="1899"/>
        <v>1.66548502</v>
      </c>
      <c r="T3593" s="2">
        <f t="shared" si="1886"/>
        <v>236683.84629486999</v>
      </c>
      <c r="U3593" s="2">
        <f t="shared" si="1887"/>
        <v>2698.3997562374025</v>
      </c>
      <c r="V3593" s="2">
        <f t="shared" si="1888"/>
        <v>114781.28989765275</v>
      </c>
      <c r="W3593" s="2">
        <f t="shared" si="1889"/>
        <v>259590.75246902014</v>
      </c>
      <c r="X3593" s="17">
        <f t="shared" si="1890"/>
        <v>0</v>
      </c>
      <c r="Y3593" s="2">
        <f t="shared" si="1891"/>
        <v>0</v>
      </c>
      <c r="Z3593" s="72">
        <f t="shared" si="1892"/>
        <v>0</v>
      </c>
      <c r="AA3593" s="2">
        <f t="shared" si="1911"/>
        <v>0</v>
      </c>
      <c r="AB3593" s="12">
        <f t="shared" si="1900"/>
        <v>4.6600000000000003E-2</v>
      </c>
      <c r="AC3593" s="17">
        <f t="shared" si="1893"/>
        <v>16</v>
      </c>
      <c r="AD3593" s="17">
        <v>252</v>
      </c>
      <c r="AE3593" s="13">
        <f t="shared" si="1904"/>
        <v>1.0028960469999999</v>
      </c>
      <c r="AF3593" s="2">
        <f t="shared" si="1912"/>
        <v>685.44754301</v>
      </c>
      <c r="AG3593" s="2">
        <f t="shared" si="1894"/>
        <v>751.78701991000003</v>
      </c>
      <c r="AH3593" s="3">
        <f t="shared" si="1895"/>
        <v>0</v>
      </c>
      <c r="AI3593" s="4" t="str">
        <f t="shared" si="1905"/>
        <v>A+J=</v>
      </c>
      <c r="AJ3593" s="11">
        <f t="shared" si="1901"/>
        <v>44756</v>
      </c>
      <c r="AQ3593" s="53"/>
      <c r="AR3593" s="53"/>
    </row>
    <row r="3594" spans="1:44" x14ac:dyDescent="0.2">
      <c r="A3594" s="158">
        <f t="shared" si="1896"/>
        <v>44750</v>
      </c>
      <c r="B3594" s="2">
        <f t="shared" ref="B3594:B3657" si="1913">(W3594+AG3594)</f>
        <v>260446.23575366038</v>
      </c>
      <c r="C3594" s="2">
        <f t="shared" si="1897"/>
        <v>142111.06281512999</v>
      </c>
      <c r="D3594" s="2">
        <f>SUM(Y3594:Y$3632)</f>
        <v>4054.7866220000001</v>
      </c>
      <c r="E3594" s="73">
        <f t="shared" ref="E3594:E3657" si="1914">(C3594-D3594)</f>
        <v>138056.27619312998</v>
      </c>
      <c r="F3594" s="88">
        <f t="shared" si="1907"/>
        <v>6382.88</v>
      </c>
      <c r="G3594" s="3">
        <f>IF(AND(N3594=1,N3593&gt;1),VLOOKUP(A3593,[1]Plan1!$BK$81:$BM$259,3),G3593)</f>
        <v>6412.88</v>
      </c>
      <c r="H3594" s="11">
        <f t="shared" si="1908"/>
        <v>44666</v>
      </c>
      <c r="I3594" s="11">
        <f t="shared" si="1909"/>
        <v>44696</v>
      </c>
      <c r="J3594" s="12">
        <f t="shared" ref="J3594:J3657" si="1915">(G3594/F3594)-1</f>
        <v>4.7000726944577131E-3</v>
      </c>
      <c r="K3594" s="11">
        <f t="shared" si="1898"/>
        <v>44756</v>
      </c>
      <c r="L3594" s="11">
        <f t="shared" ref="L3594:L3657" si="1916">IF(A3594&gt;L3593,K3594,L3593)</f>
        <v>44756</v>
      </c>
      <c r="M3594" s="1">
        <f t="shared" si="1902"/>
        <v>21</v>
      </c>
      <c r="N3594" s="1">
        <f t="shared" ref="N3594:N3657" si="1917">(M3594-(NETWORKDAYS(A3594,L3594,$AN$194:$AN$348)-1))</f>
        <v>17</v>
      </c>
      <c r="O3594" s="2">
        <f t="shared" ref="O3594:O3657" si="1918">TRUNC((G3594/F3594)^TRUNC((N3594/M3594),9),8)</f>
        <v>1.0038031199999999</v>
      </c>
      <c r="P3594" s="13">
        <f t="shared" si="1910"/>
        <v>1.01060018</v>
      </c>
      <c r="Q3594" s="13">
        <f t="shared" si="1903"/>
        <v>1.8248781926318891</v>
      </c>
      <c r="R3594" s="2">
        <f t="shared" si="1906"/>
        <v>1.8318184200000001</v>
      </c>
      <c r="S3594" s="2">
        <f t="shared" si="1899"/>
        <v>1.66548502</v>
      </c>
      <c r="T3594" s="2">
        <f t="shared" ref="T3594:T3657" si="1919">TRUNC(C3594*S3594,8)</f>
        <v>236683.84629486999</v>
      </c>
      <c r="U3594" s="2">
        <f t="shared" ref="U3594:U3657" si="1920">(D3594*(S3594-1))</f>
        <v>2698.3997562374025</v>
      </c>
      <c r="V3594" s="2">
        <f t="shared" ref="V3594:V3657" si="1921">(E3594*(R3594-1))</f>
        <v>114837.753534053</v>
      </c>
      <c r="W3594" s="2">
        <f t="shared" ref="W3594:W3657" si="1922">(C3594+U3594+V3594)</f>
        <v>259647.21610542038</v>
      </c>
      <c r="X3594" s="17">
        <f t="shared" ref="X3594:X3657" si="1923">IF(VLOOKUP(A3594,AN$10:AU$190,8)=VLOOKUP(A3593,AN$10:AU$190,8),0,VLOOKUP(A3594,AN$10:AU$190,8))</f>
        <v>0</v>
      </c>
      <c r="Y3594" s="2">
        <f t="shared" ref="Y3594:Y3657" si="1924">IF(X3594&gt;0,VLOOKUP(A3594,AN$12:AR$190,5),0)</f>
        <v>0</v>
      </c>
      <c r="Z3594" s="72">
        <f t="shared" ref="Z3594:Z3657" si="1925">IF(X3594&gt;0,VLOOKUP($A3594,$AN$10:$AS$190,6),0)</f>
        <v>0</v>
      </c>
      <c r="AA3594" s="2">
        <f t="shared" si="1911"/>
        <v>0</v>
      </c>
      <c r="AB3594" s="12">
        <f t="shared" si="1900"/>
        <v>4.6600000000000003E-2</v>
      </c>
      <c r="AC3594" s="17">
        <f t="shared" ref="AC3594:AC3657" si="1926">N3594</f>
        <v>17</v>
      </c>
      <c r="AD3594" s="17">
        <v>252</v>
      </c>
      <c r="AE3594" s="13">
        <f t="shared" si="1904"/>
        <v>1.003077328</v>
      </c>
      <c r="AF3594" s="2">
        <f t="shared" si="1912"/>
        <v>728.35382734999996</v>
      </c>
      <c r="AG3594" s="2">
        <f t="shared" ref="AG3594:AG3657" si="1927">TRUNC((W3594*(AE3594-1)),8)</f>
        <v>799.01964824000004</v>
      </c>
      <c r="AH3594" s="3">
        <f t="shared" ref="AH3594:AH3657" si="1928">IF(AA3594&gt;0,AA3594+AF3594,0)</f>
        <v>0</v>
      </c>
      <c r="AI3594" s="4" t="str">
        <f t="shared" si="1905"/>
        <v>A+J=</v>
      </c>
      <c r="AJ3594" s="11">
        <f t="shared" si="1901"/>
        <v>44756</v>
      </c>
      <c r="AQ3594" s="53"/>
      <c r="AR3594" s="53"/>
    </row>
    <row r="3595" spans="1:44" x14ac:dyDescent="0.2">
      <c r="A3595" s="158">
        <f t="shared" ref="A3595:A3658" si="1929">(A3594+1)</f>
        <v>44751</v>
      </c>
      <c r="B3595" s="2">
        <f t="shared" si="1913"/>
        <v>260549.97075560995</v>
      </c>
      <c r="C3595" s="2">
        <f t="shared" ref="C3595:C3658" si="1930">TRUNC(IF(X3594&gt;0,VLOOKUP(A3594,$AN$12:$AO$190,2),C3594),8)</f>
        <v>142111.06281512999</v>
      </c>
      <c r="D3595" s="2">
        <f>SUM(Y3595:Y$3632)</f>
        <v>4054.7866220000001</v>
      </c>
      <c r="E3595" s="73">
        <f t="shared" si="1914"/>
        <v>138056.27619312998</v>
      </c>
      <c r="F3595" s="88">
        <f t="shared" si="1907"/>
        <v>6382.88</v>
      </c>
      <c r="G3595" s="3">
        <f>IF(AND(N3595=1,N3594&gt;1),VLOOKUP(A3594,[1]Plan1!$BK$81:$BM$259,3),G3594)</f>
        <v>6412.88</v>
      </c>
      <c r="H3595" s="11">
        <f t="shared" si="1908"/>
        <v>44666</v>
      </c>
      <c r="I3595" s="11">
        <f t="shared" si="1909"/>
        <v>44696</v>
      </c>
      <c r="J3595" s="12">
        <f t="shared" si="1915"/>
        <v>4.7000726944577131E-3</v>
      </c>
      <c r="K3595" s="11">
        <f t="shared" ref="K3595:K3658" si="1931">IF(DAY(A3595)=14,VLOOKUP(A3595,AR$194:AW$373,4),K3594)</f>
        <v>44756</v>
      </c>
      <c r="L3595" s="11">
        <f t="shared" si="1916"/>
        <v>44756</v>
      </c>
      <c r="M3595" s="1">
        <f t="shared" si="1902"/>
        <v>21</v>
      </c>
      <c r="N3595" s="1">
        <f t="shared" si="1917"/>
        <v>18</v>
      </c>
      <c r="O3595" s="2">
        <f t="shared" si="1918"/>
        <v>1.0040272800000001</v>
      </c>
      <c r="P3595" s="13">
        <f t="shared" si="1910"/>
        <v>1.01060018</v>
      </c>
      <c r="Q3595" s="13">
        <f t="shared" si="1903"/>
        <v>1.8248781926318891</v>
      </c>
      <c r="R3595" s="2">
        <f t="shared" si="1906"/>
        <v>1.83222748</v>
      </c>
      <c r="S3595" s="2">
        <f t="shared" ref="S3595:S3658" si="1932">IF(AND(X3595&gt;0,MONTH(A3595)=9),R3595,S3594)</f>
        <v>1.66548502</v>
      </c>
      <c r="T3595" s="2">
        <f t="shared" si="1919"/>
        <v>236683.84629486999</v>
      </c>
      <c r="U3595" s="2">
        <f t="shared" si="1920"/>
        <v>2698.3997562374025</v>
      </c>
      <c r="V3595" s="2">
        <f t="shared" si="1921"/>
        <v>114894.22683439255</v>
      </c>
      <c r="W3595" s="2">
        <f t="shared" si="1922"/>
        <v>259703.68940575994</v>
      </c>
      <c r="X3595" s="17">
        <f t="shared" si="1923"/>
        <v>0</v>
      </c>
      <c r="Y3595" s="2">
        <f t="shared" si="1924"/>
        <v>0</v>
      </c>
      <c r="Z3595" s="72">
        <f t="shared" si="1925"/>
        <v>0</v>
      </c>
      <c r="AA3595" s="2">
        <f t="shared" si="1911"/>
        <v>0</v>
      </c>
      <c r="AB3595" s="12">
        <f t="shared" ref="AB3595:AB3658" si="1933">(AB3594)</f>
        <v>4.6600000000000003E-2</v>
      </c>
      <c r="AC3595" s="17">
        <f t="shared" si="1926"/>
        <v>18</v>
      </c>
      <c r="AD3595" s="17">
        <v>252</v>
      </c>
      <c r="AE3595" s="13">
        <f t="shared" si="1904"/>
        <v>1.003258642</v>
      </c>
      <c r="AF3595" s="2">
        <f t="shared" si="1912"/>
        <v>771.26792224999997</v>
      </c>
      <c r="AG3595" s="2">
        <f t="shared" si="1927"/>
        <v>846.28134984999997</v>
      </c>
      <c r="AH3595" s="3">
        <f t="shared" si="1928"/>
        <v>0</v>
      </c>
      <c r="AI3595" s="4" t="str">
        <f t="shared" si="1905"/>
        <v>A+J=</v>
      </c>
      <c r="AJ3595" s="11">
        <f t="shared" ref="AJ3595:AJ3658" si="1934">IF(X3594&gt;0,VLOOKUP(A3594,$AN$10:$AW$190,9),AJ3594)</f>
        <v>44756</v>
      </c>
      <c r="AQ3595" s="53"/>
      <c r="AR3595" s="53"/>
    </row>
    <row r="3596" spans="1:44" x14ac:dyDescent="0.2">
      <c r="A3596" s="158">
        <f t="shared" si="1929"/>
        <v>44752</v>
      </c>
      <c r="B3596" s="2">
        <f t="shared" si="1913"/>
        <v>260549.97075560995</v>
      </c>
      <c r="C3596" s="2">
        <f t="shared" si="1930"/>
        <v>142111.06281512999</v>
      </c>
      <c r="D3596" s="2">
        <f>SUM(Y3596:Y$3632)</f>
        <v>4054.7866220000001</v>
      </c>
      <c r="E3596" s="73">
        <f t="shared" si="1914"/>
        <v>138056.27619312998</v>
      </c>
      <c r="F3596" s="88">
        <f t="shared" si="1907"/>
        <v>6382.88</v>
      </c>
      <c r="G3596" s="3">
        <f>IF(AND(N3596=1,N3595&gt;1),VLOOKUP(A3595,[1]Plan1!$BK$81:$BM$259,3),G3595)</f>
        <v>6412.88</v>
      </c>
      <c r="H3596" s="11">
        <f t="shared" si="1908"/>
        <v>44666</v>
      </c>
      <c r="I3596" s="11">
        <f t="shared" si="1909"/>
        <v>44696</v>
      </c>
      <c r="J3596" s="12">
        <f t="shared" si="1915"/>
        <v>4.7000726944577131E-3</v>
      </c>
      <c r="K3596" s="11">
        <f t="shared" si="1931"/>
        <v>44756</v>
      </c>
      <c r="L3596" s="11">
        <f t="shared" si="1916"/>
        <v>44756</v>
      </c>
      <c r="M3596" s="1">
        <f t="shared" si="1902"/>
        <v>21</v>
      </c>
      <c r="N3596" s="1">
        <f t="shared" si="1917"/>
        <v>18</v>
      </c>
      <c r="O3596" s="2">
        <f t="shared" si="1918"/>
        <v>1.0040272800000001</v>
      </c>
      <c r="P3596" s="13">
        <f t="shared" si="1910"/>
        <v>1.01060018</v>
      </c>
      <c r="Q3596" s="13">
        <f t="shared" si="1903"/>
        <v>1.8248781926318891</v>
      </c>
      <c r="R3596" s="2">
        <f t="shared" si="1906"/>
        <v>1.83222748</v>
      </c>
      <c r="S3596" s="2">
        <f t="shared" si="1932"/>
        <v>1.66548502</v>
      </c>
      <c r="T3596" s="2">
        <f t="shared" si="1919"/>
        <v>236683.84629486999</v>
      </c>
      <c r="U3596" s="2">
        <f t="shared" si="1920"/>
        <v>2698.3997562374025</v>
      </c>
      <c r="V3596" s="2">
        <f t="shared" si="1921"/>
        <v>114894.22683439255</v>
      </c>
      <c r="W3596" s="2">
        <f t="shared" si="1922"/>
        <v>259703.68940575994</v>
      </c>
      <c r="X3596" s="17">
        <f t="shared" si="1923"/>
        <v>0</v>
      </c>
      <c r="Y3596" s="2">
        <f t="shared" si="1924"/>
        <v>0</v>
      </c>
      <c r="Z3596" s="72">
        <f t="shared" si="1925"/>
        <v>0</v>
      </c>
      <c r="AA3596" s="2">
        <f t="shared" si="1911"/>
        <v>0</v>
      </c>
      <c r="AB3596" s="12">
        <f t="shared" si="1933"/>
        <v>4.6600000000000003E-2</v>
      </c>
      <c r="AC3596" s="17">
        <f t="shared" si="1926"/>
        <v>18</v>
      </c>
      <c r="AD3596" s="17">
        <v>252</v>
      </c>
      <c r="AE3596" s="13">
        <f t="shared" si="1904"/>
        <v>1.003258642</v>
      </c>
      <c r="AF3596" s="2">
        <f t="shared" si="1912"/>
        <v>771.26792224999997</v>
      </c>
      <c r="AG3596" s="2">
        <f t="shared" si="1927"/>
        <v>846.28134984999997</v>
      </c>
      <c r="AH3596" s="3">
        <f t="shared" si="1928"/>
        <v>0</v>
      </c>
      <c r="AI3596" s="4" t="str">
        <f t="shared" si="1905"/>
        <v>A+J=</v>
      </c>
      <c r="AJ3596" s="11">
        <f t="shared" si="1934"/>
        <v>44756</v>
      </c>
      <c r="AQ3596" s="53"/>
      <c r="AR3596" s="53"/>
    </row>
    <row r="3597" spans="1:44" x14ac:dyDescent="0.2">
      <c r="A3597" s="158">
        <f t="shared" si="1929"/>
        <v>44753</v>
      </c>
      <c r="B3597" s="2">
        <f t="shared" si="1913"/>
        <v>260549.97075560995</v>
      </c>
      <c r="C3597" s="2">
        <f t="shared" si="1930"/>
        <v>142111.06281512999</v>
      </c>
      <c r="D3597" s="2">
        <f>SUM(Y3597:Y$3632)</f>
        <v>4054.7866220000001</v>
      </c>
      <c r="E3597" s="73">
        <f t="shared" si="1914"/>
        <v>138056.27619312998</v>
      </c>
      <c r="F3597" s="88">
        <f t="shared" si="1907"/>
        <v>6382.88</v>
      </c>
      <c r="G3597" s="3">
        <f>IF(AND(N3597=1,N3596&gt;1),VLOOKUP(A3596,[1]Plan1!$BK$81:$BM$259,3),G3596)</f>
        <v>6412.88</v>
      </c>
      <c r="H3597" s="11">
        <f t="shared" si="1908"/>
        <v>44666</v>
      </c>
      <c r="I3597" s="11">
        <f t="shared" si="1909"/>
        <v>44696</v>
      </c>
      <c r="J3597" s="12">
        <f t="shared" si="1915"/>
        <v>4.7000726944577131E-3</v>
      </c>
      <c r="K3597" s="11">
        <f t="shared" si="1931"/>
        <v>44756</v>
      </c>
      <c r="L3597" s="11">
        <f t="shared" si="1916"/>
        <v>44756</v>
      </c>
      <c r="M3597" s="1">
        <f t="shared" si="1902"/>
        <v>21</v>
      </c>
      <c r="N3597" s="1">
        <f t="shared" si="1917"/>
        <v>18</v>
      </c>
      <c r="O3597" s="2">
        <f t="shared" si="1918"/>
        <v>1.0040272800000001</v>
      </c>
      <c r="P3597" s="13">
        <f t="shared" si="1910"/>
        <v>1.01060018</v>
      </c>
      <c r="Q3597" s="13">
        <f t="shared" si="1903"/>
        <v>1.8248781926318891</v>
      </c>
      <c r="R3597" s="2">
        <f t="shared" si="1906"/>
        <v>1.83222748</v>
      </c>
      <c r="S3597" s="2">
        <f t="shared" si="1932"/>
        <v>1.66548502</v>
      </c>
      <c r="T3597" s="2">
        <f t="shared" si="1919"/>
        <v>236683.84629486999</v>
      </c>
      <c r="U3597" s="2">
        <f t="shared" si="1920"/>
        <v>2698.3997562374025</v>
      </c>
      <c r="V3597" s="2">
        <f t="shared" si="1921"/>
        <v>114894.22683439255</v>
      </c>
      <c r="W3597" s="2">
        <f t="shared" si="1922"/>
        <v>259703.68940575994</v>
      </c>
      <c r="X3597" s="17">
        <f t="shared" si="1923"/>
        <v>0</v>
      </c>
      <c r="Y3597" s="2">
        <f t="shared" si="1924"/>
        <v>0</v>
      </c>
      <c r="Z3597" s="72">
        <f t="shared" si="1925"/>
        <v>0</v>
      </c>
      <c r="AA3597" s="2">
        <f t="shared" si="1911"/>
        <v>0</v>
      </c>
      <c r="AB3597" s="12">
        <f t="shared" si="1933"/>
        <v>4.6600000000000003E-2</v>
      </c>
      <c r="AC3597" s="17">
        <f t="shared" si="1926"/>
        <v>18</v>
      </c>
      <c r="AD3597" s="17">
        <v>252</v>
      </c>
      <c r="AE3597" s="13">
        <f t="shared" si="1904"/>
        <v>1.003258642</v>
      </c>
      <c r="AF3597" s="2">
        <f t="shared" si="1912"/>
        <v>771.26792224999997</v>
      </c>
      <c r="AG3597" s="2">
        <f t="shared" si="1927"/>
        <v>846.28134984999997</v>
      </c>
      <c r="AH3597" s="3">
        <f t="shared" si="1928"/>
        <v>0</v>
      </c>
      <c r="AI3597" s="4" t="str">
        <f t="shared" si="1905"/>
        <v>A+J=</v>
      </c>
      <c r="AJ3597" s="11">
        <f t="shared" si="1934"/>
        <v>44756</v>
      </c>
      <c r="AQ3597" s="53"/>
      <c r="AR3597" s="53"/>
    </row>
    <row r="3598" spans="1:44" x14ac:dyDescent="0.2">
      <c r="A3598" s="158">
        <f t="shared" si="1929"/>
        <v>44754</v>
      </c>
      <c r="B3598" s="2">
        <f t="shared" si="1913"/>
        <v>260653.74840179711</v>
      </c>
      <c r="C3598" s="2">
        <f t="shared" si="1930"/>
        <v>142111.06281512999</v>
      </c>
      <c r="D3598" s="2">
        <f>SUM(Y3598:Y$3632)</f>
        <v>4054.7866220000001</v>
      </c>
      <c r="E3598" s="73">
        <f t="shared" si="1914"/>
        <v>138056.27619312998</v>
      </c>
      <c r="F3598" s="88">
        <f t="shared" si="1907"/>
        <v>6382.88</v>
      </c>
      <c r="G3598" s="3">
        <f>IF(AND(N3598=1,N3597&gt;1),VLOOKUP(A3597,[1]Plan1!$BK$81:$BM$259,3),G3597)</f>
        <v>6412.88</v>
      </c>
      <c r="H3598" s="11">
        <f t="shared" si="1908"/>
        <v>44666</v>
      </c>
      <c r="I3598" s="11">
        <f t="shared" si="1909"/>
        <v>44696</v>
      </c>
      <c r="J3598" s="12">
        <f t="shared" si="1915"/>
        <v>4.7000726944577131E-3</v>
      </c>
      <c r="K3598" s="11">
        <f t="shared" si="1931"/>
        <v>44756</v>
      </c>
      <c r="L3598" s="11">
        <f t="shared" si="1916"/>
        <v>44756</v>
      </c>
      <c r="M3598" s="1">
        <f t="shared" si="1902"/>
        <v>21</v>
      </c>
      <c r="N3598" s="1">
        <f t="shared" si="1917"/>
        <v>19</v>
      </c>
      <c r="O3598" s="2">
        <f t="shared" si="1918"/>
        <v>1.0042514899999999</v>
      </c>
      <c r="P3598" s="13">
        <f t="shared" si="1910"/>
        <v>1.01060018</v>
      </c>
      <c r="Q3598" s="13">
        <f t="shared" si="1903"/>
        <v>1.8248781926318891</v>
      </c>
      <c r="R3598" s="2">
        <f t="shared" si="1906"/>
        <v>1.83263664</v>
      </c>
      <c r="S3598" s="2">
        <f t="shared" si="1932"/>
        <v>1.66548502</v>
      </c>
      <c r="T3598" s="2">
        <f t="shared" si="1919"/>
        <v>236683.84629486999</v>
      </c>
      <c r="U3598" s="2">
        <f t="shared" si="1920"/>
        <v>2698.3997562374025</v>
      </c>
      <c r="V3598" s="2">
        <f t="shared" si="1921"/>
        <v>114950.71394035974</v>
      </c>
      <c r="W3598" s="2">
        <f t="shared" si="1922"/>
        <v>259760.17651172713</v>
      </c>
      <c r="X3598" s="17">
        <f t="shared" si="1923"/>
        <v>0</v>
      </c>
      <c r="Y3598" s="2">
        <f t="shared" si="1924"/>
        <v>0</v>
      </c>
      <c r="Z3598" s="72">
        <f t="shared" si="1925"/>
        <v>0</v>
      </c>
      <c r="AA3598" s="2">
        <f t="shared" si="1911"/>
        <v>0</v>
      </c>
      <c r="AB3598" s="12">
        <f t="shared" si="1933"/>
        <v>4.6600000000000003E-2</v>
      </c>
      <c r="AC3598" s="17">
        <f t="shared" si="1926"/>
        <v>19</v>
      </c>
      <c r="AD3598" s="17">
        <v>252</v>
      </c>
      <c r="AE3598" s="13">
        <f t="shared" si="1904"/>
        <v>1.003439988</v>
      </c>
      <c r="AF3598" s="2">
        <f t="shared" si="1912"/>
        <v>814.18959103999998</v>
      </c>
      <c r="AG3598" s="2">
        <f t="shared" si="1927"/>
        <v>893.57189006999999</v>
      </c>
      <c r="AH3598" s="3">
        <f t="shared" si="1928"/>
        <v>0</v>
      </c>
      <c r="AI3598" s="4" t="str">
        <f t="shared" si="1905"/>
        <v>A+J=</v>
      </c>
      <c r="AJ3598" s="11">
        <f t="shared" si="1934"/>
        <v>44756</v>
      </c>
      <c r="AQ3598" s="53"/>
      <c r="AR3598" s="53"/>
    </row>
    <row r="3599" spans="1:44" x14ac:dyDescent="0.2">
      <c r="A3599" s="158">
        <f t="shared" si="1929"/>
        <v>44755</v>
      </c>
      <c r="B3599" s="2">
        <f t="shared" si="1913"/>
        <v>260757.56783923914</v>
      </c>
      <c r="C3599" s="2">
        <f t="shared" si="1930"/>
        <v>142111.06281512999</v>
      </c>
      <c r="D3599" s="2">
        <f>SUM(Y3599:Y$3632)</f>
        <v>4054.7866220000001</v>
      </c>
      <c r="E3599" s="73">
        <f t="shared" si="1914"/>
        <v>138056.27619312998</v>
      </c>
      <c r="F3599" s="88">
        <f t="shared" si="1907"/>
        <v>6382.88</v>
      </c>
      <c r="G3599" s="3">
        <f>IF(AND(N3599=1,N3598&gt;1),VLOOKUP(A3598,[1]Plan1!$BK$81:$BM$259,3),G3598)</f>
        <v>6412.88</v>
      </c>
      <c r="H3599" s="11">
        <f t="shared" si="1908"/>
        <v>44666</v>
      </c>
      <c r="I3599" s="11">
        <f t="shared" si="1909"/>
        <v>44696</v>
      </c>
      <c r="J3599" s="12">
        <f t="shared" si="1915"/>
        <v>4.7000726944577131E-3</v>
      </c>
      <c r="K3599" s="11">
        <f t="shared" si="1931"/>
        <v>44756</v>
      </c>
      <c r="L3599" s="11">
        <f t="shared" si="1916"/>
        <v>44756</v>
      </c>
      <c r="M3599" s="1">
        <f t="shared" si="1902"/>
        <v>21</v>
      </c>
      <c r="N3599" s="1">
        <f t="shared" si="1917"/>
        <v>20</v>
      </c>
      <c r="O3599" s="2">
        <f t="shared" si="1918"/>
        <v>1.0044757499999999</v>
      </c>
      <c r="P3599" s="13">
        <f t="shared" si="1910"/>
        <v>1.01060018</v>
      </c>
      <c r="Q3599" s="13">
        <f t="shared" si="1903"/>
        <v>1.8248781926318891</v>
      </c>
      <c r="R3599" s="2">
        <f t="shared" si="1906"/>
        <v>1.83304589</v>
      </c>
      <c r="S3599" s="2">
        <f t="shared" si="1932"/>
        <v>1.66548502</v>
      </c>
      <c r="T3599" s="2">
        <f t="shared" si="1919"/>
        <v>236683.84629486999</v>
      </c>
      <c r="U3599" s="2">
        <f t="shared" si="1920"/>
        <v>2698.3997562374025</v>
      </c>
      <c r="V3599" s="2">
        <f t="shared" si="1921"/>
        <v>115007.21347139176</v>
      </c>
      <c r="W3599" s="2">
        <f t="shared" si="1922"/>
        <v>259816.67604275915</v>
      </c>
      <c r="X3599" s="17">
        <f t="shared" si="1923"/>
        <v>0</v>
      </c>
      <c r="Y3599" s="2">
        <f t="shared" si="1924"/>
        <v>0</v>
      </c>
      <c r="Z3599" s="72">
        <f t="shared" si="1925"/>
        <v>0</v>
      </c>
      <c r="AA3599" s="2">
        <f t="shared" si="1911"/>
        <v>0</v>
      </c>
      <c r="AB3599" s="12">
        <f t="shared" si="1933"/>
        <v>4.6600000000000003E-2</v>
      </c>
      <c r="AC3599" s="17">
        <f t="shared" si="1926"/>
        <v>20</v>
      </c>
      <c r="AD3599" s="17">
        <v>252</v>
      </c>
      <c r="AE3599" s="13">
        <f t="shared" si="1904"/>
        <v>1.0036213679999999</v>
      </c>
      <c r="AF3599" s="2">
        <f t="shared" si="1912"/>
        <v>857.11930708</v>
      </c>
      <c r="AG3599" s="2">
        <f t="shared" si="1927"/>
        <v>940.89179648000004</v>
      </c>
      <c r="AH3599" s="3">
        <f t="shared" si="1928"/>
        <v>0</v>
      </c>
      <c r="AI3599" s="4" t="str">
        <f t="shared" si="1905"/>
        <v>A+J=</v>
      </c>
      <c r="AJ3599" s="11">
        <f t="shared" si="1934"/>
        <v>44756</v>
      </c>
      <c r="AQ3599" s="53"/>
      <c r="AR3599" s="53"/>
    </row>
    <row r="3600" spans="1:44" x14ac:dyDescent="0.2">
      <c r="A3600" s="158">
        <f t="shared" si="1929"/>
        <v>44756</v>
      </c>
      <c r="B3600" s="2">
        <f t="shared" si="1913"/>
        <v>260861.42994651879</v>
      </c>
      <c r="C3600" s="2">
        <f t="shared" si="1930"/>
        <v>142111.06281512999</v>
      </c>
      <c r="D3600" s="2">
        <f>SUM(Y3600:Y$3632)</f>
        <v>4054.7866220000001</v>
      </c>
      <c r="E3600" s="73">
        <f t="shared" si="1914"/>
        <v>138056.27619312998</v>
      </c>
      <c r="F3600" s="88">
        <f t="shared" si="1907"/>
        <v>6382.88</v>
      </c>
      <c r="G3600" s="3">
        <f>IF(AND(N3600=1,N3599&gt;1),VLOOKUP(A3599,[1]Plan1!$BK$81:$BM$259,3),G3599)</f>
        <v>6412.88</v>
      </c>
      <c r="H3600" s="11">
        <f t="shared" si="1908"/>
        <v>44666</v>
      </c>
      <c r="I3600" s="11">
        <f t="shared" si="1909"/>
        <v>44696</v>
      </c>
      <c r="J3600" s="12">
        <f t="shared" si="1915"/>
        <v>4.7000726944577131E-3</v>
      </c>
      <c r="K3600" s="11">
        <f t="shared" si="1931"/>
        <v>44788</v>
      </c>
      <c r="L3600" s="11">
        <f t="shared" si="1916"/>
        <v>44756</v>
      </c>
      <c r="M3600" s="1">
        <f t="shared" si="1902"/>
        <v>21</v>
      </c>
      <c r="N3600" s="1">
        <f t="shared" si="1917"/>
        <v>21</v>
      </c>
      <c r="O3600" s="2">
        <f t="shared" si="1918"/>
        <v>1.0047000699999999</v>
      </c>
      <c r="P3600" s="13">
        <f t="shared" si="1910"/>
        <v>1.01060018</v>
      </c>
      <c r="Q3600" s="13">
        <f t="shared" si="1903"/>
        <v>1.8248781926318891</v>
      </c>
      <c r="R3600" s="2">
        <f t="shared" si="1906"/>
        <v>1.8334552399999999</v>
      </c>
      <c r="S3600" s="2">
        <f t="shared" si="1932"/>
        <v>1.66548502</v>
      </c>
      <c r="T3600" s="2">
        <f t="shared" si="1919"/>
        <v>236683.84629486999</v>
      </c>
      <c r="U3600" s="2">
        <f t="shared" si="1920"/>
        <v>2698.3997562374025</v>
      </c>
      <c r="V3600" s="2">
        <f t="shared" si="1921"/>
        <v>115063.72680805142</v>
      </c>
      <c r="W3600" s="2">
        <f t="shared" si="1922"/>
        <v>259873.18937941879</v>
      </c>
      <c r="X3600" s="17">
        <f t="shared" si="1923"/>
        <v>118</v>
      </c>
      <c r="Y3600" s="2">
        <f t="shared" si="1924"/>
        <v>2036.22983688</v>
      </c>
      <c r="Z3600" s="72">
        <f t="shared" si="1925"/>
        <v>1.432844E-2</v>
      </c>
      <c r="AA3600" s="2">
        <f t="shared" si="1911"/>
        <v>3391.3102905999999</v>
      </c>
      <c r="AB3600" s="12">
        <f t="shared" si="1933"/>
        <v>4.6600000000000003E-2</v>
      </c>
      <c r="AC3600" s="17">
        <f t="shared" si="1926"/>
        <v>21</v>
      </c>
      <c r="AD3600" s="17">
        <v>252</v>
      </c>
      <c r="AE3600" s="13">
        <f t="shared" si="1904"/>
        <v>1.00380278</v>
      </c>
      <c r="AF3600" s="2">
        <f t="shared" si="1912"/>
        <v>900.05659701000002</v>
      </c>
      <c r="AG3600" s="2">
        <f t="shared" si="1927"/>
        <v>988.24056710000002</v>
      </c>
      <c r="AH3600" s="3">
        <f t="shared" si="1928"/>
        <v>4291.36688761</v>
      </c>
      <c r="AI3600" s="4" t="str">
        <f t="shared" si="1905"/>
        <v>A+J=</v>
      </c>
      <c r="AJ3600" s="11">
        <f t="shared" si="1934"/>
        <v>44756</v>
      </c>
      <c r="AQ3600" s="53"/>
      <c r="AR3600" s="53"/>
    </row>
    <row r="3601" spans="1:44" x14ac:dyDescent="0.2">
      <c r="A3601" s="158">
        <f t="shared" si="1929"/>
        <v>44757</v>
      </c>
      <c r="B3601" s="2">
        <f t="shared" si="1913"/>
        <v>256605.10177671834</v>
      </c>
      <c r="C3601" s="2">
        <f t="shared" si="1930"/>
        <v>140074.83297824999</v>
      </c>
      <c r="D3601" s="2">
        <f>SUM(Y3601:Y$3632)</f>
        <v>2018.5567851200001</v>
      </c>
      <c r="E3601" s="73">
        <f t="shared" si="1914"/>
        <v>138056.27619313</v>
      </c>
      <c r="F3601" s="88">
        <f t="shared" si="1907"/>
        <v>6412.88</v>
      </c>
      <c r="G3601" s="3">
        <f>IF(AND(N3601=1,N3600&gt;1),VLOOKUP(A3600,[1]Plan1!$BK$81:$BM$259,3),G3600)</f>
        <v>6455.85</v>
      </c>
      <c r="H3601" s="11">
        <f t="shared" si="1908"/>
        <v>44696</v>
      </c>
      <c r="I3601" s="11">
        <f t="shared" si="1909"/>
        <v>44727</v>
      </c>
      <c r="J3601" s="12">
        <f t="shared" si="1915"/>
        <v>6.7005775876050055E-3</v>
      </c>
      <c r="K3601" s="11">
        <f t="shared" si="1931"/>
        <v>44788</v>
      </c>
      <c r="L3601" s="11">
        <f t="shared" si="1916"/>
        <v>44788</v>
      </c>
      <c r="M3601" s="1">
        <f t="shared" si="1902"/>
        <v>22</v>
      </c>
      <c r="N3601" s="1">
        <f t="shared" si="1917"/>
        <v>1</v>
      </c>
      <c r="O3601" s="2">
        <f t="shared" si="1918"/>
        <v>1.0003036000000001</v>
      </c>
      <c r="P3601" s="13">
        <f t="shared" si="1910"/>
        <v>1.0047000699999999</v>
      </c>
      <c r="Q3601" s="13">
        <f t="shared" si="1903"/>
        <v>1.8334552478787323</v>
      </c>
      <c r="R3601" s="2">
        <f t="shared" si="1906"/>
        <v>1.83401188</v>
      </c>
      <c r="S3601" s="2">
        <f t="shared" si="1932"/>
        <v>1.66548502</v>
      </c>
      <c r="T3601" s="2">
        <f t="shared" si="1919"/>
        <v>233292.53600426999</v>
      </c>
      <c r="U3601" s="2">
        <f t="shared" si="1920"/>
        <v>1343.3193025167188</v>
      </c>
      <c r="V3601" s="2">
        <f t="shared" si="1921"/>
        <v>115140.57445363161</v>
      </c>
      <c r="W3601" s="2">
        <f t="shared" si="1922"/>
        <v>256558.72673439834</v>
      </c>
      <c r="X3601" s="17">
        <f t="shared" si="1923"/>
        <v>0</v>
      </c>
      <c r="Y3601" s="2">
        <f t="shared" si="1924"/>
        <v>0</v>
      </c>
      <c r="Z3601" s="72">
        <f t="shared" si="1925"/>
        <v>0</v>
      </c>
      <c r="AA3601" s="2">
        <f t="shared" si="1911"/>
        <v>0</v>
      </c>
      <c r="AB3601" s="12">
        <f t="shared" si="1933"/>
        <v>4.6600000000000003E-2</v>
      </c>
      <c r="AC3601" s="17">
        <f t="shared" si="1926"/>
        <v>1</v>
      </c>
      <c r="AD3601" s="17">
        <v>252</v>
      </c>
      <c r="AE3601" s="13">
        <f t="shared" si="1904"/>
        <v>1.0001807579999999</v>
      </c>
      <c r="AF3601" s="2">
        <f t="shared" si="1912"/>
        <v>42.169492220000002</v>
      </c>
      <c r="AG3601" s="2">
        <f t="shared" si="1927"/>
        <v>46.375042319999999</v>
      </c>
      <c r="AH3601" s="3">
        <f t="shared" si="1928"/>
        <v>0</v>
      </c>
      <c r="AI3601" s="4" t="str">
        <f t="shared" si="1905"/>
        <v>A+J=</v>
      </c>
      <c r="AJ3601" s="11">
        <f t="shared" si="1934"/>
        <v>44788</v>
      </c>
      <c r="AQ3601" s="53"/>
      <c r="AR3601" s="53"/>
    </row>
    <row r="3602" spans="1:44" x14ac:dyDescent="0.2">
      <c r="A3602" s="158">
        <f t="shared" si="1929"/>
        <v>44758</v>
      </c>
      <c r="B3602" s="2">
        <f t="shared" si="1913"/>
        <v>256728.38255561265</v>
      </c>
      <c r="C3602" s="2">
        <f t="shared" si="1930"/>
        <v>140074.83297824999</v>
      </c>
      <c r="D3602" s="2">
        <f>SUM(Y3602:Y$3632)</f>
        <v>2018.5567851200001</v>
      </c>
      <c r="E3602" s="73">
        <f t="shared" si="1914"/>
        <v>138056.27619313</v>
      </c>
      <c r="F3602" s="88">
        <f t="shared" si="1907"/>
        <v>6412.88</v>
      </c>
      <c r="G3602" s="3">
        <f>IF(AND(N3602=1,N3601&gt;1),VLOOKUP(A3601,[1]Plan1!$BK$81:$BM$259,3),G3601)</f>
        <v>6455.85</v>
      </c>
      <c r="H3602" s="11">
        <f t="shared" si="1908"/>
        <v>44696</v>
      </c>
      <c r="I3602" s="11">
        <f t="shared" si="1909"/>
        <v>44727</v>
      </c>
      <c r="J3602" s="12">
        <f t="shared" si="1915"/>
        <v>6.7005775876050055E-3</v>
      </c>
      <c r="K3602" s="11">
        <f t="shared" si="1931"/>
        <v>44788</v>
      </c>
      <c r="L3602" s="11">
        <f t="shared" si="1916"/>
        <v>44788</v>
      </c>
      <c r="M3602" s="1">
        <f t="shared" si="1902"/>
        <v>22</v>
      </c>
      <c r="N3602" s="1">
        <f t="shared" si="1917"/>
        <v>2</v>
      </c>
      <c r="O3602" s="2">
        <f t="shared" si="1918"/>
        <v>1.00060729</v>
      </c>
      <c r="P3602" s="13">
        <f t="shared" si="1910"/>
        <v>1.0047000699999999</v>
      </c>
      <c r="Q3602" s="13">
        <f t="shared" si="1903"/>
        <v>1.8334552478787323</v>
      </c>
      <c r="R3602" s="2">
        <f t="shared" si="1906"/>
        <v>1.8345686800000001</v>
      </c>
      <c r="S3602" s="2">
        <f t="shared" si="1932"/>
        <v>1.66548502</v>
      </c>
      <c r="T3602" s="2">
        <f t="shared" si="1919"/>
        <v>233292.53600426999</v>
      </c>
      <c r="U3602" s="2">
        <f t="shared" si="1920"/>
        <v>1343.3193025167188</v>
      </c>
      <c r="V3602" s="2">
        <f t="shared" si="1921"/>
        <v>115217.44418821594</v>
      </c>
      <c r="W3602" s="2">
        <f t="shared" si="1922"/>
        <v>256635.59646898267</v>
      </c>
      <c r="X3602" s="17">
        <f t="shared" si="1923"/>
        <v>0</v>
      </c>
      <c r="Y3602" s="2">
        <f t="shared" si="1924"/>
        <v>0</v>
      </c>
      <c r="Z3602" s="72">
        <f t="shared" si="1925"/>
        <v>0</v>
      </c>
      <c r="AA3602" s="2">
        <f t="shared" si="1911"/>
        <v>0</v>
      </c>
      <c r="AB3602" s="12">
        <f t="shared" si="1933"/>
        <v>4.6600000000000003E-2</v>
      </c>
      <c r="AC3602" s="17">
        <f t="shared" si="1926"/>
        <v>2</v>
      </c>
      <c r="AD3602" s="17">
        <v>252</v>
      </c>
      <c r="AE3602" s="13">
        <f t="shared" si="1904"/>
        <v>1.0003615480000001</v>
      </c>
      <c r="AF3602" s="2">
        <f t="shared" si="1912"/>
        <v>84.346449800000002</v>
      </c>
      <c r="AG3602" s="2">
        <f t="shared" si="1927"/>
        <v>92.78608663</v>
      </c>
      <c r="AH3602" s="3">
        <f t="shared" si="1928"/>
        <v>0</v>
      </c>
      <c r="AI3602" s="4" t="str">
        <f t="shared" si="1905"/>
        <v>A+J=</v>
      </c>
      <c r="AJ3602" s="11">
        <f t="shared" si="1934"/>
        <v>44788</v>
      </c>
      <c r="AQ3602" s="53"/>
      <c r="AR3602" s="53"/>
    </row>
    <row r="3603" spans="1:44" x14ac:dyDescent="0.2">
      <c r="A3603" s="158">
        <f t="shared" si="1929"/>
        <v>44759</v>
      </c>
      <c r="B3603" s="2">
        <f t="shared" si="1913"/>
        <v>256728.38255561265</v>
      </c>
      <c r="C3603" s="2">
        <f t="shared" si="1930"/>
        <v>140074.83297824999</v>
      </c>
      <c r="D3603" s="2">
        <f>SUM(Y3603:Y$3632)</f>
        <v>2018.5567851200001</v>
      </c>
      <c r="E3603" s="73">
        <f t="shared" si="1914"/>
        <v>138056.27619313</v>
      </c>
      <c r="F3603" s="88">
        <f t="shared" si="1907"/>
        <v>6412.88</v>
      </c>
      <c r="G3603" s="3">
        <f>IF(AND(N3603=1,N3602&gt;1),VLOOKUP(A3602,[1]Plan1!$BK$81:$BM$259,3),G3602)</f>
        <v>6455.85</v>
      </c>
      <c r="H3603" s="11">
        <f t="shared" si="1908"/>
        <v>44696</v>
      </c>
      <c r="I3603" s="11">
        <f t="shared" si="1909"/>
        <v>44727</v>
      </c>
      <c r="J3603" s="12">
        <f t="shared" si="1915"/>
        <v>6.7005775876050055E-3</v>
      </c>
      <c r="K3603" s="11">
        <f t="shared" si="1931"/>
        <v>44788</v>
      </c>
      <c r="L3603" s="11">
        <f t="shared" si="1916"/>
        <v>44788</v>
      </c>
      <c r="M3603" s="1">
        <f t="shared" si="1902"/>
        <v>22</v>
      </c>
      <c r="N3603" s="1">
        <f t="shared" si="1917"/>
        <v>2</v>
      </c>
      <c r="O3603" s="2">
        <f t="shared" si="1918"/>
        <v>1.00060729</v>
      </c>
      <c r="P3603" s="13">
        <f t="shared" si="1910"/>
        <v>1.0047000699999999</v>
      </c>
      <c r="Q3603" s="13">
        <f t="shared" si="1903"/>
        <v>1.8334552478787323</v>
      </c>
      <c r="R3603" s="2">
        <f t="shared" si="1906"/>
        <v>1.8345686800000001</v>
      </c>
      <c r="S3603" s="2">
        <f t="shared" si="1932"/>
        <v>1.66548502</v>
      </c>
      <c r="T3603" s="2">
        <f t="shared" si="1919"/>
        <v>233292.53600426999</v>
      </c>
      <c r="U3603" s="2">
        <f t="shared" si="1920"/>
        <v>1343.3193025167188</v>
      </c>
      <c r="V3603" s="2">
        <f t="shared" si="1921"/>
        <v>115217.44418821594</v>
      </c>
      <c r="W3603" s="2">
        <f t="shared" si="1922"/>
        <v>256635.59646898267</v>
      </c>
      <c r="X3603" s="17">
        <f t="shared" si="1923"/>
        <v>0</v>
      </c>
      <c r="Y3603" s="2">
        <f t="shared" si="1924"/>
        <v>0</v>
      </c>
      <c r="Z3603" s="72">
        <f t="shared" si="1925"/>
        <v>0</v>
      </c>
      <c r="AA3603" s="2">
        <f t="shared" si="1911"/>
        <v>0</v>
      </c>
      <c r="AB3603" s="12">
        <f t="shared" si="1933"/>
        <v>4.6600000000000003E-2</v>
      </c>
      <c r="AC3603" s="17">
        <f t="shared" si="1926"/>
        <v>2</v>
      </c>
      <c r="AD3603" s="17">
        <v>252</v>
      </c>
      <c r="AE3603" s="13">
        <f t="shared" si="1904"/>
        <v>1.0003615480000001</v>
      </c>
      <c r="AF3603" s="2">
        <f t="shared" si="1912"/>
        <v>84.346449800000002</v>
      </c>
      <c r="AG3603" s="2">
        <f t="shared" si="1927"/>
        <v>92.78608663</v>
      </c>
      <c r="AH3603" s="3">
        <f t="shared" si="1928"/>
        <v>0</v>
      </c>
      <c r="AI3603" s="4" t="str">
        <f t="shared" si="1905"/>
        <v>A+J=</v>
      </c>
      <c r="AJ3603" s="11">
        <f t="shared" si="1934"/>
        <v>44788</v>
      </c>
      <c r="AQ3603" s="53"/>
      <c r="AR3603" s="53"/>
    </row>
    <row r="3604" spans="1:44" x14ac:dyDescent="0.2">
      <c r="A3604" s="158">
        <f t="shared" si="1929"/>
        <v>44760</v>
      </c>
      <c r="B3604" s="2">
        <f t="shared" si="1913"/>
        <v>256728.38255561265</v>
      </c>
      <c r="C3604" s="2">
        <f t="shared" si="1930"/>
        <v>140074.83297824999</v>
      </c>
      <c r="D3604" s="2">
        <f>SUM(Y3604:Y$3632)</f>
        <v>2018.5567851200001</v>
      </c>
      <c r="E3604" s="73">
        <f t="shared" si="1914"/>
        <v>138056.27619313</v>
      </c>
      <c r="F3604" s="88">
        <f t="shared" si="1907"/>
        <v>6412.88</v>
      </c>
      <c r="G3604" s="3">
        <f>IF(AND(N3604=1,N3603&gt;1),VLOOKUP(A3603,[1]Plan1!$BK$81:$BM$259,3),G3603)</f>
        <v>6455.85</v>
      </c>
      <c r="H3604" s="11">
        <f t="shared" si="1908"/>
        <v>44696</v>
      </c>
      <c r="I3604" s="11">
        <f t="shared" si="1909"/>
        <v>44727</v>
      </c>
      <c r="J3604" s="12">
        <f t="shared" si="1915"/>
        <v>6.7005775876050055E-3</v>
      </c>
      <c r="K3604" s="11">
        <f t="shared" si="1931"/>
        <v>44788</v>
      </c>
      <c r="L3604" s="11">
        <f t="shared" si="1916"/>
        <v>44788</v>
      </c>
      <c r="M3604" s="1">
        <f t="shared" si="1902"/>
        <v>22</v>
      </c>
      <c r="N3604" s="1">
        <f t="shared" si="1917"/>
        <v>2</v>
      </c>
      <c r="O3604" s="2">
        <f t="shared" si="1918"/>
        <v>1.00060729</v>
      </c>
      <c r="P3604" s="13">
        <f t="shared" si="1910"/>
        <v>1.0047000699999999</v>
      </c>
      <c r="Q3604" s="13">
        <f t="shared" si="1903"/>
        <v>1.8334552478787323</v>
      </c>
      <c r="R3604" s="2">
        <f t="shared" si="1906"/>
        <v>1.8345686800000001</v>
      </c>
      <c r="S3604" s="2">
        <f t="shared" si="1932"/>
        <v>1.66548502</v>
      </c>
      <c r="T3604" s="2">
        <f t="shared" si="1919"/>
        <v>233292.53600426999</v>
      </c>
      <c r="U3604" s="2">
        <f t="shared" si="1920"/>
        <v>1343.3193025167188</v>
      </c>
      <c r="V3604" s="2">
        <f t="shared" si="1921"/>
        <v>115217.44418821594</v>
      </c>
      <c r="W3604" s="2">
        <f t="shared" si="1922"/>
        <v>256635.59646898267</v>
      </c>
      <c r="X3604" s="17">
        <f t="shared" si="1923"/>
        <v>0</v>
      </c>
      <c r="Y3604" s="2">
        <f t="shared" si="1924"/>
        <v>0</v>
      </c>
      <c r="Z3604" s="72">
        <f t="shared" si="1925"/>
        <v>0</v>
      </c>
      <c r="AA3604" s="2">
        <f t="shared" si="1911"/>
        <v>0</v>
      </c>
      <c r="AB3604" s="12">
        <f t="shared" si="1933"/>
        <v>4.6600000000000003E-2</v>
      </c>
      <c r="AC3604" s="17">
        <f t="shared" si="1926"/>
        <v>2</v>
      </c>
      <c r="AD3604" s="17">
        <v>252</v>
      </c>
      <c r="AE3604" s="13">
        <f t="shared" si="1904"/>
        <v>1.0003615480000001</v>
      </c>
      <c r="AF3604" s="2">
        <f t="shared" si="1912"/>
        <v>84.346449800000002</v>
      </c>
      <c r="AG3604" s="2">
        <f t="shared" si="1927"/>
        <v>92.78608663</v>
      </c>
      <c r="AH3604" s="3">
        <f t="shared" si="1928"/>
        <v>0</v>
      </c>
      <c r="AI3604" s="4" t="str">
        <f t="shared" si="1905"/>
        <v>A+J=</v>
      </c>
      <c r="AJ3604" s="11">
        <f t="shared" si="1934"/>
        <v>44788</v>
      </c>
      <c r="AQ3604" s="53"/>
      <c r="AR3604" s="53"/>
    </row>
    <row r="3605" spans="1:44" x14ac:dyDescent="0.2">
      <c r="A3605" s="158">
        <f t="shared" si="1929"/>
        <v>44761</v>
      </c>
      <c r="B3605" s="2">
        <f t="shared" si="1913"/>
        <v>256851.72584548948</v>
      </c>
      <c r="C3605" s="2">
        <f t="shared" si="1930"/>
        <v>140074.83297824999</v>
      </c>
      <c r="D3605" s="2">
        <f>SUM(Y3605:Y$3632)</f>
        <v>2018.5567851200001</v>
      </c>
      <c r="E3605" s="73">
        <f t="shared" si="1914"/>
        <v>138056.27619313</v>
      </c>
      <c r="F3605" s="88">
        <f t="shared" si="1907"/>
        <v>6412.88</v>
      </c>
      <c r="G3605" s="3">
        <f>IF(AND(N3605=1,N3604&gt;1),VLOOKUP(A3604,[1]Plan1!$BK$81:$BM$259,3),G3604)</f>
        <v>6455.85</v>
      </c>
      <c r="H3605" s="11">
        <f t="shared" si="1908"/>
        <v>44696</v>
      </c>
      <c r="I3605" s="11">
        <f t="shared" si="1909"/>
        <v>44727</v>
      </c>
      <c r="J3605" s="12">
        <f t="shared" si="1915"/>
        <v>6.7005775876050055E-3</v>
      </c>
      <c r="K3605" s="11">
        <f t="shared" si="1931"/>
        <v>44788</v>
      </c>
      <c r="L3605" s="11">
        <f t="shared" si="1916"/>
        <v>44788</v>
      </c>
      <c r="M3605" s="1">
        <f t="shared" si="1902"/>
        <v>22</v>
      </c>
      <c r="N3605" s="1">
        <f t="shared" si="1917"/>
        <v>3</v>
      </c>
      <c r="O3605" s="2">
        <f t="shared" si="1918"/>
        <v>1.0009110800000001</v>
      </c>
      <c r="P3605" s="13">
        <f t="shared" si="1910"/>
        <v>1.0047000699999999</v>
      </c>
      <c r="Q3605" s="13">
        <f t="shared" si="1903"/>
        <v>1.8334552478787323</v>
      </c>
      <c r="R3605" s="2">
        <f t="shared" si="1906"/>
        <v>1.83512567</v>
      </c>
      <c r="S3605" s="2">
        <f t="shared" si="1932"/>
        <v>1.66548502</v>
      </c>
      <c r="T3605" s="2">
        <f t="shared" si="1919"/>
        <v>233292.53600426999</v>
      </c>
      <c r="U3605" s="2">
        <f t="shared" si="1920"/>
        <v>1343.3193025167188</v>
      </c>
      <c r="V3605" s="2">
        <f t="shared" si="1921"/>
        <v>115294.34015349275</v>
      </c>
      <c r="W3605" s="2">
        <f t="shared" si="1922"/>
        <v>256712.49243425947</v>
      </c>
      <c r="X3605" s="17">
        <f t="shared" si="1923"/>
        <v>0</v>
      </c>
      <c r="Y3605" s="2">
        <f t="shared" si="1924"/>
        <v>0</v>
      </c>
      <c r="Z3605" s="72">
        <f t="shared" si="1925"/>
        <v>0</v>
      </c>
      <c r="AA3605" s="2">
        <f t="shared" si="1911"/>
        <v>0</v>
      </c>
      <c r="AB3605" s="12">
        <f t="shared" si="1933"/>
        <v>4.6600000000000003E-2</v>
      </c>
      <c r="AC3605" s="17">
        <f t="shared" si="1926"/>
        <v>3</v>
      </c>
      <c r="AD3605" s="17">
        <v>252</v>
      </c>
      <c r="AE3605" s="13">
        <f t="shared" si="1904"/>
        <v>1.0005423710000001</v>
      </c>
      <c r="AF3605" s="2">
        <f t="shared" si="1912"/>
        <v>126.53110604</v>
      </c>
      <c r="AG3605" s="2">
        <f t="shared" si="1927"/>
        <v>139.23341123</v>
      </c>
      <c r="AH3605" s="3">
        <f t="shared" si="1928"/>
        <v>0</v>
      </c>
      <c r="AI3605" s="4" t="str">
        <f t="shared" si="1905"/>
        <v>A+J=</v>
      </c>
      <c r="AJ3605" s="11">
        <f t="shared" si="1934"/>
        <v>44788</v>
      </c>
      <c r="AQ3605" s="53"/>
      <c r="AR3605" s="53"/>
    </row>
    <row r="3606" spans="1:44" x14ac:dyDescent="0.2">
      <c r="A3606" s="158">
        <f t="shared" si="1929"/>
        <v>44762</v>
      </c>
      <c r="B3606" s="2">
        <f t="shared" si="1913"/>
        <v>256975.12752351045</v>
      </c>
      <c r="C3606" s="2">
        <f t="shared" si="1930"/>
        <v>140074.83297824999</v>
      </c>
      <c r="D3606" s="2">
        <f>SUM(Y3606:Y$3632)</f>
        <v>2018.5567851200001</v>
      </c>
      <c r="E3606" s="73">
        <f t="shared" si="1914"/>
        <v>138056.27619313</v>
      </c>
      <c r="F3606" s="88">
        <f t="shared" si="1907"/>
        <v>6412.88</v>
      </c>
      <c r="G3606" s="3">
        <f>IF(AND(N3606=1,N3605&gt;1),VLOOKUP(A3605,[1]Plan1!$BK$81:$BM$259,3),G3605)</f>
        <v>6455.85</v>
      </c>
      <c r="H3606" s="11">
        <f t="shared" si="1908"/>
        <v>44696</v>
      </c>
      <c r="I3606" s="11">
        <f t="shared" si="1909"/>
        <v>44727</v>
      </c>
      <c r="J3606" s="12">
        <f t="shared" si="1915"/>
        <v>6.7005775876050055E-3</v>
      </c>
      <c r="K3606" s="11">
        <f t="shared" si="1931"/>
        <v>44788</v>
      </c>
      <c r="L3606" s="11">
        <f t="shared" si="1916"/>
        <v>44788</v>
      </c>
      <c r="M3606" s="1">
        <f t="shared" si="1902"/>
        <v>22</v>
      </c>
      <c r="N3606" s="1">
        <f t="shared" si="1917"/>
        <v>4</v>
      </c>
      <c r="O3606" s="2">
        <f t="shared" si="1918"/>
        <v>1.00121496</v>
      </c>
      <c r="P3606" s="13">
        <f t="shared" si="1910"/>
        <v>1.0047000699999999</v>
      </c>
      <c r="Q3606" s="13">
        <f t="shared" si="1903"/>
        <v>1.8334552478787323</v>
      </c>
      <c r="R3606" s="2">
        <f t="shared" si="1906"/>
        <v>1.8356828199999999</v>
      </c>
      <c r="S3606" s="2">
        <f t="shared" si="1932"/>
        <v>1.66548502</v>
      </c>
      <c r="T3606" s="2">
        <f t="shared" si="1919"/>
        <v>233292.53600426999</v>
      </c>
      <c r="U3606" s="2">
        <f t="shared" si="1920"/>
        <v>1343.3193025167188</v>
      </c>
      <c r="V3606" s="2">
        <f t="shared" si="1921"/>
        <v>115371.25820777373</v>
      </c>
      <c r="W3606" s="2">
        <f t="shared" si="1922"/>
        <v>256789.41048854045</v>
      </c>
      <c r="X3606" s="17">
        <f t="shared" si="1923"/>
        <v>0</v>
      </c>
      <c r="Y3606" s="2">
        <f t="shared" si="1924"/>
        <v>0</v>
      </c>
      <c r="Z3606" s="72">
        <f t="shared" si="1925"/>
        <v>0</v>
      </c>
      <c r="AA3606" s="2">
        <f t="shared" si="1911"/>
        <v>0</v>
      </c>
      <c r="AB3606" s="12">
        <f t="shared" si="1933"/>
        <v>4.6600000000000003E-2</v>
      </c>
      <c r="AC3606" s="17">
        <f t="shared" si="1926"/>
        <v>4</v>
      </c>
      <c r="AD3606" s="17">
        <v>252</v>
      </c>
      <c r="AE3606" s="13">
        <f t="shared" si="1904"/>
        <v>1.0007232269999999</v>
      </c>
      <c r="AF3606" s="2">
        <f t="shared" si="1912"/>
        <v>168.72346092999999</v>
      </c>
      <c r="AG3606" s="2">
        <f t="shared" si="1927"/>
        <v>185.71703496999999</v>
      </c>
      <c r="AH3606" s="3">
        <f t="shared" si="1928"/>
        <v>0</v>
      </c>
      <c r="AI3606" s="4" t="str">
        <f t="shared" si="1905"/>
        <v>A+J=</v>
      </c>
      <c r="AJ3606" s="11">
        <f t="shared" si="1934"/>
        <v>44788</v>
      </c>
      <c r="AQ3606" s="53"/>
      <c r="AR3606" s="53"/>
    </row>
    <row r="3607" spans="1:44" x14ac:dyDescent="0.2">
      <c r="A3607" s="158">
        <f t="shared" si="1929"/>
        <v>44763</v>
      </c>
      <c r="B3607" s="2">
        <f t="shared" si="1913"/>
        <v>257098.58735242565</v>
      </c>
      <c r="C3607" s="2">
        <f t="shared" si="1930"/>
        <v>140074.83297824999</v>
      </c>
      <c r="D3607" s="2">
        <f>SUM(Y3607:Y$3632)</f>
        <v>2018.5567851200001</v>
      </c>
      <c r="E3607" s="73">
        <f t="shared" si="1914"/>
        <v>138056.27619313</v>
      </c>
      <c r="F3607" s="88">
        <f t="shared" si="1907"/>
        <v>6412.88</v>
      </c>
      <c r="G3607" s="3">
        <f>IF(AND(N3607=1,N3606&gt;1),VLOOKUP(A3606,[1]Plan1!$BK$81:$BM$259,3),G3606)</f>
        <v>6455.85</v>
      </c>
      <c r="H3607" s="11">
        <f t="shared" si="1908"/>
        <v>44696</v>
      </c>
      <c r="I3607" s="11">
        <f t="shared" si="1909"/>
        <v>44727</v>
      </c>
      <c r="J3607" s="12">
        <f t="shared" si="1915"/>
        <v>6.7005775876050055E-3</v>
      </c>
      <c r="K3607" s="11">
        <f t="shared" si="1931"/>
        <v>44788</v>
      </c>
      <c r="L3607" s="11">
        <f t="shared" si="1916"/>
        <v>44788</v>
      </c>
      <c r="M3607" s="1">
        <f t="shared" ref="M3607:M3670" si="1935">IF(L3607=L3606,M3606,NETWORKDAYS(L3606,L3607,$AN$194:$AN$348)-1)</f>
        <v>22</v>
      </c>
      <c r="N3607" s="1">
        <f t="shared" si="1917"/>
        <v>5</v>
      </c>
      <c r="O3607" s="2">
        <f t="shared" si="1918"/>
        <v>1.00151893</v>
      </c>
      <c r="P3607" s="13">
        <f t="shared" si="1910"/>
        <v>1.0047000699999999</v>
      </c>
      <c r="Q3607" s="13">
        <f t="shared" si="1903"/>
        <v>1.8334552478787323</v>
      </c>
      <c r="R3607" s="2">
        <f t="shared" si="1906"/>
        <v>1.83624013</v>
      </c>
      <c r="S3607" s="2">
        <f t="shared" si="1932"/>
        <v>1.66548502</v>
      </c>
      <c r="T3607" s="2">
        <f t="shared" si="1919"/>
        <v>233292.53600426999</v>
      </c>
      <c r="U3607" s="2">
        <f t="shared" si="1920"/>
        <v>1343.3193025167188</v>
      </c>
      <c r="V3607" s="2">
        <f t="shared" si="1921"/>
        <v>115448.19835105893</v>
      </c>
      <c r="W3607" s="2">
        <f t="shared" si="1922"/>
        <v>256866.35063182566</v>
      </c>
      <c r="X3607" s="17">
        <f t="shared" si="1923"/>
        <v>0</v>
      </c>
      <c r="Y3607" s="2">
        <f t="shared" si="1924"/>
        <v>0</v>
      </c>
      <c r="Z3607" s="72">
        <f t="shared" si="1925"/>
        <v>0</v>
      </c>
      <c r="AA3607" s="2">
        <f t="shared" si="1911"/>
        <v>0</v>
      </c>
      <c r="AB3607" s="12">
        <f t="shared" si="1933"/>
        <v>4.6600000000000003E-2</v>
      </c>
      <c r="AC3607" s="17">
        <f t="shared" si="1926"/>
        <v>5</v>
      </c>
      <c r="AD3607" s="17">
        <v>252</v>
      </c>
      <c r="AE3607" s="13">
        <f t="shared" si="1904"/>
        <v>1.000904115</v>
      </c>
      <c r="AF3607" s="2">
        <f t="shared" si="1912"/>
        <v>210.92328118</v>
      </c>
      <c r="AG3607" s="2">
        <f t="shared" si="1927"/>
        <v>232.23672060000001</v>
      </c>
      <c r="AH3607" s="3">
        <f t="shared" si="1928"/>
        <v>0</v>
      </c>
      <c r="AI3607" s="4" t="str">
        <f t="shared" si="1905"/>
        <v>A+J=</v>
      </c>
      <c r="AJ3607" s="11">
        <f t="shared" si="1934"/>
        <v>44788</v>
      </c>
      <c r="AQ3607" s="53"/>
      <c r="AR3607" s="53"/>
    </row>
    <row r="3608" spans="1:44" x14ac:dyDescent="0.2">
      <c r="A3608" s="158">
        <f t="shared" si="1929"/>
        <v>44764</v>
      </c>
      <c r="B3608" s="2">
        <f t="shared" si="1913"/>
        <v>257222.10699058784</v>
      </c>
      <c r="C3608" s="2">
        <f t="shared" si="1930"/>
        <v>140074.83297824999</v>
      </c>
      <c r="D3608" s="2">
        <f>SUM(Y3608:Y$3632)</f>
        <v>2018.5567851200001</v>
      </c>
      <c r="E3608" s="73">
        <f t="shared" si="1914"/>
        <v>138056.27619313</v>
      </c>
      <c r="F3608" s="88">
        <f t="shared" si="1907"/>
        <v>6412.88</v>
      </c>
      <c r="G3608" s="3">
        <f>IF(AND(N3608=1,N3607&gt;1),VLOOKUP(A3607,[1]Plan1!$BK$81:$BM$259,3),G3607)</f>
        <v>6455.85</v>
      </c>
      <c r="H3608" s="11">
        <f t="shared" si="1908"/>
        <v>44696</v>
      </c>
      <c r="I3608" s="11">
        <f t="shared" si="1909"/>
        <v>44727</v>
      </c>
      <c r="J3608" s="12">
        <f t="shared" si="1915"/>
        <v>6.7005775876050055E-3</v>
      </c>
      <c r="K3608" s="11">
        <f t="shared" si="1931"/>
        <v>44788</v>
      </c>
      <c r="L3608" s="11">
        <f t="shared" si="1916"/>
        <v>44788</v>
      </c>
      <c r="M3608" s="1">
        <f t="shared" si="1935"/>
        <v>22</v>
      </c>
      <c r="N3608" s="1">
        <f t="shared" si="1917"/>
        <v>6</v>
      </c>
      <c r="O3608" s="2">
        <f t="shared" si="1918"/>
        <v>1.00182299</v>
      </c>
      <c r="P3608" s="13">
        <f t="shared" si="1910"/>
        <v>1.0047000699999999</v>
      </c>
      <c r="Q3608" s="13">
        <f t="shared" si="1903"/>
        <v>1.8334552478787323</v>
      </c>
      <c r="R3608" s="2">
        <f t="shared" si="1906"/>
        <v>1.8367976100000001</v>
      </c>
      <c r="S3608" s="2">
        <f t="shared" si="1932"/>
        <v>1.66548502</v>
      </c>
      <c r="T3608" s="2">
        <f t="shared" si="1919"/>
        <v>233292.53600426999</v>
      </c>
      <c r="U3608" s="2">
        <f t="shared" si="1920"/>
        <v>1343.3193025167188</v>
      </c>
      <c r="V3608" s="2">
        <f t="shared" si="1921"/>
        <v>115525.1619639111</v>
      </c>
      <c r="W3608" s="2">
        <f t="shared" si="1922"/>
        <v>256943.31424467784</v>
      </c>
      <c r="X3608" s="17">
        <f t="shared" si="1923"/>
        <v>0</v>
      </c>
      <c r="Y3608" s="2">
        <f t="shared" si="1924"/>
        <v>0</v>
      </c>
      <c r="Z3608" s="72">
        <f t="shared" si="1925"/>
        <v>0</v>
      </c>
      <c r="AA3608" s="2">
        <f t="shared" si="1911"/>
        <v>0</v>
      </c>
      <c r="AB3608" s="12">
        <f t="shared" si="1933"/>
        <v>4.6600000000000003E-2</v>
      </c>
      <c r="AC3608" s="17">
        <f t="shared" si="1926"/>
        <v>6</v>
      </c>
      <c r="AD3608" s="17">
        <v>252</v>
      </c>
      <c r="AE3608" s="13">
        <f t="shared" si="1904"/>
        <v>1.0010850360000001</v>
      </c>
      <c r="AF3608" s="2">
        <f t="shared" si="1912"/>
        <v>253.13080009000001</v>
      </c>
      <c r="AG3608" s="2">
        <f t="shared" si="1927"/>
        <v>278.79274591000001</v>
      </c>
      <c r="AH3608" s="3">
        <f t="shared" si="1928"/>
        <v>0</v>
      </c>
      <c r="AI3608" s="4" t="str">
        <f t="shared" si="1905"/>
        <v>A+J=</v>
      </c>
      <c r="AJ3608" s="11">
        <f t="shared" si="1934"/>
        <v>44788</v>
      </c>
      <c r="AQ3608" s="53"/>
      <c r="AR3608" s="53"/>
    </row>
    <row r="3609" spans="1:44" x14ac:dyDescent="0.2">
      <c r="A3609" s="158">
        <f t="shared" si="1929"/>
        <v>44765</v>
      </c>
      <c r="B3609" s="2">
        <f t="shared" si="1913"/>
        <v>257345.68922299243</v>
      </c>
      <c r="C3609" s="2">
        <f t="shared" si="1930"/>
        <v>140074.83297824999</v>
      </c>
      <c r="D3609" s="2">
        <f>SUM(Y3609:Y$3632)</f>
        <v>2018.5567851200001</v>
      </c>
      <c r="E3609" s="73">
        <f t="shared" si="1914"/>
        <v>138056.27619313</v>
      </c>
      <c r="F3609" s="88">
        <f t="shared" si="1907"/>
        <v>6412.88</v>
      </c>
      <c r="G3609" s="3">
        <f>IF(AND(N3609=1,N3608&gt;1),VLOOKUP(A3608,[1]Plan1!$BK$81:$BM$259,3),G3608)</f>
        <v>6455.85</v>
      </c>
      <c r="H3609" s="11">
        <f t="shared" si="1908"/>
        <v>44696</v>
      </c>
      <c r="I3609" s="11">
        <f t="shared" si="1909"/>
        <v>44727</v>
      </c>
      <c r="J3609" s="12">
        <f t="shared" si="1915"/>
        <v>6.7005775876050055E-3</v>
      </c>
      <c r="K3609" s="11">
        <f t="shared" si="1931"/>
        <v>44788</v>
      </c>
      <c r="L3609" s="11">
        <f t="shared" si="1916"/>
        <v>44788</v>
      </c>
      <c r="M3609" s="1">
        <f t="shared" si="1935"/>
        <v>22</v>
      </c>
      <c r="N3609" s="1">
        <f t="shared" si="1917"/>
        <v>7</v>
      </c>
      <c r="O3609" s="2">
        <f t="shared" si="1918"/>
        <v>1.00212715</v>
      </c>
      <c r="P3609" s="13">
        <f t="shared" si="1910"/>
        <v>1.0047000699999999</v>
      </c>
      <c r="Q3609" s="13">
        <f t="shared" si="1903"/>
        <v>1.8334552478787323</v>
      </c>
      <c r="R3609" s="2">
        <f t="shared" si="1906"/>
        <v>1.8373552799999999</v>
      </c>
      <c r="S3609" s="2">
        <f t="shared" si="1932"/>
        <v>1.66548502</v>
      </c>
      <c r="T3609" s="2">
        <f t="shared" si="1919"/>
        <v>233292.53600426999</v>
      </c>
      <c r="U3609" s="2">
        <f t="shared" si="1920"/>
        <v>1343.3193025167188</v>
      </c>
      <c r="V3609" s="2">
        <f t="shared" si="1921"/>
        <v>115602.1518074557</v>
      </c>
      <c r="W3609" s="2">
        <f t="shared" si="1922"/>
        <v>257020.30408822242</v>
      </c>
      <c r="X3609" s="17">
        <f t="shared" si="1923"/>
        <v>0</v>
      </c>
      <c r="Y3609" s="2">
        <f t="shared" si="1924"/>
        <v>0</v>
      </c>
      <c r="Z3609" s="72">
        <f t="shared" si="1925"/>
        <v>0</v>
      </c>
      <c r="AA3609" s="2">
        <f t="shared" si="1911"/>
        <v>0</v>
      </c>
      <c r="AB3609" s="12">
        <f t="shared" si="1933"/>
        <v>4.6600000000000003E-2</v>
      </c>
      <c r="AC3609" s="17">
        <f t="shared" si="1926"/>
        <v>7</v>
      </c>
      <c r="AD3609" s="17">
        <v>252</v>
      </c>
      <c r="AE3609" s="13">
        <f t="shared" si="1904"/>
        <v>1.0012659900000001</v>
      </c>
      <c r="AF3609" s="2">
        <f t="shared" si="1912"/>
        <v>295.34601765000002</v>
      </c>
      <c r="AG3609" s="2">
        <f t="shared" si="1927"/>
        <v>325.38513476999998</v>
      </c>
      <c r="AH3609" s="3">
        <f t="shared" si="1928"/>
        <v>0</v>
      </c>
      <c r="AI3609" s="4" t="str">
        <f t="shared" si="1905"/>
        <v>A+J=</v>
      </c>
      <c r="AJ3609" s="11">
        <f t="shared" si="1934"/>
        <v>44788</v>
      </c>
      <c r="AQ3609" s="53"/>
      <c r="AR3609" s="53"/>
    </row>
    <row r="3610" spans="1:44" x14ac:dyDescent="0.2">
      <c r="A3610" s="158">
        <f t="shared" si="1929"/>
        <v>44766</v>
      </c>
      <c r="B3610" s="2">
        <f t="shared" si="1913"/>
        <v>257345.68922299243</v>
      </c>
      <c r="C3610" s="2">
        <f t="shared" si="1930"/>
        <v>140074.83297824999</v>
      </c>
      <c r="D3610" s="2">
        <f>SUM(Y3610:Y$3632)</f>
        <v>2018.5567851200001</v>
      </c>
      <c r="E3610" s="73">
        <f t="shared" si="1914"/>
        <v>138056.27619313</v>
      </c>
      <c r="F3610" s="88">
        <f t="shared" si="1907"/>
        <v>6412.88</v>
      </c>
      <c r="G3610" s="3">
        <f>IF(AND(N3610=1,N3609&gt;1),VLOOKUP(A3609,[1]Plan1!$BK$81:$BM$259,3),G3609)</f>
        <v>6455.85</v>
      </c>
      <c r="H3610" s="11">
        <f t="shared" si="1908"/>
        <v>44696</v>
      </c>
      <c r="I3610" s="11">
        <f t="shared" si="1909"/>
        <v>44727</v>
      </c>
      <c r="J3610" s="12">
        <f t="shared" si="1915"/>
        <v>6.7005775876050055E-3</v>
      </c>
      <c r="K3610" s="11">
        <f t="shared" si="1931"/>
        <v>44788</v>
      </c>
      <c r="L3610" s="11">
        <f t="shared" si="1916"/>
        <v>44788</v>
      </c>
      <c r="M3610" s="1">
        <f t="shared" si="1935"/>
        <v>22</v>
      </c>
      <c r="N3610" s="1">
        <f t="shared" si="1917"/>
        <v>7</v>
      </c>
      <c r="O3610" s="2">
        <f t="shared" si="1918"/>
        <v>1.00212715</v>
      </c>
      <c r="P3610" s="13">
        <f t="shared" si="1910"/>
        <v>1.0047000699999999</v>
      </c>
      <c r="Q3610" s="13">
        <f t="shared" si="1903"/>
        <v>1.8334552478787323</v>
      </c>
      <c r="R3610" s="2">
        <f t="shared" si="1906"/>
        <v>1.8373552799999999</v>
      </c>
      <c r="S3610" s="2">
        <f t="shared" si="1932"/>
        <v>1.66548502</v>
      </c>
      <c r="T3610" s="2">
        <f t="shared" si="1919"/>
        <v>233292.53600426999</v>
      </c>
      <c r="U3610" s="2">
        <f t="shared" si="1920"/>
        <v>1343.3193025167188</v>
      </c>
      <c r="V3610" s="2">
        <f t="shared" si="1921"/>
        <v>115602.1518074557</v>
      </c>
      <c r="W3610" s="2">
        <f t="shared" si="1922"/>
        <v>257020.30408822242</v>
      </c>
      <c r="X3610" s="17">
        <f t="shared" si="1923"/>
        <v>0</v>
      </c>
      <c r="Y3610" s="2">
        <f t="shared" si="1924"/>
        <v>0</v>
      </c>
      <c r="Z3610" s="72">
        <f t="shared" si="1925"/>
        <v>0</v>
      </c>
      <c r="AA3610" s="2">
        <f t="shared" si="1911"/>
        <v>0</v>
      </c>
      <c r="AB3610" s="12">
        <f t="shared" si="1933"/>
        <v>4.6600000000000003E-2</v>
      </c>
      <c r="AC3610" s="17">
        <f t="shared" si="1926"/>
        <v>7</v>
      </c>
      <c r="AD3610" s="17">
        <v>252</v>
      </c>
      <c r="AE3610" s="13">
        <f t="shared" si="1904"/>
        <v>1.0012659900000001</v>
      </c>
      <c r="AF3610" s="2">
        <f t="shared" si="1912"/>
        <v>295.34601765000002</v>
      </c>
      <c r="AG3610" s="2">
        <f t="shared" si="1927"/>
        <v>325.38513476999998</v>
      </c>
      <c r="AH3610" s="3">
        <f t="shared" si="1928"/>
        <v>0</v>
      </c>
      <c r="AI3610" s="4" t="str">
        <f t="shared" si="1905"/>
        <v>A+J=</v>
      </c>
      <c r="AJ3610" s="11">
        <f t="shared" si="1934"/>
        <v>44788</v>
      </c>
      <c r="AQ3610" s="53"/>
      <c r="AR3610" s="53"/>
    </row>
    <row r="3611" spans="1:44" x14ac:dyDescent="0.2">
      <c r="A3611" s="158">
        <f t="shared" si="1929"/>
        <v>44767</v>
      </c>
      <c r="B3611" s="2">
        <f t="shared" si="1913"/>
        <v>257345.68922299243</v>
      </c>
      <c r="C3611" s="2">
        <f t="shared" si="1930"/>
        <v>140074.83297824999</v>
      </c>
      <c r="D3611" s="2">
        <f>SUM(Y3611:Y$3632)</f>
        <v>2018.5567851200001</v>
      </c>
      <c r="E3611" s="73">
        <f t="shared" si="1914"/>
        <v>138056.27619313</v>
      </c>
      <c r="F3611" s="88">
        <f t="shared" si="1907"/>
        <v>6412.88</v>
      </c>
      <c r="G3611" s="3">
        <f>IF(AND(N3611=1,N3610&gt;1),VLOOKUP(A3610,[1]Plan1!$BK$81:$BM$259,3),G3610)</f>
        <v>6455.85</v>
      </c>
      <c r="H3611" s="11">
        <f t="shared" si="1908"/>
        <v>44696</v>
      </c>
      <c r="I3611" s="11">
        <f t="shared" si="1909"/>
        <v>44727</v>
      </c>
      <c r="J3611" s="12">
        <f t="shared" si="1915"/>
        <v>6.7005775876050055E-3</v>
      </c>
      <c r="K3611" s="11">
        <f t="shared" si="1931"/>
        <v>44788</v>
      </c>
      <c r="L3611" s="11">
        <f t="shared" si="1916"/>
        <v>44788</v>
      </c>
      <c r="M3611" s="1">
        <f t="shared" si="1935"/>
        <v>22</v>
      </c>
      <c r="N3611" s="1">
        <f t="shared" si="1917"/>
        <v>7</v>
      </c>
      <c r="O3611" s="2">
        <f t="shared" si="1918"/>
        <v>1.00212715</v>
      </c>
      <c r="P3611" s="13">
        <f t="shared" si="1910"/>
        <v>1.0047000699999999</v>
      </c>
      <c r="Q3611" s="13">
        <f t="shared" si="1903"/>
        <v>1.8334552478787323</v>
      </c>
      <c r="R3611" s="2">
        <f t="shared" si="1906"/>
        <v>1.8373552799999999</v>
      </c>
      <c r="S3611" s="2">
        <f t="shared" si="1932"/>
        <v>1.66548502</v>
      </c>
      <c r="T3611" s="2">
        <f t="shared" si="1919"/>
        <v>233292.53600426999</v>
      </c>
      <c r="U3611" s="2">
        <f t="shared" si="1920"/>
        <v>1343.3193025167188</v>
      </c>
      <c r="V3611" s="2">
        <f t="shared" si="1921"/>
        <v>115602.1518074557</v>
      </c>
      <c r="W3611" s="2">
        <f t="shared" si="1922"/>
        <v>257020.30408822242</v>
      </c>
      <c r="X3611" s="17">
        <f t="shared" si="1923"/>
        <v>0</v>
      </c>
      <c r="Y3611" s="2">
        <f t="shared" si="1924"/>
        <v>0</v>
      </c>
      <c r="Z3611" s="72">
        <f t="shared" si="1925"/>
        <v>0</v>
      </c>
      <c r="AA3611" s="2">
        <f t="shared" si="1911"/>
        <v>0</v>
      </c>
      <c r="AB3611" s="12">
        <f t="shared" si="1933"/>
        <v>4.6600000000000003E-2</v>
      </c>
      <c r="AC3611" s="17">
        <f t="shared" si="1926"/>
        <v>7</v>
      </c>
      <c r="AD3611" s="17">
        <v>252</v>
      </c>
      <c r="AE3611" s="13">
        <f t="shared" si="1904"/>
        <v>1.0012659900000001</v>
      </c>
      <c r="AF3611" s="2">
        <f t="shared" si="1912"/>
        <v>295.34601765000002</v>
      </c>
      <c r="AG3611" s="2">
        <f t="shared" si="1927"/>
        <v>325.38513476999998</v>
      </c>
      <c r="AH3611" s="3">
        <f t="shared" si="1928"/>
        <v>0</v>
      </c>
      <c r="AI3611" s="4" t="str">
        <f t="shared" si="1905"/>
        <v>A+J=</v>
      </c>
      <c r="AJ3611" s="11">
        <f t="shared" si="1934"/>
        <v>44788</v>
      </c>
      <c r="AQ3611" s="53"/>
      <c r="AR3611" s="53"/>
    </row>
    <row r="3612" spans="1:44" x14ac:dyDescent="0.2">
      <c r="A3612" s="158">
        <f t="shared" si="1929"/>
        <v>44768</v>
      </c>
      <c r="B3612" s="2">
        <f t="shared" si="1913"/>
        <v>257469.32690159572</v>
      </c>
      <c r="C3612" s="2">
        <f t="shared" si="1930"/>
        <v>140074.83297824999</v>
      </c>
      <c r="D3612" s="2">
        <f>SUM(Y3612:Y$3632)</f>
        <v>2018.5567851200001</v>
      </c>
      <c r="E3612" s="73">
        <f t="shared" si="1914"/>
        <v>138056.27619313</v>
      </c>
      <c r="F3612" s="88">
        <f t="shared" si="1907"/>
        <v>6412.88</v>
      </c>
      <c r="G3612" s="3">
        <f>IF(AND(N3612=1,N3611&gt;1),VLOOKUP(A3611,[1]Plan1!$BK$81:$BM$259,3),G3611)</f>
        <v>6455.85</v>
      </c>
      <c r="H3612" s="11">
        <f t="shared" si="1908"/>
        <v>44696</v>
      </c>
      <c r="I3612" s="11">
        <f t="shared" si="1909"/>
        <v>44727</v>
      </c>
      <c r="J3612" s="12">
        <f t="shared" si="1915"/>
        <v>6.7005775876050055E-3</v>
      </c>
      <c r="K3612" s="11">
        <f t="shared" si="1931"/>
        <v>44788</v>
      </c>
      <c r="L3612" s="11">
        <f t="shared" si="1916"/>
        <v>44788</v>
      </c>
      <c r="M3612" s="1">
        <f t="shared" si="1935"/>
        <v>22</v>
      </c>
      <c r="N3612" s="1">
        <f t="shared" si="1917"/>
        <v>8</v>
      </c>
      <c r="O3612" s="2">
        <f t="shared" si="1918"/>
        <v>1.0024313899999999</v>
      </c>
      <c r="P3612" s="13">
        <f t="shared" si="1910"/>
        <v>1.0047000699999999</v>
      </c>
      <c r="Q3612" s="13">
        <f t="shared" si="1903"/>
        <v>1.8334552478787323</v>
      </c>
      <c r="R3612" s="2">
        <f t="shared" si="1906"/>
        <v>1.83791309</v>
      </c>
      <c r="S3612" s="2">
        <f t="shared" si="1932"/>
        <v>1.66548502</v>
      </c>
      <c r="T3612" s="2">
        <f t="shared" si="1919"/>
        <v>233292.53600426999</v>
      </c>
      <c r="U3612" s="2">
        <f t="shared" si="1920"/>
        <v>1343.3193025167188</v>
      </c>
      <c r="V3612" s="2">
        <f t="shared" si="1921"/>
        <v>115679.16097887901</v>
      </c>
      <c r="W3612" s="2">
        <f t="shared" si="1922"/>
        <v>257097.31325964571</v>
      </c>
      <c r="X3612" s="17">
        <f t="shared" si="1923"/>
        <v>0</v>
      </c>
      <c r="Y3612" s="2">
        <f t="shared" si="1924"/>
        <v>0</v>
      </c>
      <c r="Z3612" s="72">
        <f t="shared" si="1925"/>
        <v>0</v>
      </c>
      <c r="AA3612" s="2">
        <f t="shared" si="1911"/>
        <v>0</v>
      </c>
      <c r="AB3612" s="12">
        <f t="shared" si="1933"/>
        <v>4.6600000000000003E-2</v>
      </c>
      <c r="AC3612" s="17">
        <f t="shared" si="1926"/>
        <v>8</v>
      </c>
      <c r="AD3612" s="17">
        <v>252</v>
      </c>
      <c r="AE3612" s="13">
        <f t="shared" si="1904"/>
        <v>1.001446976</v>
      </c>
      <c r="AF3612" s="2">
        <f t="shared" si="1912"/>
        <v>337.56870056999998</v>
      </c>
      <c r="AG3612" s="2">
        <f t="shared" si="1927"/>
        <v>372.01364195000002</v>
      </c>
      <c r="AH3612" s="3">
        <f t="shared" si="1928"/>
        <v>0</v>
      </c>
      <c r="AI3612" s="4" t="str">
        <f t="shared" si="1905"/>
        <v>A+J=</v>
      </c>
      <c r="AJ3612" s="11">
        <f t="shared" si="1934"/>
        <v>44788</v>
      </c>
      <c r="AQ3612" s="53"/>
      <c r="AR3612" s="53"/>
    </row>
    <row r="3613" spans="1:44" x14ac:dyDescent="0.2">
      <c r="A3613" s="158">
        <f t="shared" si="1929"/>
        <v>44769</v>
      </c>
      <c r="B3613" s="2">
        <f t="shared" si="1913"/>
        <v>257593.02608986871</v>
      </c>
      <c r="C3613" s="2">
        <f t="shared" si="1930"/>
        <v>140074.83297824999</v>
      </c>
      <c r="D3613" s="2">
        <f>SUM(Y3613:Y$3632)</f>
        <v>2018.5567851200001</v>
      </c>
      <c r="E3613" s="73">
        <f t="shared" si="1914"/>
        <v>138056.27619313</v>
      </c>
      <c r="F3613" s="88">
        <f t="shared" si="1907"/>
        <v>6412.88</v>
      </c>
      <c r="G3613" s="3">
        <f>IF(AND(N3613=1,N3612&gt;1),VLOOKUP(A3612,[1]Plan1!$BK$81:$BM$259,3),G3612)</f>
        <v>6455.85</v>
      </c>
      <c r="H3613" s="11">
        <f t="shared" si="1908"/>
        <v>44696</v>
      </c>
      <c r="I3613" s="11">
        <f t="shared" si="1909"/>
        <v>44727</v>
      </c>
      <c r="J3613" s="12">
        <f t="shared" si="1915"/>
        <v>6.7005775876050055E-3</v>
      </c>
      <c r="K3613" s="11">
        <f t="shared" si="1931"/>
        <v>44788</v>
      </c>
      <c r="L3613" s="11">
        <f t="shared" si="1916"/>
        <v>44788</v>
      </c>
      <c r="M3613" s="1">
        <f t="shared" si="1935"/>
        <v>22</v>
      </c>
      <c r="N3613" s="1">
        <f t="shared" si="1917"/>
        <v>9</v>
      </c>
      <c r="O3613" s="2">
        <f t="shared" si="1918"/>
        <v>1.0027357299999999</v>
      </c>
      <c r="P3613" s="13">
        <f t="shared" si="1910"/>
        <v>1.0047000699999999</v>
      </c>
      <c r="Q3613" s="13">
        <f t="shared" si="1903"/>
        <v>1.8334552478787323</v>
      </c>
      <c r="R3613" s="2">
        <f t="shared" si="1906"/>
        <v>1.8384710799999999</v>
      </c>
      <c r="S3613" s="2">
        <f t="shared" si="1932"/>
        <v>1.66548502</v>
      </c>
      <c r="T3613" s="2">
        <f t="shared" si="1919"/>
        <v>233292.53600426999</v>
      </c>
      <c r="U3613" s="2">
        <f t="shared" si="1920"/>
        <v>1343.3193025167188</v>
      </c>
      <c r="V3613" s="2">
        <f t="shared" si="1921"/>
        <v>115756.195000432</v>
      </c>
      <c r="W3613" s="2">
        <f t="shared" si="1922"/>
        <v>257174.34728119872</v>
      </c>
      <c r="X3613" s="17">
        <f t="shared" si="1923"/>
        <v>0</v>
      </c>
      <c r="Y3613" s="2">
        <f t="shared" si="1924"/>
        <v>0</v>
      </c>
      <c r="Z3613" s="72">
        <f t="shared" si="1925"/>
        <v>0</v>
      </c>
      <c r="AA3613" s="2">
        <f t="shared" si="1911"/>
        <v>0</v>
      </c>
      <c r="AB3613" s="12">
        <f t="shared" si="1933"/>
        <v>4.6600000000000003E-2</v>
      </c>
      <c r="AC3613" s="17">
        <f t="shared" si="1926"/>
        <v>9</v>
      </c>
      <c r="AD3613" s="17">
        <v>252</v>
      </c>
      <c r="AE3613" s="13">
        <f t="shared" si="1904"/>
        <v>1.0016279960000001</v>
      </c>
      <c r="AF3613" s="2">
        <f t="shared" si="1912"/>
        <v>379.79931543999999</v>
      </c>
      <c r="AG3613" s="2">
        <f t="shared" si="1927"/>
        <v>418.67880867000002</v>
      </c>
      <c r="AH3613" s="3">
        <f t="shared" si="1928"/>
        <v>0</v>
      </c>
      <c r="AI3613" s="4" t="str">
        <f t="shared" si="1905"/>
        <v>A+J=</v>
      </c>
      <c r="AJ3613" s="11">
        <f t="shared" si="1934"/>
        <v>44788</v>
      </c>
      <c r="AQ3613" s="53"/>
      <c r="AR3613" s="53"/>
    </row>
    <row r="3614" spans="1:44" x14ac:dyDescent="0.2">
      <c r="A3614" s="158">
        <f t="shared" si="1929"/>
        <v>44770</v>
      </c>
      <c r="B3614" s="2">
        <f t="shared" si="1913"/>
        <v>257716.78767773419</v>
      </c>
      <c r="C3614" s="2">
        <f t="shared" si="1930"/>
        <v>140074.83297824999</v>
      </c>
      <c r="D3614" s="2">
        <f>SUM(Y3614:Y$3632)</f>
        <v>2018.5567851200001</v>
      </c>
      <c r="E3614" s="73">
        <f t="shared" si="1914"/>
        <v>138056.27619313</v>
      </c>
      <c r="F3614" s="88">
        <f t="shared" si="1907"/>
        <v>6412.88</v>
      </c>
      <c r="G3614" s="3">
        <f>IF(AND(N3614=1,N3613&gt;1),VLOOKUP(A3613,[1]Plan1!$BK$81:$BM$259,3),G3613)</f>
        <v>6455.85</v>
      </c>
      <c r="H3614" s="11">
        <f t="shared" si="1908"/>
        <v>44696</v>
      </c>
      <c r="I3614" s="11">
        <f t="shared" si="1909"/>
        <v>44727</v>
      </c>
      <c r="J3614" s="12">
        <f t="shared" si="1915"/>
        <v>6.7005775876050055E-3</v>
      </c>
      <c r="K3614" s="11">
        <f t="shared" si="1931"/>
        <v>44788</v>
      </c>
      <c r="L3614" s="11">
        <f t="shared" si="1916"/>
        <v>44788</v>
      </c>
      <c r="M3614" s="1">
        <f t="shared" si="1935"/>
        <v>22</v>
      </c>
      <c r="N3614" s="1">
        <f t="shared" si="1917"/>
        <v>10</v>
      </c>
      <c r="O3614" s="2">
        <f t="shared" si="1918"/>
        <v>1.00304017</v>
      </c>
      <c r="P3614" s="13">
        <f t="shared" si="1910"/>
        <v>1.0047000699999999</v>
      </c>
      <c r="Q3614" s="13">
        <f t="shared" si="1903"/>
        <v>1.8334552478787323</v>
      </c>
      <c r="R3614" s="2">
        <f t="shared" si="1906"/>
        <v>1.83902926</v>
      </c>
      <c r="S3614" s="2">
        <f t="shared" si="1932"/>
        <v>1.66548502</v>
      </c>
      <c r="T3614" s="2">
        <f t="shared" si="1919"/>
        <v>233292.53600426999</v>
      </c>
      <c r="U3614" s="2">
        <f t="shared" si="1920"/>
        <v>1343.3193025167188</v>
      </c>
      <c r="V3614" s="2">
        <f t="shared" si="1921"/>
        <v>115833.25525267748</v>
      </c>
      <c r="W3614" s="2">
        <f t="shared" si="1922"/>
        <v>257251.4075334442</v>
      </c>
      <c r="X3614" s="17">
        <f t="shared" si="1923"/>
        <v>0</v>
      </c>
      <c r="Y3614" s="2">
        <f t="shared" si="1924"/>
        <v>0</v>
      </c>
      <c r="Z3614" s="72">
        <f t="shared" si="1925"/>
        <v>0</v>
      </c>
      <c r="AA3614" s="2">
        <f t="shared" si="1911"/>
        <v>0</v>
      </c>
      <c r="AB3614" s="12">
        <f t="shared" si="1933"/>
        <v>4.6600000000000003E-2</v>
      </c>
      <c r="AC3614" s="17">
        <f t="shared" si="1926"/>
        <v>10</v>
      </c>
      <c r="AD3614" s="17">
        <v>252</v>
      </c>
      <c r="AE3614" s="13">
        <f t="shared" si="1904"/>
        <v>1.0018090479999999</v>
      </c>
      <c r="AF3614" s="2">
        <f t="shared" si="1912"/>
        <v>422.03739567000002</v>
      </c>
      <c r="AG3614" s="2">
        <f t="shared" si="1927"/>
        <v>465.38014428999998</v>
      </c>
      <c r="AH3614" s="3">
        <f t="shared" si="1928"/>
        <v>0</v>
      </c>
      <c r="AI3614" s="4" t="str">
        <f t="shared" si="1905"/>
        <v>A+J=</v>
      </c>
      <c r="AJ3614" s="11">
        <f t="shared" si="1934"/>
        <v>44788</v>
      </c>
      <c r="AQ3614" s="53"/>
      <c r="AR3614" s="53"/>
    </row>
    <row r="3615" spans="1:44" x14ac:dyDescent="0.2">
      <c r="A3615" s="158">
        <f t="shared" si="1929"/>
        <v>44771</v>
      </c>
      <c r="B3615" s="2">
        <f t="shared" si="1913"/>
        <v>257840.60477027835</v>
      </c>
      <c r="C3615" s="2">
        <f t="shared" si="1930"/>
        <v>140074.83297824999</v>
      </c>
      <c r="D3615" s="2">
        <f>SUM(Y3615:Y$3632)</f>
        <v>2018.5567851200001</v>
      </c>
      <c r="E3615" s="73">
        <f t="shared" si="1914"/>
        <v>138056.27619313</v>
      </c>
      <c r="F3615" s="88">
        <f t="shared" si="1907"/>
        <v>6412.88</v>
      </c>
      <c r="G3615" s="3">
        <f>IF(AND(N3615=1,N3614&gt;1),VLOOKUP(A3614,[1]Plan1!$BK$81:$BM$259,3),G3614)</f>
        <v>6455.85</v>
      </c>
      <c r="H3615" s="11">
        <f t="shared" si="1908"/>
        <v>44696</v>
      </c>
      <c r="I3615" s="11">
        <f t="shared" si="1909"/>
        <v>44727</v>
      </c>
      <c r="J3615" s="12">
        <f t="shared" si="1915"/>
        <v>6.7005775876050055E-3</v>
      </c>
      <c r="K3615" s="11">
        <f t="shared" si="1931"/>
        <v>44788</v>
      </c>
      <c r="L3615" s="11">
        <f t="shared" si="1916"/>
        <v>44788</v>
      </c>
      <c r="M3615" s="1">
        <f t="shared" si="1935"/>
        <v>22</v>
      </c>
      <c r="N3615" s="1">
        <f t="shared" si="1917"/>
        <v>11</v>
      </c>
      <c r="O3615" s="2">
        <f t="shared" si="1918"/>
        <v>1.00334469</v>
      </c>
      <c r="P3615" s="13">
        <f t="shared" si="1910"/>
        <v>1.0047000699999999</v>
      </c>
      <c r="Q3615" s="13">
        <f t="shared" ref="Q3615:Q3678" si="1936">IF(L3615&gt;L3614,Q3614*P3615,Q3614)</f>
        <v>1.8334552478787323</v>
      </c>
      <c r="R3615" s="2">
        <f t="shared" si="1906"/>
        <v>1.8395875799999999</v>
      </c>
      <c r="S3615" s="2">
        <f t="shared" si="1932"/>
        <v>1.66548502</v>
      </c>
      <c r="T3615" s="2">
        <f t="shared" si="1919"/>
        <v>233292.53600426999</v>
      </c>
      <c r="U3615" s="2">
        <f t="shared" si="1920"/>
        <v>1343.3193025167188</v>
      </c>
      <c r="V3615" s="2">
        <f t="shared" si="1921"/>
        <v>115910.33483280161</v>
      </c>
      <c r="W3615" s="2">
        <f t="shared" si="1922"/>
        <v>257328.48711356835</v>
      </c>
      <c r="X3615" s="17">
        <f t="shared" si="1923"/>
        <v>0</v>
      </c>
      <c r="Y3615" s="2">
        <f t="shared" si="1924"/>
        <v>0</v>
      </c>
      <c r="Z3615" s="72">
        <f t="shared" si="1925"/>
        <v>0</v>
      </c>
      <c r="AA3615" s="2">
        <f t="shared" si="1911"/>
        <v>0</v>
      </c>
      <c r="AB3615" s="12">
        <f t="shared" si="1933"/>
        <v>4.6600000000000003E-2</v>
      </c>
      <c r="AC3615" s="17">
        <f t="shared" si="1926"/>
        <v>11</v>
      </c>
      <c r="AD3615" s="17">
        <v>252</v>
      </c>
      <c r="AE3615" s="13">
        <f t="shared" ref="AE3615:AE3678" si="1937">ROUND((1+AB3615)^TRUNC((AC3615/AD3615),9),9)</f>
        <v>1.001990132</v>
      </c>
      <c r="AF3615" s="2">
        <f t="shared" si="1912"/>
        <v>464.28294125999997</v>
      </c>
      <c r="AG3615" s="2">
        <f t="shared" si="1927"/>
        <v>512.11765671000001</v>
      </c>
      <c r="AH3615" s="3">
        <f t="shared" si="1928"/>
        <v>0</v>
      </c>
      <c r="AI3615" s="4" t="str">
        <f t="shared" si="1905"/>
        <v>A+J=</v>
      </c>
      <c r="AJ3615" s="11">
        <f t="shared" si="1934"/>
        <v>44788</v>
      </c>
      <c r="AQ3615" s="53"/>
      <c r="AR3615" s="53"/>
    </row>
    <row r="3616" spans="1:44" x14ac:dyDescent="0.2">
      <c r="A3616" s="158">
        <f t="shared" si="1929"/>
        <v>44772</v>
      </c>
      <c r="B3616" s="2">
        <f t="shared" si="1913"/>
        <v>257964.48481801499</v>
      </c>
      <c r="C3616" s="2">
        <f t="shared" si="1930"/>
        <v>140074.83297824999</v>
      </c>
      <c r="D3616" s="2">
        <f>SUM(Y3616:Y$3632)</f>
        <v>2018.5567851200001</v>
      </c>
      <c r="E3616" s="73">
        <f t="shared" si="1914"/>
        <v>138056.27619313</v>
      </c>
      <c r="F3616" s="88">
        <f t="shared" si="1907"/>
        <v>6412.88</v>
      </c>
      <c r="G3616" s="3">
        <f>IF(AND(N3616=1,N3615&gt;1),VLOOKUP(A3615,[1]Plan1!$BK$81:$BM$259,3),G3615)</f>
        <v>6455.85</v>
      </c>
      <c r="H3616" s="11">
        <f t="shared" si="1908"/>
        <v>44696</v>
      </c>
      <c r="I3616" s="11">
        <f t="shared" si="1909"/>
        <v>44727</v>
      </c>
      <c r="J3616" s="12">
        <f t="shared" si="1915"/>
        <v>6.7005775876050055E-3</v>
      </c>
      <c r="K3616" s="11">
        <f t="shared" si="1931"/>
        <v>44788</v>
      </c>
      <c r="L3616" s="11">
        <f t="shared" si="1916"/>
        <v>44788</v>
      </c>
      <c r="M3616" s="1">
        <f t="shared" si="1935"/>
        <v>22</v>
      </c>
      <c r="N3616" s="1">
        <f t="shared" si="1917"/>
        <v>12</v>
      </c>
      <c r="O3616" s="2">
        <f t="shared" si="1918"/>
        <v>1.0036493099999999</v>
      </c>
      <c r="P3616" s="13">
        <f t="shared" si="1910"/>
        <v>1.0047000699999999</v>
      </c>
      <c r="Q3616" s="13">
        <f t="shared" si="1936"/>
        <v>1.8334552478787323</v>
      </c>
      <c r="R3616" s="2">
        <f t="shared" si="1906"/>
        <v>1.84014609</v>
      </c>
      <c r="S3616" s="2">
        <f t="shared" si="1932"/>
        <v>1.66548502</v>
      </c>
      <c r="T3616" s="2">
        <f t="shared" si="1919"/>
        <v>233292.53600426999</v>
      </c>
      <c r="U3616" s="2">
        <f t="shared" si="1920"/>
        <v>1343.3193025167188</v>
      </c>
      <c r="V3616" s="2">
        <f t="shared" si="1921"/>
        <v>115987.44064361825</v>
      </c>
      <c r="W3616" s="2">
        <f t="shared" si="1922"/>
        <v>257405.59292438498</v>
      </c>
      <c r="X3616" s="17">
        <f t="shared" si="1923"/>
        <v>0</v>
      </c>
      <c r="Y3616" s="2">
        <f t="shared" si="1924"/>
        <v>0</v>
      </c>
      <c r="Z3616" s="72">
        <f t="shared" si="1925"/>
        <v>0</v>
      </c>
      <c r="AA3616" s="2">
        <f t="shared" si="1911"/>
        <v>0</v>
      </c>
      <c r="AB3616" s="12">
        <f t="shared" si="1933"/>
        <v>4.6600000000000003E-2</v>
      </c>
      <c r="AC3616" s="17">
        <f t="shared" si="1926"/>
        <v>12</v>
      </c>
      <c r="AD3616" s="17">
        <v>252</v>
      </c>
      <c r="AE3616" s="13">
        <f t="shared" si="1937"/>
        <v>1.00217125</v>
      </c>
      <c r="AF3616" s="2">
        <f t="shared" si="1912"/>
        <v>506.53641879000003</v>
      </c>
      <c r="AG3616" s="2">
        <f t="shared" si="1927"/>
        <v>558.89189363000003</v>
      </c>
      <c r="AH3616" s="3">
        <f t="shared" si="1928"/>
        <v>0</v>
      </c>
      <c r="AI3616" s="4" t="str">
        <f t="shared" si="1905"/>
        <v>A+J=</v>
      </c>
      <c r="AJ3616" s="11">
        <f t="shared" si="1934"/>
        <v>44788</v>
      </c>
      <c r="AQ3616" s="53"/>
      <c r="AR3616" s="53"/>
    </row>
    <row r="3617" spans="1:154" x14ac:dyDescent="0.2">
      <c r="A3617" s="158">
        <f t="shared" si="1929"/>
        <v>44773</v>
      </c>
      <c r="B3617" s="2">
        <f t="shared" si="1913"/>
        <v>257964.48481801499</v>
      </c>
      <c r="C3617" s="2">
        <f t="shared" si="1930"/>
        <v>140074.83297824999</v>
      </c>
      <c r="D3617" s="2">
        <f>SUM(Y3617:Y$3632)</f>
        <v>2018.5567851200001</v>
      </c>
      <c r="E3617" s="73">
        <f t="shared" si="1914"/>
        <v>138056.27619313</v>
      </c>
      <c r="F3617" s="88">
        <f t="shared" si="1907"/>
        <v>6412.88</v>
      </c>
      <c r="G3617" s="3">
        <f>IF(AND(N3617=1,N3616&gt;1),VLOOKUP(A3616,[1]Plan1!$BK$81:$BM$259,3),G3616)</f>
        <v>6455.85</v>
      </c>
      <c r="H3617" s="11">
        <f t="shared" si="1908"/>
        <v>44696</v>
      </c>
      <c r="I3617" s="11">
        <f t="shared" si="1909"/>
        <v>44727</v>
      </c>
      <c r="J3617" s="12">
        <f t="shared" si="1915"/>
        <v>6.7005775876050055E-3</v>
      </c>
      <c r="K3617" s="11">
        <f t="shared" si="1931"/>
        <v>44788</v>
      </c>
      <c r="L3617" s="11">
        <f t="shared" si="1916"/>
        <v>44788</v>
      </c>
      <c r="M3617" s="1">
        <f t="shared" si="1935"/>
        <v>22</v>
      </c>
      <c r="N3617" s="1">
        <f t="shared" si="1917"/>
        <v>12</v>
      </c>
      <c r="O3617" s="2">
        <f t="shared" si="1918"/>
        <v>1.0036493099999999</v>
      </c>
      <c r="P3617" s="13">
        <f t="shared" si="1910"/>
        <v>1.0047000699999999</v>
      </c>
      <c r="Q3617" s="13">
        <f t="shared" si="1936"/>
        <v>1.8334552478787323</v>
      </c>
      <c r="R3617" s="2">
        <f t="shared" si="1906"/>
        <v>1.84014609</v>
      </c>
      <c r="S3617" s="2">
        <f t="shared" si="1932"/>
        <v>1.66548502</v>
      </c>
      <c r="T3617" s="2">
        <f t="shared" si="1919"/>
        <v>233292.53600426999</v>
      </c>
      <c r="U3617" s="2">
        <f t="shared" si="1920"/>
        <v>1343.3193025167188</v>
      </c>
      <c r="V3617" s="2">
        <f t="shared" si="1921"/>
        <v>115987.44064361825</v>
      </c>
      <c r="W3617" s="2">
        <f t="shared" si="1922"/>
        <v>257405.59292438498</v>
      </c>
      <c r="X3617" s="17">
        <f t="shared" si="1923"/>
        <v>0</v>
      </c>
      <c r="Y3617" s="2">
        <f t="shared" si="1924"/>
        <v>0</v>
      </c>
      <c r="Z3617" s="72">
        <f t="shared" si="1925"/>
        <v>0</v>
      </c>
      <c r="AA3617" s="2">
        <f t="shared" si="1911"/>
        <v>0</v>
      </c>
      <c r="AB3617" s="12">
        <f t="shared" si="1933"/>
        <v>4.6600000000000003E-2</v>
      </c>
      <c r="AC3617" s="17">
        <f t="shared" si="1926"/>
        <v>12</v>
      </c>
      <c r="AD3617" s="17">
        <v>252</v>
      </c>
      <c r="AE3617" s="13">
        <f t="shared" si="1937"/>
        <v>1.00217125</v>
      </c>
      <c r="AF3617" s="2">
        <f t="shared" si="1912"/>
        <v>506.53641879000003</v>
      </c>
      <c r="AG3617" s="2">
        <f t="shared" si="1927"/>
        <v>558.89189363000003</v>
      </c>
      <c r="AH3617" s="3">
        <f t="shared" si="1928"/>
        <v>0</v>
      </c>
      <c r="AI3617" s="4" t="str">
        <f t="shared" si="1905"/>
        <v>A+J=</v>
      </c>
      <c r="AJ3617" s="11">
        <f t="shared" si="1934"/>
        <v>44788</v>
      </c>
      <c r="AQ3617" s="53"/>
      <c r="AR3617" s="53"/>
    </row>
    <row r="3618" spans="1:154" x14ac:dyDescent="0.2">
      <c r="A3618" s="158">
        <f t="shared" si="1929"/>
        <v>44774</v>
      </c>
      <c r="B3618" s="2">
        <f t="shared" si="1913"/>
        <v>257964.48481801499</v>
      </c>
      <c r="C3618" s="2">
        <f t="shared" si="1930"/>
        <v>140074.83297824999</v>
      </c>
      <c r="D3618" s="2">
        <f>SUM(Y3618:Y$3632)</f>
        <v>2018.5567851200001</v>
      </c>
      <c r="E3618" s="73">
        <f t="shared" si="1914"/>
        <v>138056.27619313</v>
      </c>
      <c r="F3618" s="88">
        <f t="shared" si="1907"/>
        <v>6412.88</v>
      </c>
      <c r="G3618" s="3">
        <f>IF(AND(N3618=1,N3617&gt;1),VLOOKUP(A3617,[1]Plan1!$BK$81:$BM$259,3),G3617)</f>
        <v>6455.85</v>
      </c>
      <c r="H3618" s="11">
        <f t="shared" si="1908"/>
        <v>44696</v>
      </c>
      <c r="I3618" s="11">
        <f t="shared" si="1909"/>
        <v>44727</v>
      </c>
      <c r="J3618" s="12">
        <f t="shared" si="1915"/>
        <v>6.7005775876050055E-3</v>
      </c>
      <c r="K3618" s="11">
        <f t="shared" si="1931"/>
        <v>44788</v>
      </c>
      <c r="L3618" s="11">
        <f t="shared" si="1916"/>
        <v>44788</v>
      </c>
      <c r="M3618" s="1">
        <f t="shared" si="1935"/>
        <v>22</v>
      </c>
      <c r="N3618" s="1">
        <f t="shared" si="1917"/>
        <v>12</v>
      </c>
      <c r="O3618" s="2">
        <f t="shared" si="1918"/>
        <v>1.0036493099999999</v>
      </c>
      <c r="P3618" s="13">
        <f t="shared" si="1910"/>
        <v>1.0047000699999999</v>
      </c>
      <c r="Q3618" s="13">
        <f t="shared" si="1936"/>
        <v>1.8334552478787323</v>
      </c>
      <c r="R3618" s="2">
        <f t="shared" si="1906"/>
        <v>1.84014609</v>
      </c>
      <c r="S3618" s="2">
        <f t="shared" si="1932"/>
        <v>1.66548502</v>
      </c>
      <c r="T3618" s="2">
        <f t="shared" si="1919"/>
        <v>233292.53600426999</v>
      </c>
      <c r="U3618" s="2">
        <f t="shared" si="1920"/>
        <v>1343.3193025167188</v>
      </c>
      <c r="V3618" s="2">
        <f t="shared" si="1921"/>
        <v>115987.44064361825</v>
      </c>
      <c r="W3618" s="2">
        <f t="shared" si="1922"/>
        <v>257405.59292438498</v>
      </c>
      <c r="X3618" s="17">
        <f t="shared" si="1923"/>
        <v>0</v>
      </c>
      <c r="Y3618" s="2">
        <f t="shared" si="1924"/>
        <v>0</v>
      </c>
      <c r="Z3618" s="72">
        <f t="shared" si="1925"/>
        <v>0</v>
      </c>
      <c r="AA3618" s="2">
        <f t="shared" si="1911"/>
        <v>0</v>
      </c>
      <c r="AB3618" s="12">
        <f t="shared" si="1933"/>
        <v>4.6600000000000003E-2</v>
      </c>
      <c r="AC3618" s="17">
        <f t="shared" si="1926"/>
        <v>12</v>
      </c>
      <c r="AD3618" s="17">
        <v>252</v>
      </c>
      <c r="AE3618" s="13">
        <f t="shared" si="1937"/>
        <v>1.00217125</v>
      </c>
      <c r="AF3618" s="2">
        <f t="shared" si="1912"/>
        <v>506.53641879000003</v>
      </c>
      <c r="AG3618" s="2">
        <f t="shared" si="1927"/>
        <v>558.89189363000003</v>
      </c>
      <c r="AH3618" s="3">
        <f t="shared" si="1928"/>
        <v>0</v>
      </c>
      <c r="AI3618" s="4" t="str">
        <f t="shared" ref="AI3618:AI3681" si="1938">AI3617</f>
        <v>A+J=</v>
      </c>
      <c r="AJ3618" s="11">
        <f t="shared" si="1934"/>
        <v>44788</v>
      </c>
      <c r="AQ3618" s="53"/>
      <c r="AR3618" s="53"/>
    </row>
    <row r="3619" spans="1:154" x14ac:dyDescent="0.2">
      <c r="A3619" s="158">
        <f t="shared" si="1929"/>
        <v>44775</v>
      </c>
      <c r="B3619" s="2">
        <f t="shared" si="1913"/>
        <v>258088.42317666579</v>
      </c>
      <c r="C3619" s="2">
        <f t="shared" si="1930"/>
        <v>140074.83297824999</v>
      </c>
      <c r="D3619" s="2">
        <f>SUM(Y3619:Y$3632)</f>
        <v>2018.5567851200001</v>
      </c>
      <c r="E3619" s="73">
        <f t="shared" si="1914"/>
        <v>138056.27619313</v>
      </c>
      <c r="F3619" s="88">
        <f t="shared" si="1907"/>
        <v>6412.88</v>
      </c>
      <c r="G3619" s="3">
        <f>IF(AND(N3619=1,N3618&gt;1),VLOOKUP(A3618,[1]Plan1!$BK$81:$BM$259,3),G3618)</f>
        <v>6455.85</v>
      </c>
      <c r="H3619" s="11">
        <f t="shared" si="1908"/>
        <v>44696</v>
      </c>
      <c r="I3619" s="11">
        <f t="shared" si="1909"/>
        <v>44727</v>
      </c>
      <c r="J3619" s="12">
        <f t="shared" si="1915"/>
        <v>6.7005775876050055E-3</v>
      </c>
      <c r="K3619" s="11">
        <f t="shared" si="1931"/>
        <v>44788</v>
      </c>
      <c r="L3619" s="11">
        <f t="shared" si="1916"/>
        <v>44788</v>
      </c>
      <c r="M3619" s="1">
        <f t="shared" si="1935"/>
        <v>22</v>
      </c>
      <c r="N3619" s="1">
        <f t="shared" si="1917"/>
        <v>13</v>
      </c>
      <c r="O3619" s="2">
        <f t="shared" si="1918"/>
        <v>1.0039540199999999</v>
      </c>
      <c r="P3619" s="13">
        <f t="shared" si="1910"/>
        <v>1.0047000699999999</v>
      </c>
      <c r="Q3619" s="13">
        <f t="shared" si="1936"/>
        <v>1.8334552478787323</v>
      </c>
      <c r="R3619" s="2">
        <f t="shared" si="1906"/>
        <v>1.8407047599999999</v>
      </c>
      <c r="S3619" s="2">
        <f t="shared" si="1932"/>
        <v>1.66548502</v>
      </c>
      <c r="T3619" s="2">
        <f t="shared" si="1919"/>
        <v>233292.53600426999</v>
      </c>
      <c r="U3619" s="2">
        <f t="shared" si="1920"/>
        <v>1343.3193025167188</v>
      </c>
      <c r="V3619" s="2">
        <f t="shared" si="1921"/>
        <v>116064.56854343906</v>
      </c>
      <c r="W3619" s="2">
        <f t="shared" si="1922"/>
        <v>257482.72082420578</v>
      </c>
      <c r="X3619" s="17">
        <f t="shared" si="1923"/>
        <v>0</v>
      </c>
      <c r="Y3619" s="2">
        <f t="shared" si="1924"/>
        <v>0</v>
      </c>
      <c r="Z3619" s="72">
        <f t="shared" si="1925"/>
        <v>0</v>
      </c>
      <c r="AA3619" s="2">
        <f t="shared" si="1911"/>
        <v>0</v>
      </c>
      <c r="AB3619" s="12">
        <f t="shared" si="1933"/>
        <v>4.6600000000000003E-2</v>
      </c>
      <c r="AC3619" s="17">
        <f t="shared" si="1926"/>
        <v>13</v>
      </c>
      <c r="AD3619" s="17">
        <v>252</v>
      </c>
      <c r="AE3619" s="13">
        <f t="shared" si="1937"/>
        <v>1.0023523999999999</v>
      </c>
      <c r="AF3619" s="2">
        <f t="shared" si="1912"/>
        <v>548.79736169</v>
      </c>
      <c r="AG3619" s="2">
        <f t="shared" si="1927"/>
        <v>605.70235246000004</v>
      </c>
      <c r="AH3619" s="3">
        <f t="shared" si="1928"/>
        <v>0</v>
      </c>
      <c r="AI3619" s="4" t="str">
        <f t="shared" si="1938"/>
        <v>A+J=</v>
      </c>
      <c r="AJ3619" s="11">
        <f t="shared" si="1934"/>
        <v>44788</v>
      </c>
      <c r="AQ3619" s="53"/>
      <c r="AR3619" s="53"/>
    </row>
    <row r="3620" spans="1:154" x14ac:dyDescent="0.2">
      <c r="A3620" s="158">
        <f t="shared" si="1929"/>
        <v>44776</v>
      </c>
      <c r="B3620" s="2">
        <f t="shared" si="1913"/>
        <v>258212.42150726356</v>
      </c>
      <c r="C3620" s="2">
        <f t="shared" si="1930"/>
        <v>140074.83297824999</v>
      </c>
      <c r="D3620" s="2">
        <f>SUM(Y3620:Y$3632)</f>
        <v>2018.5567851200001</v>
      </c>
      <c r="E3620" s="73">
        <f t="shared" si="1914"/>
        <v>138056.27619313</v>
      </c>
      <c r="F3620" s="88">
        <f t="shared" si="1907"/>
        <v>6412.88</v>
      </c>
      <c r="G3620" s="3">
        <f>IF(AND(N3620=1,N3619&gt;1),VLOOKUP(A3619,[1]Plan1!$BK$81:$BM$259,3),G3619)</f>
        <v>6455.85</v>
      </c>
      <c r="H3620" s="11">
        <f t="shared" si="1908"/>
        <v>44696</v>
      </c>
      <c r="I3620" s="11">
        <f t="shared" si="1909"/>
        <v>44727</v>
      </c>
      <c r="J3620" s="12">
        <f t="shared" si="1915"/>
        <v>6.7005775876050055E-3</v>
      </c>
      <c r="K3620" s="11">
        <f t="shared" si="1931"/>
        <v>44788</v>
      </c>
      <c r="L3620" s="11">
        <f t="shared" si="1916"/>
        <v>44788</v>
      </c>
      <c r="M3620" s="1">
        <f t="shared" si="1935"/>
        <v>22</v>
      </c>
      <c r="N3620" s="1">
        <f t="shared" si="1917"/>
        <v>14</v>
      </c>
      <c r="O3620" s="2">
        <f t="shared" si="1918"/>
        <v>1.00425882</v>
      </c>
      <c r="P3620" s="13">
        <f t="shared" si="1910"/>
        <v>1.0047000699999999</v>
      </c>
      <c r="Q3620" s="13">
        <f t="shared" si="1936"/>
        <v>1.8334552478787323</v>
      </c>
      <c r="R3620" s="2">
        <f t="shared" si="1906"/>
        <v>1.8412636</v>
      </c>
      <c r="S3620" s="2">
        <f t="shared" si="1932"/>
        <v>1.66548502</v>
      </c>
      <c r="T3620" s="2">
        <f t="shared" si="1919"/>
        <v>233292.53600426999</v>
      </c>
      <c r="U3620" s="2">
        <f t="shared" si="1920"/>
        <v>1343.3193025167188</v>
      </c>
      <c r="V3620" s="2">
        <f t="shared" si="1921"/>
        <v>116141.71991282684</v>
      </c>
      <c r="W3620" s="2">
        <f t="shared" si="1922"/>
        <v>257559.87219359356</v>
      </c>
      <c r="X3620" s="17">
        <f t="shared" si="1923"/>
        <v>0</v>
      </c>
      <c r="Y3620" s="2">
        <f t="shared" si="1924"/>
        <v>0</v>
      </c>
      <c r="Z3620" s="72">
        <f t="shared" si="1925"/>
        <v>0</v>
      </c>
      <c r="AA3620" s="2">
        <f t="shared" si="1911"/>
        <v>0</v>
      </c>
      <c r="AB3620" s="12">
        <f t="shared" si="1933"/>
        <v>4.6600000000000003E-2</v>
      </c>
      <c r="AC3620" s="17">
        <f t="shared" si="1926"/>
        <v>14</v>
      </c>
      <c r="AD3620" s="17">
        <v>252</v>
      </c>
      <c r="AE3620" s="13">
        <f t="shared" si="1937"/>
        <v>1.002533583</v>
      </c>
      <c r="AF3620" s="2">
        <f t="shared" si="1912"/>
        <v>591.06600323999999</v>
      </c>
      <c r="AG3620" s="2">
        <f t="shared" si="1927"/>
        <v>652.54931366999995</v>
      </c>
      <c r="AH3620" s="3">
        <f t="shared" si="1928"/>
        <v>0</v>
      </c>
      <c r="AI3620" s="4" t="str">
        <f t="shared" si="1938"/>
        <v>A+J=</v>
      </c>
      <c r="AJ3620" s="11">
        <f t="shared" si="1934"/>
        <v>44788</v>
      </c>
      <c r="AQ3620" s="53"/>
      <c r="AR3620" s="53"/>
    </row>
    <row r="3621" spans="1:154" x14ac:dyDescent="0.2">
      <c r="A3621" s="158">
        <f t="shared" si="1929"/>
        <v>44777</v>
      </c>
      <c r="B3621" s="2">
        <f t="shared" si="1913"/>
        <v>258336.4781882455</v>
      </c>
      <c r="C3621" s="2">
        <f t="shared" si="1930"/>
        <v>140074.83297824999</v>
      </c>
      <c r="D3621" s="2">
        <f>SUM(Y3621:Y$3632)</f>
        <v>2018.5567851200001</v>
      </c>
      <c r="E3621" s="73">
        <f t="shared" si="1914"/>
        <v>138056.27619313</v>
      </c>
      <c r="F3621" s="88">
        <f t="shared" si="1907"/>
        <v>6412.88</v>
      </c>
      <c r="G3621" s="3">
        <f>IF(AND(N3621=1,N3620&gt;1),VLOOKUP(A3620,[1]Plan1!$BK$81:$BM$259,3),G3620)</f>
        <v>6455.85</v>
      </c>
      <c r="H3621" s="11">
        <f t="shared" si="1908"/>
        <v>44696</v>
      </c>
      <c r="I3621" s="11">
        <f t="shared" si="1909"/>
        <v>44727</v>
      </c>
      <c r="J3621" s="12">
        <f t="shared" si="1915"/>
        <v>6.7005775876050055E-3</v>
      </c>
      <c r="K3621" s="11">
        <f t="shared" si="1931"/>
        <v>44788</v>
      </c>
      <c r="L3621" s="11">
        <f t="shared" si="1916"/>
        <v>44788</v>
      </c>
      <c r="M3621" s="1">
        <f t="shared" si="1935"/>
        <v>22</v>
      </c>
      <c r="N3621" s="1">
        <f t="shared" si="1917"/>
        <v>15</v>
      </c>
      <c r="O3621" s="2">
        <f t="shared" si="1918"/>
        <v>1.00456371</v>
      </c>
      <c r="P3621" s="13">
        <f t="shared" si="1910"/>
        <v>1.0047000699999999</v>
      </c>
      <c r="Q3621" s="13">
        <f t="shared" si="1936"/>
        <v>1.8334552478787323</v>
      </c>
      <c r="R3621" s="2">
        <f t="shared" si="1906"/>
        <v>1.8418226</v>
      </c>
      <c r="S3621" s="2">
        <f t="shared" si="1932"/>
        <v>1.66548502</v>
      </c>
      <c r="T3621" s="2">
        <f t="shared" si="1919"/>
        <v>233292.53600426999</v>
      </c>
      <c r="U3621" s="2">
        <f t="shared" si="1920"/>
        <v>1343.3193025167188</v>
      </c>
      <c r="V3621" s="2">
        <f t="shared" si="1921"/>
        <v>116218.8933712188</v>
      </c>
      <c r="W3621" s="2">
        <f t="shared" si="1922"/>
        <v>257637.04565198551</v>
      </c>
      <c r="X3621" s="17">
        <f t="shared" si="1923"/>
        <v>0</v>
      </c>
      <c r="Y3621" s="2">
        <f t="shared" si="1924"/>
        <v>0</v>
      </c>
      <c r="Z3621" s="72">
        <f t="shared" si="1925"/>
        <v>0</v>
      </c>
      <c r="AA3621" s="2">
        <f t="shared" si="1911"/>
        <v>0</v>
      </c>
      <c r="AB3621" s="12">
        <f t="shared" si="1933"/>
        <v>4.6600000000000003E-2</v>
      </c>
      <c r="AC3621" s="17">
        <f t="shared" si="1926"/>
        <v>15</v>
      </c>
      <c r="AD3621" s="17">
        <v>252</v>
      </c>
      <c r="AE3621" s="13">
        <f t="shared" si="1937"/>
        <v>1.002714798</v>
      </c>
      <c r="AF3621" s="2">
        <f t="shared" si="1912"/>
        <v>633.34211015000005</v>
      </c>
      <c r="AG3621" s="2">
        <f t="shared" si="1927"/>
        <v>699.43253626000001</v>
      </c>
      <c r="AH3621" s="3">
        <f t="shared" si="1928"/>
        <v>0</v>
      </c>
      <c r="AI3621" s="4" t="str">
        <f t="shared" si="1938"/>
        <v>A+J=</v>
      </c>
      <c r="AJ3621" s="11">
        <f t="shared" si="1934"/>
        <v>44788</v>
      </c>
      <c r="AQ3621" s="53"/>
      <c r="AR3621" s="53"/>
    </row>
    <row r="3622" spans="1:154" x14ac:dyDescent="0.2">
      <c r="A3622" s="158">
        <f t="shared" si="1929"/>
        <v>44778</v>
      </c>
      <c r="B3622" s="2">
        <f t="shared" si="1913"/>
        <v>258460.59790813993</v>
      </c>
      <c r="C3622" s="2">
        <f t="shared" si="1930"/>
        <v>140074.83297824999</v>
      </c>
      <c r="D3622" s="2">
        <f>SUM(Y3622:Y$3632)</f>
        <v>2018.5567851200001</v>
      </c>
      <c r="E3622" s="73">
        <f t="shared" si="1914"/>
        <v>138056.27619313</v>
      </c>
      <c r="F3622" s="88">
        <f t="shared" si="1907"/>
        <v>6412.88</v>
      </c>
      <c r="G3622" s="3">
        <f>IF(AND(N3622=1,N3621&gt;1),VLOOKUP(A3621,[1]Plan1!$BK$81:$BM$259,3),G3621)</f>
        <v>6455.85</v>
      </c>
      <c r="H3622" s="11">
        <f t="shared" si="1908"/>
        <v>44696</v>
      </c>
      <c r="I3622" s="11">
        <f t="shared" si="1909"/>
        <v>44727</v>
      </c>
      <c r="J3622" s="12">
        <f t="shared" si="1915"/>
        <v>6.7005775876050055E-3</v>
      </c>
      <c r="K3622" s="11">
        <f t="shared" si="1931"/>
        <v>44788</v>
      </c>
      <c r="L3622" s="11">
        <f t="shared" si="1916"/>
        <v>44788</v>
      </c>
      <c r="M3622" s="1">
        <f t="shared" si="1935"/>
        <v>22</v>
      </c>
      <c r="N3622" s="1">
        <f t="shared" si="1917"/>
        <v>16</v>
      </c>
      <c r="O3622" s="2">
        <f t="shared" si="1918"/>
        <v>1.0048687000000001</v>
      </c>
      <c r="P3622" s="13">
        <f t="shared" si="1910"/>
        <v>1.0047000699999999</v>
      </c>
      <c r="Q3622" s="13">
        <f t="shared" si="1936"/>
        <v>1.8334552478787323</v>
      </c>
      <c r="R3622" s="2">
        <f t="shared" si="1906"/>
        <v>1.8423817899999999</v>
      </c>
      <c r="S3622" s="2">
        <f t="shared" si="1932"/>
        <v>1.66548502</v>
      </c>
      <c r="T3622" s="2">
        <f t="shared" si="1919"/>
        <v>233292.53600426999</v>
      </c>
      <c r="U3622" s="2">
        <f t="shared" si="1920"/>
        <v>1343.3193025167188</v>
      </c>
      <c r="V3622" s="2">
        <f t="shared" si="1921"/>
        <v>116296.09306030323</v>
      </c>
      <c r="W3622" s="2">
        <f t="shared" si="1922"/>
        <v>257714.24534106994</v>
      </c>
      <c r="X3622" s="17">
        <f t="shared" si="1923"/>
        <v>0</v>
      </c>
      <c r="Y3622" s="2">
        <f t="shared" si="1924"/>
        <v>0</v>
      </c>
      <c r="Z3622" s="72">
        <f t="shared" si="1925"/>
        <v>0</v>
      </c>
      <c r="AA3622" s="2">
        <f t="shared" si="1911"/>
        <v>0</v>
      </c>
      <c r="AB3622" s="12">
        <f t="shared" si="1933"/>
        <v>4.6600000000000003E-2</v>
      </c>
      <c r="AC3622" s="17">
        <f t="shared" si="1926"/>
        <v>16</v>
      </c>
      <c r="AD3622" s="17">
        <v>252</v>
      </c>
      <c r="AE3622" s="13">
        <f t="shared" si="1937"/>
        <v>1.0028960469999999</v>
      </c>
      <c r="AF3622" s="2">
        <f t="shared" si="1912"/>
        <v>675.62614900999995</v>
      </c>
      <c r="AG3622" s="2">
        <f t="shared" si="1927"/>
        <v>746.35256706999996</v>
      </c>
      <c r="AH3622" s="3">
        <f t="shared" si="1928"/>
        <v>0</v>
      </c>
      <c r="AI3622" s="4" t="str">
        <f t="shared" si="1938"/>
        <v>A+J=</v>
      </c>
      <c r="AJ3622" s="11">
        <f t="shared" si="1934"/>
        <v>44788</v>
      </c>
      <c r="AQ3622" s="53"/>
      <c r="AR3622" s="53"/>
    </row>
    <row r="3623" spans="1:154" x14ac:dyDescent="0.2">
      <c r="A3623" s="158">
        <f t="shared" si="1929"/>
        <v>44779</v>
      </c>
      <c r="B3623" s="2">
        <f t="shared" si="1913"/>
        <v>258584.77601907859</v>
      </c>
      <c r="C3623" s="2">
        <f t="shared" si="1930"/>
        <v>140074.83297824999</v>
      </c>
      <c r="D3623" s="2">
        <f>SUM(Y3623:Y$3632)</f>
        <v>2018.5567851200001</v>
      </c>
      <c r="E3623" s="73">
        <f t="shared" si="1914"/>
        <v>138056.27619313</v>
      </c>
      <c r="F3623" s="88">
        <f t="shared" si="1907"/>
        <v>6412.88</v>
      </c>
      <c r="G3623" s="3">
        <f>IF(AND(N3623=1,N3622&gt;1),VLOOKUP(A3622,[1]Plan1!$BK$81:$BM$259,3),G3622)</f>
        <v>6455.85</v>
      </c>
      <c r="H3623" s="11">
        <f t="shared" si="1908"/>
        <v>44696</v>
      </c>
      <c r="I3623" s="11">
        <f t="shared" si="1909"/>
        <v>44727</v>
      </c>
      <c r="J3623" s="12">
        <f t="shared" si="1915"/>
        <v>6.7005775876050055E-3</v>
      </c>
      <c r="K3623" s="11">
        <f t="shared" si="1931"/>
        <v>44788</v>
      </c>
      <c r="L3623" s="11">
        <f t="shared" si="1916"/>
        <v>44788</v>
      </c>
      <c r="M3623" s="1">
        <f t="shared" si="1935"/>
        <v>22</v>
      </c>
      <c r="N3623" s="1">
        <f t="shared" si="1917"/>
        <v>17</v>
      </c>
      <c r="O3623" s="2">
        <f t="shared" si="1918"/>
        <v>1.00517378</v>
      </c>
      <c r="P3623" s="13">
        <f t="shared" si="1910"/>
        <v>1.0047000699999999</v>
      </c>
      <c r="Q3623" s="13">
        <f t="shared" si="1936"/>
        <v>1.8334552478787323</v>
      </c>
      <c r="R3623" s="2">
        <f t="shared" si="1906"/>
        <v>1.84294114</v>
      </c>
      <c r="S3623" s="2">
        <f t="shared" si="1932"/>
        <v>1.66548502</v>
      </c>
      <c r="T3623" s="2">
        <f t="shared" si="1919"/>
        <v>233292.53600426999</v>
      </c>
      <c r="U3623" s="2">
        <f t="shared" si="1920"/>
        <v>1343.3193025167188</v>
      </c>
      <c r="V3623" s="2">
        <f t="shared" si="1921"/>
        <v>116373.31483839186</v>
      </c>
      <c r="W3623" s="2">
        <f t="shared" si="1922"/>
        <v>257791.46711915859</v>
      </c>
      <c r="X3623" s="17">
        <f t="shared" si="1923"/>
        <v>0</v>
      </c>
      <c r="Y3623" s="2">
        <f t="shared" si="1924"/>
        <v>0</v>
      </c>
      <c r="Z3623" s="72">
        <f t="shared" si="1925"/>
        <v>0</v>
      </c>
      <c r="AA3623" s="2">
        <f t="shared" si="1911"/>
        <v>0</v>
      </c>
      <c r="AB3623" s="12">
        <f t="shared" si="1933"/>
        <v>4.6600000000000003E-2</v>
      </c>
      <c r="AC3623" s="17">
        <f t="shared" si="1926"/>
        <v>17</v>
      </c>
      <c r="AD3623" s="17">
        <v>252</v>
      </c>
      <c r="AE3623" s="13">
        <f t="shared" si="1937"/>
        <v>1.003077328</v>
      </c>
      <c r="AF3623" s="2">
        <f t="shared" si="1912"/>
        <v>717.91765323000004</v>
      </c>
      <c r="AG3623" s="2">
        <f t="shared" si="1927"/>
        <v>793.30889992000004</v>
      </c>
      <c r="AH3623" s="3">
        <f t="shared" si="1928"/>
        <v>0</v>
      </c>
      <c r="AI3623" s="4" t="str">
        <f t="shared" si="1938"/>
        <v>A+J=</v>
      </c>
      <c r="AJ3623" s="11">
        <f t="shared" si="1934"/>
        <v>44788</v>
      </c>
      <c r="AQ3623" s="53"/>
      <c r="AR3623" s="53"/>
    </row>
    <row r="3624" spans="1:154" x14ac:dyDescent="0.2">
      <c r="A3624" s="158">
        <f t="shared" si="1929"/>
        <v>44780</v>
      </c>
      <c r="B3624" s="2">
        <f t="shared" si="1913"/>
        <v>258584.77601907859</v>
      </c>
      <c r="C3624" s="2">
        <f t="shared" si="1930"/>
        <v>140074.83297824999</v>
      </c>
      <c r="D3624" s="2">
        <f>SUM(Y3624:Y$3632)</f>
        <v>2018.5567851200001</v>
      </c>
      <c r="E3624" s="73">
        <f t="shared" si="1914"/>
        <v>138056.27619313</v>
      </c>
      <c r="F3624" s="88">
        <f t="shared" si="1907"/>
        <v>6412.88</v>
      </c>
      <c r="G3624" s="3">
        <f>IF(AND(N3624=1,N3623&gt;1),VLOOKUP(A3623,[1]Plan1!$BK$81:$BM$259,3),G3623)</f>
        <v>6455.85</v>
      </c>
      <c r="H3624" s="11">
        <f t="shared" si="1908"/>
        <v>44696</v>
      </c>
      <c r="I3624" s="11">
        <f t="shared" si="1909"/>
        <v>44727</v>
      </c>
      <c r="J3624" s="12">
        <f t="shared" si="1915"/>
        <v>6.7005775876050055E-3</v>
      </c>
      <c r="K3624" s="11">
        <f t="shared" si="1931"/>
        <v>44788</v>
      </c>
      <c r="L3624" s="11">
        <f t="shared" si="1916"/>
        <v>44788</v>
      </c>
      <c r="M3624" s="1">
        <f t="shared" si="1935"/>
        <v>22</v>
      </c>
      <c r="N3624" s="1">
        <f t="shared" si="1917"/>
        <v>17</v>
      </c>
      <c r="O3624" s="2">
        <f t="shared" si="1918"/>
        <v>1.00517378</v>
      </c>
      <c r="P3624" s="13">
        <f t="shared" si="1910"/>
        <v>1.0047000699999999</v>
      </c>
      <c r="Q3624" s="13">
        <f t="shared" si="1936"/>
        <v>1.8334552478787323</v>
      </c>
      <c r="R3624" s="2">
        <f t="shared" si="1906"/>
        <v>1.84294114</v>
      </c>
      <c r="S3624" s="2">
        <f t="shared" si="1932"/>
        <v>1.66548502</v>
      </c>
      <c r="T3624" s="2">
        <f t="shared" si="1919"/>
        <v>233292.53600426999</v>
      </c>
      <c r="U3624" s="2">
        <f t="shared" si="1920"/>
        <v>1343.3193025167188</v>
      </c>
      <c r="V3624" s="2">
        <f t="shared" si="1921"/>
        <v>116373.31483839186</v>
      </c>
      <c r="W3624" s="2">
        <f t="shared" si="1922"/>
        <v>257791.46711915859</v>
      </c>
      <c r="X3624" s="17">
        <f t="shared" si="1923"/>
        <v>0</v>
      </c>
      <c r="Y3624" s="2">
        <f t="shared" si="1924"/>
        <v>0</v>
      </c>
      <c r="Z3624" s="72">
        <f t="shared" si="1925"/>
        <v>0</v>
      </c>
      <c r="AA3624" s="2">
        <f t="shared" si="1911"/>
        <v>0</v>
      </c>
      <c r="AB3624" s="12">
        <f t="shared" si="1933"/>
        <v>4.6600000000000003E-2</v>
      </c>
      <c r="AC3624" s="17">
        <f t="shared" si="1926"/>
        <v>17</v>
      </c>
      <c r="AD3624" s="17">
        <v>252</v>
      </c>
      <c r="AE3624" s="13">
        <f t="shared" si="1937"/>
        <v>1.003077328</v>
      </c>
      <c r="AF3624" s="2">
        <f t="shared" si="1912"/>
        <v>717.91765323000004</v>
      </c>
      <c r="AG3624" s="2">
        <f t="shared" si="1927"/>
        <v>793.30889992000004</v>
      </c>
      <c r="AH3624" s="3">
        <f t="shared" si="1928"/>
        <v>0</v>
      </c>
      <c r="AI3624" s="4" t="str">
        <f t="shared" si="1938"/>
        <v>A+J=</v>
      </c>
      <c r="AJ3624" s="11">
        <f t="shared" si="1934"/>
        <v>44788</v>
      </c>
      <c r="AQ3624" s="53"/>
      <c r="AR3624" s="53"/>
    </row>
    <row r="3625" spans="1:154" x14ac:dyDescent="0.2">
      <c r="A3625" s="158">
        <f t="shared" si="1929"/>
        <v>44781</v>
      </c>
      <c r="B3625" s="2">
        <f t="shared" si="1913"/>
        <v>258584.77601907859</v>
      </c>
      <c r="C3625" s="2">
        <f t="shared" si="1930"/>
        <v>140074.83297824999</v>
      </c>
      <c r="D3625" s="2">
        <f>SUM(Y3625:Y$3632)</f>
        <v>2018.5567851200001</v>
      </c>
      <c r="E3625" s="73">
        <f t="shared" si="1914"/>
        <v>138056.27619313</v>
      </c>
      <c r="F3625" s="88">
        <f t="shared" si="1907"/>
        <v>6412.88</v>
      </c>
      <c r="G3625" s="3">
        <f>IF(AND(N3625=1,N3624&gt;1),VLOOKUP(A3624,[1]Plan1!$BK$81:$BM$259,3),G3624)</f>
        <v>6455.85</v>
      </c>
      <c r="H3625" s="11">
        <f t="shared" si="1908"/>
        <v>44696</v>
      </c>
      <c r="I3625" s="11">
        <f t="shared" si="1909"/>
        <v>44727</v>
      </c>
      <c r="J3625" s="12">
        <f t="shared" si="1915"/>
        <v>6.7005775876050055E-3</v>
      </c>
      <c r="K3625" s="11">
        <f t="shared" si="1931"/>
        <v>44788</v>
      </c>
      <c r="L3625" s="11">
        <f t="shared" si="1916"/>
        <v>44788</v>
      </c>
      <c r="M3625" s="1">
        <f t="shared" si="1935"/>
        <v>22</v>
      </c>
      <c r="N3625" s="1">
        <f t="shared" si="1917"/>
        <v>17</v>
      </c>
      <c r="O3625" s="2">
        <f t="shared" si="1918"/>
        <v>1.00517378</v>
      </c>
      <c r="P3625" s="13">
        <f t="shared" si="1910"/>
        <v>1.0047000699999999</v>
      </c>
      <c r="Q3625" s="13">
        <f t="shared" si="1936"/>
        <v>1.8334552478787323</v>
      </c>
      <c r="R3625" s="2">
        <f t="shared" ref="R3625:R3688" si="1939">TRUNC(TRUNC((O3625*Q3625),15),8)</f>
        <v>1.84294114</v>
      </c>
      <c r="S3625" s="2">
        <f t="shared" si="1932"/>
        <v>1.66548502</v>
      </c>
      <c r="T3625" s="2">
        <f t="shared" si="1919"/>
        <v>233292.53600426999</v>
      </c>
      <c r="U3625" s="2">
        <f t="shared" si="1920"/>
        <v>1343.3193025167188</v>
      </c>
      <c r="V3625" s="2">
        <f t="shared" si="1921"/>
        <v>116373.31483839186</v>
      </c>
      <c r="W3625" s="2">
        <f t="shared" si="1922"/>
        <v>257791.46711915859</v>
      </c>
      <c r="X3625" s="17">
        <f t="shared" si="1923"/>
        <v>0</v>
      </c>
      <c r="Y3625" s="2">
        <f t="shared" si="1924"/>
        <v>0</v>
      </c>
      <c r="Z3625" s="72">
        <f t="shared" si="1925"/>
        <v>0</v>
      </c>
      <c r="AA3625" s="2">
        <f t="shared" si="1911"/>
        <v>0</v>
      </c>
      <c r="AB3625" s="12">
        <f t="shared" si="1933"/>
        <v>4.6600000000000003E-2</v>
      </c>
      <c r="AC3625" s="17">
        <f t="shared" si="1926"/>
        <v>17</v>
      </c>
      <c r="AD3625" s="17">
        <v>252</v>
      </c>
      <c r="AE3625" s="13">
        <f t="shared" si="1937"/>
        <v>1.003077328</v>
      </c>
      <c r="AF3625" s="2">
        <f t="shared" si="1912"/>
        <v>717.91765323000004</v>
      </c>
      <c r="AG3625" s="2">
        <f t="shared" si="1927"/>
        <v>793.30889992000004</v>
      </c>
      <c r="AH3625" s="3">
        <f t="shared" si="1928"/>
        <v>0</v>
      </c>
      <c r="AI3625" s="4" t="str">
        <f t="shared" si="1938"/>
        <v>A+J=</v>
      </c>
      <c r="AJ3625" s="11">
        <f t="shared" si="1934"/>
        <v>44788</v>
      </c>
      <c r="AQ3625" s="53"/>
      <c r="AR3625" s="53"/>
    </row>
    <row r="3626" spans="1:154" x14ac:dyDescent="0.2">
      <c r="A3626" s="158">
        <f t="shared" si="1929"/>
        <v>44782</v>
      </c>
      <c r="B3626" s="2">
        <f t="shared" si="1913"/>
        <v>258709.01556847693</v>
      </c>
      <c r="C3626" s="2">
        <f t="shared" si="1930"/>
        <v>140074.83297824999</v>
      </c>
      <c r="D3626" s="2">
        <f>SUM(Y3626:Y$3632)</f>
        <v>2018.5567851200001</v>
      </c>
      <c r="E3626" s="73">
        <f t="shared" si="1914"/>
        <v>138056.27619313</v>
      </c>
      <c r="F3626" s="88">
        <f t="shared" ref="F3626:F3689" si="1940">IF(G3626=G3625,F3625,G3625)</f>
        <v>6412.88</v>
      </c>
      <c r="G3626" s="3">
        <f>IF(AND(N3626=1,N3625&gt;1),VLOOKUP(A3625,[1]Plan1!$BK$81:$BM$259,3),G3625)</f>
        <v>6455.85</v>
      </c>
      <c r="H3626" s="11">
        <f t="shared" ref="H3626:H3689" si="1941">EDATE(I3626,-1)</f>
        <v>44696</v>
      </c>
      <c r="I3626" s="11">
        <f t="shared" ref="I3626:I3689" si="1942">IF(X3625&gt;0,EDATE(A3626,-1),+I3625)</f>
        <v>44727</v>
      </c>
      <c r="J3626" s="12">
        <f t="shared" si="1915"/>
        <v>6.7005775876050055E-3</v>
      </c>
      <c r="K3626" s="11">
        <f t="shared" si="1931"/>
        <v>44788</v>
      </c>
      <c r="L3626" s="11">
        <f t="shared" si="1916"/>
        <v>44788</v>
      </c>
      <c r="M3626" s="1">
        <f t="shared" si="1935"/>
        <v>22</v>
      </c>
      <c r="N3626" s="1">
        <f t="shared" si="1917"/>
        <v>18</v>
      </c>
      <c r="O3626" s="2">
        <f t="shared" si="1918"/>
        <v>1.00547896</v>
      </c>
      <c r="P3626" s="13">
        <f t="shared" ref="P3626:P3689" si="1943">IF(L3626&gt;L3625,O3625,P3625)</f>
        <v>1.0047000699999999</v>
      </c>
      <c r="Q3626" s="13">
        <f t="shared" si="1936"/>
        <v>1.8334552478787323</v>
      </c>
      <c r="R3626" s="2">
        <f t="shared" si="1939"/>
        <v>1.8435006700000001</v>
      </c>
      <c r="S3626" s="2">
        <f t="shared" si="1932"/>
        <v>1.66548502</v>
      </c>
      <c r="T3626" s="2">
        <f t="shared" si="1919"/>
        <v>233292.53600426999</v>
      </c>
      <c r="U3626" s="2">
        <f t="shared" si="1920"/>
        <v>1343.3193025167188</v>
      </c>
      <c r="V3626" s="2">
        <f t="shared" si="1921"/>
        <v>116450.56146661022</v>
      </c>
      <c r="W3626" s="2">
        <f t="shared" si="1922"/>
        <v>257868.71374737693</v>
      </c>
      <c r="X3626" s="17">
        <f t="shared" si="1923"/>
        <v>0</v>
      </c>
      <c r="Y3626" s="2">
        <f t="shared" si="1924"/>
        <v>0</v>
      </c>
      <c r="Z3626" s="72">
        <f t="shared" si="1925"/>
        <v>0</v>
      </c>
      <c r="AA3626" s="2">
        <f t="shared" si="1911"/>
        <v>0</v>
      </c>
      <c r="AB3626" s="12">
        <f t="shared" si="1933"/>
        <v>4.6600000000000003E-2</v>
      </c>
      <c r="AC3626" s="17">
        <f t="shared" si="1926"/>
        <v>18</v>
      </c>
      <c r="AD3626" s="17">
        <v>252</v>
      </c>
      <c r="AE3626" s="13">
        <f t="shared" si="1937"/>
        <v>1.003258642</v>
      </c>
      <c r="AF3626" s="2">
        <f t="shared" si="1912"/>
        <v>760.21685610999998</v>
      </c>
      <c r="AG3626" s="2">
        <f t="shared" si="1927"/>
        <v>840.30182109999998</v>
      </c>
      <c r="AH3626" s="3">
        <f t="shared" si="1928"/>
        <v>0</v>
      </c>
      <c r="AI3626" s="4" t="str">
        <f t="shared" si="1938"/>
        <v>A+J=</v>
      </c>
      <c r="AJ3626" s="11">
        <f t="shared" si="1934"/>
        <v>44788</v>
      </c>
      <c r="AQ3626" s="53"/>
      <c r="AR3626" s="53"/>
    </row>
    <row r="3627" spans="1:154" x14ac:dyDescent="0.2">
      <c r="A3627" s="158">
        <f t="shared" si="1929"/>
        <v>44783</v>
      </c>
      <c r="B3627" s="2">
        <f t="shared" si="1913"/>
        <v>258833.31216360669</v>
      </c>
      <c r="C3627" s="2">
        <f t="shared" si="1930"/>
        <v>140074.83297824999</v>
      </c>
      <c r="D3627" s="2">
        <f>SUM(Y3627:Y$3632)</f>
        <v>2018.5567851200001</v>
      </c>
      <c r="E3627" s="73">
        <f t="shared" si="1914"/>
        <v>138056.27619313</v>
      </c>
      <c r="F3627" s="88">
        <f t="shared" si="1940"/>
        <v>6412.88</v>
      </c>
      <c r="G3627" s="3">
        <f>IF(AND(N3627=1,N3626&gt;1),VLOOKUP(A3626,[1]Plan1!$BK$81:$BM$259,3),G3626)</f>
        <v>6455.85</v>
      </c>
      <c r="H3627" s="11">
        <f t="shared" si="1941"/>
        <v>44696</v>
      </c>
      <c r="I3627" s="11">
        <f t="shared" si="1942"/>
        <v>44727</v>
      </c>
      <c r="J3627" s="12">
        <f t="shared" si="1915"/>
        <v>6.7005775876050055E-3</v>
      </c>
      <c r="K3627" s="11">
        <f t="shared" si="1931"/>
        <v>44788</v>
      </c>
      <c r="L3627" s="11">
        <f t="shared" si="1916"/>
        <v>44788</v>
      </c>
      <c r="M3627" s="1">
        <f t="shared" si="1935"/>
        <v>22</v>
      </c>
      <c r="N3627" s="1">
        <f t="shared" si="1917"/>
        <v>19</v>
      </c>
      <c r="O3627" s="2">
        <f t="shared" si="1918"/>
        <v>1.00578422</v>
      </c>
      <c r="P3627" s="13">
        <f t="shared" si="1943"/>
        <v>1.0047000699999999</v>
      </c>
      <c r="Q3627" s="13">
        <f t="shared" si="1936"/>
        <v>1.8334552478787323</v>
      </c>
      <c r="R3627" s="2">
        <f t="shared" si="1939"/>
        <v>1.8440603499999999</v>
      </c>
      <c r="S3627" s="2">
        <f t="shared" si="1932"/>
        <v>1.66548502</v>
      </c>
      <c r="T3627" s="2">
        <f t="shared" si="1919"/>
        <v>233292.53600426999</v>
      </c>
      <c r="U3627" s="2">
        <f t="shared" si="1920"/>
        <v>1343.3193025167188</v>
      </c>
      <c r="V3627" s="2">
        <f t="shared" si="1921"/>
        <v>116527.82880326996</v>
      </c>
      <c r="W3627" s="2">
        <f t="shared" si="1922"/>
        <v>257945.9810840367</v>
      </c>
      <c r="X3627" s="17">
        <f t="shared" si="1923"/>
        <v>0</v>
      </c>
      <c r="Y3627" s="2">
        <f t="shared" si="1924"/>
        <v>0</v>
      </c>
      <c r="Z3627" s="72">
        <f t="shared" si="1925"/>
        <v>0</v>
      </c>
      <c r="AA3627" s="2">
        <f t="shared" si="1911"/>
        <v>0</v>
      </c>
      <c r="AB3627" s="12">
        <f t="shared" si="1933"/>
        <v>4.6600000000000003E-2</v>
      </c>
      <c r="AC3627" s="17">
        <f t="shared" si="1926"/>
        <v>19</v>
      </c>
      <c r="AD3627" s="17">
        <v>252</v>
      </c>
      <c r="AE3627" s="13">
        <f t="shared" si="1937"/>
        <v>1.003439988</v>
      </c>
      <c r="AF3627" s="2">
        <f t="shared" si="1912"/>
        <v>802.52352433999999</v>
      </c>
      <c r="AG3627" s="2">
        <f t="shared" si="1927"/>
        <v>887.33107957000004</v>
      </c>
      <c r="AH3627" s="3">
        <f t="shared" si="1928"/>
        <v>0</v>
      </c>
      <c r="AI3627" s="4" t="str">
        <f t="shared" si="1938"/>
        <v>A+J=</v>
      </c>
      <c r="AJ3627" s="11">
        <f t="shared" si="1934"/>
        <v>44788</v>
      </c>
      <c r="AQ3627" s="53"/>
      <c r="AR3627" s="53"/>
    </row>
    <row r="3628" spans="1:154" x14ac:dyDescent="0.2">
      <c r="A3628" s="158">
        <f t="shared" si="1929"/>
        <v>44784</v>
      </c>
      <c r="B3628" s="2">
        <f t="shared" si="1913"/>
        <v>258957.67188145893</v>
      </c>
      <c r="C3628" s="2">
        <f t="shared" si="1930"/>
        <v>140074.83297824999</v>
      </c>
      <c r="D3628" s="2">
        <f>SUM(Y3628:Y$3632)</f>
        <v>2018.5567851200001</v>
      </c>
      <c r="E3628" s="73">
        <f t="shared" si="1914"/>
        <v>138056.27619313</v>
      </c>
      <c r="F3628" s="88">
        <f t="shared" si="1940"/>
        <v>6412.88</v>
      </c>
      <c r="G3628" s="3">
        <f>IF(AND(N3628=1,N3627&gt;1),VLOOKUP(A3627,[1]Plan1!$BK$81:$BM$259,3),G3627)</f>
        <v>6455.85</v>
      </c>
      <c r="H3628" s="11">
        <f t="shared" si="1941"/>
        <v>44696</v>
      </c>
      <c r="I3628" s="11">
        <f t="shared" si="1942"/>
        <v>44727</v>
      </c>
      <c r="J3628" s="12">
        <f t="shared" si="1915"/>
        <v>6.7005775876050055E-3</v>
      </c>
      <c r="K3628" s="11">
        <f t="shared" si="1931"/>
        <v>44788</v>
      </c>
      <c r="L3628" s="11">
        <f t="shared" si="1916"/>
        <v>44788</v>
      </c>
      <c r="M3628" s="1">
        <f t="shared" si="1935"/>
        <v>22</v>
      </c>
      <c r="N3628" s="1">
        <f t="shared" si="1917"/>
        <v>20</v>
      </c>
      <c r="O3628" s="2">
        <f t="shared" si="1918"/>
        <v>1.00608958</v>
      </c>
      <c r="P3628" s="13">
        <f t="shared" si="1943"/>
        <v>1.0047000699999999</v>
      </c>
      <c r="Q3628" s="13">
        <f t="shared" si="1936"/>
        <v>1.8334552478787323</v>
      </c>
      <c r="R3628" s="2">
        <f t="shared" si="1939"/>
        <v>1.8446202199999999</v>
      </c>
      <c r="S3628" s="2">
        <f t="shared" si="1932"/>
        <v>1.66548502</v>
      </c>
      <c r="T3628" s="2">
        <f t="shared" si="1919"/>
        <v>233292.53600426999</v>
      </c>
      <c r="U3628" s="2">
        <f t="shared" si="1920"/>
        <v>1343.3193025167188</v>
      </c>
      <c r="V3628" s="2">
        <f t="shared" si="1921"/>
        <v>116605.12237062222</v>
      </c>
      <c r="W3628" s="2">
        <f t="shared" si="1922"/>
        <v>258023.27465138893</v>
      </c>
      <c r="X3628" s="17">
        <f t="shared" si="1923"/>
        <v>0</v>
      </c>
      <c r="Y3628" s="2">
        <f t="shared" si="1924"/>
        <v>0</v>
      </c>
      <c r="Z3628" s="72">
        <f t="shared" si="1925"/>
        <v>0</v>
      </c>
      <c r="AA3628" s="2">
        <f t="shared" si="1911"/>
        <v>0</v>
      </c>
      <c r="AB3628" s="12">
        <f t="shared" si="1933"/>
        <v>4.6600000000000003E-2</v>
      </c>
      <c r="AC3628" s="17">
        <f t="shared" si="1926"/>
        <v>20</v>
      </c>
      <c r="AD3628" s="17">
        <v>252</v>
      </c>
      <c r="AE3628" s="13">
        <f t="shared" si="1937"/>
        <v>1.0036213679999999</v>
      </c>
      <c r="AF3628" s="2">
        <f t="shared" si="1912"/>
        <v>844.83812451999995</v>
      </c>
      <c r="AG3628" s="2">
        <f t="shared" si="1927"/>
        <v>934.39723006999998</v>
      </c>
      <c r="AH3628" s="3">
        <f t="shared" si="1928"/>
        <v>0</v>
      </c>
      <c r="AI3628" s="4" t="str">
        <f t="shared" si="1938"/>
        <v>A+J=</v>
      </c>
      <c r="AJ3628" s="11">
        <f t="shared" si="1934"/>
        <v>44788</v>
      </c>
      <c r="AQ3628" s="53"/>
      <c r="AR3628" s="53"/>
    </row>
    <row r="3629" spans="1:154" x14ac:dyDescent="0.2">
      <c r="A3629" s="158">
        <f t="shared" si="1929"/>
        <v>44785</v>
      </c>
      <c r="B3629" s="2">
        <f t="shared" si="1913"/>
        <v>259082.0886847426</v>
      </c>
      <c r="C3629" s="2">
        <f t="shared" si="1930"/>
        <v>140074.83297824999</v>
      </c>
      <c r="D3629" s="2">
        <f>SUM(Y3629:Y$3632)</f>
        <v>2018.5567851200001</v>
      </c>
      <c r="E3629" s="73">
        <f t="shared" si="1914"/>
        <v>138056.27619313</v>
      </c>
      <c r="F3629" s="88">
        <f t="shared" si="1940"/>
        <v>6412.88</v>
      </c>
      <c r="G3629" s="3">
        <f>IF(AND(N3629=1,N3628&gt;1),VLOOKUP(A3628,[1]Plan1!$BK$81:$BM$259,3),G3628)</f>
        <v>6455.85</v>
      </c>
      <c r="H3629" s="11">
        <f t="shared" si="1941"/>
        <v>44696</v>
      </c>
      <c r="I3629" s="11">
        <f t="shared" si="1942"/>
        <v>44727</v>
      </c>
      <c r="J3629" s="12">
        <f t="shared" si="1915"/>
        <v>6.7005775876050055E-3</v>
      </c>
      <c r="K3629" s="11">
        <f t="shared" si="1931"/>
        <v>44788</v>
      </c>
      <c r="L3629" s="11">
        <f t="shared" si="1916"/>
        <v>44788</v>
      </c>
      <c r="M3629" s="1">
        <f t="shared" si="1935"/>
        <v>22</v>
      </c>
      <c r="N3629" s="1">
        <f t="shared" si="1917"/>
        <v>21</v>
      </c>
      <c r="O3629" s="2">
        <f t="shared" si="1918"/>
        <v>1.00639503</v>
      </c>
      <c r="P3629" s="13">
        <f t="shared" si="1943"/>
        <v>1.0047000699999999</v>
      </c>
      <c r="Q3629" s="13">
        <f t="shared" si="1936"/>
        <v>1.8334552478787323</v>
      </c>
      <c r="R3629" s="2">
        <f t="shared" si="1939"/>
        <v>1.8451802399999999</v>
      </c>
      <c r="S3629" s="2">
        <f t="shared" si="1932"/>
        <v>1.66548502</v>
      </c>
      <c r="T3629" s="2">
        <f t="shared" si="1919"/>
        <v>233292.53600426999</v>
      </c>
      <c r="U3629" s="2">
        <f t="shared" si="1920"/>
        <v>1343.3193025167188</v>
      </c>
      <c r="V3629" s="2">
        <f t="shared" si="1921"/>
        <v>116682.4366464159</v>
      </c>
      <c r="W3629" s="2">
        <f t="shared" si="1922"/>
        <v>258100.5889271826</v>
      </c>
      <c r="X3629" s="17">
        <f t="shared" si="1923"/>
        <v>0</v>
      </c>
      <c r="Y3629" s="2">
        <f t="shared" si="1924"/>
        <v>0</v>
      </c>
      <c r="Z3629" s="72">
        <f t="shared" si="1925"/>
        <v>0</v>
      </c>
      <c r="AA3629" s="2">
        <f t="shared" si="1911"/>
        <v>0</v>
      </c>
      <c r="AB3629" s="12">
        <f t="shared" si="1933"/>
        <v>4.6600000000000003E-2</v>
      </c>
      <c r="AC3629" s="17">
        <f t="shared" si="1926"/>
        <v>21</v>
      </c>
      <c r="AD3629" s="17">
        <v>252</v>
      </c>
      <c r="AE3629" s="13">
        <f t="shared" si="1937"/>
        <v>1.00380278</v>
      </c>
      <c r="AF3629" s="2">
        <f t="shared" si="1912"/>
        <v>887.16019005999999</v>
      </c>
      <c r="AG3629" s="2">
        <f t="shared" si="1927"/>
        <v>981.49975756000003</v>
      </c>
      <c r="AH3629" s="3">
        <f t="shared" si="1928"/>
        <v>0</v>
      </c>
      <c r="AI3629" s="4" t="str">
        <f t="shared" si="1938"/>
        <v>A+J=</v>
      </c>
      <c r="AJ3629" s="11">
        <f t="shared" si="1934"/>
        <v>44788</v>
      </c>
      <c r="AQ3629" s="53"/>
      <c r="AR3629" s="53"/>
    </row>
    <row r="3630" spans="1:154" x14ac:dyDescent="0.2">
      <c r="A3630" s="158">
        <f t="shared" si="1929"/>
        <v>44786</v>
      </c>
      <c r="B3630" s="2">
        <f t="shared" si="1913"/>
        <v>259206.567008496</v>
      </c>
      <c r="C3630" s="2">
        <f t="shared" si="1930"/>
        <v>140074.83297824999</v>
      </c>
      <c r="D3630" s="2">
        <f>SUM(Y3630:Y$3632)</f>
        <v>2018.5567851200001</v>
      </c>
      <c r="E3630" s="73">
        <f t="shared" si="1914"/>
        <v>138056.27619313</v>
      </c>
      <c r="F3630" s="88">
        <f t="shared" si="1940"/>
        <v>6412.88</v>
      </c>
      <c r="G3630" s="3">
        <f>IF(AND(N3630=1,N3629&gt;1),VLOOKUP(A3629,[1]Plan1!$BK$81:$BM$259,3),G3629)</f>
        <v>6455.85</v>
      </c>
      <c r="H3630" s="11">
        <f t="shared" si="1941"/>
        <v>44696</v>
      </c>
      <c r="I3630" s="11">
        <f t="shared" si="1942"/>
        <v>44727</v>
      </c>
      <c r="J3630" s="12">
        <f t="shared" si="1915"/>
        <v>6.7005775876050055E-3</v>
      </c>
      <c r="K3630" s="11">
        <f t="shared" si="1931"/>
        <v>44788</v>
      </c>
      <c r="L3630" s="11">
        <f t="shared" si="1916"/>
        <v>44788</v>
      </c>
      <c r="M3630" s="1">
        <f t="shared" si="1935"/>
        <v>22</v>
      </c>
      <c r="N3630" s="1">
        <f t="shared" si="1917"/>
        <v>22</v>
      </c>
      <c r="O3630" s="2">
        <f t="shared" si="1918"/>
        <v>1.00670057</v>
      </c>
      <c r="P3630" s="13">
        <f t="shared" si="1943"/>
        <v>1.0047000699999999</v>
      </c>
      <c r="Q3630" s="13">
        <f t="shared" si="1936"/>
        <v>1.8334552478787323</v>
      </c>
      <c r="R3630" s="2">
        <f t="shared" si="1939"/>
        <v>1.8457404399999999</v>
      </c>
      <c r="S3630" s="2">
        <f t="shared" si="1932"/>
        <v>1.66548502</v>
      </c>
      <c r="T3630" s="2">
        <f t="shared" si="1919"/>
        <v>233292.53600426999</v>
      </c>
      <c r="U3630" s="2">
        <f t="shared" si="1920"/>
        <v>1343.3193025167188</v>
      </c>
      <c r="V3630" s="2">
        <f t="shared" si="1921"/>
        <v>116759.77577233929</v>
      </c>
      <c r="W3630" s="2">
        <f t="shared" si="1922"/>
        <v>258177.92805310601</v>
      </c>
      <c r="X3630" s="17">
        <f t="shared" si="1923"/>
        <v>0</v>
      </c>
      <c r="Y3630" s="2">
        <f t="shared" si="1924"/>
        <v>0</v>
      </c>
      <c r="Z3630" s="72">
        <f t="shared" si="1925"/>
        <v>0</v>
      </c>
      <c r="AA3630" s="2">
        <f t="shared" si="1911"/>
        <v>0</v>
      </c>
      <c r="AB3630" s="12">
        <f t="shared" si="1933"/>
        <v>4.6600000000000003E-2</v>
      </c>
      <c r="AC3630" s="17">
        <f t="shared" si="1926"/>
        <v>22</v>
      </c>
      <c r="AD3630" s="17">
        <v>252</v>
      </c>
      <c r="AE3630" s="13">
        <f t="shared" si="1937"/>
        <v>1.003984225</v>
      </c>
      <c r="AF3630" s="2">
        <f t="shared" si="1912"/>
        <v>929.48995425999999</v>
      </c>
      <c r="AG3630" s="2">
        <f t="shared" si="1927"/>
        <v>1028.6389553900001</v>
      </c>
      <c r="AH3630" s="3">
        <f t="shared" si="1928"/>
        <v>0</v>
      </c>
      <c r="AI3630" s="4" t="str">
        <f t="shared" si="1938"/>
        <v>A+J=</v>
      </c>
      <c r="AJ3630" s="11">
        <f t="shared" si="1934"/>
        <v>44788</v>
      </c>
      <c r="AQ3630" s="53"/>
      <c r="AR3630" s="53"/>
    </row>
    <row r="3631" spans="1:154" x14ac:dyDescent="0.2">
      <c r="A3631" s="158">
        <f t="shared" si="1929"/>
        <v>44787</v>
      </c>
      <c r="B3631" s="2">
        <f t="shared" si="1913"/>
        <v>259206.567008496</v>
      </c>
      <c r="C3631" s="2">
        <f t="shared" si="1930"/>
        <v>140074.83297824999</v>
      </c>
      <c r="D3631" s="2">
        <f>SUM(Y3631:Y$3632)</f>
        <v>2018.5567851200001</v>
      </c>
      <c r="E3631" s="73">
        <f t="shared" si="1914"/>
        <v>138056.27619313</v>
      </c>
      <c r="F3631" s="88">
        <f t="shared" si="1940"/>
        <v>6412.88</v>
      </c>
      <c r="G3631" s="3">
        <f>IF(AND(N3631=1,N3630&gt;1),VLOOKUP(A3630,[1]Plan1!$BK$81:$BM$259,3),G3630)</f>
        <v>6455.85</v>
      </c>
      <c r="H3631" s="11">
        <f t="shared" si="1941"/>
        <v>44696</v>
      </c>
      <c r="I3631" s="11">
        <f t="shared" si="1942"/>
        <v>44727</v>
      </c>
      <c r="J3631" s="12">
        <f t="shared" si="1915"/>
        <v>6.7005775876050055E-3</v>
      </c>
      <c r="K3631" s="11">
        <f t="shared" si="1931"/>
        <v>44818</v>
      </c>
      <c r="L3631" s="11">
        <f t="shared" si="1916"/>
        <v>44788</v>
      </c>
      <c r="M3631" s="1">
        <f t="shared" si="1935"/>
        <v>22</v>
      </c>
      <c r="N3631" s="1">
        <f t="shared" si="1917"/>
        <v>22</v>
      </c>
      <c r="O3631" s="2">
        <f t="shared" si="1918"/>
        <v>1.00670057</v>
      </c>
      <c r="P3631" s="13">
        <f t="shared" si="1943"/>
        <v>1.0047000699999999</v>
      </c>
      <c r="Q3631" s="13">
        <f t="shared" si="1936"/>
        <v>1.8334552478787323</v>
      </c>
      <c r="R3631" s="2">
        <f t="shared" si="1939"/>
        <v>1.8457404399999999</v>
      </c>
      <c r="S3631" s="2">
        <f t="shared" si="1932"/>
        <v>1.66548502</v>
      </c>
      <c r="T3631" s="2">
        <f t="shared" si="1919"/>
        <v>233292.53600426999</v>
      </c>
      <c r="U3631" s="2">
        <f t="shared" si="1920"/>
        <v>1343.3193025167188</v>
      </c>
      <c r="V3631" s="2">
        <f t="shared" si="1921"/>
        <v>116759.77577233929</v>
      </c>
      <c r="W3631" s="2">
        <f t="shared" si="1922"/>
        <v>258177.92805310601</v>
      </c>
      <c r="X3631" s="17">
        <f t="shared" si="1923"/>
        <v>0</v>
      </c>
      <c r="Y3631" s="2">
        <f t="shared" si="1924"/>
        <v>0</v>
      </c>
      <c r="Z3631" s="72">
        <f t="shared" si="1925"/>
        <v>0</v>
      </c>
      <c r="AA3631" s="2">
        <f t="shared" si="1911"/>
        <v>0</v>
      </c>
      <c r="AB3631" s="12">
        <f t="shared" si="1933"/>
        <v>4.6600000000000003E-2</v>
      </c>
      <c r="AC3631" s="17">
        <f t="shared" si="1926"/>
        <v>22</v>
      </c>
      <c r="AD3631" s="17">
        <v>252</v>
      </c>
      <c r="AE3631" s="13">
        <f t="shared" si="1937"/>
        <v>1.003984225</v>
      </c>
      <c r="AF3631" s="2">
        <f t="shared" si="1912"/>
        <v>929.48995425999999</v>
      </c>
      <c r="AG3631" s="2">
        <f t="shared" si="1927"/>
        <v>1028.6389553900001</v>
      </c>
      <c r="AH3631" s="3">
        <f t="shared" si="1928"/>
        <v>0</v>
      </c>
      <c r="AI3631" s="4" t="str">
        <f t="shared" si="1938"/>
        <v>A+J=</v>
      </c>
      <c r="AJ3631" s="11">
        <f t="shared" si="1934"/>
        <v>44788</v>
      </c>
      <c r="AQ3631" s="53"/>
      <c r="AR3631" s="53"/>
    </row>
    <row r="3632" spans="1:154" x14ac:dyDescent="0.2">
      <c r="A3632" s="157">
        <f t="shared" si="1929"/>
        <v>44788</v>
      </c>
      <c r="B3632" s="90">
        <f t="shared" si="1913"/>
        <v>259206.567008496</v>
      </c>
      <c r="C3632" s="90">
        <f t="shared" si="1930"/>
        <v>140074.83297824999</v>
      </c>
      <c r="D3632" s="90">
        <f>SUM(Y3632:Y$3632)</f>
        <v>2018.5567851200001</v>
      </c>
      <c r="E3632" s="91">
        <f t="shared" si="1914"/>
        <v>138056.27619313</v>
      </c>
      <c r="F3632" s="92">
        <f t="shared" si="1940"/>
        <v>6412.88</v>
      </c>
      <c r="G3632" s="3">
        <f>IF(AND(N3632=1,N3631&gt;1),VLOOKUP(A3631,[1]Plan1!$BK$81:$BM$259,3),G3631)</f>
        <v>6455.85</v>
      </c>
      <c r="H3632" s="62">
        <f t="shared" si="1941"/>
        <v>44696</v>
      </c>
      <c r="I3632" s="62">
        <f t="shared" si="1942"/>
        <v>44727</v>
      </c>
      <c r="J3632" s="74">
        <f t="shared" si="1915"/>
        <v>6.7005775876050055E-3</v>
      </c>
      <c r="K3632" s="62">
        <f t="shared" si="1931"/>
        <v>44818</v>
      </c>
      <c r="L3632" s="62">
        <f t="shared" si="1916"/>
        <v>44788</v>
      </c>
      <c r="M3632" s="63">
        <f t="shared" si="1935"/>
        <v>22</v>
      </c>
      <c r="N3632" s="63">
        <f t="shared" si="1917"/>
        <v>22</v>
      </c>
      <c r="O3632" s="90">
        <f t="shared" si="1918"/>
        <v>1.00670057</v>
      </c>
      <c r="P3632" s="93">
        <f t="shared" si="1943"/>
        <v>1.0047000699999999</v>
      </c>
      <c r="Q3632" s="93">
        <f t="shared" si="1936"/>
        <v>1.8334552478787323</v>
      </c>
      <c r="R3632" s="90">
        <f t="shared" si="1939"/>
        <v>1.8457404399999999</v>
      </c>
      <c r="S3632" s="2">
        <f t="shared" si="1932"/>
        <v>1.66548502</v>
      </c>
      <c r="T3632" s="90">
        <f t="shared" si="1919"/>
        <v>233292.53600426999</v>
      </c>
      <c r="U3632" s="90">
        <f t="shared" si="1920"/>
        <v>1343.3193025167188</v>
      </c>
      <c r="V3632" s="90">
        <f t="shared" si="1921"/>
        <v>116759.77577233929</v>
      </c>
      <c r="W3632" s="90">
        <f t="shared" si="1922"/>
        <v>258177.92805310601</v>
      </c>
      <c r="X3632" s="94">
        <f t="shared" si="1923"/>
        <v>119</v>
      </c>
      <c r="Y3632" s="90">
        <f t="shared" si="1924"/>
        <v>2018.5567851200001</v>
      </c>
      <c r="Z3632" s="95">
        <f t="shared" si="1925"/>
        <v>1.4410559999999999E-2</v>
      </c>
      <c r="AA3632" s="90">
        <f t="shared" ref="AA3632:AA3695" si="1944">IF(Z3632&gt;0,TRUNC(Z3632*T3632,8),0)</f>
        <v>3361.8760876400002</v>
      </c>
      <c r="AB3632" s="74">
        <f t="shared" si="1933"/>
        <v>4.6600000000000003E-2</v>
      </c>
      <c r="AC3632" s="94">
        <f t="shared" si="1926"/>
        <v>22</v>
      </c>
      <c r="AD3632" s="94">
        <v>252</v>
      </c>
      <c r="AE3632" s="93">
        <f t="shared" si="1937"/>
        <v>1.003984225</v>
      </c>
      <c r="AF3632" s="90">
        <f t="shared" ref="AF3632:AF3695" si="1945">TRUNC((T3632*(AE3632-1)),8)</f>
        <v>929.48995425999999</v>
      </c>
      <c r="AG3632" s="90">
        <f t="shared" si="1927"/>
        <v>1028.6389553900001</v>
      </c>
      <c r="AH3632" s="64">
        <f t="shared" si="1928"/>
        <v>4291.3660418999998</v>
      </c>
      <c r="AI3632" s="65" t="str">
        <f t="shared" si="1938"/>
        <v>A+J=</v>
      </c>
      <c r="AJ3632" s="62">
        <f t="shared" si="1934"/>
        <v>44788</v>
      </c>
      <c r="AK3632" s="63"/>
      <c r="AL3632" s="63"/>
      <c r="AM3632" s="63"/>
      <c r="AN3632" s="63"/>
      <c r="AO3632" s="63"/>
      <c r="AP3632" s="63"/>
      <c r="AQ3632" s="64"/>
      <c r="AR3632" s="64"/>
      <c r="AS3632" s="63"/>
      <c r="AT3632" s="63"/>
      <c r="AU3632" s="63"/>
      <c r="AV3632" s="63"/>
      <c r="AW3632" s="63"/>
      <c r="AX3632" s="63"/>
      <c r="AY3632" s="63"/>
      <c r="AZ3632" s="63"/>
      <c r="BA3632" s="63"/>
      <c r="BB3632" s="63"/>
      <c r="BC3632" s="63"/>
      <c r="BD3632" s="63"/>
      <c r="BE3632" s="63"/>
      <c r="BF3632" s="63"/>
      <c r="BG3632" s="63"/>
      <c r="BH3632" s="63"/>
      <c r="BI3632" s="63"/>
      <c r="BJ3632" s="63"/>
      <c r="BK3632" s="63"/>
      <c r="BL3632" s="63"/>
      <c r="BM3632" s="63"/>
      <c r="BN3632" s="63"/>
      <c r="BO3632" s="63"/>
      <c r="BP3632" s="63"/>
      <c r="BQ3632" s="63"/>
      <c r="BR3632" s="63"/>
      <c r="BS3632" s="63"/>
      <c r="BT3632" s="63"/>
      <c r="BU3632" s="63"/>
      <c r="BV3632" s="63"/>
      <c r="BW3632" s="63"/>
      <c r="BX3632" s="63"/>
      <c r="BY3632" s="63"/>
      <c r="BZ3632" s="63"/>
      <c r="CA3632" s="63"/>
      <c r="CB3632" s="63"/>
      <c r="CC3632" s="63"/>
      <c r="CD3632" s="63"/>
      <c r="CE3632" s="63"/>
      <c r="CF3632" s="63"/>
      <c r="CG3632" s="63"/>
      <c r="CH3632" s="63"/>
      <c r="CI3632" s="63"/>
      <c r="CJ3632" s="63"/>
      <c r="CK3632" s="63"/>
      <c r="CL3632" s="63"/>
      <c r="CM3632" s="63"/>
      <c r="CN3632" s="63"/>
      <c r="CO3632" s="63"/>
      <c r="CP3632" s="63"/>
      <c r="CQ3632" s="63"/>
      <c r="CR3632" s="63"/>
      <c r="CS3632" s="63"/>
      <c r="CT3632" s="63"/>
      <c r="CU3632" s="63"/>
      <c r="CV3632" s="63"/>
      <c r="CW3632" s="63"/>
      <c r="CX3632" s="63"/>
      <c r="CY3632" s="63"/>
      <c r="CZ3632" s="63"/>
      <c r="DA3632" s="63"/>
      <c r="DB3632" s="63"/>
      <c r="DC3632" s="63"/>
      <c r="DD3632" s="63"/>
      <c r="DE3632" s="63"/>
      <c r="DF3632" s="63"/>
      <c r="DG3632" s="63"/>
      <c r="DH3632" s="63"/>
      <c r="DI3632" s="63"/>
      <c r="DJ3632" s="63"/>
      <c r="DK3632" s="63"/>
      <c r="DL3632" s="63"/>
      <c r="DM3632" s="63"/>
      <c r="DN3632" s="63"/>
      <c r="DO3632" s="63"/>
      <c r="DP3632" s="63"/>
      <c r="DQ3632" s="63"/>
      <c r="DR3632" s="63"/>
      <c r="DS3632" s="63"/>
      <c r="DT3632" s="63"/>
      <c r="DU3632" s="63"/>
      <c r="DV3632" s="63"/>
      <c r="DW3632" s="63"/>
      <c r="DX3632" s="63"/>
      <c r="DY3632" s="63"/>
      <c r="DZ3632" s="63"/>
      <c r="EA3632" s="63"/>
      <c r="EB3632" s="63"/>
      <c r="EC3632" s="63"/>
      <c r="ED3632" s="63"/>
      <c r="EE3632" s="63"/>
      <c r="EF3632" s="63"/>
      <c r="EG3632" s="63"/>
      <c r="EH3632" s="63"/>
      <c r="EI3632" s="63"/>
      <c r="EJ3632" s="63"/>
      <c r="EK3632" s="63"/>
      <c r="EL3632" s="63"/>
      <c r="EM3632" s="63"/>
      <c r="EN3632" s="63"/>
      <c r="EO3632" s="63"/>
      <c r="EP3632" s="63"/>
      <c r="EQ3632" s="63"/>
      <c r="ER3632" s="63"/>
      <c r="ES3632" s="63"/>
      <c r="ET3632" s="63"/>
      <c r="EU3632" s="63"/>
      <c r="EV3632" s="63"/>
      <c r="EW3632" s="63"/>
      <c r="EX3632" s="63"/>
    </row>
    <row r="3633" spans="1:44" x14ac:dyDescent="0.2">
      <c r="A3633" s="158">
        <f t="shared" si="1929"/>
        <v>44789</v>
      </c>
      <c r="B3633" s="2">
        <f t="shared" si="1913"/>
        <v>254781.75563301871</v>
      </c>
      <c r="C3633" s="2">
        <f t="shared" si="1930"/>
        <v>138056.27619313</v>
      </c>
      <c r="D3633" s="2">
        <v>0</v>
      </c>
      <c r="E3633" s="73">
        <f t="shared" si="1914"/>
        <v>138056.27619313</v>
      </c>
      <c r="F3633" s="88">
        <f t="shared" si="1940"/>
        <v>6455.85</v>
      </c>
      <c r="G3633" s="3">
        <f>IF(AND(N3633=1,N3632&gt;1),VLOOKUP(A3632,[1]Plan1!$BK$81:$BM$259,3),G3632)</f>
        <v>6413.24</v>
      </c>
      <c r="H3633" s="11">
        <f t="shared" si="1941"/>
        <v>44728</v>
      </c>
      <c r="I3633" s="11">
        <f t="shared" si="1942"/>
        <v>44758</v>
      </c>
      <c r="J3633" s="12">
        <f t="shared" si="1915"/>
        <v>-6.6002153085962245E-3</v>
      </c>
      <c r="K3633" s="11">
        <f t="shared" si="1931"/>
        <v>44818</v>
      </c>
      <c r="L3633" s="11">
        <f t="shared" si="1916"/>
        <v>44818</v>
      </c>
      <c r="M3633" s="1">
        <f t="shared" si="1935"/>
        <v>21</v>
      </c>
      <c r="N3633" s="1">
        <f t="shared" si="1917"/>
        <v>1</v>
      </c>
      <c r="O3633" s="2">
        <f t="shared" si="1918"/>
        <v>0.99968471000000003</v>
      </c>
      <c r="P3633" s="13">
        <f t="shared" si="1943"/>
        <v>1.00670057</v>
      </c>
      <c r="Q3633" s="13">
        <f t="shared" si="1936"/>
        <v>1.8457404431090112</v>
      </c>
      <c r="R3633" s="2">
        <f t="shared" si="1939"/>
        <v>1.84515849</v>
      </c>
      <c r="S3633" s="2">
        <f t="shared" si="1932"/>
        <v>1.66548502</v>
      </c>
      <c r="T3633" s="2">
        <f t="shared" si="1919"/>
        <v>229930.65991664</v>
      </c>
      <c r="U3633" s="2">
        <f t="shared" si="1920"/>
        <v>0</v>
      </c>
      <c r="V3633" s="2">
        <f t="shared" si="1921"/>
        <v>116679.4339224087</v>
      </c>
      <c r="W3633" s="2">
        <f t="shared" si="1922"/>
        <v>254735.71011553871</v>
      </c>
      <c r="X3633" s="17">
        <f t="shared" si="1923"/>
        <v>0</v>
      </c>
      <c r="Y3633" s="2">
        <f t="shared" si="1924"/>
        <v>0</v>
      </c>
      <c r="Z3633" s="72">
        <f t="shared" si="1925"/>
        <v>0</v>
      </c>
      <c r="AA3633" s="2">
        <f t="shared" si="1944"/>
        <v>0</v>
      </c>
      <c r="AB3633" s="12">
        <f t="shared" si="1933"/>
        <v>4.6600000000000003E-2</v>
      </c>
      <c r="AC3633" s="17">
        <f t="shared" si="1926"/>
        <v>1</v>
      </c>
      <c r="AD3633" s="17">
        <v>252</v>
      </c>
      <c r="AE3633" s="13">
        <f t="shared" si="1937"/>
        <v>1.0001807579999999</v>
      </c>
      <c r="AF3633" s="2">
        <f t="shared" si="1945"/>
        <v>41.561806220000001</v>
      </c>
      <c r="AG3633" s="2">
        <f t="shared" si="1927"/>
        <v>46.045517480000001</v>
      </c>
      <c r="AH3633" s="3">
        <f t="shared" si="1928"/>
        <v>0</v>
      </c>
      <c r="AI3633" s="4" t="str">
        <f t="shared" si="1938"/>
        <v>A+J=</v>
      </c>
      <c r="AJ3633" s="11">
        <f t="shared" si="1934"/>
        <v>44818</v>
      </c>
      <c r="AQ3633" s="53"/>
      <c r="AR3633" s="53"/>
    </row>
    <row r="3634" spans="1:44" x14ac:dyDescent="0.2">
      <c r="A3634" s="158">
        <f t="shared" si="1929"/>
        <v>44790</v>
      </c>
      <c r="B3634" s="2">
        <f t="shared" si="1913"/>
        <v>254747.46602592332</v>
      </c>
      <c r="C3634" s="2">
        <f t="shared" si="1930"/>
        <v>138056.27619313</v>
      </c>
      <c r="D3634" s="2">
        <v>0</v>
      </c>
      <c r="E3634" s="73">
        <f t="shared" si="1914"/>
        <v>138056.27619313</v>
      </c>
      <c r="F3634" s="88">
        <f t="shared" si="1940"/>
        <v>6455.85</v>
      </c>
      <c r="G3634" s="3">
        <f>IF(AND(N3634=1,N3633&gt;1),VLOOKUP(A3633,[1]Plan1!$BK$81:$BM$259,3),G3633)</f>
        <v>6413.24</v>
      </c>
      <c r="H3634" s="11">
        <f t="shared" si="1941"/>
        <v>44728</v>
      </c>
      <c r="I3634" s="11">
        <f t="shared" si="1942"/>
        <v>44758</v>
      </c>
      <c r="J3634" s="12">
        <f t="shared" si="1915"/>
        <v>-6.6002153085962245E-3</v>
      </c>
      <c r="K3634" s="11">
        <f t="shared" si="1931"/>
        <v>44818</v>
      </c>
      <c r="L3634" s="11">
        <f t="shared" si="1916"/>
        <v>44818</v>
      </c>
      <c r="M3634" s="1">
        <f t="shared" si="1935"/>
        <v>21</v>
      </c>
      <c r="N3634" s="1">
        <f t="shared" si="1917"/>
        <v>2</v>
      </c>
      <c r="O3634" s="2">
        <f t="shared" si="1918"/>
        <v>0.99936952000000001</v>
      </c>
      <c r="P3634" s="13">
        <f t="shared" si="1943"/>
        <v>1.00670057</v>
      </c>
      <c r="Q3634" s="13">
        <f t="shared" si="1936"/>
        <v>1.8457404431090112</v>
      </c>
      <c r="R3634" s="2">
        <f t="shared" si="1939"/>
        <v>1.8445767399999999</v>
      </c>
      <c r="S3634" s="2">
        <f t="shared" si="1932"/>
        <v>1.66548502</v>
      </c>
      <c r="T3634" s="2">
        <f t="shared" si="1919"/>
        <v>229930.65991664</v>
      </c>
      <c r="U3634" s="2">
        <f t="shared" si="1920"/>
        <v>0</v>
      </c>
      <c r="V3634" s="2">
        <f t="shared" si="1921"/>
        <v>116599.11968373334</v>
      </c>
      <c r="W3634" s="2">
        <f t="shared" si="1922"/>
        <v>254655.39587686333</v>
      </c>
      <c r="X3634" s="17">
        <f t="shared" si="1923"/>
        <v>0</v>
      </c>
      <c r="Y3634" s="2">
        <f t="shared" si="1924"/>
        <v>0</v>
      </c>
      <c r="Z3634" s="72">
        <f t="shared" si="1925"/>
        <v>0</v>
      </c>
      <c r="AA3634" s="2">
        <f t="shared" si="1944"/>
        <v>0</v>
      </c>
      <c r="AB3634" s="12">
        <f t="shared" si="1933"/>
        <v>4.6600000000000003E-2</v>
      </c>
      <c r="AC3634" s="17">
        <f t="shared" si="1926"/>
        <v>2</v>
      </c>
      <c r="AD3634" s="17">
        <v>252</v>
      </c>
      <c r="AE3634" s="13">
        <f t="shared" si="1937"/>
        <v>1.0003615480000001</v>
      </c>
      <c r="AF3634" s="2">
        <f t="shared" si="1945"/>
        <v>83.130970230000003</v>
      </c>
      <c r="AG3634" s="2">
        <f t="shared" si="1927"/>
        <v>92.070149060000006</v>
      </c>
      <c r="AH3634" s="3">
        <f t="shared" si="1928"/>
        <v>0</v>
      </c>
      <c r="AI3634" s="4" t="str">
        <f t="shared" si="1938"/>
        <v>A+J=</v>
      </c>
      <c r="AJ3634" s="11">
        <f t="shared" si="1934"/>
        <v>44818</v>
      </c>
      <c r="AQ3634" s="53"/>
      <c r="AR3634" s="53"/>
    </row>
    <row r="3635" spans="1:44" x14ac:dyDescent="0.2">
      <c r="A3635" s="158">
        <f t="shared" si="1929"/>
        <v>44791</v>
      </c>
      <c r="B3635" s="2">
        <f t="shared" si="1913"/>
        <v>254713.17926208494</v>
      </c>
      <c r="C3635" s="2">
        <f t="shared" si="1930"/>
        <v>138056.27619313</v>
      </c>
      <c r="D3635" s="2">
        <v>0</v>
      </c>
      <c r="E3635" s="73">
        <f t="shared" si="1914"/>
        <v>138056.27619313</v>
      </c>
      <c r="F3635" s="88">
        <f t="shared" si="1940"/>
        <v>6455.85</v>
      </c>
      <c r="G3635" s="3">
        <f>IF(AND(N3635=1,N3634&gt;1),VLOOKUP(A3634,[1]Plan1!$BK$81:$BM$259,3),G3634)</f>
        <v>6413.24</v>
      </c>
      <c r="H3635" s="11">
        <f t="shared" si="1941"/>
        <v>44728</v>
      </c>
      <c r="I3635" s="11">
        <f t="shared" si="1942"/>
        <v>44758</v>
      </c>
      <c r="J3635" s="12">
        <f t="shared" si="1915"/>
        <v>-6.6002153085962245E-3</v>
      </c>
      <c r="K3635" s="11">
        <f t="shared" si="1931"/>
        <v>44818</v>
      </c>
      <c r="L3635" s="11">
        <f t="shared" si="1916"/>
        <v>44818</v>
      </c>
      <c r="M3635" s="1">
        <f t="shared" si="1935"/>
        <v>21</v>
      </c>
      <c r="N3635" s="1">
        <f t="shared" si="1917"/>
        <v>3</v>
      </c>
      <c r="O3635" s="2">
        <f t="shared" si="1918"/>
        <v>0.99905443000000005</v>
      </c>
      <c r="P3635" s="13">
        <f t="shared" si="1943"/>
        <v>1.00670057</v>
      </c>
      <c r="Q3635" s="13">
        <f t="shared" si="1936"/>
        <v>1.8457404431090112</v>
      </c>
      <c r="R3635" s="2">
        <f t="shared" si="1939"/>
        <v>1.84399516</v>
      </c>
      <c r="S3635" s="2">
        <f t="shared" si="1932"/>
        <v>1.66548502</v>
      </c>
      <c r="T3635" s="2">
        <f t="shared" si="1919"/>
        <v>229930.65991664</v>
      </c>
      <c r="U3635" s="2">
        <f t="shared" si="1920"/>
        <v>0</v>
      </c>
      <c r="V3635" s="2">
        <f t="shared" si="1921"/>
        <v>116518.82891462494</v>
      </c>
      <c r="W3635" s="2">
        <f t="shared" si="1922"/>
        <v>254575.10510775493</v>
      </c>
      <c r="X3635" s="17">
        <f t="shared" si="1923"/>
        <v>0</v>
      </c>
      <c r="Y3635" s="2">
        <f t="shared" si="1924"/>
        <v>0</v>
      </c>
      <c r="Z3635" s="72">
        <f t="shared" si="1925"/>
        <v>0</v>
      </c>
      <c r="AA3635" s="2">
        <f t="shared" si="1944"/>
        <v>0</v>
      </c>
      <c r="AB3635" s="12">
        <f t="shared" si="1933"/>
        <v>4.6600000000000003E-2</v>
      </c>
      <c r="AC3635" s="17">
        <f t="shared" si="1926"/>
        <v>3</v>
      </c>
      <c r="AD3635" s="17">
        <v>252</v>
      </c>
      <c r="AE3635" s="13">
        <f t="shared" si="1937"/>
        <v>1.0005423710000001</v>
      </c>
      <c r="AF3635" s="2">
        <f t="shared" si="1945"/>
        <v>124.70772194</v>
      </c>
      <c r="AG3635" s="2">
        <f t="shared" si="1927"/>
        <v>138.07415433</v>
      </c>
      <c r="AH3635" s="3">
        <f t="shared" si="1928"/>
        <v>0</v>
      </c>
      <c r="AI3635" s="4" t="str">
        <f t="shared" si="1938"/>
        <v>A+J=</v>
      </c>
      <c r="AJ3635" s="11">
        <f t="shared" si="1934"/>
        <v>44818</v>
      </c>
      <c r="AQ3635" s="53"/>
      <c r="AR3635" s="53"/>
    </row>
    <row r="3636" spans="1:44" x14ac:dyDescent="0.2">
      <c r="A3636" s="158">
        <f t="shared" si="1929"/>
        <v>44792</v>
      </c>
      <c r="B3636" s="2">
        <f t="shared" si="1913"/>
        <v>254678.89810939902</v>
      </c>
      <c r="C3636" s="2">
        <f t="shared" si="1930"/>
        <v>138056.27619313</v>
      </c>
      <c r="D3636" s="2">
        <v>0</v>
      </c>
      <c r="E3636" s="73">
        <f t="shared" si="1914"/>
        <v>138056.27619313</v>
      </c>
      <c r="F3636" s="88">
        <f t="shared" si="1940"/>
        <v>6455.85</v>
      </c>
      <c r="G3636" s="3">
        <f>IF(AND(N3636=1,N3635&gt;1),VLOOKUP(A3635,[1]Plan1!$BK$81:$BM$259,3),G3635)</f>
        <v>6413.24</v>
      </c>
      <c r="H3636" s="11">
        <f t="shared" si="1941"/>
        <v>44728</v>
      </c>
      <c r="I3636" s="11">
        <f t="shared" si="1942"/>
        <v>44758</v>
      </c>
      <c r="J3636" s="12">
        <f t="shared" si="1915"/>
        <v>-6.6002153085962245E-3</v>
      </c>
      <c r="K3636" s="11">
        <f t="shared" si="1931"/>
        <v>44818</v>
      </c>
      <c r="L3636" s="11">
        <f t="shared" si="1916"/>
        <v>44818</v>
      </c>
      <c r="M3636" s="1">
        <f t="shared" si="1935"/>
        <v>21</v>
      </c>
      <c r="N3636" s="1">
        <f t="shared" si="1917"/>
        <v>4</v>
      </c>
      <c r="O3636" s="2">
        <f t="shared" si="1918"/>
        <v>0.99873944000000003</v>
      </c>
      <c r="P3636" s="13">
        <f t="shared" si="1943"/>
        <v>1.00670057</v>
      </c>
      <c r="Q3636" s="13">
        <f t="shared" si="1936"/>
        <v>1.8457404431090112</v>
      </c>
      <c r="R3636" s="2">
        <f t="shared" si="1939"/>
        <v>1.84341377</v>
      </c>
      <c r="S3636" s="2">
        <f t="shared" si="1932"/>
        <v>1.66548502</v>
      </c>
      <c r="T3636" s="2">
        <f t="shared" si="1919"/>
        <v>229930.65991664</v>
      </c>
      <c r="U3636" s="2">
        <f t="shared" si="1920"/>
        <v>0</v>
      </c>
      <c r="V3636" s="2">
        <f t="shared" si="1921"/>
        <v>116438.56437620902</v>
      </c>
      <c r="W3636" s="2">
        <f t="shared" si="1922"/>
        <v>254494.84056933902</v>
      </c>
      <c r="X3636" s="17">
        <f t="shared" si="1923"/>
        <v>0</v>
      </c>
      <c r="Y3636" s="2">
        <f t="shared" si="1924"/>
        <v>0</v>
      </c>
      <c r="Z3636" s="72">
        <f t="shared" si="1925"/>
        <v>0</v>
      </c>
      <c r="AA3636" s="2">
        <f t="shared" si="1944"/>
        <v>0</v>
      </c>
      <c r="AB3636" s="12">
        <f t="shared" si="1933"/>
        <v>4.6600000000000003E-2</v>
      </c>
      <c r="AC3636" s="17">
        <f t="shared" si="1926"/>
        <v>4</v>
      </c>
      <c r="AD3636" s="17">
        <v>252</v>
      </c>
      <c r="AE3636" s="13">
        <f t="shared" si="1937"/>
        <v>1.0007232269999999</v>
      </c>
      <c r="AF3636" s="2">
        <f t="shared" si="1945"/>
        <v>166.29206137</v>
      </c>
      <c r="AG3636" s="2">
        <f t="shared" si="1927"/>
        <v>184.05754006000001</v>
      </c>
      <c r="AH3636" s="3">
        <f t="shared" si="1928"/>
        <v>0</v>
      </c>
      <c r="AI3636" s="4" t="str">
        <f t="shared" si="1938"/>
        <v>A+J=</v>
      </c>
      <c r="AJ3636" s="11">
        <f t="shared" si="1934"/>
        <v>44818</v>
      </c>
      <c r="AQ3636" s="53"/>
      <c r="AR3636" s="53"/>
    </row>
    <row r="3637" spans="1:44" x14ac:dyDescent="0.2">
      <c r="A3637" s="158">
        <f t="shared" si="1929"/>
        <v>44793</v>
      </c>
      <c r="B3637" s="2">
        <f t="shared" si="1913"/>
        <v>254644.62231973556</v>
      </c>
      <c r="C3637" s="2">
        <f t="shared" si="1930"/>
        <v>138056.27619313</v>
      </c>
      <c r="D3637" s="2">
        <v>0</v>
      </c>
      <c r="E3637" s="73">
        <f t="shared" si="1914"/>
        <v>138056.27619313</v>
      </c>
      <c r="F3637" s="88">
        <f t="shared" si="1940"/>
        <v>6455.85</v>
      </c>
      <c r="G3637" s="3">
        <f>IF(AND(N3637=1,N3636&gt;1),VLOOKUP(A3636,[1]Plan1!$BK$81:$BM$259,3),G3636)</f>
        <v>6413.24</v>
      </c>
      <c r="H3637" s="11">
        <f t="shared" si="1941"/>
        <v>44728</v>
      </c>
      <c r="I3637" s="11">
        <f t="shared" si="1942"/>
        <v>44758</v>
      </c>
      <c r="J3637" s="12">
        <f t="shared" si="1915"/>
        <v>-6.6002153085962245E-3</v>
      </c>
      <c r="K3637" s="11">
        <f t="shared" si="1931"/>
        <v>44818</v>
      </c>
      <c r="L3637" s="11">
        <f t="shared" si="1916"/>
        <v>44818</v>
      </c>
      <c r="M3637" s="1">
        <f t="shared" si="1935"/>
        <v>21</v>
      </c>
      <c r="N3637" s="1">
        <f t="shared" si="1917"/>
        <v>5</v>
      </c>
      <c r="O3637" s="2">
        <f t="shared" si="1918"/>
        <v>0.99842454999999997</v>
      </c>
      <c r="P3637" s="13">
        <f t="shared" si="1943"/>
        <v>1.00670057</v>
      </c>
      <c r="Q3637" s="13">
        <f t="shared" si="1936"/>
        <v>1.8457404431090112</v>
      </c>
      <c r="R3637" s="2">
        <f t="shared" si="1939"/>
        <v>1.8428325699999999</v>
      </c>
      <c r="S3637" s="2">
        <f t="shared" si="1932"/>
        <v>1.66548502</v>
      </c>
      <c r="T3637" s="2">
        <f t="shared" si="1919"/>
        <v>229930.65991664</v>
      </c>
      <c r="U3637" s="2">
        <f t="shared" si="1920"/>
        <v>0</v>
      </c>
      <c r="V3637" s="2">
        <f t="shared" si="1921"/>
        <v>116358.32606848556</v>
      </c>
      <c r="W3637" s="2">
        <f t="shared" si="1922"/>
        <v>254414.60226161557</v>
      </c>
      <c r="X3637" s="17">
        <f t="shared" si="1923"/>
        <v>0</v>
      </c>
      <c r="Y3637" s="2">
        <f t="shared" si="1924"/>
        <v>0</v>
      </c>
      <c r="Z3637" s="72">
        <f t="shared" si="1925"/>
        <v>0</v>
      </c>
      <c r="AA3637" s="2">
        <f t="shared" si="1944"/>
        <v>0</v>
      </c>
      <c r="AB3637" s="12">
        <f t="shared" si="1933"/>
        <v>4.6600000000000003E-2</v>
      </c>
      <c r="AC3637" s="17">
        <f t="shared" si="1926"/>
        <v>5</v>
      </c>
      <c r="AD3637" s="17">
        <v>252</v>
      </c>
      <c r="AE3637" s="13">
        <f t="shared" si="1937"/>
        <v>1.000904115</v>
      </c>
      <c r="AF3637" s="2">
        <f t="shared" si="1945"/>
        <v>207.88375859000001</v>
      </c>
      <c r="AG3637" s="2">
        <f t="shared" si="1927"/>
        <v>230.02005811999999</v>
      </c>
      <c r="AH3637" s="3">
        <f t="shared" si="1928"/>
        <v>0</v>
      </c>
      <c r="AI3637" s="4" t="str">
        <f t="shared" si="1938"/>
        <v>A+J=</v>
      </c>
      <c r="AJ3637" s="11">
        <f t="shared" si="1934"/>
        <v>44818</v>
      </c>
      <c r="AQ3637" s="53"/>
      <c r="AR3637" s="53"/>
    </row>
    <row r="3638" spans="1:44" x14ac:dyDescent="0.2">
      <c r="A3638" s="158">
        <f t="shared" si="1929"/>
        <v>44794</v>
      </c>
      <c r="B3638" s="2">
        <f t="shared" si="1913"/>
        <v>254644.62231973556</v>
      </c>
      <c r="C3638" s="2">
        <f t="shared" si="1930"/>
        <v>138056.27619313</v>
      </c>
      <c r="D3638" s="2">
        <v>0</v>
      </c>
      <c r="E3638" s="73">
        <f t="shared" si="1914"/>
        <v>138056.27619313</v>
      </c>
      <c r="F3638" s="88">
        <f t="shared" si="1940"/>
        <v>6455.85</v>
      </c>
      <c r="G3638" s="3">
        <f>IF(AND(N3638=1,N3637&gt;1),VLOOKUP(A3637,[1]Plan1!$BK$81:$BM$259,3),G3637)</f>
        <v>6413.24</v>
      </c>
      <c r="H3638" s="11">
        <f t="shared" si="1941"/>
        <v>44728</v>
      </c>
      <c r="I3638" s="11">
        <f t="shared" si="1942"/>
        <v>44758</v>
      </c>
      <c r="J3638" s="12">
        <f t="shared" si="1915"/>
        <v>-6.6002153085962245E-3</v>
      </c>
      <c r="K3638" s="11">
        <f t="shared" si="1931"/>
        <v>44818</v>
      </c>
      <c r="L3638" s="11">
        <f t="shared" si="1916"/>
        <v>44818</v>
      </c>
      <c r="M3638" s="1">
        <f t="shared" si="1935"/>
        <v>21</v>
      </c>
      <c r="N3638" s="1">
        <f t="shared" si="1917"/>
        <v>5</v>
      </c>
      <c r="O3638" s="2">
        <f t="shared" si="1918"/>
        <v>0.99842454999999997</v>
      </c>
      <c r="P3638" s="13">
        <f t="shared" si="1943"/>
        <v>1.00670057</v>
      </c>
      <c r="Q3638" s="13">
        <f t="shared" si="1936"/>
        <v>1.8457404431090112</v>
      </c>
      <c r="R3638" s="2">
        <f t="shared" si="1939"/>
        <v>1.8428325699999999</v>
      </c>
      <c r="S3638" s="2">
        <f t="shared" si="1932"/>
        <v>1.66548502</v>
      </c>
      <c r="T3638" s="2">
        <f t="shared" si="1919"/>
        <v>229930.65991664</v>
      </c>
      <c r="U3638" s="2">
        <f t="shared" si="1920"/>
        <v>0</v>
      </c>
      <c r="V3638" s="2">
        <f t="shared" si="1921"/>
        <v>116358.32606848556</v>
      </c>
      <c r="W3638" s="2">
        <f t="shared" si="1922"/>
        <v>254414.60226161557</v>
      </c>
      <c r="X3638" s="17">
        <f t="shared" si="1923"/>
        <v>0</v>
      </c>
      <c r="Y3638" s="2">
        <f t="shared" si="1924"/>
        <v>0</v>
      </c>
      <c r="Z3638" s="72">
        <f t="shared" si="1925"/>
        <v>0</v>
      </c>
      <c r="AA3638" s="2">
        <f t="shared" si="1944"/>
        <v>0</v>
      </c>
      <c r="AB3638" s="12">
        <f t="shared" si="1933"/>
        <v>4.6600000000000003E-2</v>
      </c>
      <c r="AC3638" s="17">
        <f t="shared" si="1926"/>
        <v>5</v>
      </c>
      <c r="AD3638" s="17">
        <v>252</v>
      </c>
      <c r="AE3638" s="13">
        <f t="shared" si="1937"/>
        <v>1.000904115</v>
      </c>
      <c r="AF3638" s="2">
        <f t="shared" si="1945"/>
        <v>207.88375859000001</v>
      </c>
      <c r="AG3638" s="2">
        <f t="shared" si="1927"/>
        <v>230.02005811999999</v>
      </c>
      <c r="AH3638" s="3">
        <f t="shared" si="1928"/>
        <v>0</v>
      </c>
      <c r="AI3638" s="4" t="str">
        <f t="shared" si="1938"/>
        <v>A+J=</v>
      </c>
      <c r="AJ3638" s="11">
        <f t="shared" si="1934"/>
        <v>44818</v>
      </c>
      <c r="AQ3638" s="53"/>
      <c r="AR3638" s="53"/>
    </row>
    <row r="3639" spans="1:44" x14ac:dyDescent="0.2">
      <c r="A3639" s="158">
        <f t="shared" si="1929"/>
        <v>44795</v>
      </c>
      <c r="B3639" s="2">
        <f t="shared" si="1913"/>
        <v>254644.62231973556</v>
      </c>
      <c r="C3639" s="2">
        <f t="shared" si="1930"/>
        <v>138056.27619313</v>
      </c>
      <c r="D3639" s="2">
        <v>0</v>
      </c>
      <c r="E3639" s="73">
        <f t="shared" si="1914"/>
        <v>138056.27619313</v>
      </c>
      <c r="F3639" s="88">
        <f t="shared" si="1940"/>
        <v>6455.85</v>
      </c>
      <c r="G3639" s="3">
        <f>IF(AND(N3639=1,N3638&gt;1),VLOOKUP(A3638,[1]Plan1!$BK$81:$BM$259,3),G3638)</f>
        <v>6413.24</v>
      </c>
      <c r="H3639" s="11">
        <f t="shared" si="1941"/>
        <v>44728</v>
      </c>
      <c r="I3639" s="11">
        <f t="shared" si="1942"/>
        <v>44758</v>
      </c>
      <c r="J3639" s="12">
        <f t="shared" si="1915"/>
        <v>-6.6002153085962245E-3</v>
      </c>
      <c r="K3639" s="11">
        <f t="shared" si="1931"/>
        <v>44818</v>
      </c>
      <c r="L3639" s="11">
        <f t="shared" si="1916"/>
        <v>44818</v>
      </c>
      <c r="M3639" s="1">
        <f t="shared" si="1935"/>
        <v>21</v>
      </c>
      <c r="N3639" s="1">
        <f t="shared" si="1917"/>
        <v>5</v>
      </c>
      <c r="O3639" s="2">
        <f t="shared" si="1918"/>
        <v>0.99842454999999997</v>
      </c>
      <c r="P3639" s="13">
        <f t="shared" si="1943"/>
        <v>1.00670057</v>
      </c>
      <c r="Q3639" s="13">
        <f t="shared" si="1936"/>
        <v>1.8457404431090112</v>
      </c>
      <c r="R3639" s="2">
        <f t="shared" si="1939"/>
        <v>1.8428325699999999</v>
      </c>
      <c r="S3639" s="2">
        <f t="shared" si="1932"/>
        <v>1.66548502</v>
      </c>
      <c r="T3639" s="2">
        <f t="shared" si="1919"/>
        <v>229930.65991664</v>
      </c>
      <c r="U3639" s="2">
        <f t="shared" si="1920"/>
        <v>0</v>
      </c>
      <c r="V3639" s="2">
        <f t="shared" si="1921"/>
        <v>116358.32606848556</v>
      </c>
      <c r="W3639" s="2">
        <f t="shared" si="1922"/>
        <v>254414.60226161557</v>
      </c>
      <c r="X3639" s="17">
        <f t="shared" si="1923"/>
        <v>0</v>
      </c>
      <c r="Y3639" s="2">
        <f t="shared" si="1924"/>
        <v>0</v>
      </c>
      <c r="Z3639" s="72">
        <f t="shared" si="1925"/>
        <v>0</v>
      </c>
      <c r="AA3639" s="2">
        <f t="shared" si="1944"/>
        <v>0</v>
      </c>
      <c r="AB3639" s="12">
        <f t="shared" si="1933"/>
        <v>4.6600000000000003E-2</v>
      </c>
      <c r="AC3639" s="17">
        <f t="shared" si="1926"/>
        <v>5</v>
      </c>
      <c r="AD3639" s="17">
        <v>252</v>
      </c>
      <c r="AE3639" s="13">
        <f t="shared" si="1937"/>
        <v>1.000904115</v>
      </c>
      <c r="AF3639" s="2">
        <f t="shared" si="1945"/>
        <v>207.88375859000001</v>
      </c>
      <c r="AG3639" s="2">
        <f t="shared" si="1927"/>
        <v>230.02005811999999</v>
      </c>
      <c r="AH3639" s="3">
        <f t="shared" si="1928"/>
        <v>0</v>
      </c>
      <c r="AI3639" s="4" t="str">
        <f t="shared" si="1938"/>
        <v>A+J=</v>
      </c>
      <c r="AJ3639" s="11">
        <f t="shared" si="1934"/>
        <v>44818</v>
      </c>
      <c r="AQ3639" s="53"/>
      <c r="AR3639" s="53"/>
    </row>
    <row r="3640" spans="1:44" x14ac:dyDescent="0.2">
      <c r="A3640" s="158">
        <f t="shared" si="1929"/>
        <v>44796</v>
      </c>
      <c r="B3640" s="2">
        <f t="shared" si="1913"/>
        <v>254610.35077191188</v>
      </c>
      <c r="C3640" s="2">
        <f t="shared" si="1930"/>
        <v>138056.27619313</v>
      </c>
      <c r="D3640" s="2">
        <v>0</v>
      </c>
      <c r="E3640" s="73">
        <f t="shared" si="1914"/>
        <v>138056.27619313</v>
      </c>
      <c r="F3640" s="88">
        <f t="shared" si="1940"/>
        <v>6455.85</v>
      </c>
      <c r="G3640" s="3">
        <f>IF(AND(N3640=1,N3639&gt;1),VLOOKUP(A3639,[1]Plan1!$BK$81:$BM$259,3),G3639)</f>
        <v>6413.24</v>
      </c>
      <c r="H3640" s="11">
        <f t="shared" si="1941"/>
        <v>44728</v>
      </c>
      <c r="I3640" s="11">
        <f t="shared" si="1942"/>
        <v>44758</v>
      </c>
      <c r="J3640" s="12">
        <f t="shared" si="1915"/>
        <v>-6.6002153085962245E-3</v>
      </c>
      <c r="K3640" s="11">
        <f t="shared" si="1931"/>
        <v>44818</v>
      </c>
      <c r="L3640" s="11">
        <f t="shared" si="1916"/>
        <v>44818</v>
      </c>
      <c r="M3640" s="1">
        <f t="shared" si="1935"/>
        <v>21</v>
      </c>
      <c r="N3640" s="1">
        <f t="shared" si="1917"/>
        <v>6</v>
      </c>
      <c r="O3640" s="2">
        <f t="shared" si="1918"/>
        <v>0.99810975999999996</v>
      </c>
      <c r="P3640" s="13">
        <f t="shared" si="1943"/>
        <v>1.00670057</v>
      </c>
      <c r="Q3640" s="13">
        <f t="shared" si="1936"/>
        <v>1.8457404431090112</v>
      </c>
      <c r="R3640" s="2">
        <f t="shared" si="1939"/>
        <v>1.8422515500000001</v>
      </c>
      <c r="S3640" s="2">
        <f t="shared" si="1932"/>
        <v>1.66548502</v>
      </c>
      <c r="T3640" s="2">
        <f t="shared" si="1919"/>
        <v>229930.65991664</v>
      </c>
      <c r="U3640" s="2">
        <f t="shared" si="1920"/>
        <v>0</v>
      </c>
      <c r="V3640" s="2">
        <f t="shared" si="1921"/>
        <v>116278.11261089185</v>
      </c>
      <c r="W3640" s="2">
        <f t="shared" si="1922"/>
        <v>254334.38880402187</v>
      </c>
      <c r="X3640" s="17">
        <f t="shared" si="1923"/>
        <v>0</v>
      </c>
      <c r="Y3640" s="2">
        <f t="shared" si="1924"/>
        <v>0</v>
      </c>
      <c r="Z3640" s="72">
        <f t="shared" si="1925"/>
        <v>0</v>
      </c>
      <c r="AA3640" s="2">
        <f t="shared" si="1944"/>
        <v>0</v>
      </c>
      <c r="AB3640" s="12">
        <f t="shared" si="1933"/>
        <v>4.6600000000000003E-2</v>
      </c>
      <c r="AC3640" s="17">
        <f t="shared" si="1926"/>
        <v>6</v>
      </c>
      <c r="AD3640" s="17">
        <v>252</v>
      </c>
      <c r="AE3640" s="13">
        <f t="shared" si="1937"/>
        <v>1.0010850360000001</v>
      </c>
      <c r="AF3640" s="2">
        <f t="shared" si="1945"/>
        <v>249.48304350999999</v>
      </c>
      <c r="AG3640" s="2">
        <f t="shared" si="1927"/>
        <v>275.96196788999998</v>
      </c>
      <c r="AH3640" s="3">
        <f t="shared" si="1928"/>
        <v>0</v>
      </c>
      <c r="AI3640" s="4" t="str">
        <f t="shared" si="1938"/>
        <v>A+J=</v>
      </c>
      <c r="AJ3640" s="11">
        <f t="shared" si="1934"/>
        <v>44818</v>
      </c>
      <c r="AQ3640" s="53"/>
      <c r="AR3640" s="53"/>
    </row>
    <row r="3641" spans="1:44" x14ac:dyDescent="0.2">
      <c r="A3641" s="158">
        <f t="shared" si="1929"/>
        <v>44797</v>
      </c>
      <c r="B3641" s="2">
        <f t="shared" si="1913"/>
        <v>254576.08347145785</v>
      </c>
      <c r="C3641" s="2">
        <f t="shared" si="1930"/>
        <v>138056.27619313</v>
      </c>
      <c r="D3641" s="2">
        <v>0</v>
      </c>
      <c r="E3641" s="73">
        <f t="shared" si="1914"/>
        <v>138056.27619313</v>
      </c>
      <c r="F3641" s="88">
        <f t="shared" si="1940"/>
        <v>6455.85</v>
      </c>
      <c r="G3641" s="3">
        <f>IF(AND(N3641=1,N3640&gt;1),VLOOKUP(A3640,[1]Plan1!$BK$81:$BM$259,3),G3640)</f>
        <v>6413.24</v>
      </c>
      <c r="H3641" s="11">
        <f t="shared" si="1941"/>
        <v>44728</v>
      </c>
      <c r="I3641" s="11">
        <f t="shared" si="1942"/>
        <v>44758</v>
      </c>
      <c r="J3641" s="12">
        <f t="shared" si="1915"/>
        <v>-6.6002153085962245E-3</v>
      </c>
      <c r="K3641" s="11">
        <f t="shared" si="1931"/>
        <v>44818</v>
      </c>
      <c r="L3641" s="11">
        <f t="shared" si="1916"/>
        <v>44818</v>
      </c>
      <c r="M3641" s="1">
        <f t="shared" si="1935"/>
        <v>21</v>
      </c>
      <c r="N3641" s="1">
        <f t="shared" si="1917"/>
        <v>7</v>
      </c>
      <c r="O3641" s="2">
        <f t="shared" si="1918"/>
        <v>0.99779507000000001</v>
      </c>
      <c r="P3641" s="13">
        <f t="shared" si="1943"/>
        <v>1.00670057</v>
      </c>
      <c r="Q3641" s="13">
        <f t="shared" si="1936"/>
        <v>1.8457404431090112</v>
      </c>
      <c r="R3641" s="2">
        <f t="shared" si="1939"/>
        <v>1.84167071</v>
      </c>
      <c r="S3641" s="2">
        <f t="shared" si="1932"/>
        <v>1.66548502</v>
      </c>
      <c r="T3641" s="2">
        <f t="shared" si="1919"/>
        <v>229930.65991664</v>
      </c>
      <c r="U3641" s="2">
        <f t="shared" si="1920"/>
        <v>0</v>
      </c>
      <c r="V3641" s="2">
        <f t="shared" si="1921"/>
        <v>116197.92400342783</v>
      </c>
      <c r="W3641" s="2">
        <f t="shared" si="1922"/>
        <v>254254.20019655785</v>
      </c>
      <c r="X3641" s="17">
        <f t="shared" si="1923"/>
        <v>0</v>
      </c>
      <c r="Y3641" s="2">
        <f t="shared" si="1924"/>
        <v>0</v>
      </c>
      <c r="Z3641" s="72">
        <f t="shared" si="1925"/>
        <v>0</v>
      </c>
      <c r="AA3641" s="2">
        <f t="shared" si="1944"/>
        <v>0</v>
      </c>
      <c r="AB3641" s="12">
        <f t="shared" si="1933"/>
        <v>4.6600000000000003E-2</v>
      </c>
      <c r="AC3641" s="17">
        <f t="shared" si="1926"/>
        <v>7</v>
      </c>
      <c r="AD3641" s="17">
        <v>252</v>
      </c>
      <c r="AE3641" s="13">
        <f t="shared" si="1937"/>
        <v>1.0012659900000001</v>
      </c>
      <c r="AF3641" s="2">
        <f t="shared" si="1945"/>
        <v>291.08991614000001</v>
      </c>
      <c r="AG3641" s="2">
        <f t="shared" si="1927"/>
        <v>321.8832749</v>
      </c>
      <c r="AH3641" s="3">
        <f t="shared" si="1928"/>
        <v>0</v>
      </c>
      <c r="AI3641" s="4" t="str">
        <f t="shared" si="1938"/>
        <v>A+J=</v>
      </c>
      <c r="AJ3641" s="11">
        <f t="shared" si="1934"/>
        <v>44818</v>
      </c>
      <c r="AQ3641" s="53"/>
      <c r="AR3641" s="53"/>
    </row>
    <row r="3642" spans="1:44" x14ac:dyDescent="0.2">
      <c r="A3642" s="158">
        <f t="shared" si="1929"/>
        <v>44798</v>
      </c>
      <c r="B3642" s="2">
        <f t="shared" si="1913"/>
        <v>254541.8187872108</v>
      </c>
      <c r="C3642" s="2">
        <f t="shared" si="1930"/>
        <v>138056.27619313</v>
      </c>
      <c r="D3642" s="2">
        <v>0</v>
      </c>
      <c r="E3642" s="73">
        <f t="shared" si="1914"/>
        <v>138056.27619313</v>
      </c>
      <c r="F3642" s="88">
        <f t="shared" si="1940"/>
        <v>6455.85</v>
      </c>
      <c r="G3642" s="3">
        <f>IF(AND(N3642=1,N3641&gt;1),VLOOKUP(A3641,[1]Plan1!$BK$81:$BM$259,3),G3641)</f>
        <v>6413.24</v>
      </c>
      <c r="H3642" s="11">
        <f t="shared" si="1941"/>
        <v>44728</v>
      </c>
      <c r="I3642" s="11">
        <f t="shared" si="1942"/>
        <v>44758</v>
      </c>
      <c r="J3642" s="12">
        <f t="shared" si="1915"/>
        <v>-6.6002153085962245E-3</v>
      </c>
      <c r="K3642" s="11">
        <f t="shared" si="1931"/>
        <v>44818</v>
      </c>
      <c r="L3642" s="11">
        <f t="shared" si="1916"/>
        <v>44818</v>
      </c>
      <c r="M3642" s="1">
        <f t="shared" si="1935"/>
        <v>21</v>
      </c>
      <c r="N3642" s="1">
        <f t="shared" si="1917"/>
        <v>8</v>
      </c>
      <c r="O3642" s="2">
        <f t="shared" si="1918"/>
        <v>0.99748046999999995</v>
      </c>
      <c r="P3642" s="13">
        <f t="shared" si="1943"/>
        <v>1.00670057</v>
      </c>
      <c r="Q3642" s="13">
        <f t="shared" si="1936"/>
        <v>1.8457404431090112</v>
      </c>
      <c r="R3642" s="2">
        <f t="shared" si="1939"/>
        <v>1.8410900400000001</v>
      </c>
      <c r="S3642" s="2">
        <f t="shared" si="1932"/>
        <v>1.66548502</v>
      </c>
      <c r="T3642" s="2">
        <f t="shared" si="1919"/>
        <v>229930.65991664</v>
      </c>
      <c r="U3642" s="2">
        <f t="shared" si="1920"/>
        <v>0</v>
      </c>
      <c r="V3642" s="2">
        <f t="shared" si="1921"/>
        <v>116117.75886553078</v>
      </c>
      <c r="W3642" s="2">
        <f t="shared" si="1922"/>
        <v>254174.03505866078</v>
      </c>
      <c r="X3642" s="17">
        <f t="shared" si="1923"/>
        <v>0</v>
      </c>
      <c r="Y3642" s="2">
        <f t="shared" si="1924"/>
        <v>0</v>
      </c>
      <c r="Z3642" s="72">
        <f t="shared" si="1925"/>
        <v>0</v>
      </c>
      <c r="AA3642" s="2">
        <f t="shared" si="1944"/>
        <v>0</v>
      </c>
      <c r="AB3642" s="12">
        <f t="shared" si="1933"/>
        <v>4.6600000000000003E-2</v>
      </c>
      <c r="AC3642" s="17">
        <f t="shared" si="1926"/>
        <v>8</v>
      </c>
      <c r="AD3642" s="17">
        <v>252</v>
      </c>
      <c r="AE3642" s="13">
        <f t="shared" si="1937"/>
        <v>1.001446976</v>
      </c>
      <c r="AF3642" s="2">
        <f t="shared" si="1945"/>
        <v>332.70414656000003</v>
      </c>
      <c r="AG3642" s="2">
        <f t="shared" si="1927"/>
        <v>367.78372854999998</v>
      </c>
      <c r="AH3642" s="3">
        <f t="shared" si="1928"/>
        <v>0</v>
      </c>
      <c r="AI3642" s="4" t="str">
        <f t="shared" si="1938"/>
        <v>A+J=</v>
      </c>
      <c r="AJ3642" s="11">
        <f t="shared" si="1934"/>
        <v>44818</v>
      </c>
      <c r="AQ3642" s="53"/>
      <c r="AR3642" s="53"/>
    </row>
    <row r="3643" spans="1:44" x14ac:dyDescent="0.2">
      <c r="A3643" s="158">
        <f t="shared" si="1929"/>
        <v>44799</v>
      </c>
      <c r="B3643" s="2">
        <f t="shared" si="1913"/>
        <v>254507.56138081895</v>
      </c>
      <c r="C3643" s="2">
        <f t="shared" si="1930"/>
        <v>138056.27619313</v>
      </c>
      <c r="D3643" s="2">
        <v>0</v>
      </c>
      <c r="E3643" s="73">
        <f t="shared" si="1914"/>
        <v>138056.27619313</v>
      </c>
      <c r="F3643" s="88">
        <f t="shared" si="1940"/>
        <v>6455.85</v>
      </c>
      <c r="G3643" s="3">
        <f>IF(AND(N3643=1,N3642&gt;1),VLOOKUP(A3642,[1]Plan1!$BK$81:$BM$259,3),G3642)</f>
        <v>6413.24</v>
      </c>
      <c r="H3643" s="11">
        <f t="shared" si="1941"/>
        <v>44728</v>
      </c>
      <c r="I3643" s="11">
        <f t="shared" si="1942"/>
        <v>44758</v>
      </c>
      <c r="J3643" s="12">
        <f t="shared" si="1915"/>
        <v>-6.6002153085962245E-3</v>
      </c>
      <c r="K3643" s="11">
        <f t="shared" si="1931"/>
        <v>44818</v>
      </c>
      <c r="L3643" s="11">
        <f t="shared" si="1916"/>
        <v>44818</v>
      </c>
      <c r="M3643" s="1">
        <f t="shared" si="1935"/>
        <v>21</v>
      </c>
      <c r="N3643" s="1">
        <f t="shared" si="1917"/>
        <v>9</v>
      </c>
      <c r="O3643" s="2">
        <f t="shared" si="1918"/>
        <v>0.99716598000000001</v>
      </c>
      <c r="P3643" s="13">
        <f t="shared" si="1943"/>
        <v>1.00670057</v>
      </c>
      <c r="Q3643" s="13">
        <f t="shared" si="1936"/>
        <v>1.8457404431090112</v>
      </c>
      <c r="R3643" s="2">
        <f t="shared" si="1939"/>
        <v>1.84050957</v>
      </c>
      <c r="S3643" s="2">
        <f t="shared" si="1932"/>
        <v>1.66548502</v>
      </c>
      <c r="T3643" s="2">
        <f t="shared" si="1919"/>
        <v>229930.65991664</v>
      </c>
      <c r="U3643" s="2">
        <f t="shared" si="1920"/>
        <v>0</v>
      </c>
      <c r="V3643" s="2">
        <f t="shared" si="1921"/>
        <v>116037.62133888894</v>
      </c>
      <c r="W3643" s="2">
        <f t="shared" si="1922"/>
        <v>254093.89753201895</v>
      </c>
      <c r="X3643" s="17">
        <f t="shared" si="1923"/>
        <v>0</v>
      </c>
      <c r="Y3643" s="2">
        <f t="shared" si="1924"/>
        <v>0</v>
      </c>
      <c r="Z3643" s="72">
        <f t="shared" si="1925"/>
        <v>0</v>
      </c>
      <c r="AA3643" s="2">
        <f t="shared" si="1944"/>
        <v>0</v>
      </c>
      <c r="AB3643" s="12">
        <f t="shared" si="1933"/>
        <v>4.6600000000000003E-2</v>
      </c>
      <c r="AC3643" s="17">
        <f t="shared" si="1926"/>
        <v>9</v>
      </c>
      <c r="AD3643" s="17">
        <v>252</v>
      </c>
      <c r="AE3643" s="13">
        <f t="shared" si="1937"/>
        <v>1.0016279960000001</v>
      </c>
      <c r="AF3643" s="2">
        <f t="shared" si="1945"/>
        <v>374.32619462000002</v>
      </c>
      <c r="AG3643" s="2">
        <f t="shared" si="1927"/>
        <v>413.66384879999998</v>
      </c>
      <c r="AH3643" s="3">
        <f t="shared" si="1928"/>
        <v>0</v>
      </c>
      <c r="AI3643" s="4" t="str">
        <f t="shared" si="1938"/>
        <v>A+J=</v>
      </c>
      <c r="AJ3643" s="11">
        <f t="shared" si="1934"/>
        <v>44818</v>
      </c>
      <c r="AQ3643" s="53"/>
      <c r="AR3643" s="53"/>
    </row>
    <row r="3644" spans="1:44" x14ac:dyDescent="0.2">
      <c r="A3644" s="158">
        <f t="shared" si="1929"/>
        <v>44800</v>
      </c>
      <c r="B3644" s="2">
        <f t="shared" si="1913"/>
        <v>254473.30660190407</v>
      </c>
      <c r="C3644" s="2">
        <f t="shared" si="1930"/>
        <v>138056.27619313</v>
      </c>
      <c r="D3644" s="2">
        <v>0</v>
      </c>
      <c r="E3644" s="73">
        <f t="shared" si="1914"/>
        <v>138056.27619313</v>
      </c>
      <c r="F3644" s="88">
        <f t="shared" si="1940"/>
        <v>6455.85</v>
      </c>
      <c r="G3644" s="3">
        <f>IF(AND(N3644=1,N3643&gt;1),VLOOKUP(A3643,[1]Plan1!$BK$81:$BM$259,3),G3643)</f>
        <v>6413.24</v>
      </c>
      <c r="H3644" s="11">
        <f t="shared" si="1941"/>
        <v>44728</v>
      </c>
      <c r="I3644" s="11">
        <f t="shared" si="1942"/>
        <v>44758</v>
      </c>
      <c r="J3644" s="12">
        <f t="shared" si="1915"/>
        <v>-6.6002153085962245E-3</v>
      </c>
      <c r="K3644" s="11">
        <f t="shared" si="1931"/>
        <v>44818</v>
      </c>
      <c r="L3644" s="11">
        <f t="shared" si="1916"/>
        <v>44818</v>
      </c>
      <c r="M3644" s="1">
        <f t="shared" si="1935"/>
        <v>21</v>
      </c>
      <c r="N3644" s="1">
        <f t="shared" si="1917"/>
        <v>10</v>
      </c>
      <c r="O3644" s="2">
        <f t="shared" si="1918"/>
        <v>0.99685157999999996</v>
      </c>
      <c r="P3644" s="13">
        <f t="shared" si="1943"/>
        <v>1.00670057</v>
      </c>
      <c r="Q3644" s="13">
        <f t="shared" si="1936"/>
        <v>1.8457404431090112</v>
      </c>
      <c r="R3644" s="2">
        <f t="shared" si="1939"/>
        <v>1.8399292700000001</v>
      </c>
      <c r="S3644" s="2">
        <f t="shared" si="1932"/>
        <v>1.66548502</v>
      </c>
      <c r="T3644" s="2">
        <f t="shared" si="1919"/>
        <v>229930.65991664</v>
      </c>
      <c r="U3644" s="2">
        <f t="shared" si="1920"/>
        <v>0</v>
      </c>
      <c r="V3644" s="2">
        <f t="shared" si="1921"/>
        <v>115957.50728181408</v>
      </c>
      <c r="W3644" s="2">
        <f t="shared" si="1922"/>
        <v>254013.78347494407</v>
      </c>
      <c r="X3644" s="17">
        <f t="shared" si="1923"/>
        <v>0</v>
      </c>
      <c r="Y3644" s="2">
        <f t="shared" si="1924"/>
        <v>0</v>
      </c>
      <c r="Z3644" s="72">
        <f t="shared" si="1925"/>
        <v>0</v>
      </c>
      <c r="AA3644" s="2">
        <f t="shared" si="1944"/>
        <v>0</v>
      </c>
      <c r="AB3644" s="12">
        <f t="shared" si="1933"/>
        <v>4.6600000000000003E-2</v>
      </c>
      <c r="AC3644" s="17">
        <f t="shared" si="1926"/>
        <v>10</v>
      </c>
      <c r="AD3644" s="17">
        <v>252</v>
      </c>
      <c r="AE3644" s="13">
        <f t="shared" si="1937"/>
        <v>1.0018090479999999</v>
      </c>
      <c r="AF3644" s="2">
        <f t="shared" si="1945"/>
        <v>415.95560046000003</v>
      </c>
      <c r="AG3644" s="2">
        <f t="shared" si="1927"/>
        <v>459.52312696000001</v>
      </c>
      <c r="AH3644" s="3">
        <f t="shared" si="1928"/>
        <v>0</v>
      </c>
      <c r="AI3644" s="4" t="str">
        <f t="shared" si="1938"/>
        <v>A+J=</v>
      </c>
      <c r="AJ3644" s="11">
        <f t="shared" si="1934"/>
        <v>44818</v>
      </c>
      <c r="AQ3644" s="53"/>
      <c r="AR3644" s="53"/>
    </row>
    <row r="3645" spans="1:44" x14ac:dyDescent="0.2">
      <c r="A3645" s="158">
        <f t="shared" si="1929"/>
        <v>44801</v>
      </c>
      <c r="B3645" s="2">
        <f t="shared" si="1913"/>
        <v>254473.30660190407</v>
      </c>
      <c r="C3645" s="2">
        <f t="shared" si="1930"/>
        <v>138056.27619313</v>
      </c>
      <c r="D3645" s="2">
        <v>0</v>
      </c>
      <c r="E3645" s="73">
        <f t="shared" si="1914"/>
        <v>138056.27619313</v>
      </c>
      <c r="F3645" s="88">
        <f t="shared" si="1940"/>
        <v>6455.85</v>
      </c>
      <c r="G3645" s="3">
        <f>IF(AND(N3645=1,N3644&gt;1),VLOOKUP(A3644,[1]Plan1!$BK$81:$BM$259,3),G3644)</f>
        <v>6413.24</v>
      </c>
      <c r="H3645" s="11">
        <f t="shared" si="1941"/>
        <v>44728</v>
      </c>
      <c r="I3645" s="11">
        <f t="shared" si="1942"/>
        <v>44758</v>
      </c>
      <c r="J3645" s="12">
        <f t="shared" si="1915"/>
        <v>-6.6002153085962245E-3</v>
      </c>
      <c r="K3645" s="11">
        <f t="shared" si="1931"/>
        <v>44818</v>
      </c>
      <c r="L3645" s="11">
        <f t="shared" si="1916"/>
        <v>44818</v>
      </c>
      <c r="M3645" s="1">
        <f t="shared" si="1935"/>
        <v>21</v>
      </c>
      <c r="N3645" s="1">
        <f t="shared" si="1917"/>
        <v>10</v>
      </c>
      <c r="O3645" s="2">
        <f t="shared" si="1918"/>
        <v>0.99685157999999996</v>
      </c>
      <c r="P3645" s="13">
        <f t="shared" si="1943"/>
        <v>1.00670057</v>
      </c>
      <c r="Q3645" s="13">
        <f t="shared" si="1936"/>
        <v>1.8457404431090112</v>
      </c>
      <c r="R3645" s="2">
        <f t="shared" si="1939"/>
        <v>1.8399292700000001</v>
      </c>
      <c r="S3645" s="2">
        <f t="shared" si="1932"/>
        <v>1.66548502</v>
      </c>
      <c r="T3645" s="2">
        <f t="shared" si="1919"/>
        <v>229930.65991664</v>
      </c>
      <c r="U3645" s="2">
        <f t="shared" si="1920"/>
        <v>0</v>
      </c>
      <c r="V3645" s="2">
        <f t="shared" si="1921"/>
        <v>115957.50728181408</v>
      </c>
      <c r="W3645" s="2">
        <f t="shared" si="1922"/>
        <v>254013.78347494407</v>
      </c>
      <c r="X3645" s="17">
        <f t="shared" si="1923"/>
        <v>0</v>
      </c>
      <c r="Y3645" s="2">
        <f t="shared" si="1924"/>
        <v>0</v>
      </c>
      <c r="Z3645" s="72">
        <f t="shared" si="1925"/>
        <v>0</v>
      </c>
      <c r="AA3645" s="2">
        <f t="shared" si="1944"/>
        <v>0</v>
      </c>
      <c r="AB3645" s="12">
        <f t="shared" si="1933"/>
        <v>4.6600000000000003E-2</v>
      </c>
      <c r="AC3645" s="17">
        <f t="shared" si="1926"/>
        <v>10</v>
      </c>
      <c r="AD3645" s="17">
        <v>252</v>
      </c>
      <c r="AE3645" s="13">
        <f t="shared" si="1937"/>
        <v>1.0018090479999999</v>
      </c>
      <c r="AF3645" s="2">
        <f t="shared" si="1945"/>
        <v>415.95560046000003</v>
      </c>
      <c r="AG3645" s="2">
        <f t="shared" si="1927"/>
        <v>459.52312696000001</v>
      </c>
      <c r="AH3645" s="3">
        <f t="shared" si="1928"/>
        <v>0</v>
      </c>
      <c r="AI3645" s="4" t="str">
        <f t="shared" si="1938"/>
        <v>A+J=</v>
      </c>
      <c r="AJ3645" s="11">
        <f t="shared" si="1934"/>
        <v>44818</v>
      </c>
      <c r="AQ3645" s="53"/>
      <c r="AR3645" s="53"/>
    </row>
    <row r="3646" spans="1:44" x14ac:dyDescent="0.2">
      <c r="A3646" s="158">
        <f t="shared" si="1929"/>
        <v>44802</v>
      </c>
      <c r="B3646" s="2">
        <f t="shared" si="1913"/>
        <v>254473.30660190407</v>
      </c>
      <c r="C3646" s="2">
        <f t="shared" si="1930"/>
        <v>138056.27619313</v>
      </c>
      <c r="D3646" s="2">
        <v>0</v>
      </c>
      <c r="E3646" s="73">
        <f t="shared" si="1914"/>
        <v>138056.27619313</v>
      </c>
      <c r="F3646" s="88">
        <f t="shared" si="1940"/>
        <v>6455.85</v>
      </c>
      <c r="G3646" s="3">
        <f>IF(AND(N3646=1,N3645&gt;1),VLOOKUP(A3645,[1]Plan1!$BK$81:$BM$259,3),G3645)</f>
        <v>6413.24</v>
      </c>
      <c r="H3646" s="11">
        <f t="shared" si="1941"/>
        <v>44728</v>
      </c>
      <c r="I3646" s="11">
        <f t="shared" si="1942"/>
        <v>44758</v>
      </c>
      <c r="J3646" s="12">
        <f t="shared" si="1915"/>
        <v>-6.6002153085962245E-3</v>
      </c>
      <c r="K3646" s="11">
        <f t="shared" si="1931"/>
        <v>44818</v>
      </c>
      <c r="L3646" s="11">
        <f t="shared" si="1916"/>
        <v>44818</v>
      </c>
      <c r="M3646" s="1">
        <f t="shared" si="1935"/>
        <v>21</v>
      </c>
      <c r="N3646" s="1">
        <f t="shared" si="1917"/>
        <v>10</v>
      </c>
      <c r="O3646" s="2">
        <f t="shared" si="1918"/>
        <v>0.99685157999999996</v>
      </c>
      <c r="P3646" s="13">
        <f t="shared" si="1943"/>
        <v>1.00670057</v>
      </c>
      <c r="Q3646" s="13">
        <f t="shared" si="1936"/>
        <v>1.8457404431090112</v>
      </c>
      <c r="R3646" s="2">
        <f t="shared" si="1939"/>
        <v>1.8399292700000001</v>
      </c>
      <c r="S3646" s="2">
        <f t="shared" si="1932"/>
        <v>1.66548502</v>
      </c>
      <c r="T3646" s="2">
        <f t="shared" si="1919"/>
        <v>229930.65991664</v>
      </c>
      <c r="U3646" s="2">
        <f t="shared" si="1920"/>
        <v>0</v>
      </c>
      <c r="V3646" s="2">
        <f t="shared" si="1921"/>
        <v>115957.50728181408</v>
      </c>
      <c r="W3646" s="2">
        <f t="shared" si="1922"/>
        <v>254013.78347494407</v>
      </c>
      <c r="X3646" s="17">
        <f t="shared" si="1923"/>
        <v>0</v>
      </c>
      <c r="Y3646" s="2">
        <f t="shared" si="1924"/>
        <v>0</v>
      </c>
      <c r="Z3646" s="72">
        <f t="shared" si="1925"/>
        <v>0</v>
      </c>
      <c r="AA3646" s="2">
        <f t="shared" si="1944"/>
        <v>0</v>
      </c>
      <c r="AB3646" s="12">
        <f t="shared" si="1933"/>
        <v>4.6600000000000003E-2</v>
      </c>
      <c r="AC3646" s="17">
        <f t="shared" si="1926"/>
        <v>10</v>
      </c>
      <c r="AD3646" s="17">
        <v>252</v>
      </c>
      <c r="AE3646" s="13">
        <f t="shared" si="1937"/>
        <v>1.0018090479999999</v>
      </c>
      <c r="AF3646" s="2">
        <f t="shared" si="1945"/>
        <v>415.95560046000003</v>
      </c>
      <c r="AG3646" s="2">
        <f t="shared" si="1927"/>
        <v>459.52312696000001</v>
      </c>
      <c r="AH3646" s="3">
        <f t="shared" si="1928"/>
        <v>0</v>
      </c>
      <c r="AI3646" s="4" t="str">
        <f t="shared" si="1938"/>
        <v>A+J=</v>
      </c>
      <c r="AJ3646" s="11">
        <f t="shared" si="1934"/>
        <v>44818</v>
      </c>
      <c r="AQ3646" s="53"/>
      <c r="AR3646" s="53"/>
    </row>
    <row r="3647" spans="1:44" x14ac:dyDescent="0.2">
      <c r="A3647" s="158">
        <f t="shared" si="1929"/>
        <v>44803</v>
      </c>
      <c r="B3647" s="2">
        <f t="shared" si="1913"/>
        <v>254439.05860545443</v>
      </c>
      <c r="C3647" s="2">
        <f t="shared" si="1930"/>
        <v>138056.27619313</v>
      </c>
      <c r="D3647" s="2">
        <v>0</v>
      </c>
      <c r="E3647" s="73">
        <f t="shared" si="1914"/>
        <v>138056.27619313</v>
      </c>
      <c r="F3647" s="88">
        <f t="shared" si="1940"/>
        <v>6455.85</v>
      </c>
      <c r="G3647" s="3">
        <f>IF(AND(N3647=1,N3646&gt;1),VLOOKUP(A3646,[1]Plan1!$BK$81:$BM$259,3),G3646)</f>
        <v>6413.24</v>
      </c>
      <c r="H3647" s="11">
        <f t="shared" si="1941"/>
        <v>44728</v>
      </c>
      <c r="I3647" s="11">
        <f t="shared" si="1942"/>
        <v>44758</v>
      </c>
      <c r="J3647" s="12">
        <f t="shared" si="1915"/>
        <v>-6.6002153085962245E-3</v>
      </c>
      <c r="K3647" s="11">
        <f t="shared" si="1931"/>
        <v>44818</v>
      </c>
      <c r="L3647" s="11">
        <f t="shared" si="1916"/>
        <v>44818</v>
      </c>
      <c r="M3647" s="1">
        <f t="shared" si="1935"/>
        <v>21</v>
      </c>
      <c r="N3647" s="1">
        <f t="shared" si="1917"/>
        <v>11</v>
      </c>
      <c r="O3647" s="2">
        <f t="shared" si="1918"/>
        <v>0.99653729000000002</v>
      </c>
      <c r="P3647" s="13">
        <f t="shared" si="1943"/>
        <v>1.00670057</v>
      </c>
      <c r="Q3647" s="13">
        <f t="shared" si="1936"/>
        <v>1.8457404431090112</v>
      </c>
      <c r="R3647" s="2">
        <f t="shared" si="1939"/>
        <v>1.83934917</v>
      </c>
      <c r="S3647" s="2">
        <f t="shared" si="1932"/>
        <v>1.66548502</v>
      </c>
      <c r="T3647" s="2">
        <f t="shared" si="1919"/>
        <v>229930.65991664</v>
      </c>
      <c r="U3647" s="2">
        <f t="shared" si="1920"/>
        <v>0</v>
      </c>
      <c r="V3647" s="2">
        <f t="shared" si="1921"/>
        <v>115877.42083599443</v>
      </c>
      <c r="W3647" s="2">
        <f t="shared" si="1922"/>
        <v>253933.69702912442</v>
      </c>
      <c r="X3647" s="17">
        <f t="shared" si="1923"/>
        <v>0</v>
      </c>
      <c r="Y3647" s="2">
        <f t="shared" si="1924"/>
        <v>0</v>
      </c>
      <c r="Z3647" s="72">
        <f t="shared" si="1925"/>
        <v>0</v>
      </c>
      <c r="AA3647" s="2">
        <f t="shared" si="1944"/>
        <v>0</v>
      </c>
      <c r="AB3647" s="12">
        <f t="shared" si="1933"/>
        <v>4.6600000000000003E-2</v>
      </c>
      <c r="AC3647" s="17">
        <f t="shared" si="1926"/>
        <v>11</v>
      </c>
      <c r="AD3647" s="17">
        <v>252</v>
      </c>
      <c r="AE3647" s="13">
        <f t="shared" si="1937"/>
        <v>1.001990132</v>
      </c>
      <c r="AF3647" s="2">
        <f t="shared" si="1945"/>
        <v>457.59236407999998</v>
      </c>
      <c r="AG3647" s="2">
        <f t="shared" si="1927"/>
        <v>505.36157632999999</v>
      </c>
      <c r="AH3647" s="3">
        <f t="shared" si="1928"/>
        <v>0</v>
      </c>
      <c r="AI3647" s="4" t="str">
        <f t="shared" si="1938"/>
        <v>A+J=</v>
      </c>
      <c r="AJ3647" s="11">
        <f t="shared" si="1934"/>
        <v>44818</v>
      </c>
      <c r="AQ3647" s="53"/>
      <c r="AR3647" s="53"/>
    </row>
    <row r="3648" spans="1:44" x14ac:dyDescent="0.2">
      <c r="A3648" s="158">
        <f t="shared" si="1929"/>
        <v>44804</v>
      </c>
      <c r="B3648" s="2">
        <f t="shared" si="1913"/>
        <v>254404.81375580173</v>
      </c>
      <c r="C3648" s="2">
        <f t="shared" si="1930"/>
        <v>138056.27619313</v>
      </c>
      <c r="D3648" s="2">
        <v>0</v>
      </c>
      <c r="E3648" s="73">
        <f t="shared" si="1914"/>
        <v>138056.27619313</v>
      </c>
      <c r="F3648" s="88">
        <f t="shared" si="1940"/>
        <v>6455.85</v>
      </c>
      <c r="G3648" s="3">
        <f>IF(AND(N3648=1,N3647&gt;1),VLOOKUP(A3647,[1]Plan1!$BK$81:$BM$259,3),G3647)</f>
        <v>6413.24</v>
      </c>
      <c r="H3648" s="11">
        <f t="shared" si="1941"/>
        <v>44728</v>
      </c>
      <c r="I3648" s="11">
        <f t="shared" si="1942"/>
        <v>44758</v>
      </c>
      <c r="J3648" s="12">
        <f t="shared" si="1915"/>
        <v>-6.6002153085962245E-3</v>
      </c>
      <c r="K3648" s="11">
        <f t="shared" si="1931"/>
        <v>44818</v>
      </c>
      <c r="L3648" s="11">
        <f t="shared" si="1916"/>
        <v>44818</v>
      </c>
      <c r="M3648" s="1">
        <f t="shared" si="1935"/>
        <v>21</v>
      </c>
      <c r="N3648" s="1">
        <f t="shared" si="1917"/>
        <v>12</v>
      </c>
      <c r="O3648" s="2">
        <f t="shared" si="1918"/>
        <v>0.99622308999999998</v>
      </c>
      <c r="P3648" s="13">
        <f t="shared" si="1943"/>
        <v>1.00670057</v>
      </c>
      <c r="Q3648" s="13">
        <f t="shared" si="1936"/>
        <v>1.8457404431090112</v>
      </c>
      <c r="R3648" s="2">
        <f t="shared" si="1939"/>
        <v>1.83876924</v>
      </c>
      <c r="S3648" s="2">
        <f t="shared" si="1932"/>
        <v>1.66548502</v>
      </c>
      <c r="T3648" s="2">
        <f t="shared" si="1919"/>
        <v>229930.65991664</v>
      </c>
      <c r="U3648" s="2">
        <f t="shared" si="1920"/>
        <v>0</v>
      </c>
      <c r="V3648" s="2">
        <f t="shared" si="1921"/>
        <v>115797.35785974174</v>
      </c>
      <c r="W3648" s="2">
        <f t="shared" si="1922"/>
        <v>253853.63405287173</v>
      </c>
      <c r="X3648" s="17">
        <f t="shared" si="1923"/>
        <v>0</v>
      </c>
      <c r="Y3648" s="2">
        <f t="shared" si="1924"/>
        <v>0</v>
      </c>
      <c r="Z3648" s="72">
        <f t="shared" si="1925"/>
        <v>0</v>
      </c>
      <c r="AA3648" s="2">
        <f t="shared" si="1944"/>
        <v>0</v>
      </c>
      <c r="AB3648" s="12">
        <f t="shared" si="1933"/>
        <v>4.6600000000000003E-2</v>
      </c>
      <c r="AC3648" s="17">
        <f t="shared" si="1926"/>
        <v>12</v>
      </c>
      <c r="AD3648" s="17">
        <v>252</v>
      </c>
      <c r="AE3648" s="13">
        <f t="shared" si="1937"/>
        <v>1.00217125</v>
      </c>
      <c r="AF3648" s="2">
        <f t="shared" si="1945"/>
        <v>499.23694533999998</v>
      </c>
      <c r="AG3648" s="2">
        <f t="shared" si="1927"/>
        <v>551.17970292999996</v>
      </c>
      <c r="AH3648" s="3">
        <f t="shared" si="1928"/>
        <v>0</v>
      </c>
      <c r="AI3648" s="4" t="str">
        <f t="shared" si="1938"/>
        <v>A+J=</v>
      </c>
      <c r="AJ3648" s="11">
        <f t="shared" si="1934"/>
        <v>44818</v>
      </c>
      <c r="AQ3648" s="53"/>
      <c r="AR3648" s="53"/>
    </row>
    <row r="3649" spans="1:154" x14ac:dyDescent="0.2">
      <c r="A3649" s="158">
        <f t="shared" si="1929"/>
        <v>44805</v>
      </c>
      <c r="B3649" s="2">
        <f t="shared" si="1913"/>
        <v>254370.57570142433</v>
      </c>
      <c r="C3649" s="2">
        <f t="shared" si="1930"/>
        <v>138056.27619313</v>
      </c>
      <c r="D3649" s="2">
        <v>0</v>
      </c>
      <c r="E3649" s="73">
        <f t="shared" si="1914"/>
        <v>138056.27619313</v>
      </c>
      <c r="F3649" s="88">
        <f t="shared" si="1940"/>
        <v>6455.85</v>
      </c>
      <c r="G3649" s="3">
        <f>IF(AND(N3649=1,N3648&gt;1),VLOOKUP(A3648,[1]Plan1!$BK$81:$BM$259,3),G3648)</f>
        <v>6413.24</v>
      </c>
      <c r="H3649" s="11">
        <f t="shared" si="1941"/>
        <v>44728</v>
      </c>
      <c r="I3649" s="11">
        <f t="shared" si="1942"/>
        <v>44758</v>
      </c>
      <c r="J3649" s="12">
        <f t="shared" si="1915"/>
        <v>-6.6002153085962245E-3</v>
      </c>
      <c r="K3649" s="11">
        <f t="shared" si="1931"/>
        <v>44818</v>
      </c>
      <c r="L3649" s="11">
        <f t="shared" si="1916"/>
        <v>44818</v>
      </c>
      <c r="M3649" s="1">
        <f t="shared" si="1935"/>
        <v>21</v>
      </c>
      <c r="N3649" s="1">
        <f t="shared" si="1917"/>
        <v>13</v>
      </c>
      <c r="O3649" s="2">
        <f t="shared" si="1918"/>
        <v>0.99590900000000004</v>
      </c>
      <c r="P3649" s="13">
        <f t="shared" si="1943"/>
        <v>1.00670057</v>
      </c>
      <c r="Q3649" s="13">
        <f t="shared" si="1936"/>
        <v>1.8457404431090112</v>
      </c>
      <c r="R3649" s="2">
        <f t="shared" si="1939"/>
        <v>1.8381895100000001</v>
      </c>
      <c r="S3649" s="2">
        <f t="shared" si="1932"/>
        <v>1.66548502</v>
      </c>
      <c r="T3649" s="2">
        <f t="shared" si="1919"/>
        <v>229930.65991664</v>
      </c>
      <c r="U3649" s="2">
        <f t="shared" si="1920"/>
        <v>0</v>
      </c>
      <c r="V3649" s="2">
        <f t="shared" si="1921"/>
        <v>115717.32249474431</v>
      </c>
      <c r="W3649" s="2">
        <f t="shared" si="1922"/>
        <v>253773.59868787433</v>
      </c>
      <c r="X3649" s="17">
        <f t="shared" si="1923"/>
        <v>0</v>
      </c>
      <c r="Y3649" s="2">
        <f t="shared" si="1924"/>
        <v>0</v>
      </c>
      <c r="Z3649" s="72">
        <f t="shared" si="1925"/>
        <v>0</v>
      </c>
      <c r="AA3649" s="2">
        <f t="shared" si="1944"/>
        <v>0</v>
      </c>
      <c r="AB3649" s="12">
        <f t="shared" si="1933"/>
        <v>4.6600000000000003E-2</v>
      </c>
      <c r="AC3649" s="17">
        <f t="shared" si="1926"/>
        <v>13</v>
      </c>
      <c r="AD3649" s="17">
        <v>252</v>
      </c>
      <c r="AE3649" s="13">
        <f t="shared" si="1937"/>
        <v>1.0023523999999999</v>
      </c>
      <c r="AF3649" s="2">
        <f t="shared" si="1945"/>
        <v>540.88888438000004</v>
      </c>
      <c r="AG3649" s="2">
        <f t="shared" si="1927"/>
        <v>596.97701355000004</v>
      </c>
      <c r="AH3649" s="3">
        <f t="shared" si="1928"/>
        <v>0</v>
      </c>
      <c r="AI3649" s="4" t="str">
        <f t="shared" si="1938"/>
        <v>A+J=</v>
      </c>
      <c r="AJ3649" s="11">
        <f t="shared" si="1934"/>
        <v>44818</v>
      </c>
      <c r="AQ3649" s="53"/>
      <c r="AR3649" s="53"/>
    </row>
    <row r="3650" spans="1:154" x14ac:dyDescent="0.2">
      <c r="A3650" s="158">
        <f t="shared" si="1929"/>
        <v>44806</v>
      </c>
      <c r="B3650" s="2">
        <f t="shared" si="1913"/>
        <v>254336.34055114383</v>
      </c>
      <c r="C3650" s="2">
        <f t="shared" si="1930"/>
        <v>138056.27619313</v>
      </c>
      <c r="D3650" s="2">
        <v>0</v>
      </c>
      <c r="E3650" s="73">
        <f t="shared" si="1914"/>
        <v>138056.27619313</v>
      </c>
      <c r="F3650" s="88">
        <f t="shared" si="1940"/>
        <v>6455.85</v>
      </c>
      <c r="G3650" s="3">
        <f>IF(AND(N3650=1,N3649&gt;1),VLOOKUP(A3649,[1]Plan1!$BK$81:$BM$259,3),G3649)</f>
        <v>6413.24</v>
      </c>
      <c r="H3650" s="11">
        <f t="shared" si="1941"/>
        <v>44728</v>
      </c>
      <c r="I3650" s="11">
        <f t="shared" si="1942"/>
        <v>44758</v>
      </c>
      <c r="J3650" s="12">
        <f t="shared" si="1915"/>
        <v>-6.6002153085962245E-3</v>
      </c>
      <c r="K3650" s="11">
        <f t="shared" si="1931"/>
        <v>44818</v>
      </c>
      <c r="L3650" s="11">
        <f t="shared" si="1916"/>
        <v>44818</v>
      </c>
      <c r="M3650" s="1">
        <f t="shared" si="1935"/>
        <v>21</v>
      </c>
      <c r="N3650" s="1">
        <f t="shared" si="1917"/>
        <v>14</v>
      </c>
      <c r="O3650" s="2">
        <f t="shared" si="1918"/>
        <v>0.99559500000000001</v>
      </c>
      <c r="P3650" s="13">
        <f t="shared" si="1943"/>
        <v>1.00670057</v>
      </c>
      <c r="Q3650" s="13">
        <f t="shared" si="1936"/>
        <v>1.8457404431090112</v>
      </c>
      <c r="R3650" s="2">
        <f t="shared" si="1939"/>
        <v>1.83760995</v>
      </c>
      <c r="S3650" s="2">
        <f t="shared" si="1932"/>
        <v>1.66548502</v>
      </c>
      <c r="T3650" s="2">
        <f t="shared" si="1919"/>
        <v>229930.65991664</v>
      </c>
      <c r="U3650" s="2">
        <f t="shared" si="1920"/>
        <v>0</v>
      </c>
      <c r="V3650" s="2">
        <f t="shared" si="1921"/>
        <v>115637.31059931382</v>
      </c>
      <c r="W3650" s="2">
        <f t="shared" si="1922"/>
        <v>253693.58679244382</v>
      </c>
      <c r="X3650" s="17">
        <f t="shared" si="1923"/>
        <v>0</v>
      </c>
      <c r="Y3650" s="2">
        <f t="shared" si="1924"/>
        <v>0</v>
      </c>
      <c r="Z3650" s="72">
        <f t="shared" si="1925"/>
        <v>0</v>
      </c>
      <c r="AA3650" s="2">
        <f t="shared" si="1944"/>
        <v>0</v>
      </c>
      <c r="AB3650" s="12">
        <f t="shared" si="1933"/>
        <v>4.6600000000000003E-2</v>
      </c>
      <c r="AC3650" s="17">
        <f t="shared" si="1926"/>
        <v>14</v>
      </c>
      <c r="AD3650" s="17">
        <v>252</v>
      </c>
      <c r="AE3650" s="13">
        <f t="shared" si="1937"/>
        <v>1.002533583</v>
      </c>
      <c r="AF3650" s="2">
        <f t="shared" si="1945"/>
        <v>582.54841113999998</v>
      </c>
      <c r="AG3650" s="2">
        <f t="shared" si="1927"/>
        <v>642.75375870000005</v>
      </c>
      <c r="AH3650" s="3">
        <f t="shared" si="1928"/>
        <v>0</v>
      </c>
      <c r="AI3650" s="4" t="str">
        <f t="shared" si="1938"/>
        <v>A+J=</v>
      </c>
      <c r="AJ3650" s="11">
        <f t="shared" si="1934"/>
        <v>44818</v>
      </c>
      <c r="AQ3650" s="53"/>
      <c r="AR3650" s="53"/>
    </row>
    <row r="3651" spans="1:154" x14ac:dyDescent="0.2">
      <c r="A3651" s="158">
        <f t="shared" si="1929"/>
        <v>44807</v>
      </c>
      <c r="B3651" s="2">
        <f t="shared" si="1913"/>
        <v>254302.10944050306</v>
      </c>
      <c r="C3651" s="2">
        <f t="shared" si="1930"/>
        <v>138056.27619313</v>
      </c>
      <c r="D3651" s="2">
        <v>0</v>
      </c>
      <c r="E3651" s="73">
        <f t="shared" si="1914"/>
        <v>138056.27619313</v>
      </c>
      <c r="F3651" s="88">
        <f t="shared" si="1940"/>
        <v>6455.85</v>
      </c>
      <c r="G3651" s="3">
        <f>IF(AND(N3651=1,N3650&gt;1),VLOOKUP(A3650,[1]Plan1!$BK$81:$BM$259,3),G3650)</f>
        <v>6413.24</v>
      </c>
      <c r="H3651" s="11">
        <f t="shared" si="1941"/>
        <v>44728</v>
      </c>
      <c r="I3651" s="11">
        <f t="shared" si="1942"/>
        <v>44758</v>
      </c>
      <c r="J3651" s="12">
        <f t="shared" si="1915"/>
        <v>-6.6002153085962245E-3</v>
      </c>
      <c r="K3651" s="11">
        <f t="shared" si="1931"/>
        <v>44818</v>
      </c>
      <c r="L3651" s="11">
        <f t="shared" si="1916"/>
        <v>44818</v>
      </c>
      <c r="M3651" s="1">
        <f t="shared" si="1935"/>
        <v>21</v>
      </c>
      <c r="N3651" s="1">
        <f t="shared" si="1917"/>
        <v>15</v>
      </c>
      <c r="O3651" s="2">
        <f t="shared" si="1918"/>
        <v>0.99528110000000003</v>
      </c>
      <c r="P3651" s="13">
        <f t="shared" si="1943"/>
        <v>1.00670057</v>
      </c>
      <c r="Q3651" s="13">
        <f t="shared" si="1936"/>
        <v>1.8457404431090112</v>
      </c>
      <c r="R3651" s="2">
        <f t="shared" si="1939"/>
        <v>1.83703057</v>
      </c>
      <c r="S3651" s="2">
        <f t="shared" si="1932"/>
        <v>1.66548502</v>
      </c>
      <c r="T3651" s="2">
        <f t="shared" si="1919"/>
        <v>229930.65991664</v>
      </c>
      <c r="U3651" s="2">
        <f t="shared" si="1920"/>
        <v>0</v>
      </c>
      <c r="V3651" s="2">
        <f t="shared" si="1921"/>
        <v>115557.32355401304</v>
      </c>
      <c r="W3651" s="2">
        <f t="shared" si="1922"/>
        <v>253613.59974714305</v>
      </c>
      <c r="X3651" s="17">
        <f t="shared" si="1923"/>
        <v>0</v>
      </c>
      <c r="Y3651" s="2">
        <f t="shared" si="1924"/>
        <v>0</v>
      </c>
      <c r="Z3651" s="72">
        <f t="shared" si="1925"/>
        <v>0</v>
      </c>
      <c r="AA3651" s="2">
        <f t="shared" si="1944"/>
        <v>0</v>
      </c>
      <c r="AB3651" s="12">
        <f t="shared" si="1933"/>
        <v>4.6600000000000003E-2</v>
      </c>
      <c r="AC3651" s="17">
        <f t="shared" si="1926"/>
        <v>15</v>
      </c>
      <c r="AD3651" s="17">
        <v>252</v>
      </c>
      <c r="AE3651" s="13">
        <f t="shared" si="1937"/>
        <v>1.002714798</v>
      </c>
      <c r="AF3651" s="2">
        <f t="shared" si="1945"/>
        <v>624.21529568000005</v>
      </c>
      <c r="AG3651" s="2">
        <f t="shared" si="1927"/>
        <v>688.50969336000003</v>
      </c>
      <c r="AH3651" s="3">
        <f t="shared" si="1928"/>
        <v>0</v>
      </c>
      <c r="AI3651" s="4" t="str">
        <f t="shared" si="1938"/>
        <v>A+J=</v>
      </c>
      <c r="AJ3651" s="11">
        <f t="shared" si="1934"/>
        <v>44818</v>
      </c>
      <c r="AQ3651" s="53"/>
      <c r="AR3651" s="53"/>
    </row>
    <row r="3652" spans="1:154" x14ac:dyDescent="0.2">
      <c r="A3652" s="158">
        <f t="shared" si="1929"/>
        <v>44808</v>
      </c>
      <c r="B3652" s="2">
        <f t="shared" si="1913"/>
        <v>254302.10944050306</v>
      </c>
      <c r="C3652" s="2">
        <f t="shared" si="1930"/>
        <v>138056.27619313</v>
      </c>
      <c r="D3652" s="2">
        <v>0</v>
      </c>
      <c r="E3652" s="73">
        <f t="shared" si="1914"/>
        <v>138056.27619313</v>
      </c>
      <c r="F3652" s="88">
        <f t="shared" si="1940"/>
        <v>6455.85</v>
      </c>
      <c r="G3652" s="3">
        <f>IF(AND(N3652=1,N3651&gt;1),VLOOKUP(A3651,[1]Plan1!$BK$81:$BM$259,3),G3651)</f>
        <v>6413.24</v>
      </c>
      <c r="H3652" s="11">
        <f t="shared" si="1941"/>
        <v>44728</v>
      </c>
      <c r="I3652" s="11">
        <f t="shared" si="1942"/>
        <v>44758</v>
      </c>
      <c r="J3652" s="12">
        <f t="shared" si="1915"/>
        <v>-6.6002153085962245E-3</v>
      </c>
      <c r="K3652" s="11">
        <f t="shared" si="1931"/>
        <v>44818</v>
      </c>
      <c r="L3652" s="11">
        <f t="shared" si="1916"/>
        <v>44818</v>
      </c>
      <c r="M3652" s="1">
        <f t="shared" si="1935"/>
        <v>21</v>
      </c>
      <c r="N3652" s="1">
        <f t="shared" si="1917"/>
        <v>15</v>
      </c>
      <c r="O3652" s="2">
        <f t="shared" si="1918"/>
        <v>0.99528110000000003</v>
      </c>
      <c r="P3652" s="13">
        <f t="shared" si="1943"/>
        <v>1.00670057</v>
      </c>
      <c r="Q3652" s="13">
        <f t="shared" si="1936"/>
        <v>1.8457404431090112</v>
      </c>
      <c r="R3652" s="2">
        <f t="shared" si="1939"/>
        <v>1.83703057</v>
      </c>
      <c r="S3652" s="2">
        <f t="shared" si="1932"/>
        <v>1.66548502</v>
      </c>
      <c r="T3652" s="2">
        <f t="shared" si="1919"/>
        <v>229930.65991664</v>
      </c>
      <c r="U3652" s="2">
        <f t="shared" si="1920"/>
        <v>0</v>
      </c>
      <c r="V3652" s="2">
        <f t="shared" si="1921"/>
        <v>115557.32355401304</v>
      </c>
      <c r="W3652" s="2">
        <f t="shared" si="1922"/>
        <v>253613.59974714305</v>
      </c>
      <c r="X3652" s="17">
        <f t="shared" si="1923"/>
        <v>0</v>
      </c>
      <c r="Y3652" s="2">
        <f t="shared" si="1924"/>
        <v>0</v>
      </c>
      <c r="Z3652" s="72">
        <f t="shared" si="1925"/>
        <v>0</v>
      </c>
      <c r="AA3652" s="2">
        <f t="shared" si="1944"/>
        <v>0</v>
      </c>
      <c r="AB3652" s="12">
        <f t="shared" si="1933"/>
        <v>4.6600000000000003E-2</v>
      </c>
      <c r="AC3652" s="17">
        <f t="shared" si="1926"/>
        <v>15</v>
      </c>
      <c r="AD3652" s="17">
        <v>252</v>
      </c>
      <c r="AE3652" s="13">
        <f t="shared" si="1937"/>
        <v>1.002714798</v>
      </c>
      <c r="AF3652" s="2">
        <f t="shared" si="1945"/>
        <v>624.21529568000005</v>
      </c>
      <c r="AG3652" s="2">
        <f t="shared" si="1927"/>
        <v>688.50969336000003</v>
      </c>
      <c r="AH3652" s="3">
        <f t="shared" si="1928"/>
        <v>0</v>
      </c>
      <c r="AI3652" s="4" t="str">
        <f t="shared" si="1938"/>
        <v>A+J=</v>
      </c>
      <c r="AJ3652" s="11">
        <f t="shared" si="1934"/>
        <v>44818</v>
      </c>
      <c r="AQ3652" s="53"/>
      <c r="AR3652" s="53"/>
    </row>
    <row r="3653" spans="1:154" x14ac:dyDescent="0.2">
      <c r="A3653" s="158">
        <f t="shared" si="1929"/>
        <v>44809</v>
      </c>
      <c r="B3653" s="2">
        <f t="shared" si="1913"/>
        <v>254302.10944050306</v>
      </c>
      <c r="C3653" s="2">
        <f t="shared" si="1930"/>
        <v>138056.27619313</v>
      </c>
      <c r="D3653" s="2">
        <v>0</v>
      </c>
      <c r="E3653" s="73">
        <f t="shared" si="1914"/>
        <v>138056.27619313</v>
      </c>
      <c r="F3653" s="88">
        <f t="shared" si="1940"/>
        <v>6455.85</v>
      </c>
      <c r="G3653" s="3">
        <f>IF(AND(N3653=1,N3652&gt;1),VLOOKUP(A3652,[1]Plan1!$BK$81:$BM$259,3),G3652)</f>
        <v>6413.24</v>
      </c>
      <c r="H3653" s="11">
        <f t="shared" si="1941"/>
        <v>44728</v>
      </c>
      <c r="I3653" s="11">
        <f t="shared" si="1942"/>
        <v>44758</v>
      </c>
      <c r="J3653" s="12">
        <f t="shared" si="1915"/>
        <v>-6.6002153085962245E-3</v>
      </c>
      <c r="K3653" s="11">
        <f t="shared" si="1931"/>
        <v>44818</v>
      </c>
      <c r="L3653" s="11">
        <f t="shared" si="1916"/>
        <v>44818</v>
      </c>
      <c r="M3653" s="1">
        <f t="shared" si="1935"/>
        <v>21</v>
      </c>
      <c r="N3653" s="1">
        <f t="shared" si="1917"/>
        <v>15</v>
      </c>
      <c r="O3653" s="2">
        <f t="shared" si="1918"/>
        <v>0.99528110000000003</v>
      </c>
      <c r="P3653" s="13">
        <f t="shared" si="1943"/>
        <v>1.00670057</v>
      </c>
      <c r="Q3653" s="13">
        <f t="shared" si="1936"/>
        <v>1.8457404431090112</v>
      </c>
      <c r="R3653" s="2">
        <f t="shared" si="1939"/>
        <v>1.83703057</v>
      </c>
      <c r="S3653" s="2">
        <f t="shared" si="1932"/>
        <v>1.66548502</v>
      </c>
      <c r="T3653" s="2">
        <f t="shared" si="1919"/>
        <v>229930.65991664</v>
      </c>
      <c r="U3653" s="2">
        <f t="shared" si="1920"/>
        <v>0</v>
      </c>
      <c r="V3653" s="2">
        <f t="shared" si="1921"/>
        <v>115557.32355401304</v>
      </c>
      <c r="W3653" s="2">
        <f t="shared" si="1922"/>
        <v>253613.59974714305</v>
      </c>
      <c r="X3653" s="17">
        <f t="shared" si="1923"/>
        <v>0</v>
      </c>
      <c r="Y3653" s="2">
        <f t="shared" si="1924"/>
        <v>0</v>
      </c>
      <c r="Z3653" s="72">
        <f t="shared" si="1925"/>
        <v>0</v>
      </c>
      <c r="AA3653" s="2">
        <f t="shared" si="1944"/>
        <v>0</v>
      </c>
      <c r="AB3653" s="12">
        <f t="shared" si="1933"/>
        <v>4.6600000000000003E-2</v>
      </c>
      <c r="AC3653" s="17">
        <f t="shared" si="1926"/>
        <v>15</v>
      </c>
      <c r="AD3653" s="17">
        <v>252</v>
      </c>
      <c r="AE3653" s="13">
        <f t="shared" si="1937"/>
        <v>1.002714798</v>
      </c>
      <c r="AF3653" s="2">
        <f t="shared" si="1945"/>
        <v>624.21529568000005</v>
      </c>
      <c r="AG3653" s="2">
        <f t="shared" si="1927"/>
        <v>688.50969336000003</v>
      </c>
      <c r="AH3653" s="3">
        <f t="shared" si="1928"/>
        <v>0</v>
      </c>
      <c r="AI3653" s="4" t="str">
        <f t="shared" si="1938"/>
        <v>A+J=</v>
      </c>
      <c r="AJ3653" s="11">
        <f t="shared" si="1934"/>
        <v>44818</v>
      </c>
      <c r="AQ3653" s="53"/>
      <c r="AR3653" s="53"/>
    </row>
    <row r="3654" spans="1:154" x14ac:dyDescent="0.2">
      <c r="A3654" s="158">
        <f t="shared" si="1929"/>
        <v>44810</v>
      </c>
      <c r="B3654" s="2">
        <f t="shared" si="1913"/>
        <v>254267.88426695473</v>
      </c>
      <c r="C3654" s="2">
        <f t="shared" si="1930"/>
        <v>138056.27619313</v>
      </c>
      <c r="D3654" s="2">
        <v>0</v>
      </c>
      <c r="E3654" s="73">
        <f t="shared" si="1914"/>
        <v>138056.27619313</v>
      </c>
      <c r="F3654" s="88">
        <f t="shared" si="1940"/>
        <v>6455.85</v>
      </c>
      <c r="G3654" s="3">
        <f>IF(AND(N3654=1,N3653&gt;1),VLOOKUP(A3653,[1]Plan1!$BK$81:$BM$259,3),G3653)</f>
        <v>6413.24</v>
      </c>
      <c r="H3654" s="11">
        <f t="shared" si="1941"/>
        <v>44728</v>
      </c>
      <c r="I3654" s="11">
        <f t="shared" si="1942"/>
        <v>44758</v>
      </c>
      <c r="J3654" s="12">
        <f t="shared" si="1915"/>
        <v>-6.6002153085962245E-3</v>
      </c>
      <c r="K3654" s="11">
        <f t="shared" si="1931"/>
        <v>44818</v>
      </c>
      <c r="L3654" s="11">
        <f t="shared" si="1916"/>
        <v>44818</v>
      </c>
      <c r="M3654" s="1">
        <f t="shared" si="1935"/>
        <v>21</v>
      </c>
      <c r="N3654" s="1">
        <f t="shared" si="1917"/>
        <v>16</v>
      </c>
      <c r="O3654" s="2">
        <f t="shared" si="1918"/>
        <v>0.9949673</v>
      </c>
      <c r="P3654" s="13">
        <f t="shared" si="1943"/>
        <v>1.00670057</v>
      </c>
      <c r="Q3654" s="13">
        <f t="shared" si="1936"/>
        <v>1.8457404431090112</v>
      </c>
      <c r="R3654" s="2">
        <f t="shared" si="1939"/>
        <v>1.83645138</v>
      </c>
      <c r="S3654" s="2">
        <f t="shared" si="1932"/>
        <v>1.66548502</v>
      </c>
      <c r="T3654" s="2">
        <f t="shared" si="1919"/>
        <v>229930.65991664</v>
      </c>
      <c r="U3654" s="2">
        <f t="shared" si="1920"/>
        <v>0</v>
      </c>
      <c r="V3654" s="2">
        <f t="shared" si="1921"/>
        <v>115477.36273940474</v>
      </c>
      <c r="W3654" s="2">
        <f t="shared" si="1922"/>
        <v>253533.63893253473</v>
      </c>
      <c r="X3654" s="17">
        <f t="shared" si="1923"/>
        <v>0</v>
      </c>
      <c r="Y3654" s="2">
        <f t="shared" si="1924"/>
        <v>0</v>
      </c>
      <c r="Z3654" s="72">
        <f t="shared" si="1925"/>
        <v>0</v>
      </c>
      <c r="AA3654" s="2">
        <f t="shared" si="1944"/>
        <v>0</v>
      </c>
      <c r="AB3654" s="12">
        <f t="shared" si="1933"/>
        <v>4.6600000000000003E-2</v>
      </c>
      <c r="AC3654" s="17">
        <f t="shared" si="1926"/>
        <v>16</v>
      </c>
      <c r="AD3654" s="17">
        <v>252</v>
      </c>
      <c r="AE3654" s="13">
        <f t="shared" si="1937"/>
        <v>1.0028960469999999</v>
      </c>
      <c r="AF3654" s="2">
        <f t="shared" si="1945"/>
        <v>665.88999784999999</v>
      </c>
      <c r="AG3654" s="2">
        <f t="shared" si="1927"/>
        <v>734.24533441999995</v>
      </c>
      <c r="AH3654" s="3">
        <f t="shared" si="1928"/>
        <v>0</v>
      </c>
      <c r="AI3654" s="4" t="str">
        <f t="shared" si="1938"/>
        <v>A+J=</v>
      </c>
      <c r="AJ3654" s="11">
        <f t="shared" si="1934"/>
        <v>44818</v>
      </c>
      <c r="AQ3654" s="53"/>
      <c r="AR3654" s="53"/>
    </row>
    <row r="3655" spans="1:154" x14ac:dyDescent="0.2">
      <c r="A3655" s="158">
        <f t="shared" si="1929"/>
        <v>44811</v>
      </c>
      <c r="B3655" s="2">
        <f t="shared" si="1913"/>
        <v>254233.66314489613</v>
      </c>
      <c r="C3655" s="2">
        <f t="shared" si="1930"/>
        <v>138056.27619313</v>
      </c>
      <c r="D3655" s="2">
        <v>0</v>
      </c>
      <c r="E3655" s="73">
        <f t="shared" si="1914"/>
        <v>138056.27619313</v>
      </c>
      <c r="F3655" s="88">
        <f t="shared" si="1940"/>
        <v>6455.85</v>
      </c>
      <c r="G3655" s="3">
        <f>IF(AND(N3655=1,N3654&gt;1),VLOOKUP(A3654,[1]Plan1!$BK$81:$BM$259,3),G3654)</f>
        <v>6413.24</v>
      </c>
      <c r="H3655" s="11">
        <f t="shared" si="1941"/>
        <v>44728</v>
      </c>
      <c r="I3655" s="11">
        <f t="shared" si="1942"/>
        <v>44758</v>
      </c>
      <c r="J3655" s="12">
        <f t="shared" si="1915"/>
        <v>-6.6002153085962245E-3</v>
      </c>
      <c r="K3655" s="11">
        <f t="shared" si="1931"/>
        <v>44818</v>
      </c>
      <c r="L3655" s="11">
        <f t="shared" si="1916"/>
        <v>44818</v>
      </c>
      <c r="M3655" s="1">
        <f t="shared" si="1935"/>
        <v>21</v>
      </c>
      <c r="N3655" s="1">
        <f t="shared" si="1917"/>
        <v>17</v>
      </c>
      <c r="O3655" s="2">
        <f t="shared" si="1918"/>
        <v>0.99465360000000003</v>
      </c>
      <c r="P3655" s="13">
        <f t="shared" si="1943"/>
        <v>1.00670057</v>
      </c>
      <c r="Q3655" s="13">
        <f t="shared" si="1936"/>
        <v>1.8457404431090112</v>
      </c>
      <c r="R3655" s="2">
        <f t="shared" si="1939"/>
        <v>1.8358723699999999</v>
      </c>
      <c r="S3655" s="2">
        <f t="shared" si="1932"/>
        <v>1.66548502</v>
      </c>
      <c r="T3655" s="2">
        <f t="shared" si="1919"/>
        <v>229930.65991664</v>
      </c>
      <c r="U3655" s="2">
        <f t="shared" si="1920"/>
        <v>0</v>
      </c>
      <c r="V3655" s="2">
        <f t="shared" si="1921"/>
        <v>115397.42677492615</v>
      </c>
      <c r="W3655" s="2">
        <f t="shared" si="1922"/>
        <v>253453.70296805614</v>
      </c>
      <c r="X3655" s="17">
        <f t="shared" si="1923"/>
        <v>0</v>
      </c>
      <c r="Y3655" s="2">
        <f t="shared" si="1924"/>
        <v>0</v>
      </c>
      <c r="Z3655" s="72">
        <f t="shared" si="1925"/>
        <v>0</v>
      </c>
      <c r="AA3655" s="2">
        <f t="shared" si="1944"/>
        <v>0</v>
      </c>
      <c r="AB3655" s="12">
        <f t="shared" si="1933"/>
        <v>4.6600000000000003E-2</v>
      </c>
      <c r="AC3655" s="17">
        <f t="shared" si="1926"/>
        <v>17</v>
      </c>
      <c r="AD3655" s="17">
        <v>252</v>
      </c>
      <c r="AE3655" s="13">
        <f t="shared" si="1937"/>
        <v>1.003077328</v>
      </c>
      <c r="AF3655" s="2">
        <f t="shared" si="1945"/>
        <v>707.57205781000005</v>
      </c>
      <c r="AG3655" s="2">
        <f t="shared" si="1927"/>
        <v>779.96017684000003</v>
      </c>
      <c r="AH3655" s="3">
        <f t="shared" si="1928"/>
        <v>0</v>
      </c>
      <c r="AI3655" s="4" t="str">
        <f t="shared" si="1938"/>
        <v>A+J=</v>
      </c>
      <c r="AJ3655" s="11">
        <f t="shared" si="1934"/>
        <v>44818</v>
      </c>
      <c r="AQ3655" s="53"/>
      <c r="AR3655" s="53"/>
    </row>
    <row r="3656" spans="1:154" x14ac:dyDescent="0.2">
      <c r="A3656" s="158">
        <f t="shared" si="1929"/>
        <v>44812</v>
      </c>
      <c r="B3656" s="2">
        <f t="shared" si="1913"/>
        <v>254233.66314489613</v>
      </c>
      <c r="C3656" s="2">
        <f t="shared" si="1930"/>
        <v>138056.27619313</v>
      </c>
      <c r="D3656" s="2">
        <v>0</v>
      </c>
      <c r="E3656" s="73">
        <f t="shared" si="1914"/>
        <v>138056.27619313</v>
      </c>
      <c r="F3656" s="88">
        <f t="shared" si="1940"/>
        <v>6455.85</v>
      </c>
      <c r="G3656" s="3">
        <f>IF(AND(N3656=1,N3655&gt;1),VLOOKUP(A3655,[1]Plan1!$BK$81:$BM$259,3),G3655)</f>
        <v>6413.24</v>
      </c>
      <c r="H3656" s="11">
        <f t="shared" si="1941"/>
        <v>44728</v>
      </c>
      <c r="I3656" s="11">
        <f t="shared" si="1942"/>
        <v>44758</v>
      </c>
      <c r="J3656" s="12">
        <f t="shared" si="1915"/>
        <v>-6.6002153085962245E-3</v>
      </c>
      <c r="K3656" s="11">
        <f t="shared" si="1931"/>
        <v>44818</v>
      </c>
      <c r="L3656" s="11">
        <f t="shared" si="1916"/>
        <v>44818</v>
      </c>
      <c r="M3656" s="1">
        <f t="shared" si="1935"/>
        <v>21</v>
      </c>
      <c r="N3656" s="1">
        <f t="shared" si="1917"/>
        <v>17</v>
      </c>
      <c r="O3656" s="2">
        <f t="shared" si="1918"/>
        <v>0.99465360000000003</v>
      </c>
      <c r="P3656" s="13">
        <f t="shared" si="1943"/>
        <v>1.00670057</v>
      </c>
      <c r="Q3656" s="13">
        <f t="shared" si="1936"/>
        <v>1.8457404431090112</v>
      </c>
      <c r="R3656" s="2">
        <f t="shared" si="1939"/>
        <v>1.8358723699999999</v>
      </c>
      <c r="S3656" s="2">
        <f t="shared" si="1932"/>
        <v>1.66548502</v>
      </c>
      <c r="T3656" s="2">
        <f t="shared" si="1919"/>
        <v>229930.65991664</v>
      </c>
      <c r="U3656" s="2">
        <f t="shared" si="1920"/>
        <v>0</v>
      </c>
      <c r="V3656" s="2">
        <f t="shared" si="1921"/>
        <v>115397.42677492615</v>
      </c>
      <c r="W3656" s="2">
        <f t="shared" si="1922"/>
        <v>253453.70296805614</v>
      </c>
      <c r="X3656" s="17">
        <f t="shared" si="1923"/>
        <v>0</v>
      </c>
      <c r="Y3656" s="2">
        <f t="shared" si="1924"/>
        <v>0</v>
      </c>
      <c r="Z3656" s="72">
        <f t="shared" si="1925"/>
        <v>0</v>
      </c>
      <c r="AA3656" s="2">
        <f t="shared" si="1944"/>
        <v>0</v>
      </c>
      <c r="AB3656" s="12">
        <f t="shared" si="1933"/>
        <v>4.6600000000000003E-2</v>
      </c>
      <c r="AC3656" s="17">
        <f t="shared" si="1926"/>
        <v>17</v>
      </c>
      <c r="AD3656" s="17">
        <v>252</v>
      </c>
      <c r="AE3656" s="13">
        <f t="shared" si="1937"/>
        <v>1.003077328</v>
      </c>
      <c r="AF3656" s="2">
        <f t="shared" si="1945"/>
        <v>707.57205781000005</v>
      </c>
      <c r="AG3656" s="2">
        <f t="shared" si="1927"/>
        <v>779.96017684000003</v>
      </c>
      <c r="AH3656" s="3">
        <f t="shared" si="1928"/>
        <v>0</v>
      </c>
      <c r="AI3656" s="4" t="str">
        <f t="shared" si="1938"/>
        <v>A+J=</v>
      </c>
      <c r="AJ3656" s="11">
        <f t="shared" si="1934"/>
        <v>44818</v>
      </c>
      <c r="AQ3656" s="53"/>
      <c r="AR3656" s="53"/>
    </row>
    <row r="3657" spans="1:154" x14ac:dyDescent="0.2">
      <c r="A3657" s="158">
        <f t="shared" si="1929"/>
        <v>44813</v>
      </c>
      <c r="B3657" s="2">
        <f t="shared" si="1913"/>
        <v>254199.4449484745</v>
      </c>
      <c r="C3657" s="2">
        <f t="shared" si="1930"/>
        <v>138056.27619313</v>
      </c>
      <c r="D3657" s="2">
        <v>0</v>
      </c>
      <c r="E3657" s="73">
        <f t="shared" si="1914"/>
        <v>138056.27619313</v>
      </c>
      <c r="F3657" s="88">
        <f t="shared" si="1940"/>
        <v>6455.85</v>
      </c>
      <c r="G3657" s="3">
        <f>IF(AND(N3657=1,N3656&gt;1),VLOOKUP(A3656,[1]Plan1!$BK$81:$BM$259,3),G3656)</f>
        <v>6413.24</v>
      </c>
      <c r="H3657" s="11">
        <f t="shared" si="1941"/>
        <v>44728</v>
      </c>
      <c r="I3657" s="11">
        <f t="shared" si="1942"/>
        <v>44758</v>
      </c>
      <c r="J3657" s="12">
        <f t="shared" si="1915"/>
        <v>-6.6002153085962245E-3</v>
      </c>
      <c r="K3657" s="11">
        <f t="shared" si="1931"/>
        <v>44818</v>
      </c>
      <c r="L3657" s="11">
        <f t="shared" si="1916"/>
        <v>44818</v>
      </c>
      <c r="M3657" s="1">
        <f t="shared" si="1935"/>
        <v>21</v>
      </c>
      <c r="N3657" s="1">
        <f t="shared" si="1917"/>
        <v>18</v>
      </c>
      <c r="O3657" s="2">
        <f t="shared" si="1918"/>
        <v>0.99433998999999995</v>
      </c>
      <c r="P3657" s="13">
        <f t="shared" si="1943"/>
        <v>1.00670057</v>
      </c>
      <c r="Q3657" s="13">
        <f t="shared" si="1936"/>
        <v>1.8457404431090112</v>
      </c>
      <c r="R3657" s="2">
        <f t="shared" si="1939"/>
        <v>1.83529353</v>
      </c>
      <c r="S3657" s="2">
        <f t="shared" si="1932"/>
        <v>1.66548502</v>
      </c>
      <c r="T3657" s="2">
        <f t="shared" si="1919"/>
        <v>229930.65991664</v>
      </c>
      <c r="U3657" s="2">
        <f t="shared" si="1920"/>
        <v>0</v>
      </c>
      <c r="V3657" s="2">
        <f t="shared" si="1921"/>
        <v>115317.51428001451</v>
      </c>
      <c r="W3657" s="2">
        <f t="shared" si="1922"/>
        <v>253373.7904731445</v>
      </c>
      <c r="X3657" s="17">
        <f t="shared" si="1923"/>
        <v>0</v>
      </c>
      <c r="Y3657" s="2">
        <f t="shared" si="1924"/>
        <v>0</v>
      </c>
      <c r="Z3657" s="72">
        <f t="shared" si="1925"/>
        <v>0</v>
      </c>
      <c r="AA3657" s="2">
        <f t="shared" si="1944"/>
        <v>0</v>
      </c>
      <c r="AB3657" s="12">
        <f t="shared" si="1933"/>
        <v>4.6600000000000003E-2</v>
      </c>
      <c r="AC3657" s="17">
        <f t="shared" si="1926"/>
        <v>18</v>
      </c>
      <c r="AD3657" s="17">
        <v>252</v>
      </c>
      <c r="AE3657" s="13">
        <f t="shared" si="1937"/>
        <v>1.003258642</v>
      </c>
      <c r="AF3657" s="2">
        <f t="shared" si="1945"/>
        <v>749.26170549000005</v>
      </c>
      <c r="AG3657" s="2">
        <f t="shared" si="1927"/>
        <v>825.65447532999997</v>
      </c>
      <c r="AH3657" s="3">
        <f t="shared" si="1928"/>
        <v>0</v>
      </c>
      <c r="AI3657" s="4" t="str">
        <f t="shared" si="1938"/>
        <v>A+J=</v>
      </c>
      <c r="AJ3657" s="11">
        <f t="shared" si="1934"/>
        <v>44818</v>
      </c>
      <c r="AQ3657" s="53"/>
      <c r="AR3657" s="53"/>
    </row>
    <row r="3658" spans="1:154" x14ac:dyDescent="0.2">
      <c r="A3658" s="158">
        <f t="shared" si="1929"/>
        <v>44814</v>
      </c>
      <c r="B3658" s="2">
        <f t="shared" ref="B3658:B3721" si="1946">(W3658+AG3658)</f>
        <v>254165.23358518817</v>
      </c>
      <c r="C3658" s="2">
        <f t="shared" si="1930"/>
        <v>138056.27619313</v>
      </c>
      <c r="D3658" s="2">
        <v>0</v>
      </c>
      <c r="E3658" s="73">
        <f t="shared" ref="E3658:E3721" si="1947">(C3658-D3658)</f>
        <v>138056.27619313</v>
      </c>
      <c r="F3658" s="88">
        <f t="shared" si="1940"/>
        <v>6455.85</v>
      </c>
      <c r="G3658" s="3">
        <f>IF(AND(N3658=1,N3657&gt;1),VLOOKUP(A3657,[1]Plan1!$BK$81:$BM$259,3),G3657)</f>
        <v>6413.24</v>
      </c>
      <c r="H3658" s="11">
        <f t="shared" si="1941"/>
        <v>44728</v>
      </c>
      <c r="I3658" s="11">
        <f t="shared" si="1942"/>
        <v>44758</v>
      </c>
      <c r="J3658" s="12">
        <f t="shared" ref="J3658:J3721" si="1948">(G3658/F3658)-1</f>
        <v>-6.6002153085962245E-3</v>
      </c>
      <c r="K3658" s="11">
        <f t="shared" si="1931"/>
        <v>44818</v>
      </c>
      <c r="L3658" s="11">
        <f t="shared" ref="L3658:L3721" si="1949">IF(A3658&gt;L3657,K3658,L3657)</f>
        <v>44818</v>
      </c>
      <c r="M3658" s="1">
        <f t="shared" si="1935"/>
        <v>21</v>
      </c>
      <c r="N3658" s="1">
        <f t="shared" ref="N3658:N3721" si="1950">(M3658-(NETWORKDAYS(A3658,L3658,$AN$194:$AN$348)-1))</f>
        <v>19</v>
      </c>
      <c r="O3658" s="2">
        <f t="shared" ref="O3658:O3721" si="1951">TRUNC((G3658/F3658)^TRUNC((N3658/M3658),9),8)</f>
        <v>0.99402648999999998</v>
      </c>
      <c r="P3658" s="13">
        <f t="shared" si="1943"/>
        <v>1.00670057</v>
      </c>
      <c r="Q3658" s="13">
        <f t="shared" si="1936"/>
        <v>1.8457404431090112</v>
      </c>
      <c r="R3658" s="2">
        <f t="shared" si="1939"/>
        <v>1.8347148900000001</v>
      </c>
      <c r="S3658" s="2">
        <f t="shared" si="1932"/>
        <v>1.66548502</v>
      </c>
      <c r="T3658" s="2">
        <f t="shared" ref="T3658:T3721" si="1952">TRUNC(C3658*S3658,8)</f>
        <v>229930.65991664</v>
      </c>
      <c r="U3658" s="2">
        <f t="shared" ref="U3658:U3721" si="1953">(D3658*(S3658-1))</f>
        <v>0</v>
      </c>
      <c r="V3658" s="2">
        <f t="shared" ref="V3658:V3721" si="1954">(E3658*(R3658-1))</f>
        <v>115237.62939635814</v>
      </c>
      <c r="W3658" s="2">
        <f t="shared" ref="W3658:W3721" si="1955">(C3658+U3658+V3658)</f>
        <v>253293.90558948816</v>
      </c>
      <c r="X3658" s="17">
        <f t="shared" ref="X3658:X3721" si="1956">IF(VLOOKUP(A3658,AN$10:AU$190,8)=VLOOKUP(A3657,AN$10:AU$190,8),0,VLOOKUP(A3658,AN$10:AU$190,8))</f>
        <v>0</v>
      </c>
      <c r="Y3658" s="2">
        <f t="shared" ref="Y3658:Y3721" si="1957">IF(X3658&gt;0,VLOOKUP(A3658,AN$12:AR$190,5),0)</f>
        <v>0</v>
      </c>
      <c r="Z3658" s="72">
        <f t="shared" ref="Z3658:Z3721" si="1958">IF(X3658&gt;0,VLOOKUP($A3658,$AN$10:$AS$190,6),0)</f>
        <v>0</v>
      </c>
      <c r="AA3658" s="2">
        <f t="shared" si="1944"/>
        <v>0</v>
      </c>
      <c r="AB3658" s="12">
        <f t="shared" si="1933"/>
        <v>4.6600000000000003E-2</v>
      </c>
      <c r="AC3658" s="17">
        <f t="shared" ref="AC3658:AC3721" si="1959">N3658</f>
        <v>19</v>
      </c>
      <c r="AD3658" s="17">
        <v>252</v>
      </c>
      <c r="AE3658" s="13">
        <f t="shared" si="1937"/>
        <v>1.003439988</v>
      </c>
      <c r="AF3658" s="2">
        <f t="shared" si="1945"/>
        <v>790.95871093999995</v>
      </c>
      <c r="AG3658" s="2">
        <f t="shared" ref="AG3658:AG3721" si="1960">TRUNC((W3658*(AE3658-1)),8)</f>
        <v>871.32799569999997</v>
      </c>
      <c r="AH3658" s="3">
        <f t="shared" ref="AH3658:AH3721" si="1961">IF(AA3658&gt;0,AA3658+AF3658,0)</f>
        <v>0</v>
      </c>
      <c r="AI3658" s="4" t="str">
        <f t="shared" si="1938"/>
        <v>A+J=</v>
      </c>
      <c r="AJ3658" s="11">
        <f t="shared" si="1934"/>
        <v>44818</v>
      </c>
      <c r="AQ3658" s="53"/>
      <c r="AR3658" s="53"/>
    </row>
    <row r="3659" spans="1:154" x14ac:dyDescent="0.2">
      <c r="A3659" s="158">
        <f t="shared" ref="A3659:A3722" si="1962">(A3658+1)</f>
        <v>44815</v>
      </c>
      <c r="B3659" s="2">
        <f t="shared" si="1946"/>
        <v>254165.23358518817</v>
      </c>
      <c r="C3659" s="2">
        <f t="shared" ref="C3659:C3722" si="1963">TRUNC(IF(X3658&gt;0,VLOOKUP(A3658,$AN$12:$AO$190,2),C3658),8)</f>
        <v>138056.27619313</v>
      </c>
      <c r="D3659" s="2">
        <v>0</v>
      </c>
      <c r="E3659" s="73">
        <f t="shared" si="1947"/>
        <v>138056.27619313</v>
      </c>
      <c r="F3659" s="88">
        <f t="shared" si="1940"/>
        <v>6455.85</v>
      </c>
      <c r="G3659" s="3">
        <f>IF(AND(N3659=1,N3658&gt;1),VLOOKUP(A3658,[1]Plan1!$BK$81:$BM$259,3),G3658)</f>
        <v>6413.24</v>
      </c>
      <c r="H3659" s="11">
        <f t="shared" si="1941"/>
        <v>44728</v>
      </c>
      <c r="I3659" s="11">
        <f t="shared" si="1942"/>
        <v>44758</v>
      </c>
      <c r="J3659" s="12">
        <f t="shared" si="1948"/>
        <v>-6.6002153085962245E-3</v>
      </c>
      <c r="K3659" s="11">
        <f t="shared" ref="K3659:K3722" si="1964">IF(DAY(A3659)=14,VLOOKUP(A3659,AR$194:AW$373,4),K3658)</f>
        <v>44818</v>
      </c>
      <c r="L3659" s="11">
        <f t="shared" si="1949"/>
        <v>44818</v>
      </c>
      <c r="M3659" s="1">
        <f t="shared" si="1935"/>
        <v>21</v>
      </c>
      <c r="N3659" s="1">
        <f t="shared" si="1950"/>
        <v>19</v>
      </c>
      <c r="O3659" s="2">
        <f t="shared" si="1951"/>
        <v>0.99402648999999998</v>
      </c>
      <c r="P3659" s="13">
        <f t="shared" si="1943"/>
        <v>1.00670057</v>
      </c>
      <c r="Q3659" s="13">
        <f t="shared" si="1936"/>
        <v>1.8457404431090112</v>
      </c>
      <c r="R3659" s="2">
        <f t="shared" si="1939"/>
        <v>1.8347148900000001</v>
      </c>
      <c r="S3659" s="2">
        <f t="shared" ref="S3659:S3722" si="1965">IF(AND(X3659&gt;0,MONTH(A3659)=9),R3659,S3658)</f>
        <v>1.66548502</v>
      </c>
      <c r="T3659" s="2">
        <f t="shared" si="1952"/>
        <v>229930.65991664</v>
      </c>
      <c r="U3659" s="2">
        <f t="shared" si="1953"/>
        <v>0</v>
      </c>
      <c r="V3659" s="2">
        <f t="shared" si="1954"/>
        <v>115237.62939635814</v>
      </c>
      <c r="W3659" s="2">
        <f t="shared" si="1955"/>
        <v>253293.90558948816</v>
      </c>
      <c r="X3659" s="17">
        <f t="shared" si="1956"/>
        <v>0</v>
      </c>
      <c r="Y3659" s="2">
        <f t="shared" si="1957"/>
        <v>0</v>
      </c>
      <c r="Z3659" s="72">
        <f t="shared" si="1958"/>
        <v>0</v>
      </c>
      <c r="AA3659" s="2">
        <f t="shared" si="1944"/>
        <v>0</v>
      </c>
      <c r="AB3659" s="12">
        <f t="shared" ref="AB3659:AB3722" si="1966">(AB3658)</f>
        <v>4.6600000000000003E-2</v>
      </c>
      <c r="AC3659" s="17">
        <f t="shared" si="1959"/>
        <v>19</v>
      </c>
      <c r="AD3659" s="17">
        <v>252</v>
      </c>
      <c r="AE3659" s="13">
        <f t="shared" si="1937"/>
        <v>1.003439988</v>
      </c>
      <c r="AF3659" s="2">
        <f t="shared" si="1945"/>
        <v>790.95871093999995</v>
      </c>
      <c r="AG3659" s="2">
        <f t="shared" si="1960"/>
        <v>871.32799569999997</v>
      </c>
      <c r="AH3659" s="3">
        <f t="shared" si="1961"/>
        <v>0</v>
      </c>
      <c r="AI3659" s="4" t="str">
        <f t="shared" si="1938"/>
        <v>A+J=</v>
      </c>
      <c r="AJ3659" s="11">
        <f t="shared" ref="AJ3659:AJ3722" si="1967">IF(X3658&gt;0,VLOOKUP(A3658,$AN$10:$AW$190,9),AJ3658)</f>
        <v>44818</v>
      </c>
      <c r="AQ3659" s="53"/>
      <c r="AR3659" s="53"/>
    </row>
    <row r="3660" spans="1:154" x14ac:dyDescent="0.2">
      <c r="A3660" s="158">
        <f t="shared" si="1962"/>
        <v>44816</v>
      </c>
      <c r="B3660" s="2">
        <f t="shared" si="1946"/>
        <v>254165.23358518817</v>
      </c>
      <c r="C3660" s="2">
        <f t="shared" si="1963"/>
        <v>138056.27619313</v>
      </c>
      <c r="D3660" s="2">
        <v>0</v>
      </c>
      <c r="E3660" s="73">
        <f t="shared" si="1947"/>
        <v>138056.27619313</v>
      </c>
      <c r="F3660" s="88">
        <f t="shared" si="1940"/>
        <v>6455.85</v>
      </c>
      <c r="G3660" s="3">
        <f>IF(AND(N3660=1,N3659&gt;1),VLOOKUP(A3659,[1]Plan1!$BK$81:$BM$259,3),G3659)</f>
        <v>6413.24</v>
      </c>
      <c r="H3660" s="11">
        <f t="shared" si="1941"/>
        <v>44728</v>
      </c>
      <c r="I3660" s="11">
        <f t="shared" si="1942"/>
        <v>44758</v>
      </c>
      <c r="J3660" s="12">
        <f t="shared" si="1948"/>
        <v>-6.6002153085962245E-3</v>
      </c>
      <c r="K3660" s="11">
        <f t="shared" si="1964"/>
        <v>44818</v>
      </c>
      <c r="L3660" s="11">
        <f t="shared" si="1949"/>
        <v>44818</v>
      </c>
      <c r="M3660" s="1">
        <f t="shared" si="1935"/>
        <v>21</v>
      </c>
      <c r="N3660" s="1">
        <f t="shared" si="1950"/>
        <v>19</v>
      </c>
      <c r="O3660" s="2">
        <f t="shared" si="1951"/>
        <v>0.99402648999999998</v>
      </c>
      <c r="P3660" s="13">
        <f t="shared" si="1943"/>
        <v>1.00670057</v>
      </c>
      <c r="Q3660" s="13">
        <f t="shared" si="1936"/>
        <v>1.8457404431090112</v>
      </c>
      <c r="R3660" s="2">
        <f t="shared" si="1939"/>
        <v>1.8347148900000001</v>
      </c>
      <c r="S3660" s="2">
        <f t="shared" si="1965"/>
        <v>1.66548502</v>
      </c>
      <c r="T3660" s="2">
        <f t="shared" si="1952"/>
        <v>229930.65991664</v>
      </c>
      <c r="U3660" s="2">
        <f t="shared" si="1953"/>
        <v>0</v>
      </c>
      <c r="V3660" s="2">
        <f t="shared" si="1954"/>
        <v>115237.62939635814</v>
      </c>
      <c r="W3660" s="2">
        <f t="shared" si="1955"/>
        <v>253293.90558948816</v>
      </c>
      <c r="X3660" s="17">
        <f t="shared" si="1956"/>
        <v>0</v>
      </c>
      <c r="Y3660" s="2">
        <f t="shared" si="1957"/>
        <v>0</v>
      </c>
      <c r="Z3660" s="72">
        <f t="shared" si="1958"/>
        <v>0</v>
      </c>
      <c r="AA3660" s="2">
        <f t="shared" si="1944"/>
        <v>0</v>
      </c>
      <c r="AB3660" s="12">
        <f t="shared" si="1966"/>
        <v>4.6600000000000003E-2</v>
      </c>
      <c r="AC3660" s="17">
        <f t="shared" si="1959"/>
        <v>19</v>
      </c>
      <c r="AD3660" s="17">
        <v>252</v>
      </c>
      <c r="AE3660" s="13">
        <f t="shared" si="1937"/>
        <v>1.003439988</v>
      </c>
      <c r="AF3660" s="2">
        <f t="shared" si="1945"/>
        <v>790.95871093999995</v>
      </c>
      <c r="AG3660" s="2">
        <f t="shared" si="1960"/>
        <v>871.32799569999997</v>
      </c>
      <c r="AH3660" s="3">
        <f t="shared" si="1961"/>
        <v>0</v>
      </c>
      <c r="AI3660" s="4" t="str">
        <f t="shared" si="1938"/>
        <v>A+J=</v>
      </c>
      <c r="AJ3660" s="11">
        <f t="shared" si="1967"/>
        <v>44818</v>
      </c>
      <c r="AQ3660" s="53"/>
      <c r="AR3660" s="53"/>
    </row>
    <row r="3661" spans="1:154" x14ac:dyDescent="0.2">
      <c r="A3661" s="158">
        <f t="shared" si="1962"/>
        <v>44817</v>
      </c>
      <c r="B3661" s="2">
        <f t="shared" si="1946"/>
        <v>254131.02679768146</v>
      </c>
      <c r="C3661" s="2">
        <f t="shared" si="1963"/>
        <v>138056.27619313</v>
      </c>
      <c r="D3661" s="2">
        <v>0</v>
      </c>
      <c r="E3661" s="73">
        <f t="shared" si="1947"/>
        <v>138056.27619313</v>
      </c>
      <c r="F3661" s="88">
        <f t="shared" si="1940"/>
        <v>6455.85</v>
      </c>
      <c r="G3661" s="3">
        <f>IF(AND(N3661=1,N3660&gt;1),VLOOKUP(A3660,[1]Plan1!$BK$81:$BM$259,3),G3660)</f>
        <v>6413.24</v>
      </c>
      <c r="H3661" s="11">
        <f t="shared" si="1941"/>
        <v>44728</v>
      </c>
      <c r="I3661" s="11">
        <f t="shared" si="1942"/>
        <v>44758</v>
      </c>
      <c r="J3661" s="12">
        <f t="shared" si="1948"/>
        <v>-6.6002153085962245E-3</v>
      </c>
      <c r="K3661" s="11">
        <f t="shared" si="1964"/>
        <v>44818</v>
      </c>
      <c r="L3661" s="11">
        <f t="shared" si="1949"/>
        <v>44818</v>
      </c>
      <c r="M3661" s="1">
        <f t="shared" si="1935"/>
        <v>21</v>
      </c>
      <c r="N3661" s="1">
        <f t="shared" si="1950"/>
        <v>20</v>
      </c>
      <c r="O3661" s="2">
        <f t="shared" si="1951"/>
        <v>0.99371308999999997</v>
      </c>
      <c r="P3661" s="13">
        <f t="shared" si="1943"/>
        <v>1.00670057</v>
      </c>
      <c r="Q3661" s="13">
        <f t="shared" si="1936"/>
        <v>1.8457404431090112</v>
      </c>
      <c r="R3661" s="2">
        <f t="shared" si="1939"/>
        <v>1.83413643</v>
      </c>
      <c r="S3661" s="2">
        <f t="shared" si="1965"/>
        <v>1.66548502</v>
      </c>
      <c r="T3661" s="2">
        <f t="shared" si="1952"/>
        <v>229930.65991664</v>
      </c>
      <c r="U3661" s="2">
        <f t="shared" si="1953"/>
        <v>0</v>
      </c>
      <c r="V3661" s="2">
        <f t="shared" si="1954"/>
        <v>115157.76936283146</v>
      </c>
      <c r="W3661" s="2">
        <f t="shared" si="1955"/>
        <v>253214.04555596146</v>
      </c>
      <c r="X3661" s="17">
        <f t="shared" si="1956"/>
        <v>0</v>
      </c>
      <c r="Y3661" s="2">
        <f t="shared" si="1957"/>
        <v>0</v>
      </c>
      <c r="Z3661" s="72">
        <f t="shared" si="1958"/>
        <v>0</v>
      </c>
      <c r="AA3661" s="2">
        <f t="shared" si="1944"/>
        <v>0</v>
      </c>
      <c r="AB3661" s="12">
        <f t="shared" si="1966"/>
        <v>4.6600000000000003E-2</v>
      </c>
      <c r="AC3661" s="17">
        <f t="shared" si="1959"/>
        <v>20</v>
      </c>
      <c r="AD3661" s="17">
        <v>252</v>
      </c>
      <c r="AE3661" s="13">
        <f t="shared" si="1937"/>
        <v>1.0036213679999999</v>
      </c>
      <c r="AF3661" s="2">
        <f t="shared" si="1945"/>
        <v>832.66353403999994</v>
      </c>
      <c r="AG3661" s="2">
        <f t="shared" si="1960"/>
        <v>916.98124171999996</v>
      </c>
      <c r="AH3661" s="3">
        <f t="shared" si="1961"/>
        <v>0</v>
      </c>
      <c r="AI3661" s="4" t="str">
        <f t="shared" si="1938"/>
        <v>A+J=</v>
      </c>
      <c r="AJ3661" s="11">
        <f t="shared" si="1967"/>
        <v>44818</v>
      </c>
      <c r="AQ3661" s="53"/>
      <c r="AR3661" s="53"/>
    </row>
    <row r="3662" spans="1:154" x14ac:dyDescent="0.2">
      <c r="A3662" s="156">
        <f t="shared" si="1962"/>
        <v>44818</v>
      </c>
      <c r="B3662" s="82">
        <f t="shared" si="1946"/>
        <v>254096.82408508449</v>
      </c>
      <c r="C3662" s="82">
        <f t="shared" si="1963"/>
        <v>138056.27619313</v>
      </c>
      <c r="D3662" s="82">
        <v>0</v>
      </c>
      <c r="E3662" s="83">
        <f t="shared" si="1947"/>
        <v>138056.27619313</v>
      </c>
      <c r="F3662" s="89">
        <f t="shared" si="1940"/>
        <v>6455.85</v>
      </c>
      <c r="G3662" s="3">
        <f>IF(AND(N3662=1,N3661&gt;1),VLOOKUP(A3661,[1]Plan1!$BK$81:$BM$259,3),G3661)</f>
        <v>6413.24</v>
      </c>
      <c r="H3662" s="18">
        <f t="shared" si="1941"/>
        <v>44728</v>
      </c>
      <c r="I3662" s="18">
        <f t="shared" si="1942"/>
        <v>44758</v>
      </c>
      <c r="J3662" s="84">
        <f t="shared" si="1948"/>
        <v>-6.6002153085962245E-3</v>
      </c>
      <c r="K3662" s="18">
        <f t="shared" si="1964"/>
        <v>44848</v>
      </c>
      <c r="L3662" s="18">
        <f t="shared" si="1949"/>
        <v>44818</v>
      </c>
      <c r="M3662" s="38">
        <f t="shared" si="1935"/>
        <v>21</v>
      </c>
      <c r="N3662" s="38">
        <f t="shared" si="1950"/>
        <v>21</v>
      </c>
      <c r="O3662" s="82">
        <f t="shared" si="1951"/>
        <v>0.99339977999999995</v>
      </c>
      <c r="P3662" s="85">
        <f t="shared" si="1943"/>
        <v>1.00670057</v>
      </c>
      <c r="Q3662" s="85">
        <f t="shared" si="1936"/>
        <v>1.8457404431090112</v>
      </c>
      <c r="R3662" s="82">
        <f t="shared" si="1939"/>
        <v>1.83355815</v>
      </c>
      <c r="S3662" s="2">
        <f t="shared" si="1965"/>
        <v>1.83355815</v>
      </c>
      <c r="T3662" s="82">
        <f t="shared" si="1952"/>
        <v>253134.21037255999</v>
      </c>
      <c r="U3662" s="82">
        <f t="shared" si="1953"/>
        <v>0</v>
      </c>
      <c r="V3662" s="82">
        <f t="shared" si="1954"/>
        <v>115077.93417943449</v>
      </c>
      <c r="W3662" s="82">
        <f t="shared" si="1955"/>
        <v>253134.2103725645</v>
      </c>
      <c r="X3662" s="86">
        <f t="shared" si="1956"/>
        <v>120</v>
      </c>
      <c r="Y3662" s="82">
        <f t="shared" si="1957"/>
        <v>2051.6487982499998</v>
      </c>
      <c r="Z3662" s="87">
        <f t="shared" si="1958"/>
        <v>1.4860959999999999E-2</v>
      </c>
      <c r="AA3662" s="82">
        <f t="shared" si="1944"/>
        <v>3761.8173749699999</v>
      </c>
      <c r="AB3662" s="84">
        <f t="shared" si="1966"/>
        <v>4.6600000000000003E-2</v>
      </c>
      <c r="AC3662" s="86">
        <f t="shared" si="1959"/>
        <v>21</v>
      </c>
      <c r="AD3662" s="86">
        <v>252</v>
      </c>
      <c r="AE3662" s="85">
        <f t="shared" si="1937"/>
        <v>1.00380278</v>
      </c>
      <c r="AF3662" s="82">
        <f t="shared" si="1945"/>
        <v>962.61371252000004</v>
      </c>
      <c r="AG3662" s="82">
        <f t="shared" si="1960"/>
        <v>962.61371252000004</v>
      </c>
      <c r="AH3662" s="39">
        <f t="shared" si="1961"/>
        <v>4724.4310874900002</v>
      </c>
      <c r="AI3662" s="40" t="str">
        <f t="shared" si="1938"/>
        <v>A+J=</v>
      </c>
      <c r="AJ3662" s="18">
        <f t="shared" si="1967"/>
        <v>44818</v>
      </c>
      <c r="AK3662" s="38"/>
      <c r="AL3662" s="38"/>
      <c r="AM3662" s="38"/>
      <c r="AN3662" s="38"/>
      <c r="AO3662" s="38"/>
      <c r="AP3662" s="38"/>
      <c r="AQ3662" s="39"/>
      <c r="AR3662" s="39"/>
      <c r="AS3662" s="38"/>
      <c r="AT3662" s="38"/>
      <c r="AU3662" s="38"/>
      <c r="AV3662" s="38"/>
      <c r="AW3662" s="38"/>
      <c r="AX3662" s="38"/>
      <c r="AY3662" s="38"/>
      <c r="AZ3662" s="38"/>
      <c r="BA3662" s="38"/>
      <c r="BB3662" s="38"/>
      <c r="BC3662" s="38"/>
      <c r="BD3662" s="38"/>
      <c r="BE3662" s="38"/>
      <c r="BF3662" s="38"/>
      <c r="BG3662" s="38"/>
      <c r="BH3662" s="38"/>
      <c r="BI3662" s="38"/>
      <c r="BJ3662" s="38"/>
      <c r="BK3662" s="38"/>
      <c r="BL3662" s="38"/>
      <c r="BM3662" s="38"/>
      <c r="BN3662" s="38"/>
      <c r="BO3662" s="38"/>
      <c r="BP3662" s="38"/>
      <c r="BQ3662" s="38"/>
      <c r="BR3662" s="38"/>
      <c r="BS3662" s="38"/>
      <c r="BT3662" s="38"/>
      <c r="BU3662" s="38"/>
      <c r="BV3662" s="38"/>
      <c r="BW3662" s="38"/>
      <c r="BX3662" s="38"/>
      <c r="BY3662" s="38"/>
      <c r="BZ3662" s="38"/>
      <c r="CA3662" s="38"/>
      <c r="CB3662" s="38"/>
      <c r="CC3662" s="38"/>
      <c r="CD3662" s="38"/>
      <c r="CE3662" s="38"/>
      <c r="CF3662" s="38"/>
      <c r="CG3662" s="38"/>
      <c r="CH3662" s="38"/>
      <c r="CI3662" s="38"/>
      <c r="CJ3662" s="38"/>
      <c r="CK3662" s="38"/>
      <c r="CL3662" s="38"/>
      <c r="CM3662" s="38"/>
      <c r="CN3662" s="38"/>
      <c r="CO3662" s="38"/>
      <c r="CP3662" s="38"/>
      <c r="CQ3662" s="38"/>
      <c r="CR3662" s="38"/>
      <c r="CS3662" s="38"/>
      <c r="CT3662" s="38"/>
      <c r="CU3662" s="38"/>
      <c r="CV3662" s="38"/>
      <c r="CW3662" s="38"/>
      <c r="CX3662" s="38"/>
      <c r="CY3662" s="38"/>
      <c r="CZ3662" s="38"/>
      <c r="DA3662" s="38"/>
      <c r="DB3662" s="38"/>
      <c r="DC3662" s="38"/>
      <c r="DD3662" s="38"/>
      <c r="DE3662" s="38"/>
      <c r="DF3662" s="38"/>
      <c r="DG3662" s="38"/>
      <c r="DH3662" s="38"/>
      <c r="DI3662" s="38"/>
      <c r="DJ3662" s="38"/>
      <c r="DK3662" s="38"/>
      <c r="DL3662" s="38"/>
      <c r="DM3662" s="38"/>
      <c r="DN3662" s="38"/>
      <c r="DO3662" s="38"/>
      <c r="DP3662" s="38"/>
      <c r="DQ3662" s="38"/>
      <c r="DR3662" s="38"/>
      <c r="DS3662" s="38"/>
      <c r="DT3662" s="38"/>
      <c r="DU3662" s="38"/>
      <c r="DV3662" s="38"/>
      <c r="DW3662" s="38"/>
      <c r="DX3662" s="38"/>
      <c r="DY3662" s="38"/>
      <c r="DZ3662" s="38"/>
      <c r="EA3662" s="38"/>
      <c r="EB3662" s="38"/>
      <c r="EC3662" s="38"/>
      <c r="ED3662" s="38"/>
      <c r="EE3662" s="38"/>
      <c r="EF3662" s="38"/>
      <c r="EG3662" s="38"/>
      <c r="EH3662" s="38"/>
      <c r="EI3662" s="38"/>
      <c r="EJ3662" s="38"/>
      <c r="EK3662" s="38"/>
      <c r="EL3662" s="38"/>
      <c r="EM3662" s="38"/>
      <c r="EN3662" s="38"/>
      <c r="EO3662" s="38"/>
      <c r="EP3662" s="38"/>
      <c r="EQ3662" s="38"/>
      <c r="ER3662" s="38"/>
      <c r="ES3662" s="38"/>
      <c r="ET3662" s="38"/>
      <c r="EU3662" s="38"/>
      <c r="EV3662" s="38"/>
      <c r="EW3662" s="38"/>
      <c r="EX3662" s="38"/>
    </row>
    <row r="3663" spans="1:154" x14ac:dyDescent="0.2">
      <c r="A3663" s="158">
        <f t="shared" si="1962"/>
        <v>44819</v>
      </c>
      <c r="B3663" s="2">
        <f t="shared" si="1946"/>
        <v>249352.20711106877</v>
      </c>
      <c r="C3663" s="2">
        <f t="shared" si="1963"/>
        <v>136004.62739487999</v>
      </c>
      <c r="D3663" s="2">
        <f>SUM(Y3663:Y$3996)</f>
        <v>23136.579710630005</v>
      </c>
      <c r="E3663" s="73">
        <f t="shared" si="1947"/>
        <v>112868.04768424999</v>
      </c>
      <c r="F3663" s="88">
        <f t="shared" si="1940"/>
        <v>6455.85</v>
      </c>
      <c r="G3663" s="3">
        <f>IF(AND(N3663=1,N3662&gt;1),VLOOKUP(A3662,[1]Plan1!$BK$81:$BM$259,3),G3662)</f>
        <v>6413.24</v>
      </c>
      <c r="H3663" s="11">
        <f t="shared" si="1941"/>
        <v>44757</v>
      </c>
      <c r="I3663" s="11">
        <f t="shared" si="1942"/>
        <v>44788</v>
      </c>
      <c r="J3663" s="12">
        <f t="shared" si="1948"/>
        <v>-6.6002153085962245E-3</v>
      </c>
      <c r="K3663" s="11">
        <f t="shared" si="1964"/>
        <v>44848</v>
      </c>
      <c r="L3663" s="11">
        <f t="shared" si="1949"/>
        <v>44848</v>
      </c>
      <c r="M3663" s="1">
        <f t="shared" si="1935"/>
        <v>21</v>
      </c>
      <c r="N3663" s="1">
        <f t="shared" si="1950"/>
        <v>1</v>
      </c>
      <c r="O3663" s="2">
        <f t="shared" si="1951"/>
        <v>0.99968471000000003</v>
      </c>
      <c r="P3663" s="13">
        <f t="shared" si="1943"/>
        <v>0.99339977999999995</v>
      </c>
      <c r="Q3663" s="13">
        <f t="shared" si="1936"/>
        <v>1.8335581501215941</v>
      </c>
      <c r="R3663" s="2">
        <f t="shared" si="1939"/>
        <v>1.83298004</v>
      </c>
      <c r="S3663" s="2">
        <f t="shared" si="1965"/>
        <v>1.83355815</v>
      </c>
      <c r="T3663" s="2">
        <f t="shared" si="1952"/>
        <v>249372.39299759001</v>
      </c>
      <c r="U3663" s="2">
        <f t="shared" si="1953"/>
        <v>19285.684580920282</v>
      </c>
      <c r="V3663" s="2">
        <f t="shared" si="1954"/>
        <v>94016.83087474847</v>
      </c>
      <c r="W3663" s="2">
        <f t="shared" si="1955"/>
        <v>249307.14285054876</v>
      </c>
      <c r="X3663" s="17">
        <f t="shared" si="1956"/>
        <v>0</v>
      </c>
      <c r="Y3663" s="2">
        <f t="shared" si="1957"/>
        <v>0</v>
      </c>
      <c r="Z3663" s="72">
        <f t="shared" si="1958"/>
        <v>0</v>
      </c>
      <c r="AA3663" s="2">
        <f t="shared" si="1944"/>
        <v>0</v>
      </c>
      <c r="AB3663" s="12">
        <f t="shared" si="1966"/>
        <v>4.6600000000000003E-2</v>
      </c>
      <c r="AC3663" s="17">
        <f t="shared" si="1959"/>
        <v>1</v>
      </c>
      <c r="AD3663" s="17">
        <v>252</v>
      </c>
      <c r="AE3663" s="13">
        <f t="shared" si="1937"/>
        <v>1.0001807579999999</v>
      </c>
      <c r="AF3663" s="2">
        <f t="shared" si="1945"/>
        <v>45.076055009999997</v>
      </c>
      <c r="AG3663" s="2">
        <f t="shared" si="1960"/>
        <v>45.064260519999998</v>
      </c>
      <c r="AH3663" s="3">
        <f t="shared" si="1961"/>
        <v>0</v>
      </c>
      <c r="AI3663" s="4" t="str">
        <f t="shared" si="1938"/>
        <v>A+J=</v>
      </c>
      <c r="AJ3663" s="11">
        <f t="shared" si="1967"/>
        <v>44848</v>
      </c>
      <c r="AQ3663" s="53"/>
      <c r="AR3663" s="53"/>
    </row>
    <row r="3664" spans="1:154" x14ac:dyDescent="0.2">
      <c r="A3664" s="158">
        <f t="shared" si="1962"/>
        <v>44820</v>
      </c>
      <c r="B3664" s="2">
        <f t="shared" si="1946"/>
        <v>249332.02706400107</v>
      </c>
      <c r="C3664" s="2">
        <f t="shared" si="1963"/>
        <v>136004.62739487999</v>
      </c>
      <c r="D3664" s="2">
        <f>SUM(Y3664:Y$3996)</f>
        <v>23136.579710630005</v>
      </c>
      <c r="E3664" s="73">
        <f t="shared" si="1947"/>
        <v>112868.04768424999</v>
      </c>
      <c r="F3664" s="88">
        <f t="shared" si="1940"/>
        <v>6455.85</v>
      </c>
      <c r="G3664" s="3">
        <f>IF(AND(N3664=1,N3663&gt;1),VLOOKUP(A3663,[1]Plan1!$BK$81:$BM$259,3),G3663)</f>
        <v>6413.24</v>
      </c>
      <c r="H3664" s="11">
        <f t="shared" si="1941"/>
        <v>44757</v>
      </c>
      <c r="I3664" s="11">
        <f t="shared" si="1942"/>
        <v>44788</v>
      </c>
      <c r="J3664" s="12">
        <f t="shared" si="1948"/>
        <v>-6.6002153085962245E-3</v>
      </c>
      <c r="K3664" s="11">
        <f t="shared" si="1964"/>
        <v>44848</v>
      </c>
      <c r="L3664" s="11">
        <f t="shared" si="1949"/>
        <v>44848</v>
      </c>
      <c r="M3664" s="1">
        <f t="shared" si="1935"/>
        <v>21</v>
      </c>
      <c r="N3664" s="1">
        <f t="shared" si="1950"/>
        <v>2</v>
      </c>
      <c r="O3664" s="2">
        <f t="shared" si="1951"/>
        <v>0.99936952000000001</v>
      </c>
      <c r="P3664" s="13">
        <f t="shared" si="1943"/>
        <v>0.99339977999999995</v>
      </c>
      <c r="Q3664" s="13">
        <f t="shared" si="1936"/>
        <v>1.8335581501215941</v>
      </c>
      <c r="R3664" s="2">
        <f t="shared" si="1939"/>
        <v>1.83240212</v>
      </c>
      <c r="S3664" s="2">
        <f t="shared" si="1965"/>
        <v>1.83355815</v>
      </c>
      <c r="T3664" s="2">
        <f t="shared" si="1952"/>
        <v>249372.39299759001</v>
      </c>
      <c r="U3664" s="2">
        <f t="shared" si="1953"/>
        <v>19285.684580920282</v>
      </c>
      <c r="V3664" s="2">
        <f t="shared" si="1954"/>
        <v>93951.602172630781</v>
      </c>
      <c r="W3664" s="2">
        <f t="shared" si="1955"/>
        <v>249241.91414843107</v>
      </c>
      <c r="X3664" s="17">
        <f t="shared" si="1956"/>
        <v>0</v>
      </c>
      <c r="Y3664" s="2">
        <f t="shared" si="1957"/>
        <v>0</v>
      </c>
      <c r="Z3664" s="72">
        <f t="shared" si="1958"/>
        <v>0</v>
      </c>
      <c r="AA3664" s="2">
        <f t="shared" si="1944"/>
        <v>0</v>
      </c>
      <c r="AB3664" s="12">
        <f t="shared" si="1966"/>
        <v>4.6600000000000003E-2</v>
      </c>
      <c r="AC3664" s="17">
        <f t="shared" si="1959"/>
        <v>2</v>
      </c>
      <c r="AD3664" s="17">
        <v>252</v>
      </c>
      <c r="AE3664" s="13">
        <f t="shared" si="1937"/>
        <v>1.0003615480000001</v>
      </c>
      <c r="AF3664" s="2">
        <f t="shared" si="1945"/>
        <v>90.160089940000006</v>
      </c>
      <c r="AG3664" s="2">
        <f t="shared" si="1960"/>
        <v>90.112915569999998</v>
      </c>
      <c r="AH3664" s="3">
        <f t="shared" si="1961"/>
        <v>0</v>
      </c>
      <c r="AI3664" s="4" t="str">
        <f t="shared" si="1938"/>
        <v>A+J=</v>
      </c>
      <c r="AJ3664" s="11">
        <f t="shared" si="1967"/>
        <v>44848</v>
      </c>
      <c r="AQ3664" s="53"/>
      <c r="AR3664" s="53"/>
    </row>
    <row r="3665" spans="1:44" x14ac:dyDescent="0.2">
      <c r="A3665" s="158">
        <f t="shared" si="1962"/>
        <v>44821</v>
      </c>
      <c r="B3665" s="2">
        <f t="shared" si="1946"/>
        <v>249311.85311093245</v>
      </c>
      <c r="C3665" s="2">
        <f t="shared" si="1963"/>
        <v>136004.62739487999</v>
      </c>
      <c r="D3665" s="2">
        <f>SUM(Y3665:Y$3996)</f>
        <v>23136.579710630005</v>
      </c>
      <c r="E3665" s="73">
        <f t="shared" si="1947"/>
        <v>112868.04768424999</v>
      </c>
      <c r="F3665" s="88">
        <f t="shared" si="1940"/>
        <v>6455.85</v>
      </c>
      <c r="G3665" s="3">
        <f>IF(AND(N3665=1,N3664&gt;1),VLOOKUP(A3664,[1]Plan1!$BK$81:$BM$259,3),G3664)</f>
        <v>6413.24</v>
      </c>
      <c r="H3665" s="11">
        <f t="shared" si="1941"/>
        <v>44757</v>
      </c>
      <c r="I3665" s="11">
        <f t="shared" si="1942"/>
        <v>44788</v>
      </c>
      <c r="J3665" s="12">
        <f t="shared" si="1948"/>
        <v>-6.6002153085962245E-3</v>
      </c>
      <c r="K3665" s="11">
        <f t="shared" si="1964"/>
        <v>44848</v>
      </c>
      <c r="L3665" s="11">
        <f t="shared" si="1949"/>
        <v>44848</v>
      </c>
      <c r="M3665" s="1">
        <f t="shared" si="1935"/>
        <v>21</v>
      </c>
      <c r="N3665" s="1">
        <f t="shared" si="1950"/>
        <v>3</v>
      </c>
      <c r="O3665" s="2">
        <f t="shared" si="1951"/>
        <v>0.99905443000000005</v>
      </c>
      <c r="P3665" s="13">
        <f t="shared" si="1943"/>
        <v>0.99339977999999995</v>
      </c>
      <c r="Q3665" s="13">
        <f t="shared" si="1936"/>
        <v>1.8335581501215941</v>
      </c>
      <c r="R3665" s="2">
        <f t="shared" si="1939"/>
        <v>1.83182439</v>
      </c>
      <c r="S3665" s="2">
        <f t="shared" si="1965"/>
        <v>1.83355815</v>
      </c>
      <c r="T3665" s="2">
        <f t="shared" si="1952"/>
        <v>249372.39299759001</v>
      </c>
      <c r="U3665" s="2">
        <f t="shared" si="1953"/>
        <v>19285.684580920282</v>
      </c>
      <c r="V3665" s="2">
        <f t="shared" si="1954"/>
        <v>93886.394915442157</v>
      </c>
      <c r="W3665" s="2">
        <f t="shared" si="1955"/>
        <v>249176.70689124244</v>
      </c>
      <c r="X3665" s="17">
        <f t="shared" si="1956"/>
        <v>0</v>
      </c>
      <c r="Y3665" s="2">
        <f t="shared" si="1957"/>
        <v>0</v>
      </c>
      <c r="Z3665" s="72">
        <f t="shared" si="1958"/>
        <v>0</v>
      </c>
      <c r="AA3665" s="2">
        <f t="shared" si="1944"/>
        <v>0</v>
      </c>
      <c r="AB3665" s="12">
        <f t="shared" si="1966"/>
        <v>4.6600000000000003E-2</v>
      </c>
      <c r="AC3665" s="17">
        <f t="shared" si="1959"/>
        <v>3</v>
      </c>
      <c r="AD3665" s="17">
        <v>252</v>
      </c>
      <c r="AE3665" s="13">
        <f t="shared" si="1937"/>
        <v>1.0005423710000001</v>
      </c>
      <c r="AF3665" s="2">
        <f t="shared" si="1945"/>
        <v>135.25235416000001</v>
      </c>
      <c r="AG3665" s="2">
        <f t="shared" si="1960"/>
        <v>135.14621969000001</v>
      </c>
      <c r="AH3665" s="3">
        <f t="shared" si="1961"/>
        <v>0</v>
      </c>
      <c r="AI3665" s="4" t="str">
        <f t="shared" si="1938"/>
        <v>A+J=</v>
      </c>
      <c r="AJ3665" s="11">
        <f t="shared" si="1967"/>
        <v>44848</v>
      </c>
      <c r="AQ3665" s="53"/>
      <c r="AR3665" s="53"/>
    </row>
    <row r="3666" spans="1:44" x14ac:dyDescent="0.2">
      <c r="A3666" s="158">
        <f t="shared" si="1962"/>
        <v>44822</v>
      </c>
      <c r="B3666" s="2">
        <f t="shared" si="1946"/>
        <v>249311.85311093245</v>
      </c>
      <c r="C3666" s="2">
        <f t="shared" si="1963"/>
        <v>136004.62739487999</v>
      </c>
      <c r="D3666" s="2">
        <f>SUM(Y3666:Y$3996)</f>
        <v>23136.579710630005</v>
      </c>
      <c r="E3666" s="73">
        <f t="shared" si="1947"/>
        <v>112868.04768424999</v>
      </c>
      <c r="F3666" s="88">
        <f t="shared" si="1940"/>
        <v>6455.85</v>
      </c>
      <c r="G3666" s="3">
        <f>IF(AND(N3666=1,N3665&gt;1),VLOOKUP(A3665,[1]Plan1!$BK$81:$BM$259,3),G3665)</f>
        <v>6413.24</v>
      </c>
      <c r="H3666" s="11">
        <f t="shared" si="1941"/>
        <v>44757</v>
      </c>
      <c r="I3666" s="11">
        <f t="shared" si="1942"/>
        <v>44788</v>
      </c>
      <c r="J3666" s="12">
        <f t="shared" si="1948"/>
        <v>-6.6002153085962245E-3</v>
      </c>
      <c r="K3666" s="11">
        <f t="shared" si="1964"/>
        <v>44848</v>
      </c>
      <c r="L3666" s="11">
        <f t="shared" si="1949"/>
        <v>44848</v>
      </c>
      <c r="M3666" s="1">
        <f t="shared" si="1935"/>
        <v>21</v>
      </c>
      <c r="N3666" s="1">
        <f t="shared" si="1950"/>
        <v>3</v>
      </c>
      <c r="O3666" s="2">
        <f t="shared" si="1951"/>
        <v>0.99905443000000005</v>
      </c>
      <c r="P3666" s="13">
        <f t="shared" si="1943"/>
        <v>0.99339977999999995</v>
      </c>
      <c r="Q3666" s="13">
        <f t="shared" si="1936"/>
        <v>1.8335581501215941</v>
      </c>
      <c r="R3666" s="2">
        <f t="shared" si="1939"/>
        <v>1.83182439</v>
      </c>
      <c r="S3666" s="2">
        <f t="shared" si="1965"/>
        <v>1.83355815</v>
      </c>
      <c r="T3666" s="2">
        <f t="shared" si="1952"/>
        <v>249372.39299759001</v>
      </c>
      <c r="U3666" s="2">
        <f t="shared" si="1953"/>
        <v>19285.684580920282</v>
      </c>
      <c r="V3666" s="2">
        <f t="shared" si="1954"/>
        <v>93886.394915442157</v>
      </c>
      <c r="W3666" s="2">
        <f t="shared" si="1955"/>
        <v>249176.70689124244</v>
      </c>
      <c r="X3666" s="17">
        <f t="shared" si="1956"/>
        <v>0</v>
      </c>
      <c r="Y3666" s="2">
        <f t="shared" si="1957"/>
        <v>0</v>
      </c>
      <c r="Z3666" s="72">
        <f t="shared" si="1958"/>
        <v>0</v>
      </c>
      <c r="AA3666" s="2">
        <f t="shared" si="1944"/>
        <v>0</v>
      </c>
      <c r="AB3666" s="12">
        <f t="shared" si="1966"/>
        <v>4.6600000000000003E-2</v>
      </c>
      <c r="AC3666" s="17">
        <f t="shared" si="1959"/>
        <v>3</v>
      </c>
      <c r="AD3666" s="17">
        <v>252</v>
      </c>
      <c r="AE3666" s="13">
        <f t="shared" si="1937"/>
        <v>1.0005423710000001</v>
      </c>
      <c r="AF3666" s="2">
        <f t="shared" si="1945"/>
        <v>135.25235416000001</v>
      </c>
      <c r="AG3666" s="2">
        <f t="shared" si="1960"/>
        <v>135.14621969000001</v>
      </c>
      <c r="AH3666" s="3">
        <f t="shared" si="1961"/>
        <v>0</v>
      </c>
      <c r="AI3666" s="4" t="str">
        <f t="shared" si="1938"/>
        <v>A+J=</v>
      </c>
      <c r="AJ3666" s="11">
        <f t="shared" si="1967"/>
        <v>44848</v>
      </c>
      <c r="AQ3666" s="53"/>
      <c r="AR3666" s="53"/>
    </row>
    <row r="3667" spans="1:44" x14ac:dyDescent="0.2">
      <c r="A3667" s="158">
        <f t="shared" si="1962"/>
        <v>44823</v>
      </c>
      <c r="B3667" s="2">
        <f t="shared" si="1946"/>
        <v>249311.85311093245</v>
      </c>
      <c r="C3667" s="2">
        <f t="shared" si="1963"/>
        <v>136004.62739487999</v>
      </c>
      <c r="D3667" s="2">
        <f>SUM(Y3667:Y$3996)</f>
        <v>23136.579710630005</v>
      </c>
      <c r="E3667" s="73">
        <f t="shared" si="1947"/>
        <v>112868.04768424999</v>
      </c>
      <c r="F3667" s="88">
        <f t="shared" si="1940"/>
        <v>6455.85</v>
      </c>
      <c r="G3667" s="3">
        <f>IF(AND(N3667=1,N3666&gt;1),VLOOKUP(A3666,[1]Plan1!$BK$81:$BM$259,3),G3666)</f>
        <v>6413.24</v>
      </c>
      <c r="H3667" s="11">
        <f t="shared" si="1941"/>
        <v>44757</v>
      </c>
      <c r="I3667" s="11">
        <f t="shared" si="1942"/>
        <v>44788</v>
      </c>
      <c r="J3667" s="12">
        <f t="shared" si="1948"/>
        <v>-6.6002153085962245E-3</v>
      </c>
      <c r="K3667" s="11">
        <f t="shared" si="1964"/>
        <v>44848</v>
      </c>
      <c r="L3667" s="11">
        <f t="shared" si="1949"/>
        <v>44848</v>
      </c>
      <c r="M3667" s="1">
        <f t="shared" si="1935"/>
        <v>21</v>
      </c>
      <c r="N3667" s="1">
        <f t="shared" si="1950"/>
        <v>3</v>
      </c>
      <c r="O3667" s="2">
        <f t="shared" si="1951"/>
        <v>0.99905443000000005</v>
      </c>
      <c r="P3667" s="13">
        <f t="shared" si="1943"/>
        <v>0.99339977999999995</v>
      </c>
      <c r="Q3667" s="13">
        <f t="shared" si="1936"/>
        <v>1.8335581501215941</v>
      </c>
      <c r="R3667" s="2">
        <f t="shared" si="1939"/>
        <v>1.83182439</v>
      </c>
      <c r="S3667" s="2">
        <f t="shared" si="1965"/>
        <v>1.83355815</v>
      </c>
      <c r="T3667" s="2">
        <f t="shared" si="1952"/>
        <v>249372.39299759001</v>
      </c>
      <c r="U3667" s="2">
        <f t="shared" si="1953"/>
        <v>19285.684580920282</v>
      </c>
      <c r="V3667" s="2">
        <f t="shared" si="1954"/>
        <v>93886.394915442157</v>
      </c>
      <c r="W3667" s="2">
        <f t="shared" si="1955"/>
        <v>249176.70689124244</v>
      </c>
      <c r="X3667" s="17">
        <f t="shared" si="1956"/>
        <v>0</v>
      </c>
      <c r="Y3667" s="2">
        <f t="shared" si="1957"/>
        <v>0</v>
      </c>
      <c r="Z3667" s="72">
        <f t="shared" si="1958"/>
        <v>0</v>
      </c>
      <c r="AA3667" s="2">
        <f t="shared" si="1944"/>
        <v>0</v>
      </c>
      <c r="AB3667" s="12">
        <f t="shared" si="1966"/>
        <v>4.6600000000000003E-2</v>
      </c>
      <c r="AC3667" s="17">
        <f t="shared" si="1959"/>
        <v>3</v>
      </c>
      <c r="AD3667" s="17">
        <v>252</v>
      </c>
      <c r="AE3667" s="13">
        <f t="shared" si="1937"/>
        <v>1.0005423710000001</v>
      </c>
      <c r="AF3667" s="2">
        <f t="shared" si="1945"/>
        <v>135.25235416000001</v>
      </c>
      <c r="AG3667" s="2">
        <f t="shared" si="1960"/>
        <v>135.14621969000001</v>
      </c>
      <c r="AH3667" s="3">
        <f t="shared" si="1961"/>
        <v>0</v>
      </c>
      <c r="AI3667" s="4" t="str">
        <f t="shared" si="1938"/>
        <v>A+J=</v>
      </c>
      <c r="AJ3667" s="11">
        <f t="shared" si="1967"/>
        <v>44848</v>
      </c>
      <c r="AQ3667" s="53"/>
      <c r="AR3667" s="53"/>
    </row>
    <row r="3668" spans="1:44" x14ac:dyDescent="0.2">
      <c r="A3668" s="158">
        <f t="shared" si="1962"/>
        <v>44824</v>
      </c>
      <c r="B3668" s="2">
        <f t="shared" si="1946"/>
        <v>249291.68412753241</v>
      </c>
      <c r="C3668" s="2">
        <f t="shared" si="1963"/>
        <v>136004.62739487999</v>
      </c>
      <c r="D3668" s="2">
        <f>SUM(Y3668:Y$3996)</f>
        <v>23136.579710630005</v>
      </c>
      <c r="E3668" s="73">
        <f t="shared" si="1947"/>
        <v>112868.04768424999</v>
      </c>
      <c r="F3668" s="88">
        <f t="shared" si="1940"/>
        <v>6455.85</v>
      </c>
      <c r="G3668" s="3">
        <f>IF(AND(N3668=1,N3667&gt;1),VLOOKUP(A3667,[1]Plan1!$BK$81:$BM$259,3),G3667)</f>
        <v>6413.24</v>
      </c>
      <c r="H3668" s="11">
        <f t="shared" si="1941"/>
        <v>44757</v>
      </c>
      <c r="I3668" s="11">
        <f t="shared" si="1942"/>
        <v>44788</v>
      </c>
      <c r="J3668" s="12">
        <f t="shared" si="1948"/>
        <v>-6.6002153085962245E-3</v>
      </c>
      <c r="K3668" s="11">
        <f t="shared" si="1964"/>
        <v>44848</v>
      </c>
      <c r="L3668" s="11">
        <f t="shared" si="1949"/>
        <v>44848</v>
      </c>
      <c r="M3668" s="1">
        <f t="shared" si="1935"/>
        <v>21</v>
      </c>
      <c r="N3668" s="1">
        <f t="shared" si="1950"/>
        <v>4</v>
      </c>
      <c r="O3668" s="2">
        <f t="shared" si="1951"/>
        <v>0.99873944000000003</v>
      </c>
      <c r="P3668" s="13">
        <f t="shared" si="1943"/>
        <v>0.99339977999999995</v>
      </c>
      <c r="Q3668" s="13">
        <f t="shared" si="1936"/>
        <v>1.8335581501215941</v>
      </c>
      <c r="R3668" s="2">
        <f t="shared" si="1939"/>
        <v>1.8312468399999999</v>
      </c>
      <c r="S3668" s="2">
        <f t="shared" si="1965"/>
        <v>1.83355815</v>
      </c>
      <c r="T3668" s="2">
        <f t="shared" si="1952"/>
        <v>249372.39299759001</v>
      </c>
      <c r="U3668" s="2">
        <f t="shared" si="1953"/>
        <v>19285.684580920282</v>
      </c>
      <c r="V3668" s="2">
        <f t="shared" si="1954"/>
        <v>93821.207974502118</v>
      </c>
      <c r="W3668" s="2">
        <f t="shared" si="1955"/>
        <v>249111.51995030241</v>
      </c>
      <c r="X3668" s="17">
        <f t="shared" si="1956"/>
        <v>0</v>
      </c>
      <c r="Y3668" s="2">
        <f t="shared" si="1957"/>
        <v>0</v>
      </c>
      <c r="Z3668" s="72">
        <f t="shared" si="1958"/>
        <v>0</v>
      </c>
      <c r="AA3668" s="2">
        <f t="shared" si="1944"/>
        <v>0</v>
      </c>
      <c r="AB3668" s="12">
        <f t="shared" si="1966"/>
        <v>4.6600000000000003E-2</v>
      </c>
      <c r="AC3668" s="17">
        <f t="shared" si="1959"/>
        <v>4</v>
      </c>
      <c r="AD3668" s="17">
        <v>252</v>
      </c>
      <c r="AE3668" s="13">
        <f t="shared" si="1937"/>
        <v>1.0007232269999999</v>
      </c>
      <c r="AF3668" s="2">
        <f t="shared" si="1945"/>
        <v>180.35284766999999</v>
      </c>
      <c r="AG3668" s="2">
        <f t="shared" si="1960"/>
        <v>180.16417723000001</v>
      </c>
      <c r="AH3668" s="3">
        <f t="shared" si="1961"/>
        <v>0</v>
      </c>
      <c r="AI3668" s="4" t="str">
        <f t="shared" si="1938"/>
        <v>A+J=</v>
      </c>
      <c r="AJ3668" s="11">
        <f t="shared" si="1967"/>
        <v>44848</v>
      </c>
      <c r="AQ3668" s="53"/>
      <c r="AR3668" s="53"/>
    </row>
    <row r="3669" spans="1:44" x14ac:dyDescent="0.2">
      <c r="A3669" s="158">
        <f t="shared" si="1962"/>
        <v>44825</v>
      </c>
      <c r="B3669" s="2">
        <f t="shared" si="1946"/>
        <v>249271.51986934096</v>
      </c>
      <c r="C3669" s="2">
        <f t="shared" si="1963"/>
        <v>136004.62739487999</v>
      </c>
      <c r="D3669" s="2">
        <f>SUM(Y3669:Y$3996)</f>
        <v>23136.579710630005</v>
      </c>
      <c r="E3669" s="73">
        <f t="shared" si="1947"/>
        <v>112868.04768424999</v>
      </c>
      <c r="F3669" s="88">
        <f t="shared" si="1940"/>
        <v>6455.85</v>
      </c>
      <c r="G3669" s="3">
        <f>IF(AND(N3669=1,N3668&gt;1),VLOOKUP(A3668,[1]Plan1!$BK$81:$BM$259,3),G3668)</f>
        <v>6413.24</v>
      </c>
      <c r="H3669" s="11">
        <f t="shared" si="1941"/>
        <v>44757</v>
      </c>
      <c r="I3669" s="11">
        <f t="shared" si="1942"/>
        <v>44788</v>
      </c>
      <c r="J3669" s="12">
        <f t="shared" si="1948"/>
        <v>-6.6002153085962245E-3</v>
      </c>
      <c r="K3669" s="11">
        <f t="shared" si="1964"/>
        <v>44848</v>
      </c>
      <c r="L3669" s="11">
        <f t="shared" si="1949"/>
        <v>44848</v>
      </c>
      <c r="M3669" s="1">
        <f t="shared" si="1935"/>
        <v>21</v>
      </c>
      <c r="N3669" s="1">
        <f t="shared" si="1950"/>
        <v>5</v>
      </c>
      <c r="O3669" s="2">
        <f t="shared" si="1951"/>
        <v>0.99842454999999997</v>
      </c>
      <c r="P3669" s="13">
        <f t="shared" si="1943"/>
        <v>0.99339977999999995</v>
      </c>
      <c r="Q3669" s="13">
        <f t="shared" si="1936"/>
        <v>1.8335581501215941</v>
      </c>
      <c r="R3669" s="2">
        <f t="shared" si="1939"/>
        <v>1.8306694699999999</v>
      </c>
      <c r="S3669" s="2">
        <f t="shared" si="1965"/>
        <v>1.83355815</v>
      </c>
      <c r="T3669" s="2">
        <f t="shared" si="1952"/>
        <v>249372.39299759001</v>
      </c>
      <c r="U3669" s="2">
        <f t="shared" si="1953"/>
        <v>19285.684580920282</v>
      </c>
      <c r="V3669" s="2">
        <f t="shared" si="1954"/>
        <v>93756.041349810665</v>
      </c>
      <c r="W3669" s="2">
        <f t="shared" si="1955"/>
        <v>249046.35332561095</v>
      </c>
      <c r="X3669" s="17">
        <f t="shared" si="1956"/>
        <v>0</v>
      </c>
      <c r="Y3669" s="2">
        <f t="shared" si="1957"/>
        <v>0</v>
      </c>
      <c r="Z3669" s="72">
        <f t="shared" si="1958"/>
        <v>0</v>
      </c>
      <c r="AA3669" s="2">
        <f t="shared" si="1944"/>
        <v>0</v>
      </c>
      <c r="AB3669" s="12">
        <f t="shared" si="1966"/>
        <v>4.6600000000000003E-2</v>
      </c>
      <c r="AC3669" s="17">
        <f t="shared" si="1959"/>
        <v>5</v>
      </c>
      <c r="AD3669" s="17">
        <v>252</v>
      </c>
      <c r="AE3669" s="13">
        <f t="shared" si="1937"/>
        <v>1.000904115</v>
      </c>
      <c r="AF3669" s="2">
        <f t="shared" si="1945"/>
        <v>225.46132109000001</v>
      </c>
      <c r="AG3669" s="2">
        <f t="shared" si="1960"/>
        <v>225.16654373</v>
      </c>
      <c r="AH3669" s="3">
        <f t="shared" si="1961"/>
        <v>0</v>
      </c>
      <c r="AI3669" s="4" t="str">
        <f t="shared" si="1938"/>
        <v>A+J=</v>
      </c>
      <c r="AJ3669" s="11">
        <f t="shared" si="1967"/>
        <v>44848</v>
      </c>
      <c r="AQ3669" s="53"/>
      <c r="AR3669" s="53"/>
    </row>
    <row r="3670" spans="1:44" x14ac:dyDescent="0.2">
      <c r="A3670" s="158">
        <f t="shared" si="1962"/>
        <v>44826</v>
      </c>
      <c r="B3670" s="2">
        <f t="shared" si="1946"/>
        <v>249251.36059009805</v>
      </c>
      <c r="C3670" s="2">
        <f t="shared" si="1963"/>
        <v>136004.62739487999</v>
      </c>
      <c r="D3670" s="2">
        <f>SUM(Y3670:Y$3996)</f>
        <v>23136.579710630005</v>
      </c>
      <c r="E3670" s="73">
        <f t="shared" si="1947"/>
        <v>112868.04768424999</v>
      </c>
      <c r="F3670" s="88">
        <f t="shared" si="1940"/>
        <v>6455.85</v>
      </c>
      <c r="G3670" s="3">
        <f>IF(AND(N3670=1,N3669&gt;1),VLOOKUP(A3669,[1]Plan1!$BK$81:$BM$259,3),G3669)</f>
        <v>6413.24</v>
      </c>
      <c r="H3670" s="11">
        <f t="shared" si="1941"/>
        <v>44757</v>
      </c>
      <c r="I3670" s="11">
        <f t="shared" si="1942"/>
        <v>44788</v>
      </c>
      <c r="J3670" s="12">
        <f t="shared" si="1948"/>
        <v>-6.6002153085962245E-3</v>
      </c>
      <c r="K3670" s="11">
        <f t="shared" si="1964"/>
        <v>44848</v>
      </c>
      <c r="L3670" s="11">
        <f t="shared" si="1949"/>
        <v>44848</v>
      </c>
      <c r="M3670" s="1">
        <f t="shared" si="1935"/>
        <v>21</v>
      </c>
      <c r="N3670" s="1">
        <f t="shared" si="1950"/>
        <v>6</v>
      </c>
      <c r="O3670" s="2">
        <f t="shared" si="1951"/>
        <v>0.99810975999999996</v>
      </c>
      <c r="P3670" s="13">
        <f t="shared" si="1943"/>
        <v>0.99339977999999995</v>
      </c>
      <c r="Q3670" s="13">
        <f t="shared" si="1936"/>
        <v>1.8335581501215941</v>
      </c>
      <c r="R3670" s="2">
        <f t="shared" si="1939"/>
        <v>1.8300922799999999</v>
      </c>
      <c r="S3670" s="2">
        <f t="shared" si="1965"/>
        <v>1.83355815</v>
      </c>
      <c r="T3670" s="2">
        <f t="shared" si="1952"/>
        <v>249372.39299759001</v>
      </c>
      <c r="U3670" s="2">
        <f t="shared" si="1953"/>
        <v>19285.684580920282</v>
      </c>
      <c r="V3670" s="2">
        <f t="shared" si="1954"/>
        <v>93690.895041367781</v>
      </c>
      <c r="W3670" s="2">
        <f t="shared" si="1955"/>
        <v>248981.20701716805</v>
      </c>
      <c r="X3670" s="17">
        <f t="shared" si="1956"/>
        <v>0</v>
      </c>
      <c r="Y3670" s="2">
        <f t="shared" si="1957"/>
        <v>0</v>
      </c>
      <c r="Z3670" s="72">
        <f t="shared" si="1958"/>
        <v>0</v>
      </c>
      <c r="AA3670" s="2">
        <f t="shared" si="1944"/>
        <v>0</v>
      </c>
      <c r="AB3670" s="12">
        <f t="shared" si="1966"/>
        <v>4.6600000000000003E-2</v>
      </c>
      <c r="AC3670" s="17">
        <f t="shared" si="1959"/>
        <v>6</v>
      </c>
      <c r="AD3670" s="17">
        <v>252</v>
      </c>
      <c r="AE3670" s="13">
        <f t="shared" si="1937"/>
        <v>1.0010850360000001</v>
      </c>
      <c r="AF3670" s="2">
        <f t="shared" si="1945"/>
        <v>270.57802379999998</v>
      </c>
      <c r="AG3670" s="2">
        <f t="shared" si="1960"/>
        <v>270.15357293</v>
      </c>
      <c r="AH3670" s="3">
        <f t="shared" si="1961"/>
        <v>0</v>
      </c>
      <c r="AI3670" s="4" t="str">
        <f t="shared" si="1938"/>
        <v>A+J=</v>
      </c>
      <c r="AJ3670" s="11">
        <f t="shared" si="1967"/>
        <v>44848</v>
      </c>
      <c r="AQ3670" s="53"/>
      <c r="AR3670" s="53"/>
    </row>
    <row r="3671" spans="1:44" x14ac:dyDescent="0.2">
      <c r="A3671" s="158">
        <f t="shared" si="1962"/>
        <v>44827</v>
      </c>
      <c r="B3671" s="2">
        <f t="shared" si="1946"/>
        <v>249231.20742449429</v>
      </c>
      <c r="C3671" s="2">
        <f t="shared" si="1963"/>
        <v>136004.62739487999</v>
      </c>
      <c r="D3671" s="2">
        <f>SUM(Y3671:Y$3996)</f>
        <v>23136.579710630005</v>
      </c>
      <c r="E3671" s="73">
        <f t="shared" si="1947"/>
        <v>112868.04768424999</v>
      </c>
      <c r="F3671" s="88">
        <f t="shared" si="1940"/>
        <v>6455.85</v>
      </c>
      <c r="G3671" s="3">
        <f>IF(AND(N3671=1,N3670&gt;1),VLOOKUP(A3670,[1]Plan1!$BK$81:$BM$259,3),G3670)</f>
        <v>6413.24</v>
      </c>
      <c r="H3671" s="11">
        <f t="shared" si="1941"/>
        <v>44757</v>
      </c>
      <c r="I3671" s="11">
        <f t="shared" si="1942"/>
        <v>44788</v>
      </c>
      <c r="J3671" s="12">
        <f t="shared" si="1948"/>
        <v>-6.6002153085962245E-3</v>
      </c>
      <c r="K3671" s="11">
        <f t="shared" si="1964"/>
        <v>44848</v>
      </c>
      <c r="L3671" s="11">
        <f t="shared" si="1949"/>
        <v>44848</v>
      </c>
      <c r="M3671" s="1">
        <f t="shared" ref="M3671:M3734" si="1968">IF(L3671=L3670,M3670,NETWORKDAYS(L3670,L3671,$AN$194:$AN$348)-1)</f>
        <v>21</v>
      </c>
      <c r="N3671" s="1">
        <f t="shared" si="1950"/>
        <v>7</v>
      </c>
      <c r="O3671" s="2">
        <f t="shared" si="1951"/>
        <v>0.99779507000000001</v>
      </c>
      <c r="P3671" s="13">
        <f t="shared" si="1943"/>
        <v>0.99339977999999995</v>
      </c>
      <c r="Q3671" s="13">
        <f t="shared" si="1936"/>
        <v>1.8335581501215941</v>
      </c>
      <c r="R3671" s="2">
        <f t="shared" si="1939"/>
        <v>1.8295152800000001</v>
      </c>
      <c r="S3671" s="2">
        <f t="shared" si="1965"/>
        <v>1.83355815</v>
      </c>
      <c r="T3671" s="2">
        <f t="shared" si="1952"/>
        <v>249372.39299759001</v>
      </c>
      <c r="U3671" s="2">
        <f t="shared" si="1953"/>
        <v>19285.684580920282</v>
      </c>
      <c r="V3671" s="2">
        <f t="shared" si="1954"/>
        <v>93625.770177853992</v>
      </c>
      <c r="W3671" s="2">
        <f t="shared" si="1955"/>
        <v>248916.08215365428</v>
      </c>
      <c r="X3671" s="17">
        <f t="shared" si="1956"/>
        <v>0</v>
      </c>
      <c r="Y3671" s="2">
        <f t="shared" si="1957"/>
        <v>0</v>
      </c>
      <c r="Z3671" s="72">
        <f t="shared" si="1958"/>
        <v>0</v>
      </c>
      <c r="AA3671" s="2">
        <f t="shared" si="1944"/>
        <v>0</v>
      </c>
      <c r="AB3671" s="12">
        <f t="shared" si="1966"/>
        <v>4.6600000000000003E-2</v>
      </c>
      <c r="AC3671" s="17">
        <f t="shared" si="1959"/>
        <v>7</v>
      </c>
      <c r="AD3671" s="17">
        <v>252</v>
      </c>
      <c r="AE3671" s="13">
        <f t="shared" si="1937"/>
        <v>1.0012659900000001</v>
      </c>
      <c r="AF3671" s="2">
        <f t="shared" si="1945"/>
        <v>315.70295580999999</v>
      </c>
      <c r="AG3671" s="2">
        <f t="shared" si="1960"/>
        <v>315.12527083999998</v>
      </c>
      <c r="AH3671" s="3">
        <f t="shared" si="1961"/>
        <v>0</v>
      </c>
      <c r="AI3671" s="4" t="str">
        <f t="shared" si="1938"/>
        <v>A+J=</v>
      </c>
      <c r="AJ3671" s="11">
        <f t="shared" si="1967"/>
        <v>44848</v>
      </c>
      <c r="AQ3671" s="53"/>
      <c r="AR3671" s="53"/>
    </row>
    <row r="3672" spans="1:44" x14ac:dyDescent="0.2">
      <c r="A3672" s="158">
        <f t="shared" si="1962"/>
        <v>44828</v>
      </c>
      <c r="B3672" s="2">
        <f t="shared" si="1946"/>
        <v>249211.05673792807</v>
      </c>
      <c r="C3672" s="2">
        <f t="shared" si="1963"/>
        <v>136004.62739487999</v>
      </c>
      <c r="D3672" s="2">
        <f>SUM(Y3672:Y$3996)</f>
        <v>23136.579710630005</v>
      </c>
      <c r="E3672" s="73">
        <f t="shared" si="1947"/>
        <v>112868.04768424999</v>
      </c>
      <c r="F3672" s="88">
        <f t="shared" si="1940"/>
        <v>6455.85</v>
      </c>
      <c r="G3672" s="3">
        <f>IF(AND(N3672=1,N3671&gt;1),VLOOKUP(A3671,[1]Plan1!$BK$81:$BM$259,3),G3671)</f>
        <v>6413.24</v>
      </c>
      <c r="H3672" s="11">
        <f t="shared" si="1941"/>
        <v>44757</v>
      </c>
      <c r="I3672" s="11">
        <f t="shared" si="1942"/>
        <v>44788</v>
      </c>
      <c r="J3672" s="12">
        <f t="shared" si="1948"/>
        <v>-6.6002153085962245E-3</v>
      </c>
      <c r="K3672" s="11">
        <f t="shared" si="1964"/>
        <v>44848</v>
      </c>
      <c r="L3672" s="11">
        <f t="shared" si="1949"/>
        <v>44848</v>
      </c>
      <c r="M3672" s="1">
        <f t="shared" si="1968"/>
        <v>21</v>
      </c>
      <c r="N3672" s="1">
        <f t="shared" si="1950"/>
        <v>8</v>
      </c>
      <c r="O3672" s="2">
        <f t="shared" si="1951"/>
        <v>0.99748046999999995</v>
      </c>
      <c r="P3672" s="13">
        <f t="shared" si="1943"/>
        <v>0.99339977999999995</v>
      </c>
      <c r="Q3672" s="13">
        <f t="shared" si="1936"/>
        <v>1.8335581501215941</v>
      </c>
      <c r="R3672" s="2">
        <f t="shared" si="1939"/>
        <v>1.8289384399999999</v>
      </c>
      <c r="S3672" s="2">
        <f t="shared" si="1965"/>
        <v>1.83355815</v>
      </c>
      <c r="T3672" s="2">
        <f t="shared" si="1952"/>
        <v>249372.39299759001</v>
      </c>
      <c r="U3672" s="2">
        <f t="shared" si="1953"/>
        <v>19285.684580920282</v>
      </c>
      <c r="V3672" s="2">
        <f t="shared" si="1954"/>
        <v>93560.663373227799</v>
      </c>
      <c r="W3672" s="2">
        <f t="shared" si="1955"/>
        <v>248850.97534902807</v>
      </c>
      <c r="X3672" s="17">
        <f t="shared" si="1956"/>
        <v>0</v>
      </c>
      <c r="Y3672" s="2">
        <f t="shared" si="1957"/>
        <v>0</v>
      </c>
      <c r="Z3672" s="72">
        <f t="shared" si="1958"/>
        <v>0</v>
      </c>
      <c r="AA3672" s="2">
        <f t="shared" si="1944"/>
        <v>0</v>
      </c>
      <c r="AB3672" s="12">
        <f t="shared" si="1966"/>
        <v>4.6600000000000003E-2</v>
      </c>
      <c r="AC3672" s="17">
        <f t="shared" si="1959"/>
        <v>8</v>
      </c>
      <c r="AD3672" s="17">
        <v>252</v>
      </c>
      <c r="AE3672" s="13">
        <f t="shared" si="1937"/>
        <v>1.001446976</v>
      </c>
      <c r="AF3672" s="2">
        <f t="shared" si="1945"/>
        <v>360.83586773000002</v>
      </c>
      <c r="AG3672" s="2">
        <f t="shared" si="1960"/>
        <v>360.08138889999998</v>
      </c>
      <c r="AH3672" s="3">
        <f t="shared" si="1961"/>
        <v>0</v>
      </c>
      <c r="AI3672" s="4" t="str">
        <f t="shared" si="1938"/>
        <v>A+J=</v>
      </c>
      <c r="AJ3672" s="11">
        <f t="shared" si="1967"/>
        <v>44848</v>
      </c>
      <c r="AQ3672" s="53"/>
      <c r="AR3672" s="53"/>
    </row>
    <row r="3673" spans="1:44" x14ac:dyDescent="0.2">
      <c r="A3673" s="158">
        <f t="shared" si="1962"/>
        <v>44829</v>
      </c>
      <c r="B3673" s="2">
        <f t="shared" si="1946"/>
        <v>249211.05673792807</v>
      </c>
      <c r="C3673" s="2">
        <f t="shared" si="1963"/>
        <v>136004.62739487999</v>
      </c>
      <c r="D3673" s="2">
        <f>SUM(Y3673:Y$3996)</f>
        <v>23136.579710630005</v>
      </c>
      <c r="E3673" s="73">
        <f t="shared" si="1947"/>
        <v>112868.04768424999</v>
      </c>
      <c r="F3673" s="88">
        <f t="shared" si="1940"/>
        <v>6455.85</v>
      </c>
      <c r="G3673" s="3">
        <f>IF(AND(N3673=1,N3672&gt;1),VLOOKUP(A3672,[1]Plan1!$BK$81:$BM$259,3),G3672)</f>
        <v>6413.24</v>
      </c>
      <c r="H3673" s="11">
        <f t="shared" si="1941"/>
        <v>44757</v>
      </c>
      <c r="I3673" s="11">
        <f t="shared" si="1942"/>
        <v>44788</v>
      </c>
      <c r="J3673" s="12">
        <f t="shared" si="1948"/>
        <v>-6.6002153085962245E-3</v>
      </c>
      <c r="K3673" s="11">
        <f t="shared" si="1964"/>
        <v>44848</v>
      </c>
      <c r="L3673" s="11">
        <f t="shared" si="1949"/>
        <v>44848</v>
      </c>
      <c r="M3673" s="1">
        <f t="shared" si="1968"/>
        <v>21</v>
      </c>
      <c r="N3673" s="1">
        <f t="shared" si="1950"/>
        <v>8</v>
      </c>
      <c r="O3673" s="2">
        <f t="shared" si="1951"/>
        <v>0.99748046999999995</v>
      </c>
      <c r="P3673" s="13">
        <f t="shared" si="1943"/>
        <v>0.99339977999999995</v>
      </c>
      <c r="Q3673" s="13">
        <f t="shared" si="1936"/>
        <v>1.8335581501215941</v>
      </c>
      <c r="R3673" s="2">
        <f t="shared" si="1939"/>
        <v>1.8289384399999999</v>
      </c>
      <c r="S3673" s="2">
        <f t="shared" si="1965"/>
        <v>1.83355815</v>
      </c>
      <c r="T3673" s="2">
        <f t="shared" si="1952"/>
        <v>249372.39299759001</v>
      </c>
      <c r="U3673" s="2">
        <f t="shared" si="1953"/>
        <v>19285.684580920282</v>
      </c>
      <c r="V3673" s="2">
        <f t="shared" si="1954"/>
        <v>93560.663373227799</v>
      </c>
      <c r="W3673" s="2">
        <f t="shared" si="1955"/>
        <v>248850.97534902807</v>
      </c>
      <c r="X3673" s="17">
        <f t="shared" si="1956"/>
        <v>0</v>
      </c>
      <c r="Y3673" s="2">
        <f t="shared" si="1957"/>
        <v>0</v>
      </c>
      <c r="Z3673" s="72">
        <f t="shared" si="1958"/>
        <v>0</v>
      </c>
      <c r="AA3673" s="2">
        <f t="shared" si="1944"/>
        <v>0</v>
      </c>
      <c r="AB3673" s="12">
        <f t="shared" si="1966"/>
        <v>4.6600000000000003E-2</v>
      </c>
      <c r="AC3673" s="17">
        <f t="shared" si="1959"/>
        <v>8</v>
      </c>
      <c r="AD3673" s="17">
        <v>252</v>
      </c>
      <c r="AE3673" s="13">
        <f t="shared" si="1937"/>
        <v>1.001446976</v>
      </c>
      <c r="AF3673" s="2">
        <f t="shared" si="1945"/>
        <v>360.83586773000002</v>
      </c>
      <c r="AG3673" s="2">
        <f t="shared" si="1960"/>
        <v>360.08138889999998</v>
      </c>
      <c r="AH3673" s="3">
        <f t="shared" si="1961"/>
        <v>0</v>
      </c>
      <c r="AI3673" s="4" t="str">
        <f t="shared" si="1938"/>
        <v>A+J=</v>
      </c>
      <c r="AJ3673" s="11">
        <f t="shared" si="1967"/>
        <v>44848</v>
      </c>
      <c r="AQ3673" s="53"/>
      <c r="AR3673" s="53"/>
    </row>
    <row r="3674" spans="1:44" x14ac:dyDescent="0.2">
      <c r="A3674" s="158">
        <f t="shared" si="1962"/>
        <v>44830</v>
      </c>
      <c r="B3674" s="2">
        <f t="shared" si="1946"/>
        <v>249211.05673792807</v>
      </c>
      <c r="C3674" s="2">
        <f t="shared" si="1963"/>
        <v>136004.62739487999</v>
      </c>
      <c r="D3674" s="2">
        <f>SUM(Y3674:Y$3996)</f>
        <v>23136.579710630005</v>
      </c>
      <c r="E3674" s="73">
        <f t="shared" si="1947"/>
        <v>112868.04768424999</v>
      </c>
      <c r="F3674" s="88">
        <f t="shared" si="1940"/>
        <v>6455.85</v>
      </c>
      <c r="G3674" s="3">
        <f>IF(AND(N3674=1,N3673&gt;1),VLOOKUP(A3673,[1]Plan1!$BK$81:$BM$259,3),G3673)</f>
        <v>6413.24</v>
      </c>
      <c r="H3674" s="11">
        <f t="shared" si="1941"/>
        <v>44757</v>
      </c>
      <c r="I3674" s="11">
        <f t="shared" si="1942"/>
        <v>44788</v>
      </c>
      <c r="J3674" s="12">
        <f t="shared" si="1948"/>
        <v>-6.6002153085962245E-3</v>
      </c>
      <c r="K3674" s="11">
        <f t="shared" si="1964"/>
        <v>44848</v>
      </c>
      <c r="L3674" s="11">
        <f t="shared" si="1949"/>
        <v>44848</v>
      </c>
      <c r="M3674" s="1">
        <f t="shared" si="1968"/>
        <v>21</v>
      </c>
      <c r="N3674" s="1">
        <f t="shared" si="1950"/>
        <v>8</v>
      </c>
      <c r="O3674" s="2">
        <f t="shared" si="1951"/>
        <v>0.99748046999999995</v>
      </c>
      <c r="P3674" s="13">
        <f t="shared" si="1943"/>
        <v>0.99339977999999995</v>
      </c>
      <c r="Q3674" s="13">
        <f t="shared" si="1936"/>
        <v>1.8335581501215941</v>
      </c>
      <c r="R3674" s="2">
        <f t="shared" si="1939"/>
        <v>1.8289384399999999</v>
      </c>
      <c r="S3674" s="2">
        <f t="shared" si="1965"/>
        <v>1.83355815</v>
      </c>
      <c r="T3674" s="2">
        <f t="shared" si="1952"/>
        <v>249372.39299759001</v>
      </c>
      <c r="U3674" s="2">
        <f t="shared" si="1953"/>
        <v>19285.684580920282</v>
      </c>
      <c r="V3674" s="2">
        <f t="shared" si="1954"/>
        <v>93560.663373227799</v>
      </c>
      <c r="W3674" s="2">
        <f t="shared" si="1955"/>
        <v>248850.97534902807</v>
      </c>
      <c r="X3674" s="17">
        <f t="shared" si="1956"/>
        <v>0</v>
      </c>
      <c r="Y3674" s="2">
        <f t="shared" si="1957"/>
        <v>0</v>
      </c>
      <c r="Z3674" s="72">
        <f t="shared" si="1958"/>
        <v>0</v>
      </c>
      <c r="AA3674" s="2">
        <f t="shared" si="1944"/>
        <v>0</v>
      </c>
      <c r="AB3674" s="12">
        <f t="shared" si="1966"/>
        <v>4.6600000000000003E-2</v>
      </c>
      <c r="AC3674" s="17">
        <f t="shared" si="1959"/>
        <v>8</v>
      </c>
      <c r="AD3674" s="17">
        <v>252</v>
      </c>
      <c r="AE3674" s="13">
        <f t="shared" si="1937"/>
        <v>1.001446976</v>
      </c>
      <c r="AF3674" s="2">
        <f t="shared" si="1945"/>
        <v>360.83586773000002</v>
      </c>
      <c r="AG3674" s="2">
        <f t="shared" si="1960"/>
        <v>360.08138889999998</v>
      </c>
      <c r="AH3674" s="3">
        <f t="shared" si="1961"/>
        <v>0</v>
      </c>
      <c r="AI3674" s="4" t="str">
        <f t="shared" si="1938"/>
        <v>A+J=</v>
      </c>
      <c r="AJ3674" s="11">
        <f t="shared" si="1967"/>
        <v>44848</v>
      </c>
      <c r="AQ3674" s="53"/>
      <c r="AR3674" s="53"/>
    </row>
    <row r="3675" spans="1:44" x14ac:dyDescent="0.2">
      <c r="A3675" s="158">
        <f t="shared" si="1962"/>
        <v>44831</v>
      </c>
      <c r="B3675" s="2">
        <f t="shared" si="1946"/>
        <v>249190.91355360145</v>
      </c>
      <c r="C3675" s="2">
        <f t="shared" si="1963"/>
        <v>136004.62739487999</v>
      </c>
      <c r="D3675" s="2">
        <f>SUM(Y3675:Y$3996)</f>
        <v>23136.579710630005</v>
      </c>
      <c r="E3675" s="73">
        <f t="shared" si="1947"/>
        <v>112868.04768424999</v>
      </c>
      <c r="F3675" s="88">
        <f t="shared" si="1940"/>
        <v>6455.85</v>
      </c>
      <c r="G3675" s="3">
        <f>IF(AND(N3675=1,N3674&gt;1),VLOOKUP(A3674,[1]Plan1!$BK$81:$BM$259,3),G3674)</f>
        <v>6413.24</v>
      </c>
      <c r="H3675" s="11">
        <f t="shared" si="1941"/>
        <v>44757</v>
      </c>
      <c r="I3675" s="11">
        <f t="shared" si="1942"/>
        <v>44788</v>
      </c>
      <c r="J3675" s="12">
        <f t="shared" si="1948"/>
        <v>-6.6002153085962245E-3</v>
      </c>
      <c r="K3675" s="11">
        <f t="shared" si="1964"/>
        <v>44848</v>
      </c>
      <c r="L3675" s="11">
        <f t="shared" si="1949"/>
        <v>44848</v>
      </c>
      <c r="M3675" s="1">
        <f t="shared" si="1968"/>
        <v>21</v>
      </c>
      <c r="N3675" s="1">
        <f t="shared" si="1950"/>
        <v>9</v>
      </c>
      <c r="O3675" s="2">
        <f t="shared" si="1951"/>
        <v>0.99716598000000001</v>
      </c>
      <c r="P3675" s="13">
        <f t="shared" si="1943"/>
        <v>0.99339977999999995</v>
      </c>
      <c r="Q3675" s="13">
        <f t="shared" si="1936"/>
        <v>1.8335581501215941</v>
      </c>
      <c r="R3675" s="2">
        <f t="shared" si="1939"/>
        <v>1.8283617999999999</v>
      </c>
      <c r="S3675" s="2">
        <f t="shared" si="1965"/>
        <v>1.83355815</v>
      </c>
      <c r="T3675" s="2">
        <f t="shared" si="1952"/>
        <v>249372.39299759001</v>
      </c>
      <c r="U3675" s="2">
        <f t="shared" si="1953"/>
        <v>19285.684580920282</v>
      </c>
      <c r="V3675" s="2">
        <f t="shared" si="1954"/>
        <v>93495.579142211151</v>
      </c>
      <c r="W3675" s="2">
        <f t="shared" si="1955"/>
        <v>248785.89111801144</v>
      </c>
      <c r="X3675" s="17">
        <f t="shared" si="1956"/>
        <v>0</v>
      </c>
      <c r="Y3675" s="2">
        <f t="shared" si="1957"/>
        <v>0</v>
      </c>
      <c r="Z3675" s="72">
        <f t="shared" si="1958"/>
        <v>0</v>
      </c>
      <c r="AA3675" s="2">
        <f t="shared" si="1944"/>
        <v>0</v>
      </c>
      <c r="AB3675" s="12">
        <f t="shared" si="1966"/>
        <v>4.6600000000000003E-2</v>
      </c>
      <c r="AC3675" s="17">
        <f t="shared" si="1959"/>
        <v>9</v>
      </c>
      <c r="AD3675" s="17">
        <v>252</v>
      </c>
      <c r="AE3675" s="13">
        <f t="shared" si="1937"/>
        <v>1.0016279960000001</v>
      </c>
      <c r="AF3675" s="2">
        <f t="shared" si="1945"/>
        <v>405.97725831000002</v>
      </c>
      <c r="AG3675" s="2">
        <f t="shared" si="1960"/>
        <v>405.02243558999999</v>
      </c>
      <c r="AH3675" s="3">
        <f t="shared" si="1961"/>
        <v>0</v>
      </c>
      <c r="AI3675" s="4" t="str">
        <f t="shared" si="1938"/>
        <v>A+J=</v>
      </c>
      <c r="AJ3675" s="11">
        <f t="shared" si="1967"/>
        <v>44848</v>
      </c>
      <c r="AQ3675" s="53"/>
      <c r="AR3675" s="53"/>
    </row>
    <row r="3676" spans="1:44" x14ac:dyDescent="0.2">
      <c r="A3676" s="158">
        <f t="shared" si="1962"/>
        <v>44832</v>
      </c>
      <c r="B3676" s="2">
        <f t="shared" si="1946"/>
        <v>249170.7739875229</v>
      </c>
      <c r="C3676" s="2">
        <f t="shared" si="1963"/>
        <v>136004.62739487999</v>
      </c>
      <c r="D3676" s="2">
        <f>SUM(Y3676:Y$3996)</f>
        <v>23136.579710630005</v>
      </c>
      <c r="E3676" s="73">
        <f t="shared" si="1947"/>
        <v>112868.04768424999</v>
      </c>
      <c r="F3676" s="88">
        <f t="shared" si="1940"/>
        <v>6455.85</v>
      </c>
      <c r="G3676" s="3">
        <f>IF(AND(N3676=1,N3675&gt;1),VLOOKUP(A3675,[1]Plan1!$BK$81:$BM$259,3),G3675)</f>
        <v>6413.24</v>
      </c>
      <c r="H3676" s="11">
        <f t="shared" si="1941"/>
        <v>44757</v>
      </c>
      <c r="I3676" s="11">
        <f t="shared" si="1942"/>
        <v>44788</v>
      </c>
      <c r="J3676" s="12">
        <f t="shared" si="1948"/>
        <v>-6.6002153085962245E-3</v>
      </c>
      <c r="K3676" s="11">
        <f t="shared" si="1964"/>
        <v>44848</v>
      </c>
      <c r="L3676" s="11">
        <f t="shared" si="1949"/>
        <v>44848</v>
      </c>
      <c r="M3676" s="1">
        <f t="shared" si="1968"/>
        <v>21</v>
      </c>
      <c r="N3676" s="1">
        <f t="shared" si="1950"/>
        <v>10</v>
      </c>
      <c r="O3676" s="2">
        <f t="shared" si="1951"/>
        <v>0.99685157999999996</v>
      </c>
      <c r="P3676" s="13">
        <f t="shared" si="1943"/>
        <v>0.99339977999999995</v>
      </c>
      <c r="Q3676" s="13">
        <f t="shared" si="1936"/>
        <v>1.8335581501215941</v>
      </c>
      <c r="R3676" s="2">
        <f t="shared" si="1939"/>
        <v>1.82778533</v>
      </c>
      <c r="S3676" s="2">
        <f t="shared" si="1965"/>
        <v>1.83355815</v>
      </c>
      <c r="T3676" s="2">
        <f t="shared" si="1952"/>
        <v>249372.39299759001</v>
      </c>
      <c r="U3676" s="2">
        <f t="shared" si="1953"/>
        <v>19285.684580920282</v>
      </c>
      <c r="V3676" s="2">
        <f t="shared" si="1954"/>
        <v>93430.514098762607</v>
      </c>
      <c r="W3676" s="2">
        <f t="shared" si="1955"/>
        <v>248720.82607456291</v>
      </c>
      <c r="X3676" s="17">
        <f t="shared" si="1956"/>
        <v>0</v>
      </c>
      <c r="Y3676" s="2">
        <f t="shared" si="1957"/>
        <v>0</v>
      </c>
      <c r="Z3676" s="72">
        <f t="shared" si="1958"/>
        <v>0</v>
      </c>
      <c r="AA3676" s="2">
        <f t="shared" si="1944"/>
        <v>0</v>
      </c>
      <c r="AB3676" s="12">
        <f t="shared" si="1966"/>
        <v>4.6600000000000003E-2</v>
      </c>
      <c r="AC3676" s="17">
        <f t="shared" si="1959"/>
        <v>10</v>
      </c>
      <c r="AD3676" s="17">
        <v>252</v>
      </c>
      <c r="AE3676" s="13">
        <f t="shared" si="1937"/>
        <v>1.0018090479999999</v>
      </c>
      <c r="AF3676" s="2">
        <f t="shared" si="1945"/>
        <v>451.12662879999999</v>
      </c>
      <c r="AG3676" s="2">
        <f t="shared" si="1960"/>
        <v>449.94791296</v>
      </c>
      <c r="AH3676" s="3">
        <f t="shared" si="1961"/>
        <v>0</v>
      </c>
      <c r="AI3676" s="4" t="str">
        <f t="shared" si="1938"/>
        <v>A+J=</v>
      </c>
      <c r="AJ3676" s="11">
        <f t="shared" si="1967"/>
        <v>44848</v>
      </c>
      <c r="AQ3676" s="53"/>
      <c r="AR3676" s="53"/>
    </row>
    <row r="3677" spans="1:44" x14ac:dyDescent="0.2">
      <c r="A3677" s="158">
        <f t="shared" si="1962"/>
        <v>44833</v>
      </c>
      <c r="B3677" s="2">
        <f t="shared" si="1946"/>
        <v>249150.64143665391</v>
      </c>
      <c r="C3677" s="2">
        <f t="shared" si="1963"/>
        <v>136004.62739487999</v>
      </c>
      <c r="D3677" s="2">
        <f>SUM(Y3677:Y$3996)</f>
        <v>23136.579710630005</v>
      </c>
      <c r="E3677" s="73">
        <f t="shared" si="1947"/>
        <v>112868.04768424999</v>
      </c>
      <c r="F3677" s="88">
        <f t="shared" si="1940"/>
        <v>6455.85</v>
      </c>
      <c r="G3677" s="3">
        <f>IF(AND(N3677=1,N3676&gt;1),VLOOKUP(A3676,[1]Plan1!$BK$81:$BM$259,3),G3676)</f>
        <v>6413.24</v>
      </c>
      <c r="H3677" s="11">
        <f t="shared" si="1941"/>
        <v>44757</v>
      </c>
      <c r="I3677" s="11">
        <f t="shared" si="1942"/>
        <v>44788</v>
      </c>
      <c r="J3677" s="12">
        <f t="shared" si="1948"/>
        <v>-6.6002153085962245E-3</v>
      </c>
      <c r="K3677" s="11">
        <f t="shared" si="1964"/>
        <v>44848</v>
      </c>
      <c r="L3677" s="11">
        <f t="shared" si="1949"/>
        <v>44848</v>
      </c>
      <c r="M3677" s="1">
        <f t="shared" si="1968"/>
        <v>21</v>
      </c>
      <c r="N3677" s="1">
        <f t="shared" si="1950"/>
        <v>11</v>
      </c>
      <c r="O3677" s="2">
        <f t="shared" si="1951"/>
        <v>0.99653729000000002</v>
      </c>
      <c r="P3677" s="13">
        <f t="shared" si="1943"/>
        <v>0.99339977999999995</v>
      </c>
      <c r="Q3677" s="13">
        <f t="shared" si="1936"/>
        <v>1.8335581501215941</v>
      </c>
      <c r="R3677" s="2">
        <f t="shared" si="1939"/>
        <v>1.8272090599999999</v>
      </c>
      <c r="S3677" s="2">
        <f t="shared" si="1965"/>
        <v>1.83355815</v>
      </c>
      <c r="T3677" s="2">
        <f t="shared" si="1952"/>
        <v>249372.39299759001</v>
      </c>
      <c r="U3677" s="2">
        <f t="shared" si="1953"/>
        <v>19285.684580920282</v>
      </c>
      <c r="V3677" s="2">
        <f t="shared" si="1954"/>
        <v>93365.471628923609</v>
      </c>
      <c r="W3677" s="2">
        <f t="shared" si="1955"/>
        <v>248655.7836047239</v>
      </c>
      <c r="X3677" s="17">
        <f t="shared" si="1956"/>
        <v>0</v>
      </c>
      <c r="Y3677" s="2">
        <f t="shared" si="1957"/>
        <v>0</v>
      </c>
      <c r="Z3677" s="72">
        <f t="shared" si="1958"/>
        <v>0</v>
      </c>
      <c r="AA3677" s="2">
        <f t="shared" si="1944"/>
        <v>0</v>
      </c>
      <c r="AB3677" s="12">
        <f t="shared" si="1966"/>
        <v>4.6600000000000003E-2</v>
      </c>
      <c r="AC3677" s="17">
        <f t="shared" si="1959"/>
        <v>11</v>
      </c>
      <c r="AD3677" s="17">
        <v>252</v>
      </c>
      <c r="AE3677" s="13">
        <f t="shared" si="1937"/>
        <v>1.001990132</v>
      </c>
      <c r="AF3677" s="2">
        <f t="shared" si="1945"/>
        <v>496.28397921999999</v>
      </c>
      <c r="AG3677" s="2">
        <f t="shared" si="1960"/>
        <v>494.85783192999997</v>
      </c>
      <c r="AH3677" s="3">
        <f t="shared" si="1961"/>
        <v>0</v>
      </c>
      <c r="AI3677" s="4" t="str">
        <f t="shared" si="1938"/>
        <v>A+J=</v>
      </c>
      <c r="AJ3677" s="11">
        <f t="shared" si="1967"/>
        <v>44848</v>
      </c>
      <c r="AQ3677" s="53"/>
      <c r="AR3677" s="53"/>
    </row>
    <row r="3678" spans="1:44" x14ac:dyDescent="0.2">
      <c r="A3678" s="158">
        <f t="shared" si="1962"/>
        <v>44834</v>
      </c>
      <c r="B3678" s="2">
        <f t="shared" si="1946"/>
        <v>249130.513010803</v>
      </c>
      <c r="C3678" s="2">
        <f t="shared" si="1963"/>
        <v>136004.62739487999</v>
      </c>
      <c r="D3678" s="2">
        <f>SUM(Y3678:Y$3996)</f>
        <v>23136.579710630005</v>
      </c>
      <c r="E3678" s="73">
        <f t="shared" si="1947"/>
        <v>112868.04768424999</v>
      </c>
      <c r="F3678" s="88">
        <f t="shared" si="1940"/>
        <v>6455.85</v>
      </c>
      <c r="G3678" s="3">
        <f>IF(AND(N3678=1,N3677&gt;1),VLOOKUP(A3677,[1]Plan1!$BK$81:$BM$259,3),G3677)</f>
        <v>6413.24</v>
      </c>
      <c r="H3678" s="11">
        <f t="shared" si="1941"/>
        <v>44757</v>
      </c>
      <c r="I3678" s="11">
        <f t="shared" si="1942"/>
        <v>44788</v>
      </c>
      <c r="J3678" s="12">
        <f t="shared" si="1948"/>
        <v>-6.6002153085962245E-3</v>
      </c>
      <c r="K3678" s="11">
        <f t="shared" si="1964"/>
        <v>44848</v>
      </c>
      <c r="L3678" s="11">
        <f t="shared" si="1949"/>
        <v>44848</v>
      </c>
      <c r="M3678" s="1">
        <f t="shared" si="1968"/>
        <v>21</v>
      </c>
      <c r="N3678" s="1">
        <f t="shared" si="1950"/>
        <v>12</v>
      </c>
      <c r="O3678" s="2">
        <f t="shared" si="1951"/>
        <v>0.99622308999999998</v>
      </c>
      <c r="P3678" s="13">
        <f t="shared" si="1943"/>
        <v>0.99339977999999995</v>
      </c>
      <c r="Q3678" s="13">
        <f t="shared" si="1936"/>
        <v>1.8335581501215941</v>
      </c>
      <c r="R3678" s="2">
        <f t="shared" si="1939"/>
        <v>1.82663296</v>
      </c>
      <c r="S3678" s="2">
        <f t="shared" si="1965"/>
        <v>1.83355815</v>
      </c>
      <c r="T3678" s="2">
        <f t="shared" si="1952"/>
        <v>249372.39299759001</v>
      </c>
      <c r="U3678" s="2">
        <f t="shared" si="1953"/>
        <v>19285.684580920282</v>
      </c>
      <c r="V3678" s="2">
        <f t="shared" si="1954"/>
        <v>93300.448346652716</v>
      </c>
      <c r="W3678" s="2">
        <f t="shared" si="1955"/>
        <v>248590.76032245299</v>
      </c>
      <c r="X3678" s="17">
        <f t="shared" si="1956"/>
        <v>0</v>
      </c>
      <c r="Y3678" s="2">
        <f t="shared" si="1957"/>
        <v>0</v>
      </c>
      <c r="Z3678" s="72">
        <f t="shared" si="1958"/>
        <v>0</v>
      </c>
      <c r="AA3678" s="2">
        <f t="shared" si="1944"/>
        <v>0</v>
      </c>
      <c r="AB3678" s="12">
        <f t="shared" si="1966"/>
        <v>4.6600000000000003E-2</v>
      </c>
      <c r="AC3678" s="17">
        <f t="shared" si="1959"/>
        <v>12</v>
      </c>
      <c r="AD3678" s="17">
        <v>252</v>
      </c>
      <c r="AE3678" s="13">
        <f t="shared" si="1937"/>
        <v>1.00217125</v>
      </c>
      <c r="AF3678" s="2">
        <f t="shared" si="1945"/>
        <v>541.44980828999996</v>
      </c>
      <c r="AG3678" s="2">
        <f t="shared" si="1960"/>
        <v>539.75268834999997</v>
      </c>
      <c r="AH3678" s="3">
        <f t="shared" si="1961"/>
        <v>0</v>
      </c>
      <c r="AI3678" s="4" t="str">
        <f t="shared" si="1938"/>
        <v>A+J=</v>
      </c>
      <c r="AJ3678" s="11">
        <f t="shared" si="1967"/>
        <v>44848</v>
      </c>
      <c r="AQ3678" s="53"/>
      <c r="AR3678" s="53"/>
    </row>
    <row r="3679" spans="1:44" x14ac:dyDescent="0.2">
      <c r="A3679" s="158">
        <f t="shared" si="1962"/>
        <v>44835</v>
      </c>
      <c r="B3679" s="2">
        <f t="shared" si="1946"/>
        <v>249110.39161070163</v>
      </c>
      <c r="C3679" s="2">
        <f t="shared" si="1963"/>
        <v>136004.62739487999</v>
      </c>
      <c r="D3679" s="2">
        <f>SUM(Y3679:Y$3996)</f>
        <v>23136.579710630005</v>
      </c>
      <c r="E3679" s="73">
        <f t="shared" si="1947"/>
        <v>112868.04768424999</v>
      </c>
      <c r="F3679" s="88">
        <f t="shared" si="1940"/>
        <v>6455.85</v>
      </c>
      <c r="G3679" s="3">
        <f>IF(AND(N3679=1,N3678&gt;1),VLOOKUP(A3678,[1]Plan1!$BK$81:$BM$259,3),G3678)</f>
        <v>6413.24</v>
      </c>
      <c r="H3679" s="11">
        <f t="shared" si="1941"/>
        <v>44757</v>
      </c>
      <c r="I3679" s="11">
        <f t="shared" si="1942"/>
        <v>44788</v>
      </c>
      <c r="J3679" s="12">
        <f t="shared" si="1948"/>
        <v>-6.6002153085962245E-3</v>
      </c>
      <c r="K3679" s="11">
        <f t="shared" si="1964"/>
        <v>44848</v>
      </c>
      <c r="L3679" s="11">
        <f t="shared" si="1949"/>
        <v>44848</v>
      </c>
      <c r="M3679" s="1">
        <f t="shared" si="1968"/>
        <v>21</v>
      </c>
      <c r="N3679" s="1">
        <f t="shared" si="1950"/>
        <v>13</v>
      </c>
      <c r="O3679" s="2">
        <f t="shared" si="1951"/>
        <v>0.99590900000000004</v>
      </c>
      <c r="P3679" s="13">
        <f t="shared" si="1943"/>
        <v>0.99339977999999995</v>
      </c>
      <c r="Q3679" s="13">
        <f t="shared" ref="Q3679:Q3742" si="1969">IF(L3679&gt;L3678,Q3678*P3679,Q3678)</f>
        <v>1.8335581501215941</v>
      </c>
      <c r="R3679" s="2">
        <f t="shared" si="1939"/>
        <v>1.8260570599999999</v>
      </c>
      <c r="S3679" s="2">
        <f t="shared" si="1965"/>
        <v>1.83355815</v>
      </c>
      <c r="T3679" s="2">
        <f t="shared" si="1952"/>
        <v>249372.39299759001</v>
      </c>
      <c r="U3679" s="2">
        <f t="shared" si="1953"/>
        <v>19285.684580920282</v>
      </c>
      <c r="V3679" s="2">
        <f t="shared" si="1954"/>
        <v>93235.447637991339</v>
      </c>
      <c r="W3679" s="2">
        <f t="shared" si="1955"/>
        <v>248525.75961379163</v>
      </c>
      <c r="X3679" s="17">
        <f t="shared" si="1956"/>
        <v>0</v>
      </c>
      <c r="Y3679" s="2">
        <f t="shared" si="1957"/>
        <v>0</v>
      </c>
      <c r="Z3679" s="72">
        <f t="shared" si="1958"/>
        <v>0</v>
      </c>
      <c r="AA3679" s="2">
        <f t="shared" si="1944"/>
        <v>0</v>
      </c>
      <c r="AB3679" s="12">
        <f t="shared" si="1966"/>
        <v>4.6600000000000003E-2</v>
      </c>
      <c r="AC3679" s="17">
        <f t="shared" si="1959"/>
        <v>13</v>
      </c>
      <c r="AD3679" s="17">
        <v>252</v>
      </c>
      <c r="AE3679" s="13">
        <f t="shared" ref="AE3679:AE3742" si="1970">ROUND((1+AB3679)^TRUNC((AC3679/AD3679),9),9)</f>
        <v>1.0023523999999999</v>
      </c>
      <c r="AF3679" s="2">
        <f t="shared" si="1945"/>
        <v>586.62361727999996</v>
      </c>
      <c r="AG3679" s="2">
        <f t="shared" si="1960"/>
        <v>584.63199691</v>
      </c>
      <c r="AH3679" s="3">
        <f t="shared" si="1961"/>
        <v>0</v>
      </c>
      <c r="AI3679" s="4" t="str">
        <f t="shared" si="1938"/>
        <v>A+J=</v>
      </c>
      <c r="AJ3679" s="11">
        <f t="shared" si="1967"/>
        <v>44848</v>
      </c>
      <c r="AQ3679" s="53"/>
      <c r="AR3679" s="53"/>
    </row>
    <row r="3680" spans="1:44" x14ac:dyDescent="0.2">
      <c r="A3680" s="158">
        <f t="shared" si="1962"/>
        <v>44836</v>
      </c>
      <c r="B3680" s="2">
        <f t="shared" si="1946"/>
        <v>249110.39161070163</v>
      </c>
      <c r="C3680" s="2">
        <f t="shared" si="1963"/>
        <v>136004.62739487999</v>
      </c>
      <c r="D3680" s="2">
        <f>SUM(Y3680:Y$3996)</f>
        <v>23136.579710630005</v>
      </c>
      <c r="E3680" s="73">
        <f t="shared" si="1947"/>
        <v>112868.04768424999</v>
      </c>
      <c r="F3680" s="88">
        <f t="shared" si="1940"/>
        <v>6455.85</v>
      </c>
      <c r="G3680" s="3">
        <f>IF(AND(N3680=1,N3679&gt;1),VLOOKUP(A3679,[1]Plan1!$BK$81:$BM$259,3),G3679)</f>
        <v>6413.24</v>
      </c>
      <c r="H3680" s="11">
        <f t="shared" si="1941"/>
        <v>44757</v>
      </c>
      <c r="I3680" s="11">
        <f t="shared" si="1942"/>
        <v>44788</v>
      </c>
      <c r="J3680" s="12">
        <f t="shared" si="1948"/>
        <v>-6.6002153085962245E-3</v>
      </c>
      <c r="K3680" s="11">
        <f t="shared" si="1964"/>
        <v>44848</v>
      </c>
      <c r="L3680" s="11">
        <f t="shared" si="1949"/>
        <v>44848</v>
      </c>
      <c r="M3680" s="1">
        <f t="shared" si="1968"/>
        <v>21</v>
      </c>
      <c r="N3680" s="1">
        <f t="shared" si="1950"/>
        <v>13</v>
      </c>
      <c r="O3680" s="2">
        <f t="shared" si="1951"/>
        <v>0.99590900000000004</v>
      </c>
      <c r="P3680" s="13">
        <f t="shared" si="1943"/>
        <v>0.99339977999999995</v>
      </c>
      <c r="Q3680" s="13">
        <f t="shared" si="1969"/>
        <v>1.8335581501215941</v>
      </c>
      <c r="R3680" s="2">
        <f t="shared" si="1939"/>
        <v>1.8260570599999999</v>
      </c>
      <c r="S3680" s="2">
        <f t="shared" si="1965"/>
        <v>1.83355815</v>
      </c>
      <c r="T3680" s="2">
        <f t="shared" si="1952"/>
        <v>249372.39299759001</v>
      </c>
      <c r="U3680" s="2">
        <f t="shared" si="1953"/>
        <v>19285.684580920282</v>
      </c>
      <c r="V3680" s="2">
        <f t="shared" si="1954"/>
        <v>93235.447637991339</v>
      </c>
      <c r="W3680" s="2">
        <f t="shared" si="1955"/>
        <v>248525.75961379163</v>
      </c>
      <c r="X3680" s="17">
        <f t="shared" si="1956"/>
        <v>0</v>
      </c>
      <c r="Y3680" s="2">
        <f t="shared" si="1957"/>
        <v>0</v>
      </c>
      <c r="Z3680" s="72">
        <f t="shared" si="1958"/>
        <v>0</v>
      </c>
      <c r="AA3680" s="2">
        <f t="shared" si="1944"/>
        <v>0</v>
      </c>
      <c r="AB3680" s="12">
        <f t="shared" si="1966"/>
        <v>4.6600000000000003E-2</v>
      </c>
      <c r="AC3680" s="17">
        <f t="shared" si="1959"/>
        <v>13</v>
      </c>
      <c r="AD3680" s="17">
        <v>252</v>
      </c>
      <c r="AE3680" s="13">
        <f t="shared" si="1970"/>
        <v>1.0023523999999999</v>
      </c>
      <c r="AF3680" s="2">
        <f t="shared" si="1945"/>
        <v>586.62361727999996</v>
      </c>
      <c r="AG3680" s="2">
        <f t="shared" si="1960"/>
        <v>584.63199691</v>
      </c>
      <c r="AH3680" s="3">
        <f t="shared" si="1961"/>
        <v>0</v>
      </c>
      <c r="AI3680" s="4" t="str">
        <f t="shared" si="1938"/>
        <v>A+J=</v>
      </c>
      <c r="AJ3680" s="11">
        <f t="shared" si="1967"/>
        <v>44848</v>
      </c>
      <c r="AQ3680" s="53"/>
      <c r="AR3680" s="53"/>
    </row>
    <row r="3681" spans="1:44" x14ac:dyDescent="0.2">
      <c r="A3681" s="158">
        <f t="shared" si="1962"/>
        <v>44837</v>
      </c>
      <c r="B3681" s="2">
        <f t="shared" si="1946"/>
        <v>249110.39161070163</v>
      </c>
      <c r="C3681" s="2">
        <f t="shared" si="1963"/>
        <v>136004.62739487999</v>
      </c>
      <c r="D3681" s="2">
        <f>SUM(Y3681:Y$3996)</f>
        <v>23136.579710630005</v>
      </c>
      <c r="E3681" s="73">
        <f t="shared" si="1947"/>
        <v>112868.04768424999</v>
      </c>
      <c r="F3681" s="88">
        <f t="shared" si="1940"/>
        <v>6455.85</v>
      </c>
      <c r="G3681" s="3">
        <f>IF(AND(N3681=1,N3680&gt;1),VLOOKUP(A3680,[1]Plan1!$BK$81:$BM$259,3),G3680)</f>
        <v>6413.24</v>
      </c>
      <c r="H3681" s="11">
        <f t="shared" si="1941"/>
        <v>44757</v>
      </c>
      <c r="I3681" s="11">
        <f t="shared" si="1942"/>
        <v>44788</v>
      </c>
      <c r="J3681" s="12">
        <f t="shared" si="1948"/>
        <v>-6.6002153085962245E-3</v>
      </c>
      <c r="K3681" s="11">
        <f t="shared" si="1964"/>
        <v>44848</v>
      </c>
      <c r="L3681" s="11">
        <f t="shared" si="1949"/>
        <v>44848</v>
      </c>
      <c r="M3681" s="1">
        <f t="shared" si="1968"/>
        <v>21</v>
      </c>
      <c r="N3681" s="1">
        <f t="shared" si="1950"/>
        <v>13</v>
      </c>
      <c r="O3681" s="2">
        <f t="shared" si="1951"/>
        <v>0.99590900000000004</v>
      </c>
      <c r="P3681" s="13">
        <f t="shared" si="1943"/>
        <v>0.99339977999999995</v>
      </c>
      <c r="Q3681" s="13">
        <f t="shared" si="1969"/>
        <v>1.8335581501215941</v>
      </c>
      <c r="R3681" s="2">
        <f t="shared" si="1939"/>
        <v>1.8260570599999999</v>
      </c>
      <c r="S3681" s="2">
        <f t="shared" si="1965"/>
        <v>1.83355815</v>
      </c>
      <c r="T3681" s="2">
        <f t="shared" si="1952"/>
        <v>249372.39299759001</v>
      </c>
      <c r="U3681" s="2">
        <f t="shared" si="1953"/>
        <v>19285.684580920282</v>
      </c>
      <c r="V3681" s="2">
        <f t="shared" si="1954"/>
        <v>93235.447637991339</v>
      </c>
      <c r="W3681" s="2">
        <f t="shared" si="1955"/>
        <v>248525.75961379163</v>
      </c>
      <c r="X3681" s="17">
        <f t="shared" si="1956"/>
        <v>0</v>
      </c>
      <c r="Y3681" s="2">
        <f t="shared" si="1957"/>
        <v>0</v>
      </c>
      <c r="Z3681" s="72">
        <f t="shared" si="1958"/>
        <v>0</v>
      </c>
      <c r="AA3681" s="2">
        <f t="shared" si="1944"/>
        <v>0</v>
      </c>
      <c r="AB3681" s="12">
        <f t="shared" si="1966"/>
        <v>4.6600000000000003E-2</v>
      </c>
      <c r="AC3681" s="17">
        <f t="shared" si="1959"/>
        <v>13</v>
      </c>
      <c r="AD3681" s="17">
        <v>252</v>
      </c>
      <c r="AE3681" s="13">
        <f t="shared" si="1970"/>
        <v>1.0023523999999999</v>
      </c>
      <c r="AF3681" s="2">
        <f t="shared" si="1945"/>
        <v>586.62361727999996</v>
      </c>
      <c r="AG3681" s="2">
        <f t="shared" si="1960"/>
        <v>584.63199691</v>
      </c>
      <c r="AH3681" s="3">
        <f t="shared" si="1961"/>
        <v>0</v>
      </c>
      <c r="AI3681" s="4" t="str">
        <f t="shared" si="1938"/>
        <v>A+J=</v>
      </c>
      <c r="AJ3681" s="11">
        <f t="shared" si="1967"/>
        <v>44848</v>
      </c>
      <c r="AQ3681" s="53"/>
      <c r="AR3681" s="53"/>
    </row>
    <row r="3682" spans="1:44" x14ac:dyDescent="0.2">
      <c r="A3682" s="158">
        <f t="shared" si="1962"/>
        <v>44838</v>
      </c>
      <c r="B3682" s="2">
        <f t="shared" si="1946"/>
        <v>249090.27296469788</v>
      </c>
      <c r="C3682" s="2">
        <f t="shared" si="1963"/>
        <v>136004.62739487999</v>
      </c>
      <c r="D3682" s="2">
        <f>SUM(Y3682:Y$3996)</f>
        <v>23136.579710630005</v>
      </c>
      <c r="E3682" s="73">
        <f t="shared" si="1947"/>
        <v>112868.04768424999</v>
      </c>
      <c r="F3682" s="88">
        <f t="shared" si="1940"/>
        <v>6455.85</v>
      </c>
      <c r="G3682" s="3">
        <f>IF(AND(N3682=1,N3681&gt;1),VLOOKUP(A3681,[1]Plan1!$BK$81:$BM$259,3),G3681)</f>
        <v>6413.24</v>
      </c>
      <c r="H3682" s="11">
        <f t="shared" si="1941"/>
        <v>44757</v>
      </c>
      <c r="I3682" s="11">
        <f t="shared" si="1942"/>
        <v>44788</v>
      </c>
      <c r="J3682" s="12">
        <f t="shared" si="1948"/>
        <v>-6.6002153085962245E-3</v>
      </c>
      <c r="K3682" s="11">
        <f t="shared" si="1964"/>
        <v>44848</v>
      </c>
      <c r="L3682" s="11">
        <f t="shared" si="1949"/>
        <v>44848</v>
      </c>
      <c r="M3682" s="1">
        <f t="shared" si="1968"/>
        <v>21</v>
      </c>
      <c r="N3682" s="1">
        <f t="shared" si="1950"/>
        <v>14</v>
      </c>
      <c r="O3682" s="2">
        <f t="shared" si="1951"/>
        <v>0.99559500000000001</v>
      </c>
      <c r="P3682" s="13">
        <f t="shared" si="1943"/>
        <v>0.99339977999999995</v>
      </c>
      <c r="Q3682" s="13">
        <f t="shared" si="1969"/>
        <v>1.8335581501215941</v>
      </c>
      <c r="R3682" s="2">
        <f t="shared" si="1939"/>
        <v>1.82548132</v>
      </c>
      <c r="S3682" s="2">
        <f t="shared" si="1965"/>
        <v>1.83355815</v>
      </c>
      <c r="T3682" s="2">
        <f t="shared" si="1952"/>
        <v>249372.39299759001</v>
      </c>
      <c r="U3682" s="2">
        <f t="shared" si="1953"/>
        <v>19285.684580920282</v>
      </c>
      <c r="V3682" s="2">
        <f t="shared" si="1954"/>
        <v>93170.464988217616</v>
      </c>
      <c r="W3682" s="2">
        <f t="shared" si="1955"/>
        <v>248460.77696401789</v>
      </c>
      <c r="X3682" s="17">
        <f t="shared" si="1956"/>
        <v>0</v>
      </c>
      <c r="Y3682" s="2">
        <f t="shared" si="1957"/>
        <v>0</v>
      </c>
      <c r="Z3682" s="72">
        <f t="shared" si="1958"/>
        <v>0</v>
      </c>
      <c r="AA3682" s="2">
        <f t="shared" si="1944"/>
        <v>0</v>
      </c>
      <c r="AB3682" s="12">
        <f t="shared" si="1966"/>
        <v>4.6600000000000003E-2</v>
      </c>
      <c r="AC3682" s="17">
        <f t="shared" si="1959"/>
        <v>14</v>
      </c>
      <c r="AD3682" s="17">
        <v>252</v>
      </c>
      <c r="AE3682" s="13">
        <f t="shared" si="1970"/>
        <v>1.002533583</v>
      </c>
      <c r="AF3682" s="2">
        <f t="shared" si="1945"/>
        <v>631.80565555999999</v>
      </c>
      <c r="AG3682" s="2">
        <f t="shared" si="1960"/>
        <v>629.49600067999995</v>
      </c>
      <c r="AH3682" s="3">
        <f t="shared" si="1961"/>
        <v>0</v>
      </c>
      <c r="AI3682" s="4" t="str">
        <f t="shared" ref="AI3682:AI3745" si="1971">AI3681</f>
        <v>A+J=</v>
      </c>
      <c r="AJ3682" s="11">
        <f t="shared" si="1967"/>
        <v>44848</v>
      </c>
      <c r="AQ3682" s="53"/>
      <c r="AR3682" s="53"/>
    </row>
    <row r="3683" spans="1:44" x14ac:dyDescent="0.2">
      <c r="A3683" s="158">
        <f t="shared" si="1962"/>
        <v>44839</v>
      </c>
      <c r="B3683" s="2">
        <f t="shared" si="1946"/>
        <v>249070.16022300324</v>
      </c>
      <c r="C3683" s="2">
        <f t="shared" si="1963"/>
        <v>136004.62739487999</v>
      </c>
      <c r="D3683" s="2">
        <f>SUM(Y3683:Y$3996)</f>
        <v>23136.579710630005</v>
      </c>
      <c r="E3683" s="73">
        <f t="shared" si="1947"/>
        <v>112868.04768424999</v>
      </c>
      <c r="F3683" s="88">
        <f t="shared" si="1940"/>
        <v>6455.85</v>
      </c>
      <c r="G3683" s="3">
        <f>IF(AND(N3683=1,N3682&gt;1),VLOOKUP(A3682,[1]Plan1!$BK$81:$BM$259,3),G3682)</f>
        <v>6413.24</v>
      </c>
      <c r="H3683" s="11">
        <f t="shared" si="1941"/>
        <v>44757</v>
      </c>
      <c r="I3683" s="11">
        <f t="shared" si="1942"/>
        <v>44788</v>
      </c>
      <c r="J3683" s="12">
        <f t="shared" si="1948"/>
        <v>-6.6002153085962245E-3</v>
      </c>
      <c r="K3683" s="11">
        <f t="shared" si="1964"/>
        <v>44848</v>
      </c>
      <c r="L3683" s="11">
        <f t="shared" si="1949"/>
        <v>44848</v>
      </c>
      <c r="M3683" s="1">
        <f t="shared" si="1968"/>
        <v>21</v>
      </c>
      <c r="N3683" s="1">
        <f t="shared" si="1950"/>
        <v>15</v>
      </c>
      <c r="O3683" s="2">
        <f t="shared" si="1951"/>
        <v>0.99528110000000003</v>
      </c>
      <c r="P3683" s="13">
        <f t="shared" si="1943"/>
        <v>0.99339977999999995</v>
      </c>
      <c r="Q3683" s="13">
        <f t="shared" si="1969"/>
        <v>1.8335581501215941</v>
      </c>
      <c r="R3683" s="2">
        <f t="shared" si="1939"/>
        <v>1.82490577</v>
      </c>
      <c r="S3683" s="2">
        <f t="shared" si="1965"/>
        <v>1.83355815</v>
      </c>
      <c r="T3683" s="2">
        <f t="shared" si="1952"/>
        <v>249372.39299759001</v>
      </c>
      <c r="U3683" s="2">
        <f t="shared" si="1953"/>
        <v>19285.684580920282</v>
      </c>
      <c r="V3683" s="2">
        <f t="shared" si="1954"/>
        <v>93105.503783372958</v>
      </c>
      <c r="W3683" s="2">
        <f t="shared" si="1955"/>
        <v>248395.81575917325</v>
      </c>
      <c r="X3683" s="17">
        <f t="shared" si="1956"/>
        <v>0</v>
      </c>
      <c r="Y3683" s="2">
        <f t="shared" si="1957"/>
        <v>0</v>
      </c>
      <c r="Z3683" s="72">
        <f t="shared" si="1958"/>
        <v>0</v>
      </c>
      <c r="AA3683" s="2">
        <f t="shared" si="1944"/>
        <v>0</v>
      </c>
      <c r="AB3683" s="12">
        <f t="shared" si="1966"/>
        <v>4.6600000000000003E-2</v>
      </c>
      <c r="AC3683" s="17">
        <f t="shared" si="1959"/>
        <v>15</v>
      </c>
      <c r="AD3683" s="17">
        <v>252</v>
      </c>
      <c r="AE3683" s="13">
        <f t="shared" si="1970"/>
        <v>1.002714798</v>
      </c>
      <c r="AF3683" s="2">
        <f t="shared" si="1945"/>
        <v>676.99567376000005</v>
      </c>
      <c r="AG3683" s="2">
        <f t="shared" si="1960"/>
        <v>674.34446383</v>
      </c>
      <c r="AH3683" s="3">
        <f t="shared" si="1961"/>
        <v>0</v>
      </c>
      <c r="AI3683" s="4" t="str">
        <f t="shared" si="1971"/>
        <v>A+J=</v>
      </c>
      <c r="AJ3683" s="11">
        <f t="shared" si="1967"/>
        <v>44848</v>
      </c>
      <c r="AQ3683" s="53"/>
      <c r="AR3683" s="53"/>
    </row>
    <row r="3684" spans="1:44" x14ac:dyDescent="0.2">
      <c r="A3684" s="158">
        <f t="shared" si="1962"/>
        <v>44840</v>
      </c>
      <c r="B3684" s="2">
        <f t="shared" si="1946"/>
        <v>249050.05275574717</v>
      </c>
      <c r="C3684" s="2">
        <f t="shared" si="1963"/>
        <v>136004.62739487999</v>
      </c>
      <c r="D3684" s="2">
        <f>SUM(Y3684:Y$3996)</f>
        <v>23136.579710630005</v>
      </c>
      <c r="E3684" s="73">
        <f t="shared" si="1947"/>
        <v>112868.04768424999</v>
      </c>
      <c r="F3684" s="88">
        <f t="shared" si="1940"/>
        <v>6455.85</v>
      </c>
      <c r="G3684" s="3">
        <f>IF(AND(N3684=1,N3683&gt;1),VLOOKUP(A3683,[1]Plan1!$BK$81:$BM$259,3),G3683)</f>
        <v>6413.24</v>
      </c>
      <c r="H3684" s="11">
        <f t="shared" si="1941"/>
        <v>44757</v>
      </c>
      <c r="I3684" s="11">
        <f t="shared" si="1942"/>
        <v>44788</v>
      </c>
      <c r="J3684" s="12">
        <f t="shared" si="1948"/>
        <v>-6.6002153085962245E-3</v>
      </c>
      <c r="K3684" s="11">
        <f t="shared" si="1964"/>
        <v>44848</v>
      </c>
      <c r="L3684" s="11">
        <f t="shared" si="1949"/>
        <v>44848</v>
      </c>
      <c r="M3684" s="1">
        <f t="shared" si="1968"/>
        <v>21</v>
      </c>
      <c r="N3684" s="1">
        <f t="shared" si="1950"/>
        <v>16</v>
      </c>
      <c r="O3684" s="2">
        <f t="shared" si="1951"/>
        <v>0.9949673</v>
      </c>
      <c r="P3684" s="13">
        <f t="shared" si="1943"/>
        <v>0.99339977999999995</v>
      </c>
      <c r="Q3684" s="13">
        <f t="shared" si="1969"/>
        <v>1.8335581501215941</v>
      </c>
      <c r="R3684" s="2">
        <f t="shared" si="1939"/>
        <v>1.8243304</v>
      </c>
      <c r="S3684" s="2">
        <f t="shared" si="1965"/>
        <v>1.83355815</v>
      </c>
      <c r="T3684" s="2">
        <f t="shared" si="1952"/>
        <v>249372.39299759001</v>
      </c>
      <c r="U3684" s="2">
        <f t="shared" si="1953"/>
        <v>19285.684580920282</v>
      </c>
      <c r="V3684" s="2">
        <f t="shared" si="1954"/>
        <v>93040.562894776871</v>
      </c>
      <c r="W3684" s="2">
        <f t="shared" si="1955"/>
        <v>248330.87487057716</v>
      </c>
      <c r="X3684" s="17">
        <f t="shared" si="1956"/>
        <v>0</v>
      </c>
      <c r="Y3684" s="2">
        <f t="shared" si="1957"/>
        <v>0</v>
      </c>
      <c r="Z3684" s="72">
        <f t="shared" si="1958"/>
        <v>0</v>
      </c>
      <c r="AA3684" s="2">
        <f t="shared" si="1944"/>
        <v>0</v>
      </c>
      <c r="AB3684" s="12">
        <f t="shared" si="1966"/>
        <v>4.6600000000000003E-2</v>
      </c>
      <c r="AC3684" s="17">
        <f t="shared" si="1959"/>
        <v>16</v>
      </c>
      <c r="AD3684" s="17">
        <v>252</v>
      </c>
      <c r="AE3684" s="13">
        <f t="shared" si="1970"/>
        <v>1.0028960469999999</v>
      </c>
      <c r="AF3684" s="2">
        <f t="shared" si="1945"/>
        <v>722.19417062000002</v>
      </c>
      <c r="AG3684" s="2">
        <f t="shared" si="1960"/>
        <v>719.17788516999997</v>
      </c>
      <c r="AH3684" s="3">
        <f t="shared" si="1961"/>
        <v>0</v>
      </c>
      <c r="AI3684" s="4" t="str">
        <f t="shared" si="1971"/>
        <v>A+J=</v>
      </c>
      <c r="AJ3684" s="11">
        <f t="shared" si="1967"/>
        <v>44848</v>
      </c>
      <c r="AQ3684" s="53"/>
      <c r="AR3684" s="53"/>
    </row>
    <row r="3685" spans="1:44" x14ac:dyDescent="0.2">
      <c r="A3685" s="158">
        <f t="shared" si="1962"/>
        <v>44841</v>
      </c>
      <c r="B3685" s="2">
        <f t="shared" si="1946"/>
        <v>249029.95007082965</v>
      </c>
      <c r="C3685" s="2">
        <f t="shared" si="1963"/>
        <v>136004.62739487999</v>
      </c>
      <c r="D3685" s="2">
        <f>SUM(Y3685:Y$3996)</f>
        <v>23136.579710630005</v>
      </c>
      <c r="E3685" s="73">
        <f t="shared" si="1947"/>
        <v>112868.04768424999</v>
      </c>
      <c r="F3685" s="88">
        <f t="shared" si="1940"/>
        <v>6455.85</v>
      </c>
      <c r="G3685" s="3">
        <f>IF(AND(N3685=1,N3684&gt;1),VLOOKUP(A3684,[1]Plan1!$BK$81:$BM$259,3),G3684)</f>
        <v>6413.24</v>
      </c>
      <c r="H3685" s="11">
        <f t="shared" si="1941"/>
        <v>44757</v>
      </c>
      <c r="I3685" s="11">
        <f t="shared" si="1942"/>
        <v>44788</v>
      </c>
      <c r="J3685" s="12">
        <f t="shared" si="1948"/>
        <v>-6.6002153085962245E-3</v>
      </c>
      <c r="K3685" s="11">
        <f t="shared" si="1964"/>
        <v>44848</v>
      </c>
      <c r="L3685" s="11">
        <f t="shared" si="1949"/>
        <v>44848</v>
      </c>
      <c r="M3685" s="1">
        <f t="shared" si="1968"/>
        <v>21</v>
      </c>
      <c r="N3685" s="1">
        <f t="shared" si="1950"/>
        <v>17</v>
      </c>
      <c r="O3685" s="2">
        <f t="shared" si="1951"/>
        <v>0.99465360000000003</v>
      </c>
      <c r="P3685" s="13">
        <f t="shared" si="1943"/>
        <v>0.99339977999999995</v>
      </c>
      <c r="Q3685" s="13">
        <f t="shared" si="1969"/>
        <v>1.8335581501215941</v>
      </c>
      <c r="R3685" s="2">
        <f t="shared" si="1939"/>
        <v>1.8237552100000001</v>
      </c>
      <c r="S3685" s="2">
        <f t="shared" si="1965"/>
        <v>1.83355815</v>
      </c>
      <c r="T3685" s="2">
        <f t="shared" si="1952"/>
        <v>249372.39299759001</v>
      </c>
      <c r="U3685" s="2">
        <f t="shared" si="1953"/>
        <v>19285.684580920282</v>
      </c>
      <c r="V3685" s="2">
        <f t="shared" si="1954"/>
        <v>92975.642322429369</v>
      </c>
      <c r="W3685" s="2">
        <f t="shared" si="1955"/>
        <v>248265.95429822966</v>
      </c>
      <c r="X3685" s="17">
        <f t="shared" si="1956"/>
        <v>0</v>
      </c>
      <c r="Y3685" s="2">
        <f t="shared" si="1957"/>
        <v>0</v>
      </c>
      <c r="Z3685" s="72">
        <f t="shared" si="1958"/>
        <v>0</v>
      </c>
      <c r="AA3685" s="2">
        <f t="shared" si="1944"/>
        <v>0</v>
      </c>
      <c r="AB3685" s="12">
        <f t="shared" si="1966"/>
        <v>4.6600000000000003E-2</v>
      </c>
      <c r="AC3685" s="17">
        <f t="shared" si="1959"/>
        <v>17</v>
      </c>
      <c r="AD3685" s="17">
        <v>252</v>
      </c>
      <c r="AE3685" s="13">
        <f t="shared" si="1970"/>
        <v>1.003077328</v>
      </c>
      <c r="AF3685" s="2">
        <f t="shared" si="1945"/>
        <v>767.40064739000002</v>
      </c>
      <c r="AG3685" s="2">
        <f t="shared" si="1960"/>
        <v>763.99577260000001</v>
      </c>
      <c r="AH3685" s="3">
        <f t="shared" si="1961"/>
        <v>0</v>
      </c>
      <c r="AI3685" s="4" t="str">
        <f t="shared" si="1971"/>
        <v>A+J=</v>
      </c>
      <c r="AJ3685" s="11">
        <f t="shared" si="1967"/>
        <v>44848</v>
      </c>
      <c r="AQ3685" s="53"/>
      <c r="AR3685" s="53"/>
    </row>
    <row r="3686" spans="1:44" x14ac:dyDescent="0.2">
      <c r="A3686" s="158">
        <f t="shared" si="1962"/>
        <v>44842</v>
      </c>
      <c r="B3686" s="2">
        <f t="shared" si="1946"/>
        <v>249009.85128891026</v>
      </c>
      <c r="C3686" s="2">
        <f t="shared" si="1963"/>
        <v>136004.62739487999</v>
      </c>
      <c r="D3686" s="2">
        <f>SUM(Y3686:Y$3996)</f>
        <v>23136.579710630005</v>
      </c>
      <c r="E3686" s="73">
        <f t="shared" si="1947"/>
        <v>112868.04768424999</v>
      </c>
      <c r="F3686" s="88">
        <f t="shared" si="1940"/>
        <v>6455.85</v>
      </c>
      <c r="G3686" s="3">
        <f>IF(AND(N3686=1,N3685&gt;1),VLOOKUP(A3685,[1]Plan1!$BK$81:$BM$259,3),G3685)</f>
        <v>6413.24</v>
      </c>
      <c r="H3686" s="11">
        <f t="shared" si="1941"/>
        <v>44757</v>
      </c>
      <c r="I3686" s="11">
        <f t="shared" si="1942"/>
        <v>44788</v>
      </c>
      <c r="J3686" s="12">
        <f t="shared" si="1948"/>
        <v>-6.6002153085962245E-3</v>
      </c>
      <c r="K3686" s="11">
        <f t="shared" si="1964"/>
        <v>44848</v>
      </c>
      <c r="L3686" s="11">
        <f t="shared" si="1949"/>
        <v>44848</v>
      </c>
      <c r="M3686" s="1">
        <f t="shared" si="1968"/>
        <v>21</v>
      </c>
      <c r="N3686" s="1">
        <f t="shared" si="1950"/>
        <v>18</v>
      </c>
      <c r="O3686" s="2">
        <f t="shared" si="1951"/>
        <v>0.99433998999999995</v>
      </c>
      <c r="P3686" s="13">
        <f t="shared" si="1943"/>
        <v>0.99339977999999995</v>
      </c>
      <c r="Q3686" s="13">
        <f t="shared" si="1969"/>
        <v>1.8335581501215941</v>
      </c>
      <c r="R3686" s="2">
        <f t="shared" si="1939"/>
        <v>1.82318019</v>
      </c>
      <c r="S3686" s="2">
        <f t="shared" si="1965"/>
        <v>1.83355815</v>
      </c>
      <c r="T3686" s="2">
        <f t="shared" si="1952"/>
        <v>249372.39299759001</v>
      </c>
      <c r="U3686" s="2">
        <f t="shared" si="1953"/>
        <v>19285.684580920282</v>
      </c>
      <c r="V3686" s="2">
        <f t="shared" si="1954"/>
        <v>92910.740937649971</v>
      </c>
      <c r="W3686" s="2">
        <f t="shared" si="1955"/>
        <v>248201.05291345026</v>
      </c>
      <c r="X3686" s="17">
        <f t="shared" si="1956"/>
        <v>0</v>
      </c>
      <c r="Y3686" s="2">
        <f t="shared" si="1957"/>
        <v>0</v>
      </c>
      <c r="Z3686" s="72">
        <f t="shared" si="1958"/>
        <v>0</v>
      </c>
      <c r="AA3686" s="2">
        <f t="shared" si="1944"/>
        <v>0</v>
      </c>
      <c r="AB3686" s="12">
        <f t="shared" si="1966"/>
        <v>4.6600000000000003E-2</v>
      </c>
      <c r="AC3686" s="17">
        <f t="shared" si="1959"/>
        <v>18</v>
      </c>
      <c r="AD3686" s="17">
        <v>252</v>
      </c>
      <c r="AE3686" s="13">
        <f t="shared" si="1970"/>
        <v>1.003258642</v>
      </c>
      <c r="AF3686" s="2">
        <f t="shared" si="1945"/>
        <v>812.61535346000005</v>
      </c>
      <c r="AG3686" s="2">
        <f t="shared" si="1960"/>
        <v>808.79837545999999</v>
      </c>
      <c r="AH3686" s="3">
        <f t="shared" si="1961"/>
        <v>0</v>
      </c>
      <c r="AI3686" s="4" t="str">
        <f t="shared" si="1971"/>
        <v>A+J=</v>
      </c>
      <c r="AJ3686" s="11">
        <f t="shared" si="1967"/>
        <v>44848</v>
      </c>
      <c r="AQ3686" s="53"/>
      <c r="AR3686" s="53"/>
    </row>
    <row r="3687" spans="1:44" x14ac:dyDescent="0.2">
      <c r="A3687" s="158">
        <f t="shared" si="1962"/>
        <v>44843</v>
      </c>
      <c r="B3687" s="2">
        <f t="shared" si="1946"/>
        <v>249009.85128891026</v>
      </c>
      <c r="C3687" s="2">
        <f t="shared" si="1963"/>
        <v>136004.62739487999</v>
      </c>
      <c r="D3687" s="2">
        <f>SUM(Y3687:Y$3996)</f>
        <v>23136.579710630005</v>
      </c>
      <c r="E3687" s="73">
        <f t="shared" si="1947"/>
        <v>112868.04768424999</v>
      </c>
      <c r="F3687" s="88">
        <f t="shared" si="1940"/>
        <v>6455.85</v>
      </c>
      <c r="G3687" s="3">
        <f>IF(AND(N3687=1,N3686&gt;1),VLOOKUP(A3686,[1]Plan1!$BK$81:$BM$259,3),G3686)</f>
        <v>6413.24</v>
      </c>
      <c r="H3687" s="11">
        <f t="shared" si="1941"/>
        <v>44757</v>
      </c>
      <c r="I3687" s="11">
        <f t="shared" si="1942"/>
        <v>44788</v>
      </c>
      <c r="J3687" s="12">
        <f t="shared" si="1948"/>
        <v>-6.6002153085962245E-3</v>
      </c>
      <c r="K3687" s="11">
        <f t="shared" si="1964"/>
        <v>44848</v>
      </c>
      <c r="L3687" s="11">
        <f t="shared" si="1949"/>
        <v>44848</v>
      </c>
      <c r="M3687" s="1">
        <f t="shared" si="1968"/>
        <v>21</v>
      </c>
      <c r="N3687" s="1">
        <f t="shared" si="1950"/>
        <v>18</v>
      </c>
      <c r="O3687" s="2">
        <f t="shared" si="1951"/>
        <v>0.99433998999999995</v>
      </c>
      <c r="P3687" s="13">
        <f t="shared" si="1943"/>
        <v>0.99339977999999995</v>
      </c>
      <c r="Q3687" s="13">
        <f t="shared" si="1969"/>
        <v>1.8335581501215941</v>
      </c>
      <c r="R3687" s="2">
        <f t="shared" si="1939"/>
        <v>1.82318019</v>
      </c>
      <c r="S3687" s="2">
        <f t="shared" si="1965"/>
        <v>1.83355815</v>
      </c>
      <c r="T3687" s="2">
        <f t="shared" si="1952"/>
        <v>249372.39299759001</v>
      </c>
      <c r="U3687" s="2">
        <f t="shared" si="1953"/>
        <v>19285.684580920282</v>
      </c>
      <c r="V3687" s="2">
        <f t="shared" si="1954"/>
        <v>92910.740937649971</v>
      </c>
      <c r="W3687" s="2">
        <f t="shared" si="1955"/>
        <v>248201.05291345026</v>
      </c>
      <c r="X3687" s="17">
        <f t="shared" si="1956"/>
        <v>0</v>
      </c>
      <c r="Y3687" s="2">
        <f t="shared" si="1957"/>
        <v>0</v>
      </c>
      <c r="Z3687" s="72">
        <f t="shared" si="1958"/>
        <v>0</v>
      </c>
      <c r="AA3687" s="2">
        <f t="shared" si="1944"/>
        <v>0</v>
      </c>
      <c r="AB3687" s="12">
        <f t="shared" si="1966"/>
        <v>4.6600000000000003E-2</v>
      </c>
      <c r="AC3687" s="17">
        <f t="shared" si="1959"/>
        <v>18</v>
      </c>
      <c r="AD3687" s="17">
        <v>252</v>
      </c>
      <c r="AE3687" s="13">
        <f t="shared" si="1970"/>
        <v>1.003258642</v>
      </c>
      <c r="AF3687" s="2">
        <f t="shared" si="1945"/>
        <v>812.61535346000005</v>
      </c>
      <c r="AG3687" s="2">
        <f t="shared" si="1960"/>
        <v>808.79837545999999</v>
      </c>
      <c r="AH3687" s="3">
        <f t="shared" si="1961"/>
        <v>0</v>
      </c>
      <c r="AI3687" s="4" t="str">
        <f t="shared" si="1971"/>
        <v>A+J=</v>
      </c>
      <c r="AJ3687" s="11">
        <f t="shared" si="1967"/>
        <v>44848</v>
      </c>
      <c r="AQ3687" s="53"/>
      <c r="AR3687" s="53"/>
    </row>
    <row r="3688" spans="1:44" x14ac:dyDescent="0.2">
      <c r="A3688" s="158">
        <f t="shared" si="1962"/>
        <v>44844</v>
      </c>
      <c r="B3688" s="2">
        <f t="shared" si="1946"/>
        <v>249009.85128891026</v>
      </c>
      <c r="C3688" s="2">
        <f t="shared" si="1963"/>
        <v>136004.62739487999</v>
      </c>
      <c r="D3688" s="2">
        <f>SUM(Y3688:Y$3996)</f>
        <v>23136.579710630005</v>
      </c>
      <c r="E3688" s="73">
        <f t="shared" si="1947"/>
        <v>112868.04768424999</v>
      </c>
      <c r="F3688" s="88">
        <f t="shared" si="1940"/>
        <v>6455.85</v>
      </c>
      <c r="G3688" s="3">
        <f>IF(AND(N3688=1,N3687&gt;1),VLOOKUP(A3687,[1]Plan1!$BK$81:$BM$259,3),G3687)</f>
        <v>6413.24</v>
      </c>
      <c r="H3688" s="11">
        <f t="shared" si="1941"/>
        <v>44757</v>
      </c>
      <c r="I3688" s="11">
        <f t="shared" si="1942"/>
        <v>44788</v>
      </c>
      <c r="J3688" s="12">
        <f t="shared" si="1948"/>
        <v>-6.6002153085962245E-3</v>
      </c>
      <c r="K3688" s="11">
        <f t="shared" si="1964"/>
        <v>44848</v>
      </c>
      <c r="L3688" s="11">
        <f t="shared" si="1949"/>
        <v>44848</v>
      </c>
      <c r="M3688" s="1">
        <f t="shared" si="1968"/>
        <v>21</v>
      </c>
      <c r="N3688" s="1">
        <f t="shared" si="1950"/>
        <v>18</v>
      </c>
      <c r="O3688" s="2">
        <f t="shared" si="1951"/>
        <v>0.99433998999999995</v>
      </c>
      <c r="P3688" s="13">
        <f t="shared" si="1943"/>
        <v>0.99339977999999995</v>
      </c>
      <c r="Q3688" s="13">
        <f t="shared" si="1969"/>
        <v>1.8335581501215941</v>
      </c>
      <c r="R3688" s="2">
        <f t="shared" si="1939"/>
        <v>1.82318019</v>
      </c>
      <c r="S3688" s="2">
        <f t="shared" si="1965"/>
        <v>1.83355815</v>
      </c>
      <c r="T3688" s="2">
        <f t="shared" si="1952"/>
        <v>249372.39299759001</v>
      </c>
      <c r="U3688" s="2">
        <f t="shared" si="1953"/>
        <v>19285.684580920282</v>
      </c>
      <c r="V3688" s="2">
        <f t="shared" si="1954"/>
        <v>92910.740937649971</v>
      </c>
      <c r="W3688" s="2">
        <f t="shared" si="1955"/>
        <v>248201.05291345026</v>
      </c>
      <c r="X3688" s="17">
        <f t="shared" si="1956"/>
        <v>0</v>
      </c>
      <c r="Y3688" s="2">
        <f t="shared" si="1957"/>
        <v>0</v>
      </c>
      <c r="Z3688" s="72">
        <f t="shared" si="1958"/>
        <v>0</v>
      </c>
      <c r="AA3688" s="2">
        <f t="shared" si="1944"/>
        <v>0</v>
      </c>
      <c r="AB3688" s="12">
        <f t="shared" si="1966"/>
        <v>4.6600000000000003E-2</v>
      </c>
      <c r="AC3688" s="17">
        <f t="shared" si="1959"/>
        <v>18</v>
      </c>
      <c r="AD3688" s="17">
        <v>252</v>
      </c>
      <c r="AE3688" s="13">
        <f t="shared" si="1970"/>
        <v>1.003258642</v>
      </c>
      <c r="AF3688" s="2">
        <f t="shared" si="1945"/>
        <v>812.61535346000005</v>
      </c>
      <c r="AG3688" s="2">
        <f t="shared" si="1960"/>
        <v>808.79837545999999</v>
      </c>
      <c r="AH3688" s="3">
        <f t="shared" si="1961"/>
        <v>0</v>
      </c>
      <c r="AI3688" s="4" t="str">
        <f t="shared" si="1971"/>
        <v>A+J=</v>
      </c>
      <c r="AJ3688" s="11">
        <f t="shared" si="1967"/>
        <v>44848</v>
      </c>
      <c r="AQ3688" s="53"/>
      <c r="AR3688" s="53"/>
    </row>
    <row r="3689" spans="1:44" x14ac:dyDescent="0.2">
      <c r="A3689" s="158">
        <f t="shared" si="1962"/>
        <v>44845</v>
      </c>
      <c r="B3689" s="2">
        <f t="shared" si="1946"/>
        <v>248989.75956355041</v>
      </c>
      <c r="C3689" s="2">
        <f t="shared" si="1963"/>
        <v>136004.62739487999</v>
      </c>
      <c r="D3689" s="2">
        <f>SUM(Y3689:Y$3996)</f>
        <v>23136.579710630005</v>
      </c>
      <c r="E3689" s="73">
        <f t="shared" si="1947"/>
        <v>112868.04768424999</v>
      </c>
      <c r="F3689" s="88">
        <f t="shared" si="1940"/>
        <v>6455.85</v>
      </c>
      <c r="G3689" s="3">
        <f>IF(AND(N3689=1,N3688&gt;1),VLOOKUP(A3688,[1]Plan1!$BK$81:$BM$259,3),G3688)</f>
        <v>6413.24</v>
      </c>
      <c r="H3689" s="11">
        <f t="shared" si="1941"/>
        <v>44757</v>
      </c>
      <c r="I3689" s="11">
        <f t="shared" si="1942"/>
        <v>44788</v>
      </c>
      <c r="J3689" s="12">
        <f t="shared" si="1948"/>
        <v>-6.6002153085962245E-3</v>
      </c>
      <c r="K3689" s="11">
        <f t="shared" si="1964"/>
        <v>44848</v>
      </c>
      <c r="L3689" s="11">
        <f t="shared" si="1949"/>
        <v>44848</v>
      </c>
      <c r="M3689" s="1">
        <f t="shared" si="1968"/>
        <v>21</v>
      </c>
      <c r="N3689" s="1">
        <f t="shared" si="1950"/>
        <v>19</v>
      </c>
      <c r="O3689" s="2">
        <f t="shared" si="1951"/>
        <v>0.99402648999999998</v>
      </c>
      <c r="P3689" s="13">
        <f t="shared" si="1943"/>
        <v>0.99339977999999995</v>
      </c>
      <c r="Q3689" s="13">
        <f t="shared" si="1969"/>
        <v>1.8335581501215941</v>
      </c>
      <c r="R3689" s="2">
        <f t="shared" ref="R3689:R3752" si="1972">TRUNC(TRUNC((O3689*Q3689),15),8)</f>
        <v>1.82260537</v>
      </c>
      <c r="S3689" s="2">
        <f t="shared" si="1965"/>
        <v>1.83355815</v>
      </c>
      <c r="T3689" s="2">
        <f t="shared" si="1952"/>
        <v>249372.39299759001</v>
      </c>
      <c r="U3689" s="2">
        <f t="shared" si="1953"/>
        <v>19285.684580920282</v>
      </c>
      <c r="V3689" s="2">
        <f t="shared" si="1954"/>
        <v>92845.862126480104</v>
      </c>
      <c r="W3689" s="2">
        <f t="shared" si="1955"/>
        <v>248136.17410228041</v>
      </c>
      <c r="X3689" s="17">
        <f t="shared" si="1956"/>
        <v>0</v>
      </c>
      <c r="Y3689" s="2">
        <f t="shared" si="1957"/>
        <v>0</v>
      </c>
      <c r="Z3689" s="72">
        <f t="shared" si="1958"/>
        <v>0</v>
      </c>
      <c r="AA3689" s="2">
        <f t="shared" si="1944"/>
        <v>0</v>
      </c>
      <c r="AB3689" s="12">
        <f t="shared" si="1966"/>
        <v>4.6600000000000003E-2</v>
      </c>
      <c r="AC3689" s="17">
        <f t="shared" si="1959"/>
        <v>19</v>
      </c>
      <c r="AD3689" s="17">
        <v>252</v>
      </c>
      <c r="AE3689" s="13">
        <f t="shared" si="1970"/>
        <v>1.003439988</v>
      </c>
      <c r="AF3689" s="2">
        <f t="shared" si="1945"/>
        <v>857.83803943999999</v>
      </c>
      <c r="AG3689" s="2">
        <f t="shared" si="1960"/>
        <v>853.58546127</v>
      </c>
      <c r="AH3689" s="3">
        <f t="shared" si="1961"/>
        <v>0</v>
      </c>
      <c r="AI3689" s="4" t="str">
        <f t="shared" si="1971"/>
        <v>A+J=</v>
      </c>
      <c r="AJ3689" s="11">
        <f t="shared" si="1967"/>
        <v>44848</v>
      </c>
      <c r="AQ3689" s="53"/>
      <c r="AR3689" s="53"/>
    </row>
    <row r="3690" spans="1:44" x14ac:dyDescent="0.2">
      <c r="A3690" s="158">
        <f t="shared" si="1962"/>
        <v>44846</v>
      </c>
      <c r="B3690" s="2">
        <f t="shared" si="1946"/>
        <v>248969.6731314091</v>
      </c>
      <c r="C3690" s="2">
        <f t="shared" si="1963"/>
        <v>136004.62739487999</v>
      </c>
      <c r="D3690" s="2">
        <f>SUM(Y3690:Y$3996)</f>
        <v>23136.579710630005</v>
      </c>
      <c r="E3690" s="73">
        <f t="shared" si="1947"/>
        <v>112868.04768424999</v>
      </c>
      <c r="F3690" s="88">
        <f t="shared" ref="F3690:F3753" si="1973">IF(G3690=G3689,F3689,G3689)</f>
        <v>6455.85</v>
      </c>
      <c r="G3690" s="3">
        <f>IF(AND(N3690=1,N3689&gt;1),VLOOKUP(A3689,[1]Plan1!$BK$81:$BM$259,3),G3689)</f>
        <v>6413.24</v>
      </c>
      <c r="H3690" s="11">
        <f t="shared" ref="H3690:H3753" si="1974">EDATE(I3690,-1)</f>
        <v>44757</v>
      </c>
      <c r="I3690" s="11">
        <f t="shared" ref="I3690:I3753" si="1975">IF(X3689&gt;0,EDATE(A3690,-1),+I3689)</f>
        <v>44788</v>
      </c>
      <c r="J3690" s="12">
        <f t="shared" si="1948"/>
        <v>-6.6002153085962245E-3</v>
      </c>
      <c r="K3690" s="11">
        <f t="shared" si="1964"/>
        <v>44848</v>
      </c>
      <c r="L3690" s="11">
        <f t="shared" si="1949"/>
        <v>44848</v>
      </c>
      <c r="M3690" s="1">
        <f t="shared" si="1968"/>
        <v>21</v>
      </c>
      <c r="N3690" s="1">
        <f t="shared" si="1950"/>
        <v>20</v>
      </c>
      <c r="O3690" s="2">
        <f t="shared" si="1951"/>
        <v>0.99371308999999997</v>
      </c>
      <c r="P3690" s="13">
        <f t="shared" ref="P3690:P3753" si="1976">IF(L3690&gt;L3689,O3689,P3689)</f>
        <v>0.99339977999999995</v>
      </c>
      <c r="Q3690" s="13">
        <f t="shared" si="1969"/>
        <v>1.8335581501215941</v>
      </c>
      <c r="R3690" s="2">
        <f t="shared" si="1972"/>
        <v>1.82203073</v>
      </c>
      <c r="S3690" s="2">
        <f t="shared" si="1965"/>
        <v>1.83355815</v>
      </c>
      <c r="T3690" s="2">
        <f t="shared" si="1952"/>
        <v>249372.39299759001</v>
      </c>
      <c r="U3690" s="2">
        <f t="shared" si="1953"/>
        <v>19285.684580920282</v>
      </c>
      <c r="V3690" s="2">
        <f t="shared" si="1954"/>
        <v>92781.003631558837</v>
      </c>
      <c r="W3690" s="2">
        <f t="shared" si="1955"/>
        <v>248071.31560735911</v>
      </c>
      <c r="X3690" s="17">
        <f t="shared" si="1956"/>
        <v>0</v>
      </c>
      <c r="Y3690" s="2">
        <f t="shared" si="1957"/>
        <v>0</v>
      </c>
      <c r="Z3690" s="72">
        <f t="shared" si="1958"/>
        <v>0</v>
      </c>
      <c r="AA3690" s="2">
        <f t="shared" si="1944"/>
        <v>0</v>
      </c>
      <c r="AB3690" s="12">
        <f t="shared" si="1966"/>
        <v>4.6600000000000003E-2</v>
      </c>
      <c r="AC3690" s="17">
        <f t="shared" si="1959"/>
        <v>20</v>
      </c>
      <c r="AD3690" s="17">
        <v>252</v>
      </c>
      <c r="AE3690" s="13">
        <f t="shared" si="1970"/>
        <v>1.0036213679999999</v>
      </c>
      <c r="AF3690" s="2">
        <f t="shared" si="1945"/>
        <v>903.06920407999996</v>
      </c>
      <c r="AG3690" s="2">
        <f t="shared" si="1960"/>
        <v>898.35752405000005</v>
      </c>
      <c r="AH3690" s="3">
        <f t="shared" si="1961"/>
        <v>0</v>
      </c>
      <c r="AI3690" s="4" t="str">
        <f t="shared" si="1971"/>
        <v>A+J=</v>
      </c>
      <c r="AJ3690" s="11">
        <f t="shared" si="1967"/>
        <v>44848</v>
      </c>
      <c r="AQ3690" s="53"/>
      <c r="AR3690" s="53"/>
    </row>
    <row r="3691" spans="1:44" x14ac:dyDescent="0.2">
      <c r="A3691" s="158">
        <f t="shared" si="1962"/>
        <v>44847</v>
      </c>
      <c r="B3691" s="2">
        <f t="shared" si="1946"/>
        <v>248969.6731314091</v>
      </c>
      <c r="C3691" s="2">
        <f t="shared" si="1963"/>
        <v>136004.62739487999</v>
      </c>
      <c r="D3691" s="2">
        <f>SUM(Y3691:Y$3996)</f>
        <v>23136.579710630005</v>
      </c>
      <c r="E3691" s="73">
        <f t="shared" si="1947"/>
        <v>112868.04768424999</v>
      </c>
      <c r="F3691" s="88">
        <f t="shared" si="1973"/>
        <v>6455.85</v>
      </c>
      <c r="G3691" s="3">
        <f>IF(AND(N3691=1,N3690&gt;1),VLOOKUP(A3690,[1]Plan1!$BK$81:$BM$259,3),G3690)</f>
        <v>6413.24</v>
      </c>
      <c r="H3691" s="11">
        <f t="shared" si="1974"/>
        <v>44757</v>
      </c>
      <c r="I3691" s="11">
        <f t="shared" si="1975"/>
        <v>44788</v>
      </c>
      <c r="J3691" s="12">
        <f t="shared" si="1948"/>
        <v>-6.6002153085962245E-3</v>
      </c>
      <c r="K3691" s="11">
        <f t="shared" si="1964"/>
        <v>44848</v>
      </c>
      <c r="L3691" s="11">
        <f t="shared" si="1949"/>
        <v>44848</v>
      </c>
      <c r="M3691" s="1">
        <f t="shared" si="1968"/>
        <v>21</v>
      </c>
      <c r="N3691" s="1">
        <f t="shared" si="1950"/>
        <v>20</v>
      </c>
      <c r="O3691" s="2">
        <f t="shared" si="1951"/>
        <v>0.99371308999999997</v>
      </c>
      <c r="P3691" s="13">
        <f t="shared" si="1976"/>
        <v>0.99339977999999995</v>
      </c>
      <c r="Q3691" s="13">
        <f t="shared" si="1969"/>
        <v>1.8335581501215941</v>
      </c>
      <c r="R3691" s="2">
        <f t="shared" si="1972"/>
        <v>1.82203073</v>
      </c>
      <c r="S3691" s="2">
        <f t="shared" si="1965"/>
        <v>1.83355815</v>
      </c>
      <c r="T3691" s="2">
        <f t="shared" si="1952"/>
        <v>249372.39299759001</v>
      </c>
      <c r="U3691" s="2">
        <f t="shared" si="1953"/>
        <v>19285.684580920282</v>
      </c>
      <c r="V3691" s="2">
        <f t="shared" si="1954"/>
        <v>92781.003631558837</v>
      </c>
      <c r="W3691" s="2">
        <f t="shared" si="1955"/>
        <v>248071.31560735911</v>
      </c>
      <c r="X3691" s="17">
        <f t="shared" si="1956"/>
        <v>0</v>
      </c>
      <c r="Y3691" s="2">
        <f t="shared" si="1957"/>
        <v>0</v>
      </c>
      <c r="Z3691" s="72">
        <f t="shared" si="1958"/>
        <v>0</v>
      </c>
      <c r="AA3691" s="2">
        <f t="shared" si="1944"/>
        <v>0</v>
      </c>
      <c r="AB3691" s="12">
        <f t="shared" si="1966"/>
        <v>4.6600000000000003E-2</v>
      </c>
      <c r="AC3691" s="17">
        <f t="shared" si="1959"/>
        <v>20</v>
      </c>
      <c r="AD3691" s="17">
        <v>252</v>
      </c>
      <c r="AE3691" s="13">
        <f t="shared" si="1970"/>
        <v>1.0036213679999999</v>
      </c>
      <c r="AF3691" s="2">
        <f t="shared" si="1945"/>
        <v>903.06920407999996</v>
      </c>
      <c r="AG3691" s="2">
        <f t="shared" si="1960"/>
        <v>898.35752405000005</v>
      </c>
      <c r="AH3691" s="3">
        <f t="shared" si="1961"/>
        <v>0</v>
      </c>
      <c r="AI3691" s="4" t="str">
        <f t="shared" si="1971"/>
        <v>A+J=</v>
      </c>
      <c r="AJ3691" s="11">
        <f t="shared" si="1967"/>
        <v>44848</v>
      </c>
      <c r="AQ3691" s="53"/>
      <c r="AR3691" s="53"/>
    </row>
    <row r="3692" spans="1:44" x14ac:dyDescent="0.2">
      <c r="A3692" s="158">
        <f t="shared" si="1962"/>
        <v>44848</v>
      </c>
      <c r="B3692" s="2">
        <f t="shared" si="1946"/>
        <v>248949.59036794593</v>
      </c>
      <c r="C3692" s="2">
        <f t="shared" si="1963"/>
        <v>136004.62739487999</v>
      </c>
      <c r="D3692" s="2">
        <f>SUM(Y3692:Y$3996)</f>
        <v>23136.579710630005</v>
      </c>
      <c r="E3692" s="73">
        <f t="shared" si="1947"/>
        <v>112868.04768424999</v>
      </c>
      <c r="F3692" s="88">
        <f t="shared" si="1973"/>
        <v>6455.85</v>
      </c>
      <c r="G3692" s="3">
        <f>IF(AND(N3692=1,N3691&gt;1),VLOOKUP(A3691,[1]Plan1!$BK$81:$BM$259,3),G3691)</f>
        <v>6413.24</v>
      </c>
      <c r="H3692" s="11">
        <f t="shared" si="1974"/>
        <v>44757</v>
      </c>
      <c r="I3692" s="11">
        <f t="shared" si="1975"/>
        <v>44788</v>
      </c>
      <c r="J3692" s="12">
        <f t="shared" si="1948"/>
        <v>-6.6002153085962245E-3</v>
      </c>
      <c r="K3692" s="11">
        <f t="shared" si="1964"/>
        <v>44879</v>
      </c>
      <c r="L3692" s="11">
        <f t="shared" si="1949"/>
        <v>44848</v>
      </c>
      <c r="M3692" s="1">
        <f t="shared" si="1968"/>
        <v>21</v>
      </c>
      <c r="N3692" s="1">
        <f t="shared" si="1950"/>
        <v>21</v>
      </c>
      <c r="O3692" s="2">
        <f t="shared" si="1951"/>
        <v>0.99339977999999995</v>
      </c>
      <c r="P3692" s="13">
        <f t="shared" si="1976"/>
        <v>0.99339977999999995</v>
      </c>
      <c r="Q3692" s="13">
        <f t="shared" si="1969"/>
        <v>1.8335581501215941</v>
      </c>
      <c r="R3692" s="2">
        <f t="shared" si="1972"/>
        <v>1.8214562599999999</v>
      </c>
      <c r="S3692" s="2">
        <f t="shared" si="1965"/>
        <v>1.83355815</v>
      </c>
      <c r="T3692" s="2">
        <f t="shared" si="1952"/>
        <v>249372.39299759001</v>
      </c>
      <c r="U3692" s="2">
        <f t="shared" si="1953"/>
        <v>19285.684580920282</v>
      </c>
      <c r="V3692" s="2">
        <f t="shared" si="1954"/>
        <v>92716.164324205645</v>
      </c>
      <c r="W3692" s="2">
        <f t="shared" si="1955"/>
        <v>248006.47630000592</v>
      </c>
      <c r="X3692" s="17">
        <f t="shared" si="1956"/>
        <v>121</v>
      </c>
      <c r="Y3692" s="2">
        <f t="shared" si="1957"/>
        <v>2059.4514303699998</v>
      </c>
      <c r="Z3692" s="72">
        <f t="shared" si="1958"/>
        <v>1.514251E-2</v>
      </c>
      <c r="AA3692" s="2">
        <f t="shared" si="1944"/>
        <v>3776.1239546800002</v>
      </c>
      <c r="AB3692" s="12">
        <f t="shared" si="1966"/>
        <v>4.6600000000000003E-2</v>
      </c>
      <c r="AC3692" s="17">
        <f t="shared" si="1959"/>
        <v>21</v>
      </c>
      <c r="AD3692" s="17">
        <v>252</v>
      </c>
      <c r="AE3692" s="13">
        <f t="shared" si="1970"/>
        <v>1.00380278</v>
      </c>
      <c r="AF3692" s="2">
        <f t="shared" si="1945"/>
        <v>948.30834863999996</v>
      </c>
      <c r="AG3692" s="2">
        <f t="shared" si="1960"/>
        <v>943.11406794000004</v>
      </c>
      <c r="AH3692" s="3">
        <f t="shared" si="1961"/>
        <v>4724.4323033199998</v>
      </c>
      <c r="AI3692" s="4" t="str">
        <f t="shared" si="1971"/>
        <v>A+J=</v>
      </c>
      <c r="AJ3692" s="11">
        <f t="shared" si="1967"/>
        <v>44848</v>
      </c>
      <c r="AQ3692" s="53"/>
      <c r="AR3692" s="53"/>
    </row>
    <row r="3693" spans="1:44" x14ac:dyDescent="0.2">
      <c r="A3693" s="158">
        <f t="shared" si="1962"/>
        <v>44849</v>
      </c>
      <c r="B3693" s="2">
        <f t="shared" si="1946"/>
        <v>244206.42720030827</v>
      </c>
      <c r="C3693" s="2">
        <f t="shared" si="1963"/>
        <v>133945.17596451001</v>
      </c>
      <c r="D3693" s="2">
        <f>SUM(Y3693:Y$3996)</f>
        <v>21077.12828026</v>
      </c>
      <c r="E3693" s="73">
        <f t="shared" si="1947"/>
        <v>112868.04768425001</v>
      </c>
      <c r="F3693" s="88">
        <f t="shared" si="1973"/>
        <v>6455.85</v>
      </c>
      <c r="G3693" s="3">
        <f>IF(AND(N3693=1,N3692&gt;1),VLOOKUP(A3692,[1]Plan1!$BK$81:$BM$259,3),G3692)</f>
        <v>6413.24</v>
      </c>
      <c r="H3693" s="11">
        <f t="shared" si="1974"/>
        <v>44788</v>
      </c>
      <c r="I3693" s="11">
        <f t="shared" si="1975"/>
        <v>44819</v>
      </c>
      <c r="J3693" s="12">
        <f t="shared" si="1948"/>
        <v>-6.6002153085962245E-3</v>
      </c>
      <c r="K3693" s="11">
        <f t="shared" si="1964"/>
        <v>44879</v>
      </c>
      <c r="L3693" s="11">
        <f t="shared" si="1949"/>
        <v>44879</v>
      </c>
      <c r="M3693" s="1">
        <f t="shared" si="1968"/>
        <v>20</v>
      </c>
      <c r="N3693" s="1">
        <f t="shared" si="1950"/>
        <v>1</v>
      </c>
      <c r="O3693" s="2">
        <f t="shared" si="1951"/>
        <v>0.99966895</v>
      </c>
      <c r="P3693" s="13">
        <f t="shared" si="1976"/>
        <v>0.99339977999999995</v>
      </c>
      <c r="Q3693" s="13">
        <f t="shared" si="1969"/>
        <v>1.8214562629479985</v>
      </c>
      <c r="R3693" s="2">
        <f t="shared" si="1972"/>
        <v>1.82085326</v>
      </c>
      <c r="S3693" s="2">
        <f t="shared" si="1965"/>
        <v>1.83355815</v>
      </c>
      <c r="T3693" s="2">
        <f t="shared" si="1952"/>
        <v>245596.26904290999</v>
      </c>
      <c r="U3693" s="2">
        <f t="shared" si="1953"/>
        <v>17569.012056606207</v>
      </c>
      <c r="V3693" s="2">
        <f t="shared" si="1954"/>
        <v>92648.104891452065</v>
      </c>
      <c r="W3693" s="2">
        <f t="shared" si="1955"/>
        <v>244162.29291256829</v>
      </c>
      <c r="X3693" s="17">
        <f t="shared" si="1956"/>
        <v>0</v>
      </c>
      <c r="Y3693" s="2">
        <f t="shared" si="1957"/>
        <v>0</v>
      </c>
      <c r="Z3693" s="72">
        <f t="shared" si="1958"/>
        <v>0</v>
      </c>
      <c r="AA3693" s="2">
        <f t="shared" si="1944"/>
        <v>0</v>
      </c>
      <c r="AB3693" s="12">
        <f t="shared" si="1966"/>
        <v>4.6600000000000003E-2</v>
      </c>
      <c r="AC3693" s="17">
        <f t="shared" si="1959"/>
        <v>1</v>
      </c>
      <c r="AD3693" s="17">
        <v>252</v>
      </c>
      <c r="AE3693" s="13">
        <f t="shared" si="1970"/>
        <v>1.0001807579999999</v>
      </c>
      <c r="AF3693" s="2">
        <f t="shared" si="1945"/>
        <v>44.393490389999997</v>
      </c>
      <c r="AG3693" s="2">
        <f t="shared" si="1960"/>
        <v>44.134287739999998</v>
      </c>
      <c r="AH3693" s="3">
        <f t="shared" si="1961"/>
        <v>0</v>
      </c>
      <c r="AI3693" s="4" t="str">
        <f t="shared" si="1971"/>
        <v>A+J=</v>
      </c>
      <c r="AJ3693" s="11">
        <f t="shared" si="1967"/>
        <v>44879</v>
      </c>
      <c r="AQ3693" s="53"/>
      <c r="AR3693" s="53"/>
    </row>
    <row r="3694" spans="1:44" x14ac:dyDescent="0.2">
      <c r="A3694" s="158">
        <f t="shared" si="1962"/>
        <v>44850</v>
      </c>
      <c r="B3694" s="2">
        <f t="shared" si="1946"/>
        <v>244206.42720030827</v>
      </c>
      <c r="C3694" s="2">
        <f t="shared" si="1963"/>
        <v>133945.17596451001</v>
      </c>
      <c r="D3694" s="2">
        <f>SUM(Y3694:Y$3996)</f>
        <v>21077.12828026</v>
      </c>
      <c r="E3694" s="73">
        <f t="shared" si="1947"/>
        <v>112868.04768425001</v>
      </c>
      <c r="F3694" s="88">
        <f t="shared" si="1973"/>
        <v>6455.85</v>
      </c>
      <c r="G3694" s="3">
        <f>IF(AND(N3694=1,N3693&gt;1),VLOOKUP(A3693,[1]Plan1!$BK$81:$BM$259,3),G3693)</f>
        <v>6413.24</v>
      </c>
      <c r="H3694" s="11">
        <f t="shared" si="1974"/>
        <v>44788</v>
      </c>
      <c r="I3694" s="11">
        <f t="shared" si="1975"/>
        <v>44819</v>
      </c>
      <c r="J3694" s="12">
        <f t="shared" si="1948"/>
        <v>-6.6002153085962245E-3</v>
      </c>
      <c r="K3694" s="11">
        <f t="shared" si="1964"/>
        <v>44879</v>
      </c>
      <c r="L3694" s="11">
        <f t="shared" si="1949"/>
        <v>44879</v>
      </c>
      <c r="M3694" s="1">
        <f t="shared" si="1968"/>
        <v>20</v>
      </c>
      <c r="N3694" s="1">
        <f t="shared" si="1950"/>
        <v>1</v>
      </c>
      <c r="O3694" s="2">
        <f t="shared" si="1951"/>
        <v>0.99966895</v>
      </c>
      <c r="P3694" s="13">
        <f t="shared" si="1976"/>
        <v>0.99339977999999995</v>
      </c>
      <c r="Q3694" s="13">
        <f t="shared" si="1969"/>
        <v>1.8214562629479985</v>
      </c>
      <c r="R3694" s="2">
        <f t="shared" si="1972"/>
        <v>1.82085326</v>
      </c>
      <c r="S3694" s="2">
        <f t="shared" si="1965"/>
        <v>1.83355815</v>
      </c>
      <c r="T3694" s="2">
        <f t="shared" si="1952"/>
        <v>245596.26904290999</v>
      </c>
      <c r="U3694" s="2">
        <f t="shared" si="1953"/>
        <v>17569.012056606207</v>
      </c>
      <c r="V3694" s="2">
        <f t="shared" si="1954"/>
        <v>92648.104891452065</v>
      </c>
      <c r="W3694" s="2">
        <f t="shared" si="1955"/>
        <v>244162.29291256829</v>
      </c>
      <c r="X3694" s="17">
        <f t="shared" si="1956"/>
        <v>0</v>
      </c>
      <c r="Y3694" s="2">
        <f t="shared" si="1957"/>
        <v>0</v>
      </c>
      <c r="Z3694" s="72">
        <f t="shared" si="1958"/>
        <v>0</v>
      </c>
      <c r="AA3694" s="2">
        <f t="shared" si="1944"/>
        <v>0</v>
      </c>
      <c r="AB3694" s="12">
        <f t="shared" si="1966"/>
        <v>4.6600000000000003E-2</v>
      </c>
      <c r="AC3694" s="17">
        <f t="shared" si="1959"/>
        <v>1</v>
      </c>
      <c r="AD3694" s="17">
        <v>252</v>
      </c>
      <c r="AE3694" s="13">
        <f t="shared" si="1970"/>
        <v>1.0001807579999999</v>
      </c>
      <c r="AF3694" s="2">
        <f t="shared" si="1945"/>
        <v>44.393490389999997</v>
      </c>
      <c r="AG3694" s="2">
        <f t="shared" si="1960"/>
        <v>44.134287739999998</v>
      </c>
      <c r="AH3694" s="3">
        <f t="shared" si="1961"/>
        <v>0</v>
      </c>
      <c r="AI3694" s="4" t="str">
        <f t="shared" si="1971"/>
        <v>A+J=</v>
      </c>
      <c r="AJ3694" s="11">
        <f t="shared" si="1967"/>
        <v>44879</v>
      </c>
      <c r="AQ3694" s="53"/>
      <c r="AR3694" s="53"/>
    </row>
    <row r="3695" spans="1:44" x14ac:dyDescent="0.2">
      <c r="A3695" s="158">
        <f t="shared" si="1962"/>
        <v>44851</v>
      </c>
      <c r="B3695" s="2">
        <f t="shared" si="1946"/>
        <v>244206.42720030827</v>
      </c>
      <c r="C3695" s="2">
        <f t="shared" si="1963"/>
        <v>133945.17596451001</v>
      </c>
      <c r="D3695" s="2">
        <f>SUM(Y3695:Y$3996)</f>
        <v>21077.12828026</v>
      </c>
      <c r="E3695" s="73">
        <f t="shared" si="1947"/>
        <v>112868.04768425001</v>
      </c>
      <c r="F3695" s="88">
        <f t="shared" si="1973"/>
        <v>6455.85</v>
      </c>
      <c r="G3695" s="3">
        <f>IF(AND(N3695=1,N3694&gt;1),VLOOKUP(A3694,[1]Plan1!$BK$81:$BM$259,3),G3694)</f>
        <v>6413.24</v>
      </c>
      <c r="H3695" s="11">
        <f t="shared" si="1974"/>
        <v>44788</v>
      </c>
      <c r="I3695" s="11">
        <f t="shared" si="1975"/>
        <v>44819</v>
      </c>
      <c r="J3695" s="12">
        <f t="shared" si="1948"/>
        <v>-6.6002153085962245E-3</v>
      </c>
      <c r="K3695" s="11">
        <f t="shared" si="1964"/>
        <v>44879</v>
      </c>
      <c r="L3695" s="11">
        <f t="shared" si="1949"/>
        <v>44879</v>
      </c>
      <c r="M3695" s="1">
        <f t="shared" si="1968"/>
        <v>20</v>
      </c>
      <c r="N3695" s="1">
        <f t="shared" si="1950"/>
        <v>1</v>
      </c>
      <c r="O3695" s="2">
        <f t="shared" si="1951"/>
        <v>0.99966895</v>
      </c>
      <c r="P3695" s="13">
        <f t="shared" si="1976"/>
        <v>0.99339977999999995</v>
      </c>
      <c r="Q3695" s="13">
        <f t="shared" si="1969"/>
        <v>1.8214562629479985</v>
      </c>
      <c r="R3695" s="2">
        <f t="shared" si="1972"/>
        <v>1.82085326</v>
      </c>
      <c r="S3695" s="2">
        <f t="shared" si="1965"/>
        <v>1.83355815</v>
      </c>
      <c r="T3695" s="2">
        <f t="shared" si="1952"/>
        <v>245596.26904290999</v>
      </c>
      <c r="U3695" s="2">
        <f t="shared" si="1953"/>
        <v>17569.012056606207</v>
      </c>
      <c r="V3695" s="2">
        <f t="shared" si="1954"/>
        <v>92648.104891452065</v>
      </c>
      <c r="W3695" s="2">
        <f t="shared" si="1955"/>
        <v>244162.29291256829</v>
      </c>
      <c r="X3695" s="17">
        <f t="shared" si="1956"/>
        <v>0</v>
      </c>
      <c r="Y3695" s="2">
        <f t="shared" si="1957"/>
        <v>0</v>
      </c>
      <c r="Z3695" s="72">
        <f t="shared" si="1958"/>
        <v>0</v>
      </c>
      <c r="AA3695" s="2">
        <f t="shared" si="1944"/>
        <v>0</v>
      </c>
      <c r="AB3695" s="12">
        <f t="shared" si="1966"/>
        <v>4.6600000000000003E-2</v>
      </c>
      <c r="AC3695" s="17">
        <f t="shared" si="1959"/>
        <v>1</v>
      </c>
      <c r="AD3695" s="17">
        <v>252</v>
      </c>
      <c r="AE3695" s="13">
        <f t="shared" si="1970"/>
        <v>1.0001807579999999</v>
      </c>
      <c r="AF3695" s="2">
        <f t="shared" si="1945"/>
        <v>44.393490389999997</v>
      </c>
      <c r="AG3695" s="2">
        <f t="shared" si="1960"/>
        <v>44.134287739999998</v>
      </c>
      <c r="AH3695" s="3">
        <f t="shared" si="1961"/>
        <v>0</v>
      </c>
      <c r="AI3695" s="4" t="str">
        <f t="shared" si="1971"/>
        <v>A+J=</v>
      </c>
      <c r="AJ3695" s="11">
        <f t="shared" si="1967"/>
        <v>44879</v>
      </c>
      <c r="AQ3695" s="53"/>
      <c r="AR3695" s="53"/>
    </row>
    <row r="3696" spans="1:44" x14ac:dyDescent="0.2">
      <c r="A3696" s="158">
        <f t="shared" si="1962"/>
        <v>44852</v>
      </c>
      <c r="B3696" s="2">
        <f t="shared" si="1946"/>
        <v>244182.50671441376</v>
      </c>
      <c r="C3696" s="2">
        <f t="shared" si="1963"/>
        <v>133945.17596451001</v>
      </c>
      <c r="D3696" s="2">
        <f>SUM(Y3696:Y$3996)</f>
        <v>21077.12828026</v>
      </c>
      <c r="E3696" s="73">
        <f t="shared" si="1947"/>
        <v>112868.04768425001</v>
      </c>
      <c r="F3696" s="88">
        <f t="shared" si="1973"/>
        <v>6455.85</v>
      </c>
      <c r="G3696" s="3">
        <f>IF(AND(N3696=1,N3695&gt;1),VLOOKUP(A3695,[1]Plan1!$BK$81:$BM$259,3),G3695)</f>
        <v>6413.24</v>
      </c>
      <c r="H3696" s="11">
        <f t="shared" si="1974"/>
        <v>44788</v>
      </c>
      <c r="I3696" s="11">
        <f t="shared" si="1975"/>
        <v>44819</v>
      </c>
      <c r="J3696" s="12">
        <f t="shared" si="1948"/>
        <v>-6.6002153085962245E-3</v>
      </c>
      <c r="K3696" s="11">
        <f t="shared" si="1964"/>
        <v>44879</v>
      </c>
      <c r="L3696" s="11">
        <f t="shared" si="1949"/>
        <v>44879</v>
      </c>
      <c r="M3696" s="1">
        <f t="shared" si="1968"/>
        <v>20</v>
      </c>
      <c r="N3696" s="1">
        <f t="shared" si="1950"/>
        <v>2</v>
      </c>
      <c r="O3696" s="2">
        <f t="shared" si="1951"/>
        <v>0.99933799999999995</v>
      </c>
      <c r="P3696" s="13">
        <f t="shared" si="1976"/>
        <v>0.99339977999999995</v>
      </c>
      <c r="Q3696" s="13">
        <f t="shared" si="1969"/>
        <v>1.8214562629479985</v>
      </c>
      <c r="R3696" s="2">
        <f t="shared" si="1972"/>
        <v>1.8202504500000001</v>
      </c>
      <c r="S3696" s="2">
        <f t="shared" si="1965"/>
        <v>1.83355815</v>
      </c>
      <c r="T3696" s="2">
        <f t="shared" si="1952"/>
        <v>245596.26904290999</v>
      </c>
      <c r="U3696" s="2">
        <f t="shared" si="1953"/>
        <v>17569.012056606207</v>
      </c>
      <c r="V3696" s="2">
        <f t="shared" si="1954"/>
        <v>92580.066903627536</v>
      </c>
      <c r="W3696" s="2">
        <f t="shared" si="1955"/>
        <v>244094.25492474376</v>
      </c>
      <c r="X3696" s="17">
        <f t="shared" si="1956"/>
        <v>0</v>
      </c>
      <c r="Y3696" s="2">
        <f t="shared" si="1957"/>
        <v>0</v>
      </c>
      <c r="Z3696" s="72">
        <f t="shared" si="1958"/>
        <v>0</v>
      </c>
      <c r="AA3696" s="2">
        <f t="shared" ref="AA3696:AA3759" si="1977">IF(Z3696&gt;0,TRUNC(Z3696*T3696,8),0)</f>
        <v>0</v>
      </c>
      <c r="AB3696" s="12">
        <f t="shared" si="1966"/>
        <v>4.6600000000000003E-2</v>
      </c>
      <c r="AC3696" s="17">
        <f t="shared" si="1959"/>
        <v>2</v>
      </c>
      <c r="AD3696" s="17">
        <v>252</v>
      </c>
      <c r="AE3696" s="13">
        <f t="shared" si="1970"/>
        <v>1.0003615480000001</v>
      </c>
      <c r="AF3696" s="2">
        <f t="shared" ref="AF3696:AF3759" si="1978">TRUNC((T3696*(AE3696-1)),8)</f>
        <v>88.794839870000004</v>
      </c>
      <c r="AG3696" s="2">
        <f t="shared" si="1960"/>
        <v>88.251789669999994</v>
      </c>
      <c r="AH3696" s="3">
        <f t="shared" si="1961"/>
        <v>0</v>
      </c>
      <c r="AI3696" s="4" t="str">
        <f t="shared" si="1971"/>
        <v>A+J=</v>
      </c>
      <c r="AJ3696" s="11">
        <f t="shared" si="1967"/>
        <v>44879</v>
      </c>
      <c r="AQ3696" s="53"/>
      <c r="AR3696" s="53"/>
    </row>
    <row r="3697" spans="1:44" x14ac:dyDescent="0.2">
      <c r="A3697" s="158">
        <f t="shared" si="1962"/>
        <v>44853</v>
      </c>
      <c r="B3697" s="2">
        <f t="shared" si="1946"/>
        <v>244158.59452465971</v>
      </c>
      <c r="C3697" s="2">
        <f t="shared" si="1963"/>
        <v>133945.17596451001</v>
      </c>
      <c r="D3697" s="2">
        <f>SUM(Y3697:Y$3996)</f>
        <v>21077.12828026</v>
      </c>
      <c r="E3697" s="73">
        <f t="shared" si="1947"/>
        <v>112868.04768425001</v>
      </c>
      <c r="F3697" s="88">
        <f t="shared" si="1973"/>
        <v>6455.85</v>
      </c>
      <c r="G3697" s="3">
        <f>IF(AND(N3697=1,N3696&gt;1),VLOOKUP(A3696,[1]Plan1!$BK$81:$BM$259,3),G3696)</f>
        <v>6413.24</v>
      </c>
      <c r="H3697" s="11">
        <f t="shared" si="1974"/>
        <v>44788</v>
      </c>
      <c r="I3697" s="11">
        <f t="shared" si="1975"/>
        <v>44819</v>
      </c>
      <c r="J3697" s="12">
        <f t="shared" si="1948"/>
        <v>-6.6002153085962245E-3</v>
      </c>
      <c r="K3697" s="11">
        <f t="shared" si="1964"/>
        <v>44879</v>
      </c>
      <c r="L3697" s="11">
        <f t="shared" si="1949"/>
        <v>44879</v>
      </c>
      <c r="M3697" s="1">
        <f t="shared" si="1968"/>
        <v>20</v>
      </c>
      <c r="N3697" s="1">
        <f t="shared" si="1950"/>
        <v>3</v>
      </c>
      <c r="O3697" s="2">
        <f t="shared" si="1951"/>
        <v>0.99900717000000006</v>
      </c>
      <c r="P3697" s="13">
        <f t="shared" si="1976"/>
        <v>0.99339977999999995</v>
      </c>
      <c r="Q3697" s="13">
        <f t="shared" si="1969"/>
        <v>1.8214562629479985</v>
      </c>
      <c r="R3697" s="2">
        <f t="shared" si="1972"/>
        <v>1.8196478599999999</v>
      </c>
      <c r="S3697" s="2">
        <f t="shared" si="1965"/>
        <v>1.83355815</v>
      </c>
      <c r="T3697" s="2">
        <f t="shared" si="1952"/>
        <v>245596.26904290999</v>
      </c>
      <c r="U3697" s="2">
        <f t="shared" si="1953"/>
        <v>17569.012056606207</v>
      </c>
      <c r="V3697" s="2">
        <f t="shared" si="1954"/>
        <v>92512.053746773468</v>
      </c>
      <c r="W3697" s="2">
        <f t="shared" si="1955"/>
        <v>244026.2417678897</v>
      </c>
      <c r="X3697" s="17">
        <f t="shared" si="1956"/>
        <v>0</v>
      </c>
      <c r="Y3697" s="2">
        <f t="shared" si="1957"/>
        <v>0</v>
      </c>
      <c r="Z3697" s="72">
        <f t="shared" si="1958"/>
        <v>0</v>
      </c>
      <c r="AA3697" s="2">
        <f t="shared" si="1977"/>
        <v>0</v>
      </c>
      <c r="AB3697" s="12">
        <f t="shared" si="1966"/>
        <v>4.6600000000000003E-2</v>
      </c>
      <c r="AC3697" s="17">
        <f t="shared" si="1959"/>
        <v>3</v>
      </c>
      <c r="AD3697" s="17">
        <v>252</v>
      </c>
      <c r="AE3697" s="13">
        <f t="shared" si="1970"/>
        <v>1.0005423710000001</v>
      </c>
      <c r="AF3697" s="2">
        <f t="shared" si="1978"/>
        <v>133.20429403</v>
      </c>
      <c r="AG3697" s="2">
        <f t="shared" si="1960"/>
        <v>132.35275677000001</v>
      </c>
      <c r="AH3697" s="3">
        <f t="shared" si="1961"/>
        <v>0</v>
      </c>
      <c r="AI3697" s="4" t="str">
        <f t="shared" si="1971"/>
        <v>A+J=</v>
      </c>
      <c r="AJ3697" s="11">
        <f t="shared" si="1967"/>
        <v>44879</v>
      </c>
      <c r="AQ3697" s="53"/>
      <c r="AR3697" s="53"/>
    </row>
    <row r="3698" spans="1:44" x14ac:dyDescent="0.2">
      <c r="A3698" s="158">
        <f t="shared" si="1962"/>
        <v>44854</v>
      </c>
      <c r="B3698" s="2">
        <f t="shared" si="1946"/>
        <v>244134.68837876516</v>
      </c>
      <c r="C3698" s="2">
        <f t="shared" si="1963"/>
        <v>133945.17596451001</v>
      </c>
      <c r="D3698" s="2">
        <f>SUM(Y3698:Y$3996)</f>
        <v>21077.12828026</v>
      </c>
      <c r="E3698" s="73">
        <f t="shared" si="1947"/>
        <v>112868.04768425001</v>
      </c>
      <c r="F3698" s="88">
        <f t="shared" si="1973"/>
        <v>6455.85</v>
      </c>
      <c r="G3698" s="3">
        <f>IF(AND(N3698=1,N3697&gt;1),VLOOKUP(A3697,[1]Plan1!$BK$81:$BM$259,3),G3697)</f>
        <v>6413.24</v>
      </c>
      <c r="H3698" s="11">
        <f t="shared" si="1974"/>
        <v>44788</v>
      </c>
      <c r="I3698" s="11">
        <f t="shared" si="1975"/>
        <v>44819</v>
      </c>
      <c r="J3698" s="12">
        <f t="shared" si="1948"/>
        <v>-6.6002153085962245E-3</v>
      </c>
      <c r="K3698" s="11">
        <f t="shared" si="1964"/>
        <v>44879</v>
      </c>
      <c r="L3698" s="11">
        <f t="shared" si="1949"/>
        <v>44879</v>
      </c>
      <c r="M3698" s="1">
        <f t="shared" si="1968"/>
        <v>20</v>
      </c>
      <c r="N3698" s="1">
        <f t="shared" si="1950"/>
        <v>4</v>
      </c>
      <c r="O3698" s="2">
        <f t="shared" si="1951"/>
        <v>0.99867645000000005</v>
      </c>
      <c r="P3698" s="13">
        <f t="shared" si="1976"/>
        <v>0.99339977999999995</v>
      </c>
      <c r="Q3698" s="13">
        <f t="shared" si="1969"/>
        <v>1.8214562629479985</v>
      </c>
      <c r="R3698" s="2">
        <f t="shared" si="1972"/>
        <v>1.8190454700000001</v>
      </c>
      <c r="S3698" s="2">
        <f t="shared" si="1965"/>
        <v>1.83355815</v>
      </c>
      <c r="T3698" s="2">
        <f t="shared" si="1952"/>
        <v>245596.26904290999</v>
      </c>
      <c r="U3698" s="2">
        <f t="shared" si="1953"/>
        <v>17569.012056606207</v>
      </c>
      <c r="V3698" s="2">
        <f t="shared" si="1954"/>
        <v>92444.063163528961</v>
      </c>
      <c r="W3698" s="2">
        <f t="shared" si="1955"/>
        <v>243958.25118464517</v>
      </c>
      <c r="X3698" s="17">
        <f t="shared" si="1956"/>
        <v>0</v>
      </c>
      <c r="Y3698" s="2">
        <f t="shared" si="1957"/>
        <v>0</v>
      </c>
      <c r="Z3698" s="72">
        <f t="shared" si="1958"/>
        <v>0</v>
      </c>
      <c r="AA3698" s="2">
        <f t="shared" si="1977"/>
        <v>0</v>
      </c>
      <c r="AB3698" s="12">
        <f t="shared" si="1966"/>
        <v>4.6600000000000003E-2</v>
      </c>
      <c r="AC3698" s="17">
        <f t="shared" si="1959"/>
        <v>4</v>
      </c>
      <c r="AD3698" s="17">
        <v>252</v>
      </c>
      <c r="AE3698" s="13">
        <f t="shared" si="1970"/>
        <v>1.0007232269999999</v>
      </c>
      <c r="AF3698" s="2">
        <f t="shared" si="1978"/>
        <v>177.62185287</v>
      </c>
      <c r="AG3698" s="2">
        <f t="shared" si="1960"/>
        <v>176.43719411999999</v>
      </c>
      <c r="AH3698" s="3">
        <f t="shared" si="1961"/>
        <v>0</v>
      </c>
      <c r="AI3698" s="4" t="str">
        <f t="shared" si="1971"/>
        <v>A+J=</v>
      </c>
      <c r="AJ3698" s="11">
        <f t="shared" si="1967"/>
        <v>44879</v>
      </c>
      <c r="AQ3698" s="53"/>
      <c r="AR3698" s="53"/>
    </row>
    <row r="3699" spans="1:44" x14ac:dyDescent="0.2">
      <c r="A3699" s="158">
        <f t="shared" si="1962"/>
        <v>44855</v>
      </c>
      <c r="B3699" s="2">
        <f t="shared" si="1946"/>
        <v>244110.78803838024</v>
      </c>
      <c r="C3699" s="2">
        <f t="shared" si="1963"/>
        <v>133945.17596451001</v>
      </c>
      <c r="D3699" s="2">
        <f>SUM(Y3699:Y$3996)</f>
        <v>21077.12828026</v>
      </c>
      <c r="E3699" s="73">
        <f t="shared" si="1947"/>
        <v>112868.04768425001</v>
      </c>
      <c r="F3699" s="88">
        <f t="shared" si="1973"/>
        <v>6455.85</v>
      </c>
      <c r="G3699" s="3">
        <f>IF(AND(N3699=1,N3698&gt;1),VLOOKUP(A3698,[1]Plan1!$BK$81:$BM$259,3),G3698)</f>
        <v>6413.24</v>
      </c>
      <c r="H3699" s="11">
        <f t="shared" si="1974"/>
        <v>44788</v>
      </c>
      <c r="I3699" s="11">
        <f t="shared" si="1975"/>
        <v>44819</v>
      </c>
      <c r="J3699" s="12">
        <f t="shared" si="1948"/>
        <v>-6.6002153085962245E-3</v>
      </c>
      <c r="K3699" s="11">
        <f t="shared" si="1964"/>
        <v>44879</v>
      </c>
      <c r="L3699" s="11">
        <f t="shared" si="1949"/>
        <v>44879</v>
      </c>
      <c r="M3699" s="1">
        <f t="shared" si="1968"/>
        <v>20</v>
      </c>
      <c r="N3699" s="1">
        <f t="shared" si="1950"/>
        <v>5</v>
      </c>
      <c r="O3699" s="2">
        <f t="shared" si="1951"/>
        <v>0.99834584000000004</v>
      </c>
      <c r="P3699" s="13">
        <f t="shared" si="1976"/>
        <v>0.99339977999999995</v>
      </c>
      <c r="Q3699" s="13">
        <f t="shared" si="1969"/>
        <v>1.8214562629479985</v>
      </c>
      <c r="R3699" s="2">
        <f t="shared" si="1972"/>
        <v>1.8184432800000001</v>
      </c>
      <c r="S3699" s="2">
        <f t="shared" si="1965"/>
        <v>1.83355815</v>
      </c>
      <c r="T3699" s="2">
        <f t="shared" si="1952"/>
        <v>245596.26904290999</v>
      </c>
      <c r="U3699" s="2">
        <f t="shared" si="1953"/>
        <v>17569.012056606207</v>
      </c>
      <c r="V3699" s="2">
        <f t="shared" si="1954"/>
        <v>92376.095153893999</v>
      </c>
      <c r="W3699" s="2">
        <f t="shared" si="1955"/>
        <v>243890.28317501023</v>
      </c>
      <c r="X3699" s="17">
        <f t="shared" si="1956"/>
        <v>0</v>
      </c>
      <c r="Y3699" s="2">
        <f t="shared" si="1957"/>
        <v>0</v>
      </c>
      <c r="Z3699" s="72">
        <f t="shared" si="1958"/>
        <v>0</v>
      </c>
      <c r="AA3699" s="2">
        <f t="shared" si="1977"/>
        <v>0</v>
      </c>
      <c r="AB3699" s="12">
        <f t="shared" si="1966"/>
        <v>4.6600000000000003E-2</v>
      </c>
      <c r="AC3699" s="17">
        <f t="shared" si="1959"/>
        <v>5</v>
      </c>
      <c r="AD3699" s="17">
        <v>252</v>
      </c>
      <c r="AE3699" s="13">
        <f t="shared" si="1970"/>
        <v>1.000904115</v>
      </c>
      <c r="AF3699" s="2">
        <f t="shared" si="1978"/>
        <v>222.04727077999999</v>
      </c>
      <c r="AG3699" s="2">
        <f t="shared" si="1960"/>
        <v>220.50486337000001</v>
      </c>
      <c r="AH3699" s="3">
        <f t="shared" si="1961"/>
        <v>0</v>
      </c>
      <c r="AI3699" s="4" t="str">
        <f t="shared" si="1971"/>
        <v>A+J=</v>
      </c>
      <c r="AJ3699" s="11">
        <f t="shared" si="1967"/>
        <v>44879</v>
      </c>
      <c r="AQ3699" s="53"/>
      <c r="AR3699" s="53"/>
    </row>
    <row r="3700" spans="1:44" x14ac:dyDescent="0.2">
      <c r="A3700" s="158">
        <f t="shared" si="1962"/>
        <v>44856</v>
      </c>
      <c r="B3700" s="2">
        <f t="shared" si="1946"/>
        <v>244086.89375303476</v>
      </c>
      <c r="C3700" s="2">
        <f t="shared" si="1963"/>
        <v>133945.17596451001</v>
      </c>
      <c r="D3700" s="2">
        <f>SUM(Y3700:Y$3996)</f>
        <v>21077.12828026</v>
      </c>
      <c r="E3700" s="73">
        <f t="shared" si="1947"/>
        <v>112868.04768425001</v>
      </c>
      <c r="F3700" s="88">
        <f t="shared" si="1973"/>
        <v>6455.85</v>
      </c>
      <c r="G3700" s="3">
        <f>IF(AND(N3700=1,N3699&gt;1),VLOOKUP(A3699,[1]Plan1!$BK$81:$BM$259,3),G3699)</f>
        <v>6413.24</v>
      </c>
      <c r="H3700" s="11">
        <f t="shared" si="1974"/>
        <v>44788</v>
      </c>
      <c r="I3700" s="11">
        <f t="shared" si="1975"/>
        <v>44819</v>
      </c>
      <c r="J3700" s="12">
        <f t="shared" si="1948"/>
        <v>-6.6002153085962245E-3</v>
      </c>
      <c r="K3700" s="11">
        <f t="shared" si="1964"/>
        <v>44879</v>
      </c>
      <c r="L3700" s="11">
        <f t="shared" si="1949"/>
        <v>44879</v>
      </c>
      <c r="M3700" s="1">
        <f t="shared" si="1968"/>
        <v>20</v>
      </c>
      <c r="N3700" s="1">
        <f t="shared" si="1950"/>
        <v>6</v>
      </c>
      <c r="O3700" s="2">
        <f t="shared" si="1951"/>
        <v>0.99801534000000003</v>
      </c>
      <c r="P3700" s="13">
        <f t="shared" si="1976"/>
        <v>0.99339977999999995</v>
      </c>
      <c r="Q3700" s="13">
        <f t="shared" si="1969"/>
        <v>1.8214562629479985</v>
      </c>
      <c r="R3700" s="2">
        <f t="shared" si="1972"/>
        <v>1.8178412900000001</v>
      </c>
      <c r="S3700" s="2">
        <f t="shared" si="1965"/>
        <v>1.83355815</v>
      </c>
      <c r="T3700" s="2">
        <f t="shared" si="1952"/>
        <v>245596.26904290999</v>
      </c>
      <c r="U3700" s="2">
        <f t="shared" si="1953"/>
        <v>17569.012056606207</v>
      </c>
      <c r="V3700" s="2">
        <f t="shared" si="1954"/>
        <v>92308.149717868539</v>
      </c>
      <c r="W3700" s="2">
        <f t="shared" si="1955"/>
        <v>243822.33773898476</v>
      </c>
      <c r="X3700" s="17">
        <f t="shared" si="1956"/>
        <v>0</v>
      </c>
      <c r="Y3700" s="2">
        <f t="shared" si="1957"/>
        <v>0</v>
      </c>
      <c r="Z3700" s="72">
        <f t="shared" si="1958"/>
        <v>0</v>
      </c>
      <c r="AA3700" s="2">
        <f t="shared" si="1977"/>
        <v>0</v>
      </c>
      <c r="AB3700" s="12">
        <f t="shared" si="1966"/>
        <v>4.6600000000000003E-2</v>
      </c>
      <c r="AC3700" s="17">
        <f t="shared" si="1959"/>
        <v>6</v>
      </c>
      <c r="AD3700" s="17">
        <v>252</v>
      </c>
      <c r="AE3700" s="13">
        <f t="shared" si="1970"/>
        <v>1.0010850360000001</v>
      </c>
      <c r="AF3700" s="2">
        <f t="shared" si="1978"/>
        <v>266.48079337000001</v>
      </c>
      <c r="AG3700" s="2">
        <f t="shared" si="1960"/>
        <v>264.55601404999999</v>
      </c>
      <c r="AH3700" s="3">
        <f t="shared" si="1961"/>
        <v>0</v>
      </c>
      <c r="AI3700" s="4" t="str">
        <f t="shared" si="1971"/>
        <v>A+J=</v>
      </c>
      <c r="AJ3700" s="11">
        <f t="shared" si="1967"/>
        <v>44879</v>
      </c>
      <c r="AQ3700" s="53"/>
      <c r="AR3700" s="53"/>
    </row>
    <row r="3701" spans="1:44" x14ac:dyDescent="0.2">
      <c r="A3701" s="158">
        <f t="shared" si="1962"/>
        <v>44857</v>
      </c>
      <c r="B3701" s="2">
        <f t="shared" si="1946"/>
        <v>244086.89375303476</v>
      </c>
      <c r="C3701" s="2">
        <f t="shared" si="1963"/>
        <v>133945.17596451001</v>
      </c>
      <c r="D3701" s="2">
        <f>SUM(Y3701:Y$3996)</f>
        <v>21077.12828026</v>
      </c>
      <c r="E3701" s="73">
        <f t="shared" si="1947"/>
        <v>112868.04768425001</v>
      </c>
      <c r="F3701" s="88">
        <f t="shared" si="1973"/>
        <v>6455.85</v>
      </c>
      <c r="G3701" s="3">
        <f>IF(AND(N3701=1,N3700&gt;1),VLOOKUP(A3700,[1]Plan1!$BK$81:$BM$259,3),G3700)</f>
        <v>6413.24</v>
      </c>
      <c r="H3701" s="11">
        <f t="shared" si="1974"/>
        <v>44788</v>
      </c>
      <c r="I3701" s="11">
        <f t="shared" si="1975"/>
        <v>44819</v>
      </c>
      <c r="J3701" s="12">
        <f t="shared" si="1948"/>
        <v>-6.6002153085962245E-3</v>
      </c>
      <c r="K3701" s="11">
        <f t="shared" si="1964"/>
        <v>44879</v>
      </c>
      <c r="L3701" s="11">
        <f t="shared" si="1949"/>
        <v>44879</v>
      </c>
      <c r="M3701" s="1">
        <f t="shared" si="1968"/>
        <v>20</v>
      </c>
      <c r="N3701" s="1">
        <f t="shared" si="1950"/>
        <v>6</v>
      </c>
      <c r="O3701" s="2">
        <f t="shared" si="1951"/>
        <v>0.99801534000000003</v>
      </c>
      <c r="P3701" s="13">
        <f t="shared" si="1976"/>
        <v>0.99339977999999995</v>
      </c>
      <c r="Q3701" s="13">
        <f t="shared" si="1969"/>
        <v>1.8214562629479985</v>
      </c>
      <c r="R3701" s="2">
        <f t="shared" si="1972"/>
        <v>1.8178412900000001</v>
      </c>
      <c r="S3701" s="2">
        <f t="shared" si="1965"/>
        <v>1.83355815</v>
      </c>
      <c r="T3701" s="2">
        <f t="shared" si="1952"/>
        <v>245596.26904290999</v>
      </c>
      <c r="U3701" s="2">
        <f t="shared" si="1953"/>
        <v>17569.012056606207</v>
      </c>
      <c r="V3701" s="2">
        <f t="shared" si="1954"/>
        <v>92308.149717868539</v>
      </c>
      <c r="W3701" s="2">
        <f t="shared" si="1955"/>
        <v>243822.33773898476</v>
      </c>
      <c r="X3701" s="17">
        <f t="shared" si="1956"/>
        <v>0</v>
      </c>
      <c r="Y3701" s="2">
        <f t="shared" si="1957"/>
        <v>0</v>
      </c>
      <c r="Z3701" s="72">
        <f t="shared" si="1958"/>
        <v>0</v>
      </c>
      <c r="AA3701" s="2">
        <f t="shared" si="1977"/>
        <v>0</v>
      </c>
      <c r="AB3701" s="12">
        <f t="shared" si="1966"/>
        <v>4.6600000000000003E-2</v>
      </c>
      <c r="AC3701" s="17">
        <f t="shared" si="1959"/>
        <v>6</v>
      </c>
      <c r="AD3701" s="17">
        <v>252</v>
      </c>
      <c r="AE3701" s="13">
        <f t="shared" si="1970"/>
        <v>1.0010850360000001</v>
      </c>
      <c r="AF3701" s="2">
        <f t="shared" si="1978"/>
        <v>266.48079337000001</v>
      </c>
      <c r="AG3701" s="2">
        <f t="shared" si="1960"/>
        <v>264.55601404999999</v>
      </c>
      <c r="AH3701" s="3">
        <f t="shared" si="1961"/>
        <v>0</v>
      </c>
      <c r="AI3701" s="4" t="str">
        <f t="shared" si="1971"/>
        <v>A+J=</v>
      </c>
      <c r="AJ3701" s="11">
        <f t="shared" si="1967"/>
        <v>44879</v>
      </c>
      <c r="AQ3701" s="53"/>
      <c r="AR3701" s="53"/>
    </row>
    <row r="3702" spans="1:44" x14ac:dyDescent="0.2">
      <c r="A3702" s="158">
        <f t="shared" si="1962"/>
        <v>44858</v>
      </c>
      <c r="B3702" s="2">
        <f t="shared" si="1946"/>
        <v>244086.89375303476</v>
      </c>
      <c r="C3702" s="2">
        <f t="shared" si="1963"/>
        <v>133945.17596451001</v>
      </c>
      <c r="D3702" s="2">
        <f>SUM(Y3702:Y$3996)</f>
        <v>21077.12828026</v>
      </c>
      <c r="E3702" s="73">
        <f t="shared" si="1947"/>
        <v>112868.04768425001</v>
      </c>
      <c r="F3702" s="88">
        <f t="shared" si="1973"/>
        <v>6455.85</v>
      </c>
      <c r="G3702" s="3">
        <f>IF(AND(N3702=1,N3701&gt;1),VLOOKUP(A3701,[1]Plan1!$BK$81:$BM$259,3),G3701)</f>
        <v>6413.24</v>
      </c>
      <c r="H3702" s="11">
        <f t="shared" si="1974"/>
        <v>44788</v>
      </c>
      <c r="I3702" s="11">
        <f t="shared" si="1975"/>
        <v>44819</v>
      </c>
      <c r="J3702" s="12">
        <f t="shared" si="1948"/>
        <v>-6.6002153085962245E-3</v>
      </c>
      <c r="K3702" s="11">
        <f t="shared" si="1964"/>
        <v>44879</v>
      </c>
      <c r="L3702" s="11">
        <f t="shared" si="1949"/>
        <v>44879</v>
      </c>
      <c r="M3702" s="1">
        <f t="shared" si="1968"/>
        <v>20</v>
      </c>
      <c r="N3702" s="1">
        <f t="shared" si="1950"/>
        <v>6</v>
      </c>
      <c r="O3702" s="2">
        <f t="shared" si="1951"/>
        <v>0.99801534000000003</v>
      </c>
      <c r="P3702" s="13">
        <f t="shared" si="1976"/>
        <v>0.99339977999999995</v>
      </c>
      <c r="Q3702" s="13">
        <f t="shared" si="1969"/>
        <v>1.8214562629479985</v>
      </c>
      <c r="R3702" s="2">
        <f t="shared" si="1972"/>
        <v>1.8178412900000001</v>
      </c>
      <c r="S3702" s="2">
        <f t="shared" si="1965"/>
        <v>1.83355815</v>
      </c>
      <c r="T3702" s="2">
        <f t="shared" si="1952"/>
        <v>245596.26904290999</v>
      </c>
      <c r="U3702" s="2">
        <f t="shared" si="1953"/>
        <v>17569.012056606207</v>
      </c>
      <c r="V3702" s="2">
        <f t="shared" si="1954"/>
        <v>92308.149717868539</v>
      </c>
      <c r="W3702" s="2">
        <f t="shared" si="1955"/>
        <v>243822.33773898476</v>
      </c>
      <c r="X3702" s="17">
        <f t="shared" si="1956"/>
        <v>0</v>
      </c>
      <c r="Y3702" s="2">
        <f t="shared" si="1957"/>
        <v>0</v>
      </c>
      <c r="Z3702" s="72">
        <f t="shared" si="1958"/>
        <v>0</v>
      </c>
      <c r="AA3702" s="2">
        <f t="shared" si="1977"/>
        <v>0</v>
      </c>
      <c r="AB3702" s="12">
        <f t="shared" si="1966"/>
        <v>4.6600000000000003E-2</v>
      </c>
      <c r="AC3702" s="17">
        <f t="shared" si="1959"/>
        <v>6</v>
      </c>
      <c r="AD3702" s="17">
        <v>252</v>
      </c>
      <c r="AE3702" s="13">
        <f t="shared" si="1970"/>
        <v>1.0010850360000001</v>
      </c>
      <c r="AF3702" s="2">
        <f t="shared" si="1978"/>
        <v>266.48079337000001</v>
      </c>
      <c r="AG3702" s="2">
        <f t="shared" si="1960"/>
        <v>264.55601404999999</v>
      </c>
      <c r="AH3702" s="3">
        <f t="shared" si="1961"/>
        <v>0</v>
      </c>
      <c r="AI3702" s="4" t="str">
        <f t="shared" si="1971"/>
        <v>A+J=</v>
      </c>
      <c r="AJ3702" s="11">
        <f t="shared" si="1967"/>
        <v>44879</v>
      </c>
      <c r="AQ3702" s="53"/>
      <c r="AR3702" s="53"/>
    </row>
    <row r="3703" spans="1:44" x14ac:dyDescent="0.2">
      <c r="A3703" s="158">
        <f t="shared" si="1962"/>
        <v>44859</v>
      </c>
      <c r="B3703" s="2">
        <f t="shared" si="1946"/>
        <v>244063.00552824882</v>
      </c>
      <c r="C3703" s="2">
        <f t="shared" si="1963"/>
        <v>133945.17596451001</v>
      </c>
      <c r="D3703" s="2">
        <f>SUM(Y3703:Y$3996)</f>
        <v>21077.12828026</v>
      </c>
      <c r="E3703" s="73">
        <f t="shared" si="1947"/>
        <v>112868.04768425001</v>
      </c>
      <c r="F3703" s="88">
        <f t="shared" si="1973"/>
        <v>6455.85</v>
      </c>
      <c r="G3703" s="3">
        <f>IF(AND(N3703=1,N3702&gt;1),VLOOKUP(A3702,[1]Plan1!$BK$81:$BM$259,3),G3702)</f>
        <v>6413.24</v>
      </c>
      <c r="H3703" s="11">
        <f t="shared" si="1974"/>
        <v>44788</v>
      </c>
      <c r="I3703" s="11">
        <f t="shared" si="1975"/>
        <v>44819</v>
      </c>
      <c r="J3703" s="12">
        <f t="shared" si="1948"/>
        <v>-6.6002153085962245E-3</v>
      </c>
      <c r="K3703" s="11">
        <f t="shared" si="1964"/>
        <v>44879</v>
      </c>
      <c r="L3703" s="11">
        <f t="shared" si="1949"/>
        <v>44879</v>
      </c>
      <c r="M3703" s="1">
        <f t="shared" si="1968"/>
        <v>20</v>
      </c>
      <c r="N3703" s="1">
        <f t="shared" si="1950"/>
        <v>7</v>
      </c>
      <c r="O3703" s="2">
        <f t="shared" si="1951"/>
        <v>0.99768495000000001</v>
      </c>
      <c r="P3703" s="13">
        <f t="shared" si="1976"/>
        <v>0.99339977999999995</v>
      </c>
      <c r="Q3703" s="13">
        <f t="shared" si="1969"/>
        <v>1.8214562629479985</v>
      </c>
      <c r="R3703" s="2">
        <f t="shared" si="1972"/>
        <v>1.8172394999999999</v>
      </c>
      <c r="S3703" s="2">
        <f t="shared" si="1965"/>
        <v>1.83355815</v>
      </c>
      <c r="T3703" s="2">
        <f t="shared" si="1952"/>
        <v>245596.26904290999</v>
      </c>
      <c r="U3703" s="2">
        <f t="shared" si="1953"/>
        <v>17569.012056606207</v>
      </c>
      <c r="V3703" s="2">
        <f t="shared" si="1954"/>
        <v>92240.226855452624</v>
      </c>
      <c r="W3703" s="2">
        <f t="shared" si="1955"/>
        <v>243754.41487656883</v>
      </c>
      <c r="X3703" s="17">
        <f t="shared" si="1956"/>
        <v>0</v>
      </c>
      <c r="Y3703" s="2">
        <f t="shared" si="1957"/>
        <v>0</v>
      </c>
      <c r="Z3703" s="72">
        <f t="shared" si="1958"/>
        <v>0</v>
      </c>
      <c r="AA3703" s="2">
        <f t="shared" si="1977"/>
        <v>0</v>
      </c>
      <c r="AB3703" s="12">
        <f t="shared" si="1966"/>
        <v>4.6600000000000003E-2</v>
      </c>
      <c r="AC3703" s="17">
        <f t="shared" si="1959"/>
        <v>7</v>
      </c>
      <c r="AD3703" s="17">
        <v>252</v>
      </c>
      <c r="AE3703" s="13">
        <f t="shared" si="1970"/>
        <v>1.0012659900000001</v>
      </c>
      <c r="AF3703" s="2">
        <f t="shared" si="1978"/>
        <v>310.92242063999998</v>
      </c>
      <c r="AG3703" s="2">
        <f t="shared" si="1960"/>
        <v>308.59065168000001</v>
      </c>
      <c r="AH3703" s="3">
        <f t="shared" si="1961"/>
        <v>0</v>
      </c>
      <c r="AI3703" s="4" t="str">
        <f t="shared" si="1971"/>
        <v>A+J=</v>
      </c>
      <c r="AJ3703" s="11">
        <f t="shared" si="1967"/>
        <v>44879</v>
      </c>
      <c r="AQ3703" s="53"/>
      <c r="AR3703" s="53"/>
    </row>
    <row r="3704" spans="1:44" x14ac:dyDescent="0.2">
      <c r="A3704" s="158">
        <f t="shared" si="1962"/>
        <v>44860</v>
      </c>
      <c r="B3704" s="2">
        <f t="shared" si="1946"/>
        <v>244039.1208652615</v>
      </c>
      <c r="C3704" s="2">
        <f t="shared" si="1963"/>
        <v>133945.17596451001</v>
      </c>
      <c r="D3704" s="2">
        <f>SUM(Y3704:Y$3996)</f>
        <v>21077.12828026</v>
      </c>
      <c r="E3704" s="73">
        <f t="shared" si="1947"/>
        <v>112868.04768425001</v>
      </c>
      <c r="F3704" s="88">
        <f t="shared" si="1973"/>
        <v>6455.85</v>
      </c>
      <c r="G3704" s="3">
        <f>IF(AND(N3704=1,N3703&gt;1),VLOOKUP(A3703,[1]Plan1!$BK$81:$BM$259,3),G3703)</f>
        <v>6413.24</v>
      </c>
      <c r="H3704" s="11">
        <f t="shared" si="1974"/>
        <v>44788</v>
      </c>
      <c r="I3704" s="11">
        <f t="shared" si="1975"/>
        <v>44819</v>
      </c>
      <c r="J3704" s="12">
        <f t="shared" si="1948"/>
        <v>-6.6002153085962245E-3</v>
      </c>
      <c r="K3704" s="11">
        <f t="shared" si="1964"/>
        <v>44879</v>
      </c>
      <c r="L3704" s="11">
        <f t="shared" si="1949"/>
        <v>44879</v>
      </c>
      <c r="M3704" s="1">
        <f t="shared" si="1968"/>
        <v>20</v>
      </c>
      <c r="N3704" s="1">
        <f t="shared" si="1950"/>
        <v>8</v>
      </c>
      <c r="O3704" s="2">
        <f t="shared" si="1951"/>
        <v>0.99735465999999995</v>
      </c>
      <c r="P3704" s="13">
        <f t="shared" si="1976"/>
        <v>0.99339977999999995</v>
      </c>
      <c r="Q3704" s="13">
        <f t="shared" si="1969"/>
        <v>1.8214562629479985</v>
      </c>
      <c r="R3704" s="2">
        <f t="shared" si="1972"/>
        <v>1.81663789</v>
      </c>
      <c r="S3704" s="2">
        <f t="shared" si="1965"/>
        <v>1.83355815</v>
      </c>
      <c r="T3704" s="2">
        <f t="shared" si="1952"/>
        <v>245596.26904290999</v>
      </c>
      <c r="U3704" s="2">
        <f t="shared" si="1953"/>
        <v>17569.012056606207</v>
      </c>
      <c r="V3704" s="2">
        <f t="shared" si="1954"/>
        <v>92172.324309285308</v>
      </c>
      <c r="W3704" s="2">
        <f t="shared" si="1955"/>
        <v>243686.51233040151</v>
      </c>
      <c r="X3704" s="17">
        <f t="shared" si="1956"/>
        <v>0</v>
      </c>
      <c r="Y3704" s="2">
        <f t="shared" si="1957"/>
        <v>0</v>
      </c>
      <c r="Z3704" s="72">
        <f t="shared" si="1958"/>
        <v>0</v>
      </c>
      <c r="AA3704" s="2">
        <f t="shared" si="1977"/>
        <v>0</v>
      </c>
      <c r="AB3704" s="12">
        <f t="shared" si="1966"/>
        <v>4.6600000000000003E-2</v>
      </c>
      <c r="AC3704" s="17">
        <f t="shared" si="1959"/>
        <v>8</v>
      </c>
      <c r="AD3704" s="17">
        <v>252</v>
      </c>
      <c r="AE3704" s="13">
        <f t="shared" si="1970"/>
        <v>1.001446976</v>
      </c>
      <c r="AF3704" s="2">
        <f t="shared" si="1978"/>
        <v>355.37190699000001</v>
      </c>
      <c r="AG3704" s="2">
        <f t="shared" si="1960"/>
        <v>352.60853486000002</v>
      </c>
      <c r="AH3704" s="3">
        <f t="shared" si="1961"/>
        <v>0</v>
      </c>
      <c r="AI3704" s="4" t="str">
        <f t="shared" si="1971"/>
        <v>A+J=</v>
      </c>
      <c r="AJ3704" s="11">
        <f t="shared" si="1967"/>
        <v>44879</v>
      </c>
      <c r="AQ3704" s="53"/>
      <c r="AR3704" s="53"/>
    </row>
    <row r="3705" spans="1:44" x14ac:dyDescent="0.2">
      <c r="A3705" s="158">
        <f t="shared" si="1962"/>
        <v>44861</v>
      </c>
      <c r="B3705" s="2">
        <f t="shared" si="1946"/>
        <v>244015.2447778747</v>
      </c>
      <c r="C3705" s="2">
        <f t="shared" si="1963"/>
        <v>133945.17596451001</v>
      </c>
      <c r="D3705" s="2">
        <f>SUM(Y3705:Y$3996)</f>
        <v>21077.12828026</v>
      </c>
      <c r="E3705" s="73">
        <f t="shared" si="1947"/>
        <v>112868.04768425001</v>
      </c>
      <c r="F3705" s="88">
        <f t="shared" si="1973"/>
        <v>6455.85</v>
      </c>
      <c r="G3705" s="3">
        <f>IF(AND(N3705=1,N3704&gt;1),VLOOKUP(A3704,[1]Plan1!$BK$81:$BM$259,3),G3704)</f>
        <v>6413.24</v>
      </c>
      <c r="H3705" s="11">
        <f t="shared" si="1974"/>
        <v>44788</v>
      </c>
      <c r="I3705" s="11">
        <f t="shared" si="1975"/>
        <v>44819</v>
      </c>
      <c r="J3705" s="12">
        <f t="shared" si="1948"/>
        <v>-6.6002153085962245E-3</v>
      </c>
      <c r="K3705" s="11">
        <f t="shared" si="1964"/>
        <v>44879</v>
      </c>
      <c r="L3705" s="11">
        <f t="shared" si="1949"/>
        <v>44879</v>
      </c>
      <c r="M3705" s="1">
        <f t="shared" si="1968"/>
        <v>20</v>
      </c>
      <c r="N3705" s="1">
        <f t="shared" si="1950"/>
        <v>9</v>
      </c>
      <c r="O3705" s="2">
        <f t="shared" si="1951"/>
        <v>0.99702449000000004</v>
      </c>
      <c r="P3705" s="13">
        <f t="shared" si="1976"/>
        <v>0.99339977999999995</v>
      </c>
      <c r="Q3705" s="13">
        <f t="shared" si="1969"/>
        <v>1.8214562629479985</v>
      </c>
      <c r="R3705" s="2">
        <f t="shared" si="1972"/>
        <v>1.8160365000000001</v>
      </c>
      <c r="S3705" s="2">
        <f t="shared" si="1965"/>
        <v>1.83355815</v>
      </c>
      <c r="T3705" s="2">
        <f t="shared" si="1952"/>
        <v>245596.26904290999</v>
      </c>
      <c r="U3705" s="2">
        <f t="shared" si="1953"/>
        <v>17569.012056606207</v>
      </c>
      <c r="V3705" s="2">
        <f t="shared" si="1954"/>
        <v>92104.446594088484</v>
      </c>
      <c r="W3705" s="2">
        <f t="shared" si="1955"/>
        <v>243618.6346152047</v>
      </c>
      <c r="X3705" s="17">
        <f t="shared" si="1956"/>
        <v>0</v>
      </c>
      <c r="Y3705" s="2">
        <f t="shared" si="1957"/>
        <v>0</v>
      </c>
      <c r="Z3705" s="72">
        <f t="shared" si="1958"/>
        <v>0</v>
      </c>
      <c r="AA3705" s="2">
        <f t="shared" si="1977"/>
        <v>0</v>
      </c>
      <c r="AB3705" s="12">
        <f t="shared" si="1966"/>
        <v>4.6600000000000003E-2</v>
      </c>
      <c r="AC3705" s="17">
        <f t="shared" si="1959"/>
        <v>9</v>
      </c>
      <c r="AD3705" s="17">
        <v>252</v>
      </c>
      <c r="AE3705" s="13">
        <f t="shared" si="1970"/>
        <v>1.0016279960000001</v>
      </c>
      <c r="AF3705" s="2">
        <f t="shared" si="1978"/>
        <v>399.82974360999998</v>
      </c>
      <c r="AG3705" s="2">
        <f t="shared" si="1960"/>
        <v>396.61016267000002</v>
      </c>
      <c r="AH3705" s="3">
        <f t="shared" si="1961"/>
        <v>0</v>
      </c>
      <c r="AI3705" s="4" t="str">
        <f t="shared" si="1971"/>
        <v>A+J=</v>
      </c>
      <c r="AJ3705" s="11">
        <f t="shared" si="1967"/>
        <v>44879</v>
      </c>
      <c r="AQ3705" s="53"/>
      <c r="AR3705" s="53"/>
    </row>
    <row r="3706" spans="1:44" x14ac:dyDescent="0.2">
      <c r="A3706" s="158">
        <f t="shared" si="1962"/>
        <v>44862</v>
      </c>
      <c r="B3706" s="2">
        <f t="shared" si="1946"/>
        <v>243991.37226267645</v>
      </c>
      <c r="C3706" s="2">
        <f t="shared" si="1963"/>
        <v>133945.17596451001</v>
      </c>
      <c r="D3706" s="2">
        <f>SUM(Y3706:Y$3996)</f>
        <v>21077.12828026</v>
      </c>
      <c r="E3706" s="73">
        <f t="shared" si="1947"/>
        <v>112868.04768425001</v>
      </c>
      <c r="F3706" s="88">
        <f t="shared" si="1973"/>
        <v>6455.85</v>
      </c>
      <c r="G3706" s="3">
        <f>IF(AND(N3706=1,N3705&gt;1),VLOOKUP(A3705,[1]Plan1!$BK$81:$BM$259,3),G3705)</f>
        <v>6413.24</v>
      </c>
      <c r="H3706" s="11">
        <f t="shared" si="1974"/>
        <v>44788</v>
      </c>
      <c r="I3706" s="11">
        <f t="shared" si="1975"/>
        <v>44819</v>
      </c>
      <c r="J3706" s="12">
        <f t="shared" si="1948"/>
        <v>-6.6002153085962245E-3</v>
      </c>
      <c r="K3706" s="11">
        <f t="shared" si="1964"/>
        <v>44879</v>
      </c>
      <c r="L3706" s="11">
        <f t="shared" si="1949"/>
        <v>44879</v>
      </c>
      <c r="M3706" s="1">
        <f t="shared" si="1968"/>
        <v>20</v>
      </c>
      <c r="N3706" s="1">
        <f t="shared" si="1950"/>
        <v>10</v>
      </c>
      <c r="O3706" s="2">
        <f t="shared" si="1951"/>
        <v>0.99669441999999997</v>
      </c>
      <c r="P3706" s="13">
        <f t="shared" si="1976"/>
        <v>0.99339977999999995</v>
      </c>
      <c r="Q3706" s="13">
        <f t="shared" si="1969"/>
        <v>1.8214562629479985</v>
      </c>
      <c r="R3706" s="2">
        <f t="shared" si="1972"/>
        <v>1.8154352899999999</v>
      </c>
      <c r="S3706" s="2">
        <f t="shared" si="1965"/>
        <v>1.83355815</v>
      </c>
      <c r="T3706" s="2">
        <f t="shared" si="1952"/>
        <v>245596.26904290999</v>
      </c>
      <c r="U3706" s="2">
        <f t="shared" si="1953"/>
        <v>17569.012056606207</v>
      </c>
      <c r="V3706" s="2">
        <f t="shared" si="1954"/>
        <v>92036.58919514023</v>
      </c>
      <c r="W3706" s="2">
        <f t="shared" si="1955"/>
        <v>243550.77721625645</v>
      </c>
      <c r="X3706" s="17">
        <f t="shared" si="1956"/>
        <v>0</v>
      </c>
      <c r="Y3706" s="2">
        <f t="shared" si="1957"/>
        <v>0</v>
      </c>
      <c r="Z3706" s="72">
        <f t="shared" si="1958"/>
        <v>0</v>
      </c>
      <c r="AA3706" s="2">
        <f t="shared" si="1977"/>
        <v>0</v>
      </c>
      <c r="AB3706" s="12">
        <f t="shared" si="1966"/>
        <v>4.6600000000000003E-2</v>
      </c>
      <c r="AC3706" s="17">
        <f t="shared" si="1959"/>
        <v>10</v>
      </c>
      <c r="AD3706" s="17">
        <v>252</v>
      </c>
      <c r="AE3706" s="13">
        <f t="shared" si="1970"/>
        <v>1.0018090479999999</v>
      </c>
      <c r="AF3706" s="2">
        <f t="shared" si="1978"/>
        <v>444.29543931000001</v>
      </c>
      <c r="AG3706" s="2">
        <f t="shared" si="1960"/>
        <v>440.59504642000002</v>
      </c>
      <c r="AH3706" s="3">
        <f t="shared" si="1961"/>
        <v>0</v>
      </c>
      <c r="AI3706" s="4" t="str">
        <f t="shared" si="1971"/>
        <v>A+J=</v>
      </c>
      <c r="AJ3706" s="11">
        <f t="shared" si="1967"/>
        <v>44879</v>
      </c>
      <c r="AQ3706" s="53"/>
      <c r="AR3706" s="53"/>
    </row>
    <row r="3707" spans="1:44" x14ac:dyDescent="0.2">
      <c r="A3707" s="158">
        <f t="shared" si="1962"/>
        <v>44863</v>
      </c>
      <c r="B3707" s="2">
        <f t="shared" si="1946"/>
        <v>243967.50784786869</v>
      </c>
      <c r="C3707" s="2">
        <f t="shared" si="1963"/>
        <v>133945.17596451001</v>
      </c>
      <c r="D3707" s="2">
        <f>SUM(Y3707:Y$3996)</f>
        <v>21077.12828026</v>
      </c>
      <c r="E3707" s="73">
        <f t="shared" si="1947"/>
        <v>112868.04768425001</v>
      </c>
      <c r="F3707" s="88">
        <f t="shared" si="1973"/>
        <v>6455.85</v>
      </c>
      <c r="G3707" s="3">
        <f>IF(AND(N3707=1,N3706&gt;1),VLOOKUP(A3706,[1]Plan1!$BK$81:$BM$259,3),G3706)</f>
        <v>6413.24</v>
      </c>
      <c r="H3707" s="11">
        <f t="shared" si="1974"/>
        <v>44788</v>
      </c>
      <c r="I3707" s="11">
        <f t="shared" si="1975"/>
        <v>44819</v>
      </c>
      <c r="J3707" s="12">
        <f t="shared" si="1948"/>
        <v>-6.6002153085962245E-3</v>
      </c>
      <c r="K3707" s="11">
        <f t="shared" si="1964"/>
        <v>44879</v>
      </c>
      <c r="L3707" s="11">
        <f t="shared" si="1949"/>
        <v>44879</v>
      </c>
      <c r="M3707" s="1">
        <f t="shared" si="1968"/>
        <v>20</v>
      </c>
      <c r="N3707" s="1">
        <f t="shared" si="1950"/>
        <v>11</v>
      </c>
      <c r="O3707" s="2">
        <f t="shared" si="1951"/>
        <v>0.99636446999999995</v>
      </c>
      <c r="P3707" s="13">
        <f t="shared" si="1976"/>
        <v>0.99339977999999995</v>
      </c>
      <c r="Q3707" s="13">
        <f t="shared" si="1969"/>
        <v>1.8214562629479985</v>
      </c>
      <c r="R3707" s="2">
        <f t="shared" si="1972"/>
        <v>1.8148343</v>
      </c>
      <c r="S3707" s="2">
        <f t="shared" si="1965"/>
        <v>1.83355815</v>
      </c>
      <c r="T3707" s="2">
        <f t="shared" si="1952"/>
        <v>245596.26904290999</v>
      </c>
      <c r="U3707" s="2">
        <f t="shared" si="1953"/>
        <v>17569.012056606207</v>
      </c>
      <c r="V3707" s="2">
        <f t="shared" si="1954"/>
        <v>91968.756627162482</v>
      </c>
      <c r="W3707" s="2">
        <f t="shared" si="1955"/>
        <v>243482.9446482787</v>
      </c>
      <c r="X3707" s="17">
        <f t="shared" si="1956"/>
        <v>0</v>
      </c>
      <c r="Y3707" s="2">
        <f t="shared" si="1957"/>
        <v>0</v>
      </c>
      <c r="Z3707" s="72">
        <f t="shared" si="1958"/>
        <v>0</v>
      </c>
      <c r="AA3707" s="2">
        <f t="shared" si="1977"/>
        <v>0</v>
      </c>
      <c r="AB3707" s="12">
        <f t="shared" si="1966"/>
        <v>4.6600000000000003E-2</v>
      </c>
      <c r="AC3707" s="17">
        <f t="shared" si="1959"/>
        <v>11</v>
      </c>
      <c r="AD3707" s="17">
        <v>252</v>
      </c>
      <c r="AE3707" s="13">
        <f t="shared" si="1970"/>
        <v>1.001990132</v>
      </c>
      <c r="AF3707" s="2">
        <f t="shared" si="1978"/>
        <v>488.76899409999999</v>
      </c>
      <c r="AG3707" s="2">
        <f t="shared" si="1960"/>
        <v>484.56319959000001</v>
      </c>
      <c r="AH3707" s="3">
        <f t="shared" si="1961"/>
        <v>0</v>
      </c>
      <c r="AI3707" s="4" t="str">
        <f t="shared" si="1971"/>
        <v>A+J=</v>
      </c>
      <c r="AJ3707" s="11">
        <f t="shared" si="1967"/>
        <v>44879</v>
      </c>
      <c r="AQ3707" s="53"/>
      <c r="AR3707" s="53"/>
    </row>
    <row r="3708" spans="1:44" x14ac:dyDescent="0.2">
      <c r="A3708" s="158">
        <f t="shared" si="1962"/>
        <v>44864</v>
      </c>
      <c r="B3708" s="2">
        <f t="shared" si="1946"/>
        <v>243967.50784786869</v>
      </c>
      <c r="C3708" s="2">
        <f t="shared" si="1963"/>
        <v>133945.17596451001</v>
      </c>
      <c r="D3708" s="2">
        <f>SUM(Y3708:Y$3996)</f>
        <v>21077.12828026</v>
      </c>
      <c r="E3708" s="73">
        <f t="shared" si="1947"/>
        <v>112868.04768425001</v>
      </c>
      <c r="F3708" s="88">
        <f t="shared" si="1973"/>
        <v>6455.85</v>
      </c>
      <c r="G3708" s="3">
        <f>IF(AND(N3708=1,N3707&gt;1),VLOOKUP(A3707,[1]Plan1!$BK$81:$BM$259,3),G3707)</f>
        <v>6413.24</v>
      </c>
      <c r="H3708" s="11">
        <f t="shared" si="1974"/>
        <v>44788</v>
      </c>
      <c r="I3708" s="11">
        <f t="shared" si="1975"/>
        <v>44819</v>
      </c>
      <c r="J3708" s="12">
        <f t="shared" si="1948"/>
        <v>-6.6002153085962245E-3</v>
      </c>
      <c r="K3708" s="11">
        <f t="shared" si="1964"/>
        <v>44879</v>
      </c>
      <c r="L3708" s="11">
        <f t="shared" si="1949"/>
        <v>44879</v>
      </c>
      <c r="M3708" s="1">
        <f t="shared" si="1968"/>
        <v>20</v>
      </c>
      <c r="N3708" s="1">
        <f t="shared" si="1950"/>
        <v>11</v>
      </c>
      <c r="O3708" s="2">
        <f t="shared" si="1951"/>
        <v>0.99636446999999995</v>
      </c>
      <c r="P3708" s="13">
        <f t="shared" si="1976"/>
        <v>0.99339977999999995</v>
      </c>
      <c r="Q3708" s="13">
        <f t="shared" si="1969"/>
        <v>1.8214562629479985</v>
      </c>
      <c r="R3708" s="2">
        <f t="shared" si="1972"/>
        <v>1.8148343</v>
      </c>
      <c r="S3708" s="2">
        <f t="shared" si="1965"/>
        <v>1.83355815</v>
      </c>
      <c r="T3708" s="2">
        <f t="shared" si="1952"/>
        <v>245596.26904290999</v>
      </c>
      <c r="U3708" s="2">
        <f t="shared" si="1953"/>
        <v>17569.012056606207</v>
      </c>
      <c r="V3708" s="2">
        <f t="shared" si="1954"/>
        <v>91968.756627162482</v>
      </c>
      <c r="W3708" s="2">
        <f t="shared" si="1955"/>
        <v>243482.9446482787</v>
      </c>
      <c r="X3708" s="17">
        <f t="shared" si="1956"/>
        <v>0</v>
      </c>
      <c r="Y3708" s="2">
        <f t="shared" si="1957"/>
        <v>0</v>
      </c>
      <c r="Z3708" s="72">
        <f t="shared" si="1958"/>
        <v>0</v>
      </c>
      <c r="AA3708" s="2">
        <f t="shared" si="1977"/>
        <v>0</v>
      </c>
      <c r="AB3708" s="12">
        <f t="shared" si="1966"/>
        <v>4.6600000000000003E-2</v>
      </c>
      <c r="AC3708" s="17">
        <f t="shared" si="1959"/>
        <v>11</v>
      </c>
      <c r="AD3708" s="17">
        <v>252</v>
      </c>
      <c r="AE3708" s="13">
        <f t="shared" si="1970"/>
        <v>1.001990132</v>
      </c>
      <c r="AF3708" s="2">
        <f t="shared" si="1978"/>
        <v>488.76899409999999</v>
      </c>
      <c r="AG3708" s="2">
        <f t="shared" si="1960"/>
        <v>484.56319959000001</v>
      </c>
      <c r="AH3708" s="3">
        <f t="shared" si="1961"/>
        <v>0</v>
      </c>
      <c r="AI3708" s="4" t="str">
        <f t="shared" si="1971"/>
        <v>A+J=</v>
      </c>
      <c r="AJ3708" s="11">
        <f t="shared" si="1967"/>
        <v>44879</v>
      </c>
      <c r="AQ3708" s="53"/>
      <c r="AR3708" s="53"/>
    </row>
    <row r="3709" spans="1:44" x14ac:dyDescent="0.2">
      <c r="A3709" s="158">
        <f t="shared" si="1962"/>
        <v>44865</v>
      </c>
      <c r="B3709" s="2">
        <f t="shared" si="1946"/>
        <v>243967.50784786869</v>
      </c>
      <c r="C3709" s="2">
        <f t="shared" si="1963"/>
        <v>133945.17596451001</v>
      </c>
      <c r="D3709" s="2">
        <f>SUM(Y3709:Y$3996)</f>
        <v>21077.12828026</v>
      </c>
      <c r="E3709" s="73">
        <f t="shared" si="1947"/>
        <v>112868.04768425001</v>
      </c>
      <c r="F3709" s="88">
        <f t="shared" si="1973"/>
        <v>6455.85</v>
      </c>
      <c r="G3709" s="3">
        <f>IF(AND(N3709=1,N3708&gt;1),VLOOKUP(A3708,[1]Plan1!$BK$81:$BM$259,3),G3708)</f>
        <v>6413.24</v>
      </c>
      <c r="H3709" s="11">
        <f t="shared" si="1974"/>
        <v>44788</v>
      </c>
      <c r="I3709" s="11">
        <f t="shared" si="1975"/>
        <v>44819</v>
      </c>
      <c r="J3709" s="12">
        <f t="shared" si="1948"/>
        <v>-6.6002153085962245E-3</v>
      </c>
      <c r="K3709" s="11">
        <f t="shared" si="1964"/>
        <v>44879</v>
      </c>
      <c r="L3709" s="11">
        <f t="shared" si="1949"/>
        <v>44879</v>
      </c>
      <c r="M3709" s="1">
        <f t="shared" si="1968"/>
        <v>20</v>
      </c>
      <c r="N3709" s="1">
        <f t="shared" si="1950"/>
        <v>11</v>
      </c>
      <c r="O3709" s="2">
        <f t="shared" si="1951"/>
        <v>0.99636446999999995</v>
      </c>
      <c r="P3709" s="13">
        <f t="shared" si="1976"/>
        <v>0.99339977999999995</v>
      </c>
      <c r="Q3709" s="13">
        <f t="shared" si="1969"/>
        <v>1.8214562629479985</v>
      </c>
      <c r="R3709" s="2">
        <f t="shared" si="1972"/>
        <v>1.8148343</v>
      </c>
      <c r="S3709" s="2">
        <f t="shared" si="1965"/>
        <v>1.83355815</v>
      </c>
      <c r="T3709" s="2">
        <f t="shared" si="1952"/>
        <v>245596.26904290999</v>
      </c>
      <c r="U3709" s="2">
        <f t="shared" si="1953"/>
        <v>17569.012056606207</v>
      </c>
      <c r="V3709" s="2">
        <f t="shared" si="1954"/>
        <v>91968.756627162482</v>
      </c>
      <c r="W3709" s="2">
        <f t="shared" si="1955"/>
        <v>243482.9446482787</v>
      </c>
      <c r="X3709" s="17">
        <f t="shared" si="1956"/>
        <v>0</v>
      </c>
      <c r="Y3709" s="2">
        <f t="shared" si="1957"/>
        <v>0</v>
      </c>
      <c r="Z3709" s="72">
        <f t="shared" si="1958"/>
        <v>0</v>
      </c>
      <c r="AA3709" s="2">
        <f t="shared" si="1977"/>
        <v>0</v>
      </c>
      <c r="AB3709" s="12">
        <f t="shared" si="1966"/>
        <v>4.6600000000000003E-2</v>
      </c>
      <c r="AC3709" s="17">
        <f t="shared" si="1959"/>
        <v>11</v>
      </c>
      <c r="AD3709" s="17">
        <v>252</v>
      </c>
      <c r="AE3709" s="13">
        <f t="shared" si="1970"/>
        <v>1.001990132</v>
      </c>
      <c r="AF3709" s="2">
        <f t="shared" si="1978"/>
        <v>488.76899409999999</v>
      </c>
      <c r="AG3709" s="2">
        <f t="shared" si="1960"/>
        <v>484.56319959000001</v>
      </c>
      <c r="AH3709" s="3">
        <f t="shared" si="1961"/>
        <v>0</v>
      </c>
      <c r="AI3709" s="4" t="str">
        <f t="shared" si="1971"/>
        <v>A+J=</v>
      </c>
      <c r="AJ3709" s="11">
        <f t="shared" si="1967"/>
        <v>44879</v>
      </c>
      <c r="AQ3709" s="53"/>
      <c r="AR3709" s="53"/>
    </row>
    <row r="3710" spans="1:44" x14ac:dyDescent="0.2">
      <c r="A3710" s="158">
        <f t="shared" si="1962"/>
        <v>44866</v>
      </c>
      <c r="B3710" s="2">
        <f t="shared" si="1946"/>
        <v>243943.6475027595</v>
      </c>
      <c r="C3710" s="2">
        <f t="shared" si="1963"/>
        <v>133945.17596451001</v>
      </c>
      <c r="D3710" s="2">
        <f>SUM(Y3710:Y$3996)</f>
        <v>21077.12828026</v>
      </c>
      <c r="E3710" s="73">
        <f t="shared" si="1947"/>
        <v>112868.04768425001</v>
      </c>
      <c r="F3710" s="88">
        <f t="shared" si="1973"/>
        <v>6455.85</v>
      </c>
      <c r="G3710" s="3">
        <f>IF(AND(N3710=1,N3709&gt;1),VLOOKUP(A3709,[1]Plan1!$BK$81:$BM$259,3),G3709)</f>
        <v>6413.24</v>
      </c>
      <c r="H3710" s="11">
        <f t="shared" si="1974"/>
        <v>44788</v>
      </c>
      <c r="I3710" s="11">
        <f t="shared" si="1975"/>
        <v>44819</v>
      </c>
      <c r="J3710" s="12">
        <f t="shared" si="1948"/>
        <v>-6.6002153085962245E-3</v>
      </c>
      <c r="K3710" s="11">
        <f t="shared" si="1964"/>
        <v>44879</v>
      </c>
      <c r="L3710" s="11">
        <f t="shared" si="1949"/>
        <v>44879</v>
      </c>
      <c r="M3710" s="1">
        <f t="shared" si="1968"/>
        <v>20</v>
      </c>
      <c r="N3710" s="1">
        <f t="shared" si="1950"/>
        <v>12</v>
      </c>
      <c r="O3710" s="2">
        <f t="shared" si="1951"/>
        <v>0.99603461999999998</v>
      </c>
      <c r="P3710" s="13">
        <f t="shared" si="1976"/>
        <v>0.99339977999999995</v>
      </c>
      <c r="Q3710" s="13">
        <f t="shared" si="1969"/>
        <v>1.8214562629479985</v>
      </c>
      <c r="R3710" s="2">
        <f t="shared" si="1972"/>
        <v>1.8142334899999999</v>
      </c>
      <c r="S3710" s="2">
        <f t="shared" si="1965"/>
        <v>1.83355815</v>
      </c>
      <c r="T3710" s="2">
        <f t="shared" si="1952"/>
        <v>245596.26904290999</v>
      </c>
      <c r="U3710" s="2">
        <f t="shared" si="1953"/>
        <v>17569.012056606207</v>
      </c>
      <c r="V3710" s="2">
        <f t="shared" si="1954"/>
        <v>91900.94437543329</v>
      </c>
      <c r="W3710" s="2">
        <f t="shared" si="1955"/>
        <v>243415.13239654951</v>
      </c>
      <c r="X3710" s="17">
        <f t="shared" si="1956"/>
        <v>0</v>
      </c>
      <c r="Y3710" s="2">
        <f t="shared" si="1957"/>
        <v>0</v>
      </c>
      <c r="Z3710" s="72">
        <f t="shared" si="1958"/>
        <v>0</v>
      </c>
      <c r="AA3710" s="2">
        <f t="shared" si="1977"/>
        <v>0</v>
      </c>
      <c r="AB3710" s="12">
        <f t="shared" si="1966"/>
        <v>4.6600000000000003E-2</v>
      </c>
      <c r="AC3710" s="17">
        <f t="shared" si="1959"/>
        <v>12</v>
      </c>
      <c r="AD3710" s="17">
        <v>252</v>
      </c>
      <c r="AE3710" s="13">
        <f t="shared" si="1970"/>
        <v>1.00217125</v>
      </c>
      <c r="AF3710" s="2">
        <f t="shared" si="1978"/>
        <v>533.25089915000001</v>
      </c>
      <c r="AG3710" s="2">
        <f t="shared" si="1960"/>
        <v>528.51510621</v>
      </c>
      <c r="AH3710" s="3">
        <f t="shared" si="1961"/>
        <v>0</v>
      </c>
      <c r="AI3710" s="4" t="str">
        <f t="shared" si="1971"/>
        <v>A+J=</v>
      </c>
      <c r="AJ3710" s="11">
        <f t="shared" si="1967"/>
        <v>44879</v>
      </c>
      <c r="AQ3710" s="53"/>
      <c r="AR3710" s="53"/>
    </row>
    <row r="3711" spans="1:44" x14ac:dyDescent="0.2">
      <c r="A3711" s="158">
        <f t="shared" si="1962"/>
        <v>44867</v>
      </c>
      <c r="B3711" s="2">
        <f t="shared" si="1946"/>
        <v>243919.79527011083</v>
      </c>
      <c r="C3711" s="2">
        <f t="shared" si="1963"/>
        <v>133945.17596451001</v>
      </c>
      <c r="D3711" s="2">
        <f>SUM(Y3711:Y$3996)</f>
        <v>21077.12828026</v>
      </c>
      <c r="E3711" s="73">
        <f t="shared" si="1947"/>
        <v>112868.04768425001</v>
      </c>
      <c r="F3711" s="88">
        <f t="shared" si="1973"/>
        <v>6455.85</v>
      </c>
      <c r="G3711" s="3">
        <f>IF(AND(N3711=1,N3710&gt;1),VLOOKUP(A3710,[1]Plan1!$BK$81:$BM$259,3),G3710)</f>
        <v>6413.24</v>
      </c>
      <c r="H3711" s="11">
        <f t="shared" si="1974"/>
        <v>44788</v>
      </c>
      <c r="I3711" s="11">
        <f t="shared" si="1975"/>
        <v>44819</v>
      </c>
      <c r="J3711" s="12">
        <f t="shared" si="1948"/>
        <v>-6.6002153085962245E-3</v>
      </c>
      <c r="K3711" s="11">
        <f t="shared" si="1964"/>
        <v>44879</v>
      </c>
      <c r="L3711" s="11">
        <f t="shared" si="1949"/>
        <v>44879</v>
      </c>
      <c r="M3711" s="1">
        <f t="shared" si="1968"/>
        <v>20</v>
      </c>
      <c r="N3711" s="1">
        <f t="shared" si="1950"/>
        <v>13</v>
      </c>
      <c r="O3711" s="2">
        <f t="shared" si="1951"/>
        <v>0.99570488999999995</v>
      </c>
      <c r="P3711" s="13">
        <f t="shared" si="1976"/>
        <v>0.99339977999999995</v>
      </c>
      <c r="Q3711" s="13">
        <f t="shared" si="1969"/>
        <v>1.8214562629479985</v>
      </c>
      <c r="R3711" s="2">
        <f t="shared" si="1972"/>
        <v>1.8136329</v>
      </c>
      <c r="S3711" s="2">
        <f t="shared" si="1965"/>
        <v>1.83355815</v>
      </c>
      <c r="T3711" s="2">
        <f t="shared" si="1952"/>
        <v>245596.26904290999</v>
      </c>
      <c r="U3711" s="2">
        <f t="shared" si="1953"/>
        <v>17569.012056606207</v>
      </c>
      <c r="V3711" s="2">
        <f t="shared" si="1954"/>
        <v>91833.156954674618</v>
      </c>
      <c r="W3711" s="2">
        <f t="shared" si="1955"/>
        <v>243347.34497579082</v>
      </c>
      <c r="X3711" s="17">
        <f t="shared" si="1956"/>
        <v>0</v>
      </c>
      <c r="Y3711" s="2">
        <f t="shared" si="1957"/>
        <v>0</v>
      </c>
      <c r="Z3711" s="72">
        <f t="shared" si="1958"/>
        <v>0</v>
      </c>
      <c r="AA3711" s="2">
        <f t="shared" si="1977"/>
        <v>0</v>
      </c>
      <c r="AB3711" s="12">
        <f t="shared" si="1966"/>
        <v>4.6600000000000003E-2</v>
      </c>
      <c r="AC3711" s="17">
        <f t="shared" si="1959"/>
        <v>13</v>
      </c>
      <c r="AD3711" s="17">
        <v>252</v>
      </c>
      <c r="AE3711" s="13">
        <f t="shared" si="1970"/>
        <v>1.0023523999999999</v>
      </c>
      <c r="AF3711" s="2">
        <f t="shared" si="1978"/>
        <v>577.74066329000004</v>
      </c>
      <c r="AG3711" s="2">
        <f t="shared" si="1960"/>
        <v>572.45029432000001</v>
      </c>
      <c r="AH3711" s="3">
        <f t="shared" si="1961"/>
        <v>0</v>
      </c>
      <c r="AI3711" s="4" t="str">
        <f t="shared" si="1971"/>
        <v>A+J=</v>
      </c>
      <c r="AJ3711" s="11">
        <f t="shared" si="1967"/>
        <v>44879</v>
      </c>
      <c r="AQ3711" s="53"/>
      <c r="AR3711" s="53"/>
    </row>
    <row r="3712" spans="1:44" x14ac:dyDescent="0.2">
      <c r="A3712" s="158">
        <f t="shared" si="1962"/>
        <v>44868</v>
      </c>
      <c r="B3712" s="2">
        <f t="shared" si="1946"/>
        <v>243919.79527011083</v>
      </c>
      <c r="C3712" s="2">
        <f t="shared" si="1963"/>
        <v>133945.17596451001</v>
      </c>
      <c r="D3712" s="2">
        <f>SUM(Y3712:Y$3996)</f>
        <v>21077.12828026</v>
      </c>
      <c r="E3712" s="73">
        <f t="shared" si="1947"/>
        <v>112868.04768425001</v>
      </c>
      <c r="F3712" s="88">
        <f t="shared" si="1973"/>
        <v>6455.85</v>
      </c>
      <c r="G3712" s="3">
        <f>IF(AND(N3712=1,N3711&gt;1),VLOOKUP(A3711,[1]Plan1!$BK$81:$BM$259,3),G3711)</f>
        <v>6413.24</v>
      </c>
      <c r="H3712" s="11">
        <f t="shared" si="1974"/>
        <v>44788</v>
      </c>
      <c r="I3712" s="11">
        <f t="shared" si="1975"/>
        <v>44819</v>
      </c>
      <c r="J3712" s="12">
        <f t="shared" si="1948"/>
        <v>-6.6002153085962245E-3</v>
      </c>
      <c r="K3712" s="11">
        <f t="shared" si="1964"/>
        <v>44879</v>
      </c>
      <c r="L3712" s="11">
        <f t="shared" si="1949"/>
        <v>44879</v>
      </c>
      <c r="M3712" s="1">
        <f t="shared" si="1968"/>
        <v>20</v>
      </c>
      <c r="N3712" s="1">
        <f t="shared" si="1950"/>
        <v>13</v>
      </c>
      <c r="O3712" s="2">
        <f t="shared" si="1951"/>
        <v>0.99570488999999995</v>
      </c>
      <c r="P3712" s="13">
        <f t="shared" si="1976"/>
        <v>0.99339977999999995</v>
      </c>
      <c r="Q3712" s="13">
        <f t="shared" si="1969"/>
        <v>1.8214562629479985</v>
      </c>
      <c r="R3712" s="2">
        <f t="shared" si="1972"/>
        <v>1.8136329</v>
      </c>
      <c r="S3712" s="2">
        <f t="shared" si="1965"/>
        <v>1.83355815</v>
      </c>
      <c r="T3712" s="2">
        <f t="shared" si="1952"/>
        <v>245596.26904290999</v>
      </c>
      <c r="U3712" s="2">
        <f t="shared" si="1953"/>
        <v>17569.012056606207</v>
      </c>
      <c r="V3712" s="2">
        <f t="shared" si="1954"/>
        <v>91833.156954674618</v>
      </c>
      <c r="W3712" s="2">
        <f t="shared" si="1955"/>
        <v>243347.34497579082</v>
      </c>
      <c r="X3712" s="17">
        <f t="shared" si="1956"/>
        <v>0</v>
      </c>
      <c r="Y3712" s="2">
        <f t="shared" si="1957"/>
        <v>0</v>
      </c>
      <c r="Z3712" s="72">
        <f t="shared" si="1958"/>
        <v>0</v>
      </c>
      <c r="AA3712" s="2">
        <f t="shared" si="1977"/>
        <v>0</v>
      </c>
      <c r="AB3712" s="12">
        <f t="shared" si="1966"/>
        <v>4.6600000000000003E-2</v>
      </c>
      <c r="AC3712" s="17">
        <f t="shared" si="1959"/>
        <v>13</v>
      </c>
      <c r="AD3712" s="17">
        <v>252</v>
      </c>
      <c r="AE3712" s="13">
        <f t="shared" si="1970"/>
        <v>1.0023523999999999</v>
      </c>
      <c r="AF3712" s="2">
        <f t="shared" si="1978"/>
        <v>577.74066329000004</v>
      </c>
      <c r="AG3712" s="2">
        <f t="shared" si="1960"/>
        <v>572.45029432000001</v>
      </c>
      <c r="AH3712" s="3">
        <f t="shared" si="1961"/>
        <v>0</v>
      </c>
      <c r="AI3712" s="4" t="str">
        <f t="shared" si="1971"/>
        <v>A+J=</v>
      </c>
      <c r="AJ3712" s="11">
        <f t="shared" si="1967"/>
        <v>44879</v>
      </c>
      <c r="AQ3712" s="53"/>
      <c r="AR3712" s="53"/>
    </row>
    <row r="3713" spans="1:44" x14ac:dyDescent="0.2">
      <c r="A3713" s="158">
        <f t="shared" si="1962"/>
        <v>44869</v>
      </c>
      <c r="B3713" s="2">
        <f t="shared" si="1946"/>
        <v>243895.94800556119</v>
      </c>
      <c r="C3713" s="2">
        <f t="shared" si="1963"/>
        <v>133945.17596451001</v>
      </c>
      <c r="D3713" s="2">
        <f>SUM(Y3713:Y$3996)</f>
        <v>21077.12828026</v>
      </c>
      <c r="E3713" s="73">
        <f t="shared" si="1947"/>
        <v>112868.04768425001</v>
      </c>
      <c r="F3713" s="88">
        <f t="shared" si="1973"/>
        <v>6455.85</v>
      </c>
      <c r="G3713" s="3">
        <f>IF(AND(N3713=1,N3712&gt;1),VLOOKUP(A3712,[1]Plan1!$BK$81:$BM$259,3),G3712)</f>
        <v>6413.24</v>
      </c>
      <c r="H3713" s="11">
        <f t="shared" si="1974"/>
        <v>44788</v>
      </c>
      <c r="I3713" s="11">
        <f t="shared" si="1975"/>
        <v>44819</v>
      </c>
      <c r="J3713" s="12">
        <f t="shared" si="1948"/>
        <v>-6.6002153085962245E-3</v>
      </c>
      <c r="K3713" s="11">
        <f t="shared" si="1964"/>
        <v>44879</v>
      </c>
      <c r="L3713" s="11">
        <f t="shared" si="1949"/>
        <v>44879</v>
      </c>
      <c r="M3713" s="1">
        <f t="shared" si="1968"/>
        <v>20</v>
      </c>
      <c r="N3713" s="1">
        <f t="shared" si="1950"/>
        <v>14</v>
      </c>
      <c r="O3713" s="2">
        <f t="shared" si="1951"/>
        <v>0.99537525999999998</v>
      </c>
      <c r="P3713" s="13">
        <f t="shared" si="1976"/>
        <v>0.99339977999999995</v>
      </c>
      <c r="Q3713" s="13">
        <f t="shared" si="1969"/>
        <v>1.8214562629479985</v>
      </c>
      <c r="R3713" s="2">
        <f t="shared" si="1972"/>
        <v>1.8130325</v>
      </c>
      <c r="S3713" s="2">
        <f t="shared" si="1965"/>
        <v>1.83355815</v>
      </c>
      <c r="T3713" s="2">
        <f t="shared" si="1952"/>
        <v>245596.26904290999</v>
      </c>
      <c r="U3713" s="2">
        <f t="shared" si="1953"/>
        <v>17569.012056606207</v>
      </c>
      <c r="V3713" s="2">
        <f t="shared" si="1954"/>
        <v>91765.390978844996</v>
      </c>
      <c r="W3713" s="2">
        <f t="shared" si="1955"/>
        <v>243279.5789999612</v>
      </c>
      <c r="X3713" s="17">
        <f t="shared" si="1956"/>
        <v>0</v>
      </c>
      <c r="Y3713" s="2">
        <f t="shared" si="1957"/>
        <v>0</v>
      </c>
      <c r="Z3713" s="72">
        <f t="shared" si="1958"/>
        <v>0</v>
      </c>
      <c r="AA3713" s="2">
        <f t="shared" si="1977"/>
        <v>0</v>
      </c>
      <c r="AB3713" s="12">
        <f t="shared" si="1966"/>
        <v>4.6600000000000003E-2</v>
      </c>
      <c r="AC3713" s="17">
        <f t="shared" si="1959"/>
        <v>14</v>
      </c>
      <c r="AD3713" s="17">
        <v>252</v>
      </c>
      <c r="AE3713" s="13">
        <f t="shared" si="1970"/>
        <v>1.002533583</v>
      </c>
      <c r="AF3713" s="2">
        <f t="shared" si="1978"/>
        <v>622.23853211000005</v>
      </c>
      <c r="AG3713" s="2">
        <f t="shared" si="1960"/>
        <v>616.36900560000004</v>
      </c>
      <c r="AH3713" s="3">
        <f t="shared" si="1961"/>
        <v>0</v>
      </c>
      <c r="AI3713" s="4" t="str">
        <f t="shared" si="1971"/>
        <v>A+J=</v>
      </c>
      <c r="AJ3713" s="11">
        <f t="shared" si="1967"/>
        <v>44879</v>
      </c>
      <c r="AQ3713" s="53"/>
      <c r="AR3713" s="53"/>
    </row>
    <row r="3714" spans="1:44" x14ac:dyDescent="0.2">
      <c r="A3714" s="158">
        <f t="shared" si="1962"/>
        <v>44870</v>
      </c>
      <c r="B3714" s="2">
        <f t="shared" si="1946"/>
        <v>243872.10547085066</v>
      </c>
      <c r="C3714" s="2">
        <f t="shared" si="1963"/>
        <v>133945.17596451001</v>
      </c>
      <c r="D3714" s="2">
        <f>SUM(Y3714:Y$3996)</f>
        <v>21077.12828026</v>
      </c>
      <c r="E3714" s="73">
        <f t="shared" si="1947"/>
        <v>112868.04768425001</v>
      </c>
      <c r="F3714" s="88">
        <f t="shared" si="1973"/>
        <v>6455.85</v>
      </c>
      <c r="G3714" s="3">
        <f>IF(AND(N3714=1,N3713&gt;1),VLOOKUP(A3713,[1]Plan1!$BK$81:$BM$259,3),G3713)</f>
        <v>6413.24</v>
      </c>
      <c r="H3714" s="11">
        <f t="shared" si="1974"/>
        <v>44788</v>
      </c>
      <c r="I3714" s="11">
        <f t="shared" si="1975"/>
        <v>44819</v>
      </c>
      <c r="J3714" s="12">
        <f t="shared" si="1948"/>
        <v>-6.6002153085962245E-3</v>
      </c>
      <c r="K3714" s="11">
        <f t="shared" si="1964"/>
        <v>44879</v>
      </c>
      <c r="L3714" s="11">
        <f t="shared" si="1949"/>
        <v>44879</v>
      </c>
      <c r="M3714" s="1">
        <f t="shared" si="1968"/>
        <v>20</v>
      </c>
      <c r="N3714" s="1">
        <f t="shared" si="1950"/>
        <v>15</v>
      </c>
      <c r="O3714" s="2">
        <f t="shared" si="1951"/>
        <v>0.99504574000000001</v>
      </c>
      <c r="P3714" s="13">
        <f t="shared" si="1976"/>
        <v>0.99339977999999995</v>
      </c>
      <c r="Q3714" s="13">
        <f t="shared" si="1969"/>
        <v>1.8214562629479985</v>
      </c>
      <c r="R3714" s="2">
        <f t="shared" si="1972"/>
        <v>1.8124322900000001</v>
      </c>
      <c r="S3714" s="2">
        <f t="shared" si="1965"/>
        <v>1.83355815</v>
      </c>
      <c r="T3714" s="2">
        <f t="shared" si="1952"/>
        <v>245596.26904290999</v>
      </c>
      <c r="U3714" s="2">
        <f t="shared" si="1953"/>
        <v>17569.012056606207</v>
      </c>
      <c r="V3714" s="2">
        <f t="shared" si="1954"/>
        <v>91697.64644794444</v>
      </c>
      <c r="W3714" s="2">
        <f t="shared" si="1955"/>
        <v>243211.83446906065</v>
      </c>
      <c r="X3714" s="17">
        <f t="shared" si="1956"/>
        <v>0</v>
      </c>
      <c r="Y3714" s="2">
        <f t="shared" si="1957"/>
        <v>0</v>
      </c>
      <c r="Z3714" s="72">
        <f t="shared" si="1958"/>
        <v>0</v>
      </c>
      <c r="AA3714" s="2">
        <f t="shared" si="1977"/>
        <v>0</v>
      </c>
      <c r="AB3714" s="12">
        <f t="shared" si="1966"/>
        <v>4.6600000000000003E-2</v>
      </c>
      <c r="AC3714" s="17">
        <f t="shared" si="1959"/>
        <v>15</v>
      </c>
      <c r="AD3714" s="17">
        <v>252</v>
      </c>
      <c r="AE3714" s="13">
        <f t="shared" si="1970"/>
        <v>1.002714798</v>
      </c>
      <c r="AF3714" s="2">
        <f t="shared" si="1978"/>
        <v>666.74426000000005</v>
      </c>
      <c r="AG3714" s="2">
        <f t="shared" si="1960"/>
        <v>660.27100179000001</v>
      </c>
      <c r="AH3714" s="3">
        <f t="shared" si="1961"/>
        <v>0</v>
      </c>
      <c r="AI3714" s="4" t="str">
        <f t="shared" si="1971"/>
        <v>A+J=</v>
      </c>
      <c r="AJ3714" s="11">
        <f t="shared" si="1967"/>
        <v>44879</v>
      </c>
      <c r="AQ3714" s="53"/>
      <c r="AR3714" s="53"/>
    </row>
    <row r="3715" spans="1:44" x14ac:dyDescent="0.2">
      <c r="A3715" s="158">
        <f t="shared" si="1962"/>
        <v>44871</v>
      </c>
      <c r="B3715" s="2">
        <f t="shared" si="1946"/>
        <v>243872.10547085066</v>
      </c>
      <c r="C3715" s="2">
        <f t="shared" si="1963"/>
        <v>133945.17596451001</v>
      </c>
      <c r="D3715" s="2">
        <f>SUM(Y3715:Y$3996)</f>
        <v>21077.12828026</v>
      </c>
      <c r="E3715" s="73">
        <f t="shared" si="1947"/>
        <v>112868.04768425001</v>
      </c>
      <c r="F3715" s="88">
        <f t="shared" si="1973"/>
        <v>6455.85</v>
      </c>
      <c r="G3715" s="3">
        <f>IF(AND(N3715=1,N3714&gt;1),VLOOKUP(A3714,[1]Plan1!$BK$81:$BM$259,3),G3714)</f>
        <v>6413.24</v>
      </c>
      <c r="H3715" s="11">
        <f t="shared" si="1974"/>
        <v>44788</v>
      </c>
      <c r="I3715" s="11">
        <f t="shared" si="1975"/>
        <v>44819</v>
      </c>
      <c r="J3715" s="12">
        <f t="shared" si="1948"/>
        <v>-6.6002153085962245E-3</v>
      </c>
      <c r="K3715" s="11">
        <f t="shared" si="1964"/>
        <v>44879</v>
      </c>
      <c r="L3715" s="11">
        <f t="shared" si="1949"/>
        <v>44879</v>
      </c>
      <c r="M3715" s="1">
        <f t="shared" si="1968"/>
        <v>20</v>
      </c>
      <c r="N3715" s="1">
        <f t="shared" si="1950"/>
        <v>15</v>
      </c>
      <c r="O3715" s="2">
        <f t="shared" si="1951"/>
        <v>0.99504574000000001</v>
      </c>
      <c r="P3715" s="13">
        <f t="shared" si="1976"/>
        <v>0.99339977999999995</v>
      </c>
      <c r="Q3715" s="13">
        <f t="shared" si="1969"/>
        <v>1.8214562629479985</v>
      </c>
      <c r="R3715" s="2">
        <f t="shared" si="1972"/>
        <v>1.8124322900000001</v>
      </c>
      <c r="S3715" s="2">
        <f t="shared" si="1965"/>
        <v>1.83355815</v>
      </c>
      <c r="T3715" s="2">
        <f t="shared" si="1952"/>
        <v>245596.26904290999</v>
      </c>
      <c r="U3715" s="2">
        <f t="shared" si="1953"/>
        <v>17569.012056606207</v>
      </c>
      <c r="V3715" s="2">
        <f t="shared" si="1954"/>
        <v>91697.64644794444</v>
      </c>
      <c r="W3715" s="2">
        <f t="shared" si="1955"/>
        <v>243211.83446906065</v>
      </c>
      <c r="X3715" s="17">
        <f t="shared" si="1956"/>
        <v>0</v>
      </c>
      <c r="Y3715" s="2">
        <f t="shared" si="1957"/>
        <v>0</v>
      </c>
      <c r="Z3715" s="72">
        <f t="shared" si="1958"/>
        <v>0</v>
      </c>
      <c r="AA3715" s="2">
        <f t="shared" si="1977"/>
        <v>0</v>
      </c>
      <c r="AB3715" s="12">
        <f t="shared" si="1966"/>
        <v>4.6600000000000003E-2</v>
      </c>
      <c r="AC3715" s="17">
        <f t="shared" si="1959"/>
        <v>15</v>
      </c>
      <c r="AD3715" s="17">
        <v>252</v>
      </c>
      <c r="AE3715" s="13">
        <f t="shared" si="1970"/>
        <v>1.002714798</v>
      </c>
      <c r="AF3715" s="2">
        <f t="shared" si="1978"/>
        <v>666.74426000000005</v>
      </c>
      <c r="AG3715" s="2">
        <f t="shared" si="1960"/>
        <v>660.27100179000001</v>
      </c>
      <c r="AH3715" s="3">
        <f t="shared" si="1961"/>
        <v>0</v>
      </c>
      <c r="AI3715" s="4" t="str">
        <f t="shared" si="1971"/>
        <v>A+J=</v>
      </c>
      <c r="AJ3715" s="11">
        <f t="shared" si="1967"/>
        <v>44879</v>
      </c>
      <c r="AQ3715" s="53"/>
      <c r="AR3715" s="53"/>
    </row>
    <row r="3716" spans="1:44" x14ac:dyDescent="0.2">
      <c r="A3716" s="158">
        <f t="shared" si="1962"/>
        <v>44872</v>
      </c>
      <c r="B3716" s="2">
        <f t="shared" si="1946"/>
        <v>243872.10547085066</v>
      </c>
      <c r="C3716" s="2">
        <f t="shared" si="1963"/>
        <v>133945.17596451001</v>
      </c>
      <c r="D3716" s="2">
        <f>SUM(Y3716:Y$3996)</f>
        <v>21077.12828026</v>
      </c>
      <c r="E3716" s="73">
        <f t="shared" si="1947"/>
        <v>112868.04768425001</v>
      </c>
      <c r="F3716" s="88">
        <f t="shared" si="1973"/>
        <v>6455.85</v>
      </c>
      <c r="G3716" s="3">
        <f>IF(AND(N3716=1,N3715&gt;1),VLOOKUP(A3715,[1]Plan1!$BK$81:$BM$259,3),G3715)</f>
        <v>6413.24</v>
      </c>
      <c r="H3716" s="11">
        <f t="shared" si="1974"/>
        <v>44788</v>
      </c>
      <c r="I3716" s="11">
        <f t="shared" si="1975"/>
        <v>44819</v>
      </c>
      <c r="J3716" s="12">
        <f t="shared" si="1948"/>
        <v>-6.6002153085962245E-3</v>
      </c>
      <c r="K3716" s="11">
        <f t="shared" si="1964"/>
        <v>44879</v>
      </c>
      <c r="L3716" s="11">
        <f t="shared" si="1949"/>
        <v>44879</v>
      </c>
      <c r="M3716" s="1">
        <f t="shared" si="1968"/>
        <v>20</v>
      </c>
      <c r="N3716" s="1">
        <f t="shared" si="1950"/>
        <v>15</v>
      </c>
      <c r="O3716" s="2">
        <f t="shared" si="1951"/>
        <v>0.99504574000000001</v>
      </c>
      <c r="P3716" s="13">
        <f t="shared" si="1976"/>
        <v>0.99339977999999995</v>
      </c>
      <c r="Q3716" s="13">
        <f t="shared" si="1969"/>
        <v>1.8214562629479985</v>
      </c>
      <c r="R3716" s="2">
        <f t="shared" si="1972"/>
        <v>1.8124322900000001</v>
      </c>
      <c r="S3716" s="2">
        <f t="shared" si="1965"/>
        <v>1.83355815</v>
      </c>
      <c r="T3716" s="2">
        <f t="shared" si="1952"/>
        <v>245596.26904290999</v>
      </c>
      <c r="U3716" s="2">
        <f t="shared" si="1953"/>
        <v>17569.012056606207</v>
      </c>
      <c r="V3716" s="2">
        <f t="shared" si="1954"/>
        <v>91697.64644794444</v>
      </c>
      <c r="W3716" s="2">
        <f t="shared" si="1955"/>
        <v>243211.83446906065</v>
      </c>
      <c r="X3716" s="17">
        <f t="shared" si="1956"/>
        <v>0</v>
      </c>
      <c r="Y3716" s="2">
        <f t="shared" si="1957"/>
        <v>0</v>
      </c>
      <c r="Z3716" s="72">
        <f t="shared" si="1958"/>
        <v>0</v>
      </c>
      <c r="AA3716" s="2">
        <f t="shared" si="1977"/>
        <v>0</v>
      </c>
      <c r="AB3716" s="12">
        <f t="shared" si="1966"/>
        <v>4.6600000000000003E-2</v>
      </c>
      <c r="AC3716" s="17">
        <f t="shared" si="1959"/>
        <v>15</v>
      </c>
      <c r="AD3716" s="17">
        <v>252</v>
      </c>
      <c r="AE3716" s="13">
        <f t="shared" si="1970"/>
        <v>1.002714798</v>
      </c>
      <c r="AF3716" s="2">
        <f t="shared" si="1978"/>
        <v>666.74426000000005</v>
      </c>
      <c r="AG3716" s="2">
        <f t="shared" si="1960"/>
        <v>660.27100179000001</v>
      </c>
      <c r="AH3716" s="3">
        <f t="shared" si="1961"/>
        <v>0</v>
      </c>
      <c r="AI3716" s="4" t="str">
        <f t="shared" si="1971"/>
        <v>A+J=</v>
      </c>
      <c r="AJ3716" s="11">
        <f t="shared" si="1967"/>
        <v>44879</v>
      </c>
      <c r="AQ3716" s="53"/>
      <c r="AR3716" s="53"/>
    </row>
    <row r="3717" spans="1:44" x14ac:dyDescent="0.2">
      <c r="A3717" s="158">
        <f t="shared" si="1962"/>
        <v>44873</v>
      </c>
      <c r="B3717" s="2">
        <f t="shared" si="1946"/>
        <v>243848.26928936964</v>
      </c>
      <c r="C3717" s="2">
        <f t="shared" si="1963"/>
        <v>133945.17596451001</v>
      </c>
      <c r="D3717" s="2">
        <f>SUM(Y3717:Y$3996)</f>
        <v>21077.12828026</v>
      </c>
      <c r="E3717" s="73">
        <f t="shared" si="1947"/>
        <v>112868.04768425001</v>
      </c>
      <c r="F3717" s="88">
        <f t="shared" si="1973"/>
        <v>6455.85</v>
      </c>
      <c r="G3717" s="3">
        <f>IF(AND(N3717=1,N3716&gt;1),VLOOKUP(A3716,[1]Plan1!$BK$81:$BM$259,3),G3716)</f>
        <v>6413.24</v>
      </c>
      <c r="H3717" s="11">
        <f t="shared" si="1974"/>
        <v>44788</v>
      </c>
      <c r="I3717" s="11">
        <f t="shared" si="1975"/>
        <v>44819</v>
      </c>
      <c r="J3717" s="12">
        <f t="shared" si="1948"/>
        <v>-6.6002153085962245E-3</v>
      </c>
      <c r="K3717" s="11">
        <f t="shared" si="1964"/>
        <v>44879</v>
      </c>
      <c r="L3717" s="11">
        <f t="shared" si="1949"/>
        <v>44879</v>
      </c>
      <c r="M3717" s="1">
        <f t="shared" si="1968"/>
        <v>20</v>
      </c>
      <c r="N3717" s="1">
        <f t="shared" si="1950"/>
        <v>16</v>
      </c>
      <c r="O3717" s="2">
        <f t="shared" si="1951"/>
        <v>0.99471633000000004</v>
      </c>
      <c r="P3717" s="13">
        <f t="shared" si="1976"/>
        <v>0.99339977999999995</v>
      </c>
      <c r="Q3717" s="13">
        <f t="shared" si="1969"/>
        <v>1.8214562629479985</v>
      </c>
      <c r="R3717" s="2">
        <f t="shared" si="1972"/>
        <v>1.81183228</v>
      </c>
      <c r="S3717" s="2">
        <f t="shared" si="1965"/>
        <v>1.83355815</v>
      </c>
      <c r="T3717" s="2">
        <f t="shared" si="1952"/>
        <v>245596.26904290999</v>
      </c>
      <c r="U3717" s="2">
        <f t="shared" si="1953"/>
        <v>17569.012056606207</v>
      </c>
      <c r="V3717" s="2">
        <f t="shared" si="1954"/>
        <v>91629.9244906534</v>
      </c>
      <c r="W3717" s="2">
        <f t="shared" si="1955"/>
        <v>243144.11251176964</v>
      </c>
      <c r="X3717" s="17">
        <f t="shared" si="1956"/>
        <v>0</v>
      </c>
      <c r="Y3717" s="2">
        <f t="shared" si="1957"/>
        <v>0</v>
      </c>
      <c r="Z3717" s="72">
        <f t="shared" si="1958"/>
        <v>0</v>
      </c>
      <c r="AA3717" s="2">
        <f t="shared" si="1977"/>
        <v>0</v>
      </c>
      <c r="AB3717" s="12">
        <f t="shared" si="1966"/>
        <v>4.6600000000000003E-2</v>
      </c>
      <c r="AC3717" s="17">
        <f t="shared" si="1959"/>
        <v>16</v>
      </c>
      <c r="AD3717" s="17">
        <v>252</v>
      </c>
      <c r="AE3717" s="13">
        <f t="shared" si="1970"/>
        <v>1.0028960469999999</v>
      </c>
      <c r="AF3717" s="2">
        <f t="shared" si="1978"/>
        <v>711.25833817</v>
      </c>
      <c r="AG3717" s="2">
        <f t="shared" si="1960"/>
        <v>704.15677760000005</v>
      </c>
      <c r="AH3717" s="3">
        <f t="shared" si="1961"/>
        <v>0</v>
      </c>
      <c r="AI3717" s="4" t="str">
        <f t="shared" si="1971"/>
        <v>A+J=</v>
      </c>
      <c r="AJ3717" s="11">
        <f t="shared" si="1967"/>
        <v>44879</v>
      </c>
      <c r="AQ3717" s="53"/>
      <c r="AR3717" s="53"/>
    </row>
    <row r="3718" spans="1:44" x14ac:dyDescent="0.2">
      <c r="A3718" s="158">
        <f t="shared" si="1962"/>
        <v>44874</v>
      </c>
      <c r="B3718" s="2">
        <f t="shared" si="1946"/>
        <v>243824.44011249859</v>
      </c>
      <c r="C3718" s="2">
        <f t="shared" si="1963"/>
        <v>133945.17596451001</v>
      </c>
      <c r="D3718" s="2">
        <f>SUM(Y3718:Y$3996)</f>
        <v>21077.12828026</v>
      </c>
      <c r="E3718" s="73">
        <f t="shared" si="1947"/>
        <v>112868.04768425001</v>
      </c>
      <c r="F3718" s="88">
        <f t="shared" si="1973"/>
        <v>6455.85</v>
      </c>
      <c r="G3718" s="3">
        <f>IF(AND(N3718=1,N3717&gt;1),VLOOKUP(A3717,[1]Plan1!$BK$81:$BM$259,3),G3717)</f>
        <v>6413.24</v>
      </c>
      <c r="H3718" s="11">
        <f t="shared" si="1974"/>
        <v>44788</v>
      </c>
      <c r="I3718" s="11">
        <f t="shared" si="1975"/>
        <v>44819</v>
      </c>
      <c r="J3718" s="12">
        <f t="shared" si="1948"/>
        <v>-6.6002153085962245E-3</v>
      </c>
      <c r="K3718" s="11">
        <f t="shared" si="1964"/>
        <v>44879</v>
      </c>
      <c r="L3718" s="11">
        <f t="shared" si="1949"/>
        <v>44879</v>
      </c>
      <c r="M3718" s="1">
        <f t="shared" si="1968"/>
        <v>20</v>
      </c>
      <c r="N3718" s="1">
        <f t="shared" si="1950"/>
        <v>17</v>
      </c>
      <c r="O3718" s="2">
        <f t="shared" si="1951"/>
        <v>0.99438702999999995</v>
      </c>
      <c r="P3718" s="13">
        <f t="shared" si="1976"/>
        <v>0.99339977999999995</v>
      </c>
      <c r="Q3718" s="13">
        <f t="shared" si="1969"/>
        <v>1.8214562629479985</v>
      </c>
      <c r="R3718" s="2">
        <f t="shared" si="1972"/>
        <v>1.8112324799999999</v>
      </c>
      <c r="S3718" s="2">
        <f t="shared" si="1965"/>
        <v>1.83355815</v>
      </c>
      <c r="T3718" s="2">
        <f t="shared" si="1952"/>
        <v>245596.26904290999</v>
      </c>
      <c r="U3718" s="2">
        <f t="shared" si="1953"/>
        <v>17569.012056606207</v>
      </c>
      <c r="V3718" s="2">
        <f t="shared" si="1954"/>
        <v>91562.226235652386</v>
      </c>
      <c r="W3718" s="2">
        <f t="shared" si="1955"/>
        <v>243076.41425676859</v>
      </c>
      <c r="X3718" s="17">
        <f t="shared" si="1956"/>
        <v>0</v>
      </c>
      <c r="Y3718" s="2">
        <f t="shared" si="1957"/>
        <v>0</v>
      </c>
      <c r="Z3718" s="72">
        <f t="shared" si="1958"/>
        <v>0</v>
      </c>
      <c r="AA3718" s="2">
        <f t="shared" si="1977"/>
        <v>0</v>
      </c>
      <c r="AB3718" s="12">
        <f t="shared" si="1966"/>
        <v>4.6600000000000003E-2</v>
      </c>
      <c r="AC3718" s="17">
        <f t="shared" si="1959"/>
        <v>17</v>
      </c>
      <c r="AD3718" s="17">
        <v>252</v>
      </c>
      <c r="AE3718" s="13">
        <f t="shared" si="1970"/>
        <v>1.003077328</v>
      </c>
      <c r="AF3718" s="2">
        <f t="shared" si="1978"/>
        <v>755.78027541999995</v>
      </c>
      <c r="AG3718" s="2">
        <f t="shared" si="1960"/>
        <v>748.02585572999999</v>
      </c>
      <c r="AH3718" s="3">
        <f t="shared" si="1961"/>
        <v>0</v>
      </c>
      <c r="AI3718" s="4" t="str">
        <f t="shared" si="1971"/>
        <v>A+J=</v>
      </c>
      <c r="AJ3718" s="11">
        <f t="shared" si="1967"/>
        <v>44879</v>
      </c>
      <c r="AQ3718" s="53"/>
      <c r="AR3718" s="53"/>
    </row>
    <row r="3719" spans="1:44" x14ac:dyDescent="0.2">
      <c r="A3719" s="158">
        <f t="shared" si="1962"/>
        <v>44875</v>
      </c>
      <c r="B3719" s="2">
        <f t="shared" si="1946"/>
        <v>243800.61592490668</v>
      </c>
      <c r="C3719" s="2">
        <f t="shared" si="1963"/>
        <v>133945.17596451001</v>
      </c>
      <c r="D3719" s="2">
        <f>SUM(Y3719:Y$3996)</f>
        <v>21077.12828026</v>
      </c>
      <c r="E3719" s="73">
        <f t="shared" si="1947"/>
        <v>112868.04768425001</v>
      </c>
      <c r="F3719" s="88">
        <f t="shared" si="1973"/>
        <v>6455.85</v>
      </c>
      <c r="G3719" s="3">
        <f>IF(AND(N3719=1,N3718&gt;1),VLOOKUP(A3718,[1]Plan1!$BK$81:$BM$259,3),G3718)</f>
        <v>6413.24</v>
      </c>
      <c r="H3719" s="11">
        <f t="shared" si="1974"/>
        <v>44788</v>
      </c>
      <c r="I3719" s="11">
        <f t="shared" si="1975"/>
        <v>44819</v>
      </c>
      <c r="J3719" s="12">
        <f t="shared" si="1948"/>
        <v>-6.6002153085962245E-3</v>
      </c>
      <c r="K3719" s="11">
        <f t="shared" si="1964"/>
        <v>44879</v>
      </c>
      <c r="L3719" s="11">
        <f t="shared" si="1949"/>
        <v>44879</v>
      </c>
      <c r="M3719" s="1">
        <f t="shared" si="1968"/>
        <v>20</v>
      </c>
      <c r="N3719" s="1">
        <f t="shared" si="1950"/>
        <v>18</v>
      </c>
      <c r="O3719" s="2">
        <f t="shared" si="1951"/>
        <v>0.99405783999999997</v>
      </c>
      <c r="P3719" s="13">
        <f t="shared" si="1976"/>
        <v>0.99339977999999995</v>
      </c>
      <c r="Q3719" s="13">
        <f t="shared" si="1969"/>
        <v>1.8214562629479985</v>
      </c>
      <c r="R3719" s="2">
        <f t="shared" si="1972"/>
        <v>1.8106328700000001</v>
      </c>
      <c r="S3719" s="2">
        <f t="shared" si="1965"/>
        <v>1.83355815</v>
      </c>
      <c r="T3719" s="2">
        <f t="shared" si="1952"/>
        <v>245596.26904290999</v>
      </c>
      <c r="U3719" s="2">
        <f t="shared" si="1953"/>
        <v>17569.012056606207</v>
      </c>
      <c r="V3719" s="2">
        <f t="shared" si="1954"/>
        <v>91494.549425580437</v>
      </c>
      <c r="W3719" s="2">
        <f t="shared" si="1955"/>
        <v>243008.73744669667</v>
      </c>
      <c r="X3719" s="17">
        <f t="shared" si="1956"/>
        <v>0</v>
      </c>
      <c r="Y3719" s="2">
        <f t="shared" si="1957"/>
        <v>0</v>
      </c>
      <c r="Z3719" s="72">
        <f t="shared" si="1958"/>
        <v>0</v>
      </c>
      <c r="AA3719" s="2">
        <f t="shared" si="1977"/>
        <v>0</v>
      </c>
      <c r="AB3719" s="12">
        <f t="shared" si="1966"/>
        <v>4.6600000000000003E-2</v>
      </c>
      <c r="AC3719" s="17">
        <f t="shared" si="1959"/>
        <v>18</v>
      </c>
      <c r="AD3719" s="17">
        <v>252</v>
      </c>
      <c r="AE3719" s="13">
        <f t="shared" si="1970"/>
        <v>1.003258642</v>
      </c>
      <c r="AF3719" s="2">
        <f t="shared" si="1978"/>
        <v>800.31031733999998</v>
      </c>
      <c r="AG3719" s="2">
        <f t="shared" si="1960"/>
        <v>791.87847821000003</v>
      </c>
      <c r="AH3719" s="3">
        <f t="shared" si="1961"/>
        <v>0</v>
      </c>
      <c r="AI3719" s="4" t="str">
        <f t="shared" si="1971"/>
        <v>A+J=</v>
      </c>
      <c r="AJ3719" s="11">
        <f t="shared" si="1967"/>
        <v>44879</v>
      </c>
      <c r="AQ3719" s="53"/>
      <c r="AR3719" s="53"/>
    </row>
    <row r="3720" spans="1:44" x14ac:dyDescent="0.2">
      <c r="A3720" s="158">
        <f t="shared" si="1962"/>
        <v>44876</v>
      </c>
      <c r="B3720" s="2">
        <f t="shared" si="1946"/>
        <v>243776.79648861376</v>
      </c>
      <c r="C3720" s="2">
        <f t="shared" si="1963"/>
        <v>133945.17596451001</v>
      </c>
      <c r="D3720" s="2">
        <f>SUM(Y3720:Y$3996)</f>
        <v>21077.12828026</v>
      </c>
      <c r="E3720" s="73">
        <f t="shared" si="1947"/>
        <v>112868.04768425001</v>
      </c>
      <c r="F3720" s="88">
        <f t="shared" si="1973"/>
        <v>6455.85</v>
      </c>
      <c r="G3720" s="3">
        <f>IF(AND(N3720=1,N3719&gt;1),VLOOKUP(A3719,[1]Plan1!$BK$81:$BM$259,3),G3719)</f>
        <v>6413.24</v>
      </c>
      <c r="H3720" s="11">
        <f t="shared" si="1974"/>
        <v>44788</v>
      </c>
      <c r="I3720" s="11">
        <f t="shared" si="1975"/>
        <v>44819</v>
      </c>
      <c r="J3720" s="12">
        <f t="shared" si="1948"/>
        <v>-6.6002153085962245E-3</v>
      </c>
      <c r="K3720" s="11">
        <f t="shared" si="1964"/>
        <v>44879</v>
      </c>
      <c r="L3720" s="11">
        <f t="shared" si="1949"/>
        <v>44879</v>
      </c>
      <c r="M3720" s="1">
        <f t="shared" si="1968"/>
        <v>20</v>
      </c>
      <c r="N3720" s="1">
        <f t="shared" si="1950"/>
        <v>19</v>
      </c>
      <c r="O3720" s="2">
        <f t="shared" si="1951"/>
        <v>0.99372875000000005</v>
      </c>
      <c r="P3720" s="13">
        <f t="shared" si="1976"/>
        <v>0.99339977999999995</v>
      </c>
      <c r="Q3720" s="13">
        <f t="shared" si="1969"/>
        <v>1.8214562629479985</v>
      </c>
      <c r="R3720" s="2">
        <f t="shared" si="1972"/>
        <v>1.8100334499999999</v>
      </c>
      <c r="S3720" s="2">
        <f t="shared" si="1965"/>
        <v>1.83355815</v>
      </c>
      <c r="T3720" s="2">
        <f t="shared" si="1952"/>
        <v>245596.26904290999</v>
      </c>
      <c r="U3720" s="2">
        <f t="shared" si="1953"/>
        <v>17569.012056606207</v>
      </c>
      <c r="V3720" s="2">
        <f t="shared" si="1954"/>
        <v>91426.894060437538</v>
      </c>
      <c r="W3720" s="2">
        <f t="shared" si="1955"/>
        <v>242941.08208155376</v>
      </c>
      <c r="X3720" s="17">
        <f t="shared" si="1956"/>
        <v>0</v>
      </c>
      <c r="Y3720" s="2">
        <f t="shared" si="1957"/>
        <v>0</v>
      </c>
      <c r="Z3720" s="72">
        <f t="shared" si="1958"/>
        <v>0</v>
      </c>
      <c r="AA3720" s="2">
        <f t="shared" si="1977"/>
        <v>0</v>
      </c>
      <c r="AB3720" s="12">
        <f t="shared" si="1966"/>
        <v>4.6600000000000003E-2</v>
      </c>
      <c r="AC3720" s="17">
        <f t="shared" si="1959"/>
        <v>19</v>
      </c>
      <c r="AD3720" s="17">
        <v>252</v>
      </c>
      <c r="AE3720" s="13">
        <f t="shared" si="1970"/>
        <v>1.003439988</v>
      </c>
      <c r="AF3720" s="2">
        <f t="shared" si="1978"/>
        <v>844.84821835000002</v>
      </c>
      <c r="AG3720" s="2">
        <f t="shared" si="1960"/>
        <v>835.71440705999998</v>
      </c>
      <c r="AH3720" s="3">
        <f t="shared" si="1961"/>
        <v>0</v>
      </c>
      <c r="AI3720" s="4" t="str">
        <f t="shared" si="1971"/>
        <v>A+J=</v>
      </c>
      <c r="AJ3720" s="11">
        <f t="shared" si="1967"/>
        <v>44879</v>
      </c>
      <c r="AQ3720" s="53"/>
      <c r="AR3720" s="53"/>
    </row>
    <row r="3721" spans="1:44" x14ac:dyDescent="0.2">
      <c r="A3721" s="158">
        <f t="shared" si="1962"/>
        <v>44877</v>
      </c>
      <c r="B3721" s="2">
        <f t="shared" si="1946"/>
        <v>243752.98569286134</v>
      </c>
      <c r="C3721" s="2">
        <f t="shared" si="1963"/>
        <v>133945.17596451001</v>
      </c>
      <c r="D3721" s="2">
        <f>SUM(Y3721:Y$3996)</f>
        <v>21077.12828026</v>
      </c>
      <c r="E3721" s="73">
        <f t="shared" si="1947"/>
        <v>112868.04768425001</v>
      </c>
      <c r="F3721" s="88">
        <f t="shared" si="1973"/>
        <v>6455.85</v>
      </c>
      <c r="G3721" s="3">
        <f>IF(AND(N3721=1,N3720&gt;1),VLOOKUP(A3720,[1]Plan1!$BK$81:$BM$259,3),G3720)</f>
        <v>6413.24</v>
      </c>
      <c r="H3721" s="11">
        <f t="shared" si="1974"/>
        <v>44788</v>
      </c>
      <c r="I3721" s="11">
        <f t="shared" si="1975"/>
        <v>44819</v>
      </c>
      <c r="J3721" s="12">
        <f t="shared" si="1948"/>
        <v>-6.6002153085962245E-3</v>
      </c>
      <c r="K3721" s="11">
        <f t="shared" si="1964"/>
        <v>44879</v>
      </c>
      <c r="L3721" s="11">
        <f t="shared" si="1949"/>
        <v>44879</v>
      </c>
      <c r="M3721" s="1">
        <f t="shared" si="1968"/>
        <v>20</v>
      </c>
      <c r="N3721" s="1">
        <f t="shared" si="1950"/>
        <v>20</v>
      </c>
      <c r="O3721" s="2">
        <f t="shared" si="1951"/>
        <v>0.99339977999999995</v>
      </c>
      <c r="P3721" s="13">
        <f t="shared" si="1976"/>
        <v>0.99339977999999995</v>
      </c>
      <c r="Q3721" s="13">
        <f t="shared" si="1969"/>
        <v>1.8214562629479985</v>
      </c>
      <c r="R3721" s="2">
        <f t="shared" si="1972"/>
        <v>1.80943425</v>
      </c>
      <c r="S3721" s="2">
        <f t="shared" si="1965"/>
        <v>1.83355815</v>
      </c>
      <c r="T3721" s="2">
        <f t="shared" si="1952"/>
        <v>245596.26904290999</v>
      </c>
      <c r="U3721" s="2">
        <f t="shared" si="1953"/>
        <v>17569.012056606207</v>
      </c>
      <c r="V3721" s="2">
        <f t="shared" si="1954"/>
        <v>91359.263526265146</v>
      </c>
      <c r="W3721" s="2">
        <f t="shared" si="1955"/>
        <v>242873.45154738135</v>
      </c>
      <c r="X3721" s="17">
        <f t="shared" si="1956"/>
        <v>0</v>
      </c>
      <c r="Y3721" s="2">
        <f t="shared" si="1957"/>
        <v>0</v>
      </c>
      <c r="Z3721" s="72">
        <f t="shared" si="1958"/>
        <v>0</v>
      </c>
      <c r="AA3721" s="2">
        <f t="shared" si="1977"/>
        <v>0</v>
      </c>
      <c r="AB3721" s="12">
        <f t="shared" si="1966"/>
        <v>4.6600000000000003E-2</v>
      </c>
      <c r="AC3721" s="17">
        <f t="shared" si="1959"/>
        <v>20</v>
      </c>
      <c r="AD3721" s="17">
        <v>252</v>
      </c>
      <c r="AE3721" s="13">
        <f t="shared" si="1970"/>
        <v>1.0036213679999999</v>
      </c>
      <c r="AF3721" s="2">
        <f t="shared" si="1978"/>
        <v>889.39446963</v>
      </c>
      <c r="AG3721" s="2">
        <f t="shared" si="1960"/>
        <v>879.53414548000001</v>
      </c>
      <c r="AH3721" s="3">
        <f t="shared" si="1961"/>
        <v>0</v>
      </c>
      <c r="AI3721" s="4" t="str">
        <f t="shared" si="1971"/>
        <v>A+J=</v>
      </c>
      <c r="AJ3721" s="11">
        <f t="shared" si="1967"/>
        <v>44879</v>
      </c>
      <c r="AQ3721" s="53"/>
      <c r="AR3721" s="53"/>
    </row>
    <row r="3722" spans="1:44" x14ac:dyDescent="0.2">
      <c r="A3722" s="158">
        <f t="shared" si="1962"/>
        <v>44878</v>
      </c>
      <c r="B3722" s="2">
        <f t="shared" ref="B3722:B3785" si="1979">(W3722+AG3722)</f>
        <v>243752.98569286134</v>
      </c>
      <c r="C3722" s="2">
        <f t="shared" si="1963"/>
        <v>133945.17596451001</v>
      </c>
      <c r="D3722" s="2">
        <f>SUM(Y3722:Y$3996)</f>
        <v>21077.12828026</v>
      </c>
      <c r="E3722" s="73">
        <f t="shared" ref="E3722:E3785" si="1980">(C3722-D3722)</f>
        <v>112868.04768425001</v>
      </c>
      <c r="F3722" s="88">
        <f t="shared" si="1973"/>
        <v>6455.85</v>
      </c>
      <c r="G3722" s="3">
        <f>IF(AND(N3722=1,N3721&gt;1),VLOOKUP(A3721,[1]Plan1!$BK$81:$BM$259,3),G3721)</f>
        <v>6413.24</v>
      </c>
      <c r="H3722" s="11">
        <f t="shared" si="1974"/>
        <v>44788</v>
      </c>
      <c r="I3722" s="11">
        <f t="shared" si="1975"/>
        <v>44819</v>
      </c>
      <c r="J3722" s="12">
        <f t="shared" ref="J3722:J3785" si="1981">(G3722/F3722)-1</f>
        <v>-6.6002153085962245E-3</v>
      </c>
      <c r="K3722" s="11">
        <f t="shared" si="1964"/>
        <v>44879</v>
      </c>
      <c r="L3722" s="11">
        <f t="shared" ref="L3722:L3785" si="1982">IF(A3722&gt;L3721,K3722,L3721)</f>
        <v>44879</v>
      </c>
      <c r="M3722" s="1">
        <f t="shared" si="1968"/>
        <v>20</v>
      </c>
      <c r="N3722" s="1">
        <f t="shared" ref="N3722:N3785" si="1983">(M3722-(NETWORKDAYS(A3722,L3722,$AN$194:$AN$348)-1))</f>
        <v>20</v>
      </c>
      <c r="O3722" s="2">
        <f t="shared" ref="O3722:O3785" si="1984">TRUNC((G3722/F3722)^TRUNC((N3722/M3722),9),8)</f>
        <v>0.99339977999999995</v>
      </c>
      <c r="P3722" s="13">
        <f t="shared" si="1976"/>
        <v>0.99339977999999995</v>
      </c>
      <c r="Q3722" s="13">
        <f t="shared" si="1969"/>
        <v>1.8214562629479985</v>
      </c>
      <c r="R3722" s="2">
        <f t="shared" si="1972"/>
        <v>1.80943425</v>
      </c>
      <c r="S3722" s="2">
        <f t="shared" si="1965"/>
        <v>1.83355815</v>
      </c>
      <c r="T3722" s="2">
        <f t="shared" ref="T3722:T3785" si="1985">TRUNC(C3722*S3722,8)</f>
        <v>245596.26904290999</v>
      </c>
      <c r="U3722" s="2">
        <f t="shared" ref="U3722:U3785" si="1986">(D3722*(S3722-1))</f>
        <v>17569.012056606207</v>
      </c>
      <c r="V3722" s="2">
        <f t="shared" ref="V3722:V3785" si="1987">(E3722*(R3722-1))</f>
        <v>91359.263526265146</v>
      </c>
      <c r="W3722" s="2">
        <f t="shared" ref="W3722:W3785" si="1988">(C3722+U3722+V3722)</f>
        <v>242873.45154738135</v>
      </c>
      <c r="X3722" s="17">
        <f t="shared" ref="X3722:X3785" si="1989">IF(VLOOKUP(A3722,AN$10:AU$190,8)=VLOOKUP(A3721,AN$10:AU$190,8),0,VLOOKUP(A3722,AN$10:AU$190,8))</f>
        <v>0</v>
      </c>
      <c r="Y3722" s="2">
        <f t="shared" ref="Y3722:Y3785" si="1990">IF(X3722&gt;0,VLOOKUP(A3722,AN$12:AR$190,5),0)</f>
        <v>0</v>
      </c>
      <c r="Z3722" s="72">
        <f t="shared" ref="Z3722:Z3785" si="1991">IF(X3722&gt;0,VLOOKUP($A3722,$AN$10:$AS$190,6),0)</f>
        <v>0</v>
      </c>
      <c r="AA3722" s="2">
        <f t="shared" si="1977"/>
        <v>0</v>
      </c>
      <c r="AB3722" s="12">
        <f t="shared" si="1966"/>
        <v>4.6600000000000003E-2</v>
      </c>
      <c r="AC3722" s="17">
        <f t="shared" ref="AC3722:AC3785" si="1992">N3722</f>
        <v>20</v>
      </c>
      <c r="AD3722" s="17">
        <v>252</v>
      </c>
      <c r="AE3722" s="13">
        <f t="shared" si="1970"/>
        <v>1.0036213679999999</v>
      </c>
      <c r="AF3722" s="2">
        <f t="shared" si="1978"/>
        <v>889.39446963</v>
      </c>
      <c r="AG3722" s="2">
        <f t="shared" ref="AG3722:AG3785" si="1993">TRUNC((W3722*(AE3722-1)),8)</f>
        <v>879.53414548000001</v>
      </c>
      <c r="AH3722" s="3">
        <f t="shared" ref="AH3722:AH3785" si="1994">IF(AA3722&gt;0,AA3722+AF3722,0)</f>
        <v>0</v>
      </c>
      <c r="AI3722" s="4" t="str">
        <f t="shared" si="1971"/>
        <v>A+J=</v>
      </c>
      <c r="AJ3722" s="11">
        <f t="shared" si="1967"/>
        <v>44879</v>
      </c>
      <c r="AQ3722" s="53"/>
      <c r="AR3722" s="53"/>
    </row>
    <row r="3723" spans="1:44" x14ac:dyDescent="0.2">
      <c r="A3723" s="158">
        <f t="shared" ref="A3723:A3786" si="1995">(A3722+1)</f>
        <v>44879</v>
      </c>
      <c r="B3723" s="2">
        <f t="shared" si="1979"/>
        <v>243752.98569286134</v>
      </c>
      <c r="C3723" s="2">
        <f t="shared" ref="C3723:C3786" si="1996">TRUNC(IF(X3722&gt;0,VLOOKUP(A3722,$AN$12:$AO$190,2),C3722),8)</f>
        <v>133945.17596451001</v>
      </c>
      <c r="D3723" s="2">
        <f>SUM(Y3723:Y$3996)</f>
        <v>21077.12828026</v>
      </c>
      <c r="E3723" s="73">
        <f t="shared" si="1980"/>
        <v>112868.04768425001</v>
      </c>
      <c r="F3723" s="88">
        <f t="shared" si="1973"/>
        <v>6455.85</v>
      </c>
      <c r="G3723" s="3">
        <f>IF(AND(N3723=1,N3722&gt;1),VLOOKUP(A3722,[1]Plan1!$BK$81:$BM$259,3),G3722)</f>
        <v>6413.24</v>
      </c>
      <c r="H3723" s="11">
        <f t="shared" si="1974"/>
        <v>44788</v>
      </c>
      <c r="I3723" s="11">
        <f t="shared" si="1975"/>
        <v>44819</v>
      </c>
      <c r="J3723" s="12">
        <f t="shared" si="1981"/>
        <v>-6.6002153085962245E-3</v>
      </c>
      <c r="K3723" s="11">
        <f t="shared" ref="K3723:K3786" si="1997">IF(DAY(A3723)=14,VLOOKUP(A3723,AR$194:AW$373,4),K3722)</f>
        <v>44909</v>
      </c>
      <c r="L3723" s="11">
        <f t="shared" si="1982"/>
        <v>44879</v>
      </c>
      <c r="M3723" s="1">
        <f t="shared" si="1968"/>
        <v>20</v>
      </c>
      <c r="N3723" s="1">
        <f t="shared" si="1983"/>
        <v>20</v>
      </c>
      <c r="O3723" s="2">
        <f t="shared" si="1984"/>
        <v>0.99339977999999995</v>
      </c>
      <c r="P3723" s="13">
        <f t="shared" si="1976"/>
        <v>0.99339977999999995</v>
      </c>
      <c r="Q3723" s="13">
        <f t="shared" si="1969"/>
        <v>1.8214562629479985</v>
      </c>
      <c r="R3723" s="2">
        <f t="shared" si="1972"/>
        <v>1.80943425</v>
      </c>
      <c r="S3723" s="2">
        <f t="shared" ref="S3723:S3786" si="1998">IF(AND(X3723&gt;0,MONTH(A3723)=9),R3723,S3722)</f>
        <v>1.83355815</v>
      </c>
      <c r="T3723" s="2">
        <f t="shared" si="1985"/>
        <v>245596.26904290999</v>
      </c>
      <c r="U3723" s="2">
        <f t="shared" si="1986"/>
        <v>17569.012056606207</v>
      </c>
      <c r="V3723" s="2">
        <f t="shared" si="1987"/>
        <v>91359.263526265146</v>
      </c>
      <c r="W3723" s="2">
        <f t="shared" si="1988"/>
        <v>242873.45154738135</v>
      </c>
      <c r="X3723" s="17">
        <f t="shared" si="1989"/>
        <v>122</v>
      </c>
      <c r="Y3723" s="2">
        <f t="shared" si="1990"/>
        <v>2091.5820511699999</v>
      </c>
      <c r="Z3723" s="72">
        <f t="shared" si="1991"/>
        <v>1.5615209999999999E-2</v>
      </c>
      <c r="AA3723" s="2">
        <f t="shared" si="1977"/>
        <v>3835.0373163200002</v>
      </c>
      <c r="AB3723" s="12">
        <f t="shared" ref="AB3723:AB3786" si="1999">(AB3722)</f>
        <v>4.6600000000000003E-2</v>
      </c>
      <c r="AC3723" s="17">
        <f t="shared" si="1992"/>
        <v>20</v>
      </c>
      <c r="AD3723" s="17">
        <v>252</v>
      </c>
      <c r="AE3723" s="13">
        <f t="shared" si="1970"/>
        <v>1.0036213679999999</v>
      </c>
      <c r="AF3723" s="2">
        <f t="shared" si="1978"/>
        <v>889.39446963</v>
      </c>
      <c r="AG3723" s="2">
        <f t="shared" si="1993"/>
        <v>879.53414548000001</v>
      </c>
      <c r="AH3723" s="3">
        <f t="shared" si="1994"/>
        <v>4724.4317859500006</v>
      </c>
      <c r="AI3723" s="4" t="str">
        <f t="shared" si="1971"/>
        <v>A+J=</v>
      </c>
      <c r="AJ3723" s="11">
        <f t="shared" ref="AJ3723:AJ3786" si="2000">IF(X3722&gt;0,VLOOKUP(A3722,$AN$10:$AW$190,9),AJ3722)</f>
        <v>44879</v>
      </c>
      <c r="AQ3723" s="53"/>
      <c r="AR3723" s="53"/>
    </row>
    <row r="3724" spans="1:44" x14ac:dyDescent="0.2">
      <c r="A3724" s="158">
        <f t="shared" si="1995"/>
        <v>44880</v>
      </c>
      <c r="B3724" s="2">
        <f t="shared" si="1979"/>
        <v>239017.219476311</v>
      </c>
      <c r="C3724" s="2">
        <f t="shared" si="1996"/>
        <v>131853.59391334001</v>
      </c>
      <c r="D3724" s="2">
        <f>SUM(Y3724:Y$3996)</f>
        <v>18985.54622909</v>
      </c>
      <c r="E3724" s="73">
        <f t="shared" si="1980"/>
        <v>112868.04768425001</v>
      </c>
      <c r="F3724" s="88">
        <f t="shared" si="1973"/>
        <v>6455.85</v>
      </c>
      <c r="G3724" s="3">
        <f>IF(AND(N3724=1,N3723&gt;1),VLOOKUP(A3723,[1]Plan1!$BK$81:$BM$259,3),G3723)</f>
        <v>6413.24</v>
      </c>
      <c r="H3724" s="11">
        <f t="shared" si="1974"/>
        <v>44819</v>
      </c>
      <c r="I3724" s="11">
        <f t="shared" si="1975"/>
        <v>44849</v>
      </c>
      <c r="J3724" s="12">
        <f t="shared" si="1981"/>
        <v>-6.6002153085962245E-3</v>
      </c>
      <c r="K3724" s="11">
        <f t="shared" si="1997"/>
        <v>44909</v>
      </c>
      <c r="L3724" s="11">
        <f t="shared" si="1982"/>
        <v>44909</v>
      </c>
      <c r="M3724" s="1">
        <f t="shared" si="1968"/>
        <v>21</v>
      </c>
      <c r="N3724" s="1">
        <f t="shared" si="1983"/>
        <v>1</v>
      </c>
      <c r="O3724" s="2">
        <f t="shared" si="1984"/>
        <v>0.99968471000000003</v>
      </c>
      <c r="P3724" s="13">
        <f t="shared" si="1976"/>
        <v>0.99339977999999995</v>
      </c>
      <c r="Q3724" s="13">
        <f t="shared" si="1969"/>
        <v>1.8094342508921637</v>
      </c>
      <c r="R3724" s="2">
        <f t="shared" si="1972"/>
        <v>1.80886375</v>
      </c>
      <c r="S3724" s="2">
        <f t="shared" si="1998"/>
        <v>1.83355815</v>
      </c>
      <c r="T3724" s="2">
        <f t="shared" si="1985"/>
        <v>241761.23172658999</v>
      </c>
      <c r="U3724" s="2">
        <f t="shared" si="1986"/>
        <v>15825.556791459736</v>
      </c>
      <c r="V3724" s="2">
        <f t="shared" si="1987"/>
        <v>91294.872305061275</v>
      </c>
      <c r="W3724" s="2">
        <f t="shared" si="1988"/>
        <v>238974.023009861</v>
      </c>
      <c r="X3724" s="17">
        <f t="shared" si="1989"/>
        <v>0</v>
      </c>
      <c r="Y3724" s="2">
        <f t="shared" si="1990"/>
        <v>0</v>
      </c>
      <c r="Z3724" s="72">
        <f t="shared" si="1991"/>
        <v>0</v>
      </c>
      <c r="AA3724" s="2">
        <f t="shared" si="1977"/>
        <v>0</v>
      </c>
      <c r="AB3724" s="12">
        <f t="shared" si="1999"/>
        <v>4.6600000000000003E-2</v>
      </c>
      <c r="AC3724" s="17">
        <f t="shared" si="1992"/>
        <v>1</v>
      </c>
      <c r="AD3724" s="17">
        <v>252</v>
      </c>
      <c r="AE3724" s="13">
        <f t="shared" si="1970"/>
        <v>1.0001807579999999</v>
      </c>
      <c r="AF3724" s="2">
        <f t="shared" si="1978"/>
        <v>43.700276719999998</v>
      </c>
      <c r="AG3724" s="2">
        <f t="shared" si="1993"/>
        <v>43.196466450000003</v>
      </c>
      <c r="AH3724" s="3">
        <f t="shared" si="1994"/>
        <v>0</v>
      </c>
      <c r="AI3724" s="4" t="str">
        <f t="shared" si="1971"/>
        <v>A+J=</v>
      </c>
      <c r="AJ3724" s="11">
        <f t="shared" si="2000"/>
        <v>44909</v>
      </c>
      <c r="AQ3724" s="53"/>
      <c r="AR3724" s="53"/>
    </row>
    <row r="3725" spans="1:44" x14ac:dyDescent="0.2">
      <c r="A3725" s="158">
        <f t="shared" si="1995"/>
        <v>44881</v>
      </c>
      <c r="B3725" s="2">
        <f t="shared" si="1979"/>
        <v>239017.219476311</v>
      </c>
      <c r="C3725" s="2">
        <f t="shared" si="1996"/>
        <v>131853.59391334001</v>
      </c>
      <c r="D3725" s="2">
        <f>SUM(Y3725:Y$3996)</f>
        <v>18985.54622909</v>
      </c>
      <c r="E3725" s="73">
        <f t="shared" si="1980"/>
        <v>112868.04768425001</v>
      </c>
      <c r="F3725" s="88">
        <f t="shared" si="1973"/>
        <v>6455.85</v>
      </c>
      <c r="G3725" s="3">
        <f>IF(AND(N3725=1,N3724&gt;1),VLOOKUP(A3724,[1]Plan1!$BK$81:$BM$259,3),G3724)</f>
        <v>6413.24</v>
      </c>
      <c r="H3725" s="11">
        <f t="shared" si="1974"/>
        <v>44819</v>
      </c>
      <c r="I3725" s="11">
        <f t="shared" si="1975"/>
        <v>44849</v>
      </c>
      <c r="J3725" s="12">
        <f t="shared" si="1981"/>
        <v>-6.6002153085962245E-3</v>
      </c>
      <c r="K3725" s="11">
        <f t="shared" si="1997"/>
        <v>44909</v>
      </c>
      <c r="L3725" s="11">
        <f t="shared" si="1982"/>
        <v>44909</v>
      </c>
      <c r="M3725" s="1">
        <f t="shared" si="1968"/>
        <v>21</v>
      </c>
      <c r="N3725" s="1">
        <f t="shared" si="1983"/>
        <v>1</v>
      </c>
      <c r="O3725" s="2">
        <f t="shared" si="1984"/>
        <v>0.99968471000000003</v>
      </c>
      <c r="P3725" s="13">
        <f t="shared" si="1976"/>
        <v>0.99339977999999995</v>
      </c>
      <c r="Q3725" s="13">
        <f t="shared" si="1969"/>
        <v>1.8094342508921637</v>
      </c>
      <c r="R3725" s="2">
        <f t="shared" si="1972"/>
        <v>1.80886375</v>
      </c>
      <c r="S3725" s="2">
        <f t="shared" si="1998"/>
        <v>1.83355815</v>
      </c>
      <c r="T3725" s="2">
        <f t="shared" si="1985"/>
        <v>241761.23172658999</v>
      </c>
      <c r="U3725" s="2">
        <f t="shared" si="1986"/>
        <v>15825.556791459736</v>
      </c>
      <c r="V3725" s="2">
        <f t="shared" si="1987"/>
        <v>91294.872305061275</v>
      </c>
      <c r="W3725" s="2">
        <f t="shared" si="1988"/>
        <v>238974.023009861</v>
      </c>
      <c r="X3725" s="17">
        <f t="shared" si="1989"/>
        <v>0</v>
      </c>
      <c r="Y3725" s="2">
        <f t="shared" si="1990"/>
        <v>0</v>
      </c>
      <c r="Z3725" s="72">
        <f t="shared" si="1991"/>
        <v>0</v>
      </c>
      <c r="AA3725" s="2">
        <f t="shared" si="1977"/>
        <v>0</v>
      </c>
      <c r="AB3725" s="12">
        <f t="shared" si="1999"/>
        <v>4.6600000000000003E-2</v>
      </c>
      <c r="AC3725" s="17">
        <f t="shared" si="1992"/>
        <v>1</v>
      </c>
      <c r="AD3725" s="17">
        <v>252</v>
      </c>
      <c r="AE3725" s="13">
        <f t="shared" si="1970"/>
        <v>1.0001807579999999</v>
      </c>
      <c r="AF3725" s="2">
        <f t="shared" si="1978"/>
        <v>43.700276719999998</v>
      </c>
      <c r="AG3725" s="2">
        <f t="shared" si="1993"/>
        <v>43.196466450000003</v>
      </c>
      <c r="AH3725" s="3">
        <f t="shared" si="1994"/>
        <v>0</v>
      </c>
      <c r="AI3725" s="4" t="str">
        <f t="shared" si="1971"/>
        <v>A+J=</v>
      </c>
      <c r="AJ3725" s="11">
        <f t="shared" si="2000"/>
        <v>44909</v>
      </c>
      <c r="AQ3725" s="53"/>
      <c r="AR3725" s="53"/>
    </row>
    <row r="3726" spans="1:44" x14ac:dyDescent="0.2">
      <c r="A3726" s="158">
        <f t="shared" si="1995"/>
        <v>44882</v>
      </c>
      <c r="B3726" s="2">
        <f t="shared" si="1979"/>
        <v>238996.02941179575</v>
      </c>
      <c r="C3726" s="2">
        <f t="shared" si="1996"/>
        <v>131853.59391334001</v>
      </c>
      <c r="D3726" s="2">
        <f>SUM(Y3726:Y$3996)</f>
        <v>18985.54622909</v>
      </c>
      <c r="E3726" s="73">
        <f t="shared" si="1980"/>
        <v>112868.04768425001</v>
      </c>
      <c r="F3726" s="88">
        <f t="shared" si="1973"/>
        <v>6455.85</v>
      </c>
      <c r="G3726" s="3">
        <f>IF(AND(N3726=1,N3725&gt;1),VLOOKUP(A3725,[1]Plan1!$BK$81:$BM$259,3),G3725)</f>
        <v>6413.24</v>
      </c>
      <c r="H3726" s="11">
        <f t="shared" si="1974"/>
        <v>44819</v>
      </c>
      <c r="I3726" s="11">
        <f t="shared" si="1975"/>
        <v>44849</v>
      </c>
      <c r="J3726" s="12">
        <f t="shared" si="1981"/>
        <v>-6.6002153085962245E-3</v>
      </c>
      <c r="K3726" s="11">
        <f t="shared" si="1997"/>
        <v>44909</v>
      </c>
      <c r="L3726" s="11">
        <f t="shared" si="1982"/>
        <v>44909</v>
      </c>
      <c r="M3726" s="1">
        <f t="shared" si="1968"/>
        <v>21</v>
      </c>
      <c r="N3726" s="1">
        <f t="shared" si="1983"/>
        <v>2</v>
      </c>
      <c r="O3726" s="2">
        <f t="shared" si="1984"/>
        <v>0.99936952000000001</v>
      </c>
      <c r="P3726" s="13">
        <f t="shared" si="1976"/>
        <v>0.99339977999999995</v>
      </c>
      <c r="Q3726" s="13">
        <f t="shared" si="1969"/>
        <v>1.8094342508921637</v>
      </c>
      <c r="R3726" s="2">
        <f t="shared" si="1972"/>
        <v>1.80829343</v>
      </c>
      <c r="S3726" s="2">
        <f t="shared" si="1998"/>
        <v>1.83355815</v>
      </c>
      <c r="T3726" s="2">
        <f t="shared" si="1985"/>
        <v>241761.23172658999</v>
      </c>
      <c r="U3726" s="2">
        <f t="shared" si="1986"/>
        <v>15825.556791459736</v>
      </c>
      <c r="V3726" s="2">
        <f t="shared" si="1987"/>
        <v>91230.50140010599</v>
      </c>
      <c r="W3726" s="2">
        <f t="shared" si="1988"/>
        <v>238909.65210490575</v>
      </c>
      <c r="X3726" s="17">
        <f t="shared" si="1989"/>
        <v>0</v>
      </c>
      <c r="Y3726" s="2">
        <f t="shared" si="1990"/>
        <v>0</v>
      </c>
      <c r="Z3726" s="72">
        <f t="shared" si="1991"/>
        <v>0</v>
      </c>
      <c r="AA3726" s="2">
        <f t="shared" si="1977"/>
        <v>0</v>
      </c>
      <c r="AB3726" s="12">
        <f t="shared" si="1999"/>
        <v>4.6600000000000003E-2</v>
      </c>
      <c r="AC3726" s="17">
        <f t="shared" si="1992"/>
        <v>2</v>
      </c>
      <c r="AD3726" s="17">
        <v>252</v>
      </c>
      <c r="AE3726" s="13">
        <f t="shared" si="1970"/>
        <v>1.0003615480000001</v>
      </c>
      <c r="AF3726" s="2">
        <f t="shared" si="1978"/>
        <v>87.408289800000006</v>
      </c>
      <c r="AG3726" s="2">
        <f t="shared" si="1993"/>
        <v>86.37730689</v>
      </c>
      <c r="AH3726" s="3">
        <f t="shared" si="1994"/>
        <v>0</v>
      </c>
      <c r="AI3726" s="4" t="str">
        <f t="shared" si="1971"/>
        <v>A+J=</v>
      </c>
      <c r="AJ3726" s="11">
        <f t="shared" si="2000"/>
        <v>44909</v>
      </c>
      <c r="AQ3726" s="53"/>
      <c r="AR3726" s="53"/>
    </row>
    <row r="3727" spans="1:44" x14ac:dyDescent="0.2">
      <c r="A3727" s="158">
        <f t="shared" si="1995"/>
        <v>44883</v>
      </c>
      <c r="B3727" s="2">
        <f t="shared" si="1979"/>
        <v>238974.84541051951</v>
      </c>
      <c r="C3727" s="2">
        <f t="shared" si="1996"/>
        <v>131853.59391334001</v>
      </c>
      <c r="D3727" s="2">
        <f>SUM(Y3727:Y$3996)</f>
        <v>18985.54622909</v>
      </c>
      <c r="E3727" s="73">
        <f t="shared" si="1980"/>
        <v>112868.04768425001</v>
      </c>
      <c r="F3727" s="88">
        <f t="shared" si="1973"/>
        <v>6455.85</v>
      </c>
      <c r="G3727" s="3">
        <f>IF(AND(N3727=1,N3726&gt;1),VLOOKUP(A3726,[1]Plan1!$BK$81:$BM$259,3),G3726)</f>
        <v>6413.24</v>
      </c>
      <c r="H3727" s="11">
        <f t="shared" si="1974"/>
        <v>44819</v>
      </c>
      <c r="I3727" s="11">
        <f t="shared" si="1975"/>
        <v>44849</v>
      </c>
      <c r="J3727" s="12">
        <f t="shared" si="1981"/>
        <v>-6.6002153085962245E-3</v>
      </c>
      <c r="K3727" s="11">
        <f t="shared" si="1997"/>
        <v>44909</v>
      </c>
      <c r="L3727" s="11">
        <f t="shared" si="1982"/>
        <v>44909</v>
      </c>
      <c r="M3727" s="1">
        <f t="shared" si="1968"/>
        <v>21</v>
      </c>
      <c r="N3727" s="1">
        <f t="shared" si="1983"/>
        <v>3</v>
      </c>
      <c r="O3727" s="2">
        <f t="shared" si="1984"/>
        <v>0.99905443000000005</v>
      </c>
      <c r="P3727" s="13">
        <f t="shared" si="1976"/>
        <v>0.99339977999999995</v>
      </c>
      <c r="Q3727" s="13">
        <f t="shared" si="1969"/>
        <v>1.8094342508921637</v>
      </c>
      <c r="R3727" s="2">
        <f t="shared" si="1972"/>
        <v>1.8077232999999999</v>
      </c>
      <c r="S3727" s="2">
        <f t="shared" si="1998"/>
        <v>1.83355815</v>
      </c>
      <c r="T3727" s="2">
        <f t="shared" si="1985"/>
        <v>241761.23172658999</v>
      </c>
      <c r="U3727" s="2">
        <f t="shared" si="1986"/>
        <v>15825.556791459736</v>
      </c>
      <c r="V3727" s="2">
        <f t="shared" si="1987"/>
        <v>91166.15194007977</v>
      </c>
      <c r="W3727" s="2">
        <f t="shared" si="1988"/>
        <v>238845.3026448795</v>
      </c>
      <c r="X3727" s="17">
        <f t="shared" si="1989"/>
        <v>0</v>
      </c>
      <c r="Y3727" s="2">
        <f t="shared" si="1990"/>
        <v>0</v>
      </c>
      <c r="Z3727" s="72">
        <f t="shared" si="1991"/>
        <v>0</v>
      </c>
      <c r="AA3727" s="2">
        <f t="shared" si="1977"/>
        <v>0</v>
      </c>
      <c r="AB3727" s="12">
        <f t="shared" si="1999"/>
        <v>4.6600000000000003E-2</v>
      </c>
      <c r="AC3727" s="17">
        <f t="shared" si="1992"/>
        <v>3</v>
      </c>
      <c r="AD3727" s="17">
        <v>252</v>
      </c>
      <c r="AE3727" s="13">
        <f t="shared" si="1970"/>
        <v>1.0005423710000001</v>
      </c>
      <c r="AF3727" s="2">
        <f t="shared" si="1978"/>
        <v>131.12428101</v>
      </c>
      <c r="AG3727" s="2">
        <f t="shared" si="1993"/>
        <v>129.54276564</v>
      </c>
      <c r="AH3727" s="3">
        <f t="shared" si="1994"/>
        <v>0</v>
      </c>
      <c r="AI3727" s="4" t="str">
        <f t="shared" si="1971"/>
        <v>A+J=</v>
      </c>
      <c r="AJ3727" s="11">
        <f t="shared" si="2000"/>
        <v>44909</v>
      </c>
      <c r="AQ3727" s="53"/>
      <c r="AR3727" s="53"/>
    </row>
    <row r="3728" spans="1:44" x14ac:dyDescent="0.2">
      <c r="A3728" s="158">
        <f t="shared" si="1995"/>
        <v>44884</v>
      </c>
      <c r="B3728" s="2">
        <f t="shared" si="1979"/>
        <v>238953.66634822189</v>
      </c>
      <c r="C3728" s="2">
        <f t="shared" si="1996"/>
        <v>131853.59391334001</v>
      </c>
      <c r="D3728" s="2">
        <f>SUM(Y3728:Y$3996)</f>
        <v>18985.54622909</v>
      </c>
      <c r="E3728" s="73">
        <f t="shared" si="1980"/>
        <v>112868.04768425001</v>
      </c>
      <c r="F3728" s="88">
        <f t="shared" si="1973"/>
        <v>6455.85</v>
      </c>
      <c r="G3728" s="3">
        <f>IF(AND(N3728=1,N3727&gt;1),VLOOKUP(A3727,[1]Plan1!$BK$81:$BM$259,3),G3727)</f>
        <v>6413.24</v>
      </c>
      <c r="H3728" s="11">
        <f t="shared" si="1974"/>
        <v>44819</v>
      </c>
      <c r="I3728" s="11">
        <f t="shared" si="1975"/>
        <v>44849</v>
      </c>
      <c r="J3728" s="12">
        <f t="shared" si="1981"/>
        <v>-6.6002153085962245E-3</v>
      </c>
      <c r="K3728" s="11">
        <f t="shared" si="1997"/>
        <v>44909</v>
      </c>
      <c r="L3728" s="11">
        <f t="shared" si="1982"/>
        <v>44909</v>
      </c>
      <c r="M3728" s="1">
        <f t="shared" si="1968"/>
        <v>21</v>
      </c>
      <c r="N3728" s="1">
        <f t="shared" si="1983"/>
        <v>4</v>
      </c>
      <c r="O3728" s="2">
        <f t="shared" si="1984"/>
        <v>0.99873944000000003</v>
      </c>
      <c r="P3728" s="13">
        <f t="shared" si="1976"/>
        <v>0.99339977999999995</v>
      </c>
      <c r="Q3728" s="13">
        <f t="shared" si="1969"/>
        <v>1.8094342508921637</v>
      </c>
      <c r="R3728" s="2">
        <f t="shared" si="1972"/>
        <v>1.8071533500000001</v>
      </c>
      <c r="S3728" s="2">
        <f t="shared" si="1998"/>
        <v>1.83355815</v>
      </c>
      <c r="T3728" s="2">
        <f t="shared" si="1985"/>
        <v>241761.23172658999</v>
      </c>
      <c r="U3728" s="2">
        <f t="shared" si="1986"/>
        <v>15825.556791459736</v>
      </c>
      <c r="V3728" s="2">
        <f t="shared" si="1987"/>
        <v>91101.822796302149</v>
      </c>
      <c r="W3728" s="2">
        <f t="shared" si="1988"/>
        <v>238780.97350110189</v>
      </c>
      <c r="X3728" s="17">
        <f t="shared" si="1989"/>
        <v>0</v>
      </c>
      <c r="Y3728" s="2">
        <f t="shared" si="1990"/>
        <v>0</v>
      </c>
      <c r="Z3728" s="72">
        <f t="shared" si="1991"/>
        <v>0</v>
      </c>
      <c r="AA3728" s="2">
        <f t="shared" si="1977"/>
        <v>0</v>
      </c>
      <c r="AB3728" s="12">
        <f t="shared" si="1999"/>
        <v>4.6600000000000003E-2</v>
      </c>
      <c r="AC3728" s="17">
        <f t="shared" si="1992"/>
        <v>4</v>
      </c>
      <c r="AD3728" s="17">
        <v>252</v>
      </c>
      <c r="AE3728" s="13">
        <f t="shared" si="1970"/>
        <v>1.0007232269999999</v>
      </c>
      <c r="AF3728" s="2">
        <f t="shared" si="1978"/>
        <v>174.84825033000001</v>
      </c>
      <c r="AG3728" s="2">
        <f t="shared" si="1993"/>
        <v>172.69284712000001</v>
      </c>
      <c r="AH3728" s="3">
        <f t="shared" si="1994"/>
        <v>0</v>
      </c>
      <c r="AI3728" s="4" t="str">
        <f t="shared" si="1971"/>
        <v>A+J=</v>
      </c>
      <c r="AJ3728" s="11">
        <f t="shared" si="2000"/>
        <v>44909</v>
      </c>
      <c r="AQ3728" s="53"/>
      <c r="AR3728" s="53"/>
    </row>
    <row r="3729" spans="1:44" x14ac:dyDescent="0.2">
      <c r="A3729" s="158">
        <f t="shared" si="1995"/>
        <v>44885</v>
      </c>
      <c r="B3729" s="2">
        <f t="shared" si="1979"/>
        <v>238953.66634822189</v>
      </c>
      <c r="C3729" s="2">
        <f t="shared" si="1996"/>
        <v>131853.59391334001</v>
      </c>
      <c r="D3729" s="2">
        <f>SUM(Y3729:Y$3996)</f>
        <v>18985.54622909</v>
      </c>
      <c r="E3729" s="73">
        <f t="shared" si="1980"/>
        <v>112868.04768425001</v>
      </c>
      <c r="F3729" s="88">
        <f t="shared" si="1973"/>
        <v>6455.85</v>
      </c>
      <c r="G3729" s="3">
        <f>IF(AND(N3729=1,N3728&gt;1),VLOOKUP(A3728,[1]Plan1!$BK$81:$BM$259,3),G3728)</f>
        <v>6413.24</v>
      </c>
      <c r="H3729" s="11">
        <f t="shared" si="1974"/>
        <v>44819</v>
      </c>
      <c r="I3729" s="11">
        <f t="shared" si="1975"/>
        <v>44849</v>
      </c>
      <c r="J3729" s="12">
        <f t="shared" si="1981"/>
        <v>-6.6002153085962245E-3</v>
      </c>
      <c r="K3729" s="11">
        <f t="shared" si="1997"/>
        <v>44909</v>
      </c>
      <c r="L3729" s="11">
        <f t="shared" si="1982"/>
        <v>44909</v>
      </c>
      <c r="M3729" s="1">
        <f t="shared" si="1968"/>
        <v>21</v>
      </c>
      <c r="N3729" s="1">
        <f t="shared" si="1983"/>
        <v>4</v>
      </c>
      <c r="O3729" s="2">
        <f t="shared" si="1984"/>
        <v>0.99873944000000003</v>
      </c>
      <c r="P3729" s="13">
        <f t="shared" si="1976"/>
        <v>0.99339977999999995</v>
      </c>
      <c r="Q3729" s="13">
        <f t="shared" si="1969"/>
        <v>1.8094342508921637</v>
      </c>
      <c r="R3729" s="2">
        <f t="shared" si="1972"/>
        <v>1.8071533500000001</v>
      </c>
      <c r="S3729" s="2">
        <f t="shared" si="1998"/>
        <v>1.83355815</v>
      </c>
      <c r="T3729" s="2">
        <f t="shared" si="1985"/>
        <v>241761.23172658999</v>
      </c>
      <c r="U3729" s="2">
        <f t="shared" si="1986"/>
        <v>15825.556791459736</v>
      </c>
      <c r="V3729" s="2">
        <f t="shared" si="1987"/>
        <v>91101.822796302149</v>
      </c>
      <c r="W3729" s="2">
        <f t="shared" si="1988"/>
        <v>238780.97350110189</v>
      </c>
      <c r="X3729" s="17">
        <f t="shared" si="1989"/>
        <v>0</v>
      </c>
      <c r="Y3729" s="2">
        <f t="shared" si="1990"/>
        <v>0</v>
      </c>
      <c r="Z3729" s="72">
        <f t="shared" si="1991"/>
        <v>0</v>
      </c>
      <c r="AA3729" s="2">
        <f t="shared" si="1977"/>
        <v>0</v>
      </c>
      <c r="AB3729" s="12">
        <f t="shared" si="1999"/>
        <v>4.6600000000000003E-2</v>
      </c>
      <c r="AC3729" s="17">
        <f t="shared" si="1992"/>
        <v>4</v>
      </c>
      <c r="AD3729" s="17">
        <v>252</v>
      </c>
      <c r="AE3729" s="13">
        <f t="shared" si="1970"/>
        <v>1.0007232269999999</v>
      </c>
      <c r="AF3729" s="2">
        <f t="shared" si="1978"/>
        <v>174.84825033000001</v>
      </c>
      <c r="AG3729" s="2">
        <f t="shared" si="1993"/>
        <v>172.69284712000001</v>
      </c>
      <c r="AH3729" s="3">
        <f t="shared" si="1994"/>
        <v>0</v>
      </c>
      <c r="AI3729" s="4" t="str">
        <f t="shared" si="1971"/>
        <v>A+J=</v>
      </c>
      <c r="AJ3729" s="11">
        <f t="shared" si="2000"/>
        <v>44909</v>
      </c>
      <c r="AQ3729" s="53"/>
      <c r="AR3729" s="53"/>
    </row>
    <row r="3730" spans="1:44" x14ac:dyDescent="0.2">
      <c r="A3730" s="158">
        <f t="shared" si="1995"/>
        <v>44886</v>
      </c>
      <c r="B3730" s="2">
        <f t="shared" si="1979"/>
        <v>238953.66634822189</v>
      </c>
      <c r="C3730" s="2">
        <f t="shared" si="1996"/>
        <v>131853.59391334001</v>
      </c>
      <c r="D3730" s="2">
        <f>SUM(Y3730:Y$3996)</f>
        <v>18985.54622909</v>
      </c>
      <c r="E3730" s="73">
        <f t="shared" si="1980"/>
        <v>112868.04768425001</v>
      </c>
      <c r="F3730" s="88">
        <f t="shared" si="1973"/>
        <v>6455.85</v>
      </c>
      <c r="G3730" s="3">
        <f>IF(AND(N3730=1,N3729&gt;1),VLOOKUP(A3729,[1]Plan1!$BK$81:$BM$259,3),G3729)</f>
        <v>6413.24</v>
      </c>
      <c r="H3730" s="11">
        <f t="shared" si="1974"/>
        <v>44819</v>
      </c>
      <c r="I3730" s="11">
        <f t="shared" si="1975"/>
        <v>44849</v>
      </c>
      <c r="J3730" s="12">
        <f t="shared" si="1981"/>
        <v>-6.6002153085962245E-3</v>
      </c>
      <c r="K3730" s="11">
        <f t="shared" si="1997"/>
        <v>44909</v>
      </c>
      <c r="L3730" s="11">
        <f t="shared" si="1982"/>
        <v>44909</v>
      </c>
      <c r="M3730" s="1">
        <f t="shared" si="1968"/>
        <v>21</v>
      </c>
      <c r="N3730" s="1">
        <f t="shared" si="1983"/>
        <v>4</v>
      </c>
      <c r="O3730" s="2">
        <f t="shared" si="1984"/>
        <v>0.99873944000000003</v>
      </c>
      <c r="P3730" s="13">
        <f t="shared" si="1976"/>
        <v>0.99339977999999995</v>
      </c>
      <c r="Q3730" s="13">
        <f t="shared" si="1969"/>
        <v>1.8094342508921637</v>
      </c>
      <c r="R3730" s="2">
        <f t="shared" si="1972"/>
        <v>1.8071533500000001</v>
      </c>
      <c r="S3730" s="2">
        <f t="shared" si="1998"/>
        <v>1.83355815</v>
      </c>
      <c r="T3730" s="2">
        <f t="shared" si="1985"/>
        <v>241761.23172658999</v>
      </c>
      <c r="U3730" s="2">
        <f t="shared" si="1986"/>
        <v>15825.556791459736</v>
      </c>
      <c r="V3730" s="2">
        <f t="shared" si="1987"/>
        <v>91101.822796302149</v>
      </c>
      <c r="W3730" s="2">
        <f t="shared" si="1988"/>
        <v>238780.97350110189</v>
      </c>
      <c r="X3730" s="17">
        <f t="shared" si="1989"/>
        <v>0</v>
      </c>
      <c r="Y3730" s="2">
        <f t="shared" si="1990"/>
        <v>0</v>
      </c>
      <c r="Z3730" s="72">
        <f t="shared" si="1991"/>
        <v>0</v>
      </c>
      <c r="AA3730" s="2">
        <f t="shared" si="1977"/>
        <v>0</v>
      </c>
      <c r="AB3730" s="12">
        <f t="shared" si="1999"/>
        <v>4.6600000000000003E-2</v>
      </c>
      <c r="AC3730" s="17">
        <f t="shared" si="1992"/>
        <v>4</v>
      </c>
      <c r="AD3730" s="17">
        <v>252</v>
      </c>
      <c r="AE3730" s="13">
        <f t="shared" si="1970"/>
        <v>1.0007232269999999</v>
      </c>
      <c r="AF3730" s="2">
        <f t="shared" si="1978"/>
        <v>174.84825033000001</v>
      </c>
      <c r="AG3730" s="2">
        <f t="shared" si="1993"/>
        <v>172.69284712000001</v>
      </c>
      <c r="AH3730" s="3">
        <f t="shared" si="1994"/>
        <v>0</v>
      </c>
      <c r="AI3730" s="4" t="str">
        <f t="shared" si="1971"/>
        <v>A+J=</v>
      </c>
      <c r="AJ3730" s="11">
        <f t="shared" si="2000"/>
        <v>44909</v>
      </c>
      <c r="AQ3730" s="53"/>
      <c r="AR3730" s="53"/>
    </row>
    <row r="3731" spans="1:44" x14ac:dyDescent="0.2">
      <c r="A3731" s="158">
        <f t="shared" si="1995"/>
        <v>44887</v>
      </c>
      <c r="B3731" s="2">
        <f t="shared" si="1979"/>
        <v>238932.49086115233</v>
      </c>
      <c r="C3731" s="2">
        <f t="shared" si="1996"/>
        <v>131853.59391334001</v>
      </c>
      <c r="D3731" s="2">
        <f>SUM(Y3731:Y$3996)</f>
        <v>18985.54622909</v>
      </c>
      <c r="E3731" s="73">
        <f t="shared" si="1980"/>
        <v>112868.04768425001</v>
      </c>
      <c r="F3731" s="88">
        <f t="shared" si="1973"/>
        <v>6455.85</v>
      </c>
      <c r="G3731" s="3">
        <f>IF(AND(N3731=1,N3730&gt;1),VLOOKUP(A3730,[1]Plan1!$BK$81:$BM$259,3),G3730)</f>
        <v>6413.24</v>
      </c>
      <c r="H3731" s="11">
        <f t="shared" si="1974"/>
        <v>44819</v>
      </c>
      <c r="I3731" s="11">
        <f t="shared" si="1975"/>
        <v>44849</v>
      </c>
      <c r="J3731" s="12">
        <f t="shared" si="1981"/>
        <v>-6.6002153085962245E-3</v>
      </c>
      <c r="K3731" s="11">
        <f t="shared" si="1997"/>
        <v>44909</v>
      </c>
      <c r="L3731" s="11">
        <f t="shared" si="1982"/>
        <v>44909</v>
      </c>
      <c r="M3731" s="1">
        <f t="shared" si="1968"/>
        <v>21</v>
      </c>
      <c r="N3731" s="1">
        <f t="shared" si="1983"/>
        <v>5</v>
      </c>
      <c r="O3731" s="2">
        <f t="shared" si="1984"/>
        <v>0.99842454999999997</v>
      </c>
      <c r="P3731" s="13">
        <f t="shared" si="1976"/>
        <v>0.99339977999999995</v>
      </c>
      <c r="Q3731" s="13">
        <f t="shared" si="1969"/>
        <v>1.8094342508921637</v>
      </c>
      <c r="R3731" s="2">
        <f t="shared" si="1972"/>
        <v>1.8065835699999999</v>
      </c>
      <c r="S3731" s="2">
        <f t="shared" si="1998"/>
        <v>1.83355815</v>
      </c>
      <c r="T3731" s="2">
        <f t="shared" si="1985"/>
        <v>241761.23172658999</v>
      </c>
      <c r="U3731" s="2">
        <f t="shared" si="1986"/>
        <v>15825.556791459736</v>
      </c>
      <c r="V3731" s="2">
        <f t="shared" si="1987"/>
        <v>91037.51284009259</v>
      </c>
      <c r="W3731" s="2">
        <f t="shared" si="1988"/>
        <v>238716.66354489233</v>
      </c>
      <c r="X3731" s="17">
        <f t="shared" si="1989"/>
        <v>0</v>
      </c>
      <c r="Y3731" s="2">
        <f t="shared" si="1990"/>
        <v>0</v>
      </c>
      <c r="Z3731" s="72">
        <f t="shared" si="1991"/>
        <v>0</v>
      </c>
      <c r="AA3731" s="2">
        <f t="shared" si="1977"/>
        <v>0</v>
      </c>
      <c r="AB3731" s="12">
        <f t="shared" si="1999"/>
        <v>4.6600000000000003E-2</v>
      </c>
      <c r="AC3731" s="17">
        <f t="shared" si="1992"/>
        <v>5</v>
      </c>
      <c r="AD3731" s="17">
        <v>252</v>
      </c>
      <c r="AE3731" s="13">
        <f t="shared" si="1970"/>
        <v>1.000904115</v>
      </c>
      <c r="AF3731" s="2">
        <f t="shared" si="1978"/>
        <v>218.57995602</v>
      </c>
      <c r="AG3731" s="2">
        <f t="shared" si="1993"/>
        <v>215.82731626</v>
      </c>
      <c r="AH3731" s="3">
        <f t="shared" si="1994"/>
        <v>0</v>
      </c>
      <c r="AI3731" s="4" t="str">
        <f t="shared" si="1971"/>
        <v>A+J=</v>
      </c>
      <c r="AJ3731" s="11">
        <f t="shared" si="2000"/>
        <v>44909</v>
      </c>
      <c r="AQ3731" s="53"/>
      <c r="AR3731" s="53"/>
    </row>
    <row r="3732" spans="1:44" x14ac:dyDescent="0.2">
      <c r="A3732" s="158">
        <f t="shared" si="1995"/>
        <v>44888</v>
      </c>
      <c r="B3732" s="2">
        <f t="shared" si="1979"/>
        <v>238911.32145200187</v>
      </c>
      <c r="C3732" s="2">
        <f t="shared" si="1996"/>
        <v>131853.59391334001</v>
      </c>
      <c r="D3732" s="2">
        <f>SUM(Y3732:Y$3996)</f>
        <v>18985.54622909</v>
      </c>
      <c r="E3732" s="73">
        <f t="shared" si="1980"/>
        <v>112868.04768425001</v>
      </c>
      <c r="F3732" s="88">
        <f t="shared" si="1973"/>
        <v>6455.85</v>
      </c>
      <c r="G3732" s="3">
        <f>IF(AND(N3732=1,N3731&gt;1),VLOOKUP(A3731,[1]Plan1!$BK$81:$BM$259,3),G3731)</f>
        <v>6413.24</v>
      </c>
      <c r="H3732" s="11">
        <f t="shared" si="1974"/>
        <v>44819</v>
      </c>
      <c r="I3732" s="11">
        <f t="shared" si="1975"/>
        <v>44849</v>
      </c>
      <c r="J3732" s="12">
        <f t="shared" si="1981"/>
        <v>-6.6002153085962245E-3</v>
      </c>
      <c r="K3732" s="11">
        <f t="shared" si="1997"/>
        <v>44909</v>
      </c>
      <c r="L3732" s="11">
        <f t="shared" si="1982"/>
        <v>44909</v>
      </c>
      <c r="M3732" s="1">
        <f t="shared" si="1968"/>
        <v>21</v>
      </c>
      <c r="N3732" s="1">
        <f t="shared" si="1983"/>
        <v>6</v>
      </c>
      <c r="O3732" s="2">
        <f t="shared" si="1984"/>
        <v>0.99810975999999996</v>
      </c>
      <c r="P3732" s="13">
        <f t="shared" si="1976"/>
        <v>0.99339977999999995</v>
      </c>
      <c r="Q3732" s="13">
        <f t="shared" si="1969"/>
        <v>1.8094342508921637</v>
      </c>
      <c r="R3732" s="2">
        <f t="shared" si="1972"/>
        <v>1.8060139799999999</v>
      </c>
      <c r="S3732" s="2">
        <f t="shared" si="1998"/>
        <v>1.83355815</v>
      </c>
      <c r="T3732" s="2">
        <f t="shared" si="1985"/>
        <v>241761.23172658999</v>
      </c>
      <c r="U3732" s="2">
        <f t="shared" si="1986"/>
        <v>15825.556791459736</v>
      </c>
      <c r="V3732" s="2">
        <f t="shared" si="1987"/>
        <v>90973.224328812124</v>
      </c>
      <c r="W3732" s="2">
        <f t="shared" si="1988"/>
        <v>238652.37503361187</v>
      </c>
      <c r="X3732" s="17">
        <f t="shared" si="1989"/>
        <v>0</v>
      </c>
      <c r="Y3732" s="2">
        <f t="shared" si="1990"/>
        <v>0</v>
      </c>
      <c r="Z3732" s="72">
        <f t="shared" si="1991"/>
        <v>0</v>
      </c>
      <c r="AA3732" s="2">
        <f t="shared" si="1977"/>
        <v>0</v>
      </c>
      <c r="AB3732" s="12">
        <f t="shared" si="1999"/>
        <v>4.6600000000000003E-2</v>
      </c>
      <c r="AC3732" s="17">
        <f t="shared" si="1992"/>
        <v>6</v>
      </c>
      <c r="AD3732" s="17">
        <v>252</v>
      </c>
      <c r="AE3732" s="13">
        <f t="shared" si="1970"/>
        <v>1.0010850360000001</v>
      </c>
      <c r="AF3732" s="2">
        <f t="shared" si="1978"/>
        <v>262.31963982000002</v>
      </c>
      <c r="AG3732" s="2">
        <f t="shared" si="1993"/>
        <v>258.94641839000002</v>
      </c>
      <c r="AH3732" s="3">
        <f t="shared" si="1994"/>
        <v>0</v>
      </c>
      <c r="AI3732" s="4" t="str">
        <f t="shared" si="1971"/>
        <v>A+J=</v>
      </c>
      <c r="AJ3732" s="11">
        <f t="shared" si="2000"/>
        <v>44909</v>
      </c>
      <c r="AQ3732" s="53"/>
      <c r="AR3732" s="53"/>
    </row>
    <row r="3733" spans="1:44" x14ac:dyDescent="0.2">
      <c r="A3733" s="158">
        <f t="shared" si="1995"/>
        <v>44889</v>
      </c>
      <c r="B3733" s="2">
        <f t="shared" si="1979"/>
        <v>238890.15699594998</v>
      </c>
      <c r="C3733" s="2">
        <f t="shared" si="1996"/>
        <v>131853.59391334001</v>
      </c>
      <c r="D3733" s="2">
        <f>SUM(Y3733:Y$3996)</f>
        <v>18985.54622909</v>
      </c>
      <c r="E3733" s="73">
        <f t="shared" si="1980"/>
        <v>112868.04768425001</v>
      </c>
      <c r="F3733" s="88">
        <f t="shared" si="1973"/>
        <v>6455.85</v>
      </c>
      <c r="G3733" s="3">
        <f>IF(AND(N3733=1,N3732&gt;1),VLOOKUP(A3732,[1]Plan1!$BK$81:$BM$259,3),G3732)</f>
        <v>6413.24</v>
      </c>
      <c r="H3733" s="11">
        <f t="shared" si="1974"/>
        <v>44819</v>
      </c>
      <c r="I3733" s="11">
        <f t="shared" si="1975"/>
        <v>44849</v>
      </c>
      <c r="J3733" s="12">
        <f t="shared" si="1981"/>
        <v>-6.6002153085962245E-3</v>
      </c>
      <c r="K3733" s="11">
        <f t="shared" si="1997"/>
        <v>44909</v>
      </c>
      <c r="L3733" s="11">
        <f t="shared" si="1982"/>
        <v>44909</v>
      </c>
      <c r="M3733" s="1">
        <f t="shared" si="1968"/>
        <v>21</v>
      </c>
      <c r="N3733" s="1">
        <f t="shared" si="1983"/>
        <v>7</v>
      </c>
      <c r="O3733" s="2">
        <f t="shared" si="1984"/>
        <v>0.99779507000000001</v>
      </c>
      <c r="P3733" s="13">
        <f t="shared" si="1976"/>
        <v>0.99339977999999995</v>
      </c>
      <c r="Q3733" s="13">
        <f t="shared" si="1969"/>
        <v>1.8094342508921637</v>
      </c>
      <c r="R3733" s="2">
        <f t="shared" si="1972"/>
        <v>1.8054445699999999</v>
      </c>
      <c r="S3733" s="2">
        <f t="shared" si="1998"/>
        <v>1.83355815</v>
      </c>
      <c r="T3733" s="2">
        <f t="shared" si="1985"/>
        <v>241761.23172658999</v>
      </c>
      <c r="U3733" s="2">
        <f t="shared" si="1986"/>
        <v>15825.556791459736</v>
      </c>
      <c r="V3733" s="2">
        <f t="shared" si="1987"/>
        <v>90908.95613378023</v>
      </c>
      <c r="W3733" s="2">
        <f t="shared" si="1988"/>
        <v>238588.10683857999</v>
      </c>
      <c r="X3733" s="17">
        <f t="shared" si="1989"/>
        <v>0</v>
      </c>
      <c r="Y3733" s="2">
        <f t="shared" si="1990"/>
        <v>0</v>
      </c>
      <c r="Z3733" s="72">
        <f t="shared" si="1991"/>
        <v>0</v>
      </c>
      <c r="AA3733" s="2">
        <f t="shared" si="1977"/>
        <v>0</v>
      </c>
      <c r="AB3733" s="12">
        <f t="shared" si="1999"/>
        <v>4.6600000000000003E-2</v>
      </c>
      <c r="AC3733" s="17">
        <f t="shared" si="1992"/>
        <v>7</v>
      </c>
      <c r="AD3733" s="17">
        <v>252</v>
      </c>
      <c r="AE3733" s="13">
        <f t="shared" si="1970"/>
        <v>1.0012659900000001</v>
      </c>
      <c r="AF3733" s="2">
        <f t="shared" si="1978"/>
        <v>306.06730175000001</v>
      </c>
      <c r="AG3733" s="2">
        <f t="shared" si="1993"/>
        <v>302.05015737000002</v>
      </c>
      <c r="AH3733" s="3">
        <f t="shared" si="1994"/>
        <v>0</v>
      </c>
      <c r="AI3733" s="4" t="str">
        <f t="shared" si="1971"/>
        <v>A+J=</v>
      </c>
      <c r="AJ3733" s="11">
        <f t="shared" si="2000"/>
        <v>44909</v>
      </c>
      <c r="AQ3733" s="53"/>
      <c r="AR3733" s="53"/>
    </row>
    <row r="3734" spans="1:44" x14ac:dyDescent="0.2">
      <c r="A3734" s="158">
        <f t="shared" si="1995"/>
        <v>44890</v>
      </c>
      <c r="B3734" s="2">
        <f t="shared" si="1979"/>
        <v>238868.99499850575</v>
      </c>
      <c r="C3734" s="2">
        <f t="shared" si="1996"/>
        <v>131853.59391334001</v>
      </c>
      <c r="D3734" s="2">
        <f>SUM(Y3734:Y$3996)</f>
        <v>18985.54622909</v>
      </c>
      <c r="E3734" s="73">
        <f t="shared" si="1980"/>
        <v>112868.04768425001</v>
      </c>
      <c r="F3734" s="88">
        <f t="shared" si="1973"/>
        <v>6455.85</v>
      </c>
      <c r="G3734" s="3">
        <f>IF(AND(N3734=1,N3733&gt;1),VLOOKUP(A3733,[1]Plan1!$BK$81:$BM$259,3),G3733)</f>
        <v>6413.24</v>
      </c>
      <c r="H3734" s="11">
        <f t="shared" si="1974"/>
        <v>44819</v>
      </c>
      <c r="I3734" s="11">
        <f t="shared" si="1975"/>
        <v>44849</v>
      </c>
      <c r="J3734" s="12">
        <f t="shared" si="1981"/>
        <v>-6.6002153085962245E-3</v>
      </c>
      <c r="K3734" s="11">
        <f t="shared" si="1997"/>
        <v>44909</v>
      </c>
      <c r="L3734" s="11">
        <f t="shared" si="1982"/>
        <v>44909</v>
      </c>
      <c r="M3734" s="1">
        <f t="shared" si="1968"/>
        <v>21</v>
      </c>
      <c r="N3734" s="1">
        <f t="shared" si="1983"/>
        <v>8</v>
      </c>
      <c r="O3734" s="2">
        <f t="shared" si="1984"/>
        <v>0.99748046999999995</v>
      </c>
      <c r="P3734" s="13">
        <f t="shared" si="1976"/>
        <v>0.99339977999999995</v>
      </c>
      <c r="Q3734" s="13">
        <f t="shared" si="1969"/>
        <v>1.8094342508921637</v>
      </c>
      <c r="R3734" s="2">
        <f t="shared" si="1972"/>
        <v>1.8048753200000001</v>
      </c>
      <c r="S3734" s="2">
        <f t="shared" si="1998"/>
        <v>1.83355815</v>
      </c>
      <c r="T3734" s="2">
        <f t="shared" si="1985"/>
        <v>241761.23172658999</v>
      </c>
      <c r="U3734" s="2">
        <f t="shared" si="1986"/>
        <v>15825.556791459736</v>
      </c>
      <c r="V3734" s="2">
        <f t="shared" si="1987"/>
        <v>90844.705997635989</v>
      </c>
      <c r="W3734" s="2">
        <f t="shared" si="1988"/>
        <v>238523.85670243573</v>
      </c>
      <c r="X3734" s="17">
        <f t="shared" si="1989"/>
        <v>0</v>
      </c>
      <c r="Y3734" s="2">
        <f t="shared" si="1990"/>
        <v>0</v>
      </c>
      <c r="Z3734" s="72">
        <f t="shared" si="1991"/>
        <v>0</v>
      </c>
      <c r="AA3734" s="2">
        <f t="shared" si="1977"/>
        <v>0</v>
      </c>
      <c r="AB3734" s="12">
        <f t="shared" si="1999"/>
        <v>4.6600000000000003E-2</v>
      </c>
      <c r="AC3734" s="17">
        <f t="shared" si="1992"/>
        <v>8</v>
      </c>
      <c r="AD3734" s="17">
        <v>252</v>
      </c>
      <c r="AE3734" s="13">
        <f t="shared" si="1970"/>
        <v>1.001446976</v>
      </c>
      <c r="AF3734" s="2">
        <f t="shared" si="1978"/>
        <v>349.82270003000002</v>
      </c>
      <c r="AG3734" s="2">
        <f t="shared" si="1993"/>
        <v>345.13829607000002</v>
      </c>
      <c r="AH3734" s="3">
        <f t="shared" si="1994"/>
        <v>0</v>
      </c>
      <c r="AI3734" s="4" t="str">
        <f t="shared" si="1971"/>
        <v>A+J=</v>
      </c>
      <c r="AJ3734" s="11">
        <f t="shared" si="2000"/>
        <v>44909</v>
      </c>
      <c r="AQ3734" s="53"/>
      <c r="AR3734" s="53"/>
    </row>
    <row r="3735" spans="1:44" x14ac:dyDescent="0.2">
      <c r="A3735" s="158">
        <f t="shared" si="1995"/>
        <v>44891</v>
      </c>
      <c r="B3735" s="2">
        <f t="shared" si="1979"/>
        <v>238847.84046230101</v>
      </c>
      <c r="C3735" s="2">
        <f t="shared" si="1996"/>
        <v>131853.59391334001</v>
      </c>
      <c r="D3735" s="2">
        <f>SUM(Y3735:Y$3996)</f>
        <v>18985.54622909</v>
      </c>
      <c r="E3735" s="73">
        <f t="shared" si="1980"/>
        <v>112868.04768425001</v>
      </c>
      <c r="F3735" s="88">
        <f t="shared" si="1973"/>
        <v>6455.85</v>
      </c>
      <c r="G3735" s="3">
        <f>IF(AND(N3735=1,N3734&gt;1),VLOOKUP(A3734,[1]Plan1!$BK$81:$BM$259,3),G3734)</f>
        <v>6413.24</v>
      </c>
      <c r="H3735" s="11">
        <f t="shared" si="1974"/>
        <v>44819</v>
      </c>
      <c r="I3735" s="11">
        <f t="shared" si="1975"/>
        <v>44849</v>
      </c>
      <c r="J3735" s="12">
        <f t="shared" si="1981"/>
        <v>-6.6002153085962245E-3</v>
      </c>
      <c r="K3735" s="11">
        <f t="shared" si="1997"/>
        <v>44909</v>
      </c>
      <c r="L3735" s="11">
        <f t="shared" si="1982"/>
        <v>44909</v>
      </c>
      <c r="M3735" s="1">
        <f t="shared" ref="M3735:M3798" si="2001">IF(L3735=L3734,M3734,NETWORKDAYS(L3734,L3735,$AN$194:$AN$348)-1)</f>
        <v>21</v>
      </c>
      <c r="N3735" s="1">
        <f t="shared" si="1983"/>
        <v>9</v>
      </c>
      <c r="O3735" s="2">
        <f t="shared" si="1984"/>
        <v>0.99716598000000001</v>
      </c>
      <c r="P3735" s="13">
        <f t="shared" si="1976"/>
        <v>0.99339977999999995</v>
      </c>
      <c r="Q3735" s="13">
        <f t="shared" si="1969"/>
        <v>1.8094342508921637</v>
      </c>
      <c r="R3735" s="2">
        <f t="shared" si="1972"/>
        <v>1.8043062700000001</v>
      </c>
      <c r="S3735" s="2">
        <f t="shared" si="1998"/>
        <v>1.83355815</v>
      </c>
      <c r="T3735" s="2">
        <f t="shared" si="1985"/>
        <v>241761.23172658999</v>
      </c>
      <c r="U3735" s="2">
        <f t="shared" si="1986"/>
        <v>15825.556791459736</v>
      </c>
      <c r="V3735" s="2">
        <f t="shared" si="1987"/>
        <v>90780.478435101279</v>
      </c>
      <c r="W3735" s="2">
        <f t="shared" si="1988"/>
        <v>238459.62913990102</v>
      </c>
      <c r="X3735" s="17">
        <f t="shared" si="1989"/>
        <v>0</v>
      </c>
      <c r="Y3735" s="2">
        <f t="shared" si="1990"/>
        <v>0</v>
      </c>
      <c r="Z3735" s="72">
        <f t="shared" si="1991"/>
        <v>0</v>
      </c>
      <c r="AA3735" s="2">
        <f t="shared" si="1977"/>
        <v>0</v>
      </c>
      <c r="AB3735" s="12">
        <f t="shared" si="1999"/>
        <v>4.6600000000000003E-2</v>
      </c>
      <c r="AC3735" s="17">
        <f t="shared" si="1992"/>
        <v>9</v>
      </c>
      <c r="AD3735" s="17">
        <v>252</v>
      </c>
      <c r="AE3735" s="13">
        <f t="shared" si="1970"/>
        <v>1.0016279960000001</v>
      </c>
      <c r="AF3735" s="2">
        <f t="shared" si="1978"/>
        <v>393.58631819999999</v>
      </c>
      <c r="AG3735" s="2">
        <f t="shared" si="1993"/>
        <v>388.21132239999997</v>
      </c>
      <c r="AH3735" s="3">
        <f t="shared" si="1994"/>
        <v>0</v>
      </c>
      <c r="AI3735" s="4" t="str">
        <f t="shared" si="1971"/>
        <v>A+J=</v>
      </c>
      <c r="AJ3735" s="11">
        <f t="shared" si="2000"/>
        <v>44909</v>
      </c>
      <c r="AQ3735" s="53"/>
      <c r="AR3735" s="53"/>
    </row>
    <row r="3736" spans="1:44" x14ac:dyDescent="0.2">
      <c r="A3736" s="158">
        <f t="shared" si="1995"/>
        <v>44892</v>
      </c>
      <c r="B3736" s="2">
        <f t="shared" si="1979"/>
        <v>238847.84046230101</v>
      </c>
      <c r="C3736" s="2">
        <f t="shared" si="1996"/>
        <v>131853.59391334001</v>
      </c>
      <c r="D3736" s="2">
        <f>SUM(Y3736:Y$3996)</f>
        <v>18985.54622909</v>
      </c>
      <c r="E3736" s="73">
        <f t="shared" si="1980"/>
        <v>112868.04768425001</v>
      </c>
      <c r="F3736" s="88">
        <f t="shared" si="1973"/>
        <v>6455.85</v>
      </c>
      <c r="G3736" s="3">
        <f>IF(AND(N3736=1,N3735&gt;1),VLOOKUP(A3735,[1]Plan1!$BK$81:$BM$259,3),G3735)</f>
        <v>6413.24</v>
      </c>
      <c r="H3736" s="11">
        <f t="shared" si="1974"/>
        <v>44819</v>
      </c>
      <c r="I3736" s="11">
        <f t="shared" si="1975"/>
        <v>44849</v>
      </c>
      <c r="J3736" s="12">
        <f t="shared" si="1981"/>
        <v>-6.6002153085962245E-3</v>
      </c>
      <c r="K3736" s="11">
        <f t="shared" si="1997"/>
        <v>44909</v>
      </c>
      <c r="L3736" s="11">
        <f t="shared" si="1982"/>
        <v>44909</v>
      </c>
      <c r="M3736" s="1">
        <f t="shared" si="2001"/>
        <v>21</v>
      </c>
      <c r="N3736" s="1">
        <f t="shared" si="1983"/>
        <v>9</v>
      </c>
      <c r="O3736" s="2">
        <f t="shared" si="1984"/>
        <v>0.99716598000000001</v>
      </c>
      <c r="P3736" s="13">
        <f t="shared" si="1976"/>
        <v>0.99339977999999995</v>
      </c>
      <c r="Q3736" s="13">
        <f t="shared" si="1969"/>
        <v>1.8094342508921637</v>
      </c>
      <c r="R3736" s="2">
        <f t="shared" si="1972"/>
        <v>1.8043062700000001</v>
      </c>
      <c r="S3736" s="2">
        <f t="shared" si="1998"/>
        <v>1.83355815</v>
      </c>
      <c r="T3736" s="2">
        <f t="shared" si="1985"/>
        <v>241761.23172658999</v>
      </c>
      <c r="U3736" s="2">
        <f t="shared" si="1986"/>
        <v>15825.556791459736</v>
      </c>
      <c r="V3736" s="2">
        <f t="shared" si="1987"/>
        <v>90780.478435101279</v>
      </c>
      <c r="W3736" s="2">
        <f t="shared" si="1988"/>
        <v>238459.62913990102</v>
      </c>
      <c r="X3736" s="17">
        <f t="shared" si="1989"/>
        <v>0</v>
      </c>
      <c r="Y3736" s="2">
        <f t="shared" si="1990"/>
        <v>0</v>
      </c>
      <c r="Z3736" s="72">
        <f t="shared" si="1991"/>
        <v>0</v>
      </c>
      <c r="AA3736" s="2">
        <f t="shared" si="1977"/>
        <v>0</v>
      </c>
      <c r="AB3736" s="12">
        <f t="shared" si="1999"/>
        <v>4.6600000000000003E-2</v>
      </c>
      <c r="AC3736" s="17">
        <f t="shared" si="1992"/>
        <v>9</v>
      </c>
      <c r="AD3736" s="17">
        <v>252</v>
      </c>
      <c r="AE3736" s="13">
        <f t="shared" si="1970"/>
        <v>1.0016279960000001</v>
      </c>
      <c r="AF3736" s="2">
        <f t="shared" si="1978"/>
        <v>393.58631819999999</v>
      </c>
      <c r="AG3736" s="2">
        <f t="shared" si="1993"/>
        <v>388.21132239999997</v>
      </c>
      <c r="AH3736" s="3">
        <f t="shared" si="1994"/>
        <v>0</v>
      </c>
      <c r="AI3736" s="4" t="str">
        <f t="shared" si="1971"/>
        <v>A+J=</v>
      </c>
      <c r="AJ3736" s="11">
        <f t="shared" si="2000"/>
        <v>44909</v>
      </c>
      <c r="AQ3736" s="53"/>
      <c r="AR3736" s="53"/>
    </row>
    <row r="3737" spans="1:44" x14ac:dyDescent="0.2">
      <c r="A3737" s="158">
        <f t="shared" si="1995"/>
        <v>44893</v>
      </c>
      <c r="B3737" s="2">
        <f t="shared" si="1979"/>
        <v>238847.84046230101</v>
      </c>
      <c r="C3737" s="2">
        <f t="shared" si="1996"/>
        <v>131853.59391334001</v>
      </c>
      <c r="D3737" s="2">
        <f>SUM(Y3737:Y$3996)</f>
        <v>18985.54622909</v>
      </c>
      <c r="E3737" s="73">
        <f t="shared" si="1980"/>
        <v>112868.04768425001</v>
      </c>
      <c r="F3737" s="88">
        <f t="shared" si="1973"/>
        <v>6455.85</v>
      </c>
      <c r="G3737" s="3">
        <f>IF(AND(N3737=1,N3736&gt;1),VLOOKUP(A3736,[1]Plan1!$BK$81:$BM$259,3),G3736)</f>
        <v>6413.24</v>
      </c>
      <c r="H3737" s="11">
        <f t="shared" si="1974"/>
        <v>44819</v>
      </c>
      <c r="I3737" s="11">
        <f t="shared" si="1975"/>
        <v>44849</v>
      </c>
      <c r="J3737" s="12">
        <f t="shared" si="1981"/>
        <v>-6.6002153085962245E-3</v>
      </c>
      <c r="K3737" s="11">
        <f t="shared" si="1997"/>
        <v>44909</v>
      </c>
      <c r="L3737" s="11">
        <f t="shared" si="1982"/>
        <v>44909</v>
      </c>
      <c r="M3737" s="1">
        <f t="shared" si="2001"/>
        <v>21</v>
      </c>
      <c r="N3737" s="1">
        <f t="shared" si="1983"/>
        <v>9</v>
      </c>
      <c r="O3737" s="2">
        <f t="shared" si="1984"/>
        <v>0.99716598000000001</v>
      </c>
      <c r="P3737" s="13">
        <f t="shared" si="1976"/>
        <v>0.99339977999999995</v>
      </c>
      <c r="Q3737" s="13">
        <f t="shared" si="1969"/>
        <v>1.8094342508921637</v>
      </c>
      <c r="R3737" s="2">
        <f t="shared" si="1972"/>
        <v>1.8043062700000001</v>
      </c>
      <c r="S3737" s="2">
        <f t="shared" si="1998"/>
        <v>1.83355815</v>
      </c>
      <c r="T3737" s="2">
        <f t="shared" si="1985"/>
        <v>241761.23172658999</v>
      </c>
      <c r="U3737" s="2">
        <f t="shared" si="1986"/>
        <v>15825.556791459736</v>
      </c>
      <c r="V3737" s="2">
        <f t="shared" si="1987"/>
        <v>90780.478435101279</v>
      </c>
      <c r="W3737" s="2">
        <f t="shared" si="1988"/>
        <v>238459.62913990102</v>
      </c>
      <c r="X3737" s="17">
        <f t="shared" si="1989"/>
        <v>0</v>
      </c>
      <c r="Y3737" s="2">
        <f t="shared" si="1990"/>
        <v>0</v>
      </c>
      <c r="Z3737" s="72">
        <f t="shared" si="1991"/>
        <v>0</v>
      </c>
      <c r="AA3737" s="2">
        <f t="shared" si="1977"/>
        <v>0</v>
      </c>
      <c r="AB3737" s="12">
        <f t="shared" si="1999"/>
        <v>4.6600000000000003E-2</v>
      </c>
      <c r="AC3737" s="17">
        <f t="shared" si="1992"/>
        <v>9</v>
      </c>
      <c r="AD3737" s="17">
        <v>252</v>
      </c>
      <c r="AE3737" s="13">
        <f t="shared" si="1970"/>
        <v>1.0016279960000001</v>
      </c>
      <c r="AF3737" s="2">
        <f t="shared" si="1978"/>
        <v>393.58631819999999</v>
      </c>
      <c r="AG3737" s="2">
        <f t="shared" si="1993"/>
        <v>388.21132239999997</v>
      </c>
      <c r="AH3737" s="3">
        <f t="shared" si="1994"/>
        <v>0</v>
      </c>
      <c r="AI3737" s="4" t="str">
        <f t="shared" si="1971"/>
        <v>A+J=</v>
      </c>
      <c r="AJ3737" s="11">
        <f t="shared" si="2000"/>
        <v>44909</v>
      </c>
      <c r="AQ3737" s="53"/>
      <c r="AR3737" s="53"/>
    </row>
    <row r="3738" spans="1:44" x14ac:dyDescent="0.2">
      <c r="A3738" s="158">
        <f t="shared" si="1995"/>
        <v>44894</v>
      </c>
      <c r="B3738" s="2">
        <f t="shared" si="1979"/>
        <v>238826.68952407438</v>
      </c>
      <c r="C3738" s="2">
        <f t="shared" si="1996"/>
        <v>131853.59391334001</v>
      </c>
      <c r="D3738" s="2">
        <f>SUM(Y3738:Y$3996)</f>
        <v>18985.54622909</v>
      </c>
      <c r="E3738" s="73">
        <f t="shared" si="1980"/>
        <v>112868.04768425001</v>
      </c>
      <c r="F3738" s="88">
        <f t="shared" si="1973"/>
        <v>6455.85</v>
      </c>
      <c r="G3738" s="3">
        <f>IF(AND(N3738=1,N3737&gt;1),VLOOKUP(A3737,[1]Plan1!$BK$81:$BM$259,3),G3737)</f>
        <v>6413.24</v>
      </c>
      <c r="H3738" s="11">
        <f t="shared" si="1974"/>
        <v>44819</v>
      </c>
      <c r="I3738" s="11">
        <f t="shared" si="1975"/>
        <v>44849</v>
      </c>
      <c r="J3738" s="12">
        <f t="shared" si="1981"/>
        <v>-6.6002153085962245E-3</v>
      </c>
      <c r="K3738" s="11">
        <f t="shared" si="1997"/>
        <v>44909</v>
      </c>
      <c r="L3738" s="11">
        <f t="shared" si="1982"/>
        <v>44909</v>
      </c>
      <c r="M3738" s="1">
        <f t="shared" si="2001"/>
        <v>21</v>
      </c>
      <c r="N3738" s="1">
        <f t="shared" si="1983"/>
        <v>10</v>
      </c>
      <c r="O3738" s="2">
        <f t="shared" si="1984"/>
        <v>0.99685157999999996</v>
      </c>
      <c r="P3738" s="13">
        <f t="shared" si="1976"/>
        <v>0.99339977999999995</v>
      </c>
      <c r="Q3738" s="13">
        <f t="shared" si="1969"/>
        <v>1.8094342508921637</v>
      </c>
      <c r="R3738" s="2">
        <f t="shared" si="1972"/>
        <v>1.80373739</v>
      </c>
      <c r="S3738" s="2">
        <f t="shared" si="1998"/>
        <v>1.83355815</v>
      </c>
      <c r="T3738" s="2">
        <f t="shared" si="1985"/>
        <v>241761.23172658999</v>
      </c>
      <c r="U3738" s="2">
        <f t="shared" si="1986"/>
        <v>15825.556791459736</v>
      </c>
      <c r="V3738" s="2">
        <f t="shared" si="1987"/>
        <v>90716.270060134644</v>
      </c>
      <c r="W3738" s="2">
        <f t="shared" si="1988"/>
        <v>238395.42076493439</v>
      </c>
      <c r="X3738" s="17">
        <f t="shared" si="1989"/>
        <v>0</v>
      </c>
      <c r="Y3738" s="2">
        <f t="shared" si="1990"/>
        <v>0</v>
      </c>
      <c r="Z3738" s="72">
        <f t="shared" si="1991"/>
        <v>0</v>
      </c>
      <c r="AA3738" s="2">
        <f t="shared" si="1977"/>
        <v>0</v>
      </c>
      <c r="AB3738" s="12">
        <f t="shared" si="1999"/>
        <v>4.6600000000000003E-2</v>
      </c>
      <c r="AC3738" s="17">
        <f t="shared" si="1992"/>
        <v>10</v>
      </c>
      <c r="AD3738" s="17">
        <v>252</v>
      </c>
      <c r="AE3738" s="13">
        <f t="shared" si="1970"/>
        <v>1.0018090479999999</v>
      </c>
      <c r="AF3738" s="2">
        <f t="shared" si="1978"/>
        <v>437.35767272999999</v>
      </c>
      <c r="AG3738" s="2">
        <f t="shared" si="1993"/>
        <v>431.26875913999999</v>
      </c>
      <c r="AH3738" s="3">
        <f t="shared" si="1994"/>
        <v>0</v>
      </c>
      <c r="AI3738" s="4" t="str">
        <f t="shared" si="1971"/>
        <v>A+J=</v>
      </c>
      <c r="AJ3738" s="11">
        <f t="shared" si="2000"/>
        <v>44909</v>
      </c>
      <c r="AQ3738" s="53"/>
      <c r="AR3738" s="53"/>
    </row>
    <row r="3739" spans="1:44" x14ac:dyDescent="0.2">
      <c r="A3739" s="158">
        <f t="shared" si="1995"/>
        <v>44895</v>
      </c>
      <c r="B3739" s="2">
        <f t="shared" si="1979"/>
        <v>238805.54444994681</v>
      </c>
      <c r="C3739" s="2">
        <f t="shared" si="1996"/>
        <v>131853.59391334001</v>
      </c>
      <c r="D3739" s="2">
        <f>SUM(Y3739:Y$3996)</f>
        <v>18985.54622909</v>
      </c>
      <c r="E3739" s="73">
        <f t="shared" si="1980"/>
        <v>112868.04768425001</v>
      </c>
      <c r="F3739" s="88">
        <f t="shared" si="1973"/>
        <v>6455.85</v>
      </c>
      <c r="G3739" s="3">
        <f>IF(AND(N3739=1,N3738&gt;1),VLOOKUP(A3738,[1]Plan1!$BK$81:$BM$259,3),G3738)</f>
        <v>6413.24</v>
      </c>
      <c r="H3739" s="11">
        <f t="shared" si="1974"/>
        <v>44819</v>
      </c>
      <c r="I3739" s="11">
        <f t="shared" si="1975"/>
        <v>44849</v>
      </c>
      <c r="J3739" s="12">
        <f t="shared" si="1981"/>
        <v>-6.6002153085962245E-3</v>
      </c>
      <c r="K3739" s="11">
        <f t="shared" si="1997"/>
        <v>44909</v>
      </c>
      <c r="L3739" s="11">
        <f t="shared" si="1982"/>
        <v>44909</v>
      </c>
      <c r="M3739" s="1">
        <f t="shared" si="2001"/>
        <v>21</v>
      </c>
      <c r="N3739" s="1">
        <f t="shared" si="1983"/>
        <v>11</v>
      </c>
      <c r="O3739" s="2">
        <f t="shared" si="1984"/>
        <v>0.99653729000000002</v>
      </c>
      <c r="P3739" s="13">
        <f t="shared" si="1976"/>
        <v>0.99339977999999995</v>
      </c>
      <c r="Q3739" s="13">
        <f t="shared" si="1969"/>
        <v>1.8094342508921637</v>
      </c>
      <c r="R3739" s="2">
        <f t="shared" si="1972"/>
        <v>1.8031687000000001</v>
      </c>
      <c r="S3739" s="2">
        <f t="shared" si="1998"/>
        <v>1.83355815</v>
      </c>
      <c r="T3739" s="2">
        <f t="shared" si="1985"/>
        <v>241761.23172658999</v>
      </c>
      <c r="U3739" s="2">
        <f t="shared" si="1986"/>
        <v>15825.556791459736</v>
      </c>
      <c r="V3739" s="2">
        <f t="shared" si="1987"/>
        <v>90652.083130097089</v>
      </c>
      <c r="W3739" s="2">
        <f t="shared" si="1988"/>
        <v>238331.23383489682</v>
      </c>
      <c r="X3739" s="17">
        <f t="shared" si="1989"/>
        <v>0</v>
      </c>
      <c r="Y3739" s="2">
        <f t="shared" si="1990"/>
        <v>0</v>
      </c>
      <c r="Z3739" s="72">
        <f t="shared" si="1991"/>
        <v>0</v>
      </c>
      <c r="AA3739" s="2">
        <f t="shared" si="1977"/>
        <v>0</v>
      </c>
      <c r="AB3739" s="12">
        <f t="shared" si="1999"/>
        <v>4.6600000000000003E-2</v>
      </c>
      <c r="AC3739" s="17">
        <f t="shared" si="1992"/>
        <v>11</v>
      </c>
      <c r="AD3739" s="17">
        <v>252</v>
      </c>
      <c r="AE3739" s="13">
        <f t="shared" si="1970"/>
        <v>1.001990132</v>
      </c>
      <c r="AF3739" s="2">
        <f t="shared" si="1978"/>
        <v>481.13676361</v>
      </c>
      <c r="AG3739" s="2">
        <f t="shared" si="1993"/>
        <v>474.31061505000002</v>
      </c>
      <c r="AH3739" s="3">
        <f t="shared" si="1994"/>
        <v>0</v>
      </c>
      <c r="AI3739" s="4" t="str">
        <f t="shared" si="1971"/>
        <v>A+J=</v>
      </c>
      <c r="AJ3739" s="11">
        <f t="shared" si="2000"/>
        <v>44909</v>
      </c>
      <c r="AQ3739" s="53"/>
      <c r="AR3739" s="53"/>
    </row>
    <row r="3740" spans="1:44" x14ac:dyDescent="0.2">
      <c r="A3740" s="158">
        <f t="shared" si="1995"/>
        <v>44896</v>
      </c>
      <c r="B3740" s="2">
        <f t="shared" si="1979"/>
        <v>238784.40345967739</v>
      </c>
      <c r="C3740" s="2">
        <f t="shared" si="1996"/>
        <v>131853.59391334001</v>
      </c>
      <c r="D3740" s="2">
        <f>SUM(Y3740:Y$3996)</f>
        <v>18985.54622909</v>
      </c>
      <c r="E3740" s="73">
        <f t="shared" si="1980"/>
        <v>112868.04768425001</v>
      </c>
      <c r="F3740" s="88">
        <f t="shared" si="1973"/>
        <v>6455.85</v>
      </c>
      <c r="G3740" s="3">
        <f>IF(AND(N3740=1,N3739&gt;1),VLOOKUP(A3739,[1]Plan1!$BK$81:$BM$259,3),G3739)</f>
        <v>6413.24</v>
      </c>
      <c r="H3740" s="11">
        <f t="shared" si="1974"/>
        <v>44819</v>
      </c>
      <c r="I3740" s="11">
        <f t="shared" si="1975"/>
        <v>44849</v>
      </c>
      <c r="J3740" s="12">
        <f t="shared" si="1981"/>
        <v>-6.6002153085962245E-3</v>
      </c>
      <c r="K3740" s="11">
        <f t="shared" si="1997"/>
        <v>44909</v>
      </c>
      <c r="L3740" s="11">
        <f t="shared" si="1982"/>
        <v>44909</v>
      </c>
      <c r="M3740" s="1">
        <f t="shared" si="2001"/>
        <v>21</v>
      </c>
      <c r="N3740" s="1">
        <f t="shared" si="1983"/>
        <v>12</v>
      </c>
      <c r="O3740" s="2">
        <f t="shared" si="1984"/>
        <v>0.99622308999999998</v>
      </c>
      <c r="P3740" s="13">
        <f t="shared" si="1976"/>
        <v>0.99339977999999995</v>
      </c>
      <c r="Q3740" s="13">
        <f t="shared" si="1969"/>
        <v>1.8094342508921637</v>
      </c>
      <c r="R3740" s="2">
        <f t="shared" si="1972"/>
        <v>1.80260018</v>
      </c>
      <c r="S3740" s="2">
        <f t="shared" si="1998"/>
        <v>1.83355815</v>
      </c>
      <c r="T3740" s="2">
        <f t="shared" si="1985"/>
        <v>241761.23172658999</v>
      </c>
      <c r="U3740" s="2">
        <f t="shared" si="1986"/>
        <v>15825.556791459736</v>
      </c>
      <c r="V3740" s="2">
        <f t="shared" si="1987"/>
        <v>90587.91538762764</v>
      </c>
      <c r="W3740" s="2">
        <f t="shared" si="1988"/>
        <v>238267.06609242738</v>
      </c>
      <c r="X3740" s="17">
        <f t="shared" si="1989"/>
        <v>0</v>
      </c>
      <c r="Y3740" s="2">
        <f t="shared" si="1990"/>
        <v>0</v>
      </c>
      <c r="Z3740" s="72">
        <f t="shared" si="1991"/>
        <v>0</v>
      </c>
      <c r="AA3740" s="2">
        <f t="shared" si="1977"/>
        <v>0</v>
      </c>
      <c r="AB3740" s="12">
        <f t="shared" si="1999"/>
        <v>4.6600000000000003E-2</v>
      </c>
      <c r="AC3740" s="17">
        <f t="shared" si="1992"/>
        <v>12</v>
      </c>
      <c r="AD3740" s="17">
        <v>252</v>
      </c>
      <c r="AE3740" s="13">
        <f t="shared" si="1970"/>
        <v>1.00217125</v>
      </c>
      <c r="AF3740" s="2">
        <f t="shared" si="1978"/>
        <v>524.92407437999998</v>
      </c>
      <c r="AG3740" s="2">
        <f t="shared" si="1993"/>
        <v>517.33736725000006</v>
      </c>
      <c r="AH3740" s="3">
        <f t="shared" si="1994"/>
        <v>0</v>
      </c>
      <c r="AI3740" s="4" t="str">
        <f t="shared" si="1971"/>
        <v>A+J=</v>
      </c>
      <c r="AJ3740" s="11">
        <f t="shared" si="2000"/>
        <v>44909</v>
      </c>
      <c r="AQ3740" s="53"/>
      <c r="AR3740" s="53"/>
    </row>
    <row r="3741" spans="1:44" x14ac:dyDescent="0.2">
      <c r="A3741" s="158">
        <f t="shared" si="1995"/>
        <v>44897</v>
      </c>
      <c r="B3741" s="2">
        <f t="shared" si="1979"/>
        <v>238763.26834340702</v>
      </c>
      <c r="C3741" s="2">
        <f t="shared" si="1996"/>
        <v>131853.59391334001</v>
      </c>
      <c r="D3741" s="2">
        <f>SUM(Y3741:Y$3996)</f>
        <v>18985.54622909</v>
      </c>
      <c r="E3741" s="73">
        <f t="shared" si="1980"/>
        <v>112868.04768425001</v>
      </c>
      <c r="F3741" s="88">
        <f t="shared" si="1973"/>
        <v>6455.85</v>
      </c>
      <c r="G3741" s="3">
        <f>IF(AND(N3741=1,N3740&gt;1),VLOOKUP(A3740,[1]Plan1!$BK$81:$BM$259,3),G3740)</f>
        <v>6413.24</v>
      </c>
      <c r="H3741" s="11">
        <f t="shared" si="1974"/>
        <v>44819</v>
      </c>
      <c r="I3741" s="11">
        <f t="shared" si="1975"/>
        <v>44849</v>
      </c>
      <c r="J3741" s="12">
        <f t="shared" si="1981"/>
        <v>-6.6002153085962245E-3</v>
      </c>
      <c r="K3741" s="11">
        <f t="shared" si="1997"/>
        <v>44909</v>
      </c>
      <c r="L3741" s="11">
        <f t="shared" si="1982"/>
        <v>44909</v>
      </c>
      <c r="M3741" s="1">
        <f t="shared" si="2001"/>
        <v>21</v>
      </c>
      <c r="N3741" s="1">
        <f t="shared" si="1983"/>
        <v>13</v>
      </c>
      <c r="O3741" s="2">
        <f t="shared" si="1984"/>
        <v>0.99590900000000004</v>
      </c>
      <c r="P3741" s="13">
        <f t="shared" si="1976"/>
        <v>0.99339977999999995</v>
      </c>
      <c r="Q3741" s="13">
        <f t="shared" si="1969"/>
        <v>1.8094342508921637</v>
      </c>
      <c r="R3741" s="2">
        <f t="shared" si="1972"/>
        <v>1.8020318500000001</v>
      </c>
      <c r="S3741" s="2">
        <f t="shared" si="1998"/>
        <v>1.83355815</v>
      </c>
      <c r="T3741" s="2">
        <f t="shared" si="1985"/>
        <v>241761.23172658999</v>
      </c>
      <c r="U3741" s="2">
        <f t="shared" si="1986"/>
        <v>15825.556791459736</v>
      </c>
      <c r="V3741" s="2">
        <f t="shared" si="1987"/>
        <v>90523.769090087255</v>
      </c>
      <c r="W3741" s="2">
        <f t="shared" si="1988"/>
        <v>238202.91979488701</v>
      </c>
      <c r="X3741" s="17">
        <f t="shared" si="1989"/>
        <v>0</v>
      </c>
      <c r="Y3741" s="2">
        <f t="shared" si="1990"/>
        <v>0</v>
      </c>
      <c r="Z3741" s="72">
        <f t="shared" si="1991"/>
        <v>0</v>
      </c>
      <c r="AA3741" s="2">
        <f t="shared" si="1977"/>
        <v>0</v>
      </c>
      <c r="AB3741" s="12">
        <f t="shared" si="1999"/>
        <v>4.6600000000000003E-2</v>
      </c>
      <c r="AC3741" s="17">
        <f t="shared" si="1992"/>
        <v>13</v>
      </c>
      <c r="AD3741" s="17">
        <v>252</v>
      </c>
      <c r="AE3741" s="13">
        <f t="shared" si="1970"/>
        <v>1.0023523999999999</v>
      </c>
      <c r="AF3741" s="2">
        <f t="shared" si="1978"/>
        <v>568.71912151000004</v>
      </c>
      <c r="AG3741" s="2">
        <f t="shared" si="1993"/>
        <v>560.34854852000001</v>
      </c>
      <c r="AH3741" s="3">
        <f t="shared" si="1994"/>
        <v>0</v>
      </c>
      <c r="AI3741" s="4" t="str">
        <f t="shared" si="1971"/>
        <v>A+J=</v>
      </c>
      <c r="AJ3741" s="11">
        <f t="shared" si="2000"/>
        <v>44909</v>
      </c>
      <c r="AQ3741" s="53"/>
      <c r="AR3741" s="53"/>
    </row>
    <row r="3742" spans="1:44" x14ac:dyDescent="0.2">
      <c r="A3742" s="158">
        <f t="shared" si="1995"/>
        <v>44898</v>
      </c>
      <c r="B3742" s="2">
        <f t="shared" si="1979"/>
        <v>238742.13708169473</v>
      </c>
      <c r="C3742" s="2">
        <f t="shared" si="1996"/>
        <v>131853.59391334001</v>
      </c>
      <c r="D3742" s="2">
        <f>SUM(Y3742:Y$3996)</f>
        <v>18985.54622909</v>
      </c>
      <c r="E3742" s="73">
        <f t="shared" si="1980"/>
        <v>112868.04768425001</v>
      </c>
      <c r="F3742" s="88">
        <f t="shared" si="1973"/>
        <v>6455.85</v>
      </c>
      <c r="G3742" s="3">
        <f>IF(AND(N3742=1,N3741&gt;1),VLOOKUP(A3741,[1]Plan1!$BK$81:$BM$259,3),G3741)</f>
        <v>6413.24</v>
      </c>
      <c r="H3742" s="11">
        <f t="shared" si="1974"/>
        <v>44819</v>
      </c>
      <c r="I3742" s="11">
        <f t="shared" si="1975"/>
        <v>44849</v>
      </c>
      <c r="J3742" s="12">
        <f t="shared" si="1981"/>
        <v>-6.6002153085962245E-3</v>
      </c>
      <c r="K3742" s="11">
        <f t="shared" si="1997"/>
        <v>44909</v>
      </c>
      <c r="L3742" s="11">
        <f t="shared" si="1982"/>
        <v>44909</v>
      </c>
      <c r="M3742" s="1">
        <f t="shared" si="2001"/>
        <v>21</v>
      </c>
      <c r="N3742" s="1">
        <f t="shared" si="1983"/>
        <v>14</v>
      </c>
      <c r="O3742" s="2">
        <f t="shared" si="1984"/>
        <v>0.99559500000000001</v>
      </c>
      <c r="P3742" s="13">
        <f t="shared" si="1976"/>
        <v>0.99339977999999995</v>
      </c>
      <c r="Q3742" s="13">
        <f t="shared" si="1969"/>
        <v>1.8094342508921637</v>
      </c>
      <c r="R3742" s="2">
        <f t="shared" si="1972"/>
        <v>1.8014636900000001</v>
      </c>
      <c r="S3742" s="2">
        <f t="shared" si="1998"/>
        <v>1.83355815</v>
      </c>
      <c r="T3742" s="2">
        <f t="shared" si="1985"/>
        <v>241761.23172658999</v>
      </c>
      <c r="U3742" s="2">
        <f t="shared" si="1986"/>
        <v>15825.556791459736</v>
      </c>
      <c r="V3742" s="2">
        <f t="shared" si="1987"/>
        <v>90459.641980114975</v>
      </c>
      <c r="W3742" s="2">
        <f t="shared" si="1988"/>
        <v>238138.79268491472</v>
      </c>
      <c r="X3742" s="17">
        <f t="shared" si="1989"/>
        <v>0</v>
      </c>
      <c r="Y3742" s="2">
        <f t="shared" si="1990"/>
        <v>0</v>
      </c>
      <c r="Z3742" s="72">
        <f t="shared" si="1991"/>
        <v>0</v>
      </c>
      <c r="AA3742" s="2">
        <f t="shared" si="1977"/>
        <v>0</v>
      </c>
      <c r="AB3742" s="12">
        <f t="shared" si="1999"/>
        <v>4.6600000000000003E-2</v>
      </c>
      <c r="AC3742" s="17">
        <f t="shared" si="1992"/>
        <v>14</v>
      </c>
      <c r="AD3742" s="17">
        <v>252</v>
      </c>
      <c r="AE3742" s="13">
        <f t="shared" si="1970"/>
        <v>1.002533583</v>
      </c>
      <c r="AF3742" s="2">
        <f t="shared" si="1978"/>
        <v>612.52214676000006</v>
      </c>
      <c r="AG3742" s="2">
        <f t="shared" si="1993"/>
        <v>603.34439678000001</v>
      </c>
      <c r="AH3742" s="3">
        <f t="shared" si="1994"/>
        <v>0</v>
      </c>
      <c r="AI3742" s="4" t="str">
        <f t="shared" si="1971"/>
        <v>A+J=</v>
      </c>
      <c r="AJ3742" s="11">
        <f t="shared" si="2000"/>
        <v>44909</v>
      </c>
      <c r="AQ3742" s="53"/>
      <c r="AR3742" s="53"/>
    </row>
    <row r="3743" spans="1:44" x14ac:dyDescent="0.2">
      <c r="A3743" s="158">
        <f t="shared" si="1995"/>
        <v>44899</v>
      </c>
      <c r="B3743" s="2">
        <f t="shared" si="1979"/>
        <v>238742.13708169473</v>
      </c>
      <c r="C3743" s="2">
        <f t="shared" si="1996"/>
        <v>131853.59391334001</v>
      </c>
      <c r="D3743" s="2">
        <f>SUM(Y3743:Y$3996)</f>
        <v>18985.54622909</v>
      </c>
      <c r="E3743" s="73">
        <f t="shared" si="1980"/>
        <v>112868.04768425001</v>
      </c>
      <c r="F3743" s="88">
        <f t="shared" si="1973"/>
        <v>6455.85</v>
      </c>
      <c r="G3743" s="3">
        <f>IF(AND(N3743=1,N3742&gt;1),VLOOKUP(A3742,[1]Plan1!$BK$81:$BM$259,3),G3742)</f>
        <v>6413.24</v>
      </c>
      <c r="H3743" s="11">
        <f t="shared" si="1974"/>
        <v>44819</v>
      </c>
      <c r="I3743" s="11">
        <f t="shared" si="1975"/>
        <v>44849</v>
      </c>
      <c r="J3743" s="12">
        <f t="shared" si="1981"/>
        <v>-6.6002153085962245E-3</v>
      </c>
      <c r="K3743" s="11">
        <f t="shared" si="1997"/>
        <v>44909</v>
      </c>
      <c r="L3743" s="11">
        <f t="shared" si="1982"/>
        <v>44909</v>
      </c>
      <c r="M3743" s="1">
        <f t="shared" si="2001"/>
        <v>21</v>
      </c>
      <c r="N3743" s="1">
        <f t="shared" si="1983"/>
        <v>14</v>
      </c>
      <c r="O3743" s="2">
        <f t="shared" si="1984"/>
        <v>0.99559500000000001</v>
      </c>
      <c r="P3743" s="13">
        <f t="shared" si="1976"/>
        <v>0.99339977999999995</v>
      </c>
      <c r="Q3743" s="13">
        <f t="shared" ref="Q3743:Q3806" si="2002">IF(L3743&gt;L3742,Q3742*P3743,Q3742)</f>
        <v>1.8094342508921637</v>
      </c>
      <c r="R3743" s="2">
        <f t="shared" si="1972"/>
        <v>1.8014636900000001</v>
      </c>
      <c r="S3743" s="2">
        <f t="shared" si="1998"/>
        <v>1.83355815</v>
      </c>
      <c r="T3743" s="2">
        <f t="shared" si="1985"/>
        <v>241761.23172658999</v>
      </c>
      <c r="U3743" s="2">
        <f t="shared" si="1986"/>
        <v>15825.556791459736</v>
      </c>
      <c r="V3743" s="2">
        <f t="shared" si="1987"/>
        <v>90459.641980114975</v>
      </c>
      <c r="W3743" s="2">
        <f t="shared" si="1988"/>
        <v>238138.79268491472</v>
      </c>
      <c r="X3743" s="17">
        <f t="shared" si="1989"/>
        <v>0</v>
      </c>
      <c r="Y3743" s="2">
        <f t="shared" si="1990"/>
        <v>0</v>
      </c>
      <c r="Z3743" s="72">
        <f t="shared" si="1991"/>
        <v>0</v>
      </c>
      <c r="AA3743" s="2">
        <f t="shared" si="1977"/>
        <v>0</v>
      </c>
      <c r="AB3743" s="12">
        <f t="shared" si="1999"/>
        <v>4.6600000000000003E-2</v>
      </c>
      <c r="AC3743" s="17">
        <f t="shared" si="1992"/>
        <v>14</v>
      </c>
      <c r="AD3743" s="17">
        <v>252</v>
      </c>
      <c r="AE3743" s="13">
        <f t="shared" ref="AE3743:AE3806" si="2003">ROUND((1+AB3743)^TRUNC((AC3743/AD3743),9),9)</f>
        <v>1.002533583</v>
      </c>
      <c r="AF3743" s="2">
        <f t="shared" si="1978"/>
        <v>612.52214676000006</v>
      </c>
      <c r="AG3743" s="2">
        <f t="shared" si="1993"/>
        <v>603.34439678000001</v>
      </c>
      <c r="AH3743" s="3">
        <f t="shared" si="1994"/>
        <v>0</v>
      </c>
      <c r="AI3743" s="4" t="str">
        <f t="shared" si="1971"/>
        <v>A+J=</v>
      </c>
      <c r="AJ3743" s="11">
        <f t="shared" si="2000"/>
        <v>44909</v>
      </c>
      <c r="AQ3743" s="53"/>
      <c r="AR3743" s="53"/>
    </row>
    <row r="3744" spans="1:44" x14ac:dyDescent="0.2">
      <c r="A3744" s="158">
        <f t="shared" si="1995"/>
        <v>44900</v>
      </c>
      <c r="B3744" s="2">
        <f t="shared" si="1979"/>
        <v>238742.13708169473</v>
      </c>
      <c r="C3744" s="2">
        <f t="shared" si="1996"/>
        <v>131853.59391334001</v>
      </c>
      <c r="D3744" s="2">
        <f>SUM(Y3744:Y$3996)</f>
        <v>18985.54622909</v>
      </c>
      <c r="E3744" s="73">
        <f t="shared" si="1980"/>
        <v>112868.04768425001</v>
      </c>
      <c r="F3744" s="88">
        <f t="shared" si="1973"/>
        <v>6455.85</v>
      </c>
      <c r="G3744" s="3">
        <f>IF(AND(N3744=1,N3743&gt;1),VLOOKUP(A3743,[1]Plan1!$BK$81:$BM$259,3),G3743)</f>
        <v>6413.24</v>
      </c>
      <c r="H3744" s="11">
        <f t="shared" si="1974"/>
        <v>44819</v>
      </c>
      <c r="I3744" s="11">
        <f t="shared" si="1975"/>
        <v>44849</v>
      </c>
      <c r="J3744" s="12">
        <f t="shared" si="1981"/>
        <v>-6.6002153085962245E-3</v>
      </c>
      <c r="K3744" s="11">
        <f t="shared" si="1997"/>
        <v>44909</v>
      </c>
      <c r="L3744" s="11">
        <f t="shared" si="1982"/>
        <v>44909</v>
      </c>
      <c r="M3744" s="1">
        <f t="shared" si="2001"/>
        <v>21</v>
      </c>
      <c r="N3744" s="1">
        <f t="shared" si="1983"/>
        <v>14</v>
      </c>
      <c r="O3744" s="2">
        <f t="shared" si="1984"/>
        <v>0.99559500000000001</v>
      </c>
      <c r="P3744" s="13">
        <f t="shared" si="1976"/>
        <v>0.99339977999999995</v>
      </c>
      <c r="Q3744" s="13">
        <f t="shared" si="2002"/>
        <v>1.8094342508921637</v>
      </c>
      <c r="R3744" s="2">
        <f t="shared" si="1972"/>
        <v>1.8014636900000001</v>
      </c>
      <c r="S3744" s="2">
        <f t="shared" si="1998"/>
        <v>1.83355815</v>
      </c>
      <c r="T3744" s="2">
        <f t="shared" si="1985"/>
        <v>241761.23172658999</v>
      </c>
      <c r="U3744" s="2">
        <f t="shared" si="1986"/>
        <v>15825.556791459736</v>
      </c>
      <c r="V3744" s="2">
        <f t="shared" si="1987"/>
        <v>90459.641980114975</v>
      </c>
      <c r="W3744" s="2">
        <f t="shared" si="1988"/>
        <v>238138.79268491472</v>
      </c>
      <c r="X3744" s="17">
        <f t="shared" si="1989"/>
        <v>0</v>
      </c>
      <c r="Y3744" s="2">
        <f t="shared" si="1990"/>
        <v>0</v>
      </c>
      <c r="Z3744" s="72">
        <f t="shared" si="1991"/>
        <v>0</v>
      </c>
      <c r="AA3744" s="2">
        <f t="shared" si="1977"/>
        <v>0</v>
      </c>
      <c r="AB3744" s="12">
        <f t="shared" si="1999"/>
        <v>4.6600000000000003E-2</v>
      </c>
      <c r="AC3744" s="17">
        <f t="shared" si="1992"/>
        <v>14</v>
      </c>
      <c r="AD3744" s="17">
        <v>252</v>
      </c>
      <c r="AE3744" s="13">
        <f t="shared" si="2003"/>
        <v>1.002533583</v>
      </c>
      <c r="AF3744" s="2">
        <f t="shared" si="1978"/>
        <v>612.52214676000006</v>
      </c>
      <c r="AG3744" s="2">
        <f t="shared" si="1993"/>
        <v>603.34439678000001</v>
      </c>
      <c r="AH3744" s="3">
        <f t="shared" si="1994"/>
        <v>0</v>
      </c>
      <c r="AI3744" s="4" t="str">
        <f t="shared" si="1971"/>
        <v>A+J=</v>
      </c>
      <c r="AJ3744" s="11">
        <f t="shared" si="2000"/>
        <v>44909</v>
      </c>
      <c r="AQ3744" s="53"/>
      <c r="AR3744" s="53"/>
    </row>
    <row r="3745" spans="1:44" x14ac:dyDescent="0.2">
      <c r="A3745" s="158">
        <f t="shared" si="1995"/>
        <v>44901</v>
      </c>
      <c r="B3745" s="2">
        <f t="shared" si="1979"/>
        <v>238721.01057229101</v>
      </c>
      <c r="C3745" s="2">
        <f t="shared" si="1996"/>
        <v>131853.59391334001</v>
      </c>
      <c r="D3745" s="2">
        <f>SUM(Y3745:Y$3996)</f>
        <v>18985.54622909</v>
      </c>
      <c r="E3745" s="73">
        <f t="shared" si="1980"/>
        <v>112868.04768425001</v>
      </c>
      <c r="F3745" s="88">
        <f t="shared" si="1973"/>
        <v>6455.85</v>
      </c>
      <c r="G3745" s="3">
        <f>IF(AND(N3745=1,N3744&gt;1),VLOOKUP(A3744,[1]Plan1!$BK$81:$BM$259,3),G3744)</f>
        <v>6413.24</v>
      </c>
      <c r="H3745" s="11">
        <f t="shared" si="1974"/>
        <v>44819</v>
      </c>
      <c r="I3745" s="11">
        <f t="shared" si="1975"/>
        <v>44849</v>
      </c>
      <c r="J3745" s="12">
        <f t="shared" si="1981"/>
        <v>-6.6002153085962245E-3</v>
      </c>
      <c r="K3745" s="11">
        <f t="shared" si="1997"/>
        <v>44909</v>
      </c>
      <c r="L3745" s="11">
        <f t="shared" si="1982"/>
        <v>44909</v>
      </c>
      <c r="M3745" s="1">
        <f t="shared" si="2001"/>
        <v>21</v>
      </c>
      <c r="N3745" s="1">
        <f t="shared" si="1983"/>
        <v>15</v>
      </c>
      <c r="O3745" s="2">
        <f t="shared" si="1984"/>
        <v>0.99528110000000003</v>
      </c>
      <c r="P3745" s="13">
        <f t="shared" si="1976"/>
        <v>0.99339977999999995</v>
      </c>
      <c r="Q3745" s="13">
        <f t="shared" si="2002"/>
        <v>1.8094342508921637</v>
      </c>
      <c r="R3745" s="2">
        <f t="shared" si="1972"/>
        <v>1.80089571</v>
      </c>
      <c r="S3745" s="2">
        <f t="shared" si="1998"/>
        <v>1.83355815</v>
      </c>
      <c r="T3745" s="2">
        <f t="shared" si="1985"/>
        <v>241761.23172658999</v>
      </c>
      <c r="U3745" s="2">
        <f t="shared" si="1986"/>
        <v>15825.556791459736</v>
      </c>
      <c r="V3745" s="2">
        <f t="shared" si="1987"/>
        <v>90395.535186391266</v>
      </c>
      <c r="W3745" s="2">
        <f t="shared" si="1988"/>
        <v>238074.68589119101</v>
      </c>
      <c r="X3745" s="17">
        <f t="shared" si="1989"/>
        <v>0</v>
      </c>
      <c r="Y3745" s="2">
        <f t="shared" si="1990"/>
        <v>0</v>
      </c>
      <c r="Z3745" s="72">
        <f t="shared" si="1991"/>
        <v>0</v>
      </c>
      <c r="AA3745" s="2">
        <f t="shared" si="1977"/>
        <v>0</v>
      </c>
      <c r="AB3745" s="12">
        <f t="shared" si="1999"/>
        <v>4.6600000000000003E-2</v>
      </c>
      <c r="AC3745" s="17">
        <f t="shared" si="1992"/>
        <v>15</v>
      </c>
      <c r="AD3745" s="17">
        <v>252</v>
      </c>
      <c r="AE3745" s="13">
        <f t="shared" si="2003"/>
        <v>1.002714798</v>
      </c>
      <c r="AF3745" s="2">
        <f t="shared" si="1978"/>
        <v>656.33290836000003</v>
      </c>
      <c r="AG3745" s="2">
        <f t="shared" si="1993"/>
        <v>646.32468110000002</v>
      </c>
      <c r="AH3745" s="3">
        <f t="shared" si="1994"/>
        <v>0</v>
      </c>
      <c r="AI3745" s="4" t="str">
        <f t="shared" si="1971"/>
        <v>A+J=</v>
      </c>
      <c r="AJ3745" s="11">
        <f t="shared" si="2000"/>
        <v>44909</v>
      </c>
      <c r="AQ3745" s="53"/>
      <c r="AR3745" s="53"/>
    </row>
    <row r="3746" spans="1:44" x14ac:dyDescent="0.2">
      <c r="A3746" s="158">
        <f t="shared" si="1995"/>
        <v>44902</v>
      </c>
      <c r="B3746" s="2">
        <f t="shared" si="1979"/>
        <v>238699.88929611587</v>
      </c>
      <c r="C3746" s="2">
        <f t="shared" si="1996"/>
        <v>131853.59391334001</v>
      </c>
      <c r="D3746" s="2">
        <f>SUM(Y3746:Y$3996)</f>
        <v>18985.54622909</v>
      </c>
      <c r="E3746" s="73">
        <f t="shared" si="1980"/>
        <v>112868.04768425001</v>
      </c>
      <c r="F3746" s="88">
        <f t="shared" si="1973"/>
        <v>6455.85</v>
      </c>
      <c r="G3746" s="3">
        <f>IF(AND(N3746=1,N3745&gt;1),VLOOKUP(A3745,[1]Plan1!$BK$81:$BM$259,3),G3745)</f>
        <v>6413.24</v>
      </c>
      <c r="H3746" s="11">
        <f t="shared" si="1974"/>
        <v>44819</v>
      </c>
      <c r="I3746" s="11">
        <f t="shared" si="1975"/>
        <v>44849</v>
      </c>
      <c r="J3746" s="12">
        <f t="shared" si="1981"/>
        <v>-6.6002153085962245E-3</v>
      </c>
      <c r="K3746" s="11">
        <f t="shared" si="1997"/>
        <v>44909</v>
      </c>
      <c r="L3746" s="11">
        <f t="shared" si="1982"/>
        <v>44909</v>
      </c>
      <c r="M3746" s="1">
        <f t="shared" si="2001"/>
        <v>21</v>
      </c>
      <c r="N3746" s="1">
        <f t="shared" si="1983"/>
        <v>16</v>
      </c>
      <c r="O3746" s="2">
        <f t="shared" si="1984"/>
        <v>0.9949673</v>
      </c>
      <c r="P3746" s="13">
        <f t="shared" si="1976"/>
        <v>0.99339977999999995</v>
      </c>
      <c r="Q3746" s="13">
        <f t="shared" si="2002"/>
        <v>1.8094342508921637</v>
      </c>
      <c r="R3746" s="2">
        <f t="shared" si="1972"/>
        <v>1.80032791</v>
      </c>
      <c r="S3746" s="2">
        <f t="shared" si="1998"/>
        <v>1.83355815</v>
      </c>
      <c r="T3746" s="2">
        <f t="shared" si="1985"/>
        <v>241761.23172658999</v>
      </c>
      <c r="U3746" s="2">
        <f t="shared" si="1986"/>
        <v>15825.556791459736</v>
      </c>
      <c r="V3746" s="2">
        <f t="shared" si="1987"/>
        <v>90331.448708916156</v>
      </c>
      <c r="W3746" s="2">
        <f t="shared" si="1988"/>
        <v>238010.59941371589</v>
      </c>
      <c r="X3746" s="17">
        <f t="shared" si="1989"/>
        <v>0</v>
      </c>
      <c r="Y3746" s="2">
        <f t="shared" si="1990"/>
        <v>0</v>
      </c>
      <c r="Z3746" s="72">
        <f t="shared" si="1991"/>
        <v>0</v>
      </c>
      <c r="AA3746" s="2">
        <f t="shared" si="1977"/>
        <v>0</v>
      </c>
      <c r="AB3746" s="12">
        <f t="shared" si="1999"/>
        <v>4.6600000000000003E-2</v>
      </c>
      <c r="AC3746" s="17">
        <f t="shared" si="1992"/>
        <v>16</v>
      </c>
      <c r="AD3746" s="17">
        <v>252</v>
      </c>
      <c r="AE3746" s="13">
        <f t="shared" si="2003"/>
        <v>1.0028960469999999</v>
      </c>
      <c r="AF3746" s="2">
        <f t="shared" si="1978"/>
        <v>700.15188984999998</v>
      </c>
      <c r="AG3746" s="2">
        <f t="shared" si="1993"/>
        <v>689.28988240000001</v>
      </c>
      <c r="AH3746" s="3">
        <f t="shared" si="1994"/>
        <v>0</v>
      </c>
      <c r="AI3746" s="4" t="str">
        <f t="shared" ref="AI3746:AI3809" si="2004">AI3745</f>
        <v>A+J=</v>
      </c>
      <c r="AJ3746" s="11">
        <f t="shared" si="2000"/>
        <v>44909</v>
      </c>
      <c r="AQ3746" s="53"/>
      <c r="AR3746" s="53"/>
    </row>
    <row r="3747" spans="1:44" x14ac:dyDescent="0.2">
      <c r="A3747" s="158">
        <f t="shared" si="1995"/>
        <v>44903</v>
      </c>
      <c r="B3747" s="2">
        <f t="shared" si="1979"/>
        <v>238678.77278176934</v>
      </c>
      <c r="C3747" s="2">
        <f t="shared" si="1996"/>
        <v>131853.59391334001</v>
      </c>
      <c r="D3747" s="2">
        <f>SUM(Y3747:Y$3996)</f>
        <v>18985.54622909</v>
      </c>
      <c r="E3747" s="73">
        <f t="shared" si="1980"/>
        <v>112868.04768425001</v>
      </c>
      <c r="F3747" s="88">
        <f t="shared" si="1973"/>
        <v>6455.85</v>
      </c>
      <c r="G3747" s="3">
        <f>IF(AND(N3747=1,N3746&gt;1),VLOOKUP(A3746,[1]Plan1!$BK$81:$BM$259,3),G3746)</f>
        <v>6413.24</v>
      </c>
      <c r="H3747" s="11">
        <f t="shared" si="1974"/>
        <v>44819</v>
      </c>
      <c r="I3747" s="11">
        <f t="shared" si="1975"/>
        <v>44849</v>
      </c>
      <c r="J3747" s="12">
        <f t="shared" si="1981"/>
        <v>-6.6002153085962245E-3</v>
      </c>
      <c r="K3747" s="11">
        <f t="shared" si="1997"/>
        <v>44909</v>
      </c>
      <c r="L3747" s="11">
        <f t="shared" si="1982"/>
        <v>44909</v>
      </c>
      <c r="M3747" s="1">
        <f t="shared" si="2001"/>
        <v>21</v>
      </c>
      <c r="N3747" s="1">
        <f t="shared" si="1983"/>
        <v>17</v>
      </c>
      <c r="O3747" s="2">
        <f t="shared" si="1984"/>
        <v>0.99465360000000003</v>
      </c>
      <c r="P3747" s="13">
        <f t="shared" si="1976"/>
        <v>0.99339977999999995</v>
      </c>
      <c r="Q3747" s="13">
        <f t="shared" si="2002"/>
        <v>1.8094342508921637</v>
      </c>
      <c r="R3747" s="2">
        <f t="shared" si="1972"/>
        <v>1.79976029</v>
      </c>
      <c r="S3747" s="2">
        <f t="shared" si="1998"/>
        <v>1.83355815</v>
      </c>
      <c r="T3747" s="2">
        <f t="shared" si="1985"/>
        <v>241761.23172658999</v>
      </c>
      <c r="U3747" s="2">
        <f t="shared" si="1986"/>
        <v>15825.556791459736</v>
      </c>
      <c r="V3747" s="2">
        <f t="shared" si="1987"/>
        <v>90267.382547689616</v>
      </c>
      <c r="W3747" s="2">
        <f t="shared" si="1988"/>
        <v>237946.53325248935</v>
      </c>
      <c r="X3747" s="17">
        <f t="shared" si="1989"/>
        <v>0</v>
      </c>
      <c r="Y3747" s="2">
        <f t="shared" si="1990"/>
        <v>0</v>
      </c>
      <c r="Z3747" s="72">
        <f t="shared" si="1991"/>
        <v>0</v>
      </c>
      <c r="AA3747" s="2">
        <f t="shared" si="1977"/>
        <v>0</v>
      </c>
      <c r="AB3747" s="12">
        <f t="shared" si="1999"/>
        <v>4.6600000000000003E-2</v>
      </c>
      <c r="AC3747" s="17">
        <f t="shared" si="1992"/>
        <v>17</v>
      </c>
      <c r="AD3747" s="17">
        <v>252</v>
      </c>
      <c r="AE3747" s="13">
        <f t="shared" si="2003"/>
        <v>1.003077328</v>
      </c>
      <c r="AF3747" s="2">
        <f t="shared" si="1978"/>
        <v>743.9786077</v>
      </c>
      <c r="AG3747" s="2">
        <f t="shared" si="1993"/>
        <v>732.23952928000006</v>
      </c>
      <c r="AH3747" s="3">
        <f t="shared" si="1994"/>
        <v>0</v>
      </c>
      <c r="AI3747" s="4" t="str">
        <f t="shared" si="2004"/>
        <v>A+J=</v>
      </c>
      <c r="AJ3747" s="11">
        <f t="shared" si="2000"/>
        <v>44909</v>
      </c>
      <c r="AQ3747" s="53"/>
      <c r="AR3747" s="53"/>
    </row>
    <row r="3748" spans="1:44" x14ac:dyDescent="0.2">
      <c r="A3748" s="158">
        <f t="shared" si="1995"/>
        <v>44904</v>
      </c>
      <c r="B3748" s="2">
        <f t="shared" si="1979"/>
        <v>238657.65900732044</v>
      </c>
      <c r="C3748" s="2">
        <f t="shared" si="1996"/>
        <v>131853.59391334001</v>
      </c>
      <c r="D3748" s="2">
        <f>SUM(Y3748:Y$3996)</f>
        <v>18985.54622909</v>
      </c>
      <c r="E3748" s="73">
        <f t="shared" si="1980"/>
        <v>112868.04768425001</v>
      </c>
      <c r="F3748" s="88">
        <f t="shared" si="1973"/>
        <v>6455.85</v>
      </c>
      <c r="G3748" s="3">
        <f>IF(AND(N3748=1,N3747&gt;1),VLOOKUP(A3747,[1]Plan1!$BK$81:$BM$259,3),G3747)</f>
        <v>6413.24</v>
      </c>
      <c r="H3748" s="11">
        <f t="shared" si="1974"/>
        <v>44819</v>
      </c>
      <c r="I3748" s="11">
        <f t="shared" si="1975"/>
        <v>44849</v>
      </c>
      <c r="J3748" s="12">
        <f t="shared" si="1981"/>
        <v>-6.6002153085962245E-3</v>
      </c>
      <c r="K3748" s="11">
        <f t="shared" si="1997"/>
        <v>44909</v>
      </c>
      <c r="L3748" s="11">
        <f t="shared" si="1982"/>
        <v>44909</v>
      </c>
      <c r="M3748" s="1">
        <f t="shared" si="2001"/>
        <v>21</v>
      </c>
      <c r="N3748" s="1">
        <f t="shared" si="1983"/>
        <v>18</v>
      </c>
      <c r="O3748" s="2">
        <f t="shared" si="1984"/>
        <v>0.99433998999999995</v>
      </c>
      <c r="P3748" s="13">
        <f t="shared" si="1976"/>
        <v>0.99339977999999995</v>
      </c>
      <c r="Q3748" s="13">
        <f t="shared" si="2002"/>
        <v>1.8094342508921637</v>
      </c>
      <c r="R3748" s="2">
        <f t="shared" si="1972"/>
        <v>1.79919283</v>
      </c>
      <c r="S3748" s="2">
        <f t="shared" si="1998"/>
        <v>1.83355815</v>
      </c>
      <c r="T3748" s="2">
        <f t="shared" si="1985"/>
        <v>241761.23172658999</v>
      </c>
      <c r="U3748" s="2">
        <f t="shared" si="1986"/>
        <v>15825.556791459736</v>
      </c>
      <c r="V3748" s="2">
        <f t="shared" si="1987"/>
        <v>90203.334445350702</v>
      </c>
      <c r="W3748" s="2">
        <f t="shared" si="1988"/>
        <v>237882.48515015043</v>
      </c>
      <c r="X3748" s="17">
        <f t="shared" si="1989"/>
        <v>0</v>
      </c>
      <c r="Y3748" s="2">
        <f t="shared" si="1990"/>
        <v>0</v>
      </c>
      <c r="Z3748" s="72">
        <f t="shared" si="1991"/>
        <v>0</v>
      </c>
      <c r="AA3748" s="2">
        <f t="shared" si="1977"/>
        <v>0</v>
      </c>
      <c r="AB3748" s="12">
        <f t="shared" si="1999"/>
        <v>4.6600000000000003E-2</v>
      </c>
      <c r="AC3748" s="17">
        <f t="shared" si="1992"/>
        <v>18</v>
      </c>
      <c r="AD3748" s="17">
        <v>252</v>
      </c>
      <c r="AE3748" s="13">
        <f t="shared" si="2003"/>
        <v>1.003258642</v>
      </c>
      <c r="AF3748" s="2">
        <f t="shared" si="1978"/>
        <v>787.81330366999998</v>
      </c>
      <c r="AG3748" s="2">
        <f t="shared" si="1993"/>
        <v>775.17385717000002</v>
      </c>
      <c r="AH3748" s="3">
        <f t="shared" si="1994"/>
        <v>0</v>
      </c>
      <c r="AI3748" s="4" t="str">
        <f t="shared" si="2004"/>
        <v>A+J=</v>
      </c>
      <c r="AJ3748" s="11">
        <f t="shared" si="2000"/>
        <v>44909</v>
      </c>
      <c r="AQ3748" s="53"/>
      <c r="AR3748" s="53"/>
    </row>
    <row r="3749" spans="1:44" x14ac:dyDescent="0.2">
      <c r="A3749" s="158">
        <f t="shared" si="1995"/>
        <v>44905</v>
      </c>
      <c r="B3749" s="2">
        <f t="shared" si="1979"/>
        <v>238636.5522686911</v>
      </c>
      <c r="C3749" s="2">
        <f t="shared" si="1996"/>
        <v>131853.59391334001</v>
      </c>
      <c r="D3749" s="2">
        <f>SUM(Y3749:Y$3996)</f>
        <v>18985.54622909</v>
      </c>
      <c r="E3749" s="73">
        <f t="shared" si="1980"/>
        <v>112868.04768425001</v>
      </c>
      <c r="F3749" s="88">
        <f t="shared" si="1973"/>
        <v>6455.85</v>
      </c>
      <c r="G3749" s="3">
        <f>IF(AND(N3749=1,N3748&gt;1),VLOOKUP(A3748,[1]Plan1!$BK$81:$BM$259,3),G3748)</f>
        <v>6413.24</v>
      </c>
      <c r="H3749" s="11">
        <f t="shared" si="1974"/>
        <v>44819</v>
      </c>
      <c r="I3749" s="11">
        <f t="shared" si="1975"/>
        <v>44849</v>
      </c>
      <c r="J3749" s="12">
        <f t="shared" si="1981"/>
        <v>-6.6002153085962245E-3</v>
      </c>
      <c r="K3749" s="11">
        <f t="shared" si="1997"/>
        <v>44909</v>
      </c>
      <c r="L3749" s="11">
        <f t="shared" si="1982"/>
        <v>44909</v>
      </c>
      <c r="M3749" s="1">
        <f t="shared" si="2001"/>
        <v>21</v>
      </c>
      <c r="N3749" s="1">
        <f t="shared" si="1983"/>
        <v>19</v>
      </c>
      <c r="O3749" s="2">
        <f t="shared" si="1984"/>
        <v>0.99402648999999998</v>
      </c>
      <c r="P3749" s="13">
        <f t="shared" si="1976"/>
        <v>0.99339977999999995</v>
      </c>
      <c r="Q3749" s="13">
        <f t="shared" si="2002"/>
        <v>1.8094342508921637</v>
      </c>
      <c r="R3749" s="2">
        <f t="shared" si="1972"/>
        <v>1.79862557</v>
      </c>
      <c r="S3749" s="2">
        <f t="shared" si="1998"/>
        <v>1.83355815</v>
      </c>
      <c r="T3749" s="2">
        <f t="shared" si="1985"/>
        <v>241761.23172658999</v>
      </c>
      <c r="U3749" s="2">
        <f t="shared" si="1986"/>
        <v>15825.556791459736</v>
      </c>
      <c r="V3749" s="2">
        <f t="shared" si="1987"/>
        <v>90139.308916621347</v>
      </c>
      <c r="W3749" s="2">
        <f t="shared" si="1988"/>
        <v>237818.45962142109</v>
      </c>
      <c r="X3749" s="17">
        <f t="shared" si="1989"/>
        <v>0</v>
      </c>
      <c r="Y3749" s="2">
        <f t="shared" si="1990"/>
        <v>0</v>
      </c>
      <c r="Z3749" s="72">
        <f t="shared" si="1991"/>
        <v>0</v>
      </c>
      <c r="AA3749" s="2">
        <f t="shared" si="1977"/>
        <v>0</v>
      </c>
      <c r="AB3749" s="12">
        <f t="shared" si="1999"/>
        <v>4.6600000000000003E-2</v>
      </c>
      <c r="AC3749" s="17">
        <f t="shared" si="1992"/>
        <v>19</v>
      </c>
      <c r="AD3749" s="17">
        <v>252</v>
      </c>
      <c r="AE3749" s="13">
        <f t="shared" si="2003"/>
        <v>1.003439988</v>
      </c>
      <c r="AF3749" s="2">
        <f t="shared" si="1978"/>
        <v>831.65573600000005</v>
      </c>
      <c r="AG3749" s="2">
        <f t="shared" si="1993"/>
        <v>818.09264727000004</v>
      </c>
      <c r="AH3749" s="3">
        <f t="shared" si="1994"/>
        <v>0</v>
      </c>
      <c r="AI3749" s="4" t="str">
        <f t="shared" si="2004"/>
        <v>A+J=</v>
      </c>
      <c r="AJ3749" s="11">
        <f t="shared" si="2000"/>
        <v>44909</v>
      </c>
      <c r="AQ3749" s="53"/>
      <c r="AR3749" s="53"/>
    </row>
    <row r="3750" spans="1:44" x14ac:dyDescent="0.2">
      <c r="A3750" s="158">
        <f t="shared" si="1995"/>
        <v>44906</v>
      </c>
      <c r="B3750" s="2">
        <f t="shared" si="1979"/>
        <v>238636.5522686911</v>
      </c>
      <c r="C3750" s="2">
        <f t="shared" si="1996"/>
        <v>131853.59391334001</v>
      </c>
      <c r="D3750" s="2">
        <f>SUM(Y3750:Y$3996)</f>
        <v>18985.54622909</v>
      </c>
      <c r="E3750" s="73">
        <f t="shared" si="1980"/>
        <v>112868.04768425001</v>
      </c>
      <c r="F3750" s="88">
        <f t="shared" si="1973"/>
        <v>6455.85</v>
      </c>
      <c r="G3750" s="3">
        <f>IF(AND(N3750=1,N3749&gt;1),VLOOKUP(A3749,[1]Plan1!$BK$81:$BM$259,3),G3749)</f>
        <v>6413.24</v>
      </c>
      <c r="H3750" s="11">
        <f t="shared" si="1974"/>
        <v>44819</v>
      </c>
      <c r="I3750" s="11">
        <f t="shared" si="1975"/>
        <v>44849</v>
      </c>
      <c r="J3750" s="12">
        <f t="shared" si="1981"/>
        <v>-6.6002153085962245E-3</v>
      </c>
      <c r="K3750" s="11">
        <f t="shared" si="1997"/>
        <v>44909</v>
      </c>
      <c r="L3750" s="11">
        <f t="shared" si="1982"/>
        <v>44909</v>
      </c>
      <c r="M3750" s="1">
        <f t="shared" si="2001"/>
        <v>21</v>
      </c>
      <c r="N3750" s="1">
        <f t="shared" si="1983"/>
        <v>19</v>
      </c>
      <c r="O3750" s="2">
        <f t="shared" si="1984"/>
        <v>0.99402648999999998</v>
      </c>
      <c r="P3750" s="13">
        <f t="shared" si="1976"/>
        <v>0.99339977999999995</v>
      </c>
      <c r="Q3750" s="13">
        <f t="shared" si="2002"/>
        <v>1.8094342508921637</v>
      </c>
      <c r="R3750" s="2">
        <f t="shared" si="1972"/>
        <v>1.79862557</v>
      </c>
      <c r="S3750" s="2">
        <f t="shared" si="1998"/>
        <v>1.83355815</v>
      </c>
      <c r="T3750" s="2">
        <f t="shared" si="1985"/>
        <v>241761.23172658999</v>
      </c>
      <c r="U3750" s="2">
        <f t="shared" si="1986"/>
        <v>15825.556791459736</v>
      </c>
      <c r="V3750" s="2">
        <f t="shared" si="1987"/>
        <v>90139.308916621347</v>
      </c>
      <c r="W3750" s="2">
        <f t="shared" si="1988"/>
        <v>237818.45962142109</v>
      </c>
      <c r="X3750" s="17">
        <f t="shared" si="1989"/>
        <v>0</v>
      </c>
      <c r="Y3750" s="2">
        <f t="shared" si="1990"/>
        <v>0</v>
      </c>
      <c r="Z3750" s="72">
        <f t="shared" si="1991"/>
        <v>0</v>
      </c>
      <c r="AA3750" s="2">
        <f t="shared" si="1977"/>
        <v>0</v>
      </c>
      <c r="AB3750" s="12">
        <f t="shared" si="1999"/>
        <v>4.6600000000000003E-2</v>
      </c>
      <c r="AC3750" s="17">
        <f t="shared" si="1992"/>
        <v>19</v>
      </c>
      <c r="AD3750" s="17">
        <v>252</v>
      </c>
      <c r="AE3750" s="13">
        <f t="shared" si="2003"/>
        <v>1.003439988</v>
      </c>
      <c r="AF3750" s="2">
        <f t="shared" si="1978"/>
        <v>831.65573600000005</v>
      </c>
      <c r="AG3750" s="2">
        <f t="shared" si="1993"/>
        <v>818.09264727000004</v>
      </c>
      <c r="AH3750" s="3">
        <f t="shared" si="1994"/>
        <v>0</v>
      </c>
      <c r="AI3750" s="4" t="str">
        <f t="shared" si="2004"/>
        <v>A+J=</v>
      </c>
      <c r="AJ3750" s="11">
        <f t="shared" si="2000"/>
        <v>44909</v>
      </c>
      <c r="AQ3750" s="53"/>
      <c r="AR3750" s="53"/>
    </row>
    <row r="3751" spans="1:44" x14ac:dyDescent="0.2">
      <c r="A3751" s="158">
        <f t="shared" si="1995"/>
        <v>44907</v>
      </c>
      <c r="B3751" s="2">
        <f t="shared" si="1979"/>
        <v>238636.5522686911</v>
      </c>
      <c r="C3751" s="2">
        <f t="shared" si="1996"/>
        <v>131853.59391334001</v>
      </c>
      <c r="D3751" s="2">
        <f>SUM(Y3751:Y$3996)</f>
        <v>18985.54622909</v>
      </c>
      <c r="E3751" s="73">
        <f t="shared" si="1980"/>
        <v>112868.04768425001</v>
      </c>
      <c r="F3751" s="88">
        <f t="shared" si="1973"/>
        <v>6455.85</v>
      </c>
      <c r="G3751" s="3">
        <f>IF(AND(N3751=1,N3750&gt;1),VLOOKUP(A3750,[1]Plan1!$BK$81:$BM$259,3),G3750)</f>
        <v>6413.24</v>
      </c>
      <c r="H3751" s="11">
        <f t="shared" si="1974"/>
        <v>44819</v>
      </c>
      <c r="I3751" s="11">
        <f t="shared" si="1975"/>
        <v>44849</v>
      </c>
      <c r="J3751" s="12">
        <f t="shared" si="1981"/>
        <v>-6.6002153085962245E-3</v>
      </c>
      <c r="K3751" s="11">
        <f t="shared" si="1997"/>
        <v>44909</v>
      </c>
      <c r="L3751" s="11">
        <f t="shared" si="1982"/>
        <v>44909</v>
      </c>
      <c r="M3751" s="1">
        <f t="shared" si="2001"/>
        <v>21</v>
      </c>
      <c r="N3751" s="1">
        <f t="shared" si="1983"/>
        <v>19</v>
      </c>
      <c r="O3751" s="2">
        <f t="shared" si="1984"/>
        <v>0.99402648999999998</v>
      </c>
      <c r="P3751" s="13">
        <f t="shared" si="1976"/>
        <v>0.99339977999999995</v>
      </c>
      <c r="Q3751" s="13">
        <f t="shared" si="2002"/>
        <v>1.8094342508921637</v>
      </c>
      <c r="R3751" s="2">
        <f t="shared" si="1972"/>
        <v>1.79862557</v>
      </c>
      <c r="S3751" s="2">
        <f t="shared" si="1998"/>
        <v>1.83355815</v>
      </c>
      <c r="T3751" s="2">
        <f t="shared" si="1985"/>
        <v>241761.23172658999</v>
      </c>
      <c r="U3751" s="2">
        <f t="shared" si="1986"/>
        <v>15825.556791459736</v>
      </c>
      <c r="V3751" s="2">
        <f t="shared" si="1987"/>
        <v>90139.308916621347</v>
      </c>
      <c r="W3751" s="2">
        <f t="shared" si="1988"/>
        <v>237818.45962142109</v>
      </c>
      <c r="X3751" s="17">
        <f t="shared" si="1989"/>
        <v>0</v>
      </c>
      <c r="Y3751" s="2">
        <f t="shared" si="1990"/>
        <v>0</v>
      </c>
      <c r="Z3751" s="72">
        <f t="shared" si="1991"/>
        <v>0</v>
      </c>
      <c r="AA3751" s="2">
        <f t="shared" si="1977"/>
        <v>0</v>
      </c>
      <c r="AB3751" s="12">
        <f t="shared" si="1999"/>
        <v>4.6600000000000003E-2</v>
      </c>
      <c r="AC3751" s="17">
        <f t="shared" si="1992"/>
        <v>19</v>
      </c>
      <c r="AD3751" s="17">
        <v>252</v>
      </c>
      <c r="AE3751" s="13">
        <f t="shared" si="2003"/>
        <v>1.003439988</v>
      </c>
      <c r="AF3751" s="2">
        <f t="shared" si="1978"/>
        <v>831.65573600000005</v>
      </c>
      <c r="AG3751" s="2">
        <f t="shared" si="1993"/>
        <v>818.09264727000004</v>
      </c>
      <c r="AH3751" s="3">
        <f t="shared" si="1994"/>
        <v>0</v>
      </c>
      <c r="AI3751" s="4" t="str">
        <f t="shared" si="2004"/>
        <v>A+J=</v>
      </c>
      <c r="AJ3751" s="11">
        <f t="shared" si="2000"/>
        <v>44909</v>
      </c>
      <c r="AQ3751" s="53"/>
      <c r="AR3751" s="53"/>
    </row>
    <row r="3752" spans="1:44" x14ac:dyDescent="0.2">
      <c r="A3752" s="158">
        <f t="shared" si="1995"/>
        <v>44908</v>
      </c>
      <c r="B3752" s="2">
        <f t="shared" si="1979"/>
        <v>238615.45191476075</v>
      </c>
      <c r="C3752" s="2">
        <f t="shared" si="1996"/>
        <v>131853.59391334001</v>
      </c>
      <c r="D3752" s="2">
        <f>SUM(Y3752:Y$3996)</f>
        <v>18985.54622909</v>
      </c>
      <c r="E3752" s="73">
        <f t="shared" si="1980"/>
        <v>112868.04768425001</v>
      </c>
      <c r="F3752" s="88">
        <f t="shared" si="1973"/>
        <v>6455.85</v>
      </c>
      <c r="G3752" s="3">
        <f>IF(AND(N3752=1,N3751&gt;1),VLOOKUP(A3751,[1]Plan1!$BK$81:$BM$259,3),G3751)</f>
        <v>6413.24</v>
      </c>
      <c r="H3752" s="11">
        <f t="shared" si="1974"/>
        <v>44819</v>
      </c>
      <c r="I3752" s="11">
        <f t="shared" si="1975"/>
        <v>44849</v>
      </c>
      <c r="J3752" s="12">
        <f t="shared" si="1981"/>
        <v>-6.6002153085962245E-3</v>
      </c>
      <c r="K3752" s="11">
        <f t="shared" si="1997"/>
        <v>44909</v>
      </c>
      <c r="L3752" s="11">
        <f t="shared" si="1982"/>
        <v>44909</v>
      </c>
      <c r="M3752" s="1">
        <f t="shared" si="2001"/>
        <v>21</v>
      </c>
      <c r="N3752" s="1">
        <f t="shared" si="1983"/>
        <v>20</v>
      </c>
      <c r="O3752" s="2">
        <f t="shared" si="1984"/>
        <v>0.99371308999999997</v>
      </c>
      <c r="P3752" s="13">
        <f t="shared" si="1976"/>
        <v>0.99339977999999995</v>
      </c>
      <c r="Q3752" s="13">
        <f t="shared" si="2002"/>
        <v>1.8094342508921637</v>
      </c>
      <c r="R3752" s="2">
        <f t="shared" si="1972"/>
        <v>1.7980585</v>
      </c>
      <c r="S3752" s="2">
        <f t="shared" si="1998"/>
        <v>1.83355815</v>
      </c>
      <c r="T3752" s="2">
        <f t="shared" si="1985"/>
        <v>241761.23172658999</v>
      </c>
      <c r="U3752" s="2">
        <f t="shared" si="1986"/>
        <v>15825.556791459736</v>
      </c>
      <c r="V3752" s="2">
        <f t="shared" si="1987"/>
        <v>90075.304832821028</v>
      </c>
      <c r="W3752" s="2">
        <f t="shared" si="1988"/>
        <v>237754.45553762076</v>
      </c>
      <c r="X3752" s="17">
        <f t="shared" si="1989"/>
        <v>0</v>
      </c>
      <c r="Y3752" s="2">
        <f t="shared" si="1990"/>
        <v>0</v>
      </c>
      <c r="Z3752" s="72">
        <f t="shared" si="1991"/>
        <v>0</v>
      </c>
      <c r="AA3752" s="2">
        <f t="shared" si="1977"/>
        <v>0</v>
      </c>
      <c r="AB3752" s="12">
        <f t="shared" si="1999"/>
        <v>4.6600000000000003E-2</v>
      </c>
      <c r="AC3752" s="17">
        <f t="shared" si="1992"/>
        <v>20</v>
      </c>
      <c r="AD3752" s="17">
        <v>252</v>
      </c>
      <c r="AE3752" s="13">
        <f t="shared" si="2003"/>
        <v>1.0036213679999999</v>
      </c>
      <c r="AF3752" s="2">
        <f t="shared" si="1978"/>
        <v>875.50638820999995</v>
      </c>
      <c r="AG3752" s="2">
        <f t="shared" si="1993"/>
        <v>860.99637714000005</v>
      </c>
      <c r="AH3752" s="3">
        <f t="shared" si="1994"/>
        <v>0</v>
      </c>
      <c r="AI3752" s="4" t="str">
        <f t="shared" si="2004"/>
        <v>A+J=</v>
      </c>
      <c r="AJ3752" s="11">
        <f t="shared" si="2000"/>
        <v>44909</v>
      </c>
      <c r="AQ3752" s="53"/>
      <c r="AR3752" s="53"/>
    </row>
    <row r="3753" spans="1:44" x14ac:dyDescent="0.2">
      <c r="A3753" s="158">
        <f t="shared" si="1995"/>
        <v>44909</v>
      </c>
      <c r="B3753" s="2">
        <f t="shared" si="1979"/>
        <v>238594.35294338764</v>
      </c>
      <c r="C3753" s="2">
        <f t="shared" si="1996"/>
        <v>131853.59391334001</v>
      </c>
      <c r="D3753" s="2">
        <f>SUM(Y3753:Y$3996)</f>
        <v>18985.54622909</v>
      </c>
      <c r="E3753" s="73">
        <f t="shared" si="1980"/>
        <v>112868.04768425001</v>
      </c>
      <c r="F3753" s="88">
        <f t="shared" si="1973"/>
        <v>6455.85</v>
      </c>
      <c r="G3753" s="3">
        <f>IF(AND(N3753=1,N3752&gt;1),VLOOKUP(A3752,[1]Plan1!$BK$81:$BM$259,3),G3752)</f>
        <v>6413.24</v>
      </c>
      <c r="H3753" s="11">
        <f t="shared" si="1974"/>
        <v>44819</v>
      </c>
      <c r="I3753" s="11">
        <f t="shared" si="1975"/>
        <v>44849</v>
      </c>
      <c r="J3753" s="12">
        <f t="shared" si="1981"/>
        <v>-6.6002153085962245E-3</v>
      </c>
      <c r="K3753" s="11">
        <f t="shared" si="1997"/>
        <v>44942</v>
      </c>
      <c r="L3753" s="11">
        <f t="shared" si="1982"/>
        <v>44909</v>
      </c>
      <c r="M3753" s="1">
        <f t="shared" si="2001"/>
        <v>21</v>
      </c>
      <c r="N3753" s="1">
        <f t="shared" si="1983"/>
        <v>21</v>
      </c>
      <c r="O3753" s="2">
        <f t="shared" si="1984"/>
        <v>0.99339977999999995</v>
      </c>
      <c r="P3753" s="13">
        <f t="shared" si="1976"/>
        <v>0.99339977999999995</v>
      </c>
      <c r="Q3753" s="13">
        <f t="shared" si="2002"/>
        <v>1.8094342508921637</v>
      </c>
      <c r="R3753" s="2">
        <f t="shared" ref="R3753:R3816" si="2005">TRUNC(TRUNC((O3753*Q3753),15),8)</f>
        <v>1.79749158</v>
      </c>
      <c r="S3753" s="2">
        <f t="shared" si="1998"/>
        <v>1.83355815</v>
      </c>
      <c r="T3753" s="2">
        <f t="shared" si="1985"/>
        <v>241761.23172658999</v>
      </c>
      <c r="U3753" s="2">
        <f t="shared" si="1986"/>
        <v>15825.556791459736</v>
      </c>
      <c r="V3753" s="2">
        <f t="shared" si="1987"/>
        <v>90011.317679227883</v>
      </c>
      <c r="W3753" s="2">
        <f t="shared" si="1988"/>
        <v>237690.46838402763</v>
      </c>
      <c r="X3753" s="17">
        <f t="shared" si="1989"/>
        <v>123</v>
      </c>
      <c r="Y3753" s="2">
        <f t="shared" si="1990"/>
        <v>2075.2358033800001</v>
      </c>
      <c r="Z3753" s="72">
        <f t="shared" si="1991"/>
        <v>1.573894E-2</v>
      </c>
      <c r="AA3753" s="2">
        <f t="shared" si="1977"/>
        <v>3805.0655204700001</v>
      </c>
      <c r="AB3753" s="12">
        <f t="shared" si="1999"/>
        <v>4.6600000000000003E-2</v>
      </c>
      <c r="AC3753" s="17">
        <f t="shared" si="1992"/>
        <v>21</v>
      </c>
      <c r="AD3753" s="17">
        <v>252</v>
      </c>
      <c r="AE3753" s="13">
        <f t="shared" si="2003"/>
        <v>1.00380278</v>
      </c>
      <c r="AF3753" s="2">
        <f t="shared" si="1978"/>
        <v>919.36477678000006</v>
      </c>
      <c r="AG3753" s="2">
        <f t="shared" si="1993"/>
        <v>903.88455936000003</v>
      </c>
      <c r="AH3753" s="3">
        <f t="shared" si="1994"/>
        <v>4724.43029725</v>
      </c>
      <c r="AI3753" s="4" t="str">
        <f t="shared" si="2004"/>
        <v>A+J=</v>
      </c>
      <c r="AJ3753" s="11">
        <f t="shared" si="2000"/>
        <v>44909</v>
      </c>
      <c r="AQ3753" s="53"/>
      <c r="AR3753" s="53"/>
    </row>
    <row r="3754" spans="1:44" x14ac:dyDescent="0.2">
      <c r="A3754" s="158">
        <f t="shared" si="1995"/>
        <v>44910</v>
      </c>
      <c r="B3754" s="2">
        <f t="shared" si="1979"/>
        <v>233869.26426414371</v>
      </c>
      <c r="C3754" s="2">
        <f t="shared" si="1996"/>
        <v>129778.35810996</v>
      </c>
      <c r="D3754" s="2">
        <f>SUM(Y3754:Y$3996)</f>
        <v>16910.310425709999</v>
      </c>
      <c r="E3754" s="73">
        <f t="shared" si="1980"/>
        <v>112868.04768424999</v>
      </c>
      <c r="F3754" s="88">
        <f t="shared" ref="F3754:F3817" si="2006">IF(G3754=G3753,F3753,G3753)</f>
        <v>6455.85</v>
      </c>
      <c r="G3754" s="3">
        <f>IF(AND(N3754=1,N3753&gt;1),VLOOKUP(A3753,[1]Plan1!$BK$81:$BM$259,3),G3753)</f>
        <v>6413.24</v>
      </c>
      <c r="H3754" s="11">
        <f t="shared" ref="H3754:H3817" si="2007">EDATE(I3754,-1)</f>
        <v>44849</v>
      </c>
      <c r="I3754" s="11">
        <f t="shared" ref="I3754:I3817" si="2008">IF(X3753&gt;0,EDATE(A3754,-1),+I3753)</f>
        <v>44880</v>
      </c>
      <c r="J3754" s="12">
        <f t="shared" si="1981"/>
        <v>-6.6002153085962245E-3</v>
      </c>
      <c r="K3754" s="11">
        <f t="shared" si="1997"/>
        <v>44942</v>
      </c>
      <c r="L3754" s="11">
        <f t="shared" si="1982"/>
        <v>44942</v>
      </c>
      <c r="M3754" s="1">
        <f t="shared" si="2001"/>
        <v>23</v>
      </c>
      <c r="N3754" s="1">
        <f t="shared" si="1983"/>
        <v>1</v>
      </c>
      <c r="O3754" s="2">
        <f t="shared" si="1984"/>
        <v>0.99971211999999998</v>
      </c>
      <c r="P3754" s="13">
        <f t="shared" ref="P3754:P3817" si="2009">IF(L3754&gt;L3753,O3753,P3753)</f>
        <v>0.99339977999999995</v>
      </c>
      <c r="Q3754" s="13">
        <f t="shared" si="2002"/>
        <v>1.7974915867607402</v>
      </c>
      <c r="R3754" s="2">
        <f t="shared" si="2005"/>
        <v>1.79697412</v>
      </c>
      <c r="S3754" s="2">
        <f t="shared" si="1998"/>
        <v>1.83355815</v>
      </c>
      <c r="T3754" s="2">
        <f t="shared" si="1985"/>
        <v>237956.16620613</v>
      </c>
      <c r="U3754" s="2">
        <f t="shared" si="1986"/>
        <v>14095.727074380538</v>
      </c>
      <c r="V3754" s="2">
        <f t="shared" si="1987"/>
        <v>89952.912979273169</v>
      </c>
      <c r="W3754" s="2">
        <f t="shared" si="1988"/>
        <v>233826.99816361372</v>
      </c>
      <c r="X3754" s="17">
        <f t="shared" si="1989"/>
        <v>0</v>
      </c>
      <c r="Y3754" s="2">
        <f t="shared" si="1990"/>
        <v>0</v>
      </c>
      <c r="Z3754" s="72">
        <f t="shared" si="1991"/>
        <v>0</v>
      </c>
      <c r="AA3754" s="2">
        <f t="shared" si="1977"/>
        <v>0</v>
      </c>
      <c r="AB3754" s="12">
        <f t="shared" si="1999"/>
        <v>4.6600000000000003E-2</v>
      </c>
      <c r="AC3754" s="17">
        <f t="shared" si="1992"/>
        <v>1</v>
      </c>
      <c r="AD3754" s="17">
        <v>252</v>
      </c>
      <c r="AE3754" s="13">
        <f t="shared" si="2003"/>
        <v>1.0001807579999999</v>
      </c>
      <c r="AF3754" s="2">
        <f t="shared" si="1978"/>
        <v>43.012480689999997</v>
      </c>
      <c r="AG3754" s="2">
        <f t="shared" si="1993"/>
        <v>42.266100530000003</v>
      </c>
      <c r="AH3754" s="3">
        <f t="shared" si="1994"/>
        <v>0</v>
      </c>
      <c r="AI3754" s="4" t="str">
        <f t="shared" si="2004"/>
        <v>A+J=</v>
      </c>
      <c r="AJ3754" s="11">
        <f t="shared" si="2000"/>
        <v>44942</v>
      </c>
      <c r="AQ3754" s="53"/>
      <c r="AR3754" s="53"/>
    </row>
    <row r="3755" spans="1:44" x14ac:dyDescent="0.2">
      <c r="A3755" s="158">
        <f t="shared" si="1995"/>
        <v>44911</v>
      </c>
      <c r="B3755" s="2">
        <f t="shared" si="1979"/>
        <v>233853.13009649664</v>
      </c>
      <c r="C3755" s="2">
        <f t="shared" si="1996"/>
        <v>129778.35810996</v>
      </c>
      <c r="D3755" s="2">
        <f>SUM(Y3755:Y$3996)</f>
        <v>16910.310425709999</v>
      </c>
      <c r="E3755" s="73">
        <f t="shared" si="1980"/>
        <v>112868.04768424999</v>
      </c>
      <c r="F3755" s="88">
        <f t="shared" si="2006"/>
        <v>6455.85</v>
      </c>
      <c r="G3755" s="3">
        <f>IF(AND(N3755=1,N3754&gt;1),VLOOKUP(A3754,[1]Plan1!$BK$81:$BM$259,3),G3754)</f>
        <v>6413.24</v>
      </c>
      <c r="H3755" s="11">
        <f t="shared" si="2007"/>
        <v>44849</v>
      </c>
      <c r="I3755" s="11">
        <f t="shared" si="2008"/>
        <v>44880</v>
      </c>
      <c r="J3755" s="12">
        <f t="shared" si="1981"/>
        <v>-6.6002153085962245E-3</v>
      </c>
      <c r="K3755" s="11">
        <f t="shared" si="1997"/>
        <v>44942</v>
      </c>
      <c r="L3755" s="11">
        <f t="shared" si="1982"/>
        <v>44942</v>
      </c>
      <c r="M3755" s="1">
        <f t="shared" si="2001"/>
        <v>23</v>
      </c>
      <c r="N3755" s="1">
        <f t="shared" si="1983"/>
        <v>2</v>
      </c>
      <c r="O3755" s="2">
        <f t="shared" si="1984"/>
        <v>0.99942432999999997</v>
      </c>
      <c r="P3755" s="13">
        <f t="shared" si="2009"/>
        <v>0.99339977999999995</v>
      </c>
      <c r="Q3755" s="13">
        <f t="shared" si="2002"/>
        <v>1.7974915867607402</v>
      </c>
      <c r="R3755" s="2">
        <f t="shared" si="2005"/>
        <v>1.79645682</v>
      </c>
      <c r="S3755" s="2">
        <f t="shared" si="1998"/>
        <v>1.83355815</v>
      </c>
      <c r="T3755" s="2">
        <f t="shared" si="1985"/>
        <v>237956.16620613</v>
      </c>
      <c r="U3755" s="2">
        <f t="shared" si="1986"/>
        <v>14095.727074380538</v>
      </c>
      <c r="V3755" s="2">
        <f t="shared" si="1987"/>
        <v>89894.526338206109</v>
      </c>
      <c r="W3755" s="2">
        <f t="shared" si="1988"/>
        <v>233768.61152254665</v>
      </c>
      <c r="X3755" s="17">
        <f t="shared" si="1989"/>
        <v>0</v>
      </c>
      <c r="Y3755" s="2">
        <f t="shared" si="1990"/>
        <v>0</v>
      </c>
      <c r="Z3755" s="72">
        <f t="shared" si="1991"/>
        <v>0</v>
      </c>
      <c r="AA3755" s="2">
        <f t="shared" si="1977"/>
        <v>0</v>
      </c>
      <c r="AB3755" s="12">
        <f t="shared" si="1999"/>
        <v>4.6600000000000003E-2</v>
      </c>
      <c r="AC3755" s="17">
        <f t="shared" si="1992"/>
        <v>2</v>
      </c>
      <c r="AD3755" s="17">
        <v>252</v>
      </c>
      <c r="AE3755" s="13">
        <f t="shared" si="2003"/>
        <v>1.0003615480000001</v>
      </c>
      <c r="AF3755" s="2">
        <f t="shared" si="1978"/>
        <v>86.032575969999996</v>
      </c>
      <c r="AG3755" s="2">
        <f t="shared" si="1993"/>
        <v>84.518573950000004</v>
      </c>
      <c r="AH3755" s="3">
        <f t="shared" si="1994"/>
        <v>0</v>
      </c>
      <c r="AI3755" s="4" t="str">
        <f t="shared" si="2004"/>
        <v>A+J=</v>
      </c>
      <c r="AJ3755" s="11">
        <f t="shared" si="2000"/>
        <v>44942</v>
      </c>
      <c r="AQ3755" s="53"/>
      <c r="AR3755" s="53"/>
    </row>
    <row r="3756" spans="1:44" x14ac:dyDescent="0.2">
      <c r="A3756" s="158">
        <f t="shared" si="1995"/>
        <v>44912</v>
      </c>
      <c r="B3756" s="2">
        <f t="shared" si="1979"/>
        <v>233836.99833994624</v>
      </c>
      <c r="C3756" s="2">
        <f t="shared" si="1996"/>
        <v>129778.35810996</v>
      </c>
      <c r="D3756" s="2">
        <f>SUM(Y3756:Y$3996)</f>
        <v>16910.310425709999</v>
      </c>
      <c r="E3756" s="73">
        <f t="shared" si="1980"/>
        <v>112868.04768424999</v>
      </c>
      <c r="F3756" s="88">
        <f t="shared" si="2006"/>
        <v>6455.85</v>
      </c>
      <c r="G3756" s="3">
        <f>IF(AND(N3756=1,N3755&gt;1),VLOOKUP(A3755,[1]Plan1!$BK$81:$BM$259,3),G3755)</f>
        <v>6413.24</v>
      </c>
      <c r="H3756" s="11">
        <f t="shared" si="2007"/>
        <v>44849</v>
      </c>
      <c r="I3756" s="11">
        <f t="shared" si="2008"/>
        <v>44880</v>
      </c>
      <c r="J3756" s="12">
        <f t="shared" si="1981"/>
        <v>-6.6002153085962245E-3</v>
      </c>
      <c r="K3756" s="11">
        <f t="shared" si="1997"/>
        <v>44942</v>
      </c>
      <c r="L3756" s="11">
        <f t="shared" si="1982"/>
        <v>44942</v>
      </c>
      <c r="M3756" s="1">
        <f t="shared" si="2001"/>
        <v>23</v>
      </c>
      <c r="N3756" s="1">
        <f t="shared" si="1983"/>
        <v>3</v>
      </c>
      <c r="O3756" s="2">
        <f t="shared" si="1984"/>
        <v>0.99913662000000003</v>
      </c>
      <c r="P3756" s="13">
        <f t="shared" si="2009"/>
        <v>0.99339977999999995</v>
      </c>
      <c r="Q3756" s="13">
        <f t="shared" si="2002"/>
        <v>1.7974915867607402</v>
      </c>
      <c r="R3756" s="2">
        <f t="shared" si="2005"/>
        <v>1.7959396599999999</v>
      </c>
      <c r="S3756" s="2">
        <f t="shared" si="1998"/>
        <v>1.83355815</v>
      </c>
      <c r="T3756" s="2">
        <f t="shared" si="1985"/>
        <v>237956.16620613</v>
      </c>
      <c r="U3756" s="2">
        <f t="shared" si="1986"/>
        <v>14095.727074380538</v>
      </c>
      <c r="V3756" s="2">
        <f t="shared" si="1987"/>
        <v>89836.155498665714</v>
      </c>
      <c r="W3756" s="2">
        <f t="shared" si="1988"/>
        <v>233710.24068300624</v>
      </c>
      <c r="X3756" s="17">
        <f t="shared" si="1989"/>
        <v>0</v>
      </c>
      <c r="Y3756" s="2">
        <f t="shared" si="1990"/>
        <v>0</v>
      </c>
      <c r="Z3756" s="72">
        <f t="shared" si="1991"/>
        <v>0</v>
      </c>
      <c r="AA3756" s="2">
        <f t="shared" si="1977"/>
        <v>0</v>
      </c>
      <c r="AB3756" s="12">
        <f t="shared" si="1999"/>
        <v>4.6600000000000003E-2</v>
      </c>
      <c r="AC3756" s="17">
        <f t="shared" si="1992"/>
        <v>3</v>
      </c>
      <c r="AD3756" s="17">
        <v>252</v>
      </c>
      <c r="AE3756" s="13">
        <f t="shared" si="2003"/>
        <v>1.0005423710000001</v>
      </c>
      <c r="AF3756" s="2">
        <f t="shared" si="1978"/>
        <v>129.06052381999999</v>
      </c>
      <c r="AG3756" s="2">
        <f t="shared" si="1993"/>
        <v>126.75765694</v>
      </c>
      <c r="AH3756" s="3">
        <f t="shared" si="1994"/>
        <v>0</v>
      </c>
      <c r="AI3756" s="4" t="str">
        <f t="shared" si="2004"/>
        <v>A+J=</v>
      </c>
      <c r="AJ3756" s="11">
        <f t="shared" si="2000"/>
        <v>44942</v>
      </c>
      <c r="AQ3756" s="53"/>
      <c r="AR3756" s="53"/>
    </row>
    <row r="3757" spans="1:44" x14ac:dyDescent="0.2">
      <c r="A3757" s="158">
        <f t="shared" si="1995"/>
        <v>44913</v>
      </c>
      <c r="B3757" s="2">
        <f t="shared" si="1979"/>
        <v>233836.99833994624</v>
      </c>
      <c r="C3757" s="2">
        <f t="shared" si="1996"/>
        <v>129778.35810996</v>
      </c>
      <c r="D3757" s="2">
        <f>SUM(Y3757:Y$3996)</f>
        <v>16910.310425709999</v>
      </c>
      <c r="E3757" s="73">
        <f t="shared" si="1980"/>
        <v>112868.04768424999</v>
      </c>
      <c r="F3757" s="88">
        <f t="shared" si="2006"/>
        <v>6455.85</v>
      </c>
      <c r="G3757" s="3">
        <f>IF(AND(N3757=1,N3756&gt;1),VLOOKUP(A3756,[1]Plan1!$BK$81:$BM$259,3),G3756)</f>
        <v>6413.24</v>
      </c>
      <c r="H3757" s="11">
        <f t="shared" si="2007"/>
        <v>44849</v>
      </c>
      <c r="I3757" s="11">
        <f t="shared" si="2008"/>
        <v>44880</v>
      </c>
      <c r="J3757" s="12">
        <f t="shared" si="1981"/>
        <v>-6.6002153085962245E-3</v>
      </c>
      <c r="K3757" s="11">
        <f t="shared" si="1997"/>
        <v>44942</v>
      </c>
      <c r="L3757" s="11">
        <f t="shared" si="1982"/>
        <v>44942</v>
      </c>
      <c r="M3757" s="1">
        <f t="shared" si="2001"/>
        <v>23</v>
      </c>
      <c r="N3757" s="1">
        <f t="shared" si="1983"/>
        <v>3</v>
      </c>
      <c r="O3757" s="2">
        <f t="shared" si="1984"/>
        <v>0.99913662000000003</v>
      </c>
      <c r="P3757" s="13">
        <f t="shared" si="2009"/>
        <v>0.99339977999999995</v>
      </c>
      <c r="Q3757" s="13">
        <f t="shared" si="2002"/>
        <v>1.7974915867607402</v>
      </c>
      <c r="R3757" s="2">
        <f t="shared" si="2005"/>
        <v>1.7959396599999999</v>
      </c>
      <c r="S3757" s="2">
        <f t="shared" si="1998"/>
        <v>1.83355815</v>
      </c>
      <c r="T3757" s="2">
        <f t="shared" si="1985"/>
        <v>237956.16620613</v>
      </c>
      <c r="U3757" s="2">
        <f t="shared" si="1986"/>
        <v>14095.727074380538</v>
      </c>
      <c r="V3757" s="2">
        <f t="shared" si="1987"/>
        <v>89836.155498665714</v>
      </c>
      <c r="W3757" s="2">
        <f t="shared" si="1988"/>
        <v>233710.24068300624</v>
      </c>
      <c r="X3757" s="17">
        <f t="shared" si="1989"/>
        <v>0</v>
      </c>
      <c r="Y3757" s="2">
        <f t="shared" si="1990"/>
        <v>0</v>
      </c>
      <c r="Z3757" s="72">
        <f t="shared" si="1991"/>
        <v>0</v>
      </c>
      <c r="AA3757" s="2">
        <f t="shared" si="1977"/>
        <v>0</v>
      </c>
      <c r="AB3757" s="12">
        <f t="shared" si="1999"/>
        <v>4.6600000000000003E-2</v>
      </c>
      <c r="AC3757" s="17">
        <f t="shared" si="1992"/>
        <v>3</v>
      </c>
      <c r="AD3757" s="17">
        <v>252</v>
      </c>
      <c r="AE3757" s="13">
        <f t="shared" si="2003"/>
        <v>1.0005423710000001</v>
      </c>
      <c r="AF3757" s="2">
        <f t="shared" si="1978"/>
        <v>129.06052381999999</v>
      </c>
      <c r="AG3757" s="2">
        <f t="shared" si="1993"/>
        <v>126.75765694</v>
      </c>
      <c r="AH3757" s="3">
        <f t="shared" si="1994"/>
        <v>0</v>
      </c>
      <c r="AI3757" s="4" t="str">
        <f t="shared" si="2004"/>
        <v>A+J=</v>
      </c>
      <c r="AJ3757" s="11">
        <f t="shared" si="2000"/>
        <v>44942</v>
      </c>
      <c r="AQ3757" s="53"/>
      <c r="AR3757" s="53"/>
    </row>
    <row r="3758" spans="1:44" x14ac:dyDescent="0.2">
      <c r="A3758" s="158">
        <f t="shared" si="1995"/>
        <v>44914</v>
      </c>
      <c r="B3758" s="2">
        <f t="shared" si="1979"/>
        <v>233836.99833994624</v>
      </c>
      <c r="C3758" s="2">
        <f t="shared" si="1996"/>
        <v>129778.35810996</v>
      </c>
      <c r="D3758" s="2">
        <f>SUM(Y3758:Y$3996)</f>
        <v>16910.310425709999</v>
      </c>
      <c r="E3758" s="73">
        <f t="shared" si="1980"/>
        <v>112868.04768424999</v>
      </c>
      <c r="F3758" s="88">
        <f t="shared" si="2006"/>
        <v>6455.85</v>
      </c>
      <c r="G3758" s="3">
        <f>IF(AND(N3758=1,N3757&gt;1),VLOOKUP(A3757,[1]Plan1!$BK$81:$BM$259,3),G3757)</f>
        <v>6413.24</v>
      </c>
      <c r="H3758" s="11">
        <f t="shared" si="2007"/>
        <v>44849</v>
      </c>
      <c r="I3758" s="11">
        <f t="shared" si="2008"/>
        <v>44880</v>
      </c>
      <c r="J3758" s="12">
        <f t="shared" si="1981"/>
        <v>-6.6002153085962245E-3</v>
      </c>
      <c r="K3758" s="11">
        <f t="shared" si="1997"/>
        <v>44942</v>
      </c>
      <c r="L3758" s="11">
        <f t="shared" si="1982"/>
        <v>44942</v>
      </c>
      <c r="M3758" s="1">
        <f t="shared" si="2001"/>
        <v>23</v>
      </c>
      <c r="N3758" s="1">
        <f t="shared" si="1983"/>
        <v>3</v>
      </c>
      <c r="O3758" s="2">
        <f t="shared" si="1984"/>
        <v>0.99913662000000003</v>
      </c>
      <c r="P3758" s="13">
        <f t="shared" si="2009"/>
        <v>0.99339977999999995</v>
      </c>
      <c r="Q3758" s="13">
        <f t="shared" si="2002"/>
        <v>1.7974915867607402</v>
      </c>
      <c r="R3758" s="2">
        <f t="shared" si="2005"/>
        <v>1.7959396599999999</v>
      </c>
      <c r="S3758" s="2">
        <f t="shared" si="1998"/>
        <v>1.83355815</v>
      </c>
      <c r="T3758" s="2">
        <f t="shared" si="1985"/>
        <v>237956.16620613</v>
      </c>
      <c r="U3758" s="2">
        <f t="shared" si="1986"/>
        <v>14095.727074380538</v>
      </c>
      <c r="V3758" s="2">
        <f t="shared" si="1987"/>
        <v>89836.155498665714</v>
      </c>
      <c r="W3758" s="2">
        <f t="shared" si="1988"/>
        <v>233710.24068300624</v>
      </c>
      <c r="X3758" s="17">
        <f t="shared" si="1989"/>
        <v>0</v>
      </c>
      <c r="Y3758" s="2">
        <f t="shared" si="1990"/>
        <v>0</v>
      </c>
      <c r="Z3758" s="72">
        <f t="shared" si="1991"/>
        <v>0</v>
      </c>
      <c r="AA3758" s="2">
        <f t="shared" si="1977"/>
        <v>0</v>
      </c>
      <c r="AB3758" s="12">
        <f t="shared" si="1999"/>
        <v>4.6600000000000003E-2</v>
      </c>
      <c r="AC3758" s="17">
        <f t="shared" si="1992"/>
        <v>3</v>
      </c>
      <c r="AD3758" s="17">
        <v>252</v>
      </c>
      <c r="AE3758" s="13">
        <f t="shared" si="2003"/>
        <v>1.0005423710000001</v>
      </c>
      <c r="AF3758" s="2">
        <f t="shared" si="1978"/>
        <v>129.06052381999999</v>
      </c>
      <c r="AG3758" s="2">
        <f t="shared" si="1993"/>
        <v>126.75765694</v>
      </c>
      <c r="AH3758" s="3">
        <f t="shared" si="1994"/>
        <v>0</v>
      </c>
      <c r="AI3758" s="4" t="str">
        <f t="shared" si="2004"/>
        <v>A+J=</v>
      </c>
      <c r="AJ3758" s="11">
        <f t="shared" si="2000"/>
        <v>44942</v>
      </c>
      <c r="AQ3758" s="53"/>
      <c r="AR3758" s="53"/>
    </row>
    <row r="3759" spans="1:44" x14ac:dyDescent="0.2">
      <c r="A3759" s="158">
        <f t="shared" si="1995"/>
        <v>44915</v>
      </c>
      <c r="B3759" s="2">
        <f t="shared" si="1979"/>
        <v>233820.870126783</v>
      </c>
      <c r="C3759" s="2">
        <f t="shared" si="1996"/>
        <v>129778.35810996</v>
      </c>
      <c r="D3759" s="2">
        <f>SUM(Y3759:Y$3996)</f>
        <v>16910.310425709999</v>
      </c>
      <c r="E3759" s="73">
        <f t="shared" si="1980"/>
        <v>112868.04768424999</v>
      </c>
      <c r="F3759" s="88">
        <f t="shared" si="2006"/>
        <v>6455.85</v>
      </c>
      <c r="G3759" s="3">
        <f>IF(AND(N3759=1,N3758&gt;1),VLOOKUP(A3758,[1]Plan1!$BK$81:$BM$259,3),G3758)</f>
        <v>6413.24</v>
      </c>
      <c r="H3759" s="11">
        <f t="shared" si="2007"/>
        <v>44849</v>
      </c>
      <c r="I3759" s="11">
        <f t="shared" si="2008"/>
        <v>44880</v>
      </c>
      <c r="J3759" s="12">
        <f t="shared" si="1981"/>
        <v>-6.6002153085962245E-3</v>
      </c>
      <c r="K3759" s="11">
        <f t="shared" si="1997"/>
        <v>44942</v>
      </c>
      <c r="L3759" s="11">
        <f t="shared" si="1982"/>
        <v>44942</v>
      </c>
      <c r="M3759" s="1">
        <f t="shared" si="2001"/>
        <v>23</v>
      </c>
      <c r="N3759" s="1">
        <f t="shared" si="1983"/>
        <v>4</v>
      </c>
      <c r="O3759" s="2">
        <f t="shared" si="1984"/>
        <v>0.99884899000000005</v>
      </c>
      <c r="P3759" s="13">
        <f t="shared" si="2009"/>
        <v>0.99339977999999995</v>
      </c>
      <c r="Q3759" s="13">
        <f t="shared" si="2002"/>
        <v>1.7974915867607402</v>
      </c>
      <c r="R3759" s="2">
        <f t="shared" si="2005"/>
        <v>1.7954226499999999</v>
      </c>
      <c r="S3759" s="2">
        <f t="shared" si="1998"/>
        <v>1.83355815</v>
      </c>
      <c r="T3759" s="2">
        <f t="shared" si="1985"/>
        <v>237956.16620613</v>
      </c>
      <c r="U3759" s="2">
        <f t="shared" si="1986"/>
        <v>14095.727074380538</v>
      </c>
      <c r="V3759" s="2">
        <f t="shared" si="1987"/>
        <v>89777.801589332477</v>
      </c>
      <c r="W3759" s="2">
        <f t="shared" si="1988"/>
        <v>233651.886773673</v>
      </c>
      <c r="X3759" s="17">
        <f t="shared" si="1989"/>
        <v>0</v>
      </c>
      <c r="Y3759" s="2">
        <f t="shared" si="1990"/>
        <v>0</v>
      </c>
      <c r="Z3759" s="72">
        <f t="shared" si="1991"/>
        <v>0</v>
      </c>
      <c r="AA3759" s="2">
        <f t="shared" si="1977"/>
        <v>0</v>
      </c>
      <c r="AB3759" s="12">
        <f t="shared" si="1999"/>
        <v>4.6600000000000003E-2</v>
      </c>
      <c r="AC3759" s="17">
        <f t="shared" si="1992"/>
        <v>4</v>
      </c>
      <c r="AD3759" s="17">
        <v>252</v>
      </c>
      <c r="AE3759" s="13">
        <f t="shared" si="2003"/>
        <v>1.0007232269999999</v>
      </c>
      <c r="AF3759" s="2">
        <f t="shared" si="1978"/>
        <v>172.09632421000001</v>
      </c>
      <c r="AG3759" s="2">
        <f t="shared" si="1993"/>
        <v>168.98335311</v>
      </c>
      <c r="AH3759" s="3">
        <f t="shared" si="1994"/>
        <v>0</v>
      </c>
      <c r="AI3759" s="4" t="str">
        <f t="shared" si="2004"/>
        <v>A+J=</v>
      </c>
      <c r="AJ3759" s="11">
        <f t="shared" si="2000"/>
        <v>44942</v>
      </c>
      <c r="AQ3759" s="53"/>
      <c r="AR3759" s="53"/>
    </row>
    <row r="3760" spans="1:44" x14ac:dyDescent="0.2">
      <c r="A3760" s="158">
        <f t="shared" si="1995"/>
        <v>44916</v>
      </c>
      <c r="B3760" s="2">
        <f t="shared" si="1979"/>
        <v>233804.74635651743</v>
      </c>
      <c r="C3760" s="2">
        <f t="shared" si="1996"/>
        <v>129778.35810996</v>
      </c>
      <c r="D3760" s="2">
        <f>SUM(Y3760:Y$3996)</f>
        <v>16910.310425709999</v>
      </c>
      <c r="E3760" s="73">
        <f t="shared" si="1980"/>
        <v>112868.04768424999</v>
      </c>
      <c r="F3760" s="88">
        <f t="shared" si="2006"/>
        <v>6455.85</v>
      </c>
      <c r="G3760" s="3">
        <f>IF(AND(N3760=1,N3759&gt;1),VLOOKUP(A3759,[1]Plan1!$BK$81:$BM$259,3),G3759)</f>
        <v>6413.24</v>
      </c>
      <c r="H3760" s="11">
        <f t="shared" si="2007"/>
        <v>44849</v>
      </c>
      <c r="I3760" s="11">
        <f t="shared" si="2008"/>
        <v>44880</v>
      </c>
      <c r="J3760" s="12">
        <f t="shared" si="1981"/>
        <v>-6.6002153085962245E-3</v>
      </c>
      <c r="K3760" s="11">
        <f t="shared" si="1997"/>
        <v>44942</v>
      </c>
      <c r="L3760" s="11">
        <f t="shared" si="1982"/>
        <v>44942</v>
      </c>
      <c r="M3760" s="1">
        <f t="shared" si="2001"/>
        <v>23</v>
      </c>
      <c r="N3760" s="1">
        <f t="shared" si="1983"/>
        <v>5</v>
      </c>
      <c r="O3760" s="2">
        <f t="shared" si="1984"/>
        <v>0.99856144999999996</v>
      </c>
      <c r="P3760" s="13">
        <f t="shared" si="2009"/>
        <v>0.99339977999999995</v>
      </c>
      <c r="Q3760" s="13">
        <f t="shared" si="2002"/>
        <v>1.7974915867607402</v>
      </c>
      <c r="R3760" s="2">
        <f t="shared" si="2005"/>
        <v>1.7949058</v>
      </c>
      <c r="S3760" s="2">
        <f t="shared" si="1998"/>
        <v>1.83355815</v>
      </c>
      <c r="T3760" s="2">
        <f t="shared" si="1985"/>
        <v>237956.16620613</v>
      </c>
      <c r="U3760" s="2">
        <f t="shared" si="1986"/>
        <v>14095.727074380538</v>
      </c>
      <c r="V3760" s="2">
        <f t="shared" si="1987"/>
        <v>89719.46573888688</v>
      </c>
      <c r="W3760" s="2">
        <f t="shared" si="1988"/>
        <v>233593.55092322742</v>
      </c>
      <c r="X3760" s="17">
        <f t="shared" si="1989"/>
        <v>0</v>
      </c>
      <c r="Y3760" s="2">
        <f t="shared" si="1990"/>
        <v>0</v>
      </c>
      <c r="Z3760" s="72">
        <f t="shared" si="1991"/>
        <v>0</v>
      </c>
      <c r="AA3760" s="2">
        <f t="shared" ref="AA3760:AA3823" si="2010">IF(Z3760&gt;0,TRUNC(Z3760*T3760,8),0)</f>
        <v>0</v>
      </c>
      <c r="AB3760" s="12">
        <f t="shared" si="1999"/>
        <v>4.6600000000000003E-2</v>
      </c>
      <c r="AC3760" s="17">
        <f t="shared" si="1992"/>
        <v>5</v>
      </c>
      <c r="AD3760" s="17">
        <v>252</v>
      </c>
      <c r="AE3760" s="13">
        <f t="shared" si="2003"/>
        <v>1.000904115</v>
      </c>
      <c r="AF3760" s="2">
        <f t="shared" ref="AF3760:AF3823" si="2011">TRUNC((T3760*(AE3760-1)),8)</f>
        <v>215.13973920000001</v>
      </c>
      <c r="AG3760" s="2">
        <f t="shared" si="1993"/>
        <v>211.19543329000001</v>
      </c>
      <c r="AH3760" s="3">
        <f t="shared" si="1994"/>
        <v>0</v>
      </c>
      <c r="AI3760" s="4" t="str">
        <f t="shared" si="2004"/>
        <v>A+J=</v>
      </c>
      <c r="AJ3760" s="11">
        <f t="shared" si="2000"/>
        <v>44942</v>
      </c>
      <c r="AQ3760" s="53"/>
      <c r="AR3760" s="53"/>
    </row>
    <row r="3761" spans="1:44" x14ac:dyDescent="0.2">
      <c r="A3761" s="158">
        <f t="shared" si="1995"/>
        <v>44917</v>
      </c>
      <c r="B3761" s="2">
        <f t="shared" si="1979"/>
        <v>233788.62387716802</v>
      </c>
      <c r="C3761" s="2">
        <f t="shared" si="1996"/>
        <v>129778.35810996</v>
      </c>
      <c r="D3761" s="2">
        <f>SUM(Y3761:Y$3996)</f>
        <v>16910.310425709999</v>
      </c>
      <c r="E3761" s="73">
        <f t="shared" si="1980"/>
        <v>112868.04768424999</v>
      </c>
      <c r="F3761" s="88">
        <f t="shared" si="2006"/>
        <v>6455.85</v>
      </c>
      <c r="G3761" s="3">
        <f>IF(AND(N3761=1,N3760&gt;1),VLOOKUP(A3760,[1]Plan1!$BK$81:$BM$259,3),G3760)</f>
        <v>6413.24</v>
      </c>
      <c r="H3761" s="11">
        <f t="shared" si="2007"/>
        <v>44849</v>
      </c>
      <c r="I3761" s="11">
        <f t="shared" si="2008"/>
        <v>44880</v>
      </c>
      <c r="J3761" s="12">
        <f t="shared" si="1981"/>
        <v>-6.6002153085962245E-3</v>
      </c>
      <c r="K3761" s="11">
        <f t="shared" si="1997"/>
        <v>44942</v>
      </c>
      <c r="L3761" s="11">
        <f t="shared" si="1982"/>
        <v>44942</v>
      </c>
      <c r="M3761" s="1">
        <f t="shared" si="2001"/>
        <v>23</v>
      </c>
      <c r="N3761" s="1">
        <f t="shared" si="1983"/>
        <v>6</v>
      </c>
      <c r="O3761" s="2">
        <f t="shared" si="1984"/>
        <v>0.99827398000000001</v>
      </c>
      <c r="P3761" s="13">
        <f t="shared" si="2009"/>
        <v>0.99339977999999995</v>
      </c>
      <c r="Q3761" s="13">
        <f t="shared" si="2002"/>
        <v>1.7974915867607402</v>
      </c>
      <c r="R3761" s="2">
        <f t="shared" si="2005"/>
        <v>1.79438908</v>
      </c>
      <c r="S3761" s="2">
        <f t="shared" si="1998"/>
        <v>1.83355815</v>
      </c>
      <c r="T3761" s="2">
        <f t="shared" si="1985"/>
        <v>237956.16620613</v>
      </c>
      <c r="U3761" s="2">
        <f t="shared" si="1986"/>
        <v>14095.727074380538</v>
      </c>
      <c r="V3761" s="2">
        <f t="shared" si="1987"/>
        <v>89661.144561287481</v>
      </c>
      <c r="W3761" s="2">
        <f t="shared" si="1988"/>
        <v>233535.22974562802</v>
      </c>
      <c r="X3761" s="17">
        <f t="shared" si="1989"/>
        <v>0</v>
      </c>
      <c r="Y3761" s="2">
        <f t="shared" si="1990"/>
        <v>0</v>
      </c>
      <c r="Z3761" s="72">
        <f t="shared" si="1991"/>
        <v>0</v>
      </c>
      <c r="AA3761" s="2">
        <f t="shared" si="2010"/>
        <v>0</v>
      </c>
      <c r="AB3761" s="12">
        <f t="shared" si="1999"/>
        <v>4.6600000000000003E-2</v>
      </c>
      <c r="AC3761" s="17">
        <f t="shared" si="1992"/>
        <v>6</v>
      </c>
      <c r="AD3761" s="17">
        <v>252</v>
      </c>
      <c r="AE3761" s="13">
        <f t="shared" si="2003"/>
        <v>1.0010850360000001</v>
      </c>
      <c r="AF3761" s="2">
        <f t="shared" si="2011"/>
        <v>258.19100674999999</v>
      </c>
      <c r="AG3761" s="2">
        <f t="shared" si="1993"/>
        <v>253.39413153999999</v>
      </c>
      <c r="AH3761" s="3">
        <f t="shared" si="1994"/>
        <v>0</v>
      </c>
      <c r="AI3761" s="4" t="str">
        <f t="shared" si="2004"/>
        <v>A+J=</v>
      </c>
      <c r="AJ3761" s="11">
        <f t="shared" si="2000"/>
        <v>44942</v>
      </c>
      <c r="AQ3761" s="53"/>
      <c r="AR3761" s="53"/>
    </row>
    <row r="3762" spans="1:44" x14ac:dyDescent="0.2">
      <c r="A3762" s="158">
        <f t="shared" si="1995"/>
        <v>44918</v>
      </c>
      <c r="B3762" s="2">
        <f t="shared" si="1979"/>
        <v>233772.50495114573</v>
      </c>
      <c r="C3762" s="2">
        <f t="shared" si="1996"/>
        <v>129778.35810996</v>
      </c>
      <c r="D3762" s="2">
        <f>SUM(Y3762:Y$3996)</f>
        <v>16910.310425709999</v>
      </c>
      <c r="E3762" s="73">
        <f t="shared" si="1980"/>
        <v>112868.04768424999</v>
      </c>
      <c r="F3762" s="88">
        <f t="shared" si="2006"/>
        <v>6455.85</v>
      </c>
      <c r="G3762" s="3">
        <f>IF(AND(N3762=1,N3761&gt;1),VLOOKUP(A3761,[1]Plan1!$BK$81:$BM$259,3),G3761)</f>
        <v>6413.24</v>
      </c>
      <c r="H3762" s="11">
        <f t="shared" si="2007"/>
        <v>44849</v>
      </c>
      <c r="I3762" s="11">
        <f t="shared" si="2008"/>
        <v>44880</v>
      </c>
      <c r="J3762" s="12">
        <f t="shared" si="1981"/>
        <v>-6.6002153085962245E-3</v>
      </c>
      <c r="K3762" s="11">
        <f t="shared" si="1997"/>
        <v>44942</v>
      </c>
      <c r="L3762" s="11">
        <f t="shared" si="1982"/>
        <v>44942</v>
      </c>
      <c r="M3762" s="1">
        <f t="shared" si="2001"/>
        <v>23</v>
      </c>
      <c r="N3762" s="1">
        <f t="shared" si="1983"/>
        <v>7</v>
      </c>
      <c r="O3762" s="2">
        <f t="shared" si="1984"/>
        <v>0.99798659999999995</v>
      </c>
      <c r="P3762" s="13">
        <f t="shared" si="2009"/>
        <v>0.99339977999999995</v>
      </c>
      <c r="Q3762" s="13">
        <f t="shared" si="2002"/>
        <v>1.7974915867607402</v>
      </c>
      <c r="R3762" s="2">
        <f t="shared" si="2005"/>
        <v>1.7938725099999999</v>
      </c>
      <c r="S3762" s="2">
        <f t="shared" si="1998"/>
        <v>1.83355815</v>
      </c>
      <c r="T3762" s="2">
        <f t="shared" si="1985"/>
        <v>237956.16620613</v>
      </c>
      <c r="U3762" s="2">
        <f t="shared" si="1986"/>
        <v>14095.727074380538</v>
      </c>
      <c r="V3762" s="2">
        <f t="shared" si="1987"/>
        <v>89602.840313895213</v>
      </c>
      <c r="W3762" s="2">
        <f t="shared" si="1988"/>
        <v>233476.92549823574</v>
      </c>
      <c r="X3762" s="17">
        <f t="shared" si="1989"/>
        <v>0</v>
      </c>
      <c r="Y3762" s="2">
        <f t="shared" si="1990"/>
        <v>0</v>
      </c>
      <c r="Z3762" s="72">
        <f t="shared" si="1991"/>
        <v>0</v>
      </c>
      <c r="AA3762" s="2">
        <f t="shared" si="2010"/>
        <v>0</v>
      </c>
      <c r="AB3762" s="12">
        <f t="shared" si="1999"/>
        <v>4.6600000000000003E-2</v>
      </c>
      <c r="AC3762" s="17">
        <f t="shared" si="1992"/>
        <v>7</v>
      </c>
      <c r="AD3762" s="17">
        <v>252</v>
      </c>
      <c r="AE3762" s="13">
        <f t="shared" si="2003"/>
        <v>1.0012659900000001</v>
      </c>
      <c r="AF3762" s="2">
        <f t="shared" si="2011"/>
        <v>301.25012685000002</v>
      </c>
      <c r="AG3762" s="2">
        <f t="shared" si="1993"/>
        <v>295.57945290999999</v>
      </c>
      <c r="AH3762" s="3">
        <f t="shared" si="1994"/>
        <v>0</v>
      </c>
      <c r="AI3762" s="4" t="str">
        <f t="shared" si="2004"/>
        <v>A+J=</v>
      </c>
      <c r="AJ3762" s="11">
        <f t="shared" si="2000"/>
        <v>44942</v>
      </c>
      <c r="AQ3762" s="53"/>
      <c r="AR3762" s="53"/>
    </row>
    <row r="3763" spans="1:44" x14ac:dyDescent="0.2">
      <c r="A3763" s="158">
        <f t="shared" si="1995"/>
        <v>44919</v>
      </c>
      <c r="B3763" s="2">
        <f t="shared" si="1979"/>
        <v>233756.39160907161</v>
      </c>
      <c r="C3763" s="2">
        <f t="shared" si="1996"/>
        <v>129778.35810996</v>
      </c>
      <c r="D3763" s="2">
        <f>SUM(Y3763:Y$3996)</f>
        <v>16910.310425709999</v>
      </c>
      <c r="E3763" s="73">
        <f t="shared" si="1980"/>
        <v>112868.04768424999</v>
      </c>
      <c r="F3763" s="88">
        <f t="shared" si="2006"/>
        <v>6455.85</v>
      </c>
      <c r="G3763" s="3">
        <f>IF(AND(N3763=1,N3762&gt;1),VLOOKUP(A3762,[1]Plan1!$BK$81:$BM$259,3),G3762)</f>
        <v>6413.24</v>
      </c>
      <c r="H3763" s="11">
        <f t="shared" si="2007"/>
        <v>44849</v>
      </c>
      <c r="I3763" s="11">
        <f t="shared" si="2008"/>
        <v>44880</v>
      </c>
      <c r="J3763" s="12">
        <f t="shared" si="1981"/>
        <v>-6.6002153085962245E-3</v>
      </c>
      <c r="K3763" s="11">
        <f t="shared" si="1997"/>
        <v>44942</v>
      </c>
      <c r="L3763" s="11">
        <f t="shared" si="1982"/>
        <v>44942</v>
      </c>
      <c r="M3763" s="1">
        <f t="shared" si="2001"/>
        <v>23</v>
      </c>
      <c r="N3763" s="1">
        <f t="shared" si="1983"/>
        <v>8</v>
      </c>
      <c r="O3763" s="2">
        <f t="shared" si="1984"/>
        <v>0.99769931000000001</v>
      </c>
      <c r="P3763" s="13">
        <f t="shared" si="2009"/>
        <v>0.99339977999999995</v>
      </c>
      <c r="Q3763" s="13">
        <f t="shared" si="2002"/>
        <v>1.7974915867607402</v>
      </c>
      <c r="R3763" s="2">
        <f t="shared" si="2005"/>
        <v>1.7933561099999999</v>
      </c>
      <c r="S3763" s="2">
        <f t="shared" si="1998"/>
        <v>1.83355815</v>
      </c>
      <c r="T3763" s="2">
        <f t="shared" si="1985"/>
        <v>237956.16620613</v>
      </c>
      <c r="U3763" s="2">
        <f t="shared" si="1986"/>
        <v>14095.727074380538</v>
      </c>
      <c r="V3763" s="2">
        <f t="shared" si="1987"/>
        <v>89544.555254071078</v>
      </c>
      <c r="W3763" s="2">
        <f t="shared" si="1988"/>
        <v>233418.64043841162</v>
      </c>
      <c r="X3763" s="17">
        <f t="shared" si="1989"/>
        <v>0</v>
      </c>
      <c r="Y3763" s="2">
        <f t="shared" si="1990"/>
        <v>0</v>
      </c>
      <c r="Z3763" s="72">
        <f t="shared" si="1991"/>
        <v>0</v>
      </c>
      <c r="AA3763" s="2">
        <f t="shared" si="2010"/>
        <v>0</v>
      </c>
      <c r="AB3763" s="12">
        <f t="shared" si="1999"/>
        <v>4.6600000000000003E-2</v>
      </c>
      <c r="AC3763" s="17">
        <f t="shared" si="1992"/>
        <v>8</v>
      </c>
      <c r="AD3763" s="17">
        <v>252</v>
      </c>
      <c r="AE3763" s="13">
        <f t="shared" si="2003"/>
        <v>1.001446976</v>
      </c>
      <c r="AF3763" s="2">
        <f t="shared" si="2011"/>
        <v>344.31686155</v>
      </c>
      <c r="AG3763" s="2">
        <f t="shared" si="1993"/>
        <v>337.75117066000001</v>
      </c>
      <c r="AH3763" s="3">
        <f t="shared" si="1994"/>
        <v>0</v>
      </c>
      <c r="AI3763" s="4" t="str">
        <f t="shared" si="2004"/>
        <v>A+J=</v>
      </c>
      <c r="AJ3763" s="11">
        <f t="shared" si="2000"/>
        <v>44942</v>
      </c>
      <c r="AQ3763" s="53"/>
      <c r="AR3763" s="53"/>
    </row>
    <row r="3764" spans="1:44" x14ac:dyDescent="0.2">
      <c r="A3764" s="158">
        <f t="shared" si="1995"/>
        <v>44920</v>
      </c>
      <c r="B3764" s="2">
        <f t="shared" si="1979"/>
        <v>233756.39160907161</v>
      </c>
      <c r="C3764" s="2">
        <f t="shared" si="1996"/>
        <v>129778.35810996</v>
      </c>
      <c r="D3764" s="2">
        <f>SUM(Y3764:Y$3996)</f>
        <v>16910.310425709999</v>
      </c>
      <c r="E3764" s="73">
        <f t="shared" si="1980"/>
        <v>112868.04768424999</v>
      </c>
      <c r="F3764" s="88">
        <f t="shared" si="2006"/>
        <v>6455.85</v>
      </c>
      <c r="G3764" s="3">
        <f>IF(AND(N3764=1,N3763&gt;1),VLOOKUP(A3763,[1]Plan1!$BK$81:$BM$259,3),G3763)</f>
        <v>6413.24</v>
      </c>
      <c r="H3764" s="11">
        <f t="shared" si="2007"/>
        <v>44849</v>
      </c>
      <c r="I3764" s="11">
        <f t="shared" si="2008"/>
        <v>44880</v>
      </c>
      <c r="J3764" s="12">
        <f t="shared" si="1981"/>
        <v>-6.6002153085962245E-3</v>
      </c>
      <c r="K3764" s="11">
        <f t="shared" si="1997"/>
        <v>44942</v>
      </c>
      <c r="L3764" s="11">
        <f t="shared" si="1982"/>
        <v>44942</v>
      </c>
      <c r="M3764" s="1">
        <f t="shared" si="2001"/>
        <v>23</v>
      </c>
      <c r="N3764" s="1">
        <f t="shared" si="1983"/>
        <v>8</v>
      </c>
      <c r="O3764" s="2">
        <f t="shared" si="1984"/>
        <v>0.99769931000000001</v>
      </c>
      <c r="P3764" s="13">
        <f t="shared" si="2009"/>
        <v>0.99339977999999995</v>
      </c>
      <c r="Q3764" s="13">
        <f t="shared" si="2002"/>
        <v>1.7974915867607402</v>
      </c>
      <c r="R3764" s="2">
        <f t="shared" si="2005"/>
        <v>1.7933561099999999</v>
      </c>
      <c r="S3764" s="2">
        <f t="shared" si="1998"/>
        <v>1.83355815</v>
      </c>
      <c r="T3764" s="2">
        <f t="shared" si="1985"/>
        <v>237956.16620613</v>
      </c>
      <c r="U3764" s="2">
        <f t="shared" si="1986"/>
        <v>14095.727074380538</v>
      </c>
      <c r="V3764" s="2">
        <f t="shared" si="1987"/>
        <v>89544.555254071078</v>
      </c>
      <c r="W3764" s="2">
        <f t="shared" si="1988"/>
        <v>233418.64043841162</v>
      </c>
      <c r="X3764" s="17">
        <f t="shared" si="1989"/>
        <v>0</v>
      </c>
      <c r="Y3764" s="2">
        <f t="shared" si="1990"/>
        <v>0</v>
      </c>
      <c r="Z3764" s="72">
        <f t="shared" si="1991"/>
        <v>0</v>
      </c>
      <c r="AA3764" s="2">
        <f t="shared" si="2010"/>
        <v>0</v>
      </c>
      <c r="AB3764" s="12">
        <f t="shared" si="1999"/>
        <v>4.6600000000000003E-2</v>
      </c>
      <c r="AC3764" s="17">
        <f t="shared" si="1992"/>
        <v>8</v>
      </c>
      <c r="AD3764" s="17">
        <v>252</v>
      </c>
      <c r="AE3764" s="13">
        <f t="shared" si="2003"/>
        <v>1.001446976</v>
      </c>
      <c r="AF3764" s="2">
        <f t="shared" si="2011"/>
        <v>344.31686155</v>
      </c>
      <c r="AG3764" s="2">
        <f t="shared" si="1993"/>
        <v>337.75117066000001</v>
      </c>
      <c r="AH3764" s="3">
        <f t="shared" si="1994"/>
        <v>0</v>
      </c>
      <c r="AI3764" s="4" t="str">
        <f t="shared" si="2004"/>
        <v>A+J=</v>
      </c>
      <c r="AJ3764" s="11">
        <f t="shared" si="2000"/>
        <v>44942</v>
      </c>
      <c r="AQ3764" s="53"/>
      <c r="AR3764" s="53"/>
    </row>
    <row r="3765" spans="1:44" x14ac:dyDescent="0.2">
      <c r="A3765" s="158">
        <f t="shared" si="1995"/>
        <v>44921</v>
      </c>
      <c r="B3765" s="2">
        <f t="shared" si="1979"/>
        <v>233756.39160907161</v>
      </c>
      <c r="C3765" s="2">
        <f t="shared" si="1996"/>
        <v>129778.35810996</v>
      </c>
      <c r="D3765" s="2">
        <f>SUM(Y3765:Y$3996)</f>
        <v>16910.310425709999</v>
      </c>
      <c r="E3765" s="73">
        <f t="shared" si="1980"/>
        <v>112868.04768424999</v>
      </c>
      <c r="F3765" s="88">
        <f t="shared" si="2006"/>
        <v>6455.85</v>
      </c>
      <c r="G3765" s="3">
        <f>IF(AND(N3765=1,N3764&gt;1),VLOOKUP(A3764,[1]Plan1!$BK$81:$BM$259,3),G3764)</f>
        <v>6413.24</v>
      </c>
      <c r="H3765" s="11">
        <f t="shared" si="2007"/>
        <v>44849</v>
      </c>
      <c r="I3765" s="11">
        <f t="shared" si="2008"/>
        <v>44880</v>
      </c>
      <c r="J3765" s="12">
        <f t="shared" si="1981"/>
        <v>-6.6002153085962245E-3</v>
      </c>
      <c r="K3765" s="11">
        <f t="shared" si="1997"/>
        <v>44942</v>
      </c>
      <c r="L3765" s="11">
        <f t="shared" si="1982"/>
        <v>44942</v>
      </c>
      <c r="M3765" s="1">
        <f t="shared" si="2001"/>
        <v>23</v>
      </c>
      <c r="N3765" s="1">
        <f t="shared" si="1983"/>
        <v>8</v>
      </c>
      <c r="O3765" s="2">
        <f t="shared" si="1984"/>
        <v>0.99769931000000001</v>
      </c>
      <c r="P3765" s="13">
        <f t="shared" si="2009"/>
        <v>0.99339977999999995</v>
      </c>
      <c r="Q3765" s="13">
        <f t="shared" si="2002"/>
        <v>1.7974915867607402</v>
      </c>
      <c r="R3765" s="2">
        <f t="shared" si="2005"/>
        <v>1.7933561099999999</v>
      </c>
      <c r="S3765" s="2">
        <f t="shared" si="1998"/>
        <v>1.83355815</v>
      </c>
      <c r="T3765" s="2">
        <f t="shared" si="1985"/>
        <v>237956.16620613</v>
      </c>
      <c r="U3765" s="2">
        <f t="shared" si="1986"/>
        <v>14095.727074380538</v>
      </c>
      <c r="V3765" s="2">
        <f t="shared" si="1987"/>
        <v>89544.555254071078</v>
      </c>
      <c r="W3765" s="2">
        <f t="shared" si="1988"/>
        <v>233418.64043841162</v>
      </c>
      <c r="X3765" s="17">
        <f t="shared" si="1989"/>
        <v>0</v>
      </c>
      <c r="Y3765" s="2">
        <f t="shared" si="1990"/>
        <v>0</v>
      </c>
      <c r="Z3765" s="72">
        <f t="shared" si="1991"/>
        <v>0</v>
      </c>
      <c r="AA3765" s="2">
        <f t="shared" si="2010"/>
        <v>0</v>
      </c>
      <c r="AB3765" s="12">
        <f t="shared" si="1999"/>
        <v>4.6600000000000003E-2</v>
      </c>
      <c r="AC3765" s="17">
        <f t="shared" si="1992"/>
        <v>8</v>
      </c>
      <c r="AD3765" s="17">
        <v>252</v>
      </c>
      <c r="AE3765" s="13">
        <f t="shared" si="2003"/>
        <v>1.001446976</v>
      </c>
      <c r="AF3765" s="2">
        <f t="shared" si="2011"/>
        <v>344.31686155</v>
      </c>
      <c r="AG3765" s="2">
        <f t="shared" si="1993"/>
        <v>337.75117066000001</v>
      </c>
      <c r="AH3765" s="3">
        <f t="shared" si="1994"/>
        <v>0</v>
      </c>
      <c r="AI3765" s="4" t="str">
        <f t="shared" si="2004"/>
        <v>A+J=</v>
      </c>
      <c r="AJ3765" s="11">
        <f t="shared" si="2000"/>
        <v>44942</v>
      </c>
      <c r="AQ3765" s="53"/>
      <c r="AR3765" s="53"/>
    </row>
    <row r="3766" spans="1:44" x14ac:dyDescent="0.2">
      <c r="A3766" s="158">
        <f t="shared" si="1995"/>
        <v>44922</v>
      </c>
      <c r="B3766" s="2">
        <f t="shared" si="1979"/>
        <v>233740.28093094417</v>
      </c>
      <c r="C3766" s="2">
        <f t="shared" si="1996"/>
        <v>129778.35810996</v>
      </c>
      <c r="D3766" s="2">
        <f>SUM(Y3766:Y$3996)</f>
        <v>16910.310425709999</v>
      </c>
      <c r="E3766" s="73">
        <f t="shared" si="1980"/>
        <v>112868.04768424999</v>
      </c>
      <c r="F3766" s="88">
        <f t="shared" si="2006"/>
        <v>6455.85</v>
      </c>
      <c r="G3766" s="3">
        <f>IF(AND(N3766=1,N3765&gt;1),VLOOKUP(A3765,[1]Plan1!$BK$81:$BM$259,3),G3765)</f>
        <v>6413.24</v>
      </c>
      <c r="H3766" s="11">
        <f t="shared" si="2007"/>
        <v>44849</v>
      </c>
      <c r="I3766" s="11">
        <f t="shared" si="2008"/>
        <v>44880</v>
      </c>
      <c r="J3766" s="12">
        <f t="shared" si="1981"/>
        <v>-6.6002153085962245E-3</v>
      </c>
      <c r="K3766" s="11">
        <f t="shared" si="1997"/>
        <v>44942</v>
      </c>
      <c r="L3766" s="11">
        <f t="shared" si="1982"/>
        <v>44942</v>
      </c>
      <c r="M3766" s="1">
        <f t="shared" si="2001"/>
        <v>23</v>
      </c>
      <c r="N3766" s="1">
        <f t="shared" si="1983"/>
        <v>9</v>
      </c>
      <c r="O3766" s="2">
        <f t="shared" si="1984"/>
        <v>0.99741210000000002</v>
      </c>
      <c r="P3766" s="13">
        <f t="shared" si="2009"/>
        <v>0.99339977999999995</v>
      </c>
      <c r="Q3766" s="13">
        <f t="shared" si="2002"/>
        <v>1.7974915867607402</v>
      </c>
      <c r="R3766" s="2">
        <f t="shared" si="2005"/>
        <v>1.79283985</v>
      </c>
      <c r="S3766" s="2">
        <f t="shared" si="1998"/>
        <v>1.83355815</v>
      </c>
      <c r="T3766" s="2">
        <f t="shared" si="1985"/>
        <v>237956.16620613</v>
      </c>
      <c r="U3766" s="2">
        <f t="shared" si="1986"/>
        <v>14095.727074380538</v>
      </c>
      <c r="V3766" s="2">
        <f t="shared" si="1987"/>
        <v>89486.285995773607</v>
      </c>
      <c r="W3766" s="2">
        <f t="shared" si="1988"/>
        <v>233360.37118011416</v>
      </c>
      <c r="X3766" s="17">
        <f t="shared" si="1989"/>
        <v>0</v>
      </c>
      <c r="Y3766" s="2">
        <f t="shared" si="1990"/>
        <v>0</v>
      </c>
      <c r="Z3766" s="72">
        <f t="shared" si="1991"/>
        <v>0</v>
      </c>
      <c r="AA3766" s="2">
        <f t="shared" si="2010"/>
        <v>0</v>
      </c>
      <c r="AB3766" s="12">
        <f t="shared" si="1999"/>
        <v>4.6600000000000003E-2</v>
      </c>
      <c r="AC3766" s="17">
        <f t="shared" si="1992"/>
        <v>9</v>
      </c>
      <c r="AD3766" s="17">
        <v>252</v>
      </c>
      <c r="AE3766" s="13">
        <f t="shared" si="2003"/>
        <v>1.0016279960000001</v>
      </c>
      <c r="AF3766" s="2">
        <f t="shared" si="2011"/>
        <v>387.39168675000002</v>
      </c>
      <c r="AG3766" s="2">
        <f t="shared" si="1993"/>
        <v>379.90975083000001</v>
      </c>
      <c r="AH3766" s="3">
        <f t="shared" si="1994"/>
        <v>0</v>
      </c>
      <c r="AI3766" s="4" t="str">
        <f t="shared" si="2004"/>
        <v>A+J=</v>
      </c>
      <c r="AJ3766" s="11">
        <f t="shared" si="2000"/>
        <v>44942</v>
      </c>
      <c r="AQ3766" s="53"/>
      <c r="AR3766" s="53"/>
    </row>
    <row r="3767" spans="1:44" x14ac:dyDescent="0.2">
      <c r="A3767" s="158">
        <f t="shared" si="1995"/>
        <v>44923</v>
      </c>
      <c r="B3767" s="2">
        <f t="shared" si="1979"/>
        <v>233724.1713220829</v>
      </c>
      <c r="C3767" s="2">
        <f t="shared" si="1996"/>
        <v>129778.35810996</v>
      </c>
      <c r="D3767" s="2">
        <f>SUM(Y3767:Y$3996)</f>
        <v>16910.310425709999</v>
      </c>
      <c r="E3767" s="73">
        <f t="shared" si="1980"/>
        <v>112868.04768424999</v>
      </c>
      <c r="F3767" s="88">
        <f t="shared" si="2006"/>
        <v>6455.85</v>
      </c>
      <c r="G3767" s="3">
        <f>IF(AND(N3767=1,N3766&gt;1),VLOOKUP(A3766,[1]Plan1!$BK$81:$BM$259,3),G3766)</f>
        <v>6413.24</v>
      </c>
      <c r="H3767" s="11">
        <f t="shared" si="2007"/>
        <v>44849</v>
      </c>
      <c r="I3767" s="11">
        <f t="shared" si="2008"/>
        <v>44880</v>
      </c>
      <c r="J3767" s="12">
        <f t="shared" si="1981"/>
        <v>-6.6002153085962245E-3</v>
      </c>
      <c r="K3767" s="11">
        <f t="shared" si="1997"/>
        <v>44942</v>
      </c>
      <c r="L3767" s="11">
        <f t="shared" si="1982"/>
        <v>44942</v>
      </c>
      <c r="M3767" s="1">
        <f t="shared" si="2001"/>
        <v>23</v>
      </c>
      <c r="N3767" s="1">
        <f t="shared" si="1983"/>
        <v>10</v>
      </c>
      <c r="O3767" s="2">
        <f t="shared" si="1984"/>
        <v>0.99712495999999995</v>
      </c>
      <c r="P3767" s="13">
        <f t="shared" si="2009"/>
        <v>0.99339977999999995</v>
      </c>
      <c r="Q3767" s="13">
        <f t="shared" si="2002"/>
        <v>1.7974915867607402</v>
      </c>
      <c r="R3767" s="2">
        <f t="shared" si="2005"/>
        <v>1.79232372</v>
      </c>
      <c r="S3767" s="2">
        <f t="shared" si="1998"/>
        <v>1.83355815</v>
      </c>
      <c r="T3767" s="2">
        <f t="shared" si="1985"/>
        <v>237956.16620613</v>
      </c>
      <c r="U3767" s="2">
        <f t="shared" si="1986"/>
        <v>14095.727074380538</v>
      </c>
      <c r="V3767" s="2">
        <f t="shared" si="1987"/>
        <v>89428.031410322335</v>
      </c>
      <c r="W3767" s="2">
        <f t="shared" si="1988"/>
        <v>233302.11659466289</v>
      </c>
      <c r="X3767" s="17">
        <f t="shared" si="1989"/>
        <v>0</v>
      </c>
      <c r="Y3767" s="2">
        <f t="shared" si="1990"/>
        <v>0</v>
      </c>
      <c r="Z3767" s="72">
        <f t="shared" si="1991"/>
        <v>0</v>
      </c>
      <c r="AA3767" s="2">
        <f t="shared" si="2010"/>
        <v>0</v>
      </c>
      <c r="AB3767" s="12">
        <f t="shared" si="1999"/>
        <v>4.6600000000000003E-2</v>
      </c>
      <c r="AC3767" s="17">
        <f t="shared" si="1992"/>
        <v>10</v>
      </c>
      <c r="AD3767" s="17">
        <v>252</v>
      </c>
      <c r="AE3767" s="13">
        <f t="shared" si="2003"/>
        <v>1.0018090479999999</v>
      </c>
      <c r="AF3767" s="2">
        <f t="shared" si="2011"/>
        <v>430.47412656</v>
      </c>
      <c r="AG3767" s="2">
        <f t="shared" si="1993"/>
        <v>422.05472742000001</v>
      </c>
      <c r="AH3767" s="3">
        <f t="shared" si="1994"/>
        <v>0</v>
      </c>
      <c r="AI3767" s="4" t="str">
        <f t="shared" si="2004"/>
        <v>A+J=</v>
      </c>
      <c r="AJ3767" s="11">
        <f t="shared" si="2000"/>
        <v>44942</v>
      </c>
      <c r="AQ3767" s="53"/>
      <c r="AR3767" s="53"/>
    </row>
    <row r="3768" spans="1:44" x14ac:dyDescent="0.2">
      <c r="A3768" s="158">
        <f t="shared" si="1995"/>
        <v>44924</v>
      </c>
      <c r="B3768" s="2">
        <f t="shared" si="1979"/>
        <v>233708.06843948018</v>
      </c>
      <c r="C3768" s="2">
        <f t="shared" si="1996"/>
        <v>129778.35810996</v>
      </c>
      <c r="D3768" s="2">
        <f>SUM(Y3768:Y$3996)</f>
        <v>16910.310425709999</v>
      </c>
      <c r="E3768" s="73">
        <f t="shared" si="1980"/>
        <v>112868.04768424999</v>
      </c>
      <c r="F3768" s="88">
        <f t="shared" si="2006"/>
        <v>6455.85</v>
      </c>
      <c r="G3768" s="3">
        <f>IF(AND(N3768=1,N3767&gt;1),VLOOKUP(A3767,[1]Plan1!$BK$81:$BM$259,3),G3767)</f>
        <v>6413.24</v>
      </c>
      <c r="H3768" s="11">
        <f t="shared" si="2007"/>
        <v>44849</v>
      </c>
      <c r="I3768" s="11">
        <f t="shared" si="2008"/>
        <v>44880</v>
      </c>
      <c r="J3768" s="12">
        <f t="shared" si="1981"/>
        <v>-6.6002153085962245E-3</v>
      </c>
      <c r="K3768" s="11">
        <f t="shared" si="1997"/>
        <v>44942</v>
      </c>
      <c r="L3768" s="11">
        <f t="shared" si="1982"/>
        <v>44942</v>
      </c>
      <c r="M3768" s="1">
        <f t="shared" si="2001"/>
        <v>23</v>
      </c>
      <c r="N3768" s="1">
        <f t="shared" si="1983"/>
        <v>11</v>
      </c>
      <c r="O3768" s="2">
        <f t="shared" si="1984"/>
        <v>0.99683792000000004</v>
      </c>
      <c r="P3768" s="13">
        <f t="shared" si="2009"/>
        <v>0.99339977999999995</v>
      </c>
      <c r="Q3768" s="13">
        <f t="shared" si="2002"/>
        <v>1.7974915867607402</v>
      </c>
      <c r="R3768" s="2">
        <f t="shared" si="2005"/>
        <v>1.7918077699999999</v>
      </c>
      <c r="S3768" s="2">
        <f t="shared" si="1998"/>
        <v>1.83355815</v>
      </c>
      <c r="T3768" s="2">
        <f t="shared" si="1985"/>
        <v>237956.16620613</v>
      </c>
      <c r="U3768" s="2">
        <f t="shared" si="1986"/>
        <v>14095.727074380538</v>
      </c>
      <c r="V3768" s="2">
        <f t="shared" si="1987"/>
        <v>89369.797141119634</v>
      </c>
      <c r="W3768" s="2">
        <f t="shared" si="1988"/>
        <v>233243.88232546017</v>
      </c>
      <c r="X3768" s="17">
        <f t="shared" si="1989"/>
        <v>0</v>
      </c>
      <c r="Y3768" s="2">
        <f t="shared" si="1990"/>
        <v>0</v>
      </c>
      <c r="Z3768" s="72">
        <f t="shared" si="1991"/>
        <v>0</v>
      </c>
      <c r="AA3768" s="2">
        <f t="shared" si="2010"/>
        <v>0</v>
      </c>
      <c r="AB3768" s="12">
        <f t="shared" si="1999"/>
        <v>4.6600000000000003E-2</v>
      </c>
      <c r="AC3768" s="17">
        <f t="shared" si="1992"/>
        <v>11</v>
      </c>
      <c r="AD3768" s="17">
        <v>252</v>
      </c>
      <c r="AE3768" s="13">
        <f t="shared" si="2003"/>
        <v>1.001990132</v>
      </c>
      <c r="AF3768" s="2">
        <f t="shared" si="2011"/>
        <v>473.56418095999999</v>
      </c>
      <c r="AG3768" s="2">
        <f t="shared" si="1993"/>
        <v>464.18611401999999</v>
      </c>
      <c r="AH3768" s="3">
        <f t="shared" si="1994"/>
        <v>0</v>
      </c>
      <c r="AI3768" s="4" t="str">
        <f t="shared" si="2004"/>
        <v>A+J=</v>
      </c>
      <c r="AJ3768" s="11">
        <f t="shared" si="2000"/>
        <v>44942</v>
      </c>
      <c r="AQ3768" s="53"/>
      <c r="AR3768" s="53"/>
    </row>
    <row r="3769" spans="1:44" x14ac:dyDescent="0.2">
      <c r="A3769" s="158">
        <f t="shared" si="1995"/>
        <v>44925</v>
      </c>
      <c r="B3769" s="2">
        <f t="shared" si="1979"/>
        <v>233691.96596816322</v>
      </c>
      <c r="C3769" s="2">
        <f t="shared" si="1996"/>
        <v>129778.35810996</v>
      </c>
      <c r="D3769" s="2">
        <f>SUM(Y3769:Y$3996)</f>
        <v>16910.310425709999</v>
      </c>
      <c r="E3769" s="73">
        <f t="shared" si="1980"/>
        <v>112868.04768424999</v>
      </c>
      <c r="F3769" s="88">
        <f t="shared" si="2006"/>
        <v>6455.85</v>
      </c>
      <c r="G3769" s="3">
        <f>IF(AND(N3769=1,N3768&gt;1),VLOOKUP(A3768,[1]Plan1!$BK$81:$BM$259,3),G3768)</f>
        <v>6413.24</v>
      </c>
      <c r="H3769" s="11">
        <f t="shared" si="2007"/>
        <v>44849</v>
      </c>
      <c r="I3769" s="11">
        <f t="shared" si="2008"/>
        <v>44880</v>
      </c>
      <c r="J3769" s="12">
        <f t="shared" si="1981"/>
        <v>-6.6002153085962245E-3</v>
      </c>
      <c r="K3769" s="11">
        <f t="shared" si="1997"/>
        <v>44942</v>
      </c>
      <c r="L3769" s="11">
        <f t="shared" si="1982"/>
        <v>44942</v>
      </c>
      <c r="M3769" s="1">
        <f t="shared" si="2001"/>
        <v>23</v>
      </c>
      <c r="N3769" s="1">
        <f t="shared" si="1983"/>
        <v>12</v>
      </c>
      <c r="O3769" s="2">
        <f t="shared" si="1984"/>
        <v>0.99655095000000005</v>
      </c>
      <c r="P3769" s="13">
        <f t="shared" si="2009"/>
        <v>0.99339977999999995</v>
      </c>
      <c r="Q3769" s="13">
        <f t="shared" si="2002"/>
        <v>1.7974915867607402</v>
      </c>
      <c r="R3769" s="2">
        <f t="shared" si="2005"/>
        <v>1.79129194</v>
      </c>
      <c r="S3769" s="2">
        <f t="shared" si="1998"/>
        <v>1.83355815</v>
      </c>
      <c r="T3769" s="2">
        <f t="shared" si="1985"/>
        <v>237956.16620613</v>
      </c>
      <c r="U3769" s="2">
        <f t="shared" si="1986"/>
        <v>14095.727074380538</v>
      </c>
      <c r="V3769" s="2">
        <f t="shared" si="1987"/>
        <v>89311.57641608268</v>
      </c>
      <c r="W3769" s="2">
        <f t="shared" si="1988"/>
        <v>233185.66160042322</v>
      </c>
      <c r="X3769" s="17">
        <f t="shared" si="1989"/>
        <v>0</v>
      </c>
      <c r="Y3769" s="2">
        <f t="shared" si="1990"/>
        <v>0</v>
      </c>
      <c r="Z3769" s="72">
        <f t="shared" si="1991"/>
        <v>0</v>
      </c>
      <c r="AA3769" s="2">
        <f t="shared" si="2010"/>
        <v>0</v>
      </c>
      <c r="AB3769" s="12">
        <f t="shared" si="1999"/>
        <v>4.6600000000000003E-2</v>
      </c>
      <c r="AC3769" s="17">
        <f t="shared" si="1992"/>
        <v>12</v>
      </c>
      <c r="AD3769" s="17">
        <v>252</v>
      </c>
      <c r="AE3769" s="13">
        <f t="shared" si="2003"/>
        <v>1.00217125</v>
      </c>
      <c r="AF3769" s="2">
        <f t="shared" si="2011"/>
        <v>516.66232587000002</v>
      </c>
      <c r="AG3769" s="2">
        <f t="shared" si="1993"/>
        <v>506.30436773999998</v>
      </c>
      <c r="AH3769" s="3">
        <f t="shared" si="1994"/>
        <v>0</v>
      </c>
      <c r="AI3769" s="4" t="str">
        <f t="shared" si="2004"/>
        <v>A+J=</v>
      </c>
      <c r="AJ3769" s="11">
        <f t="shared" si="2000"/>
        <v>44942</v>
      </c>
      <c r="AQ3769" s="53"/>
      <c r="AR3769" s="53"/>
    </row>
    <row r="3770" spans="1:44" x14ac:dyDescent="0.2">
      <c r="A3770" s="158">
        <f t="shared" si="1995"/>
        <v>44926</v>
      </c>
      <c r="B3770" s="2">
        <f t="shared" si="1979"/>
        <v>233675.86910000435</v>
      </c>
      <c r="C3770" s="2">
        <f t="shared" si="1996"/>
        <v>129778.35810996</v>
      </c>
      <c r="D3770" s="2">
        <f>SUM(Y3770:Y$3996)</f>
        <v>16910.310425709999</v>
      </c>
      <c r="E3770" s="73">
        <f t="shared" si="1980"/>
        <v>112868.04768424999</v>
      </c>
      <c r="F3770" s="88">
        <f t="shared" si="2006"/>
        <v>6455.85</v>
      </c>
      <c r="G3770" s="3">
        <f>IF(AND(N3770=1,N3769&gt;1),VLOOKUP(A3769,[1]Plan1!$BK$81:$BM$259,3),G3769)</f>
        <v>6413.24</v>
      </c>
      <c r="H3770" s="11">
        <f t="shared" si="2007"/>
        <v>44849</v>
      </c>
      <c r="I3770" s="11">
        <f t="shared" si="2008"/>
        <v>44880</v>
      </c>
      <c r="J3770" s="12">
        <f t="shared" si="1981"/>
        <v>-6.6002153085962245E-3</v>
      </c>
      <c r="K3770" s="11">
        <f t="shared" si="1997"/>
        <v>44942</v>
      </c>
      <c r="L3770" s="11">
        <f t="shared" si="1982"/>
        <v>44942</v>
      </c>
      <c r="M3770" s="1">
        <f t="shared" si="2001"/>
        <v>23</v>
      </c>
      <c r="N3770" s="1">
        <f t="shared" si="1983"/>
        <v>13</v>
      </c>
      <c r="O3770" s="2">
        <f t="shared" si="1984"/>
        <v>0.99626406999999995</v>
      </c>
      <c r="P3770" s="13">
        <f t="shared" si="2009"/>
        <v>0.99339977999999995</v>
      </c>
      <c r="Q3770" s="13">
        <f t="shared" si="2002"/>
        <v>1.7974915867607402</v>
      </c>
      <c r="R3770" s="2">
        <f t="shared" si="2005"/>
        <v>1.79077628</v>
      </c>
      <c r="S3770" s="2">
        <f t="shared" si="1998"/>
        <v>1.83355815</v>
      </c>
      <c r="T3770" s="2">
        <f t="shared" si="1985"/>
        <v>237956.16620613</v>
      </c>
      <c r="U3770" s="2">
        <f t="shared" si="1986"/>
        <v>14095.727074380538</v>
      </c>
      <c r="V3770" s="2">
        <f t="shared" si="1987"/>
        <v>89253.374878613817</v>
      </c>
      <c r="W3770" s="2">
        <f t="shared" si="1988"/>
        <v>233127.46006295434</v>
      </c>
      <c r="X3770" s="17">
        <f t="shared" si="1989"/>
        <v>0</v>
      </c>
      <c r="Y3770" s="2">
        <f t="shared" si="1990"/>
        <v>0</v>
      </c>
      <c r="Z3770" s="72">
        <f t="shared" si="1991"/>
        <v>0</v>
      </c>
      <c r="AA3770" s="2">
        <f t="shared" si="2010"/>
        <v>0</v>
      </c>
      <c r="AB3770" s="12">
        <f t="shared" si="1999"/>
        <v>4.6600000000000003E-2</v>
      </c>
      <c r="AC3770" s="17">
        <f t="shared" si="1992"/>
        <v>13</v>
      </c>
      <c r="AD3770" s="17">
        <v>252</v>
      </c>
      <c r="AE3770" s="13">
        <f t="shared" si="2003"/>
        <v>1.0023523999999999</v>
      </c>
      <c r="AF3770" s="2">
        <f t="shared" si="2011"/>
        <v>559.76808538</v>
      </c>
      <c r="AG3770" s="2">
        <f t="shared" si="1993"/>
        <v>548.40903705000005</v>
      </c>
      <c r="AH3770" s="3">
        <f t="shared" si="1994"/>
        <v>0</v>
      </c>
      <c r="AI3770" s="4" t="str">
        <f t="shared" si="2004"/>
        <v>A+J=</v>
      </c>
      <c r="AJ3770" s="11">
        <f t="shared" si="2000"/>
        <v>44942</v>
      </c>
      <c r="AQ3770" s="53"/>
      <c r="AR3770" s="53"/>
    </row>
    <row r="3771" spans="1:44" x14ac:dyDescent="0.2">
      <c r="A3771" s="158">
        <f t="shared" si="1995"/>
        <v>44927</v>
      </c>
      <c r="B3771" s="2">
        <f t="shared" si="1979"/>
        <v>233675.86910000435</v>
      </c>
      <c r="C3771" s="2">
        <f t="shared" si="1996"/>
        <v>129778.35810996</v>
      </c>
      <c r="D3771" s="2">
        <f>SUM(Y3771:Y$3996)</f>
        <v>16910.310425709999</v>
      </c>
      <c r="E3771" s="73">
        <f t="shared" si="1980"/>
        <v>112868.04768424999</v>
      </c>
      <c r="F3771" s="88">
        <f t="shared" si="2006"/>
        <v>6455.85</v>
      </c>
      <c r="G3771" s="3">
        <f>IF(AND(N3771=1,N3770&gt;1),VLOOKUP(A3770,[1]Plan1!$BK$81:$BM$259,3),G3770)</f>
        <v>6413.24</v>
      </c>
      <c r="H3771" s="11">
        <f t="shared" si="2007"/>
        <v>44849</v>
      </c>
      <c r="I3771" s="11">
        <f t="shared" si="2008"/>
        <v>44880</v>
      </c>
      <c r="J3771" s="12">
        <f t="shared" si="1981"/>
        <v>-6.6002153085962245E-3</v>
      </c>
      <c r="K3771" s="11">
        <f t="shared" si="1997"/>
        <v>44942</v>
      </c>
      <c r="L3771" s="11">
        <f t="shared" si="1982"/>
        <v>44942</v>
      </c>
      <c r="M3771" s="1">
        <f t="shared" si="2001"/>
        <v>23</v>
      </c>
      <c r="N3771" s="1">
        <f t="shared" si="1983"/>
        <v>13</v>
      </c>
      <c r="O3771" s="2">
        <f t="shared" si="1984"/>
        <v>0.99626406999999995</v>
      </c>
      <c r="P3771" s="13">
        <f t="shared" si="2009"/>
        <v>0.99339977999999995</v>
      </c>
      <c r="Q3771" s="13">
        <f t="shared" si="2002"/>
        <v>1.7974915867607402</v>
      </c>
      <c r="R3771" s="2">
        <f t="shared" si="2005"/>
        <v>1.79077628</v>
      </c>
      <c r="S3771" s="2">
        <f t="shared" si="1998"/>
        <v>1.83355815</v>
      </c>
      <c r="T3771" s="2">
        <f t="shared" si="1985"/>
        <v>237956.16620613</v>
      </c>
      <c r="U3771" s="2">
        <f t="shared" si="1986"/>
        <v>14095.727074380538</v>
      </c>
      <c r="V3771" s="2">
        <f t="shared" si="1987"/>
        <v>89253.374878613817</v>
      </c>
      <c r="W3771" s="2">
        <f t="shared" si="1988"/>
        <v>233127.46006295434</v>
      </c>
      <c r="X3771" s="17">
        <f t="shared" si="1989"/>
        <v>0</v>
      </c>
      <c r="Y3771" s="2">
        <f t="shared" si="1990"/>
        <v>0</v>
      </c>
      <c r="Z3771" s="72">
        <f t="shared" si="1991"/>
        <v>0</v>
      </c>
      <c r="AA3771" s="2">
        <f t="shared" si="2010"/>
        <v>0</v>
      </c>
      <c r="AB3771" s="12">
        <f t="shared" si="1999"/>
        <v>4.6600000000000003E-2</v>
      </c>
      <c r="AC3771" s="17">
        <f t="shared" si="1992"/>
        <v>13</v>
      </c>
      <c r="AD3771" s="17">
        <v>252</v>
      </c>
      <c r="AE3771" s="13">
        <f t="shared" si="2003"/>
        <v>1.0023523999999999</v>
      </c>
      <c r="AF3771" s="2">
        <f t="shared" si="2011"/>
        <v>559.76808538</v>
      </c>
      <c r="AG3771" s="2">
        <f t="shared" si="1993"/>
        <v>548.40903705000005</v>
      </c>
      <c r="AH3771" s="3">
        <f t="shared" si="1994"/>
        <v>0</v>
      </c>
      <c r="AI3771" s="4" t="str">
        <f t="shared" si="2004"/>
        <v>A+J=</v>
      </c>
      <c r="AJ3771" s="11">
        <f t="shared" si="2000"/>
        <v>44942</v>
      </c>
      <c r="AQ3771" s="53"/>
      <c r="AR3771" s="53"/>
    </row>
    <row r="3772" spans="1:44" x14ac:dyDescent="0.2">
      <c r="A3772" s="158">
        <f t="shared" si="1995"/>
        <v>44928</v>
      </c>
      <c r="B3772" s="2">
        <f t="shared" si="1979"/>
        <v>233675.86910000435</v>
      </c>
      <c r="C3772" s="2">
        <f t="shared" si="1996"/>
        <v>129778.35810996</v>
      </c>
      <c r="D3772" s="2">
        <f>SUM(Y3772:Y$3996)</f>
        <v>16910.310425709999</v>
      </c>
      <c r="E3772" s="73">
        <f t="shared" si="1980"/>
        <v>112868.04768424999</v>
      </c>
      <c r="F3772" s="88">
        <f t="shared" si="2006"/>
        <v>6455.85</v>
      </c>
      <c r="G3772" s="3">
        <f>IF(AND(N3772=1,N3771&gt;1),VLOOKUP(A3771,[1]Plan1!$BK$81:$BM$259,3),G3771)</f>
        <v>6413.24</v>
      </c>
      <c r="H3772" s="11">
        <f t="shared" si="2007"/>
        <v>44849</v>
      </c>
      <c r="I3772" s="11">
        <f t="shared" si="2008"/>
        <v>44880</v>
      </c>
      <c r="J3772" s="12">
        <f t="shared" si="1981"/>
        <v>-6.6002153085962245E-3</v>
      </c>
      <c r="K3772" s="11">
        <f t="shared" si="1997"/>
        <v>44942</v>
      </c>
      <c r="L3772" s="11">
        <f t="shared" si="1982"/>
        <v>44942</v>
      </c>
      <c r="M3772" s="1">
        <f t="shared" si="2001"/>
        <v>23</v>
      </c>
      <c r="N3772" s="1">
        <f t="shared" si="1983"/>
        <v>13</v>
      </c>
      <c r="O3772" s="2">
        <f t="shared" si="1984"/>
        <v>0.99626406999999995</v>
      </c>
      <c r="P3772" s="13">
        <f t="shared" si="2009"/>
        <v>0.99339977999999995</v>
      </c>
      <c r="Q3772" s="13">
        <f t="shared" si="2002"/>
        <v>1.7974915867607402</v>
      </c>
      <c r="R3772" s="2">
        <f t="shared" si="2005"/>
        <v>1.79077628</v>
      </c>
      <c r="S3772" s="2">
        <f t="shared" si="1998"/>
        <v>1.83355815</v>
      </c>
      <c r="T3772" s="2">
        <f t="shared" si="1985"/>
        <v>237956.16620613</v>
      </c>
      <c r="U3772" s="2">
        <f t="shared" si="1986"/>
        <v>14095.727074380538</v>
      </c>
      <c r="V3772" s="2">
        <f t="shared" si="1987"/>
        <v>89253.374878613817</v>
      </c>
      <c r="W3772" s="2">
        <f t="shared" si="1988"/>
        <v>233127.46006295434</v>
      </c>
      <c r="X3772" s="17">
        <f t="shared" si="1989"/>
        <v>0</v>
      </c>
      <c r="Y3772" s="2">
        <f t="shared" si="1990"/>
        <v>0</v>
      </c>
      <c r="Z3772" s="72">
        <f t="shared" si="1991"/>
        <v>0</v>
      </c>
      <c r="AA3772" s="2">
        <f t="shared" si="2010"/>
        <v>0</v>
      </c>
      <c r="AB3772" s="12">
        <f t="shared" si="1999"/>
        <v>4.6600000000000003E-2</v>
      </c>
      <c r="AC3772" s="17">
        <f t="shared" si="1992"/>
        <v>13</v>
      </c>
      <c r="AD3772" s="17">
        <v>252</v>
      </c>
      <c r="AE3772" s="13">
        <f t="shared" si="2003"/>
        <v>1.0023523999999999</v>
      </c>
      <c r="AF3772" s="2">
        <f t="shared" si="2011"/>
        <v>559.76808538</v>
      </c>
      <c r="AG3772" s="2">
        <f t="shared" si="1993"/>
        <v>548.40903705000005</v>
      </c>
      <c r="AH3772" s="3">
        <f t="shared" si="1994"/>
        <v>0</v>
      </c>
      <c r="AI3772" s="4" t="str">
        <f t="shared" si="2004"/>
        <v>A+J=</v>
      </c>
      <c r="AJ3772" s="11">
        <f t="shared" si="2000"/>
        <v>44942</v>
      </c>
      <c r="AQ3772" s="53"/>
      <c r="AR3772" s="53"/>
    </row>
    <row r="3773" spans="1:44" x14ac:dyDescent="0.2">
      <c r="A3773" s="158">
        <f t="shared" si="1995"/>
        <v>44929</v>
      </c>
      <c r="B3773" s="2">
        <f t="shared" si="1979"/>
        <v>233659.77467826218</v>
      </c>
      <c r="C3773" s="2">
        <f t="shared" si="1996"/>
        <v>129778.35810996</v>
      </c>
      <c r="D3773" s="2">
        <f>SUM(Y3773:Y$3996)</f>
        <v>16910.310425709999</v>
      </c>
      <c r="E3773" s="73">
        <f t="shared" si="1980"/>
        <v>112868.04768424999</v>
      </c>
      <c r="F3773" s="88">
        <f t="shared" si="2006"/>
        <v>6455.85</v>
      </c>
      <c r="G3773" s="3">
        <f>IF(AND(N3773=1,N3772&gt;1),VLOOKUP(A3772,[1]Plan1!$BK$81:$BM$259,3),G3772)</f>
        <v>6413.24</v>
      </c>
      <c r="H3773" s="11">
        <f t="shared" si="2007"/>
        <v>44849</v>
      </c>
      <c r="I3773" s="11">
        <f t="shared" si="2008"/>
        <v>44880</v>
      </c>
      <c r="J3773" s="12">
        <f t="shared" si="1981"/>
        <v>-6.6002153085962245E-3</v>
      </c>
      <c r="K3773" s="11">
        <f t="shared" si="1997"/>
        <v>44942</v>
      </c>
      <c r="L3773" s="11">
        <f t="shared" si="1982"/>
        <v>44942</v>
      </c>
      <c r="M3773" s="1">
        <f t="shared" si="2001"/>
        <v>23</v>
      </c>
      <c r="N3773" s="1">
        <f t="shared" si="1983"/>
        <v>14</v>
      </c>
      <c r="O3773" s="2">
        <f t="shared" si="1984"/>
        <v>0.99597727000000003</v>
      </c>
      <c r="P3773" s="13">
        <f t="shared" si="2009"/>
        <v>0.99339977999999995</v>
      </c>
      <c r="Q3773" s="13">
        <f t="shared" si="2002"/>
        <v>1.7974915867607402</v>
      </c>
      <c r="R3773" s="2">
        <f t="shared" si="2005"/>
        <v>1.79026076</v>
      </c>
      <c r="S3773" s="2">
        <f t="shared" si="1998"/>
        <v>1.83355815</v>
      </c>
      <c r="T3773" s="2">
        <f t="shared" si="1985"/>
        <v>237956.16620613</v>
      </c>
      <c r="U3773" s="2">
        <f t="shared" si="1986"/>
        <v>14095.727074380538</v>
      </c>
      <c r="V3773" s="2">
        <f t="shared" si="1987"/>
        <v>89195.189142671647</v>
      </c>
      <c r="W3773" s="2">
        <f t="shared" si="1988"/>
        <v>233069.27432701219</v>
      </c>
      <c r="X3773" s="17">
        <f t="shared" si="1989"/>
        <v>0</v>
      </c>
      <c r="Y3773" s="2">
        <f t="shared" si="1990"/>
        <v>0</v>
      </c>
      <c r="Z3773" s="72">
        <f t="shared" si="1991"/>
        <v>0</v>
      </c>
      <c r="AA3773" s="2">
        <f t="shared" si="2010"/>
        <v>0</v>
      </c>
      <c r="AB3773" s="12">
        <f t="shared" si="1999"/>
        <v>4.6600000000000003E-2</v>
      </c>
      <c r="AC3773" s="17">
        <f t="shared" si="1992"/>
        <v>14</v>
      </c>
      <c r="AD3773" s="17">
        <v>252</v>
      </c>
      <c r="AE3773" s="13">
        <f t="shared" si="2003"/>
        <v>1.002533583</v>
      </c>
      <c r="AF3773" s="2">
        <f t="shared" si="2011"/>
        <v>602.88169744000004</v>
      </c>
      <c r="AG3773" s="2">
        <f t="shared" si="1993"/>
        <v>590.50035124999999</v>
      </c>
      <c r="AH3773" s="3">
        <f t="shared" si="1994"/>
        <v>0</v>
      </c>
      <c r="AI3773" s="4" t="str">
        <f t="shared" si="2004"/>
        <v>A+J=</v>
      </c>
      <c r="AJ3773" s="11">
        <f t="shared" si="2000"/>
        <v>44942</v>
      </c>
      <c r="AQ3773" s="53"/>
      <c r="AR3773" s="53"/>
    </row>
    <row r="3774" spans="1:44" x14ac:dyDescent="0.2">
      <c r="A3774" s="158">
        <f t="shared" si="1995"/>
        <v>44930</v>
      </c>
      <c r="B3774" s="2">
        <f t="shared" si="1979"/>
        <v>233643.68247277671</v>
      </c>
      <c r="C3774" s="2">
        <f t="shared" si="1996"/>
        <v>129778.35810996</v>
      </c>
      <c r="D3774" s="2">
        <f>SUM(Y3774:Y$3996)</f>
        <v>16910.310425709999</v>
      </c>
      <c r="E3774" s="73">
        <f t="shared" si="1980"/>
        <v>112868.04768424999</v>
      </c>
      <c r="F3774" s="88">
        <f t="shared" si="2006"/>
        <v>6455.85</v>
      </c>
      <c r="G3774" s="3">
        <f>IF(AND(N3774=1,N3773&gt;1),VLOOKUP(A3773,[1]Plan1!$BK$81:$BM$259,3),G3773)</f>
        <v>6413.24</v>
      </c>
      <c r="H3774" s="11">
        <f t="shared" si="2007"/>
        <v>44849</v>
      </c>
      <c r="I3774" s="11">
        <f t="shared" si="2008"/>
        <v>44880</v>
      </c>
      <c r="J3774" s="12">
        <f t="shared" si="1981"/>
        <v>-6.6002153085962245E-3</v>
      </c>
      <c r="K3774" s="11">
        <f t="shared" si="1997"/>
        <v>44942</v>
      </c>
      <c r="L3774" s="11">
        <f t="shared" si="1982"/>
        <v>44942</v>
      </c>
      <c r="M3774" s="1">
        <f t="shared" si="2001"/>
        <v>23</v>
      </c>
      <c r="N3774" s="1">
        <f t="shared" si="1983"/>
        <v>15</v>
      </c>
      <c r="O3774" s="2">
        <f t="shared" si="1984"/>
        <v>0.99569054999999995</v>
      </c>
      <c r="P3774" s="13">
        <f t="shared" si="2009"/>
        <v>0.99339977999999995</v>
      </c>
      <c r="Q3774" s="13">
        <f t="shared" si="2002"/>
        <v>1.7974915867607402</v>
      </c>
      <c r="R3774" s="2">
        <f t="shared" si="2005"/>
        <v>1.7897453800000001</v>
      </c>
      <c r="S3774" s="2">
        <f t="shared" si="1998"/>
        <v>1.83355815</v>
      </c>
      <c r="T3774" s="2">
        <f t="shared" si="1985"/>
        <v>237956.16620613</v>
      </c>
      <c r="U3774" s="2">
        <f t="shared" si="1986"/>
        <v>14095.727074380538</v>
      </c>
      <c r="V3774" s="2">
        <f t="shared" si="1987"/>
        <v>89137.019208256141</v>
      </c>
      <c r="W3774" s="2">
        <f t="shared" si="1988"/>
        <v>233011.1043925967</v>
      </c>
      <c r="X3774" s="17">
        <f t="shared" si="1989"/>
        <v>0</v>
      </c>
      <c r="Y3774" s="2">
        <f t="shared" si="1990"/>
        <v>0</v>
      </c>
      <c r="Z3774" s="72">
        <f t="shared" si="1991"/>
        <v>0</v>
      </c>
      <c r="AA3774" s="2">
        <f t="shared" si="2010"/>
        <v>0</v>
      </c>
      <c r="AB3774" s="12">
        <f t="shared" si="1999"/>
        <v>4.6600000000000003E-2</v>
      </c>
      <c r="AC3774" s="17">
        <f t="shared" si="1992"/>
        <v>15</v>
      </c>
      <c r="AD3774" s="17">
        <v>252</v>
      </c>
      <c r="AE3774" s="13">
        <f t="shared" si="2003"/>
        <v>1.002714798</v>
      </c>
      <c r="AF3774" s="2">
        <f t="shared" si="2011"/>
        <v>646.00292409999997</v>
      </c>
      <c r="AG3774" s="2">
        <f t="shared" si="1993"/>
        <v>632.57808018000003</v>
      </c>
      <c r="AH3774" s="3">
        <f t="shared" si="1994"/>
        <v>0</v>
      </c>
      <c r="AI3774" s="4" t="str">
        <f t="shared" si="2004"/>
        <v>A+J=</v>
      </c>
      <c r="AJ3774" s="11">
        <f t="shared" si="2000"/>
        <v>44942</v>
      </c>
      <c r="AQ3774" s="53"/>
      <c r="AR3774" s="53"/>
    </row>
    <row r="3775" spans="1:44" x14ac:dyDescent="0.2">
      <c r="A3775" s="158">
        <f t="shared" si="1995"/>
        <v>44931</v>
      </c>
      <c r="B3775" s="2">
        <f t="shared" si="1979"/>
        <v>233627.59634828925</v>
      </c>
      <c r="C3775" s="2">
        <f t="shared" si="1996"/>
        <v>129778.35810996</v>
      </c>
      <c r="D3775" s="2">
        <f>SUM(Y3775:Y$3996)</f>
        <v>16910.310425709999</v>
      </c>
      <c r="E3775" s="73">
        <f t="shared" si="1980"/>
        <v>112868.04768424999</v>
      </c>
      <c r="F3775" s="88">
        <f t="shared" si="2006"/>
        <v>6455.85</v>
      </c>
      <c r="G3775" s="3">
        <f>IF(AND(N3775=1,N3774&gt;1),VLOOKUP(A3774,[1]Plan1!$BK$81:$BM$259,3),G3774)</f>
        <v>6413.24</v>
      </c>
      <c r="H3775" s="11">
        <f t="shared" si="2007"/>
        <v>44849</v>
      </c>
      <c r="I3775" s="11">
        <f t="shared" si="2008"/>
        <v>44880</v>
      </c>
      <c r="J3775" s="12">
        <f t="shared" si="1981"/>
        <v>-6.6002153085962245E-3</v>
      </c>
      <c r="K3775" s="11">
        <f t="shared" si="1997"/>
        <v>44942</v>
      </c>
      <c r="L3775" s="11">
        <f t="shared" si="1982"/>
        <v>44942</v>
      </c>
      <c r="M3775" s="1">
        <f t="shared" si="2001"/>
        <v>23</v>
      </c>
      <c r="N3775" s="1">
        <f t="shared" si="1983"/>
        <v>16</v>
      </c>
      <c r="O3775" s="2">
        <f t="shared" si="1984"/>
        <v>0.99540392</v>
      </c>
      <c r="P3775" s="13">
        <f t="shared" si="2009"/>
        <v>0.99339977999999995</v>
      </c>
      <c r="Q3775" s="13">
        <f t="shared" si="2002"/>
        <v>1.7974915867607402</v>
      </c>
      <c r="R3775" s="2">
        <f t="shared" si="2005"/>
        <v>1.78923017</v>
      </c>
      <c r="S3775" s="2">
        <f t="shared" si="1998"/>
        <v>1.83355815</v>
      </c>
      <c r="T3775" s="2">
        <f t="shared" si="1985"/>
        <v>237956.16620613</v>
      </c>
      <c r="U3775" s="2">
        <f t="shared" si="1986"/>
        <v>14095.727074380538</v>
      </c>
      <c r="V3775" s="2">
        <f t="shared" si="1987"/>
        <v>89078.868461408725</v>
      </c>
      <c r="W3775" s="2">
        <f t="shared" si="1988"/>
        <v>232952.95364574925</v>
      </c>
      <c r="X3775" s="17">
        <f t="shared" si="1989"/>
        <v>0</v>
      </c>
      <c r="Y3775" s="2">
        <f t="shared" si="1990"/>
        <v>0</v>
      </c>
      <c r="Z3775" s="72">
        <f t="shared" si="1991"/>
        <v>0</v>
      </c>
      <c r="AA3775" s="2">
        <f t="shared" si="2010"/>
        <v>0</v>
      </c>
      <c r="AB3775" s="12">
        <f t="shared" si="1999"/>
        <v>4.6600000000000003E-2</v>
      </c>
      <c r="AC3775" s="17">
        <f t="shared" si="1992"/>
        <v>16</v>
      </c>
      <c r="AD3775" s="17">
        <v>252</v>
      </c>
      <c r="AE3775" s="13">
        <f t="shared" si="2003"/>
        <v>1.0028960469999999</v>
      </c>
      <c r="AF3775" s="2">
        <f t="shared" si="2011"/>
        <v>689.13224127000001</v>
      </c>
      <c r="AG3775" s="2">
        <f t="shared" si="1993"/>
        <v>674.64270253999996</v>
      </c>
      <c r="AH3775" s="3">
        <f t="shared" si="1994"/>
        <v>0</v>
      </c>
      <c r="AI3775" s="4" t="str">
        <f t="shared" si="2004"/>
        <v>A+J=</v>
      </c>
      <c r="AJ3775" s="11">
        <f t="shared" si="2000"/>
        <v>44942</v>
      </c>
      <c r="AQ3775" s="53"/>
      <c r="AR3775" s="53"/>
    </row>
    <row r="3776" spans="1:44" x14ac:dyDescent="0.2">
      <c r="A3776" s="158">
        <f t="shared" si="1995"/>
        <v>44932</v>
      </c>
      <c r="B3776" s="2">
        <f t="shared" si="1979"/>
        <v>233611.51018275757</v>
      </c>
      <c r="C3776" s="2">
        <f t="shared" si="1996"/>
        <v>129778.35810996</v>
      </c>
      <c r="D3776" s="2">
        <f>SUM(Y3776:Y$3996)</f>
        <v>16910.310425709999</v>
      </c>
      <c r="E3776" s="73">
        <f t="shared" si="1980"/>
        <v>112868.04768424999</v>
      </c>
      <c r="F3776" s="88">
        <f t="shared" si="2006"/>
        <v>6455.85</v>
      </c>
      <c r="G3776" s="3">
        <f>IF(AND(N3776=1,N3775&gt;1),VLOOKUP(A3775,[1]Plan1!$BK$81:$BM$259,3),G3775)</f>
        <v>6413.24</v>
      </c>
      <c r="H3776" s="11">
        <f t="shared" si="2007"/>
        <v>44849</v>
      </c>
      <c r="I3776" s="11">
        <f t="shared" si="2008"/>
        <v>44880</v>
      </c>
      <c r="J3776" s="12">
        <f t="shared" si="1981"/>
        <v>-6.6002153085962245E-3</v>
      </c>
      <c r="K3776" s="11">
        <f t="shared" si="1997"/>
        <v>44942</v>
      </c>
      <c r="L3776" s="11">
        <f t="shared" si="1982"/>
        <v>44942</v>
      </c>
      <c r="M3776" s="1">
        <f t="shared" si="2001"/>
        <v>23</v>
      </c>
      <c r="N3776" s="1">
        <f t="shared" si="1983"/>
        <v>17</v>
      </c>
      <c r="O3776" s="2">
        <f t="shared" si="1984"/>
        <v>0.99511735999999995</v>
      </c>
      <c r="P3776" s="13">
        <f t="shared" si="2009"/>
        <v>0.99339977999999995</v>
      </c>
      <c r="Q3776" s="13">
        <f t="shared" si="2002"/>
        <v>1.7974915867607402</v>
      </c>
      <c r="R3776" s="2">
        <f t="shared" si="2005"/>
        <v>1.78871508</v>
      </c>
      <c r="S3776" s="2">
        <f t="shared" si="1998"/>
        <v>1.83355815</v>
      </c>
      <c r="T3776" s="2">
        <f t="shared" si="1985"/>
        <v>237956.16620613</v>
      </c>
      <c r="U3776" s="2">
        <f t="shared" si="1986"/>
        <v>14095.727074380538</v>
      </c>
      <c r="V3776" s="2">
        <f t="shared" si="1987"/>
        <v>89020.731258727043</v>
      </c>
      <c r="W3776" s="2">
        <f t="shared" si="1988"/>
        <v>232894.81644306757</v>
      </c>
      <c r="X3776" s="17">
        <f t="shared" si="1989"/>
        <v>0</v>
      </c>
      <c r="Y3776" s="2">
        <f t="shared" si="1990"/>
        <v>0</v>
      </c>
      <c r="Z3776" s="72">
        <f t="shared" si="1991"/>
        <v>0</v>
      </c>
      <c r="AA3776" s="2">
        <f t="shared" si="2010"/>
        <v>0</v>
      </c>
      <c r="AB3776" s="12">
        <f t="shared" si="1999"/>
        <v>4.6600000000000003E-2</v>
      </c>
      <c r="AC3776" s="17">
        <f t="shared" si="1992"/>
        <v>17</v>
      </c>
      <c r="AD3776" s="17">
        <v>252</v>
      </c>
      <c r="AE3776" s="13">
        <f t="shared" si="2003"/>
        <v>1.003077328</v>
      </c>
      <c r="AF3776" s="2">
        <f t="shared" si="2011"/>
        <v>732.26917303000005</v>
      </c>
      <c r="AG3776" s="2">
        <f t="shared" si="1993"/>
        <v>716.69373969000003</v>
      </c>
      <c r="AH3776" s="3">
        <f t="shared" si="1994"/>
        <v>0</v>
      </c>
      <c r="AI3776" s="4" t="str">
        <f t="shared" si="2004"/>
        <v>A+J=</v>
      </c>
      <c r="AJ3776" s="11">
        <f t="shared" si="2000"/>
        <v>44942</v>
      </c>
      <c r="AQ3776" s="53"/>
      <c r="AR3776" s="53"/>
    </row>
    <row r="3777" spans="1:44" x14ac:dyDescent="0.2">
      <c r="A3777" s="158">
        <f t="shared" si="1995"/>
        <v>44933</v>
      </c>
      <c r="B3777" s="2">
        <f t="shared" si="1979"/>
        <v>233595.42874023353</v>
      </c>
      <c r="C3777" s="2">
        <f t="shared" si="1996"/>
        <v>129778.35810996</v>
      </c>
      <c r="D3777" s="2">
        <f>SUM(Y3777:Y$3996)</f>
        <v>16910.310425709999</v>
      </c>
      <c r="E3777" s="73">
        <f t="shared" si="1980"/>
        <v>112868.04768424999</v>
      </c>
      <c r="F3777" s="88">
        <f t="shared" si="2006"/>
        <v>6455.85</v>
      </c>
      <c r="G3777" s="3">
        <f>IF(AND(N3777=1,N3776&gt;1),VLOOKUP(A3776,[1]Plan1!$BK$81:$BM$259,3),G3776)</f>
        <v>6413.24</v>
      </c>
      <c r="H3777" s="11">
        <f t="shared" si="2007"/>
        <v>44849</v>
      </c>
      <c r="I3777" s="11">
        <f t="shared" si="2008"/>
        <v>44880</v>
      </c>
      <c r="J3777" s="12">
        <f t="shared" si="1981"/>
        <v>-6.6002153085962245E-3</v>
      </c>
      <c r="K3777" s="11">
        <f t="shared" si="1997"/>
        <v>44942</v>
      </c>
      <c r="L3777" s="11">
        <f t="shared" si="1982"/>
        <v>44942</v>
      </c>
      <c r="M3777" s="1">
        <f t="shared" si="2001"/>
        <v>23</v>
      </c>
      <c r="N3777" s="1">
        <f t="shared" si="1983"/>
        <v>18</v>
      </c>
      <c r="O3777" s="2">
        <f t="shared" si="1984"/>
        <v>0.99483089000000002</v>
      </c>
      <c r="P3777" s="13">
        <f t="shared" si="2009"/>
        <v>0.99339977999999995</v>
      </c>
      <c r="Q3777" s="13">
        <f t="shared" si="2002"/>
        <v>1.7974915867607402</v>
      </c>
      <c r="R3777" s="2">
        <f t="shared" si="2005"/>
        <v>1.78820015</v>
      </c>
      <c r="S3777" s="2">
        <f t="shared" si="1998"/>
        <v>1.83355815</v>
      </c>
      <c r="T3777" s="2">
        <f t="shared" si="1985"/>
        <v>237956.16620613</v>
      </c>
      <c r="U3777" s="2">
        <f t="shared" si="1986"/>
        <v>14095.727074380538</v>
      </c>
      <c r="V3777" s="2">
        <f t="shared" si="1987"/>
        <v>88962.612114932999</v>
      </c>
      <c r="W3777" s="2">
        <f t="shared" si="1988"/>
        <v>232836.69729927354</v>
      </c>
      <c r="X3777" s="17">
        <f t="shared" si="1989"/>
        <v>0</v>
      </c>
      <c r="Y3777" s="2">
        <f t="shared" si="1990"/>
        <v>0</v>
      </c>
      <c r="Z3777" s="72">
        <f t="shared" si="1991"/>
        <v>0</v>
      </c>
      <c r="AA3777" s="2">
        <f t="shared" si="2010"/>
        <v>0</v>
      </c>
      <c r="AB3777" s="12">
        <f t="shared" si="1999"/>
        <v>4.6600000000000003E-2</v>
      </c>
      <c r="AC3777" s="17">
        <f t="shared" si="1992"/>
        <v>18</v>
      </c>
      <c r="AD3777" s="17">
        <v>252</v>
      </c>
      <c r="AE3777" s="13">
        <f t="shared" si="2003"/>
        <v>1.003258642</v>
      </c>
      <c r="AF3777" s="2">
        <f t="shared" si="2011"/>
        <v>775.41395735000003</v>
      </c>
      <c r="AG3777" s="2">
        <f t="shared" si="1993"/>
        <v>758.73144095999999</v>
      </c>
      <c r="AH3777" s="3">
        <f t="shared" si="1994"/>
        <v>0</v>
      </c>
      <c r="AI3777" s="4" t="str">
        <f t="shared" si="2004"/>
        <v>A+J=</v>
      </c>
      <c r="AJ3777" s="11">
        <f t="shared" si="2000"/>
        <v>44942</v>
      </c>
      <c r="AQ3777" s="53"/>
      <c r="AR3777" s="53"/>
    </row>
    <row r="3778" spans="1:44" x14ac:dyDescent="0.2">
      <c r="A3778" s="158">
        <f t="shared" si="1995"/>
        <v>44934</v>
      </c>
      <c r="B3778" s="2">
        <f t="shared" si="1979"/>
        <v>233595.42874023353</v>
      </c>
      <c r="C3778" s="2">
        <f t="shared" si="1996"/>
        <v>129778.35810996</v>
      </c>
      <c r="D3778" s="2">
        <f>SUM(Y3778:Y$3996)</f>
        <v>16910.310425709999</v>
      </c>
      <c r="E3778" s="73">
        <f t="shared" si="1980"/>
        <v>112868.04768424999</v>
      </c>
      <c r="F3778" s="88">
        <f t="shared" si="2006"/>
        <v>6455.85</v>
      </c>
      <c r="G3778" s="3">
        <f>IF(AND(N3778=1,N3777&gt;1),VLOOKUP(A3777,[1]Plan1!$BK$81:$BM$259,3),G3777)</f>
        <v>6413.24</v>
      </c>
      <c r="H3778" s="11">
        <f t="shared" si="2007"/>
        <v>44849</v>
      </c>
      <c r="I3778" s="11">
        <f t="shared" si="2008"/>
        <v>44880</v>
      </c>
      <c r="J3778" s="12">
        <f t="shared" si="1981"/>
        <v>-6.6002153085962245E-3</v>
      </c>
      <c r="K3778" s="11">
        <f t="shared" si="1997"/>
        <v>44942</v>
      </c>
      <c r="L3778" s="11">
        <f t="shared" si="1982"/>
        <v>44942</v>
      </c>
      <c r="M3778" s="1">
        <f t="shared" si="2001"/>
        <v>23</v>
      </c>
      <c r="N3778" s="1">
        <f t="shared" si="1983"/>
        <v>18</v>
      </c>
      <c r="O3778" s="2">
        <f t="shared" si="1984"/>
        <v>0.99483089000000002</v>
      </c>
      <c r="P3778" s="13">
        <f t="shared" si="2009"/>
        <v>0.99339977999999995</v>
      </c>
      <c r="Q3778" s="13">
        <f t="shared" si="2002"/>
        <v>1.7974915867607402</v>
      </c>
      <c r="R3778" s="2">
        <f t="shared" si="2005"/>
        <v>1.78820015</v>
      </c>
      <c r="S3778" s="2">
        <f t="shared" si="1998"/>
        <v>1.83355815</v>
      </c>
      <c r="T3778" s="2">
        <f t="shared" si="1985"/>
        <v>237956.16620613</v>
      </c>
      <c r="U3778" s="2">
        <f t="shared" si="1986"/>
        <v>14095.727074380538</v>
      </c>
      <c r="V3778" s="2">
        <f t="shared" si="1987"/>
        <v>88962.612114932999</v>
      </c>
      <c r="W3778" s="2">
        <f t="shared" si="1988"/>
        <v>232836.69729927354</v>
      </c>
      <c r="X3778" s="17">
        <f t="shared" si="1989"/>
        <v>0</v>
      </c>
      <c r="Y3778" s="2">
        <f t="shared" si="1990"/>
        <v>0</v>
      </c>
      <c r="Z3778" s="72">
        <f t="shared" si="1991"/>
        <v>0</v>
      </c>
      <c r="AA3778" s="2">
        <f t="shared" si="2010"/>
        <v>0</v>
      </c>
      <c r="AB3778" s="12">
        <f t="shared" si="1999"/>
        <v>4.6600000000000003E-2</v>
      </c>
      <c r="AC3778" s="17">
        <f t="shared" si="1992"/>
        <v>18</v>
      </c>
      <c r="AD3778" s="17">
        <v>252</v>
      </c>
      <c r="AE3778" s="13">
        <f t="shared" si="2003"/>
        <v>1.003258642</v>
      </c>
      <c r="AF3778" s="2">
        <f t="shared" si="2011"/>
        <v>775.41395735000003</v>
      </c>
      <c r="AG3778" s="2">
        <f t="shared" si="1993"/>
        <v>758.73144095999999</v>
      </c>
      <c r="AH3778" s="3">
        <f t="shared" si="1994"/>
        <v>0</v>
      </c>
      <c r="AI3778" s="4" t="str">
        <f t="shared" si="2004"/>
        <v>A+J=</v>
      </c>
      <c r="AJ3778" s="11">
        <f t="shared" si="2000"/>
        <v>44942</v>
      </c>
      <c r="AQ3778" s="53"/>
      <c r="AR3778" s="53"/>
    </row>
    <row r="3779" spans="1:44" x14ac:dyDescent="0.2">
      <c r="A3779" s="158">
        <f t="shared" si="1995"/>
        <v>44935</v>
      </c>
      <c r="B3779" s="2">
        <f t="shared" si="1979"/>
        <v>233595.42874023353</v>
      </c>
      <c r="C3779" s="2">
        <f t="shared" si="1996"/>
        <v>129778.35810996</v>
      </c>
      <c r="D3779" s="2">
        <f>SUM(Y3779:Y$3996)</f>
        <v>16910.310425709999</v>
      </c>
      <c r="E3779" s="73">
        <f t="shared" si="1980"/>
        <v>112868.04768424999</v>
      </c>
      <c r="F3779" s="88">
        <f t="shared" si="2006"/>
        <v>6455.85</v>
      </c>
      <c r="G3779" s="3">
        <f>IF(AND(N3779=1,N3778&gt;1),VLOOKUP(A3778,[1]Plan1!$BK$81:$BM$259,3),G3778)</f>
        <v>6413.24</v>
      </c>
      <c r="H3779" s="11">
        <f t="shared" si="2007"/>
        <v>44849</v>
      </c>
      <c r="I3779" s="11">
        <f t="shared" si="2008"/>
        <v>44880</v>
      </c>
      <c r="J3779" s="12">
        <f t="shared" si="1981"/>
        <v>-6.6002153085962245E-3</v>
      </c>
      <c r="K3779" s="11">
        <f t="shared" si="1997"/>
        <v>44942</v>
      </c>
      <c r="L3779" s="11">
        <f t="shared" si="1982"/>
        <v>44942</v>
      </c>
      <c r="M3779" s="1">
        <f t="shared" si="2001"/>
        <v>23</v>
      </c>
      <c r="N3779" s="1">
        <f t="shared" si="1983"/>
        <v>18</v>
      </c>
      <c r="O3779" s="2">
        <f t="shared" si="1984"/>
        <v>0.99483089000000002</v>
      </c>
      <c r="P3779" s="13">
        <f t="shared" si="2009"/>
        <v>0.99339977999999995</v>
      </c>
      <c r="Q3779" s="13">
        <f t="shared" si="2002"/>
        <v>1.7974915867607402</v>
      </c>
      <c r="R3779" s="2">
        <f t="shared" si="2005"/>
        <v>1.78820015</v>
      </c>
      <c r="S3779" s="2">
        <f t="shared" si="1998"/>
        <v>1.83355815</v>
      </c>
      <c r="T3779" s="2">
        <f t="shared" si="1985"/>
        <v>237956.16620613</v>
      </c>
      <c r="U3779" s="2">
        <f t="shared" si="1986"/>
        <v>14095.727074380538</v>
      </c>
      <c r="V3779" s="2">
        <f t="shared" si="1987"/>
        <v>88962.612114932999</v>
      </c>
      <c r="W3779" s="2">
        <f t="shared" si="1988"/>
        <v>232836.69729927354</v>
      </c>
      <c r="X3779" s="17">
        <f t="shared" si="1989"/>
        <v>0</v>
      </c>
      <c r="Y3779" s="2">
        <f t="shared" si="1990"/>
        <v>0</v>
      </c>
      <c r="Z3779" s="72">
        <f t="shared" si="1991"/>
        <v>0</v>
      </c>
      <c r="AA3779" s="2">
        <f t="shared" si="2010"/>
        <v>0</v>
      </c>
      <c r="AB3779" s="12">
        <f t="shared" si="1999"/>
        <v>4.6600000000000003E-2</v>
      </c>
      <c r="AC3779" s="17">
        <f t="shared" si="1992"/>
        <v>18</v>
      </c>
      <c r="AD3779" s="17">
        <v>252</v>
      </c>
      <c r="AE3779" s="13">
        <f t="shared" si="2003"/>
        <v>1.003258642</v>
      </c>
      <c r="AF3779" s="2">
        <f t="shared" si="2011"/>
        <v>775.41395735000003</v>
      </c>
      <c r="AG3779" s="2">
        <f t="shared" si="1993"/>
        <v>758.73144095999999</v>
      </c>
      <c r="AH3779" s="3">
        <f t="shared" si="1994"/>
        <v>0</v>
      </c>
      <c r="AI3779" s="4" t="str">
        <f t="shared" si="2004"/>
        <v>A+J=</v>
      </c>
      <c r="AJ3779" s="11">
        <f t="shared" si="2000"/>
        <v>44942</v>
      </c>
      <c r="AQ3779" s="53"/>
      <c r="AR3779" s="53"/>
    </row>
    <row r="3780" spans="1:44" x14ac:dyDescent="0.2">
      <c r="A3780" s="158">
        <f t="shared" si="1995"/>
        <v>44936</v>
      </c>
      <c r="B3780" s="2">
        <f t="shared" si="1979"/>
        <v>233579.35179199715</v>
      </c>
      <c r="C3780" s="2">
        <f t="shared" si="1996"/>
        <v>129778.35810996</v>
      </c>
      <c r="D3780" s="2">
        <f>SUM(Y3780:Y$3996)</f>
        <v>16910.310425709999</v>
      </c>
      <c r="E3780" s="73">
        <f t="shared" si="1980"/>
        <v>112868.04768424999</v>
      </c>
      <c r="F3780" s="88">
        <f t="shared" si="2006"/>
        <v>6455.85</v>
      </c>
      <c r="G3780" s="3">
        <f>IF(AND(N3780=1,N3779&gt;1),VLOOKUP(A3779,[1]Plan1!$BK$81:$BM$259,3),G3779)</f>
        <v>6413.24</v>
      </c>
      <c r="H3780" s="11">
        <f t="shared" si="2007"/>
        <v>44849</v>
      </c>
      <c r="I3780" s="11">
        <f t="shared" si="2008"/>
        <v>44880</v>
      </c>
      <c r="J3780" s="12">
        <f t="shared" si="1981"/>
        <v>-6.6002153085962245E-3</v>
      </c>
      <c r="K3780" s="11">
        <f t="shared" si="1997"/>
        <v>44942</v>
      </c>
      <c r="L3780" s="11">
        <f t="shared" si="1982"/>
        <v>44942</v>
      </c>
      <c r="M3780" s="1">
        <f t="shared" si="2001"/>
        <v>23</v>
      </c>
      <c r="N3780" s="1">
        <f t="shared" si="1983"/>
        <v>19</v>
      </c>
      <c r="O3780" s="2">
        <f t="shared" si="1984"/>
        <v>0.99454450999999999</v>
      </c>
      <c r="P3780" s="13">
        <f t="shared" si="2009"/>
        <v>0.99339977999999995</v>
      </c>
      <c r="Q3780" s="13">
        <f t="shared" si="2002"/>
        <v>1.7974915867607402</v>
      </c>
      <c r="R3780" s="2">
        <f t="shared" si="2005"/>
        <v>1.7876853800000001</v>
      </c>
      <c r="S3780" s="2">
        <f t="shared" si="1998"/>
        <v>1.83355815</v>
      </c>
      <c r="T3780" s="2">
        <f t="shared" si="1985"/>
        <v>237956.16620613</v>
      </c>
      <c r="U3780" s="2">
        <f t="shared" si="1986"/>
        <v>14095.727074380538</v>
      </c>
      <c r="V3780" s="2">
        <f t="shared" si="1987"/>
        <v>88904.511030026581</v>
      </c>
      <c r="W3780" s="2">
        <f t="shared" si="1988"/>
        <v>232778.59621436713</v>
      </c>
      <c r="X3780" s="17">
        <f t="shared" si="1989"/>
        <v>0</v>
      </c>
      <c r="Y3780" s="2">
        <f t="shared" si="1990"/>
        <v>0</v>
      </c>
      <c r="Z3780" s="72">
        <f t="shared" si="1991"/>
        <v>0</v>
      </c>
      <c r="AA3780" s="2">
        <f t="shared" si="2010"/>
        <v>0</v>
      </c>
      <c r="AB3780" s="12">
        <f t="shared" si="1999"/>
        <v>4.6600000000000003E-2</v>
      </c>
      <c r="AC3780" s="17">
        <f t="shared" si="1992"/>
        <v>19</v>
      </c>
      <c r="AD3780" s="17">
        <v>252</v>
      </c>
      <c r="AE3780" s="13">
        <f t="shared" si="2003"/>
        <v>1.003439988</v>
      </c>
      <c r="AF3780" s="2">
        <f t="shared" si="2011"/>
        <v>818.56635627000003</v>
      </c>
      <c r="AG3780" s="2">
        <f t="shared" si="1993"/>
        <v>800.75557762999995</v>
      </c>
      <c r="AH3780" s="3">
        <f t="shared" si="1994"/>
        <v>0</v>
      </c>
      <c r="AI3780" s="4" t="str">
        <f t="shared" si="2004"/>
        <v>A+J=</v>
      </c>
      <c r="AJ3780" s="11">
        <f t="shared" si="2000"/>
        <v>44942</v>
      </c>
      <c r="AQ3780" s="53"/>
      <c r="AR3780" s="53"/>
    </row>
    <row r="3781" spans="1:44" x14ac:dyDescent="0.2">
      <c r="A3781" s="158">
        <f t="shared" si="1995"/>
        <v>44937</v>
      </c>
      <c r="B3781" s="2">
        <f t="shared" si="1979"/>
        <v>233563.27640944687</v>
      </c>
      <c r="C3781" s="2">
        <f t="shared" si="1996"/>
        <v>129778.35810996</v>
      </c>
      <c r="D3781" s="2">
        <f>SUM(Y3781:Y$3996)</f>
        <v>16910.310425709999</v>
      </c>
      <c r="E3781" s="73">
        <f t="shared" si="1980"/>
        <v>112868.04768424999</v>
      </c>
      <c r="F3781" s="88">
        <f t="shared" si="2006"/>
        <v>6455.85</v>
      </c>
      <c r="G3781" s="3">
        <f>IF(AND(N3781=1,N3780&gt;1),VLOOKUP(A3780,[1]Plan1!$BK$81:$BM$259,3),G3780)</f>
        <v>6413.24</v>
      </c>
      <c r="H3781" s="11">
        <f t="shared" si="2007"/>
        <v>44849</v>
      </c>
      <c r="I3781" s="11">
        <f t="shared" si="2008"/>
        <v>44880</v>
      </c>
      <c r="J3781" s="12">
        <f t="shared" si="1981"/>
        <v>-6.6002153085962245E-3</v>
      </c>
      <c r="K3781" s="11">
        <f t="shared" si="1997"/>
        <v>44942</v>
      </c>
      <c r="L3781" s="11">
        <f t="shared" si="1982"/>
        <v>44942</v>
      </c>
      <c r="M3781" s="1">
        <f t="shared" si="2001"/>
        <v>23</v>
      </c>
      <c r="N3781" s="1">
        <f t="shared" si="1983"/>
        <v>20</v>
      </c>
      <c r="O3781" s="2">
        <f t="shared" si="1984"/>
        <v>0.99425819999999998</v>
      </c>
      <c r="P3781" s="13">
        <f t="shared" si="2009"/>
        <v>0.99339977999999995</v>
      </c>
      <c r="Q3781" s="13">
        <f t="shared" si="2002"/>
        <v>1.7974915867607402</v>
      </c>
      <c r="R3781" s="2">
        <f t="shared" si="2005"/>
        <v>1.7871707400000001</v>
      </c>
      <c r="S3781" s="2">
        <f t="shared" si="1998"/>
        <v>1.83355815</v>
      </c>
      <c r="T3781" s="2">
        <f t="shared" si="1985"/>
        <v>237956.16620613</v>
      </c>
      <c r="U3781" s="2">
        <f t="shared" si="1986"/>
        <v>14095.727074380538</v>
      </c>
      <c r="V3781" s="2">
        <f t="shared" si="1987"/>
        <v>88846.424617966361</v>
      </c>
      <c r="W3781" s="2">
        <f t="shared" si="1988"/>
        <v>232720.50980230689</v>
      </c>
      <c r="X3781" s="17">
        <f t="shared" si="1989"/>
        <v>0</v>
      </c>
      <c r="Y3781" s="2">
        <f t="shared" si="1990"/>
        <v>0</v>
      </c>
      <c r="Z3781" s="72">
        <f t="shared" si="1991"/>
        <v>0</v>
      </c>
      <c r="AA3781" s="2">
        <f t="shared" si="2010"/>
        <v>0</v>
      </c>
      <c r="AB3781" s="12">
        <f t="shared" si="1999"/>
        <v>4.6600000000000003E-2</v>
      </c>
      <c r="AC3781" s="17">
        <f t="shared" si="1992"/>
        <v>20</v>
      </c>
      <c r="AD3781" s="17">
        <v>252</v>
      </c>
      <c r="AE3781" s="13">
        <f t="shared" si="2003"/>
        <v>1.0036213679999999</v>
      </c>
      <c r="AF3781" s="2">
        <f t="shared" si="2011"/>
        <v>861.72684570000001</v>
      </c>
      <c r="AG3781" s="2">
        <f t="shared" si="1993"/>
        <v>842.76660714000002</v>
      </c>
      <c r="AH3781" s="3">
        <f t="shared" si="1994"/>
        <v>0</v>
      </c>
      <c r="AI3781" s="4" t="str">
        <f t="shared" si="2004"/>
        <v>A+J=</v>
      </c>
      <c r="AJ3781" s="11">
        <f t="shared" si="2000"/>
        <v>44942</v>
      </c>
      <c r="AQ3781" s="53"/>
      <c r="AR3781" s="53"/>
    </row>
    <row r="3782" spans="1:44" x14ac:dyDescent="0.2">
      <c r="A3782" s="158">
        <f t="shared" si="1995"/>
        <v>44938</v>
      </c>
      <c r="B3782" s="2">
        <f t="shared" si="1979"/>
        <v>233547.20666119477</v>
      </c>
      <c r="C3782" s="2">
        <f t="shared" si="1996"/>
        <v>129778.35810996</v>
      </c>
      <c r="D3782" s="2">
        <f>SUM(Y3782:Y$3996)</f>
        <v>16910.310425709999</v>
      </c>
      <c r="E3782" s="73">
        <f t="shared" si="1980"/>
        <v>112868.04768424999</v>
      </c>
      <c r="F3782" s="88">
        <f t="shared" si="2006"/>
        <v>6455.85</v>
      </c>
      <c r="G3782" s="3">
        <f>IF(AND(N3782=1,N3781&gt;1),VLOOKUP(A3781,[1]Plan1!$BK$81:$BM$259,3),G3781)</f>
        <v>6413.24</v>
      </c>
      <c r="H3782" s="11">
        <f t="shared" si="2007"/>
        <v>44849</v>
      </c>
      <c r="I3782" s="11">
        <f t="shared" si="2008"/>
        <v>44880</v>
      </c>
      <c r="J3782" s="12">
        <f t="shared" si="1981"/>
        <v>-6.6002153085962245E-3</v>
      </c>
      <c r="K3782" s="11">
        <f t="shared" si="1997"/>
        <v>44942</v>
      </c>
      <c r="L3782" s="11">
        <f t="shared" si="1982"/>
        <v>44942</v>
      </c>
      <c r="M3782" s="1">
        <f t="shared" si="2001"/>
        <v>23</v>
      </c>
      <c r="N3782" s="1">
        <f t="shared" si="1983"/>
        <v>21</v>
      </c>
      <c r="O3782" s="2">
        <f t="shared" si="1984"/>
        <v>0.99397197999999998</v>
      </c>
      <c r="P3782" s="13">
        <f t="shared" si="2009"/>
        <v>0.99339977999999995</v>
      </c>
      <c r="Q3782" s="13">
        <f t="shared" si="2002"/>
        <v>1.7974915867607402</v>
      </c>
      <c r="R3782" s="2">
        <f t="shared" si="2005"/>
        <v>1.7866562699999999</v>
      </c>
      <c r="S3782" s="2">
        <f t="shared" si="1998"/>
        <v>1.83355815</v>
      </c>
      <c r="T3782" s="2">
        <f t="shared" si="1985"/>
        <v>237956.16620613</v>
      </c>
      <c r="U3782" s="2">
        <f t="shared" si="1986"/>
        <v>14095.727074380538</v>
      </c>
      <c r="V3782" s="2">
        <f t="shared" si="1987"/>
        <v>88788.357393474231</v>
      </c>
      <c r="W3782" s="2">
        <f t="shared" si="1988"/>
        <v>232662.44257781477</v>
      </c>
      <c r="X3782" s="17">
        <f t="shared" si="1989"/>
        <v>0</v>
      </c>
      <c r="Y3782" s="2">
        <f t="shared" si="1990"/>
        <v>0</v>
      </c>
      <c r="Z3782" s="72">
        <f t="shared" si="1991"/>
        <v>0</v>
      </c>
      <c r="AA3782" s="2">
        <f t="shared" si="2010"/>
        <v>0</v>
      </c>
      <c r="AB3782" s="12">
        <f t="shared" si="1999"/>
        <v>4.6600000000000003E-2</v>
      </c>
      <c r="AC3782" s="17">
        <f t="shared" si="1992"/>
        <v>21</v>
      </c>
      <c r="AD3782" s="17">
        <v>252</v>
      </c>
      <c r="AE3782" s="13">
        <f t="shared" si="2003"/>
        <v>1.00380278</v>
      </c>
      <c r="AF3782" s="2">
        <f t="shared" si="2011"/>
        <v>904.89494972</v>
      </c>
      <c r="AG3782" s="2">
        <f t="shared" si="1993"/>
        <v>884.76408337999999</v>
      </c>
      <c r="AH3782" s="3">
        <f t="shared" si="1994"/>
        <v>0</v>
      </c>
      <c r="AI3782" s="4" t="str">
        <f t="shared" si="2004"/>
        <v>A+J=</v>
      </c>
      <c r="AJ3782" s="11">
        <f t="shared" si="2000"/>
        <v>44942</v>
      </c>
      <c r="AQ3782" s="53"/>
      <c r="AR3782" s="53"/>
    </row>
    <row r="3783" spans="1:44" x14ac:dyDescent="0.2">
      <c r="A3783" s="158">
        <f t="shared" si="1995"/>
        <v>44939</v>
      </c>
      <c r="B3783" s="2">
        <f t="shared" si="1979"/>
        <v>233531.13825201886</v>
      </c>
      <c r="C3783" s="2">
        <f t="shared" si="1996"/>
        <v>129778.35810996</v>
      </c>
      <c r="D3783" s="2">
        <f>SUM(Y3783:Y$3996)</f>
        <v>16910.310425709999</v>
      </c>
      <c r="E3783" s="73">
        <f t="shared" si="1980"/>
        <v>112868.04768424999</v>
      </c>
      <c r="F3783" s="88">
        <f t="shared" si="2006"/>
        <v>6455.85</v>
      </c>
      <c r="G3783" s="3">
        <f>IF(AND(N3783=1,N3782&gt;1),VLOOKUP(A3782,[1]Plan1!$BK$81:$BM$259,3),G3782)</f>
        <v>6413.24</v>
      </c>
      <c r="H3783" s="11">
        <f t="shared" si="2007"/>
        <v>44849</v>
      </c>
      <c r="I3783" s="11">
        <f t="shared" si="2008"/>
        <v>44880</v>
      </c>
      <c r="J3783" s="12">
        <f t="shared" si="1981"/>
        <v>-6.6002153085962245E-3</v>
      </c>
      <c r="K3783" s="11">
        <f t="shared" si="1997"/>
        <v>44942</v>
      </c>
      <c r="L3783" s="11">
        <f t="shared" si="1982"/>
        <v>44942</v>
      </c>
      <c r="M3783" s="1">
        <f t="shared" si="2001"/>
        <v>23</v>
      </c>
      <c r="N3783" s="1">
        <f t="shared" si="1983"/>
        <v>22</v>
      </c>
      <c r="O3783" s="2">
        <f t="shared" si="1984"/>
        <v>0.99368584000000004</v>
      </c>
      <c r="P3783" s="13">
        <f t="shared" si="2009"/>
        <v>0.99339977999999995</v>
      </c>
      <c r="Q3783" s="13">
        <f t="shared" si="2002"/>
        <v>1.7974915867607402</v>
      </c>
      <c r="R3783" s="2">
        <f t="shared" si="2005"/>
        <v>1.7861419300000001</v>
      </c>
      <c r="S3783" s="2">
        <f t="shared" si="1998"/>
        <v>1.83355815</v>
      </c>
      <c r="T3783" s="2">
        <f t="shared" si="1985"/>
        <v>237956.16620613</v>
      </c>
      <c r="U3783" s="2">
        <f t="shared" si="1986"/>
        <v>14095.727074380538</v>
      </c>
      <c r="V3783" s="2">
        <f t="shared" si="1987"/>
        <v>88730.304841828329</v>
      </c>
      <c r="W3783" s="2">
        <f t="shared" si="1988"/>
        <v>232604.39002616887</v>
      </c>
      <c r="X3783" s="17">
        <f t="shared" si="1989"/>
        <v>0</v>
      </c>
      <c r="Y3783" s="2">
        <f t="shared" si="1990"/>
        <v>0</v>
      </c>
      <c r="Z3783" s="72">
        <f t="shared" si="1991"/>
        <v>0</v>
      </c>
      <c r="AA3783" s="2">
        <f t="shared" si="2010"/>
        <v>0</v>
      </c>
      <c r="AB3783" s="12">
        <f t="shared" si="1999"/>
        <v>4.6600000000000003E-2</v>
      </c>
      <c r="AC3783" s="17">
        <f t="shared" si="1992"/>
        <v>22</v>
      </c>
      <c r="AD3783" s="17">
        <v>252</v>
      </c>
      <c r="AE3783" s="13">
        <f t="shared" si="2003"/>
        <v>1.003984225</v>
      </c>
      <c r="AF3783" s="2">
        <f t="shared" si="2011"/>
        <v>948.07090630000005</v>
      </c>
      <c r="AG3783" s="2">
        <f t="shared" si="1993"/>
        <v>926.74822585000004</v>
      </c>
      <c r="AH3783" s="3">
        <f t="shared" si="1994"/>
        <v>0</v>
      </c>
      <c r="AI3783" s="4" t="str">
        <f t="shared" si="2004"/>
        <v>A+J=</v>
      </c>
      <c r="AJ3783" s="11">
        <f t="shared" si="2000"/>
        <v>44942</v>
      </c>
      <c r="AQ3783" s="53"/>
      <c r="AR3783" s="53"/>
    </row>
    <row r="3784" spans="1:44" x14ac:dyDescent="0.2">
      <c r="A3784" s="158">
        <f t="shared" si="1995"/>
        <v>44940</v>
      </c>
      <c r="B3784" s="2">
        <f t="shared" si="1979"/>
        <v>233515.07345091007</v>
      </c>
      <c r="C3784" s="2">
        <f t="shared" si="1996"/>
        <v>129778.35810996</v>
      </c>
      <c r="D3784" s="2">
        <f>SUM(Y3784:Y$3996)</f>
        <v>16910.310425709999</v>
      </c>
      <c r="E3784" s="73">
        <f t="shared" si="1980"/>
        <v>112868.04768424999</v>
      </c>
      <c r="F3784" s="88">
        <f t="shared" si="2006"/>
        <v>6455.85</v>
      </c>
      <c r="G3784" s="3">
        <f>IF(AND(N3784=1,N3783&gt;1),VLOOKUP(A3783,[1]Plan1!$BK$81:$BM$259,3),G3783)</f>
        <v>6413.24</v>
      </c>
      <c r="H3784" s="11">
        <f t="shared" si="2007"/>
        <v>44849</v>
      </c>
      <c r="I3784" s="11">
        <f t="shared" si="2008"/>
        <v>44880</v>
      </c>
      <c r="J3784" s="12">
        <f t="shared" si="1981"/>
        <v>-6.6002153085962245E-3</v>
      </c>
      <c r="K3784" s="11">
        <f t="shared" si="1997"/>
        <v>44971</v>
      </c>
      <c r="L3784" s="11">
        <f t="shared" si="1982"/>
        <v>44942</v>
      </c>
      <c r="M3784" s="1">
        <f t="shared" si="2001"/>
        <v>23</v>
      </c>
      <c r="N3784" s="1">
        <f t="shared" si="1983"/>
        <v>23</v>
      </c>
      <c r="O3784" s="2">
        <f t="shared" si="1984"/>
        <v>0.99339977999999995</v>
      </c>
      <c r="P3784" s="13">
        <f t="shared" si="2009"/>
        <v>0.99339977999999995</v>
      </c>
      <c r="Q3784" s="13">
        <f t="shared" si="2002"/>
        <v>1.7974915867607402</v>
      </c>
      <c r="R3784" s="2">
        <f t="shared" si="2005"/>
        <v>1.78562774</v>
      </c>
      <c r="S3784" s="2">
        <f t="shared" si="1998"/>
        <v>1.83355815</v>
      </c>
      <c r="T3784" s="2">
        <f t="shared" si="1985"/>
        <v>237956.16620613</v>
      </c>
      <c r="U3784" s="2">
        <f t="shared" si="1986"/>
        <v>14095.727074380538</v>
      </c>
      <c r="V3784" s="2">
        <f t="shared" si="1987"/>
        <v>88672.269220389557</v>
      </c>
      <c r="W3784" s="2">
        <f t="shared" si="1988"/>
        <v>232546.35440473008</v>
      </c>
      <c r="X3784" s="17">
        <f t="shared" si="1989"/>
        <v>0</v>
      </c>
      <c r="Y3784" s="2">
        <f t="shared" si="1990"/>
        <v>0</v>
      </c>
      <c r="Z3784" s="72">
        <f t="shared" si="1991"/>
        <v>0</v>
      </c>
      <c r="AA3784" s="2">
        <f t="shared" si="2010"/>
        <v>0</v>
      </c>
      <c r="AB3784" s="12">
        <f t="shared" si="1999"/>
        <v>4.6600000000000003E-2</v>
      </c>
      <c r="AC3784" s="17">
        <f t="shared" si="1992"/>
        <v>23</v>
      </c>
      <c r="AD3784" s="17">
        <v>252</v>
      </c>
      <c r="AE3784" s="13">
        <f t="shared" si="2003"/>
        <v>1.004165703</v>
      </c>
      <c r="AF3784" s="2">
        <f t="shared" si="2011"/>
        <v>991.25471543000003</v>
      </c>
      <c r="AG3784" s="2">
        <f t="shared" si="1993"/>
        <v>968.71904617999996</v>
      </c>
      <c r="AH3784" s="3">
        <f t="shared" si="1994"/>
        <v>0</v>
      </c>
      <c r="AI3784" s="4" t="str">
        <f t="shared" si="2004"/>
        <v>A+J=</v>
      </c>
      <c r="AJ3784" s="11">
        <f t="shared" si="2000"/>
        <v>44942</v>
      </c>
      <c r="AQ3784" s="53"/>
      <c r="AR3784" s="53"/>
    </row>
    <row r="3785" spans="1:44" x14ac:dyDescent="0.2">
      <c r="A3785" s="158">
        <f t="shared" si="1995"/>
        <v>44941</v>
      </c>
      <c r="B3785" s="2">
        <f t="shared" si="1979"/>
        <v>233515.07345091007</v>
      </c>
      <c r="C3785" s="2">
        <f t="shared" si="1996"/>
        <v>129778.35810996</v>
      </c>
      <c r="D3785" s="2">
        <f>SUM(Y3785:Y$3996)</f>
        <v>16910.310425709999</v>
      </c>
      <c r="E3785" s="73">
        <f t="shared" si="1980"/>
        <v>112868.04768424999</v>
      </c>
      <c r="F3785" s="88">
        <f t="shared" si="2006"/>
        <v>6455.85</v>
      </c>
      <c r="G3785" s="3">
        <f>IF(AND(N3785=1,N3784&gt;1),VLOOKUP(A3784,[1]Plan1!$BK$81:$BM$259,3),G3784)</f>
        <v>6413.24</v>
      </c>
      <c r="H3785" s="11">
        <f t="shared" si="2007"/>
        <v>44849</v>
      </c>
      <c r="I3785" s="11">
        <f t="shared" si="2008"/>
        <v>44880</v>
      </c>
      <c r="J3785" s="12">
        <f t="shared" si="1981"/>
        <v>-6.6002153085962245E-3</v>
      </c>
      <c r="K3785" s="11">
        <f t="shared" si="1997"/>
        <v>44971</v>
      </c>
      <c r="L3785" s="11">
        <f t="shared" si="1982"/>
        <v>44942</v>
      </c>
      <c r="M3785" s="1">
        <f t="shared" si="2001"/>
        <v>23</v>
      </c>
      <c r="N3785" s="1">
        <f t="shared" si="1983"/>
        <v>23</v>
      </c>
      <c r="O3785" s="2">
        <f t="shared" si="1984"/>
        <v>0.99339977999999995</v>
      </c>
      <c r="P3785" s="13">
        <f t="shared" si="2009"/>
        <v>0.99339977999999995</v>
      </c>
      <c r="Q3785" s="13">
        <f t="shared" si="2002"/>
        <v>1.7974915867607402</v>
      </c>
      <c r="R3785" s="2">
        <f t="shared" si="2005"/>
        <v>1.78562774</v>
      </c>
      <c r="S3785" s="2">
        <f t="shared" si="1998"/>
        <v>1.83355815</v>
      </c>
      <c r="T3785" s="2">
        <f t="shared" si="1985"/>
        <v>237956.16620613</v>
      </c>
      <c r="U3785" s="2">
        <f t="shared" si="1986"/>
        <v>14095.727074380538</v>
      </c>
      <c r="V3785" s="2">
        <f t="shared" si="1987"/>
        <v>88672.269220389557</v>
      </c>
      <c r="W3785" s="2">
        <f t="shared" si="1988"/>
        <v>232546.35440473008</v>
      </c>
      <c r="X3785" s="17">
        <f t="shared" si="1989"/>
        <v>0</v>
      </c>
      <c r="Y3785" s="2">
        <f t="shared" si="1990"/>
        <v>0</v>
      </c>
      <c r="Z3785" s="72">
        <f t="shared" si="1991"/>
        <v>0</v>
      </c>
      <c r="AA3785" s="2">
        <f t="shared" si="2010"/>
        <v>0</v>
      </c>
      <c r="AB3785" s="12">
        <f t="shared" si="1999"/>
        <v>4.6600000000000003E-2</v>
      </c>
      <c r="AC3785" s="17">
        <f t="shared" si="1992"/>
        <v>23</v>
      </c>
      <c r="AD3785" s="17">
        <v>252</v>
      </c>
      <c r="AE3785" s="13">
        <f t="shared" si="2003"/>
        <v>1.004165703</v>
      </c>
      <c r="AF3785" s="2">
        <f t="shared" si="2011"/>
        <v>991.25471543000003</v>
      </c>
      <c r="AG3785" s="2">
        <f t="shared" si="1993"/>
        <v>968.71904617999996</v>
      </c>
      <c r="AH3785" s="3">
        <f t="shared" si="1994"/>
        <v>0</v>
      </c>
      <c r="AI3785" s="4" t="str">
        <f t="shared" si="2004"/>
        <v>A+J=</v>
      </c>
      <c r="AJ3785" s="11">
        <f t="shared" si="2000"/>
        <v>44942</v>
      </c>
      <c r="AQ3785" s="53"/>
      <c r="AR3785" s="53"/>
    </row>
    <row r="3786" spans="1:44" x14ac:dyDescent="0.2">
      <c r="A3786" s="158">
        <f t="shared" si="1995"/>
        <v>44942</v>
      </c>
      <c r="B3786" s="2">
        <f t="shared" ref="B3786:B3849" si="2012">(W3786+AG3786)</f>
        <v>233515.07345091007</v>
      </c>
      <c r="C3786" s="2">
        <f t="shared" si="1996"/>
        <v>129778.35810996</v>
      </c>
      <c r="D3786" s="2">
        <f>SUM(Y3786:Y$3996)</f>
        <v>16910.310425709999</v>
      </c>
      <c r="E3786" s="73">
        <f t="shared" ref="E3786:E3849" si="2013">(C3786-D3786)</f>
        <v>112868.04768424999</v>
      </c>
      <c r="F3786" s="88">
        <f t="shared" si="2006"/>
        <v>6455.85</v>
      </c>
      <c r="G3786" s="3">
        <f>IF(AND(N3786=1,N3785&gt;1),VLOOKUP(A3785,[1]Plan1!$BK$81:$BM$259,3),G3785)</f>
        <v>6413.24</v>
      </c>
      <c r="H3786" s="11">
        <f t="shared" si="2007"/>
        <v>44849</v>
      </c>
      <c r="I3786" s="11">
        <f t="shared" si="2008"/>
        <v>44880</v>
      </c>
      <c r="J3786" s="12">
        <f t="shared" ref="J3786:J3849" si="2014">(G3786/F3786)-1</f>
        <v>-6.6002153085962245E-3</v>
      </c>
      <c r="K3786" s="11">
        <f t="shared" si="1997"/>
        <v>44971</v>
      </c>
      <c r="L3786" s="11">
        <f t="shared" ref="L3786:L3849" si="2015">IF(A3786&gt;L3785,K3786,L3785)</f>
        <v>44942</v>
      </c>
      <c r="M3786" s="1">
        <f t="shared" si="2001"/>
        <v>23</v>
      </c>
      <c r="N3786" s="1">
        <f t="shared" ref="N3786:N3849" si="2016">(M3786-(NETWORKDAYS(A3786,L3786,$AN$194:$AN$348)-1))</f>
        <v>23</v>
      </c>
      <c r="O3786" s="2">
        <f t="shared" ref="O3786:O3849" si="2017">TRUNC((G3786/F3786)^TRUNC((N3786/M3786),9),8)</f>
        <v>0.99339977999999995</v>
      </c>
      <c r="P3786" s="13">
        <f t="shared" si="2009"/>
        <v>0.99339977999999995</v>
      </c>
      <c r="Q3786" s="13">
        <f t="shared" si="2002"/>
        <v>1.7974915867607402</v>
      </c>
      <c r="R3786" s="2">
        <f t="shared" si="2005"/>
        <v>1.78562774</v>
      </c>
      <c r="S3786" s="2">
        <f t="shared" si="1998"/>
        <v>1.83355815</v>
      </c>
      <c r="T3786" s="2">
        <f t="shared" ref="T3786:T3849" si="2018">TRUNC(C3786*S3786,8)</f>
        <v>237956.16620613</v>
      </c>
      <c r="U3786" s="2">
        <f t="shared" ref="U3786:U3849" si="2019">(D3786*(S3786-1))</f>
        <v>14095.727074380538</v>
      </c>
      <c r="V3786" s="2">
        <f t="shared" ref="V3786:V3849" si="2020">(E3786*(R3786-1))</f>
        <v>88672.269220389557</v>
      </c>
      <c r="W3786" s="2">
        <f t="shared" ref="W3786:W3849" si="2021">(C3786+U3786+V3786)</f>
        <v>232546.35440473008</v>
      </c>
      <c r="X3786" s="17">
        <f t="shared" ref="X3786:X3849" si="2022">IF(VLOOKUP(A3786,AN$10:AU$190,8)=VLOOKUP(A3785,AN$10:AU$190,8),0,VLOOKUP(A3786,AN$10:AU$190,8))</f>
        <v>124</v>
      </c>
      <c r="Y3786" s="2">
        <f t="shared" ref="Y3786:Y3849" si="2023">IF(X3786&gt;0,VLOOKUP(A3786,AN$12:AR$190,5),0)</f>
        <v>2036.02906899</v>
      </c>
      <c r="Z3786" s="72">
        <f t="shared" ref="Z3786:Z3849" si="2024">IF(X3786&gt;0,VLOOKUP($A3786,$AN$10:$AS$190,6),0)</f>
        <v>1.5688509999999999E-2</v>
      </c>
      <c r="AA3786" s="2">
        <f t="shared" si="2010"/>
        <v>3733.1776930800002</v>
      </c>
      <c r="AB3786" s="12">
        <f t="shared" si="1999"/>
        <v>4.6600000000000003E-2</v>
      </c>
      <c r="AC3786" s="17">
        <f t="shared" ref="AC3786:AC3849" si="2025">N3786</f>
        <v>23</v>
      </c>
      <c r="AD3786" s="17">
        <v>252</v>
      </c>
      <c r="AE3786" s="13">
        <f t="shared" si="2003"/>
        <v>1.004165703</v>
      </c>
      <c r="AF3786" s="2">
        <f t="shared" si="2011"/>
        <v>991.25471543000003</v>
      </c>
      <c r="AG3786" s="2">
        <f t="shared" ref="AG3786:AG3849" si="2026">TRUNC((W3786*(AE3786-1)),8)</f>
        <v>968.71904617999996</v>
      </c>
      <c r="AH3786" s="3">
        <f t="shared" ref="AH3786:AH3849" si="2027">IF(AA3786&gt;0,AA3786+AF3786,0)</f>
        <v>4724.4324085099997</v>
      </c>
      <c r="AI3786" s="4" t="str">
        <f t="shared" si="2004"/>
        <v>A+J=</v>
      </c>
      <c r="AJ3786" s="11">
        <f t="shared" si="2000"/>
        <v>44942</v>
      </c>
      <c r="AQ3786" s="53"/>
      <c r="AR3786" s="53"/>
    </row>
    <row r="3787" spans="1:44" x14ac:dyDescent="0.2">
      <c r="A3787" s="158">
        <f t="shared" ref="A3787:A3850" si="2028">(A3786+1)</f>
        <v>44943</v>
      </c>
      <c r="B3787" s="2">
        <f t="shared" si="2012"/>
        <v>228790.98145566083</v>
      </c>
      <c r="C3787" s="2">
        <f t="shared" ref="C3787:C3850" si="2029">TRUNC(IF(X3786&gt;0,VLOOKUP(A3786,$AN$12:$AO$190,2),C3786),8)</f>
        <v>127742.32904097</v>
      </c>
      <c r="D3787" s="2">
        <f>SUM(Y3787:Y$3996)</f>
        <v>14874.281356719999</v>
      </c>
      <c r="E3787" s="73">
        <f t="shared" si="2013"/>
        <v>112868.04768424999</v>
      </c>
      <c r="F3787" s="88">
        <f t="shared" si="2006"/>
        <v>6455.85</v>
      </c>
      <c r="G3787" s="3">
        <f>IF(AND(N3787=1,N3786&gt;1),VLOOKUP(A3786,[1]Plan1!$BK$81:$BM$259,3),G3786)</f>
        <v>6413.24</v>
      </c>
      <c r="H3787" s="11">
        <f t="shared" si="2007"/>
        <v>44882</v>
      </c>
      <c r="I3787" s="11">
        <f t="shared" si="2008"/>
        <v>44912</v>
      </c>
      <c r="J3787" s="12">
        <f t="shared" si="2014"/>
        <v>-6.6002153085962245E-3</v>
      </c>
      <c r="K3787" s="11">
        <f t="shared" ref="K3787:K3850" si="2030">IF(DAY(A3787)=14,VLOOKUP(A3787,AR$194:AW$373,4),K3786)</f>
        <v>44971</v>
      </c>
      <c r="L3787" s="11">
        <f t="shared" si="2015"/>
        <v>44971</v>
      </c>
      <c r="M3787" s="1">
        <f t="shared" si="2001"/>
        <v>21</v>
      </c>
      <c r="N3787" s="1">
        <f t="shared" si="2016"/>
        <v>1</v>
      </c>
      <c r="O3787" s="2">
        <f t="shared" si="2017"/>
        <v>0.99968471000000003</v>
      </c>
      <c r="P3787" s="13">
        <f t="shared" si="2009"/>
        <v>0.99339977999999995</v>
      </c>
      <c r="Q3787" s="13">
        <f t="shared" si="2002"/>
        <v>1.7856277468399702</v>
      </c>
      <c r="R3787" s="2">
        <f t="shared" si="2005"/>
        <v>1.7850647500000001</v>
      </c>
      <c r="S3787" s="2">
        <f t="shared" ref="S3787:S3850" si="2031">IF(AND(X3787&gt;0,MONTH(A3787)=9),R3787,S3786)</f>
        <v>1.83355815</v>
      </c>
      <c r="T3787" s="2">
        <f t="shared" si="2018"/>
        <v>234222.98851304999</v>
      </c>
      <c r="U3787" s="2">
        <f t="shared" si="2019"/>
        <v>12398.578450287012</v>
      </c>
      <c r="V3787" s="2">
        <f t="shared" si="2020"/>
        <v>88608.725638223812</v>
      </c>
      <c r="W3787" s="2">
        <f t="shared" si="2021"/>
        <v>228749.63312948082</v>
      </c>
      <c r="X3787" s="17">
        <f t="shared" si="2022"/>
        <v>0</v>
      </c>
      <c r="Y3787" s="2">
        <f t="shared" si="2023"/>
        <v>0</v>
      </c>
      <c r="Z3787" s="72">
        <f t="shared" si="2024"/>
        <v>0</v>
      </c>
      <c r="AA3787" s="2">
        <f t="shared" si="2010"/>
        <v>0</v>
      </c>
      <c r="AB3787" s="12">
        <f t="shared" ref="AB3787:AB3850" si="2032">(AB3786)</f>
        <v>4.6600000000000003E-2</v>
      </c>
      <c r="AC3787" s="17">
        <f t="shared" si="2025"/>
        <v>1</v>
      </c>
      <c r="AD3787" s="17">
        <v>252</v>
      </c>
      <c r="AE3787" s="13">
        <f t="shared" si="2003"/>
        <v>1.0001807579999999</v>
      </c>
      <c r="AF3787" s="2">
        <f t="shared" si="2011"/>
        <v>42.337678949999997</v>
      </c>
      <c r="AG3787" s="2">
        <f t="shared" si="2026"/>
        <v>41.348326180000001</v>
      </c>
      <c r="AH3787" s="3">
        <f t="shared" si="2027"/>
        <v>0</v>
      </c>
      <c r="AI3787" s="4" t="str">
        <f t="shared" si="2004"/>
        <v>A+J=</v>
      </c>
      <c r="AJ3787" s="11">
        <f t="shared" ref="AJ3787:AJ3850" si="2033">IF(X3786&gt;0,VLOOKUP(A3786,$AN$10:$AW$190,9),AJ3786)</f>
        <v>44971</v>
      </c>
      <c r="AQ3787" s="53"/>
      <c r="AR3787" s="53"/>
    </row>
    <row r="3788" spans="1:44" x14ac:dyDescent="0.2">
      <c r="A3788" s="158">
        <f t="shared" si="2028"/>
        <v>44944</v>
      </c>
      <c r="B3788" s="2">
        <f t="shared" si="2012"/>
        <v>228768.79086920363</v>
      </c>
      <c r="C3788" s="2">
        <f t="shared" si="2029"/>
        <v>127742.32904097</v>
      </c>
      <c r="D3788" s="2">
        <f>SUM(Y3788:Y$3996)</f>
        <v>14874.281356719999</v>
      </c>
      <c r="E3788" s="73">
        <f t="shared" si="2013"/>
        <v>112868.04768424999</v>
      </c>
      <c r="F3788" s="88">
        <f t="shared" si="2006"/>
        <v>6455.85</v>
      </c>
      <c r="G3788" s="3">
        <f>IF(AND(N3788=1,N3787&gt;1),VLOOKUP(A3787,[1]Plan1!$BK$81:$BM$259,3),G3787)</f>
        <v>6413.24</v>
      </c>
      <c r="H3788" s="11">
        <f t="shared" si="2007"/>
        <v>44882</v>
      </c>
      <c r="I3788" s="11">
        <f t="shared" si="2008"/>
        <v>44912</v>
      </c>
      <c r="J3788" s="12">
        <f t="shared" si="2014"/>
        <v>-6.6002153085962245E-3</v>
      </c>
      <c r="K3788" s="11">
        <f t="shared" si="2030"/>
        <v>44971</v>
      </c>
      <c r="L3788" s="11">
        <f t="shared" si="2015"/>
        <v>44971</v>
      </c>
      <c r="M3788" s="1">
        <f t="shared" si="2001"/>
        <v>21</v>
      </c>
      <c r="N3788" s="1">
        <f t="shared" si="2016"/>
        <v>2</v>
      </c>
      <c r="O3788" s="2">
        <f t="shared" si="2017"/>
        <v>0.99936952000000001</v>
      </c>
      <c r="P3788" s="13">
        <f t="shared" si="2009"/>
        <v>0.99339977999999995</v>
      </c>
      <c r="Q3788" s="13">
        <f t="shared" si="2002"/>
        <v>1.7856277468399702</v>
      </c>
      <c r="R3788" s="2">
        <f t="shared" si="2005"/>
        <v>1.78450194</v>
      </c>
      <c r="S3788" s="2">
        <f t="shared" si="2031"/>
        <v>1.83355815</v>
      </c>
      <c r="T3788" s="2">
        <f t="shared" si="2018"/>
        <v>234222.98851304999</v>
      </c>
      <c r="U3788" s="2">
        <f t="shared" si="2019"/>
        <v>12398.578450287012</v>
      </c>
      <c r="V3788" s="2">
        <f t="shared" si="2020"/>
        <v>88545.202372306623</v>
      </c>
      <c r="W3788" s="2">
        <f t="shared" si="2021"/>
        <v>228686.10986356362</v>
      </c>
      <c r="X3788" s="17">
        <f t="shared" si="2022"/>
        <v>0</v>
      </c>
      <c r="Y3788" s="2">
        <f t="shared" si="2023"/>
        <v>0</v>
      </c>
      <c r="Z3788" s="72">
        <f t="shared" si="2024"/>
        <v>0</v>
      </c>
      <c r="AA3788" s="2">
        <f t="shared" si="2010"/>
        <v>0</v>
      </c>
      <c r="AB3788" s="12">
        <f t="shared" si="2032"/>
        <v>4.6600000000000003E-2</v>
      </c>
      <c r="AC3788" s="17">
        <f t="shared" si="2025"/>
        <v>2</v>
      </c>
      <c r="AD3788" s="17">
        <v>252</v>
      </c>
      <c r="AE3788" s="13">
        <f t="shared" si="2003"/>
        <v>1.0003615480000001</v>
      </c>
      <c r="AF3788" s="2">
        <f t="shared" si="2011"/>
        <v>84.682853050000006</v>
      </c>
      <c r="AG3788" s="2">
        <f t="shared" si="2026"/>
        <v>82.681005639999995</v>
      </c>
      <c r="AH3788" s="3">
        <f t="shared" si="2027"/>
        <v>0</v>
      </c>
      <c r="AI3788" s="4" t="str">
        <f t="shared" si="2004"/>
        <v>A+J=</v>
      </c>
      <c r="AJ3788" s="11">
        <f t="shared" si="2033"/>
        <v>44971</v>
      </c>
      <c r="AQ3788" s="53"/>
      <c r="AR3788" s="53"/>
    </row>
    <row r="3789" spans="1:44" x14ac:dyDescent="0.2">
      <c r="A3789" s="158">
        <f t="shared" si="2028"/>
        <v>44945</v>
      </c>
      <c r="B3789" s="2">
        <f t="shared" si="2012"/>
        <v>228746.60518582506</v>
      </c>
      <c r="C3789" s="2">
        <f t="shared" si="2029"/>
        <v>127742.32904097</v>
      </c>
      <c r="D3789" s="2">
        <f>SUM(Y3789:Y$3996)</f>
        <v>14874.281356719999</v>
      </c>
      <c r="E3789" s="73">
        <f t="shared" si="2013"/>
        <v>112868.04768424999</v>
      </c>
      <c r="F3789" s="88">
        <f t="shared" si="2006"/>
        <v>6455.85</v>
      </c>
      <c r="G3789" s="3">
        <f>IF(AND(N3789=1,N3788&gt;1),VLOOKUP(A3788,[1]Plan1!$BK$81:$BM$259,3),G3788)</f>
        <v>6413.24</v>
      </c>
      <c r="H3789" s="11">
        <f t="shared" si="2007"/>
        <v>44882</v>
      </c>
      <c r="I3789" s="11">
        <f t="shared" si="2008"/>
        <v>44912</v>
      </c>
      <c r="J3789" s="12">
        <f t="shared" si="2014"/>
        <v>-6.6002153085962245E-3</v>
      </c>
      <c r="K3789" s="11">
        <f t="shared" si="2030"/>
        <v>44971</v>
      </c>
      <c r="L3789" s="11">
        <f t="shared" si="2015"/>
        <v>44971</v>
      </c>
      <c r="M3789" s="1">
        <f t="shared" si="2001"/>
        <v>21</v>
      </c>
      <c r="N3789" s="1">
        <f t="shared" si="2016"/>
        <v>3</v>
      </c>
      <c r="O3789" s="2">
        <f t="shared" si="2017"/>
        <v>0.99905443000000005</v>
      </c>
      <c r="P3789" s="13">
        <f t="shared" si="2009"/>
        <v>0.99339977999999995</v>
      </c>
      <c r="Q3789" s="13">
        <f t="shared" si="2002"/>
        <v>1.7856277468399702</v>
      </c>
      <c r="R3789" s="2">
        <f t="shared" si="2005"/>
        <v>1.7839393100000001</v>
      </c>
      <c r="S3789" s="2">
        <f t="shared" si="2031"/>
        <v>1.83355815</v>
      </c>
      <c r="T3789" s="2">
        <f t="shared" si="2018"/>
        <v>234222.98851304999</v>
      </c>
      <c r="U3789" s="2">
        <f t="shared" si="2019"/>
        <v>12398.578450287012</v>
      </c>
      <c r="V3789" s="2">
        <f t="shared" si="2020"/>
        <v>88481.699422638048</v>
      </c>
      <c r="W3789" s="2">
        <f t="shared" si="2021"/>
        <v>228622.60691389506</v>
      </c>
      <c r="X3789" s="17">
        <f t="shared" si="2022"/>
        <v>0</v>
      </c>
      <c r="Y3789" s="2">
        <f t="shared" si="2023"/>
        <v>0</v>
      </c>
      <c r="Z3789" s="72">
        <f t="shared" si="2024"/>
        <v>0</v>
      </c>
      <c r="AA3789" s="2">
        <f t="shared" si="2010"/>
        <v>0</v>
      </c>
      <c r="AB3789" s="12">
        <f t="shared" si="2032"/>
        <v>4.6600000000000003E-2</v>
      </c>
      <c r="AC3789" s="17">
        <f t="shared" si="2025"/>
        <v>3</v>
      </c>
      <c r="AD3789" s="17">
        <v>252</v>
      </c>
      <c r="AE3789" s="13">
        <f t="shared" si="2003"/>
        <v>1.0005423710000001</v>
      </c>
      <c r="AF3789" s="2">
        <f t="shared" si="2011"/>
        <v>127.03575650000001</v>
      </c>
      <c r="AG3789" s="2">
        <f t="shared" si="2026"/>
        <v>123.99827193</v>
      </c>
      <c r="AH3789" s="3">
        <f t="shared" si="2027"/>
        <v>0</v>
      </c>
      <c r="AI3789" s="4" t="str">
        <f t="shared" si="2004"/>
        <v>A+J=</v>
      </c>
      <c r="AJ3789" s="11">
        <f t="shared" si="2033"/>
        <v>44971</v>
      </c>
      <c r="AQ3789" s="53"/>
      <c r="AR3789" s="53"/>
    </row>
    <row r="3790" spans="1:44" x14ac:dyDescent="0.2">
      <c r="A3790" s="158">
        <f t="shared" si="2028"/>
        <v>44946</v>
      </c>
      <c r="B3790" s="2">
        <f t="shared" si="2012"/>
        <v>228724.42328074455</v>
      </c>
      <c r="C3790" s="2">
        <f t="shared" si="2029"/>
        <v>127742.32904097</v>
      </c>
      <c r="D3790" s="2">
        <f>SUM(Y3790:Y$3996)</f>
        <v>14874.281356719999</v>
      </c>
      <c r="E3790" s="73">
        <f t="shared" si="2013"/>
        <v>112868.04768424999</v>
      </c>
      <c r="F3790" s="88">
        <f t="shared" si="2006"/>
        <v>6455.85</v>
      </c>
      <c r="G3790" s="3">
        <f>IF(AND(N3790=1,N3789&gt;1),VLOOKUP(A3789,[1]Plan1!$BK$81:$BM$259,3),G3789)</f>
        <v>6413.24</v>
      </c>
      <c r="H3790" s="11">
        <f t="shared" si="2007"/>
        <v>44882</v>
      </c>
      <c r="I3790" s="11">
        <f t="shared" si="2008"/>
        <v>44912</v>
      </c>
      <c r="J3790" s="12">
        <f t="shared" si="2014"/>
        <v>-6.6002153085962245E-3</v>
      </c>
      <c r="K3790" s="11">
        <f t="shared" si="2030"/>
        <v>44971</v>
      </c>
      <c r="L3790" s="11">
        <f t="shared" si="2015"/>
        <v>44971</v>
      </c>
      <c r="M3790" s="1">
        <f t="shared" si="2001"/>
        <v>21</v>
      </c>
      <c r="N3790" s="1">
        <f t="shared" si="2016"/>
        <v>4</v>
      </c>
      <c r="O3790" s="2">
        <f t="shared" si="2017"/>
        <v>0.99873944000000003</v>
      </c>
      <c r="P3790" s="13">
        <f t="shared" si="2009"/>
        <v>0.99339977999999995</v>
      </c>
      <c r="Q3790" s="13">
        <f t="shared" si="2002"/>
        <v>1.7856277468399702</v>
      </c>
      <c r="R3790" s="2">
        <f t="shared" si="2005"/>
        <v>1.78337685</v>
      </c>
      <c r="S3790" s="2">
        <f t="shared" si="2031"/>
        <v>1.83355815</v>
      </c>
      <c r="T3790" s="2">
        <f t="shared" si="2018"/>
        <v>234222.98851304999</v>
      </c>
      <c r="U3790" s="2">
        <f t="shared" si="2019"/>
        <v>12398.578450287012</v>
      </c>
      <c r="V3790" s="2">
        <f t="shared" si="2020"/>
        <v>88418.215660537549</v>
      </c>
      <c r="W3790" s="2">
        <f t="shared" si="2021"/>
        <v>228559.12315179454</v>
      </c>
      <c r="X3790" s="17">
        <f t="shared" si="2022"/>
        <v>0</v>
      </c>
      <c r="Y3790" s="2">
        <f t="shared" si="2023"/>
        <v>0</v>
      </c>
      <c r="Z3790" s="72">
        <f t="shared" si="2024"/>
        <v>0</v>
      </c>
      <c r="AA3790" s="2">
        <f t="shared" si="2010"/>
        <v>0</v>
      </c>
      <c r="AB3790" s="12">
        <f t="shared" si="2032"/>
        <v>4.6600000000000003E-2</v>
      </c>
      <c r="AC3790" s="17">
        <f t="shared" si="2025"/>
        <v>4</v>
      </c>
      <c r="AD3790" s="17">
        <v>252</v>
      </c>
      <c r="AE3790" s="13">
        <f t="shared" si="2003"/>
        <v>1.0007232269999999</v>
      </c>
      <c r="AF3790" s="2">
        <f t="shared" si="2011"/>
        <v>169.39638930999999</v>
      </c>
      <c r="AG3790" s="2">
        <f t="shared" si="2026"/>
        <v>165.30012894999999</v>
      </c>
      <c r="AH3790" s="3">
        <f t="shared" si="2027"/>
        <v>0</v>
      </c>
      <c r="AI3790" s="4" t="str">
        <f t="shared" si="2004"/>
        <v>A+J=</v>
      </c>
      <c r="AJ3790" s="11">
        <f t="shared" si="2033"/>
        <v>44971</v>
      </c>
      <c r="AQ3790" s="53"/>
      <c r="AR3790" s="53"/>
    </row>
    <row r="3791" spans="1:44" x14ac:dyDescent="0.2">
      <c r="A3791" s="158">
        <f t="shared" si="2028"/>
        <v>44947</v>
      </c>
      <c r="B3791" s="2">
        <f t="shared" si="2012"/>
        <v>228702.24605931266</v>
      </c>
      <c r="C3791" s="2">
        <f t="shared" si="2029"/>
        <v>127742.32904097</v>
      </c>
      <c r="D3791" s="2">
        <f>SUM(Y3791:Y$3996)</f>
        <v>14874.281356719999</v>
      </c>
      <c r="E3791" s="73">
        <f t="shared" si="2013"/>
        <v>112868.04768424999</v>
      </c>
      <c r="F3791" s="88">
        <f t="shared" si="2006"/>
        <v>6455.85</v>
      </c>
      <c r="G3791" s="3">
        <f>IF(AND(N3791=1,N3790&gt;1),VLOOKUP(A3790,[1]Plan1!$BK$81:$BM$259,3),G3790)</f>
        <v>6413.24</v>
      </c>
      <c r="H3791" s="11">
        <f t="shared" si="2007"/>
        <v>44882</v>
      </c>
      <c r="I3791" s="11">
        <f t="shared" si="2008"/>
        <v>44912</v>
      </c>
      <c r="J3791" s="12">
        <f t="shared" si="2014"/>
        <v>-6.6002153085962245E-3</v>
      </c>
      <c r="K3791" s="11">
        <f t="shared" si="2030"/>
        <v>44971</v>
      </c>
      <c r="L3791" s="11">
        <f t="shared" si="2015"/>
        <v>44971</v>
      </c>
      <c r="M3791" s="1">
        <f t="shared" si="2001"/>
        <v>21</v>
      </c>
      <c r="N3791" s="1">
        <f t="shared" si="2016"/>
        <v>5</v>
      </c>
      <c r="O3791" s="2">
        <f t="shared" si="2017"/>
        <v>0.99842454999999997</v>
      </c>
      <c r="P3791" s="13">
        <f t="shared" si="2009"/>
        <v>0.99339977999999995</v>
      </c>
      <c r="Q3791" s="13">
        <f t="shared" si="2002"/>
        <v>1.7856277468399702</v>
      </c>
      <c r="R3791" s="2">
        <f t="shared" si="2005"/>
        <v>1.78281457</v>
      </c>
      <c r="S3791" s="2">
        <f t="shared" si="2031"/>
        <v>1.83355815</v>
      </c>
      <c r="T3791" s="2">
        <f t="shared" si="2018"/>
        <v>234222.98851304999</v>
      </c>
      <c r="U3791" s="2">
        <f t="shared" si="2019"/>
        <v>12398.578450287012</v>
      </c>
      <c r="V3791" s="2">
        <f t="shared" si="2020"/>
        <v>88354.75221468565</v>
      </c>
      <c r="W3791" s="2">
        <f t="shared" si="2021"/>
        <v>228495.65970594267</v>
      </c>
      <c r="X3791" s="17">
        <f t="shared" si="2022"/>
        <v>0</v>
      </c>
      <c r="Y3791" s="2">
        <f t="shared" si="2023"/>
        <v>0</v>
      </c>
      <c r="Z3791" s="72">
        <f t="shared" si="2024"/>
        <v>0</v>
      </c>
      <c r="AA3791" s="2">
        <f t="shared" si="2010"/>
        <v>0</v>
      </c>
      <c r="AB3791" s="12">
        <f t="shared" si="2032"/>
        <v>4.6600000000000003E-2</v>
      </c>
      <c r="AC3791" s="17">
        <f t="shared" si="2025"/>
        <v>5</v>
      </c>
      <c r="AD3791" s="17">
        <v>252</v>
      </c>
      <c r="AE3791" s="13">
        <f t="shared" si="2003"/>
        <v>1.000904115</v>
      </c>
      <c r="AF3791" s="2">
        <f t="shared" si="2011"/>
        <v>211.76451725000001</v>
      </c>
      <c r="AG3791" s="2">
        <f t="shared" si="2026"/>
        <v>206.58635337000001</v>
      </c>
      <c r="AH3791" s="3">
        <f t="shared" si="2027"/>
        <v>0</v>
      </c>
      <c r="AI3791" s="4" t="str">
        <f t="shared" si="2004"/>
        <v>A+J=</v>
      </c>
      <c r="AJ3791" s="11">
        <f t="shared" si="2033"/>
        <v>44971</v>
      </c>
      <c r="AQ3791" s="53"/>
      <c r="AR3791" s="53"/>
    </row>
    <row r="3792" spans="1:44" x14ac:dyDescent="0.2">
      <c r="A3792" s="158">
        <f t="shared" si="2028"/>
        <v>44948</v>
      </c>
      <c r="B3792" s="2">
        <f t="shared" si="2012"/>
        <v>228702.24605931266</v>
      </c>
      <c r="C3792" s="2">
        <f t="shared" si="2029"/>
        <v>127742.32904097</v>
      </c>
      <c r="D3792" s="2">
        <f>SUM(Y3792:Y$3996)</f>
        <v>14874.281356719999</v>
      </c>
      <c r="E3792" s="73">
        <f t="shared" si="2013"/>
        <v>112868.04768424999</v>
      </c>
      <c r="F3792" s="88">
        <f t="shared" si="2006"/>
        <v>6455.85</v>
      </c>
      <c r="G3792" s="3">
        <f>IF(AND(N3792=1,N3791&gt;1),VLOOKUP(A3791,[1]Plan1!$BK$81:$BM$259,3),G3791)</f>
        <v>6413.24</v>
      </c>
      <c r="H3792" s="11">
        <f t="shared" si="2007"/>
        <v>44882</v>
      </c>
      <c r="I3792" s="11">
        <f t="shared" si="2008"/>
        <v>44912</v>
      </c>
      <c r="J3792" s="12">
        <f t="shared" si="2014"/>
        <v>-6.6002153085962245E-3</v>
      </c>
      <c r="K3792" s="11">
        <f t="shared" si="2030"/>
        <v>44971</v>
      </c>
      <c r="L3792" s="11">
        <f t="shared" si="2015"/>
        <v>44971</v>
      </c>
      <c r="M3792" s="1">
        <f t="shared" si="2001"/>
        <v>21</v>
      </c>
      <c r="N3792" s="1">
        <f t="shared" si="2016"/>
        <v>5</v>
      </c>
      <c r="O3792" s="2">
        <f t="shared" si="2017"/>
        <v>0.99842454999999997</v>
      </c>
      <c r="P3792" s="13">
        <f t="shared" si="2009"/>
        <v>0.99339977999999995</v>
      </c>
      <c r="Q3792" s="13">
        <f t="shared" si="2002"/>
        <v>1.7856277468399702</v>
      </c>
      <c r="R3792" s="2">
        <f t="shared" si="2005"/>
        <v>1.78281457</v>
      </c>
      <c r="S3792" s="2">
        <f t="shared" si="2031"/>
        <v>1.83355815</v>
      </c>
      <c r="T3792" s="2">
        <f t="shared" si="2018"/>
        <v>234222.98851304999</v>
      </c>
      <c r="U3792" s="2">
        <f t="shared" si="2019"/>
        <v>12398.578450287012</v>
      </c>
      <c r="V3792" s="2">
        <f t="shared" si="2020"/>
        <v>88354.75221468565</v>
      </c>
      <c r="W3792" s="2">
        <f t="shared" si="2021"/>
        <v>228495.65970594267</v>
      </c>
      <c r="X3792" s="17">
        <f t="shared" si="2022"/>
        <v>0</v>
      </c>
      <c r="Y3792" s="2">
        <f t="shared" si="2023"/>
        <v>0</v>
      </c>
      <c r="Z3792" s="72">
        <f t="shared" si="2024"/>
        <v>0</v>
      </c>
      <c r="AA3792" s="2">
        <f t="shared" si="2010"/>
        <v>0</v>
      </c>
      <c r="AB3792" s="12">
        <f t="shared" si="2032"/>
        <v>4.6600000000000003E-2</v>
      </c>
      <c r="AC3792" s="17">
        <f t="shared" si="2025"/>
        <v>5</v>
      </c>
      <c r="AD3792" s="17">
        <v>252</v>
      </c>
      <c r="AE3792" s="13">
        <f t="shared" si="2003"/>
        <v>1.000904115</v>
      </c>
      <c r="AF3792" s="2">
        <f t="shared" si="2011"/>
        <v>211.76451725000001</v>
      </c>
      <c r="AG3792" s="2">
        <f t="shared" si="2026"/>
        <v>206.58635337000001</v>
      </c>
      <c r="AH3792" s="3">
        <f t="shared" si="2027"/>
        <v>0</v>
      </c>
      <c r="AI3792" s="4" t="str">
        <f t="shared" si="2004"/>
        <v>A+J=</v>
      </c>
      <c r="AJ3792" s="11">
        <f t="shared" si="2033"/>
        <v>44971</v>
      </c>
      <c r="AQ3792" s="53"/>
      <c r="AR3792" s="53"/>
    </row>
    <row r="3793" spans="1:44" x14ac:dyDescent="0.2">
      <c r="A3793" s="158">
        <f t="shared" si="2028"/>
        <v>44949</v>
      </c>
      <c r="B3793" s="2">
        <f t="shared" si="2012"/>
        <v>228702.24605931266</v>
      </c>
      <c r="C3793" s="2">
        <f t="shared" si="2029"/>
        <v>127742.32904097</v>
      </c>
      <c r="D3793" s="2">
        <f>SUM(Y3793:Y$3996)</f>
        <v>14874.281356719999</v>
      </c>
      <c r="E3793" s="73">
        <f t="shared" si="2013"/>
        <v>112868.04768424999</v>
      </c>
      <c r="F3793" s="88">
        <f t="shared" si="2006"/>
        <v>6455.85</v>
      </c>
      <c r="G3793" s="3">
        <f>IF(AND(N3793=1,N3792&gt;1),VLOOKUP(A3792,[1]Plan1!$BK$81:$BM$259,3),G3792)</f>
        <v>6413.24</v>
      </c>
      <c r="H3793" s="11">
        <f t="shared" si="2007"/>
        <v>44882</v>
      </c>
      <c r="I3793" s="11">
        <f t="shared" si="2008"/>
        <v>44912</v>
      </c>
      <c r="J3793" s="12">
        <f t="shared" si="2014"/>
        <v>-6.6002153085962245E-3</v>
      </c>
      <c r="K3793" s="11">
        <f t="shared" si="2030"/>
        <v>44971</v>
      </c>
      <c r="L3793" s="11">
        <f t="shared" si="2015"/>
        <v>44971</v>
      </c>
      <c r="M3793" s="1">
        <f t="shared" si="2001"/>
        <v>21</v>
      </c>
      <c r="N3793" s="1">
        <f t="shared" si="2016"/>
        <v>5</v>
      </c>
      <c r="O3793" s="2">
        <f t="shared" si="2017"/>
        <v>0.99842454999999997</v>
      </c>
      <c r="P3793" s="13">
        <f t="shared" si="2009"/>
        <v>0.99339977999999995</v>
      </c>
      <c r="Q3793" s="13">
        <f t="shared" si="2002"/>
        <v>1.7856277468399702</v>
      </c>
      <c r="R3793" s="2">
        <f t="shared" si="2005"/>
        <v>1.78281457</v>
      </c>
      <c r="S3793" s="2">
        <f t="shared" si="2031"/>
        <v>1.83355815</v>
      </c>
      <c r="T3793" s="2">
        <f t="shared" si="2018"/>
        <v>234222.98851304999</v>
      </c>
      <c r="U3793" s="2">
        <f t="shared" si="2019"/>
        <v>12398.578450287012</v>
      </c>
      <c r="V3793" s="2">
        <f t="shared" si="2020"/>
        <v>88354.75221468565</v>
      </c>
      <c r="W3793" s="2">
        <f t="shared" si="2021"/>
        <v>228495.65970594267</v>
      </c>
      <c r="X3793" s="17">
        <f t="shared" si="2022"/>
        <v>0</v>
      </c>
      <c r="Y3793" s="2">
        <f t="shared" si="2023"/>
        <v>0</v>
      </c>
      <c r="Z3793" s="72">
        <f t="shared" si="2024"/>
        <v>0</v>
      </c>
      <c r="AA3793" s="2">
        <f t="shared" si="2010"/>
        <v>0</v>
      </c>
      <c r="AB3793" s="12">
        <f t="shared" si="2032"/>
        <v>4.6600000000000003E-2</v>
      </c>
      <c r="AC3793" s="17">
        <f t="shared" si="2025"/>
        <v>5</v>
      </c>
      <c r="AD3793" s="17">
        <v>252</v>
      </c>
      <c r="AE3793" s="13">
        <f t="shared" si="2003"/>
        <v>1.000904115</v>
      </c>
      <c r="AF3793" s="2">
        <f t="shared" si="2011"/>
        <v>211.76451725000001</v>
      </c>
      <c r="AG3793" s="2">
        <f t="shared" si="2026"/>
        <v>206.58635337000001</v>
      </c>
      <c r="AH3793" s="3">
        <f t="shared" si="2027"/>
        <v>0</v>
      </c>
      <c r="AI3793" s="4" t="str">
        <f t="shared" si="2004"/>
        <v>A+J=</v>
      </c>
      <c r="AJ3793" s="11">
        <f t="shared" si="2033"/>
        <v>44971</v>
      </c>
      <c r="AQ3793" s="53"/>
      <c r="AR3793" s="53"/>
    </row>
    <row r="3794" spans="1:44" x14ac:dyDescent="0.2">
      <c r="A3794" s="158">
        <f t="shared" si="2028"/>
        <v>44950</v>
      </c>
      <c r="B3794" s="2">
        <f t="shared" si="2012"/>
        <v>228680.07488477981</v>
      </c>
      <c r="C3794" s="2">
        <f t="shared" si="2029"/>
        <v>127742.32904097</v>
      </c>
      <c r="D3794" s="2">
        <f>SUM(Y3794:Y$3996)</f>
        <v>14874.281356719999</v>
      </c>
      <c r="E3794" s="73">
        <f t="shared" si="2013"/>
        <v>112868.04768424999</v>
      </c>
      <c r="F3794" s="88">
        <f t="shared" si="2006"/>
        <v>6455.85</v>
      </c>
      <c r="G3794" s="3">
        <f>IF(AND(N3794=1,N3793&gt;1),VLOOKUP(A3793,[1]Plan1!$BK$81:$BM$259,3),G3793)</f>
        <v>6413.24</v>
      </c>
      <c r="H3794" s="11">
        <f t="shared" si="2007"/>
        <v>44882</v>
      </c>
      <c r="I3794" s="11">
        <f t="shared" si="2008"/>
        <v>44912</v>
      </c>
      <c r="J3794" s="12">
        <f t="shared" si="2014"/>
        <v>-6.6002153085962245E-3</v>
      </c>
      <c r="K3794" s="11">
        <f t="shared" si="2030"/>
        <v>44971</v>
      </c>
      <c r="L3794" s="11">
        <f t="shared" si="2015"/>
        <v>44971</v>
      </c>
      <c r="M3794" s="1">
        <f t="shared" si="2001"/>
        <v>21</v>
      </c>
      <c r="N3794" s="1">
        <f t="shared" si="2016"/>
        <v>6</v>
      </c>
      <c r="O3794" s="2">
        <f t="shared" si="2017"/>
        <v>0.99810975999999996</v>
      </c>
      <c r="P3794" s="13">
        <f t="shared" si="2009"/>
        <v>0.99339977999999995</v>
      </c>
      <c r="Q3794" s="13">
        <f t="shared" si="2002"/>
        <v>1.7856277468399702</v>
      </c>
      <c r="R3794" s="2">
        <f t="shared" si="2005"/>
        <v>1.7822524799999999</v>
      </c>
      <c r="S3794" s="2">
        <f t="shared" si="2031"/>
        <v>1.83355815</v>
      </c>
      <c r="T3794" s="2">
        <f t="shared" si="2018"/>
        <v>234222.98851304999</v>
      </c>
      <c r="U3794" s="2">
        <f t="shared" si="2019"/>
        <v>12398.578450287012</v>
      </c>
      <c r="V3794" s="2">
        <f t="shared" si="2020"/>
        <v>88291.310213762801</v>
      </c>
      <c r="W3794" s="2">
        <f t="shared" si="2021"/>
        <v>228432.21770501981</v>
      </c>
      <c r="X3794" s="17">
        <f t="shared" si="2022"/>
        <v>0</v>
      </c>
      <c r="Y3794" s="2">
        <f t="shared" si="2023"/>
        <v>0</v>
      </c>
      <c r="Z3794" s="72">
        <f t="shared" si="2024"/>
        <v>0</v>
      </c>
      <c r="AA3794" s="2">
        <f t="shared" si="2010"/>
        <v>0</v>
      </c>
      <c r="AB3794" s="12">
        <f t="shared" si="2032"/>
        <v>4.6600000000000003E-2</v>
      </c>
      <c r="AC3794" s="17">
        <f t="shared" si="2025"/>
        <v>6</v>
      </c>
      <c r="AD3794" s="17">
        <v>252</v>
      </c>
      <c r="AE3794" s="13">
        <f t="shared" si="2003"/>
        <v>1.0010850360000001</v>
      </c>
      <c r="AF3794" s="2">
        <f t="shared" si="2011"/>
        <v>254.14037456</v>
      </c>
      <c r="AG3794" s="2">
        <f t="shared" si="2026"/>
        <v>247.85717976000001</v>
      </c>
      <c r="AH3794" s="3">
        <f t="shared" si="2027"/>
        <v>0</v>
      </c>
      <c r="AI3794" s="4" t="str">
        <f t="shared" si="2004"/>
        <v>A+J=</v>
      </c>
      <c r="AJ3794" s="11">
        <f t="shared" si="2033"/>
        <v>44971</v>
      </c>
      <c r="AQ3794" s="53"/>
      <c r="AR3794" s="53"/>
    </row>
    <row r="3795" spans="1:44" x14ac:dyDescent="0.2">
      <c r="A3795" s="158">
        <f t="shared" si="2028"/>
        <v>44951</v>
      </c>
      <c r="B3795" s="2">
        <f t="shared" si="2012"/>
        <v>228657.90750230508</v>
      </c>
      <c r="C3795" s="2">
        <f t="shared" si="2029"/>
        <v>127742.32904097</v>
      </c>
      <c r="D3795" s="2">
        <f>SUM(Y3795:Y$3996)</f>
        <v>14874.281356719999</v>
      </c>
      <c r="E3795" s="73">
        <f t="shared" si="2013"/>
        <v>112868.04768424999</v>
      </c>
      <c r="F3795" s="88">
        <f t="shared" si="2006"/>
        <v>6455.85</v>
      </c>
      <c r="G3795" s="3">
        <f>IF(AND(N3795=1,N3794&gt;1),VLOOKUP(A3794,[1]Plan1!$BK$81:$BM$259,3),G3794)</f>
        <v>6413.24</v>
      </c>
      <c r="H3795" s="11">
        <f t="shared" si="2007"/>
        <v>44882</v>
      </c>
      <c r="I3795" s="11">
        <f t="shared" si="2008"/>
        <v>44912</v>
      </c>
      <c r="J3795" s="12">
        <f t="shared" si="2014"/>
        <v>-6.6002153085962245E-3</v>
      </c>
      <c r="K3795" s="11">
        <f t="shared" si="2030"/>
        <v>44971</v>
      </c>
      <c r="L3795" s="11">
        <f t="shared" si="2015"/>
        <v>44971</v>
      </c>
      <c r="M3795" s="1">
        <f t="shared" si="2001"/>
        <v>21</v>
      </c>
      <c r="N3795" s="1">
        <f t="shared" si="2016"/>
        <v>7</v>
      </c>
      <c r="O3795" s="2">
        <f t="shared" si="2017"/>
        <v>0.99779507000000001</v>
      </c>
      <c r="P3795" s="13">
        <f t="shared" si="2009"/>
        <v>0.99339977999999995</v>
      </c>
      <c r="Q3795" s="13">
        <f t="shared" si="2002"/>
        <v>1.7856277468399702</v>
      </c>
      <c r="R3795" s="2">
        <f t="shared" si="2005"/>
        <v>1.7816905599999999</v>
      </c>
      <c r="S3795" s="2">
        <f t="shared" si="2031"/>
        <v>1.83355815</v>
      </c>
      <c r="T3795" s="2">
        <f t="shared" si="2018"/>
        <v>234222.98851304999</v>
      </c>
      <c r="U3795" s="2">
        <f t="shared" si="2019"/>
        <v>12398.578450287012</v>
      </c>
      <c r="V3795" s="2">
        <f t="shared" si="2020"/>
        <v>88227.887400408072</v>
      </c>
      <c r="W3795" s="2">
        <f t="shared" si="2021"/>
        <v>228368.79489166508</v>
      </c>
      <c r="X3795" s="17">
        <f t="shared" si="2022"/>
        <v>0</v>
      </c>
      <c r="Y3795" s="2">
        <f t="shared" si="2023"/>
        <v>0</v>
      </c>
      <c r="Z3795" s="72">
        <f t="shared" si="2024"/>
        <v>0</v>
      </c>
      <c r="AA3795" s="2">
        <f t="shared" si="2010"/>
        <v>0</v>
      </c>
      <c r="AB3795" s="12">
        <f t="shared" si="2032"/>
        <v>4.6600000000000003E-2</v>
      </c>
      <c r="AC3795" s="17">
        <f t="shared" si="2025"/>
        <v>7</v>
      </c>
      <c r="AD3795" s="17">
        <v>252</v>
      </c>
      <c r="AE3795" s="13">
        <f t="shared" si="2003"/>
        <v>1.0012659900000001</v>
      </c>
      <c r="AF3795" s="2">
        <f t="shared" si="2011"/>
        <v>296.52396121999999</v>
      </c>
      <c r="AG3795" s="2">
        <f t="shared" si="2026"/>
        <v>289.11261064000001</v>
      </c>
      <c r="AH3795" s="3">
        <f t="shared" si="2027"/>
        <v>0</v>
      </c>
      <c r="AI3795" s="4" t="str">
        <f t="shared" si="2004"/>
        <v>A+J=</v>
      </c>
      <c r="AJ3795" s="11">
        <f t="shared" si="2033"/>
        <v>44971</v>
      </c>
      <c r="AQ3795" s="53"/>
      <c r="AR3795" s="53"/>
    </row>
    <row r="3796" spans="1:44" x14ac:dyDescent="0.2">
      <c r="A3796" s="158">
        <f t="shared" si="2028"/>
        <v>44952</v>
      </c>
      <c r="B3796" s="2">
        <f t="shared" si="2012"/>
        <v>228635.74255738797</v>
      </c>
      <c r="C3796" s="2">
        <f t="shared" si="2029"/>
        <v>127742.32904097</v>
      </c>
      <c r="D3796" s="2">
        <f>SUM(Y3796:Y$3996)</f>
        <v>14874.281356719999</v>
      </c>
      <c r="E3796" s="73">
        <f t="shared" si="2013"/>
        <v>112868.04768424999</v>
      </c>
      <c r="F3796" s="88">
        <f t="shared" si="2006"/>
        <v>6455.85</v>
      </c>
      <c r="G3796" s="3">
        <f>IF(AND(N3796=1,N3795&gt;1),VLOOKUP(A3795,[1]Plan1!$BK$81:$BM$259,3),G3795)</f>
        <v>6413.24</v>
      </c>
      <c r="H3796" s="11">
        <f t="shared" si="2007"/>
        <v>44882</v>
      </c>
      <c r="I3796" s="11">
        <f t="shared" si="2008"/>
        <v>44912</v>
      </c>
      <c r="J3796" s="12">
        <f t="shared" si="2014"/>
        <v>-6.6002153085962245E-3</v>
      </c>
      <c r="K3796" s="11">
        <f t="shared" si="2030"/>
        <v>44971</v>
      </c>
      <c r="L3796" s="11">
        <f t="shared" si="2015"/>
        <v>44971</v>
      </c>
      <c r="M3796" s="1">
        <f t="shared" si="2001"/>
        <v>21</v>
      </c>
      <c r="N3796" s="1">
        <f t="shared" si="2016"/>
        <v>8</v>
      </c>
      <c r="O3796" s="2">
        <f t="shared" si="2017"/>
        <v>0.99748046999999995</v>
      </c>
      <c r="P3796" s="13">
        <f t="shared" si="2009"/>
        <v>0.99339977999999995</v>
      </c>
      <c r="Q3796" s="13">
        <f t="shared" si="2002"/>
        <v>1.7856277468399702</v>
      </c>
      <c r="R3796" s="2">
        <f t="shared" si="2005"/>
        <v>1.7811288000000001</v>
      </c>
      <c r="S3796" s="2">
        <f t="shared" si="2031"/>
        <v>1.83355815</v>
      </c>
      <c r="T3796" s="2">
        <f t="shared" si="2018"/>
        <v>234222.98851304999</v>
      </c>
      <c r="U3796" s="2">
        <f t="shared" si="2019"/>
        <v>12398.578450287012</v>
      </c>
      <c r="V3796" s="2">
        <f t="shared" si="2020"/>
        <v>88164.482645940981</v>
      </c>
      <c r="W3796" s="2">
        <f t="shared" si="2021"/>
        <v>228305.39013719797</v>
      </c>
      <c r="X3796" s="17">
        <f t="shared" si="2022"/>
        <v>0</v>
      </c>
      <c r="Y3796" s="2">
        <f t="shared" si="2023"/>
        <v>0</v>
      </c>
      <c r="Z3796" s="72">
        <f t="shared" si="2024"/>
        <v>0</v>
      </c>
      <c r="AA3796" s="2">
        <f t="shared" si="2010"/>
        <v>0</v>
      </c>
      <c r="AB3796" s="12">
        <f t="shared" si="2032"/>
        <v>4.6600000000000003E-2</v>
      </c>
      <c r="AC3796" s="17">
        <f t="shared" si="2025"/>
        <v>8</v>
      </c>
      <c r="AD3796" s="17">
        <v>252</v>
      </c>
      <c r="AE3796" s="13">
        <f t="shared" si="2003"/>
        <v>1.001446976</v>
      </c>
      <c r="AF3796" s="2">
        <f t="shared" si="2011"/>
        <v>338.91504301999998</v>
      </c>
      <c r="AG3796" s="2">
        <f t="shared" si="2026"/>
        <v>330.35242018999998</v>
      </c>
      <c r="AH3796" s="3">
        <f t="shared" si="2027"/>
        <v>0</v>
      </c>
      <c r="AI3796" s="4" t="str">
        <f t="shared" si="2004"/>
        <v>A+J=</v>
      </c>
      <c r="AJ3796" s="11">
        <f t="shared" si="2033"/>
        <v>44971</v>
      </c>
      <c r="AQ3796" s="53"/>
      <c r="AR3796" s="53"/>
    </row>
    <row r="3797" spans="1:44" x14ac:dyDescent="0.2">
      <c r="A3797" s="158">
        <f t="shared" si="2028"/>
        <v>44953</v>
      </c>
      <c r="B3797" s="2">
        <f t="shared" si="2012"/>
        <v>228613.58503232044</v>
      </c>
      <c r="C3797" s="2">
        <f t="shared" si="2029"/>
        <v>127742.32904097</v>
      </c>
      <c r="D3797" s="2">
        <f>SUM(Y3797:Y$3996)</f>
        <v>14874.281356719999</v>
      </c>
      <c r="E3797" s="73">
        <f t="shared" si="2013"/>
        <v>112868.04768424999</v>
      </c>
      <c r="F3797" s="88">
        <f t="shared" si="2006"/>
        <v>6455.85</v>
      </c>
      <c r="G3797" s="3">
        <f>IF(AND(N3797=1,N3796&gt;1),VLOOKUP(A3796,[1]Plan1!$BK$81:$BM$259,3),G3796)</f>
        <v>6413.24</v>
      </c>
      <c r="H3797" s="11">
        <f t="shared" si="2007"/>
        <v>44882</v>
      </c>
      <c r="I3797" s="11">
        <f t="shared" si="2008"/>
        <v>44912</v>
      </c>
      <c r="J3797" s="12">
        <f t="shared" si="2014"/>
        <v>-6.6002153085962245E-3</v>
      </c>
      <c r="K3797" s="11">
        <f t="shared" si="2030"/>
        <v>44971</v>
      </c>
      <c r="L3797" s="11">
        <f t="shared" si="2015"/>
        <v>44971</v>
      </c>
      <c r="M3797" s="1">
        <f t="shared" si="2001"/>
        <v>21</v>
      </c>
      <c r="N3797" s="1">
        <f t="shared" si="2016"/>
        <v>9</v>
      </c>
      <c r="O3797" s="2">
        <f t="shared" si="2017"/>
        <v>0.99716598000000001</v>
      </c>
      <c r="P3797" s="13">
        <f t="shared" si="2009"/>
        <v>0.99339977999999995</v>
      </c>
      <c r="Q3797" s="13">
        <f t="shared" si="2002"/>
        <v>1.7856277468399702</v>
      </c>
      <c r="R3797" s="2">
        <f t="shared" si="2005"/>
        <v>1.7805672400000001</v>
      </c>
      <c r="S3797" s="2">
        <f t="shared" si="2031"/>
        <v>1.83355815</v>
      </c>
      <c r="T3797" s="2">
        <f t="shared" si="2018"/>
        <v>234222.98851304999</v>
      </c>
      <c r="U3797" s="2">
        <f t="shared" si="2019"/>
        <v>12398.578450287012</v>
      </c>
      <c r="V3797" s="2">
        <f t="shared" si="2020"/>
        <v>88101.100465083422</v>
      </c>
      <c r="W3797" s="2">
        <f t="shared" si="2021"/>
        <v>228242.00795634044</v>
      </c>
      <c r="X3797" s="17">
        <f t="shared" si="2022"/>
        <v>0</v>
      </c>
      <c r="Y3797" s="2">
        <f t="shared" si="2023"/>
        <v>0</v>
      </c>
      <c r="Z3797" s="72">
        <f t="shared" si="2024"/>
        <v>0</v>
      </c>
      <c r="AA3797" s="2">
        <f t="shared" si="2010"/>
        <v>0</v>
      </c>
      <c r="AB3797" s="12">
        <f t="shared" si="2032"/>
        <v>4.6600000000000003E-2</v>
      </c>
      <c r="AC3797" s="17">
        <f t="shared" si="2025"/>
        <v>9</v>
      </c>
      <c r="AD3797" s="17">
        <v>252</v>
      </c>
      <c r="AE3797" s="13">
        <f t="shared" si="2003"/>
        <v>1.0016279960000001</v>
      </c>
      <c r="AF3797" s="2">
        <f t="shared" si="2011"/>
        <v>381.3140884</v>
      </c>
      <c r="AG3797" s="2">
        <f t="shared" si="2026"/>
        <v>371.57707598000002</v>
      </c>
      <c r="AH3797" s="3">
        <f t="shared" si="2027"/>
        <v>0</v>
      </c>
      <c r="AI3797" s="4" t="str">
        <f t="shared" si="2004"/>
        <v>A+J=</v>
      </c>
      <c r="AJ3797" s="11">
        <f t="shared" si="2033"/>
        <v>44971</v>
      </c>
      <c r="AQ3797" s="53"/>
      <c r="AR3797" s="53"/>
    </row>
    <row r="3798" spans="1:44" x14ac:dyDescent="0.2">
      <c r="A3798" s="158">
        <f t="shared" si="2028"/>
        <v>44954</v>
      </c>
      <c r="B3798" s="2">
        <f t="shared" si="2012"/>
        <v>228591.42995364047</v>
      </c>
      <c r="C3798" s="2">
        <f t="shared" si="2029"/>
        <v>127742.32904097</v>
      </c>
      <c r="D3798" s="2">
        <f>SUM(Y3798:Y$3996)</f>
        <v>14874.281356719999</v>
      </c>
      <c r="E3798" s="73">
        <f t="shared" si="2013"/>
        <v>112868.04768424999</v>
      </c>
      <c r="F3798" s="88">
        <f t="shared" si="2006"/>
        <v>6455.85</v>
      </c>
      <c r="G3798" s="3">
        <f>IF(AND(N3798=1,N3797&gt;1),VLOOKUP(A3797,[1]Plan1!$BK$81:$BM$259,3),G3797)</f>
        <v>6413.24</v>
      </c>
      <c r="H3798" s="11">
        <f t="shared" si="2007"/>
        <v>44882</v>
      </c>
      <c r="I3798" s="11">
        <f t="shared" si="2008"/>
        <v>44912</v>
      </c>
      <c r="J3798" s="12">
        <f t="shared" si="2014"/>
        <v>-6.6002153085962245E-3</v>
      </c>
      <c r="K3798" s="11">
        <f t="shared" si="2030"/>
        <v>44971</v>
      </c>
      <c r="L3798" s="11">
        <f t="shared" si="2015"/>
        <v>44971</v>
      </c>
      <c r="M3798" s="1">
        <f t="shared" si="2001"/>
        <v>21</v>
      </c>
      <c r="N3798" s="1">
        <f t="shared" si="2016"/>
        <v>10</v>
      </c>
      <c r="O3798" s="2">
        <f t="shared" si="2017"/>
        <v>0.99685157999999996</v>
      </c>
      <c r="P3798" s="13">
        <f t="shared" si="2009"/>
        <v>0.99339977999999995</v>
      </c>
      <c r="Q3798" s="13">
        <f t="shared" si="2002"/>
        <v>1.7856277468399702</v>
      </c>
      <c r="R3798" s="2">
        <f t="shared" si="2005"/>
        <v>1.7800058400000001</v>
      </c>
      <c r="S3798" s="2">
        <f t="shared" si="2031"/>
        <v>1.83355815</v>
      </c>
      <c r="T3798" s="2">
        <f t="shared" si="2018"/>
        <v>234222.98851304999</v>
      </c>
      <c r="U3798" s="2">
        <f t="shared" si="2019"/>
        <v>12398.578450287012</v>
      </c>
      <c r="V3798" s="2">
        <f t="shared" si="2020"/>
        <v>88037.736343113473</v>
      </c>
      <c r="W3798" s="2">
        <f t="shared" si="2021"/>
        <v>228178.64383437048</v>
      </c>
      <c r="X3798" s="17">
        <f t="shared" si="2022"/>
        <v>0</v>
      </c>
      <c r="Y3798" s="2">
        <f t="shared" si="2023"/>
        <v>0</v>
      </c>
      <c r="Z3798" s="72">
        <f t="shared" si="2024"/>
        <v>0</v>
      </c>
      <c r="AA3798" s="2">
        <f t="shared" si="2010"/>
        <v>0</v>
      </c>
      <c r="AB3798" s="12">
        <f t="shared" si="2032"/>
        <v>4.6600000000000003E-2</v>
      </c>
      <c r="AC3798" s="17">
        <f t="shared" si="2025"/>
        <v>10</v>
      </c>
      <c r="AD3798" s="17">
        <v>252</v>
      </c>
      <c r="AE3798" s="13">
        <f t="shared" si="2003"/>
        <v>1.0018090479999999</v>
      </c>
      <c r="AF3798" s="2">
        <f t="shared" si="2011"/>
        <v>423.72062892000002</v>
      </c>
      <c r="AG3798" s="2">
        <f t="shared" si="2026"/>
        <v>412.78611926999997</v>
      </c>
      <c r="AH3798" s="3">
        <f t="shared" si="2027"/>
        <v>0</v>
      </c>
      <c r="AI3798" s="4" t="str">
        <f t="shared" si="2004"/>
        <v>A+J=</v>
      </c>
      <c r="AJ3798" s="11">
        <f t="shared" si="2033"/>
        <v>44971</v>
      </c>
      <c r="AQ3798" s="53"/>
      <c r="AR3798" s="53"/>
    </row>
    <row r="3799" spans="1:44" x14ac:dyDescent="0.2">
      <c r="A3799" s="158">
        <f t="shared" si="2028"/>
        <v>44955</v>
      </c>
      <c r="B3799" s="2">
        <f t="shared" si="2012"/>
        <v>228591.42995364047</v>
      </c>
      <c r="C3799" s="2">
        <f t="shared" si="2029"/>
        <v>127742.32904097</v>
      </c>
      <c r="D3799" s="2">
        <f>SUM(Y3799:Y$3996)</f>
        <v>14874.281356719999</v>
      </c>
      <c r="E3799" s="73">
        <f t="shared" si="2013"/>
        <v>112868.04768424999</v>
      </c>
      <c r="F3799" s="88">
        <f t="shared" si="2006"/>
        <v>6455.85</v>
      </c>
      <c r="G3799" s="3">
        <f>IF(AND(N3799=1,N3798&gt;1),VLOOKUP(A3798,[1]Plan1!$BK$81:$BM$259,3),G3798)</f>
        <v>6413.24</v>
      </c>
      <c r="H3799" s="11">
        <f t="shared" si="2007"/>
        <v>44882</v>
      </c>
      <c r="I3799" s="11">
        <f t="shared" si="2008"/>
        <v>44912</v>
      </c>
      <c r="J3799" s="12">
        <f t="shared" si="2014"/>
        <v>-6.6002153085962245E-3</v>
      </c>
      <c r="K3799" s="11">
        <f t="shared" si="2030"/>
        <v>44971</v>
      </c>
      <c r="L3799" s="11">
        <f t="shared" si="2015"/>
        <v>44971</v>
      </c>
      <c r="M3799" s="1">
        <f t="shared" ref="M3799:M3862" si="2034">IF(L3799=L3798,M3798,NETWORKDAYS(L3798,L3799,$AN$194:$AN$348)-1)</f>
        <v>21</v>
      </c>
      <c r="N3799" s="1">
        <f t="shared" si="2016"/>
        <v>10</v>
      </c>
      <c r="O3799" s="2">
        <f t="shared" si="2017"/>
        <v>0.99685157999999996</v>
      </c>
      <c r="P3799" s="13">
        <f t="shared" si="2009"/>
        <v>0.99339977999999995</v>
      </c>
      <c r="Q3799" s="13">
        <f t="shared" si="2002"/>
        <v>1.7856277468399702</v>
      </c>
      <c r="R3799" s="2">
        <f t="shared" si="2005"/>
        <v>1.7800058400000001</v>
      </c>
      <c r="S3799" s="2">
        <f t="shared" si="2031"/>
        <v>1.83355815</v>
      </c>
      <c r="T3799" s="2">
        <f t="shared" si="2018"/>
        <v>234222.98851304999</v>
      </c>
      <c r="U3799" s="2">
        <f t="shared" si="2019"/>
        <v>12398.578450287012</v>
      </c>
      <c r="V3799" s="2">
        <f t="shared" si="2020"/>
        <v>88037.736343113473</v>
      </c>
      <c r="W3799" s="2">
        <f t="shared" si="2021"/>
        <v>228178.64383437048</v>
      </c>
      <c r="X3799" s="17">
        <f t="shared" si="2022"/>
        <v>0</v>
      </c>
      <c r="Y3799" s="2">
        <f t="shared" si="2023"/>
        <v>0</v>
      </c>
      <c r="Z3799" s="72">
        <f t="shared" si="2024"/>
        <v>0</v>
      </c>
      <c r="AA3799" s="2">
        <f t="shared" si="2010"/>
        <v>0</v>
      </c>
      <c r="AB3799" s="12">
        <f t="shared" si="2032"/>
        <v>4.6600000000000003E-2</v>
      </c>
      <c r="AC3799" s="17">
        <f t="shared" si="2025"/>
        <v>10</v>
      </c>
      <c r="AD3799" s="17">
        <v>252</v>
      </c>
      <c r="AE3799" s="13">
        <f t="shared" si="2003"/>
        <v>1.0018090479999999</v>
      </c>
      <c r="AF3799" s="2">
        <f t="shared" si="2011"/>
        <v>423.72062892000002</v>
      </c>
      <c r="AG3799" s="2">
        <f t="shared" si="2026"/>
        <v>412.78611926999997</v>
      </c>
      <c r="AH3799" s="3">
        <f t="shared" si="2027"/>
        <v>0</v>
      </c>
      <c r="AI3799" s="4" t="str">
        <f t="shared" si="2004"/>
        <v>A+J=</v>
      </c>
      <c r="AJ3799" s="11">
        <f t="shared" si="2033"/>
        <v>44971</v>
      </c>
      <c r="AQ3799" s="53"/>
      <c r="AR3799" s="53"/>
    </row>
    <row r="3800" spans="1:44" x14ac:dyDescent="0.2">
      <c r="A3800" s="158">
        <f t="shared" si="2028"/>
        <v>44956</v>
      </c>
      <c r="B3800" s="2">
        <f t="shared" si="2012"/>
        <v>228591.42995364047</v>
      </c>
      <c r="C3800" s="2">
        <f t="shared" si="2029"/>
        <v>127742.32904097</v>
      </c>
      <c r="D3800" s="2">
        <f>SUM(Y3800:Y$3996)</f>
        <v>14874.281356719999</v>
      </c>
      <c r="E3800" s="73">
        <f t="shared" si="2013"/>
        <v>112868.04768424999</v>
      </c>
      <c r="F3800" s="88">
        <f t="shared" si="2006"/>
        <v>6455.85</v>
      </c>
      <c r="G3800" s="3">
        <f>IF(AND(N3800=1,N3799&gt;1),VLOOKUP(A3799,[1]Plan1!$BK$81:$BM$259,3),G3799)</f>
        <v>6413.24</v>
      </c>
      <c r="H3800" s="11">
        <f t="shared" si="2007"/>
        <v>44882</v>
      </c>
      <c r="I3800" s="11">
        <f t="shared" si="2008"/>
        <v>44912</v>
      </c>
      <c r="J3800" s="12">
        <f t="shared" si="2014"/>
        <v>-6.6002153085962245E-3</v>
      </c>
      <c r="K3800" s="11">
        <f t="shared" si="2030"/>
        <v>44971</v>
      </c>
      <c r="L3800" s="11">
        <f t="shared" si="2015"/>
        <v>44971</v>
      </c>
      <c r="M3800" s="1">
        <f t="shared" si="2034"/>
        <v>21</v>
      </c>
      <c r="N3800" s="1">
        <f t="shared" si="2016"/>
        <v>10</v>
      </c>
      <c r="O3800" s="2">
        <f t="shared" si="2017"/>
        <v>0.99685157999999996</v>
      </c>
      <c r="P3800" s="13">
        <f t="shared" si="2009"/>
        <v>0.99339977999999995</v>
      </c>
      <c r="Q3800" s="13">
        <f t="shared" si="2002"/>
        <v>1.7856277468399702</v>
      </c>
      <c r="R3800" s="2">
        <f t="shared" si="2005"/>
        <v>1.7800058400000001</v>
      </c>
      <c r="S3800" s="2">
        <f t="shared" si="2031"/>
        <v>1.83355815</v>
      </c>
      <c r="T3800" s="2">
        <f t="shared" si="2018"/>
        <v>234222.98851304999</v>
      </c>
      <c r="U3800" s="2">
        <f t="shared" si="2019"/>
        <v>12398.578450287012</v>
      </c>
      <c r="V3800" s="2">
        <f t="shared" si="2020"/>
        <v>88037.736343113473</v>
      </c>
      <c r="W3800" s="2">
        <f t="shared" si="2021"/>
        <v>228178.64383437048</v>
      </c>
      <c r="X3800" s="17">
        <f t="shared" si="2022"/>
        <v>0</v>
      </c>
      <c r="Y3800" s="2">
        <f t="shared" si="2023"/>
        <v>0</v>
      </c>
      <c r="Z3800" s="72">
        <f t="shared" si="2024"/>
        <v>0</v>
      </c>
      <c r="AA3800" s="2">
        <f t="shared" si="2010"/>
        <v>0</v>
      </c>
      <c r="AB3800" s="12">
        <f t="shared" si="2032"/>
        <v>4.6600000000000003E-2</v>
      </c>
      <c r="AC3800" s="17">
        <f t="shared" si="2025"/>
        <v>10</v>
      </c>
      <c r="AD3800" s="17">
        <v>252</v>
      </c>
      <c r="AE3800" s="13">
        <f t="shared" si="2003"/>
        <v>1.0018090479999999</v>
      </c>
      <c r="AF3800" s="2">
        <f t="shared" si="2011"/>
        <v>423.72062892000002</v>
      </c>
      <c r="AG3800" s="2">
        <f t="shared" si="2026"/>
        <v>412.78611926999997</v>
      </c>
      <c r="AH3800" s="3">
        <f t="shared" si="2027"/>
        <v>0</v>
      </c>
      <c r="AI3800" s="4" t="str">
        <f t="shared" si="2004"/>
        <v>A+J=</v>
      </c>
      <c r="AJ3800" s="11">
        <f t="shared" si="2033"/>
        <v>44971</v>
      </c>
      <c r="AQ3800" s="53"/>
      <c r="AR3800" s="53"/>
    </row>
    <row r="3801" spans="1:44" x14ac:dyDescent="0.2">
      <c r="A3801" s="158">
        <f t="shared" si="2028"/>
        <v>44957</v>
      </c>
      <c r="B3801" s="2">
        <f t="shared" si="2012"/>
        <v>228569.28071784959</v>
      </c>
      <c r="C3801" s="2">
        <f t="shared" si="2029"/>
        <v>127742.32904097</v>
      </c>
      <c r="D3801" s="2">
        <f>SUM(Y3801:Y$3996)</f>
        <v>14874.281356719999</v>
      </c>
      <c r="E3801" s="73">
        <f t="shared" si="2013"/>
        <v>112868.04768424999</v>
      </c>
      <c r="F3801" s="88">
        <f t="shared" si="2006"/>
        <v>6455.85</v>
      </c>
      <c r="G3801" s="3">
        <f>IF(AND(N3801=1,N3800&gt;1),VLOOKUP(A3800,[1]Plan1!$BK$81:$BM$259,3),G3800)</f>
        <v>6413.24</v>
      </c>
      <c r="H3801" s="11">
        <f t="shared" si="2007"/>
        <v>44882</v>
      </c>
      <c r="I3801" s="11">
        <f t="shared" si="2008"/>
        <v>44912</v>
      </c>
      <c r="J3801" s="12">
        <f t="shared" si="2014"/>
        <v>-6.6002153085962245E-3</v>
      </c>
      <c r="K3801" s="11">
        <f t="shared" si="2030"/>
        <v>44971</v>
      </c>
      <c r="L3801" s="11">
        <f t="shared" si="2015"/>
        <v>44971</v>
      </c>
      <c r="M3801" s="1">
        <f t="shared" si="2034"/>
        <v>21</v>
      </c>
      <c r="N3801" s="1">
        <f t="shared" si="2016"/>
        <v>11</v>
      </c>
      <c r="O3801" s="2">
        <f t="shared" si="2017"/>
        <v>0.99653729000000002</v>
      </c>
      <c r="P3801" s="13">
        <f t="shared" si="2009"/>
        <v>0.99339977999999995</v>
      </c>
      <c r="Q3801" s="13">
        <f t="shared" si="2002"/>
        <v>1.7856277468399702</v>
      </c>
      <c r="R3801" s="2">
        <f t="shared" si="2005"/>
        <v>1.77944463</v>
      </c>
      <c r="S3801" s="2">
        <f t="shared" si="2031"/>
        <v>1.83355815</v>
      </c>
      <c r="T3801" s="2">
        <f t="shared" si="2018"/>
        <v>234222.98851304999</v>
      </c>
      <c r="U3801" s="2">
        <f t="shared" si="2019"/>
        <v>12398.578450287012</v>
      </c>
      <c r="V3801" s="2">
        <f t="shared" si="2020"/>
        <v>87974.393666072589</v>
      </c>
      <c r="W3801" s="2">
        <f t="shared" si="2021"/>
        <v>228115.30115732958</v>
      </c>
      <c r="X3801" s="17">
        <f t="shared" si="2022"/>
        <v>0</v>
      </c>
      <c r="Y3801" s="2">
        <f t="shared" si="2023"/>
        <v>0</v>
      </c>
      <c r="Z3801" s="72">
        <f t="shared" si="2024"/>
        <v>0</v>
      </c>
      <c r="AA3801" s="2">
        <f t="shared" si="2010"/>
        <v>0</v>
      </c>
      <c r="AB3801" s="12">
        <f t="shared" si="2032"/>
        <v>4.6600000000000003E-2</v>
      </c>
      <c r="AC3801" s="17">
        <f t="shared" si="2025"/>
        <v>11</v>
      </c>
      <c r="AD3801" s="17">
        <v>252</v>
      </c>
      <c r="AE3801" s="13">
        <f t="shared" si="2003"/>
        <v>1.001990132</v>
      </c>
      <c r="AF3801" s="2">
        <f t="shared" si="2011"/>
        <v>466.13466456999998</v>
      </c>
      <c r="AG3801" s="2">
        <f t="shared" si="2026"/>
        <v>453.97956052000001</v>
      </c>
      <c r="AH3801" s="3">
        <f t="shared" si="2027"/>
        <v>0</v>
      </c>
      <c r="AI3801" s="4" t="str">
        <f t="shared" si="2004"/>
        <v>A+J=</v>
      </c>
      <c r="AJ3801" s="11">
        <f t="shared" si="2033"/>
        <v>44971</v>
      </c>
      <c r="AQ3801" s="53"/>
      <c r="AR3801" s="53"/>
    </row>
    <row r="3802" spans="1:44" x14ac:dyDescent="0.2">
      <c r="A3802" s="158">
        <f t="shared" si="2028"/>
        <v>44958</v>
      </c>
      <c r="B3802" s="2">
        <f t="shared" si="2012"/>
        <v>228547.13552436681</v>
      </c>
      <c r="C3802" s="2">
        <f t="shared" si="2029"/>
        <v>127742.32904097</v>
      </c>
      <c r="D3802" s="2">
        <f>SUM(Y3802:Y$3996)</f>
        <v>14874.281356719999</v>
      </c>
      <c r="E3802" s="73">
        <f t="shared" si="2013"/>
        <v>112868.04768424999</v>
      </c>
      <c r="F3802" s="88">
        <f t="shared" si="2006"/>
        <v>6455.85</v>
      </c>
      <c r="G3802" s="3">
        <f>IF(AND(N3802=1,N3801&gt;1),VLOOKUP(A3801,[1]Plan1!$BK$81:$BM$259,3),G3801)</f>
        <v>6413.24</v>
      </c>
      <c r="H3802" s="11">
        <f t="shared" si="2007"/>
        <v>44882</v>
      </c>
      <c r="I3802" s="11">
        <f t="shared" si="2008"/>
        <v>44912</v>
      </c>
      <c r="J3802" s="12">
        <f t="shared" si="2014"/>
        <v>-6.6002153085962245E-3</v>
      </c>
      <c r="K3802" s="11">
        <f t="shared" si="2030"/>
        <v>44971</v>
      </c>
      <c r="L3802" s="11">
        <f t="shared" si="2015"/>
        <v>44971</v>
      </c>
      <c r="M3802" s="1">
        <f t="shared" si="2034"/>
        <v>21</v>
      </c>
      <c r="N3802" s="1">
        <f t="shared" si="2016"/>
        <v>12</v>
      </c>
      <c r="O3802" s="2">
        <f t="shared" si="2017"/>
        <v>0.99622308999999998</v>
      </c>
      <c r="P3802" s="13">
        <f t="shared" si="2009"/>
        <v>0.99339977999999995</v>
      </c>
      <c r="Q3802" s="13">
        <f t="shared" si="2002"/>
        <v>1.7856277468399702</v>
      </c>
      <c r="R3802" s="2">
        <f t="shared" si="2005"/>
        <v>1.77888359</v>
      </c>
      <c r="S3802" s="2">
        <f t="shared" si="2031"/>
        <v>1.83355815</v>
      </c>
      <c r="T3802" s="2">
        <f t="shared" si="2018"/>
        <v>234222.98851304999</v>
      </c>
      <c r="U3802" s="2">
        <f t="shared" si="2019"/>
        <v>12398.578450287012</v>
      </c>
      <c r="V3802" s="2">
        <f t="shared" si="2020"/>
        <v>87911.070176599809</v>
      </c>
      <c r="W3802" s="2">
        <f t="shared" si="2021"/>
        <v>228051.97766785682</v>
      </c>
      <c r="X3802" s="17">
        <f t="shared" si="2022"/>
        <v>0</v>
      </c>
      <c r="Y3802" s="2">
        <f t="shared" si="2023"/>
        <v>0</v>
      </c>
      <c r="Z3802" s="72">
        <f t="shared" si="2024"/>
        <v>0</v>
      </c>
      <c r="AA3802" s="2">
        <f t="shared" si="2010"/>
        <v>0</v>
      </c>
      <c r="AB3802" s="12">
        <f t="shared" si="2032"/>
        <v>4.6600000000000003E-2</v>
      </c>
      <c r="AC3802" s="17">
        <f t="shared" si="2025"/>
        <v>12</v>
      </c>
      <c r="AD3802" s="17">
        <v>252</v>
      </c>
      <c r="AE3802" s="13">
        <f t="shared" si="2003"/>
        <v>1.00217125</v>
      </c>
      <c r="AF3802" s="2">
        <f t="shared" si="2011"/>
        <v>508.55666380000002</v>
      </c>
      <c r="AG3802" s="2">
        <f t="shared" si="2026"/>
        <v>495.15785650999999</v>
      </c>
      <c r="AH3802" s="3">
        <f t="shared" si="2027"/>
        <v>0</v>
      </c>
      <c r="AI3802" s="4" t="str">
        <f t="shared" si="2004"/>
        <v>A+J=</v>
      </c>
      <c r="AJ3802" s="11">
        <f t="shared" si="2033"/>
        <v>44971</v>
      </c>
      <c r="AQ3802" s="53"/>
      <c r="AR3802" s="53"/>
    </row>
    <row r="3803" spans="1:44" x14ac:dyDescent="0.2">
      <c r="A3803" s="158">
        <f t="shared" si="2028"/>
        <v>44959</v>
      </c>
      <c r="B3803" s="2">
        <f t="shared" si="2012"/>
        <v>228524.99618384312</v>
      </c>
      <c r="C3803" s="2">
        <f t="shared" si="2029"/>
        <v>127742.32904097</v>
      </c>
      <c r="D3803" s="2">
        <f>SUM(Y3803:Y$3996)</f>
        <v>14874.281356719999</v>
      </c>
      <c r="E3803" s="73">
        <f t="shared" si="2013"/>
        <v>112868.04768424999</v>
      </c>
      <c r="F3803" s="88">
        <f t="shared" si="2006"/>
        <v>6455.85</v>
      </c>
      <c r="G3803" s="3">
        <f>IF(AND(N3803=1,N3802&gt;1),VLOOKUP(A3802,[1]Plan1!$BK$81:$BM$259,3),G3802)</f>
        <v>6413.24</v>
      </c>
      <c r="H3803" s="11">
        <f t="shared" si="2007"/>
        <v>44882</v>
      </c>
      <c r="I3803" s="11">
        <f t="shared" si="2008"/>
        <v>44912</v>
      </c>
      <c r="J3803" s="12">
        <f t="shared" si="2014"/>
        <v>-6.6002153085962245E-3</v>
      </c>
      <c r="K3803" s="11">
        <f t="shared" si="2030"/>
        <v>44971</v>
      </c>
      <c r="L3803" s="11">
        <f t="shared" si="2015"/>
        <v>44971</v>
      </c>
      <c r="M3803" s="1">
        <f t="shared" si="2034"/>
        <v>21</v>
      </c>
      <c r="N3803" s="1">
        <f t="shared" si="2016"/>
        <v>13</v>
      </c>
      <c r="O3803" s="2">
        <f t="shared" si="2017"/>
        <v>0.99590900000000004</v>
      </c>
      <c r="P3803" s="13">
        <f t="shared" si="2009"/>
        <v>0.99339977999999995</v>
      </c>
      <c r="Q3803" s="13">
        <f t="shared" si="2002"/>
        <v>1.7856277468399702</v>
      </c>
      <c r="R3803" s="2">
        <f t="shared" si="2005"/>
        <v>1.7783227399999999</v>
      </c>
      <c r="S3803" s="2">
        <f t="shared" si="2031"/>
        <v>1.83355815</v>
      </c>
      <c r="T3803" s="2">
        <f t="shared" si="2018"/>
        <v>234222.98851304999</v>
      </c>
      <c r="U3803" s="2">
        <f t="shared" si="2019"/>
        <v>12398.578450287012</v>
      </c>
      <c r="V3803" s="2">
        <f t="shared" si="2020"/>
        <v>87847.768132056095</v>
      </c>
      <c r="W3803" s="2">
        <f t="shared" si="2021"/>
        <v>227988.67562331312</v>
      </c>
      <c r="X3803" s="17">
        <f t="shared" si="2022"/>
        <v>0</v>
      </c>
      <c r="Y3803" s="2">
        <f t="shared" si="2023"/>
        <v>0</v>
      </c>
      <c r="Z3803" s="72">
        <f t="shared" si="2024"/>
        <v>0</v>
      </c>
      <c r="AA3803" s="2">
        <f t="shared" si="2010"/>
        <v>0</v>
      </c>
      <c r="AB3803" s="12">
        <f t="shared" si="2032"/>
        <v>4.6600000000000003E-2</v>
      </c>
      <c r="AC3803" s="17">
        <f t="shared" si="2025"/>
        <v>13</v>
      </c>
      <c r="AD3803" s="17">
        <v>252</v>
      </c>
      <c r="AE3803" s="13">
        <f t="shared" si="2003"/>
        <v>1.0023523999999999</v>
      </c>
      <c r="AF3803" s="2">
        <f t="shared" si="2011"/>
        <v>550.98615816999995</v>
      </c>
      <c r="AG3803" s="2">
        <f t="shared" si="2026"/>
        <v>536.32056052999997</v>
      </c>
      <c r="AH3803" s="3">
        <f t="shared" si="2027"/>
        <v>0</v>
      </c>
      <c r="AI3803" s="4" t="str">
        <f t="shared" si="2004"/>
        <v>A+J=</v>
      </c>
      <c r="AJ3803" s="11">
        <f t="shared" si="2033"/>
        <v>44971</v>
      </c>
      <c r="AQ3803" s="53"/>
      <c r="AR3803" s="53"/>
    </row>
    <row r="3804" spans="1:44" x14ac:dyDescent="0.2">
      <c r="A3804" s="158">
        <f t="shared" si="2028"/>
        <v>44960</v>
      </c>
      <c r="B3804" s="2">
        <f t="shared" si="2012"/>
        <v>228502.85953517701</v>
      </c>
      <c r="C3804" s="2">
        <f t="shared" si="2029"/>
        <v>127742.32904097</v>
      </c>
      <c r="D3804" s="2">
        <f>SUM(Y3804:Y$3996)</f>
        <v>14874.281356719999</v>
      </c>
      <c r="E3804" s="73">
        <f t="shared" si="2013"/>
        <v>112868.04768424999</v>
      </c>
      <c r="F3804" s="88">
        <f t="shared" si="2006"/>
        <v>6455.85</v>
      </c>
      <c r="G3804" s="3">
        <f>IF(AND(N3804=1,N3803&gt;1),VLOOKUP(A3803,[1]Plan1!$BK$81:$BM$259,3),G3803)</f>
        <v>6413.24</v>
      </c>
      <c r="H3804" s="11">
        <f t="shared" si="2007"/>
        <v>44882</v>
      </c>
      <c r="I3804" s="11">
        <f t="shared" si="2008"/>
        <v>44912</v>
      </c>
      <c r="J3804" s="12">
        <f t="shared" si="2014"/>
        <v>-6.6002153085962245E-3</v>
      </c>
      <c r="K3804" s="11">
        <f t="shared" si="2030"/>
        <v>44971</v>
      </c>
      <c r="L3804" s="11">
        <f t="shared" si="2015"/>
        <v>44971</v>
      </c>
      <c r="M3804" s="1">
        <f t="shared" si="2034"/>
        <v>21</v>
      </c>
      <c r="N3804" s="1">
        <f t="shared" si="2016"/>
        <v>14</v>
      </c>
      <c r="O3804" s="2">
        <f t="shared" si="2017"/>
        <v>0.99559500000000001</v>
      </c>
      <c r="P3804" s="13">
        <f t="shared" si="2009"/>
        <v>0.99339977999999995</v>
      </c>
      <c r="Q3804" s="13">
        <f t="shared" si="2002"/>
        <v>1.7856277468399702</v>
      </c>
      <c r="R3804" s="2">
        <f t="shared" si="2005"/>
        <v>1.77776205</v>
      </c>
      <c r="S3804" s="2">
        <f t="shared" si="2031"/>
        <v>1.83355815</v>
      </c>
      <c r="T3804" s="2">
        <f t="shared" si="2018"/>
        <v>234222.98851304999</v>
      </c>
      <c r="U3804" s="2">
        <f t="shared" si="2019"/>
        <v>12398.578450287012</v>
      </c>
      <c r="V3804" s="2">
        <f t="shared" si="2020"/>
        <v>87784.48414640002</v>
      </c>
      <c r="W3804" s="2">
        <f t="shared" si="2021"/>
        <v>227925.39163765701</v>
      </c>
      <c r="X3804" s="17">
        <f t="shared" si="2022"/>
        <v>0</v>
      </c>
      <c r="Y3804" s="2">
        <f t="shared" si="2023"/>
        <v>0</v>
      </c>
      <c r="Z3804" s="72">
        <f t="shared" si="2024"/>
        <v>0</v>
      </c>
      <c r="AA3804" s="2">
        <f t="shared" si="2010"/>
        <v>0</v>
      </c>
      <c r="AB3804" s="12">
        <f t="shared" si="2032"/>
        <v>4.6600000000000003E-2</v>
      </c>
      <c r="AC3804" s="17">
        <f t="shared" si="2025"/>
        <v>14</v>
      </c>
      <c r="AD3804" s="17">
        <v>252</v>
      </c>
      <c r="AE3804" s="13">
        <f t="shared" si="2003"/>
        <v>1.002533583</v>
      </c>
      <c r="AF3804" s="2">
        <f t="shared" si="2011"/>
        <v>593.42338189999998</v>
      </c>
      <c r="AG3804" s="2">
        <f t="shared" si="2026"/>
        <v>577.46789751999995</v>
      </c>
      <c r="AH3804" s="3">
        <f t="shared" si="2027"/>
        <v>0</v>
      </c>
      <c r="AI3804" s="4" t="str">
        <f t="shared" si="2004"/>
        <v>A+J=</v>
      </c>
      <c r="AJ3804" s="11">
        <f t="shared" si="2033"/>
        <v>44971</v>
      </c>
      <c r="AQ3804" s="53"/>
      <c r="AR3804" s="53"/>
    </row>
    <row r="3805" spans="1:44" x14ac:dyDescent="0.2">
      <c r="A3805" s="158">
        <f t="shared" si="2028"/>
        <v>44961</v>
      </c>
      <c r="B3805" s="2">
        <f t="shared" si="2012"/>
        <v>228480.72761752954</v>
      </c>
      <c r="C3805" s="2">
        <f t="shared" si="2029"/>
        <v>127742.32904097</v>
      </c>
      <c r="D3805" s="2">
        <f>SUM(Y3805:Y$3996)</f>
        <v>14874.281356719999</v>
      </c>
      <c r="E3805" s="73">
        <f t="shared" si="2013"/>
        <v>112868.04768424999</v>
      </c>
      <c r="F3805" s="88">
        <f t="shared" si="2006"/>
        <v>6455.85</v>
      </c>
      <c r="G3805" s="3">
        <f>IF(AND(N3805=1,N3804&gt;1),VLOOKUP(A3804,[1]Plan1!$BK$81:$BM$259,3),G3804)</f>
        <v>6413.24</v>
      </c>
      <c r="H3805" s="11">
        <f t="shared" si="2007"/>
        <v>44882</v>
      </c>
      <c r="I3805" s="11">
        <f t="shared" si="2008"/>
        <v>44912</v>
      </c>
      <c r="J3805" s="12">
        <f t="shared" si="2014"/>
        <v>-6.6002153085962245E-3</v>
      </c>
      <c r="K3805" s="11">
        <f t="shared" si="2030"/>
        <v>44971</v>
      </c>
      <c r="L3805" s="11">
        <f t="shared" si="2015"/>
        <v>44971</v>
      </c>
      <c r="M3805" s="1">
        <f t="shared" si="2034"/>
        <v>21</v>
      </c>
      <c r="N3805" s="1">
        <f t="shared" si="2016"/>
        <v>15</v>
      </c>
      <c r="O3805" s="2">
        <f t="shared" si="2017"/>
        <v>0.99528110000000003</v>
      </c>
      <c r="P3805" s="13">
        <f t="shared" si="2009"/>
        <v>0.99339977999999995</v>
      </c>
      <c r="Q3805" s="13">
        <f t="shared" si="2002"/>
        <v>1.7856277468399702</v>
      </c>
      <c r="R3805" s="2">
        <f t="shared" si="2005"/>
        <v>1.7772015400000001</v>
      </c>
      <c r="S3805" s="2">
        <f t="shared" si="2031"/>
        <v>1.83355815</v>
      </c>
      <c r="T3805" s="2">
        <f t="shared" si="2018"/>
        <v>234222.98851304999</v>
      </c>
      <c r="U3805" s="2">
        <f t="shared" si="2019"/>
        <v>12398.578450287012</v>
      </c>
      <c r="V3805" s="2">
        <f t="shared" si="2020"/>
        <v>87721.22047699253</v>
      </c>
      <c r="W3805" s="2">
        <f t="shared" si="2021"/>
        <v>227862.12796824955</v>
      </c>
      <c r="X3805" s="17">
        <f t="shared" si="2022"/>
        <v>0</v>
      </c>
      <c r="Y3805" s="2">
        <f t="shared" si="2023"/>
        <v>0</v>
      </c>
      <c r="Z3805" s="72">
        <f t="shared" si="2024"/>
        <v>0</v>
      </c>
      <c r="AA3805" s="2">
        <f t="shared" si="2010"/>
        <v>0</v>
      </c>
      <c r="AB3805" s="12">
        <f t="shared" si="2032"/>
        <v>4.6600000000000003E-2</v>
      </c>
      <c r="AC3805" s="17">
        <f t="shared" si="2025"/>
        <v>15</v>
      </c>
      <c r="AD3805" s="17">
        <v>252</v>
      </c>
      <c r="AE3805" s="13">
        <f t="shared" si="2003"/>
        <v>1.002714798</v>
      </c>
      <c r="AF3805" s="2">
        <f t="shared" si="2011"/>
        <v>635.86810075999995</v>
      </c>
      <c r="AG3805" s="2">
        <f t="shared" si="2026"/>
        <v>618.59964927999999</v>
      </c>
      <c r="AH3805" s="3">
        <f t="shared" si="2027"/>
        <v>0</v>
      </c>
      <c r="AI3805" s="4" t="str">
        <f t="shared" si="2004"/>
        <v>A+J=</v>
      </c>
      <c r="AJ3805" s="11">
        <f t="shared" si="2033"/>
        <v>44971</v>
      </c>
      <c r="AQ3805" s="53"/>
      <c r="AR3805" s="53"/>
    </row>
    <row r="3806" spans="1:44" x14ac:dyDescent="0.2">
      <c r="A3806" s="158">
        <f t="shared" si="2028"/>
        <v>44962</v>
      </c>
      <c r="B3806" s="2">
        <f t="shared" si="2012"/>
        <v>228480.72761752954</v>
      </c>
      <c r="C3806" s="2">
        <f t="shared" si="2029"/>
        <v>127742.32904097</v>
      </c>
      <c r="D3806" s="2">
        <f>SUM(Y3806:Y$3996)</f>
        <v>14874.281356719999</v>
      </c>
      <c r="E3806" s="73">
        <f t="shared" si="2013"/>
        <v>112868.04768424999</v>
      </c>
      <c r="F3806" s="88">
        <f t="shared" si="2006"/>
        <v>6455.85</v>
      </c>
      <c r="G3806" s="3">
        <f>IF(AND(N3806=1,N3805&gt;1),VLOOKUP(A3805,[1]Plan1!$BK$81:$BM$259,3),G3805)</f>
        <v>6413.24</v>
      </c>
      <c r="H3806" s="11">
        <f t="shared" si="2007"/>
        <v>44882</v>
      </c>
      <c r="I3806" s="11">
        <f t="shared" si="2008"/>
        <v>44912</v>
      </c>
      <c r="J3806" s="12">
        <f t="shared" si="2014"/>
        <v>-6.6002153085962245E-3</v>
      </c>
      <c r="K3806" s="11">
        <f t="shared" si="2030"/>
        <v>44971</v>
      </c>
      <c r="L3806" s="11">
        <f t="shared" si="2015"/>
        <v>44971</v>
      </c>
      <c r="M3806" s="1">
        <f t="shared" si="2034"/>
        <v>21</v>
      </c>
      <c r="N3806" s="1">
        <f t="shared" si="2016"/>
        <v>15</v>
      </c>
      <c r="O3806" s="2">
        <f t="shared" si="2017"/>
        <v>0.99528110000000003</v>
      </c>
      <c r="P3806" s="13">
        <f t="shared" si="2009"/>
        <v>0.99339977999999995</v>
      </c>
      <c r="Q3806" s="13">
        <f t="shared" si="2002"/>
        <v>1.7856277468399702</v>
      </c>
      <c r="R3806" s="2">
        <f t="shared" si="2005"/>
        <v>1.7772015400000001</v>
      </c>
      <c r="S3806" s="2">
        <f t="shared" si="2031"/>
        <v>1.83355815</v>
      </c>
      <c r="T3806" s="2">
        <f t="shared" si="2018"/>
        <v>234222.98851304999</v>
      </c>
      <c r="U3806" s="2">
        <f t="shared" si="2019"/>
        <v>12398.578450287012</v>
      </c>
      <c r="V3806" s="2">
        <f t="shared" si="2020"/>
        <v>87721.22047699253</v>
      </c>
      <c r="W3806" s="2">
        <f t="shared" si="2021"/>
        <v>227862.12796824955</v>
      </c>
      <c r="X3806" s="17">
        <f t="shared" si="2022"/>
        <v>0</v>
      </c>
      <c r="Y3806" s="2">
        <f t="shared" si="2023"/>
        <v>0</v>
      </c>
      <c r="Z3806" s="72">
        <f t="shared" si="2024"/>
        <v>0</v>
      </c>
      <c r="AA3806" s="2">
        <f t="shared" si="2010"/>
        <v>0</v>
      </c>
      <c r="AB3806" s="12">
        <f t="shared" si="2032"/>
        <v>4.6600000000000003E-2</v>
      </c>
      <c r="AC3806" s="17">
        <f t="shared" si="2025"/>
        <v>15</v>
      </c>
      <c r="AD3806" s="17">
        <v>252</v>
      </c>
      <c r="AE3806" s="13">
        <f t="shared" si="2003"/>
        <v>1.002714798</v>
      </c>
      <c r="AF3806" s="2">
        <f t="shared" si="2011"/>
        <v>635.86810075999995</v>
      </c>
      <c r="AG3806" s="2">
        <f t="shared" si="2026"/>
        <v>618.59964927999999</v>
      </c>
      <c r="AH3806" s="3">
        <f t="shared" si="2027"/>
        <v>0</v>
      </c>
      <c r="AI3806" s="4" t="str">
        <f t="shared" si="2004"/>
        <v>A+J=</v>
      </c>
      <c r="AJ3806" s="11">
        <f t="shared" si="2033"/>
        <v>44971</v>
      </c>
      <c r="AQ3806" s="53"/>
      <c r="AR3806" s="53"/>
    </row>
    <row r="3807" spans="1:44" x14ac:dyDescent="0.2">
      <c r="A3807" s="158">
        <f t="shared" si="2028"/>
        <v>44963</v>
      </c>
      <c r="B3807" s="2">
        <f t="shared" si="2012"/>
        <v>228480.72761752954</v>
      </c>
      <c r="C3807" s="2">
        <f t="shared" si="2029"/>
        <v>127742.32904097</v>
      </c>
      <c r="D3807" s="2">
        <f>SUM(Y3807:Y$3996)</f>
        <v>14874.281356719999</v>
      </c>
      <c r="E3807" s="73">
        <f t="shared" si="2013"/>
        <v>112868.04768424999</v>
      </c>
      <c r="F3807" s="88">
        <f t="shared" si="2006"/>
        <v>6455.85</v>
      </c>
      <c r="G3807" s="3">
        <f>IF(AND(N3807=1,N3806&gt;1),VLOOKUP(A3806,[1]Plan1!$BK$81:$BM$259,3),G3806)</f>
        <v>6413.24</v>
      </c>
      <c r="H3807" s="11">
        <f t="shared" si="2007"/>
        <v>44882</v>
      </c>
      <c r="I3807" s="11">
        <f t="shared" si="2008"/>
        <v>44912</v>
      </c>
      <c r="J3807" s="12">
        <f t="shared" si="2014"/>
        <v>-6.6002153085962245E-3</v>
      </c>
      <c r="K3807" s="11">
        <f t="shared" si="2030"/>
        <v>44971</v>
      </c>
      <c r="L3807" s="11">
        <f t="shared" si="2015"/>
        <v>44971</v>
      </c>
      <c r="M3807" s="1">
        <f t="shared" si="2034"/>
        <v>21</v>
      </c>
      <c r="N3807" s="1">
        <f t="shared" si="2016"/>
        <v>15</v>
      </c>
      <c r="O3807" s="2">
        <f t="shared" si="2017"/>
        <v>0.99528110000000003</v>
      </c>
      <c r="P3807" s="13">
        <f t="shared" si="2009"/>
        <v>0.99339977999999995</v>
      </c>
      <c r="Q3807" s="13">
        <f t="shared" ref="Q3807:Q3870" si="2035">IF(L3807&gt;L3806,Q3806*P3807,Q3806)</f>
        <v>1.7856277468399702</v>
      </c>
      <c r="R3807" s="2">
        <f t="shared" si="2005"/>
        <v>1.7772015400000001</v>
      </c>
      <c r="S3807" s="2">
        <f t="shared" si="2031"/>
        <v>1.83355815</v>
      </c>
      <c r="T3807" s="2">
        <f t="shared" si="2018"/>
        <v>234222.98851304999</v>
      </c>
      <c r="U3807" s="2">
        <f t="shared" si="2019"/>
        <v>12398.578450287012</v>
      </c>
      <c r="V3807" s="2">
        <f t="shared" si="2020"/>
        <v>87721.22047699253</v>
      </c>
      <c r="W3807" s="2">
        <f t="shared" si="2021"/>
        <v>227862.12796824955</v>
      </c>
      <c r="X3807" s="17">
        <f t="shared" si="2022"/>
        <v>0</v>
      </c>
      <c r="Y3807" s="2">
        <f t="shared" si="2023"/>
        <v>0</v>
      </c>
      <c r="Z3807" s="72">
        <f t="shared" si="2024"/>
        <v>0</v>
      </c>
      <c r="AA3807" s="2">
        <f t="shared" si="2010"/>
        <v>0</v>
      </c>
      <c r="AB3807" s="12">
        <f t="shared" si="2032"/>
        <v>4.6600000000000003E-2</v>
      </c>
      <c r="AC3807" s="17">
        <f t="shared" si="2025"/>
        <v>15</v>
      </c>
      <c r="AD3807" s="17">
        <v>252</v>
      </c>
      <c r="AE3807" s="13">
        <f t="shared" ref="AE3807:AE3870" si="2036">ROUND((1+AB3807)^TRUNC((AC3807/AD3807),9),9)</f>
        <v>1.002714798</v>
      </c>
      <c r="AF3807" s="2">
        <f t="shared" si="2011"/>
        <v>635.86810075999995</v>
      </c>
      <c r="AG3807" s="2">
        <f t="shared" si="2026"/>
        <v>618.59964927999999</v>
      </c>
      <c r="AH3807" s="3">
        <f t="shared" si="2027"/>
        <v>0</v>
      </c>
      <c r="AI3807" s="4" t="str">
        <f t="shared" si="2004"/>
        <v>A+J=</v>
      </c>
      <c r="AJ3807" s="11">
        <f t="shared" si="2033"/>
        <v>44971</v>
      </c>
      <c r="AQ3807" s="53"/>
      <c r="AR3807" s="53"/>
    </row>
    <row r="3808" spans="1:44" x14ac:dyDescent="0.2">
      <c r="A3808" s="158">
        <f t="shared" si="2028"/>
        <v>44964</v>
      </c>
      <c r="B3808" s="2">
        <f t="shared" si="2012"/>
        <v>228458.60089148063</v>
      </c>
      <c r="C3808" s="2">
        <f t="shared" si="2029"/>
        <v>127742.32904097</v>
      </c>
      <c r="D3808" s="2">
        <f>SUM(Y3808:Y$3996)</f>
        <v>14874.281356719999</v>
      </c>
      <c r="E3808" s="73">
        <f t="shared" si="2013"/>
        <v>112868.04768424999</v>
      </c>
      <c r="F3808" s="88">
        <f t="shared" si="2006"/>
        <v>6455.85</v>
      </c>
      <c r="G3808" s="3">
        <f>IF(AND(N3808=1,N3807&gt;1),VLOOKUP(A3807,[1]Plan1!$BK$81:$BM$259,3),G3807)</f>
        <v>6413.24</v>
      </c>
      <c r="H3808" s="11">
        <f t="shared" si="2007"/>
        <v>44882</v>
      </c>
      <c r="I3808" s="11">
        <f t="shared" si="2008"/>
        <v>44912</v>
      </c>
      <c r="J3808" s="12">
        <f t="shared" si="2014"/>
        <v>-6.6002153085962245E-3</v>
      </c>
      <c r="K3808" s="11">
        <f t="shared" si="2030"/>
        <v>44971</v>
      </c>
      <c r="L3808" s="11">
        <f t="shared" si="2015"/>
        <v>44971</v>
      </c>
      <c r="M3808" s="1">
        <f t="shared" si="2034"/>
        <v>21</v>
      </c>
      <c r="N3808" s="1">
        <f t="shared" si="2016"/>
        <v>16</v>
      </c>
      <c r="O3808" s="2">
        <f t="shared" si="2017"/>
        <v>0.9949673</v>
      </c>
      <c r="P3808" s="13">
        <f t="shared" si="2009"/>
        <v>0.99339977999999995</v>
      </c>
      <c r="Q3808" s="13">
        <f t="shared" si="2035"/>
        <v>1.7856277468399702</v>
      </c>
      <c r="R3808" s="2">
        <f t="shared" si="2005"/>
        <v>1.77664121</v>
      </c>
      <c r="S3808" s="2">
        <f t="shared" si="2031"/>
        <v>1.83355815</v>
      </c>
      <c r="T3808" s="2">
        <f t="shared" si="2018"/>
        <v>234222.98851304999</v>
      </c>
      <c r="U3808" s="2">
        <f t="shared" si="2019"/>
        <v>12398.578450287012</v>
      </c>
      <c r="V3808" s="2">
        <f t="shared" si="2020"/>
        <v>87657.977123833611</v>
      </c>
      <c r="W3808" s="2">
        <f t="shared" si="2021"/>
        <v>227798.88461509062</v>
      </c>
      <c r="X3808" s="17">
        <f t="shared" si="2022"/>
        <v>0</v>
      </c>
      <c r="Y3808" s="2">
        <f t="shared" si="2023"/>
        <v>0</v>
      </c>
      <c r="Z3808" s="72">
        <f t="shared" si="2024"/>
        <v>0</v>
      </c>
      <c r="AA3808" s="2">
        <f t="shared" si="2010"/>
        <v>0</v>
      </c>
      <c r="AB3808" s="12">
        <f t="shared" si="2032"/>
        <v>4.6600000000000003E-2</v>
      </c>
      <c r="AC3808" s="17">
        <f t="shared" si="2025"/>
        <v>16</v>
      </c>
      <c r="AD3808" s="17">
        <v>252</v>
      </c>
      <c r="AE3808" s="13">
        <f t="shared" si="2036"/>
        <v>1.0028960469999999</v>
      </c>
      <c r="AF3808" s="2">
        <f t="shared" si="2011"/>
        <v>678.32078320999995</v>
      </c>
      <c r="AG3808" s="2">
        <f t="shared" si="2026"/>
        <v>659.71627638999996</v>
      </c>
      <c r="AH3808" s="3">
        <f t="shared" si="2027"/>
        <v>0</v>
      </c>
      <c r="AI3808" s="4" t="str">
        <f t="shared" si="2004"/>
        <v>A+J=</v>
      </c>
      <c r="AJ3808" s="11">
        <f t="shared" si="2033"/>
        <v>44971</v>
      </c>
      <c r="AQ3808" s="53"/>
      <c r="AR3808" s="53"/>
    </row>
    <row r="3809" spans="1:44" x14ac:dyDescent="0.2">
      <c r="A3809" s="158">
        <f t="shared" si="2028"/>
        <v>44965</v>
      </c>
      <c r="B3809" s="2">
        <f t="shared" si="2012"/>
        <v>228436.4789061503</v>
      </c>
      <c r="C3809" s="2">
        <f t="shared" si="2029"/>
        <v>127742.32904097</v>
      </c>
      <c r="D3809" s="2">
        <f>SUM(Y3809:Y$3996)</f>
        <v>14874.281356719999</v>
      </c>
      <c r="E3809" s="73">
        <f t="shared" si="2013"/>
        <v>112868.04768424999</v>
      </c>
      <c r="F3809" s="88">
        <f t="shared" si="2006"/>
        <v>6455.85</v>
      </c>
      <c r="G3809" s="3">
        <f>IF(AND(N3809=1,N3808&gt;1),VLOOKUP(A3808,[1]Plan1!$BK$81:$BM$259,3),G3808)</f>
        <v>6413.24</v>
      </c>
      <c r="H3809" s="11">
        <f t="shared" si="2007"/>
        <v>44882</v>
      </c>
      <c r="I3809" s="11">
        <f t="shared" si="2008"/>
        <v>44912</v>
      </c>
      <c r="J3809" s="12">
        <f t="shared" si="2014"/>
        <v>-6.6002153085962245E-3</v>
      </c>
      <c r="K3809" s="11">
        <f t="shared" si="2030"/>
        <v>44971</v>
      </c>
      <c r="L3809" s="11">
        <f t="shared" si="2015"/>
        <v>44971</v>
      </c>
      <c r="M3809" s="1">
        <f t="shared" si="2034"/>
        <v>21</v>
      </c>
      <c r="N3809" s="1">
        <f t="shared" si="2016"/>
        <v>17</v>
      </c>
      <c r="O3809" s="2">
        <f t="shared" si="2017"/>
        <v>0.99465360000000003</v>
      </c>
      <c r="P3809" s="13">
        <f t="shared" si="2009"/>
        <v>0.99339977999999995</v>
      </c>
      <c r="Q3809" s="13">
        <f t="shared" si="2035"/>
        <v>1.7856277468399702</v>
      </c>
      <c r="R3809" s="2">
        <f t="shared" si="2005"/>
        <v>1.7760810600000001</v>
      </c>
      <c r="S3809" s="2">
        <f t="shared" si="2031"/>
        <v>1.83355815</v>
      </c>
      <c r="T3809" s="2">
        <f t="shared" si="2018"/>
        <v>234222.98851304999</v>
      </c>
      <c r="U3809" s="2">
        <f t="shared" si="2019"/>
        <v>12398.578450287012</v>
      </c>
      <c r="V3809" s="2">
        <f t="shared" si="2020"/>
        <v>87594.754086923291</v>
      </c>
      <c r="W3809" s="2">
        <f t="shared" si="2021"/>
        <v>227735.6615781803</v>
      </c>
      <c r="X3809" s="17">
        <f t="shared" si="2022"/>
        <v>0</v>
      </c>
      <c r="Y3809" s="2">
        <f t="shared" si="2023"/>
        <v>0</v>
      </c>
      <c r="Z3809" s="72">
        <f t="shared" si="2024"/>
        <v>0</v>
      </c>
      <c r="AA3809" s="2">
        <f t="shared" si="2010"/>
        <v>0</v>
      </c>
      <c r="AB3809" s="12">
        <f t="shared" si="2032"/>
        <v>4.6600000000000003E-2</v>
      </c>
      <c r="AC3809" s="17">
        <f t="shared" si="2025"/>
        <v>17</v>
      </c>
      <c r="AD3809" s="17">
        <v>252</v>
      </c>
      <c r="AE3809" s="13">
        <f t="shared" si="2036"/>
        <v>1.003077328</v>
      </c>
      <c r="AF3809" s="2">
        <f t="shared" si="2011"/>
        <v>720.78096078999999</v>
      </c>
      <c r="AG3809" s="2">
        <f t="shared" si="2026"/>
        <v>700.81732796999995</v>
      </c>
      <c r="AH3809" s="3">
        <f t="shared" si="2027"/>
        <v>0</v>
      </c>
      <c r="AI3809" s="4" t="str">
        <f t="shared" si="2004"/>
        <v>A+J=</v>
      </c>
      <c r="AJ3809" s="11">
        <f t="shared" si="2033"/>
        <v>44971</v>
      </c>
      <c r="AQ3809" s="53"/>
      <c r="AR3809" s="53"/>
    </row>
    <row r="3810" spans="1:44" x14ac:dyDescent="0.2">
      <c r="A3810" s="158">
        <f t="shared" si="2028"/>
        <v>44966</v>
      </c>
      <c r="B3810" s="2">
        <f t="shared" si="2012"/>
        <v>228414.35962947758</v>
      </c>
      <c r="C3810" s="2">
        <f t="shared" si="2029"/>
        <v>127742.32904097</v>
      </c>
      <c r="D3810" s="2">
        <f>SUM(Y3810:Y$3996)</f>
        <v>14874.281356719999</v>
      </c>
      <c r="E3810" s="73">
        <f t="shared" si="2013"/>
        <v>112868.04768424999</v>
      </c>
      <c r="F3810" s="88">
        <f t="shared" si="2006"/>
        <v>6455.85</v>
      </c>
      <c r="G3810" s="3">
        <f>IF(AND(N3810=1,N3809&gt;1),VLOOKUP(A3809,[1]Plan1!$BK$81:$BM$259,3),G3809)</f>
        <v>6413.24</v>
      </c>
      <c r="H3810" s="11">
        <f t="shared" si="2007"/>
        <v>44882</v>
      </c>
      <c r="I3810" s="11">
        <f t="shared" si="2008"/>
        <v>44912</v>
      </c>
      <c r="J3810" s="12">
        <f t="shared" si="2014"/>
        <v>-6.6002153085962245E-3</v>
      </c>
      <c r="K3810" s="11">
        <f t="shared" si="2030"/>
        <v>44971</v>
      </c>
      <c r="L3810" s="11">
        <f t="shared" si="2015"/>
        <v>44971</v>
      </c>
      <c r="M3810" s="1">
        <f t="shared" si="2034"/>
        <v>21</v>
      </c>
      <c r="N3810" s="1">
        <f t="shared" si="2016"/>
        <v>18</v>
      </c>
      <c r="O3810" s="2">
        <f t="shared" si="2017"/>
        <v>0.99433998999999995</v>
      </c>
      <c r="P3810" s="13">
        <f t="shared" si="2009"/>
        <v>0.99339977999999995</v>
      </c>
      <c r="Q3810" s="13">
        <f t="shared" si="2035"/>
        <v>1.7856277468399702</v>
      </c>
      <c r="R3810" s="2">
        <f t="shared" si="2005"/>
        <v>1.7755210699999999</v>
      </c>
      <c r="S3810" s="2">
        <f t="shared" si="2031"/>
        <v>1.83355815</v>
      </c>
      <c r="T3810" s="2">
        <f t="shared" si="2018"/>
        <v>234222.98851304999</v>
      </c>
      <c r="U3810" s="2">
        <f t="shared" si="2019"/>
        <v>12398.578450287012</v>
      </c>
      <c r="V3810" s="2">
        <f t="shared" si="2020"/>
        <v>87531.549108900566</v>
      </c>
      <c r="W3810" s="2">
        <f t="shared" si="2021"/>
        <v>227672.45660015757</v>
      </c>
      <c r="X3810" s="17">
        <f t="shared" si="2022"/>
        <v>0</v>
      </c>
      <c r="Y3810" s="2">
        <f t="shared" si="2023"/>
        <v>0</v>
      </c>
      <c r="Z3810" s="72">
        <f t="shared" si="2024"/>
        <v>0</v>
      </c>
      <c r="AA3810" s="2">
        <f t="shared" si="2010"/>
        <v>0</v>
      </c>
      <c r="AB3810" s="12">
        <f t="shared" si="2032"/>
        <v>4.6600000000000003E-2</v>
      </c>
      <c r="AC3810" s="17">
        <f t="shared" si="2025"/>
        <v>18</v>
      </c>
      <c r="AD3810" s="17">
        <v>252</v>
      </c>
      <c r="AE3810" s="13">
        <f t="shared" si="2036"/>
        <v>1.003258642</v>
      </c>
      <c r="AF3810" s="2">
        <f t="shared" si="2011"/>
        <v>763.24886773000003</v>
      </c>
      <c r="AG3810" s="2">
        <f t="shared" si="2026"/>
        <v>741.90302931999997</v>
      </c>
      <c r="AH3810" s="3">
        <f t="shared" si="2027"/>
        <v>0</v>
      </c>
      <c r="AI3810" s="4" t="str">
        <f t="shared" ref="AI3810:AI3873" si="2037">AI3809</f>
        <v>A+J=</v>
      </c>
      <c r="AJ3810" s="11">
        <f t="shared" si="2033"/>
        <v>44971</v>
      </c>
      <c r="AQ3810" s="53"/>
      <c r="AR3810" s="53"/>
    </row>
    <row r="3811" spans="1:44" x14ac:dyDescent="0.2">
      <c r="A3811" s="158">
        <f t="shared" si="2028"/>
        <v>44967</v>
      </c>
      <c r="B3811" s="2">
        <f t="shared" si="2012"/>
        <v>228392.24736766441</v>
      </c>
      <c r="C3811" s="2">
        <f t="shared" si="2029"/>
        <v>127742.32904097</v>
      </c>
      <c r="D3811" s="2">
        <f>SUM(Y3811:Y$3996)</f>
        <v>14874.281356719999</v>
      </c>
      <c r="E3811" s="73">
        <f t="shared" si="2013"/>
        <v>112868.04768424999</v>
      </c>
      <c r="F3811" s="88">
        <f t="shared" si="2006"/>
        <v>6455.85</v>
      </c>
      <c r="G3811" s="3">
        <f>IF(AND(N3811=1,N3810&gt;1),VLOOKUP(A3810,[1]Plan1!$BK$81:$BM$259,3),G3810)</f>
        <v>6413.24</v>
      </c>
      <c r="H3811" s="11">
        <f t="shared" si="2007"/>
        <v>44882</v>
      </c>
      <c r="I3811" s="11">
        <f t="shared" si="2008"/>
        <v>44912</v>
      </c>
      <c r="J3811" s="12">
        <f t="shared" si="2014"/>
        <v>-6.6002153085962245E-3</v>
      </c>
      <c r="K3811" s="11">
        <f t="shared" si="2030"/>
        <v>44971</v>
      </c>
      <c r="L3811" s="11">
        <f t="shared" si="2015"/>
        <v>44971</v>
      </c>
      <c r="M3811" s="1">
        <f t="shared" si="2034"/>
        <v>21</v>
      </c>
      <c r="N3811" s="1">
        <f t="shared" si="2016"/>
        <v>19</v>
      </c>
      <c r="O3811" s="2">
        <f t="shared" si="2017"/>
        <v>0.99402648999999998</v>
      </c>
      <c r="P3811" s="13">
        <f t="shared" si="2009"/>
        <v>0.99339977999999995</v>
      </c>
      <c r="Q3811" s="13">
        <f t="shared" si="2035"/>
        <v>1.7856277468399702</v>
      </c>
      <c r="R3811" s="2">
        <f t="shared" si="2005"/>
        <v>1.7749612800000001</v>
      </c>
      <c r="S3811" s="2">
        <f t="shared" si="2031"/>
        <v>1.83355815</v>
      </c>
      <c r="T3811" s="2">
        <f t="shared" si="2018"/>
        <v>234222.98851304999</v>
      </c>
      <c r="U3811" s="2">
        <f t="shared" si="2019"/>
        <v>12398.578450287012</v>
      </c>
      <c r="V3811" s="2">
        <f t="shared" si="2020"/>
        <v>87468.366704487416</v>
      </c>
      <c r="W3811" s="2">
        <f t="shared" si="2021"/>
        <v>227609.27419574442</v>
      </c>
      <c r="X3811" s="17">
        <f t="shared" si="2022"/>
        <v>0</v>
      </c>
      <c r="Y3811" s="2">
        <f t="shared" si="2023"/>
        <v>0</v>
      </c>
      <c r="Z3811" s="72">
        <f t="shared" si="2024"/>
        <v>0</v>
      </c>
      <c r="AA3811" s="2">
        <f t="shared" si="2010"/>
        <v>0</v>
      </c>
      <c r="AB3811" s="12">
        <f t="shared" si="2032"/>
        <v>4.6600000000000003E-2</v>
      </c>
      <c r="AC3811" s="17">
        <f t="shared" si="2025"/>
        <v>19</v>
      </c>
      <c r="AD3811" s="17">
        <v>252</v>
      </c>
      <c r="AE3811" s="13">
        <f t="shared" si="2036"/>
        <v>1.003439988</v>
      </c>
      <c r="AF3811" s="2">
        <f t="shared" si="2011"/>
        <v>805.7242698</v>
      </c>
      <c r="AG3811" s="2">
        <f t="shared" si="2026"/>
        <v>782.97317192000003</v>
      </c>
      <c r="AH3811" s="3">
        <f t="shared" si="2027"/>
        <v>0</v>
      </c>
      <c r="AI3811" s="4" t="str">
        <f t="shared" si="2037"/>
        <v>A+J=</v>
      </c>
      <c r="AJ3811" s="11">
        <f t="shared" si="2033"/>
        <v>44971</v>
      </c>
      <c r="AQ3811" s="53"/>
      <c r="AR3811" s="53"/>
    </row>
    <row r="3812" spans="1:44" x14ac:dyDescent="0.2">
      <c r="A3812" s="158">
        <f t="shared" si="2028"/>
        <v>44968</v>
      </c>
      <c r="B3812" s="2">
        <f t="shared" si="2012"/>
        <v>228370.13918371935</v>
      </c>
      <c r="C3812" s="2">
        <f t="shared" si="2029"/>
        <v>127742.32904097</v>
      </c>
      <c r="D3812" s="2">
        <f>SUM(Y3812:Y$3996)</f>
        <v>14874.281356719999</v>
      </c>
      <c r="E3812" s="73">
        <f t="shared" si="2013"/>
        <v>112868.04768424999</v>
      </c>
      <c r="F3812" s="88">
        <f t="shared" si="2006"/>
        <v>6455.85</v>
      </c>
      <c r="G3812" s="3">
        <f>IF(AND(N3812=1,N3811&gt;1),VLOOKUP(A3811,[1]Plan1!$BK$81:$BM$259,3),G3811)</f>
        <v>6413.24</v>
      </c>
      <c r="H3812" s="11">
        <f t="shared" si="2007"/>
        <v>44882</v>
      </c>
      <c r="I3812" s="11">
        <f t="shared" si="2008"/>
        <v>44912</v>
      </c>
      <c r="J3812" s="12">
        <f t="shared" si="2014"/>
        <v>-6.6002153085962245E-3</v>
      </c>
      <c r="K3812" s="11">
        <f t="shared" si="2030"/>
        <v>44971</v>
      </c>
      <c r="L3812" s="11">
        <f t="shared" si="2015"/>
        <v>44971</v>
      </c>
      <c r="M3812" s="1">
        <f t="shared" si="2034"/>
        <v>21</v>
      </c>
      <c r="N3812" s="1">
        <f t="shared" si="2016"/>
        <v>20</v>
      </c>
      <c r="O3812" s="2">
        <f t="shared" si="2017"/>
        <v>0.99371308999999997</v>
      </c>
      <c r="P3812" s="13">
        <f t="shared" si="2009"/>
        <v>0.99339977999999995</v>
      </c>
      <c r="Q3812" s="13">
        <f t="shared" si="2035"/>
        <v>1.7856277468399702</v>
      </c>
      <c r="R3812" s="2">
        <f t="shared" si="2005"/>
        <v>1.7744016600000001</v>
      </c>
      <c r="S3812" s="2">
        <f t="shared" si="2031"/>
        <v>1.83355815</v>
      </c>
      <c r="T3812" s="2">
        <f t="shared" si="2018"/>
        <v>234222.98851304999</v>
      </c>
      <c r="U3812" s="2">
        <f t="shared" si="2019"/>
        <v>12398.578450287012</v>
      </c>
      <c r="V3812" s="2">
        <f t="shared" si="2020"/>
        <v>87405.203487642357</v>
      </c>
      <c r="W3812" s="2">
        <f t="shared" si="2021"/>
        <v>227546.11097889935</v>
      </c>
      <c r="X3812" s="17">
        <f t="shared" si="2022"/>
        <v>0</v>
      </c>
      <c r="Y3812" s="2">
        <f t="shared" si="2023"/>
        <v>0</v>
      </c>
      <c r="Z3812" s="72">
        <f t="shared" si="2024"/>
        <v>0</v>
      </c>
      <c r="AA3812" s="2">
        <f t="shared" si="2010"/>
        <v>0</v>
      </c>
      <c r="AB3812" s="12">
        <f t="shared" si="2032"/>
        <v>4.6600000000000003E-2</v>
      </c>
      <c r="AC3812" s="17">
        <f t="shared" si="2025"/>
        <v>20</v>
      </c>
      <c r="AD3812" s="17">
        <v>252</v>
      </c>
      <c r="AE3812" s="13">
        <f t="shared" si="2036"/>
        <v>1.0036213679999999</v>
      </c>
      <c r="AF3812" s="2">
        <f t="shared" si="2011"/>
        <v>848.20763546000001</v>
      </c>
      <c r="AG3812" s="2">
        <f t="shared" si="2026"/>
        <v>824.02820482000004</v>
      </c>
      <c r="AH3812" s="3">
        <f t="shared" si="2027"/>
        <v>0</v>
      </c>
      <c r="AI3812" s="4" t="str">
        <f t="shared" si="2037"/>
        <v>A+J=</v>
      </c>
      <c r="AJ3812" s="11">
        <f t="shared" si="2033"/>
        <v>44971</v>
      </c>
      <c r="AQ3812" s="53"/>
      <c r="AR3812" s="53"/>
    </row>
    <row r="3813" spans="1:44" x14ac:dyDescent="0.2">
      <c r="A3813" s="158">
        <f t="shared" si="2028"/>
        <v>44969</v>
      </c>
      <c r="B3813" s="2">
        <f t="shared" si="2012"/>
        <v>228370.13918371935</v>
      </c>
      <c r="C3813" s="2">
        <f t="shared" si="2029"/>
        <v>127742.32904097</v>
      </c>
      <c r="D3813" s="2">
        <f>SUM(Y3813:Y$3996)</f>
        <v>14874.281356719999</v>
      </c>
      <c r="E3813" s="73">
        <f t="shared" si="2013"/>
        <v>112868.04768424999</v>
      </c>
      <c r="F3813" s="88">
        <f t="shared" si="2006"/>
        <v>6455.85</v>
      </c>
      <c r="G3813" s="3">
        <f>IF(AND(N3813=1,N3812&gt;1),VLOOKUP(A3812,[1]Plan1!$BK$81:$BM$259,3),G3812)</f>
        <v>6413.24</v>
      </c>
      <c r="H3813" s="11">
        <f t="shared" si="2007"/>
        <v>44882</v>
      </c>
      <c r="I3813" s="11">
        <f t="shared" si="2008"/>
        <v>44912</v>
      </c>
      <c r="J3813" s="12">
        <f t="shared" si="2014"/>
        <v>-6.6002153085962245E-3</v>
      </c>
      <c r="K3813" s="11">
        <f t="shared" si="2030"/>
        <v>44971</v>
      </c>
      <c r="L3813" s="11">
        <f t="shared" si="2015"/>
        <v>44971</v>
      </c>
      <c r="M3813" s="1">
        <f t="shared" si="2034"/>
        <v>21</v>
      </c>
      <c r="N3813" s="1">
        <f t="shared" si="2016"/>
        <v>20</v>
      </c>
      <c r="O3813" s="2">
        <f t="shared" si="2017"/>
        <v>0.99371308999999997</v>
      </c>
      <c r="P3813" s="13">
        <f t="shared" si="2009"/>
        <v>0.99339977999999995</v>
      </c>
      <c r="Q3813" s="13">
        <f t="shared" si="2035"/>
        <v>1.7856277468399702</v>
      </c>
      <c r="R3813" s="2">
        <f t="shared" si="2005"/>
        <v>1.7744016600000001</v>
      </c>
      <c r="S3813" s="2">
        <f t="shared" si="2031"/>
        <v>1.83355815</v>
      </c>
      <c r="T3813" s="2">
        <f t="shared" si="2018"/>
        <v>234222.98851304999</v>
      </c>
      <c r="U3813" s="2">
        <f t="shared" si="2019"/>
        <v>12398.578450287012</v>
      </c>
      <c r="V3813" s="2">
        <f t="shared" si="2020"/>
        <v>87405.203487642357</v>
      </c>
      <c r="W3813" s="2">
        <f t="shared" si="2021"/>
        <v>227546.11097889935</v>
      </c>
      <c r="X3813" s="17">
        <f t="shared" si="2022"/>
        <v>0</v>
      </c>
      <c r="Y3813" s="2">
        <f t="shared" si="2023"/>
        <v>0</v>
      </c>
      <c r="Z3813" s="72">
        <f t="shared" si="2024"/>
        <v>0</v>
      </c>
      <c r="AA3813" s="2">
        <f t="shared" si="2010"/>
        <v>0</v>
      </c>
      <c r="AB3813" s="12">
        <f t="shared" si="2032"/>
        <v>4.6600000000000003E-2</v>
      </c>
      <c r="AC3813" s="17">
        <f t="shared" si="2025"/>
        <v>20</v>
      </c>
      <c r="AD3813" s="17">
        <v>252</v>
      </c>
      <c r="AE3813" s="13">
        <f t="shared" si="2036"/>
        <v>1.0036213679999999</v>
      </c>
      <c r="AF3813" s="2">
        <f t="shared" si="2011"/>
        <v>848.20763546000001</v>
      </c>
      <c r="AG3813" s="2">
        <f t="shared" si="2026"/>
        <v>824.02820482000004</v>
      </c>
      <c r="AH3813" s="3">
        <f t="shared" si="2027"/>
        <v>0</v>
      </c>
      <c r="AI3813" s="4" t="str">
        <f t="shared" si="2037"/>
        <v>A+J=</v>
      </c>
      <c r="AJ3813" s="11">
        <f t="shared" si="2033"/>
        <v>44971</v>
      </c>
      <c r="AQ3813" s="53"/>
      <c r="AR3813" s="53"/>
    </row>
    <row r="3814" spans="1:44" x14ac:dyDescent="0.2">
      <c r="A3814" s="158">
        <f t="shared" si="2028"/>
        <v>44970</v>
      </c>
      <c r="B3814" s="2">
        <f t="shared" si="2012"/>
        <v>228370.13918371935</v>
      </c>
      <c r="C3814" s="2">
        <f t="shared" si="2029"/>
        <v>127742.32904097</v>
      </c>
      <c r="D3814" s="2">
        <f>SUM(Y3814:Y$3996)</f>
        <v>14874.281356719999</v>
      </c>
      <c r="E3814" s="73">
        <f t="shared" si="2013"/>
        <v>112868.04768424999</v>
      </c>
      <c r="F3814" s="88">
        <f t="shared" si="2006"/>
        <v>6455.85</v>
      </c>
      <c r="G3814" s="3">
        <f>IF(AND(N3814=1,N3813&gt;1),VLOOKUP(A3813,[1]Plan1!$BK$81:$BM$259,3),G3813)</f>
        <v>6413.24</v>
      </c>
      <c r="H3814" s="11">
        <f t="shared" si="2007"/>
        <v>44882</v>
      </c>
      <c r="I3814" s="11">
        <f t="shared" si="2008"/>
        <v>44912</v>
      </c>
      <c r="J3814" s="12">
        <f t="shared" si="2014"/>
        <v>-6.6002153085962245E-3</v>
      </c>
      <c r="K3814" s="11">
        <f t="shared" si="2030"/>
        <v>44971</v>
      </c>
      <c r="L3814" s="11">
        <f t="shared" si="2015"/>
        <v>44971</v>
      </c>
      <c r="M3814" s="1">
        <f t="shared" si="2034"/>
        <v>21</v>
      </c>
      <c r="N3814" s="1">
        <f t="shared" si="2016"/>
        <v>20</v>
      </c>
      <c r="O3814" s="2">
        <f t="shared" si="2017"/>
        <v>0.99371308999999997</v>
      </c>
      <c r="P3814" s="13">
        <f t="shared" si="2009"/>
        <v>0.99339977999999995</v>
      </c>
      <c r="Q3814" s="13">
        <f t="shared" si="2035"/>
        <v>1.7856277468399702</v>
      </c>
      <c r="R3814" s="2">
        <f t="shared" si="2005"/>
        <v>1.7744016600000001</v>
      </c>
      <c r="S3814" s="2">
        <f t="shared" si="2031"/>
        <v>1.83355815</v>
      </c>
      <c r="T3814" s="2">
        <f t="shared" si="2018"/>
        <v>234222.98851304999</v>
      </c>
      <c r="U3814" s="2">
        <f t="shared" si="2019"/>
        <v>12398.578450287012</v>
      </c>
      <c r="V3814" s="2">
        <f t="shared" si="2020"/>
        <v>87405.203487642357</v>
      </c>
      <c r="W3814" s="2">
        <f t="shared" si="2021"/>
        <v>227546.11097889935</v>
      </c>
      <c r="X3814" s="17">
        <f t="shared" si="2022"/>
        <v>0</v>
      </c>
      <c r="Y3814" s="2">
        <f t="shared" si="2023"/>
        <v>0</v>
      </c>
      <c r="Z3814" s="72">
        <f t="shared" si="2024"/>
        <v>0</v>
      </c>
      <c r="AA3814" s="2">
        <f t="shared" si="2010"/>
        <v>0</v>
      </c>
      <c r="AB3814" s="12">
        <f t="shared" si="2032"/>
        <v>4.6600000000000003E-2</v>
      </c>
      <c r="AC3814" s="17">
        <f t="shared" si="2025"/>
        <v>20</v>
      </c>
      <c r="AD3814" s="17">
        <v>252</v>
      </c>
      <c r="AE3814" s="13">
        <f t="shared" si="2036"/>
        <v>1.0036213679999999</v>
      </c>
      <c r="AF3814" s="2">
        <f t="shared" si="2011"/>
        <v>848.20763546000001</v>
      </c>
      <c r="AG3814" s="2">
        <f t="shared" si="2026"/>
        <v>824.02820482000004</v>
      </c>
      <c r="AH3814" s="3">
        <f t="shared" si="2027"/>
        <v>0</v>
      </c>
      <c r="AI3814" s="4" t="str">
        <f t="shared" si="2037"/>
        <v>A+J=</v>
      </c>
      <c r="AJ3814" s="11">
        <f t="shared" si="2033"/>
        <v>44971</v>
      </c>
      <c r="AQ3814" s="53"/>
      <c r="AR3814" s="53"/>
    </row>
    <row r="3815" spans="1:44" x14ac:dyDescent="0.2">
      <c r="A3815" s="158">
        <f t="shared" si="2028"/>
        <v>44971</v>
      </c>
      <c r="B3815" s="2">
        <f t="shared" si="2012"/>
        <v>228348.03462667239</v>
      </c>
      <c r="C3815" s="2">
        <f t="shared" si="2029"/>
        <v>127742.32904097</v>
      </c>
      <c r="D3815" s="2">
        <f>SUM(Y3815:Y$3996)</f>
        <v>14874.281356719999</v>
      </c>
      <c r="E3815" s="73">
        <f t="shared" si="2013"/>
        <v>112868.04768424999</v>
      </c>
      <c r="F3815" s="88">
        <f t="shared" si="2006"/>
        <v>6455.85</v>
      </c>
      <c r="G3815" s="3">
        <f>IF(AND(N3815=1,N3814&gt;1),VLOOKUP(A3814,[1]Plan1!$BK$81:$BM$259,3),G3814)</f>
        <v>6413.24</v>
      </c>
      <c r="H3815" s="11">
        <f t="shared" si="2007"/>
        <v>44882</v>
      </c>
      <c r="I3815" s="11">
        <f t="shared" si="2008"/>
        <v>44912</v>
      </c>
      <c r="J3815" s="12">
        <f t="shared" si="2014"/>
        <v>-6.6002153085962245E-3</v>
      </c>
      <c r="K3815" s="11">
        <f t="shared" si="2030"/>
        <v>44999</v>
      </c>
      <c r="L3815" s="11">
        <f t="shared" si="2015"/>
        <v>44971</v>
      </c>
      <c r="M3815" s="1">
        <f t="shared" si="2034"/>
        <v>21</v>
      </c>
      <c r="N3815" s="1">
        <f t="shared" si="2016"/>
        <v>21</v>
      </c>
      <c r="O3815" s="2">
        <f t="shared" si="2017"/>
        <v>0.99339977999999995</v>
      </c>
      <c r="P3815" s="13">
        <f t="shared" si="2009"/>
        <v>0.99339977999999995</v>
      </c>
      <c r="Q3815" s="13">
        <f t="shared" si="2035"/>
        <v>1.7856277468399702</v>
      </c>
      <c r="R3815" s="2">
        <f t="shared" si="2005"/>
        <v>1.77384221</v>
      </c>
      <c r="S3815" s="2">
        <f t="shared" si="2031"/>
        <v>1.83355815</v>
      </c>
      <c r="T3815" s="2">
        <f t="shared" si="2018"/>
        <v>234222.98851304999</v>
      </c>
      <c r="U3815" s="2">
        <f t="shared" si="2019"/>
        <v>12398.578450287012</v>
      </c>
      <c r="V3815" s="2">
        <f t="shared" si="2020"/>
        <v>87342.059458365387</v>
      </c>
      <c r="W3815" s="2">
        <f t="shared" si="2021"/>
        <v>227482.96694962238</v>
      </c>
      <c r="X3815" s="17">
        <f t="shared" si="2022"/>
        <v>125</v>
      </c>
      <c r="Y3815" s="2">
        <f t="shared" si="2023"/>
        <v>2090.8711126600001</v>
      </c>
      <c r="Z3815" s="72">
        <f t="shared" si="2024"/>
        <v>1.6367880000000001E-2</v>
      </c>
      <c r="AA3815" s="2">
        <f t="shared" si="2010"/>
        <v>3833.7337692199999</v>
      </c>
      <c r="AB3815" s="12">
        <f t="shared" si="2032"/>
        <v>4.6600000000000003E-2</v>
      </c>
      <c r="AC3815" s="17">
        <f t="shared" si="2025"/>
        <v>21</v>
      </c>
      <c r="AD3815" s="17">
        <v>252</v>
      </c>
      <c r="AE3815" s="13">
        <f t="shared" si="2036"/>
        <v>1.00380278</v>
      </c>
      <c r="AF3815" s="2">
        <f t="shared" si="2011"/>
        <v>890.69849624999995</v>
      </c>
      <c r="AG3815" s="2">
        <f t="shared" si="2026"/>
        <v>865.06767705000004</v>
      </c>
      <c r="AH3815" s="3">
        <f t="shared" si="2027"/>
        <v>4724.4322654699999</v>
      </c>
      <c r="AI3815" s="4" t="str">
        <f t="shared" si="2037"/>
        <v>A+J=</v>
      </c>
      <c r="AJ3815" s="11">
        <f t="shared" si="2033"/>
        <v>44971</v>
      </c>
      <c r="AQ3815" s="53"/>
      <c r="AR3815" s="53"/>
    </row>
    <row r="3816" spans="1:44" x14ac:dyDescent="0.2">
      <c r="A3816" s="158">
        <f t="shared" si="2028"/>
        <v>44972</v>
      </c>
      <c r="B3816" s="2">
        <f t="shared" si="2012"/>
        <v>223616.00211297206</v>
      </c>
      <c r="C3816" s="2">
        <f t="shared" si="2029"/>
        <v>125651.45792831</v>
      </c>
      <c r="D3816" s="2">
        <f>SUM(Y3816:Y$3996)</f>
        <v>12783.41024406</v>
      </c>
      <c r="E3816" s="73">
        <f t="shared" si="2013"/>
        <v>112868.04768425001</v>
      </c>
      <c r="F3816" s="88">
        <f t="shared" si="2006"/>
        <v>6455.85</v>
      </c>
      <c r="G3816" s="3">
        <f>IF(AND(N3816=1,N3815&gt;1),VLOOKUP(A3815,[1]Plan1!$BK$81:$BM$259,3),G3815)</f>
        <v>6413.24</v>
      </c>
      <c r="H3816" s="11">
        <f t="shared" si="2007"/>
        <v>44910</v>
      </c>
      <c r="I3816" s="11">
        <f t="shared" si="2008"/>
        <v>44941</v>
      </c>
      <c r="J3816" s="12">
        <f t="shared" si="2014"/>
        <v>-6.6002153085962245E-3</v>
      </c>
      <c r="K3816" s="11">
        <f t="shared" si="2030"/>
        <v>44999</v>
      </c>
      <c r="L3816" s="11">
        <f t="shared" si="2015"/>
        <v>44999</v>
      </c>
      <c r="M3816" s="1">
        <f t="shared" si="2034"/>
        <v>18</v>
      </c>
      <c r="N3816" s="1">
        <f t="shared" si="2016"/>
        <v>1</v>
      </c>
      <c r="O3816" s="2">
        <f t="shared" si="2017"/>
        <v>0.99963217000000004</v>
      </c>
      <c r="P3816" s="13">
        <f t="shared" si="2009"/>
        <v>0.99339977999999995</v>
      </c>
      <c r="Q3816" s="13">
        <f t="shared" si="2035"/>
        <v>1.7738422108727219</v>
      </c>
      <c r="R3816" s="2">
        <f t="shared" si="2005"/>
        <v>1.7731897299999999</v>
      </c>
      <c r="S3816" s="2">
        <f t="shared" si="2031"/>
        <v>1.83355815</v>
      </c>
      <c r="T3816" s="2">
        <f t="shared" si="2018"/>
        <v>230389.25474383001</v>
      </c>
      <c r="U3816" s="2">
        <f t="shared" si="2019"/>
        <v>10655.715793729702</v>
      </c>
      <c r="V3816" s="2">
        <f t="shared" si="2020"/>
        <v>87268.415314612372</v>
      </c>
      <c r="W3816" s="2">
        <f t="shared" si="2021"/>
        <v>223575.58903665206</v>
      </c>
      <c r="X3816" s="17">
        <f t="shared" si="2022"/>
        <v>0</v>
      </c>
      <c r="Y3816" s="2">
        <f t="shared" si="2023"/>
        <v>0</v>
      </c>
      <c r="Z3816" s="72">
        <f t="shared" si="2024"/>
        <v>0</v>
      </c>
      <c r="AA3816" s="2">
        <f t="shared" si="2010"/>
        <v>0</v>
      </c>
      <c r="AB3816" s="12">
        <f t="shared" si="2032"/>
        <v>4.6600000000000003E-2</v>
      </c>
      <c r="AC3816" s="17">
        <f t="shared" si="2025"/>
        <v>1</v>
      </c>
      <c r="AD3816" s="17">
        <v>252</v>
      </c>
      <c r="AE3816" s="13">
        <f t="shared" si="2036"/>
        <v>1.0001807579999999</v>
      </c>
      <c r="AF3816" s="2">
        <f t="shared" si="2011"/>
        <v>41.644700899999997</v>
      </c>
      <c r="AG3816" s="2">
        <f t="shared" si="2026"/>
        <v>40.413076320000002</v>
      </c>
      <c r="AH3816" s="3">
        <f t="shared" si="2027"/>
        <v>0</v>
      </c>
      <c r="AI3816" s="4" t="str">
        <f t="shared" si="2037"/>
        <v>A+J=</v>
      </c>
      <c r="AJ3816" s="11">
        <f t="shared" si="2033"/>
        <v>44999</v>
      </c>
      <c r="AQ3816" s="53"/>
      <c r="AR3816" s="53"/>
    </row>
    <row r="3817" spans="1:44" x14ac:dyDescent="0.2">
      <c r="A3817" s="158">
        <f t="shared" si="2028"/>
        <v>44973</v>
      </c>
      <c r="B3817" s="2">
        <f t="shared" si="2012"/>
        <v>223582.78093037146</v>
      </c>
      <c r="C3817" s="2">
        <f t="shared" si="2029"/>
        <v>125651.45792831</v>
      </c>
      <c r="D3817" s="2">
        <f>SUM(Y3817:Y$3996)</f>
        <v>12783.41024406</v>
      </c>
      <c r="E3817" s="73">
        <f t="shared" si="2013"/>
        <v>112868.04768425001</v>
      </c>
      <c r="F3817" s="88">
        <f t="shared" si="2006"/>
        <v>6455.85</v>
      </c>
      <c r="G3817" s="3">
        <f>IF(AND(N3817=1,N3816&gt;1),VLOOKUP(A3816,[1]Plan1!$BK$81:$BM$259,3),G3816)</f>
        <v>6413.24</v>
      </c>
      <c r="H3817" s="11">
        <f t="shared" si="2007"/>
        <v>44910</v>
      </c>
      <c r="I3817" s="11">
        <f t="shared" si="2008"/>
        <v>44941</v>
      </c>
      <c r="J3817" s="12">
        <f t="shared" si="2014"/>
        <v>-6.6002153085962245E-3</v>
      </c>
      <c r="K3817" s="11">
        <f t="shared" si="2030"/>
        <v>44999</v>
      </c>
      <c r="L3817" s="11">
        <f t="shared" si="2015"/>
        <v>44999</v>
      </c>
      <c r="M3817" s="1">
        <f t="shared" si="2034"/>
        <v>18</v>
      </c>
      <c r="N3817" s="1">
        <f t="shared" si="2016"/>
        <v>2</v>
      </c>
      <c r="O3817" s="2">
        <f t="shared" si="2017"/>
        <v>0.99926448000000001</v>
      </c>
      <c r="P3817" s="13">
        <f t="shared" si="2009"/>
        <v>0.99339977999999995</v>
      </c>
      <c r="Q3817" s="13">
        <f t="shared" si="2035"/>
        <v>1.7738422108727219</v>
      </c>
      <c r="R3817" s="2">
        <f t="shared" ref="R3817:R3880" si="2038">TRUNC(TRUNC((O3817*Q3817),15),8)</f>
        <v>1.77253751</v>
      </c>
      <c r="S3817" s="2">
        <f t="shared" si="2031"/>
        <v>1.83355815</v>
      </c>
      <c r="T3817" s="2">
        <f t="shared" si="2018"/>
        <v>230389.25474383001</v>
      </c>
      <c r="U3817" s="2">
        <f t="shared" si="2019"/>
        <v>10655.715793729702</v>
      </c>
      <c r="V3817" s="2">
        <f t="shared" si="2020"/>
        <v>87194.800516551768</v>
      </c>
      <c r="W3817" s="2">
        <f t="shared" si="2021"/>
        <v>223501.97423859147</v>
      </c>
      <c r="X3817" s="17">
        <f t="shared" si="2022"/>
        <v>0</v>
      </c>
      <c r="Y3817" s="2">
        <f t="shared" si="2023"/>
        <v>0</v>
      </c>
      <c r="Z3817" s="72">
        <f t="shared" si="2024"/>
        <v>0</v>
      </c>
      <c r="AA3817" s="2">
        <f t="shared" si="2010"/>
        <v>0</v>
      </c>
      <c r="AB3817" s="12">
        <f t="shared" si="2032"/>
        <v>4.6600000000000003E-2</v>
      </c>
      <c r="AC3817" s="17">
        <f t="shared" si="2025"/>
        <v>2</v>
      </c>
      <c r="AD3817" s="17">
        <v>252</v>
      </c>
      <c r="AE3817" s="13">
        <f t="shared" si="2036"/>
        <v>1.0003615480000001</v>
      </c>
      <c r="AF3817" s="2">
        <f t="shared" si="2011"/>
        <v>83.29677427</v>
      </c>
      <c r="AG3817" s="2">
        <f t="shared" si="2026"/>
        <v>80.806691779999994</v>
      </c>
      <c r="AH3817" s="3">
        <f t="shared" si="2027"/>
        <v>0</v>
      </c>
      <c r="AI3817" s="4" t="str">
        <f t="shared" si="2037"/>
        <v>A+J=</v>
      </c>
      <c r="AJ3817" s="11">
        <f t="shared" si="2033"/>
        <v>44999</v>
      </c>
      <c r="AQ3817" s="53"/>
      <c r="AR3817" s="53"/>
    </row>
    <row r="3818" spans="1:44" x14ac:dyDescent="0.2">
      <c r="A3818" s="158">
        <f t="shared" si="2028"/>
        <v>44974</v>
      </c>
      <c r="B3818" s="2">
        <f t="shared" si="2012"/>
        <v>223549.56647699181</v>
      </c>
      <c r="C3818" s="2">
        <f t="shared" si="2029"/>
        <v>125651.45792831</v>
      </c>
      <c r="D3818" s="2">
        <f>SUM(Y3818:Y$3996)</f>
        <v>12783.41024406</v>
      </c>
      <c r="E3818" s="73">
        <f t="shared" si="2013"/>
        <v>112868.04768425001</v>
      </c>
      <c r="F3818" s="88">
        <f t="shared" ref="F3818:F3881" si="2039">IF(G3818=G3817,F3817,G3817)</f>
        <v>6455.85</v>
      </c>
      <c r="G3818" s="3">
        <f>IF(AND(N3818=1,N3817&gt;1),VLOOKUP(A3817,[1]Plan1!$BK$81:$BM$259,3),G3817)</f>
        <v>6413.24</v>
      </c>
      <c r="H3818" s="11">
        <f t="shared" ref="H3818:H3881" si="2040">EDATE(I3818,-1)</f>
        <v>44910</v>
      </c>
      <c r="I3818" s="11">
        <f t="shared" ref="I3818:I3881" si="2041">IF(X3817&gt;0,EDATE(A3818,-1),+I3817)</f>
        <v>44941</v>
      </c>
      <c r="J3818" s="12">
        <f t="shared" si="2014"/>
        <v>-6.6002153085962245E-3</v>
      </c>
      <c r="K3818" s="11">
        <f t="shared" si="2030"/>
        <v>44999</v>
      </c>
      <c r="L3818" s="11">
        <f t="shared" si="2015"/>
        <v>44999</v>
      </c>
      <c r="M3818" s="1">
        <f t="shared" si="2034"/>
        <v>18</v>
      </c>
      <c r="N3818" s="1">
        <f t="shared" si="2016"/>
        <v>3</v>
      </c>
      <c r="O3818" s="2">
        <f t="shared" si="2017"/>
        <v>0.99889691999999997</v>
      </c>
      <c r="P3818" s="13">
        <f t="shared" ref="P3818:P3881" si="2042">IF(L3818&gt;L3817,O3817,P3817)</f>
        <v>0.99339977999999995</v>
      </c>
      <c r="Q3818" s="13">
        <f t="shared" si="2035"/>
        <v>1.7738422108727219</v>
      </c>
      <c r="R3818" s="2">
        <f t="shared" si="2038"/>
        <v>1.7718855200000001</v>
      </c>
      <c r="S3818" s="2">
        <f t="shared" si="2031"/>
        <v>1.83355815</v>
      </c>
      <c r="T3818" s="2">
        <f t="shared" si="2018"/>
        <v>230389.25474383001</v>
      </c>
      <c r="U3818" s="2">
        <f t="shared" si="2019"/>
        <v>10655.715793729702</v>
      </c>
      <c r="V3818" s="2">
        <f t="shared" si="2020"/>
        <v>87121.211678142121</v>
      </c>
      <c r="W3818" s="2">
        <f t="shared" si="2021"/>
        <v>223428.38540018181</v>
      </c>
      <c r="X3818" s="17">
        <f t="shared" si="2022"/>
        <v>0</v>
      </c>
      <c r="Y3818" s="2">
        <f t="shared" si="2023"/>
        <v>0</v>
      </c>
      <c r="Z3818" s="72">
        <f t="shared" si="2024"/>
        <v>0</v>
      </c>
      <c r="AA3818" s="2">
        <f t="shared" si="2010"/>
        <v>0</v>
      </c>
      <c r="AB3818" s="12">
        <f t="shared" si="2032"/>
        <v>4.6600000000000003E-2</v>
      </c>
      <c r="AC3818" s="17">
        <f t="shared" si="2025"/>
        <v>3</v>
      </c>
      <c r="AD3818" s="17">
        <v>252</v>
      </c>
      <c r="AE3818" s="13">
        <f t="shared" si="2036"/>
        <v>1.0005423710000001</v>
      </c>
      <c r="AF3818" s="2">
        <f t="shared" si="2011"/>
        <v>124.95645048</v>
      </c>
      <c r="AG3818" s="2">
        <f t="shared" si="2026"/>
        <v>121.18107680999999</v>
      </c>
      <c r="AH3818" s="3">
        <f t="shared" si="2027"/>
        <v>0</v>
      </c>
      <c r="AI3818" s="4" t="str">
        <f t="shared" si="2037"/>
        <v>A+J=</v>
      </c>
      <c r="AJ3818" s="11">
        <f t="shared" si="2033"/>
        <v>44999</v>
      </c>
      <c r="AQ3818" s="53"/>
      <c r="AR3818" s="53"/>
    </row>
    <row r="3819" spans="1:44" x14ac:dyDescent="0.2">
      <c r="A3819" s="158">
        <f t="shared" si="2028"/>
        <v>44975</v>
      </c>
      <c r="B3819" s="2">
        <f t="shared" si="2012"/>
        <v>223516.35988914361</v>
      </c>
      <c r="C3819" s="2">
        <f t="shared" si="2029"/>
        <v>125651.45792831</v>
      </c>
      <c r="D3819" s="2">
        <f>SUM(Y3819:Y$3996)</f>
        <v>12783.41024406</v>
      </c>
      <c r="E3819" s="73">
        <f t="shared" si="2013"/>
        <v>112868.04768425001</v>
      </c>
      <c r="F3819" s="88">
        <f t="shared" si="2039"/>
        <v>6455.85</v>
      </c>
      <c r="G3819" s="3">
        <f>IF(AND(N3819=1,N3818&gt;1),VLOOKUP(A3818,[1]Plan1!$BK$81:$BM$259,3),G3818)</f>
        <v>6413.24</v>
      </c>
      <c r="H3819" s="11">
        <f t="shared" si="2040"/>
        <v>44910</v>
      </c>
      <c r="I3819" s="11">
        <f t="shared" si="2041"/>
        <v>44941</v>
      </c>
      <c r="J3819" s="12">
        <f t="shared" si="2014"/>
        <v>-6.6002153085962245E-3</v>
      </c>
      <c r="K3819" s="11">
        <f t="shared" si="2030"/>
        <v>44999</v>
      </c>
      <c r="L3819" s="11">
        <f t="shared" si="2015"/>
        <v>44999</v>
      </c>
      <c r="M3819" s="1">
        <f t="shared" si="2034"/>
        <v>18</v>
      </c>
      <c r="N3819" s="1">
        <f t="shared" si="2016"/>
        <v>4</v>
      </c>
      <c r="O3819" s="2">
        <f t="shared" si="2017"/>
        <v>0.99852949999999996</v>
      </c>
      <c r="P3819" s="13">
        <f t="shared" si="2042"/>
        <v>0.99339977999999995</v>
      </c>
      <c r="Q3819" s="13">
        <f t="shared" si="2035"/>
        <v>1.7738422108727219</v>
      </c>
      <c r="R3819" s="2">
        <f t="shared" si="2038"/>
        <v>1.77123377</v>
      </c>
      <c r="S3819" s="2">
        <f t="shared" si="2031"/>
        <v>1.83355815</v>
      </c>
      <c r="T3819" s="2">
        <f t="shared" si="2018"/>
        <v>230389.25474383001</v>
      </c>
      <c r="U3819" s="2">
        <f t="shared" si="2019"/>
        <v>10655.715793729702</v>
      </c>
      <c r="V3819" s="2">
        <f t="shared" si="2020"/>
        <v>87047.649928063911</v>
      </c>
      <c r="W3819" s="2">
        <f t="shared" si="2021"/>
        <v>223354.82365010362</v>
      </c>
      <c r="X3819" s="17">
        <f t="shared" si="2022"/>
        <v>0</v>
      </c>
      <c r="Y3819" s="2">
        <f t="shared" si="2023"/>
        <v>0</v>
      </c>
      <c r="Z3819" s="72">
        <f t="shared" si="2024"/>
        <v>0</v>
      </c>
      <c r="AA3819" s="2">
        <f t="shared" si="2010"/>
        <v>0</v>
      </c>
      <c r="AB3819" s="12">
        <f t="shared" si="2032"/>
        <v>4.6600000000000003E-2</v>
      </c>
      <c r="AC3819" s="17">
        <f t="shared" si="2025"/>
        <v>4</v>
      </c>
      <c r="AD3819" s="17">
        <v>252</v>
      </c>
      <c r="AE3819" s="13">
        <f t="shared" si="2036"/>
        <v>1.0007232269999999</v>
      </c>
      <c r="AF3819" s="2">
        <f t="shared" si="2011"/>
        <v>166.62372954</v>
      </c>
      <c r="AG3819" s="2">
        <f t="shared" si="2026"/>
        <v>161.53623904</v>
      </c>
      <c r="AH3819" s="3">
        <f t="shared" si="2027"/>
        <v>0</v>
      </c>
      <c r="AI3819" s="4" t="str">
        <f t="shared" si="2037"/>
        <v>A+J=</v>
      </c>
      <c r="AJ3819" s="11">
        <f t="shared" si="2033"/>
        <v>44999</v>
      </c>
      <c r="AQ3819" s="53"/>
      <c r="AR3819" s="53"/>
    </row>
    <row r="3820" spans="1:44" x14ac:dyDescent="0.2">
      <c r="A3820" s="158">
        <f t="shared" si="2028"/>
        <v>44976</v>
      </c>
      <c r="B3820" s="2">
        <f t="shared" si="2012"/>
        <v>223516.35988914361</v>
      </c>
      <c r="C3820" s="2">
        <f t="shared" si="2029"/>
        <v>125651.45792831</v>
      </c>
      <c r="D3820" s="2">
        <f>SUM(Y3820:Y$3996)</f>
        <v>12783.41024406</v>
      </c>
      <c r="E3820" s="73">
        <f t="shared" si="2013"/>
        <v>112868.04768425001</v>
      </c>
      <c r="F3820" s="88">
        <f t="shared" si="2039"/>
        <v>6455.85</v>
      </c>
      <c r="G3820" s="3">
        <f>IF(AND(N3820=1,N3819&gt;1),VLOOKUP(A3819,[1]Plan1!$BK$81:$BM$259,3),G3819)</f>
        <v>6413.24</v>
      </c>
      <c r="H3820" s="11">
        <f t="shared" si="2040"/>
        <v>44910</v>
      </c>
      <c r="I3820" s="11">
        <f t="shared" si="2041"/>
        <v>44941</v>
      </c>
      <c r="J3820" s="12">
        <f t="shared" si="2014"/>
        <v>-6.6002153085962245E-3</v>
      </c>
      <c r="K3820" s="11">
        <f t="shared" si="2030"/>
        <v>44999</v>
      </c>
      <c r="L3820" s="11">
        <f t="shared" si="2015"/>
        <v>44999</v>
      </c>
      <c r="M3820" s="1">
        <f t="shared" si="2034"/>
        <v>18</v>
      </c>
      <c r="N3820" s="1">
        <f t="shared" si="2016"/>
        <v>4</v>
      </c>
      <c r="O3820" s="2">
        <f t="shared" si="2017"/>
        <v>0.99852949999999996</v>
      </c>
      <c r="P3820" s="13">
        <f t="shared" si="2042"/>
        <v>0.99339977999999995</v>
      </c>
      <c r="Q3820" s="13">
        <f t="shared" si="2035"/>
        <v>1.7738422108727219</v>
      </c>
      <c r="R3820" s="2">
        <f t="shared" si="2038"/>
        <v>1.77123377</v>
      </c>
      <c r="S3820" s="2">
        <f t="shared" si="2031"/>
        <v>1.83355815</v>
      </c>
      <c r="T3820" s="2">
        <f t="shared" si="2018"/>
        <v>230389.25474383001</v>
      </c>
      <c r="U3820" s="2">
        <f t="shared" si="2019"/>
        <v>10655.715793729702</v>
      </c>
      <c r="V3820" s="2">
        <f t="shared" si="2020"/>
        <v>87047.649928063911</v>
      </c>
      <c r="W3820" s="2">
        <f t="shared" si="2021"/>
        <v>223354.82365010362</v>
      </c>
      <c r="X3820" s="17">
        <f t="shared" si="2022"/>
        <v>0</v>
      </c>
      <c r="Y3820" s="2">
        <f t="shared" si="2023"/>
        <v>0</v>
      </c>
      <c r="Z3820" s="72">
        <f t="shared" si="2024"/>
        <v>0</v>
      </c>
      <c r="AA3820" s="2">
        <f t="shared" si="2010"/>
        <v>0</v>
      </c>
      <c r="AB3820" s="12">
        <f t="shared" si="2032"/>
        <v>4.6600000000000003E-2</v>
      </c>
      <c r="AC3820" s="17">
        <f t="shared" si="2025"/>
        <v>4</v>
      </c>
      <c r="AD3820" s="17">
        <v>252</v>
      </c>
      <c r="AE3820" s="13">
        <f t="shared" si="2036"/>
        <v>1.0007232269999999</v>
      </c>
      <c r="AF3820" s="2">
        <f t="shared" si="2011"/>
        <v>166.62372954</v>
      </c>
      <c r="AG3820" s="2">
        <f t="shared" si="2026"/>
        <v>161.53623904</v>
      </c>
      <c r="AH3820" s="3">
        <f t="shared" si="2027"/>
        <v>0</v>
      </c>
      <c r="AI3820" s="4" t="str">
        <f t="shared" si="2037"/>
        <v>A+J=</v>
      </c>
      <c r="AJ3820" s="11">
        <f t="shared" si="2033"/>
        <v>44999</v>
      </c>
      <c r="AQ3820" s="53"/>
      <c r="AR3820" s="53"/>
    </row>
    <row r="3821" spans="1:44" x14ac:dyDescent="0.2">
      <c r="A3821" s="158">
        <f t="shared" si="2028"/>
        <v>44977</v>
      </c>
      <c r="B3821" s="2">
        <f t="shared" si="2012"/>
        <v>223516.35988914361</v>
      </c>
      <c r="C3821" s="2">
        <f t="shared" si="2029"/>
        <v>125651.45792831</v>
      </c>
      <c r="D3821" s="2">
        <f>SUM(Y3821:Y$3996)</f>
        <v>12783.41024406</v>
      </c>
      <c r="E3821" s="73">
        <f t="shared" si="2013"/>
        <v>112868.04768425001</v>
      </c>
      <c r="F3821" s="88">
        <f t="shared" si="2039"/>
        <v>6455.85</v>
      </c>
      <c r="G3821" s="3">
        <f>IF(AND(N3821=1,N3820&gt;1),VLOOKUP(A3820,[1]Plan1!$BK$81:$BM$259,3),G3820)</f>
        <v>6413.24</v>
      </c>
      <c r="H3821" s="11">
        <f t="shared" si="2040"/>
        <v>44910</v>
      </c>
      <c r="I3821" s="11">
        <f t="shared" si="2041"/>
        <v>44941</v>
      </c>
      <c r="J3821" s="12">
        <f t="shared" si="2014"/>
        <v>-6.6002153085962245E-3</v>
      </c>
      <c r="K3821" s="11">
        <f t="shared" si="2030"/>
        <v>44999</v>
      </c>
      <c r="L3821" s="11">
        <f t="shared" si="2015"/>
        <v>44999</v>
      </c>
      <c r="M3821" s="1">
        <f t="shared" si="2034"/>
        <v>18</v>
      </c>
      <c r="N3821" s="1">
        <f t="shared" si="2016"/>
        <v>4</v>
      </c>
      <c r="O3821" s="2">
        <f t="shared" si="2017"/>
        <v>0.99852949999999996</v>
      </c>
      <c r="P3821" s="13">
        <f t="shared" si="2042"/>
        <v>0.99339977999999995</v>
      </c>
      <c r="Q3821" s="13">
        <f t="shared" si="2035"/>
        <v>1.7738422108727219</v>
      </c>
      <c r="R3821" s="2">
        <f t="shared" si="2038"/>
        <v>1.77123377</v>
      </c>
      <c r="S3821" s="2">
        <f t="shared" si="2031"/>
        <v>1.83355815</v>
      </c>
      <c r="T3821" s="2">
        <f t="shared" si="2018"/>
        <v>230389.25474383001</v>
      </c>
      <c r="U3821" s="2">
        <f t="shared" si="2019"/>
        <v>10655.715793729702</v>
      </c>
      <c r="V3821" s="2">
        <f t="shared" si="2020"/>
        <v>87047.649928063911</v>
      </c>
      <c r="W3821" s="2">
        <f t="shared" si="2021"/>
        <v>223354.82365010362</v>
      </c>
      <c r="X3821" s="17">
        <f t="shared" si="2022"/>
        <v>0</v>
      </c>
      <c r="Y3821" s="2">
        <f t="shared" si="2023"/>
        <v>0</v>
      </c>
      <c r="Z3821" s="72">
        <f t="shared" si="2024"/>
        <v>0</v>
      </c>
      <c r="AA3821" s="2">
        <f t="shared" si="2010"/>
        <v>0</v>
      </c>
      <c r="AB3821" s="12">
        <f t="shared" si="2032"/>
        <v>4.6600000000000003E-2</v>
      </c>
      <c r="AC3821" s="17">
        <f t="shared" si="2025"/>
        <v>4</v>
      </c>
      <c r="AD3821" s="17">
        <v>252</v>
      </c>
      <c r="AE3821" s="13">
        <f t="shared" si="2036"/>
        <v>1.0007232269999999</v>
      </c>
      <c r="AF3821" s="2">
        <f t="shared" si="2011"/>
        <v>166.62372954</v>
      </c>
      <c r="AG3821" s="2">
        <f t="shared" si="2026"/>
        <v>161.53623904</v>
      </c>
      <c r="AH3821" s="3">
        <f t="shared" si="2027"/>
        <v>0</v>
      </c>
      <c r="AI3821" s="4" t="str">
        <f t="shared" si="2037"/>
        <v>A+J=</v>
      </c>
      <c r="AJ3821" s="11">
        <f t="shared" si="2033"/>
        <v>44999</v>
      </c>
      <c r="AQ3821" s="53"/>
      <c r="AR3821" s="53"/>
    </row>
    <row r="3822" spans="1:44" x14ac:dyDescent="0.2">
      <c r="A3822" s="158">
        <f t="shared" si="2028"/>
        <v>44978</v>
      </c>
      <c r="B3822" s="2">
        <f t="shared" si="2012"/>
        <v>223516.35988914361</v>
      </c>
      <c r="C3822" s="2">
        <f t="shared" si="2029"/>
        <v>125651.45792831</v>
      </c>
      <c r="D3822" s="2">
        <f>SUM(Y3822:Y$3996)</f>
        <v>12783.41024406</v>
      </c>
      <c r="E3822" s="73">
        <f t="shared" si="2013"/>
        <v>112868.04768425001</v>
      </c>
      <c r="F3822" s="88">
        <f t="shared" si="2039"/>
        <v>6455.85</v>
      </c>
      <c r="G3822" s="3">
        <f>IF(AND(N3822=1,N3821&gt;1),VLOOKUP(A3821,[1]Plan1!$BK$81:$BM$259,3),G3821)</f>
        <v>6413.24</v>
      </c>
      <c r="H3822" s="11">
        <f t="shared" si="2040"/>
        <v>44910</v>
      </c>
      <c r="I3822" s="11">
        <f t="shared" si="2041"/>
        <v>44941</v>
      </c>
      <c r="J3822" s="12">
        <f t="shared" si="2014"/>
        <v>-6.6002153085962245E-3</v>
      </c>
      <c r="K3822" s="11">
        <f t="shared" si="2030"/>
        <v>44999</v>
      </c>
      <c r="L3822" s="11">
        <f t="shared" si="2015"/>
        <v>44999</v>
      </c>
      <c r="M3822" s="1">
        <f t="shared" si="2034"/>
        <v>18</v>
      </c>
      <c r="N3822" s="1">
        <f t="shared" si="2016"/>
        <v>4</v>
      </c>
      <c r="O3822" s="2">
        <f t="shared" si="2017"/>
        <v>0.99852949999999996</v>
      </c>
      <c r="P3822" s="13">
        <f t="shared" si="2042"/>
        <v>0.99339977999999995</v>
      </c>
      <c r="Q3822" s="13">
        <f t="shared" si="2035"/>
        <v>1.7738422108727219</v>
      </c>
      <c r="R3822" s="2">
        <f t="shared" si="2038"/>
        <v>1.77123377</v>
      </c>
      <c r="S3822" s="2">
        <f t="shared" si="2031"/>
        <v>1.83355815</v>
      </c>
      <c r="T3822" s="2">
        <f t="shared" si="2018"/>
        <v>230389.25474383001</v>
      </c>
      <c r="U3822" s="2">
        <f t="shared" si="2019"/>
        <v>10655.715793729702</v>
      </c>
      <c r="V3822" s="2">
        <f t="shared" si="2020"/>
        <v>87047.649928063911</v>
      </c>
      <c r="W3822" s="2">
        <f t="shared" si="2021"/>
        <v>223354.82365010362</v>
      </c>
      <c r="X3822" s="17">
        <f t="shared" si="2022"/>
        <v>0</v>
      </c>
      <c r="Y3822" s="2">
        <f t="shared" si="2023"/>
        <v>0</v>
      </c>
      <c r="Z3822" s="72">
        <f t="shared" si="2024"/>
        <v>0</v>
      </c>
      <c r="AA3822" s="2">
        <f t="shared" si="2010"/>
        <v>0</v>
      </c>
      <c r="AB3822" s="12">
        <f t="shared" si="2032"/>
        <v>4.6600000000000003E-2</v>
      </c>
      <c r="AC3822" s="17">
        <f t="shared" si="2025"/>
        <v>4</v>
      </c>
      <c r="AD3822" s="17">
        <v>252</v>
      </c>
      <c r="AE3822" s="13">
        <f t="shared" si="2036"/>
        <v>1.0007232269999999</v>
      </c>
      <c r="AF3822" s="2">
        <f t="shared" si="2011"/>
        <v>166.62372954</v>
      </c>
      <c r="AG3822" s="2">
        <f t="shared" si="2026"/>
        <v>161.53623904</v>
      </c>
      <c r="AH3822" s="3">
        <f t="shared" si="2027"/>
        <v>0</v>
      </c>
      <c r="AI3822" s="4" t="str">
        <f t="shared" si="2037"/>
        <v>A+J=</v>
      </c>
      <c r="AJ3822" s="11">
        <f t="shared" si="2033"/>
        <v>44999</v>
      </c>
      <c r="AQ3822" s="53"/>
      <c r="AR3822" s="53"/>
    </row>
    <row r="3823" spans="1:44" x14ac:dyDescent="0.2">
      <c r="A3823" s="158">
        <f t="shared" si="2028"/>
        <v>44979</v>
      </c>
      <c r="B3823" s="2">
        <f t="shared" si="2012"/>
        <v>223516.35988914361</v>
      </c>
      <c r="C3823" s="2">
        <f t="shared" si="2029"/>
        <v>125651.45792831</v>
      </c>
      <c r="D3823" s="2">
        <f>SUM(Y3823:Y$3996)</f>
        <v>12783.41024406</v>
      </c>
      <c r="E3823" s="73">
        <f t="shared" si="2013"/>
        <v>112868.04768425001</v>
      </c>
      <c r="F3823" s="88">
        <f t="shared" si="2039"/>
        <v>6455.85</v>
      </c>
      <c r="G3823" s="3">
        <f>IF(AND(N3823=1,N3822&gt;1),VLOOKUP(A3822,[1]Plan1!$BK$81:$BM$259,3),G3822)</f>
        <v>6413.24</v>
      </c>
      <c r="H3823" s="11">
        <f t="shared" si="2040"/>
        <v>44910</v>
      </c>
      <c r="I3823" s="11">
        <f t="shared" si="2041"/>
        <v>44941</v>
      </c>
      <c r="J3823" s="12">
        <f t="shared" si="2014"/>
        <v>-6.6002153085962245E-3</v>
      </c>
      <c r="K3823" s="11">
        <f t="shared" si="2030"/>
        <v>44999</v>
      </c>
      <c r="L3823" s="11">
        <f t="shared" si="2015"/>
        <v>44999</v>
      </c>
      <c r="M3823" s="1">
        <f t="shared" si="2034"/>
        <v>18</v>
      </c>
      <c r="N3823" s="1">
        <f t="shared" si="2016"/>
        <v>4</v>
      </c>
      <c r="O3823" s="2">
        <f t="shared" si="2017"/>
        <v>0.99852949999999996</v>
      </c>
      <c r="P3823" s="13">
        <f t="shared" si="2042"/>
        <v>0.99339977999999995</v>
      </c>
      <c r="Q3823" s="13">
        <f t="shared" si="2035"/>
        <v>1.7738422108727219</v>
      </c>
      <c r="R3823" s="2">
        <f t="shared" si="2038"/>
        <v>1.77123377</v>
      </c>
      <c r="S3823" s="2">
        <f t="shared" si="2031"/>
        <v>1.83355815</v>
      </c>
      <c r="T3823" s="2">
        <f t="shared" si="2018"/>
        <v>230389.25474383001</v>
      </c>
      <c r="U3823" s="2">
        <f t="shared" si="2019"/>
        <v>10655.715793729702</v>
      </c>
      <c r="V3823" s="2">
        <f t="shared" si="2020"/>
        <v>87047.649928063911</v>
      </c>
      <c r="W3823" s="2">
        <f t="shared" si="2021"/>
        <v>223354.82365010362</v>
      </c>
      <c r="X3823" s="17">
        <f t="shared" si="2022"/>
        <v>0</v>
      </c>
      <c r="Y3823" s="2">
        <f t="shared" si="2023"/>
        <v>0</v>
      </c>
      <c r="Z3823" s="72">
        <f t="shared" si="2024"/>
        <v>0</v>
      </c>
      <c r="AA3823" s="2">
        <f t="shared" si="2010"/>
        <v>0</v>
      </c>
      <c r="AB3823" s="12">
        <f t="shared" si="2032"/>
        <v>4.6600000000000003E-2</v>
      </c>
      <c r="AC3823" s="17">
        <f t="shared" si="2025"/>
        <v>4</v>
      </c>
      <c r="AD3823" s="17">
        <v>252</v>
      </c>
      <c r="AE3823" s="13">
        <f t="shared" si="2036"/>
        <v>1.0007232269999999</v>
      </c>
      <c r="AF3823" s="2">
        <f t="shared" si="2011"/>
        <v>166.62372954</v>
      </c>
      <c r="AG3823" s="2">
        <f t="shared" si="2026"/>
        <v>161.53623904</v>
      </c>
      <c r="AH3823" s="3">
        <f t="shared" si="2027"/>
        <v>0</v>
      </c>
      <c r="AI3823" s="4" t="str">
        <f t="shared" si="2037"/>
        <v>A+J=</v>
      </c>
      <c r="AJ3823" s="11">
        <f t="shared" si="2033"/>
        <v>44999</v>
      </c>
      <c r="AQ3823" s="53"/>
      <c r="AR3823" s="53"/>
    </row>
    <row r="3824" spans="1:44" x14ac:dyDescent="0.2">
      <c r="A3824" s="158">
        <f t="shared" si="2028"/>
        <v>44980</v>
      </c>
      <c r="B3824" s="2">
        <f t="shared" si="2012"/>
        <v>223483.16208064731</v>
      </c>
      <c r="C3824" s="2">
        <f t="shared" si="2029"/>
        <v>125651.45792831</v>
      </c>
      <c r="D3824" s="2">
        <f>SUM(Y3824:Y$3996)</f>
        <v>12783.41024406</v>
      </c>
      <c r="E3824" s="73">
        <f t="shared" si="2013"/>
        <v>112868.04768425001</v>
      </c>
      <c r="F3824" s="88">
        <f t="shared" si="2039"/>
        <v>6455.85</v>
      </c>
      <c r="G3824" s="3">
        <f>IF(AND(N3824=1,N3823&gt;1),VLOOKUP(A3823,[1]Plan1!$BK$81:$BM$259,3),G3823)</f>
        <v>6413.24</v>
      </c>
      <c r="H3824" s="11">
        <f t="shared" si="2040"/>
        <v>44910</v>
      </c>
      <c r="I3824" s="11">
        <f t="shared" si="2041"/>
        <v>44941</v>
      </c>
      <c r="J3824" s="12">
        <f t="shared" si="2014"/>
        <v>-6.6002153085962245E-3</v>
      </c>
      <c r="K3824" s="11">
        <f t="shared" si="2030"/>
        <v>44999</v>
      </c>
      <c r="L3824" s="11">
        <f t="shared" si="2015"/>
        <v>44999</v>
      </c>
      <c r="M3824" s="1">
        <f t="shared" si="2034"/>
        <v>18</v>
      </c>
      <c r="N3824" s="1">
        <f t="shared" si="2016"/>
        <v>5</v>
      </c>
      <c r="O3824" s="2">
        <f t="shared" si="2017"/>
        <v>0.99816221999999999</v>
      </c>
      <c r="P3824" s="13">
        <f t="shared" si="2042"/>
        <v>0.99339977999999995</v>
      </c>
      <c r="Q3824" s="13">
        <f t="shared" si="2035"/>
        <v>1.7738422108727219</v>
      </c>
      <c r="R3824" s="2">
        <f t="shared" si="2038"/>
        <v>1.77058227</v>
      </c>
      <c r="S3824" s="2">
        <f t="shared" si="2031"/>
        <v>1.83355815</v>
      </c>
      <c r="T3824" s="2">
        <f t="shared" si="2018"/>
        <v>230389.25474383001</v>
      </c>
      <c r="U3824" s="2">
        <f t="shared" si="2019"/>
        <v>10655.715793729702</v>
      </c>
      <c r="V3824" s="2">
        <f t="shared" si="2020"/>
        <v>86974.116394997618</v>
      </c>
      <c r="W3824" s="2">
        <f t="shared" si="2021"/>
        <v>223281.29011703731</v>
      </c>
      <c r="X3824" s="17">
        <f t="shared" si="2022"/>
        <v>0</v>
      </c>
      <c r="Y3824" s="2">
        <f t="shared" si="2023"/>
        <v>0</v>
      </c>
      <c r="Z3824" s="72">
        <f t="shared" si="2024"/>
        <v>0</v>
      </c>
      <c r="AA3824" s="2">
        <f t="shared" ref="AA3824:AA3887" si="2043">IF(Z3824&gt;0,TRUNC(Z3824*T3824,8),0)</f>
        <v>0</v>
      </c>
      <c r="AB3824" s="12">
        <f t="shared" si="2032"/>
        <v>4.6600000000000003E-2</v>
      </c>
      <c r="AC3824" s="17">
        <f t="shared" si="2025"/>
        <v>5</v>
      </c>
      <c r="AD3824" s="17">
        <v>252</v>
      </c>
      <c r="AE3824" s="13">
        <f t="shared" si="2036"/>
        <v>1.000904115</v>
      </c>
      <c r="AF3824" s="2">
        <f t="shared" ref="AF3824:AF3887" si="2044">TRUNC((T3824*(AE3824-1)),8)</f>
        <v>208.29838104999999</v>
      </c>
      <c r="AG3824" s="2">
        <f t="shared" si="2026"/>
        <v>201.87196360999999</v>
      </c>
      <c r="AH3824" s="3">
        <f t="shared" si="2027"/>
        <v>0</v>
      </c>
      <c r="AI3824" s="4" t="str">
        <f t="shared" si="2037"/>
        <v>A+J=</v>
      </c>
      <c r="AJ3824" s="11">
        <f t="shared" si="2033"/>
        <v>44999</v>
      </c>
      <c r="AQ3824" s="53"/>
      <c r="AR3824" s="53"/>
    </row>
    <row r="3825" spans="1:44" x14ac:dyDescent="0.2">
      <c r="A3825" s="158">
        <f t="shared" si="2028"/>
        <v>44981</v>
      </c>
      <c r="B3825" s="2">
        <f t="shared" si="2012"/>
        <v>223449.9721530625</v>
      </c>
      <c r="C3825" s="2">
        <f t="shared" si="2029"/>
        <v>125651.45792831</v>
      </c>
      <c r="D3825" s="2">
        <f>SUM(Y3825:Y$3996)</f>
        <v>12783.41024406</v>
      </c>
      <c r="E3825" s="73">
        <f t="shared" si="2013"/>
        <v>112868.04768425001</v>
      </c>
      <c r="F3825" s="88">
        <f t="shared" si="2039"/>
        <v>6455.85</v>
      </c>
      <c r="G3825" s="3">
        <f>IF(AND(N3825=1,N3824&gt;1),VLOOKUP(A3824,[1]Plan1!$BK$81:$BM$259,3),G3824)</f>
        <v>6413.24</v>
      </c>
      <c r="H3825" s="11">
        <f t="shared" si="2040"/>
        <v>44910</v>
      </c>
      <c r="I3825" s="11">
        <f t="shared" si="2041"/>
        <v>44941</v>
      </c>
      <c r="J3825" s="12">
        <f t="shared" si="2014"/>
        <v>-6.6002153085962245E-3</v>
      </c>
      <c r="K3825" s="11">
        <f t="shared" si="2030"/>
        <v>44999</v>
      </c>
      <c r="L3825" s="11">
        <f t="shared" si="2015"/>
        <v>44999</v>
      </c>
      <c r="M3825" s="1">
        <f t="shared" si="2034"/>
        <v>18</v>
      </c>
      <c r="N3825" s="1">
        <f t="shared" si="2016"/>
        <v>6</v>
      </c>
      <c r="O3825" s="2">
        <f t="shared" si="2017"/>
        <v>0.99779507000000001</v>
      </c>
      <c r="P3825" s="13">
        <f t="shared" si="2042"/>
        <v>0.99339977999999995</v>
      </c>
      <c r="Q3825" s="13">
        <f t="shared" si="2035"/>
        <v>1.7738422108727219</v>
      </c>
      <c r="R3825" s="2">
        <f t="shared" si="2038"/>
        <v>1.7699310100000001</v>
      </c>
      <c r="S3825" s="2">
        <f t="shared" si="2031"/>
        <v>1.83355815</v>
      </c>
      <c r="T3825" s="2">
        <f t="shared" si="2018"/>
        <v>230389.25474383001</v>
      </c>
      <c r="U3825" s="2">
        <f t="shared" si="2019"/>
        <v>10655.715793729702</v>
      </c>
      <c r="V3825" s="2">
        <f t="shared" si="2020"/>
        <v>86900.609950262777</v>
      </c>
      <c r="W3825" s="2">
        <f t="shared" si="2021"/>
        <v>223207.7836723025</v>
      </c>
      <c r="X3825" s="17">
        <f t="shared" si="2022"/>
        <v>0</v>
      </c>
      <c r="Y3825" s="2">
        <f t="shared" si="2023"/>
        <v>0</v>
      </c>
      <c r="Z3825" s="72">
        <f t="shared" si="2024"/>
        <v>0</v>
      </c>
      <c r="AA3825" s="2">
        <f t="shared" si="2043"/>
        <v>0</v>
      </c>
      <c r="AB3825" s="12">
        <f t="shared" si="2032"/>
        <v>4.6600000000000003E-2</v>
      </c>
      <c r="AC3825" s="17">
        <f t="shared" si="2025"/>
        <v>6</v>
      </c>
      <c r="AD3825" s="17">
        <v>252</v>
      </c>
      <c r="AE3825" s="13">
        <f t="shared" si="2036"/>
        <v>1.0010850360000001</v>
      </c>
      <c r="AF3825" s="2">
        <f t="shared" si="2044"/>
        <v>249.98063540999999</v>
      </c>
      <c r="AG3825" s="2">
        <f t="shared" si="2026"/>
        <v>242.18848076</v>
      </c>
      <c r="AH3825" s="3">
        <f t="shared" si="2027"/>
        <v>0</v>
      </c>
      <c r="AI3825" s="4" t="str">
        <f t="shared" si="2037"/>
        <v>A+J=</v>
      </c>
      <c r="AJ3825" s="11">
        <f t="shared" si="2033"/>
        <v>44999</v>
      </c>
      <c r="AQ3825" s="53"/>
      <c r="AR3825" s="53"/>
    </row>
    <row r="3826" spans="1:44" x14ac:dyDescent="0.2">
      <c r="A3826" s="158">
        <f t="shared" si="2028"/>
        <v>44982</v>
      </c>
      <c r="B3826" s="2">
        <f t="shared" si="2012"/>
        <v>223416.78785359813</v>
      </c>
      <c r="C3826" s="2">
        <f t="shared" si="2029"/>
        <v>125651.45792831</v>
      </c>
      <c r="D3826" s="2">
        <f>SUM(Y3826:Y$3996)</f>
        <v>12783.41024406</v>
      </c>
      <c r="E3826" s="73">
        <f t="shared" si="2013"/>
        <v>112868.04768425001</v>
      </c>
      <c r="F3826" s="88">
        <f t="shared" si="2039"/>
        <v>6455.85</v>
      </c>
      <c r="G3826" s="3">
        <f>IF(AND(N3826=1,N3825&gt;1),VLOOKUP(A3825,[1]Plan1!$BK$81:$BM$259,3),G3825)</f>
        <v>6413.24</v>
      </c>
      <c r="H3826" s="11">
        <f t="shared" si="2040"/>
        <v>44910</v>
      </c>
      <c r="I3826" s="11">
        <f t="shared" si="2041"/>
        <v>44941</v>
      </c>
      <c r="J3826" s="12">
        <f t="shared" si="2014"/>
        <v>-6.6002153085962245E-3</v>
      </c>
      <c r="K3826" s="11">
        <f t="shared" si="2030"/>
        <v>44999</v>
      </c>
      <c r="L3826" s="11">
        <f t="shared" si="2015"/>
        <v>44999</v>
      </c>
      <c r="M3826" s="1">
        <f t="shared" si="2034"/>
        <v>18</v>
      </c>
      <c r="N3826" s="1">
        <f t="shared" si="2016"/>
        <v>7</v>
      </c>
      <c r="O3826" s="2">
        <f t="shared" si="2017"/>
        <v>0.99742805000000001</v>
      </c>
      <c r="P3826" s="13">
        <f t="shared" si="2042"/>
        <v>0.99339977999999995</v>
      </c>
      <c r="Q3826" s="13">
        <f t="shared" si="2035"/>
        <v>1.7738422108727219</v>
      </c>
      <c r="R3826" s="2">
        <f t="shared" si="2038"/>
        <v>1.7692799699999999</v>
      </c>
      <c r="S3826" s="2">
        <f t="shared" si="2031"/>
        <v>1.83355815</v>
      </c>
      <c r="T3826" s="2">
        <f t="shared" si="2018"/>
        <v>230389.25474383001</v>
      </c>
      <c r="U3826" s="2">
        <f t="shared" si="2019"/>
        <v>10655.715793729702</v>
      </c>
      <c r="V3826" s="2">
        <f t="shared" si="2020"/>
        <v>86827.128336498412</v>
      </c>
      <c r="W3826" s="2">
        <f t="shared" si="2021"/>
        <v>223134.30205853813</v>
      </c>
      <c r="X3826" s="17">
        <f t="shared" si="2022"/>
        <v>0</v>
      </c>
      <c r="Y3826" s="2">
        <f t="shared" si="2023"/>
        <v>0</v>
      </c>
      <c r="Z3826" s="72">
        <f t="shared" si="2024"/>
        <v>0</v>
      </c>
      <c r="AA3826" s="2">
        <f t="shared" si="2043"/>
        <v>0</v>
      </c>
      <c r="AB3826" s="12">
        <f t="shared" si="2032"/>
        <v>4.6600000000000003E-2</v>
      </c>
      <c r="AC3826" s="17">
        <f t="shared" si="2025"/>
        <v>7</v>
      </c>
      <c r="AD3826" s="17">
        <v>252</v>
      </c>
      <c r="AE3826" s="13">
        <f t="shared" si="2036"/>
        <v>1.0012659900000001</v>
      </c>
      <c r="AF3826" s="2">
        <f t="shared" si="2044"/>
        <v>291.67049261</v>
      </c>
      <c r="AG3826" s="2">
        <f t="shared" si="2026"/>
        <v>282.48579505999999</v>
      </c>
      <c r="AH3826" s="3">
        <f t="shared" si="2027"/>
        <v>0</v>
      </c>
      <c r="AI3826" s="4" t="str">
        <f t="shared" si="2037"/>
        <v>A+J=</v>
      </c>
      <c r="AJ3826" s="11">
        <f t="shared" si="2033"/>
        <v>44999</v>
      </c>
      <c r="AQ3826" s="53"/>
      <c r="AR3826" s="53"/>
    </row>
    <row r="3827" spans="1:44" x14ac:dyDescent="0.2">
      <c r="A3827" s="158">
        <f t="shared" si="2028"/>
        <v>44983</v>
      </c>
      <c r="B3827" s="2">
        <f t="shared" si="2012"/>
        <v>223416.78785359813</v>
      </c>
      <c r="C3827" s="2">
        <f t="shared" si="2029"/>
        <v>125651.45792831</v>
      </c>
      <c r="D3827" s="2">
        <f>SUM(Y3827:Y$3996)</f>
        <v>12783.41024406</v>
      </c>
      <c r="E3827" s="73">
        <f t="shared" si="2013"/>
        <v>112868.04768425001</v>
      </c>
      <c r="F3827" s="88">
        <f t="shared" si="2039"/>
        <v>6455.85</v>
      </c>
      <c r="G3827" s="3">
        <f>IF(AND(N3827=1,N3826&gt;1),VLOOKUP(A3826,[1]Plan1!$BK$81:$BM$259,3),G3826)</f>
        <v>6413.24</v>
      </c>
      <c r="H3827" s="11">
        <f t="shared" si="2040"/>
        <v>44910</v>
      </c>
      <c r="I3827" s="11">
        <f t="shared" si="2041"/>
        <v>44941</v>
      </c>
      <c r="J3827" s="12">
        <f t="shared" si="2014"/>
        <v>-6.6002153085962245E-3</v>
      </c>
      <c r="K3827" s="11">
        <f t="shared" si="2030"/>
        <v>44999</v>
      </c>
      <c r="L3827" s="11">
        <f t="shared" si="2015"/>
        <v>44999</v>
      </c>
      <c r="M3827" s="1">
        <f t="shared" si="2034"/>
        <v>18</v>
      </c>
      <c r="N3827" s="1">
        <f t="shared" si="2016"/>
        <v>7</v>
      </c>
      <c r="O3827" s="2">
        <f t="shared" si="2017"/>
        <v>0.99742805000000001</v>
      </c>
      <c r="P3827" s="13">
        <f t="shared" si="2042"/>
        <v>0.99339977999999995</v>
      </c>
      <c r="Q3827" s="13">
        <f t="shared" si="2035"/>
        <v>1.7738422108727219</v>
      </c>
      <c r="R3827" s="2">
        <f t="shared" si="2038"/>
        <v>1.7692799699999999</v>
      </c>
      <c r="S3827" s="2">
        <f t="shared" si="2031"/>
        <v>1.83355815</v>
      </c>
      <c r="T3827" s="2">
        <f t="shared" si="2018"/>
        <v>230389.25474383001</v>
      </c>
      <c r="U3827" s="2">
        <f t="shared" si="2019"/>
        <v>10655.715793729702</v>
      </c>
      <c r="V3827" s="2">
        <f t="shared" si="2020"/>
        <v>86827.128336498412</v>
      </c>
      <c r="W3827" s="2">
        <f t="shared" si="2021"/>
        <v>223134.30205853813</v>
      </c>
      <c r="X3827" s="17">
        <f t="shared" si="2022"/>
        <v>0</v>
      </c>
      <c r="Y3827" s="2">
        <f t="shared" si="2023"/>
        <v>0</v>
      </c>
      <c r="Z3827" s="72">
        <f t="shared" si="2024"/>
        <v>0</v>
      </c>
      <c r="AA3827" s="2">
        <f t="shared" si="2043"/>
        <v>0</v>
      </c>
      <c r="AB3827" s="12">
        <f t="shared" si="2032"/>
        <v>4.6600000000000003E-2</v>
      </c>
      <c r="AC3827" s="17">
        <f t="shared" si="2025"/>
        <v>7</v>
      </c>
      <c r="AD3827" s="17">
        <v>252</v>
      </c>
      <c r="AE3827" s="13">
        <f t="shared" si="2036"/>
        <v>1.0012659900000001</v>
      </c>
      <c r="AF3827" s="2">
        <f t="shared" si="2044"/>
        <v>291.67049261</v>
      </c>
      <c r="AG3827" s="2">
        <f t="shared" si="2026"/>
        <v>282.48579505999999</v>
      </c>
      <c r="AH3827" s="3">
        <f t="shared" si="2027"/>
        <v>0</v>
      </c>
      <c r="AI3827" s="4" t="str">
        <f t="shared" si="2037"/>
        <v>A+J=</v>
      </c>
      <c r="AJ3827" s="11">
        <f t="shared" si="2033"/>
        <v>44999</v>
      </c>
      <c r="AQ3827" s="53"/>
      <c r="AR3827" s="53"/>
    </row>
    <row r="3828" spans="1:44" x14ac:dyDescent="0.2">
      <c r="A3828" s="158">
        <f t="shared" si="2028"/>
        <v>44984</v>
      </c>
      <c r="B3828" s="2">
        <f t="shared" si="2012"/>
        <v>223416.78785359813</v>
      </c>
      <c r="C3828" s="2">
        <f t="shared" si="2029"/>
        <v>125651.45792831</v>
      </c>
      <c r="D3828" s="2">
        <f>SUM(Y3828:Y$3996)</f>
        <v>12783.41024406</v>
      </c>
      <c r="E3828" s="73">
        <f t="shared" si="2013"/>
        <v>112868.04768425001</v>
      </c>
      <c r="F3828" s="88">
        <f t="shared" si="2039"/>
        <v>6455.85</v>
      </c>
      <c r="G3828" s="3">
        <f>IF(AND(N3828=1,N3827&gt;1),VLOOKUP(A3827,[1]Plan1!$BK$81:$BM$259,3),G3827)</f>
        <v>6413.24</v>
      </c>
      <c r="H3828" s="11">
        <f t="shared" si="2040"/>
        <v>44910</v>
      </c>
      <c r="I3828" s="11">
        <f t="shared" si="2041"/>
        <v>44941</v>
      </c>
      <c r="J3828" s="12">
        <f t="shared" si="2014"/>
        <v>-6.6002153085962245E-3</v>
      </c>
      <c r="K3828" s="11">
        <f t="shared" si="2030"/>
        <v>44999</v>
      </c>
      <c r="L3828" s="11">
        <f t="shared" si="2015"/>
        <v>44999</v>
      </c>
      <c r="M3828" s="1">
        <f t="shared" si="2034"/>
        <v>18</v>
      </c>
      <c r="N3828" s="1">
        <f t="shared" si="2016"/>
        <v>7</v>
      </c>
      <c r="O3828" s="2">
        <f t="shared" si="2017"/>
        <v>0.99742805000000001</v>
      </c>
      <c r="P3828" s="13">
        <f t="shared" si="2042"/>
        <v>0.99339977999999995</v>
      </c>
      <c r="Q3828" s="13">
        <f t="shared" si="2035"/>
        <v>1.7738422108727219</v>
      </c>
      <c r="R3828" s="2">
        <f t="shared" si="2038"/>
        <v>1.7692799699999999</v>
      </c>
      <c r="S3828" s="2">
        <f t="shared" si="2031"/>
        <v>1.83355815</v>
      </c>
      <c r="T3828" s="2">
        <f t="shared" si="2018"/>
        <v>230389.25474383001</v>
      </c>
      <c r="U3828" s="2">
        <f t="shared" si="2019"/>
        <v>10655.715793729702</v>
      </c>
      <c r="V3828" s="2">
        <f t="shared" si="2020"/>
        <v>86827.128336498412</v>
      </c>
      <c r="W3828" s="2">
        <f t="shared" si="2021"/>
        <v>223134.30205853813</v>
      </c>
      <c r="X3828" s="17">
        <f t="shared" si="2022"/>
        <v>0</v>
      </c>
      <c r="Y3828" s="2">
        <f t="shared" si="2023"/>
        <v>0</v>
      </c>
      <c r="Z3828" s="72">
        <f t="shared" si="2024"/>
        <v>0</v>
      </c>
      <c r="AA3828" s="2">
        <f t="shared" si="2043"/>
        <v>0</v>
      </c>
      <c r="AB3828" s="12">
        <f t="shared" si="2032"/>
        <v>4.6600000000000003E-2</v>
      </c>
      <c r="AC3828" s="17">
        <f t="shared" si="2025"/>
        <v>7</v>
      </c>
      <c r="AD3828" s="17">
        <v>252</v>
      </c>
      <c r="AE3828" s="13">
        <f t="shared" si="2036"/>
        <v>1.0012659900000001</v>
      </c>
      <c r="AF3828" s="2">
        <f t="shared" si="2044"/>
        <v>291.67049261</v>
      </c>
      <c r="AG3828" s="2">
        <f t="shared" si="2026"/>
        <v>282.48579505999999</v>
      </c>
      <c r="AH3828" s="3">
        <f t="shared" si="2027"/>
        <v>0</v>
      </c>
      <c r="AI3828" s="4" t="str">
        <f t="shared" si="2037"/>
        <v>A+J=</v>
      </c>
      <c r="AJ3828" s="11">
        <f t="shared" si="2033"/>
        <v>44999</v>
      </c>
      <c r="AQ3828" s="53"/>
      <c r="AR3828" s="53"/>
    </row>
    <row r="3829" spans="1:44" x14ac:dyDescent="0.2">
      <c r="A3829" s="158">
        <f t="shared" si="2028"/>
        <v>44985</v>
      </c>
      <c r="B3829" s="2">
        <f t="shared" si="2012"/>
        <v>223383.61348664615</v>
      </c>
      <c r="C3829" s="2">
        <f t="shared" si="2029"/>
        <v>125651.45792831</v>
      </c>
      <c r="D3829" s="2">
        <f>SUM(Y3829:Y$3996)</f>
        <v>12783.41024406</v>
      </c>
      <c r="E3829" s="73">
        <f t="shared" si="2013"/>
        <v>112868.04768425001</v>
      </c>
      <c r="F3829" s="88">
        <f t="shared" si="2039"/>
        <v>6455.85</v>
      </c>
      <c r="G3829" s="3">
        <f>IF(AND(N3829=1,N3828&gt;1),VLOOKUP(A3828,[1]Plan1!$BK$81:$BM$259,3),G3828)</f>
        <v>6413.24</v>
      </c>
      <c r="H3829" s="11">
        <f t="shared" si="2040"/>
        <v>44910</v>
      </c>
      <c r="I3829" s="11">
        <f t="shared" si="2041"/>
        <v>44941</v>
      </c>
      <c r="J3829" s="12">
        <f t="shared" si="2014"/>
        <v>-6.6002153085962245E-3</v>
      </c>
      <c r="K3829" s="11">
        <f t="shared" si="2030"/>
        <v>44999</v>
      </c>
      <c r="L3829" s="11">
        <f t="shared" si="2015"/>
        <v>44999</v>
      </c>
      <c r="M3829" s="1">
        <f t="shared" si="2034"/>
        <v>18</v>
      </c>
      <c r="N3829" s="1">
        <f t="shared" si="2016"/>
        <v>8</v>
      </c>
      <c r="O3829" s="2">
        <f t="shared" si="2017"/>
        <v>0.99706117000000005</v>
      </c>
      <c r="P3829" s="13">
        <f t="shared" si="2042"/>
        <v>0.99339977999999995</v>
      </c>
      <c r="Q3829" s="13">
        <f t="shared" si="2035"/>
        <v>1.7738422108727219</v>
      </c>
      <c r="R3829" s="2">
        <f t="shared" si="2038"/>
        <v>1.76862919</v>
      </c>
      <c r="S3829" s="2">
        <f t="shared" si="2031"/>
        <v>1.83355815</v>
      </c>
      <c r="T3829" s="2">
        <f t="shared" si="2018"/>
        <v>230389.25474383001</v>
      </c>
      <c r="U3829" s="2">
        <f t="shared" si="2019"/>
        <v>10655.715793729702</v>
      </c>
      <c r="V3829" s="2">
        <f t="shared" si="2020"/>
        <v>86753.676068426459</v>
      </c>
      <c r="W3829" s="2">
        <f t="shared" si="2021"/>
        <v>223060.84979046616</v>
      </c>
      <c r="X3829" s="17">
        <f t="shared" si="2022"/>
        <v>0</v>
      </c>
      <c r="Y3829" s="2">
        <f t="shared" si="2023"/>
        <v>0</v>
      </c>
      <c r="Z3829" s="72">
        <f t="shared" si="2024"/>
        <v>0</v>
      </c>
      <c r="AA3829" s="2">
        <f t="shared" si="2043"/>
        <v>0</v>
      </c>
      <c r="AB3829" s="12">
        <f t="shared" si="2032"/>
        <v>4.6600000000000003E-2</v>
      </c>
      <c r="AC3829" s="17">
        <f t="shared" si="2025"/>
        <v>8</v>
      </c>
      <c r="AD3829" s="17">
        <v>252</v>
      </c>
      <c r="AE3829" s="13">
        <f t="shared" si="2036"/>
        <v>1.001446976</v>
      </c>
      <c r="AF3829" s="2">
        <f t="shared" si="2044"/>
        <v>333.36772227</v>
      </c>
      <c r="AG3829" s="2">
        <f t="shared" si="2026"/>
        <v>322.76369618000001</v>
      </c>
      <c r="AH3829" s="3">
        <f t="shared" si="2027"/>
        <v>0</v>
      </c>
      <c r="AI3829" s="4" t="str">
        <f t="shared" si="2037"/>
        <v>A+J=</v>
      </c>
      <c r="AJ3829" s="11">
        <f t="shared" si="2033"/>
        <v>44999</v>
      </c>
      <c r="AQ3829" s="53"/>
      <c r="AR3829" s="53"/>
    </row>
    <row r="3830" spans="1:44" x14ac:dyDescent="0.2">
      <c r="A3830" s="158">
        <f t="shared" si="2028"/>
        <v>44986</v>
      </c>
      <c r="B3830" s="2">
        <f t="shared" si="2012"/>
        <v>223350.44498500469</v>
      </c>
      <c r="C3830" s="2">
        <f t="shared" si="2029"/>
        <v>125651.45792831</v>
      </c>
      <c r="D3830" s="2">
        <f>SUM(Y3830:Y$3996)</f>
        <v>12783.41024406</v>
      </c>
      <c r="E3830" s="73">
        <f t="shared" si="2013"/>
        <v>112868.04768425001</v>
      </c>
      <c r="F3830" s="88">
        <f t="shared" si="2039"/>
        <v>6455.85</v>
      </c>
      <c r="G3830" s="3">
        <f>IF(AND(N3830=1,N3829&gt;1),VLOOKUP(A3829,[1]Plan1!$BK$81:$BM$259,3),G3829)</f>
        <v>6413.24</v>
      </c>
      <c r="H3830" s="11">
        <f t="shared" si="2040"/>
        <v>44910</v>
      </c>
      <c r="I3830" s="11">
        <f t="shared" si="2041"/>
        <v>44941</v>
      </c>
      <c r="J3830" s="12">
        <f t="shared" si="2014"/>
        <v>-6.6002153085962245E-3</v>
      </c>
      <c r="K3830" s="11">
        <f t="shared" si="2030"/>
        <v>44999</v>
      </c>
      <c r="L3830" s="11">
        <f t="shared" si="2015"/>
        <v>44999</v>
      </c>
      <c r="M3830" s="1">
        <f t="shared" si="2034"/>
        <v>18</v>
      </c>
      <c r="N3830" s="1">
        <f t="shared" si="2016"/>
        <v>9</v>
      </c>
      <c r="O3830" s="2">
        <f t="shared" si="2017"/>
        <v>0.99669441999999997</v>
      </c>
      <c r="P3830" s="13">
        <f t="shared" si="2042"/>
        <v>0.99339977999999995</v>
      </c>
      <c r="Q3830" s="13">
        <f t="shared" si="2035"/>
        <v>1.7738422108727219</v>
      </c>
      <c r="R3830" s="2">
        <f t="shared" si="2038"/>
        <v>1.76797863</v>
      </c>
      <c r="S3830" s="2">
        <f t="shared" si="2031"/>
        <v>1.83355815</v>
      </c>
      <c r="T3830" s="2">
        <f t="shared" si="2018"/>
        <v>230389.25474383001</v>
      </c>
      <c r="U3830" s="2">
        <f t="shared" si="2019"/>
        <v>10655.715793729702</v>
      </c>
      <c r="V3830" s="2">
        <f t="shared" si="2020"/>
        <v>86680.248631324997</v>
      </c>
      <c r="W3830" s="2">
        <f t="shared" si="2021"/>
        <v>222987.4223533647</v>
      </c>
      <c r="X3830" s="17">
        <f t="shared" si="2022"/>
        <v>0</v>
      </c>
      <c r="Y3830" s="2">
        <f t="shared" si="2023"/>
        <v>0</v>
      </c>
      <c r="Z3830" s="72">
        <f t="shared" si="2024"/>
        <v>0</v>
      </c>
      <c r="AA3830" s="2">
        <f t="shared" si="2043"/>
        <v>0</v>
      </c>
      <c r="AB3830" s="12">
        <f t="shared" si="2032"/>
        <v>4.6600000000000003E-2</v>
      </c>
      <c r="AC3830" s="17">
        <f t="shared" si="2025"/>
        <v>9</v>
      </c>
      <c r="AD3830" s="17">
        <v>252</v>
      </c>
      <c r="AE3830" s="13">
        <f t="shared" si="2036"/>
        <v>1.0016279960000001</v>
      </c>
      <c r="AF3830" s="2">
        <f t="shared" si="2044"/>
        <v>375.07278516000002</v>
      </c>
      <c r="AG3830" s="2">
        <f t="shared" si="2026"/>
        <v>363.02263163999999</v>
      </c>
      <c r="AH3830" s="3">
        <f t="shared" si="2027"/>
        <v>0</v>
      </c>
      <c r="AI3830" s="4" t="str">
        <f t="shared" si="2037"/>
        <v>A+J=</v>
      </c>
      <c r="AJ3830" s="11">
        <f t="shared" si="2033"/>
        <v>44999</v>
      </c>
      <c r="AQ3830" s="53"/>
      <c r="AR3830" s="53"/>
    </row>
    <row r="3831" spans="1:44" x14ac:dyDescent="0.2">
      <c r="A3831" s="158">
        <f t="shared" si="2028"/>
        <v>44987</v>
      </c>
      <c r="B3831" s="2">
        <f t="shared" si="2012"/>
        <v>223317.28530099517</v>
      </c>
      <c r="C3831" s="2">
        <f t="shared" si="2029"/>
        <v>125651.45792831</v>
      </c>
      <c r="D3831" s="2">
        <f>SUM(Y3831:Y$3996)</f>
        <v>12783.41024406</v>
      </c>
      <c r="E3831" s="73">
        <f t="shared" si="2013"/>
        <v>112868.04768425001</v>
      </c>
      <c r="F3831" s="88">
        <f t="shared" si="2039"/>
        <v>6455.85</v>
      </c>
      <c r="G3831" s="3">
        <f>IF(AND(N3831=1,N3830&gt;1),VLOOKUP(A3830,[1]Plan1!$BK$81:$BM$259,3),G3830)</f>
        <v>6413.24</v>
      </c>
      <c r="H3831" s="11">
        <f t="shared" si="2040"/>
        <v>44910</v>
      </c>
      <c r="I3831" s="11">
        <f t="shared" si="2041"/>
        <v>44941</v>
      </c>
      <c r="J3831" s="12">
        <f t="shared" si="2014"/>
        <v>-6.6002153085962245E-3</v>
      </c>
      <c r="K3831" s="11">
        <f t="shared" si="2030"/>
        <v>44999</v>
      </c>
      <c r="L3831" s="11">
        <f t="shared" si="2015"/>
        <v>44999</v>
      </c>
      <c r="M3831" s="1">
        <f t="shared" si="2034"/>
        <v>18</v>
      </c>
      <c r="N3831" s="1">
        <f t="shared" si="2016"/>
        <v>10</v>
      </c>
      <c r="O3831" s="2">
        <f t="shared" si="2017"/>
        <v>0.99632781000000004</v>
      </c>
      <c r="P3831" s="13">
        <f t="shared" si="2042"/>
        <v>0.99339977999999995</v>
      </c>
      <c r="Q3831" s="13">
        <f t="shared" si="2035"/>
        <v>1.7738422108727219</v>
      </c>
      <c r="R3831" s="2">
        <f t="shared" si="2038"/>
        <v>1.7673283200000001</v>
      </c>
      <c r="S3831" s="2">
        <f t="shared" si="2031"/>
        <v>1.83355815</v>
      </c>
      <c r="T3831" s="2">
        <f t="shared" si="2018"/>
        <v>230389.25474383001</v>
      </c>
      <c r="U3831" s="2">
        <f t="shared" si="2019"/>
        <v>10655.715793729702</v>
      </c>
      <c r="V3831" s="2">
        <f t="shared" si="2020"/>
        <v>86606.849411235453</v>
      </c>
      <c r="W3831" s="2">
        <f t="shared" si="2021"/>
        <v>222914.02313327516</v>
      </c>
      <c r="X3831" s="17">
        <f t="shared" si="2022"/>
        <v>0</v>
      </c>
      <c r="Y3831" s="2">
        <f t="shared" si="2023"/>
        <v>0</v>
      </c>
      <c r="Z3831" s="72">
        <f t="shared" si="2024"/>
        <v>0</v>
      </c>
      <c r="AA3831" s="2">
        <f t="shared" si="2043"/>
        <v>0</v>
      </c>
      <c r="AB3831" s="12">
        <f t="shared" si="2032"/>
        <v>4.6600000000000003E-2</v>
      </c>
      <c r="AC3831" s="17">
        <f t="shared" si="2025"/>
        <v>10</v>
      </c>
      <c r="AD3831" s="17">
        <v>252</v>
      </c>
      <c r="AE3831" s="13">
        <f t="shared" si="2036"/>
        <v>1.0018090479999999</v>
      </c>
      <c r="AF3831" s="2">
        <f t="shared" si="2044"/>
        <v>416.78522050999999</v>
      </c>
      <c r="AG3831" s="2">
        <f t="shared" si="2026"/>
        <v>403.26216771999998</v>
      </c>
      <c r="AH3831" s="3">
        <f t="shared" si="2027"/>
        <v>0</v>
      </c>
      <c r="AI3831" s="4" t="str">
        <f t="shared" si="2037"/>
        <v>A+J=</v>
      </c>
      <c r="AJ3831" s="11">
        <f t="shared" si="2033"/>
        <v>44999</v>
      </c>
      <c r="AQ3831" s="53"/>
      <c r="AR3831" s="53"/>
    </row>
    <row r="3832" spans="1:44" x14ac:dyDescent="0.2">
      <c r="A3832" s="158">
        <f t="shared" si="2028"/>
        <v>44988</v>
      </c>
      <c r="B3832" s="2">
        <f t="shared" si="2012"/>
        <v>223284.13444289754</v>
      </c>
      <c r="C3832" s="2">
        <f t="shared" si="2029"/>
        <v>125651.45792831</v>
      </c>
      <c r="D3832" s="2">
        <f>SUM(Y3832:Y$3996)</f>
        <v>12783.41024406</v>
      </c>
      <c r="E3832" s="73">
        <f t="shared" si="2013"/>
        <v>112868.04768425001</v>
      </c>
      <c r="F3832" s="88">
        <f t="shared" si="2039"/>
        <v>6455.85</v>
      </c>
      <c r="G3832" s="3">
        <f>IF(AND(N3832=1,N3831&gt;1),VLOOKUP(A3831,[1]Plan1!$BK$81:$BM$259,3),G3831)</f>
        <v>6413.24</v>
      </c>
      <c r="H3832" s="11">
        <f t="shared" si="2040"/>
        <v>44910</v>
      </c>
      <c r="I3832" s="11">
        <f t="shared" si="2041"/>
        <v>44941</v>
      </c>
      <c r="J3832" s="12">
        <f t="shared" si="2014"/>
        <v>-6.6002153085962245E-3</v>
      </c>
      <c r="K3832" s="11">
        <f t="shared" si="2030"/>
        <v>44999</v>
      </c>
      <c r="L3832" s="11">
        <f t="shared" si="2015"/>
        <v>44999</v>
      </c>
      <c r="M3832" s="1">
        <f t="shared" si="2034"/>
        <v>18</v>
      </c>
      <c r="N3832" s="1">
        <f t="shared" si="2016"/>
        <v>11</v>
      </c>
      <c r="O3832" s="2">
        <f t="shared" si="2017"/>
        <v>0.99596134000000003</v>
      </c>
      <c r="P3832" s="13">
        <f t="shared" si="2042"/>
        <v>0.99339977999999995</v>
      </c>
      <c r="Q3832" s="13">
        <f t="shared" si="2035"/>
        <v>1.7738422108727219</v>
      </c>
      <c r="R3832" s="2">
        <f t="shared" si="2038"/>
        <v>1.7666782599999999</v>
      </c>
      <c r="S3832" s="2">
        <f t="shared" si="2031"/>
        <v>1.83355815</v>
      </c>
      <c r="T3832" s="2">
        <f t="shared" si="2018"/>
        <v>230389.25474383001</v>
      </c>
      <c r="U3832" s="2">
        <f t="shared" si="2019"/>
        <v>10655.715793729702</v>
      </c>
      <c r="V3832" s="2">
        <f t="shared" si="2020"/>
        <v>86533.478408157825</v>
      </c>
      <c r="W3832" s="2">
        <f t="shared" si="2021"/>
        <v>222840.65213019753</v>
      </c>
      <c r="X3832" s="17">
        <f t="shared" si="2022"/>
        <v>0</v>
      </c>
      <c r="Y3832" s="2">
        <f t="shared" si="2023"/>
        <v>0</v>
      </c>
      <c r="Z3832" s="72">
        <f t="shared" si="2024"/>
        <v>0</v>
      </c>
      <c r="AA3832" s="2">
        <f t="shared" si="2043"/>
        <v>0</v>
      </c>
      <c r="AB3832" s="12">
        <f t="shared" si="2032"/>
        <v>4.6600000000000003E-2</v>
      </c>
      <c r="AC3832" s="17">
        <f t="shared" si="2025"/>
        <v>11</v>
      </c>
      <c r="AD3832" s="17">
        <v>252</v>
      </c>
      <c r="AE3832" s="13">
        <f t="shared" si="2036"/>
        <v>1.001990132</v>
      </c>
      <c r="AF3832" s="2">
        <f t="shared" si="2044"/>
        <v>458.50502832000001</v>
      </c>
      <c r="AG3832" s="2">
        <f t="shared" si="2026"/>
        <v>443.48231270000002</v>
      </c>
      <c r="AH3832" s="3">
        <f t="shared" si="2027"/>
        <v>0</v>
      </c>
      <c r="AI3832" s="4" t="str">
        <f t="shared" si="2037"/>
        <v>A+J=</v>
      </c>
      <c r="AJ3832" s="11">
        <f t="shared" si="2033"/>
        <v>44999</v>
      </c>
      <c r="AQ3832" s="53"/>
      <c r="AR3832" s="53"/>
    </row>
    <row r="3833" spans="1:44" x14ac:dyDescent="0.2">
      <c r="A3833" s="158">
        <f t="shared" si="2028"/>
        <v>44989</v>
      </c>
      <c r="B3833" s="2">
        <f t="shared" si="2012"/>
        <v>223250.99060228089</v>
      </c>
      <c r="C3833" s="2">
        <f t="shared" si="2029"/>
        <v>125651.45792831</v>
      </c>
      <c r="D3833" s="2">
        <f>SUM(Y3833:Y$3996)</f>
        <v>12783.41024406</v>
      </c>
      <c r="E3833" s="73">
        <f t="shared" si="2013"/>
        <v>112868.04768425001</v>
      </c>
      <c r="F3833" s="88">
        <f t="shared" si="2039"/>
        <v>6455.85</v>
      </c>
      <c r="G3833" s="3">
        <f>IF(AND(N3833=1,N3832&gt;1),VLOOKUP(A3832,[1]Plan1!$BK$81:$BM$259,3),G3832)</f>
        <v>6413.24</v>
      </c>
      <c r="H3833" s="11">
        <f t="shared" si="2040"/>
        <v>44910</v>
      </c>
      <c r="I3833" s="11">
        <f t="shared" si="2041"/>
        <v>44941</v>
      </c>
      <c r="J3833" s="12">
        <f t="shared" si="2014"/>
        <v>-6.6002153085962245E-3</v>
      </c>
      <c r="K3833" s="11">
        <f t="shared" si="2030"/>
        <v>44999</v>
      </c>
      <c r="L3833" s="11">
        <f t="shared" si="2015"/>
        <v>44999</v>
      </c>
      <c r="M3833" s="1">
        <f t="shared" si="2034"/>
        <v>18</v>
      </c>
      <c r="N3833" s="1">
        <f t="shared" si="2016"/>
        <v>12</v>
      </c>
      <c r="O3833" s="2">
        <f t="shared" si="2017"/>
        <v>0.99559500000000001</v>
      </c>
      <c r="P3833" s="13">
        <f t="shared" si="2042"/>
        <v>0.99339977999999995</v>
      </c>
      <c r="Q3833" s="13">
        <f t="shared" si="2035"/>
        <v>1.7738422108727219</v>
      </c>
      <c r="R3833" s="2">
        <f t="shared" si="2038"/>
        <v>1.76602843</v>
      </c>
      <c r="S3833" s="2">
        <f t="shared" si="2031"/>
        <v>1.83355815</v>
      </c>
      <c r="T3833" s="2">
        <f t="shared" si="2018"/>
        <v>230389.25474383001</v>
      </c>
      <c r="U3833" s="2">
        <f t="shared" si="2019"/>
        <v>10655.715793729702</v>
      </c>
      <c r="V3833" s="2">
        <f t="shared" si="2020"/>
        <v>86460.133364731169</v>
      </c>
      <c r="W3833" s="2">
        <f t="shared" si="2021"/>
        <v>222767.30708677089</v>
      </c>
      <c r="X3833" s="17">
        <f t="shared" si="2022"/>
        <v>0</v>
      </c>
      <c r="Y3833" s="2">
        <f t="shared" si="2023"/>
        <v>0</v>
      </c>
      <c r="Z3833" s="72">
        <f t="shared" si="2024"/>
        <v>0</v>
      </c>
      <c r="AA3833" s="2">
        <f t="shared" si="2043"/>
        <v>0</v>
      </c>
      <c r="AB3833" s="12">
        <f t="shared" si="2032"/>
        <v>4.6600000000000003E-2</v>
      </c>
      <c r="AC3833" s="17">
        <f t="shared" si="2025"/>
        <v>12</v>
      </c>
      <c r="AD3833" s="17">
        <v>252</v>
      </c>
      <c r="AE3833" s="13">
        <f t="shared" si="2036"/>
        <v>1.00217125</v>
      </c>
      <c r="AF3833" s="2">
        <f t="shared" si="2044"/>
        <v>500.23266935999999</v>
      </c>
      <c r="AG3833" s="2">
        <f t="shared" si="2026"/>
        <v>483.68351551000001</v>
      </c>
      <c r="AH3833" s="3">
        <f t="shared" si="2027"/>
        <v>0</v>
      </c>
      <c r="AI3833" s="4" t="str">
        <f t="shared" si="2037"/>
        <v>A+J=</v>
      </c>
      <c r="AJ3833" s="11">
        <f t="shared" si="2033"/>
        <v>44999</v>
      </c>
      <c r="AQ3833" s="53"/>
      <c r="AR3833" s="53"/>
    </row>
    <row r="3834" spans="1:44" x14ac:dyDescent="0.2">
      <c r="A3834" s="158">
        <f t="shared" si="2028"/>
        <v>44990</v>
      </c>
      <c r="B3834" s="2">
        <f t="shared" si="2012"/>
        <v>223250.99060228089</v>
      </c>
      <c r="C3834" s="2">
        <f t="shared" si="2029"/>
        <v>125651.45792831</v>
      </c>
      <c r="D3834" s="2">
        <f>SUM(Y3834:Y$3996)</f>
        <v>12783.41024406</v>
      </c>
      <c r="E3834" s="73">
        <f t="shared" si="2013"/>
        <v>112868.04768425001</v>
      </c>
      <c r="F3834" s="88">
        <f t="shared" si="2039"/>
        <v>6455.85</v>
      </c>
      <c r="G3834" s="3">
        <f>IF(AND(N3834=1,N3833&gt;1),VLOOKUP(A3833,[1]Plan1!$BK$81:$BM$259,3),G3833)</f>
        <v>6413.24</v>
      </c>
      <c r="H3834" s="11">
        <f t="shared" si="2040"/>
        <v>44910</v>
      </c>
      <c r="I3834" s="11">
        <f t="shared" si="2041"/>
        <v>44941</v>
      </c>
      <c r="J3834" s="12">
        <f t="shared" si="2014"/>
        <v>-6.6002153085962245E-3</v>
      </c>
      <c r="K3834" s="11">
        <f t="shared" si="2030"/>
        <v>44999</v>
      </c>
      <c r="L3834" s="11">
        <f t="shared" si="2015"/>
        <v>44999</v>
      </c>
      <c r="M3834" s="1">
        <f t="shared" si="2034"/>
        <v>18</v>
      </c>
      <c r="N3834" s="1">
        <f t="shared" si="2016"/>
        <v>12</v>
      </c>
      <c r="O3834" s="2">
        <f t="shared" si="2017"/>
        <v>0.99559500000000001</v>
      </c>
      <c r="P3834" s="13">
        <f t="shared" si="2042"/>
        <v>0.99339977999999995</v>
      </c>
      <c r="Q3834" s="13">
        <f t="shared" si="2035"/>
        <v>1.7738422108727219</v>
      </c>
      <c r="R3834" s="2">
        <f t="shared" si="2038"/>
        <v>1.76602843</v>
      </c>
      <c r="S3834" s="2">
        <f t="shared" si="2031"/>
        <v>1.83355815</v>
      </c>
      <c r="T3834" s="2">
        <f t="shared" si="2018"/>
        <v>230389.25474383001</v>
      </c>
      <c r="U3834" s="2">
        <f t="shared" si="2019"/>
        <v>10655.715793729702</v>
      </c>
      <c r="V3834" s="2">
        <f t="shared" si="2020"/>
        <v>86460.133364731169</v>
      </c>
      <c r="W3834" s="2">
        <f t="shared" si="2021"/>
        <v>222767.30708677089</v>
      </c>
      <c r="X3834" s="17">
        <f t="shared" si="2022"/>
        <v>0</v>
      </c>
      <c r="Y3834" s="2">
        <f t="shared" si="2023"/>
        <v>0</v>
      </c>
      <c r="Z3834" s="72">
        <f t="shared" si="2024"/>
        <v>0</v>
      </c>
      <c r="AA3834" s="2">
        <f t="shared" si="2043"/>
        <v>0</v>
      </c>
      <c r="AB3834" s="12">
        <f t="shared" si="2032"/>
        <v>4.6600000000000003E-2</v>
      </c>
      <c r="AC3834" s="17">
        <f t="shared" si="2025"/>
        <v>12</v>
      </c>
      <c r="AD3834" s="17">
        <v>252</v>
      </c>
      <c r="AE3834" s="13">
        <f t="shared" si="2036"/>
        <v>1.00217125</v>
      </c>
      <c r="AF3834" s="2">
        <f t="shared" si="2044"/>
        <v>500.23266935999999</v>
      </c>
      <c r="AG3834" s="2">
        <f t="shared" si="2026"/>
        <v>483.68351551000001</v>
      </c>
      <c r="AH3834" s="3">
        <f t="shared" si="2027"/>
        <v>0</v>
      </c>
      <c r="AI3834" s="4" t="str">
        <f t="shared" si="2037"/>
        <v>A+J=</v>
      </c>
      <c r="AJ3834" s="11">
        <f t="shared" si="2033"/>
        <v>44999</v>
      </c>
      <c r="AQ3834" s="53"/>
      <c r="AR3834" s="53"/>
    </row>
    <row r="3835" spans="1:44" x14ac:dyDescent="0.2">
      <c r="A3835" s="158">
        <f t="shared" si="2028"/>
        <v>44991</v>
      </c>
      <c r="B3835" s="2">
        <f t="shared" si="2012"/>
        <v>223250.99060228089</v>
      </c>
      <c r="C3835" s="2">
        <f t="shared" si="2029"/>
        <v>125651.45792831</v>
      </c>
      <c r="D3835" s="2">
        <f>SUM(Y3835:Y$3996)</f>
        <v>12783.41024406</v>
      </c>
      <c r="E3835" s="73">
        <f t="shared" si="2013"/>
        <v>112868.04768425001</v>
      </c>
      <c r="F3835" s="88">
        <f t="shared" si="2039"/>
        <v>6455.85</v>
      </c>
      <c r="G3835" s="3">
        <f>IF(AND(N3835=1,N3834&gt;1),VLOOKUP(A3834,[1]Plan1!$BK$81:$BM$259,3),G3834)</f>
        <v>6413.24</v>
      </c>
      <c r="H3835" s="11">
        <f t="shared" si="2040"/>
        <v>44910</v>
      </c>
      <c r="I3835" s="11">
        <f t="shared" si="2041"/>
        <v>44941</v>
      </c>
      <c r="J3835" s="12">
        <f t="shared" si="2014"/>
        <v>-6.6002153085962245E-3</v>
      </c>
      <c r="K3835" s="11">
        <f t="shared" si="2030"/>
        <v>44999</v>
      </c>
      <c r="L3835" s="11">
        <f t="shared" si="2015"/>
        <v>44999</v>
      </c>
      <c r="M3835" s="1">
        <f t="shared" si="2034"/>
        <v>18</v>
      </c>
      <c r="N3835" s="1">
        <f t="shared" si="2016"/>
        <v>12</v>
      </c>
      <c r="O3835" s="2">
        <f t="shared" si="2017"/>
        <v>0.99559500000000001</v>
      </c>
      <c r="P3835" s="13">
        <f t="shared" si="2042"/>
        <v>0.99339977999999995</v>
      </c>
      <c r="Q3835" s="13">
        <f t="shared" si="2035"/>
        <v>1.7738422108727219</v>
      </c>
      <c r="R3835" s="2">
        <f t="shared" si="2038"/>
        <v>1.76602843</v>
      </c>
      <c r="S3835" s="2">
        <f t="shared" si="2031"/>
        <v>1.83355815</v>
      </c>
      <c r="T3835" s="2">
        <f t="shared" si="2018"/>
        <v>230389.25474383001</v>
      </c>
      <c r="U3835" s="2">
        <f t="shared" si="2019"/>
        <v>10655.715793729702</v>
      </c>
      <c r="V3835" s="2">
        <f t="shared" si="2020"/>
        <v>86460.133364731169</v>
      </c>
      <c r="W3835" s="2">
        <f t="shared" si="2021"/>
        <v>222767.30708677089</v>
      </c>
      <c r="X3835" s="17">
        <f t="shared" si="2022"/>
        <v>0</v>
      </c>
      <c r="Y3835" s="2">
        <f t="shared" si="2023"/>
        <v>0</v>
      </c>
      <c r="Z3835" s="72">
        <f t="shared" si="2024"/>
        <v>0</v>
      </c>
      <c r="AA3835" s="2">
        <f t="shared" si="2043"/>
        <v>0</v>
      </c>
      <c r="AB3835" s="12">
        <f t="shared" si="2032"/>
        <v>4.6600000000000003E-2</v>
      </c>
      <c r="AC3835" s="17">
        <f t="shared" si="2025"/>
        <v>12</v>
      </c>
      <c r="AD3835" s="17">
        <v>252</v>
      </c>
      <c r="AE3835" s="13">
        <f t="shared" si="2036"/>
        <v>1.00217125</v>
      </c>
      <c r="AF3835" s="2">
        <f t="shared" si="2044"/>
        <v>500.23266935999999</v>
      </c>
      <c r="AG3835" s="2">
        <f t="shared" si="2026"/>
        <v>483.68351551000001</v>
      </c>
      <c r="AH3835" s="3">
        <f t="shared" si="2027"/>
        <v>0</v>
      </c>
      <c r="AI3835" s="4" t="str">
        <f t="shared" si="2037"/>
        <v>A+J=</v>
      </c>
      <c r="AJ3835" s="11">
        <f t="shared" si="2033"/>
        <v>44999</v>
      </c>
      <c r="AQ3835" s="53"/>
      <c r="AR3835" s="53"/>
    </row>
    <row r="3836" spans="1:44" x14ac:dyDescent="0.2">
      <c r="A3836" s="158">
        <f t="shared" si="2028"/>
        <v>44992</v>
      </c>
      <c r="B3836" s="2">
        <f t="shared" si="2012"/>
        <v>223217.85334036517</v>
      </c>
      <c r="C3836" s="2">
        <f t="shared" si="2029"/>
        <v>125651.45792831</v>
      </c>
      <c r="D3836" s="2">
        <f>SUM(Y3836:Y$3996)</f>
        <v>12783.41024406</v>
      </c>
      <c r="E3836" s="73">
        <f t="shared" si="2013"/>
        <v>112868.04768425001</v>
      </c>
      <c r="F3836" s="88">
        <f t="shared" si="2039"/>
        <v>6455.85</v>
      </c>
      <c r="G3836" s="3">
        <f>IF(AND(N3836=1,N3835&gt;1),VLOOKUP(A3835,[1]Plan1!$BK$81:$BM$259,3),G3835)</f>
        <v>6413.24</v>
      </c>
      <c r="H3836" s="11">
        <f t="shared" si="2040"/>
        <v>44910</v>
      </c>
      <c r="I3836" s="11">
        <f t="shared" si="2041"/>
        <v>44941</v>
      </c>
      <c r="J3836" s="12">
        <f t="shared" si="2014"/>
        <v>-6.6002153085962245E-3</v>
      </c>
      <c r="K3836" s="11">
        <f t="shared" si="2030"/>
        <v>44999</v>
      </c>
      <c r="L3836" s="11">
        <f t="shared" si="2015"/>
        <v>44999</v>
      </c>
      <c r="M3836" s="1">
        <f t="shared" si="2034"/>
        <v>18</v>
      </c>
      <c r="N3836" s="1">
        <f t="shared" si="2016"/>
        <v>13</v>
      </c>
      <c r="O3836" s="2">
        <f t="shared" si="2017"/>
        <v>0.99522878999999997</v>
      </c>
      <c r="P3836" s="13">
        <f t="shared" si="2042"/>
        <v>0.99339977999999995</v>
      </c>
      <c r="Q3836" s="13">
        <f t="shared" si="2035"/>
        <v>1.7738422108727219</v>
      </c>
      <c r="R3836" s="2">
        <f t="shared" si="2038"/>
        <v>1.76537883</v>
      </c>
      <c r="S3836" s="2">
        <f t="shared" si="2031"/>
        <v>1.83355815</v>
      </c>
      <c r="T3836" s="2">
        <f t="shared" si="2018"/>
        <v>230389.25474383001</v>
      </c>
      <c r="U3836" s="2">
        <f t="shared" si="2019"/>
        <v>10655.715793729702</v>
      </c>
      <c r="V3836" s="2">
        <f t="shared" si="2020"/>
        <v>86386.81428095547</v>
      </c>
      <c r="W3836" s="2">
        <f t="shared" si="2021"/>
        <v>222693.98800299517</v>
      </c>
      <c r="X3836" s="17">
        <f t="shared" si="2022"/>
        <v>0</v>
      </c>
      <c r="Y3836" s="2">
        <f t="shared" si="2023"/>
        <v>0</v>
      </c>
      <c r="Z3836" s="72">
        <f t="shared" si="2024"/>
        <v>0</v>
      </c>
      <c r="AA3836" s="2">
        <f t="shared" si="2043"/>
        <v>0</v>
      </c>
      <c r="AB3836" s="12">
        <f t="shared" si="2032"/>
        <v>4.6600000000000003E-2</v>
      </c>
      <c r="AC3836" s="17">
        <f t="shared" si="2025"/>
        <v>13</v>
      </c>
      <c r="AD3836" s="17">
        <v>252</v>
      </c>
      <c r="AE3836" s="13">
        <f t="shared" si="2036"/>
        <v>1.0023523999999999</v>
      </c>
      <c r="AF3836" s="2">
        <f t="shared" si="2044"/>
        <v>541.96768284999996</v>
      </c>
      <c r="AG3836" s="2">
        <f t="shared" si="2026"/>
        <v>523.86533737000002</v>
      </c>
      <c r="AH3836" s="3">
        <f t="shared" si="2027"/>
        <v>0</v>
      </c>
      <c r="AI3836" s="4" t="str">
        <f t="shared" si="2037"/>
        <v>A+J=</v>
      </c>
      <c r="AJ3836" s="11">
        <f t="shared" si="2033"/>
        <v>44999</v>
      </c>
      <c r="AQ3836" s="53"/>
      <c r="AR3836" s="53"/>
    </row>
    <row r="3837" spans="1:44" x14ac:dyDescent="0.2">
      <c r="A3837" s="158">
        <f t="shared" si="2028"/>
        <v>44993</v>
      </c>
      <c r="B3837" s="2">
        <f t="shared" si="2012"/>
        <v>223184.7251499414</v>
      </c>
      <c r="C3837" s="2">
        <f t="shared" si="2029"/>
        <v>125651.45792831</v>
      </c>
      <c r="D3837" s="2">
        <f>SUM(Y3837:Y$3996)</f>
        <v>12783.41024406</v>
      </c>
      <c r="E3837" s="73">
        <f t="shared" si="2013"/>
        <v>112868.04768425001</v>
      </c>
      <c r="F3837" s="88">
        <f t="shared" si="2039"/>
        <v>6455.85</v>
      </c>
      <c r="G3837" s="3">
        <f>IF(AND(N3837=1,N3836&gt;1),VLOOKUP(A3836,[1]Plan1!$BK$81:$BM$259,3),G3836)</f>
        <v>6413.24</v>
      </c>
      <c r="H3837" s="11">
        <f t="shared" si="2040"/>
        <v>44910</v>
      </c>
      <c r="I3837" s="11">
        <f t="shared" si="2041"/>
        <v>44941</v>
      </c>
      <c r="J3837" s="12">
        <f t="shared" si="2014"/>
        <v>-6.6002153085962245E-3</v>
      </c>
      <c r="K3837" s="11">
        <f t="shared" si="2030"/>
        <v>44999</v>
      </c>
      <c r="L3837" s="11">
        <f t="shared" si="2015"/>
        <v>44999</v>
      </c>
      <c r="M3837" s="1">
        <f t="shared" si="2034"/>
        <v>18</v>
      </c>
      <c r="N3837" s="1">
        <f t="shared" si="2016"/>
        <v>14</v>
      </c>
      <c r="O3837" s="2">
        <f t="shared" si="2017"/>
        <v>0.99486271999999998</v>
      </c>
      <c r="P3837" s="13">
        <f t="shared" si="2042"/>
        <v>0.99339977999999995</v>
      </c>
      <c r="Q3837" s="13">
        <f t="shared" si="2035"/>
        <v>1.7738422108727219</v>
      </c>
      <c r="R3837" s="2">
        <f t="shared" si="2038"/>
        <v>1.76472948</v>
      </c>
      <c r="S3837" s="2">
        <f t="shared" si="2031"/>
        <v>1.83355815</v>
      </c>
      <c r="T3837" s="2">
        <f t="shared" si="2018"/>
        <v>230389.25474383001</v>
      </c>
      <c r="U3837" s="2">
        <f t="shared" si="2019"/>
        <v>10655.715793729702</v>
      </c>
      <c r="V3837" s="2">
        <f t="shared" si="2020"/>
        <v>86313.523414191703</v>
      </c>
      <c r="W3837" s="2">
        <f t="shared" si="2021"/>
        <v>222620.69713623141</v>
      </c>
      <c r="X3837" s="17">
        <f t="shared" si="2022"/>
        <v>0</v>
      </c>
      <c r="Y3837" s="2">
        <f t="shared" si="2023"/>
        <v>0</v>
      </c>
      <c r="Z3837" s="72">
        <f t="shared" si="2024"/>
        <v>0</v>
      </c>
      <c r="AA3837" s="2">
        <f t="shared" si="2043"/>
        <v>0</v>
      </c>
      <c r="AB3837" s="12">
        <f t="shared" si="2032"/>
        <v>4.6600000000000003E-2</v>
      </c>
      <c r="AC3837" s="17">
        <f t="shared" si="2025"/>
        <v>14</v>
      </c>
      <c r="AD3837" s="17">
        <v>252</v>
      </c>
      <c r="AE3837" s="13">
        <f t="shared" si="2036"/>
        <v>1.002533583</v>
      </c>
      <c r="AF3837" s="2">
        <f t="shared" si="2044"/>
        <v>583.71029920000001</v>
      </c>
      <c r="AG3837" s="2">
        <f t="shared" si="2026"/>
        <v>564.02801370999998</v>
      </c>
      <c r="AH3837" s="3">
        <f t="shared" si="2027"/>
        <v>0</v>
      </c>
      <c r="AI3837" s="4" t="str">
        <f t="shared" si="2037"/>
        <v>A+J=</v>
      </c>
      <c r="AJ3837" s="11">
        <f t="shared" si="2033"/>
        <v>44999</v>
      </c>
      <c r="AQ3837" s="53"/>
      <c r="AR3837" s="53"/>
    </row>
    <row r="3838" spans="1:44" x14ac:dyDescent="0.2">
      <c r="A3838" s="158">
        <f t="shared" si="2028"/>
        <v>44994</v>
      </c>
      <c r="B3838" s="2">
        <f t="shared" si="2012"/>
        <v>223151.60355303859</v>
      </c>
      <c r="C3838" s="2">
        <f t="shared" si="2029"/>
        <v>125651.45792831</v>
      </c>
      <c r="D3838" s="2">
        <f>SUM(Y3838:Y$3996)</f>
        <v>12783.41024406</v>
      </c>
      <c r="E3838" s="73">
        <f t="shared" si="2013"/>
        <v>112868.04768425001</v>
      </c>
      <c r="F3838" s="88">
        <f t="shared" si="2039"/>
        <v>6455.85</v>
      </c>
      <c r="G3838" s="3">
        <f>IF(AND(N3838=1,N3837&gt;1),VLOOKUP(A3837,[1]Plan1!$BK$81:$BM$259,3),G3837)</f>
        <v>6413.24</v>
      </c>
      <c r="H3838" s="11">
        <f t="shared" si="2040"/>
        <v>44910</v>
      </c>
      <c r="I3838" s="11">
        <f t="shared" si="2041"/>
        <v>44941</v>
      </c>
      <c r="J3838" s="12">
        <f t="shared" si="2014"/>
        <v>-6.6002153085962245E-3</v>
      </c>
      <c r="K3838" s="11">
        <f t="shared" si="2030"/>
        <v>44999</v>
      </c>
      <c r="L3838" s="11">
        <f t="shared" si="2015"/>
        <v>44999</v>
      </c>
      <c r="M3838" s="1">
        <f t="shared" si="2034"/>
        <v>18</v>
      </c>
      <c r="N3838" s="1">
        <f t="shared" si="2016"/>
        <v>15</v>
      </c>
      <c r="O3838" s="2">
        <f t="shared" si="2017"/>
        <v>0.99449677999999997</v>
      </c>
      <c r="P3838" s="13">
        <f t="shared" si="2042"/>
        <v>0.99339977999999995</v>
      </c>
      <c r="Q3838" s="13">
        <f t="shared" si="2035"/>
        <v>1.7738422108727219</v>
      </c>
      <c r="R3838" s="2">
        <f t="shared" si="2038"/>
        <v>1.7640803599999999</v>
      </c>
      <c r="S3838" s="2">
        <f t="shared" si="2031"/>
        <v>1.83355815</v>
      </c>
      <c r="T3838" s="2">
        <f t="shared" si="2018"/>
        <v>230389.25474383001</v>
      </c>
      <c r="U3838" s="2">
        <f t="shared" si="2019"/>
        <v>10655.715793729702</v>
      </c>
      <c r="V3838" s="2">
        <f t="shared" si="2020"/>
        <v>86240.258507078906</v>
      </c>
      <c r="W3838" s="2">
        <f t="shared" si="2021"/>
        <v>222547.4322291186</v>
      </c>
      <c r="X3838" s="17">
        <f t="shared" si="2022"/>
        <v>0</v>
      </c>
      <c r="Y3838" s="2">
        <f t="shared" si="2023"/>
        <v>0</v>
      </c>
      <c r="Z3838" s="72">
        <f t="shared" si="2024"/>
        <v>0</v>
      </c>
      <c r="AA3838" s="2">
        <f t="shared" si="2043"/>
        <v>0</v>
      </c>
      <c r="AB3838" s="12">
        <f t="shared" si="2032"/>
        <v>4.6600000000000003E-2</v>
      </c>
      <c r="AC3838" s="17">
        <f t="shared" si="2025"/>
        <v>15</v>
      </c>
      <c r="AD3838" s="17">
        <v>252</v>
      </c>
      <c r="AE3838" s="13">
        <f t="shared" si="2036"/>
        <v>1.002714798</v>
      </c>
      <c r="AF3838" s="2">
        <f t="shared" si="2044"/>
        <v>625.46028799999999</v>
      </c>
      <c r="AG3838" s="2">
        <f t="shared" si="2026"/>
        <v>604.17132391999996</v>
      </c>
      <c r="AH3838" s="3">
        <f t="shared" si="2027"/>
        <v>0</v>
      </c>
      <c r="AI3838" s="4" t="str">
        <f t="shared" si="2037"/>
        <v>A+J=</v>
      </c>
      <c r="AJ3838" s="11">
        <f t="shared" si="2033"/>
        <v>44999</v>
      </c>
      <c r="AQ3838" s="53"/>
      <c r="AR3838" s="53"/>
    </row>
    <row r="3839" spans="1:44" x14ac:dyDescent="0.2">
      <c r="A3839" s="158">
        <f t="shared" si="2028"/>
        <v>44995</v>
      </c>
      <c r="B3839" s="2">
        <f t="shared" si="2012"/>
        <v>223118.49126557773</v>
      </c>
      <c r="C3839" s="2">
        <f t="shared" si="2029"/>
        <v>125651.45792831</v>
      </c>
      <c r="D3839" s="2">
        <f>SUM(Y3839:Y$3996)</f>
        <v>12783.41024406</v>
      </c>
      <c r="E3839" s="73">
        <f t="shared" si="2013"/>
        <v>112868.04768425001</v>
      </c>
      <c r="F3839" s="88">
        <f t="shared" si="2039"/>
        <v>6455.85</v>
      </c>
      <c r="G3839" s="3">
        <f>IF(AND(N3839=1,N3838&gt;1),VLOOKUP(A3838,[1]Plan1!$BK$81:$BM$259,3),G3838)</f>
        <v>6413.24</v>
      </c>
      <c r="H3839" s="11">
        <f t="shared" si="2040"/>
        <v>44910</v>
      </c>
      <c r="I3839" s="11">
        <f t="shared" si="2041"/>
        <v>44941</v>
      </c>
      <c r="J3839" s="12">
        <f t="shared" si="2014"/>
        <v>-6.6002153085962245E-3</v>
      </c>
      <c r="K3839" s="11">
        <f t="shared" si="2030"/>
        <v>44999</v>
      </c>
      <c r="L3839" s="11">
        <f t="shared" si="2015"/>
        <v>44999</v>
      </c>
      <c r="M3839" s="1">
        <f t="shared" si="2034"/>
        <v>18</v>
      </c>
      <c r="N3839" s="1">
        <f t="shared" si="2016"/>
        <v>16</v>
      </c>
      <c r="O3839" s="2">
        <f t="shared" si="2017"/>
        <v>0.99413098</v>
      </c>
      <c r="P3839" s="13">
        <f t="shared" si="2042"/>
        <v>0.99339977999999995</v>
      </c>
      <c r="Q3839" s="13">
        <f t="shared" si="2035"/>
        <v>1.7738422108727219</v>
      </c>
      <c r="R3839" s="2">
        <f t="shared" si="2038"/>
        <v>1.7634314900000001</v>
      </c>
      <c r="S3839" s="2">
        <f t="shared" si="2031"/>
        <v>1.83355815</v>
      </c>
      <c r="T3839" s="2">
        <f t="shared" si="2018"/>
        <v>230389.25474383001</v>
      </c>
      <c r="U3839" s="2">
        <f t="shared" si="2019"/>
        <v>10655.715793729702</v>
      </c>
      <c r="V3839" s="2">
        <f t="shared" si="2020"/>
        <v>86167.021816978042</v>
      </c>
      <c r="W3839" s="2">
        <f t="shared" si="2021"/>
        <v>222474.19553901773</v>
      </c>
      <c r="X3839" s="17">
        <f t="shared" si="2022"/>
        <v>0</v>
      </c>
      <c r="Y3839" s="2">
        <f t="shared" si="2023"/>
        <v>0</v>
      </c>
      <c r="Z3839" s="72">
        <f t="shared" si="2024"/>
        <v>0</v>
      </c>
      <c r="AA3839" s="2">
        <f t="shared" si="2043"/>
        <v>0</v>
      </c>
      <c r="AB3839" s="12">
        <f t="shared" si="2032"/>
        <v>4.6600000000000003E-2</v>
      </c>
      <c r="AC3839" s="17">
        <f t="shared" si="2025"/>
        <v>16</v>
      </c>
      <c r="AD3839" s="17">
        <v>252</v>
      </c>
      <c r="AE3839" s="13">
        <f t="shared" si="2036"/>
        <v>1.0028960469999999</v>
      </c>
      <c r="AF3839" s="2">
        <f t="shared" si="2044"/>
        <v>667.21811003000005</v>
      </c>
      <c r="AG3839" s="2">
        <f t="shared" si="2026"/>
        <v>644.29572656000005</v>
      </c>
      <c r="AH3839" s="3">
        <f t="shared" si="2027"/>
        <v>0</v>
      </c>
      <c r="AI3839" s="4" t="str">
        <f t="shared" si="2037"/>
        <v>A+J=</v>
      </c>
      <c r="AJ3839" s="11">
        <f t="shared" si="2033"/>
        <v>44999</v>
      </c>
      <c r="AQ3839" s="53"/>
      <c r="AR3839" s="53"/>
    </row>
    <row r="3840" spans="1:44" x14ac:dyDescent="0.2">
      <c r="A3840" s="158">
        <f t="shared" si="2028"/>
        <v>44996</v>
      </c>
      <c r="B3840" s="2">
        <f t="shared" si="2012"/>
        <v>223085.38558633783</v>
      </c>
      <c r="C3840" s="2">
        <f t="shared" si="2029"/>
        <v>125651.45792831</v>
      </c>
      <c r="D3840" s="2">
        <f>SUM(Y3840:Y$3996)</f>
        <v>12783.41024406</v>
      </c>
      <c r="E3840" s="73">
        <f t="shared" si="2013"/>
        <v>112868.04768425001</v>
      </c>
      <c r="F3840" s="88">
        <f t="shared" si="2039"/>
        <v>6455.85</v>
      </c>
      <c r="G3840" s="3">
        <f>IF(AND(N3840=1,N3839&gt;1),VLOOKUP(A3839,[1]Plan1!$BK$81:$BM$259,3),G3839)</f>
        <v>6413.24</v>
      </c>
      <c r="H3840" s="11">
        <f t="shared" si="2040"/>
        <v>44910</v>
      </c>
      <c r="I3840" s="11">
        <f t="shared" si="2041"/>
        <v>44941</v>
      </c>
      <c r="J3840" s="12">
        <f t="shared" si="2014"/>
        <v>-6.6002153085962245E-3</v>
      </c>
      <c r="K3840" s="11">
        <f t="shared" si="2030"/>
        <v>44999</v>
      </c>
      <c r="L3840" s="11">
        <f t="shared" si="2015"/>
        <v>44999</v>
      </c>
      <c r="M3840" s="1">
        <f t="shared" si="2034"/>
        <v>18</v>
      </c>
      <c r="N3840" s="1">
        <f t="shared" si="2016"/>
        <v>17</v>
      </c>
      <c r="O3840" s="2">
        <f t="shared" si="2017"/>
        <v>0.99376531000000001</v>
      </c>
      <c r="P3840" s="13">
        <f t="shared" si="2042"/>
        <v>0.99339977999999995</v>
      </c>
      <c r="Q3840" s="13">
        <f t="shared" si="2035"/>
        <v>1.7738422108727219</v>
      </c>
      <c r="R3840" s="2">
        <f t="shared" si="2038"/>
        <v>1.76278285</v>
      </c>
      <c r="S3840" s="2">
        <f t="shared" si="2031"/>
        <v>1.83355815</v>
      </c>
      <c r="T3840" s="2">
        <f t="shared" si="2018"/>
        <v>230389.25474383001</v>
      </c>
      <c r="U3840" s="2">
        <f t="shared" si="2019"/>
        <v>10655.715793729702</v>
      </c>
      <c r="V3840" s="2">
        <f t="shared" si="2020"/>
        <v>86093.81108652812</v>
      </c>
      <c r="W3840" s="2">
        <f t="shared" si="2021"/>
        <v>222400.98480856782</v>
      </c>
      <c r="X3840" s="17">
        <f t="shared" si="2022"/>
        <v>0</v>
      </c>
      <c r="Y3840" s="2">
        <f t="shared" si="2023"/>
        <v>0</v>
      </c>
      <c r="Z3840" s="72">
        <f t="shared" si="2024"/>
        <v>0</v>
      </c>
      <c r="AA3840" s="2">
        <f t="shared" si="2043"/>
        <v>0</v>
      </c>
      <c r="AB3840" s="12">
        <f t="shared" si="2032"/>
        <v>4.6600000000000003E-2</v>
      </c>
      <c r="AC3840" s="17">
        <f t="shared" si="2025"/>
        <v>17</v>
      </c>
      <c r="AD3840" s="17">
        <v>252</v>
      </c>
      <c r="AE3840" s="13">
        <f t="shared" si="2036"/>
        <v>1.003077328</v>
      </c>
      <c r="AF3840" s="2">
        <f t="shared" si="2044"/>
        <v>708.98330452000005</v>
      </c>
      <c r="AG3840" s="2">
        <f t="shared" si="2026"/>
        <v>684.40077776999999</v>
      </c>
      <c r="AH3840" s="3">
        <f t="shared" si="2027"/>
        <v>0</v>
      </c>
      <c r="AI3840" s="4" t="str">
        <f t="shared" si="2037"/>
        <v>A+J=</v>
      </c>
      <c r="AJ3840" s="11">
        <f t="shared" si="2033"/>
        <v>44999</v>
      </c>
      <c r="AQ3840" s="53"/>
      <c r="AR3840" s="53"/>
    </row>
    <row r="3841" spans="1:44" x14ac:dyDescent="0.2">
      <c r="A3841" s="158">
        <f t="shared" si="2028"/>
        <v>44997</v>
      </c>
      <c r="B3841" s="2">
        <f t="shared" si="2012"/>
        <v>223085.38558633783</v>
      </c>
      <c r="C3841" s="2">
        <f t="shared" si="2029"/>
        <v>125651.45792831</v>
      </c>
      <c r="D3841" s="2">
        <f>SUM(Y3841:Y$3996)</f>
        <v>12783.41024406</v>
      </c>
      <c r="E3841" s="73">
        <f t="shared" si="2013"/>
        <v>112868.04768425001</v>
      </c>
      <c r="F3841" s="88">
        <f t="shared" si="2039"/>
        <v>6455.85</v>
      </c>
      <c r="G3841" s="3">
        <f>IF(AND(N3841=1,N3840&gt;1),VLOOKUP(A3840,[1]Plan1!$BK$81:$BM$259,3),G3840)</f>
        <v>6413.24</v>
      </c>
      <c r="H3841" s="11">
        <f t="shared" si="2040"/>
        <v>44910</v>
      </c>
      <c r="I3841" s="11">
        <f t="shared" si="2041"/>
        <v>44941</v>
      </c>
      <c r="J3841" s="12">
        <f t="shared" si="2014"/>
        <v>-6.6002153085962245E-3</v>
      </c>
      <c r="K3841" s="11">
        <f t="shared" si="2030"/>
        <v>44999</v>
      </c>
      <c r="L3841" s="11">
        <f t="shared" si="2015"/>
        <v>44999</v>
      </c>
      <c r="M3841" s="1">
        <f t="shared" si="2034"/>
        <v>18</v>
      </c>
      <c r="N3841" s="1">
        <f t="shared" si="2016"/>
        <v>17</v>
      </c>
      <c r="O3841" s="2">
        <f t="shared" si="2017"/>
        <v>0.99376531000000001</v>
      </c>
      <c r="P3841" s="13">
        <f t="shared" si="2042"/>
        <v>0.99339977999999995</v>
      </c>
      <c r="Q3841" s="13">
        <f t="shared" si="2035"/>
        <v>1.7738422108727219</v>
      </c>
      <c r="R3841" s="2">
        <f t="shared" si="2038"/>
        <v>1.76278285</v>
      </c>
      <c r="S3841" s="2">
        <f t="shared" si="2031"/>
        <v>1.83355815</v>
      </c>
      <c r="T3841" s="2">
        <f t="shared" si="2018"/>
        <v>230389.25474383001</v>
      </c>
      <c r="U3841" s="2">
        <f t="shared" si="2019"/>
        <v>10655.715793729702</v>
      </c>
      <c r="V3841" s="2">
        <f t="shared" si="2020"/>
        <v>86093.81108652812</v>
      </c>
      <c r="W3841" s="2">
        <f t="shared" si="2021"/>
        <v>222400.98480856782</v>
      </c>
      <c r="X3841" s="17">
        <f t="shared" si="2022"/>
        <v>0</v>
      </c>
      <c r="Y3841" s="2">
        <f t="shared" si="2023"/>
        <v>0</v>
      </c>
      <c r="Z3841" s="72">
        <f t="shared" si="2024"/>
        <v>0</v>
      </c>
      <c r="AA3841" s="2">
        <f t="shared" si="2043"/>
        <v>0</v>
      </c>
      <c r="AB3841" s="12">
        <f t="shared" si="2032"/>
        <v>4.6600000000000003E-2</v>
      </c>
      <c r="AC3841" s="17">
        <f t="shared" si="2025"/>
        <v>17</v>
      </c>
      <c r="AD3841" s="17">
        <v>252</v>
      </c>
      <c r="AE3841" s="13">
        <f t="shared" si="2036"/>
        <v>1.003077328</v>
      </c>
      <c r="AF3841" s="2">
        <f t="shared" si="2044"/>
        <v>708.98330452000005</v>
      </c>
      <c r="AG3841" s="2">
        <f t="shared" si="2026"/>
        <v>684.40077776999999</v>
      </c>
      <c r="AH3841" s="3">
        <f t="shared" si="2027"/>
        <v>0</v>
      </c>
      <c r="AI3841" s="4" t="str">
        <f t="shared" si="2037"/>
        <v>A+J=</v>
      </c>
      <c r="AJ3841" s="11">
        <f t="shared" si="2033"/>
        <v>44999</v>
      </c>
      <c r="AQ3841" s="53"/>
      <c r="AR3841" s="53"/>
    </row>
    <row r="3842" spans="1:44" x14ac:dyDescent="0.2">
      <c r="A3842" s="158">
        <f t="shared" si="2028"/>
        <v>44998</v>
      </c>
      <c r="B3842" s="2">
        <f t="shared" si="2012"/>
        <v>223085.38558633783</v>
      </c>
      <c r="C3842" s="2">
        <f t="shared" si="2029"/>
        <v>125651.45792831</v>
      </c>
      <c r="D3842" s="2">
        <f>SUM(Y3842:Y$3996)</f>
        <v>12783.41024406</v>
      </c>
      <c r="E3842" s="73">
        <f t="shared" si="2013"/>
        <v>112868.04768425001</v>
      </c>
      <c r="F3842" s="88">
        <f t="shared" si="2039"/>
        <v>6455.85</v>
      </c>
      <c r="G3842" s="3">
        <f>IF(AND(N3842=1,N3841&gt;1),VLOOKUP(A3841,[1]Plan1!$BK$81:$BM$259,3),G3841)</f>
        <v>6413.24</v>
      </c>
      <c r="H3842" s="11">
        <f t="shared" si="2040"/>
        <v>44910</v>
      </c>
      <c r="I3842" s="11">
        <f t="shared" si="2041"/>
        <v>44941</v>
      </c>
      <c r="J3842" s="12">
        <f t="shared" si="2014"/>
        <v>-6.6002153085962245E-3</v>
      </c>
      <c r="K3842" s="11">
        <f t="shared" si="2030"/>
        <v>44999</v>
      </c>
      <c r="L3842" s="11">
        <f t="shared" si="2015"/>
        <v>44999</v>
      </c>
      <c r="M3842" s="1">
        <f t="shared" si="2034"/>
        <v>18</v>
      </c>
      <c r="N3842" s="1">
        <f t="shared" si="2016"/>
        <v>17</v>
      </c>
      <c r="O3842" s="2">
        <f t="shared" si="2017"/>
        <v>0.99376531000000001</v>
      </c>
      <c r="P3842" s="13">
        <f t="shared" si="2042"/>
        <v>0.99339977999999995</v>
      </c>
      <c r="Q3842" s="13">
        <f t="shared" si="2035"/>
        <v>1.7738422108727219</v>
      </c>
      <c r="R3842" s="2">
        <f t="shared" si="2038"/>
        <v>1.76278285</v>
      </c>
      <c r="S3842" s="2">
        <f t="shared" si="2031"/>
        <v>1.83355815</v>
      </c>
      <c r="T3842" s="2">
        <f t="shared" si="2018"/>
        <v>230389.25474383001</v>
      </c>
      <c r="U3842" s="2">
        <f t="shared" si="2019"/>
        <v>10655.715793729702</v>
      </c>
      <c r="V3842" s="2">
        <f t="shared" si="2020"/>
        <v>86093.81108652812</v>
      </c>
      <c r="W3842" s="2">
        <f t="shared" si="2021"/>
        <v>222400.98480856782</v>
      </c>
      <c r="X3842" s="17">
        <f t="shared" si="2022"/>
        <v>0</v>
      </c>
      <c r="Y3842" s="2">
        <f t="shared" si="2023"/>
        <v>0</v>
      </c>
      <c r="Z3842" s="72">
        <f t="shared" si="2024"/>
        <v>0</v>
      </c>
      <c r="AA3842" s="2">
        <f t="shared" si="2043"/>
        <v>0</v>
      </c>
      <c r="AB3842" s="12">
        <f t="shared" si="2032"/>
        <v>4.6600000000000003E-2</v>
      </c>
      <c r="AC3842" s="17">
        <f t="shared" si="2025"/>
        <v>17</v>
      </c>
      <c r="AD3842" s="17">
        <v>252</v>
      </c>
      <c r="AE3842" s="13">
        <f t="shared" si="2036"/>
        <v>1.003077328</v>
      </c>
      <c r="AF3842" s="2">
        <f t="shared" si="2044"/>
        <v>708.98330452000005</v>
      </c>
      <c r="AG3842" s="2">
        <f t="shared" si="2026"/>
        <v>684.40077776999999</v>
      </c>
      <c r="AH3842" s="3">
        <f t="shared" si="2027"/>
        <v>0</v>
      </c>
      <c r="AI3842" s="4" t="str">
        <f t="shared" si="2037"/>
        <v>A+J=</v>
      </c>
      <c r="AJ3842" s="11">
        <f t="shared" si="2033"/>
        <v>44999</v>
      </c>
      <c r="AQ3842" s="53"/>
      <c r="AR3842" s="53"/>
    </row>
    <row r="3843" spans="1:44" x14ac:dyDescent="0.2">
      <c r="A3843" s="158">
        <f t="shared" si="2028"/>
        <v>44999</v>
      </c>
      <c r="B3843" s="2">
        <f t="shared" si="2012"/>
        <v>223052.28900944983</v>
      </c>
      <c r="C3843" s="2">
        <f t="shared" si="2029"/>
        <v>125651.45792831</v>
      </c>
      <c r="D3843" s="2">
        <f>SUM(Y3843:Y$3996)</f>
        <v>12783.41024406</v>
      </c>
      <c r="E3843" s="73">
        <f t="shared" si="2013"/>
        <v>112868.04768425001</v>
      </c>
      <c r="F3843" s="88">
        <f t="shared" si="2039"/>
        <v>6455.85</v>
      </c>
      <c r="G3843" s="3">
        <f>IF(AND(N3843=1,N3842&gt;1),VLOOKUP(A3842,[1]Plan1!$BK$81:$BM$259,3),G3842)</f>
        <v>6413.24</v>
      </c>
      <c r="H3843" s="11">
        <f t="shared" si="2040"/>
        <v>44910</v>
      </c>
      <c r="I3843" s="11">
        <f t="shared" si="2041"/>
        <v>44941</v>
      </c>
      <c r="J3843" s="12">
        <f t="shared" si="2014"/>
        <v>-6.6002153085962245E-3</v>
      </c>
      <c r="K3843" s="11">
        <f t="shared" si="2030"/>
        <v>45030</v>
      </c>
      <c r="L3843" s="11">
        <f t="shared" si="2015"/>
        <v>44999</v>
      </c>
      <c r="M3843" s="1">
        <f t="shared" si="2034"/>
        <v>18</v>
      </c>
      <c r="N3843" s="1">
        <f t="shared" si="2016"/>
        <v>18</v>
      </c>
      <c r="O3843" s="2">
        <f t="shared" si="2017"/>
        <v>0.99339977999999995</v>
      </c>
      <c r="P3843" s="13">
        <f t="shared" si="2042"/>
        <v>0.99339977999999995</v>
      </c>
      <c r="Q3843" s="13">
        <f t="shared" si="2035"/>
        <v>1.7738422108727219</v>
      </c>
      <c r="R3843" s="2">
        <f t="shared" si="2038"/>
        <v>1.76213446</v>
      </c>
      <c r="S3843" s="2">
        <f t="shared" si="2031"/>
        <v>1.83355815</v>
      </c>
      <c r="T3843" s="2">
        <f t="shared" si="2018"/>
        <v>230389.25474383001</v>
      </c>
      <c r="U3843" s="2">
        <f t="shared" si="2019"/>
        <v>10655.715793729702</v>
      </c>
      <c r="V3843" s="2">
        <f t="shared" si="2020"/>
        <v>86020.628573090129</v>
      </c>
      <c r="W3843" s="2">
        <f t="shared" si="2021"/>
        <v>222327.80229512983</v>
      </c>
      <c r="X3843" s="17">
        <f t="shared" si="2022"/>
        <v>126</v>
      </c>
      <c r="Y3843" s="2">
        <f t="shared" si="2023"/>
        <v>2167.1936248500001</v>
      </c>
      <c r="Z3843" s="72">
        <f t="shared" si="2024"/>
        <v>1.7247660000000001E-2</v>
      </c>
      <c r="AA3843" s="2">
        <f t="shared" si="2043"/>
        <v>3973.6755334700001</v>
      </c>
      <c r="AB3843" s="12">
        <f t="shared" si="2032"/>
        <v>4.6600000000000003E-2</v>
      </c>
      <c r="AC3843" s="17">
        <f t="shared" si="2025"/>
        <v>18</v>
      </c>
      <c r="AD3843" s="17">
        <v>252</v>
      </c>
      <c r="AE3843" s="13">
        <f t="shared" si="2036"/>
        <v>1.003258642</v>
      </c>
      <c r="AF3843" s="2">
        <f t="shared" si="2044"/>
        <v>750.75610185000005</v>
      </c>
      <c r="AG3843" s="2">
        <f t="shared" si="2026"/>
        <v>724.48671432000003</v>
      </c>
      <c r="AH3843" s="3">
        <f t="shared" si="2027"/>
        <v>4724.4316353200002</v>
      </c>
      <c r="AI3843" s="4" t="str">
        <f t="shared" si="2037"/>
        <v>A+J=</v>
      </c>
      <c r="AJ3843" s="11">
        <f t="shared" si="2033"/>
        <v>44999</v>
      </c>
      <c r="AQ3843" s="53"/>
      <c r="AR3843" s="53"/>
    </row>
    <row r="3844" spans="1:44" x14ac:dyDescent="0.2">
      <c r="A3844" s="158">
        <f t="shared" si="2028"/>
        <v>45000</v>
      </c>
      <c r="B3844" s="2">
        <f t="shared" si="2012"/>
        <v>218333.72788547972</v>
      </c>
      <c r="C3844" s="2">
        <f t="shared" si="2029"/>
        <v>123484.26430346</v>
      </c>
      <c r="D3844" s="2">
        <f>SUM(Y3844:Y$3996)</f>
        <v>10616.216619210001</v>
      </c>
      <c r="E3844" s="73">
        <f t="shared" si="2013"/>
        <v>112868.04768425001</v>
      </c>
      <c r="F3844" s="88">
        <f t="shared" si="2039"/>
        <v>6455.85</v>
      </c>
      <c r="G3844" s="3">
        <f>IF(AND(N3844=1,N3843&gt;1),VLOOKUP(A3843,[1]Plan1!$BK$81:$BM$259,3),G3843)</f>
        <v>6413.24</v>
      </c>
      <c r="H3844" s="11">
        <f t="shared" si="2040"/>
        <v>44941</v>
      </c>
      <c r="I3844" s="11">
        <f t="shared" si="2041"/>
        <v>44972</v>
      </c>
      <c r="J3844" s="12">
        <f t="shared" si="2014"/>
        <v>-6.6002153085962245E-3</v>
      </c>
      <c r="K3844" s="11">
        <f t="shared" si="2030"/>
        <v>45030</v>
      </c>
      <c r="L3844" s="11">
        <f t="shared" si="2015"/>
        <v>45030</v>
      </c>
      <c r="M3844" s="1">
        <f t="shared" si="2034"/>
        <v>22</v>
      </c>
      <c r="N3844" s="1">
        <f t="shared" si="2016"/>
        <v>1</v>
      </c>
      <c r="O3844" s="2">
        <f t="shared" si="2017"/>
        <v>0.99969903999999998</v>
      </c>
      <c r="P3844" s="13">
        <f t="shared" si="2042"/>
        <v>0.99339977999999995</v>
      </c>
      <c r="Q3844" s="13">
        <f t="shared" si="2035"/>
        <v>1.7621344620356754</v>
      </c>
      <c r="R3844" s="2">
        <f t="shared" si="2038"/>
        <v>1.76160413</v>
      </c>
      <c r="S3844" s="2">
        <f t="shared" si="2031"/>
        <v>1.83355815</v>
      </c>
      <c r="T3844" s="2">
        <f t="shared" si="2018"/>
        <v>226415.57921036001</v>
      </c>
      <c r="U3844" s="2">
        <f t="shared" si="2019"/>
        <v>8849.2338851079439</v>
      </c>
      <c r="V3844" s="2">
        <f t="shared" si="2020"/>
        <v>85960.771261361748</v>
      </c>
      <c r="W3844" s="2">
        <f t="shared" si="2021"/>
        <v>218294.26944992971</v>
      </c>
      <c r="X3844" s="17">
        <f t="shared" si="2022"/>
        <v>0</v>
      </c>
      <c r="Y3844" s="2">
        <f t="shared" si="2023"/>
        <v>0</v>
      </c>
      <c r="Z3844" s="72">
        <f t="shared" si="2024"/>
        <v>0</v>
      </c>
      <c r="AA3844" s="2">
        <f t="shared" si="2043"/>
        <v>0</v>
      </c>
      <c r="AB3844" s="12">
        <f t="shared" si="2032"/>
        <v>4.6600000000000003E-2</v>
      </c>
      <c r="AC3844" s="17">
        <f t="shared" si="2025"/>
        <v>1</v>
      </c>
      <c r="AD3844" s="17">
        <v>252</v>
      </c>
      <c r="AE3844" s="13">
        <f t="shared" si="2036"/>
        <v>1.0001807579999999</v>
      </c>
      <c r="AF3844" s="2">
        <f t="shared" si="2044"/>
        <v>40.926427259999997</v>
      </c>
      <c r="AG3844" s="2">
        <f t="shared" si="2026"/>
        <v>39.458435549999997</v>
      </c>
      <c r="AH3844" s="3">
        <f t="shared" si="2027"/>
        <v>0</v>
      </c>
      <c r="AI3844" s="4" t="str">
        <f t="shared" si="2037"/>
        <v>A+J=</v>
      </c>
      <c r="AJ3844" s="11">
        <f t="shared" si="2033"/>
        <v>45030</v>
      </c>
      <c r="AQ3844" s="53"/>
      <c r="AR3844" s="53"/>
    </row>
    <row r="3845" spans="1:44" x14ac:dyDescent="0.2">
      <c r="A3845" s="158">
        <f t="shared" si="2028"/>
        <v>45001</v>
      </c>
      <c r="B3845" s="2">
        <f t="shared" si="2012"/>
        <v>218313.33128976848</v>
      </c>
      <c r="C3845" s="2">
        <f t="shared" si="2029"/>
        <v>123484.26430346</v>
      </c>
      <c r="D3845" s="2">
        <f>SUM(Y3845:Y$3996)</f>
        <v>10616.216619210001</v>
      </c>
      <c r="E3845" s="73">
        <f t="shared" si="2013"/>
        <v>112868.04768425001</v>
      </c>
      <c r="F3845" s="88">
        <f t="shared" si="2039"/>
        <v>6455.85</v>
      </c>
      <c r="G3845" s="3">
        <f>IF(AND(N3845=1,N3844&gt;1),VLOOKUP(A3844,[1]Plan1!$BK$81:$BM$259,3),G3844)</f>
        <v>6413.24</v>
      </c>
      <c r="H3845" s="11">
        <f t="shared" si="2040"/>
        <v>44941</v>
      </c>
      <c r="I3845" s="11">
        <f t="shared" si="2041"/>
        <v>44972</v>
      </c>
      <c r="J3845" s="12">
        <f t="shared" si="2014"/>
        <v>-6.6002153085962245E-3</v>
      </c>
      <c r="K3845" s="11">
        <f t="shared" si="2030"/>
        <v>45030</v>
      </c>
      <c r="L3845" s="11">
        <f t="shared" si="2015"/>
        <v>45030</v>
      </c>
      <c r="M3845" s="1">
        <f t="shared" si="2034"/>
        <v>22</v>
      </c>
      <c r="N3845" s="1">
        <f t="shared" si="2016"/>
        <v>2</v>
      </c>
      <c r="O3845" s="2">
        <f t="shared" si="2017"/>
        <v>0.99939816999999997</v>
      </c>
      <c r="P3845" s="13">
        <f t="shared" si="2042"/>
        <v>0.99339977999999995</v>
      </c>
      <c r="Q3845" s="13">
        <f t="shared" si="2035"/>
        <v>1.7621344620356754</v>
      </c>
      <c r="R3845" s="2">
        <f t="shared" si="2038"/>
        <v>1.7610739500000001</v>
      </c>
      <c r="S3845" s="2">
        <f t="shared" si="2031"/>
        <v>1.83355815</v>
      </c>
      <c r="T3845" s="2">
        <f t="shared" si="2018"/>
        <v>226415.57921036001</v>
      </c>
      <c r="U3845" s="2">
        <f t="shared" si="2019"/>
        <v>8849.2338851079439</v>
      </c>
      <c r="V3845" s="2">
        <f t="shared" si="2020"/>
        <v>85900.930879840511</v>
      </c>
      <c r="W3845" s="2">
        <f t="shared" si="2021"/>
        <v>218234.42906840847</v>
      </c>
      <c r="X3845" s="17">
        <f t="shared" si="2022"/>
        <v>0</v>
      </c>
      <c r="Y3845" s="2">
        <f t="shared" si="2023"/>
        <v>0</v>
      </c>
      <c r="Z3845" s="72">
        <f t="shared" si="2024"/>
        <v>0</v>
      </c>
      <c r="AA3845" s="2">
        <f t="shared" si="2043"/>
        <v>0</v>
      </c>
      <c r="AB3845" s="12">
        <f t="shared" si="2032"/>
        <v>4.6600000000000003E-2</v>
      </c>
      <c r="AC3845" s="17">
        <f t="shared" si="2025"/>
        <v>2</v>
      </c>
      <c r="AD3845" s="17">
        <v>252</v>
      </c>
      <c r="AE3845" s="13">
        <f t="shared" si="2036"/>
        <v>1.0003615480000001</v>
      </c>
      <c r="AF3845" s="2">
        <f t="shared" si="2044"/>
        <v>81.860099829999996</v>
      </c>
      <c r="AG3845" s="2">
        <f t="shared" si="2026"/>
        <v>78.902221359999999</v>
      </c>
      <c r="AH3845" s="3">
        <f t="shared" si="2027"/>
        <v>0</v>
      </c>
      <c r="AI3845" s="4" t="str">
        <f t="shared" si="2037"/>
        <v>A+J=</v>
      </c>
      <c r="AJ3845" s="11">
        <f t="shared" si="2033"/>
        <v>45030</v>
      </c>
      <c r="AQ3845" s="53"/>
      <c r="AR3845" s="53"/>
    </row>
    <row r="3846" spans="1:44" x14ac:dyDescent="0.2">
      <c r="A3846" s="158">
        <f t="shared" si="2028"/>
        <v>45002</v>
      </c>
      <c r="B3846" s="2">
        <f t="shared" si="2012"/>
        <v>218292.93945469533</v>
      </c>
      <c r="C3846" s="2">
        <f t="shared" si="2029"/>
        <v>123484.26430346</v>
      </c>
      <c r="D3846" s="2">
        <f>SUM(Y3846:Y$3996)</f>
        <v>10616.216619210001</v>
      </c>
      <c r="E3846" s="73">
        <f t="shared" si="2013"/>
        <v>112868.04768425001</v>
      </c>
      <c r="F3846" s="88">
        <f t="shared" si="2039"/>
        <v>6455.85</v>
      </c>
      <c r="G3846" s="3">
        <f>IF(AND(N3846=1,N3845&gt;1),VLOOKUP(A3845,[1]Plan1!$BK$81:$BM$259,3),G3845)</f>
        <v>6413.24</v>
      </c>
      <c r="H3846" s="11">
        <f t="shared" si="2040"/>
        <v>44941</v>
      </c>
      <c r="I3846" s="11">
        <f t="shared" si="2041"/>
        <v>44972</v>
      </c>
      <c r="J3846" s="12">
        <f t="shared" si="2014"/>
        <v>-6.6002153085962245E-3</v>
      </c>
      <c r="K3846" s="11">
        <f t="shared" si="2030"/>
        <v>45030</v>
      </c>
      <c r="L3846" s="11">
        <f t="shared" si="2015"/>
        <v>45030</v>
      </c>
      <c r="M3846" s="1">
        <f t="shared" si="2034"/>
        <v>22</v>
      </c>
      <c r="N3846" s="1">
        <f t="shared" si="2016"/>
        <v>3</v>
      </c>
      <c r="O3846" s="2">
        <f t="shared" si="2017"/>
        <v>0.99909738999999997</v>
      </c>
      <c r="P3846" s="13">
        <f t="shared" si="2042"/>
        <v>0.99339977999999995</v>
      </c>
      <c r="Q3846" s="13">
        <f t="shared" si="2035"/>
        <v>1.7621344620356754</v>
      </c>
      <c r="R3846" s="2">
        <f t="shared" si="2038"/>
        <v>1.76054394</v>
      </c>
      <c r="S3846" s="2">
        <f t="shared" si="2031"/>
        <v>1.83355815</v>
      </c>
      <c r="T3846" s="2">
        <f t="shared" si="2018"/>
        <v>226415.57921036001</v>
      </c>
      <c r="U3846" s="2">
        <f t="shared" si="2019"/>
        <v>8849.2338851079439</v>
      </c>
      <c r="V3846" s="2">
        <f t="shared" si="2020"/>
        <v>85841.109685887379</v>
      </c>
      <c r="W3846" s="2">
        <f t="shared" si="2021"/>
        <v>218174.60787445534</v>
      </c>
      <c r="X3846" s="17">
        <f t="shared" si="2022"/>
        <v>0</v>
      </c>
      <c r="Y3846" s="2">
        <f t="shared" si="2023"/>
        <v>0</v>
      </c>
      <c r="Z3846" s="72">
        <f t="shared" si="2024"/>
        <v>0</v>
      </c>
      <c r="AA3846" s="2">
        <f t="shared" si="2043"/>
        <v>0</v>
      </c>
      <c r="AB3846" s="12">
        <f t="shared" si="2032"/>
        <v>4.6600000000000003E-2</v>
      </c>
      <c r="AC3846" s="17">
        <f t="shared" si="2025"/>
        <v>3</v>
      </c>
      <c r="AD3846" s="17">
        <v>252</v>
      </c>
      <c r="AE3846" s="13">
        <f t="shared" si="2036"/>
        <v>1.0005423710000001</v>
      </c>
      <c r="AF3846" s="2">
        <f t="shared" si="2044"/>
        <v>122.80124411</v>
      </c>
      <c r="AG3846" s="2">
        <f t="shared" si="2026"/>
        <v>118.33158023999999</v>
      </c>
      <c r="AH3846" s="3">
        <f t="shared" si="2027"/>
        <v>0</v>
      </c>
      <c r="AI3846" s="4" t="str">
        <f t="shared" si="2037"/>
        <v>A+J=</v>
      </c>
      <c r="AJ3846" s="11">
        <f t="shared" si="2033"/>
        <v>45030</v>
      </c>
      <c r="AQ3846" s="53"/>
      <c r="AR3846" s="53"/>
    </row>
    <row r="3847" spans="1:44" x14ac:dyDescent="0.2">
      <c r="A3847" s="158">
        <f t="shared" si="2028"/>
        <v>45003</v>
      </c>
      <c r="B3847" s="2">
        <f t="shared" si="2012"/>
        <v>218272.55012577935</v>
      </c>
      <c r="C3847" s="2">
        <f t="shared" si="2029"/>
        <v>123484.26430346</v>
      </c>
      <c r="D3847" s="2">
        <f>SUM(Y3847:Y$3996)</f>
        <v>10616.216619210001</v>
      </c>
      <c r="E3847" s="73">
        <f t="shared" si="2013"/>
        <v>112868.04768425001</v>
      </c>
      <c r="F3847" s="88">
        <f t="shared" si="2039"/>
        <v>6455.85</v>
      </c>
      <c r="G3847" s="3">
        <f>IF(AND(N3847=1,N3846&gt;1),VLOOKUP(A3846,[1]Plan1!$BK$81:$BM$259,3),G3846)</f>
        <v>6413.24</v>
      </c>
      <c r="H3847" s="11">
        <f t="shared" si="2040"/>
        <v>44941</v>
      </c>
      <c r="I3847" s="11">
        <f t="shared" si="2041"/>
        <v>44972</v>
      </c>
      <c r="J3847" s="12">
        <f t="shared" si="2014"/>
        <v>-6.6002153085962245E-3</v>
      </c>
      <c r="K3847" s="11">
        <f t="shared" si="2030"/>
        <v>45030</v>
      </c>
      <c r="L3847" s="11">
        <f t="shared" si="2015"/>
        <v>45030</v>
      </c>
      <c r="M3847" s="1">
        <f t="shared" si="2034"/>
        <v>22</v>
      </c>
      <c r="N3847" s="1">
        <f t="shared" si="2016"/>
        <v>4</v>
      </c>
      <c r="O3847" s="2">
        <f t="shared" si="2017"/>
        <v>0.99879669999999998</v>
      </c>
      <c r="P3847" s="13">
        <f t="shared" si="2042"/>
        <v>0.99339977999999995</v>
      </c>
      <c r="Q3847" s="13">
        <f t="shared" si="2035"/>
        <v>1.7621344620356754</v>
      </c>
      <c r="R3847" s="2">
        <f t="shared" si="2038"/>
        <v>1.7600140799999999</v>
      </c>
      <c r="S3847" s="2">
        <f t="shared" si="2031"/>
        <v>1.83355815</v>
      </c>
      <c r="T3847" s="2">
        <f t="shared" si="2018"/>
        <v>226415.57921036001</v>
      </c>
      <c r="U3847" s="2">
        <f t="shared" si="2019"/>
        <v>8849.2338851079439</v>
      </c>
      <c r="V3847" s="2">
        <f t="shared" si="2020"/>
        <v>85781.305422141391</v>
      </c>
      <c r="W3847" s="2">
        <f t="shared" si="2021"/>
        <v>218114.80361070935</v>
      </c>
      <c r="X3847" s="17">
        <f t="shared" si="2022"/>
        <v>0</v>
      </c>
      <c r="Y3847" s="2">
        <f t="shared" si="2023"/>
        <v>0</v>
      </c>
      <c r="Z3847" s="72">
        <f t="shared" si="2024"/>
        <v>0</v>
      </c>
      <c r="AA3847" s="2">
        <f t="shared" si="2043"/>
        <v>0</v>
      </c>
      <c r="AB3847" s="12">
        <f t="shared" si="2032"/>
        <v>4.6600000000000003E-2</v>
      </c>
      <c r="AC3847" s="17">
        <f t="shared" si="2025"/>
        <v>4</v>
      </c>
      <c r="AD3847" s="17">
        <v>252</v>
      </c>
      <c r="AE3847" s="13">
        <f t="shared" si="2036"/>
        <v>1.0007232269999999</v>
      </c>
      <c r="AF3847" s="2">
        <f t="shared" si="2044"/>
        <v>163.74986010000001</v>
      </c>
      <c r="AG3847" s="2">
        <f t="shared" si="2026"/>
        <v>157.74651506999999</v>
      </c>
      <c r="AH3847" s="3">
        <f t="shared" si="2027"/>
        <v>0</v>
      </c>
      <c r="AI3847" s="4" t="str">
        <f t="shared" si="2037"/>
        <v>A+J=</v>
      </c>
      <c r="AJ3847" s="11">
        <f t="shared" si="2033"/>
        <v>45030</v>
      </c>
      <c r="AQ3847" s="53"/>
      <c r="AR3847" s="53"/>
    </row>
    <row r="3848" spans="1:44" x14ac:dyDescent="0.2">
      <c r="A3848" s="158">
        <f t="shared" si="2028"/>
        <v>45004</v>
      </c>
      <c r="B3848" s="2">
        <f t="shared" si="2012"/>
        <v>218272.55012577935</v>
      </c>
      <c r="C3848" s="2">
        <f t="shared" si="2029"/>
        <v>123484.26430346</v>
      </c>
      <c r="D3848" s="2">
        <f>SUM(Y3848:Y$3996)</f>
        <v>10616.216619210001</v>
      </c>
      <c r="E3848" s="73">
        <f t="shared" si="2013"/>
        <v>112868.04768425001</v>
      </c>
      <c r="F3848" s="88">
        <f t="shared" si="2039"/>
        <v>6455.85</v>
      </c>
      <c r="G3848" s="3">
        <f>IF(AND(N3848=1,N3847&gt;1),VLOOKUP(A3847,[1]Plan1!$BK$81:$BM$259,3),G3847)</f>
        <v>6413.24</v>
      </c>
      <c r="H3848" s="11">
        <f t="shared" si="2040"/>
        <v>44941</v>
      </c>
      <c r="I3848" s="11">
        <f t="shared" si="2041"/>
        <v>44972</v>
      </c>
      <c r="J3848" s="12">
        <f t="shared" si="2014"/>
        <v>-6.6002153085962245E-3</v>
      </c>
      <c r="K3848" s="11">
        <f t="shared" si="2030"/>
        <v>45030</v>
      </c>
      <c r="L3848" s="11">
        <f t="shared" si="2015"/>
        <v>45030</v>
      </c>
      <c r="M3848" s="1">
        <f t="shared" si="2034"/>
        <v>22</v>
      </c>
      <c r="N3848" s="1">
        <f t="shared" si="2016"/>
        <v>4</v>
      </c>
      <c r="O3848" s="2">
        <f t="shared" si="2017"/>
        <v>0.99879669999999998</v>
      </c>
      <c r="P3848" s="13">
        <f t="shared" si="2042"/>
        <v>0.99339977999999995</v>
      </c>
      <c r="Q3848" s="13">
        <f t="shared" si="2035"/>
        <v>1.7621344620356754</v>
      </c>
      <c r="R3848" s="2">
        <f t="shared" si="2038"/>
        <v>1.7600140799999999</v>
      </c>
      <c r="S3848" s="2">
        <f t="shared" si="2031"/>
        <v>1.83355815</v>
      </c>
      <c r="T3848" s="2">
        <f t="shared" si="2018"/>
        <v>226415.57921036001</v>
      </c>
      <c r="U3848" s="2">
        <f t="shared" si="2019"/>
        <v>8849.2338851079439</v>
      </c>
      <c r="V3848" s="2">
        <f t="shared" si="2020"/>
        <v>85781.305422141391</v>
      </c>
      <c r="W3848" s="2">
        <f t="shared" si="2021"/>
        <v>218114.80361070935</v>
      </c>
      <c r="X3848" s="17">
        <f t="shared" si="2022"/>
        <v>0</v>
      </c>
      <c r="Y3848" s="2">
        <f t="shared" si="2023"/>
        <v>0</v>
      </c>
      <c r="Z3848" s="72">
        <f t="shared" si="2024"/>
        <v>0</v>
      </c>
      <c r="AA3848" s="2">
        <f t="shared" si="2043"/>
        <v>0</v>
      </c>
      <c r="AB3848" s="12">
        <f t="shared" si="2032"/>
        <v>4.6600000000000003E-2</v>
      </c>
      <c r="AC3848" s="17">
        <f t="shared" si="2025"/>
        <v>4</v>
      </c>
      <c r="AD3848" s="17">
        <v>252</v>
      </c>
      <c r="AE3848" s="13">
        <f t="shared" si="2036"/>
        <v>1.0007232269999999</v>
      </c>
      <c r="AF3848" s="2">
        <f t="shared" si="2044"/>
        <v>163.74986010000001</v>
      </c>
      <c r="AG3848" s="2">
        <f t="shared" si="2026"/>
        <v>157.74651506999999</v>
      </c>
      <c r="AH3848" s="3">
        <f t="shared" si="2027"/>
        <v>0</v>
      </c>
      <c r="AI3848" s="4" t="str">
        <f t="shared" si="2037"/>
        <v>A+J=</v>
      </c>
      <c r="AJ3848" s="11">
        <f t="shared" si="2033"/>
        <v>45030</v>
      </c>
      <c r="AQ3848" s="53"/>
      <c r="AR3848" s="53"/>
    </row>
    <row r="3849" spans="1:44" x14ac:dyDescent="0.2">
      <c r="A3849" s="158">
        <f t="shared" si="2028"/>
        <v>45005</v>
      </c>
      <c r="B3849" s="2">
        <f t="shared" si="2012"/>
        <v>218272.55012577935</v>
      </c>
      <c r="C3849" s="2">
        <f t="shared" si="2029"/>
        <v>123484.26430346</v>
      </c>
      <c r="D3849" s="2">
        <f>SUM(Y3849:Y$3996)</f>
        <v>10616.216619210001</v>
      </c>
      <c r="E3849" s="73">
        <f t="shared" si="2013"/>
        <v>112868.04768425001</v>
      </c>
      <c r="F3849" s="88">
        <f t="shared" si="2039"/>
        <v>6455.85</v>
      </c>
      <c r="G3849" s="3">
        <f>IF(AND(N3849=1,N3848&gt;1),VLOOKUP(A3848,[1]Plan1!$BK$81:$BM$259,3),G3848)</f>
        <v>6413.24</v>
      </c>
      <c r="H3849" s="11">
        <f t="shared" si="2040"/>
        <v>44941</v>
      </c>
      <c r="I3849" s="11">
        <f t="shared" si="2041"/>
        <v>44972</v>
      </c>
      <c r="J3849" s="12">
        <f t="shared" si="2014"/>
        <v>-6.6002153085962245E-3</v>
      </c>
      <c r="K3849" s="11">
        <f t="shared" si="2030"/>
        <v>45030</v>
      </c>
      <c r="L3849" s="11">
        <f t="shared" si="2015"/>
        <v>45030</v>
      </c>
      <c r="M3849" s="1">
        <f t="shared" si="2034"/>
        <v>22</v>
      </c>
      <c r="N3849" s="1">
        <f t="shared" si="2016"/>
        <v>4</v>
      </c>
      <c r="O3849" s="2">
        <f t="shared" si="2017"/>
        <v>0.99879669999999998</v>
      </c>
      <c r="P3849" s="13">
        <f t="shared" si="2042"/>
        <v>0.99339977999999995</v>
      </c>
      <c r="Q3849" s="13">
        <f t="shared" si="2035"/>
        <v>1.7621344620356754</v>
      </c>
      <c r="R3849" s="2">
        <f t="shared" si="2038"/>
        <v>1.7600140799999999</v>
      </c>
      <c r="S3849" s="2">
        <f t="shared" si="2031"/>
        <v>1.83355815</v>
      </c>
      <c r="T3849" s="2">
        <f t="shared" si="2018"/>
        <v>226415.57921036001</v>
      </c>
      <c r="U3849" s="2">
        <f t="shared" si="2019"/>
        <v>8849.2338851079439</v>
      </c>
      <c r="V3849" s="2">
        <f t="shared" si="2020"/>
        <v>85781.305422141391</v>
      </c>
      <c r="W3849" s="2">
        <f t="shared" si="2021"/>
        <v>218114.80361070935</v>
      </c>
      <c r="X3849" s="17">
        <f t="shared" si="2022"/>
        <v>0</v>
      </c>
      <c r="Y3849" s="2">
        <f t="shared" si="2023"/>
        <v>0</v>
      </c>
      <c r="Z3849" s="72">
        <f t="shared" si="2024"/>
        <v>0</v>
      </c>
      <c r="AA3849" s="2">
        <f t="shared" si="2043"/>
        <v>0</v>
      </c>
      <c r="AB3849" s="12">
        <f t="shared" si="2032"/>
        <v>4.6600000000000003E-2</v>
      </c>
      <c r="AC3849" s="17">
        <f t="shared" si="2025"/>
        <v>4</v>
      </c>
      <c r="AD3849" s="17">
        <v>252</v>
      </c>
      <c r="AE3849" s="13">
        <f t="shared" si="2036"/>
        <v>1.0007232269999999</v>
      </c>
      <c r="AF3849" s="2">
        <f t="shared" si="2044"/>
        <v>163.74986010000001</v>
      </c>
      <c r="AG3849" s="2">
        <f t="shared" si="2026"/>
        <v>157.74651506999999</v>
      </c>
      <c r="AH3849" s="3">
        <f t="shared" si="2027"/>
        <v>0</v>
      </c>
      <c r="AI3849" s="4" t="str">
        <f t="shared" si="2037"/>
        <v>A+J=</v>
      </c>
      <c r="AJ3849" s="11">
        <f t="shared" si="2033"/>
        <v>45030</v>
      </c>
      <c r="AQ3849" s="53"/>
      <c r="AR3849" s="53"/>
    </row>
    <row r="3850" spans="1:44" x14ac:dyDescent="0.2">
      <c r="A3850" s="158">
        <f t="shared" si="2028"/>
        <v>45006</v>
      </c>
      <c r="B3850" s="2">
        <f t="shared" ref="B3850:B3913" si="2045">(W3850+AG3850)</f>
        <v>218252.16647731198</v>
      </c>
      <c r="C3850" s="2">
        <f t="shared" si="2029"/>
        <v>123484.26430346</v>
      </c>
      <c r="D3850" s="2">
        <f>SUM(Y3850:Y$3996)</f>
        <v>10616.216619210001</v>
      </c>
      <c r="E3850" s="73">
        <f t="shared" ref="E3850:E3913" si="2046">(C3850-D3850)</f>
        <v>112868.04768425001</v>
      </c>
      <c r="F3850" s="88">
        <f t="shared" si="2039"/>
        <v>6455.85</v>
      </c>
      <c r="G3850" s="3">
        <f>IF(AND(N3850=1,N3849&gt;1),VLOOKUP(A3849,[1]Plan1!$BK$81:$BM$259,3),G3849)</f>
        <v>6413.24</v>
      </c>
      <c r="H3850" s="11">
        <f t="shared" si="2040"/>
        <v>44941</v>
      </c>
      <c r="I3850" s="11">
        <f t="shared" si="2041"/>
        <v>44972</v>
      </c>
      <c r="J3850" s="12">
        <f t="shared" ref="J3850:J3913" si="2047">(G3850/F3850)-1</f>
        <v>-6.6002153085962245E-3</v>
      </c>
      <c r="K3850" s="11">
        <f t="shared" si="2030"/>
        <v>45030</v>
      </c>
      <c r="L3850" s="11">
        <f t="shared" ref="L3850:L3913" si="2048">IF(A3850&gt;L3849,K3850,L3849)</f>
        <v>45030</v>
      </c>
      <c r="M3850" s="1">
        <f t="shared" si="2034"/>
        <v>22</v>
      </c>
      <c r="N3850" s="1">
        <f t="shared" ref="N3850:N3913" si="2049">(M3850-(NETWORKDAYS(A3850,L3850,$AN$194:$AN$348)-1))</f>
        <v>5</v>
      </c>
      <c r="O3850" s="2">
        <f t="shared" ref="O3850:O3913" si="2050">TRUNC((G3850/F3850)^TRUNC((N3850/M3850),9),8)</f>
        <v>0.99849611000000005</v>
      </c>
      <c r="P3850" s="13">
        <f t="shared" si="2042"/>
        <v>0.99339977999999995</v>
      </c>
      <c r="Q3850" s="13">
        <f t="shared" si="2035"/>
        <v>1.7621344620356754</v>
      </c>
      <c r="R3850" s="2">
        <f t="shared" si="2038"/>
        <v>1.7594844000000001</v>
      </c>
      <c r="S3850" s="2">
        <f t="shared" si="2031"/>
        <v>1.83355815</v>
      </c>
      <c r="T3850" s="2">
        <f t="shared" ref="T3850:T3913" si="2051">TRUNC(C3850*S3850,8)</f>
        <v>226415.57921036001</v>
      </c>
      <c r="U3850" s="2">
        <f t="shared" ref="U3850:U3913" si="2052">(D3850*(S3850-1))</f>
        <v>8849.2338851079439</v>
      </c>
      <c r="V3850" s="2">
        <f t="shared" ref="V3850:V3913" si="2053">(E3850*(R3850-1))</f>
        <v>85721.521474644018</v>
      </c>
      <c r="W3850" s="2">
        <f t="shared" ref="W3850:W3913" si="2054">(C3850+U3850+V3850)</f>
        <v>218055.01966321198</v>
      </c>
      <c r="X3850" s="17">
        <f t="shared" ref="X3850:X3913" si="2055">IF(VLOOKUP(A3850,AN$10:AU$190,8)=VLOOKUP(A3849,AN$10:AU$190,8),0,VLOOKUP(A3850,AN$10:AU$190,8))</f>
        <v>0</v>
      </c>
      <c r="Y3850" s="2">
        <f t="shared" ref="Y3850:Y3913" si="2056">IF(X3850&gt;0,VLOOKUP(A3850,AN$12:AR$190,5),0)</f>
        <v>0</v>
      </c>
      <c r="Z3850" s="72">
        <f t="shared" ref="Z3850:Z3913" si="2057">IF(X3850&gt;0,VLOOKUP($A3850,$AN$10:$AS$190,6),0)</f>
        <v>0</v>
      </c>
      <c r="AA3850" s="2">
        <f t="shared" si="2043"/>
        <v>0</v>
      </c>
      <c r="AB3850" s="12">
        <f t="shared" si="2032"/>
        <v>4.6600000000000003E-2</v>
      </c>
      <c r="AC3850" s="17">
        <f t="shared" ref="AC3850:AC3913" si="2058">N3850</f>
        <v>5</v>
      </c>
      <c r="AD3850" s="17">
        <v>252</v>
      </c>
      <c r="AE3850" s="13">
        <f t="shared" si="2036"/>
        <v>1.000904115</v>
      </c>
      <c r="AF3850" s="2">
        <f t="shared" si="2044"/>
        <v>204.70572139000001</v>
      </c>
      <c r="AG3850" s="2">
        <f t="shared" ref="AG3850:AG3913" si="2059">TRUNC((W3850*(AE3850-1)),8)</f>
        <v>197.1468141</v>
      </c>
      <c r="AH3850" s="3">
        <f t="shared" ref="AH3850:AH3913" si="2060">IF(AA3850&gt;0,AA3850+AF3850,0)</f>
        <v>0</v>
      </c>
      <c r="AI3850" s="4" t="str">
        <f t="shared" si="2037"/>
        <v>A+J=</v>
      </c>
      <c r="AJ3850" s="11">
        <f t="shared" si="2033"/>
        <v>45030</v>
      </c>
      <c r="AQ3850" s="53"/>
      <c r="AR3850" s="53"/>
    </row>
    <row r="3851" spans="1:44" x14ac:dyDescent="0.2">
      <c r="A3851" s="158">
        <f t="shared" ref="A3851:A3914" si="2061">(A3850+1)</f>
        <v>45007</v>
      </c>
      <c r="B3851" s="2">
        <f t="shared" si="2045"/>
        <v>218231.78421296124</v>
      </c>
      <c r="C3851" s="2">
        <f t="shared" ref="C3851:C3914" si="2062">TRUNC(IF(X3850&gt;0,VLOOKUP(A3850,$AN$12:$AO$190,2),C3850),8)</f>
        <v>123484.26430346</v>
      </c>
      <c r="D3851" s="2">
        <f>SUM(Y3851:Y$3996)</f>
        <v>10616.216619210001</v>
      </c>
      <c r="E3851" s="73">
        <f t="shared" si="2046"/>
        <v>112868.04768425001</v>
      </c>
      <c r="F3851" s="88">
        <f t="shared" si="2039"/>
        <v>6455.85</v>
      </c>
      <c r="G3851" s="3">
        <f>IF(AND(N3851=1,N3850&gt;1),VLOOKUP(A3850,[1]Plan1!$BK$81:$BM$259,3),G3850)</f>
        <v>6413.24</v>
      </c>
      <c r="H3851" s="11">
        <f t="shared" si="2040"/>
        <v>44941</v>
      </c>
      <c r="I3851" s="11">
        <f t="shared" si="2041"/>
        <v>44972</v>
      </c>
      <c r="J3851" s="12">
        <f t="shared" si="2047"/>
        <v>-6.6002153085962245E-3</v>
      </c>
      <c r="K3851" s="11">
        <f t="shared" ref="K3851:K3914" si="2063">IF(DAY(A3851)=14,VLOOKUP(A3851,AR$194:AW$373,4),K3850)</f>
        <v>45030</v>
      </c>
      <c r="L3851" s="11">
        <f t="shared" si="2048"/>
        <v>45030</v>
      </c>
      <c r="M3851" s="1">
        <f t="shared" si="2034"/>
        <v>22</v>
      </c>
      <c r="N3851" s="1">
        <f t="shared" si="2049"/>
        <v>6</v>
      </c>
      <c r="O3851" s="2">
        <f t="shared" si="2050"/>
        <v>0.99819559999999996</v>
      </c>
      <c r="P3851" s="13">
        <f t="shared" si="2042"/>
        <v>0.99339977999999995</v>
      </c>
      <c r="Q3851" s="13">
        <f t="shared" si="2035"/>
        <v>1.7621344620356754</v>
      </c>
      <c r="R3851" s="2">
        <f t="shared" si="2038"/>
        <v>1.75895486</v>
      </c>
      <c r="S3851" s="2">
        <f t="shared" ref="S3851:S3914" si="2064">IF(AND(X3851&gt;0,MONTH(A3851)=9),R3851,S3850)</f>
        <v>1.83355815</v>
      </c>
      <c r="T3851" s="2">
        <f t="shared" si="2051"/>
        <v>226415.57921036001</v>
      </c>
      <c r="U3851" s="2">
        <f t="shared" si="2052"/>
        <v>8849.2338851079439</v>
      </c>
      <c r="V3851" s="2">
        <f t="shared" si="2053"/>
        <v>85661.753328673294</v>
      </c>
      <c r="W3851" s="2">
        <f t="shared" si="2054"/>
        <v>217995.25151724124</v>
      </c>
      <c r="X3851" s="17">
        <f t="shared" si="2055"/>
        <v>0</v>
      </c>
      <c r="Y3851" s="2">
        <f t="shared" si="2056"/>
        <v>0</v>
      </c>
      <c r="Z3851" s="72">
        <f t="shared" si="2057"/>
        <v>0</v>
      </c>
      <c r="AA3851" s="2">
        <f t="shared" si="2043"/>
        <v>0</v>
      </c>
      <c r="AB3851" s="12">
        <f t="shared" ref="AB3851:AB3914" si="2065">(AB3850)</f>
        <v>4.6600000000000003E-2</v>
      </c>
      <c r="AC3851" s="17">
        <f t="shared" si="2058"/>
        <v>6</v>
      </c>
      <c r="AD3851" s="17">
        <v>252</v>
      </c>
      <c r="AE3851" s="13">
        <f t="shared" si="2036"/>
        <v>1.0010850360000001</v>
      </c>
      <c r="AF3851" s="2">
        <f t="shared" si="2044"/>
        <v>245.66905439999999</v>
      </c>
      <c r="AG3851" s="2">
        <f t="shared" si="2059"/>
        <v>236.53269571999999</v>
      </c>
      <c r="AH3851" s="3">
        <f t="shared" si="2060"/>
        <v>0</v>
      </c>
      <c r="AI3851" s="4" t="str">
        <f t="shared" si="2037"/>
        <v>A+J=</v>
      </c>
      <c r="AJ3851" s="11">
        <f t="shared" ref="AJ3851:AJ3914" si="2066">IF(X3850&gt;0,VLOOKUP(A3850,$AN$10:$AW$190,9),AJ3850)</f>
        <v>45030</v>
      </c>
      <c r="AQ3851" s="53"/>
      <c r="AR3851" s="53"/>
    </row>
    <row r="3852" spans="1:44" x14ac:dyDescent="0.2">
      <c r="A3852" s="158">
        <f t="shared" si="2061"/>
        <v>45008</v>
      </c>
      <c r="B3852" s="2">
        <f t="shared" si="2045"/>
        <v>218211.40559560814</v>
      </c>
      <c r="C3852" s="2">
        <f t="shared" si="2062"/>
        <v>123484.26430346</v>
      </c>
      <c r="D3852" s="2">
        <f>SUM(Y3852:Y$3996)</f>
        <v>10616.216619210001</v>
      </c>
      <c r="E3852" s="73">
        <f t="shared" si="2046"/>
        <v>112868.04768425001</v>
      </c>
      <c r="F3852" s="88">
        <f t="shared" si="2039"/>
        <v>6455.85</v>
      </c>
      <c r="G3852" s="3">
        <f>IF(AND(N3852=1,N3851&gt;1),VLOOKUP(A3851,[1]Plan1!$BK$81:$BM$259,3),G3851)</f>
        <v>6413.24</v>
      </c>
      <c r="H3852" s="11">
        <f t="shared" si="2040"/>
        <v>44941</v>
      </c>
      <c r="I3852" s="11">
        <f t="shared" si="2041"/>
        <v>44972</v>
      </c>
      <c r="J3852" s="12">
        <f t="shared" si="2047"/>
        <v>-6.6002153085962245E-3</v>
      </c>
      <c r="K3852" s="11">
        <f t="shared" si="2063"/>
        <v>45030</v>
      </c>
      <c r="L3852" s="11">
        <f t="shared" si="2048"/>
        <v>45030</v>
      </c>
      <c r="M3852" s="1">
        <f t="shared" si="2034"/>
        <v>22</v>
      </c>
      <c r="N3852" s="1">
        <f t="shared" si="2049"/>
        <v>7</v>
      </c>
      <c r="O3852" s="2">
        <f t="shared" si="2050"/>
        <v>0.99789517999999999</v>
      </c>
      <c r="P3852" s="13">
        <f t="shared" si="2042"/>
        <v>0.99339977999999995</v>
      </c>
      <c r="Q3852" s="13">
        <f t="shared" si="2035"/>
        <v>1.7621344620356754</v>
      </c>
      <c r="R3852" s="2">
        <f t="shared" si="2038"/>
        <v>1.7584254800000001</v>
      </c>
      <c r="S3852" s="2">
        <f t="shared" si="2064"/>
        <v>1.83355815</v>
      </c>
      <c r="T3852" s="2">
        <f t="shared" si="2051"/>
        <v>226415.57921036001</v>
      </c>
      <c r="U3852" s="2">
        <f t="shared" si="2052"/>
        <v>8849.2338851079439</v>
      </c>
      <c r="V3852" s="2">
        <f t="shared" si="2053"/>
        <v>85602.00324159021</v>
      </c>
      <c r="W3852" s="2">
        <f t="shared" si="2054"/>
        <v>217935.50143015815</v>
      </c>
      <c r="X3852" s="17">
        <f t="shared" si="2055"/>
        <v>0</v>
      </c>
      <c r="Y3852" s="2">
        <f t="shared" si="2056"/>
        <v>0</v>
      </c>
      <c r="Z3852" s="72">
        <f t="shared" si="2057"/>
        <v>0</v>
      </c>
      <c r="AA3852" s="2">
        <f t="shared" si="2043"/>
        <v>0</v>
      </c>
      <c r="AB3852" s="12">
        <f t="shared" si="2065"/>
        <v>4.6600000000000003E-2</v>
      </c>
      <c r="AC3852" s="17">
        <f t="shared" si="2058"/>
        <v>7</v>
      </c>
      <c r="AD3852" s="17">
        <v>252</v>
      </c>
      <c r="AE3852" s="13">
        <f t="shared" si="2036"/>
        <v>1.0012659900000001</v>
      </c>
      <c r="AF3852" s="2">
        <f t="shared" si="2044"/>
        <v>286.63985911999998</v>
      </c>
      <c r="AG3852" s="2">
        <f t="shared" si="2059"/>
        <v>275.90416544999999</v>
      </c>
      <c r="AH3852" s="3">
        <f t="shared" si="2060"/>
        <v>0</v>
      </c>
      <c r="AI3852" s="4" t="str">
        <f t="shared" si="2037"/>
        <v>A+J=</v>
      </c>
      <c r="AJ3852" s="11">
        <f t="shared" si="2066"/>
        <v>45030</v>
      </c>
      <c r="AQ3852" s="53"/>
      <c r="AR3852" s="53"/>
    </row>
    <row r="3853" spans="1:44" x14ac:dyDescent="0.2">
      <c r="A3853" s="158">
        <f t="shared" si="2061"/>
        <v>45009</v>
      </c>
      <c r="B3853" s="2">
        <f t="shared" si="2045"/>
        <v>218191.03267189366</v>
      </c>
      <c r="C3853" s="2">
        <f t="shared" si="2062"/>
        <v>123484.26430346</v>
      </c>
      <c r="D3853" s="2">
        <f>SUM(Y3853:Y$3996)</f>
        <v>10616.216619210001</v>
      </c>
      <c r="E3853" s="73">
        <f t="shared" si="2046"/>
        <v>112868.04768425001</v>
      </c>
      <c r="F3853" s="88">
        <f t="shared" si="2039"/>
        <v>6455.85</v>
      </c>
      <c r="G3853" s="3">
        <f>IF(AND(N3853=1,N3852&gt;1),VLOOKUP(A3852,[1]Plan1!$BK$81:$BM$259,3),G3852)</f>
        <v>6413.24</v>
      </c>
      <c r="H3853" s="11">
        <f t="shared" si="2040"/>
        <v>44941</v>
      </c>
      <c r="I3853" s="11">
        <f t="shared" si="2041"/>
        <v>44972</v>
      </c>
      <c r="J3853" s="12">
        <f t="shared" si="2047"/>
        <v>-6.6002153085962245E-3</v>
      </c>
      <c r="K3853" s="11">
        <f t="shared" si="2063"/>
        <v>45030</v>
      </c>
      <c r="L3853" s="11">
        <f t="shared" si="2048"/>
        <v>45030</v>
      </c>
      <c r="M3853" s="1">
        <f t="shared" si="2034"/>
        <v>22</v>
      </c>
      <c r="N3853" s="1">
        <f t="shared" si="2049"/>
        <v>8</v>
      </c>
      <c r="O3853" s="2">
        <f t="shared" si="2050"/>
        <v>0.99759485999999997</v>
      </c>
      <c r="P3853" s="13">
        <f t="shared" si="2042"/>
        <v>0.99339977999999995</v>
      </c>
      <c r="Q3853" s="13">
        <f t="shared" si="2035"/>
        <v>1.7621344620356754</v>
      </c>
      <c r="R3853" s="2">
        <f t="shared" si="2038"/>
        <v>1.75789628</v>
      </c>
      <c r="S3853" s="2">
        <f t="shared" si="2064"/>
        <v>1.83355815</v>
      </c>
      <c r="T3853" s="2">
        <f t="shared" si="2051"/>
        <v>226415.57921036001</v>
      </c>
      <c r="U3853" s="2">
        <f t="shared" si="2052"/>
        <v>8849.2338851079439</v>
      </c>
      <c r="V3853" s="2">
        <f t="shared" si="2053"/>
        <v>85542.273470755696</v>
      </c>
      <c r="W3853" s="2">
        <f t="shared" si="2054"/>
        <v>217875.77165932365</v>
      </c>
      <c r="X3853" s="17">
        <f t="shared" si="2055"/>
        <v>0</v>
      </c>
      <c r="Y3853" s="2">
        <f t="shared" si="2056"/>
        <v>0</v>
      </c>
      <c r="Z3853" s="72">
        <f t="shared" si="2057"/>
        <v>0</v>
      </c>
      <c r="AA3853" s="2">
        <f t="shared" si="2043"/>
        <v>0</v>
      </c>
      <c r="AB3853" s="12">
        <f t="shared" si="2065"/>
        <v>4.6600000000000003E-2</v>
      </c>
      <c r="AC3853" s="17">
        <f t="shared" si="2058"/>
        <v>8</v>
      </c>
      <c r="AD3853" s="17">
        <v>252</v>
      </c>
      <c r="AE3853" s="13">
        <f t="shared" si="2036"/>
        <v>1.001446976</v>
      </c>
      <c r="AF3853" s="2">
        <f t="shared" si="2044"/>
        <v>327.61790913999999</v>
      </c>
      <c r="AG3853" s="2">
        <f t="shared" si="2059"/>
        <v>315.26101256999999</v>
      </c>
      <c r="AH3853" s="3">
        <f t="shared" si="2060"/>
        <v>0</v>
      </c>
      <c r="AI3853" s="4" t="str">
        <f t="shared" si="2037"/>
        <v>A+J=</v>
      </c>
      <c r="AJ3853" s="11">
        <f t="shared" si="2066"/>
        <v>45030</v>
      </c>
      <c r="AQ3853" s="53"/>
      <c r="AR3853" s="53"/>
    </row>
    <row r="3854" spans="1:44" x14ac:dyDescent="0.2">
      <c r="A3854" s="158">
        <f t="shared" si="2061"/>
        <v>45010</v>
      </c>
      <c r="B3854" s="2">
        <f t="shared" si="2045"/>
        <v>218170.66023014535</v>
      </c>
      <c r="C3854" s="2">
        <f t="shared" si="2062"/>
        <v>123484.26430346</v>
      </c>
      <c r="D3854" s="2">
        <f>SUM(Y3854:Y$3996)</f>
        <v>10616.216619210001</v>
      </c>
      <c r="E3854" s="73">
        <f t="shared" si="2046"/>
        <v>112868.04768425001</v>
      </c>
      <c r="F3854" s="88">
        <f t="shared" si="2039"/>
        <v>6455.85</v>
      </c>
      <c r="G3854" s="3">
        <f>IF(AND(N3854=1,N3853&gt;1),VLOOKUP(A3853,[1]Plan1!$BK$81:$BM$259,3),G3853)</f>
        <v>6413.24</v>
      </c>
      <c r="H3854" s="11">
        <f t="shared" si="2040"/>
        <v>44941</v>
      </c>
      <c r="I3854" s="11">
        <f t="shared" si="2041"/>
        <v>44972</v>
      </c>
      <c r="J3854" s="12">
        <f t="shared" si="2047"/>
        <v>-6.6002153085962245E-3</v>
      </c>
      <c r="K3854" s="11">
        <f t="shared" si="2063"/>
        <v>45030</v>
      </c>
      <c r="L3854" s="11">
        <f t="shared" si="2048"/>
        <v>45030</v>
      </c>
      <c r="M3854" s="1">
        <f t="shared" si="2034"/>
        <v>22</v>
      </c>
      <c r="N3854" s="1">
        <f t="shared" si="2049"/>
        <v>9</v>
      </c>
      <c r="O3854" s="2">
        <f t="shared" si="2050"/>
        <v>0.99729462000000002</v>
      </c>
      <c r="P3854" s="13">
        <f t="shared" si="2042"/>
        <v>0.99339977999999995</v>
      </c>
      <c r="Q3854" s="13">
        <f t="shared" si="2035"/>
        <v>1.7621344620356754</v>
      </c>
      <c r="R3854" s="2">
        <f t="shared" si="2038"/>
        <v>1.75736721</v>
      </c>
      <c r="S3854" s="2">
        <f t="shared" si="2064"/>
        <v>1.83355815</v>
      </c>
      <c r="T3854" s="2">
        <f t="shared" si="2051"/>
        <v>226415.57921036001</v>
      </c>
      <c r="U3854" s="2">
        <f t="shared" si="2052"/>
        <v>8849.2338851079439</v>
      </c>
      <c r="V3854" s="2">
        <f t="shared" si="2053"/>
        <v>85482.55837276738</v>
      </c>
      <c r="W3854" s="2">
        <f t="shared" si="2054"/>
        <v>217816.05656133534</v>
      </c>
      <c r="X3854" s="17">
        <f t="shared" si="2055"/>
        <v>0</v>
      </c>
      <c r="Y3854" s="2">
        <f t="shared" si="2056"/>
        <v>0</v>
      </c>
      <c r="Z3854" s="72">
        <f t="shared" si="2057"/>
        <v>0</v>
      </c>
      <c r="AA3854" s="2">
        <f t="shared" si="2043"/>
        <v>0</v>
      </c>
      <c r="AB3854" s="12">
        <f t="shared" si="2065"/>
        <v>4.6600000000000003E-2</v>
      </c>
      <c r="AC3854" s="17">
        <f t="shared" si="2058"/>
        <v>9</v>
      </c>
      <c r="AD3854" s="17">
        <v>252</v>
      </c>
      <c r="AE3854" s="13">
        <f t="shared" si="2036"/>
        <v>1.0016279960000001</v>
      </c>
      <c r="AF3854" s="2">
        <f t="shared" si="2044"/>
        <v>368.60365729</v>
      </c>
      <c r="AG3854" s="2">
        <f t="shared" si="2059"/>
        <v>354.60366880999999</v>
      </c>
      <c r="AH3854" s="3">
        <f t="shared" si="2060"/>
        <v>0</v>
      </c>
      <c r="AI3854" s="4" t="str">
        <f t="shared" si="2037"/>
        <v>A+J=</v>
      </c>
      <c r="AJ3854" s="11">
        <f t="shared" si="2066"/>
        <v>45030</v>
      </c>
      <c r="AQ3854" s="53"/>
      <c r="AR3854" s="53"/>
    </row>
    <row r="3855" spans="1:44" x14ac:dyDescent="0.2">
      <c r="A3855" s="158">
        <f t="shared" si="2061"/>
        <v>45011</v>
      </c>
      <c r="B3855" s="2">
        <f t="shared" si="2045"/>
        <v>218170.66023014535</v>
      </c>
      <c r="C3855" s="2">
        <f t="shared" si="2062"/>
        <v>123484.26430346</v>
      </c>
      <c r="D3855" s="2">
        <f>SUM(Y3855:Y$3996)</f>
        <v>10616.216619210001</v>
      </c>
      <c r="E3855" s="73">
        <f t="shared" si="2046"/>
        <v>112868.04768425001</v>
      </c>
      <c r="F3855" s="88">
        <f t="shared" si="2039"/>
        <v>6455.85</v>
      </c>
      <c r="G3855" s="3">
        <f>IF(AND(N3855=1,N3854&gt;1),VLOOKUP(A3854,[1]Plan1!$BK$81:$BM$259,3),G3854)</f>
        <v>6413.24</v>
      </c>
      <c r="H3855" s="11">
        <f t="shared" si="2040"/>
        <v>44941</v>
      </c>
      <c r="I3855" s="11">
        <f t="shared" si="2041"/>
        <v>44972</v>
      </c>
      <c r="J3855" s="12">
        <f t="shared" si="2047"/>
        <v>-6.6002153085962245E-3</v>
      </c>
      <c r="K3855" s="11">
        <f t="shared" si="2063"/>
        <v>45030</v>
      </c>
      <c r="L3855" s="11">
        <f t="shared" si="2048"/>
        <v>45030</v>
      </c>
      <c r="M3855" s="1">
        <f t="shared" si="2034"/>
        <v>22</v>
      </c>
      <c r="N3855" s="1">
        <f t="shared" si="2049"/>
        <v>9</v>
      </c>
      <c r="O3855" s="2">
        <f t="shared" si="2050"/>
        <v>0.99729462000000002</v>
      </c>
      <c r="P3855" s="13">
        <f t="shared" si="2042"/>
        <v>0.99339977999999995</v>
      </c>
      <c r="Q3855" s="13">
        <f t="shared" si="2035"/>
        <v>1.7621344620356754</v>
      </c>
      <c r="R3855" s="2">
        <f t="shared" si="2038"/>
        <v>1.75736721</v>
      </c>
      <c r="S3855" s="2">
        <f t="shared" si="2064"/>
        <v>1.83355815</v>
      </c>
      <c r="T3855" s="2">
        <f t="shared" si="2051"/>
        <v>226415.57921036001</v>
      </c>
      <c r="U3855" s="2">
        <f t="shared" si="2052"/>
        <v>8849.2338851079439</v>
      </c>
      <c r="V3855" s="2">
        <f t="shared" si="2053"/>
        <v>85482.55837276738</v>
      </c>
      <c r="W3855" s="2">
        <f t="shared" si="2054"/>
        <v>217816.05656133534</v>
      </c>
      <c r="X3855" s="17">
        <f t="shared" si="2055"/>
        <v>0</v>
      </c>
      <c r="Y3855" s="2">
        <f t="shared" si="2056"/>
        <v>0</v>
      </c>
      <c r="Z3855" s="72">
        <f t="shared" si="2057"/>
        <v>0</v>
      </c>
      <c r="AA3855" s="2">
        <f t="shared" si="2043"/>
        <v>0</v>
      </c>
      <c r="AB3855" s="12">
        <f t="shared" si="2065"/>
        <v>4.6600000000000003E-2</v>
      </c>
      <c r="AC3855" s="17">
        <f t="shared" si="2058"/>
        <v>9</v>
      </c>
      <c r="AD3855" s="17">
        <v>252</v>
      </c>
      <c r="AE3855" s="13">
        <f t="shared" si="2036"/>
        <v>1.0016279960000001</v>
      </c>
      <c r="AF3855" s="2">
        <f t="shared" si="2044"/>
        <v>368.60365729</v>
      </c>
      <c r="AG3855" s="2">
        <f t="shared" si="2059"/>
        <v>354.60366880999999</v>
      </c>
      <c r="AH3855" s="3">
        <f t="shared" si="2060"/>
        <v>0</v>
      </c>
      <c r="AI3855" s="4" t="str">
        <f t="shared" si="2037"/>
        <v>A+J=</v>
      </c>
      <c r="AJ3855" s="11">
        <f t="shared" si="2066"/>
        <v>45030</v>
      </c>
      <c r="AQ3855" s="53"/>
      <c r="AR3855" s="53"/>
    </row>
    <row r="3856" spans="1:44" x14ac:dyDescent="0.2">
      <c r="A3856" s="158">
        <f t="shared" si="2061"/>
        <v>45012</v>
      </c>
      <c r="B3856" s="2">
        <f t="shared" si="2045"/>
        <v>218170.66023014535</v>
      </c>
      <c r="C3856" s="2">
        <f t="shared" si="2062"/>
        <v>123484.26430346</v>
      </c>
      <c r="D3856" s="2">
        <f>SUM(Y3856:Y$3996)</f>
        <v>10616.216619210001</v>
      </c>
      <c r="E3856" s="73">
        <f t="shared" si="2046"/>
        <v>112868.04768425001</v>
      </c>
      <c r="F3856" s="88">
        <f t="shared" si="2039"/>
        <v>6455.85</v>
      </c>
      <c r="G3856" s="3">
        <f>IF(AND(N3856=1,N3855&gt;1),VLOOKUP(A3855,[1]Plan1!$BK$81:$BM$259,3),G3855)</f>
        <v>6413.24</v>
      </c>
      <c r="H3856" s="11">
        <f t="shared" si="2040"/>
        <v>44941</v>
      </c>
      <c r="I3856" s="11">
        <f t="shared" si="2041"/>
        <v>44972</v>
      </c>
      <c r="J3856" s="12">
        <f t="shared" si="2047"/>
        <v>-6.6002153085962245E-3</v>
      </c>
      <c r="K3856" s="11">
        <f t="shared" si="2063"/>
        <v>45030</v>
      </c>
      <c r="L3856" s="11">
        <f t="shared" si="2048"/>
        <v>45030</v>
      </c>
      <c r="M3856" s="1">
        <f t="shared" si="2034"/>
        <v>22</v>
      </c>
      <c r="N3856" s="1">
        <f t="shared" si="2049"/>
        <v>9</v>
      </c>
      <c r="O3856" s="2">
        <f t="shared" si="2050"/>
        <v>0.99729462000000002</v>
      </c>
      <c r="P3856" s="13">
        <f t="shared" si="2042"/>
        <v>0.99339977999999995</v>
      </c>
      <c r="Q3856" s="13">
        <f t="shared" si="2035"/>
        <v>1.7621344620356754</v>
      </c>
      <c r="R3856" s="2">
        <f t="shared" si="2038"/>
        <v>1.75736721</v>
      </c>
      <c r="S3856" s="2">
        <f t="shared" si="2064"/>
        <v>1.83355815</v>
      </c>
      <c r="T3856" s="2">
        <f t="shared" si="2051"/>
        <v>226415.57921036001</v>
      </c>
      <c r="U3856" s="2">
        <f t="shared" si="2052"/>
        <v>8849.2338851079439</v>
      </c>
      <c r="V3856" s="2">
        <f t="shared" si="2053"/>
        <v>85482.55837276738</v>
      </c>
      <c r="W3856" s="2">
        <f t="shared" si="2054"/>
        <v>217816.05656133534</v>
      </c>
      <c r="X3856" s="17">
        <f t="shared" si="2055"/>
        <v>0</v>
      </c>
      <c r="Y3856" s="2">
        <f t="shared" si="2056"/>
        <v>0</v>
      </c>
      <c r="Z3856" s="72">
        <f t="shared" si="2057"/>
        <v>0</v>
      </c>
      <c r="AA3856" s="2">
        <f t="shared" si="2043"/>
        <v>0</v>
      </c>
      <c r="AB3856" s="12">
        <f t="shared" si="2065"/>
        <v>4.6600000000000003E-2</v>
      </c>
      <c r="AC3856" s="17">
        <f t="shared" si="2058"/>
        <v>9</v>
      </c>
      <c r="AD3856" s="17">
        <v>252</v>
      </c>
      <c r="AE3856" s="13">
        <f t="shared" si="2036"/>
        <v>1.0016279960000001</v>
      </c>
      <c r="AF3856" s="2">
        <f t="shared" si="2044"/>
        <v>368.60365729</v>
      </c>
      <c r="AG3856" s="2">
        <f t="shared" si="2059"/>
        <v>354.60366880999999</v>
      </c>
      <c r="AH3856" s="3">
        <f t="shared" si="2060"/>
        <v>0</v>
      </c>
      <c r="AI3856" s="4" t="str">
        <f t="shared" si="2037"/>
        <v>A+J=</v>
      </c>
      <c r="AJ3856" s="11">
        <f t="shared" si="2066"/>
        <v>45030</v>
      </c>
      <c r="AQ3856" s="53"/>
      <c r="AR3856" s="53"/>
    </row>
    <row r="3857" spans="1:44" x14ac:dyDescent="0.2">
      <c r="A3857" s="158">
        <f t="shared" si="2061"/>
        <v>45013</v>
      </c>
      <c r="B3857" s="2">
        <f t="shared" si="2045"/>
        <v>218150.29462107609</v>
      </c>
      <c r="C3857" s="2">
        <f t="shared" si="2062"/>
        <v>123484.26430346</v>
      </c>
      <c r="D3857" s="2">
        <f>SUM(Y3857:Y$3996)</f>
        <v>10616.216619210001</v>
      </c>
      <c r="E3857" s="73">
        <f t="shared" si="2046"/>
        <v>112868.04768425001</v>
      </c>
      <c r="F3857" s="88">
        <f t="shared" si="2039"/>
        <v>6455.85</v>
      </c>
      <c r="G3857" s="3">
        <f>IF(AND(N3857=1,N3856&gt;1),VLOOKUP(A3856,[1]Plan1!$BK$81:$BM$259,3),G3856)</f>
        <v>6413.24</v>
      </c>
      <c r="H3857" s="11">
        <f t="shared" si="2040"/>
        <v>44941</v>
      </c>
      <c r="I3857" s="11">
        <f t="shared" si="2041"/>
        <v>44972</v>
      </c>
      <c r="J3857" s="12">
        <f t="shared" si="2047"/>
        <v>-6.6002153085962245E-3</v>
      </c>
      <c r="K3857" s="11">
        <f t="shared" si="2063"/>
        <v>45030</v>
      </c>
      <c r="L3857" s="11">
        <f t="shared" si="2048"/>
        <v>45030</v>
      </c>
      <c r="M3857" s="1">
        <f t="shared" si="2034"/>
        <v>22</v>
      </c>
      <c r="N3857" s="1">
        <f t="shared" si="2049"/>
        <v>10</v>
      </c>
      <c r="O3857" s="2">
        <f t="shared" si="2050"/>
        <v>0.99699448000000002</v>
      </c>
      <c r="P3857" s="13">
        <f t="shared" si="2042"/>
        <v>0.99339977999999995</v>
      </c>
      <c r="Q3857" s="13">
        <f t="shared" si="2035"/>
        <v>1.7621344620356754</v>
      </c>
      <c r="R3857" s="2">
        <f t="shared" si="2038"/>
        <v>1.7568383299999999</v>
      </c>
      <c r="S3857" s="2">
        <f t="shared" si="2064"/>
        <v>1.83355815</v>
      </c>
      <c r="T3857" s="2">
        <f t="shared" si="2051"/>
        <v>226415.57921036001</v>
      </c>
      <c r="U3857" s="2">
        <f t="shared" si="2052"/>
        <v>8849.2338851079439</v>
      </c>
      <c r="V3857" s="2">
        <f t="shared" si="2053"/>
        <v>85422.86471970813</v>
      </c>
      <c r="W3857" s="2">
        <f t="shared" si="2054"/>
        <v>217756.36290827609</v>
      </c>
      <c r="X3857" s="17">
        <f t="shared" si="2055"/>
        <v>0</v>
      </c>
      <c r="Y3857" s="2">
        <f t="shared" si="2056"/>
        <v>0</v>
      </c>
      <c r="Z3857" s="72">
        <f t="shared" si="2057"/>
        <v>0</v>
      </c>
      <c r="AA3857" s="2">
        <f t="shared" si="2043"/>
        <v>0</v>
      </c>
      <c r="AB3857" s="12">
        <f t="shared" si="2065"/>
        <v>4.6600000000000003E-2</v>
      </c>
      <c r="AC3857" s="17">
        <f t="shared" si="2058"/>
        <v>10</v>
      </c>
      <c r="AD3857" s="17">
        <v>252</v>
      </c>
      <c r="AE3857" s="13">
        <f t="shared" si="2036"/>
        <v>1.0018090479999999</v>
      </c>
      <c r="AF3857" s="2">
        <f t="shared" si="2044"/>
        <v>409.59665073000002</v>
      </c>
      <c r="AG3857" s="2">
        <f t="shared" si="2059"/>
        <v>393.93171280000001</v>
      </c>
      <c r="AH3857" s="3">
        <f t="shared" si="2060"/>
        <v>0</v>
      </c>
      <c r="AI3857" s="4" t="str">
        <f t="shared" si="2037"/>
        <v>A+J=</v>
      </c>
      <c r="AJ3857" s="11">
        <f t="shared" si="2066"/>
        <v>45030</v>
      </c>
      <c r="AQ3857" s="53"/>
      <c r="AR3857" s="53"/>
    </row>
    <row r="3858" spans="1:44" x14ac:dyDescent="0.2">
      <c r="A3858" s="158">
        <f t="shared" si="2061"/>
        <v>45014</v>
      </c>
      <c r="B3858" s="2">
        <f t="shared" si="2045"/>
        <v>218129.92906503307</v>
      </c>
      <c r="C3858" s="2">
        <f t="shared" si="2062"/>
        <v>123484.26430346</v>
      </c>
      <c r="D3858" s="2">
        <f>SUM(Y3858:Y$3996)</f>
        <v>10616.216619210001</v>
      </c>
      <c r="E3858" s="73">
        <f t="shared" si="2046"/>
        <v>112868.04768425001</v>
      </c>
      <c r="F3858" s="88">
        <f t="shared" si="2039"/>
        <v>6455.85</v>
      </c>
      <c r="G3858" s="3">
        <f>IF(AND(N3858=1,N3857&gt;1),VLOOKUP(A3857,[1]Plan1!$BK$81:$BM$259,3),G3857)</f>
        <v>6413.24</v>
      </c>
      <c r="H3858" s="11">
        <f t="shared" si="2040"/>
        <v>44941</v>
      </c>
      <c r="I3858" s="11">
        <f t="shared" si="2041"/>
        <v>44972</v>
      </c>
      <c r="J3858" s="12">
        <f t="shared" si="2047"/>
        <v>-6.6002153085962245E-3</v>
      </c>
      <c r="K3858" s="11">
        <f t="shared" si="2063"/>
        <v>45030</v>
      </c>
      <c r="L3858" s="11">
        <f t="shared" si="2048"/>
        <v>45030</v>
      </c>
      <c r="M3858" s="1">
        <f t="shared" si="2034"/>
        <v>22</v>
      </c>
      <c r="N3858" s="1">
        <f t="shared" si="2049"/>
        <v>11</v>
      </c>
      <c r="O3858" s="2">
        <f t="shared" si="2050"/>
        <v>0.99669441999999997</v>
      </c>
      <c r="P3858" s="13">
        <f t="shared" si="2042"/>
        <v>0.99339977999999995</v>
      </c>
      <c r="Q3858" s="13">
        <f t="shared" si="2035"/>
        <v>1.7621344620356754</v>
      </c>
      <c r="R3858" s="2">
        <f t="shared" si="2038"/>
        <v>1.7563095799999999</v>
      </c>
      <c r="S3858" s="2">
        <f t="shared" si="2064"/>
        <v>1.83355815</v>
      </c>
      <c r="T3858" s="2">
        <f t="shared" si="2051"/>
        <v>226415.57921036001</v>
      </c>
      <c r="U3858" s="2">
        <f t="shared" si="2052"/>
        <v>8849.2338851079439</v>
      </c>
      <c r="V3858" s="2">
        <f t="shared" si="2053"/>
        <v>85363.185739495093</v>
      </c>
      <c r="W3858" s="2">
        <f t="shared" si="2054"/>
        <v>217696.68392806305</v>
      </c>
      <c r="X3858" s="17">
        <f t="shared" si="2055"/>
        <v>0</v>
      </c>
      <c r="Y3858" s="2">
        <f t="shared" si="2056"/>
        <v>0</v>
      </c>
      <c r="Z3858" s="72">
        <f t="shared" si="2057"/>
        <v>0</v>
      </c>
      <c r="AA3858" s="2">
        <f t="shared" si="2043"/>
        <v>0</v>
      </c>
      <c r="AB3858" s="12">
        <f t="shared" si="2065"/>
        <v>4.6600000000000003E-2</v>
      </c>
      <c r="AC3858" s="17">
        <f t="shared" si="2058"/>
        <v>11</v>
      </c>
      <c r="AD3858" s="17">
        <v>252</v>
      </c>
      <c r="AE3858" s="13">
        <f t="shared" si="2036"/>
        <v>1.001990132</v>
      </c>
      <c r="AF3858" s="2">
        <f t="shared" si="2044"/>
        <v>450.59688948000002</v>
      </c>
      <c r="AG3858" s="2">
        <f t="shared" si="2059"/>
        <v>433.24513696999998</v>
      </c>
      <c r="AH3858" s="3">
        <f t="shared" si="2060"/>
        <v>0</v>
      </c>
      <c r="AI3858" s="4" t="str">
        <f t="shared" si="2037"/>
        <v>A+J=</v>
      </c>
      <c r="AJ3858" s="11">
        <f t="shared" si="2066"/>
        <v>45030</v>
      </c>
      <c r="AQ3858" s="53"/>
      <c r="AR3858" s="53"/>
    </row>
    <row r="3859" spans="1:44" x14ac:dyDescent="0.2">
      <c r="A3859" s="158">
        <f t="shared" si="2061"/>
        <v>45015</v>
      </c>
      <c r="B3859" s="2">
        <f t="shared" si="2045"/>
        <v>218109.5696551986</v>
      </c>
      <c r="C3859" s="2">
        <f t="shared" si="2062"/>
        <v>123484.26430346</v>
      </c>
      <c r="D3859" s="2">
        <f>SUM(Y3859:Y$3996)</f>
        <v>10616.216619210001</v>
      </c>
      <c r="E3859" s="73">
        <f t="shared" si="2046"/>
        <v>112868.04768425001</v>
      </c>
      <c r="F3859" s="88">
        <f t="shared" si="2039"/>
        <v>6455.85</v>
      </c>
      <c r="G3859" s="3">
        <f>IF(AND(N3859=1,N3858&gt;1),VLOOKUP(A3858,[1]Plan1!$BK$81:$BM$259,3),G3858)</f>
        <v>6413.24</v>
      </c>
      <c r="H3859" s="11">
        <f t="shared" si="2040"/>
        <v>44941</v>
      </c>
      <c r="I3859" s="11">
        <f t="shared" si="2041"/>
        <v>44972</v>
      </c>
      <c r="J3859" s="12">
        <f t="shared" si="2047"/>
        <v>-6.6002153085962245E-3</v>
      </c>
      <c r="K3859" s="11">
        <f t="shared" si="2063"/>
        <v>45030</v>
      </c>
      <c r="L3859" s="11">
        <f t="shared" si="2048"/>
        <v>45030</v>
      </c>
      <c r="M3859" s="1">
        <f t="shared" si="2034"/>
        <v>22</v>
      </c>
      <c r="N3859" s="1">
        <f t="shared" si="2049"/>
        <v>12</v>
      </c>
      <c r="O3859" s="2">
        <f t="shared" si="2050"/>
        <v>0.99639445999999998</v>
      </c>
      <c r="P3859" s="13">
        <f t="shared" si="2042"/>
        <v>0.99339977999999995</v>
      </c>
      <c r="Q3859" s="13">
        <f t="shared" si="2035"/>
        <v>1.7621344620356754</v>
      </c>
      <c r="R3859" s="2">
        <f t="shared" si="2038"/>
        <v>1.75578101</v>
      </c>
      <c r="S3859" s="2">
        <f t="shared" si="2064"/>
        <v>1.83355815</v>
      </c>
      <c r="T3859" s="2">
        <f t="shared" si="2051"/>
        <v>226415.57921036001</v>
      </c>
      <c r="U3859" s="2">
        <f t="shared" si="2052"/>
        <v>8849.2338851079439</v>
      </c>
      <c r="V3859" s="2">
        <f t="shared" si="2053"/>
        <v>85303.527075530626</v>
      </c>
      <c r="W3859" s="2">
        <f t="shared" si="2054"/>
        <v>217637.0252640986</v>
      </c>
      <c r="X3859" s="17">
        <f t="shared" si="2055"/>
        <v>0</v>
      </c>
      <c r="Y3859" s="2">
        <f t="shared" si="2056"/>
        <v>0</v>
      </c>
      <c r="Z3859" s="72">
        <f t="shared" si="2057"/>
        <v>0</v>
      </c>
      <c r="AA3859" s="2">
        <f t="shared" si="2043"/>
        <v>0</v>
      </c>
      <c r="AB3859" s="12">
        <f t="shared" si="2065"/>
        <v>4.6600000000000003E-2</v>
      </c>
      <c r="AC3859" s="17">
        <f t="shared" si="2058"/>
        <v>12</v>
      </c>
      <c r="AD3859" s="17">
        <v>252</v>
      </c>
      <c r="AE3859" s="13">
        <f t="shared" si="2036"/>
        <v>1.00217125</v>
      </c>
      <c r="AF3859" s="2">
        <f t="shared" si="2044"/>
        <v>491.60482636</v>
      </c>
      <c r="AG3859" s="2">
        <f t="shared" si="2059"/>
        <v>472.54439109999998</v>
      </c>
      <c r="AH3859" s="3">
        <f t="shared" si="2060"/>
        <v>0</v>
      </c>
      <c r="AI3859" s="4" t="str">
        <f t="shared" si="2037"/>
        <v>A+J=</v>
      </c>
      <c r="AJ3859" s="11">
        <f t="shared" si="2066"/>
        <v>45030</v>
      </c>
      <c r="AQ3859" s="53"/>
      <c r="AR3859" s="53"/>
    </row>
    <row r="3860" spans="1:44" x14ac:dyDescent="0.2">
      <c r="A3860" s="158">
        <f t="shared" si="2061"/>
        <v>45016</v>
      </c>
      <c r="B3860" s="2">
        <f t="shared" si="2045"/>
        <v>218089.21369869175</v>
      </c>
      <c r="C3860" s="2">
        <f t="shared" si="2062"/>
        <v>123484.26430346</v>
      </c>
      <c r="D3860" s="2">
        <f>SUM(Y3860:Y$3996)</f>
        <v>10616.216619210001</v>
      </c>
      <c r="E3860" s="73">
        <f t="shared" si="2046"/>
        <v>112868.04768425001</v>
      </c>
      <c r="F3860" s="88">
        <f t="shared" si="2039"/>
        <v>6455.85</v>
      </c>
      <c r="G3860" s="3">
        <f>IF(AND(N3860=1,N3859&gt;1),VLOOKUP(A3859,[1]Plan1!$BK$81:$BM$259,3),G3859)</f>
        <v>6413.24</v>
      </c>
      <c r="H3860" s="11">
        <f t="shared" si="2040"/>
        <v>44941</v>
      </c>
      <c r="I3860" s="11">
        <f t="shared" si="2041"/>
        <v>44972</v>
      </c>
      <c r="J3860" s="12">
        <f t="shared" si="2047"/>
        <v>-6.6002153085962245E-3</v>
      </c>
      <c r="K3860" s="11">
        <f t="shared" si="2063"/>
        <v>45030</v>
      </c>
      <c r="L3860" s="11">
        <f t="shared" si="2048"/>
        <v>45030</v>
      </c>
      <c r="M3860" s="1">
        <f t="shared" si="2034"/>
        <v>22</v>
      </c>
      <c r="N3860" s="1">
        <f t="shared" si="2049"/>
        <v>13</v>
      </c>
      <c r="O3860" s="2">
        <f t="shared" si="2050"/>
        <v>0.99609459</v>
      </c>
      <c r="P3860" s="13">
        <f t="shared" si="2042"/>
        <v>0.99339977999999995</v>
      </c>
      <c r="Q3860" s="13">
        <f t="shared" si="2035"/>
        <v>1.7621344620356754</v>
      </c>
      <c r="R3860" s="2">
        <f t="shared" si="2038"/>
        <v>1.7552525999999999</v>
      </c>
      <c r="S3860" s="2">
        <f t="shared" si="2064"/>
        <v>1.83355815</v>
      </c>
      <c r="T3860" s="2">
        <f t="shared" si="2051"/>
        <v>226415.57921036001</v>
      </c>
      <c r="U3860" s="2">
        <f t="shared" si="2052"/>
        <v>8849.2338851079439</v>
      </c>
      <c r="V3860" s="2">
        <f t="shared" si="2053"/>
        <v>85243.886470453785</v>
      </c>
      <c r="W3860" s="2">
        <f t="shared" si="2054"/>
        <v>217577.38465902174</v>
      </c>
      <c r="X3860" s="17">
        <f t="shared" si="2055"/>
        <v>0</v>
      </c>
      <c r="Y3860" s="2">
        <f t="shared" si="2056"/>
        <v>0</v>
      </c>
      <c r="Z3860" s="72">
        <f t="shared" si="2057"/>
        <v>0</v>
      </c>
      <c r="AA3860" s="2">
        <f t="shared" si="2043"/>
        <v>0</v>
      </c>
      <c r="AB3860" s="12">
        <f t="shared" si="2065"/>
        <v>4.6600000000000003E-2</v>
      </c>
      <c r="AC3860" s="17">
        <f t="shared" si="2058"/>
        <v>13</v>
      </c>
      <c r="AD3860" s="17">
        <v>252</v>
      </c>
      <c r="AE3860" s="13">
        <f t="shared" si="2036"/>
        <v>1.0023523999999999</v>
      </c>
      <c r="AF3860" s="2">
        <f t="shared" si="2044"/>
        <v>532.62000852999995</v>
      </c>
      <c r="AG3860" s="2">
        <f t="shared" si="2059"/>
        <v>511.82903966999999</v>
      </c>
      <c r="AH3860" s="3">
        <f t="shared" si="2060"/>
        <v>0</v>
      </c>
      <c r="AI3860" s="4" t="str">
        <f t="shared" si="2037"/>
        <v>A+J=</v>
      </c>
      <c r="AJ3860" s="11">
        <f t="shared" si="2066"/>
        <v>45030</v>
      </c>
      <c r="AQ3860" s="53"/>
      <c r="AR3860" s="53"/>
    </row>
    <row r="3861" spans="1:44" x14ac:dyDescent="0.2">
      <c r="A3861" s="158">
        <f t="shared" si="2061"/>
        <v>45017</v>
      </c>
      <c r="B3861" s="2">
        <f t="shared" si="2045"/>
        <v>218068.85915403161</v>
      </c>
      <c r="C3861" s="2">
        <f t="shared" si="2062"/>
        <v>123484.26430346</v>
      </c>
      <c r="D3861" s="2">
        <f>SUM(Y3861:Y$3996)</f>
        <v>10616.216619210001</v>
      </c>
      <c r="E3861" s="73">
        <f t="shared" si="2046"/>
        <v>112868.04768425001</v>
      </c>
      <c r="F3861" s="88">
        <f t="shared" si="2039"/>
        <v>6455.85</v>
      </c>
      <c r="G3861" s="3">
        <f>IF(AND(N3861=1,N3860&gt;1),VLOOKUP(A3860,[1]Plan1!$BK$81:$BM$259,3),G3860)</f>
        <v>6413.24</v>
      </c>
      <c r="H3861" s="11">
        <f t="shared" si="2040"/>
        <v>44941</v>
      </c>
      <c r="I3861" s="11">
        <f t="shared" si="2041"/>
        <v>44972</v>
      </c>
      <c r="J3861" s="12">
        <f t="shared" si="2047"/>
        <v>-6.6002153085962245E-3</v>
      </c>
      <c r="K3861" s="11">
        <f t="shared" si="2063"/>
        <v>45030</v>
      </c>
      <c r="L3861" s="11">
        <f t="shared" si="2048"/>
        <v>45030</v>
      </c>
      <c r="M3861" s="1">
        <f t="shared" si="2034"/>
        <v>22</v>
      </c>
      <c r="N3861" s="1">
        <f t="shared" si="2049"/>
        <v>14</v>
      </c>
      <c r="O3861" s="2">
        <f t="shared" si="2050"/>
        <v>0.99579479999999998</v>
      </c>
      <c r="P3861" s="13">
        <f t="shared" si="2042"/>
        <v>0.99339977999999995</v>
      </c>
      <c r="Q3861" s="13">
        <f t="shared" si="2035"/>
        <v>1.7621344620356754</v>
      </c>
      <c r="R3861" s="2">
        <f t="shared" si="2038"/>
        <v>1.7547243299999999</v>
      </c>
      <c r="S3861" s="2">
        <f t="shared" si="2064"/>
        <v>1.83355815</v>
      </c>
      <c r="T3861" s="2">
        <f t="shared" si="2051"/>
        <v>226415.57921036001</v>
      </c>
      <c r="U3861" s="2">
        <f t="shared" si="2052"/>
        <v>8849.2338851079439</v>
      </c>
      <c r="V3861" s="2">
        <f t="shared" si="2053"/>
        <v>85184.261666903636</v>
      </c>
      <c r="W3861" s="2">
        <f t="shared" si="2054"/>
        <v>217517.75985547161</v>
      </c>
      <c r="X3861" s="17">
        <f t="shared" si="2055"/>
        <v>0</v>
      </c>
      <c r="Y3861" s="2">
        <f t="shared" si="2056"/>
        <v>0</v>
      </c>
      <c r="Z3861" s="72">
        <f t="shared" si="2057"/>
        <v>0</v>
      </c>
      <c r="AA3861" s="2">
        <f t="shared" si="2043"/>
        <v>0</v>
      </c>
      <c r="AB3861" s="12">
        <f t="shared" si="2065"/>
        <v>4.6600000000000003E-2</v>
      </c>
      <c r="AC3861" s="17">
        <f t="shared" si="2058"/>
        <v>14</v>
      </c>
      <c r="AD3861" s="17">
        <v>252</v>
      </c>
      <c r="AE3861" s="13">
        <f t="shared" si="2036"/>
        <v>1.002533583</v>
      </c>
      <c r="AF3861" s="2">
        <f t="shared" si="2044"/>
        <v>573.64266241999997</v>
      </c>
      <c r="AG3861" s="2">
        <f t="shared" si="2059"/>
        <v>551.09929855999997</v>
      </c>
      <c r="AH3861" s="3">
        <f t="shared" si="2060"/>
        <v>0</v>
      </c>
      <c r="AI3861" s="4" t="str">
        <f t="shared" si="2037"/>
        <v>A+J=</v>
      </c>
      <c r="AJ3861" s="11">
        <f t="shared" si="2066"/>
        <v>45030</v>
      </c>
      <c r="AQ3861" s="53"/>
      <c r="AR3861" s="53"/>
    </row>
    <row r="3862" spans="1:44" x14ac:dyDescent="0.2">
      <c r="A3862" s="158">
        <f t="shared" si="2061"/>
        <v>45018</v>
      </c>
      <c r="B3862" s="2">
        <f t="shared" si="2045"/>
        <v>218068.85915403161</v>
      </c>
      <c r="C3862" s="2">
        <f t="shared" si="2062"/>
        <v>123484.26430346</v>
      </c>
      <c r="D3862" s="2">
        <f>SUM(Y3862:Y$3996)</f>
        <v>10616.216619210001</v>
      </c>
      <c r="E3862" s="73">
        <f t="shared" si="2046"/>
        <v>112868.04768425001</v>
      </c>
      <c r="F3862" s="88">
        <f t="shared" si="2039"/>
        <v>6455.85</v>
      </c>
      <c r="G3862" s="3">
        <f>IF(AND(N3862=1,N3861&gt;1),VLOOKUP(A3861,[1]Plan1!$BK$81:$BM$259,3),G3861)</f>
        <v>6413.24</v>
      </c>
      <c r="H3862" s="11">
        <f t="shared" si="2040"/>
        <v>44941</v>
      </c>
      <c r="I3862" s="11">
        <f t="shared" si="2041"/>
        <v>44972</v>
      </c>
      <c r="J3862" s="12">
        <f t="shared" si="2047"/>
        <v>-6.6002153085962245E-3</v>
      </c>
      <c r="K3862" s="11">
        <f t="shared" si="2063"/>
        <v>45030</v>
      </c>
      <c r="L3862" s="11">
        <f t="shared" si="2048"/>
        <v>45030</v>
      </c>
      <c r="M3862" s="1">
        <f t="shared" si="2034"/>
        <v>22</v>
      </c>
      <c r="N3862" s="1">
        <f t="shared" si="2049"/>
        <v>14</v>
      </c>
      <c r="O3862" s="2">
        <f t="shared" si="2050"/>
        <v>0.99579479999999998</v>
      </c>
      <c r="P3862" s="13">
        <f t="shared" si="2042"/>
        <v>0.99339977999999995</v>
      </c>
      <c r="Q3862" s="13">
        <f t="shared" si="2035"/>
        <v>1.7621344620356754</v>
      </c>
      <c r="R3862" s="2">
        <f t="shared" si="2038"/>
        <v>1.7547243299999999</v>
      </c>
      <c r="S3862" s="2">
        <f t="shared" si="2064"/>
        <v>1.83355815</v>
      </c>
      <c r="T3862" s="2">
        <f t="shared" si="2051"/>
        <v>226415.57921036001</v>
      </c>
      <c r="U3862" s="2">
        <f t="shared" si="2052"/>
        <v>8849.2338851079439</v>
      </c>
      <c r="V3862" s="2">
        <f t="shared" si="2053"/>
        <v>85184.261666903636</v>
      </c>
      <c r="W3862" s="2">
        <f t="shared" si="2054"/>
        <v>217517.75985547161</v>
      </c>
      <c r="X3862" s="17">
        <f t="shared" si="2055"/>
        <v>0</v>
      </c>
      <c r="Y3862" s="2">
        <f t="shared" si="2056"/>
        <v>0</v>
      </c>
      <c r="Z3862" s="72">
        <f t="shared" si="2057"/>
        <v>0</v>
      </c>
      <c r="AA3862" s="2">
        <f t="shared" si="2043"/>
        <v>0</v>
      </c>
      <c r="AB3862" s="12">
        <f t="shared" si="2065"/>
        <v>4.6600000000000003E-2</v>
      </c>
      <c r="AC3862" s="17">
        <f t="shared" si="2058"/>
        <v>14</v>
      </c>
      <c r="AD3862" s="17">
        <v>252</v>
      </c>
      <c r="AE3862" s="13">
        <f t="shared" si="2036"/>
        <v>1.002533583</v>
      </c>
      <c r="AF3862" s="2">
        <f t="shared" si="2044"/>
        <v>573.64266241999997</v>
      </c>
      <c r="AG3862" s="2">
        <f t="shared" si="2059"/>
        <v>551.09929855999997</v>
      </c>
      <c r="AH3862" s="3">
        <f t="shared" si="2060"/>
        <v>0</v>
      </c>
      <c r="AI3862" s="4" t="str">
        <f t="shared" si="2037"/>
        <v>A+J=</v>
      </c>
      <c r="AJ3862" s="11">
        <f t="shared" si="2066"/>
        <v>45030</v>
      </c>
      <c r="AQ3862" s="53"/>
      <c r="AR3862" s="53"/>
    </row>
    <row r="3863" spans="1:44" x14ac:dyDescent="0.2">
      <c r="A3863" s="158">
        <f t="shared" si="2061"/>
        <v>45019</v>
      </c>
      <c r="B3863" s="2">
        <f t="shared" si="2045"/>
        <v>218068.85915403161</v>
      </c>
      <c r="C3863" s="2">
        <f t="shared" si="2062"/>
        <v>123484.26430346</v>
      </c>
      <c r="D3863" s="2">
        <f>SUM(Y3863:Y$3996)</f>
        <v>10616.216619210001</v>
      </c>
      <c r="E3863" s="73">
        <f t="shared" si="2046"/>
        <v>112868.04768425001</v>
      </c>
      <c r="F3863" s="88">
        <f t="shared" si="2039"/>
        <v>6455.85</v>
      </c>
      <c r="G3863" s="3">
        <f>IF(AND(N3863=1,N3862&gt;1),VLOOKUP(A3862,[1]Plan1!$BK$81:$BM$259,3),G3862)</f>
        <v>6413.24</v>
      </c>
      <c r="H3863" s="11">
        <f t="shared" si="2040"/>
        <v>44941</v>
      </c>
      <c r="I3863" s="11">
        <f t="shared" si="2041"/>
        <v>44972</v>
      </c>
      <c r="J3863" s="12">
        <f t="shared" si="2047"/>
        <v>-6.6002153085962245E-3</v>
      </c>
      <c r="K3863" s="11">
        <f t="shared" si="2063"/>
        <v>45030</v>
      </c>
      <c r="L3863" s="11">
        <f t="shared" si="2048"/>
        <v>45030</v>
      </c>
      <c r="M3863" s="1">
        <f t="shared" ref="M3863:M3926" si="2067">IF(L3863=L3862,M3862,NETWORKDAYS(L3862,L3863,$AN$194:$AN$348)-1)</f>
        <v>22</v>
      </c>
      <c r="N3863" s="1">
        <f t="shared" si="2049"/>
        <v>14</v>
      </c>
      <c r="O3863" s="2">
        <f t="shared" si="2050"/>
        <v>0.99579479999999998</v>
      </c>
      <c r="P3863" s="13">
        <f t="shared" si="2042"/>
        <v>0.99339977999999995</v>
      </c>
      <c r="Q3863" s="13">
        <f t="shared" si="2035"/>
        <v>1.7621344620356754</v>
      </c>
      <c r="R3863" s="2">
        <f t="shared" si="2038"/>
        <v>1.7547243299999999</v>
      </c>
      <c r="S3863" s="2">
        <f t="shared" si="2064"/>
        <v>1.83355815</v>
      </c>
      <c r="T3863" s="2">
        <f t="shared" si="2051"/>
        <v>226415.57921036001</v>
      </c>
      <c r="U3863" s="2">
        <f t="shared" si="2052"/>
        <v>8849.2338851079439</v>
      </c>
      <c r="V3863" s="2">
        <f t="shared" si="2053"/>
        <v>85184.261666903636</v>
      </c>
      <c r="W3863" s="2">
        <f t="shared" si="2054"/>
        <v>217517.75985547161</v>
      </c>
      <c r="X3863" s="17">
        <f t="shared" si="2055"/>
        <v>0</v>
      </c>
      <c r="Y3863" s="2">
        <f t="shared" si="2056"/>
        <v>0</v>
      </c>
      <c r="Z3863" s="72">
        <f t="shared" si="2057"/>
        <v>0</v>
      </c>
      <c r="AA3863" s="2">
        <f t="shared" si="2043"/>
        <v>0</v>
      </c>
      <c r="AB3863" s="12">
        <f t="shared" si="2065"/>
        <v>4.6600000000000003E-2</v>
      </c>
      <c r="AC3863" s="17">
        <f t="shared" si="2058"/>
        <v>14</v>
      </c>
      <c r="AD3863" s="17">
        <v>252</v>
      </c>
      <c r="AE3863" s="13">
        <f t="shared" si="2036"/>
        <v>1.002533583</v>
      </c>
      <c r="AF3863" s="2">
        <f t="shared" si="2044"/>
        <v>573.64266241999997</v>
      </c>
      <c r="AG3863" s="2">
        <f t="shared" si="2059"/>
        <v>551.09929855999997</v>
      </c>
      <c r="AH3863" s="3">
        <f t="shared" si="2060"/>
        <v>0</v>
      </c>
      <c r="AI3863" s="4" t="str">
        <f t="shared" si="2037"/>
        <v>A+J=</v>
      </c>
      <c r="AJ3863" s="11">
        <f t="shared" si="2066"/>
        <v>45030</v>
      </c>
      <c r="AQ3863" s="53"/>
      <c r="AR3863" s="53"/>
    </row>
    <row r="3864" spans="1:44" x14ac:dyDescent="0.2">
      <c r="A3864" s="158">
        <f t="shared" si="2061"/>
        <v>45020</v>
      </c>
      <c r="B3864" s="2">
        <f t="shared" si="2045"/>
        <v>218048.51033344</v>
      </c>
      <c r="C3864" s="2">
        <f t="shared" si="2062"/>
        <v>123484.26430346</v>
      </c>
      <c r="D3864" s="2">
        <f>SUM(Y3864:Y$3996)</f>
        <v>10616.216619210001</v>
      </c>
      <c r="E3864" s="73">
        <f t="shared" si="2046"/>
        <v>112868.04768425001</v>
      </c>
      <c r="F3864" s="88">
        <f t="shared" si="2039"/>
        <v>6455.85</v>
      </c>
      <c r="G3864" s="3">
        <f>IF(AND(N3864=1,N3863&gt;1),VLOOKUP(A3863,[1]Plan1!$BK$81:$BM$259,3),G3863)</f>
        <v>6413.24</v>
      </c>
      <c r="H3864" s="11">
        <f t="shared" si="2040"/>
        <v>44941</v>
      </c>
      <c r="I3864" s="11">
        <f t="shared" si="2041"/>
        <v>44972</v>
      </c>
      <c r="J3864" s="12">
        <f t="shared" si="2047"/>
        <v>-6.6002153085962245E-3</v>
      </c>
      <c r="K3864" s="11">
        <f t="shared" si="2063"/>
        <v>45030</v>
      </c>
      <c r="L3864" s="11">
        <f t="shared" si="2048"/>
        <v>45030</v>
      </c>
      <c r="M3864" s="1">
        <f t="shared" si="2067"/>
        <v>22</v>
      </c>
      <c r="N3864" s="1">
        <f t="shared" si="2049"/>
        <v>15</v>
      </c>
      <c r="O3864" s="2">
        <f t="shared" si="2050"/>
        <v>0.99549511000000002</v>
      </c>
      <c r="P3864" s="13">
        <f t="shared" si="2042"/>
        <v>0.99339977999999995</v>
      </c>
      <c r="Q3864" s="13">
        <f t="shared" si="2035"/>
        <v>1.7621344620356754</v>
      </c>
      <c r="R3864" s="2">
        <f t="shared" si="2038"/>
        <v>1.75419624</v>
      </c>
      <c r="S3864" s="2">
        <f t="shared" si="2064"/>
        <v>1.83355815</v>
      </c>
      <c r="T3864" s="2">
        <f t="shared" si="2051"/>
        <v>226415.57921036001</v>
      </c>
      <c r="U3864" s="2">
        <f t="shared" si="2052"/>
        <v>8849.2338851079439</v>
      </c>
      <c r="V3864" s="2">
        <f t="shared" si="2053"/>
        <v>85124.657179602058</v>
      </c>
      <c r="W3864" s="2">
        <f t="shared" si="2054"/>
        <v>217458.15536817</v>
      </c>
      <c r="X3864" s="17">
        <f t="shared" si="2055"/>
        <v>0</v>
      </c>
      <c r="Y3864" s="2">
        <f t="shared" si="2056"/>
        <v>0</v>
      </c>
      <c r="Z3864" s="72">
        <f t="shared" si="2057"/>
        <v>0</v>
      </c>
      <c r="AA3864" s="2">
        <f t="shared" si="2043"/>
        <v>0</v>
      </c>
      <c r="AB3864" s="12">
        <f t="shared" si="2065"/>
        <v>4.6600000000000003E-2</v>
      </c>
      <c r="AC3864" s="17">
        <f t="shared" si="2058"/>
        <v>15</v>
      </c>
      <c r="AD3864" s="17">
        <v>252</v>
      </c>
      <c r="AE3864" s="13">
        <f t="shared" si="2036"/>
        <v>1.002714798</v>
      </c>
      <c r="AF3864" s="2">
        <f t="shared" si="2044"/>
        <v>614.67256159999999</v>
      </c>
      <c r="AG3864" s="2">
        <f t="shared" si="2059"/>
        <v>590.35496526999998</v>
      </c>
      <c r="AH3864" s="3">
        <f t="shared" si="2060"/>
        <v>0</v>
      </c>
      <c r="AI3864" s="4" t="str">
        <f t="shared" si="2037"/>
        <v>A+J=</v>
      </c>
      <c r="AJ3864" s="11">
        <f t="shared" si="2066"/>
        <v>45030</v>
      </c>
      <c r="AQ3864" s="53"/>
      <c r="AR3864" s="53"/>
    </row>
    <row r="3865" spans="1:44" x14ac:dyDescent="0.2">
      <c r="A3865" s="158">
        <f t="shared" si="2061"/>
        <v>45021</v>
      </c>
      <c r="B3865" s="2">
        <f t="shared" si="2045"/>
        <v>218028.1642811856</v>
      </c>
      <c r="C3865" s="2">
        <f t="shared" si="2062"/>
        <v>123484.26430346</v>
      </c>
      <c r="D3865" s="2">
        <f>SUM(Y3865:Y$3996)</f>
        <v>10616.216619210001</v>
      </c>
      <c r="E3865" s="73">
        <f t="shared" si="2046"/>
        <v>112868.04768425001</v>
      </c>
      <c r="F3865" s="88">
        <f t="shared" si="2039"/>
        <v>6455.85</v>
      </c>
      <c r="G3865" s="3">
        <f>IF(AND(N3865=1,N3864&gt;1),VLOOKUP(A3864,[1]Plan1!$BK$81:$BM$259,3),G3864)</f>
        <v>6413.24</v>
      </c>
      <c r="H3865" s="11">
        <f t="shared" si="2040"/>
        <v>44941</v>
      </c>
      <c r="I3865" s="11">
        <f t="shared" si="2041"/>
        <v>44972</v>
      </c>
      <c r="J3865" s="12">
        <f t="shared" si="2047"/>
        <v>-6.6002153085962245E-3</v>
      </c>
      <c r="K3865" s="11">
        <f t="shared" si="2063"/>
        <v>45030</v>
      </c>
      <c r="L3865" s="11">
        <f t="shared" si="2048"/>
        <v>45030</v>
      </c>
      <c r="M3865" s="1">
        <f t="shared" si="2067"/>
        <v>22</v>
      </c>
      <c r="N3865" s="1">
        <f t="shared" si="2049"/>
        <v>16</v>
      </c>
      <c r="O3865" s="2">
        <f t="shared" si="2050"/>
        <v>0.99519550999999995</v>
      </c>
      <c r="P3865" s="13">
        <f t="shared" si="2042"/>
        <v>0.99339977999999995</v>
      </c>
      <c r="Q3865" s="13">
        <f t="shared" si="2035"/>
        <v>1.7621344620356754</v>
      </c>
      <c r="R3865" s="2">
        <f t="shared" si="2038"/>
        <v>1.7536683</v>
      </c>
      <c r="S3865" s="2">
        <f t="shared" si="2064"/>
        <v>1.83355815</v>
      </c>
      <c r="T3865" s="2">
        <f t="shared" si="2051"/>
        <v>226415.57921036001</v>
      </c>
      <c r="U3865" s="2">
        <f t="shared" si="2052"/>
        <v>8849.2338851079439</v>
      </c>
      <c r="V3865" s="2">
        <f t="shared" si="2053"/>
        <v>85065.069622507639</v>
      </c>
      <c r="W3865" s="2">
        <f t="shared" si="2054"/>
        <v>217398.5678110756</v>
      </c>
      <c r="X3865" s="17">
        <f t="shared" si="2055"/>
        <v>0</v>
      </c>
      <c r="Y3865" s="2">
        <f t="shared" si="2056"/>
        <v>0</v>
      </c>
      <c r="Z3865" s="72">
        <f t="shared" si="2057"/>
        <v>0</v>
      </c>
      <c r="AA3865" s="2">
        <f t="shared" si="2043"/>
        <v>0</v>
      </c>
      <c r="AB3865" s="12">
        <f t="shared" si="2065"/>
        <v>4.6600000000000003E-2</v>
      </c>
      <c r="AC3865" s="17">
        <f t="shared" si="2058"/>
        <v>16</v>
      </c>
      <c r="AD3865" s="17">
        <v>252</v>
      </c>
      <c r="AE3865" s="13">
        <f t="shared" si="2036"/>
        <v>1.0028960469999999</v>
      </c>
      <c r="AF3865" s="2">
        <f t="shared" si="2044"/>
        <v>655.71015892000003</v>
      </c>
      <c r="AG3865" s="2">
        <f t="shared" si="2059"/>
        <v>629.59647011000004</v>
      </c>
      <c r="AH3865" s="3">
        <f t="shared" si="2060"/>
        <v>0</v>
      </c>
      <c r="AI3865" s="4" t="str">
        <f t="shared" si="2037"/>
        <v>A+J=</v>
      </c>
      <c r="AJ3865" s="11">
        <f t="shared" si="2066"/>
        <v>45030</v>
      </c>
      <c r="AQ3865" s="53"/>
      <c r="AR3865" s="53"/>
    </row>
    <row r="3866" spans="1:44" x14ac:dyDescent="0.2">
      <c r="A3866" s="158">
        <f t="shared" si="2061"/>
        <v>45022</v>
      </c>
      <c r="B3866" s="2">
        <f t="shared" si="2045"/>
        <v>218007.82056570833</v>
      </c>
      <c r="C3866" s="2">
        <f t="shared" si="2062"/>
        <v>123484.26430346</v>
      </c>
      <c r="D3866" s="2">
        <f>SUM(Y3866:Y$3996)</f>
        <v>10616.216619210001</v>
      </c>
      <c r="E3866" s="73">
        <f t="shared" si="2046"/>
        <v>112868.04768425001</v>
      </c>
      <c r="F3866" s="88">
        <f t="shared" si="2039"/>
        <v>6455.85</v>
      </c>
      <c r="G3866" s="3">
        <f>IF(AND(N3866=1,N3865&gt;1),VLOOKUP(A3865,[1]Plan1!$BK$81:$BM$259,3),G3865)</f>
        <v>6413.24</v>
      </c>
      <c r="H3866" s="11">
        <f t="shared" si="2040"/>
        <v>44941</v>
      </c>
      <c r="I3866" s="11">
        <f t="shared" si="2041"/>
        <v>44972</v>
      </c>
      <c r="J3866" s="12">
        <f t="shared" si="2047"/>
        <v>-6.6002153085962245E-3</v>
      </c>
      <c r="K3866" s="11">
        <f t="shared" si="2063"/>
        <v>45030</v>
      </c>
      <c r="L3866" s="11">
        <f t="shared" si="2048"/>
        <v>45030</v>
      </c>
      <c r="M3866" s="1">
        <f t="shared" si="2067"/>
        <v>22</v>
      </c>
      <c r="N3866" s="1">
        <f t="shared" si="2049"/>
        <v>17</v>
      </c>
      <c r="O3866" s="2">
        <f t="shared" si="2050"/>
        <v>0.99489598999999995</v>
      </c>
      <c r="P3866" s="13">
        <f t="shared" si="2042"/>
        <v>0.99339977999999995</v>
      </c>
      <c r="Q3866" s="13">
        <f t="shared" si="2035"/>
        <v>1.7621344620356754</v>
      </c>
      <c r="R3866" s="2">
        <f t="shared" si="2038"/>
        <v>1.7531405099999999</v>
      </c>
      <c r="S3866" s="2">
        <f t="shared" si="2064"/>
        <v>1.83355815</v>
      </c>
      <c r="T3866" s="2">
        <f t="shared" si="2051"/>
        <v>226415.57921036001</v>
      </c>
      <c r="U3866" s="2">
        <f t="shared" si="2052"/>
        <v>8849.2338851079439</v>
      </c>
      <c r="V3866" s="2">
        <f t="shared" si="2053"/>
        <v>85005.498995620364</v>
      </c>
      <c r="W3866" s="2">
        <f t="shared" si="2054"/>
        <v>217338.99718418834</v>
      </c>
      <c r="X3866" s="17">
        <f t="shared" si="2055"/>
        <v>0</v>
      </c>
      <c r="Y3866" s="2">
        <f t="shared" si="2056"/>
        <v>0</v>
      </c>
      <c r="Z3866" s="72">
        <f t="shared" si="2057"/>
        <v>0</v>
      </c>
      <c r="AA3866" s="2">
        <f t="shared" si="2043"/>
        <v>0</v>
      </c>
      <c r="AB3866" s="12">
        <f t="shared" si="2065"/>
        <v>4.6600000000000003E-2</v>
      </c>
      <c r="AC3866" s="17">
        <f t="shared" si="2058"/>
        <v>17</v>
      </c>
      <c r="AD3866" s="17">
        <v>252</v>
      </c>
      <c r="AE3866" s="13">
        <f t="shared" si="2036"/>
        <v>1.003077328</v>
      </c>
      <c r="AF3866" s="2">
        <f t="shared" si="2044"/>
        <v>696.75500153999997</v>
      </c>
      <c r="AG3866" s="2">
        <f t="shared" si="2059"/>
        <v>668.82338152</v>
      </c>
      <c r="AH3866" s="3">
        <f t="shared" si="2060"/>
        <v>0</v>
      </c>
      <c r="AI3866" s="4" t="str">
        <f t="shared" si="2037"/>
        <v>A+J=</v>
      </c>
      <c r="AJ3866" s="11">
        <f t="shared" si="2066"/>
        <v>45030</v>
      </c>
      <c r="AQ3866" s="53"/>
      <c r="AR3866" s="53"/>
    </row>
    <row r="3867" spans="1:44" x14ac:dyDescent="0.2">
      <c r="A3867" s="158">
        <f t="shared" si="2061"/>
        <v>45023</v>
      </c>
      <c r="B3867" s="2">
        <f t="shared" si="2045"/>
        <v>217987.4816725092</v>
      </c>
      <c r="C3867" s="2">
        <f t="shared" si="2062"/>
        <v>123484.26430346</v>
      </c>
      <c r="D3867" s="2">
        <f>SUM(Y3867:Y$3996)</f>
        <v>10616.216619210001</v>
      </c>
      <c r="E3867" s="73">
        <f t="shared" si="2046"/>
        <v>112868.04768425001</v>
      </c>
      <c r="F3867" s="88">
        <f t="shared" si="2039"/>
        <v>6455.85</v>
      </c>
      <c r="G3867" s="3">
        <f>IF(AND(N3867=1,N3866&gt;1),VLOOKUP(A3866,[1]Plan1!$BK$81:$BM$259,3),G3866)</f>
        <v>6413.24</v>
      </c>
      <c r="H3867" s="11">
        <f t="shared" si="2040"/>
        <v>44941</v>
      </c>
      <c r="I3867" s="11">
        <f t="shared" si="2041"/>
        <v>44972</v>
      </c>
      <c r="J3867" s="12">
        <f t="shared" si="2047"/>
        <v>-6.6002153085962245E-3</v>
      </c>
      <c r="K3867" s="11">
        <f t="shared" si="2063"/>
        <v>45030</v>
      </c>
      <c r="L3867" s="11">
        <f t="shared" si="2048"/>
        <v>45030</v>
      </c>
      <c r="M3867" s="1">
        <f t="shared" si="2067"/>
        <v>22</v>
      </c>
      <c r="N3867" s="1">
        <f t="shared" si="2049"/>
        <v>18</v>
      </c>
      <c r="O3867" s="2">
        <f t="shared" si="2050"/>
        <v>0.99459657000000001</v>
      </c>
      <c r="P3867" s="13">
        <f t="shared" si="2042"/>
        <v>0.99339977999999995</v>
      </c>
      <c r="Q3867" s="13">
        <f t="shared" si="2035"/>
        <v>1.7621344620356754</v>
      </c>
      <c r="R3867" s="2">
        <f t="shared" si="2038"/>
        <v>1.75261289</v>
      </c>
      <c r="S3867" s="2">
        <f t="shared" si="2064"/>
        <v>1.83355815</v>
      </c>
      <c r="T3867" s="2">
        <f t="shared" si="2051"/>
        <v>226415.57921036001</v>
      </c>
      <c r="U3867" s="2">
        <f t="shared" si="2052"/>
        <v>8849.2338851079439</v>
      </c>
      <c r="V3867" s="2">
        <f t="shared" si="2053"/>
        <v>84945.947556301209</v>
      </c>
      <c r="W3867" s="2">
        <f t="shared" si="2054"/>
        <v>217279.44574486918</v>
      </c>
      <c r="X3867" s="17">
        <f t="shared" si="2055"/>
        <v>0</v>
      </c>
      <c r="Y3867" s="2">
        <f t="shared" si="2056"/>
        <v>0</v>
      </c>
      <c r="Z3867" s="72">
        <f t="shared" si="2057"/>
        <v>0</v>
      </c>
      <c r="AA3867" s="2">
        <f t="shared" si="2043"/>
        <v>0</v>
      </c>
      <c r="AB3867" s="12">
        <f t="shared" si="2065"/>
        <v>4.6600000000000003E-2</v>
      </c>
      <c r="AC3867" s="17">
        <f t="shared" si="2058"/>
        <v>18</v>
      </c>
      <c r="AD3867" s="17">
        <v>252</v>
      </c>
      <c r="AE3867" s="13">
        <f t="shared" si="2036"/>
        <v>1.003258642</v>
      </c>
      <c r="AF3867" s="2">
        <f t="shared" si="2044"/>
        <v>737.80731586000002</v>
      </c>
      <c r="AG3867" s="2">
        <f t="shared" si="2059"/>
        <v>708.03592763999995</v>
      </c>
      <c r="AH3867" s="3">
        <f t="shared" si="2060"/>
        <v>0</v>
      </c>
      <c r="AI3867" s="4" t="str">
        <f t="shared" si="2037"/>
        <v>A+J=</v>
      </c>
      <c r="AJ3867" s="11">
        <f t="shared" si="2066"/>
        <v>45030</v>
      </c>
      <c r="AQ3867" s="53"/>
      <c r="AR3867" s="53"/>
    </row>
    <row r="3868" spans="1:44" x14ac:dyDescent="0.2">
      <c r="A3868" s="158">
        <f t="shared" si="2061"/>
        <v>45024</v>
      </c>
      <c r="B3868" s="2">
        <f t="shared" si="2045"/>
        <v>217987.4816725092</v>
      </c>
      <c r="C3868" s="2">
        <f t="shared" si="2062"/>
        <v>123484.26430346</v>
      </c>
      <c r="D3868" s="2">
        <f>SUM(Y3868:Y$3996)</f>
        <v>10616.216619210001</v>
      </c>
      <c r="E3868" s="73">
        <f t="shared" si="2046"/>
        <v>112868.04768425001</v>
      </c>
      <c r="F3868" s="88">
        <f t="shared" si="2039"/>
        <v>6455.85</v>
      </c>
      <c r="G3868" s="3">
        <f>IF(AND(N3868=1,N3867&gt;1),VLOOKUP(A3867,[1]Plan1!$BK$81:$BM$259,3),G3867)</f>
        <v>6413.24</v>
      </c>
      <c r="H3868" s="11">
        <f t="shared" si="2040"/>
        <v>44941</v>
      </c>
      <c r="I3868" s="11">
        <f t="shared" si="2041"/>
        <v>44972</v>
      </c>
      <c r="J3868" s="12">
        <f t="shared" si="2047"/>
        <v>-6.6002153085962245E-3</v>
      </c>
      <c r="K3868" s="11">
        <f t="shared" si="2063"/>
        <v>45030</v>
      </c>
      <c r="L3868" s="11">
        <f t="shared" si="2048"/>
        <v>45030</v>
      </c>
      <c r="M3868" s="1">
        <f t="shared" si="2067"/>
        <v>22</v>
      </c>
      <c r="N3868" s="1">
        <f t="shared" si="2049"/>
        <v>18</v>
      </c>
      <c r="O3868" s="2">
        <f t="shared" si="2050"/>
        <v>0.99459657000000001</v>
      </c>
      <c r="P3868" s="13">
        <f t="shared" si="2042"/>
        <v>0.99339977999999995</v>
      </c>
      <c r="Q3868" s="13">
        <f t="shared" si="2035"/>
        <v>1.7621344620356754</v>
      </c>
      <c r="R3868" s="2">
        <f t="shared" si="2038"/>
        <v>1.75261289</v>
      </c>
      <c r="S3868" s="2">
        <f t="shared" si="2064"/>
        <v>1.83355815</v>
      </c>
      <c r="T3868" s="2">
        <f t="shared" si="2051"/>
        <v>226415.57921036001</v>
      </c>
      <c r="U3868" s="2">
        <f t="shared" si="2052"/>
        <v>8849.2338851079439</v>
      </c>
      <c r="V3868" s="2">
        <f t="shared" si="2053"/>
        <v>84945.947556301209</v>
      </c>
      <c r="W3868" s="2">
        <f t="shared" si="2054"/>
        <v>217279.44574486918</v>
      </c>
      <c r="X3868" s="17">
        <f t="shared" si="2055"/>
        <v>0</v>
      </c>
      <c r="Y3868" s="2">
        <f t="shared" si="2056"/>
        <v>0</v>
      </c>
      <c r="Z3868" s="72">
        <f t="shared" si="2057"/>
        <v>0</v>
      </c>
      <c r="AA3868" s="2">
        <f t="shared" si="2043"/>
        <v>0</v>
      </c>
      <c r="AB3868" s="12">
        <f t="shared" si="2065"/>
        <v>4.6600000000000003E-2</v>
      </c>
      <c r="AC3868" s="17">
        <f t="shared" si="2058"/>
        <v>18</v>
      </c>
      <c r="AD3868" s="17">
        <v>252</v>
      </c>
      <c r="AE3868" s="13">
        <f t="shared" si="2036"/>
        <v>1.003258642</v>
      </c>
      <c r="AF3868" s="2">
        <f t="shared" si="2044"/>
        <v>737.80731586000002</v>
      </c>
      <c r="AG3868" s="2">
        <f t="shared" si="2059"/>
        <v>708.03592763999995</v>
      </c>
      <c r="AH3868" s="3">
        <f t="shared" si="2060"/>
        <v>0</v>
      </c>
      <c r="AI3868" s="4" t="str">
        <f t="shared" si="2037"/>
        <v>A+J=</v>
      </c>
      <c r="AJ3868" s="11">
        <f t="shared" si="2066"/>
        <v>45030</v>
      </c>
      <c r="AQ3868" s="53"/>
      <c r="AR3868" s="53"/>
    </row>
    <row r="3869" spans="1:44" x14ac:dyDescent="0.2">
      <c r="A3869" s="158">
        <f t="shared" si="2061"/>
        <v>45025</v>
      </c>
      <c r="B3869" s="2">
        <f t="shared" si="2045"/>
        <v>217987.4816725092</v>
      </c>
      <c r="C3869" s="2">
        <f t="shared" si="2062"/>
        <v>123484.26430346</v>
      </c>
      <c r="D3869" s="2">
        <f>SUM(Y3869:Y$3996)</f>
        <v>10616.216619210001</v>
      </c>
      <c r="E3869" s="73">
        <f t="shared" si="2046"/>
        <v>112868.04768425001</v>
      </c>
      <c r="F3869" s="88">
        <f t="shared" si="2039"/>
        <v>6455.85</v>
      </c>
      <c r="G3869" s="3">
        <f>IF(AND(N3869=1,N3868&gt;1),VLOOKUP(A3868,[1]Plan1!$BK$81:$BM$259,3),G3868)</f>
        <v>6413.24</v>
      </c>
      <c r="H3869" s="11">
        <f t="shared" si="2040"/>
        <v>44941</v>
      </c>
      <c r="I3869" s="11">
        <f t="shared" si="2041"/>
        <v>44972</v>
      </c>
      <c r="J3869" s="12">
        <f t="shared" si="2047"/>
        <v>-6.6002153085962245E-3</v>
      </c>
      <c r="K3869" s="11">
        <f t="shared" si="2063"/>
        <v>45030</v>
      </c>
      <c r="L3869" s="11">
        <f t="shared" si="2048"/>
        <v>45030</v>
      </c>
      <c r="M3869" s="1">
        <f t="shared" si="2067"/>
        <v>22</v>
      </c>
      <c r="N3869" s="1">
        <f t="shared" si="2049"/>
        <v>18</v>
      </c>
      <c r="O3869" s="2">
        <f t="shared" si="2050"/>
        <v>0.99459657000000001</v>
      </c>
      <c r="P3869" s="13">
        <f t="shared" si="2042"/>
        <v>0.99339977999999995</v>
      </c>
      <c r="Q3869" s="13">
        <f t="shared" si="2035"/>
        <v>1.7621344620356754</v>
      </c>
      <c r="R3869" s="2">
        <f t="shared" si="2038"/>
        <v>1.75261289</v>
      </c>
      <c r="S3869" s="2">
        <f t="shared" si="2064"/>
        <v>1.83355815</v>
      </c>
      <c r="T3869" s="2">
        <f t="shared" si="2051"/>
        <v>226415.57921036001</v>
      </c>
      <c r="U3869" s="2">
        <f t="shared" si="2052"/>
        <v>8849.2338851079439</v>
      </c>
      <c r="V3869" s="2">
        <f t="shared" si="2053"/>
        <v>84945.947556301209</v>
      </c>
      <c r="W3869" s="2">
        <f t="shared" si="2054"/>
        <v>217279.44574486918</v>
      </c>
      <c r="X3869" s="17">
        <f t="shared" si="2055"/>
        <v>0</v>
      </c>
      <c r="Y3869" s="2">
        <f t="shared" si="2056"/>
        <v>0</v>
      </c>
      <c r="Z3869" s="72">
        <f t="shared" si="2057"/>
        <v>0</v>
      </c>
      <c r="AA3869" s="2">
        <f t="shared" si="2043"/>
        <v>0</v>
      </c>
      <c r="AB3869" s="12">
        <f t="shared" si="2065"/>
        <v>4.6600000000000003E-2</v>
      </c>
      <c r="AC3869" s="17">
        <f t="shared" si="2058"/>
        <v>18</v>
      </c>
      <c r="AD3869" s="17">
        <v>252</v>
      </c>
      <c r="AE3869" s="13">
        <f t="shared" si="2036"/>
        <v>1.003258642</v>
      </c>
      <c r="AF3869" s="2">
        <f t="shared" si="2044"/>
        <v>737.80731586000002</v>
      </c>
      <c r="AG3869" s="2">
        <f t="shared" si="2059"/>
        <v>708.03592763999995</v>
      </c>
      <c r="AH3869" s="3">
        <f t="shared" si="2060"/>
        <v>0</v>
      </c>
      <c r="AI3869" s="4" t="str">
        <f t="shared" si="2037"/>
        <v>A+J=</v>
      </c>
      <c r="AJ3869" s="11">
        <f t="shared" si="2066"/>
        <v>45030</v>
      </c>
      <c r="AQ3869" s="53"/>
      <c r="AR3869" s="53"/>
    </row>
    <row r="3870" spans="1:44" x14ac:dyDescent="0.2">
      <c r="A3870" s="158">
        <f t="shared" si="2061"/>
        <v>45026</v>
      </c>
      <c r="B3870" s="2">
        <f t="shared" si="2045"/>
        <v>217987.4816725092</v>
      </c>
      <c r="C3870" s="2">
        <f t="shared" si="2062"/>
        <v>123484.26430346</v>
      </c>
      <c r="D3870" s="2">
        <f>SUM(Y3870:Y$3996)</f>
        <v>10616.216619210001</v>
      </c>
      <c r="E3870" s="73">
        <f t="shared" si="2046"/>
        <v>112868.04768425001</v>
      </c>
      <c r="F3870" s="88">
        <f t="shared" si="2039"/>
        <v>6455.85</v>
      </c>
      <c r="G3870" s="3">
        <f>IF(AND(N3870=1,N3869&gt;1),VLOOKUP(A3869,[1]Plan1!$BK$81:$BM$259,3),G3869)</f>
        <v>6413.24</v>
      </c>
      <c r="H3870" s="11">
        <f t="shared" si="2040"/>
        <v>44941</v>
      </c>
      <c r="I3870" s="11">
        <f t="shared" si="2041"/>
        <v>44972</v>
      </c>
      <c r="J3870" s="12">
        <f t="shared" si="2047"/>
        <v>-6.6002153085962245E-3</v>
      </c>
      <c r="K3870" s="11">
        <f t="shared" si="2063"/>
        <v>45030</v>
      </c>
      <c r="L3870" s="11">
        <f t="shared" si="2048"/>
        <v>45030</v>
      </c>
      <c r="M3870" s="1">
        <f t="shared" si="2067"/>
        <v>22</v>
      </c>
      <c r="N3870" s="1">
        <f t="shared" si="2049"/>
        <v>18</v>
      </c>
      <c r="O3870" s="2">
        <f t="shared" si="2050"/>
        <v>0.99459657000000001</v>
      </c>
      <c r="P3870" s="13">
        <f t="shared" si="2042"/>
        <v>0.99339977999999995</v>
      </c>
      <c r="Q3870" s="13">
        <f t="shared" si="2035"/>
        <v>1.7621344620356754</v>
      </c>
      <c r="R3870" s="2">
        <f t="shared" si="2038"/>
        <v>1.75261289</v>
      </c>
      <c r="S3870" s="2">
        <f t="shared" si="2064"/>
        <v>1.83355815</v>
      </c>
      <c r="T3870" s="2">
        <f t="shared" si="2051"/>
        <v>226415.57921036001</v>
      </c>
      <c r="U3870" s="2">
        <f t="shared" si="2052"/>
        <v>8849.2338851079439</v>
      </c>
      <c r="V3870" s="2">
        <f t="shared" si="2053"/>
        <v>84945.947556301209</v>
      </c>
      <c r="W3870" s="2">
        <f t="shared" si="2054"/>
        <v>217279.44574486918</v>
      </c>
      <c r="X3870" s="17">
        <f t="shared" si="2055"/>
        <v>0</v>
      </c>
      <c r="Y3870" s="2">
        <f t="shared" si="2056"/>
        <v>0</v>
      </c>
      <c r="Z3870" s="72">
        <f t="shared" si="2057"/>
        <v>0</v>
      </c>
      <c r="AA3870" s="2">
        <f t="shared" si="2043"/>
        <v>0</v>
      </c>
      <c r="AB3870" s="12">
        <f t="shared" si="2065"/>
        <v>4.6600000000000003E-2</v>
      </c>
      <c r="AC3870" s="17">
        <f t="shared" si="2058"/>
        <v>18</v>
      </c>
      <c r="AD3870" s="17">
        <v>252</v>
      </c>
      <c r="AE3870" s="13">
        <f t="shared" si="2036"/>
        <v>1.003258642</v>
      </c>
      <c r="AF3870" s="2">
        <f t="shared" si="2044"/>
        <v>737.80731586000002</v>
      </c>
      <c r="AG3870" s="2">
        <f t="shared" si="2059"/>
        <v>708.03592763999995</v>
      </c>
      <c r="AH3870" s="3">
        <f t="shared" si="2060"/>
        <v>0</v>
      </c>
      <c r="AI3870" s="4" t="str">
        <f t="shared" si="2037"/>
        <v>A+J=</v>
      </c>
      <c r="AJ3870" s="11">
        <f t="shared" si="2066"/>
        <v>45030</v>
      </c>
      <c r="AQ3870" s="53"/>
      <c r="AR3870" s="53"/>
    </row>
    <row r="3871" spans="1:44" x14ac:dyDescent="0.2">
      <c r="A3871" s="158">
        <f t="shared" si="2061"/>
        <v>45027</v>
      </c>
      <c r="B3871" s="2">
        <f t="shared" si="2045"/>
        <v>217967.14625632763</v>
      </c>
      <c r="C3871" s="2">
        <f t="shared" si="2062"/>
        <v>123484.26430346</v>
      </c>
      <c r="D3871" s="2">
        <f>SUM(Y3871:Y$3996)</f>
        <v>10616.216619210001</v>
      </c>
      <c r="E3871" s="73">
        <f t="shared" si="2046"/>
        <v>112868.04768425001</v>
      </c>
      <c r="F3871" s="88">
        <f t="shared" si="2039"/>
        <v>6455.85</v>
      </c>
      <c r="G3871" s="3">
        <f>IF(AND(N3871=1,N3870&gt;1),VLOOKUP(A3870,[1]Plan1!$BK$81:$BM$259,3),G3870)</f>
        <v>6413.24</v>
      </c>
      <c r="H3871" s="11">
        <f t="shared" si="2040"/>
        <v>44941</v>
      </c>
      <c r="I3871" s="11">
        <f t="shared" si="2041"/>
        <v>44972</v>
      </c>
      <c r="J3871" s="12">
        <f t="shared" si="2047"/>
        <v>-6.6002153085962245E-3</v>
      </c>
      <c r="K3871" s="11">
        <f t="shared" si="2063"/>
        <v>45030</v>
      </c>
      <c r="L3871" s="11">
        <f t="shared" si="2048"/>
        <v>45030</v>
      </c>
      <c r="M3871" s="1">
        <f t="shared" si="2067"/>
        <v>22</v>
      </c>
      <c r="N3871" s="1">
        <f t="shared" si="2049"/>
        <v>19</v>
      </c>
      <c r="O3871" s="2">
        <f t="shared" si="2050"/>
        <v>0.99429723999999997</v>
      </c>
      <c r="P3871" s="13">
        <f t="shared" si="2042"/>
        <v>0.99339977999999995</v>
      </c>
      <c r="Q3871" s="13">
        <f t="shared" ref="Q3871:Q3934" si="2068">IF(L3871&gt;L3870,Q3870*P3871,Q3870)</f>
        <v>1.7621344620356754</v>
      </c>
      <c r="R3871" s="2">
        <f t="shared" si="2038"/>
        <v>1.7520854299999999</v>
      </c>
      <c r="S3871" s="2">
        <f t="shared" si="2064"/>
        <v>1.83355815</v>
      </c>
      <c r="T3871" s="2">
        <f t="shared" si="2051"/>
        <v>226415.57921036001</v>
      </c>
      <c r="U3871" s="2">
        <f t="shared" si="2052"/>
        <v>8849.2338851079439</v>
      </c>
      <c r="V3871" s="2">
        <f t="shared" si="2053"/>
        <v>84886.414175869664</v>
      </c>
      <c r="W3871" s="2">
        <f t="shared" si="2054"/>
        <v>217219.91236443762</v>
      </c>
      <c r="X3871" s="17">
        <f t="shared" si="2055"/>
        <v>0</v>
      </c>
      <c r="Y3871" s="2">
        <f t="shared" si="2056"/>
        <v>0</v>
      </c>
      <c r="Z3871" s="72">
        <f t="shared" si="2057"/>
        <v>0</v>
      </c>
      <c r="AA3871" s="2">
        <f t="shared" si="2043"/>
        <v>0</v>
      </c>
      <c r="AB3871" s="12">
        <f t="shared" si="2065"/>
        <v>4.6600000000000003E-2</v>
      </c>
      <c r="AC3871" s="17">
        <f t="shared" si="2058"/>
        <v>19</v>
      </c>
      <c r="AD3871" s="17">
        <v>252</v>
      </c>
      <c r="AE3871" s="13">
        <f t="shared" ref="AE3871:AE3934" si="2069">ROUND((1+AB3871)^TRUNC((AC3871/AD3871),9),9)</f>
        <v>1.003439988</v>
      </c>
      <c r="AF3871" s="2">
        <f t="shared" si="2044"/>
        <v>778.86687548999998</v>
      </c>
      <c r="AG3871" s="2">
        <f t="shared" si="2059"/>
        <v>747.23389189</v>
      </c>
      <c r="AH3871" s="3">
        <f t="shared" si="2060"/>
        <v>0</v>
      </c>
      <c r="AI3871" s="4" t="str">
        <f t="shared" si="2037"/>
        <v>A+J=</v>
      </c>
      <c r="AJ3871" s="11">
        <f t="shared" si="2066"/>
        <v>45030</v>
      </c>
      <c r="AQ3871" s="53"/>
      <c r="AR3871" s="53"/>
    </row>
    <row r="3872" spans="1:44" x14ac:dyDescent="0.2">
      <c r="A3872" s="158">
        <f t="shared" si="2061"/>
        <v>45028</v>
      </c>
      <c r="B3872" s="2">
        <f t="shared" si="2045"/>
        <v>217946.8124900728</v>
      </c>
      <c r="C3872" s="2">
        <f t="shared" si="2062"/>
        <v>123484.26430346</v>
      </c>
      <c r="D3872" s="2">
        <f>SUM(Y3872:Y$3996)</f>
        <v>10616.216619210001</v>
      </c>
      <c r="E3872" s="73">
        <f t="shared" si="2046"/>
        <v>112868.04768425001</v>
      </c>
      <c r="F3872" s="88">
        <f t="shared" si="2039"/>
        <v>6455.85</v>
      </c>
      <c r="G3872" s="3">
        <f>IF(AND(N3872=1,N3871&gt;1),VLOOKUP(A3871,[1]Plan1!$BK$81:$BM$259,3),G3871)</f>
        <v>6413.24</v>
      </c>
      <c r="H3872" s="11">
        <f t="shared" si="2040"/>
        <v>44941</v>
      </c>
      <c r="I3872" s="11">
        <f t="shared" si="2041"/>
        <v>44972</v>
      </c>
      <c r="J3872" s="12">
        <f t="shared" si="2047"/>
        <v>-6.6002153085962245E-3</v>
      </c>
      <c r="K3872" s="11">
        <f t="shared" si="2063"/>
        <v>45030</v>
      </c>
      <c r="L3872" s="11">
        <f t="shared" si="2048"/>
        <v>45030</v>
      </c>
      <c r="M3872" s="1">
        <f t="shared" si="2067"/>
        <v>22</v>
      </c>
      <c r="N3872" s="1">
        <f t="shared" si="2049"/>
        <v>20</v>
      </c>
      <c r="O3872" s="2">
        <f t="shared" si="2050"/>
        <v>0.99399799</v>
      </c>
      <c r="P3872" s="13">
        <f t="shared" si="2042"/>
        <v>0.99339977999999995</v>
      </c>
      <c r="Q3872" s="13">
        <f t="shared" si="2068"/>
        <v>1.7621344620356754</v>
      </c>
      <c r="R3872" s="2">
        <f t="shared" si="2038"/>
        <v>1.7515581099999999</v>
      </c>
      <c r="S3872" s="2">
        <f t="shared" si="2064"/>
        <v>1.83355815</v>
      </c>
      <c r="T3872" s="2">
        <f t="shared" si="2051"/>
        <v>226415.57921036001</v>
      </c>
      <c r="U3872" s="2">
        <f t="shared" si="2052"/>
        <v>8849.2338851079439</v>
      </c>
      <c r="V3872" s="2">
        <f t="shared" si="2053"/>
        <v>84826.896596964812</v>
      </c>
      <c r="W3872" s="2">
        <f t="shared" si="2054"/>
        <v>217160.39478553279</v>
      </c>
      <c r="X3872" s="17">
        <f t="shared" si="2055"/>
        <v>0</v>
      </c>
      <c r="Y3872" s="2">
        <f t="shared" si="2056"/>
        <v>0</v>
      </c>
      <c r="Z3872" s="72">
        <f t="shared" si="2057"/>
        <v>0</v>
      </c>
      <c r="AA3872" s="2">
        <f t="shared" si="2043"/>
        <v>0</v>
      </c>
      <c r="AB3872" s="12">
        <f t="shared" si="2065"/>
        <v>4.6600000000000003E-2</v>
      </c>
      <c r="AC3872" s="17">
        <f t="shared" si="2058"/>
        <v>20</v>
      </c>
      <c r="AD3872" s="17">
        <v>252</v>
      </c>
      <c r="AE3872" s="13">
        <f t="shared" si="2069"/>
        <v>1.0036213679999999</v>
      </c>
      <c r="AF3872" s="2">
        <f t="shared" si="2044"/>
        <v>819.93413324999995</v>
      </c>
      <c r="AG3872" s="2">
        <f t="shared" si="2059"/>
        <v>786.41770454000005</v>
      </c>
      <c r="AH3872" s="3">
        <f t="shared" si="2060"/>
        <v>0</v>
      </c>
      <c r="AI3872" s="4" t="str">
        <f t="shared" si="2037"/>
        <v>A+J=</v>
      </c>
      <c r="AJ3872" s="11">
        <f t="shared" si="2066"/>
        <v>45030</v>
      </c>
      <c r="AQ3872" s="53"/>
      <c r="AR3872" s="53"/>
    </row>
    <row r="3873" spans="1:44" x14ac:dyDescent="0.2">
      <c r="A3873" s="158">
        <f t="shared" si="2061"/>
        <v>45029</v>
      </c>
      <c r="B3873" s="2">
        <f t="shared" si="2045"/>
        <v>217926.48447395652</v>
      </c>
      <c r="C3873" s="2">
        <f t="shared" si="2062"/>
        <v>123484.26430346</v>
      </c>
      <c r="D3873" s="2">
        <f>SUM(Y3873:Y$3996)</f>
        <v>10616.216619210001</v>
      </c>
      <c r="E3873" s="73">
        <f t="shared" si="2046"/>
        <v>112868.04768425001</v>
      </c>
      <c r="F3873" s="88">
        <f t="shared" si="2039"/>
        <v>6455.85</v>
      </c>
      <c r="G3873" s="3">
        <f>IF(AND(N3873=1,N3872&gt;1),VLOOKUP(A3872,[1]Plan1!$BK$81:$BM$259,3),G3872)</f>
        <v>6413.24</v>
      </c>
      <c r="H3873" s="11">
        <f t="shared" si="2040"/>
        <v>44941</v>
      </c>
      <c r="I3873" s="11">
        <f t="shared" si="2041"/>
        <v>44972</v>
      </c>
      <c r="J3873" s="12">
        <f t="shared" si="2047"/>
        <v>-6.6002153085962245E-3</v>
      </c>
      <c r="K3873" s="11">
        <f t="shared" si="2063"/>
        <v>45030</v>
      </c>
      <c r="L3873" s="11">
        <f t="shared" si="2048"/>
        <v>45030</v>
      </c>
      <c r="M3873" s="1">
        <f t="shared" si="2067"/>
        <v>22</v>
      </c>
      <c r="N3873" s="1">
        <f t="shared" si="2049"/>
        <v>21</v>
      </c>
      <c r="O3873" s="2">
        <f t="shared" si="2050"/>
        <v>0.99369883999999997</v>
      </c>
      <c r="P3873" s="13">
        <f t="shared" si="2042"/>
        <v>0.99339977999999995</v>
      </c>
      <c r="Q3873" s="13">
        <f t="shared" si="2068"/>
        <v>1.7621344620356754</v>
      </c>
      <c r="R3873" s="2">
        <f t="shared" si="2038"/>
        <v>1.75103097</v>
      </c>
      <c r="S3873" s="2">
        <f t="shared" si="2064"/>
        <v>1.83355815</v>
      </c>
      <c r="T3873" s="2">
        <f t="shared" si="2051"/>
        <v>226415.57921036001</v>
      </c>
      <c r="U3873" s="2">
        <f t="shared" si="2052"/>
        <v>8849.2338851079439</v>
      </c>
      <c r="V3873" s="2">
        <f t="shared" si="2053"/>
        <v>84767.399334308531</v>
      </c>
      <c r="W3873" s="2">
        <f t="shared" si="2054"/>
        <v>217100.8975228765</v>
      </c>
      <c r="X3873" s="17">
        <f t="shared" si="2055"/>
        <v>0</v>
      </c>
      <c r="Y3873" s="2">
        <f t="shared" si="2056"/>
        <v>0</v>
      </c>
      <c r="Z3873" s="72">
        <f t="shared" si="2057"/>
        <v>0</v>
      </c>
      <c r="AA3873" s="2">
        <f t="shared" si="2043"/>
        <v>0</v>
      </c>
      <c r="AB3873" s="12">
        <f t="shared" si="2065"/>
        <v>4.6600000000000003E-2</v>
      </c>
      <c r="AC3873" s="17">
        <f t="shared" si="2058"/>
        <v>21</v>
      </c>
      <c r="AD3873" s="17">
        <v>252</v>
      </c>
      <c r="AE3873" s="13">
        <f t="shared" si="2069"/>
        <v>1.00380278</v>
      </c>
      <c r="AF3873" s="2">
        <f t="shared" si="2044"/>
        <v>861.00863630000003</v>
      </c>
      <c r="AG3873" s="2">
        <f t="shared" si="2059"/>
        <v>825.58695107999995</v>
      </c>
      <c r="AH3873" s="3">
        <f t="shared" si="2060"/>
        <v>0</v>
      </c>
      <c r="AI3873" s="4" t="str">
        <f t="shared" si="2037"/>
        <v>A+J=</v>
      </c>
      <c r="AJ3873" s="11">
        <f t="shared" si="2066"/>
        <v>45030</v>
      </c>
      <c r="AQ3873" s="53"/>
      <c r="AR3873" s="53"/>
    </row>
    <row r="3874" spans="1:44" x14ac:dyDescent="0.2">
      <c r="A3874" s="158">
        <f t="shared" si="2061"/>
        <v>45030</v>
      </c>
      <c r="B3874" s="2">
        <f t="shared" si="2045"/>
        <v>217906.15903082737</v>
      </c>
      <c r="C3874" s="2">
        <f t="shared" si="2062"/>
        <v>123484.26430346</v>
      </c>
      <c r="D3874" s="2">
        <f>SUM(Y3874:Y$3996)</f>
        <v>10616.216619210001</v>
      </c>
      <c r="E3874" s="73">
        <f t="shared" si="2046"/>
        <v>112868.04768425001</v>
      </c>
      <c r="F3874" s="88">
        <f t="shared" si="2039"/>
        <v>6455.85</v>
      </c>
      <c r="G3874" s="3">
        <f>IF(AND(N3874=1,N3873&gt;1),VLOOKUP(A3873,[1]Plan1!$BK$81:$BM$259,3),G3873)</f>
        <v>6413.24</v>
      </c>
      <c r="H3874" s="11">
        <f t="shared" si="2040"/>
        <v>44941</v>
      </c>
      <c r="I3874" s="11">
        <f t="shared" si="2041"/>
        <v>44972</v>
      </c>
      <c r="J3874" s="12">
        <f t="shared" si="2047"/>
        <v>-6.6002153085962245E-3</v>
      </c>
      <c r="K3874" s="11">
        <f t="shared" si="2063"/>
        <v>45061</v>
      </c>
      <c r="L3874" s="11">
        <f t="shared" si="2048"/>
        <v>45030</v>
      </c>
      <c r="M3874" s="1">
        <f t="shared" si="2067"/>
        <v>22</v>
      </c>
      <c r="N3874" s="1">
        <f t="shared" si="2049"/>
        <v>22</v>
      </c>
      <c r="O3874" s="2">
        <f t="shared" si="2050"/>
        <v>0.99339977999999995</v>
      </c>
      <c r="P3874" s="13">
        <f t="shared" si="2042"/>
        <v>0.99339977999999995</v>
      </c>
      <c r="Q3874" s="13">
        <f t="shared" si="2068"/>
        <v>1.7621344620356754</v>
      </c>
      <c r="R3874" s="2">
        <f t="shared" si="2038"/>
        <v>1.75050398</v>
      </c>
      <c r="S3874" s="2">
        <f t="shared" si="2064"/>
        <v>1.83355815</v>
      </c>
      <c r="T3874" s="2">
        <f t="shared" si="2051"/>
        <v>226415.57921036001</v>
      </c>
      <c r="U3874" s="2">
        <f t="shared" si="2052"/>
        <v>8849.2338851079439</v>
      </c>
      <c r="V3874" s="2">
        <f t="shared" si="2053"/>
        <v>84707.919001859409</v>
      </c>
      <c r="W3874" s="2">
        <f t="shared" si="2054"/>
        <v>217041.41719042737</v>
      </c>
      <c r="X3874" s="17">
        <f t="shared" si="2055"/>
        <v>127</v>
      </c>
      <c r="Y3874" s="2">
        <f t="shared" si="2056"/>
        <v>2084.6576454400001</v>
      </c>
      <c r="Z3874" s="72">
        <f t="shared" si="2057"/>
        <v>1.688197E-2</v>
      </c>
      <c r="AA3874" s="2">
        <f t="shared" si="2043"/>
        <v>3822.3410157600001</v>
      </c>
      <c r="AB3874" s="12">
        <f t="shared" si="2065"/>
        <v>4.6600000000000003E-2</v>
      </c>
      <c r="AC3874" s="17">
        <f t="shared" si="2058"/>
        <v>22</v>
      </c>
      <c r="AD3874" s="17">
        <v>252</v>
      </c>
      <c r="AE3874" s="13">
        <f t="shared" si="2069"/>
        <v>1.003984225</v>
      </c>
      <c r="AF3874" s="2">
        <f t="shared" si="2044"/>
        <v>902.09061107000002</v>
      </c>
      <c r="AG3874" s="2">
        <f t="shared" si="2059"/>
        <v>864.7418404</v>
      </c>
      <c r="AH3874" s="3">
        <f t="shared" si="2060"/>
        <v>4724.4316268299999</v>
      </c>
      <c r="AI3874" s="4" t="str">
        <f t="shared" ref="AI3874:AI3937" si="2070">AI3873</f>
        <v>A+J=</v>
      </c>
      <c r="AJ3874" s="11">
        <f t="shared" si="2066"/>
        <v>45030</v>
      </c>
      <c r="AQ3874" s="53"/>
      <c r="AR3874" s="53"/>
    </row>
    <row r="3875" spans="1:44" x14ac:dyDescent="0.2">
      <c r="A3875" s="158">
        <f t="shared" si="2061"/>
        <v>45031</v>
      </c>
      <c r="B3875" s="2">
        <f t="shared" si="2045"/>
        <v>213188.75414536317</v>
      </c>
      <c r="C3875" s="2">
        <f t="shared" si="2062"/>
        <v>121399.60665802</v>
      </c>
      <c r="D3875" s="2">
        <f>SUM(Y3875:Y$3996)</f>
        <v>8531.5589737699993</v>
      </c>
      <c r="E3875" s="73">
        <f t="shared" si="2046"/>
        <v>112868.04768424999</v>
      </c>
      <c r="F3875" s="88">
        <f t="shared" si="2039"/>
        <v>6455.85</v>
      </c>
      <c r="G3875" s="3">
        <f>IF(AND(N3875=1,N3874&gt;1),VLOOKUP(A3874,[1]Plan1!$BK$81:$BM$259,3),G3874)</f>
        <v>6413.24</v>
      </c>
      <c r="H3875" s="11">
        <f t="shared" si="2040"/>
        <v>44972</v>
      </c>
      <c r="I3875" s="11">
        <f t="shared" si="2041"/>
        <v>45000</v>
      </c>
      <c r="J3875" s="12">
        <f t="shared" si="2047"/>
        <v>-6.6002153085962245E-3</v>
      </c>
      <c r="K3875" s="11">
        <f t="shared" si="2063"/>
        <v>45061</v>
      </c>
      <c r="L3875" s="11">
        <f t="shared" si="2048"/>
        <v>45061</v>
      </c>
      <c r="M3875" s="1">
        <f t="shared" si="2067"/>
        <v>19</v>
      </c>
      <c r="N3875" s="1">
        <f t="shared" si="2049"/>
        <v>1</v>
      </c>
      <c r="O3875" s="2">
        <f t="shared" si="2050"/>
        <v>0.99965152000000002</v>
      </c>
      <c r="P3875" s="13">
        <f t="shared" si="2042"/>
        <v>0.99339977999999995</v>
      </c>
      <c r="Q3875" s="13">
        <f t="shared" si="2068"/>
        <v>1.7505039869166581</v>
      </c>
      <c r="R3875" s="2">
        <f t="shared" si="2038"/>
        <v>1.74989397</v>
      </c>
      <c r="S3875" s="2">
        <f t="shared" si="2064"/>
        <v>1.83355815</v>
      </c>
      <c r="T3875" s="2">
        <f t="shared" si="2051"/>
        <v>222593.23819460001</v>
      </c>
      <c r="U3875" s="2">
        <f t="shared" si="2052"/>
        <v>7111.5505147916192</v>
      </c>
      <c r="V3875" s="2">
        <f t="shared" si="2053"/>
        <v>84639.068364091538</v>
      </c>
      <c r="W3875" s="2">
        <f t="shared" si="2054"/>
        <v>213150.22553690316</v>
      </c>
      <c r="X3875" s="17">
        <f t="shared" si="2055"/>
        <v>0</v>
      </c>
      <c r="Y3875" s="2">
        <f t="shared" si="2056"/>
        <v>0</v>
      </c>
      <c r="Z3875" s="72">
        <f t="shared" si="2057"/>
        <v>0</v>
      </c>
      <c r="AA3875" s="2">
        <f t="shared" si="2043"/>
        <v>0</v>
      </c>
      <c r="AB3875" s="12">
        <f t="shared" si="2065"/>
        <v>4.6600000000000003E-2</v>
      </c>
      <c r="AC3875" s="17">
        <f t="shared" si="2058"/>
        <v>1</v>
      </c>
      <c r="AD3875" s="17">
        <v>252</v>
      </c>
      <c r="AE3875" s="13">
        <f t="shared" si="2069"/>
        <v>1.0001807579999999</v>
      </c>
      <c r="AF3875" s="2">
        <f t="shared" si="2044"/>
        <v>40.235508539999998</v>
      </c>
      <c r="AG3875" s="2">
        <f t="shared" si="2059"/>
        <v>38.528608460000001</v>
      </c>
      <c r="AH3875" s="3">
        <f t="shared" si="2060"/>
        <v>0</v>
      </c>
      <c r="AI3875" s="4" t="str">
        <f t="shared" si="2070"/>
        <v>A+J=</v>
      </c>
      <c r="AJ3875" s="11">
        <f t="shared" si="2066"/>
        <v>45061</v>
      </c>
      <c r="AQ3875" s="53"/>
      <c r="AR3875" s="53"/>
    </row>
    <row r="3876" spans="1:44" x14ac:dyDescent="0.2">
      <c r="A3876" s="158">
        <f t="shared" si="2061"/>
        <v>45032</v>
      </c>
      <c r="B3876" s="2">
        <f t="shared" si="2045"/>
        <v>213188.75414536317</v>
      </c>
      <c r="C3876" s="2">
        <f t="shared" si="2062"/>
        <v>121399.60665802</v>
      </c>
      <c r="D3876" s="2">
        <f>SUM(Y3876:Y$3996)</f>
        <v>8531.5589737699993</v>
      </c>
      <c r="E3876" s="73">
        <f t="shared" si="2046"/>
        <v>112868.04768424999</v>
      </c>
      <c r="F3876" s="88">
        <f t="shared" si="2039"/>
        <v>6455.85</v>
      </c>
      <c r="G3876" s="3">
        <f>IF(AND(N3876=1,N3875&gt;1),VLOOKUP(A3875,[1]Plan1!$BK$81:$BM$259,3),G3875)</f>
        <v>6413.24</v>
      </c>
      <c r="H3876" s="11">
        <f t="shared" si="2040"/>
        <v>44972</v>
      </c>
      <c r="I3876" s="11">
        <f t="shared" si="2041"/>
        <v>45000</v>
      </c>
      <c r="J3876" s="12">
        <f t="shared" si="2047"/>
        <v>-6.6002153085962245E-3</v>
      </c>
      <c r="K3876" s="11">
        <f t="shared" si="2063"/>
        <v>45061</v>
      </c>
      <c r="L3876" s="11">
        <f t="shared" si="2048"/>
        <v>45061</v>
      </c>
      <c r="M3876" s="1">
        <f t="shared" si="2067"/>
        <v>19</v>
      </c>
      <c r="N3876" s="1">
        <f t="shared" si="2049"/>
        <v>1</v>
      </c>
      <c r="O3876" s="2">
        <f t="shared" si="2050"/>
        <v>0.99965152000000002</v>
      </c>
      <c r="P3876" s="13">
        <f t="shared" si="2042"/>
        <v>0.99339977999999995</v>
      </c>
      <c r="Q3876" s="13">
        <f t="shared" si="2068"/>
        <v>1.7505039869166581</v>
      </c>
      <c r="R3876" s="2">
        <f t="shared" si="2038"/>
        <v>1.74989397</v>
      </c>
      <c r="S3876" s="2">
        <f t="shared" si="2064"/>
        <v>1.83355815</v>
      </c>
      <c r="T3876" s="2">
        <f t="shared" si="2051"/>
        <v>222593.23819460001</v>
      </c>
      <c r="U3876" s="2">
        <f t="shared" si="2052"/>
        <v>7111.5505147916192</v>
      </c>
      <c r="V3876" s="2">
        <f t="shared" si="2053"/>
        <v>84639.068364091538</v>
      </c>
      <c r="W3876" s="2">
        <f t="shared" si="2054"/>
        <v>213150.22553690316</v>
      </c>
      <c r="X3876" s="17">
        <f t="shared" si="2055"/>
        <v>0</v>
      </c>
      <c r="Y3876" s="2">
        <f t="shared" si="2056"/>
        <v>0</v>
      </c>
      <c r="Z3876" s="72">
        <f t="shared" si="2057"/>
        <v>0</v>
      </c>
      <c r="AA3876" s="2">
        <f t="shared" si="2043"/>
        <v>0</v>
      </c>
      <c r="AB3876" s="12">
        <f t="shared" si="2065"/>
        <v>4.6600000000000003E-2</v>
      </c>
      <c r="AC3876" s="17">
        <f t="shared" si="2058"/>
        <v>1</v>
      </c>
      <c r="AD3876" s="17">
        <v>252</v>
      </c>
      <c r="AE3876" s="13">
        <f t="shared" si="2069"/>
        <v>1.0001807579999999</v>
      </c>
      <c r="AF3876" s="2">
        <f t="shared" si="2044"/>
        <v>40.235508539999998</v>
      </c>
      <c r="AG3876" s="2">
        <f t="shared" si="2059"/>
        <v>38.528608460000001</v>
      </c>
      <c r="AH3876" s="3">
        <f t="shared" si="2060"/>
        <v>0</v>
      </c>
      <c r="AI3876" s="4" t="str">
        <f t="shared" si="2070"/>
        <v>A+J=</v>
      </c>
      <c r="AJ3876" s="11">
        <f t="shared" si="2066"/>
        <v>45061</v>
      </c>
      <c r="AQ3876" s="53"/>
      <c r="AR3876" s="53"/>
    </row>
    <row r="3877" spans="1:44" x14ac:dyDescent="0.2">
      <c r="A3877" s="158">
        <f t="shared" si="2061"/>
        <v>45033</v>
      </c>
      <c r="B3877" s="2">
        <f t="shared" si="2045"/>
        <v>213188.75414536317</v>
      </c>
      <c r="C3877" s="2">
        <f t="shared" si="2062"/>
        <v>121399.60665802</v>
      </c>
      <c r="D3877" s="2">
        <f>SUM(Y3877:Y$3996)</f>
        <v>8531.5589737699993</v>
      </c>
      <c r="E3877" s="73">
        <f t="shared" si="2046"/>
        <v>112868.04768424999</v>
      </c>
      <c r="F3877" s="88">
        <f t="shared" si="2039"/>
        <v>6455.85</v>
      </c>
      <c r="G3877" s="3">
        <f>IF(AND(N3877=1,N3876&gt;1),VLOOKUP(A3876,[1]Plan1!$BK$81:$BM$259,3),G3876)</f>
        <v>6413.24</v>
      </c>
      <c r="H3877" s="11">
        <f t="shared" si="2040"/>
        <v>44972</v>
      </c>
      <c r="I3877" s="11">
        <f t="shared" si="2041"/>
        <v>45000</v>
      </c>
      <c r="J3877" s="12">
        <f t="shared" si="2047"/>
        <v>-6.6002153085962245E-3</v>
      </c>
      <c r="K3877" s="11">
        <f t="shared" si="2063"/>
        <v>45061</v>
      </c>
      <c r="L3877" s="11">
        <f t="shared" si="2048"/>
        <v>45061</v>
      </c>
      <c r="M3877" s="1">
        <f t="shared" si="2067"/>
        <v>19</v>
      </c>
      <c r="N3877" s="1">
        <f t="shared" si="2049"/>
        <v>1</v>
      </c>
      <c r="O3877" s="2">
        <f t="shared" si="2050"/>
        <v>0.99965152000000002</v>
      </c>
      <c r="P3877" s="13">
        <f t="shared" si="2042"/>
        <v>0.99339977999999995</v>
      </c>
      <c r="Q3877" s="13">
        <f t="shared" si="2068"/>
        <v>1.7505039869166581</v>
      </c>
      <c r="R3877" s="2">
        <f t="shared" si="2038"/>
        <v>1.74989397</v>
      </c>
      <c r="S3877" s="2">
        <f t="shared" si="2064"/>
        <v>1.83355815</v>
      </c>
      <c r="T3877" s="2">
        <f t="shared" si="2051"/>
        <v>222593.23819460001</v>
      </c>
      <c r="U3877" s="2">
        <f t="shared" si="2052"/>
        <v>7111.5505147916192</v>
      </c>
      <c r="V3877" s="2">
        <f t="shared" si="2053"/>
        <v>84639.068364091538</v>
      </c>
      <c r="W3877" s="2">
        <f t="shared" si="2054"/>
        <v>213150.22553690316</v>
      </c>
      <c r="X3877" s="17">
        <f t="shared" si="2055"/>
        <v>0</v>
      </c>
      <c r="Y3877" s="2">
        <f t="shared" si="2056"/>
        <v>0</v>
      </c>
      <c r="Z3877" s="72">
        <f t="shared" si="2057"/>
        <v>0</v>
      </c>
      <c r="AA3877" s="2">
        <f t="shared" si="2043"/>
        <v>0</v>
      </c>
      <c r="AB3877" s="12">
        <f t="shared" si="2065"/>
        <v>4.6600000000000003E-2</v>
      </c>
      <c r="AC3877" s="17">
        <f t="shared" si="2058"/>
        <v>1</v>
      </c>
      <c r="AD3877" s="17">
        <v>252</v>
      </c>
      <c r="AE3877" s="13">
        <f t="shared" si="2069"/>
        <v>1.0001807579999999</v>
      </c>
      <c r="AF3877" s="2">
        <f t="shared" si="2044"/>
        <v>40.235508539999998</v>
      </c>
      <c r="AG3877" s="2">
        <f t="shared" si="2059"/>
        <v>38.528608460000001</v>
      </c>
      <c r="AH3877" s="3">
        <f t="shared" si="2060"/>
        <v>0</v>
      </c>
      <c r="AI3877" s="4" t="str">
        <f t="shared" si="2070"/>
        <v>A+J=</v>
      </c>
      <c r="AJ3877" s="11">
        <f t="shared" si="2066"/>
        <v>45061</v>
      </c>
      <c r="AQ3877" s="53"/>
      <c r="AR3877" s="53"/>
    </row>
    <row r="3878" spans="1:44" x14ac:dyDescent="0.2">
      <c r="A3878" s="158">
        <f t="shared" si="2061"/>
        <v>45034</v>
      </c>
      <c r="B3878" s="2">
        <f t="shared" si="2045"/>
        <v>213158.44114218673</v>
      </c>
      <c r="C3878" s="2">
        <f t="shared" si="2062"/>
        <v>121399.60665802</v>
      </c>
      <c r="D3878" s="2">
        <f>SUM(Y3878:Y$3996)</f>
        <v>8531.5589737699993</v>
      </c>
      <c r="E3878" s="73">
        <f t="shared" si="2046"/>
        <v>112868.04768424999</v>
      </c>
      <c r="F3878" s="88">
        <f t="shared" si="2039"/>
        <v>6455.85</v>
      </c>
      <c r="G3878" s="3">
        <f>IF(AND(N3878=1,N3877&gt;1),VLOOKUP(A3877,[1]Plan1!$BK$81:$BM$259,3),G3877)</f>
        <v>6413.24</v>
      </c>
      <c r="H3878" s="11">
        <f t="shared" si="2040"/>
        <v>44972</v>
      </c>
      <c r="I3878" s="11">
        <f t="shared" si="2041"/>
        <v>45000</v>
      </c>
      <c r="J3878" s="12">
        <f t="shared" si="2047"/>
        <v>-6.6002153085962245E-3</v>
      </c>
      <c r="K3878" s="11">
        <f t="shared" si="2063"/>
        <v>45061</v>
      </c>
      <c r="L3878" s="11">
        <f t="shared" si="2048"/>
        <v>45061</v>
      </c>
      <c r="M3878" s="1">
        <f t="shared" si="2067"/>
        <v>19</v>
      </c>
      <c r="N3878" s="1">
        <f t="shared" si="2049"/>
        <v>2</v>
      </c>
      <c r="O3878" s="2">
        <f t="shared" si="2050"/>
        <v>0.99930317999999996</v>
      </c>
      <c r="P3878" s="13">
        <f t="shared" si="2042"/>
        <v>0.99339977999999995</v>
      </c>
      <c r="Q3878" s="13">
        <f t="shared" si="2068"/>
        <v>1.7505039869166581</v>
      </c>
      <c r="R3878" s="2">
        <f t="shared" si="2038"/>
        <v>1.7492842</v>
      </c>
      <c r="S3878" s="2">
        <f t="shared" si="2064"/>
        <v>1.83355815</v>
      </c>
      <c r="T3878" s="2">
        <f t="shared" si="2051"/>
        <v>222593.23819460001</v>
      </c>
      <c r="U3878" s="2">
        <f t="shared" si="2052"/>
        <v>7111.5505147916192</v>
      </c>
      <c r="V3878" s="2">
        <f t="shared" si="2053"/>
        <v>84570.244814655103</v>
      </c>
      <c r="W3878" s="2">
        <f t="shared" si="2054"/>
        <v>213081.40198746673</v>
      </c>
      <c r="X3878" s="17">
        <f t="shared" si="2055"/>
        <v>0</v>
      </c>
      <c r="Y3878" s="2">
        <f t="shared" si="2056"/>
        <v>0</v>
      </c>
      <c r="Z3878" s="72">
        <f t="shared" si="2057"/>
        <v>0</v>
      </c>
      <c r="AA3878" s="2">
        <f t="shared" si="2043"/>
        <v>0</v>
      </c>
      <c r="AB3878" s="12">
        <f t="shared" si="2065"/>
        <v>4.6600000000000003E-2</v>
      </c>
      <c r="AC3878" s="17">
        <f t="shared" si="2058"/>
        <v>2</v>
      </c>
      <c r="AD3878" s="17">
        <v>252</v>
      </c>
      <c r="AE3878" s="13">
        <f t="shared" si="2069"/>
        <v>1.0003615480000001</v>
      </c>
      <c r="AF3878" s="2">
        <f t="shared" si="2044"/>
        <v>80.478140080000003</v>
      </c>
      <c r="AG3878" s="2">
        <f t="shared" si="2059"/>
        <v>77.039154719999999</v>
      </c>
      <c r="AH3878" s="3">
        <f t="shared" si="2060"/>
        <v>0</v>
      </c>
      <c r="AI3878" s="4" t="str">
        <f t="shared" si="2070"/>
        <v>A+J=</v>
      </c>
      <c r="AJ3878" s="11">
        <f t="shared" si="2066"/>
        <v>45061</v>
      </c>
      <c r="AQ3878" s="53"/>
      <c r="AR3878" s="53"/>
    </row>
    <row r="3879" spans="1:44" x14ac:dyDescent="0.2">
      <c r="A3879" s="158">
        <f t="shared" si="2061"/>
        <v>45035</v>
      </c>
      <c r="B3879" s="2">
        <f t="shared" si="2045"/>
        <v>213128.13173976939</v>
      </c>
      <c r="C3879" s="2">
        <f t="shared" si="2062"/>
        <v>121399.60665802</v>
      </c>
      <c r="D3879" s="2">
        <f>SUM(Y3879:Y$3996)</f>
        <v>8531.5589737699993</v>
      </c>
      <c r="E3879" s="73">
        <f t="shared" si="2046"/>
        <v>112868.04768424999</v>
      </c>
      <c r="F3879" s="88">
        <f t="shared" si="2039"/>
        <v>6455.85</v>
      </c>
      <c r="G3879" s="3">
        <f>IF(AND(N3879=1,N3878&gt;1),VLOOKUP(A3878,[1]Plan1!$BK$81:$BM$259,3),G3878)</f>
        <v>6413.24</v>
      </c>
      <c r="H3879" s="11">
        <f t="shared" si="2040"/>
        <v>44972</v>
      </c>
      <c r="I3879" s="11">
        <f t="shared" si="2041"/>
        <v>45000</v>
      </c>
      <c r="J3879" s="12">
        <f t="shared" si="2047"/>
        <v>-6.6002153085962245E-3</v>
      </c>
      <c r="K3879" s="11">
        <f t="shared" si="2063"/>
        <v>45061</v>
      </c>
      <c r="L3879" s="11">
        <f t="shared" si="2048"/>
        <v>45061</v>
      </c>
      <c r="M3879" s="1">
        <f t="shared" si="2067"/>
        <v>19</v>
      </c>
      <c r="N3879" s="1">
        <f t="shared" si="2049"/>
        <v>3</v>
      </c>
      <c r="O3879" s="2">
        <f t="shared" si="2050"/>
        <v>0.99895495000000001</v>
      </c>
      <c r="P3879" s="13">
        <f t="shared" si="2042"/>
        <v>0.99339977999999995</v>
      </c>
      <c r="Q3879" s="13">
        <f t="shared" si="2068"/>
        <v>1.7505039869166581</v>
      </c>
      <c r="R3879" s="2">
        <f t="shared" si="2038"/>
        <v>1.7486746200000001</v>
      </c>
      <c r="S3879" s="2">
        <f t="shared" si="2064"/>
        <v>1.83355815</v>
      </c>
      <c r="T3879" s="2">
        <f t="shared" si="2051"/>
        <v>222593.23819460001</v>
      </c>
      <c r="U3879" s="2">
        <f t="shared" si="2052"/>
        <v>7111.5505147916192</v>
      </c>
      <c r="V3879" s="2">
        <f t="shared" si="2053"/>
        <v>84501.442710147749</v>
      </c>
      <c r="W3879" s="2">
        <f t="shared" si="2054"/>
        <v>213012.59988295939</v>
      </c>
      <c r="X3879" s="17">
        <f t="shared" si="2055"/>
        <v>0</v>
      </c>
      <c r="Y3879" s="2">
        <f t="shared" si="2056"/>
        <v>0</v>
      </c>
      <c r="Z3879" s="72">
        <f t="shared" si="2057"/>
        <v>0</v>
      </c>
      <c r="AA3879" s="2">
        <f t="shared" si="2043"/>
        <v>0</v>
      </c>
      <c r="AB3879" s="12">
        <f t="shared" si="2065"/>
        <v>4.6600000000000003E-2</v>
      </c>
      <c r="AC3879" s="17">
        <f t="shared" si="2058"/>
        <v>3</v>
      </c>
      <c r="AD3879" s="17">
        <v>252</v>
      </c>
      <c r="AE3879" s="13">
        <f t="shared" si="2069"/>
        <v>1.0005423710000001</v>
      </c>
      <c r="AF3879" s="2">
        <f t="shared" si="2044"/>
        <v>120.72811719000001</v>
      </c>
      <c r="AG3879" s="2">
        <f t="shared" si="2059"/>
        <v>115.53185680999999</v>
      </c>
      <c r="AH3879" s="3">
        <f t="shared" si="2060"/>
        <v>0</v>
      </c>
      <c r="AI3879" s="4" t="str">
        <f t="shared" si="2070"/>
        <v>A+J=</v>
      </c>
      <c r="AJ3879" s="11">
        <f t="shared" si="2066"/>
        <v>45061</v>
      </c>
      <c r="AQ3879" s="53"/>
      <c r="AR3879" s="53"/>
    </row>
    <row r="3880" spans="1:44" x14ac:dyDescent="0.2">
      <c r="A3880" s="158">
        <f t="shared" si="2061"/>
        <v>45036</v>
      </c>
      <c r="B3880" s="2">
        <f t="shared" si="2045"/>
        <v>213097.82820191202</v>
      </c>
      <c r="C3880" s="2">
        <f t="shared" si="2062"/>
        <v>121399.60665802</v>
      </c>
      <c r="D3880" s="2">
        <f>SUM(Y3880:Y$3996)</f>
        <v>8531.5589737699993</v>
      </c>
      <c r="E3880" s="73">
        <f t="shared" si="2046"/>
        <v>112868.04768424999</v>
      </c>
      <c r="F3880" s="88">
        <f t="shared" si="2039"/>
        <v>6455.85</v>
      </c>
      <c r="G3880" s="3">
        <f>IF(AND(N3880=1,N3879&gt;1),VLOOKUP(A3879,[1]Plan1!$BK$81:$BM$259,3),G3879)</f>
        <v>6413.24</v>
      </c>
      <c r="H3880" s="11">
        <f t="shared" si="2040"/>
        <v>44972</v>
      </c>
      <c r="I3880" s="11">
        <f t="shared" si="2041"/>
        <v>45000</v>
      </c>
      <c r="J3880" s="12">
        <f t="shared" si="2047"/>
        <v>-6.6002153085962245E-3</v>
      </c>
      <c r="K3880" s="11">
        <f t="shared" si="2063"/>
        <v>45061</v>
      </c>
      <c r="L3880" s="11">
        <f t="shared" si="2048"/>
        <v>45061</v>
      </c>
      <c r="M3880" s="1">
        <f t="shared" si="2067"/>
        <v>19</v>
      </c>
      <c r="N3880" s="1">
        <f t="shared" si="2049"/>
        <v>4</v>
      </c>
      <c r="O3880" s="2">
        <f t="shared" si="2050"/>
        <v>0.99860684</v>
      </c>
      <c r="P3880" s="13">
        <f t="shared" si="2042"/>
        <v>0.99339977999999995</v>
      </c>
      <c r="Q3880" s="13">
        <f t="shared" si="2068"/>
        <v>1.7505039869166581</v>
      </c>
      <c r="R3880" s="2">
        <f t="shared" si="2038"/>
        <v>1.74806525</v>
      </c>
      <c r="S3880" s="2">
        <f t="shared" si="2064"/>
        <v>1.83355815</v>
      </c>
      <c r="T3880" s="2">
        <f t="shared" si="2051"/>
        <v>222593.23819460001</v>
      </c>
      <c r="U3880" s="2">
        <f t="shared" si="2052"/>
        <v>7111.5505147916192</v>
      </c>
      <c r="V3880" s="2">
        <f t="shared" si="2053"/>
        <v>84432.66430793039</v>
      </c>
      <c r="W3880" s="2">
        <f t="shared" si="2054"/>
        <v>212943.82148074202</v>
      </c>
      <c r="X3880" s="17">
        <f t="shared" si="2055"/>
        <v>0</v>
      </c>
      <c r="Y3880" s="2">
        <f t="shared" si="2056"/>
        <v>0</v>
      </c>
      <c r="Z3880" s="72">
        <f t="shared" si="2057"/>
        <v>0</v>
      </c>
      <c r="AA3880" s="2">
        <f t="shared" si="2043"/>
        <v>0</v>
      </c>
      <c r="AB3880" s="12">
        <f t="shared" si="2065"/>
        <v>4.6600000000000003E-2</v>
      </c>
      <c r="AC3880" s="17">
        <f t="shared" si="2058"/>
        <v>4</v>
      </c>
      <c r="AD3880" s="17">
        <v>252</v>
      </c>
      <c r="AE3880" s="13">
        <f t="shared" si="2069"/>
        <v>1.0007232269999999</v>
      </c>
      <c r="AF3880" s="2">
        <f t="shared" si="2044"/>
        <v>160.98543986999999</v>
      </c>
      <c r="AG3880" s="2">
        <f t="shared" si="2059"/>
        <v>154.00672116999999</v>
      </c>
      <c r="AH3880" s="3">
        <f t="shared" si="2060"/>
        <v>0</v>
      </c>
      <c r="AI3880" s="4" t="str">
        <f t="shared" si="2070"/>
        <v>A+J=</v>
      </c>
      <c r="AJ3880" s="11">
        <f t="shared" si="2066"/>
        <v>45061</v>
      </c>
      <c r="AQ3880" s="53"/>
      <c r="AR3880" s="53"/>
    </row>
    <row r="3881" spans="1:44" x14ac:dyDescent="0.2">
      <c r="A3881" s="158">
        <f t="shared" si="2061"/>
        <v>45037</v>
      </c>
      <c r="B3881" s="2">
        <f t="shared" si="2045"/>
        <v>213067.53258121564</v>
      </c>
      <c r="C3881" s="2">
        <f t="shared" si="2062"/>
        <v>121399.60665802</v>
      </c>
      <c r="D3881" s="2">
        <f>SUM(Y3881:Y$3996)</f>
        <v>8531.5589737699993</v>
      </c>
      <c r="E3881" s="73">
        <f t="shared" si="2046"/>
        <v>112868.04768424999</v>
      </c>
      <c r="F3881" s="88">
        <f t="shared" si="2039"/>
        <v>6455.85</v>
      </c>
      <c r="G3881" s="3">
        <f>IF(AND(N3881=1,N3880&gt;1),VLOOKUP(A3880,[1]Plan1!$BK$81:$BM$259,3),G3880)</f>
        <v>6413.24</v>
      </c>
      <c r="H3881" s="11">
        <f t="shared" si="2040"/>
        <v>44972</v>
      </c>
      <c r="I3881" s="11">
        <f t="shared" si="2041"/>
        <v>45000</v>
      </c>
      <c r="J3881" s="12">
        <f t="shared" si="2047"/>
        <v>-6.6002153085962245E-3</v>
      </c>
      <c r="K3881" s="11">
        <f t="shared" si="2063"/>
        <v>45061</v>
      </c>
      <c r="L3881" s="11">
        <f t="shared" si="2048"/>
        <v>45061</v>
      </c>
      <c r="M3881" s="1">
        <f t="shared" si="2067"/>
        <v>19</v>
      </c>
      <c r="N3881" s="1">
        <f t="shared" si="2049"/>
        <v>5</v>
      </c>
      <c r="O3881" s="2">
        <f t="shared" si="2050"/>
        <v>0.99825885999999997</v>
      </c>
      <c r="P3881" s="13">
        <f t="shared" si="2042"/>
        <v>0.99339977999999995</v>
      </c>
      <c r="Q3881" s="13">
        <f t="shared" si="2068"/>
        <v>1.7505039869166581</v>
      </c>
      <c r="R3881" s="2">
        <f t="shared" ref="R3881:R3944" si="2071">TRUNC(TRUNC((O3881*Q3881),15),8)</f>
        <v>1.7474561099999999</v>
      </c>
      <c r="S3881" s="2">
        <f t="shared" si="2064"/>
        <v>1.83355815</v>
      </c>
      <c r="T3881" s="2">
        <f t="shared" si="2051"/>
        <v>222593.23819460001</v>
      </c>
      <c r="U3881" s="2">
        <f t="shared" si="2052"/>
        <v>7111.5505147916192</v>
      </c>
      <c r="V3881" s="2">
        <f t="shared" si="2053"/>
        <v>84363.911865363989</v>
      </c>
      <c r="W3881" s="2">
        <f t="shared" si="2054"/>
        <v>212875.06903817563</v>
      </c>
      <c r="X3881" s="17">
        <f t="shared" si="2055"/>
        <v>0</v>
      </c>
      <c r="Y3881" s="2">
        <f t="shared" si="2056"/>
        <v>0</v>
      </c>
      <c r="Z3881" s="72">
        <f t="shared" si="2057"/>
        <v>0</v>
      </c>
      <c r="AA3881" s="2">
        <f t="shared" si="2043"/>
        <v>0</v>
      </c>
      <c r="AB3881" s="12">
        <f t="shared" si="2065"/>
        <v>4.6600000000000003E-2</v>
      </c>
      <c r="AC3881" s="17">
        <f t="shared" si="2058"/>
        <v>5</v>
      </c>
      <c r="AD3881" s="17">
        <v>252</v>
      </c>
      <c r="AE3881" s="13">
        <f t="shared" si="2069"/>
        <v>1.000904115</v>
      </c>
      <c r="AF3881" s="2">
        <f t="shared" si="2044"/>
        <v>201.24988554999999</v>
      </c>
      <c r="AG3881" s="2">
        <f t="shared" si="2059"/>
        <v>192.46354303999999</v>
      </c>
      <c r="AH3881" s="3">
        <f t="shared" si="2060"/>
        <v>0</v>
      </c>
      <c r="AI3881" s="4" t="str">
        <f t="shared" si="2070"/>
        <v>A+J=</v>
      </c>
      <c r="AJ3881" s="11">
        <f t="shared" si="2066"/>
        <v>45061</v>
      </c>
      <c r="AQ3881" s="53"/>
      <c r="AR3881" s="53"/>
    </row>
    <row r="3882" spans="1:44" x14ac:dyDescent="0.2">
      <c r="A3882" s="158">
        <f t="shared" si="2061"/>
        <v>45038</v>
      </c>
      <c r="B3882" s="2">
        <f t="shared" si="2045"/>
        <v>213067.53258121564</v>
      </c>
      <c r="C3882" s="2">
        <f t="shared" si="2062"/>
        <v>121399.60665802</v>
      </c>
      <c r="D3882" s="2">
        <f>SUM(Y3882:Y$3996)</f>
        <v>8531.5589737699993</v>
      </c>
      <c r="E3882" s="73">
        <f t="shared" si="2046"/>
        <v>112868.04768424999</v>
      </c>
      <c r="F3882" s="88">
        <f t="shared" ref="F3882:F3945" si="2072">IF(G3882=G3881,F3881,G3881)</f>
        <v>6455.85</v>
      </c>
      <c r="G3882" s="3">
        <f>IF(AND(N3882=1,N3881&gt;1),VLOOKUP(A3881,[1]Plan1!$BK$81:$BM$259,3),G3881)</f>
        <v>6413.24</v>
      </c>
      <c r="H3882" s="11">
        <f t="shared" ref="H3882:H3945" si="2073">EDATE(I3882,-1)</f>
        <v>44972</v>
      </c>
      <c r="I3882" s="11">
        <f t="shared" ref="I3882:I3945" si="2074">IF(X3881&gt;0,EDATE(A3882,-1),+I3881)</f>
        <v>45000</v>
      </c>
      <c r="J3882" s="12">
        <f t="shared" si="2047"/>
        <v>-6.6002153085962245E-3</v>
      </c>
      <c r="K3882" s="11">
        <f t="shared" si="2063"/>
        <v>45061</v>
      </c>
      <c r="L3882" s="11">
        <f t="shared" si="2048"/>
        <v>45061</v>
      </c>
      <c r="M3882" s="1">
        <f t="shared" si="2067"/>
        <v>19</v>
      </c>
      <c r="N3882" s="1">
        <f t="shared" si="2049"/>
        <v>5</v>
      </c>
      <c r="O3882" s="2">
        <f t="shared" si="2050"/>
        <v>0.99825885999999997</v>
      </c>
      <c r="P3882" s="13">
        <f t="shared" ref="P3882:P3945" si="2075">IF(L3882&gt;L3881,O3881,P3881)</f>
        <v>0.99339977999999995</v>
      </c>
      <c r="Q3882" s="13">
        <f t="shared" si="2068"/>
        <v>1.7505039869166581</v>
      </c>
      <c r="R3882" s="2">
        <f t="shared" si="2071"/>
        <v>1.7474561099999999</v>
      </c>
      <c r="S3882" s="2">
        <f t="shared" si="2064"/>
        <v>1.83355815</v>
      </c>
      <c r="T3882" s="2">
        <f t="shared" si="2051"/>
        <v>222593.23819460001</v>
      </c>
      <c r="U3882" s="2">
        <f t="shared" si="2052"/>
        <v>7111.5505147916192</v>
      </c>
      <c r="V3882" s="2">
        <f t="shared" si="2053"/>
        <v>84363.911865363989</v>
      </c>
      <c r="W3882" s="2">
        <f t="shared" si="2054"/>
        <v>212875.06903817563</v>
      </c>
      <c r="X3882" s="17">
        <f t="shared" si="2055"/>
        <v>0</v>
      </c>
      <c r="Y3882" s="2">
        <f t="shared" si="2056"/>
        <v>0</v>
      </c>
      <c r="Z3882" s="72">
        <f t="shared" si="2057"/>
        <v>0</v>
      </c>
      <c r="AA3882" s="2">
        <f t="shared" si="2043"/>
        <v>0</v>
      </c>
      <c r="AB3882" s="12">
        <f t="shared" si="2065"/>
        <v>4.6600000000000003E-2</v>
      </c>
      <c r="AC3882" s="17">
        <f t="shared" si="2058"/>
        <v>5</v>
      </c>
      <c r="AD3882" s="17">
        <v>252</v>
      </c>
      <c r="AE3882" s="13">
        <f t="shared" si="2069"/>
        <v>1.000904115</v>
      </c>
      <c r="AF3882" s="2">
        <f t="shared" si="2044"/>
        <v>201.24988554999999</v>
      </c>
      <c r="AG3882" s="2">
        <f t="shared" si="2059"/>
        <v>192.46354303999999</v>
      </c>
      <c r="AH3882" s="3">
        <f t="shared" si="2060"/>
        <v>0</v>
      </c>
      <c r="AI3882" s="4" t="str">
        <f t="shared" si="2070"/>
        <v>A+J=</v>
      </c>
      <c r="AJ3882" s="11">
        <f t="shared" si="2066"/>
        <v>45061</v>
      </c>
      <c r="AQ3882" s="53"/>
      <c r="AR3882" s="53"/>
    </row>
    <row r="3883" spans="1:44" x14ac:dyDescent="0.2">
      <c r="A3883" s="158">
        <f t="shared" si="2061"/>
        <v>45039</v>
      </c>
      <c r="B3883" s="2">
        <f t="shared" si="2045"/>
        <v>213067.53258121564</v>
      </c>
      <c r="C3883" s="2">
        <f t="shared" si="2062"/>
        <v>121399.60665802</v>
      </c>
      <c r="D3883" s="2">
        <f>SUM(Y3883:Y$3996)</f>
        <v>8531.5589737699993</v>
      </c>
      <c r="E3883" s="73">
        <f t="shared" si="2046"/>
        <v>112868.04768424999</v>
      </c>
      <c r="F3883" s="88">
        <f t="shared" si="2072"/>
        <v>6455.85</v>
      </c>
      <c r="G3883" s="3">
        <f>IF(AND(N3883=1,N3882&gt;1),VLOOKUP(A3882,[1]Plan1!$BK$81:$BM$259,3),G3882)</f>
        <v>6413.24</v>
      </c>
      <c r="H3883" s="11">
        <f t="shared" si="2073"/>
        <v>44972</v>
      </c>
      <c r="I3883" s="11">
        <f t="shared" si="2074"/>
        <v>45000</v>
      </c>
      <c r="J3883" s="12">
        <f t="shared" si="2047"/>
        <v>-6.6002153085962245E-3</v>
      </c>
      <c r="K3883" s="11">
        <f t="shared" si="2063"/>
        <v>45061</v>
      </c>
      <c r="L3883" s="11">
        <f t="shared" si="2048"/>
        <v>45061</v>
      </c>
      <c r="M3883" s="1">
        <f t="shared" si="2067"/>
        <v>19</v>
      </c>
      <c r="N3883" s="1">
        <f t="shared" si="2049"/>
        <v>5</v>
      </c>
      <c r="O3883" s="2">
        <f t="shared" si="2050"/>
        <v>0.99825885999999997</v>
      </c>
      <c r="P3883" s="13">
        <f t="shared" si="2075"/>
        <v>0.99339977999999995</v>
      </c>
      <c r="Q3883" s="13">
        <f t="shared" si="2068"/>
        <v>1.7505039869166581</v>
      </c>
      <c r="R3883" s="2">
        <f t="shared" si="2071"/>
        <v>1.7474561099999999</v>
      </c>
      <c r="S3883" s="2">
        <f t="shared" si="2064"/>
        <v>1.83355815</v>
      </c>
      <c r="T3883" s="2">
        <f t="shared" si="2051"/>
        <v>222593.23819460001</v>
      </c>
      <c r="U3883" s="2">
        <f t="shared" si="2052"/>
        <v>7111.5505147916192</v>
      </c>
      <c r="V3883" s="2">
        <f t="shared" si="2053"/>
        <v>84363.911865363989</v>
      </c>
      <c r="W3883" s="2">
        <f t="shared" si="2054"/>
        <v>212875.06903817563</v>
      </c>
      <c r="X3883" s="17">
        <f t="shared" si="2055"/>
        <v>0</v>
      </c>
      <c r="Y3883" s="2">
        <f t="shared" si="2056"/>
        <v>0</v>
      </c>
      <c r="Z3883" s="72">
        <f t="shared" si="2057"/>
        <v>0</v>
      </c>
      <c r="AA3883" s="2">
        <f t="shared" si="2043"/>
        <v>0</v>
      </c>
      <c r="AB3883" s="12">
        <f t="shared" si="2065"/>
        <v>4.6600000000000003E-2</v>
      </c>
      <c r="AC3883" s="17">
        <f t="shared" si="2058"/>
        <v>5</v>
      </c>
      <c r="AD3883" s="17">
        <v>252</v>
      </c>
      <c r="AE3883" s="13">
        <f t="shared" si="2069"/>
        <v>1.000904115</v>
      </c>
      <c r="AF3883" s="2">
        <f t="shared" si="2044"/>
        <v>201.24988554999999</v>
      </c>
      <c r="AG3883" s="2">
        <f t="shared" si="2059"/>
        <v>192.46354303999999</v>
      </c>
      <c r="AH3883" s="3">
        <f t="shared" si="2060"/>
        <v>0</v>
      </c>
      <c r="AI3883" s="4" t="str">
        <f t="shared" si="2070"/>
        <v>A+J=</v>
      </c>
      <c r="AJ3883" s="11">
        <f t="shared" si="2066"/>
        <v>45061</v>
      </c>
      <c r="AQ3883" s="53"/>
      <c r="AR3883" s="53"/>
    </row>
    <row r="3884" spans="1:44" x14ac:dyDescent="0.2">
      <c r="A3884" s="158">
        <f t="shared" si="2061"/>
        <v>45040</v>
      </c>
      <c r="B3884" s="2">
        <f t="shared" si="2045"/>
        <v>213067.53258121564</v>
      </c>
      <c r="C3884" s="2">
        <f t="shared" si="2062"/>
        <v>121399.60665802</v>
      </c>
      <c r="D3884" s="2">
        <f>SUM(Y3884:Y$3996)</f>
        <v>8531.5589737699993</v>
      </c>
      <c r="E3884" s="73">
        <f t="shared" si="2046"/>
        <v>112868.04768424999</v>
      </c>
      <c r="F3884" s="88">
        <f t="shared" si="2072"/>
        <v>6455.85</v>
      </c>
      <c r="G3884" s="3">
        <f>IF(AND(N3884=1,N3883&gt;1),VLOOKUP(A3883,[1]Plan1!$BK$81:$BM$259,3),G3883)</f>
        <v>6413.24</v>
      </c>
      <c r="H3884" s="11">
        <f t="shared" si="2073"/>
        <v>44972</v>
      </c>
      <c r="I3884" s="11">
        <f t="shared" si="2074"/>
        <v>45000</v>
      </c>
      <c r="J3884" s="12">
        <f t="shared" si="2047"/>
        <v>-6.6002153085962245E-3</v>
      </c>
      <c r="K3884" s="11">
        <f t="shared" si="2063"/>
        <v>45061</v>
      </c>
      <c r="L3884" s="11">
        <f t="shared" si="2048"/>
        <v>45061</v>
      </c>
      <c r="M3884" s="1">
        <f t="shared" si="2067"/>
        <v>19</v>
      </c>
      <c r="N3884" s="1">
        <f t="shared" si="2049"/>
        <v>5</v>
      </c>
      <c r="O3884" s="2">
        <f t="shared" si="2050"/>
        <v>0.99825885999999997</v>
      </c>
      <c r="P3884" s="13">
        <f t="shared" si="2075"/>
        <v>0.99339977999999995</v>
      </c>
      <c r="Q3884" s="13">
        <f t="shared" si="2068"/>
        <v>1.7505039869166581</v>
      </c>
      <c r="R3884" s="2">
        <f t="shared" si="2071"/>
        <v>1.7474561099999999</v>
      </c>
      <c r="S3884" s="2">
        <f t="shared" si="2064"/>
        <v>1.83355815</v>
      </c>
      <c r="T3884" s="2">
        <f t="shared" si="2051"/>
        <v>222593.23819460001</v>
      </c>
      <c r="U3884" s="2">
        <f t="shared" si="2052"/>
        <v>7111.5505147916192</v>
      </c>
      <c r="V3884" s="2">
        <f t="shared" si="2053"/>
        <v>84363.911865363989</v>
      </c>
      <c r="W3884" s="2">
        <f t="shared" si="2054"/>
        <v>212875.06903817563</v>
      </c>
      <c r="X3884" s="17">
        <f t="shared" si="2055"/>
        <v>0</v>
      </c>
      <c r="Y3884" s="2">
        <f t="shared" si="2056"/>
        <v>0</v>
      </c>
      <c r="Z3884" s="72">
        <f t="shared" si="2057"/>
        <v>0</v>
      </c>
      <c r="AA3884" s="2">
        <f t="shared" si="2043"/>
        <v>0</v>
      </c>
      <c r="AB3884" s="12">
        <f t="shared" si="2065"/>
        <v>4.6600000000000003E-2</v>
      </c>
      <c r="AC3884" s="17">
        <f t="shared" si="2058"/>
        <v>5</v>
      </c>
      <c r="AD3884" s="17">
        <v>252</v>
      </c>
      <c r="AE3884" s="13">
        <f t="shared" si="2069"/>
        <v>1.000904115</v>
      </c>
      <c r="AF3884" s="2">
        <f t="shared" si="2044"/>
        <v>201.24988554999999</v>
      </c>
      <c r="AG3884" s="2">
        <f t="shared" si="2059"/>
        <v>192.46354303999999</v>
      </c>
      <c r="AH3884" s="3">
        <f t="shared" si="2060"/>
        <v>0</v>
      </c>
      <c r="AI3884" s="4" t="str">
        <f t="shared" si="2070"/>
        <v>A+J=</v>
      </c>
      <c r="AJ3884" s="11">
        <f t="shared" si="2066"/>
        <v>45061</v>
      </c>
      <c r="AQ3884" s="53"/>
      <c r="AR3884" s="53"/>
    </row>
    <row r="3885" spans="1:44" x14ac:dyDescent="0.2">
      <c r="A3885" s="158">
        <f t="shared" si="2061"/>
        <v>45041</v>
      </c>
      <c r="B3885" s="2">
        <f t="shared" si="2045"/>
        <v>213037.2405783383</v>
      </c>
      <c r="C3885" s="2">
        <f t="shared" si="2062"/>
        <v>121399.60665802</v>
      </c>
      <c r="D3885" s="2">
        <f>SUM(Y3885:Y$3996)</f>
        <v>8531.5589737699993</v>
      </c>
      <c r="E3885" s="73">
        <f t="shared" si="2046"/>
        <v>112868.04768424999</v>
      </c>
      <c r="F3885" s="88">
        <f t="shared" si="2072"/>
        <v>6455.85</v>
      </c>
      <c r="G3885" s="3">
        <f>IF(AND(N3885=1,N3884&gt;1),VLOOKUP(A3884,[1]Plan1!$BK$81:$BM$259,3),G3884)</f>
        <v>6413.24</v>
      </c>
      <c r="H3885" s="11">
        <f t="shared" si="2073"/>
        <v>44972</v>
      </c>
      <c r="I3885" s="11">
        <f t="shared" si="2074"/>
        <v>45000</v>
      </c>
      <c r="J3885" s="12">
        <f t="shared" si="2047"/>
        <v>-6.6002153085962245E-3</v>
      </c>
      <c r="K3885" s="11">
        <f t="shared" si="2063"/>
        <v>45061</v>
      </c>
      <c r="L3885" s="11">
        <f t="shared" si="2048"/>
        <v>45061</v>
      </c>
      <c r="M3885" s="1">
        <f t="shared" si="2067"/>
        <v>19</v>
      </c>
      <c r="N3885" s="1">
        <f t="shared" si="2049"/>
        <v>6</v>
      </c>
      <c r="O3885" s="2">
        <f t="shared" si="2050"/>
        <v>0.99791099000000005</v>
      </c>
      <c r="P3885" s="13">
        <f t="shared" si="2075"/>
        <v>0.99339977999999995</v>
      </c>
      <c r="Q3885" s="13">
        <f t="shared" si="2068"/>
        <v>1.7505039869166581</v>
      </c>
      <c r="R3885" s="2">
        <f t="shared" si="2071"/>
        <v>1.74684716</v>
      </c>
      <c r="S3885" s="2">
        <f t="shared" si="2064"/>
        <v>1.83355815</v>
      </c>
      <c r="T3885" s="2">
        <f t="shared" si="2051"/>
        <v>222593.23819460001</v>
      </c>
      <c r="U3885" s="2">
        <f t="shared" si="2052"/>
        <v>7111.5505147916192</v>
      </c>
      <c r="V3885" s="2">
        <f t="shared" si="2053"/>
        <v>84295.180867726682</v>
      </c>
      <c r="W3885" s="2">
        <f t="shared" si="2054"/>
        <v>212806.33804053831</v>
      </c>
      <c r="X3885" s="17">
        <f t="shared" si="2055"/>
        <v>0</v>
      </c>
      <c r="Y3885" s="2">
        <f t="shared" si="2056"/>
        <v>0</v>
      </c>
      <c r="Z3885" s="72">
        <f t="shared" si="2057"/>
        <v>0</v>
      </c>
      <c r="AA3885" s="2">
        <f t="shared" si="2043"/>
        <v>0</v>
      </c>
      <c r="AB3885" s="12">
        <f t="shared" si="2065"/>
        <v>4.6600000000000003E-2</v>
      </c>
      <c r="AC3885" s="17">
        <f t="shared" si="2058"/>
        <v>6</v>
      </c>
      <c r="AD3885" s="17">
        <v>252</v>
      </c>
      <c r="AE3885" s="13">
        <f t="shared" si="2069"/>
        <v>1.0010850360000001</v>
      </c>
      <c r="AF3885" s="2">
        <f t="shared" si="2044"/>
        <v>241.52167678999999</v>
      </c>
      <c r="AG3885" s="2">
        <f t="shared" si="2059"/>
        <v>230.9025378</v>
      </c>
      <c r="AH3885" s="3">
        <f t="shared" si="2060"/>
        <v>0</v>
      </c>
      <c r="AI3885" s="4" t="str">
        <f t="shared" si="2070"/>
        <v>A+J=</v>
      </c>
      <c r="AJ3885" s="11">
        <f t="shared" si="2066"/>
        <v>45061</v>
      </c>
      <c r="AQ3885" s="53"/>
      <c r="AR3885" s="53"/>
    </row>
    <row r="3886" spans="1:44" x14ac:dyDescent="0.2">
      <c r="A3886" s="158">
        <f t="shared" si="2061"/>
        <v>45042</v>
      </c>
      <c r="B3886" s="2">
        <f t="shared" si="2045"/>
        <v>213006.95671855196</v>
      </c>
      <c r="C3886" s="2">
        <f t="shared" si="2062"/>
        <v>121399.60665802</v>
      </c>
      <c r="D3886" s="2">
        <f>SUM(Y3886:Y$3996)</f>
        <v>8531.5589737699993</v>
      </c>
      <c r="E3886" s="73">
        <f t="shared" si="2046"/>
        <v>112868.04768424999</v>
      </c>
      <c r="F3886" s="88">
        <f t="shared" si="2072"/>
        <v>6455.85</v>
      </c>
      <c r="G3886" s="3">
        <f>IF(AND(N3886=1,N3885&gt;1),VLOOKUP(A3885,[1]Plan1!$BK$81:$BM$259,3),G3885)</f>
        <v>6413.24</v>
      </c>
      <c r="H3886" s="11">
        <f t="shared" si="2073"/>
        <v>44972</v>
      </c>
      <c r="I3886" s="11">
        <f t="shared" si="2074"/>
        <v>45000</v>
      </c>
      <c r="J3886" s="12">
        <f t="shared" si="2047"/>
        <v>-6.6002153085962245E-3</v>
      </c>
      <c r="K3886" s="11">
        <f t="shared" si="2063"/>
        <v>45061</v>
      </c>
      <c r="L3886" s="11">
        <f t="shared" si="2048"/>
        <v>45061</v>
      </c>
      <c r="M3886" s="1">
        <f t="shared" si="2067"/>
        <v>19</v>
      </c>
      <c r="N3886" s="1">
        <f t="shared" si="2049"/>
        <v>7</v>
      </c>
      <c r="O3886" s="2">
        <f t="shared" si="2050"/>
        <v>0.99756325000000001</v>
      </c>
      <c r="P3886" s="13">
        <f t="shared" si="2075"/>
        <v>0.99339977999999995</v>
      </c>
      <c r="Q3886" s="13">
        <f t="shared" si="2068"/>
        <v>1.7505039869166581</v>
      </c>
      <c r="R3886" s="2">
        <f t="shared" si="2071"/>
        <v>1.7462384399999999</v>
      </c>
      <c r="S3886" s="2">
        <f t="shared" si="2064"/>
        <v>1.83355815</v>
      </c>
      <c r="T3886" s="2">
        <f t="shared" si="2051"/>
        <v>222593.23819460001</v>
      </c>
      <c r="U3886" s="2">
        <f t="shared" si="2052"/>
        <v>7111.5505147916192</v>
      </c>
      <c r="V3886" s="2">
        <f t="shared" si="2053"/>
        <v>84226.475829740317</v>
      </c>
      <c r="W3886" s="2">
        <f t="shared" si="2054"/>
        <v>212737.63300255194</v>
      </c>
      <c r="X3886" s="17">
        <f t="shared" si="2055"/>
        <v>0</v>
      </c>
      <c r="Y3886" s="2">
        <f t="shared" si="2056"/>
        <v>0</v>
      </c>
      <c r="Z3886" s="72">
        <f t="shared" si="2057"/>
        <v>0</v>
      </c>
      <c r="AA3886" s="2">
        <f t="shared" si="2043"/>
        <v>0</v>
      </c>
      <c r="AB3886" s="12">
        <f t="shared" si="2065"/>
        <v>4.6600000000000003E-2</v>
      </c>
      <c r="AC3886" s="17">
        <f t="shared" si="2058"/>
        <v>7</v>
      </c>
      <c r="AD3886" s="17">
        <v>252</v>
      </c>
      <c r="AE3886" s="13">
        <f t="shared" si="2069"/>
        <v>1.0012659900000001</v>
      </c>
      <c r="AF3886" s="2">
        <f t="shared" si="2044"/>
        <v>281.80081361999999</v>
      </c>
      <c r="AG3886" s="2">
        <f t="shared" si="2059"/>
        <v>269.32371599999999</v>
      </c>
      <c r="AH3886" s="3">
        <f t="shared" si="2060"/>
        <v>0</v>
      </c>
      <c r="AI3886" s="4" t="str">
        <f t="shared" si="2070"/>
        <v>A+J=</v>
      </c>
      <c r="AJ3886" s="11">
        <f t="shared" si="2066"/>
        <v>45061</v>
      </c>
      <c r="AQ3886" s="53"/>
      <c r="AR3886" s="53"/>
    </row>
    <row r="3887" spans="1:44" x14ac:dyDescent="0.2">
      <c r="A3887" s="158">
        <f t="shared" si="2061"/>
        <v>45043</v>
      </c>
      <c r="B3887" s="2">
        <f t="shared" si="2045"/>
        <v>212976.67853585561</v>
      </c>
      <c r="C3887" s="2">
        <f t="shared" si="2062"/>
        <v>121399.60665802</v>
      </c>
      <c r="D3887" s="2">
        <f>SUM(Y3887:Y$3996)</f>
        <v>8531.5589737699993</v>
      </c>
      <c r="E3887" s="73">
        <f t="shared" si="2046"/>
        <v>112868.04768424999</v>
      </c>
      <c r="F3887" s="88">
        <f t="shared" si="2072"/>
        <v>6455.85</v>
      </c>
      <c r="G3887" s="3">
        <f>IF(AND(N3887=1,N3886&gt;1),VLOOKUP(A3886,[1]Plan1!$BK$81:$BM$259,3),G3886)</f>
        <v>6413.24</v>
      </c>
      <c r="H3887" s="11">
        <f t="shared" si="2073"/>
        <v>44972</v>
      </c>
      <c r="I3887" s="11">
        <f t="shared" si="2074"/>
        <v>45000</v>
      </c>
      <c r="J3887" s="12">
        <f t="shared" si="2047"/>
        <v>-6.6002153085962245E-3</v>
      </c>
      <c r="K3887" s="11">
        <f t="shared" si="2063"/>
        <v>45061</v>
      </c>
      <c r="L3887" s="11">
        <f t="shared" si="2048"/>
        <v>45061</v>
      </c>
      <c r="M3887" s="1">
        <f t="shared" si="2067"/>
        <v>19</v>
      </c>
      <c r="N3887" s="1">
        <f t="shared" si="2049"/>
        <v>8</v>
      </c>
      <c r="O3887" s="2">
        <f t="shared" si="2050"/>
        <v>0.99721563000000002</v>
      </c>
      <c r="P3887" s="13">
        <f t="shared" si="2075"/>
        <v>0.99339977999999995</v>
      </c>
      <c r="Q3887" s="13">
        <f t="shared" si="2068"/>
        <v>1.7505039869166581</v>
      </c>
      <c r="R3887" s="2">
        <f t="shared" si="2071"/>
        <v>1.74562993</v>
      </c>
      <c r="S3887" s="2">
        <f t="shared" si="2064"/>
        <v>1.83355815</v>
      </c>
      <c r="T3887" s="2">
        <f t="shared" si="2051"/>
        <v>222593.23819460001</v>
      </c>
      <c r="U3887" s="2">
        <f t="shared" si="2052"/>
        <v>7111.5505147916192</v>
      </c>
      <c r="V3887" s="2">
        <f t="shared" si="2053"/>
        <v>84157.794494043977</v>
      </c>
      <c r="W3887" s="2">
        <f t="shared" si="2054"/>
        <v>212668.9516668556</v>
      </c>
      <c r="X3887" s="17">
        <f t="shared" si="2055"/>
        <v>0</v>
      </c>
      <c r="Y3887" s="2">
        <f t="shared" si="2056"/>
        <v>0</v>
      </c>
      <c r="Z3887" s="72">
        <f t="shared" si="2057"/>
        <v>0</v>
      </c>
      <c r="AA3887" s="2">
        <f t="shared" si="2043"/>
        <v>0</v>
      </c>
      <c r="AB3887" s="12">
        <f t="shared" si="2065"/>
        <v>4.6600000000000003E-2</v>
      </c>
      <c r="AC3887" s="17">
        <f t="shared" si="2058"/>
        <v>8</v>
      </c>
      <c r="AD3887" s="17">
        <v>252</v>
      </c>
      <c r="AE3887" s="13">
        <f t="shared" si="2069"/>
        <v>1.001446976</v>
      </c>
      <c r="AF3887" s="2">
        <f t="shared" si="2044"/>
        <v>322.08707342000002</v>
      </c>
      <c r="AG3887" s="2">
        <f t="shared" si="2059"/>
        <v>307.72686900000002</v>
      </c>
      <c r="AH3887" s="3">
        <f t="shared" si="2060"/>
        <v>0</v>
      </c>
      <c r="AI3887" s="4" t="str">
        <f t="shared" si="2070"/>
        <v>A+J=</v>
      </c>
      <c r="AJ3887" s="11">
        <f t="shared" si="2066"/>
        <v>45061</v>
      </c>
      <c r="AQ3887" s="53"/>
      <c r="AR3887" s="53"/>
    </row>
    <row r="3888" spans="1:44" x14ac:dyDescent="0.2">
      <c r="A3888" s="158">
        <f t="shared" si="2061"/>
        <v>45044</v>
      </c>
      <c r="B3888" s="2">
        <f t="shared" si="2045"/>
        <v>212946.40646172929</v>
      </c>
      <c r="C3888" s="2">
        <f t="shared" si="2062"/>
        <v>121399.60665802</v>
      </c>
      <c r="D3888" s="2">
        <f>SUM(Y3888:Y$3996)</f>
        <v>8531.5589737699993</v>
      </c>
      <c r="E3888" s="73">
        <f t="shared" si="2046"/>
        <v>112868.04768424999</v>
      </c>
      <c r="F3888" s="88">
        <f t="shared" si="2072"/>
        <v>6455.85</v>
      </c>
      <c r="G3888" s="3">
        <f>IF(AND(N3888=1,N3887&gt;1),VLOOKUP(A3887,[1]Plan1!$BK$81:$BM$259,3),G3887)</f>
        <v>6413.24</v>
      </c>
      <c r="H3888" s="11">
        <f t="shared" si="2073"/>
        <v>44972</v>
      </c>
      <c r="I3888" s="11">
        <f t="shared" si="2074"/>
        <v>45000</v>
      </c>
      <c r="J3888" s="12">
        <f t="shared" si="2047"/>
        <v>-6.6002153085962245E-3</v>
      </c>
      <c r="K3888" s="11">
        <f t="shared" si="2063"/>
        <v>45061</v>
      </c>
      <c r="L3888" s="11">
        <f t="shared" si="2048"/>
        <v>45061</v>
      </c>
      <c r="M3888" s="1">
        <f t="shared" si="2067"/>
        <v>19</v>
      </c>
      <c r="N3888" s="1">
        <f t="shared" si="2049"/>
        <v>9</v>
      </c>
      <c r="O3888" s="2">
        <f t="shared" si="2050"/>
        <v>0.99686812999999996</v>
      </c>
      <c r="P3888" s="13">
        <f t="shared" si="2075"/>
        <v>0.99339977999999995</v>
      </c>
      <c r="Q3888" s="13">
        <f t="shared" si="2068"/>
        <v>1.7505039869166581</v>
      </c>
      <c r="R3888" s="2">
        <f t="shared" si="2071"/>
        <v>1.7450216300000001</v>
      </c>
      <c r="S3888" s="2">
        <f t="shared" si="2064"/>
        <v>1.83355815</v>
      </c>
      <c r="T3888" s="2">
        <f t="shared" si="2051"/>
        <v>222593.23819460001</v>
      </c>
      <c r="U3888" s="2">
        <f t="shared" si="2052"/>
        <v>7111.5505147916192</v>
      </c>
      <c r="V3888" s="2">
        <f t="shared" si="2053"/>
        <v>84089.136860637664</v>
      </c>
      <c r="W3888" s="2">
        <f t="shared" si="2054"/>
        <v>212600.29403344929</v>
      </c>
      <c r="X3888" s="17">
        <f t="shared" si="2055"/>
        <v>0</v>
      </c>
      <c r="Y3888" s="2">
        <f t="shared" si="2056"/>
        <v>0</v>
      </c>
      <c r="Z3888" s="72">
        <f t="shared" si="2057"/>
        <v>0</v>
      </c>
      <c r="AA3888" s="2">
        <f t="shared" ref="AA3888:AA3951" si="2076">IF(Z3888&gt;0,TRUNC(Z3888*T3888,8),0)</f>
        <v>0</v>
      </c>
      <c r="AB3888" s="12">
        <f t="shared" si="2065"/>
        <v>4.6600000000000003E-2</v>
      </c>
      <c r="AC3888" s="17">
        <f t="shared" si="2058"/>
        <v>9</v>
      </c>
      <c r="AD3888" s="17">
        <v>252</v>
      </c>
      <c r="AE3888" s="13">
        <f t="shared" si="2069"/>
        <v>1.0016279960000001</v>
      </c>
      <c r="AF3888" s="2">
        <f t="shared" ref="AF3888:AF3951" si="2077">TRUNC((T3888*(AE3888-1)),8)</f>
        <v>362.38090140000003</v>
      </c>
      <c r="AG3888" s="2">
        <f t="shared" si="2059"/>
        <v>346.11242828000002</v>
      </c>
      <c r="AH3888" s="3">
        <f t="shared" si="2060"/>
        <v>0</v>
      </c>
      <c r="AI3888" s="4" t="str">
        <f t="shared" si="2070"/>
        <v>A+J=</v>
      </c>
      <c r="AJ3888" s="11">
        <f t="shared" si="2066"/>
        <v>45061</v>
      </c>
      <c r="AQ3888" s="53"/>
      <c r="AR3888" s="53"/>
    </row>
    <row r="3889" spans="1:44" x14ac:dyDescent="0.2">
      <c r="A3889" s="158">
        <f t="shared" si="2061"/>
        <v>45045</v>
      </c>
      <c r="B3889" s="2">
        <f t="shared" si="2045"/>
        <v>212916.14007697298</v>
      </c>
      <c r="C3889" s="2">
        <f t="shared" si="2062"/>
        <v>121399.60665802</v>
      </c>
      <c r="D3889" s="2">
        <f>SUM(Y3889:Y$3996)</f>
        <v>8531.5589737699993</v>
      </c>
      <c r="E3889" s="73">
        <f t="shared" si="2046"/>
        <v>112868.04768424999</v>
      </c>
      <c r="F3889" s="88">
        <f t="shared" si="2072"/>
        <v>6455.85</v>
      </c>
      <c r="G3889" s="3">
        <f>IF(AND(N3889=1,N3888&gt;1),VLOOKUP(A3888,[1]Plan1!$BK$81:$BM$259,3),G3888)</f>
        <v>6413.24</v>
      </c>
      <c r="H3889" s="11">
        <f t="shared" si="2073"/>
        <v>44972</v>
      </c>
      <c r="I3889" s="11">
        <f t="shared" si="2074"/>
        <v>45000</v>
      </c>
      <c r="J3889" s="12">
        <f t="shared" si="2047"/>
        <v>-6.6002153085962245E-3</v>
      </c>
      <c r="K3889" s="11">
        <f t="shared" si="2063"/>
        <v>45061</v>
      </c>
      <c r="L3889" s="11">
        <f t="shared" si="2048"/>
        <v>45061</v>
      </c>
      <c r="M3889" s="1">
        <f t="shared" si="2067"/>
        <v>19</v>
      </c>
      <c r="N3889" s="1">
        <f t="shared" si="2049"/>
        <v>10</v>
      </c>
      <c r="O3889" s="2">
        <f t="shared" si="2050"/>
        <v>0.99652074999999996</v>
      </c>
      <c r="P3889" s="13">
        <f t="shared" si="2075"/>
        <v>0.99339977999999995</v>
      </c>
      <c r="Q3889" s="13">
        <f t="shared" si="2068"/>
        <v>1.7505039869166581</v>
      </c>
      <c r="R3889" s="2">
        <f t="shared" si="2071"/>
        <v>1.74441354</v>
      </c>
      <c r="S3889" s="2">
        <f t="shared" si="2064"/>
        <v>1.83355815</v>
      </c>
      <c r="T3889" s="2">
        <f t="shared" si="2051"/>
        <v>222593.23819460001</v>
      </c>
      <c r="U3889" s="2">
        <f t="shared" si="2052"/>
        <v>7111.5505147916192</v>
      </c>
      <c r="V3889" s="2">
        <f t="shared" si="2053"/>
        <v>84020.502929521346</v>
      </c>
      <c r="W3889" s="2">
        <f t="shared" si="2054"/>
        <v>212531.66010233297</v>
      </c>
      <c r="X3889" s="17">
        <f t="shared" si="2055"/>
        <v>0</v>
      </c>
      <c r="Y3889" s="2">
        <f t="shared" si="2056"/>
        <v>0</v>
      </c>
      <c r="Z3889" s="72">
        <f t="shared" si="2057"/>
        <v>0</v>
      </c>
      <c r="AA3889" s="2">
        <f t="shared" si="2076"/>
        <v>0</v>
      </c>
      <c r="AB3889" s="12">
        <f t="shared" si="2065"/>
        <v>4.6600000000000003E-2</v>
      </c>
      <c r="AC3889" s="17">
        <f t="shared" si="2058"/>
        <v>10</v>
      </c>
      <c r="AD3889" s="17">
        <v>252</v>
      </c>
      <c r="AE3889" s="13">
        <f t="shared" si="2069"/>
        <v>1.0018090479999999</v>
      </c>
      <c r="AF3889" s="2">
        <f t="shared" si="2077"/>
        <v>402.68185235999999</v>
      </c>
      <c r="AG3889" s="2">
        <f t="shared" si="2059"/>
        <v>384.47997464000002</v>
      </c>
      <c r="AH3889" s="3">
        <f t="shared" si="2060"/>
        <v>0</v>
      </c>
      <c r="AI3889" s="4" t="str">
        <f t="shared" si="2070"/>
        <v>A+J=</v>
      </c>
      <c r="AJ3889" s="11">
        <f t="shared" si="2066"/>
        <v>45061</v>
      </c>
      <c r="AQ3889" s="53"/>
      <c r="AR3889" s="53"/>
    </row>
    <row r="3890" spans="1:44" x14ac:dyDescent="0.2">
      <c r="A3890" s="158">
        <f t="shared" si="2061"/>
        <v>45046</v>
      </c>
      <c r="B3890" s="2">
        <f t="shared" si="2045"/>
        <v>212916.14007697298</v>
      </c>
      <c r="C3890" s="2">
        <f t="shared" si="2062"/>
        <v>121399.60665802</v>
      </c>
      <c r="D3890" s="2">
        <f>SUM(Y3890:Y$3996)</f>
        <v>8531.5589737699993</v>
      </c>
      <c r="E3890" s="73">
        <f t="shared" si="2046"/>
        <v>112868.04768424999</v>
      </c>
      <c r="F3890" s="88">
        <f t="shared" si="2072"/>
        <v>6455.85</v>
      </c>
      <c r="G3890" s="3">
        <f>IF(AND(N3890=1,N3889&gt;1),VLOOKUP(A3889,[1]Plan1!$BK$81:$BM$259,3),G3889)</f>
        <v>6413.24</v>
      </c>
      <c r="H3890" s="11">
        <f t="shared" si="2073"/>
        <v>44972</v>
      </c>
      <c r="I3890" s="11">
        <f t="shared" si="2074"/>
        <v>45000</v>
      </c>
      <c r="J3890" s="12">
        <f t="shared" si="2047"/>
        <v>-6.6002153085962245E-3</v>
      </c>
      <c r="K3890" s="11">
        <f t="shared" si="2063"/>
        <v>45061</v>
      </c>
      <c r="L3890" s="11">
        <f t="shared" si="2048"/>
        <v>45061</v>
      </c>
      <c r="M3890" s="1">
        <f t="shared" si="2067"/>
        <v>19</v>
      </c>
      <c r="N3890" s="1">
        <f t="shared" si="2049"/>
        <v>10</v>
      </c>
      <c r="O3890" s="2">
        <f t="shared" si="2050"/>
        <v>0.99652074999999996</v>
      </c>
      <c r="P3890" s="13">
        <f t="shared" si="2075"/>
        <v>0.99339977999999995</v>
      </c>
      <c r="Q3890" s="13">
        <f t="shared" si="2068"/>
        <v>1.7505039869166581</v>
      </c>
      <c r="R3890" s="2">
        <f t="shared" si="2071"/>
        <v>1.74441354</v>
      </c>
      <c r="S3890" s="2">
        <f t="shared" si="2064"/>
        <v>1.83355815</v>
      </c>
      <c r="T3890" s="2">
        <f t="shared" si="2051"/>
        <v>222593.23819460001</v>
      </c>
      <c r="U3890" s="2">
        <f t="shared" si="2052"/>
        <v>7111.5505147916192</v>
      </c>
      <c r="V3890" s="2">
        <f t="shared" si="2053"/>
        <v>84020.502929521346</v>
      </c>
      <c r="W3890" s="2">
        <f t="shared" si="2054"/>
        <v>212531.66010233297</v>
      </c>
      <c r="X3890" s="17">
        <f t="shared" si="2055"/>
        <v>0</v>
      </c>
      <c r="Y3890" s="2">
        <f t="shared" si="2056"/>
        <v>0</v>
      </c>
      <c r="Z3890" s="72">
        <f t="shared" si="2057"/>
        <v>0</v>
      </c>
      <c r="AA3890" s="2">
        <f t="shared" si="2076"/>
        <v>0</v>
      </c>
      <c r="AB3890" s="12">
        <f t="shared" si="2065"/>
        <v>4.6600000000000003E-2</v>
      </c>
      <c r="AC3890" s="17">
        <f t="shared" si="2058"/>
        <v>10</v>
      </c>
      <c r="AD3890" s="17">
        <v>252</v>
      </c>
      <c r="AE3890" s="13">
        <f t="shared" si="2069"/>
        <v>1.0018090479999999</v>
      </c>
      <c r="AF3890" s="2">
        <f t="shared" si="2077"/>
        <v>402.68185235999999</v>
      </c>
      <c r="AG3890" s="2">
        <f t="shared" si="2059"/>
        <v>384.47997464000002</v>
      </c>
      <c r="AH3890" s="3">
        <f t="shared" si="2060"/>
        <v>0</v>
      </c>
      <c r="AI3890" s="4" t="str">
        <f t="shared" si="2070"/>
        <v>A+J=</v>
      </c>
      <c r="AJ3890" s="11">
        <f t="shared" si="2066"/>
        <v>45061</v>
      </c>
      <c r="AQ3890" s="53"/>
      <c r="AR3890" s="53"/>
    </row>
    <row r="3891" spans="1:44" x14ac:dyDescent="0.2">
      <c r="A3891" s="158">
        <f t="shared" si="2061"/>
        <v>45047</v>
      </c>
      <c r="B3891" s="2">
        <f t="shared" si="2045"/>
        <v>212916.14007697298</v>
      </c>
      <c r="C3891" s="2">
        <f t="shared" si="2062"/>
        <v>121399.60665802</v>
      </c>
      <c r="D3891" s="2">
        <f>SUM(Y3891:Y$3996)</f>
        <v>8531.5589737699993</v>
      </c>
      <c r="E3891" s="73">
        <f t="shared" si="2046"/>
        <v>112868.04768424999</v>
      </c>
      <c r="F3891" s="88">
        <f t="shared" si="2072"/>
        <v>6455.85</v>
      </c>
      <c r="G3891" s="3">
        <f>IF(AND(N3891=1,N3890&gt;1),VLOOKUP(A3890,[1]Plan1!$BK$81:$BM$259,3),G3890)</f>
        <v>6413.24</v>
      </c>
      <c r="H3891" s="11">
        <f t="shared" si="2073"/>
        <v>44972</v>
      </c>
      <c r="I3891" s="11">
        <f t="shared" si="2074"/>
        <v>45000</v>
      </c>
      <c r="J3891" s="12">
        <f t="shared" si="2047"/>
        <v>-6.6002153085962245E-3</v>
      </c>
      <c r="K3891" s="11">
        <f t="shared" si="2063"/>
        <v>45061</v>
      </c>
      <c r="L3891" s="11">
        <f t="shared" si="2048"/>
        <v>45061</v>
      </c>
      <c r="M3891" s="1">
        <f t="shared" si="2067"/>
        <v>19</v>
      </c>
      <c r="N3891" s="1">
        <f t="shared" si="2049"/>
        <v>10</v>
      </c>
      <c r="O3891" s="2">
        <f t="shared" si="2050"/>
        <v>0.99652074999999996</v>
      </c>
      <c r="P3891" s="13">
        <f t="shared" si="2075"/>
        <v>0.99339977999999995</v>
      </c>
      <c r="Q3891" s="13">
        <f t="shared" si="2068"/>
        <v>1.7505039869166581</v>
      </c>
      <c r="R3891" s="2">
        <f t="shared" si="2071"/>
        <v>1.74441354</v>
      </c>
      <c r="S3891" s="2">
        <f t="shared" si="2064"/>
        <v>1.83355815</v>
      </c>
      <c r="T3891" s="2">
        <f t="shared" si="2051"/>
        <v>222593.23819460001</v>
      </c>
      <c r="U3891" s="2">
        <f t="shared" si="2052"/>
        <v>7111.5505147916192</v>
      </c>
      <c r="V3891" s="2">
        <f t="shared" si="2053"/>
        <v>84020.502929521346</v>
      </c>
      <c r="W3891" s="2">
        <f t="shared" si="2054"/>
        <v>212531.66010233297</v>
      </c>
      <c r="X3891" s="17">
        <f t="shared" si="2055"/>
        <v>0</v>
      </c>
      <c r="Y3891" s="2">
        <f t="shared" si="2056"/>
        <v>0</v>
      </c>
      <c r="Z3891" s="72">
        <f t="shared" si="2057"/>
        <v>0</v>
      </c>
      <c r="AA3891" s="2">
        <f t="shared" si="2076"/>
        <v>0</v>
      </c>
      <c r="AB3891" s="12">
        <f t="shared" si="2065"/>
        <v>4.6600000000000003E-2</v>
      </c>
      <c r="AC3891" s="17">
        <f t="shared" si="2058"/>
        <v>10</v>
      </c>
      <c r="AD3891" s="17">
        <v>252</v>
      </c>
      <c r="AE3891" s="13">
        <f t="shared" si="2069"/>
        <v>1.0018090479999999</v>
      </c>
      <c r="AF3891" s="2">
        <f t="shared" si="2077"/>
        <v>402.68185235999999</v>
      </c>
      <c r="AG3891" s="2">
        <f t="shared" si="2059"/>
        <v>384.47997464000002</v>
      </c>
      <c r="AH3891" s="3">
        <f t="shared" si="2060"/>
        <v>0</v>
      </c>
      <c r="AI3891" s="4" t="str">
        <f t="shared" si="2070"/>
        <v>A+J=</v>
      </c>
      <c r="AJ3891" s="11">
        <f t="shared" si="2066"/>
        <v>45061</v>
      </c>
      <c r="AQ3891" s="53"/>
      <c r="AR3891" s="53"/>
    </row>
    <row r="3892" spans="1:44" x14ac:dyDescent="0.2">
      <c r="A3892" s="158">
        <f t="shared" si="2061"/>
        <v>45048</v>
      </c>
      <c r="B3892" s="2">
        <f t="shared" si="2045"/>
        <v>212916.14007697298</v>
      </c>
      <c r="C3892" s="2">
        <f t="shared" si="2062"/>
        <v>121399.60665802</v>
      </c>
      <c r="D3892" s="2">
        <f>SUM(Y3892:Y$3996)</f>
        <v>8531.5589737699993</v>
      </c>
      <c r="E3892" s="73">
        <f t="shared" si="2046"/>
        <v>112868.04768424999</v>
      </c>
      <c r="F3892" s="88">
        <f t="shared" si="2072"/>
        <v>6455.85</v>
      </c>
      <c r="G3892" s="3">
        <f>IF(AND(N3892=1,N3891&gt;1),VLOOKUP(A3891,[1]Plan1!$BK$81:$BM$259,3),G3891)</f>
        <v>6413.24</v>
      </c>
      <c r="H3892" s="11">
        <f t="shared" si="2073"/>
        <v>44972</v>
      </c>
      <c r="I3892" s="11">
        <f t="shared" si="2074"/>
        <v>45000</v>
      </c>
      <c r="J3892" s="12">
        <f t="shared" si="2047"/>
        <v>-6.6002153085962245E-3</v>
      </c>
      <c r="K3892" s="11">
        <f t="shared" si="2063"/>
        <v>45061</v>
      </c>
      <c r="L3892" s="11">
        <f t="shared" si="2048"/>
        <v>45061</v>
      </c>
      <c r="M3892" s="1">
        <f t="shared" si="2067"/>
        <v>19</v>
      </c>
      <c r="N3892" s="1">
        <f t="shared" si="2049"/>
        <v>10</v>
      </c>
      <c r="O3892" s="2">
        <f t="shared" si="2050"/>
        <v>0.99652074999999996</v>
      </c>
      <c r="P3892" s="13">
        <f t="shared" si="2075"/>
        <v>0.99339977999999995</v>
      </c>
      <c r="Q3892" s="13">
        <f t="shared" si="2068"/>
        <v>1.7505039869166581</v>
      </c>
      <c r="R3892" s="2">
        <f t="shared" si="2071"/>
        <v>1.74441354</v>
      </c>
      <c r="S3892" s="2">
        <f t="shared" si="2064"/>
        <v>1.83355815</v>
      </c>
      <c r="T3892" s="2">
        <f t="shared" si="2051"/>
        <v>222593.23819460001</v>
      </c>
      <c r="U3892" s="2">
        <f t="shared" si="2052"/>
        <v>7111.5505147916192</v>
      </c>
      <c r="V3892" s="2">
        <f t="shared" si="2053"/>
        <v>84020.502929521346</v>
      </c>
      <c r="W3892" s="2">
        <f t="shared" si="2054"/>
        <v>212531.66010233297</v>
      </c>
      <c r="X3892" s="17">
        <f t="shared" si="2055"/>
        <v>0</v>
      </c>
      <c r="Y3892" s="2">
        <f t="shared" si="2056"/>
        <v>0</v>
      </c>
      <c r="Z3892" s="72">
        <f t="shared" si="2057"/>
        <v>0</v>
      </c>
      <c r="AA3892" s="2">
        <f t="shared" si="2076"/>
        <v>0</v>
      </c>
      <c r="AB3892" s="12">
        <f t="shared" si="2065"/>
        <v>4.6600000000000003E-2</v>
      </c>
      <c r="AC3892" s="17">
        <f t="shared" si="2058"/>
        <v>10</v>
      </c>
      <c r="AD3892" s="17">
        <v>252</v>
      </c>
      <c r="AE3892" s="13">
        <f t="shared" si="2069"/>
        <v>1.0018090479999999</v>
      </c>
      <c r="AF3892" s="2">
        <f t="shared" si="2077"/>
        <v>402.68185235999999</v>
      </c>
      <c r="AG3892" s="2">
        <f t="shared" si="2059"/>
        <v>384.47997464000002</v>
      </c>
      <c r="AH3892" s="3">
        <f t="shared" si="2060"/>
        <v>0</v>
      </c>
      <c r="AI3892" s="4" t="str">
        <f t="shared" si="2070"/>
        <v>A+J=</v>
      </c>
      <c r="AJ3892" s="11">
        <f t="shared" si="2066"/>
        <v>45061</v>
      </c>
      <c r="AQ3892" s="53"/>
      <c r="AR3892" s="53"/>
    </row>
    <row r="3893" spans="1:44" x14ac:dyDescent="0.2">
      <c r="A3893" s="158">
        <f t="shared" si="2061"/>
        <v>45049</v>
      </c>
      <c r="B3893" s="2">
        <f t="shared" si="2045"/>
        <v>212885.87938787666</v>
      </c>
      <c r="C3893" s="2">
        <f t="shared" si="2062"/>
        <v>121399.60665802</v>
      </c>
      <c r="D3893" s="2">
        <f>SUM(Y3893:Y$3996)</f>
        <v>8531.5589737699993</v>
      </c>
      <c r="E3893" s="73">
        <f t="shared" si="2046"/>
        <v>112868.04768424999</v>
      </c>
      <c r="F3893" s="88">
        <f t="shared" si="2072"/>
        <v>6455.85</v>
      </c>
      <c r="G3893" s="3">
        <f>IF(AND(N3893=1,N3892&gt;1),VLOOKUP(A3892,[1]Plan1!$BK$81:$BM$259,3),G3892)</f>
        <v>6413.24</v>
      </c>
      <c r="H3893" s="11">
        <f t="shared" si="2073"/>
        <v>44972</v>
      </c>
      <c r="I3893" s="11">
        <f t="shared" si="2074"/>
        <v>45000</v>
      </c>
      <c r="J3893" s="12">
        <f t="shared" si="2047"/>
        <v>-6.6002153085962245E-3</v>
      </c>
      <c r="K3893" s="11">
        <f t="shared" si="2063"/>
        <v>45061</v>
      </c>
      <c r="L3893" s="11">
        <f t="shared" si="2048"/>
        <v>45061</v>
      </c>
      <c r="M3893" s="1">
        <f t="shared" si="2067"/>
        <v>19</v>
      </c>
      <c r="N3893" s="1">
        <f t="shared" si="2049"/>
        <v>11</v>
      </c>
      <c r="O3893" s="2">
        <f t="shared" si="2050"/>
        <v>0.99617348999999999</v>
      </c>
      <c r="P3893" s="13">
        <f t="shared" si="2075"/>
        <v>0.99339977999999995</v>
      </c>
      <c r="Q3893" s="13">
        <f t="shared" si="2068"/>
        <v>1.7505039869166581</v>
      </c>
      <c r="R3893" s="2">
        <f t="shared" si="2071"/>
        <v>1.74380566</v>
      </c>
      <c r="S3893" s="2">
        <f t="shared" si="2064"/>
        <v>1.83355815</v>
      </c>
      <c r="T3893" s="2">
        <f t="shared" si="2051"/>
        <v>222593.23819460001</v>
      </c>
      <c r="U3893" s="2">
        <f t="shared" si="2052"/>
        <v>7111.5505147916192</v>
      </c>
      <c r="V3893" s="2">
        <f t="shared" si="2053"/>
        <v>83951.89270069504</v>
      </c>
      <c r="W3893" s="2">
        <f t="shared" si="2054"/>
        <v>212463.04987350665</v>
      </c>
      <c r="X3893" s="17">
        <f t="shared" si="2055"/>
        <v>0</v>
      </c>
      <c r="Y3893" s="2">
        <f t="shared" si="2056"/>
        <v>0</v>
      </c>
      <c r="Z3893" s="72">
        <f t="shared" si="2057"/>
        <v>0</v>
      </c>
      <c r="AA3893" s="2">
        <f t="shared" si="2076"/>
        <v>0</v>
      </c>
      <c r="AB3893" s="12">
        <f t="shared" si="2065"/>
        <v>4.6600000000000003E-2</v>
      </c>
      <c r="AC3893" s="17">
        <f t="shared" si="2058"/>
        <v>11</v>
      </c>
      <c r="AD3893" s="17">
        <v>252</v>
      </c>
      <c r="AE3893" s="13">
        <f t="shared" si="2069"/>
        <v>1.001990132</v>
      </c>
      <c r="AF3893" s="2">
        <f t="shared" si="2077"/>
        <v>442.98992630999999</v>
      </c>
      <c r="AG3893" s="2">
        <f t="shared" si="2059"/>
        <v>422.82951437000003</v>
      </c>
      <c r="AH3893" s="3">
        <f t="shared" si="2060"/>
        <v>0</v>
      </c>
      <c r="AI3893" s="4" t="str">
        <f t="shared" si="2070"/>
        <v>A+J=</v>
      </c>
      <c r="AJ3893" s="11">
        <f t="shared" si="2066"/>
        <v>45061</v>
      </c>
      <c r="AQ3893" s="53"/>
      <c r="AR3893" s="53"/>
    </row>
    <row r="3894" spans="1:44" x14ac:dyDescent="0.2">
      <c r="A3894" s="158">
        <f t="shared" si="2061"/>
        <v>45050</v>
      </c>
      <c r="B3894" s="2">
        <f t="shared" si="2045"/>
        <v>212855.62482551037</v>
      </c>
      <c r="C3894" s="2">
        <f t="shared" si="2062"/>
        <v>121399.60665802</v>
      </c>
      <c r="D3894" s="2">
        <f>SUM(Y3894:Y$3996)</f>
        <v>8531.5589737699993</v>
      </c>
      <c r="E3894" s="73">
        <f t="shared" si="2046"/>
        <v>112868.04768424999</v>
      </c>
      <c r="F3894" s="88">
        <f t="shared" si="2072"/>
        <v>6455.85</v>
      </c>
      <c r="G3894" s="3">
        <f>IF(AND(N3894=1,N3893&gt;1),VLOOKUP(A3893,[1]Plan1!$BK$81:$BM$259,3),G3893)</f>
        <v>6413.24</v>
      </c>
      <c r="H3894" s="11">
        <f t="shared" si="2073"/>
        <v>44972</v>
      </c>
      <c r="I3894" s="11">
        <f t="shared" si="2074"/>
        <v>45000</v>
      </c>
      <c r="J3894" s="12">
        <f t="shared" si="2047"/>
        <v>-6.6002153085962245E-3</v>
      </c>
      <c r="K3894" s="11">
        <f t="shared" si="2063"/>
        <v>45061</v>
      </c>
      <c r="L3894" s="11">
        <f t="shared" si="2048"/>
        <v>45061</v>
      </c>
      <c r="M3894" s="1">
        <f t="shared" si="2067"/>
        <v>19</v>
      </c>
      <c r="N3894" s="1">
        <f t="shared" si="2049"/>
        <v>12</v>
      </c>
      <c r="O3894" s="2">
        <f t="shared" si="2050"/>
        <v>0.99582634999999997</v>
      </c>
      <c r="P3894" s="13">
        <f t="shared" si="2075"/>
        <v>0.99339977999999995</v>
      </c>
      <c r="Q3894" s="13">
        <f t="shared" si="2068"/>
        <v>1.7505039869166581</v>
      </c>
      <c r="R3894" s="2">
        <f t="shared" si="2071"/>
        <v>1.7431979900000001</v>
      </c>
      <c r="S3894" s="2">
        <f t="shared" si="2064"/>
        <v>1.83355815</v>
      </c>
      <c r="T3894" s="2">
        <f t="shared" si="2051"/>
        <v>222593.23819460001</v>
      </c>
      <c r="U3894" s="2">
        <f t="shared" si="2052"/>
        <v>7111.5505147916192</v>
      </c>
      <c r="V3894" s="2">
        <f t="shared" si="2053"/>
        <v>83883.306174158759</v>
      </c>
      <c r="W3894" s="2">
        <f t="shared" si="2054"/>
        <v>212394.46334697038</v>
      </c>
      <c r="X3894" s="17">
        <f t="shared" si="2055"/>
        <v>0</v>
      </c>
      <c r="Y3894" s="2">
        <f t="shared" si="2056"/>
        <v>0</v>
      </c>
      <c r="Z3894" s="72">
        <f t="shared" si="2057"/>
        <v>0</v>
      </c>
      <c r="AA3894" s="2">
        <f t="shared" si="2076"/>
        <v>0</v>
      </c>
      <c r="AB3894" s="12">
        <f t="shared" si="2065"/>
        <v>4.6600000000000003E-2</v>
      </c>
      <c r="AC3894" s="17">
        <f t="shared" si="2058"/>
        <v>12</v>
      </c>
      <c r="AD3894" s="17">
        <v>252</v>
      </c>
      <c r="AE3894" s="13">
        <f t="shared" si="2069"/>
        <v>1.00217125</v>
      </c>
      <c r="AF3894" s="2">
        <f t="shared" si="2077"/>
        <v>483.30556842999999</v>
      </c>
      <c r="AG3894" s="2">
        <f t="shared" si="2059"/>
        <v>461.16147854000002</v>
      </c>
      <c r="AH3894" s="3">
        <f t="shared" si="2060"/>
        <v>0</v>
      </c>
      <c r="AI3894" s="4" t="str">
        <f t="shared" si="2070"/>
        <v>A+J=</v>
      </c>
      <c r="AJ3894" s="11">
        <f t="shared" si="2066"/>
        <v>45061</v>
      </c>
      <c r="AQ3894" s="53"/>
      <c r="AR3894" s="53"/>
    </row>
    <row r="3895" spans="1:44" x14ac:dyDescent="0.2">
      <c r="A3895" s="158">
        <f t="shared" si="2061"/>
        <v>45051</v>
      </c>
      <c r="B3895" s="2">
        <f t="shared" si="2045"/>
        <v>212825.37823377503</v>
      </c>
      <c r="C3895" s="2">
        <f t="shared" si="2062"/>
        <v>121399.60665802</v>
      </c>
      <c r="D3895" s="2">
        <f>SUM(Y3895:Y$3996)</f>
        <v>8531.5589737699993</v>
      </c>
      <c r="E3895" s="73">
        <f t="shared" si="2046"/>
        <v>112868.04768424999</v>
      </c>
      <c r="F3895" s="88">
        <f t="shared" si="2072"/>
        <v>6455.85</v>
      </c>
      <c r="G3895" s="3">
        <f>IF(AND(N3895=1,N3894&gt;1),VLOOKUP(A3894,[1]Plan1!$BK$81:$BM$259,3),G3894)</f>
        <v>6413.24</v>
      </c>
      <c r="H3895" s="11">
        <f t="shared" si="2073"/>
        <v>44972</v>
      </c>
      <c r="I3895" s="11">
        <f t="shared" si="2074"/>
        <v>45000</v>
      </c>
      <c r="J3895" s="12">
        <f t="shared" si="2047"/>
        <v>-6.6002153085962245E-3</v>
      </c>
      <c r="K3895" s="11">
        <f t="shared" si="2063"/>
        <v>45061</v>
      </c>
      <c r="L3895" s="11">
        <f t="shared" si="2048"/>
        <v>45061</v>
      </c>
      <c r="M3895" s="1">
        <f t="shared" si="2067"/>
        <v>19</v>
      </c>
      <c r="N3895" s="1">
        <f t="shared" si="2049"/>
        <v>13</v>
      </c>
      <c r="O3895" s="2">
        <f t="shared" si="2050"/>
        <v>0.99547934000000005</v>
      </c>
      <c r="P3895" s="13">
        <f t="shared" si="2075"/>
        <v>0.99339977999999995</v>
      </c>
      <c r="Q3895" s="13">
        <f t="shared" si="2068"/>
        <v>1.7505039869166581</v>
      </c>
      <c r="R3895" s="2">
        <f t="shared" si="2071"/>
        <v>1.7425905500000001</v>
      </c>
      <c r="S3895" s="2">
        <f t="shared" si="2064"/>
        <v>1.83355815</v>
      </c>
      <c r="T3895" s="2">
        <f t="shared" si="2051"/>
        <v>222593.23819460001</v>
      </c>
      <c r="U3895" s="2">
        <f t="shared" si="2052"/>
        <v>7111.5505147916192</v>
      </c>
      <c r="V3895" s="2">
        <f t="shared" si="2053"/>
        <v>83814.745607273435</v>
      </c>
      <c r="W3895" s="2">
        <f t="shared" si="2054"/>
        <v>212325.90278008505</v>
      </c>
      <c r="X3895" s="17">
        <f t="shared" si="2055"/>
        <v>0</v>
      </c>
      <c r="Y3895" s="2">
        <f t="shared" si="2056"/>
        <v>0</v>
      </c>
      <c r="Z3895" s="72">
        <f t="shared" si="2057"/>
        <v>0</v>
      </c>
      <c r="AA3895" s="2">
        <f t="shared" si="2076"/>
        <v>0</v>
      </c>
      <c r="AB3895" s="12">
        <f t="shared" si="2065"/>
        <v>4.6600000000000003E-2</v>
      </c>
      <c r="AC3895" s="17">
        <f t="shared" si="2058"/>
        <v>13</v>
      </c>
      <c r="AD3895" s="17">
        <v>252</v>
      </c>
      <c r="AE3895" s="13">
        <f t="shared" si="2069"/>
        <v>1.0023523999999999</v>
      </c>
      <c r="AF3895" s="2">
        <f t="shared" si="2077"/>
        <v>523.62833351999996</v>
      </c>
      <c r="AG3895" s="2">
        <f t="shared" si="2059"/>
        <v>499.47545368999999</v>
      </c>
      <c r="AH3895" s="3">
        <f t="shared" si="2060"/>
        <v>0</v>
      </c>
      <c r="AI3895" s="4" t="str">
        <f t="shared" si="2070"/>
        <v>A+J=</v>
      </c>
      <c r="AJ3895" s="11">
        <f t="shared" si="2066"/>
        <v>45061</v>
      </c>
      <c r="AQ3895" s="53"/>
      <c r="AR3895" s="53"/>
    </row>
    <row r="3896" spans="1:44" x14ac:dyDescent="0.2">
      <c r="A3896" s="158">
        <f t="shared" si="2061"/>
        <v>45052</v>
      </c>
      <c r="B3896" s="2">
        <f t="shared" si="2045"/>
        <v>212795.13530630877</v>
      </c>
      <c r="C3896" s="2">
        <f t="shared" si="2062"/>
        <v>121399.60665802</v>
      </c>
      <c r="D3896" s="2">
        <f>SUM(Y3896:Y$3996)</f>
        <v>8531.5589737699993</v>
      </c>
      <c r="E3896" s="73">
        <f t="shared" si="2046"/>
        <v>112868.04768424999</v>
      </c>
      <c r="F3896" s="88">
        <f t="shared" si="2072"/>
        <v>6455.85</v>
      </c>
      <c r="G3896" s="3">
        <f>IF(AND(N3896=1,N3895&gt;1),VLOOKUP(A3895,[1]Plan1!$BK$81:$BM$259,3),G3895)</f>
        <v>6413.24</v>
      </c>
      <c r="H3896" s="11">
        <f t="shared" si="2073"/>
        <v>44972</v>
      </c>
      <c r="I3896" s="11">
        <f t="shared" si="2074"/>
        <v>45000</v>
      </c>
      <c r="J3896" s="12">
        <f t="shared" si="2047"/>
        <v>-6.6002153085962245E-3</v>
      </c>
      <c r="K3896" s="11">
        <f t="shared" si="2063"/>
        <v>45061</v>
      </c>
      <c r="L3896" s="11">
        <f t="shared" si="2048"/>
        <v>45061</v>
      </c>
      <c r="M3896" s="1">
        <f t="shared" si="2067"/>
        <v>19</v>
      </c>
      <c r="N3896" s="1">
        <f t="shared" si="2049"/>
        <v>14</v>
      </c>
      <c r="O3896" s="2">
        <f t="shared" si="2050"/>
        <v>0.99513244000000001</v>
      </c>
      <c r="P3896" s="13">
        <f t="shared" si="2075"/>
        <v>0.99339977999999995</v>
      </c>
      <c r="Q3896" s="13">
        <f t="shared" si="2068"/>
        <v>1.7505039869166581</v>
      </c>
      <c r="R3896" s="2">
        <f t="shared" si="2071"/>
        <v>1.7419833</v>
      </c>
      <c r="S3896" s="2">
        <f t="shared" si="2064"/>
        <v>1.83355815</v>
      </c>
      <c r="T3896" s="2">
        <f t="shared" si="2051"/>
        <v>222593.23819460001</v>
      </c>
      <c r="U3896" s="2">
        <f t="shared" si="2052"/>
        <v>7111.5505147916192</v>
      </c>
      <c r="V3896" s="2">
        <f t="shared" si="2053"/>
        <v>83746.206485317161</v>
      </c>
      <c r="W3896" s="2">
        <f t="shared" si="2054"/>
        <v>212257.36365812877</v>
      </c>
      <c r="X3896" s="17">
        <f t="shared" si="2055"/>
        <v>0</v>
      </c>
      <c r="Y3896" s="2">
        <f t="shared" si="2056"/>
        <v>0</v>
      </c>
      <c r="Z3896" s="72">
        <f t="shared" si="2057"/>
        <v>0</v>
      </c>
      <c r="AA3896" s="2">
        <f t="shared" si="2076"/>
        <v>0</v>
      </c>
      <c r="AB3896" s="12">
        <f t="shared" si="2065"/>
        <v>4.6600000000000003E-2</v>
      </c>
      <c r="AC3896" s="17">
        <f t="shared" si="2058"/>
        <v>14</v>
      </c>
      <c r="AD3896" s="17">
        <v>252</v>
      </c>
      <c r="AE3896" s="13">
        <f t="shared" si="2069"/>
        <v>1.002533583</v>
      </c>
      <c r="AF3896" s="2">
        <f t="shared" si="2077"/>
        <v>563.95844420000003</v>
      </c>
      <c r="AG3896" s="2">
        <f t="shared" si="2059"/>
        <v>537.77164818000006</v>
      </c>
      <c r="AH3896" s="3">
        <f t="shared" si="2060"/>
        <v>0</v>
      </c>
      <c r="AI3896" s="4" t="str">
        <f t="shared" si="2070"/>
        <v>A+J=</v>
      </c>
      <c r="AJ3896" s="11">
        <f t="shared" si="2066"/>
        <v>45061</v>
      </c>
      <c r="AQ3896" s="53"/>
      <c r="AR3896" s="53"/>
    </row>
    <row r="3897" spans="1:44" x14ac:dyDescent="0.2">
      <c r="A3897" s="158">
        <f t="shared" si="2061"/>
        <v>45053</v>
      </c>
      <c r="B3897" s="2">
        <f t="shared" si="2045"/>
        <v>212795.13530630877</v>
      </c>
      <c r="C3897" s="2">
        <f t="shared" si="2062"/>
        <v>121399.60665802</v>
      </c>
      <c r="D3897" s="2">
        <f>SUM(Y3897:Y$3996)</f>
        <v>8531.5589737699993</v>
      </c>
      <c r="E3897" s="73">
        <f t="shared" si="2046"/>
        <v>112868.04768424999</v>
      </c>
      <c r="F3897" s="88">
        <f t="shared" si="2072"/>
        <v>6455.85</v>
      </c>
      <c r="G3897" s="3">
        <f>IF(AND(N3897=1,N3896&gt;1),VLOOKUP(A3896,[1]Plan1!$BK$81:$BM$259,3),G3896)</f>
        <v>6413.24</v>
      </c>
      <c r="H3897" s="11">
        <f t="shared" si="2073"/>
        <v>44972</v>
      </c>
      <c r="I3897" s="11">
        <f t="shared" si="2074"/>
        <v>45000</v>
      </c>
      <c r="J3897" s="12">
        <f t="shared" si="2047"/>
        <v>-6.6002153085962245E-3</v>
      </c>
      <c r="K3897" s="11">
        <f t="shared" si="2063"/>
        <v>45061</v>
      </c>
      <c r="L3897" s="11">
        <f t="shared" si="2048"/>
        <v>45061</v>
      </c>
      <c r="M3897" s="1">
        <f t="shared" si="2067"/>
        <v>19</v>
      </c>
      <c r="N3897" s="1">
        <f t="shared" si="2049"/>
        <v>14</v>
      </c>
      <c r="O3897" s="2">
        <f t="shared" si="2050"/>
        <v>0.99513244000000001</v>
      </c>
      <c r="P3897" s="13">
        <f t="shared" si="2075"/>
        <v>0.99339977999999995</v>
      </c>
      <c r="Q3897" s="13">
        <f t="shared" si="2068"/>
        <v>1.7505039869166581</v>
      </c>
      <c r="R3897" s="2">
        <f t="shared" si="2071"/>
        <v>1.7419833</v>
      </c>
      <c r="S3897" s="2">
        <f t="shared" si="2064"/>
        <v>1.83355815</v>
      </c>
      <c r="T3897" s="2">
        <f t="shared" si="2051"/>
        <v>222593.23819460001</v>
      </c>
      <c r="U3897" s="2">
        <f t="shared" si="2052"/>
        <v>7111.5505147916192</v>
      </c>
      <c r="V3897" s="2">
        <f t="shared" si="2053"/>
        <v>83746.206485317161</v>
      </c>
      <c r="W3897" s="2">
        <f t="shared" si="2054"/>
        <v>212257.36365812877</v>
      </c>
      <c r="X3897" s="17">
        <f t="shared" si="2055"/>
        <v>0</v>
      </c>
      <c r="Y3897" s="2">
        <f t="shared" si="2056"/>
        <v>0</v>
      </c>
      <c r="Z3897" s="72">
        <f t="shared" si="2057"/>
        <v>0</v>
      </c>
      <c r="AA3897" s="2">
        <f t="shared" si="2076"/>
        <v>0</v>
      </c>
      <c r="AB3897" s="12">
        <f t="shared" si="2065"/>
        <v>4.6600000000000003E-2</v>
      </c>
      <c r="AC3897" s="17">
        <f t="shared" si="2058"/>
        <v>14</v>
      </c>
      <c r="AD3897" s="17">
        <v>252</v>
      </c>
      <c r="AE3897" s="13">
        <f t="shared" si="2069"/>
        <v>1.002533583</v>
      </c>
      <c r="AF3897" s="2">
        <f t="shared" si="2077"/>
        <v>563.95844420000003</v>
      </c>
      <c r="AG3897" s="2">
        <f t="shared" si="2059"/>
        <v>537.77164818000006</v>
      </c>
      <c r="AH3897" s="3">
        <f t="shared" si="2060"/>
        <v>0</v>
      </c>
      <c r="AI3897" s="4" t="str">
        <f t="shared" si="2070"/>
        <v>A+J=</v>
      </c>
      <c r="AJ3897" s="11">
        <f t="shared" si="2066"/>
        <v>45061</v>
      </c>
      <c r="AQ3897" s="53"/>
      <c r="AR3897" s="53"/>
    </row>
    <row r="3898" spans="1:44" x14ac:dyDescent="0.2">
      <c r="A3898" s="158">
        <f t="shared" si="2061"/>
        <v>45054</v>
      </c>
      <c r="B3898" s="2">
        <f t="shared" si="2045"/>
        <v>212795.13530630877</v>
      </c>
      <c r="C3898" s="2">
        <f t="shared" si="2062"/>
        <v>121399.60665802</v>
      </c>
      <c r="D3898" s="2">
        <f>SUM(Y3898:Y$3996)</f>
        <v>8531.5589737699993</v>
      </c>
      <c r="E3898" s="73">
        <f t="shared" si="2046"/>
        <v>112868.04768424999</v>
      </c>
      <c r="F3898" s="88">
        <f t="shared" si="2072"/>
        <v>6455.85</v>
      </c>
      <c r="G3898" s="3">
        <f>IF(AND(N3898=1,N3897&gt;1),VLOOKUP(A3897,[1]Plan1!$BK$81:$BM$259,3),G3897)</f>
        <v>6413.24</v>
      </c>
      <c r="H3898" s="11">
        <f t="shared" si="2073"/>
        <v>44972</v>
      </c>
      <c r="I3898" s="11">
        <f t="shared" si="2074"/>
        <v>45000</v>
      </c>
      <c r="J3898" s="12">
        <f t="shared" si="2047"/>
        <v>-6.6002153085962245E-3</v>
      </c>
      <c r="K3898" s="11">
        <f t="shared" si="2063"/>
        <v>45061</v>
      </c>
      <c r="L3898" s="11">
        <f t="shared" si="2048"/>
        <v>45061</v>
      </c>
      <c r="M3898" s="1">
        <f t="shared" si="2067"/>
        <v>19</v>
      </c>
      <c r="N3898" s="1">
        <f t="shared" si="2049"/>
        <v>14</v>
      </c>
      <c r="O3898" s="2">
        <f t="shared" si="2050"/>
        <v>0.99513244000000001</v>
      </c>
      <c r="P3898" s="13">
        <f t="shared" si="2075"/>
        <v>0.99339977999999995</v>
      </c>
      <c r="Q3898" s="13">
        <f t="shared" si="2068"/>
        <v>1.7505039869166581</v>
      </c>
      <c r="R3898" s="2">
        <f t="shared" si="2071"/>
        <v>1.7419833</v>
      </c>
      <c r="S3898" s="2">
        <f t="shared" si="2064"/>
        <v>1.83355815</v>
      </c>
      <c r="T3898" s="2">
        <f t="shared" si="2051"/>
        <v>222593.23819460001</v>
      </c>
      <c r="U3898" s="2">
        <f t="shared" si="2052"/>
        <v>7111.5505147916192</v>
      </c>
      <c r="V3898" s="2">
        <f t="shared" si="2053"/>
        <v>83746.206485317161</v>
      </c>
      <c r="W3898" s="2">
        <f t="shared" si="2054"/>
        <v>212257.36365812877</v>
      </c>
      <c r="X3898" s="17">
        <f t="shared" si="2055"/>
        <v>0</v>
      </c>
      <c r="Y3898" s="2">
        <f t="shared" si="2056"/>
        <v>0</v>
      </c>
      <c r="Z3898" s="72">
        <f t="shared" si="2057"/>
        <v>0</v>
      </c>
      <c r="AA3898" s="2">
        <f t="shared" si="2076"/>
        <v>0</v>
      </c>
      <c r="AB3898" s="12">
        <f t="shared" si="2065"/>
        <v>4.6600000000000003E-2</v>
      </c>
      <c r="AC3898" s="17">
        <f t="shared" si="2058"/>
        <v>14</v>
      </c>
      <c r="AD3898" s="17">
        <v>252</v>
      </c>
      <c r="AE3898" s="13">
        <f t="shared" si="2069"/>
        <v>1.002533583</v>
      </c>
      <c r="AF3898" s="2">
        <f t="shared" si="2077"/>
        <v>563.95844420000003</v>
      </c>
      <c r="AG3898" s="2">
        <f t="shared" si="2059"/>
        <v>537.77164818000006</v>
      </c>
      <c r="AH3898" s="3">
        <f t="shared" si="2060"/>
        <v>0</v>
      </c>
      <c r="AI3898" s="4" t="str">
        <f t="shared" si="2070"/>
        <v>A+J=</v>
      </c>
      <c r="AJ3898" s="11">
        <f t="shared" si="2066"/>
        <v>45061</v>
      </c>
      <c r="AQ3898" s="53"/>
      <c r="AR3898" s="53"/>
    </row>
    <row r="3899" spans="1:44" x14ac:dyDescent="0.2">
      <c r="A3899" s="158">
        <f t="shared" si="2061"/>
        <v>45055</v>
      </c>
      <c r="B3899" s="2">
        <f t="shared" si="2045"/>
        <v>212764.90036276352</v>
      </c>
      <c r="C3899" s="2">
        <f t="shared" si="2062"/>
        <v>121399.60665802</v>
      </c>
      <c r="D3899" s="2">
        <f>SUM(Y3899:Y$3996)</f>
        <v>8531.5589737699993</v>
      </c>
      <c r="E3899" s="73">
        <f t="shared" si="2046"/>
        <v>112868.04768424999</v>
      </c>
      <c r="F3899" s="88">
        <f t="shared" si="2072"/>
        <v>6455.85</v>
      </c>
      <c r="G3899" s="3">
        <f>IF(AND(N3899=1,N3898&gt;1),VLOOKUP(A3898,[1]Plan1!$BK$81:$BM$259,3),G3898)</f>
        <v>6413.24</v>
      </c>
      <c r="H3899" s="11">
        <f t="shared" si="2073"/>
        <v>44972</v>
      </c>
      <c r="I3899" s="11">
        <f t="shared" si="2074"/>
        <v>45000</v>
      </c>
      <c r="J3899" s="12">
        <f t="shared" si="2047"/>
        <v>-6.6002153085962245E-3</v>
      </c>
      <c r="K3899" s="11">
        <f t="shared" si="2063"/>
        <v>45061</v>
      </c>
      <c r="L3899" s="11">
        <f t="shared" si="2048"/>
        <v>45061</v>
      </c>
      <c r="M3899" s="1">
        <f t="shared" si="2067"/>
        <v>19</v>
      </c>
      <c r="N3899" s="1">
        <f t="shared" si="2049"/>
        <v>15</v>
      </c>
      <c r="O3899" s="2">
        <f t="shared" si="2050"/>
        <v>0.99478566999999996</v>
      </c>
      <c r="P3899" s="13">
        <f t="shared" si="2075"/>
        <v>0.99339977999999995</v>
      </c>
      <c r="Q3899" s="13">
        <f t="shared" si="2068"/>
        <v>1.7505039869166581</v>
      </c>
      <c r="R3899" s="2">
        <f t="shared" si="2071"/>
        <v>1.7413762800000001</v>
      </c>
      <c r="S3899" s="2">
        <f t="shared" si="2064"/>
        <v>1.83355815</v>
      </c>
      <c r="T3899" s="2">
        <f t="shared" si="2051"/>
        <v>222593.23819460001</v>
      </c>
      <c r="U3899" s="2">
        <f t="shared" si="2052"/>
        <v>7111.5505147916192</v>
      </c>
      <c r="V3899" s="2">
        <f t="shared" si="2053"/>
        <v>83677.693323011888</v>
      </c>
      <c r="W3899" s="2">
        <f t="shared" si="2054"/>
        <v>212188.85049582351</v>
      </c>
      <c r="X3899" s="17">
        <f t="shared" si="2055"/>
        <v>0</v>
      </c>
      <c r="Y3899" s="2">
        <f t="shared" si="2056"/>
        <v>0</v>
      </c>
      <c r="Z3899" s="72">
        <f t="shared" si="2057"/>
        <v>0</v>
      </c>
      <c r="AA3899" s="2">
        <f t="shared" si="2076"/>
        <v>0</v>
      </c>
      <c r="AB3899" s="12">
        <f t="shared" si="2065"/>
        <v>4.6600000000000003E-2</v>
      </c>
      <c r="AC3899" s="17">
        <f t="shared" si="2058"/>
        <v>15</v>
      </c>
      <c r="AD3899" s="17">
        <v>252</v>
      </c>
      <c r="AE3899" s="13">
        <f t="shared" si="2069"/>
        <v>1.002714798</v>
      </c>
      <c r="AF3899" s="2">
        <f t="shared" si="2077"/>
        <v>604.29567785999996</v>
      </c>
      <c r="AG3899" s="2">
        <f t="shared" si="2059"/>
        <v>576.04986694000002</v>
      </c>
      <c r="AH3899" s="3">
        <f t="shared" si="2060"/>
        <v>0</v>
      </c>
      <c r="AI3899" s="4" t="str">
        <f t="shared" si="2070"/>
        <v>A+J=</v>
      </c>
      <c r="AJ3899" s="11">
        <f t="shared" si="2066"/>
        <v>45061</v>
      </c>
      <c r="AQ3899" s="53"/>
      <c r="AR3899" s="53"/>
    </row>
    <row r="3900" spans="1:44" x14ac:dyDescent="0.2">
      <c r="A3900" s="158">
        <f t="shared" si="2061"/>
        <v>45056</v>
      </c>
      <c r="B3900" s="2">
        <f t="shared" si="2045"/>
        <v>212734.67043906773</v>
      </c>
      <c r="C3900" s="2">
        <f t="shared" si="2062"/>
        <v>121399.60665802</v>
      </c>
      <c r="D3900" s="2">
        <f>SUM(Y3900:Y$3996)</f>
        <v>8531.5589737699993</v>
      </c>
      <c r="E3900" s="73">
        <f t="shared" si="2046"/>
        <v>112868.04768424999</v>
      </c>
      <c r="F3900" s="88">
        <f t="shared" si="2072"/>
        <v>6455.85</v>
      </c>
      <c r="G3900" s="3">
        <f>IF(AND(N3900=1,N3899&gt;1),VLOOKUP(A3899,[1]Plan1!$BK$81:$BM$259,3),G3899)</f>
        <v>6413.24</v>
      </c>
      <c r="H3900" s="11">
        <f t="shared" si="2073"/>
        <v>44972</v>
      </c>
      <c r="I3900" s="11">
        <f t="shared" si="2074"/>
        <v>45000</v>
      </c>
      <c r="J3900" s="12">
        <f t="shared" si="2047"/>
        <v>-6.6002153085962245E-3</v>
      </c>
      <c r="K3900" s="11">
        <f t="shared" si="2063"/>
        <v>45061</v>
      </c>
      <c r="L3900" s="11">
        <f t="shared" si="2048"/>
        <v>45061</v>
      </c>
      <c r="M3900" s="1">
        <f t="shared" si="2067"/>
        <v>19</v>
      </c>
      <c r="N3900" s="1">
        <f t="shared" si="2049"/>
        <v>16</v>
      </c>
      <c r="O3900" s="2">
        <f t="shared" si="2050"/>
        <v>0.99443901999999995</v>
      </c>
      <c r="P3900" s="13">
        <f t="shared" si="2075"/>
        <v>0.99339977999999995</v>
      </c>
      <c r="Q3900" s="13">
        <f t="shared" si="2068"/>
        <v>1.7505039869166581</v>
      </c>
      <c r="R3900" s="2">
        <f t="shared" si="2071"/>
        <v>1.7407694600000001</v>
      </c>
      <c r="S3900" s="2">
        <f t="shared" si="2064"/>
        <v>1.83355815</v>
      </c>
      <c r="T3900" s="2">
        <f t="shared" si="2051"/>
        <v>222593.23819460001</v>
      </c>
      <c r="U3900" s="2">
        <f t="shared" si="2052"/>
        <v>7111.5505147916192</v>
      </c>
      <c r="V3900" s="2">
        <f t="shared" si="2053"/>
        <v>83609.202734316132</v>
      </c>
      <c r="W3900" s="2">
        <f t="shared" si="2054"/>
        <v>212120.35990712774</v>
      </c>
      <c r="X3900" s="17">
        <f t="shared" si="2055"/>
        <v>0</v>
      </c>
      <c r="Y3900" s="2">
        <f t="shared" si="2056"/>
        <v>0</v>
      </c>
      <c r="Z3900" s="72">
        <f t="shared" si="2057"/>
        <v>0</v>
      </c>
      <c r="AA3900" s="2">
        <f t="shared" si="2076"/>
        <v>0</v>
      </c>
      <c r="AB3900" s="12">
        <f t="shared" si="2065"/>
        <v>4.6600000000000003E-2</v>
      </c>
      <c r="AC3900" s="17">
        <f t="shared" si="2058"/>
        <v>16</v>
      </c>
      <c r="AD3900" s="17">
        <v>252</v>
      </c>
      <c r="AE3900" s="13">
        <f t="shared" si="2069"/>
        <v>1.0028960469999999</v>
      </c>
      <c r="AF3900" s="2">
        <f t="shared" si="2077"/>
        <v>644.64047969000001</v>
      </c>
      <c r="AG3900" s="2">
        <f t="shared" si="2059"/>
        <v>614.31053194000003</v>
      </c>
      <c r="AH3900" s="3">
        <f t="shared" si="2060"/>
        <v>0</v>
      </c>
      <c r="AI3900" s="4" t="str">
        <f t="shared" si="2070"/>
        <v>A+J=</v>
      </c>
      <c r="AJ3900" s="11">
        <f t="shared" si="2066"/>
        <v>45061</v>
      </c>
      <c r="AQ3900" s="53"/>
      <c r="AR3900" s="53"/>
    </row>
    <row r="3901" spans="1:44" x14ac:dyDescent="0.2">
      <c r="A3901" s="158">
        <f t="shared" si="2061"/>
        <v>45057</v>
      </c>
      <c r="B3901" s="2">
        <f t="shared" si="2045"/>
        <v>212704.44511641152</v>
      </c>
      <c r="C3901" s="2">
        <f t="shared" si="2062"/>
        <v>121399.60665802</v>
      </c>
      <c r="D3901" s="2">
        <f>SUM(Y3901:Y$3996)</f>
        <v>8531.5589737699993</v>
      </c>
      <c r="E3901" s="73">
        <f t="shared" si="2046"/>
        <v>112868.04768424999</v>
      </c>
      <c r="F3901" s="88">
        <f t="shared" si="2072"/>
        <v>6455.85</v>
      </c>
      <c r="G3901" s="3">
        <f>IF(AND(N3901=1,N3900&gt;1),VLOOKUP(A3900,[1]Plan1!$BK$81:$BM$259,3),G3900)</f>
        <v>6413.24</v>
      </c>
      <c r="H3901" s="11">
        <f t="shared" si="2073"/>
        <v>44972</v>
      </c>
      <c r="I3901" s="11">
        <f t="shared" si="2074"/>
        <v>45000</v>
      </c>
      <c r="J3901" s="12">
        <f t="shared" si="2047"/>
        <v>-6.6002153085962245E-3</v>
      </c>
      <c r="K3901" s="11">
        <f t="shared" si="2063"/>
        <v>45061</v>
      </c>
      <c r="L3901" s="11">
        <f t="shared" si="2048"/>
        <v>45061</v>
      </c>
      <c r="M3901" s="1">
        <f t="shared" si="2067"/>
        <v>19</v>
      </c>
      <c r="N3901" s="1">
        <f t="shared" si="2049"/>
        <v>17</v>
      </c>
      <c r="O3901" s="2">
        <f t="shared" si="2050"/>
        <v>0.99409247999999995</v>
      </c>
      <c r="P3901" s="13">
        <f t="shared" si="2075"/>
        <v>0.99339977999999995</v>
      </c>
      <c r="Q3901" s="13">
        <f t="shared" si="2068"/>
        <v>1.7505039869166581</v>
      </c>
      <c r="R3901" s="2">
        <f t="shared" si="2071"/>
        <v>1.74016284</v>
      </c>
      <c r="S3901" s="2">
        <f t="shared" si="2064"/>
        <v>1.83355815</v>
      </c>
      <c r="T3901" s="2">
        <f t="shared" si="2051"/>
        <v>222593.23819460001</v>
      </c>
      <c r="U3901" s="2">
        <f t="shared" si="2052"/>
        <v>7111.5505147916192</v>
      </c>
      <c r="V3901" s="2">
        <f t="shared" si="2053"/>
        <v>83540.734719229891</v>
      </c>
      <c r="W3901" s="2">
        <f t="shared" si="2054"/>
        <v>212051.89189204152</v>
      </c>
      <c r="X3901" s="17">
        <f t="shared" si="2055"/>
        <v>0</v>
      </c>
      <c r="Y3901" s="2">
        <f t="shared" si="2056"/>
        <v>0</v>
      </c>
      <c r="Z3901" s="72">
        <f t="shared" si="2057"/>
        <v>0</v>
      </c>
      <c r="AA3901" s="2">
        <f t="shared" si="2076"/>
        <v>0</v>
      </c>
      <c r="AB3901" s="12">
        <f t="shared" si="2065"/>
        <v>4.6600000000000003E-2</v>
      </c>
      <c r="AC3901" s="17">
        <f t="shared" si="2058"/>
        <v>17</v>
      </c>
      <c r="AD3901" s="17">
        <v>252</v>
      </c>
      <c r="AE3901" s="13">
        <f t="shared" si="2069"/>
        <v>1.003077328</v>
      </c>
      <c r="AF3901" s="2">
        <f t="shared" si="2077"/>
        <v>684.99240450000002</v>
      </c>
      <c r="AG3901" s="2">
        <f t="shared" si="2059"/>
        <v>652.55322436999995</v>
      </c>
      <c r="AH3901" s="3">
        <f t="shared" si="2060"/>
        <v>0</v>
      </c>
      <c r="AI3901" s="4" t="str">
        <f t="shared" si="2070"/>
        <v>A+J=</v>
      </c>
      <c r="AJ3901" s="11">
        <f t="shared" si="2066"/>
        <v>45061</v>
      </c>
      <c r="AQ3901" s="53"/>
      <c r="AR3901" s="53"/>
    </row>
    <row r="3902" spans="1:44" x14ac:dyDescent="0.2">
      <c r="A3902" s="158">
        <f t="shared" si="2061"/>
        <v>45058</v>
      </c>
      <c r="B3902" s="2">
        <f t="shared" si="2045"/>
        <v>212674.22800954626</v>
      </c>
      <c r="C3902" s="2">
        <f t="shared" si="2062"/>
        <v>121399.60665802</v>
      </c>
      <c r="D3902" s="2">
        <f>SUM(Y3902:Y$3996)</f>
        <v>8531.5589737699993</v>
      </c>
      <c r="E3902" s="73">
        <f t="shared" si="2046"/>
        <v>112868.04768424999</v>
      </c>
      <c r="F3902" s="88">
        <f t="shared" si="2072"/>
        <v>6455.85</v>
      </c>
      <c r="G3902" s="3">
        <f>IF(AND(N3902=1,N3901&gt;1),VLOOKUP(A3901,[1]Plan1!$BK$81:$BM$259,3),G3901)</f>
        <v>6413.24</v>
      </c>
      <c r="H3902" s="11">
        <f t="shared" si="2073"/>
        <v>44972</v>
      </c>
      <c r="I3902" s="11">
        <f t="shared" si="2074"/>
        <v>45000</v>
      </c>
      <c r="J3902" s="12">
        <f t="shared" si="2047"/>
        <v>-6.6002153085962245E-3</v>
      </c>
      <c r="K3902" s="11">
        <f t="shared" si="2063"/>
        <v>45061</v>
      </c>
      <c r="L3902" s="11">
        <f t="shared" si="2048"/>
        <v>45061</v>
      </c>
      <c r="M3902" s="1">
        <f t="shared" si="2067"/>
        <v>19</v>
      </c>
      <c r="N3902" s="1">
        <f t="shared" si="2049"/>
        <v>18</v>
      </c>
      <c r="O3902" s="2">
        <f t="shared" si="2050"/>
        <v>0.99374607000000004</v>
      </c>
      <c r="P3902" s="13">
        <f t="shared" si="2075"/>
        <v>0.99339977999999995</v>
      </c>
      <c r="Q3902" s="13">
        <f t="shared" si="2068"/>
        <v>1.7505039869166581</v>
      </c>
      <c r="R3902" s="2">
        <f t="shared" si="2071"/>
        <v>1.73955645</v>
      </c>
      <c r="S3902" s="2">
        <f t="shared" si="2064"/>
        <v>1.83355815</v>
      </c>
      <c r="T3902" s="2">
        <f t="shared" si="2051"/>
        <v>222593.23819460001</v>
      </c>
      <c r="U3902" s="2">
        <f t="shared" si="2052"/>
        <v>7111.5505147916192</v>
      </c>
      <c r="V3902" s="2">
        <f t="shared" si="2053"/>
        <v>83472.292663794651</v>
      </c>
      <c r="W3902" s="2">
        <f t="shared" si="2054"/>
        <v>211983.44983660628</v>
      </c>
      <c r="X3902" s="17">
        <f t="shared" si="2055"/>
        <v>0</v>
      </c>
      <c r="Y3902" s="2">
        <f t="shared" si="2056"/>
        <v>0</v>
      </c>
      <c r="Z3902" s="72">
        <f t="shared" si="2057"/>
        <v>0</v>
      </c>
      <c r="AA3902" s="2">
        <f t="shared" si="2076"/>
        <v>0</v>
      </c>
      <c r="AB3902" s="12">
        <f t="shared" si="2065"/>
        <v>4.6600000000000003E-2</v>
      </c>
      <c r="AC3902" s="17">
        <f t="shared" si="2058"/>
        <v>18</v>
      </c>
      <c r="AD3902" s="17">
        <v>252</v>
      </c>
      <c r="AE3902" s="13">
        <f t="shared" si="2069"/>
        <v>1.003258642</v>
      </c>
      <c r="AF3902" s="2">
        <f t="shared" si="2077"/>
        <v>725.35167489000003</v>
      </c>
      <c r="AG3902" s="2">
        <f t="shared" si="2059"/>
        <v>690.77817293999999</v>
      </c>
      <c r="AH3902" s="3">
        <f t="shared" si="2060"/>
        <v>0</v>
      </c>
      <c r="AI3902" s="4" t="str">
        <f t="shared" si="2070"/>
        <v>A+J=</v>
      </c>
      <c r="AJ3902" s="11">
        <f t="shared" si="2066"/>
        <v>45061</v>
      </c>
      <c r="AQ3902" s="53"/>
      <c r="AR3902" s="53"/>
    </row>
    <row r="3903" spans="1:44" x14ac:dyDescent="0.2">
      <c r="A3903" s="158">
        <f t="shared" si="2061"/>
        <v>45059</v>
      </c>
      <c r="B3903" s="2">
        <f t="shared" si="2045"/>
        <v>212644.01664878102</v>
      </c>
      <c r="C3903" s="2">
        <f t="shared" si="2062"/>
        <v>121399.60665802</v>
      </c>
      <c r="D3903" s="2">
        <f>SUM(Y3903:Y$3996)</f>
        <v>8531.5589737699993</v>
      </c>
      <c r="E3903" s="73">
        <f t="shared" si="2046"/>
        <v>112868.04768424999</v>
      </c>
      <c r="F3903" s="88">
        <f t="shared" si="2072"/>
        <v>6455.85</v>
      </c>
      <c r="G3903" s="3">
        <f>IF(AND(N3903=1,N3902&gt;1),VLOOKUP(A3902,[1]Plan1!$BK$81:$BM$259,3),G3902)</f>
        <v>6413.24</v>
      </c>
      <c r="H3903" s="11">
        <f t="shared" si="2073"/>
        <v>44972</v>
      </c>
      <c r="I3903" s="11">
        <f t="shared" si="2074"/>
        <v>45000</v>
      </c>
      <c r="J3903" s="12">
        <f t="shared" si="2047"/>
        <v>-6.6002153085962245E-3</v>
      </c>
      <c r="K3903" s="11">
        <f t="shared" si="2063"/>
        <v>45061</v>
      </c>
      <c r="L3903" s="11">
        <f t="shared" si="2048"/>
        <v>45061</v>
      </c>
      <c r="M3903" s="1">
        <f t="shared" si="2067"/>
        <v>19</v>
      </c>
      <c r="N3903" s="1">
        <f t="shared" si="2049"/>
        <v>19</v>
      </c>
      <c r="O3903" s="2">
        <f t="shared" si="2050"/>
        <v>0.99339977999999995</v>
      </c>
      <c r="P3903" s="13">
        <f t="shared" si="2075"/>
        <v>0.99339977999999995</v>
      </c>
      <c r="Q3903" s="13">
        <f t="shared" si="2068"/>
        <v>1.7505039869166581</v>
      </c>
      <c r="R3903" s="2">
        <f t="shared" si="2071"/>
        <v>1.7389502699999999</v>
      </c>
      <c r="S3903" s="2">
        <f t="shared" si="2064"/>
        <v>1.83355815</v>
      </c>
      <c r="T3903" s="2">
        <f t="shared" si="2051"/>
        <v>222593.23819460001</v>
      </c>
      <c r="U3903" s="2">
        <f t="shared" si="2052"/>
        <v>7111.5505147916192</v>
      </c>
      <c r="V3903" s="2">
        <f t="shared" si="2053"/>
        <v>83403.874310649393</v>
      </c>
      <c r="W3903" s="2">
        <f t="shared" si="2054"/>
        <v>211915.03148346103</v>
      </c>
      <c r="X3903" s="17">
        <f t="shared" si="2055"/>
        <v>0</v>
      </c>
      <c r="Y3903" s="2">
        <f t="shared" si="2056"/>
        <v>0</v>
      </c>
      <c r="Z3903" s="72">
        <f t="shared" si="2057"/>
        <v>0</v>
      </c>
      <c r="AA3903" s="2">
        <f t="shared" si="2076"/>
        <v>0</v>
      </c>
      <c r="AB3903" s="12">
        <f t="shared" si="2065"/>
        <v>4.6600000000000003E-2</v>
      </c>
      <c r="AC3903" s="17">
        <f t="shared" si="2058"/>
        <v>19</v>
      </c>
      <c r="AD3903" s="17">
        <v>252</v>
      </c>
      <c r="AE3903" s="13">
        <f t="shared" si="2069"/>
        <v>1.003439988</v>
      </c>
      <c r="AF3903" s="2">
        <f t="shared" si="2077"/>
        <v>765.71806827</v>
      </c>
      <c r="AG3903" s="2">
        <f t="shared" si="2059"/>
        <v>728.98516531999996</v>
      </c>
      <c r="AH3903" s="3">
        <f t="shared" si="2060"/>
        <v>0</v>
      </c>
      <c r="AI3903" s="4" t="str">
        <f t="shared" si="2070"/>
        <v>A+J=</v>
      </c>
      <c r="AJ3903" s="11">
        <f t="shared" si="2066"/>
        <v>45061</v>
      </c>
      <c r="AQ3903" s="53"/>
      <c r="AR3903" s="53"/>
    </row>
    <row r="3904" spans="1:44" x14ac:dyDescent="0.2">
      <c r="A3904" s="158">
        <f t="shared" si="2061"/>
        <v>45060</v>
      </c>
      <c r="B3904" s="2">
        <f t="shared" si="2045"/>
        <v>212644.01664878102</v>
      </c>
      <c r="C3904" s="2">
        <f t="shared" si="2062"/>
        <v>121399.60665802</v>
      </c>
      <c r="D3904" s="2">
        <f>SUM(Y3904:Y$3996)</f>
        <v>8531.5589737699993</v>
      </c>
      <c r="E3904" s="73">
        <f t="shared" si="2046"/>
        <v>112868.04768424999</v>
      </c>
      <c r="F3904" s="88">
        <f t="shared" si="2072"/>
        <v>6455.85</v>
      </c>
      <c r="G3904" s="3">
        <f>IF(AND(N3904=1,N3903&gt;1),VLOOKUP(A3903,[1]Plan1!$BK$81:$BM$259,3),G3903)</f>
        <v>6413.24</v>
      </c>
      <c r="H3904" s="11">
        <f t="shared" si="2073"/>
        <v>44972</v>
      </c>
      <c r="I3904" s="11">
        <f t="shared" si="2074"/>
        <v>45000</v>
      </c>
      <c r="J3904" s="12">
        <f t="shared" si="2047"/>
        <v>-6.6002153085962245E-3</v>
      </c>
      <c r="K3904" s="11">
        <f t="shared" si="2063"/>
        <v>45091</v>
      </c>
      <c r="L3904" s="11">
        <f t="shared" si="2048"/>
        <v>45061</v>
      </c>
      <c r="M3904" s="1">
        <f t="shared" si="2067"/>
        <v>19</v>
      </c>
      <c r="N3904" s="1">
        <f t="shared" si="2049"/>
        <v>19</v>
      </c>
      <c r="O3904" s="2">
        <f t="shared" si="2050"/>
        <v>0.99339977999999995</v>
      </c>
      <c r="P3904" s="13">
        <f t="shared" si="2075"/>
        <v>0.99339977999999995</v>
      </c>
      <c r="Q3904" s="13">
        <f t="shared" si="2068"/>
        <v>1.7505039869166581</v>
      </c>
      <c r="R3904" s="2">
        <f t="shared" si="2071"/>
        <v>1.7389502699999999</v>
      </c>
      <c r="S3904" s="2">
        <f t="shared" si="2064"/>
        <v>1.83355815</v>
      </c>
      <c r="T3904" s="2">
        <f t="shared" si="2051"/>
        <v>222593.23819460001</v>
      </c>
      <c r="U3904" s="2">
        <f t="shared" si="2052"/>
        <v>7111.5505147916192</v>
      </c>
      <c r="V3904" s="2">
        <f t="shared" si="2053"/>
        <v>83403.874310649393</v>
      </c>
      <c r="W3904" s="2">
        <f t="shared" si="2054"/>
        <v>211915.03148346103</v>
      </c>
      <c r="X3904" s="17">
        <f t="shared" si="2055"/>
        <v>0</v>
      </c>
      <c r="Y3904" s="2">
        <f t="shared" si="2056"/>
        <v>0</v>
      </c>
      <c r="Z3904" s="72">
        <f t="shared" si="2057"/>
        <v>0</v>
      </c>
      <c r="AA3904" s="2">
        <f t="shared" si="2076"/>
        <v>0</v>
      </c>
      <c r="AB3904" s="12">
        <f t="shared" si="2065"/>
        <v>4.6600000000000003E-2</v>
      </c>
      <c r="AC3904" s="17">
        <f t="shared" si="2058"/>
        <v>19</v>
      </c>
      <c r="AD3904" s="17">
        <v>252</v>
      </c>
      <c r="AE3904" s="13">
        <f t="shared" si="2069"/>
        <v>1.003439988</v>
      </c>
      <c r="AF3904" s="2">
        <f t="shared" si="2077"/>
        <v>765.71806827</v>
      </c>
      <c r="AG3904" s="2">
        <f t="shared" si="2059"/>
        <v>728.98516531999996</v>
      </c>
      <c r="AH3904" s="3">
        <f t="shared" si="2060"/>
        <v>0</v>
      </c>
      <c r="AI3904" s="4" t="str">
        <f t="shared" si="2070"/>
        <v>A+J=</v>
      </c>
      <c r="AJ3904" s="11">
        <f t="shared" si="2066"/>
        <v>45061</v>
      </c>
      <c r="AQ3904" s="53"/>
      <c r="AR3904" s="53"/>
    </row>
    <row r="3905" spans="1:44" x14ac:dyDescent="0.2">
      <c r="A3905" s="158">
        <f t="shared" si="2061"/>
        <v>45061</v>
      </c>
      <c r="B3905" s="2">
        <f t="shared" si="2045"/>
        <v>212644.01664878102</v>
      </c>
      <c r="C3905" s="2">
        <f t="shared" si="2062"/>
        <v>121399.60665802</v>
      </c>
      <c r="D3905" s="2">
        <f>SUM(Y3905:Y$3996)</f>
        <v>8531.5589737699993</v>
      </c>
      <c r="E3905" s="73">
        <f t="shared" si="2046"/>
        <v>112868.04768424999</v>
      </c>
      <c r="F3905" s="88">
        <f t="shared" si="2072"/>
        <v>6455.85</v>
      </c>
      <c r="G3905" s="3">
        <f>IF(AND(N3905=1,N3904&gt;1),VLOOKUP(A3904,[1]Plan1!$BK$81:$BM$259,3),G3904)</f>
        <v>6413.24</v>
      </c>
      <c r="H3905" s="11">
        <f t="shared" si="2073"/>
        <v>44972</v>
      </c>
      <c r="I3905" s="11">
        <f t="shared" si="2074"/>
        <v>45000</v>
      </c>
      <c r="J3905" s="12">
        <f t="shared" si="2047"/>
        <v>-6.6002153085962245E-3</v>
      </c>
      <c r="K3905" s="11">
        <f t="shared" si="2063"/>
        <v>45091</v>
      </c>
      <c r="L3905" s="11">
        <f t="shared" si="2048"/>
        <v>45061</v>
      </c>
      <c r="M3905" s="1">
        <f t="shared" si="2067"/>
        <v>19</v>
      </c>
      <c r="N3905" s="1">
        <f t="shared" si="2049"/>
        <v>19</v>
      </c>
      <c r="O3905" s="2">
        <f t="shared" si="2050"/>
        <v>0.99339977999999995</v>
      </c>
      <c r="P3905" s="13">
        <f t="shared" si="2075"/>
        <v>0.99339977999999995</v>
      </c>
      <c r="Q3905" s="13">
        <f t="shared" si="2068"/>
        <v>1.7505039869166581</v>
      </c>
      <c r="R3905" s="2">
        <f t="shared" si="2071"/>
        <v>1.7389502699999999</v>
      </c>
      <c r="S3905" s="2">
        <f t="shared" si="2064"/>
        <v>1.83355815</v>
      </c>
      <c r="T3905" s="2">
        <f t="shared" si="2051"/>
        <v>222593.23819460001</v>
      </c>
      <c r="U3905" s="2">
        <f t="shared" si="2052"/>
        <v>7111.5505147916192</v>
      </c>
      <c r="V3905" s="2">
        <f t="shared" si="2053"/>
        <v>83403.874310649393</v>
      </c>
      <c r="W3905" s="2">
        <f t="shared" si="2054"/>
        <v>211915.03148346103</v>
      </c>
      <c r="X3905" s="17">
        <f t="shared" si="2055"/>
        <v>128</v>
      </c>
      <c r="Y3905" s="2">
        <f t="shared" si="2056"/>
        <v>2159.0337325999999</v>
      </c>
      <c r="Z3905" s="72">
        <f t="shared" si="2057"/>
        <v>1.7784520000000002E-2</v>
      </c>
      <c r="AA3905" s="2">
        <f t="shared" si="2076"/>
        <v>3958.7138965300001</v>
      </c>
      <c r="AB3905" s="12">
        <f t="shared" si="2065"/>
        <v>4.6600000000000003E-2</v>
      </c>
      <c r="AC3905" s="17">
        <f t="shared" si="2058"/>
        <v>19</v>
      </c>
      <c r="AD3905" s="17">
        <v>252</v>
      </c>
      <c r="AE3905" s="13">
        <f t="shared" si="2069"/>
        <v>1.003439988</v>
      </c>
      <c r="AF3905" s="2">
        <f t="shared" si="2077"/>
        <v>765.71806827</v>
      </c>
      <c r="AG3905" s="2">
        <f t="shared" si="2059"/>
        <v>728.98516531999996</v>
      </c>
      <c r="AH3905" s="3">
        <f t="shared" si="2060"/>
        <v>4724.4319648000001</v>
      </c>
      <c r="AI3905" s="4" t="str">
        <f t="shared" si="2070"/>
        <v>A+J=</v>
      </c>
      <c r="AJ3905" s="11">
        <f t="shared" si="2066"/>
        <v>45061</v>
      </c>
      <c r="AQ3905" s="53"/>
      <c r="AR3905" s="53"/>
    </row>
    <row r="3906" spans="1:44" x14ac:dyDescent="0.2">
      <c r="A3906" s="158">
        <f t="shared" si="2061"/>
        <v>45062</v>
      </c>
      <c r="B3906" s="2">
        <f t="shared" si="2045"/>
        <v>207932.01400477352</v>
      </c>
      <c r="C3906" s="2">
        <f t="shared" si="2062"/>
        <v>119240.57292542</v>
      </c>
      <c r="D3906" s="2">
        <f>SUM(Y3906:Y$3996)</f>
        <v>6372.5252411699994</v>
      </c>
      <c r="E3906" s="73">
        <f t="shared" si="2046"/>
        <v>112868.04768424999</v>
      </c>
      <c r="F3906" s="88">
        <f t="shared" si="2072"/>
        <v>6455.85</v>
      </c>
      <c r="G3906" s="3">
        <f>IF(AND(N3906=1,N3905&gt;1),VLOOKUP(A3905,[1]Plan1!$BK$81:$BM$259,3),G3905)</f>
        <v>6413.24</v>
      </c>
      <c r="H3906" s="11">
        <f t="shared" si="2073"/>
        <v>45001</v>
      </c>
      <c r="I3906" s="11">
        <f t="shared" si="2074"/>
        <v>45032</v>
      </c>
      <c r="J3906" s="12">
        <f t="shared" si="2047"/>
        <v>-6.6002153085962245E-3</v>
      </c>
      <c r="K3906" s="11">
        <f t="shared" si="2063"/>
        <v>45091</v>
      </c>
      <c r="L3906" s="11">
        <f t="shared" si="2048"/>
        <v>45091</v>
      </c>
      <c r="M3906" s="1">
        <f t="shared" si="2067"/>
        <v>21</v>
      </c>
      <c r="N3906" s="1">
        <f t="shared" si="2049"/>
        <v>1</v>
      </c>
      <c r="O3906" s="2">
        <f t="shared" si="2050"/>
        <v>0.99968471000000003</v>
      </c>
      <c r="P3906" s="13">
        <f t="shared" si="2075"/>
        <v>0.99339977999999995</v>
      </c>
      <c r="Q3906" s="13">
        <f t="shared" si="2068"/>
        <v>1.7389502754921309</v>
      </c>
      <c r="R3906" s="2">
        <f t="shared" si="2071"/>
        <v>1.738402</v>
      </c>
      <c r="S3906" s="2">
        <f t="shared" si="2064"/>
        <v>1.83355815</v>
      </c>
      <c r="T3906" s="2">
        <f t="shared" si="2051"/>
        <v>218634.52429807</v>
      </c>
      <c r="U3906" s="2">
        <f t="shared" si="2052"/>
        <v>5311.8703508579683</v>
      </c>
      <c r="V3906" s="2">
        <f t="shared" si="2053"/>
        <v>83341.992146145567</v>
      </c>
      <c r="W3906" s="2">
        <f t="shared" si="2054"/>
        <v>207894.43542242353</v>
      </c>
      <c r="X3906" s="17">
        <f t="shared" si="2055"/>
        <v>0</v>
      </c>
      <c r="Y3906" s="2">
        <f t="shared" si="2056"/>
        <v>0</v>
      </c>
      <c r="Z3906" s="72">
        <f t="shared" si="2057"/>
        <v>0</v>
      </c>
      <c r="AA3906" s="2">
        <f t="shared" si="2076"/>
        <v>0</v>
      </c>
      <c r="AB3906" s="12">
        <f t="shared" si="2065"/>
        <v>4.6600000000000003E-2</v>
      </c>
      <c r="AC3906" s="17">
        <f t="shared" si="2058"/>
        <v>1</v>
      </c>
      <c r="AD3906" s="17">
        <v>252</v>
      </c>
      <c r="AE3906" s="13">
        <f t="shared" si="2069"/>
        <v>1.0001807579999999</v>
      </c>
      <c r="AF3906" s="2">
        <f t="shared" si="2077"/>
        <v>39.519939340000001</v>
      </c>
      <c r="AG3906" s="2">
        <f t="shared" si="2059"/>
        <v>37.578582349999998</v>
      </c>
      <c r="AH3906" s="3">
        <f t="shared" si="2060"/>
        <v>0</v>
      </c>
      <c r="AI3906" s="4" t="str">
        <f t="shared" si="2070"/>
        <v>A+J=</v>
      </c>
      <c r="AJ3906" s="11">
        <f t="shared" si="2066"/>
        <v>45091</v>
      </c>
      <c r="AQ3906" s="53"/>
      <c r="AR3906" s="53"/>
    </row>
    <row r="3907" spans="1:44" x14ac:dyDescent="0.2">
      <c r="A3907" s="158">
        <f t="shared" si="2061"/>
        <v>45063</v>
      </c>
      <c r="B3907" s="2">
        <f t="shared" si="2045"/>
        <v>207907.71389638778</v>
      </c>
      <c r="C3907" s="2">
        <f t="shared" si="2062"/>
        <v>119240.57292542</v>
      </c>
      <c r="D3907" s="2">
        <f>SUM(Y3907:Y$3996)</f>
        <v>6372.5252411699994</v>
      </c>
      <c r="E3907" s="73">
        <f t="shared" si="2046"/>
        <v>112868.04768424999</v>
      </c>
      <c r="F3907" s="88">
        <f t="shared" si="2072"/>
        <v>6455.85</v>
      </c>
      <c r="G3907" s="3">
        <f>IF(AND(N3907=1,N3906&gt;1),VLOOKUP(A3906,[1]Plan1!$BK$81:$BM$259,3),G3906)</f>
        <v>6413.24</v>
      </c>
      <c r="H3907" s="11">
        <f t="shared" si="2073"/>
        <v>45001</v>
      </c>
      <c r="I3907" s="11">
        <f t="shared" si="2074"/>
        <v>45032</v>
      </c>
      <c r="J3907" s="12">
        <f t="shared" si="2047"/>
        <v>-6.6002153085962245E-3</v>
      </c>
      <c r="K3907" s="11">
        <f t="shared" si="2063"/>
        <v>45091</v>
      </c>
      <c r="L3907" s="11">
        <f t="shared" si="2048"/>
        <v>45091</v>
      </c>
      <c r="M3907" s="1">
        <f t="shared" si="2067"/>
        <v>21</v>
      </c>
      <c r="N3907" s="1">
        <f t="shared" si="2049"/>
        <v>2</v>
      </c>
      <c r="O3907" s="2">
        <f t="shared" si="2050"/>
        <v>0.99936952000000001</v>
      </c>
      <c r="P3907" s="13">
        <f t="shared" si="2075"/>
        <v>0.99339977999999995</v>
      </c>
      <c r="Q3907" s="13">
        <f t="shared" si="2068"/>
        <v>1.7389502754921309</v>
      </c>
      <c r="R3907" s="2">
        <f t="shared" si="2071"/>
        <v>1.7378539</v>
      </c>
      <c r="S3907" s="2">
        <f t="shared" si="2064"/>
        <v>1.83355815</v>
      </c>
      <c r="T3907" s="2">
        <f t="shared" si="2051"/>
        <v>218634.52429807</v>
      </c>
      <c r="U3907" s="2">
        <f t="shared" si="2052"/>
        <v>5311.8703508579683</v>
      </c>
      <c r="V3907" s="2">
        <f t="shared" si="2053"/>
        <v>83280.129169209817</v>
      </c>
      <c r="W3907" s="2">
        <f t="shared" si="2054"/>
        <v>207832.57244548778</v>
      </c>
      <c r="X3907" s="17">
        <f t="shared" si="2055"/>
        <v>0</v>
      </c>
      <c r="Y3907" s="2">
        <f t="shared" si="2056"/>
        <v>0</v>
      </c>
      <c r="Z3907" s="72">
        <f t="shared" si="2057"/>
        <v>0</v>
      </c>
      <c r="AA3907" s="2">
        <f t="shared" si="2076"/>
        <v>0</v>
      </c>
      <c r="AB3907" s="12">
        <f t="shared" si="2065"/>
        <v>4.6600000000000003E-2</v>
      </c>
      <c r="AC3907" s="17">
        <f t="shared" si="2058"/>
        <v>2</v>
      </c>
      <c r="AD3907" s="17">
        <v>252</v>
      </c>
      <c r="AE3907" s="13">
        <f t="shared" si="2069"/>
        <v>1.0003615480000001</v>
      </c>
      <c r="AF3907" s="2">
        <f t="shared" si="2077"/>
        <v>79.046874990000006</v>
      </c>
      <c r="AG3907" s="2">
        <f t="shared" si="2059"/>
        <v>75.141450899999995</v>
      </c>
      <c r="AH3907" s="3">
        <f t="shared" si="2060"/>
        <v>0</v>
      </c>
      <c r="AI3907" s="4" t="str">
        <f t="shared" si="2070"/>
        <v>A+J=</v>
      </c>
      <c r="AJ3907" s="11">
        <f t="shared" si="2066"/>
        <v>45091</v>
      </c>
      <c r="AQ3907" s="53"/>
      <c r="AR3907" s="53"/>
    </row>
    <row r="3908" spans="1:44" x14ac:dyDescent="0.2">
      <c r="A3908" s="158">
        <f t="shared" si="2061"/>
        <v>45064</v>
      </c>
      <c r="B3908" s="2">
        <f t="shared" si="2045"/>
        <v>207883.41747399012</v>
      </c>
      <c r="C3908" s="2">
        <f t="shared" si="2062"/>
        <v>119240.57292542</v>
      </c>
      <c r="D3908" s="2">
        <f>SUM(Y3908:Y$3996)</f>
        <v>6372.5252411699994</v>
      </c>
      <c r="E3908" s="73">
        <f t="shared" si="2046"/>
        <v>112868.04768424999</v>
      </c>
      <c r="F3908" s="88">
        <f t="shared" si="2072"/>
        <v>6455.85</v>
      </c>
      <c r="G3908" s="3">
        <f>IF(AND(N3908=1,N3907&gt;1),VLOOKUP(A3907,[1]Plan1!$BK$81:$BM$259,3),G3907)</f>
        <v>6413.24</v>
      </c>
      <c r="H3908" s="11">
        <f t="shared" si="2073"/>
        <v>45001</v>
      </c>
      <c r="I3908" s="11">
        <f t="shared" si="2074"/>
        <v>45032</v>
      </c>
      <c r="J3908" s="12">
        <f t="shared" si="2047"/>
        <v>-6.6002153085962245E-3</v>
      </c>
      <c r="K3908" s="11">
        <f t="shared" si="2063"/>
        <v>45091</v>
      </c>
      <c r="L3908" s="11">
        <f t="shared" si="2048"/>
        <v>45091</v>
      </c>
      <c r="M3908" s="1">
        <f t="shared" si="2067"/>
        <v>21</v>
      </c>
      <c r="N3908" s="1">
        <f t="shared" si="2049"/>
        <v>3</v>
      </c>
      <c r="O3908" s="2">
        <f t="shared" si="2050"/>
        <v>0.99905443000000005</v>
      </c>
      <c r="P3908" s="13">
        <f t="shared" si="2075"/>
        <v>0.99339977999999995</v>
      </c>
      <c r="Q3908" s="13">
        <f t="shared" si="2068"/>
        <v>1.7389502754921309</v>
      </c>
      <c r="R3908" s="2">
        <f t="shared" si="2071"/>
        <v>1.73730597</v>
      </c>
      <c r="S3908" s="2">
        <f t="shared" si="2064"/>
        <v>1.83355815</v>
      </c>
      <c r="T3908" s="2">
        <f t="shared" si="2051"/>
        <v>218634.52429807</v>
      </c>
      <c r="U3908" s="2">
        <f t="shared" si="2052"/>
        <v>5311.8703508579683</v>
      </c>
      <c r="V3908" s="2">
        <f t="shared" si="2053"/>
        <v>83218.285379842186</v>
      </c>
      <c r="W3908" s="2">
        <f t="shared" si="2054"/>
        <v>207770.72865612013</v>
      </c>
      <c r="X3908" s="17">
        <f t="shared" si="2055"/>
        <v>0</v>
      </c>
      <c r="Y3908" s="2">
        <f t="shared" si="2056"/>
        <v>0</v>
      </c>
      <c r="Z3908" s="72">
        <f t="shared" si="2057"/>
        <v>0</v>
      </c>
      <c r="AA3908" s="2">
        <f t="shared" si="2076"/>
        <v>0</v>
      </c>
      <c r="AB3908" s="12">
        <f t="shared" si="2065"/>
        <v>4.6600000000000003E-2</v>
      </c>
      <c r="AC3908" s="17">
        <f t="shared" si="2058"/>
        <v>3</v>
      </c>
      <c r="AD3908" s="17">
        <v>252</v>
      </c>
      <c r="AE3908" s="13">
        <f t="shared" si="2069"/>
        <v>1.0005423710000001</v>
      </c>
      <c r="AF3908" s="2">
        <f t="shared" si="2077"/>
        <v>118.58102556999999</v>
      </c>
      <c r="AG3908" s="2">
        <f t="shared" si="2059"/>
        <v>112.68881786999999</v>
      </c>
      <c r="AH3908" s="3">
        <f t="shared" si="2060"/>
        <v>0</v>
      </c>
      <c r="AI3908" s="4" t="str">
        <f t="shared" si="2070"/>
        <v>A+J=</v>
      </c>
      <c r="AJ3908" s="11">
        <f t="shared" si="2066"/>
        <v>45091</v>
      </c>
      <c r="AQ3908" s="53"/>
      <c r="AR3908" s="53"/>
    </row>
    <row r="3909" spans="1:44" x14ac:dyDescent="0.2">
      <c r="A3909" s="158">
        <f t="shared" si="2061"/>
        <v>45065</v>
      </c>
      <c r="B3909" s="2">
        <f t="shared" si="2045"/>
        <v>207859.12587136112</v>
      </c>
      <c r="C3909" s="2">
        <f t="shared" si="2062"/>
        <v>119240.57292542</v>
      </c>
      <c r="D3909" s="2">
        <f>SUM(Y3909:Y$3996)</f>
        <v>6372.5252411699994</v>
      </c>
      <c r="E3909" s="73">
        <f t="shared" si="2046"/>
        <v>112868.04768424999</v>
      </c>
      <c r="F3909" s="88">
        <f t="shared" si="2072"/>
        <v>6455.85</v>
      </c>
      <c r="G3909" s="3">
        <f>IF(AND(N3909=1,N3908&gt;1),VLOOKUP(A3908,[1]Plan1!$BK$81:$BM$259,3),G3908)</f>
        <v>6413.24</v>
      </c>
      <c r="H3909" s="11">
        <f t="shared" si="2073"/>
        <v>45001</v>
      </c>
      <c r="I3909" s="11">
        <f t="shared" si="2074"/>
        <v>45032</v>
      </c>
      <c r="J3909" s="12">
        <f t="shared" si="2047"/>
        <v>-6.6002153085962245E-3</v>
      </c>
      <c r="K3909" s="11">
        <f t="shared" si="2063"/>
        <v>45091</v>
      </c>
      <c r="L3909" s="11">
        <f t="shared" si="2048"/>
        <v>45091</v>
      </c>
      <c r="M3909" s="1">
        <f t="shared" si="2067"/>
        <v>21</v>
      </c>
      <c r="N3909" s="1">
        <f t="shared" si="2049"/>
        <v>4</v>
      </c>
      <c r="O3909" s="2">
        <f t="shared" si="2050"/>
        <v>0.99873944000000003</v>
      </c>
      <c r="P3909" s="13">
        <f t="shared" si="2075"/>
        <v>0.99339977999999995</v>
      </c>
      <c r="Q3909" s="13">
        <f t="shared" si="2068"/>
        <v>1.7389502754921309</v>
      </c>
      <c r="R3909" s="2">
        <f t="shared" si="2071"/>
        <v>1.73675822</v>
      </c>
      <c r="S3909" s="2">
        <f t="shared" si="2064"/>
        <v>1.83355815</v>
      </c>
      <c r="T3909" s="2">
        <f t="shared" si="2051"/>
        <v>218634.52429807</v>
      </c>
      <c r="U3909" s="2">
        <f t="shared" si="2052"/>
        <v>5311.8703508579683</v>
      </c>
      <c r="V3909" s="2">
        <f t="shared" si="2053"/>
        <v>83156.461906723154</v>
      </c>
      <c r="W3909" s="2">
        <f t="shared" si="2054"/>
        <v>207708.90518300113</v>
      </c>
      <c r="X3909" s="17">
        <f t="shared" si="2055"/>
        <v>0</v>
      </c>
      <c r="Y3909" s="2">
        <f t="shared" si="2056"/>
        <v>0</v>
      </c>
      <c r="Z3909" s="72">
        <f t="shared" si="2057"/>
        <v>0</v>
      </c>
      <c r="AA3909" s="2">
        <f t="shared" si="2076"/>
        <v>0</v>
      </c>
      <c r="AB3909" s="12">
        <f t="shared" si="2065"/>
        <v>4.6600000000000003E-2</v>
      </c>
      <c r="AC3909" s="17">
        <f t="shared" si="2058"/>
        <v>4</v>
      </c>
      <c r="AD3909" s="17">
        <v>252</v>
      </c>
      <c r="AE3909" s="13">
        <f t="shared" si="2069"/>
        <v>1.0007232269999999</v>
      </c>
      <c r="AF3909" s="2">
        <f t="shared" si="2077"/>
        <v>158.12239109999999</v>
      </c>
      <c r="AG3909" s="2">
        <f t="shared" si="2059"/>
        <v>150.22068836</v>
      </c>
      <c r="AH3909" s="3">
        <f t="shared" si="2060"/>
        <v>0</v>
      </c>
      <c r="AI3909" s="4" t="str">
        <f t="shared" si="2070"/>
        <v>A+J=</v>
      </c>
      <c r="AJ3909" s="11">
        <f t="shared" si="2066"/>
        <v>45091</v>
      </c>
      <c r="AQ3909" s="53"/>
      <c r="AR3909" s="53"/>
    </row>
    <row r="3910" spans="1:44" x14ac:dyDescent="0.2">
      <c r="A3910" s="158">
        <f t="shared" si="2061"/>
        <v>45066</v>
      </c>
      <c r="B3910" s="2">
        <f t="shared" si="2045"/>
        <v>207834.83775607016</v>
      </c>
      <c r="C3910" s="2">
        <f t="shared" si="2062"/>
        <v>119240.57292542</v>
      </c>
      <c r="D3910" s="2">
        <f>SUM(Y3910:Y$3996)</f>
        <v>6372.5252411699994</v>
      </c>
      <c r="E3910" s="73">
        <f t="shared" si="2046"/>
        <v>112868.04768424999</v>
      </c>
      <c r="F3910" s="88">
        <f t="shared" si="2072"/>
        <v>6455.85</v>
      </c>
      <c r="G3910" s="3">
        <f>IF(AND(N3910=1,N3909&gt;1),VLOOKUP(A3909,[1]Plan1!$BK$81:$BM$259,3),G3909)</f>
        <v>6413.24</v>
      </c>
      <c r="H3910" s="11">
        <f t="shared" si="2073"/>
        <v>45001</v>
      </c>
      <c r="I3910" s="11">
        <f t="shared" si="2074"/>
        <v>45032</v>
      </c>
      <c r="J3910" s="12">
        <f t="shared" si="2047"/>
        <v>-6.6002153085962245E-3</v>
      </c>
      <c r="K3910" s="11">
        <f t="shared" si="2063"/>
        <v>45091</v>
      </c>
      <c r="L3910" s="11">
        <f t="shared" si="2048"/>
        <v>45091</v>
      </c>
      <c r="M3910" s="1">
        <f t="shared" si="2067"/>
        <v>21</v>
      </c>
      <c r="N3910" s="1">
        <f t="shared" si="2049"/>
        <v>5</v>
      </c>
      <c r="O3910" s="2">
        <f t="shared" si="2050"/>
        <v>0.99842454999999997</v>
      </c>
      <c r="P3910" s="13">
        <f t="shared" si="2075"/>
        <v>0.99339977999999995</v>
      </c>
      <c r="Q3910" s="13">
        <f t="shared" si="2068"/>
        <v>1.7389502754921309</v>
      </c>
      <c r="R3910" s="2">
        <f t="shared" si="2071"/>
        <v>1.7362106399999999</v>
      </c>
      <c r="S3910" s="2">
        <f t="shared" si="2064"/>
        <v>1.83355815</v>
      </c>
      <c r="T3910" s="2">
        <f t="shared" si="2051"/>
        <v>218634.52429807</v>
      </c>
      <c r="U3910" s="2">
        <f t="shared" si="2052"/>
        <v>5311.8703508579683</v>
      </c>
      <c r="V3910" s="2">
        <f t="shared" si="2053"/>
        <v>83094.657621172199</v>
      </c>
      <c r="W3910" s="2">
        <f t="shared" si="2054"/>
        <v>207647.10089745017</v>
      </c>
      <c r="X3910" s="17">
        <f t="shared" si="2055"/>
        <v>0</v>
      </c>
      <c r="Y3910" s="2">
        <f t="shared" si="2056"/>
        <v>0</v>
      </c>
      <c r="Z3910" s="72">
        <f t="shared" si="2057"/>
        <v>0</v>
      </c>
      <c r="AA3910" s="2">
        <f t="shared" si="2076"/>
        <v>0</v>
      </c>
      <c r="AB3910" s="12">
        <f t="shared" si="2065"/>
        <v>4.6600000000000003E-2</v>
      </c>
      <c r="AC3910" s="17">
        <f t="shared" si="2058"/>
        <v>5</v>
      </c>
      <c r="AD3910" s="17">
        <v>252</v>
      </c>
      <c r="AE3910" s="13">
        <f t="shared" si="2069"/>
        <v>1.000904115</v>
      </c>
      <c r="AF3910" s="2">
        <f t="shared" si="2077"/>
        <v>197.67075292999999</v>
      </c>
      <c r="AG3910" s="2">
        <f t="shared" si="2059"/>
        <v>187.73685861999999</v>
      </c>
      <c r="AH3910" s="3">
        <f t="shared" si="2060"/>
        <v>0</v>
      </c>
      <c r="AI3910" s="4" t="str">
        <f t="shared" si="2070"/>
        <v>A+J=</v>
      </c>
      <c r="AJ3910" s="11">
        <f t="shared" si="2066"/>
        <v>45091</v>
      </c>
      <c r="AQ3910" s="53"/>
      <c r="AR3910" s="53"/>
    </row>
    <row r="3911" spans="1:44" x14ac:dyDescent="0.2">
      <c r="A3911" s="158">
        <f t="shared" si="2061"/>
        <v>45067</v>
      </c>
      <c r="B3911" s="2">
        <f t="shared" si="2045"/>
        <v>207834.83775607016</v>
      </c>
      <c r="C3911" s="2">
        <f t="shared" si="2062"/>
        <v>119240.57292542</v>
      </c>
      <c r="D3911" s="2">
        <f>SUM(Y3911:Y$3996)</f>
        <v>6372.5252411699994</v>
      </c>
      <c r="E3911" s="73">
        <f t="shared" si="2046"/>
        <v>112868.04768424999</v>
      </c>
      <c r="F3911" s="88">
        <f t="shared" si="2072"/>
        <v>6455.85</v>
      </c>
      <c r="G3911" s="3">
        <f>IF(AND(N3911=1,N3910&gt;1),VLOOKUP(A3910,[1]Plan1!$BK$81:$BM$259,3),G3910)</f>
        <v>6413.24</v>
      </c>
      <c r="H3911" s="11">
        <f t="shared" si="2073"/>
        <v>45001</v>
      </c>
      <c r="I3911" s="11">
        <f t="shared" si="2074"/>
        <v>45032</v>
      </c>
      <c r="J3911" s="12">
        <f t="shared" si="2047"/>
        <v>-6.6002153085962245E-3</v>
      </c>
      <c r="K3911" s="11">
        <f t="shared" si="2063"/>
        <v>45091</v>
      </c>
      <c r="L3911" s="11">
        <f t="shared" si="2048"/>
        <v>45091</v>
      </c>
      <c r="M3911" s="1">
        <f t="shared" si="2067"/>
        <v>21</v>
      </c>
      <c r="N3911" s="1">
        <f t="shared" si="2049"/>
        <v>5</v>
      </c>
      <c r="O3911" s="2">
        <f t="shared" si="2050"/>
        <v>0.99842454999999997</v>
      </c>
      <c r="P3911" s="13">
        <f t="shared" si="2075"/>
        <v>0.99339977999999995</v>
      </c>
      <c r="Q3911" s="13">
        <f t="shared" si="2068"/>
        <v>1.7389502754921309</v>
      </c>
      <c r="R3911" s="2">
        <f t="shared" si="2071"/>
        <v>1.7362106399999999</v>
      </c>
      <c r="S3911" s="2">
        <f t="shared" si="2064"/>
        <v>1.83355815</v>
      </c>
      <c r="T3911" s="2">
        <f t="shared" si="2051"/>
        <v>218634.52429807</v>
      </c>
      <c r="U3911" s="2">
        <f t="shared" si="2052"/>
        <v>5311.8703508579683</v>
      </c>
      <c r="V3911" s="2">
        <f t="shared" si="2053"/>
        <v>83094.657621172199</v>
      </c>
      <c r="W3911" s="2">
        <f t="shared" si="2054"/>
        <v>207647.10089745017</v>
      </c>
      <c r="X3911" s="17">
        <f t="shared" si="2055"/>
        <v>0</v>
      </c>
      <c r="Y3911" s="2">
        <f t="shared" si="2056"/>
        <v>0</v>
      </c>
      <c r="Z3911" s="72">
        <f t="shared" si="2057"/>
        <v>0</v>
      </c>
      <c r="AA3911" s="2">
        <f t="shared" si="2076"/>
        <v>0</v>
      </c>
      <c r="AB3911" s="12">
        <f t="shared" si="2065"/>
        <v>4.6600000000000003E-2</v>
      </c>
      <c r="AC3911" s="17">
        <f t="shared" si="2058"/>
        <v>5</v>
      </c>
      <c r="AD3911" s="17">
        <v>252</v>
      </c>
      <c r="AE3911" s="13">
        <f t="shared" si="2069"/>
        <v>1.000904115</v>
      </c>
      <c r="AF3911" s="2">
        <f t="shared" si="2077"/>
        <v>197.67075292999999</v>
      </c>
      <c r="AG3911" s="2">
        <f t="shared" si="2059"/>
        <v>187.73685861999999</v>
      </c>
      <c r="AH3911" s="3">
        <f t="shared" si="2060"/>
        <v>0</v>
      </c>
      <c r="AI3911" s="4" t="str">
        <f t="shared" si="2070"/>
        <v>A+J=</v>
      </c>
      <c r="AJ3911" s="11">
        <f t="shared" si="2066"/>
        <v>45091</v>
      </c>
      <c r="AQ3911" s="53"/>
      <c r="AR3911" s="53"/>
    </row>
    <row r="3912" spans="1:44" x14ac:dyDescent="0.2">
      <c r="A3912" s="158">
        <f t="shared" si="2061"/>
        <v>45068</v>
      </c>
      <c r="B3912" s="2">
        <f t="shared" si="2045"/>
        <v>207834.83775607016</v>
      </c>
      <c r="C3912" s="2">
        <f t="shared" si="2062"/>
        <v>119240.57292542</v>
      </c>
      <c r="D3912" s="2">
        <f>SUM(Y3912:Y$3996)</f>
        <v>6372.5252411699994</v>
      </c>
      <c r="E3912" s="73">
        <f t="shared" si="2046"/>
        <v>112868.04768424999</v>
      </c>
      <c r="F3912" s="88">
        <f t="shared" si="2072"/>
        <v>6455.85</v>
      </c>
      <c r="G3912" s="3">
        <f>IF(AND(N3912=1,N3911&gt;1),VLOOKUP(A3911,[1]Plan1!$BK$81:$BM$259,3),G3911)</f>
        <v>6413.24</v>
      </c>
      <c r="H3912" s="11">
        <f t="shared" si="2073"/>
        <v>45001</v>
      </c>
      <c r="I3912" s="11">
        <f t="shared" si="2074"/>
        <v>45032</v>
      </c>
      <c r="J3912" s="12">
        <f t="shared" si="2047"/>
        <v>-6.6002153085962245E-3</v>
      </c>
      <c r="K3912" s="11">
        <f t="shared" si="2063"/>
        <v>45091</v>
      </c>
      <c r="L3912" s="11">
        <f t="shared" si="2048"/>
        <v>45091</v>
      </c>
      <c r="M3912" s="1">
        <f t="shared" si="2067"/>
        <v>21</v>
      </c>
      <c r="N3912" s="1">
        <f t="shared" si="2049"/>
        <v>5</v>
      </c>
      <c r="O3912" s="2">
        <f t="shared" si="2050"/>
        <v>0.99842454999999997</v>
      </c>
      <c r="P3912" s="13">
        <f t="shared" si="2075"/>
        <v>0.99339977999999995</v>
      </c>
      <c r="Q3912" s="13">
        <f t="shared" si="2068"/>
        <v>1.7389502754921309</v>
      </c>
      <c r="R3912" s="2">
        <f t="shared" si="2071"/>
        <v>1.7362106399999999</v>
      </c>
      <c r="S3912" s="2">
        <f t="shared" si="2064"/>
        <v>1.83355815</v>
      </c>
      <c r="T3912" s="2">
        <f t="shared" si="2051"/>
        <v>218634.52429807</v>
      </c>
      <c r="U3912" s="2">
        <f t="shared" si="2052"/>
        <v>5311.8703508579683</v>
      </c>
      <c r="V3912" s="2">
        <f t="shared" si="2053"/>
        <v>83094.657621172199</v>
      </c>
      <c r="W3912" s="2">
        <f t="shared" si="2054"/>
        <v>207647.10089745017</v>
      </c>
      <c r="X3912" s="17">
        <f t="shared" si="2055"/>
        <v>0</v>
      </c>
      <c r="Y3912" s="2">
        <f t="shared" si="2056"/>
        <v>0</v>
      </c>
      <c r="Z3912" s="72">
        <f t="shared" si="2057"/>
        <v>0</v>
      </c>
      <c r="AA3912" s="2">
        <f t="shared" si="2076"/>
        <v>0</v>
      </c>
      <c r="AB3912" s="12">
        <f t="shared" si="2065"/>
        <v>4.6600000000000003E-2</v>
      </c>
      <c r="AC3912" s="17">
        <f t="shared" si="2058"/>
        <v>5</v>
      </c>
      <c r="AD3912" s="17">
        <v>252</v>
      </c>
      <c r="AE3912" s="13">
        <f t="shared" si="2069"/>
        <v>1.000904115</v>
      </c>
      <c r="AF3912" s="2">
        <f t="shared" si="2077"/>
        <v>197.67075292999999</v>
      </c>
      <c r="AG3912" s="2">
        <f t="shared" si="2059"/>
        <v>187.73685861999999</v>
      </c>
      <c r="AH3912" s="3">
        <f t="shared" si="2060"/>
        <v>0</v>
      </c>
      <c r="AI3912" s="4" t="str">
        <f t="shared" si="2070"/>
        <v>A+J=</v>
      </c>
      <c r="AJ3912" s="11">
        <f t="shared" si="2066"/>
        <v>45091</v>
      </c>
      <c r="AQ3912" s="53"/>
      <c r="AR3912" s="53"/>
    </row>
    <row r="3913" spans="1:44" x14ac:dyDescent="0.2">
      <c r="A3913" s="158">
        <f t="shared" si="2061"/>
        <v>45069</v>
      </c>
      <c r="B3913" s="2">
        <f t="shared" si="2045"/>
        <v>207810.5544700778</v>
      </c>
      <c r="C3913" s="2">
        <f t="shared" si="2062"/>
        <v>119240.57292542</v>
      </c>
      <c r="D3913" s="2">
        <f>SUM(Y3913:Y$3996)</f>
        <v>6372.5252411699994</v>
      </c>
      <c r="E3913" s="73">
        <f t="shared" si="2046"/>
        <v>112868.04768424999</v>
      </c>
      <c r="F3913" s="88">
        <f t="shared" si="2072"/>
        <v>6455.85</v>
      </c>
      <c r="G3913" s="3">
        <f>IF(AND(N3913=1,N3912&gt;1),VLOOKUP(A3912,[1]Plan1!$BK$81:$BM$259,3),G3912)</f>
        <v>6413.24</v>
      </c>
      <c r="H3913" s="11">
        <f t="shared" si="2073"/>
        <v>45001</v>
      </c>
      <c r="I3913" s="11">
        <f t="shared" si="2074"/>
        <v>45032</v>
      </c>
      <c r="J3913" s="12">
        <f t="shared" si="2047"/>
        <v>-6.6002153085962245E-3</v>
      </c>
      <c r="K3913" s="11">
        <f t="shared" si="2063"/>
        <v>45091</v>
      </c>
      <c r="L3913" s="11">
        <f t="shared" si="2048"/>
        <v>45091</v>
      </c>
      <c r="M3913" s="1">
        <f t="shared" si="2067"/>
        <v>21</v>
      </c>
      <c r="N3913" s="1">
        <f t="shared" si="2049"/>
        <v>6</v>
      </c>
      <c r="O3913" s="2">
        <f t="shared" si="2050"/>
        <v>0.99810975999999996</v>
      </c>
      <c r="P3913" s="13">
        <f t="shared" si="2075"/>
        <v>0.99339977999999995</v>
      </c>
      <c r="Q3913" s="13">
        <f t="shared" si="2068"/>
        <v>1.7389502754921309</v>
      </c>
      <c r="R3913" s="2">
        <f t="shared" si="2071"/>
        <v>1.7356632400000001</v>
      </c>
      <c r="S3913" s="2">
        <f t="shared" si="2064"/>
        <v>1.83355815</v>
      </c>
      <c r="T3913" s="2">
        <f t="shared" si="2051"/>
        <v>218634.52429807</v>
      </c>
      <c r="U3913" s="2">
        <f t="shared" si="2052"/>
        <v>5311.8703508579683</v>
      </c>
      <c r="V3913" s="2">
        <f t="shared" si="2053"/>
        <v>83032.873651869857</v>
      </c>
      <c r="W3913" s="2">
        <f t="shared" si="2054"/>
        <v>207585.3169281478</v>
      </c>
      <c r="X3913" s="17">
        <f t="shared" si="2055"/>
        <v>0</v>
      </c>
      <c r="Y3913" s="2">
        <f t="shared" si="2056"/>
        <v>0</v>
      </c>
      <c r="Z3913" s="72">
        <f t="shared" si="2057"/>
        <v>0</v>
      </c>
      <c r="AA3913" s="2">
        <f t="shared" si="2076"/>
        <v>0</v>
      </c>
      <c r="AB3913" s="12">
        <f t="shared" si="2065"/>
        <v>4.6600000000000003E-2</v>
      </c>
      <c r="AC3913" s="17">
        <f t="shared" si="2058"/>
        <v>6</v>
      </c>
      <c r="AD3913" s="17">
        <v>252</v>
      </c>
      <c r="AE3913" s="13">
        <f t="shared" si="2069"/>
        <v>1.0010850360000001</v>
      </c>
      <c r="AF3913" s="2">
        <f t="shared" si="2077"/>
        <v>237.22632970000001</v>
      </c>
      <c r="AG3913" s="2">
        <f t="shared" si="2059"/>
        <v>225.23754192999999</v>
      </c>
      <c r="AH3913" s="3">
        <f t="shared" si="2060"/>
        <v>0</v>
      </c>
      <c r="AI3913" s="4" t="str">
        <f t="shared" si="2070"/>
        <v>A+J=</v>
      </c>
      <c r="AJ3913" s="11">
        <f t="shared" si="2066"/>
        <v>45091</v>
      </c>
      <c r="AQ3913" s="53"/>
      <c r="AR3913" s="53"/>
    </row>
    <row r="3914" spans="1:44" x14ac:dyDescent="0.2">
      <c r="A3914" s="158">
        <f t="shared" si="2061"/>
        <v>45070</v>
      </c>
      <c r="B3914" s="2">
        <f t="shared" ref="B3914:B3977" si="2078">(W3914+AG3914)</f>
        <v>207786.27488819355</v>
      </c>
      <c r="C3914" s="2">
        <f t="shared" si="2062"/>
        <v>119240.57292542</v>
      </c>
      <c r="D3914" s="2">
        <f>SUM(Y3914:Y$3996)</f>
        <v>6372.5252411699994</v>
      </c>
      <c r="E3914" s="73">
        <f t="shared" ref="E3914:E3977" si="2079">(C3914-D3914)</f>
        <v>112868.04768424999</v>
      </c>
      <c r="F3914" s="88">
        <f t="shared" si="2072"/>
        <v>6455.85</v>
      </c>
      <c r="G3914" s="3">
        <f>IF(AND(N3914=1,N3913&gt;1),VLOOKUP(A3913,[1]Plan1!$BK$81:$BM$259,3),G3913)</f>
        <v>6413.24</v>
      </c>
      <c r="H3914" s="11">
        <f t="shared" si="2073"/>
        <v>45001</v>
      </c>
      <c r="I3914" s="11">
        <f t="shared" si="2074"/>
        <v>45032</v>
      </c>
      <c r="J3914" s="12">
        <f t="shared" ref="J3914:J3977" si="2080">(G3914/F3914)-1</f>
        <v>-6.6002153085962245E-3</v>
      </c>
      <c r="K3914" s="11">
        <f t="shared" si="2063"/>
        <v>45091</v>
      </c>
      <c r="L3914" s="11">
        <f t="shared" ref="L3914:L3977" si="2081">IF(A3914&gt;L3913,K3914,L3913)</f>
        <v>45091</v>
      </c>
      <c r="M3914" s="1">
        <f t="shared" si="2067"/>
        <v>21</v>
      </c>
      <c r="N3914" s="1">
        <f t="shared" ref="N3914:N3977" si="2082">(M3914-(NETWORKDAYS(A3914,L3914,$AN$194:$AN$348)-1))</f>
        <v>7</v>
      </c>
      <c r="O3914" s="2">
        <f t="shared" ref="O3914:O3977" si="2083">TRUNC((G3914/F3914)^TRUNC((N3914/M3914),9),8)</f>
        <v>0.99779507000000001</v>
      </c>
      <c r="P3914" s="13">
        <f t="shared" si="2075"/>
        <v>0.99339977999999995</v>
      </c>
      <c r="Q3914" s="13">
        <f t="shared" si="2068"/>
        <v>1.7389502754921309</v>
      </c>
      <c r="R3914" s="2">
        <f t="shared" si="2071"/>
        <v>1.73511601</v>
      </c>
      <c r="S3914" s="2">
        <f t="shared" si="2064"/>
        <v>1.83355815</v>
      </c>
      <c r="T3914" s="2">
        <f t="shared" ref="T3914:T3977" si="2084">TRUNC(C3914*S3914,8)</f>
        <v>218634.52429807</v>
      </c>
      <c r="U3914" s="2">
        <f t="shared" ref="U3914:U3977" si="2085">(D3914*(S3914-1))</f>
        <v>5311.8703508579683</v>
      </c>
      <c r="V3914" s="2">
        <f t="shared" ref="V3914:V3977" si="2086">(E3914*(R3914-1))</f>
        <v>82971.108870135606</v>
      </c>
      <c r="W3914" s="2">
        <f t="shared" ref="W3914:W3977" si="2087">(C3914+U3914+V3914)</f>
        <v>207523.55214641357</v>
      </c>
      <c r="X3914" s="17">
        <f t="shared" ref="X3914:X3977" si="2088">IF(VLOOKUP(A3914,AN$10:AU$190,8)=VLOOKUP(A3913,AN$10:AU$190,8),0,VLOOKUP(A3914,AN$10:AU$190,8))</f>
        <v>0</v>
      </c>
      <c r="Y3914" s="2">
        <f t="shared" ref="Y3914:Y3977" si="2089">IF(X3914&gt;0,VLOOKUP(A3914,AN$12:AR$190,5),0)</f>
        <v>0</v>
      </c>
      <c r="Z3914" s="72">
        <f t="shared" ref="Z3914:Z3977" si="2090">IF(X3914&gt;0,VLOOKUP($A3914,$AN$10:$AS$190,6),0)</f>
        <v>0</v>
      </c>
      <c r="AA3914" s="2">
        <f t="shared" si="2076"/>
        <v>0</v>
      </c>
      <c r="AB3914" s="12">
        <f t="shared" si="2065"/>
        <v>4.6600000000000003E-2</v>
      </c>
      <c r="AC3914" s="17">
        <f t="shared" ref="AC3914:AC3977" si="2091">N3914</f>
        <v>7</v>
      </c>
      <c r="AD3914" s="17">
        <v>252</v>
      </c>
      <c r="AE3914" s="13">
        <f t="shared" si="2069"/>
        <v>1.0012659900000001</v>
      </c>
      <c r="AF3914" s="2">
        <f t="shared" si="2077"/>
        <v>276.78912141000001</v>
      </c>
      <c r="AG3914" s="2">
        <f t="shared" ref="AG3914:AG3977" si="2092">TRUNC((W3914*(AE3914-1)),8)</f>
        <v>262.72274177999998</v>
      </c>
      <c r="AH3914" s="3">
        <f t="shared" ref="AH3914:AH3977" si="2093">IF(AA3914&gt;0,AA3914+AF3914,0)</f>
        <v>0</v>
      </c>
      <c r="AI3914" s="4" t="str">
        <f t="shared" si="2070"/>
        <v>A+J=</v>
      </c>
      <c r="AJ3914" s="11">
        <f t="shared" si="2066"/>
        <v>45091</v>
      </c>
      <c r="AQ3914" s="53"/>
      <c r="AR3914" s="53"/>
    </row>
    <row r="3915" spans="1:44" x14ac:dyDescent="0.2">
      <c r="A3915" s="158">
        <f t="shared" ref="A3915:A3978" si="2094">(A3914+1)</f>
        <v>45071</v>
      </c>
      <c r="B3915" s="2">
        <f t="shared" si="2078"/>
        <v>207761.99654661649</v>
      </c>
      <c r="C3915" s="2">
        <f t="shared" ref="C3915:C3978" si="2095">TRUNC(IF(X3914&gt;0,VLOOKUP(A3914,$AN$12:$AO$190,2),C3914),8)</f>
        <v>119240.57292542</v>
      </c>
      <c r="D3915" s="2">
        <f>SUM(Y3915:Y$3996)</f>
        <v>6372.5252411699994</v>
      </c>
      <c r="E3915" s="73">
        <f t="shared" si="2079"/>
        <v>112868.04768424999</v>
      </c>
      <c r="F3915" s="88">
        <f t="shared" si="2072"/>
        <v>6455.85</v>
      </c>
      <c r="G3915" s="3">
        <f>IF(AND(N3915=1,N3914&gt;1),VLOOKUP(A3914,[1]Plan1!$BK$81:$BM$259,3),G3914)</f>
        <v>6413.24</v>
      </c>
      <c r="H3915" s="11">
        <f t="shared" si="2073"/>
        <v>45001</v>
      </c>
      <c r="I3915" s="11">
        <f t="shared" si="2074"/>
        <v>45032</v>
      </c>
      <c r="J3915" s="12">
        <f t="shared" si="2080"/>
        <v>-6.6002153085962245E-3</v>
      </c>
      <c r="K3915" s="11">
        <f t="shared" ref="K3915:K3978" si="2096">IF(DAY(A3915)=14,VLOOKUP(A3915,AR$194:AW$373,4),K3914)</f>
        <v>45091</v>
      </c>
      <c r="L3915" s="11">
        <f t="shared" si="2081"/>
        <v>45091</v>
      </c>
      <c r="M3915" s="1">
        <f t="shared" si="2067"/>
        <v>21</v>
      </c>
      <c r="N3915" s="1">
        <f t="shared" si="2082"/>
        <v>8</v>
      </c>
      <c r="O3915" s="2">
        <f t="shared" si="2083"/>
        <v>0.99748046999999995</v>
      </c>
      <c r="P3915" s="13">
        <f t="shared" si="2075"/>
        <v>0.99339977999999995</v>
      </c>
      <c r="Q3915" s="13">
        <f t="shared" si="2068"/>
        <v>1.7389502754921309</v>
      </c>
      <c r="R3915" s="2">
        <f t="shared" si="2071"/>
        <v>1.73456893</v>
      </c>
      <c r="S3915" s="2">
        <f t="shared" ref="S3915:S3978" si="2097">IF(AND(X3915&gt;0,MONTH(A3915)=9),R3915,S3914)</f>
        <v>1.83355815</v>
      </c>
      <c r="T3915" s="2">
        <f t="shared" si="2084"/>
        <v>218634.52429807</v>
      </c>
      <c r="U3915" s="2">
        <f t="shared" si="2085"/>
        <v>5311.8703508579683</v>
      </c>
      <c r="V3915" s="2">
        <f t="shared" si="2086"/>
        <v>82909.361018608499</v>
      </c>
      <c r="W3915" s="2">
        <f t="shared" si="2087"/>
        <v>207461.80429488647</v>
      </c>
      <c r="X3915" s="17">
        <f t="shared" si="2088"/>
        <v>0</v>
      </c>
      <c r="Y3915" s="2">
        <f t="shared" si="2089"/>
        <v>0</v>
      </c>
      <c r="Z3915" s="72">
        <f t="shared" si="2090"/>
        <v>0</v>
      </c>
      <c r="AA3915" s="2">
        <f t="shared" si="2076"/>
        <v>0</v>
      </c>
      <c r="AB3915" s="12">
        <f t="shared" ref="AB3915:AB3978" si="2098">(AB3914)</f>
        <v>4.6600000000000003E-2</v>
      </c>
      <c r="AC3915" s="17">
        <f t="shared" si="2091"/>
        <v>8</v>
      </c>
      <c r="AD3915" s="17">
        <v>252</v>
      </c>
      <c r="AE3915" s="13">
        <f t="shared" si="2069"/>
        <v>1.001446976</v>
      </c>
      <c r="AF3915" s="2">
        <f t="shared" si="2077"/>
        <v>316.35890942999998</v>
      </c>
      <c r="AG3915" s="2">
        <f t="shared" si="2092"/>
        <v>300.19225173000001</v>
      </c>
      <c r="AH3915" s="3">
        <f t="shared" si="2093"/>
        <v>0</v>
      </c>
      <c r="AI3915" s="4" t="str">
        <f t="shared" si="2070"/>
        <v>A+J=</v>
      </c>
      <c r="AJ3915" s="11">
        <f t="shared" ref="AJ3915:AJ3978" si="2099">IF(X3914&gt;0,VLOOKUP(A3914,$AN$10:$AW$190,9),AJ3914)</f>
        <v>45091</v>
      </c>
      <c r="AQ3915" s="53"/>
      <c r="AR3915" s="53"/>
    </row>
    <row r="3916" spans="1:44" x14ac:dyDescent="0.2">
      <c r="A3916" s="158">
        <f t="shared" si="2094"/>
        <v>45072</v>
      </c>
      <c r="B3916" s="2">
        <f t="shared" si="2078"/>
        <v>207737.7255159989</v>
      </c>
      <c r="C3916" s="2">
        <f t="shared" si="2095"/>
        <v>119240.57292542</v>
      </c>
      <c r="D3916" s="2">
        <f>SUM(Y3916:Y$3996)</f>
        <v>6372.5252411699994</v>
      </c>
      <c r="E3916" s="73">
        <f t="shared" si="2079"/>
        <v>112868.04768424999</v>
      </c>
      <c r="F3916" s="88">
        <f t="shared" si="2072"/>
        <v>6455.85</v>
      </c>
      <c r="G3916" s="3">
        <f>IF(AND(N3916=1,N3915&gt;1),VLOOKUP(A3915,[1]Plan1!$BK$81:$BM$259,3),G3915)</f>
        <v>6413.24</v>
      </c>
      <c r="H3916" s="11">
        <f t="shared" si="2073"/>
        <v>45001</v>
      </c>
      <c r="I3916" s="11">
        <f t="shared" si="2074"/>
        <v>45032</v>
      </c>
      <c r="J3916" s="12">
        <f t="shared" si="2080"/>
        <v>-6.6002153085962245E-3</v>
      </c>
      <c r="K3916" s="11">
        <f t="shared" si="2096"/>
        <v>45091</v>
      </c>
      <c r="L3916" s="11">
        <f t="shared" si="2081"/>
        <v>45091</v>
      </c>
      <c r="M3916" s="1">
        <f t="shared" si="2067"/>
        <v>21</v>
      </c>
      <c r="N3916" s="1">
        <f t="shared" si="2082"/>
        <v>9</v>
      </c>
      <c r="O3916" s="2">
        <f t="shared" si="2083"/>
        <v>0.99716598000000001</v>
      </c>
      <c r="P3916" s="13">
        <f t="shared" si="2075"/>
        <v>0.99339977999999995</v>
      </c>
      <c r="Q3916" s="13">
        <f t="shared" si="2068"/>
        <v>1.7389502754921309</v>
      </c>
      <c r="R3916" s="2">
        <f t="shared" si="2071"/>
        <v>1.7340220500000001</v>
      </c>
      <c r="S3916" s="2">
        <f t="shared" si="2097"/>
        <v>1.83355815</v>
      </c>
      <c r="T3916" s="2">
        <f t="shared" si="2084"/>
        <v>218634.52429807</v>
      </c>
      <c r="U3916" s="2">
        <f t="shared" si="2085"/>
        <v>5311.8703508579683</v>
      </c>
      <c r="V3916" s="2">
        <f t="shared" si="2086"/>
        <v>82847.635740690937</v>
      </c>
      <c r="W3916" s="2">
        <f t="shared" si="2087"/>
        <v>207400.0790169689</v>
      </c>
      <c r="X3916" s="17">
        <f t="shared" si="2088"/>
        <v>0</v>
      </c>
      <c r="Y3916" s="2">
        <f t="shared" si="2089"/>
        <v>0</v>
      </c>
      <c r="Z3916" s="72">
        <f t="shared" si="2090"/>
        <v>0</v>
      </c>
      <c r="AA3916" s="2">
        <f t="shared" si="2076"/>
        <v>0</v>
      </c>
      <c r="AB3916" s="12">
        <f t="shared" si="2098"/>
        <v>4.6600000000000003E-2</v>
      </c>
      <c r="AC3916" s="17">
        <f t="shared" si="2091"/>
        <v>9</v>
      </c>
      <c r="AD3916" s="17">
        <v>252</v>
      </c>
      <c r="AE3916" s="13">
        <f t="shared" si="2069"/>
        <v>1.0016279960000001</v>
      </c>
      <c r="AF3916" s="2">
        <f t="shared" si="2077"/>
        <v>355.93613101</v>
      </c>
      <c r="AG3916" s="2">
        <f t="shared" si="2092"/>
        <v>337.64649902999997</v>
      </c>
      <c r="AH3916" s="3">
        <f t="shared" si="2093"/>
        <v>0</v>
      </c>
      <c r="AI3916" s="4" t="str">
        <f t="shared" si="2070"/>
        <v>A+J=</v>
      </c>
      <c r="AJ3916" s="11">
        <f t="shared" si="2099"/>
        <v>45091</v>
      </c>
      <c r="AQ3916" s="53"/>
      <c r="AR3916" s="53"/>
    </row>
    <row r="3917" spans="1:44" x14ac:dyDescent="0.2">
      <c r="A3917" s="158">
        <f t="shared" si="2094"/>
        <v>45073</v>
      </c>
      <c r="B3917" s="2">
        <f t="shared" si="2078"/>
        <v>207713.45573403846</v>
      </c>
      <c r="C3917" s="2">
        <f t="shared" si="2095"/>
        <v>119240.57292542</v>
      </c>
      <c r="D3917" s="2">
        <f>SUM(Y3917:Y$3996)</f>
        <v>6372.5252411699994</v>
      </c>
      <c r="E3917" s="73">
        <f t="shared" si="2079"/>
        <v>112868.04768424999</v>
      </c>
      <c r="F3917" s="88">
        <f t="shared" si="2072"/>
        <v>6455.85</v>
      </c>
      <c r="G3917" s="3">
        <f>IF(AND(N3917=1,N3916&gt;1),VLOOKUP(A3916,[1]Plan1!$BK$81:$BM$259,3),G3916)</f>
        <v>6413.24</v>
      </c>
      <c r="H3917" s="11">
        <f t="shared" si="2073"/>
        <v>45001</v>
      </c>
      <c r="I3917" s="11">
        <f t="shared" si="2074"/>
        <v>45032</v>
      </c>
      <c r="J3917" s="12">
        <f t="shared" si="2080"/>
        <v>-6.6002153085962245E-3</v>
      </c>
      <c r="K3917" s="11">
        <f t="shared" si="2096"/>
        <v>45091</v>
      </c>
      <c r="L3917" s="11">
        <f t="shared" si="2081"/>
        <v>45091</v>
      </c>
      <c r="M3917" s="1">
        <f t="shared" si="2067"/>
        <v>21</v>
      </c>
      <c r="N3917" s="1">
        <f t="shared" si="2082"/>
        <v>10</v>
      </c>
      <c r="O3917" s="2">
        <f t="shared" si="2083"/>
        <v>0.99685157999999996</v>
      </c>
      <c r="P3917" s="13">
        <f t="shared" si="2075"/>
        <v>0.99339977999999995</v>
      </c>
      <c r="Q3917" s="13">
        <f t="shared" si="2068"/>
        <v>1.7389502754921309</v>
      </c>
      <c r="R3917" s="2">
        <f t="shared" si="2071"/>
        <v>1.7334753199999999</v>
      </c>
      <c r="S3917" s="2">
        <f t="shared" si="2097"/>
        <v>1.83355815</v>
      </c>
      <c r="T3917" s="2">
        <f t="shared" si="2084"/>
        <v>218634.52429807</v>
      </c>
      <c r="U3917" s="2">
        <f t="shared" si="2085"/>
        <v>5311.8703508579683</v>
      </c>
      <c r="V3917" s="2">
        <f t="shared" si="2086"/>
        <v>82785.92739298052</v>
      </c>
      <c r="W3917" s="2">
        <f t="shared" si="2087"/>
        <v>207338.37066925847</v>
      </c>
      <c r="X3917" s="17">
        <f t="shared" si="2088"/>
        <v>0</v>
      </c>
      <c r="Y3917" s="2">
        <f t="shared" si="2089"/>
        <v>0</v>
      </c>
      <c r="Z3917" s="72">
        <f t="shared" si="2090"/>
        <v>0</v>
      </c>
      <c r="AA3917" s="2">
        <f t="shared" si="2076"/>
        <v>0</v>
      </c>
      <c r="AB3917" s="12">
        <f t="shared" si="2098"/>
        <v>4.6600000000000003E-2</v>
      </c>
      <c r="AC3917" s="17">
        <f t="shared" si="2091"/>
        <v>10</v>
      </c>
      <c r="AD3917" s="17">
        <v>252</v>
      </c>
      <c r="AE3917" s="13">
        <f t="shared" si="2069"/>
        <v>1.0018090479999999</v>
      </c>
      <c r="AF3917" s="2">
        <f t="shared" si="2077"/>
        <v>395.52034891</v>
      </c>
      <c r="AG3917" s="2">
        <f t="shared" si="2092"/>
        <v>375.08506477999998</v>
      </c>
      <c r="AH3917" s="3">
        <f t="shared" si="2093"/>
        <v>0</v>
      </c>
      <c r="AI3917" s="4" t="str">
        <f t="shared" si="2070"/>
        <v>A+J=</v>
      </c>
      <c r="AJ3917" s="11">
        <f t="shared" si="2099"/>
        <v>45091</v>
      </c>
      <c r="AQ3917" s="53"/>
      <c r="AR3917" s="53"/>
    </row>
    <row r="3918" spans="1:44" x14ac:dyDescent="0.2">
      <c r="A3918" s="158">
        <f t="shared" si="2094"/>
        <v>45074</v>
      </c>
      <c r="B3918" s="2">
        <f t="shared" si="2078"/>
        <v>207713.45573403846</v>
      </c>
      <c r="C3918" s="2">
        <f t="shared" si="2095"/>
        <v>119240.57292542</v>
      </c>
      <c r="D3918" s="2">
        <f>SUM(Y3918:Y$3996)</f>
        <v>6372.5252411699994</v>
      </c>
      <c r="E3918" s="73">
        <f t="shared" si="2079"/>
        <v>112868.04768424999</v>
      </c>
      <c r="F3918" s="88">
        <f t="shared" si="2072"/>
        <v>6455.85</v>
      </c>
      <c r="G3918" s="3">
        <f>IF(AND(N3918=1,N3917&gt;1),VLOOKUP(A3917,[1]Plan1!$BK$81:$BM$259,3),G3917)</f>
        <v>6413.24</v>
      </c>
      <c r="H3918" s="11">
        <f t="shared" si="2073"/>
        <v>45001</v>
      </c>
      <c r="I3918" s="11">
        <f t="shared" si="2074"/>
        <v>45032</v>
      </c>
      <c r="J3918" s="12">
        <f t="shared" si="2080"/>
        <v>-6.6002153085962245E-3</v>
      </c>
      <c r="K3918" s="11">
        <f t="shared" si="2096"/>
        <v>45091</v>
      </c>
      <c r="L3918" s="11">
        <f t="shared" si="2081"/>
        <v>45091</v>
      </c>
      <c r="M3918" s="1">
        <f t="shared" si="2067"/>
        <v>21</v>
      </c>
      <c r="N3918" s="1">
        <f t="shared" si="2082"/>
        <v>10</v>
      </c>
      <c r="O3918" s="2">
        <f t="shared" si="2083"/>
        <v>0.99685157999999996</v>
      </c>
      <c r="P3918" s="13">
        <f t="shared" si="2075"/>
        <v>0.99339977999999995</v>
      </c>
      <c r="Q3918" s="13">
        <f t="shared" si="2068"/>
        <v>1.7389502754921309</v>
      </c>
      <c r="R3918" s="2">
        <f t="shared" si="2071"/>
        <v>1.7334753199999999</v>
      </c>
      <c r="S3918" s="2">
        <f t="shared" si="2097"/>
        <v>1.83355815</v>
      </c>
      <c r="T3918" s="2">
        <f t="shared" si="2084"/>
        <v>218634.52429807</v>
      </c>
      <c r="U3918" s="2">
        <f t="shared" si="2085"/>
        <v>5311.8703508579683</v>
      </c>
      <c r="V3918" s="2">
        <f t="shared" si="2086"/>
        <v>82785.92739298052</v>
      </c>
      <c r="W3918" s="2">
        <f t="shared" si="2087"/>
        <v>207338.37066925847</v>
      </c>
      <c r="X3918" s="17">
        <f t="shared" si="2088"/>
        <v>0</v>
      </c>
      <c r="Y3918" s="2">
        <f t="shared" si="2089"/>
        <v>0</v>
      </c>
      <c r="Z3918" s="72">
        <f t="shared" si="2090"/>
        <v>0</v>
      </c>
      <c r="AA3918" s="2">
        <f t="shared" si="2076"/>
        <v>0</v>
      </c>
      <c r="AB3918" s="12">
        <f t="shared" si="2098"/>
        <v>4.6600000000000003E-2</v>
      </c>
      <c r="AC3918" s="17">
        <f t="shared" si="2091"/>
        <v>10</v>
      </c>
      <c r="AD3918" s="17">
        <v>252</v>
      </c>
      <c r="AE3918" s="13">
        <f t="shared" si="2069"/>
        <v>1.0018090479999999</v>
      </c>
      <c r="AF3918" s="2">
        <f t="shared" si="2077"/>
        <v>395.52034891</v>
      </c>
      <c r="AG3918" s="2">
        <f t="shared" si="2092"/>
        <v>375.08506477999998</v>
      </c>
      <c r="AH3918" s="3">
        <f t="shared" si="2093"/>
        <v>0</v>
      </c>
      <c r="AI3918" s="4" t="str">
        <f t="shared" si="2070"/>
        <v>A+J=</v>
      </c>
      <c r="AJ3918" s="11">
        <f t="shared" si="2099"/>
        <v>45091</v>
      </c>
      <c r="AQ3918" s="53"/>
      <c r="AR3918" s="53"/>
    </row>
    <row r="3919" spans="1:44" x14ac:dyDescent="0.2">
      <c r="A3919" s="158">
        <f t="shared" si="2094"/>
        <v>45075</v>
      </c>
      <c r="B3919" s="2">
        <f t="shared" si="2078"/>
        <v>207713.45573403846</v>
      </c>
      <c r="C3919" s="2">
        <f t="shared" si="2095"/>
        <v>119240.57292542</v>
      </c>
      <c r="D3919" s="2">
        <f>SUM(Y3919:Y$3996)</f>
        <v>6372.5252411699994</v>
      </c>
      <c r="E3919" s="73">
        <f t="shared" si="2079"/>
        <v>112868.04768424999</v>
      </c>
      <c r="F3919" s="88">
        <f t="shared" si="2072"/>
        <v>6455.85</v>
      </c>
      <c r="G3919" s="3">
        <f>IF(AND(N3919=1,N3918&gt;1),VLOOKUP(A3918,[1]Plan1!$BK$81:$BM$259,3),G3918)</f>
        <v>6413.24</v>
      </c>
      <c r="H3919" s="11">
        <f t="shared" si="2073"/>
        <v>45001</v>
      </c>
      <c r="I3919" s="11">
        <f t="shared" si="2074"/>
        <v>45032</v>
      </c>
      <c r="J3919" s="12">
        <f t="shared" si="2080"/>
        <v>-6.6002153085962245E-3</v>
      </c>
      <c r="K3919" s="11">
        <f t="shared" si="2096"/>
        <v>45091</v>
      </c>
      <c r="L3919" s="11">
        <f t="shared" si="2081"/>
        <v>45091</v>
      </c>
      <c r="M3919" s="1">
        <f t="shared" si="2067"/>
        <v>21</v>
      </c>
      <c r="N3919" s="1">
        <f t="shared" si="2082"/>
        <v>10</v>
      </c>
      <c r="O3919" s="2">
        <f t="shared" si="2083"/>
        <v>0.99685157999999996</v>
      </c>
      <c r="P3919" s="13">
        <f t="shared" si="2075"/>
        <v>0.99339977999999995</v>
      </c>
      <c r="Q3919" s="13">
        <f t="shared" si="2068"/>
        <v>1.7389502754921309</v>
      </c>
      <c r="R3919" s="2">
        <f t="shared" si="2071"/>
        <v>1.7334753199999999</v>
      </c>
      <c r="S3919" s="2">
        <f t="shared" si="2097"/>
        <v>1.83355815</v>
      </c>
      <c r="T3919" s="2">
        <f t="shared" si="2084"/>
        <v>218634.52429807</v>
      </c>
      <c r="U3919" s="2">
        <f t="shared" si="2085"/>
        <v>5311.8703508579683</v>
      </c>
      <c r="V3919" s="2">
        <f t="shared" si="2086"/>
        <v>82785.92739298052</v>
      </c>
      <c r="W3919" s="2">
        <f t="shared" si="2087"/>
        <v>207338.37066925847</v>
      </c>
      <c r="X3919" s="17">
        <f t="shared" si="2088"/>
        <v>0</v>
      </c>
      <c r="Y3919" s="2">
        <f t="shared" si="2089"/>
        <v>0</v>
      </c>
      <c r="Z3919" s="72">
        <f t="shared" si="2090"/>
        <v>0</v>
      </c>
      <c r="AA3919" s="2">
        <f t="shared" si="2076"/>
        <v>0</v>
      </c>
      <c r="AB3919" s="12">
        <f t="shared" si="2098"/>
        <v>4.6600000000000003E-2</v>
      </c>
      <c r="AC3919" s="17">
        <f t="shared" si="2091"/>
        <v>10</v>
      </c>
      <c r="AD3919" s="17">
        <v>252</v>
      </c>
      <c r="AE3919" s="13">
        <f t="shared" si="2069"/>
        <v>1.0018090479999999</v>
      </c>
      <c r="AF3919" s="2">
        <f t="shared" si="2077"/>
        <v>395.52034891</v>
      </c>
      <c r="AG3919" s="2">
        <f t="shared" si="2092"/>
        <v>375.08506477999998</v>
      </c>
      <c r="AH3919" s="3">
        <f t="shared" si="2093"/>
        <v>0</v>
      </c>
      <c r="AI3919" s="4" t="str">
        <f t="shared" si="2070"/>
        <v>A+J=</v>
      </c>
      <c r="AJ3919" s="11">
        <f t="shared" si="2099"/>
        <v>45091</v>
      </c>
      <c r="AQ3919" s="53"/>
      <c r="AR3919" s="53"/>
    </row>
    <row r="3920" spans="1:44" x14ac:dyDescent="0.2">
      <c r="A3920" s="158">
        <f t="shared" si="2094"/>
        <v>45076</v>
      </c>
      <c r="B3920" s="2">
        <f t="shared" si="2078"/>
        <v>207689.19285861764</v>
      </c>
      <c r="C3920" s="2">
        <f t="shared" si="2095"/>
        <v>119240.57292542</v>
      </c>
      <c r="D3920" s="2">
        <f>SUM(Y3920:Y$3996)</f>
        <v>6372.5252411699994</v>
      </c>
      <c r="E3920" s="73">
        <f t="shared" si="2079"/>
        <v>112868.04768424999</v>
      </c>
      <c r="F3920" s="88">
        <f t="shared" si="2072"/>
        <v>6455.85</v>
      </c>
      <c r="G3920" s="3">
        <f>IF(AND(N3920=1,N3919&gt;1),VLOOKUP(A3919,[1]Plan1!$BK$81:$BM$259,3),G3919)</f>
        <v>6413.24</v>
      </c>
      <c r="H3920" s="11">
        <f t="shared" si="2073"/>
        <v>45001</v>
      </c>
      <c r="I3920" s="11">
        <f t="shared" si="2074"/>
        <v>45032</v>
      </c>
      <c r="J3920" s="12">
        <f t="shared" si="2080"/>
        <v>-6.6002153085962245E-3</v>
      </c>
      <c r="K3920" s="11">
        <f t="shared" si="2096"/>
        <v>45091</v>
      </c>
      <c r="L3920" s="11">
        <f t="shared" si="2081"/>
        <v>45091</v>
      </c>
      <c r="M3920" s="1">
        <f t="shared" si="2067"/>
        <v>21</v>
      </c>
      <c r="N3920" s="1">
        <f t="shared" si="2082"/>
        <v>11</v>
      </c>
      <c r="O3920" s="2">
        <f t="shared" si="2083"/>
        <v>0.99653729000000002</v>
      </c>
      <c r="P3920" s="13">
        <f t="shared" si="2075"/>
        <v>0.99339977999999995</v>
      </c>
      <c r="Q3920" s="13">
        <f t="shared" si="2068"/>
        <v>1.7389502754921309</v>
      </c>
      <c r="R3920" s="2">
        <f t="shared" si="2071"/>
        <v>1.7329287900000001</v>
      </c>
      <c r="S3920" s="2">
        <f t="shared" si="2097"/>
        <v>1.83355815</v>
      </c>
      <c r="T3920" s="2">
        <f t="shared" si="2084"/>
        <v>218634.52429807</v>
      </c>
      <c r="U3920" s="2">
        <f t="shared" si="2085"/>
        <v>5311.8703508579683</v>
      </c>
      <c r="V3920" s="2">
        <f t="shared" si="2086"/>
        <v>82724.241618879663</v>
      </c>
      <c r="W3920" s="2">
        <f t="shared" si="2087"/>
        <v>207276.68489515764</v>
      </c>
      <c r="X3920" s="17">
        <f t="shared" si="2088"/>
        <v>0</v>
      </c>
      <c r="Y3920" s="2">
        <f t="shared" si="2089"/>
        <v>0</v>
      </c>
      <c r="Z3920" s="72">
        <f t="shared" si="2090"/>
        <v>0</v>
      </c>
      <c r="AA3920" s="2">
        <f t="shared" si="2076"/>
        <v>0</v>
      </c>
      <c r="AB3920" s="12">
        <f t="shared" si="2098"/>
        <v>4.6600000000000003E-2</v>
      </c>
      <c r="AC3920" s="17">
        <f t="shared" si="2091"/>
        <v>11</v>
      </c>
      <c r="AD3920" s="17">
        <v>252</v>
      </c>
      <c r="AE3920" s="13">
        <f t="shared" si="2069"/>
        <v>1.001990132</v>
      </c>
      <c r="AF3920" s="2">
        <f t="shared" si="2077"/>
        <v>435.11156311000002</v>
      </c>
      <c r="AG3920" s="2">
        <f t="shared" si="2092"/>
        <v>412.50796345999998</v>
      </c>
      <c r="AH3920" s="3">
        <f t="shared" si="2093"/>
        <v>0</v>
      </c>
      <c r="AI3920" s="4" t="str">
        <f t="shared" si="2070"/>
        <v>A+J=</v>
      </c>
      <c r="AJ3920" s="11">
        <f t="shared" si="2099"/>
        <v>45091</v>
      </c>
      <c r="AQ3920" s="53"/>
      <c r="AR3920" s="53"/>
    </row>
    <row r="3921" spans="1:44" x14ac:dyDescent="0.2">
      <c r="A3921" s="158">
        <f t="shared" si="2094"/>
        <v>45077</v>
      </c>
      <c r="B3921" s="2">
        <f t="shared" si="2078"/>
        <v>207664.9316548639</v>
      </c>
      <c r="C3921" s="2">
        <f t="shared" si="2095"/>
        <v>119240.57292542</v>
      </c>
      <c r="D3921" s="2">
        <f>SUM(Y3921:Y$3996)</f>
        <v>6372.5252411699994</v>
      </c>
      <c r="E3921" s="73">
        <f t="shared" si="2079"/>
        <v>112868.04768424999</v>
      </c>
      <c r="F3921" s="88">
        <f t="shared" si="2072"/>
        <v>6455.85</v>
      </c>
      <c r="G3921" s="3">
        <f>IF(AND(N3921=1,N3920&gt;1),VLOOKUP(A3920,[1]Plan1!$BK$81:$BM$259,3),G3920)</f>
        <v>6413.24</v>
      </c>
      <c r="H3921" s="11">
        <f t="shared" si="2073"/>
        <v>45001</v>
      </c>
      <c r="I3921" s="11">
        <f t="shared" si="2074"/>
        <v>45032</v>
      </c>
      <c r="J3921" s="12">
        <f t="shared" si="2080"/>
        <v>-6.6002153085962245E-3</v>
      </c>
      <c r="K3921" s="11">
        <f t="shared" si="2096"/>
        <v>45091</v>
      </c>
      <c r="L3921" s="11">
        <f t="shared" si="2081"/>
        <v>45091</v>
      </c>
      <c r="M3921" s="1">
        <f t="shared" si="2067"/>
        <v>21</v>
      </c>
      <c r="N3921" s="1">
        <f t="shared" si="2082"/>
        <v>12</v>
      </c>
      <c r="O3921" s="2">
        <f t="shared" si="2083"/>
        <v>0.99622308999999998</v>
      </c>
      <c r="P3921" s="13">
        <f t="shared" si="2075"/>
        <v>0.99339977999999995</v>
      </c>
      <c r="Q3921" s="13">
        <f t="shared" si="2068"/>
        <v>1.7389502754921309</v>
      </c>
      <c r="R3921" s="2">
        <f t="shared" si="2071"/>
        <v>1.73238241</v>
      </c>
      <c r="S3921" s="2">
        <f t="shared" si="2097"/>
        <v>1.83355815</v>
      </c>
      <c r="T3921" s="2">
        <f t="shared" si="2084"/>
        <v>218634.52429807</v>
      </c>
      <c r="U3921" s="2">
        <f t="shared" si="2085"/>
        <v>5311.8703508579683</v>
      </c>
      <c r="V3921" s="2">
        <f t="shared" si="2086"/>
        <v>82662.572774985936</v>
      </c>
      <c r="W3921" s="2">
        <f t="shared" si="2087"/>
        <v>207215.0160512639</v>
      </c>
      <c r="X3921" s="17">
        <f t="shared" si="2088"/>
        <v>0</v>
      </c>
      <c r="Y3921" s="2">
        <f t="shared" si="2089"/>
        <v>0</v>
      </c>
      <c r="Z3921" s="72">
        <f t="shared" si="2090"/>
        <v>0</v>
      </c>
      <c r="AA3921" s="2">
        <f t="shared" si="2076"/>
        <v>0</v>
      </c>
      <c r="AB3921" s="12">
        <f t="shared" si="2098"/>
        <v>4.6600000000000003E-2</v>
      </c>
      <c r="AC3921" s="17">
        <f t="shared" si="2091"/>
        <v>12</v>
      </c>
      <c r="AD3921" s="17">
        <v>252</v>
      </c>
      <c r="AE3921" s="13">
        <f t="shared" si="2069"/>
        <v>1.00217125</v>
      </c>
      <c r="AF3921" s="2">
        <f t="shared" si="2077"/>
        <v>474.71021087999998</v>
      </c>
      <c r="AG3921" s="2">
        <f t="shared" si="2092"/>
        <v>449.9156036</v>
      </c>
      <c r="AH3921" s="3">
        <f t="shared" si="2093"/>
        <v>0</v>
      </c>
      <c r="AI3921" s="4" t="str">
        <f t="shared" si="2070"/>
        <v>A+J=</v>
      </c>
      <c r="AJ3921" s="11">
        <f t="shared" si="2099"/>
        <v>45091</v>
      </c>
      <c r="AQ3921" s="53"/>
      <c r="AR3921" s="53"/>
    </row>
    <row r="3922" spans="1:44" x14ac:dyDescent="0.2">
      <c r="A3922" s="158">
        <f t="shared" si="2094"/>
        <v>45078</v>
      </c>
      <c r="B3922" s="2">
        <f t="shared" si="2078"/>
        <v>207640.67623670923</v>
      </c>
      <c r="C3922" s="2">
        <f t="shared" si="2095"/>
        <v>119240.57292542</v>
      </c>
      <c r="D3922" s="2">
        <f>SUM(Y3922:Y$3996)</f>
        <v>6372.5252411699994</v>
      </c>
      <c r="E3922" s="73">
        <f t="shared" si="2079"/>
        <v>112868.04768424999</v>
      </c>
      <c r="F3922" s="88">
        <f t="shared" si="2072"/>
        <v>6455.85</v>
      </c>
      <c r="G3922" s="3">
        <f>IF(AND(N3922=1,N3921&gt;1),VLOOKUP(A3921,[1]Plan1!$BK$81:$BM$259,3),G3921)</f>
        <v>6413.24</v>
      </c>
      <c r="H3922" s="11">
        <f t="shared" si="2073"/>
        <v>45001</v>
      </c>
      <c r="I3922" s="11">
        <f t="shared" si="2074"/>
        <v>45032</v>
      </c>
      <c r="J3922" s="12">
        <f t="shared" si="2080"/>
        <v>-6.6002153085962245E-3</v>
      </c>
      <c r="K3922" s="11">
        <f t="shared" si="2096"/>
        <v>45091</v>
      </c>
      <c r="L3922" s="11">
        <f t="shared" si="2081"/>
        <v>45091</v>
      </c>
      <c r="M3922" s="1">
        <f t="shared" si="2067"/>
        <v>21</v>
      </c>
      <c r="N3922" s="1">
        <f t="shared" si="2082"/>
        <v>13</v>
      </c>
      <c r="O3922" s="2">
        <f t="shared" si="2083"/>
        <v>0.99590900000000004</v>
      </c>
      <c r="P3922" s="13">
        <f t="shared" si="2075"/>
        <v>0.99339977999999995</v>
      </c>
      <c r="Q3922" s="13">
        <f t="shared" si="2068"/>
        <v>1.7389502754921309</v>
      </c>
      <c r="R3922" s="2">
        <f t="shared" si="2071"/>
        <v>1.7318362199999999</v>
      </c>
      <c r="S3922" s="2">
        <f t="shared" si="2097"/>
        <v>1.83355815</v>
      </c>
      <c r="T3922" s="2">
        <f t="shared" si="2084"/>
        <v>218634.52429807</v>
      </c>
      <c r="U3922" s="2">
        <f t="shared" si="2085"/>
        <v>5311.8703508579683</v>
      </c>
      <c r="V3922" s="2">
        <f t="shared" si="2086"/>
        <v>82600.92537602126</v>
      </c>
      <c r="W3922" s="2">
        <f t="shared" si="2087"/>
        <v>207153.36865229922</v>
      </c>
      <c r="X3922" s="17">
        <f t="shared" si="2088"/>
        <v>0</v>
      </c>
      <c r="Y3922" s="2">
        <f t="shared" si="2089"/>
        <v>0</v>
      </c>
      <c r="Z3922" s="72">
        <f t="shared" si="2090"/>
        <v>0</v>
      </c>
      <c r="AA3922" s="2">
        <f t="shared" si="2076"/>
        <v>0</v>
      </c>
      <c r="AB3922" s="12">
        <f t="shared" si="2098"/>
        <v>4.6600000000000003E-2</v>
      </c>
      <c r="AC3922" s="17">
        <f t="shared" si="2091"/>
        <v>13</v>
      </c>
      <c r="AD3922" s="17">
        <v>252</v>
      </c>
      <c r="AE3922" s="13">
        <f t="shared" si="2069"/>
        <v>1.0023523999999999</v>
      </c>
      <c r="AF3922" s="2">
        <f t="shared" si="2077"/>
        <v>514.31585495000002</v>
      </c>
      <c r="AG3922" s="2">
        <f t="shared" si="2092"/>
        <v>487.30758441</v>
      </c>
      <c r="AH3922" s="3">
        <f t="shared" si="2093"/>
        <v>0</v>
      </c>
      <c r="AI3922" s="4" t="str">
        <f t="shared" si="2070"/>
        <v>A+J=</v>
      </c>
      <c r="AJ3922" s="11">
        <f t="shared" si="2099"/>
        <v>45091</v>
      </c>
      <c r="AQ3922" s="53"/>
      <c r="AR3922" s="53"/>
    </row>
    <row r="3923" spans="1:44" x14ac:dyDescent="0.2">
      <c r="A3923" s="158">
        <f t="shared" si="2094"/>
        <v>45079</v>
      </c>
      <c r="B3923" s="2">
        <f t="shared" si="2078"/>
        <v>207616.42342238218</v>
      </c>
      <c r="C3923" s="2">
        <f t="shared" si="2095"/>
        <v>119240.57292542</v>
      </c>
      <c r="D3923" s="2">
        <f>SUM(Y3923:Y$3996)</f>
        <v>6372.5252411699994</v>
      </c>
      <c r="E3923" s="73">
        <f t="shared" si="2079"/>
        <v>112868.04768424999</v>
      </c>
      <c r="F3923" s="88">
        <f t="shared" si="2072"/>
        <v>6455.85</v>
      </c>
      <c r="G3923" s="3">
        <f>IF(AND(N3923=1,N3922&gt;1),VLOOKUP(A3922,[1]Plan1!$BK$81:$BM$259,3),G3922)</f>
        <v>6413.24</v>
      </c>
      <c r="H3923" s="11">
        <f t="shared" si="2073"/>
        <v>45001</v>
      </c>
      <c r="I3923" s="11">
        <f t="shared" si="2074"/>
        <v>45032</v>
      </c>
      <c r="J3923" s="12">
        <f t="shared" si="2080"/>
        <v>-6.6002153085962245E-3</v>
      </c>
      <c r="K3923" s="11">
        <f t="shared" si="2096"/>
        <v>45091</v>
      </c>
      <c r="L3923" s="11">
        <f t="shared" si="2081"/>
        <v>45091</v>
      </c>
      <c r="M3923" s="1">
        <f t="shared" si="2067"/>
        <v>21</v>
      </c>
      <c r="N3923" s="1">
        <f t="shared" si="2082"/>
        <v>14</v>
      </c>
      <c r="O3923" s="2">
        <f t="shared" si="2083"/>
        <v>0.99559500000000001</v>
      </c>
      <c r="P3923" s="13">
        <f t="shared" si="2075"/>
        <v>0.99339977999999995</v>
      </c>
      <c r="Q3923" s="13">
        <f t="shared" si="2068"/>
        <v>1.7389502754921309</v>
      </c>
      <c r="R3923" s="2">
        <f t="shared" si="2071"/>
        <v>1.73129019</v>
      </c>
      <c r="S3923" s="2">
        <f t="shared" si="2097"/>
        <v>1.83355815</v>
      </c>
      <c r="T3923" s="2">
        <f t="shared" si="2084"/>
        <v>218634.52429807</v>
      </c>
      <c r="U3923" s="2">
        <f t="shared" si="2085"/>
        <v>5311.8703508579683</v>
      </c>
      <c r="V3923" s="2">
        <f t="shared" si="2086"/>
        <v>82539.296035944237</v>
      </c>
      <c r="W3923" s="2">
        <f t="shared" si="2087"/>
        <v>207091.7393122222</v>
      </c>
      <c r="X3923" s="17">
        <f t="shared" si="2088"/>
        <v>0</v>
      </c>
      <c r="Y3923" s="2">
        <f t="shared" si="2089"/>
        <v>0</v>
      </c>
      <c r="Z3923" s="72">
        <f t="shared" si="2090"/>
        <v>0</v>
      </c>
      <c r="AA3923" s="2">
        <f t="shared" si="2076"/>
        <v>0</v>
      </c>
      <c r="AB3923" s="12">
        <f t="shared" si="2098"/>
        <v>4.6600000000000003E-2</v>
      </c>
      <c r="AC3923" s="17">
        <f t="shared" si="2091"/>
        <v>14</v>
      </c>
      <c r="AD3923" s="17">
        <v>252</v>
      </c>
      <c r="AE3923" s="13">
        <f t="shared" si="2069"/>
        <v>1.002533583</v>
      </c>
      <c r="AF3923" s="2">
        <f t="shared" si="2077"/>
        <v>553.92871396999999</v>
      </c>
      <c r="AG3923" s="2">
        <f t="shared" si="2092"/>
        <v>524.68411016000005</v>
      </c>
      <c r="AH3923" s="3">
        <f t="shared" si="2093"/>
        <v>0</v>
      </c>
      <c r="AI3923" s="4" t="str">
        <f t="shared" si="2070"/>
        <v>A+J=</v>
      </c>
      <c r="AJ3923" s="11">
        <f t="shared" si="2099"/>
        <v>45091</v>
      </c>
      <c r="AQ3923" s="53"/>
      <c r="AR3923" s="53"/>
    </row>
    <row r="3924" spans="1:44" x14ac:dyDescent="0.2">
      <c r="A3924" s="158">
        <f t="shared" si="2094"/>
        <v>45080</v>
      </c>
      <c r="B3924" s="2">
        <f t="shared" si="2078"/>
        <v>207592.17527203375</v>
      </c>
      <c r="C3924" s="2">
        <f t="shared" si="2095"/>
        <v>119240.57292542</v>
      </c>
      <c r="D3924" s="2">
        <f>SUM(Y3924:Y$3996)</f>
        <v>6372.5252411699994</v>
      </c>
      <c r="E3924" s="73">
        <f t="shared" si="2079"/>
        <v>112868.04768424999</v>
      </c>
      <c r="F3924" s="88">
        <f t="shared" si="2072"/>
        <v>6455.85</v>
      </c>
      <c r="G3924" s="3">
        <f>IF(AND(N3924=1,N3923&gt;1),VLOOKUP(A3923,[1]Plan1!$BK$81:$BM$259,3),G3923)</f>
        <v>6413.24</v>
      </c>
      <c r="H3924" s="11">
        <f t="shared" si="2073"/>
        <v>45001</v>
      </c>
      <c r="I3924" s="11">
        <f t="shared" si="2074"/>
        <v>45032</v>
      </c>
      <c r="J3924" s="12">
        <f t="shared" si="2080"/>
        <v>-6.6002153085962245E-3</v>
      </c>
      <c r="K3924" s="11">
        <f t="shared" si="2096"/>
        <v>45091</v>
      </c>
      <c r="L3924" s="11">
        <f t="shared" si="2081"/>
        <v>45091</v>
      </c>
      <c r="M3924" s="1">
        <f t="shared" si="2067"/>
        <v>21</v>
      </c>
      <c r="N3924" s="1">
        <f t="shared" si="2082"/>
        <v>15</v>
      </c>
      <c r="O3924" s="2">
        <f t="shared" si="2083"/>
        <v>0.99528110000000003</v>
      </c>
      <c r="P3924" s="13">
        <f t="shared" si="2075"/>
        <v>0.99339977999999995</v>
      </c>
      <c r="Q3924" s="13">
        <f t="shared" si="2068"/>
        <v>1.7389502754921309</v>
      </c>
      <c r="R3924" s="2">
        <f t="shared" si="2071"/>
        <v>1.73074434</v>
      </c>
      <c r="S3924" s="2">
        <f t="shared" si="2097"/>
        <v>1.83355815</v>
      </c>
      <c r="T3924" s="2">
        <f t="shared" si="2084"/>
        <v>218634.52429807</v>
      </c>
      <c r="U3924" s="2">
        <f t="shared" si="2085"/>
        <v>5311.8703508579683</v>
      </c>
      <c r="V3924" s="2">
        <f t="shared" si="2086"/>
        <v>82477.687012115784</v>
      </c>
      <c r="W3924" s="2">
        <f t="shared" si="2087"/>
        <v>207030.13028839376</v>
      </c>
      <c r="X3924" s="17">
        <f t="shared" si="2088"/>
        <v>0</v>
      </c>
      <c r="Y3924" s="2">
        <f t="shared" si="2089"/>
        <v>0</v>
      </c>
      <c r="Z3924" s="72">
        <f t="shared" si="2090"/>
        <v>0</v>
      </c>
      <c r="AA3924" s="2">
        <f t="shared" si="2076"/>
        <v>0</v>
      </c>
      <c r="AB3924" s="12">
        <f t="shared" si="2098"/>
        <v>4.6600000000000003E-2</v>
      </c>
      <c r="AC3924" s="17">
        <f t="shared" si="2091"/>
        <v>15</v>
      </c>
      <c r="AD3924" s="17">
        <v>252</v>
      </c>
      <c r="AE3924" s="13">
        <f t="shared" si="2069"/>
        <v>1.002714798</v>
      </c>
      <c r="AF3924" s="2">
        <f t="shared" si="2077"/>
        <v>593.54856929000005</v>
      </c>
      <c r="AG3924" s="2">
        <f t="shared" si="2092"/>
        <v>562.04498364000005</v>
      </c>
      <c r="AH3924" s="3">
        <f t="shared" si="2093"/>
        <v>0</v>
      </c>
      <c r="AI3924" s="4" t="str">
        <f t="shared" si="2070"/>
        <v>A+J=</v>
      </c>
      <c r="AJ3924" s="11">
        <f t="shared" si="2099"/>
        <v>45091</v>
      </c>
      <c r="AQ3924" s="53"/>
      <c r="AR3924" s="53"/>
    </row>
    <row r="3925" spans="1:44" x14ac:dyDescent="0.2">
      <c r="A3925" s="158">
        <f t="shared" si="2094"/>
        <v>45081</v>
      </c>
      <c r="B3925" s="2">
        <f t="shared" si="2078"/>
        <v>207592.17527203375</v>
      </c>
      <c r="C3925" s="2">
        <f t="shared" si="2095"/>
        <v>119240.57292542</v>
      </c>
      <c r="D3925" s="2">
        <f>SUM(Y3925:Y$3996)</f>
        <v>6372.5252411699994</v>
      </c>
      <c r="E3925" s="73">
        <f t="shared" si="2079"/>
        <v>112868.04768424999</v>
      </c>
      <c r="F3925" s="88">
        <f t="shared" si="2072"/>
        <v>6455.85</v>
      </c>
      <c r="G3925" s="3">
        <f>IF(AND(N3925=1,N3924&gt;1),VLOOKUP(A3924,[1]Plan1!$BK$81:$BM$259,3),G3924)</f>
        <v>6413.24</v>
      </c>
      <c r="H3925" s="11">
        <f t="shared" si="2073"/>
        <v>45001</v>
      </c>
      <c r="I3925" s="11">
        <f t="shared" si="2074"/>
        <v>45032</v>
      </c>
      <c r="J3925" s="12">
        <f t="shared" si="2080"/>
        <v>-6.6002153085962245E-3</v>
      </c>
      <c r="K3925" s="11">
        <f t="shared" si="2096"/>
        <v>45091</v>
      </c>
      <c r="L3925" s="11">
        <f t="shared" si="2081"/>
        <v>45091</v>
      </c>
      <c r="M3925" s="1">
        <f t="shared" si="2067"/>
        <v>21</v>
      </c>
      <c r="N3925" s="1">
        <f t="shared" si="2082"/>
        <v>15</v>
      </c>
      <c r="O3925" s="2">
        <f t="shared" si="2083"/>
        <v>0.99528110000000003</v>
      </c>
      <c r="P3925" s="13">
        <f t="shared" si="2075"/>
        <v>0.99339977999999995</v>
      </c>
      <c r="Q3925" s="13">
        <f t="shared" si="2068"/>
        <v>1.7389502754921309</v>
      </c>
      <c r="R3925" s="2">
        <f t="shared" si="2071"/>
        <v>1.73074434</v>
      </c>
      <c r="S3925" s="2">
        <f t="shared" si="2097"/>
        <v>1.83355815</v>
      </c>
      <c r="T3925" s="2">
        <f t="shared" si="2084"/>
        <v>218634.52429807</v>
      </c>
      <c r="U3925" s="2">
        <f t="shared" si="2085"/>
        <v>5311.8703508579683</v>
      </c>
      <c r="V3925" s="2">
        <f t="shared" si="2086"/>
        <v>82477.687012115784</v>
      </c>
      <c r="W3925" s="2">
        <f t="shared" si="2087"/>
        <v>207030.13028839376</v>
      </c>
      <c r="X3925" s="17">
        <f t="shared" si="2088"/>
        <v>0</v>
      </c>
      <c r="Y3925" s="2">
        <f t="shared" si="2089"/>
        <v>0</v>
      </c>
      <c r="Z3925" s="72">
        <f t="shared" si="2090"/>
        <v>0</v>
      </c>
      <c r="AA3925" s="2">
        <f t="shared" si="2076"/>
        <v>0</v>
      </c>
      <c r="AB3925" s="12">
        <f t="shared" si="2098"/>
        <v>4.6600000000000003E-2</v>
      </c>
      <c r="AC3925" s="17">
        <f t="shared" si="2091"/>
        <v>15</v>
      </c>
      <c r="AD3925" s="17">
        <v>252</v>
      </c>
      <c r="AE3925" s="13">
        <f t="shared" si="2069"/>
        <v>1.002714798</v>
      </c>
      <c r="AF3925" s="2">
        <f t="shared" si="2077"/>
        <v>593.54856929000005</v>
      </c>
      <c r="AG3925" s="2">
        <f t="shared" si="2092"/>
        <v>562.04498364000005</v>
      </c>
      <c r="AH3925" s="3">
        <f t="shared" si="2093"/>
        <v>0</v>
      </c>
      <c r="AI3925" s="4" t="str">
        <f t="shared" si="2070"/>
        <v>A+J=</v>
      </c>
      <c r="AJ3925" s="11">
        <f t="shared" si="2099"/>
        <v>45091</v>
      </c>
      <c r="AQ3925" s="53"/>
      <c r="AR3925" s="53"/>
    </row>
    <row r="3926" spans="1:44" x14ac:dyDescent="0.2">
      <c r="A3926" s="158">
        <f t="shared" si="2094"/>
        <v>45082</v>
      </c>
      <c r="B3926" s="2">
        <f t="shared" si="2078"/>
        <v>207592.17527203375</v>
      </c>
      <c r="C3926" s="2">
        <f t="shared" si="2095"/>
        <v>119240.57292542</v>
      </c>
      <c r="D3926" s="2">
        <f>SUM(Y3926:Y$3996)</f>
        <v>6372.5252411699994</v>
      </c>
      <c r="E3926" s="73">
        <f t="shared" si="2079"/>
        <v>112868.04768424999</v>
      </c>
      <c r="F3926" s="88">
        <f t="shared" si="2072"/>
        <v>6455.85</v>
      </c>
      <c r="G3926" s="3">
        <f>IF(AND(N3926=1,N3925&gt;1),VLOOKUP(A3925,[1]Plan1!$BK$81:$BM$259,3),G3925)</f>
        <v>6413.24</v>
      </c>
      <c r="H3926" s="11">
        <f t="shared" si="2073"/>
        <v>45001</v>
      </c>
      <c r="I3926" s="11">
        <f t="shared" si="2074"/>
        <v>45032</v>
      </c>
      <c r="J3926" s="12">
        <f t="shared" si="2080"/>
        <v>-6.6002153085962245E-3</v>
      </c>
      <c r="K3926" s="11">
        <f t="shared" si="2096"/>
        <v>45091</v>
      </c>
      <c r="L3926" s="11">
        <f t="shared" si="2081"/>
        <v>45091</v>
      </c>
      <c r="M3926" s="1">
        <f t="shared" si="2067"/>
        <v>21</v>
      </c>
      <c r="N3926" s="1">
        <f t="shared" si="2082"/>
        <v>15</v>
      </c>
      <c r="O3926" s="2">
        <f t="shared" si="2083"/>
        <v>0.99528110000000003</v>
      </c>
      <c r="P3926" s="13">
        <f t="shared" si="2075"/>
        <v>0.99339977999999995</v>
      </c>
      <c r="Q3926" s="13">
        <f t="shared" si="2068"/>
        <v>1.7389502754921309</v>
      </c>
      <c r="R3926" s="2">
        <f t="shared" si="2071"/>
        <v>1.73074434</v>
      </c>
      <c r="S3926" s="2">
        <f t="shared" si="2097"/>
        <v>1.83355815</v>
      </c>
      <c r="T3926" s="2">
        <f t="shared" si="2084"/>
        <v>218634.52429807</v>
      </c>
      <c r="U3926" s="2">
        <f t="shared" si="2085"/>
        <v>5311.8703508579683</v>
      </c>
      <c r="V3926" s="2">
        <f t="shared" si="2086"/>
        <v>82477.687012115784</v>
      </c>
      <c r="W3926" s="2">
        <f t="shared" si="2087"/>
        <v>207030.13028839376</v>
      </c>
      <c r="X3926" s="17">
        <f t="shared" si="2088"/>
        <v>0</v>
      </c>
      <c r="Y3926" s="2">
        <f t="shared" si="2089"/>
        <v>0</v>
      </c>
      <c r="Z3926" s="72">
        <f t="shared" si="2090"/>
        <v>0</v>
      </c>
      <c r="AA3926" s="2">
        <f t="shared" si="2076"/>
        <v>0</v>
      </c>
      <c r="AB3926" s="12">
        <f t="shared" si="2098"/>
        <v>4.6600000000000003E-2</v>
      </c>
      <c r="AC3926" s="17">
        <f t="shared" si="2091"/>
        <v>15</v>
      </c>
      <c r="AD3926" s="17">
        <v>252</v>
      </c>
      <c r="AE3926" s="13">
        <f t="shared" si="2069"/>
        <v>1.002714798</v>
      </c>
      <c r="AF3926" s="2">
        <f t="shared" si="2077"/>
        <v>593.54856929000005</v>
      </c>
      <c r="AG3926" s="2">
        <f t="shared" si="2092"/>
        <v>562.04498364000005</v>
      </c>
      <c r="AH3926" s="3">
        <f t="shared" si="2093"/>
        <v>0</v>
      </c>
      <c r="AI3926" s="4" t="str">
        <f t="shared" si="2070"/>
        <v>A+J=</v>
      </c>
      <c r="AJ3926" s="11">
        <f t="shared" si="2099"/>
        <v>45091</v>
      </c>
      <c r="AQ3926" s="53"/>
      <c r="AR3926" s="53"/>
    </row>
    <row r="3927" spans="1:44" x14ac:dyDescent="0.2">
      <c r="A3927" s="158">
        <f t="shared" si="2094"/>
        <v>45083</v>
      </c>
      <c r="B3927" s="2">
        <f t="shared" si="2078"/>
        <v>207567.93107280342</v>
      </c>
      <c r="C3927" s="2">
        <f t="shared" si="2095"/>
        <v>119240.57292542</v>
      </c>
      <c r="D3927" s="2">
        <f>SUM(Y3927:Y$3996)</f>
        <v>6372.5252411699994</v>
      </c>
      <c r="E3927" s="73">
        <f t="shared" si="2079"/>
        <v>112868.04768424999</v>
      </c>
      <c r="F3927" s="88">
        <f t="shared" si="2072"/>
        <v>6455.85</v>
      </c>
      <c r="G3927" s="3">
        <f>IF(AND(N3927=1,N3926&gt;1),VLOOKUP(A3926,[1]Plan1!$BK$81:$BM$259,3),G3926)</f>
        <v>6413.24</v>
      </c>
      <c r="H3927" s="11">
        <f t="shared" si="2073"/>
        <v>45001</v>
      </c>
      <c r="I3927" s="11">
        <f t="shared" si="2074"/>
        <v>45032</v>
      </c>
      <c r="J3927" s="12">
        <f t="shared" si="2080"/>
        <v>-6.6002153085962245E-3</v>
      </c>
      <c r="K3927" s="11">
        <f t="shared" si="2096"/>
        <v>45091</v>
      </c>
      <c r="L3927" s="11">
        <f t="shared" si="2081"/>
        <v>45091</v>
      </c>
      <c r="M3927" s="1">
        <f t="shared" ref="M3927:M3990" si="2100">IF(L3927=L3926,M3926,NETWORKDAYS(L3926,L3927,$AN$194:$AN$348)-1)</f>
        <v>21</v>
      </c>
      <c r="N3927" s="1">
        <f t="shared" si="2082"/>
        <v>16</v>
      </c>
      <c r="O3927" s="2">
        <f t="shared" si="2083"/>
        <v>0.9949673</v>
      </c>
      <c r="P3927" s="13">
        <f t="shared" si="2075"/>
        <v>0.99339977999999995</v>
      </c>
      <c r="Q3927" s="13">
        <f t="shared" si="2068"/>
        <v>1.7389502754921309</v>
      </c>
      <c r="R3927" s="2">
        <f t="shared" si="2071"/>
        <v>1.7301986600000001</v>
      </c>
      <c r="S3927" s="2">
        <f t="shared" si="2097"/>
        <v>1.83355815</v>
      </c>
      <c r="T3927" s="2">
        <f t="shared" si="2084"/>
        <v>218634.52429807</v>
      </c>
      <c r="U3927" s="2">
        <f t="shared" si="2085"/>
        <v>5311.8703508579683</v>
      </c>
      <c r="V3927" s="2">
        <f t="shared" si="2086"/>
        <v>82416.097175855466</v>
      </c>
      <c r="W3927" s="2">
        <f t="shared" si="2087"/>
        <v>206968.54045213343</v>
      </c>
      <c r="X3927" s="17">
        <f t="shared" si="2088"/>
        <v>0</v>
      </c>
      <c r="Y3927" s="2">
        <f t="shared" si="2089"/>
        <v>0</v>
      </c>
      <c r="Z3927" s="72">
        <f t="shared" si="2090"/>
        <v>0</v>
      </c>
      <c r="AA3927" s="2">
        <f t="shared" si="2076"/>
        <v>0</v>
      </c>
      <c r="AB3927" s="12">
        <f t="shared" si="2098"/>
        <v>4.6600000000000003E-2</v>
      </c>
      <c r="AC3927" s="17">
        <f t="shared" si="2091"/>
        <v>16</v>
      </c>
      <c r="AD3927" s="17">
        <v>252</v>
      </c>
      <c r="AE3927" s="13">
        <f t="shared" si="2069"/>
        <v>1.0028960469999999</v>
      </c>
      <c r="AF3927" s="2">
        <f t="shared" si="2077"/>
        <v>633.17585817999998</v>
      </c>
      <c r="AG3927" s="2">
        <f t="shared" si="2092"/>
        <v>599.39062066999998</v>
      </c>
      <c r="AH3927" s="3">
        <f t="shared" si="2093"/>
        <v>0</v>
      </c>
      <c r="AI3927" s="4" t="str">
        <f t="shared" si="2070"/>
        <v>A+J=</v>
      </c>
      <c r="AJ3927" s="11">
        <f t="shared" si="2099"/>
        <v>45091</v>
      </c>
      <c r="AQ3927" s="53"/>
      <c r="AR3927" s="53"/>
    </row>
    <row r="3928" spans="1:44" x14ac:dyDescent="0.2">
      <c r="A3928" s="158">
        <f t="shared" si="2094"/>
        <v>45084</v>
      </c>
      <c r="B3928" s="2">
        <f t="shared" si="2078"/>
        <v>207543.6904150112</v>
      </c>
      <c r="C3928" s="2">
        <f t="shared" si="2095"/>
        <v>119240.57292542</v>
      </c>
      <c r="D3928" s="2">
        <f>SUM(Y3928:Y$3996)</f>
        <v>6372.5252411699994</v>
      </c>
      <c r="E3928" s="73">
        <f t="shared" si="2079"/>
        <v>112868.04768424999</v>
      </c>
      <c r="F3928" s="88">
        <f t="shared" si="2072"/>
        <v>6455.85</v>
      </c>
      <c r="G3928" s="3">
        <f>IF(AND(N3928=1,N3927&gt;1),VLOOKUP(A3927,[1]Plan1!$BK$81:$BM$259,3),G3927)</f>
        <v>6413.24</v>
      </c>
      <c r="H3928" s="11">
        <f t="shared" si="2073"/>
        <v>45001</v>
      </c>
      <c r="I3928" s="11">
        <f t="shared" si="2074"/>
        <v>45032</v>
      </c>
      <c r="J3928" s="12">
        <f t="shared" si="2080"/>
        <v>-6.6002153085962245E-3</v>
      </c>
      <c r="K3928" s="11">
        <f t="shared" si="2096"/>
        <v>45091</v>
      </c>
      <c r="L3928" s="11">
        <f t="shared" si="2081"/>
        <v>45091</v>
      </c>
      <c r="M3928" s="1">
        <f t="shared" si="2100"/>
        <v>21</v>
      </c>
      <c r="N3928" s="1">
        <f t="shared" si="2082"/>
        <v>17</v>
      </c>
      <c r="O3928" s="2">
        <f t="shared" si="2083"/>
        <v>0.99465360000000003</v>
      </c>
      <c r="P3928" s="13">
        <f t="shared" si="2075"/>
        <v>0.99339977999999995</v>
      </c>
      <c r="Q3928" s="13">
        <f t="shared" si="2068"/>
        <v>1.7389502754921309</v>
      </c>
      <c r="R3928" s="2">
        <f t="shared" si="2071"/>
        <v>1.7296531500000001</v>
      </c>
      <c r="S3928" s="2">
        <f t="shared" si="2097"/>
        <v>1.83355815</v>
      </c>
      <c r="T3928" s="2">
        <f t="shared" si="2084"/>
        <v>218634.52429807</v>
      </c>
      <c r="U3928" s="2">
        <f t="shared" si="2085"/>
        <v>5311.8703508579683</v>
      </c>
      <c r="V3928" s="2">
        <f t="shared" si="2086"/>
        <v>82354.526527163223</v>
      </c>
      <c r="W3928" s="2">
        <f t="shared" si="2087"/>
        <v>206906.9698034412</v>
      </c>
      <c r="X3928" s="17">
        <f t="shared" si="2088"/>
        <v>0</v>
      </c>
      <c r="Y3928" s="2">
        <f t="shared" si="2089"/>
        <v>0</v>
      </c>
      <c r="Z3928" s="72">
        <f t="shared" si="2090"/>
        <v>0</v>
      </c>
      <c r="AA3928" s="2">
        <f t="shared" si="2076"/>
        <v>0</v>
      </c>
      <c r="AB3928" s="12">
        <f t="shared" si="2098"/>
        <v>4.6600000000000003E-2</v>
      </c>
      <c r="AC3928" s="17">
        <f t="shared" si="2091"/>
        <v>17</v>
      </c>
      <c r="AD3928" s="17">
        <v>252</v>
      </c>
      <c r="AE3928" s="13">
        <f t="shared" si="2069"/>
        <v>1.003077328</v>
      </c>
      <c r="AF3928" s="2">
        <f t="shared" si="2077"/>
        <v>672.81014338</v>
      </c>
      <c r="AG3928" s="2">
        <f t="shared" si="2092"/>
        <v>636.72061156999996</v>
      </c>
      <c r="AH3928" s="3">
        <f t="shared" si="2093"/>
        <v>0</v>
      </c>
      <c r="AI3928" s="4" t="str">
        <f t="shared" si="2070"/>
        <v>A+J=</v>
      </c>
      <c r="AJ3928" s="11">
        <f t="shared" si="2099"/>
        <v>45091</v>
      </c>
      <c r="AQ3928" s="53"/>
      <c r="AR3928" s="53"/>
    </row>
    <row r="3929" spans="1:44" x14ac:dyDescent="0.2">
      <c r="A3929" s="158">
        <f t="shared" si="2094"/>
        <v>45085</v>
      </c>
      <c r="B3929" s="2">
        <f t="shared" si="2078"/>
        <v>207519.4512453161</v>
      </c>
      <c r="C3929" s="2">
        <f t="shared" si="2095"/>
        <v>119240.57292542</v>
      </c>
      <c r="D3929" s="2">
        <f>SUM(Y3929:Y$3996)</f>
        <v>6372.5252411699994</v>
      </c>
      <c r="E3929" s="73">
        <f t="shared" si="2079"/>
        <v>112868.04768424999</v>
      </c>
      <c r="F3929" s="88">
        <f t="shared" si="2072"/>
        <v>6455.85</v>
      </c>
      <c r="G3929" s="3">
        <f>IF(AND(N3929=1,N3928&gt;1),VLOOKUP(A3928,[1]Plan1!$BK$81:$BM$259,3),G3928)</f>
        <v>6413.24</v>
      </c>
      <c r="H3929" s="11">
        <f t="shared" si="2073"/>
        <v>45001</v>
      </c>
      <c r="I3929" s="11">
        <f t="shared" si="2074"/>
        <v>45032</v>
      </c>
      <c r="J3929" s="12">
        <f t="shared" si="2080"/>
        <v>-6.6002153085962245E-3</v>
      </c>
      <c r="K3929" s="11">
        <f t="shared" si="2096"/>
        <v>45091</v>
      </c>
      <c r="L3929" s="11">
        <f t="shared" si="2081"/>
        <v>45091</v>
      </c>
      <c r="M3929" s="1">
        <f t="shared" si="2100"/>
        <v>21</v>
      </c>
      <c r="N3929" s="1">
        <f t="shared" si="2082"/>
        <v>18</v>
      </c>
      <c r="O3929" s="2">
        <f t="shared" si="2083"/>
        <v>0.99433998999999995</v>
      </c>
      <c r="P3929" s="13">
        <f t="shared" si="2075"/>
        <v>0.99339977999999995</v>
      </c>
      <c r="Q3929" s="13">
        <f t="shared" si="2068"/>
        <v>1.7389502754921309</v>
      </c>
      <c r="R3929" s="2">
        <f t="shared" si="2071"/>
        <v>1.72910779</v>
      </c>
      <c r="S3929" s="2">
        <f t="shared" si="2097"/>
        <v>1.83355815</v>
      </c>
      <c r="T3929" s="2">
        <f t="shared" si="2084"/>
        <v>218634.52429807</v>
      </c>
      <c r="U3929" s="2">
        <f t="shared" si="2085"/>
        <v>5311.8703508579683</v>
      </c>
      <c r="V3929" s="2">
        <f t="shared" si="2086"/>
        <v>82292.97280867814</v>
      </c>
      <c r="W3929" s="2">
        <f t="shared" si="2087"/>
        <v>206845.41608495609</v>
      </c>
      <c r="X3929" s="17">
        <f t="shared" si="2088"/>
        <v>0</v>
      </c>
      <c r="Y3929" s="2">
        <f t="shared" si="2089"/>
        <v>0</v>
      </c>
      <c r="Z3929" s="72">
        <f t="shared" si="2090"/>
        <v>0</v>
      </c>
      <c r="AA3929" s="2">
        <f t="shared" si="2076"/>
        <v>0</v>
      </c>
      <c r="AB3929" s="12">
        <f t="shared" si="2098"/>
        <v>4.6600000000000003E-2</v>
      </c>
      <c r="AC3929" s="17">
        <f t="shared" si="2091"/>
        <v>18</v>
      </c>
      <c r="AD3929" s="17">
        <v>252</v>
      </c>
      <c r="AE3929" s="13">
        <f t="shared" si="2069"/>
        <v>1.003258642</v>
      </c>
      <c r="AF3929" s="2">
        <f t="shared" si="2077"/>
        <v>712.45164351999995</v>
      </c>
      <c r="AG3929" s="2">
        <f t="shared" si="2092"/>
        <v>674.03516035999996</v>
      </c>
      <c r="AH3929" s="3">
        <f t="shared" si="2093"/>
        <v>0</v>
      </c>
      <c r="AI3929" s="4" t="str">
        <f t="shared" si="2070"/>
        <v>A+J=</v>
      </c>
      <c r="AJ3929" s="11">
        <f t="shared" si="2099"/>
        <v>45091</v>
      </c>
      <c r="AQ3929" s="53"/>
      <c r="AR3929" s="53"/>
    </row>
    <row r="3930" spans="1:44" x14ac:dyDescent="0.2">
      <c r="A3930" s="158">
        <f t="shared" si="2094"/>
        <v>45086</v>
      </c>
      <c r="B3930" s="2">
        <f t="shared" si="2078"/>
        <v>207519.4512453161</v>
      </c>
      <c r="C3930" s="2">
        <f t="shared" si="2095"/>
        <v>119240.57292542</v>
      </c>
      <c r="D3930" s="2">
        <f>SUM(Y3930:Y$3996)</f>
        <v>6372.5252411699994</v>
      </c>
      <c r="E3930" s="73">
        <f t="shared" si="2079"/>
        <v>112868.04768424999</v>
      </c>
      <c r="F3930" s="88">
        <f t="shared" si="2072"/>
        <v>6455.85</v>
      </c>
      <c r="G3930" s="3">
        <f>IF(AND(N3930=1,N3929&gt;1),VLOOKUP(A3929,[1]Plan1!$BK$81:$BM$259,3),G3929)</f>
        <v>6413.24</v>
      </c>
      <c r="H3930" s="11">
        <f t="shared" si="2073"/>
        <v>45001</v>
      </c>
      <c r="I3930" s="11">
        <f t="shared" si="2074"/>
        <v>45032</v>
      </c>
      <c r="J3930" s="12">
        <f t="shared" si="2080"/>
        <v>-6.6002153085962245E-3</v>
      </c>
      <c r="K3930" s="11">
        <f t="shared" si="2096"/>
        <v>45091</v>
      </c>
      <c r="L3930" s="11">
        <f t="shared" si="2081"/>
        <v>45091</v>
      </c>
      <c r="M3930" s="1">
        <f t="shared" si="2100"/>
        <v>21</v>
      </c>
      <c r="N3930" s="1">
        <f t="shared" si="2082"/>
        <v>18</v>
      </c>
      <c r="O3930" s="2">
        <f t="shared" si="2083"/>
        <v>0.99433998999999995</v>
      </c>
      <c r="P3930" s="13">
        <f t="shared" si="2075"/>
        <v>0.99339977999999995</v>
      </c>
      <c r="Q3930" s="13">
        <f t="shared" si="2068"/>
        <v>1.7389502754921309</v>
      </c>
      <c r="R3930" s="2">
        <f t="shared" si="2071"/>
        <v>1.72910779</v>
      </c>
      <c r="S3930" s="2">
        <f t="shared" si="2097"/>
        <v>1.83355815</v>
      </c>
      <c r="T3930" s="2">
        <f t="shared" si="2084"/>
        <v>218634.52429807</v>
      </c>
      <c r="U3930" s="2">
        <f t="shared" si="2085"/>
        <v>5311.8703508579683</v>
      </c>
      <c r="V3930" s="2">
        <f t="shared" si="2086"/>
        <v>82292.97280867814</v>
      </c>
      <c r="W3930" s="2">
        <f t="shared" si="2087"/>
        <v>206845.41608495609</v>
      </c>
      <c r="X3930" s="17">
        <f t="shared" si="2088"/>
        <v>0</v>
      </c>
      <c r="Y3930" s="2">
        <f t="shared" si="2089"/>
        <v>0</v>
      </c>
      <c r="Z3930" s="72">
        <f t="shared" si="2090"/>
        <v>0</v>
      </c>
      <c r="AA3930" s="2">
        <f t="shared" si="2076"/>
        <v>0</v>
      </c>
      <c r="AB3930" s="12">
        <f t="shared" si="2098"/>
        <v>4.6600000000000003E-2</v>
      </c>
      <c r="AC3930" s="17">
        <f t="shared" si="2091"/>
        <v>18</v>
      </c>
      <c r="AD3930" s="17">
        <v>252</v>
      </c>
      <c r="AE3930" s="13">
        <f t="shared" si="2069"/>
        <v>1.003258642</v>
      </c>
      <c r="AF3930" s="2">
        <f t="shared" si="2077"/>
        <v>712.45164351999995</v>
      </c>
      <c r="AG3930" s="2">
        <f t="shared" si="2092"/>
        <v>674.03516035999996</v>
      </c>
      <c r="AH3930" s="3">
        <f t="shared" si="2093"/>
        <v>0</v>
      </c>
      <c r="AI3930" s="4" t="str">
        <f t="shared" si="2070"/>
        <v>A+J=</v>
      </c>
      <c r="AJ3930" s="11">
        <f t="shared" si="2099"/>
        <v>45091</v>
      </c>
      <c r="AQ3930" s="53"/>
      <c r="AR3930" s="53"/>
    </row>
    <row r="3931" spans="1:44" x14ac:dyDescent="0.2">
      <c r="A3931" s="158">
        <f t="shared" si="2094"/>
        <v>45087</v>
      </c>
      <c r="B3931" s="2">
        <f t="shared" si="2078"/>
        <v>207495.21902286058</v>
      </c>
      <c r="C3931" s="2">
        <f t="shared" si="2095"/>
        <v>119240.57292542</v>
      </c>
      <c r="D3931" s="2">
        <f>SUM(Y3931:Y$3996)</f>
        <v>6372.5252411699994</v>
      </c>
      <c r="E3931" s="73">
        <f t="shared" si="2079"/>
        <v>112868.04768424999</v>
      </c>
      <c r="F3931" s="88">
        <f t="shared" si="2072"/>
        <v>6455.85</v>
      </c>
      <c r="G3931" s="3">
        <f>IF(AND(N3931=1,N3930&gt;1),VLOOKUP(A3930,[1]Plan1!$BK$81:$BM$259,3),G3930)</f>
        <v>6413.24</v>
      </c>
      <c r="H3931" s="11">
        <f t="shared" si="2073"/>
        <v>45001</v>
      </c>
      <c r="I3931" s="11">
        <f t="shared" si="2074"/>
        <v>45032</v>
      </c>
      <c r="J3931" s="12">
        <f t="shared" si="2080"/>
        <v>-6.6002153085962245E-3</v>
      </c>
      <c r="K3931" s="11">
        <f t="shared" si="2096"/>
        <v>45091</v>
      </c>
      <c r="L3931" s="11">
        <f t="shared" si="2081"/>
        <v>45091</v>
      </c>
      <c r="M3931" s="1">
        <f t="shared" si="2100"/>
        <v>21</v>
      </c>
      <c r="N3931" s="1">
        <f t="shared" si="2082"/>
        <v>19</v>
      </c>
      <c r="O3931" s="2">
        <f t="shared" si="2083"/>
        <v>0.99402648999999998</v>
      </c>
      <c r="P3931" s="13">
        <f t="shared" si="2075"/>
        <v>0.99339977999999995</v>
      </c>
      <c r="Q3931" s="13">
        <f t="shared" si="2068"/>
        <v>1.7389502754921309</v>
      </c>
      <c r="R3931" s="2">
        <f t="shared" si="2071"/>
        <v>1.7285626300000001</v>
      </c>
      <c r="S3931" s="2">
        <f t="shared" si="2097"/>
        <v>1.83355815</v>
      </c>
      <c r="T3931" s="2">
        <f t="shared" si="2084"/>
        <v>218634.52429807</v>
      </c>
      <c r="U3931" s="2">
        <f t="shared" si="2085"/>
        <v>5311.8703508579683</v>
      </c>
      <c r="V3931" s="2">
        <f t="shared" si="2086"/>
        <v>82231.441663802601</v>
      </c>
      <c r="W3931" s="2">
        <f t="shared" si="2087"/>
        <v>206783.88494008058</v>
      </c>
      <c r="X3931" s="17">
        <f t="shared" si="2088"/>
        <v>0</v>
      </c>
      <c r="Y3931" s="2">
        <f t="shared" si="2089"/>
        <v>0</v>
      </c>
      <c r="Z3931" s="72">
        <f t="shared" si="2090"/>
        <v>0</v>
      </c>
      <c r="AA3931" s="2">
        <f t="shared" si="2076"/>
        <v>0</v>
      </c>
      <c r="AB3931" s="12">
        <f t="shared" si="2098"/>
        <v>4.6600000000000003E-2</v>
      </c>
      <c r="AC3931" s="17">
        <f t="shared" si="2091"/>
        <v>19</v>
      </c>
      <c r="AD3931" s="17">
        <v>252</v>
      </c>
      <c r="AE3931" s="13">
        <f t="shared" si="2069"/>
        <v>1.003439988</v>
      </c>
      <c r="AF3931" s="2">
        <f t="shared" si="2077"/>
        <v>752.10013996999999</v>
      </c>
      <c r="AG3931" s="2">
        <f t="shared" si="2092"/>
        <v>711.33408278000002</v>
      </c>
      <c r="AH3931" s="3">
        <f t="shared" si="2093"/>
        <v>0</v>
      </c>
      <c r="AI3931" s="4" t="str">
        <f t="shared" si="2070"/>
        <v>A+J=</v>
      </c>
      <c r="AJ3931" s="11">
        <f t="shared" si="2099"/>
        <v>45091</v>
      </c>
      <c r="AQ3931" s="53"/>
      <c r="AR3931" s="53"/>
    </row>
    <row r="3932" spans="1:44" x14ac:dyDescent="0.2">
      <c r="A3932" s="158">
        <f t="shared" si="2094"/>
        <v>45088</v>
      </c>
      <c r="B3932" s="2">
        <f t="shared" si="2078"/>
        <v>207495.21902286058</v>
      </c>
      <c r="C3932" s="2">
        <f t="shared" si="2095"/>
        <v>119240.57292542</v>
      </c>
      <c r="D3932" s="2">
        <f>SUM(Y3932:Y$3996)</f>
        <v>6372.5252411699994</v>
      </c>
      <c r="E3932" s="73">
        <f t="shared" si="2079"/>
        <v>112868.04768424999</v>
      </c>
      <c r="F3932" s="88">
        <f t="shared" si="2072"/>
        <v>6455.85</v>
      </c>
      <c r="G3932" s="3">
        <f>IF(AND(N3932=1,N3931&gt;1),VLOOKUP(A3931,[1]Plan1!$BK$81:$BM$259,3),G3931)</f>
        <v>6413.24</v>
      </c>
      <c r="H3932" s="11">
        <f t="shared" si="2073"/>
        <v>45001</v>
      </c>
      <c r="I3932" s="11">
        <f t="shared" si="2074"/>
        <v>45032</v>
      </c>
      <c r="J3932" s="12">
        <f t="shared" si="2080"/>
        <v>-6.6002153085962245E-3</v>
      </c>
      <c r="K3932" s="11">
        <f t="shared" si="2096"/>
        <v>45091</v>
      </c>
      <c r="L3932" s="11">
        <f t="shared" si="2081"/>
        <v>45091</v>
      </c>
      <c r="M3932" s="1">
        <f t="shared" si="2100"/>
        <v>21</v>
      </c>
      <c r="N3932" s="1">
        <f t="shared" si="2082"/>
        <v>19</v>
      </c>
      <c r="O3932" s="2">
        <f t="shared" si="2083"/>
        <v>0.99402648999999998</v>
      </c>
      <c r="P3932" s="13">
        <f t="shared" si="2075"/>
        <v>0.99339977999999995</v>
      </c>
      <c r="Q3932" s="13">
        <f t="shared" si="2068"/>
        <v>1.7389502754921309</v>
      </c>
      <c r="R3932" s="2">
        <f t="shared" si="2071"/>
        <v>1.7285626300000001</v>
      </c>
      <c r="S3932" s="2">
        <f t="shared" si="2097"/>
        <v>1.83355815</v>
      </c>
      <c r="T3932" s="2">
        <f t="shared" si="2084"/>
        <v>218634.52429807</v>
      </c>
      <c r="U3932" s="2">
        <f t="shared" si="2085"/>
        <v>5311.8703508579683</v>
      </c>
      <c r="V3932" s="2">
        <f t="shared" si="2086"/>
        <v>82231.441663802601</v>
      </c>
      <c r="W3932" s="2">
        <f t="shared" si="2087"/>
        <v>206783.88494008058</v>
      </c>
      <c r="X3932" s="17">
        <f t="shared" si="2088"/>
        <v>0</v>
      </c>
      <c r="Y3932" s="2">
        <f t="shared" si="2089"/>
        <v>0</v>
      </c>
      <c r="Z3932" s="72">
        <f t="shared" si="2090"/>
        <v>0</v>
      </c>
      <c r="AA3932" s="2">
        <f t="shared" si="2076"/>
        <v>0</v>
      </c>
      <c r="AB3932" s="12">
        <f t="shared" si="2098"/>
        <v>4.6600000000000003E-2</v>
      </c>
      <c r="AC3932" s="17">
        <f t="shared" si="2091"/>
        <v>19</v>
      </c>
      <c r="AD3932" s="17">
        <v>252</v>
      </c>
      <c r="AE3932" s="13">
        <f t="shared" si="2069"/>
        <v>1.003439988</v>
      </c>
      <c r="AF3932" s="2">
        <f t="shared" si="2077"/>
        <v>752.10013996999999</v>
      </c>
      <c r="AG3932" s="2">
        <f t="shared" si="2092"/>
        <v>711.33408278000002</v>
      </c>
      <c r="AH3932" s="3">
        <f t="shared" si="2093"/>
        <v>0</v>
      </c>
      <c r="AI3932" s="4" t="str">
        <f t="shared" si="2070"/>
        <v>A+J=</v>
      </c>
      <c r="AJ3932" s="11">
        <f t="shared" si="2099"/>
        <v>45091</v>
      </c>
      <c r="AQ3932" s="53"/>
      <c r="AR3932" s="53"/>
    </row>
    <row r="3933" spans="1:44" x14ac:dyDescent="0.2">
      <c r="A3933" s="158">
        <f t="shared" si="2094"/>
        <v>45089</v>
      </c>
      <c r="B3933" s="2">
        <f t="shared" si="2078"/>
        <v>207495.21902286058</v>
      </c>
      <c r="C3933" s="2">
        <f t="shared" si="2095"/>
        <v>119240.57292542</v>
      </c>
      <c r="D3933" s="2">
        <f>SUM(Y3933:Y$3996)</f>
        <v>6372.5252411699994</v>
      </c>
      <c r="E3933" s="73">
        <f t="shared" si="2079"/>
        <v>112868.04768424999</v>
      </c>
      <c r="F3933" s="88">
        <f t="shared" si="2072"/>
        <v>6455.85</v>
      </c>
      <c r="G3933" s="3">
        <f>IF(AND(N3933=1,N3932&gt;1),VLOOKUP(A3932,[1]Plan1!$BK$81:$BM$259,3),G3932)</f>
        <v>6413.24</v>
      </c>
      <c r="H3933" s="11">
        <f t="shared" si="2073"/>
        <v>45001</v>
      </c>
      <c r="I3933" s="11">
        <f t="shared" si="2074"/>
        <v>45032</v>
      </c>
      <c r="J3933" s="12">
        <f t="shared" si="2080"/>
        <v>-6.6002153085962245E-3</v>
      </c>
      <c r="K3933" s="11">
        <f t="shared" si="2096"/>
        <v>45091</v>
      </c>
      <c r="L3933" s="11">
        <f t="shared" si="2081"/>
        <v>45091</v>
      </c>
      <c r="M3933" s="1">
        <f t="shared" si="2100"/>
        <v>21</v>
      </c>
      <c r="N3933" s="1">
        <f t="shared" si="2082"/>
        <v>19</v>
      </c>
      <c r="O3933" s="2">
        <f t="shared" si="2083"/>
        <v>0.99402648999999998</v>
      </c>
      <c r="P3933" s="13">
        <f t="shared" si="2075"/>
        <v>0.99339977999999995</v>
      </c>
      <c r="Q3933" s="13">
        <f t="shared" si="2068"/>
        <v>1.7389502754921309</v>
      </c>
      <c r="R3933" s="2">
        <f t="shared" si="2071"/>
        <v>1.7285626300000001</v>
      </c>
      <c r="S3933" s="2">
        <f t="shared" si="2097"/>
        <v>1.83355815</v>
      </c>
      <c r="T3933" s="2">
        <f t="shared" si="2084"/>
        <v>218634.52429807</v>
      </c>
      <c r="U3933" s="2">
        <f t="shared" si="2085"/>
        <v>5311.8703508579683</v>
      </c>
      <c r="V3933" s="2">
        <f t="shared" si="2086"/>
        <v>82231.441663802601</v>
      </c>
      <c r="W3933" s="2">
        <f t="shared" si="2087"/>
        <v>206783.88494008058</v>
      </c>
      <c r="X3933" s="17">
        <f t="shared" si="2088"/>
        <v>0</v>
      </c>
      <c r="Y3933" s="2">
        <f t="shared" si="2089"/>
        <v>0</v>
      </c>
      <c r="Z3933" s="72">
        <f t="shared" si="2090"/>
        <v>0</v>
      </c>
      <c r="AA3933" s="2">
        <f t="shared" si="2076"/>
        <v>0</v>
      </c>
      <c r="AB3933" s="12">
        <f t="shared" si="2098"/>
        <v>4.6600000000000003E-2</v>
      </c>
      <c r="AC3933" s="17">
        <f t="shared" si="2091"/>
        <v>19</v>
      </c>
      <c r="AD3933" s="17">
        <v>252</v>
      </c>
      <c r="AE3933" s="13">
        <f t="shared" si="2069"/>
        <v>1.003439988</v>
      </c>
      <c r="AF3933" s="2">
        <f t="shared" si="2077"/>
        <v>752.10013996999999</v>
      </c>
      <c r="AG3933" s="2">
        <f t="shared" si="2092"/>
        <v>711.33408278000002</v>
      </c>
      <c r="AH3933" s="3">
        <f t="shared" si="2093"/>
        <v>0</v>
      </c>
      <c r="AI3933" s="4" t="str">
        <f t="shared" si="2070"/>
        <v>A+J=</v>
      </c>
      <c r="AJ3933" s="11">
        <f t="shared" si="2099"/>
        <v>45091</v>
      </c>
      <c r="AQ3933" s="53"/>
      <c r="AR3933" s="53"/>
    </row>
    <row r="3934" spans="1:44" x14ac:dyDescent="0.2">
      <c r="A3934" s="158">
        <f t="shared" si="2094"/>
        <v>45090</v>
      </c>
      <c r="B3934" s="2">
        <f t="shared" si="2078"/>
        <v>207470.99190194361</v>
      </c>
      <c r="C3934" s="2">
        <f t="shared" si="2095"/>
        <v>119240.57292542</v>
      </c>
      <c r="D3934" s="2">
        <f>SUM(Y3934:Y$3996)</f>
        <v>6372.5252411699994</v>
      </c>
      <c r="E3934" s="73">
        <f t="shared" si="2079"/>
        <v>112868.04768424999</v>
      </c>
      <c r="F3934" s="88">
        <f t="shared" si="2072"/>
        <v>6455.85</v>
      </c>
      <c r="G3934" s="3">
        <f>IF(AND(N3934=1,N3933&gt;1),VLOOKUP(A3933,[1]Plan1!$BK$81:$BM$259,3),G3933)</f>
        <v>6413.24</v>
      </c>
      <c r="H3934" s="11">
        <f t="shared" si="2073"/>
        <v>45001</v>
      </c>
      <c r="I3934" s="11">
        <f t="shared" si="2074"/>
        <v>45032</v>
      </c>
      <c r="J3934" s="12">
        <f t="shared" si="2080"/>
        <v>-6.6002153085962245E-3</v>
      </c>
      <c r="K3934" s="11">
        <f t="shared" si="2096"/>
        <v>45091</v>
      </c>
      <c r="L3934" s="11">
        <f t="shared" si="2081"/>
        <v>45091</v>
      </c>
      <c r="M3934" s="1">
        <f t="shared" si="2100"/>
        <v>21</v>
      </c>
      <c r="N3934" s="1">
        <f t="shared" si="2082"/>
        <v>20</v>
      </c>
      <c r="O3934" s="2">
        <f t="shared" si="2083"/>
        <v>0.99371308999999997</v>
      </c>
      <c r="P3934" s="13">
        <f t="shared" si="2075"/>
        <v>0.99339977999999995</v>
      </c>
      <c r="Q3934" s="13">
        <f t="shared" si="2068"/>
        <v>1.7389502754921309</v>
      </c>
      <c r="R3934" s="2">
        <f t="shared" si="2071"/>
        <v>1.72801765</v>
      </c>
      <c r="S3934" s="2">
        <f t="shared" si="2097"/>
        <v>1.83355815</v>
      </c>
      <c r="T3934" s="2">
        <f t="shared" si="2084"/>
        <v>218634.52429807</v>
      </c>
      <c r="U3934" s="2">
        <f t="shared" si="2085"/>
        <v>5311.8703508579683</v>
      </c>
      <c r="V3934" s="2">
        <f t="shared" si="2086"/>
        <v>82169.930835175619</v>
      </c>
      <c r="W3934" s="2">
        <f t="shared" si="2087"/>
        <v>206722.3741114536</v>
      </c>
      <c r="X3934" s="17">
        <f t="shared" si="2088"/>
        <v>0</v>
      </c>
      <c r="Y3934" s="2">
        <f t="shared" si="2089"/>
        <v>0</v>
      </c>
      <c r="Z3934" s="72">
        <f t="shared" si="2090"/>
        <v>0</v>
      </c>
      <c r="AA3934" s="2">
        <f t="shared" si="2076"/>
        <v>0</v>
      </c>
      <c r="AB3934" s="12">
        <f t="shared" si="2098"/>
        <v>4.6600000000000003E-2</v>
      </c>
      <c r="AC3934" s="17">
        <f t="shared" si="2091"/>
        <v>20</v>
      </c>
      <c r="AD3934" s="17">
        <v>252</v>
      </c>
      <c r="AE3934" s="13">
        <f t="shared" si="2069"/>
        <v>1.0036213679999999</v>
      </c>
      <c r="AF3934" s="2">
        <f t="shared" si="2077"/>
        <v>791.75606998000001</v>
      </c>
      <c r="AG3934" s="2">
        <f t="shared" si="2092"/>
        <v>748.61779048999995</v>
      </c>
      <c r="AH3934" s="3">
        <f t="shared" si="2093"/>
        <v>0</v>
      </c>
      <c r="AI3934" s="4" t="str">
        <f t="shared" si="2070"/>
        <v>A+J=</v>
      </c>
      <c r="AJ3934" s="11">
        <f t="shared" si="2099"/>
        <v>45091</v>
      </c>
      <c r="AQ3934" s="53"/>
      <c r="AR3934" s="53"/>
    </row>
    <row r="3935" spans="1:44" x14ac:dyDescent="0.2">
      <c r="A3935" s="158">
        <f t="shared" si="2094"/>
        <v>45091</v>
      </c>
      <c r="B3935" s="2">
        <f t="shared" si="2078"/>
        <v>207446.76607508375</v>
      </c>
      <c r="C3935" s="2">
        <f t="shared" si="2095"/>
        <v>119240.57292542</v>
      </c>
      <c r="D3935" s="2">
        <f>SUM(Y3935:Y$3996)</f>
        <v>6372.5252411699994</v>
      </c>
      <c r="E3935" s="73">
        <f t="shared" si="2079"/>
        <v>112868.04768424999</v>
      </c>
      <c r="F3935" s="88">
        <f t="shared" si="2072"/>
        <v>6455.85</v>
      </c>
      <c r="G3935" s="3">
        <f>IF(AND(N3935=1,N3934&gt;1),VLOOKUP(A3934,[1]Plan1!$BK$81:$BM$259,3),G3934)</f>
        <v>6413.24</v>
      </c>
      <c r="H3935" s="11">
        <f t="shared" si="2073"/>
        <v>45001</v>
      </c>
      <c r="I3935" s="11">
        <f t="shared" si="2074"/>
        <v>45032</v>
      </c>
      <c r="J3935" s="12">
        <f t="shared" si="2080"/>
        <v>-6.6002153085962245E-3</v>
      </c>
      <c r="K3935" s="11">
        <f t="shared" si="2096"/>
        <v>45121</v>
      </c>
      <c r="L3935" s="11">
        <f t="shared" si="2081"/>
        <v>45091</v>
      </c>
      <c r="M3935" s="1">
        <f t="shared" si="2100"/>
        <v>21</v>
      </c>
      <c r="N3935" s="1">
        <f t="shared" si="2082"/>
        <v>21</v>
      </c>
      <c r="O3935" s="2">
        <f t="shared" si="2083"/>
        <v>0.99339977999999995</v>
      </c>
      <c r="P3935" s="13">
        <f t="shared" si="2075"/>
        <v>0.99339977999999995</v>
      </c>
      <c r="Q3935" s="13">
        <f t="shared" ref="Q3935:Q3998" si="2101">IF(L3935&gt;L3934,Q3934*P3935,Q3934)</f>
        <v>1.7389502754921309</v>
      </c>
      <c r="R3935" s="2">
        <f t="shared" si="2071"/>
        <v>1.72747282</v>
      </c>
      <c r="S3935" s="2">
        <f t="shared" si="2097"/>
        <v>1.83355815</v>
      </c>
      <c r="T3935" s="2">
        <f t="shared" si="2084"/>
        <v>218634.52429807</v>
      </c>
      <c r="U3935" s="2">
        <f t="shared" si="2085"/>
        <v>5311.8703508579683</v>
      </c>
      <c r="V3935" s="2">
        <f t="shared" si="2086"/>
        <v>82108.43693675581</v>
      </c>
      <c r="W3935" s="2">
        <f t="shared" si="2087"/>
        <v>206660.88021303376</v>
      </c>
      <c r="X3935" s="17">
        <f t="shared" si="2088"/>
        <v>129</v>
      </c>
      <c r="Y3935" s="2">
        <f t="shared" si="2089"/>
        <v>2123.2012187199998</v>
      </c>
      <c r="Z3935" s="72">
        <f t="shared" si="2090"/>
        <v>1.780603E-2</v>
      </c>
      <c r="AA3935" s="2">
        <f t="shared" si="2076"/>
        <v>3893.01289868</v>
      </c>
      <c r="AB3935" s="12">
        <f t="shared" si="2098"/>
        <v>4.6600000000000003E-2</v>
      </c>
      <c r="AC3935" s="17">
        <f t="shared" si="2091"/>
        <v>21</v>
      </c>
      <c r="AD3935" s="17">
        <v>252</v>
      </c>
      <c r="AE3935" s="13">
        <f t="shared" ref="AE3935:AE3998" si="2102">ROUND((1+AB3935)^TRUNC((AC3935/AD3935),9),9)</f>
        <v>1.00380278</v>
      </c>
      <c r="AF3935" s="2">
        <f t="shared" si="2077"/>
        <v>831.41899631000001</v>
      </c>
      <c r="AG3935" s="2">
        <f t="shared" si="2092"/>
        <v>785.88586205000001</v>
      </c>
      <c r="AH3935" s="3">
        <f t="shared" si="2093"/>
        <v>4724.4318949899998</v>
      </c>
      <c r="AI3935" s="4" t="str">
        <f t="shared" si="2070"/>
        <v>A+J=</v>
      </c>
      <c r="AJ3935" s="11">
        <f t="shared" si="2099"/>
        <v>45091</v>
      </c>
      <c r="AQ3935" s="53"/>
      <c r="AR3935" s="53"/>
    </row>
    <row r="3936" spans="1:44" x14ac:dyDescent="0.2">
      <c r="A3936" s="158">
        <f t="shared" si="2094"/>
        <v>45092</v>
      </c>
      <c r="B3936" s="2">
        <f t="shared" si="2078"/>
        <v>202745.82852362873</v>
      </c>
      <c r="C3936" s="2">
        <f t="shared" si="2095"/>
        <v>117117.3717067</v>
      </c>
      <c r="D3936" s="2">
        <f>SUM(Y3936:Y$3996)</f>
        <v>4249.3240224500005</v>
      </c>
      <c r="E3936" s="73">
        <f t="shared" si="2079"/>
        <v>112868.04768424999</v>
      </c>
      <c r="F3936" s="88">
        <f t="shared" si="2072"/>
        <v>6455.85</v>
      </c>
      <c r="G3936" s="3">
        <f>IF(AND(N3936=1,N3935&gt;1),VLOOKUP(A3935,[1]Plan1!$BK$81:$BM$259,3),G3935)</f>
        <v>6413.24</v>
      </c>
      <c r="H3936" s="11">
        <f t="shared" si="2073"/>
        <v>45031</v>
      </c>
      <c r="I3936" s="11">
        <f t="shared" si="2074"/>
        <v>45061</v>
      </c>
      <c r="J3936" s="12">
        <f t="shared" si="2080"/>
        <v>-6.6002153085962245E-3</v>
      </c>
      <c r="K3936" s="11">
        <f t="shared" si="2096"/>
        <v>45121</v>
      </c>
      <c r="L3936" s="11">
        <f t="shared" si="2081"/>
        <v>45121</v>
      </c>
      <c r="M3936" s="1">
        <f t="shared" si="2100"/>
        <v>22</v>
      </c>
      <c r="N3936" s="1">
        <f t="shared" si="2082"/>
        <v>1</v>
      </c>
      <c r="O3936" s="2">
        <f t="shared" si="2083"/>
        <v>0.99969903999999998</v>
      </c>
      <c r="P3936" s="13">
        <f t="shared" si="2075"/>
        <v>0.99339977999999995</v>
      </c>
      <c r="Q3936" s="13">
        <f t="shared" si="2101"/>
        <v>1.727472821104822</v>
      </c>
      <c r="R3936" s="2">
        <f t="shared" si="2071"/>
        <v>1.72695292</v>
      </c>
      <c r="S3936" s="2">
        <f t="shared" si="2097"/>
        <v>1.83355815</v>
      </c>
      <c r="T3936" s="2">
        <f t="shared" si="2084"/>
        <v>214741.51139939</v>
      </c>
      <c r="U3936" s="2">
        <f t="shared" si="2085"/>
        <v>3542.0586709039808</v>
      </c>
      <c r="V3936" s="2">
        <f t="shared" si="2086"/>
        <v>82049.756838764777</v>
      </c>
      <c r="W3936" s="2">
        <f t="shared" si="2087"/>
        <v>202709.18721636874</v>
      </c>
      <c r="X3936" s="17">
        <f t="shared" si="2088"/>
        <v>0</v>
      </c>
      <c r="Y3936" s="2">
        <f t="shared" si="2089"/>
        <v>0</v>
      </c>
      <c r="Z3936" s="72">
        <f t="shared" si="2090"/>
        <v>0</v>
      </c>
      <c r="AA3936" s="2">
        <f t="shared" si="2076"/>
        <v>0</v>
      </c>
      <c r="AB3936" s="12">
        <f t="shared" si="2098"/>
        <v>4.6600000000000003E-2</v>
      </c>
      <c r="AC3936" s="17">
        <f t="shared" si="2091"/>
        <v>1</v>
      </c>
      <c r="AD3936" s="17">
        <v>252</v>
      </c>
      <c r="AE3936" s="13">
        <f t="shared" si="2102"/>
        <v>1.0001807579999999</v>
      </c>
      <c r="AF3936" s="2">
        <f t="shared" si="2077"/>
        <v>38.816246110000002</v>
      </c>
      <c r="AG3936" s="2">
        <f t="shared" si="2092"/>
        <v>36.641307259999998</v>
      </c>
      <c r="AH3936" s="3">
        <f t="shared" si="2093"/>
        <v>0</v>
      </c>
      <c r="AI3936" s="4" t="str">
        <f t="shared" si="2070"/>
        <v>A+J=</v>
      </c>
      <c r="AJ3936" s="11">
        <f t="shared" si="2099"/>
        <v>45121</v>
      </c>
      <c r="AQ3936" s="53"/>
      <c r="AR3936" s="53"/>
    </row>
    <row r="3937" spans="1:44" x14ac:dyDescent="0.2">
      <c r="A3937" s="158">
        <f t="shared" si="2094"/>
        <v>45093</v>
      </c>
      <c r="B3937" s="2">
        <f t="shared" si="2078"/>
        <v>202723.79194024488</v>
      </c>
      <c r="C3937" s="2">
        <f t="shared" si="2095"/>
        <v>117117.3717067</v>
      </c>
      <c r="D3937" s="2">
        <f>SUM(Y3937:Y$3996)</f>
        <v>4249.3240224500005</v>
      </c>
      <c r="E3937" s="73">
        <f t="shared" si="2079"/>
        <v>112868.04768424999</v>
      </c>
      <c r="F3937" s="88">
        <f t="shared" si="2072"/>
        <v>6455.85</v>
      </c>
      <c r="G3937" s="3">
        <f>IF(AND(N3937=1,N3936&gt;1),VLOOKUP(A3936,[1]Plan1!$BK$81:$BM$259,3),G3936)</f>
        <v>6413.24</v>
      </c>
      <c r="H3937" s="11">
        <f t="shared" si="2073"/>
        <v>45031</v>
      </c>
      <c r="I3937" s="11">
        <f t="shared" si="2074"/>
        <v>45061</v>
      </c>
      <c r="J3937" s="12">
        <f t="shared" si="2080"/>
        <v>-6.6002153085962245E-3</v>
      </c>
      <c r="K3937" s="11">
        <f t="shared" si="2096"/>
        <v>45121</v>
      </c>
      <c r="L3937" s="11">
        <f t="shared" si="2081"/>
        <v>45121</v>
      </c>
      <c r="M3937" s="1">
        <f t="shared" si="2100"/>
        <v>22</v>
      </c>
      <c r="N3937" s="1">
        <f t="shared" si="2082"/>
        <v>2</v>
      </c>
      <c r="O3937" s="2">
        <f t="shared" si="2083"/>
        <v>0.99939816999999997</v>
      </c>
      <c r="P3937" s="13">
        <f t="shared" si="2075"/>
        <v>0.99339977999999995</v>
      </c>
      <c r="Q3937" s="13">
        <f t="shared" si="2101"/>
        <v>1.727472821104822</v>
      </c>
      <c r="R3937" s="2">
        <f t="shared" si="2071"/>
        <v>1.72643317</v>
      </c>
      <c r="S3937" s="2">
        <f t="shared" si="2097"/>
        <v>1.83355815</v>
      </c>
      <c r="T3937" s="2">
        <f t="shared" si="2084"/>
        <v>214741.51139939</v>
      </c>
      <c r="U3937" s="2">
        <f t="shared" si="2085"/>
        <v>3542.0586709039808</v>
      </c>
      <c r="V3937" s="2">
        <f t="shared" si="2086"/>
        <v>81991.093670980874</v>
      </c>
      <c r="W3937" s="2">
        <f t="shared" si="2087"/>
        <v>202650.52404858486</v>
      </c>
      <c r="X3937" s="17">
        <f t="shared" si="2088"/>
        <v>0</v>
      </c>
      <c r="Y3937" s="2">
        <f t="shared" si="2089"/>
        <v>0</v>
      </c>
      <c r="Z3937" s="72">
        <f t="shared" si="2090"/>
        <v>0</v>
      </c>
      <c r="AA3937" s="2">
        <f t="shared" si="2076"/>
        <v>0</v>
      </c>
      <c r="AB3937" s="12">
        <f t="shared" si="2098"/>
        <v>4.6600000000000003E-2</v>
      </c>
      <c r="AC3937" s="17">
        <f t="shared" si="2091"/>
        <v>2</v>
      </c>
      <c r="AD3937" s="17">
        <v>252</v>
      </c>
      <c r="AE3937" s="13">
        <f t="shared" si="2102"/>
        <v>1.0003615480000001</v>
      </c>
      <c r="AF3937" s="2">
        <f t="shared" si="2077"/>
        <v>77.639363959999997</v>
      </c>
      <c r="AG3937" s="2">
        <f t="shared" si="2092"/>
        <v>73.267891660000004</v>
      </c>
      <c r="AH3937" s="3">
        <f t="shared" si="2093"/>
        <v>0</v>
      </c>
      <c r="AI3937" s="4" t="str">
        <f t="shared" si="2070"/>
        <v>A+J=</v>
      </c>
      <c r="AJ3937" s="11">
        <f t="shared" si="2099"/>
        <v>45121</v>
      </c>
      <c r="AQ3937" s="53"/>
      <c r="AR3937" s="53"/>
    </row>
    <row r="3938" spans="1:44" x14ac:dyDescent="0.2">
      <c r="A3938" s="158">
        <f t="shared" si="2094"/>
        <v>45094</v>
      </c>
      <c r="B3938" s="2">
        <f t="shared" si="2078"/>
        <v>202701.75889965863</v>
      </c>
      <c r="C3938" s="2">
        <f t="shared" si="2095"/>
        <v>117117.3717067</v>
      </c>
      <c r="D3938" s="2">
        <f>SUM(Y3938:Y$3996)</f>
        <v>4249.3240224500005</v>
      </c>
      <c r="E3938" s="73">
        <f t="shared" si="2079"/>
        <v>112868.04768424999</v>
      </c>
      <c r="F3938" s="88">
        <f t="shared" si="2072"/>
        <v>6455.85</v>
      </c>
      <c r="G3938" s="3">
        <f>IF(AND(N3938=1,N3937&gt;1),VLOOKUP(A3937,[1]Plan1!$BK$81:$BM$259,3),G3937)</f>
        <v>6413.24</v>
      </c>
      <c r="H3938" s="11">
        <f t="shared" si="2073"/>
        <v>45031</v>
      </c>
      <c r="I3938" s="11">
        <f t="shared" si="2074"/>
        <v>45061</v>
      </c>
      <c r="J3938" s="12">
        <f t="shared" si="2080"/>
        <v>-6.6002153085962245E-3</v>
      </c>
      <c r="K3938" s="11">
        <f t="shared" si="2096"/>
        <v>45121</v>
      </c>
      <c r="L3938" s="11">
        <f t="shared" si="2081"/>
        <v>45121</v>
      </c>
      <c r="M3938" s="1">
        <f t="shared" si="2100"/>
        <v>22</v>
      </c>
      <c r="N3938" s="1">
        <f t="shared" si="2082"/>
        <v>3</v>
      </c>
      <c r="O3938" s="2">
        <f t="shared" si="2083"/>
        <v>0.99909738999999997</v>
      </c>
      <c r="P3938" s="13">
        <f t="shared" si="2075"/>
        <v>0.99339977999999995</v>
      </c>
      <c r="Q3938" s="13">
        <f t="shared" si="2101"/>
        <v>1.727472821104822</v>
      </c>
      <c r="R3938" s="2">
        <f t="shared" si="2071"/>
        <v>1.7259135800000001</v>
      </c>
      <c r="S3938" s="2">
        <f t="shared" si="2097"/>
        <v>1.83355815</v>
      </c>
      <c r="T3938" s="2">
        <f t="shared" si="2084"/>
        <v>214741.51139939</v>
      </c>
      <c r="U3938" s="2">
        <f t="shared" si="2085"/>
        <v>3542.0586709039808</v>
      </c>
      <c r="V3938" s="2">
        <f t="shared" si="2086"/>
        <v>81932.448562084624</v>
      </c>
      <c r="W3938" s="2">
        <f t="shared" si="2087"/>
        <v>202591.87893968861</v>
      </c>
      <c r="X3938" s="17">
        <f t="shared" si="2088"/>
        <v>0</v>
      </c>
      <c r="Y3938" s="2">
        <f t="shared" si="2089"/>
        <v>0</v>
      </c>
      <c r="Z3938" s="72">
        <f t="shared" si="2090"/>
        <v>0</v>
      </c>
      <c r="AA3938" s="2">
        <f t="shared" si="2076"/>
        <v>0</v>
      </c>
      <c r="AB3938" s="12">
        <f t="shared" si="2098"/>
        <v>4.6600000000000003E-2</v>
      </c>
      <c r="AC3938" s="17">
        <f t="shared" si="2091"/>
        <v>3</v>
      </c>
      <c r="AD3938" s="17">
        <v>252</v>
      </c>
      <c r="AE3938" s="13">
        <f t="shared" si="2102"/>
        <v>1.0005423710000001</v>
      </c>
      <c r="AF3938" s="2">
        <f t="shared" si="2077"/>
        <v>116.46956827</v>
      </c>
      <c r="AG3938" s="2">
        <f t="shared" si="2092"/>
        <v>109.87995997</v>
      </c>
      <c r="AH3938" s="3">
        <f t="shared" si="2093"/>
        <v>0</v>
      </c>
      <c r="AI3938" s="4" t="str">
        <f t="shared" ref="AI3938:AI4001" si="2103">AI3937</f>
        <v>A+J=</v>
      </c>
      <c r="AJ3938" s="11">
        <f t="shared" si="2099"/>
        <v>45121</v>
      </c>
      <c r="AQ3938" s="53"/>
      <c r="AR3938" s="53"/>
    </row>
    <row r="3939" spans="1:44" x14ac:dyDescent="0.2">
      <c r="A3939" s="158">
        <f t="shared" si="2094"/>
        <v>45095</v>
      </c>
      <c r="B3939" s="2">
        <f t="shared" si="2078"/>
        <v>202701.75889965863</v>
      </c>
      <c r="C3939" s="2">
        <f t="shared" si="2095"/>
        <v>117117.3717067</v>
      </c>
      <c r="D3939" s="2">
        <f>SUM(Y3939:Y$3996)</f>
        <v>4249.3240224500005</v>
      </c>
      <c r="E3939" s="73">
        <f t="shared" si="2079"/>
        <v>112868.04768424999</v>
      </c>
      <c r="F3939" s="88">
        <f t="shared" si="2072"/>
        <v>6455.85</v>
      </c>
      <c r="G3939" s="3">
        <f>IF(AND(N3939=1,N3938&gt;1),VLOOKUP(A3938,[1]Plan1!$BK$81:$BM$259,3),G3938)</f>
        <v>6413.24</v>
      </c>
      <c r="H3939" s="11">
        <f t="shared" si="2073"/>
        <v>45031</v>
      </c>
      <c r="I3939" s="11">
        <f t="shared" si="2074"/>
        <v>45061</v>
      </c>
      <c r="J3939" s="12">
        <f t="shared" si="2080"/>
        <v>-6.6002153085962245E-3</v>
      </c>
      <c r="K3939" s="11">
        <f t="shared" si="2096"/>
        <v>45121</v>
      </c>
      <c r="L3939" s="11">
        <f t="shared" si="2081"/>
        <v>45121</v>
      </c>
      <c r="M3939" s="1">
        <f t="shared" si="2100"/>
        <v>22</v>
      </c>
      <c r="N3939" s="1">
        <f t="shared" si="2082"/>
        <v>3</v>
      </c>
      <c r="O3939" s="2">
        <f t="shared" si="2083"/>
        <v>0.99909738999999997</v>
      </c>
      <c r="P3939" s="13">
        <f t="shared" si="2075"/>
        <v>0.99339977999999995</v>
      </c>
      <c r="Q3939" s="13">
        <f t="shared" si="2101"/>
        <v>1.727472821104822</v>
      </c>
      <c r="R3939" s="2">
        <f t="shared" si="2071"/>
        <v>1.7259135800000001</v>
      </c>
      <c r="S3939" s="2">
        <f t="shared" si="2097"/>
        <v>1.83355815</v>
      </c>
      <c r="T3939" s="2">
        <f t="shared" si="2084"/>
        <v>214741.51139939</v>
      </c>
      <c r="U3939" s="2">
        <f t="shared" si="2085"/>
        <v>3542.0586709039808</v>
      </c>
      <c r="V3939" s="2">
        <f t="shared" si="2086"/>
        <v>81932.448562084624</v>
      </c>
      <c r="W3939" s="2">
        <f t="shared" si="2087"/>
        <v>202591.87893968861</v>
      </c>
      <c r="X3939" s="17">
        <f t="shared" si="2088"/>
        <v>0</v>
      </c>
      <c r="Y3939" s="2">
        <f t="shared" si="2089"/>
        <v>0</v>
      </c>
      <c r="Z3939" s="72">
        <f t="shared" si="2090"/>
        <v>0</v>
      </c>
      <c r="AA3939" s="2">
        <f t="shared" si="2076"/>
        <v>0</v>
      </c>
      <c r="AB3939" s="12">
        <f t="shared" si="2098"/>
        <v>4.6600000000000003E-2</v>
      </c>
      <c r="AC3939" s="17">
        <f t="shared" si="2091"/>
        <v>3</v>
      </c>
      <c r="AD3939" s="17">
        <v>252</v>
      </c>
      <c r="AE3939" s="13">
        <f t="shared" si="2102"/>
        <v>1.0005423710000001</v>
      </c>
      <c r="AF3939" s="2">
        <f t="shared" si="2077"/>
        <v>116.46956827</v>
      </c>
      <c r="AG3939" s="2">
        <f t="shared" si="2092"/>
        <v>109.87995997</v>
      </c>
      <c r="AH3939" s="3">
        <f t="shared" si="2093"/>
        <v>0</v>
      </c>
      <c r="AI3939" s="4" t="str">
        <f t="shared" si="2103"/>
        <v>A+J=</v>
      </c>
      <c r="AJ3939" s="11">
        <f t="shared" si="2099"/>
        <v>45121</v>
      </c>
      <c r="AQ3939" s="53"/>
      <c r="AR3939" s="53"/>
    </row>
    <row r="3940" spans="1:44" x14ac:dyDescent="0.2">
      <c r="A3940" s="158">
        <f t="shared" si="2094"/>
        <v>45096</v>
      </c>
      <c r="B3940" s="2">
        <f t="shared" si="2078"/>
        <v>202701.75889965863</v>
      </c>
      <c r="C3940" s="2">
        <f t="shared" si="2095"/>
        <v>117117.3717067</v>
      </c>
      <c r="D3940" s="2">
        <f>SUM(Y3940:Y$3996)</f>
        <v>4249.3240224500005</v>
      </c>
      <c r="E3940" s="73">
        <f t="shared" si="2079"/>
        <v>112868.04768424999</v>
      </c>
      <c r="F3940" s="88">
        <f t="shared" si="2072"/>
        <v>6455.85</v>
      </c>
      <c r="G3940" s="3">
        <f>IF(AND(N3940=1,N3939&gt;1),VLOOKUP(A3939,[1]Plan1!$BK$81:$BM$259,3),G3939)</f>
        <v>6413.24</v>
      </c>
      <c r="H3940" s="11">
        <f t="shared" si="2073"/>
        <v>45031</v>
      </c>
      <c r="I3940" s="11">
        <f t="shared" si="2074"/>
        <v>45061</v>
      </c>
      <c r="J3940" s="12">
        <f t="shared" si="2080"/>
        <v>-6.6002153085962245E-3</v>
      </c>
      <c r="K3940" s="11">
        <f t="shared" si="2096"/>
        <v>45121</v>
      </c>
      <c r="L3940" s="11">
        <f t="shared" si="2081"/>
        <v>45121</v>
      </c>
      <c r="M3940" s="1">
        <f t="shared" si="2100"/>
        <v>22</v>
      </c>
      <c r="N3940" s="1">
        <f t="shared" si="2082"/>
        <v>3</v>
      </c>
      <c r="O3940" s="2">
        <f t="shared" si="2083"/>
        <v>0.99909738999999997</v>
      </c>
      <c r="P3940" s="13">
        <f t="shared" si="2075"/>
        <v>0.99339977999999995</v>
      </c>
      <c r="Q3940" s="13">
        <f t="shared" si="2101"/>
        <v>1.727472821104822</v>
      </c>
      <c r="R3940" s="2">
        <f t="shared" si="2071"/>
        <v>1.7259135800000001</v>
      </c>
      <c r="S3940" s="2">
        <f t="shared" si="2097"/>
        <v>1.83355815</v>
      </c>
      <c r="T3940" s="2">
        <f t="shared" si="2084"/>
        <v>214741.51139939</v>
      </c>
      <c r="U3940" s="2">
        <f t="shared" si="2085"/>
        <v>3542.0586709039808</v>
      </c>
      <c r="V3940" s="2">
        <f t="shared" si="2086"/>
        <v>81932.448562084624</v>
      </c>
      <c r="W3940" s="2">
        <f t="shared" si="2087"/>
        <v>202591.87893968861</v>
      </c>
      <c r="X3940" s="17">
        <f t="shared" si="2088"/>
        <v>0</v>
      </c>
      <c r="Y3940" s="2">
        <f t="shared" si="2089"/>
        <v>0</v>
      </c>
      <c r="Z3940" s="72">
        <f t="shared" si="2090"/>
        <v>0</v>
      </c>
      <c r="AA3940" s="2">
        <f t="shared" si="2076"/>
        <v>0</v>
      </c>
      <c r="AB3940" s="12">
        <f t="shared" si="2098"/>
        <v>4.6600000000000003E-2</v>
      </c>
      <c r="AC3940" s="17">
        <f t="shared" si="2091"/>
        <v>3</v>
      </c>
      <c r="AD3940" s="17">
        <v>252</v>
      </c>
      <c r="AE3940" s="13">
        <f t="shared" si="2102"/>
        <v>1.0005423710000001</v>
      </c>
      <c r="AF3940" s="2">
        <f t="shared" si="2077"/>
        <v>116.46956827</v>
      </c>
      <c r="AG3940" s="2">
        <f t="shared" si="2092"/>
        <v>109.87995997</v>
      </c>
      <c r="AH3940" s="3">
        <f t="shared" si="2093"/>
        <v>0</v>
      </c>
      <c r="AI3940" s="4" t="str">
        <f t="shared" si="2103"/>
        <v>A+J=</v>
      </c>
      <c r="AJ3940" s="11">
        <f t="shared" si="2099"/>
        <v>45121</v>
      </c>
      <c r="AQ3940" s="53"/>
      <c r="AR3940" s="53"/>
    </row>
    <row r="3941" spans="1:44" x14ac:dyDescent="0.2">
      <c r="A3941" s="158">
        <f t="shared" si="2094"/>
        <v>45097</v>
      </c>
      <c r="B3941" s="2">
        <f t="shared" si="2078"/>
        <v>202679.72940583999</v>
      </c>
      <c r="C3941" s="2">
        <f t="shared" si="2095"/>
        <v>117117.3717067</v>
      </c>
      <c r="D3941" s="2">
        <f>SUM(Y3941:Y$3996)</f>
        <v>4249.3240224500005</v>
      </c>
      <c r="E3941" s="73">
        <f t="shared" si="2079"/>
        <v>112868.04768424999</v>
      </c>
      <c r="F3941" s="88">
        <f t="shared" si="2072"/>
        <v>6455.85</v>
      </c>
      <c r="G3941" s="3">
        <f>IF(AND(N3941=1,N3940&gt;1),VLOOKUP(A3940,[1]Plan1!$BK$81:$BM$259,3),G3940)</f>
        <v>6413.24</v>
      </c>
      <c r="H3941" s="11">
        <f t="shared" si="2073"/>
        <v>45031</v>
      </c>
      <c r="I3941" s="11">
        <f t="shared" si="2074"/>
        <v>45061</v>
      </c>
      <c r="J3941" s="12">
        <f t="shared" si="2080"/>
        <v>-6.6002153085962245E-3</v>
      </c>
      <c r="K3941" s="11">
        <f t="shared" si="2096"/>
        <v>45121</v>
      </c>
      <c r="L3941" s="11">
        <f t="shared" si="2081"/>
        <v>45121</v>
      </c>
      <c r="M3941" s="1">
        <f t="shared" si="2100"/>
        <v>22</v>
      </c>
      <c r="N3941" s="1">
        <f t="shared" si="2082"/>
        <v>4</v>
      </c>
      <c r="O3941" s="2">
        <f t="shared" si="2083"/>
        <v>0.99879669999999998</v>
      </c>
      <c r="P3941" s="13">
        <f t="shared" si="2075"/>
        <v>0.99339977999999995</v>
      </c>
      <c r="Q3941" s="13">
        <f t="shared" si="2101"/>
        <v>1.727472821104822</v>
      </c>
      <c r="R3941" s="2">
        <f t="shared" si="2071"/>
        <v>1.7253941500000001</v>
      </c>
      <c r="S3941" s="2">
        <f t="shared" si="2097"/>
        <v>1.83355815</v>
      </c>
      <c r="T3941" s="2">
        <f t="shared" si="2084"/>
        <v>214741.51139939</v>
      </c>
      <c r="U3941" s="2">
        <f t="shared" si="2085"/>
        <v>3542.0586709039808</v>
      </c>
      <c r="V3941" s="2">
        <f t="shared" si="2086"/>
        <v>81873.821512076</v>
      </c>
      <c r="W3941" s="2">
        <f t="shared" si="2087"/>
        <v>202533.25188967999</v>
      </c>
      <c r="X3941" s="17">
        <f t="shared" si="2088"/>
        <v>0</v>
      </c>
      <c r="Y3941" s="2">
        <f t="shared" si="2089"/>
        <v>0</v>
      </c>
      <c r="Z3941" s="72">
        <f t="shared" si="2090"/>
        <v>0</v>
      </c>
      <c r="AA3941" s="2">
        <f t="shared" si="2076"/>
        <v>0</v>
      </c>
      <c r="AB3941" s="12">
        <f t="shared" si="2098"/>
        <v>4.6600000000000003E-2</v>
      </c>
      <c r="AC3941" s="17">
        <f t="shared" si="2091"/>
        <v>4</v>
      </c>
      <c r="AD3941" s="17">
        <v>252</v>
      </c>
      <c r="AE3941" s="13">
        <f t="shared" si="2102"/>
        <v>1.0007232269999999</v>
      </c>
      <c r="AF3941" s="2">
        <f t="shared" si="2077"/>
        <v>155.30685905999999</v>
      </c>
      <c r="AG3941" s="2">
        <f t="shared" si="2092"/>
        <v>146.47751615999999</v>
      </c>
      <c r="AH3941" s="3">
        <f t="shared" si="2093"/>
        <v>0</v>
      </c>
      <c r="AI3941" s="4" t="str">
        <f t="shared" si="2103"/>
        <v>A+J=</v>
      </c>
      <c r="AJ3941" s="11">
        <f t="shared" si="2099"/>
        <v>45121</v>
      </c>
      <c r="AQ3941" s="53"/>
      <c r="AR3941" s="53"/>
    </row>
    <row r="3942" spans="1:44" x14ac:dyDescent="0.2">
      <c r="A3942" s="158">
        <f t="shared" si="2094"/>
        <v>45098</v>
      </c>
      <c r="B3942" s="2">
        <f t="shared" si="2078"/>
        <v>202657.70439001944</v>
      </c>
      <c r="C3942" s="2">
        <f t="shared" si="2095"/>
        <v>117117.3717067</v>
      </c>
      <c r="D3942" s="2">
        <f>SUM(Y3942:Y$3996)</f>
        <v>4249.3240224500005</v>
      </c>
      <c r="E3942" s="73">
        <f t="shared" si="2079"/>
        <v>112868.04768424999</v>
      </c>
      <c r="F3942" s="88">
        <f t="shared" si="2072"/>
        <v>6455.85</v>
      </c>
      <c r="G3942" s="3">
        <f>IF(AND(N3942=1,N3941&gt;1),VLOOKUP(A3941,[1]Plan1!$BK$81:$BM$259,3),G3941)</f>
        <v>6413.24</v>
      </c>
      <c r="H3942" s="11">
        <f t="shared" si="2073"/>
        <v>45031</v>
      </c>
      <c r="I3942" s="11">
        <f t="shared" si="2074"/>
        <v>45061</v>
      </c>
      <c r="J3942" s="12">
        <f t="shared" si="2080"/>
        <v>-6.6002153085962245E-3</v>
      </c>
      <c r="K3942" s="11">
        <f t="shared" si="2096"/>
        <v>45121</v>
      </c>
      <c r="L3942" s="11">
        <f t="shared" si="2081"/>
        <v>45121</v>
      </c>
      <c r="M3942" s="1">
        <f t="shared" si="2100"/>
        <v>22</v>
      </c>
      <c r="N3942" s="1">
        <f t="shared" si="2082"/>
        <v>5</v>
      </c>
      <c r="O3942" s="2">
        <f t="shared" si="2083"/>
        <v>0.99849611000000005</v>
      </c>
      <c r="P3942" s="13">
        <f t="shared" si="2075"/>
        <v>0.99339977999999995</v>
      </c>
      <c r="Q3942" s="13">
        <f t="shared" si="2101"/>
        <v>1.727472821104822</v>
      </c>
      <c r="R3942" s="2">
        <f t="shared" si="2071"/>
        <v>1.7248748899999999</v>
      </c>
      <c r="S3942" s="2">
        <f t="shared" si="2097"/>
        <v>1.83355815</v>
      </c>
      <c r="T3942" s="2">
        <f t="shared" si="2084"/>
        <v>214741.51139939</v>
      </c>
      <c r="U3942" s="2">
        <f t="shared" si="2085"/>
        <v>3542.0586709039808</v>
      </c>
      <c r="V3942" s="2">
        <f t="shared" si="2086"/>
        <v>81815.213649635465</v>
      </c>
      <c r="W3942" s="2">
        <f t="shared" si="2087"/>
        <v>202474.64402723944</v>
      </c>
      <c r="X3942" s="17">
        <f t="shared" si="2088"/>
        <v>0</v>
      </c>
      <c r="Y3942" s="2">
        <f t="shared" si="2089"/>
        <v>0</v>
      </c>
      <c r="Z3942" s="72">
        <f t="shared" si="2090"/>
        <v>0</v>
      </c>
      <c r="AA3942" s="2">
        <f t="shared" si="2076"/>
        <v>0</v>
      </c>
      <c r="AB3942" s="12">
        <f t="shared" si="2098"/>
        <v>4.6600000000000003E-2</v>
      </c>
      <c r="AC3942" s="17">
        <f t="shared" si="2091"/>
        <v>5</v>
      </c>
      <c r="AD3942" s="17">
        <v>252</v>
      </c>
      <c r="AE3942" s="13">
        <f t="shared" si="2102"/>
        <v>1.000904115</v>
      </c>
      <c r="AF3942" s="2">
        <f t="shared" si="2077"/>
        <v>194.15102157000001</v>
      </c>
      <c r="AG3942" s="2">
        <f t="shared" si="2092"/>
        <v>183.06036277999999</v>
      </c>
      <c r="AH3942" s="3">
        <f t="shared" si="2093"/>
        <v>0</v>
      </c>
      <c r="AI3942" s="4" t="str">
        <f t="shared" si="2103"/>
        <v>A+J=</v>
      </c>
      <c r="AJ3942" s="11">
        <f t="shared" si="2099"/>
        <v>45121</v>
      </c>
      <c r="AQ3942" s="53"/>
      <c r="AR3942" s="53"/>
    </row>
    <row r="3943" spans="1:44" x14ac:dyDescent="0.2">
      <c r="A3943" s="158">
        <f t="shared" si="2094"/>
        <v>45099</v>
      </c>
      <c r="B3943" s="2">
        <f t="shared" si="2078"/>
        <v>202635.6795397751</v>
      </c>
      <c r="C3943" s="2">
        <f t="shared" si="2095"/>
        <v>117117.3717067</v>
      </c>
      <c r="D3943" s="2">
        <f>SUM(Y3943:Y$3996)</f>
        <v>4249.3240224500005</v>
      </c>
      <c r="E3943" s="73">
        <f t="shared" si="2079"/>
        <v>112868.04768424999</v>
      </c>
      <c r="F3943" s="88">
        <f t="shared" si="2072"/>
        <v>6455.85</v>
      </c>
      <c r="G3943" s="3">
        <f>IF(AND(N3943=1,N3942&gt;1),VLOOKUP(A3942,[1]Plan1!$BK$81:$BM$259,3),G3942)</f>
        <v>6413.24</v>
      </c>
      <c r="H3943" s="11">
        <f t="shared" si="2073"/>
        <v>45031</v>
      </c>
      <c r="I3943" s="11">
        <f t="shared" si="2074"/>
        <v>45061</v>
      </c>
      <c r="J3943" s="12">
        <f t="shared" si="2080"/>
        <v>-6.6002153085962245E-3</v>
      </c>
      <c r="K3943" s="11">
        <f t="shared" si="2096"/>
        <v>45121</v>
      </c>
      <c r="L3943" s="11">
        <f t="shared" si="2081"/>
        <v>45121</v>
      </c>
      <c r="M3943" s="1">
        <f t="shared" si="2100"/>
        <v>22</v>
      </c>
      <c r="N3943" s="1">
        <f t="shared" si="2082"/>
        <v>6</v>
      </c>
      <c r="O3943" s="2">
        <f t="shared" si="2083"/>
        <v>0.99819559999999996</v>
      </c>
      <c r="P3943" s="13">
        <f t="shared" si="2075"/>
        <v>0.99339977999999995</v>
      </c>
      <c r="Q3943" s="13">
        <f t="shared" si="2101"/>
        <v>1.727472821104822</v>
      </c>
      <c r="R3943" s="2">
        <f t="shared" si="2071"/>
        <v>1.7243557599999999</v>
      </c>
      <c r="S3943" s="2">
        <f t="shared" si="2097"/>
        <v>1.83355815</v>
      </c>
      <c r="T3943" s="2">
        <f t="shared" si="2084"/>
        <v>214741.51139939</v>
      </c>
      <c r="U3943" s="2">
        <f t="shared" si="2085"/>
        <v>3542.0586709039808</v>
      </c>
      <c r="V3943" s="2">
        <f t="shared" si="2086"/>
        <v>81756.620460041129</v>
      </c>
      <c r="W3943" s="2">
        <f t="shared" si="2087"/>
        <v>202416.0508376451</v>
      </c>
      <c r="X3943" s="17">
        <f t="shared" si="2088"/>
        <v>0</v>
      </c>
      <c r="Y3943" s="2">
        <f t="shared" si="2089"/>
        <v>0</v>
      </c>
      <c r="Z3943" s="72">
        <f t="shared" si="2090"/>
        <v>0</v>
      </c>
      <c r="AA3943" s="2">
        <f t="shared" si="2076"/>
        <v>0</v>
      </c>
      <c r="AB3943" s="12">
        <f t="shared" si="2098"/>
        <v>4.6600000000000003E-2</v>
      </c>
      <c r="AC3943" s="17">
        <f t="shared" si="2091"/>
        <v>6</v>
      </c>
      <c r="AD3943" s="17">
        <v>252</v>
      </c>
      <c r="AE3943" s="13">
        <f t="shared" si="2102"/>
        <v>1.0010850360000001</v>
      </c>
      <c r="AF3943" s="2">
        <f t="shared" si="2077"/>
        <v>233.00227056</v>
      </c>
      <c r="AG3943" s="2">
        <f t="shared" si="2092"/>
        <v>219.62870212999999</v>
      </c>
      <c r="AH3943" s="3">
        <f t="shared" si="2093"/>
        <v>0</v>
      </c>
      <c r="AI3943" s="4" t="str">
        <f t="shared" si="2103"/>
        <v>A+J=</v>
      </c>
      <c r="AJ3943" s="11">
        <f t="shared" si="2099"/>
        <v>45121</v>
      </c>
      <c r="AQ3943" s="53"/>
      <c r="AR3943" s="53"/>
    </row>
    <row r="3944" spans="1:44" x14ac:dyDescent="0.2">
      <c r="A3944" s="158">
        <f t="shared" si="2094"/>
        <v>45100</v>
      </c>
      <c r="B3944" s="2">
        <f t="shared" si="2078"/>
        <v>202613.65937770891</v>
      </c>
      <c r="C3944" s="2">
        <f t="shared" si="2095"/>
        <v>117117.3717067</v>
      </c>
      <c r="D3944" s="2">
        <f>SUM(Y3944:Y$3996)</f>
        <v>4249.3240224500005</v>
      </c>
      <c r="E3944" s="73">
        <f t="shared" si="2079"/>
        <v>112868.04768424999</v>
      </c>
      <c r="F3944" s="88">
        <f t="shared" si="2072"/>
        <v>6455.85</v>
      </c>
      <c r="G3944" s="3">
        <f>IF(AND(N3944=1,N3943&gt;1),VLOOKUP(A3943,[1]Plan1!$BK$81:$BM$259,3),G3943)</f>
        <v>6413.24</v>
      </c>
      <c r="H3944" s="11">
        <f t="shared" si="2073"/>
        <v>45031</v>
      </c>
      <c r="I3944" s="11">
        <f t="shared" si="2074"/>
        <v>45061</v>
      </c>
      <c r="J3944" s="12">
        <f t="shared" si="2080"/>
        <v>-6.6002153085962245E-3</v>
      </c>
      <c r="K3944" s="11">
        <f t="shared" si="2096"/>
        <v>45121</v>
      </c>
      <c r="L3944" s="11">
        <f t="shared" si="2081"/>
        <v>45121</v>
      </c>
      <c r="M3944" s="1">
        <f t="shared" si="2100"/>
        <v>22</v>
      </c>
      <c r="N3944" s="1">
        <f t="shared" si="2082"/>
        <v>7</v>
      </c>
      <c r="O3944" s="2">
        <f t="shared" si="2083"/>
        <v>0.99789517999999999</v>
      </c>
      <c r="P3944" s="13">
        <f t="shared" si="2075"/>
        <v>0.99339977999999995</v>
      </c>
      <c r="Q3944" s="13">
        <f t="shared" si="2101"/>
        <v>1.727472821104822</v>
      </c>
      <c r="R3944" s="2">
        <f t="shared" si="2071"/>
        <v>1.7238367999999999</v>
      </c>
      <c r="S3944" s="2">
        <f t="shared" si="2097"/>
        <v>1.83355815</v>
      </c>
      <c r="T3944" s="2">
        <f t="shared" si="2084"/>
        <v>214741.51139939</v>
      </c>
      <c r="U3944" s="2">
        <f t="shared" si="2085"/>
        <v>3542.0586709039808</v>
      </c>
      <c r="V3944" s="2">
        <f t="shared" si="2086"/>
        <v>81698.046458014913</v>
      </c>
      <c r="W3944" s="2">
        <f t="shared" si="2087"/>
        <v>202357.4768356189</v>
      </c>
      <c r="X3944" s="17">
        <f t="shared" si="2088"/>
        <v>0</v>
      </c>
      <c r="Y3944" s="2">
        <f t="shared" si="2089"/>
        <v>0</v>
      </c>
      <c r="Z3944" s="72">
        <f t="shared" si="2090"/>
        <v>0</v>
      </c>
      <c r="AA3944" s="2">
        <f t="shared" si="2076"/>
        <v>0</v>
      </c>
      <c r="AB3944" s="12">
        <f t="shared" si="2098"/>
        <v>4.6600000000000003E-2</v>
      </c>
      <c r="AC3944" s="17">
        <f t="shared" si="2091"/>
        <v>7</v>
      </c>
      <c r="AD3944" s="17">
        <v>252</v>
      </c>
      <c r="AE3944" s="13">
        <f t="shared" si="2102"/>
        <v>1.0012659900000001</v>
      </c>
      <c r="AF3944" s="2">
        <f t="shared" si="2077"/>
        <v>271.86060601000003</v>
      </c>
      <c r="AG3944" s="2">
        <f t="shared" si="2092"/>
        <v>256.18254209000003</v>
      </c>
      <c r="AH3944" s="3">
        <f t="shared" si="2093"/>
        <v>0</v>
      </c>
      <c r="AI3944" s="4" t="str">
        <f t="shared" si="2103"/>
        <v>A+J=</v>
      </c>
      <c r="AJ3944" s="11">
        <f t="shared" si="2099"/>
        <v>45121</v>
      </c>
      <c r="AQ3944" s="53"/>
      <c r="AR3944" s="53"/>
    </row>
    <row r="3945" spans="1:44" x14ac:dyDescent="0.2">
      <c r="A3945" s="158">
        <f t="shared" si="2094"/>
        <v>45101</v>
      </c>
      <c r="B3945" s="2">
        <f t="shared" si="2078"/>
        <v>202591.64257583031</v>
      </c>
      <c r="C3945" s="2">
        <f t="shared" si="2095"/>
        <v>117117.3717067</v>
      </c>
      <c r="D3945" s="2">
        <f>SUM(Y3945:Y$3996)</f>
        <v>4249.3240224500005</v>
      </c>
      <c r="E3945" s="73">
        <f t="shared" si="2079"/>
        <v>112868.04768424999</v>
      </c>
      <c r="F3945" s="88">
        <f t="shared" si="2072"/>
        <v>6455.85</v>
      </c>
      <c r="G3945" s="3">
        <f>IF(AND(N3945=1,N3944&gt;1),VLOOKUP(A3944,[1]Plan1!$BK$81:$BM$259,3),G3944)</f>
        <v>6413.24</v>
      </c>
      <c r="H3945" s="11">
        <f t="shared" si="2073"/>
        <v>45031</v>
      </c>
      <c r="I3945" s="11">
        <f t="shared" si="2074"/>
        <v>45061</v>
      </c>
      <c r="J3945" s="12">
        <f t="shared" si="2080"/>
        <v>-6.6002153085962245E-3</v>
      </c>
      <c r="K3945" s="11">
        <f t="shared" si="2096"/>
        <v>45121</v>
      </c>
      <c r="L3945" s="11">
        <f t="shared" si="2081"/>
        <v>45121</v>
      </c>
      <c r="M3945" s="1">
        <f t="shared" si="2100"/>
        <v>22</v>
      </c>
      <c r="N3945" s="1">
        <f t="shared" si="2082"/>
        <v>8</v>
      </c>
      <c r="O3945" s="2">
        <f t="shared" si="2083"/>
        <v>0.99759485999999997</v>
      </c>
      <c r="P3945" s="13">
        <f t="shared" si="2075"/>
        <v>0.99339977999999995</v>
      </c>
      <c r="Q3945" s="13">
        <f t="shared" si="2101"/>
        <v>1.727472821104822</v>
      </c>
      <c r="R3945" s="2">
        <f t="shared" ref="R3945:R4008" si="2104">TRUNC(TRUNC((O3945*Q3945),15),8)</f>
        <v>1.7233179999999999</v>
      </c>
      <c r="S3945" s="2">
        <f t="shared" si="2097"/>
        <v>1.83355815</v>
      </c>
      <c r="T3945" s="2">
        <f t="shared" si="2084"/>
        <v>214741.51139939</v>
      </c>
      <c r="U3945" s="2">
        <f t="shared" si="2085"/>
        <v>3542.0586709039808</v>
      </c>
      <c r="V3945" s="2">
        <f t="shared" si="2086"/>
        <v>81639.490514876321</v>
      </c>
      <c r="W3945" s="2">
        <f t="shared" si="2087"/>
        <v>202298.9208924803</v>
      </c>
      <c r="X3945" s="17">
        <f t="shared" si="2088"/>
        <v>0</v>
      </c>
      <c r="Y3945" s="2">
        <f t="shared" si="2089"/>
        <v>0</v>
      </c>
      <c r="Z3945" s="72">
        <f t="shared" si="2090"/>
        <v>0</v>
      </c>
      <c r="AA3945" s="2">
        <f t="shared" si="2076"/>
        <v>0</v>
      </c>
      <c r="AB3945" s="12">
        <f t="shared" si="2098"/>
        <v>4.6600000000000003E-2</v>
      </c>
      <c r="AC3945" s="17">
        <f t="shared" si="2091"/>
        <v>8</v>
      </c>
      <c r="AD3945" s="17">
        <v>252</v>
      </c>
      <c r="AE3945" s="13">
        <f t="shared" si="2102"/>
        <v>1.001446976</v>
      </c>
      <c r="AF3945" s="2">
        <f t="shared" si="2077"/>
        <v>310.72581319</v>
      </c>
      <c r="AG3945" s="2">
        <f t="shared" si="2092"/>
        <v>292.72168334999998</v>
      </c>
      <c r="AH3945" s="3">
        <f t="shared" si="2093"/>
        <v>0</v>
      </c>
      <c r="AI3945" s="4" t="str">
        <f t="shared" si="2103"/>
        <v>A+J=</v>
      </c>
      <c r="AJ3945" s="11">
        <f t="shared" si="2099"/>
        <v>45121</v>
      </c>
      <c r="AQ3945" s="53"/>
      <c r="AR3945" s="53"/>
    </row>
    <row r="3946" spans="1:44" x14ac:dyDescent="0.2">
      <c r="A3946" s="158">
        <f t="shared" si="2094"/>
        <v>45102</v>
      </c>
      <c r="B3946" s="2">
        <f t="shared" si="2078"/>
        <v>202591.64257583031</v>
      </c>
      <c r="C3946" s="2">
        <f t="shared" si="2095"/>
        <v>117117.3717067</v>
      </c>
      <c r="D3946" s="2">
        <f>SUM(Y3946:Y$3996)</f>
        <v>4249.3240224500005</v>
      </c>
      <c r="E3946" s="73">
        <f t="shared" si="2079"/>
        <v>112868.04768424999</v>
      </c>
      <c r="F3946" s="88">
        <f t="shared" ref="F3946:F4009" si="2105">IF(G3946=G3945,F3945,G3945)</f>
        <v>6455.85</v>
      </c>
      <c r="G3946" s="3">
        <f>IF(AND(N3946=1,N3945&gt;1),VLOOKUP(A3945,[1]Plan1!$BK$81:$BM$259,3),G3945)</f>
        <v>6413.24</v>
      </c>
      <c r="H3946" s="11">
        <f t="shared" ref="H3946:H4009" si="2106">EDATE(I3946,-1)</f>
        <v>45031</v>
      </c>
      <c r="I3946" s="11">
        <f t="shared" ref="I3946:I4009" si="2107">IF(X3945&gt;0,EDATE(A3946,-1),+I3945)</f>
        <v>45061</v>
      </c>
      <c r="J3946" s="12">
        <f t="shared" si="2080"/>
        <v>-6.6002153085962245E-3</v>
      </c>
      <c r="K3946" s="11">
        <f t="shared" si="2096"/>
        <v>45121</v>
      </c>
      <c r="L3946" s="11">
        <f t="shared" si="2081"/>
        <v>45121</v>
      </c>
      <c r="M3946" s="1">
        <f t="shared" si="2100"/>
        <v>22</v>
      </c>
      <c r="N3946" s="1">
        <f t="shared" si="2082"/>
        <v>8</v>
      </c>
      <c r="O3946" s="2">
        <f t="shared" si="2083"/>
        <v>0.99759485999999997</v>
      </c>
      <c r="P3946" s="13">
        <f t="shared" ref="P3946:P4009" si="2108">IF(L3946&gt;L3945,O3945,P3945)</f>
        <v>0.99339977999999995</v>
      </c>
      <c r="Q3946" s="13">
        <f t="shared" si="2101"/>
        <v>1.727472821104822</v>
      </c>
      <c r="R3946" s="2">
        <f t="shared" si="2104"/>
        <v>1.7233179999999999</v>
      </c>
      <c r="S3946" s="2">
        <f t="shared" si="2097"/>
        <v>1.83355815</v>
      </c>
      <c r="T3946" s="2">
        <f t="shared" si="2084"/>
        <v>214741.51139939</v>
      </c>
      <c r="U3946" s="2">
        <f t="shared" si="2085"/>
        <v>3542.0586709039808</v>
      </c>
      <c r="V3946" s="2">
        <f t="shared" si="2086"/>
        <v>81639.490514876321</v>
      </c>
      <c r="W3946" s="2">
        <f t="shared" si="2087"/>
        <v>202298.9208924803</v>
      </c>
      <c r="X3946" s="17">
        <f t="shared" si="2088"/>
        <v>0</v>
      </c>
      <c r="Y3946" s="2">
        <f t="shared" si="2089"/>
        <v>0</v>
      </c>
      <c r="Z3946" s="72">
        <f t="shared" si="2090"/>
        <v>0</v>
      </c>
      <c r="AA3946" s="2">
        <f t="shared" si="2076"/>
        <v>0</v>
      </c>
      <c r="AB3946" s="12">
        <f t="shared" si="2098"/>
        <v>4.6600000000000003E-2</v>
      </c>
      <c r="AC3946" s="17">
        <f t="shared" si="2091"/>
        <v>8</v>
      </c>
      <c r="AD3946" s="17">
        <v>252</v>
      </c>
      <c r="AE3946" s="13">
        <f t="shared" si="2102"/>
        <v>1.001446976</v>
      </c>
      <c r="AF3946" s="2">
        <f t="shared" si="2077"/>
        <v>310.72581319</v>
      </c>
      <c r="AG3946" s="2">
        <f t="shared" si="2092"/>
        <v>292.72168334999998</v>
      </c>
      <c r="AH3946" s="3">
        <f t="shared" si="2093"/>
        <v>0</v>
      </c>
      <c r="AI3946" s="4" t="str">
        <f t="shared" si="2103"/>
        <v>A+J=</v>
      </c>
      <c r="AJ3946" s="11">
        <f t="shared" si="2099"/>
        <v>45121</v>
      </c>
      <c r="AQ3946" s="53"/>
      <c r="AR3946" s="53"/>
    </row>
    <row r="3947" spans="1:44" x14ac:dyDescent="0.2">
      <c r="A3947" s="158">
        <f t="shared" si="2094"/>
        <v>45103</v>
      </c>
      <c r="B3947" s="2">
        <f t="shared" si="2078"/>
        <v>202591.64257583031</v>
      </c>
      <c r="C3947" s="2">
        <f t="shared" si="2095"/>
        <v>117117.3717067</v>
      </c>
      <c r="D3947" s="2">
        <f>SUM(Y3947:Y$3996)</f>
        <v>4249.3240224500005</v>
      </c>
      <c r="E3947" s="73">
        <f t="shared" si="2079"/>
        <v>112868.04768424999</v>
      </c>
      <c r="F3947" s="88">
        <f t="shared" si="2105"/>
        <v>6455.85</v>
      </c>
      <c r="G3947" s="3">
        <f>IF(AND(N3947=1,N3946&gt;1),VLOOKUP(A3946,[1]Plan1!$BK$81:$BM$259,3),G3946)</f>
        <v>6413.24</v>
      </c>
      <c r="H3947" s="11">
        <f t="shared" si="2106"/>
        <v>45031</v>
      </c>
      <c r="I3947" s="11">
        <f t="shared" si="2107"/>
        <v>45061</v>
      </c>
      <c r="J3947" s="12">
        <f t="shared" si="2080"/>
        <v>-6.6002153085962245E-3</v>
      </c>
      <c r="K3947" s="11">
        <f t="shared" si="2096"/>
        <v>45121</v>
      </c>
      <c r="L3947" s="11">
        <f t="shared" si="2081"/>
        <v>45121</v>
      </c>
      <c r="M3947" s="1">
        <f t="shared" si="2100"/>
        <v>22</v>
      </c>
      <c r="N3947" s="1">
        <f t="shared" si="2082"/>
        <v>8</v>
      </c>
      <c r="O3947" s="2">
        <f t="shared" si="2083"/>
        <v>0.99759485999999997</v>
      </c>
      <c r="P3947" s="13">
        <f t="shared" si="2108"/>
        <v>0.99339977999999995</v>
      </c>
      <c r="Q3947" s="13">
        <f t="shared" si="2101"/>
        <v>1.727472821104822</v>
      </c>
      <c r="R3947" s="2">
        <f t="shared" si="2104"/>
        <v>1.7233179999999999</v>
      </c>
      <c r="S3947" s="2">
        <f t="shared" si="2097"/>
        <v>1.83355815</v>
      </c>
      <c r="T3947" s="2">
        <f t="shared" si="2084"/>
        <v>214741.51139939</v>
      </c>
      <c r="U3947" s="2">
        <f t="shared" si="2085"/>
        <v>3542.0586709039808</v>
      </c>
      <c r="V3947" s="2">
        <f t="shared" si="2086"/>
        <v>81639.490514876321</v>
      </c>
      <c r="W3947" s="2">
        <f t="shared" si="2087"/>
        <v>202298.9208924803</v>
      </c>
      <c r="X3947" s="17">
        <f t="shared" si="2088"/>
        <v>0</v>
      </c>
      <c r="Y3947" s="2">
        <f t="shared" si="2089"/>
        <v>0</v>
      </c>
      <c r="Z3947" s="72">
        <f t="shared" si="2090"/>
        <v>0</v>
      </c>
      <c r="AA3947" s="2">
        <f t="shared" si="2076"/>
        <v>0</v>
      </c>
      <c r="AB3947" s="12">
        <f t="shared" si="2098"/>
        <v>4.6600000000000003E-2</v>
      </c>
      <c r="AC3947" s="17">
        <f t="shared" si="2091"/>
        <v>8</v>
      </c>
      <c r="AD3947" s="17">
        <v>252</v>
      </c>
      <c r="AE3947" s="13">
        <f t="shared" si="2102"/>
        <v>1.001446976</v>
      </c>
      <c r="AF3947" s="2">
        <f t="shared" si="2077"/>
        <v>310.72581319</v>
      </c>
      <c r="AG3947" s="2">
        <f t="shared" si="2092"/>
        <v>292.72168334999998</v>
      </c>
      <c r="AH3947" s="3">
        <f t="shared" si="2093"/>
        <v>0</v>
      </c>
      <c r="AI3947" s="4" t="str">
        <f t="shared" si="2103"/>
        <v>A+J=</v>
      </c>
      <c r="AJ3947" s="11">
        <f t="shared" si="2099"/>
        <v>45121</v>
      </c>
      <c r="AQ3947" s="53"/>
      <c r="AR3947" s="53"/>
    </row>
    <row r="3948" spans="1:44" x14ac:dyDescent="0.2">
      <c r="A3948" s="158">
        <f t="shared" si="2094"/>
        <v>45104</v>
      </c>
      <c r="B3948" s="2">
        <f t="shared" si="2078"/>
        <v>202569.62841227889</v>
      </c>
      <c r="C3948" s="2">
        <f t="shared" si="2095"/>
        <v>117117.3717067</v>
      </c>
      <c r="D3948" s="2">
        <f>SUM(Y3948:Y$3996)</f>
        <v>4249.3240224500005</v>
      </c>
      <c r="E3948" s="73">
        <f t="shared" si="2079"/>
        <v>112868.04768424999</v>
      </c>
      <c r="F3948" s="88">
        <f t="shared" si="2105"/>
        <v>6455.85</v>
      </c>
      <c r="G3948" s="3">
        <f>IF(AND(N3948=1,N3947&gt;1),VLOOKUP(A3947,[1]Plan1!$BK$81:$BM$259,3),G3947)</f>
        <v>6413.24</v>
      </c>
      <c r="H3948" s="11">
        <f t="shared" si="2106"/>
        <v>45031</v>
      </c>
      <c r="I3948" s="11">
        <f t="shared" si="2107"/>
        <v>45061</v>
      </c>
      <c r="J3948" s="12">
        <f t="shared" si="2080"/>
        <v>-6.6002153085962245E-3</v>
      </c>
      <c r="K3948" s="11">
        <f t="shared" si="2096"/>
        <v>45121</v>
      </c>
      <c r="L3948" s="11">
        <f t="shared" si="2081"/>
        <v>45121</v>
      </c>
      <c r="M3948" s="1">
        <f t="shared" si="2100"/>
        <v>22</v>
      </c>
      <c r="N3948" s="1">
        <f t="shared" si="2082"/>
        <v>9</v>
      </c>
      <c r="O3948" s="2">
        <f t="shared" si="2083"/>
        <v>0.99729462000000002</v>
      </c>
      <c r="P3948" s="13">
        <f t="shared" si="2108"/>
        <v>0.99339977999999995</v>
      </c>
      <c r="Q3948" s="13">
        <f t="shared" si="2101"/>
        <v>1.727472821104822</v>
      </c>
      <c r="R3948" s="2">
        <f t="shared" si="2104"/>
        <v>1.7227993500000001</v>
      </c>
      <c r="S3948" s="2">
        <f t="shared" si="2097"/>
        <v>1.83355815</v>
      </c>
      <c r="T3948" s="2">
        <f t="shared" si="2084"/>
        <v>214741.51139939</v>
      </c>
      <c r="U3948" s="2">
        <f t="shared" si="2085"/>
        <v>3542.0586709039808</v>
      </c>
      <c r="V3948" s="2">
        <f t="shared" si="2086"/>
        <v>81580.951501944903</v>
      </c>
      <c r="W3948" s="2">
        <f t="shared" si="2087"/>
        <v>202240.38187954889</v>
      </c>
      <c r="X3948" s="17">
        <f t="shared" si="2088"/>
        <v>0</v>
      </c>
      <c r="Y3948" s="2">
        <f t="shared" si="2089"/>
        <v>0</v>
      </c>
      <c r="Z3948" s="72">
        <f t="shared" si="2090"/>
        <v>0</v>
      </c>
      <c r="AA3948" s="2">
        <f t="shared" si="2076"/>
        <v>0</v>
      </c>
      <c r="AB3948" s="12">
        <f t="shared" si="2098"/>
        <v>4.6600000000000003E-2</v>
      </c>
      <c r="AC3948" s="17">
        <f t="shared" si="2091"/>
        <v>9</v>
      </c>
      <c r="AD3948" s="17">
        <v>252</v>
      </c>
      <c r="AE3948" s="13">
        <f t="shared" si="2102"/>
        <v>1.0016279960000001</v>
      </c>
      <c r="AF3948" s="2">
        <f t="shared" si="2077"/>
        <v>349.59832159000001</v>
      </c>
      <c r="AG3948" s="2">
        <f t="shared" si="2092"/>
        <v>329.24653273000001</v>
      </c>
      <c r="AH3948" s="3">
        <f t="shared" si="2093"/>
        <v>0</v>
      </c>
      <c r="AI3948" s="4" t="str">
        <f t="shared" si="2103"/>
        <v>A+J=</v>
      </c>
      <c r="AJ3948" s="11">
        <f t="shared" si="2099"/>
        <v>45121</v>
      </c>
      <c r="AQ3948" s="53"/>
      <c r="AR3948" s="53"/>
    </row>
    <row r="3949" spans="1:44" x14ac:dyDescent="0.2">
      <c r="A3949" s="158">
        <f t="shared" si="2094"/>
        <v>45105</v>
      </c>
      <c r="B3949" s="2">
        <f t="shared" si="2078"/>
        <v>202547.61761664506</v>
      </c>
      <c r="C3949" s="2">
        <f t="shared" si="2095"/>
        <v>117117.3717067</v>
      </c>
      <c r="D3949" s="2">
        <f>SUM(Y3949:Y$3996)</f>
        <v>4249.3240224500005</v>
      </c>
      <c r="E3949" s="73">
        <f t="shared" si="2079"/>
        <v>112868.04768424999</v>
      </c>
      <c r="F3949" s="88">
        <f t="shared" si="2105"/>
        <v>6455.85</v>
      </c>
      <c r="G3949" s="3">
        <f>IF(AND(N3949=1,N3948&gt;1),VLOOKUP(A3948,[1]Plan1!$BK$81:$BM$259,3),G3948)</f>
        <v>6413.24</v>
      </c>
      <c r="H3949" s="11">
        <f t="shared" si="2106"/>
        <v>45031</v>
      </c>
      <c r="I3949" s="11">
        <f t="shared" si="2107"/>
        <v>45061</v>
      </c>
      <c r="J3949" s="12">
        <f t="shared" si="2080"/>
        <v>-6.6002153085962245E-3</v>
      </c>
      <c r="K3949" s="11">
        <f t="shared" si="2096"/>
        <v>45121</v>
      </c>
      <c r="L3949" s="11">
        <f t="shared" si="2081"/>
        <v>45121</v>
      </c>
      <c r="M3949" s="1">
        <f t="shared" si="2100"/>
        <v>22</v>
      </c>
      <c r="N3949" s="1">
        <f t="shared" si="2082"/>
        <v>10</v>
      </c>
      <c r="O3949" s="2">
        <f t="shared" si="2083"/>
        <v>0.99699448000000002</v>
      </c>
      <c r="P3949" s="13">
        <f t="shared" si="2108"/>
        <v>0.99339977999999995</v>
      </c>
      <c r="Q3949" s="13">
        <f t="shared" si="2101"/>
        <v>1.727472821104822</v>
      </c>
      <c r="R3949" s="2">
        <f t="shared" si="2104"/>
        <v>1.7222808599999999</v>
      </c>
      <c r="S3949" s="2">
        <f t="shared" si="2097"/>
        <v>1.83355815</v>
      </c>
      <c r="T3949" s="2">
        <f t="shared" si="2084"/>
        <v>214741.51139939</v>
      </c>
      <c r="U3949" s="2">
        <f t="shared" si="2085"/>
        <v>3542.0586709039808</v>
      </c>
      <c r="V3949" s="2">
        <f t="shared" si="2086"/>
        <v>81522.43054790108</v>
      </c>
      <c r="W3949" s="2">
        <f t="shared" si="2087"/>
        <v>202181.86092550505</v>
      </c>
      <c r="X3949" s="17">
        <f t="shared" si="2088"/>
        <v>0</v>
      </c>
      <c r="Y3949" s="2">
        <f t="shared" si="2089"/>
        <v>0</v>
      </c>
      <c r="Z3949" s="72">
        <f t="shared" si="2090"/>
        <v>0</v>
      </c>
      <c r="AA3949" s="2">
        <f t="shared" si="2076"/>
        <v>0</v>
      </c>
      <c r="AB3949" s="12">
        <f t="shared" si="2098"/>
        <v>4.6600000000000003E-2</v>
      </c>
      <c r="AC3949" s="17">
        <f t="shared" si="2091"/>
        <v>10</v>
      </c>
      <c r="AD3949" s="17">
        <v>252</v>
      </c>
      <c r="AE3949" s="13">
        <f t="shared" si="2102"/>
        <v>1.0018090479999999</v>
      </c>
      <c r="AF3949" s="2">
        <f t="shared" si="2077"/>
        <v>388.47770171000002</v>
      </c>
      <c r="AG3949" s="2">
        <f t="shared" si="2092"/>
        <v>365.75669113999999</v>
      </c>
      <c r="AH3949" s="3">
        <f t="shared" si="2093"/>
        <v>0</v>
      </c>
      <c r="AI3949" s="4" t="str">
        <f t="shared" si="2103"/>
        <v>A+J=</v>
      </c>
      <c r="AJ3949" s="11">
        <f t="shared" si="2099"/>
        <v>45121</v>
      </c>
      <c r="AQ3949" s="53"/>
      <c r="AR3949" s="53"/>
    </row>
    <row r="3950" spans="1:44" x14ac:dyDescent="0.2">
      <c r="A3950" s="158">
        <f t="shared" si="2094"/>
        <v>45106</v>
      </c>
      <c r="B3950" s="2">
        <f t="shared" si="2078"/>
        <v>202525.60906217841</v>
      </c>
      <c r="C3950" s="2">
        <f t="shared" si="2095"/>
        <v>117117.3717067</v>
      </c>
      <c r="D3950" s="2">
        <f>SUM(Y3950:Y$3996)</f>
        <v>4249.3240224500005</v>
      </c>
      <c r="E3950" s="73">
        <f t="shared" si="2079"/>
        <v>112868.04768424999</v>
      </c>
      <c r="F3950" s="88">
        <f t="shared" si="2105"/>
        <v>6455.85</v>
      </c>
      <c r="G3950" s="3">
        <f>IF(AND(N3950=1,N3949&gt;1),VLOOKUP(A3949,[1]Plan1!$BK$81:$BM$259,3),G3949)</f>
        <v>6413.24</v>
      </c>
      <c r="H3950" s="11">
        <f t="shared" si="2106"/>
        <v>45031</v>
      </c>
      <c r="I3950" s="11">
        <f t="shared" si="2107"/>
        <v>45061</v>
      </c>
      <c r="J3950" s="12">
        <f t="shared" si="2080"/>
        <v>-6.6002153085962245E-3</v>
      </c>
      <c r="K3950" s="11">
        <f t="shared" si="2096"/>
        <v>45121</v>
      </c>
      <c r="L3950" s="11">
        <f t="shared" si="2081"/>
        <v>45121</v>
      </c>
      <c r="M3950" s="1">
        <f t="shared" si="2100"/>
        <v>22</v>
      </c>
      <c r="N3950" s="1">
        <f t="shared" si="2082"/>
        <v>11</v>
      </c>
      <c r="O3950" s="2">
        <f t="shared" si="2083"/>
        <v>0.99669441999999997</v>
      </c>
      <c r="P3950" s="13">
        <f t="shared" si="2108"/>
        <v>0.99339977999999995</v>
      </c>
      <c r="Q3950" s="13">
        <f t="shared" si="2101"/>
        <v>1.727472821104822</v>
      </c>
      <c r="R3950" s="2">
        <f t="shared" si="2104"/>
        <v>1.72176252</v>
      </c>
      <c r="S3950" s="2">
        <f t="shared" si="2097"/>
        <v>1.83355815</v>
      </c>
      <c r="T3950" s="2">
        <f t="shared" si="2084"/>
        <v>214741.51139939</v>
      </c>
      <c r="U3950" s="2">
        <f t="shared" si="2085"/>
        <v>3542.0586709039808</v>
      </c>
      <c r="V3950" s="2">
        <f t="shared" si="2086"/>
        <v>81463.926524064431</v>
      </c>
      <c r="W3950" s="2">
        <f t="shared" si="2087"/>
        <v>202123.35690166842</v>
      </c>
      <c r="X3950" s="17">
        <f t="shared" si="2088"/>
        <v>0</v>
      </c>
      <c r="Y3950" s="2">
        <f t="shared" si="2089"/>
        <v>0</v>
      </c>
      <c r="Z3950" s="72">
        <f t="shared" si="2090"/>
        <v>0</v>
      </c>
      <c r="AA3950" s="2">
        <f t="shared" si="2076"/>
        <v>0</v>
      </c>
      <c r="AB3950" s="12">
        <f t="shared" si="2098"/>
        <v>4.6600000000000003E-2</v>
      </c>
      <c r="AC3950" s="17">
        <f t="shared" si="2091"/>
        <v>11</v>
      </c>
      <c r="AD3950" s="17">
        <v>252</v>
      </c>
      <c r="AE3950" s="13">
        <f t="shared" si="2102"/>
        <v>1.001990132</v>
      </c>
      <c r="AF3950" s="2">
        <f t="shared" si="2077"/>
        <v>427.36395356000003</v>
      </c>
      <c r="AG3950" s="2">
        <f t="shared" si="2092"/>
        <v>402.25216051000001</v>
      </c>
      <c r="AH3950" s="3">
        <f t="shared" si="2093"/>
        <v>0</v>
      </c>
      <c r="AI3950" s="4" t="str">
        <f t="shared" si="2103"/>
        <v>A+J=</v>
      </c>
      <c r="AJ3950" s="11">
        <f t="shared" si="2099"/>
        <v>45121</v>
      </c>
      <c r="AQ3950" s="53"/>
      <c r="AR3950" s="53"/>
    </row>
    <row r="3951" spans="1:44" x14ac:dyDescent="0.2">
      <c r="A3951" s="158">
        <f t="shared" si="2094"/>
        <v>45107</v>
      </c>
      <c r="B3951" s="2">
        <f t="shared" si="2078"/>
        <v>202503.60428773938</v>
      </c>
      <c r="C3951" s="2">
        <f t="shared" si="2095"/>
        <v>117117.3717067</v>
      </c>
      <c r="D3951" s="2">
        <f>SUM(Y3951:Y$3996)</f>
        <v>4249.3240224500005</v>
      </c>
      <c r="E3951" s="73">
        <f t="shared" si="2079"/>
        <v>112868.04768424999</v>
      </c>
      <c r="F3951" s="88">
        <f t="shared" si="2105"/>
        <v>6455.85</v>
      </c>
      <c r="G3951" s="3">
        <f>IF(AND(N3951=1,N3950&gt;1),VLOOKUP(A3950,[1]Plan1!$BK$81:$BM$259,3),G3950)</f>
        <v>6413.24</v>
      </c>
      <c r="H3951" s="11">
        <f t="shared" si="2106"/>
        <v>45031</v>
      </c>
      <c r="I3951" s="11">
        <f t="shared" si="2107"/>
        <v>45061</v>
      </c>
      <c r="J3951" s="12">
        <f t="shared" si="2080"/>
        <v>-6.6002153085962245E-3</v>
      </c>
      <c r="K3951" s="11">
        <f t="shared" si="2096"/>
        <v>45121</v>
      </c>
      <c r="L3951" s="11">
        <f t="shared" si="2081"/>
        <v>45121</v>
      </c>
      <c r="M3951" s="1">
        <f t="shared" si="2100"/>
        <v>22</v>
      </c>
      <c r="N3951" s="1">
        <f t="shared" si="2082"/>
        <v>12</v>
      </c>
      <c r="O3951" s="2">
        <f t="shared" si="2083"/>
        <v>0.99639445999999998</v>
      </c>
      <c r="P3951" s="13">
        <f t="shared" si="2108"/>
        <v>0.99339977999999995</v>
      </c>
      <c r="Q3951" s="13">
        <f t="shared" si="2101"/>
        <v>1.727472821104822</v>
      </c>
      <c r="R3951" s="2">
        <f t="shared" si="2104"/>
        <v>1.7212443399999999</v>
      </c>
      <c r="S3951" s="2">
        <f t="shared" si="2097"/>
        <v>1.83355815</v>
      </c>
      <c r="T3951" s="2">
        <f t="shared" si="2084"/>
        <v>214741.51139939</v>
      </c>
      <c r="U3951" s="2">
        <f t="shared" si="2085"/>
        <v>3542.0586709039808</v>
      </c>
      <c r="V3951" s="2">
        <f t="shared" si="2086"/>
        <v>81405.440559115406</v>
      </c>
      <c r="W3951" s="2">
        <f t="shared" si="2087"/>
        <v>202064.87093671938</v>
      </c>
      <c r="X3951" s="17">
        <f t="shared" si="2088"/>
        <v>0</v>
      </c>
      <c r="Y3951" s="2">
        <f t="shared" si="2089"/>
        <v>0</v>
      </c>
      <c r="Z3951" s="72">
        <f t="shared" si="2090"/>
        <v>0</v>
      </c>
      <c r="AA3951" s="2">
        <f t="shared" si="2076"/>
        <v>0</v>
      </c>
      <c r="AB3951" s="12">
        <f t="shared" si="2098"/>
        <v>4.6600000000000003E-2</v>
      </c>
      <c r="AC3951" s="17">
        <f t="shared" si="2091"/>
        <v>12</v>
      </c>
      <c r="AD3951" s="17">
        <v>252</v>
      </c>
      <c r="AE3951" s="13">
        <f t="shared" si="2102"/>
        <v>1.00217125</v>
      </c>
      <c r="AF3951" s="2">
        <f t="shared" si="2077"/>
        <v>466.25750662000002</v>
      </c>
      <c r="AG3951" s="2">
        <f t="shared" si="2092"/>
        <v>438.73335101999999</v>
      </c>
      <c r="AH3951" s="3">
        <f t="shared" si="2093"/>
        <v>0</v>
      </c>
      <c r="AI3951" s="4" t="str">
        <f t="shared" si="2103"/>
        <v>A+J=</v>
      </c>
      <c r="AJ3951" s="11">
        <f t="shared" si="2099"/>
        <v>45121</v>
      </c>
      <c r="AQ3951" s="53"/>
      <c r="AR3951" s="53"/>
    </row>
    <row r="3952" spans="1:44" x14ac:dyDescent="0.2">
      <c r="A3952" s="158">
        <f t="shared" si="2094"/>
        <v>45108</v>
      </c>
      <c r="B3952" s="2">
        <f t="shared" si="2078"/>
        <v>202481.60402447844</v>
      </c>
      <c r="C3952" s="2">
        <f t="shared" si="2095"/>
        <v>117117.3717067</v>
      </c>
      <c r="D3952" s="2">
        <f>SUM(Y3952:Y$3996)</f>
        <v>4249.3240224500005</v>
      </c>
      <c r="E3952" s="73">
        <f t="shared" si="2079"/>
        <v>112868.04768424999</v>
      </c>
      <c r="F3952" s="88">
        <f t="shared" si="2105"/>
        <v>6455.85</v>
      </c>
      <c r="G3952" s="3">
        <f>IF(AND(N3952=1,N3951&gt;1),VLOOKUP(A3951,[1]Plan1!$BK$81:$BM$259,3),G3951)</f>
        <v>6413.24</v>
      </c>
      <c r="H3952" s="11">
        <f t="shared" si="2106"/>
        <v>45031</v>
      </c>
      <c r="I3952" s="11">
        <f t="shared" si="2107"/>
        <v>45061</v>
      </c>
      <c r="J3952" s="12">
        <f t="shared" si="2080"/>
        <v>-6.6002153085962245E-3</v>
      </c>
      <c r="K3952" s="11">
        <f t="shared" si="2096"/>
        <v>45121</v>
      </c>
      <c r="L3952" s="11">
        <f t="shared" si="2081"/>
        <v>45121</v>
      </c>
      <c r="M3952" s="1">
        <f t="shared" si="2100"/>
        <v>22</v>
      </c>
      <c r="N3952" s="1">
        <f t="shared" si="2082"/>
        <v>13</v>
      </c>
      <c r="O3952" s="2">
        <f t="shared" si="2083"/>
        <v>0.99609459</v>
      </c>
      <c r="P3952" s="13">
        <f t="shared" si="2108"/>
        <v>0.99339977999999995</v>
      </c>
      <c r="Q3952" s="13">
        <f t="shared" si="2101"/>
        <v>1.727472821104822</v>
      </c>
      <c r="R3952" s="2">
        <f t="shared" si="2104"/>
        <v>1.72072633</v>
      </c>
      <c r="S3952" s="2">
        <f t="shared" si="2097"/>
        <v>1.83355815</v>
      </c>
      <c r="T3952" s="2">
        <f t="shared" si="2084"/>
        <v>214741.51139939</v>
      </c>
      <c r="U3952" s="2">
        <f t="shared" si="2085"/>
        <v>3542.0586709039808</v>
      </c>
      <c r="V3952" s="2">
        <f t="shared" si="2086"/>
        <v>81346.973781734487</v>
      </c>
      <c r="W3952" s="2">
        <f t="shared" si="2087"/>
        <v>202006.40415933845</v>
      </c>
      <c r="X3952" s="17">
        <f t="shared" si="2088"/>
        <v>0</v>
      </c>
      <c r="Y3952" s="2">
        <f t="shared" si="2089"/>
        <v>0</v>
      </c>
      <c r="Z3952" s="72">
        <f t="shared" si="2090"/>
        <v>0</v>
      </c>
      <c r="AA3952" s="2">
        <f t="shared" ref="AA3952:AA4015" si="2109">IF(Z3952&gt;0,TRUNC(Z3952*T3952,8),0)</f>
        <v>0</v>
      </c>
      <c r="AB3952" s="12">
        <f t="shared" si="2098"/>
        <v>4.6600000000000003E-2</v>
      </c>
      <c r="AC3952" s="17">
        <f t="shared" si="2091"/>
        <v>13</v>
      </c>
      <c r="AD3952" s="17">
        <v>252</v>
      </c>
      <c r="AE3952" s="13">
        <f t="shared" si="2102"/>
        <v>1.0023523999999999</v>
      </c>
      <c r="AF3952" s="2">
        <f t="shared" ref="AF3952:AF4015" si="2110">TRUNC((T3952*(AE3952-1)),8)</f>
        <v>505.15793141</v>
      </c>
      <c r="AG3952" s="2">
        <f t="shared" si="2092"/>
        <v>475.19986513999999</v>
      </c>
      <c r="AH3952" s="3">
        <f t="shared" si="2093"/>
        <v>0</v>
      </c>
      <c r="AI3952" s="4" t="str">
        <f t="shared" si="2103"/>
        <v>A+J=</v>
      </c>
      <c r="AJ3952" s="11">
        <f t="shared" si="2099"/>
        <v>45121</v>
      </c>
      <c r="AQ3952" s="53"/>
      <c r="AR3952" s="53"/>
    </row>
    <row r="3953" spans="1:44" x14ac:dyDescent="0.2">
      <c r="A3953" s="158">
        <f t="shared" si="2094"/>
        <v>45109</v>
      </c>
      <c r="B3953" s="2">
        <f t="shared" si="2078"/>
        <v>202481.60402447844</v>
      </c>
      <c r="C3953" s="2">
        <f t="shared" si="2095"/>
        <v>117117.3717067</v>
      </c>
      <c r="D3953" s="2">
        <f>SUM(Y3953:Y$3996)</f>
        <v>4249.3240224500005</v>
      </c>
      <c r="E3953" s="73">
        <f t="shared" si="2079"/>
        <v>112868.04768424999</v>
      </c>
      <c r="F3953" s="88">
        <f t="shared" si="2105"/>
        <v>6455.85</v>
      </c>
      <c r="G3953" s="3">
        <f>IF(AND(N3953=1,N3952&gt;1),VLOOKUP(A3952,[1]Plan1!$BK$81:$BM$259,3),G3952)</f>
        <v>6413.24</v>
      </c>
      <c r="H3953" s="11">
        <f t="shared" si="2106"/>
        <v>45031</v>
      </c>
      <c r="I3953" s="11">
        <f t="shared" si="2107"/>
        <v>45061</v>
      </c>
      <c r="J3953" s="12">
        <f t="shared" si="2080"/>
        <v>-6.6002153085962245E-3</v>
      </c>
      <c r="K3953" s="11">
        <f t="shared" si="2096"/>
        <v>45121</v>
      </c>
      <c r="L3953" s="11">
        <f t="shared" si="2081"/>
        <v>45121</v>
      </c>
      <c r="M3953" s="1">
        <f t="shared" si="2100"/>
        <v>22</v>
      </c>
      <c r="N3953" s="1">
        <f t="shared" si="2082"/>
        <v>13</v>
      </c>
      <c r="O3953" s="2">
        <f t="shared" si="2083"/>
        <v>0.99609459</v>
      </c>
      <c r="P3953" s="13">
        <f t="shared" si="2108"/>
        <v>0.99339977999999995</v>
      </c>
      <c r="Q3953" s="13">
        <f t="shared" si="2101"/>
        <v>1.727472821104822</v>
      </c>
      <c r="R3953" s="2">
        <f t="shared" si="2104"/>
        <v>1.72072633</v>
      </c>
      <c r="S3953" s="2">
        <f t="shared" si="2097"/>
        <v>1.83355815</v>
      </c>
      <c r="T3953" s="2">
        <f t="shared" si="2084"/>
        <v>214741.51139939</v>
      </c>
      <c r="U3953" s="2">
        <f t="shared" si="2085"/>
        <v>3542.0586709039808</v>
      </c>
      <c r="V3953" s="2">
        <f t="shared" si="2086"/>
        <v>81346.973781734487</v>
      </c>
      <c r="W3953" s="2">
        <f t="shared" si="2087"/>
        <v>202006.40415933845</v>
      </c>
      <c r="X3953" s="17">
        <f t="shared" si="2088"/>
        <v>0</v>
      </c>
      <c r="Y3953" s="2">
        <f t="shared" si="2089"/>
        <v>0</v>
      </c>
      <c r="Z3953" s="72">
        <f t="shared" si="2090"/>
        <v>0</v>
      </c>
      <c r="AA3953" s="2">
        <f t="shared" si="2109"/>
        <v>0</v>
      </c>
      <c r="AB3953" s="12">
        <f t="shared" si="2098"/>
        <v>4.6600000000000003E-2</v>
      </c>
      <c r="AC3953" s="17">
        <f t="shared" si="2091"/>
        <v>13</v>
      </c>
      <c r="AD3953" s="17">
        <v>252</v>
      </c>
      <c r="AE3953" s="13">
        <f t="shared" si="2102"/>
        <v>1.0023523999999999</v>
      </c>
      <c r="AF3953" s="2">
        <f t="shared" si="2110"/>
        <v>505.15793141</v>
      </c>
      <c r="AG3953" s="2">
        <f t="shared" si="2092"/>
        <v>475.19986513999999</v>
      </c>
      <c r="AH3953" s="3">
        <f t="shared" si="2093"/>
        <v>0</v>
      </c>
      <c r="AI3953" s="4" t="str">
        <f t="shared" si="2103"/>
        <v>A+J=</v>
      </c>
      <c r="AJ3953" s="11">
        <f t="shared" si="2099"/>
        <v>45121</v>
      </c>
      <c r="AQ3953" s="53"/>
      <c r="AR3953" s="53"/>
    </row>
    <row r="3954" spans="1:44" x14ac:dyDescent="0.2">
      <c r="A3954" s="158">
        <f t="shared" si="2094"/>
        <v>45110</v>
      </c>
      <c r="B3954" s="2">
        <f t="shared" si="2078"/>
        <v>202481.60402447844</v>
      </c>
      <c r="C3954" s="2">
        <f t="shared" si="2095"/>
        <v>117117.3717067</v>
      </c>
      <c r="D3954" s="2">
        <f>SUM(Y3954:Y$3996)</f>
        <v>4249.3240224500005</v>
      </c>
      <c r="E3954" s="73">
        <f t="shared" si="2079"/>
        <v>112868.04768424999</v>
      </c>
      <c r="F3954" s="88">
        <f t="shared" si="2105"/>
        <v>6455.85</v>
      </c>
      <c r="G3954" s="3">
        <f>IF(AND(N3954=1,N3953&gt;1),VLOOKUP(A3953,[1]Plan1!$BK$81:$BM$259,3),G3953)</f>
        <v>6413.24</v>
      </c>
      <c r="H3954" s="11">
        <f t="shared" si="2106"/>
        <v>45031</v>
      </c>
      <c r="I3954" s="11">
        <f t="shared" si="2107"/>
        <v>45061</v>
      </c>
      <c r="J3954" s="12">
        <f t="shared" si="2080"/>
        <v>-6.6002153085962245E-3</v>
      </c>
      <c r="K3954" s="11">
        <f t="shared" si="2096"/>
        <v>45121</v>
      </c>
      <c r="L3954" s="11">
        <f t="shared" si="2081"/>
        <v>45121</v>
      </c>
      <c r="M3954" s="1">
        <f t="shared" si="2100"/>
        <v>22</v>
      </c>
      <c r="N3954" s="1">
        <f t="shared" si="2082"/>
        <v>13</v>
      </c>
      <c r="O3954" s="2">
        <f t="shared" si="2083"/>
        <v>0.99609459</v>
      </c>
      <c r="P3954" s="13">
        <f t="shared" si="2108"/>
        <v>0.99339977999999995</v>
      </c>
      <c r="Q3954" s="13">
        <f t="shared" si="2101"/>
        <v>1.727472821104822</v>
      </c>
      <c r="R3954" s="2">
        <f t="shared" si="2104"/>
        <v>1.72072633</v>
      </c>
      <c r="S3954" s="2">
        <f t="shared" si="2097"/>
        <v>1.83355815</v>
      </c>
      <c r="T3954" s="2">
        <f t="shared" si="2084"/>
        <v>214741.51139939</v>
      </c>
      <c r="U3954" s="2">
        <f t="shared" si="2085"/>
        <v>3542.0586709039808</v>
      </c>
      <c r="V3954" s="2">
        <f t="shared" si="2086"/>
        <v>81346.973781734487</v>
      </c>
      <c r="W3954" s="2">
        <f t="shared" si="2087"/>
        <v>202006.40415933845</v>
      </c>
      <c r="X3954" s="17">
        <f t="shared" si="2088"/>
        <v>0</v>
      </c>
      <c r="Y3954" s="2">
        <f t="shared" si="2089"/>
        <v>0</v>
      </c>
      <c r="Z3954" s="72">
        <f t="shared" si="2090"/>
        <v>0</v>
      </c>
      <c r="AA3954" s="2">
        <f t="shared" si="2109"/>
        <v>0</v>
      </c>
      <c r="AB3954" s="12">
        <f t="shared" si="2098"/>
        <v>4.6600000000000003E-2</v>
      </c>
      <c r="AC3954" s="17">
        <f t="shared" si="2091"/>
        <v>13</v>
      </c>
      <c r="AD3954" s="17">
        <v>252</v>
      </c>
      <c r="AE3954" s="13">
        <f t="shared" si="2102"/>
        <v>1.0023523999999999</v>
      </c>
      <c r="AF3954" s="2">
        <f t="shared" si="2110"/>
        <v>505.15793141</v>
      </c>
      <c r="AG3954" s="2">
        <f t="shared" si="2092"/>
        <v>475.19986513999999</v>
      </c>
      <c r="AH3954" s="3">
        <f t="shared" si="2093"/>
        <v>0</v>
      </c>
      <c r="AI3954" s="4" t="str">
        <f t="shared" si="2103"/>
        <v>A+J=</v>
      </c>
      <c r="AJ3954" s="11">
        <f t="shared" si="2099"/>
        <v>45121</v>
      </c>
      <c r="AQ3954" s="53"/>
      <c r="AR3954" s="53"/>
    </row>
    <row r="3955" spans="1:44" x14ac:dyDescent="0.2">
      <c r="A3955" s="158">
        <f t="shared" si="2094"/>
        <v>45111</v>
      </c>
      <c r="B3955" s="2">
        <f t="shared" si="2078"/>
        <v>202459.60395301372</v>
      </c>
      <c r="C3955" s="2">
        <f t="shared" si="2095"/>
        <v>117117.3717067</v>
      </c>
      <c r="D3955" s="2">
        <f>SUM(Y3955:Y$3996)</f>
        <v>4249.3240224500005</v>
      </c>
      <c r="E3955" s="73">
        <f t="shared" si="2079"/>
        <v>112868.04768424999</v>
      </c>
      <c r="F3955" s="88">
        <f t="shared" si="2105"/>
        <v>6455.85</v>
      </c>
      <c r="G3955" s="3">
        <f>IF(AND(N3955=1,N3954&gt;1),VLOOKUP(A3954,[1]Plan1!$BK$81:$BM$259,3),G3954)</f>
        <v>6413.24</v>
      </c>
      <c r="H3955" s="11">
        <f t="shared" si="2106"/>
        <v>45031</v>
      </c>
      <c r="I3955" s="11">
        <f t="shared" si="2107"/>
        <v>45061</v>
      </c>
      <c r="J3955" s="12">
        <f t="shared" si="2080"/>
        <v>-6.6002153085962245E-3</v>
      </c>
      <c r="K3955" s="11">
        <f t="shared" si="2096"/>
        <v>45121</v>
      </c>
      <c r="L3955" s="11">
        <f t="shared" si="2081"/>
        <v>45121</v>
      </c>
      <c r="M3955" s="1">
        <f t="shared" si="2100"/>
        <v>22</v>
      </c>
      <c r="N3955" s="1">
        <f t="shared" si="2082"/>
        <v>14</v>
      </c>
      <c r="O3955" s="2">
        <f t="shared" si="2083"/>
        <v>0.99579479999999998</v>
      </c>
      <c r="P3955" s="13">
        <f t="shared" si="2108"/>
        <v>0.99339977999999995</v>
      </c>
      <c r="Q3955" s="13">
        <f t="shared" si="2101"/>
        <v>1.727472821104822</v>
      </c>
      <c r="R3955" s="2">
        <f t="shared" si="2104"/>
        <v>1.7202084499999999</v>
      </c>
      <c r="S3955" s="2">
        <f t="shared" si="2097"/>
        <v>1.83355815</v>
      </c>
      <c r="T3955" s="2">
        <f t="shared" si="2084"/>
        <v>214741.51139939</v>
      </c>
      <c r="U3955" s="2">
        <f t="shared" si="2085"/>
        <v>3542.0586709039808</v>
      </c>
      <c r="V3955" s="2">
        <f t="shared" si="2086"/>
        <v>81288.521677199766</v>
      </c>
      <c r="W3955" s="2">
        <f t="shared" si="2087"/>
        <v>201947.95205480373</v>
      </c>
      <c r="X3955" s="17">
        <f t="shared" si="2088"/>
        <v>0</v>
      </c>
      <c r="Y3955" s="2">
        <f t="shared" si="2089"/>
        <v>0</v>
      </c>
      <c r="Z3955" s="72">
        <f t="shared" si="2090"/>
        <v>0</v>
      </c>
      <c r="AA3955" s="2">
        <f t="shared" si="2109"/>
        <v>0</v>
      </c>
      <c r="AB3955" s="12">
        <f t="shared" si="2098"/>
        <v>4.6600000000000003E-2</v>
      </c>
      <c r="AC3955" s="17">
        <f t="shared" si="2091"/>
        <v>14</v>
      </c>
      <c r="AD3955" s="17">
        <v>252</v>
      </c>
      <c r="AE3955" s="13">
        <f t="shared" si="2102"/>
        <v>1.002533583</v>
      </c>
      <c r="AF3955" s="2">
        <f t="shared" si="2110"/>
        <v>544.06544267000004</v>
      </c>
      <c r="AG3955" s="2">
        <f t="shared" si="2092"/>
        <v>511.65189821000001</v>
      </c>
      <c r="AH3955" s="3">
        <f t="shared" si="2093"/>
        <v>0</v>
      </c>
      <c r="AI3955" s="4" t="str">
        <f t="shared" si="2103"/>
        <v>A+J=</v>
      </c>
      <c r="AJ3955" s="11">
        <f t="shared" si="2099"/>
        <v>45121</v>
      </c>
      <c r="AQ3955" s="53"/>
      <c r="AR3955" s="53"/>
    </row>
    <row r="3956" spans="1:44" x14ac:dyDescent="0.2">
      <c r="A3956" s="158">
        <f t="shared" si="2094"/>
        <v>45112</v>
      </c>
      <c r="B3956" s="2">
        <f t="shared" si="2078"/>
        <v>202437.60840060716</v>
      </c>
      <c r="C3956" s="2">
        <f t="shared" si="2095"/>
        <v>117117.3717067</v>
      </c>
      <c r="D3956" s="2">
        <f>SUM(Y3956:Y$3996)</f>
        <v>4249.3240224500005</v>
      </c>
      <c r="E3956" s="73">
        <f t="shared" si="2079"/>
        <v>112868.04768424999</v>
      </c>
      <c r="F3956" s="88">
        <f t="shared" si="2105"/>
        <v>6455.85</v>
      </c>
      <c r="G3956" s="3">
        <f>IF(AND(N3956=1,N3955&gt;1),VLOOKUP(A3955,[1]Plan1!$BK$81:$BM$259,3),G3955)</f>
        <v>6413.24</v>
      </c>
      <c r="H3956" s="11">
        <f t="shared" si="2106"/>
        <v>45031</v>
      </c>
      <c r="I3956" s="11">
        <f t="shared" si="2107"/>
        <v>45061</v>
      </c>
      <c r="J3956" s="12">
        <f t="shared" si="2080"/>
        <v>-6.6002153085962245E-3</v>
      </c>
      <c r="K3956" s="11">
        <f t="shared" si="2096"/>
        <v>45121</v>
      </c>
      <c r="L3956" s="11">
        <f t="shared" si="2081"/>
        <v>45121</v>
      </c>
      <c r="M3956" s="1">
        <f t="shared" si="2100"/>
        <v>22</v>
      </c>
      <c r="N3956" s="1">
        <f t="shared" si="2082"/>
        <v>15</v>
      </c>
      <c r="O3956" s="2">
        <f t="shared" si="2083"/>
        <v>0.99549511000000002</v>
      </c>
      <c r="P3956" s="13">
        <f t="shared" si="2108"/>
        <v>0.99339977999999995</v>
      </c>
      <c r="Q3956" s="13">
        <f t="shared" si="2101"/>
        <v>1.727472821104822</v>
      </c>
      <c r="R3956" s="2">
        <f t="shared" si="2104"/>
        <v>1.7196907400000001</v>
      </c>
      <c r="S3956" s="2">
        <f t="shared" si="2097"/>
        <v>1.83355815</v>
      </c>
      <c r="T3956" s="2">
        <f t="shared" si="2084"/>
        <v>214741.51139939</v>
      </c>
      <c r="U3956" s="2">
        <f t="shared" si="2085"/>
        <v>3542.0586709039808</v>
      </c>
      <c r="V3956" s="2">
        <f t="shared" si="2086"/>
        <v>81230.088760233179</v>
      </c>
      <c r="W3956" s="2">
        <f t="shared" si="2087"/>
        <v>201889.51913783717</v>
      </c>
      <c r="X3956" s="17">
        <f t="shared" si="2088"/>
        <v>0</v>
      </c>
      <c r="Y3956" s="2">
        <f t="shared" si="2089"/>
        <v>0</v>
      </c>
      <c r="Z3956" s="72">
        <f t="shared" si="2090"/>
        <v>0</v>
      </c>
      <c r="AA3956" s="2">
        <f t="shared" si="2109"/>
        <v>0</v>
      </c>
      <c r="AB3956" s="12">
        <f t="shared" si="2098"/>
        <v>4.6600000000000003E-2</v>
      </c>
      <c r="AC3956" s="17">
        <f t="shared" si="2091"/>
        <v>15</v>
      </c>
      <c r="AD3956" s="17">
        <v>252</v>
      </c>
      <c r="AE3956" s="13">
        <f t="shared" si="2102"/>
        <v>1.002714798</v>
      </c>
      <c r="AF3956" s="2">
        <f t="shared" si="2110"/>
        <v>582.97982565999996</v>
      </c>
      <c r="AG3956" s="2">
        <f t="shared" si="2092"/>
        <v>548.08926277</v>
      </c>
      <c r="AH3956" s="3">
        <f t="shared" si="2093"/>
        <v>0</v>
      </c>
      <c r="AI3956" s="4" t="str">
        <f t="shared" si="2103"/>
        <v>A+J=</v>
      </c>
      <c r="AJ3956" s="11">
        <f t="shared" si="2099"/>
        <v>45121</v>
      </c>
      <c r="AQ3956" s="53"/>
      <c r="AR3956" s="53"/>
    </row>
    <row r="3957" spans="1:44" x14ac:dyDescent="0.2">
      <c r="A3957" s="158">
        <f t="shared" si="2094"/>
        <v>45113</v>
      </c>
      <c r="B3957" s="2">
        <f t="shared" si="2078"/>
        <v>202415.61664380817</v>
      </c>
      <c r="C3957" s="2">
        <f t="shared" si="2095"/>
        <v>117117.3717067</v>
      </c>
      <c r="D3957" s="2">
        <f>SUM(Y3957:Y$3996)</f>
        <v>4249.3240224500005</v>
      </c>
      <c r="E3957" s="73">
        <f t="shared" si="2079"/>
        <v>112868.04768424999</v>
      </c>
      <c r="F3957" s="88">
        <f t="shared" si="2105"/>
        <v>6455.85</v>
      </c>
      <c r="G3957" s="3">
        <f>IF(AND(N3957=1,N3956&gt;1),VLOOKUP(A3956,[1]Plan1!$BK$81:$BM$259,3),G3956)</f>
        <v>6413.24</v>
      </c>
      <c r="H3957" s="11">
        <f t="shared" si="2106"/>
        <v>45031</v>
      </c>
      <c r="I3957" s="11">
        <f t="shared" si="2107"/>
        <v>45061</v>
      </c>
      <c r="J3957" s="12">
        <f t="shared" si="2080"/>
        <v>-6.6002153085962245E-3</v>
      </c>
      <c r="K3957" s="11">
        <f t="shared" si="2096"/>
        <v>45121</v>
      </c>
      <c r="L3957" s="11">
        <f t="shared" si="2081"/>
        <v>45121</v>
      </c>
      <c r="M3957" s="1">
        <f t="shared" si="2100"/>
        <v>22</v>
      </c>
      <c r="N3957" s="1">
        <f t="shared" si="2082"/>
        <v>16</v>
      </c>
      <c r="O3957" s="2">
        <f t="shared" si="2083"/>
        <v>0.99519550999999995</v>
      </c>
      <c r="P3957" s="13">
        <f t="shared" si="2108"/>
        <v>0.99339977999999995</v>
      </c>
      <c r="Q3957" s="13">
        <f t="shared" si="2101"/>
        <v>1.727472821104822</v>
      </c>
      <c r="R3957" s="2">
        <f t="shared" si="2104"/>
        <v>1.71917319</v>
      </c>
      <c r="S3957" s="2">
        <f t="shared" si="2097"/>
        <v>1.83355815</v>
      </c>
      <c r="T3957" s="2">
        <f t="shared" si="2084"/>
        <v>214741.51139939</v>
      </c>
      <c r="U3957" s="2">
        <f t="shared" si="2085"/>
        <v>3542.0586709039808</v>
      </c>
      <c r="V3957" s="2">
        <f t="shared" si="2086"/>
        <v>81171.673902154187</v>
      </c>
      <c r="W3957" s="2">
        <f t="shared" si="2087"/>
        <v>201831.10427975818</v>
      </c>
      <c r="X3957" s="17">
        <f t="shared" si="2088"/>
        <v>0</v>
      </c>
      <c r="Y3957" s="2">
        <f t="shared" si="2089"/>
        <v>0</v>
      </c>
      <c r="Z3957" s="72">
        <f t="shared" si="2090"/>
        <v>0</v>
      </c>
      <c r="AA3957" s="2">
        <f t="shared" si="2109"/>
        <v>0</v>
      </c>
      <c r="AB3957" s="12">
        <f t="shared" si="2098"/>
        <v>4.6600000000000003E-2</v>
      </c>
      <c r="AC3957" s="17">
        <f t="shared" si="2091"/>
        <v>16</v>
      </c>
      <c r="AD3957" s="17">
        <v>252</v>
      </c>
      <c r="AE3957" s="13">
        <f t="shared" si="2102"/>
        <v>1.0028960469999999</v>
      </c>
      <c r="AF3957" s="2">
        <f t="shared" si="2110"/>
        <v>621.90150986000003</v>
      </c>
      <c r="AG3957" s="2">
        <f t="shared" si="2092"/>
        <v>584.51236404999997</v>
      </c>
      <c r="AH3957" s="3">
        <f t="shared" si="2093"/>
        <v>0</v>
      </c>
      <c r="AI3957" s="4" t="str">
        <f t="shared" si="2103"/>
        <v>A+J=</v>
      </c>
      <c r="AJ3957" s="11">
        <f t="shared" si="2099"/>
        <v>45121</v>
      </c>
      <c r="AQ3957" s="53"/>
      <c r="AR3957" s="53"/>
    </row>
    <row r="3958" spans="1:44" x14ac:dyDescent="0.2">
      <c r="A3958" s="158">
        <f t="shared" si="2094"/>
        <v>45114</v>
      </c>
      <c r="B3958" s="2">
        <f t="shared" si="2078"/>
        <v>202393.62601861585</v>
      </c>
      <c r="C3958" s="2">
        <f t="shared" si="2095"/>
        <v>117117.3717067</v>
      </c>
      <c r="D3958" s="2">
        <f>SUM(Y3958:Y$3996)</f>
        <v>4249.3240224500005</v>
      </c>
      <c r="E3958" s="73">
        <f t="shared" si="2079"/>
        <v>112868.04768424999</v>
      </c>
      <c r="F3958" s="88">
        <f t="shared" si="2105"/>
        <v>6455.85</v>
      </c>
      <c r="G3958" s="3">
        <f>IF(AND(N3958=1,N3957&gt;1),VLOOKUP(A3957,[1]Plan1!$BK$81:$BM$259,3),G3957)</f>
        <v>6413.24</v>
      </c>
      <c r="H3958" s="11">
        <f t="shared" si="2106"/>
        <v>45031</v>
      </c>
      <c r="I3958" s="11">
        <f t="shared" si="2107"/>
        <v>45061</v>
      </c>
      <c r="J3958" s="12">
        <f t="shared" si="2080"/>
        <v>-6.6002153085962245E-3</v>
      </c>
      <c r="K3958" s="11">
        <f t="shared" si="2096"/>
        <v>45121</v>
      </c>
      <c r="L3958" s="11">
        <f t="shared" si="2081"/>
        <v>45121</v>
      </c>
      <c r="M3958" s="1">
        <f t="shared" si="2100"/>
        <v>22</v>
      </c>
      <c r="N3958" s="1">
        <f t="shared" si="2082"/>
        <v>17</v>
      </c>
      <c r="O3958" s="2">
        <f t="shared" si="2083"/>
        <v>0.99489598999999995</v>
      </c>
      <c r="P3958" s="13">
        <f t="shared" si="2108"/>
        <v>0.99339977999999995</v>
      </c>
      <c r="Q3958" s="13">
        <f t="shared" si="2101"/>
        <v>1.727472821104822</v>
      </c>
      <c r="R3958" s="2">
        <f t="shared" si="2104"/>
        <v>1.71865578</v>
      </c>
      <c r="S3958" s="2">
        <f t="shared" si="2097"/>
        <v>1.83355815</v>
      </c>
      <c r="T3958" s="2">
        <f t="shared" si="2084"/>
        <v>214741.51139939</v>
      </c>
      <c r="U3958" s="2">
        <f t="shared" si="2085"/>
        <v>3542.0586709039808</v>
      </c>
      <c r="V3958" s="2">
        <f t="shared" si="2086"/>
        <v>81113.274845601874</v>
      </c>
      <c r="W3958" s="2">
        <f t="shared" si="2087"/>
        <v>201772.70522320585</v>
      </c>
      <c r="X3958" s="17">
        <f t="shared" si="2088"/>
        <v>0</v>
      </c>
      <c r="Y3958" s="2">
        <f t="shared" si="2089"/>
        <v>0</v>
      </c>
      <c r="Z3958" s="72">
        <f t="shared" si="2090"/>
        <v>0</v>
      </c>
      <c r="AA3958" s="2">
        <f t="shared" si="2109"/>
        <v>0</v>
      </c>
      <c r="AB3958" s="12">
        <f t="shared" si="2098"/>
        <v>4.6600000000000003E-2</v>
      </c>
      <c r="AC3958" s="17">
        <f t="shared" si="2091"/>
        <v>17</v>
      </c>
      <c r="AD3958" s="17">
        <v>252</v>
      </c>
      <c r="AE3958" s="13">
        <f t="shared" si="2102"/>
        <v>1.003077328</v>
      </c>
      <c r="AF3958" s="2">
        <f t="shared" si="2110"/>
        <v>660.83006579000005</v>
      </c>
      <c r="AG3958" s="2">
        <f t="shared" si="2092"/>
        <v>620.92079540999998</v>
      </c>
      <c r="AH3958" s="3">
        <f t="shared" si="2093"/>
        <v>0</v>
      </c>
      <c r="AI3958" s="4" t="str">
        <f t="shared" si="2103"/>
        <v>A+J=</v>
      </c>
      <c r="AJ3958" s="11">
        <f t="shared" si="2099"/>
        <v>45121</v>
      </c>
      <c r="AQ3958" s="53"/>
      <c r="AR3958" s="53"/>
    </row>
    <row r="3959" spans="1:44" x14ac:dyDescent="0.2">
      <c r="A3959" s="158">
        <f t="shared" si="2094"/>
        <v>45115</v>
      </c>
      <c r="B3959" s="2">
        <f t="shared" si="2078"/>
        <v>202371.64012682161</v>
      </c>
      <c r="C3959" s="2">
        <f t="shared" si="2095"/>
        <v>117117.3717067</v>
      </c>
      <c r="D3959" s="2">
        <f>SUM(Y3959:Y$3996)</f>
        <v>4249.3240224500005</v>
      </c>
      <c r="E3959" s="73">
        <f t="shared" si="2079"/>
        <v>112868.04768424999</v>
      </c>
      <c r="F3959" s="88">
        <f t="shared" si="2105"/>
        <v>6455.85</v>
      </c>
      <c r="G3959" s="3">
        <f>IF(AND(N3959=1,N3958&gt;1),VLOOKUP(A3958,[1]Plan1!$BK$81:$BM$259,3),G3958)</f>
        <v>6413.24</v>
      </c>
      <c r="H3959" s="11">
        <f t="shared" si="2106"/>
        <v>45031</v>
      </c>
      <c r="I3959" s="11">
        <f t="shared" si="2107"/>
        <v>45061</v>
      </c>
      <c r="J3959" s="12">
        <f t="shared" si="2080"/>
        <v>-6.6002153085962245E-3</v>
      </c>
      <c r="K3959" s="11">
        <f t="shared" si="2096"/>
        <v>45121</v>
      </c>
      <c r="L3959" s="11">
        <f t="shared" si="2081"/>
        <v>45121</v>
      </c>
      <c r="M3959" s="1">
        <f t="shared" si="2100"/>
        <v>22</v>
      </c>
      <c r="N3959" s="1">
        <f t="shared" si="2082"/>
        <v>18</v>
      </c>
      <c r="O3959" s="2">
        <f t="shared" si="2083"/>
        <v>0.99459657000000001</v>
      </c>
      <c r="P3959" s="13">
        <f t="shared" si="2108"/>
        <v>0.99339977999999995</v>
      </c>
      <c r="Q3959" s="13">
        <f t="shared" si="2101"/>
        <v>1.727472821104822</v>
      </c>
      <c r="R3959" s="2">
        <f t="shared" si="2104"/>
        <v>1.71813854</v>
      </c>
      <c r="S3959" s="2">
        <f t="shared" si="2097"/>
        <v>1.83355815</v>
      </c>
      <c r="T3959" s="2">
        <f t="shared" si="2084"/>
        <v>214741.51139939</v>
      </c>
      <c r="U3959" s="2">
        <f t="shared" si="2085"/>
        <v>3542.0586709039808</v>
      </c>
      <c r="V3959" s="2">
        <f t="shared" si="2086"/>
        <v>81054.894976617667</v>
      </c>
      <c r="W3959" s="2">
        <f t="shared" si="2087"/>
        <v>201714.32535422163</v>
      </c>
      <c r="X3959" s="17">
        <f t="shared" si="2088"/>
        <v>0</v>
      </c>
      <c r="Y3959" s="2">
        <f t="shared" si="2089"/>
        <v>0</v>
      </c>
      <c r="Z3959" s="72">
        <f t="shared" si="2090"/>
        <v>0</v>
      </c>
      <c r="AA3959" s="2">
        <f t="shared" si="2109"/>
        <v>0</v>
      </c>
      <c r="AB3959" s="12">
        <f t="shared" si="2098"/>
        <v>4.6600000000000003E-2</v>
      </c>
      <c r="AC3959" s="17">
        <f t="shared" si="2091"/>
        <v>18</v>
      </c>
      <c r="AD3959" s="17">
        <v>252</v>
      </c>
      <c r="AE3959" s="13">
        <f t="shared" si="2102"/>
        <v>1.003258642</v>
      </c>
      <c r="AF3959" s="2">
        <f t="shared" si="2110"/>
        <v>699.76570818000005</v>
      </c>
      <c r="AG3959" s="2">
        <f t="shared" si="2092"/>
        <v>657.31477259999997</v>
      </c>
      <c r="AH3959" s="3">
        <f t="shared" si="2093"/>
        <v>0</v>
      </c>
      <c r="AI3959" s="4" t="str">
        <f t="shared" si="2103"/>
        <v>A+J=</v>
      </c>
      <c r="AJ3959" s="11">
        <f t="shared" si="2099"/>
        <v>45121</v>
      </c>
      <c r="AQ3959" s="53"/>
      <c r="AR3959" s="53"/>
    </row>
    <row r="3960" spans="1:44" x14ac:dyDescent="0.2">
      <c r="A3960" s="158">
        <f t="shared" si="2094"/>
        <v>45116</v>
      </c>
      <c r="B3960" s="2">
        <f t="shared" si="2078"/>
        <v>202371.64012682161</v>
      </c>
      <c r="C3960" s="2">
        <f t="shared" si="2095"/>
        <v>117117.3717067</v>
      </c>
      <c r="D3960" s="2">
        <f>SUM(Y3960:Y$3996)</f>
        <v>4249.3240224500005</v>
      </c>
      <c r="E3960" s="73">
        <f t="shared" si="2079"/>
        <v>112868.04768424999</v>
      </c>
      <c r="F3960" s="88">
        <f t="shared" si="2105"/>
        <v>6455.85</v>
      </c>
      <c r="G3960" s="3">
        <f>IF(AND(N3960=1,N3959&gt;1),VLOOKUP(A3959,[1]Plan1!$BK$81:$BM$259,3),G3959)</f>
        <v>6413.24</v>
      </c>
      <c r="H3960" s="11">
        <f t="shared" si="2106"/>
        <v>45031</v>
      </c>
      <c r="I3960" s="11">
        <f t="shared" si="2107"/>
        <v>45061</v>
      </c>
      <c r="J3960" s="12">
        <f t="shared" si="2080"/>
        <v>-6.6002153085962245E-3</v>
      </c>
      <c r="K3960" s="11">
        <f t="shared" si="2096"/>
        <v>45121</v>
      </c>
      <c r="L3960" s="11">
        <f t="shared" si="2081"/>
        <v>45121</v>
      </c>
      <c r="M3960" s="1">
        <f t="shared" si="2100"/>
        <v>22</v>
      </c>
      <c r="N3960" s="1">
        <f t="shared" si="2082"/>
        <v>18</v>
      </c>
      <c r="O3960" s="2">
        <f t="shared" si="2083"/>
        <v>0.99459657000000001</v>
      </c>
      <c r="P3960" s="13">
        <f t="shared" si="2108"/>
        <v>0.99339977999999995</v>
      </c>
      <c r="Q3960" s="13">
        <f t="shared" si="2101"/>
        <v>1.727472821104822</v>
      </c>
      <c r="R3960" s="2">
        <f t="shared" si="2104"/>
        <v>1.71813854</v>
      </c>
      <c r="S3960" s="2">
        <f t="shared" si="2097"/>
        <v>1.83355815</v>
      </c>
      <c r="T3960" s="2">
        <f t="shared" si="2084"/>
        <v>214741.51139939</v>
      </c>
      <c r="U3960" s="2">
        <f t="shared" si="2085"/>
        <v>3542.0586709039808</v>
      </c>
      <c r="V3960" s="2">
        <f t="shared" si="2086"/>
        <v>81054.894976617667</v>
      </c>
      <c r="W3960" s="2">
        <f t="shared" si="2087"/>
        <v>201714.32535422163</v>
      </c>
      <c r="X3960" s="17">
        <f t="shared" si="2088"/>
        <v>0</v>
      </c>
      <c r="Y3960" s="2">
        <f t="shared" si="2089"/>
        <v>0</v>
      </c>
      <c r="Z3960" s="72">
        <f t="shared" si="2090"/>
        <v>0</v>
      </c>
      <c r="AA3960" s="2">
        <f t="shared" si="2109"/>
        <v>0</v>
      </c>
      <c r="AB3960" s="12">
        <f t="shared" si="2098"/>
        <v>4.6600000000000003E-2</v>
      </c>
      <c r="AC3960" s="17">
        <f t="shared" si="2091"/>
        <v>18</v>
      </c>
      <c r="AD3960" s="17">
        <v>252</v>
      </c>
      <c r="AE3960" s="13">
        <f t="shared" si="2102"/>
        <v>1.003258642</v>
      </c>
      <c r="AF3960" s="2">
        <f t="shared" si="2110"/>
        <v>699.76570818000005</v>
      </c>
      <c r="AG3960" s="2">
        <f t="shared" si="2092"/>
        <v>657.31477259999997</v>
      </c>
      <c r="AH3960" s="3">
        <f t="shared" si="2093"/>
        <v>0</v>
      </c>
      <c r="AI3960" s="4" t="str">
        <f t="shared" si="2103"/>
        <v>A+J=</v>
      </c>
      <c r="AJ3960" s="11">
        <f t="shared" si="2099"/>
        <v>45121</v>
      </c>
      <c r="AQ3960" s="53"/>
      <c r="AR3960" s="53"/>
    </row>
    <row r="3961" spans="1:44" x14ac:dyDescent="0.2">
      <c r="A3961" s="158">
        <f t="shared" si="2094"/>
        <v>45117</v>
      </c>
      <c r="B3961" s="2">
        <f t="shared" si="2078"/>
        <v>202371.64012682161</v>
      </c>
      <c r="C3961" s="2">
        <f t="shared" si="2095"/>
        <v>117117.3717067</v>
      </c>
      <c r="D3961" s="2">
        <f>SUM(Y3961:Y$3996)</f>
        <v>4249.3240224500005</v>
      </c>
      <c r="E3961" s="73">
        <f t="shared" si="2079"/>
        <v>112868.04768424999</v>
      </c>
      <c r="F3961" s="88">
        <f t="shared" si="2105"/>
        <v>6455.85</v>
      </c>
      <c r="G3961" s="3">
        <f>IF(AND(N3961=1,N3960&gt;1),VLOOKUP(A3960,[1]Plan1!$BK$81:$BM$259,3),G3960)</f>
        <v>6413.24</v>
      </c>
      <c r="H3961" s="11">
        <f t="shared" si="2106"/>
        <v>45031</v>
      </c>
      <c r="I3961" s="11">
        <f t="shared" si="2107"/>
        <v>45061</v>
      </c>
      <c r="J3961" s="12">
        <f t="shared" si="2080"/>
        <v>-6.6002153085962245E-3</v>
      </c>
      <c r="K3961" s="11">
        <f t="shared" si="2096"/>
        <v>45121</v>
      </c>
      <c r="L3961" s="11">
        <f t="shared" si="2081"/>
        <v>45121</v>
      </c>
      <c r="M3961" s="1">
        <f t="shared" si="2100"/>
        <v>22</v>
      </c>
      <c r="N3961" s="1">
        <f t="shared" si="2082"/>
        <v>18</v>
      </c>
      <c r="O3961" s="2">
        <f t="shared" si="2083"/>
        <v>0.99459657000000001</v>
      </c>
      <c r="P3961" s="13">
        <f t="shared" si="2108"/>
        <v>0.99339977999999995</v>
      </c>
      <c r="Q3961" s="13">
        <f t="shared" si="2101"/>
        <v>1.727472821104822</v>
      </c>
      <c r="R3961" s="2">
        <f t="shared" si="2104"/>
        <v>1.71813854</v>
      </c>
      <c r="S3961" s="2">
        <f t="shared" si="2097"/>
        <v>1.83355815</v>
      </c>
      <c r="T3961" s="2">
        <f t="shared" si="2084"/>
        <v>214741.51139939</v>
      </c>
      <c r="U3961" s="2">
        <f t="shared" si="2085"/>
        <v>3542.0586709039808</v>
      </c>
      <c r="V3961" s="2">
        <f t="shared" si="2086"/>
        <v>81054.894976617667</v>
      </c>
      <c r="W3961" s="2">
        <f t="shared" si="2087"/>
        <v>201714.32535422163</v>
      </c>
      <c r="X3961" s="17">
        <f t="shared" si="2088"/>
        <v>0</v>
      </c>
      <c r="Y3961" s="2">
        <f t="shared" si="2089"/>
        <v>0</v>
      </c>
      <c r="Z3961" s="72">
        <f t="shared" si="2090"/>
        <v>0</v>
      </c>
      <c r="AA3961" s="2">
        <f t="shared" si="2109"/>
        <v>0</v>
      </c>
      <c r="AB3961" s="12">
        <f t="shared" si="2098"/>
        <v>4.6600000000000003E-2</v>
      </c>
      <c r="AC3961" s="17">
        <f t="shared" si="2091"/>
        <v>18</v>
      </c>
      <c r="AD3961" s="17">
        <v>252</v>
      </c>
      <c r="AE3961" s="13">
        <f t="shared" si="2102"/>
        <v>1.003258642</v>
      </c>
      <c r="AF3961" s="2">
        <f t="shared" si="2110"/>
        <v>699.76570818000005</v>
      </c>
      <c r="AG3961" s="2">
        <f t="shared" si="2092"/>
        <v>657.31477259999997</v>
      </c>
      <c r="AH3961" s="3">
        <f t="shared" si="2093"/>
        <v>0</v>
      </c>
      <c r="AI3961" s="4" t="str">
        <f t="shared" si="2103"/>
        <v>A+J=</v>
      </c>
      <c r="AJ3961" s="11">
        <f t="shared" si="2099"/>
        <v>45121</v>
      </c>
      <c r="AQ3961" s="53"/>
      <c r="AR3961" s="53"/>
    </row>
    <row r="3962" spans="1:44" x14ac:dyDescent="0.2">
      <c r="A3962" s="158">
        <f t="shared" si="2094"/>
        <v>45118</v>
      </c>
      <c r="B3962" s="2">
        <f t="shared" si="2078"/>
        <v>202349.65650627459</v>
      </c>
      <c r="C3962" s="2">
        <f t="shared" si="2095"/>
        <v>117117.3717067</v>
      </c>
      <c r="D3962" s="2">
        <f>SUM(Y3962:Y$3996)</f>
        <v>4249.3240224500005</v>
      </c>
      <c r="E3962" s="73">
        <f t="shared" si="2079"/>
        <v>112868.04768424999</v>
      </c>
      <c r="F3962" s="88">
        <f t="shared" si="2105"/>
        <v>6455.85</v>
      </c>
      <c r="G3962" s="3">
        <f>IF(AND(N3962=1,N3961&gt;1),VLOOKUP(A3961,[1]Plan1!$BK$81:$BM$259,3),G3961)</f>
        <v>6413.24</v>
      </c>
      <c r="H3962" s="11">
        <f t="shared" si="2106"/>
        <v>45031</v>
      </c>
      <c r="I3962" s="11">
        <f t="shared" si="2107"/>
        <v>45061</v>
      </c>
      <c r="J3962" s="12">
        <f t="shared" si="2080"/>
        <v>-6.6002153085962245E-3</v>
      </c>
      <c r="K3962" s="11">
        <f t="shared" si="2096"/>
        <v>45121</v>
      </c>
      <c r="L3962" s="11">
        <f t="shared" si="2081"/>
        <v>45121</v>
      </c>
      <c r="M3962" s="1">
        <f t="shared" si="2100"/>
        <v>22</v>
      </c>
      <c r="N3962" s="1">
        <f t="shared" si="2082"/>
        <v>19</v>
      </c>
      <c r="O3962" s="2">
        <f t="shared" si="2083"/>
        <v>0.99429723999999997</v>
      </c>
      <c r="P3962" s="13">
        <f t="shared" si="2108"/>
        <v>0.99339977999999995</v>
      </c>
      <c r="Q3962" s="13">
        <f t="shared" si="2101"/>
        <v>1.727472821104822</v>
      </c>
      <c r="R3962" s="2">
        <f t="shared" si="2104"/>
        <v>1.71762145</v>
      </c>
      <c r="S3962" s="2">
        <f t="shared" si="2097"/>
        <v>1.83355815</v>
      </c>
      <c r="T3962" s="2">
        <f t="shared" si="2084"/>
        <v>214741.51139939</v>
      </c>
      <c r="U3962" s="2">
        <f t="shared" si="2085"/>
        <v>3542.0586709039808</v>
      </c>
      <c r="V3962" s="2">
        <f t="shared" si="2086"/>
        <v>80996.532037840618</v>
      </c>
      <c r="W3962" s="2">
        <f t="shared" si="2087"/>
        <v>201655.96241544461</v>
      </c>
      <c r="X3962" s="17">
        <f t="shared" si="2088"/>
        <v>0</v>
      </c>
      <c r="Y3962" s="2">
        <f t="shared" si="2089"/>
        <v>0</v>
      </c>
      <c r="Z3962" s="72">
        <f t="shared" si="2090"/>
        <v>0</v>
      </c>
      <c r="AA3962" s="2">
        <f t="shared" si="2109"/>
        <v>0</v>
      </c>
      <c r="AB3962" s="12">
        <f t="shared" si="2098"/>
        <v>4.6600000000000003E-2</v>
      </c>
      <c r="AC3962" s="17">
        <f t="shared" si="2091"/>
        <v>19</v>
      </c>
      <c r="AD3962" s="17">
        <v>252</v>
      </c>
      <c r="AE3962" s="13">
        <f t="shared" si="2102"/>
        <v>1.003439988</v>
      </c>
      <c r="AF3962" s="2">
        <f t="shared" si="2110"/>
        <v>738.70822231</v>
      </c>
      <c r="AG3962" s="2">
        <f t="shared" si="2092"/>
        <v>693.69409083000005</v>
      </c>
      <c r="AH3962" s="3">
        <f t="shared" si="2093"/>
        <v>0</v>
      </c>
      <c r="AI3962" s="4" t="str">
        <f t="shared" si="2103"/>
        <v>A+J=</v>
      </c>
      <c r="AJ3962" s="11">
        <f t="shared" si="2099"/>
        <v>45121</v>
      </c>
      <c r="AQ3962" s="53"/>
      <c r="AR3962" s="53"/>
    </row>
    <row r="3963" spans="1:44" x14ac:dyDescent="0.2">
      <c r="A3963" s="158">
        <f t="shared" si="2094"/>
        <v>45119</v>
      </c>
      <c r="B3963" s="2">
        <f t="shared" si="2078"/>
        <v>202327.67556380469</v>
      </c>
      <c r="C3963" s="2">
        <f t="shared" si="2095"/>
        <v>117117.3717067</v>
      </c>
      <c r="D3963" s="2">
        <f>SUM(Y3963:Y$3996)</f>
        <v>4249.3240224500005</v>
      </c>
      <c r="E3963" s="73">
        <f t="shared" si="2079"/>
        <v>112868.04768424999</v>
      </c>
      <c r="F3963" s="88">
        <f t="shared" si="2105"/>
        <v>6455.85</v>
      </c>
      <c r="G3963" s="3">
        <f>IF(AND(N3963=1,N3962&gt;1),VLOOKUP(A3962,[1]Plan1!$BK$81:$BM$259,3),G3962)</f>
        <v>6413.24</v>
      </c>
      <c r="H3963" s="11">
        <f t="shared" si="2106"/>
        <v>45031</v>
      </c>
      <c r="I3963" s="11">
        <f t="shared" si="2107"/>
        <v>45061</v>
      </c>
      <c r="J3963" s="12">
        <f t="shared" si="2080"/>
        <v>-6.6002153085962245E-3</v>
      </c>
      <c r="K3963" s="11">
        <f t="shared" si="2096"/>
        <v>45121</v>
      </c>
      <c r="L3963" s="11">
        <f t="shared" si="2081"/>
        <v>45121</v>
      </c>
      <c r="M3963" s="1">
        <f t="shared" si="2100"/>
        <v>22</v>
      </c>
      <c r="N3963" s="1">
        <f t="shared" si="2082"/>
        <v>20</v>
      </c>
      <c r="O3963" s="2">
        <f t="shared" si="2083"/>
        <v>0.99399799</v>
      </c>
      <c r="P3963" s="13">
        <f t="shared" si="2108"/>
        <v>0.99339977999999995</v>
      </c>
      <c r="Q3963" s="13">
        <f t="shared" si="2101"/>
        <v>1.727472821104822</v>
      </c>
      <c r="R3963" s="2">
        <f t="shared" si="2104"/>
        <v>1.71710451</v>
      </c>
      <c r="S3963" s="2">
        <f t="shared" si="2097"/>
        <v>1.83355815</v>
      </c>
      <c r="T3963" s="2">
        <f t="shared" si="2084"/>
        <v>214741.51139939</v>
      </c>
      <c r="U3963" s="2">
        <f t="shared" si="2085"/>
        <v>3542.0586709039808</v>
      </c>
      <c r="V3963" s="2">
        <f t="shared" si="2086"/>
        <v>80938.186029270728</v>
      </c>
      <c r="W3963" s="2">
        <f t="shared" si="2087"/>
        <v>201597.6164068747</v>
      </c>
      <c r="X3963" s="17">
        <f t="shared" si="2088"/>
        <v>0</v>
      </c>
      <c r="Y3963" s="2">
        <f t="shared" si="2089"/>
        <v>0</v>
      </c>
      <c r="Z3963" s="72">
        <f t="shared" si="2090"/>
        <v>0</v>
      </c>
      <c r="AA3963" s="2">
        <f t="shared" si="2109"/>
        <v>0</v>
      </c>
      <c r="AB3963" s="12">
        <f t="shared" si="2098"/>
        <v>4.6600000000000003E-2</v>
      </c>
      <c r="AC3963" s="17">
        <f t="shared" si="2091"/>
        <v>20</v>
      </c>
      <c r="AD3963" s="17">
        <v>252</v>
      </c>
      <c r="AE3963" s="13">
        <f t="shared" si="2102"/>
        <v>1.0036213679999999</v>
      </c>
      <c r="AF3963" s="2">
        <f t="shared" si="2110"/>
        <v>777.65803764999998</v>
      </c>
      <c r="AG3963" s="2">
        <f t="shared" si="2092"/>
        <v>730.05915692999997</v>
      </c>
      <c r="AH3963" s="3">
        <f t="shared" si="2093"/>
        <v>0</v>
      </c>
      <c r="AI3963" s="4" t="str">
        <f t="shared" si="2103"/>
        <v>A+J=</v>
      </c>
      <c r="AJ3963" s="11">
        <f t="shared" si="2099"/>
        <v>45121</v>
      </c>
      <c r="AQ3963" s="53"/>
      <c r="AR3963" s="53"/>
    </row>
    <row r="3964" spans="1:44" x14ac:dyDescent="0.2">
      <c r="A3964" s="158">
        <f t="shared" si="2094"/>
        <v>45120</v>
      </c>
      <c r="B3964" s="2">
        <f t="shared" si="2078"/>
        <v>202305.69803254242</v>
      </c>
      <c r="C3964" s="2">
        <f t="shared" si="2095"/>
        <v>117117.3717067</v>
      </c>
      <c r="D3964" s="2">
        <f>SUM(Y3964:Y$3996)</f>
        <v>4249.3240224500005</v>
      </c>
      <c r="E3964" s="73">
        <f t="shared" si="2079"/>
        <v>112868.04768424999</v>
      </c>
      <c r="F3964" s="88">
        <f t="shared" si="2105"/>
        <v>6455.85</v>
      </c>
      <c r="G3964" s="3">
        <f>IF(AND(N3964=1,N3963&gt;1),VLOOKUP(A3963,[1]Plan1!$BK$81:$BM$259,3),G3963)</f>
        <v>6413.24</v>
      </c>
      <c r="H3964" s="11">
        <f t="shared" si="2106"/>
        <v>45031</v>
      </c>
      <c r="I3964" s="11">
        <f t="shared" si="2107"/>
        <v>45061</v>
      </c>
      <c r="J3964" s="12">
        <f t="shared" si="2080"/>
        <v>-6.6002153085962245E-3</v>
      </c>
      <c r="K3964" s="11">
        <f t="shared" si="2096"/>
        <v>45121</v>
      </c>
      <c r="L3964" s="11">
        <f t="shared" si="2081"/>
        <v>45121</v>
      </c>
      <c r="M3964" s="1">
        <f t="shared" si="2100"/>
        <v>22</v>
      </c>
      <c r="N3964" s="1">
        <f t="shared" si="2082"/>
        <v>21</v>
      </c>
      <c r="O3964" s="2">
        <f t="shared" si="2083"/>
        <v>0.99369883999999997</v>
      </c>
      <c r="P3964" s="13">
        <f t="shared" si="2108"/>
        <v>0.99339977999999995</v>
      </c>
      <c r="Q3964" s="13">
        <f t="shared" si="2101"/>
        <v>1.727472821104822</v>
      </c>
      <c r="R3964" s="2">
        <f t="shared" si="2104"/>
        <v>1.7165877300000001</v>
      </c>
      <c r="S3964" s="2">
        <f t="shared" si="2097"/>
        <v>1.83355815</v>
      </c>
      <c r="T3964" s="2">
        <f t="shared" si="2084"/>
        <v>214741.51139939</v>
      </c>
      <c r="U3964" s="2">
        <f t="shared" si="2085"/>
        <v>3542.0586709039808</v>
      </c>
      <c r="V3964" s="2">
        <f t="shared" si="2086"/>
        <v>80879.858079588463</v>
      </c>
      <c r="W3964" s="2">
        <f t="shared" si="2087"/>
        <v>201539.28845719242</v>
      </c>
      <c r="X3964" s="17">
        <f t="shared" si="2088"/>
        <v>0</v>
      </c>
      <c r="Y3964" s="2">
        <f t="shared" si="2089"/>
        <v>0</v>
      </c>
      <c r="Z3964" s="72">
        <f t="shared" si="2090"/>
        <v>0</v>
      </c>
      <c r="AA3964" s="2">
        <f t="shared" si="2109"/>
        <v>0</v>
      </c>
      <c r="AB3964" s="12">
        <f t="shared" si="2098"/>
        <v>4.6600000000000003E-2</v>
      </c>
      <c r="AC3964" s="17">
        <f t="shared" si="2091"/>
        <v>21</v>
      </c>
      <c r="AD3964" s="17">
        <v>252</v>
      </c>
      <c r="AE3964" s="13">
        <f t="shared" si="2102"/>
        <v>1.00380278</v>
      </c>
      <c r="AF3964" s="2">
        <f t="shared" si="2110"/>
        <v>816.61472471000002</v>
      </c>
      <c r="AG3964" s="2">
        <f t="shared" si="2092"/>
        <v>766.40957534999995</v>
      </c>
      <c r="AH3964" s="3">
        <f t="shared" si="2093"/>
        <v>0</v>
      </c>
      <c r="AI3964" s="4" t="str">
        <f t="shared" si="2103"/>
        <v>A+J=</v>
      </c>
      <c r="AJ3964" s="11">
        <f t="shared" si="2099"/>
        <v>45121</v>
      </c>
      <c r="AQ3964" s="53"/>
      <c r="AR3964" s="53"/>
    </row>
    <row r="3965" spans="1:44" x14ac:dyDescent="0.2">
      <c r="A3965" s="158">
        <f t="shared" si="2094"/>
        <v>45121</v>
      </c>
      <c r="B3965" s="2">
        <f t="shared" si="2078"/>
        <v>202283.72525139828</v>
      </c>
      <c r="C3965" s="2">
        <f t="shared" si="2095"/>
        <v>117117.3717067</v>
      </c>
      <c r="D3965" s="2">
        <f>SUM(Y3965:Y$3996)</f>
        <v>4249.3240224500005</v>
      </c>
      <c r="E3965" s="73">
        <f t="shared" si="2079"/>
        <v>112868.04768424999</v>
      </c>
      <c r="F3965" s="88">
        <f t="shared" si="2105"/>
        <v>6455.85</v>
      </c>
      <c r="G3965" s="3">
        <f>IF(AND(N3965=1,N3964&gt;1),VLOOKUP(A3964,[1]Plan1!$BK$81:$BM$259,3),G3964)</f>
        <v>6413.24</v>
      </c>
      <c r="H3965" s="11">
        <f t="shared" si="2106"/>
        <v>45031</v>
      </c>
      <c r="I3965" s="11">
        <f t="shared" si="2107"/>
        <v>45061</v>
      </c>
      <c r="J3965" s="12">
        <f t="shared" si="2080"/>
        <v>-6.6002153085962245E-3</v>
      </c>
      <c r="K3965" s="11">
        <f t="shared" si="2096"/>
        <v>45152</v>
      </c>
      <c r="L3965" s="11">
        <f t="shared" si="2081"/>
        <v>45121</v>
      </c>
      <c r="M3965" s="1">
        <f t="shared" si="2100"/>
        <v>22</v>
      </c>
      <c r="N3965" s="1">
        <f t="shared" si="2082"/>
        <v>22</v>
      </c>
      <c r="O3965" s="2">
        <f t="shared" si="2083"/>
        <v>0.99339977999999995</v>
      </c>
      <c r="P3965" s="13">
        <f t="shared" si="2108"/>
        <v>0.99339977999999995</v>
      </c>
      <c r="Q3965" s="13">
        <f t="shared" si="2101"/>
        <v>1.727472821104822</v>
      </c>
      <c r="R3965" s="2">
        <f t="shared" si="2104"/>
        <v>1.7160711200000001</v>
      </c>
      <c r="S3965" s="2">
        <f t="shared" si="2097"/>
        <v>1.83355815</v>
      </c>
      <c r="T3965" s="2">
        <f t="shared" si="2084"/>
        <v>214741.51139939</v>
      </c>
      <c r="U3965" s="2">
        <f t="shared" si="2085"/>
        <v>3542.0586709039808</v>
      </c>
      <c r="V3965" s="2">
        <f t="shared" si="2086"/>
        <v>80821.549317474302</v>
      </c>
      <c r="W3965" s="2">
        <f t="shared" si="2087"/>
        <v>201480.97969507828</v>
      </c>
      <c r="X3965" s="17">
        <f t="shared" si="2088"/>
        <v>130</v>
      </c>
      <c r="Y3965" s="2">
        <f t="shared" si="2089"/>
        <v>2110.0252174000002</v>
      </c>
      <c r="Z3965" s="72">
        <f t="shared" si="2090"/>
        <v>1.8016330000000001E-2</v>
      </c>
      <c r="AA3965" s="2">
        <f t="shared" si="2109"/>
        <v>3868.8539340699999</v>
      </c>
      <c r="AB3965" s="12">
        <f t="shared" si="2098"/>
        <v>4.6600000000000003E-2</v>
      </c>
      <c r="AC3965" s="17">
        <f t="shared" si="2091"/>
        <v>22</v>
      </c>
      <c r="AD3965" s="17">
        <v>252</v>
      </c>
      <c r="AE3965" s="13">
        <f t="shared" si="2102"/>
        <v>1.003984225</v>
      </c>
      <c r="AF3965" s="2">
        <f t="shared" si="2110"/>
        <v>855.57849825000005</v>
      </c>
      <c r="AG3965" s="2">
        <f t="shared" si="2092"/>
        <v>802.74555631999999</v>
      </c>
      <c r="AH3965" s="3">
        <f t="shared" si="2093"/>
        <v>4724.4324323199999</v>
      </c>
      <c r="AI3965" s="4" t="str">
        <f t="shared" si="2103"/>
        <v>A+J=</v>
      </c>
      <c r="AJ3965" s="11">
        <f t="shared" si="2099"/>
        <v>45121</v>
      </c>
      <c r="AQ3965" s="53"/>
      <c r="AR3965" s="53"/>
    </row>
    <row r="3966" spans="1:44" x14ac:dyDescent="0.2">
      <c r="A3966" s="158">
        <f t="shared" si="2094"/>
        <v>45122</v>
      </c>
      <c r="B3966" s="2">
        <f t="shared" si="2078"/>
        <v>197586.76630914895</v>
      </c>
      <c r="C3966" s="2">
        <f t="shared" si="2095"/>
        <v>115007.34648930001</v>
      </c>
      <c r="D3966" s="2">
        <f>SUM(Y3966:Y$3996)</f>
        <v>2139.2988050499998</v>
      </c>
      <c r="E3966" s="73">
        <f t="shared" si="2079"/>
        <v>112868.04768425001</v>
      </c>
      <c r="F3966" s="88">
        <f t="shared" si="2105"/>
        <v>6455.85</v>
      </c>
      <c r="G3966" s="3">
        <f>IF(AND(N3966=1,N3965&gt;1),VLOOKUP(A3965,[1]Plan1!$BK$81:$BM$259,3),G3965)</f>
        <v>6413.24</v>
      </c>
      <c r="H3966" s="11">
        <f t="shared" si="2106"/>
        <v>45061</v>
      </c>
      <c r="I3966" s="11">
        <f t="shared" si="2107"/>
        <v>45092</v>
      </c>
      <c r="J3966" s="12">
        <f t="shared" si="2080"/>
        <v>-6.6002153085962245E-3</v>
      </c>
      <c r="K3966" s="11">
        <f t="shared" si="2096"/>
        <v>45152</v>
      </c>
      <c r="L3966" s="11">
        <f t="shared" si="2081"/>
        <v>45152</v>
      </c>
      <c r="M3966" s="1">
        <f t="shared" si="2100"/>
        <v>21</v>
      </c>
      <c r="N3966" s="1">
        <f t="shared" si="2082"/>
        <v>1</v>
      </c>
      <c r="O3966" s="2">
        <f t="shared" si="2083"/>
        <v>0.99968471000000003</v>
      </c>
      <c r="P3966" s="13">
        <f t="shared" si="2108"/>
        <v>0.99339977999999995</v>
      </c>
      <c r="Q3966" s="13">
        <f t="shared" si="2101"/>
        <v>1.7160711204415096</v>
      </c>
      <c r="R3966" s="2">
        <f t="shared" si="2104"/>
        <v>1.7155300600000001</v>
      </c>
      <c r="S3966" s="2">
        <f t="shared" si="2097"/>
        <v>1.83355815</v>
      </c>
      <c r="T3966" s="2">
        <f t="shared" si="2084"/>
        <v>210872.65746533</v>
      </c>
      <c r="U3966" s="2">
        <f t="shared" si="2085"/>
        <v>1783.2299542346884</v>
      </c>
      <c r="V3966" s="2">
        <f t="shared" si="2086"/>
        <v>80760.480931594284</v>
      </c>
      <c r="W3966" s="2">
        <f t="shared" si="2087"/>
        <v>197551.05737512896</v>
      </c>
      <c r="X3966" s="17">
        <f t="shared" si="2088"/>
        <v>0</v>
      </c>
      <c r="Y3966" s="2">
        <f t="shared" si="2089"/>
        <v>0</v>
      </c>
      <c r="Z3966" s="72">
        <f t="shared" si="2090"/>
        <v>0</v>
      </c>
      <c r="AA3966" s="2">
        <f t="shared" si="2109"/>
        <v>0</v>
      </c>
      <c r="AB3966" s="12">
        <f t="shared" si="2098"/>
        <v>4.6600000000000003E-2</v>
      </c>
      <c r="AC3966" s="17">
        <f t="shared" si="2091"/>
        <v>1</v>
      </c>
      <c r="AD3966" s="17">
        <v>252</v>
      </c>
      <c r="AE3966" s="13">
        <f t="shared" si="2102"/>
        <v>1.0001807579999999</v>
      </c>
      <c r="AF3966" s="2">
        <f t="shared" si="2110"/>
        <v>38.116919809999999</v>
      </c>
      <c r="AG3966" s="2">
        <f t="shared" si="2092"/>
        <v>35.708934020000001</v>
      </c>
      <c r="AH3966" s="3">
        <f t="shared" si="2093"/>
        <v>0</v>
      </c>
      <c r="AI3966" s="4" t="str">
        <f t="shared" si="2103"/>
        <v>A+J=</v>
      </c>
      <c r="AJ3966" s="11">
        <f t="shared" si="2099"/>
        <v>45152</v>
      </c>
      <c r="AQ3966" s="53"/>
      <c r="AR3966" s="53"/>
    </row>
    <row r="3967" spans="1:44" x14ac:dyDescent="0.2">
      <c r="A3967" s="158">
        <f t="shared" si="2094"/>
        <v>45123</v>
      </c>
      <c r="B3967" s="2">
        <f t="shared" si="2078"/>
        <v>197586.76630914895</v>
      </c>
      <c r="C3967" s="2">
        <f t="shared" si="2095"/>
        <v>115007.34648930001</v>
      </c>
      <c r="D3967" s="2">
        <f>SUM(Y3967:Y$3996)</f>
        <v>2139.2988050499998</v>
      </c>
      <c r="E3967" s="73">
        <f t="shared" si="2079"/>
        <v>112868.04768425001</v>
      </c>
      <c r="F3967" s="88">
        <f t="shared" si="2105"/>
        <v>6455.85</v>
      </c>
      <c r="G3967" s="3">
        <f>IF(AND(N3967=1,N3966&gt;1),VLOOKUP(A3966,[1]Plan1!$BK$81:$BM$259,3),G3966)</f>
        <v>6413.24</v>
      </c>
      <c r="H3967" s="11">
        <f t="shared" si="2106"/>
        <v>45061</v>
      </c>
      <c r="I3967" s="11">
        <f t="shared" si="2107"/>
        <v>45092</v>
      </c>
      <c r="J3967" s="12">
        <f t="shared" si="2080"/>
        <v>-6.6002153085962245E-3</v>
      </c>
      <c r="K3967" s="11">
        <f t="shared" si="2096"/>
        <v>45152</v>
      </c>
      <c r="L3967" s="11">
        <f t="shared" si="2081"/>
        <v>45152</v>
      </c>
      <c r="M3967" s="1">
        <f t="shared" si="2100"/>
        <v>21</v>
      </c>
      <c r="N3967" s="1">
        <f t="shared" si="2082"/>
        <v>1</v>
      </c>
      <c r="O3967" s="2">
        <f t="shared" si="2083"/>
        <v>0.99968471000000003</v>
      </c>
      <c r="P3967" s="13">
        <f t="shared" si="2108"/>
        <v>0.99339977999999995</v>
      </c>
      <c r="Q3967" s="13">
        <f t="shared" si="2101"/>
        <v>1.7160711204415096</v>
      </c>
      <c r="R3967" s="2">
        <f t="shared" si="2104"/>
        <v>1.7155300600000001</v>
      </c>
      <c r="S3967" s="2">
        <f t="shared" si="2097"/>
        <v>1.83355815</v>
      </c>
      <c r="T3967" s="2">
        <f t="shared" si="2084"/>
        <v>210872.65746533</v>
      </c>
      <c r="U3967" s="2">
        <f t="shared" si="2085"/>
        <v>1783.2299542346884</v>
      </c>
      <c r="V3967" s="2">
        <f t="shared" si="2086"/>
        <v>80760.480931594284</v>
      </c>
      <c r="W3967" s="2">
        <f t="shared" si="2087"/>
        <v>197551.05737512896</v>
      </c>
      <c r="X3967" s="17">
        <f t="shared" si="2088"/>
        <v>0</v>
      </c>
      <c r="Y3967" s="2">
        <f t="shared" si="2089"/>
        <v>0</v>
      </c>
      <c r="Z3967" s="72">
        <f t="shared" si="2090"/>
        <v>0</v>
      </c>
      <c r="AA3967" s="2">
        <f t="shared" si="2109"/>
        <v>0</v>
      </c>
      <c r="AB3967" s="12">
        <f t="shared" si="2098"/>
        <v>4.6600000000000003E-2</v>
      </c>
      <c r="AC3967" s="17">
        <f t="shared" si="2091"/>
        <v>1</v>
      </c>
      <c r="AD3967" s="17">
        <v>252</v>
      </c>
      <c r="AE3967" s="13">
        <f t="shared" si="2102"/>
        <v>1.0001807579999999</v>
      </c>
      <c r="AF3967" s="2">
        <f t="shared" si="2110"/>
        <v>38.116919809999999</v>
      </c>
      <c r="AG3967" s="2">
        <f t="shared" si="2092"/>
        <v>35.708934020000001</v>
      </c>
      <c r="AH3967" s="3">
        <f t="shared" si="2093"/>
        <v>0</v>
      </c>
      <c r="AI3967" s="4" t="str">
        <f t="shared" si="2103"/>
        <v>A+J=</v>
      </c>
      <c r="AJ3967" s="11">
        <f t="shared" si="2099"/>
        <v>45152</v>
      </c>
      <c r="AQ3967" s="53"/>
      <c r="AR3967" s="53"/>
    </row>
    <row r="3968" spans="1:44" x14ac:dyDescent="0.2">
      <c r="A3968" s="158">
        <f t="shared" si="2094"/>
        <v>45124</v>
      </c>
      <c r="B3968" s="2">
        <f t="shared" si="2078"/>
        <v>197586.76630914895</v>
      </c>
      <c r="C3968" s="2">
        <f t="shared" si="2095"/>
        <v>115007.34648930001</v>
      </c>
      <c r="D3968" s="2">
        <f>SUM(Y3968:Y$3996)</f>
        <v>2139.2988050499998</v>
      </c>
      <c r="E3968" s="73">
        <f t="shared" si="2079"/>
        <v>112868.04768425001</v>
      </c>
      <c r="F3968" s="88">
        <f t="shared" si="2105"/>
        <v>6455.85</v>
      </c>
      <c r="G3968" s="3">
        <f>IF(AND(N3968=1,N3967&gt;1),VLOOKUP(A3967,[1]Plan1!$BK$81:$BM$259,3),G3967)</f>
        <v>6413.24</v>
      </c>
      <c r="H3968" s="11">
        <f t="shared" si="2106"/>
        <v>45061</v>
      </c>
      <c r="I3968" s="11">
        <f t="shared" si="2107"/>
        <v>45092</v>
      </c>
      <c r="J3968" s="12">
        <f t="shared" si="2080"/>
        <v>-6.6002153085962245E-3</v>
      </c>
      <c r="K3968" s="11">
        <f t="shared" si="2096"/>
        <v>45152</v>
      </c>
      <c r="L3968" s="11">
        <f t="shared" si="2081"/>
        <v>45152</v>
      </c>
      <c r="M3968" s="1">
        <f t="shared" si="2100"/>
        <v>21</v>
      </c>
      <c r="N3968" s="1">
        <f t="shared" si="2082"/>
        <v>1</v>
      </c>
      <c r="O3968" s="2">
        <f t="shared" si="2083"/>
        <v>0.99968471000000003</v>
      </c>
      <c r="P3968" s="13">
        <f t="shared" si="2108"/>
        <v>0.99339977999999995</v>
      </c>
      <c r="Q3968" s="13">
        <f t="shared" si="2101"/>
        <v>1.7160711204415096</v>
      </c>
      <c r="R3968" s="2">
        <f t="shared" si="2104"/>
        <v>1.7155300600000001</v>
      </c>
      <c r="S3968" s="2">
        <f t="shared" si="2097"/>
        <v>1.83355815</v>
      </c>
      <c r="T3968" s="2">
        <f t="shared" si="2084"/>
        <v>210872.65746533</v>
      </c>
      <c r="U3968" s="2">
        <f t="shared" si="2085"/>
        <v>1783.2299542346884</v>
      </c>
      <c r="V3968" s="2">
        <f t="shared" si="2086"/>
        <v>80760.480931594284</v>
      </c>
      <c r="W3968" s="2">
        <f t="shared" si="2087"/>
        <v>197551.05737512896</v>
      </c>
      <c r="X3968" s="17">
        <f t="shared" si="2088"/>
        <v>0</v>
      </c>
      <c r="Y3968" s="2">
        <f t="shared" si="2089"/>
        <v>0</v>
      </c>
      <c r="Z3968" s="72">
        <f t="shared" si="2090"/>
        <v>0</v>
      </c>
      <c r="AA3968" s="2">
        <f t="shared" si="2109"/>
        <v>0</v>
      </c>
      <c r="AB3968" s="12">
        <f t="shared" si="2098"/>
        <v>4.6600000000000003E-2</v>
      </c>
      <c r="AC3968" s="17">
        <f t="shared" si="2091"/>
        <v>1</v>
      </c>
      <c r="AD3968" s="17">
        <v>252</v>
      </c>
      <c r="AE3968" s="13">
        <f t="shared" si="2102"/>
        <v>1.0001807579999999</v>
      </c>
      <c r="AF3968" s="2">
        <f t="shared" si="2110"/>
        <v>38.116919809999999</v>
      </c>
      <c r="AG3968" s="2">
        <f t="shared" si="2092"/>
        <v>35.708934020000001</v>
      </c>
      <c r="AH3968" s="3">
        <f t="shared" si="2093"/>
        <v>0</v>
      </c>
      <c r="AI3968" s="4" t="str">
        <f t="shared" si="2103"/>
        <v>A+J=</v>
      </c>
      <c r="AJ3968" s="11">
        <f t="shared" si="2099"/>
        <v>45152</v>
      </c>
      <c r="AQ3968" s="53"/>
      <c r="AR3968" s="53"/>
    </row>
    <row r="3969" spans="1:44" x14ac:dyDescent="0.2">
      <c r="A3969" s="158">
        <f t="shared" si="2094"/>
        <v>45125</v>
      </c>
      <c r="B3969" s="2">
        <f t="shared" si="2078"/>
        <v>197561.41029428702</v>
      </c>
      <c r="C3969" s="2">
        <f t="shared" si="2095"/>
        <v>115007.34648930001</v>
      </c>
      <c r="D3969" s="2">
        <f>SUM(Y3969:Y$3996)</f>
        <v>2139.2988050499998</v>
      </c>
      <c r="E3969" s="73">
        <f t="shared" si="2079"/>
        <v>112868.04768425001</v>
      </c>
      <c r="F3969" s="88">
        <f t="shared" si="2105"/>
        <v>6455.85</v>
      </c>
      <c r="G3969" s="3">
        <f>IF(AND(N3969=1,N3968&gt;1),VLOOKUP(A3968,[1]Plan1!$BK$81:$BM$259,3),G3968)</f>
        <v>6413.24</v>
      </c>
      <c r="H3969" s="11">
        <f t="shared" si="2106"/>
        <v>45061</v>
      </c>
      <c r="I3969" s="11">
        <f t="shared" si="2107"/>
        <v>45092</v>
      </c>
      <c r="J3969" s="12">
        <f t="shared" si="2080"/>
        <v>-6.6002153085962245E-3</v>
      </c>
      <c r="K3969" s="11">
        <f t="shared" si="2096"/>
        <v>45152</v>
      </c>
      <c r="L3969" s="11">
        <f t="shared" si="2081"/>
        <v>45152</v>
      </c>
      <c r="M3969" s="1">
        <f t="shared" si="2100"/>
        <v>21</v>
      </c>
      <c r="N3969" s="1">
        <f t="shared" si="2082"/>
        <v>2</v>
      </c>
      <c r="O3969" s="2">
        <f t="shared" si="2083"/>
        <v>0.99936952000000001</v>
      </c>
      <c r="P3969" s="13">
        <f t="shared" si="2108"/>
        <v>0.99339977999999995</v>
      </c>
      <c r="Q3969" s="13">
        <f t="shared" si="2101"/>
        <v>1.7160711204415096</v>
      </c>
      <c r="R3969" s="2">
        <f t="shared" si="2104"/>
        <v>1.71498917</v>
      </c>
      <c r="S3969" s="2">
        <f t="shared" si="2097"/>
        <v>1.83355815</v>
      </c>
      <c r="T3969" s="2">
        <f t="shared" si="2084"/>
        <v>210872.65746533</v>
      </c>
      <c r="U3969" s="2">
        <f t="shared" si="2085"/>
        <v>1783.2299542346884</v>
      </c>
      <c r="V3969" s="2">
        <f t="shared" si="2086"/>
        <v>80699.431733282327</v>
      </c>
      <c r="W3969" s="2">
        <f t="shared" si="2087"/>
        <v>197490.00817681703</v>
      </c>
      <c r="X3969" s="17">
        <f t="shared" si="2088"/>
        <v>0</v>
      </c>
      <c r="Y3969" s="2">
        <f t="shared" si="2089"/>
        <v>0</v>
      </c>
      <c r="Z3969" s="72">
        <f t="shared" si="2090"/>
        <v>0</v>
      </c>
      <c r="AA3969" s="2">
        <f t="shared" si="2109"/>
        <v>0</v>
      </c>
      <c r="AB3969" s="12">
        <f t="shared" si="2098"/>
        <v>4.6600000000000003E-2</v>
      </c>
      <c r="AC3969" s="17">
        <f t="shared" si="2091"/>
        <v>2</v>
      </c>
      <c r="AD3969" s="17">
        <v>252</v>
      </c>
      <c r="AE3969" s="13">
        <f t="shared" si="2102"/>
        <v>1.0003615480000001</v>
      </c>
      <c r="AF3969" s="2">
        <f t="shared" si="2110"/>
        <v>76.240587559999994</v>
      </c>
      <c r="AG3969" s="2">
        <f t="shared" si="2092"/>
        <v>71.402117469999993</v>
      </c>
      <c r="AH3969" s="3">
        <f t="shared" si="2093"/>
        <v>0</v>
      </c>
      <c r="AI3969" s="4" t="str">
        <f t="shared" si="2103"/>
        <v>A+J=</v>
      </c>
      <c r="AJ3969" s="11">
        <f t="shared" si="2099"/>
        <v>45152</v>
      </c>
      <c r="AQ3969" s="53"/>
      <c r="AR3969" s="53"/>
    </row>
    <row r="3970" spans="1:44" x14ac:dyDescent="0.2">
      <c r="A3970" s="158">
        <f t="shared" si="2094"/>
        <v>45126</v>
      </c>
      <c r="B3970" s="2">
        <f t="shared" si="2078"/>
        <v>197536.05791838319</v>
      </c>
      <c r="C3970" s="2">
        <f t="shared" si="2095"/>
        <v>115007.34648930001</v>
      </c>
      <c r="D3970" s="2">
        <f>SUM(Y3970:Y$3996)</f>
        <v>2139.2988050499998</v>
      </c>
      <c r="E3970" s="73">
        <f t="shared" si="2079"/>
        <v>112868.04768425001</v>
      </c>
      <c r="F3970" s="88">
        <f t="shared" si="2105"/>
        <v>6455.85</v>
      </c>
      <c r="G3970" s="3">
        <f>IF(AND(N3970=1,N3969&gt;1),VLOOKUP(A3969,[1]Plan1!$BK$81:$BM$259,3),G3969)</f>
        <v>6413.24</v>
      </c>
      <c r="H3970" s="11">
        <f t="shared" si="2106"/>
        <v>45061</v>
      </c>
      <c r="I3970" s="11">
        <f t="shared" si="2107"/>
        <v>45092</v>
      </c>
      <c r="J3970" s="12">
        <f t="shared" si="2080"/>
        <v>-6.6002153085962245E-3</v>
      </c>
      <c r="K3970" s="11">
        <f t="shared" si="2096"/>
        <v>45152</v>
      </c>
      <c r="L3970" s="11">
        <f t="shared" si="2081"/>
        <v>45152</v>
      </c>
      <c r="M3970" s="1">
        <f t="shared" si="2100"/>
        <v>21</v>
      </c>
      <c r="N3970" s="1">
        <f t="shared" si="2082"/>
        <v>3</v>
      </c>
      <c r="O3970" s="2">
        <f t="shared" si="2083"/>
        <v>0.99905443000000005</v>
      </c>
      <c r="P3970" s="13">
        <f t="shared" si="2108"/>
        <v>0.99339977999999995</v>
      </c>
      <c r="Q3970" s="13">
        <f t="shared" si="2101"/>
        <v>1.7160711204415096</v>
      </c>
      <c r="R3970" s="2">
        <f t="shared" si="2104"/>
        <v>1.7144484499999999</v>
      </c>
      <c r="S3970" s="2">
        <f t="shared" si="2097"/>
        <v>1.83355815</v>
      </c>
      <c r="T3970" s="2">
        <f t="shared" si="2084"/>
        <v>210872.65746533</v>
      </c>
      <c r="U3970" s="2">
        <f t="shared" si="2085"/>
        <v>1783.2299542346884</v>
      </c>
      <c r="V3970" s="2">
        <f t="shared" si="2086"/>
        <v>80638.401722538489</v>
      </c>
      <c r="W3970" s="2">
        <f t="shared" si="2087"/>
        <v>197428.97816607318</v>
      </c>
      <c r="X3970" s="17">
        <f t="shared" si="2088"/>
        <v>0</v>
      </c>
      <c r="Y3970" s="2">
        <f t="shared" si="2089"/>
        <v>0</v>
      </c>
      <c r="Z3970" s="72">
        <f t="shared" si="2090"/>
        <v>0</v>
      </c>
      <c r="AA3970" s="2">
        <f t="shared" si="2109"/>
        <v>0</v>
      </c>
      <c r="AB3970" s="12">
        <f t="shared" si="2098"/>
        <v>4.6600000000000003E-2</v>
      </c>
      <c r="AC3970" s="17">
        <f t="shared" si="2091"/>
        <v>3</v>
      </c>
      <c r="AD3970" s="17">
        <v>252</v>
      </c>
      <c r="AE3970" s="13">
        <f t="shared" si="2102"/>
        <v>1.0005423710000001</v>
      </c>
      <c r="AF3970" s="2">
        <f t="shared" si="2110"/>
        <v>114.3712141</v>
      </c>
      <c r="AG3970" s="2">
        <f t="shared" si="2092"/>
        <v>107.07975231</v>
      </c>
      <c r="AH3970" s="3">
        <f t="shared" si="2093"/>
        <v>0</v>
      </c>
      <c r="AI3970" s="4" t="str">
        <f t="shared" si="2103"/>
        <v>A+J=</v>
      </c>
      <c r="AJ3970" s="11">
        <f t="shared" si="2099"/>
        <v>45152</v>
      </c>
      <c r="AQ3970" s="53"/>
      <c r="AR3970" s="53"/>
    </row>
    <row r="3971" spans="1:44" x14ac:dyDescent="0.2">
      <c r="A3971" s="158">
        <f t="shared" si="2094"/>
        <v>45127</v>
      </c>
      <c r="B3971" s="2">
        <f t="shared" si="2078"/>
        <v>197510.70918580747</v>
      </c>
      <c r="C3971" s="2">
        <f t="shared" si="2095"/>
        <v>115007.34648930001</v>
      </c>
      <c r="D3971" s="2">
        <f>SUM(Y3971:Y$3996)</f>
        <v>2139.2988050499998</v>
      </c>
      <c r="E3971" s="73">
        <f t="shared" si="2079"/>
        <v>112868.04768425001</v>
      </c>
      <c r="F3971" s="88">
        <f t="shared" si="2105"/>
        <v>6455.85</v>
      </c>
      <c r="G3971" s="3">
        <f>IF(AND(N3971=1,N3970&gt;1),VLOOKUP(A3970,[1]Plan1!$BK$81:$BM$259,3),G3970)</f>
        <v>6413.24</v>
      </c>
      <c r="H3971" s="11">
        <f t="shared" si="2106"/>
        <v>45061</v>
      </c>
      <c r="I3971" s="11">
        <f t="shared" si="2107"/>
        <v>45092</v>
      </c>
      <c r="J3971" s="12">
        <f t="shared" si="2080"/>
        <v>-6.6002153085962245E-3</v>
      </c>
      <c r="K3971" s="11">
        <f t="shared" si="2096"/>
        <v>45152</v>
      </c>
      <c r="L3971" s="11">
        <f t="shared" si="2081"/>
        <v>45152</v>
      </c>
      <c r="M3971" s="1">
        <f t="shared" si="2100"/>
        <v>21</v>
      </c>
      <c r="N3971" s="1">
        <f t="shared" si="2082"/>
        <v>4</v>
      </c>
      <c r="O3971" s="2">
        <f t="shared" si="2083"/>
        <v>0.99873944000000003</v>
      </c>
      <c r="P3971" s="13">
        <f t="shared" si="2108"/>
        <v>0.99339977999999995</v>
      </c>
      <c r="Q3971" s="13">
        <f t="shared" si="2101"/>
        <v>1.7160711204415096</v>
      </c>
      <c r="R3971" s="2">
        <f t="shared" si="2104"/>
        <v>1.7139078999999999</v>
      </c>
      <c r="S3971" s="2">
        <f t="shared" si="2097"/>
        <v>1.83355815</v>
      </c>
      <c r="T3971" s="2">
        <f t="shared" si="2084"/>
        <v>210872.65746533</v>
      </c>
      <c r="U3971" s="2">
        <f t="shared" si="2085"/>
        <v>1783.2299542346884</v>
      </c>
      <c r="V3971" s="2">
        <f t="shared" si="2086"/>
        <v>80577.39089936277</v>
      </c>
      <c r="W3971" s="2">
        <f t="shared" si="2087"/>
        <v>197367.96734289746</v>
      </c>
      <c r="X3971" s="17">
        <f t="shared" si="2088"/>
        <v>0</v>
      </c>
      <c r="Y3971" s="2">
        <f t="shared" si="2089"/>
        <v>0</v>
      </c>
      <c r="Z3971" s="72">
        <f t="shared" si="2090"/>
        <v>0</v>
      </c>
      <c r="AA3971" s="2">
        <f t="shared" si="2109"/>
        <v>0</v>
      </c>
      <c r="AB3971" s="12">
        <f t="shared" si="2098"/>
        <v>4.6600000000000003E-2</v>
      </c>
      <c r="AC3971" s="17">
        <f t="shared" si="2091"/>
        <v>4</v>
      </c>
      <c r="AD3971" s="17">
        <v>252</v>
      </c>
      <c r="AE3971" s="13">
        <f t="shared" si="2102"/>
        <v>1.0007232269999999</v>
      </c>
      <c r="AF3971" s="2">
        <f t="shared" si="2110"/>
        <v>152.50879943999999</v>
      </c>
      <c r="AG3971" s="2">
        <f t="shared" si="2092"/>
        <v>142.74184291</v>
      </c>
      <c r="AH3971" s="3">
        <f t="shared" si="2093"/>
        <v>0</v>
      </c>
      <c r="AI3971" s="4" t="str">
        <f t="shared" si="2103"/>
        <v>A+J=</v>
      </c>
      <c r="AJ3971" s="11">
        <f t="shared" si="2099"/>
        <v>45152</v>
      </c>
      <c r="AQ3971" s="53"/>
      <c r="AR3971" s="53"/>
    </row>
    <row r="3972" spans="1:44" x14ac:dyDescent="0.2">
      <c r="A3972" s="158">
        <f t="shared" si="2094"/>
        <v>45128</v>
      </c>
      <c r="B3972" s="2">
        <f t="shared" si="2078"/>
        <v>197485.36503333037</v>
      </c>
      <c r="C3972" s="2">
        <f t="shared" si="2095"/>
        <v>115007.34648930001</v>
      </c>
      <c r="D3972" s="2">
        <f>SUM(Y3972:Y$3996)</f>
        <v>2139.2988050499998</v>
      </c>
      <c r="E3972" s="73">
        <f t="shared" si="2079"/>
        <v>112868.04768425001</v>
      </c>
      <c r="F3972" s="88">
        <f t="shared" si="2105"/>
        <v>6455.85</v>
      </c>
      <c r="G3972" s="3">
        <f>IF(AND(N3972=1,N3971&gt;1),VLOOKUP(A3971,[1]Plan1!$BK$81:$BM$259,3),G3971)</f>
        <v>6413.24</v>
      </c>
      <c r="H3972" s="11">
        <f t="shared" si="2106"/>
        <v>45061</v>
      </c>
      <c r="I3972" s="11">
        <f t="shared" si="2107"/>
        <v>45092</v>
      </c>
      <c r="J3972" s="12">
        <f t="shared" si="2080"/>
        <v>-6.6002153085962245E-3</v>
      </c>
      <c r="K3972" s="11">
        <f t="shared" si="2096"/>
        <v>45152</v>
      </c>
      <c r="L3972" s="11">
        <f t="shared" si="2081"/>
        <v>45152</v>
      </c>
      <c r="M3972" s="1">
        <f t="shared" si="2100"/>
        <v>21</v>
      </c>
      <c r="N3972" s="1">
        <f t="shared" si="2082"/>
        <v>5</v>
      </c>
      <c r="O3972" s="2">
        <f t="shared" si="2083"/>
        <v>0.99842454999999997</v>
      </c>
      <c r="P3972" s="13">
        <f t="shared" si="2108"/>
        <v>0.99339977999999995</v>
      </c>
      <c r="Q3972" s="13">
        <f t="shared" si="2101"/>
        <v>1.7160711204415096</v>
      </c>
      <c r="R3972" s="2">
        <f t="shared" si="2104"/>
        <v>1.71336753</v>
      </c>
      <c r="S3972" s="2">
        <f t="shared" si="2097"/>
        <v>1.83355815</v>
      </c>
      <c r="T3972" s="2">
        <f t="shared" si="2084"/>
        <v>210872.65746533</v>
      </c>
      <c r="U3972" s="2">
        <f t="shared" si="2085"/>
        <v>1783.2299542346884</v>
      </c>
      <c r="V3972" s="2">
        <f t="shared" si="2086"/>
        <v>80516.400392435651</v>
      </c>
      <c r="W3972" s="2">
        <f t="shared" si="2087"/>
        <v>197306.97683597036</v>
      </c>
      <c r="X3972" s="17">
        <f t="shared" si="2088"/>
        <v>0</v>
      </c>
      <c r="Y3972" s="2">
        <f t="shared" si="2089"/>
        <v>0</v>
      </c>
      <c r="Z3972" s="72">
        <f t="shared" si="2090"/>
        <v>0</v>
      </c>
      <c r="AA3972" s="2">
        <f t="shared" si="2109"/>
        <v>0</v>
      </c>
      <c r="AB3972" s="12">
        <f t="shared" si="2098"/>
        <v>4.6600000000000003E-2</v>
      </c>
      <c r="AC3972" s="17">
        <f t="shared" si="2091"/>
        <v>5</v>
      </c>
      <c r="AD3972" s="17">
        <v>252</v>
      </c>
      <c r="AE3972" s="13">
        <f t="shared" si="2102"/>
        <v>1.000904115</v>
      </c>
      <c r="AF3972" s="2">
        <f t="shared" si="2110"/>
        <v>190.65313269999999</v>
      </c>
      <c r="AG3972" s="2">
        <f t="shared" si="2092"/>
        <v>178.38819735999999</v>
      </c>
      <c r="AH3972" s="3">
        <f t="shared" si="2093"/>
        <v>0</v>
      </c>
      <c r="AI3972" s="4" t="str">
        <f t="shared" si="2103"/>
        <v>A+J=</v>
      </c>
      <c r="AJ3972" s="11">
        <f t="shared" si="2099"/>
        <v>45152</v>
      </c>
      <c r="AQ3972" s="53"/>
      <c r="AR3972" s="53"/>
    </row>
    <row r="3973" spans="1:44" x14ac:dyDescent="0.2">
      <c r="A3973" s="158">
        <f t="shared" si="2094"/>
        <v>45129</v>
      </c>
      <c r="B3973" s="2">
        <f t="shared" si="2078"/>
        <v>197460.02453345133</v>
      </c>
      <c r="C3973" s="2">
        <f t="shared" si="2095"/>
        <v>115007.34648930001</v>
      </c>
      <c r="D3973" s="2">
        <f>SUM(Y3973:Y$3996)</f>
        <v>2139.2988050499998</v>
      </c>
      <c r="E3973" s="73">
        <f t="shared" si="2079"/>
        <v>112868.04768425001</v>
      </c>
      <c r="F3973" s="88">
        <f t="shared" si="2105"/>
        <v>6455.85</v>
      </c>
      <c r="G3973" s="3">
        <f>IF(AND(N3973=1,N3972&gt;1),VLOOKUP(A3972,[1]Plan1!$BK$81:$BM$259,3),G3972)</f>
        <v>6413.24</v>
      </c>
      <c r="H3973" s="11">
        <f t="shared" si="2106"/>
        <v>45061</v>
      </c>
      <c r="I3973" s="11">
        <f t="shared" si="2107"/>
        <v>45092</v>
      </c>
      <c r="J3973" s="12">
        <f t="shared" si="2080"/>
        <v>-6.6002153085962245E-3</v>
      </c>
      <c r="K3973" s="11">
        <f t="shared" si="2096"/>
        <v>45152</v>
      </c>
      <c r="L3973" s="11">
        <f t="shared" si="2081"/>
        <v>45152</v>
      </c>
      <c r="M3973" s="1">
        <f t="shared" si="2100"/>
        <v>21</v>
      </c>
      <c r="N3973" s="1">
        <f t="shared" si="2082"/>
        <v>6</v>
      </c>
      <c r="O3973" s="2">
        <f t="shared" si="2083"/>
        <v>0.99810975999999996</v>
      </c>
      <c r="P3973" s="13">
        <f t="shared" si="2108"/>
        <v>0.99339977999999995</v>
      </c>
      <c r="Q3973" s="13">
        <f t="shared" si="2101"/>
        <v>1.7160711204415096</v>
      </c>
      <c r="R3973" s="2">
        <f t="shared" si="2104"/>
        <v>1.7128273300000001</v>
      </c>
      <c r="S3973" s="2">
        <f t="shared" si="2097"/>
        <v>1.83355815</v>
      </c>
      <c r="T3973" s="2">
        <f t="shared" si="2084"/>
        <v>210872.65746533</v>
      </c>
      <c r="U3973" s="2">
        <f t="shared" si="2085"/>
        <v>1783.2299542346884</v>
      </c>
      <c r="V3973" s="2">
        <f t="shared" si="2086"/>
        <v>80455.429073076622</v>
      </c>
      <c r="W3973" s="2">
        <f t="shared" si="2087"/>
        <v>197246.00551661133</v>
      </c>
      <c r="X3973" s="17">
        <f t="shared" si="2088"/>
        <v>0</v>
      </c>
      <c r="Y3973" s="2">
        <f t="shared" si="2089"/>
        <v>0</v>
      </c>
      <c r="Z3973" s="72">
        <f t="shared" si="2090"/>
        <v>0</v>
      </c>
      <c r="AA3973" s="2">
        <f t="shared" si="2109"/>
        <v>0</v>
      </c>
      <c r="AB3973" s="12">
        <f t="shared" si="2098"/>
        <v>4.6600000000000003E-2</v>
      </c>
      <c r="AC3973" s="17">
        <f t="shared" si="2091"/>
        <v>6</v>
      </c>
      <c r="AD3973" s="17">
        <v>252</v>
      </c>
      <c r="AE3973" s="13">
        <f t="shared" si="2102"/>
        <v>1.0010850360000001</v>
      </c>
      <c r="AF3973" s="2">
        <f t="shared" si="2110"/>
        <v>228.80442475999999</v>
      </c>
      <c r="AG3973" s="2">
        <f t="shared" si="2092"/>
        <v>214.01901684000001</v>
      </c>
      <c r="AH3973" s="3">
        <f t="shared" si="2093"/>
        <v>0</v>
      </c>
      <c r="AI3973" s="4" t="str">
        <f t="shared" si="2103"/>
        <v>A+J=</v>
      </c>
      <c r="AJ3973" s="11">
        <f t="shared" si="2099"/>
        <v>45152</v>
      </c>
      <c r="AQ3973" s="53"/>
      <c r="AR3973" s="53"/>
    </row>
    <row r="3974" spans="1:44" x14ac:dyDescent="0.2">
      <c r="A3974" s="158">
        <f t="shared" si="2094"/>
        <v>45130</v>
      </c>
      <c r="B3974" s="2">
        <f t="shared" si="2078"/>
        <v>197460.02453345133</v>
      </c>
      <c r="C3974" s="2">
        <f t="shared" si="2095"/>
        <v>115007.34648930001</v>
      </c>
      <c r="D3974" s="2">
        <f>SUM(Y3974:Y$3996)</f>
        <v>2139.2988050499998</v>
      </c>
      <c r="E3974" s="73">
        <f t="shared" si="2079"/>
        <v>112868.04768425001</v>
      </c>
      <c r="F3974" s="88">
        <f t="shared" si="2105"/>
        <v>6455.85</v>
      </c>
      <c r="G3974" s="3">
        <f>IF(AND(N3974=1,N3973&gt;1),VLOOKUP(A3973,[1]Plan1!$BK$81:$BM$259,3),G3973)</f>
        <v>6413.24</v>
      </c>
      <c r="H3974" s="11">
        <f t="shared" si="2106"/>
        <v>45061</v>
      </c>
      <c r="I3974" s="11">
        <f t="shared" si="2107"/>
        <v>45092</v>
      </c>
      <c r="J3974" s="12">
        <f t="shared" si="2080"/>
        <v>-6.6002153085962245E-3</v>
      </c>
      <c r="K3974" s="11">
        <f t="shared" si="2096"/>
        <v>45152</v>
      </c>
      <c r="L3974" s="11">
        <f t="shared" si="2081"/>
        <v>45152</v>
      </c>
      <c r="M3974" s="1">
        <f t="shared" si="2100"/>
        <v>21</v>
      </c>
      <c r="N3974" s="1">
        <f t="shared" si="2082"/>
        <v>6</v>
      </c>
      <c r="O3974" s="2">
        <f t="shared" si="2083"/>
        <v>0.99810975999999996</v>
      </c>
      <c r="P3974" s="13">
        <f t="shared" si="2108"/>
        <v>0.99339977999999995</v>
      </c>
      <c r="Q3974" s="13">
        <f t="shared" si="2101"/>
        <v>1.7160711204415096</v>
      </c>
      <c r="R3974" s="2">
        <f t="shared" si="2104"/>
        <v>1.7128273300000001</v>
      </c>
      <c r="S3974" s="2">
        <f t="shared" si="2097"/>
        <v>1.83355815</v>
      </c>
      <c r="T3974" s="2">
        <f t="shared" si="2084"/>
        <v>210872.65746533</v>
      </c>
      <c r="U3974" s="2">
        <f t="shared" si="2085"/>
        <v>1783.2299542346884</v>
      </c>
      <c r="V3974" s="2">
        <f t="shared" si="2086"/>
        <v>80455.429073076622</v>
      </c>
      <c r="W3974" s="2">
        <f t="shared" si="2087"/>
        <v>197246.00551661133</v>
      </c>
      <c r="X3974" s="17">
        <f t="shared" si="2088"/>
        <v>0</v>
      </c>
      <c r="Y3974" s="2">
        <f t="shared" si="2089"/>
        <v>0</v>
      </c>
      <c r="Z3974" s="72">
        <f t="shared" si="2090"/>
        <v>0</v>
      </c>
      <c r="AA3974" s="2">
        <f t="shared" si="2109"/>
        <v>0</v>
      </c>
      <c r="AB3974" s="12">
        <f t="shared" si="2098"/>
        <v>4.6600000000000003E-2</v>
      </c>
      <c r="AC3974" s="17">
        <f t="shared" si="2091"/>
        <v>6</v>
      </c>
      <c r="AD3974" s="17">
        <v>252</v>
      </c>
      <c r="AE3974" s="13">
        <f t="shared" si="2102"/>
        <v>1.0010850360000001</v>
      </c>
      <c r="AF3974" s="2">
        <f t="shared" si="2110"/>
        <v>228.80442475999999</v>
      </c>
      <c r="AG3974" s="2">
        <f t="shared" si="2092"/>
        <v>214.01901684000001</v>
      </c>
      <c r="AH3974" s="3">
        <f t="shared" si="2093"/>
        <v>0</v>
      </c>
      <c r="AI3974" s="4" t="str">
        <f t="shared" si="2103"/>
        <v>A+J=</v>
      </c>
      <c r="AJ3974" s="11">
        <f t="shared" si="2099"/>
        <v>45152</v>
      </c>
      <c r="AQ3974" s="53"/>
      <c r="AR3974" s="53"/>
    </row>
    <row r="3975" spans="1:44" x14ac:dyDescent="0.2">
      <c r="A3975" s="158">
        <f t="shared" si="2094"/>
        <v>45131</v>
      </c>
      <c r="B3975" s="2">
        <f t="shared" si="2078"/>
        <v>197460.02453345133</v>
      </c>
      <c r="C3975" s="2">
        <f t="shared" si="2095"/>
        <v>115007.34648930001</v>
      </c>
      <c r="D3975" s="2">
        <f>SUM(Y3975:Y$3996)</f>
        <v>2139.2988050499998</v>
      </c>
      <c r="E3975" s="73">
        <f t="shared" si="2079"/>
        <v>112868.04768425001</v>
      </c>
      <c r="F3975" s="88">
        <f t="shared" si="2105"/>
        <v>6455.85</v>
      </c>
      <c r="G3975" s="3">
        <f>IF(AND(N3975=1,N3974&gt;1),VLOOKUP(A3974,[1]Plan1!$BK$81:$BM$259,3),G3974)</f>
        <v>6413.24</v>
      </c>
      <c r="H3975" s="11">
        <f t="shared" si="2106"/>
        <v>45061</v>
      </c>
      <c r="I3975" s="11">
        <f t="shared" si="2107"/>
        <v>45092</v>
      </c>
      <c r="J3975" s="12">
        <f t="shared" si="2080"/>
        <v>-6.6002153085962245E-3</v>
      </c>
      <c r="K3975" s="11">
        <f t="shared" si="2096"/>
        <v>45152</v>
      </c>
      <c r="L3975" s="11">
        <f t="shared" si="2081"/>
        <v>45152</v>
      </c>
      <c r="M3975" s="1">
        <f t="shared" si="2100"/>
        <v>21</v>
      </c>
      <c r="N3975" s="1">
        <f t="shared" si="2082"/>
        <v>6</v>
      </c>
      <c r="O3975" s="2">
        <f t="shared" si="2083"/>
        <v>0.99810975999999996</v>
      </c>
      <c r="P3975" s="13">
        <f t="shared" si="2108"/>
        <v>0.99339977999999995</v>
      </c>
      <c r="Q3975" s="13">
        <f t="shared" si="2101"/>
        <v>1.7160711204415096</v>
      </c>
      <c r="R3975" s="2">
        <f t="shared" si="2104"/>
        <v>1.7128273300000001</v>
      </c>
      <c r="S3975" s="2">
        <f t="shared" si="2097"/>
        <v>1.83355815</v>
      </c>
      <c r="T3975" s="2">
        <f t="shared" si="2084"/>
        <v>210872.65746533</v>
      </c>
      <c r="U3975" s="2">
        <f t="shared" si="2085"/>
        <v>1783.2299542346884</v>
      </c>
      <c r="V3975" s="2">
        <f t="shared" si="2086"/>
        <v>80455.429073076622</v>
      </c>
      <c r="W3975" s="2">
        <f t="shared" si="2087"/>
        <v>197246.00551661133</v>
      </c>
      <c r="X3975" s="17">
        <f t="shared" si="2088"/>
        <v>0</v>
      </c>
      <c r="Y3975" s="2">
        <f t="shared" si="2089"/>
        <v>0</v>
      </c>
      <c r="Z3975" s="72">
        <f t="shared" si="2090"/>
        <v>0</v>
      </c>
      <c r="AA3975" s="2">
        <f t="shared" si="2109"/>
        <v>0</v>
      </c>
      <c r="AB3975" s="12">
        <f t="shared" si="2098"/>
        <v>4.6600000000000003E-2</v>
      </c>
      <c r="AC3975" s="17">
        <f t="shared" si="2091"/>
        <v>6</v>
      </c>
      <c r="AD3975" s="17">
        <v>252</v>
      </c>
      <c r="AE3975" s="13">
        <f t="shared" si="2102"/>
        <v>1.0010850360000001</v>
      </c>
      <c r="AF3975" s="2">
        <f t="shared" si="2110"/>
        <v>228.80442475999999</v>
      </c>
      <c r="AG3975" s="2">
        <f t="shared" si="2092"/>
        <v>214.01901684000001</v>
      </c>
      <c r="AH3975" s="3">
        <f t="shared" si="2093"/>
        <v>0</v>
      </c>
      <c r="AI3975" s="4" t="str">
        <f t="shared" si="2103"/>
        <v>A+J=</v>
      </c>
      <c r="AJ3975" s="11">
        <f t="shared" si="2099"/>
        <v>45152</v>
      </c>
      <c r="AQ3975" s="53"/>
      <c r="AR3975" s="53"/>
    </row>
    <row r="3976" spans="1:44" x14ac:dyDescent="0.2">
      <c r="A3976" s="158">
        <f t="shared" si="2094"/>
        <v>45132</v>
      </c>
      <c r="B3976" s="2">
        <f t="shared" si="2078"/>
        <v>197434.6876905504</v>
      </c>
      <c r="C3976" s="2">
        <f t="shared" si="2095"/>
        <v>115007.34648930001</v>
      </c>
      <c r="D3976" s="2">
        <f>SUM(Y3976:Y$3996)</f>
        <v>2139.2988050499998</v>
      </c>
      <c r="E3976" s="73">
        <f t="shared" si="2079"/>
        <v>112868.04768425001</v>
      </c>
      <c r="F3976" s="88">
        <f t="shared" si="2105"/>
        <v>6455.85</v>
      </c>
      <c r="G3976" s="3">
        <f>IF(AND(N3976=1,N3975&gt;1),VLOOKUP(A3975,[1]Plan1!$BK$81:$BM$259,3),G3975)</f>
        <v>6413.24</v>
      </c>
      <c r="H3976" s="11">
        <f t="shared" si="2106"/>
        <v>45061</v>
      </c>
      <c r="I3976" s="11">
        <f t="shared" si="2107"/>
        <v>45092</v>
      </c>
      <c r="J3976" s="12">
        <f t="shared" si="2080"/>
        <v>-6.6002153085962245E-3</v>
      </c>
      <c r="K3976" s="11">
        <f t="shared" si="2096"/>
        <v>45152</v>
      </c>
      <c r="L3976" s="11">
        <f t="shared" si="2081"/>
        <v>45152</v>
      </c>
      <c r="M3976" s="1">
        <f t="shared" si="2100"/>
        <v>21</v>
      </c>
      <c r="N3976" s="1">
        <f t="shared" si="2082"/>
        <v>7</v>
      </c>
      <c r="O3976" s="2">
        <f t="shared" si="2083"/>
        <v>0.99779507000000001</v>
      </c>
      <c r="P3976" s="13">
        <f t="shared" si="2108"/>
        <v>0.99339977999999995</v>
      </c>
      <c r="Q3976" s="13">
        <f t="shared" si="2101"/>
        <v>1.7160711204415096</v>
      </c>
      <c r="R3976" s="2">
        <f t="shared" si="2104"/>
        <v>1.7122873000000001</v>
      </c>
      <c r="S3976" s="2">
        <f t="shared" si="2097"/>
        <v>1.83355815</v>
      </c>
      <c r="T3976" s="2">
        <f t="shared" si="2084"/>
        <v>210872.65746533</v>
      </c>
      <c r="U3976" s="2">
        <f t="shared" si="2085"/>
        <v>1783.2299542346884</v>
      </c>
      <c r="V3976" s="2">
        <f t="shared" si="2086"/>
        <v>80394.476941285699</v>
      </c>
      <c r="W3976" s="2">
        <f t="shared" si="2087"/>
        <v>197185.05338482041</v>
      </c>
      <c r="X3976" s="17">
        <f t="shared" si="2088"/>
        <v>0</v>
      </c>
      <c r="Y3976" s="2">
        <f t="shared" si="2089"/>
        <v>0</v>
      </c>
      <c r="Z3976" s="72">
        <f t="shared" si="2090"/>
        <v>0</v>
      </c>
      <c r="AA3976" s="2">
        <f t="shared" si="2109"/>
        <v>0</v>
      </c>
      <c r="AB3976" s="12">
        <f t="shared" si="2098"/>
        <v>4.6600000000000003E-2</v>
      </c>
      <c r="AC3976" s="17">
        <f t="shared" si="2091"/>
        <v>7</v>
      </c>
      <c r="AD3976" s="17">
        <v>252</v>
      </c>
      <c r="AE3976" s="13">
        <f t="shared" si="2102"/>
        <v>1.0012659900000001</v>
      </c>
      <c r="AF3976" s="2">
        <f t="shared" si="2110"/>
        <v>266.96267562000003</v>
      </c>
      <c r="AG3976" s="2">
        <f t="shared" si="2092"/>
        <v>249.63430572999999</v>
      </c>
      <c r="AH3976" s="3">
        <f t="shared" si="2093"/>
        <v>0</v>
      </c>
      <c r="AI3976" s="4" t="str">
        <f t="shared" si="2103"/>
        <v>A+J=</v>
      </c>
      <c r="AJ3976" s="11">
        <f t="shared" si="2099"/>
        <v>45152</v>
      </c>
      <c r="AQ3976" s="53"/>
      <c r="AR3976" s="53"/>
    </row>
    <row r="3977" spans="1:44" x14ac:dyDescent="0.2">
      <c r="A3977" s="158">
        <f t="shared" si="2094"/>
        <v>45133</v>
      </c>
      <c r="B3977" s="2">
        <f t="shared" si="2078"/>
        <v>197409.35205126661</v>
      </c>
      <c r="C3977" s="2">
        <f t="shared" si="2095"/>
        <v>115007.34648930001</v>
      </c>
      <c r="D3977" s="2">
        <f>SUM(Y3977:Y$3996)</f>
        <v>2139.2988050499998</v>
      </c>
      <c r="E3977" s="73">
        <f t="shared" si="2079"/>
        <v>112868.04768425001</v>
      </c>
      <c r="F3977" s="88">
        <f t="shared" si="2105"/>
        <v>6455.85</v>
      </c>
      <c r="G3977" s="3">
        <f>IF(AND(N3977=1,N3976&gt;1),VLOOKUP(A3976,[1]Plan1!$BK$81:$BM$259,3),G3976)</f>
        <v>6413.24</v>
      </c>
      <c r="H3977" s="11">
        <f t="shared" si="2106"/>
        <v>45061</v>
      </c>
      <c r="I3977" s="11">
        <f t="shared" si="2107"/>
        <v>45092</v>
      </c>
      <c r="J3977" s="12">
        <f t="shared" si="2080"/>
        <v>-6.6002153085962245E-3</v>
      </c>
      <c r="K3977" s="11">
        <f t="shared" si="2096"/>
        <v>45152</v>
      </c>
      <c r="L3977" s="11">
        <f t="shared" si="2081"/>
        <v>45152</v>
      </c>
      <c r="M3977" s="1">
        <f t="shared" si="2100"/>
        <v>21</v>
      </c>
      <c r="N3977" s="1">
        <f t="shared" si="2082"/>
        <v>8</v>
      </c>
      <c r="O3977" s="2">
        <f t="shared" si="2083"/>
        <v>0.99748046999999995</v>
      </c>
      <c r="P3977" s="13">
        <f t="shared" si="2108"/>
        <v>0.99339977999999995</v>
      </c>
      <c r="Q3977" s="13">
        <f t="shared" si="2101"/>
        <v>1.7160711204415096</v>
      </c>
      <c r="R3977" s="2">
        <f t="shared" si="2104"/>
        <v>1.71174742</v>
      </c>
      <c r="S3977" s="2">
        <f t="shared" si="2097"/>
        <v>1.83355815</v>
      </c>
      <c r="T3977" s="2">
        <f t="shared" si="2084"/>
        <v>210872.65746533</v>
      </c>
      <c r="U3977" s="2">
        <f t="shared" si="2085"/>
        <v>1783.2299542346884</v>
      </c>
      <c r="V3977" s="2">
        <f t="shared" si="2086"/>
        <v>80333.541739701919</v>
      </c>
      <c r="W3977" s="2">
        <f t="shared" si="2087"/>
        <v>197124.11818323663</v>
      </c>
      <c r="X3977" s="17">
        <f t="shared" si="2088"/>
        <v>0</v>
      </c>
      <c r="Y3977" s="2">
        <f t="shared" si="2089"/>
        <v>0</v>
      </c>
      <c r="Z3977" s="72">
        <f t="shared" si="2090"/>
        <v>0</v>
      </c>
      <c r="AA3977" s="2">
        <f t="shared" si="2109"/>
        <v>0</v>
      </c>
      <c r="AB3977" s="12">
        <f t="shared" si="2098"/>
        <v>4.6600000000000003E-2</v>
      </c>
      <c r="AC3977" s="17">
        <f t="shared" si="2091"/>
        <v>8</v>
      </c>
      <c r="AD3977" s="17">
        <v>252</v>
      </c>
      <c r="AE3977" s="13">
        <f t="shared" si="2102"/>
        <v>1.001446976</v>
      </c>
      <c r="AF3977" s="2">
        <f t="shared" si="2110"/>
        <v>305.12767439999999</v>
      </c>
      <c r="AG3977" s="2">
        <f t="shared" si="2092"/>
        <v>285.23386803</v>
      </c>
      <c r="AH3977" s="3">
        <f t="shared" si="2093"/>
        <v>0</v>
      </c>
      <c r="AI3977" s="4" t="str">
        <f t="shared" si="2103"/>
        <v>A+J=</v>
      </c>
      <c r="AJ3977" s="11">
        <f t="shared" si="2099"/>
        <v>45152</v>
      </c>
      <c r="AQ3977" s="53"/>
      <c r="AR3977" s="53"/>
    </row>
    <row r="3978" spans="1:44" x14ac:dyDescent="0.2">
      <c r="A3978" s="158">
        <f t="shared" si="2094"/>
        <v>45134</v>
      </c>
      <c r="B3978" s="2">
        <f t="shared" ref="B3978:B4041" si="2111">(W3978+AG3978)</f>
        <v>197384.02366565241</v>
      </c>
      <c r="C3978" s="2">
        <f t="shared" si="2095"/>
        <v>115007.34648930001</v>
      </c>
      <c r="D3978" s="2">
        <f>SUM(Y3978:Y$3996)</f>
        <v>2139.2988050499998</v>
      </c>
      <c r="E3978" s="73">
        <f t="shared" ref="E3978:E4041" si="2112">(C3978-D3978)</f>
        <v>112868.04768425001</v>
      </c>
      <c r="F3978" s="88">
        <f t="shared" si="2105"/>
        <v>6455.85</v>
      </c>
      <c r="G3978" s="3">
        <f>IF(AND(N3978=1,N3977&gt;1),VLOOKUP(A3977,[1]Plan1!$BK$81:$BM$259,3),G3977)</f>
        <v>6413.24</v>
      </c>
      <c r="H3978" s="11">
        <f t="shared" si="2106"/>
        <v>45061</v>
      </c>
      <c r="I3978" s="11">
        <f t="shared" si="2107"/>
        <v>45092</v>
      </c>
      <c r="J3978" s="12">
        <f t="shared" ref="J3978:J4041" si="2113">(G3978/F3978)-1</f>
        <v>-6.6002153085962245E-3</v>
      </c>
      <c r="K3978" s="11">
        <f t="shared" si="2096"/>
        <v>45152</v>
      </c>
      <c r="L3978" s="11">
        <f t="shared" ref="L3978:L4041" si="2114">IF(A3978&gt;L3977,K3978,L3977)</f>
        <v>45152</v>
      </c>
      <c r="M3978" s="1">
        <f t="shared" si="2100"/>
        <v>21</v>
      </c>
      <c r="N3978" s="1">
        <f t="shared" ref="N3978:N4041" si="2115">(M3978-(NETWORKDAYS(A3978,L3978,$AN$194:$AN$348)-1))</f>
        <v>9</v>
      </c>
      <c r="O3978" s="2">
        <f t="shared" ref="O3978:O4041" si="2116">TRUNC((G3978/F3978)^TRUNC((N3978/M3978),9),8)</f>
        <v>0.99716598000000001</v>
      </c>
      <c r="P3978" s="13">
        <f t="shared" si="2108"/>
        <v>0.99339977999999995</v>
      </c>
      <c r="Q3978" s="13">
        <f t="shared" si="2101"/>
        <v>1.7160711204415096</v>
      </c>
      <c r="R3978" s="2">
        <f t="shared" si="2104"/>
        <v>1.7112077400000001</v>
      </c>
      <c r="S3978" s="2">
        <f t="shared" si="2097"/>
        <v>1.83355815</v>
      </c>
      <c r="T3978" s="2">
        <f t="shared" ref="T3978:T4041" si="2117">TRUNC(C3978*S3978,8)</f>
        <v>210872.65746533</v>
      </c>
      <c r="U3978" s="2">
        <f t="shared" ref="U3978:U4041" si="2118">(D3978*(S3978-1))</f>
        <v>1783.2299542346884</v>
      </c>
      <c r="V3978" s="2">
        <f t="shared" ref="V3978:V4041" si="2119">(E3978*(R3978-1))</f>
        <v>80272.629111727685</v>
      </c>
      <c r="W3978" s="2">
        <f t="shared" ref="W3978:W4041" si="2120">(C3978+U3978+V3978)</f>
        <v>197063.20555526239</v>
      </c>
      <c r="X3978" s="17">
        <f t="shared" ref="X3978:X4041" si="2121">IF(VLOOKUP(A3978,AN$10:AU$190,8)=VLOOKUP(A3977,AN$10:AU$190,8),0,VLOOKUP(A3978,AN$10:AU$190,8))</f>
        <v>0</v>
      </c>
      <c r="Y3978" s="2">
        <f t="shared" ref="Y3978:Y4041" si="2122">IF(X3978&gt;0,VLOOKUP(A3978,AN$12:AR$190,5),0)</f>
        <v>0</v>
      </c>
      <c r="Z3978" s="72">
        <f t="shared" ref="Z3978:Z4041" si="2123">IF(X3978&gt;0,VLOOKUP($A3978,$AN$10:$AS$190,6),0)</f>
        <v>0</v>
      </c>
      <c r="AA3978" s="2">
        <f t="shared" si="2109"/>
        <v>0</v>
      </c>
      <c r="AB3978" s="12">
        <f t="shared" si="2098"/>
        <v>4.6600000000000003E-2</v>
      </c>
      <c r="AC3978" s="17">
        <f t="shared" ref="AC3978:AC4041" si="2124">N3978</f>
        <v>9</v>
      </c>
      <c r="AD3978" s="17">
        <v>252</v>
      </c>
      <c r="AE3978" s="13">
        <f t="shared" si="2102"/>
        <v>1.0016279960000001</v>
      </c>
      <c r="AF3978" s="2">
        <f t="shared" si="2110"/>
        <v>343.29984286000001</v>
      </c>
      <c r="AG3978" s="2">
        <f t="shared" ref="AG3978:AG4041" si="2125">TRUNC((W3978*(AE3978-1)),8)</f>
        <v>320.81811039000002</v>
      </c>
      <c r="AH3978" s="3">
        <f t="shared" ref="AH3978:AH4041" si="2126">IF(AA3978&gt;0,AA3978+AF3978,0)</f>
        <v>0</v>
      </c>
      <c r="AI3978" s="4" t="str">
        <f t="shared" si="2103"/>
        <v>A+J=</v>
      </c>
      <c r="AJ3978" s="11">
        <f t="shared" si="2099"/>
        <v>45152</v>
      </c>
      <c r="AQ3978" s="53"/>
      <c r="AR3978" s="53"/>
    </row>
    <row r="3979" spans="1:44" x14ac:dyDescent="0.2">
      <c r="A3979" s="158">
        <f t="shared" ref="A3979:A4042" si="2127">(A3978+1)</f>
        <v>45135</v>
      </c>
      <c r="B3979" s="2">
        <f t="shared" si="2111"/>
        <v>197358.69536141484</v>
      </c>
      <c r="C3979" s="2">
        <f t="shared" ref="C3979:C4042" si="2128">TRUNC(IF(X3978&gt;0,VLOOKUP(A3978,$AN$12:$AO$190,2),C3978),8)</f>
        <v>115007.34648930001</v>
      </c>
      <c r="D3979" s="2">
        <f>SUM(Y3979:Y$3996)</f>
        <v>2139.2988050499998</v>
      </c>
      <c r="E3979" s="73">
        <f t="shared" si="2112"/>
        <v>112868.04768425001</v>
      </c>
      <c r="F3979" s="88">
        <f t="shared" si="2105"/>
        <v>6455.85</v>
      </c>
      <c r="G3979" s="3">
        <f>IF(AND(N3979=1,N3978&gt;1),VLOOKUP(A3978,[1]Plan1!$BK$81:$BM$259,3),G3978)</f>
        <v>6413.24</v>
      </c>
      <c r="H3979" s="11">
        <f t="shared" si="2106"/>
        <v>45061</v>
      </c>
      <c r="I3979" s="11">
        <f t="shared" si="2107"/>
        <v>45092</v>
      </c>
      <c r="J3979" s="12">
        <f t="shared" si="2113"/>
        <v>-6.6002153085962245E-3</v>
      </c>
      <c r="K3979" s="11">
        <f t="shared" ref="K3979:K4042" si="2129">IF(DAY(A3979)=14,VLOOKUP(A3979,AR$194:AW$373,4),K3978)</f>
        <v>45152</v>
      </c>
      <c r="L3979" s="11">
        <f t="shared" si="2114"/>
        <v>45152</v>
      </c>
      <c r="M3979" s="1">
        <f t="shared" si="2100"/>
        <v>21</v>
      </c>
      <c r="N3979" s="1">
        <f t="shared" si="2115"/>
        <v>10</v>
      </c>
      <c r="O3979" s="2">
        <f t="shared" si="2116"/>
        <v>0.99685157999999996</v>
      </c>
      <c r="P3979" s="13">
        <f t="shared" si="2108"/>
        <v>0.99339977999999995</v>
      </c>
      <c r="Q3979" s="13">
        <f t="shared" si="2101"/>
        <v>1.7160711204415096</v>
      </c>
      <c r="R3979" s="2">
        <f t="shared" si="2104"/>
        <v>1.7106682</v>
      </c>
      <c r="S3979" s="2">
        <f t="shared" ref="S3979:S4042" si="2130">IF(AND(X3979&gt;0,MONTH(A3979)=9),R3979,S3978)</f>
        <v>1.83355815</v>
      </c>
      <c r="T3979" s="2">
        <f t="shared" si="2117"/>
        <v>210872.65746533</v>
      </c>
      <c r="U3979" s="2">
        <f t="shared" si="2118"/>
        <v>1783.2299542346884</v>
      </c>
      <c r="V3979" s="2">
        <f t="shared" si="2119"/>
        <v>80211.732285280115</v>
      </c>
      <c r="W3979" s="2">
        <f t="shared" si="2120"/>
        <v>197002.30872881482</v>
      </c>
      <c r="X3979" s="17">
        <f t="shared" si="2121"/>
        <v>0</v>
      </c>
      <c r="Y3979" s="2">
        <f t="shared" si="2122"/>
        <v>0</v>
      </c>
      <c r="Z3979" s="72">
        <f t="shared" si="2123"/>
        <v>0</v>
      </c>
      <c r="AA3979" s="2">
        <f t="shared" si="2109"/>
        <v>0</v>
      </c>
      <c r="AB3979" s="12">
        <f t="shared" ref="AB3979:AB4042" si="2131">(AB3978)</f>
        <v>4.6600000000000003E-2</v>
      </c>
      <c r="AC3979" s="17">
        <f t="shared" si="2124"/>
        <v>10</v>
      </c>
      <c r="AD3979" s="17">
        <v>252</v>
      </c>
      <c r="AE3979" s="13">
        <f t="shared" si="2102"/>
        <v>1.0018090479999999</v>
      </c>
      <c r="AF3979" s="2">
        <f t="shared" si="2110"/>
        <v>381.47875923999999</v>
      </c>
      <c r="AG3979" s="2">
        <f t="shared" si="2125"/>
        <v>356.38663259999998</v>
      </c>
      <c r="AH3979" s="3">
        <f t="shared" si="2126"/>
        <v>0</v>
      </c>
      <c r="AI3979" s="4" t="str">
        <f t="shared" si="2103"/>
        <v>A+J=</v>
      </c>
      <c r="AJ3979" s="11">
        <f t="shared" ref="AJ3979:AJ4042" si="2132">IF(X3978&gt;0,VLOOKUP(A3978,$AN$10:$AW$190,9),AJ3978)</f>
        <v>45152</v>
      </c>
      <c r="AQ3979" s="53"/>
      <c r="AR3979" s="53"/>
    </row>
    <row r="3980" spans="1:44" x14ac:dyDescent="0.2">
      <c r="A3980" s="158">
        <f t="shared" si="2127"/>
        <v>45136</v>
      </c>
      <c r="B3980" s="2">
        <f t="shared" si="2111"/>
        <v>197333.37392684681</v>
      </c>
      <c r="C3980" s="2">
        <f t="shared" si="2128"/>
        <v>115007.34648930001</v>
      </c>
      <c r="D3980" s="2">
        <f>SUM(Y3980:Y$3996)</f>
        <v>2139.2988050499998</v>
      </c>
      <c r="E3980" s="73">
        <f t="shared" si="2112"/>
        <v>112868.04768425001</v>
      </c>
      <c r="F3980" s="88">
        <f t="shared" si="2105"/>
        <v>6455.85</v>
      </c>
      <c r="G3980" s="3">
        <f>IF(AND(N3980=1,N3979&gt;1),VLOOKUP(A3979,[1]Plan1!$BK$81:$BM$259,3),G3979)</f>
        <v>6413.24</v>
      </c>
      <c r="H3980" s="11">
        <f t="shared" si="2106"/>
        <v>45061</v>
      </c>
      <c r="I3980" s="11">
        <f t="shared" si="2107"/>
        <v>45092</v>
      </c>
      <c r="J3980" s="12">
        <f t="shared" si="2113"/>
        <v>-6.6002153085962245E-3</v>
      </c>
      <c r="K3980" s="11">
        <f t="shared" si="2129"/>
        <v>45152</v>
      </c>
      <c r="L3980" s="11">
        <f t="shared" si="2114"/>
        <v>45152</v>
      </c>
      <c r="M3980" s="1">
        <f t="shared" si="2100"/>
        <v>21</v>
      </c>
      <c r="N3980" s="1">
        <f t="shared" si="2115"/>
        <v>11</v>
      </c>
      <c r="O3980" s="2">
        <f t="shared" si="2116"/>
        <v>0.99653729000000002</v>
      </c>
      <c r="P3980" s="13">
        <f t="shared" si="2108"/>
        <v>0.99339977999999995</v>
      </c>
      <c r="Q3980" s="13">
        <f t="shared" si="2101"/>
        <v>1.7160711204415096</v>
      </c>
      <c r="R3980" s="2">
        <f t="shared" si="2104"/>
        <v>1.71012886</v>
      </c>
      <c r="S3980" s="2">
        <f t="shared" si="2130"/>
        <v>1.83355815</v>
      </c>
      <c r="T3980" s="2">
        <f t="shared" si="2117"/>
        <v>210872.65746533</v>
      </c>
      <c r="U3980" s="2">
        <f t="shared" si="2118"/>
        <v>1783.2299542346884</v>
      </c>
      <c r="V3980" s="2">
        <f t="shared" si="2119"/>
        <v>80150.858032442091</v>
      </c>
      <c r="W3980" s="2">
        <f t="shared" si="2120"/>
        <v>196941.4344759768</v>
      </c>
      <c r="X3980" s="17">
        <f t="shared" si="2121"/>
        <v>0</v>
      </c>
      <c r="Y3980" s="2">
        <f t="shared" si="2122"/>
        <v>0</v>
      </c>
      <c r="Z3980" s="72">
        <f t="shared" si="2123"/>
        <v>0</v>
      </c>
      <c r="AA3980" s="2">
        <f t="shared" si="2109"/>
        <v>0</v>
      </c>
      <c r="AB3980" s="12">
        <f t="shared" si="2131"/>
        <v>4.6600000000000003E-2</v>
      </c>
      <c r="AC3980" s="17">
        <f t="shared" si="2124"/>
        <v>11</v>
      </c>
      <c r="AD3980" s="17">
        <v>252</v>
      </c>
      <c r="AE3980" s="13">
        <f t="shared" si="2102"/>
        <v>1.001990132</v>
      </c>
      <c r="AF3980" s="2">
        <f t="shared" si="2110"/>
        <v>419.66442353999997</v>
      </c>
      <c r="AG3980" s="2">
        <f t="shared" si="2125"/>
        <v>391.93945086999997</v>
      </c>
      <c r="AH3980" s="3">
        <f t="shared" si="2126"/>
        <v>0</v>
      </c>
      <c r="AI3980" s="4" t="str">
        <f t="shared" si="2103"/>
        <v>A+J=</v>
      </c>
      <c r="AJ3980" s="11">
        <f t="shared" si="2132"/>
        <v>45152</v>
      </c>
      <c r="AQ3980" s="53"/>
      <c r="AR3980" s="53"/>
    </row>
    <row r="3981" spans="1:44" x14ac:dyDescent="0.2">
      <c r="A3981" s="158">
        <f t="shared" si="2127"/>
        <v>45137</v>
      </c>
      <c r="B3981" s="2">
        <f t="shared" si="2111"/>
        <v>197333.37392684681</v>
      </c>
      <c r="C3981" s="2">
        <f t="shared" si="2128"/>
        <v>115007.34648930001</v>
      </c>
      <c r="D3981" s="2">
        <f>SUM(Y3981:Y$3996)</f>
        <v>2139.2988050499998</v>
      </c>
      <c r="E3981" s="73">
        <f t="shared" si="2112"/>
        <v>112868.04768425001</v>
      </c>
      <c r="F3981" s="88">
        <f t="shared" si="2105"/>
        <v>6455.85</v>
      </c>
      <c r="G3981" s="3">
        <f>IF(AND(N3981=1,N3980&gt;1),VLOOKUP(A3980,[1]Plan1!$BK$81:$BM$259,3),G3980)</f>
        <v>6413.24</v>
      </c>
      <c r="H3981" s="11">
        <f t="shared" si="2106"/>
        <v>45061</v>
      </c>
      <c r="I3981" s="11">
        <f t="shared" si="2107"/>
        <v>45092</v>
      </c>
      <c r="J3981" s="12">
        <f t="shared" si="2113"/>
        <v>-6.6002153085962245E-3</v>
      </c>
      <c r="K3981" s="11">
        <f t="shared" si="2129"/>
        <v>45152</v>
      </c>
      <c r="L3981" s="11">
        <f t="shared" si="2114"/>
        <v>45152</v>
      </c>
      <c r="M3981" s="1">
        <f t="shared" si="2100"/>
        <v>21</v>
      </c>
      <c r="N3981" s="1">
        <f t="shared" si="2115"/>
        <v>11</v>
      </c>
      <c r="O3981" s="2">
        <f t="shared" si="2116"/>
        <v>0.99653729000000002</v>
      </c>
      <c r="P3981" s="13">
        <f t="shared" si="2108"/>
        <v>0.99339977999999995</v>
      </c>
      <c r="Q3981" s="13">
        <f t="shared" si="2101"/>
        <v>1.7160711204415096</v>
      </c>
      <c r="R3981" s="2">
        <f t="shared" si="2104"/>
        <v>1.71012886</v>
      </c>
      <c r="S3981" s="2">
        <f t="shared" si="2130"/>
        <v>1.83355815</v>
      </c>
      <c r="T3981" s="2">
        <f t="shared" si="2117"/>
        <v>210872.65746533</v>
      </c>
      <c r="U3981" s="2">
        <f t="shared" si="2118"/>
        <v>1783.2299542346884</v>
      </c>
      <c r="V3981" s="2">
        <f t="shared" si="2119"/>
        <v>80150.858032442091</v>
      </c>
      <c r="W3981" s="2">
        <f t="shared" si="2120"/>
        <v>196941.4344759768</v>
      </c>
      <c r="X3981" s="17">
        <f t="shared" si="2121"/>
        <v>0</v>
      </c>
      <c r="Y3981" s="2">
        <f t="shared" si="2122"/>
        <v>0</v>
      </c>
      <c r="Z3981" s="72">
        <f t="shared" si="2123"/>
        <v>0</v>
      </c>
      <c r="AA3981" s="2">
        <f t="shared" si="2109"/>
        <v>0</v>
      </c>
      <c r="AB3981" s="12">
        <f t="shared" si="2131"/>
        <v>4.6600000000000003E-2</v>
      </c>
      <c r="AC3981" s="17">
        <f t="shared" si="2124"/>
        <v>11</v>
      </c>
      <c r="AD3981" s="17">
        <v>252</v>
      </c>
      <c r="AE3981" s="13">
        <f t="shared" si="2102"/>
        <v>1.001990132</v>
      </c>
      <c r="AF3981" s="2">
        <f t="shared" si="2110"/>
        <v>419.66442353999997</v>
      </c>
      <c r="AG3981" s="2">
        <f t="shared" si="2125"/>
        <v>391.93945086999997</v>
      </c>
      <c r="AH3981" s="3">
        <f t="shared" si="2126"/>
        <v>0</v>
      </c>
      <c r="AI3981" s="4" t="str">
        <f t="shared" si="2103"/>
        <v>A+J=</v>
      </c>
      <c r="AJ3981" s="11">
        <f t="shared" si="2132"/>
        <v>45152</v>
      </c>
      <c r="AQ3981" s="53"/>
      <c r="AR3981" s="53"/>
    </row>
    <row r="3982" spans="1:44" x14ac:dyDescent="0.2">
      <c r="A3982" s="158">
        <f t="shared" si="2127"/>
        <v>45138</v>
      </c>
      <c r="B3982" s="2">
        <f t="shared" si="2111"/>
        <v>197333.37392684681</v>
      </c>
      <c r="C3982" s="2">
        <f t="shared" si="2128"/>
        <v>115007.34648930001</v>
      </c>
      <c r="D3982" s="2">
        <f>SUM(Y3982:Y$3996)</f>
        <v>2139.2988050499998</v>
      </c>
      <c r="E3982" s="73">
        <f t="shared" si="2112"/>
        <v>112868.04768425001</v>
      </c>
      <c r="F3982" s="88">
        <f t="shared" si="2105"/>
        <v>6455.85</v>
      </c>
      <c r="G3982" s="3">
        <f>IF(AND(N3982=1,N3981&gt;1),VLOOKUP(A3981,[1]Plan1!$BK$81:$BM$259,3),G3981)</f>
        <v>6413.24</v>
      </c>
      <c r="H3982" s="11">
        <f t="shared" si="2106"/>
        <v>45061</v>
      </c>
      <c r="I3982" s="11">
        <f t="shared" si="2107"/>
        <v>45092</v>
      </c>
      <c r="J3982" s="12">
        <f t="shared" si="2113"/>
        <v>-6.6002153085962245E-3</v>
      </c>
      <c r="K3982" s="11">
        <f t="shared" si="2129"/>
        <v>45152</v>
      </c>
      <c r="L3982" s="11">
        <f t="shared" si="2114"/>
        <v>45152</v>
      </c>
      <c r="M3982" s="1">
        <f t="shared" si="2100"/>
        <v>21</v>
      </c>
      <c r="N3982" s="1">
        <f t="shared" si="2115"/>
        <v>11</v>
      </c>
      <c r="O3982" s="2">
        <f t="shared" si="2116"/>
        <v>0.99653729000000002</v>
      </c>
      <c r="P3982" s="13">
        <f t="shared" si="2108"/>
        <v>0.99339977999999995</v>
      </c>
      <c r="Q3982" s="13">
        <f t="shared" si="2101"/>
        <v>1.7160711204415096</v>
      </c>
      <c r="R3982" s="2">
        <f t="shared" si="2104"/>
        <v>1.71012886</v>
      </c>
      <c r="S3982" s="2">
        <f t="shared" si="2130"/>
        <v>1.83355815</v>
      </c>
      <c r="T3982" s="2">
        <f t="shared" si="2117"/>
        <v>210872.65746533</v>
      </c>
      <c r="U3982" s="2">
        <f t="shared" si="2118"/>
        <v>1783.2299542346884</v>
      </c>
      <c r="V3982" s="2">
        <f t="shared" si="2119"/>
        <v>80150.858032442091</v>
      </c>
      <c r="W3982" s="2">
        <f t="shared" si="2120"/>
        <v>196941.4344759768</v>
      </c>
      <c r="X3982" s="17">
        <f t="shared" si="2121"/>
        <v>0</v>
      </c>
      <c r="Y3982" s="2">
        <f t="shared" si="2122"/>
        <v>0</v>
      </c>
      <c r="Z3982" s="72">
        <f t="shared" si="2123"/>
        <v>0</v>
      </c>
      <c r="AA3982" s="2">
        <f t="shared" si="2109"/>
        <v>0</v>
      </c>
      <c r="AB3982" s="12">
        <f t="shared" si="2131"/>
        <v>4.6600000000000003E-2</v>
      </c>
      <c r="AC3982" s="17">
        <f t="shared" si="2124"/>
        <v>11</v>
      </c>
      <c r="AD3982" s="17">
        <v>252</v>
      </c>
      <c r="AE3982" s="13">
        <f t="shared" si="2102"/>
        <v>1.001990132</v>
      </c>
      <c r="AF3982" s="2">
        <f t="shared" si="2110"/>
        <v>419.66442353999997</v>
      </c>
      <c r="AG3982" s="2">
        <f t="shared" si="2125"/>
        <v>391.93945086999997</v>
      </c>
      <c r="AH3982" s="3">
        <f t="shared" si="2126"/>
        <v>0</v>
      </c>
      <c r="AI3982" s="4" t="str">
        <f t="shared" si="2103"/>
        <v>A+J=</v>
      </c>
      <c r="AJ3982" s="11">
        <f t="shared" si="2132"/>
        <v>45152</v>
      </c>
      <c r="AQ3982" s="53"/>
      <c r="AR3982" s="53"/>
    </row>
    <row r="3983" spans="1:44" x14ac:dyDescent="0.2">
      <c r="A3983" s="158">
        <f t="shared" si="2127"/>
        <v>45139</v>
      </c>
      <c r="B3983" s="2">
        <f t="shared" si="2111"/>
        <v>197308.05410648591</v>
      </c>
      <c r="C3983" s="2">
        <f t="shared" si="2128"/>
        <v>115007.34648930001</v>
      </c>
      <c r="D3983" s="2">
        <f>SUM(Y3983:Y$3996)</f>
        <v>2139.2988050499998</v>
      </c>
      <c r="E3983" s="73">
        <f t="shared" si="2112"/>
        <v>112868.04768425001</v>
      </c>
      <c r="F3983" s="88">
        <f t="shared" si="2105"/>
        <v>6455.85</v>
      </c>
      <c r="G3983" s="3">
        <f>IF(AND(N3983=1,N3982&gt;1),VLOOKUP(A3982,[1]Plan1!$BK$81:$BM$259,3),G3982)</f>
        <v>6413.24</v>
      </c>
      <c r="H3983" s="11">
        <f t="shared" si="2106"/>
        <v>45061</v>
      </c>
      <c r="I3983" s="11">
        <f t="shared" si="2107"/>
        <v>45092</v>
      </c>
      <c r="J3983" s="12">
        <f t="shared" si="2113"/>
        <v>-6.6002153085962245E-3</v>
      </c>
      <c r="K3983" s="11">
        <f t="shared" si="2129"/>
        <v>45152</v>
      </c>
      <c r="L3983" s="11">
        <f t="shared" si="2114"/>
        <v>45152</v>
      </c>
      <c r="M3983" s="1">
        <f t="shared" si="2100"/>
        <v>21</v>
      </c>
      <c r="N3983" s="1">
        <f t="shared" si="2115"/>
        <v>12</v>
      </c>
      <c r="O3983" s="2">
        <f t="shared" si="2116"/>
        <v>0.99622308999999998</v>
      </c>
      <c r="P3983" s="13">
        <f t="shared" si="2108"/>
        <v>0.99339977999999995</v>
      </c>
      <c r="Q3983" s="13">
        <f t="shared" si="2101"/>
        <v>1.7160711204415096</v>
      </c>
      <c r="R3983" s="2">
        <f t="shared" si="2104"/>
        <v>1.70958967</v>
      </c>
      <c r="S3983" s="2">
        <f t="shared" si="2130"/>
        <v>1.83355815</v>
      </c>
      <c r="T3983" s="2">
        <f t="shared" si="2117"/>
        <v>210872.65746533</v>
      </c>
      <c r="U3983" s="2">
        <f t="shared" si="2118"/>
        <v>1783.2299542346884</v>
      </c>
      <c r="V3983" s="2">
        <f t="shared" si="2119"/>
        <v>80090.000709811226</v>
      </c>
      <c r="W3983" s="2">
        <f t="shared" si="2120"/>
        <v>196880.57715334592</v>
      </c>
      <c r="X3983" s="17">
        <f t="shared" si="2121"/>
        <v>0</v>
      </c>
      <c r="Y3983" s="2">
        <f t="shared" si="2122"/>
        <v>0</v>
      </c>
      <c r="Z3983" s="72">
        <f t="shared" si="2123"/>
        <v>0</v>
      </c>
      <c r="AA3983" s="2">
        <f t="shared" si="2109"/>
        <v>0</v>
      </c>
      <c r="AB3983" s="12">
        <f t="shared" si="2131"/>
        <v>4.6600000000000003E-2</v>
      </c>
      <c r="AC3983" s="17">
        <f t="shared" si="2124"/>
        <v>12</v>
      </c>
      <c r="AD3983" s="17">
        <v>252</v>
      </c>
      <c r="AE3983" s="13">
        <f t="shared" si="2102"/>
        <v>1.00217125</v>
      </c>
      <c r="AF3983" s="2">
        <f t="shared" si="2110"/>
        <v>457.85725752000002</v>
      </c>
      <c r="AG3983" s="2">
        <f t="shared" si="2125"/>
        <v>427.47695313999998</v>
      </c>
      <c r="AH3983" s="3">
        <f t="shared" si="2126"/>
        <v>0</v>
      </c>
      <c r="AI3983" s="4" t="str">
        <f t="shared" si="2103"/>
        <v>A+J=</v>
      </c>
      <c r="AJ3983" s="11">
        <f t="shared" si="2132"/>
        <v>45152</v>
      </c>
      <c r="AQ3983" s="53"/>
      <c r="AR3983" s="53"/>
    </row>
    <row r="3984" spans="1:44" x14ac:dyDescent="0.2">
      <c r="A3984" s="158">
        <f t="shared" si="2127"/>
        <v>45140</v>
      </c>
      <c r="B3984" s="2">
        <f t="shared" si="2111"/>
        <v>197282.74003501411</v>
      </c>
      <c r="C3984" s="2">
        <f t="shared" si="2128"/>
        <v>115007.34648930001</v>
      </c>
      <c r="D3984" s="2">
        <f>SUM(Y3984:Y$3996)</f>
        <v>2139.2988050499998</v>
      </c>
      <c r="E3984" s="73">
        <f t="shared" si="2112"/>
        <v>112868.04768425001</v>
      </c>
      <c r="F3984" s="88">
        <f t="shared" si="2105"/>
        <v>6455.85</v>
      </c>
      <c r="G3984" s="3">
        <f>IF(AND(N3984=1,N3983&gt;1),VLOOKUP(A3983,[1]Plan1!$BK$81:$BM$259,3),G3983)</f>
        <v>6413.24</v>
      </c>
      <c r="H3984" s="11">
        <f t="shared" si="2106"/>
        <v>45061</v>
      </c>
      <c r="I3984" s="11">
        <f t="shared" si="2107"/>
        <v>45092</v>
      </c>
      <c r="J3984" s="12">
        <f t="shared" si="2113"/>
        <v>-6.6002153085962245E-3</v>
      </c>
      <c r="K3984" s="11">
        <f t="shared" si="2129"/>
        <v>45152</v>
      </c>
      <c r="L3984" s="11">
        <f t="shared" si="2114"/>
        <v>45152</v>
      </c>
      <c r="M3984" s="1">
        <f t="shared" si="2100"/>
        <v>21</v>
      </c>
      <c r="N3984" s="1">
        <f t="shared" si="2115"/>
        <v>13</v>
      </c>
      <c r="O3984" s="2">
        <f t="shared" si="2116"/>
        <v>0.99590900000000004</v>
      </c>
      <c r="P3984" s="13">
        <f t="shared" si="2108"/>
        <v>0.99339977999999995</v>
      </c>
      <c r="Q3984" s="13">
        <f t="shared" si="2101"/>
        <v>1.7160711204415096</v>
      </c>
      <c r="R3984" s="2">
        <f t="shared" si="2104"/>
        <v>1.7090506700000001</v>
      </c>
      <c r="S3984" s="2">
        <f t="shared" si="2130"/>
        <v>1.83355815</v>
      </c>
      <c r="T3984" s="2">
        <f t="shared" si="2117"/>
        <v>210872.65746533</v>
      </c>
      <c r="U3984" s="2">
        <f t="shared" si="2118"/>
        <v>1783.2299542346884</v>
      </c>
      <c r="V3984" s="2">
        <f t="shared" si="2119"/>
        <v>80029.164832109425</v>
      </c>
      <c r="W3984" s="2">
        <f t="shared" si="2120"/>
        <v>196819.7412756441</v>
      </c>
      <c r="X3984" s="17">
        <f t="shared" si="2121"/>
        <v>0</v>
      </c>
      <c r="Y3984" s="2">
        <f t="shared" si="2122"/>
        <v>0</v>
      </c>
      <c r="Z3984" s="72">
        <f t="shared" si="2123"/>
        <v>0</v>
      </c>
      <c r="AA3984" s="2">
        <f t="shared" si="2109"/>
        <v>0</v>
      </c>
      <c r="AB3984" s="12">
        <f t="shared" si="2131"/>
        <v>4.6600000000000003E-2</v>
      </c>
      <c r="AC3984" s="17">
        <f t="shared" si="2124"/>
        <v>13</v>
      </c>
      <c r="AD3984" s="17">
        <v>252</v>
      </c>
      <c r="AE3984" s="13">
        <f t="shared" si="2102"/>
        <v>1.0023523999999999</v>
      </c>
      <c r="AF3984" s="2">
        <f t="shared" si="2110"/>
        <v>496.05683942000002</v>
      </c>
      <c r="AG3984" s="2">
        <f t="shared" si="2125"/>
        <v>462.99875937000002</v>
      </c>
      <c r="AH3984" s="3">
        <f t="shared" si="2126"/>
        <v>0</v>
      </c>
      <c r="AI3984" s="4" t="str">
        <f t="shared" si="2103"/>
        <v>A+J=</v>
      </c>
      <c r="AJ3984" s="11">
        <f t="shared" si="2132"/>
        <v>45152</v>
      </c>
      <c r="AQ3984" s="53"/>
      <c r="AR3984" s="53"/>
    </row>
    <row r="3985" spans="1:154" x14ac:dyDescent="0.2">
      <c r="A3985" s="158">
        <f t="shared" si="2127"/>
        <v>45141</v>
      </c>
      <c r="B3985" s="2">
        <f t="shared" si="2111"/>
        <v>197257.42738884944</v>
      </c>
      <c r="C3985" s="2">
        <f t="shared" si="2128"/>
        <v>115007.34648930001</v>
      </c>
      <c r="D3985" s="2">
        <f>SUM(Y3985:Y$3996)</f>
        <v>2139.2988050499998</v>
      </c>
      <c r="E3985" s="73">
        <f t="shared" si="2112"/>
        <v>112868.04768425001</v>
      </c>
      <c r="F3985" s="88">
        <f t="shared" si="2105"/>
        <v>6455.85</v>
      </c>
      <c r="G3985" s="3">
        <f>IF(AND(N3985=1,N3984&gt;1),VLOOKUP(A3984,[1]Plan1!$BK$81:$BM$259,3),G3984)</f>
        <v>6413.24</v>
      </c>
      <c r="H3985" s="11">
        <f t="shared" si="2106"/>
        <v>45061</v>
      </c>
      <c r="I3985" s="11">
        <f t="shared" si="2107"/>
        <v>45092</v>
      </c>
      <c r="J3985" s="12">
        <f t="shared" si="2113"/>
        <v>-6.6002153085962245E-3</v>
      </c>
      <c r="K3985" s="11">
        <f t="shared" si="2129"/>
        <v>45152</v>
      </c>
      <c r="L3985" s="11">
        <f t="shared" si="2114"/>
        <v>45152</v>
      </c>
      <c r="M3985" s="1">
        <f t="shared" si="2100"/>
        <v>21</v>
      </c>
      <c r="N3985" s="1">
        <f t="shared" si="2115"/>
        <v>14</v>
      </c>
      <c r="O3985" s="2">
        <f t="shared" si="2116"/>
        <v>0.99559500000000001</v>
      </c>
      <c r="P3985" s="13">
        <f t="shared" si="2108"/>
        <v>0.99339977999999995</v>
      </c>
      <c r="Q3985" s="13">
        <f t="shared" si="2101"/>
        <v>1.7160711204415096</v>
      </c>
      <c r="R3985" s="2">
        <f t="shared" si="2104"/>
        <v>1.70851182</v>
      </c>
      <c r="S3985" s="2">
        <f t="shared" si="2130"/>
        <v>1.83355815</v>
      </c>
      <c r="T3985" s="2">
        <f t="shared" si="2117"/>
        <v>210872.65746533</v>
      </c>
      <c r="U3985" s="2">
        <f t="shared" si="2118"/>
        <v>1783.2299542346884</v>
      </c>
      <c r="V3985" s="2">
        <f t="shared" si="2119"/>
        <v>79968.345884614755</v>
      </c>
      <c r="W3985" s="2">
        <f t="shared" si="2120"/>
        <v>196758.92232814943</v>
      </c>
      <c r="X3985" s="17">
        <f t="shared" si="2121"/>
        <v>0</v>
      </c>
      <c r="Y3985" s="2">
        <f t="shared" si="2122"/>
        <v>0</v>
      </c>
      <c r="Z3985" s="72">
        <f t="shared" si="2123"/>
        <v>0</v>
      </c>
      <c r="AA3985" s="2">
        <f t="shared" si="2109"/>
        <v>0</v>
      </c>
      <c r="AB3985" s="12">
        <f t="shared" si="2131"/>
        <v>4.6600000000000003E-2</v>
      </c>
      <c r="AC3985" s="17">
        <f t="shared" si="2124"/>
        <v>14</v>
      </c>
      <c r="AD3985" s="17">
        <v>252</v>
      </c>
      <c r="AE3985" s="13">
        <f t="shared" si="2102"/>
        <v>1.002533583</v>
      </c>
      <c r="AF3985" s="2">
        <f t="shared" si="2110"/>
        <v>534.26338010999996</v>
      </c>
      <c r="AG3985" s="2">
        <f t="shared" si="2125"/>
        <v>498.5050607</v>
      </c>
      <c r="AH3985" s="3">
        <f t="shared" si="2126"/>
        <v>0</v>
      </c>
      <c r="AI3985" s="4" t="str">
        <f t="shared" si="2103"/>
        <v>A+J=</v>
      </c>
      <c r="AJ3985" s="11">
        <f t="shared" si="2132"/>
        <v>45152</v>
      </c>
      <c r="AQ3985" s="53"/>
      <c r="AR3985" s="53"/>
    </row>
    <row r="3986" spans="1:154" x14ac:dyDescent="0.2">
      <c r="A3986" s="158">
        <f t="shared" si="2127"/>
        <v>45142</v>
      </c>
      <c r="B3986" s="2">
        <f t="shared" si="2111"/>
        <v>197232.11936971336</v>
      </c>
      <c r="C3986" s="2">
        <f t="shared" si="2128"/>
        <v>115007.34648930001</v>
      </c>
      <c r="D3986" s="2">
        <f>SUM(Y3986:Y$3996)</f>
        <v>2139.2988050499998</v>
      </c>
      <c r="E3986" s="73">
        <f t="shared" si="2112"/>
        <v>112868.04768425001</v>
      </c>
      <c r="F3986" s="88">
        <f t="shared" si="2105"/>
        <v>6455.85</v>
      </c>
      <c r="G3986" s="3">
        <f>IF(AND(N3986=1,N3985&gt;1),VLOOKUP(A3985,[1]Plan1!$BK$81:$BM$259,3),G3985)</f>
        <v>6413.24</v>
      </c>
      <c r="H3986" s="11">
        <f t="shared" si="2106"/>
        <v>45061</v>
      </c>
      <c r="I3986" s="11">
        <f t="shared" si="2107"/>
        <v>45092</v>
      </c>
      <c r="J3986" s="12">
        <f t="shared" si="2113"/>
        <v>-6.6002153085962245E-3</v>
      </c>
      <c r="K3986" s="11">
        <f t="shared" si="2129"/>
        <v>45152</v>
      </c>
      <c r="L3986" s="11">
        <f t="shared" si="2114"/>
        <v>45152</v>
      </c>
      <c r="M3986" s="1">
        <f t="shared" si="2100"/>
        <v>21</v>
      </c>
      <c r="N3986" s="1">
        <f t="shared" si="2115"/>
        <v>15</v>
      </c>
      <c r="O3986" s="2">
        <f t="shared" si="2116"/>
        <v>0.99528110000000003</v>
      </c>
      <c r="P3986" s="13">
        <f t="shared" si="2108"/>
        <v>0.99339977999999995</v>
      </c>
      <c r="Q3986" s="13">
        <f t="shared" si="2101"/>
        <v>1.7160711204415096</v>
      </c>
      <c r="R3986" s="2">
        <f t="shared" si="2104"/>
        <v>1.7079731499999999</v>
      </c>
      <c r="S3986" s="2">
        <f t="shared" si="2130"/>
        <v>1.83355815</v>
      </c>
      <c r="T3986" s="2">
        <f t="shared" si="2117"/>
        <v>210872.65746533</v>
      </c>
      <c r="U3986" s="2">
        <f t="shared" si="2118"/>
        <v>1783.2299542346884</v>
      </c>
      <c r="V3986" s="2">
        <f t="shared" si="2119"/>
        <v>79907.54725336867</v>
      </c>
      <c r="W3986" s="2">
        <f t="shared" si="2120"/>
        <v>196698.12369690335</v>
      </c>
      <c r="X3986" s="17">
        <f t="shared" si="2121"/>
        <v>0</v>
      </c>
      <c r="Y3986" s="2">
        <f t="shared" si="2122"/>
        <v>0</v>
      </c>
      <c r="Z3986" s="72">
        <f t="shared" si="2123"/>
        <v>0</v>
      </c>
      <c r="AA3986" s="2">
        <f t="shared" si="2109"/>
        <v>0</v>
      </c>
      <c r="AB3986" s="12">
        <f t="shared" si="2131"/>
        <v>4.6600000000000003E-2</v>
      </c>
      <c r="AC3986" s="17">
        <f t="shared" si="2124"/>
        <v>15</v>
      </c>
      <c r="AD3986" s="17">
        <v>252</v>
      </c>
      <c r="AE3986" s="13">
        <f t="shared" si="2102"/>
        <v>1.002714798</v>
      </c>
      <c r="AF3986" s="2">
        <f t="shared" si="2110"/>
        <v>572.47666874000004</v>
      </c>
      <c r="AG3986" s="2">
        <f t="shared" si="2125"/>
        <v>533.99567280999997</v>
      </c>
      <c r="AH3986" s="3">
        <f t="shared" si="2126"/>
        <v>0</v>
      </c>
      <c r="AI3986" s="4" t="str">
        <f t="shared" si="2103"/>
        <v>A+J=</v>
      </c>
      <c r="AJ3986" s="11">
        <f t="shared" si="2132"/>
        <v>45152</v>
      </c>
      <c r="AQ3986" s="53"/>
      <c r="AR3986" s="53"/>
    </row>
    <row r="3987" spans="1:154" x14ac:dyDescent="0.2">
      <c r="A3987" s="158">
        <f t="shared" si="2127"/>
        <v>45143</v>
      </c>
      <c r="B3987" s="2">
        <f t="shared" si="2111"/>
        <v>197206.81411218495</v>
      </c>
      <c r="C3987" s="2">
        <f t="shared" si="2128"/>
        <v>115007.34648930001</v>
      </c>
      <c r="D3987" s="2">
        <f>SUM(Y3987:Y$3996)</f>
        <v>2139.2988050499998</v>
      </c>
      <c r="E3987" s="73">
        <f t="shared" si="2112"/>
        <v>112868.04768425001</v>
      </c>
      <c r="F3987" s="88">
        <f t="shared" si="2105"/>
        <v>6455.85</v>
      </c>
      <c r="G3987" s="3">
        <f>IF(AND(N3987=1,N3986&gt;1),VLOOKUP(A3986,[1]Plan1!$BK$81:$BM$259,3),G3986)</f>
        <v>6413.24</v>
      </c>
      <c r="H3987" s="11">
        <f t="shared" si="2106"/>
        <v>45061</v>
      </c>
      <c r="I3987" s="11">
        <f t="shared" si="2107"/>
        <v>45092</v>
      </c>
      <c r="J3987" s="12">
        <f t="shared" si="2113"/>
        <v>-6.6002153085962245E-3</v>
      </c>
      <c r="K3987" s="11">
        <f t="shared" si="2129"/>
        <v>45152</v>
      </c>
      <c r="L3987" s="11">
        <f t="shared" si="2114"/>
        <v>45152</v>
      </c>
      <c r="M3987" s="1">
        <f t="shared" si="2100"/>
        <v>21</v>
      </c>
      <c r="N3987" s="1">
        <f t="shared" si="2115"/>
        <v>16</v>
      </c>
      <c r="O3987" s="2">
        <f t="shared" si="2116"/>
        <v>0.9949673</v>
      </c>
      <c r="P3987" s="13">
        <f t="shared" si="2108"/>
        <v>0.99339977999999995</v>
      </c>
      <c r="Q3987" s="13">
        <f t="shared" si="2101"/>
        <v>1.7160711204415096</v>
      </c>
      <c r="R3987" s="2">
        <f t="shared" si="2104"/>
        <v>1.70743464</v>
      </c>
      <c r="S3987" s="2">
        <f t="shared" si="2130"/>
        <v>1.83355815</v>
      </c>
      <c r="T3987" s="2">
        <f t="shared" si="2117"/>
        <v>210872.65746533</v>
      </c>
      <c r="U3987" s="2">
        <f t="shared" si="2118"/>
        <v>1783.2299542346884</v>
      </c>
      <c r="V3987" s="2">
        <f t="shared" si="2119"/>
        <v>79846.766681010238</v>
      </c>
      <c r="W3987" s="2">
        <f t="shared" si="2120"/>
        <v>196637.34312454495</v>
      </c>
      <c r="X3987" s="17">
        <f t="shared" si="2121"/>
        <v>0</v>
      </c>
      <c r="Y3987" s="2">
        <f t="shared" si="2122"/>
        <v>0</v>
      </c>
      <c r="Z3987" s="72">
        <f t="shared" si="2123"/>
        <v>0</v>
      </c>
      <c r="AA3987" s="2">
        <f t="shared" si="2109"/>
        <v>0</v>
      </c>
      <c r="AB3987" s="12">
        <f t="shared" si="2131"/>
        <v>4.6600000000000003E-2</v>
      </c>
      <c r="AC3987" s="17">
        <f t="shared" si="2124"/>
        <v>16</v>
      </c>
      <c r="AD3987" s="17">
        <v>252</v>
      </c>
      <c r="AE3987" s="13">
        <f t="shared" si="2102"/>
        <v>1.0028960469999999</v>
      </c>
      <c r="AF3987" s="2">
        <f t="shared" si="2110"/>
        <v>610.69712703000005</v>
      </c>
      <c r="AG3987" s="2">
        <f t="shared" si="2125"/>
        <v>569.47098763999998</v>
      </c>
      <c r="AH3987" s="3">
        <f t="shared" si="2126"/>
        <v>0</v>
      </c>
      <c r="AI3987" s="4" t="str">
        <f t="shared" si="2103"/>
        <v>A+J=</v>
      </c>
      <c r="AJ3987" s="11">
        <f t="shared" si="2132"/>
        <v>45152</v>
      </c>
      <c r="AQ3987" s="53"/>
      <c r="AR3987" s="53"/>
    </row>
    <row r="3988" spans="1:154" x14ac:dyDescent="0.2">
      <c r="A3988" s="158">
        <f t="shared" si="2127"/>
        <v>45144</v>
      </c>
      <c r="B3988" s="2">
        <f t="shared" si="2111"/>
        <v>197206.81411218495</v>
      </c>
      <c r="C3988" s="2">
        <f t="shared" si="2128"/>
        <v>115007.34648930001</v>
      </c>
      <c r="D3988" s="2">
        <f>SUM(Y3988:Y$3996)</f>
        <v>2139.2988050499998</v>
      </c>
      <c r="E3988" s="73">
        <f t="shared" si="2112"/>
        <v>112868.04768425001</v>
      </c>
      <c r="F3988" s="88">
        <f t="shared" si="2105"/>
        <v>6455.85</v>
      </c>
      <c r="G3988" s="3">
        <f>IF(AND(N3988=1,N3987&gt;1),VLOOKUP(A3987,[1]Plan1!$BK$81:$BM$259,3),G3987)</f>
        <v>6413.24</v>
      </c>
      <c r="H3988" s="11">
        <f t="shared" si="2106"/>
        <v>45061</v>
      </c>
      <c r="I3988" s="11">
        <f t="shared" si="2107"/>
        <v>45092</v>
      </c>
      <c r="J3988" s="12">
        <f t="shared" si="2113"/>
        <v>-6.6002153085962245E-3</v>
      </c>
      <c r="K3988" s="11">
        <f t="shared" si="2129"/>
        <v>45152</v>
      </c>
      <c r="L3988" s="11">
        <f t="shared" si="2114"/>
        <v>45152</v>
      </c>
      <c r="M3988" s="1">
        <f t="shared" si="2100"/>
        <v>21</v>
      </c>
      <c r="N3988" s="1">
        <f t="shared" si="2115"/>
        <v>16</v>
      </c>
      <c r="O3988" s="2">
        <f t="shared" si="2116"/>
        <v>0.9949673</v>
      </c>
      <c r="P3988" s="13">
        <f t="shared" si="2108"/>
        <v>0.99339977999999995</v>
      </c>
      <c r="Q3988" s="13">
        <f t="shared" si="2101"/>
        <v>1.7160711204415096</v>
      </c>
      <c r="R3988" s="2">
        <f t="shared" si="2104"/>
        <v>1.70743464</v>
      </c>
      <c r="S3988" s="2">
        <f t="shared" si="2130"/>
        <v>1.83355815</v>
      </c>
      <c r="T3988" s="2">
        <f t="shared" si="2117"/>
        <v>210872.65746533</v>
      </c>
      <c r="U3988" s="2">
        <f t="shared" si="2118"/>
        <v>1783.2299542346884</v>
      </c>
      <c r="V3988" s="2">
        <f t="shared" si="2119"/>
        <v>79846.766681010238</v>
      </c>
      <c r="W3988" s="2">
        <f t="shared" si="2120"/>
        <v>196637.34312454495</v>
      </c>
      <c r="X3988" s="17">
        <f t="shared" si="2121"/>
        <v>0</v>
      </c>
      <c r="Y3988" s="2">
        <f t="shared" si="2122"/>
        <v>0</v>
      </c>
      <c r="Z3988" s="72">
        <f t="shared" si="2123"/>
        <v>0</v>
      </c>
      <c r="AA3988" s="2">
        <f t="shared" si="2109"/>
        <v>0</v>
      </c>
      <c r="AB3988" s="12">
        <f t="shared" si="2131"/>
        <v>4.6600000000000003E-2</v>
      </c>
      <c r="AC3988" s="17">
        <f t="shared" si="2124"/>
        <v>16</v>
      </c>
      <c r="AD3988" s="17">
        <v>252</v>
      </c>
      <c r="AE3988" s="13">
        <f t="shared" si="2102"/>
        <v>1.0028960469999999</v>
      </c>
      <c r="AF3988" s="2">
        <f t="shared" si="2110"/>
        <v>610.69712703000005</v>
      </c>
      <c r="AG3988" s="2">
        <f t="shared" si="2125"/>
        <v>569.47098763999998</v>
      </c>
      <c r="AH3988" s="3">
        <f t="shared" si="2126"/>
        <v>0</v>
      </c>
      <c r="AI3988" s="4" t="str">
        <f t="shared" si="2103"/>
        <v>A+J=</v>
      </c>
      <c r="AJ3988" s="11">
        <f t="shared" si="2132"/>
        <v>45152</v>
      </c>
      <c r="AQ3988" s="53"/>
      <c r="AR3988" s="53"/>
    </row>
    <row r="3989" spans="1:154" x14ac:dyDescent="0.2">
      <c r="A3989" s="158">
        <f t="shared" si="2127"/>
        <v>45145</v>
      </c>
      <c r="B3989" s="2">
        <f t="shared" si="2111"/>
        <v>197206.81411218495</v>
      </c>
      <c r="C3989" s="2">
        <f t="shared" si="2128"/>
        <v>115007.34648930001</v>
      </c>
      <c r="D3989" s="2">
        <f>SUM(Y3989:Y$3996)</f>
        <v>2139.2988050499998</v>
      </c>
      <c r="E3989" s="73">
        <f t="shared" si="2112"/>
        <v>112868.04768425001</v>
      </c>
      <c r="F3989" s="88">
        <f t="shared" si="2105"/>
        <v>6455.85</v>
      </c>
      <c r="G3989" s="3">
        <f>IF(AND(N3989=1,N3988&gt;1),VLOOKUP(A3988,[1]Plan1!$BK$81:$BM$259,3),G3988)</f>
        <v>6413.24</v>
      </c>
      <c r="H3989" s="11">
        <f t="shared" si="2106"/>
        <v>45061</v>
      </c>
      <c r="I3989" s="11">
        <f t="shared" si="2107"/>
        <v>45092</v>
      </c>
      <c r="J3989" s="12">
        <f t="shared" si="2113"/>
        <v>-6.6002153085962245E-3</v>
      </c>
      <c r="K3989" s="11">
        <f t="shared" si="2129"/>
        <v>45152</v>
      </c>
      <c r="L3989" s="11">
        <f t="shared" si="2114"/>
        <v>45152</v>
      </c>
      <c r="M3989" s="1">
        <f t="shared" si="2100"/>
        <v>21</v>
      </c>
      <c r="N3989" s="1">
        <f t="shared" si="2115"/>
        <v>16</v>
      </c>
      <c r="O3989" s="2">
        <f t="shared" si="2116"/>
        <v>0.9949673</v>
      </c>
      <c r="P3989" s="13">
        <f t="shared" si="2108"/>
        <v>0.99339977999999995</v>
      </c>
      <c r="Q3989" s="13">
        <f t="shared" si="2101"/>
        <v>1.7160711204415096</v>
      </c>
      <c r="R3989" s="2">
        <f t="shared" si="2104"/>
        <v>1.70743464</v>
      </c>
      <c r="S3989" s="2">
        <f t="shared" si="2130"/>
        <v>1.83355815</v>
      </c>
      <c r="T3989" s="2">
        <f t="shared" si="2117"/>
        <v>210872.65746533</v>
      </c>
      <c r="U3989" s="2">
        <f t="shared" si="2118"/>
        <v>1783.2299542346884</v>
      </c>
      <c r="V3989" s="2">
        <f t="shared" si="2119"/>
        <v>79846.766681010238</v>
      </c>
      <c r="W3989" s="2">
        <f t="shared" si="2120"/>
        <v>196637.34312454495</v>
      </c>
      <c r="X3989" s="17">
        <f t="shared" si="2121"/>
        <v>0</v>
      </c>
      <c r="Y3989" s="2">
        <f t="shared" si="2122"/>
        <v>0</v>
      </c>
      <c r="Z3989" s="72">
        <f t="shared" si="2123"/>
        <v>0</v>
      </c>
      <c r="AA3989" s="2">
        <f t="shared" si="2109"/>
        <v>0</v>
      </c>
      <c r="AB3989" s="12">
        <f t="shared" si="2131"/>
        <v>4.6600000000000003E-2</v>
      </c>
      <c r="AC3989" s="17">
        <f t="shared" si="2124"/>
        <v>16</v>
      </c>
      <c r="AD3989" s="17">
        <v>252</v>
      </c>
      <c r="AE3989" s="13">
        <f t="shared" si="2102"/>
        <v>1.0028960469999999</v>
      </c>
      <c r="AF3989" s="2">
        <f t="shared" si="2110"/>
        <v>610.69712703000005</v>
      </c>
      <c r="AG3989" s="2">
        <f t="shared" si="2125"/>
        <v>569.47098763999998</v>
      </c>
      <c r="AH3989" s="3">
        <f t="shared" si="2126"/>
        <v>0</v>
      </c>
      <c r="AI3989" s="4" t="str">
        <f t="shared" si="2103"/>
        <v>A+J=</v>
      </c>
      <c r="AJ3989" s="11">
        <f t="shared" si="2132"/>
        <v>45152</v>
      </c>
      <c r="AQ3989" s="53"/>
      <c r="AR3989" s="53"/>
    </row>
    <row r="3990" spans="1:154" x14ac:dyDescent="0.2">
      <c r="A3990" s="158">
        <f t="shared" si="2127"/>
        <v>45146</v>
      </c>
      <c r="B3990" s="2">
        <f t="shared" si="2111"/>
        <v>197181.51349103506</v>
      </c>
      <c r="C3990" s="2">
        <f t="shared" si="2128"/>
        <v>115007.34648930001</v>
      </c>
      <c r="D3990" s="2">
        <f>SUM(Y3990:Y$3996)</f>
        <v>2139.2988050499998</v>
      </c>
      <c r="E3990" s="73">
        <f t="shared" si="2112"/>
        <v>112868.04768425001</v>
      </c>
      <c r="F3990" s="88">
        <f t="shared" si="2105"/>
        <v>6455.85</v>
      </c>
      <c r="G3990" s="3">
        <f>IF(AND(N3990=1,N3989&gt;1),VLOOKUP(A3989,[1]Plan1!$BK$81:$BM$259,3),G3989)</f>
        <v>6413.24</v>
      </c>
      <c r="H3990" s="11">
        <f t="shared" si="2106"/>
        <v>45061</v>
      </c>
      <c r="I3990" s="11">
        <f t="shared" si="2107"/>
        <v>45092</v>
      </c>
      <c r="J3990" s="12">
        <f t="shared" si="2113"/>
        <v>-6.6002153085962245E-3</v>
      </c>
      <c r="K3990" s="11">
        <f t="shared" si="2129"/>
        <v>45152</v>
      </c>
      <c r="L3990" s="11">
        <f t="shared" si="2114"/>
        <v>45152</v>
      </c>
      <c r="M3990" s="1">
        <f t="shared" si="2100"/>
        <v>21</v>
      </c>
      <c r="N3990" s="1">
        <f t="shared" si="2115"/>
        <v>17</v>
      </c>
      <c r="O3990" s="2">
        <f t="shared" si="2116"/>
        <v>0.99465360000000003</v>
      </c>
      <c r="P3990" s="13">
        <f t="shared" si="2108"/>
        <v>0.99339977999999995</v>
      </c>
      <c r="Q3990" s="13">
        <f t="shared" si="2101"/>
        <v>1.7160711204415096</v>
      </c>
      <c r="R3990" s="2">
        <f t="shared" si="2104"/>
        <v>1.7068963100000001</v>
      </c>
      <c r="S3990" s="2">
        <f t="shared" si="2130"/>
        <v>1.83355815</v>
      </c>
      <c r="T3990" s="2">
        <f t="shared" si="2117"/>
        <v>210872.65746533</v>
      </c>
      <c r="U3990" s="2">
        <f t="shared" si="2118"/>
        <v>1783.2299542346884</v>
      </c>
      <c r="V3990" s="2">
        <f t="shared" si="2119"/>
        <v>79786.006424900377</v>
      </c>
      <c r="W3990" s="2">
        <f t="shared" si="2120"/>
        <v>196576.58286843507</v>
      </c>
      <c r="X3990" s="17">
        <f t="shared" si="2121"/>
        <v>0</v>
      </c>
      <c r="Y3990" s="2">
        <f t="shared" si="2122"/>
        <v>0</v>
      </c>
      <c r="Z3990" s="72">
        <f t="shared" si="2123"/>
        <v>0</v>
      </c>
      <c r="AA3990" s="2">
        <f t="shared" si="2109"/>
        <v>0</v>
      </c>
      <c r="AB3990" s="12">
        <f t="shared" si="2131"/>
        <v>4.6600000000000003E-2</v>
      </c>
      <c r="AC3990" s="17">
        <f t="shared" si="2124"/>
        <v>17</v>
      </c>
      <c r="AD3990" s="17">
        <v>252</v>
      </c>
      <c r="AE3990" s="13">
        <f t="shared" si="2102"/>
        <v>1.003077328</v>
      </c>
      <c r="AF3990" s="2">
        <f t="shared" si="2110"/>
        <v>648.92433325000002</v>
      </c>
      <c r="AG3990" s="2">
        <f t="shared" si="2125"/>
        <v>604.93062259999999</v>
      </c>
      <c r="AH3990" s="3">
        <f t="shared" si="2126"/>
        <v>0</v>
      </c>
      <c r="AI3990" s="4" t="str">
        <f t="shared" si="2103"/>
        <v>A+J=</v>
      </c>
      <c r="AJ3990" s="11">
        <f t="shared" si="2132"/>
        <v>45152</v>
      </c>
      <c r="AQ3990" s="53"/>
      <c r="AR3990" s="53"/>
    </row>
    <row r="3991" spans="1:154" x14ac:dyDescent="0.2">
      <c r="A3991" s="158">
        <f t="shared" si="2127"/>
        <v>45147</v>
      </c>
      <c r="B3991" s="2">
        <f t="shared" si="2111"/>
        <v>197156.21544328285</v>
      </c>
      <c r="C3991" s="2">
        <f t="shared" si="2128"/>
        <v>115007.34648930001</v>
      </c>
      <c r="D3991" s="2">
        <f>SUM(Y3991:Y$3996)</f>
        <v>2139.2988050499998</v>
      </c>
      <c r="E3991" s="73">
        <f t="shared" si="2112"/>
        <v>112868.04768425001</v>
      </c>
      <c r="F3991" s="88">
        <f t="shared" si="2105"/>
        <v>6455.85</v>
      </c>
      <c r="G3991" s="3">
        <f>IF(AND(N3991=1,N3990&gt;1),VLOOKUP(A3990,[1]Plan1!$BK$81:$BM$259,3),G3990)</f>
        <v>6413.24</v>
      </c>
      <c r="H3991" s="11">
        <f t="shared" si="2106"/>
        <v>45061</v>
      </c>
      <c r="I3991" s="11">
        <f t="shared" si="2107"/>
        <v>45092</v>
      </c>
      <c r="J3991" s="12">
        <f t="shared" si="2113"/>
        <v>-6.6002153085962245E-3</v>
      </c>
      <c r="K3991" s="11">
        <f t="shared" si="2129"/>
        <v>45152</v>
      </c>
      <c r="L3991" s="11">
        <f t="shared" si="2114"/>
        <v>45152</v>
      </c>
      <c r="M3991" s="1">
        <f t="shared" ref="M3991:M4054" si="2133">IF(L3991=L3990,M3990,NETWORKDAYS(L3990,L3991,$AN$194:$AN$348)-1)</f>
        <v>21</v>
      </c>
      <c r="N3991" s="1">
        <f t="shared" si="2115"/>
        <v>18</v>
      </c>
      <c r="O3991" s="2">
        <f t="shared" si="2116"/>
        <v>0.99433998999999995</v>
      </c>
      <c r="P3991" s="13">
        <f t="shared" si="2108"/>
        <v>0.99339977999999995</v>
      </c>
      <c r="Q3991" s="13">
        <f t="shared" si="2101"/>
        <v>1.7160711204415096</v>
      </c>
      <c r="R3991" s="2">
        <f t="shared" si="2104"/>
        <v>1.7063581400000001</v>
      </c>
      <c r="S3991" s="2">
        <f t="shared" si="2130"/>
        <v>1.83355815</v>
      </c>
      <c r="T3991" s="2">
        <f t="shared" si="2117"/>
        <v>210872.65746533</v>
      </c>
      <c r="U3991" s="2">
        <f t="shared" si="2118"/>
        <v>1783.2299542346884</v>
      </c>
      <c r="V3991" s="2">
        <f t="shared" si="2119"/>
        <v>79725.264227678155</v>
      </c>
      <c r="W3991" s="2">
        <f t="shared" si="2120"/>
        <v>196515.84067121285</v>
      </c>
      <c r="X3991" s="17">
        <f t="shared" si="2121"/>
        <v>0</v>
      </c>
      <c r="Y3991" s="2">
        <f t="shared" si="2122"/>
        <v>0</v>
      </c>
      <c r="Z3991" s="72">
        <f t="shared" si="2123"/>
        <v>0</v>
      </c>
      <c r="AA3991" s="2">
        <f t="shared" si="2109"/>
        <v>0</v>
      </c>
      <c r="AB3991" s="12">
        <f t="shared" si="2131"/>
        <v>4.6600000000000003E-2</v>
      </c>
      <c r="AC3991" s="17">
        <f t="shared" si="2124"/>
        <v>18</v>
      </c>
      <c r="AD3991" s="17">
        <v>252</v>
      </c>
      <c r="AE3991" s="13">
        <f t="shared" si="2102"/>
        <v>1.003258642</v>
      </c>
      <c r="AF3991" s="2">
        <f t="shared" si="2110"/>
        <v>687.15849825999999</v>
      </c>
      <c r="AG3991" s="2">
        <f t="shared" si="2125"/>
        <v>640.37477206999995</v>
      </c>
      <c r="AH3991" s="3">
        <f t="shared" si="2126"/>
        <v>0</v>
      </c>
      <c r="AI3991" s="4" t="str">
        <f t="shared" si="2103"/>
        <v>A+J=</v>
      </c>
      <c r="AJ3991" s="11">
        <f t="shared" si="2132"/>
        <v>45152</v>
      </c>
      <c r="AQ3991" s="53"/>
      <c r="AR3991" s="53"/>
    </row>
    <row r="3992" spans="1:154" x14ac:dyDescent="0.2">
      <c r="A3992" s="158">
        <f t="shared" si="2127"/>
        <v>45148</v>
      </c>
      <c r="B3992" s="2">
        <f t="shared" si="2111"/>
        <v>197130.92204140921</v>
      </c>
      <c r="C3992" s="2">
        <f t="shared" si="2128"/>
        <v>115007.34648930001</v>
      </c>
      <c r="D3992" s="2">
        <f>SUM(Y3992:Y$3996)</f>
        <v>2139.2988050499998</v>
      </c>
      <c r="E3992" s="73">
        <f t="shared" si="2112"/>
        <v>112868.04768425001</v>
      </c>
      <c r="F3992" s="88">
        <f t="shared" si="2105"/>
        <v>6455.85</v>
      </c>
      <c r="G3992" s="3">
        <f>IF(AND(N3992=1,N3991&gt;1),VLOOKUP(A3991,[1]Plan1!$BK$81:$BM$259,3),G3991)</f>
        <v>6413.24</v>
      </c>
      <c r="H3992" s="11">
        <f t="shared" si="2106"/>
        <v>45061</v>
      </c>
      <c r="I3992" s="11">
        <f t="shared" si="2107"/>
        <v>45092</v>
      </c>
      <c r="J3992" s="12">
        <f t="shared" si="2113"/>
        <v>-6.6002153085962245E-3</v>
      </c>
      <c r="K3992" s="11">
        <f t="shared" si="2129"/>
        <v>45152</v>
      </c>
      <c r="L3992" s="11">
        <f t="shared" si="2114"/>
        <v>45152</v>
      </c>
      <c r="M3992" s="1">
        <f t="shared" si="2133"/>
        <v>21</v>
      </c>
      <c r="N3992" s="1">
        <f t="shared" si="2115"/>
        <v>19</v>
      </c>
      <c r="O3992" s="2">
        <f t="shared" si="2116"/>
        <v>0.99402648999999998</v>
      </c>
      <c r="P3992" s="13">
        <f t="shared" si="2108"/>
        <v>0.99339977999999995</v>
      </c>
      <c r="Q3992" s="13">
        <f t="shared" si="2101"/>
        <v>1.7160711204415096</v>
      </c>
      <c r="R3992" s="2">
        <f t="shared" si="2104"/>
        <v>1.7058201500000001</v>
      </c>
      <c r="S3992" s="2">
        <f t="shared" si="2130"/>
        <v>1.83355815</v>
      </c>
      <c r="T3992" s="2">
        <f t="shared" si="2117"/>
        <v>210872.65746533</v>
      </c>
      <c r="U3992" s="2">
        <f t="shared" si="2118"/>
        <v>1783.2299542346884</v>
      </c>
      <c r="V3992" s="2">
        <f t="shared" si="2119"/>
        <v>79664.542346704504</v>
      </c>
      <c r="W3992" s="2">
        <f t="shared" si="2120"/>
        <v>196455.11879023921</v>
      </c>
      <c r="X3992" s="17">
        <f t="shared" si="2121"/>
        <v>0</v>
      </c>
      <c r="Y3992" s="2">
        <f t="shared" si="2122"/>
        <v>0</v>
      </c>
      <c r="Z3992" s="72">
        <f t="shared" si="2123"/>
        <v>0</v>
      </c>
      <c r="AA3992" s="2">
        <f t="shared" si="2109"/>
        <v>0</v>
      </c>
      <c r="AB3992" s="12">
        <f t="shared" si="2131"/>
        <v>4.6600000000000003E-2</v>
      </c>
      <c r="AC3992" s="17">
        <f t="shared" si="2124"/>
        <v>19</v>
      </c>
      <c r="AD3992" s="17">
        <v>252</v>
      </c>
      <c r="AE3992" s="13">
        <f t="shared" si="2102"/>
        <v>1.003439988</v>
      </c>
      <c r="AF3992" s="2">
        <f t="shared" si="2110"/>
        <v>725.39941120000003</v>
      </c>
      <c r="AG3992" s="2">
        <f t="shared" si="2125"/>
        <v>675.80325116999995</v>
      </c>
      <c r="AH3992" s="3">
        <f t="shared" si="2126"/>
        <v>0</v>
      </c>
      <c r="AI3992" s="4" t="str">
        <f t="shared" si="2103"/>
        <v>A+J=</v>
      </c>
      <c r="AJ3992" s="11">
        <f t="shared" si="2132"/>
        <v>45152</v>
      </c>
      <c r="AQ3992" s="53"/>
      <c r="AR3992" s="53"/>
    </row>
    <row r="3993" spans="1:154" x14ac:dyDescent="0.2">
      <c r="A3993" s="158">
        <f t="shared" si="2127"/>
        <v>45149</v>
      </c>
      <c r="B3993" s="2">
        <f t="shared" si="2111"/>
        <v>197105.63255066366</v>
      </c>
      <c r="C3993" s="2">
        <f t="shared" si="2128"/>
        <v>115007.34648930001</v>
      </c>
      <c r="D3993" s="2">
        <f>SUM(Y3993:Y$3996)</f>
        <v>2139.2988050499998</v>
      </c>
      <c r="E3993" s="73">
        <f t="shared" si="2112"/>
        <v>112868.04768425001</v>
      </c>
      <c r="F3993" s="88">
        <f t="shared" si="2105"/>
        <v>6455.85</v>
      </c>
      <c r="G3993" s="3">
        <f>IF(AND(N3993=1,N3992&gt;1),VLOOKUP(A3992,[1]Plan1!$BK$81:$BM$259,3),G3992)</f>
        <v>6413.24</v>
      </c>
      <c r="H3993" s="11">
        <f t="shared" si="2106"/>
        <v>45061</v>
      </c>
      <c r="I3993" s="11">
        <f t="shared" si="2107"/>
        <v>45092</v>
      </c>
      <c r="J3993" s="12">
        <f t="shared" si="2113"/>
        <v>-6.6002153085962245E-3</v>
      </c>
      <c r="K3993" s="11">
        <f t="shared" si="2129"/>
        <v>45152</v>
      </c>
      <c r="L3993" s="11">
        <f t="shared" si="2114"/>
        <v>45152</v>
      </c>
      <c r="M3993" s="1">
        <f t="shared" si="2133"/>
        <v>21</v>
      </c>
      <c r="N3993" s="1">
        <f t="shared" si="2115"/>
        <v>20</v>
      </c>
      <c r="O3993" s="2">
        <f t="shared" si="2116"/>
        <v>0.99371308999999997</v>
      </c>
      <c r="P3993" s="13">
        <f t="shared" si="2108"/>
        <v>0.99339977999999995</v>
      </c>
      <c r="Q3993" s="13">
        <f t="shared" si="2101"/>
        <v>1.7160711204415096</v>
      </c>
      <c r="R3993" s="2">
        <f t="shared" si="2104"/>
        <v>1.70528233</v>
      </c>
      <c r="S3993" s="2">
        <f t="shared" si="2130"/>
        <v>1.83355815</v>
      </c>
      <c r="T3993" s="2">
        <f t="shared" si="2117"/>
        <v>210872.65746533</v>
      </c>
      <c r="U3993" s="2">
        <f t="shared" si="2118"/>
        <v>1783.2299542346884</v>
      </c>
      <c r="V3993" s="2">
        <f t="shared" si="2119"/>
        <v>79603.839653298943</v>
      </c>
      <c r="W3993" s="2">
        <f t="shared" si="2120"/>
        <v>196394.41609683365</v>
      </c>
      <c r="X3993" s="17">
        <f t="shared" si="2121"/>
        <v>0</v>
      </c>
      <c r="Y3993" s="2">
        <f t="shared" si="2122"/>
        <v>0</v>
      </c>
      <c r="Z3993" s="72">
        <f t="shared" si="2123"/>
        <v>0</v>
      </c>
      <c r="AA3993" s="2">
        <f t="shared" si="2109"/>
        <v>0</v>
      </c>
      <c r="AB3993" s="12">
        <f t="shared" si="2131"/>
        <v>4.6600000000000003E-2</v>
      </c>
      <c r="AC3993" s="17">
        <f t="shared" si="2124"/>
        <v>20</v>
      </c>
      <c r="AD3993" s="17">
        <v>252</v>
      </c>
      <c r="AE3993" s="13">
        <f t="shared" si="2102"/>
        <v>1.0036213679999999</v>
      </c>
      <c r="AF3993" s="2">
        <f t="shared" si="2110"/>
        <v>763.64749381000001</v>
      </c>
      <c r="AG3993" s="2">
        <f t="shared" si="2125"/>
        <v>711.21645382999998</v>
      </c>
      <c r="AH3993" s="3">
        <f t="shared" si="2126"/>
        <v>0</v>
      </c>
      <c r="AI3993" s="4" t="str">
        <f t="shared" si="2103"/>
        <v>A+J=</v>
      </c>
      <c r="AJ3993" s="11">
        <f t="shared" si="2132"/>
        <v>45152</v>
      </c>
      <c r="AQ3993" s="53"/>
      <c r="AR3993" s="53"/>
    </row>
    <row r="3994" spans="1:154" x14ac:dyDescent="0.2">
      <c r="A3994" s="158">
        <f t="shared" si="2127"/>
        <v>45150</v>
      </c>
      <c r="B3994" s="2">
        <f t="shared" si="2111"/>
        <v>197080.34544964571</v>
      </c>
      <c r="C3994" s="2">
        <f t="shared" si="2128"/>
        <v>115007.34648930001</v>
      </c>
      <c r="D3994" s="2">
        <f>SUM(Y3994:Y$3996)</f>
        <v>2139.2988050499998</v>
      </c>
      <c r="E3994" s="73">
        <f t="shared" si="2112"/>
        <v>112868.04768425001</v>
      </c>
      <c r="F3994" s="88">
        <f t="shared" si="2105"/>
        <v>6455.85</v>
      </c>
      <c r="G3994" s="3">
        <f>IF(AND(N3994=1,N3993&gt;1),VLOOKUP(A3993,[1]Plan1!$BK$81:$BM$259,3),G3993)</f>
        <v>6413.24</v>
      </c>
      <c r="H3994" s="11">
        <f t="shared" si="2106"/>
        <v>45061</v>
      </c>
      <c r="I3994" s="11">
        <f t="shared" si="2107"/>
        <v>45092</v>
      </c>
      <c r="J3994" s="12">
        <f t="shared" si="2113"/>
        <v>-6.6002153085962245E-3</v>
      </c>
      <c r="K3994" s="11">
        <f t="shared" si="2129"/>
        <v>45152</v>
      </c>
      <c r="L3994" s="11">
        <f t="shared" si="2114"/>
        <v>45152</v>
      </c>
      <c r="M3994" s="1">
        <f t="shared" si="2133"/>
        <v>21</v>
      </c>
      <c r="N3994" s="1">
        <f t="shared" si="2115"/>
        <v>21</v>
      </c>
      <c r="O3994" s="2">
        <f t="shared" si="2116"/>
        <v>0.99339977999999995</v>
      </c>
      <c r="P3994" s="13">
        <f t="shared" si="2108"/>
        <v>0.99339977999999995</v>
      </c>
      <c r="Q3994" s="13">
        <f t="shared" si="2101"/>
        <v>1.7160711204415096</v>
      </c>
      <c r="R3994" s="2">
        <f t="shared" si="2104"/>
        <v>1.70474467</v>
      </c>
      <c r="S3994" s="2">
        <f t="shared" si="2130"/>
        <v>1.83355815</v>
      </c>
      <c r="T3994" s="2">
        <f t="shared" si="2117"/>
        <v>210872.65746533</v>
      </c>
      <c r="U3994" s="2">
        <f t="shared" si="2118"/>
        <v>1783.2299542346884</v>
      </c>
      <c r="V3994" s="2">
        <f t="shared" si="2119"/>
        <v>79543.155018781035</v>
      </c>
      <c r="W3994" s="2">
        <f t="shared" si="2120"/>
        <v>196333.73146231571</v>
      </c>
      <c r="X3994" s="17">
        <f t="shared" si="2121"/>
        <v>0</v>
      </c>
      <c r="Y3994" s="2">
        <f t="shared" si="2122"/>
        <v>0</v>
      </c>
      <c r="Z3994" s="72">
        <f t="shared" si="2123"/>
        <v>0</v>
      </c>
      <c r="AA3994" s="2">
        <f t="shared" si="2109"/>
        <v>0</v>
      </c>
      <c r="AB3994" s="12">
        <f t="shared" si="2131"/>
        <v>4.6600000000000003E-2</v>
      </c>
      <c r="AC3994" s="17">
        <f t="shared" si="2124"/>
        <v>21</v>
      </c>
      <c r="AD3994" s="17">
        <v>252</v>
      </c>
      <c r="AE3994" s="13">
        <f t="shared" si="2102"/>
        <v>1.00380278</v>
      </c>
      <c r="AF3994" s="2">
        <f t="shared" si="2110"/>
        <v>801.90232434999996</v>
      </c>
      <c r="AG3994" s="2">
        <f t="shared" si="2125"/>
        <v>746.61398732999999</v>
      </c>
      <c r="AH3994" s="3">
        <f t="shared" si="2126"/>
        <v>0</v>
      </c>
      <c r="AI3994" s="4" t="str">
        <f t="shared" si="2103"/>
        <v>A+J=</v>
      </c>
      <c r="AJ3994" s="11">
        <f t="shared" si="2132"/>
        <v>45152</v>
      </c>
      <c r="AQ3994" s="53"/>
      <c r="AR3994" s="53"/>
    </row>
    <row r="3995" spans="1:154" x14ac:dyDescent="0.2">
      <c r="A3995" s="158">
        <f t="shared" si="2127"/>
        <v>45151</v>
      </c>
      <c r="B3995" s="2">
        <f t="shared" si="2111"/>
        <v>197080.34544964571</v>
      </c>
      <c r="C3995" s="2">
        <f t="shared" si="2128"/>
        <v>115007.34648930001</v>
      </c>
      <c r="D3995" s="2">
        <f>SUM(Y3995:Y$3996)</f>
        <v>2139.2988050499998</v>
      </c>
      <c r="E3995" s="73">
        <f t="shared" si="2112"/>
        <v>112868.04768425001</v>
      </c>
      <c r="F3995" s="88">
        <f t="shared" si="2105"/>
        <v>6455.85</v>
      </c>
      <c r="G3995" s="3">
        <f>IF(AND(N3995=1,N3994&gt;1),VLOOKUP(A3994,[1]Plan1!$BK$81:$BM$259,3),G3994)</f>
        <v>6413.24</v>
      </c>
      <c r="H3995" s="11">
        <f t="shared" si="2106"/>
        <v>45061</v>
      </c>
      <c r="I3995" s="11">
        <f t="shared" si="2107"/>
        <v>45092</v>
      </c>
      <c r="J3995" s="12">
        <f t="shared" si="2113"/>
        <v>-6.6002153085962245E-3</v>
      </c>
      <c r="K3995" s="11">
        <f t="shared" si="2129"/>
        <v>45152</v>
      </c>
      <c r="L3995" s="11">
        <f t="shared" si="2114"/>
        <v>45152</v>
      </c>
      <c r="M3995" s="1">
        <f t="shared" si="2133"/>
        <v>21</v>
      </c>
      <c r="N3995" s="1">
        <f t="shared" si="2115"/>
        <v>21</v>
      </c>
      <c r="O3995" s="2">
        <f t="shared" si="2116"/>
        <v>0.99339977999999995</v>
      </c>
      <c r="P3995" s="13">
        <f t="shared" si="2108"/>
        <v>0.99339977999999995</v>
      </c>
      <c r="Q3995" s="13">
        <f t="shared" si="2101"/>
        <v>1.7160711204415096</v>
      </c>
      <c r="R3995" s="2">
        <f t="shared" si="2104"/>
        <v>1.70474467</v>
      </c>
      <c r="S3995" s="2">
        <f t="shared" si="2130"/>
        <v>1.83355815</v>
      </c>
      <c r="T3995" s="2">
        <f t="shared" si="2117"/>
        <v>210872.65746533</v>
      </c>
      <c r="U3995" s="2">
        <f t="shared" si="2118"/>
        <v>1783.2299542346884</v>
      </c>
      <c r="V3995" s="2">
        <f t="shared" si="2119"/>
        <v>79543.155018781035</v>
      </c>
      <c r="W3995" s="2">
        <f t="shared" si="2120"/>
        <v>196333.73146231571</v>
      </c>
      <c r="X3995" s="17">
        <f t="shared" si="2121"/>
        <v>0</v>
      </c>
      <c r="Y3995" s="2">
        <f t="shared" si="2122"/>
        <v>0</v>
      </c>
      <c r="Z3995" s="72">
        <f t="shared" si="2123"/>
        <v>0</v>
      </c>
      <c r="AA3995" s="2">
        <f t="shared" si="2109"/>
        <v>0</v>
      </c>
      <c r="AB3995" s="12">
        <f t="shared" si="2131"/>
        <v>4.6600000000000003E-2</v>
      </c>
      <c r="AC3995" s="17">
        <f t="shared" si="2124"/>
        <v>21</v>
      </c>
      <c r="AD3995" s="17">
        <v>252</v>
      </c>
      <c r="AE3995" s="13">
        <f t="shared" si="2102"/>
        <v>1.00380278</v>
      </c>
      <c r="AF3995" s="2">
        <f t="shared" si="2110"/>
        <v>801.90232434999996</v>
      </c>
      <c r="AG3995" s="2">
        <f t="shared" si="2125"/>
        <v>746.61398732999999</v>
      </c>
      <c r="AH3995" s="3">
        <f t="shared" si="2126"/>
        <v>0</v>
      </c>
      <c r="AI3995" s="4" t="str">
        <f t="shared" si="2103"/>
        <v>A+J=</v>
      </c>
      <c r="AJ3995" s="11">
        <f t="shared" si="2132"/>
        <v>45152</v>
      </c>
      <c r="AQ3995" s="53"/>
      <c r="AR3995" s="53"/>
    </row>
    <row r="3996" spans="1:154" x14ac:dyDescent="0.2">
      <c r="A3996" s="157">
        <f t="shared" si="2127"/>
        <v>45152</v>
      </c>
      <c r="B3996" s="90">
        <f t="shared" si="2111"/>
        <v>197080.34544964571</v>
      </c>
      <c r="C3996" s="90">
        <f t="shared" si="2128"/>
        <v>115007.34648930001</v>
      </c>
      <c r="D3996" s="90">
        <f>SUM(Y3996:Y$3996)</f>
        <v>2139.2988050499998</v>
      </c>
      <c r="E3996" s="91">
        <f t="shared" si="2112"/>
        <v>112868.04768425001</v>
      </c>
      <c r="F3996" s="92">
        <f t="shared" si="2105"/>
        <v>6455.85</v>
      </c>
      <c r="G3996" s="3">
        <f>IF(AND(N3996=1,N3995&gt;1),VLOOKUP(A3995,[1]Plan1!$BK$81:$BM$259,3),G3995)</f>
        <v>6413.24</v>
      </c>
      <c r="H3996" s="62">
        <f t="shared" si="2106"/>
        <v>45061</v>
      </c>
      <c r="I3996" s="62">
        <f t="shared" si="2107"/>
        <v>45092</v>
      </c>
      <c r="J3996" s="74">
        <f t="shared" si="2113"/>
        <v>-6.6002153085962245E-3</v>
      </c>
      <c r="K3996" s="62">
        <f t="shared" si="2129"/>
        <v>45183</v>
      </c>
      <c r="L3996" s="62">
        <f t="shared" si="2114"/>
        <v>45152</v>
      </c>
      <c r="M3996" s="63">
        <f t="shared" si="2133"/>
        <v>21</v>
      </c>
      <c r="N3996" s="63">
        <f t="shared" si="2115"/>
        <v>21</v>
      </c>
      <c r="O3996" s="90">
        <f t="shared" si="2116"/>
        <v>0.99339977999999995</v>
      </c>
      <c r="P3996" s="93">
        <f t="shared" si="2108"/>
        <v>0.99339977999999995</v>
      </c>
      <c r="Q3996" s="93">
        <f t="shared" si="2101"/>
        <v>1.7160711204415096</v>
      </c>
      <c r="R3996" s="90">
        <f t="shared" si="2104"/>
        <v>1.70474467</v>
      </c>
      <c r="S3996" s="2">
        <f t="shared" si="2130"/>
        <v>1.83355815</v>
      </c>
      <c r="T3996" s="90">
        <f t="shared" si="2117"/>
        <v>210872.65746533</v>
      </c>
      <c r="U3996" s="90">
        <f t="shared" si="2118"/>
        <v>1783.2299542346884</v>
      </c>
      <c r="V3996" s="90">
        <f t="shared" si="2119"/>
        <v>79543.155018781035</v>
      </c>
      <c r="W3996" s="90">
        <f t="shared" si="2120"/>
        <v>196333.73146231571</v>
      </c>
      <c r="X3996" s="94">
        <f t="shared" si="2121"/>
        <v>131</v>
      </c>
      <c r="Y3996" s="90">
        <f t="shared" si="2122"/>
        <v>2139.2988050499998</v>
      </c>
      <c r="Z3996" s="95">
        <f t="shared" si="2123"/>
        <v>1.8601409999999999E-2</v>
      </c>
      <c r="AA3996" s="90">
        <f t="shared" si="2109"/>
        <v>3922.5287592999998</v>
      </c>
      <c r="AB3996" s="74">
        <f t="shared" si="2131"/>
        <v>4.6600000000000003E-2</v>
      </c>
      <c r="AC3996" s="94">
        <f t="shared" si="2124"/>
        <v>21</v>
      </c>
      <c r="AD3996" s="94">
        <v>252</v>
      </c>
      <c r="AE3996" s="93">
        <f t="shared" si="2102"/>
        <v>1.00380278</v>
      </c>
      <c r="AF3996" s="90">
        <f t="shared" si="2110"/>
        <v>801.90232434999996</v>
      </c>
      <c r="AG3996" s="90">
        <f t="shared" si="2125"/>
        <v>746.61398732999999</v>
      </c>
      <c r="AH3996" s="64">
        <f t="shared" si="2126"/>
        <v>4724.4310836499999</v>
      </c>
      <c r="AI3996" s="65" t="str">
        <f t="shared" si="2103"/>
        <v>A+J=</v>
      </c>
      <c r="AJ3996" s="62">
        <f t="shared" si="2132"/>
        <v>45152</v>
      </c>
      <c r="AK3996" s="63"/>
      <c r="AL3996" s="63"/>
      <c r="AM3996" s="63"/>
      <c r="AN3996" s="63"/>
      <c r="AO3996" s="63"/>
      <c r="AP3996" s="63"/>
      <c r="AQ3996" s="64"/>
      <c r="AR3996" s="64"/>
      <c r="AS3996" s="63"/>
      <c r="AT3996" s="63"/>
      <c r="AU3996" s="63"/>
      <c r="AV3996" s="63"/>
      <c r="AW3996" s="63"/>
      <c r="AX3996" s="63"/>
      <c r="AY3996" s="63"/>
      <c r="AZ3996" s="63"/>
      <c r="BA3996" s="63"/>
      <c r="BB3996" s="63"/>
      <c r="BC3996" s="63"/>
      <c r="BD3996" s="63"/>
      <c r="BE3996" s="63"/>
      <c r="BF3996" s="63"/>
      <c r="BG3996" s="63"/>
      <c r="BH3996" s="63"/>
      <c r="BI3996" s="63"/>
      <c r="BJ3996" s="63"/>
      <c r="BK3996" s="63"/>
      <c r="BL3996" s="63"/>
      <c r="BM3996" s="63"/>
      <c r="BN3996" s="63"/>
      <c r="BO3996" s="63"/>
      <c r="BP3996" s="63"/>
      <c r="BQ3996" s="63"/>
      <c r="BR3996" s="63"/>
      <c r="BS3996" s="63"/>
      <c r="BT3996" s="63"/>
      <c r="BU3996" s="63"/>
      <c r="BV3996" s="63"/>
      <c r="BW3996" s="63"/>
      <c r="BX3996" s="63"/>
      <c r="BY3996" s="63"/>
      <c r="BZ3996" s="63"/>
      <c r="CA3996" s="63"/>
      <c r="CB3996" s="63"/>
      <c r="CC3996" s="63"/>
      <c r="CD3996" s="63"/>
      <c r="CE3996" s="63"/>
      <c r="CF3996" s="63"/>
      <c r="CG3996" s="63"/>
      <c r="CH3996" s="63"/>
      <c r="CI3996" s="63"/>
      <c r="CJ3996" s="63"/>
      <c r="CK3996" s="63"/>
      <c r="CL3996" s="63"/>
      <c r="CM3996" s="63"/>
      <c r="CN3996" s="63"/>
      <c r="CO3996" s="63"/>
      <c r="CP3996" s="63"/>
      <c r="CQ3996" s="63"/>
      <c r="CR3996" s="63"/>
      <c r="CS3996" s="63"/>
      <c r="CT3996" s="63"/>
      <c r="CU3996" s="63"/>
      <c r="CV3996" s="63"/>
      <c r="CW3996" s="63"/>
      <c r="CX3996" s="63"/>
      <c r="CY3996" s="63"/>
      <c r="CZ3996" s="63"/>
      <c r="DA3996" s="63"/>
      <c r="DB3996" s="63"/>
      <c r="DC3996" s="63"/>
      <c r="DD3996" s="63"/>
      <c r="DE3996" s="63"/>
      <c r="DF3996" s="63"/>
      <c r="DG3996" s="63"/>
      <c r="DH3996" s="63"/>
      <c r="DI3996" s="63"/>
      <c r="DJ3996" s="63"/>
      <c r="DK3996" s="63"/>
      <c r="DL3996" s="63"/>
      <c r="DM3996" s="63"/>
      <c r="DN3996" s="63"/>
      <c r="DO3996" s="63"/>
      <c r="DP3996" s="63"/>
      <c r="DQ3996" s="63"/>
      <c r="DR3996" s="63"/>
      <c r="DS3996" s="63"/>
      <c r="DT3996" s="63"/>
      <c r="DU3996" s="63"/>
      <c r="DV3996" s="63"/>
      <c r="DW3996" s="63"/>
      <c r="DX3996" s="63"/>
      <c r="DY3996" s="63"/>
      <c r="DZ3996" s="63"/>
      <c r="EA3996" s="63"/>
      <c r="EB3996" s="63"/>
      <c r="EC3996" s="63"/>
      <c r="ED3996" s="63"/>
      <c r="EE3996" s="63"/>
      <c r="EF3996" s="63"/>
      <c r="EG3996" s="63"/>
      <c r="EH3996" s="63"/>
      <c r="EI3996" s="63"/>
      <c r="EJ3996" s="63"/>
      <c r="EK3996" s="63"/>
      <c r="EL3996" s="63"/>
      <c r="EM3996" s="63"/>
      <c r="EN3996" s="63"/>
      <c r="EO3996" s="63"/>
      <c r="EP3996" s="63"/>
      <c r="EQ3996" s="63"/>
      <c r="ER3996" s="63"/>
      <c r="ES3996" s="63"/>
      <c r="ET3996" s="63"/>
      <c r="EU3996" s="63"/>
      <c r="EV3996" s="63"/>
      <c r="EW3996" s="63"/>
      <c r="EX3996" s="63"/>
    </row>
    <row r="3997" spans="1:154" x14ac:dyDescent="0.2">
      <c r="A3997" s="158">
        <f t="shared" si="2127"/>
        <v>45153</v>
      </c>
      <c r="B3997" s="2">
        <f t="shared" si="2111"/>
        <v>192388.06401930616</v>
      </c>
      <c r="C3997" s="2">
        <f t="shared" si="2128"/>
        <v>112868.04768425001</v>
      </c>
      <c r="D3997" s="2">
        <v>0</v>
      </c>
      <c r="E3997" s="73">
        <f t="shared" si="2112"/>
        <v>112868.04768425001</v>
      </c>
      <c r="F3997" s="88">
        <f t="shared" si="2105"/>
        <v>6455.85</v>
      </c>
      <c r="G3997" s="3">
        <f>IF(AND(N3997=1,N3996&gt;1),VLOOKUP(A3996,[1]Plan1!$BK$81:$BM$259,3),G3996)</f>
        <v>6413.24</v>
      </c>
      <c r="H3997" s="11">
        <f t="shared" si="2106"/>
        <v>45092</v>
      </c>
      <c r="I3997" s="11">
        <f t="shared" si="2107"/>
        <v>45122</v>
      </c>
      <c r="J3997" s="12">
        <f t="shared" si="2113"/>
        <v>-6.6002153085962245E-3</v>
      </c>
      <c r="K3997" s="11">
        <f t="shared" si="2129"/>
        <v>45183</v>
      </c>
      <c r="L3997" s="11">
        <f t="shared" si="2114"/>
        <v>45183</v>
      </c>
      <c r="M3997" s="1">
        <f t="shared" si="2133"/>
        <v>22</v>
      </c>
      <c r="N3997" s="1">
        <f t="shared" si="2115"/>
        <v>1</v>
      </c>
      <c r="O3997" s="2">
        <f t="shared" si="2116"/>
        <v>0.99969903999999998</v>
      </c>
      <c r="P3997" s="13">
        <f t="shared" si="2108"/>
        <v>0.99339977999999995</v>
      </c>
      <c r="Q3997" s="13">
        <f t="shared" si="2101"/>
        <v>1.704744673510949</v>
      </c>
      <c r="R3997" s="2">
        <f t="shared" si="2104"/>
        <v>1.7042316099999999</v>
      </c>
      <c r="S3997" s="2">
        <f t="shared" si="2130"/>
        <v>1.83355815</v>
      </c>
      <c r="T3997" s="2">
        <f t="shared" si="2117"/>
        <v>206950.12870604001</v>
      </c>
      <c r="U3997" s="2">
        <f t="shared" si="2118"/>
        <v>0</v>
      </c>
      <c r="V3997" s="2">
        <f t="shared" si="2119"/>
        <v>79485.246938236145</v>
      </c>
      <c r="W3997" s="2">
        <f t="shared" si="2120"/>
        <v>192353.29462248617</v>
      </c>
      <c r="X3997" s="17">
        <f t="shared" si="2121"/>
        <v>0</v>
      </c>
      <c r="Y3997" s="2">
        <f t="shared" si="2122"/>
        <v>0</v>
      </c>
      <c r="Z3997" s="72">
        <f t="shared" si="2123"/>
        <v>0</v>
      </c>
      <c r="AA3997" s="2">
        <f t="shared" si="2109"/>
        <v>0</v>
      </c>
      <c r="AB3997" s="12">
        <f t="shared" si="2131"/>
        <v>4.6600000000000003E-2</v>
      </c>
      <c r="AC3997" s="17">
        <f t="shared" si="2124"/>
        <v>1</v>
      </c>
      <c r="AD3997" s="17">
        <v>252</v>
      </c>
      <c r="AE3997" s="13">
        <f t="shared" si="2102"/>
        <v>1.0001807579999999</v>
      </c>
      <c r="AF3997" s="2">
        <f t="shared" si="2110"/>
        <v>37.407891360000001</v>
      </c>
      <c r="AG3997" s="2">
        <f t="shared" si="2125"/>
        <v>34.769396819999997</v>
      </c>
      <c r="AH3997" s="3">
        <f t="shared" si="2126"/>
        <v>0</v>
      </c>
      <c r="AI3997" s="4" t="str">
        <f t="shared" si="2103"/>
        <v>A+J=</v>
      </c>
      <c r="AJ3997" s="11">
        <f t="shared" si="2132"/>
        <v>45183</v>
      </c>
      <c r="AQ3997" s="53"/>
      <c r="AR3997" s="53"/>
    </row>
    <row r="3998" spans="1:154" x14ac:dyDescent="0.2">
      <c r="A3998" s="158">
        <f t="shared" si="2127"/>
        <v>45154</v>
      </c>
      <c r="B3998" s="2">
        <f t="shared" si="2111"/>
        <v>192364.92749067844</v>
      </c>
      <c r="C3998" s="2">
        <f t="shared" si="2128"/>
        <v>112868.04768425001</v>
      </c>
      <c r="D3998" s="2">
        <v>0</v>
      </c>
      <c r="E3998" s="73">
        <f t="shared" si="2112"/>
        <v>112868.04768425001</v>
      </c>
      <c r="F3998" s="88">
        <f t="shared" si="2105"/>
        <v>6455.85</v>
      </c>
      <c r="G3998" s="3">
        <f>IF(AND(N3998=1,N3997&gt;1),VLOOKUP(A3997,[1]Plan1!$BK$81:$BM$259,3),G3997)</f>
        <v>6413.24</v>
      </c>
      <c r="H3998" s="11">
        <f t="shared" si="2106"/>
        <v>45092</v>
      </c>
      <c r="I3998" s="11">
        <f t="shared" si="2107"/>
        <v>45122</v>
      </c>
      <c r="J3998" s="12">
        <f t="shared" si="2113"/>
        <v>-6.6002153085962245E-3</v>
      </c>
      <c r="K3998" s="11">
        <f t="shared" si="2129"/>
        <v>45183</v>
      </c>
      <c r="L3998" s="11">
        <f t="shared" si="2114"/>
        <v>45183</v>
      </c>
      <c r="M3998" s="1">
        <f t="shared" si="2133"/>
        <v>22</v>
      </c>
      <c r="N3998" s="1">
        <f t="shared" si="2115"/>
        <v>2</v>
      </c>
      <c r="O3998" s="2">
        <f t="shared" si="2116"/>
        <v>0.99939816999999997</v>
      </c>
      <c r="P3998" s="13">
        <f t="shared" si="2108"/>
        <v>0.99339977999999995</v>
      </c>
      <c r="Q3998" s="13">
        <f t="shared" si="2101"/>
        <v>1.704744673510949</v>
      </c>
      <c r="R3998" s="2">
        <f t="shared" si="2104"/>
        <v>1.7037187</v>
      </c>
      <c r="S3998" s="2">
        <f t="shared" si="2130"/>
        <v>1.83355815</v>
      </c>
      <c r="T3998" s="2">
        <f t="shared" si="2117"/>
        <v>206950.12870604001</v>
      </c>
      <c r="U3998" s="2">
        <f t="shared" si="2118"/>
        <v>0</v>
      </c>
      <c r="V3998" s="2">
        <f t="shared" si="2119"/>
        <v>79427.355787898428</v>
      </c>
      <c r="W3998" s="2">
        <f t="shared" si="2120"/>
        <v>192295.40347214843</v>
      </c>
      <c r="X3998" s="17">
        <f t="shared" si="2121"/>
        <v>0</v>
      </c>
      <c r="Y3998" s="2">
        <f t="shared" si="2122"/>
        <v>0</v>
      </c>
      <c r="Z3998" s="72">
        <f t="shared" si="2123"/>
        <v>0</v>
      </c>
      <c r="AA3998" s="2">
        <f t="shared" si="2109"/>
        <v>0</v>
      </c>
      <c r="AB3998" s="12">
        <f t="shared" si="2131"/>
        <v>4.6600000000000003E-2</v>
      </c>
      <c r="AC3998" s="17">
        <f t="shared" si="2124"/>
        <v>2</v>
      </c>
      <c r="AD3998" s="17">
        <v>252</v>
      </c>
      <c r="AE3998" s="13">
        <f t="shared" si="2102"/>
        <v>1.0003615480000001</v>
      </c>
      <c r="AF3998" s="2">
        <f t="shared" si="2110"/>
        <v>74.822405130000007</v>
      </c>
      <c r="AG3998" s="2">
        <f t="shared" si="2125"/>
        <v>69.524018530000006</v>
      </c>
      <c r="AH3998" s="3">
        <f t="shared" si="2126"/>
        <v>0</v>
      </c>
      <c r="AI3998" s="4" t="str">
        <f t="shared" si="2103"/>
        <v>A+J=</v>
      </c>
      <c r="AJ3998" s="11">
        <f t="shared" si="2132"/>
        <v>45183</v>
      </c>
      <c r="AQ3998" s="53"/>
      <c r="AR3998" s="53"/>
    </row>
    <row r="3999" spans="1:154" x14ac:dyDescent="0.2">
      <c r="A3999" s="158">
        <f t="shared" si="2127"/>
        <v>45155</v>
      </c>
      <c r="B3999" s="2">
        <f t="shared" si="2111"/>
        <v>192341.79444228832</v>
      </c>
      <c r="C3999" s="2">
        <f t="shared" si="2128"/>
        <v>112868.04768425001</v>
      </c>
      <c r="D3999" s="2">
        <v>0</v>
      </c>
      <c r="E3999" s="73">
        <f t="shared" si="2112"/>
        <v>112868.04768425001</v>
      </c>
      <c r="F3999" s="88">
        <f t="shared" si="2105"/>
        <v>6455.85</v>
      </c>
      <c r="G3999" s="3">
        <f>IF(AND(N3999=1,N3998&gt;1),VLOOKUP(A3998,[1]Plan1!$BK$81:$BM$259,3),G3998)</f>
        <v>6413.24</v>
      </c>
      <c r="H3999" s="11">
        <f t="shared" si="2106"/>
        <v>45092</v>
      </c>
      <c r="I3999" s="11">
        <f t="shared" si="2107"/>
        <v>45122</v>
      </c>
      <c r="J3999" s="12">
        <f t="shared" si="2113"/>
        <v>-6.6002153085962245E-3</v>
      </c>
      <c r="K3999" s="11">
        <f t="shared" si="2129"/>
        <v>45183</v>
      </c>
      <c r="L3999" s="11">
        <f t="shared" si="2114"/>
        <v>45183</v>
      </c>
      <c r="M3999" s="1">
        <f t="shared" si="2133"/>
        <v>22</v>
      </c>
      <c r="N3999" s="1">
        <f t="shared" si="2115"/>
        <v>3</v>
      </c>
      <c r="O3999" s="2">
        <f t="shared" si="2116"/>
        <v>0.99909738999999997</v>
      </c>
      <c r="P3999" s="13">
        <f t="shared" si="2108"/>
        <v>0.99339977999999995</v>
      </c>
      <c r="Q3999" s="13">
        <f t="shared" ref="Q3999:Q4062" si="2134">IF(L3999&gt;L3998,Q3998*P3999,Q3998)</f>
        <v>1.704744673510949</v>
      </c>
      <c r="R3999" s="2">
        <f t="shared" si="2104"/>
        <v>1.7032059500000001</v>
      </c>
      <c r="S3999" s="2">
        <f t="shared" si="2130"/>
        <v>1.83355815</v>
      </c>
      <c r="T3999" s="2">
        <f t="shared" si="2117"/>
        <v>206950.12870604001</v>
      </c>
      <c r="U3999" s="2">
        <f t="shared" si="2118"/>
        <v>0</v>
      </c>
      <c r="V3999" s="2">
        <f t="shared" si="2119"/>
        <v>79369.482696448336</v>
      </c>
      <c r="W3999" s="2">
        <f t="shared" si="2120"/>
        <v>192237.53038069833</v>
      </c>
      <c r="X3999" s="17">
        <f t="shared" si="2121"/>
        <v>0</v>
      </c>
      <c r="Y3999" s="2">
        <f t="shared" si="2122"/>
        <v>0</v>
      </c>
      <c r="Z3999" s="72">
        <f t="shared" si="2123"/>
        <v>0</v>
      </c>
      <c r="AA3999" s="2">
        <f t="shared" si="2109"/>
        <v>0</v>
      </c>
      <c r="AB3999" s="12">
        <f t="shared" si="2131"/>
        <v>4.6600000000000003E-2</v>
      </c>
      <c r="AC3999" s="17">
        <f t="shared" si="2124"/>
        <v>3</v>
      </c>
      <c r="AD3999" s="17">
        <v>252</v>
      </c>
      <c r="AE3999" s="13">
        <f t="shared" ref="AE3999:AE4062" si="2135">ROUND((1+AB3999)^TRUNC((AC3999/AD3999),9),9)</f>
        <v>1.0005423710000001</v>
      </c>
      <c r="AF3999" s="2">
        <f t="shared" si="2110"/>
        <v>112.24374825</v>
      </c>
      <c r="AG3999" s="2">
        <f t="shared" si="2125"/>
        <v>104.26406159</v>
      </c>
      <c r="AH3999" s="3">
        <f t="shared" si="2126"/>
        <v>0</v>
      </c>
      <c r="AI3999" s="4" t="str">
        <f t="shared" si="2103"/>
        <v>A+J=</v>
      </c>
      <c r="AJ3999" s="11">
        <f t="shared" si="2132"/>
        <v>45183</v>
      </c>
      <c r="AQ3999" s="53"/>
      <c r="AR3999" s="53"/>
    </row>
    <row r="4000" spans="1:154" x14ac:dyDescent="0.2">
      <c r="A4000" s="158">
        <f t="shared" si="2127"/>
        <v>45156</v>
      </c>
      <c r="B4000" s="2">
        <f t="shared" si="2111"/>
        <v>192318.6637486954</v>
      </c>
      <c r="C4000" s="2">
        <f t="shared" si="2128"/>
        <v>112868.04768425001</v>
      </c>
      <c r="D4000" s="2">
        <v>0</v>
      </c>
      <c r="E4000" s="73">
        <f t="shared" si="2112"/>
        <v>112868.04768425001</v>
      </c>
      <c r="F4000" s="88">
        <f t="shared" si="2105"/>
        <v>6455.85</v>
      </c>
      <c r="G4000" s="3">
        <f>IF(AND(N4000=1,N3999&gt;1),VLOOKUP(A3999,[1]Plan1!$BK$81:$BM$259,3),G3999)</f>
        <v>6413.24</v>
      </c>
      <c r="H4000" s="11">
        <f t="shared" si="2106"/>
        <v>45092</v>
      </c>
      <c r="I4000" s="11">
        <f t="shared" si="2107"/>
        <v>45122</v>
      </c>
      <c r="J4000" s="12">
        <f t="shared" si="2113"/>
        <v>-6.6002153085962245E-3</v>
      </c>
      <c r="K4000" s="11">
        <f t="shared" si="2129"/>
        <v>45183</v>
      </c>
      <c r="L4000" s="11">
        <f t="shared" si="2114"/>
        <v>45183</v>
      </c>
      <c r="M4000" s="1">
        <f t="shared" si="2133"/>
        <v>22</v>
      </c>
      <c r="N4000" s="1">
        <f t="shared" si="2115"/>
        <v>4</v>
      </c>
      <c r="O4000" s="2">
        <f t="shared" si="2116"/>
        <v>0.99879669999999998</v>
      </c>
      <c r="P4000" s="13">
        <f t="shared" si="2108"/>
        <v>0.99339977999999995</v>
      </c>
      <c r="Q4000" s="13">
        <f t="shared" si="2134"/>
        <v>1.704744673510949</v>
      </c>
      <c r="R4000" s="2">
        <f t="shared" si="2104"/>
        <v>1.7026933500000001</v>
      </c>
      <c r="S4000" s="2">
        <f t="shared" si="2130"/>
        <v>1.83355815</v>
      </c>
      <c r="T4000" s="2">
        <f t="shared" si="2117"/>
        <v>206950.12870604001</v>
      </c>
      <c r="U4000" s="2">
        <f t="shared" si="2118"/>
        <v>0</v>
      </c>
      <c r="V4000" s="2">
        <f t="shared" si="2119"/>
        <v>79311.626535205389</v>
      </c>
      <c r="W4000" s="2">
        <f t="shared" si="2120"/>
        <v>192179.6742194554</v>
      </c>
      <c r="X4000" s="17">
        <f t="shared" si="2121"/>
        <v>0</v>
      </c>
      <c r="Y4000" s="2">
        <f t="shared" si="2122"/>
        <v>0</v>
      </c>
      <c r="Z4000" s="72">
        <f t="shared" si="2123"/>
        <v>0</v>
      </c>
      <c r="AA4000" s="2">
        <f t="shared" si="2109"/>
        <v>0</v>
      </c>
      <c r="AB4000" s="12">
        <f t="shared" si="2131"/>
        <v>4.6600000000000003E-2</v>
      </c>
      <c r="AC4000" s="17">
        <f t="shared" si="2124"/>
        <v>4</v>
      </c>
      <c r="AD4000" s="17">
        <v>252</v>
      </c>
      <c r="AE4000" s="13">
        <f t="shared" si="2135"/>
        <v>1.0007232269999999</v>
      </c>
      <c r="AF4000" s="2">
        <f t="shared" si="2110"/>
        <v>149.67192073000001</v>
      </c>
      <c r="AG4000" s="2">
        <f t="shared" si="2125"/>
        <v>138.98952924</v>
      </c>
      <c r="AH4000" s="3">
        <f t="shared" si="2126"/>
        <v>0</v>
      </c>
      <c r="AI4000" s="4" t="str">
        <f t="shared" si="2103"/>
        <v>A+J=</v>
      </c>
      <c r="AJ4000" s="11">
        <f t="shared" si="2132"/>
        <v>45183</v>
      </c>
      <c r="AQ4000" s="53"/>
      <c r="AR4000" s="53"/>
    </row>
    <row r="4001" spans="1:44" x14ac:dyDescent="0.2">
      <c r="A4001" s="158">
        <f t="shared" si="2127"/>
        <v>45157</v>
      </c>
      <c r="B4001" s="2">
        <f t="shared" si="2111"/>
        <v>192295.53748066054</v>
      </c>
      <c r="C4001" s="2">
        <f t="shared" si="2128"/>
        <v>112868.04768425001</v>
      </c>
      <c r="D4001" s="2">
        <v>0</v>
      </c>
      <c r="E4001" s="73">
        <f t="shared" si="2112"/>
        <v>112868.04768425001</v>
      </c>
      <c r="F4001" s="88">
        <f t="shared" si="2105"/>
        <v>6455.85</v>
      </c>
      <c r="G4001" s="3">
        <f>IF(AND(N4001=1,N4000&gt;1),VLOOKUP(A4000,[1]Plan1!$BK$81:$BM$259,3),G4000)</f>
        <v>6413.24</v>
      </c>
      <c r="H4001" s="11">
        <f t="shared" si="2106"/>
        <v>45092</v>
      </c>
      <c r="I4001" s="11">
        <f t="shared" si="2107"/>
        <v>45122</v>
      </c>
      <c r="J4001" s="12">
        <f t="shared" si="2113"/>
        <v>-6.6002153085962245E-3</v>
      </c>
      <c r="K4001" s="11">
        <f t="shared" si="2129"/>
        <v>45183</v>
      </c>
      <c r="L4001" s="11">
        <f t="shared" si="2114"/>
        <v>45183</v>
      </c>
      <c r="M4001" s="1">
        <f t="shared" si="2133"/>
        <v>22</v>
      </c>
      <c r="N4001" s="1">
        <f t="shared" si="2115"/>
        <v>5</v>
      </c>
      <c r="O4001" s="2">
        <f t="shared" si="2116"/>
        <v>0.99849611000000005</v>
      </c>
      <c r="P4001" s="13">
        <f t="shared" si="2108"/>
        <v>0.99339977999999995</v>
      </c>
      <c r="Q4001" s="13">
        <f t="shared" si="2134"/>
        <v>1.704744673510949</v>
      </c>
      <c r="R4001" s="2">
        <f t="shared" si="2104"/>
        <v>1.70218092</v>
      </c>
      <c r="S4001" s="2">
        <f t="shared" si="2130"/>
        <v>1.83355815</v>
      </c>
      <c r="T4001" s="2">
        <f t="shared" si="2117"/>
        <v>206950.12870604001</v>
      </c>
      <c r="U4001" s="2">
        <f t="shared" si="2118"/>
        <v>0</v>
      </c>
      <c r="V4001" s="2">
        <f t="shared" si="2119"/>
        <v>79253.789561530532</v>
      </c>
      <c r="W4001" s="2">
        <f t="shared" si="2120"/>
        <v>192121.83724578054</v>
      </c>
      <c r="X4001" s="17">
        <f t="shared" si="2121"/>
        <v>0</v>
      </c>
      <c r="Y4001" s="2">
        <f t="shared" si="2122"/>
        <v>0</v>
      </c>
      <c r="Z4001" s="72">
        <f t="shared" si="2123"/>
        <v>0</v>
      </c>
      <c r="AA4001" s="2">
        <f t="shared" si="2109"/>
        <v>0</v>
      </c>
      <c r="AB4001" s="12">
        <f t="shared" si="2131"/>
        <v>4.6600000000000003E-2</v>
      </c>
      <c r="AC4001" s="17">
        <f t="shared" si="2124"/>
        <v>5</v>
      </c>
      <c r="AD4001" s="17">
        <v>252</v>
      </c>
      <c r="AE4001" s="13">
        <f t="shared" si="2135"/>
        <v>1.000904115</v>
      </c>
      <c r="AF4001" s="2">
        <f t="shared" si="2110"/>
        <v>187.10671561000001</v>
      </c>
      <c r="AG4001" s="2">
        <f t="shared" si="2125"/>
        <v>173.70023488000001</v>
      </c>
      <c r="AH4001" s="3">
        <f t="shared" si="2126"/>
        <v>0</v>
      </c>
      <c r="AI4001" s="4" t="str">
        <f t="shared" si="2103"/>
        <v>A+J=</v>
      </c>
      <c r="AJ4001" s="11">
        <f t="shared" si="2132"/>
        <v>45183</v>
      </c>
      <c r="AQ4001" s="53"/>
      <c r="AR4001" s="53"/>
    </row>
    <row r="4002" spans="1:44" x14ac:dyDescent="0.2">
      <c r="A4002" s="158">
        <f t="shared" si="2127"/>
        <v>45158</v>
      </c>
      <c r="B4002" s="2">
        <f t="shared" si="2111"/>
        <v>192295.53748066054</v>
      </c>
      <c r="C4002" s="2">
        <f t="shared" si="2128"/>
        <v>112868.04768425001</v>
      </c>
      <c r="D4002" s="2">
        <v>0</v>
      </c>
      <c r="E4002" s="73">
        <f t="shared" si="2112"/>
        <v>112868.04768425001</v>
      </c>
      <c r="F4002" s="88">
        <f t="shared" si="2105"/>
        <v>6455.85</v>
      </c>
      <c r="G4002" s="3">
        <f>IF(AND(N4002=1,N4001&gt;1),VLOOKUP(A4001,[1]Plan1!$BK$81:$BM$259,3),G4001)</f>
        <v>6413.24</v>
      </c>
      <c r="H4002" s="11">
        <f t="shared" si="2106"/>
        <v>45092</v>
      </c>
      <c r="I4002" s="11">
        <f t="shared" si="2107"/>
        <v>45122</v>
      </c>
      <c r="J4002" s="12">
        <f t="shared" si="2113"/>
        <v>-6.6002153085962245E-3</v>
      </c>
      <c r="K4002" s="11">
        <f t="shared" si="2129"/>
        <v>45183</v>
      </c>
      <c r="L4002" s="11">
        <f t="shared" si="2114"/>
        <v>45183</v>
      </c>
      <c r="M4002" s="1">
        <f t="shared" si="2133"/>
        <v>22</v>
      </c>
      <c r="N4002" s="1">
        <f t="shared" si="2115"/>
        <v>5</v>
      </c>
      <c r="O4002" s="2">
        <f t="shared" si="2116"/>
        <v>0.99849611000000005</v>
      </c>
      <c r="P4002" s="13">
        <f t="shared" si="2108"/>
        <v>0.99339977999999995</v>
      </c>
      <c r="Q4002" s="13">
        <f t="shared" si="2134"/>
        <v>1.704744673510949</v>
      </c>
      <c r="R4002" s="2">
        <f t="shared" si="2104"/>
        <v>1.70218092</v>
      </c>
      <c r="S4002" s="2">
        <f t="shared" si="2130"/>
        <v>1.83355815</v>
      </c>
      <c r="T4002" s="2">
        <f t="shared" si="2117"/>
        <v>206950.12870604001</v>
      </c>
      <c r="U4002" s="2">
        <f t="shared" si="2118"/>
        <v>0</v>
      </c>
      <c r="V4002" s="2">
        <f t="shared" si="2119"/>
        <v>79253.789561530532</v>
      </c>
      <c r="W4002" s="2">
        <f t="shared" si="2120"/>
        <v>192121.83724578054</v>
      </c>
      <c r="X4002" s="17">
        <f t="shared" si="2121"/>
        <v>0</v>
      </c>
      <c r="Y4002" s="2">
        <f t="shared" si="2122"/>
        <v>0</v>
      </c>
      <c r="Z4002" s="72">
        <f t="shared" si="2123"/>
        <v>0</v>
      </c>
      <c r="AA4002" s="2">
        <f t="shared" si="2109"/>
        <v>0</v>
      </c>
      <c r="AB4002" s="12">
        <f t="shared" si="2131"/>
        <v>4.6600000000000003E-2</v>
      </c>
      <c r="AC4002" s="17">
        <f t="shared" si="2124"/>
        <v>5</v>
      </c>
      <c r="AD4002" s="17">
        <v>252</v>
      </c>
      <c r="AE4002" s="13">
        <f t="shared" si="2135"/>
        <v>1.000904115</v>
      </c>
      <c r="AF4002" s="2">
        <f t="shared" si="2110"/>
        <v>187.10671561000001</v>
      </c>
      <c r="AG4002" s="2">
        <f t="shared" si="2125"/>
        <v>173.70023488000001</v>
      </c>
      <c r="AH4002" s="3">
        <f t="shared" si="2126"/>
        <v>0</v>
      </c>
      <c r="AI4002" s="4" t="str">
        <f t="shared" ref="AI4002:AI4065" si="2136">AI4001</f>
        <v>A+J=</v>
      </c>
      <c r="AJ4002" s="11">
        <f t="shared" si="2132"/>
        <v>45183</v>
      </c>
      <c r="AQ4002" s="53"/>
      <c r="AR4002" s="53"/>
    </row>
    <row r="4003" spans="1:44" x14ac:dyDescent="0.2">
      <c r="A4003" s="158">
        <f t="shared" si="2127"/>
        <v>45159</v>
      </c>
      <c r="B4003" s="2">
        <f t="shared" si="2111"/>
        <v>192295.53748066054</v>
      </c>
      <c r="C4003" s="2">
        <f t="shared" si="2128"/>
        <v>112868.04768425001</v>
      </c>
      <c r="D4003" s="2">
        <v>0</v>
      </c>
      <c r="E4003" s="73">
        <f t="shared" si="2112"/>
        <v>112868.04768425001</v>
      </c>
      <c r="F4003" s="88">
        <f t="shared" si="2105"/>
        <v>6455.85</v>
      </c>
      <c r="G4003" s="3">
        <f>IF(AND(N4003=1,N4002&gt;1),VLOOKUP(A4002,[1]Plan1!$BK$81:$BM$259,3),G4002)</f>
        <v>6413.24</v>
      </c>
      <c r="H4003" s="11">
        <f t="shared" si="2106"/>
        <v>45092</v>
      </c>
      <c r="I4003" s="11">
        <f t="shared" si="2107"/>
        <v>45122</v>
      </c>
      <c r="J4003" s="12">
        <f t="shared" si="2113"/>
        <v>-6.6002153085962245E-3</v>
      </c>
      <c r="K4003" s="11">
        <f t="shared" si="2129"/>
        <v>45183</v>
      </c>
      <c r="L4003" s="11">
        <f t="shared" si="2114"/>
        <v>45183</v>
      </c>
      <c r="M4003" s="1">
        <f t="shared" si="2133"/>
        <v>22</v>
      </c>
      <c r="N4003" s="1">
        <f t="shared" si="2115"/>
        <v>5</v>
      </c>
      <c r="O4003" s="2">
        <f t="shared" si="2116"/>
        <v>0.99849611000000005</v>
      </c>
      <c r="P4003" s="13">
        <f t="shared" si="2108"/>
        <v>0.99339977999999995</v>
      </c>
      <c r="Q4003" s="13">
        <f t="shared" si="2134"/>
        <v>1.704744673510949</v>
      </c>
      <c r="R4003" s="2">
        <f t="shared" si="2104"/>
        <v>1.70218092</v>
      </c>
      <c r="S4003" s="2">
        <f t="shared" si="2130"/>
        <v>1.83355815</v>
      </c>
      <c r="T4003" s="2">
        <f t="shared" si="2117"/>
        <v>206950.12870604001</v>
      </c>
      <c r="U4003" s="2">
        <f t="shared" si="2118"/>
        <v>0</v>
      </c>
      <c r="V4003" s="2">
        <f t="shared" si="2119"/>
        <v>79253.789561530532</v>
      </c>
      <c r="W4003" s="2">
        <f t="shared" si="2120"/>
        <v>192121.83724578054</v>
      </c>
      <c r="X4003" s="17">
        <f t="shared" si="2121"/>
        <v>0</v>
      </c>
      <c r="Y4003" s="2">
        <f t="shared" si="2122"/>
        <v>0</v>
      </c>
      <c r="Z4003" s="72">
        <f t="shared" si="2123"/>
        <v>0</v>
      </c>
      <c r="AA4003" s="2">
        <f t="shared" si="2109"/>
        <v>0</v>
      </c>
      <c r="AB4003" s="12">
        <f t="shared" si="2131"/>
        <v>4.6600000000000003E-2</v>
      </c>
      <c r="AC4003" s="17">
        <f t="shared" si="2124"/>
        <v>5</v>
      </c>
      <c r="AD4003" s="17">
        <v>252</v>
      </c>
      <c r="AE4003" s="13">
        <f t="shared" si="2135"/>
        <v>1.000904115</v>
      </c>
      <c r="AF4003" s="2">
        <f t="shared" si="2110"/>
        <v>187.10671561000001</v>
      </c>
      <c r="AG4003" s="2">
        <f t="shared" si="2125"/>
        <v>173.70023488000001</v>
      </c>
      <c r="AH4003" s="3">
        <f t="shared" si="2126"/>
        <v>0</v>
      </c>
      <c r="AI4003" s="4" t="str">
        <f t="shared" si="2136"/>
        <v>A+J=</v>
      </c>
      <c r="AJ4003" s="11">
        <f t="shared" si="2132"/>
        <v>45183</v>
      </c>
      <c r="AQ4003" s="53"/>
      <c r="AR4003" s="53"/>
    </row>
    <row r="4004" spans="1:44" x14ac:dyDescent="0.2">
      <c r="A4004" s="158">
        <f t="shared" si="2127"/>
        <v>45160</v>
      </c>
      <c r="B4004" s="2">
        <f t="shared" si="2111"/>
        <v>192272.41244537238</v>
      </c>
      <c r="C4004" s="2">
        <f t="shared" si="2128"/>
        <v>112868.04768425001</v>
      </c>
      <c r="D4004" s="2">
        <v>0</v>
      </c>
      <c r="E4004" s="73">
        <f t="shared" si="2112"/>
        <v>112868.04768425001</v>
      </c>
      <c r="F4004" s="88">
        <f t="shared" si="2105"/>
        <v>6455.85</v>
      </c>
      <c r="G4004" s="3">
        <f>IF(AND(N4004=1,N4003&gt;1),VLOOKUP(A4003,[1]Plan1!$BK$81:$BM$259,3),G4003)</f>
        <v>6413.24</v>
      </c>
      <c r="H4004" s="11">
        <f t="shared" si="2106"/>
        <v>45092</v>
      </c>
      <c r="I4004" s="11">
        <f t="shared" si="2107"/>
        <v>45122</v>
      </c>
      <c r="J4004" s="12">
        <f t="shared" si="2113"/>
        <v>-6.6002153085962245E-3</v>
      </c>
      <c r="K4004" s="11">
        <f t="shared" si="2129"/>
        <v>45183</v>
      </c>
      <c r="L4004" s="11">
        <f t="shared" si="2114"/>
        <v>45183</v>
      </c>
      <c r="M4004" s="1">
        <f t="shared" si="2133"/>
        <v>22</v>
      </c>
      <c r="N4004" s="1">
        <f t="shared" si="2115"/>
        <v>6</v>
      </c>
      <c r="O4004" s="2">
        <f t="shared" si="2116"/>
        <v>0.99819559999999996</v>
      </c>
      <c r="P4004" s="13">
        <f t="shared" si="2108"/>
        <v>0.99339977999999995</v>
      </c>
      <c r="Q4004" s="13">
        <f t="shared" si="2134"/>
        <v>1.704744673510949</v>
      </c>
      <c r="R4004" s="2">
        <f t="shared" si="2104"/>
        <v>1.7016686299999999</v>
      </c>
      <c r="S4004" s="2">
        <f t="shared" si="2130"/>
        <v>1.83355815</v>
      </c>
      <c r="T4004" s="2">
        <f t="shared" si="2117"/>
        <v>206950.12870604001</v>
      </c>
      <c r="U4004" s="2">
        <f t="shared" si="2118"/>
        <v>0</v>
      </c>
      <c r="V4004" s="2">
        <f t="shared" si="2119"/>
        <v>79195.968389382368</v>
      </c>
      <c r="W4004" s="2">
        <f t="shared" si="2120"/>
        <v>192064.01607363237</v>
      </c>
      <c r="X4004" s="17">
        <f t="shared" si="2121"/>
        <v>0</v>
      </c>
      <c r="Y4004" s="2">
        <f t="shared" si="2122"/>
        <v>0</v>
      </c>
      <c r="Z4004" s="72">
        <f t="shared" si="2123"/>
        <v>0</v>
      </c>
      <c r="AA4004" s="2">
        <f t="shared" si="2109"/>
        <v>0</v>
      </c>
      <c r="AB4004" s="12">
        <f t="shared" si="2131"/>
        <v>4.6600000000000003E-2</v>
      </c>
      <c r="AC4004" s="17">
        <f t="shared" si="2124"/>
        <v>6</v>
      </c>
      <c r="AD4004" s="17">
        <v>252</v>
      </c>
      <c r="AE4004" s="13">
        <f t="shared" si="2135"/>
        <v>1.0010850360000001</v>
      </c>
      <c r="AF4004" s="2">
        <f t="shared" si="2110"/>
        <v>224.54833984999999</v>
      </c>
      <c r="AG4004" s="2">
        <f t="shared" si="2125"/>
        <v>208.39637174000001</v>
      </c>
      <c r="AH4004" s="3">
        <f t="shared" si="2126"/>
        <v>0</v>
      </c>
      <c r="AI4004" s="4" t="str">
        <f t="shared" si="2136"/>
        <v>A+J=</v>
      </c>
      <c r="AJ4004" s="11">
        <f t="shared" si="2132"/>
        <v>45183</v>
      </c>
      <c r="AQ4004" s="53"/>
      <c r="AR4004" s="53"/>
    </row>
    <row r="4005" spans="1:44" x14ac:dyDescent="0.2">
      <c r="A4005" s="158">
        <f t="shared" si="2127"/>
        <v>45161</v>
      </c>
      <c r="B4005" s="2">
        <f t="shared" si="2111"/>
        <v>192249.28977580139</v>
      </c>
      <c r="C4005" s="2">
        <f t="shared" si="2128"/>
        <v>112868.04768425001</v>
      </c>
      <c r="D4005" s="2">
        <v>0</v>
      </c>
      <c r="E4005" s="73">
        <f t="shared" si="2112"/>
        <v>112868.04768425001</v>
      </c>
      <c r="F4005" s="88">
        <f t="shared" si="2105"/>
        <v>6455.85</v>
      </c>
      <c r="G4005" s="3">
        <f>IF(AND(N4005=1,N4004&gt;1),VLOOKUP(A4004,[1]Plan1!$BK$81:$BM$259,3),G4004)</f>
        <v>6413.24</v>
      </c>
      <c r="H4005" s="11">
        <f t="shared" si="2106"/>
        <v>45092</v>
      </c>
      <c r="I4005" s="11">
        <f t="shared" si="2107"/>
        <v>45122</v>
      </c>
      <c r="J4005" s="12">
        <f t="shared" si="2113"/>
        <v>-6.6002153085962245E-3</v>
      </c>
      <c r="K4005" s="11">
        <f t="shared" si="2129"/>
        <v>45183</v>
      </c>
      <c r="L4005" s="11">
        <f t="shared" si="2114"/>
        <v>45183</v>
      </c>
      <c r="M4005" s="1">
        <f t="shared" si="2133"/>
        <v>22</v>
      </c>
      <c r="N4005" s="1">
        <f t="shared" si="2115"/>
        <v>7</v>
      </c>
      <c r="O4005" s="2">
        <f t="shared" si="2116"/>
        <v>0.99789517999999999</v>
      </c>
      <c r="P4005" s="13">
        <f t="shared" si="2108"/>
        <v>0.99339977999999995</v>
      </c>
      <c r="Q4005" s="13">
        <f t="shared" si="2134"/>
        <v>1.704744673510949</v>
      </c>
      <c r="R4005" s="2">
        <f t="shared" si="2104"/>
        <v>1.70115649</v>
      </c>
      <c r="S4005" s="2">
        <f t="shared" si="2130"/>
        <v>1.83355815</v>
      </c>
      <c r="T4005" s="2">
        <f t="shared" si="2117"/>
        <v>206950.12870604001</v>
      </c>
      <c r="U4005" s="2">
        <f t="shared" si="2118"/>
        <v>0</v>
      </c>
      <c r="V4005" s="2">
        <f t="shared" si="2119"/>
        <v>79138.164147441363</v>
      </c>
      <c r="W4005" s="2">
        <f t="shared" si="2120"/>
        <v>192006.21183169138</v>
      </c>
      <c r="X4005" s="17">
        <f t="shared" si="2121"/>
        <v>0</v>
      </c>
      <c r="Y4005" s="2">
        <f t="shared" si="2122"/>
        <v>0</v>
      </c>
      <c r="Z4005" s="72">
        <f t="shared" si="2123"/>
        <v>0</v>
      </c>
      <c r="AA4005" s="2">
        <f t="shared" si="2109"/>
        <v>0</v>
      </c>
      <c r="AB4005" s="12">
        <f t="shared" si="2131"/>
        <v>4.6600000000000003E-2</v>
      </c>
      <c r="AC4005" s="17">
        <f t="shared" si="2124"/>
        <v>7</v>
      </c>
      <c r="AD4005" s="17">
        <v>252</v>
      </c>
      <c r="AE4005" s="13">
        <f t="shared" si="2135"/>
        <v>1.0012659900000001</v>
      </c>
      <c r="AF4005" s="2">
        <f t="shared" si="2110"/>
        <v>261.99679343999998</v>
      </c>
      <c r="AG4005" s="2">
        <f t="shared" si="2125"/>
        <v>243.07794411</v>
      </c>
      <c r="AH4005" s="3">
        <f t="shared" si="2126"/>
        <v>0</v>
      </c>
      <c r="AI4005" s="4" t="str">
        <f t="shared" si="2136"/>
        <v>A+J=</v>
      </c>
      <c r="AJ4005" s="11">
        <f t="shared" si="2132"/>
        <v>45183</v>
      </c>
      <c r="AQ4005" s="53"/>
      <c r="AR4005" s="53"/>
    </row>
    <row r="4006" spans="1:44" x14ac:dyDescent="0.2">
      <c r="A4006" s="158">
        <f t="shared" si="2127"/>
        <v>45162</v>
      </c>
      <c r="B4006" s="2">
        <f t="shared" si="2111"/>
        <v>192226.17154409847</v>
      </c>
      <c r="C4006" s="2">
        <f t="shared" si="2128"/>
        <v>112868.04768425001</v>
      </c>
      <c r="D4006" s="2">
        <v>0</v>
      </c>
      <c r="E4006" s="73">
        <f t="shared" si="2112"/>
        <v>112868.04768425001</v>
      </c>
      <c r="F4006" s="88">
        <f t="shared" si="2105"/>
        <v>6455.85</v>
      </c>
      <c r="G4006" s="3">
        <f>IF(AND(N4006=1,N4005&gt;1),VLOOKUP(A4005,[1]Plan1!$BK$81:$BM$259,3),G4005)</f>
        <v>6413.24</v>
      </c>
      <c r="H4006" s="11">
        <f t="shared" si="2106"/>
        <v>45092</v>
      </c>
      <c r="I4006" s="11">
        <f t="shared" si="2107"/>
        <v>45122</v>
      </c>
      <c r="J4006" s="12">
        <f t="shared" si="2113"/>
        <v>-6.6002153085962245E-3</v>
      </c>
      <c r="K4006" s="11">
        <f t="shared" si="2129"/>
        <v>45183</v>
      </c>
      <c r="L4006" s="11">
        <f t="shared" si="2114"/>
        <v>45183</v>
      </c>
      <c r="M4006" s="1">
        <f t="shared" si="2133"/>
        <v>22</v>
      </c>
      <c r="N4006" s="1">
        <f t="shared" si="2115"/>
        <v>8</v>
      </c>
      <c r="O4006" s="2">
        <f t="shared" si="2116"/>
        <v>0.99759485999999997</v>
      </c>
      <c r="P4006" s="13">
        <f t="shared" si="2108"/>
        <v>0.99339977999999995</v>
      </c>
      <c r="Q4006" s="13">
        <f t="shared" si="2134"/>
        <v>1.704744673510949</v>
      </c>
      <c r="R4006" s="2">
        <f t="shared" si="2104"/>
        <v>1.70064452</v>
      </c>
      <c r="S4006" s="2">
        <f t="shared" si="2130"/>
        <v>1.83355815</v>
      </c>
      <c r="T4006" s="2">
        <f t="shared" si="2117"/>
        <v>206950.12870604001</v>
      </c>
      <c r="U4006" s="2">
        <f t="shared" si="2118"/>
        <v>0</v>
      </c>
      <c r="V4006" s="2">
        <f t="shared" si="2119"/>
        <v>79080.379093068463</v>
      </c>
      <c r="W4006" s="2">
        <f t="shared" si="2120"/>
        <v>191948.42677731847</v>
      </c>
      <c r="X4006" s="17">
        <f t="shared" si="2121"/>
        <v>0</v>
      </c>
      <c r="Y4006" s="2">
        <f t="shared" si="2122"/>
        <v>0</v>
      </c>
      <c r="Z4006" s="72">
        <f t="shared" si="2123"/>
        <v>0</v>
      </c>
      <c r="AA4006" s="2">
        <f t="shared" si="2109"/>
        <v>0</v>
      </c>
      <c r="AB4006" s="12">
        <f t="shared" si="2131"/>
        <v>4.6600000000000003E-2</v>
      </c>
      <c r="AC4006" s="17">
        <f t="shared" si="2124"/>
        <v>8</v>
      </c>
      <c r="AD4006" s="17">
        <v>252</v>
      </c>
      <c r="AE4006" s="13">
        <f t="shared" si="2135"/>
        <v>1.001446976</v>
      </c>
      <c r="AF4006" s="2">
        <f t="shared" si="2110"/>
        <v>299.45186942999999</v>
      </c>
      <c r="AG4006" s="2">
        <f t="shared" si="2125"/>
        <v>277.74476678000002</v>
      </c>
      <c r="AH4006" s="3">
        <f t="shared" si="2126"/>
        <v>0</v>
      </c>
      <c r="AI4006" s="4" t="str">
        <f t="shared" si="2136"/>
        <v>A+J=</v>
      </c>
      <c r="AJ4006" s="11">
        <f t="shared" si="2132"/>
        <v>45183</v>
      </c>
      <c r="AQ4006" s="53"/>
      <c r="AR4006" s="53"/>
    </row>
    <row r="4007" spans="1:44" x14ac:dyDescent="0.2">
      <c r="A4007" s="158">
        <f t="shared" si="2127"/>
        <v>45163</v>
      </c>
      <c r="B4007" s="2">
        <f t="shared" si="2111"/>
        <v>192203.05474735223</v>
      </c>
      <c r="C4007" s="2">
        <f t="shared" si="2128"/>
        <v>112868.04768425001</v>
      </c>
      <c r="D4007" s="2">
        <v>0</v>
      </c>
      <c r="E4007" s="73">
        <f t="shared" si="2112"/>
        <v>112868.04768425001</v>
      </c>
      <c r="F4007" s="88">
        <f t="shared" si="2105"/>
        <v>6455.85</v>
      </c>
      <c r="G4007" s="3">
        <f>IF(AND(N4007=1,N4006&gt;1),VLOOKUP(A4006,[1]Plan1!$BK$81:$BM$259,3),G4006)</f>
        <v>6413.24</v>
      </c>
      <c r="H4007" s="11">
        <f t="shared" si="2106"/>
        <v>45092</v>
      </c>
      <c r="I4007" s="11">
        <f t="shared" si="2107"/>
        <v>45122</v>
      </c>
      <c r="J4007" s="12">
        <f t="shared" si="2113"/>
        <v>-6.6002153085962245E-3</v>
      </c>
      <c r="K4007" s="11">
        <f t="shared" si="2129"/>
        <v>45183</v>
      </c>
      <c r="L4007" s="11">
        <f t="shared" si="2114"/>
        <v>45183</v>
      </c>
      <c r="M4007" s="1">
        <f t="shared" si="2133"/>
        <v>22</v>
      </c>
      <c r="N4007" s="1">
        <f t="shared" si="2115"/>
        <v>9</v>
      </c>
      <c r="O4007" s="2">
        <f t="shared" si="2116"/>
        <v>0.99729462000000002</v>
      </c>
      <c r="P4007" s="13">
        <f t="shared" si="2108"/>
        <v>0.99339977999999995</v>
      </c>
      <c r="Q4007" s="13">
        <f t="shared" si="2134"/>
        <v>1.704744673510949</v>
      </c>
      <c r="R4007" s="2">
        <f t="shared" si="2104"/>
        <v>1.70013269</v>
      </c>
      <c r="S4007" s="2">
        <f t="shared" si="2130"/>
        <v>1.83355815</v>
      </c>
      <c r="T4007" s="2">
        <f t="shared" si="2117"/>
        <v>206950.12870604001</v>
      </c>
      <c r="U4007" s="2">
        <f t="shared" si="2118"/>
        <v>0</v>
      </c>
      <c r="V4007" s="2">
        <f t="shared" si="2119"/>
        <v>79022.609840222227</v>
      </c>
      <c r="W4007" s="2">
        <f t="shared" si="2120"/>
        <v>191890.65752447222</v>
      </c>
      <c r="X4007" s="17">
        <f t="shared" si="2121"/>
        <v>0</v>
      </c>
      <c r="Y4007" s="2">
        <f t="shared" si="2122"/>
        <v>0</v>
      </c>
      <c r="Z4007" s="72">
        <f t="shared" si="2123"/>
        <v>0</v>
      </c>
      <c r="AA4007" s="2">
        <f t="shared" si="2109"/>
        <v>0</v>
      </c>
      <c r="AB4007" s="12">
        <f t="shared" si="2131"/>
        <v>4.6600000000000003E-2</v>
      </c>
      <c r="AC4007" s="17">
        <f t="shared" si="2124"/>
        <v>9</v>
      </c>
      <c r="AD4007" s="17">
        <v>252</v>
      </c>
      <c r="AE4007" s="13">
        <f t="shared" si="2135"/>
        <v>1.0016279960000001</v>
      </c>
      <c r="AF4007" s="2">
        <f t="shared" si="2110"/>
        <v>336.91398172999999</v>
      </c>
      <c r="AG4007" s="2">
        <f t="shared" si="2125"/>
        <v>312.39722288000002</v>
      </c>
      <c r="AH4007" s="3">
        <f t="shared" si="2126"/>
        <v>0</v>
      </c>
      <c r="AI4007" s="4" t="str">
        <f t="shared" si="2136"/>
        <v>A+J=</v>
      </c>
      <c r="AJ4007" s="11">
        <f t="shared" si="2132"/>
        <v>45183</v>
      </c>
      <c r="AQ4007" s="53"/>
      <c r="AR4007" s="53"/>
    </row>
    <row r="4008" spans="1:44" x14ac:dyDescent="0.2">
      <c r="A4008" s="158">
        <f t="shared" si="2127"/>
        <v>45164</v>
      </c>
      <c r="B4008" s="2">
        <f t="shared" si="2111"/>
        <v>192179.94126604364</v>
      </c>
      <c r="C4008" s="2">
        <f t="shared" si="2128"/>
        <v>112868.04768425001</v>
      </c>
      <c r="D4008" s="2">
        <v>0</v>
      </c>
      <c r="E4008" s="73">
        <f t="shared" si="2112"/>
        <v>112868.04768425001</v>
      </c>
      <c r="F4008" s="88">
        <f t="shared" si="2105"/>
        <v>6455.85</v>
      </c>
      <c r="G4008" s="3">
        <f>IF(AND(N4008=1,N4007&gt;1),VLOOKUP(A4007,[1]Plan1!$BK$81:$BM$259,3),G4007)</f>
        <v>6413.24</v>
      </c>
      <c r="H4008" s="11">
        <f t="shared" si="2106"/>
        <v>45092</v>
      </c>
      <c r="I4008" s="11">
        <f t="shared" si="2107"/>
        <v>45122</v>
      </c>
      <c r="J4008" s="12">
        <f t="shared" si="2113"/>
        <v>-6.6002153085962245E-3</v>
      </c>
      <c r="K4008" s="11">
        <f t="shared" si="2129"/>
        <v>45183</v>
      </c>
      <c r="L4008" s="11">
        <f t="shared" si="2114"/>
        <v>45183</v>
      </c>
      <c r="M4008" s="1">
        <f t="shared" si="2133"/>
        <v>22</v>
      </c>
      <c r="N4008" s="1">
        <f t="shared" si="2115"/>
        <v>10</v>
      </c>
      <c r="O4008" s="2">
        <f t="shared" si="2116"/>
        <v>0.99699448000000002</v>
      </c>
      <c r="P4008" s="13">
        <f t="shared" si="2108"/>
        <v>0.99339977999999995</v>
      </c>
      <c r="Q4008" s="13">
        <f t="shared" si="2134"/>
        <v>1.704744673510949</v>
      </c>
      <c r="R4008" s="2">
        <f t="shared" si="2104"/>
        <v>1.6996210199999999</v>
      </c>
      <c r="S4008" s="2">
        <f t="shared" si="2130"/>
        <v>1.83355815</v>
      </c>
      <c r="T4008" s="2">
        <f t="shared" si="2117"/>
        <v>206950.12870604001</v>
      </c>
      <c r="U4008" s="2">
        <f t="shared" si="2118"/>
        <v>0</v>
      </c>
      <c r="V4008" s="2">
        <f t="shared" si="2119"/>
        <v>78964.858646263616</v>
      </c>
      <c r="W4008" s="2">
        <f t="shared" si="2120"/>
        <v>191832.90633051362</v>
      </c>
      <c r="X4008" s="17">
        <f t="shared" si="2121"/>
        <v>0</v>
      </c>
      <c r="Y4008" s="2">
        <f t="shared" si="2122"/>
        <v>0</v>
      </c>
      <c r="Z4008" s="72">
        <f t="shared" si="2123"/>
        <v>0</v>
      </c>
      <c r="AA4008" s="2">
        <f t="shared" si="2109"/>
        <v>0</v>
      </c>
      <c r="AB4008" s="12">
        <f t="shared" si="2131"/>
        <v>4.6600000000000003E-2</v>
      </c>
      <c r="AC4008" s="17">
        <f t="shared" si="2124"/>
        <v>10</v>
      </c>
      <c r="AD4008" s="17">
        <v>252</v>
      </c>
      <c r="AE4008" s="13">
        <f t="shared" si="2135"/>
        <v>1.0018090479999999</v>
      </c>
      <c r="AF4008" s="2">
        <f t="shared" si="2110"/>
        <v>374.38271643000002</v>
      </c>
      <c r="AG4008" s="2">
        <f t="shared" si="2125"/>
        <v>347.03493552999998</v>
      </c>
      <c r="AH4008" s="3">
        <f t="shared" si="2126"/>
        <v>0</v>
      </c>
      <c r="AI4008" s="4" t="str">
        <f t="shared" si="2136"/>
        <v>A+J=</v>
      </c>
      <c r="AJ4008" s="11">
        <f t="shared" si="2132"/>
        <v>45183</v>
      </c>
      <c r="AQ4008" s="53"/>
      <c r="AR4008" s="53"/>
    </row>
    <row r="4009" spans="1:44" x14ac:dyDescent="0.2">
      <c r="A4009" s="158">
        <f t="shared" si="2127"/>
        <v>45165</v>
      </c>
      <c r="B4009" s="2">
        <f t="shared" si="2111"/>
        <v>192179.94126604364</v>
      </c>
      <c r="C4009" s="2">
        <f t="shared" si="2128"/>
        <v>112868.04768425001</v>
      </c>
      <c r="D4009" s="2">
        <v>0</v>
      </c>
      <c r="E4009" s="73">
        <f t="shared" si="2112"/>
        <v>112868.04768425001</v>
      </c>
      <c r="F4009" s="88">
        <f t="shared" si="2105"/>
        <v>6455.85</v>
      </c>
      <c r="G4009" s="3">
        <f>IF(AND(N4009=1,N4008&gt;1),VLOOKUP(A4008,[1]Plan1!$BK$81:$BM$259,3),G4008)</f>
        <v>6413.24</v>
      </c>
      <c r="H4009" s="11">
        <f t="shared" si="2106"/>
        <v>45092</v>
      </c>
      <c r="I4009" s="11">
        <f t="shared" si="2107"/>
        <v>45122</v>
      </c>
      <c r="J4009" s="12">
        <f t="shared" si="2113"/>
        <v>-6.6002153085962245E-3</v>
      </c>
      <c r="K4009" s="11">
        <f t="shared" si="2129"/>
        <v>45183</v>
      </c>
      <c r="L4009" s="11">
        <f t="shared" si="2114"/>
        <v>45183</v>
      </c>
      <c r="M4009" s="1">
        <f t="shared" si="2133"/>
        <v>22</v>
      </c>
      <c r="N4009" s="1">
        <f t="shared" si="2115"/>
        <v>10</v>
      </c>
      <c r="O4009" s="2">
        <f t="shared" si="2116"/>
        <v>0.99699448000000002</v>
      </c>
      <c r="P4009" s="13">
        <f t="shared" si="2108"/>
        <v>0.99339977999999995</v>
      </c>
      <c r="Q4009" s="13">
        <f t="shared" si="2134"/>
        <v>1.704744673510949</v>
      </c>
      <c r="R4009" s="2">
        <f t="shared" ref="R4009:R4072" si="2137">TRUNC(TRUNC((O4009*Q4009),15),8)</f>
        <v>1.6996210199999999</v>
      </c>
      <c r="S4009" s="2">
        <f t="shared" si="2130"/>
        <v>1.83355815</v>
      </c>
      <c r="T4009" s="2">
        <f t="shared" si="2117"/>
        <v>206950.12870604001</v>
      </c>
      <c r="U4009" s="2">
        <f t="shared" si="2118"/>
        <v>0</v>
      </c>
      <c r="V4009" s="2">
        <f t="shared" si="2119"/>
        <v>78964.858646263616</v>
      </c>
      <c r="W4009" s="2">
        <f t="shared" si="2120"/>
        <v>191832.90633051362</v>
      </c>
      <c r="X4009" s="17">
        <f t="shared" si="2121"/>
        <v>0</v>
      </c>
      <c r="Y4009" s="2">
        <f t="shared" si="2122"/>
        <v>0</v>
      </c>
      <c r="Z4009" s="72">
        <f t="shared" si="2123"/>
        <v>0</v>
      </c>
      <c r="AA4009" s="2">
        <f t="shared" si="2109"/>
        <v>0</v>
      </c>
      <c r="AB4009" s="12">
        <f t="shared" si="2131"/>
        <v>4.6600000000000003E-2</v>
      </c>
      <c r="AC4009" s="17">
        <f t="shared" si="2124"/>
        <v>10</v>
      </c>
      <c r="AD4009" s="17">
        <v>252</v>
      </c>
      <c r="AE4009" s="13">
        <f t="shared" si="2135"/>
        <v>1.0018090479999999</v>
      </c>
      <c r="AF4009" s="2">
        <f t="shared" si="2110"/>
        <v>374.38271643000002</v>
      </c>
      <c r="AG4009" s="2">
        <f t="shared" si="2125"/>
        <v>347.03493552999998</v>
      </c>
      <c r="AH4009" s="3">
        <f t="shared" si="2126"/>
        <v>0</v>
      </c>
      <c r="AI4009" s="4" t="str">
        <f t="shared" si="2136"/>
        <v>A+J=</v>
      </c>
      <c r="AJ4009" s="11">
        <f t="shared" si="2132"/>
        <v>45183</v>
      </c>
      <c r="AQ4009" s="53"/>
      <c r="AR4009" s="53"/>
    </row>
    <row r="4010" spans="1:44" x14ac:dyDescent="0.2">
      <c r="A4010" s="158">
        <f t="shared" si="2127"/>
        <v>45166</v>
      </c>
      <c r="B4010" s="2">
        <f t="shared" si="2111"/>
        <v>192179.94126604364</v>
      </c>
      <c r="C4010" s="2">
        <f t="shared" si="2128"/>
        <v>112868.04768425001</v>
      </c>
      <c r="D4010" s="2">
        <v>0</v>
      </c>
      <c r="E4010" s="73">
        <f t="shared" si="2112"/>
        <v>112868.04768425001</v>
      </c>
      <c r="F4010" s="88">
        <f t="shared" ref="F4010:F4073" si="2138">IF(G4010=G4009,F4009,G4009)</f>
        <v>6455.85</v>
      </c>
      <c r="G4010" s="3">
        <f>IF(AND(N4010=1,N4009&gt;1),VLOOKUP(A4009,[1]Plan1!$BK$81:$BM$259,3),G4009)</f>
        <v>6413.24</v>
      </c>
      <c r="H4010" s="11">
        <f t="shared" ref="H4010:H4073" si="2139">EDATE(I4010,-1)</f>
        <v>45092</v>
      </c>
      <c r="I4010" s="11">
        <f t="shared" ref="I4010:I4073" si="2140">IF(X4009&gt;0,EDATE(A4010,-1),+I4009)</f>
        <v>45122</v>
      </c>
      <c r="J4010" s="12">
        <f t="shared" si="2113"/>
        <v>-6.6002153085962245E-3</v>
      </c>
      <c r="K4010" s="11">
        <f t="shared" si="2129"/>
        <v>45183</v>
      </c>
      <c r="L4010" s="11">
        <f t="shared" si="2114"/>
        <v>45183</v>
      </c>
      <c r="M4010" s="1">
        <f t="shared" si="2133"/>
        <v>22</v>
      </c>
      <c r="N4010" s="1">
        <f t="shared" si="2115"/>
        <v>10</v>
      </c>
      <c r="O4010" s="2">
        <f t="shared" si="2116"/>
        <v>0.99699448000000002</v>
      </c>
      <c r="P4010" s="13">
        <f t="shared" ref="P4010:P4073" si="2141">IF(L4010&gt;L4009,O4009,P4009)</f>
        <v>0.99339977999999995</v>
      </c>
      <c r="Q4010" s="13">
        <f t="shared" si="2134"/>
        <v>1.704744673510949</v>
      </c>
      <c r="R4010" s="2">
        <f t="shared" si="2137"/>
        <v>1.6996210199999999</v>
      </c>
      <c r="S4010" s="2">
        <f t="shared" si="2130"/>
        <v>1.83355815</v>
      </c>
      <c r="T4010" s="2">
        <f t="shared" si="2117"/>
        <v>206950.12870604001</v>
      </c>
      <c r="U4010" s="2">
        <f t="shared" si="2118"/>
        <v>0</v>
      </c>
      <c r="V4010" s="2">
        <f t="shared" si="2119"/>
        <v>78964.858646263616</v>
      </c>
      <c r="W4010" s="2">
        <f t="shared" si="2120"/>
        <v>191832.90633051362</v>
      </c>
      <c r="X4010" s="17">
        <f t="shared" si="2121"/>
        <v>0</v>
      </c>
      <c r="Y4010" s="2">
        <f t="shared" si="2122"/>
        <v>0</v>
      </c>
      <c r="Z4010" s="72">
        <f t="shared" si="2123"/>
        <v>0</v>
      </c>
      <c r="AA4010" s="2">
        <f t="shared" si="2109"/>
        <v>0</v>
      </c>
      <c r="AB4010" s="12">
        <f t="shared" si="2131"/>
        <v>4.6600000000000003E-2</v>
      </c>
      <c r="AC4010" s="17">
        <f t="shared" si="2124"/>
        <v>10</v>
      </c>
      <c r="AD4010" s="17">
        <v>252</v>
      </c>
      <c r="AE4010" s="13">
        <f t="shared" si="2135"/>
        <v>1.0018090479999999</v>
      </c>
      <c r="AF4010" s="2">
        <f t="shared" si="2110"/>
        <v>374.38271643000002</v>
      </c>
      <c r="AG4010" s="2">
        <f t="shared" si="2125"/>
        <v>347.03493552999998</v>
      </c>
      <c r="AH4010" s="3">
        <f t="shared" si="2126"/>
        <v>0</v>
      </c>
      <c r="AI4010" s="4" t="str">
        <f t="shared" si="2136"/>
        <v>A+J=</v>
      </c>
      <c r="AJ4010" s="11">
        <f t="shared" si="2132"/>
        <v>45183</v>
      </c>
      <c r="AQ4010" s="53"/>
      <c r="AR4010" s="53"/>
    </row>
    <row r="4011" spans="1:44" x14ac:dyDescent="0.2">
      <c r="A4011" s="158">
        <f t="shared" si="2127"/>
        <v>45167</v>
      </c>
      <c r="B4011" s="2">
        <f t="shared" si="2111"/>
        <v>192156.82997349219</v>
      </c>
      <c r="C4011" s="2">
        <f t="shared" si="2128"/>
        <v>112868.04768425001</v>
      </c>
      <c r="D4011" s="2">
        <v>0</v>
      </c>
      <c r="E4011" s="73">
        <f t="shared" si="2112"/>
        <v>112868.04768425001</v>
      </c>
      <c r="F4011" s="88">
        <f t="shared" si="2138"/>
        <v>6455.85</v>
      </c>
      <c r="G4011" s="3">
        <f>IF(AND(N4011=1,N4010&gt;1),VLOOKUP(A4010,[1]Plan1!$BK$81:$BM$259,3),G4010)</f>
        <v>6413.24</v>
      </c>
      <c r="H4011" s="11">
        <f t="shared" si="2139"/>
        <v>45092</v>
      </c>
      <c r="I4011" s="11">
        <f t="shared" si="2140"/>
        <v>45122</v>
      </c>
      <c r="J4011" s="12">
        <f t="shared" si="2113"/>
        <v>-6.6002153085962245E-3</v>
      </c>
      <c r="K4011" s="11">
        <f t="shared" si="2129"/>
        <v>45183</v>
      </c>
      <c r="L4011" s="11">
        <f t="shared" si="2114"/>
        <v>45183</v>
      </c>
      <c r="M4011" s="1">
        <f t="shared" si="2133"/>
        <v>22</v>
      </c>
      <c r="N4011" s="1">
        <f t="shared" si="2115"/>
        <v>11</v>
      </c>
      <c r="O4011" s="2">
        <f t="shared" si="2116"/>
        <v>0.99669441999999997</v>
      </c>
      <c r="P4011" s="13">
        <f t="shared" si="2141"/>
        <v>0.99339977999999995</v>
      </c>
      <c r="Q4011" s="13">
        <f t="shared" si="2134"/>
        <v>1.704744673510949</v>
      </c>
      <c r="R4011" s="2">
        <f t="shared" si="2137"/>
        <v>1.6991095000000001</v>
      </c>
      <c r="S4011" s="2">
        <f t="shared" si="2130"/>
        <v>1.83355815</v>
      </c>
      <c r="T4011" s="2">
        <f t="shared" si="2117"/>
        <v>206950.12870604001</v>
      </c>
      <c r="U4011" s="2">
        <f t="shared" si="2118"/>
        <v>0</v>
      </c>
      <c r="V4011" s="2">
        <f t="shared" si="2119"/>
        <v>78907.124382512193</v>
      </c>
      <c r="W4011" s="2">
        <f t="shared" si="2120"/>
        <v>191775.1720667622</v>
      </c>
      <c r="X4011" s="17">
        <f t="shared" si="2121"/>
        <v>0</v>
      </c>
      <c r="Y4011" s="2">
        <f t="shared" si="2122"/>
        <v>0</v>
      </c>
      <c r="Z4011" s="72">
        <f t="shared" si="2123"/>
        <v>0</v>
      </c>
      <c r="AA4011" s="2">
        <f t="shared" si="2109"/>
        <v>0</v>
      </c>
      <c r="AB4011" s="12">
        <f t="shared" si="2131"/>
        <v>4.6600000000000003E-2</v>
      </c>
      <c r="AC4011" s="17">
        <f t="shared" si="2124"/>
        <v>11</v>
      </c>
      <c r="AD4011" s="17">
        <v>252</v>
      </c>
      <c r="AE4011" s="13">
        <f t="shared" si="2135"/>
        <v>1.001990132</v>
      </c>
      <c r="AF4011" s="2">
        <f t="shared" si="2110"/>
        <v>411.85807354000002</v>
      </c>
      <c r="AG4011" s="2">
        <f t="shared" si="2125"/>
        <v>381.65790672999998</v>
      </c>
      <c r="AH4011" s="3">
        <f t="shared" si="2126"/>
        <v>0</v>
      </c>
      <c r="AI4011" s="4" t="str">
        <f t="shared" si="2136"/>
        <v>A+J=</v>
      </c>
      <c r="AJ4011" s="11">
        <f t="shared" si="2132"/>
        <v>45183</v>
      </c>
      <c r="AQ4011" s="53"/>
      <c r="AR4011" s="53"/>
    </row>
    <row r="4012" spans="1:44" x14ac:dyDescent="0.2">
      <c r="A4012" s="158">
        <f t="shared" si="2127"/>
        <v>45168</v>
      </c>
      <c r="B4012" s="2">
        <f t="shared" si="2111"/>
        <v>192133.72238793838</v>
      </c>
      <c r="C4012" s="2">
        <f t="shared" si="2128"/>
        <v>112868.04768425001</v>
      </c>
      <c r="D4012" s="2">
        <v>0</v>
      </c>
      <c r="E4012" s="73">
        <f t="shared" si="2112"/>
        <v>112868.04768425001</v>
      </c>
      <c r="F4012" s="88">
        <f t="shared" si="2138"/>
        <v>6455.85</v>
      </c>
      <c r="G4012" s="3">
        <f>IF(AND(N4012=1,N4011&gt;1),VLOOKUP(A4011,[1]Plan1!$BK$81:$BM$259,3),G4011)</f>
        <v>6413.24</v>
      </c>
      <c r="H4012" s="11">
        <f t="shared" si="2139"/>
        <v>45092</v>
      </c>
      <c r="I4012" s="11">
        <f t="shared" si="2140"/>
        <v>45122</v>
      </c>
      <c r="J4012" s="12">
        <f t="shared" si="2113"/>
        <v>-6.6002153085962245E-3</v>
      </c>
      <c r="K4012" s="11">
        <f t="shared" si="2129"/>
        <v>45183</v>
      </c>
      <c r="L4012" s="11">
        <f t="shared" si="2114"/>
        <v>45183</v>
      </c>
      <c r="M4012" s="1">
        <f t="shared" si="2133"/>
        <v>22</v>
      </c>
      <c r="N4012" s="1">
        <f t="shared" si="2115"/>
        <v>12</v>
      </c>
      <c r="O4012" s="2">
        <f t="shared" si="2116"/>
        <v>0.99639445999999998</v>
      </c>
      <c r="P4012" s="13">
        <f t="shared" si="2141"/>
        <v>0.99339977999999995</v>
      </c>
      <c r="Q4012" s="13">
        <f t="shared" si="2134"/>
        <v>1.704744673510949</v>
      </c>
      <c r="R4012" s="2">
        <f t="shared" si="2137"/>
        <v>1.6985981400000001</v>
      </c>
      <c r="S4012" s="2">
        <f t="shared" si="2130"/>
        <v>1.83355815</v>
      </c>
      <c r="T4012" s="2">
        <f t="shared" si="2117"/>
        <v>206950.12870604001</v>
      </c>
      <c r="U4012" s="2">
        <f t="shared" si="2118"/>
        <v>0</v>
      </c>
      <c r="V4012" s="2">
        <f t="shared" si="2119"/>
        <v>78849.408177648365</v>
      </c>
      <c r="W4012" s="2">
        <f t="shared" si="2120"/>
        <v>191717.45586189837</v>
      </c>
      <c r="X4012" s="17">
        <f t="shared" si="2121"/>
        <v>0</v>
      </c>
      <c r="Y4012" s="2">
        <f t="shared" si="2122"/>
        <v>0</v>
      </c>
      <c r="Z4012" s="72">
        <f t="shared" si="2123"/>
        <v>0</v>
      </c>
      <c r="AA4012" s="2">
        <f t="shared" si="2109"/>
        <v>0</v>
      </c>
      <c r="AB4012" s="12">
        <f t="shared" si="2131"/>
        <v>4.6600000000000003E-2</v>
      </c>
      <c r="AC4012" s="17">
        <f t="shared" si="2124"/>
        <v>12</v>
      </c>
      <c r="AD4012" s="17">
        <v>252</v>
      </c>
      <c r="AE4012" s="13">
        <f t="shared" si="2135"/>
        <v>1.00217125</v>
      </c>
      <c r="AF4012" s="2">
        <f t="shared" si="2110"/>
        <v>449.34046695000001</v>
      </c>
      <c r="AG4012" s="2">
        <f t="shared" si="2125"/>
        <v>416.26652603999997</v>
      </c>
      <c r="AH4012" s="3">
        <f t="shared" si="2126"/>
        <v>0</v>
      </c>
      <c r="AI4012" s="4" t="str">
        <f t="shared" si="2136"/>
        <v>A+J=</v>
      </c>
      <c r="AJ4012" s="11">
        <f t="shared" si="2132"/>
        <v>45183</v>
      </c>
      <c r="AQ4012" s="53"/>
      <c r="AR4012" s="53"/>
    </row>
    <row r="4013" spans="1:44" x14ac:dyDescent="0.2">
      <c r="A4013" s="158">
        <f t="shared" si="2127"/>
        <v>45169</v>
      </c>
      <c r="B4013" s="2">
        <f t="shared" si="2111"/>
        <v>192110.61812997219</v>
      </c>
      <c r="C4013" s="2">
        <f t="shared" si="2128"/>
        <v>112868.04768425001</v>
      </c>
      <c r="D4013" s="2">
        <v>0</v>
      </c>
      <c r="E4013" s="73">
        <f t="shared" si="2112"/>
        <v>112868.04768425001</v>
      </c>
      <c r="F4013" s="88">
        <f t="shared" si="2138"/>
        <v>6455.85</v>
      </c>
      <c r="G4013" s="3">
        <f>IF(AND(N4013=1,N4012&gt;1),VLOOKUP(A4012,[1]Plan1!$BK$81:$BM$259,3),G4012)</f>
        <v>6413.24</v>
      </c>
      <c r="H4013" s="11">
        <f t="shared" si="2139"/>
        <v>45092</v>
      </c>
      <c r="I4013" s="11">
        <f t="shared" si="2140"/>
        <v>45122</v>
      </c>
      <c r="J4013" s="12">
        <f t="shared" si="2113"/>
        <v>-6.6002153085962245E-3</v>
      </c>
      <c r="K4013" s="11">
        <f t="shared" si="2129"/>
        <v>45183</v>
      </c>
      <c r="L4013" s="11">
        <f t="shared" si="2114"/>
        <v>45183</v>
      </c>
      <c r="M4013" s="1">
        <f t="shared" si="2133"/>
        <v>22</v>
      </c>
      <c r="N4013" s="1">
        <f t="shared" si="2115"/>
        <v>13</v>
      </c>
      <c r="O4013" s="2">
        <f t="shared" si="2116"/>
        <v>0.99609459</v>
      </c>
      <c r="P4013" s="13">
        <f t="shared" si="2141"/>
        <v>0.99339977999999995</v>
      </c>
      <c r="Q4013" s="13">
        <f t="shared" si="2134"/>
        <v>1.704744673510949</v>
      </c>
      <c r="R4013" s="2">
        <f t="shared" si="2137"/>
        <v>1.69808694</v>
      </c>
      <c r="S4013" s="2">
        <f t="shared" si="2130"/>
        <v>1.83355815</v>
      </c>
      <c r="T4013" s="2">
        <f t="shared" si="2117"/>
        <v>206950.12870604001</v>
      </c>
      <c r="U4013" s="2">
        <f t="shared" si="2118"/>
        <v>0</v>
      </c>
      <c r="V4013" s="2">
        <f t="shared" si="2119"/>
        <v>78791.710031672177</v>
      </c>
      <c r="W4013" s="2">
        <f t="shared" si="2120"/>
        <v>191659.7577159222</v>
      </c>
      <c r="X4013" s="17">
        <f t="shared" si="2121"/>
        <v>0</v>
      </c>
      <c r="Y4013" s="2">
        <f t="shared" si="2122"/>
        <v>0</v>
      </c>
      <c r="Z4013" s="72">
        <f t="shared" si="2123"/>
        <v>0</v>
      </c>
      <c r="AA4013" s="2">
        <f t="shared" si="2109"/>
        <v>0</v>
      </c>
      <c r="AB4013" s="12">
        <f t="shared" si="2131"/>
        <v>4.6600000000000003E-2</v>
      </c>
      <c r="AC4013" s="17">
        <f t="shared" si="2124"/>
        <v>13</v>
      </c>
      <c r="AD4013" s="17">
        <v>252</v>
      </c>
      <c r="AE4013" s="13">
        <f t="shared" si="2135"/>
        <v>1.0023523999999999</v>
      </c>
      <c r="AF4013" s="2">
        <f t="shared" si="2110"/>
        <v>486.82948276000002</v>
      </c>
      <c r="AG4013" s="2">
        <f t="shared" si="2125"/>
        <v>450.86041404999997</v>
      </c>
      <c r="AH4013" s="3">
        <f t="shared" si="2126"/>
        <v>0</v>
      </c>
      <c r="AI4013" s="4" t="str">
        <f t="shared" si="2136"/>
        <v>A+J=</v>
      </c>
      <c r="AJ4013" s="11">
        <f t="shared" si="2132"/>
        <v>45183</v>
      </c>
      <c r="AQ4013" s="53"/>
      <c r="AR4013" s="53"/>
    </row>
    <row r="4014" spans="1:44" x14ac:dyDescent="0.2">
      <c r="A4014" s="158">
        <f t="shared" si="2127"/>
        <v>45170</v>
      </c>
      <c r="B4014" s="2">
        <f t="shared" si="2111"/>
        <v>192087.5151323927</v>
      </c>
      <c r="C4014" s="2">
        <f t="shared" si="2128"/>
        <v>112868.04768425001</v>
      </c>
      <c r="D4014" s="2">
        <v>0</v>
      </c>
      <c r="E4014" s="73">
        <f t="shared" si="2112"/>
        <v>112868.04768425001</v>
      </c>
      <c r="F4014" s="88">
        <f t="shared" si="2138"/>
        <v>6455.85</v>
      </c>
      <c r="G4014" s="3">
        <f>IF(AND(N4014=1,N4013&gt;1),VLOOKUP(A4013,[1]Plan1!$BK$81:$BM$259,3),G4013)</f>
        <v>6413.24</v>
      </c>
      <c r="H4014" s="11">
        <f t="shared" si="2139"/>
        <v>45092</v>
      </c>
      <c r="I4014" s="11">
        <f t="shared" si="2140"/>
        <v>45122</v>
      </c>
      <c r="J4014" s="12">
        <f t="shared" si="2113"/>
        <v>-6.6002153085962245E-3</v>
      </c>
      <c r="K4014" s="11">
        <f t="shared" si="2129"/>
        <v>45183</v>
      </c>
      <c r="L4014" s="11">
        <f t="shared" si="2114"/>
        <v>45183</v>
      </c>
      <c r="M4014" s="1">
        <f t="shared" si="2133"/>
        <v>22</v>
      </c>
      <c r="N4014" s="1">
        <f t="shared" si="2115"/>
        <v>14</v>
      </c>
      <c r="O4014" s="2">
        <f t="shared" si="2116"/>
        <v>0.99579479999999998</v>
      </c>
      <c r="P4014" s="13">
        <f t="shared" si="2141"/>
        <v>0.99339977999999995</v>
      </c>
      <c r="Q4014" s="13">
        <f t="shared" si="2134"/>
        <v>1.704744673510949</v>
      </c>
      <c r="R4014" s="2">
        <f t="shared" si="2137"/>
        <v>1.69757588</v>
      </c>
      <c r="S4014" s="2">
        <f t="shared" si="2130"/>
        <v>1.83355815</v>
      </c>
      <c r="T4014" s="2">
        <f t="shared" si="2117"/>
        <v>206950.12870604001</v>
      </c>
      <c r="U4014" s="2">
        <f t="shared" si="2118"/>
        <v>0</v>
      </c>
      <c r="V4014" s="2">
        <f t="shared" si="2119"/>
        <v>78734.027687222668</v>
      </c>
      <c r="W4014" s="2">
        <f t="shared" si="2120"/>
        <v>191602.07537147269</v>
      </c>
      <c r="X4014" s="17">
        <f t="shared" si="2121"/>
        <v>0</v>
      </c>
      <c r="Y4014" s="2">
        <f t="shared" si="2122"/>
        <v>0</v>
      </c>
      <c r="Z4014" s="72">
        <f t="shared" si="2123"/>
        <v>0</v>
      </c>
      <c r="AA4014" s="2">
        <f t="shared" si="2109"/>
        <v>0</v>
      </c>
      <c r="AB4014" s="12">
        <f t="shared" si="2131"/>
        <v>4.6600000000000003E-2</v>
      </c>
      <c r="AC4014" s="17">
        <f t="shared" si="2124"/>
        <v>14</v>
      </c>
      <c r="AD4014" s="17">
        <v>252</v>
      </c>
      <c r="AE4014" s="13">
        <f t="shared" si="2135"/>
        <v>1.002533583</v>
      </c>
      <c r="AF4014" s="2">
        <f t="shared" si="2110"/>
        <v>524.32532792999996</v>
      </c>
      <c r="AG4014" s="2">
        <f t="shared" si="2125"/>
        <v>485.43976092000003</v>
      </c>
      <c r="AH4014" s="3">
        <f t="shared" si="2126"/>
        <v>0</v>
      </c>
      <c r="AI4014" s="4" t="str">
        <f t="shared" si="2136"/>
        <v>A+J=</v>
      </c>
      <c r="AJ4014" s="11">
        <f t="shared" si="2132"/>
        <v>45183</v>
      </c>
      <c r="AQ4014" s="53"/>
      <c r="AR4014" s="53"/>
    </row>
    <row r="4015" spans="1:44" x14ac:dyDescent="0.2">
      <c r="A4015" s="158">
        <f t="shared" si="2127"/>
        <v>45171</v>
      </c>
      <c r="B4015" s="2">
        <f t="shared" si="2111"/>
        <v>192064.41547003077</v>
      </c>
      <c r="C4015" s="2">
        <f t="shared" si="2128"/>
        <v>112868.04768425001</v>
      </c>
      <c r="D4015" s="2">
        <v>0</v>
      </c>
      <c r="E4015" s="73">
        <f t="shared" si="2112"/>
        <v>112868.04768425001</v>
      </c>
      <c r="F4015" s="88">
        <f t="shared" si="2138"/>
        <v>6455.85</v>
      </c>
      <c r="G4015" s="3">
        <f>IF(AND(N4015=1,N4014&gt;1),VLOOKUP(A4014,[1]Plan1!$BK$81:$BM$259,3),G4014)</f>
        <v>6413.24</v>
      </c>
      <c r="H4015" s="11">
        <f t="shared" si="2139"/>
        <v>45092</v>
      </c>
      <c r="I4015" s="11">
        <f t="shared" si="2140"/>
        <v>45122</v>
      </c>
      <c r="J4015" s="12">
        <f t="shared" si="2113"/>
        <v>-6.6002153085962245E-3</v>
      </c>
      <c r="K4015" s="11">
        <f t="shared" si="2129"/>
        <v>45183</v>
      </c>
      <c r="L4015" s="11">
        <f t="shared" si="2114"/>
        <v>45183</v>
      </c>
      <c r="M4015" s="1">
        <f t="shared" si="2133"/>
        <v>22</v>
      </c>
      <c r="N4015" s="1">
        <f t="shared" si="2115"/>
        <v>15</v>
      </c>
      <c r="O4015" s="2">
        <f t="shared" si="2116"/>
        <v>0.99549511000000002</v>
      </c>
      <c r="P4015" s="13">
        <f t="shared" si="2141"/>
        <v>0.99339977999999995</v>
      </c>
      <c r="Q4015" s="13">
        <f t="shared" si="2134"/>
        <v>1.704744673510949</v>
      </c>
      <c r="R4015" s="2">
        <f t="shared" si="2137"/>
        <v>1.6970649799999999</v>
      </c>
      <c r="S4015" s="2">
        <f t="shared" si="2130"/>
        <v>1.83355815</v>
      </c>
      <c r="T4015" s="2">
        <f t="shared" si="2117"/>
        <v>206950.12870604001</v>
      </c>
      <c r="U4015" s="2">
        <f t="shared" si="2118"/>
        <v>0</v>
      </c>
      <c r="V4015" s="2">
        <f t="shared" si="2119"/>
        <v>78676.363401660768</v>
      </c>
      <c r="W4015" s="2">
        <f t="shared" si="2120"/>
        <v>191544.41108591078</v>
      </c>
      <c r="X4015" s="17">
        <f t="shared" si="2121"/>
        <v>0</v>
      </c>
      <c r="Y4015" s="2">
        <f t="shared" si="2122"/>
        <v>0</v>
      </c>
      <c r="Z4015" s="72">
        <f t="shared" si="2123"/>
        <v>0</v>
      </c>
      <c r="AA4015" s="2">
        <f t="shared" si="2109"/>
        <v>0</v>
      </c>
      <c r="AB4015" s="12">
        <f t="shared" si="2131"/>
        <v>4.6600000000000003E-2</v>
      </c>
      <c r="AC4015" s="17">
        <f t="shared" si="2124"/>
        <v>15</v>
      </c>
      <c r="AD4015" s="17">
        <v>252</v>
      </c>
      <c r="AE4015" s="13">
        <f t="shared" si="2135"/>
        <v>1.002714798</v>
      </c>
      <c r="AF4015" s="2">
        <f t="shared" si="2110"/>
        <v>561.82779550999999</v>
      </c>
      <c r="AG4015" s="2">
        <f t="shared" si="2125"/>
        <v>520.00438412000005</v>
      </c>
      <c r="AH4015" s="3">
        <f t="shared" si="2126"/>
        <v>0</v>
      </c>
      <c r="AI4015" s="4" t="str">
        <f t="shared" si="2136"/>
        <v>A+J=</v>
      </c>
      <c r="AJ4015" s="11">
        <f t="shared" si="2132"/>
        <v>45183</v>
      </c>
      <c r="AQ4015" s="53"/>
      <c r="AR4015" s="53"/>
    </row>
    <row r="4016" spans="1:44" x14ac:dyDescent="0.2">
      <c r="A4016" s="158">
        <f t="shared" si="2127"/>
        <v>45172</v>
      </c>
      <c r="B4016" s="2">
        <f t="shared" si="2111"/>
        <v>192064.41547003077</v>
      </c>
      <c r="C4016" s="2">
        <f t="shared" si="2128"/>
        <v>112868.04768425001</v>
      </c>
      <c r="D4016" s="2">
        <v>0</v>
      </c>
      <c r="E4016" s="73">
        <f t="shared" si="2112"/>
        <v>112868.04768425001</v>
      </c>
      <c r="F4016" s="88">
        <f t="shared" si="2138"/>
        <v>6455.85</v>
      </c>
      <c r="G4016" s="3">
        <f>IF(AND(N4016=1,N4015&gt;1),VLOOKUP(A4015,[1]Plan1!$BK$81:$BM$259,3),G4015)</f>
        <v>6413.24</v>
      </c>
      <c r="H4016" s="11">
        <f t="shared" si="2139"/>
        <v>45092</v>
      </c>
      <c r="I4016" s="11">
        <f t="shared" si="2140"/>
        <v>45122</v>
      </c>
      <c r="J4016" s="12">
        <f t="shared" si="2113"/>
        <v>-6.6002153085962245E-3</v>
      </c>
      <c r="K4016" s="11">
        <f t="shared" si="2129"/>
        <v>45183</v>
      </c>
      <c r="L4016" s="11">
        <f t="shared" si="2114"/>
        <v>45183</v>
      </c>
      <c r="M4016" s="1">
        <f t="shared" si="2133"/>
        <v>22</v>
      </c>
      <c r="N4016" s="1">
        <f t="shared" si="2115"/>
        <v>15</v>
      </c>
      <c r="O4016" s="2">
        <f t="shared" si="2116"/>
        <v>0.99549511000000002</v>
      </c>
      <c r="P4016" s="13">
        <f t="shared" si="2141"/>
        <v>0.99339977999999995</v>
      </c>
      <c r="Q4016" s="13">
        <f t="shared" si="2134"/>
        <v>1.704744673510949</v>
      </c>
      <c r="R4016" s="2">
        <f t="shared" si="2137"/>
        <v>1.6970649799999999</v>
      </c>
      <c r="S4016" s="2">
        <f t="shared" si="2130"/>
        <v>1.83355815</v>
      </c>
      <c r="T4016" s="2">
        <f t="shared" si="2117"/>
        <v>206950.12870604001</v>
      </c>
      <c r="U4016" s="2">
        <f t="shared" si="2118"/>
        <v>0</v>
      </c>
      <c r="V4016" s="2">
        <f t="shared" si="2119"/>
        <v>78676.363401660768</v>
      </c>
      <c r="W4016" s="2">
        <f t="shared" si="2120"/>
        <v>191544.41108591078</v>
      </c>
      <c r="X4016" s="17">
        <f t="shared" si="2121"/>
        <v>0</v>
      </c>
      <c r="Y4016" s="2">
        <f t="shared" si="2122"/>
        <v>0</v>
      </c>
      <c r="Z4016" s="72">
        <f t="shared" si="2123"/>
        <v>0</v>
      </c>
      <c r="AA4016" s="2">
        <f t="shared" ref="AA4016:AA4079" si="2142">IF(Z4016&gt;0,TRUNC(Z4016*T4016,8),0)</f>
        <v>0</v>
      </c>
      <c r="AB4016" s="12">
        <f t="shared" si="2131"/>
        <v>4.6600000000000003E-2</v>
      </c>
      <c r="AC4016" s="17">
        <f t="shared" si="2124"/>
        <v>15</v>
      </c>
      <c r="AD4016" s="17">
        <v>252</v>
      </c>
      <c r="AE4016" s="13">
        <f t="shared" si="2135"/>
        <v>1.002714798</v>
      </c>
      <c r="AF4016" s="2">
        <f t="shared" ref="AF4016:AF4079" si="2143">TRUNC((T4016*(AE4016-1)),8)</f>
        <v>561.82779550999999</v>
      </c>
      <c r="AG4016" s="2">
        <f t="shared" si="2125"/>
        <v>520.00438412000005</v>
      </c>
      <c r="AH4016" s="3">
        <f t="shared" si="2126"/>
        <v>0</v>
      </c>
      <c r="AI4016" s="4" t="str">
        <f t="shared" si="2136"/>
        <v>A+J=</v>
      </c>
      <c r="AJ4016" s="11">
        <f t="shared" si="2132"/>
        <v>45183</v>
      </c>
      <c r="AQ4016" s="53"/>
      <c r="AR4016" s="53"/>
    </row>
    <row r="4017" spans="1:154" x14ac:dyDescent="0.2">
      <c r="A4017" s="158">
        <f t="shared" si="2127"/>
        <v>45173</v>
      </c>
      <c r="B4017" s="2">
        <f t="shared" si="2111"/>
        <v>192064.41547003077</v>
      </c>
      <c r="C4017" s="2">
        <f t="shared" si="2128"/>
        <v>112868.04768425001</v>
      </c>
      <c r="D4017" s="2">
        <v>0</v>
      </c>
      <c r="E4017" s="73">
        <f t="shared" si="2112"/>
        <v>112868.04768425001</v>
      </c>
      <c r="F4017" s="88">
        <f t="shared" si="2138"/>
        <v>6455.85</v>
      </c>
      <c r="G4017" s="3">
        <f>IF(AND(N4017=1,N4016&gt;1),VLOOKUP(A4016,[1]Plan1!$BK$81:$BM$259,3),G4016)</f>
        <v>6413.24</v>
      </c>
      <c r="H4017" s="11">
        <f t="shared" si="2139"/>
        <v>45092</v>
      </c>
      <c r="I4017" s="11">
        <f t="shared" si="2140"/>
        <v>45122</v>
      </c>
      <c r="J4017" s="12">
        <f t="shared" si="2113"/>
        <v>-6.6002153085962245E-3</v>
      </c>
      <c r="K4017" s="11">
        <f t="shared" si="2129"/>
        <v>45183</v>
      </c>
      <c r="L4017" s="11">
        <f t="shared" si="2114"/>
        <v>45183</v>
      </c>
      <c r="M4017" s="1">
        <f t="shared" si="2133"/>
        <v>22</v>
      </c>
      <c r="N4017" s="1">
        <f t="shared" si="2115"/>
        <v>15</v>
      </c>
      <c r="O4017" s="2">
        <f t="shared" si="2116"/>
        <v>0.99549511000000002</v>
      </c>
      <c r="P4017" s="13">
        <f t="shared" si="2141"/>
        <v>0.99339977999999995</v>
      </c>
      <c r="Q4017" s="13">
        <f t="shared" si="2134"/>
        <v>1.704744673510949</v>
      </c>
      <c r="R4017" s="2">
        <f t="shared" si="2137"/>
        <v>1.6970649799999999</v>
      </c>
      <c r="S4017" s="2">
        <f t="shared" si="2130"/>
        <v>1.83355815</v>
      </c>
      <c r="T4017" s="2">
        <f t="shared" si="2117"/>
        <v>206950.12870604001</v>
      </c>
      <c r="U4017" s="2">
        <f t="shared" si="2118"/>
        <v>0</v>
      </c>
      <c r="V4017" s="2">
        <f t="shared" si="2119"/>
        <v>78676.363401660768</v>
      </c>
      <c r="W4017" s="2">
        <f t="shared" si="2120"/>
        <v>191544.41108591078</v>
      </c>
      <c r="X4017" s="17">
        <f t="shared" si="2121"/>
        <v>0</v>
      </c>
      <c r="Y4017" s="2">
        <f t="shared" si="2122"/>
        <v>0</v>
      </c>
      <c r="Z4017" s="72">
        <f t="shared" si="2123"/>
        <v>0</v>
      </c>
      <c r="AA4017" s="2">
        <f t="shared" si="2142"/>
        <v>0</v>
      </c>
      <c r="AB4017" s="12">
        <f t="shared" si="2131"/>
        <v>4.6600000000000003E-2</v>
      </c>
      <c r="AC4017" s="17">
        <f t="shared" si="2124"/>
        <v>15</v>
      </c>
      <c r="AD4017" s="17">
        <v>252</v>
      </c>
      <c r="AE4017" s="13">
        <f t="shared" si="2135"/>
        <v>1.002714798</v>
      </c>
      <c r="AF4017" s="2">
        <f t="shared" si="2143"/>
        <v>561.82779550999999</v>
      </c>
      <c r="AG4017" s="2">
        <f t="shared" si="2125"/>
        <v>520.00438412000005</v>
      </c>
      <c r="AH4017" s="3">
        <f t="shared" si="2126"/>
        <v>0</v>
      </c>
      <c r="AI4017" s="4" t="str">
        <f t="shared" si="2136"/>
        <v>A+J=</v>
      </c>
      <c r="AJ4017" s="11">
        <f t="shared" si="2132"/>
        <v>45183</v>
      </c>
      <c r="AQ4017" s="53"/>
      <c r="AR4017" s="53"/>
    </row>
    <row r="4018" spans="1:154" x14ac:dyDescent="0.2">
      <c r="A4018" s="158">
        <f t="shared" si="2127"/>
        <v>45174</v>
      </c>
      <c r="B4018" s="2">
        <f t="shared" si="2111"/>
        <v>192041.31953014655</v>
      </c>
      <c r="C4018" s="2">
        <f t="shared" si="2128"/>
        <v>112868.04768425001</v>
      </c>
      <c r="D4018" s="2">
        <v>0</v>
      </c>
      <c r="E4018" s="73">
        <f t="shared" si="2112"/>
        <v>112868.04768425001</v>
      </c>
      <c r="F4018" s="88">
        <f t="shared" si="2138"/>
        <v>6455.85</v>
      </c>
      <c r="G4018" s="3">
        <f>IF(AND(N4018=1,N4017&gt;1),VLOOKUP(A4017,[1]Plan1!$BK$81:$BM$259,3),G4017)</f>
        <v>6413.24</v>
      </c>
      <c r="H4018" s="11">
        <f t="shared" si="2139"/>
        <v>45092</v>
      </c>
      <c r="I4018" s="11">
        <f t="shared" si="2140"/>
        <v>45122</v>
      </c>
      <c r="J4018" s="12">
        <f t="shared" si="2113"/>
        <v>-6.6002153085962245E-3</v>
      </c>
      <c r="K4018" s="11">
        <f t="shared" si="2129"/>
        <v>45183</v>
      </c>
      <c r="L4018" s="11">
        <f t="shared" si="2114"/>
        <v>45183</v>
      </c>
      <c r="M4018" s="1">
        <f t="shared" si="2133"/>
        <v>22</v>
      </c>
      <c r="N4018" s="1">
        <f t="shared" si="2115"/>
        <v>16</v>
      </c>
      <c r="O4018" s="2">
        <f t="shared" si="2116"/>
        <v>0.99519550999999995</v>
      </c>
      <c r="P4018" s="13">
        <f t="shared" si="2141"/>
        <v>0.99339977999999995</v>
      </c>
      <c r="Q4018" s="13">
        <f t="shared" si="2134"/>
        <v>1.704744673510949</v>
      </c>
      <c r="R4018" s="2">
        <f t="shared" si="2137"/>
        <v>1.69655424</v>
      </c>
      <c r="S4018" s="2">
        <f t="shared" si="2130"/>
        <v>1.83355815</v>
      </c>
      <c r="T4018" s="2">
        <f t="shared" si="2117"/>
        <v>206950.12870604001</v>
      </c>
      <c r="U4018" s="2">
        <f t="shared" si="2118"/>
        <v>0</v>
      </c>
      <c r="V4018" s="2">
        <f t="shared" si="2119"/>
        <v>78618.717174986523</v>
      </c>
      <c r="W4018" s="2">
        <f t="shared" si="2120"/>
        <v>191486.76485923654</v>
      </c>
      <c r="X4018" s="17">
        <f t="shared" si="2121"/>
        <v>0</v>
      </c>
      <c r="Y4018" s="2">
        <f t="shared" si="2122"/>
        <v>0</v>
      </c>
      <c r="Z4018" s="72">
        <f t="shared" si="2123"/>
        <v>0</v>
      </c>
      <c r="AA4018" s="2">
        <f t="shared" si="2142"/>
        <v>0</v>
      </c>
      <c r="AB4018" s="12">
        <f t="shared" si="2131"/>
        <v>4.6600000000000003E-2</v>
      </c>
      <c r="AC4018" s="17">
        <f t="shared" si="2124"/>
        <v>16</v>
      </c>
      <c r="AD4018" s="17">
        <v>252</v>
      </c>
      <c r="AE4018" s="13">
        <f t="shared" si="2135"/>
        <v>1.0028960469999999</v>
      </c>
      <c r="AF4018" s="2">
        <f t="shared" si="2143"/>
        <v>599.33729937999999</v>
      </c>
      <c r="AG4018" s="2">
        <f t="shared" si="2125"/>
        <v>554.55467091000003</v>
      </c>
      <c r="AH4018" s="3">
        <f t="shared" si="2126"/>
        <v>0</v>
      </c>
      <c r="AI4018" s="4" t="str">
        <f t="shared" si="2136"/>
        <v>A+J=</v>
      </c>
      <c r="AJ4018" s="11">
        <f t="shared" si="2132"/>
        <v>45183</v>
      </c>
      <c r="AQ4018" s="53"/>
      <c r="AR4018" s="53"/>
    </row>
    <row r="4019" spans="1:154" x14ac:dyDescent="0.2">
      <c r="A4019" s="158">
        <f t="shared" si="2127"/>
        <v>45175</v>
      </c>
      <c r="B4019" s="2">
        <f t="shared" si="2111"/>
        <v>192018.22353733846</v>
      </c>
      <c r="C4019" s="2">
        <f t="shared" si="2128"/>
        <v>112868.04768425001</v>
      </c>
      <c r="D4019" s="2">
        <v>0</v>
      </c>
      <c r="E4019" s="73">
        <f t="shared" si="2112"/>
        <v>112868.04768425001</v>
      </c>
      <c r="F4019" s="88">
        <f t="shared" si="2138"/>
        <v>6455.85</v>
      </c>
      <c r="G4019" s="3">
        <f>IF(AND(N4019=1,N4018&gt;1),VLOOKUP(A4018,[1]Plan1!$BK$81:$BM$259,3),G4018)</f>
        <v>6413.24</v>
      </c>
      <c r="H4019" s="11">
        <f t="shared" si="2139"/>
        <v>45092</v>
      </c>
      <c r="I4019" s="11">
        <f t="shared" si="2140"/>
        <v>45122</v>
      </c>
      <c r="J4019" s="12">
        <f t="shared" si="2113"/>
        <v>-6.6002153085962245E-3</v>
      </c>
      <c r="K4019" s="11">
        <f t="shared" si="2129"/>
        <v>45183</v>
      </c>
      <c r="L4019" s="11">
        <f t="shared" si="2114"/>
        <v>45183</v>
      </c>
      <c r="M4019" s="1">
        <f t="shared" si="2133"/>
        <v>22</v>
      </c>
      <c r="N4019" s="1">
        <f t="shared" si="2115"/>
        <v>17</v>
      </c>
      <c r="O4019" s="2">
        <f t="shared" si="2116"/>
        <v>0.99489598999999995</v>
      </c>
      <c r="P4019" s="13">
        <f t="shared" si="2141"/>
        <v>0.99339977999999995</v>
      </c>
      <c r="Q4019" s="13">
        <f t="shared" si="2134"/>
        <v>1.704744673510949</v>
      </c>
      <c r="R4019" s="2">
        <f t="shared" si="2137"/>
        <v>1.6960436299999999</v>
      </c>
      <c r="S4019" s="2">
        <f t="shared" si="2130"/>
        <v>1.83355815</v>
      </c>
      <c r="T4019" s="2">
        <f t="shared" si="2117"/>
        <v>206950.12870604001</v>
      </c>
      <c r="U4019" s="2">
        <f t="shared" si="2118"/>
        <v>0</v>
      </c>
      <c r="V4019" s="2">
        <f t="shared" si="2119"/>
        <v>78561.085621158461</v>
      </c>
      <c r="W4019" s="2">
        <f t="shared" si="2120"/>
        <v>191429.13330540847</v>
      </c>
      <c r="X4019" s="17">
        <f t="shared" si="2121"/>
        <v>0</v>
      </c>
      <c r="Y4019" s="2">
        <f t="shared" si="2122"/>
        <v>0</v>
      </c>
      <c r="Z4019" s="72">
        <f t="shared" si="2123"/>
        <v>0</v>
      </c>
      <c r="AA4019" s="2">
        <f t="shared" si="2142"/>
        <v>0</v>
      </c>
      <c r="AB4019" s="12">
        <f t="shared" si="2131"/>
        <v>4.6600000000000003E-2</v>
      </c>
      <c r="AC4019" s="17">
        <f t="shared" si="2124"/>
        <v>17</v>
      </c>
      <c r="AD4019" s="17">
        <v>252</v>
      </c>
      <c r="AE4019" s="13">
        <f t="shared" si="2135"/>
        <v>1.003077328</v>
      </c>
      <c r="AF4019" s="2">
        <f t="shared" si="2143"/>
        <v>636.85342566999998</v>
      </c>
      <c r="AG4019" s="2">
        <f t="shared" si="2125"/>
        <v>589.09023192999996</v>
      </c>
      <c r="AH4019" s="3">
        <f t="shared" si="2126"/>
        <v>0</v>
      </c>
      <c r="AI4019" s="4" t="str">
        <f t="shared" si="2136"/>
        <v>A+J=</v>
      </c>
      <c r="AJ4019" s="11">
        <f t="shared" si="2132"/>
        <v>45183</v>
      </c>
      <c r="AQ4019" s="53"/>
      <c r="AR4019" s="53"/>
    </row>
    <row r="4020" spans="1:154" x14ac:dyDescent="0.2">
      <c r="A4020" s="158">
        <f t="shared" si="2127"/>
        <v>45176</v>
      </c>
      <c r="B4020" s="2">
        <f t="shared" si="2111"/>
        <v>191995.133347239</v>
      </c>
      <c r="C4020" s="2">
        <f t="shared" si="2128"/>
        <v>112868.04768425001</v>
      </c>
      <c r="D4020" s="2">
        <v>0</v>
      </c>
      <c r="E4020" s="73">
        <f t="shared" si="2112"/>
        <v>112868.04768425001</v>
      </c>
      <c r="F4020" s="88">
        <f t="shared" si="2138"/>
        <v>6455.85</v>
      </c>
      <c r="G4020" s="3">
        <f>IF(AND(N4020=1,N4019&gt;1),VLOOKUP(A4019,[1]Plan1!$BK$81:$BM$259,3),G4019)</f>
        <v>6413.24</v>
      </c>
      <c r="H4020" s="11">
        <f t="shared" si="2139"/>
        <v>45092</v>
      </c>
      <c r="I4020" s="11">
        <f t="shared" si="2140"/>
        <v>45122</v>
      </c>
      <c r="J4020" s="12">
        <f t="shared" si="2113"/>
        <v>-6.6002153085962245E-3</v>
      </c>
      <c r="K4020" s="11">
        <f t="shared" si="2129"/>
        <v>45183</v>
      </c>
      <c r="L4020" s="11">
        <f t="shared" si="2114"/>
        <v>45183</v>
      </c>
      <c r="M4020" s="1">
        <f t="shared" si="2133"/>
        <v>22</v>
      </c>
      <c r="N4020" s="1">
        <f t="shared" si="2115"/>
        <v>18</v>
      </c>
      <c r="O4020" s="2">
        <f t="shared" si="2116"/>
        <v>0.99459657000000001</v>
      </c>
      <c r="P4020" s="13">
        <f t="shared" si="2141"/>
        <v>0.99339977999999995</v>
      </c>
      <c r="Q4020" s="13">
        <f t="shared" si="2134"/>
        <v>1.704744673510949</v>
      </c>
      <c r="R4020" s="2">
        <f t="shared" si="2137"/>
        <v>1.6955332000000001</v>
      </c>
      <c r="S4020" s="2">
        <f t="shared" si="2130"/>
        <v>1.83355815</v>
      </c>
      <c r="T4020" s="2">
        <f t="shared" si="2117"/>
        <v>206950.12870604001</v>
      </c>
      <c r="U4020" s="2">
        <f t="shared" si="2118"/>
        <v>0</v>
      </c>
      <c r="V4020" s="2">
        <f t="shared" si="2119"/>
        <v>78503.474383579</v>
      </c>
      <c r="W4020" s="2">
        <f t="shared" si="2120"/>
        <v>191371.52206782901</v>
      </c>
      <c r="X4020" s="17">
        <f t="shared" si="2121"/>
        <v>0</v>
      </c>
      <c r="Y4020" s="2">
        <f t="shared" si="2122"/>
        <v>0</v>
      </c>
      <c r="Z4020" s="72">
        <f t="shared" si="2123"/>
        <v>0</v>
      </c>
      <c r="AA4020" s="2">
        <f t="shared" si="2142"/>
        <v>0</v>
      </c>
      <c r="AB4020" s="12">
        <f t="shared" si="2131"/>
        <v>4.6600000000000003E-2</v>
      </c>
      <c r="AC4020" s="17">
        <f t="shared" si="2124"/>
        <v>18</v>
      </c>
      <c r="AD4020" s="17">
        <v>252</v>
      </c>
      <c r="AE4020" s="13">
        <f t="shared" si="2135"/>
        <v>1.003258642</v>
      </c>
      <c r="AF4020" s="2">
        <f t="shared" si="2143"/>
        <v>674.37638130000005</v>
      </c>
      <c r="AG4020" s="2">
        <f t="shared" si="2125"/>
        <v>623.61127940999995</v>
      </c>
      <c r="AH4020" s="3">
        <f t="shared" si="2126"/>
        <v>0</v>
      </c>
      <c r="AI4020" s="4" t="str">
        <f t="shared" si="2136"/>
        <v>A+J=</v>
      </c>
      <c r="AJ4020" s="11">
        <f t="shared" si="2132"/>
        <v>45183</v>
      </c>
      <c r="AQ4020" s="53"/>
      <c r="AR4020" s="53"/>
    </row>
    <row r="4021" spans="1:154" x14ac:dyDescent="0.2">
      <c r="A4021" s="158">
        <f t="shared" si="2127"/>
        <v>45177</v>
      </c>
      <c r="B4021" s="2">
        <f t="shared" si="2111"/>
        <v>191995.133347239</v>
      </c>
      <c r="C4021" s="2">
        <f t="shared" si="2128"/>
        <v>112868.04768425001</v>
      </c>
      <c r="D4021" s="2">
        <v>0</v>
      </c>
      <c r="E4021" s="73">
        <f t="shared" si="2112"/>
        <v>112868.04768425001</v>
      </c>
      <c r="F4021" s="88">
        <f t="shared" si="2138"/>
        <v>6455.85</v>
      </c>
      <c r="G4021" s="3">
        <f>IF(AND(N4021=1,N4020&gt;1),VLOOKUP(A4020,[1]Plan1!$BK$81:$BM$259,3),G4020)</f>
        <v>6413.24</v>
      </c>
      <c r="H4021" s="11">
        <f t="shared" si="2139"/>
        <v>45092</v>
      </c>
      <c r="I4021" s="11">
        <f t="shared" si="2140"/>
        <v>45122</v>
      </c>
      <c r="J4021" s="12">
        <f t="shared" si="2113"/>
        <v>-6.6002153085962245E-3</v>
      </c>
      <c r="K4021" s="11">
        <f t="shared" si="2129"/>
        <v>45183</v>
      </c>
      <c r="L4021" s="11">
        <f t="shared" si="2114"/>
        <v>45183</v>
      </c>
      <c r="M4021" s="1">
        <f t="shared" si="2133"/>
        <v>22</v>
      </c>
      <c r="N4021" s="1">
        <f t="shared" si="2115"/>
        <v>18</v>
      </c>
      <c r="O4021" s="2">
        <f t="shared" si="2116"/>
        <v>0.99459657000000001</v>
      </c>
      <c r="P4021" s="13">
        <f t="shared" si="2141"/>
        <v>0.99339977999999995</v>
      </c>
      <c r="Q4021" s="13">
        <f t="shared" si="2134"/>
        <v>1.704744673510949</v>
      </c>
      <c r="R4021" s="2">
        <f t="shared" si="2137"/>
        <v>1.6955332000000001</v>
      </c>
      <c r="S4021" s="2">
        <f t="shared" si="2130"/>
        <v>1.83355815</v>
      </c>
      <c r="T4021" s="2">
        <f t="shared" si="2117"/>
        <v>206950.12870604001</v>
      </c>
      <c r="U4021" s="2">
        <f t="shared" si="2118"/>
        <v>0</v>
      </c>
      <c r="V4021" s="2">
        <f t="shared" si="2119"/>
        <v>78503.474383579</v>
      </c>
      <c r="W4021" s="2">
        <f t="shared" si="2120"/>
        <v>191371.52206782901</v>
      </c>
      <c r="X4021" s="17">
        <f t="shared" si="2121"/>
        <v>0</v>
      </c>
      <c r="Y4021" s="2">
        <f t="shared" si="2122"/>
        <v>0</v>
      </c>
      <c r="Z4021" s="72">
        <f t="shared" si="2123"/>
        <v>0</v>
      </c>
      <c r="AA4021" s="2">
        <f t="shared" si="2142"/>
        <v>0</v>
      </c>
      <c r="AB4021" s="12">
        <f t="shared" si="2131"/>
        <v>4.6600000000000003E-2</v>
      </c>
      <c r="AC4021" s="17">
        <f t="shared" si="2124"/>
        <v>18</v>
      </c>
      <c r="AD4021" s="17">
        <v>252</v>
      </c>
      <c r="AE4021" s="13">
        <f t="shared" si="2135"/>
        <v>1.003258642</v>
      </c>
      <c r="AF4021" s="2">
        <f t="shared" si="2143"/>
        <v>674.37638130000005</v>
      </c>
      <c r="AG4021" s="2">
        <f t="shared" si="2125"/>
        <v>623.61127940999995</v>
      </c>
      <c r="AH4021" s="3">
        <f t="shared" si="2126"/>
        <v>0</v>
      </c>
      <c r="AI4021" s="4" t="str">
        <f t="shared" si="2136"/>
        <v>A+J=</v>
      </c>
      <c r="AJ4021" s="11">
        <f t="shared" si="2132"/>
        <v>45183</v>
      </c>
      <c r="AQ4021" s="53"/>
      <c r="AR4021" s="53"/>
    </row>
    <row r="4022" spans="1:154" x14ac:dyDescent="0.2">
      <c r="A4022" s="158">
        <f t="shared" si="2127"/>
        <v>45178</v>
      </c>
      <c r="B4022" s="2">
        <f t="shared" si="2111"/>
        <v>191972.04537617668</v>
      </c>
      <c r="C4022" s="2">
        <f t="shared" si="2128"/>
        <v>112868.04768425001</v>
      </c>
      <c r="D4022" s="2">
        <v>0</v>
      </c>
      <c r="E4022" s="73">
        <f t="shared" si="2112"/>
        <v>112868.04768425001</v>
      </c>
      <c r="F4022" s="88">
        <f t="shared" si="2138"/>
        <v>6455.85</v>
      </c>
      <c r="G4022" s="3">
        <f>IF(AND(N4022=1,N4021&gt;1),VLOOKUP(A4021,[1]Plan1!$BK$81:$BM$259,3),G4021)</f>
        <v>6413.24</v>
      </c>
      <c r="H4022" s="11">
        <f t="shared" si="2139"/>
        <v>45092</v>
      </c>
      <c r="I4022" s="11">
        <f t="shared" si="2140"/>
        <v>45122</v>
      </c>
      <c r="J4022" s="12">
        <f t="shared" si="2113"/>
        <v>-6.6002153085962245E-3</v>
      </c>
      <c r="K4022" s="11">
        <f t="shared" si="2129"/>
        <v>45183</v>
      </c>
      <c r="L4022" s="11">
        <f t="shared" si="2114"/>
        <v>45183</v>
      </c>
      <c r="M4022" s="1">
        <f t="shared" si="2133"/>
        <v>22</v>
      </c>
      <c r="N4022" s="1">
        <f t="shared" si="2115"/>
        <v>19</v>
      </c>
      <c r="O4022" s="2">
        <f t="shared" si="2116"/>
        <v>0.99429723999999997</v>
      </c>
      <c r="P4022" s="13">
        <f t="shared" si="2141"/>
        <v>0.99339977999999995</v>
      </c>
      <c r="Q4022" s="13">
        <f t="shared" si="2134"/>
        <v>1.704744673510949</v>
      </c>
      <c r="R4022" s="2">
        <f t="shared" si="2137"/>
        <v>1.69502292</v>
      </c>
      <c r="S4022" s="2">
        <f t="shared" si="2130"/>
        <v>1.83355815</v>
      </c>
      <c r="T4022" s="2">
        <f t="shared" si="2117"/>
        <v>206950.12870604001</v>
      </c>
      <c r="U4022" s="2">
        <f t="shared" si="2118"/>
        <v>0</v>
      </c>
      <c r="V4022" s="2">
        <f t="shared" si="2119"/>
        <v>78445.880076206682</v>
      </c>
      <c r="W4022" s="2">
        <f t="shared" si="2120"/>
        <v>191313.92776045669</v>
      </c>
      <c r="X4022" s="17">
        <f t="shared" si="2121"/>
        <v>0</v>
      </c>
      <c r="Y4022" s="2">
        <f t="shared" si="2122"/>
        <v>0</v>
      </c>
      <c r="Z4022" s="72">
        <f t="shared" si="2123"/>
        <v>0</v>
      </c>
      <c r="AA4022" s="2">
        <f t="shared" si="2142"/>
        <v>0</v>
      </c>
      <c r="AB4022" s="12">
        <f t="shared" si="2131"/>
        <v>4.6600000000000003E-2</v>
      </c>
      <c r="AC4022" s="17">
        <f t="shared" si="2124"/>
        <v>19</v>
      </c>
      <c r="AD4022" s="17">
        <v>252</v>
      </c>
      <c r="AE4022" s="13">
        <f t="shared" si="2135"/>
        <v>1.003439988</v>
      </c>
      <c r="AF4022" s="2">
        <f t="shared" si="2143"/>
        <v>711.90595933999998</v>
      </c>
      <c r="AG4022" s="2">
        <f t="shared" si="2125"/>
        <v>658.11761572</v>
      </c>
      <c r="AH4022" s="3">
        <f t="shared" si="2126"/>
        <v>0</v>
      </c>
      <c r="AI4022" s="4" t="str">
        <f t="shared" si="2136"/>
        <v>A+J=</v>
      </c>
      <c r="AJ4022" s="11">
        <f t="shared" si="2132"/>
        <v>45183</v>
      </c>
      <c r="AQ4022" s="53"/>
      <c r="AR4022" s="53"/>
    </row>
    <row r="4023" spans="1:154" x14ac:dyDescent="0.2">
      <c r="A4023" s="158">
        <f t="shared" si="2127"/>
        <v>45179</v>
      </c>
      <c r="B4023" s="2">
        <f t="shared" si="2111"/>
        <v>191972.04537617668</v>
      </c>
      <c r="C4023" s="2">
        <f t="shared" si="2128"/>
        <v>112868.04768425001</v>
      </c>
      <c r="D4023" s="2">
        <v>0</v>
      </c>
      <c r="E4023" s="73">
        <f t="shared" si="2112"/>
        <v>112868.04768425001</v>
      </c>
      <c r="F4023" s="88">
        <f t="shared" si="2138"/>
        <v>6455.85</v>
      </c>
      <c r="G4023" s="3">
        <f>IF(AND(N4023=1,N4022&gt;1),VLOOKUP(A4022,[1]Plan1!$BK$81:$BM$259,3),G4022)</f>
        <v>6413.24</v>
      </c>
      <c r="H4023" s="11">
        <f t="shared" si="2139"/>
        <v>45092</v>
      </c>
      <c r="I4023" s="11">
        <f t="shared" si="2140"/>
        <v>45122</v>
      </c>
      <c r="J4023" s="12">
        <f t="shared" si="2113"/>
        <v>-6.6002153085962245E-3</v>
      </c>
      <c r="K4023" s="11">
        <f t="shared" si="2129"/>
        <v>45183</v>
      </c>
      <c r="L4023" s="11">
        <f t="shared" si="2114"/>
        <v>45183</v>
      </c>
      <c r="M4023" s="1">
        <f t="shared" si="2133"/>
        <v>22</v>
      </c>
      <c r="N4023" s="1">
        <f t="shared" si="2115"/>
        <v>19</v>
      </c>
      <c r="O4023" s="2">
        <f t="shared" si="2116"/>
        <v>0.99429723999999997</v>
      </c>
      <c r="P4023" s="13">
        <f t="shared" si="2141"/>
        <v>0.99339977999999995</v>
      </c>
      <c r="Q4023" s="13">
        <f t="shared" si="2134"/>
        <v>1.704744673510949</v>
      </c>
      <c r="R4023" s="2">
        <f t="shared" si="2137"/>
        <v>1.69502292</v>
      </c>
      <c r="S4023" s="2">
        <f t="shared" si="2130"/>
        <v>1.83355815</v>
      </c>
      <c r="T4023" s="2">
        <f t="shared" si="2117"/>
        <v>206950.12870604001</v>
      </c>
      <c r="U4023" s="2">
        <f t="shared" si="2118"/>
        <v>0</v>
      </c>
      <c r="V4023" s="2">
        <f t="shared" si="2119"/>
        <v>78445.880076206682</v>
      </c>
      <c r="W4023" s="2">
        <f t="shared" si="2120"/>
        <v>191313.92776045669</v>
      </c>
      <c r="X4023" s="17">
        <f t="shared" si="2121"/>
        <v>0</v>
      </c>
      <c r="Y4023" s="2">
        <f t="shared" si="2122"/>
        <v>0</v>
      </c>
      <c r="Z4023" s="72">
        <f t="shared" si="2123"/>
        <v>0</v>
      </c>
      <c r="AA4023" s="2">
        <f t="shared" si="2142"/>
        <v>0</v>
      </c>
      <c r="AB4023" s="12">
        <f t="shared" si="2131"/>
        <v>4.6600000000000003E-2</v>
      </c>
      <c r="AC4023" s="17">
        <f t="shared" si="2124"/>
        <v>19</v>
      </c>
      <c r="AD4023" s="17">
        <v>252</v>
      </c>
      <c r="AE4023" s="13">
        <f t="shared" si="2135"/>
        <v>1.003439988</v>
      </c>
      <c r="AF4023" s="2">
        <f t="shared" si="2143"/>
        <v>711.90595933999998</v>
      </c>
      <c r="AG4023" s="2">
        <f t="shared" si="2125"/>
        <v>658.11761572</v>
      </c>
      <c r="AH4023" s="3">
        <f t="shared" si="2126"/>
        <v>0</v>
      </c>
      <c r="AI4023" s="4" t="str">
        <f t="shared" si="2136"/>
        <v>A+J=</v>
      </c>
      <c r="AJ4023" s="11">
        <f t="shared" si="2132"/>
        <v>45183</v>
      </c>
      <c r="AQ4023" s="53"/>
      <c r="AR4023" s="53"/>
    </row>
    <row r="4024" spans="1:154" x14ac:dyDescent="0.2">
      <c r="A4024" s="158">
        <f t="shared" si="2127"/>
        <v>45180</v>
      </c>
      <c r="B4024" s="2">
        <f t="shared" si="2111"/>
        <v>191972.04537617668</v>
      </c>
      <c r="C4024" s="2">
        <f t="shared" si="2128"/>
        <v>112868.04768425001</v>
      </c>
      <c r="D4024" s="2">
        <v>0</v>
      </c>
      <c r="E4024" s="73">
        <f t="shared" si="2112"/>
        <v>112868.04768425001</v>
      </c>
      <c r="F4024" s="88">
        <f t="shared" si="2138"/>
        <v>6455.85</v>
      </c>
      <c r="G4024" s="3">
        <f>IF(AND(N4024=1,N4023&gt;1),VLOOKUP(A4023,[1]Plan1!$BK$81:$BM$259,3),G4023)</f>
        <v>6413.24</v>
      </c>
      <c r="H4024" s="11">
        <f t="shared" si="2139"/>
        <v>45092</v>
      </c>
      <c r="I4024" s="11">
        <f t="shared" si="2140"/>
        <v>45122</v>
      </c>
      <c r="J4024" s="12">
        <f t="shared" si="2113"/>
        <v>-6.6002153085962245E-3</v>
      </c>
      <c r="K4024" s="11">
        <f t="shared" si="2129"/>
        <v>45183</v>
      </c>
      <c r="L4024" s="11">
        <f t="shared" si="2114"/>
        <v>45183</v>
      </c>
      <c r="M4024" s="1">
        <f t="shared" si="2133"/>
        <v>22</v>
      </c>
      <c r="N4024" s="1">
        <f t="shared" si="2115"/>
        <v>19</v>
      </c>
      <c r="O4024" s="2">
        <f t="shared" si="2116"/>
        <v>0.99429723999999997</v>
      </c>
      <c r="P4024" s="13">
        <f t="shared" si="2141"/>
        <v>0.99339977999999995</v>
      </c>
      <c r="Q4024" s="13">
        <f t="shared" si="2134"/>
        <v>1.704744673510949</v>
      </c>
      <c r="R4024" s="2">
        <f t="shared" si="2137"/>
        <v>1.69502292</v>
      </c>
      <c r="S4024" s="2">
        <f t="shared" si="2130"/>
        <v>1.83355815</v>
      </c>
      <c r="T4024" s="2">
        <f t="shared" si="2117"/>
        <v>206950.12870604001</v>
      </c>
      <c r="U4024" s="2">
        <f t="shared" si="2118"/>
        <v>0</v>
      </c>
      <c r="V4024" s="2">
        <f t="shared" si="2119"/>
        <v>78445.880076206682</v>
      </c>
      <c r="W4024" s="2">
        <f t="shared" si="2120"/>
        <v>191313.92776045669</v>
      </c>
      <c r="X4024" s="17">
        <f t="shared" si="2121"/>
        <v>0</v>
      </c>
      <c r="Y4024" s="2">
        <f t="shared" si="2122"/>
        <v>0</v>
      </c>
      <c r="Z4024" s="72">
        <f t="shared" si="2123"/>
        <v>0</v>
      </c>
      <c r="AA4024" s="2">
        <f t="shared" si="2142"/>
        <v>0</v>
      </c>
      <c r="AB4024" s="12">
        <f t="shared" si="2131"/>
        <v>4.6600000000000003E-2</v>
      </c>
      <c r="AC4024" s="17">
        <f t="shared" si="2124"/>
        <v>19</v>
      </c>
      <c r="AD4024" s="17">
        <v>252</v>
      </c>
      <c r="AE4024" s="13">
        <f t="shared" si="2135"/>
        <v>1.003439988</v>
      </c>
      <c r="AF4024" s="2">
        <f t="shared" si="2143"/>
        <v>711.90595933999998</v>
      </c>
      <c r="AG4024" s="2">
        <f t="shared" si="2125"/>
        <v>658.11761572</v>
      </c>
      <c r="AH4024" s="3">
        <f t="shared" si="2126"/>
        <v>0</v>
      </c>
      <c r="AI4024" s="4" t="str">
        <f t="shared" si="2136"/>
        <v>A+J=</v>
      </c>
      <c r="AJ4024" s="11">
        <f t="shared" si="2132"/>
        <v>45183</v>
      </c>
      <c r="AQ4024" s="53"/>
      <c r="AR4024" s="53"/>
    </row>
    <row r="4025" spans="1:154" x14ac:dyDescent="0.2">
      <c r="A4025" s="158">
        <f t="shared" si="2127"/>
        <v>45181</v>
      </c>
      <c r="B4025" s="2">
        <f t="shared" si="2111"/>
        <v>191948.95774483058</v>
      </c>
      <c r="C4025" s="2">
        <f t="shared" si="2128"/>
        <v>112868.04768425001</v>
      </c>
      <c r="D4025" s="2">
        <v>0</v>
      </c>
      <c r="E4025" s="73">
        <f t="shared" si="2112"/>
        <v>112868.04768425001</v>
      </c>
      <c r="F4025" s="88">
        <f t="shared" si="2138"/>
        <v>6455.85</v>
      </c>
      <c r="G4025" s="3">
        <f>IF(AND(N4025=1,N4024&gt;1),VLOOKUP(A4024,[1]Plan1!$BK$81:$BM$259,3),G4024)</f>
        <v>6413.24</v>
      </c>
      <c r="H4025" s="11">
        <f t="shared" si="2139"/>
        <v>45092</v>
      </c>
      <c r="I4025" s="11">
        <f t="shared" si="2140"/>
        <v>45122</v>
      </c>
      <c r="J4025" s="12">
        <f t="shared" si="2113"/>
        <v>-6.6002153085962245E-3</v>
      </c>
      <c r="K4025" s="11">
        <f t="shared" si="2129"/>
        <v>45183</v>
      </c>
      <c r="L4025" s="11">
        <f t="shared" si="2114"/>
        <v>45183</v>
      </c>
      <c r="M4025" s="1">
        <f t="shared" si="2133"/>
        <v>22</v>
      </c>
      <c r="N4025" s="1">
        <f t="shared" si="2115"/>
        <v>20</v>
      </c>
      <c r="O4025" s="2">
        <f t="shared" si="2116"/>
        <v>0.99399799</v>
      </c>
      <c r="P4025" s="13">
        <f t="shared" si="2141"/>
        <v>0.99339977999999995</v>
      </c>
      <c r="Q4025" s="13">
        <f t="shared" si="2134"/>
        <v>1.704744673510949</v>
      </c>
      <c r="R4025" s="2">
        <f t="shared" si="2137"/>
        <v>1.69451277</v>
      </c>
      <c r="S4025" s="2">
        <f t="shared" si="2130"/>
        <v>1.83355815</v>
      </c>
      <c r="T4025" s="2">
        <f t="shared" si="2117"/>
        <v>206950.12870604001</v>
      </c>
      <c r="U4025" s="2">
        <f t="shared" si="2118"/>
        <v>0</v>
      </c>
      <c r="V4025" s="2">
        <f t="shared" si="2119"/>
        <v>78388.300441680563</v>
      </c>
      <c r="W4025" s="2">
        <f t="shared" si="2120"/>
        <v>191256.34812593058</v>
      </c>
      <c r="X4025" s="17">
        <f t="shared" si="2121"/>
        <v>0</v>
      </c>
      <c r="Y4025" s="2">
        <f t="shared" si="2122"/>
        <v>0</v>
      </c>
      <c r="Z4025" s="72">
        <f t="shared" si="2123"/>
        <v>0</v>
      </c>
      <c r="AA4025" s="2">
        <f t="shared" si="2142"/>
        <v>0</v>
      </c>
      <c r="AB4025" s="12">
        <f t="shared" si="2131"/>
        <v>4.6600000000000003E-2</v>
      </c>
      <c r="AC4025" s="17">
        <f t="shared" si="2124"/>
        <v>20</v>
      </c>
      <c r="AD4025" s="17">
        <v>252</v>
      </c>
      <c r="AE4025" s="13">
        <f t="shared" si="2135"/>
        <v>1.0036213679999999</v>
      </c>
      <c r="AF4025" s="2">
        <f t="shared" si="2143"/>
        <v>749.44257369000002</v>
      </c>
      <c r="AG4025" s="2">
        <f t="shared" si="2125"/>
        <v>692.60961889999999</v>
      </c>
      <c r="AH4025" s="3">
        <f t="shared" si="2126"/>
        <v>0</v>
      </c>
      <c r="AI4025" s="4" t="str">
        <f t="shared" si="2136"/>
        <v>A+J=</v>
      </c>
      <c r="AJ4025" s="11">
        <f t="shared" si="2132"/>
        <v>45183</v>
      </c>
      <c r="AQ4025" s="53"/>
      <c r="AR4025" s="53"/>
    </row>
    <row r="4026" spans="1:154" x14ac:dyDescent="0.2">
      <c r="A4026" s="158">
        <f t="shared" si="2127"/>
        <v>45182</v>
      </c>
      <c r="B4026" s="2">
        <f t="shared" si="2111"/>
        <v>191925.87573775303</v>
      </c>
      <c r="C4026" s="2">
        <f t="shared" si="2128"/>
        <v>112868.04768425001</v>
      </c>
      <c r="D4026" s="2">
        <v>0</v>
      </c>
      <c r="E4026" s="73">
        <f t="shared" si="2112"/>
        <v>112868.04768425001</v>
      </c>
      <c r="F4026" s="88">
        <f t="shared" si="2138"/>
        <v>6455.85</v>
      </c>
      <c r="G4026" s="3">
        <f>IF(AND(N4026=1,N4025&gt;1),VLOOKUP(A4025,[1]Plan1!$BK$81:$BM$259,3),G4025)</f>
        <v>6413.24</v>
      </c>
      <c r="H4026" s="11">
        <f t="shared" si="2139"/>
        <v>45092</v>
      </c>
      <c r="I4026" s="11">
        <f t="shared" si="2140"/>
        <v>45122</v>
      </c>
      <c r="J4026" s="12">
        <f t="shared" si="2113"/>
        <v>-6.6002153085962245E-3</v>
      </c>
      <c r="K4026" s="11">
        <f t="shared" si="2129"/>
        <v>45183</v>
      </c>
      <c r="L4026" s="11">
        <f t="shared" si="2114"/>
        <v>45183</v>
      </c>
      <c r="M4026" s="1">
        <f t="shared" si="2133"/>
        <v>22</v>
      </c>
      <c r="N4026" s="1">
        <f t="shared" si="2115"/>
        <v>21</v>
      </c>
      <c r="O4026" s="2">
        <f t="shared" si="2116"/>
        <v>0.99369883999999997</v>
      </c>
      <c r="P4026" s="13">
        <f t="shared" si="2141"/>
        <v>0.99339977999999995</v>
      </c>
      <c r="Q4026" s="13">
        <f t="shared" si="2134"/>
        <v>1.704744673510949</v>
      </c>
      <c r="R4026" s="2">
        <f t="shared" si="2137"/>
        <v>1.6940028</v>
      </c>
      <c r="S4026" s="2">
        <f t="shared" si="2130"/>
        <v>1.83355815</v>
      </c>
      <c r="T4026" s="2">
        <f t="shared" si="2117"/>
        <v>206950.12870604001</v>
      </c>
      <c r="U4026" s="2">
        <f t="shared" si="2118"/>
        <v>0</v>
      </c>
      <c r="V4026" s="2">
        <f t="shared" si="2119"/>
        <v>78330.74112340303</v>
      </c>
      <c r="W4026" s="2">
        <f t="shared" si="2120"/>
        <v>191198.78880765304</v>
      </c>
      <c r="X4026" s="17">
        <f t="shared" si="2121"/>
        <v>0</v>
      </c>
      <c r="Y4026" s="2">
        <f t="shared" si="2122"/>
        <v>0</v>
      </c>
      <c r="Z4026" s="72">
        <f t="shared" si="2123"/>
        <v>0</v>
      </c>
      <c r="AA4026" s="2">
        <f t="shared" si="2142"/>
        <v>0</v>
      </c>
      <c r="AB4026" s="12">
        <f t="shared" si="2131"/>
        <v>4.6600000000000003E-2</v>
      </c>
      <c r="AC4026" s="17">
        <f t="shared" si="2124"/>
        <v>21</v>
      </c>
      <c r="AD4026" s="17">
        <v>252</v>
      </c>
      <c r="AE4026" s="13">
        <f t="shared" si="2135"/>
        <v>1.00380278</v>
      </c>
      <c r="AF4026" s="2">
        <f t="shared" si="2143"/>
        <v>786.98581044000002</v>
      </c>
      <c r="AG4026" s="2">
        <f t="shared" si="2125"/>
        <v>727.08693010000002</v>
      </c>
      <c r="AH4026" s="3">
        <f t="shared" si="2126"/>
        <v>0</v>
      </c>
      <c r="AI4026" s="4" t="str">
        <f t="shared" si="2136"/>
        <v>A+J=</v>
      </c>
      <c r="AJ4026" s="11">
        <f t="shared" si="2132"/>
        <v>45183</v>
      </c>
      <c r="AQ4026" s="53"/>
      <c r="AR4026" s="53"/>
    </row>
    <row r="4027" spans="1:154" x14ac:dyDescent="0.2">
      <c r="A4027" s="156">
        <f t="shared" si="2127"/>
        <v>45183</v>
      </c>
      <c r="B4027" s="82">
        <f t="shared" si="2111"/>
        <v>191902.79615209263</v>
      </c>
      <c r="C4027" s="82">
        <f t="shared" si="2128"/>
        <v>112868.04768425001</v>
      </c>
      <c r="D4027" s="82">
        <v>0</v>
      </c>
      <c r="E4027" s="83">
        <f t="shared" si="2112"/>
        <v>112868.04768425001</v>
      </c>
      <c r="F4027" s="89">
        <f t="shared" si="2138"/>
        <v>6455.85</v>
      </c>
      <c r="G4027" s="3">
        <f>IF(AND(N4027=1,N4026&gt;1),VLOOKUP(A4026,[1]Plan1!$BK$81:$BM$259,3),G4026)</f>
        <v>6413.24</v>
      </c>
      <c r="H4027" s="18">
        <f t="shared" si="2139"/>
        <v>45092</v>
      </c>
      <c r="I4027" s="18">
        <f t="shared" si="2140"/>
        <v>45122</v>
      </c>
      <c r="J4027" s="84">
        <f t="shared" si="2113"/>
        <v>-6.6002153085962245E-3</v>
      </c>
      <c r="K4027" s="18">
        <f t="shared" si="2129"/>
        <v>45215</v>
      </c>
      <c r="L4027" s="18">
        <f t="shared" si="2114"/>
        <v>45183</v>
      </c>
      <c r="M4027" s="38">
        <f t="shared" si="2133"/>
        <v>22</v>
      </c>
      <c r="N4027" s="38">
        <f t="shared" si="2115"/>
        <v>22</v>
      </c>
      <c r="O4027" s="82">
        <f t="shared" si="2116"/>
        <v>0.99339977999999995</v>
      </c>
      <c r="P4027" s="85">
        <f t="shared" si="2141"/>
        <v>0.99339977999999995</v>
      </c>
      <c r="Q4027" s="85">
        <f t="shared" si="2134"/>
        <v>1.704744673510949</v>
      </c>
      <c r="R4027" s="82">
        <f t="shared" si="2137"/>
        <v>1.69349298</v>
      </c>
      <c r="S4027" s="2">
        <f t="shared" si="2130"/>
        <v>1.69349298</v>
      </c>
      <c r="T4027" s="82">
        <f t="shared" si="2117"/>
        <v>191141.24641958001</v>
      </c>
      <c r="U4027" s="82">
        <f t="shared" si="2118"/>
        <v>0</v>
      </c>
      <c r="V4027" s="82">
        <f t="shared" si="2119"/>
        <v>78273.19873533264</v>
      </c>
      <c r="W4027" s="82">
        <f t="shared" si="2120"/>
        <v>191141.24641958263</v>
      </c>
      <c r="X4027" s="86">
        <f t="shared" si="2121"/>
        <v>132</v>
      </c>
      <c r="Y4027" s="82">
        <f t="shared" si="2122"/>
        <v>2126.9554687499999</v>
      </c>
      <c r="Z4027" s="87">
        <f t="shared" si="2123"/>
        <v>1.8844619999999999E-2</v>
      </c>
      <c r="AA4027" s="82">
        <f t="shared" si="2142"/>
        <v>3601.9841551</v>
      </c>
      <c r="AB4027" s="84">
        <f t="shared" si="2131"/>
        <v>4.6600000000000003E-2</v>
      </c>
      <c r="AC4027" s="86">
        <f t="shared" si="2124"/>
        <v>22</v>
      </c>
      <c r="AD4027" s="86">
        <v>252</v>
      </c>
      <c r="AE4027" s="85">
        <f t="shared" si="2135"/>
        <v>1.003984225</v>
      </c>
      <c r="AF4027" s="82">
        <f t="shared" si="2143"/>
        <v>761.54973251000001</v>
      </c>
      <c r="AG4027" s="82">
        <f t="shared" si="2125"/>
        <v>761.54973251000001</v>
      </c>
      <c r="AH4027" s="39">
        <f t="shared" si="2126"/>
        <v>4363.5338876099995</v>
      </c>
      <c r="AI4027" s="40" t="str">
        <f t="shared" si="2136"/>
        <v>A+J=</v>
      </c>
      <c r="AJ4027" s="18">
        <f t="shared" si="2132"/>
        <v>45183</v>
      </c>
      <c r="AK4027" s="38"/>
      <c r="AL4027" s="38"/>
      <c r="AM4027" s="38"/>
      <c r="AN4027" s="38"/>
      <c r="AO4027" s="38"/>
      <c r="AP4027" s="38"/>
      <c r="AQ4027" s="39"/>
      <c r="AR4027" s="39"/>
      <c r="AS4027" s="38"/>
      <c r="AT4027" s="38"/>
      <c r="AU4027" s="38"/>
      <c r="AV4027" s="38"/>
      <c r="AW4027" s="38"/>
      <c r="AX4027" s="38"/>
      <c r="AY4027" s="38"/>
      <c r="AZ4027" s="38"/>
      <c r="BA4027" s="38"/>
      <c r="BB4027" s="38"/>
      <c r="BC4027" s="38"/>
      <c r="BD4027" s="38"/>
      <c r="BE4027" s="38"/>
      <c r="BF4027" s="38"/>
      <c r="BG4027" s="38"/>
      <c r="BH4027" s="38"/>
      <c r="BI4027" s="38"/>
      <c r="BJ4027" s="38"/>
      <c r="BK4027" s="38"/>
      <c r="BL4027" s="38"/>
      <c r="BM4027" s="38"/>
      <c r="BN4027" s="38"/>
      <c r="BO4027" s="38"/>
      <c r="BP4027" s="38"/>
      <c r="BQ4027" s="38"/>
      <c r="BR4027" s="38"/>
      <c r="BS4027" s="38"/>
      <c r="BT4027" s="38"/>
      <c r="BU4027" s="38"/>
      <c r="BV4027" s="38"/>
      <c r="BW4027" s="38"/>
      <c r="BX4027" s="38"/>
      <c r="BY4027" s="38"/>
      <c r="BZ4027" s="38"/>
      <c r="CA4027" s="38"/>
      <c r="CB4027" s="38"/>
      <c r="CC4027" s="38"/>
      <c r="CD4027" s="38"/>
      <c r="CE4027" s="38"/>
      <c r="CF4027" s="38"/>
      <c r="CG4027" s="38"/>
      <c r="CH4027" s="38"/>
      <c r="CI4027" s="38"/>
      <c r="CJ4027" s="38"/>
      <c r="CK4027" s="38"/>
      <c r="CL4027" s="38"/>
      <c r="CM4027" s="38"/>
      <c r="CN4027" s="38"/>
      <c r="CO4027" s="38"/>
      <c r="CP4027" s="38"/>
      <c r="CQ4027" s="38"/>
      <c r="CR4027" s="38"/>
      <c r="CS4027" s="38"/>
      <c r="CT4027" s="38"/>
      <c r="CU4027" s="38"/>
      <c r="CV4027" s="38"/>
      <c r="CW4027" s="38"/>
      <c r="CX4027" s="38"/>
      <c r="CY4027" s="38"/>
      <c r="CZ4027" s="38"/>
      <c r="DA4027" s="38"/>
      <c r="DB4027" s="38"/>
      <c r="DC4027" s="38"/>
      <c r="DD4027" s="38"/>
      <c r="DE4027" s="38"/>
      <c r="DF4027" s="38"/>
      <c r="DG4027" s="38"/>
      <c r="DH4027" s="38"/>
      <c r="DI4027" s="38"/>
      <c r="DJ4027" s="38"/>
      <c r="DK4027" s="38"/>
      <c r="DL4027" s="38"/>
      <c r="DM4027" s="38"/>
      <c r="DN4027" s="38"/>
      <c r="DO4027" s="38"/>
      <c r="DP4027" s="38"/>
      <c r="DQ4027" s="38"/>
      <c r="DR4027" s="38"/>
      <c r="DS4027" s="38"/>
      <c r="DT4027" s="38"/>
      <c r="DU4027" s="38"/>
      <c r="DV4027" s="38"/>
      <c r="DW4027" s="38"/>
      <c r="DX4027" s="38"/>
      <c r="DY4027" s="38"/>
      <c r="DZ4027" s="38"/>
      <c r="EA4027" s="38"/>
      <c r="EB4027" s="38"/>
      <c r="EC4027" s="38"/>
      <c r="ED4027" s="38"/>
      <c r="EE4027" s="38"/>
      <c r="EF4027" s="38"/>
      <c r="EG4027" s="38"/>
      <c r="EH4027" s="38"/>
      <c r="EI4027" s="38"/>
      <c r="EJ4027" s="38"/>
      <c r="EK4027" s="38"/>
      <c r="EL4027" s="38"/>
      <c r="EM4027" s="38"/>
      <c r="EN4027" s="38"/>
      <c r="EO4027" s="38"/>
      <c r="EP4027" s="38"/>
      <c r="EQ4027" s="38"/>
      <c r="ER4027" s="38"/>
      <c r="ES4027" s="38"/>
      <c r="ET4027" s="38"/>
      <c r="EU4027" s="38"/>
      <c r="EV4027" s="38"/>
      <c r="EW4027" s="38"/>
      <c r="EX4027" s="38"/>
    </row>
    <row r="4028" spans="1:154" x14ac:dyDescent="0.2">
      <c r="A4028" s="158">
        <f t="shared" si="2127"/>
        <v>45184</v>
      </c>
      <c r="B4028" s="2">
        <f t="shared" si="2111"/>
        <v>187526.95065519816</v>
      </c>
      <c r="C4028" s="2">
        <f t="shared" si="2128"/>
        <v>110741.0922155</v>
      </c>
      <c r="D4028" s="2">
        <f>SUM(Y4028:Y$4362)</f>
        <v>24209.871884060005</v>
      </c>
      <c r="E4028" s="73">
        <f t="shared" si="2112"/>
        <v>86531.220331439996</v>
      </c>
      <c r="F4028" s="88">
        <f t="shared" si="2138"/>
        <v>6455.85</v>
      </c>
      <c r="G4028" s="3">
        <f>IF(AND(N4028=1,N4027&gt;1),VLOOKUP(A4027,[1]Plan1!$BK$81:$BM$259,3),G4027)</f>
        <v>6413.24</v>
      </c>
      <c r="H4028" s="11">
        <f t="shared" si="2139"/>
        <v>45122</v>
      </c>
      <c r="I4028" s="11">
        <f t="shared" si="2140"/>
        <v>45153</v>
      </c>
      <c r="J4028" s="12">
        <f t="shared" si="2113"/>
        <v>-6.6002153085962245E-3</v>
      </c>
      <c r="K4028" s="11">
        <f t="shared" si="2129"/>
        <v>45215</v>
      </c>
      <c r="L4028" s="11">
        <f t="shared" si="2114"/>
        <v>45215</v>
      </c>
      <c r="M4028" s="1">
        <f t="shared" si="2133"/>
        <v>21</v>
      </c>
      <c r="N4028" s="1">
        <f t="shared" si="2115"/>
        <v>1</v>
      </c>
      <c r="O4028" s="2">
        <f t="shared" si="2116"/>
        <v>0.99968471000000003</v>
      </c>
      <c r="P4028" s="13">
        <f t="shared" si="2141"/>
        <v>0.99339977999999995</v>
      </c>
      <c r="Q4028" s="13">
        <f t="shared" si="2134"/>
        <v>1.6934929836219486</v>
      </c>
      <c r="R4028" s="2">
        <f t="shared" si="2137"/>
        <v>1.6929590400000001</v>
      </c>
      <c r="S4028" s="2">
        <f t="shared" si="2130"/>
        <v>1.69349298</v>
      </c>
      <c r="T4028" s="2">
        <f t="shared" si="2117"/>
        <v>187539.26226448</v>
      </c>
      <c r="U4028" s="2">
        <f t="shared" si="2118"/>
        <v>16789.376198294987</v>
      </c>
      <c r="V4028" s="2">
        <f t="shared" si="2119"/>
        <v>59962.591370903152</v>
      </c>
      <c r="W4028" s="2">
        <f t="shared" si="2120"/>
        <v>187493.05978469815</v>
      </c>
      <c r="X4028" s="17">
        <f t="shared" si="2121"/>
        <v>0</v>
      </c>
      <c r="Y4028" s="2">
        <f t="shared" si="2122"/>
        <v>0</v>
      </c>
      <c r="Z4028" s="72">
        <f t="shared" si="2123"/>
        <v>0</v>
      </c>
      <c r="AA4028" s="2">
        <f t="shared" si="2142"/>
        <v>0</v>
      </c>
      <c r="AB4028" s="12">
        <f t="shared" si="2131"/>
        <v>4.6600000000000003E-2</v>
      </c>
      <c r="AC4028" s="17">
        <f t="shared" si="2124"/>
        <v>1</v>
      </c>
      <c r="AD4028" s="17">
        <v>252</v>
      </c>
      <c r="AE4028" s="13">
        <f t="shared" si="2135"/>
        <v>1.0001807579999999</v>
      </c>
      <c r="AF4028" s="2">
        <f t="shared" si="2143"/>
        <v>33.899221959999998</v>
      </c>
      <c r="AG4028" s="2">
        <f t="shared" si="2125"/>
        <v>33.890870499999998</v>
      </c>
      <c r="AH4028" s="3">
        <f t="shared" si="2126"/>
        <v>0</v>
      </c>
      <c r="AI4028" s="4" t="str">
        <f t="shared" si="2136"/>
        <v>A+J=</v>
      </c>
      <c r="AJ4028" s="11">
        <f t="shared" si="2132"/>
        <v>45215</v>
      </c>
      <c r="AQ4028" s="53"/>
      <c r="AR4028" s="53"/>
    </row>
    <row r="4029" spans="1:154" x14ac:dyDescent="0.2">
      <c r="A4029" s="158">
        <f t="shared" si="2127"/>
        <v>45185</v>
      </c>
      <c r="B4029" s="2">
        <f t="shared" si="2111"/>
        <v>187514.64305690184</v>
      </c>
      <c r="C4029" s="2">
        <f t="shared" si="2128"/>
        <v>110741.0922155</v>
      </c>
      <c r="D4029" s="2">
        <f>SUM(Y4029:Y$4362)</f>
        <v>24209.871884060005</v>
      </c>
      <c r="E4029" s="73">
        <f t="shared" si="2112"/>
        <v>86531.220331439996</v>
      </c>
      <c r="F4029" s="88">
        <f t="shared" si="2138"/>
        <v>6455.85</v>
      </c>
      <c r="G4029" s="3">
        <f>IF(AND(N4029=1,N4028&gt;1),VLOOKUP(A4028,[1]Plan1!$BK$81:$BM$259,3),G4028)</f>
        <v>6413.24</v>
      </c>
      <c r="H4029" s="11">
        <f t="shared" si="2139"/>
        <v>45122</v>
      </c>
      <c r="I4029" s="11">
        <f t="shared" si="2140"/>
        <v>45153</v>
      </c>
      <c r="J4029" s="12">
        <f t="shared" si="2113"/>
        <v>-6.6002153085962245E-3</v>
      </c>
      <c r="K4029" s="11">
        <f t="shared" si="2129"/>
        <v>45215</v>
      </c>
      <c r="L4029" s="11">
        <f t="shared" si="2114"/>
        <v>45215</v>
      </c>
      <c r="M4029" s="1">
        <f t="shared" si="2133"/>
        <v>21</v>
      </c>
      <c r="N4029" s="1">
        <f t="shared" si="2115"/>
        <v>2</v>
      </c>
      <c r="O4029" s="2">
        <f t="shared" si="2116"/>
        <v>0.99936952000000001</v>
      </c>
      <c r="P4029" s="13">
        <f t="shared" si="2141"/>
        <v>0.99339977999999995</v>
      </c>
      <c r="Q4029" s="13">
        <f t="shared" si="2134"/>
        <v>1.6934929836219486</v>
      </c>
      <c r="R4029" s="2">
        <f t="shared" si="2137"/>
        <v>1.69242527</v>
      </c>
      <c r="S4029" s="2">
        <f t="shared" si="2130"/>
        <v>1.69349298</v>
      </c>
      <c r="T4029" s="2">
        <f t="shared" si="2117"/>
        <v>187539.26226448</v>
      </c>
      <c r="U4029" s="2">
        <f t="shared" si="2118"/>
        <v>16789.376198294987</v>
      </c>
      <c r="V4029" s="2">
        <f t="shared" si="2119"/>
        <v>59916.403601426828</v>
      </c>
      <c r="W4029" s="2">
        <f t="shared" si="2120"/>
        <v>187446.87201522183</v>
      </c>
      <c r="X4029" s="17">
        <f t="shared" si="2121"/>
        <v>0</v>
      </c>
      <c r="Y4029" s="2">
        <f t="shared" si="2122"/>
        <v>0</v>
      </c>
      <c r="Z4029" s="72">
        <f t="shared" si="2123"/>
        <v>0</v>
      </c>
      <c r="AA4029" s="2">
        <f t="shared" si="2142"/>
        <v>0</v>
      </c>
      <c r="AB4029" s="12">
        <f t="shared" si="2131"/>
        <v>4.6600000000000003E-2</v>
      </c>
      <c r="AC4029" s="17">
        <f t="shared" si="2124"/>
        <v>2</v>
      </c>
      <c r="AD4029" s="17">
        <v>252</v>
      </c>
      <c r="AE4029" s="13">
        <f t="shared" si="2135"/>
        <v>1.0003615480000001</v>
      </c>
      <c r="AF4029" s="2">
        <f t="shared" si="2143"/>
        <v>67.804445189999996</v>
      </c>
      <c r="AG4029" s="2">
        <f t="shared" si="2125"/>
        <v>67.771041679999996</v>
      </c>
      <c r="AH4029" s="3">
        <f t="shared" si="2126"/>
        <v>0</v>
      </c>
      <c r="AI4029" s="4" t="str">
        <f t="shared" si="2136"/>
        <v>A+J=</v>
      </c>
      <c r="AJ4029" s="11">
        <f t="shared" si="2132"/>
        <v>45215</v>
      </c>
      <c r="AQ4029" s="53"/>
      <c r="AR4029" s="53"/>
    </row>
    <row r="4030" spans="1:154" x14ac:dyDescent="0.2">
      <c r="A4030" s="158">
        <f t="shared" si="2127"/>
        <v>45186</v>
      </c>
      <c r="B4030" s="2">
        <f t="shared" si="2111"/>
        <v>187514.64305690184</v>
      </c>
      <c r="C4030" s="2">
        <f t="shared" si="2128"/>
        <v>110741.0922155</v>
      </c>
      <c r="D4030" s="2">
        <f>SUM(Y4030:Y$4362)</f>
        <v>24209.871884060005</v>
      </c>
      <c r="E4030" s="73">
        <f t="shared" si="2112"/>
        <v>86531.220331439996</v>
      </c>
      <c r="F4030" s="88">
        <f t="shared" si="2138"/>
        <v>6455.85</v>
      </c>
      <c r="G4030" s="3">
        <f>IF(AND(N4030=1,N4029&gt;1),VLOOKUP(A4029,[1]Plan1!$BK$81:$BM$259,3),G4029)</f>
        <v>6413.24</v>
      </c>
      <c r="H4030" s="11">
        <f t="shared" si="2139"/>
        <v>45122</v>
      </c>
      <c r="I4030" s="11">
        <f t="shared" si="2140"/>
        <v>45153</v>
      </c>
      <c r="J4030" s="12">
        <f t="shared" si="2113"/>
        <v>-6.6002153085962245E-3</v>
      </c>
      <c r="K4030" s="11">
        <f t="shared" si="2129"/>
        <v>45215</v>
      </c>
      <c r="L4030" s="11">
        <f t="shared" si="2114"/>
        <v>45215</v>
      </c>
      <c r="M4030" s="1">
        <f t="shared" si="2133"/>
        <v>21</v>
      </c>
      <c r="N4030" s="1">
        <f t="shared" si="2115"/>
        <v>2</v>
      </c>
      <c r="O4030" s="2">
        <f t="shared" si="2116"/>
        <v>0.99936952000000001</v>
      </c>
      <c r="P4030" s="13">
        <f t="shared" si="2141"/>
        <v>0.99339977999999995</v>
      </c>
      <c r="Q4030" s="13">
        <f t="shared" si="2134"/>
        <v>1.6934929836219486</v>
      </c>
      <c r="R4030" s="2">
        <f t="shared" si="2137"/>
        <v>1.69242527</v>
      </c>
      <c r="S4030" s="2">
        <f t="shared" si="2130"/>
        <v>1.69349298</v>
      </c>
      <c r="T4030" s="2">
        <f t="shared" si="2117"/>
        <v>187539.26226448</v>
      </c>
      <c r="U4030" s="2">
        <f t="shared" si="2118"/>
        <v>16789.376198294987</v>
      </c>
      <c r="V4030" s="2">
        <f t="shared" si="2119"/>
        <v>59916.403601426828</v>
      </c>
      <c r="W4030" s="2">
        <f t="shared" si="2120"/>
        <v>187446.87201522183</v>
      </c>
      <c r="X4030" s="17">
        <f t="shared" si="2121"/>
        <v>0</v>
      </c>
      <c r="Y4030" s="2">
        <f t="shared" si="2122"/>
        <v>0</v>
      </c>
      <c r="Z4030" s="72">
        <f t="shared" si="2123"/>
        <v>0</v>
      </c>
      <c r="AA4030" s="2">
        <f t="shared" si="2142"/>
        <v>0</v>
      </c>
      <c r="AB4030" s="12">
        <f t="shared" si="2131"/>
        <v>4.6600000000000003E-2</v>
      </c>
      <c r="AC4030" s="17">
        <f t="shared" si="2124"/>
        <v>2</v>
      </c>
      <c r="AD4030" s="17">
        <v>252</v>
      </c>
      <c r="AE4030" s="13">
        <f t="shared" si="2135"/>
        <v>1.0003615480000001</v>
      </c>
      <c r="AF4030" s="2">
        <f t="shared" si="2143"/>
        <v>67.804445189999996</v>
      </c>
      <c r="AG4030" s="2">
        <f t="shared" si="2125"/>
        <v>67.771041679999996</v>
      </c>
      <c r="AH4030" s="3">
        <f t="shared" si="2126"/>
        <v>0</v>
      </c>
      <c r="AI4030" s="4" t="str">
        <f t="shared" si="2136"/>
        <v>A+J=</v>
      </c>
      <c r="AJ4030" s="11">
        <f t="shared" si="2132"/>
        <v>45215</v>
      </c>
      <c r="AQ4030" s="53"/>
      <c r="AR4030" s="53"/>
    </row>
    <row r="4031" spans="1:154" x14ac:dyDescent="0.2">
      <c r="A4031" s="158">
        <f t="shared" si="2127"/>
        <v>45187</v>
      </c>
      <c r="B4031" s="2">
        <f t="shared" si="2111"/>
        <v>187514.64305690184</v>
      </c>
      <c r="C4031" s="2">
        <f t="shared" si="2128"/>
        <v>110741.0922155</v>
      </c>
      <c r="D4031" s="2">
        <f>SUM(Y4031:Y$4362)</f>
        <v>24209.871884060005</v>
      </c>
      <c r="E4031" s="73">
        <f t="shared" si="2112"/>
        <v>86531.220331439996</v>
      </c>
      <c r="F4031" s="88">
        <f t="shared" si="2138"/>
        <v>6455.85</v>
      </c>
      <c r="G4031" s="3">
        <f>IF(AND(N4031=1,N4030&gt;1),VLOOKUP(A4030,[1]Plan1!$BK$81:$BM$259,3),G4030)</f>
        <v>6413.24</v>
      </c>
      <c r="H4031" s="11">
        <f t="shared" si="2139"/>
        <v>45122</v>
      </c>
      <c r="I4031" s="11">
        <f t="shared" si="2140"/>
        <v>45153</v>
      </c>
      <c r="J4031" s="12">
        <f t="shared" si="2113"/>
        <v>-6.6002153085962245E-3</v>
      </c>
      <c r="K4031" s="11">
        <f t="shared" si="2129"/>
        <v>45215</v>
      </c>
      <c r="L4031" s="11">
        <f t="shared" si="2114"/>
        <v>45215</v>
      </c>
      <c r="M4031" s="1">
        <f t="shared" si="2133"/>
        <v>21</v>
      </c>
      <c r="N4031" s="1">
        <f t="shared" si="2115"/>
        <v>2</v>
      </c>
      <c r="O4031" s="2">
        <f t="shared" si="2116"/>
        <v>0.99936952000000001</v>
      </c>
      <c r="P4031" s="13">
        <f t="shared" si="2141"/>
        <v>0.99339977999999995</v>
      </c>
      <c r="Q4031" s="13">
        <f t="shared" si="2134"/>
        <v>1.6934929836219486</v>
      </c>
      <c r="R4031" s="2">
        <f t="shared" si="2137"/>
        <v>1.69242527</v>
      </c>
      <c r="S4031" s="2">
        <f t="shared" si="2130"/>
        <v>1.69349298</v>
      </c>
      <c r="T4031" s="2">
        <f t="shared" si="2117"/>
        <v>187539.26226448</v>
      </c>
      <c r="U4031" s="2">
        <f t="shared" si="2118"/>
        <v>16789.376198294987</v>
      </c>
      <c r="V4031" s="2">
        <f t="shared" si="2119"/>
        <v>59916.403601426828</v>
      </c>
      <c r="W4031" s="2">
        <f t="shared" si="2120"/>
        <v>187446.87201522183</v>
      </c>
      <c r="X4031" s="17">
        <f t="shared" si="2121"/>
        <v>0</v>
      </c>
      <c r="Y4031" s="2">
        <f t="shared" si="2122"/>
        <v>0</v>
      </c>
      <c r="Z4031" s="72">
        <f t="shared" si="2123"/>
        <v>0</v>
      </c>
      <c r="AA4031" s="2">
        <f t="shared" si="2142"/>
        <v>0</v>
      </c>
      <c r="AB4031" s="12">
        <f t="shared" si="2131"/>
        <v>4.6600000000000003E-2</v>
      </c>
      <c r="AC4031" s="17">
        <f t="shared" si="2124"/>
        <v>2</v>
      </c>
      <c r="AD4031" s="17">
        <v>252</v>
      </c>
      <c r="AE4031" s="13">
        <f t="shared" si="2135"/>
        <v>1.0003615480000001</v>
      </c>
      <c r="AF4031" s="2">
        <f t="shared" si="2143"/>
        <v>67.804445189999996</v>
      </c>
      <c r="AG4031" s="2">
        <f t="shared" si="2125"/>
        <v>67.771041679999996</v>
      </c>
      <c r="AH4031" s="3">
        <f t="shared" si="2126"/>
        <v>0</v>
      </c>
      <c r="AI4031" s="4" t="str">
        <f t="shared" si="2136"/>
        <v>A+J=</v>
      </c>
      <c r="AJ4031" s="11">
        <f t="shared" si="2132"/>
        <v>45215</v>
      </c>
      <c r="AQ4031" s="53"/>
      <c r="AR4031" s="53"/>
    </row>
    <row r="4032" spans="1:154" x14ac:dyDescent="0.2">
      <c r="A4032" s="158">
        <f t="shared" si="2127"/>
        <v>45188</v>
      </c>
      <c r="B4032" s="2">
        <f t="shared" si="2111"/>
        <v>187502.33879476078</v>
      </c>
      <c r="C4032" s="2">
        <f t="shared" si="2128"/>
        <v>110741.0922155</v>
      </c>
      <c r="D4032" s="2">
        <f>SUM(Y4032:Y$4362)</f>
        <v>24209.871884060005</v>
      </c>
      <c r="E4032" s="73">
        <f t="shared" si="2112"/>
        <v>86531.220331439996</v>
      </c>
      <c r="F4032" s="88">
        <f t="shared" si="2138"/>
        <v>6455.85</v>
      </c>
      <c r="G4032" s="3">
        <f>IF(AND(N4032=1,N4031&gt;1),VLOOKUP(A4031,[1]Plan1!$BK$81:$BM$259,3),G4031)</f>
        <v>6413.24</v>
      </c>
      <c r="H4032" s="11">
        <f t="shared" si="2139"/>
        <v>45122</v>
      </c>
      <c r="I4032" s="11">
        <f t="shared" si="2140"/>
        <v>45153</v>
      </c>
      <c r="J4032" s="12">
        <f t="shared" si="2113"/>
        <v>-6.6002153085962245E-3</v>
      </c>
      <c r="K4032" s="11">
        <f t="shared" si="2129"/>
        <v>45215</v>
      </c>
      <c r="L4032" s="11">
        <f t="shared" si="2114"/>
        <v>45215</v>
      </c>
      <c r="M4032" s="1">
        <f t="shared" si="2133"/>
        <v>21</v>
      </c>
      <c r="N4032" s="1">
        <f t="shared" si="2115"/>
        <v>3</v>
      </c>
      <c r="O4032" s="2">
        <f t="shared" si="2116"/>
        <v>0.99905443000000005</v>
      </c>
      <c r="P4032" s="13">
        <f t="shared" si="2141"/>
        <v>0.99339977999999995</v>
      </c>
      <c r="Q4032" s="13">
        <f t="shared" si="2134"/>
        <v>1.6934929836219486</v>
      </c>
      <c r="R4032" s="2">
        <f t="shared" si="2137"/>
        <v>1.69189166</v>
      </c>
      <c r="S4032" s="2">
        <f t="shared" si="2130"/>
        <v>1.69349298</v>
      </c>
      <c r="T4032" s="2">
        <f t="shared" si="2117"/>
        <v>187539.26226448</v>
      </c>
      <c r="U4032" s="2">
        <f t="shared" si="2118"/>
        <v>16789.376198294987</v>
      </c>
      <c r="V4032" s="2">
        <f t="shared" si="2119"/>
        <v>59870.229676945768</v>
      </c>
      <c r="W4032" s="2">
        <f t="shared" si="2120"/>
        <v>187400.69809074077</v>
      </c>
      <c r="X4032" s="17">
        <f t="shared" si="2121"/>
        <v>0</v>
      </c>
      <c r="Y4032" s="2">
        <f t="shared" si="2122"/>
        <v>0</v>
      </c>
      <c r="Z4032" s="72">
        <f t="shared" si="2123"/>
        <v>0</v>
      </c>
      <c r="AA4032" s="2">
        <f t="shared" si="2142"/>
        <v>0</v>
      </c>
      <c r="AB4032" s="12">
        <f t="shared" si="2131"/>
        <v>4.6600000000000003E-2</v>
      </c>
      <c r="AC4032" s="17">
        <f t="shared" si="2124"/>
        <v>3</v>
      </c>
      <c r="AD4032" s="17">
        <v>252</v>
      </c>
      <c r="AE4032" s="13">
        <f t="shared" si="2135"/>
        <v>1.0005423710000001</v>
      </c>
      <c r="AF4032" s="2">
        <f t="shared" si="2143"/>
        <v>101.71585721</v>
      </c>
      <c r="AG4032" s="2">
        <f t="shared" si="2125"/>
        <v>101.64070402</v>
      </c>
      <c r="AH4032" s="3">
        <f t="shared" si="2126"/>
        <v>0</v>
      </c>
      <c r="AI4032" s="4" t="str">
        <f t="shared" si="2136"/>
        <v>A+J=</v>
      </c>
      <c r="AJ4032" s="11">
        <f t="shared" si="2132"/>
        <v>45215</v>
      </c>
      <c r="AQ4032" s="53"/>
      <c r="AR4032" s="53"/>
    </row>
    <row r="4033" spans="1:44" x14ac:dyDescent="0.2">
      <c r="A4033" s="158">
        <f t="shared" si="2127"/>
        <v>45189</v>
      </c>
      <c r="B4033" s="2">
        <f t="shared" si="2111"/>
        <v>187490.03960358939</v>
      </c>
      <c r="C4033" s="2">
        <f t="shared" si="2128"/>
        <v>110741.0922155</v>
      </c>
      <c r="D4033" s="2">
        <f>SUM(Y4033:Y$4362)</f>
        <v>24209.871884060005</v>
      </c>
      <c r="E4033" s="73">
        <f t="shared" si="2112"/>
        <v>86531.220331439996</v>
      </c>
      <c r="F4033" s="88">
        <f t="shared" si="2138"/>
        <v>6455.85</v>
      </c>
      <c r="G4033" s="3">
        <f>IF(AND(N4033=1,N4032&gt;1),VLOOKUP(A4032,[1]Plan1!$BK$81:$BM$259,3),G4032)</f>
        <v>6413.24</v>
      </c>
      <c r="H4033" s="11">
        <f t="shared" si="2139"/>
        <v>45122</v>
      </c>
      <c r="I4033" s="11">
        <f t="shared" si="2140"/>
        <v>45153</v>
      </c>
      <c r="J4033" s="12">
        <f t="shared" si="2113"/>
        <v>-6.6002153085962245E-3</v>
      </c>
      <c r="K4033" s="11">
        <f t="shared" si="2129"/>
        <v>45215</v>
      </c>
      <c r="L4033" s="11">
        <f t="shared" si="2114"/>
        <v>45215</v>
      </c>
      <c r="M4033" s="1">
        <f t="shared" si="2133"/>
        <v>21</v>
      </c>
      <c r="N4033" s="1">
        <f t="shared" si="2115"/>
        <v>4</v>
      </c>
      <c r="O4033" s="2">
        <f t="shared" si="2116"/>
        <v>0.99873944000000003</v>
      </c>
      <c r="P4033" s="13">
        <f t="shared" si="2141"/>
        <v>0.99339977999999995</v>
      </c>
      <c r="Q4033" s="13">
        <f t="shared" si="2134"/>
        <v>1.6934929836219486</v>
      </c>
      <c r="R4033" s="2">
        <f t="shared" si="2137"/>
        <v>1.6913582300000001</v>
      </c>
      <c r="S4033" s="2">
        <f t="shared" si="2130"/>
        <v>1.69349298</v>
      </c>
      <c r="T4033" s="2">
        <f t="shared" si="2117"/>
        <v>187539.26226448</v>
      </c>
      <c r="U4033" s="2">
        <f t="shared" si="2118"/>
        <v>16789.376198294987</v>
      </c>
      <c r="V4033" s="2">
        <f t="shared" si="2119"/>
        <v>59824.071328084377</v>
      </c>
      <c r="W4033" s="2">
        <f t="shared" si="2120"/>
        <v>187354.53974187939</v>
      </c>
      <c r="X4033" s="17">
        <f t="shared" si="2121"/>
        <v>0</v>
      </c>
      <c r="Y4033" s="2">
        <f t="shared" si="2122"/>
        <v>0</v>
      </c>
      <c r="Z4033" s="72">
        <f t="shared" si="2123"/>
        <v>0</v>
      </c>
      <c r="AA4033" s="2">
        <f t="shared" si="2142"/>
        <v>0</v>
      </c>
      <c r="AB4033" s="12">
        <f t="shared" si="2131"/>
        <v>4.6600000000000003E-2</v>
      </c>
      <c r="AC4033" s="17">
        <f t="shared" si="2124"/>
        <v>4</v>
      </c>
      <c r="AD4033" s="17">
        <v>252</v>
      </c>
      <c r="AE4033" s="13">
        <f t="shared" si="2135"/>
        <v>1.0007232269999999</v>
      </c>
      <c r="AF4033" s="2">
        <f t="shared" si="2143"/>
        <v>135.63345802000001</v>
      </c>
      <c r="AG4033" s="2">
        <f t="shared" si="2125"/>
        <v>135.49986171</v>
      </c>
      <c r="AH4033" s="3">
        <f t="shared" si="2126"/>
        <v>0</v>
      </c>
      <c r="AI4033" s="4" t="str">
        <f t="shared" si="2136"/>
        <v>A+J=</v>
      </c>
      <c r="AJ4033" s="11">
        <f t="shared" si="2132"/>
        <v>45215</v>
      </c>
      <c r="AQ4033" s="53"/>
      <c r="AR4033" s="53"/>
    </row>
    <row r="4034" spans="1:44" x14ac:dyDescent="0.2">
      <c r="A4034" s="158">
        <f t="shared" si="2127"/>
        <v>45190</v>
      </c>
      <c r="B4034" s="2">
        <f t="shared" si="2111"/>
        <v>187477.74443386542</v>
      </c>
      <c r="C4034" s="2">
        <f t="shared" si="2128"/>
        <v>110741.0922155</v>
      </c>
      <c r="D4034" s="2">
        <f>SUM(Y4034:Y$4362)</f>
        <v>24209.871884060005</v>
      </c>
      <c r="E4034" s="73">
        <f t="shared" si="2112"/>
        <v>86531.220331439996</v>
      </c>
      <c r="F4034" s="88">
        <f t="shared" si="2138"/>
        <v>6455.85</v>
      </c>
      <c r="G4034" s="3">
        <f>IF(AND(N4034=1,N4033&gt;1),VLOOKUP(A4033,[1]Plan1!$BK$81:$BM$259,3),G4033)</f>
        <v>6413.24</v>
      </c>
      <c r="H4034" s="11">
        <f t="shared" si="2139"/>
        <v>45122</v>
      </c>
      <c r="I4034" s="11">
        <f t="shared" si="2140"/>
        <v>45153</v>
      </c>
      <c r="J4034" s="12">
        <f t="shared" si="2113"/>
        <v>-6.6002153085962245E-3</v>
      </c>
      <c r="K4034" s="11">
        <f t="shared" si="2129"/>
        <v>45215</v>
      </c>
      <c r="L4034" s="11">
        <f t="shared" si="2114"/>
        <v>45215</v>
      </c>
      <c r="M4034" s="1">
        <f t="shared" si="2133"/>
        <v>21</v>
      </c>
      <c r="N4034" s="1">
        <f t="shared" si="2115"/>
        <v>5</v>
      </c>
      <c r="O4034" s="2">
        <f t="shared" si="2116"/>
        <v>0.99842454999999997</v>
      </c>
      <c r="P4034" s="13">
        <f t="shared" si="2141"/>
        <v>0.99339977999999995</v>
      </c>
      <c r="Q4034" s="13">
        <f t="shared" si="2134"/>
        <v>1.6934929836219486</v>
      </c>
      <c r="R4034" s="2">
        <f t="shared" si="2137"/>
        <v>1.69082497</v>
      </c>
      <c r="S4034" s="2">
        <f t="shared" si="2130"/>
        <v>1.69349298</v>
      </c>
      <c r="T4034" s="2">
        <f t="shared" si="2117"/>
        <v>187539.26226448</v>
      </c>
      <c r="U4034" s="2">
        <f t="shared" si="2118"/>
        <v>16789.376198294987</v>
      </c>
      <c r="V4034" s="2">
        <f t="shared" si="2119"/>
        <v>59777.927689530421</v>
      </c>
      <c r="W4034" s="2">
        <f t="shared" si="2120"/>
        <v>187308.39610332542</v>
      </c>
      <c r="X4034" s="17">
        <f t="shared" si="2121"/>
        <v>0</v>
      </c>
      <c r="Y4034" s="2">
        <f t="shared" si="2122"/>
        <v>0</v>
      </c>
      <c r="Z4034" s="72">
        <f t="shared" si="2123"/>
        <v>0</v>
      </c>
      <c r="AA4034" s="2">
        <f t="shared" si="2142"/>
        <v>0</v>
      </c>
      <c r="AB4034" s="12">
        <f t="shared" si="2131"/>
        <v>4.6600000000000003E-2</v>
      </c>
      <c r="AC4034" s="17">
        <f t="shared" si="2124"/>
        <v>5</v>
      </c>
      <c r="AD4034" s="17">
        <v>252</v>
      </c>
      <c r="AE4034" s="13">
        <f t="shared" si="2135"/>
        <v>1.000904115</v>
      </c>
      <c r="AF4034" s="2">
        <f t="shared" si="2143"/>
        <v>169.5570601</v>
      </c>
      <c r="AG4034" s="2">
        <f t="shared" si="2125"/>
        <v>169.34833054000001</v>
      </c>
      <c r="AH4034" s="3">
        <f t="shared" si="2126"/>
        <v>0</v>
      </c>
      <c r="AI4034" s="4" t="str">
        <f t="shared" si="2136"/>
        <v>A+J=</v>
      </c>
      <c r="AJ4034" s="11">
        <f t="shared" si="2132"/>
        <v>45215</v>
      </c>
      <c r="AQ4034" s="53"/>
      <c r="AR4034" s="53"/>
    </row>
    <row r="4035" spans="1:44" x14ac:dyDescent="0.2">
      <c r="A4035" s="158">
        <f t="shared" si="2127"/>
        <v>45191</v>
      </c>
      <c r="B4035" s="2">
        <f t="shared" si="2111"/>
        <v>187465.45261014675</v>
      </c>
      <c r="C4035" s="2">
        <f t="shared" si="2128"/>
        <v>110741.0922155</v>
      </c>
      <c r="D4035" s="2">
        <f>SUM(Y4035:Y$4362)</f>
        <v>24209.871884060005</v>
      </c>
      <c r="E4035" s="73">
        <f t="shared" si="2112"/>
        <v>86531.220331439996</v>
      </c>
      <c r="F4035" s="88">
        <f t="shared" si="2138"/>
        <v>6455.85</v>
      </c>
      <c r="G4035" s="3">
        <f>IF(AND(N4035=1,N4034&gt;1),VLOOKUP(A4034,[1]Plan1!$BK$81:$BM$259,3),G4034)</f>
        <v>6413.24</v>
      </c>
      <c r="H4035" s="11">
        <f t="shared" si="2139"/>
        <v>45122</v>
      </c>
      <c r="I4035" s="11">
        <f t="shared" si="2140"/>
        <v>45153</v>
      </c>
      <c r="J4035" s="12">
        <f t="shared" si="2113"/>
        <v>-6.6002153085962245E-3</v>
      </c>
      <c r="K4035" s="11">
        <f t="shared" si="2129"/>
        <v>45215</v>
      </c>
      <c r="L4035" s="11">
        <f t="shared" si="2114"/>
        <v>45215</v>
      </c>
      <c r="M4035" s="1">
        <f t="shared" si="2133"/>
        <v>21</v>
      </c>
      <c r="N4035" s="1">
        <f t="shared" si="2115"/>
        <v>6</v>
      </c>
      <c r="O4035" s="2">
        <f t="shared" si="2116"/>
        <v>0.99810975999999996</v>
      </c>
      <c r="P4035" s="13">
        <f t="shared" si="2141"/>
        <v>0.99339977999999995</v>
      </c>
      <c r="Q4035" s="13">
        <f t="shared" si="2134"/>
        <v>1.6934929836219486</v>
      </c>
      <c r="R4035" s="2">
        <f t="shared" si="2137"/>
        <v>1.69029187</v>
      </c>
      <c r="S4035" s="2">
        <f t="shared" si="2130"/>
        <v>1.69349298</v>
      </c>
      <c r="T4035" s="2">
        <f t="shared" si="2117"/>
        <v>187539.26226448</v>
      </c>
      <c r="U4035" s="2">
        <f t="shared" si="2118"/>
        <v>16789.376198294987</v>
      </c>
      <c r="V4035" s="2">
        <f t="shared" si="2119"/>
        <v>59731.797895971737</v>
      </c>
      <c r="W4035" s="2">
        <f t="shared" si="2120"/>
        <v>187262.26630976674</v>
      </c>
      <c r="X4035" s="17">
        <f t="shared" si="2121"/>
        <v>0</v>
      </c>
      <c r="Y4035" s="2">
        <f t="shared" si="2122"/>
        <v>0</v>
      </c>
      <c r="Z4035" s="72">
        <f t="shared" si="2123"/>
        <v>0</v>
      </c>
      <c r="AA4035" s="2">
        <f t="shared" si="2142"/>
        <v>0</v>
      </c>
      <c r="AB4035" s="12">
        <f t="shared" si="2131"/>
        <v>4.6600000000000003E-2</v>
      </c>
      <c r="AC4035" s="17">
        <f t="shared" si="2124"/>
        <v>6</v>
      </c>
      <c r="AD4035" s="17">
        <v>252</v>
      </c>
      <c r="AE4035" s="13">
        <f t="shared" si="2135"/>
        <v>1.0010850360000001</v>
      </c>
      <c r="AF4035" s="2">
        <f t="shared" si="2143"/>
        <v>203.48685097000001</v>
      </c>
      <c r="AG4035" s="2">
        <f t="shared" si="2125"/>
        <v>203.18630038000001</v>
      </c>
      <c r="AH4035" s="3">
        <f t="shared" si="2126"/>
        <v>0</v>
      </c>
      <c r="AI4035" s="4" t="str">
        <f t="shared" si="2136"/>
        <v>A+J=</v>
      </c>
      <c r="AJ4035" s="11">
        <f t="shared" si="2132"/>
        <v>45215</v>
      </c>
      <c r="AQ4035" s="53"/>
      <c r="AR4035" s="53"/>
    </row>
    <row r="4036" spans="1:44" x14ac:dyDescent="0.2">
      <c r="A4036" s="158">
        <f t="shared" si="2127"/>
        <v>45192</v>
      </c>
      <c r="B4036" s="2">
        <f t="shared" si="2111"/>
        <v>187453.1658682077</v>
      </c>
      <c r="C4036" s="2">
        <f t="shared" si="2128"/>
        <v>110741.0922155</v>
      </c>
      <c r="D4036" s="2">
        <f>SUM(Y4036:Y$4362)</f>
        <v>24209.871884060005</v>
      </c>
      <c r="E4036" s="73">
        <f t="shared" si="2112"/>
        <v>86531.220331439996</v>
      </c>
      <c r="F4036" s="88">
        <f t="shared" si="2138"/>
        <v>6455.85</v>
      </c>
      <c r="G4036" s="3">
        <f>IF(AND(N4036=1,N4035&gt;1),VLOOKUP(A4035,[1]Plan1!$BK$81:$BM$259,3),G4035)</f>
        <v>6413.24</v>
      </c>
      <c r="H4036" s="11">
        <f t="shared" si="2139"/>
        <v>45122</v>
      </c>
      <c r="I4036" s="11">
        <f t="shared" si="2140"/>
        <v>45153</v>
      </c>
      <c r="J4036" s="12">
        <f t="shared" si="2113"/>
        <v>-6.6002153085962245E-3</v>
      </c>
      <c r="K4036" s="11">
        <f t="shared" si="2129"/>
        <v>45215</v>
      </c>
      <c r="L4036" s="11">
        <f t="shared" si="2114"/>
        <v>45215</v>
      </c>
      <c r="M4036" s="1">
        <f t="shared" si="2133"/>
        <v>21</v>
      </c>
      <c r="N4036" s="1">
        <f t="shared" si="2115"/>
        <v>7</v>
      </c>
      <c r="O4036" s="2">
        <f t="shared" si="2116"/>
        <v>0.99779507000000001</v>
      </c>
      <c r="P4036" s="13">
        <f t="shared" si="2141"/>
        <v>0.99339977999999995</v>
      </c>
      <c r="Q4036" s="13">
        <f t="shared" si="2134"/>
        <v>1.6934929836219486</v>
      </c>
      <c r="R4036" s="2">
        <f t="shared" si="2137"/>
        <v>1.6897589500000001</v>
      </c>
      <c r="S4036" s="2">
        <f t="shared" si="2130"/>
        <v>1.69349298</v>
      </c>
      <c r="T4036" s="2">
        <f t="shared" si="2117"/>
        <v>187539.26226448</v>
      </c>
      <c r="U4036" s="2">
        <f t="shared" si="2118"/>
        <v>16789.376198294987</v>
      </c>
      <c r="V4036" s="2">
        <f t="shared" si="2119"/>
        <v>59685.683678032714</v>
      </c>
      <c r="W4036" s="2">
        <f t="shared" si="2120"/>
        <v>187216.15209182771</v>
      </c>
      <c r="X4036" s="17">
        <f t="shared" si="2121"/>
        <v>0</v>
      </c>
      <c r="Y4036" s="2">
        <f t="shared" si="2122"/>
        <v>0</v>
      </c>
      <c r="Z4036" s="72">
        <f t="shared" si="2123"/>
        <v>0</v>
      </c>
      <c r="AA4036" s="2">
        <f t="shared" si="2142"/>
        <v>0</v>
      </c>
      <c r="AB4036" s="12">
        <f t="shared" si="2131"/>
        <v>4.6600000000000003E-2</v>
      </c>
      <c r="AC4036" s="17">
        <f t="shared" si="2124"/>
        <v>7</v>
      </c>
      <c r="AD4036" s="17">
        <v>252</v>
      </c>
      <c r="AE4036" s="13">
        <f t="shared" si="2135"/>
        <v>1.0012659900000001</v>
      </c>
      <c r="AF4036" s="2">
        <f t="shared" si="2143"/>
        <v>237.42283062999999</v>
      </c>
      <c r="AG4036" s="2">
        <f t="shared" si="2125"/>
        <v>237.01377638</v>
      </c>
      <c r="AH4036" s="3">
        <f t="shared" si="2126"/>
        <v>0</v>
      </c>
      <c r="AI4036" s="4" t="str">
        <f t="shared" si="2136"/>
        <v>A+J=</v>
      </c>
      <c r="AJ4036" s="11">
        <f t="shared" si="2132"/>
        <v>45215</v>
      </c>
      <c r="AQ4036" s="53"/>
      <c r="AR4036" s="53"/>
    </row>
    <row r="4037" spans="1:44" x14ac:dyDescent="0.2">
      <c r="A4037" s="158">
        <f t="shared" si="2127"/>
        <v>45193</v>
      </c>
      <c r="B4037" s="2">
        <f t="shared" si="2111"/>
        <v>187453.1658682077</v>
      </c>
      <c r="C4037" s="2">
        <f t="shared" si="2128"/>
        <v>110741.0922155</v>
      </c>
      <c r="D4037" s="2">
        <f>SUM(Y4037:Y$4362)</f>
        <v>24209.871884060005</v>
      </c>
      <c r="E4037" s="73">
        <f t="shared" si="2112"/>
        <v>86531.220331439996</v>
      </c>
      <c r="F4037" s="88">
        <f t="shared" si="2138"/>
        <v>6455.85</v>
      </c>
      <c r="G4037" s="3">
        <f>IF(AND(N4037=1,N4036&gt;1),VLOOKUP(A4036,[1]Plan1!$BK$81:$BM$259,3),G4036)</f>
        <v>6413.24</v>
      </c>
      <c r="H4037" s="11">
        <f t="shared" si="2139"/>
        <v>45122</v>
      </c>
      <c r="I4037" s="11">
        <f t="shared" si="2140"/>
        <v>45153</v>
      </c>
      <c r="J4037" s="12">
        <f t="shared" si="2113"/>
        <v>-6.6002153085962245E-3</v>
      </c>
      <c r="K4037" s="11">
        <f t="shared" si="2129"/>
        <v>45215</v>
      </c>
      <c r="L4037" s="11">
        <f t="shared" si="2114"/>
        <v>45215</v>
      </c>
      <c r="M4037" s="1">
        <f t="shared" si="2133"/>
        <v>21</v>
      </c>
      <c r="N4037" s="1">
        <f t="shared" si="2115"/>
        <v>7</v>
      </c>
      <c r="O4037" s="2">
        <f t="shared" si="2116"/>
        <v>0.99779507000000001</v>
      </c>
      <c r="P4037" s="13">
        <f t="shared" si="2141"/>
        <v>0.99339977999999995</v>
      </c>
      <c r="Q4037" s="13">
        <f t="shared" si="2134"/>
        <v>1.6934929836219486</v>
      </c>
      <c r="R4037" s="2">
        <f t="shared" si="2137"/>
        <v>1.6897589500000001</v>
      </c>
      <c r="S4037" s="2">
        <f t="shared" si="2130"/>
        <v>1.69349298</v>
      </c>
      <c r="T4037" s="2">
        <f t="shared" si="2117"/>
        <v>187539.26226448</v>
      </c>
      <c r="U4037" s="2">
        <f t="shared" si="2118"/>
        <v>16789.376198294987</v>
      </c>
      <c r="V4037" s="2">
        <f t="shared" si="2119"/>
        <v>59685.683678032714</v>
      </c>
      <c r="W4037" s="2">
        <f t="shared" si="2120"/>
        <v>187216.15209182771</v>
      </c>
      <c r="X4037" s="17">
        <f t="shared" si="2121"/>
        <v>0</v>
      </c>
      <c r="Y4037" s="2">
        <f t="shared" si="2122"/>
        <v>0</v>
      </c>
      <c r="Z4037" s="72">
        <f t="shared" si="2123"/>
        <v>0</v>
      </c>
      <c r="AA4037" s="2">
        <f t="shared" si="2142"/>
        <v>0</v>
      </c>
      <c r="AB4037" s="12">
        <f t="shared" si="2131"/>
        <v>4.6600000000000003E-2</v>
      </c>
      <c r="AC4037" s="17">
        <f t="shared" si="2124"/>
        <v>7</v>
      </c>
      <c r="AD4037" s="17">
        <v>252</v>
      </c>
      <c r="AE4037" s="13">
        <f t="shared" si="2135"/>
        <v>1.0012659900000001</v>
      </c>
      <c r="AF4037" s="2">
        <f t="shared" si="2143"/>
        <v>237.42283062999999</v>
      </c>
      <c r="AG4037" s="2">
        <f t="shared" si="2125"/>
        <v>237.01377638</v>
      </c>
      <c r="AH4037" s="3">
        <f t="shared" si="2126"/>
        <v>0</v>
      </c>
      <c r="AI4037" s="4" t="str">
        <f t="shared" si="2136"/>
        <v>A+J=</v>
      </c>
      <c r="AJ4037" s="11">
        <f t="shared" si="2132"/>
        <v>45215</v>
      </c>
      <c r="AQ4037" s="53"/>
      <c r="AR4037" s="53"/>
    </row>
    <row r="4038" spans="1:44" x14ac:dyDescent="0.2">
      <c r="A4038" s="158">
        <f t="shared" si="2127"/>
        <v>45194</v>
      </c>
      <c r="B4038" s="2">
        <f t="shared" si="2111"/>
        <v>187453.1658682077</v>
      </c>
      <c r="C4038" s="2">
        <f t="shared" si="2128"/>
        <v>110741.0922155</v>
      </c>
      <c r="D4038" s="2">
        <f>SUM(Y4038:Y$4362)</f>
        <v>24209.871884060005</v>
      </c>
      <c r="E4038" s="73">
        <f t="shared" si="2112"/>
        <v>86531.220331439996</v>
      </c>
      <c r="F4038" s="88">
        <f t="shared" si="2138"/>
        <v>6455.85</v>
      </c>
      <c r="G4038" s="3">
        <f>IF(AND(N4038=1,N4037&gt;1),VLOOKUP(A4037,[1]Plan1!$BK$81:$BM$259,3),G4037)</f>
        <v>6413.24</v>
      </c>
      <c r="H4038" s="11">
        <f t="shared" si="2139"/>
        <v>45122</v>
      </c>
      <c r="I4038" s="11">
        <f t="shared" si="2140"/>
        <v>45153</v>
      </c>
      <c r="J4038" s="12">
        <f t="shared" si="2113"/>
        <v>-6.6002153085962245E-3</v>
      </c>
      <c r="K4038" s="11">
        <f t="shared" si="2129"/>
        <v>45215</v>
      </c>
      <c r="L4038" s="11">
        <f t="shared" si="2114"/>
        <v>45215</v>
      </c>
      <c r="M4038" s="1">
        <f t="shared" si="2133"/>
        <v>21</v>
      </c>
      <c r="N4038" s="1">
        <f t="shared" si="2115"/>
        <v>7</v>
      </c>
      <c r="O4038" s="2">
        <f t="shared" si="2116"/>
        <v>0.99779507000000001</v>
      </c>
      <c r="P4038" s="13">
        <f t="shared" si="2141"/>
        <v>0.99339977999999995</v>
      </c>
      <c r="Q4038" s="13">
        <f t="shared" si="2134"/>
        <v>1.6934929836219486</v>
      </c>
      <c r="R4038" s="2">
        <f t="shared" si="2137"/>
        <v>1.6897589500000001</v>
      </c>
      <c r="S4038" s="2">
        <f t="shared" si="2130"/>
        <v>1.69349298</v>
      </c>
      <c r="T4038" s="2">
        <f t="shared" si="2117"/>
        <v>187539.26226448</v>
      </c>
      <c r="U4038" s="2">
        <f t="shared" si="2118"/>
        <v>16789.376198294987</v>
      </c>
      <c r="V4038" s="2">
        <f t="shared" si="2119"/>
        <v>59685.683678032714</v>
      </c>
      <c r="W4038" s="2">
        <f t="shared" si="2120"/>
        <v>187216.15209182771</v>
      </c>
      <c r="X4038" s="17">
        <f t="shared" si="2121"/>
        <v>0</v>
      </c>
      <c r="Y4038" s="2">
        <f t="shared" si="2122"/>
        <v>0</v>
      </c>
      <c r="Z4038" s="72">
        <f t="shared" si="2123"/>
        <v>0</v>
      </c>
      <c r="AA4038" s="2">
        <f t="shared" si="2142"/>
        <v>0</v>
      </c>
      <c r="AB4038" s="12">
        <f t="shared" si="2131"/>
        <v>4.6600000000000003E-2</v>
      </c>
      <c r="AC4038" s="17">
        <f t="shared" si="2124"/>
        <v>7</v>
      </c>
      <c r="AD4038" s="17">
        <v>252</v>
      </c>
      <c r="AE4038" s="13">
        <f t="shared" si="2135"/>
        <v>1.0012659900000001</v>
      </c>
      <c r="AF4038" s="2">
        <f t="shared" si="2143"/>
        <v>237.42283062999999</v>
      </c>
      <c r="AG4038" s="2">
        <f t="shared" si="2125"/>
        <v>237.01377638</v>
      </c>
      <c r="AH4038" s="3">
        <f t="shared" si="2126"/>
        <v>0</v>
      </c>
      <c r="AI4038" s="4" t="str">
        <f t="shared" si="2136"/>
        <v>A+J=</v>
      </c>
      <c r="AJ4038" s="11">
        <f t="shared" si="2132"/>
        <v>45215</v>
      </c>
      <c r="AQ4038" s="53"/>
      <c r="AR4038" s="53"/>
    </row>
    <row r="4039" spans="1:44" x14ac:dyDescent="0.2">
      <c r="A4039" s="158">
        <f t="shared" si="2127"/>
        <v>45195</v>
      </c>
      <c r="B4039" s="2">
        <f t="shared" si="2111"/>
        <v>187440.8805585095</v>
      </c>
      <c r="C4039" s="2">
        <f t="shared" si="2128"/>
        <v>110741.0922155</v>
      </c>
      <c r="D4039" s="2">
        <f>SUM(Y4039:Y$4362)</f>
        <v>24209.871884060005</v>
      </c>
      <c r="E4039" s="73">
        <f t="shared" si="2112"/>
        <v>86531.220331439996</v>
      </c>
      <c r="F4039" s="88">
        <f t="shared" si="2138"/>
        <v>6455.85</v>
      </c>
      <c r="G4039" s="3">
        <f>IF(AND(N4039=1,N4038&gt;1),VLOOKUP(A4038,[1]Plan1!$BK$81:$BM$259,3),G4038)</f>
        <v>6413.24</v>
      </c>
      <c r="H4039" s="11">
        <f t="shared" si="2139"/>
        <v>45122</v>
      </c>
      <c r="I4039" s="11">
        <f t="shared" si="2140"/>
        <v>45153</v>
      </c>
      <c r="J4039" s="12">
        <f t="shared" si="2113"/>
        <v>-6.6002153085962245E-3</v>
      </c>
      <c r="K4039" s="11">
        <f t="shared" si="2129"/>
        <v>45215</v>
      </c>
      <c r="L4039" s="11">
        <f t="shared" si="2114"/>
        <v>45215</v>
      </c>
      <c r="M4039" s="1">
        <f t="shared" si="2133"/>
        <v>21</v>
      </c>
      <c r="N4039" s="1">
        <f t="shared" si="2115"/>
        <v>8</v>
      </c>
      <c r="O4039" s="2">
        <f t="shared" si="2116"/>
        <v>0.99748046999999995</v>
      </c>
      <c r="P4039" s="13">
        <f t="shared" si="2141"/>
        <v>0.99339977999999995</v>
      </c>
      <c r="Q4039" s="13">
        <f t="shared" si="2134"/>
        <v>1.6934929836219486</v>
      </c>
      <c r="R4039" s="2">
        <f t="shared" si="2137"/>
        <v>1.68922617</v>
      </c>
      <c r="S4039" s="2">
        <f t="shared" si="2130"/>
        <v>1.69349298</v>
      </c>
      <c r="T4039" s="2">
        <f t="shared" si="2117"/>
        <v>187539.26226448</v>
      </c>
      <c r="U4039" s="2">
        <f t="shared" si="2118"/>
        <v>16789.376198294987</v>
      </c>
      <c r="V4039" s="2">
        <f t="shared" si="2119"/>
        <v>59639.581574464515</v>
      </c>
      <c r="W4039" s="2">
        <f t="shared" si="2120"/>
        <v>187170.0499882595</v>
      </c>
      <c r="X4039" s="17">
        <f t="shared" si="2121"/>
        <v>0</v>
      </c>
      <c r="Y4039" s="2">
        <f t="shared" si="2122"/>
        <v>0</v>
      </c>
      <c r="Z4039" s="72">
        <f t="shared" si="2123"/>
        <v>0</v>
      </c>
      <c r="AA4039" s="2">
        <f t="shared" si="2142"/>
        <v>0</v>
      </c>
      <c r="AB4039" s="12">
        <f t="shared" si="2131"/>
        <v>4.6600000000000003E-2</v>
      </c>
      <c r="AC4039" s="17">
        <f t="shared" si="2124"/>
        <v>8</v>
      </c>
      <c r="AD4039" s="17">
        <v>252</v>
      </c>
      <c r="AE4039" s="13">
        <f t="shared" si="2135"/>
        <v>1.001446976</v>
      </c>
      <c r="AF4039" s="2">
        <f t="shared" si="2143"/>
        <v>271.36481155000001</v>
      </c>
      <c r="AG4039" s="2">
        <f t="shared" si="2125"/>
        <v>270.83057024999999</v>
      </c>
      <c r="AH4039" s="3">
        <f t="shared" si="2126"/>
        <v>0</v>
      </c>
      <c r="AI4039" s="4" t="str">
        <f t="shared" si="2136"/>
        <v>A+J=</v>
      </c>
      <c r="AJ4039" s="11">
        <f t="shared" si="2132"/>
        <v>45215</v>
      </c>
      <c r="AQ4039" s="53"/>
      <c r="AR4039" s="53"/>
    </row>
    <row r="4040" spans="1:44" x14ac:dyDescent="0.2">
      <c r="A4040" s="158">
        <f t="shared" si="2127"/>
        <v>45196</v>
      </c>
      <c r="B4040" s="2">
        <f t="shared" si="2111"/>
        <v>187428.60225776539</v>
      </c>
      <c r="C4040" s="2">
        <f t="shared" si="2128"/>
        <v>110741.0922155</v>
      </c>
      <c r="D4040" s="2">
        <f>SUM(Y4040:Y$4362)</f>
        <v>24209.871884060005</v>
      </c>
      <c r="E4040" s="73">
        <f t="shared" si="2112"/>
        <v>86531.220331439996</v>
      </c>
      <c r="F4040" s="88">
        <f t="shared" si="2138"/>
        <v>6455.85</v>
      </c>
      <c r="G4040" s="3">
        <f>IF(AND(N4040=1,N4039&gt;1),VLOOKUP(A4039,[1]Plan1!$BK$81:$BM$259,3),G4039)</f>
        <v>6413.24</v>
      </c>
      <c r="H4040" s="11">
        <f t="shared" si="2139"/>
        <v>45122</v>
      </c>
      <c r="I4040" s="11">
        <f t="shared" si="2140"/>
        <v>45153</v>
      </c>
      <c r="J4040" s="12">
        <f t="shared" si="2113"/>
        <v>-6.6002153085962245E-3</v>
      </c>
      <c r="K4040" s="11">
        <f t="shared" si="2129"/>
        <v>45215</v>
      </c>
      <c r="L4040" s="11">
        <f t="shared" si="2114"/>
        <v>45215</v>
      </c>
      <c r="M4040" s="1">
        <f t="shared" si="2133"/>
        <v>21</v>
      </c>
      <c r="N4040" s="1">
        <f t="shared" si="2115"/>
        <v>9</v>
      </c>
      <c r="O4040" s="2">
        <f t="shared" si="2116"/>
        <v>0.99716598000000001</v>
      </c>
      <c r="P4040" s="13">
        <f t="shared" si="2141"/>
        <v>0.99339977999999995</v>
      </c>
      <c r="Q4040" s="13">
        <f t="shared" si="2134"/>
        <v>1.6934929836219486</v>
      </c>
      <c r="R4040" s="2">
        <f t="shared" si="2137"/>
        <v>1.68869359</v>
      </c>
      <c r="S4040" s="2">
        <f t="shared" si="2130"/>
        <v>1.69349298</v>
      </c>
      <c r="T4040" s="2">
        <f t="shared" si="2117"/>
        <v>187539.26226448</v>
      </c>
      <c r="U4040" s="2">
        <f t="shared" si="2118"/>
        <v>16789.376198294987</v>
      </c>
      <c r="V4040" s="2">
        <f t="shared" si="2119"/>
        <v>59593.496777140397</v>
      </c>
      <c r="W4040" s="2">
        <f t="shared" si="2120"/>
        <v>187123.96519093539</v>
      </c>
      <c r="X4040" s="17">
        <f t="shared" si="2121"/>
        <v>0</v>
      </c>
      <c r="Y4040" s="2">
        <f t="shared" si="2122"/>
        <v>0</v>
      </c>
      <c r="Z4040" s="72">
        <f t="shared" si="2123"/>
        <v>0</v>
      </c>
      <c r="AA4040" s="2">
        <f t="shared" si="2142"/>
        <v>0</v>
      </c>
      <c r="AB4040" s="12">
        <f t="shared" si="2131"/>
        <v>4.6600000000000003E-2</v>
      </c>
      <c r="AC4040" s="17">
        <f t="shared" si="2124"/>
        <v>9</v>
      </c>
      <c r="AD4040" s="17">
        <v>252</v>
      </c>
      <c r="AE4040" s="13">
        <f t="shared" si="2135"/>
        <v>1.0016279960000001</v>
      </c>
      <c r="AF4040" s="2">
        <f t="shared" si="2143"/>
        <v>305.31316880000003</v>
      </c>
      <c r="AG4040" s="2">
        <f t="shared" si="2125"/>
        <v>304.63706682999998</v>
      </c>
      <c r="AH4040" s="3">
        <f t="shared" si="2126"/>
        <v>0</v>
      </c>
      <c r="AI4040" s="4" t="str">
        <f t="shared" si="2136"/>
        <v>A+J=</v>
      </c>
      <c r="AJ4040" s="11">
        <f t="shared" si="2132"/>
        <v>45215</v>
      </c>
      <c r="AQ4040" s="53"/>
      <c r="AR4040" s="53"/>
    </row>
    <row r="4041" spans="1:44" x14ac:dyDescent="0.2">
      <c r="A4041" s="158">
        <f t="shared" si="2127"/>
        <v>45197</v>
      </c>
      <c r="B4041" s="2">
        <f t="shared" si="2111"/>
        <v>187416.32539526213</v>
      </c>
      <c r="C4041" s="2">
        <f t="shared" si="2128"/>
        <v>110741.0922155</v>
      </c>
      <c r="D4041" s="2">
        <f>SUM(Y4041:Y$4362)</f>
        <v>24209.871884060005</v>
      </c>
      <c r="E4041" s="73">
        <f t="shared" si="2112"/>
        <v>86531.220331439996</v>
      </c>
      <c r="F4041" s="88">
        <f t="shared" si="2138"/>
        <v>6455.85</v>
      </c>
      <c r="G4041" s="3">
        <f>IF(AND(N4041=1,N4040&gt;1),VLOOKUP(A4040,[1]Plan1!$BK$81:$BM$259,3),G4040)</f>
        <v>6413.24</v>
      </c>
      <c r="H4041" s="11">
        <f t="shared" si="2139"/>
        <v>45122</v>
      </c>
      <c r="I4041" s="11">
        <f t="shared" si="2140"/>
        <v>45153</v>
      </c>
      <c r="J4041" s="12">
        <f t="shared" si="2113"/>
        <v>-6.6002153085962245E-3</v>
      </c>
      <c r="K4041" s="11">
        <f t="shared" si="2129"/>
        <v>45215</v>
      </c>
      <c r="L4041" s="11">
        <f t="shared" si="2114"/>
        <v>45215</v>
      </c>
      <c r="M4041" s="1">
        <f t="shared" si="2133"/>
        <v>21</v>
      </c>
      <c r="N4041" s="1">
        <f t="shared" si="2115"/>
        <v>10</v>
      </c>
      <c r="O4041" s="2">
        <f t="shared" si="2116"/>
        <v>0.99685157999999996</v>
      </c>
      <c r="P4041" s="13">
        <f t="shared" si="2141"/>
        <v>0.99339977999999995</v>
      </c>
      <c r="Q4041" s="13">
        <f t="shared" si="2134"/>
        <v>1.6934929836219486</v>
      </c>
      <c r="R4041" s="2">
        <f t="shared" si="2137"/>
        <v>1.68816115</v>
      </c>
      <c r="S4041" s="2">
        <f t="shared" si="2130"/>
        <v>1.69349298</v>
      </c>
      <c r="T4041" s="2">
        <f t="shared" si="2117"/>
        <v>187539.26226448</v>
      </c>
      <c r="U4041" s="2">
        <f t="shared" si="2118"/>
        <v>16789.376198294987</v>
      </c>
      <c r="V4041" s="2">
        <f t="shared" si="2119"/>
        <v>59547.424094187132</v>
      </c>
      <c r="W4041" s="2">
        <f t="shared" si="2120"/>
        <v>187077.89250798212</v>
      </c>
      <c r="X4041" s="17">
        <f t="shared" si="2121"/>
        <v>0</v>
      </c>
      <c r="Y4041" s="2">
        <f t="shared" si="2122"/>
        <v>0</v>
      </c>
      <c r="Z4041" s="72">
        <f t="shared" si="2123"/>
        <v>0</v>
      </c>
      <c r="AA4041" s="2">
        <f t="shared" si="2142"/>
        <v>0</v>
      </c>
      <c r="AB4041" s="12">
        <f t="shared" si="2131"/>
        <v>4.6600000000000003E-2</v>
      </c>
      <c r="AC4041" s="17">
        <f t="shared" si="2124"/>
        <v>10</v>
      </c>
      <c r="AD4041" s="17">
        <v>252</v>
      </c>
      <c r="AE4041" s="13">
        <f t="shared" si="2135"/>
        <v>1.0018090479999999</v>
      </c>
      <c r="AF4041" s="2">
        <f t="shared" si="2143"/>
        <v>339.26752732</v>
      </c>
      <c r="AG4041" s="2">
        <f t="shared" si="2125"/>
        <v>338.43288727999999</v>
      </c>
      <c r="AH4041" s="3">
        <f t="shared" si="2126"/>
        <v>0</v>
      </c>
      <c r="AI4041" s="4" t="str">
        <f t="shared" si="2136"/>
        <v>A+J=</v>
      </c>
      <c r="AJ4041" s="11">
        <f t="shared" si="2132"/>
        <v>45215</v>
      </c>
      <c r="AQ4041" s="53"/>
      <c r="AR4041" s="53"/>
    </row>
    <row r="4042" spans="1:44" x14ac:dyDescent="0.2">
      <c r="A4042" s="158">
        <f t="shared" si="2127"/>
        <v>45198</v>
      </c>
      <c r="B4042" s="2">
        <f t="shared" ref="B4042:B4105" si="2144">(W4042+AG4042)</f>
        <v>187404.0543083307</v>
      </c>
      <c r="C4042" s="2">
        <f t="shared" si="2128"/>
        <v>110741.0922155</v>
      </c>
      <c r="D4042" s="2">
        <f>SUM(Y4042:Y$4362)</f>
        <v>24209.871884060005</v>
      </c>
      <c r="E4042" s="73">
        <f t="shared" ref="E4042:E4105" si="2145">(C4042-D4042)</f>
        <v>86531.220331439996</v>
      </c>
      <c r="F4042" s="88">
        <f t="shared" si="2138"/>
        <v>6455.85</v>
      </c>
      <c r="G4042" s="3">
        <f>IF(AND(N4042=1,N4041&gt;1),VLOOKUP(A4041,[1]Plan1!$BK$81:$BM$259,3),G4041)</f>
        <v>6413.24</v>
      </c>
      <c r="H4042" s="11">
        <f t="shared" si="2139"/>
        <v>45122</v>
      </c>
      <c r="I4042" s="11">
        <f t="shared" si="2140"/>
        <v>45153</v>
      </c>
      <c r="J4042" s="12">
        <f t="shared" ref="J4042:J4105" si="2146">(G4042/F4042)-1</f>
        <v>-6.6002153085962245E-3</v>
      </c>
      <c r="K4042" s="11">
        <f t="shared" si="2129"/>
        <v>45215</v>
      </c>
      <c r="L4042" s="11">
        <f t="shared" ref="L4042:L4105" si="2147">IF(A4042&gt;L4041,K4042,L4041)</f>
        <v>45215</v>
      </c>
      <c r="M4042" s="1">
        <f t="shared" si="2133"/>
        <v>21</v>
      </c>
      <c r="N4042" s="1">
        <f t="shared" ref="N4042:N4105" si="2148">(M4042-(NETWORKDAYS(A4042,L4042,$AN$194:$AN$348)-1))</f>
        <v>11</v>
      </c>
      <c r="O4042" s="2">
        <f t="shared" ref="O4042:O4105" si="2149">TRUNC((G4042/F4042)^TRUNC((N4042/M4042),9),8)</f>
        <v>0.99653729000000002</v>
      </c>
      <c r="P4042" s="13">
        <f t="shared" si="2141"/>
        <v>0.99339977999999995</v>
      </c>
      <c r="Q4042" s="13">
        <f t="shared" si="2134"/>
        <v>1.6934929836219486</v>
      </c>
      <c r="R4042" s="2">
        <f t="shared" si="2137"/>
        <v>1.6876289</v>
      </c>
      <c r="S4042" s="2">
        <f t="shared" si="2130"/>
        <v>1.69349298</v>
      </c>
      <c r="T4042" s="2">
        <f t="shared" ref="T4042:T4105" si="2150">TRUNC(C4042*S4042,8)</f>
        <v>187539.26226448</v>
      </c>
      <c r="U4042" s="2">
        <f t="shared" ref="U4042:U4105" si="2151">(D4042*(S4042-1))</f>
        <v>16789.376198294987</v>
      </c>
      <c r="V4042" s="2">
        <f t="shared" ref="V4042:V4105" si="2152">(E4042*(R4042-1))</f>
        <v>59501.36785216572</v>
      </c>
      <c r="W4042" s="2">
        <f t="shared" ref="W4042:W4105" si="2153">(C4042+U4042+V4042)</f>
        <v>187031.83626596071</v>
      </c>
      <c r="X4042" s="17">
        <f t="shared" ref="X4042:X4105" si="2154">IF(VLOOKUP(A4042,AN$10:AU$190,8)=VLOOKUP(A4041,AN$10:AU$190,8),0,VLOOKUP(A4042,AN$10:AU$190,8))</f>
        <v>0</v>
      </c>
      <c r="Y4042" s="2">
        <f t="shared" ref="Y4042:Y4105" si="2155">IF(X4042&gt;0,VLOOKUP(A4042,AN$12:AR$190,5),0)</f>
        <v>0</v>
      </c>
      <c r="Z4042" s="72">
        <f t="shared" ref="Z4042:Z4105" si="2156">IF(X4042&gt;0,VLOOKUP($A4042,$AN$10:$AS$190,6),0)</f>
        <v>0</v>
      </c>
      <c r="AA4042" s="2">
        <f t="shared" si="2142"/>
        <v>0</v>
      </c>
      <c r="AB4042" s="12">
        <f t="shared" si="2131"/>
        <v>4.6600000000000003E-2</v>
      </c>
      <c r="AC4042" s="17">
        <f t="shared" ref="AC4042:AC4105" si="2157">N4042</f>
        <v>11</v>
      </c>
      <c r="AD4042" s="17">
        <v>252</v>
      </c>
      <c r="AE4042" s="13">
        <f t="shared" si="2135"/>
        <v>1.001990132</v>
      </c>
      <c r="AF4042" s="2">
        <f t="shared" si="2143"/>
        <v>373.22788708000002</v>
      </c>
      <c r="AG4042" s="2">
        <f t="shared" ref="AG4042:AG4105" si="2158">TRUNC((W4042*(AE4042-1)),8)</f>
        <v>372.21804236999998</v>
      </c>
      <c r="AH4042" s="3">
        <f t="shared" ref="AH4042:AH4105" si="2159">IF(AA4042&gt;0,AA4042+AF4042,0)</f>
        <v>0</v>
      </c>
      <c r="AI4042" s="4" t="str">
        <f t="shared" si="2136"/>
        <v>A+J=</v>
      </c>
      <c r="AJ4042" s="11">
        <f t="shared" si="2132"/>
        <v>45215</v>
      </c>
      <c r="AQ4042" s="53"/>
      <c r="AR4042" s="53"/>
    </row>
    <row r="4043" spans="1:44" x14ac:dyDescent="0.2">
      <c r="A4043" s="158">
        <f t="shared" ref="A4043:A4106" si="2160">(A4042+1)</f>
        <v>45199</v>
      </c>
      <c r="B4043" s="2">
        <f t="shared" si="2144"/>
        <v>187391.78677386456</v>
      </c>
      <c r="C4043" s="2">
        <f t="shared" ref="C4043:C4106" si="2161">TRUNC(IF(X4042&gt;0,VLOOKUP(A4042,$AN$12:$AO$190,2),C4042),8)</f>
        <v>110741.0922155</v>
      </c>
      <c r="D4043" s="2">
        <f>SUM(Y4043:Y$4362)</f>
        <v>24209.871884060005</v>
      </c>
      <c r="E4043" s="73">
        <f t="shared" si="2145"/>
        <v>86531.220331439996</v>
      </c>
      <c r="F4043" s="88">
        <f t="shared" si="2138"/>
        <v>6455.85</v>
      </c>
      <c r="G4043" s="3">
        <f>IF(AND(N4043=1,N4042&gt;1),VLOOKUP(A4042,[1]Plan1!$BK$81:$BM$259,3),G4042)</f>
        <v>6413.24</v>
      </c>
      <c r="H4043" s="11">
        <f t="shared" si="2139"/>
        <v>45122</v>
      </c>
      <c r="I4043" s="11">
        <f t="shared" si="2140"/>
        <v>45153</v>
      </c>
      <c r="J4043" s="12">
        <f t="shared" si="2146"/>
        <v>-6.6002153085962245E-3</v>
      </c>
      <c r="K4043" s="11">
        <f t="shared" ref="K4043:K4106" si="2162">IF(DAY(A4043)=14,VLOOKUP(A4043,AR$194:AW$373,4),K4042)</f>
        <v>45215</v>
      </c>
      <c r="L4043" s="11">
        <f t="shared" si="2147"/>
        <v>45215</v>
      </c>
      <c r="M4043" s="1">
        <f t="shared" si="2133"/>
        <v>21</v>
      </c>
      <c r="N4043" s="1">
        <f t="shared" si="2148"/>
        <v>12</v>
      </c>
      <c r="O4043" s="2">
        <f t="shared" si="2149"/>
        <v>0.99622308999999998</v>
      </c>
      <c r="P4043" s="13">
        <f t="shared" si="2141"/>
        <v>0.99339977999999995</v>
      </c>
      <c r="Q4043" s="13">
        <f t="shared" si="2134"/>
        <v>1.6934929836219486</v>
      </c>
      <c r="R4043" s="2">
        <f t="shared" si="2137"/>
        <v>1.6870968099999999</v>
      </c>
      <c r="S4043" s="2">
        <f t="shared" ref="S4043:S4106" si="2163">IF(AND(X4043&gt;0,MONTH(A4043)=9),R4043,S4042)</f>
        <v>1.69349298</v>
      </c>
      <c r="T4043" s="2">
        <f t="shared" si="2150"/>
        <v>187539.26226448</v>
      </c>
      <c r="U4043" s="2">
        <f t="shared" si="2151"/>
        <v>16789.376198294987</v>
      </c>
      <c r="V4043" s="2">
        <f t="shared" si="2152"/>
        <v>59455.325455139551</v>
      </c>
      <c r="W4043" s="2">
        <f t="shared" si="2153"/>
        <v>186985.79386893456</v>
      </c>
      <c r="X4043" s="17">
        <f t="shared" si="2154"/>
        <v>0</v>
      </c>
      <c r="Y4043" s="2">
        <f t="shared" si="2155"/>
        <v>0</v>
      </c>
      <c r="Z4043" s="72">
        <f t="shared" si="2156"/>
        <v>0</v>
      </c>
      <c r="AA4043" s="2">
        <f t="shared" si="2142"/>
        <v>0</v>
      </c>
      <c r="AB4043" s="12">
        <f t="shared" ref="AB4043:AB4106" si="2164">(AB4042)</f>
        <v>4.6600000000000003E-2</v>
      </c>
      <c r="AC4043" s="17">
        <f t="shared" si="2157"/>
        <v>12</v>
      </c>
      <c r="AD4043" s="17">
        <v>252</v>
      </c>
      <c r="AE4043" s="13">
        <f t="shared" si="2135"/>
        <v>1.00217125</v>
      </c>
      <c r="AF4043" s="2">
        <f t="shared" si="2143"/>
        <v>407.19462319000002</v>
      </c>
      <c r="AG4043" s="2">
        <f t="shared" si="2158"/>
        <v>405.99290493000001</v>
      </c>
      <c r="AH4043" s="3">
        <f t="shared" si="2159"/>
        <v>0</v>
      </c>
      <c r="AI4043" s="4" t="str">
        <f t="shared" si="2136"/>
        <v>A+J=</v>
      </c>
      <c r="AJ4043" s="11">
        <f t="shared" ref="AJ4043:AJ4106" si="2165">IF(X4042&gt;0,VLOOKUP(A4042,$AN$10:$AW$190,9),AJ4042)</f>
        <v>45215</v>
      </c>
      <c r="AQ4043" s="53"/>
      <c r="AR4043" s="53"/>
    </row>
    <row r="4044" spans="1:44" x14ac:dyDescent="0.2">
      <c r="A4044" s="158">
        <f t="shared" si="2160"/>
        <v>45200</v>
      </c>
      <c r="B4044" s="2">
        <f t="shared" si="2144"/>
        <v>187391.78677386456</v>
      </c>
      <c r="C4044" s="2">
        <f t="shared" si="2161"/>
        <v>110741.0922155</v>
      </c>
      <c r="D4044" s="2">
        <f>SUM(Y4044:Y$4362)</f>
        <v>24209.871884060005</v>
      </c>
      <c r="E4044" s="73">
        <f t="shared" si="2145"/>
        <v>86531.220331439996</v>
      </c>
      <c r="F4044" s="88">
        <f t="shared" si="2138"/>
        <v>6455.85</v>
      </c>
      <c r="G4044" s="3">
        <f>IF(AND(N4044=1,N4043&gt;1),VLOOKUP(A4043,[1]Plan1!$BK$81:$BM$259,3),G4043)</f>
        <v>6413.24</v>
      </c>
      <c r="H4044" s="11">
        <f t="shared" si="2139"/>
        <v>45122</v>
      </c>
      <c r="I4044" s="11">
        <f t="shared" si="2140"/>
        <v>45153</v>
      </c>
      <c r="J4044" s="12">
        <f t="shared" si="2146"/>
        <v>-6.6002153085962245E-3</v>
      </c>
      <c r="K4044" s="11">
        <f t="shared" si="2162"/>
        <v>45215</v>
      </c>
      <c r="L4044" s="11">
        <f t="shared" si="2147"/>
        <v>45215</v>
      </c>
      <c r="M4044" s="1">
        <f t="shared" si="2133"/>
        <v>21</v>
      </c>
      <c r="N4044" s="1">
        <f t="shared" si="2148"/>
        <v>12</v>
      </c>
      <c r="O4044" s="2">
        <f t="shared" si="2149"/>
        <v>0.99622308999999998</v>
      </c>
      <c r="P4044" s="13">
        <f t="shared" si="2141"/>
        <v>0.99339977999999995</v>
      </c>
      <c r="Q4044" s="13">
        <f t="shared" si="2134"/>
        <v>1.6934929836219486</v>
      </c>
      <c r="R4044" s="2">
        <f t="shared" si="2137"/>
        <v>1.6870968099999999</v>
      </c>
      <c r="S4044" s="2">
        <f t="shared" si="2163"/>
        <v>1.69349298</v>
      </c>
      <c r="T4044" s="2">
        <f t="shared" si="2150"/>
        <v>187539.26226448</v>
      </c>
      <c r="U4044" s="2">
        <f t="shared" si="2151"/>
        <v>16789.376198294987</v>
      </c>
      <c r="V4044" s="2">
        <f t="shared" si="2152"/>
        <v>59455.325455139551</v>
      </c>
      <c r="W4044" s="2">
        <f t="shared" si="2153"/>
        <v>186985.79386893456</v>
      </c>
      <c r="X4044" s="17">
        <f t="shared" si="2154"/>
        <v>0</v>
      </c>
      <c r="Y4044" s="2">
        <f t="shared" si="2155"/>
        <v>0</v>
      </c>
      <c r="Z4044" s="72">
        <f t="shared" si="2156"/>
        <v>0</v>
      </c>
      <c r="AA4044" s="2">
        <f t="shared" si="2142"/>
        <v>0</v>
      </c>
      <c r="AB4044" s="12">
        <f t="shared" si="2164"/>
        <v>4.6600000000000003E-2</v>
      </c>
      <c r="AC4044" s="17">
        <f t="shared" si="2157"/>
        <v>12</v>
      </c>
      <c r="AD4044" s="17">
        <v>252</v>
      </c>
      <c r="AE4044" s="13">
        <f t="shared" si="2135"/>
        <v>1.00217125</v>
      </c>
      <c r="AF4044" s="2">
        <f t="shared" si="2143"/>
        <v>407.19462319000002</v>
      </c>
      <c r="AG4044" s="2">
        <f t="shared" si="2158"/>
        <v>405.99290493000001</v>
      </c>
      <c r="AH4044" s="3">
        <f t="shared" si="2159"/>
        <v>0</v>
      </c>
      <c r="AI4044" s="4" t="str">
        <f t="shared" si="2136"/>
        <v>A+J=</v>
      </c>
      <c r="AJ4044" s="11">
        <f t="shared" si="2165"/>
        <v>45215</v>
      </c>
      <c r="AQ4044" s="53"/>
      <c r="AR4044" s="53"/>
    </row>
    <row r="4045" spans="1:44" x14ac:dyDescent="0.2">
      <c r="A4045" s="158">
        <f t="shared" si="2160"/>
        <v>45201</v>
      </c>
      <c r="B4045" s="2">
        <f t="shared" si="2144"/>
        <v>187391.78677386456</v>
      </c>
      <c r="C4045" s="2">
        <f t="shared" si="2161"/>
        <v>110741.0922155</v>
      </c>
      <c r="D4045" s="2">
        <f>SUM(Y4045:Y$4362)</f>
        <v>24209.871884060005</v>
      </c>
      <c r="E4045" s="73">
        <f t="shared" si="2145"/>
        <v>86531.220331439996</v>
      </c>
      <c r="F4045" s="88">
        <f t="shared" si="2138"/>
        <v>6455.85</v>
      </c>
      <c r="G4045" s="3">
        <f>IF(AND(N4045=1,N4044&gt;1),VLOOKUP(A4044,[1]Plan1!$BK$81:$BM$259,3),G4044)</f>
        <v>6413.24</v>
      </c>
      <c r="H4045" s="11">
        <f t="shared" si="2139"/>
        <v>45122</v>
      </c>
      <c r="I4045" s="11">
        <f t="shared" si="2140"/>
        <v>45153</v>
      </c>
      <c r="J4045" s="12">
        <f t="shared" si="2146"/>
        <v>-6.6002153085962245E-3</v>
      </c>
      <c r="K4045" s="11">
        <f t="shared" si="2162"/>
        <v>45215</v>
      </c>
      <c r="L4045" s="11">
        <f t="shared" si="2147"/>
        <v>45215</v>
      </c>
      <c r="M4045" s="1">
        <f t="shared" si="2133"/>
        <v>21</v>
      </c>
      <c r="N4045" s="1">
        <f t="shared" si="2148"/>
        <v>12</v>
      </c>
      <c r="O4045" s="2">
        <f t="shared" si="2149"/>
        <v>0.99622308999999998</v>
      </c>
      <c r="P4045" s="13">
        <f t="shared" si="2141"/>
        <v>0.99339977999999995</v>
      </c>
      <c r="Q4045" s="13">
        <f t="shared" si="2134"/>
        <v>1.6934929836219486</v>
      </c>
      <c r="R4045" s="2">
        <f t="shared" si="2137"/>
        <v>1.6870968099999999</v>
      </c>
      <c r="S4045" s="2">
        <f t="shared" si="2163"/>
        <v>1.69349298</v>
      </c>
      <c r="T4045" s="2">
        <f t="shared" si="2150"/>
        <v>187539.26226448</v>
      </c>
      <c r="U4045" s="2">
        <f t="shared" si="2151"/>
        <v>16789.376198294987</v>
      </c>
      <c r="V4045" s="2">
        <f t="shared" si="2152"/>
        <v>59455.325455139551</v>
      </c>
      <c r="W4045" s="2">
        <f t="shared" si="2153"/>
        <v>186985.79386893456</v>
      </c>
      <c r="X4045" s="17">
        <f t="shared" si="2154"/>
        <v>0</v>
      </c>
      <c r="Y4045" s="2">
        <f t="shared" si="2155"/>
        <v>0</v>
      </c>
      <c r="Z4045" s="72">
        <f t="shared" si="2156"/>
        <v>0</v>
      </c>
      <c r="AA4045" s="2">
        <f t="shared" si="2142"/>
        <v>0</v>
      </c>
      <c r="AB4045" s="12">
        <f t="shared" si="2164"/>
        <v>4.6600000000000003E-2</v>
      </c>
      <c r="AC4045" s="17">
        <f t="shared" si="2157"/>
        <v>12</v>
      </c>
      <c r="AD4045" s="17">
        <v>252</v>
      </c>
      <c r="AE4045" s="13">
        <f t="shared" si="2135"/>
        <v>1.00217125</v>
      </c>
      <c r="AF4045" s="2">
        <f t="shared" si="2143"/>
        <v>407.19462319000002</v>
      </c>
      <c r="AG4045" s="2">
        <f t="shared" si="2158"/>
        <v>405.99290493000001</v>
      </c>
      <c r="AH4045" s="3">
        <f t="shared" si="2159"/>
        <v>0</v>
      </c>
      <c r="AI4045" s="4" t="str">
        <f t="shared" si="2136"/>
        <v>A+J=</v>
      </c>
      <c r="AJ4045" s="11">
        <f t="shared" si="2165"/>
        <v>45215</v>
      </c>
      <c r="AQ4045" s="53"/>
      <c r="AR4045" s="53"/>
    </row>
    <row r="4046" spans="1:44" x14ac:dyDescent="0.2">
      <c r="A4046" s="158">
        <f t="shared" si="2160"/>
        <v>45202</v>
      </c>
      <c r="B4046" s="2">
        <f t="shared" si="2144"/>
        <v>187379.52415552805</v>
      </c>
      <c r="C4046" s="2">
        <f t="shared" si="2161"/>
        <v>110741.0922155</v>
      </c>
      <c r="D4046" s="2">
        <f>SUM(Y4046:Y$4362)</f>
        <v>24209.871884060005</v>
      </c>
      <c r="E4046" s="73">
        <f t="shared" si="2145"/>
        <v>86531.220331439996</v>
      </c>
      <c r="F4046" s="88">
        <f t="shared" si="2138"/>
        <v>6455.85</v>
      </c>
      <c r="G4046" s="3">
        <f>IF(AND(N4046=1,N4045&gt;1),VLOOKUP(A4045,[1]Plan1!$BK$81:$BM$259,3),G4045)</f>
        <v>6413.24</v>
      </c>
      <c r="H4046" s="11">
        <f t="shared" si="2139"/>
        <v>45122</v>
      </c>
      <c r="I4046" s="11">
        <f t="shared" si="2140"/>
        <v>45153</v>
      </c>
      <c r="J4046" s="12">
        <f t="shared" si="2146"/>
        <v>-6.6002153085962245E-3</v>
      </c>
      <c r="K4046" s="11">
        <f t="shared" si="2162"/>
        <v>45215</v>
      </c>
      <c r="L4046" s="11">
        <f t="shared" si="2147"/>
        <v>45215</v>
      </c>
      <c r="M4046" s="1">
        <f t="shared" si="2133"/>
        <v>21</v>
      </c>
      <c r="N4046" s="1">
        <f t="shared" si="2148"/>
        <v>13</v>
      </c>
      <c r="O4046" s="2">
        <f t="shared" si="2149"/>
        <v>0.99590900000000004</v>
      </c>
      <c r="P4046" s="13">
        <f t="shared" si="2141"/>
        <v>0.99339977999999995</v>
      </c>
      <c r="Q4046" s="13">
        <f t="shared" si="2134"/>
        <v>1.6934929836219486</v>
      </c>
      <c r="R4046" s="2">
        <f t="shared" si="2137"/>
        <v>1.6865649</v>
      </c>
      <c r="S4046" s="2">
        <f t="shared" si="2163"/>
        <v>1.69349298</v>
      </c>
      <c r="T4046" s="2">
        <f t="shared" si="2150"/>
        <v>187539.26226448</v>
      </c>
      <c r="U4046" s="2">
        <f t="shared" si="2151"/>
        <v>16789.376198294987</v>
      </c>
      <c r="V4046" s="2">
        <f t="shared" si="2152"/>
        <v>59409.298633733073</v>
      </c>
      <c r="W4046" s="2">
        <f t="shared" si="2153"/>
        <v>186939.76704752806</v>
      </c>
      <c r="X4046" s="17">
        <f t="shared" si="2154"/>
        <v>0</v>
      </c>
      <c r="Y4046" s="2">
        <f t="shared" si="2155"/>
        <v>0</v>
      </c>
      <c r="Z4046" s="72">
        <f t="shared" si="2156"/>
        <v>0</v>
      </c>
      <c r="AA4046" s="2">
        <f t="shared" si="2142"/>
        <v>0</v>
      </c>
      <c r="AB4046" s="12">
        <f t="shared" si="2164"/>
        <v>4.6600000000000003E-2</v>
      </c>
      <c r="AC4046" s="17">
        <f t="shared" si="2157"/>
        <v>13</v>
      </c>
      <c r="AD4046" s="17">
        <v>252</v>
      </c>
      <c r="AE4046" s="13">
        <f t="shared" si="2135"/>
        <v>1.0023523999999999</v>
      </c>
      <c r="AF4046" s="2">
        <f t="shared" si="2143"/>
        <v>441.16736055000001</v>
      </c>
      <c r="AG4046" s="2">
        <f t="shared" si="2158"/>
        <v>439.75710800000002</v>
      </c>
      <c r="AH4046" s="3">
        <f t="shared" si="2159"/>
        <v>0</v>
      </c>
      <c r="AI4046" s="4" t="str">
        <f t="shared" si="2136"/>
        <v>A+J=</v>
      </c>
      <c r="AJ4046" s="11">
        <f t="shared" si="2165"/>
        <v>45215</v>
      </c>
      <c r="AQ4046" s="53"/>
      <c r="AR4046" s="53"/>
    </row>
    <row r="4047" spans="1:44" x14ac:dyDescent="0.2">
      <c r="A4047" s="158">
        <f t="shared" si="2160"/>
        <v>45203</v>
      </c>
      <c r="B4047" s="2">
        <f t="shared" si="2144"/>
        <v>187367.26404172461</v>
      </c>
      <c r="C4047" s="2">
        <f t="shared" si="2161"/>
        <v>110741.0922155</v>
      </c>
      <c r="D4047" s="2">
        <f>SUM(Y4047:Y$4362)</f>
        <v>24209.871884060005</v>
      </c>
      <c r="E4047" s="73">
        <f t="shared" si="2145"/>
        <v>86531.220331439996</v>
      </c>
      <c r="F4047" s="88">
        <f t="shared" si="2138"/>
        <v>6455.85</v>
      </c>
      <c r="G4047" s="3">
        <f>IF(AND(N4047=1,N4046&gt;1),VLOOKUP(A4046,[1]Plan1!$BK$81:$BM$259,3),G4046)</f>
        <v>6413.24</v>
      </c>
      <c r="H4047" s="11">
        <f t="shared" si="2139"/>
        <v>45122</v>
      </c>
      <c r="I4047" s="11">
        <f t="shared" si="2140"/>
        <v>45153</v>
      </c>
      <c r="J4047" s="12">
        <f t="shared" si="2146"/>
        <v>-6.6002153085962245E-3</v>
      </c>
      <c r="K4047" s="11">
        <f t="shared" si="2162"/>
        <v>45215</v>
      </c>
      <c r="L4047" s="11">
        <f t="shared" si="2147"/>
        <v>45215</v>
      </c>
      <c r="M4047" s="1">
        <f t="shared" si="2133"/>
        <v>21</v>
      </c>
      <c r="N4047" s="1">
        <f t="shared" si="2148"/>
        <v>14</v>
      </c>
      <c r="O4047" s="2">
        <f t="shared" si="2149"/>
        <v>0.99559500000000001</v>
      </c>
      <c r="P4047" s="13">
        <f t="shared" si="2141"/>
        <v>0.99339977999999995</v>
      </c>
      <c r="Q4047" s="13">
        <f t="shared" si="2134"/>
        <v>1.6934929836219486</v>
      </c>
      <c r="R4047" s="2">
        <f t="shared" si="2137"/>
        <v>1.6860331399999999</v>
      </c>
      <c r="S4047" s="2">
        <f t="shared" si="2163"/>
        <v>1.69349298</v>
      </c>
      <c r="T4047" s="2">
        <f t="shared" si="2150"/>
        <v>187539.26226448</v>
      </c>
      <c r="U4047" s="2">
        <f t="shared" si="2151"/>
        <v>16789.376198294987</v>
      </c>
      <c r="V4047" s="2">
        <f t="shared" si="2152"/>
        <v>59363.284792009617</v>
      </c>
      <c r="W4047" s="2">
        <f t="shared" si="2153"/>
        <v>186893.75320580462</v>
      </c>
      <c r="X4047" s="17">
        <f t="shared" si="2154"/>
        <v>0</v>
      </c>
      <c r="Y4047" s="2">
        <f t="shared" si="2155"/>
        <v>0</v>
      </c>
      <c r="Z4047" s="72">
        <f t="shared" si="2156"/>
        <v>0</v>
      </c>
      <c r="AA4047" s="2">
        <f t="shared" si="2142"/>
        <v>0</v>
      </c>
      <c r="AB4047" s="12">
        <f t="shared" si="2164"/>
        <v>4.6600000000000003E-2</v>
      </c>
      <c r="AC4047" s="17">
        <f t="shared" si="2157"/>
        <v>14</v>
      </c>
      <c r="AD4047" s="17">
        <v>252</v>
      </c>
      <c r="AE4047" s="13">
        <f t="shared" si="2135"/>
        <v>1.002533583</v>
      </c>
      <c r="AF4047" s="2">
        <f t="shared" si="2143"/>
        <v>475.14628670000002</v>
      </c>
      <c r="AG4047" s="2">
        <f t="shared" si="2158"/>
        <v>473.51083591999998</v>
      </c>
      <c r="AH4047" s="3">
        <f t="shared" si="2159"/>
        <v>0</v>
      </c>
      <c r="AI4047" s="4" t="str">
        <f t="shared" si="2136"/>
        <v>A+J=</v>
      </c>
      <c r="AJ4047" s="11">
        <f t="shared" si="2165"/>
        <v>45215</v>
      </c>
      <c r="AQ4047" s="53"/>
      <c r="AR4047" s="53"/>
    </row>
    <row r="4048" spans="1:44" x14ac:dyDescent="0.2">
      <c r="A4048" s="158">
        <f t="shared" si="2160"/>
        <v>45204</v>
      </c>
      <c r="B4048" s="2">
        <f t="shared" si="2144"/>
        <v>187355.00798344862</v>
      </c>
      <c r="C4048" s="2">
        <f t="shared" si="2161"/>
        <v>110741.0922155</v>
      </c>
      <c r="D4048" s="2">
        <f>SUM(Y4048:Y$4362)</f>
        <v>24209.871884060005</v>
      </c>
      <c r="E4048" s="73">
        <f t="shared" si="2145"/>
        <v>86531.220331439996</v>
      </c>
      <c r="F4048" s="88">
        <f t="shared" si="2138"/>
        <v>6455.85</v>
      </c>
      <c r="G4048" s="3">
        <f>IF(AND(N4048=1,N4047&gt;1),VLOOKUP(A4047,[1]Plan1!$BK$81:$BM$259,3),G4047)</f>
        <v>6413.24</v>
      </c>
      <c r="H4048" s="11">
        <f t="shared" si="2139"/>
        <v>45122</v>
      </c>
      <c r="I4048" s="11">
        <f t="shared" si="2140"/>
        <v>45153</v>
      </c>
      <c r="J4048" s="12">
        <f t="shared" si="2146"/>
        <v>-6.6002153085962245E-3</v>
      </c>
      <c r="K4048" s="11">
        <f t="shared" si="2162"/>
        <v>45215</v>
      </c>
      <c r="L4048" s="11">
        <f t="shared" si="2147"/>
        <v>45215</v>
      </c>
      <c r="M4048" s="1">
        <f t="shared" si="2133"/>
        <v>21</v>
      </c>
      <c r="N4048" s="1">
        <f t="shared" si="2148"/>
        <v>15</v>
      </c>
      <c r="O4048" s="2">
        <f t="shared" si="2149"/>
        <v>0.99528110000000003</v>
      </c>
      <c r="P4048" s="13">
        <f t="shared" si="2141"/>
        <v>0.99339977999999995</v>
      </c>
      <c r="Q4048" s="13">
        <f t="shared" si="2134"/>
        <v>1.6934929836219486</v>
      </c>
      <c r="R4048" s="2">
        <f t="shared" si="2137"/>
        <v>1.6855015499999999</v>
      </c>
      <c r="S4048" s="2">
        <f t="shared" si="2163"/>
        <v>1.69349298</v>
      </c>
      <c r="T4048" s="2">
        <f t="shared" si="2150"/>
        <v>187539.26226448</v>
      </c>
      <c r="U4048" s="2">
        <f t="shared" si="2151"/>
        <v>16789.376198294987</v>
      </c>
      <c r="V4048" s="2">
        <f t="shared" si="2152"/>
        <v>59317.285660593625</v>
      </c>
      <c r="W4048" s="2">
        <f t="shared" si="2153"/>
        <v>186847.75407438862</v>
      </c>
      <c r="X4048" s="17">
        <f t="shared" si="2154"/>
        <v>0</v>
      </c>
      <c r="Y4048" s="2">
        <f t="shared" si="2155"/>
        <v>0</v>
      </c>
      <c r="Z4048" s="72">
        <f t="shared" si="2156"/>
        <v>0</v>
      </c>
      <c r="AA4048" s="2">
        <f t="shared" si="2142"/>
        <v>0</v>
      </c>
      <c r="AB4048" s="12">
        <f t="shared" si="2164"/>
        <v>4.6600000000000003E-2</v>
      </c>
      <c r="AC4048" s="17">
        <f t="shared" si="2157"/>
        <v>15</v>
      </c>
      <c r="AD4048" s="17">
        <v>252</v>
      </c>
      <c r="AE4048" s="13">
        <f t="shared" si="2135"/>
        <v>1.002714798</v>
      </c>
      <c r="AF4048" s="2">
        <f t="shared" si="2143"/>
        <v>509.13121410999997</v>
      </c>
      <c r="AG4048" s="2">
        <f t="shared" si="2158"/>
        <v>507.25390906000001</v>
      </c>
      <c r="AH4048" s="3">
        <f t="shared" si="2159"/>
        <v>0</v>
      </c>
      <c r="AI4048" s="4" t="str">
        <f t="shared" si="2136"/>
        <v>A+J=</v>
      </c>
      <c r="AJ4048" s="11">
        <f t="shared" si="2165"/>
        <v>45215</v>
      </c>
      <c r="AQ4048" s="53"/>
      <c r="AR4048" s="53"/>
    </row>
    <row r="4049" spans="1:44" x14ac:dyDescent="0.2">
      <c r="A4049" s="158">
        <f t="shared" si="2160"/>
        <v>45205</v>
      </c>
      <c r="B4049" s="2">
        <f t="shared" si="2144"/>
        <v>187342.7572256923</v>
      </c>
      <c r="C4049" s="2">
        <f t="shared" si="2161"/>
        <v>110741.0922155</v>
      </c>
      <c r="D4049" s="2">
        <f>SUM(Y4049:Y$4362)</f>
        <v>24209.871884060005</v>
      </c>
      <c r="E4049" s="73">
        <f t="shared" si="2145"/>
        <v>86531.220331439996</v>
      </c>
      <c r="F4049" s="88">
        <f t="shared" si="2138"/>
        <v>6455.85</v>
      </c>
      <c r="G4049" s="3">
        <f>IF(AND(N4049=1,N4048&gt;1),VLOOKUP(A4048,[1]Plan1!$BK$81:$BM$259,3),G4048)</f>
        <v>6413.24</v>
      </c>
      <c r="H4049" s="11">
        <f t="shared" si="2139"/>
        <v>45122</v>
      </c>
      <c r="I4049" s="11">
        <f t="shared" si="2140"/>
        <v>45153</v>
      </c>
      <c r="J4049" s="12">
        <f t="shared" si="2146"/>
        <v>-6.6002153085962245E-3</v>
      </c>
      <c r="K4049" s="11">
        <f t="shared" si="2162"/>
        <v>45215</v>
      </c>
      <c r="L4049" s="11">
        <f t="shared" si="2147"/>
        <v>45215</v>
      </c>
      <c r="M4049" s="1">
        <f t="shared" si="2133"/>
        <v>21</v>
      </c>
      <c r="N4049" s="1">
        <f t="shared" si="2148"/>
        <v>16</v>
      </c>
      <c r="O4049" s="2">
        <f t="shared" si="2149"/>
        <v>0.9949673</v>
      </c>
      <c r="P4049" s="13">
        <f t="shared" si="2141"/>
        <v>0.99339977999999995</v>
      </c>
      <c r="Q4049" s="13">
        <f t="shared" si="2134"/>
        <v>1.6934929836219486</v>
      </c>
      <c r="R4049" s="2">
        <f t="shared" si="2137"/>
        <v>1.6849701399999999</v>
      </c>
      <c r="S4049" s="2">
        <f t="shared" si="2163"/>
        <v>1.69349298</v>
      </c>
      <c r="T4049" s="2">
        <f t="shared" si="2150"/>
        <v>187539.26226448</v>
      </c>
      <c r="U4049" s="2">
        <f t="shared" si="2151"/>
        <v>16789.376198294987</v>
      </c>
      <c r="V4049" s="2">
        <f t="shared" si="2152"/>
        <v>59271.302104797294</v>
      </c>
      <c r="W4049" s="2">
        <f t="shared" si="2153"/>
        <v>186801.7705185923</v>
      </c>
      <c r="X4049" s="17">
        <f t="shared" si="2154"/>
        <v>0</v>
      </c>
      <c r="Y4049" s="2">
        <f t="shared" si="2155"/>
        <v>0</v>
      </c>
      <c r="Z4049" s="72">
        <f t="shared" si="2156"/>
        <v>0</v>
      </c>
      <c r="AA4049" s="2">
        <f t="shared" si="2142"/>
        <v>0</v>
      </c>
      <c r="AB4049" s="12">
        <f t="shared" si="2164"/>
        <v>4.6600000000000003E-2</v>
      </c>
      <c r="AC4049" s="17">
        <f t="shared" si="2157"/>
        <v>16</v>
      </c>
      <c r="AD4049" s="17">
        <v>252</v>
      </c>
      <c r="AE4049" s="13">
        <f t="shared" si="2135"/>
        <v>1.0028960469999999</v>
      </c>
      <c r="AF4049" s="2">
        <f t="shared" si="2143"/>
        <v>543.12251786000002</v>
      </c>
      <c r="AG4049" s="2">
        <f t="shared" si="2158"/>
        <v>540.98670709999999</v>
      </c>
      <c r="AH4049" s="3">
        <f t="shared" si="2159"/>
        <v>0</v>
      </c>
      <c r="AI4049" s="4" t="str">
        <f t="shared" si="2136"/>
        <v>A+J=</v>
      </c>
      <c r="AJ4049" s="11">
        <f t="shared" si="2165"/>
        <v>45215</v>
      </c>
      <c r="AQ4049" s="53"/>
      <c r="AR4049" s="53"/>
    </row>
    <row r="4050" spans="1:44" x14ac:dyDescent="0.2">
      <c r="A4050" s="158">
        <f t="shared" si="2160"/>
        <v>45206</v>
      </c>
      <c r="B4050" s="2">
        <f t="shared" si="2144"/>
        <v>187330.50966277125</v>
      </c>
      <c r="C4050" s="2">
        <f t="shared" si="2161"/>
        <v>110741.0922155</v>
      </c>
      <c r="D4050" s="2">
        <f>SUM(Y4050:Y$4362)</f>
        <v>24209.871884060005</v>
      </c>
      <c r="E4050" s="73">
        <f t="shared" si="2145"/>
        <v>86531.220331439996</v>
      </c>
      <c r="F4050" s="88">
        <f t="shared" si="2138"/>
        <v>6455.85</v>
      </c>
      <c r="G4050" s="3">
        <f>IF(AND(N4050=1,N4049&gt;1),VLOOKUP(A4049,[1]Plan1!$BK$81:$BM$259,3),G4049)</f>
        <v>6413.24</v>
      </c>
      <c r="H4050" s="11">
        <f t="shared" si="2139"/>
        <v>45122</v>
      </c>
      <c r="I4050" s="11">
        <f t="shared" si="2140"/>
        <v>45153</v>
      </c>
      <c r="J4050" s="12">
        <f t="shared" si="2146"/>
        <v>-6.6002153085962245E-3</v>
      </c>
      <c r="K4050" s="11">
        <f t="shared" si="2162"/>
        <v>45215</v>
      </c>
      <c r="L4050" s="11">
        <f t="shared" si="2147"/>
        <v>45215</v>
      </c>
      <c r="M4050" s="1">
        <f t="shared" si="2133"/>
        <v>21</v>
      </c>
      <c r="N4050" s="1">
        <f t="shared" si="2148"/>
        <v>17</v>
      </c>
      <c r="O4050" s="2">
        <f t="shared" si="2149"/>
        <v>0.99465360000000003</v>
      </c>
      <c r="P4050" s="13">
        <f t="shared" si="2141"/>
        <v>0.99339977999999995</v>
      </c>
      <c r="Q4050" s="13">
        <f t="shared" si="2134"/>
        <v>1.6934929836219486</v>
      </c>
      <c r="R4050" s="2">
        <f t="shared" si="2137"/>
        <v>1.68443889</v>
      </c>
      <c r="S4050" s="2">
        <f t="shared" si="2163"/>
        <v>1.69349298</v>
      </c>
      <c r="T4050" s="2">
        <f t="shared" si="2150"/>
        <v>187539.26226448</v>
      </c>
      <c r="U4050" s="2">
        <f t="shared" si="2151"/>
        <v>16789.376198294987</v>
      </c>
      <c r="V4050" s="2">
        <f t="shared" si="2152"/>
        <v>59225.332393996228</v>
      </c>
      <c r="W4050" s="2">
        <f t="shared" si="2153"/>
        <v>186755.80080779124</v>
      </c>
      <c r="X4050" s="17">
        <f t="shared" si="2154"/>
        <v>0</v>
      </c>
      <c r="Y4050" s="2">
        <f t="shared" si="2155"/>
        <v>0</v>
      </c>
      <c r="Z4050" s="72">
        <f t="shared" si="2156"/>
        <v>0</v>
      </c>
      <c r="AA4050" s="2">
        <f t="shared" si="2142"/>
        <v>0</v>
      </c>
      <c r="AB4050" s="12">
        <f t="shared" si="2164"/>
        <v>4.6600000000000003E-2</v>
      </c>
      <c r="AC4050" s="17">
        <f t="shared" si="2157"/>
        <v>17</v>
      </c>
      <c r="AD4050" s="17">
        <v>252</v>
      </c>
      <c r="AE4050" s="13">
        <f t="shared" si="2135"/>
        <v>1.003077328</v>
      </c>
      <c r="AF4050" s="2">
        <f t="shared" si="2143"/>
        <v>577.11982286</v>
      </c>
      <c r="AG4050" s="2">
        <f t="shared" si="2158"/>
        <v>574.70885497999996</v>
      </c>
      <c r="AH4050" s="3">
        <f t="shared" si="2159"/>
        <v>0</v>
      </c>
      <c r="AI4050" s="4" t="str">
        <f t="shared" si="2136"/>
        <v>A+J=</v>
      </c>
      <c r="AJ4050" s="11">
        <f t="shared" si="2165"/>
        <v>45215</v>
      </c>
      <c r="AQ4050" s="53"/>
      <c r="AR4050" s="53"/>
    </row>
    <row r="4051" spans="1:44" x14ac:dyDescent="0.2">
      <c r="A4051" s="158">
        <f t="shared" si="2160"/>
        <v>45207</v>
      </c>
      <c r="B4051" s="2">
        <f t="shared" si="2144"/>
        <v>187330.50966277125</v>
      </c>
      <c r="C4051" s="2">
        <f t="shared" si="2161"/>
        <v>110741.0922155</v>
      </c>
      <c r="D4051" s="2">
        <f>SUM(Y4051:Y$4362)</f>
        <v>24209.871884060005</v>
      </c>
      <c r="E4051" s="73">
        <f t="shared" si="2145"/>
        <v>86531.220331439996</v>
      </c>
      <c r="F4051" s="88">
        <f t="shared" si="2138"/>
        <v>6455.85</v>
      </c>
      <c r="G4051" s="3">
        <f>IF(AND(N4051=1,N4050&gt;1),VLOOKUP(A4050,[1]Plan1!$BK$81:$BM$259,3),G4050)</f>
        <v>6413.24</v>
      </c>
      <c r="H4051" s="11">
        <f t="shared" si="2139"/>
        <v>45122</v>
      </c>
      <c r="I4051" s="11">
        <f t="shared" si="2140"/>
        <v>45153</v>
      </c>
      <c r="J4051" s="12">
        <f t="shared" si="2146"/>
        <v>-6.6002153085962245E-3</v>
      </c>
      <c r="K4051" s="11">
        <f t="shared" si="2162"/>
        <v>45215</v>
      </c>
      <c r="L4051" s="11">
        <f t="shared" si="2147"/>
        <v>45215</v>
      </c>
      <c r="M4051" s="1">
        <f t="shared" si="2133"/>
        <v>21</v>
      </c>
      <c r="N4051" s="1">
        <f t="shared" si="2148"/>
        <v>17</v>
      </c>
      <c r="O4051" s="2">
        <f t="shared" si="2149"/>
        <v>0.99465360000000003</v>
      </c>
      <c r="P4051" s="13">
        <f t="shared" si="2141"/>
        <v>0.99339977999999995</v>
      </c>
      <c r="Q4051" s="13">
        <f t="shared" si="2134"/>
        <v>1.6934929836219486</v>
      </c>
      <c r="R4051" s="2">
        <f t="shared" si="2137"/>
        <v>1.68443889</v>
      </c>
      <c r="S4051" s="2">
        <f t="shared" si="2163"/>
        <v>1.69349298</v>
      </c>
      <c r="T4051" s="2">
        <f t="shared" si="2150"/>
        <v>187539.26226448</v>
      </c>
      <c r="U4051" s="2">
        <f t="shared" si="2151"/>
        <v>16789.376198294987</v>
      </c>
      <c r="V4051" s="2">
        <f t="shared" si="2152"/>
        <v>59225.332393996228</v>
      </c>
      <c r="W4051" s="2">
        <f t="shared" si="2153"/>
        <v>186755.80080779124</v>
      </c>
      <c r="X4051" s="17">
        <f t="shared" si="2154"/>
        <v>0</v>
      </c>
      <c r="Y4051" s="2">
        <f t="shared" si="2155"/>
        <v>0</v>
      </c>
      <c r="Z4051" s="72">
        <f t="shared" si="2156"/>
        <v>0</v>
      </c>
      <c r="AA4051" s="2">
        <f t="shared" si="2142"/>
        <v>0</v>
      </c>
      <c r="AB4051" s="12">
        <f t="shared" si="2164"/>
        <v>4.6600000000000003E-2</v>
      </c>
      <c r="AC4051" s="17">
        <f t="shared" si="2157"/>
        <v>17</v>
      </c>
      <c r="AD4051" s="17">
        <v>252</v>
      </c>
      <c r="AE4051" s="13">
        <f t="shared" si="2135"/>
        <v>1.003077328</v>
      </c>
      <c r="AF4051" s="2">
        <f t="shared" si="2143"/>
        <v>577.11982286</v>
      </c>
      <c r="AG4051" s="2">
        <f t="shared" si="2158"/>
        <v>574.70885497999996</v>
      </c>
      <c r="AH4051" s="3">
        <f t="shared" si="2159"/>
        <v>0</v>
      </c>
      <c r="AI4051" s="4" t="str">
        <f t="shared" si="2136"/>
        <v>A+J=</v>
      </c>
      <c r="AJ4051" s="11">
        <f t="shared" si="2165"/>
        <v>45215</v>
      </c>
      <c r="AQ4051" s="53"/>
      <c r="AR4051" s="53"/>
    </row>
    <row r="4052" spans="1:44" x14ac:dyDescent="0.2">
      <c r="A4052" s="158">
        <f t="shared" si="2160"/>
        <v>45208</v>
      </c>
      <c r="B4052" s="2">
        <f t="shared" si="2144"/>
        <v>187330.50966277125</v>
      </c>
      <c r="C4052" s="2">
        <f t="shared" si="2161"/>
        <v>110741.0922155</v>
      </c>
      <c r="D4052" s="2">
        <f>SUM(Y4052:Y$4362)</f>
        <v>24209.871884060005</v>
      </c>
      <c r="E4052" s="73">
        <f t="shared" si="2145"/>
        <v>86531.220331439996</v>
      </c>
      <c r="F4052" s="88">
        <f t="shared" si="2138"/>
        <v>6455.85</v>
      </c>
      <c r="G4052" s="3">
        <f>IF(AND(N4052=1,N4051&gt;1),VLOOKUP(A4051,[1]Plan1!$BK$81:$BM$259,3),G4051)</f>
        <v>6413.24</v>
      </c>
      <c r="H4052" s="11">
        <f t="shared" si="2139"/>
        <v>45122</v>
      </c>
      <c r="I4052" s="11">
        <f t="shared" si="2140"/>
        <v>45153</v>
      </c>
      <c r="J4052" s="12">
        <f t="shared" si="2146"/>
        <v>-6.6002153085962245E-3</v>
      </c>
      <c r="K4052" s="11">
        <f t="shared" si="2162"/>
        <v>45215</v>
      </c>
      <c r="L4052" s="11">
        <f t="shared" si="2147"/>
        <v>45215</v>
      </c>
      <c r="M4052" s="1">
        <f t="shared" si="2133"/>
        <v>21</v>
      </c>
      <c r="N4052" s="1">
        <f t="shared" si="2148"/>
        <v>17</v>
      </c>
      <c r="O4052" s="2">
        <f t="shared" si="2149"/>
        <v>0.99465360000000003</v>
      </c>
      <c r="P4052" s="13">
        <f t="shared" si="2141"/>
        <v>0.99339977999999995</v>
      </c>
      <c r="Q4052" s="13">
        <f t="shared" si="2134"/>
        <v>1.6934929836219486</v>
      </c>
      <c r="R4052" s="2">
        <f t="shared" si="2137"/>
        <v>1.68443889</v>
      </c>
      <c r="S4052" s="2">
        <f t="shared" si="2163"/>
        <v>1.69349298</v>
      </c>
      <c r="T4052" s="2">
        <f t="shared" si="2150"/>
        <v>187539.26226448</v>
      </c>
      <c r="U4052" s="2">
        <f t="shared" si="2151"/>
        <v>16789.376198294987</v>
      </c>
      <c r="V4052" s="2">
        <f t="shared" si="2152"/>
        <v>59225.332393996228</v>
      </c>
      <c r="W4052" s="2">
        <f t="shared" si="2153"/>
        <v>186755.80080779124</v>
      </c>
      <c r="X4052" s="17">
        <f t="shared" si="2154"/>
        <v>0</v>
      </c>
      <c r="Y4052" s="2">
        <f t="shared" si="2155"/>
        <v>0</v>
      </c>
      <c r="Z4052" s="72">
        <f t="shared" si="2156"/>
        <v>0</v>
      </c>
      <c r="AA4052" s="2">
        <f t="shared" si="2142"/>
        <v>0</v>
      </c>
      <c r="AB4052" s="12">
        <f t="shared" si="2164"/>
        <v>4.6600000000000003E-2</v>
      </c>
      <c r="AC4052" s="17">
        <f t="shared" si="2157"/>
        <v>17</v>
      </c>
      <c r="AD4052" s="17">
        <v>252</v>
      </c>
      <c r="AE4052" s="13">
        <f t="shared" si="2135"/>
        <v>1.003077328</v>
      </c>
      <c r="AF4052" s="2">
        <f t="shared" si="2143"/>
        <v>577.11982286</v>
      </c>
      <c r="AG4052" s="2">
        <f t="shared" si="2158"/>
        <v>574.70885497999996</v>
      </c>
      <c r="AH4052" s="3">
        <f t="shared" si="2159"/>
        <v>0</v>
      </c>
      <c r="AI4052" s="4" t="str">
        <f t="shared" si="2136"/>
        <v>A+J=</v>
      </c>
      <c r="AJ4052" s="11">
        <f t="shared" si="2165"/>
        <v>45215</v>
      </c>
      <c r="AQ4052" s="53"/>
      <c r="AR4052" s="53"/>
    </row>
    <row r="4053" spans="1:44" x14ac:dyDescent="0.2">
      <c r="A4053" s="158">
        <f t="shared" si="2160"/>
        <v>45209</v>
      </c>
      <c r="B4053" s="2">
        <f t="shared" si="2144"/>
        <v>187318.26461639319</v>
      </c>
      <c r="C4053" s="2">
        <f t="shared" si="2161"/>
        <v>110741.0922155</v>
      </c>
      <c r="D4053" s="2">
        <f>SUM(Y4053:Y$4362)</f>
        <v>24209.871884060005</v>
      </c>
      <c r="E4053" s="73">
        <f t="shared" si="2145"/>
        <v>86531.220331439996</v>
      </c>
      <c r="F4053" s="88">
        <f t="shared" si="2138"/>
        <v>6455.85</v>
      </c>
      <c r="G4053" s="3">
        <f>IF(AND(N4053=1,N4052&gt;1),VLOOKUP(A4052,[1]Plan1!$BK$81:$BM$259,3),G4052)</f>
        <v>6413.24</v>
      </c>
      <c r="H4053" s="11">
        <f t="shared" si="2139"/>
        <v>45122</v>
      </c>
      <c r="I4053" s="11">
        <f t="shared" si="2140"/>
        <v>45153</v>
      </c>
      <c r="J4053" s="12">
        <f t="shared" si="2146"/>
        <v>-6.6002153085962245E-3</v>
      </c>
      <c r="K4053" s="11">
        <f t="shared" si="2162"/>
        <v>45215</v>
      </c>
      <c r="L4053" s="11">
        <f t="shared" si="2147"/>
        <v>45215</v>
      </c>
      <c r="M4053" s="1">
        <f t="shared" si="2133"/>
        <v>21</v>
      </c>
      <c r="N4053" s="1">
        <f t="shared" si="2148"/>
        <v>18</v>
      </c>
      <c r="O4053" s="2">
        <f t="shared" si="2149"/>
        <v>0.99433998999999995</v>
      </c>
      <c r="P4053" s="13">
        <f t="shared" si="2141"/>
        <v>0.99339977999999995</v>
      </c>
      <c r="Q4053" s="13">
        <f t="shared" si="2134"/>
        <v>1.6934929836219486</v>
      </c>
      <c r="R4053" s="2">
        <f t="shared" si="2137"/>
        <v>1.6839077899999999</v>
      </c>
      <c r="S4053" s="2">
        <f t="shared" si="2163"/>
        <v>1.69349298</v>
      </c>
      <c r="T4053" s="2">
        <f t="shared" si="2150"/>
        <v>187539.26226448</v>
      </c>
      <c r="U4053" s="2">
        <f t="shared" si="2151"/>
        <v>16789.376198294987</v>
      </c>
      <c r="V4053" s="2">
        <f t="shared" si="2152"/>
        <v>59179.375662878185</v>
      </c>
      <c r="W4053" s="2">
        <f t="shared" si="2153"/>
        <v>186709.84407667318</v>
      </c>
      <c r="X4053" s="17">
        <f t="shared" si="2154"/>
        <v>0</v>
      </c>
      <c r="Y4053" s="2">
        <f t="shared" si="2155"/>
        <v>0</v>
      </c>
      <c r="Z4053" s="72">
        <f t="shared" si="2156"/>
        <v>0</v>
      </c>
      <c r="AA4053" s="2">
        <f t="shared" si="2142"/>
        <v>0</v>
      </c>
      <c r="AB4053" s="12">
        <f t="shared" si="2164"/>
        <v>4.6600000000000003E-2</v>
      </c>
      <c r="AC4053" s="17">
        <f t="shared" si="2157"/>
        <v>18</v>
      </c>
      <c r="AD4053" s="17">
        <v>252</v>
      </c>
      <c r="AE4053" s="13">
        <f t="shared" si="2135"/>
        <v>1.003258642</v>
      </c>
      <c r="AF4053" s="2">
        <f t="shared" si="2143"/>
        <v>611.12331666</v>
      </c>
      <c r="AG4053" s="2">
        <f t="shared" si="2158"/>
        <v>608.42053971999997</v>
      </c>
      <c r="AH4053" s="3">
        <f t="shared" si="2159"/>
        <v>0</v>
      </c>
      <c r="AI4053" s="4" t="str">
        <f t="shared" si="2136"/>
        <v>A+J=</v>
      </c>
      <c r="AJ4053" s="11">
        <f t="shared" si="2165"/>
        <v>45215</v>
      </c>
      <c r="AQ4053" s="53"/>
      <c r="AR4053" s="53"/>
    </row>
    <row r="4054" spans="1:44" x14ac:dyDescent="0.2">
      <c r="A4054" s="158">
        <f t="shared" si="2160"/>
        <v>45210</v>
      </c>
      <c r="B4054" s="2">
        <f t="shared" si="2144"/>
        <v>187306.02537553699</v>
      </c>
      <c r="C4054" s="2">
        <f t="shared" si="2161"/>
        <v>110741.0922155</v>
      </c>
      <c r="D4054" s="2">
        <f>SUM(Y4054:Y$4362)</f>
        <v>24209.871884060005</v>
      </c>
      <c r="E4054" s="73">
        <f t="shared" si="2145"/>
        <v>86531.220331439996</v>
      </c>
      <c r="F4054" s="88">
        <f t="shared" si="2138"/>
        <v>6455.85</v>
      </c>
      <c r="G4054" s="3">
        <f>IF(AND(N4054=1,N4053&gt;1),VLOOKUP(A4053,[1]Plan1!$BK$81:$BM$259,3),G4053)</f>
        <v>6413.24</v>
      </c>
      <c r="H4054" s="11">
        <f t="shared" si="2139"/>
        <v>45122</v>
      </c>
      <c r="I4054" s="11">
        <f t="shared" si="2140"/>
        <v>45153</v>
      </c>
      <c r="J4054" s="12">
        <f t="shared" si="2146"/>
        <v>-6.6002153085962245E-3</v>
      </c>
      <c r="K4054" s="11">
        <f t="shared" si="2162"/>
        <v>45215</v>
      </c>
      <c r="L4054" s="11">
        <f t="shared" si="2147"/>
        <v>45215</v>
      </c>
      <c r="M4054" s="1">
        <f t="shared" si="2133"/>
        <v>21</v>
      </c>
      <c r="N4054" s="1">
        <f t="shared" si="2148"/>
        <v>19</v>
      </c>
      <c r="O4054" s="2">
        <f t="shared" si="2149"/>
        <v>0.99402648999999998</v>
      </c>
      <c r="P4054" s="13">
        <f t="shared" si="2141"/>
        <v>0.99339977999999995</v>
      </c>
      <c r="Q4054" s="13">
        <f t="shared" si="2134"/>
        <v>1.6934929836219486</v>
      </c>
      <c r="R4054" s="2">
        <f t="shared" si="2137"/>
        <v>1.68337688</v>
      </c>
      <c r="S4054" s="2">
        <f t="shared" si="2163"/>
        <v>1.69349298</v>
      </c>
      <c r="T4054" s="2">
        <f t="shared" si="2150"/>
        <v>187539.26226448</v>
      </c>
      <c r="U4054" s="2">
        <f t="shared" si="2151"/>
        <v>16789.376198294987</v>
      </c>
      <c r="V4054" s="2">
        <f t="shared" si="2152"/>
        <v>59133.435372692024</v>
      </c>
      <c r="W4054" s="2">
        <f t="shared" si="2153"/>
        <v>186663.903786487</v>
      </c>
      <c r="X4054" s="17">
        <f t="shared" si="2154"/>
        <v>0</v>
      </c>
      <c r="Y4054" s="2">
        <f t="shared" si="2155"/>
        <v>0</v>
      </c>
      <c r="Z4054" s="72">
        <f t="shared" si="2156"/>
        <v>0</v>
      </c>
      <c r="AA4054" s="2">
        <f t="shared" si="2142"/>
        <v>0</v>
      </c>
      <c r="AB4054" s="12">
        <f t="shared" si="2164"/>
        <v>4.6600000000000003E-2</v>
      </c>
      <c r="AC4054" s="17">
        <f t="shared" si="2157"/>
        <v>19</v>
      </c>
      <c r="AD4054" s="17">
        <v>252</v>
      </c>
      <c r="AE4054" s="13">
        <f t="shared" si="2135"/>
        <v>1.003439988</v>
      </c>
      <c r="AF4054" s="2">
        <f t="shared" si="2143"/>
        <v>645.13281171000006</v>
      </c>
      <c r="AG4054" s="2">
        <f t="shared" si="2158"/>
        <v>642.12158905000001</v>
      </c>
      <c r="AH4054" s="3">
        <f t="shared" si="2159"/>
        <v>0</v>
      </c>
      <c r="AI4054" s="4" t="str">
        <f t="shared" si="2136"/>
        <v>A+J=</v>
      </c>
      <c r="AJ4054" s="11">
        <f t="shared" si="2165"/>
        <v>45215</v>
      </c>
      <c r="AQ4054" s="53"/>
      <c r="AR4054" s="53"/>
    </row>
    <row r="4055" spans="1:44" x14ac:dyDescent="0.2">
      <c r="A4055" s="158">
        <f t="shared" si="2160"/>
        <v>45211</v>
      </c>
      <c r="B4055" s="2">
        <f t="shared" si="2144"/>
        <v>187293.79058110833</v>
      </c>
      <c r="C4055" s="2">
        <f t="shared" si="2161"/>
        <v>110741.0922155</v>
      </c>
      <c r="D4055" s="2">
        <f>SUM(Y4055:Y$4362)</f>
        <v>24209.871884060005</v>
      </c>
      <c r="E4055" s="73">
        <f t="shared" si="2145"/>
        <v>86531.220331439996</v>
      </c>
      <c r="F4055" s="88">
        <f t="shared" si="2138"/>
        <v>6455.85</v>
      </c>
      <c r="G4055" s="3">
        <f>IF(AND(N4055=1,N4054&gt;1),VLOOKUP(A4054,[1]Plan1!$BK$81:$BM$259,3),G4054)</f>
        <v>6413.24</v>
      </c>
      <c r="H4055" s="11">
        <f t="shared" si="2139"/>
        <v>45122</v>
      </c>
      <c r="I4055" s="11">
        <f t="shared" si="2140"/>
        <v>45153</v>
      </c>
      <c r="J4055" s="12">
        <f t="shared" si="2146"/>
        <v>-6.6002153085962245E-3</v>
      </c>
      <c r="K4055" s="11">
        <f t="shared" si="2162"/>
        <v>45215</v>
      </c>
      <c r="L4055" s="11">
        <f t="shared" si="2147"/>
        <v>45215</v>
      </c>
      <c r="M4055" s="1">
        <f t="shared" ref="M4055:M4118" si="2166">IF(L4055=L4054,M4054,NETWORKDAYS(L4054,L4055,$AN$194:$AN$348)-1)</f>
        <v>21</v>
      </c>
      <c r="N4055" s="1">
        <f t="shared" si="2148"/>
        <v>20</v>
      </c>
      <c r="O4055" s="2">
        <f t="shared" si="2149"/>
        <v>0.99371308999999997</v>
      </c>
      <c r="P4055" s="13">
        <f t="shared" si="2141"/>
        <v>0.99339977999999995</v>
      </c>
      <c r="Q4055" s="13">
        <f t="shared" si="2134"/>
        <v>1.6934929836219486</v>
      </c>
      <c r="R4055" s="2">
        <f t="shared" si="2137"/>
        <v>1.6828461400000001</v>
      </c>
      <c r="S4055" s="2">
        <f t="shared" si="2163"/>
        <v>1.69349298</v>
      </c>
      <c r="T4055" s="2">
        <f t="shared" si="2150"/>
        <v>187539.26226448</v>
      </c>
      <c r="U4055" s="2">
        <f t="shared" si="2151"/>
        <v>16789.376198294987</v>
      </c>
      <c r="V4055" s="2">
        <f t="shared" si="2152"/>
        <v>59087.509792813333</v>
      </c>
      <c r="W4055" s="2">
        <f t="shared" si="2153"/>
        <v>186617.97820660833</v>
      </c>
      <c r="X4055" s="17">
        <f t="shared" si="2154"/>
        <v>0</v>
      </c>
      <c r="Y4055" s="2">
        <f t="shared" si="2155"/>
        <v>0</v>
      </c>
      <c r="Z4055" s="72">
        <f t="shared" si="2156"/>
        <v>0</v>
      </c>
      <c r="AA4055" s="2">
        <f t="shared" si="2142"/>
        <v>0</v>
      </c>
      <c r="AB4055" s="12">
        <f t="shared" si="2164"/>
        <v>4.6600000000000003E-2</v>
      </c>
      <c r="AC4055" s="17">
        <f t="shared" si="2157"/>
        <v>20</v>
      </c>
      <c r="AD4055" s="17">
        <v>252</v>
      </c>
      <c r="AE4055" s="13">
        <f t="shared" si="2135"/>
        <v>1.0036213679999999</v>
      </c>
      <c r="AF4055" s="2">
        <f t="shared" si="2143"/>
        <v>679.14868309999997</v>
      </c>
      <c r="AG4055" s="2">
        <f t="shared" si="2158"/>
        <v>675.81237450000003</v>
      </c>
      <c r="AH4055" s="3">
        <f t="shared" si="2159"/>
        <v>0</v>
      </c>
      <c r="AI4055" s="4" t="str">
        <f t="shared" si="2136"/>
        <v>A+J=</v>
      </c>
      <c r="AJ4055" s="11">
        <f t="shared" si="2165"/>
        <v>45215</v>
      </c>
      <c r="AQ4055" s="53"/>
      <c r="AR4055" s="53"/>
    </row>
    <row r="4056" spans="1:44" x14ac:dyDescent="0.2">
      <c r="A4056" s="158">
        <f t="shared" si="2160"/>
        <v>45212</v>
      </c>
      <c r="B4056" s="2">
        <f t="shared" si="2144"/>
        <v>187293.79058110833</v>
      </c>
      <c r="C4056" s="2">
        <f t="shared" si="2161"/>
        <v>110741.0922155</v>
      </c>
      <c r="D4056" s="2">
        <f>SUM(Y4056:Y$4362)</f>
        <v>24209.871884060005</v>
      </c>
      <c r="E4056" s="73">
        <f t="shared" si="2145"/>
        <v>86531.220331439996</v>
      </c>
      <c r="F4056" s="88">
        <f t="shared" si="2138"/>
        <v>6455.85</v>
      </c>
      <c r="G4056" s="3">
        <f>IF(AND(N4056=1,N4055&gt;1),VLOOKUP(A4055,[1]Plan1!$BK$81:$BM$259,3),G4055)</f>
        <v>6413.24</v>
      </c>
      <c r="H4056" s="11">
        <f t="shared" si="2139"/>
        <v>45122</v>
      </c>
      <c r="I4056" s="11">
        <f t="shared" si="2140"/>
        <v>45153</v>
      </c>
      <c r="J4056" s="12">
        <f t="shared" si="2146"/>
        <v>-6.6002153085962245E-3</v>
      </c>
      <c r="K4056" s="11">
        <f t="shared" si="2162"/>
        <v>45215</v>
      </c>
      <c r="L4056" s="11">
        <f t="shared" si="2147"/>
        <v>45215</v>
      </c>
      <c r="M4056" s="1">
        <f t="shared" si="2166"/>
        <v>21</v>
      </c>
      <c r="N4056" s="1">
        <f t="shared" si="2148"/>
        <v>20</v>
      </c>
      <c r="O4056" s="2">
        <f t="shared" si="2149"/>
        <v>0.99371308999999997</v>
      </c>
      <c r="P4056" s="13">
        <f t="shared" si="2141"/>
        <v>0.99339977999999995</v>
      </c>
      <c r="Q4056" s="13">
        <f t="shared" si="2134"/>
        <v>1.6934929836219486</v>
      </c>
      <c r="R4056" s="2">
        <f t="shared" si="2137"/>
        <v>1.6828461400000001</v>
      </c>
      <c r="S4056" s="2">
        <f t="shared" si="2163"/>
        <v>1.69349298</v>
      </c>
      <c r="T4056" s="2">
        <f t="shared" si="2150"/>
        <v>187539.26226448</v>
      </c>
      <c r="U4056" s="2">
        <f t="shared" si="2151"/>
        <v>16789.376198294987</v>
      </c>
      <c r="V4056" s="2">
        <f t="shared" si="2152"/>
        <v>59087.509792813333</v>
      </c>
      <c r="W4056" s="2">
        <f t="shared" si="2153"/>
        <v>186617.97820660833</v>
      </c>
      <c r="X4056" s="17">
        <f t="shared" si="2154"/>
        <v>0</v>
      </c>
      <c r="Y4056" s="2">
        <f t="shared" si="2155"/>
        <v>0</v>
      </c>
      <c r="Z4056" s="72">
        <f t="shared" si="2156"/>
        <v>0</v>
      </c>
      <c r="AA4056" s="2">
        <f t="shared" si="2142"/>
        <v>0</v>
      </c>
      <c r="AB4056" s="12">
        <f t="shared" si="2164"/>
        <v>4.6600000000000003E-2</v>
      </c>
      <c r="AC4056" s="17">
        <f t="shared" si="2157"/>
        <v>20</v>
      </c>
      <c r="AD4056" s="17">
        <v>252</v>
      </c>
      <c r="AE4056" s="13">
        <f t="shared" si="2135"/>
        <v>1.0036213679999999</v>
      </c>
      <c r="AF4056" s="2">
        <f t="shared" si="2143"/>
        <v>679.14868309999997</v>
      </c>
      <c r="AG4056" s="2">
        <f t="shared" si="2158"/>
        <v>675.81237450000003</v>
      </c>
      <c r="AH4056" s="3">
        <f t="shared" si="2159"/>
        <v>0</v>
      </c>
      <c r="AI4056" s="4" t="str">
        <f t="shared" si="2136"/>
        <v>A+J=</v>
      </c>
      <c r="AJ4056" s="11">
        <f t="shared" si="2165"/>
        <v>45215</v>
      </c>
      <c r="AQ4056" s="53"/>
      <c r="AR4056" s="53"/>
    </row>
    <row r="4057" spans="1:44" x14ac:dyDescent="0.2">
      <c r="A4057" s="158">
        <f t="shared" si="2160"/>
        <v>45213</v>
      </c>
      <c r="B4057" s="2">
        <f t="shared" si="2144"/>
        <v>187281.55812605267</v>
      </c>
      <c r="C4057" s="2">
        <f t="shared" si="2161"/>
        <v>110741.0922155</v>
      </c>
      <c r="D4057" s="2">
        <f>SUM(Y4057:Y$4362)</f>
        <v>24209.871884060005</v>
      </c>
      <c r="E4057" s="73">
        <f t="shared" si="2145"/>
        <v>86531.220331439996</v>
      </c>
      <c r="F4057" s="88">
        <f t="shared" si="2138"/>
        <v>6455.85</v>
      </c>
      <c r="G4057" s="3">
        <f>IF(AND(N4057=1,N4056&gt;1),VLOOKUP(A4056,[1]Plan1!$BK$81:$BM$259,3),G4056)</f>
        <v>6413.24</v>
      </c>
      <c r="H4057" s="11">
        <f t="shared" si="2139"/>
        <v>45122</v>
      </c>
      <c r="I4057" s="11">
        <f t="shared" si="2140"/>
        <v>45153</v>
      </c>
      <c r="J4057" s="12">
        <f t="shared" si="2146"/>
        <v>-6.6002153085962245E-3</v>
      </c>
      <c r="K4057" s="11">
        <f t="shared" si="2162"/>
        <v>45244</v>
      </c>
      <c r="L4057" s="11">
        <f t="shared" si="2147"/>
        <v>45215</v>
      </c>
      <c r="M4057" s="1">
        <f t="shared" si="2166"/>
        <v>21</v>
      </c>
      <c r="N4057" s="1">
        <f t="shared" si="2148"/>
        <v>21</v>
      </c>
      <c r="O4057" s="2">
        <f t="shared" si="2149"/>
        <v>0.99339977999999995</v>
      </c>
      <c r="P4057" s="13">
        <f t="shared" si="2141"/>
        <v>0.99339977999999995</v>
      </c>
      <c r="Q4057" s="13">
        <f t="shared" si="2134"/>
        <v>1.6934929836219486</v>
      </c>
      <c r="R4057" s="2">
        <f t="shared" si="2137"/>
        <v>1.68231555</v>
      </c>
      <c r="S4057" s="2">
        <f t="shared" si="2163"/>
        <v>1.69349298</v>
      </c>
      <c r="T4057" s="2">
        <f t="shared" si="2150"/>
        <v>187539.26226448</v>
      </c>
      <c r="U4057" s="2">
        <f t="shared" si="2151"/>
        <v>16789.376198294987</v>
      </c>
      <c r="V4057" s="2">
        <f t="shared" si="2152"/>
        <v>59041.597192617664</v>
      </c>
      <c r="W4057" s="2">
        <f t="shared" si="2153"/>
        <v>186572.06560641265</v>
      </c>
      <c r="X4057" s="17">
        <f t="shared" si="2154"/>
        <v>0</v>
      </c>
      <c r="Y4057" s="2">
        <f t="shared" si="2155"/>
        <v>0</v>
      </c>
      <c r="Z4057" s="72">
        <f t="shared" si="2156"/>
        <v>0</v>
      </c>
      <c r="AA4057" s="2">
        <f t="shared" si="2142"/>
        <v>0</v>
      </c>
      <c r="AB4057" s="12">
        <f t="shared" si="2164"/>
        <v>4.6600000000000003E-2</v>
      </c>
      <c r="AC4057" s="17">
        <f t="shared" si="2157"/>
        <v>21</v>
      </c>
      <c r="AD4057" s="17">
        <v>252</v>
      </c>
      <c r="AE4057" s="13">
        <f t="shared" si="2135"/>
        <v>1.00380278</v>
      </c>
      <c r="AF4057" s="2">
        <f t="shared" si="2143"/>
        <v>713.17055574999995</v>
      </c>
      <c r="AG4057" s="2">
        <f t="shared" si="2158"/>
        <v>709.49251963999995</v>
      </c>
      <c r="AH4057" s="3">
        <f t="shared" si="2159"/>
        <v>0</v>
      </c>
      <c r="AI4057" s="4" t="str">
        <f t="shared" si="2136"/>
        <v>A+J=</v>
      </c>
      <c r="AJ4057" s="11">
        <f t="shared" si="2165"/>
        <v>45215</v>
      </c>
      <c r="AQ4057" s="53"/>
      <c r="AR4057" s="53"/>
    </row>
    <row r="4058" spans="1:44" x14ac:dyDescent="0.2">
      <c r="A4058" s="158">
        <f t="shared" si="2160"/>
        <v>45214</v>
      </c>
      <c r="B4058" s="2">
        <f t="shared" si="2144"/>
        <v>187281.55812605267</v>
      </c>
      <c r="C4058" s="2">
        <f t="shared" si="2161"/>
        <v>110741.0922155</v>
      </c>
      <c r="D4058" s="2">
        <f>SUM(Y4058:Y$4362)</f>
        <v>24209.871884060005</v>
      </c>
      <c r="E4058" s="73">
        <f t="shared" si="2145"/>
        <v>86531.220331439996</v>
      </c>
      <c r="F4058" s="88">
        <f t="shared" si="2138"/>
        <v>6455.85</v>
      </c>
      <c r="G4058" s="3">
        <f>IF(AND(N4058=1,N4057&gt;1),VLOOKUP(A4057,[1]Plan1!$BK$81:$BM$259,3),G4057)</f>
        <v>6413.24</v>
      </c>
      <c r="H4058" s="11">
        <f t="shared" si="2139"/>
        <v>45122</v>
      </c>
      <c r="I4058" s="11">
        <f t="shared" si="2140"/>
        <v>45153</v>
      </c>
      <c r="J4058" s="12">
        <f t="shared" si="2146"/>
        <v>-6.6002153085962245E-3</v>
      </c>
      <c r="K4058" s="11">
        <f t="shared" si="2162"/>
        <v>45244</v>
      </c>
      <c r="L4058" s="11">
        <f t="shared" si="2147"/>
        <v>45215</v>
      </c>
      <c r="M4058" s="1">
        <f t="shared" si="2166"/>
        <v>21</v>
      </c>
      <c r="N4058" s="1">
        <f t="shared" si="2148"/>
        <v>21</v>
      </c>
      <c r="O4058" s="2">
        <f t="shared" si="2149"/>
        <v>0.99339977999999995</v>
      </c>
      <c r="P4058" s="13">
        <f t="shared" si="2141"/>
        <v>0.99339977999999995</v>
      </c>
      <c r="Q4058" s="13">
        <f t="shared" si="2134"/>
        <v>1.6934929836219486</v>
      </c>
      <c r="R4058" s="2">
        <f t="shared" si="2137"/>
        <v>1.68231555</v>
      </c>
      <c r="S4058" s="2">
        <f t="shared" si="2163"/>
        <v>1.69349298</v>
      </c>
      <c r="T4058" s="2">
        <f t="shared" si="2150"/>
        <v>187539.26226448</v>
      </c>
      <c r="U4058" s="2">
        <f t="shared" si="2151"/>
        <v>16789.376198294987</v>
      </c>
      <c r="V4058" s="2">
        <f t="shared" si="2152"/>
        <v>59041.597192617664</v>
      </c>
      <c r="W4058" s="2">
        <f t="shared" si="2153"/>
        <v>186572.06560641265</v>
      </c>
      <c r="X4058" s="17">
        <f t="shared" si="2154"/>
        <v>0</v>
      </c>
      <c r="Y4058" s="2">
        <f t="shared" si="2155"/>
        <v>0</v>
      </c>
      <c r="Z4058" s="72">
        <f t="shared" si="2156"/>
        <v>0</v>
      </c>
      <c r="AA4058" s="2">
        <f t="shared" si="2142"/>
        <v>0</v>
      </c>
      <c r="AB4058" s="12">
        <f t="shared" si="2164"/>
        <v>4.6600000000000003E-2</v>
      </c>
      <c r="AC4058" s="17">
        <f t="shared" si="2157"/>
        <v>21</v>
      </c>
      <c r="AD4058" s="17">
        <v>252</v>
      </c>
      <c r="AE4058" s="13">
        <f t="shared" si="2135"/>
        <v>1.00380278</v>
      </c>
      <c r="AF4058" s="2">
        <f t="shared" si="2143"/>
        <v>713.17055574999995</v>
      </c>
      <c r="AG4058" s="2">
        <f t="shared" si="2158"/>
        <v>709.49251963999995</v>
      </c>
      <c r="AH4058" s="3">
        <f t="shared" si="2159"/>
        <v>0</v>
      </c>
      <c r="AI4058" s="4" t="str">
        <f t="shared" si="2136"/>
        <v>A+J=</v>
      </c>
      <c r="AJ4058" s="11">
        <f t="shared" si="2165"/>
        <v>45215</v>
      </c>
      <c r="AQ4058" s="53"/>
      <c r="AR4058" s="53"/>
    </row>
    <row r="4059" spans="1:44" x14ac:dyDescent="0.2">
      <c r="A4059" s="158">
        <f t="shared" si="2160"/>
        <v>45215</v>
      </c>
      <c r="B4059" s="2">
        <f t="shared" si="2144"/>
        <v>187281.55812605267</v>
      </c>
      <c r="C4059" s="2">
        <f t="shared" si="2161"/>
        <v>110741.0922155</v>
      </c>
      <c r="D4059" s="2">
        <f>SUM(Y4059:Y$4362)</f>
        <v>24209.871884060005</v>
      </c>
      <c r="E4059" s="73">
        <f t="shared" si="2145"/>
        <v>86531.220331439996</v>
      </c>
      <c r="F4059" s="88">
        <f t="shared" si="2138"/>
        <v>6455.85</v>
      </c>
      <c r="G4059" s="3">
        <f>IF(AND(N4059=1,N4058&gt;1),VLOOKUP(A4058,[1]Plan1!$BK$81:$BM$259,3),G4058)</f>
        <v>6413.24</v>
      </c>
      <c r="H4059" s="11">
        <f t="shared" si="2139"/>
        <v>45122</v>
      </c>
      <c r="I4059" s="11">
        <f t="shared" si="2140"/>
        <v>45153</v>
      </c>
      <c r="J4059" s="12">
        <f t="shared" si="2146"/>
        <v>-6.6002153085962245E-3</v>
      </c>
      <c r="K4059" s="11">
        <f t="shared" si="2162"/>
        <v>45244</v>
      </c>
      <c r="L4059" s="11">
        <f t="shared" si="2147"/>
        <v>45215</v>
      </c>
      <c r="M4059" s="1">
        <f t="shared" si="2166"/>
        <v>21</v>
      </c>
      <c r="N4059" s="1">
        <f t="shared" si="2148"/>
        <v>21</v>
      </c>
      <c r="O4059" s="2">
        <f t="shared" si="2149"/>
        <v>0.99339977999999995</v>
      </c>
      <c r="P4059" s="13">
        <f t="shared" si="2141"/>
        <v>0.99339977999999995</v>
      </c>
      <c r="Q4059" s="13">
        <f t="shared" si="2134"/>
        <v>1.6934929836219486</v>
      </c>
      <c r="R4059" s="2">
        <f t="shared" si="2137"/>
        <v>1.68231555</v>
      </c>
      <c r="S4059" s="2">
        <f t="shared" si="2163"/>
        <v>1.69349298</v>
      </c>
      <c r="T4059" s="2">
        <f t="shared" si="2150"/>
        <v>187539.26226448</v>
      </c>
      <c r="U4059" s="2">
        <f t="shared" si="2151"/>
        <v>16789.376198294987</v>
      </c>
      <c r="V4059" s="2">
        <f t="shared" si="2152"/>
        <v>59041.597192617664</v>
      </c>
      <c r="W4059" s="2">
        <f t="shared" si="2153"/>
        <v>186572.06560641265</v>
      </c>
      <c r="X4059" s="17">
        <f t="shared" si="2154"/>
        <v>133</v>
      </c>
      <c r="Y4059" s="2">
        <f t="shared" si="2155"/>
        <v>2155.52220425</v>
      </c>
      <c r="Z4059" s="72">
        <f t="shared" si="2156"/>
        <v>1.9464519999999999E-2</v>
      </c>
      <c r="AA4059" s="2">
        <f t="shared" si="2142"/>
        <v>3650.3617211300002</v>
      </c>
      <c r="AB4059" s="12">
        <f t="shared" si="2164"/>
        <v>4.6600000000000003E-2</v>
      </c>
      <c r="AC4059" s="17">
        <f t="shared" si="2157"/>
        <v>21</v>
      </c>
      <c r="AD4059" s="17">
        <v>252</v>
      </c>
      <c r="AE4059" s="13">
        <f t="shared" si="2135"/>
        <v>1.00380278</v>
      </c>
      <c r="AF4059" s="2">
        <f t="shared" si="2143"/>
        <v>713.17055574999995</v>
      </c>
      <c r="AG4059" s="2">
        <f t="shared" si="2158"/>
        <v>709.49251963999995</v>
      </c>
      <c r="AH4059" s="3">
        <f t="shared" si="2159"/>
        <v>4363.5322768799997</v>
      </c>
      <c r="AI4059" s="4" t="str">
        <f t="shared" si="2136"/>
        <v>A+J=</v>
      </c>
      <c r="AJ4059" s="11">
        <f t="shared" si="2165"/>
        <v>45215</v>
      </c>
      <c r="AQ4059" s="53"/>
      <c r="AR4059" s="53"/>
    </row>
    <row r="4060" spans="1:44" x14ac:dyDescent="0.2">
      <c r="A4060" s="158">
        <f t="shared" si="2160"/>
        <v>45216</v>
      </c>
      <c r="B4060" s="2">
        <f t="shared" si="2144"/>
        <v>182906.56790303197</v>
      </c>
      <c r="C4060" s="2">
        <f t="shared" si="2161"/>
        <v>108585.57001125001</v>
      </c>
      <c r="D4060" s="2">
        <f>SUM(Y4060:Y$4362)</f>
        <v>22054.349679810002</v>
      </c>
      <c r="E4060" s="73">
        <f t="shared" si="2145"/>
        <v>86531.22033144001</v>
      </c>
      <c r="F4060" s="88">
        <f t="shared" si="2138"/>
        <v>6455.85</v>
      </c>
      <c r="G4060" s="3">
        <f>IF(AND(N4060=1,N4059&gt;1),VLOOKUP(A4059,[1]Plan1!$BK$81:$BM$259,3),G4059)</f>
        <v>6413.24</v>
      </c>
      <c r="H4060" s="11">
        <f t="shared" si="2139"/>
        <v>45155</v>
      </c>
      <c r="I4060" s="11">
        <f t="shared" si="2140"/>
        <v>45186</v>
      </c>
      <c r="J4060" s="12">
        <f t="shared" si="2146"/>
        <v>-6.6002153085962245E-3</v>
      </c>
      <c r="K4060" s="11">
        <f t="shared" si="2162"/>
        <v>45244</v>
      </c>
      <c r="L4060" s="11">
        <f t="shared" si="2147"/>
        <v>45244</v>
      </c>
      <c r="M4060" s="1">
        <f t="shared" si="2166"/>
        <v>20</v>
      </c>
      <c r="N4060" s="1">
        <f t="shared" si="2148"/>
        <v>1</v>
      </c>
      <c r="O4060" s="2">
        <f t="shared" si="2149"/>
        <v>0.99966895</v>
      </c>
      <c r="P4060" s="13">
        <f t="shared" si="2141"/>
        <v>0.99339977999999995</v>
      </c>
      <c r="Q4060" s="13">
        <f t="shared" si="2134"/>
        <v>1.6823155573615871</v>
      </c>
      <c r="R4060" s="2">
        <f t="shared" si="2137"/>
        <v>1.6817586200000001</v>
      </c>
      <c r="S4060" s="2">
        <f t="shared" si="2163"/>
        <v>1.69349298</v>
      </c>
      <c r="T4060" s="2">
        <f t="shared" si="2150"/>
        <v>183888.90054335</v>
      </c>
      <c r="U4060" s="2">
        <f t="shared" si="2151"/>
        <v>15294.536681413485</v>
      </c>
      <c r="V4060" s="2">
        <f t="shared" si="2152"/>
        <v>58993.40536007849</v>
      </c>
      <c r="W4060" s="2">
        <f t="shared" si="2153"/>
        <v>182873.51205274198</v>
      </c>
      <c r="X4060" s="17">
        <f t="shared" si="2154"/>
        <v>0</v>
      </c>
      <c r="Y4060" s="2">
        <f t="shared" si="2155"/>
        <v>0</v>
      </c>
      <c r="Z4060" s="72">
        <f t="shared" si="2156"/>
        <v>0</v>
      </c>
      <c r="AA4060" s="2">
        <f t="shared" si="2142"/>
        <v>0</v>
      </c>
      <c r="AB4060" s="12">
        <f t="shared" si="2164"/>
        <v>4.6600000000000003E-2</v>
      </c>
      <c r="AC4060" s="17">
        <f t="shared" si="2157"/>
        <v>1</v>
      </c>
      <c r="AD4060" s="17">
        <v>252</v>
      </c>
      <c r="AE4060" s="13">
        <f t="shared" si="2135"/>
        <v>1.0001807579999999</v>
      </c>
      <c r="AF4060" s="2">
        <f t="shared" si="2143"/>
        <v>33.239389879999997</v>
      </c>
      <c r="AG4060" s="2">
        <f t="shared" si="2158"/>
        <v>33.055850290000002</v>
      </c>
      <c r="AH4060" s="3">
        <f t="shared" si="2159"/>
        <v>0</v>
      </c>
      <c r="AI4060" s="4" t="str">
        <f t="shared" si="2136"/>
        <v>A+J=</v>
      </c>
      <c r="AJ4060" s="11">
        <f t="shared" si="2165"/>
        <v>45244</v>
      </c>
      <c r="AQ4060" s="53"/>
      <c r="AR4060" s="53"/>
    </row>
    <row r="4061" spans="1:44" x14ac:dyDescent="0.2">
      <c r="A4061" s="158">
        <f t="shared" si="2160"/>
        <v>45217</v>
      </c>
      <c r="B4061" s="2">
        <f t="shared" si="2144"/>
        <v>182891.43506470026</v>
      </c>
      <c r="C4061" s="2">
        <f t="shared" si="2161"/>
        <v>108585.57001125001</v>
      </c>
      <c r="D4061" s="2">
        <f>SUM(Y4061:Y$4362)</f>
        <v>22054.349679810002</v>
      </c>
      <c r="E4061" s="73">
        <f t="shared" si="2145"/>
        <v>86531.22033144001</v>
      </c>
      <c r="F4061" s="88">
        <f t="shared" si="2138"/>
        <v>6455.85</v>
      </c>
      <c r="G4061" s="3">
        <f>IF(AND(N4061=1,N4060&gt;1),VLOOKUP(A4060,[1]Plan1!$BK$81:$BM$259,3),G4060)</f>
        <v>6413.24</v>
      </c>
      <c r="H4061" s="11">
        <f t="shared" si="2139"/>
        <v>45155</v>
      </c>
      <c r="I4061" s="11">
        <f t="shared" si="2140"/>
        <v>45186</v>
      </c>
      <c r="J4061" s="12">
        <f t="shared" si="2146"/>
        <v>-6.6002153085962245E-3</v>
      </c>
      <c r="K4061" s="11">
        <f t="shared" si="2162"/>
        <v>45244</v>
      </c>
      <c r="L4061" s="11">
        <f t="shared" si="2147"/>
        <v>45244</v>
      </c>
      <c r="M4061" s="1">
        <f t="shared" si="2166"/>
        <v>20</v>
      </c>
      <c r="N4061" s="1">
        <f t="shared" si="2148"/>
        <v>2</v>
      </c>
      <c r="O4061" s="2">
        <f t="shared" si="2149"/>
        <v>0.99933799999999995</v>
      </c>
      <c r="P4061" s="13">
        <f t="shared" si="2141"/>
        <v>0.99339977999999995</v>
      </c>
      <c r="Q4061" s="13">
        <f t="shared" si="2134"/>
        <v>1.6823155573615871</v>
      </c>
      <c r="R4061" s="2">
        <f t="shared" si="2137"/>
        <v>1.68120186</v>
      </c>
      <c r="S4061" s="2">
        <f t="shared" si="2163"/>
        <v>1.69349298</v>
      </c>
      <c r="T4061" s="2">
        <f t="shared" si="2150"/>
        <v>183888.90054335</v>
      </c>
      <c r="U4061" s="2">
        <f t="shared" si="2151"/>
        <v>15294.536681413485</v>
      </c>
      <c r="V4061" s="2">
        <f t="shared" si="2152"/>
        <v>58945.228237846757</v>
      </c>
      <c r="W4061" s="2">
        <f t="shared" si="2153"/>
        <v>182825.33493051026</v>
      </c>
      <c r="X4061" s="17">
        <f t="shared" si="2154"/>
        <v>0</v>
      </c>
      <c r="Y4061" s="2">
        <f t="shared" si="2155"/>
        <v>0</v>
      </c>
      <c r="Z4061" s="72">
        <f t="shared" si="2156"/>
        <v>0</v>
      </c>
      <c r="AA4061" s="2">
        <f t="shared" si="2142"/>
        <v>0</v>
      </c>
      <c r="AB4061" s="12">
        <f t="shared" si="2164"/>
        <v>4.6600000000000003E-2</v>
      </c>
      <c r="AC4061" s="17">
        <f t="shared" si="2157"/>
        <v>2</v>
      </c>
      <c r="AD4061" s="17">
        <v>252</v>
      </c>
      <c r="AE4061" s="13">
        <f t="shared" si="2135"/>
        <v>1.0003615480000001</v>
      </c>
      <c r="AF4061" s="2">
        <f t="shared" si="2143"/>
        <v>66.484664210000005</v>
      </c>
      <c r="AG4061" s="2">
        <f t="shared" si="2158"/>
        <v>66.100134190000006</v>
      </c>
      <c r="AH4061" s="3">
        <f t="shared" si="2159"/>
        <v>0</v>
      </c>
      <c r="AI4061" s="4" t="str">
        <f t="shared" si="2136"/>
        <v>A+J=</v>
      </c>
      <c r="AJ4061" s="11">
        <f t="shared" si="2165"/>
        <v>45244</v>
      </c>
      <c r="AQ4061" s="53"/>
      <c r="AR4061" s="53"/>
    </row>
    <row r="4062" spans="1:44" x14ac:dyDescent="0.2">
      <c r="A4062" s="158">
        <f t="shared" si="2160"/>
        <v>45218</v>
      </c>
      <c r="B4062" s="2">
        <f t="shared" si="2144"/>
        <v>182876.30815376257</v>
      </c>
      <c r="C4062" s="2">
        <f t="shared" si="2161"/>
        <v>108585.57001125001</v>
      </c>
      <c r="D4062" s="2">
        <f>SUM(Y4062:Y$4362)</f>
        <v>22054.349679810002</v>
      </c>
      <c r="E4062" s="73">
        <f t="shared" si="2145"/>
        <v>86531.22033144001</v>
      </c>
      <c r="F4062" s="88">
        <f t="shared" si="2138"/>
        <v>6455.85</v>
      </c>
      <c r="G4062" s="3">
        <f>IF(AND(N4062=1,N4061&gt;1),VLOOKUP(A4061,[1]Plan1!$BK$81:$BM$259,3),G4061)</f>
        <v>6413.24</v>
      </c>
      <c r="H4062" s="11">
        <f t="shared" si="2139"/>
        <v>45155</v>
      </c>
      <c r="I4062" s="11">
        <f t="shared" si="2140"/>
        <v>45186</v>
      </c>
      <c r="J4062" s="12">
        <f t="shared" si="2146"/>
        <v>-6.6002153085962245E-3</v>
      </c>
      <c r="K4062" s="11">
        <f t="shared" si="2162"/>
        <v>45244</v>
      </c>
      <c r="L4062" s="11">
        <f t="shared" si="2147"/>
        <v>45244</v>
      </c>
      <c r="M4062" s="1">
        <f t="shared" si="2166"/>
        <v>20</v>
      </c>
      <c r="N4062" s="1">
        <f t="shared" si="2148"/>
        <v>3</v>
      </c>
      <c r="O4062" s="2">
        <f t="shared" si="2149"/>
        <v>0.99900717000000006</v>
      </c>
      <c r="P4062" s="13">
        <f t="shared" si="2141"/>
        <v>0.99339977999999995</v>
      </c>
      <c r="Q4062" s="13">
        <f t="shared" si="2134"/>
        <v>1.6823155573615871</v>
      </c>
      <c r="R4062" s="2">
        <f t="shared" si="2137"/>
        <v>1.6806452999999999</v>
      </c>
      <c r="S4062" s="2">
        <f t="shared" si="2163"/>
        <v>1.69349298</v>
      </c>
      <c r="T4062" s="2">
        <f t="shared" si="2150"/>
        <v>183888.90054335</v>
      </c>
      <c r="U4062" s="2">
        <f t="shared" si="2151"/>
        <v>15294.536681413485</v>
      </c>
      <c r="V4062" s="2">
        <f t="shared" si="2152"/>
        <v>58897.068421859076</v>
      </c>
      <c r="W4062" s="2">
        <f t="shared" si="2153"/>
        <v>182777.17511452257</v>
      </c>
      <c r="X4062" s="17">
        <f t="shared" si="2154"/>
        <v>0</v>
      </c>
      <c r="Y4062" s="2">
        <f t="shared" si="2155"/>
        <v>0</v>
      </c>
      <c r="Z4062" s="72">
        <f t="shared" si="2156"/>
        <v>0</v>
      </c>
      <c r="AA4062" s="2">
        <f t="shared" si="2142"/>
        <v>0</v>
      </c>
      <c r="AB4062" s="12">
        <f t="shared" si="2164"/>
        <v>4.6600000000000003E-2</v>
      </c>
      <c r="AC4062" s="17">
        <f t="shared" si="2157"/>
        <v>3</v>
      </c>
      <c r="AD4062" s="17">
        <v>252</v>
      </c>
      <c r="AE4062" s="13">
        <f t="shared" si="2135"/>
        <v>1.0005423710000001</v>
      </c>
      <c r="AF4062" s="2">
        <f t="shared" si="2143"/>
        <v>99.736006869999997</v>
      </c>
      <c r="AG4062" s="2">
        <f t="shared" si="2158"/>
        <v>99.133039240000002</v>
      </c>
      <c r="AH4062" s="3">
        <f t="shared" si="2159"/>
        <v>0</v>
      </c>
      <c r="AI4062" s="4" t="str">
        <f t="shared" si="2136"/>
        <v>A+J=</v>
      </c>
      <c r="AJ4062" s="11">
        <f t="shared" si="2165"/>
        <v>45244</v>
      </c>
      <c r="AQ4062" s="53"/>
      <c r="AR4062" s="53"/>
    </row>
    <row r="4063" spans="1:44" x14ac:dyDescent="0.2">
      <c r="A4063" s="158">
        <f t="shared" si="2160"/>
        <v>45219</v>
      </c>
      <c r="B4063" s="2">
        <f t="shared" si="2144"/>
        <v>182861.18544296458</v>
      </c>
      <c r="C4063" s="2">
        <f t="shared" si="2161"/>
        <v>108585.57001125001</v>
      </c>
      <c r="D4063" s="2">
        <f>SUM(Y4063:Y$4362)</f>
        <v>22054.349679810002</v>
      </c>
      <c r="E4063" s="73">
        <f t="shared" si="2145"/>
        <v>86531.22033144001</v>
      </c>
      <c r="F4063" s="88">
        <f t="shared" si="2138"/>
        <v>6455.85</v>
      </c>
      <c r="G4063" s="3">
        <f>IF(AND(N4063=1,N4062&gt;1),VLOOKUP(A4062,[1]Plan1!$BK$81:$BM$259,3),G4062)</f>
        <v>6413.24</v>
      </c>
      <c r="H4063" s="11">
        <f t="shared" si="2139"/>
        <v>45155</v>
      </c>
      <c r="I4063" s="11">
        <f t="shared" si="2140"/>
        <v>45186</v>
      </c>
      <c r="J4063" s="12">
        <f t="shared" si="2146"/>
        <v>-6.6002153085962245E-3</v>
      </c>
      <c r="K4063" s="11">
        <f t="shared" si="2162"/>
        <v>45244</v>
      </c>
      <c r="L4063" s="11">
        <f t="shared" si="2147"/>
        <v>45244</v>
      </c>
      <c r="M4063" s="1">
        <f t="shared" si="2166"/>
        <v>20</v>
      </c>
      <c r="N4063" s="1">
        <f t="shared" si="2148"/>
        <v>4</v>
      </c>
      <c r="O4063" s="2">
        <f t="shared" si="2149"/>
        <v>0.99867645000000005</v>
      </c>
      <c r="P4063" s="13">
        <f t="shared" si="2141"/>
        <v>0.99339977999999995</v>
      </c>
      <c r="Q4063" s="13">
        <f t="shared" ref="Q4063:Q4126" si="2167">IF(L4063&gt;L4062,Q4062*P4063,Q4062)</f>
        <v>1.6823155573615871</v>
      </c>
      <c r="R4063" s="2">
        <f t="shared" si="2137"/>
        <v>1.68008892</v>
      </c>
      <c r="S4063" s="2">
        <f t="shared" si="2163"/>
        <v>1.69349298</v>
      </c>
      <c r="T4063" s="2">
        <f t="shared" si="2150"/>
        <v>183888.90054335</v>
      </c>
      <c r="U4063" s="2">
        <f t="shared" si="2151"/>
        <v>15294.536681413485</v>
      </c>
      <c r="V4063" s="2">
        <f t="shared" si="2152"/>
        <v>58848.924181491078</v>
      </c>
      <c r="W4063" s="2">
        <f t="shared" si="2153"/>
        <v>182729.03087415459</v>
      </c>
      <c r="X4063" s="17">
        <f t="shared" si="2154"/>
        <v>0</v>
      </c>
      <c r="Y4063" s="2">
        <f t="shared" si="2155"/>
        <v>0</v>
      </c>
      <c r="Z4063" s="72">
        <f t="shared" si="2156"/>
        <v>0</v>
      </c>
      <c r="AA4063" s="2">
        <f t="shared" si="2142"/>
        <v>0</v>
      </c>
      <c r="AB4063" s="12">
        <f t="shared" si="2164"/>
        <v>4.6600000000000003E-2</v>
      </c>
      <c r="AC4063" s="17">
        <f t="shared" si="2157"/>
        <v>4</v>
      </c>
      <c r="AD4063" s="17">
        <v>252</v>
      </c>
      <c r="AE4063" s="13">
        <f t="shared" ref="AE4063:AE4126" si="2168">ROUND((1+AB4063)^TRUNC((AC4063/AD4063),9),9)</f>
        <v>1.0007232269999999</v>
      </c>
      <c r="AF4063" s="2">
        <f t="shared" si="2143"/>
        <v>132.99341787</v>
      </c>
      <c r="AG4063" s="2">
        <f t="shared" si="2158"/>
        <v>132.15456881</v>
      </c>
      <c r="AH4063" s="3">
        <f t="shared" si="2159"/>
        <v>0</v>
      </c>
      <c r="AI4063" s="4" t="str">
        <f t="shared" si="2136"/>
        <v>A+J=</v>
      </c>
      <c r="AJ4063" s="11">
        <f t="shared" si="2165"/>
        <v>45244</v>
      </c>
      <c r="AQ4063" s="53"/>
      <c r="AR4063" s="53"/>
    </row>
    <row r="4064" spans="1:44" x14ac:dyDescent="0.2">
      <c r="A4064" s="158">
        <f t="shared" si="2160"/>
        <v>45220</v>
      </c>
      <c r="B4064" s="2">
        <f t="shared" si="2144"/>
        <v>182846.06761939844</v>
      </c>
      <c r="C4064" s="2">
        <f t="shared" si="2161"/>
        <v>108585.57001125001</v>
      </c>
      <c r="D4064" s="2">
        <f>SUM(Y4064:Y$4362)</f>
        <v>22054.349679810002</v>
      </c>
      <c r="E4064" s="73">
        <f t="shared" si="2145"/>
        <v>86531.22033144001</v>
      </c>
      <c r="F4064" s="88">
        <f t="shared" si="2138"/>
        <v>6455.85</v>
      </c>
      <c r="G4064" s="3">
        <f>IF(AND(N4064=1,N4063&gt;1),VLOOKUP(A4063,[1]Plan1!$BK$81:$BM$259,3),G4063)</f>
        <v>6413.24</v>
      </c>
      <c r="H4064" s="11">
        <f t="shared" si="2139"/>
        <v>45155</v>
      </c>
      <c r="I4064" s="11">
        <f t="shared" si="2140"/>
        <v>45186</v>
      </c>
      <c r="J4064" s="12">
        <f t="shared" si="2146"/>
        <v>-6.6002153085962245E-3</v>
      </c>
      <c r="K4064" s="11">
        <f t="shared" si="2162"/>
        <v>45244</v>
      </c>
      <c r="L4064" s="11">
        <f t="shared" si="2147"/>
        <v>45244</v>
      </c>
      <c r="M4064" s="1">
        <f t="shared" si="2166"/>
        <v>20</v>
      </c>
      <c r="N4064" s="1">
        <f t="shared" si="2148"/>
        <v>5</v>
      </c>
      <c r="O4064" s="2">
        <f t="shared" si="2149"/>
        <v>0.99834584000000004</v>
      </c>
      <c r="P4064" s="13">
        <f t="shared" si="2141"/>
        <v>0.99339977999999995</v>
      </c>
      <c r="Q4064" s="13">
        <f t="shared" si="2167"/>
        <v>1.6823155573615871</v>
      </c>
      <c r="R4064" s="2">
        <f t="shared" si="2137"/>
        <v>1.67953273</v>
      </c>
      <c r="S4064" s="2">
        <f t="shared" si="2163"/>
        <v>1.69349298</v>
      </c>
      <c r="T4064" s="2">
        <f t="shared" si="2150"/>
        <v>183888.90054335</v>
      </c>
      <c r="U4064" s="2">
        <f t="shared" si="2151"/>
        <v>15294.536681413485</v>
      </c>
      <c r="V4064" s="2">
        <f t="shared" si="2152"/>
        <v>58800.796382054941</v>
      </c>
      <c r="W4064" s="2">
        <f t="shared" si="2153"/>
        <v>182680.90307471843</v>
      </c>
      <c r="X4064" s="17">
        <f t="shared" si="2154"/>
        <v>0</v>
      </c>
      <c r="Y4064" s="2">
        <f t="shared" si="2155"/>
        <v>0</v>
      </c>
      <c r="Z4064" s="72">
        <f t="shared" si="2156"/>
        <v>0</v>
      </c>
      <c r="AA4064" s="2">
        <f t="shared" si="2142"/>
        <v>0</v>
      </c>
      <c r="AB4064" s="12">
        <f t="shared" si="2164"/>
        <v>4.6600000000000003E-2</v>
      </c>
      <c r="AC4064" s="17">
        <f t="shared" si="2157"/>
        <v>5</v>
      </c>
      <c r="AD4064" s="17">
        <v>252</v>
      </c>
      <c r="AE4064" s="13">
        <f t="shared" si="2168"/>
        <v>1.000904115</v>
      </c>
      <c r="AF4064" s="2">
        <f t="shared" si="2143"/>
        <v>166.25671331000001</v>
      </c>
      <c r="AG4064" s="2">
        <f t="shared" si="2158"/>
        <v>165.16454468000001</v>
      </c>
      <c r="AH4064" s="3">
        <f t="shared" si="2159"/>
        <v>0</v>
      </c>
      <c r="AI4064" s="4" t="str">
        <f t="shared" si="2136"/>
        <v>A+J=</v>
      </c>
      <c r="AJ4064" s="11">
        <f t="shared" si="2165"/>
        <v>45244</v>
      </c>
      <c r="AQ4064" s="53"/>
      <c r="AR4064" s="53"/>
    </row>
    <row r="4065" spans="1:44" x14ac:dyDescent="0.2">
      <c r="A4065" s="158">
        <f t="shared" si="2160"/>
        <v>45221</v>
      </c>
      <c r="B4065" s="2">
        <f t="shared" si="2144"/>
        <v>182846.06761939844</v>
      </c>
      <c r="C4065" s="2">
        <f t="shared" si="2161"/>
        <v>108585.57001125001</v>
      </c>
      <c r="D4065" s="2">
        <f>SUM(Y4065:Y$4362)</f>
        <v>22054.349679810002</v>
      </c>
      <c r="E4065" s="73">
        <f t="shared" si="2145"/>
        <v>86531.22033144001</v>
      </c>
      <c r="F4065" s="88">
        <f t="shared" si="2138"/>
        <v>6455.85</v>
      </c>
      <c r="G4065" s="3">
        <f>IF(AND(N4065=1,N4064&gt;1),VLOOKUP(A4064,[1]Plan1!$BK$81:$BM$259,3),G4064)</f>
        <v>6413.24</v>
      </c>
      <c r="H4065" s="11">
        <f t="shared" si="2139"/>
        <v>45155</v>
      </c>
      <c r="I4065" s="11">
        <f t="shared" si="2140"/>
        <v>45186</v>
      </c>
      <c r="J4065" s="12">
        <f t="shared" si="2146"/>
        <v>-6.6002153085962245E-3</v>
      </c>
      <c r="K4065" s="11">
        <f t="shared" si="2162"/>
        <v>45244</v>
      </c>
      <c r="L4065" s="11">
        <f t="shared" si="2147"/>
        <v>45244</v>
      </c>
      <c r="M4065" s="1">
        <f t="shared" si="2166"/>
        <v>20</v>
      </c>
      <c r="N4065" s="1">
        <f t="shared" si="2148"/>
        <v>5</v>
      </c>
      <c r="O4065" s="2">
        <f t="shared" si="2149"/>
        <v>0.99834584000000004</v>
      </c>
      <c r="P4065" s="13">
        <f t="shared" si="2141"/>
        <v>0.99339977999999995</v>
      </c>
      <c r="Q4065" s="13">
        <f t="shared" si="2167"/>
        <v>1.6823155573615871</v>
      </c>
      <c r="R4065" s="2">
        <f t="shared" si="2137"/>
        <v>1.67953273</v>
      </c>
      <c r="S4065" s="2">
        <f t="shared" si="2163"/>
        <v>1.69349298</v>
      </c>
      <c r="T4065" s="2">
        <f t="shared" si="2150"/>
        <v>183888.90054335</v>
      </c>
      <c r="U4065" s="2">
        <f t="shared" si="2151"/>
        <v>15294.536681413485</v>
      </c>
      <c r="V4065" s="2">
        <f t="shared" si="2152"/>
        <v>58800.796382054941</v>
      </c>
      <c r="W4065" s="2">
        <f t="shared" si="2153"/>
        <v>182680.90307471843</v>
      </c>
      <c r="X4065" s="17">
        <f t="shared" si="2154"/>
        <v>0</v>
      </c>
      <c r="Y4065" s="2">
        <f t="shared" si="2155"/>
        <v>0</v>
      </c>
      <c r="Z4065" s="72">
        <f t="shared" si="2156"/>
        <v>0</v>
      </c>
      <c r="AA4065" s="2">
        <f t="shared" si="2142"/>
        <v>0</v>
      </c>
      <c r="AB4065" s="12">
        <f t="shared" si="2164"/>
        <v>4.6600000000000003E-2</v>
      </c>
      <c r="AC4065" s="17">
        <f t="shared" si="2157"/>
        <v>5</v>
      </c>
      <c r="AD4065" s="17">
        <v>252</v>
      </c>
      <c r="AE4065" s="13">
        <f t="shared" si="2168"/>
        <v>1.000904115</v>
      </c>
      <c r="AF4065" s="2">
        <f t="shared" si="2143"/>
        <v>166.25671331000001</v>
      </c>
      <c r="AG4065" s="2">
        <f t="shared" si="2158"/>
        <v>165.16454468000001</v>
      </c>
      <c r="AH4065" s="3">
        <f t="shared" si="2159"/>
        <v>0</v>
      </c>
      <c r="AI4065" s="4" t="str">
        <f t="shared" si="2136"/>
        <v>A+J=</v>
      </c>
      <c r="AJ4065" s="11">
        <f t="shared" si="2165"/>
        <v>45244</v>
      </c>
      <c r="AQ4065" s="53"/>
      <c r="AR4065" s="53"/>
    </row>
    <row r="4066" spans="1:44" x14ac:dyDescent="0.2">
      <c r="A4066" s="158">
        <f t="shared" si="2160"/>
        <v>45222</v>
      </c>
      <c r="B4066" s="2">
        <f t="shared" si="2144"/>
        <v>182846.06761939844</v>
      </c>
      <c r="C4066" s="2">
        <f t="shared" si="2161"/>
        <v>108585.57001125001</v>
      </c>
      <c r="D4066" s="2">
        <f>SUM(Y4066:Y$4362)</f>
        <v>22054.349679810002</v>
      </c>
      <c r="E4066" s="73">
        <f t="shared" si="2145"/>
        <v>86531.22033144001</v>
      </c>
      <c r="F4066" s="88">
        <f t="shared" si="2138"/>
        <v>6455.85</v>
      </c>
      <c r="G4066" s="3">
        <f>IF(AND(N4066=1,N4065&gt;1),VLOOKUP(A4065,[1]Plan1!$BK$81:$BM$259,3),G4065)</f>
        <v>6413.24</v>
      </c>
      <c r="H4066" s="11">
        <f t="shared" si="2139"/>
        <v>45155</v>
      </c>
      <c r="I4066" s="11">
        <f t="shared" si="2140"/>
        <v>45186</v>
      </c>
      <c r="J4066" s="12">
        <f t="shared" si="2146"/>
        <v>-6.6002153085962245E-3</v>
      </c>
      <c r="K4066" s="11">
        <f t="shared" si="2162"/>
        <v>45244</v>
      </c>
      <c r="L4066" s="11">
        <f t="shared" si="2147"/>
        <v>45244</v>
      </c>
      <c r="M4066" s="1">
        <f t="shared" si="2166"/>
        <v>20</v>
      </c>
      <c r="N4066" s="1">
        <f t="shared" si="2148"/>
        <v>5</v>
      </c>
      <c r="O4066" s="2">
        <f t="shared" si="2149"/>
        <v>0.99834584000000004</v>
      </c>
      <c r="P4066" s="13">
        <f t="shared" si="2141"/>
        <v>0.99339977999999995</v>
      </c>
      <c r="Q4066" s="13">
        <f t="shared" si="2167"/>
        <v>1.6823155573615871</v>
      </c>
      <c r="R4066" s="2">
        <f t="shared" si="2137"/>
        <v>1.67953273</v>
      </c>
      <c r="S4066" s="2">
        <f t="shared" si="2163"/>
        <v>1.69349298</v>
      </c>
      <c r="T4066" s="2">
        <f t="shared" si="2150"/>
        <v>183888.90054335</v>
      </c>
      <c r="U4066" s="2">
        <f t="shared" si="2151"/>
        <v>15294.536681413485</v>
      </c>
      <c r="V4066" s="2">
        <f t="shared" si="2152"/>
        <v>58800.796382054941</v>
      </c>
      <c r="W4066" s="2">
        <f t="shared" si="2153"/>
        <v>182680.90307471843</v>
      </c>
      <c r="X4066" s="17">
        <f t="shared" si="2154"/>
        <v>0</v>
      </c>
      <c r="Y4066" s="2">
        <f t="shared" si="2155"/>
        <v>0</v>
      </c>
      <c r="Z4066" s="72">
        <f t="shared" si="2156"/>
        <v>0</v>
      </c>
      <c r="AA4066" s="2">
        <f t="shared" si="2142"/>
        <v>0</v>
      </c>
      <c r="AB4066" s="12">
        <f t="shared" si="2164"/>
        <v>4.6600000000000003E-2</v>
      </c>
      <c r="AC4066" s="17">
        <f t="shared" si="2157"/>
        <v>5</v>
      </c>
      <c r="AD4066" s="17">
        <v>252</v>
      </c>
      <c r="AE4066" s="13">
        <f t="shared" si="2168"/>
        <v>1.000904115</v>
      </c>
      <c r="AF4066" s="2">
        <f t="shared" si="2143"/>
        <v>166.25671331000001</v>
      </c>
      <c r="AG4066" s="2">
        <f t="shared" si="2158"/>
        <v>165.16454468000001</v>
      </c>
      <c r="AH4066" s="3">
        <f t="shared" si="2159"/>
        <v>0</v>
      </c>
      <c r="AI4066" s="4" t="str">
        <f t="shared" ref="AI4066:AI4129" si="2169">AI4065</f>
        <v>A+J=</v>
      </c>
      <c r="AJ4066" s="11">
        <f t="shared" si="2165"/>
        <v>45244</v>
      </c>
      <c r="AQ4066" s="53"/>
      <c r="AR4066" s="53"/>
    </row>
    <row r="4067" spans="1:44" x14ac:dyDescent="0.2">
      <c r="A4067" s="158">
        <f t="shared" si="2160"/>
        <v>45223</v>
      </c>
      <c r="B4067" s="2">
        <f t="shared" si="2144"/>
        <v>182830.95487000415</v>
      </c>
      <c r="C4067" s="2">
        <f t="shared" si="2161"/>
        <v>108585.57001125001</v>
      </c>
      <c r="D4067" s="2">
        <f>SUM(Y4067:Y$4362)</f>
        <v>22054.349679810002</v>
      </c>
      <c r="E4067" s="73">
        <f t="shared" si="2145"/>
        <v>86531.22033144001</v>
      </c>
      <c r="F4067" s="88">
        <f t="shared" si="2138"/>
        <v>6455.85</v>
      </c>
      <c r="G4067" s="3">
        <f>IF(AND(N4067=1,N4066&gt;1),VLOOKUP(A4066,[1]Plan1!$BK$81:$BM$259,3),G4066)</f>
        <v>6413.24</v>
      </c>
      <c r="H4067" s="11">
        <f t="shared" si="2139"/>
        <v>45155</v>
      </c>
      <c r="I4067" s="11">
        <f t="shared" si="2140"/>
        <v>45186</v>
      </c>
      <c r="J4067" s="12">
        <f t="shared" si="2146"/>
        <v>-6.6002153085962245E-3</v>
      </c>
      <c r="K4067" s="11">
        <f t="shared" si="2162"/>
        <v>45244</v>
      </c>
      <c r="L4067" s="11">
        <f t="shared" si="2147"/>
        <v>45244</v>
      </c>
      <c r="M4067" s="1">
        <f t="shared" si="2166"/>
        <v>20</v>
      </c>
      <c r="N4067" s="1">
        <f t="shared" si="2148"/>
        <v>6</v>
      </c>
      <c r="O4067" s="2">
        <f t="shared" si="2149"/>
        <v>0.99801534000000003</v>
      </c>
      <c r="P4067" s="13">
        <f t="shared" si="2141"/>
        <v>0.99339977999999995</v>
      </c>
      <c r="Q4067" s="13">
        <f t="shared" si="2167"/>
        <v>1.6823155573615871</v>
      </c>
      <c r="R4067" s="2">
        <f t="shared" si="2137"/>
        <v>1.67897673</v>
      </c>
      <c r="S4067" s="2">
        <f t="shared" si="2163"/>
        <v>1.69349298</v>
      </c>
      <c r="T4067" s="2">
        <f t="shared" si="2150"/>
        <v>183888.90054335</v>
      </c>
      <c r="U4067" s="2">
        <f t="shared" si="2151"/>
        <v>15294.536681413485</v>
      </c>
      <c r="V4067" s="2">
        <f t="shared" si="2152"/>
        <v>58752.685023550657</v>
      </c>
      <c r="W4067" s="2">
        <f t="shared" si="2153"/>
        <v>182632.79171621415</v>
      </c>
      <c r="X4067" s="17">
        <f t="shared" si="2154"/>
        <v>0</v>
      </c>
      <c r="Y4067" s="2">
        <f t="shared" si="2155"/>
        <v>0</v>
      </c>
      <c r="Z4067" s="72">
        <f t="shared" si="2156"/>
        <v>0</v>
      </c>
      <c r="AA4067" s="2">
        <f t="shared" si="2142"/>
        <v>0</v>
      </c>
      <c r="AB4067" s="12">
        <f t="shared" si="2164"/>
        <v>4.6600000000000003E-2</v>
      </c>
      <c r="AC4067" s="17">
        <f t="shared" si="2157"/>
        <v>6</v>
      </c>
      <c r="AD4067" s="17">
        <v>252</v>
      </c>
      <c r="AE4067" s="13">
        <f t="shared" si="2168"/>
        <v>1.0010850360000001</v>
      </c>
      <c r="AF4067" s="2">
        <f t="shared" si="2143"/>
        <v>199.52607707999999</v>
      </c>
      <c r="AG4067" s="2">
        <f t="shared" si="2158"/>
        <v>198.16315379</v>
      </c>
      <c r="AH4067" s="3">
        <f t="shared" si="2159"/>
        <v>0</v>
      </c>
      <c r="AI4067" s="4" t="str">
        <f t="shared" si="2169"/>
        <v>A+J=</v>
      </c>
      <c r="AJ4067" s="11">
        <f t="shared" si="2165"/>
        <v>45244</v>
      </c>
      <c r="AQ4067" s="53"/>
      <c r="AR4067" s="53"/>
    </row>
    <row r="4068" spans="1:44" x14ac:dyDescent="0.2">
      <c r="A4068" s="158">
        <f t="shared" si="2160"/>
        <v>45224</v>
      </c>
      <c r="B4068" s="2">
        <f t="shared" si="2144"/>
        <v>182815.84633252953</v>
      </c>
      <c r="C4068" s="2">
        <f t="shared" si="2161"/>
        <v>108585.57001125001</v>
      </c>
      <c r="D4068" s="2">
        <f>SUM(Y4068:Y$4362)</f>
        <v>22054.349679810002</v>
      </c>
      <c r="E4068" s="73">
        <f t="shared" si="2145"/>
        <v>86531.22033144001</v>
      </c>
      <c r="F4068" s="88">
        <f t="shared" si="2138"/>
        <v>6455.85</v>
      </c>
      <c r="G4068" s="3">
        <f>IF(AND(N4068=1,N4067&gt;1),VLOOKUP(A4067,[1]Plan1!$BK$81:$BM$259,3),G4067)</f>
        <v>6413.24</v>
      </c>
      <c r="H4068" s="11">
        <f t="shared" si="2139"/>
        <v>45155</v>
      </c>
      <c r="I4068" s="11">
        <f t="shared" si="2140"/>
        <v>45186</v>
      </c>
      <c r="J4068" s="12">
        <f t="shared" si="2146"/>
        <v>-6.6002153085962245E-3</v>
      </c>
      <c r="K4068" s="11">
        <f t="shared" si="2162"/>
        <v>45244</v>
      </c>
      <c r="L4068" s="11">
        <f t="shared" si="2147"/>
        <v>45244</v>
      </c>
      <c r="M4068" s="1">
        <f t="shared" si="2166"/>
        <v>20</v>
      </c>
      <c r="N4068" s="1">
        <f t="shared" si="2148"/>
        <v>7</v>
      </c>
      <c r="O4068" s="2">
        <f t="shared" si="2149"/>
        <v>0.99768495000000001</v>
      </c>
      <c r="P4068" s="13">
        <f t="shared" si="2141"/>
        <v>0.99339977999999995</v>
      </c>
      <c r="Q4068" s="13">
        <f t="shared" si="2167"/>
        <v>1.6823155573615871</v>
      </c>
      <c r="R4068" s="2">
        <f t="shared" si="2137"/>
        <v>1.67842091</v>
      </c>
      <c r="S4068" s="2">
        <f t="shared" si="2163"/>
        <v>1.69349298</v>
      </c>
      <c r="T4068" s="2">
        <f t="shared" si="2150"/>
        <v>183888.90054335</v>
      </c>
      <c r="U4068" s="2">
        <f t="shared" si="2151"/>
        <v>15294.536681413485</v>
      </c>
      <c r="V4068" s="2">
        <f t="shared" si="2152"/>
        <v>58704.589240666035</v>
      </c>
      <c r="W4068" s="2">
        <f t="shared" si="2153"/>
        <v>182584.69593332952</v>
      </c>
      <c r="X4068" s="17">
        <f t="shared" si="2154"/>
        <v>0</v>
      </c>
      <c r="Y4068" s="2">
        <f t="shared" si="2155"/>
        <v>0</v>
      </c>
      <c r="Z4068" s="72">
        <f t="shared" si="2156"/>
        <v>0</v>
      </c>
      <c r="AA4068" s="2">
        <f t="shared" si="2142"/>
        <v>0</v>
      </c>
      <c r="AB4068" s="12">
        <f t="shared" si="2164"/>
        <v>4.6600000000000003E-2</v>
      </c>
      <c r="AC4068" s="17">
        <f t="shared" si="2157"/>
        <v>7</v>
      </c>
      <c r="AD4068" s="17">
        <v>252</v>
      </c>
      <c r="AE4068" s="13">
        <f t="shared" si="2168"/>
        <v>1.0012659900000001</v>
      </c>
      <c r="AF4068" s="2">
        <f t="shared" si="2143"/>
        <v>232.80150918999999</v>
      </c>
      <c r="AG4068" s="2">
        <f t="shared" si="2158"/>
        <v>231.15039920000001</v>
      </c>
      <c r="AH4068" s="3">
        <f t="shared" si="2159"/>
        <v>0</v>
      </c>
      <c r="AI4068" s="4" t="str">
        <f t="shared" si="2169"/>
        <v>A+J=</v>
      </c>
      <c r="AJ4068" s="11">
        <f t="shared" si="2165"/>
        <v>45244</v>
      </c>
      <c r="AQ4068" s="53"/>
      <c r="AR4068" s="53"/>
    </row>
    <row r="4069" spans="1:44" x14ac:dyDescent="0.2">
      <c r="A4069" s="158">
        <f t="shared" si="2160"/>
        <v>45225</v>
      </c>
      <c r="B4069" s="2">
        <f t="shared" si="2144"/>
        <v>182800.74096157236</v>
      </c>
      <c r="C4069" s="2">
        <f t="shared" si="2161"/>
        <v>108585.57001125001</v>
      </c>
      <c r="D4069" s="2">
        <f>SUM(Y4069:Y$4362)</f>
        <v>22054.349679810002</v>
      </c>
      <c r="E4069" s="73">
        <f t="shared" si="2145"/>
        <v>86531.22033144001</v>
      </c>
      <c r="F4069" s="88">
        <f t="shared" si="2138"/>
        <v>6455.85</v>
      </c>
      <c r="G4069" s="3">
        <f>IF(AND(N4069=1,N4068&gt;1),VLOOKUP(A4068,[1]Plan1!$BK$81:$BM$259,3),G4068)</f>
        <v>6413.24</v>
      </c>
      <c r="H4069" s="11">
        <f t="shared" si="2139"/>
        <v>45155</v>
      </c>
      <c r="I4069" s="11">
        <f t="shared" si="2140"/>
        <v>45186</v>
      </c>
      <c r="J4069" s="12">
        <f t="shared" si="2146"/>
        <v>-6.6002153085962245E-3</v>
      </c>
      <c r="K4069" s="11">
        <f t="shared" si="2162"/>
        <v>45244</v>
      </c>
      <c r="L4069" s="11">
        <f t="shared" si="2147"/>
        <v>45244</v>
      </c>
      <c r="M4069" s="1">
        <f t="shared" si="2166"/>
        <v>20</v>
      </c>
      <c r="N4069" s="1">
        <f t="shared" si="2148"/>
        <v>8</v>
      </c>
      <c r="O4069" s="2">
        <f t="shared" si="2149"/>
        <v>0.99735465999999995</v>
      </c>
      <c r="P4069" s="13">
        <f t="shared" si="2141"/>
        <v>0.99339977999999995</v>
      </c>
      <c r="Q4069" s="13">
        <f t="shared" si="2167"/>
        <v>1.6823155573615871</v>
      </c>
      <c r="R4069" s="2">
        <f t="shared" si="2137"/>
        <v>1.6778652599999999</v>
      </c>
      <c r="S4069" s="2">
        <f t="shared" si="2163"/>
        <v>1.69349298</v>
      </c>
      <c r="T4069" s="2">
        <f t="shared" si="2150"/>
        <v>183888.90054335</v>
      </c>
      <c r="U4069" s="2">
        <f t="shared" si="2151"/>
        <v>15294.536681413485</v>
      </c>
      <c r="V4069" s="2">
        <f t="shared" si="2152"/>
        <v>58656.508168088862</v>
      </c>
      <c r="W4069" s="2">
        <f t="shared" si="2153"/>
        <v>182536.61486075236</v>
      </c>
      <c r="X4069" s="17">
        <f t="shared" si="2154"/>
        <v>0</v>
      </c>
      <c r="Y4069" s="2">
        <f t="shared" si="2155"/>
        <v>0</v>
      </c>
      <c r="Z4069" s="72">
        <f t="shared" si="2156"/>
        <v>0</v>
      </c>
      <c r="AA4069" s="2">
        <f t="shared" si="2142"/>
        <v>0</v>
      </c>
      <c r="AB4069" s="12">
        <f t="shared" si="2164"/>
        <v>4.6600000000000003E-2</v>
      </c>
      <c r="AC4069" s="17">
        <f t="shared" si="2157"/>
        <v>8</v>
      </c>
      <c r="AD4069" s="17">
        <v>252</v>
      </c>
      <c r="AE4069" s="13">
        <f t="shared" si="2168"/>
        <v>1.001446976</v>
      </c>
      <c r="AF4069" s="2">
        <f t="shared" si="2143"/>
        <v>266.08282574999998</v>
      </c>
      <c r="AG4069" s="2">
        <f t="shared" si="2158"/>
        <v>264.12610081999998</v>
      </c>
      <c r="AH4069" s="3">
        <f t="shared" si="2159"/>
        <v>0</v>
      </c>
      <c r="AI4069" s="4" t="str">
        <f t="shared" si="2169"/>
        <v>A+J=</v>
      </c>
      <c r="AJ4069" s="11">
        <f t="shared" si="2165"/>
        <v>45244</v>
      </c>
      <c r="AQ4069" s="53"/>
      <c r="AR4069" s="53"/>
    </row>
    <row r="4070" spans="1:44" x14ac:dyDescent="0.2">
      <c r="A4070" s="158">
        <f t="shared" si="2160"/>
        <v>45226</v>
      </c>
      <c r="B4070" s="2">
        <f t="shared" si="2144"/>
        <v>182785.64172563926</v>
      </c>
      <c r="C4070" s="2">
        <f t="shared" si="2161"/>
        <v>108585.57001125001</v>
      </c>
      <c r="D4070" s="2">
        <f>SUM(Y4070:Y$4362)</f>
        <v>22054.349679810002</v>
      </c>
      <c r="E4070" s="73">
        <f t="shared" si="2145"/>
        <v>86531.22033144001</v>
      </c>
      <c r="F4070" s="88">
        <f t="shared" si="2138"/>
        <v>6455.85</v>
      </c>
      <c r="G4070" s="3">
        <f>IF(AND(N4070=1,N4069&gt;1),VLOOKUP(A4069,[1]Plan1!$BK$81:$BM$259,3),G4069)</f>
        <v>6413.24</v>
      </c>
      <c r="H4070" s="11">
        <f t="shared" si="2139"/>
        <v>45155</v>
      </c>
      <c r="I4070" s="11">
        <f t="shared" si="2140"/>
        <v>45186</v>
      </c>
      <c r="J4070" s="12">
        <f t="shared" si="2146"/>
        <v>-6.6002153085962245E-3</v>
      </c>
      <c r="K4070" s="11">
        <f t="shared" si="2162"/>
        <v>45244</v>
      </c>
      <c r="L4070" s="11">
        <f t="shared" si="2147"/>
        <v>45244</v>
      </c>
      <c r="M4070" s="1">
        <f t="shared" si="2166"/>
        <v>20</v>
      </c>
      <c r="N4070" s="1">
        <f t="shared" si="2148"/>
        <v>9</v>
      </c>
      <c r="O4070" s="2">
        <f t="shared" si="2149"/>
        <v>0.99702449000000004</v>
      </c>
      <c r="P4070" s="13">
        <f t="shared" si="2141"/>
        <v>0.99339977999999995</v>
      </c>
      <c r="Q4070" s="13">
        <f t="shared" si="2167"/>
        <v>1.6823155573615871</v>
      </c>
      <c r="R4070" s="2">
        <f t="shared" si="2137"/>
        <v>1.6773098099999999</v>
      </c>
      <c r="S4070" s="2">
        <f t="shared" si="2163"/>
        <v>1.69349298</v>
      </c>
      <c r="T4070" s="2">
        <f t="shared" si="2150"/>
        <v>183888.90054335</v>
      </c>
      <c r="U4070" s="2">
        <f t="shared" si="2151"/>
        <v>15294.536681413485</v>
      </c>
      <c r="V4070" s="2">
        <f t="shared" si="2152"/>
        <v>58608.444401755762</v>
      </c>
      <c r="W4070" s="2">
        <f t="shared" si="2153"/>
        <v>182488.55109441926</v>
      </c>
      <c r="X4070" s="17">
        <f t="shared" si="2154"/>
        <v>0</v>
      </c>
      <c r="Y4070" s="2">
        <f t="shared" si="2155"/>
        <v>0</v>
      </c>
      <c r="Z4070" s="72">
        <f t="shared" si="2156"/>
        <v>0</v>
      </c>
      <c r="AA4070" s="2">
        <f t="shared" si="2142"/>
        <v>0</v>
      </c>
      <c r="AB4070" s="12">
        <f t="shared" si="2164"/>
        <v>4.6600000000000003E-2</v>
      </c>
      <c r="AC4070" s="17">
        <f t="shared" si="2157"/>
        <v>9</v>
      </c>
      <c r="AD4070" s="17">
        <v>252</v>
      </c>
      <c r="AE4070" s="13">
        <f t="shared" si="2168"/>
        <v>1.0016279960000001</v>
      </c>
      <c r="AF4070" s="2">
        <f t="shared" si="2143"/>
        <v>299.37039451999999</v>
      </c>
      <c r="AG4070" s="2">
        <f t="shared" si="2158"/>
        <v>297.09063121999998</v>
      </c>
      <c r="AH4070" s="3">
        <f t="shared" si="2159"/>
        <v>0</v>
      </c>
      <c r="AI4070" s="4" t="str">
        <f t="shared" si="2169"/>
        <v>A+J=</v>
      </c>
      <c r="AJ4070" s="11">
        <f t="shared" si="2165"/>
        <v>45244</v>
      </c>
      <c r="AQ4070" s="53"/>
      <c r="AR4070" s="53"/>
    </row>
    <row r="4071" spans="1:44" x14ac:dyDescent="0.2">
      <c r="A4071" s="158">
        <f t="shared" si="2160"/>
        <v>45227</v>
      </c>
      <c r="B4071" s="2">
        <f t="shared" si="2144"/>
        <v>182770.54479684142</v>
      </c>
      <c r="C4071" s="2">
        <f t="shared" si="2161"/>
        <v>108585.57001125001</v>
      </c>
      <c r="D4071" s="2">
        <f>SUM(Y4071:Y$4362)</f>
        <v>22054.349679810002</v>
      </c>
      <c r="E4071" s="73">
        <f t="shared" si="2145"/>
        <v>86531.22033144001</v>
      </c>
      <c r="F4071" s="88">
        <f t="shared" si="2138"/>
        <v>6455.85</v>
      </c>
      <c r="G4071" s="3">
        <f>IF(AND(N4071=1,N4070&gt;1),VLOOKUP(A4070,[1]Plan1!$BK$81:$BM$259,3),G4070)</f>
        <v>6413.24</v>
      </c>
      <c r="H4071" s="11">
        <f t="shared" si="2139"/>
        <v>45155</v>
      </c>
      <c r="I4071" s="11">
        <f t="shared" si="2140"/>
        <v>45186</v>
      </c>
      <c r="J4071" s="12">
        <f t="shared" si="2146"/>
        <v>-6.6002153085962245E-3</v>
      </c>
      <c r="K4071" s="11">
        <f t="shared" si="2162"/>
        <v>45244</v>
      </c>
      <c r="L4071" s="11">
        <f t="shared" si="2147"/>
        <v>45244</v>
      </c>
      <c r="M4071" s="1">
        <f t="shared" si="2166"/>
        <v>20</v>
      </c>
      <c r="N4071" s="1">
        <f t="shared" si="2148"/>
        <v>10</v>
      </c>
      <c r="O4071" s="2">
        <f t="shared" si="2149"/>
        <v>0.99669441999999997</v>
      </c>
      <c r="P4071" s="13">
        <f t="shared" si="2141"/>
        <v>0.99339977999999995</v>
      </c>
      <c r="Q4071" s="13">
        <f t="shared" si="2167"/>
        <v>1.6823155573615871</v>
      </c>
      <c r="R4071" s="2">
        <f t="shared" si="2137"/>
        <v>1.67675452</v>
      </c>
      <c r="S4071" s="2">
        <f t="shared" si="2163"/>
        <v>1.69349298</v>
      </c>
      <c r="T4071" s="2">
        <f t="shared" si="2150"/>
        <v>183888.90054335</v>
      </c>
      <c r="U4071" s="2">
        <f t="shared" si="2151"/>
        <v>15294.536681413485</v>
      </c>
      <c r="V4071" s="2">
        <f t="shared" si="2152"/>
        <v>58560.394480417926</v>
      </c>
      <c r="W4071" s="2">
        <f t="shared" si="2153"/>
        <v>182440.50117308143</v>
      </c>
      <c r="X4071" s="17">
        <f t="shared" si="2154"/>
        <v>0</v>
      </c>
      <c r="Y4071" s="2">
        <f t="shared" si="2155"/>
        <v>0</v>
      </c>
      <c r="Z4071" s="72">
        <f t="shared" si="2156"/>
        <v>0</v>
      </c>
      <c r="AA4071" s="2">
        <f t="shared" si="2142"/>
        <v>0</v>
      </c>
      <c r="AB4071" s="12">
        <f t="shared" si="2164"/>
        <v>4.6600000000000003E-2</v>
      </c>
      <c r="AC4071" s="17">
        <f t="shared" si="2157"/>
        <v>10</v>
      </c>
      <c r="AD4071" s="17">
        <v>252</v>
      </c>
      <c r="AE4071" s="13">
        <f t="shared" si="2168"/>
        <v>1.0018090479999999</v>
      </c>
      <c r="AF4071" s="2">
        <f t="shared" si="2143"/>
        <v>332.66384775</v>
      </c>
      <c r="AG4071" s="2">
        <f t="shared" si="2158"/>
        <v>330.04362376</v>
      </c>
      <c r="AH4071" s="3">
        <f t="shared" si="2159"/>
        <v>0</v>
      </c>
      <c r="AI4071" s="4" t="str">
        <f t="shared" si="2169"/>
        <v>A+J=</v>
      </c>
      <c r="AJ4071" s="11">
        <f t="shared" si="2165"/>
        <v>45244</v>
      </c>
      <c r="AQ4071" s="53"/>
      <c r="AR4071" s="53"/>
    </row>
    <row r="4072" spans="1:44" x14ac:dyDescent="0.2">
      <c r="A4072" s="158">
        <f t="shared" si="2160"/>
        <v>45228</v>
      </c>
      <c r="B4072" s="2">
        <f t="shared" si="2144"/>
        <v>182770.54479684142</v>
      </c>
      <c r="C4072" s="2">
        <f t="shared" si="2161"/>
        <v>108585.57001125001</v>
      </c>
      <c r="D4072" s="2">
        <f>SUM(Y4072:Y$4362)</f>
        <v>22054.349679810002</v>
      </c>
      <c r="E4072" s="73">
        <f t="shared" si="2145"/>
        <v>86531.22033144001</v>
      </c>
      <c r="F4072" s="88">
        <f t="shared" si="2138"/>
        <v>6455.85</v>
      </c>
      <c r="G4072" s="3">
        <f>IF(AND(N4072=1,N4071&gt;1),VLOOKUP(A4071,[1]Plan1!$BK$81:$BM$259,3),G4071)</f>
        <v>6413.24</v>
      </c>
      <c r="H4072" s="11">
        <f t="shared" si="2139"/>
        <v>45155</v>
      </c>
      <c r="I4072" s="11">
        <f t="shared" si="2140"/>
        <v>45186</v>
      </c>
      <c r="J4072" s="12">
        <f t="shared" si="2146"/>
        <v>-6.6002153085962245E-3</v>
      </c>
      <c r="K4072" s="11">
        <f t="shared" si="2162"/>
        <v>45244</v>
      </c>
      <c r="L4072" s="11">
        <f t="shared" si="2147"/>
        <v>45244</v>
      </c>
      <c r="M4072" s="1">
        <f t="shared" si="2166"/>
        <v>20</v>
      </c>
      <c r="N4072" s="1">
        <f t="shared" si="2148"/>
        <v>10</v>
      </c>
      <c r="O4072" s="2">
        <f t="shared" si="2149"/>
        <v>0.99669441999999997</v>
      </c>
      <c r="P4072" s="13">
        <f t="shared" si="2141"/>
        <v>0.99339977999999995</v>
      </c>
      <c r="Q4072" s="13">
        <f t="shared" si="2167"/>
        <v>1.6823155573615871</v>
      </c>
      <c r="R4072" s="2">
        <f t="shared" si="2137"/>
        <v>1.67675452</v>
      </c>
      <c r="S4072" s="2">
        <f t="shared" si="2163"/>
        <v>1.69349298</v>
      </c>
      <c r="T4072" s="2">
        <f t="shared" si="2150"/>
        <v>183888.90054335</v>
      </c>
      <c r="U4072" s="2">
        <f t="shared" si="2151"/>
        <v>15294.536681413485</v>
      </c>
      <c r="V4072" s="2">
        <f t="shared" si="2152"/>
        <v>58560.394480417926</v>
      </c>
      <c r="W4072" s="2">
        <f t="shared" si="2153"/>
        <v>182440.50117308143</v>
      </c>
      <c r="X4072" s="17">
        <f t="shared" si="2154"/>
        <v>0</v>
      </c>
      <c r="Y4072" s="2">
        <f t="shared" si="2155"/>
        <v>0</v>
      </c>
      <c r="Z4072" s="72">
        <f t="shared" si="2156"/>
        <v>0</v>
      </c>
      <c r="AA4072" s="2">
        <f t="shared" si="2142"/>
        <v>0</v>
      </c>
      <c r="AB4072" s="12">
        <f t="shared" si="2164"/>
        <v>4.6600000000000003E-2</v>
      </c>
      <c r="AC4072" s="17">
        <f t="shared" si="2157"/>
        <v>10</v>
      </c>
      <c r="AD4072" s="17">
        <v>252</v>
      </c>
      <c r="AE4072" s="13">
        <f t="shared" si="2168"/>
        <v>1.0018090479999999</v>
      </c>
      <c r="AF4072" s="2">
        <f t="shared" si="2143"/>
        <v>332.66384775</v>
      </c>
      <c r="AG4072" s="2">
        <f t="shared" si="2158"/>
        <v>330.04362376</v>
      </c>
      <c r="AH4072" s="3">
        <f t="shared" si="2159"/>
        <v>0</v>
      </c>
      <c r="AI4072" s="4" t="str">
        <f t="shared" si="2169"/>
        <v>A+J=</v>
      </c>
      <c r="AJ4072" s="11">
        <f t="shared" si="2165"/>
        <v>45244</v>
      </c>
      <c r="AQ4072" s="53"/>
      <c r="AR4072" s="53"/>
    </row>
    <row r="4073" spans="1:44" x14ac:dyDescent="0.2">
      <c r="A4073" s="158">
        <f t="shared" si="2160"/>
        <v>45229</v>
      </c>
      <c r="B4073" s="2">
        <f t="shared" si="2144"/>
        <v>182770.54479684142</v>
      </c>
      <c r="C4073" s="2">
        <f t="shared" si="2161"/>
        <v>108585.57001125001</v>
      </c>
      <c r="D4073" s="2">
        <f>SUM(Y4073:Y$4362)</f>
        <v>22054.349679810002</v>
      </c>
      <c r="E4073" s="73">
        <f t="shared" si="2145"/>
        <v>86531.22033144001</v>
      </c>
      <c r="F4073" s="88">
        <f t="shared" si="2138"/>
        <v>6455.85</v>
      </c>
      <c r="G4073" s="3">
        <f>IF(AND(N4073=1,N4072&gt;1),VLOOKUP(A4072,[1]Plan1!$BK$81:$BM$259,3),G4072)</f>
        <v>6413.24</v>
      </c>
      <c r="H4073" s="11">
        <f t="shared" si="2139"/>
        <v>45155</v>
      </c>
      <c r="I4073" s="11">
        <f t="shared" si="2140"/>
        <v>45186</v>
      </c>
      <c r="J4073" s="12">
        <f t="shared" si="2146"/>
        <v>-6.6002153085962245E-3</v>
      </c>
      <c r="K4073" s="11">
        <f t="shared" si="2162"/>
        <v>45244</v>
      </c>
      <c r="L4073" s="11">
        <f t="shared" si="2147"/>
        <v>45244</v>
      </c>
      <c r="M4073" s="1">
        <f t="shared" si="2166"/>
        <v>20</v>
      </c>
      <c r="N4073" s="1">
        <f t="shared" si="2148"/>
        <v>10</v>
      </c>
      <c r="O4073" s="2">
        <f t="shared" si="2149"/>
        <v>0.99669441999999997</v>
      </c>
      <c r="P4073" s="13">
        <f t="shared" si="2141"/>
        <v>0.99339977999999995</v>
      </c>
      <c r="Q4073" s="13">
        <f t="shared" si="2167"/>
        <v>1.6823155573615871</v>
      </c>
      <c r="R4073" s="2">
        <f t="shared" ref="R4073:R4136" si="2170">TRUNC(TRUNC((O4073*Q4073),15),8)</f>
        <v>1.67675452</v>
      </c>
      <c r="S4073" s="2">
        <f t="shared" si="2163"/>
        <v>1.69349298</v>
      </c>
      <c r="T4073" s="2">
        <f t="shared" si="2150"/>
        <v>183888.90054335</v>
      </c>
      <c r="U4073" s="2">
        <f t="shared" si="2151"/>
        <v>15294.536681413485</v>
      </c>
      <c r="V4073" s="2">
        <f t="shared" si="2152"/>
        <v>58560.394480417926</v>
      </c>
      <c r="W4073" s="2">
        <f t="shared" si="2153"/>
        <v>182440.50117308143</v>
      </c>
      <c r="X4073" s="17">
        <f t="shared" si="2154"/>
        <v>0</v>
      </c>
      <c r="Y4073" s="2">
        <f t="shared" si="2155"/>
        <v>0</v>
      </c>
      <c r="Z4073" s="72">
        <f t="shared" si="2156"/>
        <v>0</v>
      </c>
      <c r="AA4073" s="2">
        <f t="shared" si="2142"/>
        <v>0</v>
      </c>
      <c r="AB4073" s="12">
        <f t="shared" si="2164"/>
        <v>4.6600000000000003E-2</v>
      </c>
      <c r="AC4073" s="17">
        <f t="shared" si="2157"/>
        <v>10</v>
      </c>
      <c r="AD4073" s="17">
        <v>252</v>
      </c>
      <c r="AE4073" s="13">
        <f t="shared" si="2168"/>
        <v>1.0018090479999999</v>
      </c>
      <c r="AF4073" s="2">
        <f t="shared" si="2143"/>
        <v>332.66384775</v>
      </c>
      <c r="AG4073" s="2">
        <f t="shared" si="2158"/>
        <v>330.04362376</v>
      </c>
      <c r="AH4073" s="3">
        <f t="shared" si="2159"/>
        <v>0</v>
      </c>
      <c r="AI4073" s="4" t="str">
        <f t="shared" si="2169"/>
        <v>A+J=</v>
      </c>
      <c r="AJ4073" s="11">
        <f t="shared" si="2165"/>
        <v>45244</v>
      </c>
      <c r="AQ4073" s="53"/>
      <c r="AR4073" s="53"/>
    </row>
    <row r="4074" spans="1:44" x14ac:dyDescent="0.2">
      <c r="A4074" s="158">
        <f t="shared" si="2160"/>
        <v>45230</v>
      </c>
      <c r="B4074" s="2">
        <f t="shared" si="2144"/>
        <v>182755.45451324983</v>
      </c>
      <c r="C4074" s="2">
        <f t="shared" si="2161"/>
        <v>108585.57001125001</v>
      </c>
      <c r="D4074" s="2">
        <f>SUM(Y4074:Y$4362)</f>
        <v>22054.349679810002</v>
      </c>
      <c r="E4074" s="73">
        <f t="shared" si="2145"/>
        <v>86531.22033144001</v>
      </c>
      <c r="F4074" s="88">
        <f t="shared" ref="F4074:F4137" si="2171">IF(G4074=G4073,F4073,G4073)</f>
        <v>6455.85</v>
      </c>
      <c r="G4074" s="3">
        <f>IF(AND(N4074=1,N4073&gt;1),VLOOKUP(A4073,[1]Plan1!$BK$81:$BM$259,3),G4073)</f>
        <v>6413.24</v>
      </c>
      <c r="H4074" s="11">
        <f t="shared" ref="H4074:H4137" si="2172">EDATE(I4074,-1)</f>
        <v>45155</v>
      </c>
      <c r="I4074" s="11">
        <f t="shared" ref="I4074:I4137" si="2173">IF(X4073&gt;0,EDATE(A4074,-1),+I4073)</f>
        <v>45186</v>
      </c>
      <c r="J4074" s="12">
        <f t="shared" si="2146"/>
        <v>-6.6002153085962245E-3</v>
      </c>
      <c r="K4074" s="11">
        <f t="shared" si="2162"/>
        <v>45244</v>
      </c>
      <c r="L4074" s="11">
        <f t="shared" si="2147"/>
        <v>45244</v>
      </c>
      <c r="M4074" s="1">
        <f t="shared" si="2166"/>
        <v>20</v>
      </c>
      <c r="N4074" s="1">
        <f t="shared" si="2148"/>
        <v>11</v>
      </c>
      <c r="O4074" s="2">
        <f t="shared" si="2149"/>
        <v>0.99636446999999995</v>
      </c>
      <c r="P4074" s="13">
        <f t="shared" ref="P4074:P4137" si="2174">IF(L4074&gt;L4073,O4073,P4073)</f>
        <v>0.99339977999999995</v>
      </c>
      <c r="Q4074" s="13">
        <f t="shared" si="2167"/>
        <v>1.6823155573615871</v>
      </c>
      <c r="R4074" s="2">
        <f t="shared" si="2170"/>
        <v>1.67619944</v>
      </c>
      <c r="S4074" s="2">
        <f t="shared" si="2163"/>
        <v>1.69349298</v>
      </c>
      <c r="T4074" s="2">
        <f t="shared" si="2150"/>
        <v>183888.90054335</v>
      </c>
      <c r="U4074" s="2">
        <f t="shared" si="2151"/>
        <v>15294.536681413485</v>
      </c>
      <c r="V4074" s="2">
        <f t="shared" si="2152"/>
        <v>58512.362730636349</v>
      </c>
      <c r="W4074" s="2">
        <f t="shared" si="2153"/>
        <v>182392.46942329983</v>
      </c>
      <c r="X4074" s="17">
        <f t="shared" si="2154"/>
        <v>0</v>
      </c>
      <c r="Y4074" s="2">
        <f t="shared" si="2155"/>
        <v>0</v>
      </c>
      <c r="Z4074" s="72">
        <f t="shared" si="2156"/>
        <v>0</v>
      </c>
      <c r="AA4074" s="2">
        <f t="shared" si="2142"/>
        <v>0</v>
      </c>
      <c r="AB4074" s="12">
        <f t="shared" si="2164"/>
        <v>4.6600000000000003E-2</v>
      </c>
      <c r="AC4074" s="17">
        <f t="shared" si="2157"/>
        <v>11</v>
      </c>
      <c r="AD4074" s="17">
        <v>252</v>
      </c>
      <c r="AE4074" s="13">
        <f t="shared" si="2168"/>
        <v>1.001990132</v>
      </c>
      <c r="AF4074" s="2">
        <f t="shared" si="2143"/>
        <v>365.96318540999999</v>
      </c>
      <c r="AG4074" s="2">
        <f t="shared" si="2158"/>
        <v>362.98508994999997</v>
      </c>
      <c r="AH4074" s="3">
        <f t="shared" si="2159"/>
        <v>0</v>
      </c>
      <c r="AI4074" s="4" t="str">
        <f t="shared" si="2169"/>
        <v>A+J=</v>
      </c>
      <c r="AJ4074" s="11">
        <f t="shared" si="2165"/>
        <v>45244</v>
      </c>
      <c r="AQ4074" s="53"/>
      <c r="AR4074" s="53"/>
    </row>
    <row r="4075" spans="1:44" x14ac:dyDescent="0.2">
      <c r="A4075" s="158">
        <f t="shared" si="2160"/>
        <v>45231</v>
      </c>
      <c r="B4075" s="2">
        <f t="shared" si="2144"/>
        <v>182740.36777605573</v>
      </c>
      <c r="C4075" s="2">
        <f t="shared" si="2161"/>
        <v>108585.57001125001</v>
      </c>
      <c r="D4075" s="2">
        <f>SUM(Y4075:Y$4362)</f>
        <v>22054.349679810002</v>
      </c>
      <c r="E4075" s="73">
        <f t="shared" si="2145"/>
        <v>86531.22033144001</v>
      </c>
      <c r="F4075" s="88">
        <f t="shared" si="2171"/>
        <v>6455.85</v>
      </c>
      <c r="G4075" s="3">
        <f>IF(AND(N4075=1,N4074&gt;1),VLOOKUP(A4074,[1]Plan1!$BK$81:$BM$259,3),G4074)</f>
        <v>6413.24</v>
      </c>
      <c r="H4075" s="11">
        <f t="shared" si="2172"/>
        <v>45155</v>
      </c>
      <c r="I4075" s="11">
        <f t="shared" si="2173"/>
        <v>45186</v>
      </c>
      <c r="J4075" s="12">
        <f t="shared" si="2146"/>
        <v>-6.6002153085962245E-3</v>
      </c>
      <c r="K4075" s="11">
        <f t="shared" si="2162"/>
        <v>45244</v>
      </c>
      <c r="L4075" s="11">
        <f t="shared" si="2147"/>
        <v>45244</v>
      </c>
      <c r="M4075" s="1">
        <f t="shared" si="2166"/>
        <v>20</v>
      </c>
      <c r="N4075" s="1">
        <f t="shared" si="2148"/>
        <v>12</v>
      </c>
      <c r="O4075" s="2">
        <f t="shared" si="2149"/>
        <v>0.99603461999999998</v>
      </c>
      <c r="P4075" s="13">
        <f t="shared" si="2174"/>
        <v>0.99339977999999995</v>
      </c>
      <c r="Q4075" s="13">
        <f t="shared" si="2167"/>
        <v>1.6823155573615871</v>
      </c>
      <c r="R4075" s="2">
        <f t="shared" si="2170"/>
        <v>1.67564453</v>
      </c>
      <c r="S4075" s="2">
        <f t="shared" si="2163"/>
        <v>1.69349298</v>
      </c>
      <c r="T4075" s="2">
        <f t="shared" si="2150"/>
        <v>183888.90054335</v>
      </c>
      <c r="U4075" s="2">
        <f t="shared" si="2151"/>
        <v>15294.536681413485</v>
      </c>
      <c r="V4075" s="2">
        <f t="shared" si="2152"/>
        <v>58464.345691162234</v>
      </c>
      <c r="W4075" s="2">
        <f t="shared" si="2153"/>
        <v>182344.45238382573</v>
      </c>
      <c r="X4075" s="17">
        <f t="shared" si="2154"/>
        <v>0</v>
      </c>
      <c r="Y4075" s="2">
        <f t="shared" si="2155"/>
        <v>0</v>
      </c>
      <c r="Z4075" s="72">
        <f t="shared" si="2156"/>
        <v>0</v>
      </c>
      <c r="AA4075" s="2">
        <f t="shared" si="2142"/>
        <v>0</v>
      </c>
      <c r="AB4075" s="12">
        <f t="shared" si="2164"/>
        <v>4.6600000000000003E-2</v>
      </c>
      <c r="AC4075" s="17">
        <f t="shared" si="2157"/>
        <v>12</v>
      </c>
      <c r="AD4075" s="17">
        <v>252</v>
      </c>
      <c r="AE4075" s="13">
        <f t="shared" si="2168"/>
        <v>1.00217125</v>
      </c>
      <c r="AF4075" s="2">
        <f t="shared" si="2143"/>
        <v>399.26877530000002</v>
      </c>
      <c r="AG4075" s="2">
        <f t="shared" si="2158"/>
        <v>395.91539223000001</v>
      </c>
      <c r="AH4075" s="3">
        <f t="shared" si="2159"/>
        <v>0</v>
      </c>
      <c r="AI4075" s="4" t="str">
        <f t="shared" si="2169"/>
        <v>A+J=</v>
      </c>
      <c r="AJ4075" s="11">
        <f t="shared" si="2165"/>
        <v>45244</v>
      </c>
      <c r="AQ4075" s="53"/>
      <c r="AR4075" s="53"/>
    </row>
    <row r="4076" spans="1:44" x14ac:dyDescent="0.2">
      <c r="A4076" s="158">
        <f t="shared" si="2160"/>
        <v>45232</v>
      </c>
      <c r="B4076" s="2">
        <f t="shared" si="2144"/>
        <v>182725.28682580567</v>
      </c>
      <c r="C4076" s="2">
        <f t="shared" si="2161"/>
        <v>108585.57001125001</v>
      </c>
      <c r="D4076" s="2">
        <f>SUM(Y4076:Y$4362)</f>
        <v>22054.349679810002</v>
      </c>
      <c r="E4076" s="73">
        <f t="shared" si="2145"/>
        <v>86531.22033144001</v>
      </c>
      <c r="F4076" s="88">
        <f t="shared" si="2171"/>
        <v>6455.85</v>
      </c>
      <c r="G4076" s="3">
        <f>IF(AND(N4076=1,N4075&gt;1),VLOOKUP(A4075,[1]Plan1!$BK$81:$BM$259,3),G4075)</f>
        <v>6413.24</v>
      </c>
      <c r="H4076" s="11">
        <f t="shared" si="2172"/>
        <v>45155</v>
      </c>
      <c r="I4076" s="11">
        <f t="shared" si="2173"/>
        <v>45186</v>
      </c>
      <c r="J4076" s="12">
        <f t="shared" si="2146"/>
        <v>-6.6002153085962245E-3</v>
      </c>
      <c r="K4076" s="11">
        <f t="shared" si="2162"/>
        <v>45244</v>
      </c>
      <c r="L4076" s="11">
        <f t="shared" si="2147"/>
        <v>45244</v>
      </c>
      <c r="M4076" s="1">
        <f t="shared" si="2166"/>
        <v>20</v>
      </c>
      <c r="N4076" s="1">
        <f t="shared" si="2148"/>
        <v>13</v>
      </c>
      <c r="O4076" s="2">
        <f t="shared" si="2149"/>
        <v>0.99570488999999995</v>
      </c>
      <c r="P4076" s="13">
        <f t="shared" si="2174"/>
        <v>0.99339977999999995</v>
      </c>
      <c r="Q4076" s="13">
        <f t="shared" si="2167"/>
        <v>1.6823155573615871</v>
      </c>
      <c r="R4076" s="2">
        <f t="shared" si="2170"/>
        <v>1.67508982</v>
      </c>
      <c r="S4076" s="2">
        <f t="shared" si="2163"/>
        <v>1.69349298</v>
      </c>
      <c r="T4076" s="2">
        <f t="shared" si="2150"/>
        <v>183888.90054335</v>
      </c>
      <c r="U4076" s="2">
        <f t="shared" si="2151"/>
        <v>15294.536681413485</v>
      </c>
      <c r="V4076" s="2">
        <f t="shared" si="2152"/>
        <v>58416.345957932172</v>
      </c>
      <c r="W4076" s="2">
        <f t="shared" si="2153"/>
        <v>182296.45265059566</v>
      </c>
      <c r="X4076" s="17">
        <f t="shared" si="2154"/>
        <v>0</v>
      </c>
      <c r="Y4076" s="2">
        <f t="shared" si="2155"/>
        <v>0</v>
      </c>
      <c r="Z4076" s="72">
        <f t="shared" si="2156"/>
        <v>0</v>
      </c>
      <c r="AA4076" s="2">
        <f t="shared" si="2142"/>
        <v>0</v>
      </c>
      <c r="AB4076" s="12">
        <f t="shared" si="2164"/>
        <v>4.6600000000000003E-2</v>
      </c>
      <c r="AC4076" s="17">
        <f t="shared" si="2157"/>
        <v>13</v>
      </c>
      <c r="AD4076" s="17">
        <v>252</v>
      </c>
      <c r="AE4076" s="13">
        <f t="shared" si="2168"/>
        <v>1.0023523999999999</v>
      </c>
      <c r="AF4076" s="2">
        <f t="shared" si="2143"/>
        <v>432.58024963000003</v>
      </c>
      <c r="AG4076" s="2">
        <f t="shared" si="2158"/>
        <v>428.83417521000001</v>
      </c>
      <c r="AH4076" s="3">
        <f t="shared" si="2159"/>
        <v>0</v>
      </c>
      <c r="AI4076" s="4" t="str">
        <f t="shared" si="2169"/>
        <v>A+J=</v>
      </c>
      <c r="AJ4076" s="11">
        <f t="shared" si="2165"/>
        <v>45244</v>
      </c>
      <c r="AQ4076" s="53"/>
      <c r="AR4076" s="53"/>
    </row>
    <row r="4077" spans="1:44" x14ac:dyDescent="0.2">
      <c r="A4077" s="158">
        <f t="shared" si="2160"/>
        <v>45233</v>
      </c>
      <c r="B4077" s="2">
        <f t="shared" si="2144"/>
        <v>182725.28682580567</v>
      </c>
      <c r="C4077" s="2">
        <f t="shared" si="2161"/>
        <v>108585.57001125001</v>
      </c>
      <c r="D4077" s="2">
        <f>SUM(Y4077:Y$4362)</f>
        <v>22054.349679810002</v>
      </c>
      <c r="E4077" s="73">
        <f t="shared" si="2145"/>
        <v>86531.22033144001</v>
      </c>
      <c r="F4077" s="88">
        <f t="shared" si="2171"/>
        <v>6455.85</v>
      </c>
      <c r="G4077" s="3">
        <f>IF(AND(N4077=1,N4076&gt;1),VLOOKUP(A4076,[1]Plan1!$BK$81:$BM$259,3),G4076)</f>
        <v>6413.24</v>
      </c>
      <c r="H4077" s="11">
        <f t="shared" si="2172"/>
        <v>45155</v>
      </c>
      <c r="I4077" s="11">
        <f t="shared" si="2173"/>
        <v>45186</v>
      </c>
      <c r="J4077" s="12">
        <f t="shared" si="2146"/>
        <v>-6.6002153085962245E-3</v>
      </c>
      <c r="K4077" s="11">
        <f t="shared" si="2162"/>
        <v>45244</v>
      </c>
      <c r="L4077" s="11">
        <f t="shared" si="2147"/>
        <v>45244</v>
      </c>
      <c r="M4077" s="1">
        <f t="shared" si="2166"/>
        <v>20</v>
      </c>
      <c r="N4077" s="1">
        <f t="shared" si="2148"/>
        <v>13</v>
      </c>
      <c r="O4077" s="2">
        <f t="shared" si="2149"/>
        <v>0.99570488999999995</v>
      </c>
      <c r="P4077" s="13">
        <f t="shared" si="2174"/>
        <v>0.99339977999999995</v>
      </c>
      <c r="Q4077" s="13">
        <f t="shared" si="2167"/>
        <v>1.6823155573615871</v>
      </c>
      <c r="R4077" s="2">
        <f t="shared" si="2170"/>
        <v>1.67508982</v>
      </c>
      <c r="S4077" s="2">
        <f t="shared" si="2163"/>
        <v>1.69349298</v>
      </c>
      <c r="T4077" s="2">
        <f t="shared" si="2150"/>
        <v>183888.90054335</v>
      </c>
      <c r="U4077" s="2">
        <f t="shared" si="2151"/>
        <v>15294.536681413485</v>
      </c>
      <c r="V4077" s="2">
        <f t="shared" si="2152"/>
        <v>58416.345957932172</v>
      </c>
      <c r="W4077" s="2">
        <f t="shared" si="2153"/>
        <v>182296.45265059566</v>
      </c>
      <c r="X4077" s="17">
        <f t="shared" si="2154"/>
        <v>0</v>
      </c>
      <c r="Y4077" s="2">
        <f t="shared" si="2155"/>
        <v>0</v>
      </c>
      <c r="Z4077" s="72">
        <f t="shared" si="2156"/>
        <v>0</v>
      </c>
      <c r="AA4077" s="2">
        <f t="shared" si="2142"/>
        <v>0</v>
      </c>
      <c r="AB4077" s="12">
        <f t="shared" si="2164"/>
        <v>4.6600000000000003E-2</v>
      </c>
      <c r="AC4077" s="17">
        <f t="shared" si="2157"/>
        <v>13</v>
      </c>
      <c r="AD4077" s="17">
        <v>252</v>
      </c>
      <c r="AE4077" s="13">
        <f t="shared" si="2168"/>
        <v>1.0023523999999999</v>
      </c>
      <c r="AF4077" s="2">
        <f t="shared" si="2143"/>
        <v>432.58024963000003</v>
      </c>
      <c r="AG4077" s="2">
        <f t="shared" si="2158"/>
        <v>428.83417521000001</v>
      </c>
      <c r="AH4077" s="3">
        <f t="shared" si="2159"/>
        <v>0</v>
      </c>
      <c r="AI4077" s="4" t="str">
        <f t="shared" si="2169"/>
        <v>A+J=</v>
      </c>
      <c r="AJ4077" s="11">
        <f t="shared" si="2165"/>
        <v>45244</v>
      </c>
      <c r="AQ4077" s="53"/>
      <c r="AR4077" s="53"/>
    </row>
    <row r="4078" spans="1:44" x14ac:dyDescent="0.2">
      <c r="A4078" s="158">
        <f t="shared" si="2160"/>
        <v>45234</v>
      </c>
      <c r="B4078" s="2">
        <f t="shared" si="2144"/>
        <v>182710.20924702307</v>
      </c>
      <c r="C4078" s="2">
        <f t="shared" si="2161"/>
        <v>108585.57001125001</v>
      </c>
      <c r="D4078" s="2">
        <f>SUM(Y4078:Y$4362)</f>
        <v>22054.349679810002</v>
      </c>
      <c r="E4078" s="73">
        <f t="shared" si="2145"/>
        <v>86531.22033144001</v>
      </c>
      <c r="F4078" s="88">
        <f t="shared" si="2171"/>
        <v>6455.85</v>
      </c>
      <c r="G4078" s="3">
        <f>IF(AND(N4078=1,N4077&gt;1),VLOOKUP(A4077,[1]Plan1!$BK$81:$BM$259,3),G4077)</f>
        <v>6413.24</v>
      </c>
      <c r="H4078" s="11">
        <f t="shared" si="2172"/>
        <v>45155</v>
      </c>
      <c r="I4078" s="11">
        <f t="shared" si="2173"/>
        <v>45186</v>
      </c>
      <c r="J4078" s="12">
        <f t="shared" si="2146"/>
        <v>-6.6002153085962245E-3</v>
      </c>
      <c r="K4078" s="11">
        <f t="shared" si="2162"/>
        <v>45244</v>
      </c>
      <c r="L4078" s="11">
        <f t="shared" si="2147"/>
        <v>45244</v>
      </c>
      <c r="M4078" s="1">
        <f t="shared" si="2166"/>
        <v>20</v>
      </c>
      <c r="N4078" s="1">
        <f t="shared" si="2148"/>
        <v>14</v>
      </c>
      <c r="O4078" s="2">
        <f t="shared" si="2149"/>
        <v>0.99537525999999998</v>
      </c>
      <c r="P4078" s="13">
        <f t="shared" si="2174"/>
        <v>0.99339977999999995</v>
      </c>
      <c r="Q4078" s="13">
        <f t="shared" si="2167"/>
        <v>1.6823155573615871</v>
      </c>
      <c r="R4078" s="2">
        <f t="shared" si="2170"/>
        <v>1.67453528</v>
      </c>
      <c r="S4078" s="2">
        <f t="shared" si="2163"/>
        <v>1.69349298</v>
      </c>
      <c r="T4078" s="2">
        <f t="shared" si="2150"/>
        <v>183888.90054335</v>
      </c>
      <c r="U4078" s="2">
        <f t="shared" si="2151"/>
        <v>15294.536681413485</v>
      </c>
      <c r="V4078" s="2">
        <f t="shared" si="2152"/>
        <v>58368.360935009579</v>
      </c>
      <c r="W4078" s="2">
        <f t="shared" si="2153"/>
        <v>182248.46762767306</v>
      </c>
      <c r="X4078" s="17">
        <f t="shared" si="2154"/>
        <v>0</v>
      </c>
      <c r="Y4078" s="2">
        <f t="shared" si="2155"/>
        <v>0</v>
      </c>
      <c r="Z4078" s="72">
        <f t="shared" si="2156"/>
        <v>0</v>
      </c>
      <c r="AA4078" s="2">
        <f t="shared" si="2142"/>
        <v>0</v>
      </c>
      <c r="AB4078" s="12">
        <f t="shared" si="2164"/>
        <v>4.6600000000000003E-2</v>
      </c>
      <c r="AC4078" s="17">
        <f t="shared" si="2157"/>
        <v>14</v>
      </c>
      <c r="AD4078" s="17">
        <v>252</v>
      </c>
      <c r="AE4078" s="13">
        <f t="shared" si="2168"/>
        <v>1.002533583</v>
      </c>
      <c r="AF4078" s="2">
        <f t="shared" si="2143"/>
        <v>465.89779229999999</v>
      </c>
      <c r="AG4078" s="2">
        <f t="shared" si="2158"/>
        <v>461.74161935000001</v>
      </c>
      <c r="AH4078" s="3">
        <f t="shared" si="2159"/>
        <v>0</v>
      </c>
      <c r="AI4078" s="4" t="str">
        <f t="shared" si="2169"/>
        <v>A+J=</v>
      </c>
      <c r="AJ4078" s="11">
        <f t="shared" si="2165"/>
        <v>45244</v>
      </c>
      <c r="AQ4078" s="53"/>
      <c r="AR4078" s="53"/>
    </row>
    <row r="4079" spans="1:44" x14ac:dyDescent="0.2">
      <c r="A4079" s="158">
        <f t="shared" si="2160"/>
        <v>45235</v>
      </c>
      <c r="B4079" s="2">
        <f t="shared" si="2144"/>
        <v>182710.20924702307</v>
      </c>
      <c r="C4079" s="2">
        <f t="shared" si="2161"/>
        <v>108585.57001125001</v>
      </c>
      <c r="D4079" s="2">
        <f>SUM(Y4079:Y$4362)</f>
        <v>22054.349679810002</v>
      </c>
      <c r="E4079" s="73">
        <f t="shared" si="2145"/>
        <v>86531.22033144001</v>
      </c>
      <c r="F4079" s="88">
        <f t="shared" si="2171"/>
        <v>6455.85</v>
      </c>
      <c r="G4079" s="3">
        <f>IF(AND(N4079=1,N4078&gt;1),VLOOKUP(A4078,[1]Plan1!$BK$81:$BM$259,3),G4078)</f>
        <v>6413.24</v>
      </c>
      <c r="H4079" s="11">
        <f t="shared" si="2172"/>
        <v>45155</v>
      </c>
      <c r="I4079" s="11">
        <f t="shared" si="2173"/>
        <v>45186</v>
      </c>
      <c r="J4079" s="12">
        <f t="shared" si="2146"/>
        <v>-6.6002153085962245E-3</v>
      </c>
      <c r="K4079" s="11">
        <f t="shared" si="2162"/>
        <v>45244</v>
      </c>
      <c r="L4079" s="11">
        <f t="shared" si="2147"/>
        <v>45244</v>
      </c>
      <c r="M4079" s="1">
        <f t="shared" si="2166"/>
        <v>20</v>
      </c>
      <c r="N4079" s="1">
        <f t="shared" si="2148"/>
        <v>14</v>
      </c>
      <c r="O4079" s="2">
        <f t="shared" si="2149"/>
        <v>0.99537525999999998</v>
      </c>
      <c r="P4079" s="13">
        <f t="shared" si="2174"/>
        <v>0.99339977999999995</v>
      </c>
      <c r="Q4079" s="13">
        <f t="shared" si="2167"/>
        <v>1.6823155573615871</v>
      </c>
      <c r="R4079" s="2">
        <f t="shared" si="2170"/>
        <v>1.67453528</v>
      </c>
      <c r="S4079" s="2">
        <f t="shared" si="2163"/>
        <v>1.69349298</v>
      </c>
      <c r="T4079" s="2">
        <f t="shared" si="2150"/>
        <v>183888.90054335</v>
      </c>
      <c r="U4079" s="2">
        <f t="shared" si="2151"/>
        <v>15294.536681413485</v>
      </c>
      <c r="V4079" s="2">
        <f t="shared" si="2152"/>
        <v>58368.360935009579</v>
      </c>
      <c r="W4079" s="2">
        <f t="shared" si="2153"/>
        <v>182248.46762767306</v>
      </c>
      <c r="X4079" s="17">
        <f t="shared" si="2154"/>
        <v>0</v>
      </c>
      <c r="Y4079" s="2">
        <f t="shared" si="2155"/>
        <v>0</v>
      </c>
      <c r="Z4079" s="72">
        <f t="shared" si="2156"/>
        <v>0</v>
      </c>
      <c r="AA4079" s="2">
        <f t="shared" si="2142"/>
        <v>0</v>
      </c>
      <c r="AB4079" s="12">
        <f t="shared" si="2164"/>
        <v>4.6600000000000003E-2</v>
      </c>
      <c r="AC4079" s="17">
        <f t="shared" si="2157"/>
        <v>14</v>
      </c>
      <c r="AD4079" s="17">
        <v>252</v>
      </c>
      <c r="AE4079" s="13">
        <f t="shared" si="2168"/>
        <v>1.002533583</v>
      </c>
      <c r="AF4079" s="2">
        <f t="shared" si="2143"/>
        <v>465.89779229999999</v>
      </c>
      <c r="AG4079" s="2">
        <f t="shared" si="2158"/>
        <v>461.74161935000001</v>
      </c>
      <c r="AH4079" s="3">
        <f t="shared" si="2159"/>
        <v>0</v>
      </c>
      <c r="AI4079" s="4" t="str">
        <f t="shared" si="2169"/>
        <v>A+J=</v>
      </c>
      <c r="AJ4079" s="11">
        <f t="shared" si="2165"/>
        <v>45244</v>
      </c>
      <c r="AQ4079" s="53"/>
      <c r="AR4079" s="53"/>
    </row>
    <row r="4080" spans="1:44" x14ac:dyDescent="0.2">
      <c r="A4080" s="158">
        <f t="shared" si="2160"/>
        <v>45236</v>
      </c>
      <c r="B4080" s="2">
        <f t="shared" si="2144"/>
        <v>182710.20924702307</v>
      </c>
      <c r="C4080" s="2">
        <f t="shared" si="2161"/>
        <v>108585.57001125001</v>
      </c>
      <c r="D4080" s="2">
        <f>SUM(Y4080:Y$4362)</f>
        <v>22054.349679810002</v>
      </c>
      <c r="E4080" s="73">
        <f t="shared" si="2145"/>
        <v>86531.22033144001</v>
      </c>
      <c r="F4080" s="88">
        <f t="shared" si="2171"/>
        <v>6455.85</v>
      </c>
      <c r="G4080" s="3">
        <f>IF(AND(N4080=1,N4079&gt;1),VLOOKUP(A4079,[1]Plan1!$BK$81:$BM$259,3),G4079)</f>
        <v>6413.24</v>
      </c>
      <c r="H4080" s="11">
        <f t="shared" si="2172"/>
        <v>45155</v>
      </c>
      <c r="I4080" s="11">
        <f t="shared" si="2173"/>
        <v>45186</v>
      </c>
      <c r="J4080" s="12">
        <f t="shared" si="2146"/>
        <v>-6.6002153085962245E-3</v>
      </c>
      <c r="K4080" s="11">
        <f t="shared" si="2162"/>
        <v>45244</v>
      </c>
      <c r="L4080" s="11">
        <f t="shared" si="2147"/>
        <v>45244</v>
      </c>
      <c r="M4080" s="1">
        <f t="shared" si="2166"/>
        <v>20</v>
      </c>
      <c r="N4080" s="1">
        <f t="shared" si="2148"/>
        <v>14</v>
      </c>
      <c r="O4080" s="2">
        <f t="shared" si="2149"/>
        <v>0.99537525999999998</v>
      </c>
      <c r="P4080" s="13">
        <f t="shared" si="2174"/>
        <v>0.99339977999999995</v>
      </c>
      <c r="Q4080" s="13">
        <f t="shared" si="2167"/>
        <v>1.6823155573615871</v>
      </c>
      <c r="R4080" s="2">
        <f t="shared" si="2170"/>
        <v>1.67453528</v>
      </c>
      <c r="S4080" s="2">
        <f t="shared" si="2163"/>
        <v>1.69349298</v>
      </c>
      <c r="T4080" s="2">
        <f t="shared" si="2150"/>
        <v>183888.90054335</v>
      </c>
      <c r="U4080" s="2">
        <f t="shared" si="2151"/>
        <v>15294.536681413485</v>
      </c>
      <c r="V4080" s="2">
        <f t="shared" si="2152"/>
        <v>58368.360935009579</v>
      </c>
      <c r="W4080" s="2">
        <f t="shared" si="2153"/>
        <v>182248.46762767306</v>
      </c>
      <c r="X4080" s="17">
        <f t="shared" si="2154"/>
        <v>0</v>
      </c>
      <c r="Y4080" s="2">
        <f t="shared" si="2155"/>
        <v>0</v>
      </c>
      <c r="Z4080" s="72">
        <f t="shared" si="2156"/>
        <v>0</v>
      </c>
      <c r="AA4080" s="2">
        <f t="shared" ref="AA4080:AA4143" si="2175">IF(Z4080&gt;0,TRUNC(Z4080*T4080,8),0)</f>
        <v>0</v>
      </c>
      <c r="AB4080" s="12">
        <f t="shared" si="2164"/>
        <v>4.6600000000000003E-2</v>
      </c>
      <c r="AC4080" s="17">
        <f t="shared" si="2157"/>
        <v>14</v>
      </c>
      <c r="AD4080" s="17">
        <v>252</v>
      </c>
      <c r="AE4080" s="13">
        <f t="shared" si="2168"/>
        <v>1.002533583</v>
      </c>
      <c r="AF4080" s="2">
        <f t="shared" ref="AF4080:AF4143" si="2176">TRUNC((T4080*(AE4080-1)),8)</f>
        <v>465.89779229999999</v>
      </c>
      <c r="AG4080" s="2">
        <f t="shared" si="2158"/>
        <v>461.74161935000001</v>
      </c>
      <c r="AH4080" s="3">
        <f t="shared" si="2159"/>
        <v>0</v>
      </c>
      <c r="AI4080" s="4" t="str">
        <f t="shared" si="2169"/>
        <v>A+J=</v>
      </c>
      <c r="AJ4080" s="11">
        <f t="shared" si="2165"/>
        <v>45244</v>
      </c>
      <c r="AQ4080" s="53"/>
      <c r="AR4080" s="53"/>
    </row>
    <row r="4081" spans="1:44" x14ac:dyDescent="0.2">
      <c r="A4081" s="158">
        <f t="shared" si="2160"/>
        <v>45237</v>
      </c>
      <c r="B4081" s="2">
        <f t="shared" si="2144"/>
        <v>182695.13572842014</v>
      </c>
      <c r="C4081" s="2">
        <f t="shared" si="2161"/>
        <v>108585.57001125001</v>
      </c>
      <c r="D4081" s="2">
        <f>SUM(Y4081:Y$4362)</f>
        <v>22054.349679810002</v>
      </c>
      <c r="E4081" s="73">
        <f t="shared" si="2145"/>
        <v>86531.22033144001</v>
      </c>
      <c r="F4081" s="88">
        <f t="shared" si="2171"/>
        <v>6455.85</v>
      </c>
      <c r="G4081" s="3">
        <f>IF(AND(N4081=1,N4080&gt;1),VLOOKUP(A4080,[1]Plan1!$BK$81:$BM$259,3),G4080)</f>
        <v>6413.24</v>
      </c>
      <c r="H4081" s="11">
        <f t="shared" si="2172"/>
        <v>45155</v>
      </c>
      <c r="I4081" s="11">
        <f t="shared" si="2173"/>
        <v>45186</v>
      </c>
      <c r="J4081" s="12">
        <f t="shared" si="2146"/>
        <v>-6.6002153085962245E-3</v>
      </c>
      <c r="K4081" s="11">
        <f t="shared" si="2162"/>
        <v>45244</v>
      </c>
      <c r="L4081" s="11">
        <f t="shared" si="2147"/>
        <v>45244</v>
      </c>
      <c r="M4081" s="1">
        <f t="shared" si="2166"/>
        <v>20</v>
      </c>
      <c r="N4081" s="1">
        <f t="shared" si="2148"/>
        <v>15</v>
      </c>
      <c r="O4081" s="2">
        <f t="shared" si="2149"/>
        <v>0.99504574000000001</v>
      </c>
      <c r="P4081" s="13">
        <f t="shared" si="2174"/>
        <v>0.99339977999999995</v>
      </c>
      <c r="Q4081" s="13">
        <f t="shared" si="2167"/>
        <v>1.6823155573615871</v>
      </c>
      <c r="R4081" s="2">
        <f t="shared" si="2170"/>
        <v>1.67398092</v>
      </c>
      <c r="S4081" s="2">
        <f t="shared" si="2163"/>
        <v>1.69349298</v>
      </c>
      <c r="T4081" s="2">
        <f t="shared" si="2150"/>
        <v>183888.90054335</v>
      </c>
      <c r="U4081" s="2">
        <f t="shared" si="2151"/>
        <v>15294.536681413485</v>
      </c>
      <c r="V4081" s="2">
        <f t="shared" si="2152"/>
        <v>58320.391487706642</v>
      </c>
      <c r="W4081" s="2">
        <f t="shared" si="2153"/>
        <v>182200.49818037014</v>
      </c>
      <c r="X4081" s="17">
        <f t="shared" si="2154"/>
        <v>0</v>
      </c>
      <c r="Y4081" s="2">
        <f t="shared" si="2155"/>
        <v>0</v>
      </c>
      <c r="Z4081" s="72">
        <f t="shared" si="2156"/>
        <v>0</v>
      </c>
      <c r="AA4081" s="2">
        <f t="shared" si="2175"/>
        <v>0</v>
      </c>
      <c r="AB4081" s="12">
        <f t="shared" si="2164"/>
        <v>4.6600000000000003E-2</v>
      </c>
      <c r="AC4081" s="17">
        <f t="shared" si="2157"/>
        <v>15</v>
      </c>
      <c r="AD4081" s="17">
        <v>252</v>
      </c>
      <c r="AE4081" s="13">
        <f t="shared" si="2168"/>
        <v>1.002714798</v>
      </c>
      <c r="AF4081" s="2">
        <f t="shared" si="2176"/>
        <v>499.22121941</v>
      </c>
      <c r="AG4081" s="2">
        <f t="shared" si="2158"/>
        <v>494.63754805000002</v>
      </c>
      <c r="AH4081" s="3">
        <f t="shared" si="2159"/>
        <v>0</v>
      </c>
      <c r="AI4081" s="4" t="str">
        <f t="shared" si="2169"/>
        <v>A+J=</v>
      </c>
      <c r="AJ4081" s="11">
        <f t="shared" si="2165"/>
        <v>45244</v>
      </c>
      <c r="AQ4081" s="53"/>
      <c r="AR4081" s="53"/>
    </row>
    <row r="4082" spans="1:44" x14ac:dyDescent="0.2">
      <c r="A4082" s="158">
        <f t="shared" si="2160"/>
        <v>45238</v>
      </c>
      <c r="B4082" s="2">
        <f t="shared" si="2144"/>
        <v>182680.06750598908</v>
      </c>
      <c r="C4082" s="2">
        <f t="shared" si="2161"/>
        <v>108585.57001125001</v>
      </c>
      <c r="D4082" s="2">
        <f>SUM(Y4082:Y$4362)</f>
        <v>22054.349679810002</v>
      </c>
      <c r="E4082" s="73">
        <f t="shared" si="2145"/>
        <v>86531.22033144001</v>
      </c>
      <c r="F4082" s="88">
        <f t="shared" si="2171"/>
        <v>6455.85</v>
      </c>
      <c r="G4082" s="3">
        <f>IF(AND(N4082=1,N4081&gt;1),VLOOKUP(A4081,[1]Plan1!$BK$81:$BM$259,3),G4081)</f>
        <v>6413.24</v>
      </c>
      <c r="H4082" s="11">
        <f t="shared" si="2172"/>
        <v>45155</v>
      </c>
      <c r="I4082" s="11">
        <f t="shared" si="2173"/>
        <v>45186</v>
      </c>
      <c r="J4082" s="12">
        <f t="shared" si="2146"/>
        <v>-6.6002153085962245E-3</v>
      </c>
      <c r="K4082" s="11">
        <f t="shared" si="2162"/>
        <v>45244</v>
      </c>
      <c r="L4082" s="11">
        <f t="shared" si="2147"/>
        <v>45244</v>
      </c>
      <c r="M4082" s="1">
        <f t="shared" si="2166"/>
        <v>20</v>
      </c>
      <c r="N4082" s="1">
        <f t="shared" si="2148"/>
        <v>16</v>
      </c>
      <c r="O4082" s="2">
        <f t="shared" si="2149"/>
        <v>0.99471633000000004</v>
      </c>
      <c r="P4082" s="13">
        <f t="shared" si="2174"/>
        <v>0.99339977999999995</v>
      </c>
      <c r="Q4082" s="13">
        <f t="shared" si="2167"/>
        <v>1.6823155573615871</v>
      </c>
      <c r="R4082" s="2">
        <f t="shared" si="2170"/>
        <v>1.67342675</v>
      </c>
      <c r="S4082" s="2">
        <f t="shared" si="2163"/>
        <v>1.69349298</v>
      </c>
      <c r="T4082" s="2">
        <f t="shared" si="2150"/>
        <v>183888.90054335</v>
      </c>
      <c r="U4082" s="2">
        <f t="shared" si="2151"/>
        <v>15294.536681413485</v>
      </c>
      <c r="V4082" s="2">
        <f t="shared" si="2152"/>
        <v>58272.438481335565</v>
      </c>
      <c r="W4082" s="2">
        <f t="shared" si="2153"/>
        <v>182152.54517399907</v>
      </c>
      <c r="X4082" s="17">
        <f t="shared" si="2154"/>
        <v>0</v>
      </c>
      <c r="Y4082" s="2">
        <f t="shared" si="2155"/>
        <v>0</v>
      </c>
      <c r="Z4082" s="72">
        <f t="shared" si="2156"/>
        <v>0</v>
      </c>
      <c r="AA4082" s="2">
        <f t="shared" si="2175"/>
        <v>0</v>
      </c>
      <c r="AB4082" s="12">
        <f t="shared" si="2164"/>
        <v>4.6600000000000003E-2</v>
      </c>
      <c r="AC4082" s="17">
        <f t="shared" si="2157"/>
        <v>16</v>
      </c>
      <c r="AD4082" s="17">
        <v>252</v>
      </c>
      <c r="AE4082" s="13">
        <f t="shared" si="2168"/>
        <v>1.0028960469999999</v>
      </c>
      <c r="AF4082" s="2">
        <f t="shared" si="2176"/>
        <v>532.55089874999999</v>
      </c>
      <c r="AG4082" s="2">
        <f t="shared" si="2158"/>
        <v>527.52233199</v>
      </c>
      <c r="AH4082" s="3">
        <f t="shared" si="2159"/>
        <v>0</v>
      </c>
      <c r="AI4082" s="4" t="str">
        <f t="shared" si="2169"/>
        <v>A+J=</v>
      </c>
      <c r="AJ4082" s="11">
        <f t="shared" si="2165"/>
        <v>45244</v>
      </c>
      <c r="AQ4082" s="53"/>
      <c r="AR4082" s="53"/>
    </row>
    <row r="4083" spans="1:44" x14ac:dyDescent="0.2">
      <c r="A4083" s="158">
        <f t="shared" si="2160"/>
        <v>45239</v>
      </c>
      <c r="B4083" s="2">
        <f t="shared" si="2144"/>
        <v>182665.00421955987</v>
      </c>
      <c r="C4083" s="2">
        <f t="shared" si="2161"/>
        <v>108585.57001125001</v>
      </c>
      <c r="D4083" s="2">
        <f>SUM(Y4083:Y$4362)</f>
        <v>22054.349679810002</v>
      </c>
      <c r="E4083" s="73">
        <f t="shared" si="2145"/>
        <v>86531.22033144001</v>
      </c>
      <c r="F4083" s="88">
        <f t="shared" si="2171"/>
        <v>6455.85</v>
      </c>
      <c r="G4083" s="3">
        <f>IF(AND(N4083=1,N4082&gt;1),VLOOKUP(A4082,[1]Plan1!$BK$81:$BM$259,3),G4082)</f>
        <v>6413.24</v>
      </c>
      <c r="H4083" s="11">
        <f t="shared" si="2172"/>
        <v>45155</v>
      </c>
      <c r="I4083" s="11">
        <f t="shared" si="2173"/>
        <v>45186</v>
      </c>
      <c r="J4083" s="12">
        <f t="shared" si="2146"/>
        <v>-6.6002153085962245E-3</v>
      </c>
      <c r="K4083" s="11">
        <f t="shared" si="2162"/>
        <v>45244</v>
      </c>
      <c r="L4083" s="11">
        <f t="shared" si="2147"/>
        <v>45244</v>
      </c>
      <c r="M4083" s="1">
        <f t="shared" si="2166"/>
        <v>20</v>
      </c>
      <c r="N4083" s="1">
        <f t="shared" si="2148"/>
        <v>17</v>
      </c>
      <c r="O4083" s="2">
        <f t="shared" si="2149"/>
        <v>0.99438702999999995</v>
      </c>
      <c r="P4083" s="13">
        <f t="shared" si="2174"/>
        <v>0.99339977999999995</v>
      </c>
      <c r="Q4083" s="13">
        <f t="shared" si="2167"/>
        <v>1.6823155573615871</v>
      </c>
      <c r="R4083" s="2">
        <f t="shared" si="2170"/>
        <v>1.6728727699999999</v>
      </c>
      <c r="S4083" s="2">
        <f t="shared" si="2163"/>
        <v>1.69349298</v>
      </c>
      <c r="T4083" s="2">
        <f t="shared" si="2150"/>
        <v>183888.90054335</v>
      </c>
      <c r="U4083" s="2">
        <f t="shared" si="2151"/>
        <v>15294.536681413485</v>
      </c>
      <c r="V4083" s="2">
        <f t="shared" si="2152"/>
        <v>58224.501915896348</v>
      </c>
      <c r="W4083" s="2">
        <f t="shared" si="2153"/>
        <v>182104.60860855985</v>
      </c>
      <c r="X4083" s="17">
        <f t="shared" si="2154"/>
        <v>0</v>
      </c>
      <c r="Y4083" s="2">
        <f t="shared" si="2155"/>
        <v>0</v>
      </c>
      <c r="Z4083" s="72">
        <f t="shared" si="2156"/>
        <v>0</v>
      </c>
      <c r="AA4083" s="2">
        <f t="shared" si="2175"/>
        <v>0</v>
      </c>
      <c r="AB4083" s="12">
        <f t="shared" si="2164"/>
        <v>4.6600000000000003E-2</v>
      </c>
      <c r="AC4083" s="17">
        <f t="shared" si="2157"/>
        <v>17</v>
      </c>
      <c r="AD4083" s="17">
        <v>252</v>
      </c>
      <c r="AE4083" s="13">
        <f t="shared" si="2168"/>
        <v>1.003077328</v>
      </c>
      <c r="AF4083" s="2">
        <f t="shared" si="2176"/>
        <v>565.88646253000002</v>
      </c>
      <c r="AG4083" s="2">
        <f t="shared" si="2158"/>
        <v>560.39561100000003</v>
      </c>
      <c r="AH4083" s="3">
        <f t="shared" si="2159"/>
        <v>0</v>
      </c>
      <c r="AI4083" s="4" t="str">
        <f t="shared" si="2169"/>
        <v>A+J=</v>
      </c>
      <c r="AJ4083" s="11">
        <f t="shared" si="2165"/>
        <v>45244</v>
      </c>
      <c r="AQ4083" s="53"/>
      <c r="AR4083" s="53"/>
    </row>
    <row r="4084" spans="1:44" x14ac:dyDescent="0.2">
      <c r="A4084" s="158">
        <f t="shared" si="2160"/>
        <v>45240</v>
      </c>
      <c r="B4084" s="2">
        <f t="shared" si="2144"/>
        <v>182649.94431925807</v>
      </c>
      <c r="C4084" s="2">
        <f t="shared" si="2161"/>
        <v>108585.57001125001</v>
      </c>
      <c r="D4084" s="2">
        <f>SUM(Y4084:Y$4362)</f>
        <v>22054.349679810002</v>
      </c>
      <c r="E4084" s="73">
        <f t="shared" si="2145"/>
        <v>86531.22033144001</v>
      </c>
      <c r="F4084" s="88">
        <f t="shared" si="2171"/>
        <v>6455.85</v>
      </c>
      <c r="G4084" s="3">
        <f>IF(AND(N4084=1,N4083&gt;1),VLOOKUP(A4083,[1]Plan1!$BK$81:$BM$259,3),G4083)</f>
        <v>6413.24</v>
      </c>
      <c r="H4084" s="11">
        <f t="shared" si="2172"/>
        <v>45155</v>
      </c>
      <c r="I4084" s="11">
        <f t="shared" si="2173"/>
        <v>45186</v>
      </c>
      <c r="J4084" s="12">
        <f t="shared" si="2146"/>
        <v>-6.6002153085962245E-3</v>
      </c>
      <c r="K4084" s="11">
        <f t="shared" si="2162"/>
        <v>45244</v>
      </c>
      <c r="L4084" s="11">
        <f t="shared" si="2147"/>
        <v>45244</v>
      </c>
      <c r="M4084" s="1">
        <f t="shared" si="2166"/>
        <v>20</v>
      </c>
      <c r="N4084" s="1">
        <f t="shared" si="2148"/>
        <v>18</v>
      </c>
      <c r="O4084" s="2">
        <f t="shared" si="2149"/>
        <v>0.99405783999999997</v>
      </c>
      <c r="P4084" s="13">
        <f t="shared" si="2174"/>
        <v>0.99339977999999995</v>
      </c>
      <c r="Q4084" s="13">
        <f t="shared" si="2167"/>
        <v>1.6823155573615871</v>
      </c>
      <c r="R4084" s="2">
        <f t="shared" si="2170"/>
        <v>1.6723189599999999</v>
      </c>
      <c r="S4084" s="2">
        <f t="shared" si="2163"/>
        <v>1.69349298</v>
      </c>
      <c r="T4084" s="2">
        <f t="shared" si="2150"/>
        <v>183888.90054335</v>
      </c>
      <c r="U4084" s="2">
        <f t="shared" si="2151"/>
        <v>15294.536681413485</v>
      </c>
      <c r="V4084" s="2">
        <f t="shared" si="2152"/>
        <v>58176.580060764594</v>
      </c>
      <c r="W4084" s="2">
        <f t="shared" si="2153"/>
        <v>182056.68675342808</v>
      </c>
      <c r="X4084" s="17">
        <f t="shared" si="2154"/>
        <v>0</v>
      </c>
      <c r="Y4084" s="2">
        <f t="shared" si="2155"/>
        <v>0</v>
      </c>
      <c r="Z4084" s="72">
        <f t="shared" si="2156"/>
        <v>0</v>
      </c>
      <c r="AA4084" s="2">
        <f t="shared" si="2175"/>
        <v>0</v>
      </c>
      <c r="AB4084" s="12">
        <f t="shared" si="2164"/>
        <v>4.6600000000000003E-2</v>
      </c>
      <c r="AC4084" s="17">
        <f t="shared" si="2157"/>
        <v>18</v>
      </c>
      <c r="AD4084" s="17">
        <v>252</v>
      </c>
      <c r="AE4084" s="13">
        <f t="shared" si="2168"/>
        <v>1.003258642</v>
      </c>
      <c r="AF4084" s="2">
        <f t="shared" si="2176"/>
        <v>599.22809463999999</v>
      </c>
      <c r="AG4084" s="2">
        <f t="shared" si="2158"/>
        <v>593.25756582999998</v>
      </c>
      <c r="AH4084" s="3">
        <f t="shared" si="2159"/>
        <v>0</v>
      </c>
      <c r="AI4084" s="4" t="str">
        <f t="shared" si="2169"/>
        <v>A+J=</v>
      </c>
      <c r="AJ4084" s="11">
        <f t="shared" si="2165"/>
        <v>45244</v>
      </c>
      <c r="AQ4084" s="53"/>
      <c r="AR4084" s="53"/>
    </row>
    <row r="4085" spans="1:44" x14ac:dyDescent="0.2">
      <c r="A4085" s="158">
        <f t="shared" si="2160"/>
        <v>45241</v>
      </c>
      <c r="B4085" s="2">
        <f t="shared" si="2144"/>
        <v>182634.88849463602</v>
      </c>
      <c r="C4085" s="2">
        <f t="shared" si="2161"/>
        <v>108585.57001125001</v>
      </c>
      <c r="D4085" s="2">
        <f>SUM(Y4085:Y$4362)</f>
        <v>22054.349679810002</v>
      </c>
      <c r="E4085" s="73">
        <f t="shared" si="2145"/>
        <v>86531.22033144001</v>
      </c>
      <c r="F4085" s="88">
        <f t="shared" si="2171"/>
        <v>6455.85</v>
      </c>
      <c r="G4085" s="3">
        <f>IF(AND(N4085=1,N4084&gt;1),VLOOKUP(A4084,[1]Plan1!$BK$81:$BM$259,3),G4084)</f>
        <v>6413.24</v>
      </c>
      <c r="H4085" s="11">
        <f t="shared" si="2172"/>
        <v>45155</v>
      </c>
      <c r="I4085" s="11">
        <f t="shared" si="2173"/>
        <v>45186</v>
      </c>
      <c r="J4085" s="12">
        <f t="shared" si="2146"/>
        <v>-6.6002153085962245E-3</v>
      </c>
      <c r="K4085" s="11">
        <f t="shared" si="2162"/>
        <v>45244</v>
      </c>
      <c r="L4085" s="11">
        <f t="shared" si="2147"/>
        <v>45244</v>
      </c>
      <c r="M4085" s="1">
        <f t="shared" si="2166"/>
        <v>20</v>
      </c>
      <c r="N4085" s="1">
        <f t="shared" si="2148"/>
        <v>19</v>
      </c>
      <c r="O4085" s="2">
        <f t="shared" si="2149"/>
        <v>0.99372875000000005</v>
      </c>
      <c r="P4085" s="13">
        <f t="shared" si="2174"/>
        <v>0.99339977999999995</v>
      </c>
      <c r="Q4085" s="13">
        <f t="shared" si="2167"/>
        <v>1.6823155573615871</v>
      </c>
      <c r="R4085" s="2">
        <f t="shared" si="2170"/>
        <v>1.6717653299999999</v>
      </c>
      <c r="S4085" s="2">
        <f t="shared" si="2163"/>
        <v>1.69349298</v>
      </c>
      <c r="T4085" s="2">
        <f t="shared" si="2150"/>
        <v>183888.90054335</v>
      </c>
      <c r="U4085" s="2">
        <f t="shared" si="2151"/>
        <v>15294.536681413485</v>
      </c>
      <c r="V4085" s="2">
        <f t="shared" si="2152"/>
        <v>58128.673781252503</v>
      </c>
      <c r="W4085" s="2">
        <f t="shared" si="2153"/>
        <v>182008.78047391601</v>
      </c>
      <c r="X4085" s="17">
        <f t="shared" si="2154"/>
        <v>0</v>
      </c>
      <c r="Y4085" s="2">
        <f t="shared" si="2155"/>
        <v>0</v>
      </c>
      <c r="Z4085" s="72">
        <f t="shared" si="2156"/>
        <v>0</v>
      </c>
      <c r="AA4085" s="2">
        <f t="shared" si="2175"/>
        <v>0</v>
      </c>
      <c r="AB4085" s="12">
        <f t="shared" si="2164"/>
        <v>4.6600000000000003E-2</v>
      </c>
      <c r="AC4085" s="17">
        <f t="shared" si="2157"/>
        <v>19</v>
      </c>
      <c r="AD4085" s="17">
        <v>252</v>
      </c>
      <c r="AE4085" s="13">
        <f t="shared" si="2168"/>
        <v>1.003439988</v>
      </c>
      <c r="AF4085" s="2">
        <f t="shared" si="2176"/>
        <v>632.57561120000003</v>
      </c>
      <c r="AG4085" s="2">
        <f t="shared" si="2158"/>
        <v>626.10802072000001</v>
      </c>
      <c r="AH4085" s="3">
        <f t="shared" si="2159"/>
        <v>0</v>
      </c>
      <c r="AI4085" s="4" t="str">
        <f t="shared" si="2169"/>
        <v>A+J=</v>
      </c>
      <c r="AJ4085" s="11">
        <f t="shared" si="2165"/>
        <v>45244</v>
      </c>
      <c r="AQ4085" s="53"/>
      <c r="AR4085" s="53"/>
    </row>
    <row r="4086" spans="1:44" x14ac:dyDescent="0.2">
      <c r="A4086" s="158">
        <f t="shared" si="2160"/>
        <v>45242</v>
      </c>
      <c r="B4086" s="2">
        <f t="shared" si="2144"/>
        <v>182634.88849463602</v>
      </c>
      <c r="C4086" s="2">
        <f t="shared" si="2161"/>
        <v>108585.57001125001</v>
      </c>
      <c r="D4086" s="2">
        <f>SUM(Y4086:Y$4362)</f>
        <v>22054.349679810002</v>
      </c>
      <c r="E4086" s="73">
        <f t="shared" si="2145"/>
        <v>86531.22033144001</v>
      </c>
      <c r="F4086" s="88">
        <f t="shared" si="2171"/>
        <v>6455.85</v>
      </c>
      <c r="G4086" s="3">
        <f>IF(AND(N4086=1,N4085&gt;1),VLOOKUP(A4085,[1]Plan1!$BK$81:$BM$259,3),G4085)</f>
        <v>6413.24</v>
      </c>
      <c r="H4086" s="11">
        <f t="shared" si="2172"/>
        <v>45155</v>
      </c>
      <c r="I4086" s="11">
        <f t="shared" si="2173"/>
        <v>45186</v>
      </c>
      <c r="J4086" s="12">
        <f t="shared" si="2146"/>
        <v>-6.6002153085962245E-3</v>
      </c>
      <c r="K4086" s="11">
        <f t="shared" si="2162"/>
        <v>45244</v>
      </c>
      <c r="L4086" s="11">
        <f t="shared" si="2147"/>
        <v>45244</v>
      </c>
      <c r="M4086" s="1">
        <f t="shared" si="2166"/>
        <v>20</v>
      </c>
      <c r="N4086" s="1">
        <f t="shared" si="2148"/>
        <v>19</v>
      </c>
      <c r="O4086" s="2">
        <f t="shared" si="2149"/>
        <v>0.99372875000000005</v>
      </c>
      <c r="P4086" s="13">
        <f t="shared" si="2174"/>
        <v>0.99339977999999995</v>
      </c>
      <c r="Q4086" s="13">
        <f t="shared" si="2167"/>
        <v>1.6823155573615871</v>
      </c>
      <c r="R4086" s="2">
        <f t="shared" si="2170"/>
        <v>1.6717653299999999</v>
      </c>
      <c r="S4086" s="2">
        <f t="shared" si="2163"/>
        <v>1.69349298</v>
      </c>
      <c r="T4086" s="2">
        <f t="shared" si="2150"/>
        <v>183888.90054335</v>
      </c>
      <c r="U4086" s="2">
        <f t="shared" si="2151"/>
        <v>15294.536681413485</v>
      </c>
      <c r="V4086" s="2">
        <f t="shared" si="2152"/>
        <v>58128.673781252503</v>
      </c>
      <c r="W4086" s="2">
        <f t="shared" si="2153"/>
        <v>182008.78047391601</v>
      </c>
      <c r="X4086" s="17">
        <f t="shared" si="2154"/>
        <v>0</v>
      </c>
      <c r="Y4086" s="2">
        <f t="shared" si="2155"/>
        <v>0</v>
      </c>
      <c r="Z4086" s="72">
        <f t="shared" si="2156"/>
        <v>0</v>
      </c>
      <c r="AA4086" s="2">
        <f t="shared" si="2175"/>
        <v>0</v>
      </c>
      <c r="AB4086" s="12">
        <f t="shared" si="2164"/>
        <v>4.6600000000000003E-2</v>
      </c>
      <c r="AC4086" s="17">
        <f t="shared" si="2157"/>
        <v>19</v>
      </c>
      <c r="AD4086" s="17">
        <v>252</v>
      </c>
      <c r="AE4086" s="13">
        <f t="shared" si="2168"/>
        <v>1.003439988</v>
      </c>
      <c r="AF4086" s="2">
        <f t="shared" si="2176"/>
        <v>632.57561120000003</v>
      </c>
      <c r="AG4086" s="2">
        <f t="shared" si="2158"/>
        <v>626.10802072000001</v>
      </c>
      <c r="AH4086" s="3">
        <f t="shared" si="2159"/>
        <v>0</v>
      </c>
      <c r="AI4086" s="4" t="str">
        <f t="shared" si="2169"/>
        <v>A+J=</v>
      </c>
      <c r="AJ4086" s="11">
        <f t="shared" si="2165"/>
        <v>45244</v>
      </c>
      <c r="AQ4086" s="53"/>
      <c r="AR4086" s="53"/>
    </row>
    <row r="4087" spans="1:44" x14ac:dyDescent="0.2">
      <c r="A4087" s="158">
        <f t="shared" si="2160"/>
        <v>45243</v>
      </c>
      <c r="B4087" s="2">
        <f t="shared" si="2144"/>
        <v>182634.88849463602</v>
      </c>
      <c r="C4087" s="2">
        <f t="shared" si="2161"/>
        <v>108585.57001125001</v>
      </c>
      <c r="D4087" s="2">
        <f>SUM(Y4087:Y$4362)</f>
        <v>22054.349679810002</v>
      </c>
      <c r="E4087" s="73">
        <f t="shared" si="2145"/>
        <v>86531.22033144001</v>
      </c>
      <c r="F4087" s="88">
        <f t="shared" si="2171"/>
        <v>6455.85</v>
      </c>
      <c r="G4087" s="3">
        <f>IF(AND(N4087=1,N4086&gt;1),VLOOKUP(A4086,[1]Plan1!$BK$81:$BM$259,3),G4086)</f>
        <v>6413.24</v>
      </c>
      <c r="H4087" s="11">
        <f t="shared" si="2172"/>
        <v>45155</v>
      </c>
      <c r="I4087" s="11">
        <f t="shared" si="2173"/>
        <v>45186</v>
      </c>
      <c r="J4087" s="12">
        <f t="shared" si="2146"/>
        <v>-6.6002153085962245E-3</v>
      </c>
      <c r="K4087" s="11">
        <f t="shared" si="2162"/>
        <v>45244</v>
      </c>
      <c r="L4087" s="11">
        <f t="shared" si="2147"/>
        <v>45244</v>
      </c>
      <c r="M4087" s="1">
        <f t="shared" si="2166"/>
        <v>20</v>
      </c>
      <c r="N4087" s="1">
        <f t="shared" si="2148"/>
        <v>19</v>
      </c>
      <c r="O4087" s="2">
        <f t="shared" si="2149"/>
        <v>0.99372875000000005</v>
      </c>
      <c r="P4087" s="13">
        <f t="shared" si="2174"/>
        <v>0.99339977999999995</v>
      </c>
      <c r="Q4087" s="13">
        <f t="shared" si="2167"/>
        <v>1.6823155573615871</v>
      </c>
      <c r="R4087" s="2">
        <f t="shared" si="2170"/>
        <v>1.6717653299999999</v>
      </c>
      <c r="S4087" s="2">
        <f t="shared" si="2163"/>
        <v>1.69349298</v>
      </c>
      <c r="T4087" s="2">
        <f t="shared" si="2150"/>
        <v>183888.90054335</v>
      </c>
      <c r="U4087" s="2">
        <f t="shared" si="2151"/>
        <v>15294.536681413485</v>
      </c>
      <c r="V4087" s="2">
        <f t="shared" si="2152"/>
        <v>58128.673781252503</v>
      </c>
      <c r="W4087" s="2">
        <f t="shared" si="2153"/>
        <v>182008.78047391601</v>
      </c>
      <c r="X4087" s="17">
        <f t="shared" si="2154"/>
        <v>0</v>
      </c>
      <c r="Y4087" s="2">
        <f t="shared" si="2155"/>
        <v>0</v>
      </c>
      <c r="Z4087" s="72">
        <f t="shared" si="2156"/>
        <v>0</v>
      </c>
      <c r="AA4087" s="2">
        <f t="shared" si="2175"/>
        <v>0</v>
      </c>
      <c r="AB4087" s="12">
        <f t="shared" si="2164"/>
        <v>4.6600000000000003E-2</v>
      </c>
      <c r="AC4087" s="17">
        <f t="shared" si="2157"/>
        <v>19</v>
      </c>
      <c r="AD4087" s="17">
        <v>252</v>
      </c>
      <c r="AE4087" s="13">
        <f t="shared" si="2168"/>
        <v>1.003439988</v>
      </c>
      <c r="AF4087" s="2">
        <f t="shared" si="2176"/>
        <v>632.57561120000003</v>
      </c>
      <c r="AG4087" s="2">
        <f t="shared" si="2158"/>
        <v>626.10802072000001</v>
      </c>
      <c r="AH4087" s="3">
        <f t="shared" si="2159"/>
        <v>0</v>
      </c>
      <c r="AI4087" s="4" t="str">
        <f t="shared" si="2169"/>
        <v>A+J=</v>
      </c>
      <c r="AJ4087" s="11">
        <f t="shared" si="2165"/>
        <v>45244</v>
      </c>
      <c r="AQ4087" s="53"/>
      <c r="AR4087" s="53"/>
    </row>
    <row r="4088" spans="1:44" x14ac:dyDescent="0.2">
      <c r="A4088" s="158">
        <f t="shared" si="2160"/>
        <v>45244</v>
      </c>
      <c r="B4088" s="2">
        <f t="shared" si="2144"/>
        <v>182619.838850378</v>
      </c>
      <c r="C4088" s="2">
        <f t="shared" si="2161"/>
        <v>108585.57001125001</v>
      </c>
      <c r="D4088" s="2">
        <f>SUM(Y4088:Y$4362)</f>
        <v>22054.349679810002</v>
      </c>
      <c r="E4088" s="73">
        <f t="shared" si="2145"/>
        <v>86531.22033144001</v>
      </c>
      <c r="F4088" s="88">
        <f t="shared" si="2171"/>
        <v>6455.85</v>
      </c>
      <c r="G4088" s="3">
        <f>IF(AND(N4088=1,N4087&gt;1),VLOOKUP(A4087,[1]Plan1!$BK$81:$BM$259,3),G4087)</f>
        <v>6413.24</v>
      </c>
      <c r="H4088" s="11">
        <f t="shared" si="2172"/>
        <v>45155</v>
      </c>
      <c r="I4088" s="11">
        <f t="shared" si="2173"/>
        <v>45186</v>
      </c>
      <c r="J4088" s="12">
        <f t="shared" si="2146"/>
        <v>-6.6002153085962245E-3</v>
      </c>
      <c r="K4088" s="11">
        <f t="shared" si="2162"/>
        <v>45274</v>
      </c>
      <c r="L4088" s="11">
        <f t="shared" si="2147"/>
        <v>45244</v>
      </c>
      <c r="M4088" s="1">
        <f t="shared" si="2166"/>
        <v>20</v>
      </c>
      <c r="N4088" s="1">
        <f t="shared" si="2148"/>
        <v>20</v>
      </c>
      <c r="O4088" s="2">
        <f t="shared" si="2149"/>
        <v>0.99339977999999995</v>
      </c>
      <c r="P4088" s="13">
        <f t="shared" si="2174"/>
        <v>0.99339977999999995</v>
      </c>
      <c r="Q4088" s="13">
        <f t="shared" si="2167"/>
        <v>1.6823155573615871</v>
      </c>
      <c r="R4088" s="2">
        <f t="shared" si="2170"/>
        <v>1.6712119000000001</v>
      </c>
      <c r="S4088" s="2">
        <f t="shared" si="2163"/>
        <v>1.69349298</v>
      </c>
      <c r="T4088" s="2">
        <f t="shared" si="2150"/>
        <v>183888.90054335</v>
      </c>
      <c r="U4088" s="2">
        <f t="shared" si="2151"/>
        <v>15294.536681413485</v>
      </c>
      <c r="V4088" s="2">
        <f t="shared" si="2152"/>
        <v>58080.784807984484</v>
      </c>
      <c r="W4088" s="2">
        <f t="shared" si="2153"/>
        <v>181960.89150064799</v>
      </c>
      <c r="X4088" s="17">
        <f t="shared" si="2154"/>
        <v>134</v>
      </c>
      <c r="Y4088" s="2">
        <f t="shared" si="2155"/>
        <v>2183.4180105199998</v>
      </c>
      <c r="Z4088" s="72">
        <f t="shared" si="2156"/>
        <v>2.010781E-2</v>
      </c>
      <c r="AA4088" s="2">
        <f t="shared" si="2175"/>
        <v>3697.6030732300001</v>
      </c>
      <c r="AB4088" s="12">
        <f t="shared" si="2164"/>
        <v>4.6600000000000003E-2</v>
      </c>
      <c r="AC4088" s="17">
        <f t="shared" si="2157"/>
        <v>20</v>
      </c>
      <c r="AD4088" s="17">
        <v>252</v>
      </c>
      <c r="AE4088" s="13">
        <f t="shared" si="2168"/>
        <v>1.0036213679999999</v>
      </c>
      <c r="AF4088" s="2">
        <f t="shared" si="2176"/>
        <v>665.92937998000002</v>
      </c>
      <c r="AG4088" s="2">
        <f t="shared" si="2158"/>
        <v>658.94734973000004</v>
      </c>
      <c r="AH4088" s="3">
        <f t="shared" si="2159"/>
        <v>4363.5324532100003</v>
      </c>
      <c r="AI4088" s="4" t="str">
        <f t="shared" si="2169"/>
        <v>A+J=</v>
      </c>
      <c r="AJ4088" s="11">
        <f t="shared" si="2165"/>
        <v>45244</v>
      </c>
      <c r="AQ4088" s="53"/>
      <c r="AR4088" s="53"/>
    </row>
    <row r="4089" spans="1:44" x14ac:dyDescent="0.2">
      <c r="A4089" s="158">
        <f t="shared" si="2160"/>
        <v>45245</v>
      </c>
      <c r="B4089" s="2">
        <f t="shared" si="2144"/>
        <v>178249.90767062973</v>
      </c>
      <c r="C4089" s="2">
        <f t="shared" si="2161"/>
        <v>106402.15200073</v>
      </c>
      <c r="D4089" s="2">
        <f>SUM(Y4089:Y$4362)</f>
        <v>19870.931669290003</v>
      </c>
      <c r="E4089" s="73">
        <f t="shared" si="2145"/>
        <v>86531.220331439996</v>
      </c>
      <c r="F4089" s="88">
        <f t="shared" si="2171"/>
        <v>6455.85</v>
      </c>
      <c r="G4089" s="3">
        <f>IF(AND(N4089=1,N4088&gt;1),VLOOKUP(A4088,[1]Plan1!$BK$81:$BM$259,3),G4088)</f>
        <v>6413.24</v>
      </c>
      <c r="H4089" s="11">
        <f t="shared" si="2172"/>
        <v>45184</v>
      </c>
      <c r="I4089" s="11">
        <f t="shared" si="2173"/>
        <v>45214</v>
      </c>
      <c r="J4089" s="12">
        <f t="shared" si="2146"/>
        <v>-6.6002153085962245E-3</v>
      </c>
      <c r="K4089" s="11">
        <f t="shared" si="2162"/>
        <v>45274</v>
      </c>
      <c r="L4089" s="11">
        <f t="shared" si="2147"/>
        <v>45274</v>
      </c>
      <c r="M4089" s="1">
        <f t="shared" si="2166"/>
        <v>21</v>
      </c>
      <c r="N4089" s="1">
        <f t="shared" si="2148"/>
        <v>1</v>
      </c>
      <c r="O4089" s="2">
        <f t="shared" si="2149"/>
        <v>0.99968471000000003</v>
      </c>
      <c r="P4089" s="13">
        <f t="shared" si="2174"/>
        <v>0.99339977999999995</v>
      </c>
      <c r="Q4089" s="13">
        <f t="shared" si="2167"/>
        <v>1.671211904573578</v>
      </c>
      <c r="R4089" s="2">
        <f t="shared" si="2170"/>
        <v>1.6706849800000001</v>
      </c>
      <c r="S4089" s="2">
        <f t="shared" si="2163"/>
        <v>1.69349298</v>
      </c>
      <c r="T4089" s="2">
        <f t="shared" si="2150"/>
        <v>180191.29747011999</v>
      </c>
      <c r="U4089" s="2">
        <f t="shared" si="2151"/>
        <v>13780.351618712299</v>
      </c>
      <c r="V4089" s="2">
        <f t="shared" si="2152"/>
        <v>58035.189777367435</v>
      </c>
      <c r="W4089" s="2">
        <f t="shared" si="2153"/>
        <v>178217.69339680974</v>
      </c>
      <c r="X4089" s="17">
        <f t="shared" si="2154"/>
        <v>0</v>
      </c>
      <c r="Y4089" s="2">
        <f t="shared" si="2155"/>
        <v>0</v>
      </c>
      <c r="Z4089" s="72">
        <f t="shared" si="2156"/>
        <v>0</v>
      </c>
      <c r="AA4089" s="2">
        <f t="shared" si="2175"/>
        <v>0</v>
      </c>
      <c r="AB4089" s="12">
        <f t="shared" si="2164"/>
        <v>4.6600000000000003E-2</v>
      </c>
      <c r="AC4089" s="17">
        <f t="shared" si="2157"/>
        <v>1</v>
      </c>
      <c r="AD4089" s="17">
        <v>252</v>
      </c>
      <c r="AE4089" s="13">
        <f t="shared" si="2168"/>
        <v>1.0001807579999999</v>
      </c>
      <c r="AF4089" s="2">
        <f t="shared" si="2176"/>
        <v>32.571018539999997</v>
      </c>
      <c r="AG4089" s="2">
        <f t="shared" si="2158"/>
        <v>32.214273820000003</v>
      </c>
      <c r="AH4089" s="3">
        <f t="shared" si="2159"/>
        <v>0</v>
      </c>
      <c r="AI4089" s="4" t="str">
        <f t="shared" si="2169"/>
        <v>A+J=</v>
      </c>
      <c r="AJ4089" s="11">
        <f t="shared" si="2165"/>
        <v>45274</v>
      </c>
      <c r="AQ4089" s="53"/>
      <c r="AR4089" s="53"/>
    </row>
    <row r="4090" spans="1:44" x14ac:dyDescent="0.2">
      <c r="A4090" s="158">
        <f t="shared" si="2160"/>
        <v>45246</v>
      </c>
      <c r="B4090" s="2">
        <f t="shared" si="2144"/>
        <v>178249.90767062973</v>
      </c>
      <c r="C4090" s="2">
        <f t="shared" si="2161"/>
        <v>106402.15200073</v>
      </c>
      <c r="D4090" s="2">
        <f>SUM(Y4090:Y$4362)</f>
        <v>19870.931669290003</v>
      </c>
      <c r="E4090" s="73">
        <f t="shared" si="2145"/>
        <v>86531.220331439996</v>
      </c>
      <c r="F4090" s="88">
        <f t="shared" si="2171"/>
        <v>6455.85</v>
      </c>
      <c r="G4090" s="3">
        <f>IF(AND(N4090=1,N4089&gt;1),VLOOKUP(A4089,[1]Plan1!$BK$81:$BM$259,3),G4089)</f>
        <v>6413.24</v>
      </c>
      <c r="H4090" s="11">
        <f t="shared" si="2172"/>
        <v>45184</v>
      </c>
      <c r="I4090" s="11">
        <f t="shared" si="2173"/>
        <v>45214</v>
      </c>
      <c r="J4090" s="12">
        <f t="shared" si="2146"/>
        <v>-6.6002153085962245E-3</v>
      </c>
      <c r="K4090" s="11">
        <f t="shared" si="2162"/>
        <v>45274</v>
      </c>
      <c r="L4090" s="11">
        <f t="shared" si="2147"/>
        <v>45274</v>
      </c>
      <c r="M4090" s="1">
        <f t="shared" si="2166"/>
        <v>21</v>
      </c>
      <c r="N4090" s="1">
        <f t="shared" si="2148"/>
        <v>1</v>
      </c>
      <c r="O4090" s="2">
        <f t="shared" si="2149"/>
        <v>0.99968471000000003</v>
      </c>
      <c r="P4090" s="13">
        <f t="shared" si="2174"/>
        <v>0.99339977999999995</v>
      </c>
      <c r="Q4090" s="13">
        <f t="shared" si="2167"/>
        <v>1.671211904573578</v>
      </c>
      <c r="R4090" s="2">
        <f t="shared" si="2170"/>
        <v>1.6706849800000001</v>
      </c>
      <c r="S4090" s="2">
        <f t="shared" si="2163"/>
        <v>1.69349298</v>
      </c>
      <c r="T4090" s="2">
        <f t="shared" si="2150"/>
        <v>180191.29747011999</v>
      </c>
      <c r="U4090" s="2">
        <f t="shared" si="2151"/>
        <v>13780.351618712299</v>
      </c>
      <c r="V4090" s="2">
        <f t="shared" si="2152"/>
        <v>58035.189777367435</v>
      </c>
      <c r="W4090" s="2">
        <f t="shared" si="2153"/>
        <v>178217.69339680974</v>
      </c>
      <c r="X4090" s="17">
        <f t="shared" si="2154"/>
        <v>0</v>
      </c>
      <c r="Y4090" s="2">
        <f t="shared" si="2155"/>
        <v>0</v>
      </c>
      <c r="Z4090" s="72">
        <f t="shared" si="2156"/>
        <v>0</v>
      </c>
      <c r="AA4090" s="2">
        <f t="shared" si="2175"/>
        <v>0</v>
      </c>
      <c r="AB4090" s="12">
        <f t="shared" si="2164"/>
        <v>4.6600000000000003E-2</v>
      </c>
      <c r="AC4090" s="17">
        <f t="shared" si="2157"/>
        <v>1</v>
      </c>
      <c r="AD4090" s="17">
        <v>252</v>
      </c>
      <c r="AE4090" s="13">
        <f t="shared" si="2168"/>
        <v>1.0001807579999999</v>
      </c>
      <c r="AF4090" s="2">
        <f t="shared" si="2176"/>
        <v>32.571018539999997</v>
      </c>
      <c r="AG4090" s="2">
        <f t="shared" si="2158"/>
        <v>32.214273820000003</v>
      </c>
      <c r="AH4090" s="3">
        <f t="shared" si="2159"/>
        <v>0</v>
      </c>
      <c r="AI4090" s="4" t="str">
        <f t="shared" si="2169"/>
        <v>A+J=</v>
      </c>
      <c r="AJ4090" s="11">
        <f t="shared" si="2165"/>
        <v>45274</v>
      </c>
      <c r="AQ4090" s="53"/>
      <c r="AR4090" s="53"/>
    </row>
    <row r="4091" spans="1:44" x14ac:dyDescent="0.2">
      <c r="A4091" s="158">
        <f t="shared" si="2160"/>
        <v>45247</v>
      </c>
      <c r="B4091" s="2">
        <f t="shared" si="2144"/>
        <v>178236.53084763014</v>
      </c>
      <c r="C4091" s="2">
        <f t="shared" si="2161"/>
        <v>106402.15200073</v>
      </c>
      <c r="D4091" s="2">
        <f>SUM(Y4091:Y$4362)</f>
        <v>19870.931669290003</v>
      </c>
      <c r="E4091" s="73">
        <f t="shared" si="2145"/>
        <v>86531.220331439996</v>
      </c>
      <c r="F4091" s="88">
        <f t="shared" si="2171"/>
        <v>6455.85</v>
      </c>
      <c r="G4091" s="3">
        <f>IF(AND(N4091=1,N4090&gt;1),VLOOKUP(A4090,[1]Plan1!$BK$81:$BM$259,3),G4090)</f>
        <v>6413.24</v>
      </c>
      <c r="H4091" s="11">
        <f t="shared" si="2172"/>
        <v>45184</v>
      </c>
      <c r="I4091" s="11">
        <f t="shared" si="2173"/>
        <v>45214</v>
      </c>
      <c r="J4091" s="12">
        <f t="shared" si="2146"/>
        <v>-6.6002153085962245E-3</v>
      </c>
      <c r="K4091" s="11">
        <f t="shared" si="2162"/>
        <v>45274</v>
      </c>
      <c r="L4091" s="11">
        <f t="shared" si="2147"/>
        <v>45274</v>
      </c>
      <c r="M4091" s="1">
        <f t="shared" si="2166"/>
        <v>21</v>
      </c>
      <c r="N4091" s="1">
        <f t="shared" si="2148"/>
        <v>2</v>
      </c>
      <c r="O4091" s="2">
        <f t="shared" si="2149"/>
        <v>0.99936952000000001</v>
      </c>
      <c r="P4091" s="13">
        <f t="shared" si="2174"/>
        <v>0.99339977999999995</v>
      </c>
      <c r="Q4091" s="13">
        <f t="shared" si="2167"/>
        <v>1.671211904573578</v>
      </c>
      <c r="R4091" s="2">
        <f t="shared" si="2170"/>
        <v>1.67015823</v>
      </c>
      <c r="S4091" s="2">
        <f t="shared" si="2163"/>
        <v>1.69349298</v>
      </c>
      <c r="T4091" s="2">
        <f t="shared" si="2150"/>
        <v>180191.29747011999</v>
      </c>
      <c r="U4091" s="2">
        <f t="shared" si="2151"/>
        <v>13780.351618712299</v>
      </c>
      <c r="V4091" s="2">
        <f t="shared" si="2152"/>
        <v>57989.609457057835</v>
      </c>
      <c r="W4091" s="2">
        <f t="shared" si="2153"/>
        <v>178172.11307650013</v>
      </c>
      <c r="X4091" s="17">
        <f t="shared" si="2154"/>
        <v>0</v>
      </c>
      <c r="Y4091" s="2">
        <f t="shared" si="2155"/>
        <v>0</v>
      </c>
      <c r="Z4091" s="72">
        <f t="shared" si="2156"/>
        <v>0</v>
      </c>
      <c r="AA4091" s="2">
        <f t="shared" si="2175"/>
        <v>0</v>
      </c>
      <c r="AB4091" s="12">
        <f t="shared" si="2164"/>
        <v>4.6600000000000003E-2</v>
      </c>
      <c r="AC4091" s="17">
        <f t="shared" si="2157"/>
        <v>2</v>
      </c>
      <c r="AD4091" s="17">
        <v>252</v>
      </c>
      <c r="AE4091" s="13">
        <f t="shared" si="2168"/>
        <v>1.0003615480000001</v>
      </c>
      <c r="AF4091" s="2">
        <f t="shared" si="2176"/>
        <v>65.147803210000006</v>
      </c>
      <c r="AG4091" s="2">
        <f t="shared" si="2158"/>
        <v>64.417771130000006</v>
      </c>
      <c r="AH4091" s="3">
        <f t="shared" si="2159"/>
        <v>0</v>
      </c>
      <c r="AI4091" s="4" t="str">
        <f t="shared" si="2169"/>
        <v>A+J=</v>
      </c>
      <c r="AJ4091" s="11">
        <f t="shared" si="2165"/>
        <v>45274</v>
      </c>
      <c r="AQ4091" s="53"/>
      <c r="AR4091" s="53"/>
    </row>
    <row r="4092" spans="1:44" x14ac:dyDescent="0.2">
      <c r="A4092" s="158">
        <f t="shared" si="2160"/>
        <v>45248</v>
      </c>
      <c r="B4092" s="2">
        <f t="shared" si="2144"/>
        <v>178223.158140168</v>
      </c>
      <c r="C4092" s="2">
        <f t="shared" si="2161"/>
        <v>106402.15200073</v>
      </c>
      <c r="D4092" s="2">
        <f>SUM(Y4092:Y$4362)</f>
        <v>19870.931669290003</v>
      </c>
      <c r="E4092" s="73">
        <f t="shared" si="2145"/>
        <v>86531.220331439996</v>
      </c>
      <c r="F4092" s="88">
        <f t="shared" si="2171"/>
        <v>6455.85</v>
      </c>
      <c r="G4092" s="3">
        <f>IF(AND(N4092=1,N4091&gt;1),VLOOKUP(A4091,[1]Plan1!$BK$81:$BM$259,3),G4091)</f>
        <v>6413.24</v>
      </c>
      <c r="H4092" s="11">
        <f t="shared" si="2172"/>
        <v>45184</v>
      </c>
      <c r="I4092" s="11">
        <f t="shared" si="2173"/>
        <v>45214</v>
      </c>
      <c r="J4092" s="12">
        <f t="shared" si="2146"/>
        <v>-6.6002153085962245E-3</v>
      </c>
      <c r="K4092" s="11">
        <f t="shared" si="2162"/>
        <v>45274</v>
      </c>
      <c r="L4092" s="11">
        <f t="shared" si="2147"/>
        <v>45274</v>
      </c>
      <c r="M4092" s="1">
        <f t="shared" si="2166"/>
        <v>21</v>
      </c>
      <c r="N4092" s="1">
        <f t="shared" si="2148"/>
        <v>3</v>
      </c>
      <c r="O4092" s="2">
        <f t="shared" si="2149"/>
        <v>0.99905443000000005</v>
      </c>
      <c r="P4092" s="13">
        <f t="shared" si="2174"/>
        <v>0.99339977999999995</v>
      </c>
      <c r="Q4092" s="13">
        <f t="shared" si="2167"/>
        <v>1.671211904573578</v>
      </c>
      <c r="R4092" s="2">
        <f t="shared" si="2170"/>
        <v>1.6696316499999999</v>
      </c>
      <c r="S4092" s="2">
        <f t="shared" si="2163"/>
        <v>1.69349298</v>
      </c>
      <c r="T4092" s="2">
        <f t="shared" si="2150"/>
        <v>180191.29747011999</v>
      </c>
      <c r="U4092" s="2">
        <f t="shared" si="2151"/>
        <v>13780.351618712299</v>
      </c>
      <c r="V4092" s="2">
        <f t="shared" si="2152"/>
        <v>57944.043847055706</v>
      </c>
      <c r="W4092" s="2">
        <f t="shared" si="2153"/>
        <v>178126.54746649801</v>
      </c>
      <c r="X4092" s="17">
        <f t="shared" si="2154"/>
        <v>0</v>
      </c>
      <c r="Y4092" s="2">
        <f t="shared" si="2155"/>
        <v>0</v>
      </c>
      <c r="Z4092" s="72">
        <f t="shared" si="2156"/>
        <v>0</v>
      </c>
      <c r="AA4092" s="2">
        <f t="shared" si="2175"/>
        <v>0</v>
      </c>
      <c r="AB4092" s="12">
        <f t="shared" si="2164"/>
        <v>4.6600000000000003E-2</v>
      </c>
      <c r="AC4092" s="17">
        <f t="shared" si="2157"/>
        <v>3</v>
      </c>
      <c r="AD4092" s="17">
        <v>252</v>
      </c>
      <c r="AE4092" s="13">
        <f t="shared" si="2168"/>
        <v>1.0005423710000001</v>
      </c>
      <c r="AF4092" s="2">
        <f t="shared" si="2176"/>
        <v>97.730534199999994</v>
      </c>
      <c r="AG4092" s="2">
        <f t="shared" si="2158"/>
        <v>96.610673669999997</v>
      </c>
      <c r="AH4092" s="3">
        <f t="shared" si="2159"/>
        <v>0</v>
      </c>
      <c r="AI4092" s="4" t="str">
        <f t="shared" si="2169"/>
        <v>A+J=</v>
      </c>
      <c r="AJ4092" s="11">
        <f t="shared" si="2165"/>
        <v>45274</v>
      </c>
      <c r="AQ4092" s="53"/>
      <c r="AR4092" s="53"/>
    </row>
    <row r="4093" spans="1:44" x14ac:dyDescent="0.2">
      <c r="A4093" s="158">
        <f t="shared" si="2160"/>
        <v>45249</v>
      </c>
      <c r="B4093" s="2">
        <f t="shared" si="2144"/>
        <v>178223.158140168</v>
      </c>
      <c r="C4093" s="2">
        <f t="shared" si="2161"/>
        <v>106402.15200073</v>
      </c>
      <c r="D4093" s="2">
        <f>SUM(Y4093:Y$4362)</f>
        <v>19870.931669290003</v>
      </c>
      <c r="E4093" s="73">
        <f t="shared" si="2145"/>
        <v>86531.220331439996</v>
      </c>
      <c r="F4093" s="88">
        <f t="shared" si="2171"/>
        <v>6455.85</v>
      </c>
      <c r="G4093" s="3">
        <f>IF(AND(N4093=1,N4092&gt;1),VLOOKUP(A4092,[1]Plan1!$BK$81:$BM$259,3),G4092)</f>
        <v>6413.24</v>
      </c>
      <c r="H4093" s="11">
        <f t="shared" si="2172"/>
        <v>45184</v>
      </c>
      <c r="I4093" s="11">
        <f t="shared" si="2173"/>
        <v>45214</v>
      </c>
      <c r="J4093" s="12">
        <f t="shared" si="2146"/>
        <v>-6.6002153085962245E-3</v>
      </c>
      <c r="K4093" s="11">
        <f t="shared" si="2162"/>
        <v>45274</v>
      </c>
      <c r="L4093" s="11">
        <f t="shared" si="2147"/>
        <v>45274</v>
      </c>
      <c r="M4093" s="1">
        <f t="shared" si="2166"/>
        <v>21</v>
      </c>
      <c r="N4093" s="1">
        <f t="shared" si="2148"/>
        <v>3</v>
      </c>
      <c r="O4093" s="2">
        <f t="shared" si="2149"/>
        <v>0.99905443000000005</v>
      </c>
      <c r="P4093" s="13">
        <f t="shared" si="2174"/>
        <v>0.99339977999999995</v>
      </c>
      <c r="Q4093" s="13">
        <f t="shared" si="2167"/>
        <v>1.671211904573578</v>
      </c>
      <c r="R4093" s="2">
        <f t="shared" si="2170"/>
        <v>1.6696316499999999</v>
      </c>
      <c r="S4093" s="2">
        <f t="shared" si="2163"/>
        <v>1.69349298</v>
      </c>
      <c r="T4093" s="2">
        <f t="shared" si="2150"/>
        <v>180191.29747011999</v>
      </c>
      <c r="U4093" s="2">
        <f t="shared" si="2151"/>
        <v>13780.351618712299</v>
      </c>
      <c r="V4093" s="2">
        <f t="shared" si="2152"/>
        <v>57944.043847055706</v>
      </c>
      <c r="W4093" s="2">
        <f t="shared" si="2153"/>
        <v>178126.54746649801</v>
      </c>
      <c r="X4093" s="17">
        <f t="shared" si="2154"/>
        <v>0</v>
      </c>
      <c r="Y4093" s="2">
        <f t="shared" si="2155"/>
        <v>0</v>
      </c>
      <c r="Z4093" s="72">
        <f t="shared" si="2156"/>
        <v>0</v>
      </c>
      <c r="AA4093" s="2">
        <f t="shared" si="2175"/>
        <v>0</v>
      </c>
      <c r="AB4093" s="12">
        <f t="shared" si="2164"/>
        <v>4.6600000000000003E-2</v>
      </c>
      <c r="AC4093" s="17">
        <f t="shared" si="2157"/>
        <v>3</v>
      </c>
      <c r="AD4093" s="17">
        <v>252</v>
      </c>
      <c r="AE4093" s="13">
        <f t="shared" si="2168"/>
        <v>1.0005423710000001</v>
      </c>
      <c r="AF4093" s="2">
        <f t="shared" si="2176"/>
        <v>97.730534199999994</v>
      </c>
      <c r="AG4093" s="2">
        <f t="shared" si="2158"/>
        <v>96.610673669999997</v>
      </c>
      <c r="AH4093" s="3">
        <f t="shared" si="2159"/>
        <v>0</v>
      </c>
      <c r="AI4093" s="4" t="str">
        <f t="shared" si="2169"/>
        <v>A+J=</v>
      </c>
      <c r="AJ4093" s="11">
        <f t="shared" si="2165"/>
        <v>45274</v>
      </c>
      <c r="AQ4093" s="53"/>
      <c r="AR4093" s="53"/>
    </row>
    <row r="4094" spans="1:44" x14ac:dyDescent="0.2">
      <c r="A4094" s="158">
        <f t="shared" si="2160"/>
        <v>45250</v>
      </c>
      <c r="B4094" s="2">
        <f t="shared" si="2144"/>
        <v>178223.158140168</v>
      </c>
      <c r="C4094" s="2">
        <f t="shared" si="2161"/>
        <v>106402.15200073</v>
      </c>
      <c r="D4094" s="2">
        <f>SUM(Y4094:Y$4362)</f>
        <v>19870.931669290003</v>
      </c>
      <c r="E4094" s="73">
        <f t="shared" si="2145"/>
        <v>86531.220331439996</v>
      </c>
      <c r="F4094" s="88">
        <f t="shared" si="2171"/>
        <v>6455.85</v>
      </c>
      <c r="G4094" s="3">
        <f>IF(AND(N4094=1,N4093&gt;1),VLOOKUP(A4093,[1]Plan1!$BK$81:$BM$259,3),G4093)</f>
        <v>6413.24</v>
      </c>
      <c r="H4094" s="11">
        <f t="shared" si="2172"/>
        <v>45184</v>
      </c>
      <c r="I4094" s="11">
        <f t="shared" si="2173"/>
        <v>45214</v>
      </c>
      <c r="J4094" s="12">
        <f t="shared" si="2146"/>
        <v>-6.6002153085962245E-3</v>
      </c>
      <c r="K4094" s="11">
        <f t="shared" si="2162"/>
        <v>45274</v>
      </c>
      <c r="L4094" s="11">
        <f t="shared" si="2147"/>
        <v>45274</v>
      </c>
      <c r="M4094" s="1">
        <f t="shared" si="2166"/>
        <v>21</v>
      </c>
      <c r="N4094" s="1">
        <f t="shared" si="2148"/>
        <v>3</v>
      </c>
      <c r="O4094" s="2">
        <f t="shared" si="2149"/>
        <v>0.99905443000000005</v>
      </c>
      <c r="P4094" s="13">
        <f t="shared" si="2174"/>
        <v>0.99339977999999995</v>
      </c>
      <c r="Q4094" s="13">
        <f t="shared" si="2167"/>
        <v>1.671211904573578</v>
      </c>
      <c r="R4094" s="2">
        <f t="shared" si="2170"/>
        <v>1.6696316499999999</v>
      </c>
      <c r="S4094" s="2">
        <f t="shared" si="2163"/>
        <v>1.69349298</v>
      </c>
      <c r="T4094" s="2">
        <f t="shared" si="2150"/>
        <v>180191.29747011999</v>
      </c>
      <c r="U4094" s="2">
        <f t="shared" si="2151"/>
        <v>13780.351618712299</v>
      </c>
      <c r="V4094" s="2">
        <f t="shared" si="2152"/>
        <v>57944.043847055706</v>
      </c>
      <c r="W4094" s="2">
        <f t="shared" si="2153"/>
        <v>178126.54746649801</v>
      </c>
      <c r="X4094" s="17">
        <f t="shared" si="2154"/>
        <v>0</v>
      </c>
      <c r="Y4094" s="2">
        <f t="shared" si="2155"/>
        <v>0</v>
      </c>
      <c r="Z4094" s="72">
        <f t="shared" si="2156"/>
        <v>0</v>
      </c>
      <c r="AA4094" s="2">
        <f t="shared" si="2175"/>
        <v>0</v>
      </c>
      <c r="AB4094" s="12">
        <f t="shared" si="2164"/>
        <v>4.6600000000000003E-2</v>
      </c>
      <c r="AC4094" s="17">
        <f t="shared" si="2157"/>
        <v>3</v>
      </c>
      <c r="AD4094" s="17">
        <v>252</v>
      </c>
      <c r="AE4094" s="13">
        <f t="shared" si="2168"/>
        <v>1.0005423710000001</v>
      </c>
      <c r="AF4094" s="2">
        <f t="shared" si="2176"/>
        <v>97.730534199999994</v>
      </c>
      <c r="AG4094" s="2">
        <f t="shared" si="2158"/>
        <v>96.610673669999997</v>
      </c>
      <c r="AH4094" s="3">
        <f t="shared" si="2159"/>
        <v>0</v>
      </c>
      <c r="AI4094" s="4" t="str">
        <f t="shared" si="2169"/>
        <v>A+J=</v>
      </c>
      <c r="AJ4094" s="11">
        <f t="shared" si="2165"/>
        <v>45274</v>
      </c>
      <c r="AQ4094" s="53"/>
      <c r="AR4094" s="53"/>
    </row>
    <row r="4095" spans="1:44" x14ac:dyDescent="0.2">
      <c r="A4095" s="158">
        <f t="shared" si="2160"/>
        <v>45251</v>
      </c>
      <c r="B4095" s="2">
        <f t="shared" si="2144"/>
        <v>178209.78955170335</v>
      </c>
      <c r="C4095" s="2">
        <f t="shared" si="2161"/>
        <v>106402.15200073</v>
      </c>
      <c r="D4095" s="2">
        <f>SUM(Y4095:Y$4362)</f>
        <v>19870.931669290003</v>
      </c>
      <c r="E4095" s="73">
        <f t="shared" si="2145"/>
        <v>86531.220331439996</v>
      </c>
      <c r="F4095" s="88">
        <f t="shared" si="2171"/>
        <v>6455.85</v>
      </c>
      <c r="G4095" s="3">
        <f>IF(AND(N4095=1,N4094&gt;1),VLOOKUP(A4094,[1]Plan1!$BK$81:$BM$259,3),G4094)</f>
        <v>6413.24</v>
      </c>
      <c r="H4095" s="11">
        <f t="shared" si="2172"/>
        <v>45184</v>
      </c>
      <c r="I4095" s="11">
        <f t="shared" si="2173"/>
        <v>45214</v>
      </c>
      <c r="J4095" s="12">
        <f t="shared" si="2146"/>
        <v>-6.6002153085962245E-3</v>
      </c>
      <c r="K4095" s="11">
        <f t="shared" si="2162"/>
        <v>45274</v>
      </c>
      <c r="L4095" s="11">
        <f t="shared" si="2147"/>
        <v>45274</v>
      </c>
      <c r="M4095" s="1">
        <f t="shared" si="2166"/>
        <v>21</v>
      </c>
      <c r="N4095" s="1">
        <f t="shared" si="2148"/>
        <v>4</v>
      </c>
      <c r="O4095" s="2">
        <f t="shared" si="2149"/>
        <v>0.99873944000000003</v>
      </c>
      <c r="P4095" s="13">
        <f t="shared" si="2174"/>
        <v>0.99339977999999995</v>
      </c>
      <c r="Q4095" s="13">
        <f t="shared" si="2167"/>
        <v>1.671211904573578</v>
      </c>
      <c r="R4095" s="2">
        <f t="shared" si="2170"/>
        <v>1.6691052399999999</v>
      </c>
      <c r="S4095" s="2">
        <f t="shared" si="2163"/>
        <v>1.69349298</v>
      </c>
      <c r="T4095" s="2">
        <f t="shared" si="2150"/>
        <v>180191.29747011999</v>
      </c>
      <c r="U4095" s="2">
        <f t="shared" si="2151"/>
        <v>13780.351618712299</v>
      </c>
      <c r="V4095" s="2">
        <f t="shared" si="2152"/>
        <v>57898.492947361032</v>
      </c>
      <c r="W4095" s="2">
        <f t="shared" si="2153"/>
        <v>178080.99656680334</v>
      </c>
      <c r="X4095" s="17">
        <f t="shared" si="2154"/>
        <v>0</v>
      </c>
      <c r="Y4095" s="2">
        <f t="shared" si="2155"/>
        <v>0</v>
      </c>
      <c r="Z4095" s="72">
        <f t="shared" si="2156"/>
        <v>0</v>
      </c>
      <c r="AA4095" s="2">
        <f t="shared" si="2175"/>
        <v>0</v>
      </c>
      <c r="AB4095" s="12">
        <f t="shared" si="2164"/>
        <v>4.6600000000000003E-2</v>
      </c>
      <c r="AC4095" s="17">
        <f t="shared" si="2157"/>
        <v>4</v>
      </c>
      <c r="AD4095" s="17">
        <v>252</v>
      </c>
      <c r="AE4095" s="13">
        <f t="shared" si="2168"/>
        <v>1.0007232269999999</v>
      </c>
      <c r="AF4095" s="2">
        <f t="shared" si="2176"/>
        <v>130.31921148999999</v>
      </c>
      <c r="AG4095" s="2">
        <f t="shared" si="2158"/>
        <v>128.79298489999999</v>
      </c>
      <c r="AH4095" s="3">
        <f t="shared" si="2159"/>
        <v>0</v>
      </c>
      <c r="AI4095" s="4" t="str">
        <f t="shared" si="2169"/>
        <v>A+J=</v>
      </c>
      <c r="AJ4095" s="11">
        <f t="shared" si="2165"/>
        <v>45274</v>
      </c>
      <c r="AQ4095" s="53"/>
      <c r="AR4095" s="53"/>
    </row>
    <row r="4096" spans="1:44" x14ac:dyDescent="0.2">
      <c r="A4096" s="158">
        <f t="shared" si="2160"/>
        <v>45252</v>
      </c>
      <c r="B4096" s="2">
        <f t="shared" si="2144"/>
        <v>178196.42404157392</v>
      </c>
      <c r="C4096" s="2">
        <f t="shared" si="2161"/>
        <v>106402.15200073</v>
      </c>
      <c r="D4096" s="2">
        <f>SUM(Y4096:Y$4362)</f>
        <v>19870.931669290003</v>
      </c>
      <c r="E4096" s="73">
        <f t="shared" si="2145"/>
        <v>86531.220331439996</v>
      </c>
      <c r="F4096" s="88">
        <f t="shared" si="2171"/>
        <v>6455.85</v>
      </c>
      <c r="G4096" s="3">
        <f>IF(AND(N4096=1,N4095&gt;1),VLOOKUP(A4095,[1]Plan1!$BK$81:$BM$259,3),G4095)</f>
        <v>6413.24</v>
      </c>
      <c r="H4096" s="11">
        <f t="shared" si="2172"/>
        <v>45184</v>
      </c>
      <c r="I4096" s="11">
        <f t="shared" si="2173"/>
        <v>45214</v>
      </c>
      <c r="J4096" s="12">
        <f t="shared" si="2146"/>
        <v>-6.6002153085962245E-3</v>
      </c>
      <c r="K4096" s="11">
        <f t="shared" si="2162"/>
        <v>45274</v>
      </c>
      <c r="L4096" s="11">
        <f t="shared" si="2147"/>
        <v>45274</v>
      </c>
      <c r="M4096" s="1">
        <f t="shared" si="2166"/>
        <v>21</v>
      </c>
      <c r="N4096" s="1">
        <f t="shared" si="2148"/>
        <v>5</v>
      </c>
      <c r="O4096" s="2">
        <f t="shared" si="2149"/>
        <v>0.99842454999999997</v>
      </c>
      <c r="P4096" s="13">
        <f t="shared" si="2174"/>
        <v>0.99339977999999995</v>
      </c>
      <c r="Q4096" s="13">
        <f t="shared" si="2167"/>
        <v>1.671211904573578</v>
      </c>
      <c r="R4096" s="2">
        <f t="shared" si="2170"/>
        <v>1.6685789900000001</v>
      </c>
      <c r="S4096" s="2">
        <f t="shared" si="2163"/>
        <v>1.69349298</v>
      </c>
      <c r="T4096" s="2">
        <f t="shared" si="2150"/>
        <v>180191.29747011999</v>
      </c>
      <c r="U4096" s="2">
        <f t="shared" si="2151"/>
        <v>13780.351618712299</v>
      </c>
      <c r="V4096" s="2">
        <f t="shared" si="2152"/>
        <v>57852.955892661623</v>
      </c>
      <c r="W4096" s="2">
        <f t="shared" si="2153"/>
        <v>178035.45951210393</v>
      </c>
      <c r="X4096" s="17">
        <f t="shared" si="2154"/>
        <v>0</v>
      </c>
      <c r="Y4096" s="2">
        <f t="shared" si="2155"/>
        <v>0</v>
      </c>
      <c r="Z4096" s="72">
        <f t="shared" si="2156"/>
        <v>0</v>
      </c>
      <c r="AA4096" s="2">
        <f t="shared" si="2175"/>
        <v>0</v>
      </c>
      <c r="AB4096" s="12">
        <f t="shared" si="2164"/>
        <v>4.6600000000000003E-2</v>
      </c>
      <c r="AC4096" s="17">
        <f t="shared" si="2157"/>
        <v>5</v>
      </c>
      <c r="AD4096" s="17">
        <v>252</v>
      </c>
      <c r="AE4096" s="13">
        <f t="shared" si="2168"/>
        <v>1.000904115</v>
      </c>
      <c r="AF4096" s="2">
        <f t="shared" si="2176"/>
        <v>162.91365490999999</v>
      </c>
      <c r="AG4096" s="2">
        <f t="shared" si="2158"/>
        <v>160.96452947</v>
      </c>
      <c r="AH4096" s="3">
        <f t="shared" si="2159"/>
        <v>0</v>
      </c>
      <c r="AI4096" s="4" t="str">
        <f t="shared" si="2169"/>
        <v>A+J=</v>
      </c>
      <c r="AJ4096" s="11">
        <f t="shared" si="2165"/>
        <v>45274</v>
      </c>
      <c r="AQ4096" s="53"/>
      <c r="AR4096" s="53"/>
    </row>
    <row r="4097" spans="1:44" x14ac:dyDescent="0.2">
      <c r="A4097" s="158">
        <f t="shared" si="2160"/>
        <v>45253</v>
      </c>
      <c r="B4097" s="2">
        <f t="shared" si="2144"/>
        <v>178183.06265717198</v>
      </c>
      <c r="C4097" s="2">
        <f t="shared" si="2161"/>
        <v>106402.15200073</v>
      </c>
      <c r="D4097" s="2">
        <f>SUM(Y4097:Y$4362)</f>
        <v>19870.931669290003</v>
      </c>
      <c r="E4097" s="73">
        <f t="shared" si="2145"/>
        <v>86531.220331439996</v>
      </c>
      <c r="F4097" s="88">
        <f t="shared" si="2171"/>
        <v>6455.85</v>
      </c>
      <c r="G4097" s="3">
        <f>IF(AND(N4097=1,N4096&gt;1),VLOOKUP(A4096,[1]Plan1!$BK$81:$BM$259,3),G4096)</f>
        <v>6413.24</v>
      </c>
      <c r="H4097" s="11">
        <f t="shared" si="2172"/>
        <v>45184</v>
      </c>
      <c r="I4097" s="11">
        <f t="shared" si="2173"/>
        <v>45214</v>
      </c>
      <c r="J4097" s="12">
        <f t="shared" si="2146"/>
        <v>-6.6002153085962245E-3</v>
      </c>
      <c r="K4097" s="11">
        <f t="shared" si="2162"/>
        <v>45274</v>
      </c>
      <c r="L4097" s="11">
        <f t="shared" si="2147"/>
        <v>45274</v>
      </c>
      <c r="M4097" s="1">
        <f t="shared" si="2166"/>
        <v>21</v>
      </c>
      <c r="N4097" s="1">
        <f t="shared" si="2148"/>
        <v>6</v>
      </c>
      <c r="O4097" s="2">
        <f t="shared" si="2149"/>
        <v>0.99810975999999996</v>
      </c>
      <c r="P4097" s="13">
        <f t="shared" si="2174"/>
        <v>0.99339977999999995</v>
      </c>
      <c r="Q4097" s="13">
        <f t="shared" si="2167"/>
        <v>1.671211904573578</v>
      </c>
      <c r="R4097" s="2">
        <f t="shared" si="2170"/>
        <v>1.6680529100000001</v>
      </c>
      <c r="S4097" s="2">
        <f t="shared" si="2163"/>
        <v>1.69349298</v>
      </c>
      <c r="T4097" s="2">
        <f t="shared" si="2150"/>
        <v>180191.29747011999</v>
      </c>
      <c r="U4097" s="2">
        <f t="shared" si="2151"/>
        <v>13780.351618712299</v>
      </c>
      <c r="V4097" s="2">
        <f t="shared" si="2152"/>
        <v>57807.433548269662</v>
      </c>
      <c r="W4097" s="2">
        <f t="shared" si="2153"/>
        <v>177989.93716771196</v>
      </c>
      <c r="X4097" s="17">
        <f t="shared" si="2154"/>
        <v>0</v>
      </c>
      <c r="Y4097" s="2">
        <f t="shared" si="2155"/>
        <v>0</v>
      </c>
      <c r="Z4097" s="72">
        <f t="shared" si="2156"/>
        <v>0</v>
      </c>
      <c r="AA4097" s="2">
        <f t="shared" si="2175"/>
        <v>0</v>
      </c>
      <c r="AB4097" s="12">
        <f t="shared" si="2164"/>
        <v>4.6600000000000003E-2</v>
      </c>
      <c r="AC4097" s="17">
        <f t="shared" si="2157"/>
        <v>6</v>
      </c>
      <c r="AD4097" s="17">
        <v>252</v>
      </c>
      <c r="AE4097" s="13">
        <f t="shared" si="2168"/>
        <v>1.0010850360000001</v>
      </c>
      <c r="AF4097" s="2">
        <f t="shared" si="2176"/>
        <v>195.51404464000001</v>
      </c>
      <c r="AG4097" s="2">
        <f t="shared" si="2158"/>
        <v>193.12548946000001</v>
      </c>
      <c r="AH4097" s="3">
        <f t="shared" si="2159"/>
        <v>0</v>
      </c>
      <c r="AI4097" s="4" t="str">
        <f t="shared" si="2169"/>
        <v>A+J=</v>
      </c>
      <c r="AJ4097" s="11">
        <f t="shared" si="2165"/>
        <v>45274</v>
      </c>
      <c r="AQ4097" s="53"/>
      <c r="AR4097" s="53"/>
    </row>
    <row r="4098" spans="1:44" x14ac:dyDescent="0.2">
      <c r="A4098" s="158">
        <f t="shared" si="2160"/>
        <v>45254</v>
      </c>
      <c r="B4098" s="2">
        <f t="shared" si="2144"/>
        <v>178169.70453555524</v>
      </c>
      <c r="C4098" s="2">
        <f t="shared" si="2161"/>
        <v>106402.15200073</v>
      </c>
      <c r="D4098" s="2">
        <f>SUM(Y4098:Y$4362)</f>
        <v>19870.931669290003</v>
      </c>
      <c r="E4098" s="73">
        <f t="shared" si="2145"/>
        <v>86531.220331439996</v>
      </c>
      <c r="F4098" s="88">
        <f t="shared" si="2171"/>
        <v>6455.85</v>
      </c>
      <c r="G4098" s="3">
        <f>IF(AND(N4098=1,N4097&gt;1),VLOOKUP(A4097,[1]Plan1!$BK$81:$BM$259,3),G4097)</f>
        <v>6413.24</v>
      </c>
      <c r="H4098" s="11">
        <f t="shared" si="2172"/>
        <v>45184</v>
      </c>
      <c r="I4098" s="11">
        <f t="shared" si="2173"/>
        <v>45214</v>
      </c>
      <c r="J4098" s="12">
        <f t="shared" si="2146"/>
        <v>-6.6002153085962245E-3</v>
      </c>
      <c r="K4098" s="11">
        <f t="shared" si="2162"/>
        <v>45274</v>
      </c>
      <c r="L4098" s="11">
        <f t="shared" si="2147"/>
        <v>45274</v>
      </c>
      <c r="M4098" s="1">
        <f t="shared" si="2166"/>
        <v>21</v>
      </c>
      <c r="N4098" s="1">
        <f t="shared" si="2148"/>
        <v>7</v>
      </c>
      <c r="O4098" s="2">
        <f t="shared" si="2149"/>
        <v>0.99779507000000001</v>
      </c>
      <c r="P4098" s="13">
        <f t="shared" si="2174"/>
        <v>0.99339977999999995</v>
      </c>
      <c r="Q4098" s="13">
        <f t="shared" si="2167"/>
        <v>1.671211904573578</v>
      </c>
      <c r="R4098" s="2">
        <f t="shared" si="2170"/>
        <v>1.66752699</v>
      </c>
      <c r="S4098" s="2">
        <f t="shared" si="2163"/>
        <v>1.69349298</v>
      </c>
      <c r="T4098" s="2">
        <f t="shared" si="2150"/>
        <v>180191.29747011999</v>
      </c>
      <c r="U4098" s="2">
        <f t="shared" si="2151"/>
        <v>13780.351618712299</v>
      </c>
      <c r="V4098" s="2">
        <f t="shared" si="2152"/>
        <v>57761.925048872945</v>
      </c>
      <c r="W4098" s="2">
        <f t="shared" si="2153"/>
        <v>177944.42866831523</v>
      </c>
      <c r="X4098" s="17">
        <f t="shared" si="2154"/>
        <v>0</v>
      </c>
      <c r="Y4098" s="2">
        <f t="shared" si="2155"/>
        <v>0</v>
      </c>
      <c r="Z4098" s="72">
        <f t="shared" si="2156"/>
        <v>0</v>
      </c>
      <c r="AA4098" s="2">
        <f t="shared" si="2175"/>
        <v>0</v>
      </c>
      <c r="AB4098" s="12">
        <f t="shared" si="2164"/>
        <v>4.6600000000000003E-2</v>
      </c>
      <c r="AC4098" s="17">
        <f t="shared" si="2157"/>
        <v>7</v>
      </c>
      <c r="AD4098" s="17">
        <v>252</v>
      </c>
      <c r="AE4098" s="13">
        <f t="shared" si="2168"/>
        <v>1.0012659900000001</v>
      </c>
      <c r="AF4098" s="2">
        <f t="shared" si="2176"/>
        <v>228.12038068000001</v>
      </c>
      <c r="AG4098" s="2">
        <f t="shared" si="2158"/>
        <v>225.27586724</v>
      </c>
      <c r="AH4098" s="3">
        <f t="shared" si="2159"/>
        <v>0</v>
      </c>
      <c r="AI4098" s="4" t="str">
        <f t="shared" si="2169"/>
        <v>A+J=</v>
      </c>
      <c r="AJ4098" s="11">
        <f t="shared" si="2165"/>
        <v>45274</v>
      </c>
      <c r="AQ4098" s="53"/>
      <c r="AR4098" s="53"/>
    </row>
    <row r="4099" spans="1:44" x14ac:dyDescent="0.2">
      <c r="A4099" s="158">
        <f t="shared" si="2160"/>
        <v>45255</v>
      </c>
      <c r="B4099" s="2">
        <f t="shared" si="2144"/>
        <v>178156.34950185378</v>
      </c>
      <c r="C4099" s="2">
        <f t="shared" si="2161"/>
        <v>106402.15200073</v>
      </c>
      <c r="D4099" s="2">
        <f>SUM(Y4099:Y$4362)</f>
        <v>19870.931669290003</v>
      </c>
      <c r="E4099" s="73">
        <f t="shared" si="2145"/>
        <v>86531.220331439996</v>
      </c>
      <c r="F4099" s="88">
        <f t="shared" si="2171"/>
        <v>6455.85</v>
      </c>
      <c r="G4099" s="3">
        <f>IF(AND(N4099=1,N4098&gt;1),VLOOKUP(A4098,[1]Plan1!$BK$81:$BM$259,3),G4098)</f>
        <v>6413.24</v>
      </c>
      <c r="H4099" s="11">
        <f t="shared" si="2172"/>
        <v>45184</v>
      </c>
      <c r="I4099" s="11">
        <f t="shared" si="2173"/>
        <v>45214</v>
      </c>
      <c r="J4099" s="12">
        <f t="shared" si="2146"/>
        <v>-6.6002153085962245E-3</v>
      </c>
      <c r="K4099" s="11">
        <f t="shared" si="2162"/>
        <v>45274</v>
      </c>
      <c r="L4099" s="11">
        <f t="shared" si="2147"/>
        <v>45274</v>
      </c>
      <c r="M4099" s="1">
        <f t="shared" si="2166"/>
        <v>21</v>
      </c>
      <c r="N4099" s="1">
        <f t="shared" si="2148"/>
        <v>8</v>
      </c>
      <c r="O4099" s="2">
        <f t="shared" si="2149"/>
        <v>0.99748046999999995</v>
      </c>
      <c r="P4099" s="13">
        <f t="shared" si="2174"/>
        <v>0.99339977999999995</v>
      </c>
      <c r="Q4099" s="13">
        <f t="shared" si="2167"/>
        <v>1.671211904573578</v>
      </c>
      <c r="R4099" s="2">
        <f t="shared" si="2170"/>
        <v>1.6670012299999999</v>
      </c>
      <c r="S4099" s="2">
        <f t="shared" si="2163"/>
        <v>1.69349298</v>
      </c>
      <c r="T4099" s="2">
        <f t="shared" si="2150"/>
        <v>180191.29747011999</v>
      </c>
      <c r="U4099" s="2">
        <f t="shared" si="2151"/>
        <v>13780.351618712299</v>
      </c>
      <c r="V4099" s="2">
        <f t="shared" si="2152"/>
        <v>57716.430394471477</v>
      </c>
      <c r="W4099" s="2">
        <f t="shared" si="2153"/>
        <v>177898.93401391379</v>
      </c>
      <c r="X4099" s="17">
        <f t="shared" si="2154"/>
        <v>0</v>
      </c>
      <c r="Y4099" s="2">
        <f t="shared" si="2155"/>
        <v>0</v>
      </c>
      <c r="Z4099" s="72">
        <f t="shared" si="2156"/>
        <v>0</v>
      </c>
      <c r="AA4099" s="2">
        <f t="shared" si="2175"/>
        <v>0</v>
      </c>
      <c r="AB4099" s="12">
        <f t="shared" si="2164"/>
        <v>4.6600000000000003E-2</v>
      </c>
      <c r="AC4099" s="17">
        <f t="shared" si="2157"/>
        <v>8</v>
      </c>
      <c r="AD4099" s="17">
        <v>252</v>
      </c>
      <c r="AE4099" s="13">
        <f t="shared" si="2168"/>
        <v>1.001446976</v>
      </c>
      <c r="AF4099" s="2">
        <f t="shared" si="2176"/>
        <v>260.73248283999999</v>
      </c>
      <c r="AG4099" s="2">
        <f t="shared" si="2158"/>
        <v>257.41548793999999</v>
      </c>
      <c r="AH4099" s="3">
        <f t="shared" si="2159"/>
        <v>0</v>
      </c>
      <c r="AI4099" s="4" t="str">
        <f t="shared" si="2169"/>
        <v>A+J=</v>
      </c>
      <c r="AJ4099" s="11">
        <f t="shared" si="2165"/>
        <v>45274</v>
      </c>
      <c r="AQ4099" s="53"/>
      <c r="AR4099" s="53"/>
    </row>
    <row r="4100" spans="1:44" x14ac:dyDescent="0.2">
      <c r="A4100" s="158">
        <f t="shared" si="2160"/>
        <v>45256</v>
      </c>
      <c r="B4100" s="2">
        <f t="shared" si="2144"/>
        <v>178156.34950185378</v>
      </c>
      <c r="C4100" s="2">
        <f t="shared" si="2161"/>
        <v>106402.15200073</v>
      </c>
      <c r="D4100" s="2">
        <f>SUM(Y4100:Y$4362)</f>
        <v>19870.931669290003</v>
      </c>
      <c r="E4100" s="73">
        <f t="shared" si="2145"/>
        <v>86531.220331439996</v>
      </c>
      <c r="F4100" s="88">
        <f t="shared" si="2171"/>
        <v>6455.85</v>
      </c>
      <c r="G4100" s="3">
        <f>IF(AND(N4100=1,N4099&gt;1),VLOOKUP(A4099,[1]Plan1!$BK$81:$BM$259,3),G4099)</f>
        <v>6413.24</v>
      </c>
      <c r="H4100" s="11">
        <f t="shared" si="2172"/>
        <v>45184</v>
      </c>
      <c r="I4100" s="11">
        <f t="shared" si="2173"/>
        <v>45214</v>
      </c>
      <c r="J4100" s="12">
        <f t="shared" si="2146"/>
        <v>-6.6002153085962245E-3</v>
      </c>
      <c r="K4100" s="11">
        <f t="shared" si="2162"/>
        <v>45274</v>
      </c>
      <c r="L4100" s="11">
        <f t="shared" si="2147"/>
        <v>45274</v>
      </c>
      <c r="M4100" s="1">
        <f t="shared" si="2166"/>
        <v>21</v>
      </c>
      <c r="N4100" s="1">
        <f t="shared" si="2148"/>
        <v>8</v>
      </c>
      <c r="O4100" s="2">
        <f t="shared" si="2149"/>
        <v>0.99748046999999995</v>
      </c>
      <c r="P4100" s="13">
        <f t="shared" si="2174"/>
        <v>0.99339977999999995</v>
      </c>
      <c r="Q4100" s="13">
        <f t="shared" si="2167"/>
        <v>1.671211904573578</v>
      </c>
      <c r="R4100" s="2">
        <f t="shared" si="2170"/>
        <v>1.6670012299999999</v>
      </c>
      <c r="S4100" s="2">
        <f t="shared" si="2163"/>
        <v>1.69349298</v>
      </c>
      <c r="T4100" s="2">
        <f t="shared" si="2150"/>
        <v>180191.29747011999</v>
      </c>
      <c r="U4100" s="2">
        <f t="shared" si="2151"/>
        <v>13780.351618712299</v>
      </c>
      <c r="V4100" s="2">
        <f t="shared" si="2152"/>
        <v>57716.430394471477</v>
      </c>
      <c r="W4100" s="2">
        <f t="shared" si="2153"/>
        <v>177898.93401391379</v>
      </c>
      <c r="X4100" s="17">
        <f t="shared" si="2154"/>
        <v>0</v>
      </c>
      <c r="Y4100" s="2">
        <f t="shared" si="2155"/>
        <v>0</v>
      </c>
      <c r="Z4100" s="72">
        <f t="shared" si="2156"/>
        <v>0</v>
      </c>
      <c r="AA4100" s="2">
        <f t="shared" si="2175"/>
        <v>0</v>
      </c>
      <c r="AB4100" s="12">
        <f t="shared" si="2164"/>
        <v>4.6600000000000003E-2</v>
      </c>
      <c r="AC4100" s="17">
        <f t="shared" si="2157"/>
        <v>8</v>
      </c>
      <c r="AD4100" s="17">
        <v>252</v>
      </c>
      <c r="AE4100" s="13">
        <f t="shared" si="2168"/>
        <v>1.001446976</v>
      </c>
      <c r="AF4100" s="2">
        <f t="shared" si="2176"/>
        <v>260.73248283999999</v>
      </c>
      <c r="AG4100" s="2">
        <f t="shared" si="2158"/>
        <v>257.41548793999999</v>
      </c>
      <c r="AH4100" s="3">
        <f t="shared" si="2159"/>
        <v>0</v>
      </c>
      <c r="AI4100" s="4" t="str">
        <f t="shared" si="2169"/>
        <v>A+J=</v>
      </c>
      <c r="AJ4100" s="11">
        <f t="shared" si="2165"/>
        <v>45274</v>
      </c>
      <c r="AQ4100" s="53"/>
      <c r="AR4100" s="53"/>
    </row>
    <row r="4101" spans="1:44" x14ac:dyDescent="0.2">
      <c r="A4101" s="158">
        <f t="shared" si="2160"/>
        <v>45257</v>
      </c>
      <c r="B4101" s="2">
        <f t="shared" si="2144"/>
        <v>178156.34950185378</v>
      </c>
      <c r="C4101" s="2">
        <f t="shared" si="2161"/>
        <v>106402.15200073</v>
      </c>
      <c r="D4101" s="2">
        <f>SUM(Y4101:Y$4362)</f>
        <v>19870.931669290003</v>
      </c>
      <c r="E4101" s="73">
        <f t="shared" si="2145"/>
        <v>86531.220331439996</v>
      </c>
      <c r="F4101" s="88">
        <f t="shared" si="2171"/>
        <v>6455.85</v>
      </c>
      <c r="G4101" s="3">
        <f>IF(AND(N4101=1,N4100&gt;1),VLOOKUP(A4100,[1]Plan1!$BK$81:$BM$259,3),G4100)</f>
        <v>6413.24</v>
      </c>
      <c r="H4101" s="11">
        <f t="shared" si="2172"/>
        <v>45184</v>
      </c>
      <c r="I4101" s="11">
        <f t="shared" si="2173"/>
        <v>45214</v>
      </c>
      <c r="J4101" s="12">
        <f t="shared" si="2146"/>
        <v>-6.6002153085962245E-3</v>
      </c>
      <c r="K4101" s="11">
        <f t="shared" si="2162"/>
        <v>45274</v>
      </c>
      <c r="L4101" s="11">
        <f t="shared" si="2147"/>
        <v>45274</v>
      </c>
      <c r="M4101" s="1">
        <f t="shared" si="2166"/>
        <v>21</v>
      </c>
      <c r="N4101" s="1">
        <f t="shared" si="2148"/>
        <v>8</v>
      </c>
      <c r="O4101" s="2">
        <f t="shared" si="2149"/>
        <v>0.99748046999999995</v>
      </c>
      <c r="P4101" s="13">
        <f t="shared" si="2174"/>
        <v>0.99339977999999995</v>
      </c>
      <c r="Q4101" s="13">
        <f t="shared" si="2167"/>
        <v>1.671211904573578</v>
      </c>
      <c r="R4101" s="2">
        <f t="shared" si="2170"/>
        <v>1.6670012299999999</v>
      </c>
      <c r="S4101" s="2">
        <f t="shared" si="2163"/>
        <v>1.69349298</v>
      </c>
      <c r="T4101" s="2">
        <f t="shared" si="2150"/>
        <v>180191.29747011999</v>
      </c>
      <c r="U4101" s="2">
        <f t="shared" si="2151"/>
        <v>13780.351618712299</v>
      </c>
      <c r="V4101" s="2">
        <f t="shared" si="2152"/>
        <v>57716.430394471477</v>
      </c>
      <c r="W4101" s="2">
        <f t="shared" si="2153"/>
        <v>177898.93401391379</v>
      </c>
      <c r="X4101" s="17">
        <f t="shared" si="2154"/>
        <v>0</v>
      </c>
      <c r="Y4101" s="2">
        <f t="shared" si="2155"/>
        <v>0</v>
      </c>
      <c r="Z4101" s="72">
        <f t="shared" si="2156"/>
        <v>0</v>
      </c>
      <c r="AA4101" s="2">
        <f t="shared" si="2175"/>
        <v>0</v>
      </c>
      <c r="AB4101" s="12">
        <f t="shared" si="2164"/>
        <v>4.6600000000000003E-2</v>
      </c>
      <c r="AC4101" s="17">
        <f t="shared" si="2157"/>
        <v>8</v>
      </c>
      <c r="AD4101" s="17">
        <v>252</v>
      </c>
      <c r="AE4101" s="13">
        <f t="shared" si="2168"/>
        <v>1.001446976</v>
      </c>
      <c r="AF4101" s="2">
        <f t="shared" si="2176"/>
        <v>260.73248283999999</v>
      </c>
      <c r="AG4101" s="2">
        <f t="shared" si="2158"/>
        <v>257.41548793999999</v>
      </c>
      <c r="AH4101" s="3">
        <f t="shared" si="2159"/>
        <v>0</v>
      </c>
      <c r="AI4101" s="4" t="str">
        <f t="shared" si="2169"/>
        <v>A+J=</v>
      </c>
      <c r="AJ4101" s="11">
        <f t="shared" si="2165"/>
        <v>45274</v>
      </c>
      <c r="AQ4101" s="53"/>
      <c r="AR4101" s="53"/>
    </row>
    <row r="4102" spans="1:44" x14ac:dyDescent="0.2">
      <c r="A4102" s="158">
        <f t="shared" si="2160"/>
        <v>45258</v>
      </c>
      <c r="B4102" s="2">
        <f t="shared" si="2144"/>
        <v>178142.99964835201</v>
      </c>
      <c r="C4102" s="2">
        <f t="shared" si="2161"/>
        <v>106402.15200073</v>
      </c>
      <c r="D4102" s="2">
        <f>SUM(Y4102:Y$4362)</f>
        <v>19870.931669290003</v>
      </c>
      <c r="E4102" s="73">
        <f t="shared" si="2145"/>
        <v>86531.220331439996</v>
      </c>
      <c r="F4102" s="88">
        <f t="shared" si="2171"/>
        <v>6455.85</v>
      </c>
      <c r="G4102" s="3">
        <f>IF(AND(N4102=1,N4101&gt;1),VLOOKUP(A4101,[1]Plan1!$BK$81:$BM$259,3),G4101)</f>
        <v>6413.24</v>
      </c>
      <c r="H4102" s="11">
        <f t="shared" si="2172"/>
        <v>45184</v>
      </c>
      <c r="I4102" s="11">
        <f t="shared" si="2173"/>
        <v>45214</v>
      </c>
      <c r="J4102" s="12">
        <f t="shared" si="2146"/>
        <v>-6.6002153085962245E-3</v>
      </c>
      <c r="K4102" s="11">
        <f t="shared" si="2162"/>
        <v>45274</v>
      </c>
      <c r="L4102" s="11">
        <f t="shared" si="2147"/>
        <v>45274</v>
      </c>
      <c r="M4102" s="1">
        <f t="shared" si="2166"/>
        <v>21</v>
      </c>
      <c r="N4102" s="1">
        <f t="shared" si="2148"/>
        <v>9</v>
      </c>
      <c r="O4102" s="2">
        <f t="shared" si="2149"/>
        <v>0.99716598000000001</v>
      </c>
      <c r="P4102" s="13">
        <f t="shared" si="2174"/>
        <v>0.99339977999999995</v>
      </c>
      <c r="Q4102" s="13">
        <f t="shared" si="2167"/>
        <v>1.671211904573578</v>
      </c>
      <c r="R4102" s="2">
        <f t="shared" si="2170"/>
        <v>1.66647565</v>
      </c>
      <c r="S4102" s="2">
        <f t="shared" si="2163"/>
        <v>1.69349298</v>
      </c>
      <c r="T4102" s="2">
        <f t="shared" si="2150"/>
        <v>180191.29747011999</v>
      </c>
      <c r="U4102" s="2">
        <f t="shared" si="2151"/>
        <v>13780.351618712299</v>
      </c>
      <c r="V4102" s="2">
        <f t="shared" si="2152"/>
        <v>57670.951315689686</v>
      </c>
      <c r="W4102" s="2">
        <f t="shared" si="2153"/>
        <v>177853.454935132</v>
      </c>
      <c r="X4102" s="17">
        <f t="shared" si="2154"/>
        <v>0</v>
      </c>
      <c r="Y4102" s="2">
        <f t="shared" si="2155"/>
        <v>0</v>
      </c>
      <c r="Z4102" s="72">
        <f t="shared" si="2156"/>
        <v>0</v>
      </c>
      <c r="AA4102" s="2">
        <f t="shared" si="2175"/>
        <v>0</v>
      </c>
      <c r="AB4102" s="12">
        <f t="shared" si="2164"/>
        <v>4.6600000000000003E-2</v>
      </c>
      <c r="AC4102" s="17">
        <f t="shared" si="2157"/>
        <v>9</v>
      </c>
      <c r="AD4102" s="17">
        <v>252</v>
      </c>
      <c r="AE4102" s="13">
        <f t="shared" si="2168"/>
        <v>1.0016279960000001</v>
      </c>
      <c r="AF4102" s="2">
        <f t="shared" si="2176"/>
        <v>293.35071151</v>
      </c>
      <c r="AG4102" s="2">
        <f t="shared" si="2158"/>
        <v>289.54471322000001</v>
      </c>
      <c r="AH4102" s="3">
        <f t="shared" si="2159"/>
        <v>0</v>
      </c>
      <c r="AI4102" s="4" t="str">
        <f t="shared" si="2169"/>
        <v>A+J=</v>
      </c>
      <c r="AJ4102" s="11">
        <f t="shared" si="2165"/>
        <v>45274</v>
      </c>
      <c r="AQ4102" s="53"/>
      <c r="AR4102" s="53"/>
    </row>
    <row r="4103" spans="1:44" x14ac:dyDescent="0.2">
      <c r="A4103" s="158">
        <f t="shared" si="2160"/>
        <v>45259</v>
      </c>
      <c r="B4103" s="2">
        <f t="shared" si="2144"/>
        <v>178129.65202261324</v>
      </c>
      <c r="C4103" s="2">
        <f t="shared" si="2161"/>
        <v>106402.15200073</v>
      </c>
      <c r="D4103" s="2">
        <f>SUM(Y4103:Y$4362)</f>
        <v>19870.931669290003</v>
      </c>
      <c r="E4103" s="73">
        <f t="shared" si="2145"/>
        <v>86531.220331439996</v>
      </c>
      <c r="F4103" s="88">
        <f t="shared" si="2171"/>
        <v>6455.85</v>
      </c>
      <c r="G4103" s="3">
        <f>IF(AND(N4103=1,N4102&gt;1),VLOOKUP(A4102,[1]Plan1!$BK$81:$BM$259,3),G4102)</f>
        <v>6413.24</v>
      </c>
      <c r="H4103" s="11">
        <f t="shared" si="2172"/>
        <v>45184</v>
      </c>
      <c r="I4103" s="11">
        <f t="shared" si="2173"/>
        <v>45214</v>
      </c>
      <c r="J4103" s="12">
        <f t="shared" si="2146"/>
        <v>-6.6002153085962245E-3</v>
      </c>
      <c r="K4103" s="11">
        <f t="shared" si="2162"/>
        <v>45274</v>
      </c>
      <c r="L4103" s="11">
        <f t="shared" si="2147"/>
        <v>45274</v>
      </c>
      <c r="M4103" s="1">
        <f t="shared" si="2166"/>
        <v>21</v>
      </c>
      <c r="N4103" s="1">
        <f t="shared" si="2148"/>
        <v>10</v>
      </c>
      <c r="O4103" s="2">
        <f t="shared" si="2149"/>
        <v>0.99685157999999996</v>
      </c>
      <c r="P4103" s="13">
        <f t="shared" si="2174"/>
        <v>0.99339977999999995</v>
      </c>
      <c r="Q4103" s="13">
        <f t="shared" si="2167"/>
        <v>1.671211904573578</v>
      </c>
      <c r="R4103" s="2">
        <f t="shared" si="2170"/>
        <v>1.66595022</v>
      </c>
      <c r="S4103" s="2">
        <f t="shared" si="2163"/>
        <v>1.69349298</v>
      </c>
      <c r="T4103" s="2">
        <f t="shared" si="2150"/>
        <v>180191.29747011999</v>
      </c>
      <c r="U4103" s="2">
        <f t="shared" si="2151"/>
        <v>13780.351618712299</v>
      </c>
      <c r="V4103" s="2">
        <f t="shared" si="2152"/>
        <v>57625.48521659094</v>
      </c>
      <c r="W4103" s="2">
        <f t="shared" si="2153"/>
        <v>177807.98883603324</v>
      </c>
      <c r="X4103" s="17">
        <f t="shared" si="2154"/>
        <v>0</v>
      </c>
      <c r="Y4103" s="2">
        <f t="shared" si="2155"/>
        <v>0</v>
      </c>
      <c r="Z4103" s="72">
        <f t="shared" si="2156"/>
        <v>0</v>
      </c>
      <c r="AA4103" s="2">
        <f t="shared" si="2175"/>
        <v>0</v>
      </c>
      <c r="AB4103" s="12">
        <f t="shared" si="2164"/>
        <v>4.6600000000000003E-2</v>
      </c>
      <c r="AC4103" s="17">
        <f t="shared" si="2157"/>
        <v>10</v>
      </c>
      <c r="AD4103" s="17">
        <v>252</v>
      </c>
      <c r="AE4103" s="13">
        <f t="shared" si="2168"/>
        <v>1.0018090479999999</v>
      </c>
      <c r="AF4103" s="2">
        <f t="shared" si="2176"/>
        <v>325.97470629999998</v>
      </c>
      <c r="AG4103" s="2">
        <f t="shared" si="2158"/>
        <v>321.66318658</v>
      </c>
      <c r="AH4103" s="3">
        <f t="shared" si="2159"/>
        <v>0</v>
      </c>
      <c r="AI4103" s="4" t="str">
        <f t="shared" si="2169"/>
        <v>A+J=</v>
      </c>
      <c r="AJ4103" s="11">
        <f t="shared" si="2165"/>
        <v>45274</v>
      </c>
      <c r="AQ4103" s="53"/>
      <c r="AR4103" s="53"/>
    </row>
    <row r="4104" spans="1:44" x14ac:dyDescent="0.2">
      <c r="A4104" s="158">
        <f t="shared" si="2160"/>
        <v>45260</v>
      </c>
      <c r="B4104" s="2">
        <f t="shared" si="2144"/>
        <v>178116.31009547636</v>
      </c>
      <c r="C4104" s="2">
        <f t="shared" si="2161"/>
        <v>106402.15200073</v>
      </c>
      <c r="D4104" s="2">
        <f>SUM(Y4104:Y$4362)</f>
        <v>19870.931669290003</v>
      </c>
      <c r="E4104" s="73">
        <f t="shared" si="2145"/>
        <v>86531.220331439996</v>
      </c>
      <c r="F4104" s="88">
        <f t="shared" si="2171"/>
        <v>6455.85</v>
      </c>
      <c r="G4104" s="3">
        <f>IF(AND(N4104=1,N4103&gt;1),VLOOKUP(A4103,[1]Plan1!$BK$81:$BM$259,3),G4103)</f>
        <v>6413.24</v>
      </c>
      <c r="H4104" s="11">
        <f t="shared" si="2172"/>
        <v>45184</v>
      </c>
      <c r="I4104" s="11">
        <f t="shared" si="2173"/>
        <v>45214</v>
      </c>
      <c r="J4104" s="12">
        <f t="shared" si="2146"/>
        <v>-6.6002153085962245E-3</v>
      </c>
      <c r="K4104" s="11">
        <f t="shared" si="2162"/>
        <v>45274</v>
      </c>
      <c r="L4104" s="11">
        <f t="shared" si="2147"/>
        <v>45274</v>
      </c>
      <c r="M4104" s="1">
        <f t="shared" si="2166"/>
        <v>21</v>
      </c>
      <c r="N4104" s="1">
        <f t="shared" si="2148"/>
        <v>11</v>
      </c>
      <c r="O4104" s="2">
        <f t="shared" si="2149"/>
        <v>0.99653729000000002</v>
      </c>
      <c r="P4104" s="13">
        <f t="shared" si="2174"/>
        <v>0.99339977999999995</v>
      </c>
      <c r="Q4104" s="13">
        <f t="shared" si="2167"/>
        <v>1.671211904573578</v>
      </c>
      <c r="R4104" s="2">
        <f t="shared" si="2170"/>
        <v>1.6654249800000001</v>
      </c>
      <c r="S4104" s="2">
        <f t="shared" si="2163"/>
        <v>1.69349298</v>
      </c>
      <c r="T4104" s="2">
        <f t="shared" si="2150"/>
        <v>180191.29747011999</v>
      </c>
      <c r="U4104" s="2">
        <f t="shared" si="2151"/>
        <v>13780.351618712299</v>
      </c>
      <c r="V4104" s="2">
        <f t="shared" si="2152"/>
        <v>57580.035558424061</v>
      </c>
      <c r="W4104" s="2">
        <f t="shared" si="2153"/>
        <v>177762.53917786636</v>
      </c>
      <c r="X4104" s="17">
        <f t="shared" si="2154"/>
        <v>0</v>
      </c>
      <c r="Y4104" s="2">
        <f t="shared" si="2155"/>
        <v>0</v>
      </c>
      <c r="Z4104" s="72">
        <f t="shared" si="2156"/>
        <v>0</v>
      </c>
      <c r="AA4104" s="2">
        <f t="shared" si="2175"/>
        <v>0</v>
      </c>
      <c r="AB4104" s="12">
        <f t="shared" si="2164"/>
        <v>4.6600000000000003E-2</v>
      </c>
      <c r="AC4104" s="17">
        <f t="shared" si="2157"/>
        <v>11</v>
      </c>
      <c r="AD4104" s="17">
        <v>252</v>
      </c>
      <c r="AE4104" s="13">
        <f t="shared" si="2168"/>
        <v>1.001990132</v>
      </c>
      <c r="AF4104" s="2">
        <f t="shared" si="2176"/>
        <v>358.60446721</v>
      </c>
      <c r="AG4104" s="2">
        <f t="shared" si="2158"/>
        <v>353.77091761000003</v>
      </c>
      <c r="AH4104" s="3">
        <f t="shared" si="2159"/>
        <v>0</v>
      </c>
      <c r="AI4104" s="4" t="str">
        <f t="shared" si="2169"/>
        <v>A+J=</v>
      </c>
      <c r="AJ4104" s="11">
        <f t="shared" si="2165"/>
        <v>45274</v>
      </c>
      <c r="AQ4104" s="53"/>
      <c r="AR4104" s="53"/>
    </row>
    <row r="4105" spans="1:44" x14ac:dyDescent="0.2">
      <c r="A4105" s="158">
        <f t="shared" si="2160"/>
        <v>45261</v>
      </c>
      <c r="B4105" s="2">
        <f t="shared" si="2144"/>
        <v>178102.96989099032</v>
      </c>
      <c r="C4105" s="2">
        <f t="shared" si="2161"/>
        <v>106402.15200073</v>
      </c>
      <c r="D4105" s="2">
        <f>SUM(Y4105:Y$4362)</f>
        <v>19870.931669290003</v>
      </c>
      <c r="E4105" s="73">
        <f t="shared" si="2145"/>
        <v>86531.220331439996</v>
      </c>
      <c r="F4105" s="88">
        <f t="shared" si="2171"/>
        <v>6455.85</v>
      </c>
      <c r="G4105" s="3">
        <f>IF(AND(N4105=1,N4104&gt;1),VLOOKUP(A4104,[1]Plan1!$BK$81:$BM$259,3),G4104)</f>
        <v>6413.24</v>
      </c>
      <c r="H4105" s="11">
        <f t="shared" si="2172"/>
        <v>45184</v>
      </c>
      <c r="I4105" s="11">
        <f t="shared" si="2173"/>
        <v>45214</v>
      </c>
      <c r="J4105" s="12">
        <f t="shared" si="2146"/>
        <v>-6.6002153085962245E-3</v>
      </c>
      <c r="K4105" s="11">
        <f t="shared" si="2162"/>
        <v>45274</v>
      </c>
      <c r="L4105" s="11">
        <f t="shared" si="2147"/>
        <v>45274</v>
      </c>
      <c r="M4105" s="1">
        <f t="shared" si="2166"/>
        <v>21</v>
      </c>
      <c r="N4105" s="1">
        <f t="shared" si="2148"/>
        <v>12</v>
      </c>
      <c r="O4105" s="2">
        <f t="shared" si="2149"/>
        <v>0.99622308999999998</v>
      </c>
      <c r="P4105" s="13">
        <f t="shared" si="2174"/>
        <v>0.99339977999999995</v>
      </c>
      <c r="Q4105" s="13">
        <f t="shared" si="2167"/>
        <v>1.671211904573578</v>
      </c>
      <c r="R4105" s="2">
        <f t="shared" si="2170"/>
        <v>1.6648998800000001</v>
      </c>
      <c r="S4105" s="2">
        <f t="shared" si="2163"/>
        <v>1.69349298</v>
      </c>
      <c r="T4105" s="2">
        <f t="shared" si="2150"/>
        <v>180191.29747011999</v>
      </c>
      <c r="U4105" s="2">
        <f t="shared" si="2151"/>
        <v>13780.351618712299</v>
      </c>
      <c r="V4105" s="2">
        <f t="shared" si="2152"/>
        <v>57534.59801462802</v>
      </c>
      <c r="W4105" s="2">
        <f t="shared" si="2153"/>
        <v>177717.10163407034</v>
      </c>
      <c r="X4105" s="17">
        <f t="shared" si="2154"/>
        <v>0</v>
      </c>
      <c r="Y4105" s="2">
        <f t="shared" si="2155"/>
        <v>0</v>
      </c>
      <c r="Z4105" s="72">
        <f t="shared" si="2156"/>
        <v>0</v>
      </c>
      <c r="AA4105" s="2">
        <f t="shared" si="2175"/>
        <v>0</v>
      </c>
      <c r="AB4105" s="12">
        <f t="shared" si="2164"/>
        <v>4.6600000000000003E-2</v>
      </c>
      <c r="AC4105" s="17">
        <f t="shared" si="2157"/>
        <v>12</v>
      </c>
      <c r="AD4105" s="17">
        <v>252</v>
      </c>
      <c r="AE4105" s="13">
        <f t="shared" si="2168"/>
        <v>1.00217125</v>
      </c>
      <c r="AF4105" s="2">
        <f t="shared" si="2176"/>
        <v>391.24035463000001</v>
      </c>
      <c r="AG4105" s="2">
        <f t="shared" si="2158"/>
        <v>385.86825692000002</v>
      </c>
      <c r="AH4105" s="3">
        <f t="shared" si="2159"/>
        <v>0</v>
      </c>
      <c r="AI4105" s="4" t="str">
        <f t="shared" si="2169"/>
        <v>A+J=</v>
      </c>
      <c r="AJ4105" s="11">
        <f t="shared" si="2165"/>
        <v>45274</v>
      </c>
      <c r="AQ4105" s="53"/>
      <c r="AR4105" s="53"/>
    </row>
    <row r="4106" spans="1:44" x14ac:dyDescent="0.2">
      <c r="A4106" s="158">
        <f t="shared" si="2160"/>
        <v>45262</v>
      </c>
      <c r="B4106" s="2">
        <f t="shared" ref="B4106:B4169" si="2177">(W4106+AG4106)</f>
        <v>178089.63539248615</v>
      </c>
      <c r="C4106" s="2">
        <f t="shared" si="2161"/>
        <v>106402.15200073</v>
      </c>
      <c r="D4106" s="2">
        <f>SUM(Y4106:Y$4362)</f>
        <v>19870.931669290003</v>
      </c>
      <c r="E4106" s="73">
        <f t="shared" ref="E4106:E4169" si="2178">(C4106-D4106)</f>
        <v>86531.220331439996</v>
      </c>
      <c r="F4106" s="88">
        <f t="shared" si="2171"/>
        <v>6455.85</v>
      </c>
      <c r="G4106" s="3">
        <f>IF(AND(N4106=1,N4105&gt;1),VLOOKUP(A4105,[1]Plan1!$BK$81:$BM$259,3),G4105)</f>
        <v>6413.24</v>
      </c>
      <c r="H4106" s="11">
        <f t="shared" si="2172"/>
        <v>45184</v>
      </c>
      <c r="I4106" s="11">
        <f t="shared" si="2173"/>
        <v>45214</v>
      </c>
      <c r="J4106" s="12">
        <f t="shared" ref="J4106:J4169" si="2179">(G4106/F4106)-1</f>
        <v>-6.6002153085962245E-3</v>
      </c>
      <c r="K4106" s="11">
        <f t="shared" si="2162"/>
        <v>45274</v>
      </c>
      <c r="L4106" s="11">
        <f t="shared" ref="L4106:L4169" si="2180">IF(A4106&gt;L4105,K4106,L4105)</f>
        <v>45274</v>
      </c>
      <c r="M4106" s="1">
        <f t="shared" si="2166"/>
        <v>21</v>
      </c>
      <c r="N4106" s="1">
        <f t="shared" ref="N4106:N4169" si="2181">(M4106-(NETWORKDAYS(A4106,L4106,$AN$194:$AN$348)-1))</f>
        <v>13</v>
      </c>
      <c r="O4106" s="2">
        <f t="shared" ref="O4106:O4169" si="2182">TRUNC((G4106/F4106)^TRUNC((N4106/M4106),9),8)</f>
        <v>0.99590900000000004</v>
      </c>
      <c r="P4106" s="13">
        <f t="shared" si="2174"/>
        <v>0.99339977999999995</v>
      </c>
      <c r="Q4106" s="13">
        <f t="shared" si="2167"/>
        <v>1.671211904573578</v>
      </c>
      <c r="R4106" s="2">
        <f t="shared" si="2170"/>
        <v>1.6643749699999999</v>
      </c>
      <c r="S4106" s="2">
        <f t="shared" si="2163"/>
        <v>1.69349298</v>
      </c>
      <c r="T4106" s="2">
        <f t="shared" ref="T4106:T4169" si="2183">TRUNC(C4106*S4106,8)</f>
        <v>180191.29747011999</v>
      </c>
      <c r="U4106" s="2">
        <f t="shared" ref="U4106:U4169" si="2184">(D4106*(S4106-1))</f>
        <v>13780.351618712299</v>
      </c>
      <c r="V4106" s="2">
        <f t="shared" ref="V4106:V4169" si="2185">(E4106*(R4106-1))</f>
        <v>57489.176911763825</v>
      </c>
      <c r="W4106" s="2">
        <f t="shared" ref="W4106:W4169" si="2186">(C4106+U4106+V4106)</f>
        <v>177671.68053120613</v>
      </c>
      <c r="X4106" s="17">
        <f t="shared" ref="X4106:X4169" si="2187">IF(VLOOKUP(A4106,AN$10:AU$190,8)=VLOOKUP(A4105,AN$10:AU$190,8),0,VLOOKUP(A4106,AN$10:AU$190,8))</f>
        <v>0</v>
      </c>
      <c r="Y4106" s="2">
        <f t="shared" ref="Y4106:Y4169" si="2188">IF(X4106&gt;0,VLOOKUP(A4106,AN$12:AR$190,5),0)</f>
        <v>0</v>
      </c>
      <c r="Z4106" s="72">
        <f t="shared" ref="Z4106:Z4169" si="2189">IF(X4106&gt;0,VLOOKUP($A4106,$AN$10:$AS$190,6),0)</f>
        <v>0</v>
      </c>
      <c r="AA4106" s="2">
        <f t="shared" si="2175"/>
        <v>0</v>
      </c>
      <c r="AB4106" s="12">
        <f t="shared" si="2164"/>
        <v>4.6600000000000003E-2</v>
      </c>
      <c r="AC4106" s="17">
        <f t="shared" ref="AC4106:AC4169" si="2190">N4106</f>
        <v>13</v>
      </c>
      <c r="AD4106" s="17">
        <v>252</v>
      </c>
      <c r="AE4106" s="13">
        <f t="shared" si="2168"/>
        <v>1.0023523999999999</v>
      </c>
      <c r="AF4106" s="2">
        <f t="shared" si="2176"/>
        <v>423.88200816</v>
      </c>
      <c r="AG4106" s="2">
        <f t="shared" ref="AG4106:AG4169" si="2191">TRUNC((W4106*(AE4106-1)),8)</f>
        <v>417.95486127999999</v>
      </c>
      <c r="AH4106" s="3">
        <f t="shared" ref="AH4106:AH4169" si="2192">IF(AA4106&gt;0,AA4106+AF4106,0)</f>
        <v>0</v>
      </c>
      <c r="AI4106" s="4" t="str">
        <f t="shared" si="2169"/>
        <v>A+J=</v>
      </c>
      <c r="AJ4106" s="11">
        <f t="shared" si="2165"/>
        <v>45274</v>
      </c>
      <c r="AQ4106" s="53"/>
      <c r="AR4106" s="53"/>
    </row>
    <row r="4107" spans="1:44" x14ac:dyDescent="0.2">
      <c r="A4107" s="158">
        <f t="shared" ref="A4107:A4170" si="2193">(A4106+1)</f>
        <v>45263</v>
      </c>
      <c r="B4107" s="2">
        <f t="shared" si="2177"/>
        <v>178089.63539248615</v>
      </c>
      <c r="C4107" s="2">
        <f t="shared" ref="C4107:C4170" si="2194">TRUNC(IF(X4106&gt;0,VLOOKUP(A4106,$AN$12:$AO$190,2),C4106),8)</f>
        <v>106402.15200073</v>
      </c>
      <c r="D4107" s="2">
        <f>SUM(Y4107:Y$4362)</f>
        <v>19870.931669290003</v>
      </c>
      <c r="E4107" s="73">
        <f t="shared" si="2178"/>
        <v>86531.220331439996</v>
      </c>
      <c r="F4107" s="88">
        <f t="shared" si="2171"/>
        <v>6455.85</v>
      </c>
      <c r="G4107" s="3">
        <f>IF(AND(N4107=1,N4106&gt;1),VLOOKUP(A4106,[1]Plan1!$BK$81:$BM$259,3),G4106)</f>
        <v>6413.24</v>
      </c>
      <c r="H4107" s="11">
        <f t="shared" si="2172"/>
        <v>45184</v>
      </c>
      <c r="I4107" s="11">
        <f t="shared" si="2173"/>
        <v>45214</v>
      </c>
      <c r="J4107" s="12">
        <f t="shared" si="2179"/>
        <v>-6.6002153085962245E-3</v>
      </c>
      <c r="K4107" s="11">
        <f t="shared" ref="K4107:K4170" si="2195">IF(DAY(A4107)=14,VLOOKUP(A4107,AR$194:AW$373,4),K4106)</f>
        <v>45274</v>
      </c>
      <c r="L4107" s="11">
        <f t="shared" si="2180"/>
        <v>45274</v>
      </c>
      <c r="M4107" s="1">
        <f t="shared" si="2166"/>
        <v>21</v>
      </c>
      <c r="N4107" s="1">
        <f t="shared" si="2181"/>
        <v>13</v>
      </c>
      <c r="O4107" s="2">
        <f t="shared" si="2182"/>
        <v>0.99590900000000004</v>
      </c>
      <c r="P4107" s="13">
        <f t="shared" si="2174"/>
        <v>0.99339977999999995</v>
      </c>
      <c r="Q4107" s="13">
        <f t="shared" si="2167"/>
        <v>1.671211904573578</v>
      </c>
      <c r="R4107" s="2">
        <f t="shared" si="2170"/>
        <v>1.6643749699999999</v>
      </c>
      <c r="S4107" s="2">
        <f t="shared" ref="S4107:S4170" si="2196">IF(AND(X4107&gt;0,MONTH(A4107)=9),R4107,S4106)</f>
        <v>1.69349298</v>
      </c>
      <c r="T4107" s="2">
        <f t="shared" si="2183"/>
        <v>180191.29747011999</v>
      </c>
      <c r="U4107" s="2">
        <f t="shared" si="2184"/>
        <v>13780.351618712299</v>
      </c>
      <c r="V4107" s="2">
        <f t="shared" si="2185"/>
        <v>57489.176911763825</v>
      </c>
      <c r="W4107" s="2">
        <f t="shared" si="2186"/>
        <v>177671.68053120613</v>
      </c>
      <c r="X4107" s="17">
        <f t="shared" si="2187"/>
        <v>0</v>
      </c>
      <c r="Y4107" s="2">
        <f t="shared" si="2188"/>
        <v>0</v>
      </c>
      <c r="Z4107" s="72">
        <f t="shared" si="2189"/>
        <v>0</v>
      </c>
      <c r="AA4107" s="2">
        <f t="shared" si="2175"/>
        <v>0</v>
      </c>
      <c r="AB4107" s="12">
        <f t="shared" ref="AB4107:AB4170" si="2197">(AB4106)</f>
        <v>4.6600000000000003E-2</v>
      </c>
      <c r="AC4107" s="17">
        <f t="shared" si="2190"/>
        <v>13</v>
      </c>
      <c r="AD4107" s="17">
        <v>252</v>
      </c>
      <c r="AE4107" s="13">
        <f t="shared" si="2168"/>
        <v>1.0023523999999999</v>
      </c>
      <c r="AF4107" s="2">
        <f t="shared" si="2176"/>
        <v>423.88200816</v>
      </c>
      <c r="AG4107" s="2">
        <f t="shared" si="2191"/>
        <v>417.95486127999999</v>
      </c>
      <c r="AH4107" s="3">
        <f t="shared" si="2192"/>
        <v>0</v>
      </c>
      <c r="AI4107" s="4" t="str">
        <f t="shared" si="2169"/>
        <v>A+J=</v>
      </c>
      <c r="AJ4107" s="11">
        <f t="shared" ref="AJ4107:AJ4170" si="2198">IF(X4106&gt;0,VLOOKUP(A4106,$AN$10:$AW$190,9),AJ4106)</f>
        <v>45274</v>
      </c>
      <c r="AQ4107" s="53"/>
      <c r="AR4107" s="53"/>
    </row>
    <row r="4108" spans="1:44" x14ac:dyDescent="0.2">
      <c r="A4108" s="158">
        <f t="shared" si="2193"/>
        <v>45264</v>
      </c>
      <c r="B4108" s="2">
        <f t="shared" si="2177"/>
        <v>178089.63539248615</v>
      </c>
      <c r="C4108" s="2">
        <f t="shared" si="2194"/>
        <v>106402.15200073</v>
      </c>
      <c r="D4108" s="2">
        <f>SUM(Y4108:Y$4362)</f>
        <v>19870.931669290003</v>
      </c>
      <c r="E4108" s="73">
        <f t="shared" si="2178"/>
        <v>86531.220331439996</v>
      </c>
      <c r="F4108" s="88">
        <f t="shared" si="2171"/>
        <v>6455.85</v>
      </c>
      <c r="G4108" s="3">
        <f>IF(AND(N4108=1,N4107&gt;1),VLOOKUP(A4107,[1]Plan1!$BK$81:$BM$259,3),G4107)</f>
        <v>6413.24</v>
      </c>
      <c r="H4108" s="11">
        <f t="shared" si="2172"/>
        <v>45184</v>
      </c>
      <c r="I4108" s="11">
        <f t="shared" si="2173"/>
        <v>45214</v>
      </c>
      <c r="J4108" s="12">
        <f t="shared" si="2179"/>
        <v>-6.6002153085962245E-3</v>
      </c>
      <c r="K4108" s="11">
        <f t="shared" si="2195"/>
        <v>45274</v>
      </c>
      <c r="L4108" s="11">
        <f t="shared" si="2180"/>
        <v>45274</v>
      </c>
      <c r="M4108" s="1">
        <f t="shared" si="2166"/>
        <v>21</v>
      </c>
      <c r="N4108" s="1">
        <f t="shared" si="2181"/>
        <v>13</v>
      </c>
      <c r="O4108" s="2">
        <f t="shared" si="2182"/>
        <v>0.99590900000000004</v>
      </c>
      <c r="P4108" s="13">
        <f t="shared" si="2174"/>
        <v>0.99339977999999995</v>
      </c>
      <c r="Q4108" s="13">
        <f t="shared" si="2167"/>
        <v>1.671211904573578</v>
      </c>
      <c r="R4108" s="2">
        <f t="shared" si="2170"/>
        <v>1.6643749699999999</v>
      </c>
      <c r="S4108" s="2">
        <f t="shared" si="2196"/>
        <v>1.69349298</v>
      </c>
      <c r="T4108" s="2">
        <f t="shared" si="2183"/>
        <v>180191.29747011999</v>
      </c>
      <c r="U4108" s="2">
        <f t="shared" si="2184"/>
        <v>13780.351618712299</v>
      </c>
      <c r="V4108" s="2">
        <f t="shared" si="2185"/>
        <v>57489.176911763825</v>
      </c>
      <c r="W4108" s="2">
        <f t="shared" si="2186"/>
        <v>177671.68053120613</v>
      </c>
      <c r="X4108" s="17">
        <f t="shared" si="2187"/>
        <v>0</v>
      </c>
      <c r="Y4108" s="2">
        <f t="shared" si="2188"/>
        <v>0</v>
      </c>
      <c r="Z4108" s="72">
        <f t="shared" si="2189"/>
        <v>0</v>
      </c>
      <c r="AA4108" s="2">
        <f t="shared" si="2175"/>
        <v>0</v>
      </c>
      <c r="AB4108" s="12">
        <f t="shared" si="2197"/>
        <v>4.6600000000000003E-2</v>
      </c>
      <c r="AC4108" s="17">
        <f t="shared" si="2190"/>
        <v>13</v>
      </c>
      <c r="AD4108" s="17">
        <v>252</v>
      </c>
      <c r="AE4108" s="13">
        <f t="shared" si="2168"/>
        <v>1.0023523999999999</v>
      </c>
      <c r="AF4108" s="2">
        <f t="shared" si="2176"/>
        <v>423.88200816</v>
      </c>
      <c r="AG4108" s="2">
        <f t="shared" si="2191"/>
        <v>417.95486127999999</v>
      </c>
      <c r="AH4108" s="3">
        <f t="shared" si="2192"/>
        <v>0</v>
      </c>
      <c r="AI4108" s="4" t="str">
        <f t="shared" si="2169"/>
        <v>A+J=</v>
      </c>
      <c r="AJ4108" s="11">
        <f t="shared" si="2198"/>
        <v>45274</v>
      </c>
      <c r="AQ4108" s="53"/>
      <c r="AR4108" s="53"/>
    </row>
    <row r="4109" spans="1:44" x14ac:dyDescent="0.2">
      <c r="A4109" s="158">
        <f t="shared" si="2193"/>
        <v>45265</v>
      </c>
      <c r="B4109" s="2">
        <f t="shared" si="2177"/>
        <v>178076.30331214503</v>
      </c>
      <c r="C4109" s="2">
        <f t="shared" si="2194"/>
        <v>106402.15200073</v>
      </c>
      <c r="D4109" s="2">
        <f>SUM(Y4109:Y$4362)</f>
        <v>19870.931669290003</v>
      </c>
      <c r="E4109" s="73">
        <f t="shared" si="2178"/>
        <v>86531.220331439996</v>
      </c>
      <c r="F4109" s="88">
        <f t="shared" si="2171"/>
        <v>6455.85</v>
      </c>
      <c r="G4109" s="3">
        <f>IF(AND(N4109=1,N4108&gt;1),VLOOKUP(A4108,[1]Plan1!$BK$81:$BM$259,3),G4108)</f>
        <v>6413.24</v>
      </c>
      <c r="H4109" s="11">
        <f t="shared" si="2172"/>
        <v>45184</v>
      </c>
      <c r="I4109" s="11">
        <f t="shared" si="2173"/>
        <v>45214</v>
      </c>
      <c r="J4109" s="12">
        <f t="shared" si="2179"/>
        <v>-6.6002153085962245E-3</v>
      </c>
      <c r="K4109" s="11">
        <f t="shared" si="2195"/>
        <v>45274</v>
      </c>
      <c r="L4109" s="11">
        <f t="shared" si="2180"/>
        <v>45274</v>
      </c>
      <c r="M4109" s="1">
        <f t="shared" si="2166"/>
        <v>21</v>
      </c>
      <c r="N4109" s="1">
        <f t="shared" si="2181"/>
        <v>14</v>
      </c>
      <c r="O4109" s="2">
        <f t="shared" si="2182"/>
        <v>0.99559500000000001</v>
      </c>
      <c r="P4109" s="13">
        <f t="shared" si="2174"/>
        <v>0.99339977999999995</v>
      </c>
      <c r="Q4109" s="13">
        <f t="shared" si="2167"/>
        <v>1.671211904573578</v>
      </c>
      <c r="R4109" s="2">
        <f t="shared" si="2170"/>
        <v>1.6638502100000001</v>
      </c>
      <c r="S4109" s="2">
        <f t="shared" si="2196"/>
        <v>1.69349298</v>
      </c>
      <c r="T4109" s="2">
        <f t="shared" si="2183"/>
        <v>180191.29747011999</v>
      </c>
      <c r="U4109" s="2">
        <f t="shared" si="2184"/>
        <v>13780.351618712299</v>
      </c>
      <c r="V4109" s="2">
        <f t="shared" si="2185"/>
        <v>57443.768788582718</v>
      </c>
      <c r="W4109" s="2">
        <f t="shared" si="2186"/>
        <v>177626.27240802502</v>
      </c>
      <c r="X4109" s="17">
        <f t="shared" si="2187"/>
        <v>0</v>
      </c>
      <c r="Y4109" s="2">
        <f t="shared" si="2188"/>
        <v>0</v>
      </c>
      <c r="Z4109" s="72">
        <f t="shared" si="2189"/>
        <v>0</v>
      </c>
      <c r="AA4109" s="2">
        <f t="shared" si="2175"/>
        <v>0</v>
      </c>
      <c r="AB4109" s="12">
        <f t="shared" si="2197"/>
        <v>4.6600000000000003E-2</v>
      </c>
      <c r="AC4109" s="17">
        <f t="shared" si="2190"/>
        <v>14</v>
      </c>
      <c r="AD4109" s="17">
        <v>252</v>
      </c>
      <c r="AE4109" s="13">
        <f t="shared" si="2168"/>
        <v>1.002533583</v>
      </c>
      <c r="AF4109" s="2">
        <f t="shared" si="2176"/>
        <v>456.52960801</v>
      </c>
      <c r="AG4109" s="2">
        <f t="shared" si="2191"/>
        <v>450.03090412</v>
      </c>
      <c r="AH4109" s="3">
        <f t="shared" si="2192"/>
        <v>0</v>
      </c>
      <c r="AI4109" s="4" t="str">
        <f t="shared" si="2169"/>
        <v>A+J=</v>
      </c>
      <c r="AJ4109" s="11">
        <f t="shared" si="2198"/>
        <v>45274</v>
      </c>
      <c r="AQ4109" s="53"/>
      <c r="AR4109" s="53"/>
    </row>
    <row r="4110" spans="1:44" x14ac:dyDescent="0.2">
      <c r="A4110" s="158">
        <f t="shared" si="2193"/>
        <v>45266</v>
      </c>
      <c r="B4110" s="2">
        <f t="shared" si="2177"/>
        <v>178062.97521028135</v>
      </c>
      <c r="C4110" s="2">
        <f t="shared" si="2194"/>
        <v>106402.15200073</v>
      </c>
      <c r="D4110" s="2">
        <f>SUM(Y4110:Y$4362)</f>
        <v>19870.931669290003</v>
      </c>
      <c r="E4110" s="73">
        <f t="shared" si="2178"/>
        <v>86531.220331439996</v>
      </c>
      <c r="F4110" s="88">
        <f t="shared" si="2171"/>
        <v>6455.85</v>
      </c>
      <c r="G4110" s="3">
        <f>IF(AND(N4110=1,N4109&gt;1),VLOOKUP(A4109,[1]Plan1!$BK$81:$BM$259,3),G4109)</f>
        <v>6413.24</v>
      </c>
      <c r="H4110" s="11">
        <f t="shared" si="2172"/>
        <v>45184</v>
      </c>
      <c r="I4110" s="11">
        <f t="shared" si="2173"/>
        <v>45214</v>
      </c>
      <c r="J4110" s="12">
        <f t="shared" si="2179"/>
        <v>-6.6002153085962245E-3</v>
      </c>
      <c r="K4110" s="11">
        <f t="shared" si="2195"/>
        <v>45274</v>
      </c>
      <c r="L4110" s="11">
        <f t="shared" si="2180"/>
        <v>45274</v>
      </c>
      <c r="M4110" s="1">
        <f t="shared" si="2166"/>
        <v>21</v>
      </c>
      <c r="N4110" s="1">
        <f t="shared" si="2181"/>
        <v>15</v>
      </c>
      <c r="O4110" s="2">
        <f t="shared" si="2182"/>
        <v>0.99528110000000003</v>
      </c>
      <c r="P4110" s="13">
        <f t="shared" si="2174"/>
        <v>0.99339977999999995</v>
      </c>
      <c r="Q4110" s="13">
        <f t="shared" si="2167"/>
        <v>1.671211904573578</v>
      </c>
      <c r="R4110" s="2">
        <f t="shared" si="2170"/>
        <v>1.6633256199999999</v>
      </c>
      <c r="S4110" s="2">
        <f t="shared" si="2196"/>
        <v>1.69349298</v>
      </c>
      <c r="T4110" s="2">
        <f t="shared" si="2183"/>
        <v>180191.29747011999</v>
      </c>
      <c r="U4110" s="2">
        <f t="shared" si="2184"/>
        <v>13780.351618712299</v>
      </c>
      <c r="V4110" s="2">
        <f t="shared" si="2185"/>
        <v>57398.375375709038</v>
      </c>
      <c r="W4110" s="2">
        <f t="shared" si="2186"/>
        <v>177580.87899515135</v>
      </c>
      <c r="X4110" s="17">
        <f t="shared" si="2187"/>
        <v>0</v>
      </c>
      <c r="Y4110" s="2">
        <f t="shared" si="2188"/>
        <v>0</v>
      </c>
      <c r="Z4110" s="72">
        <f t="shared" si="2189"/>
        <v>0</v>
      </c>
      <c r="AA4110" s="2">
        <f t="shared" si="2175"/>
        <v>0</v>
      </c>
      <c r="AB4110" s="12">
        <f t="shared" si="2197"/>
        <v>4.6600000000000003E-2</v>
      </c>
      <c r="AC4110" s="17">
        <f t="shared" si="2190"/>
        <v>15</v>
      </c>
      <c r="AD4110" s="17">
        <v>252</v>
      </c>
      <c r="AE4110" s="13">
        <f t="shared" si="2168"/>
        <v>1.002714798</v>
      </c>
      <c r="AF4110" s="2">
        <f t="shared" si="2176"/>
        <v>489.18297397999999</v>
      </c>
      <c r="AG4110" s="2">
        <f t="shared" si="2191"/>
        <v>482.09621513000002</v>
      </c>
      <c r="AH4110" s="3">
        <f t="shared" si="2192"/>
        <v>0</v>
      </c>
      <c r="AI4110" s="4" t="str">
        <f t="shared" si="2169"/>
        <v>A+J=</v>
      </c>
      <c r="AJ4110" s="11">
        <f t="shared" si="2198"/>
        <v>45274</v>
      </c>
      <c r="AQ4110" s="53"/>
      <c r="AR4110" s="53"/>
    </row>
    <row r="4111" spans="1:44" x14ac:dyDescent="0.2">
      <c r="A4111" s="158">
        <f t="shared" si="2193"/>
        <v>45267</v>
      </c>
      <c r="B4111" s="2">
        <f t="shared" si="2177"/>
        <v>178049.6505777729</v>
      </c>
      <c r="C4111" s="2">
        <f t="shared" si="2194"/>
        <v>106402.15200073</v>
      </c>
      <c r="D4111" s="2">
        <f>SUM(Y4111:Y$4362)</f>
        <v>19870.931669290003</v>
      </c>
      <c r="E4111" s="73">
        <f t="shared" si="2178"/>
        <v>86531.220331439996</v>
      </c>
      <c r="F4111" s="88">
        <f t="shared" si="2171"/>
        <v>6455.85</v>
      </c>
      <c r="G4111" s="3">
        <f>IF(AND(N4111=1,N4110&gt;1),VLOOKUP(A4110,[1]Plan1!$BK$81:$BM$259,3),G4110)</f>
        <v>6413.24</v>
      </c>
      <c r="H4111" s="11">
        <f t="shared" si="2172"/>
        <v>45184</v>
      </c>
      <c r="I4111" s="11">
        <f t="shared" si="2173"/>
        <v>45214</v>
      </c>
      <c r="J4111" s="12">
        <f t="shared" si="2179"/>
        <v>-6.6002153085962245E-3</v>
      </c>
      <c r="K4111" s="11">
        <f t="shared" si="2195"/>
        <v>45274</v>
      </c>
      <c r="L4111" s="11">
        <f t="shared" si="2180"/>
        <v>45274</v>
      </c>
      <c r="M4111" s="1">
        <f t="shared" si="2166"/>
        <v>21</v>
      </c>
      <c r="N4111" s="1">
        <f t="shared" si="2181"/>
        <v>16</v>
      </c>
      <c r="O4111" s="2">
        <f t="shared" si="2182"/>
        <v>0.9949673</v>
      </c>
      <c r="P4111" s="13">
        <f t="shared" si="2174"/>
        <v>0.99339977999999995</v>
      </c>
      <c r="Q4111" s="13">
        <f t="shared" si="2167"/>
        <v>1.671211904573578</v>
      </c>
      <c r="R4111" s="2">
        <f t="shared" si="2170"/>
        <v>1.6628011899999999</v>
      </c>
      <c r="S4111" s="2">
        <f t="shared" si="2196"/>
        <v>1.69349298</v>
      </c>
      <c r="T4111" s="2">
        <f t="shared" si="2183"/>
        <v>180191.29747011999</v>
      </c>
      <c r="U4111" s="2">
        <f t="shared" si="2184"/>
        <v>13780.351618712299</v>
      </c>
      <c r="V4111" s="2">
        <f t="shared" si="2185"/>
        <v>57352.995807830615</v>
      </c>
      <c r="W4111" s="2">
        <f t="shared" si="2186"/>
        <v>177535.49942727291</v>
      </c>
      <c r="X4111" s="17">
        <f t="shared" si="2187"/>
        <v>0</v>
      </c>
      <c r="Y4111" s="2">
        <f t="shared" si="2188"/>
        <v>0</v>
      </c>
      <c r="Z4111" s="72">
        <f t="shared" si="2189"/>
        <v>0</v>
      </c>
      <c r="AA4111" s="2">
        <f t="shared" si="2175"/>
        <v>0</v>
      </c>
      <c r="AB4111" s="12">
        <f t="shared" si="2197"/>
        <v>4.6600000000000003E-2</v>
      </c>
      <c r="AC4111" s="17">
        <f t="shared" si="2190"/>
        <v>16</v>
      </c>
      <c r="AD4111" s="17">
        <v>252</v>
      </c>
      <c r="AE4111" s="13">
        <f t="shared" si="2168"/>
        <v>1.0028960469999999</v>
      </c>
      <c r="AF4111" s="2">
        <f t="shared" si="2176"/>
        <v>521.84246645999997</v>
      </c>
      <c r="AG4111" s="2">
        <f t="shared" si="2191"/>
        <v>514.15115049999997</v>
      </c>
      <c r="AH4111" s="3">
        <f t="shared" si="2192"/>
        <v>0</v>
      </c>
      <c r="AI4111" s="4" t="str">
        <f t="shared" si="2169"/>
        <v>A+J=</v>
      </c>
      <c r="AJ4111" s="11">
        <f t="shared" si="2198"/>
        <v>45274</v>
      </c>
      <c r="AQ4111" s="53"/>
      <c r="AR4111" s="53"/>
    </row>
    <row r="4112" spans="1:44" x14ac:dyDescent="0.2">
      <c r="A4112" s="158">
        <f t="shared" si="2193"/>
        <v>45268</v>
      </c>
      <c r="B4112" s="2">
        <f t="shared" si="2177"/>
        <v>178036.32993053197</v>
      </c>
      <c r="C4112" s="2">
        <f t="shared" si="2194"/>
        <v>106402.15200073</v>
      </c>
      <c r="D4112" s="2">
        <f>SUM(Y4112:Y$4362)</f>
        <v>19870.931669290003</v>
      </c>
      <c r="E4112" s="73">
        <f t="shared" si="2178"/>
        <v>86531.220331439996</v>
      </c>
      <c r="F4112" s="88">
        <f t="shared" si="2171"/>
        <v>6455.85</v>
      </c>
      <c r="G4112" s="3">
        <f>IF(AND(N4112=1,N4111&gt;1),VLOOKUP(A4111,[1]Plan1!$BK$81:$BM$259,3),G4111)</f>
        <v>6413.24</v>
      </c>
      <c r="H4112" s="11">
        <f t="shared" si="2172"/>
        <v>45184</v>
      </c>
      <c r="I4112" s="11">
        <f t="shared" si="2173"/>
        <v>45214</v>
      </c>
      <c r="J4112" s="12">
        <f t="shared" si="2179"/>
        <v>-6.6002153085962245E-3</v>
      </c>
      <c r="K4112" s="11">
        <f t="shared" si="2195"/>
        <v>45274</v>
      </c>
      <c r="L4112" s="11">
        <f t="shared" si="2180"/>
        <v>45274</v>
      </c>
      <c r="M4112" s="1">
        <f t="shared" si="2166"/>
        <v>21</v>
      </c>
      <c r="N4112" s="1">
        <f t="shared" si="2181"/>
        <v>17</v>
      </c>
      <c r="O4112" s="2">
        <f t="shared" si="2182"/>
        <v>0.99465360000000003</v>
      </c>
      <c r="P4112" s="13">
        <f t="shared" si="2174"/>
        <v>0.99339977999999995</v>
      </c>
      <c r="Q4112" s="13">
        <f t="shared" si="2167"/>
        <v>1.671211904573578</v>
      </c>
      <c r="R4112" s="2">
        <f t="shared" si="2170"/>
        <v>1.66227693</v>
      </c>
      <c r="S4112" s="2">
        <f t="shared" si="2196"/>
        <v>1.69349298</v>
      </c>
      <c r="T4112" s="2">
        <f t="shared" si="2183"/>
        <v>180191.29747011999</v>
      </c>
      <c r="U4112" s="2">
        <f t="shared" si="2184"/>
        <v>13780.351618712299</v>
      </c>
      <c r="V4112" s="2">
        <f t="shared" si="2185"/>
        <v>57307.630950259663</v>
      </c>
      <c r="W4112" s="2">
        <f t="shared" si="2186"/>
        <v>177490.13456970197</v>
      </c>
      <c r="X4112" s="17">
        <f t="shared" si="2187"/>
        <v>0</v>
      </c>
      <c r="Y4112" s="2">
        <f t="shared" si="2188"/>
        <v>0</v>
      </c>
      <c r="Z4112" s="72">
        <f t="shared" si="2189"/>
        <v>0</v>
      </c>
      <c r="AA4112" s="2">
        <f t="shared" si="2175"/>
        <v>0</v>
      </c>
      <c r="AB4112" s="12">
        <f t="shared" si="2197"/>
        <v>4.6600000000000003E-2</v>
      </c>
      <c r="AC4112" s="17">
        <f t="shared" si="2190"/>
        <v>17</v>
      </c>
      <c r="AD4112" s="17">
        <v>252</v>
      </c>
      <c r="AE4112" s="13">
        <f t="shared" si="2168"/>
        <v>1.003077328</v>
      </c>
      <c r="AF4112" s="2">
        <f t="shared" si="2176"/>
        <v>554.50772505999998</v>
      </c>
      <c r="AG4112" s="2">
        <f t="shared" si="2191"/>
        <v>546.19536083000003</v>
      </c>
      <c r="AH4112" s="3">
        <f t="shared" si="2192"/>
        <v>0</v>
      </c>
      <c r="AI4112" s="4" t="str">
        <f t="shared" si="2169"/>
        <v>A+J=</v>
      </c>
      <c r="AJ4112" s="11">
        <f t="shared" si="2198"/>
        <v>45274</v>
      </c>
      <c r="AQ4112" s="53"/>
      <c r="AR4112" s="53"/>
    </row>
    <row r="4113" spans="1:44" x14ac:dyDescent="0.2">
      <c r="A4113" s="158">
        <f t="shared" si="2193"/>
        <v>45269</v>
      </c>
      <c r="B4113" s="2">
        <f t="shared" si="2177"/>
        <v>178023.01171337406</v>
      </c>
      <c r="C4113" s="2">
        <f t="shared" si="2194"/>
        <v>106402.15200073</v>
      </c>
      <c r="D4113" s="2">
        <f>SUM(Y4113:Y$4362)</f>
        <v>19870.931669290003</v>
      </c>
      <c r="E4113" s="73">
        <f t="shared" si="2178"/>
        <v>86531.220331439996</v>
      </c>
      <c r="F4113" s="88">
        <f t="shared" si="2171"/>
        <v>6455.85</v>
      </c>
      <c r="G4113" s="3">
        <f>IF(AND(N4113=1,N4112&gt;1),VLOOKUP(A4112,[1]Plan1!$BK$81:$BM$259,3),G4112)</f>
        <v>6413.24</v>
      </c>
      <c r="H4113" s="11">
        <f t="shared" si="2172"/>
        <v>45184</v>
      </c>
      <c r="I4113" s="11">
        <f t="shared" si="2173"/>
        <v>45214</v>
      </c>
      <c r="J4113" s="12">
        <f t="shared" si="2179"/>
        <v>-6.6002153085962245E-3</v>
      </c>
      <c r="K4113" s="11">
        <f t="shared" si="2195"/>
        <v>45274</v>
      </c>
      <c r="L4113" s="11">
        <f t="shared" si="2180"/>
        <v>45274</v>
      </c>
      <c r="M4113" s="1">
        <f t="shared" si="2166"/>
        <v>21</v>
      </c>
      <c r="N4113" s="1">
        <f t="shared" si="2181"/>
        <v>18</v>
      </c>
      <c r="O4113" s="2">
        <f t="shared" si="2182"/>
        <v>0.99433998999999995</v>
      </c>
      <c r="P4113" s="13">
        <f t="shared" si="2174"/>
        <v>0.99339977999999995</v>
      </c>
      <c r="Q4113" s="13">
        <f t="shared" si="2167"/>
        <v>1.671211904573578</v>
      </c>
      <c r="R4113" s="2">
        <f t="shared" si="2170"/>
        <v>1.66175282</v>
      </c>
      <c r="S4113" s="2">
        <f t="shared" si="2196"/>
        <v>1.69349298</v>
      </c>
      <c r="T4113" s="2">
        <f t="shared" si="2183"/>
        <v>180191.29747011999</v>
      </c>
      <c r="U4113" s="2">
        <f t="shared" si="2184"/>
        <v>13780.351618712299</v>
      </c>
      <c r="V4113" s="2">
        <f t="shared" si="2185"/>
        <v>57262.279072371755</v>
      </c>
      <c r="W4113" s="2">
        <f t="shared" si="2186"/>
        <v>177444.78269181406</v>
      </c>
      <c r="X4113" s="17">
        <f t="shared" si="2187"/>
        <v>0</v>
      </c>
      <c r="Y4113" s="2">
        <f t="shared" si="2188"/>
        <v>0</v>
      </c>
      <c r="Z4113" s="72">
        <f t="shared" si="2189"/>
        <v>0</v>
      </c>
      <c r="AA4113" s="2">
        <f t="shared" si="2175"/>
        <v>0</v>
      </c>
      <c r="AB4113" s="12">
        <f t="shared" si="2197"/>
        <v>4.6600000000000003E-2</v>
      </c>
      <c r="AC4113" s="17">
        <f t="shared" si="2190"/>
        <v>18</v>
      </c>
      <c r="AD4113" s="17">
        <v>252</v>
      </c>
      <c r="AE4113" s="13">
        <f t="shared" si="2168"/>
        <v>1.003258642</v>
      </c>
      <c r="AF4113" s="2">
        <f t="shared" si="2176"/>
        <v>587.17892997000001</v>
      </c>
      <c r="AG4113" s="2">
        <f t="shared" si="2191"/>
        <v>578.22902155999998</v>
      </c>
      <c r="AH4113" s="3">
        <f t="shared" si="2192"/>
        <v>0</v>
      </c>
      <c r="AI4113" s="4" t="str">
        <f t="shared" si="2169"/>
        <v>A+J=</v>
      </c>
      <c r="AJ4113" s="11">
        <f t="shared" si="2198"/>
        <v>45274</v>
      </c>
      <c r="AQ4113" s="53"/>
      <c r="AR4113" s="53"/>
    </row>
    <row r="4114" spans="1:44" x14ac:dyDescent="0.2">
      <c r="A4114" s="158">
        <f t="shared" si="2193"/>
        <v>45270</v>
      </c>
      <c r="B4114" s="2">
        <f t="shared" si="2177"/>
        <v>178023.01171337406</v>
      </c>
      <c r="C4114" s="2">
        <f t="shared" si="2194"/>
        <v>106402.15200073</v>
      </c>
      <c r="D4114" s="2">
        <f>SUM(Y4114:Y$4362)</f>
        <v>19870.931669290003</v>
      </c>
      <c r="E4114" s="73">
        <f t="shared" si="2178"/>
        <v>86531.220331439996</v>
      </c>
      <c r="F4114" s="88">
        <f t="shared" si="2171"/>
        <v>6455.85</v>
      </c>
      <c r="G4114" s="3">
        <f>IF(AND(N4114=1,N4113&gt;1),VLOOKUP(A4113,[1]Plan1!$BK$81:$BM$259,3),G4113)</f>
        <v>6413.24</v>
      </c>
      <c r="H4114" s="11">
        <f t="shared" si="2172"/>
        <v>45184</v>
      </c>
      <c r="I4114" s="11">
        <f t="shared" si="2173"/>
        <v>45214</v>
      </c>
      <c r="J4114" s="12">
        <f t="shared" si="2179"/>
        <v>-6.6002153085962245E-3</v>
      </c>
      <c r="K4114" s="11">
        <f t="shared" si="2195"/>
        <v>45274</v>
      </c>
      <c r="L4114" s="11">
        <f t="shared" si="2180"/>
        <v>45274</v>
      </c>
      <c r="M4114" s="1">
        <f t="shared" si="2166"/>
        <v>21</v>
      </c>
      <c r="N4114" s="1">
        <f t="shared" si="2181"/>
        <v>18</v>
      </c>
      <c r="O4114" s="2">
        <f t="shared" si="2182"/>
        <v>0.99433998999999995</v>
      </c>
      <c r="P4114" s="13">
        <f t="shared" si="2174"/>
        <v>0.99339977999999995</v>
      </c>
      <c r="Q4114" s="13">
        <f t="shared" si="2167"/>
        <v>1.671211904573578</v>
      </c>
      <c r="R4114" s="2">
        <f t="shared" si="2170"/>
        <v>1.66175282</v>
      </c>
      <c r="S4114" s="2">
        <f t="shared" si="2196"/>
        <v>1.69349298</v>
      </c>
      <c r="T4114" s="2">
        <f t="shared" si="2183"/>
        <v>180191.29747011999</v>
      </c>
      <c r="U4114" s="2">
        <f t="shared" si="2184"/>
        <v>13780.351618712299</v>
      </c>
      <c r="V4114" s="2">
        <f t="shared" si="2185"/>
        <v>57262.279072371755</v>
      </c>
      <c r="W4114" s="2">
        <f t="shared" si="2186"/>
        <v>177444.78269181406</v>
      </c>
      <c r="X4114" s="17">
        <f t="shared" si="2187"/>
        <v>0</v>
      </c>
      <c r="Y4114" s="2">
        <f t="shared" si="2188"/>
        <v>0</v>
      </c>
      <c r="Z4114" s="72">
        <f t="shared" si="2189"/>
        <v>0</v>
      </c>
      <c r="AA4114" s="2">
        <f t="shared" si="2175"/>
        <v>0</v>
      </c>
      <c r="AB4114" s="12">
        <f t="shared" si="2197"/>
        <v>4.6600000000000003E-2</v>
      </c>
      <c r="AC4114" s="17">
        <f t="shared" si="2190"/>
        <v>18</v>
      </c>
      <c r="AD4114" s="17">
        <v>252</v>
      </c>
      <c r="AE4114" s="13">
        <f t="shared" si="2168"/>
        <v>1.003258642</v>
      </c>
      <c r="AF4114" s="2">
        <f t="shared" si="2176"/>
        <v>587.17892997000001</v>
      </c>
      <c r="AG4114" s="2">
        <f t="shared" si="2191"/>
        <v>578.22902155999998</v>
      </c>
      <c r="AH4114" s="3">
        <f t="shared" si="2192"/>
        <v>0</v>
      </c>
      <c r="AI4114" s="4" t="str">
        <f t="shared" si="2169"/>
        <v>A+J=</v>
      </c>
      <c r="AJ4114" s="11">
        <f t="shared" si="2198"/>
        <v>45274</v>
      </c>
      <c r="AQ4114" s="53"/>
      <c r="AR4114" s="53"/>
    </row>
    <row r="4115" spans="1:44" x14ac:dyDescent="0.2">
      <c r="A4115" s="158">
        <f t="shared" si="2193"/>
        <v>45271</v>
      </c>
      <c r="B4115" s="2">
        <f t="shared" si="2177"/>
        <v>178023.01171337406</v>
      </c>
      <c r="C4115" s="2">
        <f t="shared" si="2194"/>
        <v>106402.15200073</v>
      </c>
      <c r="D4115" s="2">
        <f>SUM(Y4115:Y$4362)</f>
        <v>19870.931669290003</v>
      </c>
      <c r="E4115" s="73">
        <f t="shared" si="2178"/>
        <v>86531.220331439996</v>
      </c>
      <c r="F4115" s="88">
        <f t="shared" si="2171"/>
        <v>6455.85</v>
      </c>
      <c r="G4115" s="3">
        <f>IF(AND(N4115=1,N4114&gt;1),VLOOKUP(A4114,[1]Plan1!$BK$81:$BM$259,3),G4114)</f>
        <v>6413.24</v>
      </c>
      <c r="H4115" s="11">
        <f t="shared" si="2172"/>
        <v>45184</v>
      </c>
      <c r="I4115" s="11">
        <f t="shared" si="2173"/>
        <v>45214</v>
      </c>
      <c r="J4115" s="12">
        <f t="shared" si="2179"/>
        <v>-6.6002153085962245E-3</v>
      </c>
      <c r="K4115" s="11">
        <f t="shared" si="2195"/>
        <v>45274</v>
      </c>
      <c r="L4115" s="11">
        <f t="shared" si="2180"/>
        <v>45274</v>
      </c>
      <c r="M4115" s="1">
        <f t="shared" si="2166"/>
        <v>21</v>
      </c>
      <c r="N4115" s="1">
        <f t="shared" si="2181"/>
        <v>18</v>
      </c>
      <c r="O4115" s="2">
        <f t="shared" si="2182"/>
        <v>0.99433998999999995</v>
      </c>
      <c r="P4115" s="13">
        <f t="shared" si="2174"/>
        <v>0.99339977999999995</v>
      </c>
      <c r="Q4115" s="13">
        <f t="shared" si="2167"/>
        <v>1.671211904573578</v>
      </c>
      <c r="R4115" s="2">
        <f t="shared" si="2170"/>
        <v>1.66175282</v>
      </c>
      <c r="S4115" s="2">
        <f t="shared" si="2196"/>
        <v>1.69349298</v>
      </c>
      <c r="T4115" s="2">
        <f t="shared" si="2183"/>
        <v>180191.29747011999</v>
      </c>
      <c r="U4115" s="2">
        <f t="shared" si="2184"/>
        <v>13780.351618712299</v>
      </c>
      <c r="V4115" s="2">
        <f t="shared" si="2185"/>
        <v>57262.279072371755</v>
      </c>
      <c r="W4115" s="2">
        <f t="shared" si="2186"/>
        <v>177444.78269181406</v>
      </c>
      <c r="X4115" s="17">
        <f t="shared" si="2187"/>
        <v>0</v>
      </c>
      <c r="Y4115" s="2">
        <f t="shared" si="2188"/>
        <v>0</v>
      </c>
      <c r="Z4115" s="72">
        <f t="shared" si="2189"/>
        <v>0</v>
      </c>
      <c r="AA4115" s="2">
        <f t="shared" si="2175"/>
        <v>0</v>
      </c>
      <c r="AB4115" s="12">
        <f t="shared" si="2197"/>
        <v>4.6600000000000003E-2</v>
      </c>
      <c r="AC4115" s="17">
        <f t="shared" si="2190"/>
        <v>18</v>
      </c>
      <c r="AD4115" s="17">
        <v>252</v>
      </c>
      <c r="AE4115" s="13">
        <f t="shared" si="2168"/>
        <v>1.003258642</v>
      </c>
      <c r="AF4115" s="2">
        <f t="shared" si="2176"/>
        <v>587.17892997000001</v>
      </c>
      <c r="AG4115" s="2">
        <f t="shared" si="2191"/>
        <v>578.22902155999998</v>
      </c>
      <c r="AH4115" s="3">
        <f t="shared" si="2192"/>
        <v>0</v>
      </c>
      <c r="AI4115" s="4" t="str">
        <f t="shared" si="2169"/>
        <v>A+J=</v>
      </c>
      <c r="AJ4115" s="11">
        <f t="shared" si="2198"/>
        <v>45274</v>
      </c>
      <c r="AQ4115" s="53"/>
      <c r="AR4115" s="53"/>
    </row>
    <row r="4116" spans="1:44" x14ac:dyDescent="0.2">
      <c r="A4116" s="158">
        <f t="shared" si="2193"/>
        <v>45272</v>
      </c>
      <c r="B4116" s="2">
        <f t="shared" si="2177"/>
        <v>178009.699224618</v>
      </c>
      <c r="C4116" s="2">
        <f t="shared" si="2194"/>
        <v>106402.15200073</v>
      </c>
      <c r="D4116" s="2">
        <f>SUM(Y4116:Y$4362)</f>
        <v>19870.931669290003</v>
      </c>
      <c r="E4116" s="73">
        <f t="shared" si="2178"/>
        <v>86531.220331439996</v>
      </c>
      <c r="F4116" s="88">
        <f t="shared" si="2171"/>
        <v>6455.85</v>
      </c>
      <c r="G4116" s="3">
        <f>IF(AND(N4116=1,N4115&gt;1),VLOOKUP(A4115,[1]Plan1!$BK$81:$BM$259,3),G4115)</f>
        <v>6413.24</v>
      </c>
      <c r="H4116" s="11">
        <f t="shared" si="2172"/>
        <v>45184</v>
      </c>
      <c r="I4116" s="11">
        <f t="shared" si="2173"/>
        <v>45214</v>
      </c>
      <c r="J4116" s="12">
        <f t="shared" si="2179"/>
        <v>-6.6002153085962245E-3</v>
      </c>
      <c r="K4116" s="11">
        <f t="shared" si="2195"/>
        <v>45274</v>
      </c>
      <c r="L4116" s="11">
        <f t="shared" si="2180"/>
        <v>45274</v>
      </c>
      <c r="M4116" s="1">
        <f t="shared" si="2166"/>
        <v>21</v>
      </c>
      <c r="N4116" s="1">
        <f t="shared" si="2181"/>
        <v>19</v>
      </c>
      <c r="O4116" s="2">
        <f t="shared" si="2182"/>
        <v>0.99402648999999998</v>
      </c>
      <c r="P4116" s="13">
        <f t="shared" si="2174"/>
        <v>0.99339977999999995</v>
      </c>
      <c r="Q4116" s="13">
        <f t="shared" si="2167"/>
        <v>1.671211904573578</v>
      </c>
      <c r="R4116" s="2">
        <f t="shared" si="2170"/>
        <v>1.6612289</v>
      </c>
      <c r="S4116" s="2">
        <f t="shared" si="2196"/>
        <v>1.69349298</v>
      </c>
      <c r="T4116" s="2">
        <f t="shared" si="2183"/>
        <v>180191.29747011999</v>
      </c>
      <c r="U4116" s="2">
        <f t="shared" si="2184"/>
        <v>13780.351618712299</v>
      </c>
      <c r="V4116" s="2">
        <f t="shared" si="2185"/>
        <v>57216.943635415708</v>
      </c>
      <c r="W4116" s="2">
        <f t="shared" si="2186"/>
        <v>177399.44725485801</v>
      </c>
      <c r="X4116" s="17">
        <f t="shared" si="2187"/>
        <v>0</v>
      </c>
      <c r="Y4116" s="2">
        <f t="shared" si="2188"/>
        <v>0</v>
      </c>
      <c r="Z4116" s="72">
        <f t="shared" si="2189"/>
        <v>0</v>
      </c>
      <c r="AA4116" s="2">
        <f t="shared" si="2175"/>
        <v>0</v>
      </c>
      <c r="AB4116" s="12">
        <f t="shared" si="2197"/>
        <v>4.6600000000000003E-2</v>
      </c>
      <c r="AC4116" s="17">
        <f t="shared" si="2190"/>
        <v>19</v>
      </c>
      <c r="AD4116" s="17">
        <v>252</v>
      </c>
      <c r="AE4116" s="13">
        <f t="shared" si="2168"/>
        <v>1.003439988</v>
      </c>
      <c r="AF4116" s="2">
        <f t="shared" si="2176"/>
        <v>619.85590100000002</v>
      </c>
      <c r="AG4116" s="2">
        <f t="shared" si="2191"/>
        <v>610.25196975999995</v>
      </c>
      <c r="AH4116" s="3">
        <f t="shared" si="2192"/>
        <v>0</v>
      </c>
      <c r="AI4116" s="4" t="str">
        <f t="shared" si="2169"/>
        <v>A+J=</v>
      </c>
      <c r="AJ4116" s="11">
        <f t="shared" si="2198"/>
        <v>45274</v>
      </c>
      <c r="AQ4116" s="53"/>
      <c r="AR4116" s="53"/>
    </row>
    <row r="4117" spans="1:44" x14ac:dyDescent="0.2">
      <c r="A4117" s="158">
        <f t="shared" si="2193"/>
        <v>45273</v>
      </c>
      <c r="B4117" s="2">
        <f t="shared" si="2177"/>
        <v>177996.39021823718</v>
      </c>
      <c r="C4117" s="2">
        <f t="shared" si="2194"/>
        <v>106402.15200073</v>
      </c>
      <c r="D4117" s="2">
        <f>SUM(Y4117:Y$4362)</f>
        <v>19870.931669290003</v>
      </c>
      <c r="E4117" s="73">
        <f t="shared" si="2178"/>
        <v>86531.220331439996</v>
      </c>
      <c r="F4117" s="88">
        <f t="shared" si="2171"/>
        <v>6455.85</v>
      </c>
      <c r="G4117" s="3">
        <f>IF(AND(N4117=1,N4116&gt;1),VLOOKUP(A4116,[1]Plan1!$BK$81:$BM$259,3),G4116)</f>
        <v>6413.24</v>
      </c>
      <c r="H4117" s="11">
        <f t="shared" si="2172"/>
        <v>45184</v>
      </c>
      <c r="I4117" s="11">
        <f t="shared" si="2173"/>
        <v>45214</v>
      </c>
      <c r="J4117" s="12">
        <f t="shared" si="2179"/>
        <v>-6.6002153085962245E-3</v>
      </c>
      <c r="K4117" s="11">
        <f t="shared" si="2195"/>
        <v>45274</v>
      </c>
      <c r="L4117" s="11">
        <f t="shared" si="2180"/>
        <v>45274</v>
      </c>
      <c r="M4117" s="1">
        <f t="shared" si="2166"/>
        <v>21</v>
      </c>
      <c r="N4117" s="1">
        <f t="shared" si="2181"/>
        <v>20</v>
      </c>
      <c r="O4117" s="2">
        <f t="shared" si="2182"/>
        <v>0.99371308999999997</v>
      </c>
      <c r="P4117" s="13">
        <f t="shared" si="2174"/>
        <v>0.99339977999999995</v>
      </c>
      <c r="Q4117" s="13">
        <f t="shared" si="2167"/>
        <v>1.671211904573578</v>
      </c>
      <c r="R4117" s="2">
        <f t="shared" si="2170"/>
        <v>1.6607051399999999</v>
      </c>
      <c r="S4117" s="2">
        <f t="shared" si="2196"/>
        <v>1.69349298</v>
      </c>
      <c r="T4117" s="2">
        <f t="shared" si="2183"/>
        <v>180191.29747011999</v>
      </c>
      <c r="U4117" s="2">
        <f t="shared" si="2184"/>
        <v>13780.351618712299</v>
      </c>
      <c r="V4117" s="2">
        <f t="shared" si="2185"/>
        <v>57171.622043454903</v>
      </c>
      <c r="W4117" s="2">
        <f t="shared" si="2186"/>
        <v>177354.12566289719</v>
      </c>
      <c r="X4117" s="17">
        <f t="shared" si="2187"/>
        <v>0</v>
      </c>
      <c r="Y4117" s="2">
        <f t="shared" si="2188"/>
        <v>0</v>
      </c>
      <c r="Z4117" s="72">
        <f t="shared" si="2189"/>
        <v>0</v>
      </c>
      <c r="AA4117" s="2">
        <f t="shared" si="2175"/>
        <v>0</v>
      </c>
      <c r="AB4117" s="12">
        <f t="shared" si="2197"/>
        <v>4.6600000000000003E-2</v>
      </c>
      <c r="AC4117" s="17">
        <f t="shared" si="2190"/>
        <v>20</v>
      </c>
      <c r="AD4117" s="17">
        <v>252</v>
      </c>
      <c r="AE4117" s="13">
        <f t="shared" si="2168"/>
        <v>1.0036213679999999</v>
      </c>
      <c r="AF4117" s="2">
        <f t="shared" si="2176"/>
        <v>652.53899852999996</v>
      </c>
      <c r="AG4117" s="2">
        <f t="shared" si="2191"/>
        <v>642.26455534000002</v>
      </c>
      <c r="AH4117" s="3">
        <f t="shared" si="2192"/>
        <v>0</v>
      </c>
      <c r="AI4117" s="4" t="str">
        <f t="shared" si="2169"/>
        <v>A+J=</v>
      </c>
      <c r="AJ4117" s="11">
        <f t="shared" si="2198"/>
        <v>45274</v>
      </c>
      <c r="AQ4117" s="53"/>
      <c r="AR4117" s="53"/>
    </row>
    <row r="4118" spans="1:44" x14ac:dyDescent="0.2">
      <c r="A4118" s="158">
        <f t="shared" si="2193"/>
        <v>45274</v>
      </c>
      <c r="B4118" s="2">
        <f t="shared" si="2177"/>
        <v>177983.08347391945</v>
      </c>
      <c r="C4118" s="2">
        <f t="shared" si="2194"/>
        <v>106402.15200073</v>
      </c>
      <c r="D4118" s="2">
        <f>SUM(Y4118:Y$4362)</f>
        <v>19870.931669290003</v>
      </c>
      <c r="E4118" s="73">
        <f t="shared" si="2178"/>
        <v>86531.220331439996</v>
      </c>
      <c r="F4118" s="88">
        <f t="shared" si="2171"/>
        <v>6455.85</v>
      </c>
      <c r="G4118" s="3">
        <f>IF(AND(N4118=1,N4117&gt;1),VLOOKUP(A4117,[1]Plan1!$BK$81:$BM$259,3),G4117)</f>
        <v>6413.24</v>
      </c>
      <c r="H4118" s="11">
        <f t="shared" si="2172"/>
        <v>45184</v>
      </c>
      <c r="I4118" s="11">
        <f t="shared" si="2173"/>
        <v>45214</v>
      </c>
      <c r="J4118" s="12">
        <f t="shared" si="2179"/>
        <v>-6.6002153085962245E-3</v>
      </c>
      <c r="K4118" s="11">
        <f t="shared" si="2195"/>
        <v>45306</v>
      </c>
      <c r="L4118" s="11">
        <f t="shared" si="2180"/>
        <v>45274</v>
      </c>
      <c r="M4118" s="1">
        <f t="shared" si="2166"/>
        <v>21</v>
      </c>
      <c r="N4118" s="1">
        <f t="shared" si="2181"/>
        <v>21</v>
      </c>
      <c r="O4118" s="2">
        <f t="shared" si="2182"/>
        <v>0.99339977999999995</v>
      </c>
      <c r="P4118" s="13">
        <f t="shared" si="2174"/>
        <v>0.99339977999999995</v>
      </c>
      <c r="Q4118" s="13">
        <f t="shared" si="2167"/>
        <v>1.671211904573578</v>
      </c>
      <c r="R4118" s="2">
        <f t="shared" si="2170"/>
        <v>1.66018153</v>
      </c>
      <c r="S4118" s="2">
        <f t="shared" si="2196"/>
        <v>1.69349298</v>
      </c>
      <c r="T4118" s="2">
        <f t="shared" si="2183"/>
        <v>180191.29747011999</v>
      </c>
      <c r="U4118" s="2">
        <f t="shared" si="2184"/>
        <v>13780.351618712299</v>
      </c>
      <c r="V4118" s="2">
        <f t="shared" si="2185"/>
        <v>57126.313431177165</v>
      </c>
      <c r="W4118" s="2">
        <f t="shared" si="2186"/>
        <v>177308.81705061946</v>
      </c>
      <c r="X4118" s="17">
        <f t="shared" si="2187"/>
        <v>135</v>
      </c>
      <c r="Y4118" s="2">
        <f t="shared" si="2188"/>
        <v>2172.0233055200001</v>
      </c>
      <c r="Z4118" s="72">
        <f t="shared" si="2189"/>
        <v>2.0413339999999999E-2</v>
      </c>
      <c r="AA4118" s="2">
        <f t="shared" si="2175"/>
        <v>3678.3062202900001</v>
      </c>
      <c r="AB4118" s="12">
        <f t="shared" si="2197"/>
        <v>4.6600000000000003E-2</v>
      </c>
      <c r="AC4118" s="17">
        <f t="shared" si="2190"/>
        <v>21</v>
      </c>
      <c r="AD4118" s="17">
        <v>252</v>
      </c>
      <c r="AE4118" s="13">
        <f t="shared" si="2168"/>
        <v>1.00380278</v>
      </c>
      <c r="AF4118" s="2">
        <f t="shared" si="2176"/>
        <v>685.22786219</v>
      </c>
      <c r="AG4118" s="2">
        <f t="shared" si="2191"/>
        <v>674.26642330000004</v>
      </c>
      <c r="AH4118" s="3">
        <f t="shared" si="2192"/>
        <v>4363.5340824800005</v>
      </c>
      <c r="AI4118" s="4" t="str">
        <f t="shared" si="2169"/>
        <v>A+J=</v>
      </c>
      <c r="AJ4118" s="11">
        <f t="shared" si="2198"/>
        <v>45274</v>
      </c>
      <c r="AQ4118" s="53"/>
      <c r="AR4118" s="53"/>
    </row>
    <row r="4119" spans="1:44" x14ac:dyDescent="0.2">
      <c r="A4119" s="158">
        <f t="shared" si="2193"/>
        <v>45275</v>
      </c>
      <c r="B4119" s="2">
        <f t="shared" si="2177"/>
        <v>173614.3297790908</v>
      </c>
      <c r="C4119" s="2">
        <f t="shared" si="2194"/>
        <v>104230.12869521001</v>
      </c>
      <c r="D4119" s="2">
        <f>SUM(Y4119:Y$4362)</f>
        <v>17698.908363770002</v>
      </c>
      <c r="E4119" s="73">
        <f t="shared" si="2178"/>
        <v>86531.22033144001</v>
      </c>
      <c r="F4119" s="88">
        <f t="shared" si="2171"/>
        <v>6455.85</v>
      </c>
      <c r="G4119" s="3">
        <f>IF(AND(N4119=1,N4118&gt;1),VLOOKUP(A4118,[1]Plan1!$BK$81:$BM$259,3),G4118)</f>
        <v>6413.24</v>
      </c>
      <c r="H4119" s="11">
        <f t="shared" si="2172"/>
        <v>45214</v>
      </c>
      <c r="I4119" s="11">
        <f t="shared" si="2173"/>
        <v>45245</v>
      </c>
      <c r="J4119" s="12">
        <f t="shared" si="2179"/>
        <v>-6.6002153085962245E-3</v>
      </c>
      <c r="K4119" s="11">
        <f t="shared" si="2195"/>
        <v>45306</v>
      </c>
      <c r="L4119" s="11">
        <f t="shared" si="2180"/>
        <v>45306</v>
      </c>
      <c r="M4119" s="1">
        <f t="shared" ref="M4119:M4182" si="2199">IF(L4119=L4118,M4118,NETWORKDAYS(L4118,L4119,$AN$194:$AN$348)-1)</f>
        <v>20</v>
      </c>
      <c r="N4119" s="1">
        <f t="shared" si="2181"/>
        <v>1</v>
      </c>
      <c r="O4119" s="2">
        <f t="shared" si="2182"/>
        <v>0.99966895</v>
      </c>
      <c r="P4119" s="13">
        <f t="shared" si="2174"/>
        <v>0.99339977999999995</v>
      </c>
      <c r="Q4119" s="13">
        <f t="shared" si="2167"/>
        <v>1.6601815383367733</v>
      </c>
      <c r="R4119" s="2">
        <f t="shared" si="2170"/>
        <v>1.65963193</v>
      </c>
      <c r="S4119" s="2">
        <f t="shared" si="2196"/>
        <v>1.69349298</v>
      </c>
      <c r="T4119" s="2">
        <f t="shared" si="2183"/>
        <v>176512.99124983</v>
      </c>
      <c r="U4119" s="2">
        <f t="shared" si="2184"/>
        <v>12274.068703937784</v>
      </c>
      <c r="V4119" s="2">
        <f t="shared" si="2185"/>
        <v>57078.755872483009</v>
      </c>
      <c r="W4119" s="2">
        <f t="shared" si="2186"/>
        <v>173582.9532716308</v>
      </c>
      <c r="X4119" s="17">
        <f t="shared" si="2187"/>
        <v>0</v>
      </c>
      <c r="Y4119" s="2">
        <f t="shared" si="2188"/>
        <v>0</v>
      </c>
      <c r="Z4119" s="72">
        <f t="shared" si="2189"/>
        <v>0</v>
      </c>
      <c r="AA4119" s="2">
        <f t="shared" si="2175"/>
        <v>0</v>
      </c>
      <c r="AB4119" s="12">
        <f t="shared" si="2197"/>
        <v>4.6600000000000003E-2</v>
      </c>
      <c r="AC4119" s="17">
        <f t="shared" si="2190"/>
        <v>1</v>
      </c>
      <c r="AD4119" s="17">
        <v>252</v>
      </c>
      <c r="AE4119" s="13">
        <f t="shared" si="2168"/>
        <v>1.0001807579999999</v>
      </c>
      <c r="AF4119" s="2">
        <f t="shared" si="2176"/>
        <v>31.90613527</v>
      </c>
      <c r="AG4119" s="2">
        <f t="shared" si="2191"/>
        <v>31.376507459999999</v>
      </c>
      <c r="AH4119" s="3">
        <f t="shared" si="2192"/>
        <v>0</v>
      </c>
      <c r="AI4119" s="4" t="str">
        <f t="shared" si="2169"/>
        <v>A+J=</v>
      </c>
      <c r="AJ4119" s="11">
        <f t="shared" si="2198"/>
        <v>45306</v>
      </c>
      <c r="AQ4119" s="53"/>
      <c r="AR4119" s="53"/>
    </row>
    <row r="4120" spans="1:44" x14ac:dyDescent="0.2">
      <c r="A4120" s="158">
        <f t="shared" si="2193"/>
        <v>45276</v>
      </c>
      <c r="B4120" s="2">
        <f t="shared" si="2177"/>
        <v>173598.15093818191</v>
      </c>
      <c r="C4120" s="2">
        <f t="shared" si="2194"/>
        <v>104230.12869521001</v>
      </c>
      <c r="D4120" s="2">
        <f>SUM(Y4120:Y$4362)</f>
        <v>17698.908363770002</v>
      </c>
      <c r="E4120" s="73">
        <f t="shared" si="2178"/>
        <v>86531.22033144001</v>
      </c>
      <c r="F4120" s="88">
        <f t="shared" si="2171"/>
        <v>6455.85</v>
      </c>
      <c r="G4120" s="3">
        <f>IF(AND(N4120=1,N4119&gt;1),VLOOKUP(A4119,[1]Plan1!$BK$81:$BM$259,3),G4119)</f>
        <v>6413.24</v>
      </c>
      <c r="H4120" s="11">
        <f t="shared" si="2172"/>
        <v>45214</v>
      </c>
      <c r="I4120" s="11">
        <f t="shared" si="2173"/>
        <v>45245</v>
      </c>
      <c r="J4120" s="12">
        <f t="shared" si="2179"/>
        <v>-6.6002153085962245E-3</v>
      </c>
      <c r="K4120" s="11">
        <f t="shared" si="2195"/>
        <v>45306</v>
      </c>
      <c r="L4120" s="11">
        <f t="shared" si="2180"/>
        <v>45306</v>
      </c>
      <c r="M4120" s="1">
        <f t="shared" si="2199"/>
        <v>20</v>
      </c>
      <c r="N4120" s="1">
        <f t="shared" si="2181"/>
        <v>2</v>
      </c>
      <c r="O4120" s="2">
        <f t="shared" si="2182"/>
        <v>0.99933799999999995</v>
      </c>
      <c r="P4120" s="13">
        <f t="shared" si="2174"/>
        <v>0.99339977999999995</v>
      </c>
      <c r="Q4120" s="13">
        <f t="shared" si="2167"/>
        <v>1.6601815383367733</v>
      </c>
      <c r="R4120" s="2">
        <f t="shared" si="2170"/>
        <v>1.6590824900000001</v>
      </c>
      <c r="S4120" s="2">
        <f t="shared" si="2196"/>
        <v>1.69349298</v>
      </c>
      <c r="T4120" s="2">
        <f t="shared" si="2183"/>
        <v>176512.99124983</v>
      </c>
      <c r="U4120" s="2">
        <f t="shared" si="2184"/>
        <v>12274.068703937784</v>
      </c>
      <c r="V4120" s="2">
        <f t="shared" si="2185"/>
        <v>57031.212158784117</v>
      </c>
      <c r="W4120" s="2">
        <f t="shared" si="2186"/>
        <v>173535.40955793191</v>
      </c>
      <c r="X4120" s="17">
        <f t="shared" si="2187"/>
        <v>0</v>
      </c>
      <c r="Y4120" s="2">
        <f t="shared" si="2188"/>
        <v>0</v>
      </c>
      <c r="Z4120" s="72">
        <f t="shared" si="2189"/>
        <v>0</v>
      </c>
      <c r="AA4120" s="2">
        <f t="shared" si="2175"/>
        <v>0</v>
      </c>
      <c r="AB4120" s="12">
        <f t="shared" si="2197"/>
        <v>4.6600000000000003E-2</v>
      </c>
      <c r="AC4120" s="17">
        <f t="shared" si="2190"/>
        <v>2</v>
      </c>
      <c r="AD4120" s="17">
        <v>252</v>
      </c>
      <c r="AE4120" s="13">
        <f t="shared" si="2168"/>
        <v>1.0003615480000001</v>
      </c>
      <c r="AF4120" s="2">
        <f t="shared" si="2176"/>
        <v>63.81791896</v>
      </c>
      <c r="AG4120" s="2">
        <f t="shared" si="2191"/>
        <v>62.741380249999999</v>
      </c>
      <c r="AH4120" s="3">
        <f t="shared" si="2192"/>
        <v>0</v>
      </c>
      <c r="AI4120" s="4" t="str">
        <f t="shared" si="2169"/>
        <v>A+J=</v>
      </c>
      <c r="AJ4120" s="11">
        <f t="shared" si="2198"/>
        <v>45306</v>
      </c>
      <c r="AQ4120" s="53"/>
      <c r="AR4120" s="53"/>
    </row>
    <row r="4121" spans="1:44" x14ac:dyDescent="0.2">
      <c r="A4121" s="158">
        <f t="shared" si="2193"/>
        <v>45277</v>
      </c>
      <c r="B4121" s="2">
        <f t="shared" si="2177"/>
        <v>173598.15093818191</v>
      </c>
      <c r="C4121" s="2">
        <f t="shared" si="2194"/>
        <v>104230.12869521001</v>
      </c>
      <c r="D4121" s="2">
        <f>SUM(Y4121:Y$4362)</f>
        <v>17698.908363770002</v>
      </c>
      <c r="E4121" s="73">
        <f t="shared" si="2178"/>
        <v>86531.22033144001</v>
      </c>
      <c r="F4121" s="88">
        <f t="shared" si="2171"/>
        <v>6455.85</v>
      </c>
      <c r="G4121" s="3">
        <f>IF(AND(N4121=1,N4120&gt;1),VLOOKUP(A4120,[1]Plan1!$BK$81:$BM$259,3),G4120)</f>
        <v>6413.24</v>
      </c>
      <c r="H4121" s="11">
        <f t="shared" si="2172"/>
        <v>45214</v>
      </c>
      <c r="I4121" s="11">
        <f t="shared" si="2173"/>
        <v>45245</v>
      </c>
      <c r="J4121" s="12">
        <f t="shared" si="2179"/>
        <v>-6.6002153085962245E-3</v>
      </c>
      <c r="K4121" s="11">
        <f t="shared" si="2195"/>
        <v>45306</v>
      </c>
      <c r="L4121" s="11">
        <f t="shared" si="2180"/>
        <v>45306</v>
      </c>
      <c r="M4121" s="1">
        <f t="shared" si="2199"/>
        <v>20</v>
      </c>
      <c r="N4121" s="1">
        <f t="shared" si="2181"/>
        <v>2</v>
      </c>
      <c r="O4121" s="2">
        <f t="shared" si="2182"/>
        <v>0.99933799999999995</v>
      </c>
      <c r="P4121" s="13">
        <f t="shared" si="2174"/>
        <v>0.99339977999999995</v>
      </c>
      <c r="Q4121" s="13">
        <f t="shared" si="2167"/>
        <v>1.6601815383367733</v>
      </c>
      <c r="R4121" s="2">
        <f t="shared" si="2170"/>
        <v>1.6590824900000001</v>
      </c>
      <c r="S4121" s="2">
        <f t="shared" si="2196"/>
        <v>1.69349298</v>
      </c>
      <c r="T4121" s="2">
        <f t="shared" si="2183"/>
        <v>176512.99124983</v>
      </c>
      <c r="U4121" s="2">
        <f t="shared" si="2184"/>
        <v>12274.068703937784</v>
      </c>
      <c r="V4121" s="2">
        <f t="shared" si="2185"/>
        <v>57031.212158784117</v>
      </c>
      <c r="W4121" s="2">
        <f t="shared" si="2186"/>
        <v>173535.40955793191</v>
      </c>
      <c r="X4121" s="17">
        <f t="shared" si="2187"/>
        <v>0</v>
      </c>
      <c r="Y4121" s="2">
        <f t="shared" si="2188"/>
        <v>0</v>
      </c>
      <c r="Z4121" s="72">
        <f t="shared" si="2189"/>
        <v>0</v>
      </c>
      <c r="AA4121" s="2">
        <f t="shared" si="2175"/>
        <v>0</v>
      </c>
      <c r="AB4121" s="12">
        <f t="shared" si="2197"/>
        <v>4.6600000000000003E-2</v>
      </c>
      <c r="AC4121" s="17">
        <f t="shared" si="2190"/>
        <v>2</v>
      </c>
      <c r="AD4121" s="17">
        <v>252</v>
      </c>
      <c r="AE4121" s="13">
        <f t="shared" si="2168"/>
        <v>1.0003615480000001</v>
      </c>
      <c r="AF4121" s="2">
        <f t="shared" si="2176"/>
        <v>63.81791896</v>
      </c>
      <c r="AG4121" s="2">
        <f t="shared" si="2191"/>
        <v>62.741380249999999</v>
      </c>
      <c r="AH4121" s="3">
        <f t="shared" si="2192"/>
        <v>0</v>
      </c>
      <c r="AI4121" s="4" t="str">
        <f t="shared" si="2169"/>
        <v>A+J=</v>
      </c>
      <c r="AJ4121" s="11">
        <f t="shared" si="2198"/>
        <v>45306</v>
      </c>
      <c r="AQ4121" s="53"/>
      <c r="AR4121" s="53"/>
    </row>
    <row r="4122" spans="1:44" x14ac:dyDescent="0.2">
      <c r="A4122" s="158">
        <f t="shared" si="2193"/>
        <v>45278</v>
      </c>
      <c r="B4122" s="2">
        <f t="shared" si="2177"/>
        <v>173598.15093818191</v>
      </c>
      <c r="C4122" s="2">
        <f t="shared" si="2194"/>
        <v>104230.12869521001</v>
      </c>
      <c r="D4122" s="2">
        <f>SUM(Y4122:Y$4362)</f>
        <v>17698.908363770002</v>
      </c>
      <c r="E4122" s="73">
        <f t="shared" si="2178"/>
        <v>86531.22033144001</v>
      </c>
      <c r="F4122" s="88">
        <f t="shared" si="2171"/>
        <v>6455.85</v>
      </c>
      <c r="G4122" s="3">
        <f>IF(AND(N4122=1,N4121&gt;1),VLOOKUP(A4121,[1]Plan1!$BK$81:$BM$259,3),G4121)</f>
        <v>6413.24</v>
      </c>
      <c r="H4122" s="11">
        <f t="shared" si="2172"/>
        <v>45214</v>
      </c>
      <c r="I4122" s="11">
        <f t="shared" si="2173"/>
        <v>45245</v>
      </c>
      <c r="J4122" s="12">
        <f t="shared" si="2179"/>
        <v>-6.6002153085962245E-3</v>
      </c>
      <c r="K4122" s="11">
        <f t="shared" si="2195"/>
        <v>45306</v>
      </c>
      <c r="L4122" s="11">
        <f t="shared" si="2180"/>
        <v>45306</v>
      </c>
      <c r="M4122" s="1">
        <f t="shared" si="2199"/>
        <v>20</v>
      </c>
      <c r="N4122" s="1">
        <f t="shared" si="2181"/>
        <v>2</v>
      </c>
      <c r="O4122" s="2">
        <f t="shared" si="2182"/>
        <v>0.99933799999999995</v>
      </c>
      <c r="P4122" s="13">
        <f t="shared" si="2174"/>
        <v>0.99339977999999995</v>
      </c>
      <c r="Q4122" s="13">
        <f t="shared" si="2167"/>
        <v>1.6601815383367733</v>
      </c>
      <c r="R4122" s="2">
        <f t="shared" si="2170"/>
        <v>1.6590824900000001</v>
      </c>
      <c r="S4122" s="2">
        <f t="shared" si="2196"/>
        <v>1.69349298</v>
      </c>
      <c r="T4122" s="2">
        <f t="shared" si="2183"/>
        <v>176512.99124983</v>
      </c>
      <c r="U4122" s="2">
        <f t="shared" si="2184"/>
        <v>12274.068703937784</v>
      </c>
      <c r="V4122" s="2">
        <f t="shared" si="2185"/>
        <v>57031.212158784117</v>
      </c>
      <c r="W4122" s="2">
        <f t="shared" si="2186"/>
        <v>173535.40955793191</v>
      </c>
      <c r="X4122" s="17">
        <f t="shared" si="2187"/>
        <v>0</v>
      </c>
      <c r="Y4122" s="2">
        <f t="shared" si="2188"/>
        <v>0</v>
      </c>
      <c r="Z4122" s="72">
        <f t="shared" si="2189"/>
        <v>0</v>
      </c>
      <c r="AA4122" s="2">
        <f t="shared" si="2175"/>
        <v>0</v>
      </c>
      <c r="AB4122" s="12">
        <f t="shared" si="2197"/>
        <v>4.6600000000000003E-2</v>
      </c>
      <c r="AC4122" s="17">
        <f t="shared" si="2190"/>
        <v>2</v>
      </c>
      <c r="AD4122" s="17">
        <v>252</v>
      </c>
      <c r="AE4122" s="13">
        <f t="shared" si="2168"/>
        <v>1.0003615480000001</v>
      </c>
      <c r="AF4122" s="2">
        <f t="shared" si="2176"/>
        <v>63.81791896</v>
      </c>
      <c r="AG4122" s="2">
        <f t="shared" si="2191"/>
        <v>62.741380249999999</v>
      </c>
      <c r="AH4122" s="3">
        <f t="shared" si="2192"/>
        <v>0</v>
      </c>
      <c r="AI4122" s="4" t="str">
        <f t="shared" si="2169"/>
        <v>A+J=</v>
      </c>
      <c r="AJ4122" s="11">
        <f t="shared" si="2198"/>
        <v>45306</v>
      </c>
      <c r="AQ4122" s="53"/>
      <c r="AR4122" s="53"/>
    </row>
    <row r="4123" spans="1:44" x14ac:dyDescent="0.2">
      <c r="A4123" s="158">
        <f t="shared" si="2193"/>
        <v>45279</v>
      </c>
      <c r="B4123" s="2">
        <f t="shared" si="2177"/>
        <v>173581.97881292924</v>
      </c>
      <c r="C4123" s="2">
        <f t="shared" si="2194"/>
        <v>104230.12869521001</v>
      </c>
      <c r="D4123" s="2">
        <f>SUM(Y4123:Y$4362)</f>
        <v>17698.908363770002</v>
      </c>
      <c r="E4123" s="73">
        <f t="shared" si="2178"/>
        <v>86531.22033144001</v>
      </c>
      <c r="F4123" s="88">
        <f t="shared" si="2171"/>
        <v>6455.85</v>
      </c>
      <c r="G4123" s="3">
        <f>IF(AND(N4123=1,N4122&gt;1),VLOOKUP(A4122,[1]Plan1!$BK$81:$BM$259,3),G4122)</f>
        <v>6413.24</v>
      </c>
      <c r="H4123" s="11">
        <f t="shared" si="2172"/>
        <v>45214</v>
      </c>
      <c r="I4123" s="11">
        <f t="shared" si="2173"/>
        <v>45245</v>
      </c>
      <c r="J4123" s="12">
        <f t="shared" si="2179"/>
        <v>-6.6002153085962245E-3</v>
      </c>
      <c r="K4123" s="11">
        <f t="shared" si="2195"/>
        <v>45306</v>
      </c>
      <c r="L4123" s="11">
        <f t="shared" si="2180"/>
        <v>45306</v>
      </c>
      <c r="M4123" s="1">
        <f t="shared" si="2199"/>
        <v>20</v>
      </c>
      <c r="N4123" s="1">
        <f t="shared" si="2181"/>
        <v>3</v>
      </c>
      <c r="O4123" s="2">
        <f t="shared" si="2182"/>
        <v>0.99900717000000006</v>
      </c>
      <c r="P4123" s="13">
        <f t="shared" si="2174"/>
        <v>0.99339977999999995</v>
      </c>
      <c r="Q4123" s="13">
        <f t="shared" si="2167"/>
        <v>1.6601815383367733</v>
      </c>
      <c r="R4123" s="2">
        <f t="shared" si="2170"/>
        <v>1.65853326</v>
      </c>
      <c r="S4123" s="2">
        <f t="shared" si="2196"/>
        <v>1.69349298</v>
      </c>
      <c r="T4123" s="2">
        <f t="shared" si="2183"/>
        <v>176512.99124983</v>
      </c>
      <c r="U4123" s="2">
        <f t="shared" si="2184"/>
        <v>12274.068703937784</v>
      </c>
      <c r="V4123" s="2">
        <f t="shared" si="2185"/>
        <v>56983.686616641469</v>
      </c>
      <c r="W4123" s="2">
        <f t="shared" si="2186"/>
        <v>173487.88401578926</v>
      </c>
      <c r="X4123" s="17">
        <f t="shared" si="2187"/>
        <v>0</v>
      </c>
      <c r="Y4123" s="2">
        <f t="shared" si="2188"/>
        <v>0</v>
      </c>
      <c r="Z4123" s="72">
        <f t="shared" si="2189"/>
        <v>0</v>
      </c>
      <c r="AA4123" s="2">
        <f t="shared" si="2175"/>
        <v>0</v>
      </c>
      <c r="AB4123" s="12">
        <f t="shared" si="2197"/>
        <v>4.6600000000000003E-2</v>
      </c>
      <c r="AC4123" s="17">
        <f t="shared" si="2190"/>
        <v>3</v>
      </c>
      <c r="AD4123" s="17">
        <v>252</v>
      </c>
      <c r="AE4123" s="13">
        <f t="shared" si="2168"/>
        <v>1.0005423710000001</v>
      </c>
      <c r="AF4123" s="2">
        <f t="shared" si="2176"/>
        <v>95.735527570000002</v>
      </c>
      <c r="AG4123" s="2">
        <f t="shared" si="2191"/>
        <v>94.094797139999997</v>
      </c>
      <c r="AH4123" s="3">
        <f t="shared" si="2192"/>
        <v>0</v>
      </c>
      <c r="AI4123" s="4" t="str">
        <f t="shared" si="2169"/>
        <v>A+J=</v>
      </c>
      <c r="AJ4123" s="11">
        <f t="shared" si="2198"/>
        <v>45306</v>
      </c>
      <c r="AQ4123" s="53"/>
      <c r="AR4123" s="53"/>
    </row>
    <row r="4124" spans="1:44" x14ac:dyDescent="0.2">
      <c r="A4124" s="158">
        <f t="shared" si="2193"/>
        <v>45280</v>
      </c>
      <c r="B4124" s="2">
        <f t="shared" si="2177"/>
        <v>173565.80994472408</v>
      </c>
      <c r="C4124" s="2">
        <f t="shared" si="2194"/>
        <v>104230.12869521001</v>
      </c>
      <c r="D4124" s="2">
        <f>SUM(Y4124:Y$4362)</f>
        <v>17698.908363770002</v>
      </c>
      <c r="E4124" s="73">
        <f t="shared" si="2178"/>
        <v>86531.22033144001</v>
      </c>
      <c r="F4124" s="88">
        <f t="shared" si="2171"/>
        <v>6455.85</v>
      </c>
      <c r="G4124" s="3">
        <f>IF(AND(N4124=1,N4123&gt;1),VLOOKUP(A4123,[1]Plan1!$BK$81:$BM$259,3),G4123)</f>
        <v>6413.24</v>
      </c>
      <c r="H4124" s="11">
        <f t="shared" si="2172"/>
        <v>45214</v>
      </c>
      <c r="I4124" s="11">
        <f t="shared" si="2173"/>
        <v>45245</v>
      </c>
      <c r="J4124" s="12">
        <f t="shared" si="2179"/>
        <v>-6.6002153085962245E-3</v>
      </c>
      <c r="K4124" s="11">
        <f t="shared" si="2195"/>
        <v>45306</v>
      </c>
      <c r="L4124" s="11">
        <f t="shared" si="2180"/>
        <v>45306</v>
      </c>
      <c r="M4124" s="1">
        <f t="shared" si="2199"/>
        <v>20</v>
      </c>
      <c r="N4124" s="1">
        <f t="shared" si="2181"/>
        <v>4</v>
      </c>
      <c r="O4124" s="2">
        <f t="shared" si="2182"/>
        <v>0.99867645000000005</v>
      </c>
      <c r="P4124" s="13">
        <f t="shared" si="2174"/>
        <v>0.99339977999999995</v>
      </c>
      <c r="Q4124" s="13">
        <f t="shared" si="2167"/>
        <v>1.6601815383367733</v>
      </c>
      <c r="R4124" s="2">
        <f t="shared" si="2170"/>
        <v>1.6579842</v>
      </c>
      <c r="S4124" s="2">
        <f t="shared" si="2196"/>
        <v>1.69349298</v>
      </c>
      <c r="T4124" s="2">
        <f t="shared" si="2183"/>
        <v>176512.99124983</v>
      </c>
      <c r="U4124" s="2">
        <f t="shared" si="2184"/>
        <v>12274.068703937784</v>
      </c>
      <c r="V4124" s="2">
        <f t="shared" si="2185"/>
        <v>56936.175784806292</v>
      </c>
      <c r="W4124" s="2">
        <f t="shared" si="2186"/>
        <v>173440.37318395407</v>
      </c>
      <c r="X4124" s="17">
        <f t="shared" si="2187"/>
        <v>0</v>
      </c>
      <c r="Y4124" s="2">
        <f t="shared" si="2188"/>
        <v>0</v>
      </c>
      <c r="Z4124" s="72">
        <f t="shared" si="2189"/>
        <v>0</v>
      </c>
      <c r="AA4124" s="2">
        <f t="shared" si="2175"/>
        <v>0</v>
      </c>
      <c r="AB4124" s="12">
        <f t="shared" si="2197"/>
        <v>4.6600000000000003E-2</v>
      </c>
      <c r="AC4124" s="17">
        <f t="shared" si="2190"/>
        <v>4</v>
      </c>
      <c r="AD4124" s="17">
        <v>252</v>
      </c>
      <c r="AE4124" s="13">
        <f t="shared" si="2168"/>
        <v>1.0007232269999999</v>
      </c>
      <c r="AF4124" s="2">
        <f t="shared" si="2176"/>
        <v>127.65896112</v>
      </c>
      <c r="AG4124" s="2">
        <f t="shared" si="2191"/>
        <v>125.43676077000001</v>
      </c>
      <c r="AH4124" s="3">
        <f t="shared" si="2192"/>
        <v>0</v>
      </c>
      <c r="AI4124" s="4" t="str">
        <f t="shared" si="2169"/>
        <v>A+J=</v>
      </c>
      <c r="AJ4124" s="11">
        <f t="shared" si="2198"/>
        <v>45306</v>
      </c>
      <c r="AQ4124" s="53"/>
      <c r="AR4124" s="53"/>
    </row>
    <row r="4125" spans="1:44" x14ac:dyDescent="0.2">
      <c r="A4125" s="158">
        <f t="shared" si="2193"/>
        <v>45281</v>
      </c>
      <c r="B4125" s="2">
        <f t="shared" si="2177"/>
        <v>173549.64589565076</v>
      </c>
      <c r="C4125" s="2">
        <f t="shared" si="2194"/>
        <v>104230.12869521001</v>
      </c>
      <c r="D4125" s="2">
        <f>SUM(Y4125:Y$4362)</f>
        <v>17698.908363770002</v>
      </c>
      <c r="E4125" s="73">
        <f t="shared" si="2178"/>
        <v>86531.22033144001</v>
      </c>
      <c r="F4125" s="88">
        <f t="shared" si="2171"/>
        <v>6455.85</v>
      </c>
      <c r="G4125" s="3">
        <f>IF(AND(N4125=1,N4124&gt;1),VLOOKUP(A4124,[1]Plan1!$BK$81:$BM$259,3),G4124)</f>
        <v>6413.24</v>
      </c>
      <c r="H4125" s="11">
        <f t="shared" si="2172"/>
        <v>45214</v>
      </c>
      <c r="I4125" s="11">
        <f t="shared" si="2173"/>
        <v>45245</v>
      </c>
      <c r="J4125" s="12">
        <f t="shared" si="2179"/>
        <v>-6.6002153085962245E-3</v>
      </c>
      <c r="K4125" s="11">
        <f t="shared" si="2195"/>
        <v>45306</v>
      </c>
      <c r="L4125" s="11">
        <f t="shared" si="2180"/>
        <v>45306</v>
      </c>
      <c r="M4125" s="1">
        <f t="shared" si="2199"/>
        <v>20</v>
      </c>
      <c r="N4125" s="1">
        <f t="shared" si="2181"/>
        <v>5</v>
      </c>
      <c r="O4125" s="2">
        <f t="shared" si="2182"/>
        <v>0.99834584000000004</v>
      </c>
      <c r="P4125" s="13">
        <f t="shared" si="2174"/>
        <v>0.99339977999999995</v>
      </c>
      <c r="Q4125" s="13">
        <f t="shared" si="2167"/>
        <v>1.6601815383367733</v>
      </c>
      <c r="R4125" s="2">
        <f t="shared" si="2170"/>
        <v>1.65743533</v>
      </c>
      <c r="S4125" s="2">
        <f t="shared" si="2196"/>
        <v>1.69349298</v>
      </c>
      <c r="T4125" s="2">
        <f t="shared" si="2183"/>
        <v>176512.99124983</v>
      </c>
      <c r="U4125" s="2">
        <f t="shared" si="2184"/>
        <v>12274.068703937784</v>
      </c>
      <c r="V4125" s="2">
        <f t="shared" si="2185"/>
        <v>56888.681393902974</v>
      </c>
      <c r="W4125" s="2">
        <f t="shared" si="2186"/>
        <v>173392.87879305077</v>
      </c>
      <c r="X4125" s="17">
        <f t="shared" si="2187"/>
        <v>0</v>
      </c>
      <c r="Y4125" s="2">
        <f t="shared" si="2188"/>
        <v>0</v>
      </c>
      <c r="Z4125" s="72">
        <f t="shared" si="2189"/>
        <v>0</v>
      </c>
      <c r="AA4125" s="2">
        <f t="shared" si="2175"/>
        <v>0</v>
      </c>
      <c r="AB4125" s="12">
        <f t="shared" si="2197"/>
        <v>4.6600000000000003E-2</v>
      </c>
      <c r="AC4125" s="17">
        <f t="shared" si="2190"/>
        <v>5</v>
      </c>
      <c r="AD4125" s="17">
        <v>252</v>
      </c>
      <c r="AE4125" s="13">
        <f t="shared" si="2168"/>
        <v>1.000904115</v>
      </c>
      <c r="AF4125" s="2">
        <f t="shared" si="2176"/>
        <v>159.58804308000001</v>
      </c>
      <c r="AG4125" s="2">
        <f t="shared" si="2191"/>
        <v>156.76710259999999</v>
      </c>
      <c r="AH4125" s="3">
        <f t="shared" si="2192"/>
        <v>0</v>
      </c>
      <c r="AI4125" s="4" t="str">
        <f t="shared" si="2169"/>
        <v>A+J=</v>
      </c>
      <c r="AJ4125" s="11">
        <f t="shared" si="2198"/>
        <v>45306</v>
      </c>
      <c r="AQ4125" s="53"/>
      <c r="AR4125" s="53"/>
    </row>
    <row r="4126" spans="1:44" x14ac:dyDescent="0.2">
      <c r="A4126" s="158">
        <f t="shared" si="2193"/>
        <v>45282</v>
      </c>
      <c r="B4126" s="2">
        <f t="shared" si="2177"/>
        <v>173533.48597717707</v>
      </c>
      <c r="C4126" s="2">
        <f t="shared" si="2194"/>
        <v>104230.12869521001</v>
      </c>
      <c r="D4126" s="2">
        <f>SUM(Y4126:Y$4362)</f>
        <v>17698.908363770002</v>
      </c>
      <c r="E4126" s="73">
        <f t="shared" si="2178"/>
        <v>86531.22033144001</v>
      </c>
      <c r="F4126" s="88">
        <f t="shared" si="2171"/>
        <v>6455.85</v>
      </c>
      <c r="G4126" s="3">
        <f>IF(AND(N4126=1,N4125&gt;1),VLOOKUP(A4125,[1]Plan1!$BK$81:$BM$259,3),G4125)</f>
        <v>6413.24</v>
      </c>
      <c r="H4126" s="11">
        <f t="shared" si="2172"/>
        <v>45214</v>
      </c>
      <c r="I4126" s="11">
        <f t="shared" si="2173"/>
        <v>45245</v>
      </c>
      <c r="J4126" s="12">
        <f t="shared" si="2179"/>
        <v>-6.6002153085962245E-3</v>
      </c>
      <c r="K4126" s="11">
        <f t="shared" si="2195"/>
        <v>45306</v>
      </c>
      <c r="L4126" s="11">
        <f t="shared" si="2180"/>
        <v>45306</v>
      </c>
      <c r="M4126" s="1">
        <f t="shared" si="2199"/>
        <v>20</v>
      </c>
      <c r="N4126" s="1">
        <f t="shared" si="2181"/>
        <v>6</v>
      </c>
      <c r="O4126" s="2">
        <f t="shared" si="2182"/>
        <v>0.99801534000000003</v>
      </c>
      <c r="P4126" s="13">
        <f t="shared" si="2174"/>
        <v>0.99339977999999995</v>
      </c>
      <c r="Q4126" s="13">
        <f t="shared" si="2167"/>
        <v>1.6601815383367733</v>
      </c>
      <c r="R4126" s="2">
        <f t="shared" si="2170"/>
        <v>1.65688664</v>
      </c>
      <c r="S4126" s="2">
        <f t="shared" si="2196"/>
        <v>1.69349298</v>
      </c>
      <c r="T4126" s="2">
        <f t="shared" si="2183"/>
        <v>176512.99124983</v>
      </c>
      <c r="U4126" s="2">
        <f t="shared" si="2184"/>
        <v>12274.068703937784</v>
      </c>
      <c r="V4126" s="2">
        <f t="shared" si="2185"/>
        <v>56841.202578619312</v>
      </c>
      <c r="W4126" s="2">
        <f t="shared" si="2186"/>
        <v>173345.39997776708</v>
      </c>
      <c r="X4126" s="17">
        <f t="shared" si="2187"/>
        <v>0</v>
      </c>
      <c r="Y4126" s="2">
        <f t="shared" si="2188"/>
        <v>0</v>
      </c>
      <c r="Z4126" s="72">
        <f t="shared" si="2189"/>
        <v>0</v>
      </c>
      <c r="AA4126" s="2">
        <f t="shared" si="2175"/>
        <v>0</v>
      </c>
      <c r="AB4126" s="12">
        <f t="shared" si="2197"/>
        <v>4.6600000000000003E-2</v>
      </c>
      <c r="AC4126" s="17">
        <f t="shared" si="2190"/>
        <v>6</v>
      </c>
      <c r="AD4126" s="17">
        <v>252</v>
      </c>
      <c r="AE4126" s="13">
        <f t="shared" si="2168"/>
        <v>1.0010850360000001</v>
      </c>
      <c r="AF4126" s="2">
        <f t="shared" si="2176"/>
        <v>191.52294997000001</v>
      </c>
      <c r="AG4126" s="2">
        <f t="shared" si="2191"/>
        <v>188.08599941</v>
      </c>
      <c r="AH4126" s="3">
        <f t="shared" si="2192"/>
        <v>0</v>
      </c>
      <c r="AI4126" s="4" t="str">
        <f t="shared" si="2169"/>
        <v>A+J=</v>
      </c>
      <c r="AJ4126" s="11">
        <f t="shared" si="2198"/>
        <v>45306</v>
      </c>
      <c r="AQ4126" s="53"/>
      <c r="AR4126" s="53"/>
    </row>
    <row r="4127" spans="1:44" x14ac:dyDescent="0.2">
      <c r="A4127" s="158">
        <f t="shared" si="2193"/>
        <v>45283</v>
      </c>
      <c r="B4127" s="2">
        <f t="shared" si="2177"/>
        <v>173517.33019303309</v>
      </c>
      <c r="C4127" s="2">
        <f t="shared" si="2194"/>
        <v>104230.12869521001</v>
      </c>
      <c r="D4127" s="2">
        <f>SUM(Y4127:Y$4362)</f>
        <v>17698.908363770002</v>
      </c>
      <c r="E4127" s="73">
        <f t="shared" si="2178"/>
        <v>86531.22033144001</v>
      </c>
      <c r="F4127" s="88">
        <f t="shared" si="2171"/>
        <v>6455.85</v>
      </c>
      <c r="G4127" s="3">
        <f>IF(AND(N4127=1,N4126&gt;1),VLOOKUP(A4126,[1]Plan1!$BK$81:$BM$259,3),G4126)</f>
        <v>6413.24</v>
      </c>
      <c r="H4127" s="11">
        <f t="shared" si="2172"/>
        <v>45214</v>
      </c>
      <c r="I4127" s="11">
        <f t="shared" si="2173"/>
        <v>45245</v>
      </c>
      <c r="J4127" s="12">
        <f t="shared" si="2179"/>
        <v>-6.6002153085962245E-3</v>
      </c>
      <c r="K4127" s="11">
        <f t="shared" si="2195"/>
        <v>45306</v>
      </c>
      <c r="L4127" s="11">
        <f t="shared" si="2180"/>
        <v>45306</v>
      </c>
      <c r="M4127" s="1">
        <f t="shared" si="2199"/>
        <v>20</v>
      </c>
      <c r="N4127" s="1">
        <f t="shared" si="2181"/>
        <v>7</v>
      </c>
      <c r="O4127" s="2">
        <f t="shared" si="2182"/>
        <v>0.99768495000000001</v>
      </c>
      <c r="P4127" s="13">
        <f t="shared" si="2174"/>
        <v>0.99339977999999995</v>
      </c>
      <c r="Q4127" s="13">
        <f t="shared" ref="Q4127:Q4190" si="2200">IF(L4127&gt;L4126,Q4126*P4127,Q4126)</f>
        <v>1.6601815383367733</v>
      </c>
      <c r="R4127" s="2">
        <f t="shared" si="2170"/>
        <v>1.65633813</v>
      </c>
      <c r="S4127" s="2">
        <f t="shared" si="2196"/>
        <v>1.69349298</v>
      </c>
      <c r="T4127" s="2">
        <f t="shared" si="2183"/>
        <v>176512.99124983</v>
      </c>
      <c r="U4127" s="2">
        <f t="shared" si="2184"/>
        <v>12274.068703937784</v>
      </c>
      <c r="V4127" s="2">
        <f t="shared" si="2185"/>
        <v>56793.739338955311</v>
      </c>
      <c r="W4127" s="2">
        <f t="shared" si="2186"/>
        <v>173297.9367381031</v>
      </c>
      <c r="X4127" s="17">
        <f t="shared" si="2187"/>
        <v>0</v>
      </c>
      <c r="Y4127" s="2">
        <f t="shared" si="2188"/>
        <v>0</v>
      </c>
      <c r="Z4127" s="72">
        <f t="shared" si="2189"/>
        <v>0</v>
      </c>
      <c r="AA4127" s="2">
        <f t="shared" si="2175"/>
        <v>0</v>
      </c>
      <c r="AB4127" s="12">
        <f t="shared" si="2197"/>
        <v>4.6600000000000003E-2</v>
      </c>
      <c r="AC4127" s="17">
        <f t="shared" si="2190"/>
        <v>7</v>
      </c>
      <c r="AD4127" s="17">
        <v>252</v>
      </c>
      <c r="AE4127" s="13">
        <f t="shared" ref="AE4127:AE4190" si="2201">ROUND((1+AB4127)^TRUNC((AC4127/AD4127),9),9)</f>
        <v>1.0012659900000001</v>
      </c>
      <c r="AF4127" s="2">
        <f t="shared" si="2176"/>
        <v>223.46368179000001</v>
      </c>
      <c r="AG4127" s="2">
        <f t="shared" si="2191"/>
        <v>219.39345492999999</v>
      </c>
      <c r="AH4127" s="3">
        <f t="shared" si="2192"/>
        <v>0</v>
      </c>
      <c r="AI4127" s="4" t="str">
        <f t="shared" si="2169"/>
        <v>A+J=</v>
      </c>
      <c r="AJ4127" s="11">
        <f t="shared" si="2198"/>
        <v>45306</v>
      </c>
      <c r="AQ4127" s="53"/>
      <c r="AR4127" s="53"/>
    </row>
    <row r="4128" spans="1:44" x14ac:dyDescent="0.2">
      <c r="A4128" s="158">
        <f t="shared" si="2193"/>
        <v>45284</v>
      </c>
      <c r="B4128" s="2">
        <f t="shared" si="2177"/>
        <v>173517.33019303309</v>
      </c>
      <c r="C4128" s="2">
        <f t="shared" si="2194"/>
        <v>104230.12869521001</v>
      </c>
      <c r="D4128" s="2">
        <f>SUM(Y4128:Y$4362)</f>
        <v>17698.908363770002</v>
      </c>
      <c r="E4128" s="73">
        <f t="shared" si="2178"/>
        <v>86531.22033144001</v>
      </c>
      <c r="F4128" s="88">
        <f t="shared" si="2171"/>
        <v>6455.85</v>
      </c>
      <c r="G4128" s="3">
        <f>IF(AND(N4128=1,N4127&gt;1),VLOOKUP(A4127,[1]Plan1!$BK$81:$BM$259,3),G4127)</f>
        <v>6413.24</v>
      </c>
      <c r="H4128" s="11">
        <f t="shared" si="2172"/>
        <v>45214</v>
      </c>
      <c r="I4128" s="11">
        <f t="shared" si="2173"/>
        <v>45245</v>
      </c>
      <c r="J4128" s="12">
        <f t="shared" si="2179"/>
        <v>-6.6002153085962245E-3</v>
      </c>
      <c r="K4128" s="11">
        <f t="shared" si="2195"/>
        <v>45306</v>
      </c>
      <c r="L4128" s="11">
        <f t="shared" si="2180"/>
        <v>45306</v>
      </c>
      <c r="M4128" s="1">
        <f t="shared" si="2199"/>
        <v>20</v>
      </c>
      <c r="N4128" s="1">
        <f t="shared" si="2181"/>
        <v>7</v>
      </c>
      <c r="O4128" s="2">
        <f t="shared" si="2182"/>
        <v>0.99768495000000001</v>
      </c>
      <c r="P4128" s="13">
        <f t="shared" si="2174"/>
        <v>0.99339977999999995</v>
      </c>
      <c r="Q4128" s="13">
        <f t="shared" si="2200"/>
        <v>1.6601815383367733</v>
      </c>
      <c r="R4128" s="2">
        <f t="shared" si="2170"/>
        <v>1.65633813</v>
      </c>
      <c r="S4128" s="2">
        <f t="shared" si="2196"/>
        <v>1.69349298</v>
      </c>
      <c r="T4128" s="2">
        <f t="shared" si="2183"/>
        <v>176512.99124983</v>
      </c>
      <c r="U4128" s="2">
        <f t="shared" si="2184"/>
        <v>12274.068703937784</v>
      </c>
      <c r="V4128" s="2">
        <f t="shared" si="2185"/>
        <v>56793.739338955311</v>
      </c>
      <c r="W4128" s="2">
        <f t="shared" si="2186"/>
        <v>173297.9367381031</v>
      </c>
      <c r="X4128" s="17">
        <f t="shared" si="2187"/>
        <v>0</v>
      </c>
      <c r="Y4128" s="2">
        <f t="shared" si="2188"/>
        <v>0</v>
      </c>
      <c r="Z4128" s="72">
        <f t="shared" si="2189"/>
        <v>0</v>
      </c>
      <c r="AA4128" s="2">
        <f t="shared" si="2175"/>
        <v>0</v>
      </c>
      <c r="AB4128" s="12">
        <f t="shared" si="2197"/>
        <v>4.6600000000000003E-2</v>
      </c>
      <c r="AC4128" s="17">
        <f t="shared" si="2190"/>
        <v>7</v>
      </c>
      <c r="AD4128" s="17">
        <v>252</v>
      </c>
      <c r="AE4128" s="13">
        <f t="shared" si="2201"/>
        <v>1.0012659900000001</v>
      </c>
      <c r="AF4128" s="2">
        <f t="shared" si="2176"/>
        <v>223.46368179000001</v>
      </c>
      <c r="AG4128" s="2">
        <f t="shared" si="2191"/>
        <v>219.39345492999999</v>
      </c>
      <c r="AH4128" s="3">
        <f t="shared" si="2192"/>
        <v>0</v>
      </c>
      <c r="AI4128" s="4" t="str">
        <f t="shared" si="2169"/>
        <v>A+J=</v>
      </c>
      <c r="AJ4128" s="11">
        <f t="shared" si="2198"/>
        <v>45306</v>
      </c>
      <c r="AQ4128" s="53"/>
      <c r="AR4128" s="53"/>
    </row>
    <row r="4129" spans="1:44" x14ac:dyDescent="0.2">
      <c r="A4129" s="158">
        <f t="shared" si="2193"/>
        <v>45285</v>
      </c>
      <c r="B4129" s="2">
        <f t="shared" si="2177"/>
        <v>173517.33019303309</v>
      </c>
      <c r="C4129" s="2">
        <f t="shared" si="2194"/>
        <v>104230.12869521001</v>
      </c>
      <c r="D4129" s="2">
        <f>SUM(Y4129:Y$4362)</f>
        <v>17698.908363770002</v>
      </c>
      <c r="E4129" s="73">
        <f t="shared" si="2178"/>
        <v>86531.22033144001</v>
      </c>
      <c r="F4129" s="88">
        <f t="shared" si="2171"/>
        <v>6455.85</v>
      </c>
      <c r="G4129" s="3">
        <f>IF(AND(N4129=1,N4128&gt;1),VLOOKUP(A4128,[1]Plan1!$BK$81:$BM$259,3),G4128)</f>
        <v>6413.24</v>
      </c>
      <c r="H4129" s="11">
        <f t="shared" si="2172"/>
        <v>45214</v>
      </c>
      <c r="I4129" s="11">
        <f t="shared" si="2173"/>
        <v>45245</v>
      </c>
      <c r="J4129" s="12">
        <f t="shared" si="2179"/>
        <v>-6.6002153085962245E-3</v>
      </c>
      <c r="K4129" s="11">
        <f t="shared" si="2195"/>
        <v>45306</v>
      </c>
      <c r="L4129" s="11">
        <f t="shared" si="2180"/>
        <v>45306</v>
      </c>
      <c r="M4129" s="1">
        <f t="shared" si="2199"/>
        <v>20</v>
      </c>
      <c r="N4129" s="1">
        <f t="shared" si="2181"/>
        <v>7</v>
      </c>
      <c r="O4129" s="2">
        <f t="shared" si="2182"/>
        <v>0.99768495000000001</v>
      </c>
      <c r="P4129" s="13">
        <f t="shared" si="2174"/>
        <v>0.99339977999999995</v>
      </c>
      <c r="Q4129" s="13">
        <f t="shared" si="2200"/>
        <v>1.6601815383367733</v>
      </c>
      <c r="R4129" s="2">
        <f t="shared" si="2170"/>
        <v>1.65633813</v>
      </c>
      <c r="S4129" s="2">
        <f t="shared" si="2196"/>
        <v>1.69349298</v>
      </c>
      <c r="T4129" s="2">
        <f t="shared" si="2183"/>
        <v>176512.99124983</v>
      </c>
      <c r="U4129" s="2">
        <f t="shared" si="2184"/>
        <v>12274.068703937784</v>
      </c>
      <c r="V4129" s="2">
        <f t="shared" si="2185"/>
        <v>56793.739338955311</v>
      </c>
      <c r="W4129" s="2">
        <f t="shared" si="2186"/>
        <v>173297.9367381031</v>
      </c>
      <c r="X4129" s="17">
        <f t="shared" si="2187"/>
        <v>0</v>
      </c>
      <c r="Y4129" s="2">
        <f t="shared" si="2188"/>
        <v>0</v>
      </c>
      <c r="Z4129" s="72">
        <f t="shared" si="2189"/>
        <v>0</v>
      </c>
      <c r="AA4129" s="2">
        <f t="shared" si="2175"/>
        <v>0</v>
      </c>
      <c r="AB4129" s="12">
        <f t="shared" si="2197"/>
        <v>4.6600000000000003E-2</v>
      </c>
      <c r="AC4129" s="17">
        <f t="shared" si="2190"/>
        <v>7</v>
      </c>
      <c r="AD4129" s="17">
        <v>252</v>
      </c>
      <c r="AE4129" s="13">
        <f t="shared" si="2201"/>
        <v>1.0012659900000001</v>
      </c>
      <c r="AF4129" s="2">
        <f t="shared" si="2176"/>
        <v>223.46368179000001</v>
      </c>
      <c r="AG4129" s="2">
        <f t="shared" si="2191"/>
        <v>219.39345492999999</v>
      </c>
      <c r="AH4129" s="3">
        <f t="shared" si="2192"/>
        <v>0</v>
      </c>
      <c r="AI4129" s="4" t="str">
        <f t="shared" si="2169"/>
        <v>A+J=</v>
      </c>
      <c r="AJ4129" s="11">
        <f t="shared" si="2198"/>
        <v>45306</v>
      </c>
      <c r="AQ4129" s="53"/>
      <c r="AR4129" s="53"/>
    </row>
    <row r="4130" spans="1:44" x14ac:dyDescent="0.2">
      <c r="A4130" s="158">
        <f t="shared" si="2193"/>
        <v>45286</v>
      </c>
      <c r="B4130" s="2">
        <f t="shared" si="2177"/>
        <v>173517.33019303309</v>
      </c>
      <c r="C4130" s="2">
        <f t="shared" si="2194"/>
        <v>104230.12869521001</v>
      </c>
      <c r="D4130" s="2">
        <f>SUM(Y4130:Y$4362)</f>
        <v>17698.908363770002</v>
      </c>
      <c r="E4130" s="73">
        <f t="shared" si="2178"/>
        <v>86531.22033144001</v>
      </c>
      <c r="F4130" s="88">
        <f t="shared" si="2171"/>
        <v>6455.85</v>
      </c>
      <c r="G4130" s="3">
        <f>IF(AND(N4130=1,N4129&gt;1),VLOOKUP(A4129,[1]Plan1!$BK$81:$BM$259,3),G4129)</f>
        <v>6413.24</v>
      </c>
      <c r="H4130" s="11">
        <f t="shared" si="2172"/>
        <v>45214</v>
      </c>
      <c r="I4130" s="11">
        <f t="shared" si="2173"/>
        <v>45245</v>
      </c>
      <c r="J4130" s="12">
        <f t="shared" si="2179"/>
        <v>-6.6002153085962245E-3</v>
      </c>
      <c r="K4130" s="11">
        <f t="shared" si="2195"/>
        <v>45306</v>
      </c>
      <c r="L4130" s="11">
        <f t="shared" si="2180"/>
        <v>45306</v>
      </c>
      <c r="M4130" s="1">
        <f t="shared" si="2199"/>
        <v>20</v>
      </c>
      <c r="N4130" s="1">
        <f t="shared" si="2181"/>
        <v>7</v>
      </c>
      <c r="O4130" s="2">
        <f t="shared" si="2182"/>
        <v>0.99768495000000001</v>
      </c>
      <c r="P4130" s="13">
        <f t="shared" si="2174"/>
        <v>0.99339977999999995</v>
      </c>
      <c r="Q4130" s="13">
        <f t="shared" si="2200"/>
        <v>1.6601815383367733</v>
      </c>
      <c r="R4130" s="2">
        <f t="shared" si="2170"/>
        <v>1.65633813</v>
      </c>
      <c r="S4130" s="2">
        <f t="shared" si="2196"/>
        <v>1.69349298</v>
      </c>
      <c r="T4130" s="2">
        <f t="shared" si="2183"/>
        <v>176512.99124983</v>
      </c>
      <c r="U4130" s="2">
        <f t="shared" si="2184"/>
        <v>12274.068703937784</v>
      </c>
      <c r="V4130" s="2">
        <f t="shared" si="2185"/>
        <v>56793.739338955311</v>
      </c>
      <c r="W4130" s="2">
        <f t="shared" si="2186"/>
        <v>173297.9367381031</v>
      </c>
      <c r="X4130" s="17">
        <f t="shared" si="2187"/>
        <v>0</v>
      </c>
      <c r="Y4130" s="2">
        <f t="shared" si="2188"/>
        <v>0</v>
      </c>
      <c r="Z4130" s="72">
        <f t="shared" si="2189"/>
        <v>0</v>
      </c>
      <c r="AA4130" s="2">
        <f t="shared" si="2175"/>
        <v>0</v>
      </c>
      <c r="AB4130" s="12">
        <f t="shared" si="2197"/>
        <v>4.6600000000000003E-2</v>
      </c>
      <c r="AC4130" s="17">
        <f t="shared" si="2190"/>
        <v>7</v>
      </c>
      <c r="AD4130" s="17">
        <v>252</v>
      </c>
      <c r="AE4130" s="13">
        <f t="shared" si="2201"/>
        <v>1.0012659900000001</v>
      </c>
      <c r="AF4130" s="2">
        <f t="shared" si="2176"/>
        <v>223.46368179000001</v>
      </c>
      <c r="AG4130" s="2">
        <f t="shared" si="2191"/>
        <v>219.39345492999999</v>
      </c>
      <c r="AH4130" s="3">
        <f t="shared" si="2192"/>
        <v>0</v>
      </c>
      <c r="AI4130" s="4" t="str">
        <f t="shared" ref="AI4130:AI4193" si="2202">AI4129</f>
        <v>A+J=</v>
      </c>
      <c r="AJ4130" s="11">
        <f t="shared" si="2198"/>
        <v>45306</v>
      </c>
      <c r="AQ4130" s="53"/>
      <c r="AR4130" s="53"/>
    </row>
    <row r="4131" spans="1:44" x14ac:dyDescent="0.2">
      <c r="A4131" s="158">
        <f t="shared" si="2193"/>
        <v>45287</v>
      </c>
      <c r="B4131" s="2">
        <f t="shared" si="2177"/>
        <v>173501.17750716658</v>
      </c>
      <c r="C4131" s="2">
        <f t="shared" si="2194"/>
        <v>104230.12869521001</v>
      </c>
      <c r="D4131" s="2">
        <f>SUM(Y4131:Y$4362)</f>
        <v>17698.908363770002</v>
      </c>
      <c r="E4131" s="73">
        <f t="shared" si="2178"/>
        <v>86531.22033144001</v>
      </c>
      <c r="F4131" s="88">
        <f t="shared" si="2171"/>
        <v>6455.85</v>
      </c>
      <c r="G4131" s="3">
        <f>IF(AND(N4131=1,N4130&gt;1),VLOOKUP(A4130,[1]Plan1!$BK$81:$BM$259,3),G4130)</f>
        <v>6413.24</v>
      </c>
      <c r="H4131" s="11">
        <f t="shared" si="2172"/>
        <v>45214</v>
      </c>
      <c r="I4131" s="11">
        <f t="shared" si="2173"/>
        <v>45245</v>
      </c>
      <c r="J4131" s="12">
        <f t="shared" si="2179"/>
        <v>-6.6002153085962245E-3</v>
      </c>
      <c r="K4131" s="11">
        <f t="shared" si="2195"/>
        <v>45306</v>
      </c>
      <c r="L4131" s="11">
        <f t="shared" si="2180"/>
        <v>45306</v>
      </c>
      <c r="M4131" s="1">
        <f t="shared" si="2199"/>
        <v>20</v>
      </c>
      <c r="N4131" s="1">
        <f t="shared" si="2181"/>
        <v>8</v>
      </c>
      <c r="O4131" s="2">
        <f t="shared" si="2182"/>
        <v>0.99735465999999995</v>
      </c>
      <c r="P4131" s="13">
        <f t="shared" si="2174"/>
        <v>0.99339977999999995</v>
      </c>
      <c r="Q4131" s="13">
        <f t="shared" si="2200"/>
        <v>1.6601815383367733</v>
      </c>
      <c r="R4131" s="2">
        <f t="shared" si="2170"/>
        <v>1.65578979</v>
      </c>
      <c r="S4131" s="2">
        <f t="shared" si="2196"/>
        <v>1.69349298</v>
      </c>
      <c r="T4131" s="2">
        <f t="shared" si="2183"/>
        <v>176512.99124983</v>
      </c>
      <c r="U4131" s="2">
        <f t="shared" si="2184"/>
        <v>12274.068703937784</v>
      </c>
      <c r="V4131" s="2">
        <f t="shared" si="2185"/>
        <v>56746.29080959878</v>
      </c>
      <c r="W4131" s="2">
        <f t="shared" si="2186"/>
        <v>173250.48820874657</v>
      </c>
      <c r="X4131" s="17">
        <f t="shared" si="2187"/>
        <v>0</v>
      </c>
      <c r="Y4131" s="2">
        <f t="shared" si="2188"/>
        <v>0</v>
      </c>
      <c r="Z4131" s="72">
        <f t="shared" si="2189"/>
        <v>0</v>
      </c>
      <c r="AA4131" s="2">
        <f t="shared" si="2175"/>
        <v>0</v>
      </c>
      <c r="AB4131" s="12">
        <f t="shared" si="2197"/>
        <v>4.6600000000000003E-2</v>
      </c>
      <c r="AC4131" s="17">
        <f t="shared" si="2190"/>
        <v>8</v>
      </c>
      <c r="AD4131" s="17">
        <v>252</v>
      </c>
      <c r="AE4131" s="13">
        <f t="shared" si="2201"/>
        <v>1.001446976</v>
      </c>
      <c r="AF4131" s="2">
        <f t="shared" si="2176"/>
        <v>255.41006202</v>
      </c>
      <c r="AG4131" s="2">
        <f t="shared" si="2191"/>
        <v>250.68929842</v>
      </c>
      <c r="AH4131" s="3">
        <f t="shared" si="2192"/>
        <v>0</v>
      </c>
      <c r="AI4131" s="4" t="str">
        <f t="shared" si="2202"/>
        <v>A+J=</v>
      </c>
      <c r="AJ4131" s="11">
        <f t="shared" si="2198"/>
        <v>45306</v>
      </c>
      <c r="AQ4131" s="53"/>
      <c r="AR4131" s="53"/>
    </row>
    <row r="4132" spans="1:44" x14ac:dyDescent="0.2">
      <c r="A4132" s="158">
        <f t="shared" si="2193"/>
        <v>45288</v>
      </c>
      <c r="B4132" s="2">
        <f t="shared" si="2177"/>
        <v>173485.03086959408</v>
      </c>
      <c r="C4132" s="2">
        <f t="shared" si="2194"/>
        <v>104230.12869521001</v>
      </c>
      <c r="D4132" s="2">
        <f>SUM(Y4132:Y$4362)</f>
        <v>17698.908363770002</v>
      </c>
      <c r="E4132" s="73">
        <f t="shared" si="2178"/>
        <v>86531.22033144001</v>
      </c>
      <c r="F4132" s="88">
        <f t="shared" si="2171"/>
        <v>6455.85</v>
      </c>
      <c r="G4132" s="3">
        <f>IF(AND(N4132=1,N4131&gt;1),VLOOKUP(A4131,[1]Plan1!$BK$81:$BM$259,3),G4131)</f>
        <v>6413.24</v>
      </c>
      <c r="H4132" s="11">
        <f t="shared" si="2172"/>
        <v>45214</v>
      </c>
      <c r="I4132" s="11">
        <f t="shared" si="2173"/>
        <v>45245</v>
      </c>
      <c r="J4132" s="12">
        <f t="shared" si="2179"/>
        <v>-6.6002153085962245E-3</v>
      </c>
      <c r="K4132" s="11">
        <f t="shared" si="2195"/>
        <v>45306</v>
      </c>
      <c r="L4132" s="11">
        <f t="shared" si="2180"/>
        <v>45306</v>
      </c>
      <c r="M4132" s="1">
        <f t="shared" si="2199"/>
        <v>20</v>
      </c>
      <c r="N4132" s="1">
        <f t="shared" si="2181"/>
        <v>9</v>
      </c>
      <c r="O4132" s="2">
        <f t="shared" si="2182"/>
        <v>0.99702449000000004</v>
      </c>
      <c r="P4132" s="13">
        <f t="shared" si="2174"/>
        <v>0.99339977999999995</v>
      </c>
      <c r="Q4132" s="13">
        <f t="shared" si="2200"/>
        <v>1.6601815383367733</v>
      </c>
      <c r="R4132" s="2">
        <f t="shared" si="2170"/>
        <v>1.65524165</v>
      </c>
      <c r="S4132" s="2">
        <f t="shared" si="2196"/>
        <v>1.69349298</v>
      </c>
      <c r="T4132" s="2">
        <f t="shared" si="2183"/>
        <v>176512.99124983</v>
      </c>
      <c r="U4132" s="2">
        <f t="shared" si="2184"/>
        <v>12274.068703937784</v>
      </c>
      <c r="V4132" s="2">
        <f t="shared" si="2185"/>
        <v>56698.859586486302</v>
      </c>
      <c r="W4132" s="2">
        <f t="shared" si="2186"/>
        <v>173203.05698563409</v>
      </c>
      <c r="X4132" s="17">
        <f t="shared" si="2187"/>
        <v>0</v>
      </c>
      <c r="Y4132" s="2">
        <f t="shared" si="2188"/>
        <v>0</v>
      </c>
      <c r="Z4132" s="72">
        <f t="shared" si="2189"/>
        <v>0</v>
      </c>
      <c r="AA4132" s="2">
        <f t="shared" si="2175"/>
        <v>0</v>
      </c>
      <c r="AB4132" s="12">
        <f t="shared" si="2197"/>
        <v>4.6600000000000003E-2</v>
      </c>
      <c r="AC4132" s="17">
        <f t="shared" si="2190"/>
        <v>9</v>
      </c>
      <c r="AD4132" s="17">
        <v>252</v>
      </c>
      <c r="AE4132" s="13">
        <f t="shared" si="2201"/>
        <v>1.0016279960000001</v>
      </c>
      <c r="AF4132" s="2">
        <f t="shared" si="2176"/>
        <v>287.36244369999997</v>
      </c>
      <c r="AG4132" s="2">
        <f t="shared" si="2191"/>
        <v>281.97388396000002</v>
      </c>
      <c r="AH4132" s="3">
        <f t="shared" si="2192"/>
        <v>0</v>
      </c>
      <c r="AI4132" s="4" t="str">
        <f t="shared" si="2202"/>
        <v>A+J=</v>
      </c>
      <c r="AJ4132" s="11">
        <f t="shared" si="2198"/>
        <v>45306</v>
      </c>
      <c r="AQ4132" s="53"/>
      <c r="AR4132" s="53"/>
    </row>
    <row r="4133" spans="1:44" x14ac:dyDescent="0.2">
      <c r="A4133" s="158">
        <f t="shared" si="2193"/>
        <v>45289</v>
      </c>
      <c r="B4133" s="2">
        <f t="shared" si="2177"/>
        <v>173468.88647103685</v>
      </c>
      <c r="C4133" s="2">
        <f t="shared" si="2194"/>
        <v>104230.12869521001</v>
      </c>
      <c r="D4133" s="2">
        <f>SUM(Y4133:Y$4362)</f>
        <v>17698.908363770002</v>
      </c>
      <c r="E4133" s="73">
        <f t="shared" si="2178"/>
        <v>86531.22033144001</v>
      </c>
      <c r="F4133" s="88">
        <f t="shared" si="2171"/>
        <v>6455.85</v>
      </c>
      <c r="G4133" s="3">
        <f>IF(AND(N4133=1,N4132&gt;1),VLOOKUP(A4132,[1]Plan1!$BK$81:$BM$259,3),G4132)</f>
        <v>6413.24</v>
      </c>
      <c r="H4133" s="11">
        <f t="shared" si="2172"/>
        <v>45214</v>
      </c>
      <c r="I4133" s="11">
        <f t="shared" si="2173"/>
        <v>45245</v>
      </c>
      <c r="J4133" s="12">
        <f t="shared" si="2179"/>
        <v>-6.6002153085962245E-3</v>
      </c>
      <c r="K4133" s="11">
        <f t="shared" si="2195"/>
        <v>45306</v>
      </c>
      <c r="L4133" s="11">
        <f t="shared" si="2180"/>
        <v>45306</v>
      </c>
      <c r="M4133" s="1">
        <f t="shared" si="2199"/>
        <v>20</v>
      </c>
      <c r="N4133" s="1">
        <f t="shared" si="2181"/>
        <v>10</v>
      </c>
      <c r="O4133" s="2">
        <f t="shared" si="2182"/>
        <v>0.99669441999999997</v>
      </c>
      <c r="P4133" s="13">
        <f t="shared" si="2174"/>
        <v>0.99339977999999995</v>
      </c>
      <c r="Q4133" s="13">
        <f t="shared" si="2200"/>
        <v>1.6601815383367733</v>
      </c>
      <c r="R4133" s="2">
        <f t="shared" si="2170"/>
        <v>1.6546936699999999</v>
      </c>
      <c r="S4133" s="2">
        <f t="shared" si="2196"/>
        <v>1.69349298</v>
      </c>
      <c r="T4133" s="2">
        <f t="shared" si="2183"/>
        <v>176512.99124983</v>
      </c>
      <c r="U4133" s="2">
        <f t="shared" si="2184"/>
        <v>12274.068703937784</v>
      </c>
      <c r="V4133" s="2">
        <f t="shared" si="2185"/>
        <v>56651.442208369066</v>
      </c>
      <c r="W4133" s="2">
        <f t="shared" si="2186"/>
        <v>173155.63960751684</v>
      </c>
      <c r="X4133" s="17">
        <f t="shared" si="2187"/>
        <v>0</v>
      </c>
      <c r="Y4133" s="2">
        <f t="shared" si="2188"/>
        <v>0</v>
      </c>
      <c r="Z4133" s="72">
        <f t="shared" si="2189"/>
        <v>0</v>
      </c>
      <c r="AA4133" s="2">
        <f t="shared" si="2175"/>
        <v>0</v>
      </c>
      <c r="AB4133" s="12">
        <f t="shared" si="2197"/>
        <v>4.6600000000000003E-2</v>
      </c>
      <c r="AC4133" s="17">
        <f t="shared" si="2190"/>
        <v>10</v>
      </c>
      <c r="AD4133" s="17">
        <v>252</v>
      </c>
      <c r="AE4133" s="13">
        <f t="shared" si="2201"/>
        <v>1.0018090479999999</v>
      </c>
      <c r="AF4133" s="2">
        <f t="shared" si="2176"/>
        <v>319.32047378999999</v>
      </c>
      <c r="AG4133" s="2">
        <f t="shared" si="2191"/>
        <v>313.24686351999998</v>
      </c>
      <c r="AH4133" s="3">
        <f t="shared" si="2192"/>
        <v>0</v>
      </c>
      <c r="AI4133" s="4" t="str">
        <f t="shared" si="2202"/>
        <v>A+J=</v>
      </c>
      <c r="AJ4133" s="11">
        <f t="shared" si="2198"/>
        <v>45306</v>
      </c>
      <c r="AQ4133" s="53"/>
      <c r="AR4133" s="53"/>
    </row>
    <row r="4134" spans="1:44" x14ac:dyDescent="0.2">
      <c r="A4134" s="158">
        <f t="shared" si="2193"/>
        <v>45290</v>
      </c>
      <c r="B4134" s="2">
        <f t="shared" si="2177"/>
        <v>173452.74778260369</v>
      </c>
      <c r="C4134" s="2">
        <f t="shared" si="2194"/>
        <v>104230.12869521001</v>
      </c>
      <c r="D4134" s="2">
        <f>SUM(Y4134:Y$4362)</f>
        <v>17698.908363770002</v>
      </c>
      <c r="E4134" s="73">
        <f t="shared" si="2178"/>
        <v>86531.22033144001</v>
      </c>
      <c r="F4134" s="88">
        <f t="shared" si="2171"/>
        <v>6455.85</v>
      </c>
      <c r="G4134" s="3">
        <f>IF(AND(N4134=1,N4133&gt;1),VLOOKUP(A4133,[1]Plan1!$BK$81:$BM$259,3),G4133)</f>
        <v>6413.24</v>
      </c>
      <c r="H4134" s="11">
        <f t="shared" si="2172"/>
        <v>45214</v>
      </c>
      <c r="I4134" s="11">
        <f t="shared" si="2173"/>
        <v>45245</v>
      </c>
      <c r="J4134" s="12">
        <f t="shared" si="2179"/>
        <v>-6.6002153085962245E-3</v>
      </c>
      <c r="K4134" s="11">
        <f t="shared" si="2195"/>
        <v>45306</v>
      </c>
      <c r="L4134" s="11">
        <f t="shared" si="2180"/>
        <v>45306</v>
      </c>
      <c r="M4134" s="1">
        <f t="shared" si="2199"/>
        <v>20</v>
      </c>
      <c r="N4134" s="1">
        <f t="shared" si="2181"/>
        <v>11</v>
      </c>
      <c r="O4134" s="2">
        <f t="shared" si="2182"/>
        <v>0.99636446999999995</v>
      </c>
      <c r="P4134" s="13">
        <f t="shared" si="2174"/>
        <v>0.99339977999999995</v>
      </c>
      <c r="Q4134" s="13">
        <f t="shared" si="2200"/>
        <v>1.6601815383367733</v>
      </c>
      <c r="R4134" s="2">
        <f t="shared" si="2170"/>
        <v>1.6541458899999999</v>
      </c>
      <c r="S4134" s="2">
        <f t="shared" si="2196"/>
        <v>1.69349298</v>
      </c>
      <c r="T4134" s="2">
        <f t="shared" si="2183"/>
        <v>176512.99124983</v>
      </c>
      <c r="U4134" s="2">
        <f t="shared" si="2184"/>
        <v>12274.068703937784</v>
      </c>
      <c r="V4134" s="2">
        <f t="shared" si="2185"/>
        <v>56604.042136495911</v>
      </c>
      <c r="W4134" s="2">
        <f t="shared" si="2186"/>
        <v>173108.23953564369</v>
      </c>
      <c r="X4134" s="17">
        <f t="shared" si="2187"/>
        <v>0</v>
      </c>
      <c r="Y4134" s="2">
        <f t="shared" si="2188"/>
        <v>0</v>
      </c>
      <c r="Z4134" s="72">
        <f t="shared" si="2189"/>
        <v>0</v>
      </c>
      <c r="AA4134" s="2">
        <f t="shared" si="2175"/>
        <v>0</v>
      </c>
      <c r="AB4134" s="12">
        <f t="shared" si="2197"/>
        <v>4.6600000000000003E-2</v>
      </c>
      <c r="AC4134" s="17">
        <f t="shared" si="2190"/>
        <v>11</v>
      </c>
      <c r="AD4134" s="17">
        <v>252</v>
      </c>
      <c r="AE4134" s="13">
        <f t="shared" si="2201"/>
        <v>1.001990132</v>
      </c>
      <c r="AF4134" s="2">
        <f t="shared" si="2176"/>
        <v>351.28415230000002</v>
      </c>
      <c r="AG4134" s="2">
        <f t="shared" si="2191"/>
        <v>344.50824696000001</v>
      </c>
      <c r="AH4134" s="3">
        <f t="shared" si="2192"/>
        <v>0</v>
      </c>
      <c r="AI4134" s="4" t="str">
        <f t="shared" si="2202"/>
        <v>A+J=</v>
      </c>
      <c r="AJ4134" s="11">
        <f t="shared" si="2198"/>
        <v>45306</v>
      </c>
      <c r="AQ4134" s="53"/>
      <c r="AR4134" s="53"/>
    </row>
    <row r="4135" spans="1:44" x14ac:dyDescent="0.2">
      <c r="A4135" s="158">
        <f t="shared" si="2193"/>
        <v>45291</v>
      </c>
      <c r="B4135" s="2">
        <f t="shared" si="2177"/>
        <v>173452.74778260369</v>
      </c>
      <c r="C4135" s="2">
        <f t="shared" si="2194"/>
        <v>104230.12869521001</v>
      </c>
      <c r="D4135" s="2">
        <f>SUM(Y4135:Y$4362)</f>
        <v>17698.908363770002</v>
      </c>
      <c r="E4135" s="73">
        <f t="shared" si="2178"/>
        <v>86531.22033144001</v>
      </c>
      <c r="F4135" s="88">
        <f t="shared" si="2171"/>
        <v>6455.85</v>
      </c>
      <c r="G4135" s="3">
        <f>IF(AND(N4135=1,N4134&gt;1),VLOOKUP(A4134,[1]Plan1!$BK$81:$BM$259,3),G4134)</f>
        <v>6413.24</v>
      </c>
      <c r="H4135" s="11">
        <f t="shared" si="2172"/>
        <v>45214</v>
      </c>
      <c r="I4135" s="11">
        <f t="shared" si="2173"/>
        <v>45245</v>
      </c>
      <c r="J4135" s="12">
        <f t="shared" si="2179"/>
        <v>-6.6002153085962245E-3</v>
      </c>
      <c r="K4135" s="11">
        <f t="shared" si="2195"/>
        <v>45306</v>
      </c>
      <c r="L4135" s="11">
        <f t="shared" si="2180"/>
        <v>45306</v>
      </c>
      <c r="M4135" s="1">
        <f t="shared" si="2199"/>
        <v>20</v>
      </c>
      <c r="N4135" s="1">
        <f t="shared" si="2181"/>
        <v>11</v>
      </c>
      <c r="O4135" s="2">
        <f t="shared" si="2182"/>
        <v>0.99636446999999995</v>
      </c>
      <c r="P4135" s="13">
        <f t="shared" si="2174"/>
        <v>0.99339977999999995</v>
      </c>
      <c r="Q4135" s="13">
        <f t="shared" si="2200"/>
        <v>1.6601815383367733</v>
      </c>
      <c r="R4135" s="2">
        <f t="shared" si="2170"/>
        <v>1.6541458899999999</v>
      </c>
      <c r="S4135" s="2">
        <f t="shared" si="2196"/>
        <v>1.69349298</v>
      </c>
      <c r="T4135" s="2">
        <f t="shared" si="2183"/>
        <v>176512.99124983</v>
      </c>
      <c r="U4135" s="2">
        <f t="shared" si="2184"/>
        <v>12274.068703937784</v>
      </c>
      <c r="V4135" s="2">
        <f t="shared" si="2185"/>
        <v>56604.042136495911</v>
      </c>
      <c r="W4135" s="2">
        <f t="shared" si="2186"/>
        <v>173108.23953564369</v>
      </c>
      <c r="X4135" s="17">
        <f t="shared" si="2187"/>
        <v>0</v>
      </c>
      <c r="Y4135" s="2">
        <f t="shared" si="2188"/>
        <v>0</v>
      </c>
      <c r="Z4135" s="72">
        <f t="shared" si="2189"/>
        <v>0</v>
      </c>
      <c r="AA4135" s="2">
        <f t="shared" si="2175"/>
        <v>0</v>
      </c>
      <c r="AB4135" s="12">
        <f t="shared" si="2197"/>
        <v>4.6600000000000003E-2</v>
      </c>
      <c r="AC4135" s="17">
        <f t="shared" si="2190"/>
        <v>11</v>
      </c>
      <c r="AD4135" s="17">
        <v>252</v>
      </c>
      <c r="AE4135" s="13">
        <f t="shared" si="2201"/>
        <v>1.001990132</v>
      </c>
      <c r="AF4135" s="2">
        <f t="shared" si="2176"/>
        <v>351.28415230000002</v>
      </c>
      <c r="AG4135" s="2">
        <f t="shared" si="2191"/>
        <v>344.50824696000001</v>
      </c>
      <c r="AH4135" s="3">
        <f t="shared" si="2192"/>
        <v>0</v>
      </c>
      <c r="AI4135" s="4" t="str">
        <f t="shared" si="2202"/>
        <v>A+J=</v>
      </c>
      <c r="AJ4135" s="11">
        <f t="shared" si="2198"/>
        <v>45306</v>
      </c>
      <c r="AQ4135" s="53"/>
      <c r="AR4135" s="53"/>
    </row>
    <row r="4136" spans="1:44" x14ac:dyDescent="0.2">
      <c r="A4136" s="158">
        <f t="shared" si="2193"/>
        <v>45292</v>
      </c>
      <c r="B4136" s="2">
        <f t="shared" si="2177"/>
        <v>173452.74778260369</v>
      </c>
      <c r="C4136" s="2">
        <f t="shared" si="2194"/>
        <v>104230.12869521001</v>
      </c>
      <c r="D4136" s="2">
        <f>SUM(Y4136:Y$4362)</f>
        <v>17698.908363770002</v>
      </c>
      <c r="E4136" s="73">
        <f t="shared" si="2178"/>
        <v>86531.22033144001</v>
      </c>
      <c r="F4136" s="88">
        <f t="shared" si="2171"/>
        <v>6455.85</v>
      </c>
      <c r="G4136" s="3">
        <f>IF(AND(N4136=1,N4135&gt;1),VLOOKUP(A4135,[1]Plan1!$BK$81:$BM$259,3),G4135)</f>
        <v>6413.24</v>
      </c>
      <c r="H4136" s="11">
        <f t="shared" si="2172"/>
        <v>45214</v>
      </c>
      <c r="I4136" s="11">
        <f t="shared" si="2173"/>
        <v>45245</v>
      </c>
      <c r="J4136" s="12">
        <f t="shared" si="2179"/>
        <v>-6.6002153085962245E-3</v>
      </c>
      <c r="K4136" s="11">
        <f t="shared" si="2195"/>
        <v>45306</v>
      </c>
      <c r="L4136" s="11">
        <f t="shared" si="2180"/>
        <v>45306</v>
      </c>
      <c r="M4136" s="1">
        <f t="shared" si="2199"/>
        <v>20</v>
      </c>
      <c r="N4136" s="1">
        <f t="shared" si="2181"/>
        <v>11</v>
      </c>
      <c r="O4136" s="2">
        <f t="shared" si="2182"/>
        <v>0.99636446999999995</v>
      </c>
      <c r="P4136" s="13">
        <f t="shared" si="2174"/>
        <v>0.99339977999999995</v>
      </c>
      <c r="Q4136" s="13">
        <f t="shared" si="2200"/>
        <v>1.6601815383367733</v>
      </c>
      <c r="R4136" s="2">
        <f t="shared" si="2170"/>
        <v>1.6541458899999999</v>
      </c>
      <c r="S4136" s="2">
        <f t="shared" si="2196"/>
        <v>1.69349298</v>
      </c>
      <c r="T4136" s="2">
        <f t="shared" si="2183"/>
        <v>176512.99124983</v>
      </c>
      <c r="U4136" s="2">
        <f t="shared" si="2184"/>
        <v>12274.068703937784</v>
      </c>
      <c r="V4136" s="2">
        <f t="shared" si="2185"/>
        <v>56604.042136495911</v>
      </c>
      <c r="W4136" s="2">
        <f t="shared" si="2186"/>
        <v>173108.23953564369</v>
      </c>
      <c r="X4136" s="17">
        <f t="shared" si="2187"/>
        <v>0</v>
      </c>
      <c r="Y4136" s="2">
        <f t="shared" si="2188"/>
        <v>0</v>
      </c>
      <c r="Z4136" s="72">
        <f t="shared" si="2189"/>
        <v>0</v>
      </c>
      <c r="AA4136" s="2">
        <f t="shared" si="2175"/>
        <v>0</v>
      </c>
      <c r="AB4136" s="12">
        <f t="shared" si="2197"/>
        <v>4.6600000000000003E-2</v>
      </c>
      <c r="AC4136" s="17">
        <f t="shared" si="2190"/>
        <v>11</v>
      </c>
      <c r="AD4136" s="17">
        <v>252</v>
      </c>
      <c r="AE4136" s="13">
        <f t="shared" si="2201"/>
        <v>1.001990132</v>
      </c>
      <c r="AF4136" s="2">
        <f t="shared" si="2176"/>
        <v>351.28415230000002</v>
      </c>
      <c r="AG4136" s="2">
        <f t="shared" si="2191"/>
        <v>344.50824696000001</v>
      </c>
      <c r="AH4136" s="3">
        <f t="shared" si="2192"/>
        <v>0</v>
      </c>
      <c r="AI4136" s="4" t="str">
        <f t="shared" si="2202"/>
        <v>A+J=</v>
      </c>
      <c r="AJ4136" s="11">
        <f t="shared" si="2198"/>
        <v>45306</v>
      </c>
      <c r="AQ4136" s="53"/>
      <c r="AR4136" s="53"/>
    </row>
    <row r="4137" spans="1:44" x14ac:dyDescent="0.2">
      <c r="A4137" s="158">
        <f t="shared" si="2193"/>
        <v>45293</v>
      </c>
      <c r="B4137" s="2">
        <f t="shared" si="2177"/>
        <v>173452.74778260369</v>
      </c>
      <c r="C4137" s="2">
        <f t="shared" si="2194"/>
        <v>104230.12869521001</v>
      </c>
      <c r="D4137" s="2">
        <f>SUM(Y4137:Y$4362)</f>
        <v>17698.908363770002</v>
      </c>
      <c r="E4137" s="73">
        <f t="shared" si="2178"/>
        <v>86531.22033144001</v>
      </c>
      <c r="F4137" s="88">
        <f t="shared" si="2171"/>
        <v>6455.85</v>
      </c>
      <c r="G4137" s="3">
        <f>IF(AND(N4137=1,N4136&gt;1),VLOOKUP(A4136,[1]Plan1!$BK$81:$BM$259,3),G4136)</f>
        <v>6413.24</v>
      </c>
      <c r="H4137" s="11">
        <f t="shared" si="2172"/>
        <v>45214</v>
      </c>
      <c r="I4137" s="11">
        <f t="shared" si="2173"/>
        <v>45245</v>
      </c>
      <c r="J4137" s="12">
        <f t="shared" si="2179"/>
        <v>-6.6002153085962245E-3</v>
      </c>
      <c r="K4137" s="11">
        <f t="shared" si="2195"/>
        <v>45306</v>
      </c>
      <c r="L4137" s="11">
        <f t="shared" si="2180"/>
        <v>45306</v>
      </c>
      <c r="M4137" s="1">
        <f t="shared" si="2199"/>
        <v>20</v>
      </c>
      <c r="N4137" s="1">
        <f t="shared" si="2181"/>
        <v>11</v>
      </c>
      <c r="O4137" s="2">
        <f t="shared" si="2182"/>
        <v>0.99636446999999995</v>
      </c>
      <c r="P4137" s="13">
        <f t="shared" si="2174"/>
        <v>0.99339977999999995</v>
      </c>
      <c r="Q4137" s="13">
        <f t="shared" si="2200"/>
        <v>1.6601815383367733</v>
      </c>
      <c r="R4137" s="2">
        <f t="shared" ref="R4137:R4200" si="2203">TRUNC(TRUNC((O4137*Q4137),15),8)</f>
        <v>1.6541458899999999</v>
      </c>
      <c r="S4137" s="2">
        <f t="shared" si="2196"/>
        <v>1.69349298</v>
      </c>
      <c r="T4137" s="2">
        <f t="shared" si="2183"/>
        <v>176512.99124983</v>
      </c>
      <c r="U4137" s="2">
        <f t="shared" si="2184"/>
        <v>12274.068703937784</v>
      </c>
      <c r="V4137" s="2">
        <f t="shared" si="2185"/>
        <v>56604.042136495911</v>
      </c>
      <c r="W4137" s="2">
        <f t="shared" si="2186"/>
        <v>173108.23953564369</v>
      </c>
      <c r="X4137" s="17">
        <f t="shared" si="2187"/>
        <v>0</v>
      </c>
      <c r="Y4137" s="2">
        <f t="shared" si="2188"/>
        <v>0</v>
      </c>
      <c r="Z4137" s="72">
        <f t="shared" si="2189"/>
        <v>0</v>
      </c>
      <c r="AA4137" s="2">
        <f t="shared" si="2175"/>
        <v>0</v>
      </c>
      <c r="AB4137" s="12">
        <f t="shared" si="2197"/>
        <v>4.6600000000000003E-2</v>
      </c>
      <c r="AC4137" s="17">
        <f t="shared" si="2190"/>
        <v>11</v>
      </c>
      <c r="AD4137" s="17">
        <v>252</v>
      </c>
      <c r="AE4137" s="13">
        <f t="shared" si="2201"/>
        <v>1.001990132</v>
      </c>
      <c r="AF4137" s="2">
        <f t="shared" si="2176"/>
        <v>351.28415230000002</v>
      </c>
      <c r="AG4137" s="2">
        <f t="shared" si="2191"/>
        <v>344.50824696000001</v>
      </c>
      <c r="AH4137" s="3">
        <f t="shared" si="2192"/>
        <v>0</v>
      </c>
      <c r="AI4137" s="4" t="str">
        <f t="shared" si="2202"/>
        <v>A+J=</v>
      </c>
      <c r="AJ4137" s="11">
        <f t="shared" si="2198"/>
        <v>45306</v>
      </c>
      <c r="AQ4137" s="53"/>
      <c r="AR4137" s="53"/>
    </row>
    <row r="4138" spans="1:44" x14ac:dyDescent="0.2">
      <c r="A4138" s="158">
        <f t="shared" si="2193"/>
        <v>45294</v>
      </c>
      <c r="B4138" s="2">
        <f t="shared" si="2177"/>
        <v>173436.61255369801</v>
      </c>
      <c r="C4138" s="2">
        <f t="shared" si="2194"/>
        <v>104230.12869521001</v>
      </c>
      <c r="D4138" s="2">
        <f>SUM(Y4138:Y$4362)</f>
        <v>17698.908363770002</v>
      </c>
      <c r="E4138" s="73">
        <f t="shared" si="2178"/>
        <v>86531.22033144001</v>
      </c>
      <c r="F4138" s="88">
        <f t="shared" ref="F4138:F4201" si="2204">IF(G4138=G4137,F4137,G4137)</f>
        <v>6455.85</v>
      </c>
      <c r="G4138" s="3">
        <f>IF(AND(N4138=1,N4137&gt;1),VLOOKUP(A4137,[1]Plan1!$BK$81:$BM$259,3),G4137)</f>
        <v>6413.24</v>
      </c>
      <c r="H4138" s="11">
        <f t="shared" ref="H4138:H4201" si="2205">EDATE(I4138,-1)</f>
        <v>45214</v>
      </c>
      <c r="I4138" s="11">
        <f t="shared" ref="I4138:I4201" si="2206">IF(X4137&gt;0,EDATE(A4138,-1),+I4137)</f>
        <v>45245</v>
      </c>
      <c r="J4138" s="12">
        <f t="shared" si="2179"/>
        <v>-6.6002153085962245E-3</v>
      </c>
      <c r="K4138" s="11">
        <f t="shared" si="2195"/>
        <v>45306</v>
      </c>
      <c r="L4138" s="11">
        <f t="shared" si="2180"/>
        <v>45306</v>
      </c>
      <c r="M4138" s="1">
        <f t="shared" si="2199"/>
        <v>20</v>
      </c>
      <c r="N4138" s="1">
        <f t="shared" si="2181"/>
        <v>12</v>
      </c>
      <c r="O4138" s="2">
        <f t="shared" si="2182"/>
        <v>0.99603461999999998</v>
      </c>
      <c r="P4138" s="13">
        <f t="shared" ref="P4138:P4201" si="2207">IF(L4138&gt;L4137,O4137,P4137)</f>
        <v>0.99339977999999995</v>
      </c>
      <c r="Q4138" s="13">
        <f t="shared" si="2200"/>
        <v>1.6601815383367733</v>
      </c>
      <c r="R4138" s="2">
        <f t="shared" si="2203"/>
        <v>1.65359828</v>
      </c>
      <c r="S4138" s="2">
        <f t="shared" si="2196"/>
        <v>1.69349298</v>
      </c>
      <c r="T4138" s="2">
        <f t="shared" si="2183"/>
        <v>176512.99124983</v>
      </c>
      <c r="U4138" s="2">
        <f t="shared" si="2184"/>
        <v>12274.068703937784</v>
      </c>
      <c r="V4138" s="2">
        <f t="shared" si="2185"/>
        <v>56556.656774930219</v>
      </c>
      <c r="W4138" s="2">
        <f t="shared" si="2186"/>
        <v>173060.85417407801</v>
      </c>
      <c r="X4138" s="17">
        <f t="shared" si="2187"/>
        <v>0</v>
      </c>
      <c r="Y4138" s="2">
        <f t="shared" si="2188"/>
        <v>0</v>
      </c>
      <c r="Z4138" s="72">
        <f t="shared" si="2189"/>
        <v>0</v>
      </c>
      <c r="AA4138" s="2">
        <f t="shared" si="2175"/>
        <v>0</v>
      </c>
      <c r="AB4138" s="12">
        <f t="shared" si="2197"/>
        <v>4.6600000000000003E-2</v>
      </c>
      <c r="AC4138" s="17">
        <f t="shared" si="2190"/>
        <v>12</v>
      </c>
      <c r="AD4138" s="17">
        <v>252</v>
      </c>
      <c r="AE4138" s="13">
        <f t="shared" si="2201"/>
        <v>1.00217125</v>
      </c>
      <c r="AF4138" s="2">
        <f t="shared" si="2176"/>
        <v>383.25383225000002</v>
      </c>
      <c r="AG4138" s="2">
        <f t="shared" si="2191"/>
        <v>375.75837962000003</v>
      </c>
      <c r="AH4138" s="3">
        <f t="shared" si="2192"/>
        <v>0</v>
      </c>
      <c r="AI4138" s="4" t="str">
        <f t="shared" si="2202"/>
        <v>A+J=</v>
      </c>
      <c r="AJ4138" s="11">
        <f t="shared" si="2198"/>
        <v>45306</v>
      </c>
      <c r="AQ4138" s="53"/>
      <c r="AR4138" s="53"/>
    </row>
    <row r="4139" spans="1:44" x14ac:dyDescent="0.2">
      <c r="A4139" s="158">
        <f t="shared" si="2193"/>
        <v>45295</v>
      </c>
      <c r="B4139" s="2">
        <f t="shared" si="2177"/>
        <v>173420.48304349635</v>
      </c>
      <c r="C4139" s="2">
        <f t="shared" si="2194"/>
        <v>104230.12869521001</v>
      </c>
      <c r="D4139" s="2">
        <f>SUM(Y4139:Y$4362)</f>
        <v>17698.908363770002</v>
      </c>
      <c r="E4139" s="73">
        <f t="shared" si="2178"/>
        <v>86531.22033144001</v>
      </c>
      <c r="F4139" s="88">
        <f t="shared" si="2204"/>
        <v>6455.85</v>
      </c>
      <c r="G4139" s="3">
        <f>IF(AND(N4139=1,N4138&gt;1),VLOOKUP(A4138,[1]Plan1!$BK$81:$BM$259,3),G4138)</f>
        <v>6413.24</v>
      </c>
      <c r="H4139" s="11">
        <f t="shared" si="2205"/>
        <v>45214</v>
      </c>
      <c r="I4139" s="11">
        <f t="shared" si="2206"/>
        <v>45245</v>
      </c>
      <c r="J4139" s="12">
        <f t="shared" si="2179"/>
        <v>-6.6002153085962245E-3</v>
      </c>
      <c r="K4139" s="11">
        <f t="shared" si="2195"/>
        <v>45306</v>
      </c>
      <c r="L4139" s="11">
        <f t="shared" si="2180"/>
        <v>45306</v>
      </c>
      <c r="M4139" s="1">
        <f t="shared" si="2199"/>
        <v>20</v>
      </c>
      <c r="N4139" s="1">
        <f t="shared" si="2181"/>
        <v>13</v>
      </c>
      <c r="O4139" s="2">
        <f t="shared" si="2182"/>
        <v>0.99570488999999995</v>
      </c>
      <c r="P4139" s="13">
        <f t="shared" si="2207"/>
        <v>0.99339977999999995</v>
      </c>
      <c r="Q4139" s="13">
        <f t="shared" si="2200"/>
        <v>1.6601815383367733</v>
      </c>
      <c r="R4139" s="2">
        <f t="shared" si="2203"/>
        <v>1.65305087</v>
      </c>
      <c r="S4139" s="2">
        <f t="shared" si="2196"/>
        <v>1.69349298</v>
      </c>
      <c r="T4139" s="2">
        <f t="shared" si="2183"/>
        <v>176512.99124983</v>
      </c>
      <c r="U4139" s="2">
        <f t="shared" si="2184"/>
        <v>12274.068703937784</v>
      </c>
      <c r="V4139" s="2">
        <f t="shared" si="2185"/>
        <v>56509.288719608579</v>
      </c>
      <c r="W4139" s="2">
        <f t="shared" si="2186"/>
        <v>173013.48611875635</v>
      </c>
      <c r="X4139" s="17">
        <f t="shared" si="2187"/>
        <v>0</v>
      </c>
      <c r="Y4139" s="2">
        <f t="shared" si="2188"/>
        <v>0</v>
      </c>
      <c r="Z4139" s="72">
        <f t="shared" si="2189"/>
        <v>0</v>
      </c>
      <c r="AA4139" s="2">
        <f t="shared" si="2175"/>
        <v>0</v>
      </c>
      <c r="AB4139" s="12">
        <f t="shared" si="2197"/>
        <v>4.6600000000000003E-2</v>
      </c>
      <c r="AC4139" s="17">
        <f t="shared" si="2190"/>
        <v>13</v>
      </c>
      <c r="AD4139" s="17">
        <v>252</v>
      </c>
      <c r="AE4139" s="13">
        <f t="shared" si="2201"/>
        <v>1.0023523999999999</v>
      </c>
      <c r="AF4139" s="2">
        <f t="shared" si="2176"/>
        <v>415.22916061000001</v>
      </c>
      <c r="AG4139" s="2">
        <f t="shared" si="2191"/>
        <v>406.99692474</v>
      </c>
      <c r="AH4139" s="3">
        <f t="shared" si="2192"/>
        <v>0</v>
      </c>
      <c r="AI4139" s="4" t="str">
        <f t="shared" si="2202"/>
        <v>A+J=</v>
      </c>
      <c r="AJ4139" s="11">
        <f t="shared" si="2198"/>
        <v>45306</v>
      </c>
      <c r="AQ4139" s="53"/>
      <c r="AR4139" s="53"/>
    </row>
    <row r="4140" spans="1:44" x14ac:dyDescent="0.2">
      <c r="A4140" s="158">
        <f t="shared" si="2193"/>
        <v>45296</v>
      </c>
      <c r="B4140" s="2">
        <f t="shared" si="2177"/>
        <v>173404.35682731221</v>
      </c>
      <c r="C4140" s="2">
        <f t="shared" si="2194"/>
        <v>104230.12869521001</v>
      </c>
      <c r="D4140" s="2">
        <f>SUM(Y4140:Y$4362)</f>
        <v>17698.908363770002</v>
      </c>
      <c r="E4140" s="73">
        <f t="shared" si="2178"/>
        <v>86531.22033144001</v>
      </c>
      <c r="F4140" s="88">
        <f t="shared" si="2204"/>
        <v>6455.85</v>
      </c>
      <c r="G4140" s="3">
        <f>IF(AND(N4140=1,N4139&gt;1),VLOOKUP(A4139,[1]Plan1!$BK$81:$BM$259,3),G4139)</f>
        <v>6413.24</v>
      </c>
      <c r="H4140" s="11">
        <f t="shared" si="2205"/>
        <v>45214</v>
      </c>
      <c r="I4140" s="11">
        <f t="shared" si="2206"/>
        <v>45245</v>
      </c>
      <c r="J4140" s="12">
        <f t="shared" si="2179"/>
        <v>-6.6002153085962245E-3</v>
      </c>
      <c r="K4140" s="11">
        <f t="shared" si="2195"/>
        <v>45306</v>
      </c>
      <c r="L4140" s="11">
        <f t="shared" si="2180"/>
        <v>45306</v>
      </c>
      <c r="M4140" s="1">
        <f t="shared" si="2199"/>
        <v>20</v>
      </c>
      <c r="N4140" s="1">
        <f t="shared" si="2181"/>
        <v>14</v>
      </c>
      <c r="O4140" s="2">
        <f t="shared" si="2182"/>
        <v>0.99537525999999998</v>
      </c>
      <c r="P4140" s="13">
        <f t="shared" si="2207"/>
        <v>0.99339977999999995</v>
      </c>
      <c r="Q4140" s="13">
        <f t="shared" si="2200"/>
        <v>1.6601815383367733</v>
      </c>
      <c r="R4140" s="2">
        <f t="shared" si="2203"/>
        <v>1.65250363</v>
      </c>
      <c r="S4140" s="2">
        <f t="shared" si="2196"/>
        <v>1.69349298</v>
      </c>
      <c r="T4140" s="2">
        <f t="shared" si="2183"/>
        <v>176512.99124983</v>
      </c>
      <c r="U4140" s="2">
        <f t="shared" si="2184"/>
        <v>12274.068703937784</v>
      </c>
      <c r="V4140" s="2">
        <f t="shared" si="2185"/>
        <v>56461.93537459441</v>
      </c>
      <c r="W4140" s="2">
        <f t="shared" si="2186"/>
        <v>172966.1327737422</v>
      </c>
      <c r="X4140" s="17">
        <f t="shared" si="2187"/>
        <v>0</v>
      </c>
      <c r="Y4140" s="2">
        <f t="shared" si="2188"/>
        <v>0</v>
      </c>
      <c r="Z4140" s="72">
        <f t="shared" si="2189"/>
        <v>0</v>
      </c>
      <c r="AA4140" s="2">
        <f t="shared" si="2175"/>
        <v>0</v>
      </c>
      <c r="AB4140" s="12">
        <f t="shared" si="2197"/>
        <v>4.6600000000000003E-2</v>
      </c>
      <c r="AC4140" s="17">
        <f t="shared" si="2190"/>
        <v>14</v>
      </c>
      <c r="AD4140" s="17">
        <v>252</v>
      </c>
      <c r="AE4140" s="13">
        <f t="shared" si="2201"/>
        <v>1.002533583</v>
      </c>
      <c r="AF4140" s="2">
        <f t="shared" si="2176"/>
        <v>447.21031390000002</v>
      </c>
      <c r="AG4140" s="2">
        <f t="shared" si="2191"/>
        <v>438.22405357000002</v>
      </c>
      <c r="AH4140" s="3">
        <f t="shared" si="2192"/>
        <v>0</v>
      </c>
      <c r="AI4140" s="4" t="str">
        <f t="shared" si="2202"/>
        <v>A+J=</v>
      </c>
      <c r="AJ4140" s="11">
        <f t="shared" si="2198"/>
        <v>45306</v>
      </c>
      <c r="AQ4140" s="53"/>
      <c r="AR4140" s="53"/>
    </row>
    <row r="4141" spans="1:44" x14ac:dyDescent="0.2">
      <c r="A4141" s="158">
        <f t="shared" si="2193"/>
        <v>45297</v>
      </c>
      <c r="B4141" s="2">
        <f t="shared" si="2177"/>
        <v>173388.23373552546</v>
      </c>
      <c r="C4141" s="2">
        <f t="shared" si="2194"/>
        <v>104230.12869521001</v>
      </c>
      <c r="D4141" s="2">
        <f>SUM(Y4141:Y$4362)</f>
        <v>17698.908363770002</v>
      </c>
      <c r="E4141" s="73">
        <f t="shared" si="2178"/>
        <v>86531.22033144001</v>
      </c>
      <c r="F4141" s="88">
        <f t="shared" si="2204"/>
        <v>6455.85</v>
      </c>
      <c r="G4141" s="3">
        <f>IF(AND(N4141=1,N4140&gt;1),VLOOKUP(A4140,[1]Plan1!$BK$81:$BM$259,3),G4140)</f>
        <v>6413.24</v>
      </c>
      <c r="H4141" s="11">
        <f t="shared" si="2205"/>
        <v>45214</v>
      </c>
      <c r="I4141" s="11">
        <f t="shared" si="2206"/>
        <v>45245</v>
      </c>
      <c r="J4141" s="12">
        <f t="shared" si="2179"/>
        <v>-6.6002153085962245E-3</v>
      </c>
      <c r="K4141" s="11">
        <f t="shared" si="2195"/>
        <v>45306</v>
      </c>
      <c r="L4141" s="11">
        <f t="shared" si="2180"/>
        <v>45306</v>
      </c>
      <c r="M4141" s="1">
        <f t="shared" si="2199"/>
        <v>20</v>
      </c>
      <c r="N4141" s="1">
        <f t="shared" si="2181"/>
        <v>15</v>
      </c>
      <c r="O4141" s="2">
        <f t="shared" si="2182"/>
        <v>0.99504574000000001</v>
      </c>
      <c r="P4141" s="13">
        <f t="shared" si="2207"/>
        <v>0.99339977999999995</v>
      </c>
      <c r="Q4141" s="13">
        <f t="shared" si="2200"/>
        <v>1.6601815383367733</v>
      </c>
      <c r="R4141" s="2">
        <f t="shared" si="2203"/>
        <v>1.6519565599999999</v>
      </c>
      <c r="S4141" s="2">
        <f t="shared" si="2196"/>
        <v>1.69349298</v>
      </c>
      <c r="T4141" s="2">
        <f t="shared" si="2183"/>
        <v>176512.99124983</v>
      </c>
      <c r="U4141" s="2">
        <f t="shared" si="2184"/>
        <v>12274.068703937784</v>
      </c>
      <c r="V4141" s="2">
        <f t="shared" si="2185"/>
        <v>56414.596739887682</v>
      </c>
      <c r="W4141" s="2">
        <f t="shared" si="2186"/>
        <v>172918.79413903545</v>
      </c>
      <c r="X4141" s="17">
        <f t="shared" si="2187"/>
        <v>0</v>
      </c>
      <c r="Y4141" s="2">
        <f t="shared" si="2188"/>
        <v>0</v>
      </c>
      <c r="Z4141" s="72">
        <f t="shared" si="2189"/>
        <v>0</v>
      </c>
      <c r="AA4141" s="2">
        <f t="shared" si="2175"/>
        <v>0</v>
      </c>
      <c r="AB4141" s="12">
        <f t="shared" si="2197"/>
        <v>4.6600000000000003E-2</v>
      </c>
      <c r="AC4141" s="17">
        <f t="shared" si="2190"/>
        <v>15</v>
      </c>
      <c r="AD4141" s="17">
        <v>252</v>
      </c>
      <c r="AE4141" s="13">
        <f t="shared" si="2201"/>
        <v>1.002714798</v>
      </c>
      <c r="AF4141" s="2">
        <f t="shared" si="2176"/>
        <v>479.19711561000003</v>
      </c>
      <c r="AG4141" s="2">
        <f t="shared" si="2191"/>
        <v>469.43959648999999</v>
      </c>
      <c r="AH4141" s="3">
        <f t="shared" si="2192"/>
        <v>0</v>
      </c>
      <c r="AI4141" s="4" t="str">
        <f t="shared" si="2202"/>
        <v>A+J=</v>
      </c>
      <c r="AJ4141" s="11">
        <f t="shared" si="2198"/>
        <v>45306</v>
      </c>
      <c r="AQ4141" s="53"/>
      <c r="AR4141" s="53"/>
    </row>
    <row r="4142" spans="1:44" x14ac:dyDescent="0.2">
      <c r="A4142" s="158">
        <f t="shared" si="2193"/>
        <v>45298</v>
      </c>
      <c r="B4142" s="2">
        <f t="shared" si="2177"/>
        <v>173388.23373552546</v>
      </c>
      <c r="C4142" s="2">
        <f t="shared" si="2194"/>
        <v>104230.12869521001</v>
      </c>
      <c r="D4142" s="2">
        <f>SUM(Y4142:Y$4362)</f>
        <v>17698.908363770002</v>
      </c>
      <c r="E4142" s="73">
        <f t="shared" si="2178"/>
        <v>86531.22033144001</v>
      </c>
      <c r="F4142" s="88">
        <f t="shared" si="2204"/>
        <v>6455.85</v>
      </c>
      <c r="G4142" s="3">
        <f>IF(AND(N4142=1,N4141&gt;1),VLOOKUP(A4141,[1]Plan1!$BK$81:$BM$259,3),G4141)</f>
        <v>6413.24</v>
      </c>
      <c r="H4142" s="11">
        <f t="shared" si="2205"/>
        <v>45214</v>
      </c>
      <c r="I4142" s="11">
        <f t="shared" si="2206"/>
        <v>45245</v>
      </c>
      <c r="J4142" s="12">
        <f t="shared" si="2179"/>
        <v>-6.6002153085962245E-3</v>
      </c>
      <c r="K4142" s="11">
        <f t="shared" si="2195"/>
        <v>45306</v>
      </c>
      <c r="L4142" s="11">
        <f t="shared" si="2180"/>
        <v>45306</v>
      </c>
      <c r="M4142" s="1">
        <f t="shared" si="2199"/>
        <v>20</v>
      </c>
      <c r="N4142" s="1">
        <f t="shared" si="2181"/>
        <v>15</v>
      </c>
      <c r="O4142" s="2">
        <f t="shared" si="2182"/>
        <v>0.99504574000000001</v>
      </c>
      <c r="P4142" s="13">
        <f t="shared" si="2207"/>
        <v>0.99339977999999995</v>
      </c>
      <c r="Q4142" s="13">
        <f t="shared" si="2200"/>
        <v>1.6601815383367733</v>
      </c>
      <c r="R4142" s="2">
        <f t="shared" si="2203"/>
        <v>1.6519565599999999</v>
      </c>
      <c r="S4142" s="2">
        <f t="shared" si="2196"/>
        <v>1.69349298</v>
      </c>
      <c r="T4142" s="2">
        <f t="shared" si="2183"/>
        <v>176512.99124983</v>
      </c>
      <c r="U4142" s="2">
        <f t="shared" si="2184"/>
        <v>12274.068703937784</v>
      </c>
      <c r="V4142" s="2">
        <f t="shared" si="2185"/>
        <v>56414.596739887682</v>
      </c>
      <c r="W4142" s="2">
        <f t="shared" si="2186"/>
        <v>172918.79413903545</v>
      </c>
      <c r="X4142" s="17">
        <f t="shared" si="2187"/>
        <v>0</v>
      </c>
      <c r="Y4142" s="2">
        <f t="shared" si="2188"/>
        <v>0</v>
      </c>
      <c r="Z4142" s="72">
        <f t="shared" si="2189"/>
        <v>0</v>
      </c>
      <c r="AA4142" s="2">
        <f t="shared" si="2175"/>
        <v>0</v>
      </c>
      <c r="AB4142" s="12">
        <f t="shared" si="2197"/>
        <v>4.6600000000000003E-2</v>
      </c>
      <c r="AC4142" s="17">
        <f t="shared" si="2190"/>
        <v>15</v>
      </c>
      <c r="AD4142" s="17">
        <v>252</v>
      </c>
      <c r="AE4142" s="13">
        <f t="shared" si="2201"/>
        <v>1.002714798</v>
      </c>
      <c r="AF4142" s="2">
        <f t="shared" si="2176"/>
        <v>479.19711561000003</v>
      </c>
      <c r="AG4142" s="2">
        <f t="shared" si="2191"/>
        <v>469.43959648999999</v>
      </c>
      <c r="AH4142" s="3">
        <f t="shared" si="2192"/>
        <v>0</v>
      </c>
      <c r="AI4142" s="4" t="str">
        <f t="shared" si="2202"/>
        <v>A+J=</v>
      </c>
      <c r="AJ4142" s="11">
        <f t="shared" si="2198"/>
        <v>45306</v>
      </c>
      <c r="AQ4142" s="53"/>
      <c r="AR4142" s="53"/>
    </row>
    <row r="4143" spans="1:44" x14ac:dyDescent="0.2">
      <c r="A4143" s="158">
        <f t="shared" si="2193"/>
        <v>45299</v>
      </c>
      <c r="B4143" s="2">
        <f t="shared" si="2177"/>
        <v>173388.23373552546</v>
      </c>
      <c r="C4143" s="2">
        <f t="shared" si="2194"/>
        <v>104230.12869521001</v>
      </c>
      <c r="D4143" s="2">
        <f>SUM(Y4143:Y$4362)</f>
        <v>17698.908363770002</v>
      </c>
      <c r="E4143" s="73">
        <f t="shared" si="2178"/>
        <v>86531.22033144001</v>
      </c>
      <c r="F4143" s="88">
        <f t="shared" si="2204"/>
        <v>6455.85</v>
      </c>
      <c r="G4143" s="3">
        <f>IF(AND(N4143=1,N4142&gt;1),VLOOKUP(A4142,[1]Plan1!$BK$81:$BM$259,3),G4142)</f>
        <v>6413.24</v>
      </c>
      <c r="H4143" s="11">
        <f t="shared" si="2205"/>
        <v>45214</v>
      </c>
      <c r="I4143" s="11">
        <f t="shared" si="2206"/>
        <v>45245</v>
      </c>
      <c r="J4143" s="12">
        <f t="shared" si="2179"/>
        <v>-6.6002153085962245E-3</v>
      </c>
      <c r="K4143" s="11">
        <f t="shared" si="2195"/>
        <v>45306</v>
      </c>
      <c r="L4143" s="11">
        <f t="shared" si="2180"/>
        <v>45306</v>
      </c>
      <c r="M4143" s="1">
        <f t="shared" si="2199"/>
        <v>20</v>
      </c>
      <c r="N4143" s="1">
        <f t="shared" si="2181"/>
        <v>15</v>
      </c>
      <c r="O4143" s="2">
        <f t="shared" si="2182"/>
        <v>0.99504574000000001</v>
      </c>
      <c r="P4143" s="13">
        <f t="shared" si="2207"/>
        <v>0.99339977999999995</v>
      </c>
      <c r="Q4143" s="13">
        <f t="shared" si="2200"/>
        <v>1.6601815383367733</v>
      </c>
      <c r="R4143" s="2">
        <f t="shared" si="2203"/>
        <v>1.6519565599999999</v>
      </c>
      <c r="S4143" s="2">
        <f t="shared" si="2196"/>
        <v>1.69349298</v>
      </c>
      <c r="T4143" s="2">
        <f t="shared" si="2183"/>
        <v>176512.99124983</v>
      </c>
      <c r="U4143" s="2">
        <f t="shared" si="2184"/>
        <v>12274.068703937784</v>
      </c>
      <c r="V4143" s="2">
        <f t="shared" si="2185"/>
        <v>56414.596739887682</v>
      </c>
      <c r="W4143" s="2">
        <f t="shared" si="2186"/>
        <v>172918.79413903545</v>
      </c>
      <c r="X4143" s="17">
        <f t="shared" si="2187"/>
        <v>0</v>
      </c>
      <c r="Y4143" s="2">
        <f t="shared" si="2188"/>
        <v>0</v>
      </c>
      <c r="Z4143" s="72">
        <f t="shared" si="2189"/>
        <v>0</v>
      </c>
      <c r="AA4143" s="2">
        <f t="shared" si="2175"/>
        <v>0</v>
      </c>
      <c r="AB4143" s="12">
        <f t="shared" si="2197"/>
        <v>4.6600000000000003E-2</v>
      </c>
      <c r="AC4143" s="17">
        <f t="shared" si="2190"/>
        <v>15</v>
      </c>
      <c r="AD4143" s="17">
        <v>252</v>
      </c>
      <c r="AE4143" s="13">
        <f t="shared" si="2201"/>
        <v>1.002714798</v>
      </c>
      <c r="AF4143" s="2">
        <f t="shared" si="2176"/>
        <v>479.19711561000003</v>
      </c>
      <c r="AG4143" s="2">
        <f t="shared" si="2191"/>
        <v>469.43959648999999</v>
      </c>
      <c r="AH4143" s="3">
        <f t="shared" si="2192"/>
        <v>0</v>
      </c>
      <c r="AI4143" s="4" t="str">
        <f t="shared" si="2202"/>
        <v>A+J=</v>
      </c>
      <c r="AJ4143" s="11">
        <f t="shared" si="2198"/>
        <v>45306</v>
      </c>
      <c r="AQ4143" s="53"/>
      <c r="AR4143" s="53"/>
    </row>
    <row r="4144" spans="1:44" x14ac:dyDescent="0.2">
      <c r="A4144" s="158">
        <f t="shared" si="2193"/>
        <v>45300</v>
      </c>
      <c r="B4144" s="2">
        <f t="shared" si="2177"/>
        <v>173372.11585297063</v>
      </c>
      <c r="C4144" s="2">
        <f t="shared" si="2194"/>
        <v>104230.12869521001</v>
      </c>
      <c r="D4144" s="2">
        <f>SUM(Y4144:Y$4362)</f>
        <v>17698.908363770002</v>
      </c>
      <c r="E4144" s="73">
        <f t="shared" si="2178"/>
        <v>86531.22033144001</v>
      </c>
      <c r="F4144" s="88">
        <f t="shared" si="2204"/>
        <v>6455.85</v>
      </c>
      <c r="G4144" s="3">
        <f>IF(AND(N4144=1,N4143&gt;1),VLOOKUP(A4143,[1]Plan1!$BK$81:$BM$259,3),G4143)</f>
        <v>6413.24</v>
      </c>
      <c r="H4144" s="11">
        <f t="shared" si="2205"/>
        <v>45214</v>
      </c>
      <c r="I4144" s="11">
        <f t="shared" si="2206"/>
        <v>45245</v>
      </c>
      <c r="J4144" s="12">
        <f t="shared" si="2179"/>
        <v>-6.6002153085962245E-3</v>
      </c>
      <c r="K4144" s="11">
        <f t="shared" si="2195"/>
        <v>45306</v>
      </c>
      <c r="L4144" s="11">
        <f t="shared" si="2180"/>
        <v>45306</v>
      </c>
      <c r="M4144" s="1">
        <f t="shared" si="2199"/>
        <v>20</v>
      </c>
      <c r="N4144" s="1">
        <f t="shared" si="2181"/>
        <v>16</v>
      </c>
      <c r="O4144" s="2">
        <f t="shared" si="2182"/>
        <v>0.99471633000000004</v>
      </c>
      <c r="P4144" s="13">
        <f t="shared" si="2207"/>
        <v>0.99339977999999995</v>
      </c>
      <c r="Q4144" s="13">
        <f t="shared" si="2200"/>
        <v>1.6601815383367733</v>
      </c>
      <c r="R4144" s="2">
        <f t="shared" si="2203"/>
        <v>1.65140968</v>
      </c>
      <c r="S4144" s="2">
        <f t="shared" si="2196"/>
        <v>1.69349298</v>
      </c>
      <c r="T4144" s="2">
        <f t="shared" si="2183"/>
        <v>176512.99124983</v>
      </c>
      <c r="U4144" s="2">
        <f t="shared" si="2184"/>
        <v>12274.068703937784</v>
      </c>
      <c r="V4144" s="2">
        <f t="shared" si="2185"/>
        <v>56367.274546112829</v>
      </c>
      <c r="W4144" s="2">
        <f t="shared" si="2186"/>
        <v>172871.47194526062</v>
      </c>
      <c r="X4144" s="17">
        <f t="shared" si="2187"/>
        <v>0</v>
      </c>
      <c r="Y4144" s="2">
        <f t="shared" si="2188"/>
        <v>0</v>
      </c>
      <c r="Z4144" s="72">
        <f t="shared" si="2189"/>
        <v>0</v>
      </c>
      <c r="AA4144" s="2">
        <f t="shared" ref="AA4144:AA4207" si="2208">IF(Z4144&gt;0,TRUNC(Z4144*T4144,8),0)</f>
        <v>0</v>
      </c>
      <c r="AB4144" s="12">
        <f t="shared" si="2197"/>
        <v>4.6600000000000003E-2</v>
      </c>
      <c r="AC4144" s="17">
        <f t="shared" si="2190"/>
        <v>16</v>
      </c>
      <c r="AD4144" s="17">
        <v>252</v>
      </c>
      <c r="AE4144" s="13">
        <f t="shared" si="2201"/>
        <v>1.0028960469999999</v>
      </c>
      <c r="AF4144" s="2">
        <f t="shared" ref="AF4144:AF4207" si="2209">TRUNC((T4144*(AE4144-1)),8)</f>
        <v>511.18991877000002</v>
      </c>
      <c r="AG4144" s="2">
        <f t="shared" si="2191"/>
        <v>500.64390771000001</v>
      </c>
      <c r="AH4144" s="3">
        <f t="shared" si="2192"/>
        <v>0</v>
      </c>
      <c r="AI4144" s="4" t="str">
        <f t="shared" si="2202"/>
        <v>A+J=</v>
      </c>
      <c r="AJ4144" s="11">
        <f t="shared" si="2198"/>
        <v>45306</v>
      </c>
      <c r="AQ4144" s="53"/>
      <c r="AR4144" s="53"/>
    </row>
    <row r="4145" spans="1:44" x14ac:dyDescent="0.2">
      <c r="A4145" s="158">
        <f t="shared" si="2193"/>
        <v>45301</v>
      </c>
      <c r="B4145" s="2">
        <f t="shared" si="2177"/>
        <v>173356.00197013543</v>
      </c>
      <c r="C4145" s="2">
        <f t="shared" si="2194"/>
        <v>104230.12869521001</v>
      </c>
      <c r="D4145" s="2">
        <f>SUM(Y4145:Y$4362)</f>
        <v>17698.908363770002</v>
      </c>
      <c r="E4145" s="73">
        <f t="shared" si="2178"/>
        <v>86531.22033144001</v>
      </c>
      <c r="F4145" s="88">
        <f t="shared" si="2204"/>
        <v>6455.85</v>
      </c>
      <c r="G4145" s="3">
        <f>IF(AND(N4145=1,N4144&gt;1),VLOOKUP(A4144,[1]Plan1!$BK$81:$BM$259,3),G4144)</f>
        <v>6413.24</v>
      </c>
      <c r="H4145" s="11">
        <f t="shared" si="2205"/>
        <v>45214</v>
      </c>
      <c r="I4145" s="11">
        <f t="shared" si="2206"/>
        <v>45245</v>
      </c>
      <c r="J4145" s="12">
        <f t="shared" si="2179"/>
        <v>-6.6002153085962245E-3</v>
      </c>
      <c r="K4145" s="11">
        <f t="shared" si="2195"/>
        <v>45306</v>
      </c>
      <c r="L4145" s="11">
        <f t="shared" si="2180"/>
        <v>45306</v>
      </c>
      <c r="M4145" s="1">
        <f t="shared" si="2199"/>
        <v>20</v>
      </c>
      <c r="N4145" s="1">
        <f t="shared" si="2181"/>
        <v>17</v>
      </c>
      <c r="O4145" s="2">
        <f t="shared" si="2182"/>
        <v>0.99438702999999995</v>
      </c>
      <c r="P4145" s="13">
        <f t="shared" si="2207"/>
        <v>0.99339977999999995</v>
      </c>
      <c r="Q4145" s="13">
        <f t="shared" si="2200"/>
        <v>1.6601815383367733</v>
      </c>
      <c r="R4145" s="2">
        <f t="shared" si="2203"/>
        <v>1.6508629800000001</v>
      </c>
      <c r="S4145" s="2">
        <f t="shared" si="2196"/>
        <v>1.69349298</v>
      </c>
      <c r="T4145" s="2">
        <f t="shared" si="2183"/>
        <v>176512.99124983</v>
      </c>
      <c r="U4145" s="2">
        <f t="shared" si="2184"/>
        <v>12274.068703937784</v>
      </c>
      <c r="V4145" s="2">
        <f t="shared" si="2185"/>
        <v>56319.967927957638</v>
      </c>
      <c r="W4145" s="2">
        <f t="shared" si="2186"/>
        <v>172824.16532710544</v>
      </c>
      <c r="X4145" s="17">
        <f t="shared" si="2187"/>
        <v>0</v>
      </c>
      <c r="Y4145" s="2">
        <f t="shared" si="2188"/>
        <v>0</v>
      </c>
      <c r="Z4145" s="72">
        <f t="shared" si="2189"/>
        <v>0</v>
      </c>
      <c r="AA4145" s="2">
        <f t="shared" si="2208"/>
        <v>0</v>
      </c>
      <c r="AB4145" s="12">
        <f t="shared" si="2197"/>
        <v>4.6600000000000003E-2</v>
      </c>
      <c r="AC4145" s="17">
        <f t="shared" si="2190"/>
        <v>17</v>
      </c>
      <c r="AD4145" s="17">
        <v>252</v>
      </c>
      <c r="AE4145" s="13">
        <f t="shared" si="2201"/>
        <v>1.003077328</v>
      </c>
      <c r="AF4145" s="2">
        <f t="shared" si="2209"/>
        <v>543.18837033</v>
      </c>
      <c r="AG4145" s="2">
        <f t="shared" si="2191"/>
        <v>531.83664303</v>
      </c>
      <c r="AH4145" s="3">
        <f t="shared" si="2192"/>
        <v>0</v>
      </c>
      <c r="AI4145" s="4" t="str">
        <f t="shared" si="2202"/>
        <v>A+J=</v>
      </c>
      <c r="AJ4145" s="11">
        <f t="shared" si="2198"/>
        <v>45306</v>
      </c>
      <c r="AQ4145" s="53"/>
      <c r="AR4145" s="53"/>
    </row>
    <row r="4146" spans="1:44" x14ac:dyDescent="0.2">
      <c r="A4146" s="158">
        <f t="shared" si="2193"/>
        <v>45302</v>
      </c>
      <c r="B4146" s="2">
        <f t="shared" si="2177"/>
        <v>173339.89313187209</v>
      </c>
      <c r="C4146" s="2">
        <f t="shared" si="2194"/>
        <v>104230.12869521001</v>
      </c>
      <c r="D4146" s="2">
        <f>SUM(Y4146:Y$4362)</f>
        <v>17698.908363770002</v>
      </c>
      <c r="E4146" s="73">
        <f t="shared" si="2178"/>
        <v>86531.22033144001</v>
      </c>
      <c r="F4146" s="88">
        <f t="shared" si="2204"/>
        <v>6455.85</v>
      </c>
      <c r="G4146" s="3">
        <f>IF(AND(N4146=1,N4145&gt;1),VLOOKUP(A4145,[1]Plan1!$BK$81:$BM$259,3),G4145)</f>
        <v>6413.24</v>
      </c>
      <c r="H4146" s="11">
        <f t="shared" si="2205"/>
        <v>45214</v>
      </c>
      <c r="I4146" s="11">
        <f t="shared" si="2206"/>
        <v>45245</v>
      </c>
      <c r="J4146" s="12">
        <f t="shared" si="2179"/>
        <v>-6.6002153085962245E-3</v>
      </c>
      <c r="K4146" s="11">
        <f t="shared" si="2195"/>
        <v>45306</v>
      </c>
      <c r="L4146" s="11">
        <f t="shared" si="2180"/>
        <v>45306</v>
      </c>
      <c r="M4146" s="1">
        <f t="shared" si="2199"/>
        <v>20</v>
      </c>
      <c r="N4146" s="1">
        <f t="shared" si="2181"/>
        <v>18</v>
      </c>
      <c r="O4146" s="2">
        <f t="shared" si="2182"/>
        <v>0.99405783999999997</v>
      </c>
      <c r="P4146" s="13">
        <f t="shared" si="2207"/>
        <v>0.99339977999999995</v>
      </c>
      <c r="Q4146" s="13">
        <f t="shared" si="2200"/>
        <v>1.6601815383367733</v>
      </c>
      <c r="R4146" s="2">
        <f t="shared" si="2203"/>
        <v>1.6503164699999999</v>
      </c>
      <c r="S4146" s="2">
        <f t="shared" si="2196"/>
        <v>1.69349298</v>
      </c>
      <c r="T4146" s="2">
        <f t="shared" si="2183"/>
        <v>176512.99124983</v>
      </c>
      <c r="U4146" s="2">
        <f t="shared" si="2184"/>
        <v>12274.068703937784</v>
      </c>
      <c r="V4146" s="2">
        <f t="shared" si="2185"/>
        <v>56272.677750734292</v>
      </c>
      <c r="W4146" s="2">
        <f t="shared" si="2186"/>
        <v>172776.87514988208</v>
      </c>
      <c r="X4146" s="17">
        <f t="shared" si="2187"/>
        <v>0</v>
      </c>
      <c r="Y4146" s="2">
        <f t="shared" si="2188"/>
        <v>0</v>
      </c>
      <c r="Z4146" s="72">
        <f t="shared" si="2189"/>
        <v>0</v>
      </c>
      <c r="AA4146" s="2">
        <f t="shared" si="2208"/>
        <v>0</v>
      </c>
      <c r="AB4146" s="12">
        <f t="shared" si="2197"/>
        <v>4.6600000000000003E-2</v>
      </c>
      <c r="AC4146" s="17">
        <f t="shared" si="2190"/>
        <v>18</v>
      </c>
      <c r="AD4146" s="17">
        <v>252</v>
      </c>
      <c r="AE4146" s="13">
        <f t="shared" si="2201"/>
        <v>1.003258642</v>
      </c>
      <c r="AF4146" s="2">
        <f t="shared" si="2209"/>
        <v>575.19264682999994</v>
      </c>
      <c r="AG4146" s="2">
        <f t="shared" si="2191"/>
        <v>563.01798198999995</v>
      </c>
      <c r="AH4146" s="3">
        <f t="shared" si="2192"/>
        <v>0</v>
      </c>
      <c r="AI4146" s="4" t="str">
        <f t="shared" si="2202"/>
        <v>A+J=</v>
      </c>
      <c r="AJ4146" s="11">
        <f t="shared" si="2198"/>
        <v>45306</v>
      </c>
      <c r="AQ4146" s="53"/>
      <c r="AR4146" s="53"/>
    </row>
    <row r="4147" spans="1:44" x14ac:dyDescent="0.2">
      <c r="A4147" s="158">
        <f t="shared" si="2193"/>
        <v>45303</v>
      </c>
      <c r="B4147" s="2">
        <f t="shared" si="2177"/>
        <v>173323.786564824</v>
      </c>
      <c r="C4147" s="2">
        <f t="shared" si="2194"/>
        <v>104230.12869521001</v>
      </c>
      <c r="D4147" s="2">
        <f>SUM(Y4147:Y$4362)</f>
        <v>17698.908363770002</v>
      </c>
      <c r="E4147" s="73">
        <f t="shared" si="2178"/>
        <v>86531.22033144001</v>
      </c>
      <c r="F4147" s="88">
        <f t="shared" si="2204"/>
        <v>6455.85</v>
      </c>
      <c r="G4147" s="3">
        <f>IF(AND(N4147=1,N4146&gt;1),VLOOKUP(A4146,[1]Plan1!$BK$81:$BM$259,3),G4146)</f>
        <v>6413.24</v>
      </c>
      <c r="H4147" s="11">
        <f t="shared" si="2205"/>
        <v>45214</v>
      </c>
      <c r="I4147" s="11">
        <f t="shared" si="2206"/>
        <v>45245</v>
      </c>
      <c r="J4147" s="12">
        <f t="shared" si="2179"/>
        <v>-6.6002153085962245E-3</v>
      </c>
      <c r="K4147" s="11">
        <f t="shared" si="2195"/>
        <v>45306</v>
      </c>
      <c r="L4147" s="11">
        <f t="shared" si="2180"/>
        <v>45306</v>
      </c>
      <c r="M4147" s="1">
        <f t="shared" si="2199"/>
        <v>20</v>
      </c>
      <c r="N4147" s="1">
        <f t="shared" si="2181"/>
        <v>19</v>
      </c>
      <c r="O4147" s="2">
        <f t="shared" si="2182"/>
        <v>0.99372875000000005</v>
      </c>
      <c r="P4147" s="13">
        <f t="shared" si="2207"/>
        <v>0.99339977999999995</v>
      </c>
      <c r="Q4147" s="13">
        <f t="shared" si="2200"/>
        <v>1.6601815383367733</v>
      </c>
      <c r="R4147" s="2">
        <f t="shared" si="2203"/>
        <v>1.6497701199999999</v>
      </c>
      <c r="S4147" s="2">
        <f t="shared" si="2196"/>
        <v>1.69349298</v>
      </c>
      <c r="T4147" s="2">
        <f t="shared" si="2183"/>
        <v>176512.99124983</v>
      </c>
      <c r="U4147" s="2">
        <f t="shared" si="2184"/>
        <v>12274.068703937784</v>
      </c>
      <c r="V4147" s="2">
        <f t="shared" si="2185"/>
        <v>56225.401418506204</v>
      </c>
      <c r="W4147" s="2">
        <f t="shared" si="2186"/>
        <v>172729.59881765398</v>
      </c>
      <c r="X4147" s="17">
        <f t="shared" si="2187"/>
        <v>0</v>
      </c>
      <c r="Y4147" s="2">
        <f t="shared" si="2188"/>
        <v>0</v>
      </c>
      <c r="Z4147" s="72">
        <f t="shared" si="2189"/>
        <v>0</v>
      </c>
      <c r="AA4147" s="2">
        <f t="shared" si="2208"/>
        <v>0</v>
      </c>
      <c r="AB4147" s="12">
        <f t="shared" si="2197"/>
        <v>4.6600000000000003E-2</v>
      </c>
      <c r="AC4147" s="17">
        <f t="shared" si="2190"/>
        <v>19</v>
      </c>
      <c r="AD4147" s="17">
        <v>252</v>
      </c>
      <c r="AE4147" s="13">
        <f t="shared" si="2201"/>
        <v>1.003439988</v>
      </c>
      <c r="AF4147" s="2">
        <f t="shared" si="2209"/>
        <v>607.20257174000005</v>
      </c>
      <c r="AG4147" s="2">
        <f t="shared" si="2191"/>
        <v>594.18774716999997</v>
      </c>
      <c r="AH4147" s="3">
        <f t="shared" si="2192"/>
        <v>0</v>
      </c>
      <c r="AI4147" s="4" t="str">
        <f t="shared" si="2202"/>
        <v>A+J=</v>
      </c>
      <c r="AJ4147" s="11">
        <f t="shared" si="2198"/>
        <v>45306</v>
      </c>
      <c r="AQ4147" s="53"/>
      <c r="AR4147" s="53"/>
    </row>
    <row r="4148" spans="1:44" x14ac:dyDescent="0.2">
      <c r="A4148" s="158">
        <f t="shared" si="2193"/>
        <v>45304</v>
      </c>
      <c r="B4148" s="2">
        <f t="shared" si="2177"/>
        <v>173307.68609114998</v>
      </c>
      <c r="C4148" s="2">
        <f t="shared" si="2194"/>
        <v>104230.12869521001</v>
      </c>
      <c r="D4148" s="2">
        <f>SUM(Y4148:Y$4362)</f>
        <v>17698.908363770002</v>
      </c>
      <c r="E4148" s="73">
        <f t="shared" si="2178"/>
        <v>86531.22033144001</v>
      </c>
      <c r="F4148" s="88">
        <f t="shared" si="2204"/>
        <v>6455.85</v>
      </c>
      <c r="G4148" s="3">
        <f>IF(AND(N4148=1,N4147&gt;1),VLOOKUP(A4147,[1]Plan1!$BK$81:$BM$259,3),G4147)</f>
        <v>6413.24</v>
      </c>
      <c r="H4148" s="11">
        <f t="shared" si="2205"/>
        <v>45214</v>
      </c>
      <c r="I4148" s="11">
        <f t="shared" si="2206"/>
        <v>45245</v>
      </c>
      <c r="J4148" s="12">
        <f t="shared" si="2179"/>
        <v>-6.6002153085962245E-3</v>
      </c>
      <c r="K4148" s="11">
        <f t="shared" si="2195"/>
        <v>45306</v>
      </c>
      <c r="L4148" s="11">
        <f t="shared" si="2180"/>
        <v>45306</v>
      </c>
      <c r="M4148" s="1">
        <f t="shared" si="2199"/>
        <v>20</v>
      </c>
      <c r="N4148" s="1">
        <f t="shared" si="2181"/>
        <v>20</v>
      </c>
      <c r="O4148" s="2">
        <f t="shared" si="2182"/>
        <v>0.99339977999999995</v>
      </c>
      <c r="P4148" s="13">
        <f t="shared" si="2207"/>
        <v>0.99339977999999995</v>
      </c>
      <c r="Q4148" s="13">
        <f t="shared" si="2200"/>
        <v>1.6601815383367733</v>
      </c>
      <c r="R4148" s="2">
        <f t="shared" si="2203"/>
        <v>1.64922397</v>
      </c>
      <c r="S4148" s="2">
        <f t="shared" si="2196"/>
        <v>1.69349298</v>
      </c>
      <c r="T4148" s="2">
        <f t="shared" si="2183"/>
        <v>176512.99124983</v>
      </c>
      <c r="U4148" s="2">
        <f t="shared" si="2184"/>
        <v>12274.068703937784</v>
      </c>
      <c r="V4148" s="2">
        <f t="shared" si="2185"/>
        <v>56178.142392522197</v>
      </c>
      <c r="W4148" s="2">
        <f t="shared" si="2186"/>
        <v>172682.33979166998</v>
      </c>
      <c r="X4148" s="17">
        <f t="shared" si="2187"/>
        <v>0</v>
      </c>
      <c r="Y4148" s="2">
        <f t="shared" si="2188"/>
        <v>0</v>
      </c>
      <c r="Z4148" s="72">
        <f t="shared" si="2189"/>
        <v>0</v>
      </c>
      <c r="AA4148" s="2">
        <f t="shared" si="2208"/>
        <v>0</v>
      </c>
      <c r="AB4148" s="12">
        <f t="shared" si="2197"/>
        <v>4.6600000000000003E-2</v>
      </c>
      <c r="AC4148" s="17">
        <f t="shared" si="2190"/>
        <v>20</v>
      </c>
      <c r="AD4148" s="17">
        <v>252</v>
      </c>
      <c r="AE4148" s="13">
        <f t="shared" si="2201"/>
        <v>1.0036213679999999</v>
      </c>
      <c r="AF4148" s="2">
        <f t="shared" si="2209"/>
        <v>639.21849809000003</v>
      </c>
      <c r="AG4148" s="2">
        <f t="shared" si="2191"/>
        <v>625.34629947999997</v>
      </c>
      <c r="AH4148" s="3">
        <f t="shared" si="2192"/>
        <v>0</v>
      </c>
      <c r="AI4148" s="4" t="str">
        <f t="shared" si="2202"/>
        <v>A+J=</v>
      </c>
      <c r="AJ4148" s="11">
        <f t="shared" si="2198"/>
        <v>45306</v>
      </c>
      <c r="AQ4148" s="53"/>
      <c r="AR4148" s="53"/>
    </row>
    <row r="4149" spans="1:44" x14ac:dyDescent="0.2">
      <c r="A4149" s="158">
        <f t="shared" si="2193"/>
        <v>45305</v>
      </c>
      <c r="B4149" s="2">
        <f t="shared" si="2177"/>
        <v>173307.68609114998</v>
      </c>
      <c r="C4149" s="2">
        <f t="shared" si="2194"/>
        <v>104230.12869521001</v>
      </c>
      <c r="D4149" s="2">
        <f>SUM(Y4149:Y$4362)</f>
        <v>17698.908363770002</v>
      </c>
      <c r="E4149" s="73">
        <f t="shared" si="2178"/>
        <v>86531.22033144001</v>
      </c>
      <c r="F4149" s="88">
        <f t="shared" si="2204"/>
        <v>6455.85</v>
      </c>
      <c r="G4149" s="3">
        <f>IF(AND(N4149=1,N4148&gt;1),VLOOKUP(A4148,[1]Plan1!$BK$81:$BM$259,3),G4148)</f>
        <v>6413.24</v>
      </c>
      <c r="H4149" s="11">
        <f t="shared" si="2205"/>
        <v>45214</v>
      </c>
      <c r="I4149" s="11">
        <f t="shared" si="2206"/>
        <v>45245</v>
      </c>
      <c r="J4149" s="12">
        <f t="shared" si="2179"/>
        <v>-6.6002153085962245E-3</v>
      </c>
      <c r="K4149" s="11">
        <f t="shared" si="2195"/>
        <v>45336</v>
      </c>
      <c r="L4149" s="11">
        <f t="shared" si="2180"/>
        <v>45306</v>
      </c>
      <c r="M4149" s="1">
        <f t="shared" si="2199"/>
        <v>20</v>
      </c>
      <c r="N4149" s="1">
        <f t="shared" si="2181"/>
        <v>20</v>
      </c>
      <c r="O4149" s="2">
        <f t="shared" si="2182"/>
        <v>0.99339977999999995</v>
      </c>
      <c r="P4149" s="13">
        <f t="shared" si="2207"/>
        <v>0.99339977999999995</v>
      </c>
      <c r="Q4149" s="13">
        <f t="shared" si="2200"/>
        <v>1.6601815383367733</v>
      </c>
      <c r="R4149" s="2">
        <f t="shared" si="2203"/>
        <v>1.64922397</v>
      </c>
      <c r="S4149" s="2">
        <f t="shared" si="2196"/>
        <v>1.69349298</v>
      </c>
      <c r="T4149" s="2">
        <f t="shared" si="2183"/>
        <v>176512.99124983</v>
      </c>
      <c r="U4149" s="2">
        <f t="shared" si="2184"/>
        <v>12274.068703937784</v>
      </c>
      <c r="V4149" s="2">
        <f t="shared" si="2185"/>
        <v>56178.142392522197</v>
      </c>
      <c r="W4149" s="2">
        <f t="shared" si="2186"/>
        <v>172682.33979166998</v>
      </c>
      <c r="X4149" s="17">
        <f t="shared" si="2187"/>
        <v>0</v>
      </c>
      <c r="Y4149" s="2">
        <f t="shared" si="2188"/>
        <v>0</v>
      </c>
      <c r="Z4149" s="72">
        <f t="shared" si="2189"/>
        <v>0</v>
      </c>
      <c r="AA4149" s="2">
        <f t="shared" si="2208"/>
        <v>0</v>
      </c>
      <c r="AB4149" s="12">
        <f t="shared" si="2197"/>
        <v>4.6600000000000003E-2</v>
      </c>
      <c r="AC4149" s="17">
        <f t="shared" si="2190"/>
        <v>20</v>
      </c>
      <c r="AD4149" s="17">
        <v>252</v>
      </c>
      <c r="AE4149" s="13">
        <f t="shared" si="2201"/>
        <v>1.0036213679999999</v>
      </c>
      <c r="AF4149" s="2">
        <f t="shared" si="2209"/>
        <v>639.21849809000003</v>
      </c>
      <c r="AG4149" s="2">
        <f t="shared" si="2191"/>
        <v>625.34629947999997</v>
      </c>
      <c r="AH4149" s="3">
        <f t="shared" si="2192"/>
        <v>0</v>
      </c>
      <c r="AI4149" s="4" t="str">
        <f t="shared" si="2202"/>
        <v>A+J=</v>
      </c>
      <c r="AJ4149" s="11">
        <f t="shared" si="2198"/>
        <v>45306</v>
      </c>
      <c r="AQ4149" s="53"/>
      <c r="AR4149" s="53"/>
    </row>
    <row r="4150" spans="1:44" x14ac:dyDescent="0.2">
      <c r="A4150" s="158">
        <f t="shared" si="2193"/>
        <v>45306</v>
      </c>
      <c r="B4150" s="2">
        <f t="shared" si="2177"/>
        <v>173307.68609114998</v>
      </c>
      <c r="C4150" s="2">
        <f t="shared" si="2194"/>
        <v>104230.12869521001</v>
      </c>
      <c r="D4150" s="2">
        <f>SUM(Y4150:Y$4362)</f>
        <v>17698.908363770002</v>
      </c>
      <c r="E4150" s="73">
        <f t="shared" si="2178"/>
        <v>86531.22033144001</v>
      </c>
      <c r="F4150" s="88">
        <f t="shared" si="2204"/>
        <v>6455.85</v>
      </c>
      <c r="G4150" s="3">
        <f>IF(AND(N4150=1,N4149&gt;1),VLOOKUP(A4149,[1]Plan1!$BK$81:$BM$259,3),G4149)</f>
        <v>6413.24</v>
      </c>
      <c r="H4150" s="11">
        <f t="shared" si="2205"/>
        <v>45214</v>
      </c>
      <c r="I4150" s="11">
        <f t="shared" si="2206"/>
        <v>45245</v>
      </c>
      <c r="J4150" s="12">
        <f t="shared" si="2179"/>
        <v>-6.6002153085962245E-3</v>
      </c>
      <c r="K4150" s="11">
        <f t="shared" si="2195"/>
        <v>45336</v>
      </c>
      <c r="L4150" s="11">
        <f t="shared" si="2180"/>
        <v>45306</v>
      </c>
      <c r="M4150" s="1">
        <f t="shared" si="2199"/>
        <v>20</v>
      </c>
      <c r="N4150" s="1">
        <f t="shared" si="2181"/>
        <v>20</v>
      </c>
      <c r="O4150" s="2">
        <f t="shared" si="2182"/>
        <v>0.99339977999999995</v>
      </c>
      <c r="P4150" s="13">
        <f t="shared" si="2207"/>
        <v>0.99339977999999995</v>
      </c>
      <c r="Q4150" s="13">
        <f t="shared" si="2200"/>
        <v>1.6601815383367733</v>
      </c>
      <c r="R4150" s="2">
        <f t="shared" si="2203"/>
        <v>1.64922397</v>
      </c>
      <c r="S4150" s="2">
        <f t="shared" si="2196"/>
        <v>1.69349298</v>
      </c>
      <c r="T4150" s="2">
        <f t="shared" si="2183"/>
        <v>176512.99124983</v>
      </c>
      <c r="U4150" s="2">
        <f t="shared" si="2184"/>
        <v>12274.068703937784</v>
      </c>
      <c r="V4150" s="2">
        <f t="shared" si="2185"/>
        <v>56178.142392522197</v>
      </c>
      <c r="W4150" s="2">
        <f t="shared" si="2186"/>
        <v>172682.33979166998</v>
      </c>
      <c r="X4150" s="17">
        <f t="shared" si="2187"/>
        <v>136</v>
      </c>
      <c r="Y4150" s="2">
        <f t="shared" si="2188"/>
        <v>2199.19109278</v>
      </c>
      <c r="Z4150" s="72">
        <f t="shared" si="2189"/>
        <v>2.1099380000000001E-2</v>
      </c>
      <c r="AA4150" s="2">
        <f t="shared" si="2208"/>
        <v>3724.3146773100002</v>
      </c>
      <c r="AB4150" s="12">
        <f t="shared" si="2197"/>
        <v>4.6600000000000003E-2</v>
      </c>
      <c r="AC4150" s="17">
        <f t="shared" si="2190"/>
        <v>20</v>
      </c>
      <c r="AD4150" s="17">
        <v>252</v>
      </c>
      <c r="AE4150" s="13">
        <f t="shared" si="2201"/>
        <v>1.0036213679999999</v>
      </c>
      <c r="AF4150" s="2">
        <f t="shared" si="2209"/>
        <v>639.21849809000003</v>
      </c>
      <c r="AG4150" s="2">
        <f t="shared" si="2191"/>
        <v>625.34629947999997</v>
      </c>
      <c r="AH4150" s="3">
        <f t="shared" si="2192"/>
        <v>4363.5331753999999</v>
      </c>
      <c r="AI4150" s="4" t="str">
        <f t="shared" si="2202"/>
        <v>A+J=</v>
      </c>
      <c r="AJ4150" s="11">
        <f t="shared" si="2198"/>
        <v>45306</v>
      </c>
      <c r="AQ4150" s="53"/>
      <c r="AR4150" s="53"/>
    </row>
    <row r="4151" spans="1:44" x14ac:dyDescent="0.2">
      <c r="A4151" s="158">
        <f t="shared" si="2193"/>
        <v>45307</v>
      </c>
      <c r="B4151" s="2">
        <f t="shared" si="2177"/>
        <v>168941.31277360197</v>
      </c>
      <c r="C4151" s="2">
        <f t="shared" si="2194"/>
        <v>102030.93760243</v>
      </c>
      <c r="D4151" s="2">
        <f>SUM(Y4151:Y$4362)</f>
        <v>15499.717270990002</v>
      </c>
      <c r="E4151" s="73">
        <f t="shared" si="2178"/>
        <v>86531.220331439996</v>
      </c>
      <c r="F4151" s="88">
        <f t="shared" si="2204"/>
        <v>6455.85</v>
      </c>
      <c r="G4151" s="3">
        <f>IF(AND(N4151=1,N4150&gt;1),VLOOKUP(A4150,[1]Plan1!$BK$81:$BM$259,3),G4150)</f>
        <v>6413.24</v>
      </c>
      <c r="H4151" s="11">
        <f t="shared" si="2205"/>
        <v>45246</v>
      </c>
      <c r="I4151" s="11">
        <f t="shared" si="2206"/>
        <v>45276</v>
      </c>
      <c r="J4151" s="12">
        <f t="shared" si="2179"/>
        <v>-6.6002153085962245E-3</v>
      </c>
      <c r="K4151" s="11">
        <f t="shared" si="2195"/>
        <v>45336</v>
      </c>
      <c r="L4151" s="11">
        <f t="shared" si="2180"/>
        <v>45336</v>
      </c>
      <c r="M4151" s="1">
        <f t="shared" si="2199"/>
        <v>20</v>
      </c>
      <c r="N4151" s="1">
        <f t="shared" si="2181"/>
        <v>1</v>
      </c>
      <c r="O4151" s="2">
        <f t="shared" si="2182"/>
        <v>0.99966895</v>
      </c>
      <c r="P4151" s="13">
        <f t="shared" si="2207"/>
        <v>0.99339977999999995</v>
      </c>
      <c r="Q4151" s="13">
        <f t="shared" si="2200"/>
        <v>1.649223974943812</v>
      </c>
      <c r="R4151" s="2">
        <f t="shared" si="2203"/>
        <v>1.6486779899999999</v>
      </c>
      <c r="S4151" s="2">
        <f t="shared" si="2196"/>
        <v>1.69349298</v>
      </c>
      <c r="T4151" s="2">
        <f t="shared" si="2183"/>
        <v>172788.67657253001</v>
      </c>
      <c r="U4151" s="2">
        <f t="shared" si="2184"/>
        <v>10748.945119416325</v>
      </c>
      <c r="V4151" s="2">
        <f t="shared" si="2185"/>
        <v>56130.898076845624</v>
      </c>
      <c r="W4151" s="2">
        <f t="shared" si="2186"/>
        <v>168910.78079869197</v>
      </c>
      <c r="X4151" s="17">
        <f t="shared" si="2187"/>
        <v>0</v>
      </c>
      <c r="Y4151" s="2">
        <f t="shared" si="2188"/>
        <v>0</v>
      </c>
      <c r="Z4151" s="72">
        <f t="shared" si="2189"/>
        <v>0</v>
      </c>
      <c r="AA4151" s="2">
        <f t="shared" si="2208"/>
        <v>0</v>
      </c>
      <c r="AB4151" s="12">
        <f t="shared" si="2197"/>
        <v>4.6600000000000003E-2</v>
      </c>
      <c r="AC4151" s="17">
        <f t="shared" si="2190"/>
        <v>1</v>
      </c>
      <c r="AD4151" s="17">
        <v>252</v>
      </c>
      <c r="AE4151" s="13">
        <f t="shared" si="2201"/>
        <v>1.0001807579999999</v>
      </c>
      <c r="AF4151" s="2">
        <f t="shared" si="2209"/>
        <v>31.23293559</v>
      </c>
      <c r="AG4151" s="2">
        <f t="shared" si="2191"/>
        <v>30.531974909999999</v>
      </c>
      <c r="AH4151" s="3">
        <f t="shared" si="2192"/>
        <v>0</v>
      </c>
      <c r="AI4151" s="4" t="str">
        <f t="shared" si="2202"/>
        <v>A+J=</v>
      </c>
      <c r="AJ4151" s="11">
        <f t="shared" si="2198"/>
        <v>45336</v>
      </c>
      <c r="AQ4151" s="53"/>
      <c r="AR4151" s="53"/>
    </row>
    <row r="4152" spans="1:44" x14ac:dyDescent="0.2">
      <c r="A4152" s="158">
        <f t="shared" si="2193"/>
        <v>45308</v>
      </c>
      <c r="B4152" s="2">
        <f t="shared" si="2177"/>
        <v>168924.60347252284</v>
      </c>
      <c r="C4152" s="2">
        <f t="shared" si="2194"/>
        <v>102030.93760243</v>
      </c>
      <c r="D4152" s="2">
        <f>SUM(Y4152:Y$4362)</f>
        <v>15499.717270990002</v>
      </c>
      <c r="E4152" s="73">
        <f t="shared" si="2178"/>
        <v>86531.220331439996</v>
      </c>
      <c r="F4152" s="88">
        <f t="shared" si="2204"/>
        <v>6455.85</v>
      </c>
      <c r="G4152" s="3">
        <f>IF(AND(N4152=1,N4151&gt;1),VLOOKUP(A4151,[1]Plan1!$BK$81:$BM$259,3),G4151)</f>
        <v>6413.24</v>
      </c>
      <c r="H4152" s="11">
        <f t="shared" si="2205"/>
        <v>45246</v>
      </c>
      <c r="I4152" s="11">
        <f t="shared" si="2206"/>
        <v>45276</v>
      </c>
      <c r="J4152" s="12">
        <f t="shared" si="2179"/>
        <v>-6.6002153085962245E-3</v>
      </c>
      <c r="K4152" s="11">
        <f t="shared" si="2195"/>
        <v>45336</v>
      </c>
      <c r="L4152" s="11">
        <f t="shared" si="2180"/>
        <v>45336</v>
      </c>
      <c r="M4152" s="1">
        <f t="shared" si="2199"/>
        <v>20</v>
      </c>
      <c r="N4152" s="1">
        <f t="shared" si="2181"/>
        <v>2</v>
      </c>
      <c r="O4152" s="2">
        <f t="shared" si="2182"/>
        <v>0.99933799999999995</v>
      </c>
      <c r="P4152" s="13">
        <f t="shared" si="2207"/>
        <v>0.99339977999999995</v>
      </c>
      <c r="Q4152" s="13">
        <f t="shared" si="2200"/>
        <v>1.649223974943812</v>
      </c>
      <c r="R4152" s="2">
        <f t="shared" si="2203"/>
        <v>1.6481321799999999</v>
      </c>
      <c r="S4152" s="2">
        <f t="shared" si="2196"/>
        <v>1.69349298</v>
      </c>
      <c r="T4152" s="2">
        <f t="shared" si="2183"/>
        <v>172788.67657253001</v>
      </c>
      <c r="U4152" s="2">
        <f t="shared" si="2184"/>
        <v>10748.945119416325</v>
      </c>
      <c r="V4152" s="2">
        <f t="shared" si="2185"/>
        <v>56083.668471476522</v>
      </c>
      <c r="W4152" s="2">
        <f t="shared" si="2186"/>
        <v>168863.55119332284</v>
      </c>
      <c r="X4152" s="17">
        <f t="shared" si="2187"/>
        <v>0</v>
      </c>
      <c r="Y4152" s="2">
        <f t="shared" si="2188"/>
        <v>0</v>
      </c>
      <c r="Z4152" s="72">
        <f t="shared" si="2189"/>
        <v>0</v>
      </c>
      <c r="AA4152" s="2">
        <f t="shared" si="2208"/>
        <v>0</v>
      </c>
      <c r="AB4152" s="12">
        <f t="shared" si="2197"/>
        <v>4.6600000000000003E-2</v>
      </c>
      <c r="AC4152" s="17">
        <f t="shared" si="2190"/>
        <v>2</v>
      </c>
      <c r="AD4152" s="17">
        <v>252</v>
      </c>
      <c r="AE4152" s="13">
        <f t="shared" si="2201"/>
        <v>1.0003615480000001</v>
      </c>
      <c r="AF4152" s="2">
        <f t="shared" si="2209"/>
        <v>62.471400430000003</v>
      </c>
      <c r="AG4152" s="2">
        <f t="shared" si="2191"/>
        <v>61.052279200000001</v>
      </c>
      <c r="AH4152" s="3">
        <f t="shared" si="2192"/>
        <v>0</v>
      </c>
      <c r="AI4152" s="4" t="str">
        <f t="shared" si="2202"/>
        <v>A+J=</v>
      </c>
      <c r="AJ4152" s="11">
        <f t="shared" si="2198"/>
        <v>45336</v>
      </c>
      <c r="AQ4152" s="53"/>
      <c r="AR4152" s="53"/>
    </row>
    <row r="4153" spans="1:44" x14ac:dyDescent="0.2">
      <c r="A4153" s="158">
        <f t="shared" si="2193"/>
        <v>45309</v>
      </c>
      <c r="B4153" s="2">
        <f t="shared" si="2177"/>
        <v>168907.89998073783</v>
      </c>
      <c r="C4153" s="2">
        <f t="shared" si="2194"/>
        <v>102030.93760243</v>
      </c>
      <c r="D4153" s="2">
        <f>SUM(Y4153:Y$4362)</f>
        <v>15499.717270990002</v>
      </c>
      <c r="E4153" s="73">
        <f t="shared" si="2178"/>
        <v>86531.220331439996</v>
      </c>
      <c r="F4153" s="88">
        <f t="shared" si="2204"/>
        <v>6455.85</v>
      </c>
      <c r="G4153" s="3">
        <f>IF(AND(N4153=1,N4152&gt;1),VLOOKUP(A4152,[1]Plan1!$BK$81:$BM$259,3),G4152)</f>
        <v>6413.24</v>
      </c>
      <c r="H4153" s="11">
        <f t="shared" si="2205"/>
        <v>45246</v>
      </c>
      <c r="I4153" s="11">
        <f t="shared" si="2206"/>
        <v>45276</v>
      </c>
      <c r="J4153" s="12">
        <f t="shared" si="2179"/>
        <v>-6.6002153085962245E-3</v>
      </c>
      <c r="K4153" s="11">
        <f t="shared" si="2195"/>
        <v>45336</v>
      </c>
      <c r="L4153" s="11">
        <f t="shared" si="2180"/>
        <v>45336</v>
      </c>
      <c r="M4153" s="1">
        <f t="shared" si="2199"/>
        <v>20</v>
      </c>
      <c r="N4153" s="1">
        <f t="shared" si="2181"/>
        <v>3</v>
      </c>
      <c r="O4153" s="2">
        <f t="shared" si="2182"/>
        <v>0.99900717000000006</v>
      </c>
      <c r="P4153" s="13">
        <f t="shared" si="2207"/>
        <v>0.99339977999999995</v>
      </c>
      <c r="Q4153" s="13">
        <f t="shared" si="2200"/>
        <v>1.649223974943812</v>
      </c>
      <c r="R4153" s="2">
        <f t="shared" si="2203"/>
        <v>1.6475865700000001</v>
      </c>
      <c r="S4153" s="2">
        <f t="shared" si="2196"/>
        <v>1.69349298</v>
      </c>
      <c r="T4153" s="2">
        <f t="shared" si="2183"/>
        <v>172788.67657253001</v>
      </c>
      <c r="U4153" s="2">
        <f t="shared" si="2184"/>
        <v>10748.945119416325</v>
      </c>
      <c r="V4153" s="2">
        <f t="shared" si="2185"/>
        <v>56036.4561723515</v>
      </c>
      <c r="W4153" s="2">
        <f t="shared" si="2186"/>
        <v>168816.33889419783</v>
      </c>
      <c r="X4153" s="17">
        <f t="shared" si="2187"/>
        <v>0</v>
      </c>
      <c r="Y4153" s="2">
        <f t="shared" si="2188"/>
        <v>0</v>
      </c>
      <c r="Z4153" s="72">
        <f t="shared" si="2189"/>
        <v>0</v>
      </c>
      <c r="AA4153" s="2">
        <f t="shared" si="2208"/>
        <v>0</v>
      </c>
      <c r="AB4153" s="12">
        <f t="shared" si="2197"/>
        <v>4.6600000000000003E-2</v>
      </c>
      <c r="AC4153" s="17">
        <f t="shared" si="2190"/>
        <v>3</v>
      </c>
      <c r="AD4153" s="17">
        <v>252</v>
      </c>
      <c r="AE4153" s="13">
        <f t="shared" si="2201"/>
        <v>1.0005423710000001</v>
      </c>
      <c r="AF4153" s="2">
        <f t="shared" si="2209"/>
        <v>93.715567300000004</v>
      </c>
      <c r="AG4153" s="2">
        <f t="shared" si="2191"/>
        <v>91.561086540000005</v>
      </c>
      <c r="AH4153" s="3">
        <f t="shared" si="2192"/>
        <v>0</v>
      </c>
      <c r="AI4153" s="4" t="str">
        <f t="shared" si="2202"/>
        <v>A+J=</v>
      </c>
      <c r="AJ4153" s="11">
        <f t="shared" si="2198"/>
        <v>45336</v>
      </c>
      <c r="AQ4153" s="53"/>
      <c r="AR4153" s="53"/>
    </row>
    <row r="4154" spans="1:44" x14ac:dyDescent="0.2">
      <c r="A4154" s="158">
        <f t="shared" si="2193"/>
        <v>45310</v>
      </c>
      <c r="B4154" s="2">
        <f t="shared" si="2177"/>
        <v>168891.20057107243</v>
      </c>
      <c r="C4154" s="2">
        <f t="shared" si="2194"/>
        <v>102030.93760243</v>
      </c>
      <c r="D4154" s="2">
        <f>SUM(Y4154:Y$4362)</f>
        <v>15499.717270990002</v>
      </c>
      <c r="E4154" s="73">
        <f t="shared" si="2178"/>
        <v>86531.220331439996</v>
      </c>
      <c r="F4154" s="88">
        <f t="shared" si="2204"/>
        <v>6455.85</v>
      </c>
      <c r="G4154" s="3">
        <f>IF(AND(N4154=1,N4153&gt;1),VLOOKUP(A4153,[1]Plan1!$BK$81:$BM$259,3),G4153)</f>
        <v>6413.24</v>
      </c>
      <c r="H4154" s="11">
        <f t="shared" si="2205"/>
        <v>45246</v>
      </c>
      <c r="I4154" s="11">
        <f t="shared" si="2206"/>
        <v>45276</v>
      </c>
      <c r="J4154" s="12">
        <f t="shared" si="2179"/>
        <v>-6.6002153085962245E-3</v>
      </c>
      <c r="K4154" s="11">
        <f t="shared" si="2195"/>
        <v>45336</v>
      </c>
      <c r="L4154" s="11">
        <f t="shared" si="2180"/>
        <v>45336</v>
      </c>
      <c r="M4154" s="1">
        <f t="shared" si="2199"/>
        <v>20</v>
      </c>
      <c r="N4154" s="1">
        <f t="shared" si="2181"/>
        <v>4</v>
      </c>
      <c r="O4154" s="2">
        <f t="shared" si="2182"/>
        <v>0.99867645000000005</v>
      </c>
      <c r="P4154" s="13">
        <f t="shared" si="2207"/>
        <v>0.99339977999999995</v>
      </c>
      <c r="Q4154" s="13">
        <f t="shared" si="2200"/>
        <v>1.649223974943812</v>
      </c>
      <c r="R4154" s="2">
        <f t="shared" si="2203"/>
        <v>1.64704114</v>
      </c>
      <c r="S4154" s="2">
        <f t="shared" si="2196"/>
        <v>1.69349298</v>
      </c>
      <c r="T4154" s="2">
        <f t="shared" si="2183"/>
        <v>172788.67657253001</v>
      </c>
      <c r="U4154" s="2">
        <f t="shared" si="2184"/>
        <v>10748.945119416325</v>
      </c>
      <c r="V4154" s="2">
        <f t="shared" si="2185"/>
        <v>55989.259448846111</v>
      </c>
      <c r="W4154" s="2">
        <f t="shared" si="2186"/>
        <v>168769.14217069244</v>
      </c>
      <c r="X4154" s="17">
        <f t="shared" si="2187"/>
        <v>0</v>
      </c>
      <c r="Y4154" s="2">
        <f t="shared" si="2188"/>
        <v>0</v>
      </c>
      <c r="Z4154" s="72">
        <f t="shared" si="2189"/>
        <v>0</v>
      </c>
      <c r="AA4154" s="2">
        <f t="shared" si="2208"/>
        <v>0</v>
      </c>
      <c r="AB4154" s="12">
        <f t="shared" si="2197"/>
        <v>4.6600000000000003E-2</v>
      </c>
      <c r="AC4154" s="17">
        <f t="shared" si="2190"/>
        <v>4</v>
      </c>
      <c r="AD4154" s="17">
        <v>252</v>
      </c>
      <c r="AE4154" s="13">
        <f t="shared" si="2201"/>
        <v>1.0007232269999999</v>
      </c>
      <c r="AF4154" s="2">
        <f t="shared" si="2209"/>
        <v>124.96543619000001</v>
      </c>
      <c r="AG4154" s="2">
        <f t="shared" si="2191"/>
        <v>122.05840037999999</v>
      </c>
      <c r="AH4154" s="3">
        <f t="shared" si="2192"/>
        <v>0</v>
      </c>
      <c r="AI4154" s="4" t="str">
        <f t="shared" si="2202"/>
        <v>A+J=</v>
      </c>
      <c r="AJ4154" s="11">
        <f t="shared" si="2198"/>
        <v>45336</v>
      </c>
      <c r="AQ4154" s="53"/>
      <c r="AR4154" s="53"/>
    </row>
    <row r="4155" spans="1:44" x14ac:dyDescent="0.2">
      <c r="A4155" s="158">
        <f t="shared" si="2193"/>
        <v>45311</v>
      </c>
      <c r="B4155" s="2">
        <f t="shared" si="2177"/>
        <v>168874.5050785967</v>
      </c>
      <c r="C4155" s="2">
        <f t="shared" si="2194"/>
        <v>102030.93760243</v>
      </c>
      <c r="D4155" s="2">
        <f>SUM(Y4155:Y$4362)</f>
        <v>15499.717270990002</v>
      </c>
      <c r="E4155" s="73">
        <f t="shared" si="2178"/>
        <v>86531.220331439996</v>
      </c>
      <c r="F4155" s="88">
        <f t="shared" si="2204"/>
        <v>6455.85</v>
      </c>
      <c r="G4155" s="3">
        <f>IF(AND(N4155=1,N4154&gt;1),VLOOKUP(A4154,[1]Plan1!$BK$81:$BM$259,3),G4154)</f>
        <v>6413.24</v>
      </c>
      <c r="H4155" s="11">
        <f t="shared" si="2205"/>
        <v>45246</v>
      </c>
      <c r="I4155" s="11">
        <f t="shared" si="2206"/>
        <v>45276</v>
      </c>
      <c r="J4155" s="12">
        <f t="shared" si="2179"/>
        <v>-6.6002153085962245E-3</v>
      </c>
      <c r="K4155" s="11">
        <f t="shared" si="2195"/>
        <v>45336</v>
      </c>
      <c r="L4155" s="11">
        <f t="shared" si="2180"/>
        <v>45336</v>
      </c>
      <c r="M4155" s="1">
        <f t="shared" si="2199"/>
        <v>20</v>
      </c>
      <c r="N4155" s="1">
        <f t="shared" si="2181"/>
        <v>5</v>
      </c>
      <c r="O4155" s="2">
        <f t="shared" si="2182"/>
        <v>0.99834584000000004</v>
      </c>
      <c r="P4155" s="13">
        <f t="shared" si="2207"/>
        <v>0.99339977999999995</v>
      </c>
      <c r="Q4155" s="13">
        <f t="shared" si="2200"/>
        <v>1.649223974943812</v>
      </c>
      <c r="R4155" s="2">
        <f t="shared" si="2203"/>
        <v>1.64649589</v>
      </c>
      <c r="S4155" s="2">
        <f t="shared" si="2196"/>
        <v>1.69349298</v>
      </c>
      <c r="T4155" s="2">
        <f t="shared" si="2183"/>
        <v>172788.67657253001</v>
      </c>
      <c r="U4155" s="2">
        <f t="shared" si="2184"/>
        <v>10748.945119416325</v>
      </c>
      <c r="V4155" s="2">
        <f t="shared" si="2185"/>
        <v>55942.078300960391</v>
      </c>
      <c r="W4155" s="2">
        <f t="shared" si="2186"/>
        <v>168721.9610228067</v>
      </c>
      <c r="X4155" s="17">
        <f t="shared" si="2187"/>
        <v>0</v>
      </c>
      <c r="Y4155" s="2">
        <f t="shared" si="2188"/>
        <v>0</v>
      </c>
      <c r="Z4155" s="72">
        <f t="shared" si="2189"/>
        <v>0</v>
      </c>
      <c r="AA4155" s="2">
        <f t="shared" si="2208"/>
        <v>0</v>
      </c>
      <c r="AB4155" s="12">
        <f t="shared" si="2197"/>
        <v>4.6600000000000003E-2</v>
      </c>
      <c r="AC4155" s="17">
        <f t="shared" si="2190"/>
        <v>5</v>
      </c>
      <c r="AD4155" s="17">
        <v>252</v>
      </c>
      <c r="AE4155" s="13">
        <f t="shared" si="2201"/>
        <v>1.000904115</v>
      </c>
      <c r="AF4155" s="2">
        <f t="shared" si="2209"/>
        <v>156.22083430999999</v>
      </c>
      <c r="AG4155" s="2">
        <f t="shared" si="2191"/>
        <v>152.54405578999999</v>
      </c>
      <c r="AH4155" s="3">
        <f t="shared" si="2192"/>
        <v>0</v>
      </c>
      <c r="AI4155" s="4" t="str">
        <f t="shared" si="2202"/>
        <v>A+J=</v>
      </c>
      <c r="AJ4155" s="11">
        <f t="shared" si="2198"/>
        <v>45336</v>
      </c>
      <c r="AQ4155" s="53"/>
      <c r="AR4155" s="53"/>
    </row>
    <row r="4156" spans="1:44" x14ac:dyDescent="0.2">
      <c r="A4156" s="158">
        <f t="shared" si="2193"/>
        <v>45312</v>
      </c>
      <c r="B4156" s="2">
        <f t="shared" si="2177"/>
        <v>168874.5050785967</v>
      </c>
      <c r="C4156" s="2">
        <f t="shared" si="2194"/>
        <v>102030.93760243</v>
      </c>
      <c r="D4156" s="2">
        <f>SUM(Y4156:Y$4362)</f>
        <v>15499.717270990002</v>
      </c>
      <c r="E4156" s="73">
        <f t="shared" si="2178"/>
        <v>86531.220331439996</v>
      </c>
      <c r="F4156" s="88">
        <f t="shared" si="2204"/>
        <v>6455.85</v>
      </c>
      <c r="G4156" s="3">
        <f>IF(AND(N4156=1,N4155&gt;1),VLOOKUP(A4155,[1]Plan1!$BK$81:$BM$259,3),G4155)</f>
        <v>6413.24</v>
      </c>
      <c r="H4156" s="11">
        <f t="shared" si="2205"/>
        <v>45246</v>
      </c>
      <c r="I4156" s="11">
        <f t="shared" si="2206"/>
        <v>45276</v>
      </c>
      <c r="J4156" s="12">
        <f t="shared" si="2179"/>
        <v>-6.6002153085962245E-3</v>
      </c>
      <c r="K4156" s="11">
        <f t="shared" si="2195"/>
        <v>45336</v>
      </c>
      <c r="L4156" s="11">
        <f t="shared" si="2180"/>
        <v>45336</v>
      </c>
      <c r="M4156" s="1">
        <f t="shared" si="2199"/>
        <v>20</v>
      </c>
      <c r="N4156" s="1">
        <f t="shared" si="2181"/>
        <v>5</v>
      </c>
      <c r="O4156" s="2">
        <f t="shared" si="2182"/>
        <v>0.99834584000000004</v>
      </c>
      <c r="P4156" s="13">
        <f t="shared" si="2207"/>
        <v>0.99339977999999995</v>
      </c>
      <c r="Q4156" s="13">
        <f t="shared" si="2200"/>
        <v>1.649223974943812</v>
      </c>
      <c r="R4156" s="2">
        <f t="shared" si="2203"/>
        <v>1.64649589</v>
      </c>
      <c r="S4156" s="2">
        <f t="shared" si="2196"/>
        <v>1.69349298</v>
      </c>
      <c r="T4156" s="2">
        <f t="shared" si="2183"/>
        <v>172788.67657253001</v>
      </c>
      <c r="U4156" s="2">
        <f t="shared" si="2184"/>
        <v>10748.945119416325</v>
      </c>
      <c r="V4156" s="2">
        <f t="shared" si="2185"/>
        <v>55942.078300960391</v>
      </c>
      <c r="W4156" s="2">
        <f t="shared" si="2186"/>
        <v>168721.9610228067</v>
      </c>
      <c r="X4156" s="17">
        <f t="shared" si="2187"/>
        <v>0</v>
      </c>
      <c r="Y4156" s="2">
        <f t="shared" si="2188"/>
        <v>0</v>
      </c>
      <c r="Z4156" s="72">
        <f t="shared" si="2189"/>
        <v>0</v>
      </c>
      <c r="AA4156" s="2">
        <f t="shared" si="2208"/>
        <v>0</v>
      </c>
      <c r="AB4156" s="12">
        <f t="shared" si="2197"/>
        <v>4.6600000000000003E-2</v>
      </c>
      <c r="AC4156" s="17">
        <f t="shared" si="2190"/>
        <v>5</v>
      </c>
      <c r="AD4156" s="17">
        <v>252</v>
      </c>
      <c r="AE4156" s="13">
        <f t="shared" si="2201"/>
        <v>1.000904115</v>
      </c>
      <c r="AF4156" s="2">
        <f t="shared" si="2209"/>
        <v>156.22083430999999</v>
      </c>
      <c r="AG4156" s="2">
        <f t="shared" si="2191"/>
        <v>152.54405578999999</v>
      </c>
      <c r="AH4156" s="3">
        <f t="shared" si="2192"/>
        <v>0</v>
      </c>
      <c r="AI4156" s="4" t="str">
        <f t="shared" si="2202"/>
        <v>A+J=</v>
      </c>
      <c r="AJ4156" s="11">
        <f t="shared" si="2198"/>
        <v>45336</v>
      </c>
      <c r="AQ4156" s="53"/>
      <c r="AR4156" s="53"/>
    </row>
    <row r="4157" spans="1:44" x14ac:dyDescent="0.2">
      <c r="A4157" s="158">
        <f t="shared" si="2193"/>
        <v>45313</v>
      </c>
      <c r="B4157" s="2">
        <f t="shared" si="2177"/>
        <v>168874.5050785967</v>
      </c>
      <c r="C4157" s="2">
        <f t="shared" si="2194"/>
        <v>102030.93760243</v>
      </c>
      <c r="D4157" s="2">
        <f>SUM(Y4157:Y$4362)</f>
        <v>15499.717270990002</v>
      </c>
      <c r="E4157" s="73">
        <f t="shared" si="2178"/>
        <v>86531.220331439996</v>
      </c>
      <c r="F4157" s="88">
        <f t="shared" si="2204"/>
        <v>6455.85</v>
      </c>
      <c r="G4157" s="3">
        <f>IF(AND(N4157=1,N4156&gt;1),VLOOKUP(A4156,[1]Plan1!$BK$81:$BM$259,3),G4156)</f>
        <v>6413.24</v>
      </c>
      <c r="H4157" s="11">
        <f t="shared" si="2205"/>
        <v>45246</v>
      </c>
      <c r="I4157" s="11">
        <f t="shared" si="2206"/>
        <v>45276</v>
      </c>
      <c r="J4157" s="12">
        <f t="shared" si="2179"/>
        <v>-6.6002153085962245E-3</v>
      </c>
      <c r="K4157" s="11">
        <f t="shared" si="2195"/>
        <v>45336</v>
      </c>
      <c r="L4157" s="11">
        <f t="shared" si="2180"/>
        <v>45336</v>
      </c>
      <c r="M4157" s="1">
        <f t="shared" si="2199"/>
        <v>20</v>
      </c>
      <c r="N4157" s="1">
        <f t="shared" si="2181"/>
        <v>5</v>
      </c>
      <c r="O4157" s="2">
        <f t="shared" si="2182"/>
        <v>0.99834584000000004</v>
      </c>
      <c r="P4157" s="13">
        <f t="shared" si="2207"/>
        <v>0.99339977999999995</v>
      </c>
      <c r="Q4157" s="13">
        <f t="shared" si="2200"/>
        <v>1.649223974943812</v>
      </c>
      <c r="R4157" s="2">
        <f t="shared" si="2203"/>
        <v>1.64649589</v>
      </c>
      <c r="S4157" s="2">
        <f t="shared" si="2196"/>
        <v>1.69349298</v>
      </c>
      <c r="T4157" s="2">
        <f t="shared" si="2183"/>
        <v>172788.67657253001</v>
      </c>
      <c r="U4157" s="2">
        <f t="shared" si="2184"/>
        <v>10748.945119416325</v>
      </c>
      <c r="V4157" s="2">
        <f t="shared" si="2185"/>
        <v>55942.078300960391</v>
      </c>
      <c r="W4157" s="2">
        <f t="shared" si="2186"/>
        <v>168721.9610228067</v>
      </c>
      <c r="X4157" s="17">
        <f t="shared" si="2187"/>
        <v>0</v>
      </c>
      <c r="Y4157" s="2">
        <f t="shared" si="2188"/>
        <v>0</v>
      </c>
      <c r="Z4157" s="72">
        <f t="shared" si="2189"/>
        <v>0</v>
      </c>
      <c r="AA4157" s="2">
        <f t="shared" si="2208"/>
        <v>0</v>
      </c>
      <c r="AB4157" s="12">
        <f t="shared" si="2197"/>
        <v>4.6600000000000003E-2</v>
      </c>
      <c r="AC4157" s="17">
        <f t="shared" si="2190"/>
        <v>5</v>
      </c>
      <c r="AD4157" s="17">
        <v>252</v>
      </c>
      <c r="AE4157" s="13">
        <f t="shared" si="2201"/>
        <v>1.000904115</v>
      </c>
      <c r="AF4157" s="2">
        <f t="shared" si="2209"/>
        <v>156.22083430999999</v>
      </c>
      <c r="AG4157" s="2">
        <f t="shared" si="2191"/>
        <v>152.54405578999999</v>
      </c>
      <c r="AH4157" s="3">
        <f t="shared" si="2192"/>
        <v>0</v>
      </c>
      <c r="AI4157" s="4" t="str">
        <f t="shared" si="2202"/>
        <v>A+J=</v>
      </c>
      <c r="AJ4157" s="11">
        <f t="shared" si="2198"/>
        <v>45336</v>
      </c>
      <c r="AQ4157" s="53"/>
      <c r="AR4157" s="53"/>
    </row>
    <row r="4158" spans="1:44" x14ac:dyDescent="0.2">
      <c r="A4158" s="158">
        <f t="shared" si="2193"/>
        <v>45314</v>
      </c>
      <c r="B4158" s="2">
        <f t="shared" si="2177"/>
        <v>168857.81367589068</v>
      </c>
      <c r="C4158" s="2">
        <f t="shared" si="2194"/>
        <v>102030.93760243</v>
      </c>
      <c r="D4158" s="2">
        <f>SUM(Y4158:Y$4362)</f>
        <v>15499.717270990002</v>
      </c>
      <c r="E4158" s="73">
        <f t="shared" si="2178"/>
        <v>86531.220331439996</v>
      </c>
      <c r="F4158" s="88">
        <f t="shared" si="2204"/>
        <v>6455.85</v>
      </c>
      <c r="G4158" s="3">
        <f>IF(AND(N4158=1,N4157&gt;1),VLOOKUP(A4157,[1]Plan1!$BK$81:$BM$259,3),G4157)</f>
        <v>6413.24</v>
      </c>
      <c r="H4158" s="11">
        <f t="shared" si="2205"/>
        <v>45246</v>
      </c>
      <c r="I4158" s="11">
        <f t="shared" si="2206"/>
        <v>45276</v>
      </c>
      <c r="J4158" s="12">
        <f t="shared" si="2179"/>
        <v>-6.6002153085962245E-3</v>
      </c>
      <c r="K4158" s="11">
        <f t="shared" si="2195"/>
        <v>45336</v>
      </c>
      <c r="L4158" s="11">
        <f t="shared" si="2180"/>
        <v>45336</v>
      </c>
      <c r="M4158" s="1">
        <f t="shared" si="2199"/>
        <v>20</v>
      </c>
      <c r="N4158" s="1">
        <f t="shared" si="2181"/>
        <v>6</v>
      </c>
      <c r="O4158" s="2">
        <f t="shared" si="2182"/>
        <v>0.99801534000000003</v>
      </c>
      <c r="P4158" s="13">
        <f t="shared" si="2207"/>
        <v>0.99339977999999995</v>
      </c>
      <c r="Q4158" s="13">
        <f t="shared" si="2200"/>
        <v>1.649223974943812</v>
      </c>
      <c r="R4158" s="2">
        <f t="shared" si="2203"/>
        <v>1.6459508199999999</v>
      </c>
      <c r="S4158" s="2">
        <f t="shared" si="2196"/>
        <v>1.69349298</v>
      </c>
      <c r="T4158" s="2">
        <f t="shared" si="2183"/>
        <v>172788.67657253001</v>
      </c>
      <c r="U4158" s="2">
        <f t="shared" si="2184"/>
        <v>10748.945119416325</v>
      </c>
      <c r="V4158" s="2">
        <f t="shared" si="2185"/>
        <v>55894.912728694333</v>
      </c>
      <c r="W4158" s="2">
        <f t="shared" si="2186"/>
        <v>168674.79545054067</v>
      </c>
      <c r="X4158" s="17">
        <f t="shared" si="2187"/>
        <v>0</v>
      </c>
      <c r="Y4158" s="2">
        <f t="shared" si="2188"/>
        <v>0</v>
      </c>
      <c r="Z4158" s="72">
        <f t="shared" si="2189"/>
        <v>0</v>
      </c>
      <c r="AA4158" s="2">
        <f t="shared" si="2208"/>
        <v>0</v>
      </c>
      <c r="AB4158" s="12">
        <f t="shared" si="2197"/>
        <v>4.6600000000000003E-2</v>
      </c>
      <c r="AC4158" s="17">
        <f t="shared" si="2190"/>
        <v>6</v>
      </c>
      <c r="AD4158" s="17">
        <v>252</v>
      </c>
      <c r="AE4158" s="13">
        <f t="shared" si="2201"/>
        <v>1.0010850360000001</v>
      </c>
      <c r="AF4158" s="2">
        <f t="shared" si="2209"/>
        <v>187.48193447</v>
      </c>
      <c r="AG4158" s="2">
        <f t="shared" si="2191"/>
        <v>183.01822534999999</v>
      </c>
      <c r="AH4158" s="3">
        <f t="shared" si="2192"/>
        <v>0</v>
      </c>
      <c r="AI4158" s="4" t="str">
        <f t="shared" si="2202"/>
        <v>A+J=</v>
      </c>
      <c r="AJ4158" s="11">
        <f t="shared" si="2198"/>
        <v>45336</v>
      </c>
      <c r="AQ4158" s="53"/>
      <c r="AR4158" s="53"/>
    </row>
    <row r="4159" spans="1:44" x14ac:dyDescent="0.2">
      <c r="A4159" s="158">
        <f t="shared" si="2193"/>
        <v>45315</v>
      </c>
      <c r="B4159" s="2">
        <f t="shared" si="2177"/>
        <v>168841.12636675424</v>
      </c>
      <c r="C4159" s="2">
        <f t="shared" si="2194"/>
        <v>102030.93760243</v>
      </c>
      <c r="D4159" s="2">
        <f>SUM(Y4159:Y$4362)</f>
        <v>15499.717270990002</v>
      </c>
      <c r="E4159" s="73">
        <f t="shared" si="2178"/>
        <v>86531.220331439996</v>
      </c>
      <c r="F4159" s="88">
        <f t="shared" si="2204"/>
        <v>6455.85</v>
      </c>
      <c r="G4159" s="3">
        <f>IF(AND(N4159=1,N4158&gt;1),VLOOKUP(A4158,[1]Plan1!$BK$81:$BM$259,3),G4158)</f>
        <v>6413.24</v>
      </c>
      <c r="H4159" s="11">
        <f t="shared" si="2205"/>
        <v>45246</v>
      </c>
      <c r="I4159" s="11">
        <f t="shared" si="2206"/>
        <v>45276</v>
      </c>
      <c r="J4159" s="12">
        <f t="shared" si="2179"/>
        <v>-6.6002153085962245E-3</v>
      </c>
      <c r="K4159" s="11">
        <f t="shared" si="2195"/>
        <v>45336</v>
      </c>
      <c r="L4159" s="11">
        <f t="shared" si="2180"/>
        <v>45336</v>
      </c>
      <c r="M4159" s="1">
        <f t="shared" si="2199"/>
        <v>20</v>
      </c>
      <c r="N4159" s="1">
        <f t="shared" si="2181"/>
        <v>7</v>
      </c>
      <c r="O4159" s="2">
        <f t="shared" si="2182"/>
        <v>0.99768495000000001</v>
      </c>
      <c r="P4159" s="13">
        <f t="shared" si="2207"/>
        <v>0.99339977999999995</v>
      </c>
      <c r="Q4159" s="13">
        <f t="shared" si="2200"/>
        <v>1.649223974943812</v>
      </c>
      <c r="R4159" s="2">
        <f t="shared" si="2203"/>
        <v>1.6454059299999999</v>
      </c>
      <c r="S4159" s="2">
        <f t="shared" si="2196"/>
        <v>1.69349298</v>
      </c>
      <c r="T4159" s="2">
        <f t="shared" si="2183"/>
        <v>172788.67657253001</v>
      </c>
      <c r="U4159" s="2">
        <f t="shared" si="2184"/>
        <v>10748.945119416325</v>
      </c>
      <c r="V4159" s="2">
        <f t="shared" si="2185"/>
        <v>55847.76273204793</v>
      </c>
      <c r="W4159" s="2">
        <f t="shared" si="2186"/>
        <v>168627.64545389425</v>
      </c>
      <c r="X4159" s="17">
        <f t="shared" si="2187"/>
        <v>0</v>
      </c>
      <c r="Y4159" s="2">
        <f t="shared" si="2188"/>
        <v>0</v>
      </c>
      <c r="Z4159" s="72">
        <f t="shared" si="2189"/>
        <v>0</v>
      </c>
      <c r="AA4159" s="2">
        <f t="shared" si="2208"/>
        <v>0</v>
      </c>
      <c r="AB4159" s="12">
        <f t="shared" si="2197"/>
        <v>4.6600000000000003E-2</v>
      </c>
      <c r="AC4159" s="17">
        <f t="shared" si="2190"/>
        <v>7</v>
      </c>
      <c r="AD4159" s="17">
        <v>252</v>
      </c>
      <c r="AE4159" s="13">
        <f t="shared" si="2201"/>
        <v>1.0012659900000001</v>
      </c>
      <c r="AF4159" s="2">
        <f t="shared" si="2209"/>
        <v>218.74873665000001</v>
      </c>
      <c r="AG4159" s="2">
        <f t="shared" si="2191"/>
        <v>213.48091285999999</v>
      </c>
      <c r="AH4159" s="3">
        <f t="shared" si="2192"/>
        <v>0</v>
      </c>
      <c r="AI4159" s="4" t="str">
        <f t="shared" si="2202"/>
        <v>A+J=</v>
      </c>
      <c r="AJ4159" s="11">
        <f t="shared" si="2198"/>
        <v>45336</v>
      </c>
      <c r="AQ4159" s="53"/>
      <c r="AR4159" s="53"/>
    </row>
    <row r="4160" spans="1:44" x14ac:dyDescent="0.2">
      <c r="A4160" s="158">
        <f t="shared" si="2193"/>
        <v>45316</v>
      </c>
      <c r="B4160" s="2">
        <f t="shared" si="2177"/>
        <v>168824.44211983532</v>
      </c>
      <c r="C4160" s="2">
        <f t="shared" si="2194"/>
        <v>102030.93760243</v>
      </c>
      <c r="D4160" s="2">
        <f>SUM(Y4160:Y$4362)</f>
        <v>15499.717270990002</v>
      </c>
      <c r="E4160" s="73">
        <f t="shared" si="2178"/>
        <v>86531.220331439996</v>
      </c>
      <c r="F4160" s="88">
        <f t="shared" si="2204"/>
        <v>6455.85</v>
      </c>
      <c r="G4160" s="3">
        <f>IF(AND(N4160=1,N4159&gt;1),VLOOKUP(A4159,[1]Plan1!$BK$81:$BM$259,3),G4159)</f>
        <v>6413.24</v>
      </c>
      <c r="H4160" s="11">
        <f t="shared" si="2205"/>
        <v>45246</v>
      </c>
      <c r="I4160" s="11">
        <f t="shared" si="2206"/>
        <v>45276</v>
      </c>
      <c r="J4160" s="12">
        <f t="shared" si="2179"/>
        <v>-6.6002153085962245E-3</v>
      </c>
      <c r="K4160" s="11">
        <f t="shared" si="2195"/>
        <v>45336</v>
      </c>
      <c r="L4160" s="11">
        <f t="shared" si="2180"/>
        <v>45336</v>
      </c>
      <c r="M4160" s="1">
        <f t="shared" si="2199"/>
        <v>20</v>
      </c>
      <c r="N4160" s="1">
        <f t="shared" si="2181"/>
        <v>8</v>
      </c>
      <c r="O4160" s="2">
        <f t="shared" si="2182"/>
        <v>0.99735465999999995</v>
      </c>
      <c r="P4160" s="13">
        <f t="shared" si="2207"/>
        <v>0.99339977999999995</v>
      </c>
      <c r="Q4160" s="13">
        <f t="shared" si="2200"/>
        <v>1.649223974943812</v>
      </c>
      <c r="R4160" s="2">
        <f t="shared" si="2203"/>
        <v>1.64486121</v>
      </c>
      <c r="S4160" s="2">
        <f t="shared" si="2196"/>
        <v>1.69349298</v>
      </c>
      <c r="T4160" s="2">
        <f t="shared" si="2183"/>
        <v>172788.67657253001</v>
      </c>
      <c r="U4160" s="2">
        <f t="shared" si="2184"/>
        <v>10748.945119416325</v>
      </c>
      <c r="V4160" s="2">
        <f t="shared" si="2185"/>
        <v>55800.627445708997</v>
      </c>
      <c r="W4160" s="2">
        <f t="shared" si="2186"/>
        <v>168580.51016755533</v>
      </c>
      <c r="X4160" s="17">
        <f t="shared" si="2187"/>
        <v>0</v>
      </c>
      <c r="Y4160" s="2">
        <f t="shared" si="2188"/>
        <v>0</v>
      </c>
      <c r="Z4160" s="72">
        <f t="shared" si="2189"/>
        <v>0</v>
      </c>
      <c r="AA4160" s="2">
        <f t="shared" si="2208"/>
        <v>0</v>
      </c>
      <c r="AB4160" s="12">
        <f t="shared" si="2197"/>
        <v>4.6600000000000003E-2</v>
      </c>
      <c r="AC4160" s="17">
        <f t="shared" si="2190"/>
        <v>8</v>
      </c>
      <c r="AD4160" s="17">
        <v>252</v>
      </c>
      <c r="AE4160" s="13">
        <f t="shared" si="2201"/>
        <v>1.001446976</v>
      </c>
      <c r="AF4160" s="2">
        <f t="shared" si="2209"/>
        <v>250.02106807000001</v>
      </c>
      <c r="AG4160" s="2">
        <f t="shared" si="2191"/>
        <v>243.93195227999999</v>
      </c>
      <c r="AH4160" s="3">
        <f t="shared" si="2192"/>
        <v>0</v>
      </c>
      <c r="AI4160" s="4" t="str">
        <f t="shared" si="2202"/>
        <v>A+J=</v>
      </c>
      <c r="AJ4160" s="11">
        <f t="shared" si="2198"/>
        <v>45336</v>
      </c>
      <c r="AQ4160" s="53"/>
      <c r="AR4160" s="53"/>
    </row>
    <row r="4161" spans="1:44" x14ac:dyDescent="0.2">
      <c r="A4161" s="158">
        <f t="shared" si="2193"/>
        <v>45317</v>
      </c>
      <c r="B4161" s="2">
        <f t="shared" si="2177"/>
        <v>168807.76387580045</v>
      </c>
      <c r="C4161" s="2">
        <f t="shared" si="2194"/>
        <v>102030.93760243</v>
      </c>
      <c r="D4161" s="2">
        <f>SUM(Y4161:Y$4362)</f>
        <v>15499.717270990002</v>
      </c>
      <c r="E4161" s="73">
        <f t="shared" si="2178"/>
        <v>86531.220331439996</v>
      </c>
      <c r="F4161" s="88">
        <f t="shared" si="2204"/>
        <v>6455.85</v>
      </c>
      <c r="G4161" s="3">
        <f>IF(AND(N4161=1,N4160&gt;1),VLOOKUP(A4160,[1]Plan1!$BK$81:$BM$259,3),G4160)</f>
        <v>6413.24</v>
      </c>
      <c r="H4161" s="11">
        <f t="shared" si="2205"/>
        <v>45246</v>
      </c>
      <c r="I4161" s="11">
        <f t="shared" si="2206"/>
        <v>45276</v>
      </c>
      <c r="J4161" s="12">
        <f t="shared" si="2179"/>
        <v>-6.6002153085962245E-3</v>
      </c>
      <c r="K4161" s="11">
        <f t="shared" si="2195"/>
        <v>45336</v>
      </c>
      <c r="L4161" s="11">
        <f t="shared" si="2180"/>
        <v>45336</v>
      </c>
      <c r="M4161" s="1">
        <f t="shared" si="2199"/>
        <v>20</v>
      </c>
      <c r="N4161" s="1">
        <f t="shared" si="2181"/>
        <v>9</v>
      </c>
      <c r="O4161" s="2">
        <f t="shared" si="2182"/>
        <v>0.99702449000000004</v>
      </c>
      <c r="P4161" s="13">
        <f t="shared" si="2207"/>
        <v>0.99339977999999995</v>
      </c>
      <c r="Q4161" s="13">
        <f t="shared" si="2200"/>
        <v>1.649223974943812</v>
      </c>
      <c r="R4161" s="2">
        <f t="shared" si="2203"/>
        <v>1.6443166899999999</v>
      </c>
      <c r="S4161" s="2">
        <f t="shared" si="2196"/>
        <v>1.69349298</v>
      </c>
      <c r="T4161" s="2">
        <f t="shared" si="2183"/>
        <v>172788.67657253001</v>
      </c>
      <c r="U4161" s="2">
        <f t="shared" si="2184"/>
        <v>10748.945119416325</v>
      </c>
      <c r="V4161" s="2">
        <f t="shared" si="2185"/>
        <v>55753.509465614115</v>
      </c>
      <c r="W4161" s="2">
        <f t="shared" si="2186"/>
        <v>168533.39218746044</v>
      </c>
      <c r="X4161" s="17">
        <f t="shared" si="2187"/>
        <v>0</v>
      </c>
      <c r="Y4161" s="2">
        <f t="shared" si="2188"/>
        <v>0</v>
      </c>
      <c r="Z4161" s="72">
        <f t="shared" si="2189"/>
        <v>0</v>
      </c>
      <c r="AA4161" s="2">
        <f t="shared" si="2208"/>
        <v>0</v>
      </c>
      <c r="AB4161" s="12">
        <f t="shared" si="2197"/>
        <v>4.6600000000000003E-2</v>
      </c>
      <c r="AC4161" s="17">
        <f t="shared" si="2190"/>
        <v>9</v>
      </c>
      <c r="AD4161" s="17">
        <v>252</v>
      </c>
      <c r="AE4161" s="13">
        <f t="shared" si="2201"/>
        <v>1.0016279960000001</v>
      </c>
      <c r="AF4161" s="2">
        <f t="shared" si="2209"/>
        <v>281.29927429999998</v>
      </c>
      <c r="AG4161" s="2">
        <f t="shared" si="2191"/>
        <v>274.37168833999999</v>
      </c>
      <c r="AH4161" s="3">
        <f t="shared" si="2192"/>
        <v>0</v>
      </c>
      <c r="AI4161" s="4" t="str">
        <f t="shared" si="2202"/>
        <v>A+J=</v>
      </c>
      <c r="AJ4161" s="11">
        <f t="shared" si="2198"/>
        <v>45336</v>
      </c>
      <c r="AQ4161" s="53"/>
      <c r="AR4161" s="53"/>
    </row>
    <row r="4162" spans="1:44" x14ac:dyDescent="0.2">
      <c r="A4162" s="158">
        <f t="shared" si="2193"/>
        <v>45318</v>
      </c>
      <c r="B4162" s="2">
        <f t="shared" si="2177"/>
        <v>168791.08783478083</v>
      </c>
      <c r="C4162" s="2">
        <f t="shared" si="2194"/>
        <v>102030.93760243</v>
      </c>
      <c r="D4162" s="2">
        <f>SUM(Y4162:Y$4362)</f>
        <v>15499.717270990002</v>
      </c>
      <c r="E4162" s="73">
        <f t="shared" si="2178"/>
        <v>86531.220331439996</v>
      </c>
      <c r="F4162" s="88">
        <f t="shared" si="2204"/>
        <v>6455.85</v>
      </c>
      <c r="G4162" s="3">
        <f>IF(AND(N4162=1,N4161&gt;1),VLOOKUP(A4161,[1]Plan1!$BK$81:$BM$259,3),G4161)</f>
        <v>6413.24</v>
      </c>
      <c r="H4162" s="11">
        <f t="shared" si="2205"/>
        <v>45246</v>
      </c>
      <c r="I4162" s="11">
        <f t="shared" si="2206"/>
        <v>45276</v>
      </c>
      <c r="J4162" s="12">
        <f t="shared" si="2179"/>
        <v>-6.6002153085962245E-3</v>
      </c>
      <c r="K4162" s="11">
        <f t="shared" si="2195"/>
        <v>45336</v>
      </c>
      <c r="L4162" s="11">
        <f t="shared" si="2180"/>
        <v>45336</v>
      </c>
      <c r="M4162" s="1">
        <f t="shared" si="2199"/>
        <v>20</v>
      </c>
      <c r="N4162" s="1">
        <f t="shared" si="2181"/>
        <v>10</v>
      </c>
      <c r="O4162" s="2">
        <f t="shared" si="2182"/>
        <v>0.99669441999999997</v>
      </c>
      <c r="P4162" s="13">
        <f t="shared" si="2207"/>
        <v>0.99339977999999995</v>
      </c>
      <c r="Q4162" s="13">
        <f t="shared" si="2200"/>
        <v>1.649223974943812</v>
      </c>
      <c r="R4162" s="2">
        <f t="shared" si="2203"/>
        <v>1.64377233</v>
      </c>
      <c r="S4162" s="2">
        <f t="shared" si="2196"/>
        <v>1.69349298</v>
      </c>
      <c r="T4162" s="2">
        <f t="shared" si="2183"/>
        <v>172788.67657253001</v>
      </c>
      <c r="U4162" s="2">
        <f t="shared" si="2184"/>
        <v>10748.945119416325</v>
      </c>
      <c r="V4162" s="2">
        <f t="shared" si="2185"/>
        <v>55706.405330514499</v>
      </c>
      <c r="W4162" s="2">
        <f t="shared" si="2186"/>
        <v>168486.28805236082</v>
      </c>
      <c r="X4162" s="17">
        <f t="shared" si="2187"/>
        <v>0</v>
      </c>
      <c r="Y4162" s="2">
        <f t="shared" si="2188"/>
        <v>0</v>
      </c>
      <c r="Z4162" s="72">
        <f t="shared" si="2189"/>
        <v>0</v>
      </c>
      <c r="AA4162" s="2">
        <f t="shared" si="2208"/>
        <v>0</v>
      </c>
      <c r="AB4162" s="12">
        <f t="shared" si="2197"/>
        <v>4.6600000000000003E-2</v>
      </c>
      <c r="AC4162" s="17">
        <f t="shared" si="2190"/>
        <v>10</v>
      </c>
      <c r="AD4162" s="17">
        <v>252</v>
      </c>
      <c r="AE4162" s="13">
        <f t="shared" si="2201"/>
        <v>1.0018090479999999</v>
      </c>
      <c r="AF4162" s="2">
        <f t="shared" si="2209"/>
        <v>312.58300976999999</v>
      </c>
      <c r="AG4162" s="2">
        <f t="shared" si="2191"/>
        <v>304.79978241999999</v>
      </c>
      <c r="AH4162" s="3">
        <f t="shared" si="2192"/>
        <v>0</v>
      </c>
      <c r="AI4162" s="4" t="str">
        <f t="shared" si="2202"/>
        <v>A+J=</v>
      </c>
      <c r="AJ4162" s="11">
        <f t="shared" si="2198"/>
        <v>45336</v>
      </c>
      <c r="AQ4162" s="53"/>
      <c r="AR4162" s="53"/>
    </row>
    <row r="4163" spans="1:44" x14ac:dyDescent="0.2">
      <c r="A4163" s="158">
        <f t="shared" si="2193"/>
        <v>45319</v>
      </c>
      <c r="B4163" s="2">
        <f t="shared" si="2177"/>
        <v>168791.08783478083</v>
      </c>
      <c r="C4163" s="2">
        <f t="shared" si="2194"/>
        <v>102030.93760243</v>
      </c>
      <c r="D4163" s="2">
        <f>SUM(Y4163:Y$4362)</f>
        <v>15499.717270990002</v>
      </c>
      <c r="E4163" s="73">
        <f t="shared" si="2178"/>
        <v>86531.220331439996</v>
      </c>
      <c r="F4163" s="88">
        <f t="shared" si="2204"/>
        <v>6455.85</v>
      </c>
      <c r="G4163" s="3">
        <f>IF(AND(N4163=1,N4162&gt;1),VLOOKUP(A4162,[1]Plan1!$BK$81:$BM$259,3),G4162)</f>
        <v>6413.24</v>
      </c>
      <c r="H4163" s="11">
        <f t="shared" si="2205"/>
        <v>45246</v>
      </c>
      <c r="I4163" s="11">
        <f t="shared" si="2206"/>
        <v>45276</v>
      </c>
      <c r="J4163" s="12">
        <f t="shared" si="2179"/>
        <v>-6.6002153085962245E-3</v>
      </c>
      <c r="K4163" s="11">
        <f t="shared" si="2195"/>
        <v>45336</v>
      </c>
      <c r="L4163" s="11">
        <f t="shared" si="2180"/>
        <v>45336</v>
      </c>
      <c r="M4163" s="1">
        <f t="shared" si="2199"/>
        <v>20</v>
      </c>
      <c r="N4163" s="1">
        <f t="shared" si="2181"/>
        <v>10</v>
      </c>
      <c r="O4163" s="2">
        <f t="shared" si="2182"/>
        <v>0.99669441999999997</v>
      </c>
      <c r="P4163" s="13">
        <f t="shared" si="2207"/>
        <v>0.99339977999999995</v>
      </c>
      <c r="Q4163" s="13">
        <f t="shared" si="2200"/>
        <v>1.649223974943812</v>
      </c>
      <c r="R4163" s="2">
        <f t="shared" si="2203"/>
        <v>1.64377233</v>
      </c>
      <c r="S4163" s="2">
        <f t="shared" si="2196"/>
        <v>1.69349298</v>
      </c>
      <c r="T4163" s="2">
        <f t="shared" si="2183"/>
        <v>172788.67657253001</v>
      </c>
      <c r="U4163" s="2">
        <f t="shared" si="2184"/>
        <v>10748.945119416325</v>
      </c>
      <c r="V4163" s="2">
        <f t="shared" si="2185"/>
        <v>55706.405330514499</v>
      </c>
      <c r="W4163" s="2">
        <f t="shared" si="2186"/>
        <v>168486.28805236082</v>
      </c>
      <c r="X4163" s="17">
        <f t="shared" si="2187"/>
        <v>0</v>
      </c>
      <c r="Y4163" s="2">
        <f t="shared" si="2188"/>
        <v>0</v>
      </c>
      <c r="Z4163" s="72">
        <f t="shared" si="2189"/>
        <v>0</v>
      </c>
      <c r="AA4163" s="2">
        <f t="shared" si="2208"/>
        <v>0</v>
      </c>
      <c r="AB4163" s="12">
        <f t="shared" si="2197"/>
        <v>4.6600000000000003E-2</v>
      </c>
      <c r="AC4163" s="17">
        <f t="shared" si="2190"/>
        <v>10</v>
      </c>
      <c r="AD4163" s="17">
        <v>252</v>
      </c>
      <c r="AE4163" s="13">
        <f t="shared" si="2201"/>
        <v>1.0018090479999999</v>
      </c>
      <c r="AF4163" s="2">
        <f t="shared" si="2209"/>
        <v>312.58300976999999</v>
      </c>
      <c r="AG4163" s="2">
        <f t="shared" si="2191"/>
        <v>304.79978241999999</v>
      </c>
      <c r="AH4163" s="3">
        <f t="shared" si="2192"/>
        <v>0</v>
      </c>
      <c r="AI4163" s="4" t="str">
        <f t="shared" si="2202"/>
        <v>A+J=</v>
      </c>
      <c r="AJ4163" s="11">
        <f t="shared" si="2198"/>
        <v>45336</v>
      </c>
      <c r="AQ4163" s="53"/>
      <c r="AR4163" s="53"/>
    </row>
    <row r="4164" spans="1:44" x14ac:dyDescent="0.2">
      <c r="A4164" s="158">
        <f t="shared" si="2193"/>
        <v>45320</v>
      </c>
      <c r="B4164" s="2">
        <f t="shared" si="2177"/>
        <v>168791.08783478083</v>
      </c>
      <c r="C4164" s="2">
        <f t="shared" si="2194"/>
        <v>102030.93760243</v>
      </c>
      <c r="D4164" s="2">
        <f>SUM(Y4164:Y$4362)</f>
        <v>15499.717270990002</v>
      </c>
      <c r="E4164" s="73">
        <f t="shared" si="2178"/>
        <v>86531.220331439996</v>
      </c>
      <c r="F4164" s="88">
        <f t="shared" si="2204"/>
        <v>6455.85</v>
      </c>
      <c r="G4164" s="3">
        <f>IF(AND(N4164=1,N4163&gt;1),VLOOKUP(A4163,[1]Plan1!$BK$81:$BM$259,3),G4163)</f>
        <v>6413.24</v>
      </c>
      <c r="H4164" s="11">
        <f t="shared" si="2205"/>
        <v>45246</v>
      </c>
      <c r="I4164" s="11">
        <f t="shared" si="2206"/>
        <v>45276</v>
      </c>
      <c r="J4164" s="12">
        <f t="shared" si="2179"/>
        <v>-6.6002153085962245E-3</v>
      </c>
      <c r="K4164" s="11">
        <f t="shared" si="2195"/>
        <v>45336</v>
      </c>
      <c r="L4164" s="11">
        <f t="shared" si="2180"/>
        <v>45336</v>
      </c>
      <c r="M4164" s="1">
        <f t="shared" si="2199"/>
        <v>20</v>
      </c>
      <c r="N4164" s="1">
        <f t="shared" si="2181"/>
        <v>10</v>
      </c>
      <c r="O4164" s="2">
        <f t="shared" si="2182"/>
        <v>0.99669441999999997</v>
      </c>
      <c r="P4164" s="13">
        <f t="shared" si="2207"/>
        <v>0.99339977999999995</v>
      </c>
      <c r="Q4164" s="13">
        <f t="shared" si="2200"/>
        <v>1.649223974943812</v>
      </c>
      <c r="R4164" s="2">
        <f t="shared" si="2203"/>
        <v>1.64377233</v>
      </c>
      <c r="S4164" s="2">
        <f t="shared" si="2196"/>
        <v>1.69349298</v>
      </c>
      <c r="T4164" s="2">
        <f t="shared" si="2183"/>
        <v>172788.67657253001</v>
      </c>
      <c r="U4164" s="2">
        <f t="shared" si="2184"/>
        <v>10748.945119416325</v>
      </c>
      <c r="V4164" s="2">
        <f t="shared" si="2185"/>
        <v>55706.405330514499</v>
      </c>
      <c r="W4164" s="2">
        <f t="shared" si="2186"/>
        <v>168486.28805236082</v>
      </c>
      <c r="X4164" s="17">
        <f t="shared" si="2187"/>
        <v>0</v>
      </c>
      <c r="Y4164" s="2">
        <f t="shared" si="2188"/>
        <v>0</v>
      </c>
      <c r="Z4164" s="72">
        <f t="shared" si="2189"/>
        <v>0</v>
      </c>
      <c r="AA4164" s="2">
        <f t="shared" si="2208"/>
        <v>0</v>
      </c>
      <c r="AB4164" s="12">
        <f t="shared" si="2197"/>
        <v>4.6600000000000003E-2</v>
      </c>
      <c r="AC4164" s="17">
        <f t="shared" si="2190"/>
        <v>10</v>
      </c>
      <c r="AD4164" s="17">
        <v>252</v>
      </c>
      <c r="AE4164" s="13">
        <f t="shared" si="2201"/>
        <v>1.0018090479999999</v>
      </c>
      <c r="AF4164" s="2">
        <f t="shared" si="2209"/>
        <v>312.58300976999999</v>
      </c>
      <c r="AG4164" s="2">
        <f t="shared" si="2191"/>
        <v>304.79978241999999</v>
      </c>
      <c r="AH4164" s="3">
        <f t="shared" si="2192"/>
        <v>0</v>
      </c>
      <c r="AI4164" s="4" t="str">
        <f t="shared" si="2202"/>
        <v>A+J=</v>
      </c>
      <c r="AJ4164" s="11">
        <f t="shared" si="2198"/>
        <v>45336</v>
      </c>
      <c r="AQ4164" s="53"/>
      <c r="AR4164" s="53"/>
    </row>
    <row r="4165" spans="1:44" x14ac:dyDescent="0.2">
      <c r="A4165" s="158">
        <f t="shared" si="2193"/>
        <v>45321</v>
      </c>
      <c r="B4165" s="2">
        <f t="shared" si="2177"/>
        <v>168774.41746790527</v>
      </c>
      <c r="C4165" s="2">
        <f t="shared" si="2194"/>
        <v>102030.93760243</v>
      </c>
      <c r="D4165" s="2">
        <f>SUM(Y4165:Y$4362)</f>
        <v>15499.717270990002</v>
      </c>
      <c r="E4165" s="73">
        <f t="shared" si="2178"/>
        <v>86531.220331439996</v>
      </c>
      <c r="F4165" s="88">
        <f t="shared" si="2204"/>
        <v>6455.85</v>
      </c>
      <c r="G4165" s="3">
        <f>IF(AND(N4165=1,N4164&gt;1),VLOOKUP(A4164,[1]Plan1!$BK$81:$BM$259,3),G4164)</f>
        <v>6413.24</v>
      </c>
      <c r="H4165" s="11">
        <f t="shared" si="2205"/>
        <v>45246</v>
      </c>
      <c r="I4165" s="11">
        <f t="shared" si="2206"/>
        <v>45276</v>
      </c>
      <c r="J4165" s="12">
        <f t="shared" si="2179"/>
        <v>-6.6002153085962245E-3</v>
      </c>
      <c r="K4165" s="11">
        <f t="shared" si="2195"/>
        <v>45336</v>
      </c>
      <c r="L4165" s="11">
        <f t="shared" si="2180"/>
        <v>45336</v>
      </c>
      <c r="M4165" s="1">
        <f t="shared" si="2199"/>
        <v>20</v>
      </c>
      <c r="N4165" s="1">
        <f t="shared" si="2181"/>
        <v>11</v>
      </c>
      <c r="O4165" s="2">
        <f t="shared" si="2182"/>
        <v>0.99636446999999995</v>
      </c>
      <c r="P4165" s="13">
        <f t="shared" si="2207"/>
        <v>0.99339977999999995</v>
      </c>
      <c r="Q4165" s="13">
        <f t="shared" si="2200"/>
        <v>1.649223974943812</v>
      </c>
      <c r="R4165" s="2">
        <f t="shared" si="2203"/>
        <v>1.64322817</v>
      </c>
      <c r="S4165" s="2">
        <f t="shared" si="2196"/>
        <v>1.69349298</v>
      </c>
      <c r="T4165" s="2">
        <f t="shared" si="2183"/>
        <v>172788.67657253001</v>
      </c>
      <c r="U4165" s="2">
        <f t="shared" si="2184"/>
        <v>10748.945119416325</v>
      </c>
      <c r="V4165" s="2">
        <f t="shared" si="2185"/>
        <v>55659.318501658941</v>
      </c>
      <c r="W4165" s="2">
        <f t="shared" si="2186"/>
        <v>168439.20122350525</v>
      </c>
      <c r="X4165" s="17">
        <f t="shared" si="2187"/>
        <v>0</v>
      </c>
      <c r="Y4165" s="2">
        <f t="shared" si="2188"/>
        <v>0</v>
      </c>
      <c r="Z4165" s="72">
        <f t="shared" si="2189"/>
        <v>0</v>
      </c>
      <c r="AA4165" s="2">
        <f t="shared" si="2208"/>
        <v>0</v>
      </c>
      <c r="AB4165" s="12">
        <f t="shared" si="2197"/>
        <v>4.6600000000000003E-2</v>
      </c>
      <c r="AC4165" s="17">
        <f t="shared" si="2190"/>
        <v>11</v>
      </c>
      <c r="AD4165" s="17">
        <v>252</v>
      </c>
      <c r="AE4165" s="13">
        <f t="shared" si="2201"/>
        <v>1.001990132</v>
      </c>
      <c r="AF4165" s="2">
        <f t="shared" si="2209"/>
        <v>343.87227447999999</v>
      </c>
      <c r="AG4165" s="2">
        <f t="shared" si="2191"/>
        <v>335.21624439999999</v>
      </c>
      <c r="AH4165" s="3">
        <f t="shared" si="2192"/>
        <v>0</v>
      </c>
      <c r="AI4165" s="4" t="str">
        <f t="shared" si="2202"/>
        <v>A+J=</v>
      </c>
      <c r="AJ4165" s="11">
        <f t="shared" si="2198"/>
        <v>45336</v>
      </c>
      <c r="AQ4165" s="53"/>
      <c r="AR4165" s="53"/>
    </row>
    <row r="4166" spans="1:44" x14ac:dyDescent="0.2">
      <c r="A4166" s="158">
        <f t="shared" si="2193"/>
        <v>45322</v>
      </c>
      <c r="B4166" s="2">
        <f t="shared" si="2177"/>
        <v>168757.74964808498</v>
      </c>
      <c r="C4166" s="2">
        <f t="shared" si="2194"/>
        <v>102030.93760243</v>
      </c>
      <c r="D4166" s="2">
        <f>SUM(Y4166:Y$4362)</f>
        <v>15499.717270990002</v>
      </c>
      <c r="E4166" s="73">
        <f t="shared" si="2178"/>
        <v>86531.220331439996</v>
      </c>
      <c r="F4166" s="88">
        <f t="shared" si="2204"/>
        <v>6455.85</v>
      </c>
      <c r="G4166" s="3">
        <f>IF(AND(N4166=1,N4165&gt;1),VLOOKUP(A4165,[1]Plan1!$BK$81:$BM$259,3),G4165)</f>
        <v>6413.24</v>
      </c>
      <c r="H4166" s="11">
        <f t="shared" si="2205"/>
        <v>45246</v>
      </c>
      <c r="I4166" s="11">
        <f t="shared" si="2206"/>
        <v>45276</v>
      </c>
      <c r="J4166" s="12">
        <f t="shared" si="2179"/>
        <v>-6.6002153085962245E-3</v>
      </c>
      <c r="K4166" s="11">
        <f t="shared" si="2195"/>
        <v>45336</v>
      </c>
      <c r="L4166" s="11">
        <f t="shared" si="2180"/>
        <v>45336</v>
      </c>
      <c r="M4166" s="1">
        <f t="shared" si="2199"/>
        <v>20</v>
      </c>
      <c r="N4166" s="1">
        <f t="shared" si="2181"/>
        <v>12</v>
      </c>
      <c r="O4166" s="2">
        <f t="shared" si="2182"/>
        <v>0.99603461999999998</v>
      </c>
      <c r="P4166" s="13">
        <f t="shared" si="2207"/>
        <v>0.99339977999999995</v>
      </c>
      <c r="Q4166" s="13">
        <f t="shared" si="2200"/>
        <v>1.649223974943812</v>
      </c>
      <c r="R4166" s="2">
        <f t="shared" si="2203"/>
        <v>1.6426841700000001</v>
      </c>
      <c r="S4166" s="2">
        <f t="shared" si="2196"/>
        <v>1.69349298</v>
      </c>
      <c r="T4166" s="2">
        <f t="shared" si="2183"/>
        <v>172788.67657253001</v>
      </c>
      <c r="U4166" s="2">
        <f t="shared" si="2184"/>
        <v>10748.945119416325</v>
      </c>
      <c r="V4166" s="2">
        <f t="shared" si="2185"/>
        <v>55612.245517798649</v>
      </c>
      <c r="W4166" s="2">
        <f t="shared" si="2186"/>
        <v>168392.12823964498</v>
      </c>
      <c r="X4166" s="17">
        <f t="shared" si="2187"/>
        <v>0</v>
      </c>
      <c r="Y4166" s="2">
        <f t="shared" si="2188"/>
        <v>0</v>
      </c>
      <c r="Z4166" s="72">
        <f t="shared" si="2189"/>
        <v>0</v>
      </c>
      <c r="AA4166" s="2">
        <f t="shared" si="2208"/>
        <v>0</v>
      </c>
      <c r="AB4166" s="12">
        <f t="shared" si="2197"/>
        <v>4.6600000000000003E-2</v>
      </c>
      <c r="AC4166" s="17">
        <f t="shared" si="2190"/>
        <v>12</v>
      </c>
      <c r="AD4166" s="17">
        <v>252</v>
      </c>
      <c r="AE4166" s="13">
        <f t="shared" si="2201"/>
        <v>1.00217125</v>
      </c>
      <c r="AF4166" s="2">
        <f t="shared" si="2209"/>
        <v>375.16741400000001</v>
      </c>
      <c r="AG4166" s="2">
        <f t="shared" si="2191"/>
        <v>365.62140843999998</v>
      </c>
      <c r="AH4166" s="3">
        <f t="shared" si="2192"/>
        <v>0</v>
      </c>
      <c r="AI4166" s="4" t="str">
        <f t="shared" si="2202"/>
        <v>A+J=</v>
      </c>
      <c r="AJ4166" s="11">
        <f t="shared" si="2198"/>
        <v>45336</v>
      </c>
      <c r="AQ4166" s="53"/>
      <c r="AR4166" s="53"/>
    </row>
    <row r="4167" spans="1:44" x14ac:dyDescent="0.2">
      <c r="A4167" s="158">
        <f t="shared" si="2193"/>
        <v>45323</v>
      </c>
      <c r="B4167" s="2">
        <f t="shared" si="2177"/>
        <v>168741.0875107187</v>
      </c>
      <c r="C4167" s="2">
        <f t="shared" si="2194"/>
        <v>102030.93760243</v>
      </c>
      <c r="D4167" s="2">
        <f>SUM(Y4167:Y$4362)</f>
        <v>15499.717270990002</v>
      </c>
      <c r="E4167" s="73">
        <f t="shared" si="2178"/>
        <v>86531.220331439996</v>
      </c>
      <c r="F4167" s="88">
        <f t="shared" si="2204"/>
        <v>6455.85</v>
      </c>
      <c r="G4167" s="3">
        <f>IF(AND(N4167=1,N4166&gt;1),VLOOKUP(A4166,[1]Plan1!$BK$81:$BM$259,3),G4166)</f>
        <v>6413.24</v>
      </c>
      <c r="H4167" s="11">
        <f t="shared" si="2205"/>
        <v>45246</v>
      </c>
      <c r="I4167" s="11">
        <f t="shared" si="2206"/>
        <v>45276</v>
      </c>
      <c r="J4167" s="12">
        <f t="shared" si="2179"/>
        <v>-6.6002153085962245E-3</v>
      </c>
      <c r="K4167" s="11">
        <f t="shared" si="2195"/>
        <v>45336</v>
      </c>
      <c r="L4167" s="11">
        <f t="shared" si="2180"/>
        <v>45336</v>
      </c>
      <c r="M4167" s="1">
        <f t="shared" si="2199"/>
        <v>20</v>
      </c>
      <c r="N4167" s="1">
        <f t="shared" si="2181"/>
        <v>13</v>
      </c>
      <c r="O4167" s="2">
        <f t="shared" si="2182"/>
        <v>0.99570488999999995</v>
      </c>
      <c r="P4167" s="13">
        <f t="shared" si="2207"/>
        <v>0.99339977999999995</v>
      </c>
      <c r="Q4167" s="13">
        <f t="shared" si="2200"/>
        <v>1.649223974943812</v>
      </c>
      <c r="R4167" s="2">
        <f t="shared" si="2203"/>
        <v>1.6421403699999999</v>
      </c>
      <c r="S4167" s="2">
        <f t="shared" si="2196"/>
        <v>1.69349298</v>
      </c>
      <c r="T4167" s="2">
        <f t="shared" si="2183"/>
        <v>172788.67657253001</v>
      </c>
      <c r="U4167" s="2">
        <f t="shared" si="2184"/>
        <v>10748.945119416325</v>
      </c>
      <c r="V4167" s="2">
        <f t="shared" si="2185"/>
        <v>55565.189840182393</v>
      </c>
      <c r="W4167" s="2">
        <f t="shared" si="2186"/>
        <v>168345.07256202871</v>
      </c>
      <c r="X4167" s="17">
        <f t="shared" si="2187"/>
        <v>0</v>
      </c>
      <c r="Y4167" s="2">
        <f t="shared" si="2188"/>
        <v>0</v>
      </c>
      <c r="Z4167" s="72">
        <f t="shared" si="2189"/>
        <v>0</v>
      </c>
      <c r="AA4167" s="2">
        <f t="shared" si="2208"/>
        <v>0</v>
      </c>
      <c r="AB4167" s="12">
        <f t="shared" si="2197"/>
        <v>4.6600000000000003E-2</v>
      </c>
      <c r="AC4167" s="17">
        <f t="shared" si="2190"/>
        <v>13</v>
      </c>
      <c r="AD4167" s="17">
        <v>252</v>
      </c>
      <c r="AE4167" s="13">
        <f t="shared" si="2201"/>
        <v>1.0023523999999999</v>
      </c>
      <c r="AF4167" s="2">
        <f t="shared" si="2209"/>
        <v>406.46808276000002</v>
      </c>
      <c r="AG4167" s="2">
        <f t="shared" si="2191"/>
        <v>396.01494868999998</v>
      </c>
      <c r="AH4167" s="3">
        <f t="shared" si="2192"/>
        <v>0</v>
      </c>
      <c r="AI4167" s="4" t="str">
        <f t="shared" si="2202"/>
        <v>A+J=</v>
      </c>
      <c r="AJ4167" s="11">
        <f t="shared" si="2198"/>
        <v>45336</v>
      </c>
      <c r="AQ4167" s="53"/>
      <c r="AR4167" s="53"/>
    </row>
    <row r="4168" spans="1:44" x14ac:dyDescent="0.2">
      <c r="A4168" s="158">
        <f t="shared" si="2193"/>
        <v>45324</v>
      </c>
      <c r="B4168" s="2">
        <f t="shared" si="2177"/>
        <v>168724.42862649995</v>
      </c>
      <c r="C4168" s="2">
        <f t="shared" si="2194"/>
        <v>102030.93760243</v>
      </c>
      <c r="D4168" s="2">
        <f>SUM(Y4168:Y$4362)</f>
        <v>15499.717270990002</v>
      </c>
      <c r="E4168" s="73">
        <f t="shared" si="2178"/>
        <v>86531.220331439996</v>
      </c>
      <c r="F4168" s="88">
        <f t="shared" si="2204"/>
        <v>6455.85</v>
      </c>
      <c r="G4168" s="3">
        <f>IF(AND(N4168=1,N4167&gt;1),VLOOKUP(A4167,[1]Plan1!$BK$81:$BM$259,3),G4167)</f>
        <v>6413.24</v>
      </c>
      <c r="H4168" s="11">
        <f t="shared" si="2205"/>
        <v>45246</v>
      </c>
      <c r="I4168" s="11">
        <f t="shared" si="2206"/>
        <v>45276</v>
      </c>
      <c r="J4168" s="12">
        <f t="shared" si="2179"/>
        <v>-6.6002153085962245E-3</v>
      </c>
      <c r="K4168" s="11">
        <f t="shared" si="2195"/>
        <v>45336</v>
      </c>
      <c r="L4168" s="11">
        <f t="shared" si="2180"/>
        <v>45336</v>
      </c>
      <c r="M4168" s="1">
        <f t="shared" si="2199"/>
        <v>20</v>
      </c>
      <c r="N4168" s="1">
        <f t="shared" si="2181"/>
        <v>14</v>
      </c>
      <c r="O4168" s="2">
        <f t="shared" si="2182"/>
        <v>0.99537525999999998</v>
      </c>
      <c r="P4168" s="13">
        <f t="shared" si="2207"/>
        <v>0.99339977999999995</v>
      </c>
      <c r="Q4168" s="13">
        <f t="shared" si="2200"/>
        <v>1.649223974943812</v>
      </c>
      <c r="R4168" s="2">
        <f t="shared" si="2203"/>
        <v>1.64159674</v>
      </c>
      <c r="S4168" s="2">
        <f t="shared" si="2196"/>
        <v>1.69349298</v>
      </c>
      <c r="T4168" s="2">
        <f t="shared" si="2183"/>
        <v>172788.67657253001</v>
      </c>
      <c r="U4168" s="2">
        <f t="shared" si="2184"/>
        <v>10748.945119416325</v>
      </c>
      <c r="V4168" s="2">
        <f t="shared" si="2185"/>
        <v>55518.148872873622</v>
      </c>
      <c r="W4168" s="2">
        <f t="shared" si="2186"/>
        <v>168298.03159471994</v>
      </c>
      <c r="X4168" s="17">
        <f t="shared" si="2187"/>
        <v>0</v>
      </c>
      <c r="Y4168" s="2">
        <f t="shared" si="2188"/>
        <v>0</v>
      </c>
      <c r="Z4168" s="72">
        <f t="shared" si="2189"/>
        <v>0</v>
      </c>
      <c r="AA4168" s="2">
        <f t="shared" si="2208"/>
        <v>0</v>
      </c>
      <c r="AB4168" s="12">
        <f t="shared" si="2197"/>
        <v>4.6600000000000003E-2</v>
      </c>
      <c r="AC4168" s="17">
        <f t="shared" si="2190"/>
        <v>14</v>
      </c>
      <c r="AD4168" s="17">
        <v>252</v>
      </c>
      <c r="AE4168" s="13">
        <f t="shared" si="2201"/>
        <v>1.002533583</v>
      </c>
      <c r="AF4168" s="2">
        <f t="shared" si="2209"/>
        <v>437.77445354999998</v>
      </c>
      <c r="AG4168" s="2">
        <f t="shared" si="2191"/>
        <v>426.39703178000002</v>
      </c>
      <c r="AH4168" s="3">
        <f t="shared" si="2192"/>
        <v>0</v>
      </c>
      <c r="AI4168" s="4" t="str">
        <f t="shared" si="2202"/>
        <v>A+J=</v>
      </c>
      <c r="AJ4168" s="11">
        <f t="shared" si="2198"/>
        <v>45336</v>
      </c>
      <c r="AQ4168" s="53"/>
      <c r="AR4168" s="53"/>
    </row>
    <row r="4169" spans="1:44" x14ac:dyDescent="0.2">
      <c r="A4169" s="158">
        <f t="shared" si="2193"/>
        <v>45325</v>
      </c>
      <c r="B4169" s="2">
        <f t="shared" si="2177"/>
        <v>168707.77369816083</v>
      </c>
      <c r="C4169" s="2">
        <f t="shared" si="2194"/>
        <v>102030.93760243</v>
      </c>
      <c r="D4169" s="2">
        <f>SUM(Y4169:Y$4362)</f>
        <v>15499.717270990002</v>
      </c>
      <c r="E4169" s="73">
        <f t="shared" si="2178"/>
        <v>86531.220331439996</v>
      </c>
      <c r="F4169" s="88">
        <f t="shared" si="2204"/>
        <v>6455.85</v>
      </c>
      <c r="G4169" s="3">
        <f>IF(AND(N4169=1,N4168&gt;1),VLOOKUP(A4168,[1]Plan1!$BK$81:$BM$259,3),G4168)</f>
        <v>6413.24</v>
      </c>
      <c r="H4169" s="11">
        <f t="shared" si="2205"/>
        <v>45246</v>
      </c>
      <c r="I4169" s="11">
        <f t="shared" si="2206"/>
        <v>45276</v>
      </c>
      <c r="J4169" s="12">
        <f t="shared" si="2179"/>
        <v>-6.6002153085962245E-3</v>
      </c>
      <c r="K4169" s="11">
        <f t="shared" si="2195"/>
        <v>45336</v>
      </c>
      <c r="L4169" s="11">
        <f t="shared" si="2180"/>
        <v>45336</v>
      </c>
      <c r="M4169" s="1">
        <f t="shared" si="2199"/>
        <v>20</v>
      </c>
      <c r="N4169" s="1">
        <f t="shared" si="2181"/>
        <v>15</v>
      </c>
      <c r="O4169" s="2">
        <f t="shared" si="2182"/>
        <v>0.99504574000000001</v>
      </c>
      <c r="P4169" s="13">
        <f t="shared" si="2207"/>
        <v>0.99339977999999995</v>
      </c>
      <c r="Q4169" s="13">
        <f t="shared" si="2200"/>
        <v>1.649223974943812</v>
      </c>
      <c r="R4169" s="2">
        <f t="shared" si="2203"/>
        <v>1.6410532900000001</v>
      </c>
      <c r="S4169" s="2">
        <f t="shared" si="2196"/>
        <v>1.69349298</v>
      </c>
      <c r="T4169" s="2">
        <f t="shared" si="2183"/>
        <v>172788.67657253001</v>
      </c>
      <c r="U4169" s="2">
        <f t="shared" si="2184"/>
        <v>10748.945119416325</v>
      </c>
      <c r="V4169" s="2">
        <f t="shared" si="2185"/>
        <v>55471.123481184506</v>
      </c>
      <c r="W4169" s="2">
        <f t="shared" si="2186"/>
        <v>168251.00620303082</v>
      </c>
      <c r="X4169" s="17">
        <f t="shared" si="2187"/>
        <v>0</v>
      </c>
      <c r="Y4169" s="2">
        <f t="shared" si="2188"/>
        <v>0</v>
      </c>
      <c r="Z4169" s="72">
        <f t="shared" si="2189"/>
        <v>0</v>
      </c>
      <c r="AA4169" s="2">
        <f t="shared" si="2208"/>
        <v>0</v>
      </c>
      <c r="AB4169" s="12">
        <f t="shared" si="2197"/>
        <v>4.6600000000000003E-2</v>
      </c>
      <c r="AC4169" s="17">
        <f t="shared" si="2190"/>
        <v>15</v>
      </c>
      <c r="AD4169" s="17">
        <v>252</v>
      </c>
      <c r="AE4169" s="13">
        <f t="shared" si="2201"/>
        <v>1.002714798</v>
      </c>
      <c r="AF4169" s="2">
        <f t="shared" si="2209"/>
        <v>469.08635357999998</v>
      </c>
      <c r="AG4169" s="2">
        <f t="shared" si="2191"/>
        <v>456.76749512999999</v>
      </c>
      <c r="AH4169" s="3">
        <f t="shared" si="2192"/>
        <v>0</v>
      </c>
      <c r="AI4169" s="4" t="str">
        <f t="shared" si="2202"/>
        <v>A+J=</v>
      </c>
      <c r="AJ4169" s="11">
        <f t="shared" si="2198"/>
        <v>45336</v>
      </c>
      <c r="AQ4169" s="53"/>
      <c r="AR4169" s="53"/>
    </row>
    <row r="4170" spans="1:44" x14ac:dyDescent="0.2">
      <c r="A4170" s="158">
        <f t="shared" si="2193"/>
        <v>45326</v>
      </c>
      <c r="B4170" s="2">
        <f t="shared" ref="B4170:B4233" si="2210">(W4170+AG4170)</f>
        <v>168707.77369816083</v>
      </c>
      <c r="C4170" s="2">
        <f t="shared" si="2194"/>
        <v>102030.93760243</v>
      </c>
      <c r="D4170" s="2">
        <f>SUM(Y4170:Y$4362)</f>
        <v>15499.717270990002</v>
      </c>
      <c r="E4170" s="73">
        <f t="shared" ref="E4170:E4233" si="2211">(C4170-D4170)</f>
        <v>86531.220331439996</v>
      </c>
      <c r="F4170" s="88">
        <f t="shared" si="2204"/>
        <v>6455.85</v>
      </c>
      <c r="G4170" s="3">
        <f>IF(AND(N4170=1,N4169&gt;1),VLOOKUP(A4169,[1]Plan1!$BK$81:$BM$259,3),G4169)</f>
        <v>6413.24</v>
      </c>
      <c r="H4170" s="11">
        <f t="shared" si="2205"/>
        <v>45246</v>
      </c>
      <c r="I4170" s="11">
        <f t="shared" si="2206"/>
        <v>45276</v>
      </c>
      <c r="J4170" s="12">
        <f t="shared" ref="J4170:J4233" si="2212">(G4170/F4170)-1</f>
        <v>-6.6002153085962245E-3</v>
      </c>
      <c r="K4170" s="11">
        <f t="shared" si="2195"/>
        <v>45336</v>
      </c>
      <c r="L4170" s="11">
        <f t="shared" ref="L4170:L4233" si="2213">IF(A4170&gt;L4169,K4170,L4169)</f>
        <v>45336</v>
      </c>
      <c r="M4170" s="1">
        <f t="shared" si="2199"/>
        <v>20</v>
      </c>
      <c r="N4170" s="1">
        <f t="shared" ref="N4170:N4233" si="2214">(M4170-(NETWORKDAYS(A4170,L4170,$AN$194:$AN$348)-1))</f>
        <v>15</v>
      </c>
      <c r="O4170" s="2">
        <f t="shared" ref="O4170:O4233" si="2215">TRUNC((G4170/F4170)^TRUNC((N4170/M4170),9),8)</f>
        <v>0.99504574000000001</v>
      </c>
      <c r="P4170" s="13">
        <f t="shared" si="2207"/>
        <v>0.99339977999999995</v>
      </c>
      <c r="Q4170" s="13">
        <f t="shared" si="2200"/>
        <v>1.649223974943812</v>
      </c>
      <c r="R4170" s="2">
        <f t="shared" si="2203"/>
        <v>1.6410532900000001</v>
      </c>
      <c r="S4170" s="2">
        <f t="shared" si="2196"/>
        <v>1.69349298</v>
      </c>
      <c r="T4170" s="2">
        <f t="shared" ref="T4170:T4233" si="2216">TRUNC(C4170*S4170,8)</f>
        <v>172788.67657253001</v>
      </c>
      <c r="U4170" s="2">
        <f t="shared" ref="U4170:U4233" si="2217">(D4170*(S4170-1))</f>
        <v>10748.945119416325</v>
      </c>
      <c r="V4170" s="2">
        <f t="shared" ref="V4170:V4233" si="2218">(E4170*(R4170-1))</f>
        <v>55471.123481184506</v>
      </c>
      <c r="W4170" s="2">
        <f t="shared" ref="W4170:W4233" si="2219">(C4170+U4170+V4170)</f>
        <v>168251.00620303082</v>
      </c>
      <c r="X4170" s="17">
        <f t="shared" ref="X4170:X4233" si="2220">IF(VLOOKUP(A4170,AN$10:AU$190,8)=VLOOKUP(A4169,AN$10:AU$190,8),0,VLOOKUP(A4170,AN$10:AU$190,8))</f>
        <v>0</v>
      </c>
      <c r="Y4170" s="2">
        <f t="shared" ref="Y4170:Y4233" si="2221">IF(X4170&gt;0,VLOOKUP(A4170,AN$12:AR$190,5),0)</f>
        <v>0</v>
      </c>
      <c r="Z4170" s="72">
        <f t="shared" ref="Z4170:Z4233" si="2222">IF(X4170&gt;0,VLOOKUP($A4170,$AN$10:$AS$190,6),0)</f>
        <v>0</v>
      </c>
      <c r="AA4170" s="2">
        <f t="shared" si="2208"/>
        <v>0</v>
      </c>
      <c r="AB4170" s="12">
        <f t="shared" si="2197"/>
        <v>4.6600000000000003E-2</v>
      </c>
      <c r="AC4170" s="17">
        <f t="shared" ref="AC4170:AC4233" si="2223">N4170</f>
        <v>15</v>
      </c>
      <c r="AD4170" s="17">
        <v>252</v>
      </c>
      <c r="AE4170" s="13">
        <f t="shared" si="2201"/>
        <v>1.002714798</v>
      </c>
      <c r="AF4170" s="2">
        <f t="shared" si="2209"/>
        <v>469.08635357999998</v>
      </c>
      <c r="AG4170" s="2">
        <f t="shared" ref="AG4170:AG4233" si="2224">TRUNC((W4170*(AE4170-1)),8)</f>
        <v>456.76749512999999</v>
      </c>
      <c r="AH4170" s="3">
        <f t="shared" ref="AH4170:AH4233" si="2225">IF(AA4170&gt;0,AA4170+AF4170,0)</f>
        <v>0</v>
      </c>
      <c r="AI4170" s="4" t="str">
        <f t="shared" si="2202"/>
        <v>A+J=</v>
      </c>
      <c r="AJ4170" s="11">
        <f t="shared" si="2198"/>
        <v>45336</v>
      </c>
      <c r="AQ4170" s="53"/>
      <c r="AR4170" s="53"/>
    </row>
    <row r="4171" spans="1:44" x14ac:dyDescent="0.2">
      <c r="A4171" s="158">
        <f t="shared" ref="A4171:A4234" si="2226">(A4170+1)</f>
        <v>45327</v>
      </c>
      <c r="B4171" s="2">
        <f t="shared" si="2210"/>
        <v>168707.77369816083</v>
      </c>
      <c r="C4171" s="2">
        <f t="shared" ref="C4171:C4234" si="2227">TRUNC(IF(X4170&gt;0,VLOOKUP(A4170,$AN$12:$AO$190,2),C4170),8)</f>
        <v>102030.93760243</v>
      </c>
      <c r="D4171" s="2">
        <f>SUM(Y4171:Y$4362)</f>
        <v>15499.717270990002</v>
      </c>
      <c r="E4171" s="73">
        <f t="shared" si="2211"/>
        <v>86531.220331439996</v>
      </c>
      <c r="F4171" s="88">
        <f t="shared" si="2204"/>
        <v>6455.85</v>
      </c>
      <c r="G4171" s="3">
        <f>IF(AND(N4171=1,N4170&gt;1),VLOOKUP(A4170,[1]Plan1!$BK$81:$BM$259,3),G4170)</f>
        <v>6413.24</v>
      </c>
      <c r="H4171" s="11">
        <f t="shared" si="2205"/>
        <v>45246</v>
      </c>
      <c r="I4171" s="11">
        <f t="shared" si="2206"/>
        <v>45276</v>
      </c>
      <c r="J4171" s="12">
        <f t="shared" si="2212"/>
        <v>-6.6002153085962245E-3</v>
      </c>
      <c r="K4171" s="11">
        <f t="shared" ref="K4171:K4234" si="2228">IF(DAY(A4171)=14,VLOOKUP(A4171,AR$194:AW$373,4),K4170)</f>
        <v>45336</v>
      </c>
      <c r="L4171" s="11">
        <f t="shared" si="2213"/>
        <v>45336</v>
      </c>
      <c r="M4171" s="1">
        <f t="shared" si="2199"/>
        <v>20</v>
      </c>
      <c r="N4171" s="1">
        <f t="shared" si="2214"/>
        <v>15</v>
      </c>
      <c r="O4171" s="2">
        <f t="shared" si="2215"/>
        <v>0.99504574000000001</v>
      </c>
      <c r="P4171" s="13">
        <f t="shared" si="2207"/>
        <v>0.99339977999999995</v>
      </c>
      <c r="Q4171" s="13">
        <f t="shared" si="2200"/>
        <v>1.649223974943812</v>
      </c>
      <c r="R4171" s="2">
        <f t="shared" si="2203"/>
        <v>1.6410532900000001</v>
      </c>
      <c r="S4171" s="2">
        <f t="shared" ref="S4171:S4234" si="2229">IF(AND(X4171&gt;0,MONTH(A4171)=9),R4171,S4170)</f>
        <v>1.69349298</v>
      </c>
      <c r="T4171" s="2">
        <f t="shared" si="2216"/>
        <v>172788.67657253001</v>
      </c>
      <c r="U4171" s="2">
        <f t="shared" si="2217"/>
        <v>10748.945119416325</v>
      </c>
      <c r="V4171" s="2">
        <f t="shared" si="2218"/>
        <v>55471.123481184506</v>
      </c>
      <c r="W4171" s="2">
        <f t="shared" si="2219"/>
        <v>168251.00620303082</v>
      </c>
      <c r="X4171" s="17">
        <f t="shared" si="2220"/>
        <v>0</v>
      </c>
      <c r="Y4171" s="2">
        <f t="shared" si="2221"/>
        <v>0</v>
      </c>
      <c r="Z4171" s="72">
        <f t="shared" si="2222"/>
        <v>0</v>
      </c>
      <c r="AA4171" s="2">
        <f t="shared" si="2208"/>
        <v>0</v>
      </c>
      <c r="AB4171" s="12">
        <f t="shared" ref="AB4171:AB4234" si="2230">(AB4170)</f>
        <v>4.6600000000000003E-2</v>
      </c>
      <c r="AC4171" s="17">
        <f t="shared" si="2223"/>
        <v>15</v>
      </c>
      <c r="AD4171" s="17">
        <v>252</v>
      </c>
      <c r="AE4171" s="13">
        <f t="shared" si="2201"/>
        <v>1.002714798</v>
      </c>
      <c r="AF4171" s="2">
        <f t="shared" si="2209"/>
        <v>469.08635357999998</v>
      </c>
      <c r="AG4171" s="2">
        <f t="shared" si="2224"/>
        <v>456.76749512999999</v>
      </c>
      <c r="AH4171" s="3">
        <f t="shared" si="2225"/>
        <v>0</v>
      </c>
      <c r="AI4171" s="4" t="str">
        <f t="shared" si="2202"/>
        <v>A+J=</v>
      </c>
      <c r="AJ4171" s="11">
        <f t="shared" ref="AJ4171:AJ4234" si="2231">IF(X4170&gt;0,VLOOKUP(A4170,$AN$10:$AW$190,9),AJ4170)</f>
        <v>45336</v>
      </c>
      <c r="AQ4171" s="53"/>
      <c r="AR4171" s="53"/>
    </row>
    <row r="4172" spans="1:44" x14ac:dyDescent="0.2">
      <c r="A4172" s="158">
        <f t="shared" si="2226"/>
        <v>45328</v>
      </c>
      <c r="B4172" s="2">
        <f t="shared" si="2210"/>
        <v>168691.12219825917</v>
      </c>
      <c r="C4172" s="2">
        <f t="shared" si="2227"/>
        <v>102030.93760243</v>
      </c>
      <c r="D4172" s="2">
        <f>SUM(Y4172:Y$4362)</f>
        <v>15499.717270990002</v>
      </c>
      <c r="E4172" s="73">
        <f t="shared" si="2211"/>
        <v>86531.220331439996</v>
      </c>
      <c r="F4172" s="88">
        <f t="shared" si="2204"/>
        <v>6455.85</v>
      </c>
      <c r="G4172" s="3">
        <f>IF(AND(N4172=1,N4171&gt;1),VLOOKUP(A4171,[1]Plan1!$BK$81:$BM$259,3),G4171)</f>
        <v>6413.24</v>
      </c>
      <c r="H4172" s="11">
        <f t="shared" si="2205"/>
        <v>45246</v>
      </c>
      <c r="I4172" s="11">
        <f t="shared" si="2206"/>
        <v>45276</v>
      </c>
      <c r="J4172" s="12">
        <f t="shared" si="2212"/>
        <v>-6.6002153085962245E-3</v>
      </c>
      <c r="K4172" s="11">
        <f t="shared" si="2228"/>
        <v>45336</v>
      </c>
      <c r="L4172" s="11">
        <f t="shared" si="2213"/>
        <v>45336</v>
      </c>
      <c r="M4172" s="1">
        <f t="shared" si="2199"/>
        <v>20</v>
      </c>
      <c r="N4172" s="1">
        <f t="shared" si="2214"/>
        <v>16</v>
      </c>
      <c r="O4172" s="2">
        <f t="shared" si="2215"/>
        <v>0.99471633000000004</v>
      </c>
      <c r="P4172" s="13">
        <f t="shared" si="2207"/>
        <v>0.99339977999999995</v>
      </c>
      <c r="Q4172" s="13">
        <f t="shared" si="2200"/>
        <v>1.649223974943812</v>
      </c>
      <c r="R4172" s="2">
        <f t="shared" si="2203"/>
        <v>1.6405100100000001</v>
      </c>
      <c r="S4172" s="2">
        <f t="shared" si="2229"/>
        <v>1.69349298</v>
      </c>
      <c r="T4172" s="2">
        <f t="shared" si="2216"/>
        <v>172788.67657253001</v>
      </c>
      <c r="U4172" s="2">
        <f t="shared" si="2217"/>
        <v>10748.945119416325</v>
      </c>
      <c r="V4172" s="2">
        <f t="shared" si="2218"/>
        <v>55424.112799802839</v>
      </c>
      <c r="W4172" s="2">
        <f t="shared" si="2219"/>
        <v>168203.99552164917</v>
      </c>
      <c r="X4172" s="17">
        <f t="shared" si="2220"/>
        <v>0</v>
      </c>
      <c r="Y4172" s="2">
        <f t="shared" si="2221"/>
        <v>0</v>
      </c>
      <c r="Z4172" s="72">
        <f t="shared" si="2222"/>
        <v>0</v>
      </c>
      <c r="AA4172" s="2">
        <f t="shared" si="2208"/>
        <v>0</v>
      </c>
      <c r="AB4172" s="12">
        <f t="shared" si="2230"/>
        <v>4.6600000000000003E-2</v>
      </c>
      <c r="AC4172" s="17">
        <f t="shared" si="2223"/>
        <v>16</v>
      </c>
      <c r="AD4172" s="17">
        <v>252</v>
      </c>
      <c r="AE4172" s="13">
        <f t="shared" si="2201"/>
        <v>1.0028960469999999</v>
      </c>
      <c r="AF4172" s="2">
        <f t="shared" si="2209"/>
        <v>500.40412842000001</v>
      </c>
      <c r="AG4172" s="2">
        <f t="shared" si="2224"/>
        <v>487.12667661</v>
      </c>
      <c r="AH4172" s="3">
        <f t="shared" si="2225"/>
        <v>0</v>
      </c>
      <c r="AI4172" s="4" t="str">
        <f t="shared" si="2202"/>
        <v>A+J=</v>
      </c>
      <c r="AJ4172" s="11">
        <f t="shared" si="2231"/>
        <v>45336</v>
      </c>
      <c r="AQ4172" s="53"/>
      <c r="AR4172" s="53"/>
    </row>
    <row r="4173" spans="1:44" x14ac:dyDescent="0.2">
      <c r="A4173" s="158">
        <f t="shared" si="2226"/>
        <v>45329</v>
      </c>
      <c r="B4173" s="2">
        <f t="shared" si="2210"/>
        <v>168674.47639761158</v>
      </c>
      <c r="C4173" s="2">
        <f t="shared" si="2227"/>
        <v>102030.93760243</v>
      </c>
      <c r="D4173" s="2">
        <f>SUM(Y4173:Y$4362)</f>
        <v>15499.717270990002</v>
      </c>
      <c r="E4173" s="73">
        <f t="shared" si="2211"/>
        <v>86531.220331439996</v>
      </c>
      <c r="F4173" s="88">
        <f t="shared" si="2204"/>
        <v>6455.85</v>
      </c>
      <c r="G4173" s="3">
        <f>IF(AND(N4173=1,N4172&gt;1),VLOOKUP(A4172,[1]Plan1!$BK$81:$BM$259,3),G4172)</f>
        <v>6413.24</v>
      </c>
      <c r="H4173" s="11">
        <f t="shared" si="2205"/>
        <v>45246</v>
      </c>
      <c r="I4173" s="11">
        <f t="shared" si="2206"/>
        <v>45276</v>
      </c>
      <c r="J4173" s="12">
        <f t="shared" si="2212"/>
        <v>-6.6002153085962245E-3</v>
      </c>
      <c r="K4173" s="11">
        <f t="shared" si="2228"/>
        <v>45336</v>
      </c>
      <c r="L4173" s="11">
        <f t="shared" si="2213"/>
        <v>45336</v>
      </c>
      <c r="M4173" s="1">
        <f t="shared" si="2199"/>
        <v>20</v>
      </c>
      <c r="N4173" s="1">
        <f t="shared" si="2214"/>
        <v>17</v>
      </c>
      <c r="O4173" s="2">
        <f t="shared" si="2215"/>
        <v>0.99438702999999995</v>
      </c>
      <c r="P4173" s="13">
        <f t="shared" si="2207"/>
        <v>0.99339977999999995</v>
      </c>
      <c r="Q4173" s="13">
        <f t="shared" si="2200"/>
        <v>1.649223974943812</v>
      </c>
      <c r="R4173" s="2">
        <f t="shared" si="2203"/>
        <v>1.6399669299999999</v>
      </c>
      <c r="S4173" s="2">
        <f t="shared" si="2229"/>
        <v>1.69349298</v>
      </c>
      <c r="T4173" s="2">
        <f t="shared" si="2216"/>
        <v>172788.67657253001</v>
      </c>
      <c r="U4173" s="2">
        <f t="shared" si="2217"/>
        <v>10748.945119416325</v>
      </c>
      <c r="V4173" s="2">
        <f t="shared" si="2218"/>
        <v>55377.11942466523</v>
      </c>
      <c r="W4173" s="2">
        <f t="shared" si="2219"/>
        <v>168157.00214651157</v>
      </c>
      <c r="X4173" s="17">
        <f t="shared" si="2220"/>
        <v>0</v>
      </c>
      <c r="Y4173" s="2">
        <f t="shared" si="2221"/>
        <v>0</v>
      </c>
      <c r="Z4173" s="72">
        <f t="shared" si="2222"/>
        <v>0</v>
      </c>
      <c r="AA4173" s="2">
        <f t="shared" si="2208"/>
        <v>0</v>
      </c>
      <c r="AB4173" s="12">
        <f t="shared" si="2230"/>
        <v>4.6600000000000003E-2</v>
      </c>
      <c r="AC4173" s="17">
        <f t="shared" si="2223"/>
        <v>17</v>
      </c>
      <c r="AD4173" s="17">
        <v>252</v>
      </c>
      <c r="AE4173" s="13">
        <f t="shared" si="2201"/>
        <v>1.003077328</v>
      </c>
      <c r="AF4173" s="2">
        <f t="shared" si="2209"/>
        <v>531.72743248999996</v>
      </c>
      <c r="AG4173" s="2">
        <f t="shared" si="2224"/>
        <v>517.47425109999995</v>
      </c>
      <c r="AH4173" s="3">
        <f t="shared" si="2225"/>
        <v>0</v>
      </c>
      <c r="AI4173" s="4" t="str">
        <f t="shared" si="2202"/>
        <v>A+J=</v>
      </c>
      <c r="AJ4173" s="11">
        <f t="shared" si="2231"/>
        <v>45336</v>
      </c>
      <c r="AQ4173" s="53"/>
      <c r="AR4173" s="53"/>
    </row>
    <row r="4174" spans="1:44" x14ac:dyDescent="0.2">
      <c r="A4174" s="158">
        <f t="shared" si="2226"/>
        <v>45330</v>
      </c>
      <c r="B4174" s="2">
        <f t="shared" si="2210"/>
        <v>168657.83386481143</v>
      </c>
      <c r="C4174" s="2">
        <f t="shared" si="2227"/>
        <v>102030.93760243</v>
      </c>
      <c r="D4174" s="2">
        <f>SUM(Y4174:Y$4362)</f>
        <v>15499.717270990002</v>
      </c>
      <c r="E4174" s="73">
        <f t="shared" si="2211"/>
        <v>86531.220331439996</v>
      </c>
      <c r="F4174" s="88">
        <f t="shared" si="2204"/>
        <v>6455.85</v>
      </c>
      <c r="G4174" s="3">
        <f>IF(AND(N4174=1,N4173&gt;1),VLOOKUP(A4173,[1]Plan1!$BK$81:$BM$259,3),G4173)</f>
        <v>6413.24</v>
      </c>
      <c r="H4174" s="11">
        <f t="shared" si="2205"/>
        <v>45246</v>
      </c>
      <c r="I4174" s="11">
        <f t="shared" si="2206"/>
        <v>45276</v>
      </c>
      <c r="J4174" s="12">
        <f t="shared" si="2212"/>
        <v>-6.6002153085962245E-3</v>
      </c>
      <c r="K4174" s="11">
        <f t="shared" si="2228"/>
        <v>45336</v>
      </c>
      <c r="L4174" s="11">
        <f t="shared" si="2213"/>
        <v>45336</v>
      </c>
      <c r="M4174" s="1">
        <f t="shared" si="2199"/>
        <v>20</v>
      </c>
      <c r="N4174" s="1">
        <f t="shared" si="2214"/>
        <v>18</v>
      </c>
      <c r="O4174" s="2">
        <f t="shared" si="2215"/>
        <v>0.99405783999999997</v>
      </c>
      <c r="P4174" s="13">
        <f t="shared" si="2207"/>
        <v>0.99339977999999995</v>
      </c>
      <c r="Q4174" s="13">
        <f t="shared" si="2200"/>
        <v>1.649223974943812</v>
      </c>
      <c r="R4174" s="2">
        <f t="shared" si="2203"/>
        <v>1.6394240200000001</v>
      </c>
      <c r="S4174" s="2">
        <f t="shared" si="2229"/>
        <v>1.69349298</v>
      </c>
      <c r="T4174" s="2">
        <f t="shared" si="2216"/>
        <v>172788.67657253001</v>
      </c>
      <c r="U4174" s="2">
        <f t="shared" si="2217"/>
        <v>10748.945119416325</v>
      </c>
      <c r="V4174" s="2">
        <f t="shared" si="2218"/>
        <v>55330.1407598351</v>
      </c>
      <c r="W4174" s="2">
        <f t="shared" si="2219"/>
        <v>168110.02348168142</v>
      </c>
      <c r="X4174" s="17">
        <f t="shared" si="2220"/>
        <v>0</v>
      </c>
      <c r="Y4174" s="2">
        <f t="shared" si="2221"/>
        <v>0</v>
      </c>
      <c r="Z4174" s="72">
        <f t="shared" si="2222"/>
        <v>0</v>
      </c>
      <c r="AA4174" s="2">
        <f t="shared" si="2208"/>
        <v>0</v>
      </c>
      <c r="AB4174" s="12">
        <f t="shared" si="2230"/>
        <v>4.6600000000000003E-2</v>
      </c>
      <c r="AC4174" s="17">
        <f t="shared" si="2223"/>
        <v>18</v>
      </c>
      <c r="AD4174" s="17">
        <v>252</v>
      </c>
      <c r="AE4174" s="13">
        <f t="shared" si="2201"/>
        <v>1.003258642</v>
      </c>
      <c r="AF4174" s="2">
        <f t="shared" si="2209"/>
        <v>563.05643859999998</v>
      </c>
      <c r="AG4174" s="2">
        <f t="shared" si="2224"/>
        <v>547.81038312999999</v>
      </c>
      <c r="AH4174" s="3">
        <f t="shared" si="2225"/>
        <v>0</v>
      </c>
      <c r="AI4174" s="4" t="str">
        <f t="shared" si="2202"/>
        <v>A+J=</v>
      </c>
      <c r="AJ4174" s="11">
        <f t="shared" si="2231"/>
        <v>45336</v>
      </c>
      <c r="AQ4174" s="53"/>
      <c r="AR4174" s="53"/>
    </row>
    <row r="4175" spans="1:44" x14ac:dyDescent="0.2">
      <c r="A4175" s="158">
        <f t="shared" si="2226"/>
        <v>45331</v>
      </c>
      <c r="B4175" s="2">
        <f t="shared" si="2210"/>
        <v>168641.19356688653</v>
      </c>
      <c r="C4175" s="2">
        <f t="shared" si="2227"/>
        <v>102030.93760243</v>
      </c>
      <c r="D4175" s="2">
        <f>SUM(Y4175:Y$4362)</f>
        <v>15499.717270990002</v>
      </c>
      <c r="E4175" s="73">
        <f t="shared" si="2211"/>
        <v>86531.220331439996</v>
      </c>
      <c r="F4175" s="88">
        <f t="shared" si="2204"/>
        <v>6455.85</v>
      </c>
      <c r="G4175" s="3">
        <f>IF(AND(N4175=1,N4174&gt;1),VLOOKUP(A4174,[1]Plan1!$BK$81:$BM$259,3),G4174)</f>
        <v>6413.24</v>
      </c>
      <c r="H4175" s="11">
        <f t="shared" si="2205"/>
        <v>45246</v>
      </c>
      <c r="I4175" s="11">
        <f t="shared" si="2206"/>
        <v>45276</v>
      </c>
      <c r="J4175" s="12">
        <f t="shared" si="2212"/>
        <v>-6.6002153085962245E-3</v>
      </c>
      <c r="K4175" s="11">
        <f t="shared" si="2228"/>
        <v>45336</v>
      </c>
      <c r="L4175" s="11">
        <f t="shared" si="2213"/>
        <v>45336</v>
      </c>
      <c r="M4175" s="1">
        <f t="shared" si="2199"/>
        <v>20</v>
      </c>
      <c r="N4175" s="1">
        <f t="shared" si="2214"/>
        <v>19</v>
      </c>
      <c r="O4175" s="2">
        <f t="shared" si="2215"/>
        <v>0.99372875000000005</v>
      </c>
      <c r="P4175" s="13">
        <f t="shared" si="2207"/>
        <v>0.99339977999999995</v>
      </c>
      <c r="Q4175" s="13">
        <f t="shared" si="2200"/>
        <v>1.649223974943812</v>
      </c>
      <c r="R4175" s="2">
        <f t="shared" si="2203"/>
        <v>1.6388812699999999</v>
      </c>
      <c r="S4175" s="2">
        <f t="shared" si="2229"/>
        <v>1.69349298</v>
      </c>
      <c r="T4175" s="2">
        <f t="shared" si="2216"/>
        <v>172788.67657253001</v>
      </c>
      <c r="U4175" s="2">
        <f t="shared" si="2217"/>
        <v>10748.945119416325</v>
      </c>
      <c r="V4175" s="2">
        <f t="shared" si="2218"/>
        <v>55283.175940000197</v>
      </c>
      <c r="W4175" s="2">
        <f t="shared" si="2219"/>
        <v>168063.05866184653</v>
      </c>
      <c r="X4175" s="17">
        <f t="shared" si="2220"/>
        <v>0</v>
      </c>
      <c r="Y4175" s="2">
        <f t="shared" si="2221"/>
        <v>0</v>
      </c>
      <c r="Z4175" s="72">
        <f t="shared" si="2222"/>
        <v>0</v>
      </c>
      <c r="AA4175" s="2">
        <f t="shared" si="2208"/>
        <v>0</v>
      </c>
      <c r="AB4175" s="12">
        <f t="shared" si="2230"/>
        <v>4.6600000000000003E-2</v>
      </c>
      <c r="AC4175" s="17">
        <f t="shared" si="2223"/>
        <v>19</v>
      </c>
      <c r="AD4175" s="17">
        <v>252</v>
      </c>
      <c r="AE4175" s="13">
        <f t="shared" si="2201"/>
        <v>1.003439988</v>
      </c>
      <c r="AF4175" s="2">
        <f t="shared" si="2209"/>
        <v>594.39097393999998</v>
      </c>
      <c r="AG4175" s="2">
        <f t="shared" si="2224"/>
        <v>578.13490504000004</v>
      </c>
      <c r="AH4175" s="3">
        <f t="shared" si="2225"/>
        <v>0</v>
      </c>
      <c r="AI4175" s="4" t="str">
        <f t="shared" si="2202"/>
        <v>A+J=</v>
      </c>
      <c r="AJ4175" s="11">
        <f t="shared" si="2231"/>
        <v>45336</v>
      </c>
      <c r="AQ4175" s="53"/>
      <c r="AR4175" s="53"/>
    </row>
    <row r="4176" spans="1:44" x14ac:dyDescent="0.2">
      <c r="A4176" s="158">
        <f t="shared" si="2226"/>
        <v>45332</v>
      </c>
      <c r="B4176" s="2">
        <f t="shared" si="2210"/>
        <v>168624.56018509791</v>
      </c>
      <c r="C4176" s="2">
        <f t="shared" si="2227"/>
        <v>102030.93760243</v>
      </c>
      <c r="D4176" s="2">
        <f>SUM(Y4176:Y$4362)</f>
        <v>15499.717270990002</v>
      </c>
      <c r="E4176" s="73">
        <f t="shared" si="2211"/>
        <v>86531.220331439996</v>
      </c>
      <c r="F4176" s="88">
        <f t="shared" si="2204"/>
        <v>6455.85</v>
      </c>
      <c r="G4176" s="3">
        <f>IF(AND(N4176=1,N4175&gt;1),VLOOKUP(A4175,[1]Plan1!$BK$81:$BM$259,3),G4175)</f>
        <v>6413.24</v>
      </c>
      <c r="H4176" s="11">
        <f t="shared" si="2205"/>
        <v>45246</v>
      </c>
      <c r="I4176" s="11">
        <f t="shared" si="2206"/>
        <v>45276</v>
      </c>
      <c r="J4176" s="12">
        <f t="shared" si="2212"/>
        <v>-6.6002153085962245E-3</v>
      </c>
      <c r="K4176" s="11">
        <f t="shared" si="2228"/>
        <v>45336</v>
      </c>
      <c r="L4176" s="11">
        <f t="shared" si="2213"/>
        <v>45336</v>
      </c>
      <c r="M4176" s="1">
        <f t="shared" si="2199"/>
        <v>20</v>
      </c>
      <c r="N4176" s="1">
        <f t="shared" si="2214"/>
        <v>20</v>
      </c>
      <c r="O4176" s="2">
        <f t="shared" si="2215"/>
        <v>0.99339977999999995</v>
      </c>
      <c r="P4176" s="13">
        <f t="shared" si="2207"/>
        <v>0.99339977999999995</v>
      </c>
      <c r="Q4176" s="13">
        <f t="shared" si="2200"/>
        <v>1.649223974943812</v>
      </c>
      <c r="R4176" s="2">
        <f t="shared" si="2203"/>
        <v>1.6383387300000001</v>
      </c>
      <c r="S4176" s="2">
        <f t="shared" si="2229"/>
        <v>1.69349298</v>
      </c>
      <c r="T4176" s="2">
        <f t="shared" si="2216"/>
        <v>172788.67657253001</v>
      </c>
      <c r="U4176" s="2">
        <f t="shared" si="2217"/>
        <v>10748.945119416325</v>
      </c>
      <c r="V4176" s="2">
        <f t="shared" si="2218"/>
        <v>55236.229291721589</v>
      </c>
      <c r="W4176" s="2">
        <f t="shared" si="2219"/>
        <v>168016.11201356791</v>
      </c>
      <c r="X4176" s="17">
        <f t="shared" si="2220"/>
        <v>0</v>
      </c>
      <c r="Y4176" s="2">
        <f t="shared" si="2221"/>
        <v>0</v>
      </c>
      <c r="Z4176" s="72">
        <f t="shared" si="2222"/>
        <v>0</v>
      </c>
      <c r="AA4176" s="2">
        <f t="shared" si="2208"/>
        <v>0</v>
      </c>
      <c r="AB4176" s="12">
        <f t="shared" si="2230"/>
        <v>4.6600000000000003E-2</v>
      </c>
      <c r="AC4176" s="17">
        <f t="shared" si="2223"/>
        <v>20</v>
      </c>
      <c r="AD4176" s="17">
        <v>252</v>
      </c>
      <c r="AE4176" s="13">
        <f t="shared" si="2201"/>
        <v>1.0036213679999999</v>
      </c>
      <c r="AF4176" s="2">
        <f t="shared" si="2209"/>
        <v>625.73138410000001</v>
      </c>
      <c r="AG4176" s="2">
        <f t="shared" si="2224"/>
        <v>608.44817152999997</v>
      </c>
      <c r="AH4176" s="3">
        <f t="shared" si="2225"/>
        <v>0</v>
      </c>
      <c r="AI4176" s="4" t="str">
        <f t="shared" si="2202"/>
        <v>A+J=</v>
      </c>
      <c r="AJ4176" s="11">
        <f t="shared" si="2231"/>
        <v>45336</v>
      </c>
      <c r="AQ4176" s="53"/>
      <c r="AR4176" s="53"/>
    </row>
    <row r="4177" spans="1:44" x14ac:dyDescent="0.2">
      <c r="A4177" s="158">
        <f t="shared" si="2226"/>
        <v>45333</v>
      </c>
      <c r="B4177" s="2">
        <f t="shared" si="2210"/>
        <v>168624.56018509791</v>
      </c>
      <c r="C4177" s="2">
        <f t="shared" si="2227"/>
        <v>102030.93760243</v>
      </c>
      <c r="D4177" s="2">
        <f>SUM(Y4177:Y$4362)</f>
        <v>15499.717270990002</v>
      </c>
      <c r="E4177" s="73">
        <f t="shared" si="2211"/>
        <v>86531.220331439996</v>
      </c>
      <c r="F4177" s="88">
        <f t="shared" si="2204"/>
        <v>6455.85</v>
      </c>
      <c r="G4177" s="3">
        <f>IF(AND(N4177=1,N4176&gt;1),VLOOKUP(A4176,[1]Plan1!$BK$81:$BM$259,3),G4176)</f>
        <v>6413.24</v>
      </c>
      <c r="H4177" s="11">
        <f t="shared" si="2205"/>
        <v>45246</v>
      </c>
      <c r="I4177" s="11">
        <f t="shared" si="2206"/>
        <v>45276</v>
      </c>
      <c r="J4177" s="12">
        <f t="shared" si="2212"/>
        <v>-6.6002153085962245E-3</v>
      </c>
      <c r="K4177" s="11">
        <f t="shared" si="2228"/>
        <v>45336</v>
      </c>
      <c r="L4177" s="11">
        <f t="shared" si="2213"/>
        <v>45336</v>
      </c>
      <c r="M4177" s="1">
        <f t="shared" si="2199"/>
        <v>20</v>
      </c>
      <c r="N4177" s="1">
        <f t="shared" si="2214"/>
        <v>20</v>
      </c>
      <c r="O4177" s="2">
        <f t="shared" si="2215"/>
        <v>0.99339977999999995</v>
      </c>
      <c r="P4177" s="13">
        <f t="shared" si="2207"/>
        <v>0.99339977999999995</v>
      </c>
      <c r="Q4177" s="13">
        <f t="shared" si="2200"/>
        <v>1.649223974943812</v>
      </c>
      <c r="R4177" s="2">
        <f t="shared" si="2203"/>
        <v>1.6383387300000001</v>
      </c>
      <c r="S4177" s="2">
        <f t="shared" si="2229"/>
        <v>1.69349298</v>
      </c>
      <c r="T4177" s="2">
        <f t="shared" si="2216"/>
        <v>172788.67657253001</v>
      </c>
      <c r="U4177" s="2">
        <f t="shared" si="2217"/>
        <v>10748.945119416325</v>
      </c>
      <c r="V4177" s="2">
        <f t="shared" si="2218"/>
        <v>55236.229291721589</v>
      </c>
      <c r="W4177" s="2">
        <f t="shared" si="2219"/>
        <v>168016.11201356791</v>
      </c>
      <c r="X4177" s="17">
        <f t="shared" si="2220"/>
        <v>0</v>
      </c>
      <c r="Y4177" s="2">
        <f t="shared" si="2221"/>
        <v>0</v>
      </c>
      <c r="Z4177" s="72">
        <f t="shared" si="2222"/>
        <v>0</v>
      </c>
      <c r="AA4177" s="2">
        <f t="shared" si="2208"/>
        <v>0</v>
      </c>
      <c r="AB4177" s="12">
        <f t="shared" si="2230"/>
        <v>4.6600000000000003E-2</v>
      </c>
      <c r="AC4177" s="17">
        <f t="shared" si="2223"/>
        <v>20</v>
      </c>
      <c r="AD4177" s="17">
        <v>252</v>
      </c>
      <c r="AE4177" s="13">
        <f t="shared" si="2201"/>
        <v>1.0036213679999999</v>
      </c>
      <c r="AF4177" s="2">
        <f t="shared" si="2209"/>
        <v>625.73138410000001</v>
      </c>
      <c r="AG4177" s="2">
        <f t="shared" si="2224"/>
        <v>608.44817152999997</v>
      </c>
      <c r="AH4177" s="3">
        <f t="shared" si="2225"/>
        <v>0</v>
      </c>
      <c r="AI4177" s="4" t="str">
        <f t="shared" si="2202"/>
        <v>A+J=</v>
      </c>
      <c r="AJ4177" s="11">
        <f t="shared" si="2231"/>
        <v>45336</v>
      </c>
      <c r="AQ4177" s="53"/>
      <c r="AR4177" s="53"/>
    </row>
    <row r="4178" spans="1:44" x14ac:dyDescent="0.2">
      <c r="A4178" s="158">
        <f t="shared" si="2226"/>
        <v>45334</v>
      </c>
      <c r="B4178" s="2">
        <f t="shared" si="2210"/>
        <v>168624.56018509791</v>
      </c>
      <c r="C4178" s="2">
        <f t="shared" si="2227"/>
        <v>102030.93760243</v>
      </c>
      <c r="D4178" s="2">
        <f>SUM(Y4178:Y$4362)</f>
        <v>15499.717270990002</v>
      </c>
      <c r="E4178" s="73">
        <f t="shared" si="2211"/>
        <v>86531.220331439996</v>
      </c>
      <c r="F4178" s="88">
        <f t="shared" si="2204"/>
        <v>6455.85</v>
      </c>
      <c r="G4178" s="3">
        <f>IF(AND(N4178=1,N4177&gt;1),VLOOKUP(A4177,[1]Plan1!$BK$81:$BM$259,3),G4177)</f>
        <v>6413.24</v>
      </c>
      <c r="H4178" s="11">
        <f t="shared" si="2205"/>
        <v>45246</v>
      </c>
      <c r="I4178" s="11">
        <f t="shared" si="2206"/>
        <v>45276</v>
      </c>
      <c r="J4178" s="12">
        <f t="shared" si="2212"/>
        <v>-6.6002153085962245E-3</v>
      </c>
      <c r="K4178" s="11">
        <f t="shared" si="2228"/>
        <v>45336</v>
      </c>
      <c r="L4178" s="11">
        <f t="shared" si="2213"/>
        <v>45336</v>
      </c>
      <c r="M4178" s="1">
        <f t="shared" si="2199"/>
        <v>20</v>
      </c>
      <c r="N4178" s="1">
        <f t="shared" si="2214"/>
        <v>20</v>
      </c>
      <c r="O4178" s="2">
        <f t="shared" si="2215"/>
        <v>0.99339977999999995</v>
      </c>
      <c r="P4178" s="13">
        <f t="shared" si="2207"/>
        <v>0.99339977999999995</v>
      </c>
      <c r="Q4178" s="13">
        <f t="shared" si="2200"/>
        <v>1.649223974943812</v>
      </c>
      <c r="R4178" s="2">
        <f t="shared" si="2203"/>
        <v>1.6383387300000001</v>
      </c>
      <c r="S4178" s="2">
        <f t="shared" si="2229"/>
        <v>1.69349298</v>
      </c>
      <c r="T4178" s="2">
        <f t="shared" si="2216"/>
        <v>172788.67657253001</v>
      </c>
      <c r="U4178" s="2">
        <f t="shared" si="2217"/>
        <v>10748.945119416325</v>
      </c>
      <c r="V4178" s="2">
        <f t="shared" si="2218"/>
        <v>55236.229291721589</v>
      </c>
      <c r="W4178" s="2">
        <f t="shared" si="2219"/>
        <v>168016.11201356791</v>
      </c>
      <c r="X4178" s="17">
        <f t="shared" si="2220"/>
        <v>0</v>
      </c>
      <c r="Y4178" s="2">
        <f t="shared" si="2221"/>
        <v>0</v>
      </c>
      <c r="Z4178" s="72">
        <f t="shared" si="2222"/>
        <v>0</v>
      </c>
      <c r="AA4178" s="2">
        <f t="shared" si="2208"/>
        <v>0</v>
      </c>
      <c r="AB4178" s="12">
        <f t="shared" si="2230"/>
        <v>4.6600000000000003E-2</v>
      </c>
      <c r="AC4178" s="17">
        <f t="shared" si="2223"/>
        <v>20</v>
      </c>
      <c r="AD4178" s="17">
        <v>252</v>
      </c>
      <c r="AE4178" s="13">
        <f t="shared" si="2201"/>
        <v>1.0036213679999999</v>
      </c>
      <c r="AF4178" s="2">
        <f t="shared" si="2209"/>
        <v>625.73138410000001</v>
      </c>
      <c r="AG4178" s="2">
        <f t="shared" si="2224"/>
        <v>608.44817152999997</v>
      </c>
      <c r="AH4178" s="3">
        <f t="shared" si="2225"/>
        <v>0</v>
      </c>
      <c r="AI4178" s="4" t="str">
        <f t="shared" si="2202"/>
        <v>A+J=</v>
      </c>
      <c r="AJ4178" s="11">
        <f t="shared" si="2231"/>
        <v>45336</v>
      </c>
      <c r="AQ4178" s="53"/>
      <c r="AR4178" s="53"/>
    </row>
    <row r="4179" spans="1:44" x14ac:dyDescent="0.2">
      <c r="A4179" s="158">
        <f t="shared" si="2226"/>
        <v>45335</v>
      </c>
      <c r="B4179" s="2">
        <f t="shared" si="2210"/>
        <v>168624.56018509791</v>
      </c>
      <c r="C4179" s="2">
        <f t="shared" si="2227"/>
        <v>102030.93760243</v>
      </c>
      <c r="D4179" s="2">
        <f>SUM(Y4179:Y$4362)</f>
        <v>15499.717270990002</v>
      </c>
      <c r="E4179" s="73">
        <f t="shared" si="2211"/>
        <v>86531.220331439996</v>
      </c>
      <c r="F4179" s="88">
        <f t="shared" si="2204"/>
        <v>6455.85</v>
      </c>
      <c r="G4179" s="3">
        <f>IF(AND(N4179=1,N4178&gt;1),VLOOKUP(A4178,[1]Plan1!$BK$81:$BM$259,3),G4178)</f>
        <v>6413.24</v>
      </c>
      <c r="H4179" s="11">
        <f t="shared" si="2205"/>
        <v>45246</v>
      </c>
      <c r="I4179" s="11">
        <f t="shared" si="2206"/>
        <v>45276</v>
      </c>
      <c r="J4179" s="12">
        <f t="shared" si="2212"/>
        <v>-6.6002153085962245E-3</v>
      </c>
      <c r="K4179" s="11">
        <f t="shared" si="2228"/>
        <v>45336</v>
      </c>
      <c r="L4179" s="11">
        <f t="shared" si="2213"/>
        <v>45336</v>
      </c>
      <c r="M4179" s="1">
        <f t="shared" si="2199"/>
        <v>20</v>
      </c>
      <c r="N4179" s="1">
        <f t="shared" si="2214"/>
        <v>20</v>
      </c>
      <c r="O4179" s="2">
        <f t="shared" si="2215"/>
        <v>0.99339977999999995</v>
      </c>
      <c r="P4179" s="13">
        <f t="shared" si="2207"/>
        <v>0.99339977999999995</v>
      </c>
      <c r="Q4179" s="13">
        <f t="shared" si="2200"/>
        <v>1.649223974943812</v>
      </c>
      <c r="R4179" s="2">
        <f t="shared" si="2203"/>
        <v>1.6383387300000001</v>
      </c>
      <c r="S4179" s="2">
        <f t="shared" si="2229"/>
        <v>1.69349298</v>
      </c>
      <c r="T4179" s="2">
        <f t="shared" si="2216"/>
        <v>172788.67657253001</v>
      </c>
      <c r="U4179" s="2">
        <f t="shared" si="2217"/>
        <v>10748.945119416325</v>
      </c>
      <c r="V4179" s="2">
        <f t="shared" si="2218"/>
        <v>55236.229291721589</v>
      </c>
      <c r="W4179" s="2">
        <f t="shared" si="2219"/>
        <v>168016.11201356791</v>
      </c>
      <c r="X4179" s="17">
        <f t="shared" si="2220"/>
        <v>0</v>
      </c>
      <c r="Y4179" s="2">
        <f t="shared" si="2221"/>
        <v>0</v>
      </c>
      <c r="Z4179" s="72">
        <f t="shared" si="2222"/>
        <v>0</v>
      </c>
      <c r="AA4179" s="2">
        <f t="shared" si="2208"/>
        <v>0</v>
      </c>
      <c r="AB4179" s="12">
        <f t="shared" si="2230"/>
        <v>4.6600000000000003E-2</v>
      </c>
      <c r="AC4179" s="17">
        <f t="shared" si="2223"/>
        <v>20</v>
      </c>
      <c r="AD4179" s="17">
        <v>252</v>
      </c>
      <c r="AE4179" s="13">
        <f t="shared" si="2201"/>
        <v>1.0036213679999999</v>
      </c>
      <c r="AF4179" s="2">
        <f t="shared" si="2209"/>
        <v>625.73138410000001</v>
      </c>
      <c r="AG4179" s="2">
        <f t="shared" si="2224"/>
        <v>608.44817152999997</v>
      </c>
      <c r="AH4179" s="3">
        <f t="shared" si="2225"/>
        <v>0</v>
      </c>
      <c r="AI4179" s="4" t="str">
        <f t="shared" si="2202"/>
        <v>A+J=</v>
      </c>
      <c r="AJ4179" s="11">
        <f t="shared" si="2231"/>
        <v>45336</v>
      </c>
      <c r="AQ4179" s="53"/>
      <c r="AR4179" s="53"/>
    </row>
    <row r="4180" spans="1:44" x14ac:dyDescent="0.2">
      <c r="A4180" s="158">
        <f t="shared" si="2226"/>
        <v>45336</v>
      </c>
      <c r="B4180" s="2">
        <f t="shared" si="2210"/>
        <v>168624.56018509791</v>
      </c>
      <c r="C4180" s="2">
        <f t="shared" si="2227"/>
        <v>102030.93760243</v>
      </c>
      <c r="D4180" s="2">
        <f>SUM(Y4180:Y$4362)</f>
        <v>15499.717270990002</v>
      </c>
      <c r="E4180" s="73">
        <f t="shared" si="2211"/>
        <v>86531.220331439996</v>
      </c>
      <c r="F4180" s="88">
        <f t="shared" si="2204"/>
        <v>6455.85</v>
      </c>
      <c r="G4180" s="3">
        <f>IF(AND(N4180=1,N4179&gt;1),VLOOKUP(A4179,[1]Plan1!$BK$81:$BM$259,3),G4179)</f>
        <v>6413.24</v>
      </c>
      <c r="H4180" s="11">
        <f t="shared" si="2205"/>
        <v>45246</v>
      </c>
      <c r="I4180" s="11">
        <f t="shared" si="2206"/>
        <v>45276</v>
      </c>
      <c r="J4180" s="12">
        <f t="shared" si="2212"/>
        <v>-6.6002153085962245E-3</v>
      </c>
      <c r="K4180" s="11">
        <f t="shared" si="2228"/>
        <v>45365</v>
      </c>
      <c r="L4180" s="11">
        <f t="shared" si="2213"/>
        <v>45336</v>
      </c>
      <c r="M4180" s="1">
        <f t="shared" si="2199"/>
        <v>20</v>
      </c>
      <c r="N4180" s="1">
        <f t="shared" si="2214"/>
        <v>20</v>
      </c>
      <c r="O4180" s="2">
        <f t="shared" si="2215"/>
        <v>0.99339977999999995</v>
      </c>
      <c r="P4180" s="13">
        <f t="shared" si="2207"/>
        <v>0.99339977999999995</v>
      </c>
      <c r="Q4180" s="13">
        <f t="shared" si="2200"/>
        <v>1.649223974943812</v>
      </c>
      <c r="R4180" s="2">
        <f t="shared" si="2203"/>
        <v>1.6383387300000001</v>
      </c>
      <c r="S4180" s="2">
        <f t="shared" si="2229"/>
        <v>1.69349298</v>
      </c>
      <c r="T4180" s="2">
        <f t="shared" si="2216"/>
        <v>172788.67657253001</v>
      </c>
      <c r="U4180" s="2">
        <f t="shared" si="2217"/>
        <v>10748.945119416325</v>
      </c>
      <c r="V4180" s="2">
        <f t="shared" si="2218"/>
        <v>55236.229291721589</v>
      </c>
      <c r="W4180" s="2">
        <f t="shared" si="2219"/>
        <v>168016.11201356791</v>
      </c>
      <c r="X4180" s="17">
        <f t="shared" si="2220"/>
        <v>137</v>
      </c>
      <c r="Y4180" s="2">
        <f t="shared" si="2221"/>
        <v>2207.15568902</v>
      </c>
      <c r="Z4180" s="72">
        <f t="shared" si="2222"/>
        <v>2.1632220000000001E-2</v>
      </c>
      <c r="AA4180" s="2">
        <f t="shared" si="2208"/>
        <v>3737.8026651199998</v>
      </c>
      <c r="AB4180" s="12">
        <f t="shared" si="2230"/>
        <v>4.6600000000000003E-2</v>
      </c>
      <c r="AC4180" s="17">
        <f t="shared" si="2223"/>
        <v>20</v>
      </c>
      <c r="AD4180" s="17">
        <v>252</v>
      </c>
      <c r="AE4180" s="13">
        <f t="shared" si="2201"/>
        <v>1.0036213679999999</v>
      </c>
      <c r="AF4180" s="2">
        <f t="shared" si="2209"/>
        <v>625.73138410000001</v>
      </c>
      <c r="AG4180" s="2">
        <f t="shared" si="2224"/>
        <v>608.44817152999997</v>
      </c>
      <c r="AH4180" s="3">
        <f t="shared" si="2225"/>
        <v>4363.5340492199994</v>
      </c>
      <c r="AI4180" s="4" t="str">
        <f t="shared" si="2202"/>
        <v>A+J=</v>
      </c>
      <c r="AJ4180" s="11">
        <f t="shared" si="2231"/>
        <v>45336</v>
      </c>
      <c r="AQ4180" s="53"/>
      <c r="AR4180" s="53"/>
    </row>
    <row r="4181" spans="1:44" x14ac:dyDescent="0.2">
      <c r="A4181" s="158">
        <f t="shared" si="2226"/>
        <v>45337</v>
      </c>
      <c r="B4181" s="2">
        <f t="shared" si="2210"/>
        <v>164263.2981857369</v>
      </c>
      <c r="C4181" s="2">
        <f t="shared" si="2227"/>
        <v>99823.781913400002</v>
      </c>
      <c r="D4181" s="2">
        <f>SUM(Y4181:Y$4362)</f>
        <v>13292.561581969998</v>
      </c>
      <c r="E4181" s="73">
        <f t="shared" si="2211"/>
        <v>86531.220331429999</v>
      </c>
      <c r="F4181" s="88">
        <f t="shared" si="2204"/>
        <v>6455.85</v>
      </c>
      <c r="G4181" s="3">
        <f>IF(AND(N4181=1,N4180&gt;1),VLOOKUP(A4180,[1]Plan1!$BK$81:$BM$259,3),G4180)</f>
        <v>6413.24</v>
      </c>
      <c r="H4181" s="11">
        <f t="shared" si="2205"/>
        <v>45275</v>
      </c>
      <c r="I4181" s="11">
        <f t="shared" si="2206"/>
        <v>45306</v>
      </c>
      <c r="J4181" s="12">
        <f t="shared" si="2212"/>
        <v>-6.6002153085962245E-3</v>
      </c>
      <c r="K4181" s="11">
        <f t="shared" si="2228"/>
        <v>45365</v>
      </c>
      <c r="L4181" s="11">
        <f t="shared" si="2213"/>
        <v>45365</v>
      </c>
      <c r="M4181" s="1">
        <f t="shared" si="2199"/>
        <v>21</v>
      </c>
      <c r="N4181" s="1">
        <f t="shared" si="2214"/>
        <v>1</v>
      </c>
      <c r="O4181" s="2">
        <f t="shared" si="2215"/>
        <v>0.99968471000000003</v>
      </c>
      <c r="P4181" s="13">
        <f t="shared" si="2207"/>
        <v>0.99339977999999995</v>
      </c>
      <c r="Q4181" s="13">
        <f t="shared" si="2200"/>
        <v>1.6383387338799082</v>
      </c>
      <c r="R4181" s="2">
        <f t="shared" si="2203"/>
        <v>1.6378221799999999</v>
      </c>
      <c r="S4181" s="2">
        <f t="shared" si="2229"/>
        <v>1.69349298</v>
      </c>
      <c r="T4181" s="2">
        <f t="shared" si="2216"/>
        <v>169050.87390738999</v>
      </c>
      <c r="U4181" s="2">
        <f t="shared" si="2217"/>
        <v>9218.2981433138884</v>
      </c>
      <c r="V4181" s="2">
        <f t="shared" si="2218"/>
        <v>55191.531589852995</v>
      </c>
      <c r="W4181" s="2">
        <f t="shared" si="2219"/>
        <v>164233.61164656689</v>
      </c>
      <c r="X4181" s="17">
        <f t="shared" si="2220"/>
        <v>0</v>
      </c>
      <c r="Y4181" s="2">
        <f t="shared" si="2221"/>
        <v>0</v>
      </c>
      <c r="Z4181" s="72">
        <f t="shared" si="2222"/>
        <v>0</v>
      </c>
      <c r="AA4181" s="2">
        <f t="shared" si="2208"/>
        <v>0</v>
      </c>
      <c r="AB4181" s="12">
        <f t="shared" si="2230"/>
        <v>4.6600000000000003E-2</v>
      </c>
      <c r="AC4181" s="17">
        <f t="shared" si="2223"/>
        <v>1</v>
      </c>
      <c r="AD4181" s="17">
        <v>252</v>
      </c>
      <c r="AE4181" s="13">
        <f t="shared" si="2201"/>
        <v>1.0001807579999999</v>
      </c>
      <c r="AF4181" s="2">
        <f t="shared" si="2209"/>
        <v>30.557297859999998</v>
      </c>
      <c r="AG4181" s="2">
        <f t="shared" si="2224"/>
        <v>29.68653917</v>
      </c>
      <c r="AH4181" s="3">
        <f t="shared" si="2225"/>
        <v>0</v>
      </c>
      <c r="AI4181" s="4" t="str">
        <f t="shared" si="2202"/>
        <v>A+J=</v>
      </c>
      <c r="AJ4181" s="11">
        <f t="shared" si="2231"/>
        <v>45365</v>
      </c>
      <c r="AQ4181" s="53"/>
      <c r="AR4181" s="53"/>
    </row>
    <row r="4182" spans="1:44" x14ac:dyDescent="0.2">
      <c r="A4182" s="158">
        <f t="shared" si="2226"/>
        <v>45338</v>
      </c>
      <c r="B4182" s="2">
        <f t="shared" si="2210"/>
        <v>164248.28996815995</v>
      </c>
      <c r="C4182" s="2">
        <f t="shared" si="2227"/>
        <v>99823.781913400002</v>
      </c>
      <c r="D4182" s="2">
        <f>SUM(Y4182:Y$4362)</f>
        <v>13292.561581969998</v>
      </c>
      <c r="E4182" s="73">
        <f t="shared" si="2211"/>
        <v>86531.220331429999</v>
      </c>
      <c r="F4182" s="88">
        <f t="shared" si="2204"/>
        <v>6455.85</v>
      </c>
      <c r="G4182" s="3">
        <f>IF(AND(N4182=1,N4181&gt;1),VLOOKUP(A4181,[1]Plan1!$BK$81:$BM$259,3),G4181)</f>
        <v>6413.24</v>
      </c>
      <c r="H4182" s="11">
        <f t="shared" si="2205"/>
        <v>45275</v>
      </c>
      <c r="I4182" s="11">
        <f t="shared" si="2206"/>
        <v>45306</v>
      </c>
      <c r="J4182" s="12">
        <f t="shared" si="2212"/>
        <v>-6.6002153085962245E-3</v>
      </c>
      <c r="K4182" s="11">
        <f t="shared" si="2228"/>
        <v>45365</v>
      </c>
      <c r="L4182" s="11">
        <f t="shared" si="2213"/>
        <v>45365</v>
      </c>
      <c r="M4182" s="1">
        <f t="shared" si="2199"/>
        <v>21</v>
      </c>
      <c r="N4182" s="1">
        <f t="shared" si="2214"/>
        <v>2</v>
      </c>
      <c r="O4182" s="2">
        <f t="shared" si="2215"/>
        <v>0.99936952000000001</v>
      </c>
      <c r="P4182" s="13">
        <f t="shared" si="2207"/>
        <v>0.99339977999999995</v>
      </c>
      <c r="Q4182" s="13">
        <f t="shared" si="2200"/>
        <v>1.6383387338799082</v>
      </c>
      <c r="R4182" s="2">
        <f t="shared" si="2203"/>
        <v>1.6373057900000001</v>
      </c>
      <c r="S4182" s="2">
        <f t="shared" si="2229"/>
        <v>1.69349298</v>
      </c>
      <c r="T4182" s="2">
        <f t="shared" si="2216"/>
        <v>169050.87390738999</v>
      </c>
      <c r="U4182" s="2">
        <f t="shared" si="2217"/>
        <v>9218.2981433138884</v>
      </c>
      <c r="V4182" s="2">
        <f t="shared" si="2218"/>
        <v>55146.847732986069</v>
      </c>
      <c r="W4182" s="2">
        <f t="shared" si="2219"/>
        <v>164188.92778969996</v>
      </c>
      <c r="X4182" s="17">
        <f t="shared" si="2220"/>
        <v>0</v>
      </c>
      <c r="Y4182" s="2">
        <f t="shared" si="2221"/>
        <v>0</v>
      </c>
      <c r="Z4182" s="72">
        <f t="shared" si="2222"/>
        <v>0</v>
      </c>
      <c r="AA4182" s="2">
        <f t="shared" si="2208"/>
        <v>0</v>
      </c>
      <c r="AB4182" s="12">
        <f t="shared" si="2230"/>
        <v>4.6600000000000003E-2</v>
      </c>
      <c r="AC4182" s="17">
        <f t="shared" si="2223"/>
        <v>2</v>
      </c>
      <c r="AD4182" s="17">
        <v>252</v>
      </c>
      <c r="AE4182" s="13">
        <f t="shared" si="2201"/>
        <v>1.0003615480000001</v>
      </c>
      <c r="AF4182" s="2">
        <f t="shared" si="2209"/>
        <v>61.12000535</v>
      </c>
      <c r="AG4182" s="2">
        <f t="shared" si="2224"/>
        <v>59.362178460000003</v>
      </c>
      <c r="AH4182" s="3">
        <f t="shared" si="2225"/>
        <v>0</v>
      </c>
      <c r="AI4182" s="4" t="str">
        <f t="shared" si="2202"/>
        <v>A+J=</v>
      </c>
      <c r="AJ4182" s="11">
        <f t="shared" si="2231"/>
        <v>45365</v>
      </c>
      <c r="AQ4182" s="53"/>
      <c r="AR4182" s="53"/>
    </row>
    <row r="4183" spans="1:44" x14ac:dyDescent="0.2">
      <c r="A4183" s="158">
        <f t="shared" si="2226"/>
        <v>45339</v>
      </c>
      <c r="B4183" s="2">
        <f t="shared" si="2210"/>
        <v>164233.28486305824</v>
      </c>
      <c r="C4183" s="2">
        <f t="shared" si="2227"/>
        <v>99823.781913400002</v>
      </c>
      <c r="D4183" s="2">
        <f>SUM(Y4183:Y$4362)</f>
        <v>13292.561581969998</v>
      </c>
      <c r="E4183" s="73">
        <f t="shared" si="2211"/>
        <v>86531.220331429999</v>
      </c>
      <c r="F4183" s="88">
        <f t="shared" si="2204"/>
        <v>6455.85</v>
      </c>
      <c r="G4183" s="3">
        <f>IF(AND(N4183=1,N4182&gt;1),VLOOKUP(A4182,[1]Plan1!$BK$81:$BM$259,3),G4182)</f>
        <v>6413.24</v>
      </c>
      <c r="H4183" s="11">
        <f t="shared" si="2205"/>
        <v>45275</v>
      </c>
      <c r="I4183" s="11">
        <f t="shared" si="2206"/>
        <v>45306</v>
      </c>
      <c r="J4183" s="12">
        <f t="shared" si="2212"/>
        <v>-6.6002153085962245E-3</v>
      </c>
      <c r="K4183" s="11">
        <f t="shared" si="2228"/>
        <v>45365</v>
      </c>
      <c r="L4183" s="11">
        <f t="shared" si="2213"/>
        <v>45365</v>
      </c>
      <c r="M4183" s="1">
        <f t="shared" ref="M4183:M4246" si="2232">IF(L4183=L4182,M4182,NETWORKDAYS(L4182,L4183,$AN$194:$AN$348)-1)</f>
        <v>21</v>
      </c>
      <c r="N4183" s="1">
        <f t="shared" si="2214"/>
        <v>3</v>
      </c>
      <c r="O4183" s="2">
        <f t="shared" si="2215"/>
        <v>0.99905443000000005</v>
      </c>
      <c r="P4183" s="13">
        <f t="shared" si="2207"/>
        <v>0.99339977999999995</v>
      </c>
      <c r="Q4183" s="13">
        <f t="shared" si="2200"/>
        <v>1.6383387338799082</v>
      </c>
      <c r="R4183" s="2">
        <f t="shared" si="2203"/>
        <v>1.63678956</v>
      </c>
      <c r="S4183" s="2">
        <f t="shared" si="2229"/>
        <v>1.69349298</v>
      </c>
      <c r="T4183" s="2">
        <f t="shared" si="2216"/>
        <v>169050.87390738999</v>
      </c>
      <c r="U4183" s="2">
        <f t="shared" si="2217"/>
        <v>9218.2981433138884</v>
      </c>
      <c r="V4183" s="2">
        <f t="shared" si="2218"/>
        <v>55102.177721114364</v>
      </c>
      <c r="W4183" s="2">
        <f t="shared" si="2219"/>
        <v>164144.25777782826</v>
      </c>
      <c r="X4183" s="17">
        <f t="shared" si="2220"/>
        <v>0</v>
      </c>
      <c r="Y4183" s="2">
        <f t="shared" si="2221"/>
        <v>0</v>
      </c>
      <c r="Z4183" s="72">
        <f t="shared" si="2222"/>
        <v>0</v>
      </c>
      <c r="AA4183" s="2">
        <f t="shared" si="2208"/>
        <v>0</v>
      </c>
      <c r="AB4183" s="12">
        <f t="shared" si="2230"/>
        <v>4.6600000000000003E-2</v>
      </c>
      <c r="AC4183" s="17">
        <f t="shared" si="2223"/>
        <v>3</v>
      </c>
      <c r="AD4183" s="17">
        <v>252</v>
      </c>
      <c r="AE4183" s="13">
        <f t="shared" si="2201"/>
        <v>1.0005423710000001</v>
      </c>
      <c r="AF4183" s="2">
        <f t="shared" si="2209"/>
        <v>91.688291530000001</v>
      </c>
      <c r="AG4183" s="2">
        <f t="shared" si="2224"/>
        <v>89.027085229999997</v>
      </c>
      <c r="AH4183" s="3">
        <f t="shared" si="2225"/>
        <v>0</v>
      </c>
      <c r="AI4183" s="4" t="str">
        <f t="shared" si="2202"/>
        <v>A+J=</v>
      </c>
      <c r="AJ4183" s="11">
        <f t="shared" si="2231"/>
        <v>45365</v>
      </c>
      <c r="AQ4183" s="53"/>
      <c r="AR4183" s="53"/>
    </row>
    <row r="4184" spans="1:44" x14ac:dyDescent="0.2">
      <c r="A4184" s="158">
        <f t="shared" si="2226"/>
        <v>45340</v>
      </c>
      <c r="B4184" s="2">
        <f t="shared" si="2210"/>
        <v>164233.28486305824</v>
      </c>
      <c r="C4184" s="2">
        <f t="shared" si="2227"/>
        <v>99823.781913400002</v>
      </c>
      <c r="D4184" s="2">
        <f>SUM(Y4184:Y$4362)</f>
        <v>13292.561581969998</v>
      </c>
      <c r="E4184" s="73">
        <f t="shared" si="2211"/>
        <v>86531.220331429999</v>
      </c>
      <c r="F4184" s="88">
        <f t="shared" si="2204"/>
        <v>6455.85</v>
      </c>
      <c r="G4184" s="3">
        <f>IF(AND(N4184=1,N4183&gt;1),VLOOKUP(A4183,[1]Plan1!$BK$81:$BM$259,3),G4183)</f>
        <v>6413.24</v>
      </c>
      <c r="H4184" s="11">
        <f t="shared" si="2205"/>
        <v>45275</v>
      </c>
      <c r="I4184" s="11">
        <f t="shared" si="2206"/>
        <v>45306</v>
      </c>
      <c r="J4184" s="12">
        <f t="shared" si="2212"/>
        <v>-6.6002153085962245E-3</v>
      </c>
      <c r="K4184" s="11">
        <f t="shared" si="2228"/>
        <v>45365</v>
      </c>
      <c r="L4184" s="11">
        <f t="shared" si="2213"/>
        <v>45365</v>
      </c>
      <c r="M4184" s="1">
        <f t="shared" si="2232"/>
        <v>21</v>
      </c>
      <c r="N4184" s="1">
        <f t="shared" si="2214"/>
        <v>3</v>
      </c>
      <c r="O4184" s="2">
        <f t="shared" si="2215"/>
        <v>0.99905443000000005</v>
      </c>
      <c r="P4184" s="13">
        <f t="shared" si="2207"/>
        <v>0.99339977999999995</v>
      </c>
      <c r="Q4184" s="13">
        <f t="shared" si="2200"/>
        <v>1.6383387338799082</v>
      </c>
      <c r="R4184" s="2">
        <f t="shared" si="2203"/>
        <v>1.63678956</v>
      </c>
      <c r="S4184" s="2">
        <f t="shared" si="2229"/>
        <v>1.69349298</v>
      </c>
      <c r="T4184" s="2">
        <f t="shared" si="2216"/>
        <v>169050.87390738999</v>
      </c>
      <c r="U4184" s="2">
        <f t="shared" si="2217"/>
        <v>9218.2981433138884</v>
      </c>
      <c r="V4184" s="2">
        <f t="shared" si="2218"/>
        <v>55102.177721114364</v>
      </c>
      <c r="W4184" s="2">
        <f t="shared" si="2219"/>
        <v>164144.25777782826</v>
      </c>
      <c r="X4184" s="17">
        <f t="shared" si="2220"/>
        <v>0</v>
      </c>
      <c r="Y4184" s="2">
        <f t="shared" si="2221"/>
        <v>0</v>
      </c>
      <c r="Z4184" s="72">
        <f t="shared" si="2222"/>
        <v>0</v>
      </c>
      <c r="AA4184" s="2">
        <f t="shared" si="2208"/>
        <v>0</v>
      </c>
      <c r="AB4184" s="12">
        <f t="shared" si="2230"/>
        <v>4.6600000000000003E-2</v>
      </c>
      <c r="AC4184" s="17">
        <f t="shared" si="2223"/>
        <v>3</v>
      </c>
      <c r="AD4184" s="17">
        <v>252</v>
      </c>
      <c r="AE4184" s="13">
        <f t="shared" si="2201"/>
        <v>1.0005423710000001</v>
      </c>
      <c r="AF4184" s="2">
        <f t="shared" si="2209"/>
        <v>91.688291530000001</v>
      </c>
      <c r="AG4184" s="2">
        <f t="shared" si="2224"/>
        <v>89.027085229999997</v>
      </c>
      <c r="AH4184" s="3">
        <f t="shared" si="2225"/>
        <v>0</v>
      </c>
      <c r="AI4184" s="4" t="str">
        <f t="shared" si="2202"/>
        <v>A+J=</v>
      </c>
      <c r="AJ4184" s="11">
        <f t="shared" si="2231"/>
        <v>45365</v>
      </c>
      <c r="AQ4184" s="53"/>
      <c r="AR4184" s="53"/>
    </row>
    <row r="4185" spans="1:44" x14ac:dyDescent="0.2">
      <c r="A4185" s="158">
        <f t="shared" si="2226"/>
        <v>45341</v>
      </c>
      <c r="B4185" s="2">
        <f t="shared" si="2210"/>
        <v>164233.28486305824</v>
      </c>
      <c r="C4185" s="2">
        <f t="shared" si="2227"/>
        <v>99823.781913400002</v>
      </c>
      <c r="D4185" s="2">
        <f>SUM(Y4185:Y$4362)</f>
        <v>13292.561581969998</v>
      </c>
      <c r="E4185" s="73">
        <f t="shared" si="2211"/>
        <v>86531.220331429999</v>
      </c>
      <c r="F4185" s="88">
        <f t="shared" si="2204"/>
        <v>6455.85</v>
      </c>
      <c r="G4185" s="3">
        <f>IF(AND(N4185=1,N4184&gt;1),VLOOKUP(A4184,[1]Plan1!$BK$81:$BM$259,3),G4184)</f>
        <v>6413.24</v>
      </c>
      <c r="H4185" s="11">
        <f t="shared" si="2205"/>
        <v>45275</v>
      </c>
      <c r="I4185" s="11">
        <f t="shared" si="2206"/>
        <v>45306</v>
      </c>
      <c r="J4185" s="12">
        <f t="shared" si="2212"/>
        <v>-6.6002153085962245E-3</v>
      </c>
      <c r="K4185" s="11">
        <f t="shared" si="2228"/>
        <v>45365</v>
      </c>
      <c r="L4185" s="11">
        <f t="shared" si="2213"/>
        <v>45365</v>
      </c>
      <c r="M4185" s="1">
        <f t="shared" si="2232"/>
        <v>21</v>
      </c>
      <c r="N4185" s="1">
        <f t="shared" si="2214"/>
        <v>3</v>
      </c>
      <c r="O4185" s="2">
        <f t="shared" si="2215"/>
        <v>0.99905443000000005</v>
      </c>
      <c r="P4185" s="13">
        <f t="shared" si="2207"/>
        <v>0.99339977999999995</v>
      </c>
      <c r="Q4185" s="13">
        <f t="shared" si="2200"/>
        <v>1.6383387338799082</v>
      </c>
      <c r="R4185" s="2">
        <f t="shared" si="2203"/>
        <v>1.63678956</v>
      </c>
      <c r="S4185" s="2">
        <f t="shared" si="2229"/>
        <v>1.69349298</v>
      </c>
      <c r="T4185" s="2">
        <f t="shared" si="2216"/>
        <v>169050.87390738999</v>
      </c>
      <c r="U4185" s="2">
        <f t="shared" si="2217"/>
        <v>9218.2981433138884</v>
      </c>
      <c r="V4185" s="2">
        <f t="shared" si="2218"/>
        <v>55102.177721114364</v>
      </c>
      <c r="W4185" s="2">
        <f t="shared" si="2219"/>
        <v>164144.25777782826</v>
      </c>
      <c r="X4185" s="17">
        <f t="shared" si="2220"/>
        <v>0</v>
      </c>
      <c r="Y4185" s="2">
        <f t="shared" si="2221"/>
        <v>0</v>
      </c>
      <c r="Z4185" s="72">
        <f t="shared" si="2222"/>
        <v>0</v>
      </c>
      <c r="AA4185" s="2">
        <f t="shared" si="2208"/>
        <v>0</v>
      </c>
      <c r="AB4185" s="12">
        <f t="shared" si="2230"/>
        <v>4.6600000000000003E-2</v>
      </c>
      <c r="AC4185" s="17">
        <f t="shared" si="2223"/>
        <v>3</v>
      </c>
      <c r="AD4185" s="17">
        <v>252</v>
      </c>
      <c r="AE4185" s="13">
        <f t="shared" si="2201"/>
        <v>1.0005423710000001</v>
      </c>
      <c r="AF4185" s="2">
        <f t="shared" si="2209"/>
        <v>91.688291530000001</v>
      </c>
      <c r="AG4185" s="2">
        <f t="shared" si="2224"/>
        <v>89.027085229999997</v>
      </c>
      <c r="AH4185" s="3">
        <f t="shared" si="2225"/>
        <v>0</v>
      </c>
      <c r="AI4185" s="4" t="str">
        <f t="shared" si="2202"/>
        <v>A+J=</v>
      </c>
      <c r="AJ4185" s="11">
        <f t="shared" si="2231"/>
        <v>45365</v>
      </c>
      <c r="AQ4185" s="53"/>
      <c r="AR4185" s="53"/>
    </row>
    <row r="4186" spans="1:44" x14ac:dyDescent="0.2">
      <c r="A4186" s="158">
        <f t="shared" si="2226"/>
        <v>45342</v>
      </c>
      <c r="B4186" s="2">
        <f t="shared" si="2210"/>
        <v>164218.28373946401</v>
      </c>
      <c r="C4186" s="2">
        <f t="shared" si="2227"/>
        <v>99823.781913400002</v>
      </c>
      <c r="D4186" s="2">
        <f>SUM(Y4186:Y$4362)</f>
        <v>13292.561581969998</v>
      </c>
      <c r="E4186" s="73">
        <f t="shared" si="2211"/>
        <v>86531.220331429999</v>
      </c>
      <c r="F4186" s="88">
        <f t="shared" si="2204"/>
        <v>6455.85</v>
      </c>
      <c r="G4186" s="3">
        <f>IF(AND(N4186=1,N4185&gt;1),VLOOKUP(A4185,[1]Plan1!$BK$81:$BM$259,3),G4185)</f>
        <v>6413.24</v>
      </c>
      <c r="H4186" s="11">
        <f t="shared" si="2205"/>
        <v>45275</v>
      </c>
      <c r="I4186" s="11">
        <f t="shared" si="2206"/>
        <v>45306</v>
      </c>
      <c r="J4186" s="12">
        <f t="shared" si="2212"/>
        <v>-6.6002153085962245E-3</v>
      </c>
      <c r="K4186" s="11">
        <f t="shared" si="2228"/>
        <v>45365</v>
      </c>
      <c r="L4186" s="11">
        <f t="shared" si="2213"/>
        <v>45365</v>
      </c>
      <c r="M4186" s="1">
        <f t="shared" si="2232"/>
        <v>21</v>
      </c>
      <c r="N4186" s="1">
        <f t="shared" si="2214"/>
        <v>4</v>
      </c>
      <c r="O4186" s="2">
        <f t="shared" si="2215"/>
        <v>0.99873944000000003</v>
      </c>
      <c r="P4186" s="13">
        <f t="shared" si="2207"/>
        <v>0.99339977999999995</v>
      </c>
      <c r="Q4186" s="13">
        <f t="shared" si="2200"/>
        <v>1.6383387338799082</v>
      </c>
      <c r="R4186" s="2">
        <f t="shared" si="2203"/>
        <v>1.6362734999999999</v>
      </c>
      <c r="S4186" s="2">
        <f t="shared" si="2229"/>
        <v>1.69349298</v>
      </c>
      <c r="T4186" s="2">
        <f t="shared" si="2216"/>
        <v>169050.87390738999</v>
      </c>
      <c r="U4186" s="2">
        <f t="shared" si="2217"/>
        <v>9218.2981433138884</v>
      </c>
      <c r="V4186" s="2">
        <f t="shared" si="2218"/>
        <v>55057.522419550121</v>
      </c>
      <c r="W4186" s="2">
        <f t="shared" si="2219"/>
        <v>164099.602476264</v>
      </c>
      <c r="X4186" s="17">
        <f t="shared" si="2220"/>
        <v>0</v>
      </c>
      <c r="Y4186" s="2">
        <f t="shared" si="2221"/>
        <v>0</v>
      </c>
      <c r="Z4186" s="72">
        <f t="shared" si="2222"/>
        <v>0</v>
      </c>
      <c r="AA4186" s="2">
        <f t="shared" si="2208"/>
        <v>0</v>
      </c>
      <c r="AB4186" s="12">
        <f t="shared" si="2230"/>
        <v>4.6600000000000003E-2</v>
      </c>
      <c r="AC4186" s="17">
        <f t="shared" si="2223"/>
        <v>4</v>
      </c>
      <c r="AD4186" s="17">
        <v>252</v>
      </c>
      <c r="AE4186" s="13">
        <f t="shared" si="2201"/>
        <v>1.0007232269999999</v>
      </c>
      <c r="AF4186" s="2">
        <f t="shared" si="2209"/>
        <v>122.26215637999999</v>
      </c>
      <c r="AG4186" s="2">
        <f t="shared" si="2224"/>
        <v>118.6812632</v>
      </c>
      <c r="AH4186" s="3">
        <f t="shared" si="2225"/>
        <v>0</v>
      </c>
      <c r="AI4186" s="4" t="str">
        <f t="shared" si="2202"/>
        <v>A+J=</v>
      </c>
      <c r="AJ4186" s="11">
        <f t="shared" si="2231"/>
        <v>45365</v>
      </c>
      <c r="AQ4186" s="53"/>
      <c r="AR4186" s="53"/>
    </row>
    <row r="4187" spans="1:44" x14ac:dyDescent="0.2">
      <c r="A4187" s="158">
        <f t="shared" si="2226"/>
        <v>45343</v>
      </c>
      <c r="B4187" s="2">
        <f t="shared" si="2210"/>
        <v>164203.28643686723</v>
      </c>
      <c r="C4187" s="2">
        <f t="shared" si="2227"/>
        <v>99823.781913400002</v>
      </c>
      <c r="D4187" s="2">
        <f>SUM(Y4187:Y$4362)</f>
        <v>13292.561581969998</v>
      </c>
      <c r="E4187" s="73">
        <f t="shared" si="2211"/>
        <v>86531.220331429999</v>
      </c>
      <c r="F4187" s="88">
        <f t="shared" si="2204"/>
        <v>6455.85</v>
      </c>
      <c r="G4187" s="3">
        <f>IF(AND(N4187=1,N4186&gt;1),VLOOKUP(A4186,[1]Plan1!$BK$81:$BM$259,3),G4186)</f>
        <v>6413.24</v>
      </c>
      <c r="H4187" s="11">
        <f t="shared" si="2205"/>
        <v>45275</v>
      </c>
      <c r="I4187" s="11">
        <f t="shared" si="2206"/>
        <v>45306</v>
      </c>
      <c r="J4187" s="12">
        <f t="shared" si="2212"/>
        <v>-6.6002153085962245E-3</v>
      </c>
      <c r="K4187" s="11">
        <f t="shared" si="2228"/>
        <v>45365</v>
      </c>
      <c r="L4187" s="11">
        <f t="shared" si="2213"/>
        <v>45365</v>
      </c>
      <c r="M4187" s="1">
        <f t="shared" si="2232"/>
        <v>21</v>
      </c>
      <c r="N4187" s="1">
        <f t="shared" si="2214"/>
        <v>5</v>
      </c>
      <c r="O4187" s="2">
        <f t="shared" si="2215"/>
        <v>0.99842454999999997</v>
      </c>
      <c r="P4187" s="13">
        <f t="shared" si="2207"/>
        <v>0.99339977999999995</v>
      </c>
      <c r="Q4187" s="13">
        <f t="shared" si="2200"/>
        <v>1.6383387338799082</v>
      </c>
      <c r="R4187" s="2">
        <f t="shared" si="2203"/>
        <v>1.63575761</v>
      </c>
      <c r="S4187" s="2">
        <f t="shared" si="2229"/>
        <v>1.69349298</v>
      </c>
      <c r="T4187" s="2">
        <f t="shared" si="2216"/>
        <v>169050.87390738999</v>
      </c>
      <c r="U4187" s="2">
        <f t="shared" si="2217"/>
        <v>9218.2981433138884</v>
      </c>
      <c r="V4187" s="2">
        <f t="shared" si="2218"/>
        <v>55012.881828293343</v>
      </c>
      <c r="W4187" s="2">
        <f t="shared" si="2219"/>
        <v>164054.96188500724</v>
      </c>
      <c r="X4187" s="17">
        <f t="shared" si="2220"/>
        <v>0</v>
      </c>
      <c r="Y4187" s="2">
        <f t="shared" si="2221"/>
        <v>0</v>
      </c>
      <c r="Z4187" s="72">
        <f t="shared" si="2222"/>
        <v>0</v>
      </c>
      <c r="AA4187" s="2">
        <f t="shared" si="2208"/>
        <v>0</v>
      </c>
      <c r="AB4187" s="12">
        <f t="shared" si="2230"/>
        <v>4.6600000000000003E-2</v>
      </c>
      <c r="AC4187" s="17">
        <f t="shared" si="2223"/>
        <v>5</v>
      </c>
      <c r="AD4187" s="17">
        <v>252</v>
      </c>
      <c r="AE4187" s="13">
        <f t="shared" si="2201"/>
        <v>1.000904115</v>
      </c>
      <c r="AF4187" s="2">
        <f t="shared" si="2209"/>
        <v>152.84143086</v>
      </c>
      <c r="AG4187" s="2">
        <f t="shared" si="2224"/>
        <v>148.32455186000001</v>
      </c>
      <c r="AH4187" s="3">
        <f t="shared" si="2225"/>
        <v>0</v>
      </c>
      <c r="AI4187" s="4" t="str">
        <f t="shared" si="2202"/>
        <v>A+J=</v>
      </c>
      <c r="AJ4187" s="11">
        <f t="shared" si="2231"/>
        <v>45365</v>
      </c>
      <c r="AQ4187" s="53"/>
      <c r="AR4187" s="53"/>
    </row>
    <row r="4188" spans="1:44" x14ac:dyDescent="0.2">
      <c r="A4188" s="158">
        <f t="shared" si="2226"/>
        <v>45344</v>
      </c>
      <c r="B4188" s="2">
        <f t="shared" si="2210"/>
        <v>164188.2922567357</v>
      </c>
      <c r="C4188" s="2">
        <f t="shared" si="2227"/>
        <v>99823.781913400002</v>
      </c>
      <c r="D4188" s="2">
        <f>SUM(Y4188:Y$4362)</f>
        <v>13292.561581969998</v>
      </c>
      <c r="E4188" s="73">
        <f t="shared" si="2211"/>
        <v>86531.220331429999</v>
      </c>
      <c r="F4188" s="88">
        <f t="shared" si="2204"/>
        <v>6455.85</v>
      </c>
      <c r="G4188" s="3">
        <f>IF(AND(N4188=1,N4187&gt;1),VLOOKUP(A4187,[1]Plan1!$BK$81:$BM$259,3),G4187)</f>
        <v>6413.24</v>
      </c>
      <c r="H4188" s="11">
        <f t="shared" si="2205"/>
        <v>45275</v>
      </c>
      <c r="I4188" s="11">
        <f t="shared" si="2206"/>
        <v>45306</v>
      </c>
      <c r="J4188" s="12">
        <f t="shared" si="2212"/>
        <v>-6.6002153085962245E-3</v>
      </c>
      <c r="K4188" s="11">
        <f t="shared" si="2228"/>
        <v>45365</v>
      </c>
      <c r="L4188" s="11">
        <f t="shared" si="2213"/>
        <v>45365</v>
      </c>
      <c r="M4188" s="1">
        <f t="shared" si="2232"/>
        <v>21</v>
      </c>
      <c r="N4188" s="1">
        <f t="shared" si="2214"/>
        <v>6</v>
      </c>
      <c r="O4188" s="2">
        <f t="shared" si="2215"/>
        <v>0.99810975999999996</v>
      </c>
      <c r="P4188" s="13">
        <f t="shared" si="2207"/>
        <v>0.99339977999999995</v>
      </c>
      <c r="Q4188" s="13">
        <f t="shared" si="2200"/>
        <v>1.6383387338799082</v>
      </c>
      <c r="R4188" s="2">
        <f t="shared" si="2203"/>
        <v>1.6352418799999999</v>
      </c>
      <c r="S4188" s="2">
        <f t="shared" si="2229"/>
        <v>1.69349298</v>
      </c>
      <c r="T4188" s="2">
        <f t="shared" si="2216"/>
        <v>169050.87390738999</v>
      </c>
      <c r="U4188" s="2">
        <f t="shared" si="2217"/>
        <v>9218.2981433138884</v>
      </c>
      <c r="V4188" s="2">
        <f t="shared" si="2218"/>
        <v>54968.255082031807</v>
      </c>
      <c r="W4188" s="2">
        <f t="shared" si="2219"/>
        <v>164010.33513874569</v>
      </c>
      <c r="X4188" s="17">
        <f t="shared" si="2220"/>
        <v>0</v>
      </c>
      <c r="Y4188" s="2">
        <f t="shared" si="2221"/>
        <v>0</v>
      </c>
      <c r="Z4188" s="72">
        <f t="shared" si="2222"/>
        <v>0</v>
      </c>
      <c r="AA4188" s="2">
        <f t="shared" si="2208"/>
        <v>0</v>
      </c>
      <c r="AB4188" s="12">
        <f t="shared" si="2230"/>
        <v>4.6600000000000003E-2</v>
      </c>
      <c r="AC4188" s="17">
        <f t="shared" si="2223"/>
        <v>6</v>
      </c>
      <c r="AD4188" s="17">
        <v>252</v>
      </c>
      <c r="AE4188" s="13">
        <f t="shared" si="2201"/>
        <v>1.0010850360000001</v>
      </c>
      <c r="AF4188" s="2">
        <f t="shared" si="2209"/>
        <v>183.42628402</v>
      </c>
      <c r="AG4188" s="2">
        <f t="shared" si="2224"/>
        <v>177.95711799</v>
      </c>
      <c r="AH4188" s="3">
        <f t="shared" si="2225"/>
        <v>0</v>
      </c>
      <c r="AI4188" s="4" t="str">
        <f t="shared" si="2202"/>
        <v>A+J=</v>
      </c>
      <c r="AJ4188" s="11">
        <f t="shared" si="2231"/>
        <v>45365</v>
      </c>
      <c r="AQ4188" s="53"/>
      <c r="AR4188" s="53"/>
    </row>
    <row r="4189" spans="1:44" x14ac:dyDescent="0.2">
      <c r="A4189" s="158">
        <f t="shared" si="2226"/>
        <v>45345</v>
      </c>
      <c r="B4189" s="2">
        <f t="shared" si="2210"/>
        <v>164173.30120216944</v>
      </c>
      <c r="C4189" s="2">
        <f t="shared" si="2227"/>
        <v>99823.781913400002</v>
      </c>
      <c r="D4189" s="2">
        <f>SUM(Y4189:Y$4362)</f>
        <v>13292.561581969998</v>
      </c>
      <c r="E4189" s="73">
        <f t="shared" si="2211"/>
        <v>86531.220331429999</v>
      </c>
      <c r="F4189" s="88">
        <f t="shared" si="2204"/>
        <v>6455.85</v>
      </c>
      <c r="G4189" s="3">
        <f>IF(AND(N4189=1,N4188&gt;1),VLOOKUP(A4188,[1]Plan1!$BK$81:$BM$259,3),G4188)</f>
        <v>6413.24</v>
      </c>
      <c r="H4189" s="11">
        <f t="shared" si="2205"/>
        <v>45275</v>
      </c>
      <c r="I4189" s="11">
        <f t="shared" si="2206"/>
        <v>45306</v>
      </c>
      <c r="J4189" s="12">
        <f t="shared" si="2212"/>
        <v>-6.6002153085962245E-3</v>
      </c>
      <c r="K4189" s="11">
        <f t="shared" si="2228"/>
        <v>45365</v>
      </c>
      <c r="L4189" s="11">
        <f t="shared" si="2213"/>
        <v>45365</v>
      </c>
      <c r="M4189" s="1">
        <f t="shared" si="2232"/>
        <v>21</v>
      </c>
      <c r="N4189" s="1">
        <f t="shared" si="2214"/>
        <v>7</v>
      </c>
      <c r="O4189" s="2">
        <f t="shared" si="2215"/>
        <v>0.99779507000000001</v>
      </c>
      <c r="P4189" s="13">
        <f t="shared" si="2207"/>
        <v>0.99339977999999995</v>
      </c>
      <c r="Q4189" s="13">
        <f t="shared" si="2200"/>
        <v>1.6383387338799082</v>
      </c>
      <c r="R4189" s="2">
        <f t="shared" si="2203"/>
        <v>1.63472631</v>
      </c>
      <c r="S4189" s="2">
        <f t="shared" si="2229"/>
        <v>1.69349298</v>
      </c>
      <c r="T4189" s="2">
        <f t="shared" si="2216"/>
        <v>169050.87390738999</v>
      </c>
      <c r="U4189" s="2">
        <f t="shared" si="2217"/>
        <v>9218.2981433138884</v>
      </c>
      <c r="V4189" s="2">
        <f t="shared" si="2218"/>
        <v>54923.642180765542</v>
      </c>
      <c r="W4189" s="2">
        <f t="shared" si="2219"/>
        <v>163965.72223747944</v>
      </c>
      <c r="X4189" s="17">
        <f t="shared" si="2220"/>
        <v>0</v>
      </c>
      <c r="Y4189" s="2">
        <f t="shared" si="2221"/>
        <v>0</v>
      </c>
      <c r="Z4189" s="72">
        <f t="shared" si="2222"/>
        <v>0</v>
      </c>
      <c r="AA4189" s="2">
        <f t="shared" si="2208"/>
        <v>0</v>
      </c>
      <c r="AB4189" s="12">
        <f t="shared" si="2230"/>
        <v>4.6600000000000003E-2</v>
      </c>
      <c r="AC4189" s="17">
        <f t="shared" si="2223"/>
        <v>7</v>
      </c>
      <c r="AD4189" s="17">
        <v>252</v>
      </c>
      <c r="AE4189" s="13">
        <f t="shared" si="2201"/>
        <v>1.0012659900000001</v>
      </c>
      <c r="AF4189" s="2">
        <f t="shared" si="2209"/>
        <v>214.01671585</v>
      </c>
      <c r="AG4189" s="2">
        <f t="shared" si="2224"/>
        <v>207.57896468999999</v>
      </c>
      <c r="AH4189" s="3">
        <f t="shared" si="2225"/>
        <v>0</v>
      </c>
      <c r="AI4189" s="4" t="str">
        <f t="shared" si="2202"/>
        <v>A+J=</v>
      </c>
      <c r="AJ4189" s="11">
        <f t="shared" si="2231"/>
        <v>45365</v>
      </c>
      <c r="AQ4189" s="53"/>
      <c r="AR4189" s="53"/>
    </row>
    <row r="4190" spans="1:44" x14ac:dyDescent="0.2">
      <c r="A4190" s="158">
        <f t="shared" si="2226"/>
        <v>45346</v>
      </c>
      <c r="B4190" s="2">
        <f t="shared" si="2210"/>
        <v>164158.31224577621</v>
      </c>
      <c r="C4190" s="2">
        <f t="shared" si="2227"/>
        <v>99823.781913400002</v>
      </c>
      <c r="D4190" s="2">
        <f>SUM(Y4190:Y$4362)</f>
        <v>13292.561581969998</v>
      </c>
      <c r="E4190" s="73">
        <f t="shared" si="2211"/>
        <v>86531.220331429999</v>
      </c>
      <c r="F4190" s="88">
        <f t="shared" si="2204"/>
        <v>6455.85</v>
      </c>
      <c r="G4190" s="3">
        <f>IF(AND(N4190=1,N4189&gt;1),VLOOKUP(A4189,[1]Plan1!$BK$81:$BM$259,3),G4189)</f>
        <v>6413.24</v>
      </c>
      <c r="H4190" s="11">
        <f t="shared" si="2205"/>
        <v>45275</v>
      </c>
      <c r="I4190" s="11">
        <f t="shared" si="2206"/>
        <v>45306</v>
      </c>
      <c r="J4190" s="12">
        <f t="shared" si="2212"/>
        <v>-6.6002153085962245E-3</v>
      </c>
      <c r="K4190" s="11">
        <f t="shared" si="2228"/>
        <v>45365</v>
      </c>
      <c r="L4190" s="11">
        <f t="shared" si="2213"/>
        <v>45365</v>
      </c>
      <c r="M4190" s="1">
        <f t="shared" si="2232"/>
        <v>21</v>
      </c>
      <c r="N4190" s="1">
        <f t="shared" si="2214"/>
        <v>8</v>
      </c>
      <c r="O4190" s="2">
        <f t="shared" si="2215"/>
        <v>0.99748046999999995</v>
      </c>
      <c r="P4190" s="13">
        <f t="shared" si="2207"/>
        <v>0.99339977999999995</v>
      </c>
      <c r="Q4190" s="13">
        <f t="shared" si="2200"/>
        <v>1.6383387338799082</v>
      </c>
      <c r="R4190" s="2">
        <f t="shared" si="2203"/>
        <v>1.6342108900000001</v>
      </c>
      <c r="S4190" s="2">
        <f t="shared" si="2229"/>
        <v>1.69349298</v>
      </c>
      <c r="T4190" s="2">
        <f t="shared" si="2216"/>
        <v>169050.87390738999</v>
      </c>
      <c r="U4190" s="2">
        <f t="shared" si="2217"/>
        <v>9218.2981433138884</v>
      </c>
      <c r="V4190" s="2">
        <f t="shared" si="2218"/>
        <v>54879.042259182323</v>
      </c>
      <c r="W4190" s="2">
        <f t="shared" si="2219"/>
        <v>163921.12231589621</v>
      </c>
      <c r="X4190" s="17">
        <f t="shared" si="2220"/>
        <v>0</v>
      </c>
      <c r="Y4190" s="2">
        <f t="shared" si="2221"/>
        <v>0</v>
      </c>
      <c r="Z4190" s="72">
        <f t="shared" si="2222"/>
        <v>0</v>
      </c>
      <c r="AA4190" s="2">
        <f t="shared" si="2208"/>
        <v>0</v>
      </c>
      <c r="AB4190" s="12">
        <f t="shared" si="2230"/>
        <v>4.6600000000000003E-2</v>
      </c>
      <c r="AC4190" s="17">
        <f t="shared" si="2223"/>
        <v>8</v>
      </c>
      <c r="AD4190" s="17">
        <v>252</v>
      </c>
      <c r="AE4190" s="13">
        <f t="shared" si="2201"/>
        <v>1.001446976</v>
      </c>
      <c r="AF4190" s="2">
        <f t="shared" si="2209"/>
        <v>244.61255732000001</v>
      </c>
      <c r="AG4190" s="2">
        <f t="shared" si="2224"/>
        <v>237.18992987999999</v>
      </c>
      <c r="AH4190" s="3">
        <f t="shared" si="2225"/>
        <v>0</v>
      </c>
      <c r="AI4190" s="4" t="str">
        <f t="shared" si="2202"/>
        <v>A+J=</v>
      </c>
      <c r="AJ4190" s="11">
        <f t="shared" si="2231"/>
        <v>45365</v>
      </c>
      <c r="AQ4190" s="53"/>
      <c r="AR4190" s="53"/>
    </row>
    <row r="4191" spans="1:44" x14ac:dyDescent="0.2">
      <c r="A4191" s="158">
        <f t="shared" si="2226"/>
        <v>45347</v>
      </c>
      <c r="B4191" s="2">
        <f t="shared" si="2210"/>
        <v>164158.31224577621</v>
      </c>
      <c r="C4191" s="2">
        <f t="shared" si="2227"/>
        <v>99823.781913400002</v>
      </c>
      <c r="D4191" s="2">
        <f>SUM(Y4191:Y$4362)</f>
        <v>13292.561581969998</v>
      </c>
      <c r="E4191" s="73">
        <f t="shared" si="2211"/>
        <v>86531.220331429999</v>
      </c>
      <c r="F4191" s="88">
        <f t="shared" si="2204"/>
        <v>6455.85</v>
      </c>
      <c r="G4191" s="3">
        <f>IF(AND(N4191=1,N4190&gt;1),VLOOKUP(A4190,[1]Plan1!$BK$81:$BM$259,3),G4190)</f>
        <v>6413.24</v>
      </c>
      <c r="H4191" s="11">
        <f t="shared" si="2205"/>
        <v>45275</v>
      </c>
      <c r="I4191" s="11">
        <f t="shared" si="2206"/>
        <v>45306</v>
      </c>
      <c r="J4191" s="12">
        <f t="shared" si="2212"/>
        <v>-6.6002153085962245E-3</v>
      </c>
      <c r="K4191" s="11">
        <f t="shared" si="2228"/>
        <v>45365</v>
      </c>
      <c r="L4191" s="11">
        <f t="shared" si="2213"/>
        <v>45365</v>
      </c>
      <c r="M4191" s="1">
        <f t="shared" si="2232"/>
        <v>21</v>
      </c>
      <c r="N4191" s="1">
        <f t="shared" si="2214"/>
        <v>8</v>
      </c>
      <c r="O4191" s="2">
        <f t="shared" si="2215"/>
        <v>0.99748046999999995</v>
      </c>
      <c r="P4191" s="13">
        <f t="shared" si="2207"/>
        <v>0.99339977999999995</v>
      </c>
      <c r="Q4191" s="13">
        <f t="shared" ref="Q4191:Q4254" si="2233">IF(L4191&gt;L4190,Q4190*P4191,Q4190)</f>
        <v>1.6383387338799082</v>
      </c>
      <c r="R4191" s="2">
        <f t="shared" si="2203"/>
        <v>1.6342108900000001</v>
      </c>
      <c r="S4191" s="2">
        <f t="shared" si="2229"/>
        <v>1.69349298</v>
      </c>
      <c r="T4191" s="2">
        <f t="shared" si="2216"/>
        <v>169050.87390738999</v>
      </c>
      <c r="U4191" s="2">
        <f t="shared" si="2217"/>
        <v>9218.2981433138884</v>
      </c>
      <c r="V4191" s="2">
        <f t="shared" si="2218"/>
        <v>54879.042259182323</v>
      </c>
      <c r="W4191" s="2">
        <f t="shared" si="2219"/>
        <v>163921.12231589621</v>
      </c>
      <c r="X4191" s="17">
        <f t="shared" si="2220"/>
        <v>0</v>
      </c>
      <c r="Y4191" s="2">
        <f t="shared" si="2221"/>
        <v>0</v>
      </c>
      <c r="Z4191" s="72">
        <f t="shared" si="2222"/>
        <v>0</v>
      </c>
      <c r="AA4191" s="2">
        <f t="shared" si="2208"/>
        <v>0</v>
      </c>
      <c r="AB4191" s="12">
        <f t="shared" si="2230"/>
        <v>4.6600000000000003E-2</v>
      </c>
      <c r="AC4191" s="17">
        <f t="shared" si="2223"/>
        <v>8</v>
      </c>
      <c r="AD4191" s="17">
        <v>252</v>
      </c>
      <c r="AE4191" s="13">
        <f t="shared" ref="AE4191:AE4254" si="2234">ROUND((1+AB4191)^TRUNC((AC4191/AD4191),9),9)</f>
        <v>1.001446976</v>
      </c>
      <c r="AF4191" s="2">
        <f t="shared" si="2209"/>
        <v>244.61255732000001</v>
      </c>
      <c r="AG4191" s="2">
        <f t="shared" si="2224"/>
        <v>237.18992987999999</v>
      </c>
      <c r="AH4191" s="3">
        <f t="shared" si="2225"/>
        <v>0</v>
      </c>
      <c r="AI4191" s="4" t="str">
        <f t="shared" si="2202"/>
        <v>A+J=</v>
      </c>
      <c r="AJ4191" s="11">
        <f t="shared" si="2231"/>
        <v>45365</v>
      </c>
      <c r="AQ4191" s="53"/>
      <c r="AR4191" s="53"/>
    </row>
    <row r="4192" spans="1:44" x14ac:dyDescent="0.2">
      <c r="A4192" s="158">
        <f t="shared" si="2226"/>
        <v>45348</v>
      </c>
      <c r="B4192" s="2">
        <f t="shared" si="2210"/>
        <v>164158.31224577621</v>
      </c>
      <c r="C4192" s="2">
        <f t="shared" si="2227"/>
        <v>99823.781913400002</v>
      </c>
      <c r="D4192" s="2">
        <f>SUM(Y4192:Y$4362)</f>
        <v>13292.561581969998</v>
      </c>
      <c r="E4192" s="73">
        <f t="shared" si="2211"/>
        <v>86531.220331429999</v>
      </c>
      <c r="F4192" s="88">
        <f t="shared" si="2204"/>
        <v>6455.85</v>
      </c>
      <c r="G4192" s="3">
        <f>IF(AND(N4192=1,N4191&gt;1),VLOOKUP(A4191,[1]Plan1!$BK$81:$BM$259,3),G4191)</f>
        <v>6413.24</v>
      </c>
      <c r="H4192" s="11">
        <f t="shared" si="2205"/>
        <v>45275</v>
      </c>
      <c r="I4192" s="11">
        <f t="shared" si="2206"/>
        <v>45306</v>
      </c>
      <c r="J4192" s="12">
        <f t="shared" si="2212"/>
        <v>-6.6002153085962245E-3</v>
      </c>
      <c r="K4192" s="11">
        <f t="shared" si="2228"/>
        <v>45365</v>
      </c>
      <c r="L4192" s="11">
        <f t="shared" si="2213"/>
        <v>45365</v>
      </c>
      <c r="M4192" s="1">
        <f t="shared" si="2232"/>
        <v>21</v>
      </c>
      <c r="N4192" s="1">
        <f t="shared" si="2214"/>
        <v>8</v>
      </c>
      <c r="O4192" s="2">
        <f t="shared" si="2215"/>
        <v>0.99748046999999995</v>
      </c>
      <c r="P4192" s="13">
        <f t="shared" si="2207"/>
        <v>0.99339977999999995</v>
      </c>
      <c r="Q4192" s="13">
        <f t="shared" si="2233"/>
        <v>1.6383387338799082</v>
      </c>
      <c r="R4192" s="2">
        <f t="shared" si="2203"/>
        <v>1.6342108900000001</v>
      </c>
      <c r="S4192" s="2">
        <f t="shared" si="2229"/>
        <v>1.69349298</v>
      </c>
      <c r="T4192" s="2">
        <f t="shared" si="2216"/>
        <v>169050.87390738999</v>
      </c>
      <c r="U4192" s="2">
        <f t="shared" si="2217"/>
        <v>9218.2981433138884</v>
      </c>
      <c r="V4192" s="2">
        <f t="shared" si="2218"/>
        <v>54879.042259182323</v>
      </c>
      <c r="W4192" s="2">
        <f t="shared" si="2219"/>
        <v>163921.12231589621</v>
      </c>
      <c r="X4192" s="17">
        <f t="shared" si="2220"/>
        <v>0</v>
      </c>
      <c r="Y4192" s="2">
        <f t="shared" si="2221"/>
        <v>0</v>
      </c>
      <c r="Z4192" s="72">
        <f t="shared" si="2222"/>
        <v>0</v>
      </c>
      <c r="AA4192" s="2">
        <f t="shared" si="2208"/>
        <v>0</v>
      </c>
      <c r="AB4192" s="12">
        <f t="shared" si="2230"/>
        <v>4.6600000000000003E-2</v>
      </c>
      <c r="AC4192" s="17">
        <f t="shared" si="2223"/>
        <v>8</v>
      </c>
      <c r="AD4192" s="17">
        <v>252</v>
      </c>
      <c r="AE4192" s="13">
        <f t="shared" si="2234"/>
        <v>1.001446976</v>
      </c>
      <c r="AF4192" s="2">
        <f t="shared" si="2209"/>
        <v>244.61255732000001</v>
      </c>
      <c r="AG4192" s="2">
        <f t="shared" si="2224"/>
        <v>237.18992987999999</v>
      </c>
      <c r="AH4192" s="3">
        <f t="shared" si="2225"/>
        <v>0</v>
      </c>
      <c r="AI4192" s="4" t="str">
        <f t="shared" si="2202"/>
        <v>A+J=</v>
      </c>
      <c r="AJ4192" s="11">
        <f t="shared" si="2231"/>
        <v>45365</v>
      </c>
      <c r="AQ4192" s="53"/>
      <c r="AR4192" s="53"/>
    </row>
    <row r="4193" spans="1:44" x14ac:dyDescent="0.2">
      <c r="A4193" s="158">
        <f t="shared" si="2226"/>
        <v>45349</v>
      </c>
      <c r="B4193" s="2">
        <f t="shared" si="2210"/>
        <v>164143.32745152042</v>
      </c>
      <c r="C4193" s="2">
        <f t="shared" si="2227"/>
        <v>99823.781913400002</v>
      </c>
      <c r="D4193" s="2">
        <f>SUM(Y4193:Y$4362)</f>
        <v>13292.561581969998</v>
      </c>
      <c r="E4193" s="73">
        <f t="shared" si="2211"/>
        <v>86531.220331429999</v>
      </c>
      <c r="F4193" s="88">
        <f t="shared" si="2204"/>
        <v>6455.85</v>
      </c>
      <c r="G4193" s="3">
        <f>IF(AND(N4193=1,N4192&gt;1),VLOOKUP(A4192,[1]Plan1!$BK$81:$BM$259,3),G4192)</f>
        <v>6413.24</v>
      </c>
      <c r="H4193" s="11">
        <f t="shared" si="2205"/>
        <v>45275</v>
      </c>
      <c r="I4193" s="11">
        <f t="shared" si="2206"/>
        <v>45306</v>
      </c>
      <c r="J4193" s="12">
        <f t="shared" si="2212"/>
        <v>-6.6002153085962245E-3</v>
      </c>
      <c r="K4193" s="11">
        <f t="shared" si="2228"/>
        <v>45365</v>
      </c>
      <c r="L4193" s="11">
        <f t="shared" si="2213"/>
        <v>45365</v>
      </c>
      <c r="M4193" s="1">
        <f t="shared" si="2232"/>
        <v>21</v>
      </c>
      <c r="N4193" s="1">
        <f t="shared" si="2214"/>
        <v>9</v>
      </c>
      <c r="O4193" s="2">
        <f t="shared" si="2215"/>
        <v>0.99716598000000001</v>
      </c>
      <c r="P4193" s="13">
        <f t="shared" si="2207"/>
        <v>0.99339977999999995</v>
      </c>
      <c r="Q4193" s="13">
        <f t="shared" si="2233"/>
        <v>1.6383387338799082</v>
      </c>
      <c r="R4193" s="2">
        <f t="shared" si="2203"/>
        <v>1.63369564</v>
      </c>
      <c r="S4193" s="2">
        <f t="shared" si="2229"/>
        <v>1.69349298</v>
      </c>
      <c r="T4193" s="2">
        <f t="shared" si="2216"/>
        <v>169050.87390738999</v>
      </c>
      <c r="U4193" s="2">
        <f t="shared" si="2217"/>
        <v>9218.2981433138884</v>
      </c>
      <c r="V4193" s="2">
        <f t="shared" si="2218"/>
        <v>54834.457047906544</v>
      </c>
      <c r="W4193" s="2">
        <f t="shared" si="2219"/>
        <v>163876.53710462042</v>
      </c>
      <c r="X4193" s="17">
        <f t="shared" si="2220"/>
        <v>0</v>
      </c>
      <c r="Y4193" s="2">
        <f t="shared" si="2221"/>
        <v>0</v>
      </c>
      <c r="Z4193" s="72">
        <f t="shared" si="2222"/>
        <v>0</v>
      </c>
      <c r="AA4193" s="2">
        <f t="shared" si="2208"/>
        <v>0</v>
      </c>
      <c r="AB4193" s="12">
        <f t="shared" si="2230"/>
        <v>4.6600000000000003E-2</v>
      </c>
      <c r="AC4193" s="17">
        <f t="shared" si="2223"/>
        <v>9</v>
      </c>
      <c r="AD4193" s="17">
        <v>252</v>
      </c>
      <c r="AE4193" s="13">
        <f t="shared" si="2234"/>
        <v>1.0016279960000001</v>
      </c>
      <c r="AF4193" s="2">
        <f t="shared" si="2209"/>
        <v>275.21414650999998</v>
      </c>
      <c r="AG4193" s="2">
        <f t="shared" si="2224"/>
        <v>266.79034689999997</v>
      </c>
      <c r="AH4193" s="3">
        <f t="shared" si="2225"/>
        <v>0</v>
      </c>
      <c r="AI4193" s="4" t="str">
        <f t="shared" si="2202"/>
        <v>A+J=</v>
      </c>
      <c r="AJ4193" s="11">
        <f t="shared" si="2231"/>
        <v>45365</v>
      </c>
      <c r="AQ4193" s="53"/>
      <c r="AR4193" s="53"/>
    </row>
    <row r="4194" spans="1:44" x14ac:dyDescent="0.2">
      <c r="A4194" s="158">
        <f t="shared" si="2226"/>
        <v>45350</v>
      </c>
      <c r="B4194" s="2">
        <f t="shared" si="2210"/>
        <v>164128.34562828994</v>
      </c>
      <c r="C4194" s="2">
        <f t="shared" si="2227"/>
        <v>99823.781913400002</v>
      </c>
      <c r="D4194" s="2">
        <f>SUM(Y4194:Y$4362)</f>
        <v>13292.561581969998</v>
      </c>
      <c r="E4194" s="73">
        <f t="shared" si="2211"/>
        <v>86531.220331429999</v>
      </c>
      <c r="F4194" s="88">
        <f t="shared" si="2204"/>
        <v>6455.85</v>
      </c>
      <c r="G4194" s="3">
        <f>IF(AND(N4194=1,N4193&gt;1),VLOOKUP(A4193,[1]Plan1!$BK$81:$BM$259,3),G4193)</f>
        <v>6413.24</v>
      </c>
      <c r="H4194" s="11">
        <f t="shared" si="2205"/>
        <v>45275</v>
      </c>
      <c r="I4194" s="11">
        <f t="shared" si="2206"/>
        <v>45306</v>
      </c>
      <c r="J4194" s="12">
        <f t="shared" si="2212"/>
        <v>-6.6002153085962245E-3</v>
      </c>
      <c r="K4194" s="11">
        <f t="shared" si="2228"/>
        <v>45365</v>
      </c>
      <c r="L4194" s="11">
        <f t="shared" si="2213"/>
        <v>45365</v>
      </c>
      <c r="M4194" s="1">
        <f t="shared" si="2232"/>
        <v>21</v>
      </c>
      <c r="N4194" s="1">
        <f t="shared" si="2214"/>
        <v>10</v>
      </c>
      <c r="O4194" s="2">
        <f t="shared" si="2215"/>
        <v>0.99685157999999996</v>
      </c>
      <c r="P4194" s="13">
        <f t="shared" si="2207"/>
        <v>0.99339977999999995</v>
      </c>
      <c r="Q4194" s="13">
        <f t="shared" si="2233"/>
        <v>1.6383387338799082</v>
      </c>
      <c r="R4194" s="2">
        <f t="shared" si="2203"/>
        <v>1.6331805500000001</v>
      </c>
      <c r="S4194" s="2">
        <f t="shared" si="2229"/>
        <v>1.69349298</v>
      </c>
      <c r="T4194" s="2">
        <f t="shared" si="2216"/>
        <v>169050.87390738999</v>
      </c>
      <c r="U4194" s="2">
        <f t="shared" si="2217"/>
        <v>9218.2981433138884</v>
      </c>
      <c r="V4194" s="2">
        <f t="shared" si="2218"/>
        <v>54789.885681626038</v>
      </c>
      <c r="W4194" s="2">
        <f t="shared" si="2219"/>
        <v>163831.96573833993</v>
      </c>
      <c r="X4194" s="17">
        <f t="shared" si="2220"/>
        <v>0</v>
      </c>
      <c r="Y4194" s="2">
        <f t="shared" si="2221"/>
        <v>0</v>
      </c>
      <c r="Z4194" s="72">
        <f t="shared" si="2222"/>
        <v>0</v>
      </c>
      <c r="AA4194" s="2">
        <f t="shared" si="2208"/>
        <v>0</v>
      </c>
      <c r="AB4194" s="12">
        <f t="shared" si="2230"/>
        <v>4.6600000000000003E-2</v>
      </c>
      <c r="AC4194" s="17">
        <f t="shared" si="2223"/>
        <v>10</v>
      </c>
      <c r="AD4194" s="17">
        <v>252</v>
      </c>
      <c r="AE4194" s="13">
        <f t="shared" si="2234"/>
        <v>1.0018090479999999</v>
      </c>
      <c r="AF4194" s="2">
        <f t="shared" si="2209"/>
        <v>305.82114533999999</v>
      </c>
      <c r="AG4194" s="2">
        <f t="shared" si="2224"/>
        <v>296.37988995000001</v>
      </c>
      <c r="AH4194" s="3">
        <f t="shared" si="2225"/>
        <v>0</v>
      </c>
      <c r="AI4194" s="4" t="str">
        <f t="shared" ref="AI4194:AI4257" si="2235">AI4193</f>
        <v>A+J=</v>
      </c>
      <c r="AJ4194" s="11">
        <f t="shared" si="2231"/>
        <v>45365</v>
      </c>
      <c r="AQ4194" s="53"/>
      <c r="AR4194" s="53"/>
    </row>
    <row r="4195" spans="1:44" x14ac:dyDescent="0.2">
      <c r="A4195" s="158">
        <f t="shared" si="2226"/>
        <v>45351</v>
      </c>
      <c r="B4195" s="2">
        <f t="shared" si="2210"/>
        <v>164113.36851340905</v>
      </c>
      <c r="C4195" s="2">
        <f t="shared" si="2227"/>
        <v>99823.781913400002</v>
      </c>
      <c r="D4195" s="2">
        <f>SUM(Y4195:Y$4362)</f>
        <v>13292.561581969998</v>
      </c>
      <c r="E4195" s="73">
        <f t="shared" si="2211"/>
        <v>86531.220331429999</v>
      </c>
      <c r="F4195" s="88">
        <f t="shared" si="2204"/>
        <v>6455.85</v>
      </c>
      <c r="G4195" s="3">
        <f>IF(AND(N4195=1,N4194&gt;1),VLOOKUP(A4194,[1]Plan1!$BK$81:$BM$259,3),G4194)</f>
        <v>6413.24</v>
      </c>
      <c r="H4195" s="11">
        <f t="shared" si="2205"/>
        <v>45275</v>
      </c>
      <c r="I4195" s="11">
        <f t="shared" si="2206"/>
        <v>45306</v>
      </c>
      <c r="J4195" s="12">
        <f t="shared" si="2212"/>
        <v>-6.6002153085962245E-3</v>
      </c>
      <c r="K4195" s="11">
        <f t="shared" si="2228"/>
        <v>45365</v>
      </c>
      <c r="L4195" s="11">
        <f t="shared" si="2213"/>
        <v>45365</v>
      </c>
      <c r="M4195" s="1">
        <f t="shared" si="2232"/>
        <v>21</v>
      </c>
      <c r="N4195" s="1">
        <f t="shared" si="2214"/>
        <v>11</v>
      </c>
      <c r="O4195" s="2">
        <f t="shared" si="2215"/>
        <v>0.99653729000000002</v>
      </c>
      <c r="P4195" s="13">
        <f t="shared" si="2207"/>
        <v>0.99339977999999995</v>
      </c>
      <c r="Q4195" s="13">
        <f t="shared" si="2233"/>
        <v>1.6383387338799082</v>
      </c>
      <c r="R4195" s="2">
        <f t="shared" si="2203"/>
        <v>1.6326656399999999</v>
      </c>
      <c r="S4195" s="2">
        <f t="shared" si="2229"/>
        <v>1.69349298</v>
      </c>
      <c r="T4195" s="2">
        <f t="shared" si="2216"/>
        <v>169050.87390738999</v>
      </c>
      <c r="U4195" s="2">
        <f t="shared" si="2217"/>
        <v>9218.2981433138884</v>
      </c>
      <c r="V4195" s="2">
        <f t="shared" si="2218"/>
        <v>54745.329890965164</v>
      </c>
      <c r="W4195" s="2">
        <f t="shared" si="2219"/>
        <v>163787.40994767906</v>
      </c>
      <c r="X4195" s="17">
        <f t="shared" si="2220"/>
        <v>0</v>
      </c>
      <c r="Y4195" s="2">
        <f t="shared" si="2221"/>
        <v>0</v>
      </c>
      <c r="Z4195" s="72">
        <f t="shared" si="2222"/>
        <v>0</v>
      </c>
      <c r="AA4195" s="2">
        <f t="shared" si="2208"/>
        <v>0</v>
      </c>
      <c r="AB4195" s="12">
        <f t="shared" si="2230"/>
        <v>4.6600000000000003E-2</v>
      </c>
      <c r="AC4195" s="17">
        <f t="shared" si="2223"/>
        <v>11</v>
      </c>
      <c r="AD4195" s="17">
        <v>252</v>
      </c>
      <c r="AE4195" s="13">
        <f t="shared" si="2234"/>
        <v>1.001990132</v>
      </c>
      <c r="AF4195" s="2">
        <f t="shared" si="2209"/>
        <v>336.43355379000002</v>
      </c>
      <c r="AG4195" s="2">
        <f t="shared" si="2224"/>
        <v>325.95856572999998</v>
      </c>
      <c r="AH4195" s="3">
        <f t="shared" si="2225"/>
        <v>0</v>
      </c>
      <c r="AI4195" s="4" t="str">
        <f t="shared" si="2235"/>
        <v>A+J=</v>
      </c>
      <c r="AJ4195" s="11">
        <f t="shared" si="2231"/>
        <v>45365</v>
      </c>
      <c r="AQ4195" s="53"/>
      <c r="AR4195" s="53"/>
    </row>
    <row r="4196" spans="1:44" x14ac:dyDescent="0.2">
      <c r="A4196" s="158">
        <f t="shared" si="2226"/>
        <v>45352</v>
      </c>
      <c r="B4196" s="2">
        <f t="shared" si="2210"/>
        <v>164098.39296977906</v>
      </c>
      <c r="C4196" s="2">
        <f t="shared" si="2227"/>
        <v>99823.781913400002</v>
      </c>
      <c r="D4196" s="2">
        <f>SUM(Y4196:Y$4362)</f>
        <v>13292.561581969998</v>
      </c>
      <c r="E4196" s="73">
        <f t="shared" si="2211"/>
        <v>86531.220331429999</v>
      </c>
      <c r="F4196" s="88">
        <f t="shared" si="2204"/>
        <v>6455.85</v>
      </c>
      <c r="G4196" s="3">
        <f>IF(AND(N4196=1,N4195&gt;1),VLOOKUP(A4195,[1]Plan1!$BK$81:$BM$259,3),G4195)</f>
        <v>6413.24</v>
      </c>
      <c r="H4196" s="11">
        <f t="shared" si="2205"/>
        <v>45275</v>
      </c>
      <c r="I4196" s="11">
        <f t="shared" si="2206"/>
        <v>45306</v>
      </c>
      <c r="J4196" s="12">
        <f t="shared" si="2212"/>
        <v>-6.6002153085962245E-3</v>
      </c>
      <c r="K4196" s="11">
        <f t="shared" si="2228"/>
        <v>45365</v>
      </c>
      <c r="L4196" s="11">
        <f t="shared" si="2213"/>
        <v>45365</v>
      </c>
      <c r="M4196" s="1">
        <f t="shared" si="2232"/>
        <v>21</v>
      </c>
      <c r="N4196" s="1">
        <f t="shared" si="2214"/>
        <v>12</v>
      </c>
      <c r="O4196" s="2">
        <f t="shared" si="2215"/>
        <v>0.99622308999999998</v>
      </c>
      <c r="P4196" s="13">
        <f t="shared" si="2207"/>
        <v>0.99339977999999995</v>
      </c>
      <c r="Q4196" s="13">
        <f t="shared" si="2233"/>
        <v>1.6383387338799082</v>
      </c>
      <c r="R4196" s="2">
        <f t="shared" si="2203"/>
        <v>1.63215087</v>
      </c>
      <c r="S4196" s="2">
        <f t="shared" si="2229"/>
        <v>1.69349298</v>
      </c>
      <c r="T4196" s="2">
        <f t="shared" si="2216"/>
        <v>169050.87390738999</v>
      </c>
      <c r="U4196" s="2">
        <f t="shared" si="2217"/>
        <v>9218.2981433138884</v>
      </c>
      <c r="V4196" s="2">
        <f t="shared" si="2218"/>
        <v>54700.786214675165</v>
      </c>
      <c r="W4196" s="2">
        <f t="shared" si="2219"/>
        <v>163742.86627138907</v>
      </c>
      <c r="X4196" s="17">
        <f t="shared" si="2220"/>
        <v>0</v>
      </c>
      <c r="Y4196" s="2">
        <f t="shared" si="2221"/>
        <v>0</v>
      </c>
      <c r="Z4196" s="72">
        <f t="shared" si="2222"/>
        <v>0</v>
      </c>
      <c r="AA4196" s="2">
        <f t="shared" si="2208"/>
        <v>0</v>
      </c>
      <c r="AB4196" s="12">
        <f t="shared" si="2230"/>
        <v>4.6600000000000003E-2</v>
      </c>
      <c r="AC4196" s="17">
        <f t="shared" si="2223"/>
        <v>12</v>
      </c>
      <c r="AD4196" s="17">
        <v>252</v>
      </c>
      <c r="AE4196" s="13">
        <f t="shared" si="2234"/>
        <v>1.00217125</v>
      </c>
      <c r="AF4196" s="2">
        <f t="shared" si="2209"/>
        <v>367.05170996999999</v>
      </c>
      <c r="AG4196" s="2">
        <f t="shared" si="2224"/>
        <v>355.52669838999998</v>
      </c>
      <c r="AH4196" s="3">
        <f t="shared" si="2225"/>
        <v>0</v>
      </c>
      <c r="AI4196" s="4" t="str">
        <f t="shared" si="2235"/>
        <v>A+J=</v>
      </c>
      <c r="AJ4196" s="11">
        <f t="shared" si="2231"/>
        <v>45365</v>
      </c>
      <c r="AQ4196" s="53"/>
      <c r="AR4196" s="53"/>
    </row>
    <row r="4197" spans="1:44" x14ac:dyDescent="0.2">
      <c r="A4197" s="158">
        <f t="shared" si="2226"/>
        <v>45353</v>
      </c>
      <c r="B4197" s="2">
        <f t="shared" si="2210"/>
        <v>164083.42300877091</v>
      </c>
      <c r="C4197" s="2">
        <f t="shared" si="2227"/>
        <v>99823.781913400002</v>
      </c>
      <c r="D4197" s="2">
        <f>SUM(Y4197:Y$4362)</f>
        <v>13292.561581969998</v>
      </c>
      <c r="E4197" s="73">
        <f t="shared" si="2211"/>
        <v>86531.220331429999</v>
      </c>
      <c r="F4197" s="88">
        <f t="shared" si="2204"/>
        <v>6455.85</v>
      </c>
      <c r="G4197" s="3">
        <f>IF(AND(N4197=1,N4196&gt;1),VLOOKUP(A4196,[1]Plan1!$BK$81:$BM$259,3),G4196)</f>
        <v>6413.24</v>
      </c>
      <c r="H4197" s="11">
        <f t="shared" si="2205"/>
        <v>45275</v>
      </c>
      <c r="I4197" s="11">
        <f t="shared" si="2206"/>
        <v>45306</v>
      </c>
      <c r="J4197" s="12">
        <f t="shared" si="2212"/>
        <v>-6.6002153085962245E-3</v>
      </c>
      <c r="K4197" s="11">
        <f t="shared" si="2228"/>
        <v>45365</v>
      </c>
      <c r="L4197" s="11">
        <f t="shared" si="2213"/>
        <v>45365</v>
      </c>
      <c r="M4197" s="1">
        <f t="shared" si="2232"/>
        <v>21</v>
      </c>
      <c r="N4197" s="1">
        <f t="shared" si="2214"/>
        <v>13</v>
      </c>
      <c r="O4197" s="2">
        <f t="shared" si="2215"/>
        <v>0.99590900000000004</v>
      </c>
      <c r="P4197" s="13">
        <f t="shared" si="2207"/>
        <v>0.99339977999999995</v>
      </c>
      <c r="Q4197" s="13">
        <f t="shared" si="2233"/>
        <v>1.6383387338799082</v>
      </c>
      <c r="R4197" s="2">
        <f t="shared" si="2203"/>
        <v>1.6316362900000001</v>
      </c>
      <c r="S4197" s="2">
        <f t="shared" si="2229"/>
        <v>1.69349298</v>
      </c>
      <c r="T4197" s="2">
        <f t="shared" si="2216"/>
        <v>169050.87390738999</v>
      </c>
      <c r="U4197" s="2">
        <f t="shared" si="2217"/>
        <v>9218.2981433138884</v>
      </c>
      <c r="V4197" s="2">
        <f t="shared" si="2218"/>
        <v>54656.258979317026</v>
      </c>
      <c r="W4197" s="2">
        <f t="shared" si="2219"/>
        <v>163698.33903603093</v>
      </c>
      <c r="X4197" s="17">
        <f t="shared" si="2220"/>
        <v>0</v>
      </c>
      <c r="Y4197" s="2">
        <f t="shared" si="2221"/>
        <v>0</v>
      </c>
      <c r="Z4197" s="72">
        <f t="shared" si="2222"/>
        <v>0</v>
      </c>
      <c r="AA4197" s="2">
        <f t="shared" si="2208"/>
        <v>0</v>
      </c>
      <c r="AB4197" s="12">
        <f t="shared" si="2230"/>
        <v>4.6600000000000003E-2</v>
      </c>
      <c r="AC4197" s="17">
        <f t="shared" si="2223"/>
        <v>13</v>
      </c>
      <c r="AD4197" s="17">
        <v>252</v>
      </c>
      <c r="AE4197" s="13">
        <f t="shared" si="2234"/>
        <v>1.0023523999999999</v>
      </c>
      <c r="AF4197" s="2">
        <f t="shared" si="2209"/>
        <v>397.67527576999998</v>
      </c>
      <c r="AG4197" s="2">
        <f t="shared" si="2224"/>
        <v>385.08397273999998</v>
      </c>
      <c r="AH4197" s="3">
        <f t="shared" si="2225"/>
        <v>0</v>
      </c>
      <c r="AI4197" s="4" t="str">
        <f t="shared" si="2235"/>
        <v>A+J=</v>
      </c>
      <c r="AJ4197" s="11">
        <f t="shared" si="2231"/>
        <v>45365</v>
      </c>
      <c r="AQ4197" s="53"/>
      <c r="AR4197" s="53"/>
    </row>
    <row r="4198" spans="1:44" x14ac:dyDescent="0.2">
      <c r="A4198" s="158">
        <f t="shared" si="2226"/>
        <v>45354</v>
      </c>
      <c r="B4198" s="2">
        <f t="shared" si="2210"/>
        <v>164083.42300877091</v>
      </c>
      <c r="C4198" s="2">
        <f t="shared" si="2227"/>
        <v>99823.781913400002</v>
      </c>
      <c r="D4198" s="2">
        <f>SUM(Y4198:Y$4362)</f>
        <v>13292.561581969998</v>
      </c>
      <c r="E4198" s="73">
        <f t="shared" si="2211"/>
        <v>86531.220331429999</v>
      </c>
      <c r="F4198" s="88">
        <f t="shared" si="2204"/>
        <v>6455.85</v>
      </c>
      <c r="G4198" s="3">
        <f>IF(AND(N4198=1,N4197&gt;1),VLOOKUP(A4197,[1]Plan1!$BK$81:$BM$259,3),G4197)</f>
        <v>6413.24</v>
      </c>
      <c r="H4198" s="11">
        <f t="shared" si="2205"/>
        <v>45275</v>
      </c>
      <c r="I4198" s="11">
        <f t="shared" si="2206"/>
        <v>45306</v>
      </c>
      <c r="J4198" s="12">
        <f t="shared" si="2212"/>
        <v>-6.6002153085962245E-3</v>
      </c>
      <c r="K4198" s="11">
        <f t="shared" si="2228"/>
        <v>45365</v>
      </c>
      <c r="L4198" s="11">
        <f t="shared" si="2213"/>
        <v>45365</v>
      </c>
      <c r="M4198" s="1">
        <f t="shared" si="2232"/>
        <v>21</v>
      </c>
      <c r="N4198" s="1">
        <f t="shared" si="2214"/>
        <v>13</v>
      </c>
      <c r="O4198" s="2">
        <f t="shared" si="2215"/>
        <v>0.99590900000000004</v>
      </c>
      <c r="P4198" s="13">
        <f t="shared" si="2207"/>
        <v>0.99339977999999995</v>
      </c>
      <c r="Q4198" s="13">
        <f t="shared" si="2233"/>
        <v>1.6383387338799082</v>
      </c>
      <c r="R4198" s="2">
        <f t="shared" si="2203"/>
        <v>1.6316362900000001</v>
      </c>
      <c r="S4198" s="2">
        <f t="shared" si="2229"/>
        <v>1.69349298</v>
      </c>
      <c r="T4198" s="2">
        <f t="shared" si="2216"/>
        <v>169050.87390738999</v>
      </c>
      <c r="U4198" s="2">
        <f t="shared" si="2217"/>
        <v>9218.2981433138884</v>
      </c>
      <c r="V4198" s="2">
        <f t="shared" si="2218"/>
        <v>54656.258979317026</v>
      </c>
      <c r="W4198" s="2">
        <f t="shared" si="2219"/>
        <v>163698.33903603093</v>
      </c>
      <c r="X4198" s="17">
        <f t="shared" si="2220"/>
        <v>0</v>
      </c>
      <c r="Y4198" s="2">
        <f t="shared" si="2221"/>
        <v>0</v>
      </c>
      <c r="Z4198" s="72">
        <f t="shared" si="2222"/>
        <v>0</v>
      </c>
      <c r="AA4198" s="2">
        <f t="shared" si="2208"/>
        <v>0</v>
      </c>
      <c r="AB4198" s="12">
        <f t="shared" si="2230"/>
        <v>4.6600000000000003E-2</v>
      </c>
      <c r="AC4198" s="17">
        <f t="shared" si="2223"/>
        <v>13</v>
      </c>
      <c r="AD4198" s="17">
        <v>252</v>
      </c>
      <c r="AE4198" s="13">
        <f t="shared" si="2234"/>
        <v>1.0023523999999999</v>
      </c>
      <c r="AF4198" s="2">
        <f t="shared" si="2209"/>
        <v>397.67527576999998</v>
      </c>
      <c r="AG4198" s="2">
        <f t="shared" si="2224"/>
        <v>385.08397273999998</v>
      </c>
      <c r="AH4198" s="3">
        <f t="shared" si="2225"/>
        <v>0</v>
      </c>
      <c r="AI4198" s="4" t="str">
        <f t="shared" si="2235"/>
        <v>A+J=</v>
      </c>
      <c r="AJ4198" s="11">
        <f t="shared" si="2231"/>
        <v>45365</v>
      </c>
      <c r="AQ4198" s="53"/>
      <c r="AR4198" s="53"/>
    </row>
    <row r="4199" spans="1:44" x14ac:dyDescent="0.2">
      <c r="A4199" s="158">
        <f t="shared" si="2226"/>
        <v>45355</v>
      </c>
      <c r="B4199" s="2">
        <f t="shared" si="2210"/>
        <v>164083.42300877091</v>
      </c>
      <c r="C4199" s="2">
        <f t="shared" si="2227"/>
        <v>99823.781913400002</v>
      </c>
      <c r="D4199" s="2">
        <f>SUM(Y4199:Y$4362)</f>
        <v>13292.561581969998</v>
      </c>
      <c r="E4199" s="73">
        <f t="shared" si="2211"/>
        <v>86531.220331429999</v>
      </c>
      <c r="F4199" s="88">
        <f t="shared" si="2204"/>
        <v>6455.85</v>
      </c>
      <c r="G4199" s="3">
        <f>IF(AND(N4199=1,N4198&gt;1),VLOOKUP(A4198,[1]Plan1!$BK$81:$BM$259,3),G4198)</f>
        <v>6413.24</v>
      </c>
      <c r="H4199" s="11">
        <f t="shared" si="2205"/>
        <v>45275</v>
      </c>
      <c r="I4199" s="11">
        <f t="shared" si="2206"/>
        <v>45306</v>
      </c>
      <c r="J4199" s="12">
        <f t="shared" si="2212"/>
        <v>-6.6002153085962245E-3</v>
      </c>
      <c r="K4199" s="11">
        <f t="shared" si="2228"/>
        <v>45365</v>
      </c>
      <c r="L4199" s="11">
        <f t="shared" si="2213"/>
        <v>45365</v>
      </c>
      <c r="M4199" s="1">
        <f t="shared" si="2232"/>
        <v>21</v>
      </c>
      <c r="N4199" s="1">
        <f t="shared" si="2214"/>
        <v>13</v>
      </c>
      <c r="O4199" s="2">
        <f t="shared" si="2215"/>
        <v>0.99590900000000004</v>
      </c>
      <c r="P4199" s="13">
        <f t="shared" si="2207"/>
        <v>0.99339977999999995</v>
      </c>
      <c r="Q4199" s="13">
        <f t="shared" si="2233"/>
        <v>1.6383387338799082</v>
      </c>
      <c r="R4199" s="2">
        <f t="shared" si="2203"/>
        <v>1.6316362900000001</v>
      </c>
      <c r="S4199" s="2">
        <f t="shared" si="2229"/>
        <v>1.69349298</v>
      </c>
      <c r="T4199" s="2">
        <f t="shared" si="2216"/>
        <v>169050.87390738999</v>
      </c>
      <c r="U4199" s="2">
        <f t="shared" si="2217"/>
        <v>9218.2981433138884</v>
      </c>
      <c r="V4199" s="2">
        <f t="shared" si="2218"/>
        <v>54656.258979317026</v>
      </c>
      <c r="W4199" s="2">
        <f t="shared" si="2219"/>
        <v>163698.33903603093</v>
      </c>
      <c r="X4199" s="17">
        <f t="shared" si="2220"/>
        <v>0</v>
      </c>
      <c r="Y4199" s="2">
        <f t="shared" si="2221"/>
        <v>0</v>
      </c>
      <c r="Z4199" s="72">
        <f t="shared" si="2222"/>
        <v>0</v>
      </c>
      <c r="AA4199" s="2">
        <f t="shared" si="2208"/>
        <v>0</v>
      </c>
      <c r="AB4199" s="12">
        <f t="shared" si="2230"/>
        <v>4.6600000000000003E-2</v>
      </c>
      <c r="AC4199" s="17">
        <f t="shared" si="2223"/>
        <v>13</v>
      </c>
      <c r="AD4199" s="17">
        <v>252</v>
      </c>
      <c r="AE4199" s="13">
        <f t="shared" si="2234"/>
        <v>1.0023523999999999</v>
      </c>
      <c r="AF4199" s="2">
        <f t="shared" si="2209"/>
        <v>397.67527576999998</v>
      </c>
      <c r="AG4199" s="2">
        <f t="shared" si="2224"/>
        <v>385.08397273999998</v>
      </c>
      <c r="AH4199" s="3">
        <f t="shared" si="2225"/>
        <v>0</v>
      </c>
      <c r="AI4199" s="4" t="str">
        <f t="shared" si="2235"/>
        <v>A+J=</v>
      </c>
      <c r="AJ4199" s="11">
        <f t="shared" si="2231"/>
        <v>45365</v>
      </c>
      <c r="AQ4199" s="53"/>
      <c r="AR4199" s="53"/>
    </row>
    <row r="4200" spans="1:44" x14ac:dyDescent="0.2">
      <c r="A4200" s="158">
        <f t="shared" si="2226"/>
        <v>45356</v>
      </c>
      <c r="B4200" s="2">
        <f t="shared" si="2210"/>
        <v>164068.45446119361</v>
      </c>
      <c r="C4200" s="2">
        <f t="shared" si="2227"/>
        <v>99823.781913400002</v>
      </c>
      <c r="D4200" s="2">
        <f>SUM(Y4200:Y$4362)</f>
        <v>13292.561581969998</v>
      </c>
      <c r="E4200" s="73">
        <f t="shared" si="2211"/>
        <v>86531.220331429999</v>
      </c>
      <c r="F4200" s="88">
        <f t="shared" si="2204"/>
        <v>6455.85</v>
      </c>
      <c r="G4200" s="3">
        <f>IF(AND(N4200=1,N4199&gt;1),VLOOKUP(A4199,[1]Plan1!$BK$81:$BM$259,3),G4199)</f>
        <v>6413.24</v>
      </c>
      <c r="H4200" s="11">
        <f t="shared" si="2205"/>
        <v>45275</v>
      </c>
      <c r="I4200" s="11">
        <f t="shared" si="2206"/>
        <v>45306</v>
      </c>
      <c r="J4200" s="12">
        <f t="shared" si="2212"/>
        <v>-6.6002153085962245E-3</v>
      </c>
      <c r="K4200" s="11">
        <f t="shared" si="2228"/>
        <v>45365</v>
      </c>
      <c r="L4200" s="11">
        <f t="shared" si="2213"/>
        <v>45365</v>
      </c>
      <c r="M4200" s="1">
        <f t="shared" si="2232"/>
        <v>21</v>
      </c>
      <c r="N4200" s="1">
        <f t="shared" si="2214"/>
        <v>14</v>
      </c>
      <c r="O4200" s="2">
        <f t="shared" si="2215"/>
        <v>0.99559500000000001</v>
      </c>
      <c r="P4200" s="13">
        <f t="shared" si="2207"/>
        <v>0.99339977999999995</v>
      </c>
      <c r="Q4200" s="13">
        <f t="shared" si="2233"/>
        <v>1.6383387338799082</v>
      </c>
      <c r="R4200" s="2">
        <f t="shared" si="2203"/>
        <v>1.63112185</v>
      </c>
      <c r="S4200" s="2">
        <f t="shared" si="2229"/>
        <v>1.69349298</v>
      </c>
      <c r="T4200" s="2">
        <f t="shared" si="2216"/>
        <v>169050.87390738999</v>
      </c>
      <c r="U4200" s="2">
        <f t="shared" si="2217"/>
        <v>9218.2981433138884</v>
      </c>
      <c r="V4200" s="2">
        <f t="shared" si="2218"/>
        <v>54611.743858329712</v>
      </c>
      <c r="W4200" s="2">
        <f t="shared" si="2219"/>
        <v>163653.82391504361</v>
      </c>
      <c r="X4200" s="17">
        <f t="shared" si="2220"/>
        <v>0</v>
      </c>
      <c r="Y4200" s="2">
        <f t="shared" si="2221"/>
        <v>0</v>
      </c>
      <c r="Z4200" s="72">
        <f t="shared" si="2222"/>
        <v>0</v>
      </c>
      <c r="AA4200" s="2">
        <f t="shared" si="2208"/>
        <v>0</v>
      </c>
      <c r="AB4200" s="12">
        <f t="shared" si="2230"/>
        <v>4.6600000000000003E-2</v>
      </c>
      <c r="AC4200" s="17">
        <f t="shared" si="2223"/>
        <v>14</v>
      </c>
      <c r="AD4200" s="17">
        <v>252</v>
      </c>
      <c r="AE4200" s="13">
        <f t="shared" si="2234"/>
        <v>1.002533583</v>
      </c>
      <c r="AF4200" s="2">
        <f t="shared" si="2209"/>
        <v>428.30442025999997</v>
      </c>
      <c r="AG4200" s="2">
        <f t="shared" si="2224"/>
        <v>414.63054614999999</v>
      </c>
      <c r="AH4200" s="3">
        <f t="shared" si="2225"/>
        <v>0</v>
      </c>
      <c r="AI4200" s="4" t="str">
        <f t="shared" si="2235"/>
        <v>A+J=</v>
      </c>
      <c r="AJ4200" s="11">
        <f t="shared" si="2231"/>
        <v>45365</v>
      </c>
      <c r="AQ4200" s="53"/>
      <c r="AR4200" s="53"/>
    </row>
    <row r="4201" spans="1:44" x14ac:dyDescent="0.2">
      <c r="A4201" s="158">
        <f t="shared" si="2226"/>
        <v>45357</v>
      </c>
      <c r="B4201" s="2">
        <f t="shared" si="2210"/>
        <v>164053.48890093155</v>
      </c>
      <c r="C4201" s="2">
        <f t="shared" si="2227"/>
        <v>99823.781913400002</v>
      </c>
      <c r="D4201" s="2">
        <f>SUM(Y4201:Y$4362)</f>
        <v>13292.561581969998</v>
      </c>
      <c r="E4201" s="73">
        <f t="shared" si="2211"/>
        <v>86531.220331429999</v>
      </c>
      <c r="F4201" s="88">
        <f t="shared" si="2204"/>
        <v>6455.85</v>
      </c>
      <c r="G4201" s="3">
        <f>IF(AND(N4201=1,N4200&gt;1),VLOOKUP(A4200,[1]Plan1!$BK$81:$BM$259,3),G4200)</f>
        <v>6413.24</v>
      </c>
      <c r="H4201" s="11">
        <f t="shared" si="2205"/>
        <v>45275</v>
      </c>
      <c r="I4201" s="11">
        <f t="shared" si="2206"/>
        <v>45306</v>
      </c>
      <c r="J4201" s="12">
        <f t="shared" si="2212"/>
        <v>-6.6002153085962245E-3</v>
      </c>
      <c r="K4201" s="11">
        <f t="shared" si="2228"/>
        <v>45365</v>
      </c>
      <c r="L4201" s="11">
        <f t="shared" si="2213"/>
        <v>45365</v>
      </c>
      <c r="M4201" s="1">
        <f t="shared" si="2232"/>
        <v>21</v>
      </c>
      <c r="N4201" s="1">
        <f t="shared" si="2214"/>
        <v>15</v>
      </c>
      <c r="O4201" s="2">
        <f t="shared" si="2215"/>
        <v>0.99528110000000003</v>
      </c>
      <c r="P4201" s="13">
        <f t="shared" si="2207"/>
        <v>0.99339977999999995</v>
      </c>
      <c r="Q4201" s="13">
        <f t="shared" si="2233"/>
        <v>1.6383387338799082</v>
      </c>
      <c r="R4201" s="2">
        <f t="shared" ref="R4201:R4264" si="2236">TRUNC(TRUNC((O4201*Q4201),15),8)</f>
        <v>1.63060757</v>
      </c>
      <c r="S4201" s="2">
        <f t="shared" si="2229"/>
        <v>1.69349298</v>
      </c>
      <c r="T4201" s="2">
        <f t="shared" si="2216"/>
        <v>169050.87390738999</v>
      </c>
      <c r="U4201" s="2">
        <f t="shared" si="2217"/>
        <v>9218.2981433138884</v>
      </c>
      <c r="V4201" s="2">
        <f t="shared" si="2218"/>
        <v>54567.242582337669</v>
      </c>
      <c r="W4201" s="2">
        <f t="shared" si="2219"/>
        <v>163609.32263905156</v>
      </c>
      <c r="X4201" s="17">
        <f t="shared" si="2220"/>
        <v>0</v>
      </c>
      <c r="Y4201" s="2">
        <f t="shared" si="2221"/>
        <v>0</v>
      </c>
      <c r="Z4201" s="72">
        <f t="shared" si="2222"/>
        <v>0</v>
      </c>
      <c r="AA4201" s="2">
        <f t="shared" si="2208"/>
        <v>0</v>
      </c>
      <c r="AB4201" s="12">
        <f t="shared" si="2230"/>
        <v>4.6600000000000003E-2</v>
      </c>
      <c r="AC4201" s="17">
        <f t="shared" si="2223"/>
        <v>15</v>
      </c>
      <c r="AD4201" s="17">
        <v>252</v>
      </c>
      <c r="AE4201" s="13">
        <f t="shared" si="2234"/>
        <v>1.002714798</v>
      </c>
      <c r="AF4201" s="2">
        <f t="shared" si="2209"/>
        <v>458.93897437999999</v>
      </c>
      <c r="AG4201" s="2">
        <f t="shared" si="2224"/>
        <v>444.16626187999998</v>
      </c>
      <c r="AH4201" s="3">
        <f t="shared" si="2225"/>
        <v>0</v>
      </c>
      <c r="AI4201" s="4" t="str">
        <f t="shared" si="2235"/>
        <v>A+J=</v>
      </c>
      <c r="AJ4201" s="11">
        <f t="shared" si="2231"/>
        <v>45365</v>
      </c>
      <c r="AQ4201" s="53"/>
      <c r="AR4201" s="53"/>
    </row>
    <row r="4202" spans="1:44" x14ac:dyDescent="0.2">
      <c r="A4202" s="158">
        <f t="shared" si="2226"/>
        <v>45358</v>
      </c>
      <c r="B4202" s="2">
        <f t="shared" si="2210"/>
        <v>164038.52752617697</v>
      </c>
      <c r="C4202" s="2">
        <f t="shared" si="2227"/>
        <v>99823.781913400002</v>
      </c>
      <c r="D4202" s="2">
        <f>SUM(Y4202:Y$4362)</f>
        <v>13292.561581969998</v>
      </c>
      <c r="E4202" s="73">
        <f t="shared" si="2211"/>
        <v>86531.220331429999</v>
      </c>
      <c r="F4202" s="88">
        <f t="shared" ref="F4202:F4265" si="2237">IF(G4202=G4201,F4201,G4201)</f>
        <v>6455.85</v>
      </c>
      <c r="G4202" s="3">
        <f>IF(AND(N4202=1,N4201&gt;1),VLOOKUP(A4201,[1]Plan1!$BK$81:$BM$259,3),G4201)</f>
        <v>6413.24</v>
      </c>
      <c r="H4202" s="11">
        <f t="shared" ref="H4202:H4265" si="2238">EDATE(I4202,-1)</f>
        <v>45275</v>
      </c>
      <c r="I4202" s="11">
        <f t="shared" ref="I4202:I4265" si="2239">IF(X4201&gt;0,EDATE(A4202,-1),+I4201)</f>
        <v>45306</v>
      </c>
      <c r="J4202" s="12">
        <f t="shared" si="2212"/>
        <v>-6.6002153085962245E-3</v>
      </c>
      <c r="K4202" s="11">
        <f t="shared" si="2228"/>
        <v>45365</v>
      </c>
      <c r="L4202" s="11">
        <f t="shared" si="2213"/>
        <v>45365</v>
      </c>
      <c r="M4202" s="1">
        <f t="shared" si="2232"/>
        <v>21</v>
      </c>
      <c r="N4202" s="1">
        <f t="shared" si="2214"/>
        <v>16</v>
      </c>
      <c r="O4202" s="2">
        <f t="shared" si="2215"/>
        <v>0.9949673</v>
      </c>
      <c r="P4202" s="13">
        <f t="shared" ref="P4202:P4265" si="2240">IF(L4202&gt;L4201,O4201,P4201)</f>
        <v>0.99339977999999995</v>
      </c>
      <c r="Q4202" s="13">
        <f t="shared" si="2233"/>
        <v>1.6383387338799082</v>
      </c>
      <c r="R4202" s="2">
        <f t="shared" si="2236"/>
        <v>1.6300934600000001</v>
      </c>
      <c r="S4202" s="2">
        <f t="shared" si="2229"/>
        <v>1.69349298</v>
      </c>
      <c r="T4202" s="2">
        <f t="shared" si="2216"/>
        <v>169050.87390738999</v>
      </c>
      <c r="U4202" s="2">
        <f t="shared" si="2217"/>
        <v>9218.2981433138884</v>
      </c>
      <c r="V4202" s="2">
        <f t="shared" si="2218"/>
        <v>54522.756016653082</v>
      </c>
      <c r="W4202" s="2">
        <f t="shared" si="2219"/>
        <v>163564.83607336698</v>
      </c>
      <c r="X4202" s="17">
        <f t="shared" si="2220"/>
        <v>0</v>
      </c>
      <c r="Y4202" s="2">
        <f t="shared" si="2221"/>
        <v>0</v>
      </c>
      <c r="Z4202" s="72">
        <f t="shared" si="2222"/>
        <v>0</v>
      </c>
      <c r="AA4202" s="2">
        <f t="shared" si="2208"/>
        <v>0</v>
      </c>
      <c r="AB4202" s="12">
        <f t="shared" si="2230"/>
        <v>4.6600000000000003E-2</v>
      </c>
      <c r="AC4202" s="17">
        <f t="shared" si="2223"/>
        <v>16</v>
      </c>
      <c r="AD4202" s="17">
        <v>252</v>
      </c>
      <c r="AE4202" s="13">
        <f t="shared" si="2234"/>
        <v>1.0028960469999999</v>
      </c>
      <c r="AF4202" s="2">
        <f t="shared" si="2209"/>
        <v>489.57927622</v>
      </c>
      <c r="AG4202" s="2">
        <f t="shared" si="2224"/>
        <v>473.69145280999999</v>
      </c>
      <c r="AH4202" s="3">
        <f t="shared" si="2225"/>
        <v>0</v>
      </c>
      <c r="AI4202" s="4" t="str">
        <f t="shared" si="2235"/>
        <v>A+J=</v>
      </c>
      <c r="AJ4202" s="11">
        <f t="shared" si="2231"/>
        <v>45365</v>
      </c>
      <c r="AQ4202" s="53"/>
      <c r="AR4202" s="53"/>
    </row>
    <row r="4203" spans="1:44" x14ac:dyDescent="0.2">
      <c r="A4203" s="158">
        <f t="shared" si="2226"/>
        <v>45359</v>
      </c>
      <c r="B4203" s="2">
        <f t="shared" si="2210"/>
        <v>164023.56914538762</v>
      </c>
      <c r="C4203" s="2">
        <f t="shared" si="2227"/>
        <v>99823.781913400002</v>
      </c>
      <c r="D4203" s="2">
        <f>SUM(Y4203:Y$4362)</f>
        <v>13292.561581969998</v>
      </c>
      <c r="E4203" s="73">
        <f t="shared" si="2211"/>
        <v>86531.220331429999</v>
      </c>
      <c r="F4203" s="88">
        <f t="shared" si="2237"/>
        <v>6455.85</v>
      </c>
      <c r="G4203" s="3">
        <f>IF(AND(N4203=1,N4202&gt;1),VLOOKUP(A4202,[1]Plan1!$BK$81:$BM$259,3),G4202)</f>
        <v>6413.24</v>
      </c>
      <c r="H4203" s="11">
        <f t="shared" si="2238"/>
        <v>45275</v>
      </c>
      <c r="I4203" s="11">
        <f t="shared" si="2239"/>
        <v>45306</v>
      </c>
      <c r="J4203" s="12">
        <f t="shared" si="2212"/>
        <v>-6.6002153085962245E-3</v>
      </c>
      <c r="K4203" s="11">
        <f t="shared" si="2228"/>
        <v>45365</v>
      </c>
      <c r="L4203" s="11">
        <f t="shared" si="2213"/>
        <v>45365</v>
      </c>
      <c r="M4203" s="1">
        <f t="shared" si="2232"/>
        <v>21</v>
      </c>
      <c r="N4203" s="1">
        <f t="shared" si="2214"/>
        <v>17</v>
      </c>
      <c r="O4203" s="2">
        <f t="shared" si="2215"/>
        <v>0.99465360000000003</v>
      </c>
      <c r="P4203" s="13">
        <f t="shared" si="2240"/>
        <v>0.99339977999999995</v>
      </c>
      <c r="Q4203" s="13">
        <f t="shared" si="2233"/>
        <v>1.6383387338799082</v>
      </c>
      <c r="R4203" s="2">
        <f t="shared" si="2236"/>
        <v>1.6295795099999999</v>
      </c>
      <c r="S4203" s="2">
        <f t="shared" si="2229"/>
        <v>1.69349298</v>
      </c>
      <c r="T4203" s="2">
        <f t="shared" si="2216"/>
        <v>169050.87390738999</v>
      </c>
      <c r="U4203" s="2">
        <f t="shared" si="2217"/>
        <v>9218.2981433138884</v>
      </c>
      <c r="V4203" s="2">
        <f t="shared" si="2218"/>
        <v>54478.283295963731</v>
      </c>
      <c r="W4203" s="2">
        <f t="shared" si="2219"/>
        <v>163520.36335267761</v>
      </c>
      <c r="X4203" s="17">
        <f t="shared" si="2220"/>
        <v>0</v>
      </c>
      <c r="Y4203" s="2">
        <f t="shared" si="2221"/>
        <v>0</v>
      </c>
      <c r="Z4203" s="72">
        <f t="shared" si="2222"/>
        <v>0</v>
      </c>
      <c r="AA4203" s="2">
        <f t="shared" si="2208"/>
        <v>0</v>
      </c>
      <c r="AB4203" s="12">
        <f t="shared" si="2230"/>
        <v>4.6600000000000003E-2</v>
      </c>
      <c r="AC4203" s="17">
        <f t="shared" si="2223"/>
        <v>17</v>
      </c>
      <c r="AD4203" s="17">
        <v>252</v>
      </c>
      <c r="AE4203" s="13">
        <f t="shared" si="2234"/>
        <v>1.003077328</v>
      </c>
      <c r="AF4203" s="2">
        <f t="shared" si="2209"/>
        <v>520.22498769000003</v>
      </c>
      <c r="AG4203" s="2">
        <f t="shared" si="2224"/>
        <v>503.20579271000003</v>
      </c>
      <c r="AH4203" s="3">
        <f t="shared" si="2225"/>
        <v>0</v>
      </c>
      <c r="AI4203" s="4" t="str">
        <f t="shared" si="2235"/>
        <v>A+J=</v>
      </c>
      <c r="AJ4203" s="11">
        <f t="shared" si="2231"/>
        <v>45365</v>
      </c>
      <c r="AQ4203" s="53"/>
      <c r="AR4203" s="53"/>
    </row>
    <row r="4204" spans="1:44" x14ac:dyDescent="0.2">
      <c r="A4204" s="158">
        <f t="shared" si="2226"/>
        <v>45360</v>
      </c>
      <c r="B4204" s="2">
        <f t="shared" si="2210"/>
        <v>164008.61392529352</v>
      </c>
      <c r="C4204" s="2">
        <f t="shared" si="2227"/>
        <v>99823.781913400002</v>
      </c>
      <c r="D4204" s="2">
        <f>SUM(Y4204:Y$4362)</f>
        <v>13292.561581969998</v>
      </c>
      <c r="E4204" s="73">
        <f t="shared" si="2211"/>
        <v>86531.220331429999</v>
      </c>
      <c r="F4204" s="88">
        <f t="shared" si="2237"/>
        <v>6455.85</v>
      </c>
      <c r="G4204" s="3">
        <f>IF(AND(N4204=1,N4203&gt;1),VLOOKUP(A4203,[1]Plan1!$BK$81:$BM$259,3),G4203)</f>
        <v>6413.24</v>
      </c>
      <c r="H4204" s="11">
        <f t="shared" si="2238"/>
        <v>45275</v>
      </c>
      <c r="I4204" s="11">
        <f t="shared" si="2239"/>
        <v>45306</v>
      </c>
      <c r="J4204" s="12">
        <f t="shared" si="2212"/>
        <v>-6.6002153085962245E-3</v>
      </c>
      <c r="K4204" s="11">
        <f t="shared" si="2228"/>
        <v>45365</v>
      </c>
      <c r="L4204" s="11">
        <f t="shared" si="2213"/>
        <v>45365</v>
      </c>
      <c r="M4204" s="1">
        <f t="shared" si="2232"/>
        <v>21</v>
      </c>
      <c r="N4204" s="1">
        <f t="shared" si="2214"/>
        <v>18</v>
      </c>
      <c r="O4204" s="2">
        <f t="shared" si="2215"/>
        <v>0.99433998999999995</v>
      </c>
      <c r="P4204" s="13">
        <f t="shared" si="2240"/>
        <v>0.99339977999999995</v>
      </c>
      <c r="Q4204" s="13">
        <f t="shared" si="2233"/>
        <v>1.6383387338799082</v>
      </c>
      <c r="R4204" s="2">
        <f t="shared" si="2236"/>
        <v>1.6290657200000001</v>
      </c>
      <c r="S4204" s="2">
        <f t="shared" si="2229"/>
        <v>1.69349298</v>
      </c>
      <c r="T4204" s="2">
        <f t="shared" si="2216"/>
        <v>169050.87390738999</v>
      </c>
      <c r="U4204" s="2">
        <f t="shared" si="2217"/>
        <v>9218.2981433138884</v>
      </c>
      <c r="V4204" s="2">
        <f t="shared" si="2218"/>
        <v>54433.824420269651</v>
      </c>
      <c r="W4204" s="2">
        <f t="shared" si="2219"/>
        <v>163475.90447698353</v>
      </c>
      <c r="X4204" s="17">
        <f t="shared" si="2220"/>
        <v>0</v>
      </c>
      <c r="Y4204" s="2">
        <f t="shared" si="2221"/>
        <v>0</v>
      </c>
      <c r="Z4204" s="72">
        <f t="shared" si="2222"/>
        <v>0</v>
      </c>
      <c r="AA4204" s="2">
        <f t="shared" si="2208"/>
        <v>0</v>
      </c>
      <c r="AB4204" s="12">
        <f t="shared" si="2230"/>
        <v>4.6600000000000003E-2</v>
      </c>
      <c r="AC4204" s="17">
        <f t="shared" si="2223"/>
        <v>18</v>
      </c>
      <c r="AD4204" s="17">
        <v>252</v>
      </c>
      <c r="AE4204" s="13">
        <f t="shared" si="2234"/>
        <v>1.003258642</v>
      </c>
      <c r="AF4204" s="2">
        <f t="shared" si="2209"/>
        <v>550.87627784999995</v>
      </c>
      <c r="AG4204" s="2">
        <f t="shared" si="2224"/>
        <v>532.70944830999997</v>
      </c>
      <c r="AH4204" s="3">
        <f t="shared" si="2225"/>
        <v>0</v>
      </c>
      <c r="AI4204" s="4" t="str">
        <f t="shared" si="2235"/>
        <v>A+J=</v>
      </c>
      <c r="AJ4204" s="11">
        <f t="shared" si="2231"/>
        <v>45365</v>
      </c>
      <c r="AQ4204" s="53"/>
      <c r="AR4204" s="53"/>
    </row>
    <row r="4205" spans="1:44" x14ac:dyDescent="0.2">
      <c r="A4205" s="158">
        <f t="shared" si="2226"/>
        <v>45361</v>
      </c>
      <c r="B4205" s="2">
        <f t="shared" si="2210"/>
        <v>164008.61392529352</v>
      </c>
      <c r="C4205" s="2">
        <f t="shared" si="2227"/>
        <v>99823.781913400002</v>
      </c>
      <c r="D4205" s="2">
        <f>SUM(Y4205:Y$4362)</f>
        <v>13292.561581969998</v>
      </c>
      <c r="E4205" s="73">
        <f t="shared" si="2211"/>
        <v>86531.220331429999</v>
      </c>
      <c r="F4205" s="88">
        <f t="shared" si="2237"/>
        <v>6455.85</v>
      </c>
      <c r="G4205" s="3">
        <f>IF(AND(N4205=1,N4204&gt;1),VLOOKUP(A4204,[1]Plan1!$BK$81:$BM$259,3),G4204)</f>
        <v>6413.24</v>
      </c>
      <c r="H4205" s="11">
        <f t="shared" si="2238"/>
        <v>45275</v>
      </c>
      <c r="I4205" s="11">
        <f t="shared" si="2239"/>
        <v>45306</v>
      </c>
      <c r="J4205" s="12">
        <f t="shared" si="2212"/>
        <v>-6.6002153085962245E-3</v>
      </c>
      <c r="K4205" s="11">
        <f t="shared" si="2228"/>
        <v>45365</v>
      </c>
      <c r="L4205" s="11">
        <f t="shared" si="2213"/>
        <v>45365</v>
      </c>
      <c r="M4205" s="1">
        <f t="shared" si="2232"/>
        <v>21</v>
      </c>
      <c r="N4205" s="1">
        <f t="shared" si="2214"/>
        <v>18</v>
      </c>
      <c r="O4205" s="2">
        <f t="shared" si="2215"/>
        <v>0.99433998999999995</v>
      </c>
      <c r="P4205" s="13">
        <f t="shared" si="2240"/>
        <v>0.99339977999999995</v>
      </c>
      <c r="Q4205" s="13">
        <f t="shared" si="2233"/>
        <v>1.6383387338799082</v>
      </c>
      <c r="R4205" s="2">
        <f t="shared" si="2236"/>
        <v>1.6290657200000001</v>
      </c>
      <c r="S4205" s="2">
        <f t="shared" si="2229"/>
        <v>1.69349298</v>
      </c>
      <c r="T4205" s="2">
        <f t="shared" si="2216"/>
        <v>169050.87390738999</v>
      </c>
      <c r="U4205" s="2">
        <f t="shared" si="2217"/>
        <v>9218.2981433138884</v>
      </c>
      <c r="V4205" s="2">
        <f t="shared" si="2218"/>
        <v>54433.824420269651</v>
      </c>
      <c r="W4205" s="2">
        <f t="shared" si="2219"/>
        <v>163475.90447698353</v>
      </c>
      <c r="X4205" s="17">
        <f t="shared" si="2220"/>
        <v>0</v>
      </c>
      <c r="Y4205" s="2">
        <f t="shared" si="2221"/>
        <v>0</v>
      </c>
      <c r="Z4205" s="72">
        <f t="shared" si="2222"/>
        <v>0</v>
      </c>
      <c r="AA4205" s="2">
        <f t="shared" si="2208"/>
        <v>0</v>
      </c>
      <c r="AB4205" s="12">
        <f t="shared" si="2230"/>
        <v>4.6600000000000003E-2</v>
      </c>
      <c r="AC4205" s="17">
        <f t="shared" si="2223"/>
        <v>18</v>
      </c>
      <c r="AD4205" s="17">
        <v>252</v>
      </c>
      <c r="AE4205" s="13">
        <f t="shared" si="2234"/>
        <v>1.003258642</v>
      </c>
      <c r="AF4205" s="2">
        <f t="shared" si="2209"/>
        <v>550.87627784999995</v>
      </c>
      <c r="AG4205" s="2">
        <f t="shared" si="2224"/>
        <v>532.70944830999997</v>
      </c>
      <c r="AH4205" s="3">
        <f t="shared" si="2225"/>
        <v>0</v>
      </c>
      <c r="AI4205" s="4" t="str">
        <f t="shared" si="2235"/>
        <v>A+J=</v>
      </c>
      <c r="AJ4205" s="11">
        <f t="shared" si="2231"/>
        <v>45365</v>
      </c>
      <c r="AQ4205" s="53"/>
      <c r="AR4205" s="53"/>
    </row>
    <row r="4206" spans="1:44" x14ac:dyDescent="0.2">
      <c r="A4206" s="158">
        <f t="shared" si="2226"/>
        <v>45362</v>
      </c>
      <c r="B4206" s="2">
        <f t="shared" si="2210"/>
        <v>164008.61392529352</v>
      </c>
      <c r="C4206" s="2">
        <f t="shared" si="2227"/>
        <v>99823.781913400002</v>
      </c>
      <c r="D4206" s="2">
        <f>SUM(Y4206:Y$4362)</f>
        <v>13292.561581969998</v>
      </c>
      <c r="E4206" s="73">
        <f t="shared" si="2211"/>
        <v>86531.220331429999</v>
      </c>
      <c r="F4206" s="88">
        <f t="shared" si="2237"/>
        <v>6455.85</v>
      </c>
      <c r="G4206" s="3">
        <f>IF(AND(N4206=1,N4205&gt;1),VLOOKUP(A4205,[1]Plan1!$BK$81:$BM$259,3),G4205)</f>
        <v>6413.24</v>
      </c>
      <c r="H4206" s="11">
        <f t="shared" si="2238"/>
        <v>45275</v>
      </c>
      <c r="I4206" s="11">
        <f t="shared" si="2239"/>
        <v>45306</v>
      </c>
      <c r="J4206" s="12">
        <f t="shared" si="2212"/>
        <v>-6.6002153085962245E-3</v>
      </c>
      <c r="K4206" s="11">
        <f t="shared" si="2228"/>
        <v>45365</v>
      </c>
      <c r="L4206" s="11">
        <f t="shared" si="2213"/>
        <v>45365</v>
      </c>
      <c r="M4206" s="1">
        <f t="shared" si="2232"/>
        <v>21</v>
      </c>
      <c r="N4206" s="1">
        <f t="shared" si="2214"/>
        <v>18</v>
      </c>
      <c r="O4206" s="2">
        <f t="shared" si="2215"/>
        <v>0.99433998999999995</v>
      </c>
      <c r="P4206" s="13">
        <f t="shared" si="2240"/>
        <v>0.99339977999999995</v>
      </c>
      <c r="Q4206" s="13">
        <f t="shared" si="2233"/>
        <v>1.6383387338799082</v>
      </c>
      <c r="R4206" s="2">
        <f t="shared" si="2236"/>
        <v>1.6290657200000001</v>
      </c>
      <c r="S4206" s="2">
        <f t="shared" si="2229"/>
        <v>1.69349298</v>
      </c>
      <c r="T4206" s="2">
        <f t="shared" si="2216"/>
        <v>169050.87390738999</v>
      </c>
      <c r="U4206" s="2">
        <f t="shared" si="2217"/>
        <v>9218.2981433138884</v>
      </c>
      <c r="V4206" s="2">
        <f t="shared" si="2218"/>
        <v>54433.824420269651</v>
      </c>
      <c r="W4206" s="2">
        <f t="shared" si="2219"/>
        <v>163475.90447698353</v>
      </c>
      <c r="X4206" s="17">
        <f t="shared" si="2220"/>
        <v>0</v>
      </c>
      <c r="Y4206" s="2">
        <f t="shared" si="2221"/>
        <v>0</v>
      </c>
      <c r="Z4206" s="72">
        <f t="shared" si="2222"/>
        <v>0</v>
      </c>
      <c r="AA4206" s="2">
        <f t="shared" si="2208"/>
        <v>0</v>
      </c>
      <c r="AB4206" s="12">
        <f t="shared" si="2230"/>
        <v>4.6600000000000003E-2</v>
      </c>
      <c r="AC4206" s="17">
        <f t="shared" si="2223"/>
        <v>18</v>
      </c>
      <c r="AD4206" s="17">
        <v>252</v>
      </c>
      <c r="AE4206" s="13">
        <f t="shared" si="2234"/>
        <v>1.003258642</v>
      </c>
      <c r="AF4206" s="2">
        <f t="shared" si="2209"/>
        <v>550.87627784999995</v>
      </c>
      <c r="AG4206" s="2">
        <f t="shared" si="2224"/>
        <v>532.70944830999997</v>
      </c>
      <c r="AH4206" s="3">
        <f t="shared" si="2225"/>
        <v>0</v>
      </c>
      <c r="AI4206" s="4" t="str">
        <f t="shared" si="2235"/>
        <v>A+J=</v>
      </c>
      <c r="AJ4206" s="11">
        <f t="shared" si="2231"/>
        <v>45365</v>
      </c>
      <c r="AQ4206" s="53"/>
      <c r="AR4206" s="53"/>
    </row>
    <row r="4207" spans="1:44" x14ac:dyDescent="0.2">
      <c r="A4207" s="158">
        <f t="shared" si="2226"/>
        <v>45363</v>
      </c>
      <c r="B4207" s="2">
        <f t="shared" si="2210"/>
        <v>163993.66257388692</v>
      </c>
      <c r="C4207" s="2">
        <f t="shared" si="2227"/>
        <v>99823.781913400002</v>
      </c>
      <c r="D4207" s="2">
        <f>SUM(Y4207:Y$4362)</f>
        <v>13292.561581969998</v>
      </c>
      <c r="E4207" s="73">
        <f t="shared" si="2211"/>
        <v>86531.220331429999</v>
      </c>
      <c r="F4207" s="88">
        <f t="shared" si="2237"/>
        <v>6455.85</v>
      </c>
      <c r="G4207" s="3">
        <f>IF(AND(N4207=1,N4206&gt;1),VLOOKUP(A4206,[1]Plan1!$BK$81:$BM$259,3),G4206)</f>
        <v>6413.24</v>
      </c>
      <c r="H4207" s="11">
        <f t="shared" si="2238"/>
        <v>45275</v>
      </c>
      <c r="I4207" s="11">
        <f t="shared" si="2239"/>
        <v>45306</v>
      </c>
      <c r="J4207" s="12">
        <f t="shared" si="2212"/>
        <v>-6.6002153085962245E-3</v>
      </c>
      <c r="K4207" s="11">
        <f t="shared" si="2228"/>
        <v>45365</v>
      </c>
      <c r="L4207" s="11">
        <f t="shared" si="2213"/>
        <v>45365</v>
      </c>
      <c r="M4207" s="1">
        <f t="shared" si="2232"/>
        <v>21</v>
      </c>
      <c r="N4207" s="1">
        <f t="shared" si="2214"/>
        <v>19</v>
      </c>
      <c r="O4207" s="2">
        <f t="shared" si="2215"/>
        <v>0.99402648999999998</v>
      </c>
      <c r="P4207" s="13">
        <f t="shared" si="2240"/>
        <v>0.99339977999999995</v>
      </c>
      <c r="Q4207" s="13">
        <f t="shared" si="2233"/>
        <v>1.6383387338799082</v>
      </c>
      <c r="R4207" s="2">
        <f t="shared" si="2236"/>
        <v>1.6285521000000001</v>
      </c>
      <c r="S4207" s="2">
        <f t="shared" si="2229"/>
        <v>1.69349298</v>
      </c>
      <c r="T4207" s="2">
        <f t="shared" si="2216"/>
        <v>169050.87390738999</v>
      </c>
      <c r="U4207" s="2">
        <f t="shared" si="2217"/>
        <v>9218.2981433138884</v>
      </c>
      <c r="V4207" s="2">
        <f t="shared" si="2218"/>
        <v>54389.380254883028</v>
      </c>
      <c r="W4207" s="2">
        <f t="shared" si="2219"/>
        <v>163431.46031159692</v>
      </c>
      <c r="X4207" s="17">
        <f t="shared" si="2220"/>
        <v>0</v>
      </c>
      <c r="Y4207" s="2">
        <f t="shared" si="2221"/>
        <v>0</v>
      </c>
      <c r="Z4207" s="72">
        <f t="shared" si="2222"/>
        <v>0</v>
      </c>
      <c r="AA4207" s="2">
        <f t="shared" si="2208"/>
        <v>0</v>
      </c>
      <c r="AB4207" s="12">
        <f t="shared" si="2230"/>
        <v>4.6600000000000003E-2</v>
      </c>
      <c r="AC4207" s="17">
        <f t="shared" si="2223"/>
        <v>19</v>
      </c>
      <c r="AD4207" s="17">
        <v>252</v>
      </c>
      <c r="AE4207" s="13">
        <f t="shared" si="2234"/>
        <v>1.003439988</v>
      </c>
      <c r="AF4207" s="2">
        <f t="shared" si="2209"/>
        <v>581.53297763</v>
      </c>
      <c r="AG4207" s="2">
        <f t="shared" si="2224"/>
        <v>562.20226229000002</v>
      </c>
      <c r="AH4207" s="3">
        <f t="shared" si="2225"/>
        <v>0</v>
      </c>
      <c r="AI4207" s="4" t="str">
        <f t="shared" si="2235"/>
        <v>A+J=</v>
      </c>
      <c r="AJ4207" s="11">
        <f t="shared" si="2231"/>
        <v>45365</v>
      </c>
      <c r="AQ4207" s="53"/>
      <c r="AR4207" s="53"/>
    </row>
    <row r="4208" spans="1:44" x14ac:dyDescent="0.2">
      <c r="A4208" s="158">
        <f t="shared" si="2226"/>
        <v>45364</v>
      </c>
      <c r="B4208" s="2">
        <f t="shared" si="2210"/>
        <v>163978.71455322555</v>
      </c>
      <c r="C4208" s="2">
        <f t="shared" si="2227"/>
        <v>99823.781913400002</v>
      </c>
      <c r="D4208" s="2">
        <f>SUM(Y4208:Y$4362)</f>
        <v>13292.561581969998</v>
      </c>
      <c r="E4208" s="73">
        <f t="shared" si="2211"/>
        <v>86531.220331429999</v>
      </c>
      <c r="F4208" s="88">
        <f t="shared" si="2237"/>
        <v>6455.85</v>
      </c>
      <c r="G4208" s="3">
        <f>IF(AND(N4208=1,N4207&gt;1),VLOOKUP(A4207,[1]Plan1!$BK$81:$BM$259,3),G4207)</f>
        <v>6413.24</v>
      </c>
      <c r="H4208" s="11">
        <f t="shared" si="2238"/>
        <v>45275</v>
      </c>
      <c r="I4208" s="11">
        <f t="shared" si="2239"/>
        <v>45306</v>
      </c>
      <c r="J4208" s="12">
        <f t="shared" si="2212"/>
        <v>-6.6002153085962245E-3</v>
      </c>
      <c r="K4208" s="11">
        <f t="shared" si="2228"/>
        <v>45365</v>
      </c>
      <c r="L4208" s="11">
        <f t="shared" si="2213"/>
        <v>45365</v>
      </c>
      <c r="M4208" s="1">
        <f t="shared" si="2232"/>
        <v>21</v>
      </c>
      <c r="N4208" s="1">
        <f t="shared" si="2214"/>
        <v>20</v>
      </c>
      <c r="O4208" s="2">
        <f t="shared" si="2215"/>
        <v>0.99371308999999997</v>
      </c>
      <c r="P4208" s="13">
        <f t="shared" si="2240"/>
        <v>0.99339977999999995</v>
      </c>
      <c r="Q4208" s="13">
        <f t="shared" si="2233"/>
        <v>1.6383387338799082</v>
      </c>
      <c r="R4208" s="2">
        <f t="shared" si="2236"/>
        <v>1.62803864</v>
      </c>
      <c r="S4208" s="2">
        <f t="shared" si="2229"/>
        <v>1.69349298</v>
      </c>
      <c r="T4208" s="2">
        <f t="shared" si="2216"/>
        <v>169050.87390738999</v>
      </c>
      <c r="U4208" s="2">
        <f t="shared" si="2217"/>
        <v>9218.2981433138884</v>
      </c>
      <c r="V4208" s="2">
        <f t="shared" si="2218"/>
        <v>54344.949934491648</v>
      </c>
      <c r="W4208" s="2">
        <f t="shared" si="2219"/>
        <v>163387.02999120555</v>
      </c>
      <c r="X4208" s="17">
        <f t="shared" si="2220"/>
        <v>0</v>
      </c>
      <c r="Y4208" s="2">
        <f t="shared" si="2221"/>
        <v>0</v>
      </c>
      <c r="Z4208" s="72">
        <f t="shared" si="2222"/>
        <v>0</v>
      </c>
      <c r="AA4208" s="2">
        <f t="shared" ref="AA4208:AA4271" si="2241">IF(Z4208&gt;0,TRUNC(Z4208*T4208,8),0)</f>
        <v>0</v>
      </c>
      <c r="AB4208" s="12">
        <f t="shared" si="2230"/>
        <v>4.6600000000000003E-2</v>
      </c>
      <c r="AC4208" s="17">
        <f t="shared" si="2223"/>
        <v>20</v>
      </c>
      <c r="AD4208" s="17">
        <v>252</v>
      </c>
      <c r="AE4208" s="13">
        <f t="shared" si="2234"/>
        <v>1.0036213679999999</v>
      </c>
      <c r="AF4208" s="2">
        <f t="shared" ref="AF4208:AF4271" si="2242">TRUNC((T4208*(AE4208-1)),8)</f>
        <v>612.19542514</v>
      </c>
      <c r="AG4208" s="2">
        <f t="shared" si="2224"/>
        <v>591.68456202000004</v>
      </c>
      <c r="AH4208" s="3">
        <f t="shared" si="2225"/>
        <v>0</v>
      </c>
      <c r="AI4208" s="4" t="str">
        <f t="shared" si="2235"/>
        <v>A+J=</v>
      </c>
      <c r="AJ4208" s="11">
        <f t="shared" si="2231"/>
        <v>45365</v>
      </c>
      <c r="AQ4208" s="53"/>
      <c r="AR4208" s="53"/>
    </row>
    <row r="4209" spans="1:44" x14ac:dyDescent="0.2">
      <c r="A4209" s="158">
        <f t="shared" si="2226"/>
        <v>45365</v>
      </c>
      <c r="B4209" s="2">
        <f t="shared" si="2210"/>
        <v>163963.76867102724</v>
      </c>
      <c r="C4209" s="2">
        <f t="shared" si="2227"/>
        <v>99823.781913400002</v>
      </c>
      <c r="D4209" s="2">
        <f>SUM(Y4209:Y$4362)</f>
        <v>13292.561581969998</v>
      </c>
      <c r="E4209" s="73">
        <f t="shared" si="2211"/>
        <v>86531.220331429999</v>
      </c>
      <c r="F4209" s="88">
        <f t="shared" si="2237"/>
        <v>6455.85</v>
      </c>
      <c r="G4209" s="3">
        <f>IF(AND(N4209=1,N4208&gt;1),VLOOKUP(A4208,[1]Plan1!$BK$81:$BM$259,3),G4208)</f>
        <v>6413.24</v>
      </c>
      <c r="H4209" s="11">
        <f t="shared" si="2238"/>
        <v>45275</v>
      </c>
      <c r="I4209" s="11">
        <f t="shared" si="2239"/>
        <v>45306</v>
      </c>
      <c r="J4209" s="12">
        <f t="shared" si="2212"/>
        <v>-6.6002153085962245E-3</v>
      </c>
      <c r="K4209" s="11">
        <f t="shared" si="2228"/>
        <v>45397</v>
      </c>
      <c r="L4209" s="11">
        <f t="shared" si="2213"/>
        <v>45365</v>
      </c>
      <c r="M4209" s="1">
        <f t="shared" si="2232"/>
        <v>21</v>
      </c>
      <c r="N4209" s="1">
        <f t="shared" si="2214"/>
        <v>21</v>
      </c>
      <c r="O4209" s="2">
        <f t="shared" si="2215"/>
        <v>0.99339977999999995</v>
      </c>
      <c r="P4209" s="13">
        <f t="shared" si="2240"/>
        <v>0.99339977999999995</v>
      </c>
      <c r="Q4209" s="13">
        <f t="shared" si="2233"/>
        <v>1.6383387338799082</v>
      </c>
      <c r="R4209" s="2">
        <f t="shared" si="2236"/>
        <v>1.6275253300000001</v>
      </c>
      <c r="S4209" s="2">
        <f t="shared" si="2229"/>
        <v>1.69349298</v>
      </c>
      <c r="T4209" s="2">
        <f t="shared" si="2216"/>
        <v>169050.87390738999</v>
      </c>
      <c r="U4209" s="2">
        <f t="shared" si="2217"/>
        <v>9218.2981433138884</v>
      </c>
      <c r="V4209" s="2">
        <f t="shared" si="2218"/>
        <v>54300.532593783326</v>
      </c>
      <c r="W4209" s="2">
        <f t="shared" si="2219"/>
        <v>163342.61265049723</v>
      </c>
      <c r="X4209" s="17">
        <f t="shared" si="2220"/>
        <v>138</v>
      </c>
      <c r="Y4209" s="2">
        <f t="shared" si="2221"/>
        <v>2197.0385861700001</v>
      </c>
      <c r="Z4209" s="72">
        <f t="shared" si="2222"/>
        <v>2.2009170000000002E-2</v>
      </c>
      <c r="AA4209" s="2">
        <f t="shared" si="2241"/>
        <v>3720.66942247</v>
      </c>
      <c r="AB4209" s="12">
        <f t="shared" si="2230"/>
        <v>4.6600000000000003E-2</v>
      </c>
      <c r="AC4209" s="17">
        <f t="shared" si="2223"/>
        <v>21</v>
      </c>
      <c r="AD4209" s="17">
        <v>252</v>
      </c>
      <c r="AE4209" s="13">
        <f t="shared" si="2234"/>
        <v>1.00380278</v>
      </c>
      <c r="AF4209" s="2">
        <f t="shared" si="2242"/>
        <v>642.86328227000001</v>
      </c>
      <c r="AG4209" s="2">
        <f t="shared" si="2224"/>
        <v>621.15602052999998</v>
      </c>
      <c r="AH4209" s="3">
        <f t="shared" si="2225"/>
        <v>4363.5327047399996</v>
      </c>
      <c r="AI4209" s="4" t="str">
        <f t="shared" si="2235"/>
        <v>A+J=</v>
      </c>
      <c r="AJ4209" s="11">
        <f t="shared" si="2231"/>
        <v>45365</v>
      </c>
      <c r="AQ4209" s="53"/>
      <c r="AR4209" s="53"/>
    </row>
    <row r="4210" spans="1:44" x14ac:dyDescent="0.2">
      <c r="A4210" s="158">
        <f t="shared" si="2226"/>
        <v>45366</v>
      </c>
      <c r="B4210" s="2">
        <f t="shared" si="2210"/>
        <v>159606.38551470832</v>
      </c>
      <c r="C4210" s="2">
        <f t="shared" si="2227"/>
        <v>97626.743327229997</v>
      </c>
      <c r="D4210" s="2">
        <f>SUM(Y4210:Y$4362)</f>
        <v>11095.5229958</v>
      </c>
      <c r="E4210" s="73">
        <f t="shared" si="2211"/>
        <v>86531.220331429999</v>
      </c>
      <c r="F4210" s="88">
        <f t="shared" si="2237"/>
        <v>6455.85</v>
      </c>
      <c r="G4210" s="3">
        <f>IF(AND(N4210=1,N4209&gt;1),VLOOKUP(A4209,[1]Plan1!$BK$81:$BM$259,3),G4209)</f>
        <v>6413.24</v>
      </c>
      <c r="H4210" s="11">
        <f t="shared" si="2238"/>
        <v>45306</v>
      </c>
      <c r="I4210" s="11">
        <f t="shared" si="2239"/>
        <v>45337</v>
      </c>
      <c r="J4210" s="12">
        <f t="shared" si="2212"/>
        <v>-6.6002153085962245E-3</v>
      </c>
      <c r="K4210" s="11">
        <f t="shared" si="2228"/>
        <v>45397</v>
      </c>
      <c r="L4210" s="11">
        <f t="shared" si="2213"/>
        <v>45397</v>
      </c>
      <c r="M4210" s="1">
        <f t="shared" si="2232"/>
        <v>21</v>
      </c>
      <c r="N4210" s="1">
        <f t="shared" si="2214"/>
        <v>1</v>
      </c>
      <c r="O4210" s="2">
        <f t="shared" si="2215"/>
        <v>0.99968471000000003</v>
      </c>
      <c r="P4210" s="13">
        <f t="shared" si="2240"/>
        <v>0.99339977999999995</v>
      </c>
      <c r="Q4210" s="13">
        <f t="shared" si="2233"/>
        <v>1.6275253378017793</v>
      </c>
      <c r="R4210" s="2">
        <f t="shared" si="2236"/>
        <v>1.6270121900000001</v>
      </c>
      <c r="S4210" s="2">
        <f t="shared" si="2229"/>
        <v>1.69349298</v>
      </c>
      <c r="T4210" s="2">
        <f t="shared" si="2216"/>
        <v>165330.20448491999</v>
      </c>
      <c r="U4210" s="2">
        <f t="shared" si="2217"/>
        <v>7694.6673070158695</v>
      </c>
      <c r="V4210" s="2">
        <f t="shared" si="2218"/>
        <v>54256.129963382453</v>
      </c>
      <c r="W4210" s="2">
        <f t="shared" si="2219"/>
        <v>159577.54059762834</v>
      </c>
      <c r="X4210" s="17">
        <f t="shared" si="2220"/>
        <v>0</v>
      </c>
      <c r="Y4210" s="2">
        <f t="shared" si="2221"/>
        <v>0</v>
      </c>
      <c r="Z4210" s="72">
        <f t="shared" si="2222"/>
        <v>0</v>
      </c>
      <c r="AA4210" s="2">
        <f t="shared" si="2241"/>
        <v>0</v>
      </c>
      <c r="AB4210" s="12">
        <f t="shared" si="2230"/>
        <v>4.6600000000000003E-2</v>
      </c>
      <c r="AC4210" s="17">
        <f t="shared" si="2223"/>
        <v>1</v>
      </c>
      <c r="AD4210" s="17">
        <v>252</v>
      </c>
      <c r="AE4210" s="13">
        <f t="shared" si="2234"/>
        <v>1.0001807579999999</v>
      </c>
      <c r="AF4210" s="2">
        <f t="shared" si="2242"/>
        <v>29.884757100000002</v>
      </c>
      <c r="AG4210" s="2">
        <f t="shared" si="2224"/>
        <v>28.844917079999998</v>
      </c>
      <c r="AH4210" s="3">
        <f t="shared" si="2225"/>
        <v>0</v>
      </c>
      <c r="AI4210" s="4" t="str">
        <f t="shared" si="2235"/>
        <v>A+J=</v>
      </c>
      <c r="AJ4210" s="11">
        <f t="shared" si="2231"/>
        <v>45397</v>
      </c>
      <c r="AQ4210" s="53"/>
      <c r="AR4210" s="53"/>
    </row>
    <row r="4211" spans="1:44" x14ac:dyDescent="0.2">
      <c r="A4211" s="158">
        <f t="shared" si="2226"/>
        <v>45367</v>
      </c>
      <c r="B4211" s="2">
        <f t="shared" si="2210"/>
        <v>159590.83070419269</v>
      </c>
      <c r="C4211" s="2">
        <f t="shared" si="2227"/>
        <v>97626.743327229997</v>
      </c>
      <c r="D4211" s="2">
        <f>SUM(Y4211:Y$4362)</f>
        <v>11095.5229958</v>
      </c>
      <c r="E4211" s="73">
        <f t="shared" si="2211"/>
        <v>86531.220331429999</v>
      </c>
      <c r="F4211" s="88">
        <f t="shared" si="2237"/>
        <v>6455.85</v>
      </c>
      <c r="G4211" s="3">
        <f>IF(AND(N4211=1,N4210&gt;1),VLOOKUP(A4210,[1]Plan1!$BK$81:$BM$259,3),G4210)</f>
        <v>6413.24</v>
      </c>
      <c r="H4211" s="11">
        <f t="shared" si="2238"/>
        <v>45306</v>
      </c>
      <c r="I4211" s="11">
        <f t="shared" si="2239"/>
        <v>45337</v>
      </c>
      <c r="J4211" s="12">
        <f t="shared" si="2212"/>
        <v>-6.6002153085962245E-3</v>
      </c>
      <c r="K4211" s="11">
        <f t="shared" si="2228"/>
        <v>45397</v>
      </c>
      <c r="L4211" s="11">
        <f t="shared" si="2213"/>
        <v>45397</v>
      </c>
      <c r="M4211" s="1">
        <f t="shared" si="2232"/>
        <v>21</v>
      </c>
      <c r="N4211" s="1">
        <f t="shared" si="2214"/>
        <v>2</v>
      </c>
      <c r="O4211" s="2">
        <f t="shared" si="2215"/>
        <v>0.99936952000000001</v>
      </c>
      <c r="P4211" s="13">
        <f t="shared" si="2240"/>
        <v>0.99339977999999995</v>
      </c>
      <c r="Q4211" s="13">
        <f t="shared" si="2233"/>
        <v>1.6275253378017793</v>
      </c>
      <c r="R4211" s="2">
        <f t="shared" si="2236"/>
        <v>1.62649921</v>
      </c>
      <c r="S4211" s="2">
        <f t="shared" si="2229"/>
        <v>1.69349298</v>
      </c>
      <c r="T4211" s="2">
        <f t="shared" si="2216"/>
        <v>165330.20448491999</v>
      </c>
      <c r="U4211" s="2">
        <f t="shared" si="2217"/>
        <v>7694.6673070158695</v>
      </c>
      <c r="V4211" s="2">
        <f t="shared" si="2218"/>
        <v>54211.74117797683</v>
      </c>
      <c r="W4211" s="2">
        <f t="shared" si="2219"/>
        <v>159533.1518122227</v>
      </c>
      <c r="X4211" s="17">
        <f t="shared" si="2220"/>
        <v>0</v>
      </c>
      <c r="Y4211" s="2">
        <f t="shared" si="2221"/>
        <v>0</v>
      </c>
      <c r="Z4211" s="72">
        <f t="shared" si="2222"/>
        <v>0</v>
      </c>
      <c r="AA4211" s="2">
        <f t="shared" si="2241"/>
        <v>0</v>
      </c>
      <c r="AB4211" s="12">
        <f t="shared" si="2230"/>
        <v>4.6600000000000003E-2</v>
      </c>
      <c r="AC4211" s="17">
        <f t="shared" si="2223"/>
        <v>2</v>
      </c>
      <c r="AD4211" s="17">
        <v>252</v>
      </c>
      <c r="AE4211" s="13">
        <f t="shared" si="2234"/>
        <v>1.0003615480000001</v>
      </c>
      <c r="AF4211" s="2">
        <f t="shared" si="2242"/>
        <v>59.774804770000003</v>
      </c>
      <c r="AG4211" s="2">
        <f t="shared" si="2224"/>
        <v>57.678891970000002</v>
      </c>
      <c r="AH4211" s="3">
        <f t="shared" si="2225"/>
        <v>0</v>
      </c>
      <c r="AI4211" s="4" t="str">
        <f t="shared" si="2235"/>
        <v>A+J=</v>
      </c>
      <c r="AJ4211" s="11">
        <f t="shared" si="2231"/>
        <v>45397</v>
      </c>
      <c r="AQ4211" s="53"/>
      <c r="AR4211" s="53"/>
    </row>
    <row r="4212" spans="1:44" x14ac:dyDescent="0.2">
      <c r="A4212" s="158">
        <f t="shared" si="2226"/>
        <v>45368</v>
      </c>
      <c r="B4212" s="2">
        <f t="shared" si="2210"/>
        <v>159590.83070419269</v>
      </c>
      <c r="C4212" s="2">
        <f t="shared" si="2227"/>
        <v>97626.743327229997</v>
      </c>
      <c r="D4212" s="2">
        <f>SUM(Y4212:Y$4362)</f>
        <v>11095.5229958</v>
      </c>
      <c r="E4212" s="73">
        <f t="shared" si="2211"/>
        <v>86531.220331429999</v>
      </c>
      <c r="F4212" s="88">
        <f t="shared" si="2237"/>
        <v>6455.85</v>
      </c>
      <c r="G4212" s="3">
        <f>IF(AND(N4212=1,N4211&gt;1),VLOOKUP(A4211,[1]Plan1!$BK$81:$BM$259,3),G4211)</f>
        <v>6413.24</v>
      </c>
      <c r="H4212" s="11">
        <f t="shared" si="2238"/>
        <v>45306</v>
      </c>
      <c r="I4212" s="11">
        <f t="shared" si="2239"/>
        <v>45337</v>
      </c>
      <c r="J4212" s="12">
        <f t="shared" si="2212"/>
        <v>-6.6002153085962245E-3</v>
      </c>
      <c r="K4212" s="11">
        <f t="shared" si="2228"/>
        <v>45397</v>
      </c>
      <c r="L4212" s="11">
        <f t="shared" si="2213"/>
        <v>45397</v>
      </c>
      <c r="M4212" s="1">
        <f t="shared" si="2232"/>
        <v>21</v>
      </c>
      <c r="N4212" s="1">
        <f t="shared" si="2214"/>
        <v>2</v>
      </c>
      <c r="O4212" s="2">
        <f t="shared" si="2215"/>
        <v>0.99936952000000001</v>
      </c>
      <c r="P4212" s="13">
        <f t="shared" si="2240"/>
        <v>0.99339977999999995</v>
      </c>
      <c r="Q4212" s="13">
        <f t="shared" si="2233"/>
        <v>1.6275253378017793</v>
      </c>
      <c r="R4212" s="2">
        <f t="shared" si="2236"/>
        <v>1.62649921</v>
      </c>
      <c r="S4212" s="2">
        <f t="shared" si="2229"/>
        <v>1.69349298</v>
      </c>
      <c r="T4212" s="2">
        <f t="shared" si="2216"/>
        <v>165330.20448491999</v>
      </c>
      <c r="U4212" s="2">
        <f t="shared" si="2217"/>
        <v>7694.6673070158695</v>
      </c>
      <c r="V4212" s="2">
        <f t="shared" si="2218"/>
        <v>54211.74117797683</v>
      </c>
      <c r="W4212" s="2">
        <f t="shared" si="2219"/>
        <v>159533.1518122227</v>
      </c>
      <c r="X4212" s="17">
        <f t="shared" si="2220"/>
        <v>0</v>
      </c>
      <c r="Y4212" s="2">
        <f t="shared" si="2221"/>
        <v>0</v>
      </c>
      <c r="Z4212" s="72">
        <f t="shared" si="2222"/>
        <v>0</v>
      </c>
      <c r="AA4212" s="2">
        <f t="shared" si="2241"/>
        <v>0</v>
      </c>
      <c r="AB4212" s="12">
        <f t="shared" si="2230"/>
        <v>4.6600000000000003E-2</v>
      </c>
      <c r="AC4212" s="17">
        <f t="shared" si="2223"/>
        <v>2</v>
      </c>
      <c r="AD4212" s="17">
        <v>252</v>
      </c>
      <c r="AE4212" s="13">
        <f t="shared" si="2234"/>
        <v>1.0003615480000001</v>
      </c>
      <c r="AF4212" s="2">
        <f t="shared" si="2242"/>
        <v>59.774804770000003</v>
      </c>
      <c r="AG4212" s="2">
        <f t="shared" si="2224"/>
        <v>57.678891970000002</v>
      </c>
      <c r="AH4212" s="3">
        <f t="shared" si="2225"/>
        <v>0</v>
      </c>
      <c r="AI4212" s="4" t="str">
        <f t="shared" si="2235"/>
        <v>A+J=</v>
      </c>
      <c r="AJ4212" s="11">
        <f t="shared" si="2231"/>
        <v>45397</v>
      </c>
      <c r="AQ4212" s="53"/>
      <c r="AR4212" s="53"/>
    </row>
    <row r="4213" spans="1:44" x14ac:dyDescent="0.2">
      <c r="A4213" s="158">
        <f t="shared" si="2226"/>
        <v>45369</v>
      </c>
      <c r="B4213" s="2">
        <f t="shared" si="2210"/>
        <v>159590.83070419269</v>
      </c>
      <c r="C4213" s="2">
        <f t="shared" si="2227"/>
        <v>97626.743327229997</v>
      </c>
      <c r="D4213" s="2">
        <f>SUM(Y4213:Y$4362)</f>
        <v>11095.5229958</v>
      </c>
      <c r="E4213" s="73">
        <f t="shared" si="2211"/>
        <v>86531.220331429999</v>
      </c>
      <c r="F4213" s="88">
        <f t="shared" si="2237"/>
        <v>6455.85</v>
      </c>
      <c r="G4213" s="3">
        <f>IF(AND(N4213=1,N4212&gt;1),VLOOKUP(A4212,[1]Plan1!$BK$81:$BM$259,3),G4212)</f>
        <v>6413.24</v>
      </c>
      <c r="H4213" s="11">
        <f t="shared" si="2238"/>
        <v>45306</v>
      </c>
      <c r="I4213" s="11">
        <f t="shared" si="2239"/>
        <v>45337</v>
      </c>
      <c r="J4213" s="12">
        <f t="shared" si="2212"/>
        <v>-6.6002153085962245E-3</v>
      </c>
      <c r="K4213" s="11">
        <f t="shared" si="2228"/>
        <v>45397</v>
      </c>
      <c r="L4213" s="11">
        <f t="shared" si="2213"/>
        <v>45397</v>
      </c>
      <c r="M4213" s="1">
        <f t="shared" si="2232"/>
        <v>21</v>
      </c>
      <c r="N4213" s="1">
        <f t="shared" si="2214"/>
        <v>2</v>
      </c>
      <c r="O4213" s="2">
        <f t="shared" si="2215"/>
        <v>0.99936952000000001</v>
      </c>
      <c r="P4213" s="13">
        <f t="shared" si="2240"/>
        <v>0.99339977999999995</v>
      </c>
      <c r="Q4213" s="13">
        <f t="shared" si="2233"/>
        <v>1.6275253378017793</v>
      </c>
      <c r="R4213" s="2">
        <f t="shared" si="2236"/>
        <v>1.62649921</v>
      </c>
      <c r="S4213" s="2">
        <f t="shared" si="2229"/>
        <v>1.69349298</v>
      </c>
      <c r="T4213" s="2">
        <f t="shared" si="2216"/>
        <v>165330.20448491999</v>
      </c>
      <c r="U4213" s="2">
        <f t="shared" si="2217"/>
        <v>7694.6673070158695</v>
      </c>
      <c r="V4213" s="2">
        <f t="shared" si="2218"/>
        <v>54211.74117797683</v>
      </c>
      <c r="W4213" s="2">
        <f t="shared" si="2219"/>
        <v>159533.1518122227</v>
      </c>
      <c r="X4213" s="17">
        <f t="shared" si="2220"/>
        <v>0</v>
      </c>
      <c r="Y4213" s="2">
        <f t="shared" si="2221"/>
        <v>0</v>
      </c>
      <c r="Z4213" s="72">
        <f t="shared" si="2222"/>
        <v>0</v>
      </c>
      <c r="AA4213" s="2">
        <f t="shared" si="2241"/>
        <v>0</v>
      </c>
      <c r="AB4213" s="12">
        <f t="shared" si="2230"/>
        <v>4.6600000000000003E-2</v>
      </c>
      <c r="AC4213" s="17">
        <f t="shared" si="2223"/>
        <v>2</v>
      </c>
      <c r="AD4213" s="17">
        <v>252</v>
      </c>
      <c r="AE4213" s="13">
        <f t="shared" si="2234"/>
        <v>1.0003615480000001</v>
      </c>
      <c r="AF4213" s="2">
        <f t="shared" si="2242"/>
        <v>59.774804770000003</v>
      </c>
      <c r="AG4213" s="2">
        <f t="shared" si="2224"/>
        <v>57.678891970000002</v>
      </c>
      <c r="AH4213" s="3">
        <f t="shared" si="2225"/>
        <v>0</v>
      </c>
      <c r="AI4213" s="4" t="str">
        <f t="shared" si="2235"/>
        <v>A+J=</v>
      </c>
      <c r="AJ4213" s="11">
        <f t="shared" si="2231"/>
        <v>45397</v>
      </c>
      <c r="AQ4213" s="53"/>
      <c r="AR4213" s="53"/>
    </row>
    <row r="4214" spans="1:44" x14ac:dyDescent="0.2">
      <c r="A4214" s="158">
        <f t="shared" si="2226"/>
        <v>45370</v>
      </c>
      <c r="B4214" s="2">
        <f t="shared" si="2210"/>
        <v>159575.27895921236</v>
      </c>
      <c r="C4214" s="2">
        <f t="shared" si="2227"/>
        <v>97626.743327229997</v>
      </c>
      <c r="D4214" s="2">
        <f>SUM(Y4214:Y$4362)</f>
        <v>11095.5229958</v>
      </c>
      <c r="E4214" s="73">
        <f t="shared" si="2211"/>
        <v>86531.220331429999</v>
      </c>
      <c r="F4214" s="88">
        <f t="shared" si="2237"/>
        <v>6455.85</v>
      </c>
      <c r="G4214" s="3">
        <f>IF(AND(N4214=1,N4213&gt;1),VLOOKUP(A4213,[1]Plan1!$BK$81:$BM$259,3),G4213)</f>
        <v>6413.24</v>
      </c>
      <c r="H4214" s="11">
        <f t="shared" si="2238"/>
        <v>45306</v>
      </c>
      <c r="I4214" s="11">
        <f t="shared" si="2239"/>
        <v>45337</v>
      </c>
      <c r="J4214" s="12">
        <f t="shared" si="2212"/>
        <v>-6.6002153085962245E-3</v>
      </c>
      <c r="K4214" s="11">
        <f t="shared" si="2228"/>
        <v>45397</v>
      </c>
      <c r="L4214" s="11">
        <f t="shared" si="2213"/>
        <v>45397</v>
      </c>
      <c r="M4214" s="1">
        <f t="shared" si="2232"/>
        <v>21</v>
      </c>
      <c r="N4214" s="1">
        <f t="shared" si="2214"/>
        <v>3</v>
      </c>
      <c r="O4214" s="2">
        <f t="shared" si="2215"/>
        <v>0.99905443000000005</v>
      </c>
      <c r="P4214" s="13">
        <f t="shared" si="2240"/>
        <v>0.99339977999999995</v>
      </c>
      <c r="Q4214" s="13">
        <f t="shared" si="2233"/>
        <v>1.6275253378017793</v>
      </c>
      <c r="R4214" s="2">
        <f t="shared" si="2236"/>
        <v>1.62598639</v>
      </c>
      <c r="S4214" s="2">
        <f t="shared" si="2229"/>
        <v>1.69349298</v>
      </c>
      <c r="T4214" s="2">
        <f t="shared" si="2216"/>
        <v>165330.20448491999</v>
      </c>
      <c r="U4214" s="2">
        <f t="shared" si="2217"/>
        <v>7694.6673070158695</v>
      </c>
      <c r="V4214" s="2">
        <f t="shared" si="2218"/>
        <v>54167.366237566472</v>
      </c>
      <c r="W4214" s="2">
        <f t="shared" si="2219"/>
        <v>159488.77687181236</v>
      </c>
      <c r="X4214" s="17">
        <f t="shared" si="2220"/>
        <v>0</v>
      </c>
      <c r="Y4214" s="2">
        <f t="shared" si="2221"/>
        <v>0</v>
      </c>
      <c r="Z4214" s="72">
        <f t="shared" si="2222"/>
        <v>0</v>
      </c>
      <c r="AA4214" s="2">
        <f t="shared" si="2241"/>
        <v>0</v>
      </c>
      <c r="AB4214" s="12">
        <f t="shared" si="2230"/>
        <v>4.6600000000000003E-2</v>
      </c>
      <c r="AC4214" s="17">
        <f t="shared" si="2223"/>
        <v>3</v>
      </c>
      <c r="AD4214" s="17">
        <v>252</v>
      </c>
      <c r="AE4214" s="13">
        <f t="shared" si="2234"/>
        <v>1.0005423710000001</v>
      </c>
      <c r="AF4214" s="2">
        <f t="shared" si="2242"/>
        <v>89.670308329999997</v>
      </c>
      <c r="AG4214" s="2">
        <f t="shared" si="2224"/>
        <v>86.502087399999994</v>
      </c>
      <c r="AH4214" s="3">
        <f t="shared" si="2225"/>
        <v>0</v>
      </c>
      <c r="AI4214" s="4" t="str">
        <f t="shared" si="2235"/>
        <v>A+J=</v>
      </c>
      <c r="AJ4214" s="11">
        <f t="shared" si="2231"/>
        <v>45397</v>
      </c>
      <c r="AQ4214" s="53"/>
      <c r="AR4214" s="53"/>
    </row>
    <row r="4215" spans="1:44" x14ac:dyDescent="0.2">
      <c r="A4215" s="158">
        <f t="shared" si="2226"/>
        <v>45371</v>
      </c>
      <c r="B4215" s="2">
        <f t="shared" si="2210"/>
        <v>159559.73114881941</v>
      </c>
      <c r="C4215" s="2">
        <f t="shared" si="2227"/>
        <v>97626.743327229997</v>
      </c>
      <c r="D4215" s="2">
        <f>SUM(Y4215:Y$4362)</f>
        <v>11095.5229958</v>
      </c>
      <c r="E4215" s="73">
        <f t="shared" si="2211"/>
        <v>86531.220331429999</v>
      </c>
      <c r="F4215" s="88">
        <f t="shared" si="2237"/>
        <v>6455.85</v>
      </c>
      <c r="G4215" s="3">
        <f>IF(AND(N4215=1,N4214&gt;1),VLOOKUP(A4214,[1]Plan1!$BK$81:$BM$259,3),G4214)</f>
        <v>6413.24</v>
      </c>
      <c r="H4215" s="11">
        <f t="shared" si="2238"/>
        <v>45306</v>
      </c>
      <c r="I4215" s="11">
        <f t="shared" si="2239"/>
        <v>45337</v>
      </c>
      <c r="J4215" s="12">
        <f t="shared" si="2212"/>
        <v>-6.6002153085962245E-3</v>
      </c>
      <c r="K4215" s="11">
        <f t="shared" si="2228"/>
        <v>45397</v>
      </c>
      <c r="L4215" s="11">
        <f t="shared" si="2213"/>
        <v>45397</v>
      </c>
      <c r="M4215" s="1">
        <f t="shared" si="2232"/>
        <v>21</v>
      </c>
      <c r="N4215" s="1">
        <f t="shared" si="2214"/>
        <v>4</v>
      </c>
      <c r="O4215" s="2">
        <f t="shared" si="2215"/>
        <v>0.99873944000000003</v>
      </c>
      <c r="P4215" s="13">
        <f t="shared" si="2240"/>
        <v>0.99339977999999995</v>
      </c>
      <c r="Q4215" s="13">
        <f t="shared" si="2233"/>
        <v>1.6275253378017793</v>
      </c>
      <c r="R4215" s="2">
        <f t="shared" si="2236"/>
        <v>1.6254737399999999</v>
      </c>
      <c r="S4215" s="2">
        <f t="shared" si="2229"/>
        <v>1.69349298</v>
      </c>
      <c r="T4215" s="2">
        <f t="shared" si="2216"/>
        <v>165330.20448491999</v>
      </c>
      <c r="U4215" s="2">
        <f t="shared" si="2217"/>
        <v>7694.6673070158695</v>
      </c>
      <c r="V4215" s="2">
        <f t="shared" si="2218"/>
        <v>54123.006007463548</v>
      </c>
      <c r="W4215" s="2">
        <f t="shared" si="2219"/>
        <v>159444.41664170942</v>
      </c>
      <c r="X4215" s="17">
        <f t="shared" si="2220"/>
        <v>0</v>
      </c>
      <c r="Y4215" s="2">
        <f t="shared" si="2221"/>
        <v>0</v>
      </c>
      <c r="Z4215" s="72">
        <f t="shared" si="2222"/>
        <v>0</v>
      </c>
      <c r="AA4215" s="2">
        <f t="shared" si="2241"/>
        <v>0</v>
      </c>
      <c r="AB4215" s="12">
        <f t="shared" si="2230"/>
        <v>4.6600000000000003E-2</v>
      </c>
      <c r="AC4215" s="17">
        <f t="shared" si="2223"/>
        <v>4</v>
      </c>
      <c r="AD4215" s="17">
        <v>252</v>
      </c>
      <c r="AE4215" s="13">
        <f t="shared" si="2234"/>
        <v>1.0007232269999999</v>
      </c>
      <c r="AF4215" s="2">
        <f t="shared" si="2242"/>
        <v>119.57126778999999</v>
      </c>
      <c r="AG4215" s="2">
        <f t="shared" si="2224"/>
        <v>115.31450710999999</v>
      </c>
      <c r="AH4215" s="3">
        <f t="shared" si="2225"/>
        <v>0</v>
      </c>
      <c r="AI4215" s="4" t="str">
        <f t="shared" si="2235"/>
        <v>A+J=</v>
      </c>
      <c r="AJ4215" s="11">
        <f t="shared" si="2231"/>
        <v>45397</v>
      </c>
      <c r="AQ4215" s="53"/>
      <c r="AR4215" s="53"/>
    </row>
    <row r="4216" spans="1:44" x14ac:dyDescent="0.2">
      <c r="A4216" s="158">
        <f t="shared" si="2226"/>
        <v>45372</v>
      </c>
      <c r="B4216" s="2">
        <f t="shared" si="2210"/>
        <v>159544.18625112175</v>
      </c>
      <c r="C4216" s="2">
        <f t="shared" si="2227"/>
        <v>97626.743327229997</v>
      </c>
      <c r="D4216" s="2">
        <f>SUM(Y4216:Y$4362)</f>
        <v>11095.5229958</v>
      </c>
      <c r="E4216" s="73">
        <f t="shared" si="2211"/>
        <v>86531.220331429999</v>
      </c>
      <c r="F4216" s="88">
        <f t="shared" si="2237"/>
        <v>6455.85</v>
      </c>
      <c r="G4216" s="3">
        <f>IF(AND(N4216=1,N4215&gt;1),VLOOKUP(A4215,[1]Plan1!$BK$81:$BM$259,3),G4215)</f>
        <v>6413.24</v>
      </c>
      <c r="H4216" s="11">
        <f t="shared" si="2238"/>
        <v>45306</v>
      </c>
      <c r="I4216" s="11">
        <f t="shared" si="2239"/>
        <v>45337</v>
      </c>
      <c r="J4216" s="12">
        <f t="shared" si="2212"/>
        <v>-6.6002153085962245E-3</v>
      </c>
      <c r="K4216" s="11">
        <f t="shared" si="2228"/>
        <v>45397</v>
      </c>
      <c r="L4216" s="11">
        <f t="shared" si="2213"/>
        <v>45397</v>
      </c>
      <c r="M4216" s="1">
        <f t="shared" si="2232"/>
        <v>21</v>
      </c>
      <c r="N4216" s="1">
        <f t="shared" si="2214"/>
        <v>5</v>
      </c>
      <c r="O4216" s="2">
        <f t="shared" si="2215"/>
        <v>0.99842454999999997</v>
      </c>
      <c r="P4216" s="13">
        <f t="shared" si="2240"/>
        <v>0.99339977999999995</v>
      </c>
      <c r="Q4216" s="13">
        <f t="shared" si="2233"/>
        <v>1.6275253378017793</v>
      </c>
      <c r="R4216" s="2">
        <f t="shared" si="2236"/>
        <v>1.6249612499999999</v>
      </c>
      <c r="S4216" s="2">
        <f t="shared" si="2229"/>
        <v>1.69349298</v>
      </c>
      <c r="T4216" s="2">
        <f t="shared" si="2216"/>
        <v>165330.20448491999</v>
      </c>
      <c r="U4216" s="2">
        <f t="shared" si="2217"/>
        <v>7694.6673070158695</v>
      </c>
      <c r="V4216" s="2">
        <f t="shared" si="2218"/>
        <v>54078.659622355895</v>
      </c>
      <c r="W4216" s="2">
        <f t="shared" si="2219"/>
        <v>159400.07025660176</v>
      </c>
      <c r="X4216" s="17">
        <f t="shared" si="2220"/>
        <v>0</v>
      </c>
      <c r="Y4216" s="2">
        <f t="shared" si="2221"/>
        <v>0</v>
      </c>
      <c r="Z4216" s="72">
        <f t="shared" si="2222"/>
        <v>0</v>
      </c>
      <c r="AA4216" s="2">
        <f t="shared" si="2241"/>
        <v>0</v>
      </c>
      <c r="AB4216" s="12">
        <f t="shared" si="2230"/>
        <v>4.6600000000000003E-2</v>
      </c>
      <c r="AC4216" s="17">
        <f t="shared" si="2223"/>
        <v>5</v>
      </c>
      <c r="AD4216" s="17">
        <v>252</v>
      </c>
      <c r="AE4216" s="13">
        <f t="shared" si="2234"/>
        <v>1.000904115</v>
      </c>
      <c r="AF4216" s="2">
        <f t="shared" si="2242"/>
        <v>149.47751782</v>
      </c>
      <c r="AG4216" s="2">
        <f t="shared" si="2224"/>
        <v>144.11599451999999</v>
      </c>
      <c r="AH4216" s="3">
        <f t="shared" si="2225"/>
        <v>0</v>
      </c>
      <c r="AI4216" s="4" t="str">
        <f t="shared" si="2235"/>
        <v>A+J=</v>
      </c>
      <c r="AJ4216" s="11">
        <f t="shared" si="2231"/>
        <v>45397</v>
      </c>
      <c r="AQ4216" s="53"/>
      <c r="AR4216" s="53"/>
    </row>
    <row r="4217" spans="1:44" x14ac:dyDescent="0.2">
      <c r="A4217" s="158">
        <f t="shared" si="2226"/>
        <v>45373</v>
      </c>
      <c r="B4217" s="2">
        <f t="shared" si="2210"/>
        <v>159528.64442870938</v>
      </c>
      <c r="C4217" s="2">
        <f t="shared" si="2227"/>
        <v>97626.743327229997</v>
      </c>
      <c r="D4217" s="2">
        <f>SUM(Y4217:Y$4362)</f>
        <v>11095.5229958</v>
      </c>
      <c r="E4217" s="73">
        <f t="shared" si="2211"/>
        <v>86531.220331429999</v>
      </c>
      <c r="F4217" s="88">
        <f t="shared" si="2237"/>
        <v>6455.85</v>
      </c>
      <c r="G4217" s="3">
        <f>IF(AND(N4217=1,N4216&gt;1),VLOOKUP(A4216,[1]Plan1!$BK$81:$BM$259,3),G4216)</f>
        <v>6413.24</v>
      </c>
      <c r="H4217" s="11">
        <f t="shared" si="2238"/>
        <v>45306</v>
      </c>
      <c r="I4217" s="11">
        <f t="shared" si="2239"/>
        <v>45337</v>
      </c>
      <c r="J4217" s="12">
        <f t="shared" si="2212"/>
        <v>-6.6002153085962245E-3</v>
      </c>
      <c r="K4217" s="11">
        <f t="shared" si="2228"/>
        <v>45397</v>
      </c>
      <c r="L4217" s="11">
        <f t="shared" si="2213"/>
        <v>45397</v>
      </c>
      <c r="M4217" s="1">
        <f t="shared" si="2232"/>
        <v>21</v>
      </c>
      <c r="N4217" s="1">
        <f t="shared" si="2214"/>
        <v>6</v>
      </c>
      <c r="O4217" s="2">
        <f t="shared" si="2215"/>
        <v>0.99810975999999996</v>
      </c>
      <c r="P4217" s="13">
        <f t="shared" si="2240"/>
        <v>0.99339977999999995</v>
      </c>
      <c r="Q4217" s="13">
        <f t="shared" si="2233"/>
        <v>1.6275253378017793</v>
      </c>
      <c r="R4217" s="2">
        <f t="shared" si="2236"/>
        <v>1.6244489200000001</v>
      </c>
      <c r="S4217" s="2">
        <f t="shared" si="2229"/>
        <v>1.69349298</v>
      </c>
      <c r="T4217" s="2">
        <f t="shared" si="2216"/>
        <v>165330.20448491999</v>
      </c>
      <c r="U4217" s="2">
        <f t="shared" si="2217"/>
        <v>7694.6673070158695</v>
      </c>
      <c r="V4217" s="2">
        <f t="shared" si="2218"/>
        <v>54034.327082243508</v>
      </c>
      <c r="W4217" s="2">
        <f t="shared" si="2219"/>
        <v>159355.73771648938</v>
      </c>
      <c r="X4217" s="17">
        <f t="shared" si="2220"/>
        <v>0</v>
      </c>
      <c r="Y4217" s="2">
        <f t="shared" si="2221"/>
        <v>0</v>
      </c>
      <c r="Z4217" s="72">
        <f t="shared" si="2222"/>
        <v>0</v>
      </c>
      <c r="AA4217" s="2">
        <f t="shared" si="2241"/>
        <v>0</v>
      </c>
      <c r="AB4217" s="12">
        <f t="shared" si="2230"/>
        <v>4.6600000000000003E-2</v>
      </c>
      <c r="AC4217" s="17">
        <f t="shared" si="2223"/>
        <v>6</v>
      </c>
      <c r="AD4217" s="17">
        <v>252</v>
      </c>
      <c r="AE4217" s="13">
        <f t="shared" si="2234"/>
        <v>1.0010850360000001</v>
      </c>
      <c r="AF4217" s="2">
        <f t="shared" si="2242"/>
        <v>179.38922375000001</v>
      </c>
      <c r="AG4217" s="2">
        <f t="shared" si="2224"/>
        <v>172.90671222</v>
      </c>
      <c r="AH4217" s="3">
        <f t="shared" si="2225"/>
        <v>0</v>
      </c>
      <c r="AI4217" s="4" t="str">
        <f t="shared" si="2235"/>
        <v>A+J=</v>
      </c>
      <c r="AJ4217" s="11">
        <f t="shared" si="2231"/>
        <v>45397</v>
      </c>
      <c r="AQ4217" s="53"/>
      <c r="AR4217" s="53"/>
    </row>
    <row r="4218" spans="1:44" x14ac:dyDescent="0.2">
      <c r="A4218" s="158">
        <f t="shared" si="2226"/>
        <v>45374</v>
      </c>
      <c r="B4218" s="2">
        <f t="shared" si="2210"/>
        <v>159513.1056847322</v>
      </c>
      <c r="C4218" s="2">
        <f t="shared" si="2227"/>
        <v>97626.743327229997</v>
      </c>
      <c r="D4218" s="2">
        <f>SUM(Y4218:Y$4362)</f>
        <v>11095.5229958</v>
      </c>
      <c r="E4218" s="73">
        <f t="shared" si="2211"/>
        <v>86531.220331429999</v>
      </c>
      <c r="F4218" s="88">
        <f t="shared" si="2237"/>
        <v>6455.85</v>
      </c>
      <c r="G4218" s="3">
        <f>IF(AND(N4218=1,N4217&gt;1),VLOOKUP(A4217,[1]Plan1!$BK$81:$BM$259,3),G4217)</f>
        <v>6413.24</v>
      </c>
      <c r="H4218" s="11">
        <f t="shared" si="2238"/>
        <v>45306</v>
      </c>
      <c r="I4218" s="11">
        <f t="shared" si="2239"/>
        <v>45337</v>
      </c>
      <c r="J4218" s="12">
        <f t="shared" si="2212"/>
        <v>-6.6002153085962245E-3</v>
      </c>
      <c r="K4218" s="11">
        <f t="shared" si="2228"/>
        <v>45397</v>
      </c>
      <c r="L4218" s="11">
        <f t="shared" si="2213"/>
        <v>45397</v>
      </c>
      <c r="M4218" s="1">
        <f t="shared" si="2232"/>
        <v>21</v>
      </c>
      <c r="N4218" s="1">
        <f t="shared" si="2214"/>
        <v>7</v>
      </c>
      <c r="O4218" s="2">
        <f t="shared" si="2215"/>
        <v>0.99779507000000001</v>
      </c>
      <c r="P4218" s="13">
        <f t="shared" si="2240"/>
        <v>0.99339977999999995</v>
      </c>
      <c r="Q4218" s="13">
        <f t="shared" si="2233"/>
        <v>1.6275253378017793</v>
      </c>
      <c r="R4218" s="2">
        <f t="shared" si="2236"/>
        <v>1.6239367499999999</v>
      </c>
      <c r="S4218" s="2">
        <f t="shared" si="2229"/>
        <v>1.69349298</v>
      </c>
      <c r="T4218" s="2">
        <f t="shared" si="2216"/>
        <v>165330.20448491999</v>
      </c>
      <c r="U4218" s="2">
        <f t="shared" si="2217"/>
        <v>7694.6673070158695</v>
      </c>
      <c r="V4218" s="2">
        <f t="shared" si="2218"/>
        <v>53990.008387126349</v>
      </c>
      <c r="W4218" s="2">
        <f t="shared" si="2219"/>
        <v>159311.41902137222</v>
      </c>
      <c r="X4218" s="17">
        <f t="shared" si="2220"/>
        <v>0</v>
      </c>
      <c r="Y4218" s="2">
        <f t="shared" si="2221"/>
        <v>0</v>
      </c>
      <c r="Z4218" s="72">
        <f t="shared" si="2222"/>
        <v>0</v>
      </c>
      <c r="AA4218" s="2">
        <f t="shared" si="2241"/>
        <v>0</v>
      </c>
      <c r="AB4218" s="12">
        <f t="shared" si="2230"/>
        <v>4.6600000000000003E-2</v>
      </c>
      <c r="AC4218" s="17">
        <f t="shared" si="2223"/>
        <v>7</v>
      </c>
      <c r="AD4218" s="17">
        <v>252</v>
      </c>
      <c r="AE4218" s="13">
        <f t="shared" si="2234"/>
        <v>1.0012659900000001</v>
      </c>
      <c r="AF4218" s="2">
        <f t="shared" si="2242"/>
        <v>209.30638557</v>
      </c>
      <c r="AG4218" s="2">
        <f t="shared" si="2224"/>
        <v>201.68666336000001</v>
      </c>
      <c r="AH4218" s="3">
        <f t="shared" si="2225"/>
        <v>0</v>
      </c>
      <c r="AI4218" s="4" t="str">
        <f t="shared" si="2235"/>
        <v>A+J=</v>
      </c>
      <c r="AJ4218" s="11">
        <f t="shared" si="2231"/>
        <v>45397</v>
      </c>
      <c r="AQ4218" s="53"/>
      <c r="AR4218" s="53"/>
    </row>
    <row r="4219" spans="1:44" x14ac:dyDescent="0.2">
      <c r="A4219" s="158">
        <f t="shared" si="2226"/>
        <v>45375</v>
      </c>
      <c r="B4219" s="2">
        <f t="shared" si="2210"/>
        <v>159513.1056847322</v>
      </c>
      <c r="C4219" s="2">
        <f t="shared" si="2227"/>
        <v>97626.743327229997</v>
      </c>
      <c r="D4219" s="2">
        <f>SUM(Y4219:Y$4362)</f>
        <v>11095.5229958</v>
      </c>
      <c r="E4219" s="73">
        <f t="shared" si="2211"/>
        <v>86531.220331429999</v>
      </c>
      <c r="F4219" s="88">
        <f t="shared" si="2237"/>
        <v>6455.85</v>
      </c>
      <c r="G4219" s="3">
        <f>IF(AND(N4219=1,N4218&gt;1),VLOOKUP(A4218,[1]Plan1!$BK$81:$BM$259,3),G4218)</f>
        <v>6413.24</v>
      </c>
      <c r="H4219" s="11">
        <f t="shared" si="2238"/>
        <v>45306</v>
      </c>
      <c r="I4219" s="11">
        <f t="shared" si="2239"/>
        <v>45337</v>
      </c>
      <c r="J4219" s="12">
        <f t="shared" si="2212"/>
        <v>-6.6002153085962245E-3</v>
      </c>
      <c r="K4219" s="11">
        <f t="shared" si="2228"/>
        <v>45397</v>
      </c>
      <c r="L4219" s="11">
        <f t="shared" si="2213"/>
        <v>45397</v>
      </c>
      <c r="M4219" s="1">
        <f t="shared" si="2232"/>
        <v>21</v>
      </c>
      <c r="N4219" s="1">
        <f t="shared" si="2214"/>
        <v>7</v>
      </c>
      <c r="O4219" s="2">
        <f t="shared" si="2215"/>
        <v>0.99779507000000001</v>
      </c>
      <c r="P4219" s="13">
        <f t="shared" si="2240"/>
        <v>0.99339977999999995</v>
      </c>
      <c r="Q4219" s="13">
        <f t="shared" si="2233"/>
        <v>1.6275253378017793</v>
      </c>
      <c r="R4219" s="2">
        <f t="shared" si="2236"/>
        <v>1.6239367499999999</v>
      </c>
      <c r="S4219" s="2">
        <f t="shared" si="2229"/>
        <v>1.69349298</v>
      </c>
      <c r="T4219" s="2">
        <f t="shared" si="2216"/>
        <v>165330.20448491999</v>
      </c>
      <c r="U4219" s="2">
        <f t="shared" si="2217"/>
        <v>7694.6673070158695</v>
      </c>
      <c r="V4219" s="2">
        <f t="shared" si="2218"/>
        <v>53990.008387126349</v>
      </c>
      <c r="W4219" s="2">
        <f t="shared" si="2219"/>
        <v>159311.41902137222</v>
      </c>
      <c r="X4219" s="17">
        <f t="shared" si="2220"/>
        <v>0</v>
      </c>
      <c r="Y4219" s="2">
        <f t="shared" si="2221"/>
        <v>0</v>
      </c>
      <c r="Z4219" s="72">
        <f t="shared" si="2222"/>
        <v>0</v>
      </c>
      <c r="AA4219" s="2">
        <f t="shared" si="2241"/>
        <v>0</v>
      </c>
      <c r="AB4219" s="12">
        <f t="shared" si="2230"/>
        <v>4.6600000000000003E-2</v>
      </c>
      <c r="AC4219" s="17">
        <f t="shared" si="2223"/>
        <v>7</v>
      </c>
      <c r="AD4219" s="17">
        <v>252</v>
      </c>
      <c r="AE4219" s="13">
        <f t="shared" si="2234"/>
        <v>1.0012659900000001</v>
      </c>
      <c r="AF4219" s="2">
        <f t="shared" si="2242"/>
        <v>209.30638557</v>
      </c>
      <c r="AG4219" s="2">
        <f t="shared" si="2224"/>
        <v>201.68666336000001</v>
      </c>
      <c r="AH4219" s="3">
        <f t="shared" si="2225"/>
        <v>0</v>
      </c>
      <c r="AI4219" s="4" t="str">
        <f t="shared" si="2235"/>
        <v>A+J=</v>
      </c>
      <c r="AJ4219" s="11">
        <f t="shared" si="2231"/>
        <v>45397</v>
      </c>
      <c r="AQ4219" s="53"/>
      <c r="AR4219" s="53"/>
    </row>
    <row r="4220" spans="1:44" x14ac:dyDescent="0.2">
      <c r="A4220" s="158">
        <f t="shared" si="2226"/>
        <v>45376</v>
      </c>
      <c r="B4220" s="2">
        <f t="shared" si="2210"/>
        <v>159513.1056847322</v>
      </c>
      <c r="C4220" s="2">
        <f t="shared" si="2227"/>
        <v>97626.743327229997</v>
      </c>
      <c r="D4220" s="2">
        <f>SUM(Y4220:Y$4362)</f>
        <v>11095.5229958</v>
      </c>
      <c r="E4220" s="73">
        <f t="shared" si="2211"/>
        <v>86531.220331429999</v>
      </c>
      <c r="F4220" s="88">
        <f t="shared" si="2237"/>
        <v>6455.85</v>
      </c>
      <c r="G4220" s="3">
        <f>IF(AND(N4220=1,N4219&gt;1),VLOOKUP(A4219,[1]Plan1!$BK$81:$BM$259,3),G4219)</f>
        <v>6413.24</v>
      </c>
      <c r="H4220" s="11">
        <f t="shared" si="2238"/>
        <v>45306</v>
      </c>
      <c r="I4220" s="11">
        <f t="shared" si="2239"/>
        <v>45337</v>
      </c>
      <c r="J4220" s="12">
        <f t="shared" si="2212"/>
        <v>-6.6002153085962245E-3</v>
      </c>
      <c r="K4220" s="11">
        <f t="shared" si="2228"/>
        <v>45397</v>
      </c>
      <c r="L4220" s="11">
        <f t="shared" si="2213"/>
        <v>45397</v>
      </c>
      <c r="M4220" s="1">
        <f t="shared" si="2232"/>
        <v>21</v>
      </c>
      <c r="N4220" s="1">
        <f t="shared" si="2214"/>
        <v>7</v>
      </c>
      <c r="O4220" s="2">
        <f t="shared" si="2215"/>
        <v>0.99779507000000001</v>
      </c>
      <c r="P4220" s="13">
        <f t="shared" si="2240"/>
        <v>0.99339977999999995</v>
      </c>
      <c r="Q4220" s="13">
        <f t="shared" si="2233"/>
        <v>1.6275253378017793</v>
      </c>
      <c r="R4220" s="2">
        <f t="shared" si="2236"/>
        <v>1.6239367499999999</v>
      </c>
      <c r="S4220" s="2">
        <f t="shared" si="2229"/>
        <v>1.69349298</v>
      </c>
      <c r="T4220" s="2">
        <f t="shared" si="2216"/>
        <v>165330.20448491999</v>
      </c>
      <c r="U4220" s="2">
        <f t="shared" si="2217"/>
        <v>7694.6673070158695</v>
      </c>
      <c r="V4220" s="2">
        <f t="shared" si="2218"/>
        <v>53990.008387126349</v>
      </c>
      <c r="W4220" s="2">
        <f t="shared" si="2219"/>
        <v>159311.41902137222</v>
      </c>
      <c r="X4220" s="17">
        <f t="shared" si="2220"/>
        <v>0</v>
      </c>
      <c r="Y4220" s="2">
        <f t="shared" si="2221"/>
        <v>0</v>
      </c>
      <c r="Z4220" s="72">
        <f t="shared" si="2222"/>
        <v>0</v>
      </c>
      <c r="AA4220" s="2">
        <f t="shared" si="2241"/>
        <v>0</v>
      </c>
      <c r="AB4220" s="12">
        <f t="shared" si="2230"/>
        <v>4.6600000000000003E-2</v>
      </c>
      <c r="AC4220" s="17">
        <f t="shared" si="2223"/>
        <v>7</v>
      </c>
      <c r="AD4220" s="17">
        <v>252</v>
      </c>
      <c r="AE4220" s="13">
        <f t="shared" si="2234"/>
        <v>1.0012659900000001</v>
      </c>
      <c r="AF4220" s="2">
        <f t="shared" si="2242"/>
        <v>209.30638557</v>
      </c>
      <c r="AG4220" s="2">
        <f t="shared" si="2224"/>
        <v>201.68666336000001</v>
      </c>
      <c r="AH4220" s="3">
        <f t="shared" si="2225"/>
        <v>0</v>
      </c>
      <c r="AI4220" s="4" t="str">
        <f t="shared" si="2235"/>
        <v>A+J=</v>
      </c>
      <c r="AJ4220" s="11">
        <f t="shared" si="2231"/>
        <v>45397</v>
      </c>
      <c r="AQ4220" s="53"/>
      <c r="AR4220" s="53"/>
    </row>
    <row r="4221" spans="1:44" x14ac:dyDescent="0.2">
      <c r="A4221" s="158">
        <f t="shared" si="2226"/>
        <v>45377</v>
      </c>
      <c r="B4221" s="2">
        <f t="shared" si="2210"/>
        <v>159497.56899647813</v>
      </c>
      <c r="C4221" s="2">
        <f t="shared" si="2227"/>
        <v>97626.743327229997</v>
      </c>
      <c r="D4221" s="2">
        <f>SUM(Y4221:Y$4362)</f>
        <v>11095.5229958</v>
      </c>
      <c r="E4221" s="73">
        <f t="shared" si="2211"/>
        <v>86531.220331429999</v>
      </c>
      <c r="F4221" s="88">
        <f t="shared" si="2237"/>
        <v>6455.85</v>
      </c>
      <c r="G4221" s="3">
        <f>IF(AND(N4221=1,N4220&gt;1),VLOOKUP(A4220,[1]Plan1!$BK$81:$BM$259,3),G4220)</f>
        <v>6413.24</v>
      </c>
      <c r="H4221" s="11">
        <f t="shared" si="2238"/>
        <v>45306</v>
      </c>
      <c r="I4221" s="11">
        <f t="shared" si="2239"/>
        <v>45337</v>
      </c>
      <c r="J4221" s="12">
        <f t="shared" si="2212"/>
        <v>-6.6002153085962245E-3</v>
      </c>
      <c r="K4221" s="11">
        <f t="shared" si="2228"/>
        <v>45397</v>
      </c>
      <c r="L4221" s="11">
        <f t="shared" si="2213"/>
        <v>45397</v>
      </c>
      <c r="M4221" s="1">
        <f t="shared" si="2232"/>
        <v>21</v>
      </c>
      <c r="N4221" s="1">
        <f t="shared" si="2214"/>
        <v>8</v>
      </c>
      <c r="O4221" s="2">
        <f t="shared" si="2215"/>
        <v>0.99748046999999995</v>
      </c>
      <c r="P4221" s="13">
        <f t="shared" si="2240"/>
        <v>0.99339977999999995</v>
      </c>
      <c r="Q4221" s="13">
        <f t="shared" si="2233"/>
        <v>1.6275253378017793</v>
      </c>
      <c r="R4221" s="2">
        <f t="shared" si="2236"/>
        <v>1.62342473</v>
      </c>
      <c r="S4221" s="2">
        <f t="shared" si="2229"/>
        <v>1.69349298</v>
      </c>
      <c r="T4221" s="2">
        <f t="shared" si="2216"/>
        <v>165330.20448491999</v>
      </c>
      <c r="U4221" s="2">
        <f t="shared" si="2217"/>
        <v>7694.6673070158695</v>
      </c>
      <c r="V4221" s="2">
        <f t="shared" si="2218"/>
        <v>53945.702671692256</v>
      </c>
      <c r="W4221" s="2">
        <f t="shared" si="2219"/>
        <v>159267.11330593814</v>
      </c>
      <c r="X4221" s="17">
        <f t="shared" si="2220"/>
        <v>0</v>
      </c>
      <c r="Y4221" s="2">
        <f t="shared" si="2221"/>
        <v>0</v>
      </c>
      <c r="Z4221" s="72">
        <f t="shared" si="2222"/>
        <v>0</v>
      </c>
      <c r="AA4221" s="2">
        <f t="shared" si="2241"/>
        <v>0</v>
      </c>
      <c r="AB4221" s="12">
        <f t="shared" si="2230"/>
        <v>4.6600000000000003E-2</v>
      </c>
      <c r="AC4221" s="17">
        <f t="shared" si="2223"/>
        <v>8</v>
      </c>
      <c r="AD4221" s="17">
        <v>252</v>
      </c>
      <c r="AE4221" s="13">
        <f t="shared" si="2234"/>
        <v>1.001446976</v>
      </c>
      <c r="AF4221" s="2">
        <f t="shared" si="2242"/>
        <v>239.22883795999999</v>
      </c>
      <c r="AG4221" s="2">
        <f t="shared" si="2224"/>
        <v>230.45569054000001</v>
      </c>
      <c r="AH4221" s="3">
        <f t="shared" si="2225"/>
        <v>0</v>
      </c>
      <c r="AI4221" s="4" t="str">
        <f t="shared" si="2235"/>
        <v>A+J=</v>
      </c>
      <c r="AJ4221" s="11">
        <f t="shared" si="2231"/>
        <v>45397</v>
      </c>
      <c r="AQ4221" s="53"/>
      <c r="AR4221" s="53"/>
    </row>
    <row r="4222" spans="1:44" x14ac:dyDescent="0.2">
      <c r="A4222" s="158">
        <f t="shared" si="2226"/>
        <v>45378</v>
      </c>
      <c r="B4222" s="2">
        <f t="shared" si="2210"/>
        <v>159482.03728534371</v>
      </c>
      <c r="C4222" s="2">
        <f t="shared" si="2227"/>
        <v>97626.743327229997</v>
      </c>
      <c r="D4222" s="2">
        <f>SUM(Y4222:Y$4362)</f>
        <v>11095.5229958</v>
      </c>
      <c r="E4222" s="73">
        <f t="shared" si="2211"/>
        <v>86531.220331429999</v>
      </c>
      <c r="F4222" s="88">
        <f t="shared" si="2237"/>
        <v>6455.85</v>
      </c>
      <c r="G4222" s="3">
        <f>IF(AND(N4222=1,N4221&gt;1),VLOOKUP(A4221,[1]Plan1!$BK$81:$BM$259,3),G4221)</f>
        <v>6413.24</v>
      </c>
      <c r="H4222" s="11">
        <f t="shared" si="2238"/>
        <v>45306</v>
      </c>
      <c r="I4222" s="11">
        <f t="shared" si="2239"/>
        <v>45337</v>
      </c>
      <c r="J4222" s="12">
        <f t="shared" si="2212"/>
        <v>-6.6002153085962245E-3</v>
      </c>
      <c r="K4222" s="11">
        <f t="shared" si="2228"/>
        <v>45397</v>
      </c>
      <c r="L4222" s="11">
        <f t="shared" si="2213"/>
        <v>45397</v>
      </c>
      <c r="M4222" s="1">
        <f t="shared" si="2232"/>
        <v>21</v>
      </c>
      <c r="N4222" s="1">
        <f t="shared" si="2214"/>
        <v>9</v>
      </c>
      <c r="O4222" s="2">
        <f t="shared" si="2215"/>
        <v>0.99716598000000001</v>
      </c>
      <c r="P4222" s="13">
        <f t="shared" si="2240"/>
        <v>0.99339977999999995</v>
      </c>
      <c r="Q4222" s="13">
        <f t="shared" si="2233"/>
        <v>1.6275253378017793</v>
      </c>
      <c r="R4222" s="2">
        <f t="shared" si="2236"/>
        <v>1.6229128900000001</v>
      </c>
      <c r="S4222" s="2">
        <f t="shared" si="2229"/>
        <v>1.69349298</v>
      </c>
      <c r="T4222" s="2">
        <f t="shared" si="2216"/>
        <v>165330.20448491999</v>
      </c>
      <c r="U4222" s="2">
        <f t="shared" si="2217"/>
        <v>7694.6673070158695</v>
      </c>
      <c r="V4222" s="2">
        <f t="shared" si="2218"/>
        <v>53901.412531877824</v>
      </c>
      <c r="W4222" s="2">
        <f t="shared" si="2219"/>
        <v>159222.82316612371</v>
      </c>
      <c r="X4222" s="17">
        <f t="shared" si="2220"/>
        <v>0</v>
      </c>
      <c r="Y4222" s="2">
        <f t="shared" si="2221"/>
        <v>0</v>
      </c>
      <c r="Z4222" s="72">
        <f t="shared" si="2222"/>
        <v>0</v>
      </c>
      <c r="AA4222" s="2">
        <f t="shared" si="2241"/>
        <v>0</v>
      </c>
      <c r="AB4222" s="12">
        <f t="shared" si="2230"/>
        <v>4.6600000000000003E-2</v>
      </c>
      <c r="AC4222" s="17">
        <f t="shared" si="2223"/>
        <v>9</v>
      </c>
      <c r="AD4222" s="17">
        <v>252</v>
      </c>
      <c r="AE4222" s="13">
        <f t="shared" si="2234"/>
        <v>1.0016279960000001</v>
      </c>
      <c r="AF4222" s="2">
        <f t="shared" si="2242"/>
        <v>269.15691157999998</v>
      </c>
      <c r="AG4222" s="2">
        <f t="shared" si="2224"/>
        <v>259.21411921999999</v>
      </c>
      <c r="AH4222" s="3">
        <f t="shared" si="2225"/>
        <v>0</v>
      </c>
      <c r="AI4222" s="4" t="str">
        <f t="shared" si="2235"/>
        <v>A+J=</v>
      </c>
      <c r="AJ4222" s="11">
        <f t="shared" si="2231"/>
        <v>45397</v>
      </c>
      <c r="AQ4222" s="53"/>
      <c r="AR4222" s="53"/>
    </row>
    <row r="4223" spans="1:44" x14ac:dyDescent="0.2">
      <c r="A4223" s="158">
        <f t="shared" si="2226"/>
        <v>45379</v>
      </c>
      <c r="B4223" s="2">
        <f t="shared" si="2210"/>
        <v>159466.5076362823</v>
      </c>
      <c r="C4223" s="2">
        <f t="shared" si="2227"/>
        <v>97626.743327229997</v>
      </c>
      <c r="D4223" s="2">
        <f>SUM(Y4223:Y$4362)</f>
        <v>11095.5229958</v>
      </c>
      <c r="E4223" s="73">
        <f t="shared" si="2211"/>
        <v>86531.220331429999</v>
      </c>
      <c r="F4223" s="88">
        <f t="shared" si="2237"/>
        <v>6455.85</v>
      </c>
      <c r="G4223" s="3">
        <f>IF(AND(N4223=1,N4222&gt;1),VLOOKUP(A4222,[1]Plan1!$BK$81:$BM$259,3),G4222)</f>
        <v>6413.24</v>
      </c>
      <c r="H4223" s="11">
        <f t="shared" si="2238"/>
        <v>45306</v>
      </c>
      <c r="I4223" s="11">
        <f t="shared" si="2239"/>
        <v>45337</v>
      </c>
      <c r="J4223" s="12">
        <f t="shared" si="2212"/>
        <v>-6.6002153085962245E-3</v>
      </c>
      <c r="K4223" s="11">
        <f t="shared" si="2228"/>
        <v>45397</v>
      </c>
      <c r="L4223" s="11">
        <f t="shared" si="2213"/>
        <v>45397</v>
      </c>
      <c r="M4223" s="1">
        <f t="shared" si="2232"/>
        <v>21</v>
      </c>
      <c r="N4223" s="1">
        <f t="shared" si="2214"/>
        <v>10</v>
      </c>
      <c r="O4223" s="2">
        <f t="shared" si="2215"/>
        <v>0.99685157999999996</v>
      </c>
      <c r="P4223" s="13">
        <f t="shared" si="2240"/>
        <v>0.99339977999999995</v>
      </c>
      <c r="Q4223" s="13">
        <f t="shared" si="2233"/>
        <v>1.6275253378017793</v>
      </c>
      <c r="R4223" s="2">
        <f t="shared" si="2236"/>
        <v>1.6224012000000001</v>
      </c>
      <c r="S4223" s="2">
        <f t="shared" si="2229"/>
        <v>1.69349298</v>
      </c>
      <c r="T4223" s="2">
        <f t="shared" si="2216"/>
        <v>165330.20448491999</v>
      </c>
      <c r="U4223" s="2">
        <f t="shared" si="2217"/>
        <v>7694.6673070158695</v>
      </c>
      <c r="V4223" s="2">
        <f t="shared" si="2218"/>
        <v>53857.135371746437</v>
      </c>
      <c r="W4223" s="2">
        <f t="shared" si="2219"/>
        <v>159178.54600599231</v>
      </c>
      <c r="X4223" s="17">
        <f t="shared" si="2220"/>
        <v>0</v>
      </c>
      <c r="Y4223" s="2">
        <f t="shared" si="2221"/>
        <v>0</v>
      </c>
      <c r="Z4223" s="72">
        <f t="shared" si="2222"/>
        <v>0</v>
      </c>
      <c r="AA4223" s="2">
        <f t="shared" si="2241"/>
        <v>0</v>
      </c>
      <c r="AB4223" s="12">
        <f t="shared" si="2230"/>
        <v>4.6600000000000003E-2</v>
      </c>
      <c r="AC4223" s="17">
        <f t="shared" si="2223"/>
        <v>10</v>
      </c>
      <c r="AD4223" s="17">
        <v>252</v>
      </c>
      <c r="AE4223" s="13">
        <f t="shared" si="2234"/>
        <v>1.0018090479999999</v>
      </c>
      <c r="AF4223" s="2">
        <f t="shared" si="2242"/>
        <v>299.09027576</v>
      </c>
      <c r="AG4223" s="2">
        <f t="shared" si="2224"/>
        <v>287.96163029000002</v>
      </c>
      <c r="AH4223" s="3">
        <f t="shared" si="2225"/>
        <v>0</v>
      </c>
      <c r="AI4223" s="4" t="str">
        <f t="shared" si="2235"/>
        <v>A+J=</v>
      </c>
      <c r="AJ4223" s="11">
        <f t="shared" si="2231"/>
        <v>45397</v>
      </c>
      <c r="AQ4223" s="53"/>
      <c r="AR4223" s="53"/>
    </row>
    <row r="4224" spans="1:44" x14ac:dyDescent="0.2">
      <c r="A4224" s="158">
        <f t="shared" si="2226"/>
        <v>45380</v>
      </c>
      <c r="B4224" s="2">
        <f t="shared" si="2210"/>
        <v>159450.98178616838</v>
      </c>
      <c r="C4224" s="2">
        <f t="shared" si="2227"/>
        <v>97626.743327229997</v>
      </c>
      <c r="D4224" s="2">
        <f>SUM(Y4224:Y$4362)</f>
        <v>11095.5229958</v>
      </c>
      <c r="E4224" s="73">
        <f t="shared" si="2211"/>
        <v>86531.220331429999</v>
      </c>
      <c r="F4224" s="88">
        <f t="shared" si="2237"/>
        <v>6455.85</v>
      </c>
      <c r="G4224" s="3">
        <f>IF(AND(N4224=1,N4223&gt;1),VLOOKUP(A4223,[1]Plan1!$BK$81:$BM$259,3),G4223)</f>
        <v>6413.24</v>
      </c>
      <c r="H4224" s="11">
        <f t="shared" si="2238"/>
        <v>45306</v>
      </c>
      <c r="I4224" s="11">
        <f t="shared" si="2239"/>
        <v>45337</v>
      </c>
      <c r="J4224" s="12">
        <f t="shared" si="2212"/>
        <v>-6.6002153085962245E-3</v>
      </c>
      <c r="K4224" s="11">
        <f t="shared" si="2228"/>
        <v>45397</v>
      </c>
      <c r="L4224" s="11">
        <f t="shared" si="2213"/>
        <v>45397</v>
      </c>
      <c r="M4224" s="1">
        <f t="shared" si="2232"/>
        <v>21</v>
      </c>
      <c r="N4224" s="1">
        <f t="shared" si="2214"/>
        <v>11</v>
      </c>
      <c r="O4224" s="2">
        <f t="shared" si="2215"/>
        <v>0.99653729000000002</v>
      </c>
      <c r="P4224" s="13">
        <f t="shared" si="2240"/>
        <v>0.99339977999999995</v>
      </c>
      <c r="Q4224" s="13">
        <f t="shared" si="2233"/>
        <v>1.6275253378017793</v>
      </c>
      <c r="R4224" s="2">
        <f t="shared" si="2236"/>
        <v>1.62188968</v>
      </c>
      <c r="S4224" s="2">
        <f t="shared" si="2229"/>
        <v>1.69349298</v>
      </c>
      <c r="T4224" s="2">
        <f t="shared" si="2216"/>
        <v>165330.20448491999</v>
      </c>
      <c r="U4224" s="2">
        <f t="shared" si="2217"/>
        <v>7694.6673070158695</v>
      </c>
      <c r="V4224" s="2">
        <f t="shared" si="2218"/>
        <v>53812.872921922499</v>
      </c>
      <c r="W4224" s="2">
        <f t="shared" si="2219"/>
        <v>159134.28355616838</v>
      </c>
      <c r="X4224" s="17">
        <f t="shared" si="2220"/>
        <v>0</v>
      </c>
      <c r="Y4224" s="2">
        <f t="shared" si="2221"/>
        <v>0</v>
      </c>
      <c r="Z4224" s="72">
        <f t="shared" si="2222"/>
        <v>0</v>
      </c>
      <c r="AA4224" s="2">
        <f t="shared" si="2241"/>
        <v>0</v>
      </c>
      <c r="AB4224" s="12">
        <f t="shared" si="2230"/>
        <v>4.6600000000000003E-2</v>
      </c>
      <c r="AC4224" s="17">
        <f t="shared" si="2223"/>
        <v>11</v>
      </c>
      <c r="AD4224" s="17">
        <v>252</v>
      </c>
      <c r="AE4224" s="13">
        <f t="shared" si="2234"/>
        <v>1.001990132</v>
      </c>
      <c r="AF4224" s="2">
        <f t="shared" si="2242"/>
        <v>329.02893051000001</v>
      </c>
      <c r="AG4224" s="2">
        <f t="shared" si="2224"/>
        <v>316.69823000000002</v>
      </c>
      <c r="AH4224" s="3">
        <f t="shared" si="2225"/>
        <v>0</v>
      </c>
      <c r="AI4224" s="4" t="str">
        <f t="shared" si="2235"/>
        <v>A+J=</v>
      </c>
      <c r="AJ4224" s="11">
        <f t="shared" si="2231"/>
        <v>45397</v>
      </c>
      <c r="AQ4224" s="53"/>
      <c r="AR4224" s="53"/>
    </row>
    <row r="4225" spans="1:44" x14ac:dyDescent="0.2">
      <c r="A4225" s="158">
        <f t="shared" si="2226"/>
        <v>45381</v>
      </c>
      <c r="B4225" s="2">
        <f t="shared" si="2210"/>
        <v>159450.98178616838</v>
      </c>
      <c r="C4225" s="2">
        <f t="shared" si="2227"/>
        <v>97626.743327229997</v>
      </c>
      <c r="D4225" s="2">
        <f>SUM(Y4225:Y$4362)</f>
        <v>11095.5229958</v>
      </c>
      <c r="E4225" s="73">
        <f t="shared" si="2211"/>
        <v>86531.220331429999</v>
      </c>
      <c r="F4225" s="88">
        <f t="shared" si="2237"/>
        <v>6455.85</v>
      </c>
      <c r="G4225" s="3">
        <f>IF(AND(N4225=1,N4224&gt;1),VLOOKUP(A4224,[1]Plan1!$BK$81:$BM$259,3),G4224)</f>
        <v>6413.24</v>
      </c>
      <c r="H4225" s="11">
        <f t="shared" si="2238"/>
        <v>45306</v>
      </c>
      <c r="I4225" s="11">
        <f t="shared" si="2239"/>
        <v>45337</v>
      </c>
      <c r="J4225" s="12">
        <f t="shared" si="2212"/>
        <v>-6.6002153085962245E-3</v>
      </c>
      <c r="K4225" s="11">
        <f t="shared" si="2228"/>
        <v>45397</v>
      </c>
      <c r="L4225" s="11">
        <f t="shared" si="2213"/>
        <v>45397</v>
      </c>
      <c r="M4225" s="1">
        <f t="shared" si="2232"/>
        <v>21</v>
      </c>
      <c r="N4225" s="1">
        <f t="shared" si="2214"/>
        <v>11</v>
      </c>
      <c r="O4225" s="2">
        <f t="shared" si="2215"/>
        <v>0.99653729000000002</v>
      </c>
      <c r="P4225" s="13">
        <f t="shared" si="2240"/>
        <v>0.99339977999999995</v>
      </c>
      <c r="Q4225" s="13">
        <f t="shared" si="2233"/>
        <v>1.6275253378017793</v>
      </c>
      <c r="R4225" s="2">
        <f t="shared" si="2236"/>
        <v>1.62188968</v>
      </c>
      <c r="S4225" s="2">
        <f t="shared" si="2229"/>
        <v>1.69349298</v>
      </c>
      <c r="T4225" s="2">
        <f t="shared" si="2216"/>
        <v>165330.20448491999</v>
      </c>
      <c r="U4225" s="2">
        <f t="shared" si="2217"/>
        <v>7694.6673070158695</v>
      </c>
      <c r="V4225" s="2">
        <f t="shared" si="2218"/>
        <v>53812.872921922499</v>
      </c>
      <c r="W4225" s="2">
        <f t="shared" si="2219"/>
        <v>159134.28355616838</v>
      </c>
      <c r="X4225" s="17">
        <f t="shared" si="2220"/>
        <v>0</v>
      </c>
      <c r="Y4225" s="2">
        <f t="shared" si="2221"/>
        <v>0</v>
      </c>
      <c r="Z4225" s="72">
        <f t="shared" si="2222"/>
        <v>0</v>
      </c>
      <c r="AA4225" s="2">
        <f t="shared" si="2241"/>
        <v>0</v>
      </c>
      <c r="AB4225" s="12">
        <f t="shared" si="2230"/>
        <v>4.6600000000000003E-2</v>
      </c>
      <c r="AC4225" s="17">
        <f t="shared" si="2223"/>
        <v>11</v>
      </c>
      <c r="AD4225" s="17">
        <v>252</v>
      </c>
      <c r="AE4225" s="13">
        <f t="shared" si="2234"/>
        <v>1.001990132</v>
      </c>
      <c r="AF4225" s="2">
        <f t="shared" si="2242"/>
        <v>329.02893051000001</v>
      </c>
      <c r="AG4225" s="2">
        <f t="shared" si="2224"/>
        <v>316.69823000000002</v>
      </c>
      <c r="AH4225" s="3">
        <f t="shared" si="2225"/>
        <v>0</v>
      </c>
      <c r="AI4225" s="4" t="str">
        <f t="shared" si="2235"/>
        <v>A+J=</v>
      </c>
      <c r="AJ4225" s="11">
        <f t="shared" si="2231"/>
        <v>45397</v>
      </c>
      <c r="AQ4225" s="53"/>
      <c r="AR4225" s="53"/>
    </row>
    <row r="4226" spans="1:44" x14ac:dyDescent="0.2">
      <c r="A4226" s="158">
        <f t="shared" si="2226"/>
        <v>45382</v>
      </c>
      <c r="B4226" s="2">
        <f t="shared" si="2210"/>
        <v>159450.98178616838</v>
      </c>
      <c r="C4226" s="2">
        <f t="shared" si="2227"/>
        <v>97626.743327229997</v>
      </c>
      <c r="D4226" s="2">
        <f>SUM(Y4226:Y$4362)</f>
        <v>11095.5229958</v>
      </c>
      <c r="E4226" s="73">
        <f t="shared" si="2211"/>
        <v>86531.220331429999</v>
      </c>
      <c r="F4226" s="88">
        <f t="shared" si="2237"/>
        <v>6455.85</v>
      </c>
      <c r="G4226" s="3">
        <f>IF(AND(N4226=1,N4225&gt;1),VLOOKUP(A4225,[1]Plan1!$BK$81:$BM$259,3),G4225)</f>
        <v>6413.24</v>
      </c>
      <c r="H4226" s="11">
        <f t="shared" si="2238"/>
        <v>45306</v>
      </c>
      <c r="I4226" s="11">
        <f t="shared" si="2239"/>
        <v>45337</v>
      </c>
      <c r="J4226" s="12">
        <f t="shared" si="2212"/>
        <v>-6.6002153085962245E-3</v>
      </c>
      <c r="K4226" s="11">
        <f t="shared" si="2228"/>
        <v>45397</v>
      </c>
      <c r="L4226" s="11">
        <f t="shared" si="2213"/>
        <v>45397</v>
      </c>
      <c r="M4226" s="1">
        <f t="shared" si="2232"/>
        <v>21</v>
      </c>
      <c r="N4226" s="1">
        <f t="shared" si="2214"/>
        <v>11</v>
      </c>
      <c r="O4226" s="2">
        <f t="shared" si="2215"/>
        <v>0.99653729000000002</v>
      </c>
      <c r="P4226" s="13">
        <f t="shared" si="2240"/>
        <v>0.99339977999999995</v>
      </c>
      <c r="Q4226" s="13">
        <f t="shared" si="2233"/>
        <v>1.6275253378017793</v>
      </c>
      <c r="R4226" s="2">
        <f t="shared" si="2236"/>
        <v>1.62188968</v>
      </c>
      <c r="S4226" s="2">
        <f t="shared" si="2229"/>
        <v>1.69349298</v>
      </c>
      <c r="T4226" s="2">
        <f t="shared" si="2216"/>
        <v>165330.20448491999</v>
      </c>
      <c r="U4226" s="2">
        <f t="shared" si="2217"/>
        <v>7694.6673070158695</v>
      </c>
      <c r="V4226" s="2">
        <f t="shared" si="2218"/>
        <v>53812.872921922499</v>
      </c>
      <c r="W4226" s="2">
        <f t="shared" si="2219"/>
        <v>159134.28355616838</v>
      </c>
      <c r="X4226" s="17">
        <f t="shared" si="2220"/>
        <v>0</v>
      </c>
      <c r="Y4226" s="2">
        <f t="shared" si="2221"/>
        <v>0</v>
      </c>
      <c r="Z4226" s="72">
        <f t="shared" si="2222"/>
        <v>0</v>
      </c>
      <c r="AA4226" s="2">
        <f t="shared" si="2241"/>
        <v>0</v>
      </c>
      <c r="AB4226" s="12">
        <f t="shared" si="2230"/>
        <v>4.6600000000000003E-2</v>
      </c>
      <c r="AC4226" s="17">
        <f t="shared" si="2223"/>
        <v>11</v>
      </c>
      <c r="AD4226" s="17">
        <v>252</v>
      </c>
      <c r="AE4226" s="13">
        <f t="shared" si="2234"/>
        <v>1.001990132</v>
      </c>
      <c r="AF4226" s="2">
        <f t="shared" si="2242"/>
        <v>329.02893051000001</v>
      </c>
      <c r="AG4226" s="2">
        <f t="shared" si="2224"/>
        <v>316.69823000000002</v>
      </c>
      <c r="AH4226" s="3">
        <f t="shared" si="2225"/>
        <v>0</v>
      </c>
      <c r="AI4226" s="4" t="str">
        <f t="shared" si="2235"/>
        <v>A+J=</v>
      </c>
      <c r="AJ4226" s="11">
        <f t="shared" si="2231"/>
        <v>45397</v>
      </c>
      <c r="AQ4226" s="53"/>
      <c r="AR4226" s="53"/>
    </row>
    <row r="4227" spans="1:44" x14ac:dyDescent="0.2">
      <c r="A4227" s="158">
        <f t="shared" si="2226"/>
        <v>45383</v>
      </c>
      <c r="B4227" s="2">
        <f t="shared" si="2210"/>
        <v>159450.98178616838</v>
      </c>
      <c r="C4227" s="2">
        <f t="shared" si="2227"/>
        <v>97626.743327229997</v>
      </c>
      <c r="D4227" s="2">
        <f>SUM(Y4227:Y$4362)</f>
        <v>11095.5229958</v>
      </c>
      <c r="E4227" s="73">
        <f t="shared" si="2211"/>
        <v>86531.220331429999</v>
      </c>
      <c r="F4227" s="88">
        <f t="shared" si="2237"/>
        <v>6455.85</v>
      </c>
      <c r="G4227" s="3">
        <f>IF(AND(N4227=1,N4226&gt;1),VLOOKUP(A4226,[1]Plan1!$BK$81:$BM$259,3),G4226)</f>
        <v>6413.24</v>
      </c>
      <c r="H4227" s="11">
        <f t="shared" si="2238"/>
        <v>45306</v>
      </c>
      <c r="I4227" s="11">
        <f t="shared" si="2239"/>
        <v>45337</v>
      </c>
      <c r="J4227" s="12">
        <f t="shared" si="2212"/>
        <v>-6.6002153085962245E-3</v>
      </c>
      <c r="K4227" s="11">
        <f t="shared" si="2228"/>
        <v>45397</v>
      </c>
      <c r="L4227" s="11">
        <f t="shared" si="2213"/>
        <v>45397</v>
      </c>
      <c r="M4227" s="1">
        <f t="shared" si="2232"/>
        <v>21</v>
      </c>
      <c r="N4227" s="1">
        <f t="shared" si="2214"/>
        <v>11</v>
      </c>
      <c r="O4227" s="2">
        <f t="shared" si="2215"/>
        <v>0.99653729000000002</v>
      </c>
      <c r="P4227" s="13">
        <f t="shared" si="2240"/>
        <v>0.99339977999999995</v>
      </c>
      <c r="Q4227" s="13">
        <f t="shared" si="2233"/>
        <v>1.6275253378017793</v>
      </c>
      <c r="R4227" s="2">
        <f t="shared" si="2236"/>
        <v>1.62188968</v>
      </c>
      <c r="S4227" s="2">
        <f t="shared" si="2229"/>
        <v>1.69349298</v>
      </c>
      <c r="T4227" s="2">
        <f t="shared" si="2216"/>
        <v>165330.20448491999</v>
      </c>
      <c r="U4227" s="2">
        <f t="shared" si="2217"/>
        <v>7694.6673070158695</v>
      </c>
      <c r="V4227" s="2">
        <f t="shared" si="2218"/>
        <v>53812.872921922499</v>
      </c>
      <c r="W4227" s="2">
        <f t="shared" si="2219"/>
        <v>159134.28355616838</v>
      </c>
      <c r="X4227" s="17">
        <f t="shared" si="2220"/>
        <v>0</v>
      </c>
      <c r="Y4227" s="2">
        <f t="shared" si="2221"/>
        <v>0</v>
      </c>
      <c r="Z4227" s="72">
        <f t="shared" si="2222"/>
        <v>0</v>
      </c>
      <c r="AA4227" s="2">
        <f t="shared" si="2241"/>
        <v>0</v>
      </c>
      <c r="AB4227" s="12">
        <f t="shared" si="2230"/>
        <v>4.6600000000000003E-2</v>
      </c>
      <c r="AC4227" s="17">
        <f t="shared" si="2223"/>
        <v>11</v>
      </c>
      <c r="AD4227" s="17">
        <v>252</v>
      </c>
      <c r="AE4227" s="13">
        <f t="shared" si="2234"/>
        <v>1.001990132</v>
      </c>
      <c r="AF4227" s="2">
        <f t="shared" si="2242"/>
        <v>329.02893051000001</v>
      </c>
      <c r="AG4227" s="2">
        <f t="shared" si="2224"/>
        <v>316.69823000000002</v>
      </c>
      <c r="AH4227" s="3">
        <f t="shared" si="2225"/>
        <v>0</v>
      </c>
      <c r="AI4227" s="4" t="str">
        <f t="shared" si="2235"/>
        <v>A+J=</v>
      </c>
      <c r="AJ4227" s="11">
        <f t="shared" si="2231"/>
        <v>45397</v>
      </c>
      <c r="AQ4227" s="53"/>
      <c r="AR4227" s="53"/>
    </row>
    <row r="4228" spans="1:44" x14ac:dyDescent="0.2">
      <c r="A4228" s="158">
        <f t="shared" si="2226"/>
        <v>45384</v>
      </c>
      <c r="B4228" s="2">
        <f t="shared" si="2210"/>
        <v>159435.45918971967</v>
      </c>
      <c r="C4228" s="2">
        <f t="shared" si="2227"/>
        <v>97626.743327229997</v>
      </c>
      <c r="D4228" s="2">
        <f>SUM(Y4228:Y$4362)</f>
        <v>11095.5229958</v>
      </c>
      <c r="E4228" s="73">
        <f t="shared" si="2211"/>
        <v>86531.220331429999</v>
      </c>
      <c r="F4228" s="88">
        <f t="shared" si="2237"/>
        <v>6455.85</v>
      </c>
      <c r="G4228" s="3">
        <f>IF(AND(N4228=1,N4227&gt;1),VLOOKUP(A4227,[1]Plan1!$BK$81:$BM$259,3),G4227)</f>
        <v>6413.24</v>
      </c>
      <c r="H4228" s="11">
        <f t="shared" si="2238"/>
        <v>45306</v>
      </c>
      <c r="I4228" s="11">
        <f t="shared" si="2239"/>
        <v>45337</v>
      </c>
      <c r="J4228" s="12">
        <f t="shared" si="2212"/>
        <v>-6.6002153085962245E-3</v>
      </c>
      <c r="K4228" s="11">
        <f t="shared" si="2228"/>
        <v>45397</v>
      </c>
      <c r="L4228" s="11">
        <f t="shared" si="2213"/>
        <v>45397</v>
      </c>
      <c r="M4228" s="1">
        <f t="shared" si="2232"/>
        <v>21</v>
      </c>
      <c r="N4228" s="1">
        <f t="shared" si="2214"/>
        <v>12</v>
      </c>
      <c r="O4228" s="2">
        <f t="shared" si="2215"/>
        <v>0.99622308999999998</v>
      </c>
      <c r="P4228" s="13">
        <f t="shared" si="2240"/>
        <v>0.99339977999999995</v>
      </c>
      <c r="Q4228" s="13">
        <f t="shared" si="2233"/>
        <v>1.6275253378017793</v>
      </c>
      <c r="R4228" s="2">
        <f t="shared" si="2236"/>
        <v>1.62137832</v>
      </c>
      <c r="S4228" s="2">
        <f t="shared" si="2229"/>
        <v>1.69349298</v>
      </c>
      <c r="T4228" s="2">
        <f t="shared" si="2216"/>
        <v>165330.20448491999</v>
      </c>
      <c r="U4228" s="2">
        <f t="shared" si="2217"/>
        <v>7694.6673070158695</v>
      </c>
      <c r="V4228" s="2">
        <f t="shared" si="2218"/>
        <v>53768.624317093818</v>
      </c>
      <c r="W4228" s="2">
        <f t="shared" si="2219"/>
        <v>159090.03495133968</v>
      </c>
      <c r="X4228" s="17">
        <f t="shared" si="2220"/>
        <v>0</v>
      </c>
      <c r="Y4228" s="2">
        <f t="shared" si="2221"/>
        <v>0</v>
      </c>
      <c r="Z4228" s="72">
        <f t="shared" si="2222"/>
        <v>0</v>
      </c>
      <c r="AA4228" s="2">
        <f t="shared" si="2241"/>
        <v>0</v>
      </c>
      <c r="AB4228" s="12">
        <f t="shared" si="2230"/>
        <v>4.6600000000000003E-2</v>
      </c>
      <c r="AC4228" s="17">
        <f t="shared" si="2223"/>
        <v>12</v>
      </c>
      <c r="AD4228" s="17">
        <v>252</v>
      </c>
      <c r="AE4228" s="13">
        <f t="shared" si="2234"/>
        <v>1.00217125</v>
      </c>
      <c r="AF4228" s="2">
        <f t="shared" si="2242"/>
        <v>358.97320647999999</v>
      </c>
      <c r="AG4228" s="2">
        <f t="shared" si="2224"/>
        <v>345.42423838000002</v>
      </c>
      <c r="AH4228" s="3">
        <f t="shared" si="2225"/>
        <v>0</v>
      </c>
      <c r="AI4228" s="4" t="str">
        <f t="shared" si="2235"/>
        <v>A+J=</v>
      </c>
      <c r="AJ4228" s="11">
        <f t="shared" si="2231"/>
        <v>45397</v>
      </c>
      <c r="AQ4228" s="53"/>
      <c r="AR4228" s="53"/>
    </row>
    <row r="4229" spans="1:44" x14ac:dyDescent="0.2">
      <c r="A4229" s="158">
        <f t="shared" si="2226"/>
        <v>45385</v>
      </c>
      <c r="B4229" s="2">
        <f t="shared" si="2210"/>
        <v>159419.94039921847</v>
      </c>
      <c r="C4229" s="2">
        <f t="shared" si="2227"/>
        <v>97626.743327229997</v>
      </c>
      <c r="D4229" s="2">
        <f>SUM(Y4229:Y$4362)</f>
        <v>11095.5229958</v>
      </c>
      <c r="E4229" s="73">
        <f t="shared" si="2211"/>
        <v>86531.220331429999</v>
      </c>
      <c r="F4229" s="88">
        <f t="shared" si="2237"/>
        <v>6455.85</v>
      </c>
      <c r="G4229" s="3">
        <f>IF(AND(N4229=1,N4228&gt;1),VLOOKUP(A4228,[1]Plan1!$BK$81:$BM$259,3),G4228)</f>
        <v>6413.24</v>
      </c>
      <c r="H4229" s="11">
        <f t="shared" si="2238"/>
        <v>45306</v>
      </c>
      <c r="I4229" s="11">
        <f t="shared" si="2239"/>
        <v>45337</v>
      </c>
      <c r="J4229" s="12">
        <f t="shared" si="2212"/>
        <v>-6.6002153085962245E-3</v>
      </c>
      <c r="K4229" s="11">
        <f t="shared" si="2228"/>
        <v>45397</v>
      </c>
      <c r="L4229" s="11">
        <f t="shared" si="2213"/>
        <v>45397</v>
      </c>
      <c r="M4229" s="1">
        <f t="shared" si="2232"/>
        <v>21</v>
      </c>
      <c r="N4229" s="1">
        <f t="shared" si="2214"/>
        <v>13</v>
      </c>
      <c r="O4229" s="2">
        <f t="shared" si="2215"/>
        <v>0.99590900000000004</v>
      </c>
      <c r="P4229" s="13">
        <f t="shared" si="2240"/>
        <v>0.99339977999999995</v>
      </c>
      <c r="Q4229" s="13">
        <f t="shared" si="2233"/>
        <v>1.6275253378017793</v>
      </c>
      <c r="R4229" s="2">
        <f t="shared" si="2236"/>
        <v>1.6208671299999999</v>
      </c>
      <c r="S4229" s="2">
        <f t="shared" si="2229"/>
        <v>1.69349298</v>
      </c>
      <c r="T4229" s="2">
        <f t="shared" si="2216"/>
        <v>165330.20448491999</v>
      </c>
      <c r="U4229" s="2">
        <f t="shared" si="2217"/>
        <v>7694.6673070158695</v>
      </c>
      <c r="V4229" s="2">
        <f t="shared" si="2218"/>
        <v>53724.390422572586</v>
      </c>
      <c r="W4229" s="2">
        <f t="shared" si="2219"/>
        <v>159045.80105681845</v>
      </c>
      <c r="X4229" s="17">
        <f t="shared" si="2220"/>
        <v>0</v>
      </c>
      <c r="Y4229" s="2">
        <f t="shared" si="2221"/>
        <v>0</v>
      </c>
      <c r="Z4229" s="72">
        <f t="shared" si="2222"/>
        <v>0</v>
      </c>
      <c r="AA4229" s="2">
        <f t="shared" si="2241"/>
        <v>0</v>
      </c>
      <c r="AB4229" s="12">
        <f t="shared" si="2230"/>
        <v>4.6600000000000003E-2</v>
      </c>
      <c r="AC4229" s="17">
        <f t="shared" si="2223"/>
        <v>13</v>
      </c>
      <c r="AD4229" s="17">
        <v>252</v>
      </c>
      <c r="AE4229" s="13">
        <f t="shared" si="2234"/>
        <v>1.0023523999999999</v>
      </c>
      <c r="AF4229" s="2">
        <f t="shared" si="2242"/>
        <v>388.92277302999997</v>
      </c>
      <c r="AG4229" s="2">
        <f t="shared" si="2224"/>
        <v>374.13934239999998</v>
      </c>
      <c r="AH4229" s="3">
        <f t="shared" si="2225"/>
        <v>0</v>
      </c>
      <c r="AI4229" s="4" t="str">
        <f t="shared" si="2235"/>
        <v>A+J=</v>
      </c>
      <c r="AJ4229" s="11">
        <f t="shared" si="2231"/>
        <v>45397</v>
      </c>
      <c r="AQ4229" s="53"/>
      <c r="AR4229" s="53"/>
    </row>
    <row r="4230" spans="1:44" x14ac:dyDescent="0.2">
      <c r="A4230" s="158">
        <f t="shared" si="2226"/>
        <v>45386</v>
      </c>
      <c r="B4230" s="2">
        <f t="shared" si="2210"/>
        <v>159404.42297488809</v>
      </c>
      <c r="C4230" s="2">
        <f t="shared" si="2227"/>
        <v>97626.743327229997</v>
      </c>
      <c r="D4230" s="2">
        <f>SUM(Y4230:Y$4362)</f>
        <v>11095.5229958</v>
      </c>
      <c r="E4230" s="73">
        <f t="shared" si="2211"/>
        <v>86531.220331429999</v>
      </c>
      <c r="F4230" s="88">
        <f t="shared" si="2237"/>
        <v>6455.85</v>
      </c>
      <c r="G4230" s="3">
        <f>IF(AND(N4230=1,N4229&gt;1),VLOOKUP(A4229,[1]Plan1!$BK$81:$BM$259,3),G4229)</f>
        <v>6413.24</v>
      </c>
      <c r="H4230" s="11">
        <f t="shared" si="2238"/>
        <v>45306</v>
      </c>
      <c r="I4230" s="11">
        <f t="shared" si="2239"/>
        <v>45337</v>
      </c>
      <c r="J4230" s="12">
        <f t="shared" si="2212"/>
        <v>-6.6002153085962245E-3</v>
      </c>
      <c r="K4230" s="11">
        <f t="shared" si="2228"/>
        <v>45397</v>
      </c>
      <c r="L4230" s="11">
        <f t="shared" si="2213"/>
        <v>45397</v>
      </c>
      <c r="M4230" s="1">
        <f t="shared" si="2232"/>
        <v>21</v>
      </c>
      <c r="N4230" s="1">
        <f t="shared" si="2214"/>
        <v>14</v>
      </c>
      <c r="O4230" s="2">
        <f t="shared" si="2215"/>
        <v>0.99559500000000001</v>
      </c>
      <c r="P4230" s="13">
        <f t="shared" si="2240"/>
        <v>0.99339977999999995</v>
      </c>
      <c r="Q4230" s="13">
        <f t="shared" si="2233"/>
        <v>1.6275253378017793</v>
      </c>
      <c r="R4230" s="2">
        <f t="shared" si="2236"/>
        <v>1.6203560800000001</v>
      </c>
      <c r="S4230" s="2">
        <f t="shared" si="2229"/>
        <v>1.69349298</v>
      </c>
      <c r="T4230" s="2">
        <f t="shared" si="2216"/>
        <v>165330.20448491999</v>
      </c>
      <c r="U4230" s="2">
        <f t="shared" si="2217"/>
        <v>7694.6673070158695</v>
      </c>
      <c r="V4230" s="2">
        <f t="shared" si="2218"/>
        <v>53680.168642422221</v>
      </c>
      <c r="W4230" s="2">
        <f t="shared" si="2219"/>
        <v>159001.57927666808</v>
      </c>
      <c r="X4230" s="17">
        <f t="shared" si="2220"/>
        <v>0</v>
      </c>
      <c r="Y4230" s="2">
        <f t="shared" si="2221"/>
        <v>0</v>
      </c>
      <c r="Z4230" s="72">
        <f t="shared" si="2222"/>
        <v>0</v>
      </c>
      <c r="AA4230" s="2">
        <f t="shared" si="2241"/>
        <v>0</v>
      </c>
      <c r="AB4230" s="12">
        <f t="shared" si="2230"/>
        <v>4.6600000000000003E-2</v>
      </c>
      <c r="AC4230" s="17">
        <f t="shared" si="2223"/>
        <v>14</v>
      </c>
      <c r="AD4230" s="17">
        <v>252</v>
      </c>
      <c r="AE4230" s="13">
        <f t="shared" si="2234"/>
        <v>1.002533583</v>
      </c>
      <c r="AF4230" s="2">
        <f t="shared" si="2242"/>
        <v>418.87779546000002</v>
      </c>
      <c r="AG4230" s="2">
        <f t="shared" si="2224"/>
        <v>402.84369822000002</v>
      </c>
      <c r="AH4230" s="3">
        <f t="shared" si="2225"/>
        <v>0</v>
      </c>
      <c r="AI4230" s="4" t="str">
        <f t="shared" si="2235"/>
        <v>A+J=</v>
      </c>
      <c r="AJ4230" s="11">
        <f t="shared" si="2231"/>
        <v>45397</v>
      </c>
      <c r="AQ4230" s="53"/>
      <c r="AR4230" s="53"/>
    </row>
    <row r="4231" spans="1:44" x14ac:dyDescent="0.2">
      <c r="A4231" s="158">
        <f t="shared" si="2226"/>
        <v>45387</v>
      </c>
      <c r="B4231" s="2">
        <f t="shared" si="2210"/>
        <v>159388.90936297519</v>
      </c>
      <c r="C4231" s="2">
        <f t="shared" si="2227"/>
        <v>97626.743327229997</v>
      </c>
      <c r="D4231" s="2">
        <f>SUM(Y4231:Y$4362)</f>
        <v>11095.5229958</v>
      </c>
      <c r="E4231" s="73">
        <f t="shared" si="2211"/>
        <v>86531.220331429999</v>
      </c>
      <c r="F4231" s="88">
        <f t="shared" si="2237"/>
        <v>6455.85</v>
      </c>
      <c r="G4231" s="3">
        <f>IF(AND(N4231=1,N4230&gt;1),VLOOKUP(A4230,[1]Plan1!$BK$81:$BM$259,3),G4230)</f>
        <v>6413.24</v>
      </c>
      <c r="H4231" s="11">
        <f t="shared" si="2238"/>
        <v>45306</v>
      </c>
      <c r="I4231" s="11">
        <f t="shared" si="2239"/>
        <v>45337</v>
      </c>
      <c r="J4231" s="12">
        <f t="shared" si="2212"/>
        <v>-6.6002153085962245E-3</v>
      </c>
      <c r="K4231" s="11">
        <f t="shared" si="2228"/>
        <v>45397</v>
      </c>
      <c r="L4231" s="11">
        <f t="shared" si="2213"/>
        <v>45397</v>
      </c>
      <c r="M4231" s="1">
        <f t="shared" si="2232"/>
        <v>21</v>
      </c>
      <c r="N4231" s="1">
        <f t="shared" si="2214"/>
        <v>15</v>
      </c>
      <c r="O4231" s="2">
        <f t="shared" si="2215"/>
        <v>0.99528110000000003</v>
      </c>
      <c r="P4231" s="13">
        <f t="shared" si="2240"/>
        <v>0.99339977999999995</v>
      </c>
      <c r="Q4231" s="13">
        <f t="shared" si="2233"/>
        <v>1.6275253378017793</v>
      </c>
      <c r="R4231" s="2">
        <f t="shared" si="2236"/>
        <v>1.6198452000000001</v>
      </c>
      <c r="S4231" s="2">
        <f t="shared" si="2229"/>
        <v>1.69349298</v>
      </c>
      <c r="T4231" s="2">
        <f t="shared" si="2216"/>
        <v>165330.20448491999</v>
      </c>
      <c r="U4231" s="2">
        <f t="shared" si="2217"/>
        <v>7694.6673070158695</v>
      </c>
      <c r="V4231" s="2">
        <f t="shared" si="2218"/>
        <v>53635.961572579305</v>
      </c>
      <c r="W4231" s="2">
        <f t="shared" si="2219"/>
        <v>158957.37220682518</v>
      </c>
      <c r="X4231" s="17">
        <f t="shared" si="2220"/>
        <v>0</v>
      </c>
      <c r="Y4231" s="2">
        <f t="shared" si="2221"/>
        <v>0</v>
      </c>
      <c r="Z4231" s="72">
        <f t="shared" si="2222"/>
        <v>0</v>
      </c>
      <c r="AA4231" s="2">
        <f t="shared" si="2241"/>
        <v>0</v>
      </c>
      <c r="AB4231" s="12">
        <f t="shared" si="2230"/>
        <v>4.6600000000000003E-2</v>
      </c>
      <c r="AC4231" s="17">
        <f t="shared" si="2223"/>
        <v>15</v>
      </c>
      <c r="AD4231" s="17">
        <v>252</v>
      </c>
      <c r="AE4231" s="13">
        <f t="shared" si="2234"/>
        <v>1.002714798</v>
      </c>
      <c r="AF4231" s="2">
        <f t="shared" si="2242"/>
        <v>448.83810847000001</v>
      </c>
      <c r="AG4231" s="2">
        <f t="shared" si="2224"/>
        <v>431.53715614999999</v>
      </c>
      <c r="AH4231" s="3">
        <f t="shared" si="2225"/>
        <v>0</v>
      </c>
      <c r="AI4231" s="4" t="str">
        <f t="shared" si="2235"/>
        <v>A+J=</v>
      </c>
      <c r="AJ4231" s="11">
        <f t="shared" si="2231"/>
        <v>45397</v>
      </c>
      <c r="AQ4231" s="53"/>
      <c r="AR4231" s="53"/>
    </row>
    <row r="4232" spans="1:44" x14ac:dyDescent="0.2">
      <c r="A4232" s="158">
        <f t="shared" si="2226"/>
        <v>45388</v>
      </c>
      <c r="B4232" s="2">
        <f t="shared" si="2210"/>
        <v>159373.39988503969</v>
      </c>
      <c r="C4232" s="2">
        <f t="shared" si="2227"/>
        <v>97626.743327229997</v>
      </c>
      <c r="D4232" s="2">
        <f>SUM(Y4232:Y$4362)</f>
        <v>11095.5229958</v>
      </c>
      <c r="E4232" s="73">
        <f t="shared" si="2211"/>
        <v>86531.220331429999</v>
      </c>
      <c r="F4232" s="88">
        <f t="shared" si="2237"/>
        <v>6455.85</v>
      </c>
      <c r="G4232" s="3">
        <f>IF(AND(N4232=1,N4231&gt;1),VLOOKUP(A4231,[1]Plan1!$BK$81:$BM$259,3),G4231)</f>
        <v>6413.24</v>
      </c>
      <c r="H4232" s="11">
        <f t="shared" si="2238"/>
        <v>45306</v>
      </c>
      <c r="I4232" s="11">
        <f t="shared" si="2239"/>
        <v>45337</v>
      </c>
      <c r="J4232" s="12">
        <f t="shared" si="2212"/>
        <v>-6.6002153085962245E-3</v>
      </c>
      <c r="K4232" s="11">
        <f t="shared" si="2228"/>
        <v>45397</v>
      </c>
      <c r="L4232" s="11">
        <f t="shared" si="2213"/>
        <v>45397</v>
      </c>
      <c r="M4232" s="1">
        <f t="shared" si="2232"/>
        <v>21</v>
      </c>
      <c r="N4232" s="1">
        <f t="shared" si="2214"/>
        <v>16</v>
      </c>
      <c r="O4232" s="2">
        <f t="shared" si="2215"/>
        <v>0.9949673</v>
      </c>
      <c r="P4232" s="13">
        <f t="shared" si="2240"/>
        <v>0.99339977999999995</v>
      </c>
      <c r="Q4232" s="13">
        <f t="shared" si="2233"/>
        <v>1.6275253378017793</v>
      </c>
      <c r="R4232" s="2">
        <f t="shared" si="2236"/>
        <v>1.61933449</v>
      </c>
      <c r="S4232" s="2">
        <f t="shared" si="2229"/>
        <v>1.69349298</v>
      </c>
      <c r="T4232" s="2">
        <f t="shared" si="2216"/>
        <v>165330.20448491999</v>
      </c>
      <c r="U4232" s="2">
        <f t="shared" si="2217"/>
        <v>7694.6673070158695</v>
      </c>
      <c r="V4232" s="2">
        <f t="shared" si="2218"/>
        <v>53591.769213043823</v>
      </c>
      <c r="W4232" s="2">
        <f t="shared" si="2219"/>
        <v>158913.17984728969</v>
      </c>
      <c r="X4232" s="17">
        <f t="shared" si="2220"/>
        <v>0</v>
      </c>
      <c r="Y4232" s="2">
        <f t="shared" si="2221"/>
        <v>0</v>
      </c>
      <c r="Z4232" s="72">
        <f t="shared" si="2222"/>
        <v>0</v>
      </c>
      <c r="AA4232" s="2">
        <f t="shared" si="2241"/>
        <v>0</v>
      </c>
      <c r="AB4232" s="12">
        <f t="shared" si="2230"/>
        <v>4.6600000000000003E-2</v>
      </c>
      <c r="AC4232" s="17">
        <f t="shared" si="2223"/>
        <v>16</v>
      </c>
      <c r="AD4232" s="17">
        <v>252</v>
      </c>
      <c r="AE4232" s="13">
        <f t="shared" si="2234"/>
        <v>1.0028960469999999</v>
      </c>
      <c r="AF4232" s="2">
        <f t="shared" si="2242"/>
        <v>478.80404270000002</v>
      </c>
      <c r="AG4232" s="2">
        <f t="shared" si="2224"/>
        <v>460.22003775000002</v>
      </c>
      <c r="AH4232" s="3">
        <f t="shared" si="2225"/>
        <v>0</v>
      </c>
      <c r="AI4232" s="4" t="str">
        <f t="shared" si="2235"/>
        <v>A+J=</v>
      </c>
      <c r="AJ4232" s="11">
        <f t="shared" si="2231"/>
        <v>45397</v>
      </c>
      <c r="AQ4232" s="53"/>
      <c r="AR4232" s="53"/>
    </row>
    <row r="4233" spans="1:44" x14ac:dyDescent="0.2">
      <c r="A4233" s="158">
        <f t="shared" si="2226"/>
        <v>45389</v>
      </c>
      <c r="B4233" s="2">
        <f t="shared" si="2210"/>
        <v>159373.39988503969</v>
      </c>
      <c r="C4233" s="2">
        <f t="shared" si="2227"/>
        <v>97626.743327229997</v>
      </c>
      <c r="D4233" s="2">
        <f>SUM(Y4233:Y$4362)</f>
        <v>11095.5229958</v>
      </c>
      <c r="E4233" s="73">
        <f t="shared" si="2211"/>
        <v>86531.220331429999</v>
      </c>
      <c r="F4233" s="88">
        <f t="shared" si="2237"/>
        <v>6455.85</v>
      </c>
      <c r="G4233" s="3">
        <f>IF(AND(N4233=1,N4232&gt;1),VLOOKUP(A4232,[1]Plan1!$BK$81:$BM$259,3),G4232)</f>
        <v>6413.24</v>
      </c>
      <c r="H4233" s="11">
        <f t="shared" si="2238"/>
        <v>45306</v>
      </c>
      <c r="I4233" s="11">
        <f t="shared" si="2239"/>
        <v>45337</v>
      </c>
      <c r="J4233" s="12">
        <f t="shared" si="2212"/>
        <v>-6.6002153085962245E-3</v>
      </c>
      <c r="K4233" s="11">
        <f t="shared" si="2228"/>
        <v>45397</v>
      </c>
      <c r="L4233" s="11">
        <f t="shared" si="2213"/>
        <v>45397</v>
      </c>
      <c r="M4233" s="1">
        <f t="shared" si="2232"/>
        <v>21</v>
      </c>
      <c r="N4233" s="1">
        <f t="shared" si="2214"/>
        <v>16</v>
      </c>
      <c r="O4233" s="2">
        <f t="shared" si="2215"/>
        <v>0.9949673</v>
      </c>
      <c r="P4233" s="13">
        <f t="shared" si="2240"/>
        <v>0.99339977999999995</v>
      </c>
      <c r="Q4233" s="13">
        <f t="shared" si="2233"/>
        <v>1.6275253378017793</v>
      </c>
      <c r="R4233" s="2">
        <f t="shared" si="2236"/>
        <v>1.61933449</v>
      </c>
      <c r="S4233" s="2">
        <f t="shared" si="2229"/>
        <v>1.69349298</v>
      </c>
      <c r="T4233" s="2">
        <f t="shared" si="2216"/>
        <v>165330.20448491999</v>
      </c>
      <c r="U4233" s="2">
        <f t="shared" si="2217"/>
        <v>7694.6673070158695</v>
      </c>
      <c r="V4233" s="2">
        <f t="shared" si="2218"/>
        <v>53591.769213043823</v>
      </c>
      <c r="W4233" s="2">
        <f t="shared" si="2219"/>
        <v>158913.17984728969</v>
      </c>
      <c r="X4233" s="17">
        <f t="shared" si="2220"/>
        <v>0</v>
      </c>
      <c r="Y4233" s="2">
        <f t="shared" si="2221"/>
        <v>0</v>
      </c>
      <c r="Z4233" s="72">
        <f t="shared" si="2222"/>
        <v>0</v>
      </c>
      <c r="AA4233" s="2">
        <f t="shared" si="2241"/>
        <v>0</v>
      </c>
      <c r="AB4233" s="12">
        <f t="shared" si="2230"/>
        <v>4.6600000000000003E-2</v>
      </c>
      <c r="AC4233" s="17">
        <f t="shared" si="2223"/>
        <v>16</v>
      </c>
      <c r="AD4233" s="17">
        <v>252</v>
      </c>
      <c r="AE4233" s="13">
        <f t="shared" si="2234"/>
        <v>1.0028960469999999</v>
      </c>
      <c r="AF4233" s="2">
        <f t="shared" si="2242"/>
        <v>478.80404270000002</v>
      </c>
      <c r="AG4233" s="2">
        <f t="shared" si="2224"/>
        <v>460.22003775000002</v>
      </c>
      <c r="AH4233" s="3">
        <f t="shared" si="2225"/>
        <v>0</v>
      </c>
      <c r="AI4233" s="4" t="str">
        <f t="shared" si="2235"/>
        <v>A+J=</v>
      </c>
      <c r="AJ4233" s="11">
        <f t="shared" si="2231"/>
        <v>45397</v>
      </c>
      <c r="AQ4233" s="53"/>
      <c r="AR4233" s="53"/>
    </row>
    <row r="4234" spans="1:44" x14ac:dyDescent="0.2">
      <c r="A4234" s="158">
        <f t="shared" si="2226"/>
        <v>45390</v>
      </c>
      <c r="B4234" s="2">
        <f t="shared" ref="B4234:B4297" si="2243">(W4234+AG4234)</f>
        <v>159373.39988503969</v>
      </c>
      <c r="C4234" s="2">
        <f t="shared" si="2227"/>
        <v>97626.743327229997</v>
      </c>
      <c r="D4234" s="2">
        <f>SUM(Y4234:Y$4362)</f>
        <v>11095.5229958</v>
      </c>
      <c r="E4234" s="73">
        <f t="shared" ref="E4234:E4297" si="2244">(C4234-D4234)</f>
        <v>86531.220331429999</v>
      </c>
      <c r="F4234" s="88">
        <f t="shared" si="2237"/>
        <v>6455.85</v>
      </c>
      <c r="G4234" s="3">
        <f>IF(AND(N4234=1,N4233&gt;1),VLOOKUP(A4233,[1]Plan1!$BK$81:$BM$259,3),G4233)</f>
        <v>6413.24</v>
      </c>
      <c r="H4234" s="11">
        <f t="shared" si="2238"/>
        <v>45306</v>
      </c>
      <c r="I4234" s="11">
        <f t="shared" si="2239"/>
        <v>45337</v>
      </c>
      <c r="J4234" s="12">
        <f t="shared" ref="J4234:J4297" si="2245">(G4234/F4234)-1</f>
        <v>-6.6002153085962245E-3</v>
      </c>
      <c r="K4234" s="11">
        <f t="shared" si="2228"/>
        <v>45397</v>
      </c>
      <c r="L4234" s="11">
        <f t="shared" ref="L4234:L4297" si="2246">IF(A4234&gt;L4233,K4234,L4233)</f>
        <v>45397</v>
      </c>
      <c r="M4234" s="1">
        <f t="shared" si="2232"/>
        <v>21</v>
      </c>
      <c r="N4234" s="1">
        <f t="shared" ref="N4234:N4297" si="2247">(M4234-(NETWORKDAYS(A4234,L4234,$AN$194:$AN$348)-1))</f>
        <v>16</v>
      </c>
      <c r="O4234" s="2">
        <f t="shared" ref="O4234:O4297" si="2248">TRUNC((G4234/F4234)^TRUNC((N4234/M4234),9),8)</f>
        <v>0.9949673</v>
      </c>
      <c r="P4234" s="13">
        <f t="shared" si="2240"/>
        <v>0.99339977999999995</v>
      </c>
      <c r="Q4234" s="13">
        <f t="shared" si="2233"/>
        <v>1.6275253378017793</v>
      </c>
      <c r="R4234" s="2">
        <f t="shared" si="2236"/>
        <v>1.61933449</v>
      </c>
      <c r="S4234" s="2">
        <f t="shared" si="2229"/>
        <v>1.69349298</v>
      </c>
      <c r="T4234" s="2">
        <f t="shared" ref="T4234:T4297" si="2249">TRUNC(C4234*S4234,8)</f>
        <v>165330.20448491999</v>
      </c>
      <c r="U4234" s="2">
        <f t="shared" ref="U4234:U4297" si="2250">(D4234*(S4234-1))</f>
        <v>7694.6673070158695</v>
      </c>
      <c r="V4234" s="2">
        <f t="shared" ref="V4234:V4297" si="2251">(E4234*(R4234-1))</f>
        <v>53591.769213043823</v>
      </c>
      <c r="W4234" s="2">
        <f t="shared" ref="W4234:W4297" si="2252">(C4234+U4234+V4234)</f>
        <v>158913.17984728969</v>
      </c>
      <c r="X4234" s="17">
        <f t="shared" ref="X4234:X4297" si="2253">IF(VLOOKUP(A4234,AN$10:AU$190,8)=VLOOKUP(A4233,AN$10:AU$190,8),0,VLOOKUP(A4234,AN$10:AU$190,8))</f>
        <v>0</v>
      </c>
      <c r="Y4234" s="2">
        <f t="shared" ref="Y4234:Y4297" si="2254">IF(X4234&gt;0,VLOOKUP(A4234,AN$12:AR$190,5),0)</f>
        <v>0</v>
      </c>
      <c r="Z4234" s="72">
        <f t="shared" ref="Z4234:Z4297" si="2255">IF(X4234&gt;0,VLOOKUP($A4234,$AN$10:$AS$190,6),0)</f>
        <v>0</v>
      </c>
      <c r="AA4234" s="2">
        <f t="shared" si="2241"/>
        <v>0</v>
      </c>
      <c r="AB4234" s="12">
        <f t="shared" si="2230"/>
        <v>4.6600000000000003E-2</v>
      </c>
      <c r="AC4234" s="17">
        <f t="shared" ref="AC4234:AC4297" si="2256">N4234</f>
        <v>16</v>
      </c>
      <c r="AD4234" s="17">
        <v>252</v>
      </c>
      <c r="AE4234" s="13">
        <f t="shared" si="2234"/>
        <v>1.0028960469999999</v>
      </c>
      <c r="AF4234" s="2">
        <f t="shared" si="2242"/>
        <v>478.80404270000002</v>
      </c>
      <c r="AG4234" s="2">
        <f t="shared" ref="AG4234:AG4297" si="2257">TRUNC((W4234*(AE4234-1)),8)</f>
        <v>460.22003775000002</v>
      </c>
      <c r="AH4234" s="3">
        <f t="shared" ref="AH4234:AH4297" si="2258">IF(AA4234&gt;0,AA4234+AF4234,0)</f>
        <v>0</v>
      </c>
      <c r="AI4234" s="4" t="str">
        <f t="shared" si="2235"/>
        <v>A+J=</v>
      </c>
      <c r="AJ4234" s="11">
        <f t="shared" si="2231"/>
        <v>45397</v>
      </c>
      <c r="AQ4234" s="53"/>
      <c r="AR4234" s="53"/>
    </row>
    <row r="4235" spans="1:44" x14ac:dyDescent="0.2">
      <c r="A4235" s="158">
        <f t="shared" ref="A4235:A4298" si="2259">(A4234+1)</f>
        <v>45391</v>
      </c>
      <c r="B4235" s="2">
        <f t="shared" si="2243"/>
        <v>159357.89249090728</v>
      </c>
      <c r="C4235" s="2">
        <f t="shared" ref="C4235:C4298" si="2260">TRUNC(IF(X4234&gt;0,VLOOKUP(A4234,$AN$12:$AO$190,2),C4234),8)</f>
        <v>97626.743327229997</v>
      </c>
      <c r="D4235" s="2">
        <f>SUM(Y4235:Y$4362)</f>
        <v>11095.5229958</v>
      </c>
      <c r="E4235" s="73">
        <f t="shared" si="2244"/>
        <v>86531.220331429999</v>
      </c>
      <c r="F4235" s="88">
        <f t="shared" si="2237"/>
        <v>6455.85</v>
      </c>
      <c r="G4235" s="3">
        <f>IF(AND(N4235=1,N4234&gt;1),VLOOKUP(A4234,[1]Plan1!$BK$81:$BM$259,3),G4234)</f>
        <v>6413.24</v>
      </c>
      <c r="H4235" s="11">
        <f t="shared" si="2238"/>
        <v>45306</v>
      </c>
      <c r="I4235" s="11">
        <f t="shared" si="2239"/>
        <v>45337</v>
      </c>
      <c r="J4235" s="12">
        <f t="shared" si="2245"/>
        <v>-6.6002153085962245E-3</v>
      </c>
      <c r="K4235" s="11">
        <f t="shared" ref="K4235:K4298" si="2261">IF(DAY(A4235)=14,VLOOKUP(A4235,AR$194:AW$373,4),K4234)</f>
        <v>45397</v>
      </c>
      <c r="L4235" s="11">
        <f t="shared" si="2246"/>
        <v>45397</v>
      </c>
      <c r="M4235" s="1">
        <f t="shared" si="2232"/>
        <v>21</v>
      </c>
      <c r="N4235" s="1">
        <f t="shared" si="2247"/>
        <v>17</v>
      </c>
      <c r="O4235" s="2">
        <f t="shared" si="2248"/>
        <v>0.99465360000000003</v>
      </c>
      <c r="P4235" s="13">
        <f t="shared" si="2240"/>
        <v>0.99339977999999995</v>
      </c>
      <c r="Q4235" s="13">
        <f t="shared" si="2233"/>
        <v>1.6275253378017793</v>
      </c>
      <c r="R4235" s="2">
        <f t="shared" si="2236"/>
        <v>1.61882393</v>
      </c>
      <c r="S4235" s="2">
        <f t="shared" ref="S4235:S4298" si="2262">IF(AND(X4235&gt;0,MONTH(A4235)=9),R4235,S4234)</f>
        <v>1.69349298</v>
      </c>
      <c r="T4235" s="2">
        <f t="shared" si="2249"/>
        <v>165330.20448491999</v>
      </c>
      <c r="U4235" s="2">
        <f t="shared" si="2250"/>
        <v>7694.6673070158695</v>
      </c>
      <c r="V4235" s="2">
        <f t="shared" si="2251"/>
        <v>53547.589833191414</v>
      </c>
      <c r="W4235" s="2">
        <f t="shared" si="2252"/>
        <v>158869.00046743729</v>
      </c>
      <c r="X4235" s="17">
        <f t="shared" si="2253"/>
        <v>0</v>
      </c>
      <c r="Y4235" s="2">
        <f t="shared" si="2254"/>
        <v>0</v>
      </c>
      <c r="Z4235" s="72">
        <f t="shared" si="2255"/>
        <v>0</v>
      </c>
      <c r="AA4235" s="2">
        <f t="shared" si="2241"/>
        <v>0</v>
      </c>
      <c r="AB4235" s="12">
        <f t="shared" ref="AB4235:AB4298" si="2263">(AB4234)</f>
        <v>4.6600000000000003E-2</v>
      </c>
      <c r="AC4235" s="17">
        <f t="shared" si="2256"/>
        <v>17</v>
      </c>
      <c r="AD4235" s="17">
        <v>252</v>
      </c>
      <c r="AE4235" s="13">
        <f t="shared" si="2234"/>
        <v>1.003077328</v>
      </c>
      <c r="AF4235" s="2">
        <f t="shared" si="2242"/>
        <v>508.77526749999998</v>
      </c>
      <c r="AG4235" s="2">
        <f t="shared" si="2257"/>
        <v>488.89202347000003</v>
      </c>
      <c r="AH4235" s="3">
        <f t="shared" si="2258"/>
        <v>0</v>
      </c>
      <c r="AI4235" s="4" t="str">
        <f t="shared" si="2235"/>
        <v>A+J=</v>
      </c>
      <c r="AJ4235" s="11">
        <f t="shared" ref="AJ4235:AJ4298" si="2264">IF(X4234&gt;0,VLOOKUP(A4234,$AN$10:$AW$190,9),AJ4234)</f>
        <v>45397</v>
      </c>
      <c r="AQ4235" s="53"/>
      <c r="AR4235" s="53"/>
    </row>
    <row r="4236" spans="1:44" x14ac:dyDescent="0.2">
      <c r="A4236" s="158">
        <f t="shared" si="2259"/>
        <v>45392</v>
      </c>
      <c r="B4236" s="2">
        <f t="shared" si="2243"/>
        <v>159342.38734219791</v>
      </c>
      <c r="C4236" s="2">
        <f t="shared" si="2260"/>
        <v>97626.743327229997</v>
      </c>
      <c r="D4236" s="2">
        <f>SUM(Y4236:Y$4362)</f>
        <v>11095.5229958</v>
      </c>
      <c r="E4236" s="73">
        <f t="shared" si="2244"/>
        <v>86531.220331429999</v>
      </c>
      <c r="F4236" s="88">
        <f t="shared" si="2237"/>
        <v>6455.85</v>
      </c>
      <c r="G4236" s="3">
        <f>IF(AND(N4236=1,N4235&gt;1),VLOOKUP(A4235,[1]Plan1!$BK$81:$BM$259,3),G4235)</f>
        <v>6413.24</v>
      </c>
      <c r="H4236" s="11">
        <f t="shared" si="2238"/>
        <v>45306</v>
      </c>
      <c r="I4236" s="11">
        <f t="shared" si="2239"/>
        <v>45337</v>
      </c>
      <c r="J4236" s="12">
        <f t="shared" si="2245"/>
        <v>-6.6002153085962245E-3</v>
      </c>
      <c r="K4236" s="11">
        <f t="shared" si="2261"/>
        <v>45397</v>
      </c>
      <c r="L4236" s="11">
        <f t="shared" si="2246"/>
        <v>45397</v>
      </c>
      <c r="M4236" s="1">
        <f t="shared" si="2232"/>
        <v>21</v>
      </c>
      <c r="N4236" s="1">
        <f t="shared" si="2247"/>
        <v>18</v>
      </c>
      <c r="O4236" s="2">
        <f t="shared" si="2248"/>
        <v>0.99433998999999995</v>
      </c>
      <c r="P4236" s="13">
        <f t="shared" si="2240"/>
        <v>0.99339977999999995</v>
      </c>
      <c r="Q4236" s="13">
        <f t="shared" si="2233"/>
        <v>1.6275253378017793</v>
      </c>
      <c r="R4236" s="2">
        <f t="shared" si="2236"/>
        <v>1.6183135200000001</v>
      </c>
      <c r="S4236" s="2">
        <f t="shared" si="2262"/>
        <v>1.69349298</v>
      </c>
      <c r="T4236" s="2">
        <f t="shared" si="2249"/>
        <v>165330.20448491999</v>
      </c>
      <c r="U4236" s="2">
        <f t="shared" si="2250"/>
        <v>7694.6673070158695</v>
      </c>
      <c r="V4236" s="2">
        <f t="shared" si="2251"/>
        <v>53503.423433022057</v>
      </c>
      <c r="W4236" s="2">
        <f t="shared" si="2252"/>
        <v>158824.83406726792</v>
      </c>
      <c r="X4236" s="17">
        <f t="shared" si="2253"/>
        <v>0</v>
      </c>
      <c r="Y4236" s="2">
        <f t="shared" si="2254"/>
        <v>0</v>
      </c>
      <c r="Z4236" s="72">
        <f t="shared" si="2255"/>
        <v>0</v>
      </c>
      <c r="AA4236" s="2">
        <f t="shared" si="2241"/>
        <v>0</v>
      </c>
      <c r="AB4236" s="12">
        <f t="shared" si="2263"/>
        <v>4.6600000000000003E-2</v>
      </c>
      <c r="AC4236" s="17">
        <f t="shared" si="2256"/>
        <v>18</v>
      </c>
      <c r="AD4236" s="17">
        <v>252</v>
      </c>
      <c r="AE4236" s="13">
        <f t="shared" si="2234"/>
        <v>1.003258642</v>
      </c>
      <c r="AF4236" s="2">
        <f t="shared" si="2242"/>
        <v>538.75194820000002</v>
      </c>
      <c r="AG4236" s="2">
        <f t="shared" si="2257"/>
        <v>517.55327493000004</v>
      </c>
      <c r="AH4236" s="3">
        <f t="shared" si="2258"/>
        <v>0</v>
      </c>
      <c r="AI4236" s="4" t="str">
        <f t="shared" si="2235"/>
        <v>A+J=</v>
      </c>
      <c r="AJ4236" s="11">
        <f t="shared" si="2264"/>
        <v>45397</v>
      </c>
      <c r="AQ4236" s="53"/>
      <c r="AR4236" s="53"/>
    </row>
    <row r="4237" spans="1:44" x14ac:dyDescent="0.2">
      <c r="A4237" s="158">
        <f t="shared" si="2259"/>
        <v>45393</v>
      </c>
      <c r="B4237" s="2">
        <f t="shared" si="2243"/>
        <v>159326.8868876982</v>
      </c>
      <c r="C4237" s="2">
        <f t="shared" si="2260"/>
        <v>97626.743327229997</v>
      </c>
      <c r="D4237" s="2">
        <f>SUM(Y4237:Y$4362)</f>
        <v>11095.5229958</v>
      </c>
      <c r="E4237" s="73">
        <f t="shared" si="2244"/>
        <v>86531.220331429999</v>
      </c>
      <c r="F4237" s="88">
        <f t="shared" si="2237"/>
        <v>6455.85</v>
      </c>
      <c r="G4237" s="3">
        <f>IF(AND(N4237=1,N4236&gt;1),VLOOKUP(A4236,[1]Plan1!$BK$81:$BM$259,3),G4236)</f>
        <v>6413.24</v>
      </c>
      <c r="H4237" s="11">
        <f t="shared" si="2238"/>
        <v>45306</v>
      </c>
      <c r="I4237" s="11">
        <f t="shared" si="2239"/>
        <v>45337</v>
      </c>
      <c r="J4237" s="12">
        <f t="shared" si="2245"/>
        <v>-6.6002153085962245E-3</v>
      </c>
      <c r="K4237" s="11">
        <f t="shared" si="2261"/>
        <v>45397</v>
      </c>
      <c r="L4237" s="11">
        <f t="shared" si="2246"/>
        <v>45397</v>
      </c>
      <c r="M4237" s="1">
        <f t="shared" si="2232"/>
        <v>21</v>
      </c>
      <c r="N4237" s="1">
        <f t="shared" si="2247"/>
        <v>19</v>
      </c>
      <c r="O4237" s="2">
        <f t="shared" si="2248"/>
        <v>0.99402648999999998</v>
      </c>
      <c r="P4237" s="13">
        <f t="shared" si="2240"/>
        <v>0.99339977999999995</v>
      </c>
      <c r="Q4237" s="13">
        <f t="shared" si="2233"/>
        <v>1.6275253378017793</v>
      </c>
      <c r="R4237" s="2">
        <f t="shared" si="2236"/>
        <v>1.6178032899999999</v>
      </c>
      <c r="S4237" s="2">
        <f t="shared" si="2262"/>
        <v>1.69349298</v>
      </c>
      <c r="T4237" s="2">
        <f t="shared" si="2249"/>
        <v>165330.20448491999</v>
      </c>
      <c r="U4237" s="2">
        <f t="shared" si="2250"/>
        <v>7694.6673070158695</v>
      </c>
      <c r="V4237" s="2">
        <f t="shared" si="2251"/>
        <v>53459.272608472333</v>
      </c>
      <c r="W4237" s="2">
        <f t="shared" si="2252"/>
        <v>158780.68324271819</v>
      </c>
      <c r="X4237" s="17">
        <f t="shared" si="2253"/>
        <v>0</v>
      </c>
      <c r="Y4237" s="2">
        <f t="shared" si="2254"/>
        <v>0</v>
      </c>
      <c r="Z4237" s="72">
        <f t="shared" si="2255"/>
        <v>0</v>
      </c>
      <c r="AA4237" s="2">
        <f t="shared" si="2241"/>
        <v>0</v>
      </c>
      <c r="AB4237" s="12">
        <f t="shared" si="2263"/>
        <v>4.6600000000000003E-2</v>
      </c>
      <c r="AC4237" s="17">
        <f t="shared" si="2256"/>
        <v>19</v>
      </c>
      <c r="AD4237" s="17">
        <v>252</v>
      </c>
      <c r="AE4237" s="13">
        <f t="shared" si="2234"/>
        <v>1.003439988</v>
      </c>
      <c r="AF4237" s="2">
        <f t="shared" si="2242"/>
        <v>568.73391946000004</v>
      </c>
      <c r="AG4237" s="2">
        <f t="shared" si="2257"/>
        <v>546.20364498000004</v>
      </c>
      <c r="AH4237" s="3">
        <f t="shared" si="2258"/>
        <v>0</v>
      </c>
      <c r="AI4237" s="4" t="str">
        <f t="shared" si="2235"/>
        <v>A+J=</v>
      </c>
      <c r="AJ4237" s="11">
        <f t="shared" si="2264"/>
        <v>45397</v>
      </c>
      <c r="AQ4237" s="53"/>
      <c r="AR4237" s="53"/>
    </row>
    <row r="4238" spans="1:44" x14ac:dyDescent="0.2">
      <c r="A4238" s="158">
        <f t="shared" si="2259"/>
        <v>45394</v>
      </c>
      <c r="B4238" s="2">
        <f t="shared" si="2243"/>
        <v>159311.39058067597</v>
      </c>
      <c r="C4238" s="2">
        <f t="shared" si="2260"/>
        <v>97626.743327229997</v>
      </c>
      <c r="D4238" s="2">
        <f>SUM(Y4238:Y$4362)</f>
        <v>11095.5229958</v>
      </c>
      <c r="E4238" s="73">
        <f t="shared" si="2244"/>
        <v>86531.220331429999</v>
      </c>
      <c r="F4238" s="88">
        <f t="shared" si="2237"/>
        <v>6455.85</v>
      </c>
      <c r="G4238" s="3">
        <f>IF(AND(N4238=1,N4237&gt;1),VLOOKUP(A4237,[1]Plan1!$BK$81:$BM$259,3),G4237)</f>
        <v>6413.24</v>
      </c>
      <c r="H4238" s="11">
        <f t="shared" si="2238"/>
        <v>45306</v>
      </c>
      <c r="I4238" s="11">
        <f t="shared" si="2239"/>
        <v>45337</v>
      </c>
      <c r="J4238" s="12">
        <f t="shared" si="2245"/>
        <v>-6.6002153085962245E-3</v>
      </c>
      <c r="K4238" s="11">
        <f t="shared" si="2261"/>
        <v>45397</v>
      </c>
      <c r="L4238" s="11">
        <f t="shared" si="2246"/>
        <v>45397</v>
      </c>
      <c r="M4238" s="1">
        <f t="shared" si="2232"/>
        <v>21</v>
      </c>
      <c r="N4238" s="1">
        <f t="shared" si="2247"/>
        <v>20</v>
      </c>
      <c r="O4238" s="2">
        <f t="shared" si="2248"/>
        <v>0.99371308999999997</v>
      </c>
      <c r="P4238" s="13">
        <f t="shared" si="2240"/>
        <v>0.99339977999999995</v>
      </c>
      <c r="Q4238" s="13">
        <f t="shared" si="2233"/>
        <v>1.6275253378017793</v>
      </c>
      <c r="R4238" s="2">
        <f t="shared" si="2236"/>
        <v>1.61729323</v>
      </c>
      <c r="S4238" s="2">
        <f t="shared" si="2262"/>
        <v>1.69349298</v>
      </c>
      <c r="T4238" s="2">
        <f t="shared" si="2249"/>
        <v>165330.20448491999</v>
      </c>
      <c r="U4238" s="2">
        <f t="shared" si="2250"/>
        <v>7694.6673070158695</v>
      </c>
      <c r="V4238" s="2">
        <f t="shared" si="2251"/>
        <v>53415.136494230093</v>
      </c>
      <c r="W4238" s="2">
        <f t="shared" si="2252"/>
        <v>158736.54712847597</v>
      </c>
      <c r="X4238" s="17">
        <f t="shared" si="2253"/>
        <v>0</v>
      </c>
      <c r="Y4238" s="2">
        <f t="shared" si="2254"/>
        <v>0</v>
      </c>
      <c r="Z4238" s="72">
        <f t="shared" si="2255"/>
        <v>0</v>
      </c>
      <c r="AA4238" s="2">
        <f t="shared" si="2241"/>
        <v>0</v>
      </c>
      <c r="AB4238" s="12">
        <f t="shared" si="2263"/>
        <v>4.6600000000000003E-2</v>
      </c>
      <c r="AC4238" s="17">
        <f t="shared" si="2256"/>
        <v>20</v>
      </c>
      <c r="AD4238" s="17">
        <v>252</v>
      </c>
      <c r="AE4238" s="13">
        <f t="shared" si="2234"/>
        <v>1.0036213679999999</v>
      </c>
      <c r="AF4238" s="2">
        <f t="shared" si="2242"/>
        <v>598.72151195000004</v>
      </c>
      <c r="AG4238" s="2">
        <f t="shared" si="2257"/>
        <v>574.8434522</v>
      </c>
      <c r="AH4238" s="3">
        <f t="shared" si="2258"/>
        <v>0</v>
      </c>
      <c r="AI4238" s="4" t="str">
        <f t="shared" si="2235"/>
        <v>A+J=</v>
      </c>
      <c r="AJ4238" s="11">
        <f t="shared" si="2264"/>
        <v>45397</v>
      </c>
      <c r="AQ4238" s="53"/>
      <c r="AR4238" s="53"/>
    </row>
    <row r="4239" spans="1:44" x14ac:dyDescent="0.2">
      <c r="A4239" s="158">
        <f t="shared" si="2259"/>
        <v>45395</v>
      </c>
      <c r="B4239" s="2">
        <f t="shared" si="2243"/>
        <v>159295.89550142456</v>
      </c>
      <c r="C4239" s="2">
        <f t="shared" si="2260"/>
        <v>97626.743327229997</v>
      </c>
      <c r="D4239" s="2">
        <f>SUM(Y4239:Y$4362)</f>
        <v>11095.5229958</v>
      </c>
      <c r="E4239" s="73">
        <f t="shared" si="2244"/>
        <v>86531.220331429999</v>
      </c>
      <c r="F4239" s="88">
        <f t="shared" si="2237"/>
        <v>6455.85</v>
      </c>
      <c r="G4239" s="3">
        <f>IF(AND(N4239=1,N4238&gt;1),VLOOKUP(A4238,[1]Plan1!$BK$81:$BM$259,3),G4238)</f>
        <v>6413.24</v>
      </c>
      <c r="H4239" s="11">
        <f t="shared" si="2238"/>
        <v>45306</v>
      </c>
      <c r="I4239" s="11">
        <f t="shared" si="2239"/>
        <v>45337</v>
      </c>
      <c r="J4239" s="12">
        <f t="shared" si="2245"/>
        <v>-6.6002153085962245E-3</v>
      </c>
      <c r="K4239" s="11">
        <f t="shared" si="2261"/>
        <v>45397</v>
      </c>
      <c r="L4239" s="11">
        <f t="shared" si="2246"/>
        <v>45397</v>
      </c>
      <c r="M4239" s="1">
        <f t="shared" si="2232"/>
        <v>21</v>
      </c>
      <c r="N4239" s="1">
        <f t="shared" si="2247"/>
        <v>21</v>
      </c>
      <c r="O4239" s="2">
        <f t="shared" si="2248"/>
        <v>0.99339977999999995</v>
      </c>
      <c r="P4239" s="13">
        <f t="shared" si="2240"/>
        <v>0.99339977999999995</v>
      </c>
      <c r="Q4239" s="13">
        <f t="shared" si="2233"/>
        <v>1.6275253378017793</v>
      </c>
      <c r="R4239" s="2">
        <f t="shared" si="2236"/>
        <v>1.61678331</v>
      </c>
      <c r="S4239" s="2">
        <f t="shared" si="2262"/>
        <v>1.69349298</v>
      </c>
      <c r="T4239" s="2">
        <f t="shared" si="2249"/>
        <v>165330.20448491999</v>
      </c>
      <c r="U4239" s="2">
        <f t="shared" si="2250"/>
        <v>7694.6673070158695</v>
      </c>
      <c r="V4239" s="2">
        <f t="shared" si="2251"/>
        <v>53371.012494358692</v>
      </c>
      <c r="W4239" s="2">
        <f t="shared" si="2252"/>
        <v>158692.42312860457</v>
      </c>
      <c r="X4239" s="17">
        <f t="shared" si="2253"/>
        <v>0</v>
      </c>
      <c r="Y4239" s="2">
        <f t="shared" si="2254"/>
        <v>0</v>
      </c>
      <c r="Z4239" s="72">
        <f t="shared" si="2255"/>
        <v>0</v>
      </c>
      <c r="AA4239" s="2">
        <f t="shared" si="2241"/>
        <v>0</v>
      </c>
      <c r="AB4239" s="12">
        <f t="shared" si="2263"/>
        <v>4.6600000000000003E-2</v>
      </c>
      <c r="AC4239" s="17">
        <f t="shared" si="2256"/>
        <v>21</v>
      </c>
      <c r="AD4239" s="17">
        <v>252</v>
      </c>
      <c r="AE4239" s="13">
        <f t="shared" si="2234"/>
        <v>1.00380278</v>
      </c>
      <c r="AF4239" s="2">
        <f t="shared" si="2242"/>
        <v>628.71439500999998</v>
      </c>
      <c r="AG4239" s="2">
        <f t="shared" si="2257"/>
        <v>603.47237282000003</v>
      </c>
      <c r="AH4239" s="3">
        <f t="shared" si="2258"/>
        <v>0</v>
      </c>
      <c r="AI4239" s="4" t="str">
        <f t="shared" si="2235"/>
        <v>A+J=</v>
      </c>
      <c r="AJ4239" s="11">
        <f t="shared" si="2264"/>
        <v>45397</v>
      </c>
      <c r="AQ4239" s="53"/>
      <c r="AR4239" s="53"/>
    </row>
    <row r="4240" spans="1:44" x14ac:dyDescent="0.2">
      <c r="A4240" s="158">
        <f t="shared" si="2259"/>
        <v>45396</v>
      </c>
      <c r="B4240" s="2">
        <f t="shared" si="2243"/>
        <v>159295.89550142456</v>
      </c>
      <c r="C4240" s="2">
        <f t="shared" si="2260"/>
        <v>97626.743327229997</v>
      </c>
      <c r="D4240" s="2">
        <f>SUM(Y4240:Y$4362)</f>
        <v>11095.5229958</v>
      </c>
      <c r="E4240" s="73">
        <f t="shared" si="2244"/>
        <v>86531.220331429999</v>
      </c>
      <c r="F4240" s="88">
        <f t="shared" si="2237"/>
        <v>6455.85</v>
      </c>
      <c r="G4240" s="3">
        <f>IF(AND(N4240=1,N4239&gt;1),VLOOKUP(A4239,[1]Plan1!$BK$81:$BM$259,3),G4239)</f>
        <v>6413.24</v>
      </c>
      <c r="H4240" s="11">
        <f t="shared" si="2238"/>
        <v>45306</v>
      </c>
      <c r="I4240" s="11">
        <f t="shared" si="2239"/>
        <v>45337</v>
      </c>
      <c r="J4240" s="12">
        <f t="shared" si="2245"/>
        <v>-6.6002153085962245E-3</v>
      </c>
      <c r="K4240" s="11">
        <f t="shared" si="2261"/>
        <v>45426</v>
      </c>
      <c r="L4240" s="11">
        <f t="shared" si="2246"/>
        <v>45397</v>
      </c>
      <c r="M4240" s="1">
        <f t="shared" si="2232"/>
        <v>21</v>
      </c>
      <c r="N4240" s="1">
        <f t="shared" si="2247"/>
        <v>21</v>
      </c>
      <c r="O4240" s="2">
        <f t="shared" si="2248"/>
        <v>0.99339977999999995</v>
      </c>
      <c r="P4240" s="13">
        <f t="shared" si="2240"/>
        <v>0.99339977999999995</v>
      </c>
      <c r="Q4240" s="13">
        <f t="shared" si="2233"/>
        <v>1.6275253378017793</v>
      </c>
      <c r="R4240" s="2">
        <f t="shared" si="2236"/>
        <v>1.61678331</v>
      </c>
      <c r="S4240" s="2">
        <f t="shared" si="2262"/>
        <v>1.69349298</v>
      </c>
      <c r="T4240" s="2">
        <f t="shared" si="2249"/>
        <v>165330.20448491999</v>
      </c>
      <c r="U4240" s="2">
        <f t="shared" si="2250"/>
        <v>7694.6673070158695</v>
      </c>
      <c r="V4240" s="2">
        <f t="shared" si="2251"/>
        <v>53371.012494358692</v>
      </c>
      <c r="W4240" s="2">
        <f t="shared" si="2252"/>
        <v>158692.42312860457</v>
      </c>
      <c r="X4240" s="17">
        <f t="shared" si="2253"/>
        <v>0</v>
      </c>
      <c r="Y4240" s="2">
        <f t="shared" si="2254"/>
        <v>0</v>
      </c>
      <c r="Z4240" s="72">
        <f t="shared" si="2255"/>
        <v>0</v>
      </c>
      <c r="AA4240" s="2">
        <f t="shared" si="2241"/>
        <v>0</v>
      </c>
      <c r="AB4240" s="12">
        <f t="shared" si="2263"/>
        <v>4.6600000000000003E-2</v>
      </c>
      <c r="AC4240" s="17">
        <f t="shared" si="2256"/>
        <v>21</v>
      </c>
      <c r="AD4240" s="17">
        <v>252</v>
      </c>
      <c r="AE4240" s="13">
        <f t="shared" si="2234"/>
        <v>1.00380278</v>
      </c>
      <c r="AF4240" s="2">
        <f t="shared" si="2242"/>
        <v>628.71439500999998</v>
      </c>
      <c r="AG4240" s="2">
        <f t="shared" si="2257"/>
        <v>603.47237282000003</v>
      </c>
      <c r="AH4240" s="3">
        <f t="shared" si="2258"/>
        <v>0</v>
      </c>
      <c r="AI4240" s="4" t="str">
        <f t="shared" si="2235"/>
        <v>A+J=</v>
      </c>
      <c r="AJ4240" s="11">
        <f t="shared" si="2264"/>
        <v>45397</v>
      </c>
      <c r="AQ4240" s="53"/>
      <c r="AR4240" s="53"/>
    </row>
    <row r="4241" spans="1:44" x14ac:dyDescent="0.2">
      <c r="A4241" s="158">
        <f t="shared" si="2259"/>
        <v>45397</v>
      </c>
      <c r="B4241" s="2">
        <f t="shared" si="2243"/>
        <v>159295.89550142456</v>
      </c>
      <c r="C4241" s="2">
        <f t="shared" si="2260"/>
        <v>97626.743327229997</v>
      </c>
      <c r="D4241" s="2">
        <f>SUM(Y4241:Y$4362)</f>
        <v>11095.5229958</v>
      </c>
      <c r="E4241" s="73">
        <f t="shared" si="2244"/>
        <v>86531.220331429999</v>
      </c>
      <c r="F4241" s="88">
        <f t="shared" si="2237"/>
        <v>6455.85</v>
      </c>
      <c r="G4241" s="3">
        <f>IF(AND(N4241=1,N4240&gt;1),VLOOKUP(A4240,[1]Plan1!$BK$81:$BM$259,3),G4240)</f>
        <v>6413.24</v>
      </c>
      <c r="H4241" s="11">
        <f t="shared" si="2238"/>
        <v>45306</v>
      </c>
      <c r="I4241" s="11">
        <f t="shared" si="2239"/>
        <v>45337</v>
      </c>
      <c r="J4241" s="12">
        <f t="shared" si="2245"/>
        <v>-6.6002153085962245E-3</v>
      </c>
      <c r="K4241" s="11">
        <f t="shared" si="2261"/>
        <v>45426</v>
      </c>
      <c r="L4241" s="11">
        <f t="shared" si="2246"/>
        <v>45397</v>
      </c>
      <c r="M4241" s="1">
        <f t="shared" si="2232"/>
        <v>21</v>
      </c>
      <c r="N4241" s="1">
        <f t="shared" si="2247"/>
        <v>21</v>
      </c>
      <c r="O4241" s="2">
        <f t="shared" si="2248"/>
        <v>0.99339977999999995</v>
      </c>
      <c r="P4241" s="13">
        <f t="shared" si="2240"/>
        <v>0.99339977999999995</v>
      </c>
      <c r="Q4241" s="13">
        <f t="shared" si="2233"/>
        <v>1.6275253378017793</v>
      </c>
      <c r="R4241" s="2">
        <f t="shared" si="2236"/>
        <v>1.61678331</v>
      </c>
      <c r="S4241" s="2">
        <f t="shared" si="2262"/>
        <v>1.69349298</v>
      </c>
      <c r="T4241" s="2">
        <f t="shared" si="2249"/>
        <v>165330.20448491999</v>
      </c>
      <c r="U4241" s="2">
        <f t="shared" si="2250"/>
        <v>7694.6673070158695</v>
      </c>
      <c r="V4241" s="2">
        <f t="shared" si="2251"/>
        <v>53371.012494358692</v>
      </c>
      <c r="W4241" s="2">
        <f t="shared" si="2252"/>
        <v>158692.42312860457</v>
      </c>
      <c r="X4241" s="17">
        <f t="shared" si="2253"/>
        <v>139</v>
      </c>
      <c r="Y4241" s="2">
        <f t="shared" si="2254"/>
        <v>2205.39398936</v>
      </c>
      <c r="Z4241" s="72">
        <f t="shared" si="2255"/>
        <v>2.2590059999999999E-2</v>
      </c>
      <c r="AA4241" s="2">
        <f t="shared" si="2241"/>
        <v>3734.81923912</v>
      </c>
      <c r="AB4241" s="12">
        <f t="shared" si="2263"/>
        <v>4.6600000000000003E-2</v>
      </c>
      <c r="AC4241" s="17">
        <f t="shared" si="2256"/>
        <v>21</v>
      </c>
      <c r="AD4241" s="17">
        <v>252</v>
      </c>
      <c r="AE4241" s="13">
        <f t="shared" si="2234"/>
        <v>1.00380278</v>
      </c>
      <c r="AF4241" s="2">
        <f t="shared" si="2242"/>
        <v>628.71439500999998</v>
      </c>
      <c r="AG4241" s="2">
        <f t="shared" si="2257"/>
        <v>603.47237282000003</v>
      </c>
      <c r="AH4241" s="3">
        <f t="shared" si="2258"/>
        <v>4363.5336341299999</v>
      </c>
      <c r="AI4241" s="4" t="str">
        <f t="shared" si="2235"/>
        <v>A+J=</v>
      </c>
      <c r="AJ4241" s="11">
        <f t="shared" si="2264"/>
        <v>45397</v>
      </c>
      <c r="AQ4241" s="53"/>
      <c r="AR4241" s="53"/>
    </row>
    <row r="4242" spans="1:44" x14ac:dyDescent="0.2">
      <c r="A4242" s="158">
        <f t="shared" si="2259"/>
        <v>45398</v>
      </c>
      <c r="B4242" s="2">
        <f t="shared" si="2243"/>
        <v>154939.29037387899</v>
      </c>
      <c r="C4242" s="2">
        <f t="shared" si="2260"/>
        <v>95421.349337869993</v>
      </c>
      <c r="D4242" s="2">
        <f>SUM(Y4242:Y$4362)</f>
        <v>8890.1290064399982</v>
      </c>
      <c r="E4242" s="73">
        <f t="shared" si="2244"/>
        <v>86531.220331429999</v>
      </c>
      <c r="F4242" s="88">
        <f t="shared" si="2237"/>
        <v>6455.85</v>
      </c>
      <c r="G4242" s="3">
        <f>IF(AND(N4242=1,N4241&gt;1),VLOOKUP(A4241,[1]Plan1!$BK$81:$BM$259,3),G4241)</f>
        <v>6413.24</v>
      </c>
      <c r="H4242" s="11">
        <f t="shared" si="2238"/>
        <v>45338</v>
      </c>
      <c r="I4242" s="11">
        <f t="shared" si="2239"/>
        <v>45367</v>
      </c>
      <c r="J4242" s="12">
        <f t="shared" si="2245"/>
        <v>-6.6002153085962245E-3</v>
      </c>
      <c r="K4242" s="11">
        <f t="shared" si="2261"/>
        <v>45426</v>
      </c>
      <c r="L4242" s="11">
        <f t="shared" si="2246"/>
        <v>45426</v>
      </c>
      <c r="M4242" s="1">
        <f t="shared" si="2232"/>
        <v>20</v>
      </c>
      <c r="N4242" s="1">
        <f t="shared" si="2247"/>
        <v>1</v>
      </c>
      <c r="O4242" s="2">
        <f t="shared" si="2248"/>
        <v>0.99966895</v>
      </c>
      <c r="P4242" s="13">
        <f t="shared" si="2240"/>
        <v>0.99339977999999995</v>
      </c>
      <c r="Q4242" s="13">
        <f t="shared" si="2233"/>
        <v>1.6167833125167133</v>
      </c>
      <c r="R4242" s="2">
        <f t="shared" si="2236"/>
        <v>1.6162480699999999</v>
      </c>
      <c r="S4242" s="2">
        <f t="shared" si="2262"/>
        <v>1.69349298</v>
      </c>
      <c r="T4242" s="2">
        <f t="shared" si="2249"/>
        <v>161595.38524581</v>
      </c>
      <c r="U4242" s="2">
        <f t="shared" si="2250"/>
        <v>6165.2420572605142</v>
      </c>
      <c r="V4242" s="2">
        <f t="shared" si="2251"/>
        <v>53324.697523988492</v>
      </c>
      <c r="W4242" s="2">
        <f t="shared" si="2252"/>
        <v>154911.28891911899</v>
      </c>
      <c r="X4242" s="17">
        <f t="shared" si="2253"/>
        <v>0</v>
      </c>
      <c r="Y4242" s="2">
        <f t="shared" si="2254"/>
        <v>0</v>
      </c>
      <c r="Z4242" s="72">
        <f t="shared" si="2255"/>
        <v>0</v>
      </c>
      <c r="AA4242" s="2">
        <f t="shared" si="2241"/>
        <v>0</v>
      </c>
      <c r="AB4242" s="12">
        <f t="shared" si="2263"/>
        <v>4.6600000000000003E-2</v>
      </c>
      <c r="AC4242" s="17">
        <f t="shared" si="2256"/>
        <v>1</v>
      </c>
      <c r="AD4242" s="17">
        <v>252</v>
      </c>
      <c r="AE4242" s="13">
        <f t="shared" si="2234"/>
        <v>1.0001807579999999</v>
      </c>
      <c r="AF4242" s="2">
        <f t="shared" si="2242"/>
        <v>29.209658640000001</v>
      </c>
      <c r="AG4242" s="2">
        <f t="shared" si="2257"/>
        <v>28.001454760000001</v>
      </c>
      <c r="AH4242" s="3">
        <f t="shared" si="2258"/>
        <v>0</v>
      </c>
      <c r="AI4242" s="4" t="str">
        <f t="shared" si="2235"/>
        <v>A+J=</v>
      </c>
      <c r="AJ4242" s="11">
        <f t="shared" si="2264"/>
        <v>45426</v>
      </c>
      <c r="AQ4242" s="53"/>
      <c r="AR4242" s="53"/>
    </row>
    <row r="4243" spans="1:44" x14ac:dyDescent="0.2">
      <c r="A4243" s="158">
        <f t="shared" si="2259"/>
        <v>45399</v>
      </c>
      <c r="B4243" s="2">
        <f t="shared" si="2243"/>
        <v>154920.97978596625</v>
      </c>
      <c r="C4243" s="2">
        <f t="shared" si="2260"/>
        <v>95421.349337869993</v>
      </c>
      <c r="D4243" s="2">
        <f>SUM(Y4243:Y$4362)</f>
        <v>8890.1290064399982</v>
      </c>
      <c r="E4243" s="73">
        <f t="shared" si="2244"/>
        <v>86531.220331429999</v>
      </c>
      <c r="F4243" s="88">
        <f t="shared" si="2237"/>
        <v>6455.85</v>
      </c>
      <c r="G4243" s="3">
        <f>IF(AND(N4243=1,N4242&gt;1),VLOOKUP(A4242,[1]Plan1!$BK$81:$BM$259,3),G4242)</f>
        <v>6413.24</v>
      </c>
      <c r="H4243" s="11">
        <f t="shared" si="2238"/>
        <v>45338</v>
      </c>
      <c r="I4243" s="11">
        <f t="shared" si="2239"/>
        <v>45367</v>
      </c>
      <c r="J4243" s="12">
        <f t="shared" si="2245"/>
        <v>-6.6002153085962245E-3</v>
      </c>
      <c r="K4243" s="11">
        <f t="shared" si="2261"/>
        <v>45426</v>
      </c>
      <c r="L4243" s="11">
        <f t="shared" si="2246"/>
        <v>45426</v>
      </c>
      <c r="M4243" s="1">
        <f t="shared" si="2232"/>
        <v>20</v>
      </c>
      <c r="N4243" s="1">
        <f t="shared" si="2247"/>
        <v>2</v>
      </c>
      <c r="O4243" s="2">
        <f t="shared" si="2248"/>
        <v>0.99933799999999995</v>
      </c>
      <c r="P4243" s="13">
        <f t="shared" si="2240"/>
        <v>0.99339977999999995</v>
      </c>
      <c r="Q4243" s="13">
        <f t="shared" si="2233"/>
        <v>1.6167833125167133</v>
      </c>
      <c r="R4243" s="2">
        <f t="shared" si="2236"/>
        <v>1.615713</v>
      </c>
      <c r="S4243" s="2">
        <f t="shared" si="2262"/>
        <v>1.69349298</v>
      </c>
      <c r="T4243" s="2">
        <f t="shared" si="2249"/>
        <v>161595.38524581</v>
      </c>
      <c r="U4243" s="2">
        <f t="shared" si="2250"/>
        <v>6165.2420572605142</v>
      </c>
      <c r="V4243" s="2">
        <f t="shared" si="2251"/>
        <v>53278.397263925755</v>
      </c>
      <c r="W4243" s="2">
        <f t="shared" si="2252"/>
        <v>154864.98865905625</v>
      </c>
      <c r="X4243" s="17">
        <f t="shared" si="2253"/>
        <v>0</v>
      </c>
      <c r="Y4243" s="2">
        <f t="shared" si="2254"/>
        <v>0</v>
      </c>
      <c r="Z4243" s="72">
        <f t="shared" si="2255"/>
        <v>0</v>
      </c>
      <c r="AA4243" s="2">
        <f t="shared" si="2241"/>
        <v>0</v>
      </c>
      <c r="AB4243" s="12">
        <f t="shared" si="2263"/>
        <v>4.6600000000000003E-2</v>
      </c>
      <c r="AC4243" s="17">
        <f t="shared" si="2256"/>
        <v>2</v>
      </c>
      <c r="AD4243" s="17">
        <v>252</v>
      </c>
      <c r="AE4243" s="13">
        <f t="shared" si="2234"/>
        <v>1.0003615480000001</v>
      </c>
      <c r="AF4243" s="2">
        <f t="shared" si="2242"/>
        <v>58.424488340000003</v>
      </c>
      <c r="AG4243" s="2">
        <f t="shared" si="2257"/>
        <v>55.991126909999998</v>
      </c>
      <c r="AH4243" s="3">
        <f t="shared" si="2258"/>
        <v>0</v>
      </c>
      <c r="AI4243" s="4" t="str">
        <f t="shared" si="2235"/>
        <v>A+J=</v>
      </c>
      <c r="AJ4243" s="11">
        <f t="shared" si="2264"/>
        <v>45426</v>
      </c>
      <c r="AQ4243" s="53"/>
      <c r="AR4243" s="53"/>
    </row>
    <row r="4244" spans="1:44" x14ac:dyDescent="0.2">
      <c r="A4244" s="158">
        <f t="shared" si="2259"/>
        <v>45400</v>
      </c>
      <c r="B4244" s="2">
        <f t="shared" si="2243"/>
        <v>154902.67401568539</v>
      </c>
      <c r="C4244" s="2">
        <f t="shared" si="2260"/>
        <v>95421.349337869993</v>
      </c>
      <c r="D4244" s="2">
        <f>SUM(Y4244:Y$4362)</f>
        <v>8890.1290064399982</v>
      </c>
      <c r="E4244" s="73">
        <f t="shared" si="2244"/>
        <v>86531.220331429999</v>
      </c>
      <c r="F4244" s="88">
        <f t="shared" si="2237"/>
        <v>6455.85</v>
      </c>
      <c r="G4244" s="3">
        <f>IF(AND(N4244=1,N4243&gt;1),VLOOKUP(A4243,[1]Plan1!$BK$81:$BM$259,3),G4243)</f>
        <v>6413.24</v>
      </c>
      <c r="H4244" s="11">
        <f t="shared" si="2238"/>
        <v>45338</v>
      </c>
      <c r="I4244" s="11">
        <f t="shared" si="2239"/>
        <v>45367</v>
      </c>
      <c r="J4244" s="12">
        <f t="shared" si="2245"/>
        <v>-6.6002153085962245E-3</v>
      </c>
      <c r="K4244" s="11">
        <f t="shared" si="2261"/>
        <v>45426</v>
      </c>
      <c r="L4244" s="11">
        <f t="shared" si="2246"/>
        <v>45426</v>
      </c>
      <c r="M4244" s="1">
        <f t="shared" si="2232"/>
        <v>20</v>
      </c>
      <c r="N4244" s="1">
        <f t="shared" si="2247"/>
        <v>3</v>
      </c>
      <c r="O4244" s="2">
        <f t="shared" si="2248"/>
        <v>0.99900717000000006</v>
      </c>
      <c r="P4244" s="13">
        <f t="shared" si="2240"/>
        <v>0.99339977999999995</v>
      </c>
      <c r="Q4244" s="13">
        <f t="shared" si="2233"/>
        <v>1.6167833125167133</v>
      </c>
      <c r="R4244" s="2">
        <f t="shared" si="2236"/>
        <v>1.6151781199999999</v>
      </c>
      <c r="S4244" s="2">
        <f t="shared" si="2262"/>
        <v>1.69349298</v>
      </c>
      <c r="T4244" s="2">
        <f t="shared" si="2249"/>
        <v>161595.38524581</v>
      </c>
      <c r="U4244" s="2">
        <f t="shared" si="2250"/>
        <v>6165.2420572605142</v>
      </c>
      <c r="V4244" s="2">
        <f t="shared" si="2251"/>
        <v>53232.113444794879</v>
      </c>
      <c r="W4244" s="2">
        <f t="shared" si="2252"/>
        <v>154818.7048399254</v>
      </c>
      <c r="X4244" s="17">
        <f t="shared" si="2253"/>
        <v>0</v>
      </c>
      <c r="Y4244" s="2">
        <f t="shared" si="2254"/>
        <v>0</v>
      </c>
      <c r="Z4244" s="72">
        <f t="shared" si="2255"/>
        <v>0</v>
      </c>
      <c r="AA4244" s="2">
        <f t="shared" si="2241"/>
        <v>0</v>
      </c>
      <c r="AB4244" s="12">
        <f t="shared" si="2263"/>
        <v>4.6600000000000003E-2</v>
      </c>
      <c r="AC4244" s="17">
        <f t="shared" si="2256"/>
        <v>3</v>
      </c>
      <c r="AD4244" s="17">
        <v>252</v>
      </c>
      <c r="AE4244" s="13">
        <f t="shared" si="2234"/>
        <v>1.0005423710000001</v>
      </c>
      <c r="AF4244" s="2">
        <f t="shared" si="2242"/>
        <v>87.644650690000006</v>
      </c>
      <c r="AG4244" s="2">
        <f t="shared" si="2257"/>
        <v>83.969175759999999</v>
      </c>
      <c r="AH4244" s="3">
        <f t="shared" si="2258"/>
        <v>0</v>
      </c>
      <c r="AI4244" s="4" t="str">
        <f t="shared" si="2235"/>
        <v>A+J=</v>
      </c>
      <c r="AJ4244" s="11">
        <f t="shared" si="2264"/>
        <v>45426</v>
      </c>
      <c r="AQ4244" s="53"/>
      <c r="AR4244" s="53"/>
    </row>
    <row r="4245" spans="1:44" x14ac:dyDescent="0.2">
      <c r="A4245" s="158">
        <f t="shared" si="2259"/>
        <v>45401</v>
      </c>
      <c r="B4245" s="2">
        <f t="shared" si="2243"/>
        <v>154884.37133547198</v>
      </c>
      <c r="C4245" s="2">
        <f t="shared" si="2260"/>
        <v>95421.349337869993</v>
      </c>
      <c r="D4245" s="2">
        <f>SUM(Y4245:Y$4362)</f>
        <v>8890.1290064399982</v>
      </c>
      <c r="E4245" s="73">
        <f t="shared" si="2244"/>
        <v>86531.220331429999</v>
      </c>
      <c r="F4245" s="88">
        <f t="shared" si="2237"/>
        <v>6455.85</v>
      </c>
      <c r="G4245" s="3">
        <f>IF(AND(N4245=1,N4244&gt;1),VLOOKUP(A4244,[1]Plan1!$BK$81:$BM$259,3),G4244)</f>
        <v>6413.24</v>
      </c>
      <c r="H4245" s="11">
        <f t="shared" si="2238"/>
        <v>45338</v>
      </c>
      <c r="I4245" s="11">
        <f t="shared" si="2239"/>
        <v>45367</v>
      </c>
      <c r="J4245" s="12">
        <f t="shared" si="2245"/>
        <v>-6.6002153085962245E-3</v>
      </c>
      <c r="K4245" s="11">
        <f t="shared" si="2261"/>
        <v>45426</v>
      </c>
      <c r="L4245" s="11">
        <f t="shared" si="2246"/>
        <v>45426</v>
      </c>
      <c r="M4245" s="1">
        <f t="shared" si="2232"/>
        <v>20</v>
      </c>
      <c r="N4245" s="1">
        <f t="shared" si="2247"/>
        <v>4</v>
      </c>
      <c r="O4245" s="2">
        <f t="shared" si="2248"/>
        <v>0.99867645000000005</v>
      </c>
      <c r="P4245" s="13">
        <f t="shared" si="2240"/>
        <v>0.99339977999999995</v>
      </c>
      <c r="Q4245" s="13">
        <f t="shared" si="2233"/>
        <v>1.6167833125167133</v>
      </c>
      <c r="R4245" s="2">
        <f t="shared" si="2236"/>
        <v>1.61464341</v>
      </c>
      <c r="S4245" s="2">
        <f t="shared" si="2262"/>
        <v>1.69349298</v>
      </c>
      <c r="T4245" s="2">
        <f t="shared" si="2249"/>
        <v>161595.38524581</v>
      </c>
      <c r="U4245" s="2">
        <f t="shared" si="2250"/>
        <v>6165.2420572605142</v>
      </c>
      <c r="V4245" s="2">
        <f t="shared" si="2251"/>
        <v>53185.844335971466</v>
      </c>
      <c r="W4245" s="2">
        <f t="shared" si="2252"/>
        <v>154772.43573110198</v>
      </c>
      <c r="X4245" s="17">
        <f t="shared" si="2253"/>
        <v>0</v>
      </c>
      <c r="Y4245" s="2">
        <f t="shared" si="2254"/>
        <v>0</v>
      </c>
      <c r="Z4245" s="72">
        <f t="shared" si="2255"/>
        <v>0</v>
      </c>
      <c r="AA4245" s="2">
        <f t="shared" si="2241"/>
        <v>0</v>
      </c>
      <c r="AB4245" s="12">
        <f t="shared" si="2263"/>
        <v>4.6600000000000003E-2</v>
      </c>
      <c r="AC4245" s="17">
        <f t="shared" si="2256"/>
        <v>4</v>
      </c>
      <c r="AD4245" s="17">
        <v>252</v>
      </c>
      <c r="AE4245" s="13">
        <f t="shared" si="2234"/>
        <v>1.0007232269999999</v>
      </c>
      <c r="AF4245" s="2">
        <f t="shared" si="2242"/>
        <v>116.87014567999999</v>
      </c>
      <c r="AG4245" s="2">
        <f t="shared" si="2257"/>
        <v>111.93560436999999</v>
      </c>
      <c r="AH4245" s="3">
        <f t="shared" si="2258"/>
        <v>0</v>
      </c>
      <c r="AI4245" s="4" t="str">
        <f t="shared" si="2235"/>
        <v>A+J=</v>
      </c>
      <c r="AJ4245" s="11">
        <f t="shared" si="2264"/>
        <v>45426</v>
      </c>
      <c r="AQ4245" s="53"/>
      <c r="AR4245" s="53"/>
    </row>
    <row r="4246" spans="1:44" x14ac:dyDescent="0.2">
      <c r="A4246" s="158">
        <f t="shared" si="2259"/>
        <v>45402</v>
      </c>
      <c r="B4246" s="2">
        <f t="shared" si="2243"/>
        <v>154866.07332621043</v>
      </c>
      <c r="C4246" s="2">
        <f t="shared" si="2260"/>
        <v>95421.349337869993</v>
      </c>
      <c r="D4246" s="2">
        <f>SUM(Y4246:Y$4362)</f>
        <v>8890.1290064399982</v>
      </c>
      <c r="E4246" s="73">
        <f t="shared" si="2244"/>
        <v>86531.220331429999</v>
      </c>
      <c r="F4246" s="88">
        <f t="shared" si="2237"/>
        <v>6455.85</v>
      </c>
      <c r="G4246" s="3">
        <f>IF(AND(N4246=1,N4245&gt;1),VLOOKUP(A4245,[1]Plan1!$BK$81:$BM$259,3),G4245)</f>
        <v>6413.24</v>
      </c>
      <c r="H4246" s="11">
        <f t="shared" si="2238"/>
        <v>45338</v>
      </c>
      <c r="I4246" s="11">
        <f t="shared" si="2239"/>
        <v>45367</v>
      </c>
      <c r="J4246" s="12">
        <f t="shared" si="2245"/>
        <v>-6.6002153085962245E-3</v>
      </c>
      <c r="K4246" s="11">
        <f t="shared" si="2261"/>
        <v>45426</v>
      </c>
      <c r="L4246" s="11">
        <f t="shared" si="2246"/>
        <v>45426</v>
      </c>
      <c r="M4246" s="1">
        <f t="shared" si="2232"/>
        <v>20</v>
      </c>
      <c r="N4246" s="1">
        <f t="shared" si="2247"/>
        <v>5</v>
      </c>
      <c r="O4246" s="2">
        <f t="shared" si="2248"/>
        <v>0.99834584000000004</v>
      </c>
      <c r="P4246" s="13">
        <f t="shared" si="2240"/>
        <v>0.99339977999999995</v>
      </c>
      <c r="Q4246" s="13">
        <f t="shared" si="2233"/>
        <v>1.6167833125167133</v>
      </c>
      <c r="R4246" s="2">
        <f t="shared" si="2236"/>
        <v>1.61410889</v>
      </c>
      <c r="S4246" s="2">
        <f t="shared" si="2262"/>
        <v>1.69349298</v>
      </c>
      <c r="T4246" s="2">
        <f t="shared" si="2249"/>
        <v>161595.38524581</v>
      </c>
      <c r="U4246" s="2">
        <f t="shared" si="2250"/>
        <v>6165.2420572605142</v>
      </c>
      <c r="V4246" s="2">
        <f t="shared" si="2251"/>
        <v>53139.591668079913</v>
      </c>
      <c r="W4246" s="2">
        <f t="shared" si="2252"/>
        <v>154726.18306321042</v>
      </c>
      <c r="X4246" s="17">
        <f t="shared" si="2253"/>
        <v>0</v>
      </c>
      <c r="Y4246" s="2">
        <f t="shared" si="2254"/>
        <v>0</v>
      </c>
      <c r="Z4246" s="72">
        <f t="shared" si="2255"/>
        <v>0</v>
      </c>
      <c r="AA4246" s="2">
        <f t="shared" si="2241"/>
        <v>0</v>
      </c>
      <c r="AB4246" s="12">
        <f t="shared" si="2263"/>
        <v>4.6600000000000003E-2</v>
      </c>
      <c r="AC4246" s="17">
        <f t="shared" si="2256"/>
        <v>5</v>
      </c>
      <c r="AD4246" s="17">
        <v>252</v>
      </c>
      <c r="AE4246" s="13">
        <f t="shared" si="2234"/>
        <v>1.000904115</v>
      </c>
      <c r="AF4246" s="2">
        <f t="shared" si="2242"/>
        <v>146.10081173</v>
      </c>
      <c r="AG4246" s="2">
        <f t="shared" si="2257"/>
        <v>139.890263</v>
      </c>
      <c r="AH4246" s="3">
        <f t="shared" si="2258"/>
        <v>0</v>
      </c>
      <c r="AI4246" s="4" t="str">
        <f t="shared" si="2235"/>
        <v>A+J=</v>
      </c>
      <c r="AJ4246" s="11">
        <f t="shared" si="2264"/>
        <v>45426</v>
      </c>
      <c r="AQ4246" s="53"/>
      <c r="AR4246" s="53"/>
    </row>
    <row r="4247" spans="1:44" x14ac:dyDescent="0.2">
      <c r="A4247" s="158">
        <f t="shared" si="2259"/>
        <v>45403</v>
      </c>
      <c r="B4247" s="2">
        <f t="shared" si="2243"/>
        <v>154866.07332621043</v>
      </c>
      <c r="C4247" s="2">
        <f t="shared" si="2260"/>
        <v>95421.349337869993</v>
      </c>
      <c r="D4247" s="2">
        <f>SUM(Y4247:Y$4362)</f>
        <v>8890.1290064399982</v>
      </c>
      <c r="E4247" s="73">
        <f t="shared" si="2244"/>
        <v>86531.220331429999</v>
      </c>
      <c r="F4247" s="88">
        <f t="shared" si="2237"/>
        <v>6455.85</v>
      </c>
      <c r="G4247" s="3">
        <f>IF(AND(N4247=1,N4246&gt;1),VLOOKUP(A4246,[1]Plan1!$BK$81:$BM$259,3),G4246)</f>
        <v>6413.24</v>
      </c>
      <c r="H4247" s="11">
        <f t="shared" si="2238"/>
        <v>45338</v>
      </c>
      <c r="I4247" s="11">
        <f t="shared" si="2239"/>
        <v>45367</v>
      </c>
      <c r="J4247" s="12">
        <f t="shared" si="2245"/>
        <v>-6.6002153085962245E-3</v>
      </c>
      <c r="K4247" s="11">
        <f t="shared" si="2261"/>
        <v>45426</v>
      </c>
      <c r="L4247" s="11">
        <f t="shared" si="2246"/>
        <v>45426</v>
      </c>
      <c r="M4247" s="1">
        <f t="shared" ref="M4247:M4310" si="2265">IF(L4247=L4246,M4246,NETWORKDAYS(L4246,L4247,$AN$194:$AN$348)-1)</f>
        <v>20</v>
      </c>
      <c r="N4247" s="1">
        <f t="shared" si="2247"/>
        <v>5</v>
      </c>
      <c r="O4247" s="2">
        <f t="shared" si="2248"/>
        <v>0.99834584000000004</v>
      </c>
      <c r="P4247" s="13">
        <f t="shared" si="2240"/>
        <v>0.99339977999999995</v>
      </c>
      <c r="Q4247" s="13">
        <f t="shared" si="2233"/>
        <v>1.6167833125167133</v>
      </c>
      <c r="R4247" s="2">
        <f t="shared" si="2236"/>
        <v>1.61410889</v>
      </c>
      <c r="S4247" s="2">
        <f t="shared" si="2262"/>
        <v>1.69349298</v>
      </c>
      <c r="T4247" s="2">
        <f t="shared" si="2249"/>
        <v>161595.38524581</v>
      </c>
      <c r="U4247" s="2">
        <f t="shared" si="2250"/>
        <v>6165.2420572605142</v>
      </c>
      <c r="V4247" s="2">
        <f t="shared" si="2251"/>
        <v>53139.591668079913</v>
      </c>
      <c r="W4247" s="2">
        <f t="shared" si="2252"/>
        <v>154726.18306321042</v>
      </c>
      <c r="X4247" s="17">
        <f t="shared" si="2253"/>
        <v>0</v>
      </c>
      <c r="Y4247" s="2">
        <f t="shared" si="2254"/>
        <v>0</v>
      </c>
      <c r="Z4247" s="72">
        <f t="shared" si="2255"/>
        <v>0</v>
      </c>
      <c r="AA4247" s="2">
        <f t="shared" si="2241"/>
        <v>0</v>
      </c>
      <c r="AB4247" s="12">
        <f t="shared" si="2263"/>
        <v>4.6600000000000003E-2</v>
      </c>
      <c r="AC4247" s="17">
        <f t="shared" si="2256"/>
        <v>5</v>
      </c>
      <c r="AD4247" s="17">
        <v>252</v>
      </c>
      <c r="AE4247" s="13">
        <f t="shared" si="2234"/>
        <v>1.000904115</v>
      </c>
      <c r="AF4247" s="2">
        <f t="shared" si="2242"/>
        <v>146.10081173</v>
      </c>
      <c r="AG4247" s="2">
        <f t="shared" si="2257"/>
        <v>139.890263</v>
      </c>
      <c r="AH4247" s="3">
        <f t="shared" si="2258"/>
        <v>0</v>
      </c>
      <c r="AI4247" s="4" t="str">
        <f t="shared" si="2235"/>
        <v>A+J=</v>
      </c>
      <c r="AJ4247" s="11">
        <f t="shared" si="2264"/>
        <v>45426</v>
      </c>
      <c r="AQ4247" s="53"/>
      <c r="AR4247" s="53"/>
    </row>
    <row r="4248" spans="1:44" x14ac:dyDescent="0.2">
      <c r="A4248" s="158">
        <f t="shared" si="2259"/>
        <v>45404</v>
      </c>
      <c r="B4248" s="2">
        <f t="shared" si="2243"/>
        <v>154866.07332621043</v>
      </c>
      <c r="C4248" s="2">
        <f t="shared" si="2260"/>
        <v>95421.349337869993</v>
      </c>
      <c r="D4248" s="2">
        <f>SUM(Y4248:Y$4362)</f>
        <v>8890.1290064399982</v>
      </c>
      <c r="E4248" s="73">
        <f t="shared" si="2244"/>
        <v>86531.220331429999</v>
      </c>
      <c r="F4248" s="88">
        <f t="shared" si="2237"/>
        <v>6455.85</v>
      </c>
      <c r="G4248" s="3">
        <f>IF(AND(N4248=1,N4247&gt;1),VLOOKUP(A4247,[1]Plan1!$BK$81:$BM$259,3),G4247)</f>
        <v>6413.24</v>
      </c>
      <c r="H4248" s="11">
        <f t="shared" si="2238"/>
        <v>45338</v>
      </c>
      <c r="I4248" s="11">
        <f t="shared" si="2239"/>
        <v>45367</v>
      </c>
      <c r="J4248" s="12">
        <f t="shared" si="2245"/>
        <v>-6.6002153085962245E-3</v>
      </c>
      <c r="K4248" s="11">
        <f t="shared" si="2261"/>
        <v>45426</v>
      </c>
      <c r="L4248" s="11">
        <f t="shared" si="2246"/>
        <v>45426</v>
      </c>
      <c r="M4248" s="1">
        <f t="shared" si="2265"/>
        <v>20</v>
      </c>
      <c r="N4248" s="1">
        <f t="shared" si="2247"/>
        <v>5</v>
      </c>
      <c r="O4248" s="2">
        <f t="shared" si="2248"/>
        <v>0.99834584000000004</v>
      </c>
      <c r="P4248" s="13">
        <f t="shared" si="2240"/>
        <v>0.99339977999999995</v>
      </c>
      <c r="Q4248" s="13">
        <f t="shared" si="2233"/>
        <v>1.6167833125167133</v>
      </c>
      <c r="R4248" s="2">
        <f t="shared" si="2236"/>
        <v>1.61410889</v>
      </c>
      <c r="S4248" s="2">
        <f t="shared" si="2262"/>
        <v>1.69349298</v>
      </c>
      <c r="T4248" s="2">
        <f t="shared" si="2249"/>
        <v>161595.38524581</v>
      </c>
      <c r="U4248" s="2">
        <f t="shared" si="2250"/>
        <v>6165.2420572605142</v>
      </c>
      <c r="V4248" s="2">
        <f t="shared" si="2251"/>
        <v>53139.591668079913</v>
      </c>
      <c r="W4248" s="2">
        <f t="shared" si="2252"/>
        <v>154726.18306321042</v>
      </c>
      <c r="X4248" s="17">
        <f t="shared" si="2253"/>
        <v>0</v>
      </c>
      <c r="Y4248" s="2">
        <f t="shared" si="2254"/>
        <v>0</v>
      </c>
      <c r="Z4248" s="72">
        <f t="shared" si="2255"/>
        <v>0</v>
      </c>
      <c r="AA4248" s="2">
        <f t="shared" si="2241"/>
        <v>0</v>
      </c>
      <c r="AB4248" s="12">
        <f t="shared" si="2263"/>
        <v>4.6600000000000003E-2</v>
      </c>
      <c r="AC4248" s="17">
        <f t="shared" si="2256"/>
        <v>5</v>
      </c>
      <c r="AD4248" s="17">
        <v>252</v>
      </c>
      <c r="AE4248" s="13">
        <f t="shared" si="2234"/>
        <v>1.000904115</v>
      </c>
      <c r="AF4248" s="2">
        <f t="shared" si="2242"/>
        <v>146.10081173</v>
      </c>
      <c r="AG4248" s="2">
        <f t="shared" si="2257"/>
        <v>139.890263</v>
      </c>
      <c r="AH4248" s="3">
        <f t="shared" si="2258"/>
        <v>0</v>
      </c>
      <c r="AI4248" s="4" t="str">
        <f t="shared" si="2235"/>
        <v>A+J=</v>
      </c>
      <c r="AJ4248" s="11">
        <f t="shared" si="2264"/>
        <v>45426</v>
      </c>
      <c r="AQ4248" s="53"/>
      <c r="AR4248" s="53"/>
    </row>
    <row r="4249" spans="1:44" x14ac:dyDescent="0.2">
      <c r="A4249" s="158">
        <f t="shared" si="2259"/>
        <v>45405</v>
      </c>
      <c r="B4249" s="2">
        <f t="shared" si="2243"/>
        <v>154847.7784145363</v>
      </c>
      <c r="C4249" s="2">
        <f t="shared" si="2260"/>
        <v>95421.349337869993</v>
      </c>
      <c r="D4249" s="2">
        <f>SUM(Y4249:Y$4362)</f>
        <v>8890.1290064399982</v>
      </c>
      <c r="E4249" s="73">
        <f t="shared" si="2244"/>
        <v>86531.220331429999</v>
      </c>
      <c r="F4249" s="88">
        <f t="shared" si="2237"/>
        <v>6455.85</v>
      </c>
      <c r="G4249" s="3">
        <f>IF(AND(N4249=1,N4248&gt;1),VLOOKUP(A4248,[1]Plan1!$BK$81:$BM$259,3),G4248)</f>
        <v>6413.24</v>
      </c>
      <c r="H4249" s="11">
        <f t="shared" si="2238"/>
        <v>45338</v>
      </c>
      <c r="I4249" s="11">
        <f t="shared" si="2239"/>
        <v>45367</v>
      </c>
      <c r="J4249" s="12">
        <f t="shared" si="2245"/>
        <v>-6.6002153085962245E-3</v>
      </c>
      <c r="K4249" s="11">
        <f t="shared" si="2261"/>
        <v>45426</v>
      </c>
      <c r="L4249" s="11">
        <f t="shared" si="2246"/>
        <v>45426</v>
      </c>
      <c r="M4249" s="1">
        <f t="shared" si="2265"/>
        <v>20</v>
      </c>
      <c r="N4249" s="1">
        <f t="shared" si="2247"/>
        <v>6</v>
      </c>
      <c r="O4249" s="2">
        <f t="shared" si="2248"/>
        <v>0.99801534000000003</v>
      </c>
      <c r="P4249" s="13">
        <f t="shared" si="2240"/>
        <v>0.99339977999999995</v>
      </c>
      <c r="Q4249" s="13">
        <f t="shared" si="2233"/>
        <v>1.6167833125167133</v>
      </c>
      <c r="R4249" s="2">
        <f t="shared" si="2236"/>
        <v>1.6135745399999999</v>
      </c>
      <c r="S4249" s="2">
        <f t="shared" si="2262"/>
        <v>1.69349298</v>
      </c>
      <c r="T4249" s="2">
        <f t="shared" si="2249"/>
        <v>161595.38524581</v>
      </c>
      <c r="U4249" s="2">
        <f t="shared" si="2250"/>
        <v>6165.2420572605142</v>
      </c>
      <c r="V4249" s="2">
        <f t="shared" si="2251"/>
        <v>53093.353710495801</v>
      </c>
      <c r="W4249" s="2">
        <f t="shared" si="2252"/>
        <v>154679.94510562631</v>
      </c>
      <c r="X4249" s="17">
        <f t="shared" si="2253"/>
        <v>0</v>
      </c>
      <c r="Y4249" s="2">
        <f t="shared" si="2254"/>
        <v>0</v>
      </c>
      <c r="Z4249" s="72">
        <f t="shared" si="2255"/>
        <v>0</v>
      </c>
      <c r="AA4249" s="2">
        <f t="shared" si="2241"/>
        <v>0</v>
      </c>
      <c r="AB4249" s="12">
        <f t="shared" si="2263"/>
        <v>4.6600000000000003E-2</v>
      </c>
      <c r="AC4249" s="17">
        <f t="shared" si="2256"/>
        <v>6</v>
      </c>
      <c r="AD4249" s="17">
        <v>252</v>
      </c>
      <c r="AE4249" s="13">
        <f t="shared" si="2234"/>
        <v>1.0010850360000001</v>
      </c>
      <c r="AF4249" s="2">
        <f t="shared" si="2242"/>
        <v>175.33681042000001</v>
      </c>
      <c r="AG4249" s="2">
        <f t="shared" si="2257"/>
        <v>167.83330891</v>
      </c>
      <c r="AH4249" s="3">
        <f t="shared" si="2258"/>
        <v>0</v>
      </c>
      <c r="AI4249" s="4" t="str">
        <f t="shared" si="2235"/>
        <v>A+J=</v>
      </c>
      <c r="AJ4249" s="11">
        <f t="shared" si="2264"/>
        <v>45426</v>
      </c>
      <c r="AQ4249" s="53"/>
      <c r="AR4249" s="53"/>
    </row>
    <row r="4250" spans="1:44" x14ac:dyDescent="0.2">
      <c r="A4250" s="158">
        <f t="shared" si="2259"/>
        <v>45406</v>
      </c>
      <c r="B4250" s="2">
        <f t="shared" si="2243"/>
        <v>154829.48747029188</v>
      </c>
      <c r="C4250" s="2">
        <f t="shared" si="2260"/>
        <v>95421.349337869993</v>
      </c>
      <c r="D4250" s="2">
        <f>SUM(Y4250:Y$4362)</f>
        <v>8890.1290064399982</v>
      </c>
      <c r="E4250" s="73">
        <f t="shared" si="2244"/>
        <v>86531.220331429999</v>
      </c>
      <c r="F4250" s="88">
        <f t="shared" si="2237"/>
        <v>6455.85</v>
      </c>
      <c r="G4250" s="3">
        <f>IF(AND(N4250=1,N4249&gt;1),VLOOKUP(A4249,[1]Plan1!$BK$81:$BM$259,3),G4249)</f>
        <v>6413.24</v>
      </c>
      <c r="H4250" s="11">
        <f t="shared" si="2238"/>
        <v>45338</v>
      </c>
      <c r="I4250" s="11">
        <f t="shared" si="2239"/>
        <v>45367</v>
      </c>
      <c r="J4250" s="12">
        <f t="shared" si="2245"/>
        <v>-6.6002153085962245E-3</v>
      </c>
      <c r="K4250" s="11">
        <f t="shared" si="2261"/>
        <v>45426</v>
      </c>
      <c r="L4250" s="11">
        <f t="shared" si="2246"/>
        <v>45426</v>
      </c>
      <c r="M4250" s="1">
        <f t="shared" si="2265"/>
        <v>20</v>
      </c>
      <c r="N4250" s="1">
        <f t="shared" si="2247"/>
        <v>7</v>
      </c>
      <c r="O4250" s="2">
        <f t="shared" si="2248"/>
        <v>0.99768495000000001</v>
      </c>
      <c r="P4250" s="13">
        <f t="shared" si="2240"/>
        <v>0.99339977999999995</v>
      </c>
      <c r="Q4250" s="13">
        <f t="shared" si="2233"/>
        <v>1.6167833125167133</v>
      </c>
      <c r="R4250" s="2">
        <f t="shared" si="2236"/>
        <v>1.61304037</v>
      </c>
      <c r="S4250" s="2">
        <f t="shared" si="2262"/>
        <v>1.69349298</v>
      </c>
      <c r="T4250" s="2">
        <f t="shared" si="2249"/>
        <v>161595.38524581</v>
      </c>
      <c r="U4250" s="2">
        <f t="shared" si="2250"/>
        <v>6165.2420572605142</v>
      </c>
      <c r="V4250" s="2">
        <f t="shared" si="2251"/>
        <v>53047.131328531366</v>
      </c>
      <c r="W4250" s="2">
        <f t="shared" si="2252"/>
        <v>154633.72272366186</v>
      </c>
      <c r="X4250" s="17">
        <f t="shared" si="2253"/>
        <v>0</v>
      </c>
      <c r="Y4250" s="2">
        <f t="shared" si="2254"/>
        <v>0</v>
      </c>
      <c r="Z4250" s="72">
        <f t="shared" si="2255"/>
        <v>0</v>
      </c>
      <c r="AA4250" s="2">
        <f t="shared" si="2241"/>
        <v>0</v>
      </c>
      <c r="AB4250" s="12">
        <f t="shared" si="2263"/>
        <v>4.6600000000000003E-2</v>
      </c>
      <c r="AC4250" s="17">
        <f t="shared" si="2256"/>
        <v>7</v>
      </c>
      <c r="AD4250" s="17">
        <v>252</v>
      </c>
      <c r="AE4250" s="13">
        <f t="shared" si="2234"/>
        <v>1.0012659900000001</v>
      </c>
      <c r="AF4250" s="2">
        <f t="shared" si="2242"/>
        <v>204.57814175999999</v>
      </c>
      <c r="AG4250" s="2">
        <f t="shared" si="2257"/>
        <v>195.76474662999999</v>
      </c>
      <c r="AH4250" s="3">
        <f t="shared" si="2258"/>
        <v>0</v>
      </c>
      <c r="AI4250" s="4" t="str">
        <f t="shared" si="2235"/>
        <v>A+J=</v>
      </c>
      <c r="AJ4250" s="11">
        <f t="shared" si="2264"/>
        <v>45426</v>
      </c>
      <c r="AQ4250" s="53"/>
      <c r="AR4250" s="53"/>
    </row>
    <row r="4251" spans="1:44" x14ac:dyDescent="0.2">
      <c r="A4251" s="158">
        <f t="shared" si="2259"/>
        <v>45407</v>
      </c>
      <c r="B4251" s="2">
        <f t="shared" si="2243"/>
        <v>154811.19947617489</v>
      </c>
      <c r="C4251" s="2">
        <f t="shared" si="2260"/>
        <v>95421.349337869993</v>
      </c>
      <c r="D4251" s="2">
        <f>SUM(Y4251:Y$4362)</f>
        <v>8890.1290064399982</v>
      </c>
      <c r="E4251" s="73">
        <f t="shared" si="2244"/>
        <v>86531.220331429999</v>
      </c>
      <c r="F4251" s="88">
        <f t="shared" si="2237"/>
        <v>6455.85</v>
      </c>
      <c r="G4251" s="3">
        <f>IF(AND(N4251=1,N4250&gt;1),VLOOKUP(A4250,[1]Plan1!$BK$81:$BM$259,3),G4250)</f>
        <v>6413.24</v>
      </c>
      <c r="H4251" s="11">
        <f t="shared" si="2238"/>
        <v>45338</v>
      </c>
      <c r="I4251" s="11">
        <f t="shared" si="2239"/>
        <v>45367</v>
      </c>
      <c r="J4251" s="12">
        <f t="shared" si="2245"/>
        <v>-6.6002153085962245E-3</v>
      </c>
      <c r="K4251" s="11">
        <f t="shared" si="2261"/>
        <v>45426</v>
      </c>
      <c r="L4251" s="11">
        <f t="shared" si="2246"/>
        <v>45426</v>
      </c>
      <c r="M4251" s="1">
        <f t="shared" si="2265"/>
        <v>20</v>
      </c>
      <c r="N4251" s="1">
        <f t="shared" si="2247"/>
        <v>8</v>
      </c>
      <c r="O4251" s="2">
        <f t="shared" si="2248"/>
        <v>0.99735465999999995</v>
      </c>
      <c r="P4251" s="13">
        <f t="shared" si="2240"/>
        <v>0.99339977999999995</v>
      </c>
      <c r="Q4251" s="13">
        <f t="shared" si="2233"/>
        <v>1.6167833125167133</v>
      </c>
      <c r="R4251" s="2">
        <f t="shared" si="2236"/>
        <v>1.61250637</v>
      </c>
      <c r="S4251" s="2">
        <f t="shared" si="2262"/>
        <v>1.69349298</v>
      </c>
      <c r="T4251" s="2">
        <f t="shared" si="2249"/>
        <v>161595.38524581</v>
      </c>
      <c r="U4251" s="2">
        <f t="shared" si="2250"/>
        <v>6165.2420572605142</v>
      </c>
      <c r="V4251" s="2">
        <f t="shared" si="2251"/>
        <v>53000.92365687438</v>
      </c>
      <c r="W4251" s="2">
        <f t="shared" si="2252"/>
        <v>154587.51505200489</v>
      </c>
      <c r="X4251" s="17">
        <f t="shared" si="2253"/>
        <v>0</v>
      </c>
      <c r="Y4251" s="2">
        <f t="shared" si="2254"/>
        <v>0</v>
      </c>
      <c r="Z4251" s="72">
        <f t="shared" si="2255"/>
        <v>0</v>
      </c>
      <c r="AA4251" s="2">
        <f t="shared" si="2241"/>
        <v>0</v>
      </c>
      <c r="AB4251" s="12">
        <f t="shared" si="2263"/>
        <v>4.6600000000000003E-2</v>
      </c>
      <c r="AC4251" s="17">
        <f t="shared" si="2256"/>
        <v>8</v>
      </c>
      <c r="AD4251" s="17">
        <v>252</v>
      </c>
      <c r="AE4251" s="13">
        <f t="shared" si="2234"/>
        <v>1.001446976</v>
      </c>
      <c r="AF4251" s="2">
        <f t="shared" si="2242"/>
        <v>233.82464415999999</v>
      </c>
      <c r="AG4251" s="2">
        <f t="shared" si="2257"/>
        <v>223.68442417</v>
      </c>
      <c r="AH4251" s="3">
        <f t="shared" si="2258"/>
        <v>0</v>
      </c>
      <c r="AI4251" s="4" t="str">
        <f t="shared" si="2235"/>
        <v>A+J=</v>
      </c>
      <c r="AJ4251" s="11">
        <f t="shared" si="2264"/>
        <v>45426</v>
      </c>
      <c r="AQ4251" s="53"/>
      <c r="AR4251" s="53"/>
    </row>
    <row r="4252" spans="1:44" x14ac:dyDescent="0.2">
      <c r="A4252" s="158">
        <f t="shared" si="2259"/>
        <v>45408</v>
      </c>
      <c r="B4252" s="2">
        <f t="shared" si="2243"/>
        <v>154792.91561156756</v>
      </c>
      <c r="C4252" s="2">
        <f t="shared" si="2260"/>
        <v>95421.349337869993</v>
      </c>
      <c r="D4252" s="2">
        <f>SUM(Y4252:Y$4362)</f>
        <v>8890.1290064399982</v>
      </c>
      <c r="E4252" s="73">
        <f t="shared" si="2244"/>
        <v>86531.220331429999</v>
      </c>
      <c r="F4252" s="88">
        <f t="shared" si="2237"/>
        <v>6455.85</v>
      </c>
      <c r="G4252" s="3">
        <f>IF(AND(N4252=1,N4251&gt;1),VLOOKUP(A4251,[1]Plan1!$BK$81:$BM$259,3),G4251)</f>
        <v>6413.24</v>
      </c>
      <c r="H4252" s="11">
        <f t="shared" si="2238"/>
        <v>45338</v>
      </c>
      <c r="I4252" s="11">
        <f t="shared" si="2239"/>
        <v>45367</v>
      </c>
      <c r="J4252" s="12">
        <f t="shared" si="2245"/>
        <v>-6.6002153085962245E-3</v>
      </c>
      <c r="K4252" s="11">
        <f t="shared" si="2261"/>
        <v>45426</v>
      </c>
      <c r="L4252" s="11">
        <f t="shared" si="2246"/>
        <v>45426</v>
      </c>
      <c r="M4252" s="1">
        <f t="shared" si="2265"/>
        <v>20</v>
      </c>
      <c r="N4252" s="1">
        <f t="shared" si="2247"/>
        <v>9</v>
      </c>
      <c r="O4252" s="2">
        <f t="shared" si="2248"/>
        <v>0.99702449000000004</v>
      </c>
      <c r="P4252" s="13">
        <f t="shared" si="2240"/>
        <v>0.99339977999999995</v>
      </c>
      <c r="Q4252" s="13">
        <f t="shared" si="2233"/>
        <v>1.6167833125167133</v>
      </c>
      <c r="R4252" s="2">
        <f t="shared" si="2236"/>
        <v>1.6119725499999999</v>
      </c>
      <c r="S4252" s="2">
        <f t="shared" si="2262"/>
        <v>1.69349298</v>
      </c>
      <c r="T4252" s="2">
        <f t="shared" si="2249"/>
        <v>161595.38524581</v>
      </c>
      <c r="U4252" s="2">
        <f t="shared" si="2250"/>
        <v>6165.2420572605142</v>
      </c>
      <c r="V4252" s="2">
        <f t="shared" si="2251"/>
        <v>52954.731560837055</v>
      </c>
      <c r="W4252" s="2">
        <f t="shared" si="2252"/>
        <v>154541.32295596757</v>
      </c>
      <c r="X4252" s="17">
        <f t="shared" si="2253"/>
        <v>0</v>
      </c>
      <c r="Y4252" s="2">
        <f t="shared" si="2254"/>
        <v>0</v>
      </c>
      <c r="Z4252" s="72">
        <f t="shared" si="2255"/>
        <v>0</v>
      </c>
      <c r="AA4252" s="2">
        <f t="shared" si="2241"/>
        <v>0</v>
      </c>
      <c r="AB4252" s="12">
        <f t="shared" si="2263"/>
        <v>4.6600000000000003E-2</v>
      </c>
      <c r="AC4252" s="17">
        <f t="shared" si="2256"/>
        <v>9</v>
      </c>
      <c r="AD4252" s="17">
        <v>252</v>
      </c>
      <c r="AE4252" s="13">
        <f t="shared" si="2234"/>
        <v>1.0016279960000001</v>
      </c>
      <c r="AF4252" s="2">
        <f t="shared" si="2242"/>
        <v>263.07664079</v>
      </c>
      <c r="AG4252" s="2">
        <f t="shared" si="2257"/>
        <v>251.5926556</v>
      </c>
      <c r="AH4252" s="3">
        <f t="shared" si="2258"/>
        <v>0</v>
      </c>
      <c r="AI4252" s="4" t="str">
        <f t="shared" si="2235"/>
        <v>A+J=</v>
      </c>
      <c r="AJ4252" s="11">
        <f t="shared" si="2264"/>
        <v>45426</v>
      </c>
      <c r="AQ4252" s="53"/>
      <c r="AR4252" s="53"/>
    </row>
    <row r="4253" spans="1:44" x14ac:dyDescent="0.2">
      <c r="A4253" s="158">
        <f t="shared" si="2259"/>
        <v>45409</v>
      </c>
      <c r="B4253" s="2">
        <f t="shared" si="2243"/>
        <v>154774.63470433772</v>
      </c>
      <c r="C4253" s="2">
        <f t="shared" si="2260"/>
        <v>95421.349337869993</v>
      </c>
      <c r="D4253" s="2">
        <f>SUM(Y4253:Y$4362)</f>
        <v>8890.1290064399982</v>
      </c>
      <c r="E4253" s="73">
        <f t="shared" si="2244"/>
        <v>86531.220331429999</v>
      </c>
      <c r="F4253" s="88">
        <f t="shared" si="2237"/>
        <v>6455.85</v>
      </c>
      <c r="G4253" s="3">
        <f>IF(AND(N4253=1,N4252&gt;1),VLOOKUP(A4252,[1]Plan1!$BK$81:$BM$259,3),G4252)</f>
        <v>6413.24</v>
      </c>
      <c r="H4253" s="11">
        <f t="shared" si="2238"/>
        <v>45338</v>
      </c>
      <c r="I4253" s="11">
        <f t="shared" si="2239"/>
        <v>45367</v>
      </c>
      <c r="J4253" s="12">
        <f t="shared" si="2245"/>
        <v>-6.6002153085962245E-3</v>
      </c>
      <c r="K4253" s="11">
        <f t="shared" si="2261"/>
        <v>45426</v>
      </c>
      <c r="L4253" s="11">
        <f t="shared" si="2246"/>
        <v>45426</v>
      </c>
      <c r="M4253" s="1">
        <f t="shared" si="2265"/>
        <v>20</v>
      </c>
      <c r="N4253" s="1">
        <f t="shared" si="2247"/>
        <v>10</v>
      </c>
      <c r="O4253" s="2">
        <f t="shared" si="2248"/>
        <v>0.99669441999999997</v>
      </c>
      <c r="P4253" s="13">
        <f t="shared" si="2240"/>
        <v>0.99339977999999995</v>
      </c>
      <c r="Q4253" s="13">
        <f t="shared" si="2233"/>
        <v>1.6167833125167133</v>
      </c>
      <c r="R4253" s="2">
        <f t="shared" si="2236"/>
        <v>1.6114389</v>
      </c>
      <c r="S4253" s="2">
        <f t="shared" si="2262"/>
        <v>1.69349298</v>
      </c>
      <c r="T4253" s="2">
        <f t="shared" si="2249"/>
        <v>161595.38524581</v>
      </c>
      <c r="U4253" s="2">
        <f t="shared" si="2250"/>
        <v>6165.2420572605142</v>
      </c>
      <c r="V4253" s="2">
        <f t="shared" si="2251"/>
        <v>52908.554175107194</v>
      </c>
      <c r="W4253" s="2">
        <f t="shared" si="2252"/>
        <v>154495.14557023771</v>
      </c>
      <c r="X4253" s="17">
        <f t="shared" si="2253"/>
        <v>0</v>
      </c>
      <c r="Y4253" s="2">
        <f t="shared" si="2254"/>
        <v>0</v>
      </c>
      <c r="Z4253" s="72">
        <f t="shared" si="2255"/>
        <v>0</v>
      </c>
      <c r="AA4253" s="2">
        <f t="shared" si="2241"/>
        <v>0</v>
      </c>
      <c r="AB4253" s="12">
        <f t="shared" si="2263"/>
        <v>4.6600000000000003E-2</v>
      </c>
      <c r="AC4253" s="17">
        <f t="shared" si="2256"/>
        <v>10</v>
      </c>
      <c r="AD4253" s="17">
        <v>252</v>
      </c>
      <c r="AE4253" s="13">
        <f t="shared" si="2234"/>
        <v>1.0018090479999999</v>
      </c>
      <c r="AF4253" s="2">
        <f t="shared" si="2242"/>
        <v>292.33380848000002</v>
      </c>
      <c r="AG4253" s="2">
        <f t="shared" si="2257"/>
        <v>279.4891341</v>
      </c>
      <c r="AH4253" s="3">
        <f t="shared" si="2258"/>
        <v>0</v>
      </c>
      <c r="AI4253" s="4" t="str">
        <f t="shared" si="2235"/>
        <v>A+J=</v>
      </c>
      <c r="AJ4253" s="11">
        <f t="shared" si="2264"/>
        <v>45426</v>
      </c>
      <c r="AQ4253" s="53"/>
      <c r="AR4253" s="53"/>
    </row>
    <row r="4254" spans="1:44" x14ac:dyDescent="0.2">
      <c r="A4254" s="158">
        <f t="shared" si="2259"/>
        <v>45410</v>
      </c>
      <c r="B4254" s="2">
        <f t="shared" si="2243"/>
        <v>154774.63470433772</v>
      </c>
      <c r="C4254" s="2">
        <f t="shared" si="2260"/>
        <v>95421.349337869993</v>
      </c>
      <c r="D4254" s="2">
        <f>SUM(Y4254:Y$4362)</f>
        <v>8890.1290064399982</v>
      </c>
      <c r="E4254" s="73">
        <f t="shared" si="2244"/>
        <v>86531.220331429999</v>
      </c>
      <c r="F4254" s="88">
        <f t="shared" si="2237"/>
        <v>6455.85</v>
      </c>
      <c r="G4254" s="3">
        <f>IF(AND(N4254=1,N4253&gt;1),VLOOKUP(A4253,[1]Plan1!$BK$81:$BM$259,3),G4253)</f>
        <v>6413.24</v>
      </c>
      <c r="H4254" s="11">
        <f t="shared" si="2238"/>
        <v>45338</v>
      </c>
      <c r="I4254" s="11">
        <f t="shared" si="2239"/>
        <v>45367</v>
      </c>
      <c r="J4254" s="12">
        <f t="shared" si="2245"/>
        <v>-6.6002153085962245E-3</v>
      </c>
      <c r="K4254" s="11">
        <f t="shared" si="2261"/>
        <v>45426</v>
      </c>
      <c r="L4254" s="11">
        <f t="shared" si="2246"/>
        <v>45426</v>
      </c>
      <c r="M4254" s="1">
        <f t="shared" si="2265"/>
        <v>20</v>
      </c>
      <c r="N4254" s="1">
        <f t="shared" si="2247"/>
        <v>10</v>
      </c>
      <c r="O4254" s="2">
        <f t="shared" si="2248"/>
        <v>0.99669441999999997</v>
      </c>
      <c r="P4254" s="13">
        <f t="shared" si="2240"/>
        <v>0.99339977999999995</v>
      </c>
      <c r="Q4254" s="13">
        <f t="shared" si="2233"/>
        <v>1.6167833125167133</v>
      </c>
      <c r="R4254" s="2">
        <f t="shared" si="2236"/>
        <v>1.6114389</v>
      </c>
      <c r="S4254" s="2">
        <f t="shared" si="2262"/>
        <v>1.69349298</v>
      </c>
      <c r="T4254" s="2">
        <f t="shared" si="2249"/>
        <v>161595.38524581</v>
      </c>
      <c r="U4254" s="2">
        <f t="shared" si="2250"/>
        <v>6165.2420572605142</v>
      </c>
      <c r="V4254" s="2">
        <f t="shared" si="2251"/>
        <v>52908.554175107194</v>
      </c>
      <c r="W4254" s="2">
        <f t="shared" si="2252"/>
        <v>154495.14557023771</v>
      </c>
      <c r="X4254" s="17">
        <f t="shared" si="2253"/>
        <v>0</v>
      </c>
      <c r="Y4254" s="2">
        <f t="shared" si="2254"/>
        <v>0</v>
      </c>
      <c r="Z4254" s="72">
        <f t="shared" si="2255"/>
        <v>0</v>
      </c>
      <c r="AA4254" s="2">
        <f t="shared" si="2241"/>
        <v>0</v>
      </c>
      <c r="AB4254" s="12">
        <f t="shared" si="2263"/>
        <v>4.6600000000000003E-2</v>
      </c>
      <c r="AC4254" s="17">
        <f t="shared" si="2256"/>
        <v>10</v>
      </c>
      <c r="AD4254" s="17">
        <v>252</v>
      </c>
      <c r="AE4254" s="13">
        <f t="shared" si="2234"/>
        <v>1.0018090479999999</v>
      </c>
      <c r="AF4254" s="2">
        <f t="shared" si="2242"/>
        <v>292.33380848000002</v>
      </c>
      <c r="AG4254" s="2">
        <f t="shared" si="2257"/>
        <v>279.4891341</v>
      </c>
      <c r="AH4254" s="3">
        <f t="shared" si="2258"/>
        <v>0</v>
      </c>
      <c r="AI4254" s="4" t="str">
        <f t="shared" si="2235"/>
        <v>A+J=</v>
      </c>
      <c r="AJ4254" s="11">
        <f t="shared" si="2264"/>
        <v>45426</v>
      </c>
      <c r="AQ4254" s="53"/>
      <c r="AR4254" s="53"/>
    </row>
    <row r="4255" spans="1:44" x14ac:dyDescent="0.2">
      <c r="A4255" s="158">
        <f t="shared" si="2259"/>
        <v>45411</v>
      </c>
      <c r="B4255" s="2">
        <f t="shared" si="2243"/>
        <v>154774.63470433772</v>
      </c>
      <c r="C4255" s="2">
        <f t="shared" si="2260"/>
        <v>95421.349337869993</v>
      </c>
      <c r="D4255" s="2">
        <f>SUM(Y4255:Y$4362)</f>
        <v>8890.1290064399982</v>
      </c>
      <c r="E4255" s="73">
        <f t="shared" si="2244"/>
        <v>86531.220331429999</v>
      </c>
      <c r="F4255" s="88">
        <f t="shared" si="2237"/>
        <v>6455.85</v>
      </c>
      <c r="G4255" s="3">
        <f>IF(AND(N4255=1,N4254&gt;1),VLOOKUP(A4254,[1]Plan1!$BK$81:$BM$259,3),G4254)</f>
        <v>6413.24</v>
      </c>
      <c r="H4255" s="11">
        <f t="shared" si="2238"/>
        <v>45338</v>
      </c>
      <c r="I4255" s="11">
        <f t="shared" si="2239"/>
        <v>45367</v>
      </c>
      <c r="J4255" s="12">
        <f t="shared" si="2245"/>
        <v>-6.6002153085962245E-3</v>
      </c>
      <c r="K4255" s="11">
        <f t="shared" si="2261"/>
        <v>45426</v>
      </c>
      <c r="L4255" s="11">
        <f t="shared" si="2246"/>
        <v>45426</v>
      </c>
      <c r="M4255" s="1">
        <f t="shared" si="2265"/>
        <v>20</v>
      </c>
      <c r="N4255" s="1">
        <f t="shared" si="2247"/>
        <v>10</v>
      </c>
      <c r="O4255" s="2">
        <f t="shared" si="2248"/>
        <v>0.99669441999999997</v>
      </c>
      <c r="P4255" s="13">
        <f t="shared" si="2240"/>
        <v>0.99339977999999995</v>
      </c>
      <c r="Q4255" s="13">
        <f t="shared" ref="Q4255:Q4318" si="2266">IF(L4255&gt;L4254,Q4254*P4255,Q4254)</f>
        <v>1.6167833125167133</v>
      </c>
      <c r="R4255" s="2">
        <f t="shared" si="2236"/>
        <v>1.6114389</v>
      </c>
      <c r="S4255" s="2">
        <f t="shared" si="2262"/>
        <v>1.69349298</v>
      </c>
      <c r="T4255" s="2">
        <f t="shared" si="2249"/>
        <v>161595.38524581</v>
      </c>
      <c r="U4255" s="2">
        <f t="shared" si="2250"/>
        <v>6165.2420572605142</v>
      </c>
      <c r="V4255" s="2">
        <f t="shared" si="2251"/>
        <v>52908.554175107194</v>
      </c>
      <c r="W4255" s="2">
        <f t="shared" si="2252"/>
        <v>154495.14557023771</v>
      </c>
      <c r="X4255" s="17">
        <f t="shared" si="2253"/>
        <v>0</v>
      </c>
      <c r="Y4255" s="2">
        <f t="shared" si="2254"/>
        <v>0</v>
      </c>
      <c r="Z4255" s="72">
        <f t="shared" si="2255"/>
        <v>0</v>
      </c>
      <c r="AA4255" s="2">
        <f t="shared" si="2241"/>
        <v>0</v>
      </c>
      <c r="AB4255" s="12">
        <f t="shared" si="2263"/>
        <v>4.6600000000000003E-2</v>
      </c>
      <c r="AC4255" s="17">
        <f t="shared" si="2256"/>
        <v>10</v>
      </c>
      <c r="AD4255" s="17">
        <v>252</v>
      </c>
      <c r="AE4255" s="13">
        <f t="shared" ref="AE4255:AE4318" si="2267">ROUND((1+AB4255)^TRUNC((AC4255/AD4255),9),9)</f>
        <v>1.0018090479999999</v>
      </c>
      <c r="AF4255" s="2">
        <f t="shared" si="2242"/>
        <v>292.33380848000002</v>
      </c>
      <c r="AG4255" s="2">
        <f t="shared" si="2257"/>
        <v>279.4891341</v>
      </c>
      <c r="AH4255" s="3">
        <f t="shared" si="2258"/>
        <v>0</v>
      </c>
      <c r="AI4255" s="4" t="str">
        <f t="shared" si="2235"/>
        <v>A+J=</v>
      </c>
      <c r="AJ4255" s="11">
        <f t="shared" si="2264"/>
        <v>45426</v>
      </c>
      <c r="AQ4255" s="53"/>
      <c r="AR4255" s="53"/>
    </row>
    <row r="4256" spans="1:44" x14ac:dyDescent="0.2">
      <c r="A4256" s="158">
        <f t="shared" si="2259"/>
        <v>45412</v>
      </c>
      <c r="B4256" s="2">
        <f t="shared" si="2243"/>
        <v>154756.35849210972</v>
      </c>
      <c r="C4256" s="2">
        <f t="shared" si="2260"/>
        <v>95421.349337869993</v>
      </c>
      <c r="D4256" s="2">
        <f>SUM(Y4256:Y$4362)</f>
        <v>8890.1290064399982</v>
      </c>
      <c r="E4256" s="73">
        <f t="shared" si="2244"/>
        <v>86531.220331429999</v>
      </c>
      <c r="F4256" s="88">
        <f t="shared" si="2237"/>
        <v>6455.85</v>
      </c>
      <c r="G4256" s="3">
        <f>IF(AND(N4256=1,N4255&gt;1),VLOOKUP(A4255,[1]Plan1!$BK$81:$BM$259,3),G4255)</f>
        <v>6413.24</v>
      </c>
      <c r="H4256" s="11">
        <f t="shared" si="2238"/>
        <v>45338</v>
      </c>
      <c r="I4256" s="11">
        <f t="shared" si="2239"/>
        <v>45367</v>
      </c>
      <c r="J4256" s="12">
        <f t="shared" si="2245"/>
        <v>-6.6002153085962245E-3</v>
      </c>
      <c r="K4256" s="11">
        <f t="shared" si="2261"/>
        <v>45426</v>
      </c>
      <c r="L4256" s="11">
        <f t="shared" si="2246"/>
        <v>45426</v>
      </c>
      <c r="M4256" s="1">
        <f t="shared" si="2265"/>
        <v>20</v>
      </c>
      <c r="N4256" s="1">
        <f t="shared" si="2247"/>
        <v>11</v>
      </c>
      <c r="O4256" s="2">
        <f t="shared" si="2248"/>
        <v>0.99636446999999995</v>
      </c>
      <c r="P4256" s="13">
        <f t="shared" si="2240"/>
        <v>0.99339977999999995</v>
      </c>
      <c r="Q4256" s="13">
        <f t="shared" si="2266"/>
        <v>1.6167833125167133</v>
      </c>
      <c r="R4256" s="2">
        <f t="shared" si="2236"/>
        <v>1.61090544</v>
      </c>
      <c r="S4256" s="2">
        <f t="shared" si="2262"/>
        <v>1.69349298</v>
      </c>
      <c r="T4256" s="2">
        <f t="shared" si="2249"/>
        <v>161595.38524581</v>
      </c>
      <c r="U4256" s="2">
        <f t="shared" si="2250"/>
        <v>6165.2420572605142</v>
      </c>
      <c r="V4256" s="2">
        <f t="shared" si="2251"/>
        <v>52862.393230309193</v>
      </c>
      <c r="W4256" s="2">
        <f t="shared" si="2252"/>
        <v>154448.98462543971</v>
      </c>
      <c r="X4256" s="17">
        <f t="shared" si="2253"/>
        <v>0</v>
      </c>
      <c r="Y4256" s="2">
        <f t="shared" si="2254"/>
        <v>0</v>
      </c>
      <c r="Z4256" s="72">
        <f t="shared" si="2255"/>
        <v>0</v>
      </c>
      <c r="AA4256" s="2">
        <f t="shared" si="2241"/>
        <v>0</v>
      </c>
      <c r="AB4256" s="12">
        <f t="shared" si="2263"/>
        <v>4.6600000000000003E-2</v>
      </c>
      <c r="AC4256" s="17">
        <f t="shared" si="2256"/>
        <v>11</v>
      </c>
      <c r="AD4256" s="17">
        <v>252</v>
      </c>
      <c r="AE4256" s="13">
        <f t="shared" si="2267"/>
        <v>1.001990132</v>
      </c>
      <c r="AF4256" s="2">
        <f t="shared" si="2242"/>
        <v>321.59614722999999</v>
      </c>
      <c r="AG4256" s="2">
        <f t="shared" si="2257"/>
        <v>307.37386666999998</v>
      </c>
      <c r="AH4256" s="3">
        <f t="shared" si="2258"/>
        <v>0</v>
      </c>
      <c r="AI4256" s="4" t="str">
        <f t="shared" si="2235"/>
        <v>A+J=</v>
      </c>
      <c r="AJ4256" s="11">
        <f t="shared" si="2264"/>
        <v>45426</v>
      </c>
      <c r="AQ4256" s="53"/>
      <c r="AR4256" s="53"/>
    </row>
    <row r="4257" spans="1:44" x14ac:dyDescent="0.2">
      <c r="A4257" s="158">
        <f t="shared" si="2259"/>
        <v>45413</v>
      </c>
      <c r="B4257" s="2">
        <f t="shared" si="2243"/>
        <v>154738.08555379914</v>
      </c>
      <c r="C4257" s="2">
        <f t="shared" si="2260"/>
        <v>95421.349337869993</v>
      </c>
      <c r="D4257" s="2">
        <f>SUM(Y4257:Y$4362)</f>
        <v>8890.1290064399982</v>
      </c>
      <c r="E4257" s="73">
        <f t="shared" si="2244"/>
        <v>86531.220331429999</v>
      </c>
      <c r="F4257" s="88">
        <f t="shared" si="2237"/>
        <v>6455.85</v>
      </c>
      <c r="G4257" s="3">
        <f>IF(AND(N4257=1,N4256&gt;1),VLOOKUP(A4256,[1]Plan1!$BK$81:$BM$259,3),G4256)</f>
        <v>6413.24</v>
      </c>
      <c r="H4257" s="11">
        <f t="shared" si="2238"/>
        <v>45338</v>
      </c>
      <c r="I4257" s="11">
        <f t="shared" si="2239"/>
        <v>45367</v>
      </c>
      <c r="J4257" s="12">
        <f t="shared" si="2245"/>
        <v>-6.6002153085962245E-3</v>
      </c>
      <c r="K4257" s="11">
        <f t="shared" si="2261"/>
        <v>45426</v>
      </c>
      <c r="L4257" s="11">
        <f t="shared" si="2246"/>
        <v>45426</v>
      </c>
      <c r="M4257" s="1">
        <f t="shared" si="2265"/>
        <v>20</v>
      </c>
      <c r="N4257" s="1">
        <f t="shared" si="2247"/>
        <v>12</v>
      </c>
      <c r="O4257" s="2">
        <f t="shared" si="2248"/>
        <v>0.99603461999999998</v>
      </c>
      <c r="P4257" s="13">
        <f t="shared" si="2240"/>
        <v>0.99339977999999995</v>
      </c>
      <c r="Q4257" s="13">
        <f t="shared" si="2266"/>
        <v>1.6167833125167133</v>
      </c>
      <c r="R4257" s="2">
        <f t="shared" si="2236"/>
        <v>1.6103721499999999</v>
      </c>
      <c r="S4257" s="2">
        <f t="shared" si="2262"/>
        <v>1.69349298</v>
      </c>
      <c r="T4257" s="2">
        <f t="shared" si="2249"/>
        <v>161595.38524581</v>
      </c>
      <c r="U4257" s="2">
        <f t="shared" si="2250"/>
        <v>6165.2420572605142</v>
      </c>
      <c r="V4257" s="2">
        <f t="shared" si="2251"/>
        <v>52816.246995818634</v>
      </c>
      <c r="W4257" s="2">
        <f t="shared" si="2252"/>
        <v>154402.83839094915</v>
      </c>
      <c r="X4257" s="17">
        <f t="shared" si="2253"/>
        <v>0</v>
      </c>
      <c r="Y4257" s="2">
        <f t="shared" si="2254"/>
        <v>0</v>
      </c>
      <c r="Z4257" s="72">
        <f t="shared" si="2255"/>
        <v>0</v>
      </c>
      <c r="AA4257" s="2">
        <f t="shared" si="2241"/>
        <v>0</v>
      </c>
      <c r="AB4257" s="12">
        <f t="shared" si="2263"/>
        <v>4.6600000000000003E-2</v>
      </c>
      <c r="AC4257" s="17">
        <f t="shared" si="2256"/>
        <v>12</v>
      </c>
      <c r="AD4257" s="17">
        <v>252</v>
      </c>
      <c r="AE4257" s="13">
        <f t="shared" si="2267"/>
        <v>1.00217125</v>
      </c>
      <c r="AF4257" s="2">
        <f t="shared" si="2242"/>
        <v>350.86398021000002</v>
      </c>
      <c r="AG4257" s="2">
        <f t="shared" si="2257"/>
        <v>335.24716285</v>
      </c>
      <c r="AH4257" s="3">
        <f t="shared" si="2258"/>
        <v>0</v>
      </c>
      <c r="AI4257" s="4" t="str">
        <f t="shared" si="2235"/>
        <v>A+J=</v>
      </c>
      <c r="AJ4257" s="11">
        <f t="shared" si="2264"/>
        <v>45426</v>
      </c>
      <c r="AQ4257" s="53"/>
      <c r="AR4257" s="53"/>
    </row>
    <row r="4258" spans="1:44" x14ac:dyDescent="0.2">
      <c r="A4258" s="158">
        <f t="shared" si="2259"/>
        <v>45414</v>
      </c>
      <c r="B4258" s="2">
        <f t="shared" si="2243"/>
        <v>154738.08555379914</v>
      </c>
      <c r="C4258" s="2">
        <f t="shared" si="2260"/>
        <v>95421.349337869993</v>
      </c>
      <c r="D4258" s="2">
        <f>SUM(Y4258:Y$4362)</f>
        <v>8890.1290064399982</v>
      </c>
      <c r="E4258" s="73">
        <f t="shared" si="2244"/>
        <v>86531.220331429999</v>
      </c>
      <c r="F4258" s="88">
        <f t="shared" si="2237"/>
        <v>6455.85</v>
      </c>
      <c r="G4258" s="3">
        <f>IF(AND(N4258=1,N4257&gt;1),VLOOKUP(A4257,[1]Plan1!$BK$81:$BM$259,3),G4257)</f>
        <v>6413.24</v>
      </c>
      <c r="H4258" s="11">
        <f t="shared" si="2238"/>
        <v>45338</v>
      </c>
      <c r="I4258" s="11">
        <f t="shared" si="2239"/>
        <v>45367</v>
      </c>
      <c r="J4258" s="12">
        <f t="shared" si="2245"/>
        <v>-6.6002153085962245E-3</v>
      </c>
      <c r="K4258" s="11">
        <f t="shared" si="2261"/>
        <v>45426</v>
      </c>
      <c r="L4258" s="11">
        <f t="shared" si="2246"/>
        <v>45426</v>
      </c>
      <c r="M4258" s="1">
        <f t="shared" si="2265"/>
        <v>20</v>
      </c>
      <c r="N4258" s="1">
        <f t="shared" si="2247"/>
        <v>12</v>
      </c>
      <c r="O4258" s="2">
        <f t="shared" si="2248"/>
        <v>0.99603461999999998</v>
      </c>
      <c r="P4258" s="13">
        <f t="shared" si="2240"/>
        <v>0.99339977999999995</v>
      </c>
      <c r="Q4258" s="13">
        <f t="shared" si="2266"/>
        <v>1.6167833125167133</v>
      </c>
      <c r="R4258" s="2">
        <f t="shared" si="2236"/>
        <v>1.6103721499999999</v>
      </c>
      <c r="S4258" s="2">
        <f t="shared" si="2262"/>
        <v>1.69349298</v>
      </c>
      <c r="T4258" s="2">
        <f t="shared" si="2249"/>
        <v>161595.38524581</v>
      </c>
      <c r="U4258" s="2">
        <f t="shared" si="2250"/>
        <v>6165.2420572605142</v>
      </c>
      <c r="V4258" s="2">
        <f t="shared" si="2251"/>
        <v>52816.246995818634</v>
      </c>
      <c r="W4258" s="2">
        <f t="shared" si="2252"/>
        <v>154402.83839094915</v>
      </c>
      <c r="X4258" s="17">
        <f t="shared" si="2253"/>
        <v>0</v>
      </c>
      <c r="Y4258" s="2">
        <f t="shared" si="2254"/>
        <v>0</v>
      </c>
      <c r="Z4258" s="72">
        <f t="shared" si="2255"/>
        <v>0</v>
      </c>
      <c r="AA4258" s="2">
        <f t="shared" si="2241"/>
        <v>0</v>
      </c>
      <c r="AB4258" s="12">
        <f t="shared" si="2263"/>
        <v>4.6600000000000003E-2</v>
      </c>
      <c r="AC4258" s="17">
        <f t="shared" si="2256"/>
        <v>12</v>
      </c>
      <c r="AD4258" s="17">
        <v>252</v>
      </c>
      <c r="AE4258" s="13">
        <f t="shared" si="2267"/>
        <v>1.00217125</v>
      </c>
      <c r="AF4258" s="2">
        <f t="shared" si="2242"/>
        <v>350.86398021000002</v>
      </c>
      <c r="AG4258" s="2">
        <f t="shared" si="2257"/>
        <v>335.24716285</v>
      </c>
      <c r="AH4258" s="3">
        <f t="shared" si="2258"/>
        <v>0</v>
      </c>
      <c r="AI4258" s="4" t="str">
        <f t="shared" ref="AI4258:AI4321" si="2268">AI4257</f>
        <v>A+J=</v>
      </c>
      <c r="AJ4258" s="11">
        <f t="shared" si="2264"/>
        <v>45426</v>
      </c>
      <c r="AQ4258" s="53"/>
      <c r="AR4258" s="53"/>
    </row>
    <row r="4259" spans="1:44" x14ac:dyDescent="0.2">
      <c r="A4259" s="158">
        <f t="shared" si="2259"/>
        <v>45415</v>
      </c>
      <c r="B4259" s="2">
        <f t="shared" si="2243"/>
        <v>154719.81731869045</v>
      </c>
      <c r="C4259" s="2">
        <f t="shared" si="2260"/>
        <v>95421.349337869993</v>
      </c>
      <c r="D4259" s="2">
        <f>SUM(Y4259:Y$4362)</f>
        <v>8890.1290064399982</v>
      </c>
      <c r="E4259" s="73">
        <f t="shared" si="2244"/>
        <v>86531.220331429999</v>
      </c>
      <c r="F4259" s="88">
        <f t="shared" si="2237"/>
        <v>6455.85</v>
      </c>
      <c r="G4259" s="3">
        <f>IF(AND(N4259=1,N4258&gt;1),VLOOKUP(A4258,[1]Plan1!$BK$81:$BM$259,3),G4258)</f>
        <v>6413.24</v>
      </c>
      <c r="H4259" s="11">
        <f t="shared" si="2238"/>
        <v>45338</v>
      </c>
      <c r="I4259" s="11">
        <f t="shared" si="2239"/>
        <v>45367</v>
      </c>
      <c r="J4259" s="12">
        <f t="shared" si="2245"/>
        <v>-6.6002153085962245E-3</v>
      </c>
      <c r="K4259" s="11">
        <f t="shared" si="2261"/>
        <v>45426</v>
      </c>
      <c r="L4259" s="11">
        <f t="shared" si="2246"/>
        <v>45426</v>
      </c>
      <c r="M4259" s="1">
        <f t="shared" si="2265"/>
        <v>20</v>
      </c>
      <c r="N4259" s="1">
        <f t="shared" si="2247"/>
        <v>13</v>
      </c>
      <c r="O4259" s="2">
        <f t="shared" si="2248"/>
        <v>0.99570488999999995</v>
      </c>
      <c r="P4259" s="13">
        <f t="shared" si="2240"/>
        <v>0.99339977999999995</v>
      </c>
      <c r="Q4259" s="13">
        <f t="shared" si="2266"/>
        <v>1.6167833125167133</v>
      </c>
      <c r="R4259" s="2">
        <f t="shared" si="2236"/>
        <v>1.6098390499999999</v>
      </c>
      <c r="S4259" s="2">
        <f t="shared" si="2262"/>
        <v>1.69349298</v>
      </c>
      <c r="T4259" s="2">
        <f t="shared" si="2249"/>
        <v>161595.38524581</v>
      </c>
      <c r="U4259" s="2">
        <f t="shared" si="2250"/>
        <v>6165.2420572605142</v>
      </c>
      <c r="V4259" s="2">
        <f t="shared" si="2251"/>
        <v>52770.117202259949</v>
      </c>
      <c r="W4259" s="2">
        <f t="shared" si="2252"/>
        <v>154356.70859739045</v>
      </c>
      <c r="X4259" s="17">
        <f t="shared" si="2253"/>
        <v>0</v>
      </c>
      <c r="Y4259" s="2">
        <f t="shared" si="2254"/>
        <v>0</v>
      </c>
      <c r="Z4259" s="72">
        <f t="shared" si="2255"/>
        <v>0</v>
      </c>
      <c r="AA4259" s="2">
        <f t="shared" si="2241"/>
        <v>0</v>
      </c>
      <c r="AB4259" s="12">
        <f t="shared" si="2263"/>
        <v>4.6600000000000003E-2</v>
      </c>
      <c r="AC4259" s="17">
        <f t="shared" si="2256"/>
        <v>13</v>
      </c>
      <c r="AD4259" s="17">
        <v>252</v>
      </c>
      <c r="AE4259" s="13">
        <f t="shared" si="2267"/>
        <v>1.0023523999999999</v>
      </c>
      <c r="AF4259" s="2">
        <f t="shared" si="2242"/>
        <v>380.13698425000001</v>
      </c>
      <c r="AG4259" s="2">
        <f t="shared" si="2257"/>
        <v>363.10872130000001</v>
      </c>
      <c r="AH4259" s="3">
        <f t="shared" si="2258"/>
        <v>0</v>
      </c>
      <c r="AI4259" s="4" t="str">
        <f t="shared" si="2268"/>
        <v>A+J=</v>
      </c>
      <c r="AJ4259" s="11">
        <f t="shared" si="2264"/>
        <v>45426</v>
      </c>
      <c r="AQ4259" s="53"/>
      <c r="AR4259" s="53"/>
    </row>
    <row r="4260" spans="1:44" x14ac:dyDescent="0.2">
      <c r="A4260" s="158">
        <f t="shared" si="2259"/>
        <v>45416</v>
      </c>
      <c r="B4260" s="2">
        <f t="shared" si="2243"/>
        <v>154701.55134307704</v>
      </c>
      <c r="C4260" s="2">
        <f t="shared" si="2260"/>
        <v>95421.349337869993</v>
      </c>
      <c r="D4260" s="2">
        <f>SUM(Y4260:Y$4362)</f>
        <v>8890.1290064399982</v>
      </c>
      <c r="E4260" s="73">
        <f t="shared" si="2244"/>
        <v>86531.220331429999</v>
      </c>
      <c r="F4260" s="88">
        <f t="shared" si="2237"/>
        <v>6455.85</v>
      </c>
      <c r="G4260" s="3">
        <f>IF(AND(N4260=1,N4259&gt;1),VLOOKUP(A4259,[1]Plan1!$BK$81:$BM$259,3),G4259)</f>
        <v>6413.24</v>
      </c>
      <c r="H4260" s="11">
        <f t="shared" si="2238"/>
        <v>45338</v>
      </c>
      <c r="I4260" s="11">
        <f t="shared" si="2239"/>
        <v>45367</v>
      </c>
      <c r="J4260" s="12">
        <f t="shared" si="2245"/>
        <v>-6.6002153085962245E-3</v>
      </c>
      <c r="K4260" s="11">
        <f t="shared" si="2261"/>
        <v>45426</v>
      </c>
      <c r="L4260" s="11">
        <f t="shared" si="2246"/>
        <v>45426</v>
      </c>
      <c r="M4260" s="1">
        <f t="shared" si="2265"/>
        <v>20</v>
      </c>
      <c r="N4260" s="1">
        <f t="shared" si="2247"/>
        <v>14</v>
      </c>
      <c r="O4260" s="2">
        <f t="shared" si="2248"/>
        <v>0.99537525999999998</v>
      </c>
      <c r="P4260" s="13">
        <f t="shared" si="2240"/>
        <v>0.99339977999999995</v>
      </c>
      <c r="Q4260" s="13">
        <f t="shared" si="2266"/>
        <v>1.6167833125167133</v>
      </c>
      <c r="R4260" s="2">
        <f t="shared" si="2236"/>
        <v>1.6093061099999999</v>
      </c>
      <c r="S4260" s="2">
        <f t="shared" si="2262"/>
        <v>1.69349298</v>
      </c>
      <c r="T4260" s="2">
        <f t="shared" si="2249"/>
        <v>161595.38524581</v>
      </c>
      <c r="U4260" s="2">
        <f t="shared" si="2250"/>
        <v>6165.2420572605142</v>
      </c>
      <c r="V4260" s="2">
        <f t="shared" si="2251"/>
        <v>52724.001253696515</v>
      </c>
      <c r="W4260" s="2">
        <f t="shared" si="2252"/>
        <v>154310.59264882703</v>
      </c>
      <c r="X4260" s="17">
        <f t="shared" si="2253"/>
        <v>0</v>
      </c>
      <c r="Y4260" s="2">
        <f t="shared" si="2254"/>
        <v>0</v>
      </c>
      <c r="Z4260" s="72">
        <f t="shared" si="2255"/>
        <v>0</v>
      </c>
      <c r="AA4260" s="2">
        <f t="shared" si="2241"/>
        <v>0</v>
      </c>
      <c r="AB4260" s="12">
        <f t="shared" si="2263"/>
        <v>4.6600000000000003E-2</v>
      </c>
      <c r="AC4260" s="17">
        <f t="shared" si="2256"/>
        <v>14</v>
      </c>
      <c r="AD4260" s="17">
        <v>252</v>
      </c>
      <c r="AE4260" s="13">
        <f t="shared" si="2267"/>
        <v>1.002533583</v>
      </c>
      <c r="AF4260" s="2">
        <f t="shared" si="2242"/>
        <v>409.41532093000001</v>
      </c>
      <c r="AG4260" s="2">
        <f t="shared" si="2257"/>
        <v>390.95869425000001</v>
      </c>
      <c r="AH4260" s="3">
        <f t="shared" si="2258"/>
        <v>0</v>
      </c>
      <c r="AI4260" s="4" t="str">
        <f t="shared" si="2268"/>
        <v>A+J=</v>
      </c>
      <c r="AJ4260" s="11">
        <f t="shared" si="2264"/>
        <v>45426</v>
      </c>
      <c r="AQ4260" s="53"/>
      <c r="AR4260" s="53"/>
    </row>
    <row r="4261" spans="1:44" x14ac:dyDescent="0.2">
      <c r="A4261" s="158">
        <f t="shared" si="2259"/>
        <v>45417</v>
      </c>
      <c r="B4261" s="2">
        <f t="shared" si="2243"/>
        <v>154701.55134307704</v>
      </c>
      <c r="C4261" s="2">
        <f t="shared" si="2260"/>
        <v>95421.349337869993</v>
      </c>
      <c r="D4261" s="2">
        <f>SUM(Y4261:Y$4362)</f>
        <v>8890.1290064399982</v>
      </c>
      <c r="E4261" s="73">
        <f t="shared" si="2244"/>
        <v>86531.220331429999</v>
      </c>
      <c r="F4261" s="88">
        <f t="shared" si="2237"/>
        <v>6455.85</v>
      </c>
      <c r="G4261" s="3">
        <f>IF(AND(N4261=1,N4260&gt;1),VLOOKUP(A4260,[1]Plan1!$BK$81:$BM$259,3),G4260)</f>
        <v>6413.24</v>
      </c>
      <c r="H4261" s="11">
        <f t="shared" si="2238"/>
        <v>45338</v>
      </c>
      <c r="I4261" s="11">
        <f t="shared" si="2239"/>
        <v>45367</v>
      </c>
      <c r="J4261" s="12">
        <f t="shared" si="2245"/>
        <v>-6.6002153085962245E-3</v>
      </c>
      <c r="K4261" s="11">
        <f t="shared" si="2261"/>
        <v>45426</v>
      </c>
      <c r="L4261" s="11">
        <f t="shared" si="2246"/>
        <v>45426</v>
      </c>
      <c r="M4261" s="1">
        <f t="shared" si="2265"/>
        <v>20</v>
      </c>
      <c r="N4261" s="1">
        <f t="shared" si="2247"/>
        <v>14</v>
      </c>
      <c r="O4261" s="2">
        <f t="shared" si="2248"/>
        <v>0.99537525999999998</v>
      </c>
      <c r="P4261" s="13">
        <f t="shared" si="2240"/>
        <v>0.99339977999999995</v>
      </c>
      <c r="Q4261" s="13">
        <f t="shared" si="2266"/>
        <v>1.6167833125167133</v>
      </c>
      <c r="R4261" s="2">
        <f t="shared" si="2236"/>
        <v>1.6093061099999999</v>
      </c>
      <c r="S4261" s="2">
        <f t="shared" si="2262"/>
        <v>1.69349298</v>
      </c>
      <c r="T4261" s="2">
        <f t="shared" si="2249"/>
        <v>161595.38524581</v>
      </c>
      <c r="U4261" s="2">
        <f t="shared" si="2250"/>
        <v>6165.2420572605142</v>
      </c>
      <c r="V4261" s="2">
        <f t="shared" si="2251"/>
        <v>52724.001253696515</v>
      </c>
      <c r="W4261" s="2">
        <f t="shared" si="2252"/>
        <v>154310.59264882703</v>
      </c>
      <c r="X4261" s="17">
        <f t="shared" si="2253"/>
        <v>0</v>
      </c>
      <c r="Y4261" s="2">
        <f t="shared" si="2254"/>
        <v>0</v>
      </c>
      <c r="Z4261" s="72">
        <f t="shared" si="2255"/>
        <v>0</v>
      </c>
      <c r="AA4261" s="2">
        <f t="shared" si="2241"/>
        <v>0</v>
      </c>
      <c r="AB4261" s="12">
        <f t="shared" si="2263"/>
        <v>4.6600000000000003E-2</v>
      </c>
      <c r="AC4261" s="17">
        <f t="shared" si="2256"/>
        <v>14</v>
      </c>
      <c r="AD4261" s="17">
        <v>252</v>
      </c>
      <c r="AE4261" s="13">
        <f t="shared" si="2267"/>
        <v>1.002533583</v>
      </c>
      <c r="AF4261" s="2">
        <f t="shared" si="2242"/>
        <v>409.41532093000001</v>
      </c>
      <c r="AG4261" s="2">
        <f t="shared" si="2257"/>
        <v>390.95869425000001</v>
      </c>
      <c r="AH4261" s="3">
        <f t="shared" si="2258"/>
        <v>0</v>
      </c>
      <c r="AI4261" s="4" t="str">
        <f t="shared" si="2268"/>
        <v>A+J=</v>
      </c>
      <c r="AJ4261" s="11">
        <f t="shared" si="2264"/>
        <v>45426</v>
      </c>
      <c r="AQ4261" s="53"/>
      <c r="AR4261" s="53"/>
    </row>
    <row r="4262" spans="1:44" x14ac:dyDescent="0.2">
      <c r="A4262" s="158">
        <f t="shared" si="2259"/>
        <v>45418</v>
      </c>
      <c r="B4262" s="2">
        <f t="shared" si="2243"/>
        <v>154701.55134307704</v>
      </c>
      <c r="C4262" s="2">
        <f t="shared" si="2260"/>
        <v>95421.349337869993</v>
      </c>
      <c r="D4262" s="2">
        <f>SUM(Y4262:Y$4362)</f>
        <v>8890.1290064399982</v>
      </c>
      <c r="E4262" s="73">
        <f t="shared" si="2244"/>
        <v>86531.220331429999</v>
      </c>
      <c r="F4262" s="88">
        <f t="shared" si="2237"/>
        <v>6455.85</v>
      </c>
      <c r="G4262" s="3">
        <f>IF(AND(N4262=1,N4261&gt;1),VLOOKUP(A4261,[1]Plan1!$BK$81:$BM$259,3),G4261)</f>
        <v>6413.24</v>
      </c>
      <c r="H4262" s="11">
        <f t="shared" si="2238"/>
        <v>45338</v>
      </c>
      <c r="I4262" s="11">
        <f t="shared" si="2239"/>
        <v>45367</v>
      </c>
      <c r="J4262" s="12">
        <f t="shared" si="2245"/>
        <v>-6.6002153085962245E-3</v>
      </c>
      <c r="K4262" s="11">
        <f t="shared" si="2261"/>
        <v>45426</v>
      </c>
      <c r="L4262" s="11">
        <f t="shared" si="2246"/>
        <v>45426</v>
      </c>
      <c r="M4262" s="1">
        <f t="shared" si="2265"/>
        <v>20</v>
      </c>
      <c r="N4262" s="1">
        <f t="shared" si="2247"/>
        <v>14</v>
      </c>
      <c r="O4262" s="2">
        <f t="shared" si="2248"/>
        <v>0.99537525999999998</v>
      </c>
      <c r="P4262" s="13">
        <f t="shared" si="2240"/>
        <v>0.99339977999999995</v>
      </c>
      <c r="Q4262" s="13">
        <f t="shared" si="2266"/>
        <v>1.6167833125167133</v>
      </c>
      <c r="R4262" s="2">
        <f t="shared" si="2236"/>
        <v>1.6093061099999999</v>
      </c>
      <c r="S4262" s="2">
        <f t="shared" si="2262"/>
        <v>1.69349298</v>
      </c>
      <c r="T4262" s="2">
        <f t="shared" si="2249"/>
        <v>161595.38524581</v>
      </c>
      <c r="U4262" s="2">
        <f t="shared" si="2250"/>
        <v>6165.2420572605142</v>
      </c>
      <c r="V4262" s="2">
        <f t="shared" si="2251"/>
        <v>52724.001253696515</v>
      </c>
      <c r="W4262" s="2">
        <f t="shared" si="2252"/>
        <v>154310.59264882703</v>
      </c>
      <c r="X4262" s="17">
        <f t="shared" si="2253"/>
        <v>0</v>
      </c>
      <c r="Y4262" s="2">
        <f t="shared" si="2254"/>
        <v>0</v>
      </c>
      <c r="Z4262" s="72">
        <f t="shared" si="2255"/>
        <v>0</v>
      </c>
      <c r="AA4262" s="2">
        <f t="shared" si="2241"/>
        <v>0</v>
      </c>
      <c r="AB4262" s="12">
        <f t="shared" si="2263"/>
        <v>4.6600000000000003E-2</v>
      </c>
      <c r="AC4262" s="17">
        <f t="shared" si="2256"/>
        <v>14</v>
      </c>
      <c r="AD4262" s="17">
        <v>252</v>
      </c>
      <c r="AE4262" s="13">
        <f t="shared" si="2267"/>
        <v>1.002533583</v>
      </c>
      <c r="AF4262" s="2">
        <f t="shared" si="2242"/>
        <v>409.41532093000001</v>
      </c>
      <c r="AG4262" s="2">
        <f t="shared" si="2257"/>
        <v>390.95869425000001</v>
      </c>
      <c r="AH4262" s="3">
        <f t="shared" si="2258"/>
        <v>0</v>
      </c>
      <c r="AI4262" s="4" t="str">
        <f t="shared" si="2268"/>
        <v>A+J=</v>
      </c>
      <c r="AJ4262" s="11">
        <f t="shared" si="2264"/>
        <v>45426</v>
      </c>
      <c r="AQ4262" s="53"/>
      <c r="AR4262" s="53"/>
    </row>
    <row r="4263" spans="1:44" x14ac:dyDescent="0.2">
      <c r="A4263" s="158">
        <f t="shared" si="2259"/>
        <v>45419</v>
      </c>
      <c r="B4263" s="2">
        <f t="shared" si="2243"/>
        <v>154683.28834332107</v>
      </c>
      <c r="C4263" s="2">
        <f t="shared" si="2260"/>
        <v>95421.349337869993</v>
      </c>
      <c r="D4263" s="2">
        <f>SUM(Y4263:Y$4362)</f>
        <v>8890.1290064399982</v>
      </c>
      <c r="E4263" s="73">
        <f t="shared" si="2244"/>
        <v>86531.220331429999</v>
      </c>
      <c r="F4263" s="88">
        <f t="shared" si="2237"/>
        <v>6455.85</v>
      </c>
      <c r="G4263" s="3">
        <f>IF(AND(N4263=1,N4262&gt;1),VLOOKUP(A4262,[1]Plan1!$BK$81:$BM$259,3),G4262)</f>
        <v>6413.24</v>
      </c>
      <c r="H4263" s="11">
        <f t="shared" si="2238"/>
        <v>45338</v>
      </c>
      <c r="I4263" s="11">
        <f t="shared" si="2239"/>
        <v>45367</v>
      </c>
      <c r="J4263" s="12">
        <f t="shared" si="2245"/>
        <v>-6.6002153085962245E-3</v>
      </c>
      <c r="K4263" s="11">
        <f t="shared" si="2261"/>
        <v>45426</v>
      </c>
      <c r="L4263" s="11">
        <f t="shared" si="2246"/>
        <v>45426</v>
      </c>
      <c r="M4263" s="1">
        <f t="shared" si="2265"/>
        <v>20</v>
      </c>
      <c r="N4263" s="1">
        <f t="shared" si="2247"/>
        <v>15</v>
      </c>
      <c r="O4263" s="2">
        <f t="shared" si="2248"/>
        <v>0.99504574000000001</v>
      </c>
      <c r="P4263" s="13">
        <f t="shared" si="2240"/>
        <v>0.99339977999999995</v>
      </c>
      <c r="Q4263" s="13">
        <f t="shared" si="2266"/>
        <v>1.6167833125167133</v>
      </c>
      <c r="R4263" s="2">
        <f t="shared" si="2236"/>
        <v>1.6087733399999999</v>
      </c>
      <c r="S4263" s="2">
        <f t="shared" si="2262"/>
        <v>1.69349298</v>
      </c>
      <c r="T4263" s="2">
        <f t="shared" si="2249"/>
        <v>161595.38524581</v>
      </c>
      <c r="U4263" s="2">
        <f t="shared" si="2250"/>
        <v>6165.2420572605142</v>
      </c>
      <c r="V4263" s="2">
        <f t="shared" si="2251"/>
        <v>52677.900015440544</v>
      </c>
      <c r="W4263" s="2">
        <f t="shared" si="2252"/>
        <v>154264.49141057106</v>
      </c>
      <c r="X4263" s="17">
        <f t="shared" si="2253"/>
        <v>0</v>
      </c>
      <c r="Y4263" s="2">
        <f t="shared" si="2254"/>
        <v>0</v>
      </c>
      <c r="Z4263" s="72">
        <f t="shared" si="2255"/>
        <v>0</v>
      </c>
      <c r="AA4263" s="2">
        <f t="shared" si="2241"/>
        <v>0</v>
      </c>
      <c r="AB4263" s="12">
        <f t="shared" si="2263"/>
        <v>4.6600000000000003E-2</v>
      </c>
      <c r="AC4263" s="17">
        <f t="shared" si="2256"/>
        <v>15</v>
      </c>
      <c r="AD4263" s="17">
        <v>252</v>
      </c>
      <c r="AE4263" s="13">
        <f t="shared" si="2267"/>
        <v>1.002714798</v>
      </c>
      <c r="AF4263" s="2">
        <f t="shared" si="2242"/>
        <v>438.69882867000001</v>
      </c>
      <c r="AG4263" s="2">
        <f t="shared" si="2257"/>
        <v>418.79693275</v>
      </c>
      <c r="AH4263" s="3">
        <f t="shared" si="2258"/>
        <v>0</v>
      </c>
      <c r="AI4263" s="4" t="str">
        <f t="shared" si="2268"/>
        <v>A+J=</v>
      </c>
      <c r="AJ4263" s="11">
        <f t="shared" si="2264"/>
        <v>45426</v>
      </c>
      <c r="AQ4263" s="53"/>
      <c r="AR4263" s="53"/>
    </row>
    <row r="4264" spans="1:44" x14ac:dyDescent="0.2">
      <c r="A4264" s="158">
        <f t="shared" si="2259"/>
        <v>45420</v>
      </c>
      <c r="B4264" s="2">
        <f t="shared" si="2243"/>
        <v>154665.03036705696</v>
      </c>
      <c r="C4264" s="2">
        <f t="shared" si="2260"/>
        <v>95421.349337869993</v>
      </c>
      <c r="D4264" s="2">
        <f>SUM(Y4264:Y$4362)</f>
        <v>8890.1290064399982</v>
      </c>
      <c r="E4264" s="73">
        <f t="shared" si="2244"/>
        <v>86531.220331429999</v>
      </c>
      <c r="F4264" s="88">
        <f t="shared" si="2237"/>
        <v>6455.85</v>
      </c>
      <c r="G4264" s="3">
        <f>IF(AND(N4264=1,N4263&gt;1),VLOOKUP(A4263,[1]Plan1!$BK$81:$BM$259,3),G4263)</f>
        <v>6413.24</v>
      </c>
      <c r="H4264" s="11">
        <f t="shared" si="2238"/>
        <v>45338</v>
      </c>
      <c r="I4264" s="11">
        <f t="shared" si="2239"/>
        <v>45367</v>
      </c>
      <c r="J4264" s="12">
        <f t="shared" si="2245"/>
        <v>-6.6002153085962245E-3</v>
      </c>
      <c r="K4264" s="11">
        <f t="shared" si="2261"/>
        <v>45426</v>
      </c>
      <c r="L4264" s="11">
        <f t="shared" si="2246"/>
        <v>45426</v>
      </c>
      <c r="M4264" s="1">
        <f t="shared" si="2265"/>
        <v>20</v>
      </c>
      <c r="N4264" s="1">
        <f t="shared" si="2247"/>
        <v>16</v>
      </c>
      <c r="O4264" s="2">
        <f t="shared" si="2248"/>
        <v>0.99471633000000004</v>
      </c>
      <c r="P4264" s="13">
        <f t="shared" si="2240"/>
        <v>0.99339977999999995</v>
      </c>
      <c r="Q4264" s="13">
        <f t="shared" si="2266"/>
        <v>1.6167833125167133</v>
      </c>
      <c r="R4264" s="2">
        <f t="shared" si="2236"/>
        <v>1.6082407599999999</v>
      </c>
      <c r="S4264" s="2">
        <f t="shared" si="2262"/>
        <v>1.69349298</v>
      </c>
      <c r="T4264" s="2">
        <f t="shared" si="2249"/>
        <v>161595.38524581</v>
      </c>
      <c r="U4264" s="2">
        <f t="shared" si="2250"/>
        <v>6165.2420572605142</v>
      </c>
      <c r="V4264" s="2">
        <f t="shared" si="2251"/>
        <v>52631.815218116426</v>
      </c>
      <c r="W4264" s="2">
        <f t="shared" si="2252"/>
        <v>154218.40661324695</v>
      </c>
      <c r="X4264" s="17">
        <f t="shared" si="2253"/>
        <v>0</v>
      </c>
      <c r="Y4264" s="2">
        <f t="shared" si="2254"/>
        <v>0</v>
      </c>
      <c r="Z4264" s="72">
        <f t="shared" si="2255"/>
        <v>0</v>
      </c>
      <c r="AA4264" s="2">
        <f t="shared" si="2241"/>
        <v>0</v>
      </c>
      <c r="AB4264" s="12">
        <f t="shared" si="2263"/>
        <v>4.6600000000000003E-2</v>
      </c>
      <c r="AC4264" s="17">
        <f t="shared" si="2256"/>
        <v>16</v>
      </c>
      <c r="AD4264" s="17">
        <v>252</v>
      </c>
      <c r="AE4264" s="13">
        <f t="shared" si="2267"/>
        <v>1.0028960469999999</v>
      </c>
      <c r="AF4264" s="2">
        <f t="shared" si="2242"/>
        <v>467.98783064999998</v>
      </c>
      <c r="AG4264" s="2">
        <f t="shared" si="2257"/>
        <v>446.62375380999998</v>
      </c>
      <c r="AH4264" s="3">
        <f t="shared" si="2258"/>
        <v>0</v>
      </c>
      <c r="AI4264" s="4" t="str">
        <f t="shared" si="2268"/>
        <v>A+J=</v>
      </c>
      <c r="AJ4264" s="11">
        <f t="shared" si="2264"/>
        <v>45426</v>
      </c>
      <c r="AQ4264" s="53"/>
      <c r="AR4264" s="53"/>
    </row>
    <row r="4265" spans="1:44" x14ac:dyDescent="0.2">
      <c r="A4265" s="158">
        <f t="shared" si="2259"/>
        <v>45421</v>
      </c>
      <c r="B4265" s="2">
        <f t="shared" si="2243"/>
        <v>154646.7753742403</v>
      </c>
      <c r="C4265" s="2">
        <f t="shared" si="2260"/>
        <v>95421.349337869993</v>
      </c>
      <c r="D4265" s="2">
        <f>SUM(Y4265:Y$4362)</f>
        <v>8890.1290064399982</v>
      </c>
      <c r="E4265" s="73">
        <f t="shared" si="2244"/>
        <v>86531.220331429999</v>
      </c>
      <c r="F4265" s="88">
        <f t="shared" si="2237"/>
        <v>6455.85</v>
      </c>
      <c r="G4265" s="3">
        <f>IF(AND(N4265=1,N4264&gt;1),VLOOKUP(A4264,[1]Plan1!$BK$81:$BM$259,3),G4264)</f>
        <v>6413.24</v>
      </c>
      <c r="H4265" s="11">
        <f t="shared" si="2238"/>
        <v>45338</v>
      </c>
      <c r="I4265" s="11">
        <f t="shared" si="2239"/>
        <v>45367</v>
      </c>
      <c r="J4265" s="12">
        <f t="shared" si="2245"/>
        <v>-6.6002153085962245E-3</v>
      </c>
      <c r="K4265" s="11">
        <f t="shared" si="2261"/>
        <v>45426</v>
      </c>
      <c r="L4265" s="11">
        <f t="shared" si="2246"/>
        <v>45426</v>
      </c>
      <c r="M4265" s="1">
        <f t="shared" si="2265"/>
        <v>20</v>
      </c>
      <c r="N4265" s="1">
        <f t="shared" si="2247"/>
        <v>17</v>
      </c>
      <c r="O4265" s="2">
        <f t="shared" si="2248"/>
        <v>0.99438702999999995</v>
      </c>
      <c r="P4265" s="13">
        <f t="shared" si="2240"/>
        <v>0.99339977999999995</v>
      </c>
      <c r="Q4265" s="13">
        <f t="shared" si="2266"/>
        <v>1.6167833125167133</v>
      </c>
      <c r="R4265" s="2">
        <f t="shared" ref="R4265:R4328" si="2269">TRUNC(TRUNC((O4265*Q4265),15),8)</f>
        <v>1.60770835</v>
      </c>
      <c r="S4265" s="2">
        <f t="shared" si="2262"/>
        <v>1.69349298</v>
      </c>
      <c r="T4265" s="2">
        <f t="shared" si="2249"/>
        <v>161595.38524581</v>
      </c>
      <c r="U4265" s="2">
        <f t="shared" si="2250"/>
        <v>6165.2420572605142</v>
      </c>
      <c r="V4265" s="2">
        <f t="shared" si="2251"/>
        <v>52585.745131099779</v>
      </c>
      <c r="W4265" s="2">
        <f t="shared" si="2252"/>
        <v>154172.3365262303</v>
      </c>
      <c r="X4265" s="17">
        <f t="shared" si="2253"/>
        <v>0</v>
      </c>
      <c r="Y4265" s="2">
        <f t="shared" si="2254"/>
        <v>0</v>
      </c>
      <c r="Z4265" s="72">
        <f t="shared" si="2255"/>
        <v>0</v>
      </c>
      <c r="AA4265" s="2">
        <f t="shared" si="2241"/>
        <v>0</v>
      </c>
      <c r="AB4265" s="12">
        <f t="shared" si="2263"/>
        <v>4.6600000000000003E-2</v>
      </c>
      <c r="AC4265" s="17">
        <f t="shared" si="2256"/>
        <v>17</v>
      </c>
      <c r="AD4265" s="17">
        <v>252</v>
      </c>
      <c r="AE4265" s="13">
        <f t="shared" si="2267"/>
        <v>1.003077328</v>
      </c>
      <c r="AF4265" s="2">
        <f t="shared" si="2242"/>
        <v>497.28200368</v>
      </c>
      <c r="AG4265" s="2">
        <f t="shared" si="2257"/>
        <v>474.43884801000002</v>
      </c>
      <c r="AH4265" s="3">
        <f t="shared" si="2258"/>
        <v>0</v>
      </c>
      <c r="AI4265" s="4" t="str">
        <f t="shared" si="2268"/>
        <v>A+J=</v>
      </c>
      <c r="AJ4265" s="11">
        <f t="shared" si="2264"/>
        <v>45426</v>
      </c>
      <c r="AQ4265" s="53"/>
      <c r="AR4265" s="53"/>
    </row>
    <row r="4266" spans="1:44" x14ac:dyDescent="0.2">
      <c r="A4266" s="158">
        <f t="shared" si="2259"/>
        <v>45422</v>
      </c>
      <c r="B4266" s="2">
        <f t="shared" si="2243"/>
        <v>154628.5243907033</v>
      </c>
      <c r="C4266" s="2">
        <f t="shared" si="2260"/>
        <v>95421.349337869993</v>
      </c>
      <c r="D4266" s="2">
        <f>SUM(Y4266:Y$4362)</f>
        <v>8890.1290064399982</v>
      </c>
      <c r="E4266" s="73">
        <f t="shared" si="2244"/>
        <v>86531.220331429999</v>
      </c>
      <c r="F4266" s="88">
        <f t="shared" ref="F4266:F4329" si="2270">IF(G4266=G4265,F4265,G4265)</f>
        <v>6455.85</v>
      </c>
      <c r="G4266" s="3">
        <f>IF(AND(N4266=1,N4265&gt;1),VLOOKUP(A4265,[1]Plan1!$BK$81:$BM$259,3),G4265)</f>
        <v>6413.24</v>
      </c>
      <c r="H4266" s="11">
        <f t="shared" ref="H4266:H4329" si="2271">EDATE(I4266,-1)</f>
        <v>45338</v>
      </c>
      <c r="I4266" s="11">
        <f t="shared" ref="I4266:I4329" si="2272">IF(X4265&gt;0,EDATE(A4266,-1),+I4265)</f>
        <v>45367</v>
      </c>
      <c r="J4266" s="12">
        <f t="shared" si="2245"/>
        <v>-6.6002153085962245E-3</v>
      </c>
      <c r="K4266" s="11">
        <f t="shared" si="2261"/>
        <v>45426</v>
      </c>
      <c r="L4266" s="11">
        <f t="shared" si="2246"/>
        <v>45426</v>
      </c>
      <c r="M4266" s="1">
        <f t="shared" si="2265"/>
        <v>20</v>
      </c>
      <c r="N4266" s="1">
        <f t="shared" si="2247"/>
        <v>18</v>
      </c>
      <c r="O4266" s="2">
        <f t="shared" si="2248"/>
        <v>0.99405783999999997</v>
      </c>
      <c r="P4266" s="13">
        <f t="shared" ref="P4266:P4329" si="2273">IF(L4266&gt;L4265,O4265,P4265)</f>
        <v>0.99339977999999995</v>
      </c>
      <c r="Q4266" s="13">
        <f t="shared" si="2266"/>
        <v>1.6167833125167133</v>
      </c>
      <c r="R4266" s="2">
        <f t="shared" si="2269"/>
        <v>1.6071761200000001</v>
      </c>
      <c r="S4266" s="2">
        <f t="shared" si="2262"/>
        <v>1.69349298</v>
      </c>
      <c r="T4266" s="2">
        <f t="shared" si="2249"/>
        <v>161595.38524581</v>
      </c>
      <c r="U4266" s="2">
        <f t="shared" si="2250"/>
        <v>6165.2420572605142</v>
      </c>
      <c r="V4266" s="2">
        <f t="shared" si="2251"/>
        <v>52539.690619702786</v>
      </c>
      <c r="W4266" s="2">
        <f t="shared" si="2252"/>
        <v>154126.2820148333</v>
      </c>
      <c r="X4266" s="17">
        <f t="shared" si="2253"/>
        <v>0</v>
      </c>
      <c r="Y4266" s="2">
        <f t="shared" si="2254"/>
        <v>0</v>
      </c>
      <c r="Z4266" s="72">
        <f t="shared" si="2255"/>
        <v>0</v>
      </c>
      <c r="AA4266" s="2">
        <f t="shared" si="2241"/>
        <v>0</v>
      </c>
      <c r="AB4266" s="12">
        <f t="shared" si="2263"/>
        <v>4.6600000000000003E-2</v>
      </c>
      <c r="AC4266" s="17">
        <f t="shared" si="2256"/>
        <v>18</v>
      </c>
      <c r="AD4266" s="17">
        <v>252</v>
      </c>
      <c r="AE4266" s="13">
        <f t="shared" si="2267"/>
        <v>1.003258642</v>
      </c>
      <c r="AF4266" s="2">
        <f t="shared" si="2242"/>
        <v>526.58150936000004</v>
      </c>
      <c r="AG4266" s="2">
        <f t="shared" si="2257"/>
        <v>502.24237586999999</v>
      </c>
      <c r="AH4266" s="3">
        <f t="shared" si="2258"/>
        <v>0</v>
      </c>
      <c r="AI4266" s="4" t="str">
        <f t="shared" si="2268"/>
        <v>A+J=</v>
      </c>
      <c r="AJ4266" s="11">
        <f t="shared" si="2264"/>
        <v>45426</v>
      </c>
      <c r="AQ4266" s="53"/>
      <c r="AR4266" s="53"/>
    </row>
    <row r="4267" spans="1:44" x14ac:dyDescent="0.2">
      <c r="A4267" s="158">
        <f t="shared" si="2259"/>
        <v>45423</v>
      </c>
      <c r="B4267" s="2">
        <f t="shared" si="2243"/>
        <v>154610.27639799373</v>
      </c>
      <c r="C4267" s="2">
        <f t="shared" si="2260"/>
        <v>95421.349337869993</v>
      </c>
      <c r="D4267" s="2">
        <f>SUM(Y4267:Y$4362)</f>
        <v>8890.1290064399982</v>
      </c>
      <c r="E4267" s="73">
        <f t="shared" si="2244"/>
        <v>86531.220331429999</v>
      </c>
      <c r="F4267" s="88">
        <f t="shared" si="2270"/>
        <v>6455.85</v>
      </c>
      <c r="G4267" s="3">
        <f>IF(AND(N4267=1,N4266&gt;1),VLOOKUP(A4266,[1]Plan1!$BK$81:$BM$259,3),G4266)</f>
        <v>6413.24</v>
      </c>
      <c r="H4267" s="11">
        <f t="shared" si="2271"/>
        <v>45338</v>
      </c>
      <c r="I4267" s="11">
        <f t="shared" si="2272"/>
        <v>45367</v>
      </c>
      <c r="J4267" s="12">
        <f t="shared" si="2245"/>
        <v>-6.6002153085962245E-3</v>
      </c>
      <c r="K4267" s="11">
        <f t="shared" si="2261"/>
        <v>45426</v>
      </c>
      <c r="L4267" s="11">
        <f t="shared" si="2246"/>
        <v>45426</v>
      </c>
      <c r="M4267" s="1">
        <f t="shared" si="2265"/>
        <v>20</v>
      </c>
      <c r="N4267" s="1">
        <f t="shared" si="2247"/>
        <v>19</v>
      </c>
      <c r="O4267" s="2">
        <f t="shared" si="2248"/>
        <v>0.99372875000000005</v>
      </c>
      <c r="P4267" s="13">
        <f t="shared" si="2273"/>
        <v>0.99339977999999995</v>
      </c>
      <c r="Q4267" s="13">
        <f t="shared" si="2266"/>
        <v>1.6167833125167133</v>
      </c>
      <c r="R4267" s="2">
        <f t="shared" si="2269"/>
        <v>1.60664406</v>
      </c>
      <c r="S4267" s="2">
        <f t="shared" si="2262"/>
        <v>1.69349298</v>
      </c>
      <c r="T4267" s="2">
        <f t="shared" si="2249"/>
        <v>161595.38524581</v>
      </c>
      <c r="U4267" s="2">
        <f t="shared" si="2250"/>
        <v>6165.2420572605142</v>
      </c>
      <c r="V4267" s="2">
        <f t="shared" si="2251"/>
        <v>52493.650818613241</v>
      </c>
      <c r="W4267" s="2">
        <f t="shared" si="2252"/>
        <v>154080.24221374374</v>
      </c>
      <c r="X4267" s="17">
        <f t="shared" si="2253"/>
        <v>0</v>
      </c>
      <c r="Y4267" s="2">
        <f t="shared" si="2254"/>
        <v>0</v>
      </c>
      <c r="Z4267" s="72">
        <f t="shared" si="2255"/>
        <v>0</v>
      </c>
      <c r="AA4267" s="2">
        <f t="shared" si="2241"/>
        <v>0</v>
      </c>
      <c r="AB4267" s="12">
        <f t="shared" si="2263"/>
        <v>4.6600000000000003E-2</v>
      </c>
      <c r="AC4267" s="17">
        <f t="shared" si="2256"/>
        <v>19</v>
      </c>
      <c r="AD4267" s="17">
        <v>252</v>
      </c>
      <c r="AE4267" s="13">
        <f t="shared" si="2267"/>
        <v>1.003439988</v>
      </c>
      <c r="AF4267" s="2">
        <f t="shared" si="2242"/>
        <v>555.88618610000003</v>
      </c>
      <c r="AG4267" s="2">
        <f t="shared" si="2257"/>
        <v>530.03418424999995</v>
      </c>
      <c r="AH4267" s="3">
        <f t="shared" si="2258"/>
        <v>0</v>
      </c>
      <c r="AI4267" s="4" t="str">
        <f t="shared" si="2268"/>
        <v>A+J=</v>
      </c>
      <c r="AJ4267" s="11">
        <f t="shared" si="2264"/>
        <v>45426</v>
      </c>
      <c r="AQ4267" s="53"/>
      <c r="AR4267" s="53"/>
    </row>
    <row r="4268" spans="1:44" x14ac:dyDescent="0.2">
      <c r="A4268" s="158">
        <f t="shared" si="2259"/>
        <v>45424</v>
      </c>
      <c r="B4268" s="2">
        <f t="shared" si="2243"/>
        <v>154610.27639799373</v>
      </c>
      <c r="C4268" s="2">
        <f t="shared" si="2260"/>
        <v>95421.349337869993</v>
      </c>
      <c r="D4268" s="2">
        <f>SUM(Y4268:Y$4362)</f>
        <v>8890.1290064399982</v>
      </c>
      <c r="E4268" s="73">
        <f t="shared" si="2244"/>
        <v>86531.220331429999</v>
      </c>
      <c r="F4268" s="88">
        <f t="shared" si="2270"/>
        <v>6455.85</v>
      </c>
      <c r="G4268" s="3">
        <f>IF(AND(N4268=1,N4267&gt;1),VLOOKUP(A4267,[1]Plan1!$BK$81:$BM$259,3),G4267)</f>
        <v>6413.24</v>
      </c>
      <c r="H4268" s="11">
        <f t="shared" si="2271"/>
        <v>45338</v>
      </c>
      <c r="I4268" s="11">
        <f t="shared" si="2272"/>
        <v>45367</v>
      </c>
      <c r="J4268" s="12">
        <f t="shared" si="2245"/>
        <v>-6.6002153085962245E-3</v>
      </c>
      <c r="K4268" s="11">
        <f t="shared" si="2261"/>
        <v>45426</v>
      </c>
      <c r="L4268" s="11">
        <f t="shared" si="2246"/>
        <v>45426</v>
      </c>
      <c r="M4268" s="1">
        <f t="shared" si="2265"/>
        <v>20</v>
      </c>
      <c r="N4268" s="1">
        <f t="shared" si="2247"/>
        <v>19</v>
      </c>
      <c r="O4268" s="2">
        <f t="shared" si="2248"/>
        <v>0.99372875000000005</v>
      </c>
      <c r="P4268" s="13">
        <f t="shared" si="2273"/>
        <v>0.99339977999999995</v>
      </c>
      <c r="Q4268" s="13">
        <f t="shared" si="2266"/>
        <v>1.6167833125167133</v>
      </c>
      <c r="R4268" s="2">
        <f t="shared" si="2269"/>
        <v>1.60664406</v>
      </c>
      <c r="S4268" s="2">
        <f t="shared" si="2262"/>
        <v>1.69349298</v>
      </c>
      <c r="T4268" s="2">
        <f t="shared" si="2249"/>
        <v>161595.38524581</v>
      </c>
      <c r="U4268" s="2">
        <f t="shared" si="2250"/>
        <v>6165.2420572605142</v>
      </c>
      <c r="V4268" s="2">
        <f t="shared" si="2251"/>
        <v>52493.650818613241</v>
      </c>
      <c r="W4268" s="2">
        <f t="shared" si="2252"/>
        <v>154080.24221374374</v>
      </c>
      <c r="X4268" s="17">
        <f t="shared" si="2253"/>
        <v>0</v>
      </c>
      <c r="Y4268" s="2">
        <f t="shared" si="2254"/>
        <v>0</v>
      </c>
      <c r="Z4268" s="72">
        <f t="shared" si="2255"/>
        <v>0</v>
      </c>
      <c r="AA4268" s="2">
        <f t="shared" si="2241"/>
        <v>0</v>
      </c>
      <c r="AB4268" s="12">
        <f t="shared" si="2263"/>
        <v>4.6600000000000003E-2</v>
      </c>
      <c r="AC4268" s="17">
        <f t="shared" si="2256"/>
        <v>19</v>
      </c>
      <c r="AD4268" s="17">
        <v>252</v>
      </c>
      <c r="AE4268" s="13">
        <f t="shared" si="2267"/>
        <v>1.003439988</v>
      </c>
      <c r="AF4268" s="2">
        <f t="shared" si="2242"/>
        <v>555.88618610000003</v>
      </c>
      <c r="AG4268" s="2">
        <f t="shared" si="2257"/>
        <v>530.03418424999995</v>
      </c>
      <c r="AH4268" s="3">
        <f t="shared" si="2258"/>
        <v>0</v>
      </c>
      <c r="AI4268" s="4" t="str">
        <f t="shared" si="2268"/>
        <v>A+J=</v>
      </c>
      <c r="AJ4268" s="11">
        <f t="shared" si="2264"/>
        <v>45426</v>
      </c>
      <c r="AQ4268" s="53"/>
      <c r="AR4268" s="53"/>
    </row>
    <row r="4269" spans="1:44" x14ac:dyDescent="0.2">
      <c r="A4269" s="158">
        <f t="shared" si="2259"/>
        <v>45425</v>
      </c>
      <c r="B4269" s="2">
        <f t="shared" si="2243"/>
        <v>154610.27639799373</v>
      </c>
      <c r="C4269" s="2">
        <f t="shared" si="2260"/>
        <v>95421.349337869993</v>
      </c>
      <c r="D4269" s="2">
        <f>SUM(Y4269:Y$4362)</f>
        <v>8890.1290064399982</v>
      </c>
      <c r="E4269" s="73">
        <f t="shared" si="2244"/>
        <v>86531.220331429999</v>
      </c>
      <c r="F4269" s="88">
        <f t="shared" si="2270"/>
        <v>6455.85</v>
      </c>
      <c r="G4269" s="3">
        <f>IF(AND(N4269=1,N4268&gt;1),VLOOKUP(A4268,[1]Plan1!$BK$81:$BM$259,3),G4268)</f>
        <v>6413.24</v>
      </c>
      <c r="H4269" s="11">
        <f t="shared" si="2271"/>
        <v>45338</v>
      </c>
      <c r="I4269" s="11">
        <f t="shared" si="2272"/>
        <v>45367</v>
      </c>
      <c r="J4269" s="12">
        <f t="shared" si="2245"/>
        <v>-6.6002153085962245E-3</v>
      </c>
      <c r="K4269" s="11">
        <f t="shared" si="2261"/>
        <v>45426</v>
      </c>
      <c r="L4269" s="11">
        <f t="shared" si="2246"/>
        <v>45426</v>
      </c>
      <c r="M4269" s="1">
        <f t="shared" si="2265"/>
        <v>20</v>
      </c>
      <c r="N4269" s="1">
        <f t="shared" si="2247"/>
        <v>19</v>
      </c>
      <c r="O4269" s="2">
        <f t="shared" si="2248"/>
        <v>0.99372875000000005</v>
      </c>
      <c r="P4269" s="13">
        <f t="shared" si="2273"/>
        <v>0.99339977999999995</v>
      </c>
      <c r="Q4269" s="13">
        <f t="shared" si="2266"/>
        <v>1.6167833125167133</v>
      </c>
      <c r="R4269" s="2">
        <f t="shared" si="2269"/>
        <v>1.60664406</v>
      </c>
      <c r="S4269" s="2">
        <f t="shared" si="2262"/>
        <v>1.69349298</v>
      </c>
      <c r="T4269" s="2">
        <f t="shared" si="2249"/>
        <v>161595.38524581</v>
      </c>
      <c r="U4269" s="2">
        <f t="shared" si="2250"/>
        <v>6165.2420572605142</v>
      </c>
      <c r="V4269" s="2">
        <f t="shared" si="2251"/>
        <v>52493.650818613241</v>
      </c>
      <c r="W4269" s="2">
        <f t="shared" si="2252"/>
        <v>154080.24221374374</v>
      </c>
      <c r="X4269" s="17">
        <f t="shared" si="2253"/>
        <v>0</v>
      </c>
      <c r="Y4269" s="2">
        <f t="shared" si="2254"/>
        <v>0</v>
      </c>
      <c r="Z4269" s="72">
        <f t="shared" si="2255"/>
        <v>0</v>
      </c>
      <c r="AA4269" s="2">
        <f t="shared" si="2241"/>
        <v>0</v>
      </c>
      <c r="AB4269" s="12">
        <f t="shared" si="2263"/>
        <v>4.6600000000000003E-2</v>
      </c>
      <c r="AC4269" s="17">
        <f t="shared" si="2256"/>
        <v>19</v>
      </c>
      <c r="AD4269" s="17">
        <v>252</v>
      </c>
      <c r="AE4269" s="13">
        <f t="shared" si="2267"/>
        <v>1.003439988</v>
      </c>
      <c r="AF4269" s="2">
        <f t="shared" si="2242"/>
        <v>555.88618610000003</v>
      </c>
      <c r="AG4269" s="2">
        <f t="shared" si="2257"/>
        <v>530.03418424999995</v>
      </c>
      <c r="AH4269" s="3">
        <f t="shared" si="2258"/>
        <v>0</v>
      </c>
      <c r="AI4269" s="4" t="str">
        <f t="shared" si="2268"/>
        <v>A+J=</v>
      </c>
      <c r="AJ4269" s="11">
        <f t="shared" si="2264"/>
        <v>45426</v>
      </c>
      <c r="AQ4269" s="53"/>
      <c r="AR4269" s="53"/>
    </row>
    <row r="4270" spans="1:44" x14ac:dyDescent="0.2">
      <c r="A4270" s="158">
        <f t="shared" si="2259"/>
        <v>45426</v>
      </c>
      <c r="B4270" s="2">
        <f t="shared" si="2243"/>
        <v>154592.03257619389</v>
      </c>
      <c r="C4270" s="2">
        <f t="shared" si="2260"/>
        <v>95421.349337869993</v>
      </c>
      <c r="D4270" s="2">
        <f>SUM(Y4270:Y$4362)</f>
        <v>8890.1290064399982</v>
      </c>
      <c r="E4270" s="73">
        <f t="shared" si="2244"/>
        <v>86531.220331429999</v>
      </c>
      <c r="F4270" s="88">
        <f t="shared" si="2270"/>
        <v>6455.85</v>
      </c>
      <c r="G4270" s="3">
        <f>IF(AND(N4270=1,N4269&gt;1),VLOOKUP(A4269,[1]Plan1!$BK$81:$BM$259,3),G4269)</f>
        <v>6413.24</v>
      </c>
      <c r="H4270" s="11">
        <f t="shared" si="2271"/>
        <v>45338</v>
      </c>
      <c r="I4270" s="11">
        <f t="shared" si="2272"/>
        <v>45367</v>
      </c>
      <c r="J4270" s="12">
        <f t="shared" si="2245"/>
        <v>-6.6002153085962245E-3</v>
      </c>
      <c r="K4270" s="11">
        <f t="shared" si="2261"/>
        <v>45457</v>
      </c>
      <c r="L4270" s="11">
        <f t="shared" si="2246"/>
        <v>45426</v>
      </c>
      <c r="M4270" s="1">
        <f t="shared" si="2265"/>
        <v>20</v>
      </c>
      <c r="N4270" s="1">
        <f t="shared" si="2247"/>
        <v>20</v>
      </c>
      <c r="O4270" s="2">
        <f t="shared" si="2248"/>
        <v>0.99339977999999995</v>
      </c>
      <c r="P4270" s="13">
        <f t="shared" si="2273"/>
        <v>0.99339977999999995</v>
      </c>
      <c r="Q4270" s="13">
        <f t="shared" si="2266"/>
        <v>1.6167833125167133</v>
      </c>
      <c r="R4270" s="2">
        <f t="shared" si="2269"/>
        <v>1.60611218</v>
      </c>
      <c r="S4270" s="2">
        <f t="shared" si="2262"/>
        <v>1.69349298</v>
      </c>
      <c r="T4270" s="2">
        <f t="shared" si="2249"/>
        <v>161595.38524581</v>
      </c>
      <c r="U4270" s="2">
        <f t="shared" si="2250"/>
        <v>6165.2420572605142</v>
      </c>
      <c r="V4270" s="2">
        <f t="shared" si="2251"/>
        <v>52447.626593143359</v>
      </c>
      <c r="W4270" s="2">
        <f t="shared" si="2252"/>
        <v>154034.21798827389</v>
      </c>
      <c r="X4270" s="17">
        <f t="shared" si="2253"/>
        <v>140</v>
      </c>
      <c r="Y4270" s="2">
        <f t="shared" si="2254"/>
        <v>2231.0914168999998</v>
      </c>
      <c r="Z4270" s="72">
        <f t="shared" si="2255"/>
        <v>2.3381470000000001E-2</v>
      </c>
      <c r="AA4270" s="2">
        <f t="shared" si="2241"/>
        <v>3778.3376522600001</v>
      </c>
      <c r="AB4270" s="12">
        <f t="shared" si="2263"/>
        <v>4.6600000000000003E-2</v>
      </c>
      <c r="AC4270" s="17">
        <f t="shared" si="2256"/>
        <v>20</v>
      </c>
      <c r="AD4270" s="17">
        <v>252</v>
      </c>
      <c r="AE4270" s="13">
        <f t="shared" si="2267"/>
        <v>1.0036213679999999</v>
      </c>
      <c r="AF4270" s="2">
        <f t="shared" si="2242"/>
        <v>585.19635706999998</v>
      </c>
      <c r="AG4270" s="2">
        <f t="shared" si="2257"/>
        <v>557.81458792000001</v>
      </c>
      <c r="AH4270" s="3">
        <f t="shared" si="2258"/>
        <v>4363.5340093300001</v>
      </c>
      <c r="AI4270" s="4" t="str">
        <f t="shared" si="2268"/>
        <v>A+J=</v>
      </c>
      <c r="AJ4270" s="11">
        <f t="shared" si="2264"/>
        <v>45426</v>
      </c>
      <c r="AQ4270" s="53"/>
      <c r="AR4270" s="53"/>
    </row>
    <row r="4271" spans="1:44" x14ac:dyDescent="0.2">
      <c r="A4271" s="158">
        <f t="shared" si="2259"/>
        <v>45427</v>
      </c>
      <c r="B4271" s="2">
        <f t="shared" si="2243"/>
        <v>150241.20613196387</v>
      </c>
      <c r="C4271" s="2">
        <f t="shared" si="2260"/>
        <v>93190.257920970005</v>
      </c>
      <c r="D4271" s="2">
        <f>SUM(Y4271:Y$4362)</f>
        <v>6659.0375895399993</v>
      </c>
      <c r="E4271" s="73">
        <f t="shared" si="2244"/>
        <v>86531.220331429999</v>
      </c>
      <c r="F4271" s="88">
        <f t="shared" si="2270"/>
        <v>6455.85</v>
      </c>
      <c r="G4271" s="3">
        <f>IF(AND(N4271=1,N4270&gt;1),VLOOKUP(A4270,[1]Plan1!$BK$81:$BM$259,3),G4270)</f>
        <v>6413.24</v>
      </c>
      <c r="H4271" s="11">
        <f t="shared" si="2271"/>
        <v>45366</v>
      </c>
      <c r="I4271" s="11">
        <f t="shared" si="2272"/>
        <v>45397</v>
      </c>
      <c r="J4271" s="12">
        <f t="shared" si="2245"/>
        <v>-6.6002153085962245E-3</v>
      </c>
      <c r="K4271" s="11">
        <f t="shared" si="2261"/>
        <v>45457</v>
      </c>
      <c r="L4271" s="11">
        <f t="shared" si="2246"/>
        <v>45457</v>
      </c>
      <c r="M4271" s="1">
        <f t="shared" si="2265"/>
        <v>22</v>
      </c>
      <c r="N4271" s="1">
        <f t="shared" si="2247"/>
        <v>1</v>
      </c>
      <c r="O4271" s="2">
        <f t="shared" si="2248"/>
        <v>0.99969903999999998</v>
      </c>
      <c r="P4271" s="13">
        <f t="shared" si="2273"/>
        <v>0.99339977999999995</v>
      </c>
      <c r="Q4271" s="13">
        <f t="shared" si="2266"/>
        <v>1.606112186961774</v>
      </c>
      <c r="R4271" s="2">
        <f t="shared" si="2269"/>
        <v>1.60562881</v>
      </c>
      <c r="S4271" s="2">
        <f t="shared" si="2262"/>
        <v>1.69349298</v>
      </c>
      <c r="T4271" s="2">
        <f t="shared" si="2249"/>
        <v>157817.04759355</v>
      </c>
      <c r="U4271" s="2">
        <f t="shared" si="2250"/>
        <v>4617.9958219021109</v>
      </c>
      <c r="V4271" s="2">
        <f t="shared" si="2251"/>
        <v>52405.799997171758</v>
      </c>
      <c r="W4271" s="2">
        <f t="shared" si="2252"/>
        <v>150214.05374004386</v>
      </c>
      <c r="X4271" s="17">
        <f t="shared" si="2253"/>
        <v>0</v>
      </c>
      <c r="Y4271" s="2">
        <f t="shared" si="2254"/>
        <v>0</v>
      </c>
      <c r="Z4271" s="72">
        <f t="shared" si="2255"/>
        <v>0</v>
      </c>
      <c r="AA4271" s="2">
        <f t="shared" si="2241"/>
        <v>0</v>
      </c>
      <c r="AB4271" s="12">
        <f t="shared" si="2263"/>
        <v>4.6600000000000003E-2</v>
      </c>
      <c r="AC4271" s="17">
        <f t="shared" si="2256"/>
        <v>1</v>
      </c>
      <c r="AD4271" s="17">
        <v>252</v>
      </c>
      <c r="AE4271" s="13">
        <f t="shared" si="2267"/>
        <v>1.0001807579999999</v>
      </c>
      <c r="AF4271" s="2">
        <f t="shared" si="2242"/>
        <v>28.52669388</v>
      </c>
      <c r="AG4271" s="2">
        <f t="shared" si="2257"/>
        <v>27.152391919999999</v>
      </c>
      <c r="AH4271" s="3">
        <f t="shared" si="2258"/>
        <v>0</v>
      </c>
      <c r="AI4271" s="4" t="str">
        <f t="shared" si="2268"/>
        <v>A+J=</v>
      </c>
      <c r="AJ4271" s="11">
        <f t="shared" si="2264"/>
        <v>45457</v>
      </c>
      <c r="AQ4271" s="53"/>
      <c r="AR4271" s="53"/>
    </row>
    <row r="4272" spans="1:44" x14ac:dyDescent="0.2">
      <c r="A4272" s="158">
        <f t="shared" si="2259"/>
        <v>45428</v>
      </c>
      <c r="B4272" s="2">
        <f t="shared" si="2243"/>
        <v>150226.53373119314</v>
      </c>
      <c r="C4272" s="2">
        <f t="shared" si="2260"/>
        <v>93190.257920970005</v>
      </c>
      <c r="D4272" s="2">
        <f>SUM(Y4272:Y$4362)</f>
        <v>6659.0375895399993</v>
      </c>
      <c r="E4272" s="73">
        <f t="shared" si="2244"/>
        <v>86531.220331429999</v>
      </c>
      <c r="F4272" s="88">
        <f t="shared" si="2270"/>
        <v>6455.85</v>
      </c>
      <c r="G4272" s="3">
        <f>IF(AND(N4272=1,N4271&gt;1),VLOOKUP(A4271,[1]Plan1!$BK$81:$BM$259,3),G4271)</f>
        <v>6413.24</v>
      </c>
      <c r="H4272" s="11">
        <f t="shared" si="2271"/>
        <v>45366</v>
      </c>
      <c r="I4272" s="11">
        <f t="shared" si="2272"/>
        <v>45397</v>
      </c>
      <c r="J4272" s="12">
        <f t="shared" si="2245"/>
        <v>-6.6002153085962245E-3</v>
      </c>
      <c r="K4272" s="11">
        <f t="shared" si="2261"/>
        <v>45457</v>
      </c>
      <c r="L4272" s="11">
        <f t="shared" si="2246"/>
        <v>45457</v>
      </c>
      <c r="M4272" s="1">
        <f t="shared" si="2265"/>
        <v>22</v>
      </c>
      <c r="N4272" s="1">
        <f t="shared" si="2247"/>
        <v>2</v>
      </c>
      <c r="O4272" s="2">
        <f t="shared" si="2248"/>
        <v>0.99939816999999997</v>
      </c>
      <c r="P4272" s="13">
        <f t="shared" si="2273"/>
        <v>0.99339977999999995</v>
      </c>
      <c r="Q4272" s="13">
        <f t="shared" si="2266"/>
        <v>1.606112186961774</v>
      </c>
      <c r="R4272" s="2">
        <f t="shared" si="2269"/>
        <v>1.6051455800000001</v>
      </c>
      <c r="S4272" s="2">
        <f t="shared" si="2262"/>
        <v>1.69349298</v>
      </c>
      <c r="T4272" s="2">
        <f t="shared" si="2249"/>
        <v>157817.04759355</v>
      </c>
      <c r="U4272" s="2">
        <f t="shared" si="2250"/>
        <v>4617.9958219021109</v>
      </c>
      <c r="V4272" s="2">
        <f t="shared" si="2251"/>
        <v>52363.985515571003</v>
      </c>
      <c r="W4272" s="2">
        <f t="shared" si="2252"/>
        <v>150172.23925844312</v>
      </c>
      <c r="X4272" s="17">
        <f t="shared" si="2253"/>
        <v>0</v>
      </c>
      <c r="Y4272" s="2">
        <f t="shared" si="2254"/>
        <v>0</v>
      </c>
      <c r="Z4272" s="72">
        <f t="shared" si="2255"/>
        <v>0</v>
      </c>
      <c r="AA4272" s="2">
        <f t="shared" ref="AA4272:AA4335" si="2274">IF(Z4272&gt;0,TRUNC(Z4272*T4272,8),0)</f>
        <v>0</v>
      </c>
      <c r="AB4272" s="12">
        <f t="shared" si="2263"/>
        <v>4.6600000000000003E-2</v>
      </c>
      <c r="AC4272" s="17">
        <f t="shared" si="2256"/>
        <v>2</v>
      </c>
      <c r="AD4272" s="17">
        <v>252</v>
      </c>
      <c r="AE4272" s="13">
        <f t="shared" si="2267"/>
        <v>1.0003615480000001</v>
      </c>
      <c r="AF4272" s="2">
        <f t="shared" ref="AF4272:AF4335" si="2275">TRUNC((T4272*(AE4272-1)),8)</f>
        <v>57.058437920000003</v>
      </c>
      <c r="AG4272" s="2">
        <f t="shared" si="2257"/>
        <v>54.294472749999997</v>
      </c>
      <c r="AH4272" s="3">
        <f t="shared" si="2258"/>
        <v>0</v>
      </c>
      <c r="AI4272" s="4" t="str">
        <f t="shared" si="2268"/>
        <v>A+J=</v>
      </c>
      <c r="AJ4272" s="11">
        <f t="shared" si="2264"/>
        <v>45457</v>
      </c>
      <c r="AQ4272" s="53"/>
      <c r="AR4272" s="53"/>
    </row>
    <row r="4273" spans="1:44" x14ac:dyDescent="0.2">
      <c r="A4273" s="158">
        <f t="shared" si="2259"/>
        <v>45429</v>
      </c>
      <c r="B4273" s="2">
        <f t="shared" si="2243"/>
        <v>150211.8632863932</v>
      </c>
      <c r="C4273" s="2">
        <f t="shared" si="2260"/>
        <v>93190.257920970005</v>
      </c>
      <c r="D4273" s="2">
        <f>SUM(Y4273:Y$4362)</f>
        <v>6659.0375895399993</v>
      </c>
      <c r="E4273" s="73">
        <f t="shared" si="2244"/>
        <v>86531.220331429999</v>
      </c>
      <c r="F4273" s="88">
        <f t="shared" si="2270"/>
        <v>6455.85</v>
      </c>
      <c r="G4273" s="3">
        <f>IF(AND(N4273=1,N4272&gt;1),VLOOKUP(A4272,[1]Plan1!$BK$81:$BM$259,3),G4272)</f>
        <v>6413.24</v>
      </c>
      <c r="H4273" s="11">
        <f t="shared" si="2271"/>
        <v>45366</v>
      </c>
      <c r="I4273" s="11">
        <f t="shared" si="2272"/>
        <v>45397</v>
      </c>
      <c r="J4273" s="12">
        <f t="shared" si="2245"/>
        <v>-6.6002153085962245E-3</v>
      </c>
      <c r="K4273" s="11">
        <f t="shared" si="2261"/>
        <v>45457</v>
      </c>
      <c r="L4273" s="11">
        <f t="shared" si="2246"/>
        <v>45457</v>
      </c>
      <c r="M4273" s="1">
        <f t="shared" si="2265"/>
        <v>22</v>
      </c>
      <c r="N4273" s="1">
        <f t="shared" si="2247"/>
        <v>3</v>
      </c>
      <c r="O4273" s="2">
        <f t="shared" si="2248"/>
        <v>0.99909738999999997</v>
      </c>
      <c r="P4273" s="13">
        <f t="shared" si="2273"/>
        <v>0.99339977999999995</v>
      </c>
      <c r="Q4273" s="13">
        <f t="shared" si="2266"/>
        <v>1.606112186961774</v>
      </c>
      <c r="R4273" s="2">
        <f t="shared" si="2269"/>
        <v>1.6046624899999999</v>
      </c>
      <c r="S4273" s="2">
        <f t="shared" si="2262"/>
        <v>1.69349298</v>
      </c>
      <c r="T4273" s="2">
        <f t="shared" si="2249"/>
        <v>157817.04759355</v>
      </c>
      <c r="U4273" s="2">
        <f t="shared" si="2250"/>
        <v>4617.9958219021109</v>
      </c>
      <c r="V4273" s="2">
        <f t="shared" si="2251"/>
        <v>52322.183148341086</v>
      </c>
      <c r="W4273" s="2">
        <f t="shared" si="2252"/>
        <v>150130.4368912132</v>
      </c>
      <c r="X4273" s="17">
        <f t="shared" si="2253"/>
        <v>0</v>
      </c>
      <c r="Y4273" s="2">
        <f t="shared" si="2254"/>
        <v>0</v>
      </c>
      <c r="Z4273" s="72">
        <f t="shared" si="2255"/>
        <v>0</v>
      </c>
      <c r="AA4273" s="2">
        <f t="shared" si="2274"/>
        <v>0</v>
      </c>
      <c r="AB4273" s="12">
        <f t="shared" si="2263"/>
        <v>4.6600000000000003E-2</v>
      </c>
      <c r="AC4273" s="17">
        <f t="shared" si="2256"/>
        <v>3</v>
      </c>
      <c r="AD4273" s="17">
        <v>252</v>
      </c>
      <c r="AE4273" s="13">
        <f t="shared" si="2267"/>
        <v>1.0005423710000001</v>
      </c>
      <c r="AF4273" s="2">
        <f t="shared" si="2275"/>
        <v>85.595389920000002</v>
      </c>
      <c r="AG4273" s="2">
        <f t="shared" si="2257"/>
        <v>81.42639518</v>
      </c>
      <c r="AH4273" s="3">
        <f t="shared" si="2258"/>
        <v>0</v>
      </c>
      <c r="AI4273" s="4" t="str">
        <f t="shared" si="2268"/>
        <v>A+J=</v>
      </c>
      <c r="AJ4273" s="11">
        <f t="shared" si="2264"/>
        <v>45457</v>
      </c>
      <c r="AQ4273" s="53"/>
      <c r="AR4273" s="53"/>
    </row>
    <row r="4274" spans="1:44" x14ac:dyDescent="0.2">
      <c r="A4274" s="158">
        <f t="shared" si="2259"/>
        <v>45430</v>
      </c>
      <c r="B4274" s="2">
        <f t="shared" si="2243"/>
        <v>150197.19566592635</v>
      </c>
      <c r="C4274" s="2">
        <f t="shared" si="2260"/>
        <v>93190.257920970005</v>
      </c>
      <c r="D4274" s="2">
        <f>SUM(Y4274:Y$4362)</f>
        <v>6659.0375895399993</v>
      </c>
      <c r="E4274" s="73">
        <f t="shared" si="2244"/>
        <v>86531.220331429999</v>
      </c>
      <c r="F4274" s="88">
        <f t="shared" si="2270"/>
        <v>6455.85</v>
      </c>
      <c r="G4274" s="3">
        <f>IF(AND(N4274=1,N4273&gt;1),VLOOKUP(A4273,[1]Plan1!$BK$81:$BM$259,3),G4273)</f>
        <v>6413.24</v>
      </c>
      <c r="H4274" s="11">
        <f t="shared" si="2271"/>
        <v>45366</v>
      </c>
      <c r="I4274" s="11">
        <f t="shared" si="2272"/>
        <v>45397</v>
      </c>
      <c r="J4274" s="12">
        <f t="shared" si="2245"/>
        <v>-6.6002153085962245E-3</v>
      </c>
      <c r="K4274" s="11">
        <f t="shared" si="2261"/>
        <v>45457</v>
      </c>
      <c r="L4274" s="11">
        <f t="shared" si="2246"/>
        <v>45457</v>
      </c>
      <c r="M4274" s="1">
        <f t="shared" si="2265"/>
        <v>22</v>
      </c>
      <c r="N4274" s="1">
        <f t="shared" si="2247"/>
        <v>4</v>
      </c>
      <c r="O4274" s="2">
        <f t="shared" si="2248"/>
        <v>0.99879669999999998</v>
      </c>
      <c r="P4274" s="13">
        <f t="shared" si="2273"/>
        <v>0.99339977999999995</v>
      </c>
      <c r="Q4274" s="13">
        <f t="shared" si="2266"/>
        <v>1.606112186961774</v>
      </c>
      <c r="R4274" s="2">
        <f t="shared" si="2269"/>
        <v>1.60417955</v>
      </c>
      <c r="S4274" s="2">
        <f t="shared" si="2262"/>
        <v>1.69349298</v>
      </c>
      <c r="T4274" s="2">
        <f t="shared" si="2249"/>
        <v>157817.04759355</v>
      </c>
      <c r="U4274" s="2">
        <f t="shared" si="2250"/>
        <v>4617.9958219021109</v>
      </c>
      <c r="V4274" s="2">
        <f t="shared" si="2251"/>
        <v>52280.393760794228</v>
      </c>
      <c r="W4274" s="2">
        <f t="shared" si="2252"/>
        <v>150088.64750366635</v>
      </c>
      <c r="X4274" s="17">
        <f t="shared" si="2253"/>
        <v>0</v>
      </c>
      <c r="Y4274" s="2">
        <f t="shared" si="2254"/>
        <v>0</v>
      </c>
      <c r="Z4274" s="72">
        <f t="shared" si="2255"/>
        <v>0</v>
      </c>
      <c r="AA4274" s="2">
        <f t="shared" si="2274"/>
        <v>0</v>
      </c>
      <c r="AB4274" s="12">
        <f t="shared" si="2263"/>
        <v>4.6600000000000003E-2</v>
      </c>
      <c r="AC4274" s="17">
        <f t="shared" si="2256"/>
        <v>4</v>
      </c>
      <c r="AD4274" s="17">
        <v>252</v>
      </c>
      <c r="AE4274" s="13">
        <f t="shared" si="2267"/>
        <v>1.0007232269999999</v>
      </c>
      <c r="AF4274" s="2">
        <f t="shared" si="2275"/>
        <v>114.13754987</v>
      </c>
      <c r="AG4274" s="2">
        <f t="shared" si="2257"/>
        <v>108.54816226</v>
      </c>
      <c r="AH4274" s="3">
        <f t="shared" si="2258"/>
        <v>0</v>
      </c>
      <c r="AI4274" s="4" t="str">
        <f t="shared" si="2268"/>
        <v>A+J=</v>
      </c>
      <c r="AJ4274" s="11">
        <f t="shared" si="2264"/>
        <v>45457</v>
      </c>
      <c r="AQ4274" s="53"/>
      <c r="AR4274" s="53"/>
    </row>
    <row r="4275" spans="1:44" x14ac:dyDescent="0.2">
      <c r="A4275" s="158">
        <f t="shared" si="2259"/>
        <v>45431</v>
      </c>
      <c r="B4275" s="2">
        <f t="shared" si="2243"/>
        <v>150197.19566592635</v>
      </c>
      <c r="C4275" s="2">
        <f t="shared" si="2260"/>
        <v>93190.257920970005</v>
      </c>
      <c r="D4275" s="2">
        <f>SUM(Y4275:Y$4362)</f>
        <v>6659.0375895399993</v>
      </c>
      <c r="E4275" s="73">
        <f t="shared" si="2244"/>
        <v>86531.220331429999</v>
      </c>
      <c r="F4275" s="88">
        <f t="shared" si="2270"/>
        <v>6455.85</v>
      </c>
      <c r="G4275" s="3">
        <f>IF(AND(N4275=1,N4274&gt;1),VLOOKUP(A4274,[1]Plan1!$BK$81:$BM$259,3),G4274)</f>
        <v>6413.24</v>
      </c>
      <c r="H4275" s="11">
        <f t="shared" si="2271"/>
        <v>45366</v>
      </c>
      <c r="I4275" s="11">
        <f t="shared" si="2272"/>
        <v>45397</v>
      </c>
      <c r="J4275" s="12">
        <f t="shared" si="2245"/>
        <v>-6.6002153085962245E-3</v>
      </c>
      <c r="K4275" s="11">
        <f t="shared" si="2261"/>
        <v>45457</v>
      </c>
      <c r="L4275" s="11">
        <f t="shared" si="2246"/>
        <v>45457</v>
      </c>
      <c r="M4275" s="1">
        <f t="shared" si="2265"/>
        <v>22</v>
      </c>
      <c r="N4275" s="1">
        <f t="shared" si="2247"/>
        <v>4</v>
      </c>
      <c r="O4275" s="2">
        <f t="shared" si="2248"/>
        <v>0.99879669999999998</v>
      </c>
      <c r="P4275" s="13">
        <f t="shared" si="2273"/>
        <v>0.99339977999999995</v>
      </c>
      <c r="Q4275" s="13">
        <f t="shared" si="2266"/>
        <v>1.606112186961774</v>
      </c>
      <c r="R4275" s="2">
        <f t="shared" si="2269"/>
        <v>1.60417955</v>
      </c>
      <c r="S4275" s="2">
        <f t="shared" si="2262"/>
        <v>1.69349298</v>
      </c>
      <c r="T4275" s="2">
        <f t="shared" si="2249"/>
        <v>157817.04759355</v>
      </c>
      <c r="U4275" s="2">
        <f t="shared" si="2250"/>
        <v>4617.9958219021109</v>
      </c>
      <c r="V4275" s="2">
        <f t="shared" si="2251"/>
        <v>52280.393760794228</v>
      </c>
      <c r="W4275" s="2">
        <f t="shared" si="2252"/>
        <v>150088.64750366635</v>
      </c>
      <c r="X4275" s="17">
        <f t="shared" si="2253"/>
        <v>0</v>
      </c>
      <c r="Y4275" s="2">
        <f t="shared" si="2254"/>
        <v>0</v>
      </c>
      <c r="Z4275" s="72">
        <f t="shared" si="2255"/>
        <v>0</v>
      </c>
      <c r="AA4275" s="2">
        <f t="shared" si="2274"/>
        <v>0</v>
      </c>
      <c r="AB4275" s="12">
        <f t="shared" si="2263"/>
        <v>4.6600000000000003E-2</v>
      </c>
      <c r="AC4275" s="17">
        <f t="shared" si="2256"/>
        <v>4</v>
      </c>
      <c r="AD4275" s="17">
        <v>252</v>
      </c>
      <c r="AE4275" s="13">
        <f t="shared" si="2267"/>
        <v>1.0007232269999999</v>
      </c>
      <c r="AF4275" s="2">
        <f t="shared" si="2275"/>
        <v>114.13754987</v>
      </c>
      <c r="AG4275" s="2">
        <f t="shared" si="2257"/>
        <v>108.54816226</v>
      </c>
      <c r="AH4275" s="3">
        <f t="shared" si="2258"/>
        <v>0</v>
      </c>
      <c r="AI4275" s="4" t="str">
        <f t="shared" si="2268"/>
        <v>A+J=</v>
      </c>
      <c r="AJ4275" s="11">
        <f t="shared" si="2264"/>
        <v>45457</v>
      </c>
      <c r="AQ4275" s="53"/>
      <c r="AR4275" s="53"/>
    </row>
    <row r="4276" spans="1:44" x14ac:dyDescent="0.2">
      <c r="A4276" s="158">
        <f t="shared" si="2259"/>
        <v>45432</v>
      </c>
      <c r="B4276" s="2">
        <f t="shared" si="2243"/>
        <v>150197.19566592635</v>
      </c>
      <c r="C4276" s="2">
        <f t="shared" si="2260"/>
        <v>93190.257920970005</v>
      </c>
      <c r="D4276" s="2">
        <f>SUM(Y4276:Y$4362)</f>
        <v>6659.0375895399993</v>
      </c>
      <c r="E4276" s="73">
        <f t="shared" si="2244"/>
        <v>86531.220331429999</v>
      </c>
      <c r="F4276" s="88">
        <f t="shared" si="2270"/>
        <v>6455.85</v>
      </c>
      <c r="G4276" s="3">
        <f>IF(AND(N4276=1,N4275&gt;1),VLOOKUP(A4275,[1]Plan1!$BK$81:$BM$259,3),G4275)</f>
        <v>6413.24</v>
      </c>
      <c r="H4276" s="11">
        <f t="shared" si="2271"/>
        <v>45366</v>
      </c>
      <c r="I4276" s="11">
        <f t="shared" si="2272"/>
        <v>45397</v>
      </c>
      <c r="J4276" s="12">
        <f t="shared" si="2245"/>
        <v>-6.6002153085962245E-3</v>
      </c>
      <c r="K4276" s="11">
        <f t="shared" si="2261"/>
        <v>45457</v>
      </c>
      <c r="L4276" s="11">
        <f t="shared" si="2246"/>
        <v>45457</v>
      </c>
      <c r="M4276" s="1">
        <f t="shared" si="2265"/>
        <v>22</v>
      </c>
      <c r="N4276" s="1">
        <f t="shared" si="2247"/>
        <v>4</v>
      </c>
      <c r="O4276" s="2">
        <f t="shared" si="2248"/>
        <v>0.99879669999999998</v>
      </c>
      <c r="P4276" s="13">
        <f t="shared" si="2273"/>
        <v>0.99339977999999995</v>
      </c>
      <c r="Q4276" s="13">
        <f t="shared" si="2266"/>
        <v>1.606112186961774</v>
      </c>
      <c r="R4276" s="2">
        <f t="shared" si="2269"/>
        <v>1.60417955</v>
      </c>
      <c r="S4276" s="2">
        <f t="shared" si="2262"/>
        <v>1.69349298</v>
      </c>
      <c r="T4276" s="2">
        <f t="shared" si="2249"/>
        <v>157817.04759355</v>
      </c>
      <c r="U4276" s="2">
        <f t="shared" si="2250"/>
        <v>4617.9958219021109</v>
      </c>
      <c r="V4276" s="2">
        <f t="shared" si="2251"/>
        <v>52280.393760794228</v>
      </c>
      <c r="W4276" s="2">
        <f t="shared" si="2252"/>
        <v>150088.64750366635</v>
      </c>
      <c r="X4276" s="17">
        <f t="shared" si="2253"/>
        <v>0</v>
      </c>
      <c r="Y4276" s="2">
        <f t="shared" si="2254"/>
        <v>0</v>
      </c>
      <c r="Z4276" s="72">
        <f t="shared" si="2255"/>
        <v>0</v>
      </c>
      <c r="AA4276" s="2">
        <f t="shared" si="2274"/>
        <v>0</v>
      </c>
      <c r="AB4276" s="12">
        <f t="shared" si="2263"/>
        <v>4.6600000000000003E-2</v>
      </c>
      <c r="AC4276" s="17">
        <f t="shared" si="2256"/>
        <v>4</v>
      </c>
      <c r="AD4276" s="17">
        <v>252</v>
      </c>
      <c r="AE4276" s="13">
        <f t="shared" si="2267"/>
        <v>1.0007232269999999</v>
      </c>
      <c r="AF4276" s="2">
        <f t="shared" si="2275"/>
        <v>114.13754987</v>
      </c>
      <c r="AG4276" s="2">
        <f t="shared" si="2257"/>
        <v>108.54816226</v>
      </c>
      <c r="AH4276" s="3">
        <f t="shared" si="2258"/>
        <v>0</v>
      </c>
      <c r="AI4276" s="4" t="str">
        <f t="shared" si="2268"/>
        <v>A+J=</v>
      </c>
      <c r="AJ4276" s="11">
        <f t="shared" si="2264"/>
        <v>45457</v>
      </c>
      <c r="AQ4276" s="53"/>
      <c r="AR4276" s="53"/>
    </row>
    <row r="4277" spans="1:44" x14ac:dyDescent="0.2">
      <c r="A4277" s="158">
        <f t="shared" si="2259"/>
        <v>45433</v>
      </c>
      <c r="B4277" s="2">
        <f t="shared" si="2243"/>
        <v>150182.53158875473</v>
      </c>
      <c r="C4277" s="2">
        <f t="shared" si="2260"/>
        <v>93190.257920970005</v>
      </c>
      <c r="D4277" s="2">
        <f>SUM(Y4277:Y$4362)</f>
        <v>6659.0375895399993</v>
      </c>
      <c r="E4277" s="73">
        <f t="shared" si="2244"/>
        <v>86531.220331429999</v>
      </c>
      <c r="F4277" s="88">
        <f t="shared" si="2270"/>
        <v>6455.85</v>
      </c>
      <c r="G4277" s="3">
        <f>IF(AND(N4277=1,N4276&gt;1),VLOOKUP(A4276,[1]Plan1!$BK$81:$BM$259,3),G4276)</f>
        <v>6413.24</v>
      </c>
      <c r="H4277" s="11">
        <f t="shared" si="2271"/>
        <v>45366</v>
      </c>
      <c r="I4277" s="11">
        <f t="shared" si="2272"/>
        <v>45397</v>
      </c>
      <c r="J4277" s="12">
        <f t="shared" si="2245"/>
        <v>-6.6002153085962245E-3</v>
      </c>
      <c r="K4277" s="11">
        <f t="shared" si="2261"/>
        <v>45457</v>
      </c>
      <c r="L4277" s="11">
        <f t="shared" si="2246"/>
        <v>45457</v>
      </c>
      <c r="M4277" s="1">
        <f t="shared" si="2265"/>
        <v>22</v>
      </c>
      <c r="N4277" s="1">
        <f t="shared" si="2247"/>
        <v>5</v>
      </c>
      <c r="O4277" s="2">
        <f t="shared" si="2248"/>
        <v>0.99849611000000005</v>
      </c>
      <c r="P4277" s="13">
        <f t="shared" si="2273"/>
        <v>0.99339977999999995</v>
      </c>
      <c r="Q4277" s="13">
        <f t="shared" si="2266"/>
        <v>1.606112186961774</v>
      </c>
      <c r="R4277" s="2">
        <f t="shared" si="2269"/>
        <v>1.60369677</v>
      </c>
      <c r="S4277" s="2">
        <f t="shared" si="2262"/>
        <v>1.69349298</v>
      </c>
      <c r="T4277" s="2">
        <f t="shared" si="2249"/>
        <v>157817.04759355</v>
      </c>
      <c r="U4277" s="2">
        <f t="shared" si="2250"/>
        <v>4617.9958219021109</v>
      </c>
      <c r="V4277" s="2">
        <f t="shared" si="2251"/>
        <v>52238.61821824262</v>
      </c>
      <c r="W4277" s="2">
        <f t="shared" si="2252"/>
        <v>150046.87196111472</v>
      </c>
      <c r="X4277" s="17">
        <f t="shared" si="2253"/>
        <v>0</v>
      </c>
      <c r="Y4277" s="2">
        <f t="shared" si="2254"/>
        <v>0</v>
      </c>
      <c r="Z4277" s="72">
        <f t="shared" si="2255"/>
        <v>0</v>
      </c>
      <c r="AA4277" s="2">
        <f t="shared" si="2274"/>
        <v>0</v>
      </c>
      <c r="AB4277" s="12">
        <f t="shared" si="2263"/>
        <v>4.6600000000000003E-2</v>
      </c>
      <c r="AC4277" s="17">
        <f t="shared" si="2256"/>
        <v>5</v>
      </c>
      <c r="AD4277" s="17">
        <v>252</v>
      </c>
      <c r="AE4277" s="13">
        <f t="shared" si="2267"/>
        <v>1.000904115</v>
      </c>
      <c r="AF4277" s="2">
        <f t="shared" si="2275"/>
        <v>142.68475998</v>
      </c>
      <c r="AG4277" s="2">
        <f t="shared" si="2257"/>
        <v>135.65962764</v>
      </c>
      <c r="AH4277" s="3">
        <f t="shared" si="2258"/>
        <v>0</v>
      </c>
      <c r="AI4277" s="4" t="str">
        <f t="shared" si="2268"/>
        <v>A+J=</v>
      </c>
      <c r="AJ4277" s="11">
        <f t="shared" si="2264"/>
        <v>45457</v>
      </c>
      <c r="AQ4277" s="53"/>
      <c r="AR4277" s="53"/>
    </row>
    <row r="4278" spans="1:44" x14ac:dyDescent="0.2">
      <c r="A4278" s="158">
        <f t="shared" si="2259"/>
        <v>45434</v>
      </c>
      <c r="B4278" s="2">
        <f t="shared" si="2243"/>
        <v>150167.86774336957</v>
      </c>
      <c r="C4278" s="2">
        <f t="shared" si="2260"/>
        <v>93190.257920970005</v>
      </c>
      <c r="D4278" s="2">
        <f>SUM(Y4278:Y$4362)</f>
        <v>6659.0375895399993</v>
      </c>
      <c r="E4278" s="73">
        <f t="shared" si="2244"/>
        <v>86531.220331429999</v>
      </c>
      <c r="F4278" s="88">
        <f t="shared" si="2270"/>
        <v>6455.85</v>
      </c>
      <c r="G4278" s="3">
        <f>IF(AND(N4278=1,N4277&gt;1),VLOOKUP(A4277,[1]Plan1!$BK$81:$BM$259,3),G4277)</f>
        <v>6413.24</v>
      </c>
      <c r="H4278" s="11">
        <f t="shared" si="2271"/>
        <v>45366</v>
      </c>
      <c r="I4278" s="11">
        <f t="shared" si="2272"/>
        <v>45397</v>
      </c>
      <c r="J4278" s="12">
        <f t="shared" si="2245"/>
        <v>-6.6002153085962245E-3</v>
      </c>
      <c r="K4278" s="11">
        <f t="shared" si="2261"/>
        <v>45457</v>
      </c>
      <c r="L4278" s="11">
        <f t="shared" si="2246"/>
        <v>45457</v>
      </c>
      <c r="M4278" s="1">
        <f t="shared" si="2265"/>
        <v>22</v>
      </c>
      <c r="N4278" s="1">
        <f t="shared" si="2247"/>
        <v>6</v>
      </c>
      <c r="O4278" s="2">
        <f t="shared" si="2248"/>
        <v>0.99819559999999996</v>
      </c>
      <c r="P4278" s="13">
        <f t="shared" si="2273"/>
        <v>0.99339977999999995</v>
      </c>
      <c r="Q4278" s="13">
        <f t="shared" si="2266"/>
        <v>1.606112186961774</v>
      </c>
      <c r="R4278" s="2">
        <f t="shared" si="2269"/>
        <v>1.6032141099999999</v>
      </c>
      <c r="S4278" s="2">
        <f t="shared" si="2262"/>
        <v>1.69349298</v>
      </c>
      <c r="T4278" s="2">
        <f t="shared" si="2249"/>
        <v>157817.04759355</v>
      </c>
      <c r="U4278" s="2">
        <f t="shared" si="2250"/>
        <v>4617.9958219021109</v>
      </c>
      <c r="V4278" s="2">
        <f t="shared" si="2251"/>
        <v>52196.853059437446</v>
      </c>
      <c r="W4278" s="2">
        <f t="shared" si="2252"/>
        <v>150005.10680230957</v>
      </c>
      <c r="X4278" s="17">
        <f t="shared" si="2253"/>
        <v>0</v>
      </c>
      <c r="Y4278" s="2">
        <f t="shared" si="2254"/>
        <v>0</v>
      </c>
      <c r="Z4278" s="72">
        <f t="shared" si="2255"/>
        <v>0</v>
      </c>
      <c r="AA4278" s="2">
        <f t="shared" si="2274"/>
        <v>0</v>
      </c>
      <c r="AB4278" s="12">
        <f t="shared" si="2263"/>
        <v>4.6600000000000003E-2</v>
      </c>
      <c r="AC4278" s="17">
        <f t="shared" si="2256"/>
        <v>6</v>
      </c>
      <c r="AD4278" s="17">
        <v>252</v>
      </c>
      <c r="AE4278" s="13">
        <f t="shared" si="2267"/>
        <v>1.0010850360000001</v>
      </c>
      <c r="AF4278" s="2">
        <f t="shared" si="2275"/>
        <v>171.23717805000001</v>
      </c>
      <c r="AG4278" s="2">
        <f t="shared" si="2257"/>
        <v>162.76094105999999</v>
      </c>
      <c r="AH4278" s="3">
        <f t="shared" si="2258"/>
        <v>0</v>
      </c>
      <c r="AI4278" s="4" t="str">
        <f t="shared" si="2268"/>
        <v>A+J=</v>
      </c>
      <c r="AJ4278" s="11">
        <f t="shared" si="2264"/>
        <v>45457</v>
      </c>
      <c r="AQ4278" s="53"/>
      <c r="AR4278" s="53"/>
    </row>
    <row r="4279" spans="1:44" x14ac:dyDescent="0.2">
      <c r="A4279" s="158">
        <f t="shared" si="2259"/>
        <v>45435</v>
      </c>
      <c r="B4279" s="2">
        <f t="shared" si="2243"/>
        <v>150153.20673049745</v>
      </c>
      <c r="C4279" s="2">
        <f t="shared" si="2260"/>
        <v>93190.257920970005</v>
      </c>
      <c r="D4279" s="2">
        <f>SUM(Y4279:Y$4362)</f>
        <v>6659.0375895399993</v>
      </c>
      <c r="E4279" s="73">
        <f t="shared" si="2244"/>
        <v>86531.220331429999</v>
      </c>
      <c r="F4279" s="88">
        <f t="shared" si="2270"/>
        <v>6455.85</v>
      </c>
      <c r="G4279" s="3">
        <f>IF(AND(N4279=1,N4278&gt;1),VLOOKUP(A4278,[1]Plan1!$BK$81:$BM$259,3),G4278)</f>
        <v>6413.24</v>
      </c>
      <c r="H4279" s="11">
        <f t="shared" si="2271"/>
        <v>45366</v>
      </c>
      <c r="I4279" s="11">
        <f t="shared" si="2272"/>
        <v>45397</v>
      </c>
      <c r="J4279" s="12">
        <f t="shared" si="2245"/>
        <v>-6.6002153085962245E-3</v>
      </c>
      <c r="K4279" s="11">
        <f t="shared" si="2261"/>
        <v>45457</v>
      </c>
      <c r="L4279" s="11">
        <f t="shared" si="2246"/>
        <v>45457</v>
      </c>
      <c r="M4279" s="1">
        <f t="shared" si="2265"/>
        <v>22</v>
      </c>
      <c r="N4279" s="1">
        <f t="shared" si="2247"/>
        <v>7</v>
      </c>
      <c r="O4279" s="2">
        <f t="shared" si="2248"/>
        <v>0.99789517999999999</v>
      </c>
      <c r="P4279" s="13">
        <f t="shared" si="2273"/>
        <v>0.99339977999999995</v>
      </c>
      <c r="Q4279" s="13">
        <f t="shared" si="2266"/>
        <v>1.606112186961774</v>
      </c>
      <c r="R4279" s="2">
        <f t="shared" si="2269"/>
        <v>1.6027316</v>
      </c>
      <c r="S4279" s="2">
        <f t="shared" si="2262"/>
        <v>1.69349298</v>
      </c>
      <c r="T4279" s="2">
        <f t="shared" si="2249"/>
        <v>157817.04759355</v>
      </c>
      <c r="U4279" s="2">
        <f t="shared" si="2250"/>
        <v>4617.9958219021109</v>
      </c>
      <c r="V4279" s="2">
        <f t="shared" si="2251"/>
        <v>52155.100880315338</v>
      </c>
      <c r="W4279" s="2">
        <f t="shared" si="2252"/>
        <v>149963.35462318745</v>
      </c>
      <c r="X4279" s="17">
        <f t="shared" si="2253"/>
        <v>0</v>
      </c>
      <c r="Y4279" s="2">
        <f t="shared" si="2254"/>
        <v>0</v>
      </c>
      <c r="Z4279" s="72">
        <f t="shared" si="2255"/>
        <v>0</v>
      </c>
      <c r="AA4279" s="2">
        <f t="shared" si="2274"/>
        <v>0</v>
      </c>
      <c r="AB4279" s="12">
        <f t="shared" si="2263"/>
        <v>4.6600000000000003E-2</v>
      </c>
      <c r="AC4279" s="17">
        <f t="shared" si="2256"/>
        <v>7</v>
      </c>
      <c r="AD4279" s="17">
        <v>252</v>
      </c>
      <c r="AE4279" s="13">
        <f t="shared" si="2267"/>
        <v>1.0012659900000001</v>
      </c>
      <c r="AF4279" s="2">
        <f t="shared" si="2275"/>
        <v>199.79480408000001</v>
      </c>
      <c r="AG4279" s="2">
        <f t="shared" si="2257"/>
        <v>189.85210731000001</v>
      </c>
      <c r="AH4279" s="3">
        <f t="shared" si="2258"/>
        <v>0</v>
      </c>
      <c r="AI4279" s="4" t="str">
        <f t="shared" si="2268"/>
        <v>A+J=</v>
      </c>
      <c r="AJ4279" s="11">
        <f t="shared" si="2264"/>
        <v>45457</v>
      </c>
      <c r="AQ4279" s="53"/>
      <c r="AR4279" s="53"/>
    </row>
    <row r="4280" spans="1:44" x14ac:dyDescent="0.2">
      <c r="A4280" s="158">
        <f t="shared" si="2259"/>
        <v>45436</v>
      </c>
      <c r="B4280" s="2">
        <f t="shared" si="2243"/>
        <v>150138.5501362728</v>
      </c>
      <c r="C4280" s="2">
        <f t="shared" si="2260"/>
        <v>93190.257920970005</v>
      </c>
      <c r="D4280" s="2">
        <f>SUM(Y4280:Y$4362)</f>
        <v>6659.0375895399993</v>
      </c>
      <c r="E4280" s="73">
        <f t="shared" si="2244"/>
        <v>86531.220331429999</v>
      </c>
      <c r="F4280" s="88">
        <f t="shared" si="2270"/>
        <v>6455.85</v>
      </c>
      <c r="G4280" s="3">
        <f>IF(AND(N4280=1,N4279&gt;1),VLOOKUP(A4279,[1]Plan1!$BK$81:$BM$259,3),G4279)</f>
        <v>6413.24</v>
      </c>
      <c r="H4280" s="11">
        <f t="shared" si="2271"/>
        <v>45366</v>
      </c>
      <c r="I4280" s="11">
        <f t="shared" si="2272"/>
        <v>45397</v>
      </c>
      <c r="J4280" s="12">
        <f t="shared" si="2245"/>
        <v>-6.6002153085962245E-3</v>
      </c>
      <c r="K4280" s="11">
        <f t="shared" si="2261"/>
        <v>45457</v>
      </c>
      <c r="L4280" s="11">
        <f t="shared" si="2246"/>
        <v>45457</v>
      </c>
      <c r="M4280" s="1">
        <f t="shared" si="2265"/>
        <v>22</v>
      </c>
      <c r="N4280" s="1">
        <f t="shared" si="2247"/>
        <v>8</v>
      </c>
      <c r="O4280" s="2">
        <f t="shared" si="2248"/>
        <v>0.99759485999999997</v>
      </c>
      <c r="P4280" s="13">
        <f t="shared" si="2273"/>
        <v>0.99339977999999995</v>
      </c>
      <c r="Q4280" s="13">
        <f t="shared" si="2266"/>
        <v>1.606112186961774</v>
      </c>
      <c r="R4280" s="2">
        <f t="shared" si="2269"/>
        <v>1.60224926</v>
      </c>
      <c r="S4280" s="2">
        <f t="shared" si="2262"/>
        <v>1.69349298</v>
      </c>
      <c r="T4280" s="2">
        <f t="shared" si="2249"/>
        <v>157817.04759355</v>
      </c>
      <c r="U4280" s="2">
        <f t="shared" si="2250"/>
        <v>4617.9958219021109</v>
      </c>
      <c r="V4280" s="2">
        <f t="shared" si="2251"/>
        <v>52113.363411500672</v>
      </c>
      <c r="W4280" s="2">
        <f t="shared" si="2252"/>
        <v>149921.6171543728</v>
      </c>
      <c r="X4280" s="17">
        <f t="shared" si="2253"/>
        <v>0</v>
      </c>
      <c r="Y4280" s="2">
        <f t="shared" si="2254"/>
        <v>0</v>
      </c>
      <c r="Z4280" s="72">
        <f t="shared" si="2255"/>
        <v>0</v>
      </c>
      <c r="AA4280" s="2">
        <f t="shared" si="2274"/>
        <v>0</v>
      </c>
      <c r="AB4280" s="12">
        <f t="shared" si="2263"/>
        <v>4.6600000000000003E-2</v>
      </c>
      <c r="AC4280" s="17">
        <f t="shared" si="2256"/>
        <v>8</v>
      </c>
      <c r="AD4280" s="17">
        <v>252</v>
      </c>
      <c r="AE4280" s="13">
        <f t="shared" si="2267"/>
        <v>1.001446976</v>
      </c>
      <c r="AF4280" s="2">
        <f t="shared" si="2275"/>
        <v>228.35748025000001</v>
      </c>
      <c r="AG4280" s="2">
        <f t="shared" si="2257"/>
        <v>216.93298189999999</v>
      </c>
      <c r="AH4280" s="3">
        <f t="shared" si="2258"/>
        <v>0</v>
      </c>
      <c r="AI4280" s="4" t="str">
        <f t="shared" si="2268"/>
        <v>A+J=</v>
      </c>
      <c r="AJ4280" s="11">
        <f t="shared" si="2264"/>
        <v>45457</v>
      </c>
      <c r="AQ4280" s="53"/>
      <c r="AR4280" s="53"/>
    </row>
    <row r="4281" spans="1:44" x14ac:dyDescent="0.2">
      <c r="A4281" s="158">
        <f t="shared" si="2259"/>
        <v>45437</v>
      </c>
      <c r="B4281" s="2">
        <f t="shared" si="2243"/>
        <v>150123.89393081455</v>
      </c>
      <c r="C4281" s="2">
        <f t="shared" si="2260"/>
        <v>93190.257920970005</v>
      </c>
      <c r="D4281" s="2">
        <f>SUM(Y4281:Y$4362)</f>
        <v>6659.0375895399993</v>
      </c>
      <c r="E4281" s="73">
        <f t="shared" si="2244"/>
        <v>86531.220331429999</v>
      </c>
      <c r="F4281" s="88">
        <f t="shared" si="2270"/>
        <v>6455.85</v>
      </c>
      <c r="G4281" s="3">
        <f>IF(AND(N4281=1,N4280&gt;1),VLOOKUP(A4280,[1]Plan1!$BK$81:$BM$259,3),G4280)</f>
        <v>6413.24</v>
      </c>
      <c r="H4281" s="11">
        <f t="shared" si="2271"/>
        <v>45366</v>
      </c>
      <c r="I4281" s="11">
        <f t="shared" si="2272"/>
        <v>45397</v>
      </c>
      <c r="J4281" s="12">
        <f t="shared" si="2245"/>
        <v>-6.6002153085962245E-3</v>
      </c>
      <c r="K4281" s="11">
        <f t="shared" si="2261"/>
        <v>45457</v>
      </c>
      <c r="L4281" s="11">
        <f t="shared" si="2246"/>
        <v>45457</v>
      </c>
      <c r="M4281" s="1">
        <f t="shared" si="2265"/>
        <v>22</v>
      </c>
      <c r="N4281" s="1">
        <f t="shared" si="2247"/>
        <v>9</v>
      </c>
      <c r="O4281" s="2">
        <f t="shared" si="2248"/>
        <v>0.99729462000000002</v>
      </c>
      <c r="P4281" s="13">
        <f t="shared" si="2273"/>
        <v>0.99339977999999995</v>
      </c>
      <c r="Q4281" s="13">
        <f t="shared" si="2266"/>
        <v>1.606112186961774</v>
      </c>
      <c r="R4281" s="2">
        <f t="shared" si="2269"/>
        <v>1.6017670399999999</v>
      </c>
      <c r="S4281" s="2">
        <f t="shared" si="2262"/>
        <v>1.69349298</v>
      </c>
      <c r="T4281" s="2">
        <f t="shared" si="2249"/>
        <v>157817.04759355</v>
      </c>
      <c r="U4281" s="2">
        <f t="shared" si="2250"/>
        <v>4617.9958219021109</v>
      </c>
      <c r="V4281" s="2">
        <f t="shared" si="2251"/>
        <v>52071.636326432439</v>
      </c>
      <c r="W4281" s="2">
        <f t="shared" si="2252"/>
        <v>149879.89006930456</v>
      </c>
      <c r="X4281" s="17">
        <f t="shared" si="2253"/>
        <v>0</v>
      </c>
      <c r="Y4281" s="2">
        <f t="shared" si="2254"/>
        <v>0</v>
      </c>
      <c r="Z4281" s="72">
        <f t="shared" si="2255"/>
        <v>0</v>
      </c>
      <c r="AA4281" s="2">
        <f t="shared" si="2274"/>
        <v>0</v>
      </c>
      <c r="AB4281" s="12">
        <f t="shared" si="2263"/>
        <v>4.6600000000000003E-2</v>
      </c>
      <c r="AC4281" s="17">
        <f t="shared" si="2256"/>
        <v>9</v>
      </c>
      <c r="AD4281" s="17">
        <v>252</v>
      </c>
      <c r="AE4281" s="13">
        <f t="shared" si="2267"/>
        <v>1.0016279960000001</v>
      </c>
      <c r="AF4281" s="2">
        <f t="shared" si="2275"/>
        <v>256.92552221</v>
      </c>
      <c r="AG4281" s="2">
        <f t="shared" si="2257"/>
        <v>244.00386151000001</v>
      </c>
      <c r="AH4281" s="3">
        <f t="shared" si="2258"/>
        <v>0</v>
      </c>
      <c r="AI4281" s="4" t="str">
        <f t="shared" si="2268"/>
        <v>A+J=</v>
      </c>
      <c r="AJ4281" s="11">
        <f t="shared" si="2264"/>
        <v>45457</v>
      </c>
      <c r="AQ4281" s="53"/>
      <c r="AR4281" s="53"/>
    </row>
    <row r="4282" spans="1:44" x14ac:dyDescent="0.2">
      <c r="A4282" s="158">
        <f t="shared" si="2259"/>
        <v>45438</v>
      </c>
      <c r="B4282" s="2">
        <f t="shared" si="2243"/>
        <v>150123.89393081455</v>
      </c>
      <c r="C4282" s="2">
        <f t="shared" si="2260"/>
        <v>93190.257920970005</v>
      </c>
      <c r="D4282" s="2">
        <f>SUM(Y4282:Y$4362)</f>
        <v>6659.0375895399993</v>
      </c>
      <c r="E4282" s="73">
        <f t="shared" si="2244"/>
        <v>86531.220331429999</v>
      </c>
      <c r="F4282" s="88">
        <f t="shared" si="2270"/>
        <v>6455.85</v>
      </c>
      <c r="G4282" s="3">
        <f>IF(AND(N4282=1,N4281&gt;1),VLOOKUP(A4281,[1]Plan1!$BK$81:$BM$259,3),G4281)</f>
        <v>6413.24</v>
      </c>
      <c r="H4282" s="11">
        <f t="shared" si="2271"/>
        <v>45366</v>
      </c>
      <c r="I4282" s="11">
        <f t="shared" si="2272"/>
        <v>45397</v>
      </c>
      <c r="J4282" s="12">
        <f t="shared" si="2245"/>
        <v>-6.6002153085962245E-3</v>
      </c>
      <c r="K4282" s="11">
        <f t="shared" si="2261"/>
        <v>45457</v>
      </c>
      <c r="L4282" s="11">
        <f t="shared" si="2246"/>
        <v>45457</v>
      </c>
      <c r="M4282" s="1">
        <f t="shared" si="2265"/>
        <v>22</v>
      </c>
      <c r="N4282" s="1">
        <f t="shared" si="2247"/>
        <v>9</v>
      </c>
      <c r="O4282" s="2">
        <f t="shared" si="2248"/>
        <v>0.99729462000000002</v>
      </c>
      <c r="P4282" s="13">
        <f t="shared" si="2273"/>
        <v>0.99339977999999995</v>
      </c>
      <c r="Q4282" s="13">
        <f t="shared" si="2266"/>
        <v>1.606112186961774</v>
      </c>
      <c r="R4282" s="2">
        <f t="shared" si="2269"/>
        <v>1.6017670399999999</v>
      </c>
      <c r="S4282" s="2">
        <f t="shared" si="2262"/>
        <v>1.69349298</v>
      </c>
      <c r="T4282" s="2">
        <f t="shared" si="2249"/>
        <v>157817.04759355</v>
      </c>
      <c r="U4282" s="2">
        <f t="shared" si="2250"/>
        <v>4617.9958219021109</v>
      </c>
      <c r="V4282" s="2">
        <f t="shared" si="2251"/>
        <v>52071.636326432439</v>
      </c>
      <c r="W4282" s="2">
        <f t="shared" si="2252"/>
        <v>149879.89006930456</v>
      </c>
      <c r="X4282" s="17">
        <f t="shared" si="2253"/>
        <v>0</v>
      </c>
      <c r="Y4282" s="2">
        <f t="shared" si="2254"/>
        <v>0</v>
      </c>
      <c r="Z4282" s="72">
        <f t="shared" si="2255"/>
        <v>0</v>
      </c>
      <c r="AA4282" s="2">
        <f t="shared" si="2274"/>
        <v>0</v>
      </c>
      <c r="AB4282" s="12">
        <f t="shared" si="2263"/>
        <v>4.6600000000000003E-2</v>
      </c>
      <c r="AC4282" s="17">
        <f t="shared" si="2256"/>
        <v>9</v>
      </c>
      <c r="AD4282" s="17">
        <v>252</v>
      </c>
      <c r="AE4282" s="13">
        <f t="shared" si="2267"/>
        <v>1.0016279960000001</v>
      </c>
      <c r="AF4282" s="2">
        <f t="shared" si="2275"/>
        <v>256.92552221</v>
      </c>
      <c r="AG4282" s="2">
        <f t="shared" si="2257"/>
        <v>244.00386151000001</v>
      </c>
      <c r="AH4282" s="3">
        <f t="shared" si="2258"/>
        <v>0</v>
      </c>
      <c r="AI4282" s="4" t="str">
        <f t="shared" si="2268"/>
        <v>A+J=</v>
      </c>
      <c r="AJ4282" s="11">
        <f t="shared" si="2264"/>
        <v>45457</v>
      </c>
      <c r="AQ4282" s="53"/>
      <c r="AR4282" s="53"/>
    </row>
    <row r="4283" spans="1:44" x14ac:dyDescent="0.2">
      <c r="A4283" s="158">
        <f t="shared" si="2259"/>
        <v>45439</v>
      </c>
      <c r="B4283" s="2">
        <f t="shared" si="2243"/>
        <v>150123.89393081455</v>
      </c>
      <c r="C4283" s="2">
        <f t="shared" si="2260"/>
        <v>93190.257920970005</v>
      </c>
      <c r="D4283" s="2">
        <f>SUM(Y4283:Y$4362)</f>
        <v>6659.0375895399993</v>
      </c>
      <c r="E4283" s="73">
        <f t="shared" si="2244"/>
        <v>86531.220331429999</v>
      </c>
      <c r="F4283" s="88">
        <f t="shared" si="2270"/>
        <v>6455.85</v>
      </c>
      <c r="G4283" s="3">
        <f>IF(AND(N4283=1,N4282&gt;1),VLOOKUP(A4282,[1]Plan1!$BK$81:$BM$259,3),G4282)</f>
        <v>6413.24</v>
      </c>
      <c r="H4283" s="11">
        <f t="shared" si="2271"/>
        <v>45366</v>
      </c>
      <c r="I4283" s="11">
        <f t="shared" si="2272"/>
        <v>45397</v>
      </c>
      <c r="J4283" s="12">
        <f t="shared" si="2245"/>
        <v>-6.6002153085962245E-3</v>
      </c>
      <c r="K4283" s="11">
        <f t="shared" si="2261"/>
        <v>45457</v>
      </c>
      <c r="L4283" s="11">
        <f t="shared" si="2246"/>
        <v>45457</v>
      </c>
      <c r="M4283" s="1">
        <f t="shared" si="2265"/>
        <v>22</v>
      </c>
      <c r="N4283" s="1">
        <f t="shared" si="2247"/>
        <v>9</v>
      </c>
      <c r="O4283" s="2">
        <f t="shared" si="2248"/>
        <v>0.99729462000000002</v>
      </c>
      <c r="P4283" s="13">
        <f t="shared" si="2273"/>
        <v>0.99339977999999995</v>
      </c>
      <c r="Q4283" s="13">
        <f t="shared" si="2266"/>
        <v>1.606112186961774</v>
      </c>
      <c r="R4283" s="2">
        <f t="shared" si="2269"/>
        <v>1.6017670399999999</v>
      </c>
      <c r="S4283" s="2">
        <f t="shared" si="2262"/>
        <v>1.69349298</v>
      </c>
      <c r="T4283" s="2">
        <f t="shared" si="2249"/>
        <v>157817.04759355</v>
      </c>
      <c r="U4283" s="2">
        <f t="shared" si="2250"/>
        <v>4617.9958219021109</v>
      </c>
      <c r="V4283" s="2">
        <f t="shared" si="2251"/>
        <v>52071.636326432439</v>
      </c>
      <c r="W4283" s="2">
        <f t="shared" si="2252"/>
        <v>149879.89006930456</v>
      </c>
      <c r="X4283" s="17">
        <f t="shared" si="2253"/>
        <v>0</v>
      </c>
      <c r="Y4283" s="2">
        <f t="shared" si="2254"/>
        <v>0</v>
      </c>
      <c r="Z4283" s="72">
        <f t="shared" si="2255"/>
        <v>0</v>
      </c>
      <c r="AA4283" s="2">
        <f t="shared" si="2274"/>
        <v>0</v>
      </c>
      <c r="AB4283" s="12">
        <f t="shared" si="2263"/>
        <v>4.6600000000000003E-2</v>
      </c>
      <c r="AC4283" s="17">
        <f t="shared" si="2256"/>
        <v>9</v>
      </c>
      <c r="AD4283" s="17">
        <v>252</v>
      </c>
      <c r="AE4283" s="13">
        <f t="shared" si="2267"/>
        <v>1.0016279960000001</v>
      </c>
      <c r="AF4283" s="2">
        <f t="shared" si="2275"/>
        <v>256.92552221</v>
      </c>
      <c r="AG4283" s="2">
        <f t="shared" si="2257"/>
        <v>244.00386151000001</v>
      </c>
      <c r="AH4283" s="3">
        <f t="shared" si="2258"/>
        <v>0</v>
      </c>
      <c r="AI4283" s="4" t="str">
        <f t="shared" si="2268"/>
        <v>A+J=</v>
      </c>
      <c r="AJ4283" s="11">
        <f t="shared" si="2264"/>
        <v>45457</v>
      </c>
      <c r="AQ4283" s="53"/>
      <c r="AR4283" s="53"/>
    </row>
    <row r="4284" spans="1:44" x14ac:dyDescent="0.2">
      <c r="A4284" s="158">
        <f t="shared" si="2259"/>
        <v>45440</v>
      </c>
      <c r="B4284" s="2">
        <f t="shared" si="2243"/>
        <v>150109.24128334157</v>
      </c>
      <c r="C4284" s="2">
        <f t="shared" si="2260"/>
        <v>93190.257920970005</v>
      </c>
      <c r="D4284" s="2">
        <f>SUM(Y4284:Y$4362)</f>
        <v>6659.0375895399993</v>
      </c>
      <c r="E4284" s="73">
        <f t="shared" si="2244"/>
        <v>86531.220331429999</v>
      </c>
      <c r="F4284" s="88">
        <f t="shared" si="2270"/>
        <v>6455.85</v>
      </c>
      <c r="G4284" s="3">
        <f>IF(AND(N4284=1,N4283&gt;1),VLOOKUP(A4283,[1]Plan1!$BK$81:$BM$259,3),G4283)</f>
        <v>6413.24</v>
      </c>
      <c r="H4284" s="11">
        <f t="shared" si="2271"/>
        <v>45366</v>
      </c>
      <c r="I4284" s="11">
        <f t="shared" si="2272"/>
        <v>45397</v>
      </c>
      <c r="J4284" s="12">
        <f t="shared" si="2245"/>
        <v>-6.6002153085962245E-3</v>
      </c>
      <c r="K4284" s="11">
        <f t="shared" si="2261"/>
        <v>45457</v>
      </c>
      <c r="L4284" s="11">
        <f t="shared" si="2246"/>
        <v>45457</v>
      </c>
      <c r="M4284" s="1">
        <f t="shared" si="2265"/>
        <v>22</v>
      </c>
      <c r="N4284" s="1">
        <f t="shared" si="2247"/>
        <v>10</v>
      </c>
      <c r="O4284" s="2">
        <f t="shared" si="2248"/>
        <v>0.99699448000000002</v>
      </c>
      <c r="P4284" s="13">
        <f t="shared" si="2273"/>
        <v>0.99339977999999995</v>
      </c>
      <c r="Q4284" s="13">
        <f t="shared" si="2266"/>
        <v>1.606112186961774</v>
      </c>
      <c r="R4284" s="2">
        <f t="shared" si="2269"/>
        <v>1.60128498</v>
      </c>
      <c r="S4284" s="2">
        <f t="shared" si="2262"/>
        <v>1.69349298</v>
      </c>
      <c r="T4284" s="2">
        <f t="shared" si="2249"/>
        <v>157817.04759355</v>
      </c>
      <c r="U4284" s="2">
        <f t="shared" si="2250"/>
        <v>4617.9958219021109</v>
      </c>
      <c r="V4284" s="2">
        <f t="shared" si="2251"/>
        <v>52029.923086359478</v>
      </c>
      <c r="W4284" s="2">
        <f t="shared" si="2252"/>
        <v>149838.17682923158</v>
      </c>
      <c r="X4284" s="17">
        <f t="shared" si="2253"/>
        <v>0</v>
      </c>
      <c r="Y4284" s="2">
        <f t="shared" si="2254"/>
        <v>0</v>
      </c>
      <c r="Z4284" s="72">
        <f t="shared" si="2255"/>
        <v>0</v>
      </c>
      <c r="AA4284" s="2">
        <f t="shared" si="2274"/>
        <v>0</v>
      </c>
      <c r="AB4284" s="12">
        <f t="shared" si="2263"/>
        <v>4.6600000000000003E-2</v>
      </c>
      <c r="AC4284" s="17">
        <f t="shared" si="2256"/>
        <v>10</v>
      </c>
      <c r="AD4284" s="17">
        <v>252</v>
      </c>
      <c r="AE4284" s="13">
        <f t="shared" si="2267"/>
        <v>1.0018090479999999</v>
      </c>
      <c r="AF4284" s="2">
        <f t="shared" si="2275"/>
        <v>285.49861430999999</v>
      </c>
      <c r="AG4284" s="2">
        <f t="shared" si="2257"/>
        <v>271.06445410999999</v>
      </c>
      <c r="AH4284" s="3">
        <f t="shared" si="2258"/>
        <v>0</v>
      </c>
      <c r="AI4284" s="4" t="str">
        <f t="shared" si="2268"/>
        <v>A+J=</v>
      </c>
      <c r="AJ4284" s="11">
        <f t="shared" si="2264"/>
        <v>45457</v>
      </c>
      <c r="AQ4284" s="53"/>
      <c r="AR4284" s="53"/>
    </row>
    <row r="4285" spans="1:44" x14ac:dyDescent="0.2">
      <c r="A4285" s="158">
        <f t="shared" si="2259"/>
        <v>45441</v>
      </c>
      <c r="B4285" s="2">
        <f t="shared" si="2243"/>
        <v>150094.58959627725</v>
      </c>
      <c r="C4285" s="2">
        <f t="shared" si="2260"/>
        <v>93190.257920970005</v>
      </c>
      <c r="D4285" s="2">
        <f>SUM(Y4285:Y$4362)</f>
        <v>6659.0375895399993</v>
      </c>
      <c r="E4285" s="73">
        <f t="shared" si="2244"/>
        <v>86531.220331429999</v>
      </c>
      <c r="F4285" s="88">
        <f t="shared" si="2270"/>
        <v>6455.85</v>
      </c>
      <c r="G4285" s="3">
        <f>IF(AND(N4285=1,N4284&gt;1),VLOOKUP(A4284,[1]Plan1!$BK$81:$BM$259,3),G4284)</f>
        <v>6413.24</v>
      </c>
      <c r="H4285" s="11">
        <f t="shared" si="2271"/>
        <v>45366</v>
      </c>
      <c r="I4285" s="11">
        <f t="shared" si="2272"/>
        <v>45397</v>
      </c>
      <c r="J4285" s="12">
        <f t="shared" si="2245"/>
        <v>-6.6002153085962245E-3</v>
      </c>
      <c r="K4285" s="11">
        <f t="shared" si="2261"/>
        <v>45457</v>
      </c>
      <c r="L4285" s="11">
        <f t="shared" si="2246"/>
        <v>45457</v>
      </c>
      <c r="M4285" s="1">
        <f t="shared" si="2265"/>
        <v>22</v>
      </c>
      <c r="N4285" s="1">
        <f t="shared" si="2247"/>
        <v>11</v>
      </c>
      <c r="O4285" s="2">
        <f t="shared" si="2248"/>
        <v>0.99669441999999997</v>
      </c>
      <c r="P4285" s="13">
        <f t="shared" si="2273"/>
        <v>0.99339977999999995</v>
      </c>
      <c r="Q4285" s="13">
        <f t="shared" si="2266"/>
        <v>1.606112186961774</v>
      </c>
      <c r="R4285" s="2">
        <f t="shared" si="2269"/>
        <v>1.6008030499999999</v>
      </c>
      <c r="S4285" s="2">
        <f t="shared" si="2262"/>
        <v>1.69349298</v>
      </c>
      <c r="T4285" s="2">
        <f t="shared" si="2249"/>
        <v>157817.04759355</v>
      </c>
      <c r="U4285" s="2">
        <f t="shared" si="2250"/>
        <v>4617.9958219021109</v>
      </c>
      <c r="V4285" s="2">
        <f t="shared" si="2251"/>
        <v>51988.221095345143</v>
      </c>
      <c r="W4285" s="2">
        <f t="shared" si="2252"/>
        <v>149796.47483821725</v>
      </c>
      <c r="X4285" s="17">
        <f t="shared" si="2253"/>
        <v>0</v>
      </c>
      <c r="Y4285" s="2">
        <f t="shared" si="2254"/>
        <v>0</v>
      </c>
      <c r="Z4285" s="72">
        <f t="shared" si="2255"/>
        <v>0</v>
      </c>
      <c r="AA4285" s="2">
        <f t="shared" si="2274"/>
        <v>0</v>
      </c>
      <c r="AB4285" s="12">
        <f t="shared" si="2263"/>
        <v>4.6600000000000003E-2</v>
      </c>
      <c r="AC4285" s="17">
        <f t="shared" si="2256"/>
        <v>11</v>
      </c>
      <c r="AD4285" s="17">
        <v>252</v>
      </c>
      <c r="AE4285" s="13">
        <f t="shared" si="2267"/>
        <v>1.001990132</v>
      </c>
      <c r="AF4285" s="2">
        <f t="shared" si="2275"/>
        <v>314.07675655999998</v>
      </c>
      <c r="AG4285" s="2">
        <f t="shared" si="2257"/>
        <v>298.11475805999999</v>
      </c>
      <c r="AH4285" s="3">
        <f t="shared" si="2258"/>
        <v>0</v>
      </c>
      <c r="AI4285" s="4" t="str">
        <f t="shared" si="2268"/>
        <v>A+J=</v>
      </c>
      <c r="AJ4285" s="11">
        <f t="shared" si="2264"/>
        <v>45457</v>
      </c>
      <c r="AQ4285" s="53"/>
      <c r="AR4285" s="53"/>
    </row>
    <row r="4286" spans="1:44" x14ac:dyDescent="0.2">
      <c r="A4286" s="158">
        <f t="shared" si="2259"/>
        <v>45442</v>
      </c>
      <c r="B4286" s="2">
        <f t="shared" si="2243"/>
        <v>150079.94177279819</v>
      </c>
      <c r="C4286" s="2">
        <f t="shared" si="2260"/>
        <v>93190.257920970005</v>
      </c>
      <c r="D4286" s="2">
        <f>SUM(Y4286:Y$4362)</f>
        <v>6659.0375895399993</v>
      </c>
      <c r="E4286" s="73">
        <f t="shared" si="2244"/>
        <v>86531.220331429999</v>
      </c>
      <c r="F4286" s="88">
        <f t="shared" si="2270"/>
        <v>6455.85</v>
      </c>
      <c r="G4286" s="3">
        <f>IF(AND(N4286=1,N4285&gt;1),VLOOKUP(A4285,[1]Plan1!$BK$81:$BM$259,3),G4285)</f>
        <v>6413.24</v>
      </c>
      <c r="H4286" s="11">
        <f t="shared" si="2271"/>
        <v>45366</v>
      </c>
      <c r="I4286" s="11">
        <f t="shared" si="2272"/>
        <v>45397</v>
      </c>
      <c r="J4286" s="12">
        <f t="shared" si="2245"/>
        <v>-6.6002153085962245E-3</v>
      </c>
      <c r="K4286" s="11">
        <f t="shared" si="2261"/>
        <v>45457</v>
      </c>
      <c r="L4286" s="11">
        <f t="shared" si="2246"/>
        <v>45457</v>
      </c>
      <c r="M4286" s="1">
        <f t="shared" si="2265"/>
        <v>22</v>
      </c>
      <c r="N4286" s="1">
        <f t="shared" si="2247"/>
        <v>12</v>
      </c>
      <c r="O4286" s="2">
        <f t="shared" si="2248"/>
        <v>0.99639445999999998</v>
      </c>
      <c r="P4286" s="13">
        <f t="shared" si="2273"/>
        <v>0.99339977999999995</v>
      </c>
      <c r="Q4286" s="13">
        <f t="shared" si="2266"/>
        <v>1.606112186961774</v>
      </c>
      <c r="R4286" s="2">
        <f t="shared" si="2269"/>
        <v>1.60032128</v>
      </c>
      <c r="S4286" s="2">
        <f t="shared" si="2262"/>
        <v>1.69349298</v>
      </c>
      <c r="T4286" s="2">
        <f t="shared" si="2249"/>
        <v>157817.04759355</v>
      </c>
      <c r="U4286" s="2">
        <f t="shared" si="2250"/>
        <v>4617.9958219021109</v>
      </c>
      <c r="V4286" s="2">
        <f t="shared" si="2251"/>
        <v>51946.53294932608</v>
      </c>
      <c r="W4286" s="2">
        <f t="shared" si="2252"/>
        <v>149754.78669219819</v>
      </c>
      <c r="X4286" s="17">
        <f t="shared" si="2253"/>
        <v>0</v>
      </c>
      <c r="Y4286" s="2">
        <f t="shared" si="2254"/>
        <v>0</v>
      </c>
      <c r="Z4286" s="72">
        <f t="shared" si="2255"/>
        <v>0</v>
      </c>
      <c r="AA4286" s="2">
        <f t="shared" si="2274"/>
        <v>0</v>
      </c>
      <c r="AB4286" s="12">
        <f t="shared" si="2263"/>
        <v>4.6600000000000003E-2</v>
      </c>
      <c r="AC4286" s="17">
        <f t="shared" si="2256"/>
        <v>12</v>
      </c>
      <c r="AD4286" s="17">
        <v>252</v>
      </c>
      <c r="AE4286" s="13">
        <f t="shared" si="2267"/>
        <v>1.00217125</v>
      </c>
      <c r="AF4286" s="2">
        <f t="shared" si="2275"/>
        <v>342.66026457999999</v>
      </c>
      <c r="AG4286" s="2">
        <f t="shared" si="2257"/>
        <v>325.15508060000002</v>
      </c>
      <c r="AH4286" s="3">
        <f t="shared" si="2258"/>
        <v>0</v>
      </c>
      <c r="AI4286" s="4" t="str">
        <f t="shared" si="2268"/>
        <v>A+J=</v>
      </c>
      <c r="AJ4286" s="11">
        <f t="shared" si="2264"/>
        <v>45457</v>
      </c>
      <c r="AQ4286" s="53"/>
      <c r="AR4286" s="53"/>
    </row>
    <row r="4287" spans="1:44" x14ac:dyDescent="0.2">
      <c r="A4287" s="158">
        <f t="shared" si="2259"/>
        <v>45443</v>
      </c>
      <c r="B4287" s="2">
        <f t="shared" si="2243"/>
        <v>150079.94177279819</v>
      </c>
      <c r="C4287" s="2">
        <f t="shared" si="2260"/>
        <v>93190.257920970005</v>
      </c>
      <c r="D4287" s="2">
        <f>SUM(Y4287:Y$4362)</f>
        <v>6659.0375895399993</v>
      </c>
      <c r="E4287" s="73">
        <f t="shared" si="2244"/>
        <v>86531.220331429999</v>
      </c>
      <c r="F4287" s="88">
        <f t="shared" si="2270"/>
        <v>6455.85</v>
      </c>
      <c r="G4287" s="3">
        <f>IF(AND(N4287=1,N4286&gt;1),VLOOKUP(A4286,[1]Plan1!$BK$81:$BM$259,3),G4286)</f>
        <v>6413.24</v>
      </c>
      <c r="H4287" s="11">
        <f t="shared" si="2271"/>
        <v>45366</v>
      </c>
      <c r="I4287" s="11">
        <f t="shared" si="2272"/>
        <v>45397</v>
      </c>
      <c r="J4287" s="12">
        <f t="shared" si="2245"/>
        <v>-6.6002153085962245E-3</v>
      </c>
      <c r="K4287" s="11">
        <f t="shared" si="2261"/>
        <v>45457</v>
      </c>
      <c r="L4287" s="11">
        <f t="shared" si="2246"/>
        <v>45457</v>
      </c>
      <c r="M4287" s="1">
        <f t="shared" si="2265"/>
        <v>22</v>
      </c>
      <c r="N4287" s="1">
        <f t="shared" si="2247"/>
        <v>12</v>
      </c>
      <c r="O4287" s="2">
        <f t="shared" si="2248"/>
        <v>0.99639445999999998</v>
      </c>
      <c r="P4287" s="13">
        <f t="shared" si="2273"/>
        <v>0.99339977999999995</v>
      </c>
      <c r="Q4287" s="13">
        <f t="shared" si="2266"/>
        <v>1.606112186961774</v>
      </c>
      <c r="R4287" s="2">
        <f t="shared" si="2269"/>
        <v>1.60032128</v>
      </c>
      <c r="S4287" s="2">
        <f t="shared" si="2262"/>
        <v>1.69349298</v>
      </c>
      <c r="T4287" s="2">
        <f t="shared" si="2249"/>
        <v>157817.04759355</v>
      </c>
      <c r="U4287" s="2">
        <f t="shared" si="2250"/>
        <v>4617.9958219021109</v>
      </c>
      <c r="V4287" s="2">
        <f t="shared" si="2251"/>
        <v>51946.53294932608</v>
      </c>
      <c r="W4287" s="2">
        <f t="shared" si="2252"/>
        <v>149754.78669219819</v>
      </c>
      <c r="X4287" s="17">
        <f t="shared" si="2253"/>
        <v>0</v>
      </c>
      <c r="Y4287" s="2">
        <f t="shared" si="2254"/>
        <v>0</v>
      </c>
      <c r="Z4287" s="72">
        <f t="shared" si="2255"/>
        <v>0</v>
      </c>
      <c r="AA4287" s="2">
        <f t="shared" si="2274"/>
        <v>0</v>
      </c>
      <c r="AB4287" s="12">
        <f t="shared" si="2263"/>
        <v>4.6600000000000003E-2</v>
      </c>
      <c r="AC4287" s="17">
        <f t="shared" si="2256"/>
        <v>12</v>
      </c>
      <c r="AD4287" s="17">
        <v>252</v>
      </c>
      <c r="AE4287" s="13">
        <f t="shared" si="2267"/>
        <v>1.00217125</v>
      </c>
      <c r="AF4287" s="2">
        <f t="shared" si="2275"/>
        <v>342.66026457999999</v>
      </c>
      <c r="AG4287" s="2">
        <f t="shared" si="2257"/>
        <v>325.15508060000002</v>
      </c>
      <c r="AH4287" s="3">
        <f t="shared" si="2258"/>
        <v>0</v>
      </c>
      <c r="AI4287" s="4" t="str">
        <f t="shared" si="2268"/>
        <v>A+J=</v>
      </c>
      <c r="AJ4287" s="11">
        <f t="shared" si="2264"/>
        <v>45457</v>
      </c>
      <c r="AQ4287" s="53"/>
      <c r="AR4287" s="53"/>
    </row>
    <row r="4288" spans="1:44" x14ac:dyDescent="0.2">
      <c r="A4288" s="158">
        <f t="shared" si="2259"/>
        <v>45444</v>
      </c>
      <c r="B4288" s="2">
        <f t="shared" si="2243"/>
        <v>150065.29664941219</v>
      </c>
      <c r="C4288" s="2">
        <f t="shared" si="2260"/>
        <v>93190.257920970005</v>
      </c>
      <c r="D4288" s="2">
        <f>SUM(Y4288:Y$4362)</f>
        <v>6659.0375895399993</v>
      </c>
      <c r="E4288" s="73">
        <f t="shared" si="2244"/>
        <v>86531.220331429999</v>
      </c>
      <c r="F4288" s="88">
        <f t="shared" si="2270"/>
        <v>6455.85</v>
      </c>
      <c r="G4288" s="3">
        <f>IF(AND(N4288=1,N4287&gt;1),VLOOKUP(A4287,[1]Plan1!$BK$81:$BM$259,3),G4287)</f>
        <v>6413.24</v>
      </c>
      <c r="H4288" s="11">
        <f t="shared" si="2271"/>
        <v>45366</v>
      </c>
      <c r="I4288" s="11">
        <f t="shared" si="2272"/>
        <v>45397</v>
      </c>
      <c r="J4288" s="12">
        <f t="shared" si="2245"/>
        <v>-6.6002153085962245E-3</v>
      </c>
      <c r="K4288" s="11">
        <f t="shared" si="2261"/>
        <v>45457</v>
      </c>
      <c r="L4288" s="11">
        <f t="shared" si="2246"/>
        <v>45457</v>
      </c>
      <c r="M4288" s="1">
        <f t="shared" si="2265"/>
        <v>22</v>
      </c>
      <c r="N4288" s="1">
        <f t="shared" si="2247"/>
        <v>13</v>
      </c>
      <c r="O4288" s="2">
        <f t="shared" si="2248"/>
        <v>0.99609459</v>
      </c>
      <c r="P4288" s="13">
        <f t="shared" si="2273"/>
        <v>0.99339977999999995</v>
      </c>
      <c r="Q4288" s="13">
        <f t="shared" si="2266"/>
        <v>1.606112186961774</v>
      </c>
      <c r="R4288" s="2">
        <f t="shared" si="2269"/>
        <v>1.59983966</v>
      </c>
      <c r="S4288" s="2">
        <f t="shared" si="2262"/>
        <v>1.69349298</v>
      </c>
      <c r="T4288" s="2">
        <f t="shared" si="2249"/>
        <v>157817.04759355</v>
      </c>
      <c r="U4288" s="2">
        <f t="shared" si="2250"/>
        <v>4617.9958219021109</v>
      </c>
      <c r="V4288" s="2">
        <f t="shared" si="2251"/>
        <v>51904.857782990061</v>
      </c>
      <c r="W4288" s="2">
        <f t="shared" si="2252"/>
        <v>149713.11152586219</v>
      </c>
      <c r="X4288" s="17">
        <f t="shared" si="2253"/>
        <v>0</v>
      </c>
      <c r="Y4288" s="2">
        <f t="shared" si="2254"/>
        <v>0</v>
      </c>
      <c r="Z4288" s="72">
        <f t="shared" si="2255"/>
        <v>0</v>
      </c>
      <c r="AA4288" s="2">
        <f t="shared" si="2274"/>
        <v>0</v>
      </c>
      <c r="AB4288" s="12">
        <f t="shared" si="2263"/>
        <v>4.6600000000000003E-2</v>
      </c>
      <c r="AC4288" s="17">
        <f t="shared" si="2256"/>
        <v>13</v>
      </c>
      <c r="AD4288" s="17">
        <v>252</v>
      </c>
      <c r="AE4288" s="13">
        <f t="shared" si="2267"/>
        <v>1.0023523999999999</v>
      </c>
      <c r="AF4288" s="2">
        <f t="shared" si="2275"/>
        <v>371.24882274999999</v>
      </c>
      <c r="AG4288" s="2">
        <f t="shared" si="2257"/>
        <v>352.18512355000001</v>
      </c>
      <c r="AH4288" s="3">
        <f t="shared" si="2258"/>
        <v>0</v>
      </c>
      <c r="AI4288" s="4" t="str">
        <f t="shared" si="2268"/>
        <v>A+J=</v>
      </c>
      <c r="AJ4288" s="11">
        <f t="shared" si="2264"/>
        <v>45457</v>
      </c>
      <c r="AQ4288" s="53"/>
      <c r="AR4288" s="53"/>
    </row>
    <row r="4289" spans="1:44" x14ac:dyDescent="0.2">
      <c r="A4289" s="158">
        <f t="shared" si="2259"/>
        <v>45445</v>
      </c>
      <c r="B4289" s="2">
        <f t="shared" si="2243"/>
        <v>150065.29664941219</v>
      </c>
      <c r="C4289" s="2">
        <f t="shared" si="2260"/>
        <v>93190.257920970005</v>
      </c>
      <c r="D4289" s="2">
        <f>SUM(Y4289:Y$4362)</f>
        <v>6659.0375895399993</v>
      </c>
      <c r="E4289" s="73">
        <f t="shared" si="2244"/>
        <v>86531.220331429999</v>
      </c>
      <c r="F4289" s="88">
        <f t="shared" si="2270"/>
        <v>6455.85</v>
      </c>
      <c r="G4289" s="3">
        <f>IF(AND(N4289=1,N4288&gt;1),VLOOKUP(A4288,[1]Plan1!$BK$81:$BM$259,3),G4288)</f>
        <v>6413.24</v>
      </c>
      <c r="H4289" s="11">
        <f t="shared" si="2271"/>
        <v>45366</v>
      </c>
      <c r="I4289" s="11">
        <f t="shared" si="2272"/>
        <v>45397</v>
      </c>
      <c r="J4289" s="12">
        <f t="shared" si="2245"/>
        <v>-6.6002153085962245E-3</v>
      </c>
      <c r="K4289" s="11">
        <f t="shared" si="2261"/>
        <v>45457</v>
      </c>
      <c r="L4289" s="11">
        <f t="shared" si="2246"/>
        <v>45457</v>
      </c>
      <c r="M4289" s="1">
        <f t="shared" si="2265"/>
        <v>22</v>
      </c>
      <c r="N4289" s="1">
        <f t="shared" si="2247"/>
        <v>13</v>
      </c>
      <c r="O4289" s="2">
        <f t="shared" si="2248"/>
        <v>0.99609459</v>
      </c>
      <c r="P4289" s="13">
        <f t="shared" si="2273"/>
        <v>0.99339977999999995</v>
      </c>
      <c r="Q4289" s="13">
        <f t="shared" si="2266"/>
        <v>1.606112186961774</v>
      </c>
      <c r="R4289" s="2">
        <f t="shared" si="2269"/>
        <v>1.59983966</v>
      </c>
      <c r="S4289" s="2">
        <f t="shared" si="2262"/>
        <v>1.69349298</v>
      </c>
      <c r="T4289" s="2">
        <f t="shared" si="2249"/>
        <v>157817.04759355</v>
      </c>
      <c r="U4289" s="2">
        <f t="shared" si="2250"/>
        <v>4617.9958219021109</v>
      </c>
      <c r="V4289" s="2">
        <f t="shared" si="2251"/>
        <v>51904.857782990061</v>
      </c>
      <c r="W4289" s="2">
        <f t="shared" si="2252"/>
        <v>149713.11152586219</v>
      </c>
      <c r="X4289" s="17">
        <f t="shared" si="2253"/>
        <v>0</v>
      </c>
      <c r="Y4289" s="2">
        <f t="shared" si="2254"/>
        <v>0</v>
      </c>
      <c r="Z4289" s="72">
        <f t="shared" si="2255"/>
        <v>0</v>
      </c>
      <c r="AA4289" s="2">
        <f t="shared" si="2274"/>
        <v>0</v>
      </c>
      <c r="AB4289" s="12">
        <f t="shared" si="2263"/>
        <v>4.6600000000000003E-2</v>
      </c>
      <c r="AC4289" s="17">
        <f t="shared" si="2256"/>
        <v>13</v>
      </c>
      <c r="AD4289" s="17">
        <v>252</v>
      </c>
      <c r="AE4289" s="13">
        <f t="shared" si="2267"/>
        <v>1.0023523999999999</v>
      </c>
      <c r="AF4289" s="2">
        <f t="shared" si="2275"/>
        <v>371.24882274999999</v>
      </c>
      <c r="AG4289" s="2">
        <f t="shared" si="2257"/>
        <v>352.18512355000001</v>
      </c>
      <c r="AH4289" s="3">
        <f t="shared" si="2258"/>
        <v>0</v>
      </c>
      <c r="AI4289" s="4" t="str">
        <f t="shared" si="2268"/>
        <v>A+J=</v>
      </c>
      <c r="AJ4289" s="11">
        <f t="shared" si="2264"/>
        <v>45457</v>
      </c>
      <c r="AQ4289" s="53"/>
      <c r="AR4289" s="53"/>
    </row>
    <row r="4290" spans="1:44" x14ac:dyDescent="0.2">
      <c r="A4290" s="158">
        <f t="shared" si="2259"/>
        <v>45446</v>
      </c>
      <c r="B4290" s="2">
        <f t="shared" si="2243"/>
        <v>150065.29664941219</v>
      </c>
      <c r="C4290" s="2">
        <f t="shared" si="2260"/>
        <v>93190.257920970005</v>
      </c>
      <c r="D4290" s="2">
        <f>SUM(Y4290:Y$4362)</f>
        <v>6659.0375895399993</v>
      </c>
      <c r="E4290" s="73">
        <f t="shared" si="2244"/>
        <v>86531.220331429999</v>
      </c>
      <c r="F4290" s="88">
        <f t="shared" si="2270"/>
        <v>6455.85</v>
      </c>
      <c r="G4290" s="3">
        <f>IF(AND(N4290=1,N4289&gt;1),VLOOKUP(A4289,[1]Plan1!$BK$81:$BM$259,3),G4289)</f>
        <v>6413.24</v>
      </c>
      <c r="H4290" s="11">
        <f t="shared" si="2271"/>
        <v>45366</v>
      </c>
      <c r="I4290" s="11">
        <f t="shared" si="2272"/>
        <v>45397</v>
      </c>
      <c r="J4290" s="12">
        <f t="shared" si="2245"/>
        <v>-6.6002153085962245E-3</v>
      </c>
      <c r="K4290" s="11">
        <f t="shared" si="2261"/>
        <v>45457</v>
      </c>
      <c r="L4290" s="11">
        <f t="shared" si="2246"/>
        <v>45457</v>
      </c>
      <c r="M4290" s="1">
        <f t="shared" si="2265"/>
        <v>22</v>
      </c>
      <c r="N4290" s="1">
        <f t="shared" si="2247"/>
        <v>13</v>
      </c>
      <c r="O4290" s="2">
        <f t="shared" si="2248"/>
        <v>0.99609459</v>
      </c>
      <c r="P4290" s="13">
        <f t="shared" si="2273"/>
        <v>0.99339977999999995</v>
      </c>
      <c r="Q4290" s="13">
        <f t="shared" si="2266"/>
        <v>1.606112186961774</v>
      </c>
      <c r="R4290" s="2">
        <f t="shared" si="2269"/>
        <v>1.59983966</v>
      </c>
      <c r="S4290" s="2">
        <f t="shared" si="2262"/>
        <v>1.69349298</v>
      </c>
      <c r="T4290" s="2">
        <f t="shared" si="2249"/>
        <v>157817.04759355</v>
      </c>
      <c r="U4290" s="2">
        <f t="shared" si="2250"/>
        <v>4617.9958219021109</v>
      </c>
      <c r="V4290" s="2">
        <f t="shared" si="2251"/>
        <v>51904.857782990061</v>
      </c>
      <c r="W4290" s="2">
        <f t="shared" si="2252"/>
        <v>149713.11152586219</v>
      </c>
      <c r="X4290" s="17">
        <f t="shared" si="2253"/>
        <v>0</v>
      </c>
      <c r="Y4290" s="2">
        <f t="shared" si="2254"/>
        <v>0</v>
      </c>
      <c r="Z4290" s="72">
        <f t="shared" si="2255"/>
        <v>0</v>
      </c>
      <c r="AA4290" s="2">
        <f t="shared" si="2274"/>
        <v>0</v>
      </c>
      <c r="AB4290" s="12">
        <f t="shared" si="2263"/>
        <v>4.6600000000000003E-2</v>
      </c>
      <c r="AC4290" s="17">
        <f t="shared" si="2256"/>
        <v>13</v>
      </c>
      <c r="AD4290" s="17">
        <v>252</v>
      </c>
      <c r="AE4290" s="13">
        <f t="shared" si="2267"/>
        <v>1.0023523999999999</v>
      </c>
      <c r="AF4290" s="2">
        <f t="shared" si="2275"/>
        <v>371.24882274999999</v>
      </c>
      <c r="AG4290" s="2">
        <f t="shared" si="2257"/>
        <v>352.18512355000001</v>
      </c>
      <c r="AH4290" s="3">
        <f t="shared" si="2258"/>
        <v>0</v>
      </c>
      <c r="AI4290" s="4" t="str">
        <f t="shared" si="2268"/>
        <v>A+J=</v>
      </c>
      <c r="AJ4290" s="11">
        <f t="shared" si="2264"/>
        <v>45457</v>
      </c>
      <c r="AQ4290" s="53"/>
      <c r="AR4290" s="53"/>
    </row>
    <row r="4291" spans="1:44" x14ac:dyDescent="0.2">
      <c r="A4291" s="158">
        <f t="shared" si="2259"/>
        <v>45447</v>
      </c>
      <c r="B4291" s="2">
        <f t="shared" si="2243"/>
        <v>150050.6517763226</v>
      </c>
      <c r="C4291" s="2">
        <f t="shared" si="2260"/>
        <v>93190.257920970005</v>
      </c>
      <c r="D4291" s="2">
        <f>SUM(Y4291:Y$4362)</f>
        <v>6659.0375895399993</v>
      </c>
      <c r="E4291" s="73">
        <f t="shared" si="2244"/>
        <v>86531.220331429999</v>
      </c>
      <c r="F4291" s="88">
        <f t="shared" si="2270"/>
        <v>6455.85</v>
      </c>
      <c r="G4291" s="3">
        <f>IF(AND(N4291=1,N4290&gt;1),VLOOKUP(A4290,[1]Plan1!$BK$81:$BM$259,3),G4290)</f>
        <v>6413.24</v>
      </c>
      <c r="H4291" s="11">
        <f t="shared" si="2271"/>
        <v>45366</v>
      </c>
      <c r="I4291" s="11">
        <f t="shared" si="2272"/>
        <v>45397</v>
      </c>
      <c r="J4291" s="12">
        <f t="shared" si="2245"/>
        <v>-6.6002153085962245E-3</v>
      </c>
      <c r="K4291" s="11">
        <f t="shared" si="2261"/>
        <v>45457</v>
      </c>
      <c r="L4291" s="11">
        <f t="shared" si="2246"/>
        <v>45457</v>
      </c>
      <c r="M4291" s="1">
        <f t="shared" si="2265"/>
        <v>22</v>
      </c>
      <c r="N4291" s="1">
        <f t="shared" si="2247"/>
        <v>14</v>
      </c>
      <c r="O4291" s="2">
        <f t="shared" si="2248"/>
        <v>0.99579479999999998</v>
      </c>
      <c r="P4291" s="13">
        <f t="shared" si="2273"/>
        <v>0.99339977999999995</v>
      </c>
      <c r="Q4291" s="13">
        <f t="shared" si="2266"/>
        <v>1.606112186961774</v>
      </c>
      <c r="R4291" s="2">
        <f t="shared" si="2269"/>
        <v>1.59935816</v>
      </c>
      <c r="S4291" s="2">
        <f t="shared" si="2262"/>
        <v>1.69349298</v>
      </c>
      <c r="T4291" s="2">
        <f t="shared" si="2249"/>
        <v>157817.04759355</v>
      </c>
      <c r="U4291" s="2">
        <f t="shared" si="2250"/>
        <v>4617.9958219021109</v>
      </c>
      <c r="V4291" s="2">
        <f t="shared" si="2251"/>
        <v>51863.193000400475</v>
      </c>
      <c r="W4291" s="2">
        <f t="shared" si="2252"/>
        <v>149671.44674327259</v>
      </c>
      <c r="X4291" s="17">
        <f t="shared" si="2253"/>
        <v>0</v>
      </c>
      <c r="Y4291" s="2">
        <f t="shared" si="2254"/>
        <v>0</v>
      </c>
      <c r="Z4291" s="72">
        <f t="shared" si="2255"/>
        <v>0</v>
      </c>
      <c r="AA4291" s="2">
        <f t="shared" si="2274"/>
        <v>0</v>
      </c>
      <c r="AB4291" s="12">
        <f t="shared" si="2263"/>
        <v>4.6600000000000003E-2</v>
      </c>
      <c r="AC4291" s="17">
        <f t="shared" si="2256"/>
        <v>14</v>
      </c>
      <c r="AD4291" s="17">
        <v>252</v>
      </c>
      <c r="AE4291" s="13">
        <f t="shared" si="2267"/>
        <v>1.002533583</v>
      </c>
      <c r="AF4291" s="2">
        <f t="shared" si="2275"/>
        <v>399.84258889</v>
      </c>
      <c r="AG4291" s="2">
        <f t="shared" si="2257"/>
        <v>379.20503305</v>
      </c>
      <c r="AH4291" s="3">
        <f t="shared" si="2258"/>
        <v>0</v>
      </c>
      <c r="AI4291" s="4" t="str">
        <f t="shared" si="2268"/>
        <v>A+J=</v>
      </c>
      <c r="AJ4291" s="11">
        <f t="shared" si="2264"/>
        <v>45457</v>
      </c>
      <c r="AQ4291" s="53"/>
      <c r="AR4291" s="53"/>
    </row>
    <row r="4292" spans="1:44" x14ac:dyDescent="0.2">
      <c r="A4292" s="158">
        <f t="shared" si="2259"/>
        <v>45448</v>
      </c>
      <c r="B4292" s="2">
        <f t="shared" si="2243"/>
        <v>150036.01047606827</v>
      </c>
      <c r="C4292" s="2">
        <f t="shared" si="2260"/>
        <v>93190.257920970005</v>
      </c>
      <c r="D4292" s="2">
        <f>SUM(Y4292:Y$4362)</f>
        <v>6659.0375895399993</v>
      </c>
      <c r="E4292" s="73">
        <f t="shared" si="2244"/>
        <v>86531.220331429999</v>
      </c>
      <c r="F4292" s="88">
        <f t="shared" si="2270"/>
        <v>6455.85</v>
      </c>
      <c r="G4292" s="3">
        <f>IF(AND(N4292=1,N4291&gt;1),VLOOKUP(A4291,[1]Plan1!$BK$81:$BM$259,3),G4291)</f>
        <v>6413.24</v>
      </c>
      <c r="H4292" s="11">
        <f t="shared" si="2271"/>
        <v>45366</v>
      </c>
      <c r="I4292" s="11">
        <f t="shared" si="2272"/>
        <v>45397</v>
      </c>
      <c r="J4292" s="12">
        <f t="shared" si="2245"/>
        <v>-6.6002153085962245E-3</v>
      </c>
      <c r="K4292" s="11">
        <f t="shared" si="2261"/>
        <v>45457</v>
      </c>
      <c r="L4292" s="11">
        <f t="shared" si="2246"/>
        <v>45457</v>
      </c>
      <c r="M4292" s="1">
        <f t="shared" si="2265"/>
        <v>22</v>
      </c>
      <c r="N4292" s="1">
        <f t="shared" si="2247"/>
        <v>15</v>
      </c>
      <c r="O4292" s="2">
        <f t="shared" si="2248"/>
        <v>0.99549511000000002</v>
      </c>
      <c r="P4292" s="13">
        <f t="shared" si="2273"/>
        <v>0.99339977999999995</v>
      </c>
      <c r="Q4292" s="13">
        <f t="shared" si="2266"/>
        <v>1.606112186961774</v>
      </c>
      <c r="R4292" s="2">
        <f t="shared" si="2269"/>
        <v>1.5988768200000001</v>
      </c>
      <c r="S4292" s="2">
        <f t="shared" si="2262"/>
        <v>1.69349298</v>
      </c>
      <c r="T4292" s="2">
        <f t="shared" si="2249"/>
        <v>157817.04759355</v>
      </c>
      <c r="U4292" s="2">
        <f t="shared" si="2250"/>
        <v>4617.9958219021109</v>
      </c>
      <c r="V4292" s="2">
        <f t="shared" si="2251"/>
        <v>51821.542062806155</v>
      </c>
      <c r="W4292" s="2">
        <f t="shared" si="2252"/>
        <v>149629.79580567827</v>
      </c>
      <c r="X4292" s="17">
        <f t="shared" si="2253"/>
        <v>0</v>
      </c>
      <c r="Y4292" s="2">
        <f t="shared" si="2254"/>
        <v>0</v>
      </c>
      <c r="Z4292" s="72">
        <f t="shared" si="2255"/>
        <v>0</v>
      </c>
      <c r="AA4292" s="2">
        <f t="shared" si="2274"/>
        <v>0</v>
      </c>
      <c r="AB4292" s="12">
        <f t="shared" si="2263"/>
        <v>4.6600000000000003E-2</v>
      </c>
      <c r="AC4292" s="17">
        <f t="shared" si="2256"/>
        <v>15</v>
      </c>
      <c r="AD4292" s="17">
        <v>252</v>
      </c>
      <c r="AE4292" s="13">
        <f t="shared" si="2267"/>
        <v>1.002714798</v>
      </c>
      <c r="AF4292" s="2">
        <f t="shared" si="2275"/>
        <v>428.44140517</v>
      </c>
      <c r="AG4292" s="2">
        <f t="shared" si="2257"/>
        <v>406.21467038999998</v>
      </c>
      <c r="AH4292" s="3">
        <f t="shared" si="2258"/>
        <v>0</v>
      </c>
      <c r="AI4292" s="4" t="str">
        <f t="shared" si="2268"/>
        <v>A+J=</v>
      </c>
      <c r="AJ4292" s="11">
        <f t="shared" si="2264"/>
        <v>45457</v>
      </c>
      <c r="AQ4292" s="53"/>
      <c r="AR4292" s="53"/>
    </row>
    <row r="4293" spans="1:44" x14ac:dyDescent="0.2">
      <c r="A4293" s="158">
        <f t="shared" si="2259"/>
        <v>45449</v>
      </c>
      <c r="B4293" s="2">
        <f t="shared" si="2243"/>
        <v>150021.37218353697</v>
      </c>
      <c r="C4293" s="2">
        <f t="shared" si="2260"/>
        <v>93190.257920970005</v>
      </c>
      <c r="D4293" s="2">
        <f>SUM(Y4293:Y$4362)</f>
        <v>6659.0375895399993</v>
      </c>
      <c r="E4293" s="73">
        <f t="shared" si="2244"/>
        <v>86531.220331429999</v>
      </c>
      <c r="F4293" s="88">
        <f t="shared" si="2270"/>
        <v>6455.85</v>
      </c>
      <c r="G4293" s="3">
        <f>IF(AND(N4293=1,N4292&gt;1),VLOOKUP(A4292,[1]Plan1!$BK$81:$BM$259,3),G4292)</f>
        <v>6413.24</v>
      </c>
      <c r="H4293" s="11">
        <f t="shared" si="2271"/>
        <v>45366</v>
      </c>
      <c r="I4293" s="11">
        <f t="shared" si="2272"/>
        <v>45397</v>
      </c>
      <c r="J4293" s="12">
        <f t="shared" si="2245"/>
        <v>-6.6002153085962245E-3</v>
      </c>
      <c r="K4293" s="11">
        <f t="shared" si="2261"/>
        <v>45457</v>
      </c>
      <c r="L4293" s="11">
        <f t="shared" si="2246"/>
        <v>45457</v>
      </c>
      <c r="M4293" s="1">
        <f t="shared" si="2265"/>
        <v>22</v>
      </c>
      <c r="N4293" s="1">
        <f t="shared" si="2247"/>
        <v>16</v>
      </c>
      <c r="O4293" s="2">
        <f t="shared" si="2248"/>
        <v>0.99519550999999995</v>
      </c>
      <c r="P4293" s="13">
        <f t="shared" si="2273"/>
        <v>0.99339977999999995</v>
      </c>
      <c r="Q4293" s="13">
        <f t="shared" si="2266"/>
        <v>1.606112186961774</v>
      </c>
      <c r="R4293" s="2">
        <f t="shared" si="2269"/>
        <v>1.59839563</v>
      </c>
      <c r="S4293" s="2">
        <f t="shared" si="2262"/>
        <v>1.69349298</v>
      </c>
      <c r="T4293" s="2">
        <f t="shared" si="2249"/>
        <v>157817.04759355</v>
      </c>
      <c r="U4293" s="2">
        <f t="shared" si="2250"/>
        <v>4617.9958219021109</v>
      </c>
      <c r="V4293" s="2">
        <f t="shared" si="2251"/>
        <v>51779.904104894857</v>
      </c>
      <c r="W4293" s="2">
        <f t="shared" si="2252"/>
        <v>149588.15784776697</v>
      </c>
      <c r="X4293" s="17">
        <f t="shared" si="2253"/>
        <v>0</v>
      </c>
      <c r="Y4293" s="2">
        <f t="shared" si="2254"/>
        <v>0</v>
      </c>
      <c r="Z4293" s="72">
        <f t="shared" si="2255"/>
        <v>0</v>
      </c>
      <c r="AA4293" s="2">
        <f t="shared" si="2274"/>
        <v>0</v>
      </c>
      <c r="AB4293" s="12">
        <f t="shared" si="2263"/>
        <v>4.6600000000000003E-2</v>
      </c>
      <c r="AC4293" s="17">
        <f t="shared" si="2256"/>
        <v>16</v>
      </c>
      <c r="AD4293" s="17">
        <v>252</v>
      </c>
      <c r="AE4293" s="13">
        <f t="shared" si="2267"/>
        <v>1.0028960469999999</v>
      </c>
      <c r="AF4293" s="2">
        <f t="shared" si="2275"/>
        <v>457.04558723000002</v>
      </c>
      <c r="AG4293" s="2">
        <f t="shared" si="2257"/>
        <v>433.21433576999999</v>
      </c>
      <c r="AH4293" s="3">
        <f t="shared" si="2258"/>
        <v>0</v>
      </c>
      <c r="AI4293" s="4" t="str">
        <f t="shared" si="2268"/>
        <v>A+J=</v>
      </c>
      <c r="AJ4293" s="11">
        <f t="shared" si="2264"/>
        <v>45457</v>
      </c>
      <c r="AQ4293" s="53"/>
      <c r="AR4293" s="53"/>
    </row>
    <row r="4294" spans="1:44" x14ac:dyDescent="0.2">
      <c r="A4294" s="158">
        <f t="shared" si="2259"/>
        <v>45450</v>
      </c>
      <c r="B4294" s="2">
        <f t="shared" si="2243"/>
        <v>150006.73486648436</v>
      </c>
      <c r="C4294" s="2">
        <f t="shared" si="2260"/>
        <v>93190.257920970005</v>
      </c>
      <c r="D4294" s="2">
        <f>SUM(Y4294:Y$4362)</f>
        <v>6659.0375895399993</v>
      </c>
      <c r="E4294" s="73">
        <f t="shared" si="2244"/>
        <v>86531.220331429999</v>
      </c>
      <c r="F4294" s="88">
        <f t="shared" si="2270"/>
        <v>6455.85</v>
      </c>
      <c r="G4294" s="3">
        <f>IF(AND(N4294=1,N4293&gt;1),VLOOKUP(A4293,[1]Plan1!$BK$81:$BM$259,3),G4293)</f>
        <v>6413.24</v>
      </c>
      <c r="H4294" s="11">
        <f t="shared" si="2271"/>
        <v>45366</v>
      </c>
      <c r="I4294" s="11">
        <f t="shared" si="2272"/>
        <v>45397</v>
      </c>
      <c r="J4294" s="12">
        <f t="shared" si="2245"/>
        <v>-6.6002153085962245E-3</v>
      </c>
      <c r="K4294" s="11">
        <f t="shared" si="2261"/>
        <v>45457</v>
      </c>
      <c r="L4294" s="11">
        <f t="shared" si="2246"/>
        <v>45457</v>
      </c>
      <c r="M4294" s="1">
        <f t="shared" si="2265"/>
        <v>22</v>
      </c>
      <c r="N4294" s="1">
        <f t="shared" si="2247"/>
        <v>17</v>
      </c>
      <c r="O4294" s="2">
        <f t="shared" si="2248"/>
        <v>0.99489598999999995</v>
      </c>
      <c r="P4294" s="13">
        <f t="shared" si="2273"/>
        <v>0.99339977999999995</v>
      </c>
      <c r="Q4294" s="13">
        <f t="shared" si="2266"/>
        <v>1.606112186961774</v>
      </c>
      <c r="R4294" s="2">
        <f t="shared" si="2269"/>
        <v>1.5979145699999999</v>
      </c>
      <c r="S4294" s="2">
        <f t="shared" si="2262"/>
        <v>1.69349298</v>
      </c>
      <c r="T4294" s="2">
        <f t="shared" si="2249"/>
        <v>157817.04759355</v>
      </c>
      <c r="U4294" s="2">
        <f t="shared" si="2250"/>
        <v>4617.9958219021109</v>
      </c>
      <c r="V4294" s="2">
        <f t="shared" si="2251"/>
        <v>51738.27739604222</v>
      </c>
      <c r="W4294" s="2">
        <f t="shared" si="2252"/>
        <v>149546.53113891435</v>
      </c>
      <c r="X4294" s="17">
        <f t="shared" si="2253"/>
        <v>0</v>
      </c>
      <c r="Y4294" s="2">
        <f t="shared" si="2254"/>
        <v>0</v>
      </c>
      <c r="Z4294" s="72">
        <f t="shared" si="2255"/>
        <v>0</v>
      </c>
      <c r="AA4294" s="2">
        <f t="shared" si="2274"/>
        <v>0</v>
      </c>
      <c r="AB4294" s="12">
        <f t="shared" si="2263"/>
        <v>4.6600000000000003E-2</v>
      </c>
      <c r="AC4294" s="17">
        <f t="shared" si="2256"/>
        <v>17</v>
      </c>
      <c r="AD4294" s="17">
        <v>252</v>
      </c>
      <c r="AE4294" s="13">
        <f t="shared" si="2267"/>
        <v>1.003077328</v>
      </c>
      <c r="AF4294" s="2">
        <f t="shared" si="2275"/>
        <v>485.65481942999998</v>
      </c>
      <c r="AG4294" s="2">
        <f t="shared" si="2257"/>
        <v>460.20372757000001</v>
      </c>
      <c r="AH4294" s="3">
        <f t="shared" si="2258"/>
        <v>0</v>
      </c>
      <c r="AI4294" s="4" t="str">
        <f t="shared" si="2268"/>
        <v>A+J=</v>
      </c>
      <c r="AJ4294" s="11">
        <f t="shared" si="2264"/>
        <v>45457</v>
      </c>
      <c r="AQ4294" s="53"/>
      <c r="AR4294" s="53"/>
    </row>
    <row r="4295" spans="1:44" x14ac:dyDescent="0.2">
      <c r="A4295" s="158">
        <f t="shared" si="2259"/>
        <v>45451</v>
      </c>
      <c r="B4295" s="2">
        <f t="shared" si="2243"/>
        <v>149992.10128094695</v>
      </c>
      <c r="C4295" s="2">
        <f t="shared" si="2260"/>
        <v>93190.257920970005</v>
      </c>
      <c r="D4295" s="2">
        <f>SUM(Y4295:Y$4362)</f>
        <v>6659.0375895399993</v>
      </c>
      <c r="E4295" s="73">
        <f t="shared" si="2244"/>
        <v>86531.220331429999</v>
      </c>
      <c r="F4295" s="88">
        <f t="shared" si="2270"/>
        <v>6455.85</v>
      </c>
      <c r="G4295" s="3">
        <f>IF(AND(N4295=1,N4294&gt;1),VLOOKUP(A4294,[1]Plan1!$BK$81:$BM$259,3),G4294)</f>
        <v>6413.24</v>
      </c>
      <c r="H4295" s="11">
        <f t="shared" si="2271"/>
        <v>45366</v>
      </c>
      <c r="I4295" s="11">
        <f t="shared" si="2272"/>
        <v>45397</v>
      </c>
      <c r="J4295" s="12">
        <f t="shared" si="2245"/>
        <v>-6.6002153085962245E-3</v>
      </c>
      <c r="K4295" s="11">
        <f t="shared" si="2261"/>
        <v>45457</v>
      </c>
      <c r="L4295" s="11">
        <f t="shared" si="2246"/>
        <v>45457</v>
      </c>
      <c r="M4295" s="1">
        <f t="shared" si="2265"/>
        <v>22</v>
      </c>
      <c r="N4295" s="1">
        <f t="shared" si="2247"/>
        <v>18</v>
      </c>
      <c r="O4295" s="2">
        <f t="shared" si="2248"/>
        <v>0.99459657000000001</v>
      </c>
      <c r="P4295" s="13">
        <f t="shared" si="2273"/>
        <v>0.99339977999999995</v>
      </c>
      <c r="Q4295" s="13">
        <f t="shared" si="2266"/>
        <v>1.606112186961774</v>
      </c>
      <c r="R4295" s="2">
        <f t="shared" si="2269"/>
        <v>1.59743367</v>
      </c>
      <c r="S4295" s="2">
        <f t="shared" si="2262"/>
        <v>1.69349298</v>
      </c>
      <c r="T4295" s="2">
        <f t="shared" si="2249"/>
        <v>157817.04759355</v>
      </c>
      <c r="U4295" s="2">
        <f t="shared" si="2250"/>
        <v>4617.9958219021109</v>
      </c>
      <c r="V4295" s="2">
        <f t="shared" si="2251"/>
        <v>51696.664532184841</v>
      </c>
      <c r="W4295" s="2">
        <f t="shared" si="2252"/>
        <v>149504.91827505696</v>
      </c>
      <c r="X4295" s="17">
        <f t="shared" si="2253"/>
        <v>0</v>
      </c>
      <c r="Y4295" s="2">
        <f t="shared" si="2254"/>
        <v>0</v>
      </c>
      <c r="Z4295" s="72">
        <f t="shared" si="2255"/>
        <v>0</v>
      </c>
      <c r="AA4295" s="2">
        <f t="shared" si="2274"/>
        <v>0</v>
      </c>
      <c r="AB4295" s="12">
        <f t="shared" si="2263"/>
        <v>4.6600000000000003E-2</v>
      </c>
      <c r="AC4295" s="17">
        <f t="shared" si="2256"/>
        <v>18</v>
      </c>
      <c r="AD4295" s="17">
        <v>252</v>
      </c>
      <c r="AE4295" s="13">
        <f t="shared" si="2267"/>
        <v>1.003258642</v>
      </c>
      <c r="AF4295" s="2">
        <f t="shared" si="2275"/>
        <v>514.26925960000005</v>
      </c>
      <c r="AG4295" s="2">
        <f t="shared" si="2257"/>
        <v>487.18300589</v>
      </c>
      <c r="AH4295" s="3">
        <f t="shared" si="2258"/>
        <v>0</v>
      </c>
      <c r="AI4295" s="4" t="str">
        <f t="shared" si="2268"/>
        <v>A+J=</v>
      </c>
      <c r="AJ4295" s="11">
        <f t="shared" si="2264"/>
        <v>45457</v>
      </c>
      <c r="AQ4295" s="53"/>
      <c r="AR4295" s="53"/>
    </row>
    <row r="4296" spans="1:44" x14ac:dyDescent="0.2">
      <c r="A4296" s="158">
        <f t="shared" si="2259"/>
        <v>45452</v>
      </c>
      <c r="B4296" s="2">
        <f t="shared" si="2243"/>
        <v>149992.10128094695</v>
      </c>
      <c r="C4296" s="2">
        <f t="shared" si="2260"/>
        <v>93190.257920970005</v>
      </c>
      <c r="D4296" s="2">
        <f>SUM(Y4296:Y$4362)</f>
        <v>6659.0375895399993</v>
      </c>
      <c r="E4296" s="73">
        <f t="shared" si="2244"/>
        <v>86531.220331429999</v>
      </c>
      <c r="F4296" s="88">
        <f t="shared" si="2270"/>
        <v>6455.85</v>
      </c>
      <c r="G4296" s="3">
        <f>IF(AND(N4296=1,N4295&gt;1),VLOOKUP(A4295,[1]Plan1!$BK$81:$BM$259,3),G4295)</f>
        <v>6413.24</v>
      </c>
      <c r="H4296" s="11">
        <f t="shared" si="2271"/>
        <v>45366</v>
      </c>
      <c r="I4296" s="11">
        <f t="shared" si="2272"/>
        <v>45397</v>
      </c>
      <c r="J4296" s="12">
        <f t="shared" si="2245"/>
        <v>-6.6002153085962245E-3</v>
      </c>
      <c r="K4296" s="11">
        <f t="shared" si="2261"/>
        <v>45457</v>
      </c>
      <c r="L4296" s="11">
        <f t="shared" si="2246"/>
        <v>45457</v>
      </c>
      <c r="M4296" s="1">
        <f t="shared" si="2265"/>
        <v>22</v>
      </c>
      <c r="N4296" s="1">
        <f t="shared" si="2247"/>
        <v>18</v>
      </c>
      <c r="O4296" s="2">
        <f t="shared" si="2248"/>
        <v>0.99459657000000001</v>
      </c>
      <c r="P4296" s="13">
        <f t="shared" si="2273"/>
        <v>0.99339977999999995</v>
      </c>
      <c r="Q4296" s="13">
        <f t="shared" si="2266"/>
        <v>1.606112186961774</v>
      </c>
      <c r="R4296" s="2">
        <f t="shared" si="2269"/>
        <v>1.59743367</v>
      </c>
      <c r="S4296" s="2">
        <f t="shared" si="2262"/>
        <v>1.69349298</v>
      </c>
      <c r="T4296" s="2">
        <f t="shared" si="2249"/>
        <v>157817.04759355</v>
      </c>
      <c r="U4296" s="2">
        <f t="shared" si="2250"/>
        <v>4617.9958219021109</v>
      </c>
      <c r="V4296" s="2">
        <f t="shared" si="2251"/>
        <v>51696.664532184841</v>
      </c>
      <c r="W4296" s="2">
        <f t="shared" si="2252"/>
        <v>149504.91827505696</v>
      </c>
      <c r="X4296" s="17">
        <f t="shared" si="2253"/>
        <v>0</v>
      </c>
      <c r="Y4296" s="2">
        <f t="shared" si="2254"/>
        <v>0</v>
      </c>
      <c r="Z4296" s="72">
        <f t="shared" si="2255"/>
        <v>0</v>
      </c>
      <c r="AA4296" s="2">
        <f t="shared" si="2274"/>
        <v>0</v>
      </c>
      <c r="AB4296" s="12">
        <f t="shared" si="2263"/>
        <v>4.6600000000000003E-2</v>
      </c>
      <c r="AC4296" s="17">
        <f t="shared" si="2256"/>
        <v>18</v>
      </c>
      <c r="AD4296" s="17">
        <v>252</v>
      </c>
      <c r="AE4296" s="13">
        <f t="shared" si="2267"/>
        <v>1.003258642</v>
      </c>
      <c r="AF4296" s="2">
        <f t="shared" si="2275"/>
        <v>514.26925960000005</v>
      </c>
      <c r="AG4296" s="2">
        <f t="shared" si="2257"/>
        <v>487.18300589</v>
      </c>
      <c r="AH4296" s="3">
        <f t="shared" si="2258"/>
        <v>0</v>
      </c>
      <c r="AI4296" s="4" t="str">
        <f t="shared" si="2268"/>
        <v>A+J=</v>
      </c>
      <c r="AJ4296" s="11">
        <f t="shared" si="2264"/>
        <v>45457</v>
      </c>
      <c r="AQ4296" s="53"/>
      <c r="AR4296" s="53"/>
    </row>
    <row r="4297" spans="1:44" x14ac:dyDescent="0.2">
      <c r="A4297" s="158">
        <f t="shared" si="2259"/>
        <v>45453</v>
      </c>
      <c r="B4297" s="2">
        <f t="shared" si="2243"/>
        <v>149992.10128094695</v>
      </c>
      <c r="C4297" s="2">
        <f t="shared" si="2260"/>
        <v>93190.257920970005</v>
      </c>
      <c r="D4297" s="2">
        <f>SUM(Y4297:Y$4362)</f>
        <v>6659.0375895399993</v>
      </c>
      <c r="E4297" s="73">
        <f t="shared" si="2244"/>
        <v>86531.220331429999</v>
      </c>
      <c r="F4297" s="88">
        <f t="shared" si="2270"/>
        <v>6455.85</v>
      </c>
      <c r="G4297" s="3">
        <f>IF(AND(N4297=1,N4296&gt;1),VLOOKUP(A4296,[1]Plan1!$BK$81:$BM$259,3),G4296)</f>
        <v>6413.24</v>
      </c>
      <c r="H4297" s="11">
        <f t="shared" si="2271"/>
        <v>45366</v>
      </c>
      <c r="I4297" s="11">
        <f t="shared" si="2272"/>
        <v>45397</v>
      </c>
      <c r="J4297" s="12">
        <f t="shared" si="2245"/>
        <v>-6.6002153085962245E-3</v>
      </c>
      <c r="K4297" s="11">
        <f t="shared" si="2261"/>
        <v>45457</v>
      </c>
      <c r="L4297" s="11">
        <f t="shared" si="2246"/>
        <v>45457</v>
      </c>
      <c r="M4297" s="1">
        <f t="shared" si="2265"/>
        <v>22</v>
      </c>
      <c r="N4297" s="1">
        <f t="shared" si="2247"/>
        <v>18</v>
      </c>
      <c r="O4297" s="2">
        <f t="shared" si="2248"/>
        <v>0.99459657000000001</v>
      </c>
      <c r="P4297" s="13">
        <f t="shared" si="2273"/>
        <v>0.99339977999999995</v>
      </c>
      <c r="Q4297" s="13">
        <f t="shared" si="2266"/>
        <v>1.606112186961774</v>
      </c>
      <c r="R4297" s="2">
        <f t="shared" si="2269"/>
        <v>1.59743367</v>
      </c>
      <c r="S4297" s="2">
        <f t="shared" si="2262"/>
        <v>1.69349298</v>
      </c>
      <c r="T4297" s="2">
        <f t="shared" si="2249"/>
        <v>157817.04759355</v>
      </c>
      <c r="U4297" s="2">
        <f t="shared" si="2250"/>
        <v>4617.9958219021109</v>
      </c>
      <c r="V4297" s="2">
        <f t="shared" si="2251"/>
        <v>51696.664532184841</v>
      </c>
      <c r="W4297" s="2">
        <f t="shared" si="2252"/>
        <v>149504.91827505696</v>
      </c>
      <c r="X4297" s="17">
        <f t="shared" si="2253"/>
        <v>0</v>
      </c>
      <c r="Y4297" s="2">
        <f t="shared" si="2254"/>
        <v>0</v>
      </c>
      <c r="Z4297" s="72">
        <f t="shared" si="2255"/>
        <v>0</v>
      </c>
      <c r="AA4297" s="2">
        <f t="shared" si="2274"/>
        <v>0</v>
      </c>
      <c r="AB4297" s="12">
        <f t="shared" si="2263"/>
        <v>4.6600000000000003E-2</v>
      </c>
      <c r="AC4297" s="17">
        <f t="shared" si="2256"/>
        <v>18</v>
      </c>
      <c r="AD4297" s="17">
        <v>252</v>
      </c>
      <c r="AE4297" s="13">
        <f t="shared" si="2267"/>
        <v>1.003258642</v>
      </c>
      <c r="AF4297" s="2">
        <f t="shared" si="2275"/>
        <v>514.26925960000005</v>
      </c>
      <c r="AG4297" s="2">
        <f t="shared" si="2257"/>
        <v>487.18300589</v>
      </c>
      <c r="AH4297" s="3">
        <f t="shared" si="2258"/>
        <v>0</v>
      </c>
      <c r="AI4297" s="4" t="str">
        <f t="shared" si="2268"/>
        <v>A+J=</v>
      </c>
      <c r="AJ4297" s="11">
        <f t="shared" si="2264"/>
        <v>45457</v>
      </c>
      <c r="AQ4297" s="53"/>
      <c r="AR4297" s="53"/>
    </row>
    <row r="4298" spans="1:44" x14ac:dyDescent="0.2">
      <c r="A4298" s="158">
        <f t="shared" si="2259"/>
        <v>45454</v>
      </c>
      <c r="B4298" s="2">
        <f t="shared" ref="B4298:B4361" si="2276">(W4298+AG4298)</f>
        <v>149977.46954429039</v>
      </c>
      <c r="C4298" s="2">
        <f t="shared" si="2260"/>
        <v>93190.257920970005</v>
      </c>
      <c r="D4298" s="2">
        <f>SUM(Y4298:Y$4362)</f>
        <v>6659.0375895399993</v>
      </c>
      <c r="E4298" s="73">
        <f t="shared" ref="E4298:E4361" si="2277">(C4298-D4298)</f>
        <v>86531.220331429999</v>
      </c>
      <c r="F4298" s="88">
        <f t="shared" si="2270"/>
        <v>6455.85</v>
      </c>
      <c r="G4298" s="3">
        <f>IF(AND(N4298=1,N4297&gt;1),VLOOKUP(A4297,[1]Plan1!$BK$81:$BM$259,3),G4297)</f>
        <v>6413.24</v>
      </c>
      <c r="H4298" s="11">
        <f t="shared" si="2271"/>
        <v>45366</v>
      </c>
      <c r="I4298" s="11">
        <f t="shared" si="2272"/>
        <v>45397</v>
      </c>
      <c r="J4298" s="12">
        <f t="shared" ref="J4298:J4361" si="2278">(G4298/F4298)-1</f>
        <v>-6.6002153085962245E-3</v>
      </c>
      <c r="K4298" s="11">
        <f t="shared" si="2261"/>
        <v>45457</v>
      </c>
      <c r="L4298" s="11">
        <f t="shared" ref="L4298:L4361" si="2279">IF(A4298&gt;L4297,K4298,L4297)</f>
        <v>45457</v>
      </c>
      <c r="M4298" s="1">
        <f t="shared" si="2265"/>
        <v>22</v>
      </c>
      <c r="N4298" s="1">
        <f t="shared" ref="N4298:N4361" si="2280">(M4298-(NETWORKDAYS(A4298,L4298,$AN$194:$AN$348)-1))</f>
        <v>19</v>
      </c>
      <c r="O4298" s="2">
        <f t="shared" ref="O4298:O4361" si="2281">TRUNC((G4298/F4298)^TRUNC((N4298/M4298),9),8)</f>
        <v>0.99429723999999997</v>
      </c>
      <c r="P4298" s="13">
        <f t="shared" si="2273"/>
        <v>0.99339977999999995</v>
      </c>
      <c r="Q4298" s="13">
        <f t="shared" si="2266"/>
        <v>1.606112186961774</v>
      </c>
      <c r="R4298" s="2">
        <f t="shared" si="2269"/>
        <v>1.5969529099999999</v>
      </c>
      <c r="S4298" s="2">
        <f t="shared" si="2262"/>
        <v>1.69349298</v>
      </c>
      <c r="T4298" s="2">
        <f t="shared" ref="T4298:T4361" si="2282">TRUNC(C4298*S4298,8)</f>
        <v>157817.04759355</v>
      </c>
      <c r="U4298" s="2">
        <f t="shared" ref="U4298:U4361" si="2283">(D4298*(S4298-1))</f>
        <v>4617.9958219021109</v>
      </c>
      <c r="V4298" s="2">
        <f t="shared" ref="V4298:V4361" si="2284">(E4298*(R4298-1))</f>
        <v>51655.0637826983</v>
      </c>
      <c r="W4298" s="2">
        <f t="shared" ref="W4298:W4361" si="2285">(C4298+U4298+V4298)</f>
        <v>149463.3175255704</v>
      </c>
      <c r="X4298" s="17">
        <f t="shared" ref="X4298:X4361" si="2286">IF(VLOOKUP(A4298,AN$10:AU$190,8)=VLOOKUP(A4297,AN$10:AU$190,8),0,VLOOKUP(A4298,AN$10:AU$190,8))</f>
        <v>0</v>
      </c>
      <c r="Y4298" s="2">
        <f t="shared" ref="Y4298:Y4361" si="2287">IF(X4298&gt;0,VLOOKUP(A4298,AN$12:AR$190,5),0)</f>
        <v>0</v>
      </c>
      <c r="Z4298" s="72">
        <f t="shared" ref="Z4298:Z4361" si="2288">IF(X4298&gt;0,VLOOKUP($A4298,$AN$10:$AS$190,6),0)</f>
        <v>0</v>
      </c>
      <c r="AA4298" s="2">
        <f t="shared" si="2274"/>
        <v>0</v>
      </c>
      <c r="AB4298" s="12">
        <f t="shared" si="2263"/>
        <v>4.6600000000000003E-2</v>
      </c>
      <c r="AC4298" s="17">
        <f t="shared" ref="AC4298:AC4361" si="2289">N4298</f>
        <v>19</v>
      </c>
      <c r="AD4298" s="17">
        <v>252</v>
      </c>
      <c r="AE4298" s="13">
        <f t="shared" si="2267"/>
        <v>1.003439988</v>
      </c>
      <c r="AF4298" s="2">
        <f t="shared" si="2275"/>
        <v>542.88874991</v>
      </c>
      <c r="AG4298" s="2">
        <f t="shared" ref="AG4298:AG4361" si="2290">TRUNC((W4298*(AE4298-1)),8)</f>
        <v>514.15201872</v>
      </c>
      <c r="AH4298" s="3">
        <f t="shared" ref="AH4298:AH4361" si="2291">IF(AA4298&gt;0,AA4298+AF4298,0)</f>
        <v>0</v>
      </c>
      <c r="AI4298" s="4" t="str">
        <f t="shared" si="2268"/>
        <v>A+J=</v>
      </c>
      <c r="AJ4298" s="11">
        <f t="shared" si="2264"/>
        <v>45457</v>
      </c>
      <c r="AQ4298" s="53"/>
      <c r="AR4298" s="53"/>
    </row>
    <row r="4299" spans="1:44" x14ac:dyDescent="0.2">
      <c r="A4299" s="158">
        <f t="shared" ref="A4299:A4362" si="2292">(A4298+1)</f>
        <v>45455</v>
      </c>
      <c r="B4299" s="2">
        <f t="shared" si="2276"/>
        <v>149962.8390895125</v>
      </c>
      <c r="C4299" s="2">
        <f t="shared" ref="C4299:C4362" si="2293">TRUNC(IF(X4298&gt;0,VLOOKUP(A4298,$AN$12:$AO$190,2),C4298),8)</f>
        <v>93190.257920970005</v>
      </c>
      <c r="D4299" s="2">
        <f>SUM(Y4299:Y$4362)</f>
        <v>6659.0375895399993</v>
      </c>
      <c r="E4299" s="73">
        <f t="shared" si="2277"/>
        <v>86531.220331429999</v>
      </c>
      <c r="F4299" s="88">
        <f t="shared" si="2270"/>
        <v>6455.85</v>
      </c>
      <c r="G4299" s="3">
        <f>IF(AND(N4299=1,N4298&gt;1),VLOOKUP(A4298,[1]Plan1!$BK$81:$BM$259,3),G4298)</f>
        <v>6413.24</v>
      </c>
      <c r="H4299" s="11">
        <f t="shared" si="2271"/>
        <v>45366</v>
      </c>
      <c r="I4299" s="11">
        <f t="shared" si="2272"/>
        <v>45397</v>
      </c>
      <c r="J4299" s="12">
        <f t="shared" si="2278"/>
        <v>-6.6002153085962245E-3</v>
      </c>
      <c r="K4299" s="11">
        <f t="shared" ref="K4299:K4362" si="2294">IF(DAY(A4299)=14,VLOOKUP(A4299,AR$194:AW$373,4),K4298)</f>
        <v>45457</v>
      </c>
      <c r="L4299" s="11">
        <f t="shared" si="2279"/>
        <v>45457</v>
      </c>
      <c r="M4299" s="1">
        <f t="shared" si="2265"/>
        <v>22</v>
      </c>
      <c r="N4299" s="1">
        <f t="shared" si="2280"/>
        <v>20</v>
      </c>
      <c r="O4299" s="2">
        <f t="shared" si="2281"/>
        <v>0.99399799</v>
      </c>
      <c r="P4299" s="13">
        <f t="shared" si="2273"/>
        <v>0.99339977999999995</v>
      </c>
      <c r="Q4299" s="13">
        <f t="shared" si="2266"/>
        <v>1.606112186961774</v>
      </c>
      <c r="R4299" s="2">
        <f t="shared" si="2269"/>
        <v>1.59647228</v>
      </c>
      <c r="S4299" s="2">
        <f t="shared" ref="S4299:S4362" si="2295">IF(AND(X4299&gt;0,MONTH(A4299)=9),R4299,S4298)</f>
        <v>1.69349298</v>
      </c>
      <c r="T4299" s="2">
        <f t="shared" si="2282"/>
        <v>157817.04759355</v>
      </c>
      <c r="U4299" s="2">
        <f t="shared" si="2283"/>
        <v>4617.9958219021109</v>
      </c>
      <c r="V4299" s="2">
        <f t="shared" si="2284"/>
        <v>51613.474282270407</v>
      </c>
      <c r="W4299" s="2">
        <f t="shared" si="2285"/>
        <v>149421.72802514251</v>
      </c>
      <c r="X4299" s="17">
        <f t="shared" si="2286"/>
        <v>0</v>
      </c>
      <c r="Y4299" s="2">
        <f t="shared" si="2287"/>
        <v>0</v>
      </c>
      <c r="Z4299" s="72">
        <f t="shared" si="2288"/>
        <v>0</v>
      </c>
      <c r="AA4299" s="2">
        <f t="shared" si="2274"/>
        <v>0</v>
      </c>
      <c r="AB4299" s="12">
        <f t="shared" ref="AB4299:AB4362" si="2296">(AB4298)</f>
        <v>4.6600000000000003E-2</v>
      </c>
      <c r="AC4299" s="17">
        <f t="shared" si="2289"/>
        <v>20</v>
      </c>
      <c r="AD4299" s="17">
        <v>252</v>
      </c>
      <c r="AE4299" s="13">
        <f t="shared" si="2267"/>
        <v>1.0036213679999999</v>
      </c>
      <c r="AF4299" s="2">
        <f t="shared" si="2275"/>
        <v>571.51360599999998</v>
      </c>
      <c r="AG4299" s="2">
        <f t="shared" si="2290"/>
        <v>541.11106437000001</v>
      </c>
      <c r="AH4299" s="3">
        <f t="shared" si="2291"/>
        <v>0</v>
      </c>
      <c r="AI4299" s="4" t="str">
        <f t="shared" si="2268"/>
        <v>A+J=</v>
      </c>
      <c r="AJ4299" s="11">
        <f t="shared" ref="AJ4299:AJ4362" si="2297">IF(X4298&gt;0,VLOOKUP(A4298,$AN$10:$AW$190,9),AJ4298)</f>
        <v>45457</v>
      </c>
      <c r="AQ4299" s="53"/>
      <c r="AR4299" s="53"/>
    </row>
    <row r="4300" spans="1:44" x14ac:dyDescent="0.2">
      <c r="A4300" s="158">
        <f t="shared" si="2292"/>
        <v>45456</v>
      </c>
      <c r="B4300" s="2">
        <f t="shared" si="2276"/>
        <v>149948.21222552986</v>
      </c>
      <c r="C4300" s="2">
        <f t="shared" si="2293"/>
        <v>93190.257920970005</v>
      </c>
      <c r="D4300" s="2">
        <f>SUM(Y4300:Y$4362)</f>
        <v>6659.0375895399993</v>
      </c>
      <c r="E4300" s="73">
        <f t="shared" si="2277"/>
        <v>86531.220331429999</v>
      </c>
      <c r="F4300" s="88">
        <f t="shared" si="2270"/>
        <v>6455.85</v>
      </c>
      <c r="G4300" s="3">
        <f>IF(AND(N4300=1,N4299&gt;1),VLOOKUP(A4299,[1]Plan1!$BK$81:$BM$259,3),G4299)</f>
        <v>6413.24</v>
      </c>
      <c r="H4300" s="11">
        <f t="shared" si="2271"/>
        <v>45366</v>
      </c>
      <c r="I4300" s="11">
        <f t="shared" si="2272"/>
        <v>45397</v>
      </c>
      <c r="J4300" s="12">
        <f t="shared" si="2278"/>
        <v>-6.6002153085962245E-3</v>
      </c>
      <c r="K4300" s="11">
        <f t="shared" si="2294"/>
        <v>45457</v>
      </c>
      <c r="L4300" s="11">
        <f t="shared" si="2279"/>
        <v>45457</v>
      </c>
      <c r="M4300" s="1">
        <f t="shared" si="2265"/>
        <v>22</v>
      </c>
      <c r="N4300" s="1">
        <f t="shared" si="2280"/>
        <v>21</v>
      </c>
      <c r="O4300" s="2">
        <f t="shared" si="2281"/>
        <v>0.99369883999999997</v>
      </c>
      <c r="P4300" s="13">
        <f t="shared" si="2273"/>
        <v>0.99339977999999995</v>
      </c>
      <c r="Q4300" s="13">
        <f t="shared" si="2266"/>
        <v>1.606112186961774</v>
      </c>
      <c r="R4300" s="2">
        <f t="shared" si="2269"/>
        <v>1.5959918099999999</v>
      </c>
      <c r="S4300" s="2">
        <f t="shared" si="2295"/>
        <v>1.69349298</v>
      </c>
      <c r="T4300" s="2">
        <f t="shared" si="2282"/>
        <v>157817.04759355</v>
      </c>
      <c r="U4300" s="2">
        <f t="shared" si="2283"/>
        <v>4617.9958219021109</v>
      </c>
      <c r="V4300" s="2">
        <f t="shared" si="2284"/>
        <v>51571.898626837756</v>
      </c>
      <c r="W4300" s="2">
        <f t="shared" si="2285"/>
        <v>149380.15236970986</v>
      </c>
      <c r="X4300" s="17">
        <f t="shared" si="2286"/>
        <v>0</v>
      </c>
      <c r="Y4300" s="2">
        <f t="shared" si="2287"/>
        <v>0</v>
      </c>
      <c r="Z4300" s="72">
        <f t="shared" si="2288"/>
        <v>0</v>
      </c>
      <c r="AA4300" s="2">
        <f t="shared" si="2274"/>
        <v>0</v>
      </c>
      <c r="AB4300" s="12">
        <f t="shared" si="2296"/>
        <v>4.6600000000000003E-2</v>
      </c>
      <c r="AC4300" s="17">
        <f t="shared" si="2289"/>
        <v>21</v>
      </c>
      <c r="AD4300" s="17">
        <v>252</v>
      </c>
      <c r="AE4300" s="13">
        <f t="shared" si="2267"/>
        <v>1.00380278</v>
      </c>
      <c r="AF4300" s="2">
        <f t="shared" si="2275"/>
        <v>600.14351223999995</v>
      </c>
      <c r="AG4300" s="2">
        <f t="shared" si="2290"/>
        <v>568.05985582000005</v>
      </c>
      <c r="AH4300" s="3">
        <f t="shared" si="2291"/>
        <v>0</v>
      </c>
      <c r="AI4300" s="4" t="str">
        <f t="shared" si="2268"/>
        <v>A+J=</v>
      </c>
      <c r="AJ4300" s="11">
        <f t="shared" si="2297"/>
        <v>45457</v>
      </c>
      <c r="AQ4300" s="53"/>
      <c r="AR4300" s="53"/>
    </row>
    <row r="4301" spans="1:44" x14ac:dyDescent="0.2">
      <c r="A4301" s="158">
        <f t="shared" si="2292"/>
        <v>45457</v>
      </c>
      <c r="B4301" s="2">
        <f t="shared" si="2276"/>
        <v>149933.58823648031</v>
      </c>
      <c r="C4301" s="2">
        <f t="shared" si="2293"/>
        <v>93190.257920970005</v>
      </c>
      <c r="D4301" s="2">
        <f>SUM(Y4301:Y$4362)</f>
        <v>6659.0375895399993</v>
      </c>
      <c r="E4301" s="73">
        <f t="shared" si="2277"/>
        <v>86531.220331429999</v>
      </c>
      <c r="F4301" s="88">
        <f t="shared" si="2270"/>
        <v>6455.85</v>
      </c>
      <c r="G4301" s="3">
        <f>IF(AND(N4301=1,N4300&gt;1),VLOOKUP(A4300,[1]Plan1!$BK$81:$BM$259,3),G4300)</f>
        <v>6413.24</v>
      </c>
      <c r="H4301" s="11">
        <f t="shared" si="2271"/>
        <v>45366</v>
      </c>
      <c r="I4301" s="11">
        <f t="shared" si="2272"/>
        <v>45397</v>
      </c>
      <c r="J4301" s="12">
        <f t="shared" si="2278"/>
        <v>-6.6002153085962245E-3</v>
      </c>
      <c r="K4301" s="11">
        <f t="shared" si="2294"/>
        <v>45488</v>
      </c>
      <c r="L4301" s="11">
        <f t="shared" si="2279"/>
        <v>45457</v>
      </c>
      <c r="M4301" s="1">
        <f t="shared" si="2265"/>
        <v>22</v>
      </c>
      <c r="N4301" s="1">
        <f t="shared" si="2280"/>
        <v>22</v>
      </c>
      <c r="O4301" s="2">
        <f t="shared" si="2281"/>
        <v>0.99339977999999995</v>
      </c>
      <c r="P4301" s="13">
        <f t="shared" si="2273"/>
        <v>0.99339977999999995</v>
      </c>
      <c r="Q4301" s="13">
        <f t="shared" si="2266"/>
        <v>1.606112186961774</v>
      </c>
      <c r="R4301" s="2">
        <f t="shared" si="2269"/>
        <v>1.59551149</v>
      </c>
      <c r="S4301" s="2">
        <f t="shared" si="2295"/>
        <v>1.69349298</v>
      </c>
      <c r="T4301" s="2">
        <f t="shared" si="2282"/>
        <v>157817.04759355</v>
      </c>
      <c r="U4301" s="2">
        <f t="shared" si="2283"/>
        <v>4617.9958219021109</v>
      </c>
      <c r="V4301" s="2">
        <f t="shared" si="2284"/>
        <v>51530.335951088178</v>
      </c>
      <c r="W4301" s="2">
        <f t="shared" si="2285"/>
        <v>149338.5896939603</v>
      </c>
      <c r="X4301" s="17">
        <f t="shared" si="2286"/>
        <v>141</v>
      </c>
      <c r="Y4301" s="2">
        <f t="shared" si="2287"/>
        <v>2205.3558408200001</v>
      </c>
      <c r="Z4301" s="72">
        <f t="shared" si="2288"/>
        <v>2.366509E-2</v>
      </c>
      <c r="AA4301" s="2">
        <f t="shared" si="2274"/>
        <v>3734.7546348300002</v>
      </c>
      <c r="AB4301" s="12">
        <f t="shared" si="2296"/>
        <v>4.6600000000000003E-2</v>
      </c>
      <c r="AC4301" s="17">
        <f t="shared" si="2289"/>
        <v>22</v>
      </c>
      <c r="AD4301" s="17">
        <v>252</v>
      </c>
      <c r="AE4301" s="13">
        <f t="shared" si="2267"/>
        <v>1.003984225</v>
      </c>
      <c r="AF4301" s="2">
        <f t="shared" si="2275"/>
        <v>628.77862644000004</v>
      </c>
      <c r="AG4301" s="2">
        <f t="shared" si="2290"/>
        <v>594.99854252</v>
      </c>
      <c r="AH4301" s="3">
        <f t="shared" si="2291"/>
        <v>4363.5332612700004</v>
      </c>
      <c r="AI4301" s="4" t="str">
        <f t="shared" si="2268"/>
        <v>A+J=</v>
      </c>
      <c r="AJ4301" s="11">
        <f t="shared" si="2297"/>
        <v>45457</v>
      </c>
      <c r="AQ4301" s="53"/>
      <c r="AR4301" s="53"/>
    </row>
    <row r="4302" spans="1:44" x14ac:dyDescent="0.2">
      <c r="A4302" s="158">
        <f t="shared" si="2292"/>
        <v>45458</v>
      </c>
      <c r="B4302" s="2">
        <f t="shared" si="2276"/>
        <v>145586.61671844189</v>
      </c>
      <c r="C4302" s="2">
        <f t="shared" si="2293"/>
        <v>90984.902080150001</v>
      </c>
      <c r="D4302" s="2">
        <f>SUM(Y4302:Y$4362)</f>
        <v>4453.6817487199996</v>
      </c>
      <c r="E4302" s="73">
        <f t="shared" si="2277"/>
        <v>86531.220331429999</v>
      </c>
      <c r="F4302" s="88">
        <f t="shared" si="2270"/>
        <v>6455.85</v>
      </c>
      <c r="G4302" s="3">
        <f>IF(AND(N4302=1,N4301&gt;1),VLOOKUP(A4301,[1]Plan1!$BK$81:$BM$259,3),G4301)</f>
        <v>6413.24</v>
      </c>
      <c r="H4302" s="11">
        <f t="shared" si="2271"/>
        <v>45397</v>
      </c>
      <c r="I4302" s="11">
        <f t="shared" si="2272"/>
        <v>45427</v>
      </c>
      <c r="J4302" s="12">
        <f t="shared" si="2278"/>
        <v>-6.6002153085962245E-3</v>
      </c>
      <c r="K4302" s="11">
        <f t="shared" si="2294"/>
        <v>45488</v>
      </c>
      <c r="L4302" s="11">
        <f t="shared" si="2279"/>
        <v>45488</v>
      </c>
      <c r="M4302" s="1">
        <f t="shared" si="2265"/>
        <v>21</v>
      </c>
      <c r="N4302" s="1">
        <f t="shared" si="2280"/>
        <v>1</v>
      </c>
      <c r="O4302" s="2">
        <f t="shared" si="2281"/>
        <v>0.99968471000000003</v>
      </c>
      <c r="P4302" s="13">
        <f t="shared" si="2273"/>
        <v>0.99339977999999995</v>
      </c>
      <c r="Q4302" s="13">
        <f t="shared" si="2266"/>
        <v>1.5955114931831451</v>
      </c>
      <c r="R4302" s="2">
        <f t="shared" si="2269"/>
        <v>1.59500844</v>
      </c>
      <c r="S4302" s="2">
        <f t="shared" si="2295"/>
        <v>1.69349298</v>
      </c>
      <c r="T4302" s="2">
        <f t="shared" si="2282"/>
        <v>154082.29295872001</v>
      </c>
      <c r="U4302" s="2">
        <f t="shared" si="2283"/>
        <v>3088.5970278914438</v>
      </c>
      <c r="V4302" s="2">
        <f t="shared" si="2284"/>
        <v>51486.806420700443</v>
      </c>
      <c r="W4302" s="2">
        <f t="shared" si="2285"/>
        <v>145560.30552874188</v>
      </c>
      <c r="X4302" s="17">
        <f t="shared" si="2286"/>
        <v>0</v>
      </c>
      <c r="Y4302" s="2">
        <f t="shared" si="2287"/>
        <v>0</v>
      </c>
      <c r="Z4302" s="72">
        <f t="shared" si="2288"/>
        <v>0</v>
      </c>
      <c r="AA4302" s="2">
        <f t="shared" si="2274"/>
        <v>0</v>
      </c>
      <c r="AB4302" s="12">
        <f t="shared" si="2296"/>
        <v>4.6600000000000003E-2</v>
      </c>
      <c r="AC4302" s="17">
        <f t="shared" si="2289"/>
        <v>1</v>
      </c>
      <c r="AD4302" s="17">
        <v>252</v>
      </c>
      <c r="AE4302" s="13">
        <f t="shared" si="2267"/>
        <v>1.0001807579999999</v>
      </c>
      <c r="AF4302" s="2">
        <f t="shared" si="2275"/>
        <v>27.85160711</v>
      </c>
      <c r="AG4302" s="2">
        <f t="shared" si="2290"/>
        <v>26.3111897</v>
      </c>
      <c r="AH4302" s="3">
        <f t="shared" si="2291"/>
        <v>0</v>
      </c>
      <c r="AI4302" s="4" t="str">
        <f t="shared" si="2268"/>
        <v>A+J=</v>
      </c>
      <c r="AJ4302" s="11">
        <f t="shared" si="2297"/>
        <v>45488</v>
      </c>
      <c r="AQ4302" s="53"/>
      <c r="AR4302" s="53"/>
    </row>
    <row r="4303" spans="1:44" x14ac:dyDescent="0.2">
      <c r="A4303" s="158">
        <f t="shared" si="2292"/>
        <v>45459</v>
      </c>
      <c r="B4303" s="2">
        <f t="shared" si="2276"/>
        <v>145586.61671844189</v>
      </c>
      <c r="C4303" s="2">
        <f t="shared" si="2293"/>
        <v>90984.902080150001</v>
      </c>
      <c r="D4303" s="2">
        <f>SUM(Y4303:Y$4362)</f>
        <v>4453.6817487199996</v>
      </c>
      <c r="E4303" s="73">
        <f t="shared" si="2277"/>
        <v>86531.220331429999</v>
      </c>
      <c r="F4303" s="88">
        <f t="shared" si="2270"/>
        <v>6455.85</v>
      </c>
      <c r="G4303" s="3">
        <f>IF(AND(N4303=1,N4302&gt;1),VLOOKUP(A4302,[1]Plan1!$BK$81:$BM$259,3),G4302)</f>
        <v>6413.24</v>
      </c>
      <c r="H4303" s="11">
        <f t="shared" si="2271"/>
        <v>45397</v>
      </c>
      <c r="I4303" s="11">
        <f t="shared" si="2272"/>
        <v>45427</v>
      </c>
      <c r="J4303" s="12">
        <f t="shared" si="2278"/>
        <v>-6.6002153085962245E-3</v>
      </c>
      <c r="K4303" s="11">
        <f t="shared" si="2294"/>
        <v>45488</v>
      </c>
      <c r="L4303" s="11">
        <f t="shared" si="2279"/>
        <v>45488</v>
      </c>
      <c r="M4303" s="1">
        <f t="shared" si="2265"/>
        <v>21</v>
      </c>
      <c r="N4303" s="1">
        <f t="shared" si="2280"/>
        <v>1</v>
      </c>
      <c r="O4303" s="2">
        <f t="shared" si="2281"/>
        <v>0.99968471000000003</v>
      </c>
      <c r="P4303" s="13">
        <f t="shared" si="2273"/>
        <v>0.99339977999999995</v>
      </c>
      <c r="Q4303" s="13">
        <f t="shared" si="2266"/>
        <v>1.5955114931831451</v>
      </c>
      <c r="R4303" s="2">
        <f t="shared" si="2269"/>
        <v>1.59500844</v>
      </c>
      <c r="S4303" s="2">
        <f t="shared" si="2295"/>
        <v>1.69349298</v>
      </c>
      <c r="T4303" s="2">
        <f t="shared" si="2282"/>
        <v>154082.29295872001</v>
      </c>
      <c r="U4303" s="2">
        <f t="shared" si="2283"/>
        <v>3088.5970278914438</v>
      </c>
      <c r="V4303" s="2">
        <f t="shared" si="2284"/>
        <v>51486.806420700443</v>
      </c>
      <c r="W4303" s="2">
        <f t="shared" si="2285"/>
        <v>145560.30552874188</v>
      </c>
      <c r="X4303" s="17">
        <f t="shared" si="2286"/>
        <v>0</v>
      </c>
      <c r="Y4303" s="2">
        <f t="shared" si="2287"/>
        <v>0</v>
      </c>
      <c r="Z4303" s="72">
        <f t="shared" si="2288"/>
        <v>0</v>
      </c>
      <c r="AA4303" s="2">
        <f t="shared" si="2274"/>
        <v>0</v>
      </c>
      <c r="AB4303" s="12">
        <f t="shared" si="2296"/>
        <v>4.6600000000000003E-2</v>
      </c>
      <c r="AC4303" s="17">
        <f t="shared" si="2289"/>
        <v>1</v>
      </c>
      <c r="AD4303" s="17">
        <v>252</v>
      </c>
      <c r="AE4303" s="13">
        <f t="shared" si="2267"/>
        <v>1.0001807579999999</v>
      </c>
      <c r="AF4303" s="2">
        <f t="shared" si="2275"/>
        <v>27.85160711</v>
      </c>
      <c r="AG4303" s="2">
        <f t="shared" si="2290"/>
        <v>26.3111897</v>
      </c>
      <c r="AH4303" s="3">
        <f t="shared" si="2291"/>
        <v>0</v>
      </c>
      <c r="AI4303" s="4" t="str">
        <f t="shared" si="2268"/>
        <v>A+J=</v>
      </c>
      <c r="AJ4303" s="11">
        <f t="shared" si="2297"/>
        <v>45488</v>
      </c>
      <c r="AQ4303" s="53"/>
      <c r="AR4303" s="53"/>
    </row>
    <row r="4304" spans="1:44" x14ac:dyDescent="0.2">
      <c r="A4304" s="158">
        <f t="shared" si="2292"/>
        <v>45460</v>
      </c>
      <c r="B4304" s="2">
        <f t="shared" si="2276"/>
        <v>145586.61671844189</v>
      </c>
      <c r="C4304" s="2">
        <f t="shared" si="2293"/>
        <v>90984.902080150001</v>
      </c>
      <c r="D4304" s="2">
        <f>SUM(Y4304:Y$4362)</f>
        <v>4453.6817487199996</v>
      </c>
      <c r="E4304" s="73">
        <f t="shared" si="2277"/>
        <v>86531.220331429999</v>
      </c>
      <c r="F4304" s="88">
        <f t="shared" si="2270"/>
        <v>6455.85</v>
      </c>
      <c r="G4304" s="3">
        <f>IF(AND(N4304=1,N4303&gt;1),VLOOKUP(A4303,[1]Plan1!$BK$81:$BM$259,3),G4303)</f>
        <v>6413.24</v>
      </c>
      <c r="H4304" s="11">
        <f t="shared" si="2271"/>
        <v>45397</v>
      </c>
      <c r="I4304" s="11">
        <f t="shared" si="2272"/>
        <v>45427</v>
      </c>
      <c r="J4304" s="12">
        <f t="shared" si="2278"/>
        <v>-6.6002153085962245E-3</v>
      </c>
      <c r="K4304" s="11">
        <f t="shared" si="2294"/>
        <v>45488</v>
      </c>
      <c r="L4304" s="11">
        <f t="shared" si="2279"/>
        <v>45488</v>
      </c>
      <c r="M4304" s="1">
        <f t="shared" si="2265"/>
        <v>21</v>
      </c>
      <c r="N4304" s="1">
        <f t="shared" si="2280"/>
        <v>1</v>
      </c>
      <c r="O4304" s="2">
        <f t="shared" si="2281"/>
        <v>0.99968471000000003</v>
      </c>
      <c r="P4304" s="13">
        <f t="shared" si="2273"/>
        <v>0.99339977999999995</v>
      </c>
      <c r="Q4304" s="13">
        <f t="shared" si="2266"/>
        <v>1.5955114931831451</v>
      </c>
      <c r="R4304" s="2">
        <f t="shared" si="2269"/>
        <v>1.59500844</v>
      </c>
      <c r="S4304" s="2">
        <f t="shared" si="2295"/>
        <v>1.69349298</v>
      </c>
      <c r="T4304" s="2">
        <f t="shared" si="2282"/>
        <v>154082.29295872001</v>
      </c>
      <c r="U4304" s="2">
        <f t="shared" si="2283"/>
        <v>3088.5970278914438</v>
      </c>
      <c r="V4304" s="2">
        <f t="shared" si="2284"/>
        <v>51486.806420700443</v>
      </c>
      <c r="W4304" s="2">
        <f t="shared" si="2285"/>
        <v>145560.30552874188</v>
      </c>
      <c r="X4304" s="17">
        <f t="shared" si="2286"/>
        <v>0</v>
      </c>
      <c r="Y4304" s="2">
        <f t="shared" si="2287"/>
        <v>0</v>
      </c>
      <c r="Z4304" s="72">
        <f t="shared" si="2288"/>
        <v>0</v>
      </c>
      <c r="AA4304" s="2">
        <f t="shared" si="2274"/>
        <v>0</v>
      </c>
      <c r="AB4304" s="12">
        <f t="shared" si="2296"/>
        <v>4.6600000000000003E-2</v>
      </c>
      <c r="AC4304" s="17">
        <f t="shared" si="2289"/>
        <v>1</v>
      </c>
      <c r="AD4304" s="17">
        <v>252</v>
      </c>
      <c r="AE4304" s="13">
        <f t="shared" si="2267"/>
        <v>1.0001807579999999</v>
      </c>
      <c r="AF4304" s="2">
        <f t="shared" si="2275"/>
        <v>27.85160711</v>
      </c>
      <c r="AG4304" s="2">
        <f t="shared" si="2290"/>
        <v>26.3111897</v>
      </c>
      <c r="AH4304" s="3">
        <f t="shared" si="2291"/>
        <v>0</v>
      </c>
      <c r="AI4304" s="4" t="str">
        <f t="shared" si="2268"/>
        <v>A+J=</v>
      </c>
      <c r="AJ4304" s="11">
        <f t="shared" si="2297"/>
        <v>45488</v>
      </c>
      <c r="AQ4304" s="53"/>
      <c r="AR4304" s="53"/>
    </row>
    <row r="4305" spans="1:44" x14ac:dyDescent="0.2">
      <c r="A4305" s="158">
        <f t="shared" si="2292"/>
        <v>45461</v>
      </c>
      <c r="B4305" s="2">
        <f t="shared" si="2276"/>
        <v>145569.40114767943</v>
      </c>
      <c r="C4305" s="2">
        <f t="shared" si="2293"/>
        <v>90984.902080150001</v>
      </c>
      <c r="D4305" s="2">
        <f>SUM(Y4305:Y$4362)</f>
        <v>4453.6817487199996</v>
      </c>
      <c r="E4305" s="73">
        <f t="shared" si="2277"/>
        <v>86531.220331429999</v>
      </c>
      <c r="F4305" s="88">
        <f t="shared" si="2270"/>
        <v>6455.85</v>
      </c>
      <c r="G4305" s="3">
        <f>IF(AND(N4305=1,N4304&gt;1),VLOOKUP(A4304,[1]Plan1!$BK$81:$BM$259,3),G4304)</f>
        <v>6413.24</v>
      </c>
      <c r="H4305" s="11">
        <f t="shared" si="2271"/>
        <v>45397</v>
      </c>
      <c r="I4305" s="11">
        <f t="shared" si="2272"/>
        <v>45427</v>
      </c>
      <c r="J4305" s="12">
        <f t="shared" si="2278"/>
        <v>-6.6002153085962245E-3</v>
      </c>
      <c r="K4305" s="11">
        <f t="shared" si="2294"/>
        <v>45488</v>
      </c>
      <c r="L4305" s="11">
        <f t="shared" si="2279"/>
        <v>45488</v>
      </c>
      <c r="M4305" s="1">
        <f t="shared" si="2265"/>
        <v>21</v>
      </c>
      <c r="N4305" s="1">
        <f t="shared" si="2280"/>
        <v>2</v>
      </c>
      <c r="O4305" s="2">
        <f t="shared" si="2281"/>
        <v>0.99936952000000001</v>
      </c>
      <c r="P4305" s="13">
        <f t="shared" si="2273"/>
        <v>0.99339977999999995</v>
      </c>
      <c r="Q4305" s="13">
        <f t="shared" si="2266"/>
        <v>1.5955114931831451</v>
      </c>
      <c r="R4305" s="2">
        <f t="shared" si="2269"/>
        <v>1.59450555</v>
      </c>
      <c r="S4305" s="2">
        <f t="shared" si="2295"/>
        <v>1.69349298</v>
      </c>
      <c r="T4305" s="2">
        <f t="shared" si="2282"/>
        <v>154082.29295872001</v>
      </c>
      <c r="U4305" s="2">
        <f t="shared" si="2283"/>
        <v>3088.5970278914438</v>
      </c>
      <c r="V4305" s="2">
        <f t="shared" si="2284"/>
        <v>51443.290735307979</v>
      </c>
      <c r="W4305" s="2">
        <f t="shared" si="2285"/>
        <v>145516.78984334943</v>
      </c>
      <c r="X4305" s="17">
        <f t="shared" si="2286"/>
        <v>0</v>
      </c>
      <c r="Y4305" s="2">
        <f t="shared" si="2287"/>
        <v>0</v>
      </c>
      <c r="Z4305" s="72">
        <f t="shared" si="2288"/>
        <v>0</v>
      </c>
      <c r="AA4305" s="2">
        <f t="shared" si="2274"/>
        <v>0</v>
      </c>
      <c r="AB4305" s="12">
        <f t="shared" si="2296"/>
        <v>4.6600000000000003E-2</v>
      </c>
      <c r="AC4305" s="17">
        <f t="shared" si="2289"/>
        <v>2</v>
      </c>
      <c r="AD4305" s="17">
        <v>252</v>
      </c>
      <c r="AE4305" s="13">
        <f t="shared" si="2267"/>
        <v>1.0003615480000001</v>
      </c>
      <c r="AF4305" s="2">
        <f t="shared" si="2275"/>
        <v>55.708144849999996</v>
      </c>
      <c r="AG4305" s="2">
        <f t="shared" si="2290"/>
        <v>52.611304330000003</v>
      </c>
      <c r="AH4305" s="3">
        <f t="shared" si="2291"/>
        <v>0</v>
      </c>
      <c r="AI4305" s="4" t="str">
        <f t="shared" si="2268"/>
        <v>A+J=</v>
      </c>
      <c r="AJ4305" s="11">
        <f t="shared" si="2297"/>
        <v>45488</v>
      </c>
      <c r="AQ4305" s="53"/>
      <c r="AR4305" s="53"/>
    </row>
    <row r="4306" spans="1:44" x14ac:dyDescent="0.2">
      <c r="A4306" s="158">
        <f t="shared" si="2292"/>
        <v>45462</v>
      </c>
      <c r="B4306" s="2">
        <f t="shared" si="2276"/>
        <v>145552.1884956322</v>
      </c>
      <c r="C4306" s="2">
        <f t="shared" si="2293"/>
        <v>90984.902080150001</v>
      </c>
      <c r="D4306" s="2">
        <f>SUM(Y4306:Y$4362)</f>
        <v>4453.6817487199996</v>
      </c>
      <c r="E4306" s="73">
        <f t="shared" si="2277"/>
        <v>86531.220331429999</v>
      </c>
      <c r="F4306" s="88">
        <f t="shared" si="2270"/>
        <v>6455.85</v>
      </c>
      <c r="G4306" s="3">
        <f>IF(AND(N4306=1,N4305&gt;1),VLOOKUP(A4305,[1]Plan1!$BK$81:$BM$259,3),G4305)</f>
        <v>6413.24</v>
      </c>
      <c r="H4306" s="11">
        <f t="shared" si="2271"/>
        <v>45397</v>
      </c>
      <c r="I4306" s="11">
        <f t="shared" si="2272"/>
        <v>45427</v>
      </c>
      <c r="J4306" s="12">
        <f t="shared" si="2278"/>
        <v>-6.6002153085962245E-3</v>
      </c>
      <c r="K4306" s="11">
        <f t="shared" si="2294"/>
        <v>45488</v>
      </c>
      <c r="L4306" s="11">
        <f t="shared" si="2279"/>
        <v>45488</v>
      </c>
      <c r="M4306" s="1">
        <f t="shared" si="2265"/>
        <v>21</v>
      </c>
      <c r="N4306" s="1">
        <f t="shared" si="2280"/>
        <v>3</v>
      </c>
      <c r="O4306" s="2">
        <f t="shared" si="2281"/>
        <v>0.99905443000000005</v>
      </c>
      <c r="P4306" s="13">
        <f t="shared" si="2273"/>
        <v>0.99339977999999995</v>
      </c>
      <c r="Q4306" s="13">
        <f t="shared" si="2266"/>
        <v>1.5955114931831451</v>
      </c>
      <c r="R4306" s="2">
        <f t="shared" si="2269"/>
        <v>1.59400282</v>
      </c>
      <c r="S4306" s="2">
        <f t="shared" si="2295"/>
        <v>1.69349298</v>
      </c>
      <c r="T4306" s="2">
        <f t="shared" si="2282"/>
        <v>154082.29295872001</v>
      </c>
      <c r="U4306" s="2">
        <f t="shared" si="2283"/>
        <v>3088.5970278914438</v>
      </c>
      <c r="V4306" s="2">
        <f t="shared" si="2284"/>
        <v>51399.788894910758</v>
      </c>
      <c r="W4306" s="2">
        <f t="shared" si="2285"/>
        <v>145473.28800295221</v>
      </c>
      <c r="X4306" s="17">
        <f t="shared" si="2286"/>
        <v>0</v>
      </c>
      <c r="Y4306" s="2">
        <f t="shared" si="2287"/>
        <v>0</v>
      </c>
      <c r="Z4306" s="72">
        <f t="shared" si="2288"/>
        <v>0</v>
      </c>
      <c r="AA4306" s="2">
        <f t="shared" si="2274"/>
        <v>0</v>
      </c>
      <c r="AB4306" s="12">
        <f t="shared" si="2296"/>
        <v>4.6600000000000003E-2</v>
      </c>
      <c r="AC4306" s="17">
        <f t="shared" si="2289"/>
        <v>3</v>
      </c>
      <c r="AD4306" s="17">
        <v>252</v>
      </c>
      <c r="AE4306" s="13">
        <f t="shared" si="2267"/>
        <v>1.0005423710000001</v>
      </c>
      <c r="AF4306" s="2">
        <f t="shared" si="2275"/>
        <v>83.569767310000003</v>
      </c>
      <c r="AG4306" s="2">
        <f t="shared" si="2290"/>
        <v>78.900492679999999</v>
      </c>
      <c r="AH4306" s="3">
        <f t="shared" si="2291"/>
        <v>0</v>
      </c>
      <c r="AI4306" s="4" t="str">
        <f t="shared" si="2268"/>
        <v>A+J=</v>
      </c>
      <c r="AJ4306" s="11">
        <f t="shared" si="2297"/>
        <v>45488</v>
      </c>
      <c r="AQ4306" s="53"/>
      <c r="AR4306" s="53"/>
    </row>
    <row r="4307" spans="1:44" x14ac:dyDescent="0.2">
      <c r="A4307" s="158">
        <f t="shared" si="2292"/>
        <v>45463</v>
      </c>
      <c r="B4307" s="2">
        <f t="shared" si="2276"/>
        <v>145534.97876552021</v>
      </c>
      <c r="C4307" s="2">
        <f t="shared" si="2293"/>
        <v>90984.902080150001</v>
      </c>
      <c r="D4307" s="2">
        <f>SUM(Y4307:Y$4362)</f>
        <v>4453.6817487199996</v>
      </c>
      <c r="E4307" s="73">
        <f t="shared" si="2277"/>
        <v>86531.220331429999</v>
      </c>
      <c r="F4307" s="88">
        <f t="shared" si="2270"/>
        <v>6455.85</v>
      </c>
      <c r="G4307" s="3">
        <f>IF(AND(N4307=1,N4306&gt;1),VLOOKUP(A4306,[1]Plan1!$BK$81:$BM$259,3),G4306)</f>
        <v>6413.24</v>
      </c>
      <c r="H4307" s="11">
        <f t="shared" si="2271"/>
        <v>45397</v>
      </c>
      <c r="I4307" s="11">
        <f t="shared" si="2272"/>
        <v>45427</v>
      </c>
      <c r="J4307" s="12">
        <f t="shared" si="2278"/>
        <v>-6.6002153085962245E-3</v>
      </c>
      <c r="K4307" s="11">
        <f t="shared" si="2294"/>
        <v>45488</v>
      </c>
      <c r="L4307" s="11">
        <f t="shared" si="2279"/>
        <v>45488</v>
      </c>
      <c r="M4307" s="1">
        <f t="shared" si="2265"/>
        <v>21</v>
      </c>
      <c r="N4307" s="1">
        <f t="shared" si="2280"/>
        <v>4</v>
      </c>
      <c r="O4307" s="2">
        <f t="shared" si="2281"/>
        <v>0.99873944000000003</v>
      </c>
      <c r="P4307" s="13">
        <f t="shared" si="2273"/>
        <v>0.99339977999999995</v>
      </c>
      <c r="Q4307" s="13">
        <f t="shared" si="2266"/>
        <v>1.5955114931831451</v>
      </c>
      <c r="R4307" s="2">
        <f t="shared" si="2269"/>
        <v>1.59350025</v>
      </c>
      <c r="S4307" s="2">
        <f t="shared" si="2295"/>
        <v>1.69349298</v>
      </c>
      <c r="T4307" s="2">
        <f t="shared" si="2282"/>
        <v>154082.29295872001</v>
      </c>
      <c r="U4307" s="2">
        <f t="shared" si="2283"/>
        <v>3088.5970278914438</v>
      </c>
      <c r="V4307" s="2">
        <f t="shared" si="2284"/>
        <v>51356.30089950878</v>
      </c>
      <c r="W4307" s="2">
        <f t="shared" si="2285"/>
        <v>145429.80000755022</v>
      </c>
      <c r="X4307" s="17">
        <f t="shared" si="2286"/>
        <v>0</v>
      </c>
      <c r="Y4307" s="2">
        <f t="shared" si="2287"/>
        <v>0</v>
      </c>
      <c r="Z4307" s="72">
        <f t="shared" si="2288"/>
        <v>0</v>
      </c>
      <c r="AA4307" s="2">
        <f t="shared" si="2274"/>
        <v>0</v>
      </c>
      <c r="AB4307" s="12">
        <f t="shared" si="2296"/>
        <v>4.6600000000000003E-2</v>
      </c>
      <c r="AC4307" s="17">
        <f t="shared" si="2289"/>
        <v>4</v>
      </c>
      <c r="AD4307" s="17">
        <v>252</v>
      </c>
      <c r="AE4307" s="13">
        <f t="shared" si="2267"/>
        <v>1.0007232269999999</v>
      </c>
      <c r="AF4307" s="2">
        <f t="shared" si="2275"/>
        <v>111.43647448</v>
      </c>
      <c r="AG4307" s="2">
        <f t="shared" si="2290"/>
        <v>105.17875797000001</v>
      </c>
      <c r="AH4307" s="3">
        <f t="shared" si="2291"/>
        <v>0</v>
      </c>
      <c r="AI4307" s="4" t="str">
        <f t="shared" si="2268"/>
        <v>A+J=</v>
      </c>
      <c r="AJ4307" s="11">
        <f t="shared" si="2297"/>
        <v>45488</v>
      </c>
      <c r="AQ4307" s="53"/>
      <c r="AR4307" s="53"/>
    </row>
    <row r="4308" spans="1:44" x14ac:dyDescent="0.2">
      <c r="A4308" s="158">
        <f t="shared" si="2292"/>
        <v>45464</v>
      </c>
      <c r="B4308" s="2">
        <f t="shared" si="2276"/>
        <v>145517.77181514353</v>
      </c>
      <c r="C4308" s="2">
        <f t="shared" si="2293"/>
        <v>90984.902080150001</v>
      </c>
      <c r="D4308" s="2">
        <f>SUM(Y4308:Y$4362)</f>
        <v>4453.6817487199996</v>
      </c>
      <c r="E4308" s="73">
        <f t="shared" si="2277"/>
        <v>86531.220331429999</v>
      </c>
      <c r="F4308" s="88">
        <f t="shared" si="2270"/>
        <v>6455.85</v>
      </c>
      <c r="G4308" s="3">
        <f>IF(AND(N4308=1,N4307&gt;1),VLOOKUP(A4307,[1]Plan1!$BK$81:$BM$259,3),G4307)</f>
        <v>6413.24</v>
      </c>
      <c r="H4308" s="11">
        <f t="shared" si="2271"/>
        <v>45397</v>
      </c>
      <c r="I4308" s="11">
        <f t="shared" si="2272"/>
        <v>45427</v>
      </c>
      <c r="J4308" s="12">
        <f t="shared" si="2278"/>
        <v>-6.6002153085962245E-3</v>
      </c>
      <c r="K4308" s="11">
        <f t="shared" si="2294"/>
        <v>45488</v>
      </c>
      <c r="L4308" s="11">
        <f t="shared" si="2279"/>
        <v>45488</v>
      </c>
      <c r="M4308" s="1">
        <f t="shared" si="2265"/>
        <v>21</v>
      </c>
      <c r="N4308" s="1">
        <f t="shared" si="2280"/>
        <v>5</v>
      </c>
      <c r="O4308" s="2">
        <f t="shared" si="2281"/>
        <v>0.99842454999999997</v>
      </c>
      <c r="P4308" s="13">
        <f t="shared" si="2273"/>
        <v>0.99339977999999995</v>
      </c>
      <c r="Q4308" s="13">
        <f t="shared" si="2266"/>
        <v>1.5955114931831451</v>
      </c>
      <c r="R4308" s="2">
        <f t="shared" si="2269"/>
        <v>1.59299784</v>
      </c>
      <c r="S4308" s="2">
        <f t="shared" si="2295"/>
        <v>1.69349298</v>
      </c>
      <c r="T4308" s="2">
        <f t="shared" si="2282"/>
        <v>154082.29295872001</v>
      </c>
      <c r="U4308" s="2">
        <f t="shared" si="2283"/>
        <v>3088.5970278914438</v>
      </c>
      <c r="V4308" s="2">
        <f t="shared" si="2284"/>
        <v>51312.826749102074</v>
      </c>
      <c r="W4308" s="2">
        <f t="shared" si="2285"/>
        <v>145386.32585714353</v>
      </c>
      <c r="X4308" s="17">
        <f t="shared" si="2286"/>
        <v>0</v>
      </c>
      <c r="Y4308" s="2">
        <f t="shared" si="2287"/>
        <v>0</v>
      </c>
      <c r="Z4308" s="72">
        <f t="shared" si="2288"/>
        <v>0</v>
      </c>
      <c r="AA4308" s="2">
        <f t="shared" si="2274"/>
        <v>0</v>
      </c>
      <c r="AB4308" s="12">
        <f t="shared" si="2296"/>
        <v>4.6600000000000003E-2</v>
      </c>
      <c r="AC4308" s="17">
        <f t="shared" si="2289"/>
        <v>5</v>
      </c>
      <c r="AD4308" s="17">
        <v>252</v>
      </c>
      <c r="AE4308" s="13">
        <f t="shared" si="2267"/>
        <v>1.000904115</v>
      </c>
      <c r="AF4308" s="2">
        <f t="shared" si="2275"/>
        <v>139.30811229</v>
      </c>
      <c r="AG4308" s="2">
        <f t="shared" si="2290"/>
        <v>131.44595799999999</v>
      </c>
      <c r="AH4308" s="3">
        <f t="shared" si="2291"/>
        <v>0</v>
      </c>
      <c r="AI4308" s="4" t="str">
        <f t="shared" si="2268"/>
        <v>A+J=</v>
      </c>
      <c r="AJ4308" s="11">
        <f t="shared" si="2297"/>
        <v>45488</v>
      </c>
      <c r="AQ4308" s="53"/>
      <c r="AR4308" s="53"/>
    </row>
    <row r="4309" spans="1:44" x14ac:dyDescent="0.2">
      <c r="A4309" s="158">
        <f t="shared" si="2292"/>
        <v>45465</v>
      </c>
      <c r="B4309" s="2">
        <f t="shared" si="2276"/>
        <v>145500.56779319208</v>
      </c>
      <c r="C4309" s="2">
        <f t="shared" si="2293"/>
        <v>90984.902080150001</v>
      </c>
      <c r="D4309" s="2">
        <f>SUM(Y4309:Y$4362)</f>
        <v>4453.6817487199996</v>
      </c>
      <c r="E4309" s="73">
        <f t="shared" si="2277"/>
        <v>86531.220331429999</v>
      </c>
      <c r="F4309" s="88">
        <f t="shared" si="2270"/>
        <v>6455.85</v>
      </c>
      <c r="G4309" s="3">
        <f>IF(AND(N4309=1,N4308&gt;1),VLOOKUP(A4308,[1]Plan1!$BK$81:$BM$259,3),G4308)</f>
        <v>6413.24</v>
      </c>
      <c r="H4309" s="11">
        <f t="shared" si="2271"/>
        <v>45397</v>
      </c>
      <c r="I4309" s="11">
        <f t="shared" si="2272"/>
        <v>45427</v>
      </c>
      <c r="J4309" s="12">
        <f t="shared" si="2278"/>
        <v>-6.6002153085962245E-3</v>
      </c>
      <c r="K4309" s="11">
        <f t="shared" si="2294"/>
        <v>45488</v>
      </c>
      <c r="L4309" s="11">
        <f t="shared" si="2279"/>
        <v>45488</v>
      </c>
      <c r="M4309" s="1">
        <f t="shared" si="2265"/>
        <v>21</v>
      </c>
      <c r="N4309" s="1">
        <f t="shared" si="2280"/>
        <v>6</v>
      </c>
      <c r="O4309" s="2">
        <f t="shared" si="2281"/>
        <v>0.99810975999999996</v>
      </c>
      <c r="P4309" s="13">
        <f t="shared" si="2273"/>
        <v>0.99339977999999995</v>
      </c>
      <c r="Q4309" s="13">
        <f t="shared" si="2266"/>
        <v>1.5955114931831451</v>
      </c>
      <c r="R4309" s="2">
        <f t="shared" si="2269"/>
        <v>1.59249559</v>
      </c>
      <c r="S4309" s="2">
        <f t="shared" si="2295"/>
        <v>1.69349298</v>
      </c>
      <c r="T4309" s="2">
        <f t="shared" si="2282"/>
        <v>154082.29295872001</v>
      </c>
      <c r="U4309" s="2">
        <f t="shared" si="2283"/>
        <v>3088.5970278914438</v>
      </c>
      <c r="V4309" s="2">
        <f t="shared" si="2284"/>
        <v>51269.366443690611</v>
      </c>
      <c r="W4309" s="2">
        <f t="shared" si="2285"/>
        <v>145342.86555173207</v>
      </c>
      <c r="X4309" s="17">
        <f t="shared" si="2286"/>
        <v>0</v>
      </c>
      <c r="Y4309" s="2">
        <f t="shared" si="2287"/>
        <v>0</v>
      </c>
      <c r="Z4309" s="72">
        <f t="shared" si="2288"/>
        <v>0</v>
      </c>
      <c r="AA4309" s="2">
        <f t="shared" si="2274"/>
        <v>0</v>
      </c>
      <c r="AB4309" s="12">
        <f t="shared" si="2296"/>
        <v>4.6600000000000003E-2</v>
      </c>
      <c r="AC4309" s="17">
        <f t="shared" si="2289"/>
        <v>6</v>
      </c>
      <c r="AD4309" s="17">
        <v>252</v>
      </c>
      <c r="AE4309" s="13">
        <f t="shared" si="2267"/>
        <v>1.0010850360000001</v>
      </c>
      <c r="AF4309" s="2">
        <f t="shared" si="2275"/>
        <v>167.18483481999999</v>
      </c>
      <c r="AG4309" s="2">
        <f t="shared" si="2290"/>
        <v>157.70224146000001</v>
      </c>
      <c r="AH4309" s="3">
        <f t="shared" si="2291"/>
        <v>0</v>
      </c>
      <c r="AI4309" s="4" t="str">
        <f t="shared" si="2268"/>
        <v>A+J=</v>
      </c>
      <c r="AJ4309" s="11">
        <f t="shared" si="2297"/>
        <v>45488</v>
      </c>
      <c r="AQ4309" s="53"/>
      <c r="AR4309" s="53"/>
    </row>
    <row r="4310" spans="1:44" x14ac:dyDescent="0.2">
      <c r="A4310" s="158">
        <f t="shared" si="2292"/>
        <v>45466</v>
      </c>
      <c r="B4310" s="2">
        <f t="shared" si="2276"/>
        <v>145500.56779319208</v>
      </c>
      <c r="C4310" s="2">
        <f t="shared" si="2293"/>
        <v>90984.902080150001</v>
      </c>
      <c r="D4310" s="2">
        <f>SUM(Y4310:Y$4362)</f>
        <v>4453.6817487199996</v>
      </c>
      <c r="E4310" s="73">
        <f t="shared" si="2277"/>
        <v>86531.220331429999</v>
      </c>
      <c r="F4310" s="88">
        <f t="shared" si="2270"/>
        <v>6455.85</v>
      </c>
      <c r="G4310" s="3">
        <f>IF(AND(N4310=1,N4309&gt;1),VLOOKUP(A4309,[1]Plan1!$BK$81:$BM$259,3),G4309)</f>
        <v>6413.24</v>
      </c>
      <c r="H4310" s="11">
        <f t="shared" si="2271"/>
        <v>45397</v>
      </c>
      <c r="I4310" s="11">
        <f t="shared" si="2272"/>
        <v>45427</v>
      </c>
      <c r="J4310" s="12">
        <f t="shared" si="2278"/>
        <v>-6.6002153085962245E-3</v>
      </c>
      <c r="K4310" s="11">
        <f t="shared" si="2294"/>
        <v>45488</v>
      </c>
      <c r="L4310" s="11">
        <f t="shared" si="2279"/>
        <v>45488</v>
      </c>
      <c r="M4310" s="1">
        <f t="shared" si="2265"/>
        <v>21</v>
      </c>
      <c r="N4310" s="1">
        <f t="shared" si="2280"/>
        <v>6</v>
      </c>
      <c r="O4310" s="2">
        <f t="shared" si="2281"/>
        <v>0.99810975999999996</v>
      </c>
      <c r="P4310" s="13">
        <f t="shared" si="2273"/>
        <v>0.99339977999999995</v>
      </c>
      <c r="Q4310" s="13">
        <f t="shared" si="2266"/>
        <v>1.5955114931831451</v>
      </c>
      <c r="R4310" s="2">
        <f t="shared" si="2269"/>
        <v>1.59249559</v>
      </c>
      <c r="S4310" s="2">
        <f t="shared" si="2295"/>
        <v>1.69349298</v>
      </c>
      <c r="T4310" s="2">
        <f t="shared" si="2282"/>
        <v>154082.29295872001</v>
      </c>
      <c r="U4310" s="2">
        <f t="shared" si="2283"/>
        <v>3088.5970278914438</v>
      </c>
      <c r="V4310" s="2">
        <f t="shared" si="2284"/>
        <v>51269.366443690611</v>
      </c>
      <c r="W4310" s="2">
        <f t="shared" si="2285"/>
        <v>145342.86555173207</v>
      </c>
      <c r="X4310" s="17">
        <f t="shared" si="2286"/>
        <v>0</v>
      </c>
      <c r="Y4310" s="2">
        <f t="shared" si="2287"/>
        <v>0</v>
      </c>
      <c r="Z4310" s="72">
        <f t="shared" si="2288"/>
        <v>0</v>
      </c>
      <c r="AA4310" s="2">
        <f t="shared" si="2274"/>
        <v>0</v>
      </c>
      <c r="AB4310" s="12">
        <f t="shared" si="2296"/>
        <v>4.6600000000000003E-2</v>
      </c>
      <c r="AC4310" s="17">
        <f t="shared" si="2289"/>
        <v>6</v>
      </c>
      <c r="AD4310" s="17">
        <v>252</v>
      </c>
      <c r="AE4310" s="13">
        <f t="shared" si="2267"/>
        <v>1.0010850360000001</v>
      </c>
      <c r="AF4310" s="2">
        <f t="shared" si="2275"/>
        <v>167.18483481999999</v>
      </c>
      <c r="AG4310" s="2">
        <f t="shared" si="2290"/>
        <v>157.70224146000001</v>
      </c>
      <c r="AH4310" s="3">
        <f t="shared" si="2291"/>
        <v>0</v>
      </c>
      <c r="AI4310" s="4" t="str">
        <f t="shared" si="2268"/>
        <v>A+J=</v>
      </c>
      <c r="AJ4310" s="11">
        <f t="shared" si="2297"/>
        <v>45488</v>
      </c>
      <c r="AQ4310" s="53"/>
      <c r="AR4310" s="53"/>
    </row>
    <row r="4311" spans="1:44" x14ac:dyDescent="0.2">
      <c r="A4311" s="158">
        <f t="shared" si="2292"/>
        <v>45467</v>
      </c>
      <c r="B4311" s="2">
        <f t="shared" si="2276"/>
        <v>145500.56779319208</v>
      </c>
      <c r="C4311" s="2">
        <f t="shared" si="2293"/>
        <v>90984.902080150001</v>
      </c>
      <c r="D4311" s="2">
        <f>SUM(Y4311:Y$4362)</f>
        <v>4453.6817487199996</v>
      </c>
      <c r="E4311" s="73">
        <f t="shared" si="2277"/>
        <v>86531.220331429999</v>
      </c>
      <c r="F4311" s="88">
        <f t="shared" si="2270"/>
        <v>6455.85</v>
      </c>
      <c r="G4311" s="3">
        <f>IF(AND(N4311=1,N4310&gt;1),VLOOKUP(A4310,[1]Plan1!$BK$81:$BM$259,3),G4310)</f>
        <v>6413.24</v>
      </c>
      <c r="H4311" s="11">
        <f t="shared" si="2271"/>
        <v>45397</v>
      </c>
      <c r="I4311" s="11">
        <f t="shared" si="2272"/>
        <v>45427</v>
      </c>
      <c r="J4311" s="12">
        <f t="shared" si="2278"/>
        <v>-6.6002153085962245E-3</v>
      </c>
      <c r="K4311" s="11">
        <f t="shared" si="2294"/>
        <v>45488</v>
      </c>
      <c r="L4311" s="11">
        <f t="shared" si="2279"/>
        <v>45488</v>
      </c>
      <c r="M4311" s="1">
        <f t="shared" ref="M4311:M4374" si="2298">IF(L4311=L4310,M4310,NETWORKDAYS(L4310,L4311,$AN$194:$AN$348)-1)</f>
        <v>21</v>
      </c>
      <c r="N4311" s="1">
        <f t="shared" si="2280"/>
        <v>6</v>
      </c>
      <c r="O4311" s="2">
        <f t="shared" si="2281"/>
        <v>0.99810975999999996</v>
      </c>
      <c r="P4311" s="13">
        <f t="shared" si="2273"/>
        <v>0.99339977999999995</v>
      </c>
      <c r="Q4311" s="13">
        <f t="shared" si="2266"/>
        <v>1.5955114931831451</v>
      </c>
      <c r="R4311" s="2">
        <f t="shared" si="2269"/>
        <v>1.59249559</v>
      </c>
      <c r="S4311" s="2">
        <f t="shared" si="2295"/>
        <v>1.69349298</v>
      </c>
      <c r="T4311" s="2">
        <f t="shared" si="2282"/>
        <v>154082.29295872001</v>
      </c>
      <c r="U4311" s="2">
        <f t="shared" si="2283"/>
        <v>3088.5970278914438</v>
      </c>
      <c r="V4311" s="2">
        <f t="shared" si="2284"/>
        <v>51269.366443690611</v>
      </c>
      <c r="W4311" s="2">
        <f t="shared" si="2285"/>
        <v>145342.86555173207</v>
      </c>
      <c r="X4311" s="17">
        <f t="shared" si="2286"/>
        <v>0</v>
      </c>
      <c r="Y4311" s="2">
        <f t="shared" si="2287"/>
        <v>0</v>
      </c>
      <c r="Z4311" s="72">
        <f t="shared" si="2288"/>
        <v>0</v>
      </c>
      <c r="AA4311" s="2">
        <f t="shared" si="2274"/>
        <v>0</v>
      </c>
      <c r="AB4311" s="12">
        <f t="shared" si="2296"/>
        <v>4.6600000000000003E-2</v>
      </c>
      <c r="AC4311" s="17">
        <f t="shared" si="2289"/>
        <v>6</v>
      </c>
      <c r="AD4311" s="17">
        <v>252</v>
      </c>
      <c r="AE4311" s="13">
        <f t="shared" si="2267"/>
        <v>1.0010850360000001</v>
      </c>
      <c r="AF4311" s="2">
        <f t="shared" si="2275"/>
        <v>167.18483481999999</v>
      </c>
      <c r="AG4311" s="2">
        <f t="shared" si="2290"/>
        <v>157.70224146000001</v>
      </c>
      <c r="AH4311" s="3">
        <f t="shared" si="2291"/>
        <v>0</v>
      </c>
      <c r="AI4311" s="4" t="str">
        <f t="shared" si="2268"/>
        <v>A+J=</v>
      </c>
      <c r="AJ4311" s="11">
        <f t="shared" si="2297"/>
        <v>45488</v>
      </c>
      <c r="AQ4311" s="53"/>
      <c r="AR4311" s="53"/>
    </row>
    <row r="4312" spans="1:44" x14ac:dyDescent="0.2">
      <c r="A4312" s="158">
        <f t="shared" si="2292"/>
        <v>45468</v>
      </c>
      <c r="B4312" s="2">
        <f t="shared" si="2276"/>
        <v>145483.36670288586</v>
      </c>
      <c r="C4312" s="2">
        <f t="shared" si="2293"/>
        <v>90984.902080150001</v>
      </c>
      <c r="D4312" s="2">
        <f>SUM(Y4312:Y$4362)</f>
        <v>4453.6817487199996</v>
      </c>
      <c r="E4312" s="73">
        <f t="shared" si="2277"/>
        <v>86531.220331429999</v>
      </c>
      <c r="F4312" s="88">
        <f t="shared" si="2270"/>
        <v>6455.85</v>
      </c>
      <c r="G4312" s="3">
        <f>IF(AND(N4312=1,N4311&gt;1),VLOOKUP(A4311,[1]Plan1!$BK$81:$BM$259,3),G4311)</f>
        <v>6413.24</v>
      </c>
      <c r="H4312" s="11">
        <f t="shared" si="2271"/>
        <v>45397</v>
      </c>
      <c r="I4312" s="11">
        <f t="shared" si="2272"/>
        <v>45427</v>
      </c>
      <c r="J4312" s="12">
        <f t="shared" si="2278"/>
        <v>-6.6002153085962245E-3</v>
      </c>
      <c r="K4312" s="11">
        <f t="shared" si="2294"/>
        <v>45488</v>
      </c>
      <c r="L4312" s="11">
        <f t="shared" si="2279"/>
        <v>45488</v>
      </c>
      <c r="M4312" s="1">
        <f t="shared" si="2298"/>
        <v>21</v>
      </c>
      <c r="N4312" s="1">
        <f t="shared" si="2280"/>
        <v>7</v>
      </c>
      <c r="O4312" s="2">
        <f t="shared" si="2281"/>
        <v>0.99779507000000001</v>
      </c>
      <c r="P4312" s="13">
        <f t="shared" si="2273"/>
        <v>0.99339977999999995</v>
      </c>
      <c r="Q4312" s="13">
        <f t="shared" si="2266"/>
        <v>1.5955114931831451</v>
      </c>
      <c r="R4312" s="2">
        <f t="shared" si="2269"/>
        <v>1.5919935000000001</v>
      </c>
      <c r="S4312" s="2">
        <f t="shared" si="2295"/>
        <v>1.69349298</v>
      </c>
      <c r="T4312" s="2">
        <f t="shared" si="2282"/>
        <v>154082.29295872001</v>
      </c>
      <c r="U4312" s="2">
        <f t="shared" si="2283"/>
        <v>3088.5970278914438</v>
      </c>
      <c r="V4312" s="2">
        <f t="shared" si="2284"/>
        <v>51225.919983274413</v>
      </c>
      <c r="W4312" s="2">
        <f t="shared" si="2285"/>
        <v>145299.41909131585</v>
      </c>
      <c r="X4312" s="17">
        <f t="shared" si="2286"/>
        <v>0</v>
      </c>
      <c r="Y4312" s="2">
        <f t="shared" si="2287"/>
        <v>0</v>
      </c>
      <c r="Z4312" s="72">
        <f t="shared" si="2288"/>
        <v>0</v>
      </c>
      <c r="AA4312" s="2">
        <f t="shared" si="2274"/>
        <v>0</v>
      </c>
      <c r="AB4312" s="12">
        <f t="shared" si="2296"/>
        <v>4.6600000000000003E-2</v>
      </c>
      <c r="AC4312" s="17">
        <f t="shared" si="2289"/>
        <v>7</v>
      </c>
      <c r="AD4312" s="17">
        <v>252</v>
      </c>
      <c r="AE4312" s="13">
        <f t="shared" si="2267"/>
        <v>1.0012659900000001</v>
      </c>
      <c r="AF4312" s="2">
        <f t="shared" si="2275"/>
        <v>195.06664205999999</v>
      </c>
      <c r="AG4312" s="2">
        <f t="shared" si="2290"/>
        <v>183.94761156999999</v>
      </c>
      <c r="AH4312" s="3">
        <f t="shared" si="2291"/>
        <v>0</v>
      </c>
      <c r="AI4312" s="4" t="str">
        <f t="shared" si="2268"/>
        <v>A+J=</v>
      </c>
      <c r="AJ4312" s="11">
        <f t="shared" si="2297"/>
        <v>45488</v>
      </c>
      <c r="AQ4312" s="53"/>
      <c r="AR4312" s="53"/>
    </row>
    <row r="4313" spans="1:44" x14ac:dyDescent="0.2">
      <c r="A4313" s="158">
        <f t="shared" si="2292"/>
        <v>45469</v>
      </c>
      <c r="B4313" s="2">
        <f t="shared" si="2276"/>
        <v>145466.16666905049</v>
      </c>
      <c r="C4313" s="2">
        <f t="shared" si="2293"/>
        <v>90984.902080150001</v>
      </c>
      <c r="D4313" s="2">
        <f>SUM(Y4313:Y$4362)</f>
        <v>4453.6817487199996</v>
      </c>
      <c r="E4313" s="73">
        <f t="shared" si="2277"/>
        <v>86531.220331429999</v>
      </c>
      <c r="F4313" s="88">
        <f t="shared" si="2270"/>
        <v>6455.85</v>
      </c>
      <c r="G4313" s="3">
        <f>IF(AND(N4313=1,N4312&gt;1),VLOOKUP(A4312,[1]Plan1!$BK$81:$BM$259,3),G4312)</f>
        <v>6413.24</v>
      </c>
      <c r="H4313" s="11">
        <f t="shared" si="2271"/>
        <v>45397</v>
      </c>
      <c r="I4313" s="11">
        <f t="shared" si="2272"/>
        <v>45427</v>
      </c>
      <c r="J4313" s="12">
        <f t="shared" si="2278"/>
        <v>-6.6002153085962245E-3</v>
      </c>
      <c r="K4313" s="11">
        <f t="shared" si="2294"/>
        <v>45488</v>
      </c>
      <c r="L4313" s="11">
        <f t="shared" si="2279"/>
        <v>45488</v>
      </c>
      <c r="M4313" s="1">
        <f t="shared" si="2298"/>
        <v>21</v>
      </c>
      <c r="N4313" s="1">
        <f t="shared" si="2280"/>
        <v>8</v>
      </c>
      <c r="O4313" s="2">
        <f t="shared" si="2281"/>
        <v>0.99748046999999995</v>
      </c>
      <c r="P4313" s="13">
        <f t="shared" si="2273"/>
        <v>0.99339977999999995</v>
      </c>
      <c r="Q4313" s="13">
        <f t="shared" si="2266"/>
        <v>1.5955114931831451</v>
      </c>
      <c r="R4313" s="2">
        <f t="shared" si="2269"/>
        <v>1.59149155</v>
      </c>
      <c r="S4313" s="2">
        <f t="shared" si="2295"/>
        <v>1.69349298</v>
      </c>
      <c r="T4313" s="2">
        <f t="shared" si="2282"/>
        <v>154082.29295872001</v>
      </c>
      <c r="U4313" s="2">
        <f t="shared" si="2283"/>
        <v>3088.5970278914438</v>
      </c>
      <c r="V4313" s="2">
        <f t="shared" si="2284"/>
        <v>51182.485637229045</v>
      </c>
      <c r="W4313" s="2">
        <f t="shared" si="2285"/>
        <v>145255.98474527049</v>
      </c>
      <c r="X4313" s="17">
        <f t="shared" si="2286"/>
        <v>0</v>
      </c>
      <c r="Y4313" s="2">
        <f t="shared" si="2287"/>
        <v>0</v>
      </c>
      <c r="Z4313" s="72">
        <f t="shared" si="2288"/>
        <v>0</v>
      </c>
      <c r="AA4313" s="2">
        <f t="shared" si="2274"/>
        <v>0</v>
      </c>
      <c r="AB4313" s="12">
        <f t="shared" si="2296"/>
        <v>4.6600000000000003E-2</v>
      </c>
      <c r="AC4313" s="17">
        <f t="shared" si="2289"/>
        <v>8</v>
      </c>
      <c r="AD4313" s="17">
        <v>252</v>
      </c>
      <c r="AE4313" s="13">
        <f t="shared" si="2267"/>
        <v>1.001446976</v>
      </c>
      <c r="AF4313" s="2">
        <f t="shared" si="2275"/>
        <v>222.95337993000001</v>
      </c>
      <c r="AG4313" s="2">
        <f t="shared" si="2290"/>
        <v>210.18192378000001</v>
      </c>
      <c r="AH4313" s="3">
        <f t="shared" si="2291"/>
        <v>0</v>
      </c>
      <c r="AI4313" s="4" t="str">
        <f t="shared" si="2268"/>
        <v>A+J=</v>
      </c>
      <c r="AJ4313" s="11">
        <f t="shared" si="2297"/>
        <v>45488</v>
      </c>
      <c r="AQ4313" s="53"/>
      <c r="AR4313" s="53"/>
    </row>
    <row r="4314" spans="1:44" x14ac:dyDescent="0.2">
      <c r="A4314" s="158">
        <f t="shared" si="2292"/>
        <v>45470</v>
      </c>
      <c r="B4314" s="2">
        <f t="shared" si="2276"/>
        <v>145448.97145139478</v>
      </c>
      <c r="C4314" s="2">
        <f t="shared" si="2293"/>
        <v>90984.902080150001</v>
      </c>
      <c r="D4314" s="2">
        <f>SUM(Y4314:Y$4362)</f>
        <v>4453.6817487199996</v>
      </c>
      <c r="E4314" s="73">
        <f t="shared" si="2277"/>
        <v>86531.220331429999</v>
      </c>
      <c r="F4314" s="88">
        <f t="shared" si="2270"/>
        <v>6455.85</v>
      </c>
      <c r="G4314" s="3">
        <f>IF(AND(N4314=1,N4313&gt;1),VLOOKUP(A4313,[1]Plan1!$BK$81:$BM$259,3),G4313)</f>
        <v>6413.24</v>
      </c>
      <c r="H4314" s="11">
        <f t="shared" si="2271"/>
        <v>45397</v>
      </c>
      <c r="I4314" s="11">
        <f t="shared" si="2272"/>
        <v>45427</v>
      </c>
      <c r="J4314" s="12">
        <f t="shared" si="2278"/>
        <v>-6.6002153085962245E-3</v>
      </c>
      <c r="K4314" s="11">
        <f t="shared" si="2294"/>
        <v>45488</v>
      </c>
      <c r="L4314" s="11">
        <f t="shared" si="2279"/>
        <v>45488</v>
      </c>
      <c r="M4314" s="1">
        <f t="shared" si="2298"/>
        <v>21</v>
      </c>
      <c r="N4314" s="1">
        <f t="shared" si="2280"/>
        <v>9</v>
      </c>
      <c r="O4314" s="2">
        <f t="shared" si="2281"/>
        <v>0.99716598000000001</v>
      </c>
      <c r="P4314" s="13">
        <f t="shared" si="2273"/>
        <v>0.99339977999999995</v>
      </c>
      <c r="Q4314" s="13">
        <f t="shared" si="2266"/>
        <v>1.5955114931831451</v>
      </c>
      <c r="R4314" s="2">
        <f t="shared" si="2269"/>
        <v>1.5909897799999999</v>
      </c>
      <c r="S4314" s="2">
        <f t="shared" si="2295"/>
        <v>1.69349298</v>
      </c>
      <c r="T4314" s="2">
        <f t="shared" si="2282"/>
        <v>154082.29295872001</v>
      </c>
      <c r="U4314" s="2">
        <f t="shared" si="2283"/>
        <v>3088.5970278914438</v>
      </c>
      <c r="V4314" s="2">
        <f t="shared" si="2284"/>
        <v>51139.066866803332</v>
      </c>
      <c r="W4314" s="2">
        <f t="shared" si="2285"/>
        <v>145212.56597484479</v>
      </c>
      <c r="X4314" s="17">
        <f t="shared" si="2286"/>
        <v>0</v>
      </c>
      <c r="Y4314" s="2">
        <f t="shared" si="2287"/>
        <v>0</v>
      </c>
      <c r="Z4314" s="72">
        <f t="shared" si="2288"/>
        <v>0</v>
      </c>
      <c r="AA4314" s="2">
        <f t="shared" si="2274"/>
        <v>0</v>
      </c>
      <c r="AB4314" s="12">
        <f t="shared" si="2296"/>
        <v>4.6600000000000003E-2</v>
      </c>
      <c r="AC4314" s="17">
        <f t="shared" si="2289"/>
        <v>9</v>
      </c>
      <c r="AD4314" s="17">
        <v>252</v>
      </c>
      <c r="AE4314" s="13">
        <f t="shared" si="2267"/>
        <v>1.0016279960000001</v>
      </c>
      <c r="AF4314" s="2">
        <f t="shared" si="2275"/>
        <v>250.8453566</v>
      </c>
      <c r="AG4314" s="2">
        <f t="shared" si="2290"/>
        <v>236.40547655</v>
      </c>
      <c r="AH4314" s="3">
        <f t="shared" si="2291"/>
        <v>0</v>
      </c>
      <c r="AI4314" s="4" t="str">
        <f t="shared" si="2268"/>
        <v>A+J=</v>
      </c>
      <c r="AJ4314" s="11">
        <f t="shared" si="2297"/>
        <v>45488</v>
      </c>
      <c r="AQ4314" s="53"/>
      <c r="AR4314" s="53"/>
    </row>
    <row r="4315" spans="1:44" x14ac:dyDescent="0.2">
      <c r="A4315" s="158">
        <f t="shared" si="2292"/>
        <v>45471</v>
      </c>
      <c r="B4315" s="2">
        <f t="shared" si="2276"/>
        <v>145431.77729610997</v>
      </c>
      <c r="C4315" s="2">
        <f t="shared" si="2293"/>
        <v>90984.902080150001</v>
      </c>
      <c r="D4315" s="2">
        <f>SUM(Y4315:Y$4362)</f>
        <v>4453.6817487199996</v>
      </c>
      <c r="E4315" s="73">
        <f t="shared" si="2277"/>
        <v>86531.220331429999</v>
      </c>
      <c r="F4315" s="88">
        <f t="shared" si="2270"/>
        <v>6455.85</v>
      </c>
      <c r="G4315" s="3">
        <f>IF(AND(N4315=1,N4314&gt;1),VLOOKUP(A4314,[1]Plan1!$BK$81:$BM$259,3),G4314)</f>
        <v>6413.24</v>
      </c>
      <c r="H4315" s="11">
        <f t="shared" si="2271"/>
        <v>45397</v>
      </c>
      <c r="I4315" s="11">
        <f t="shared" si="2272"/>
        <v>45427</v>
      </c>
      <c r="J4315" s="12">
        <f t="shared" si="2278"/>
        <v>-6.6002153085962245E-3</v>
      </c>
      <c r="K4315" s="11">
        <f t="shared" si="2294"/>
        <v>45488</v>
      </c>
      <c r="L4315" s="11">
        <f t="shared" si="2279"/>
        <v>45488</v>
      </c>
      <c r="M4315" s="1">
        <f t="shared" si="2298"/>
        <v>21</v>
      </c>
      <c r="N4315" s="1">
        <f t="shared" si="2280"/>
        <v>10</v>
      </c>
      <c r="O4315" s="2">
        <f t="shared" si="2281"/>
        <v>0.99685157999999996</v>
      </c>
      <c r="P4315" s="13">
        <f t="shared" si="2273"/>
        <v>0.99339977999999995</v>
      </c>
      <c r="Q4315" s="13">
        <f t="shared" si="2266"/>
        <v>1.5955114931831451</v>
      </c>
      <c r="R4315" s="2">
        <f t="shared" si="2269"/>
        <v>1.5904881500000001</v>
      </c>
      <c r="S4315" s="2">
        <f t="shared" si="2295"/>
        <v>1.69349298</v>
      </c>
      <c r="T4315" s="2">
        <f t="shared" si="2282"/>
        <v>154082.29295872001</v>
      </c>
      <c r="U4315" s="2">
        <f t="shared" si="2283"/>
        <v>3088.5970278914438</v>
      </c>
      <c r="V4315" s="2">
        <f t="shared" si="2284"/>
        <v>51095.660210748494</v>
      </c>
      <c r="W4315" s="2">
        <f t="shared" si="2285"/>
        <v>145169.15931878996</v>
      </c>
      <c r="X4315" s="17">
        <f t="shared" si="2286"/>
        <v>0</v>
      </c>
      <c r="Y4315" s="2">
        <f t="shared" si="2287"/>
        <v>0</v>
      </c>
      <c r="Z4315" s="72">
        <f t="shared" si="2288"/>
        <v>0</v>
      </c>
      <c r="AA4315" s="2">
        <f t="shared" si="2274"/>
        <v>0</v>
      </c>
      <c r="AB4315" s="12">
        <f t="shared" si="2296"/>
        <v>4.6600000000000003E-2</v>
      </c>
      <c r="AC4315" s="17">
        <f t="shared" si="2289"/>
        <v>10</v>
      </c>
      <c r="AD4315" s="17">
        <v>252</v>
      </c>
      <c r="AE4315" s="13">
        <f t="shared" si="2267"/>
        <v>1.0018090479999999</v>
      </c>
      <c r="AF4315" s="2">
        <f t="shared" si="2275"/>
        <v>278.74226391000002</v>
      </c>
      <c r="AG4315" s="2">
        <f t="shared" si="2290"/>
        <v>262.61797732000002</v>
      </c>
      <c r="AH4315" s="3">
        <f t="shared" si="2291"/>
        <v>0</v>
      </c>
      <c r="AI4315" s="4" t="str">
        <f t="shared" si="2268"/>
        <v>A+J=</v>
      </c>
      <c r="AJ4315" s="11">
        <f t="shared" si="2297"/>
        <v>45488</v>
      </c>
      <c r="AQ4315" s="53"/>
      <c r="AR4315" s="53"/>
    </row>
    <row r="4316" spans="1:44" x14ac:dyDescent="0.2">
      <c r="A4316" s="158">
        <f t="shared" si="2292"/>
        <v>45472</v>
      </c>
      <c r="B4316" s="2">
        <f t="shared" si="2276"/>
        <v>145414.58680671253</v>
      </c>
      <c r="C4316" s="2">
        <f t="shared" si="2293"/>
        <v>90984.902080150001</v>
      </c>
      <c r="D4316" s="2">
        <f>SUM(Y4316:Y$4362)</f>
        <v>4453.6817487199996</v>
      </c>
      <c r="E4316" s="73">
        <f t="shared" si="2277"/>
        <v>86531.220331429999</v>
      </c>
      <c r="F4316" s="88">
        <f t="shared" si="2270"/>
        <v>6455.85</v>
      </c>
      <c r="G4316" s="3">
        <f>IF(AND(N4316=1,N4315&gt;1),VLOOKUP(A4315,[1]Plan1!$BK$81:$BM$259,3),G4315)</f>
        <v>6413.24</v>
      </c>
      <c r="H4316" s="11">
        <f t="shared" si="2271"/>
        <v>45397</v>
      </c>
      <c r="I4316" s="11">
        <f t="shared" si="2272"/>
        <v>45427</v>
      </c>
      <c r="J4316" s="12">
        <f t="shared" si="2278"/>
        <v>-6.6002153085962245E-3</v>
      </c>
      <c r="K4316" s="11">
        <f t="shared" si="2294"/>
        <v>45488</v>
      </c>
      <c r="L4316" s="11">
        <f t="shared" si="2279"/>
        <v>45488</v>
      </c>
      <c r="M4316" s="1">
        <f t="shared" si="2298"/>
        <v>21</v>
      </c>
      <c r="N4316" s="1">
        <f t="shared" si="2280"/>
        <v>11</v>
      </c>
      <c r="O4316" s="2">
        <f t="shared" si="2281"/>
        <v>0.99653729000000002</v>
      </c>
      <c r="P4316" s="13">
        <f t="shared" si="2273"/>
        <v>0.99339977999999995</v>
      </c>
      <c r="Q4316" s="13">
        <f t="shared" si="2266"/>
        <v>1.5955114931831451</v>
      </c>
      <c r="R4316" s="2">
        <f t="shared" si="2269"/>
        <v>1.5899866899999999</v>
      </c>
      <c r="S4316" s="2">
        <f t="shared" si="2295"/>
        <v>1.69349298</v>
      </c>
      <c r="T4316" s="2">
        <f t="shared" si="2282"/>
        <v>154082.29295872001</v>
      </c>
      <c r="U4316" s="2">
        <f t="shared" si="2283"/>
        <v>3088.5970278914438</v>
      </c>
      <c r="V4316" s="2">
        <f t="shared" si="2284"/>
        <v>51052.268265001083</v>
      </c>
      <c r="W4316" s="2">
        <f t="shared" si="2285"/>
        <v>145125.76737304253</v>
      </c>
      <c r="X4316" s="17">
        <f t="shared" si="2286"/>
        <v>0</v>
      </c>
      <c r="Y4316" s="2">
        <f t="shared" si="2287"/>
        <v>0</v>
      </c>
      <c r="Z4316" s="72">
        <f t="shared" si="2288"/>
        <v>0</v>
      </c>
      <c r="AA4316" s="2">
        <f t="shared" si="2274"/>
        <v>0</v>
      </c>
      <c r="AB4316" s="12">
        <f t="shared" si="2296"/>
        <v>4.6600000000000003E-2</v>
      </c>
      <c r="AC4316" s="17">
        <f t="shared" si="2289"/>
        <v>11</v>
      </c>
      <c r="AD4316" s="17">
        <v>252</v>
      </c>
      <c r="AE4316" s="13">
        <f t="shared" si="2267"/>
        <v>1.001990132</v>
      </c>
      <c r="AF4316" s="2">
        <f t="shared" si="2275"/>
        <v>306.64410185000003</v>
      </c>
      <c r="AG4316" s="2">
        <f t="shared" si="2290"/>
        <v>288.81943367000002</v>
      </c>
      <c r="AH4316" s="3">
        <f t="shared" si="2291"/>
        <v>0</v>
      </c>
      <c r="AI4316" s="4" t="str">
        <f t="shared" si="2268"/>
        <v>A+J=</v>
      </c>
      <c r="AJ4316" s="11">
        <f t="shared" si="2297"/>
        <v>45488</v>
      </c>
      <c r="AQ4316" s="53"/>
      <c r="AR4316" s="53"/>
    </row>
    <row r="4317" spans="1:44" x14ac:dyDescent="0.2">
      <c r="A4317" s="158">
        <f t="shared" si="2292"/>
        <v>45473</v>
      </c>
      <c r="B4317" s="2">
        <f t="shared" si="2276"/>
        <v>145414.58680671253</v>
      </c>
      <c r="C4317" s="2">
        <f t="shared" si="2293"/>
        <v>90984.902080150001</v>
      </c>
      <c r="D4317" s="2">
        <f>SUM(Y4317:Y$4362)</f>
        <v>4453.6817487199996</v>
      </c>
      <c r="E4317" s="73">
        <f t="shared" si="2277"/>
        <v>86531.220331429999</v>
      </c>
      <c r="F4317" s="88">
        <f t="shared" si="2270"/>
        <v>6455.85</v>
      </c>
      <c r="G4317" s="3">
        <f>IF(AND(N4317=1,N4316&gt;1),VLOOKUP(A4316,[1]Plan1!$BK$81:$BM$259,3),G4316)</f>
        <v>6413.24</v>
      </c>
      <c r="H4317" s="11">
        <f t="shared" si="2271"/>
        <v>45397</v>
      </c>
      <c r="I4317" s="11">
        <f t="shared" si="2272"/>
        <v>45427</v>
      </c>
      <c r="J4317" s="12">
        <f t="shared" si="2278"/>
        <v>-6.6002153085962245E-3</v>
      </c>
      <c r="K4317" s="11">
        <f t="shared" si="2294"/>
        <v>45488</v>
      </c>
      <c r="L4317" s="11">
        <f t="shared" si="2279"/>
        <v>45488</v>
      </c>
      <c r="M4317" s="1">
        <f t="shared" si="2298"/>
        <v>21</v>
      </c>
      <c r="N4317" s="1">
        <f t="shared" si="2280"/>
        <v>11</v>
      </c>
      <c r="O4317" s="2">
        <f t="shared" si="2281"/>
        <v>0.99653729000000002</v>
      </c>
      <c r="P4317" s="13">
        <f t="shared" si="2273"/>
        <v>0.99339977999999995</v>
      </c>
      <c r="Q4317" s="13">
        <f t="shared" si="2266"/>
        <v>1.5955114931831451</v>
      </c>
      <c r="R4317" s="2">
        <f t="shared" si="2269"/>
        <v>1.5899866899999999</v>
      </c>
      <c r="S4317" s="2">
        <f t="shared" si="2295"/>
        <v>1.69349298</v>
      </c>
      <c r="T4317" s="2">
        <f t="shared" si="2282"/>
        <v>154082.29295872001</v>
      </c>
      <c r="U4317" s="2">
        <f t="shared" si="2283"/>
        <v>3088.5970278914438</v>
      </c>
      <c r="V4317" s="2">
        <f t="shared" si="2284"/>
        <v>51052.268265001083</v>
      </c>
      <c r="W4317" s="2">
        <f t="shared" si="2285"/>
        <v>145125.76737304253</v>
      </c>
      <c r="X4317" s="17">
        <f t="shared" si="2286"/>
        <v>0</v>
      </c>
      <c r="Y4317" s="2">
        <f t="shared" si="2287"/>
        <v>0</v>
      </c>
      <c r="Z4317" s="72">
        <f t="shared" si="2288"/>
        <v>0</v>
      </c>
      <c r="AA4317" s="2">
        <f t="shared" si="2274"/>
        <v>0</v>
      </c>
      <c r="AB4317" s="12">
        <f t="shared" si="2296"/>
        <v>4.6600000000000003E-2</v>
      </c>
      <c r="AC4317" s="17">
        <f t="shared" si="2289"/>
        <v>11</v>
      </c>
      <c r="AD4317" s="17">
        <v>252</v>
      </c>
      <c r="AE4317" s="13">
        <f t="shared" si="2267"/>
        <v>1.001990132</v>
      </c>
      <c r="AF4317" s="2">
        <f t="shared" si="2275"/>
        <v>306.64410185000003</v>
      </c>
      <c r="AG4317" s="2">
        <f t="shared" si="2290"/>
        <v>288.81943367000002</v>
      </c>
      <c r="AH4317" s="3">
        <f t="shared" si="2291"/>
        <v>0</v>
      </c>
      <c r="AI4317" s="4" t="str">
        <f t="shared" si="2268"/>
        <v>A+J=</v>
      </c>
      <c r="AJ4317" s="11">
        <f t="shared" si="2297"/>
        <v>45488</v>
      </c>
      <c r="AQ4317" s="53"/>
      <c r="AR4317" s="53"/>
    </row>
    <row r="4318" spans="1:44" x14ac:dyDescent="0.2">
      <c r="A4318" s="158">
        <f t="shared" si="2292"/>
        <v>45474</v>
      </c>
      <c r="B4318" s="2">
        <f t="shared" si="2276"/>
        <v>145414.58680671253</v>
      </c>
      <c r="C4318" s="2">
        <f t="shared" si="2293"/>
        <v>90984.902080150001</v>
      </c>
      <c r="D4318" s="2">
        <f>SUM(Y4318:Y$4362)</f>
        <v>4453.6817487199996</v>
      </c>
      <c r="E4318" s="73">
        <f t="shared" si="2277"/>
        <v>86531.220331429999</v>
      </c>
      <c r="F4318" s="88">
        <f t="shared" si="2270"/>
        <v>6455.85</v>
      </c>
      <c r="G4318" s="3">
        <f>IF(AND(N4318=1,N4317&gt;1),VLOOKUP(A4317,[1]Plan1!$BK$81:$BM$259,3),G4317)</f>
        <v>6413.24</v>
      </c>
      <c r="H4318" s="11">
        <f t="shared" si="2271"/>
        <v>45397</v>
      </c>
      <c r="I4318" s="11">
        <f t="shared" si="2272"/>
        <v>45427</v>
      </c>
      <c r="J4318" s="12">
        <f t="shared" si="2278"/>
        <v>-6.6002153085962245E-3</v>
      </c>
      <c r="K4318" s="11">
        <f t="shared" si="2294"/>
        <v>45488</v>
      </c>
      <c r="L4318" s="11">
        <f t="shared" si="2279"/>
        <v>45488</v>
      </c>
      <c r="M4318" s="1">
        <f t="shared" si="2298"/>
        <v>21</v>
      </c>
      <c r="N4318" s="1">
        <f t="shared" si="2280"/>
        <v>11</v>
      </c>
      <c r="O4318" s="2">
        <f t="shared" si="2281"/>
        <v>0.99653729000000002</v>
      </c>
      <c r="P4318" s="13">
        <f t="shared" si="2273"/>
        <v>0.99339977999999995</v>
      </c>
      <c r="Q4318" s="13">
        <f t="shared" si="2266"/>
        <v>1.5955114931831451</v>
      </c>
      <c r="R4318" s="2">
        <f t="shared" si="2269"/>
        <v>1.5899866899999999</v>
      </c>
      <c r="S4318" s="2">
        <f t="shared" si="2295"/>
        <v>1.69349298</v>
      </c>
      <c r="T4318" s="2">
        <f t="shared" si="2282"/>
        <v>154082.29295872001</v>
      </c>
      <c r="U4318" s="2">
        <f t="shared" si="2283"/>
        <v>3088.5970278914438</v>
      </c>
      <c r="V4318" s="2">
        <f t="shared" si="2284"/>
        <v>51052.268265001083</v>
      </c>
      <c r="W4318" s="2">
        <f t="shared" si="2285"/>
        <v>145125.76737304253</v>
      </c>
      <c r="X4318" s="17">
        <f t="shared" si="2286"/>
        <v>0</v>
      </c>
      <c r="Y4318" s="2">
        <f t="shared" si="2287"/>
        <v>0</v>
      </c>
      <c r="Z4318" s="72">
        <f t="shared" si="2288"/>
        <v>0</v>
      </c>
      <c r="AA4318" s="2">
        <f t="shared" si="2274"/>
        <v>0</v>
      </c>
      <c r="AB4318" s="12">
        <f t="shared" si="2296"/>
        <v>4.6600000000000003E-2</v>
      </c>
      <c r="AC4318" s="17">
        <f t="shared" si="2289"/>
        <v>11</v>
      </c>
      <c r="AD4318" s="17">
        <v>252</v>
      </c>
      <c r="AE4318" s="13">
        <f t="shared" si="2267"/>
        <v>1.001990132</v>
      </c>
      <c r="AF4318" s="2">
        <f t="shared" si="2275"/>
        <v>306.64410185000003</v>
      </c>
      <c r="AG4318" s="2">
        <f t="shared" si="2290"/>
        <v>288.81943367000002</v>
      </c>
      <c r="AH4318" s="3">
        <f t="shared" si="2291"/>
        <v>0</v>
      </c>
      <c r="AI4318" s="4" t="str">
        <f t="shared" si="2268"/>
        <v>A+J=</v>
      </c>
      <c r="AJ4318" s="11">
        <f t="shared" si="2297"/>
        <v>45488</v>
      </c>
      <c r="AQ4318" s="53"/>
      <c r="AR4318" s="53"/>
    </row>
    <row r="4319" spans="1:44" x14ac:dyDescent="0.2">
      <c r="A4319" s="158">
        <f t="shared" si="2292"/>
        <v>45475</v>
      </c>
      <c r="B4319" s="2">
        <f t="shared" si="2276"/>
        <v>145397.39854279818</v>
      </c>
      <c r="C4319" s="2">
        <f t="shared" si="2293"/>
        <v>90984.902080150001</v>
      </c>
      <c r="D4319" s="2">
        <f>SUM(Y4319:Y$4362)</f>
        <v>4453.6817487199996</v>
      </c>
      <c r="E4319" s="73">
        <f t="shared" si="2277"/>
        <v>86531.220331429999</v>
      </c>
      <c r="F4319" s="88">
        <f t="shared" si="2270"/>
        <v>6455.85</v>
      </c>
      <c r="G4319" s="3">
        <f>IF(AND(N4319=1,N4318&gt;1),VLOOKUP(A4318,[1]Plan1!$BK$81:$BM$259,3),G4318)</f>
        <v>6413.24</v>
      </c>
      <c r="H4319" s="11">
        <f t="shared" si="2271"/>
        <v>45397</v>
      </c>
      <c r="I4319" s="11">
        <f t="shared" si="2272"/>
        <v>45427</v>
      </c>
      <c r="J4319" s="12">
        <f t="shared" si="2278"/>
        <v>-6.6002153085962245E-3</v>
      </c>
      <c r="K4319" s="11">
        <f t="shared" si="2294"/>
        <v>45488</v>
      </c>
      <c r="L4319" s="11">
        <f t="shared" si="2279"/>
        <v>45488</v>
      </c>
      <c r="M4319" s="1">
        <f t="shared" si="2298"/>
        <v>21</v>
      </c>
      <c r="N4319" s="1">
        <f t="shared" si="2280"/>
        <v>12</v>
      </c>
      <c r="O4319" s="2">
        <f t="shared" si="2281"/>
        <v>0.99622308999999998</v>
      </c>
      <c r="P4319" s="13">
        <f t="shared" si="2273"/>
        <v>0.99339977999999995</v>
      </c>
      <c r="Q4319" s="13">
        <f t="shared" ref="Q4319:Q4382" si="2299">IF(L4319&gt;L4318,Q4318*P4319,Q4318)</f>
        <v>1.5955114931831451</v>
      </c>
      <c r="R4319" s="2">
        <f t="shared" si="2269"/>
        <v>1.5894853799999999</v>
      </c>
      <c r="S4319" s="2">
        <f t="shared" si="2295"/>
        <v>1.69349298</v>
      </c>
      <c r="T4319" s="2">
        <f t="shared" si="2282"/>
        <v>154082.29295872001</v>
      </c>
      <c r="U4319" s="2">
        <f t="shared" si="2283"/>
        <v>3088.5970278914438</v>
      </c>
      <c r="V4319" s="2">
        <f t="shared" si="2284"/>
        <v>51008.889298936738</v>
      </c>
      <c r="W4319" s="2">
        <f t="shared" si="2285"/>
        <v>145082.38840697819</v>
      </c>
      <c r="X4319" s="17">
        <f t="shared" si="2286"/>
        <v>0</v>
      </c>
      <c r="Y4319" s="2">
        <f t="shared" si="2287"/>
        <v>0</v>
      </c>
      <c r="Z4319" s="72">
        <f t="shared" si="2288"/>
        <v>0</v>
      </c>
      <c r="AA4319" s="2">
        <f t="shared" si="2274"/>
        <v>0</v>
      </c>
      <c r="AB4319" s="12">
        <f t="shared" si="2296"/>
        <v>4.6600000000000003E-2</v>
      </c>
      <c r="AC4319" s="17">
        <f t="shared" si="2289"/>
        <v>12</v>
      </c>
      <c r="AD4319" s="17">
        <v>252</v>
      </c>
      <c r="AE4319" s="13">
        <f t="shared" ref="AE4319:AE4382" si="2300">ROUND((1+AB4319)^TRUNC((AC4319/AD4319),9),9)</f>
        <v>1.00217125</v>
      </c>
      <c r="AF4319" s="2">
        <f t="shared" si="2275"/>
        <v>334.55117858</v>
      </c>
      <c r="AG4319" s="2">
        <f t="shared" si="2290"/>
        <v>315.01013582000002</v>
      </c>
      <c r="AH4319" s="3">
        <f t="shared" si="2291"/>
        <v>0</v>
      </c>
      <c r="AI4319" s="4" t="str">
        <f t="shared" si="2268"/>
        <v>A+J=</v>
      </c>
      <c r="AJ4319" s="11">
        <f t="shared" si="2297"/>
        <v>45488</v>
      </c>
      <c r="AQ4319" s="53"/>
      <c r="AR4319" s="53"/>
    </row>
    <row r="4320" spans="1:44" x14ac:dyDescent="0.2">
      <c r="A4320" s="158">
        <f t="shared" si="2292"/>
        <v>45476</v>
      </c>
      <c r="B4320" s="2">
        <f t="shared" si="2276"/>
        <v>145380.2148189735</v>
      </c>
      <c r="C4320" s="2">
        <f t="shared" si="2293"/>
        <v>90984.902080150001</v>
      </c>
      <c r="D4320" s="2">
        <f>SUM(Y4320:Y$4362)</f>
        <v>4453.6817487199996</v>
      </c>
      <c r="E4320" s="73">
        <f t="shared" si="2277"/>
        <v>86531.220331429999</v>
      </c>
      <c r="F4320" s="88">
        <f t="shared" si="2270"/>
        <v>6455.85</v>
      </c>
      <c r="G4320" s="3">
        <f>IF(AND(N4320=1,N4319&gt;1),VLOOKUP(A4319,[1]Plan1!$BK$81:$BM$259,3),G4319)</f>
        <v>6413.24</v>
      </c>
      <c r="H4320" s="11">
        <f t="shared" si="2271"/>
        <v>45397</v>
      </c>
      <c r="I4320" s="11">
        <f t="shared" si="2272"/>
        <v>45427</v>
      </c>
      <c r="J4320" s="12">
        <f t="shared" si="2278"/>
        <v>-6.6002153085962245E-3</v>
      </c>
      <c r="K4320" s="11">
        <f t="shared" si="2294"/>
        <v>45488</v>
      </c>
      <c r="L4320" s="11">
        <f t="shared" si="2279"/>
        <v>45488</v>
      </c>
      <c r="M4320" s="1">
        <f t="shared" si="2298"/>
        <v>21</v>
      </c>
      <c r="N4320" s="1">
        <f t="shared" si="2280"/>
        <v>13</v>
      </c>
      <c r="O4320" s="2">
        <f t="shared" si="2281"/>
        <v>0.99590900000000004</v>
      </c>
      <c r="P4320" s="13">
        <f t="shared" si="2273"/>
        <v>0.99339977999999995</v>
      </c>
      <c r="Q4320" s="13">
        <f t="shared" si="2299"/>
        <v>1.5955114931831451</v>
      </c>
      <c r="R4320" s="2">
        <f t="shared" si="2269"/>
        <v>1.58898425</v>
      </c>
      <c r="S4320" s="2">
        <f t="shared" si="2295"/>
        <v>1.69349298</v>
      </c>
      <c r="T4320" s="2">
        <f t="shared" si="2282"/>
        <v>154082.29295872001</v>
      </c>
      <c r="U4320" s="2">
        <f t="shared" si="2283"/>
        <v>3088.5970278914438</v>
      </c>
      <c r="V4320" s="2">
        <f t="shared" si="2284"/>
        <v>50965.525908492047</v>
      </c>
      <c r="W4320" s="2">
        <f t="shared" si="2285"/>
        <v>145039.0250165335</v>
      </c>
      <c r="X4320" s="17">
        <f t="shared" si="2286"/>
        <v>0</v>
      </c>
      <c r="Y4320" s="2">
        <f t="shared" si="2287"/>
        <v>0</v>
      </c>
      <c r="Z4320" s="72">
        <f t="shared" si="2288"/>
        <v>0</v>
      </c>
      <c r="AA4320" s="2">
        <f t="shared" si="2274"/>
        <v>0</v>
      </c>
      <c r="AB4320" s="12">
        <f t="shared" si="2296"/>
        <v>4.6600000000000003E-2</v>
      </c>
      <c r="AC4320" s="17">
        <f t="shared" si="2289"/>
        <v>13</v>
      </c>
      <c r="AD4320" s="17">
        <v>252</v>
      </c>
      <c r="AE4320" s="13">
        <f t="shared" si="2300"/>
        <v>1.0023523999999999</v>
      </c>
      <c r="AF4320" s="2">
        <f t="shared" si="2275"/>
        <v>362.46318595000002</v>
      </c>
      <c r="AG4320" s="2">
        <f t="shared" si="2290"/>
        <v>341.18980243999999</v>
      </c>
      <c r="AH4320" s="3">
        <f t="shared" si="2291"/>
        <v>0</v>
      </c>
      <c r="AI4320" s="4" t="str">
        <f t="shared" si="2268"/>
        <v>A+J=</v>
      </c>
      <c r="AJ4320" s="11">
        <f t="shared" si="2297"/>
        <v>45488</v>
      </c>
      <c r="AQ4320" s="53"/>
      <c r="AR4320" s="53"/>
    </row>
    <row r="4321" spans="1:44" x14ac:dyDescent="0.2">
      <c r="A4321" s="158">
        <f t="shared" si="2292"/>
        <v>45477</v>
      </c>
      <c r="B4321" s="2">
        <f t="shared" si="2276"/>
        <v>145363.03231451966</v>
      </c>
      <c r="C4321" s="2">
        <f t="shared" si="2293"/>
        <v>90984.902080150001</v>
      </c>
      <c r="D4321" s="2">
        <f>SUM(Y4321:Y$4362)</f>
        <v>4453.6817487199996</v>
      </c>
      <c r="E4321" s="73">
        <f t="shared" si="2277"/>
        <v>86531.220331429999</v>
      </c>
      <c r="F4321" s="88">
        <f t="shared" si="2270"/>
        <v>6455.85</v>
      </c>
      <c r="G4321" s="3">
        <f>IF(AND(N4321=1,N4320&gt;1),VLOOKUP(A4320,[1]Plan1!$BK$81:$BM$259,3),G4320)</f>
        <v>6413.24</v>
      </c>
      <c r="H4321" s="11">
        <f t="shared" si="2271"/>
        <v>45397</v>
      </c>
      <c r="I4321" s="11">
        <f t="shared" si="2272"/>
        <v>45427</v>
      </c>
      <c r="J4321" s="12">
        <f t="shared" si="2278"/>
        <v>-6.6002153085962245E-3</v>
      </c>
      <c r="K4321" s="11">
        <f t="shared" si="2294"/>
        <v>45488</v>
      </c>
      <c r="L4321" s="11">
        <f t="shared" si="2279"/>
        <v>45488</v>
      </c>
      <c r="M4321" s="1">
        <f t="shared" si="2298"/>
        <v>21</v>
      </c>
      <c r="N4321" s="1">
        <f t="shared" si="2280"/>
        <v>14</v>
      </c>
      <c r="O4321" s="2">
        <f t="shared" si="2281"/>
        <v>0.99559500000000001</v>
      </c>
      <c r="P4321" s="13">
        <f t="shared" si="2273"/>
        <v>0.99339977999999995</v>
      </c>
      <c r="Q4321" s="13">
        <f t="shared" si="2299"/>
        <v>1.5955114931831451</v>
      </c>
      <c r="R4321" s="2">
        <f t="shared" si="2269"/>
        <v>1.5884832600000001</v>
      </c>
      <c r="S4321" s="2">
        <f t="shared" si="2295"/>
        <v>1.69349298</v>
      </c>
      <c r="T4321" s="2">
        <f t="shared" si="2282"/>
        <v>154082.29295872001</v>
      </c>
      <c r="U4321" s="2">
        <f t="shared" si="2283"/>
        <v>3088.5970278914438</v>
      </c>
      <c r="V4321" s="2">
        <f t="shared" si="2284"/>
        <v>50922.17463241821</v>
      </c>
      <c r="W4321" s="2">
        <f t="shared" si="2285"/>
        <v>144995.67374045966</v>
      </c>
      <c r="X4321" s="17">
        <f t="shared" si="2286"/>
        <v>0</v>
      </c>
      <c r="Y4321" s="2">
        <f t="shared" si="2287"/>
        <v>0</v>
      </c>
      <c r="Z4321" s="72">
        <f t="shared" si="2288"/>
        <v>0</v>
      </c>
      <c r="AA4321" s="2">
        <f t="shared" si="2274"/>
        <v>0</v>
      </c>
      <c r="AB4321" s="12">
        <f t="shared" si="2296"/>
        <v>4.6600000000000003E-2</v>
      </c>
      <c r="AC4321" s="17">
        <f t="shared" si="2289"/>
        <v>14</v>
      </c>
      <c r="AD4321" s="17">
        <v>252</v>
      </c>
      <c r="AE4321" s="13">
        <f t="shared" si="2300"/>
        <v>1.002533583</v>
      </c>
      <c r="AF4321" s="2">
        <f t="shared" si="2275"/>
        <v>390.38027804000001</v>
      </c>
      <c r="AG4321" s="2">
        <f t="shared" si="2290"/>
        <v>367.35857406000002</v>
      </c>
      <c r="AH4321" s="3">
        <f t="shared" si="2291"/>
        <v>0</v>
      </c>
      <c r="AI4321" s="4" t="str">
        <f t="shared" si="2268"/>
        <v>A+J=</v>
      </c>
      <c r="AJ4321" s="11">
        <f t="shared" si="2297"/>
        <v>45488</v>
      </c>
      <c r="AQ4321" s="53"/>
      <c r="AR4321" s="53"/>
    </row>
    <row r="4322" spans="1:44" x14ac:dyDescent="0.2">
      <c r="A4322" s="158">
        <f t="shared" si="2292"/>
        <v>45478</v>
      </c>
      <c r="B4322" s="2">
        <f t="shared" si="2276"/>
        <v>145345.85262208106</v>
      </c>
      <c r="C4322" s="2">
        <f t="shared" si="2293"/>
        <v>90984.902080150001</v>
      </c>
      <c r="D4322" s="2">
        <f>SUM(Y4322:Y$4362)</f>
        <v>4453.6817487199996</v>
      </c>
      <c r="E4322" s="73">
        <f t="shared" si="2277"/>
        <v>86531.220331429999</v>
      </c>
      <c r="F4322" s="88">
        <f t="shared" si="2270"/>
        <v>6455.85</v>
      </c>
      <c r="G4322" s="3">
        <f>IF(AND(N4322=1,N4321&gt;1),VLOOKUP(A4321,[1]Plan1!$BK$81:$BM$259,3),G4321)</f>
        <v>6413.24</v>
      </c>
      <c r="H4322" s="11">
        <f t="shared" si="2271"/>
        <v>45397</v>
      </c>
      <c r="I4322" s="11">
        <f t="shared" si="2272"/>
        <v>45427</v>
      </c>
      <c r="J4322" s="12">
        <f t="shared" si="2278"/>
        <v>-6.6002153085962245E-3</v>
      </c>
      <c r="K4322" s="11">
        <f t="shared" si="2294"/>
        <v>45488</v>
      </c>
      <c r="L4322" s="11">
        <f t="shared" si="2279"/>
        <v>45488</v>
      </c>
      <c r="M4322" s="1">
        <f t="shared" si="2298"/>
        <v>21</v>
      </c>
      <c r="N4322" s="1">
        <f t="shared" si="2280"/>
        <v>15</v>
      </c>
      <c r="O4322" s="2">
        <f t="shared" si="2281"/>
        <v>0.99528110000000003</v>
      </c>
      <c r="P4322" s="13">
        <f t="shared" si="2273"/>
        <v>0.99339977999999995</v>
      </c>
      <c r="Q4322" s="13">
        <f t="shared" si="2299"/>
        <v>1.5955114931831451</v>
      </c>
      <c r="R4322" s="2">
        <f t="shared" si="2269"/>
        <v>1.5879824300000001</v>
      </c>
      <c r="S4322" s="2">
        <f t="shared" si="2295"/>
        <v>1.69349298</v>
      </c>
      <c r="T4322" s="2">
        <f t="shared" si="2282"/>
        <v>154082.29295872001</v>
      </c>
      <c r="U4322" s="2">
        <f t="shared" si="2283"/>
        <v>3088.5970278914438</v>
      </c>
      <c r="V4322" s="2">
        <f t="shared" si="2284"/>
        <v>50878.837201339622</v>
      </c>
      <c r="W4322" s="2">
        <f t="shared" si="2285"/>
        <v>144952.33630938106</v>
      </c>
      <c r="X4322" s="17">
        <f t="shared" si="2286"/>
        <v>0</v>
      </c>
      <c r="Y4322" s="2">
        <f t="shared" si="2287"/>
        <v>0</v>
      </c>
      <c r="Z4322" s="72">
        <f t="shared" si="2288"/>
        <v>0</v>
      </c>
      <c r="AA4322" s="2">
        <f t="shared" si="2274"/>
        <v>0</v>
      </c>
      <c r="AB4322" s="12">
        <f t="shared" si="2296"/>
        <v>4.6600000000000003E-2</v>
      </c>
      <c r="AC4322" s="17">
        <f t="shared" si="2289"/>
        <v>15</v>
      </c>
      <c r="AD4322" s="17">
        <v>252</v>
      </c>
      <c r="AE4322" s="13">
        <f t="shared" si="2300"/>
        <v>1.002714798</v>
      </c>
      <c r="AF4322" s="2">
        <f t="shared" si="2275"/>
        <v>418.30230074999997</v>
      </c>
      <c r="AG4322" s="2">
        <f t="shared" si="2290"/>
        <v>393.51631270000001</v>
      </c>
      <c r="AH4322" s="3">
        <f t="shared" si="2291"/>
        <v>0</v>
      </c>
      <c r="AI4322" s="4" t="str">
        <f t="shared" ref="AI4322:AI4385" si="2301">AI4321</f>
        <v>A+J=</v>
      </c>
      <c r="AJ4322" s="11">
        <f t="shared" si="2297"/>
        <v>45488</v>
      </c>
      <c r="AQ4322" s="53"/>
      <c r="AR4322" s="53"/>
    </row>
    <row r="4323" spans="1:44" x14ac:dyDescent="0.2">
      <c r="A4323" s="158">
        <f t="shared" si="2292"/>
        <v>45479</v>
      </c>
      <c r="B4323" s="2">
        <f t="shared" si="2276"/>
        <v>145328.67603486773</v>
      </c>
      <c r="C4323" s="2">
        <f t="shared" si="2293"/>
        <v>90984.902080150001</v>
      </c>
      <c r="D4323" s="2">
        <f>SUM(Y4323:Y$4362)</f>
        <v>4453.6817487199996</v>
      </c>
      <c r="E4323" s="73">
        <f t="shared" si="2277"/>
        <v>86531.220331429999</v>
      </c>
      <c r="F4323" s="88">
        <f t="shared" si="2270"/>
        <v>6455.85</v>
      </c>
      <c r="G4323" s="3">
        <f>IF(AND(N4323=1,N4322&gt;1),VLOOKUP(A4322,[1]Plan1!$BK$81:$BM$259,3),G4322)</f>
        <v>6413.24</v>
      </c>
      <c r="H4323" s="11">
        <f t="shared" si="2271"/>
        <v>45397</v>
      </c>
      <c r="I4323" s="11">
        <f t="shared" si="2272"/>
        <v>45427</v>
      </c>
      <c r="J4323" s="12">
        <f t="shared" si="2278"/>
        <v>-6.6002153085962245E-3</v>
      </c>
      <c r="K4323" s="11">
        <f t="shared" si="2294"/>
        <v>45488</v>
      </c>
      <c r="L4323" s="11">
        <f t="shared" si="2279"/>
        <v>45488</v>
      </c>
      <c r="M4323" s="1">
        <f t="shared" si="2298"/>
        <v>21</v>
      </c>
      <c r="N4323" s="1">
        <f t="shared" si="2280"/>
        <v>16</v>
      </c>
      <c r="O4323" s="2">
        <f t="shared" si="2281"/>
        <v>0.9949673</v>
      </c>
      <c r="P4323" s="13">
        <f t="shared" si="2273"/>
        <v>0.99339977999999995</v>
      </c>
      <c r="Q4323" s="13">
        <f t="shared" si="2299"/>
        <v>1.5955114931831451</v>
      </c>
      <c r="R4323" s="2">
        <f t="shared" si="2269"/>
        <v>1.58748176</v>
      </c>
      <c r="S4323" s="2">
        <f t="shared" si="2295"/>
        <v>1.69349298</v>
      </c>
      <c r="T4323" s="2">
        <f t="shared" si="2282"/>
        <v>154082.29295872001</v>
      </c>
      <c r="U4323" s="2">
        <f t="shared" si="2283"/>
        <v>3088.5970278914438</v>
      </c>
      <c r="V4323" s="2">
        <f t="shared" si="2284"/>
        <v>50835.513615256277</v>
      </c>
      <c r="W4323" s="2">
        <f t="shared" si="2285"/>
        <v>144909.01272329772</v>
      </c>
      <c r="X4323" s="17">
        <f t="shared" si="2286"/>
        <v>0</v>
      </c>
      <c r="Y4323" s="2">
        <f t="shared" si="2287"/>
        <v>0</v>
      </c>
      <c r="Z4323" s="72">
        <f t="shared" si="2288"/>
        <v>0</v>
      </c>
      <c r="AA4323" s="2">
        <f t="shared" si="2274"/>
        <v>0</v>
      </c>
      <c r="AB4323" s="12">
        <f t="shared" si="2296"/>
        <v>4.6600000000000003E-2</v>
      </c>
      <c r="AC4323" s="17">
        <f t="shared" si="2289"/>
        <v>16</v>
      </c>
      <c r="AD4323" s="17">
        <v>252</v>
      </c>
      <c r="AE4323" s="13">
        <f t="shared" si="2300"/>
        <v>1.0028960469999999</v>
      </c>
      <c r="AF4323" s="2">
        <f t="shared" si="2275"/>
        <v>446.22956226999997</v>
      </c>
      <c r="AG4323" s="2">
        <f t="shared" si="2290"/>
        <v>419.66331157000002</v>
      </c>
      <c r="AH4323" s="3">
        <f t="shared" si="2291"/>
        <v>0</v>
      </c>
      <c r="AI4323" s="4" t="str">
        <f t="shared" si="2301"/>
        <v>A+J=</v>
      </c>
      <c r="AJ4323" s="11">
        <f t="shared" si="2297"/>
        <v>45488</v>
      </c>
      <c r="AQ4323" s="53"/>
      <c r="AR4323" s="53"/>
    </row>
    <row r="4324" spans="1:44" x14ac:dyDescent="0.2">
      <c r="A4324" s="158">
        <f t="shared" si="2292"/>
        <v>45480</v>
      </c>
      <c r="B4324" s="2">
        <f t="shared" si="2276"/>
        <v>145328.67603486773</v>
      </c>
      <c r="C4324" s="2">
        <f t="shared" si="2293"/>
        <v>90984.902080150001</v>
      </c>
      <c r="D4324" s="2">
        <f>SUM(Y4324:Y$4362)</f>
        <v>4453.6817487199996</v>
      </c>
      <c r="E4324" s="73">
        <f t="shared" si="2277"/>
        <v>86531.220331429999</v>
      </c>
      <c r="F4324" s="88">
        <f t="shared" si="2270"/>
        <v>6455.85</v>
      </c>
      <c r="G4324" s="3">
        <f>IF(AND(N4324=1,N4323&gt;1),VLOOKUP(A4323,[1]Plan1!$BK$81:$BM$259,3),G4323)</f>
        <v>6413.24</v>
      </c>
      <c r="H4324" s="11">
        <f t="shared" si="2271"/>
        <v>45397</v>
      </c>
      <c r="I4324" s="11">
        <f t="shared" si="2272"/>
        <v>45427</v>
      </c>
      <c r="J4324" s="12">
        <f t="shared" si="2278"/>
        <v>-6.6002153085962245E-3</v>
      </c>
      <c r="K4324" s="11">
        <f t="shared" si="2294"/>
        <v>45488</v>
      </c>
      <c r="L4324" s="11">
        <f t="shared" si="2279"/>
        <v>45488</v>
      </c>
      <c r="M4324" s="1">
        <f t="shared" si="2298"/>
        <v>21</v>
      </c>
      <c r="N4324" s="1">
        <f t="shared" si="2280"/>
        <v>16</v>
      </c>
      <c r="O4324" s="2">
        <f t="shared" si="2281"/>
        <v>0.9949673</v>
      </c>
      <c r="P4324" s="13">
        <f t="shared" si="2273"/>
        <v>0.99339977999999995</v>
      </c>
      <c r="Q4324" s="13">
        <f t="shared" si="2299"/>
        <v>1.5955114931831451</v>
      </c>
      <c r="R4324" s="2">
        <f t="shared" si="2269"/>
        <v>1.58748176</v>
      </c>
      <c r="S4324" s="2">
        <f t="shared" si="2295"/>
        <v>1.69349298</v>
      </c>
      <c r="T4324" s="2">
        <f t="shared" si="2282"/>
        <v>154082.29295872001</v>
      </c>
      <c r="U4324" s="2">
        <f t="shared" si="2283"/>
        <v>3088.5970278914438</v>
      </c>
      <c r="V4324" s="2">
        <f t="shared" si="2284"/>
        <v>50835.513615256277</v>
      </c>
      <c r="W4324" s="2">
        <f t="shared" si="2285"/>
        <v>144909.01272329772</v>
      </c>
      <c r="X4324" s="17">
        <f t="shared" si="2286"/>
        <v>0</v>
      </c>
      <c r="Y4324" s="2">
        <f t="shared" si="2287"/>
        <v>0</v>
      </c>
      <c r="Z4324" s="72">
        <f t="shared" si="2288"/>
        <v>0</v>
      </c>
      <c r="AA4324" s="2">
        <f t="shared" si="2274"/>
        <v>0</v>
      </c>
      <c r="AB4324" s="12">
        <f t="shared" si="2296"/>
        <v>4.6600000000000003E-2</v>
      </c>
      <c r="AC4324" s="17">
        <f t="shared" si="2289"/>
        <v>16</v>
      </c>
      <c r="AD4324" s="17">
        <v>252</v>
      </c>
      <c r="AE4324" s="13">
        <f t="shared" si="2300"/>
        <v>1.0028960469999999</v>
      </c>
      <c r="AF4324" s="2">
        <f t="shared" si="2275"/>
        <v>446.22956226999997</v>
      </c>
      <c r="AG4324" s="2">
        <f t="shared" si="2290"/>
        <v>419.66331157000002</v>
      </c>
      <c r="AH4324" s="3">
        <f t="shared" si="2291"/>
        <v>0</v>
      </c>
      <c r="AI4324" s="4" t="str">
        <f t="shared" si="2301"/>
        <v>A+J=</v>
      </c>
      <c r="AJ4324" s="11">
        <f t="shared" si="2297"/>
        <v>45488</v>
      </c>
      <c r="AQ4324" s="53"/>
      <c r="AR4324" s="53"/>
    </row>
    <row r="4325" spans="1:44" x14ac:dyDescent="0.2">
      <c r="A4325" s="158">
        <f t="shared" si="2292"/>
        <v>45481</v>
      </c>
      <c r="B4325" s="2">
        <f t="shared" si="2276"/>
        <v>145328.67603486773</v>
      </c>
      <c r="C4325" s="2">
        <f t="shared" si="2293"/>
        <v>90984.902080150001</v>
      </c>
      <c r="D4325" s="2">
        <f>SUM(Y4325:Y$4362)</f>
        <v>4453.6817487199996</v>
      </c>
      <c r="E4325" s="73">
        <f t="shared" si="2277"/>
        <v>86531.220331429999</v>
      </c>
      <c r="F4325" s="88">
        <f t="shared" si="2270"/>
        <v>6455.85</v>
      </c>
      <c r="G4325" s="3">
        <f>IF(AND(N4325=1,N4324&gt;1),VLOOKUP(A4324,[1]Plan1!$BK$81:$BM$259,3),G4324)</f>
        <v>6413.24</v>
      </c>
      <c r="H4325" s="11">
        <f t="shared" si="2271"/>
        <v>45397</v>
      </c>
      <c r="I4325" s="11">
        <f t="shared" si="2272"/>
        <v>45427</v>
      </c>
      <c r="J4325" s="12">
        <f t="shared" si="2278"/>
        <v>-6.6002153085962245E-3</v>
      </c>
      <c r="K4325" s="11">
        <f t="shared" si="2294"/>
        <v>45488</v>
      </c>
      <c r="L4325" s="11">
        <f t="shared" si="2279"/>
        <v>45488</v>
      </c>
      <c r="M4325" s="1">
        <f t="shared" si="2298"/>
        <v>21</v>
      </c>
      <c r="N4325" s="1">
        <f t="shared" si="2280"/>
        <v>16</v>
      </c>
      <c r="O4325" s="2">
        <f t="shared" si="2281"/>
        <v>0.9949673</v>
      </c>
      <c r="P4325" s="13">
        <f t="shared" si="2273"/>
        <v>0.99339977999999995</v>
      </c>
      <c r="Q4325" s="13">
        <f t="shared" si="2299"/>
        <v>1.5955114931831451</v>
      </c>
      <c r="R4325" s="2">
        <f t="shared" si="2269"/>
        <v>1.58748176</v>
      </c>
      <c r="S4325" s="2">
        <f t="shared" si="2295"/>
        <v>1.69349298</v>
      </c>
      <c r="T4325" s="2">
        <f t="shared" si="2282"/>
        <v>154082.29295872001</v>
      </c>
      <c r="U4325" s="2">
        <f t="shared" si="2283"/>
        <v>3088.5970278914438</v>
      </c>
      <c r="V4325" s="2">
        <f t="shared" si="2284"/>
        <v>50835.513615256277</v>
      </c>
      <c r="W4325" s="2">
        <f t="shared" si="2285"/>
        <v>144909.01272329772</v>
      </c>
      <c r="X4325" s="17">
        <f t="shared" si="2286"/>
        <v>0</v>
      </c>
      <c r="Y4325" s="2">
        <f t="shared" si="2287"/>
        <v>0</v>
      </c>
      <c r="Z4325" s="72">
        <f t="shared" si="2288"/>
        <v>0</v>
      </c>
      <c r="AA4325" s="2">
        <f t="shared" si="2274"/>
        <v>0</v>
      </c>
      <c r="AB4325" s="12">
        <f t="shared" si="2296"/>
        <v>4.6600000000000003E-2</v>
      </c>
      <c r="AC4325" s="17">
        <f t="shared" si="2289"/>
        <v>16</v>
      </c>
      <c r="AD4325" s="17">
        <v>252</v>
      </c>
      <c r="AE4325" s="13">
        <f t="shared" si="2300"/>
        <v>1.0028960469999999</v>
      </c>
      <c r="AF4325" s="2">
        <f t="shared" si="2275"/>
        <v>446.22956226999997</v>
      </c>
      <c r="AG4325" s="2">
        <f t="shared" si="2290"/>
        <v>419.66331157000002</v>
      </c>
      <c r="AH4325" s="3">
        <f t="shared" si="2291"/>
        <v>0</v>
      </c>
      <c r="AI4325" s="4" t="str">
        <f t="shared" si="2301"/>
        <v>A+J=</v>
      </c>
      <c r="AJ4325" s="11">
        <f t="shared" si="2297"/>
        <v>45488</v>
      </c>
      <c r="AQ4325" s="53"/>
      <c r="AR4325" s="53"/>
    </row>
    <row r="4326" spans="1:44" x14ac:dyDescent="0.2">
      <c r="A4326" s="158">
        <f t="shared" si="2292"/>
        <v>45482</v>
      </c>
      <c r="B4326" s="2">
        <f t="shared" si="2276"/>
        <v>145311.50226622965</v>
      </c>
      <c r="C4326" s="2">
        <f t="shared" si="2293"/>
        <v>90984.902080150001</v>
      </c>
      <c r="D4326" s="2">
        <f>SUM(Y4326:Y$4362)</f>
        <v>4453.6817487199996</v>
      </c>
      <c r="E4326" s="73">
        <f t="shared" si="2277"/>
        <v>86531.220331429999</v>
      </c>
      <c r="F4326" s="88">
        <f t="shared" si="2270"/>
        <v>6455.85</v>
      </c>
      <c r="G4326" s="3">
        <f>IF(AND(N4326=1,N4325&gt;1),VLOOKUP(A4325,[1]Plan1!$BK$81:$BM$259,3),G4325)</f>
        <v>6413.24</v>
      </c>
      <c r="H4326" s="11">
        <f t="shared" si="2271"/>
        <v>45397</v>
      </c>
      <c r="I4326" s="11">
        <f t="shared" si="2272"/>
        <v>45427</v>
      </c>
      <c r="J4326" s="12">
        <f t="shared" si="2278"/>
        <v>-6.6002153085962245E-3</v>
      </c>
      <c r="K4326" s="11">
        <f t="shared" si="2294"/>
        <v>45488</v>
      </c>
      <c r="L4326" s="11">
        <f t="shared" si="2279"/>
        <v>45488</v>
      </c>
      <c r="M4326" s="1">
        <f t="shared" si="2298"/>
        <v>21</v>
      </c>
      <c r="N4326" s="1">
        <f t="shared" si="2280"/>
        <v>17</v>
      </c>
      <c r="O4326" s="2">
        <f t="shared" si="2281"/>
        <v>0.99465360000000003</v>
      </c>
      <c r="P4326" s="13">
        <f t="shared" si="2273"/>
        <v>0.99339977999999995</v>
      </c>
      <c r="Q4326" s="13">
        <f t="shared" si="2299"/>
        <v>1.5955114931831451</v>
      </c>
      <c r="R4326" s="2">
        <f t="shared" si="2269"/>
        <v>1.58698125</v>
      </c>
      <c r="S4326" s="2">
        <f t="shared" si="2295"/>
        <v>1.69349298</v>
      </c>
      <c r="T4326" s="2">
        <f t="shared" si="2282"/>
        <v>154082.29295872001</v>
      </c>
      <c r="U4326" s="2">
        <f t="shared" si="2283"/>
        <v>3088.5970278914438</v>
      </c>
      <c r="V4326" s="2">
        <f t="shared" si="2284"/>
        <v>50792.203874168197</v>
      </c>
      <c r="W4326" s="2">
        <f t="shared" si="2285"/>
        <v>144865.70298220965</v>
      </c>
      <c r="X4326" s="17">
        <f t="shared" si="2286"/>
        <v>0</v>
      </c>
      <c r="Y4326" s="2">
        <f t="shared" si="2287"/>
        <v>0</v>
      </c>
      <c r="Z4326" s="72">
        <f t="shared" si="2288"/>
        <v>0</v>
      </c>
      <c r="AA4326" s="2">
        <f t="shared" si="2274"/>
        <v>0</v>
      </c>
      <c r="AB4326" s="12">
        <f t="shared" si="2296"/>
        <v>4.6600000000000003E-2</v>
      </c>
      <c r="AC4326" s="17">
        <f t="shared" si="2289"/>
        <v>17</v>
      </c>
      <c r="AD4326" s="17">
        <v>252</v>
      </c>
      <c r="AE4326" s="13">
        <f t="shared" si="2300"/>
        <v>1.003077328</v>
      </c>
      <c r="AF4326" s="2">
        <f t="shared" si="2275"/>
        <v>474.16175442000002</v>
      </c>
      <c r="AG4326" s="2">
        <f t="shared" si="2290"/>
        <v>445.79928402000002</v>
      </c>
      <c r="AH4326" s="3">
        <f t="shared" si="2291"/>
        <v>0</v>
      </c>
      <c r="AI4326" s="4" t="str">
        <f t="shared" si="2301"/>
        <v>A+J=</v>
      </c>
      <c r="AJ4326" s="11">
        <f t="shared" si="2297"/>
        <v>45488</v>
      </c>
      <c r="AQ4326" s="53"/>
      <c r="AR4326" s="53"/>
    </row>
    <row r="4327" spans="1:44" x14ac:dyDescent="0.2">
      <c r="A4327" s="158">
        <f t="shared" si="2292"/>
        <v>45483</v>
      </c>
      <c r="B4327" s="2">
        <f t="shared" si="2276"/>
        <v>145294.32972812239</v>
      </c>
      <c r="C4327" s="2">
        <f t="shared" si="2293"/>
        <v>90984.902080150001</v>
      </c>
      <c r="D4327" s="2">
        <f>SUM(Y4327:Y$4362)</f>
        <v>4453.6817487199996</v>
      </c>
      <c r="E4327" s="73">
        <f t="shared" si="2277"/>
        <v>86531.220331429999</v>
      </c>
      <c r="F4327" s="88">
        <f t="shared" si="2270"/>
        <v>6455.85</v>
      </c>
      <c r="G4327" s="3">
        <f>IF(AND(N4327=1,N4326&gt;1),VLOOKUP(A4326,[1]Plan1!$BK$81:$BM$259,3),G4326)</f>
        <v>6413.24</v>
      </c>
      <c r="H4327" s="11">
        <f t="shared" si="2271"/>
        <v>45397</v>
      </c>
      <c r="I4327" s="11">
        <f t="shared" si="2272"/>
        <v>45427</v>
      </c>
      <c r="J4327" s="12">
        <f t="shared" si="2278"/>
        <v>-6.6002153085962245E-3</v>
      </c>
      <c r="K4327" s="11">
        <f t="shared" si="2294"/>
        <v>45488</v>
      </c>
      <c r="L4327" s="11">
        <f t="shared" si="2279"/>
        <v>45488</v>
      </c>
      <c r="M4327" s="1">
        <f t="shared" si="2298"/>
        <v>21</v>
      </c>
      <c r="N4327" s="1">
        <f t="shared" si="2280"/>
        <v>18</v>
      </c>
      <c r="O4327" s="2">
        <f t="shared" si="2281"/>
        <v>0.99433998999999995</v>
      </c>
      <c r="P4327" s="13">
        <f t="shared" si="2273"/>
        <v>0.99339977999999995</v>
      </c>
      <c r="Q4327" s="13">
        <f t="shared" si="2299"/>
        <v>1.5955114931831451</v>
      </c>
      <c r="R4327" s="2">
        <f t="shared" si="2269"/>
        <v>1.5864808800000001</v>
      </c>
      <c r="S4327" s="2">
        <f t="shared" si="2295"/>
        <v>1.69349298</v>
      </c>
      <c r="T4327" s="2">
        <f t="shared" si="2282"/>
        <v>154082.29295872001</v>
      </c>
      <c r="U4327" s="2">
        <f t="shared" si="2283"/>
        <v>3088.5970278914438</v>
      </c>
      <c r="V4327" s="2">
        <f t="shared" si="2284"/>
        <v>50748.906247450963</v>
      </c>
      <c r="W4327" s="2">
        <f t="shared" si="2285"/>
        <v>144822.4053554924</v>
      </c>
      <c r="X4327" s="17">
        <f t="shared" si="2286"/>
        <v>0</v>
      </c>
      <c r="Y4327" s="2">
        <f t="shared" si="2287"/>
        <v>0</v>
      </c>
      <c r="Z4327" s="72">
        <f t="shared" si="2288"/>
        <v>0</v>
      </c>
      <c r="AA4327" s="2">
        <f t="shared" si="2274"/>
        <v>0</v>
      </c>
      <c r="AB4327" s="12">
        <f t="shared" si="2296"/>
        <v>4.6600000000000003E-2</v>
      </c>
      <c r="AC4327" s="17">
        <f t="shared" si="2289"/>
        <v>18</v>
      </c>
      <c r="AD4327" s="17">
        <v>252</v>
      </c>
      <c r="AE4327" s="13">
        <f t="shared" si="2300"/>
        <v>1.003258642</v>
      </c>
      <c r="AF4327" s="2">
        <f t="shared" si="2275"/>
        <v>502.09903129000003</v>
      </c>
      <c r="AG4327" s="2">
        <f t="shared" si="2290"/>
        <v>471.92437262999999</v>
      </c>
      <c r="AH4327" s="3">
        <f t="shared" si="2291"/>
        <v>0</v>
      </c>
      <c r="AI4327" s="4" t="str">
        <f t="shared" si="2301"/>
        <v>A+J=</v>
      </c>
      <c r="AJ4327" s="11">
        <f t="shared" si="2297"/>
        <v>45488</v>
      </c>
      <c r="AQ4327" s="53"/>
      <c r="AR4327" s="53"/>
    </row>
    <row r="4328" spans="1:44" x14ac:dyDescent="0.2">
      <c r="A4328" s="158">
        <f t="shared" si="2292"/>
        <v>45484</v>
      </c>
      <c r="B4328" s="2">
        <f t="shared" si="2276"/>
        <v>145277.16088292262</v>
      </c>
      <c r="C4328" s="2">
        <f t="shared" si="2293"/>
        <v>90984.902080150001</v>
      </c>
      <c r="D4328" s="2">
        <f>SUM(Y4328:Y$4362)</f>
        <v>4453.6817487199996</v>
      </c>
      <c r="E4328" s="73">
        <f t="shared" si="2277"/>
        <v>86531.220331429999</v>
      </c>
      <c r="F4328" s="88">
        <f t="shared" si="2270"/>
        <v>6455.85</v>
      </c>
      <c r="G4328" s="3">
        <f>IF(AND(N4328=1,N4327&gt;1),VLOOKUP(A4327,[1]Plan1!$BK$81:$BM$259,3),G4327)</f>
        <v>6413.24</v>
      </c>
      <c r="H4328" s="11">
        <f t="shared" si="2271"/>
        <v>45397</v>
      </c>
      <c r="I4328" s="11">
        <f t="shared" si="2272"/>
        <v>45427</v>
      </c>
      <c r="J4328" s="12">
        <f t="shared" si="2278"/>
        <v>-6.6002153085962245E-3</v>
      </c>
      <c r="K4328" s="11">
        <f t="shared" si="2294"/>
        <v>45488</v>
      </c>
      <c r="L4328" s="11">
        <f t="shared" si="2279"/>
        <v>45488</v>
      </c>
      <c r="M4328" s="1">
        <f t="shared" si="2298"/>
        <v>21</v>
      </c>
      <c r="N4328" s="1">
        <f t="shared" si="2280"/>
        <v>19</v>
      </c>
      <c r="O4328" s="2">
        <f t="shared" si="2281"/>
        <v>0.99402648999999998</v>
      </c>
      <c r="P4328" s="13">
        <f t="shared" si="2273"/>
        <v>0.99339977999999995</v>
      </c>
      <c r="Q4328" s="13">
        <f t="shared" si="2299"/>
        <v>1.5955114931831451</v>
      </c>
      <c r="R4328" s="2">
        <f t="shared" si="2269"/>
        <v>1.58598068</v>
      </c>
      <c r="S4328" s="2">
        <f t="shared" si="2295"/>
        <v>1.69349298</v>
      </c>
      <c r="T4328" s="2">
        <f t="shared" si="2282"/>
        <v>154082.29295872001</v>
      </c>
      <c r="U4328" s="2">
        <f t="shared" si="2283"/>
        <v>3088.5970278914438</v>
      </c>
      <c r="V4328" s="2">
        <f t="shared" si="2284"/>
        <v>50705.623331041177</v>
      </c>
      <c r="W4328" s="2">
        <f t="shared" si="2285"/>
        <v>144779.12243908262</v>
      </c>
      <c r="X4328" s="17">
        <f t="shared" si="2286"/>
        <v>0</v>
      </c>
      <c r="Y4328" s="2">
        <f t="shared" si="2287"/>
        <v>0</v>
      </c>
      <c r="Z4328" s="72">
        <f t="shared" si="2288"/>
        <v>0</v>
      </c>
      <c r="AA4328" s="2">
        <f t="shared" si="2274"/>
        <v>0</v>
      </c>
      <c r="AB4328" s="12">
        <f t="shared" si="2296"/>
        <v>4.6600000000000003E-2</v>
      </c>
      <c r="AC4328" s="17">
        <f t="shared" si="2289"/>
        <v>19</v>
      </c>
      <c r="AD4328" s="17">
        <v>252</v>
      </c>
      <c r="AE4328" s="13">
        <f t="shared" si="2300"/>
        <v>1.003439988</v>
      </c>
      <c r="AF4328" s="2">
        <f t="shared" si="2275"/>
        <v>530.04123878999997</v>
      </c>
      <c r="AG4328" s="2">
        <f t="shared" si="2290"/>
        <v>498.03844384000001</v>
      </c>
      <c r="AH4328" s="3">
        <f t="shared" si="2291"/>
        <v>0</v>
      </c>
      <c r="AI4328" s="4" t="str">
        <f t="shared" si="2301"/>
        <v>A+J=</v>
      </c>
      <c r="AJ4328" s="11">
        <f t="shared" si="2297"/>
        <v>45488</v>
      </c>
      <c r="AQ4328" s="53"/>
      <c r="AR4328" s="53"/>
    </row>
    <row r="4329" spans="1:44" x14ac:dyDescent="0.2">
      <c r="A4329" s="158">
        <f t="shared" si="2292"/>
        <v>45485</v>
      </c>
      <c r="B4329" s="2">
        <f t="shared" si="2276"/>
        <v>145259.99602395028</v>
      </c>
      <c r="C4329" s="2">
        <f t="shared" si="2293"/>
        <v>90984.902080150001</v>
      </c>
      <c r="D4329" s="2">
        <f>SUM(Y4329:Y$4362)</f>
        <v>4453.6817487199996</v>
      </c>
      <c r="E4329" s="73">
        <f t="shared" si="2277"/>
        <v>86531.220331429999</v>
      </c>
      <c r="F4329" s="88">
        <f t="shared" si="2270"/>
        <v>6455.85</v>
      </c>
      <c r="G4329" s="3">
        <f>IF(AND(N4329=1,N4328&gt;1),VLOOKUP(A4328,[1]Plan1!$BK$81:$BM$259,3),G4328)</f>
        <v>6413.24</v>
      </c>
      <c r="H4329" s="11">
        <f t="shared" si="2271"/>
        <v>45397</v>
      </c>
      <c r="I4329" s="11">
        <f t="shared" si="2272"/>
        <v>45427</v>
      </c>
      <c r="J4329" s="12">
        <f t="shared" si="2278"/>
        <v>-6.6002153085962245E-3</v>
      </c>
      <c r="K4329" s="11">
        <f t="shared" si="2294"/>
        <v>45488</v>
      </c>
      <c r="L4329" s="11">
        <f t="shared" si="2279"/>
        <v>45488</v>
      </c>
      <c r="M4329" s="1">
        <f t="shared" si="2298"/>
        <v>21</v>
      </c>
      <c r="N4329" s="1">
        <f t="shared" si="2280"/>
        <v>20</v>
      </c>
      <c r="O4329" s="2">
        <f t="shared" si="2281"/>
        <v>0.99371308999999997</v>
      </c>
      <c r="P4329" s="13">
        <f t="shared" si="2273"/>
        <v>0.99339977999999995</v>
      </c>
      <c r="Q4329" s="13">
        <f t="shared" si="2299"/>
        <v>1.5955114931831451</v>
      </c>
      <c r="R4329" s="2">
        <f t="shared" ref="R4329:R4392" si="2302">TRUNC(TRUNC((O4329*Q4329),15),8)</f>
        <v>1.58548065</v>
      </c>
      <c r="S4329" s="2">
        <f t="shared" si="2295"/>
        <v>1.69349298</v>
      </c>
      <c r="T4329" s="2">
        <f t="shared" si="2282"/>
        <v>154082.29295872001</v>
      </c>
      <c r="U4329" s="2">
        <f t="shared" si="2283"/>
        <v>3088.5970278914438</v>
      </c>
      <c r="V4329" s="2">
        <f t="shared" si="2284"/>
        <v>50662.355124938855</v>
      </c>
      <c r="W4329" s="2">
        <f t="shared" si="2285"/>
        <v>144735.85423298029</v>
      </c>
      <c r="X4329" s="17">
        <f t="shared" si="2286"/>
        <v>0</v>
      </c>
      <c r="Y4329" s="2">
        <f t="shared" si="2287"/>
        <v>0</v>
      </c>
      <c r="Z4329" s="72">
        <f t="shared" si="2288"/>
        <v>0</v>
      </c>
      <c r="AA4329" s="2">
        <f t="shared" si="2274"/>
        <v>0</v>
      </c>
      <c r="AB4329" s="12">
        <f t="shared" si="2296"/>
        <v>4.6600000000000003E-2</v>
      </c>
      <c r="AC4329" s="17">
        <f t="shared" si="2289"/>
        <v>20</v>
      </c>
      <c r="AD4329" s="17">
        <v>252</v>
      </c>
      <c r="AE4329" s="13">
        <f t="shared" si="2300"/>
        <v>1.0036213679999999</v>
      </c>
      <c r="AF4329" s="2">
        <f t="shared" si="2275"/>
        <v>557.98868507999998</v>
      </c>
      <c r="AG4329" s="2">
        <f t="shared" si="2290"/>
        <v>524.14179096999999</v>
      </c>
      <c r="AH4329" s="3">
        <f t="shared" si="2291"/>
        <v>0</v>
      </c>
      <c r="AI4329" s="4" t="str">
        <f t="shared" si="2301"/>
        <v>A+J=</v>
      </c>
      <c r="AJ4329" s="11">
        <f t="shared" si="2297"/>
        <v>45488</v>
      </c>
      <c r="AQ4329" s="53"/>
      <c r="AR4329" s="53"/>
    </row>
    <row r="4330" spans="1:44" x14ac:dyDescent="0.2">
      <c r="A4330" s="158">
        <f t="shared" si="2292"/>
        <v>45486</v>
      </c>
      <c r="B4330" s="2">
        <f t="shared" si="2276"/>
        <v>145242.83225959883</v>
      </c>
      <c r="C4330" s="2">
        <f t="shared" si="2293"/>
        <v>90984.902080150001</v>
      </c>
      <c r="D4330" s="2">
        <f>SUM(Y4330:Y$4362)</f>
        <v>4453.6817487199996</v>
      </c>
      <c r="E4330" s="73">
        <f t="shared" si="2277"/>
        <v>86531.220331429999</v>
      </c>
      <c r="F4330" s="88">
        <f t="shared" ref="F4330:F4393" si="2303">IF(G4330=G4329,F4329,G4329)</f>
        <v>6455.85</v>
      </c>
      <c r="G4330" s="3">
        <f>IF(AND(N4330=1,N4329&gt;1),VLOOKUP(A4329,[1]Plan1!$BK$81:$BM$259,3),G4329)</f>
        <v>6413.24</v>
      </c>
      <c r="H4330" s="11">
        <f t="shared" ref="H4330:H4393" si="2304">EDATE(I4330,-1)</f>
        <v>45397</v>
      </c>
      <c r="I4330" s="11">
        <f t="shared" ref="I4330:I4393" si="2305">IF(X4329&gt;0,EDATE(A4330,-1),+I4329)</f>
        <v>45427</v>
      </c>
      <c r="J4330" s="12">
        <f t="shared" si="2278"/>
        <v>-6.6002153085962245E-3</v>
      </c>
      <c r="K4330" s="11">
        <f t="shared" si="2294"/>
        <v>45488</v>
      </c>
      <c r="L4330" s="11">
        <f t="shared" si="2279"/>
        <v>45488</v>
      </c>
      <c r="M4330" s="1">
        <f t="shared" si="2298"/>
        <v>21</v>
      </c>
      <c r="N4330" s="1">
        <f t="shared" si="2280"/>
        <v>21</v>
      </c>
      <c r="O4330" s="2">
        <f t="shared" si="2281"/>
        <v>0.99339977999999995</v>
      </c>
      <c r="P4330" s="13">
        <f t="shared" ref="P4330:P4393" si="2306">IF(L4330&gt;L4329,O4329,P4329)</f>
        <v>0.99339977999999995</v>
      </c>
      <c r="Q4330" s="13">
        <f t="shared" si="2299"/>
        <v>1.5955114931831451</v>
      </c>
      <c r="R4330" s="2">
        <f t="shared" si="2302"/>
        <v>1.5849807600000001</v>
      </c>
      <c r="S4330" s="2">
        <f t="shared" si="2295"/>
        <v>1.69349298</v>
      </c>
      <c r="T4330" s="2">
        <f t="shared" si="2282"/>
        <v>154082.29295872001</v>
      </c>
      <c r="U4330" s="2">
        <f t="shared" si="2283"/>
        <v>3088.5970278914438</v>
      </c>
      <c r="V4330" s="2">
        <f t="shared" si="2284"/>
        <v>50619.099033207378</v>
      </c>
      <c r="W4330" s="2">
        <f t="shared" si="2285"/>
        <v>144692.59814124883</v>
      </c>
      <c r="X4330" s="17">
        <f t="shared" si="2286"/>
        <v>0</v>
      </c>
      <c r="Y4330" s="2">
        <f t="shared" si="2287"/>
        <v>0</v>
      </c>
      <c r="Z4330" s="72">
        <f t="shared" si="2288"/>
        <v>0</v>
      </c>
      <c r="AA4330" s="2">
        <f t="shared" si="2274"/>
        <v>0</v>
      </c>
      <c r="AB4330" s="12">
        <f t="shared" si="2296"/>
        <v>4.6600000000000003E-2</v>
      </c>
      <c r="AC4330" s="17">
        <f t="shared" si="2289"/>
        <v>21</v>
      </c>
      <c r="AD4330" s="17">
        <v>252</v>
      </c>
      <c r="AE4330" s="13">
        <f t="shared" si="2300"/>
        <v>1.00380278</v>
      </c>
      <c r="AF4330" s="2">
        <f t="shared" si="2275"/>
        <v>585.94106201</v>
      </c>
      <c r="AG4330" s="2">
        <f t="shared" si="2290"/>
        <v>550.23411835000002</v>
      </c>
      <c r="AH4330" s="3">
        <f t="shared" si="2291"/>
        <v>0</v>
      </c>
      <c r="AI4330" s="4" t="str">
        <f t="shared" si="2301"/>
        <v>A+J=</v>
      </c>
      <c r="AJ4330" s="11">
        <f t="shared" si="2297"/>
        <v>45488</v>
      </c>
      <c r="AQ4330" s="53"/>
      <c r="AR4330" s="53"/>
    </row>
    <row r="4331" spans="1:44" x14ac:dyDescent="0.2">
      <c r="A4331" s="158">
        <f t="shared" si="2292"/>
        <v>45487</v>
      </c>
      <c r="B4331" s="2">
        <f t="shared" si="2276"/>
        <v>145242.83225959883</v>
      </c>
      <c r="C4331" s="2">
        <f t="shared" si="2293"/>
        <v>90984.902080150001</v>
      </c>
      <c r="D4331" s="2">
        <f>SUM(Y4331:Y$4362)</f>
        <v>4453.6817487199996</v>
      </c>
      <c r="E4331" s="73">
        <f t="shared" si="2277"/>
        <v>86531.220331429999</v>
      </c>
      <c r="F4331" s="88">
        <f t="shared" si="2303"/>
        <v>6455.85</v>
      </c>
      <c r="G4331" s="3">
        <f>IF(AND(N4331=1,N4330&gt;1),VLOOKUP(A4330,[1]Plan1!$BK$81:$BM$259,3),G4330)</f>
        <v>6413.24</v>
      </c>
      <c r="H4331" s="11">
        <f t="shared" si="2304"/>
        <v>45397</v>
      </c>
      <c r="I4331" s="11">
        <f t="shared" si="2305"/>
        <v>45427</v>
      </c>
      <c r="J4331" s="12">
        <f t="shared" si="2278"/>
        <v>-6.6002153085962245E-3</v>
      </c>
      <c r="K4331" s="11">
        <f t="shared" si="2294"/>
        <v>45518</v>
      </c>
      <c r="L4331" s="11">
        <f t="shared" si="2279"/>
        <v>45488</v>
      </c>
      <c r="M4331" s="1">
        <f t="shared" si="2298"/>
        <v>21</v>
      </c>
      <c r="N4331" s="1">
        <f t="shared" si="2280"/>
        <v>21</v>
      </c>
      <c r="O4331" s="2">
        <f t="shared" si="2281"/>
        <v>0.99339977999999995</v>
      </c>
      <c r="P4331" s="13">
        <f t="shared" si="2306"/>
        <v>0.99339977999999995</v>
      </c>
      <c r="Q4331" s="13">
        <f t="shared" si="2299"/>
        <v>1.5955114931831451</v>
      </c>
      <c r="R4331" s="2">
        <f t="shared" si="2302"/>
        <v>1.5849807600000001</v>
      </c>
      <c r="S4331" s="2">
        <f t="shared" si="2295"/>
        <v>1.69349298</v>
      </c>
      <c r="T4331" s="2">
        <f t="shared" si="2282"/>
        <v>154082.29295872001</v>
      </c>
      <c r="U4331" s="2">
        <f t="shared" si="2283"/>
        <v>3088.5970278914438</v>
      </c>
      <c r="V4331" s="2">
        <f t="shared" si="2284"/>
        <v>50619.099033207378</v>
      </c>
      <c r="W4331" s="2">
        <f t="shared" si="2285"/>
        <v>144692.59814124883</v>
      </c>
      <c r="X4331" s="17">
        <f t="shared" si="2286"/>
        <v>0</v>
      </c>
      <c r="Y4331" s="2">
        <f t="shared" si="2287"/>
        <v>0</v>
      </c>
      <c r="Z4331" s="72">
        <f t="shared" si="2288"/>
        <v>0</v>
      </c>
      <c r="AA4331" s="2">
        <f t="shared" si="2274"/>
        <v>0</v>
      </c>
      <c r="AB4331" s="12">
        <f t="shared" si="2296"/>
        <v>4.6600000000000003E-2</v>
      </c>
      <c r="AC4331" s="17">
        <f t="shared" si="2289"/>
        <v>21</v>
      </c>
      <c r="AD4331" s="17">
        <v>252</v>
      </c>
      <c r="AE4331" s="13">
        <f t="shared" si="2300"/>
        <v>1.00380278</v>
      </c>
      <c r="AF4331" s="2">
        <f t="shared" si="2275"/>
        <v>585.94106201</v>
      </c>
      <c r="AG4331" s="2">
        <f t="shared" si="2290"/>
        <v>550.23411835000002</v>
      </c>
      <c r="AH4331" s="3">
        <f t="shared" si="2291"/>
        <v>0</v>
      </c>
      <c r="AI4331" s="4" t="str">
        <f t="shared" si="2301"/>
        <v>A+J=</v>
      </c>
      <c r="AJ4331" s="11">
        <f t="shared" si="2297"/>
        <v>45488</v>
      </c>
      <c r="AQ4331" s="53"/>
      <c r="AR4331" s="53"/>
    </row>
    <row r="4332" spans="1:44" x14ac:dyDescent="0.2">
      <c r="A4332" s="158">
        <f t="shared" si="2292"/>
        <v>45488</v>
      </c>
      <c r="B4332" s="2">
        <f t="shared" si="2276"/>
        <v>145242.83225959883</v>
      </c>
      <c r="C4332" s="2">
        <f t="shared" si="2293"/>
        <v>90984.902080150001</v>
      </c>
      <c r="D4332" s="2">
        <f>SUM(Y4332:Y$4362)</f>
        <v>4453.6817487199996</v>
      </c>
      <c r="E4332" s="73">
        <f t="shared" si="2277"/>
        <v>86531.220331429999</v>
      </c>
      <c r="F4332" s="88">
        <f t="shared" si="2303"/>
        <v>6455.85</v>
      </c>
      <c r="G4332" s="3">
        <f>IF(AND(N4332=1,N4331&gt;1),VLOOKUP(A4331,[1]Plan1!$BK$81:$BM$259,3),G4331)</f>
        <v>6413.24</v>
      </c>
      <c r="H4332" s="11">
        <f t="shared" si="2304"/>
        <v>45397</v>
      </c>
      <c r="I4332" s="11">
        <f t="shared" si="2305"/>
        <v>45427</v>
      </c>
      <c r="J4332" s="12">
        <f t="shared" si="2278"/>
        <v>-6.6002153085962245E-3</v>
      </c>
      <c r="K4332" s="11">
        <f t="shared" si="2294"/>
        <v>45518</v>
      </c>
      <c r="L4332" s="11">
        <f t="shared" si="2279"/>
        <v>45488</v>
      </c>
      <c r="M4332" s="1">
        <f t="shared" si="2298"/>
        <v>21</v>
      </c>
      <c r="N4332" s="1">
        <f t="shared" si="2280"/>
        <v>21</v>
      </c>
      <c r="O4332" s="2">
        <f t="shared" si="2281"/>
        <v>0.99339977999999995</v>
      </c>
      <c r="P4332" s="13">
        <f t="shared" si="2306"/>
        <v>0.99339977999999995</v>
      </c>
      <c r="Q4332" s="13">
        <f t="shared" si="2299"/>
        <v>1.5955114931831451</v>
      </c>
      <c r="R4332" s="2">
        <f t="shared" si="2302"/>
        <v>1.5849807600000001</v>
      </c>
      <c r="S4332" s="2">
        <f t="shared" si="2295"/>
        <v>1.69349298</v>
      </c>
      <c r="T4332" s="2">
        <f t="shared" si="2282"/>
        <v>154082.29295872001</v>
      </c>
      <c r="U4332" s="2">
        <f t="shared" si="2283"/>
        <v>3088.5970278914438</v>
      </c>
      <c r="V4332" s="2">
        <f t="shared" si="2284"/>
        <v>50619.099033207378</v>
      </c>
      <c r="W4332" s="2">
        <f t="shared" si="2285"/>
        <v>144692.59814124883</v>
      </c>
      <c r="X4332" s="17">
        <f t="shared" si="2286"/>
        <v>142</v>
      </c>
      <c r="Y4332" s="2">
        <f t="shared" si="2287"/>
        <v>2230.6513685199998</v>
      </c>
      <c r="Z4332" s="72">
        <f t="shared" si="2288"/>
        <v>2.4516719999999999E-2</v>
      </c>
      <c r="AA4332" s="2">
        <f t="shared" si="2274"/>
        <v>3777.5924334199999</v>
      </c>
      <c r="AB4332" s="12">
        <f t="shared" si="2296"/>
        <v>4.6600000000000003E-2</v>
      </c>
      <c r="AC4332" s="17">
        <f t="shared" si="2289"/>
        <v>21</v>
      </c>
      <c r="AD4332" s="17">
        <v>252</v>
      </c>
      <c r="AE4332" s="13">
        <f t="shared" si="2300"/>
        <v>1.00380278</v>
      </c>
      <c r="AF4332" s="2">
        <f t="shared" si="2275"/>
        <v>585.94106201</v>
      </c>
      <c r="AG4332" s="2">
        <f t="shared" si="2290"/>
        <v>550.23411835000002</v>
      </c>
      <c r="AH4332" s="3">
        <f t="shared" si="2291"/>
        <v>4363.5334954299997</v>
      </c>
      <c r="AI4332" s="4" t="str">
        <f t="shared" si="2301"/>
        <v>A+J=</v>
      </c>
      <c r="AJ4332" s="11">
        <f t="shared" si="2297"/>
        <v>45488</v>
      </c>
      <c r="AQ4332" s="53"/>
      <c r="AR4332" s="53"/>
    </row>
    <row r="4333" spans="1:44" x14ac:dyDescent="0.2">
      <c r="A4333" s="158">
        <f t="shared" si="2292"/>
        <v>45489</v>
      </c>
      <c r="B4333" s="2">
        <f t="shared" si="2276"/>
        <v>140899.19350400253</v>
      </c>
      <c r="C4333" s="2">
        <f t="shared" si="2293"/>
        <v>88754.250711629997</v>
      </c>
      <c r="D4333" s="2">
        <f>SUM(Y4333:Y$4362)</f>
        <v>2223.0303801999999</v>
      </c>
      <c r="E4333" s="73">
        <f t="shared" si="2277"/>
        <v>86531.220331429999</v>
      </c>
      <c r="F4333" s="88">
        <f t="shared" si="2303"/>
        <v>6455.85</v>
      </c>
      <c r="G4333" s="3">
        <f>IF(AND(N4333=1,N4332&gt;1),VLOOKUP(A4332,[1]Plan1!$BK$81:$BM$259,3),G4332)</f>
        <v>6413.24</v>
      </c>
      <c r="H4333" s="11">
        <f t="shared" si="2304"/>
        <v>45428</v>
      </c>
      <c r="I4333" s="11">
        <f t="shared" si="2305"/>
        <v>45459</v>
      </c>
      <c r="J4333" s="12">
        <f t="shared" si="2278"/>
        <v>-6.6002153085962245E-3</v>
      </c>
      <c r="K4333" s="11">
        <f t="shared" si="2294"/>
        <v>45518</v>
      </c>
      <c r="L4333" s="11">
        <f t="shared" si="2279"/>
        <v>45518</v>
      </c>
      <c r="M4333" s="1">
        <f t="shared" si="2298"/>
        <v>22</v>
      </c>
      <c r="N4333" s="1">
        <f t="shared" si="2280"/>
        <v>1</v>
      </c>
      <c r="O4333" s="2">
        <f t="shared" si="2281"/>
        <v>0.99969903999999998</v>
      </c>
      <c r="P4333" s="13">
        <f t="shared" si="2306"/>
        <v>0.99339977999999995</v>
      </c>
      <c r="Q4333" s="13">
        <f t="shared" si="2299"/>
        <v>1.5849807663156077</v>
      </c>
      <c r="R4333" s="2">
        <f t="shared" si="2302"/>
        <v>1.5845037500000001</v>
      </c>
      <c r="S4333" s="2">
        <f t="shared" si="2295"/>
        <v>1.69349298</v>
      </c>
      <c r="T4333" s="2">
        <f t="shared" si="2282"/>
        <v>150304.7005253</v>
      </c>
      <c r="U4333" s="2">
        <f t="shared" si="2283"/>
        <v>1541.6559629954311</v>
      </c>
      <c r="V4333" s="2">
        <f t="shared" si="2284"/>
        <v>50577.822775797089</v>
      </c>
      <c r="W4333" s="2">
        <f t="shared" si="2285"/>
        <v>140873.72945042251</v>
      </c>
      <c r="X4333" s="17">
        <f t="shared" si="2286"/>
        <v>0</v>
      </c>
      <c r="Y4333" s="2">
        <f t="shared" si="2287"/>
        <v>0</v>
      </c>
      <c r="Z4333" s="72">
        <f t="shared" si="2288"/>
        <v>0</v>
      </c>
      <c r="AA4333" s="2">
        <f t="shared" si="2274"/>
        <v>0</v>
      </c>
      <c r="AB4333" s="12">
        <f t="shared" si="2296"/>
        <v>4.6600000000000003E-2</v>
      </c>
      <c r="AC4333" s="17">
        <f t="shared" si="2289"/>
        <v>1</v>
      </c>
      <c r="AD4333" s="17">
        <v>252</v>
      </c>
      <c r="AE4333" s="13">
        <f t="shared" si="2300"/>
        <v>1.0001807579999999</v>
      </c>
      <c r="AF4333" s="2">
        <f t="shared" si="2275"/>
        <v>27.168777049999999</v>
      </c>
      <c r="AG4333" s="2">
        <f t="shared" si="2290"/>
        <v>25.464053580000002</v>
      </c>
      <c r="AH4333" s="3">
        <f t="shared" si="2291"/>
        <v>0</v>
      </c>
      <c r="AI4333" s="4" t="str">
        <f t="shared" si="2301"/>
        <v>A+J=</v>
      </c>
      <c r="AJ4333" s="11">
        <f t="shared" si="2297"/>
        <v>45518</v>
      </c>
      <c r="AQ4333" s="53"/>
      <c r="AR4333" s="53"/>
    </row>
    <row r="4334" spans="1:44" x14ac:dyDescent="0.2">
      <c r="A4334" s="158">
        <f t="shared" si="2292"/>
        <v>45490</v>
      </c>
      <c r="B4334" s="2">
        <f t="shared" si="2276"/>
        <v>140883.38213792085</v>
      </c>
      <c r="C4334" s="2">
        <f t="shared" si="2293"/>
        <v>88754.250711629997</v>
      </c>
      <c r="D4334" s="2">
        <f>SUM(Y4334:Y$4362)</f>
        <v>2223.0303801999999</v>
      </c>
      <c r="E4334" s="73">
        <f t="shared" si="2277"/>
        <v>86531.220331429999</v>
      </c>
      <c r="F4334" s="88">
        <f t="shared" si="2303"/>
        <v>6455.85</v>
      </c>
      <c r="G4334" s="3">
        <f>IF(AND(N4334=1,N4333&gt;1),VLOOKUP(A4333,[1]Plan1!$BK$81:$BM$259,3),G4333)</f>
        <v>6413.24</v>
      </c>
      <c r="H4334" s="11">
        <f t="shared" si="2304"/>
        <v>45428</v>
      </c>
      <c r="I4334" s="11">
        <f t="shared" si="2305"/>
        <v>45459</v>
      </c>
      <c r="J4334" s="12">
        <f t="shared" si="2278"/>
        <v>-6.6002153085962245E-3</v>
      </c>
      <c r="K4334" s="11">
        <f t="shared" si="2294"/>
        <v>45518</v>
      </c>
      <c r="L4334" s="11">
        <f t="shared" si="2279"/>
        <v>45518</v>
      </c>
      <c r="M4334" s="1">
        <f t="shared" si="2298"/>
        <v>22</v>
      </c>
      <c r="N4334" s="1">
        <f t="shared" si="2280"/>
        <v>2</v>
      </c>
      <c r="O4334" s="2">
        <f t="shared" si="2281"/>
        <v>0.99939816999999997</v>
      </c>
      <c r="P4334" s="13">
        <f t="shared" si="2306"/>
        <v>0.99339977999999995</v>
      </c>
      <c r="Q4334" s="13">
        <f t="shared" si="2299"/>
        <v>1.5849807663156077</v>
      </c>
      <c r="R4334" s="2">
        <f t="shared" si="2302"/>
        <v>1.58402687</v>
      </c>
      <c r="S4334" s="2">
        <f t="shared" si="2295"/>
        <v>1.69349298</v>
      </c>
      <c r="T4334" s="2">
        <f t="shared" si="2282"/>
        <v>150304.7005253</v>
      </c>
      <c r="U4334" s="2">
        <f t="shared" si="2283"/>
        <v>1541.6559629954311</v>
      </c>
      <c r="V4334" s="2">
        <f t="shared" si="2284"/>
        <v>50536.557767445425</v>
      </c>
      <c r="W4334" s="2">
        <f t="shared" si="2285"/>
        <v>140832.46444207086</v>
      </c>
      <c r="X4334" s="17">
        <f t="shared" si="2286"/>
        <v>0</v>
      </c>
      <c r="Y4334" s="2">
        <f t="shared" si="2287"/>
        <v>0</v>
      </c>
      <c r="Z4334" s="72">
        <f t="shared" si="2288"/>
        <v>0</v>
      </c>
      <c r="AA4334" s="2">
        <f t="shared" si="2274"/>
        <v>0</v>
      </c>
      <c r="AB4334" s="12">
        <f t="shared" si="2296"/>
        <v>4.6600000000000003E-2</v>
      </c>
      <c r="AC4334" s="17">
        <f t="shared" si="2289"/>
        <v>2</v>
      </c>
      <c r="AD4334" s="17">
        <v>252</v>
      </c>
      <c r="AE4334" s="13">
        <f t="shared" si="2300"/>
        <v>1.0003615480000001</v>
      </c>
      <c r="AF4334" s="2">
        <f t="shared" si="2275"/>
        <v>54.342363859999999</v>
      </c>
      <c r="AG4334" s="2">
        <f t="shared" si="2290"/>
        <v>50.917695850000001</v>
      </c>
      <c r="AH4334" s="3">
        <f t="shared" si="2291"/>
        <v>0</v>
      </c>
      <c r="AI4334" s="4" t="str">
        <f t="shared" si="2301"/>
        <v>A+J=</v>
      </c>
      <c r="AJ4334" s="11">
        <f t="shared" si="2297"/>
        <v>45518</v>
      </c>
      <c r="AQ4334" s="53"/>
      <c r="AR4334" s="53"/>
    </row>
    <row r="4335" spans="1:44" x14ac:dyDescent="0.2">
      <c r="A4335" s="158">
        <f t="shared" si="2292"/>
        <v>45491</v>
      </c>
      <c r="B4335" s="2">
        <f t="shared" si="2276"/>
        <v>140867.57348406225</v>
      </c>
      <c r="C4335" s="2">
        <f t="shared" si="2293"/>
        <v>88754.250711629997</v>
      </c>
      <c r="D4335" s="2">
        <f>SUM(Y4335:Y$4362)</f>
        <v>2223.0303801999999</v>
      </c>
      <c r="E4335" s="73">
        <f t="shared" si="2277"/>
        <v>86531.220331429999</v>
      </c>
      <c r="F4335" s="88">
        <f t="shared" si="2303"/>
        <v>6455.85</v>
      </c>
      <c r="G4335" s="3">
        <f>IF(AND(N4335=1,N4334&gt;1),VLOOKUP(A4334,[1]Plan1!$BK$81:$BM$259,3),G4334)</f>
        <v>6413.24</v>
      </c>
      <c r="H4335" s="11">
        <f t="shared" si="2304"/>
        <v>45428</v>
      </c>
      <c r="I4335" s="11">
        <f t="shared" si="2305"/>
        <v>45459</v>
      </c>
      <c r="J4335" s="12">
        <f t="shared" si="2278"/>
        <v>-6.6002153085962245E-3</v>
      </c>
      <c r="K4335" s="11">
        <f t="shared" si="2294"/>
        <v>45518</v>
      </c>
      <c r="L4335" s="11">
        <f t="shared" si="2279"/>
        <v>45518</v>
      </c>
      <c r="M4335" s="1">
        <f t="shared" si="2298"/>
        <v>22</v>
      </c>
      <c r="N4335" s="1">
        <f t="shared" si="2280"/>
        <v>3</v>
      </c>
      <c r="O4335" s="2">
        <f t="shared" si="2281"/>
        <v>0.99909738999999997</v>
      </c>
      <c r="P4335" s="13">
        <f t="shared" si="2306"/>
        <v>0.99339977999999995</v>
      </c>
      <c r="Q4335" s="13">
        <f t="shared" si="2299"/>
        <v>1.5849807663156077</v>
      </c>
      <c r="R4335" s="2">
        <f t="shared" si="2302"/>
        <v>1.5835501400000001</v>
      </c>
      <c r="S4335" s="2">
        <f t="shared" si="2295"/>
        <v>1.69349298</v>
      </c>
      <c r="T4335" s="2">
        <f t="shared" si="2282"/>
        <v>150304.7005253</v>
      </c>
      <c r="U4335" s="2">
        <f t="shared" si="2283"/>
        <v>1541.6559629954311</v>
      </c>
      <c r="V4335" s="2">
        <f t="shared" si="2284"/>
        <v>50495.305738776828</v>
      </c>
      <c r="W4335" s="2">
        <f t="shared" si="2285"/>
        <v>140791.21241340225</v>
      </c>
      <c r="X4335" s="17">
        <f t="shared" si="2286"/>
        <v>0</v>
      </c>
      <c r="Y4335" s="2">
        <f t="shared" si="2287"/>
        <v>0</v>
      </c>
      <c r="Z4335" s="72">
        <f t="shared" si="2288"/>
        <v>0</v>
      </c>
      <c r="AA4335" s="2">
        <f t="shared" si="2274"/>
        <v>0</v>
      </c>
      <c r="AB4335" s="12">
        <f t="shared" si="2296"/>
        <v>4.6600000000000003E-2</v>
      </c>
      <c r="AC4335" s="17">
        <f t="shared" si="2289"/>
        <v>3</v>
      </c>
      <c r="AD4335" s="17">
        <v>252</v>
      </c>
      <c r="AE4335" s="13">
        <f t="shared" si="2300"/>
        <v>1.0005423710000001</v>
      </c>
      <c r="AF4335" s="2">
        <f t="shared" si="2275"/>
        <v>81.520910720000003</v>
      </c>
      <c r="AG4335" s="2">
        <f t="shared" si="2290"/>
        <v>76.361070659999996</v>
      </c>
      <c r="AH4335" s="3">
        <f t="shared" si="2291"/>
        <v>0</v>
      </c>
      <c r="AI4335" s="4" t="str">
        <f t="shared" si="2301"/>
        <v>A+J=</v>
      </c>
      <c r="AJ4335" s="11">
        <f t="shared" si="2297"/>
        <v>45518</v>
      </c>
      <c r="AQ4335" s="53"/>
      <c r="AR4335" s="53"/>
    </row>
    <row r="4336" spans="1:44" x14ac:dyDescent="0.2">
      <c r="A4336" s="158">
        <f t="shared" si="2292"/>
        <v>45492</v>
      </c>
      <c r="B4336" s="2">
        <f t="shared" si="2276"/>
        <v>140851.76667946449</v>
      </c>
      <c r="C4336" s="2">
        <f t="shared" si="2293"/>
        <v>88754.250711629997</v>
      </c>
      <c r="D4336" s="2">
        <f>SUM(Y4336:Y$4362)</f>
        <v>2223.0303801999999</v>
      </c>
      <c r="E4336" s="73">
        <f t="shared" si="2277"/>
        <v>86531.220331429999</v>
      </c>
      <c r="F4336" s="88">
        <f t="shared" si="2303"/>
        <v>6455.85</v>
      </c>
      <c r="G4336" s="3">
        <f>IF(AND(N4336=1,N4335&gt;1),VLOOKUP(A4335,[1]Plan1!$BK$81:$BM$259,3),G4335)</f>
        <v>6413.24</v>
      </c>
      <c r="H4336" s="11">
        <f t="shared" si="2304"/>
        <v>45428</v>
      </c>
      <c r="I4336" s="11">
        <f t="shared" si="2305"/>
        <v>45459</v>
      </c>
      <c r="J4336" s="12">
        <f t="shared" si="2278"/>
        <v>-6.6002153085962245E-3</v>
      </c>
      <c r="K4336" s="11">
        <f t="shared" si="2294"/>
        <v>45518</v>
      </c>
      <c r="L4336" s="11">
        <f t="shared" si="2279"/>
        <v>45518</v>
      </c>
      <c r="M4336" s="1">
        <f t="shared" si="2298"/>
        <v>22</v>
      </c>
      <c r="N4336" s="1">
        <f t="shared" si="2280"/>
        <v>4</v>
      </c>
      <c r="O4336" s="2">
        <f t="shared" si="2281"/>
        <v>0.99879669999999998</v>
      </c>
      <c r="P4336" s="13">
        <f t="shared" si="2306"/>
        <v>0.99339977999999995</v>
      </c>
      <c r="Q4336" s="13">
        <f t="shared" si="2299"/>
        <v>1.5849807663156077</v>
      </c>
      <c r="R4336" s="2">
        <f t="shared" si="2302"/>
        <v>1.5830735499999999</v>
      </c>
      <c r="S4336" s="2">
        <f t="shared" si="2295"/>
        <v>1.69349298</v>
      </c>
      <c r="T4336" s="2">
        <f t="shared" si="2282"/>
        <v>150304.7005253</v>
      </c>
      <c r="U4336" s="2">
        <f t="shared" si="2283"/>
        <v>1541.6559629954311</v>
      </c>
      <c r="V4336" s="2">
        <f t="shared" si="2284"/>
        <v>50454.065824479061</v>
      </c>
      <c r="W4336" s="2">
        <f t="shared" si="2285"/>
        <v>140749.97249910448</v>
      </c>
      <c r="X4336" s="17">
        <f t="shared" si="2286"/>
        <v>0</v>
      </c>
      <c r="Y4336" s="2">
        <f t="shared" si="2287"/>
        <v>0</v>
      </c>
      <c r="Z4336" s="72">
        <f t="shared" si="2288"/>
        <v>0</v>
      </c>
      <c r="AA4336" s="2">
        <f t="shared" ref="AA4336:AA4399" si="2307">IF(Z4336&gt;0,TRUNC(Z4336*T4336,8),0)</f>
        <v>0</v>
      </c>
      <c r="AB4336" s="12">
        <f t="shared" si="2296"/>
        <v>4.6600000000000003E-2</v>
      </c>
      <c r="AC4336" s="17">
        <f t="shared" si="2289"/>
        <v>4</v>
      </c>
      <c r="AD4336" s="17">
        <v>252</v>
      </c>
      <c r="AE4336" s="13">
        <f t="shared" si="2300"/>
        <v>1.0007232269999999</v>
      </c>
      <c r="AF4336" s="2">
        <f t="shared" ref="AF4336:AF4399" si="2308">TRUNC((T4336*(AE4336-1)),8)</f>
        <v>108.70441764</v>
      </c>
      <c r="AG4336" s="2">
        <f t="shared" si="2290"/>
        <v>101.79418036</v>
      </c>
      <c r="AH4336" s="3">
        <f t="shared" si="2291"/>
        <v>0</v>
      </c>
      <c r="AI4336" s="4" t="str">
        <f t="shared" si="2301"/>
        <v>A+J=</v>
      </c>
      <c r="AJ4336" s="11">
        <f t="shared" si="2297"/>
        <v>45518</v>
      </c>
      <c r="AQ4336" s="53"/>
      <c r="AR4336" s="53"/>
    </row>
    <row r="4337" spans="1:44" x14ac:dyDescent="0.2">
      <c r="A4337" s="158">
        <f t="shared" si="2292"/>
        <v>45493</v>
      </c>
      <c r="B4337" s="2">
        <f t="shared" si="2276"/>
        <v>140835.96331807197</v>
      </c>
      <c r="C4337" s="2">
        <f t="shared" si="2293"/>
        <v>88754.250711629997</v>
      </c>
      <c r="D4337" s="2">
        <f>SUM(Y4337:Y$4362)</f>
        <v>2223.0303801999999</v>
      </c>
      <c r="E4337" s="73">
        <f t="shared" si="2277"/>
        <v>86531.220331429999</v>
      </c>
      <c r="F4337" s="88">
        <f t="shared" si="2303"/>
        <v>6455.85</v>
      </c>
      <c r="G4337" s="3">
        <f>IF(AND(N4337=1,N4336&gt;1),VLOOKUP(A4336,[1]Plan1!$BK$81:$BM$259,3),G4336)</f>
        <v>6413.24</v>
      </c>
      <c r="H4337" s="11">
        <f t="shared" si="2304"/>
        <v>45428</v>
      </c>
      <c r="I4337" s="11">
        <f t="shared" si="2305"/>
        <v>45459</v>
      </c>
      <c r="J4337" s="12">
        <f t="shared" si="2278"/>
        <v>-6.6002153085962245E-3</v>
      </c>
      <c r="K4337" s="11">
        <f t="shared" si="2294"/>
        <v>45518</v>
      </c>
      <c r="L4337" s="11">
        <f t="shared" si="2279"/>
        <v>45518</v>
      </c>
      <c r="M4337" s="1">
        <f t="shared" si="2298"/>
        <v>22</v>
      </c>
      <c r="N4337" s="1">
        <f t="shared" si="2280"/>
        <v>5</v>
      </c>
      <c r="O4337" s="2">
        <f t="shared" si="2281"/>
        <v>0.99849611000000005</v>
      </c>
      <c r="P4337" s="13">
        <f t="shared" si="2306"/>
        <v>0.99339977999999995</v>
      </c>
      <c r="Q4337" s="13">
        <f t="shared" si="2299"/>
        <v>1.5849807663156077</v>
      </c>
      <c r="R4337" s="2">
        <f t="shared" si="2302"/>
        <v>1.58259712</v>
      </c>
      <c r="S4337" s="2">
        <f t="shared" si="2295"/>
        <v>1.69349298</v>
      </c>
      <c r="T4337" s="2">
        <f t="shared" si="2282"/>
        <v>150304.7005253</v>
      </c>
      <c r="U4337" s="2">
        <f t="shared" si="2283"/>
        <v>1541.6559629954311</v>
      </c>
      <c r="V4337" s="2">
        <f t="shared" si="2284"/>
        <v>50412.839755176559</v>
      </c>
      <c r="W4337" s="2">
        <f t="shared" si="2285"/>
        <v>140708.74642980198</v>
      </c>
      <c r="X4337" s="17">
        <f t="shared" si="2286"/>
        <v>0</v>
      </c>
      <c r="Y4337" s="2">
        <f t="shared" si="2287"/>
        <v>0</v>
      </c>
      <c r="Z4337" s="72">
        <f t="shared" si="2288"/>
        <v>0</v>
      </c>
      <c r="AA4337" s="2">
        <f t="shared" si="2307"/>
        <v>0</v>
      </c>
      <c r="AB4337" s="12">
        <f t="shared" si="2296"/>
        <v>4.6600000000000003E-2</v>
      </c>
      <c r="AC4337" s="17">
        <f t="shared" si="2289"/>
        <v>5</v>
      </c>
      <c r="AD4337" s="17">
        <v>252</v>
      </c>
      <c r="AE4337" s="13">
        <f t="shared" si="2300"/>
        <v>1.000904115</v>
      </c>
      <c r="AF4337" s="2">
        <f t="shared" si="2308"/>
        <v>135.89273431000001</v>
      </c>
      <c r="AG4337" s="2">
        <f t="shared" si="2290"/>
        <v>127.21688827</v>
      </c>
      <c r="AH4337" s="3">
        <f t="shared" si="2291"/>
        <v>0</v>
      </c>
      <c r="AI4337" s="4" t="str">
        <f t="shared" si="2301"/>
        <v>A+J=</v>
      </c>
      <c r="AJ4337" s="11">
        <f t="shared" si="2297"/>
        <v>45518</v>
      </c>
      <c r="AQ4337" s="53"/>
      <c r="AR4337" s="53"/>
    </row>
    <row r="4338" spans="1:44" x14ac:dyDescent="0.2">
      <c r="A4338" s="158">
        <f t="shared" si="2292"/>
        <v>45494</v>
      </c>
      <c r="B4338" s="2">
        <f t="shared" si="2276"/>
        <v>140835.96331807197</v>
      </c>
      <c r="C4338" s="2">
        <f t="shared" si="2293"/>
        <v>88754.250711629997</v>
      </c>
      <c r="D4338" s="2">
        <f>SUM(Y4338:Y$4362)</f>
        <v>2223.0303801999999</v>
      </c>
      <c r="E4338" s="73">
        <f t="shared" si="2277"/>
        <v>86531.220331429999</v>
      </c>
      <c r="F4338" s="88">
        <f t="shared" si="2303"/>
        <v>6455.85</v>
      </c>
      <c r="G4338" s="3">
        <f>IF(AND(N4338=1,N4337&gt;1),VLOOKUP(A4337,[1]Plan1!$BK$81:$BM$259,3),G4337)</f>
        <v>6413.24</v>
      </c>
      <c r="H4338" s="11">
        <f t="shared" si="2304"/>
        <v>45428</v>
      </c>
      <c r="I4338" s="11">
        <f t="shared" si="2305"/>
        <v>45459</v>
      </c>
      <c r="J4338" s="12">
        <f t="shared" si="2278"/>
        <v>-6.6002153085962245E-3</v>
      </c>
      <c r="K4338" s="11">
        <f t="shared" si="2294"/>
        <v>45518</v>
      </c>
      <c r="L4338" s="11">
        <f t="shared" si="2279"/>
        <v>45518</v>
      </c>
      <c r="M4338" s="1">
        <f t="shared" si="2298"/>
        <v>22</v>
      </c>
      <c r="N4338" s="1">
        <f t="shared" si="2280"/>
        <v>5</v>
      </c>
      <c r="O4338" s="2">
        <f t="shared" si="2281"/>
        <v>0.99849611000000005</v>
      </c>
      <c r="P4338" s="13">
        <f t="shared" si="2306"/>
        <v>0.99339977999999995</v>
      </c>
      <c r="Q4338" s="13">
        <f t="shared" si="2299"/>
        <v>1.5849807663156077</v>
      </c>
      <c r="R4338" s="2">
        <f t="shared" si="2302"/>
        <v>1.58259712</v>
      </c>
      <c r="S4338" s="2">
        <f t="shared" si="2295"/>
        <v>1.69349298</v>
      </c>
      <c r="T4338" s="2">
        <f t="shared" si="2282"/>
        <v>150304.7005253</v>
      </c>
      <c r="U4338" s="2">
        <f t="shared" si="2283"/>
        <v>1541.6559629954311</v>
      </c>
      <c r="V4338" s="2">
        <f t="shared" si="2284"/>
        <v>50412.839755176559</v>
      </c>
      <c r="W4338" s="2">
        <f t="shared" si="2285"/>
        <v>140708.74642980198</v>
      </c>
      <c r="X4338" s="17">
        <f t="shared" si="2286"/>
        <v>0</v>
      </c>
      <c r="Y4338" s="2">
        <f t="shared" si="2287"/>
        <v>0</v>
      </c>
      <c r="Z4338" s="72">
        <f t="shared" si="2288"/>
        <v>0</v>
      </c>
      <c r="AA4338" s="2">
        <f t="shared" si="2307"/>
        <v>0</v>
      </c>
      <c r="AB4338" s="12">
        <f t="shared" si="2296"/>
        <v>4.6600000000000003E-2</v>
      </c>
      <c r="AC4338" s="17">
        <f t="shared" si="2289"/>
        <v>5</v>
      </c>
      <c r="AD4338" s="17">
        <v>252</v>
      </c>
      <c r="AE4338" s="13">
        <f t="shared" si="2300"/>
        <v>1.000904115</v>
      </c>
      <c r="AF4338" s="2">
        <f t="shared" si="2308"/>
        <v>135.89273431000001</v>
      </c>
      <c r="AG4338" s="2">
        <f t="shared" si="2290"/>
        <v>127.21688827</v>
      </c>
      <c r="AH4338" s="3">
        <f t="shared" si="2291"/>
        <v>0</v>
      </c>
      <c r="AI4338" s="4" t="str">
        <f t="shared" si="2301"/>
        <v>A+J=</v>
      </c>
      <c r="AJ4338" s="11">
        <f t="shared" si="2297"/>
        <v>45518</v>
      </c>
      <c r="AQ4338" s="53"/>
      <c r="AR4338" s="53"/>
    </row>
    <row r="4339" spans="1:44" x14ac:dyDescent="0.2">
      <c r="A4339" s="158">
        <f t="shared" si="2292"/>
        <v>45495</v>
      </c>
      <c r="B4339" s="2">
        <f t="shared" si="2276"/>
        <v>140835.96331807197</v>
      </c>
      <c r="C4339" s="2">
        <f t="shared" si="2293"/>
        <v>88754.250711629997</v>
      </c>
      <c r="D4339" s="2">
        <f>SUM(Y4339:Y$4362)</f>
        <v>2223.0303801999999</v>
      </c>
      <c r="E4339" s="73">
        <f t="shared" si="2277"/>
        <v>86531.220331429999</v>
      </c>
      <c r="F4339" s="88">
        <f t="shared" si="2303"/>
        <v>6455.85</v>
      </c>
      <c r="G4339" s="3">
        <f>IF(AND(N4339=1,N4338&gt;1),VLOOKUP(A4338,[1]Plan1!$BK$81:$BM$259,3),G4338)</f>
        <v>6413.24</v>
      </c>
      <c r="H4339" s="11">
        <f t="shared" si="2304"/>
        <v>45428</v>
      </c>
      <c r="I4339" s="11">
        <f t="shared" si="2305"/>
        <v>45459</v>
      </c>
      <c r="J4339" s="12">
        <f t="shared" si="2278"/>
        <v>-6.6002153085962245E-3</v>
      </c>
      <c r="K4339" s="11">
        <f t="shared" si="2294"/>
        <v>45518</v>
      </c>
      <c r="L4339" s="11">
        <f t="shared" si="2279"/>
        <v>45518</v>
      </c>
      <c r="M4339" s="1">
        <f t="shared" si="2298"/>
        <v>22</v>
      </c>
      <c r="N4339" s="1">
        <f t="shared" si="2280"/>
        <v>5</v>
      </c>
      <c r="O4339" s="2">
        <f t="shared" si="2281"/>
        <v>0.99849611000000005</v>
      </c>
      <c r="P4339" s="13">
        <f t="shared" si="2306"/>
        <v>0.99339977999999995</v>
      </c>
      <c r="Q4339" s="13">
        <f t="shared" si="2299"/>
        <v>1.5849807663156077</v>
      </c>
      <c r="R4339" s="2">
        <f t="shared" si="2302"/>
        <v>1.58259712</v>
      </c>
      <c r="S4339" s="2">
        <f t="shared" si="2295"/>
        <v>1.69349298</v>
      </c>
      <c r="T4339" s="2">
        <f t="shared" si="2282"/>
        <v>150304.7005253</v>
      </c>
      <c r="U4339" s="2">
        <f t="shared" si="2283"/>
        <v>1541.6559629954311</v>
      </c>
      <c r="V4339" s="2">
        <f t="shared" si="2284"/>
        <v>50412.839755176559</v>
      </c>
      <c r="W4339" s="2">
        <f t="shared" si="2285"/>
        <v>140708.74642980198</v>
      </c>
      <c r="X4339" s="17">
        <f t="shared" si="2286"/>
        <v>0</v>
      </c>
      <c r="Y4339" s="2">
        <f t="shared" si="2287"/>
        <v>0</v>
      </c>
      <c r="Z4339" s="72">
        <f t="shared" si="2288"/>
        <v>0</v>
      </c>
      <c r="AA4339" s="2">
        <f t="shared" si="2307"/>
        <v>0</v>
      </c>
      <c r="AB4339" s="12">
        <f t="shared" si="2296"/>
        <v>4.6600000000000003E-2</v>
      </c>
      <c r="AC4339" s="17">
        <f t="shared" si="2289"/>
        <v>5</v>
      </c>
      <c r="AD4339" s="17">
        <v>252</v>
      </c>
      <c r="AE4339" s="13">
        <f t="shared" si="2300"/>
        <v>1.000904115</v>
      </c>
      <c r="AF4339" s="2">
        <f t="shared" si="2308"/>
        <v>135.89273431000001</v>
      </c>
      <c r="AG4339" s="2">
        <f t="shared" si="2290"/>
        <v>127.21688827</v>
      </c>
      <c r="AH4339" s="3">
        <f t="shared" si="2291"/>
        <v>0</v>
      </c>
      <c r="AI4339" s="4" t="str">
        <f t="shared" si="2301"/>
        <v>A+J=</v>
      </c>
      <c r="AJ4339" s="11">
        <f t="shared" si="2297"/>
        <v>45518</v>
      </c>
      <c r="AQ4339" s="53"/>
      <c r="AR4339" s="53"/>
    </row>
    <row r="4340" spans="1:44" x14ac:dyDescent="0.2">
      <c r="A4340" s="158">
        <f t="shared" si="2292"/>
        <v>45496</v>
      </c>
      <c r="B4340" s="2">
        <f t="shared" si="2276"/>
        <v>140820.16094537816</v>
      </c>
      <c r="C4340" s="2">
        <f t="shared" si="2293"/>
        <v>88754.250711629997</v>
      </c>
      <c r="D4340" s="2">
        <f>SUM(Y4340:Y$4362)</f>
        <v>2223.0303801999999</v>
      </c>
      <c r="E4340" s="73">
        <f t="shared" si="2277"/>
        <v>86531.220331429999</v>
      </c>
      <c r="F4340" s="88">
        <f t="shared" si="2303"/>
        <v>6455.85</v>
      </c>
      <c r="G4340" s="3">
        <f>IF(AND(N4340=1,N4339&gt;1),VLOOKUP(A4339,[1]Plan1!$BK$81:$BM$259,3),G4339)</f>
        <v>6413.24</v>
      </c>
      <c r="H4340" s="11">
        <f t="shared" si="2304"/>
        <v>45428</v>
      </c>
      <c r="I4340" s="11">
        <f t="shared" si="2305"/>
        <v>45459</v>
      </c>
      <c r="J4340" s="12">
        <f t="shared" si="2278"/>
        <v>-6.6002153085962245E-3</v>
      </c>
      <c r="K4340" s="11">
        <f t="shared" si="2294"/>
        <v>45518</v>
      </c>
      <c r="L4340" s="11">
        <f t="shared" si="2279"/>
        <v>45518</v>
      </c>
      <c r="M4340" s="1">
        <f t="shared" si="2298"/>
        <v>22</v>
      </c>
      <c r="N4340" s="1">
        <f t="shared" si="2280"/>
        <v>6</v>
      </c>
      <c r="O4340" s="2">
        <f t="shared" si="2281"/>
        <v>0.99819559999999996</v>
      </c>
      <c r="P4340" s="13">
        <f t="shared" si="2306"/>
        <v>0.99339977999999995</v>
      </c>
      <c r="Q4340" s="13">
        <f t="shared" si="2299"/>
        <v>1.5849807663156077</v>
      </c>
      <c r="R4340" s="2">
        <f t="shared" si="2302"/>
        <v>1.5821208200000001</v>
      </c>
      <c r="S4340" s="2">
        <f t="shared" si="2295"/>
        <v>1.69349298</v>
      </c>
      <c r="T4340" s="2">
        <f t="shared" si="2282"/>
        <v>150304.7005253</v>
      </c>
      <c r="U4340" s="2">
        <f t="shared" si="2283"/>
        <v>1541.6559629954311</v>
      </c>
      <c r="V4340" s="2">
        <f t="shared" si="2284"/>
        <v>50371.624934932712</v>
      </c>
      <c r="W4340" s="2">
        <f t="shared" si="2285"/>
        <v>140667.53160955815</v>
      </c>
      <c r="X4340" s="17">
        <f t="shared" si="2286"/>
        <v>0</v>
      </c>
      <c r="Y4340" s="2">
        <f t="shared" si="2287"/>
        <v>0</v>
      </c>
      <c r="Z4340" s="72">
        <f t="shared" si="2288"/>
        <v>0</v>
      </c>
      <c r="AA4340" s="2">
        <f t="shared" si="2307"/>
        <v>0</v>
      </c>
      <c r="AB4340" s="12">
        <f t="shared" si="2296"/>
        <v>4.6600000000000003E-2</v>
      </c>
      <c r="AC4340" s="17">
        <f t="shared" si="2289"/>
        <v>6</v>
      </c>
      <c r="AD4340" s="17">
        <v>252</v>
      </c>
      <c r="AE4340" s="13">
        <f t="shared" si="2300"/>
        <v>1.0010850360000001</v>
      </c>
      <c r="AF4340" s="2">
        <f t="shared" si="2308"/>
        <v>163.08601103000001</v>
      </c>
      <c r="AG4340" s="2">
        <f t="shared" si="2290"/>
        <v>152.62933581999999</v>
      </c>
      <c r="AH4340" s="3">
        <f t="shared" si="2291"/>
        <v>0</v>
      </c>
      <c r="AI4340" s="4" t="str">
        <f t="shared" si="2301"/>
        <v>A+J=</v>
      </c>
      <c r="AJ4340" s="11">
        <f t="shared" si="2297"/>
        <v>45518</v>
      </c>
      <c r="AQ4340" s="53"/>
      <c r="AR4340" s="53"/>
    </row>
    <row r="4341" spans="1:44" x14ac:dyDescent="0.2">
      <c r="A4341" s="158">
        <f t="shared" si="2292"/>
        <v>45497</v>
      </c>
      <c r="B4341" s="2">
        <f t="shared" si="2276"/>
        <v>140804.36042980512</v>
      </c>
      <c r="C4341" s="2">
        <f t="shared" si="2293"/>
        <v>88754.250711629997</v>
      </c>
      <c r="D4341" s="2">
        <f>SUM(Y4341:Y$4362)</f>
        <v>2223.0303801999999</v>
      </c>
      <c r="E4341" s="73">
        <f t="shared" si="2277"/>
        <v>86531.220331429999</v>
      </c>
      <c r="F4341" s="88">
        <f t="shared" si="2303"/>
        <v>6455.85</v>
      </c>
      <c r="G4341" s="3">
        <f>IF(AND(N4341=1,N4340&gt;1),VLOOKUP(A4340,[1]Plan1!$BK$81:$BM$259,3),G4340)</f>
        <v>6413.24</v>
      </c>
      <c r="H4341" s="11">
        <f t="shared" si="2304"/>
        <v>45428</v>
      </c>
      <c r="I4341" s="11">
        <f t="shared" si="2305"/>
        <v>45459</v>
      </c>
      <c r="J4341" s="12">
        <f t="shared" si="2278"/>
        <v>-6.6002153085962245E-3</v>
      </c>
      <c r="K4341" s="11">
        <f t="shared" si="2294"/>
        <v>45518</v>
      </c>
      <c r="L4341" s="11">
        <f t="shared" si="2279"/>
        <v>45518</v>
      </c>
      <c r="M4341" s="1">
        <f t="shared" si="2298"/>
        <v>22</v>
      </c>
      <c r="N4341" s="1">
        <f t="shared" si="2280"/>
        <v>7</v>
      </c>
      <c r="O4341" s="2">
        <f t="shared" si="2281"/>
        <v>0.99789517999999999</v>
      </c>
      <c r="P4341" s="13">
        <f t="shared" si="2306"/>
        <v>0.99339977999999995</v>
      </c>
      <c r="Q4341" s="13">
        <f t="shared" si="2299"/>
        <v>1.5849807663156077</v>
      </c>
      <c r="R4341" s="2">
        <f t="shared" si="2302"/>
        <v>1.58164466</v>
      </c>
      <c r="S4341" s="2">
        <f t="shared" si="2295"/>
        <v>1.69349298</v>
      </c>
      <c r="T4341" s="2">
        <f t="shared" si="2282"/>
        <v>150304.7005253</v>
      </c>
      <c r="U4341" s="2">
        <f t="shared" si="2283"/>
        <v>1541.6559629954311</v>
      </c>
      <c r="V4341" s="2">
        <f t="shared" si="2284"/>
        <v>50330.422229059695</v>
      </c>
      <c r="W4341" s="2">
        <f t="shared" si="2285"/>
        <v>140626.32890368512</v>
      </c>
      <c r="X4341" s="17">
        <f t="shared" si="2286"/>
        <v>0</v>
      </c>
      <c r="Y4341" s="2">
        <f t="shared" si="2287"/>
        <v>0</v>
      </c>
      <c r="Z4341" s="72">
        <f t="shared" si="2288"/>
        <v>0</v>
      </c>
      <c r="AA4341" s="2">
        <f t="shared" si="2307"/>
        <v>0</v>
      </c>
      <c r="AB4341" s="12">
        <f t="shared" si="2296"/>
        <v>4.6600000000000003E-2</v>
      </c>
      <c r="AC4341" s="17">
        <f t="shared" si="2289"/>
        <v>7</v>
      </c>
      <c r="AD4341" s="17">
        <v>252</v>
      </c>
      <c r="AE4341" s="13">
        <f t="shared" si="2300"/>
        <v>1.0012659900000001</v>
      </c>
      <c r="AF4341" s="2">
        <f t="shared" si="2308"/>
        <v>190.28424781000001</v>
      </c>
      <c r="AG4341" s="2">
        <f t="shared" si="2290"/>
        <v>178.03152612</v>
      </c>
      <c r="AH4341" s="3">
        <f t="shared" si="2291"/>
        <v>0</v>
      </c>
      <c r="AI4341" s="4" t="str">
        <f t="shared" si="2301"/>
        <v>A+J=</v>
      </c>
      <c r="AJ4341" s="11">
        <f t="shared" si="2297"/>
        <v>45518</v>
      </c>
      <c r="AQ4341" s="53"/>
      <c r="AR4341" s="53"/>
    </row>
    <row r="4342" spans="1:44" x14ac:dyDescent="0.2">
      <c r="A4342" s="158">
        <f t="shared" si="2292"/>
        <v>45498</v>
      </c>
      <c r="B4342" s="2">
        <f t="shared" si="2276"/>
        <v>140788.56336639734</v>
      </c>
      <c r="C4342" s="2">
        <f t="shared" si="2293"/>
        <v>88754.250711629997</v>
      </c>
      <c r="D4342" s="2">
        <f>SUM(Y4342:Y$4362)</f>
        <v>2223.0303801999999</v>
      </c>
      <c r="E4342" s="73">
        <f t="shared" si="2277"/>
        <v>86531.220331429999</v>
      </c>
      <c r="F4342" s="88">
        <f t="shared" si="2303"/>
        <v>6455.85</v>
      </c>
      <c r="G4342" s="3">
        <f>IF(AND(N4342=1,N4341&gt;1),VLOOKUP(A4341,[1]Plan1!$BK$81:$BM$259,3),G4341)</f>
        <v>6413.24</v>
      </c>
      <c r="H4342" s="11">
        <f t="shared" si="2304"/>
        <v>45428</v>
      </c>
      <c r="I4342" s="11">
        <f t="shared" si="2305"/>
        <v>45459</v>
      </c>
      <c r="J4342" s="12">
        <f t="shared" si="2278"/>
        <v>-6.6002153085962245E-3</v>
      </c>
      <c r="K4342" s="11">
        <f t="shared" si="2294"/>
        <v>45518</v>
      </c>
      <c r="L4342" s="11">
        <f t="shared" si="2279"/>
        <v>45518</v>
      </c>
      <c r="M4342" s="1">
        <f t="shared" si="2298"/>
        <v>22</v>
      </c>
      <c r="N4342" s="1">
        <f t="shared" si="2280"/>
        <v>8</v>
      </c>
      <c r="O4342" s="2">
        <f t="shared" si="2281"/>
        <v>0.99759485999999997</v>
      </c>
      <c r="P4342" s="13">
        <f t="shared" si="2306"/>
        <v>0.99339977999999995</v>
      </c>
      <c r="Q4342" s="13">
        <f t="shared" si="2299"/>
        <v>1.5849807663156077</v>
      </c>
      <c r="R4342" s="2">
        <f t="shared" si="2302"/>
        <v>1.5811686599999999</v>
      </c>
      <c r="S4342" s="2">
        <f t="shared" si="2295"/>
        <v>1.69349298</v>
      </c>
      <c r="T4342" s="2">
        <f t="shared" si="2282"/>
        <v>150304.7005253</v>
      </c>
      <c r="U4342" s="2">
        <f t="shared" si="2283"/>
        <v>1541.6559629954311</v>
      </c>
      <c r="V4342" s="2">
        <f t="shared" si="2284"/>
        <v>50289.233368181922</v>
      </c>
      <c r="W4342" s="2">
        <f t="shared" si="2285"/>
        <v>140585.14004280735</v>
      </c>
      <c r="X4342" s="17">
        <f t="shared" si="2286"/>
        <v>0</v>
      </c>
      <c r="Y4342" s="2">
        <f t="shared" si="2287"/>
        <v>0</v>
      </c>
      <c r="Z4342" s="72">
        <f t="shared" si="2288"/>
        <v>0</v>
      </c>
      <c r="AA4342" s="2">
        <f t="shared" si="2307"/>
        <v>0</v>
      </c>
      <c r="AB4342" s="12">
        <f t="shared" si="2296"/>
        <v>4.6600000000000003E-2</v>
      </c>
      <c r="AC4342" s="17">
        <f t="shared" si="2289"/>
        <v>8</v>
      </c>
      <c r="AD4342" s="17">
        <v>252</v>
      </c>
      <c r="AE4342" s="13">
        <f t="shared" si="2300"/>
        <v>1.001446976</v>
      </c>
      <c r="AF4342" s="2">
        <f t="shared" si="2308"/>
        <v>217.48729434000001</v>
      </c>
      <c r="AG4342" s="2">
        <f t="shared" si="2290"/>
        <v>203.42332359</v>
      </c>
      <c r="AH4342" s="3">
        <f t="shared" si="2291"/>
        <v>0</v>
      </c>
      <c r="AI4342" s="4" t="str">
        <f t="shared" si="2301"/>
        <v>A+J=</v>
      </c>
      <c r="AJ4342" s="11">
        <f t="shared" si="2297"/>
        <v>45518</v>
      </c>
      <c r="AQ4342" s="53"/>
      <c r="AR4342" s="53"/>
    </row>
    <row r="4343" spans="1:44" x14ac:dyDescent="0.2">
      <c r="A4343" s="158">
        <f t="shared" si="2292"/>
        <v>45499</v>
      </c>
      <c r="B4343" s="2">
        <f t="shared" si="2276"/>
        <v>140772.76743964825</v>
      </c>
      <c r="C4343" s="2">
        <f t="shared" si="2293"/>
        <v>88754.250711629997</v>
      </c>
      <c r="D4343" s="2">
        <f>SUM(Y4343:Y$4362)</f>
        <v>2223.0303801999999</v>
      </c>
      <c r="E4343" s="73">
        <f t="shared" si="2277"/>
        <v>86531.220331429999</v>
      </c>
      <c r="F4343" s="88">
        <f t="shared" si="2303"/>
        <v>6455.85</v>
      </c>
      <c r="G4343" s="3">
        <f>IF(AND(N4343=1,N4342&gt;1),VLOOKUP(A4342,[1]Plan1!$BK$81:$BM$259,3),G4342)</f>
        <v>6413.24</v>
      </c>
      <c r="H4343" s="11">
        <f t="shared" si="2304"/>
        <v>45428</v>
      </c>
      <c r="I4343" s="11">
        <f t="shared" si="2305"/>
        <v>45459</v>
      </c>
      <c r="J4343" s="12">
        <f t="shared" si="2278"/>
        <v>-6.6002153085962245E-3</v>
      </c>
      <c r="K4343" s="11">
        <f t="shared" si="2294"/>
        <v>45518</v>
      </c>
      <c r="L4343" s="11">
        <f t="shared" si="2279"/>
        <v>45518</v>
      </c>
      <c r="M4343" s="1">
        <f t="shared" si="2298"/>
        <v>22</v>
      </c>
      <c r="N4343" s="1">
        <f t="shared" si="2280"/>
        <v>9</v>
      </c>
      <c r="O4343" s="2">
        <f t="shared" si="2281"/>
        <v>0.99729462000000002</v>
      </c>
      <c r="P4343" s="13">
        <f t="shared" si="2306"/>
        <v>0.99339977999999995</v>
      </c>
      <c r="Q4343" s="13">
        <f t="shared" si="2299"/>
        <v>1.5849807663156077</v>
      </c>
      <c r="R4343" s="2">
        <f t="shared" si="2302"/>
        <v>1.5806927900000001</v>
      </c>
      <c r="S4343" s="2">
        <f t="shared" si="2295"/>
        <v>1.69349298</v>
      </c>
      <c r="T4343" s="2">
        <f t="shared" si="2282"/>
        <v>150304.7005253</v>
      </c>
      <c r="U4343" s="2">
        <f t="shared" si="2283"/>
        <v>1541.6559629954311</v>
      </c>
      <c r="V4343" s="2">
        <f t="shared" si="2284"/>
        <v>50248.055756362817</v>
      </c>
      <c r="W4343" s="2">
        <f t="shared" si="2285"/>
        <v>140543.96243098823</v>
      </c>
      <c r="X4343" s="17">
        <f t="shared" si="2286"/>
        <v>0</v>
      </c>
      <c r="Y4343" s="2">
        <f t="shared" si="2287"/>
        <v>0</v>
      </c>
      <c r="Z4343" s="72">
        <f t="shared" si="2288"/>
        <v>0</v>
      </c>
      <c r="AA4343" s="2">
        <f t="shared" si="2307"/>
        <v>0</v>
      </c>
      <c r="AB4343" s="12">
        <f t="shared" si="2296"/>
        <v>4.6600000000000003E-2</v>
      </c>
      <c r="AC4343" s="17">
        <f t="shared" si="2289"/>
        <v>9</v>
      </c>
      <c r="AD4343" s="17">
        <v>252</v>
      </c>
      <c r="AE4343" s="13">
        <f t="shared" si="2300"/>
        <v>1.0016279960000001</v>
      </c>
      <c r="AF4343" s="2">
        <f t="shared" si="2308"/>
        <v>244.69545123</v>
      </c>
      <c r="AG4343" s="2">
        <f t="shared" si="2290"/>
        <v>228.80500866</v>
      </c>
      <c r="AH4343" s="3">
        <f t="shared" si="2291"/>
        <v>0</v>
      </c>
      <c r="AI4343" s="4" t="str">
        <f t="shared" si="2301"/>
        <v>A+J=</v>
      </c>
      <c r="AJ4343" s="11">
        <f t="shared" si="2297"/>
        <v>45518</v>
      </c>
      <c r="AQ4343" s="53"/>
      <c r="AR4343" s="53"/>
    </row>
    <row r="4344" spans="1:44" x14ac:dyDescent="0.2">
      <c r="A4344" s="158">
        <f t="shared" si="2292"/>
        <v>45500</v>
      </c>
      <c r="B4344" s="2">
        <f t="shared" si="2276"/>
        <v>140756.97410420218</v>
      </c>
      <c r="C4344" s="2">
        <f t="shared" si="2293"/>
        <v>88754.250711629997</v>
      </c>
      <c r="D4344" s="2">
        <f>SUM(Y4344:Y$4362)</f>
        <v>2223.0303801999999</v>
      </c>
      <c r="E4344" s="73">
        <f t="shared" si="2277"/>
        <v>86531.220331429999</v>
      </c>
      <c r="F4344" s="88">
        <f t="shared" si="2303"/>
        <v>6455.85</v>
      </c>
      <c r="G4344" s="3">
        <f>IF(AND(N4344=1,N4343&gt;1),VLOOKUP(A4343,[1]Plan1!$BK$81:$BM$259,3),G4343)</f>
        <v>6413.24</v>
      </c>
      <c r="H4344" s="11">
        <f t="shared" si="2304"/>
        <v>45428</v>
      </c>
      <c r="I4344" s="11">
        <f t="shared" si="2305"/>
        <v>45459</v>
      </c>
      <c r="J4344" s="12">
        <f t="shared" si="2278"/>
        <v>-6.6002153085962245E-3</v>
      </c>
      <c r="K4344" s="11">
        <f t="shared" si="2294"/>
        <v>45518</v>
      </c>
      <c r="L4344" s="11">
        <f t="shared" si="2279"/>
        <v>45518</v>
      </c>
      <c r="M4344" s="1">
        <f t="shared" si="2298"/>
        <v>22</v>
      </c>
      <c r="N4344" s="1">
        <f t="shared" si="2280"/>
        <v>10</v>
      </c>
      <c r="O4344" s="2">
        <f t="shared" si="2281"/>
        <v>0.99699448000000002</v>
      </c>
      <c r="P4344" s="13">
        <f t="shared" si="2306"/>
        <v>0.99339977999999995</v>
      </c>
      <c r="Q4344" s="13">
        <f t="shared" si="2299"/>
        <v>1.5849807663156077</v>
      </c>
      <c r="R4344" s="2">
        <f t="shared" si="2302"/>
        <v>1.58021707</v>
      </c>
      <c r="S4344" s="2">
        <f t="shared" si="2295"/>
        <v>1.69349298</v>
      </c>
      <c r="T4344" s="2">
        <f t="shared" si="2282"/>
        <v>150304.7005253</v>
      </c>
      <c r="U4344" s="2">
        <f t="shared" si="2283"/>
        <v>1541.6559629954311</v>
      </c>
      <c r="V4344" s="2">
        <f t="shared" si="2284"/>
        <v>50206.891124226742</v>
      </c>
      <c r="W4344" s="2">
        <f t="shared" si="2285"/>
        <v>140502.79779885217</v>
      </c>
      <c r="X4344" s="17">
        <f t="shared" si="2286"/>
        <v>0</v>
      </c>
      <c r="Y4344" s="2">
        <f t="shared" si="2287"/>
        <v>0</v>
      </c>
      <c r="Z4344" s="72">
        <f t="shared" si="2288"/>
        <v>0</v>
      </c>
      <c r="AA4344" s="2">
        <f t="shared" si="2307"/>
        <v>0</v>
      </c>
      <c r="AB4344" s="12">
        <f t="shared" si="2296"/>
        <v>4.6600000000000003E-2</v>
      </c>
      <c r="AC4344" s="17">
        <f t="shared" si="2289"/>
        <v>10</v>
      </c>
      <c r="AD4344" s="17">
        <v>252</v>
      </c>
      <c r="AE4344" s="13">
        <f t="shared" si="2300"/>
        <v>1.0018090479999999</v>
      </c>
      <c r="AF4344" s="2">
        <f t="shared" si="2308"/>
        <v>271.90841786999999</v>
      </c>
      <c r="AG4344" s="2">
        <f t="shared" si="2290"/>
        <v>254.17630535000001</v>
      </c>
      <c r="AH4344" s="3">
        <f t="shared" si="2291"/>
        <v>0</v>
      </c>
      <c r="AI4344" s="4" t="str">
        <f t="shared" si="2301"/>
        <v>A+J=</v>
      </c>
      <c r="AJ4344" s="11">
        <f t="shared" si="2297"/>
        <v>45518</v>
      </c>
      <c r="AQ4344" s="53"/>
      <c r="AR4344" s="53"/>
    </row>
    <row r="4345" spans="1:44" x14ac:dyDescent="0.2">
      <c r="A4345" s="158">
        <f t="shared" si="2292"/>
        <v>45501</v>
      </c>
      <c r="B4345" s="2">
        <f t="shared" si="2276"/>
        <v>140756.97410420218</v>
      </c>
      <c r="C4345" s="2">
        <f t="shared" si="2293"/>
        <v>88754.250711629997</v>
      </c>
      <c r="D4345" s="2">
        <f>SUM(Y4345:Y$4362)</f>
        <v>2223.0303801999999</v>
      </c>
      <c r="E4345" s="73">
        <f t="shared" si="2277"/>
        <v>86531.220331429999</v>
      </c>
      <c r="F4345" s="88">
        <f t="shared" si="2303"/>
        <v>6455.85</v>
      </c>
      <c r="G4345" s="3">
        <f>IF(AND(N4345=1,N4344&gt;1),VLOOKUP(A4344,[1]Plan1!$BK$81:$BM$259,3),G4344)</f>
        <v>6413.24</v>
      </c>
      <c r="H4345" s="11">
        <f t="shared" si="2304"/>
        <v>45428</v>
      </c>
      <c r="I4345" s="11">
        <f t="shared" si="2305"/>
        <v>45459</v>
      </c>
      <c r="J4345" s="12">
        <f t="shared" si="2278"/>
        <v>-6.6002153085962245E-3</v>
      </c>
      <c r="K4345" s="11">
        <f t="shared" si="2294"/>
        <v>45518</v>
      </c>
      <c r="L4345" s="11">
        <f t="shared" si="2279"/>
        <v>45518</v>
      </c>
      <c r="M4345" s="1">
        <f t="shared" si="2298"/>
        <v>22</v>
      </c>
      <c r="N4345" s="1">
        <f t="shared" si="2280"/>
        <v>10</v>
      </c>
      <c r="O4345" s="2">
        <f t="shared" si="2281"/>
        <v>0.99699448000000002</v>
      </c>
      <c r="P4345" s="13">
        <f t="shared" si="2306"/>
        <v>0.99339977999999995</v>
      </c>
      <c r="Q4345" s="13">
        <f t="shared" si="2299"/>
        <v>1.5849807663156077</v>
      </c>
      <c r="R4345" s="2">
        <f t="shared" si="2302"/>
        <v>1.58021707</v>
      </c>
      <c r="S4345" s="2">
        <f t="shared" si="2295"/>
        <v>1.69349298</v>
      </c>
      <c r="T4345" s="2">
        <f t="shared" si="2282"/>
        <v>150304.7005253</v>
      </c>
      <c r="U4345" s="2">
        <f t="shared" si="2283"/>
        <v>1541.6559629954311</v>
      </c>
      <c r="V4345" s="2">
        <f t="shared" si="2284"/>
        <v>50206.891124226742</v>
      </c>
      <c r="W4345" s="2">
        <f t="shared" si="2285"/>
        <v>140502.79779885217</v>
      </c>
      <c r="X4345" s="17">
        <f t="shared" si="2286"/>
        <v>0</v>
      </c>
      <c r="Y4345" s="2">
        <f t="shared" si="2287"/>
        <v>0</v>
      </c>
      <c r="Z4345" s="72">
        <f t="shared" si="2288"/>
        <v>0</v>
      </c>
      <c r="AA4345" s="2">
        <f t="shared" si="2307"/>
        <v>0</v>
      </c>
      <c r="AB4345" s="12">
        <f t="shared" si="2296"/>
        <v>4.6600000000000003E-2</v>
      </c>
      <c r="AC4345" s="17">
        <f t="shared" si="2289"/>
        <v>10</v>
      </c>
      <c r="AD4345" s="17">
        <v>252</v>
      </c>
      <c r="AE4345" s="13">
        <f t="shared" si="2300"/>
        <v>1.0018090479999999</v>
      </c>
      <c r="AF4345" s="2">
        <f t="shared" si="2308"/>
        <v>271.90841786999999</v>
      </c>
      <c r="AG4345" s="2">
        <f t="shared" si="2290"/>
        <v>254.17630535000001</v>
      </c>
      <c r="AH4345" s="3">
        <f t="shared" si="2291"/>
        <v>0</v>
      </c>
      <c r="AI4345" s="4" t="str">
        <f t="shared" si="2301"/>
        <v>A+J=</v>
      </c>
      <c r="AJ4345" s="11">
        <f t="shared" si="2297"/>
        <v>45518</v>
      </c>
      <c r="AQ4345" s="53"/>
      <c r="AR4345" s="53"/>
    </row>
    <row r="4346" spans="1:44" x14ac:dyDescent="0.2">
      <c r="A4346" s="158">
        <f t="shared" si="2292"/>
        <v>45502</v>
      </c>
      <c r="B4346" s="2">
        <f t="shared" si="2276"/>
        <v>140756.97410420218</v>
      </c>
      <c r="C4346" s="2">
        <f t="shared" si="2293"/>
        <v>88754.250711629997</v>
      </c>
      <c r="D4346" s="2">
        <f>SUM(Y4346:Y$4362)</f>
        <v>2223.0303801999999</v>
      </c>
      <c r="E4346" s="73">
        <f t="shared" si="2277"/>
        <v>86531.220331429999</v>
      </c>
      <c r="F4346" s="88">
        <f t="shared" si="2303"/>
        <v>6455.85</v>
      </c>
      <c r="G4346" s="3">
        <f>IF(AND(N4346=1,N4345&gt;1),VLOOKUP(A4345,[1]Plan1!$BK$81:$BM$259,3),G4345)</f>
        <v>6413.24</v>
      </c>
      <c r="H4346" s="11">
        <f t="shared" si="2304"/>
        <v>45428</v>
      </c>
      <c r="I4346" s="11">
        <f t="shared" si="2305"/>
        <v>45459</v>
      </c>
      <c r="J4346" s="12">
        <f t="shared" si="2278"/>
        <v>-6.6002153085962245E-3</v>
      </c>
      <c r="K4346" s="11">
        <f t="shared" si="2294"/>
        <v>45518</v>
      </c>
      <c r="L4346" s="11">
        <f t="shared" si="2279"/>
        <v>45518</v>
      </c>
      <c r="M4346" s="1">
        <f t="shared" si="2298"/>
        <v>22</v>
      </c>
      <c r="N4346" s="1">
        <f t="shared" si="2280"/>
        <v>10</v>
      </c>
      <c r="O4346" s="2">
        <f t="shared" si="2281"/>
        <v>0.99699448000000002</v>
      </c>
      <c r="P4346" s="13">
        <f t="shared" si="2306"/>
        <v>0.99339977999999995</v>
      </c>
      <c r="Q4346" s="13">
        <f t="shared" si="2299"/>
        <v>1.5849807663156077</v>
      </c>
      <c r="R4346" s="2">
        <f t="shared" si="2302"/>
        <v>1.58021707</v>
      </c>
      <c r="S4346" s="2">
        <f t="shared" si="2295"/>
        <v>1.69349298</v>
      </c>
      <c r="T4346" s="2">
        <f t="shared" si="2282"/>
        <v>150304.7005253</v>
      </c>
      <c r="U4346" s="2">
        <f t="shared" si="2283"/>
        <v>1541.6559629954311</v>
      </c>
      <c r="V4346" s="2">
        <f t="shared" si="2284"/>
        <v>50206.891124226742</v>
      </c>
      <c r="W4346" s="2">
        <f t="shared" si="2285"/>
        <v>140502.79779885217</v>
      </c>
      <c r="X4346" s="17">
        <f t="shared" si="2286"/>
        <v>0</v>
      </c>
      <c r="Y4346" s="2">
        <f t="shared" si="2287"/>
        <v>0</v>
      </c>
      <c r="Z4346" s="72">
        <f t="shared" si="2288"/>
        <v>0</v>
      </c>
      <c r="AA4346" s="2">
        <f t="shared" si="2307"/>
        <v>0</v>
      </c>
      <c r="AB4346" s="12">
        <f t="shared" si="2296"/>
        <v>4.6600000000000003E-2</v>
      </c>
      <c r="AC4346" s="17">
        <f t="shared" si="2289"/>
        <v>10</v>
      </c>
      <c r="AD4346" s="17">
        <v>252</v>
      </c>
      <c r="AE4346" s="13">
        <f t="shared" si="2300"/>
        <v>1.0018090479999999</v>
      </c>
      <c r="AF4346" s="2">
        <f t="shared" si="2308"/>
        <v>271.90841786999999</v>
      </c>
      <c r="AG4346" s="2">
        <f t="shared" si="2290"/>
        <v>254.17630535000001</v>
      </c>
      <c r="AH4346" s="3">
        <f t="shared" si="2291"/>
        <v>0</v>
      </c>
      <c r="AI4346" s="4" t="str">
        <f t="shared" si="2301"/>
        <v>A+J=</v>
      </c>
      <c r="AJ4346" s="11">
        <f t="shared" si="2297"/>
        <v>45518</v>
      </c>
      <c r="AQ4346" s="53"/>
      <c r="AR4346" s="53"/>
    </row>
    <row r="4347" spans="1:44" x14ac:dyDescent="0.2">
      <c r="A4347" s="158">
        <f t="shared" si="2292"/>
        <v>45503</v>
      </c>
      <c r="B4347" s="2">
        <f t="shared" si="2276"/>
        <v>140741.18162909473</v>
      </c>
      <c r="C4347" s="2">
        <f t="shared" si="2293"/>
        <v>88754.250711629997</v>
      </c>
      <c r="D4347" s="2">
        <f>SUM(Y4347:Y$4362)</f>
        <v>2223.0303801999999</v>
      </c>
      <c r="E4347" s="73">
        <f t="shared" si="2277"/>
        <v>86531.220331429999</v>
      </c>
      <c r="F4347" s="88">
        <f t="shared" si="2303"/>
        <v>6455.85</v>
      </c>
      <c r="G4347" s="3">
        <f>IF(AND(N4347=1,N4346&gt;1),VLOOKUP(A4346,[1]Plan1!$BK$81:$BM$259,3),G4346)</f>
        <v>6413.24</v>
      </c>
      <c r="H4347" s="11">
        <f t="shared" si="2304"/>
        <v>45428</v>
      </c>
      <c r="I4347" s="11">
        <f t="shared" si="2305"/>
        <v>45459</v>
      </c>
      <c r="J4347" s="12">
        <f t="shared" si="2278"/>
        <v>-6.6002153085962245E-3</v>
      </c>
      <c r="K4347" s="11">
        <f t="shared" si="2294"/>
        <v>45518</v>
      </c>
      <c r="L4347" s="11">
        <f t="shared" si="2279"/>
        <v>45518</v>
      </c>
      <c r="M4347" s="1">
        <f t="shared" si="2298"/>
        <v>22</v>
      </c>
      <c r="N4347" s="1">
        <f t="shared" si="2280"/>
        <v>11</v>
      </c>
      <c r="O4347" s="2">
        <f t="shared" si="2281"/>
        <v>0.99669441999999997</v>
      </c>
      <c r="P4347" s="13">
        <f t="shared" si="2306"/>
        <v>0.99339977999999995</v>
      </c>
      <c r="Q4347" s="13">
        <f t="shared" si="2299"/>
        <v>1.5849807663156077</v>
      </c>
      <c r="R4347" s="2">
        <f t="shared" si="2302"/>
        <v>1.57974148</v>
      </c>
      <c r="S4347" s="2">
        <f t="shared" si="2295"/>
        <v>1.69349298</v>
      </c>
      <c r="T4347" s="2">
        <f t="shared" si="2282"/>
        <v>150304.7005253</v>
      </c>
      <c r="U4347" s="2">
        <f t="shared" si="2283"/>
        <v>1541.6559629954311</v>
      </c>
      <c r="V4347" s="2">
        <f t="shared" si="2284"/>
        <v>50165.737741149322</v>
      </c>
      <c r="W4347" s="2">
        <f t="shared" si="2285"/>
        <v>140461.64441577473</v>
      </c>
      <c r="X4347" s="17">
        <f t="shared" si="2286"/>
        <v>0</v>
      </c>
      <c r="Y4347" s="2">
        <f t="shared" si="2287"/>
        <v>0</v>
      </c>
      <c r="Z4347" s="72">
        <f t="shared" si="2288"/>
        <v>0</v>
      </c>
      <c r="AA4347" s="2">
        <f t="shared" si="2307"/>
        <v>0</v>
      </c>
      <c r="AB4347" s="12">
        <f t="shared" si="2296"/>
        <v>4.6600000000000003E-2</v>
      </c>
      <c r="AC4347" s="17">
        <f t="shared" si="2289"/>
        <v>11</v>
      </c>
      <c r="AD4347" s="17">
        <v>252</v>
      </c>
      <c r="AE4347" s="13">
        <f t="shared" si="2300"/>
        <v>1.001990132</v>
      </c>
      <c r="AF4347" s="2">
        <f t="shared" si="2308"/>
        <v>299.12619425999998</v>
      </c>
      <c r="AG4347" s="2">
        <f t="shared" si="2290"/>
        <v>279.53721331999998</v>
      </c>
      <c r="AH4347" s="3">
        <f t="shared" si="2291"/>
        <v>0</v>
      </c>
      <c r="AI4347" s="4" t="str">
        <f t="shared" si="2301"/>
        <v>A+J=</v>
      </c>
      <c r="AJ4347" s="11">
        <f t="shared" si="2297"/>
        <v>45518</v>
      </c>
      <c r="AQ4347" s="53"/>
      <c r="AR4347" s="53"/>
    </row>
    <row r="4348" spans="1:44" x14ac:dyDescent="0.2">
      <c r="A4348" s="158">
        <f t="shared" si="2292"/>
        <v>45504</v>
      </c>
      <c r="B4348" s="2">
        <f t="shared" si="2276"/>
        <v>140725.39289890256</v>
      </c>
      <c r="C4348" s="2">
        <f t="shared" si="2293"/>
        <v>88754.250711629997</v>
      </c>
      <c r="D4348" s="2">
        <f>SUM(Y4348:Y$4362)</f>
        <v>2223.0303801999999</v>
      </c>
      <c r="E4348" s="73">
        <f t="shared" si="2277"/>
        <v>86531.220331429999</v>
      </c>
      <c r="F4348" s="88">
        <f t="shared" si="2303"/>
        <v>6455.85</v>
      </c>
      <c r="G4348" s="3">
        <f>IF(AND(N4348=1,N4347&gt;1),VLOOKUP(A4347,[1]Plan1!$BK$81:$BM$259,3),G4347)</f>
        <v>6413.24</v>
      </c>
      <c r="H4348" s="11">
        <f t="shared" si="2304"/>
        <v>45428</v>
      </c>
      <c r="I4348" s="11">
        <f t="shared" si="2305"/>
        <v>45459</v>
      </c>
      <c r="J4348" s="12">
        <f t="shared" si="2278"/>
        <v>-6.6002153085962245E-3</v>
      </c>
      <c r="K4348" s="11">
        <f t="shared" si="2294"/>
        <v>45518</v>
      </c>
      <c r="L4348" s="11">
        <f t="shared" si="2279"/>
        <v>45518</v>
      </c>
      <c r="M4348" s="1">
        <f t="shared" si="2298"/>
        <v>22</v>
      </c>
      <c r="N4348" s="1">
        <f t="shared" si="2280"/>
        <v>12</v>
      </c>
      <c r="O4348" s="2">
        <f t="shared" si="2281"/>
        <v>0.99639445999999998</v>
      </c>
      <c r="P4348" s="13">
        <f t="shared" si="2306"/>
        <v>0.99339977999999995</v>
      </c>
      <c r="Q4348" s="13">
        <f t="shared" si="2299"/>
        <v>1.5849807663156077</v>
      </c>
      <c r="R4348" s="2">
        <f t="shared" si="2302"/>
        <v>1.57926605</v>
      </c>
      <c r="S4348" s="2">
        <f t="shared" si="2295"/>
        <v>1.69349298</v>
      </c>
      <c r="T4348" s="2">
        <f t="shared" si="2282"/>
        <v>150304.7005253</v>
      </c>
      <c r="U4348" s="2">
        <f t="shared" si="2283"/>
        <v>1541.6559629954311</v>
      </c>
      <c r="V4348" s="2">
        <f t="shared" si="2284"/>
        <v>50124.598203067144</v>
      </c>
      <c r="W4348" s="2">
        <f t="shared" si="2285"/>
        <v>140420.50487769255</v>
      </c>
      <c r="X4348" s="17">
        <f t="shared" si="2286"/>
        <v>0</v>
      </c>
      <c r="Y4348" s="2">
        <f t="shared" si="2287"/>
        <v>0</v>
      </c>
      <c r="Z4348" s="72">
        <f t="shared" si="2288"/>
        <v>0</v>
      </c>
      <c r="AA4348" s="2">
        <f t="shared" si="2307"/>
        <v>0</v>
      </c>
      <c r="AB4348" s="12">
        <f t="shared" si="2296"/>
        <v>4.6600000000000003E-2</v>
      </c>
      <c r="AC4348" s="17">
        <f t="shared" si="2289"/>
        <v>12</v>
      </c>
      <c r="AD4348" s="17">
        <v>252</v>
      </c>
      <c r="AE4348" s="13">
        <f t="shared" si="2300"/>
        <v>1.00217125</v>
      </c>
      <c r="AF4348" s="2">
        <f t="shared" si="2308"/>
        <v>326.34908101000002</v>
      </c>
      <c r="AG4348" s="2">
        <f t="shared" si="2290"/>
        <v>304.88802120999998</v>
      </c>
      <c r="AH4348" s="3">
        <f t="shared" si="2291"/>
        <v>0</v>
      </c>
      <c r="AI4348" s="4" t="str">
        <f t="shared" si="2301"/>
        <v>A+J=</v>
      </c>
      <c r="AJ4348" s="11">
        <f t="shared" si="2297"/>
        <v>45518</v>
      </c>
      <c r="AQ4348" s="53"/>
      <c r="AR4348" s="53"/>
    </row>
    <row r="4349" spans="1:44" x14ac:dyDescent="0.2">
      <c r="A4349" s="158">
        <f t="shared" si="2292"/>
        <v>45505</v>
      </c>
      <c r="B4349" s="2">
        <f t="shared" si="2276"/>
        <v>140709.60590150126</v>
      </c>
      <c r="C4349" s="2">
        <f t="shared" si="2293"/>
        <v>88754.250711629997</v>
      </c>
      <c r="D4349" s="2">
        <f>SUM(Y4349:Y$4362)</f>
        <v>2223.0303801999999</v>
      </c>
      <c r="E4349" s="73">
        <f t="shared" si="2277"/>
        <v>86531.220331429999</v>
      </c>
      <c r="F4349" s="88">
        <f t="shared" si="2303"/>
        <v>6455.85</v>
      </c>
      <c r="G4349" s="3">
        <f>IF(AND(N4349=1,N4348&gt;1),VLOOKUP(A4348,[1]Plan1!$BK$81:$BM$259,3),G4348)</f>
        <v>6413.24</v>
      </c>
      <c r="H4349" s="11">
        <f t="shared" si="2304"/>
        <v>45428</v>
      </c>
      <c r="I4349" s="11">
        <f t="shared" si="2305"/>
        <v>45459</v>
      </c>
      <c r="J4349" s="12">
        <f t="shared" si="2278"/>
        <v>-6.6002153085962245E-3</v>
      </c>
      <c r="K4349" s="11">
        <f t="shared" si="2294"/>
        <v>45518</v>
      </c>
      <c r="L4349" s="11">
        <f t="shared" si="2279"/>
        <v>45518</v>
      </c>
      <c r="M4349" s="1">
        <f t="shared" si="2298"/>
        <v>22</v>
      </c>
      <c r="N4349" s="1">
        <f t="shared" si="2280"/>
        <v>13</v>
      </c>
      <c r="O4349" s="2">
        <f t="shared" si="2281"/>
        <v>0.99609459</v>
      </c>
      <c r="P4349" s="13">
        <f t="shared" si="2306"/>
        <v>0.99339977999999995</v>
      </c>
      <c r="Q4349" s="13">
        <f t="shared" si="2299"/>
        <v>1.5849807663156077</v>
      </c>
      <c r="R4349" s="2">
        <f t="shared" si="2302"/>
        <v>1.57879076</v>
      </c>
      <c r="S4349" s="2">
        <f t="shared" si="2295"/>
        <v>1.69349298</v>
      </c>
      <c r="T4349" s="2">
        <f t="shared" si="2282"/>
        <v>150304.7005253</v>
      </c>
      <c r="U4349" s="2">
        <f t="shared" si="2283"/>
        <v>1541.6559629954311</v>
      </c>
      <c r="V4349" s="2">
        <f t="shared" si="2284"/>
        <v>50083.470779355819</v>
      </c>
      <c r="W4349" s="2">
        <f t="shared" si="2285"/>
        <v>140379.37745398126</v>
      </c>
      <c r="X4349" s="17">
        <f t="shared" si="2286"/>
        <v>0</v>
      </c>
      <c r="Y4349" s="2">
        <f t="shared" si="2287"/>
        <v>0</v>
      </c>
      <c r="Z4349" s="72">
        <f t="shared" si="2288"/>
        <v>0</v>
      </c>
      <c r="AA4349" s="2">
        <f t="shared" si="2307"/>
        <v>0</v>
      </c>
      <c r="AB4349" s="12">
        <f t="shared" si="2296"/>
        <v>4.6600000000000003E-2</v>
      </c>
      <c r="AC4349" s="17">
        <f t="shared" si="2289"/>
        <v>13</v>
      </c>
      <c r="AD4349" s="17">
        <v>252</v>
      </c>
      <c r="AE4349" s="13">
        <f t="shared" si="2300"/>
        <v>1.0023523999999999</v>
      </c>
      <c r="AF4349" s="2">
        <f t="shared" si="2308"/>
        <v>353.57677751</v>
      </c>
      <c r="AG4349" s="2">
        <f t="shared" si="2290"/>
        <v>330.22844751999997</v>
      </c>
      <c r="AH4349" s="3">
        <f t="shared" si="2291"/>
        <v>0</v>
      </c>
      <c r="AI4349" s="4" t="str">
        <f t="shared" si="2301"/>
        <v>A+J=</v>
      </c>
      <c r="AJ4349" s="11">
        <f t="shared" si="2297"/>
        <v>45518</v>
      </c>
      <c r="AQ4349" s="53"/>
      <c r="AR4349" s="53"/>
    </row>
    <row r="4350" spans="1:44" x14ac:dyDescent="0.2">
      <c r="A4350" s="158">
        <f t="shared" si="2292"/>
        <v>45506</v>
      </c>
      <c r="B4350" s="2">
        <f t="shared" si="2276"/>
        <v>140693.81991234855</v>
      </c>
      <c r="C4350" s="2">
        <f t="shared" si="2293"/>
        <v>88754.250711629997</v>
      </c>
      <c r="D4350" s="2">
        <f>SUM(Y4350:Y$4362)</f>
        <v>2223.0303801999999</v>
      </c>
      <c r="E4350" s="73">
        <f t="shared" si="2277"/>
        <v>86531.220331429999</v>
      </c>
      <c r="F4350" s="88">
        <f t="shared" si="2303"/>
        <v>6455.85</v>
      </c>
      <c r="G4350" s="3">
        <f>IF(AND(N4350=1,N4349&gt;1),VLOOKUP(A4349,[1]Plan1!$BK$81:$BM$259,3),G4349)</f>
        <v>6413.24</v>
      </c>
      <c r="H4350" s="11">
        <f t="shared" si="2304"/>
        <v>45428</v>
      </c>
      <c r="I4350" s="11">
        <f t="shared" si="2305"/>
        <v>45459</v>
      </c>
      <c r="J4350" s="12">
        <f t="shared" si="2278"/>
        <v>-6.6002153085962245E-3</v>
      </c>
      <c r="K4350" s="11">
        <f t="shared" si="2294"/>
        <v>45518</v>
      </c>
      <c r="L4350" s="11">
        <f t="shared" si="2279"/>
        <v>45518</v>
      </c>
      <c r="M4350" s="1">
        <f t="shared" si="2298"/>
        <v>22</v>
      </c>
      <c r="N4350" s="1">
        <f t="shared" si="2280"/>
        <v>14</v>
      </c>
      <c r="O4350" s="2">
        <f t="shared" si="2281"/>
        <v>0.99579479999999998</v>
      </c>
      <c r="P4350" s="13">
        <f t="shared" si="2306"/>
        <v>0.99339977999999995</v>
      </c>
      <c r="Q4350" s="13">
        <f t="shared" si="2299"/>
        <v>1.5849807663156077</v>
      </c>
      <c r="R4350" s="2">
        <f t="shared" si="2302"/>
        <v>1.5783156</v>
      </c>
      <c r="S4350" s="2">
        <f t="shared" si="2295"/>
        <v>1.69349298</v>
      </c>
      <c r="T4350" s="2">
        <f t="shared" si="2282"/>
        <v>150304.7005253</v>
      </c>
      <c r="U4350" s="2">
        <f t="shared" si="2283"/>
        <v>1541.6559629954311</v>
      </c>
      <c r="V4350" s="2">
        <f t="shared" si="2284"/>
        <v>50042.354604703141</v>
      </c>
      <c r="W4350" s="2">
        <f t="shared" si="2285"/>
        <v>140338.26127932855</v>
      </c>
      <c r="X4350" s="17">
        <f t="shared" si="2286"/>
        <v>0</v>
      </c>
      <c r="Y4350" s="2">
        <f t="shared" si="2287"/>
        <v>0</v>
      </c>
      <c r="Z4350" s="72">
        <f t="shared" si="2288"/>
        <v>0</v>
      </c>
      <c r="AA4350" s="2">
        <f t="shared" si="2307"/>
        <v>0</v>
      </c>
      <c r="AB4350" s="12">
        <f t="shared" si="2296"/>
        <v>4.6600000000000003E-2</v>
      </c>
      <c r="AC4350" s="17">
        <f t="shared" si="2289"/>
        <v>14</v>
      </c>
      <c r="AD4350" s="17">
        <v>252</v>
      </c>
      <c r="AE4350" s="13">
        <f t="shared" si="2300"/>
        <v>1.002533583</v>
      </c>
      <c r="AF4350" s="2">
        <f t="shared" si="2308"/>
        <v>380.80943407000001</v>
      </c>
      <c r="AG4350" s="2">
        <f t="shared" si="2290"/>
        <v>355.55863302</v>
      </c>
      <c r="AH4350" s="3">
        <f t="shared" si="2291"/>
        <v>0</v>
      </c>
      <c r="AI4350" s="4" t="str">
        <f t="shared" si="2301"/>
        <v>A+J=</v>
      </c>
      <c r="AJ4350" s="11">
        <f t="shared" si="2297"/>
        <v>45518</v>
      </c>
      <c r="AQ4350" s="53"/>
      <c r="AR4350" s="53"/>
    </row>
    <row r="4351" spans="1:44" x14ac:dyDescent="0.2">
      <c r="A4351" s="158">
        <f t="shared" si="2292"/>
        <v>45507</v>
      </c>
      <c r="B4351" s="2">
        <f t="shared" si="2276"/>
        <v>140678.03739619112</v>
      </c>
      <c r="C4351" s="2">
        <f t="shared" si="2293"/>
        <v>88754.250711629997</v>
      </c>
      <c r="D4351" s="2">
        <f>SUM(Y4351:Y$4362)</f>
        <v>2223.0303801999999</v>
      </c>
      <c r="E4351" s="73">
        <f t="shared" si="2277"/>
        <v>86531.220331429999</v>
      </c>
      <c r="F4351" s="88">
        <f t="shared" si="2303"/>
        <v>6455.85</v>
      </c>
      <c r="G4351" s="3">
        <f>IF(AND(N4351=1,N4350&gt;1),VLOOKUP(A4350,[1]Plan1!$BK$81:$BM$259,3),G4350)</f>
        <v>6413.24</v>
      </c>
      <c r="H4351" s="11">
        <f t="shared" si="2304"/>
        <v>45428</v>
      </c>
      <c r="I4351" s="11">
        <f t="shared" si="2305"/>
        <v>45459</v>
      </c>
      <c r="J4351" s="12">
        <f t="shared" si="2278"/>
        <v>-6.6002153085962245E-3</v>
      </c>
      <c r="K4351" s="11">
        <f t="shared" si="2294"/>
        <v>45518</v>
      </c>
      <c r="L4351" s="11">
        <f t="shared" si="2279"/>
        <v>45518</v>
      </c>
      <c r="M4351" s="1">
        <f t="shared" si="2298"/>
        <v>22</v>
      </c>
      <c r="N4351" s="1">
        <f t="shared" si="2280"/>
        <v>15</v>
      </c>
      <c r="O4351" s="2">
        <f t="shared" si="2281"/>
        <v>0.99549511000000002</v>
      </c>
      <c r="P4351" s="13">
        <f t="shared" si="2306"/>
        <v>0.99339977999999995</v>
      </c>
      <c r="Q4351" s="13">
        <f t="shared" si="2299"/>
        <v>1.5849807663156077</v>
      </c>
      <c r="R4351" s="2">
        <f t="shared" si="2302"/>
        <v>1.5778406</v>
      </c>
      <c r="S4351" s="2">
        <f t="shared" si="2295"/>
        <v>1.69349298</v>
      </c>
      <c r="T4351" s="2">
        <f t="shared" si="2282"/>
        <v>150304.7005253</v>
      </c>
      <c r="U4351" s="2">
        <f t="shared" si="2283"/>
        <v>1541.6559629954311</v>
      </c>
      <c r="V4351" s="2">
        <f t="shared" si="2284"/>
        <v>50001.252275045714</v>
      </c>
      <c r="W4351" s="2">
        <f t="shared" si="2285"/>
        <v>140297.15894967114</v>
      </c>
      <c r="X4351" s="17">
        <f t="shared" si="2286"/>
        <v>0</v>
      </c>
      <c r="Y4351" s="2">
        <f t="shared" si="2287"/>
        <v>0</v>
      </c>
      <c r="Z4351" s="72">
        <f t="shared" si="2288"/>
        <v>0</v>
      </c>
      <c r="AA4351" s="2">
        <f t="shared" si="2307"/>
        <v>0</v>
      </c>
      <c r="AB4351" s="12">
        <f t="shared" si="2296"/>
        <v>4.6600000000000003E-2</v>
      </c>
      <c r="AC4351" s="17">
        <f t="shared" si="2289"/>
        <v>15</v>
      </c>
      <c r="AD4351" s="17">
        <v>252</v>
      </c>
      <c r="AE4351" s="13">
        <f t="shared" si="2300"/>
        <v>1.002714798</v>
      </c>
      <c r="AF4351" s="2">
        <f t="shared" si="2308"/>
        <v>408.04690037</v>
      </c>
      <c r="AG4351" s="2">
        <f t="shared" si="2290"/>
        <v>380.87844652000001</v>
      </c>
      <c r="AH4351" s="3">
        <f t="shared" si="2291"/>
        <v>0</v>
      </c>
      <c r="AI4351" s="4" t="str">
        <f t="shared" si="2301"/>
        <v>A+J=</v>
      </c>
      <c r="AJ4351" s="11">
        <f t="shared" si="2297"/>
        <v>45518</v>
      </c>
      <c r="AQ4351" s="53"/>
      <c r="AR4351" s="53"/>
    </row>
    <row r="4352" spans="1:44" x14ac:dyDescent="0.2">
      <c r="A4352" s="158">
        <f t="shared" si="2292"/>
        <v>45508</v>
      </c>
      <c r="B4352" s="2">
        <f t="shared" si="2276"/>
        <v>140678.03739619112</v>
      </c>
      <c r="C4352" s="2">
        <f t="shared" si="2293"/>
        <v>88754.250711629997</v>
      </c>
      <c r="D4352" s="2">
        <f>SUM(Y4352:Y$4362)</f>
        <v>2223.0303801999999</v>
      </c>
      <c r="E4352" s="73">
        <f t="shared" si="2277"/>
        <v>86531.220331429999</v>
      </c>
      <c r="F4352" s="88">
        <f t="shared" si="2303"/>
        <v>6455.85</v>
      </c>
      <c r="G4352" s="3">
        <f>IF(AND(N4352=1,N4351&gt;1),VLOOKUP(A4351,[1]Plan1!$BK$81:$BM$259,3),G4351)</f>
        <v>6413.24</v>
      </c>
      <c r="H4352" s="11">
        <f t="shared" si="2304"/>
        <v>45428</v>
      </c>
      <c r="I4352" s="11">
        <f t="shared" si="2305"/>
        <v>45459</v>
      </c>
      <c r="J4352" s="12">
        <f t="shared" si="2278"/>
        <v>-6.6002153085962245E-3</v>
      </c>
      <c r="K4352" s="11">
        <f t="shared" si="2294"/>
        <v>45518</v>
      </c>
      <c r="L4352" s="11">
        <f t="shared" si="2279"/>
        <v>45518</v>
      </c>
      <c r="M4352" s="1">
        <f t="shared" si="2298"/>
        <v>22</v>
      </c>
      <c r="N4352" s="1">
        <f t="shared" si="2280"/>
        <v>15</v>
      </c>
      <c r="O4352" s="2">
        <f t="shared" si="2281"/>
        <v>0.99549511000000002</v>
      </c>
      <c r="P4352" s="13">
        <f t="shared" si="2306"/>
        <v>0.99339977999999995</v>
      </c>
      <c r="Q4352" s="13">
        <f t="shared" si="2299"/>
        <v>1.5849807663156077</v>
      </c>
      <c r="R4352" s="2">
        <f t="shared" si="2302"/>
        <v>1.5778406</v>
      </c>
      <c r="S4352" s="2">
        <f t="shared" si="2295"/>
        <v>1.69349298</v>
      </c>
      <c r="T4352" s="2">
        <f t="shared" si="2282"/>
        <v>150304.7005253</v>
      </c>
      <c r="U4352" s="2">
        <f t="shared" si="2283"/>
        <v>1541.6559629954311</v>
      </c>
      <c r="V4352" s="2">
        <f t="shared" si="2284"/>
        <v>50001.252275045714</v>
      </c>
      <c r="W4352" s="2">
        <f t="shared" si="2285"/>
        <v>140297.15894967114</v>
      </c>
      <c r="X4352" s="17">
        <f t="shared" si="2286"/>
        <v>0</v>
      </c>
      <c r="Y4352" s="2">
        <f t="shared" si="2287"/>
        <v>0</v>
      </c>
      <c r="Z4352" s="72">
        <f t="shared" si="2288"/>
        <v>0</v>
      </c>
      <c r="AA4352" s="2">
        <f t="shared" si="2307"/>
        <v>0</v>
      </c>
      <c r="AB4352" s="12">
        <f t="shared" si="2296"/>
        <v>4.6600000000000003E-2</v>
      </c>
      <c r="AC4352" s="17">
        <f t="shared" si="2289"/>
        <v>15</v>
      </c>
      <c r="AD4352" s="17">
        <v>252</v>
      </c>
      <c r="AE4352" s="13">
        <f t="shared" si="2300"/>
        <v>1.002714798</v>
      </c>
      <c r="AF4352" s="2">
        <f t="shared" si="2308"/>
        <v>408.04690037</v>
      </c>
      <c r="AG4352" s="2">
        <f t="shared" si="2290"/>
        <v>380.87844652000001</v>
      </c>
      <c r="AH4352" s="3">
        <f t="shared" si="2291"/>
        <v>0</v>
      </c>
      <c r="AI4352" s="4" t="str">
        <f t="shared" si="2301"/>
        <v>A+J=</v>
      </c>
      <c r="AJ4352" s="11">
        <f t="shared" si="2297"/>
        <v>45518</v>
      </c>
      <c r="AQ4352" s="53"/>
      <c r="AR4352" s="53"/>
    </row>
    <row r="4353" spans="1:154" x14ac:dyDescent="0.2">
      <c r="A4353" s="158">
        <f t="shared" si="2292"/>
        <v>45509</v>
      </c>
      <c r="B4353" s="2">
        <f t="shared" si="2276"/>
        <v>140678.03739619112</v>
      </c>
      <c r="C4353" s="2">
        <f t="shared" si="2293"/>
        <v>88754.250711629997</v>
      </c>
      <c r="D4353" s="2">
        <f>SUM(Y4353:Y$4362)</f>
        <v>2223.0303801999999</v>
      </c>
      <c r="E4353" s="73">
        <f t="shared" si="2277"/>
        <v>86531.220331429999</v>
      </c>
      <c r="F4353" s="88">
        <f t="shared" si="2303"/>
        <v>6455.85</v>
      </c>
      <c r="G4353" s="3">
        <f>IF(AND(N4353=1,N4352&gt;1),VLOOKUP(A4352,[1]Plan1!$BK$81:$BM$259,3),G4352)</f>
        <v>6413.24</v>
      </c>
      <c r="H4353" s="11">
        <f t="shared" si="2304"/>
        <v>45428</v>
      </c>
      <c r="I4353" s="11">
        <f t="shared" si="2305"/>
        <v>45459</v>
      </c>
      <c r="J4353" s="12">
        <f t="shared" si="2278"/>
        <v>-6.6002153085962245E-3</v>
      </c>
      <c r="K4353" s="11">
        <f t="shared" si="2294"/>
        <v>45518</v>
      </c>
      <c r="L4353" s="11">
        <f t="shared" si="2279"/>
        <v>45518</v>
      </c>
      <c r="M4353" s="1">
        <f t="shared" si="2298"/>
        <v>22</v>
      </c>
      <c r="N4353" s="1">
        <f t="shared" si="2280"/>
        <v>15</v>
      </c>
      <c r="O4353" s="2">
        <f t="shared" si="2281"/>
        <v>0.99549511000000002</v>
      </c>
      <c r="P4353" s="13">
        <f t="shared" si="2306"/>
        <v>0.99339977999999995</v>
      </c>
      <c r="Q4353" s="13">
        <f t="shared" si="2299"/>
        <v>1.5849807663156077</v>
      </c>
      <c r="R4353" s="2">
        <f t="shared" si="2302"/>
        <v>1.5778406</v>
      </c>
      <c r="S4353" s="2">
        <f t="shared" si="2295"/>
        <v>1.69349298</v>
      </c>
      <c r="T4353" s="2">
        <f t="shared" si="2282"/>
        <v>150304.7005253</v>
      </c>
      <c r="U4353" s="2">
        <f t="shared" si="2283"/>
        <v>1541.6559629954311</v>
      </c>
      <c r="V4353" s="2">
        <f t="shared" si="2284"/>
        <v>50001.252275045714</v>
      </c>
      <c r="W4353" s="2">
        <f t="shared" si="2285"/>
        <v>140297.15894967114</v>
      </c>
      <c r="X4353" s="17">
        <f t="shared" si="2286"/>
        <v>0</v>
      </c>
      <c r="Y4353" s="2">
        <f t="shared" si="2287"/>
        <v>0</v>
      </c>
      <c r="Z4353" s="72">
        <f t="shared" si="2288"/>
        <v>0</v>
      </c>
      <c r="AA4353" s="2">
        <f t="shared" si="2307"/>
        <v>0</v>
      </c>
      <c r="AB4353" s="12">
        <f t="shared" si="2296"/>
        <v>4.6600000000000003E-2</v>
      </c>
      <c r="AC4353" s="17">
        <f t="shared" si="2289"/>
        <v>15</v>
      </c>
      <c r="AD4353" s="17">
        <v>252</v>
      </c>
      <c r="AE4353" s="13">
        <f t="shared" si="2300"/>
        <v>1.002714798</v>
      </c>
      <c r="AF4353" s="2">
        <f t="shared" si="2308"/>
        <v>408.04690037</v>
      </c>
      <c r="AG4353" s="2">
        <f t="shared" si="2290"/>
        <v>380.87844652000001</v>
      </c>
      <c r="AH4353" s="3">
        <f t="shared" si="2291"/>
        <v>0</v>
      </c>
      <c r="AI4353" s="4" t="str">
        <f t="shared" si="2301"/>
        <v>A+J=</v>
      </c>
      <c r="AJ4353" s="11">
        <f t="shared" si="2297"/>
        <v>45518</v>
      </c>
      <c r="AQ4353" s="53"/>
      <c r="AR4353" s="53"/>
    </row>
    <row r="4354" spans="1:154" x14ac:dyDescent="0.2">
      <c r="A4354" s="158">
        <f t="shared" si="2292"/>
        <v>45510</v>
      </c>
      <c r="B4354" s="2">
        <f t="shared" si="2276"/>
        <v>140662.25690146454</v>
      </c>
      <c r="C4354" s="2">
        <f t="shared" si="2293"/>
        <v>88754.250711629997</v>
      </c>
      <c r="D4354" s="2">
        <f>SUM(Y4354:Y$4362)</f>
        <v>2223.0303801999999</v>
      </c>
      <c r="E4354" s="73">
        <f t="shared" si="2277"/>
        <v>86531.220331429999</v>
      </c>
      <c r="F4354" s="88">
        <f t="shared" si="2303"/>
        <v>6455.85</v>
      </c>
      <c r="G4354" s="3">
        <f>IF(AND(N4354=1,N4353&gt;1),VLOOKUP(A4353,[1]Plan1!$BK$81:$BM$259,3),G4353)</f>
        <v>6413.24</v>
      </c>
      <c r="H4354" s="11">
        <f t="shared" si="2304"/>
        <v>45428</v>
      </c>
      <c r="I4354" s="11">
        <f t="shared" si="2305"/>
        <v>45459</v>
      </c>
      <c r="J4354" s="12">
        <f t="shared" si="2278"/>
        <v>-6.6002153085962245E-3</v>
      </c>
      <c r="K4354" s="11">
        <f t="shared" si="2294"/>
        <v>45518</v>
      </c>
      <c r="L4354" s="11">
        <f t="shared" si="2279"/>
        <v>45518</v>
      </c>
      <c r="M4354" s="1">
        <f t="shared" si="2298"/>
        <v>22</v>
      </c>
      <c r="N4354" s="1">
        <f t="shared" si="2280"/>
        <v>16</v>
      </c>
      <c r="O4354" s="2">
        <f t="shared" si="2281"/>
        <v>0.99519550999999995</v>
      </c>
      <c r="P4354" s="13">
        <f t="shared" si="2306"/>
        <v>0.99339977999999995</v>
      </c>
      <c r="Q4354" s="13">
        <f t="shared" si="2299"/>
        <v>1.5849807663156077</v>
      </c>
      <c r="R4354" s="2">
        <f t="shared" si="2302"/>
        <v>1.5773657400000001</v>
      </c>
      <c r="S4354" s="2">
        <f t="shared" si="2295"/>
        <v>1.69349298</v>
      </c>
      <c r="T4354" s="2">
        <f t="shared" si="2282"/>
        <v>150304.7005253</v>
      </c>
      <c r="U4354" s="2">
        <f t="shared" si="2283"/>
        <v>1541.6559629954311</v>
      </c>
      <c r="V4354" s="2">
        <f t="shared" si="2284"/>
        <v>49960.162059759132</v>
      </c>
      <c r="W4354" s="2">
        <f t="shared" si="2285"/>
        <v>140256.06873438455</v>
      </c>
      <c r="X4354" s="17">
        <f t="shared" si="2286"/>
        <v>0</v>
      </c>
      <c r="Y4354" s="2">
        <f t="shared" si="2287"/>
        <v>0</v>
      </c>
      <c r="Z4354" s="72">
        <f t="shared" si="2288"/>
        <v>0</v>
      </c>
      <c r="AA4354" s="2">
        <f t="shared" si="2307"/>
        <v>0</v>
      </c>
      <c r="AB4354" s="12">
        <f t="shared" si="2296"/>
        <v>4.6600000000000003E-2</v>
      </c>
      <c r="AC4354" s="17">
        <f t="shared" si="2289"/>
        <v>16</v>
      </c>
      <c r="AD4354" s="17">
        <v>252</v>
      </c>
      <c r="AE4354" s="13">
        <f t="shared" si="2300"/>
        <v>1.0028960469999999</v>
      </c>
      <c r="AF4354" s="2">
        <f t="shared" si="2308"/>
        <v>435.28947704000001</v>
      </c>
      <c r="AG4354" s="2">
        <f t="shared" si="2290"/>
        <v>406.18816708000003</v>
      </c>
      <c r="AH4354" s="3">
        <f t="shared" si="2291"/>
        <v>0</v>
      </c>
      <c r="AI4354" s="4" t="str">
        <f t="shared" si="2301"/>
        <v>A+J=</v>
      </c>
      <c r="AJ4354" s="11">
        <f t="shared" si="2297"/>
        <v>45518</v>
      </c>
      <c r="AQ4354" s="53"/>
      <c r="AR4354" s="53"/>
    </row>
    <row r="4355" spans="1:154" x14ac:dyDescent="0.2">
      <c r="A4355" s="158">
        <f t="shared" si="2292"/>
        <v>45511</v>
      </c>
      <c r="B4355" s="2">
        <f t="shared" si="2276"/>
        <v>140646.47641421441</v>
      </c>
      <c r="C4355" s="2">
        <f t="shared" si="2293"/>
        <v>88754.250711629997</v>
      </c>
      <c r="D4355" s="2">
        <f>SUM(Y4355:Y$4362)</f>
        <v>2223.0303801999999</v>
      </c>
      <c r="E4355" s="73">
        <f t="shared" si="2277"/>
        <v>86531.220331429999</v>
      </c>
      <c r="F4355" s="88">
        <f t="shared" si="2303"/>
        <v>6455.85</v>
      </c>
      <c r="G4355" s="3">
        <f>IF(AND(N4355=1,N4354&gt;1),VLOOKUP(A4354,[1]Plan1!$BK$81:$BM$259,3),G4354)</f>
        <v>6413.24</v>
      </c>
      <c r="H4355" s="11">
        <f t="shared" si="2304"/>
        <v>45428</v>
      </c>
      <c r="I4355" s="11">
        <f t="shared" si="2305"/>
        <v>45459</v>
      </c>
      <c r="J4355" s="12">
        <f t="shared" si="2278"/>
        <v>-6.6002153085962245E-3</v>
      </c>
      <c r="K4355" s="11">
        <f t="shared" si="2294"/>
        <v>45518</v>
      </c>
      <c r="L4355" s="11">
        <f t="shared" si="2279"/>
        <v>45518</v>
      </c>
      <c r="M4355" s="1">
        <f t="shared" si="2298"/>
        <v>22</v>
      </c>
      <c r="N4355" s="1">
        <f t="shared" si="2280"/>
        <v>17</v>
      </c>
      <c r="O4355" s="2">
        <f t="shared" si="2281"/>
        <v>0.99489598999999995</v>
      </c>
      <c r="P4355" s="13">
        <f t="shared" si="2306"/>
        <v>0.99339977999999995</v>
      </c>
      <c r="Q4355" s="13">
        <f t="shared" si="2299"/>
        <v>1.5849807663156077</v>
      </c>
      <c r="R4355" s="2">
        <f t="shared" si="2302"/>
        <v>1.576891</v>
      </c>
      <c r="S4355" s="2">
        <f t="shared" si="2295"/>
        <v>1.69349298</v>
      </c>
      <c r="T4355" s="2">
        <f t="shared" si="2282"/>
        <v>150304.7005253</v>
      </c>
      <c r="U4355" s="2">
        <f t="shared" si="2283"/>
        <v>1541.6559629954311</v>
      </c>
      <c r="V4355" s="2">
        <f t="shared" si="2284"/>
        <v>49919.082228218984</v>
      </c>
      <c r="W4355" s="2">
        <f t="shared" si="2285"/>
        <v>140214.9889028444</v>
      </c>
      <c r="X4355" s="17">
        <f t="shared" si="2286"/>
        <v>0</v>
      </c>
      <c r="Y4355" s="2">
        <f t="shared" si="2287"/>
        <v>0</v>
      </c>
      <c r="Z4355" s="72">
        <f t="shared" si="2288"/>
        <v>0</v>
      </c>
      <c r="AA4355" s="2">
        <f t="shared" si="2307"/>
        <v>0</v>
      </c>
      <c r="AB4355" s="12">
        <f t="shared" si="2296"/>
        <v>4.6600000000000003E-2</v>
      </c>
      <c r="AC4355" s="17">
        <f t="shared" si="2289"/>
        <v>17</v>
      </c>
      <c r="AD4355" s="17">
        <v>252</v>
      </c>
      <c r="AE4355" s="13">
        <f t="shared" si="2300"/>
        <v>1.003077328</v>
      </c>
      <c r="AF4355" s="2">
        <f t="shared" si="2308"/>
        <v>462.53686345</v>
      </c>
      <c r="AG4355" s="2">
        <f t="shared" si="2290"/>
        <v>431.48751136999999</v>
      </c>
      <c r="AH4355" s="3">
        <f t="shared" si="2291"/>
        <v>0</v>
      </c>
      <c r="AI4355" s="4" t="str">
        <f t="shared" si="2301"/>
        <v>A+J=</v>
      </c>
      <c r="AJ4355" s="11">
        <f t="shared" si="2297"/>
        <v>45518</v>
      </c>
      <c r="AQ4355" s="53"/>
      <c r="AR4355" s="53"/>
    </row>
    <row r="4356" spans="1:154" x14ac:dyDescent="0.2">
      <c r="A4356" s="158">
        <f t="shared" si="2292"/>
        <v>45512</v>
      </c>
      <c r="B4356" s="2">
        <f t="shared" si="2276"/>
        <v>140630.70041694172</v>
      </c>
      <c r="C4356" s="2">
        <f t="shared" si="2293"/>
        <v>88754.250711629997</v>
      </c>
      <c r="D4356" s="2">
        <f>SUM(Y4356:Y$4362)</f>
        <v>2223.0303801999999</v>
      </c>
      <c r="E4356" s="73">
        <f t="shared" si="2277"/>
        <v>86531.220331429999</v>
      </c>
      <c r="F4356" s="88">
        <f t="shared" si="2303"/>
        <v>6455.85</v>
      </c>
      <c r="G4356" s="3">
        <f>IF(AND(N4356=1,N4355&gt;1),VLOOKUP(A4355,[1]Plan1!$BK$81:$BM$259,3),G4355)</f>
        <v>6413.24</v>
      </c>
      <c r="H4356" s="11">
        <f t="shared" si="2304"/>
        <v>45428</v>
      </c>
      <c r="I4356" s="11">
        <f t="shared" si="2305"/>
        <v>45459</v>
      </c>
      <c r="J4356" s="12">
        <f t="shared" si="2278"/>
        <v>-6.6002153085962245E-3</v>
      </c>
      <c r="K4356" s="11">
        <f t="shared" si="2294"/>
        <v>45518</v>
      </c>
      <c r="L4356" s="11">
        <f t="shared" si="2279"/>
        <v>45518</v>
      </c>
      <c r="M4356" s="1">
        <f t="shared" si="2298"/>
        <v>22</v>
      </c>
      <c r="N4356" s="1">
        <f t="shared" si="2280"/>
        <v>18</v>
      </c>
      <c r="O4356" s="2">
        <f t="shared" si="2281"/>
        <v>0.99459657000000001</v>
      </c>
      <c r="P4356" s="13">
        <f t="shared" si="2306"/>
        <v>0.99339977999999995</v>
      </c>
      <c r="Q4356" s="13">
        <f t="shared" si="2299"/>
        <v>1.5849807663156077</v>
      </c>
      <c r="R4356" s="2">
        <f t="shared" si="2302"/>
        <v>1.5764164300000001</v>
      </c>
      <c r="S4356" s="2">
        <f t="shared" si="2295"/>
        <v>1.69349298</v>
      </c>
      <c r="T4356" s="2">
        <f t="shared" si="2282"/>
        <v>150304.7005253</v>
      </c>
      <c r="U4356" s="2">
        <f t="shared" si="2283"/>
        <v>1541.6559629954311</v>
      </c>
      <c r="V4356" s="2">
        <f t="shared" si="2284"/>
        <v>49878.017106986306</v>
      </c>
      <c r="W4356" s="2">
        <f t="shared" si="2285"/>
        <v>140173.92378161172</v>
      </c>
      <c r="X4356" s="17">
        <f t="shared" si="2286"/>
        <v>0</v>
      </c>
      <c r="Y4356" s="2">
        <f t="shared" si="2287"/>
        <v>0</v>
      </c>
      <c r="Z4356" s="72">
        <f t="shared" si="2288"/>
        <v>0</v>
      </c>
      <c r="AA4356" s="2">
        <f t="shared" si="2307"/>
        <v>0</v>
      </c>
      <c r="AB4356" s="12">
        <f t="shared" si="2296"/>
        <v>4.6600000000000003E-2</v>
      </c>
      <c r="AC4356" s="17">
        <f t="shared" si="2289"/>
        <v>18</v>
      </c>
      <c r="AD4356" s="17">
        <v>252</v>
      </c>
      <c r="AE4356" s="13">
        <f t="shared" si="2300"/>
        <v>1.003258642</v>
      </c>
      <c r="AF4356" s="2">
        <f t="shared" si="2308"/>
        <v>489.78920992000002</v>
      </c>
      <c r="AG4356" s="2">
        <f t="shared" si="2290"/>
        <v>456.77663532999998</v>
      </c>
      <c r="AH4356" s="3">
        <f t="shared" si="2291"/>
        <v>0</v>
      </c>
      <c r="AI4356" s="4" t="str">
        <f t="shared" si="2301"/>
        <v>A+J=</v>
      </c>
      <c r="AJ4356" s="11">
        <f t="shared" si="2297"/>
        <v>45518</v>
      </c>
      <c r="AQ4356" s="53"/>
      <c r="AR4356" s="53"/>
    </row>
    <row r="4357" spans="1:154" x14ac:dyDescent="0.2">
      <c r="A4357" s="158">
        <f t="shared" si="2292"/>
        <v>45513</v>
      </c>
      <c r="B4357" s="2">
        <f t="shared" si="2276"/>
        <v>140614.92616861986</v>
      </c>
      <c r="C4357" s="2">
        <f t="shared" si="2293"/>
        <v>88754.250711629997</v>
      </c>
      <c r="D4357" s="2">
        <f>SUM(Y4357:Y$4362)</f>
        <v>2223.0303801999999</v>
      </c>
      <c r="E4357" s="73">
        <f t="shared" si="2277"/>
        <v>86531.220331429999</v>
      </c>
      <c r="F4357" s="88">
        <f t="shared" si="2303"/>
        <v>6455.85</v>
      </c>
      <c r="G4357" s="3">
        <f>IF(AND(N4357=1,N4356&gt;1),VLOOKUP(A4356,[1]Plan1!$BK$81:$BM$259,3),G4356)</f>
        <v>6413.24</v>
      </c>
      <c r="H4357" s="11">
        <f t="shared" si="2304"/>
        <v>45428</v>
      </c>
      <c r="I4357" s="11">
        <f t="shared" si="2305"/>
        <v>45459</v>
      </c>
      <c r="J4357" s="12">
        <f t="shared" si="2278"/>
        <v>-6.6002153085962245E-3</v>
      </c>
      <c r="K4357" s="11">
        <f t="shared" si="2294"/>
        <v>45518</v>
      </c>
      <c r="L4357" s="11">
        <f t="shared" si="2279"/>
        <v>45518</v>
      </c>
      <c r="M4357" s="1">
        <f t="shared" si="2298"/>
        <v>22</v>
      </c>
      <c r="N4357" s="1">
        <f t="shared" si="2280"/>
        <v>19</v>
      </c>
      <c r="O4357" s="2">
        <f t="shared" si="2281"/>
        <v>0.99429723999999997</v>
      </c>
      <c r="P4357" s="13">
        <f t="shared" si="2306"/>
        <v>0.99339977999999995</v>
      </c>
      <c r="Q4357" s="13">
        <f t="shared" si="2299"/>
        <v>1.5849807663156077</v>
      </c>
      <c r="R4357" s="2">
        <f t="shared" si="2302"/>
        <v>1.575942</v>
      </c>
      <c r="S4357" s="2">
        <f t="shared" si="2295"/>
        <v>1.69349298</v>
      </c>
      <c r="T4357" s="2">
        <f t="shared" si="2282"/>
        <v>150304.7005253</v>
      </c>
      <c r="U4357" s="2">
        <f t="shared" si="2283"/>
        <v>1541.6559629954311</v>
      </c>
      <c r="V4357" s="2">
        <f t="shared" si="2284"/>
        <v>49836.964100124453</v>
      </c>
      <c r="W4357" s="2">
        <f t="shared" si="2285"/>
        <v>140132.87077474987</v>
      </c>
      <c r="X4357" s="17">
        <f t="shared" si="2286"/>
        <v>0</v>
      </c>
      <c r="Y4357" s="2">
        <f t="shared" si="2287"/>
        <v>0</v>
      </c>
      <c r="Z4357" s="72">
        <f t="shared" si="2288"/>
        <v>0</v>
      </c>
      <c r="AA4357" s="2">
        <f t="shared" si="2307"/>
        <v>0</v>
      </c>
      <c r="AB4357" s="12">
        <f t="shared" si="2296"/>
        <v>4.6600000000000003E-2</v>
      </c>
      <c r="AC4357" s="17">
        <f t="shared" si="2289"/>
        <v>19</v>
      </c>
      <c r="AD4357" s="17">
        <v>252</v>
      </c>
      <c r="AE4357" s="13">
        <f t="shared" si="2300"/>
        <v>1.003439988</v>
      </c>
      <c r="AF4357" s="2">
        <f t="shared" si="2308"/>
        <v>517.04636615000004</v>
      </c>
      <c r="AG4357" s="2">
        <f t="shared" si="2290"/>
        <v>482.05539386999999</v>
      </c>
      <c r="AH4357" s="3">
        <f t="shared" si="2291"/>
        <v>0</v>
      </c>
      <c r="AI4357" s="4" t="str">
        <f t="shared" si="2301"/>
        <v>A+J=</v>
      </c>
      <c r="AJ4357" s="11">
        <f t="shared" si="2297"/>
        <v>45518</v>
      </c>
      <c r="AQ4357" s="53"/>
      <c r="AR4357" s="53"/>
    </row>
    <row r="4358" spans="1:154" x14ac:dyDescent="0.2">
      <c r="A4358" s="158">
        <f t="shared" si="2292"/>
        <v>45514</v>
      </c>
      <c r="B4358" s="2">
        <f t="shared" si="2276"/>
        <v>140599.15221515449</v>
      </c>
      <c r="C4358" s="2">
        <f t="shared" si="2293"/>
        <v>88754.250711629997</v>
      </c>
      <c r="D4358" s="2">
        <f>SUM(Y4358:Y$4362)</f>
        <v>2223.0303801999999</v>
      </c>
      <c r="E4358" s="73">
        <f t="shared" si="2277"/>
        <v>86531.220331429999</v>
      </c>
      <c r="F4358" s="88">
        <f t="shared" si="2303"/>
        <v>6455.85</v>
      </c>
      <c r="G4358" s="3">
        <f>IF(AND(N4358=1,N4357&gt;1),VLOOKUP(A4357,[1]Plan1!$BK$81:$BM$259,3),G4357)</f>
        <v>6413.24</v>
      </c>
      <c r="H4358" s="11">
        <f t="shared" si="2304"/>
        <v>45428</v>
      </c>
      <c r="I4358" s="11">
        <f t="shared" si="2305"/>
        <v>45459</v>
      </c>
      <c r="J4358" s="12">
        <f t="shared" si="2278"/>
        <v>-6.6002153085962245E-3</v>
      </c>
      <c r="K4358" s="11">
        <f t="shared" si="2294"/>
        <v>45518</v>
      </c>
      <c r="L4358" s="11">
        <f t="shared" si="2279"/>
        <v>45518</v>
      </c>
      <c r="M4358" s="1">
        <f t="shared" si="2298"/>
        <v>22</v>
      </c>
      <c r="N4358" s="1">
        <f t="shared" si="2280"/>
        <v>20</v>
      </c>
      <c r="O4358" s="2">
        <f t="shared" si="2281"/>
        <v>0.99399799</v>
      </c>
      <c r="P4358" s="13">
        <f t="shared" si="2306"/>
        <v>0.99339977999999995</v>
      </c>
      <c r="Q4358" s="13">
        <f t="shared" si="2299"/>
        <v>1.5849807663156077</v>
      </c>
      <c r="R4358" s="2">
        <f t="shared" si="2302"/>
        <v>1.57546769</v>
      </c>
      <c r="S4358" s="2">
        <f t="shared" si="2295"/>
        <v>1.69349298</v>
      </c>
      <c r="T4358" s="2">
        <f t="shared" si="2282"/>
        <v>150304.7005253</v>
      </c>
      <c r="U4358" s="2">
        <f t="shared" si="2283"/>
        <v>1541.6559629954311</v>
      </c>
      <c r="V4358" s="2">
        <f t="shared" si="2284"/>
        <v>49795.921477009055</v>
      </c>
      <c r="W4358" s="2">
        <f t="shared" si="2285"/>
        <v>140091.82815163449</v>
      </c>
      <c r="X4358" s="17">
        <f t="shared" si="2286"/>
        <v>0</v>
      </c>
      <c r="Y4358" s="2">
        <f t="shared" si="2287"/>
        <v>0</v>
      </c>
      <c r="Z4358" s="72">
        <f t="shared" si="2288"/>
        <v>0</v>
      </c>
      <c r="AA4358" s="2">
        <f t="shared" si="2307"/>
        <v>0</v>
      </c>
      <c r="AB4358" s="12">
        <f t="shared" si="2296"/>
        <v>4.6600000000000003E-2</v>
      </c>
      <c r="AC4358" s="17">
        <f t="shared" si="2289"/>
        <v>20</v>
      </c>
      <c r="AD4358" s="17">
        <v>252</v>
      </c>
      <c r="AE4358" s="13">
        <f t="shared" si="2300"/>
        <v>1.0036213679999999</v>
      </c>
      <c r="AF4358" s="2">
        <f t="shared" si="2308"/>
        <v>544.30863273</v>
      </c>
      <c r="AG4358" s="2">
        <f t="shared" si="2290"/>
        <v>507.32406351999998</v>
      </c>
      <c r="AH4358" s="3">
        <f t="shared" si="2291"/>
        <v>0</v>
      </c>
      <c r="AI4358" s="4" t="str">
        <f t="shared" si="2301"/>
        <v>A+J=</v>
      </c>
      <c r="AJ4358" s="11">
        <f t="shared" si="2297"/>
        <v>45518</v>
      </c>
      <c r="AQ4358" s="53"/>
      <c r="AR4358" s="53"/>
    </row>
    <row r="4359" spans="1:154" x14ac:dyDescent="0.2">
      <c r="A4359" s="158">
        <f t="shared" si="2292"/>
        <v>45515</v>
      </c>
      <c r="B4359" s="2">
        <f t="shared" si="2276"/>
        <v>140599.15221515449</v>
      </c>
      <c r="C4359" s="2">
        <f t="shared" si="2293"/>
        <v>88754.250711629997</v>
      </c>
      <c r="D4359" s="2">
        <f>SUM(Y4359:Y$4362)</f>
        <v>2223.0303801999999</v>
      </c>
      <c r="E4359" s="73">
        <f t="shared" si="2277"/>
        <v>86531.220331429999</v>
      </c>
      <c r="F4359" s="88">
        <f t="shared" si="2303"/>
        <v>6455.85</v>
      </c>
      <c r="G4359" s="3">
        <f>IF(AND(N4359=1,N4358&gt;1),VLOOKUP(A4358,[1]Plan1!$BK$81:$BM$259,3),G4358)</f>
        <v>6413.24</v>
      </c>
      <c r="H4359" s="11">
        <f t="shared" si="2304"/>
        <v>45428</v>
      </c>
      <c r="I4359" s="11">
        <f t="shared" si="2305"/>
        <v>45459</v>
      </c>
      <c r="J4359" s="12">
        <f t="shared" si="2278"/>
        <v>-6.6002153085962245E-3</v>
      </c>
      <c r="K4359" s="11">
        <f t="shared" si="2294"/>
        <v>45518</v>
      </c>
      <c r="L4359" s="11">
        <f t="shared" si="2279"/>
        <v>45518</v>
      </c>
      <c r="M4359" s="1">
        <f t="shared" si="2298"/>
        <v>22</v>
      </c>
      <c r="N4359" s="1">
        <f t="shared" si="2280"/>
        <v>20</v>
      </c>
      <c r="O4359" s="2">
        <f t="shared" si="2281"/>
        <v>0.99399799</v>
      </c>
      <c r="P4359" s="13">
        <f t="shared" si="2306"/>
        <v>0.99339977999999995</v>
      </c>
      <c r="Q4359" s="13">
        <f t="shared" si="2299"/>
        <v>1.5849807663156077</v>
      </c>
      <c r="R4359" s="2">
        <f t="shared" si="2302"/>
        <v>1.57546769</v>
      </c>
      <c r="S4359" s="2">
        <f t="shared" si="2295"/>
        <v>1.69349298</v>
      </c>
      <c r="T4359" s="2">
        <f t="shared" si="2282"/>
        <v>150304.7005253</v>
      </c>
      <c r="U4359" s="2">
        <f t="shared" si="2283"/>
        <v>1541.6559629954311</v>
      </c>
      <c r="V4359" s="2">
        <f t="shared" si="2284"/>
        <v>49795.921477009055</v>
      </c>
      <c r="W4359" s="2">
        <f t="shared" si="2285"/>
        <v>140091.82815163449</v>
      </c>
      <c r="X4359" s="17">
        <f t="shared" si="2286"/>
        <v>0</v>
      </c>
      <c r="Y4359" s="2">
        <f t="shared" si="2287"/>
        <v>0</v>
      </c>
      <c r="Z4359" s="72">
        <f t="shared" si="2288"/>
        <v>0</v>
      </c>
      <c r="AA4359" s="2">
        <f t="shared" si="2307"/>
        <v>0</v>
      </c>
      <c r="AB4359" s="12">
        <f t="shared" si="2296"/>
        <v>4.6600000000000003E-2</v>
      </c>
      <c r="AC4359" s="17">
        <f t="shared" si="2289"/>
        <v>20</v>
      </c>
      <c r="AD4359" s="17">
        <v>252</v>
      </c>
      <c r="AE4359" s="13">
        <f t="shared" si="2300"/>
        <v>1.0036213679999999</v>
      </c>
      <c r="AF4359" s="2">
        <f t="shared" si="2308"/>
        <v>544.30863273</v>
      </c>
      <c r="AG4359" s="2">
        <f t="shared" si="2290"/>
        <v>507.32406351999998</v>
      </c>
      <c r="AH4359" s="3">
        <f t="shared" si="2291"/>
        <v>0</v>
      </c>
      <c r="AI4359" s="4" t="str">
        <f t="shared" si="2301"/>
        <v>A+J=</v>
      </c>
      <c r="AJ4359" s="11">
        <f t="shared" si="2297"/>
        <v>45518</v>
      </c>
      <c r="AQ4359" s="53"/>
      <c r="AR4359" s="53"/>
    </row>
    <row r="4360" spans="1:154" x14ac:dyDescent="0.2">
      <c r="A4360" s="158">
        <f t="shared" si="2292"/>
        <v>45516</v>
      </c>
      <c r="B4360" s="2">
        <f t="shared" si="2276"/>
        <v>140599.15221515449</v>
      </c>
      <c r="C4360" s="2">
        <f t="shared" si="2293"/>
        <v>88754.250711629997</v>
      </c>
      <c r="D4360" s="2">
        <f>SUM(Y4360:Y$4362)</f>
        <v>2223.0303801999999</v>
      </c>
      <c r="E4360" s="73">
        <f t="shared" si="2277"/>
        <v>86531.220331429999</v>
      </c>
      <c r="F4360" s="88">
        <f t="shared" si="2303"/>
        <v>6455.85</v>
      </c>
      <c r="G4360" s="3">
        <f>IF(AND(N4360=1,N4359&gt;1),VLOOKUP(A4359,[1]Plan1!$BK$81:$BM$259,3),G4359)</f>
        <v>6413.24</v>
      </c>
      <c r="H4360" s="11">
        <f t="shared" si="2304"/>
        <v>45428</v>
      </c>
      <c r="I4360" s="11">
        <f t="shared" si="2305"/>
        <v>45459</v>
      </c>
      <c r="J4360" s="12">
        <f t="shared" si="2278"/>
        <v>-6.6002153085962245E-3</v>
      </c>
      <c r="K4360" s="11">
        <f t="shared" si="2294"/>
        <v>45518</v>
      </c>
      <c r="L4360" s="11">
        <f t="shared" si="2279"/>
        <v>45518</v>
      </c>
      <c r="M4360" s="1">
        <f t="shared" si="2298"/>
        <v>22</v>
      </c>
      <c r="N4360" s="1">
        <f t="shared" si="2280"/>
        <v>20</v>
      </c>
      <c r="O4360" s="2">
        <f t="shared" si="2281"/>
        <v>0.99399799</v>
      </c>
      <c r="P4360" s="13">
        <f t="shared" si="2306"/>
        <v>0.99339977999999995</v>
      </c>
      <c r="Q4360" s="13">
        <f t="shared" si="2299"/>
        <v>1.5849807663156077</v>
      </c>
      <c r="R4360" s="2">
        <f t="shared" si="2302"/>
        <v>1.57546769</v>
      </c>
      <c r="S4360" s="2">
        <f t="shared" si="2295"/>
        <v>1.69349298</v>
      </c>
      <c r="T4360" s="2">
        <f t="shared" si="2282"/>
        <v>150304.7005253</v>
      </c>
      <c r="U4360" s="2">
        <f t="shared" si="2283"/>
        <v>1541.6559629954311</v>
      </c>
      <c r="V4360" s="2">
        <f t="shared" si="2284"/>
        <v>49795.921477009055</v>
      </c>
      <c r="W4360" s="2">
        <f t="shared" si="2285"/>
        <v>140091.82815163449</v>
      </c>
      <c r="X4360" s="17">
        <f t="shared" si="2286"/>
        <v>0</v>
      </c>
      <c r="Y4360" s="2">
        <f t="shared" si="2287"/>
        <v>0</v>
      </c>
      <c r="Z4360" s="72">
        <f t="shared" si="2288"/>
        <v>0</v>
      </c>
      <c r="AA4360" s="2">
        <f t="shared" si="2307"/>
        <v>0</v>
      </c>
      <c r="AB4360" s="12">
        <f t="shared" si="2296"/>
        <v>4.6600000000000003E-2</v>
      </c>
      <c r="AC4360" s="17">
        <f t="shared" si="2289"/>
        <v>20</v>
      </c>
      <c r="AD4360" s="17">
        <v>252</v>
      </c>
      <c r="AE4360" s="13">
        <f t="shared" si="2300"/>
        <v>1.0036213679999999</v>
      </c>
      <c r="AF4360" s="2">
        <f t="shared" si="2308"/>
        <v>544.30863273</v>
      </c>
      <c r="AG4360" s="2">
        <f t="shared" si="2290"/>
        <v>507.32406351999998</v>
      </c>
      <c r="AH4360" s="3">
        <f t="shared" si="2291"/>
        <v>0</v>
      </c>
      <c r="AI4360" s="4" t="str">
        <f t="shared" si="2301"/>
        <v>A+J=</v>
      </c>
      <c r="AJ4360" s="11">
        <f t="shared" si="2297"/>
        <v>45518</v>
      </c>
      <c r="AQ4360" s="53"/>
      <c r="AR4360" s="53"/>
    </row>
    <row r="4361" spans="1:154" x14ac:dyDescent="0.2">
      <c r="A4361" s="158">
        <f t="shared" si="2292"/>
        <v>45517</v>
      </c>
      <c r="B4361" s="2">
        <f t="shared" si="2276"/>
        <v>140583.3817523543</v>
      </c>
      <c r="C4361" s="2">
        <f t="shared" si="2293"/>
        <v>88754.250711629997</v>
      </c>
      <c r="D4361" s="2">
        <f>SUM(Y4361:Y$4362)</f>
        <v>2223.0303801999999</v>
      </c>
      <c r="E4361" s="73">
        <f t="shared" si="2277"/>
        <v>86531.220331429999</v>
      </c>
      <c r="F4361" s="88">
        <f t="shared" si="2303"/>
        <v>6455.85</v>
      </c>
      <c r="G4361" s="3">
        <f>IF(AND(N4361=1,N4360&gt;1),VLOOKUP(A4360,[1]Plan1!$BK$81:$BM$259,3),G4360)</f>
        <v>6413.24</v>
      </c>
      <c r="H4361" s="11">
        <f t="shared" si="2304"/>
        <v>45428</v>
      </c>
      <c r="I4361" s="11">
        <f t="shared" si="2305"/>
        <v>45459</v>
      </c>
      <c r="J4361" s="12">
        <f t="shared" si="2278"/>
        <v>-6.6002153085962245E-3</v>
      </c>
      <c r="K4361" s="11">
        <f t="shared" si="2294"/>
        <v>45518</v>
      </c>
      <c r="L4361" s="11">
        <f t="shared" si="2279"/>
        <v>45518</v>
      </c>
      <c r="M4361" s="1">
        <f t="shared" si="2298"/>
        <v>22</v>
      </c>
      <c r="N4361" s="1">
        <f t="shared" si="2280"/>
        <v>21</v>
      </c>
      <c r="O4361" s="2">
        <f t="shared" si="2281"/>
        <v>0.99369883999999997</v>
      </c>
      <c r="P4361" s="13">
        <f t="shared" si="2306"/>
        <v>0.99339977999999995</v>
      </c>
      <c r="Q4361" s="13">
        <f t="shared" si="2299"/>
        <v>1.5849807663156077</v>
      </c>
      <c r="R4361" s="2">
        <f t="shared" si="2302"/>
        <v>1.5749935399999999</v>
      </c>
      <c r="S4361" s="2">
        <f t="shared" si="2295"/>
        <v>1.69349298</v>
      </c>
      <c r="T4361" s="2">
        <f t="shared" si="2282"/>
        <v>150304.7005253</v>
      </c>
      <c r="U4361" s="2">
        <f t="shared" si="2283"/>
        <v>1541.6559629954311</v>
      </c>
      <c r="V4361" s="2">
        <f t="shared" si="2284"/>
        <v>49754.8926988889</v>
      </c>
      <c r="W4361" s="2">
        <f t="shared" si="2285"/>
        <v>140050.79937351431</v>
      </c>
      <c r="X4361" s="17">
        <f t="shared" si="2286"/>
        <v>0</v>
      </c>
      <c r="Y4361" s="2">
        <f t="shared" si="2287"/>
        <v>0</v>
      </c>
      <c r="Z4361" s="72">
        <f t="shared" si="2288"/>
        <v>0</v>
      </c>
      <c r="AA4361" s="2">
        <f t="shared" si="2307"/>
        <v>0</v>
      </c>
      <c r="AB4361" s="12">
        <f t="shared" si="2296"/>
        <v>4.6600000000000003E-2</v>
      </c>
      <c r="AC4361" s="17">
        <f t="shared" si="2289"/>
        <v>21</v>
      </c>
      <c r="AD4361" s="17">
        <v>252</v>
      </c>
      <c r="AE4361" s="13">
        <f t="shared" si="2300"/>
        <v>1.00380278</v>
      </c>
      <c r="AF4361" s="2">
        <f t="shared" si="2308"/>
        <v>571.57570906000001</v>
      </c>
      <c r="AG4361" s="2">
        <f t="shared" si="2290"/>
        <v>532.58237884000005</v>
      </c>
      <c r="AH4361" s="3">
        <f t="shared" si="2291"/>
        <v>0</v>
      </c>
      <c r="AI4361" s="4" t="str">
        <f t="shared" si="2301"/>
        <v>A+J=</v>
      </c>
      <c r="AJ4361" s="11">
        <f t="shared" si="2297"/>
        <v>45518</v>
      </c>
      <c r="AQ4361" s="53"/>
      <c r="AR4361" s="53"/>
    </row>
    <row r="4362" spans="1:154" x14ac:dyDescent="0.2">
      <c r="A4362" s="157">
        <f t="shared" si="2292"/>
        <v>45518</v>
      </c>
      <c r="B4362" s="90">
        <f t="shared" ref="B4362:B4425" si="2309">(W4362+AG4362)</f>
        <v>140567.61405503724</v>
      </c>
      <c r="C4362" s="90">
        <f t="shared" si="2293"/>
        <v>88754.250711629997</v>
      </c>
      <c r="D4362" s="90">
        <f>SUM(Y4362:Y$4362)</f>
        <v>2223.0303801999999</v>
      </c>
      <c r="E4362" s="91">
        <f t="shared" ref="E4362:E4425" si="2310">(C4362-D4362)</f>
        <v>86531.220331429999</v>
      </c>
      <c r="F4362" s="92">
        <f t="shared" si="2303"/>
        <v>6455.85</v>
      </c>
      <c r="G4362" s="3">
        <f>IF(AND(N4362=1,N4361&gt;1),VLOOKUP(A4361,[1]Plan1!$BK$81:$BM$259,3),G4361)</f>
        <v>6413.24</v>
      </c>
      <c r="H4362" s="62">
        <f t="shared" si="2304"/>
        <v>45428</v>
      </c>
      <c r="I4362" s="62">
        <f t="shared" si="2305"/>
        <v>45459</v>
      </c>
      <c r="J4362" s="74">
        <f t="shared" ref="J4362:J4425" si="2311">(G4362/F4362)-1</f>
        <v>-6.6002153085962245E-3</v>
      </c>
      <c r="K4362" s="62">
        <f t="shared" si="2294"/>
        <v>45551</v>
      </c>
      <c r="L4362" s="62">
        <f t="shared" ref="L4362:L4425" si="2312">IF(A4362&gt;L4361,K4362,L4361)</f>
        <v>45518</v>
      </c>
      <c r="M4362" s="63">
        <f t="shared" si="2298"/>
        <v>22</v>
      </c>
      <c r="N4362" s="63">
        <f t="shared" ref="N4362:N4425" si="2313">(M4362-(NETWORKDAYS(A4362,L4362,$AN$194:$AN$348)-1))</f>
        <v>22</v>
      </c>
      <c r="O4362" s="90">
        <f t="shared" ref="O4362:O4425" si="2314">TRUNC((G4362/F4362)^TRUNC((N4362/M4362),9),8)</f>
        <v>0.99339977999999995</v>
      </c>
      <c r="P4362" s="93">
        <f t="shared" si="2306"/>
        <v>0.99339977999999995</v>
      </c>
      <c r="Q4362" s="93">
        <f t="shared" si="2299"/>
        <v>1.5849807663156077</v>
      </c>
      <c r="R4362" s="90">
        <f t="shared" si="2302"/>
        <v>1.5745195400000001</v>
      </c>
      <c r="S4362" s="2">
        <f t="shared" si="2295"/>
        <v>1.69349298</v>
      </c>
      <c r="T4362" s="90">
        <f t="shared" ref="T4362:T4425" si="2315">TRUNC(C4362*S4362,8)</f>
        <v>150304.7005253</v>
      </c>
      <c r="U4362" s="90">
        <f t="shared" ref="U4362:U4425" si="2316">(D4362*(S4362-1))</f>
        <v>1541.6559629954311</v>
      </c>
      <c r="V4362" s="90">
        <f t="shared" ref="V4362:V4425" si="2317">(E4362*(R4362-1))</f>
        <v>49713.876900451818</v>
      </c>
      <c r="W4362" s="90">
        <f t="shared" ref="W4362:W4425" si="2318">(C4362+U4362+V4362)</f>
        <v>140009.78357507725</v>
      </c>
      <c r="X4362" s="94">
        <f t="shared" ref="X4362:X4425" si="2319">IF(VLOOKUP(A4362,AN$10:AU$190,8)=VLOOKUP(A4361,AN$10:AU$190,8),0,VLOOKUP(A4362,AN$10:AU$190,8))</f>
        <v>143</v>
      </c>
      <c r="Y4362" s="90">
        <f t="shared" ref="Y4362:Y4425" si="2320">IF(X4362&gt;0,VLOOKUP(A4362,AN$12:AR$190,5),0)</f>
        <v>2223.0303801999999</v>
      </c>
      <c r="Z4362" s="95">
        <f t="shared" ref="Z4362:Z4425" si="2321">IF(X4362&gt;0,VLOOKUP($A4362,$AN$10:$AS$190,6),0)</f>
        <v>2.5047030000000001E-2</v>
      </c>
      <c r="AA4362" s="90">
        <f t="shared" si="2307"/>
        <v>3764.6863431900001</v>
      </c>
      <c r="AB4362" s="74">
        <f t="shared" si="2296"/>
        <v>4.6600000000000003E-2</v>
      </c>
      <c r="AC4362" s="94">
        <f t="shared" ref="AC4362:AC4425" si="2322">N4362</f>
        <v>22</v>
      </c>
      <c r="AD4362" s="94">
        <v>252</v>
      </c>
      <c r="AE4362" s="93">
        <f t="shared" si="2300"/>
        <v>1.003984225</v>
      </c>
      <c r="AF4362" s="90">
        <f t="shared" si="2308"/>
        <v>598.84774545000005</v>
      </c>
      <c r="AG4362" s="90">
        <f t="shared" ref="AG4362:AG4425" si="2323">TRUNC((W4362*(AE4362-1)),8)</f>
        <v>557.83047996000005</v>
      </c>
      <c r="AH4362" s="64">
        <f t="shared" ref="AH4362:AH4425" si="2324">IF(AA4362&gt;0,AA4362+AF4362,0)</f>
        <v>4363.5340886399999</v>
      </c>
      <c r="AI4362" s="65" t="str">
        <f t="shared" si="2301"/>
        <v>A+J=</v>
      </c>
      <c r="AJ4362" s="62">
        <f t="shared" si="2297"/>
        <v>45518</v>
      </c>
      <c r="AK4362" s="63"/>
      <c r="AL4362" s="63"/>
      <c r="AM4362" s="63"/>
      <c r="AN4362" s="63"/>
      <c r="AO4362" s="63"/>
      <c r="AP4362" s="63"/>
      <c r="AQ4362" s="64"/>
      <c r="AR4362" s="64"/>
      <c r="AS4362" s="63"/>
      <c r="AT4362" s="63"/>
      <c r="AU4362" s="63"/>
      <c r="AV4362" s="63"/>
      <c r="AW4362" s="63"/>
      <c r="AX4362" s="63"/>
      <c r="AY4362" s="63"/>
      <c r="AZ4362" s="63"/>
      <c r="BA4362" s="63"/>
      <c r="BB4362" s="63"/>
      <c r="BC4362" s="63"/>
      <c r="BD4362" s="63"/>
      <c r="BE4362" s="63"/>
      <c r="BF4362" s="63"/>
      <c r="BG4362" s="63"/>
      <c r="BH4362" s="63"/>
      <c r="BI4362" s="63"/>
      <c r="BJ4362" s="63"/>
      <c r="BK4362" s="63"/>
      <c r="BL4362" s="63"/>
      <c r="BM4362" s="63"/>
      <c r="BN4362" s="63"/>
      <c r="BO4362" s="63"/>
      <c r="BP4362" s="63"/>
      <c r="BQ4362" s="63"/>
      <c r="BR4362" s="63"/>
      <c r="BS4362" s="63"/>
      <c r="BT4362" s="63"/>
      <c r="BU4362" s="63"/>
      <c r="BV4362" s="63"/>
      <c r="BW4362" s="63"/>
      <c r="BX4362" s="63"/>
      <c r="BY4362" s="63"/>
      <c r="BZ4362" s="63"/>
      <c r="CA4362" s="63"/>
      <c r="CB4362" s="63"/>
      <c r="CC4362" s="63"/>
      <c r="CD4362" s="63"/>
      <c r="CE4362" s="63"/>
      <c r="CF4362" s="63"/>
      <c r="CG4362" s="63"/>
      <c r="CH4362" s="63"/>
      <c r="CI4362" s="63"/>
      <c r="CJ4362" s="63"/>
      <c r="CK4362" s="63"/>
      <c r="CL4362" s="63"/>
      <c r="CM4362" s="63"/>
      <c r="CN4362" s="63"/>
      <c r="CO4362" s="63"/>
      <c r="CP4362" s="63"/>
      <c r="CQ4362" s="63"/>
      <c r="CR4362" s="63"/>
      <c r="CS4362" s="63"/>
      <c r="CT4362" s="63"/>
      <c r="CU4362" s="63"/>
      <c r="CV4362" s="63"/>
      <c r="CW4362" s="63"/>
      <c r="CX4362" s="63"/>
      <c r="CY4362" s="63"/>
      <c r="CZ4362" s="63"/>
      <c r="DA4362" s="63"/>
      <c r="DB4362" s="63"/>
      <c r="DC4362" s="63"/>
      <c r="DD4362" s="63"/>
      <c r="DE4362" s="63"/>
      <c r="DF4362" s="63"/>
      <c r="DG4362" s="63"/>
      <c r="DH4362" s="63"/>
      <c r="DI4362" s="63"/>
      <c r="DJ4362" s="63"/>
      <c r="DK4362" s="63"/>
      <c r="DL4362" s="63"/>
      <c r="DM4362" s="63"/>
      <c r="DN4362" s="63"/>
      <c r="DO4362" s="63"/>
      <c r="DP4362" s="63"/>
      <c r="DQ4362" s="63"/>
      <c r="DR4362" s="63"/>
      <c r="DS4362" s="63"/>
      <c r="DT4362" s="63"/>
      <c r="DU4362" s="63"/>
      <c r="DV4362" s="63"/>
      <c r="DW4362" s="63"/>
      <c r="DX4362" s="63"/>
      <c r="DY4362" s="63"/>
      <c r="DZ4362" s="63"/>
      <c r="EA4362" s="63"/>
      <c r="EB4362" s="63"/>
      <c r="EC4362" s="63"/>
      <c r="ED4362" s="63"/>
      <c r="EE4362" s="63"/>
      <c r="EF4362" s="63"/>
      <c r="EG4362" s="63"/>
      <c r="EH4362" s="63"/>
      <c r="EI4362" s="63"/>
      <c r="EJ4362" s="63"/>
      <c r="EK4362" s="63"/>
      <c r="EL4362" s="63"/>
      <c r="EM4362" s="63"/>
      <c r="EN4362" s="63"/>
      <c r="EO4362" s="63"/>
      <c r="EP4362" s="63"/>
      <c r="EQ4362" s="63"/>
      <c r="ER4362" s="63"/>
      <c r="ES4362" s="63"/>
      <c r="ET4362" s="63"/>
      <c r="EU4362" s="63"/>
      <c r="EV4362" s="63"/>
      <c r="EW4362" s="63"/>
      <c r="EX4362" s="63"/>
    </row>
    <row r="4363" spans="1:154" x14ac:dyDescent="0.2">
      <c r="A4363" s="158">
        <f t="shared" ref="A4363:A4426" si="2325">(A4362+1)</f>
        <v>45519</v>
      </c>
      <c r="B4363" s="2">
        <f t="shared" si="2309"/>
        <v>136230.49552723221</v>
      </c>
      <c r="C4363" s="2">
        <f t="shared" ref="C4363:C4426" si="2326">TRUNC(IF(X4362&gt;0,VLOOKUP(A4362,$AN$12:$AO$190,2),C4362),8)</f>
        <v>86531.220331429999</v>
      </c>
      <c r="D4363" s="2">
        <v>0</v>
      </c>
      <c r="E4363" s="73">
        <f t="shared" si="2310"/>
        <v>86531.220331429999</v>
      </c>
      <c r="F4363" s="88">
        <f t="shared" si="2303"/>
        <v>6455.85</v>
      </c>
      <c r="G4363" s="3">
        <f>IF(AND(N4363=1,N4362&gt;1),VLOOKUP(A4362,[1]Plan1!$BK$81:$BM$259,3),G4362)</f>
        <v>6413.24</v>
      </c>
      <c r="H4363" s="11">
        <f t="shared" si="2304"/>
        <v>45458</v>
      </c>
      <c r="I4363" s="11">
        <f t="shared" si="2305"/>
        <v>45488</v>
      </c>
      <c r="J4363" s="12">
        <f t="shared" si="2311"/>
        <v>-6.6002153085962245E-3</v>
      </c>
      <c r="K4363" s="11">
        <f t="shared" ref="K4363:K4426" si="2327">IF(DAY(A4363)=14,VLOOKUP(A4363,AR$194:AW$373,4),K4362)</f>
        <v>45551</v>
      </c>
      <c r="L4363" s="11">
        <f t="shared" si="2312"/>
        <v>45551</v>
      </c>
      <c r="M4363" s="1">
        <f t="shared" si="2298"/>
        <v>23</v>
      </c>
      <c r="N4363" s="1">
        <f t="shared" si="2313"/>
        <v>1</v>
      </c>
      <c r="O4363" s="2">
        <f t="shared" si="2314"/>
        <v>0.99971211999999998</v>
      </c>
      <c r="P4363" s="13">
        <f t="shared" si="2306"/>
        <v>0.99339977999999995</v>
      </c>
      <c r="Q4363" s="13">
        <f t="shared" si="2299"/>
        <v>1.574519544562156</v>
      </c>
      <c r="R4363" s="2">
        <f t="shared" si="2302"/>
        <v>1.5740662700000001</v>
      </c>
      <c r="S4363" s="2">
        <f t="shared" ref="S4363:S4426" si="2328">IF(AND(X4363&gt;0,MONTH(A4363)=9),R4363,S4362)</f>
        <v>1.69349298</v>
      </c>
      <c r="T4363" s="2">
        <f t="shared" si="2315"/>
        <v>146540.01418211</v>
      </c>
      <c r="U4363" s="2">
        <f t="shared" si="2316"/>
        <v>0</v>
      </c>
      <c r="V4363" s="2">
        <f t="shared" si="2317"/>
        <v>49674.654894212195</v>
      </c>
      <c r="W4363" s="2">
        <f t="shared" si="2318"/>
        <v>136205.8752256422</v>
      </c>
      <c r="X4363" s="17">
        <f t="shared" si="2319"/>
        <v>0</v>
      </c>
      <c r="Y4363" s="2">
        <f t="shared" si="2320"/>
        <v>0</v>
      </c>
      <c r="Z4363" s="72">
        <f t="shared" si="2321"/>
        <v>0</v>
      </c>
      <c r="AA4363" s="2">
        <f t="shared" si="2307"/>
        <v>0</v>
      </c>
      <c r="AB4363" s="12">
        <f t="shared" ref="AB4363:AB4426" si="2329">(AB4362)</f>
        <v>4.6600000000000003E-2</v>
      </c>
      <c r="AC4363" s="17">
        <f t="shared" si="2322"/>
        <v>1</v>
      </c>
      <c r="AD4363" s="17">
        <v>252</v>
      </c>
      <c r="AE4363" s="13">
        <f t="shared" si="2300"/>
        <v>1.0001807579999999</v>
      </c>
      <c r="AF4363" s="2">
        <f t="shared" si="2308"/>
        <v>26.48827988</v>
      </c>
      <c r="AG4363" s="2">
        <f t="shared" si="2323"/>
        <v>24.62030159</v>
      </c>
      <c r="AH4363" s="3">
        <f t="shared" si="2324"/>
        <v>0</v>
      </c>
      <c r="AI4363" s="4" t="str">
        <f t="shared" si="2301"/>
        <v>A+J=</v>
      </c>
      <c r="AJ4363" s="11">
        <f t="shared" ref="AJ4363:AJ4426" si="2330">IF(X4362&gt;0,VLOOKUP(A4362,$AN$10:$AW$190,9),AJ4362)</f>
        <v>45551</v>
      </c>
      <c r="AQ4363" s="53"/>
      <c r="AR4363" s="53"/>
    </row>
    <row r="4364" spans="1:154" x14ac:dyDescent="0.2">
      <c r="A4364" s="158">
        <f t="shared" si="2325"/>
        <v>45520</v>
      </c>
      <c r="B4364" s="2">
        <f t="shared" si="2309"/>
        <v>136215.8961192834</v>
      </c>
      <c r="C4364" s="2">
        <f t="shared" si="2326"/>
        <v>86531.220331429999</v>
      </c>
      <c r="D4364" s="2">
        <v>0</v>
      </c>
      <c r="E4364" s="73">
        <f t="shared" si="2310"/>
        <v>86531.220331429999</v>
      </c>
      <c r="F4364" s="88">
        <f t="shared" si="2303"/>
        <v>6455.85</v>
      </c>
      <c r="G4364" s="3">
        <f>IF(AND(N4364=1,N4363&gt;1),VLOOKUP(A4363,[1]Plan1!$BK$81:$BM$259,3),G4363)</f>
        <v>6413.24</v>
      </c>
      <c r="H4364" s="11">
        <f t="shared" si="2304"/>
        <v>45458</v>
      </c>
      <c r="I4364" s="11">
        <f t="shared" si="2305"/>
        <v>45488</v>
      </c>
      <c r="J4364" s="12">
        <f t="shared" si="2311"/>
        <v>-6.6002153085962245E-3</v>
      </c>
      <c r="K4364" s="11">
        <f t="shared" si="2327"/>
        <v>45551</v>
      </c>
      <c r="L4364" s="11">
        <f t="shared" si="2312"/>
        <v>45551</v>
      </c>
      <c r="M4364" s="1">
        <f t="shared" si="2298"/>
        <v>23</v>
      </c>
      <c r="N4364" s="1">
        <f t="shared" si="2313"/>
        <v>2</v>
      </c>
      <c r="O4364" s="2">
        <f t="shared" si="2314"/>
        <v>0.99942432999999997</v>
      </c>
      <c r="P4364" s="13">
        <f t="shared" si="2306"/>
        <v>0.99339977999999995</v>
      </c>
      <c r="Q4364" s="13">
        <f t="shared" si="2299"/>
        <v>1.574519544562156</v>
      </c>
      <c r="R4364" s="2">
        <f t="shared" si="2302"/>
        <v>1.57361314</v>
      </c>
      <c r="S4364" s="2">
        <f t="shared" si="2328"/>
        <v>1.69349298</v>
      </c>
      <c r="T4364" s="2">
        <f t="shared" si="2315"/>
        <v>146540.01418211</v>
      </c>
      <c r="U4364" s="2">
        <f t="shared" si="2316"/>
        <v>0</v>
      </c>
      <c r="V4364" s="2">
        <f t="shared" si="2317"/>
        <v>49635.445002343396</v>
      </c>
      <c r="W4364" s="2">
        <f t="shared" si="2318"/>
        <v>136166.66533377339</v>
      </c>
      <c r="X4364" s="17">
        <f t="shared" si="2319"/>
        <v>0</v>
      </c>
      <c r="Y4364" s="2">
        <f t="shared" si="2320"/>
        <v>0</v>
      </c>
      <c r="Z4364" s="72">
        <f t="shared" si="2321"/>
        <v>0</v>
      </c>
      <c r="AA4364" s="2">
        <f t="shared" si="2307"/>
        <v>0</v>
      </c>
      <c r="AB4364" s="12">
        <f t="shared" si="2329"/>
        <v>4.6600000000000003E-2</v>
      </c>
      <c r="AC4364" s="17">
        <f t="shared" si="2322"/>
        <v>2</v>
      </c>
      <c r="AD4364" s="17">
        <v>252</v>
      </c>
      <c r="AE4364" s="13">
        <f t="shared" si="2300"/>
        <v>1.0003615480000001</v>
      </c>
      <c r="AF4364" s="2">
        <f t="shared" si="2308"/>
        <v>52.981249040000002</v>
      </c>
      <c r="AG4364" s="2">
        <f t="shared" si="2323"/>
        <v>49.230785509999997</v>
      </c>
      <c r="AH4364" s="3">
        <f t="shared" si="2324"/>
        <v>0</v>
      </c>
      <c r="AI4364" s="4" t="str">
        <f t="shared" si="2301"/>
        <v>A+J=</v>
      </c>
      <c r="AJ4364" s="11">
        <f t="shared" si="2330"/>
        <v>45551</v>
      </c>
      <c r="AQ4364" s="53"/>
      <c r="AR4364" s="53"/>
    </row>
    <row r="4365" spans="1:154" x14ac:dyDescent="0.2">
      <c r="A4365" s="158">
        <f t="shared" si="2325"/>
        <v>45521</v>
      </c>
      <c r="B4365" s="2">
        <f t="shared" si="2309"/>
        <v>136201.29741541107</v>
      </c>
      <c r="C4365" s="2">
        <f t="shared" si="2326"/>
        <v>86531.220331429999</v>
      </c>
      <c r="D4365" s="2">
        <v>0</v>
      </c>
      <c r="E4365" s="73">
        <f t="shared" si="2310"/>
        <v>86531.220331429999</v>
      </c>
      <c r="F4365" s="88">
        <f t="shared" si="2303"/>
        <v>6455.85</v>
      </c>
      <c r="G4365" s="3">
        <f>IF(AND(N4365=1,N4364&gt;1),VLOOKUP(A4364,[1]Plan1!$BK$81:$BM$259,3),G4364)</f>
        <v>6413.24</v>
      </c>
      <c r="H4365" s="11">
        <f t="shared" si="2304"/>
        <v>45458</v>
      </c>
      <c r="I4365" s="11">
        <f t="shared" si="2305"/>
        <v>45488</v>
      </c>
      <c r="J4365" s="12">
        <f t="shared" si="2311"/>
        <v>-6.6002153085962245E-3</v>
      </c>
      <c r="K4365" s="11">
        <f t="shared" si="2327"/>
        <v>45551</v>
      </c>
      <c r="L4365" s="11">
        <f t="shared" si="2312"/>
        <v>45551</v>
      </c>
      <c r="M4365" s="1">
        <f t="shared" si="2298"/>
        <v>23</v>
      </c>
      <c r="N4365" s="1">
        <f t="shared" si="2313"/>
        <v>3</v>
      </c>
      <c r="O4365" s="2">
        <f t="shared" si="2314"/>
        <v>0.99913662000000003</v>
      </c>
      <c r="P4365" s="13">
        <f t="shared" si="2306"/>
        <v>0.99339977999999995</v>
      </c>
      <c r="Q4365" s="13">
        <f t="shared" si="2299"/>
        <v>1.574519544562156</v>
      </c>
      <c r="R4365" s="2">
        <f t="shared" si="2302"/>
        <v>1.57316013</v>
      </c>
      <c r="S4365" s="2">
        <f t="shared" si="2328"/>
        <v>1.69349298</v>
      </c>
      <c r="T4365" s="2">
        <f t="shared" si="2315"/>
        <v>146540.01418211</v>
      </c>
      <c r="U4365" s="2">
        <f t="shared" si="2316"/>
        <v>0</v>
      </c>
      <c r="V4365" s="2">
        <f t="shared" si="2317"/>
        <v>49596.245494221061</v>
      </c>
      <c r="W4365" s="2">
        <f t="shared" si="2318"/>
        <v>136127.46582565107</v>
      </c>
      <c r="X4365" s="17">
        <f t="shared" si="2319"/>
        <v>0</v>
      </c>
      <c r="Y4365" s="2">
        <f t="shared" si="2320"/>
        <v>0</v>
      </c>
      <c r="Z4365" s="72">
        <f t="shared" si="2321"/>
        <v>0</v>
      </c>
      <c r="AA4365" s="2">
        <f t="shared" si="2307"/>
        <v>0</v>
      </c>
      <c r="AB4365" s="12">
        <f t="shared" si="2329"/>
        <v>4.6600000000000003E-2</v>
      </c>
      <c r="AC4365" s="17">
        <f t="shared" si="2322"/>
        <v>3</v>
      </c>
      <c r="AD4365" s="17">
        <v>252</v>
      </c>
      <c r="AE4365" s="13">
        <f t="shared" si="2300"/>
        <v>1.0005423710000001</v>
      </c>
      <c r="AF4365" s="2">
        <f t="shared" si="2308"/>
        <v>79.47905403</v>
      </c>
      <c r="AG4365" s="2">
        <f t="shared" si="2323"/>
        <v>73.83158976</v>
      </c>
      <c r="AH4365" s="3">
        <f t="shared" si="2324"/>
        <v>0</v>
      </c>
      <c r="AI4365" s="4" t="str">
        <f t="shared" si="2301"/>
        <v>A+J=</v>
      </c>
      <c r="AJ4365" s="11">
        <f t="shared" si="2330"/>
        <v>45551</v>
      </c>
      <c r="AQ4365" s="53"/>
      <c r="AR4365" s="53"/>
    </row>
    <row r="4366" spans="1:154" x14ac:dyDescent="0.2">
      <c r="A4366" s="158">
        <f t="shared" si="2325"/>
        <v>45522</v>
      </c>
      <c r="B4366" s="2">
        <f t="shared" si="2309"/>
        <v>136201.29741541107</v>
      </c>
      <c r="C4366" s="2">
        <f t="shared" si="2326"/>
        <v>86531.220331429999</v>
      </c>
      <c r="D4366" s="2">
        <v>0</v>
      </c>
      <c r="E4366" s="73">
        <f t="shared" si="2310"/>
        <v>86531.220331429999</v>
      </c>
      <c r="F4366" s="88">
        <f t="shared" si="2303"/>
        <v>6455.85</v>
      </c>
      <c r="G4366" s="3">
        <f>IF(AND(N4366=1,N4365&gt;1),VLOOKUP(A4365,[1]Plan1!$BK$81:$BM$259,3),G4365)</f>
        <v>6413.24</v>
      </c>
      <c r="H4366" s="11">
        <f t="shared" si="2304"/>
        <v>45458</v>
      </c>
      <c r="I4366" s="11">
        <f t="shared" si="2305"/>
        <v>45488</v>
      </c>
      <c r="J4366" s="12">
        <f t="shared" si="2311"/>
        <v>-6.6002153085962245E-3</v>
      </c>
      <c r="K4366" s="11">
        <f t="shared" si="2327"/>
        <v>45551</v>
      </c>
      <c r="L4366" s="11">
        <f t="shared" si="2312"/>
        <v>45551</v>
      </c>
      <c r="M4366" s="1">
        <f t="shared" si="2298"/>
        <v>23</v>
      </c>
      <c r="N4366" s="1">
        <f t="shared" si="2313"/>
        <v>3</v>
      </c>
      <c r="O4366" s="2">
        <f t="shared" si="2314"/>
        <v>0.99913662000000003</v>
      </c>
      <c r="P4366" s="13">
        <f t="shared" si="2306"/>
        <v>0.99339977999999995</v>
      </c>
      <c r="Q4366" s="13">
        <f t="shared" si="2299"/>
        <v>1.574519544562156</v>
      </c>
      <c r="R4366" s="2">
        <f t="shared" si="2302"/>
        <v>1.57316013</v>
      </c>
      <c r="S4366" s="2">
        <f t="shared" si="2328"/>
        <v>1.69349298</v>
      </c>
      <c r="T4366" s="2">
        <f t="shared" si="2315"/>
        <v>146540.01418211</v>
      </c>
      <c r="U4366" s="2">
        <f t="shared" si="2316"/>
        <v>0</v>
      </c>
      <c r="V4366" s="2">
        <f t="shared" si="2317"/>
        <v>49596.245494221061</v>
      </c>
      <c r="W4366" s="2">
        <f t="shared" si="2318"/>
        <v>136127.46582565107</v>
      </c>
      <c r="X4366" s="17">
        <f t="shared" si="2319"/>
        <v>0</v>
      </c>
      <c r="Y4366" s="2">
        <f t="shared" si="2320"/>
        <v>0</v>
      </c>
      <c r="Z4366" s="72">
        <f t="shared" si="2321"/>
        <v>0</v>
      </c>
      <c r="AA4366" s="2">
        <f t="shared" si="2307"/>
        <v>0</v>
      </c>
      <c r="AB4366" s="12">
        <f t="shared" si="2329"/>
        <v>4.6600000000000003E-2</v>
      </c>
      <c r="AC4366" s="17">
        <f t="shared" si="2322"/>
        <v>3</v>
      </c>
      <c r="AD4366" s="17">
        <v>252</v>
      </c>
      <c r="AE4366" s="13">
        <f t="shared" si="2300"/>
        <v>1.0005423710000001</v>
      </c>
      <c r="AF4366" s="2">
        <f t="shared" si="2308"/>
        <v>79.47905403</v>
      </c>
      <c r="AG4366" s="2">
        <f t="shared" si="2323"/>
        <v>73.83158976</v>
      </c>
      <c r="AH4366" s="3">
        <f t="shared" si="2324"/>
        <v>0</v>
      </c>
      <c r="AI4366" s="4" t="str">
        <f t="shared" si="2301"/>
        <v>A+J=</v>
      </c>
      <c r="AJ4366" s="11">
        <f t="shared" si="2330"/>
        <v>45551</v>
      </c>
      <c r="AQ4366" s="53"/>
      <c r="AR4366" s="53"/>
    </row>
    <row r="4367" spans="1:154" x14ac:dyDescent="0.2">
      <c r="A4367" s="158">
        <f t="shared" si="2325"/>
        <v>45523</v>
      </c>
      <c r="B4367" s="2">
        <f t="shared" si="2309"/>
        <v>136201.29741541107</v>
      </c>
      <c r="C4367" s="2">
        <f t="shared" si="2326"/>
        <v>86531.220331429999</v>
      </c>
      <c r="D4367" s="2">
        <v>0</v>
      </c>
      <c r="E4367" s="73">
        <f t="shared" si="2310"/>
        <v>86531.220331429999</v>
      </c>
      <c r="F4367" s="88">
        <f t="shared" si="2303"/>
        <v>6455.85</v>
      </c>
      <c r="G4367" s="3">
        <f>IF(AND(N4367=1,N4366&gt;1),VLOOKUP(A4366,[1]Plan1!$BK$81:$BM$259,3),G4366)</f>
        <v>6413.24</v>
      </c>
      <c r="H4367" s="11">
        <f t="shared" si="2304"/>
        <v>45458</v>
      </c>
      <c r="I4367" s="11">
        <f t="shared" si="2305"/>
        <v>45488</v>
      </c>
      <c r="J4367" s="12">
        <f t="shared" si="2311"/>
        <v>-6.6002153085962245E-3</v>
      </c>
      <c r="K4367" s="11">
        <f t="shared" si="2327"/>
        <v>45551</v>
      </c>
      <c r="L4367" s="11">
        <f t="shared" si="2312"/>
        <v>45551</v>
      </c>
      <c r="M4367" s="1">
        <f t="shared" si="2298"/>
        <v>23</v>
      </c>
      <c r="N4367" s="1">
        <f t="shared" si="2313"/>
        <v>3</v>
      </c>
      <c r="O4367" s="2">
        <f t="shared" si="2314"/>
        <v>0.99913662000000003</v>
      </c>
      <c r="P4367" s="13">
        <f t="shared" si="2306"/>
        <v>0.99339977999999995</v>
      </c>
      <c r="Q4367" s="13">
        <f t="shared" si="2299"/>
        <v>1.574519544562156</v>
      </c>
      <c r="R4367" s="2">
        <f t="shared" si="2302"/>
        <v>1.57316013</v>
      </c>
      <c r="S4367" s="2">
        <f t="shared" si="2328"/>
        <v>1.69349298</v>
      </c>
      <c r="T4367" s="2">
        <f t="shared" si="2315"/>
        <v>146540.01418211</v>
      </c>
      <c r="U4367" s="2">
        <f t="shared" si="2316"/>
        <v>0</v>
      </c>
      <c r="V4367" s="2">
        <f t="shared" si="2317"/>
        <v>49596.245494221061</v>
      </c>
      <c r="W4367" s="2">
        <f t="shared" si="2318"/>
        <v>136127.46582565107</v>
      </c>
      <c r="X4367" s="17">
        <f t="shared" si="2319"/>
        <v>0</v>
      </c>
      <c r="Y4367" s="2">
        <f t="shared" si="2320"/>
        <v>0</v>
      </c>
      <c r="Z4367" s="72">
        <f t="shared" si="2321"/>
        <v>0</v>
      </c>
      <c r="AA4367" s="2">
        <f t="shared" si="2307"/>
        <v>0</v>
      </c>
      <c r="AB4367" s="12">
        <f t="shared" si="2329"/>
        <v>4.6600000000000003E-2</v>
      </c>
      <c r="AC4367" s="17">
        <f t="shared" si="2322"/>
        <v>3</v>
      </c>
      <c r="AD4367" s="17">
        <v>252</v>
      </c>
      <c r="AE4367" s="13">
        <f t="shared" si="2300"/>
        <v>1.0005423710000001</v>
      </c>
      <c r="AF4367" s="2">
        <f t="shared" si="2308"/>
        <v>79.47905403</v>
      </c>
      <c r="AG4367" s="2">
        <f t="shared" si="2323"/>
        <v>73.83158976</v>
      </c>
      <c r="AH4367" s="3">
        <f t="shared" si="2324"/>
        <v>0</v>
      </c>
      <c r="AI4367" s="4" t="str">
        <f t="shared" si="2301"/>
        <v>A+J=</v>
      </c>
      <c r="AJ4367" s="11">
        <f t="shared" si="2330"/>
        <v>45551</v>
      </c>
      <c r="AQ4367" s="53"/>
      <c r="AR4367" s="53"/>
    </row>
    <row r="4368" spans="1:154" x14ac:dyDescent="0.2">
      <c r="A4368" s="158">
        <f t="shared" si="2325"/>
        <v>45524</v>
      </c>
      <c r="B4368" s="2">
        <f t="shared" si="2309"/>
        <v>136186.70028329734</v>
      </c>
      <c r="C4368" s="2">
        <f t="shared" si="2326"/>
        <v>86531.220331429999</v>
      </c>
      <c r="D4368" s="2">
        <v>0</v>
      </c>
      <c r="E4368" s="73">
        <f t="shared" si="2310"/>
        <v>86531.220331429999</v>
      </c>
      <c r="F4368" s="88">
        <f t="shared" si="2303"/>
        <v>6455.85</v>
      </c>
      <c r="G4368" s="3">
        <f>IF(AND(N4368=1,N4367&gt;1),VLOOKUP(A4367,[1]Plan1!$BK$81:$BM$259,3),G4367)</f>
        <v>6413.24</v>
      </c>
      <c r="H4368" s="11">
        <f t="shared" si="2304"/>
        <v>45458</v>
      </c>
      <c r="I4368" s="11">
        <f t="shared" si="2305"/>
        <v>45488</v>
      </c>
      <c r="J4368" s="12">
        <f t="shared" si="2311"/>
        <v>-6.6002153085962245E-3</v>
      </c>
      <c r="K4368" s="11">
        <f t="shared" si="2327"/>
        <v>45551</v>
      </c>
      <c r="L4368" s="11">
        <f t="shared" si="2312"/>
        <v>45551</v>
      </c>
      <c r="M4368" s="1">
        <f t="shared" si="2298"/>
        <v>23</v>
      </c>
      <c r="N4368" s="1">
        <f t="shared" si="2313"/>
        <v>4</v>
      </c>
      <c r="O4368" s="2">
        <f t="shared" si="2314"/>
        <v>0.99884899000000005</v>
      </c>
      <c r="P4368" s="13">
        <f t="shared" si="2306"/>
        <v>0.99339977999999995</v>
      </c>
      <c r="Q4368" s="13">
        <f t="shared" si="2299"/>
        <v>1.574519544562156</v>
      </c>
      <c r="R4368" s="2">
        <f t="shared" si="2302"/>
        <v>1.5727072499999999</v>
      </c>
      <c r="S4368" s="2">
        <f t="shared" si="2328"/>
        <v>1.69349298</v>
      </c>
      <c r="T4368" s="2">
        <f t="shared" si="2315"/>
        <v>146540.01418211</v>
      </c>
      <c r="U4368" s="2">
        <f t="shared" si="2316"/>
        <v>0</v>
      </c>
      <c r="V4368" s="2">
        <f t="shared" si="2317"/>
        <v>49557.05723515735</v>
      </c>
      <c r="W4368" s="2">
        <f t="shared" si="2318"/>
        <v>136088.27756658735</v>
      </c>
      <c r="X4368" s="17">
        <f t="shared" si="2319"/>
        <v>0</v>
      </c>
      <c r="Y4368" s="2">
        <f t="shared" si="2320"/>
        <v>0</v>
      </c>
      <c r="Z4368" s="72">
        <f t="shared" si="2321"/>
        <v>0</v>
      </c>
      <c r="AA4368" s="2">
        <f t="shared" si="2307"/>
        <v>0</v>
      </c>
      <c r="AB4368" s="12">
        <f t="shared" si="2329"/>
        <v>4.6600000000000003E-2</v>
      </c>
      <c r="AC4368" s="17">
        <f t="shared" si="2322"/>
        <v>4</v>
      </c>
      <c r="AD4368" s="17">
        <v>252</v>
      </c>
      <c r="AE4368" s="13">
        <f t="shared" si="2300"/>
        <v>1.0007232269999999</v>
      </c>
      <c r="AF4368" s="2">
        <f t="shared" si="2308"/>
        <v>105.98169483</v>
      </c>
      <c r="AG4368" s="2">
        <f t="shared" si="2323"/>
        <v>98.422716710000003</v>
      </c>
      <c r="AH4368" s="3">
        <f t="shared" si="2324"/>
        <v>0</v>
      </c>
      <c r="AI4368" s="4" t="str">
        <f t="shared" si="2301"/>
        <v>A+J=</v>
      </c>
      <c r="AJ4368" s="11">
        <f t="shared" si="2330"/>
        <v>45551</v>
      </c>
      <c r="AQ4368" s="53"/>
      <c r="AR4368" s="53"/>
    </row>
    <row r="4369" spans="1:44" x14ac:dyDescent="0.2">
      <c r="A4369" s="158">
        <f t="shared" si="2325"/>
        <v>45525</v>
      </c>
      <c r="B4369" s="2">
        <f t="shared" si="2309"/>
        <v>136172.10545522452</v>
      </c>
      <c r="C4369" s="2">
        <f t="shared" si="2326"/>
        <v>86531.220331429999</v>
      </c>
      <c r="D4369" s="2">
        <v>0</v>
      </c>
      <c r="E4369" s="73">
        <f t="shared" si="2310"/>
        <v>86531.220331429999</v>
      </c>
      <c r="F4369" s="88">
        <f t="shared" si="2303"/>
        <v>6455.85</v>
      </c>
      <c r="G4369" s="3">
        <f>IF(AND(N4369=1,N4368&gt;1),VLOOKUP(A4368,[1]Plan1!$BK$81:$BM$259,3),G4368)</f>
        <v>6413.24</v>
      </c>
      <c r="H4369" s="11">
        <f t="shared" si="2304"/>
        <v>45458</v>
      </c>
      <c r="I4369" s="11">
        <f t="shared" si="2305"/>
        <v>45488</v>
      </c>
      <c r="J4369" s="12">
        <f t="shared" si="2311"/>
        <v>-6.6002153085962245E-3</v>
      </c>
      <c r="K4369" s="11">
        <f t="shared" si="2327"/>
        <v>45551</v>
      </c>
      <c r="L4369" s="11">
        <f t="shared" si="2312"/>
        <v>45551</v>
      </c>
      <c r="M4369" s="1">
        <f t="shared" si="2298"/>
        <v>23</v>
      </c>
      <c r="N4369" s="1">
        <f t="shared" si="2313"/>
        <v>5</v>
      </c>
      <c r="O4369" s="2">
        <f t="shared" si="2314"/>
        <v>0.99856144999999996</v>
      </c>
      <c r="P4369" s="13">
        <f t="shared" si="2306"/>
        <v>0.99339977999999995</v>
      </c>
      <c r="Q4369" s="13">
        <f t="shared" si="2299"/>
        <v>1.574519544562156</v>
      </c>
      <c r="R4369" s="2">
        <f t="shared" si="2302"/>
        <v>1.57225451</v>
      </c>
      <c r="S4369" s="2">
        <f t="shared" si="2328"/>
        <v>1.69349298</v>
      </c>
      <c r="T4369" s="2">
        <f t="shared" si="2315"/>
        <v>146540.01418211</v>
      </c>
      <c r="U4369" s="2">
        <f t="shared" si="2316"/>
        <v>0</v>
      </c>
      <c r="V4369" s="2">
        <f t="shared" si="2317"/>
        <v>49517.881090464514</v>
      </c>
      <c r="W4369" s="2">
        <f t="shared" si="2318"/>
        <v>136049.10142189451</v>
      </c>
      <c r="X4369" s="17">
        <f t="shared" si="2319"/>
        <v>0</v>
      </c>
      <c r="Y4369" s="2">
        <f t="shared" si="2320"/>
        <v>0</v>
      </c>
      <c r="Z4369" s="72">
        <f t="shared" si="2321"/>
        <v>0</v>
      </c>
      <c r="AA4369" s="2">
        <f t="shared" si="2307"/>
        <v>0</v>
      </c>
      <c r="AB4369" s="12">
        <f t="shared" si="2329"/>
        <v>4.6600000000000003E-2</v>
      </c>
      <c r="AC4369" s="17">
        <f t="shared" si="2322"/>
        <v>5</v>
      </c>
      <c r="AD4369" s="17">
        <v>252</v>
      </c>
      <c r="AE4369" s="13">
        <f t="shared" si="2300"/>
        <v>1.000904115</v>
      </c>
      <c r="AF4369" s="2">
        <f t="shared" si="2308"/>
        <v>132.48902491999999</v>
      </c>
      <c r="AG4369" s="2">
        <f t="shared" si="2323"/>
        <v>123.00403333</v>
      </c>
      <c r="AH4369" s="3">
        <f t="shared" si="2324"/>
        <v>0</v>
      </c>
      <c r="AI4369" s="4" t="str">
        <f t="shared" si="2301"/>
        <v>A+J=</v>
      </c>
      <c r="AJ4369" s="11">
        <f t="shared" si="2330"/>
        <v>45551</v>
      </c>
      <c r="AQ4369" s="53"/>
      <c r="AR4369" s="53"/>
    </row>
    <row r="4370" spans="1:44" x14ac:dyDescent="0.2">
      <c r="A4370" s="158">
        <f t="shared" si="2325"/>
        <v>45526</v>
      </c>
      <c r="B4370" s="2">
        <f t="shared" si="2309"/>
        <v>136157.5113374881</v>
      </c>
      <c r="C4370" s="2">
        <f t="shared" si="2326"/>
        <v>86531.220331429999</v>
      </c>
      <c r="D4370" s="2">
        <v>0</v>
      </c>
      <c r="E4370" s="73">
        <f t="shared" si="2310"/>
        <v>86531.220331429999</v>
      </c>
      <c r="F4370" s="88">
        <f t="shared" si="2303"/>
        <v>6455.85</v>
      </c>
      <c r="G4370" s="3">
        <f>IF(AND(N4370=1,N4369&gt;1),VLOOKUP(A4369,[1]Plan1!$BK$81:$BM$259,3),G4369)</f>
        <v>6413.24</v>
      </c>
      <c r="H4370" s="11">
        <f t="shared" si="2304"/>
        <v>45458</v>
      </c>
      <c r="I4370" s="11">
        <f t="shared" si="2305"/>
        <v>45488</v>
      </c>
      <c r="J4370" s="12">
        <f t="shared" si="2311"/>
        <v>-6.6002153085962245E-3</v>
      </c>
      <c r="K4370" s="11">
        <f t="shared" si="2327"/>
        <v>45551</v>
      </c>
      <c r="L4370" s="11">
        <f t="shared" si="2312"/>
        <v>45551</v>
      </c>
      <c r="M4370" s="1">
        <f t="shared" si="2298"/>
        <v>23</v>
      </c>
      <c r="N4370" s="1">
        <f t="shared" si="2313"/>
        <v>6</v>
      </c>
      <c r="O4370" s="2">
        <f t="shared" si="2314"/>
        <v>0.99827398000000001</v>
      </c>
      <c r="P4370" s="13">
        <f t="shared" si="2306"/>
        <v>0.99339977999999995</v>
      </c>
      <c r="Q4370" s="13">
        <f t="shared" si="2299"/>
        <v>1.574519544562156</v>
      </c>
      <c r="R4370" s="2">
        <f t="shared" si="2302"/>
        <v>1.5718018899999999</v>
      </c>
      <c r="S4370" s="2">
        <f t="shared" si="2328"/>
        <v>1.69349298</v>
      </c>
      <c r="T4370" s="2">
        <f t="shared" si="2315"/>
        <v>146540.01418211</v>
      </c>
      <c r="U4370" s="2">
        <f t="shared" si="2316"/>
        <v>0</v>
      </c>
      <c r="V4370" s="2">
        <f t="shared" si="2317"/>
        <v>49478.715329518091</v>
      </c>
      <c r="W4370" s="2">
        <f t="shared" si="2318"/>
        <v>136009.9356609481</v>
      </c>
      <c r="X4370" s="17">
        <f t="shared" si="2319"/>
        <v>0</v>
      </c>
      <c r="Y4370" s="2">
        <f t="shared" si="2320"/>
        <v>0</v>
      </c>
      <c r="Z4370" s="72">
        <f t="shared" si="2321"/>
        <v>0</v>
      </c>
      <c r="AA4370" s="2">
        <f t="shared" si="2307"/>
        <v>0</v>
      </c>
      <c r="AB4370" s="12">
        <f t="shared" si="2329"/>
        <v>4.6600000000000003E-2</v>
      </c>
      <c r="AC4370" s="17">
        <f t="shared" si="2322"/>
        <v>6</v>
      </c>
      <c r="AD4370" s="17">
        <v>252</v>
      </c>
      <c r="AE4370" s="13">
        <f t="shared" si="2300"/>
        <v>1.0010850360000001</v>
      </c>
      <c r="AF4370" s="2">
        <f t="shared" si="2308"/>
        <v>159.00119082000001</v>
      </c>
      <c r="AG4370" s="2">
        <f t="shared" si="2323"/>
        <v>147.57567653999999</v>
      </c>
      <c r="AH4370" s="3">
        <f t="shared" si="2324"/>
        <v>0</v>
      </c>
      <c r="AI4370" s="4" t="str">
        <f t="shared" si="2301"/>
        <v>A+J=</v>
      </c>
      <c r="AJ4370" s="11">
        <f t="shared" si="2330"/>
        <v>45551</v>
      </c>
      <c r="AQ4370" s="53"/>
      <c r="AR4370" s="53"/>
    </row>
    <row r="4371" spans="1:44" x14ac:dyDescent="0.2">
      <c r="A4371" s="158">
        <f t="shared" si="2325"/>
        <v>45527</v>
      </c>
      <c r="B4371" s="2">
        <f t="shared" si="2309"/>
        <v>136142.91879828033</v>
      </c>
      <c r="C4371" s="2">
        <f t="shared" si="2326"/>
        <v>86531.220331429999</v>
      </c>
      <c r="D4371" s="2">
        <v>0</v>
      </c>
      <c r="E4371" s="73">
        <f t="shared" si="2310"/>
        <v>86531.220331429999</v>
      </c>
      <c r="F4371" s="88">
        <f t="shared" si="2303"/>
        <v>6455.85</v>
      </c>
      <c r="G4371" s="3">
        <f>IF(AND(N4371=1,N4370&gt;1),VLOOKUP(A4370,[1]Plan1!$BK$81:$BM$259,3),G4370)</f>
        <v>6413.24</v>
      </c>
      <c r="H4371" s="11">
        <f t="shared" si="2304"/>
        <v>45458</v>
      </c>
      <c r="I4371" s="11">
        <f t="shared" si="2305"/>
        <v>45488</v>
      </c>
      <c r="J4371" s="12">
        <f t="shared" si="2311"/>
        <v>-6.6002153085962245E-3</v>
      </c>
      <c r="K4371" s="11">
        <f t="shared" si="2327"/>
        <v>45551</v>
      </c>
      <c r="L4371" s="11">
        <f t="shared" si="2312"/>
        <v>45551</v>
      </c>
      <c r="M4371" s="1">
        <f t="shared" si="2298"/>
        <v>23</v>
      </c>
      <c r="N4371" s="1">
        <f t="shared" si="2313"/>
        <v>7</v>
      </c>
      <c r="O4371" s="2">
        <f t="shared" si="2314"/>
        <v>0.99798659999999995</v>
      </c>
      <c r="P4371" s="13">
        <f t="shared" si="2306"/>
        <v>0.99339977999999995</v>
      </c>
      <c r="Q4371" s="13">
        <f t="shared" si="2299"/>
        <v>1.574519544562156</v>
      </c>
      <c r="R4371" s="2">
        <f t="shared" si="2302"/>
        <v>1.5713493999999999</v>
      </c>
      <c r="S4371" s="2">
        <f t="shared" si="2328"/>
        <v>1.69349298</v>
      </c>
      <c r="T4371" s="2">
        <f t="shared" si="2315"/>
        <v>146540.01418211</v>
      </c>
      <c r="U4371" s="2">
        <f t="shared" si="2316"/>
        <v>0</v>
      </c>
      <c r="V4371" s="2">
        <f t="shared" si="2317"/>
        <v>49439.560817630321</v>
      </c>
      <c r="W4371" s="2">
        <f t="shared" si="2318"/>
        <v>135970.78114906032</v>
      </c>
      <c r="X4371" s="17">
        <f t="shared" si="2319"/>
        <v>0</v>
      </c>
      <c r="Y4371" s="2">
        <f t="shared" si="2320"/>
        <v>0</v>
      </c>
      <c r="Z4371" s="72">
        <f t="shared" si="2321"/>
        <v>0</v>
      </c>
      <c r="AA4371" s="2">
        <f t="shared" si="2307"/>
        <v>0</v>
      </c>
      <c r="AB4371" s="12">
        <f t="shared" si="2329"/>
        <v>4.6600000000000003E-2</v>
      </c>
      <c r="AC4371" s="17">
        <f t="shared" si="2322"/>
        <v>7</v>
      </c>
      <c r="AD4371" s="17">
        <v>252</v>
      </c>
      <c r="AE4371" s="13">
        <f t="shared" si="2300"/>
        <v>1.0012659900000001</v>
      </c>
      <c r="AF4371" s="2">
        <f t="shared" si="2308"/>
        <v>185.51819255000001</v>
      </c>
      <c r="AG4371" s="2">
        <f t="shared" si="2323"/>
        <v>172.13764921999999</v>
      </c>
      <c r="AH4371" s="3">
        <f t="shared" si="2324"/>
        <v>0</v>
      </c>
      <c r="AI4371" s="4" t="str">
        <f t="shared" si="2301"/>
        <v>A+J=</v>
      </c>
      <c r="AJ4371" s="11">
        <f t="shared" si="2330"/>
        <v>45551</v>
      </c>
      <c r="AQ4371" s="53"/>
      <c r="AR4371" s="53"/>
    </row>
    <row r="4372" spans="1:44" x14ac:dyDescent="0.2">
      <c r="A4372" s="158">
        <f t="shared" si="2325"/>
        <v>45528</v>
      </c>
      <c r="B4372" s="2">
        <f t="shared" si="2309"/>
        <v>136128.32943701564</v>
      </c>
      <c r="C4372" s="2">
        <f t="shared" si="2326"/>
        <v>86531.220331429999</v>
      </c>
      <c r="D4372" s="2">
        <v>0</v>
      </c>
      <c r="E4372" s="73">
        <f t="shared" si="2310"/>
        <v>86531.220331429999</v>
      </c>
      <c r="F4372" s="88">
        <f t="shared" si="2303"/>
        <v>6455.85</v>
      </c>
      <c r="G4372" s="3">
        <f>IF(AND(N4372=1,N4371&gt;1),VLOOKUP(A4371,[1]Plan1!$BK$81:$BM$259,3),G4371)</f>
        <v>6413.24</v>
      </c>
      <c r="H4372" s="11">
        <f t="shared" si="2304"/>
        <v>45458</v>
      </c>
      <c r="I4372" s="11">
        <f t="shared" si="2305"/>
        <v>45488</v>
      </c>
      <c r="J4372" s="12">
        <f t="shared" si="2311"/>
        <v>-6.6002153085962245E-3</v>
      </c>
      <c r="K4372" s="11">
        <f t="shared" si="2327"/>
        <v>45551</v>
      </c>
      <c r="L4372" s="11">
        <f t="shared" si="2312"/>
        <v>45551</v>
      </c>
      <c r="M4372" s="1">
        <f t="shared" si="2298"/>
        <v>23</v>
      </c>
      <c r="N4372" s="1">
        <f t="shared" si="2313"/>
        <v>8</v>
      </c>
      <c r="O4372" s="2">
        <f t="shared" si="2314"/>
        <v>0.99769931000000001</v>
      </c>
      <c r="P4372" s="13">
        <f t="shared" si="2306"/>
        <v>0.99339977999999995</v>
      </c>
      <c r="Q4372" s="13">
        <f t="shared" si="2299"/>
        <v>1.574519544562156</v>
      </c>
      <c r="R4372" s="2">
        <f t="shared" si="2302"/>
        <v>1.5708970600000001</v>
      </c>
      <c r="S4372" s="2">
        <f t="shared" si="2328"/>
        <v>1.69349298</v>
      </c>
      <c r="T4372" s="2">
        <f t="shared" si="2315"/>
        <v>146540.01418211</v>
      </c>
      <c r="U4372" s="2">
        <f t="shared" si="2316"/>
        <v>0</v>
      </c>
      <c r="V4372" s="2">
        <f t="shared" si="2317"/>
        <v>49400.419285425618</v>
      </c>
      <c r="W4372" s="2">
        <f t="shared" si="2318"/>
        <v>135931.63961685562</v>
      </c>
      <c r="X4372" s="17">
        <f t="shared" si="2319"/>
        <v>0</v>
      </c>
      <c r="Y4372" s="2">
        <f t="shared" si="2320"/>
        <v>0</v>
      </c>
      <c r="Z4372" s="72">
        <f t="shared" si="2321"/>
        <v>0</v>
      </c>
      <c r="AA4372" s="2">
        <f t="shared" si="2307"/>
        <v>0</v>
      </c>
      <c r="AB4372" s="12">
        <f t="shared" si="2329"/>
        <v>4.6600000000000003E-2</v>
      </c>
      <c r="AC4372" s="17">
        <f t="shared" si="2322"/>
        <v>8</v>
      </c>
      <c r="AD4372" s="17">
        <v>252</v>
      </c>
      <c r="AE4372" s="13">
        <f t="shared" si="2300"/>
        <v>1.001446976</v>
      </c>
      <c r="AF4372" s="2">
        <f t="shared" si="2308"/>
        <v>212.03988355999999</v>
      </c>
      <c r="AG4372" s="2">
        <f t="shared" si="2323"/>
        <v>196.68982016000001</v>
      </c>
      <c r="AH4372" s="3">
        <f t="shared" si="2324"/>
        <v>0</v>
      </c>
      <c r="AI4372" s="4" t="str">
        <f t="shared" si="2301"/>
        <v>A+J=</v>
      </c>
      <c r="AJ4372" s="11">
        <f t="shared" si="2330"/>
        <v>45551</v>
      </c>
      <c r="AQ4372" s="53"/>
      <c r="AR4372" s="53"/>
    </row>
    <row r="4373" spans="1:44" x14ac:dyDescent="0.2">
      <c r="A4373" s="158">
        <f t="shared" si="2325"/>
        <v>45529</v>
      </c>
      <c r="B4373" s="2">
        <f t="shared" si="2309"/>
        <v>136128.32943701564</v>
      </c>
      <c r="C4373" s="2">
        <f t="shared" si="2326"/>
        <v>86531.220331429999</v>
      </c>
      <c r="D4373" s="2">
        <v>0</v>
      </c>
      <c r="E4373" s="73">
        <f t="shared" si="2310"/>
        <v>86531.220331429999</v>
      </c>
      <c r="F4373" s="88">
        <f t="shared" si="2303"/>
        <v>6455.85</v>
      </c>
      <c r="G4373" s="3">
        <f>IF(AND(N4373=1,N4372&gt;1),VLOOKUP(A4372,[1]Plan1!$BK$81:$BM$259,3),G4372)</f>
        <v>6413.24</v>
      </c>
      <c r="H4373" s="11">
        <f t="shared" si="2304"/>
        <v>45458</v>
      </c>
      <c r="I4373" s="11">
        <f t="shared" si="2305"/>
        <v>45488</v>
      </c>
      <c r="J4373" s="12">
        <f t="shared" si="2311"/>
        <v>-6.6002153085962245E-3</v>
      </c>
      <c r="K4373" s="11">
        <f t="shared" si="2327"/>
        <v>45551</v>
      </c>
      <c r="L4373" s="11">
        <f t="shared" si="2312"/>
        <v>45551</v>
      </c>
      <c r="M4373" s="1">
        <f t="shared" si="2298"/>
        <v>23</v>
      </c>
      <c r="N4373" s="1">
        <f t="shared" si="2313"/>
        <v>8</v>
      </c>
      <c r="O4373" s="2">
        <f t="shared" si="2314"/>
        <v>0.99769931000000001</v>
      </c>
      <c r="P4373" s="13">
        <f t="shared" si="2306"/>
        <v>0.99339977999999995</v>
      </c>
      <c r="Q4373" s="13">
        <f t="shared" si="2299"/>
        <v>1.574519544562156</v>
      </c>
      <c r="R4373" s="2">
        <f t="shared" si="2302"/>
        <v>1.5708970600000001</v>
      </c>
      <c r="S4373" s="2">
        <f t="shared" si="2328"/>
        <v>1.69349298</v>
      </c>
      <c r="T4373" s="2">
        <f t="shared" si="2315"/>
        <v>146540.01418211</v>
      </c>
      <c r="U4373" s="2">
        <f t="shared" si="2316"/>
        <v>0</v>
      </c>
      <c r="V4373" s="2">
        <f t="shared" si="2317"/>
        <v>49400.419285425618</v>
      </c>
      <c r="W4373" s="2">
        <f t="shared" si="2318"/>
        <v>135931.63961685562</v>
      </c>
      <c r="X4373" s="17">
        <f t="shared" si="2319"/>
        <v>0</v>
      </c>
      <c r="Y4373" s="2">
        <f t="shared" si="2320"/>
        <v>0</v>
      </c>
      <c r="Z4373" s="72">
        <f t="shared" si="2321"/>
        <v>0</v>
      </c>
      <c r="AA4373" s="2">
        <f t="shared" si="2307"/>
        <v>0</v>
      </c>
      <c r="AB4373" s="12">
        <f t="shared" si="2329"/>
        <v>4.6600000000000003E-2</v>
      </c>
      <c r="AC4373" s="17">
        <f t="shared" si="2322"/>
        <v>8</v>
      </c>
      <c r="AD4373" s="17">
        <v>252</v>
      </c>
      <c r="AE4373" s="13">
        <f t="shared" si="2300"/>
        <v>1.001446976</v>
      </c>
      <c r="AF4373" s="2">
        <f t="shared" si="2308"/>
        <v>212.03988355999999</v>
      </c>
      <c r="AG4373" s="2">
        <f t="shared" si="2323"/>
        <v>196.68982016000001</v>
      </c>
      <c r="AH4373" s="3">
        <f t="shared" si="2324"/>
        <v>0</v>
      </c>
      <c r="AI4373" s="4" t="str">
        <f t="shared" si="2301"/>
        <v>A+J=</v>
      </c>
      <c r="AJ4373" s="11">
        <f t="shared" si="2330"/>
        <v>45551</v>
      </c>
      <c r="AQ4373" s="53"/>
      <c r="AR4373" s="53"/>
    </row>
    <row r="4374" spans="1:44" x14ac:dyDescent="0.2">
      <c r="A4374" s="158">
        <f t="shared" si="2325"/>
        <v>45530</v>
      </c>
      <c r="B4374" s="2">
        <f t="shared" si="2309"/>
        <v>136128.32943701564</v>
      </c>
      <c r="C4374" s="2">
        <f t="shared" si="2326"/>
        <v>86531.220331429999</v>
      </c>
      <c r="D4374" s="2">
        <v>0</v>
      </c>
      <c r="E4374" s="73">
        <f t="shared" si="2310"/>
        <v>86531.220331429999</v>
      </c>
      <c r="F4374" s="88">
        <f t="shared" si="2303"/>
        <v>6455.85</v>
      </c>
      <c r="G4374" s="3">
        <f>IF(AND(N4374=1,N4373&gt;1),VLOOKUP(A4373,[1]Plan1!$BK$81:$BM$259,3),G4373)</f>
        <v>6413.24</v>
      </c>
      <c r="H4374" s="11">
        <f t="shared" si="2304"/>
        <v>45458</v>
      </c>
      <c r="I4374" s="11">
        <f t="shared" si="2305"/>
        <v>45488</v>
      </c>
      <c r="J4374" s="12">
        <f t="shared" si="2311"/>
        <v>-6.6002153085962245E-3</v>
      </c>
      <c r="K4374" s="11">
        <f t="shared" si="2327"/>
        <v>45551</v>
      </c>
      <c r="L4374" s="11">
        <f t="shared" si="2312"/>
        <v>45551</v>
      </c>
      <c r="M4374" s="1">
        <f t="shared" si="2298"/>
        <v>23</v>
      </c>
      <c r="N4374" s="1">
        <f t="shared" si="2313"/>
        <v>8</v>
      </c>
      <c r="O4374" s="2">
        <f t="shared" si="2314"/>
        <v>0.99769931000000001</v>
      </c>
      <c r="P4374" s="13">
        <f t="shared" si="2306"/>
        <v>0.99339977999999995</v>
      </c>
      <c r="Q4374" s="13">
        <f t="shared" si="2299"/>
        <v>1.574519544562156</v>
      </c>
      <c r="R4374" s="2">
        <f t="shared" si="2302"/>
        <v>1.5708970600000001</v>
      </c>
      <c r="S4374" s="2">
        <f t="shared" si="2328"/>
        <v>1.69349298</v>
      </c>
      <c r="T4374" s="2">
        <f t="shared" si="2315"/>
        <v>146540.01418211</v>
      </c>
      <c r="U4374" s="2">
        <f t="shared" si="2316"/>
        <v>0</v>
      </c>
      <c r="V4374" s="2">
        <f t="shared" si="2317"/>
        <v>49400.419285425618</v>
      </c>
      <c r="W4374" s="2">
        <f t="shared" si="2318"/>
        <v>135931.63961685562</v>
      </c>
      <c r="X4374" s="17">
        <f t="shared" si="2319"/>
        <v>0</v>
      </c>
      <c r="Y4374" s="2">
        <f t="shared" si="2320"/>
        <v>0</v>
      </c>
      <c r="Z4374" s="72">
        <f t="shared" si="2321"/>
        <v>0</v>
      </c>
      <c r="AA4374" s="2">
        <f t="shared" si="2307"/>
        <v>0</v>
      </c>
      <c r="AB4374" s="12">
        <f t="shared" si="2329"/>
        <v>4.6600000000000003E-2</v>
      </c>
      <c r="AC4374" s="17">
        <f t="shared" si="2322"/>
        <v>8</v>
      </c>
      <c r="AD4374" s="17">
        <v>252</v>
      </c>
      <c r="AE4374" s="13">
        <f t="shared" si="2300"/>
        <v>1.001446976</v>
      </c>
      <c r="AF4374" s="2">
        <f t="shared" si="2308"/>
        <v>212.03988355999999</v>
      </c>
      <c r="AG4374" s="2">
        <f t="shared" si="2323"/>
        <v>196.68982016000001</v>
      </c>
      <c r="AH4374" s="3">
        <f t="shared" si="2324"/>
        <v>0</v>
      </c>
      <c r="AI4374" s="4" t="str">
        <f t="shared" si="2301"/>
        <v>A+J=</v>
      </c>
      <c r="AJ4374" s="11">
        <f t="shared" si="2330"/>
        <v>45551</v>
      </c>
      <c r="AQ4374" s="53"/>
      <c r="AR4374" s="53"/>
    </row>
    <row r="4375" spans="1:44" x14ac:dyDescent="0.2">
      <c r="A4375" s="158">
        <f t="shared" si="2325"/>
        <v>45531</v>
      </c>
      <c r="B4375" s="2">
        <f t="shared" si="2309"/>
        <v>136113.74092860732</v>
      </c>
      <c r="C4375" s="2">
        <f t="shared" si="2326"/>
        <v>86531.220331429999</v>
      </c>
      <c r="D4375" s="2">
        <v>0</v>
      </c>
      <c r="E4375" s="73">
        <f t="shared" si="2310"/>
        <v>86531.220331429999</v>
      </c>
      <c r="F4375" s="88">
        <f t="shared" si="2303"/>
        <v>6455.85</v>
      </c>
      <c r="G4375" s="3">
        <f>IF(AND(N4375=1,N4374&gt;1),VLOOKUP(A4374,[1]Plan1!$BK$81:$BM$259,3),G4374)</f>
        <v>6413.24</v>
      </c>
      <c r="H4375" s="11">
        <f t="shared" si="2304"/>
        <v>45458</v>
      </c>
      <c r="I4375" s="11">
        <f t="shared" si="2305"/>
        <v>45488</v>
      </c>
      <c r="J4375" s="12">
        <f t="shared" si="2311"/>
        <v>-6.6002153085962245E-3</v>
      </c>
      <c r="K4375" s="11">
        <f t="shared" si="2327"/>
        <v>45551</v>
      </c>
      <c r="L4375" s="11">
        <f t="shared" si="2312"/>
        <v>45551</v>
      </c>
      <c r="M4375" s="1">
        <f t="shared" ref="M4375:M4438" si="2331">IF(L4375=L4374,M4374,NETWORKDAYS(L4374,L4375,$AN$194:$AN$348)-1)</f>
        <v>23</v>
      </c>
      <c r="N4375" s="1">
        <f t="shared" si="2313"/>
        <v>9</v>
      </c>
      <c r="O4375" s="2">
        <f t="shared" si="2314"/>
        <v>0.99741210000000002</v>
      </c>
      <c r="P4375" s="13">
        <f t="shared" si="2306"/>
        <v>0.99339977999999995</v>
      </c>
      <c r="Q4375" s="13">
        <f t="shared" si="2299"/>
        <v>1.574519544562156</v>
      </c>
      <c r="R4375" s="2">
        <f t="shared" si="2302"/>
        <v>1.57044484</v>
      </c>
      <c r="S4375" s="2">
        <f t="shared" si="2328"/>
        <v>1.69349298</v>
      </c>
      <c r="T4375" s="2">
        <f t="shared" si="2315"/>
        <v>146540.01418211</v>
      </c>
      <c r="U4375" s="2">
        <f t="shared" si="2316"/>
        <v>0</v>
      </c>
      <c r="V4375" s="2">
        <f t="shared" si="2317"/>
        <v>49361.288136967327</v>
      </c>
      <c r="W4375" s="2">
        <f t="shared" si="2318"/>
        <v>135892.50846839731</v>
      </c>
      <c r="X4375" s="17">
        <f t="shared" si="2319"/>
        <v>0</v>
      </c>
      <c r="Y4375" s="2">
        <f t="shared" si="2320"/>
        <v>0</v>
      </c>
      <c r="Z4375" s="72">
        <f t="shared" si="2321"/>
        <v>0</v>
      </c>
      <c r="AA4375" s="2">
        <f t="shared" si="2307"/>
        <v>0</v>
      </c>
      <c r="AB4375" s="12">
        <f t="shared" si="2329"/>
        <v>4.6600000000000003E-2</v>
      </c>
      <c r="AC4375" s="17">
        <f t="shared" si="2322"/>
        <v>9</v>
      </c>
      <c r="AD4375" s="17">
        <v>252</v>
      </c>
      <c r="AE4375" s="13">
        <f t="shared" si="2300"/>
        <v>1.0016279960000001</v>
      </c>
      <c r="AF4375" s="2">
        <f t="shared" si="2308"/>
        <v>238.56655692000001</v>
      </c>
      <c r="AG4375" s="2">
        <f t="shared" si="2323"/>
        <v>221.23246021</v>
      </c>
      <c r="AH4375" s="3">
        <f t="shared" si="2324"/>
        <v>0</v>
      </c>
      <c r="AI4375" s="4" t="str">
        <f t="shared" si="2301"/>
        <v>A+J=</v>
      </c>
      <c r="AJ4375" s="11">
        <f t="shared" si="2330"/>
        <v>45551</v>
      </c>
      <c r="AQ4375" s="53"/>
      <c r="AR4375" s="53"/>
    </row>
    <row r="4376" spans="1:44" x14ac:dyDescent="0.2">
      <c r="A4376" s="158">
        <f t="shared" si="2325"/>
        <v>45532</v>
      </c>
      <c r="B4376" s="2">
        <f t="shared" si="2309"/>
        <v>136099.1521361233</v>
      </c>
      <c r="C4376" s="2">
        <f t="shared" si="2326"/>
        <v>86531.220331429999</v>
      </c>
      <c r="D4376" s="2">
        <v>0</v>
      </c>
      <c r="E4376" s="73">
        <f t="shared" si="2310"/>
        <v>86531.220331429999</v>
      </c>
      <c r="F4376" s="88">
        <f t="shared" si="2303"/>
        <v>6455.85</v>
      </c>
      <c r="G4376" s="3">
        <f>IF(AND(N4376=1,N4375&gt;1),VLOOKUP(A4375,[1]Plan1!$BK$81:$BM$259,3),G4375)</f>
        <v>6413.24</v>
      </c>
      <c r="H4376" s="11">
        <f t="shared" si="2304"/>
        <v>45458</v>
      </c>
      <c r="I4376" s="11">
        <f t="shared" si="2305"/>
        <v>45488</v>
      </c>
      <c r="J4376" s="12">
        <f t="shared" si="2311"/>
        <v>-6.6002153085962245E-3</v>
      </c>
      <c r="K4376" s="11">
        <f t="shared" si="2327"/>
        <v>45551</v>
      </c>
      <c r="L4376" s="11">
        <f t="shared" si="2312"/>
        <v>45551</v>
      </c>
      <c r="M4376" s="1">
        <f t="shared" si="2331"/>
        <v>23</v>
      </c>
      <c r="N4376" s="1">
        <f t="shared" si="2313"/>
        <v>10</v>
      </c>
      <c r="O4376" s="2">
        <f t="shared" si="2314"/>
        <v>0.99712495999999995</v>
      </c>
      <c r="P4376" s="13">
        <f t="shared" si="2306"/>
        <v>0.99339977999999995</v>
      </c>
      <c r="Q4376" s="13">
        <f t="shared" si="2299"/>
        <v>1.574519544562156</v>
      </c>
      <c r="R4376" s="2">
        <f t="shared" si="2302"/>
        <v>1.5699927300000001</v>
      </c>
      <c r="S4376" s="2">
        <f t="shared" si="2328"/>
        <v>1.69349298</v>
      </c>
      <c r="T4376" s="2">
        <f t="shared" si="2315"/>
        <v>146540.01418211</v>
      </c>
      <c r="U4376" s="2">
        <f t="shared" si="2316"/>
        <v>0</v>
      </c>
      <c r="V4376" s="2">
        <f t="shared" si="2317"/>
        <v>49322.166506943293</v>
      </c>
      <c r="W4376" s="2">
        <f t="shared" si="2318"/>
        <v>135853.38683837329</v>
      </c>
      <c r="X4376" s="17">
        <f t="shared" si="2319"/>
        <v>0</v>
      </c>
      <c r="Y4376" s="2">
        <f t="shared" si="2320"/>
        <v>0</v>
      </c>
      <c r="Z4376" s="72">
        <f t="shared" si="2321"/>
        <v>0</v>
      </c>
      <c r="AA4376" s="2">
        <f t="shared" si="2307"/>
        <v>0</v>
      </c>
      <c r="AB4376" s="12">
        <f t="shared" si="2329"/>
        <v>4.6600000000000003E-2</v>
      </c>
      <c r="AC4376" s="17">
        <f t="shared" si="2322"/>
        <v>10</v>
      </c>
      <c r="AD4376" s="17">
        <v>252</v>
      </c>
      <c r="AE4376" s="13">
        <f t="shared" si="2300"/>
        <v>1.0018090479999999</v>
      </c>
      <c r="AF4376" s="2">
        <f t="shared" si="2308"/>
        <v>265.09791956999999</v>
      </c>
      <c r="AG4376" s="2">
        <f t="shared" si="2323"/>
        <v>245.76529775</v>
      </c>
      <c r="AH4376" s="3">
        <f t="shared" si="2324"/>
        <v>0</v>
      </c>
      <c r="AI4376" s="4" t="str">
        <f t="shared" si="2301"/>
        <v>A+J=</v>
      </c>
      <c r="AJ4376" s="11">
        <f t="shared" si="2330"/>
        <v>45551</v>
      </c>
      <c r="AQ4376" s="53"/>
      <c r="AR4376" s="53"/>
    </row>
    <row r="4377" spans="1:44" x14ac:dyDescent="0.2">
      <c r="A4377" s="158">
        <f t="shared" si="2325"/>
        <v>45533</v>
      </c>
      <c r="B4377" s="2">
        <f t="shared" si="2309"/>
        <v>136084.5673961445</v>
      </c>
      <c r="C4377" s="2">
        <f t="shared" si="2326"/>
        <v>86531.220331429999</v>
      </c>
      <c r="D4377" s="2">
        <v>0</v>
      </c>
      <c r="E4377" s="73">
        <f t="shared" si="2310"/>
        <v>86531.220331429999</v>
      </c>
      <c r="F4377" s="88">
        <f t="shared" si="2303"/>
        <v>6455.85</v>
      </c>
      <c r="G4377" s="3">
        <f>IF(AND(N4377=1,N4376&gt;1),VLOOKUP(A4376,[1]Plan1!$BK$81:$BM$259,3),G4376)</f>
        <v>6413.24</v>
      </c>
      <c r="H4377" s="11">
        <f t="shared" si="2304"/>
        <v>45458</v>
      </c>
      <c r="I4377" s="11">
        <f t="shared" si="2305"/>
        <v>45488</v>
      </c>
      <c r="J4377" s="12">
        <f t="shared" si="2311"/>
        <v>-6.6002153085962245E-3</v>
      </c>
      <c r="K4377" s="11">
        <f t="shared" si="2327"/>
        <v>45551</v>
      </c>
      <c r="L4377" s="11">
        <f t="shared" si="2312"/>
        <v>45551</v>
      </c>
      <c r="M4377" s="1">
        <f t="shared" si="2331"/>
        <v>23</v>
      </c>
      <c r="N4377" s="1">
        <f t="shared" si="2313"/>
        <v>11</v>
      </c>
      <c r="O4377" s="2">
        <f t="shared" si="2314"/>
        <v>0.99683792000000004</v>
      </c>
      <c r="P4377" s="13">
        <f t="shared" si="2306"/>
        <v>0.99339977999999995</v>
      </c>
      <c r="Q4377" s="13">
        <f t="shared" si="2299"/>
        <v>1.574519544562156</v>
      </c>
      <c r="R4377" s="2">
        <f t="shared" si="2302"/>
        <v>1.5695407800000001</v>
      </c>
      <c r="S4377" s="2">
        <f t="shared" si="2328"/>
        <v>1.69349298</v>
      </c>
      <c r="T4377" s="2">
        <f t="shared" si="2315"/>
        <v>146540.01418211</v>
      </c>
      <c r="U4377" s="2">
        <f t="shared" si="2316"/>
        <v>0</v>
      </c>
      <c r="V4377" s="2">
        <f t="shared" si="2317"/>
        <v>49283.058721914509</v>
      </c>
      <c r="W4377" s="2">
        <f t="shared" si="2318"/>
        <v>135814.27905334451</v>
      </c>
      <c r="X4377" s="17">
        <f t="shared" si="2319"/>
        <v>0</v>
      </c>
      <c r="Y4377" s="2">
        <f t="shared" si="2320"/>
        <v>0</v>
      </c>
      <c r="Z4377" s="72">
        <f t="shared" si="2321"/>
        <v>0</v>
      </c>
      <c r="AA4377" s="2">
        <f t="shared" si="2307"/>
        <v>0</v>
      </c>
      <c r="AB4377" s="12">
        <f t="shared" si="2329"/>
        <v>4.6600000000000003E-2</v>
      </c>
      <c r="AC4377" s="17">
        <f t="shared" si="2322"/>
        <v>11</v>
      </c>
      <c r="AD4377" s="17">
        <v>252</v>
      </c>
      <c r="AE4377" s="13">
        <f t="shared" si="2300"/>
        <v>1.001990132</v>
      </c>
      <c r="AF4377" s="2">
        <f t="shared" si="2308"/>
        <v>291.63397149999997</v>
      </c>
      <c r="AG4377" s="2">
        <f t="shared" si="2323"/>
        <v>270.28834280000001</v>
      </c>
      <c r="AH4377" s="3">
        <f t="shared" si="2324"/>
        <v>0</v>
      </c>
      <c r="AI4377" s="4" t="str">
        <f t="shared" si="2301"/>
        <v>A+J=</v>
      </c>
      <c r="AJ4377" s="11">
        <f t="shared" si="2330"/>
        <v>45551</v>
      </c>
      <c r="AQ4377" s="53"/>
      <c r="AR4377" s="53"/>
    </row>
    <row r="4378" spans="1:44" x14ac:dyDescent="0.2">
      <c r="A4378" s="158">
        <f t="shared" si="2325"/>
        <v>45534</v>
      </c>
      <c r="B4378" s="2">
        <f t="shared" si="2309"/>
        <v>136069.98264802995</v>
      </c>
      <c r="C4378" s="2">
        <f t="shared" si="2326"/>
        <v>86531.220331429999</v>
      </c>
      <c r="D4378" s="2">
        <v>0</v>
      </c>
      <c r="E4378" s="73">
        <f t="shared" si="2310"/>
        <v>86531.220331429999</v>
      </c>
      <c r="F4378" s="88">
        <f t="shared" si="2303"/>
        <v>6455.85</v>
      </c>
      <c r="G4378" s="3">
        <f>IF(AND(N4378=1,N4377&gt;1),VLOOKUP(A4377,[1]Plan1!$BK$81:$BM$259,3),G4377)</f>
        <v>6413.24</v>
      </c>
      <c r="H4378" s="11">
        <f t="shared" si="2304"/>
        <v>45458</v>
      </c>
      <c r="I4378" s="11">
        <f t="shared" si="2305"/>
        <v>45488</v>
      </c>
      <c r="J4378" s="12">
        <f t="shared" si="2311"/>
        <v>-6.6002153085962245E-3</v>
      </c>
      <c r="K4378" s="11">
        <f t="shared" si="2327"/>
        <v>45551</v>
      </c>
      <c r="L4378" s="11">
        <f t="shared" si="2312"/>
        <v>45551</v>
      </c>
      <c r="M4378" s="1">
        <f t="shared" si="2331"/>
        <v>23</v>
      </c>
      <c r="N4378" s="1">
        <f t="shared" si="2313"/>
        <v>12</v>
      </c>
      <c r="O4378" s="2">
        <f t="shared" si="2314"/>
        <v>0.99655095000000005</v>
      </c>
      <c r="P4378" s="13">
        <f t="shared" si="2306"/>
        <v>0.99339977999999995</v>
      </c>
      <c r="Q4378" s="13">
        <f t="shared" si="2299"/>
        <v>1.574519544562156</v>
      </c>
      <c r="R4378" s="2">
        <f t="shared" si="2302"/>
        <v>1.5690889400000001</v>
      </c>
      <c r="S4378" s="2">
        <f t="shared" si="2328"/>
        <v>1.69349298</v>
      </c>
      <c r="T4378" s="2">
        <f t="shared" si="2315"/>
        <v>146540.01418211</v>
      </c>
      <c r="U4378" s="2">
        <f t="shared" si="2316"/>
        <v>0</v>
      </c>
      <c r="V4378" s="2">
        <f t="shared" si="2317"/>
        <v>49243.960455319953</v>
      </c>
      <c r="W4378" s="2">
        <f t="shared" si="2318"/>
        <v>135775.18078674996</v>
      </c>
      <c r="X4378" s="17">
        <f t="shared" si="2319"/>
        <v>0</v>
      </c>
      <c r="Y4378" s="2">
        <f t="shared" si="2320"/>
        <v>0</v>
      </c>
      <c r="Z4378" s="72">
        <f t="shared" si="2321"/>
        <v>0</v>
      </c>
      <c r="AA4378" s="2">
        <f t="shared" si="2307"/>
        <v>0</v>
      </c>
      <c r="AB4378" s="12">
        <f t="shared" si="2329"/>
        <v>4.6600000000000003E-2</v>
      </c>
      <c r="AC4378" s="17">
        <f t="shared" si="2322"/>
        <v>12</v>
      </c>
      <c r="AD4378" s="17">
        <v>252</v>
      </c>
      <c r="AE4378" s="13">
        <f t="shared" si="2300"/>
        <v>1.00217125</v>
      </c>
      <c r="AF4378" s="2">
        <f t="shared" si="2308"/>
        <v>318.17500579</v>
      </c>
      <c r="AG4378" s="2">
        <f t="shared" si="2323"/>
        <v>294.80186128000003</v>
      </c>
      <c r="AH4378" s="3">
        <f t="shared" si="2324"/>
        <v>0</v>
      </c>
      <c r="AI4378" s="4" t="str">
        <f t="shared" si="2301"/>
        <v>A+J=</v>
      </c>
      <c r="AJ4378" s="11">
        <f t="shared" si="2330"/>
        <v>45551</v>
      </c>
      <c r="AQ4378" s="53"/>
      <c r="AR4378" s="53"/>
    </row>
    <row r="4379" spans="1:44" x14ac:dyDescent="0.2">
      <c r="A4379" s="158">
        <f t="shared" si="2325"/>
        <v>45535</v>
      </c>
      <c r="B4379" s="2">
        <f t="shared" si="2309"/>
        <v>136055.40022353624</v>
      </c>
      <c r="C4379" s="2">
        <f t="shared" si="2326"/>
        <v>86531.220331429999</v>
      </c>
      <c r="D4379" s="2">
        <v>0</v>
      </c>
      <c r="E4379" s="73">
        <f t="shared" si="2310"/>
        <v>86531.220331429999</v>
      </c>
      <c r="F4379" s="88">
        <f t="shared" si="2303"/>
        <v>6455.85</v>
      </c>
      <c r="G4379" s="3">
        <f>IF(AND(N4379=1,N4378&gt;1),VLOOKUP(A4378,[1]Plan1!$BK$81:$BM$259,3),G4378)</f>
        <v>6413.24</v>
      </c>
      <c r="H4379" s="11">
        <f t="shared" si="2304"/>
        <v>45458</v>
      </c>
      <c r="I4379" s="11">
        <f t="shared" si="2305"/>
        <v>45488</v>
      </c>
      <c r="J4379" s="12">
        <f t="shared" si="2311"/>
        <v>-6.6002153085962245E-3</v>
      </c>
      <c r="K4379" s="11">
        <f t="shared" si="2327"/>
        <v>45551</v>
      </c>
      <c r="L4379" s="11">
        <f t="shared" si="2312"/>
        <v>45551</v>
      </c>
      <c r="M4379" s="1">
        <f t="shared" si="2331"/>
        <v>23</v>
      </c>
      <c r="N4379" s="1">
        <f t="shared" si="2313"/>
        <v>13</v>
      </c>
      <c r="O4379" s="2">
        <f t="shared" si="2314"/>
        <v>0.99626406999999995</v>
      </c>
      <c r="P4379" s="13">
        <f t="shared" si="2306"/>
        <v>0.99339977999999995</v>
      </c>
      <c r="Q4379" s="13">
        <f t="shared" si="2299"/>
        <v>1.574519544562156</v>
      </c>
      <c r="R4379" s="2">
        <f t="shared" si="2302"/>
        <v>1.5686372399999999</v>
      </c>
      <c r="S4379" s="2">
        <f t="shared" si="2328"/>
        <v>1.69349298</v>
      </c>
      <c r="T4379" s="2">
        <f t="shared" si="2315"/>
        <v>146540.01418211</v>
      </c>
      <c r="U4379" s="2">
        <f t="shared" si="2316"/>
        <v>0</v>
      </c>
      <c r="V4379" s="2">
        <f t="shared" si="2317"/>
        <v>49204.874303096236</v>
      </c>
      <c r="W4379" s="2">
        <f t="shared" si="2318"/>
        <v>135736.09463452623</v>
      </c>
      <c r="X4379" s="17">
        <f t="shared" si="2319"/>
        <v>0</v>
      </c>
      <c r="Y4379" s="2">
        <f t="shared" si="2320"/>
        <v>0</v>
      </c>
      <c r="Z4379" s="72">
        <f t="shared" si="2321"/>
        <v>0</v>
      </c>
      <c r="AA4379" s="2">
        <f t="shared" si="2307"/>
        <v>0</v>
      </c>
      <c r="AB4379" s="12">
        <f t="shared" si="2329"/>
        <v>4.6600000000000003E-2</v>
      </c>
      <c r="AC4379" s="17">
        <f t="shared" si="2322"/>
        <v>13</v>
      </c>
      <c r="AD4379" s="17">
        <v>252</v>
      </c>
      <c r="AE4379" s="13">
        <f t="shared" si="2300"/>
        <v>1.0023523999999999</v>
      </c>
      <c r="AF4379" s="2">
        <f t="shared" si="2308"/>
        <v>344.72072936000001</v>
      </c>
      <c r="AG4379" s="2">
        <f t="shared" si="2323"/>
        <v>319.30558901000001</v>
      </c>
      <c r="AH4379" s="3">
        <f t="shared" si="2324"/>
        <v>0</v>
      </c>
      <c r="AI4379" s="4" t="str">
        <f t="shared" si="2301"/>
        <v>A+J=</v>
      </c>
      <c r="AJ4379" s="11">
        <f t="shared" si="2330"/>
        <v>45551</v>
      </c>
      <c r="AQ4379" s="53"/>
      <c r="AR4379" s="53"/>
    </row>
    <row r="4380" spans="1:44" x14ac:dyDescent="0.2">
      <c r="A4380" s="158">
        <f t="shared" si="2325"/>
        <v>45536</v>
      </c>
      <c r="B4380" s="2">
        <f t="shared" si="2309"/>
        <v>136055.40022353624</v>
      </c>
      <c r="C4380" s="2">
        <f t="shared" si="2326"/>
        <v>86531.220331429999</v>
      </c>
      <c r="D4380" s="2">
        <v>0</v>
      </c>
      <c r="E4380" s="73">
        <f t="shared" si="2310"/>
        <v>86531.220331429999</v>
      </c>
      <c r="F4380" s="88">
        <f t="shared" si="2303"/>
        <v>6455.85</v>
      </c>
      <c r="G4380" s="3">
        <f>IF(AND(N4380=1,N4379&gt;1),VLOOKUP(A4379,[1]Plan1!$BK$81:$BM$259,3),G4379)</f>
        <v>6413.24</v>
      </c>
      <c r="H4380" s="11">
        <f t="shared" si="2304"/>
        <v>45458</v>
      </c>
      <c r="I4380" s="11">
        <f t="shared" si="2305"/>
        <v>45488</v>
      </c>
      <c r="J4380" s="12">
        <f t="shared" si="2311"/>
        <v>-6.6002153085962245E-3</v>
      </c>
      <c r="K4380" s="11">
        <f t="shared" si="2327"/>
        <v>45551</v>
      </c>
      <c r="L4380" s="11">
        <f t="shared" si="2312"/>
        <v>45551</v>
      </c>
      <c r="M4380" s="1">
        <f t="shared" si="2331"/>
        <v>23</v>
      </c>
      <c r="N4380" s="1">
        <f t="shared" si="2313"/>
        <v>13</v>
      </c>
      <c r="O4380" s="2">
        <f t="shared" si="2314"/>
        <v>0.99626406999999995</v>
      </c>
      <c r="P4380" s="13">
        <f t="shared" si="2306"/>
        <v>0.99339977999999995</v>
      </c>
      <c r="Q4380" s="13">
        <f t="shared" si="2299"/>
        <v>1.574519544562156</v>
      </c>
      <c r="R4380" s="2">
        <f t="shared" si="2302"/>
        <v>1.5686372399999999</v>
      </c>
      <c r="S4380" s="2">
        <f t="shared" si="2328"/>
        <v>1.69349298</v>
      </c>
      <c r="T4380" s="2">
        <f t="shared" si="2315"/>
        <v>146540.01418211</v>
      </c>
      <c r="U4380" s="2">
        <f t="shared" si="2316"/>
        <v>0</v>
      </c>
      <c r="V4380" s="2">
        <f t="shared" si="2317"/>
        <v>49204.874303096236</v>
      </c>
      <c r="W4380" s="2">
        <f t="shared" si="2318"/>
        <v>135736.09463452623</v>
      </c>
      <c r="X4380" s="17">
        <f t="shared" si="2319"/>
        <v>0</v>
      </c>
      <c r="Y4380" s="2">
        <f t="shared" si="2320"/>
        <v>0</v>
      </c>
      <c r="Z4380" s="72">
        <f t="shared" si="2321"/>
        <v>0</v>
      </c>
      <c r="AA4380" s="2">
        <f t="shared" si="2307"/>
        <v>0</v>
      </c>
      <c r="AB4380" s="12">
        <f t="shared" si="2329"/>
        <v>4.6600000000000003E-2</v>
      </c>
      <c r="AC4380" s="17">
        <f t="shared" si="2322"/>
        <v>13</v>
      </c>
      <c r="AD4380" s="17">
        <v>252</v>
      </c>
      <c r="AE4380" s="13">
        <f t="shared" si="2300"/>
        <v>1.0023523999999999</v>
      </c>
      <c r="AF4380" s="2">
        <f t="shared" si="2308"/>
        <v>344.72072936000001</v>
      </c>
      <c r="AG4380" s="2">
        <f t="shared" si="2323"/>
        <v>319.30558901000001</v>
      </c>
      <c r="AH4380" s="3">
        <f t="shared" si="2324"/>
        <v>0</v>
      </c>
      <c r="AI4380" s="4" t="str">
        <f t="shared" si="2301"/>
        <v>A+J=</v>
      </c>
      <c r="AJ4380" s="11">
        <f t="shared" si="2330"/>
        <v>45551</v>
      </c>
      <c r="AQ4380" s="53"/>
      <c r="AR4380" s="53"/>
    </row>
    <row r="4381" spans="1:44" x14ac:dyDescent="0.2">
      <c r="A4381" s="158">
        <f t="shared" si="2325"/>
        <v>45537</v>
      </c>
      <c r="B4381" s="2">
        <f t="shared" si="2309"/>
        <v>136055.40022353624</v>
      </c>
      <c r="C4381" s="2">
        <f t="shared" si="2326"/>
        <v>86531.220331429999</v>
      </c>
      <c r="D4381" s="2">
        <v>0</v>
      </c>
      <c r="E4381" s="73">
        <f t="shared" si="2310"/>
        <v>86531.220331429999</v>
      </c>
      <c r="F4381" s="88">
        <f t="shared" si="2303"/>
        <v>6455.85</v>
      </c>
      <c r="G4381" s="3">
        <f>IF(AND(N4381=1,N4380&gt;1),VLOOKUP(A4380,[1]Plan1!$BK$81:$BM$259,3),G4380)</f>
        <v>6413.24</v>
      </c>
      <c r="H4381" s="11">
        <f t="shared" si="2304"/>
        <v>45458</v>
      </c>
      <c r="I4381" s="11">
        <f t="shared" si="2305"/>
        <v>45488</v>
      </c>
      <c r="J4381" s="12">
        <f t="shared" si="2311"/>
        <v>-6.6002153085962245E-3</v>
      </c>
      <c r="K4381" s="11">
        <f t="shared" si="2327"/>
        <v>45551</v>
      </c>
      <c r="L4381" s="11">
        <f t="shared" si="2312"/>
        <v>45551</v>
      </c>
      <c r="M4381" s="1">
        <f t="shared" si="2331"/>
        <v>23</v>
      </c>
      <c r="N4381" s="1">
        <f t="shared" si="2313"/>
        <v>13</v>
      </c>
      <c r="O4381" s="2">
        <f t="shared" si="2314"/>
        <v>0.99626406999999995</v>
      </c>
      <c r="P4381" s="13">
        <f t="shared" si="2306"/>
        <v>0.99339977999999995</v>
      </c>
      <c r="Q4381" s="13">
        <f t="shared" si="2299"/>
        <v>1.574519544562156</v>
      </c>
      <c r="R4381" s="2">
        <f t="shared" si="2302"/>
        <v>1.5686372399999999</v>
      </c>
      <c r="S4381" s="2">
        <f t="shared" si="2328"/>
        <v>1.69349298</v>
      </c>
      <c r="T4381" s="2">
        <f t="shared" si="2315"/>
        <v>146540.01418211</v>
      </c>
      <c r="U4381" s="2">
        <f t="shared" si="2316"/>
        <v>0</v>
      </c>
      <c r="V4381" s="2">
        <f t="shared" si="2317"/>
        <v>49204.874303096236</v>
      </c>
      <c r="W4381" s="2">
        <f t="shared" si="2318"/>
        <v>135736.09463452623</v>
      </c>
      <c r="X4381" s="17">
        <f t="shared" si="2319"/>
        <v>0</v>
      </c>
      <c r="Y4381" s="2">
        <f t="shared" si="2320"/>
        <v>0</v>
      </c>
      <c r="Z4381" s="72">
        <f t="shared" si="2321"/>
        <v>0</v>
      </c>
      <c r="AA4381" s="2">
        <f t="shared" si="2307"/>
        <v>0</v>
      </c>
      <c r="AB4381" s="12">
        <f t="shared" si="2329"/>
        <v>4.6600000000000003E-2</v>
      </c>
      <c r="AC4381" s="17">
        <f t="shared" si="2322"/>
        <v>13</v>
      </c>
      <c r="AD4381" s="17">
        <v>252</v>
      </c>
      <c r="AE4381" s="13">
        <f t="shared" si="2300"/>
        <v>1.0023523999999999</v>
      </c>
      <c r="AF4381" s="2">
        <f t="shared" si="2308"/>
        <v>344.72072936000001</v>
      </c>
      <c r="AG4381" s="2">
        <f t="shared" si="2323"/>
        <v>319.30558901000001</v>
      </c>
      <c r="AH4381" s="3">
        <f t="shared" si="2324"/>
        <v>0</v>
      </c>
      <c r="AI4381" s="4" t="str">
        <f t="shared" si="2301"/>
        <v>A+J=</v>
      </c>
      <c r="AJ4381" s="11">
        <f t="shared" si="2330"/>
        <v>45551</v>
      </c>
      <c r="AQ4381" s="53"/>
      <c r="AR4381" s="53"/>
    </row>
    <row r="4382" spans="1:44" x14ac:dyDescent="0.2">
      <c r="A4382" s="158">
        <f t="shared" si="2325"/>
        <v>45538</v>
      </c>
      <c r="B4382" s="2">
        <f t="shared" si="2309"/>
        <v>136040.81939370118</v>
      </c>
      <c r="C4382" s="2">
        <f t="shared" si="2326"/>
        <v>86531.220331429999</v>
      </c>
      <c r="D4382" s="2">
        <v>0</v>
      </c>
      <c r="E4382" s="73">
        <f t="shared" si="2310"/>
        <v>86531.220331429999</v>
      </c>
      <c r="F4382" s="88">
        <f t="shared" si="2303"/>
        <v>6455.85</v>
      </c>
      <c r="G4382" s="3">
        <f>IF(AND(N4382=1,N4381&gt;1),VLOOKUP(A4381,[1]Plan1!$BK$81:$BM$259,3),G4381)</f>
        <v>6413.24</v>
      </c>
      <c r="H4382" s="11">
        <f t="shared" si="2304"/>
        <v>45458</v>
      </c>
      <c r="I4382" s="11">
        <f t="shared" si="2305"/>
        <v>45488</v>
      </c>
      <c r="J4382" s="12">
        <f t="shared" si="2311"/>
        <v>-6.6002153085962245E-3</v>
      </c>
      <c r="K4382" s="11">
        <f t="shared" si="2327"/>
        <v>45551</v>
      </c>
      <c r="L4382" s="11">
        <f t="shared" si="2312"/>
        <v>45551</v>
      </c>
      <c r="M4382" s="1">
        <f t="shared" si="2331"/>
        <v>23</v>
      </c>
      <c r="N4382" s="1">
        <f t="shared" si="2313"/>
        <v>14</v>
      </c>
      <c r="O4382" s="2">
        <f t="shared" si="2314"/>
        <v>0.99597727000000003</v>
      </c>
      <c r="P4382" s="13">
        <f t="shared" si="2306"/>
        <v>0.99339977999999995</v>
      </c>
      <c r="Q4382" s="13">
        <f t="shared" si="2299"/>
        <v>1.574519544562156</v>
      </c>
      <c r="R4382" s="2">
        <f t="shared" si="2302"/>
        <v>1.5681856700000001</v>
      </c>
      <c r="S4382" s="2">
        <f t="shared" si="2328"/>
        <v>1.69349298</v>
      </c>
      <c r="T4382" s="2">
        <f t="shared" si="2315"/>
        <v>146540.01418211</v>
      </c>
      <c r="U4382" s="2">
        <f t="shared" si="2316"/>
        <v>0</v>
      </c>
      <c r="V4382" s="2">
        <f t="shared" si="2317"/>
        <v>49165.79939993118</v>
      </c>
      <c r="W4382" s="2">
        <f t="shared" si="2318"/>
        <v>135697.01973136119</v>
      </c>
      <c r="X4382" s="17">
        <f t="shared" si="2319"/>
        <v>0</v>
      </c>
      <c r="Y4382" s="2">
        <f t="shared" si="2320"/>
        <v>0</v>
      </c>
      <c r="Z4382" s="72">
        <f t="shared" si="2321"/>
        <v>0</v>
      </c>
      <c r="AA4382" s="2">
        <f t="shared" si="2307"/>
        <v>0</v>
      </c>
      <c r="AB4382" s="12">
        <f t="shared" si="2329"/>
        <v>4.6600000000000003E-2</v>
      </c>
      <c r="AC4382" s="17">
        <f t="shared" si="2322"/>
        <v>14</v>
      </c>
      <c r="AD4382" s="17">
        <v>252</v>
      </c>
      <c r="AE4382" s="13">
        <f t="shared" si="2300"/>
        <v>1.002533583</v>
      </c>
      <c r="AF4382" s="2">
        <f t="shared" si="2308"/>
        <v>371.27128875</v>
      </c>
      <c r="AG4382" s="2">
        <f t="shared" si="2323"/>
        <v>343.79966234</v>
      </c>
      <c r="AH4382" s="3">
        <f t="shared" si="2324"/>
        <v>0</v>
      </c>
      <c r="AI4382" s="4" t="str">
        <f t="shared" si="2301"/>
        <v>A+J=</v>
      </c>
      <c r="AJ4382" s="11">
        <f t="shared" si="2330"/>
        <v>45551</v>
      </c>
      <c r="AQ4382" s="53"/>
      <c r="AR4382" s="53"/>
    </row>
    <row r="4383" spans="1:44" x14ac:dyDescent="0.2">
      <c r="A4383" s="158">
        <f t="shared" si="2325"/>
        <v>45539</v>
      </c>
      <c r="B4383" s="2">
        <f t="shared" si="2309"/>
        <v>136026.24002509474</v>
      </c>
      <c r="C4383" s="2">
        <f t="shared" si="2326"/>
        <v>86531.220331429999</v>
      </c>
      <c r="D4383" s="2">
        <v>0</v>
      </c>
      <c r="E4383" s="73">
        <f t="shared" si="2310"/>
        <v>86531.220331429999</v>
      </c>
      <c r="F4383" s="88">
        <f t="shared" si="2303"/>
        <v>6455.85</v>
      </c>
      <c r="G4383" s="3">
        <f>IF(AND(N4383=1,N4382&gt;1),VLOOKUP(A4382,[1]Plan1!$BK$81:$BM$259,3),G4382)</f>
        <v>6413.24</v>
      </c>
      <c r="H4383" s="11">
        <f t="shared" si="2304"/>
        <v>45458</v>
      </c>
      <c r="I4383" s="11">
        <f t="shared" si="2305"/>
        <v>45488</v>
      </c>
      <c r="J4383" s="12">
        <f t="shared" si="2311"/>
        <v>-6.6002153085962245E-3</v>
      </c>
      <c r="K4383" s="11">
        <f t="shared" si="2327"/>
        <v>45551</v>
      </c>
      <c r="L4383" s="11">
        <f t="shared" si="2312"/>
        <v>45551</v>
      </c>
      <c r="M4383" s="1">
        <f t="shared" si="2331"/>
        <v>23</v>
      </c>
      <c r="N4383" s="1">
        <f t="shared" si="2313"/>
        <v>15</v>
      </c>
      <c r="O4383" s="2">
        <f t="shared" si="2314"/>
        <v>0.99569054999999995</v>
      </c>
      <c r="P4383" s="13">
        <f t="shared" si="2306"/>
        <v>0.99339977999999995</v>
      </c>
      <c r="Q4383" s="13">
        <f t="shared" ref="Q4383:Q4446" si="2332">IF(L4383&gt;L4382,Q4382*P4383,Q4382)</f>
        <v>1.574519544562156</v>
      </c>
      <c r="R4383" s="2">
        <f t="shared" si="2302"/>
        <v>1.5677342299999999</v>
      </c>
      <c r="S4383" s="2">
        <f t="shared" si="2328"/>
        <v>1.69349298</v>
      </c>
      <c r="T4383" s="2">
        <f t="shared" si="2315"/>
        <v>146540.01418211</v>
      </c>
      <c r="U4383" s="2">
        <f t="shared" si="2316"/>
        <v>0</v>
      </c>
      <c r="V4383" s="2">
        <f t="shared" si="2317"/>
        <v>49126.735745824742</v>
      </c>
      <c r="W4383" s="2">
        <f t="shared" si="2318"/>
        <v>135657.95607725473</v>
      </c>
      <c r="X4383" s="17">
        <f t="shared" si="2319"/>
        <v>0</v>
      </c>
      <c r="Y4383" s="2">
        <f t="shared" si="2320"/>
        <v>0</v>
      </c>
      <c r="Z4383" s="72">
        <f t="shared" si="2321"/>
        <v>0</v>
      </c>
      <c r="AA4383" s="2">
        <f t="shared" si="2307"/>
        <v>0</v>
      </c>
      <c r="AB4383" s="12">
        <f t="shared" si="2329"/>
        <v>4.6600000000000003E-2</v>
      </c>
      <c r="AC4383" s="17">
        <f t="shared" si="2322"/>
        <v>15</v>
      </c>
      <c r="AD4383" s="17">
        <v>252</v>
      </c>
      <c r="AE4383" s="13">
        <f t="shared" ref="AE4383:AE4446" si="2333">ROUND((1+AB4383)^TRUNC((AC4383/AD4383),9),9)</f>
        <v>1.002714798</v>
      </c>
      <c r="AF4383" s="2">
        <f t="shared" si="2308"/>
        <v>397.82653742000002</v>
      </c>
      <c r="AG4383" s="2">
        <f t="shared" si="2323"/>
        <v>368.28394784</v>
      </c>
      <c r="AH4383" s="3">
        <f t="shared" si="2324"/>
        <v>0</v>
      </c>
      <c r="AI4383" s="4" t="str">
        <f t="shared" si="2301"/>
        <v>A+J=</v>
      </c>
      <c r="AJ4383" s="11">
        <f t="shared" si="2330"/>
        <v>45551</v>
      </c>
      <c r="AQ4383" s="53"/>
      <c r="AR4383" s="53"/>
    </row>
    <row r="4384" spans="1:44" x14ac:dyDescent="0.2">
      <c r="A4384" s="158">
        <f t="shared" si="2325"/>
        <v>45540</v>
      </c>
      <c r="B4384" s="2">
        <f t="shared" si="2309"/>
        <v>136011.66239132697</v>
      </c>
      <c r="C4384" s="2">
        <f t="shared" si="2326"/>
        <v>86531.220331429999</v>
      </c>
      <c r="D4384" s="2">
        <v>0</v>
      </c>
      <c r="E4384" s="73">
        <f t="shared" si="2310"/>
        <v>86531.220331429999</v>
      </c>
      <c r="F4384" s="88">
        <f t="shared" si="2303"/>
        <v>6455.85</v>
      </c>
      <c r="G4384" s="3">
        <f>IF(AND(N4384=1,N4383&gt;1),VLOOKUP(A4383,[1]Plan1!$BK$81:$BM$259,3),G4383)</f>
        <v>6413.24</v>
      </c>
      <c r="H4384" s="11">
        <f t="shared" si="2304"/>
        <v>45458</v>
      </c>
      <c r="I4384" s="11">
        <f t="shared" si="2305"/>
        <v>45488</v>
      </c>
      <c r="J4384" s="12">
        <f t="shared" si="2311"/>
        <v>-6.6002153085962245E-3</v>
      </c>
      <c r="K4384" s="11">
        <f t="shared" si="2327"/>
        <v>45551</v>
      </c>
      <c r="L4384" s="11">
        <f t="shared" si="2312"/>
        <v>45551</v>
      </c>
      <c r="M4384" s="1">
        <f t="shared" si="2331"/>
        <v>23</v>
      </c>
      <c r="N4384" s="1">
        <f t="shared" si="2313"/>
        <v>16</v>
      </c>
      <c r="O4384" s="2">
        <f t="shared" si="2314"/>
        <v>0.99540392</v>
      </c>
      <c r="P4384" s="13">
        <f t="shared" si="2306"/>
        <v>0.99339977999999995</v>
      </c>
      <c r="Q4384" s="13">
        <f t="shared" si="2332"/>
        <v>1.574519544562156</v>
      </c>
      <c r="R4384" s="2">
        <f t="shared" si="2302"/>
        <v>1.56728292</v>
      </c>
      <c r="S4384" s="2">
        <f t="shared" si="2328"/>
        <v>1.69349298</v>
      </c>
      <c r="T4384" s="2">
        <f t="shared" si="2315"/>
        <v>146540.01418211</v>
      </c>
      <c r="U4384" s="2">
        <f t="shared" si="2316"/>
        <v>0</v>
      </c>
      <c r="V4384" s="2">
        <f t="shared" si="2317"/>
        <v>49087.683340776981</v>
      </c>
      <c r="W4384" s="2">
        <f t="shared" si="2318"/>
        <v>135618.90367220697</v>
      </c>
      <c r="X4384" s="17">
        <f t="shared" si="2319"/>
        <v>0</v>
      </c>
      <c r="Y4384" s="2">
        <f t="shared" si="2320"/>
        <v>0</v>
      </c>
      <c r="Z4384" s="72">
        <f t="shared" si="2321"/>
        <v>0</v>
      </c>
      <c r="AA4384" s="2">
        <f t="shared" si="2307"/>
        <v>0</v>
      </c>
      <c r="AB4384" s="12">
        <f t="shared" si="2329"/>
        <v>4.6600000000000003E-2</v>
      </c>
      <c r="AC4384" s="17">
        <f t="shared" si="2322"/>
        <v>16</v>
      </c>
      <c r="AD4384" s="17">
        <v>252</v>
      </c>
      <c r="AE4384" s="13">
        <f t="shared" si="2333"/>
        <v>1.0028960469999999</v>
      </c>
      <c r="AF4384" s="2">
        <f t="shared" si="2308"/>
        <v>424.38676844999998</v>
      </c>
      <c r="AG4384" s="2">
        <f t="shared" si="2323"/>
        <v>392.75871912000002</v>
      </c>
      <c r="AH4384" s="3">
        <f t="shared" si="2324"/>
        <v>0</v>
      </c>
      <c r="AI4384" s="4" t="str">
        <f t="shared" si="2301"/>
        <v>A+J=</v>
      </c>
      <c r="AJ4384" s="11">
        <f t="shared" si="2330"/>
        <v>45551</v>
      </c>
      <c r="AQ4384" s="53"/>
      <c r="AR4384" s="53"/>
    </row>
    <row r="4385" spans="1:154" x14ac:dyDescent="0.2">
      <c r="A4385" s="158">
        <f t="shared" si="2325"/>
        <v>45541</v>
      </c>
      <c r="B4385" s="2">
        <f t="shared" si="2309"/>
        <v>135997.08535539563</v>
      </c>
      <c r="C4385" s="2">
        <f t="shared" si="2326"/>
        <v>86531.220331429999</v>
      </c>
      <c r="D4385" s="2">
        <v>0</v>
      </c>
      <c r="E4385" s="73">
        <f t="shared" si="2310"/>
        <v>86531.220331429999</v>
      </c>
      <c r="F4385" s="88">
        <f t="shared" si="2303"/>
        <v>6455.85</v>
      </c>
      <c r="G4385" s="3">
        <f>IF(AND(N4385=1,N4384&gt;1),VLOOKUP(A4384,[1]Plan1!$BK$81:$BM$259,3),G4384)</f>
        <v>6413.24</v>
      </c>
      <c r="H4385" s="11">
        <f t="shared" si="2304"/>
        <v>45458</v>
      </c>
      <c r="I4385" s="11">
        <f t="shared" si="2305"/>
        <v>45488</v>
      </c>
      <c r="J4385" s="12">
        <f t="shared" si="2311"/>
        <v>-6.6002153085962245E-3</v>
      </c>
      <c r="K4385" s="11">
        <f t="shared" si="2327"/>
        <v>45551</v>
      </c>
      <c r="L4385" s="11">
        <f t="shared" si="2312"/>
        <v>45551</v>
      </c>
      <c r="M4385" s="1">
        <f t="shared" si="2331"/>
        <v>23</v>
      </c>
      <c r="N4385" s="1">
        <f t="shared" si="2313"/>
        <v>17</v>
      </c>
      <c r="O4385" s="2">
        <f t="shared" si="2314"/>
        <v>0.99511735999999995</v>
      </c>
      <c r="P4385" s="13">
        <f t="shared" si="2306"/>
        <v>0.99339977999999995</v>
      </c>
      <c r="Q4385" s="13">
        <f t="shared" si="2332"/>
        <v>1.574519544562156</v>
      </c>
      <c r="R4385" s="2">
        <f t="shared" si="2302"/>
        <v>1.5668317300000001</v>
      </c>
      <c r="S4385" s="2">
        <f t="shared" si="2328"/>
        <v>1.69349298</v>
      </c>
      <c r="T4385" s="2">
        <f t="shared" si="2315"/>
        <v>146540.01418211</v>
      </c>
      <c r="U4385" s="2">
        <f t="shared" si="2316"/>
        <v>0</v>
      </c>
      <c r="V4385" s="2">
        <f t="shared" si="2317"/>
        <v>49048.641319475646</v>
      </c>
      <c r="W4385" s="2">
        <f t="shared" si="2318"/>
        <v>135579.86165090563</v>
      </c>
      <c r="X4385" s="17">
        <f t="shared" si="2319"/>
        <v>0</v>
      </c>
      <c r="Y4385" s="2">
        <f t="shared" si="2320"/>
        <v>0</v>
      </c>
      <c r="Z4385" s="72">
        <f t="shared" si="2321"/>
        <v>0</v>
      </c>
      <c r="AA4385" s="2">
        <f t="shared" si="2307"/>
        <v>0</v>
      </c>
      <c r="AB4385" s="12">
        <f t="shared" si="2329"/>
        <v>4.6600000000000003E-2</v>
      </c>
      <c r="AC4385" s="17">
        <f t="shared" si="2322"/>
        <v>17</v>
      </c>
      <c r="AD4385" s="17">
        <v>252</v>
      </c>
      <c r="AE4385" s="13">
        <f t="shared" si="2333"/>
        <v>1.003077328</v>
      </c>
      <c r="AF4385" s="2">
        <f t="shared" si="2308"/>
        <v>450.95168876000002</v>
      </c>
      <c r="AG4385" s="2">
        <f t="shared" si="2323"/>
        <v>417.22370448999999</v>
      </c>
      <c r="AH4385" s="3">
        <f t="shared" si="2324"/>
        <v>0</v>
      </c>
      <c r="AI4385" s="4" t="str">
        <f t="shared" si="2301"/>
        <v>A+J=</v>
      </c>
      <c r="AJ4385" s="11">
        <f t="shared" si="2330"/>
        <v>45551</v>
      </c>
      <c r="AQ4385" s="53"/>
      <c r="AR4385" s="53"/>
    </row>
    <row r="4386" spans="1:154" x14ac:dyDescent="0.2">
      <c r="A4386" s="158">
        <f t="shared" si="2325"/>
        <v>45542</v>
      </c>
      <c r="B4386" s="2">
        <f t="shared" si="2309"/>
        <v>135982.50992287294</v>
      </c>
      <c r="C4386" s="2">
        <f t="shared" si="2326"/>
        <v>86531.220331429999</v>
      </c>
      <c r="D4386" s="2">
        <v>0</v>
      </c>
      <c r="E4386" s="73">
        <f t="shared" si="2310"/>
        <v>86531.220331429999</v>
      </c>
      <c r="F4386" s="88">
        <f t="shared" si="2303"/>
        <v>6455.85</v>
      </c>
      <c r="G4386" s="3">
        <f>IF(AND(N4386=1,N4385&gt;1),VLOOKUP(A4385,[1]Plan1!$BK$81:$BM$259,3),G4385)</f>
        <v>6413.24</v>
      </c>
      <c r="H4386" s="11">
        <f t="shared" si="2304"/>
        <v>45458</v>
      </c>
      <c r="I4386" s="11">
        <f t="shared" si="2305"/>
        <v>45488</v>
      </c>
      <c r="J4386" s="12">
        <f t="shared" si="2311"/>
        <v>-6.6002153085962245E-3</v>
      </c>
      <c r="K4386" s="11">
        <f t="shared" si="2327"/>
        <v>45551</v>
      </c>
      <c r="L4386" s="11">
        <f t="shared" si="2312"/>
        <v>45551</v>
      </c>
      <c r="M4386" s="1">
        <f t="shared" si="2331"/>
        <v>23</v>
      </c>
      <c r="N4386" s="1">
        <f t="shared" si="2313"/>
        <v>18</v>
      </c>
      <c r="O4386" s="2">
        <f t="shared" si="2314"/>
        <v>0.99483089000000002</v>
      </c>
      <c r="P4386" s="13">
        <f t="shared" si="2306"/>
        <v>0.99339977999999995</v>
      </c>
      <c r="Q4386" s="13">
        <f t="shared" si="2332"/>
        <v>1.574519544562156</v>
      </c>
      <c r="R4386" s="2">
        <f t="shared" si="2302"/>
        <v>1.56638067</v>
      </c>
      <c r="S4386" s="2">
        <f t="shared" si="2328"/>
        <v>1.69349298</v>
      </c>
      <c r="T4386" s="2">
        <f t="shared" si="2315"/>
        <v>146540.01418211</v>
      </c>
      <c r="U4386" s="2">
        <f t="shared" si="2316"/>
        <v>0</v>
      </c>
      <c r="V4386" s="2">
        <f t="shared" si="2317"/>
        <v>49009.610547232951</v>
      </c>
      <c r="W4386" s="2">
        <f t="shared" si="2318"/>
        <v>135540.83087866293</v>
      </c>
      <c r="X4386" s="17">
        <f t="shared" si="2319"/>
        <v>0</v>
      </c>
      <c r="Y4386" s="2">
        <f t="shared" si="2320"/>
        <v>0</v>
      </c>
      <c r="Z4386" s="72">
        <f t="shared" si="2321"/>
        <v>0</v>
      </c>
      <c r="AA4386" s="2">
        <f t="shared" si="2307"/>
        <v>0</v>
      </c>
      <c r="AB4386" s="12">
        <f t="shared" si="2329"/>
        <v>4.6600000000000003E-2</v>
      </c>
      <c r="AC4386" s="17">
        <f t="shared" si="2322"/>
        <v>18</v>
      </c>
      <c r="AD4386" s="17">
        <v>252</v>
      </c>
      <c r="AE4386" s="13">
        <f t="shared" si="2333"/>
        <v>1.003258642</v>
      </c>
      <c r="AF4386" s="2">
        <f t="shared" si="2308"/>
        <v>477.52144489</v>
      </c>
      <c r="AG4386" s="2">
        <f t="shared" si="2323"/>
        <v>441.67904420999997</v>
      </c>
      <c r="AH4386" s="3">
        <f t="shared" si="2324"/>
        <v>0</v>
      </c>
      <c r="AI4386" s="4" t="str">
        <f t="shared" ref="AI4386:AI4449" si="2334">AI4385</f>
        <v>A+J=</v>
      </c>
      <c r="AJ4386" s="11">
        <f t="shared" si="2330"/>
        <v>45551</v>
      </c>
      <c r="AQ4386" s="53"/>
      <c r="AR4386" s="53"/>
    </row>
    <row r="4387" spans="1:154" x14ac:dyDescent="0.2">
      <c r="A4387" s="158">
        <f t="shared" si="2325"/>
        <v>45543</v>
      </c>
      <c r="B4387" s="2">
        <f t="shared" si="2309"/>
        <v>135982.50992287294</v>
      </c>
      <c r="C4387" s="2">
        <f t="shared" si="2326"/>
        <v>86531.220331429999</v>
      </c>
      <c r="D4387" s="2">
        <v>0</v>
      </c>
      <c r="E4387" s="73">
        <f t="shared" si="2310"/>
        <v>86531.220331429999</v>
      </c>
      <c r="F4387" s="88">
        <f t="shared" si="2303"/>
        <v>6455.85</v>
      </c>
      <c r="G4387" s="3">
        <f>IF(AND(N4387=1,N4386&gt;1),VLOOKUP(A4386,[1]Plan1!$BK$81:$BM$259,3),G4386)</f>
        <v>6413.24</v>
      </c>
      <c r="H4387" s="11">
        <f t="shared" si="2304"/>
        <v>45458</v>
      </c>
      <c r="I4387" s="11">
        <f t="shared" si="2305"/>
        <v>45488</v>
      </c>
      <c r="J4387" s="12">
        <f t="shared" si="2311"/>
        <v>-6.6002153085962245E-3</v>
      </c>
      <c r="K4387" s="11">
        <f t="shared" si="2327"/>
        <v>45551</v>
      </c>
      <c r="L4387" s="11">
        <f t="shared" si="2312"/>
        <v>45551</v>
      </c>
      <c r="M4387" s="1">
        <f t="shared" si="2331"/>
        <v>23</v>
      </c>
      <c r="N4387" s="1">
        <f t="shared" si="2313"/>
        <v>18</v>
      </c>
      <c r="O4387" s="2">
        <f t="shared" si="2314"/>
        <v>0.99483089000000002</v>
      </c>
      <c r="P4387" s="13">
        <f t="shared" si="2306"/>
        <v>0.99339977999999995</v>
      </c>
      <c r="Q4387" s="13">
        <f t="shared" si="2332"/>
        <v>1.574519544562156</v>
      </c>
      <c r="R4387" s="2">
        <f t="shared" si="2302"/>
        <v>1.56638067</v>
      </c>
      <c r="S4387" s="2">
        <f t="shared" si="2328"/>
        <v>1.69349298</v>
      </c>
      <c r="T4387" s="2">
        <f t="shared" si="2315"/>
        <v>146540.01418211</v>
      </c>
      <c r="U4387" s="2">
        <f t="shared" si="2316"/>
        <v>0</v>
      </c>
      <c r="V4387" s="2">
        <f t="shared" si="2317"/>
        <v>49009.610547232951</v>
      </c>
      <c r="W4387" s="2">
        <f t="shared" si="2318"/>
        <v>135540.83087866293</v>
      </c>
      <c r="X4387" s="17">
        <f t="shared" si="2319"/>
        <v>0</v>
      </c>
      <c r="Y4387" s="2">
        <f t="shared" si="2320"/>
        <v>0</v>
      </c>
      <c r="Z4387" s="72">
        <f t="shared" si="2321"/>
        <v>0</v>
      </c>
      <c r="AA4387" s="2">
        <f t="shared" si="2307"/>
        <v>0</v>
      </c>
      <c r="AB4387" s="12">
        <f t="shared" si="2329"/>
        <v>4.6600000000000003E-2</v>
      </c>
      <c r="AC4387" s="17">
        <f t="shared" si="2322"/>
        <v>18</v>
      </c>
      <c r="AD4387" s="17">
        <v>252</v>
      </c>
      <c r="AE4387" s="13">
        <f t="shared" si="2333"/>
        <v>1.003258642</v>
      </c>
      <c r="AF4387" s="2">
        <f t="shared" si="2308"/>
        <v>477.52144489</v>
      </c>
      <c r="AG4387" s="2">
        <f t="shared" si="2323"/>
        <v>441.67904420999997</v>
      </c>
      <c r="AH4387" s="3">
        <f t="shared" si="2324"/>
        <v>0</v>
      </c>
      <c r="AI4387" s="4" t="str">
        <f t="shared" si="2334"/>
        <v>A+J=</v>
      </c>
      <c r="AJ4387" s="11">
        <f t="shared" si="2330"/>
        <v>45551</v>
      </c>
      <c r="AQ4387" s="53"/>
      <c r="AR4387" s="53"/>
    </row>
    <row r="4388" spans="1:154" x14ac:dyDescent="0.2">
      <c r="A4388" s="158">
        <f t="shared" si="2325"/>
        <v>45544</v>
      </c>
      <c r="B4388" s="2">
        <f t="shared" si="2309"/>
        <v>135982.50992287294</v>
      </c>
      <c r="C4388" s="2">
        <f t="shared" si="2326"/>
        <v>86531.220331429999</v>
      </c>
      <c r="D4388" s="2">
        <v>0</v>
      </c>
      <c r="E4388" s="73">
        <f t="shared" si="2310"/>
        <v>86531.220331429999</v>
      </c>
      <c r="F4388" s="88">
        <f t="shared" si="2303"/>
        <v>6455.85</v>
      </c>
      <c r="G4388" s="3">
        <f>IF(AND(N4388=1,N4387&gt;1),VLOOKUP(A4387,[1]Plan1!$BK$81:$BM$259,3),G4387)</f>
        <v>6413.24</v>
      </c>
      <c r="H4388" s="11">
        <f t="shared" si="2304"/>
        <v>45458</v>
      </c>
      <c r="I4388" s="11">
        <f t="shared" si="2305"/>
        <v>45488</v>
      </c>
      <c r="J4388" s="12">
        <f t="shared" si="2311"/>
        <v>-6.6002153085962245E-3</v>
      </c>
      <c r="K4388" s="11">
        <f t="shared" si="2327"/>
        <v>45551</v>
      </c>
      <c r="L4388" s="11">
        <f t="shared" si="2312"/>
        <v>45551</v>
      </c>
      <c r="M4388" s="1">
        <f t="shared" si="2331"/>
        <v>23</v>
      </c>
      <c r="N4388" s="1">
        <f t="shared" si="2313"/>
        <v>18</v>
      </c>
      <c r="O4388" s="2">
        <f t="shared" si="2314"/>
        <v>0.99483089000000002</v>
      </c>
      <c r="P4388" s="13">
        <f t="shared" si="2306"/>
        <v>0.99339977999999995</v>
      </c>
      <c r="Q4388" s="13">
        <f t="shared" si="2332"/>
        <v>1.574519544562156</v>
      </c>
      <c r="R4388" s="2">
        <f t="shared" si="2302"/>
        <v>1.56638067</v>
      </c>
      <c r="S4388" s="2">
        <f t="shared" si="2328"/>
        <v>1.69349298</v>
      </c>
      <c r="T4388" s="2">
        <f t="shared" si="2315"/>
        <v>146540.01418211</v>
      </c>
      <c r="U4388" s="2">
        <f t="shared" si="2316"/>
        <v>0</v>
      </c>
      <c r="V4388" s="2">
        <f t="shared" si="2317"/>
        <v>49009.610547232951</v>
      </c>
      <c r="W4388" s="2">
        <f t="shared" si="2318"/>
        <v>135540.83087866293</v>
      </c>
      <c r="X4388" s="17">
        <f t="shared" si="2319"/>
        <v>0</v>
      </c>
      <c r="Y4388" s="2">
        <f t="shared" si="2320"/>
        <v>0</v>
      </c>
      <c r="Z4388" s="72">
        <f t="shared" si="2321"/>
        <v>0</v>
      </c>
      <c r="AA4388" s="2">
        <f t="shared" si="2307"/>
        <v>0</v>
      </c>
      <c r="AB4388" s="12">
        <f t="shared" si="2329"/>
        <v>4.6600000000000003E-2</v>
      </c>
      <c r="AC4388" s="17">
        <f t="shared" si="2322"/>
        <v>18</v>
      </c>
      <c r="AD4388" s="17">
        <v>252</v>
      </c>
      <c r="AE4388" s="13">
        <f t="shared" si="2333"/>
        <v>1.003258642</v>
      </c>
      <c r="AF4388" s="2">
        <f t="shared" si="2308"/>
        <v>477.52144489</v>
      </c>
      <c r="AG4388" s="2">
        <f t="shared" si="2323"/>
        <v>441.67904420999997</v>
      </c>
      <c r="AH4388" s="3">
        <f t="shared" si="2324"/>
        <v>0</v>
      </c>
      <c r="AI4388" s="4" t="str">
        <f t="shared" si="2334"/>
        <v>A+J=</v>
      </c>
      <c r="AJ4388" s="11">
        <f t="shared" si="2330"/>
        <v>45551</v>
      </c>
      <c r="AQ4388" s="53"/>
      <c r="AR4388" s="53"/>
    </row>
    <row r="4389" spans="1:154" x14ac:dyDescent="0.2">
      <c r="A4389" s="158">
        <f t="shared" si="2325"/>
        <v>45545</v>
      </c>
      <c r="B4389" s="2">
        <f t="shared" si="2309"/>
        <v>135967.93769709329</v>
      </c>
      <c r="C4389" s="2">
        <f t="shared" si="2326"/>
        <v>86531.220331429999</v>
      </c>
      <c r="D4389" s="2">
        <v>0</v>
      </c>
      <c r="E4389" s="73">
        <f t="shared" si="2310"/>
        <v>86531.220331429999</v>
      </c>
      <c r="F4389" s="88">
        <f t="shared" si="2303"/>
        <v>6455.85</v>
      </c>
      <c r="G4389" s="3">
        <f>IF(AND(N4389=1,N4388&gt;1),VLOOKUP(A4388,[1]Plan1!$BK$81:$BM$259,3),G4388)</f>
        <v>6413.24</v>
      </c>
      <c r="H4389" s="11">
        <f t="shared" si="2304"/>
        <v>45458</v>
      </c>
      <c r="I4389" s="11">
        <f t="shared" si="2305"/>
        <v>45488</v>
      </c>
      <c r="J4389" s="12">
        <f t="shared" si="2311"/>
        <v>-6.6002153085962245E-3</v>
      </c>
      <c r="K4389" s="11">
        <f t="shared" si="2327"/>
        <v>45551</v>
      </c>
      <c r="L4389" s="11">
        <f t="shared" si="2312"/>
        <v>45551</v>
      </c>
      <c r="M4389" s="1">
        <f t="shared" si="2331"/>
        <v>23</v>
      </c>
      <c r="N4389" s="1">
        <f t="shared" si="2313"/>
        <v>19</v>
      </c>
      <c r="O4389" s="2">
        <f t="shared" si="2314"/>
        <v>0.99454450999999999</v>
      </c>
      <c r="P4389" s="13">
        <f t="shared" si="2306"/>
        <v>0.99339977999999995</v>
      </c>
      <c r="Q4389" s="13">
        <f t="shared" si="2332"/>
        <v>1.574519544562156</v>
      </c>
      <c r="R4389" s="2">
        <f t="shared" si="2302"/>
        <v>1.5659297599999999</v>
      </c>
      <c r="S4389" s="2">
        <f t="shared" si="2328"/>
        <v>1.69349298</v>
      </c>
      <c r="T4389" s="2">
        <f t="shared" si="2315"/>
        <v>146540.01418211</v>
      </c>
      <c r="U4389" s="2">
        <f t="shared" si="2316"/>
        <v>0</v>
      </c>
      <c r="V4389" s="2">
        <f t="shared" si="2317"/>
        <v>48970.592754673293</v>
      </c>
      <c r="W4389" s="2">
        <f t="shared" si="2318"/>
        <v>135501.8130861033</v>
      </c>
      <c r="X4389" s="17">
        <f t="shared" si="2319"/>
        <v>0</v>
      </c>
      <c r="Y4389" s="2">
        <f t="shared" si="2320"/>
        <v>0</v>
      </c>
      <c r="Z4389" s="72">
        <f t="shared" si="2321"/>
        <v>0</v>
      </c>
      <c r="AA4389" s="2">
        <f t="shared" si="2307"/>
        <v>0</v>
      </c>
      <c r="AB4389" s="12">
        <f t="shared" si="2329"/>
        <v>4.6600000000000003E-2</v>
      </c>
      <c r="AC4389" s="17">
        <f t="shared" si="2322"/>
        <v>19</v>
      </c>
      <c r="AD4389" s="17">
        <v>252</v>
      </c>
      <c r="AE4389" s="13">
        <f t="shared" si="2333"/>
        <v>1.003439988</v>
      </c>
      <c r="AF4389" s="2">
        <f t="shared" si="2308"/>
        <v>504.09589030000001</v>
      </c>
      <c r="AG4389" s="2">
        <f t="shared" si="2323"/>
        <v>466.12461099000001</v>
      </c>
      <c r="AH4389" s="3">
        <f t="shared" si="2324"/>
        <v>0</v>
      </c>
      <c r="AI4389" s="4" t="str">
        <f t="shared" si="2334"/>
        <v>A+J=</v>
      </c>
      <c r="AJ4389" s="11">
        <f t="shared" si="2330"/>
        <v>45551</v>
      </c>
      <c r="AQ4389" s="53"/>
      <c r="AR4389" s="53"/>
    </row>
    <row r="4390" spans="1:154" x14ac:dyDescent="0.2">
      <c r="A4390" s="158">
        <f t="shared" si="2325"/>
        <v>45546</v>
      </c>
      <c r="B4390" s="2">
        <f t="shared" si="2309"/>
        <v>135953.36547850788</v>
      </c>
      <c r="C4390" s="2">
        <f t="shared" si="2326"/>
        <v>86531.220331429999</v>
      </c>
      <c r="D4390" s="2">
        <v>0</v>
      </c>
      <c r="E4390" s="73">
        <f t="shared" si="2310"/>
        <v>86531.220331429999</v>
      </c>
      <c r="F4390" s="88">
        <f t="shared" si="2303"/>
        <v>6455.85</v>
      </c>
      <c r="G4390" s="3">
        <f>IF(AND(N4390=1,N4389&gt;1),VLOOKUP(A4389,[1]Plan1!$BK$81:$BM$259,3),G4389)</f>
        <v>6413.24</v>
      </c>
      <c r="H4390" s="11">
        <f t="shared" si="2304"/>
        <v>45458</v>
      </c>
      <c r="I4390" s="11">
        <f t="shared" si="2305"/>
        <v>45488</v>
      </c>
      <c r="J4390" s="12">
        <f t="shared" si="2311"/>
        <v>-6.6002153085962245E-3</v>
      </c>
      <c r="K4390" s="11">
        <f t="shared" si="2327"/>
        <v>45551</v>
      </c>
      <c r="L4390" s="11">
        <f t="shared" si="2312"/>
        <v>45551</v>
      </c>
      <c r="M4390" s="1">
        <f t="shared" si="2331"/>
        <v>23</v>
      </c>
      <c r="N4390" s="1">
        <f t="shared" si="2313"/>
        <v>20</v>
      </c>
      <c r="O4390" s="2">
        <f t="shared" si="2314"/>
        <v>0.99425819999999998</v>
      </c>
      <c r="P4390" s="13">
        <f t="shared" si="2306"/>
        <v>0.99339977999999995</v>
      </c>
      <c r="Q4390" s="13">
        <f t="shared" si="2332"/>
        <v>1.574519544562156</v>
      </c>
      <c r="R4390" s="2">
        <f t="shared" si="2302"/>
        <v>1.5654789600000001</v>
      </c>
      <c r="S4390" s="2">
        <f t="shared" si="2328"/>
        <v>1.69349298</v>
      </c>
      <c r="T4390" s="2">
        <f t="shared" si="2315"/>
        <v>146540.01418211</v>
      </c>
      <c r="U4390" s="2">
        <f t="shared" si="2316"/>
        <v>0</v>
      </c>
      <c r="V4390" s="2">
        <f t="shared" si="2317"/>
        <v>48931.584480547899</v>
      </c>
      <c r="W4390" s="2">
        <f t="shared" si="2318"/>
        <v>135462.8048119779</v>
      </c>
      <c r="X4390" s="17">
        <f t="shared" si="2319"/>
        <v>0</v>
      </c>
      <c r="Y4390" s="2">
        <f t="shared" si="2320"/>
        <v>0</v>
      </c>
      <c r="Z4390" s="72">
        <f t="shared" si="2321"/>
        <v>0</v>
      </c>
      <c r="AA4390" s="2">
        <f t="shared" si="2307"/>
        <v>0</v>
      </c>
      <c r="AB4390" s="12">
        <f t="shared" si="2329"/>
        <v>4.6600000000000003E-2</v>
      </c>
      <c r="AC4390" s="17">
        <f t="shared" si="2322"/>
        <v>20</v>
      </c>
      <c r="AD4390" s="17">
        <v>252</v>
      </c>
      <c r="AE4390" s="13">
        <f t="shared" si="2333"/>
        <v>1.0036213679999999</v>
      </c>
      <c r="AF4390" s="2">
        <f t="shared" si="2308"/>
        <v>530.67531807</v>
      </c>
      <c r="AG4390" s="2">
        <f t="shared" si="2323"/>
        <v>490.56066652999999</v>
      </c>
      <c r="AH4390" s="3">
        <f t="shared" si="2324"/>
        <v>0</v>
      </c>
      <c r="AI4390" s="4" t="str">
        <f t="shared" si="2334"/>
        <v>A+J=</v>
      </c>
      <c r="AJ4390" s="11">
        <f t="shared" si="2330"/>
        <v>45551</v>
      </c>
      <c r="AQ4390" s="53"/>
      <c r="AR4390" s="53"/>
    </row>
    <row r="4391" spans="1:154" x14ac:dyDescent="0.2">
      <c r="A4391" s="158">
        <f t="shared" si="2325"/>
        <v>45547</v>
      </c>
      <c r="B4391" s="2">
        <f t="shared" si="2309"/>
        <v>135938.79560328333</v>
      </c>
      <c r="C4391" s="2">
        <f t="shared" si="2326"/>
        <v>86531.220331429999</v>
      </c>
      <c r="D4391" s="2">
        <v>0</v>
      </c>
      <c r="E4391" s="73">
        <f t="shared" si="2310"/>
        <v>86531.220331429999</v>
      </c>
      <c r="F4391" s="88">
        <f t="shared" si="2303"/>
        <v>6455.85</v>
      </c>
      <c r="G4391" s="3">
        <f>IF(AND(N4391=1,N4390&gt;1),VLOOKUP(A4390,[1]Plan1!$BK$81:$BM$259,3),G4390)</f>
        <v>6413.24</v>
      </c>
      <c r="H4391" s="11">
        <f t="shared" si="2304"/>
        <v>45458</v>
      </c>
      <c r="I4391" s="11">
        <f t="shared" si="2305"/>
        <v>45488</v>
      </c>
      <c r="J4391" s="12">
        <f t="shared" si="2311"/>
        <v>-6.6002153085962245E-3</v>
      </c>
      <c r="K4391" s="11">
        <f t="shared" si="2327"/>
        <v>45551</v>
      </c>
      <c r="L4391" s="11">
        <f t="shared" si="2312"/>
        <v>45551</v>
      </c>
      <c r="M4391" s="1">
        <f t="shared" si="2331"/>
        <v>23</v>
      </c>
      <c r="N4391" s="1">
        <f t="shared" si="2313"/>
        <v>21</v>
      </c>
      <c r="O4391" s="2">
        <f t="shared" si="2314"/>
        <v>0.99397197999999998</v>
      </c>
      <c r="P4391" s="13">
        <f t="shared" si="2306"/>
        <v>0.99339977999999995</v>
      </c>
      <c r="Q4391" s="13">
        <f t="shared" si="2332"/>
        <v>1.574519544562156</v>
      </c>
      <c r="R4391" s="2">
        <f t="shared" si="2302"/>
        <v>1.5650283</v>
      </c>
      <c r="S4391" s="2">
        <f t="shared" si="2328"/>
        <v>1.69349298</v>
      </c>
      <c r="T4391" s="2">
        <f t="shared" si="2315"/>
        <v>146540.01418211</v>
      </c>
      <c r="U4391" s="2">
        <f t="shared" si="2316"/>
        <v>0</v>
      </c>
      <c r="V4391" s="2">
        <f t="shared" si="2317"/>
        <v>48892.588320793329</v>
      </c>
      <c r="W4391" s="2">
        <f t="shared" si="2318"/>
        <v>135423.80865222332</v>
      </c>
      <c r="X4391" s="17">
        <f t="shared" si="2319"/>
        <v>0</v>
      </c>
      <c r="Y4391" s="2">
        <f t="shared" si="2320"/>
        <v>0</v>
      </c>
      <c r="Z4391" s="72">
        <f t="shared" si="2321"/>
        <v>0</v>
      </c>
      <c r="AA4391" s="2">
        <f t="shared" si="2307"/>
        <v>0</v>
      </c>
      <c r="AB4391" s="12">
        <f t="shared" si="2329"/>
        <v>4.6600000000000003E-2</v>
      </c>
      <c r="AC4391" s="17">
        <f t="shared" si="2322"/>
        <v>21</v>
      </c>
      <c r="AD4391" s="17">
        <v>252</v>
      </c>
      <c r="AE4391" s="13">
        <f t="shared" si="2333"/>
        <v>1.00380278</v>
      </c>
      <c r="AF4391" s="2">
        <f t="shared" si="2308"/>
        <v>557.25943513000004</v>
      </c>
      <c r="AG4391" s="2">
        <f t="shared" si="2323"/>
        <v>514.98695106000002</v>
      </c>
      <c r="AH4391" s="3">
        <f t="shared" si="2324"/>
        <v>0</v>
      </c>
      <c r="AI4391" s="4" t="str">
        <f t="shared" si="2334"/>
        <v>A+J=</v>
      </c>
      <c r="AJ4391" s="11">
        <f t="shared" si="2330"/>
        <v>45551</v>
      </c>
      <c r="AQ4391" s="53"/>
      <c r="AR4391" s="53"/>
    </row>
    <row r="4392" spans="1:154" x14ac:dyDescent="0.2">
      <c r="A4392" s="158">
        <f t="shared" si="2325"/>
        <v>45548</v>
      </c>
      <c r="B4392" s="2">
        <f t="shared" si="2309"/>
        <v>135924.22734089743</v>
      </c>
      <c r="C4392" s="2">
        <f t="shared" si="2326"/>
        <v>86531.220331429999</v>
      </c>
      <c r="D4392" s="2">
        <v>0</v>
      </c>
      <c r="E4392" s="73">
        <f t="shared" si="2310"/>
        <v>86531.220331429999</v>
      </c>
      <c r="F4392" s="88">
        <f t="shared" si="2303"/>
        <v>6455.85</v>
      </c>
      <c r="G4392" s="3">
        <f>IF(AND(N4392=1,N4391&gt;1),VLOOKUP(A4391,[1]Plan1!$BK$81:$BM$259,3),G4391)</f>
        <v>6413.24</v>
      </c>
      <c r="H4392" s="11">
        <f t="shared" si="2304"/>
        <v>45458</v>
      </c>
      <c r="I4392" s="11">
        <f t="shared" si="2305"/>
        <v>45488</v>
      </c>
      <c r="J4392" s="12">
        <f t="shared" si="2311"/>
        <v>-6.6002153085962245E-3</v>
      </c>
      <c r="K4392" s="11">
        <f t="shared" si="2327"/>
        <v>45551</v>
      </c>
      <c r="L4392" s="11">
        <f t="shared" si="2312"/>
        <v>45551</v>
      </c>
      <c r="M4392" s="1">
        <f t="shared" si="2331"/>
        <v>23</v>
      </c>
      <c r="N4392" s="1">
        <f t="shared" si="2313"/>
        <v>22</v>
      </c>
      <c r="O4392" s="2">
        <f t="shared" si="2314"/>
        <v>0.99368584000000004</v>
      </c>
      <c r="P4392" s="13">
        <f t="shared" si="2306"/>
        <v>0.99339977999999995</v>
      </c>
      <c r="Q4392" s="13">
        <f t="shared" si="2332"/>
        <v>1.574519544562156</v>
      </c>
      <c r="R4392" s="2">
        <f t="shared" si="2302"/>
        <v>1.5645777700000001</v>
      </c>
      <c r="S4392" s="2">
        <f t="shared" si="2328"/>
        <v>1.69349298</v>
      </c>
      <c r="T4392" s="2">
        <f t="shared" si="2315"/>
        <v>146540.01418211</v>
      </c>
      <c r="U4392" s="2">
        <f t="shared" si="2316"/>
        <v>0</v>
      </c>
      <c r="V4392" s="2">
        <f t="shared" si="2317"/>
        <v>48853.603410097414</v>
      </c>
      <c r="W4392" s="2">
        <f t="shared" si="2318"/>
        <v>135384.82374152742</v>
      </c>
      <c r="X4392" s="17">
        <f t="shared" si="2319"/>
        <v>0</v>
      </c>
      <c r="Y4392" s="2">
        <f t="shared" si="2320"/>
        <v>0</v>
      </c>
      <c r="Z4392" s="72">
        <f t="shared" si="2321"/>
        <v>0</v>
      </c>
      <c r="AA4392" s="2">
        <f t="shared" si="2307"/>
        <v>0</v>
      </c>
      <c r="AB4392" s="12">
        <f t="shared" si="2329"/>
        <v>4.6600000000000003E-2</v>
      </c>
      <c r="AC4392" s="17">
        <f t="shared" si="2322"/>
        <v>22</v>
      </c>
      <c r="AD4392" s="17">
        <v>252</v>
      </c>
      <c r="AE4392" s="13">
        <f t="shared" si="2333"/>
        <v>1.003984225</v>
      </c>
      <c r="AF4392" s="2">
        <f t="shared" si="2308"/>
        <v>583.848388</v>
      </c>
      <c r="AG4392" s="2">
        <f t="shared" si="2323"/>
        <v>539.40359937000005</v>
      </c>
      <c r="AH4392" s="3">
        <f t="shared" si="2324"/>
        <v>0</v>
      </c>
      <c r="AI4392" s="4" t="str">
        <f t="shared" si="2334"/>
        <v>A+J=</v>
      </c>
      <c r="AJ4392" s="11">
        <f t="shared" si="2330"/>
        <v>45551</v>
      </c>
      <c r="AQ4392" s="53"/>
      <c r="AR4392" s="53"/>
    </row>
    <row r="4393" spans="1:154" x14ac:dyDescent="0.2">
      <c r="A4393" s="158">
        <f t="shared" si="2325"/>
        <v>45549</v>
      </c>
      <c r="B4393" s="2">
        <f t="shared" si="2309"/>
        <v>135909.65982468793</v>
      </c>
      <c r="C4393" s="2">
        <f t="shared" si="2326"/>
        <v>86531.220331429999</v>
      </c>
      <c r="D4393" s="2">
        <v>0</v>
      </c>
      <c r="E4393" s="73">
        <f t="shared" si="2310"/>
        <v>86531.220331429999</v>
      </c>
      <c r="F4393" s="88">
        <f t="shared" si="2303"/>
        <v>6455.85</v>
      </c>
      <c r="G4393" s="3">
        <f>IF(AND(N4393=1,N4392&gt;1),VLOOKUP(A4392,[1]Plan1!$BK$81:$BM$259,3),G4392)</f>
        <v>6413.24</v>
      </c>
      <c r="H4393" s="11">
        <f t="shared" si="2304"/>
        <v>45458</v>
      </c>
      <c r="I4393" s="11">
        <f t="shared" si="2305"/>
        <v>45488</v>
      </c>
      <c r="J4393" s="12">
        <f t="shared" si="2311"/>
        <v>-6.6002153085962245E-3</v>
      </c>
      <c r="K4393" s="11">
        <f t="shared" si="2327"/>
        <v>45579</v>
      </c>
      <c r="L4393" s="11">
        <f t="shared" si="2312"/>
        <v>45551</v>
      </c>
      <c r="M4393" s="1">
        <f t="shared" si="2331"/>
        <v>23</v>
      </c>
      <c r="N4393" s="1">
        <f t="shared" si="2313"/>
        <v>23</v>
      </c>
      <c r="O4393" s="2">
        <f t="shared" si="2314"/>
        <v>0.99339977999999995</v>
      </c>
      <c r="P4393" s="13">
        <f t="shared" si="2306"/>
        <v>0.99339977999999995</v>
      </c>
      <c r="Q4393" s="13">
        <f t="shared" si="2332"/>
        <v>1.574519544562156</v>
      </c>
      <c r="R4393" s="2">
        <f t="shared" ref="R4393:R4456" si="2335">TRUNC(TRUNC((O4393*Q4393),15),8)</f>
        <v>1.5641273600000001</v>
      </c>
      <c r="S4393" s="2">
        <f t="shared" si="2328"/>
        <v>1.69349298</v>
      </c>
      <c r="T4393" s="2">
        <f t="shared" si="2315"/>
        <v>146540.01418211</v>
      </c>
      <c r="U4393" s="2">
        <f t="shared" si="2316"/>
        <v>0</v>
      </c>
      <c r="V4393" s="2">
        <f t="shared" si="2317"/>
        <v>48814.62888314794</v>
      </c>
      <c r="W4393" s="2">
        <f t="shared" si="2318"/>
        <v>135345.84921457793</v>
      </c>
      <c r="X4393" s="17">
        <f t="shared" si="2319"/>
        <v>0</v>
      </c>
      <c r="Y4393" s="2">
        <f t="shared" si="2320"/>
        <v>0</v>
      </c>
      <c r="Z4393" s="72">
        <f t="shared" si="2321"/>
        <v>0</v>
      </c>
      <c r="AA4393" s="2">
        <f t="shared" si="2307"/>
        <v>0</v>
      </c>
      <c r="AB4393" s="12">
        <f t="shared" si="2329"/>
        <v>4.6600000000000003E-2</v>
      </c>
      <c r="AC4393" s="17">
        <f t="shared" si="2322"/>
        <v>23</v>
      </c>
      <c r="AD4393" s="17">
        <v>252</v>
      </c>
      <c r="AE4393" s="13">
        <f t="shared" si="2333"/>
        <v>1.004165703</v>
      </c>
      <c r="AF4393" s="2">
        <f t="shared" si="2308"/>
        <v>610.44217669</v>
      </c>
      <c r="AG4393" s="2">
        <f t="shared" si="2323"/>
        <v>563.81061010999997</v>
      </c>
      <c r="AH4393" s="3">
        <f t="shared" si="2324"/>
        <v>0</v>
      </c>
      <c r="AI4393" s="4" t="str">
        <f t="shared" si="2334"/>
        <v>A+J=</v>
      </c>
      <c r="AJ4393" s="11">
        <f t="shared" si="2330"/>
        <v>45551</v>
      </c>
      <c r="AQ4393" s="53"/>
      <c r="AR4393" s="53"/>
    </row>
    <row r="4394" spans="1:154" x14ac:dyDescent="0.2">
      <c r="A4394" s="158">
        <f t="shared" si="2325"/>
        <v>45550</v>
      </c>
      <c r="B4394" s="2">
        <f t="shared" si="2309"/>
        <v>135909.65982468793</v>
      </c>
      <c r="C4394" s="2">
        <f t="shared" si="2326"/>
        <v>86531.220331429999</v>
      </c>
      <c r="D4394" s="2">
        <v>0</v>
      </c>
      <c r="E4394" s="73">
        <f t="shared" si="2310"/>
        <v>86531.220331429999</v>
      </c>
      <c r="F4394" s="88">
        <f t="shared" ref="F4394:F4457" si="2336">IF(G4394=G4393,F4393,G4393)</f>
        <v>6455.85</v>
      </c>
      <c r="G4394" s="3">
        <f>IF(AND(N4394=1,N4393&gt;1),VLOOKUP(A4393,[1]Plan1!$BK$81:$BM$259,3),G4393)</f>
        <v>6413.24</v>
      </c>
      <c r="H4394" s="11">
        <f t="shared" ref="H4394:H4457" si="2337">EDATE(I4394,-1)</f>
        <v>45458</v>
      </c>
      <c r="I4394" s="11">
        <f t="shared" ref="I4394:I4457" si="2338">IF(X4393&gt;0,EDATE(A4394,-1),+I4393)</f>
        <v>45488</v>
      </c>
      <c r="J4394" s="12">
        <f t="shared" si="2311"/>
        <v>-6.6002153085962245E-3</v>
      </c>
      <c r="K4394" s="11">
        <f t="shared" si="2327"/>
        <v>45579</v>
      </c>
      <c r="L4394" s="11">
        <f t="shared" si="2312"/>
        <v>45551</v>
      </c>
      <c r="M4394" s="1">
        <f t="shared" si="2331"/>
        <v>23</v>
      </c>
      <c r="N4394" s="1">
        <f t="shared" si="2313"/>
        <v>23</v>
      </c>
      <c r="O4394" s="2">
        <f t="shared" si="2314"/>
        <v>0.99339977999999995</v>
      </c>
      <c r="P4394" s="13">
        <f t="shared" ref="P4394:P4457" si="2339">IF(L4394&gt;L4393,O4393,P4393)</f>
        <v>0.99339977999999995</v>
      </c>
      <c r="Q4394" s="13">
        <f t="shared" si="2332"/>
        <v>1.574519544562156</v>
      </c>
      <c r="R4394" s="2">
        <f t="shared" si="2335"/>
        <v>1.5641273600000001</v>
      </c>
      <c r="S4394" s="2">
        <f t="shared" si="2328"/>
        <v>1.69349298</v>
      </c>
      <c r="T4394" s="2">
        <f t="shared" si="2315"/>
        <v>146540.01418211</v>
      </c>
      <c r="U4394" s="2">
        <f t="shared" si="2316"/>
        <v>0</v>
      </c>
      <c r="V4394" s="2">
        <f t="shared" si="2317"/>
        <v>48814.62888314794</v>
      </c>
      <c r="W4394" s="2">
        <f t="shared" si="2318"/>
        <v>135345.84921457793</v>
      </c>
      <c r="X4394" s="17">
        <f t="shared" si="2319"/>
        <v>0</v>
      </c>
      <c r="Y4394" s="2">
        <f t="shared" si="2320"/>
        <v>0</v>
      </c>
      <c r="Z4394" s="72">
        <f t="shared" si="2321"/>
        <v>0</v>
      </c>
      <c r="AA4394" s="2">
        <f t="shared" si="2307"/>
        <v>0</v>
      </c>
      <c r="AB4394" s="12">
        <f t="shared" si="2329"/>
        <v>4.6600000000000003E-2</v>
      </c>
      <c r="AC4394" s="17">
        <f t="shared" si="2322"/>
        <v>23</v>
      </c>
      <c r="AD4394" s="17">
        <v>252</v>
      </c>
      <c r="AE4394" s="13">
        <f t="shared" si="2333"/>
        <v>1.004165703</v>
      </c>
      <c r="AF4394" s="2">
        <f t="shared" si="2308"/>
        <v>610.44217669</v>
      </c>
      <c r="AG4394" s="2">
        <f t="shared" si="2323"/>
        <v>563.81061010999997</v>
      </c>
      <c r="AH4394" s="3">
        <f t="shared" si="2324"/>
        <v>0</v>
      </c>
      <c r="AI4394" s="4" t="str">
        <f t="shared" si="2334"/>
        <v>A+J=</v>
      </c>
      <c r="AJ4394" s="11">
        <f t="shared" si="2330"/>
        <v>45551</v>
      </c>
      <c r="AQ4394" s="53"/>
      <c r="AR4394" s="53"/>
    </row>
    <row r="4395" spans="1:154" x14ac:dyDescent="0.2">
      <c r="A4395" s="156">
        <f t="shared" si="2325"/>
        <v>45551</v>
      </c>
      <c r="B4395" s="82">
        <f t="shared" si="2309"/>
        <v>135909.65982468793</v>
      </c>
      <c r="C4395" s="82">
        <f t="shared" si="2326"/>
        <v>86531.220331429999</v>
      </c>
      <c r="D4395" s="82">
        <v>0</v>
      </c>
      <c r="E4395" s="83">
        <f t="shared" si="2310"/>
        <v>86531.220331429999</v>
      </c>
      <c r="F4395" s="89">
        <f t="shared" si="2336"/>
        <v>6455.85</v>
      </c>
      <c r="G4395" s="3">
        <f>IF(AND(N4395=1,N4394&gt;1),VLOOKUP(A4394,[1]Plan1!$BK$81:$BM$259,3),G4394)</f>
        <v>6413.24</v>
      </c>
      <c r="H4395" s="18">
        <f t="shared" si="2337"/>
        <v>45458</v>
      </c>
      <c r="I4395" s="18">
        <f t="shared" si="2338"/>
        <v>45488</v>
      </c>
      <c r="J4395" s="84">
        <f t="shared" si="2311"/>
        <v>-6.6002153085962245E-3</v>
      </c>
      <c r="K4395" s="18">
        <f t="shared" si="2327"/>
        <v>45579</v>
      </c>
      <c r="L4395" s="18">
        <f t="shared" si="2312"/>
        <v>45551</v>
      </c>
      <c r="M4395" s="38">
        <f t="shared" si="2331"/>
        <v>23</v>
      </c>
      <c r="N4395" s="38">
        <f t="shared" si="2313"/>
        <v>23</v>
      </c>
      <c r="O4395" s="82">
        <f t="shared" si="2314"/>
        <v>0.99339977999999995</v>
      </c>
      <c r="P4395" s="85">
        <f t="shared" si="2339"/>
        <v>0.99339977999999995</v>
      </c>
      <c r="Q4395" s="85">
        <f t="shared" si="2332"/>
        <v>1.574519544562156</v>
      </c>
      <c r="R4395" s="82">
        <f t="shared" si="2335"/>
        <v>1.5641273600000001</v>
      </c>
      <c r="S4395" s="2">
        <f t="shared" si="2328"/>
        <v>1.5641273600000001</v>
      </c>
      <c r="T4395" s="82">
        <f t="shared" si="2315"/>
        <v>135345.84921456999</v>
      </c>
      <c r="U4395" s="82">
        <f t="shared" si="2316"/>
        <v>0</v>
      </c>
      <c r="V4395" s="82">
        <f t="shared" si="2317"/>
        <v>48814.62888314794</v>
      </c>
      <c r="W4395" s="82">
        <f t="shared" si="2318"/>
        <v>135345.84921457793</v>
      </c>
      <c r="X4395" s="86">
        <f t="shared" si="2319"/>
        <v>144</v>
      </c>
      <c r="Y4395" s="82">
        <f t="shared" si="2320"/>
        <v>2216.1839657700002</v>
      </c>
      <c r="Z4395" s="87">
        <f t="shared" si="2321"/>
        <v>2.561138E-2</v>
      </c>
      <c r="AA4395" s="82">
        <f t="shared" si="2307"/>
        <v>3466.3939756499999</v>
      </c>
      <c r="AB4395" s="84">
        <f t="shared" si="2329"/>
        <v>4.6600000000000003E-2</v>
      </c>
      <c r="AC4395" s="86">
        <f t="shared" si="2322"/>
        <v>23</v>
      </c>
      <c r="AD4395" s="86">
        <v>252</v>
      </c>
      <c r="AE4395" s="85">
        <f t="shared" si="2333"/>
        <v>1.004165703</v>
      </c>
      <c r="AF4395" s="82">
        <f t="shared" si="2308"/>
        <v>563.81061010999997</v>
      </c>
      <c r="AG4395" s="82">
        <f t="shared" si="2323"/>
        <v>563.81061010999997</v>
      </c>
      <c r="AH4395" s="39">
        <f t="shared" si="2324"/>
        <v>4030.2045857599996</v>
      </c>
      <c r="AI4395" s="40" t="str">
        <f t="shared" si="2334"/>
        <v>A+J=</v>
      </c>
      <c r="AJ4395" s="18">
        <f t="shared" si="2330"/>
        <v>45551</v>
      </c>
      <c r="AK4395" s="38"/>
      <c r="AL4395" s="38"/>
      <c r="AM4395" s="38"/>
      <c r="AN4395" s="38"/>
      <c r="AO4395" s="38"/>
      <c r="AP4395" s="38"/>
      <c r="AQ4395" s="39"/>
      <c r="AR4395" s="39"/>
      <c r="AS4395" s="38"/>
      <c r="AT4395" s="38"/>
      <c r="AU4395" s="38"/>
      <c r="AV4395" s="38"/>
      <c r="AW4395" s="38"/>
      <c r="AX4395" s="38"/>
      <c r="AY4395" s="38"/>
      <c r="AZ4395" s="38"/>
      <c r="BA4395" s="38"/>
      <c r="BB4395" s="38"/>
      <c r="BC4395" s="38"/>
      <c r="BD4395" s="38"/>
      <c r="BE4395" s="38"/>
      <c r="BF4395" s="38"/>
      <c r="BG4395" s="38"/>
      <c r="BH4395" s="38"/>
      <c r="BI4395" s="38"/>
      <c r="BJ4395" s="38"/>
      <c r="BK4395" s="38"/>
      <c r="BL4395" s="38"/>
      <c r="BM4395" s="38"/>
      <c r="BN4395" s="38"/>
      <c r="BO4395" s="38"/>
      <c r="BP4395" s="38"/>
      <c r="BQ4395" s="38"/>
      <c r="BR4395" s="38"/>
      <c r="BS4395" s="38"/>
      <c r="BT4395" s="38"/>
      <c r="BU4395" s="38"/>
      <c r="BV4395" s="38"/>
      <c r="BW4395" s="38"/>
      <c r="BX4395" s="38"/>
      <c r="BY4395" s="38"/>
      <c r="BZ4395" s="38"/>
      <c r="CA4395" s="38"/>
      <c r="CB4395" s="38"/>
      <c r="CC4395" s="38"/>
      <c r="CD4395" s="38"/>
      <c r="CE4395" s="38"/>
      <c r="CF4395" s="38"/>
      <c r="CG4395" s="38"/>
      <c r="CH4395" s="38"/>
      <c r="CI4395" s="38"/>
      <c r="CJ4395" s="38"/>
      <c r="CK4395" s="38"/>
      <c r="CL4395" s="38"/>
      <c r="CM4395" s="38"/>
      <c r="CN4395" s="38"/>
      <c r="CO4395" s="38"/>
      <c r="CP4395" s="38"/>
      <c r="CQ4395" s="38"/>
      <c r="CR4395" s="38"/>
      <c r="CS4395" s="38"/>
      <c r="CT4395" s="38"/>
      <c r="CU4395" s="38"/>
      <c r="CV4395" s="38"/>
      <c r="CW4395" s="38"/>
      <c r="CX4395" s="38"/>
      <c r="CY4395" s="38"/>
      <c r="CZ4395" s="38"/>
      <c r="DA4395" s="38"/>
      <c r="DB4395" s="38"/>
      <c r="DC4395" s="38"/>
      <c r="DD4395" s="38"/>
      <c r="DE4395" s="38"/>
      <c r="DF4395" s="38"/>
      <c r="DG4395" s="38"/>
      <c r="DH4395" s="38"/>
      <c r="DI4395" s="38"/>
      <c r="DJ4395" s="38"/>
      <c r="DK4395" s="38"/>
      <c r="DL4395" s="38"/>
      <c r="DM4395" s="38"/>
      <c r="DN4395" s="38"/>
      <c r="DO4395" s="38"/>
      <c r="DP4395" s="38"/>
      <c r="DQ4395" s="38"/>
      <c r="DR4395" s="38"/>
      <c r="DS4395" s="38"/>
      <c r="DT4395" s="38"/>
      <c r="DU4395" s="38"/>
      <c r="DV4395" s="38"/>
      <c r="DW4395" s="38"/>
      <c r="DX4395" s="38"/>
      <c r="DY4395" s="38"/>
      <c r="DZ4395" s="38"/>
      <c r="EA4395" s="38"/>
      <c r="EB4395" s="38"/>
      <c r="EC4395" s="38"/>
      <c r="ED4395" s="38"/>
      <c r="EE4395" s="38"/>
      <c r="EF4395" s="38"/>
      <c r="EG4395" s="38"/>
      <c r="EH4395" s="38"/>
      <c r="EI4395" s="38"/>
      <c r="EJ4395" s="38"/>
      <c r="EK4395" s="38"/>
      <c r="EL4395" s="38"/>
      <c r="EM4395" s="38"/>
      <c r="EN4395" s="38"/>
      <c r="EO4395" s="38"/>
      <c r="EP4395" s="38"/>
      <c r="EQ4395" s="38"/>
      <c r="ER4395" s="38"/>
      <c r="ES4395" s="38"/>
      <c r="ET4395" s="38"/>
      <c r="EU4395" s="38"/>
      <c r="EV4395" s="38"/>
      <c r="EW4395" s="38"/>
      <c r="EX4395" s="38"/>
    </row>
    <row r="4396" spans="1:154" x14ac:dyDescent="0.2">
      <c r="A4396" s="158">
        <f t="shared" si="2325"/>
        <v>45552</v>
      </c>
      <c r="B4396" s="2">
        <f t="shared" si="2309"/>
        <v>131872.74129686796</v>
      </c>
      <c r="C4396" s="2">
        <f t="shared" si="2326"/>
        <v>84315.036365659995</v>
      </c>
      <c r="D4396" s="2">
        <f>SUM(Y4396:Y$4727)</f>
        <v>25321.820711349999</v>
      </c>
      <c r="E4396" s="73">
        <f t="shared" si="2310"/>
        <v>58993.215654309999</v>
      </c>
      <c r="F4396" s="88">
        <f t="shared" si="2336"/>
        <v>6455.85</v>
      </c>
      <c r="G4396" s="3">
        <f>IF(AND(N4396=1,N4395&gt;1),VLOOKUP(A4395,[1]Plan1!$BK$81:$BM$259,3),G4395)</f>
        <v>6413.24</v>
      </c>
      <c r="H4396" s="11">
        <f t="shared" si="2337"/>
        <v>45490</v>
      </c>
      <c r="I4396" s="11">
        <f t="shared" si="2338"/>
        <v>45521</v>
      </c>
      <c r="J4396" s="12">
        <f t="shared" si="2311"/>
        <v>-6.6002153085962245E-3</v>
      </c>
      <c r="K4396" s="11">
        <f t="shared" si="2327"/>
        <v>45579</v>
      </c>
      <c r="L4396" s="11">
        <f t="shared" si="2312"/>
        <v>45579</v>
      </c>
      <c r="M4396" s="1">
        <f t="shared" si="2331"/>
        <v>20</v>
      </c>
      <c r="N4396" s="1">
        <f t="shared" si="2313"/>
        <v>1</v>
      </c>
      <c r="O4396" s="2">
        <f t="shared" si="2314"/>
        <v>0.99966895</v>
      </c>
      <c r="P4396" s="13">
        <f t="shared" si="2339"/>
        <v>0.99339977999999995</v>
      </c>
      <c r="Q4396" s="13">
        <f t="shared" si="2332"/>
        <v>1.5641273691737458</v>
      </c>
      <c r="R4396" s="2">
        <f t="shared" si="2335"/>
        <v>1.56360956</v>
      </c>
      <c r="S4396" s="2">
        <f t="shared" si="2328"/>
        <v>1.5641273600000001</v>
      </c>
      <c r="T4396" s="2">
        <f t="shared" si="2315"/>
        <v>131879.45523892</v>
      </c>
      <c r="U4396" s="2">
        <f t="shared" si="2316"/>
        <v>14284.731868287199</v>
      </c>
      <c r="V4396" s="2">
        <f t="shared" si="2317"/>
        <v>33249.140317910766</v>
      </c>
      <c r="W4396" s="2">
        <f t="shared" si="2318"/>
        <v>131848.90855185795</v>
      </c>
      <c r="X4396" s="17">
        <f t="shared" si="2319"/>
        <v>0</v>
      </c>
      <c r="Y4396" s="2">
        <f t="shared" si="2320"/>
        <v>0</v>
      </c>
      <c r="Z4396" s="72">
        <f t="shared" si="2321"/>
        <v>0</v>
      </c>
      <c r="AA4396" s="2">
        <f t="shared" si="2307"/>
        <v>0</v>
      </c>
      <c r="AB4396" s="12">
        <f t="shared" si="2329"/>
        <v>4.6600000000000003E-2</v>
      </c>
      <c r="AC4396" s="17">
        <f t="shared" si="2322"/>
        <v>1</v>
      </c>
      <c r="AD4396" s="17">
        <v>252</v>
      </c>
      <c r="AE4396" s="13">
        <f t="shared" si="2333"/>
        <v>1.0001807579999999</v>
      </c>
      <c r="AF4396" s="2">
        <f t="shared" si="2308"/>
        <v>23.838266569999998</v>
      </c>
      <c r="AG4396" s="2">
        <f t="shared" si="2323"/>
        <v>23.83274501</v>
      </c>
      <c r="AH4396" s="3">
        <f t="shared" si="2324"/>
        <v>0</v>
      </c>
      <c r="AI4396" s="4" t="str">
        <f t="shared" si="2334"/>
        <v>A+J=</v>
      </c>
      <c r="AJ4396" s="11">
        <f t="shared" si="2330"/>
        <v>45579</v>
      </c>
      <c r="AQ4396" s="53"/>
      <c r="AR4396" s="53"/>
    </row>
    <row r="4397" spans="1:154" x14ac:dyDescent="0.2">
      <c r="A4397" s="158">
        <f t="shared" si="2325"/>
        <v>45553</v>
      </c>
      <c r="B4397" s="2">
        <f t="shared" si="2309"/>
        <v>131866.02938206453</v>
      </c>
      <c r="C4397" s="2">
        <f t="shared" si="2326"/>
        <v>84315.036365659995</v>
      </c>
      <c r="D4397" s="2">
        <f>SUM(Y4397:Y$4727)</f>
        <v>25321.820711349999</v>
      </c>
      <c r="E4397" s="73">
        <f t="shared" si="2310"/>
        <v>58993.215654309999</v>
      </c>
      <c r="F4397" s="88">
        <f t="shared" si="2336"/>
        <v>6455.85</v>
      </c>
      <c r="G4397" s="3">
        <f>IF(AND(N4397=1,N4396&gt;1),VLOOKUP(A4396,[1]Plan1!$BK$81:$BM$259,3),G4396)</f>
        <v>6413.24</v>
      </c>
      <c r="H4397" s="11">
        <f t="shared" si="2337"/>
        <v>45490</v>
      </c>
      <c r="I4397" s="11">
        <f t="shared" si="2338"/>
        <v>45521</v>
      </c>
      <c r="J4397" s="12">
        <f t="shared" si="2311"/>
        <v>-6.6002153085962245E-3</v>
      </c>
      <c r="K4397" s="11">
        <f t="shared" si="2327"/>
        <v>45579</v>
      </c>
      <c r="L4397" s="11">
        <f t="shared" si="2312"/>
        <v>45579</v>
      </c>
      <c r="M4397" s="1">
        <f t="shared" si="2331"/>
        <v>20</v>
      </c>
      <c r="N4397" s="1">
        <f t="shared" si="2313"/>
        <v>2</v>
      </c>
      <c r="O4397" s="2">
        <f t="shared" si="2314"/>
        <v>0.99933799999999995</v>
      </c>
      <c r="P4397" s="13">
        <f t="shared" si="2339"/>
        <v>0.99339977999999995</v>
      </c>
      <c r="Q4397" s="13">
        <f t="shared" si="2332"/>
        <v>1.5641273691737458</v>
      </c>
      <c r="R4397" s="2">
        <f t="shared" si="2335"/>
        <v>1.56309191</v>
      </c>
      <c r="S4397" s="2">
        <f t="shared" si="2328"/>
        <v>1.5641273600000001</v>
      </c>
      <c r="T4397" s="2">
        <f t="shared" si="2315"/>
        <v>131879.45523892</v>
      </c>
      <c r="U4397" s="2">
        <f t="shared" si="2316"/>
        <v>14284.731868287199</v>
      </c>
      <c r="V4397" s="2">
        <f t="shared" si="2317"/>
        <v>33218.602479827321</v>
      </c>
      <c r="W4397" s="2">
        <f t="shared" si="2318"/>
        <v>131818.37071377452</v>
      </c>
      <c r="X4397" s="17">
        <f t="shared" si="2319"/>
        <v>0</v>
      </c>
      <c r="Y4397" s="2">
        <f t="shared" si="2320"/>
        <v>0</v>
      </c>
      <c r="Z4397" s="72">
        <f t="shared" si="2321"/>
        <v>0</v>
      </c>
      <c r="AA4397" s="2">
        <f t="shared" si="2307"/>
        <v>0</v>
      </c>
      <c r="AB4397" s="12">
        <f t="shared" si="2329"/>
        <v>4.6600000000000003E-2</v>
      </c>
      <c r="AC4397" s="17">
        <f t="shared" si="2322"/>
        <v>2</v>
      </c>
      <c r="AD4397" s="17">
        <v>252</v>
      </c>
      <c r="AE4397" s="13">
        <f t="shared" si="2333"/>
        <v>1.0003615480000001</v>
      </c>
      <c r="AF4397" s="2">
        <f t="shared" si="2308"/>
        <v>47.680753279999998</v>
      </c>
      <c r="AG4397" s="2">
        <f t="shared" si="2323"/>
        <v>47.658668290000001</v>
      </c>
      <c r="AH4397" s="3">
        <f t="shared" si="2324"/>
        <v>0</v>
      </c>
      <c r="AI4397" s="4" t="str">
        <f t="shared" si="2334"/>
        <v>A+J=</v>
      </c>
      <c r="AJ4397" s="11">
        <f t="shared" si="2330"/>
        <v>45579</v>
      </c>
      <c r="AQ4397" s="53"/>
      <c r="AR4397" s="53"/>
    </row>
    <row r="4398" spans="1:154" x14ac:dyDescent="0.2">
      <c r="A4398" s="158">
        <f t="shared" si="2325"/>
        <v>45554</v>
      </c>
      <c r="B4398" s="2">
        <f t="shared" si="2309"/>
        <v>131859.32198918203</v>
      </c>
      <c r="C4398" s="2">
        <f t="shared" si="2326"/>
        <v>84315.036365659995</v>
      </c>
      <c r="D4398" s="2">
        <f>SUM(Y4398:Y$4727)</f>
        <v>25321.820711349999</v>
      </c>
      <c r="E4398" s="73">
        <f t="shared" si="2310"/>
        <v>58993.215654309999</v>
      </c>
      <c r="F4398" s="88">
        <f t="shared" si="2336"/>
        <v>6455.85</v>
      </c>
      <c r="G4398" s="3">
        <f>IF(AND(N4398=1,N4397&gt;1),VLOOKUP(A4397,[1]Plan1!$BK$81:$BM$259,3),G4397)</f>
        <v>6413.24</v>
      </c>
      <c r="H4398" s="11">
        <f t="shared" si="2337"/>
        <v>45490</v>
      </c>
      <c r="I4398" s="11">
        <f t="shared" si="2338"/>
        <v>45521</v>
      </c>
      <c r="J4398" s="12">
        <f t="shared" si="2311"/>
        <v>-6.6002153085962245E-3</v>
      </c>
      <c r="K4398" s="11">
        <f t="shared" si="2327"/>
        <v>45579</v>
      </c>
      <c r="L4398" s="11">
        <f t="shared" si="2312"/>
        <v>45579</v>
      </c>
      <c r="M4398" s="1">
        <f t="shared" si="2331"/>
        <v>20</v>
      </c>
      <c r="N4398" s="1">
        <f t="shared" si="2313"/>
        <v>3</v>
      </c>
      <c r="O4398" s="2">
        <f t="shared" si="2314"/>
        <v>0.99900717000000006</v>
      </c>
      <c r="P4398" s="13">
        <f t="shared" si="2339"/>
        <v>0.99339977999999995</v>
      </c>
      <c r="Q4398" s="13">
        <f t="shared" si="2332"/>
        <v>1.5641273691737458</v>
      </c>
      <c r="R4398" s="2">
        <f t="shared" si="2335"/>
        <v>1.5625744500000001</v>
      </c>
      <c r="S4398" s="2">
        <f t="shared" si="2328"/>
        <v>1.5641273600000001</v>
      </c>
      <c r="T4398" s="2">
        <f t="shared" si="2315"/>
        <v>131879.45523892</v>
      </c>
      <c r="U4398" s="2">
        <f t="shared" si="2316"/>
        <v>14284.731868287199</v>
      </c>
      <c r="V4398" s="2">
        <f t="shared" si="2317"/>
        <v>33188.075850454843</v>
      </c>
      <c r="W4398" s="2">
        <f t="shared" si="2318"/>
        <v>131787.84408440202</v>
      </c>
      <c r="X4398" s="17">
        <f t="shared" si="2319"/>
        <v>0</v>
      </c>
      <c r="Y4398" s="2">
        <f t="shared" si="2320"/>
        <v>0</v>
      </c>
      <c r="Z4398" s="72">
        <f t="shared" si="2321"/>
        <v>0</v>
      </c>
      <c r="AA4398" s="2">
        <f t="shared" si="2307"/>
        <v>0</v>
      </c>
      <c r="AB4398" s="12">
        <f t="shared" si="2329"/>
        <v>4.6600000000000003E-2</v>
      </c>
      <c r="AC4398" s="17">
        <f t="shared" si="2322"/>
        <v>3</v>
      </c>
      <c r="AD4398" s="17">
        <v>252</v>
      </c>
      <c r="AE4398" s="13">
        <f t="shared" si="2333"/>
        <v>1.0005423710000001</v>
      </c>
      <c r="AF4398" s="2">
        <f t="shared" si="2308"/>
        <v>71.527592010000006</v>
      </c>
      <c r="AG4398" s="2">
        <f t="shared" si="2323"/>
        <v>71.477904780000003</v>
      </c>
      <c r="AH4398" s="3">
        <f t="shared" si="2324"/>
        <v>0</v>
      </c>
      <c r="AI4398" s="4" t="str">
        <f t="shared" si="2334"/>
        <v>A+J=</v>
      </c>
      <c r="AJ4398" s="11">
        <f t="shared" si="2330"/>
        <v>45579</v>
      </c>
      <c r="AQ4398" s="53"/>
      <c r="AR4398" s="53"/>
    </row>
    <row r="4399" spans="1:154" x14ac:dyDescent="0.2">
      <c r="A4399" s="158">
        <f t="shared" si="2325"/>
        <v>45555</v>
      </c>
      <c r="B4399" s="2">
        <f t="shared" si="2309"/>
        <v>131852.6179405562</v>
      </c>
      <c r="C4399" s="2">
        <f t="shared" si="2326"/>
        <v>84315.036365659995</v>
      </c>
      <c r="D4399" s="2">
        <f>SUM(Y4399:Y$4727)</f>
        <v>25321.820711349999</v>
      </c>
      <c r="E4399" s="73">
        <f t="shared" si="2310"/>
        <v>58993.215654309999</v>
      </c>
      <c r="F4399" s="88">
        <f t="shared" si="2336"/>
        <v>6455.85</v>
      </c>
      <c r="G4399" s="3">
        <f>IF(AND(N4399=1,N4398&gt;1),VLOOKUP(A4398,[1]Plan1!$BK$81:$BM$259,3),G4398)</f>
        <v>6413.24</v>
      </c>
      <c r="H4399" s="11">
        <f t="shared" si="2337"/>
        <v>45490</v>
      </c>
      <c r="I4399" s="11">
        <f t="shared" si="2338"/>
        <v>45521</v>
      </c>
      <c r="J4399" s="12">
        <f t="shared" si="2311"/>
        <v>-6.6002153085962245E-3</v>
      </c>
      <c r="K4399" s="11">
        <f t="shared" si="2327"/>
        <v>45579</v>
      </c>
      <c r="L4399" s="11">
        <f t="shared" si="2312"/>
        <v>45579</v>
      </c>
      <c r="M4399" s="1">
        <f t="shared" si="2331"/>
        <v>20</v>
      </c>
      <c r="N4399" s="1">
        <f t="shared" si="2313"/>
        <v>4</v>
      </c>
      <c r="O4399" s="2">
        <f t="shared" si="2314"/>
        <v>0.99867645000000005</v>
      </c>
      <c r="P4399" s="13">
        <f t="shared" si="2339"/>
        <v>0.99339977999999995</v>
      </c>
      <c r="Q4399" s="13">
        <f t="shared" si="2332"/>
        <v>1.5641273691737458</v>
      </c>
      <c r="R4399" s="2">
        <f t="shared" si="2335"/>
        <v>1.5620571599999999</v>
      </c>
      <c r="S4399" s="2">
        <f t="shared" si="2328"/>
        <v>1.5641273600000001</v>
      </c>
      <c r="T4399" s="2">
        <f t="shared" si="2315"/>
        <v>131879.45523892</v>
      </c>
      <c r="U4399" s="2">
        <f t="shared" si="2316"/>
        <v>14284.731868287199</v>
      </c>
      <c r="V4399" s="2">
        <f t="shared" si="2317"/>
        <v>33157.559249929014</v>
      </c>
      <c r="W4399" s="2">
        <f t="shared" si="2318"/>
        <v>131757.3274838762</v>
      </c>
      <c r="X4399" s="17">
        <f t="shared" si="2319"/>
        <v>0</v>
      </c>
      <c r="Y4399" s="2">
        <f t="shared" si="2320"/>
        <v>0</v>
      </c>
      <c r="Z4399" s="72">
        <f t="shared" si="2321"/>
        <v>0</v>
      </c>
      <c r="AA4399" s="2">
        <f t="shared" si="2307"/>
        <v>0</v>
      </c>
      <c r="AB4399" s="12">
        <f t="shared" si="2329"/>
        <v>4.6600000000000003E-2</v>
      </c>
      <c r="AC4399" s="17">
        <f t="shared" si="2322"/>
        <v>4</v>
      </c>
      <c r="AD4399" s="17">
        <v>252</v>
      </c>
      <c r="AE4399" s="13">
        <f t="shared" si="2333"/>
        <v>1.0007232269999999</v>
      </c>
      <c r="AF4399" s="2">
        <f t="shared" si="2308"/>
        <v>95.378782770000001</v>
      </c>
      <c r="AG4399" s="2">
        <f t="shared" si="2323"/>
        <v>95.290456680000005</v>
      </c>
      <c r="AH4399" s="3">
        <f t="shared" si="2324"/>
        <v>0</v>
      </c>
      <c r="AI4399" s="4" t="str">
        <f t="shared" si="2334"/>
        <v>A+J=</v>
      </c>
      <c r="AJ4399" s="11">
        <f t="shared" si="2330"/>
        <v>45579</v>
      </c>
      <c r="AQ4399" s="53"/>
      <c r="AR4399" s="53"/>
    </row>
    <row r="4400" spans="1:154" x14ac:dyDescent="0.2">
      <c r="A4400" s="158">
        <f t="shared" si="2325"/>
        <v>45556</v>
      </c>
      <c r="B4400" s="2">
        <f t="shared" si="2309"/>
        <v>131845.91769734921</v>
      </c>
      <c r="C4400" s="2">
        <f t="shared" si="2326"/>
        <v>84315.036365659995</v>
      </c>
      <c r="D4400" s="2">
        <f>SUM(Y4400:Y$4727)</f>
        <v>25321.820711349999</v>
      </c>
      <c r="E4400" s="73">
        <f t="shared" si="2310"/>
        <v>58993.215654309999</v>
      </c>
      <c r="F4400" s="88">
        <f t="shared" si="2336"/>
        <v>6455.85</v>
      </c>
      <c r="G4400" s="3">
        <f>IF(AND(N4400=1,N4399&gt;1),VLOOKUP(A4399,[1]Plan1!$BK$81:$BM$259,3),G4399)</f>
        <v>6413.24</v>
      </c>
      <c r="H4400" s="11">
        <f t="shared" si="2337"/>
        <v>45490</v>
      </c>
      <c r="I4400" s="11">
        <f t="shared" si="2338"/>
        <v>45521</v>
      </c>
      <c r="J4400" s="12">
        <f t="shared" si="2311"/>
        <v>-6.6002153085962245E-3</v>
      </c>
      <c r="K4400" s="11">
        <f t="shared" si="2327"/>
        <v>45579</v>
      </c>
      <c r="L4400" s="11">
        <f t="shared" si="2312"/>
        <v>45579</v>
      </c>
      <c r="M4400" s="1">
        <f t="shared" si="2331"/>
        <v>20</v>
      </c>
      <c r="N4400" s="1">
        <f t="shared" si="2313"/>
        <v>5</v>
      </c>
      <c r="O4400" s="2">
        <f t="shared" si="2314"/>
        <v>0.99834584000000004</v>
      </c>
      <c r="P4400" s="13">
        <f t="shared" si="2339"/>
        <v>0.99339977999999995</v>
      </c>
      <c r="Q4400" s="13">
        <f t="shared" si="2332"/>
        <v>1.5641273691737458</v>
      </c>
      <c r="R4400" s="2">
        <f t="shared" si="2335"/>
        <v>1.5615400500000001</v>
      </c>
      <c r="S4400" s="2">
        <f t="shared" si="2328"/>
        <v>1.5641273600000001</v>
      </c>
      <c r="T4400" s="2">
        <f t="shared" si="2315"/>
        <v>131879.45523892</v>
      </c>
      <c r="U4400" s="2">
        <f t="shared" si="2316"/>
        <v>14284.731868287199</v>
      </c>
      <c r="V4400" s="2">
        <f t="shared" si="2317"/>
        <v>33127.053268182026</v>
      </c>
      <c r="W4400" s="2">
        <f t="shared" si="2318"/>
        <v>131726.82150212923</v>
      </c>
      <c r="X4400" s="17">
        <f t="shared" si="2319"/>
        <v>0</v>
      </c>
      <c r="Y4400" s="2">
        <f t="shared" si="2320"/>
        <v>0</v>
      </c>
      <c r="Z4400" s="72">
        <f t="shared" si="2321"/>
        <v>0</v>
      </c>
      <c r="AA4400" s="2">
        <f t="shared" ref="AA4400:AA4463" si="2340">IF(Z4400&gt;0,TRUNC(Z4400*T4400,8),0)</f>
        <v>0</v>
      </c>
      <c r="AB4400" s="12">
        <f t="shared" si="2329"/>
        <v>4.6600000000000003E-2</v>
      </c>
      <c r="AC4400" s="17">
        <f t="shared" si="2322"/>
        <v>5</v>
      </c>
      <c r="AD4400" s="17">
        <v>252</v>
      </c>
      <c r="AE4400" s="13">
        <f t="shared" si="2333"/>
        <v>1.000904115</v>
      </c>
      <c r="AF4400" s="2">
        <f t="shared" ref="AF4400:AF4463" si="2341">TRUNC((T4400*(AE4400-1)),8)</f>
        <v>119.23419367</v>
      </c>
      <c r="AG4400" s="2">
        <f t="shared" si="2323"/>
        <v>119.09619522</v>
      </c>
      <c r="AH4400" s="3">
        <f t="shared" si="2324"/>
        <v>0</v>
      </c>
      <c r="AI4400" s="4" t="str">
        <f t="shared" si="2334"/>
        <v>A+J=</v>
      </c>
      <c r="AJ4400" s="11">
        <f t="shared" si="2330"/>
        <v>45579</v>
      </c>
      <c r="AQ4400" s="53"/>
      <c r="AR4400" s="53"/>
    </row>
    <row r="4401" spans="1:44" x14ac:dyDescent="0.2">
      <c r="A4401" s="158">
        <f t="shared" si="2325"/>
        <v>45557</v>
      </c>
      <c r="B4401" s="2">
        <f t="shared" si="2309"/>
        <v>131845.91769734921</v>
      </c>
      <c r="C4401" s="2">
        <f t="shared" si="2326"/>
        <v>84315.036365659995</v>
      </c>
      <c r="D4401" s="2">
        <f>SUM(Y4401:Y$4727)</f>
        <v>25321.820711349999</v>
      </c>
      <c r="E4401" s="73">
        <f t="shared" si="2310"/>
        <v>58993.215654309999</v>
      </c>
      <c r="F4401" s="88">
        <f t="shared" si="2336"/>
        <v>6455.85</v>
      </c>
      <c r="G4401" s="3">
        <f>IF(AND(N4401=1,N4400&gt;1),VLOOKUP(A4400,[1]Plan1!$BK$81:$BM$259,3),G4400)</f>
        <v>6413.24</v>
      </c>
      <c r="H4401" s="11">
        <f t="shared" si="2337"/>
        <v>45490</v>
      </c>
      <c r="I4401" s="11">
        <f t="shared" si="2338"/>
        <v>45521</v>
      </c>
      <c r="J4401" s="12">
        <f t="shared" si="2311"/>
        <v>-6.6002153085962245E-3</v>
      </c>
      <c r="K4401" s="11">
        <f t="shared" si="2327"/>
        <v>45579</v>
      </c>
      <c r="L4401" s="11">
        <f t="shared" si="2312"/>
        <v>45579</v>
      </c>
      <c r="M4401" s="1">
        <f t="shared" si="2331"/>
        <v>20</v>
      </c>
      <c r="N4401" s="1">
        <f t="shared" si="2313"/>
        <v>5</v>
      </c>
      <c r="O4401" s="2">
        <f t="shared" si="2314"/>
        <v>0.99834584000000004</v>
      </c>
      <c r="P4401" s="13">
        <f t="shared" si="2339"/>
        <v>0.99339977999999995</v>
      </c>
      <c r="Q4401" s="13">
        <f t="shared" si="2332"/>
        <v>1.5641273691737458</v>
      </c>
      <c r="R4401" s="2">
        <f t="shared" si="2335"/>
        <v>1.5615400500000001</v>
      </c>
      <c r="S4401" s="2">
        <f t="shared" si="2328"/>
        <v>1.5641273600000001</v>
      </c>
      <c r="T4401" s="2">
        <f t="shared" si="2315"/>
        <v>131879.45523892</v>
      </c>
      <c r="U4401" s="2">
        <f t="shared" si="2316"/>
        <v>14284.731868287199</v>
      </c>
      <c r="V4401" s="2">
        <f t="shared" si="2317"/>
        <v>33127.053268182026</v>
      </c>
      <c r="W4401" s="2">
        <f t="shared" si="2318"/>
        <v>131726.82150212923</v>
      </c>
      <c r="X4401" s="17">
        <f t="shared" si="2319"/>
        <v>0</v>
      </c>
      <c r="Y4401" s="2">
        <f t="shared" si="2320"/>
        <v>0</v>
      </c>
      <c r="Z4401" s="72">
        <f t="shared" si="2321"/>
        <v>0</v>
      </c>
      <c r="AA4401" s="2">
        <f t="shared" si="2340"/>
        <v>0</v>
      </c>
      <c r="AB4401" s="12">
        <f t="shared" si="2329"/>
        <v>4.6600000000000003E-2</v>
      </c>
      <c r="AC4401" s="17">
        <f t="shared" si="2322"/>
        <v>5</v>
      </c>
      <c r="AD4401" s="17">
        <v>252</v>
      </c>
      <c r="AE4401" s="13">
        <f t="shared" si="2333"/>
        <v>1.000904115</v>
      </c>
      <c r="AF4401" s="2">
        <f t="shared" si="2341"/>
        <v>119.23419367</v>
      </c>
      <c r="AG4401" s="2">
        <f t="shared" si="2323"/>
        <v>119.09619522</v>
      </c>
      <c r="AH4401" s="3">
        <f t="shared" si="2324"/>
        <v>0</v>
      </c>
      <c r="AI4401" s="4" t="str">
        <f t="shared" si="2334"/>
        <v>A+J=</v>
      </c>
      <c r="AJ4401" s="11">
        <f t="shared" si="2330"/>
        <v>45579</v>
      </c>
      <c r="AQ4401" s="53"/>
      <c r="AR4401" s="53"/>
    </row>
    <row r="4402" spans="1:44" x14ac:dyDescent="0.2">
      <c r="A4402" s="158">
        <f t="shared" si="2325"/>
        <v>45558</v>
      </c>
      <c r="B4402" s="2">
        <f t="shared" si="2309"/>
        <v>131845.91769734921</v>
      </c>
      <c r="C4402" s="2">
        <f t="shared" si="2326"/>
        <v>84315.036365659995</v>
      </c>
      <c r="D4402" s="2">
        <f>SUM(Y4402:Y$4727)</f>
        <v>25321.820711349999</v>
      </c>
      <c r="E4402" s="73">
        <f t="shared" si="2310"/>
        <v>58993.215654309999</v>
      </c>
      <c r="F4402" s="88">
        <f t="shared" si="2336"/>
        <v>6455.85</v>
      </c>
      <c r="G4402" s="3">
        <f>IF(AND(N4402=1,N4401&gt;1),VLOOKUP(A4401,[1]Plan1!$BK$81:$BM$259,3),G4401)</f>
        <v>6413.24</v>
      </c>
      <c r="H4402" s="11">
        <f t="shared" si="2337"/>
        <v>45490</v>
      </c>
      <c r="I4402" s="11">
        <f t="shared" si="2338"/>
        <v>45521</v>
      </c>
      <c r="J4402" s="12">
        <f t="shared" si="2311"/>
        <v>-6.6002153085962245E-3</v>
      </c>
      <c r="K4402" s="11">
        <f t="shared" si="2327"/>
        <v>45579</v>
      </c>
      <c r="L4402" s="11">
        <f t="shared" si="2312"/>
        <v>45579</v>
      </c>
      <c r="M4402" s="1">
        <f t="shared" si="2331"/>
        <v>20</v>
      </c>
      <c r="N4402" s="1">
        <f t="shared" si="2313"/>
        <v>5</v>
      </c>
      <c r="O4402" s="2">
        <f t="shared" si="2314"/>
        <v>0.99834584000000004</v>
      </c>
      <c r="P4402" s="13">
        <f t="shared" si="2339"/>
        <v>0.99339977999999995</v>
      </c>
      <c r="Q4402" s="13">
        <f t="shared" si="2332"/>
        <v>1.5641273691737458</v>
      </c>
      <c r="R4402" s="2">
        <f t="shared" si="2335"/>
        <v>1.5615400500000001</v>
      </c>
      <c r="S4402" s="2">
        <f t="shared" si="2328"/>
        <v>1.5641273600000001</v>
      </c>
      <c r="T4402" s="2">
        <f t="shared" si="2315"/>
        <v>131879.45523892</v>
      </c>
      <c r="U4402" s="2">
        <f t="shared" si="2316"/>
        <v>14284.731868287199</v>
      </c>
      <c r="V4402" s="2">
        <f t="shared" si="2317"/>
        <v>33127.053268182026</v>
      </c>
      <c r="W4402" s="2">
        <f t="shared" si="2318"/>
        <v>131726.82150212923</v>
      </c>
      <c r="X4402" s="17">
        <f t="shared" si="2319"/>
        <v>0</v>
      </c>
      <c r="Y4402" s="2">
        <f t="shared" si="2320"/>
        <v>0</v>
      </c>
      <c r="Z4402" s="72">
        <f t="shared" si="2321"/>
        <v>0</v>
      </c>
      <c r="AA4402" s="2">
        <f t="shared" si="2340"/>
        <v>0</v>
      </c>
      <c r="AB4402" s="12">
        <f t="shared" si="2329"/>
        <v>4.6600000000000003E-2</v>
      </c>
      <c r="AC4402" s="17">
        <f t="shared" si="2322"/>
        <v>5</v>
      </c>
      <c r="AD4402" s="17">
        <v>252</v>
      </c>
      <c r="AE4402" s="13">
        <f t="shared" si="2333"/>
        <v>1.000904115</v>
      </c>
      <c r="AF4402" s="2">
        <f t="shared" si="2341"/>
        <v>119.23419367</v>
      </c>
      <c r="AG4402" s="2">
        <f t="shared" si="2323"/>
        <v>119.09619522</v>
      </c>
      <c r="AH4402" s="3">
        <f t="shared" si="2324"/>
        <v>0</v>
      </c>
      <c r="AI4402" s="4" t="str">
        <f t="shared" si="2334"/>
        <v>A+J=</v>
      </c>
      <c r="AJ4402" s="11">
        <f t="shared" si="2330"/>
        <v>45579</v>
      </c>
      <c r="AQ4402" s="53"/>
      <c r="AR4402" s="53"/>
    </row>
    <row r="4403" spans="1:44" x14ac:dyDescent="0.2">
      <c r="A4403" s="158">
        <f t="shared" si="2325"/>
        <v>45559</v>
      </c>
      <c r="B4403" s="2">
        <f t="shared" si="2309"/>
        <v>131839.22021293672</v>
      </c>
      <c r="C4403" s="2">
        <f t="shared" si="2326"/>
        <v>84315.036365659995</v>
      </c>
      <c r="D4403" s="2">
        <f>SUM(Y4403:Y$4727)</f>
        <v>25321.820711349999</v>
      </c>
      <c r="E4403" s="73">
        <f t="shared" si="2310"/>
        <v>58993.215654309999</v>
      </c>
      <c r="F4403" s="88">
        <f t="shared" si="2336"/>
        <v>6455.85</v>
      </c>
      <c r="G4403" s="3">
        <f>IF(AND(N4403=1,N4402&gt;1),VLOOKUP(A4402,[1]Plan1!$BK$81:$BM$259,3),G4402)</f>
        <v>6413.24</v>
      </c>
      <c r="H4403" s="11">
        <f t="shared" si="2337"/>
        <v>45490</v>
      </c>
      <c r="I4403" s="11">
        <f t="shared" si="2338"/>
        <v>45521</v>
      </c>
      <c r="J4403" s="12">
        <f t="shared" si="2311"/>
        <v>-6.6002153085962245E-3</v>
      </c>
      <c r="K4403" s="11">
        <f t="shared" si="2327"/>
        <v>45579</v>
      </c>
      <c r="L4403" s="11">
        <f t="shared" si="2312"/>
        <v>45579</v>
      </c>
      <c r="M4403" s="1">
        <f t="shared" si="2331"/>
        <v>20</v>
      </c>
      <c r="N4403" s="1">
        <f t="shared" si="2313"/>
        <v>6</v>
      </c>
      <c r="O4403" s="2">
        <f t="shared" si="2314"/>
        <v>0.99801534000000003</v>
      </c>
      <c r="P4403" s="13">
        <f t="shared" si="2339"/>
        <v>0.99339977999999995</v>
      </c>
      <c r="Q4403" s="13">
        <f t="shared" si="2332"/>
        <v>1.5641273691737458</v>
      </c>
      <c r="R4403" s="2">
        <f t="shared" si="2335"/>
        <v>1.5610231000000001</v>
      </c>
      <c r="S4403" s="2">
        <f t="shared" si="2328"/>
        <v>1.5641273600000001</v>
      </c>
      <c r="T4403" s="2">
        <f t="shared" si="2315"/>
        <v>131879.45523892</v>
      </c>
      <c r="U4403" s="2">
        <f t="shared" si="2316"/>
        <v>14284.731868287199</v>
      </c>
      <c r="V4403" s="2">
        <f t="shared" si="2317"/>
        <v>33096.556725349532</v>
      </c>
      <c r="W4403" s="2">
        <f t="shared" si="2318"/>
        <v>131696.32495929673</v>
      </c>
      <c r="X4403" s="17">
        <f t="shared" si="2319"/>
        <v>0</v>
      </c>
      <c r="Y4403" s="2">
        <f t="shared" si="2320"/>
        <v>0</v>
      </c>
      <c r="Z4403" s="72">
        <f t="shared" si="2321"/>
        <v>0</v>
      </c>
      <c r="AA4403" s="2">
        <f t="shared" si="2340"/>
        <v>0</v>
      </c>
      <c r="AB4403" s="12">
        <f t="shared" si="2329"/>
        <v>4.6600000000000003E-2</v>
      </c>
      <c r="AC4403" s="17">
        <f t="shared" si="2322"/>
        <v>6</v>
      </c>
      <c r="AD4403" s="17">
        <v>252</v>
      </c>
      <c r="AE4403" s="13">
        <f t="shared" si="2333"/>
        <v>1.0010850360000001</v>
      </c>
      <c r="AF4403" s="2">
        <f t="shared" si="2341"/>
        <v>143.09395659</v>
      </c>
      <c r="AG4403" s="2">
        <f t="shared" si="2323"/>
        <v>142.89525363999999</v>
      </c>
      <c r="AH4403" s="3">
        <f t="shared" si="2324"/>
        <v>0</v>
      </c>
      <c r="AI4403" s="4" t="str">
        <f t="shared" si="2334"/>
        <v>A+J=</v>
      </c>
      <c r="AJ4403" s="11">
        <f t="shared" si="2330"/>
        <v>45579</v>
      </c>
      <c r="AQ4403" s="53"/>
      <c r="AR4403" s="53"/>
    </row>
    <row r="4404" spans="1:44" x14ac:dyDescent="0.2">
      <c r="A4404" s="158">
        <f t="shared" si="2325"/>
        <v>45560</v>
      </c>
      <c r="B4404" s="2">
        <f t="shared" si="2309"/>
        <v>131832.52667080302</v>
      </c>
      <c r="C4404" s="2">
        <f t="shared" si="2326"/>
        <v>84315.036365659995</v>
      </c>
      <c r="D4404" s="2">
        <f>SUM(Y4404:Y$4727)</f>
        <v>25321.820711349999</v>
      </c>
      <c r="E4404" s="73">
        <f t="shared" si="2310"/>
        <v>58993.215654309999</v>
      </c>
      <c r="F4404" s="88">
        <f t="shared" si="2336"/>
        <v>6455.85</v>
      </c>
      <c r="G4404" s="3">
        <f>IF(AND(N4404=1,N4403&gt;1),VLOOKUP(A4403,[1]Plan1!$BK$81:$BM$259,3),G4403)</f>
        <v>6413.24</v>
      </c>
      <c r="H4404" s="11">
        <f t="shared" si="2337"/>
        <v>45490</v>
      </c>
      <c r="I4404" s="11">
        <f t="shared" si="2338"/>
        <v>45521</v>
      </c>
      <c r="J4404" s="12">
        <f t="shared" si="2311"/>
        <v>-6.6002153085962245E-3</v>
      </c>
      <c r="K4404" s="11">
        <f t="shared" si="2327"/>
        <v>45579</v>
      </c>
      <c r="L4404" s="11">
        <f t="shared" si="2312"/>
        <v>45579</v>
      </c>
      <c r="M4404" s="1">
        <f t="shared" si="2331"/>
        <v>20</v>
      </c>
      <c r="N4404" s="1">
        <f t="shared" si="2313"/>
        <v>7</v>
      </c>
      <c r="O4404" s="2">
        <f t="shared" si="2314"/>
        <v>0.99768495000000001</v>
      </c>
      <c r="P4404" s="13">
        <f t="shared" si="2339"/>
        <v>0.99339977999999995</v>
      </c>
      <c r="Q4404" s="13">
        <f t="shared" si="2332"/>
        <v>1.5641273691737458</v>
      </c>
      <c r="R4404" s="2">
        <f t="shared" si="2335"/>
        <v>1.5605063299999999</v>
      </c>
      <c r="S4404" s="2">
        <f t="shared" si="2328"/>
        <v>1.5641273600000001</v>
      </c>
      <c r="T4404" s="2">
        <f t="shared" si="2315"/>
        <v>131879.45523892</v>
      </c>
      <c r="U4404" s="2">
        <f t="shared" si="2316"/>
        <v>14284.731868287199</v>
      </c>
      <c r="V4404" s="2">
        <f t="shared" si="2317"/>
        <v>33066.070801295842</v>
      </c>
      <c r="W4404" s="2">
        <f t="shared" si="2318"/>
        <v>131665.83903524303</v>
      </c>
      <c r="X4404" s="17">
        <f t="shared" si="2319"/>
        <v>0</v>
      </c>
      <c r="Y4404" s="2">
        <f t="shared" si="2320"/>
        <v>0</v>
      </c>
      <c r="Z4404" s="72">
        <f t="shared" si="2321"/>
        <v>0</v>
      </c>
      <c r="AA4404" s="2">
        <f t="shared" si="2340"/>
        <v>0</v>
      </c>
      <c r="AB4404" s="12">
        <f t="shared" si="2329"/>
        <v>4.6600000000000003E-2</v>
      </c>
      <c r="AC4404" s="17">
        <f t="shared" si="2322"/>
        <v>7</v>
      </c>
      <c r="AD4404" s="17">
        <v>252</v>
      </c>
      <c r="AE4404" s="13">
        <f t="shared" si="2333"/>
        <v>1.0012659900000001</v>
      </c>
      <c r="AF4404" s="2">
        <f t="shared" si="2341"/>
        <v>166.95807153000001</v>
      </c>
      <c r="AG4404" s="2">
        <f t="shared" si="2323"/>
        <v>166.68763555999999</v>
      </c>
      <c r="AH4404" s="3">
        <f t="shared" si="2324"/>
        <v>0</v>
      </c>
      <c r="AI4404" s="4" t="str">
        <f t="shared" si="2334"/>
        <v>A+J=</v>
      </c>
      <c r="AJ4404" s="11">
        <f t="shared" si="2330"/>
        <v>45579</v>
      </c>
      <c r="AQ4404" s="53"/>
      <c r="AR4404" s="53"/>
    </row>
    <row r="4405" spans="1:44" x14ac:dyDescent="0.2">
      <c r="A4405" s="158">
        <f t="shared" si="2325"/>
        <v>45561</v>
      </c>
      <c r="B4405" s="2">
        <f t="shared" si="2309"/>
        <v>131825.83576046387</v>
      </c>
      <c r="C4405" s="2">
        <f t="shared" si="2326"/>
        <v>84315.036365659995</v>
      </c>
      <c r="D4405" s="2">
        <f>SUM(Y4405:Y$4727)</f>
        <v>25321.820711349999</v>
      </c>
      <c r="E4405" s="73">
        <f t="shared" si="2310"/>
        <v>58993.215654309999</v>
      </c>
      <c r="F4405" s="88">
        <f t="shared" si="2336"/>
        <v>6455.85</v>
      </c>
      <c r="G4405" s="3">
        <f>IF(AND(N4405=1,N4404&gt;1),VLOOKUP(A4404,[1]Plan1!$BK$81:$BM$259,3),G4404)</f>
        <v>6413.24</v>
      </c>
      <c r="H4405" s="11">
        <f t="shared" si="2337"/>
        <v>45490</v>
      </c>
      <c r="I4405" s="11">
        <f t="shared" si="2338"/>
        <v>45521</v>
      </c>
      <c r="J4405" s="12">
        <f t="shared" si="2311"/>
        <v>-6.6002153085962245E-3</v>
      </c>
      <c r="K4405" s="11">
        <f t="shared" si="2327"/>
        <v>45579</v>
      </c>
      <c r="L4405" s="11">
        <f t="shared" si="2312"/>
        <v>45579</v>
      </c>
      <c r="M4405" s="1">
        <f t="shared" si="2331"/>
        <v>20</v>
      </c>
      <c r="N4405" s="1">
        <f t="shared" si="2313"/>
        <v>8</v>
      </c>
      <c r="O4405" s="2">
        <f t="shared" si="2314"/>
        <v>0.99735465999999995</v>
      </c>
      <c r="P4405" s="13">
        <f t="shared" si="2339"/>
        <v>0.99339977999999995</v>
      </c>
      <c r="Q4405" s="13">
        <f t="shared" si="2332"/>
        <v>1.5641273691737458</v>
      </c>
      <c r="R4405" s="2">
        <f t="shared" si="2335"/>
        <v>1.5599897199999999</v>
      </c>
      <c r="S4405" s="2">
        <f t="shared" si="2328"/>
        <v>1.5641273600000001</v>
      </c>
      <c r="T4405" s="2">
        <f t="shared" si="2315"/>
        <v>131879.45523892</v>
      </c>
      <c r="U4405" s="2">
        <f t="shared" si="2316"/>
        <v>14284.731868287199</v>
      </c>
      <c r="V4405" s="2">
        <f t="shared" si="2317"/>
        <v>33035.594316156668</v>
      </c>
      <c r="W4405" s="2">
        <f t="shared" si="2318"/>
        <v>131635.36255010386</v>
      </c>
      <c r="X4405" s="17">
        <f t="shared" si="2319"/>
        <v>0</v>
      </c>
      <c r="Y4405" s="2">
        <f t="shared" si="2320"/>
        <v>0</v>
      </c>
      <c r="Z4405" s="72">
        <f t="shared" si="2321"/>
        <v>0</v>
      </c>
      <c r="AA4405" s="2">
        <f t="shared" si="2340"/>
        <v>0</v>
      </c>
      <c r="AB4405" s="12">
        <f t="shared" si="2329"/>
        <v>4.6600000000000003E-2</v>
      </c>
      <c r="AC4405" s="17">
        <f t="shared" si="2322"/>
        <v>8</v>
      </c>
      <c r="AD4405" s="17">
        <v>252</v>
      </c>
      <c r="AE4405" s="13">
        <f t="shared" si="2333"/>
        <v>1.001446976</v>
      </c>
      <c r="AF4405" s="2">
        <f t="shared" si="2341"/>
        <v>190.82640662</v>
      </c>
      <c r="AG4405" s="2">
        <f t="shared" si="2323"/>
        <v>190.47321036</v>
      </c>
      <c r="AH4405" s="3">
        <f t="shared" si="2324"/>
        <v>0</v>
      </c>
      <c r="AI4405" s="4" t="str">
        <f t="shared" si="2334"/>
        <v>A+J=</v>
      </c>
      <c r="AJ4405" s="11">
        <f t="shared" si="2330"/>
        <v>45579</v>
      </c>
      <c r="AQ4405" s="53"/>
      <c r="AR4405" s="53"/>
    </row>
    <row r="4406" spans="1:44" x14ac:dyDescent="0.2">
      <c r="A4406" s="158">
        <f t="shared" si="2325"/>
        <v>45562</v>
      </c>
      <c r="B4406" s="2">
        <f t="shared" si="2309"/>
        <v>131819.1489291235</v>
      </c>
      <c r="C4406" s="2">
        <f t="shared" si="2326"/>
        <v>84315.036365659995</v>
      </c>
      <c r="D4406" s="2">
        <f>SUM(Y4406:Y$4727)</f>
        <v>25321.820711349999</v>
      </c>
      <c r="E4406" s="73">
        <f t="shared" si="2310"/>
        <v>58993.215654309999</v>
      </c>
      <c r="F4406" s="88">
        <f t="shared" si="2336"/>
        <v>6455.85</v>
      </c>
      <c r="G4406" s="3">
        <f>IF(AND(N4406=1,N4405&gt;1),VLOOKUP(A4405,[1]Plan1!$BK$81:$BM$259,3),G4405)</f>
        <v>6413.24</v>
      </c>
      <c r="H4406" s="11">
        <f t="shared" si="2337"/>
        <v>45490</v>
      </c>
      <c r="I4406" s="11">
        <f t="shared" si="2338"/>
        <v>45521</v>
      </c>
      <c r="J4406" s="12">
        <f t="shared" si="2311"/>
        <v>-6.6002153085962245E-3</v>
      </c>
      <c r="K4406" s="11">
        <f t="shared" si="2327"/>
        <v>45579</v>
      </c>
      <c r="L4406" s="11">
        <f t="shared" si="2312"/>
        <v>45579</v>
      </c>
      <c r="M4406" s="1">
        <f t="shared" si="2331"/>
        <v>20</v>
      </c>
      <c r="N4406" s="1">
        <f t="shared" si="2313"/>
        <v>9</v>
      </c>
      <c r="O4406" s="2">
        <f t="shared" si="2314"/>
        <v>0.99702449000000004</v>
      </c>
      <c r="P4406" s="13">
        <f t="shared" si="2339"/>
        <v>0.99339977999999995</v>
      </c>
      <c r="Q4406" s="13">
        <f t="shared" si="2332"/>
        <v>1.5641273691737458</v>
      </c>
      <c r="R4406" s="2">
        <f t="shared" si="2335"/>
        <v>1.5594732899999999</v>
      </c>
      <c r="S4406" s="2">
        <f t="shared" si="2328"/>
        <v>1.5641273600000001</v>
      </c>
      <c r="T4406" s="2">
        <f t="shared" si="2315"/>
        <v>131879.45523892</v>
      </c>
      <c r="U4406" s="2">
        <f t="shared" si="2316"/>
        <v>14284.731868287199</v>
      </c>
      <c r="V4406" s="2">
        <f t="shared" si="2317"/>
        <v>33005.128449796313</v>
      </c>
      <c r="W4406" s="2">
        <f t="shared" si="2318"/>
        <v>131604.89668374351</v>
      </c>
      <c r="X4406" s="17">
        <f t="shared" si="2319"/>
        <v>0</v>
      </c>
      <c r="Y4406" s="2">
        <f t="shared" si="2320"/>
        <v>0</v>
      </c>
      <c r="Z4406" s="72">
        <f t="shared" si="2321"/>
        <v>0</v>
      </c>
      <c r="AA4406" s="2">
        <f t="shared" si="2340"/>
        <v>0</v>
      </c>
      <c r="AB4406" s="12">
        <f t="shared" si="2329"/>
        <v>4.6600000000000003E-2</v>
      </c>
      <c r="AC4406" s="17">
        <f t="shared" si="2322"/>
        <v>9</v>
      </c>
      <c r="AD4406" s="17">
        <v>252</v>
      </c>
      <c r="AE4406" s="13">
        <f t="shared" si="2333"/>
        <v>1.0016279960000001</v>
      </c>
      <c r="AF4406" s="2">
        <f t="shared" si="2341"/>
        <v>214.69922561000001</v>
      </c>
      <c r="AG4406" s="2">
        <f t="shared" si="2323"/>
        <v>214.25224538000001</v>
      </c>
      <c r="AH4406" s="3">
        <f t="shared" si="2324"/>
        <v>0</v>
      </c>
      <c r="AI4406" s="4" t="str">
        <f t="shared" si="2334"/>
        <v>A+J=</v>
      </c>
      <c r="AJ4406" s="11">
        <f t="shared" si="2330"/>
        <v>45579</v>
      </c>
      <c r="AQ4406" s="53"/>
      <c r="AR4406" s="53"/>
    </row>
    <row r="4407" spans="1:44" x14ac:dyDescent="0.2">
      <c r="A4407" s="158">
        <f t="shared" si="2325"/>
        <v>45563</v>
      </c>
      <c r="B4407" s="2">
        <f t="shared" si="2309"/>
        <v>131812.46473428764</v>
      </c>
      <c r="C4407" s="2">
        <f t="shared" si="2326"/>
        <v>84315.036365659995</v>
      </c>
      <c r="D4407" s="2">
        <f>SUM(Y4407:Y$4727)</f>
        <v>25321.820711349999</v>
      </c>
      <c r="E4407" s="73">
        <f t="shared" si="2310"/>
        <v>58993.215654309999</v>
      </c>
      <c r="F4407" s="88">
        <f t="shared" si="2336"/>
        <v>6455.85</v>
      </c>
      <c r="G4407" s="3">
        <f>IF(AND(N4407=1,N4406&gt;1),VLOOKUP(A4406,[1]Plan1!$BK$81:$BM$259,3),G4406)</f>
        <v>6413.24</v>
      </c>
      <c r="H4407" s="11">
        <f t="shared" si="2337"/>
        <v>45490</v>
      </c>
      <c r="I4407" s="11">
        <f t="shared" si="2338"/>
        <v>45521</v>
      </c>
      <c r="J4407" s="12">
        <f t="shared" si="2311"/>
        <v>-6.6002153085962245E-3</v>
      </c>
      <c r="K4407" s="11">
        <f t="shared" si="2327"/>
        <v>45579</v>
      </c>
      <c r="L4407" s="11">
        <f t="shared" si="2312"/>
        <v>45579</v>
      </c>
      <c r="M4407" s="1">
        <f t="shared" si="2331"/>
        <v>20</v>
      </c>
      <c r="N4407" s="1">
        <f t="shared" si="2313"/>
        <v>10</v>
      </c>
      <c r="O4407" s="2">
        <f t="shared" si="2314"/>
        <v>0.99669441999999997</v>
      </c>
      <c r="P4407" s="13">
        <f t="shared" si="2339"/>
        <v>0.99339977999999995</v>
      </c>
      <c r="Q4407" s="13">
        <f t="shared" si="2332"/>
        <v>1.5641273691737458</v>
      </c>
      <c r="R4407" s="2">
        <f t="shared" si="2335"/>
        <v>1.55895702</v>
      </c>
      <c r="S4407" s="2">
        <f t="shared" si="2328"/>
        <v>1.5641273600000001</v>
      </c>
      <c r="T4407" s="2">
        <f t="shared" si="2315"/>
        <v>131879.45523892</v>
      </c>
      <c r="U4407" s="2">
        <f t="shared" si="2316"/>
        <v>14284.731868287199</v>
      </c>
      <c r="V4407" s="2">
        <f t="shared" si="2317"/>
        <v>32974.672022350467</v>
      </c>
      <c r="W4407" s="2">
        <f t="shared" si="2318"/>
        <v>131574.44025629765</v>
      </c>
      <c r="X4407" s="17">
        <f t="shared" si="2319"/>
        <v>0</v>
      </c>
      <c r="Y4407" s="2">
        <f t="shared" si="2320"/>
        <v>0</v>
      </c>
      <c r="Z4407" s="72">
        <f t="shared" si="2321"/>
        <v>0</v>
      </c>
      <c r="AA4407" s="2">
        <f t="shared" si="2340"/>
        <v>0</v>
      </c>
      <c r="AB4407" s="12">
        <f t="shared" si="2329"/>
        <v>4.6600000000000003E-2</v>
      </c>
      <c r="AC4407" s="17">
        <f t="shared" si="2322"/>
        <v>10</v>
      </c>
      <c r="AD4407" s="17">
        <v>252</v>
      </c>
      <c r="AE4407" s="13">
        <f t="shared" si="2333"/>
        <v>1.0018090479999999</v>
      </c>
      <c r="AF4407" s="2">
        <f t="shared" si="2341"/>
        <v>238.57626474</v>
      </c>
      <c r="AG4407" s="2">
        <f t="shared" si="2323"/>
        <v>238.02447799000001</v>
      </c>
      <c r="AH4407" s="3">
        <f t="shared" si="2324"/>
        <v>0</v>
      </c>
      <c r="AI4407" s="4" t="str">
        <f t="shared" si="2334"/>
        <v>A+J=</v>
      </c>
      <c r="AJ4407" s="11">
        <f t="shared" si="2330"/>
        <v>45579</v>
      </c>
      <c r="AQ4407" s="53"/>
      <c r="AR4407" s="53"/>
    </row>
    <row r="4408" spans="1:44" x14ac:dyDescent="0.2">
      <c r="A4408" s="158">
        <f t="shared" si="2325"/>
        <v>45564</v>
      </c>
      <c r="B4408" s="2">
        <f t="shared" si="2309"/>
        <v>131812.46473428764</v>
      </c>
      <c r="C4408" s="2">
        <f t="shared" si="2326"/>
        <v>84315.036365659995</v>
      </c>
      <c r="D4408" s="2">
        <f>SUM(Y4408:Y$4727)</f>
        <v>25321.820711349999</v>
      </c>
      <c r="E4408" s="73">
        <f t="shared" si="2310"/>
        <v>58993.215654309999</v>
      </c>
      <c r="F4408" s="88">
        <f t="shared" si="2336"/>
        <v>6455.85</v>
      </c>
      <c r="G4408" s="3">
        <f>IF(AND(N4408=1,N4407&gt;1),VLOOKUP(A4407,[1]Plan1!$BK$81:$BM$259,3),G4407)</f>
        <v>6413.24</v>
      </c>
      <c r="H4408" s="11">
        <f t="shared" si="2337"/>
        <v>45490</v>
      </c>
      <c r="I4408" s="11">
        <f t="shared" si="2338"/>
        <v>45521</v>
      </c>
      <c r="J4408" s="12">
        <f t="shared" si="2311"/>
        <v>-6.6002153085962245E-3</v>
      </c>
      <c r="K4408" s="11">
        <f t="shared" si="2327"/>
        <v>45579</v>
      </c>
      <c r="L4408" s="11">
        <f t="shared" si="2312"/>
        <v>45579</v>
      </c>
      <c r="M4408" s="1">
        <f t="shared" si="2331"/>
        <v>20</v>
      </c>
      <c r="N4408" s="1">
        <f t="shared" si="2313"/>
        <v>10</v>
      </c>
      <c r="O4408" s="2">
        <f t="shared" si="2314"/>
        <v>0.99669441999999997</v>
      </c>
      <c r="P4408" s="13">
        <f t="shared" si="2339"/>
        <v>0.99339977999999995</v>
      </c>
      <c r="Q4408" s="13">
        <f t="shared" si="2332"/>
        <v>1.5641273691737458</v>
      </c>
      <c r="R4408" s="2">
        <f t="shared" si="2335"/>
        <v>1.55895702</v>
      </c>
      <c r="S4408" s="2">
        <f t="shared" si="2328"/>
        <v>1.5641273600000001</v>
      </c>
      <c r="T4408" s="2">
        <f t="shared" si="2315"/>
        <v>131879.45523892</v>
      </c>
      <c r="U4408" s="2">
        <f t="shared" si="2316"/>
        <v>14284.731868287199</v>
      </c>
      <c r="V4408" s="2">
        <f t="shared" si="2317"/>
        <v>32974.672022350467</v>
      </c>
      <c r="W4408" s="2">
        <f t="shared" si="2318"/>
        <v>131574.44025629765</v>
      </c>
      <c r="X4408" s="17">
        <f t="shared" si="2319"/>
        <v>0</v>
      </c>
      <c r="Y4408" s="2">
        <f t="shared" si="2320"/>
        <v>0</v>
      </c>
      <c r="Z4408" s="72">
        <f t="shared" si="2321"/>
        <v>0</v>
      </c>
      <c r="AA4408" s="2">
        <f t="shared" si="2340"/>
        <v>0</v>
      </c>
      <c r="AB4408" s="12">
        <f t="shared" si="2329"/>
        <v>4.6600000000000003E-2</v>
      </c>
      <c r="AC4408" s="17">
        <f t="shared" si="2322"/>
        <v>10</v>
      </c>
      <c r="AD4408" s="17">
        <v>252</v>
      </c>
      <c r="AE4408" s="13">
        <f t="shared" si="2333"/>
        <v>1.0018090479999999</v>
      </c>
      <c r="AF4408" s="2">
        <f t="shared" si="2341"/>
        <v>238.57626474</v>
      </c>
      <c r="AG4408" s="2">
        <f t="shared" si="2323"/>
        <v>238.02447799000001</v>
      </c>
      <c r="AH4408" s="3">
        <f t="shared" si="2324"/>
        <v>0</v>
      </c>
      <c r="AI4408" s="4" t="str">
        <f t="shared" si="2334"/>
        <v>A+J=</v>
      </c>
      <c r="AJ4408" s="11">
        <f t="shared" si="2330"/>
        <v>45579</v>
      </c>
      <c r="AQ4408" s="53"/>
      <c r="AR4408" s="53"/>
    </row>
    <row r="4409" spans="1:44" x14ac:dyDescent="0.2">
      <c r="A4409" s="158">
        <f t="shared" si="2325"/>
        <v>45565</v>
      </c>
      <c r="B4409" s="2">
        <f t="shared" si="2309"/>
        <v>131812.46473428764</v>
      </c>
      <c r="C4409" s="2">
        <f t="shared" si="2326"/>
        <v>84315.036365659995</v>
      </c>
      <c r="D4409" s="2">
        <f>SUM(Y4409:Y$4727)</f>
        <v>25321.820711349999</v>
      </c>
      <c r="E4409" s="73">
        <f t="shared" si="2310"/>
        <v>58993.215654309999</v>
      </c>
      <c r="F4409" s="88">
        <f t="shared" si="2336"/>
        <v>6455.85</v>
      </c>
      <c r="G4409" s="3">
        <f>IF(AND(N4409=1,N4408&gt;1),VLOOKUP(A4408,[1]Plan1!$BK$81:$BM$259,3),G4408)</f>
        <v>6413.24</v>
      </c>
      <c r="H4409" s="11">
        <f t="shared" si="2337"/>
        <v>45490</v>
      </c>
      <c r="I4409" s="11">
        <f t="shared" si="2338"/>
        <v>45521</v>
      </c>
      <c r="J4409" s="12">
        <f t="shared" si="2311"/>
        <v>-6.6002153085962245E-3</v>
      </c>
      <c r="K4409" s="11">
        <f t="shared" si="2327"/>
        <v>45579</v>
      </c>
      <c r="L4409" s="11">
        <f t="shared" si="2312"/>
        <v>45579</v>
      </c>
      <c r="M4409" s="1">
        <f t="shared" si="2331"/>
        <v>20</v>
      </c>
      <c r="N4409" s="1">
        <f t="shared" si="2313"/>
        <v>10</v>
      </c>
      <c r="O4409" s="2">
        <f t="shared" si="2314"/>
        <v>0.99669441999999997</v>
      </c>
      <c r="P4409" s="13">
        <f t="shared" si="2339"/>
        <v>0.99339977999999995</v>
      </c>
      <c r="Q4409" s="13">
        <f t="shared" si="2332"/>
        <v>1.5641273691737458</v>
      </c>
      <c r="R4409" s="2">
        <f t="shared" si="2335"/>
        <v>1.55895702</v>
      </c>
      <c r="S4409" s="2">
        <f t="shared" si="2328"/>
        <v>1.5641273600000001</v>
      </c>
      <c r="T4409" s="2">
        <f t="shared" si="2315"/>
        <v>131879.45523892</v>
      </c>
      <c r="U4409" s="2">
        <f t="shared" si="2316"/>
        <v>14284.731868287199</v>
      </c>
      <c r="V4409" s="2">
        <f t="shared" si="2317"/>
        <v>32974.672022350467</v>
      </c>
      <c r="W4409" s="2">
        <f t="shared" si="2318"/>
        <v>131574.44025629765</v>
      </c>
      <c r="X4409" s="17">
        <f t="shared" si="2319"/>
        <v>0</v>
      </c>
      <c r="Y4409" s="2">
        <f t="shared" si="2320"/>
        <v>0</v>
      </c>
      <c r="Z4409" s="72">
        <f t="shared" si="2321"/>
        <v>0</v>
      </c>
      <c r="AA4409" s="2">
        <f t="shared" si="2340"/>
        <v>0</v>
      </c>
      <c r="AB4409" s="12">
        <f t="shared" si="2329"/>
        <v>4.6600000000000003E-2</v>
      </c>
      <c r="AC4409" s="17">
        <f t="shared" si="2322"/>
        <v>10</v>
      </c>
      <c r="AD4409" s="17">
        <v>252</v>
      </c>
      <c r="AE4409" s="13">
        <f t="shared" si="2333"/>
        <v>1.0018090479999999</v>
      </c>
      <c r="AF4409" s="2">
        <f t="shared" si="2341"/>
        <v>238.57626474</v>
      </c>
      <c r="AG4409" s="2">
        <f t="shared" si="2323"/>
        <v>238.02447799000001</v>
      </c>
      <c r="AH4409" s="3">
        <f t="shared" si="2324"/>
        <v>0</v>
      </c>
      <c r="AI4409" s="4" t="str">
        <f t="shared" si="2334"/>
        <v>A+J=</v>
      </c>
      <c r="AJ4409" s="11">
        <f t="shared" si="2330"/>
        <v>45579</v>
      </c>
      <c r="AQ4409" s="53"/>
      <c r="AR4409" s="53"/>
    </row>
    <row r="4410" spans="1:44" x14ac:dyDescent="0.2">
      <c r="A4410" s="158">
        <f t="shared" si="2325"/>
        <v>45566</v>
      </c>
      <c r="B4410" s="2">
        <f t="shared" si="2309"/>
        <v>131805.78436038064</v>
      </c>
      <c r="C4410" s="2">
        <f t="shared" si="2326"/>
        <v>84315.036365659995</v>
      </c>
      <c r="D4410" s="2">
        <f>SUM(Y4410:Y$4727)</f>
        <v>25321.820711349999</v>
      </c>
      <c r="E4410" s="73">
        <f t="shared" si="2310"/>
        <v>58993.215654309999</v>
      </c>
      <c r="F4410" s="88">
        <f t="shared" si="2336"/>
        <v>6455.85</v>
      </c>
      <c r="G4410" s="3">
        <f>IF(AND(N4410=1,N4409&gt;1),VLOOKUP(A4409,[1]Plan1!$BK$81:$BM$259,3),G4409)</f>
        <v>6413.24</v>
      </c>
      <c r="H4410" s="11">
        <f t="shared" si="2337"/>
        <v>45490</v>
      </c>
      <c r="I4410" s="11">
        <f t="shared" si="2338"/>
        <v>45521</v>
      </c>
      <c r="J4410" s="12">
        <f t="shared" si="2311"/>
        <v>-6.6002153085962245E-3</v>
      </c>
      <c r="K4410" s="11">
        <f t="shared" si="2327"/>
        <v>45579</v>
      </c>
      <c r="L4410" s="11">
        <f t="shared" si="2312"/>
        <v>45579</v>
      </c>
      <c r="M4410" s="1">
        <f t="shared" si="2331"/>
        <v>20</v>
      </c>
      <c r="N4410" s="1">
        <f t="shared" si="2313"/>
        <v>11</v>
      </c>
      <c r="O4410" s="2">
        <f t="shared" si="2314"/>
        <v>0.99636446999999995</v>
      </c>
      <c r="P4410" s="13">
        <f t="shared" si="2339"/>
        <v>0.99339977999999995</v>
      </c>
      <c r="Q4410" s="13">
        <f t="shared" si="2332"/>
        <v>1.5641273691737458</v>
      </c>
      <c r="R4410" s="2">
        <f t="shared" si="2335"/>
        <v>1.5584409299999999</v>
      </c>
      <c r="S4410" s="2">
        <f t="shared" si="2328"/>
        <v>1.5641273600000001</v>
      </c>
      <c r="T4410" s="2">
        <f t="shared" si="2315"/>
        <v>131879.45523892</v>
      </c>
      <c r="U4410" s="2">
        <f t="shared" si="2316"/>
        <v>14284.731868287199</v>
      </c>
      <c r="V4410" s="2">
        <f t="shared" si="2317"/>
        <v>32944.226213683432</v>
      </c>
      <c r="W4410" s="2">
        <f t="shared" si="2318"/>
        <v>131543.99444763063</v>
      </c>
      <c r="X4410" s="17">
        <f t="shared" si="2319"/>
        <v>0</v>
      </c>
      <c r="Y4410" s="2">
        <f t="shared" si="2320"/>
        <v>0</v>
      </c>
      <c r="Z4410" s="72">
        <f t="shared" si="2321"/>
        <v>0</v>
      </c>
      <c r="AA4410" s="2">
        <f t="shared" si="2340"/>
        <v>0</v>
      </c>
      <c r="AB4410" s="12">
        <f t="shared" si="2329"/>
        <v>4.6600000000000003E-2</v>
      </c>
      <c r="AC4410" s="17">
        <f t="shared" si="2322"/>
        <v>11</v>
      </c>
      <c r="AD4410" s="17">
        <v>252</v>
      </c>
      <c r="AE4410" s="13">
        <f t="shared" si="2333"/>
        <v>1.001990132</v>
      </c>
      <c r="AF4410" s="2">
        <f t="shared" si="2341"/>
        <v>262.45752400999999</v>
      </c>
      <c r="AG4410" s="2">
        <f t="shared" si="2323"/>
        <v>261.78991274999998</v>
      </c>
      <c r="AH4410" s="3">
        <f t="shared" si="2324"/>
        <v>0</v>
      </c>
      <c r="AI4410" s="4" t="str">
        <f t="shared" si="2334"/>
        <v>A+J=</v>
      </c>
      <c r="AJ4410" s="11">
        <f t="shared" si="2330"/>
        <v>45579</v>
      </c>
      <c r="AQ4410" s="53"/>
      <c r="AR4410" s="53"/>
    </row>
    <row r="4411" spans="1:44" x14ac:dyDescent="0.2">
      <c r="A4411" s="158">
        <f t="shared" si="2325"/>
        <v>45567</v>
      </c>
      <c r="B4411" s="2">
        <f t="shared" si="2309"/>
        <v>131799.10689084808</v>
      </c>
      <c r="C4411" s="2">
        <f t="shared" si="2326"/>
        <v>84315.036365659995</v>
      </c>
      <c r="D4411" s="2">
        <f>SUM(Y4411:Y$4727)</f>
        <v>25321.820711349999</v>
      </c>
      <c r="E4411" s="73">
        <f t="shared" si="2310"/>
        <v>58993.215654309999</v>
      </c>
      <c r="F4411" s="88">
        <f t="shared" si="2336"/>
        <v>6455.85</v>
      </c>
      <c r="G4411" s="3">
        <f>IF(AND(N4411=1,N4410&gt;1),VLOOKUP(A4410,[1]Plan1!$BK$81:$BM$259,3),G4410)</f>
        <v>6413.24</v>
      </c>
      <c r="H4411" s="11">
        <f t="shared" si="2337"/>
        <v>45490</v>
      </c>
      <c r="I4411" s="11">
        <f t="shared" si="2338"/>
        <v>45521</v>
      </c>
      <c r="J4411" s="12">
        <f t="shared" si="2311"/>
        <v>-6.6002153085962245E-3</v>
      </c>
      <c r="K4411" s="11">
        <f t="shared" si="2327"/>
        <v>45579</v>
      </c>
      <c r="L4411" s="11">
        <f t="shared" si="2312"/>
        <v>45579</v>
      </c>
      <c r="M4411" s="1">
        <f t="shared" si="2331"/>
        <v>20</v>
      </c>
      <c r="N4411" s="1">
        <f t="shared" si="2313"/>
        <v>12</v>
      </c>
      <c r="O4411" s="2">
        <f t="shared" si="2314"/>
        <v>0.99603461999999998</v>
      </c>
      <c r="P4411" s="13">
        <f t="shared" si="2339"/>
        <v>0.99339977999999995</v>
      </c>
      <c r="Q4411" s="13">
        <f t="shared" si="2332"/>
        <v>1.5641273691737458</v>
      </c>
      <c r="R4411" s="2">
        <f t="shared" si="2335"/>
        <v>1.557925</v>
      </c>
      <c r="S4411" s="2">
        <f t="shared" si="2328"/>
        <v>1.5641273600000001</v>
      </c>
      <c r="T4411" s="2">
        <f t="shared" si="2315"/>
        <v>131879.45523892</v>
      </c>
      <c r="U4411" s="2">
        <f t="shared" si="2316"/>
        <v>14284.731868287199</v>
      </c>
      <c r="V4411" s="2">
        <f t="shared" si="2317"/>
        <v>32913.789843930906</v>
      </c>
      <c r="W4411" s="2">
        <f t="shared" si="2318"/>
        <v>131513.55807787809</v>
      </c>
      <c r="X4411" s="17">
        <f t="shared" si="2319"/>
        <v>0</v>
      </c>
      <c r="Y4411" s="2">
        <f t="shared" si="2320"/>
        <v>0</v>
      </c>
      <c r="Z4411" s="72">
        <f t="shared" si="2321"/>
        <v>0</v>
      </c>
      <c r="AA4411" s="2">
        <f t="shared" si="2340"/>
        <v>0</v>
      </c>
      <c r="AB4411" s="12">
        <f t="shared" si="2329"/>
        <v>4.6600000000000003E-2</v>
      </c>
      <c r="AC4411" s="17">
        <f t="shared" si="2322"/>
        <v>12</v>
      </c>
      <c r="AD4411" s="17">
        <v>252</v>
      </c>
      <c r="AE4411" s="13">
        <f t="shared" si="2333"/>
        <v>1.00217125</v>
      </c>
      <c r="AF4411" s="2">
        <f t="shared" si="2341"/>
        <v>286.34326718</v>
      </c>
      <c r="AG4411" s="2">
        <f t="shared" si="2323"/>
        <v>285.54881296999997</v>
      </c>
      <c r="AH4411" s="3">
        <f t="shared" si="2324"/>
        <v>0</v>
      </c>
      <c r="AI4411" s="4" t="str">
        <f t="shared" si="2334"/>
        <v>A+J=</v>
      </c>
      <c r="AJ4411" s="11">
        <f t="shared" si="2330"/>
        <v>45579</v>
      </c>
      <c r="AQ4411" s="53"/>
      <c r="AR4411" s="53"/>
    </row>
    <row r="4412" spans="1:44" x14ac:dyDescent="0.2">
      <c r="A4412" s="158">
        <f t="shared" si="2325"/>
        <v>45568</v>
      </c>
      <c r="B4412" s="2">
        <f t="shared" si="2309"/>
        <v>131792.43443002869</v>
      </c>
      <c r="C4412" s="2">
        <f t="shared" si="2326"/>
        <v>84315.036365659995</v>
      </c>
      <c r="D4412" s="2">
        <f>SUM(Y4412:Y$4727)</f>
        <v>25321.820711349999</v>
      </c>
      <c r="E4412" s="73">
        <f t="shared" si="2310"/>
        <v>58993.215654309999</v>
      </c>
      <c r="F4412" s="88">
        <f t="shared" si="2336"/>
        <v>6455.85</v>
      </c>
      <c r="G4412" s="3">
        <f>IF(AND(N4412=1,N4411&gt;1),VLOOKUP(A4411,[1]Plan1!$BK$81:$BM$259,3),G4411)</f>
        <v>6413.24</v>
      </c>
      <c r="H4412" s="11">
        <f t="shared" si="2337"/>
        <v>45490</v>
      </c>
      <c r="I4412" s="11">
        <f t="shared" si="2338"/>
        <v>45521</v>
      </c>
      <c r="J4412" s="12">
        <f t="shared" si="2311"/>
        <v>-6.6002153085962245E-3</v>
      </c>
      <c r="K4412" s="11">
        <f t="shared" si="2327"/>
        <v>45579</v>
      </c>
      <c r="L4412" s="11">
        <f t="shared" si="2312"/>
        <v>45579</v>
      </c>
      <c r="M4412" s="1">
        <f t="shared" si="2331"/>
        <v>20</v>
      </c>
      <c r="N4412" s="1">
        <f t="shared" si="2313"/>
        <v>13</v>
      </c>
      <c r="O4412" s="2">
        <f t="shared" si="2314"/>
        <v>0.99570488999999995</v>
      </c>
      <c r="P4412" s="13">
        <f t="shared" si="2339"/>
        <v>0.99339977999999995</v>
      </c>
      <c r="Q4412" s="13">
        <f t="shared" si="2332"/>
        <v>1.5641273691737458</v>
      </c>
      <c r="R4412" s="2">
        <f t="shared" si="2335"/>
        <v>1.55740927</v>
      </c>
      <c r="S4412" s="2">
        <f t="shared" si="2328"/>
        <v>1.5641273600000001</v>
      </c>
      <c r="T4412" s="2">
        <f t="shared" si="2315"/>
        <v>131879.45523892</v>
      </c>
      <c r="U4412" s="2">
        <f t="shared" si="2316"/>
        <v>14284.731868287199</v>
      </c>
      <c r="V4412" s="2">
        <f t="shared" si="2317"/>
        <v>32883.365272821509</v>
      </c>
      <c r="W4412" s="2">
        <f t="shared" si="2318"/>
        <v>131483.1335067687</v>
      </c>
      <c r="X4412" s="17">
        <f t="shared" si="2319"/>
        <v>0</v>
      </c>
      <c r="Y4412" s="2">
        <f t="shared" si="2320"/>
        <v>0</v>
      </c>
      <c r="Z4412" s="72">
        <f t="shared" si="2321"/>
        <v>0</v>
      </c>
      <c r="AA4412" s="2">
        <f t="shared" si="2340"/>
        <v>0</v>
      </c>
      <c r="AB4412" s="12">
        <f t="shared" si="2329"/>
        <v>4.6600000000000003E-2</v>
      </c>
      <c r="AC4412" s="17">
        <f t="shared" si="2322"/>
        <v>13</v>
      </c>
      <c r="AD4412" s="17">
        <v>252</v>
      </c>
      <c r="AE4412" s="13">
        <f t="shared" si="2333"/>
        <v>1.0023523999999999</v>
      </c>
      <c r="AF4412" s="2">
        <f t="shared" si="2341"/>
        <v>310.23323049999999</v>
      </c>
      <c r="AG4412" s="2">
        <f t="shared" si="2323"/>
        <v>309.30092325999999</v>
      </c>
      <c r="AH4412" s="3">
        <f t="shared" si="2324"/>
        <v>0</v>
      </c>
      <c r="AI4412" s="4" t="str">
        <f t="shared" si="2334"/>
        <v>A+J=</v>
      </c>
      <c r="AJ4412" s="11">
        <f t="shared" si="2330"/>
        <v>45579</v>
      </c>
      <c r="AQ4412" s="53"/>
      <c r="AR4412" s="53"/>
    </row>
    <row r="4413" spans="1:44" x14ac:dyDescent="0.2">
      <c r="A4413" s="158">
        <f t="shared" si="2325"/>
        <v>45569</v>
      </c>
      <c r="B4413" s="2">
        <f t="shared" si="2309"/>
        <v>131785.76356428949</v>
      </c>
      <c r="C4413" s="2">
        <f t="shared" si="2326"/>
        <v>84315.036365659995</v>
      </c>
      <c r="D4413" s="2">
        <f>SUM(Y4413:Y$4727)</f>
        <v>25321.820711349999</v>
      </c>
      <c r="E4413" s="73">
        <f t="shared" si="2310"/>
        <v>58993.215654309999</v>
      </c>
      <c r="F4413" s="88">
        <f t="shared" si="2336"/>
        <v>6455.85</v>
      </c>
      <c r="G4413" s="3">
        <f>IF(AND(N4413=1,N4412&gt;1),VLOOKUP(A4412,[1]Plan1!$BK$81:$BM$259,3),G4412)</f>
        <v>6413.24</v>
      </c>
      <c r="H4413" s="11">
        <f t="shared" si="2337"/>
        <v>45490</v>
      </c>
      <c r="I4413" s="11">
        <f t="shared" si="2338"/>
        <v>45521</v>
      </c>
      <c r="J4413" s="12">
        <f t="shared" si="2311"/>
        <v>-6.6002153085962245E-3</v>
      </c>
      <c r="K4413" s="11">
        <f t="shared" si="2327"/>
        <v>45579</v>
      </c>
      <c r="L4413" s="11">
        <f t="shared" si="2312"/>
        <v>45579</v>
      </c>
      <c r="M4413" s="1">
        <f t="shared" si="2331"/>
        <v>20</v>
      </c>
      <c r="N4413" s="1">
        <f t="shared" si="2313"/>
        <v>14</v>
      </c>
      <c r="O4413" s="2">
        <f t="shared" si="2314"/>
        <v>0.99537525999999998</v>
      </c>
      <c r="P4413" s="13">
        <f t="shared" si="2339"/>
        <v>0.99339977999999995</v>
      </c>
      <c r="Q4413" s="13">
        <f t="shared" si="2332"/>
        <v>1.5641273691737458</v>
      </c>
      <c r="R4413" s="2">
        <f t="shared" si="2335"/>
        <v>1.5568936799999999</v>
      </c>
      <c r="S4413" s="2">
        <f t="shared" si="2328"/>
        <v>1.5641273600000001</v>
      </c>
      <c r="T4413" s="2">
        <f t="shared" si="2315"/>
        <v>131879.45523892</v>
      </c>
      <c r="U4413" s="2">
        <f t="shared" si="2316"/>
        <v>14284.731868287199</v>
      </c>
      <c r="V4413" s="2">
        <f t="shared" si="2317"/>
        <v>32852.948960762304</v>
      </c>
      <c r="W4413" s="2">
        <f t="shared" si="2318"/>
        <v>131452.71719470949</v>
      </c>
      <c r="X4413" s="17">
        <f t="shared" si="2319"/>
        <v>0</v>
      </c>
      <c r="Y4413" s="2">
        <f t="shared" si="2320"/>
        <v>0</v>
      </c>
      <c r="Z4413" s="72">
        <f t="shared" si="2321"/>
        <v>0</v>
      </c>
      <c r="AA4413" s="2">
        <f t="shared" si="2340"/>
        <v>0</v>
      </c>
      <c r="AB4413" s="12">
        <f t="shared" si="2329"/>
        <v>4.6600000000000003E-2</v>
      </c>
      <c r="AC4413" s="17">
        <f t="shared" si="2322"/>
        <v>14</v>
      </c>
      <c r="AD4413" s="17">
        <v>252</v>
      </c>
      <c r="AE4413" s="13">
        <f t="shared" si="2333"/>
        <v>1.002533583</v>
      </c>
      <c r="AF4413" s="2">
        <f t="shared" si="2341"/>
        <v>334.12754583999998</v>
      </c>
      <c r="AG4413" s="2">
        <f t="shared" si="2323"/>
        <v>333.04636957999998</v>
      </c>
      <c r="AH4413" s="3">
        <f t="shared" si="2324"/>
        <v>0</v>
      </c>
      <c r="AI4413" s="4" t="str">
        <f t="shared" si="2334"/>
        <v>A+J=</v>
      </c>
      <c r="AJ4413" s="11">
        <f t="shared" si="2330"/>
        <v>45579</v>
      </c>
      <c r="AQ4413" s="53"/>
      <c r="AR4413" s="53"/>
    </row>
    <row r="4414" spans="1:44" x14ac:dyDescent="0.2">
      <c r="A4414" s="158">
        <f t="shared" si="2325"/>
        <v>45570</v>
      </c>
      <c r="B4414" s="2">
        <f t="shared" si="2309"/>
        <v>131779.09652983909</v>
      </c>
      <c r="C4414" s="2">
        <f t="shared" si="2326"/>
        <v>84315.036365659995</v>
      </c>
      <c r="D4414" s="2">
        <f>SUM(Y4414:Y$4727)</f>
        <v>25321.820711349999</v>
      </c>
      <c r="E4414" s="73">
        <f t="shared" si="2310"/>
        <v>58993.215654309999</v>
      </c>
      <c r="F4414" s="88">
        <f t="shared" si="2336"/>
        <v>6455.85</v>
      </c>
      <c r="G4414" s="3">
        <f>IF(AND(N4414=1,N4413&gt;1),VLOOKUP(A4413,[1]Plan1!$BK$81:$BM$259,3),G4413)</f>
        <v>6413.24</v>
      </c>
      <c r="H4414" s="11">
        <f t="shared" si="2337"/>
        <v>45490</v>
      </c>
      <c r="I4414" s="11">
        <f t="shared" si="2338"/>
        <v>45521</v>
      </c>
      <c r="J4414" s="12">
        <f t="shared" si="2311"/>
        <v>-6.6002153085962245E-3</v>
      </c>
      <c r="K4414" s="11">
        <f t="shared" si="2327"/>
        <v>45579</v>
      </c>
      <c r="L4414" s="11">
        <f t="shared" si="2312"/>
        <v>45579</v>
      </c>
      <c r="M4414" s="1">
        <f t="shared" si="2331"/>
        <v>20</v>
      </c>
      <c r="N4414" s="1">
        <f t="shared" si="2313"/>
        <v>15</v>
      </c>
      <c r="O4414" s="2">
        <f t="shared" si="2314"/>
        <v>0.99504574000000001</v>
      </c>
      <c r="P4414" s="13">
        <f t="shared" si="2339"/>
        <v>0.99339977999999995</v>
      </c>
      <c r="Q4414" s="13">
        <f t="shared" si="2332"/>
        <v>1.5641273691737458</v>
      </c>
      <c r="R4414" s="2">
        <f t="shared" si="2335"/>
        <v>1.55637827</v>
      </c>
      <c r="S4414" s="2">
        <f t="shared" si="2328"/>
        <v>1.5641273600000001</v>
      </c>
      <c r="T4414" s="2">
        <f t="shared" si="2315"/>
        <v>131879.45523892</v>
      </c>
      <c r="U4414" s="2">
        <f t="shared" si="2316"/>
        <v>14284.731868287199</v>
      </c>
      <c r="V4414" s="2">
        <f t="shared" si="2317"/>
        <v>32822.543267481909</v>
      </c>
      <c r="W4414" s="2">
        <f t="shared" si="2318"/>
        <v>131422.3115014291</v>
      </c>
      <c r="X4414" s="17">
        <f t="shared" si="2319"/>
        <v>0</v>
      </c>
      <c r="Y4414" s="2">
        <f t="shared" si="2320"/>
        <v>0</v>
      </c>
      <c r="Z4414" s="72">
        <f t="shared" si="2321"/>
        <v>0</v>
      </c>
      <c r="AA4414" s="2">
        <f t="shared" si="2340"/>
        <v>0</v>
      </c>
      <c r="AB4414" s="12">
        <f t="shared" si="2329"/>
        <v>4.6600000000000003E-2</v>
      </c>
      <c r="AC4414" s="17">
        <f t="shared" si="2322"/>
        <v>15</v>
      </c>
      <c r="AD4414" s="17">
        <v>252</v>
      </c>
      <c r="AE4414" s="13">
        <f t="shared" si="2333"/>
        <v>1.002714798</v>
      </c>
      <c r="AF4414" s="2">
        <f t="shared" si="2341"/>
        <v>358.02608132</v>
      </c>
      <c r="AG4414" s="2">
        <f t="shared" si="2323"/>
        <v>356.78502841</v>
      </c>
      <c r="AH4414" s="3">
        <f t="shared" si="2324"/>
        <v>0</v>
      </c>
      <c r="AI4414" s="4" t="str">
        <f t="shared" si="2334"/>
        <v>A+J=</v>
      </c>
      <c r="AJ4414" s="11">
        <f t="shared" si="2330"/>
        <v>45579</v>
      </c>
      <c r="AQ4414" s="53"/>
      <c r="AR4414" s="53"/>
    </row>
    <row r="4415" spans="1:44" x14ac:dyDescent="0.2">
      <c r="A4415" s="158">
        <f t="shared" si="2325"/>
        <v>45571</v>
      </c>
      <c r="B4415" s="2">
        <f t="shared" si="2309"/>
        <v>131779.09652983909</v>
      </c>
      <c r="C4415" s="2">
        <f t="shared" si="2326"/>
        <v>84315.036365659995</v>
      </c>
      <c r="D4415" s="2">
        <f>SUM(Y4415:Y$4727)</f>
        <v>25321.820711349999</v>
      </c>
      <c r="E4415" s="73">
        <f t="shared" si="2310"/>
        <v>58993.215654309999</v>
      </c>
      <c r="F4415" s="88">
        <f t="shared" si="2336"/>
        <v>6455.85</v>
      </c>
      <c r="G4415" s="3">
        <f>IF(AND(N4415=1,N4414&gt;1),VLOOKUP(A4414,[1]Plan1!$BK$81:$BM$259,3),G4414)</f>
        <v>6413.24</v>
      </c>
      <c r="H4415" s="11">
        <f t="shared" si="2337"/>
        <v>45490</v>
      </c>
      <c r="I4415" s="11">
        <f t="shared" si="2338"/>
        <v>45521</v>
      </c>
      <c r="J4415" s="12">
        <f t="shared" si="2311"/>
        <v>-6.6002153085962245E-3</v>
      </c>
      <c r="K4415" s="11">
        <f t="shared" si="2327"/>
        <v>45579</v>
      </c>
      <c r="L4415" s="11">
        <f t="shared" si="2312"/>
        <v>45579</v>
      </c>
      <c r="M4415" s="1">
        <f t="shared" si="2331"/>
        <v>20</v>
      </c>
      <c r="N4415" s="1">
        <f t="shared" si="2313"/>
        <v>15</v>
      </c>
      <c r="O4415" s="2">
        <f t="shared" si="2314"/>
        <v>0.99504574000000001</v>
      </c>
      <c r="P4415" s="13">
        <f t="shared" si="2339"/>
        <v>0.99339977999999995</v>
      </c>
      <c r="Q4415" s="13">
        <f t="shared" si="2332"/>
        <v>1.5641273691737458</v>
      </c>
      <c r="R4415" s="2">
        <f t="shared" si="2335"/>
        <v>1.55637827</v>
      </c>
      <c r="S4415" s="2">
        <f t="shared" si="2328"/>
        <v>1.5641273600000001</v>
      </c>
      <c r="T4415" s="2">
        <f t="shared" si="2315"/>
        <v>131879.45523892</v>
      </c>
      <c r="U4415" s="2">
        <f t="shared" si="2316"/>
        <v>14284.731868287199</v>
      </c>
      <c r="V4415" s="2">
        <f t="shared" si="2317"/>
        <v>32822.543267481909</v>
      </c>
      <c r="W4415" s="2">
        <f t="shared" si="2318"/>
        <v>131422.3115014291</v>
      </c>
      <c r="X4415" s="17">
        <f t="shared" si="2319"/>
        <v>0</v>
      </c>
      <c r="Y4415" s="2">
        <f t="shared" si="2320"/>
        <v>0</v>
      </c>
      <c r="Z4415" s="72">
        <f t="shared" si="2321"/>
        <v>0</v>
      </c>
      <c r="AA4415" s="2">
        <f t="shared" si="2340"/>
        <v>0</v>
      </c>
      <c r="AB4415" s="12">
        <f t="shared" si="2329"/>
        <v>4.6600000000000003E-2</v>
      </c>
      <c r="AC4415" s="17">
        <f t="shared" si="2322"/>
        <v>15</v>
      </c>
      <c r="AD4415" s="17">
        <v>252</v>
      </c>
      <c r="AE4415" s="13">
        <f t="shared" si="2333"/>
        <v>1.002714798</v>
      </c>
      <c r="AF4415" s="2">
        <f t="shared" si="2341"/>
        <v>358.02608132</v>
      </c>
      <c r="AG4415" s="2">
        <f t="shared" si="2323"/>
        <v>356.78502841</v>
      </c>
      <c r="AH4415" s="3">
        <f t="shared" si="2324"/>
        <v>0</v>
      </c>
      <c r="AI4415" s="4" t="str">
        <f t="shared" si="2334"/>
        <v>A+J=</v>
      </c>
      <c r="AJ4415" s="11">
        <f t="shared" si="2330"/>
        <v>45579</v>
      </c>
      <c r="AQ4415" s="53"/>
      <c r="AR4415" s="53"/>
    </row>
    <row r="4416" spans="1:44" x14ac:dyDescent="0.2">
      <c r="A4416" s="158">
        <f t="shared" si="2325"/>
        <v>45572</v>
      </c>
      <c r="B4416" s="2">
        <f t="shared" si="2309"/>
        <v>131779.09652983909</v>
      </c>
      <c r="C4416" s="2">
        <f t="shared" si="2326"/>
        <v>84315.036365659995</v>
      </c>
      <c r="D4416" s="2">
        <f>SUM(Y4416:Y$4727)</f>
        <v>25321.820711349999</v>
      </c>
      <c r="E4416" s="73">
        <f t="shared" si="2310"/>
        <v>58993.215654309999</v>
      </c>
      <c r="F4416" s="88">
        <f t="shared" si="2336"/>
        <v>6455.85</v>
      </c>
      <c r="G4416" s="3">
        <f>IF(AND(N4416=1,N4415&gt;1),VLOOKUP(A4415,[1]Plan1!$BK$81:$BM$259,3),G4415)</f>
        <v>6413.24</v>
      </c>
      <c r="H4416" s="11">
        <f t="shared" si="2337"/>
        <v>45490</v>
      </c>
      <c r="I4416" s="11">
        <f t="shared" si="2338"/>
        <v>45521</v>
      </c>
      <c r="J4416" s="12">
        <f t="shared" si="2311"/>
        <v>-6.6002153085962245E-3</v>
      </c>
      <c r="K4416" s="11">
        <f t="shared" si="2327"/>
        <v>45579</v>
      </c>
      <c r="L4416" s="11">
        <f t="shared" si="2312"/>
        <v>45579</v>
      </c>
      <c r="M4416" s="1">
        <f t="shared" si="2331"/>
        <v>20</v>
      </c>
      <c r="N4416" s="1">
        <f t="shared" si="2313"/>
        <v>15</v>
      </c>
      <c r="O4416" s="2">
        <f t="shared" si="2314"/>
        <v>0.99504574000000001</v>
      </c>
      <c r="P4416" s="13">
        <f t="shared" si="2339"/>
        <v>0.99339977999999995</v>
      </c>
      <c r="Q4416" s="13">
        <f t="shared" si="2332"/>
        <v>1.5641273691737458</v>
      </c>
      <c r="R4416" s="2">
        <f t="shared" si="2335"/>
        <v>1.55637827</v>
      </c>
      <c r="S4416" s="2">
        <f t="shared" si="2328"/>
        <v>1.5641273600000001</v>
      </c>
      <c r="T4416" s="2">
        <f t="shared" si="2315"/>
        <v>131879.45523892</v>
      </c>
      <c r="U4416" s="2">
        <f t="shared" si="2316"/>
        <v>14284.731868287199</v>
      </c>
      <c r="V4416" s="2">
        <f t="shared" si="2317"/>
        <v>32822.543267481909</v>
      </c>
      <c r="W4416" s="2">
        <f t="shared" si="2318"/>
        <v>131422.3115014291</v>
      </c>
      <c r="X4416" s="17">
        <f t="shared" si="2319"/>
        <v>0</v>
      </c>
      <c r="Y4416" s="2">
        <f t="shared" si="2320"/>
        <v>0</v>
      </c>
      <c r="Z4416" s="72">
        <f t="shared" si="2321"/>
        <v>0</v>
      </c>
      <c r="AA4416" s="2">
        <f t="shared" si="2340"/>
        <v>0</v>
      </c>
      <c r="AB4416" s="12">
        <f t="shared" si="2329"/>
        <v>4.6600000000000003E-2</v>
      </c>
      <c r="AC4416" s="17">
        <f t="shared" si="2322"/>
        <v>15</v>
      </c>
      <c r="AD4416" s="17">
        <v>252</v>
      </c>
      <c r="AE4416" s="13">
        <f t="shared" si="2333"/>
        <v>1.002714798</v>
      </c>
      <c r="AF4416" s="2">
        <f t="shared" si="2341"/>
        <v>358.02608132</v>
      </c>
      <c r="AG4416" s="2">
        <f t="shared" si="2323"/>
        <v>356.78502841</v>
      </c>
      <c r="AH4416" s="3">
        <f t="shared" si="2324"/>
        <v>0</v>
      </c>
      <c r="AI4416" s="4" t="str">
        <f t="shared" si="2334"/>
        <v>A+J=</v>
      </c>
      <c r="AJ4416" s="11">
        <f t="shared" si="2330"/>
        <v>45579</v>
      </c>
      <c r="AQ4416" s="53"/>
      <c r="AR4416" s="53"/>
    </row>
    <row r="4417" spans="1:44" x14ac:dyDescent="0.2">
      <c r="A4417" s="158">
        <f t="shared" si="2325"/>
        <v>45573</v>
      </c>
      <c r="B4417" s="2">
        <f t="shared" si="2309"/>
        <v>131772.43300067537</v>
      </c>
      <c r="C4417" s="2">
        <f t="shared" si="2326"/>
        <v>84315.036365659995</v>
      </c>
      <c r="D4417" s="2">
        <f>SUM(Y4417:Y$4727)</f>
        <v>25321.820711349999</v>
      </c>
      <c r="E4417" s="73">
        <f t="shared" si="2310"/>
        <v>58993.215654309999</v>
      </c>
      <c r="F4417" s="88">
        <f t="shared" si="2336"/>
        <v>6455.85</v>
      </c>
      <c r="G4417" s="3">
        <f>IF(AND(N4417=1,N4416&gt;1),VLOOKUP(A4416,[1]Plan1!$BK$81:$BM$259,3),G4416)</f>
        <v>6413.24</v>
      </c>
      <c r="H4417" s="11">
        <f t="shared" si="2337"/>
        <v>45490</v>
      </c>
      <c r="I4417" s="11">
        <f t="shared" si="2338"/>
        <v>45521</v>
      </c>
      <c r="J4417" s="12">
        <f t="shared" si="2311"/>
        <v>-6.6002153085962245E-3</v>
      </c>
      <c r="K4417" s="11">
        <f t="shared" si="2327"/>
        <v>45579</v>
      </c>
      <c r="L4417" s="11">
        <f t="shared" si="2312"/>
        <v>45579</v>
      </c>
      <c r="M4417" s="1">
        <f t="shared" si="2331"/>
        <v>20</v>
      </c>
      <c r="N4417" s="1">
        <f t="shared" si="2313"/>
        <v>16</v>
      </c>
      <c r="O4417" s="2">
        <f t="shared" si="2314"/>
        <v>0.99471633000000004</v>
      </c>
      <c r="P4417" s="13">
        <f t="shared" si="2339"/>
        <v>0.99339977999999995</v>
      </c>
      <c r="Q4417" s="13">
        <f t="shared" si="2332"/>
        <v>1.5641273691737458</v>
      </c>
      <c r="R4417" s="2">
        <f t="shared" si="2335"/>
        <v>1.55586303</v>
      </c>
      <c r="S4417" s="2">
        <f t="shared" si="2328"/>
        <v>1.5641273600000001</v>
      </c>
      <c r="T4417" s="2">
        <f t="shared" si="2315"/>
        <v>131879.45523892</v>
      </c>
      <c r="U4417" s="2">
        <f t="shared" si="2316"/>
        <v>14284.731868287199</v>
      </c>
      <c r="V4417" s="2">
        <f t="shared" si="2317"/>
        <v>32792.147603048194</v>
      </c>
      <c r="W4417" s="2">
        <f t="shared" si="2318"/>
        <v>131391.91583699538</v>
      </c>
      <c r="X4417" s="17">
        <f t="shared" si="2319"/>
        <v>0</v>
      </c>
      <c r="Y4417" s="2">
        <f t="shared" si="2320"/>
        <v>0</v>
      </c>
      <c r="Z4417" s="72">
        <f t="shared" si="2321"/>
        <v>0</v>
      </c>
      <c r="AA4417" s="2">
        <f t="shared" si="2340"/>
        <v>0</v>
      </c>
      <c r="AB4417" s="12">
        <f t="shared" si="2329"/>
        <v>4.6600000000000003E-2</v>
      </c>
      <c r="AC4417" s="17">
        <f t="shared" si="2322"/>
        <v>16</v>
      </c>
      <c r="AD4417" s="17">
        <v>252</v>
      </c>
      <c r="AE4417" s="13">
        <f t="shared" si="2333"/>
        <v>1.0028960469999999</v>
      </c>
      <c r="AF4417" s="2">
        <f t="shared" si="2341"/>
        <v>381.92910069999999</v>
      </c>
      <c r="AG4417" s="2">
        <f t="shared" si="2323"/>
        <v>380.51716368000001</v>
      </c>
      <c r="AH4417" s="3">
        <f t="shared" si="2324"/>
        <v>0</v>
      </c>
      <c r="AI4417" s="4" t="str">
        <f t="shared" si="2334"/>
        <v>A+J=</v>
      </c>
      <c r="AJ4417" s="11">
        <f t="shared" si="2330"/>
        <v>45579</v>
      </c>
      <c r="AQ4417" s="53"/>
      <c r="AR4417" s="53"/>
    </row>
    <row r="4418" spans="1:44" x14ac:dyDescent="0.2">
      <c r="A4418" s="158">
        <f t="shared" si="2325"/>
        <v>45574</v>
      </c>
      <c r="B4418" s="2">
        <f t="shared" si="2309"/>
        <v>131765.77271641832</v>
      </c>
      <c r="C4418" s="2">
        <f t="shared" si="2326"/>
        <v>84315.036365659995</v>
      </c>
      <c r="D4418" s="2">
        <f>SUM(Y4418:Y$4727)</f>
        <v>25321.820711349999</v>
      </c>
      <c r="E4418" s="73">
        <f t="shared" si="2310"/>
        <v>58993.215654309999</v>
      </c>
      <c r="F4418" s="88">
        <f t="shared" si="2336"/>
        <v>6455.85</v>
      </c>
      <c r="G4418" s="3">
        <f>IF(AND(N4418=1,N4417&gt;1),VLOOKUP(A4417,[1]Plan1!$BK$81:$BM$259,3),G4417)</f>
        <v>6413.24</v>
      </c>
      <c r="H4418" s="11">
        <f t="shared" si="2337"/>
        <v>45490</v>
      </c>
      <c r="I4418" s="11">
        <f t="shared" si="2338"/>
        <v>45521</v>
      </c>
      <c r="J4418" s="12">
        <f t="shared" si="2311"/>
        <v>-6.6002153085962245E-3</v>
      </c>
      <c r="K4418" s="11">
        <f t="shared" si="2327"/>
        <v>45579</v>
      </c>
      <c r="L4418" s="11">
        <f t="shared" si="2312"/>
        <v>45579</v>
      </c>
      <c r="M4418" s="1">
        <f t="shared" si="2331"/>
        <v>20</v>
      </c>
      <c r="N4418" s="1">
        <f t="shared" si="2313"/>
        <v>17</v>
      </c>
      <c r="O4418" s="2">
        <f t="shared" si="2314"/>
        <v>0.99438702999999995</v>
      </c>
      <c r="P4418" s="13">
        <f t="shared" si="2339"/>
        <v>0.99339977999999995</v>
      </c>
      <c r="Q4418" s="13">
        <f t="shared" si="2332"/>
        <v>1.5641273691737458</v>
      </c>
      <c r="R4418" s="2">
        <f t="shared" si="2335"/>
        <v>1.55534796</v>
      </c>
      <c r="S4418" s="2">
        <f t="shared" si="2328"/>
        <v>1.5641273600000001</v>
      </c>
      <c r="T4418" s="2">
        <f t="shared" si="2315"/>
        <v>131879.45523892</v>
      </c>
      <c r="U4418" s="2">
        <f t="shared" si="2316"/>
        <v>14284.731868287199</v>
      </c>
      <c r="V4418" s="2">
        <f t="shared" si="2317"/>
        <v>32761.761967461123</v>
      </c>
      <c r="W4418" s="2">
        <f t="shared" si="2318"/>
        <v>131361.53020140831</v>
      </c>
      <c r="X4418" s="17">
        <f t="shared" si="2319"/>
        <v>0</v>
      </c>
      <c r="Y4418" s="2">
        <f t="shared" si="2320"/>
        <v>0</v>
      </c>
      <c r="Z4418" s="72">
        <f t="shared" si="2321"/>
        <v>0</v>
      </c>
      <c r="AA4418" s="2">
        <f t="shared" si="2340"/>
        <v>0</v>
      </c>
      <c r="AB4418" s="12">
        <f t="shared" si="2329"/>
        <v>4.6600000000000003E-2</v>
      </c>
      <c r="AC4418" s="17">
        <f t="shared" si="2322"/>
        <v>17</v>
      </c>
      <c r="AD4418" s="17">
        <v>252</v>
      </c>
      <c r="AE4418" s="13">
        <f t="shared" si="2333"/>
        <v>1.003077328</v>
      </c>
      <c r="AF4418" s="2">
        <f t="shared" si="2341"/>
        <v>405.83634023000002</v>
      </c>
      <c r="AG4418" s="2">
        <f t="shared" si="2323"/>
        <v>404.24251500999998</v>
      </c>
      <c r="AH4418" s="3">
        <f t="shared" si="2324"/>
        <v>0</v>
      </c>
      <c r="AI4418" s="4" t="str">
        <f t="shared" si="2334"/>
        <v>A+J=</v>
      </c>
      <c r="AJ4418" s="11">
        <f t="shared" si="2330"/>
        <v>45579</v>
      </c>
      <c r="AQ4418" s="53"/>
      <c r="AR4418" s="53"/>
    </row>
    <row r="4419" spans="1:44" x14ac:dyDescent="0.2">
      <c r="A4419" s="158">
        <f t="shared" si="2325"/>
        <v>45575</v>
      </c>
      <c r="B4419" s="2">
        <f t="shared" si="2309"/>
        <v>131759.11640279007</v>
      </c>
      <c r="C4419" s="2">
        <f t="shared" si="2326"/>
        <v>84315.036365659995</v>
      </c>
      <c r="D4419" s="2">
        <f>SUM(Y4419:Y$4727)</f>
        <v>25321.820711349999</v>
      </c>
      <c r="E4419" s="73">
        <f t="shared" si="2310"/>
        <v>58993.215654309999</v>
      </c>
      <c r="F4419" s="88">
        <f t="shared" si="2336"/>
        <v>6455.85</v>
      </c>
      <c r="G4419" s="3">
        <f>IF(AND(N4419=1,N4418&gt;1),VLOOKUP(A4418,[1]Plan1!$BK$81:$BM$259,3),G4418)</f>
        <v>6413.24</v>
      </c>
      <c r="H4419" s="11">
        <f t="shared" si="2337"/>
        <v>45490</v>
      </c>
      <c r="I4419" s="11">
        <f t="shared" si="2338"/>
        <v>45521</v>
      </c>
      <c r="J4419" s="12">
        <f t="shared" si="2311"/>
        <v>-6.6002153085962245E-3</v>
      </c>
      <c r="K4419" s="11">
        <f t="shared" si="2327"/>
        <v>45579</v>
      </c>
      <c r="L4419" s="11">
        <f t="shared" si="2312"/>
        <v>45579</v>
      </c>
      <c r="M4419" s="1">
        <f t="shared" si="2331"/>
        <v>20</v>
      </c>
      <c r="N4419" s="1">
        <f t="shared" si="2313"/>
        <v>18</v>
      </c>
      <c r="O4419" s="2">
        <f t="shared" si="2314"/>
        <v>0.99405783999999997</v>
      </c>
      <c r="P4419" s="13">
        <f t="shared" si="2339"/>
        <v>0.99339977999999995</v>
      </c>
      <c r="Q4419" s="13">
        <f t="shared" si="2332"/>
        <v>1.5641273691737458</v>
      </c>
      <c r="R4419" s="2">
        <f t="shared" si="2335"/>
        <v>1.5548330699999999</v>
      </c>
      <c r="S4419" s="2">
        <f t="shared" si="2328"/>
        <v>1.5641273600000001</v>
      </c>
      <c r="T4419" s="2">
        <f t="shared" si="2315"/>
        <v>131879.45523892</v>
      </c>
      <c r="U4419" s="2">
        <f t="shared" si="2316"/>
        <v>14284.731868287199</v>
      </c>
      <c r="V4419" s="2">
        <f t="shared" si="2317"/>
        <v>32731.386950652872</v>
      </c>
      <c r="W4419" s="2">
        <f t="shared" si="2318"/>
        <v>131331.15518460007</v>
      </c>
      <c r="X4419" s="17">
        <f t="shared" si="2319"/>
        <v>0</v>
      </c>
      <c r="Y4419" s="2">
        <f t="shared" si="2320"/>
        <v>0</v>
      </c>
      <c r="Z4419" s="72">
        <f t="shared" si="2321"/>
        <v>0</v>
      </c>
      <c r="AA4419" s="2">
        <f t="shared" si="2340"/>
        <v>0</v>
      </c>
      <c r="AB4419" s="12">
        <f t="shared" si="2329"/>
        <v>4.6600000000000003E-2</v>
      </c>
      <c r="AC4419" s="17">
        <f t="shared" si="2322"/>
        <v>18</v>
      </c>
      <c r="AD4419" s="17">
        <v>252</v>
      </c>
      <c r="AE4419" s="13">
        <f t="shared" si="2333"/>
        <v>1.003258642</v>
      </c>
      <c r="AF4419" s="2">
        <f t="shared" si="2341"/>
        <v>429.74793176999998</v>
      </c>
      <c r="AG4419" s="2">
        <f t="shared" si="2323"/>
        <v>427.96121819000001</v>
      </c>
      <c r="AH4419" s="3">
        <f t="shared" si="2324"/>
        <v>0</v>
      </c>
      <c r="AI4419" s="4" t="str">
        <f t="shared" si="2334"/>
        <v>A+J=</v>
      </c>
      <c r="AJ4419" s="11">
        <f t="shared" si="2330"/>
        <v>45579</v>
      </c>
      <c r="AQ4419" s="53"/>
      <c r="AR4419" s="53"/>
    </row>
    <row r="4420" spans="1:44" x14ac:dyDescent="0.2">
      <c r="A4420" s="158">
        <f t="shared" si="2325"/>
        <v>45576</v>
      </c>
      <c r="B4420" s="2">
        <f t="shared" si="2309"/>
        <v>131752.46215537417</v>
      </c>
      <c r="C4420" s="2">
        <f t="shared" si="2326"/>
        <v>84315.036365659995</v>
      </c>
      <c r="D4420" s="2">
        <f>SUM(Y4420:Y$4727)</f>
        <v>25321.820711349999</v>
      </c>
      <c r="E4420" s="73">
        <f t="shared" si="2310"/>
        <v>58993.215654309999</v>
      </c>
      <c r="F4420" s="88">
        <f t="shared" si="2336"/>
        <v>6455.85</v>
      </c>
      <c r="G4420" s="3">
        <f>IF(AND(N4420=1,N4419&gt;1),VLOOKUP(A4419,[1]Plan1!$BK$81:$BM$259,3),G4419)</f>
        <v>6413.24</v>
      </c>
      <c r="H4420" s="11">
        <f t="shared" si="2337"/>
        <v>45490</v>
      </c>
      <c r="I4420" s="11">
        <f t="shared" si="2338"/>
        <v>45521</v>
      </c>
      <c r="J4420" s="12">
        <f t="shared" si="2311"/>
        <v>-6.6002153085962245E-3</v>
      </c>
      <c r="K4420" s="11">
        <f t="shared" si="2327"/>
        <v>45579</v>
      </c>
      <c r="L4420" s="11">
        <f t="shared" si="2312"/>
        <v>45579</v>
      </c>
      <c r="M4420" s="1">
        <f t="shared" si="2331"/>
        <v>20</v>
      </c>
      <c r="N4420" s="1">
        <f t="shared" si="2313"/>
        <v>19</v>
      </c>
      <c r="O4420" s="2">
        <f t="shared" si="2314"/>
        <v>0.99372875000000005</v>
      </c>
      <c r="P4420" s="13">
        <f t="shared" si="2339"/>
        <v>0.99339977999999995</v>
      </c>
      <c r="Q4420" s="13">
        <f t="shared" si="2332"/>
        <v>1.5641273691737458</v>
      </c>
      <c r="R4420" s="2">
        <f t="shared" si="2335"/>
        <v>1.5543183300000001</v>
      </c>
      <c r="S4420" s="2">
        <f t="shared" si="2328"/>
        <v>1.5641273600000001</v>
      </c>
      <c r="T4420" s="2">
        <f t="shared" si="2315"/>
        <v>131879.45523892</v>
      </c>
      <c r="U4420" s="2">
        <f t="shared" si="2316"/>
        <v>14284.731868287199</v>
      </c>
      <c r="V4420" s="2">
        <f t="shared" si="2317"/>
        <v>32701.020782826981</v>
      </c>
      <c r="W4420" s="2">
        <f t="shared" si="2318"/>
        <v>131300.78901677419</v>
      </c>
      <c r="X4420" s="17">
        <f t="shared" si="2319"/>
        <v>0</v>
      </c>
      <c r="Y4420" s="2">
        <f t="shared" si="2320"/>
        <v>0</v>
      </c>
      <c r="Z4420" s="72">
        <f t="shared" si="2321"/>
        <v>0</v>
      </c>
      <c r="AA4420" s="2">
        <f t="shared" si="2340"/>
        <v>0</v>
      </c>
      <c r="AB4420" s="12">
        <f t="shared" si="2329"/>
        <v>4.6600000000000003E-2</v>
      </c>
      <c r="AC4420" s="17">
        <f t="shared" si="2322"/>
        <v>19</v>
      </c>
      <c r="AD4420" s="17">
        <v>252</v>
      </c>
      <c r="AE4420" s="13">
        <f t="shared" si="2333"/>
        <v>1.003439988</v>
      </c>
      <c r="AF4420" s="2">
        <f t="shared" si="2341"/>
        <v>453.66374345999998</v>
      </c>
      <c r="AG4420" s="2">
        <f t="shared" si="2323"/>
        <v>451.67313860000002</v>
      </c>
      <c r="AH4420" s="3">
        <f t="shared" si="2324"/>
        <v>0</v>
      </c>
      <c r="AI4420" s="4" t="str">
        <f t="shared" si="2334"/>
        <v>A+J=</v>
      </c>
      <c r="AJ4420" s="11">
        <f t="shared" si="2330"/>
        <v>45579</v>
      </c>
      <c r="AQ4420" s="53"/>
      <c r="AR4420" s="53"/>
    </row>
    <row r="4421" spans="1:44" x14ac:dyDescent="0.2">
      <c r="A4421" s="158">
        <f t="shared" si="2325"/>
        <v>45577</v>
      </c>
      <c r="B4421" s="2">
        <f t="shared" si="2309"/>
        <v>131745.81260689924</v>
      </c>
      <c r="C4421" s="2">
        <f t="shared" si="2326"/>
        <v>84315.036365659995</v>
      </c>
      <c r="D4421" s="2">
        <f>SUM(Y4421:Y$4727)</f>
        <v>25321.820711349999</v>
      </c>
      <c r="E4421" s="73">
        <f t="shared" si="2310"/>
        <v>58993.215654309999</v>
      </c>
      <c r="F4421" s="88">
        <f t="shared" si="2336"/>
        <v>6455.85</v>
      </c>
      <c r="G4421" s="3">
        <f>IF(AND(N4421=1,N4420&gt;1),VLOOKUP(A4420,[1]Plan1!$BK$81:$BM$259,3),G4420)</f>
        <v>6413.24</v>
      </c>
      <c r="H4421" s="11">
        <f t="shared" si="2337"/>
        <v>45490</v>
      </c>
      <c r="I4421" s="11">
        <f t="shared" si="2338"/>
        <v>45521</v>
      </c>
      <c r="J4421" s="12">
        <f t="shared" si="2311"/>
        <v>-6.6002153085962245E-3</v>
      </c>
      <c r="K4421" s="11">
        <f t="shared" si="2327"/>
        <v>45579</v>
      </c>
      <c r="L4421" s="11">
        <f t="shared" si="2312"/>
        <v>45579</v>
      </c>
      <c r="M4421" s="1">
        <f t="shared" si="2331"/>
        <v>20</v>
      </c>
      <c r="N4421" s="1">
        <f t="shared" si="2313"/>
        <v>20</v>
      </c>
      <c r="O4421" s="2">
        <f t="shared" si="2314"/>
        <v>0.99339977999999995</v>
      </c>
      <c r="P4421" s="13">
        <f t="shared" si="2339"/>
        <v>0.99339977999999995</v>
      </c>
      <c r="Q4421" s="13">
        <f t="shared" si="2332"/>
        <v>1.5641273691737458</v>
      </c>
      <c r="R4421" s="2">
        <f t="shared" si="2335"/>
        <v>1.55380378</v>
      </c>
      <c r="S4421" s="2">
        <f t="shared" si="2328"/>
        <v>1.5641273600000001</v>
      </c>
      <c r="T4421" s="2">
        <f t="shared" si="2315"/>
        <v>131879.45523892</v>
      </c>
      <c r="U4421" s="2">
        <f t="shared" si="2316"/>
        <v>14284.731868287199</v>
      </c>
      <c r="V4421" s="2">
        <f t="shared" si="2317"/>
        <v>32670.66582371205</v>
      </c>
      <c r="W4421" s="2">
        <f t="shared" si="2318"/>
        <v>131270.43405765924</v>
      </c>
      <c r="X4421" s="17">
        <f t="shared" si="2319"/>
        <v>0</v>
      </c>
      <c r="Y4421" s="2">
        <f t="shared" si="2320"/>
        <v>0</v>
      </c>
      <c r="Z4421" s="72">
        <f t="shared" si="2321"/>
        <v>0</v>
      </c>
      <c r="AA4421" s="2">
        <f t="shared" si="2340"/>
        <v>0</v>
      </c>
      <c r="AB4421" s="12">
        <f t="shared" si="2329"/>
        <v>4.6600000000000003E-2</v>
      </c>
      <c r="AC4421" s="17">
        <f t="shared" si="2322"/>
        <v>20</v>
      </c>
      <c r="AD4421" s="17">
        <v>252</v>
      </c>
      <c r="AE4421" s="13">
        <f t="shared" si="2333"/>
        <v>1.0036213679999999</v>
      </c>
      <c r="AF4421" s="2">
        <f t="shared" si="2341"/>
        <v>477.58403905</v>
      </c>
      <c r="AG4421" s="2">
        <f t="shared" si="2323"/>
        <v>475.37854923999998</v>
      </c>
      <c r="AH4421" s="3">
        <f t="shared" si="2324"/>
        <v>0</v>
      </c>
      <c r="AI4421" s="4" t="str">
        <f t="shared" si="2334"/>
        <v>A+J=</v>
      </c>
      <c r="AJ4421" s="11">
        <f t="shared" si="2330"/>
        <v>45579</v>
      </c>
      <c r="AQ4421" s="53"/>
      <c r="AR4421" s="53"/>
    </row>
    <row r="4422" spans="1:44" x14ac:dyDescent="0.2">
      <c r="A4422" s="158">
        <f t="shared" si="2325"/>
        <v>45578</v>
      </c>
      <c r="B4422" s="2">
        <f t="shared" si="2309"/>
        <v>131745.81260689924</v>
      </c>
      <c r="C4422" s="2">
        <f t="shared" si="2326"/>
        <v>84315.036365659995</v>
      </c>
      <c r="D4422" s="2">
        <f>SUM(Y4422:Y$4727)</f>
        <v>25321.820711349999</v>
      </c>
      <c r="E4422" s="73">
        <f t="shared" si="2310"/>
        <v>58993.215654309999</v>
      </c>
      <c r="F4422" s="88">
        <f t="shared" si="2336"/>
        <v>6455.85</v>
      </c>
      <c r="G4422" s="3">
        <f>IF(AND(N4422=1,N4421&gt;1),VLOOKUP(A4421,[1]Plan1!$BK$81:$BM$259,3),G4421)</f>
        <v>6413.24</v>
      </c>
      <c r="H4422" s="11">
        <f t="shared" si="2337"/>
        <v>45490</v>
      </c>
      <c r="I4422" s="11">
        <f t="shared" si="2338"/>
        <v>45521</v>
      </c>
      <c r="J4422" s="12">
        <f t="shared" si="2311"/>
        <v>-6.6002153085962245E-3</v>
      </c>
      <c r="K4422" s="11">
        <f t="shared" si="2327"/>
        <v>45579</v>
      </c>
      <c r="L4422" s="11">
        <f t="shared" si="2312"/>
        <v>45579</v>
      </c>
      <c r="M4422" s="1">
        <f t="shared" si="2331"/>
        <v>20</v>
      </c>
      <c r="N4422" s="1">
        <f t="shared" si="2313"/>
        <v>20</v>
      </c>
      <c r="O4422" s="2">
        <f t="shared" si="2314"/>
        <v>0.99339977999999995</v>
      </c>
      <c r="P4422" s="13">
        <f t="shared" si="2339"/>
        <v>0.99339977999999995</v>
      </c>
      <c r="Q4422" s="13">
        <f t="shared" si="2332"/>
        <v>1.5641273691737458</v>
      </c>
      <c r="R4422" s="2">
        <f t="shared" si="2335"/>
        <v>1.55380378</v>
      </c>
      <c r="S4422" s="2">
        <f t="shared" si="2328"/>
        <v>1.5641273600000001</v>
      </c>
      <c r="T4422" s="2">
        <f t="shared" si="2315"/>
        <v>131879.45523892</v>
      </c>
      <c r="U4422" s="2">
        <f t="shared" si="2316"/>
        <v>14284.731868287199</v>
      </c>
      <c r="V4422" s="2">
        <f t="shared" si="2317"/>
        <v>32670.66582371205</v>
      </c>
      <c r="W4422" s="2">
        <f t="shared" si="2318"/>
        <v>131270.43405765924</v>
      </c>
      <c r="X4422" s="17">
        <f t="shared" si="2319"/>
        <v>0</v>
      </c>
      <c r="Y4422" s="2">
        <f t="shared" si="2320"/>
        <v>0</v>
      </c>
      <c r="Z4422" s="72">
        <f t="shared" si="2321"/>
        <v>0</v>
      </c>
      <c r="AA4422" s="2">
        <f t="shared" si="2340"/>
        <v>0</v>
      </c>
      <c r="AB4422" s="12">
        <f t="shared" si="2329"/>
        <v>4.6600000000000003E-2</v>
      </c>
      <c r="AC4422" s="17">
        <f t="shared" si="2322"/>
        <v>20</v>
      </c>
      <c r="AD4422" s="17">
        <v>252</v>
      </c>
      <c r="AE4422" s="13">
        <f t="shared" si="2333"/>
        <v>1.0036213679999999</v>
      </c>
      <c r="AF4422" s="2">
        <f t="shared" si="2341"/>
        <v>477.58403905</v>
      </c>
      <c r="AG4422" s="2">
        <f t="shared" si="2323"/>
        <v>475.37854923999998</v>
      </c>
      <c r="AH4422" s="3">
        <f t="shared" si="2324"/>
        <v>0</v>
      </c>
      <c r="AI4422" s="4" t="str">
        <f t="shared" si="2334"/>
        <v>A+J=</v>
      </c>
      <c r="AJ4422" s="11">
        <f t="shared" si="2330"/>
        <v>45579</v>
      </c>
      <c r="AQ4422" s="53"/>
      <c r="AR4422" s="53"/>
    </row>
    <row r="4423" spans="1:44" x14ac:dyDescent="0.2">
      <c r="A4423" s="158">
        <f t="shared" si="2325"/>
        <v>45579</v>
      </c>
      <c r="B4423" s="2">
        <f t="shared" si="2309"/>
        <v>131745.81260689924</v>
      </c>
      <c r="C4423" s="2">
        <f t="shared" si="2326"/>
        <v>84315.036365659995</v>
      </c>
      <c r="D4423" s="2">
        <f>SUM(Y4423:Y$4727)</f>
        <v>25321.820711349999</v>
      </c>
      <c r="E4423" s="73">
        <f t="shared" si="2310"/>
        <v>58993.215654309999</v>
      </c>
      <c r="F4423" s="88">
        <f t="shared" si="2336"/>
        <v>6455.85</v>
      </c>
      <c r="G4423" s="3">
        <f>IF(AND(N4423=1,N4422&gt;1),VLOOKUP(A4422,[1]Plan1!$BK$81:$BM$259,3),G4422)</f>
        <v>6413.24</v>
      </c>
      <c r="H4423" s="11">
        <f t="shared" si="2337"/>
        <v>45490</v>
      </c>
      <c r="I4423" s="11">
        <f t="shared" si="2338"/>
        <v>45521</v>
      </c>
      <c r="J4423" s="12">
        <f t="shared" si="2311"/>
        <v>-6.6002153085962245E-3</v>
      </c>
      <c r="K4423" s="11">
        <f t="shared" si="2327"/>
        <v>45610</v>
      </c>
      <c r="L4423" s="11">
        <f t="shared" si="2312"/>
        <v>45579</v>
      </c>
      <c r="M4423" s="1">
        <f t="shared" si="2331"/>
        <v>20</v>
      </c>
      <c r="N4423" s="1">
        <f t="shared" si="2313"/>
        <v>20</v>
      </c>
      <c r="O4423" s="2">
        <f t="shared" si="2314"/>
        <v>0.99339977999999995</v>
      </c>
      <c r="P4423" s="13">
        <f t="shared" si="2339"/>
        <v>0.99339977999999995</v>
      </c>
      <c r="Q4423" s="13">
        <f t="shared" si="2332"/>
        <v>1.5641273691737458</v>
      </c>
      <c r="R4423" s="2">
        <f t="shared" si="2335"/>
        <v>1.55380378</v>
      </c>
      <c r="S4423" s="2">
        <f t="shared" si="2328"/>
        <v>1.5641273600000001</v>
      </c>
      <c r="T4423" s="2">
        <f t="shared" si="2315"/>
        <v>131879.45523892</v>
      </c>
      <c r="U4423" s="2">
        <f t="shared" si="2316"/>
        <v>14284.731868287199</v>
      </c>
      <c r="V4423" s="2">
        <f t="shared" si="2317"/>
        <v>32670.66582371205</v>
      </c>
      <c r="W4423" s="2">
        <f t="shared" si="2318"/>
        <v>131270.43405765924</v>
      </c>
      <c r="X4423" s="17">
        <f t="shared" si="2319"/>
        <v>145</v>
      </c>
      <c r="Y4423" s="2">
        <f t="shared" si="2320"/>
        <v>2271.3113324800001</v>
      </c>
      <c r="Z4423" s="72">
        <f t="shared" si="2321"/>
        <v>2.693839E-2</v>
      </c>
      <c r="AA4423" s="2">
        <f t="shared" si="2340"/>
        <v>3552.6201982100001</v>
      </c>
      <c r="AB4423" s="12">
        <f t="shared" si="2329"/>
        <v>4.6600000000000003E-2</v>
      </c>
      <c r="AC4423" s="17">
        <f t="shared" si="2322"/>
        <v>20</v>
      </c>
      <c r="AD4423" s="17">
        <v>252</v>
      </c>
      <c r="AE4423" s="13">
        <f t="shared" si="2333"/>
        <v>1.0036213679999999</v>
      </c>
      <c r="AF4423" s="2">
        <f t="shared" si="2341"/>
        <v>477.58403905</v>
      </c>
      <c r="AG4423" s="2">
        <f t="shared" si="2323"/>
        <v>475.37854923999998</v>
      </c>
      <c r="AH4423" s="3">
        <f t="shared" si="2324"/>
        <v>4030.2042372599999</v>
      </c>
      <c r="AI4423" s="4" t="str">
        <f t="shared" si="2334"/>
        <v>A+J=</v>
      </c>
      <c r="AJ4423" s="11">
        <f t="shared" si="2330"/>
        <v>45579</v>
      </c>
      <c r="AQ4423" s="53"/>
      <c r="AR4423" s="53"/>
    </row>
    <row r="4424" spans="1:44" x14ac:dyDescent="0.2">
      <c r="A4424" s="158">
        <f t="shared" si="2325"/>
        <v>45580</v>
      </c>
      <c r="B4424" s="2">
        <f t="shared" si="2309"/>
        <v>127714.50685085492</v>
      </c>
      <c r="C4424" s="2">
        <f t="shared" si="2326"/>
        <v>82043.725033180002</v>
      </c>
      <c r="D4424" s="2">
        <f>SUM(Y4424:Y$4727)</f>
        <v>23050.509378869996</v>
      </c>
      <c r="E4424" s="73">
        <f t="shared" si="2310"/>
        <v>58993.215654310006</v>
      </c>
      <c r="F4424" s="88">
        <f t="shared" si="2336"/>
        <v>6455.85</v>
      </c>
      <c r="G4424" s="3">
        <f>IF(AND(N4424=1,N4423&gt;1),VLOOKUP(A4423,[1]Plan1!$BK$81:$BM$259,3),G4423)</f>
        <v>6413.24</v>
      </c>
      <c r="H4424" s="11">
        <f t="shared" si="2337"/>
        <v>45519</v>
      </c>
      <c r="I4424" s="11">
        <f t="shared" si="2338"/>
        <v>45550</v>
      </c>
      <c r="J4424" s="12">
        <f t="shared" si="2311"/>
        <v>-6.6002153085962245E-3</v>
      </c>
      <c r="K4424" s="11">
        <f t="shared" si="2327"/>
        <v>45610</v>
      </c>
      <c r="L4424" s="11">
        <f t="shared" si="2312"/>
        <v>45610</v>
      </c>
      <c r="M4424" s="1">
        <f t="shared" si="2331"/>
        <v>23</v>
      </c>
      <c r="N4424" s="1">
        <f t="shared" si="2313"/>
        <v>1</v>
      </c>
      <c r="O4424" s="2">
        <f t="shared" si="2314"/>
        <v>0.99971211999999998</v>
      </c>
      <c r="P4424" s="13">
        <f t="shared" si="2339"/>
        <v>0.99339977999999995</v>
      </c>
      <c r="Q4424" s="13">
        <f t="shared" si="2332"/>
        <v>1.5538037844291779</v>
      </c>
      <c r="R4424" s="2">
        <f t="shared" si="2335"/>
        <v>1.55335647</v>
      </c>
      <c r="S4424" s="2">
        <f t="shared" si="2328"/>
        <v>1.5641273600000001</v>
      </c>
      <c r="T4424" s="2">
        <f t="shared" si="2315"/>
        <v>128326.83504070999</v>
      </c>
      <c r="U4424" s="2">
        <f t="shared" si="2316"/>
        <v>13003.423002557172</v>
      </c>
      <c r="V4424" s="2">
        <f t="shared" si="2317"/>
        <v>32644.277568417725</v>
      </c>
      <c r="W4424" s="2">
        <f t="shared" si="2318"/>
        <v>127691.42560415491</v>
      </c>
      <c r="X4424" s="17">
        <f t="shared" si="2319"/>
        <v>0</v>
      </c>
      <c r="Y4424" s="2">
        <f t="shared" si="2320"/>
        <v>0</v>
      </c>
      <c r="Z4424" s="72">
        <f t="shared" si="2321"/>
        <v>0</v>
      </c>
      <c r="AA4424" s="2">
        <f t="shared" si="2340"/>
        <v>0</v>
      </c>
      <c r="AB4424" s="12">
        <f t="shared" si="2329"/>
        <v>4.6600000000000003E-2</v>
      </c>
      <c r="AC4424" s="17">
        <f t="shared" si="2322"/>
        <v>1</v>
      </c>
      <c r="AD4424" s="17">
        <v>252</v>
      </c>
      <c r="AE4424" s="13">
        <f t="shared" si="2333"/>
        <v>1.0001807579999999</v>
      </c>
      <c r="AF4424" s="2">
        <f t="shared" si="2341"/>
        <v>23.19610204</v>
      </c>
      <c r="AG4424" s="2">
        <f t="shared" si="2323"/>
        <v>23.081246700000001</v>
      </c>
      <c r="AH4424" s="3">
        <f t="shared" si="2324"/>
        <v>0</v>
      </c>
      <c r="AI4424" s="4" t="str">
        <f t="shared" si="2334"/>
        <v>A+J=</v>
      </c>
      <c r="AJ4424" s="11">
        <f t="shared" si="2330"/>
        <v>45610</v>
      </c>
      <c r="AQ4424" s="53"/>
      <c r="AR4424" s="53"/>
    </row>
    <row r="4425" spans="1:44" x14ac:dyDescent="0.2">
      <c r="A4425" s="158">
        <f t="shared" si="2325"/>
        <v>45581</v>
      </c>
      <c r="B4425" s="2">
        <f t="shared" si="2309"/>
        <v>127711.20264981077</v>
      </c>
      <c r="C4425" s="2">
        <f t="shared" si="2326"/>
        <v>82043.725033180002</v>
      </c>
      <c r="D4425" s="2">
        <f>SUM(Y4425:Y$4727)</f>
        <v>23050.509378869996</v>
      </c>
      <c r="E4425" s="73">
        <f t="shared" si="2310"/>
        <v>58993.215654310006</v>
      </c>
      <c r="F4425" s="88">
        <f t="shared" si="2336"/>
        <v>6455.85</v>
      </c>
      <c r="G4425" s="3">
        <f>IF(AND(N4425=1,N4424&gt;1),VLOOKUP(A4424,[1]Plan1!$BK$81:$BM$259,3),G4424)</f>
        <v>6413.24</v>
      </c>
      <c r="H4425" s="11">
        <f t="shared" si="2337"/>
        <v>45519</v>
      </c>
      <c r="I4425" s="11">
        <f t="shared" si="2338"/>
        <v>45550</v>
      </c>
      <c r="J4425" s="12">
        <f t="shared" si="2311"/>
        <v>-6.6002153085962245E-3</v>
      </c>
      <c r="K4425" s="11">
        <f t="shared" si="2327"/>
        <v>45610</v>
      </c>
      <c r="L4425" s="11">
        <f t="shared" si="2312"/>
        <v>45610</v>
      </c>
      <c r="M4425" s="1">
        <f t="shared" si="2331"/>
        <v>23</v>
      </c>
      <c r="N4425" s="1">
        <f t="shared" si="2313"/>
        <v>2</v>
      </c>
      <c r="O4425" s="2">
        <f t="shared" si="2314"/>
        <v>0.99942432999999997</v>
      </c>
      <c r="P4425" s="13">
        <f t="shared" si="2339"/>
        <v>0.99339977999999995</v>
      </c>
      <c r="Q4425" s="13">
        <f t="shared" si="2332"/>
        <v>1.5538037844291779</v>
      </c>
      <c r="R4425" s="2">
        <f t="shared" si="2335"/>
        <v>1.5529093</v>
      </c>
      <c r="S4425" s="2">
        <f t="shared" si="2328"/>
        <v>1.5641273600000001</v>
      </c>
      <c r="T4425" s="2">
        <f t="shared" si="2315"/>
        <v>128326.83504070999</v>
      </c>
      <c r="U4425" s="2">
        <f t="shared" si="2316"/>
        <v>13003.423002557172</v>
      </c>
      <c r="V4425" s="2">
        <f t="shared" si="2317"/>
        <v>32617.897572173591</v>
      </c>
      <c r="W4425" s="2">
        <f t="shared" si="2318"/>
        <v>127665.04560791077</v>
      </c>
      <c r="X4425" s="17">
        <f t="shared" si="2319"/>
        <v>0</v>
      </c>
      <c r="Y4425" s="2">
        <f t="shared" si="2320"/>
        <v>0</v>
      </c>
      <c r="Z4425" s="72">
        <f t="shared" si="2321"/>
        <v>0</v>
      </c>
      <c r="AA4425" s="2">
        <f t="shared" si="2340"/>
        <v>0</v>
      </c>
      <c r="AB4425" s="12">
        <f t="shared" si="2329"/>
        <v>4.6600000000000003E-2</v>
      </c>
      <c r="AC4425" s="17">
        <f t="shared" si="2322"/>
        <v>2</v>
      </c>
      <c r="AD4425" s="17">
        <v>252</v>
      </c>
      <c r="AE4425" s="13">
        <f t="shared" si="2333"/>
        <v>1.0003615480000001</v>
      </c>
      <c r="AF4425" s="2">
        <f t="shared" si="2341"/>
        <v>46.396310550000003</v>
      </c>
      <c r="AG4425" s="2">
        <f t="shared" si="2323"/>
        <v>46.157041900000003</v>
      </c>
      <c r="AH4425" s="3">
        <f t="shared" si="2324"/>
        <v>0</v>
      </c>
      <c r="AI4425" s="4" t="str">
        <f t="shared" si="2334"/>
        <v>A+J=</v>
      </c>
      <c r="AJ4425" s="11">
        <f t="shared" si="2330"/>
        <v>45610</v>
      </c>
      <c r="AQ4425" s="53"/>
      <c r="AR4425" s="53"/>
    </row>
    <row r="4426" spans="1:44" x14ac:dyDescent="0.2">
      <c r="A4426" s="158">
        <f t="shared" si="2325"/>
        <v>45582</v>
      </c>
      <c r="B4426" s="2">
        <f t="shared" ref="B4426:B4489" si="2342">(W4426+AG4426)</f>
        <v>127707.90079564466</v>
      </c>
      <c r="C4426" s="2">
        <f t="shared" si="2326"/>
        <v>82043.725033180002</v>
      </c>
      <c r="D4426" s="2">
        <f>SUM(Y4426:Y$4727)</f>
        <v>23050.509378869996</v>
      </c>
      <c r="E4426" s="73">
        <f t="shared" ref="E4426:E4489" si="2343">(C4426-D4426)</f>
        <v>58993.215654310006</v>
      </c>
      <c r="F4426" s="88">
        <f t="shared" si="2336"/>
        <v>6455.85</v>
      </c>
      <c r="G4426" s="3">
        <f>IF(AND(N4426=1,N4425&gt;1),VLOOKUP(A4425,[1]Plan1!$BK$81:$BM$259,3),G4425)</f>
        <v>6413.24</v>
      </c>
      <c r="H4426" s="11">
        <f t="shared" si="2337"/>
        <v>45519</v>
      </c>
      <c r="I4426" s="11">
        <f t="shared" si="2338"/>
        <v>45550</v>
      </c>
      <c r="J4426" s="12">
        <f t="shared" ref="J4426:J4489" si="2344">(G4426/F4426)-1</f>
        <v>-6.6002153085962245E-3</v>
      </c>
      <c r="K4426" s="11">
        <f t="shared" si="2327"/>
        <v>45610</v>
      </c>
      <c r="L4426" s="11">
        <f t="shared" ref="L4426:L4489" si="2345">IF(A4426&gt;L4425,K4426,L4425)</f>
        <v>45610</v>
      </c>
      <c r="M4426" s="1">
        <f t="shared" si="2331"/>
        <v>23</v>
      </c>
      <c r="N4426" s="1">
        <f t="shared" ref="N4426:N4489" si="2346">(M4426-(NETWORKDAYS(A4426,L4426,$AN$194:$AN$348)-1))</f>
        <v>3</v>
      </c>
      <c r="O4426" s="2">
        <f t="shared" ref="O4426:O4489" si="2347">TRUNC((G4426/F4426)^TRUNC((N4426/M4426),9),8)</f>
        <v>0.99913662000000003</v>
      </c>
      <c r="P4426" s="13">
        <f t="shared" si="2339"/>
        <v>0.99339977999999995</v>
      </c>
      <c r="Q4426" s="13">
        <f t="shared" si="2332"/>
        <v>1.5538037844291779</v>
      </c>
      <c r="R4426" s="2">
        <f t="shared" si="2335"/>
        <v>1.55246226</v>
      </c>
      <c r="S4426" s="2">
        <f t="shared" si="2328"/>
        <v>1.5641273600000001</v>
      </c>
      <c r="T4426" s="2">
        <f t="shared" ref="T4426:T4489" si="2348">TRUNC(C4426*S4426,8)</f>
        <v>128326.83504070999</v>
      </c>
      <c r="U4426" s="2">
        <f t="shared" ref="U4426:U4489" si="2349">(D4426*(S4426-1))</f>
        <v>13003.423002557172</v>
      </c>
      <c r="V4426" s="2">
        <f t="shared" ref="V4426:V4489" si="2350">(E4426*(R4426-1))</f>
        <v>32591.525245047484</v>
      </c>
      <c r="W4426" s="2">
        <f t="shared" ref="W4426:W4489" si="2351">(C4426+U4426+V4426)</f>
        <v>127638.67328078466</v>
      </c>
      <c r="X4426" s="17">
        <f t="shared" ref="X4426:X4489" si="2352">IF(VLOOKUP(A4426,AN$10:AU$190,8)=VLOOKUP(A4425,AN$10:AU$190,8),0,VLOOKUP(A4426,AN$10:AU$190,8))</f>
        <v>0</v>
      </c>
      <c r="Y4426" s="2">
        <f t="shared" ref="Y4426:Y4489" si="2353">IF(X4426&gt;0,VLOOKUP(A4426,AN$12:AR$190,5),0)</f>
        <v>0</v>
      </c>
      <c r="Z4426" s="72">
        <f t="shared" ref="Z4426:Z4489" si="2354">IF(X4426&gt;0,VLOOKUP($A4426,$AN$10:$AS$190,6),0)</f>
        <v>0</v>
      </c>
      <c r="AA4426" s="2">
        <f t="shared" si="2340"/>
        <v>0</v>
      </c>
      <c r="AB4426" s="12">
        <f t="shared" si="2329"/>
        <v>4.6600000000000003E-2</v>
      </c>
      <c r="AC4426" s="17">
        <f t="shared" ref="AC4426:AC4489" si="2355">N4426</f>
        <v>3</v>
      </c>
      <c r="AD4426" s="17">
        <v>252</v>
      </c>
      <c r="AE4426" s="13">
        <f t="shared" si="2333"/>
        <v>1.0005423710000001</v>
      </c>
      <c r="AF4426" s="2">
        <f t="shared" si="2341"/>
        <v>69.600753839999996</v>
      </c>
      <c r="AG4426" s="2">
        <f t="shared" ref="AG4426:AG4489" si="2356">TRUNC((W4426*(AE4426-1)),8)</f>
        <v>69.227514859999999</v>
      </c>
      <c r="AH4426" s="3">
        <f t="shared" ref="AH4426:AH4489" si="2357">IF(AA4426&gt;0,AA4426+AF4426,0)</f>
        <v>0</v>
      </c>
      <c r="AI4426" s="4" t="str">
        <f t="shared" si="2334"/>
        <v>A+J=</v>
      </c>
      <c r="AJ4426" s="11">
        <f t="shared" si="2330"/>
        <v>45610</v>
      </c>
      <c r="AQ4426" s="53"/>
      <c r="AR4426" s="53"/>
    </row>
    <row r="4427" spans="1:44" x14ac:dyDescent="0.2">
      <c r="A4427" s="158">
        <f t="shared" ref="A4427:A4490" si="2358">(A4426+1)</f>
        <v>45583</v>
      </c>
      <c r="B4427" s="2">
        <f t="shared" si="2342"/>
        <v>127704.60069954445</v>
      </c>
      <c r="C4427" s="2">
        <f t="shared" ref="C4427:C4490" si="2359">TRUNC(IF(X4426&gt;0,VLOOKUP(A4426,$AN$12:$AO$190,2),C4426),8)</f>
        <v>82043.725033180002</v>
      </c>
      <c r="D4427" s="2">
        <f>SUM(Y4427:Y$4727)</f>
        <v>23050.509378869996</v>
      </c>
      <c r="E4427" s="73">
        <f t="shared" si="2343"/>
        <v>58993.215654310006</v>
      </c>
      <c r="F4427" s="88">
        <f t="shared" si="2336"/>
        <v>6455.85</v>
      </c>
      <c r="G4427" s="3">
        <f>IF(AND(N4427=1,N4426&gt;1),VLOOKUP(A4426,[1]Plan1!$BK$81:$BM$259,3),G4426)</f>
        <v>6413.24</v>
      </c>
      <c r="H4427" s="11">
        <f t="shared" si="2337"/>
        <v>45519</v>
      </c>
      <c r="I4427" s="11">
        <f t="shared" si="2338"/>
        <v>45550</v>
      </c>
      <c r="J4427" s="12">
        <f t="shared" si="2344"/>
        <v>-6.6002153085962245E-3</v>
      </c>
      <c r="K4427" s="11">
        <f t="shared" ref="K4427:K4490" si="2360">IF(DAY(A4427)=14,VLOOKUP(A4427,AR$194:AW$373,4),K4426)</f>
        <v>45610</v>
      </c>
      <c r="L4427" s="11">
        <f t="shared" si="2345"/>
        <v>45610</v>
      </c>
      <c r="M4427" s="1">
        <f t="shared" si="2331"/>
        <v>23</v>
      </c>
      <c r="N4427" s="1">
        <f t="shared" si="2346"/>
        <v>4</v>
      </c>
      <c r="O4427" s="2">
        <f t="shared" si="2347"/>
        <v>0.99884899000000005</v>
      </c>
      <c r="P4427" s="13">
        <f t="shared" si="2339"/>
        <v>0.99339977999999995</v>
      </c>
      <c r="Q4427" s="13">
        <f t="shared" si="2332"/>
        <v>1.5538037844291779</v>
      </c>
      <c r="R4427" s="2">
        <f t="shared" si="2335"/>
        <v>1.5520153400000001</v>
      </c>
      <c r="S4427" s="2">
        <f t="shared" ref="S4427:S4490" si="2361">IF(AND(X4427&gt;0,MONTH(A4427)=9),R4427,S4426)</f>
        <v>1.5641273600000001</v>
      </c>
      <c r="T4427" s="2">
        <f t="shared" si="2348"/>
        <v>128326.83504070999</v>
      </c>
      <c r="U4427" s="2">
        <f t="shared" si="2349"/>
        <v>13003.423002557172</v>
      </c>
      <c r="V4427" s="2">
        <f t="shared" si="2350"/>
        <v>32565.159997107265</v>
      </c>
      <c r="W4427" s="2">
        <f t="shared" si="2351"/>
        <v>127612.30803284445</v>
      </c>
      <c r="X4427" s="17">
        <f t="shared" si="2352"/>
        <v>0</v>
      </c>
      <c r="Y4427" s="2">
        <f t="shared" si="2353"/>
        <v>0</v>
      </c>
      <c r="Z4427" s="72">
        <f t="shared" si="2354"/>
        <v>0</v>
      </c>
      <c r="AA4427" s="2">
        <f t="shared" si="2340"/>
        <v>0</v>
      </c>
      <c r="AB4427" s="12">
        <f t="shared" ref="AB4427:AB4490" si="2362">(AB4426)</f>
        <v>4.6600000000000003E-2</v>
      </c>
      <c r="AC4427" s="17">
        <f t="shared" si="2355"/>
        <v>4</v>
      </c>
      <c r="AD4427" s="17">
        <v>252</v>
      </c>
      <c r="AE4427" s="13">
        <f t="shared" si="2333"/>
        <v>1.0007232269999999</v>
      </c>
      <c r="AF4427" s="2">
        <f t="shared" si="2341"/>
        <v>92.809431919999994</v>
      </c>
      <c r="AG4427" s="2">
        <f t="shared" si="2356"/>
        <v>92.292666699999998</v>
      </c>
      <c r="AH4427" s="3">
        <f t="shared" si="2357"/>
        <v>0</v>
      </c>
      <c r="AI4427" s="4" t="str">
        <f t="shared" si="2334"/>
        <v>A+J=</v>
      </c>
      <c r="AJ4427" s="11">
        <f t="shared" ref="AJ4427:AJ4490" si="2363">IF(X4426&gt;0,VLOOKUP(A4426,$AN$10:$AW$190,9),AJ4426)</f>
        <v>45610</v>
      </c>
      <c r="AQ4427" s="53"/>
      <c r="AR4427" s="53"/>
    </row>
    <row r="4428" spans="1:44" x14ac:dyDescent="0.2">
      <c r="A4428" s="158">
        <f t="shared" si="2358"/>
        <v>45584</v>
      </c>
      <c r="B4428" s="2">
        <f t="shared" si="2342"/>
        <v>127701.30282561225</v>
      </c>
      <c r="C4428" s="2">
        <f t="shared" si="2359"/>
        <v>82043.725033180002</v>
      </c>
      <c r="D4428" s="2">
        <f>SUM(Y4428:Y$4727)</f>
        <v>23050.509378869996</v>
      </c>
      <c r="E4428" s="73">
        <f t="shared" si="2343"/>
        <v>58993.215654310006</v>
      </c>
      <c r="F4428" s="88">
        <f t="shared" si="2336"/>
        <v>6455.85</v>
      </c>
      <c r="G4428" s="3">
        <f>IF(AND(N4428=1,N4427&gt;1),VLOOKUP(A4427,[1]Plan1!$BK$81:$BM$259,3),G4427)</f>
        <v>6413.24</v>
      </c>
      <c r="H4428" s="11">
        <f t="shared" si="2337"/>
        <v>45519</v>
      </c>
      <c r="I4428" s="11">
        <f t="shared" si="2338"/>
        <v>45550</v>
      </c>
      <c r="J4428" s="12">
        <f t="shared" si="2344"/>
        <v>-6.6002153085962245E-3</v>
      </c>
      <c r="K4428" s="11">
        <f t="shared" si="2360"/>
        <v>45610</v>
      </c>
      <c r="L4428" s="11">
        <f t="shared" si="2345"/>
        <v>45610</v>
      </c>
      <c r="M4428" s="1">
        <f t="shared" si="2331"/>
        <v>23</v>
      </c>
      <c r="N4428" s="1">
        <f t="shared" si="2346"/>
        <v>5</v>
      </c>
      <c r="O4428" s="2">
        <f t="shared" si="2347"/>
        <v>0.99856144999999996</v>
      </c>
      <c r="P4428" s="13">
        <f t="shared" si="2339"/>
        <v>0.99339977999999995</v>
      </c>
      <c r="Q4428" s="13">
        <f t="shared" si="2332"/>
        <v>1.5538037844291779</v>
      </c>
      <c r="R4428" s="2">
        <f t="shared" si="2335"/>
        <v>1.55156855</v>
      </c>
      <c r="S4428" s="2">
        <f t="shared" si="2361"/>
        <v>1.5641273600000001</v>
      </c>
      <c r="T4428" s="2">
        <f t="shared" si="2348"/>
        <v>128326.83504070999</v>
      </c>
      <c r="U4428" s="2">
        <f t="shared" si="2349"/>
        <v>13003.423002557172</v>
      </c>
      <c r="V4428" s="2">
        <f t="shared" si="2350"/>
        <v>32538.802418285075</v>
      </c>
      <c r="W4428" s="2">
        <f t="shared" si="2351"/>
        <v>127585.95045402226</v>
      </c>
      <c r="X4428" s="17">
        <f t="shared" si="2352"/>
        <v>0</v>
      </c>
      <c r="Y4428" s="2">
        <f t="shared" si="2353"/>
        <v>0</v>
      </c>
      <c r="Z4428" s="72">
        <f t="shared" si="2354"/>
        <v>0</v>
      </c>
      <c r="AA4428" s="2">
        <f t="shared" si="2340"/>
        <v>0</v>
      </c>
      <c r="AB4428" s="12">
        <f t="shared" si="2362"/>
        <v>4.6600000000000003E-2</v>
      </c>
      <c r="AC4428" s="17">
        <f t="shared" si="2355"/>
        <v>5</v>
      </c>
      <c r="AD4428" s="17">
        <v>252</v>
      </c>
      <c r="AE4428" s="13">
        <f t="shared" si="2333"/>
        <v>1.000904115</v>
      </c>
      <c r="AF4428" s="2">
        <f t="shared" si="2341"/>
        <v>116.02221646</v>
      </c>
      <c r="AG4428" s="2">
        <f t="shared" si="2356"/>
        <v>115.35237159</v>
      </c>
      <c r="AH4428" s="3">
        <f t="shared" si="2357"/>
        <v>0</v>
      </c>
      <c r="AI4428" s="4" t="str">
        <f t="shared" si="2334"/>
        <v>A+J=</v>
      </c>
      <c r="AJ4428" s="11">
        <f t="shared" si="2363"/>
        <v>45610</v>
      </c>
      <c r="AQ4428" s="53"/>
      <c r="AR4428" s="53"/>
    </row>
    <row r="4429" spans="1:44" x14ac:dyDescent="0.2">
      <c r="A4429" s="158">
        <f t="shared" si="2358"/>
        <v>45585</v>
      </c>
      <c r="B4429" s="2">
        <f t="shared" si="2342"/>
        <v>127701.30282561225</v>
      </c>
      <c r="C4429" s="2">
        <f t="shared" si="2359"/>
        <v>82043.725033180002</v>
      </c>
      <c r="D4429" s="2">
        <f>SUM(Y4429:Y$4727)</f>
        <v>23050.509378869996</v>
      </c>
      <c r="E4429" s="73">
        <f t="shared" si="2343"/>
        <v>58993.215654310006</v>
      </c>
      <c r="F4429" s="88">
        <f t="shared" si="2336"/>
        <v>6455.85</v>
      </c>
      <c r="G4429" s="3">
        <f>IF(AND(N4429=1,N4428&gt;1),VLOOKUP(A4428,[1]Plan1!$BK$81:$BM$259,3),G4428)</f>
        <v>6413.24</v>
      </c>
      <c r="H4429" s="11">
        <f t="shared" si="2337"/>
        <v>45519</v>
      </c>
      <c r="I4429" s="11">
        <f t="shared" si="2338"/>
        <v>45550</v>
      </c>
      <c r="J4429" s="12">
        <f t="shared" si="2344"/>
        <v>-6.6002153085962245E-3</v>
      </c>
      <c r="K4429" s="11">
        <f t="shared" si="2360"/>
        <v>45610</v>
      </c>
      <c r="L4429" s="11">
        <f t="shared" si="2345"/>
        <v>45610</v>
      </c>
      <c r="M4429" s="1">
        <f t="shared" si="2331"/>
        <v>23</v>
      </c>
      <c r="N4429" s="1">
        <f t="shared" si="2346"/>
        <v>5</v>
      </c>
      <c r="O4429" s="2">
        <f t="shared" si="2347"/>
        <v>0.99856144999999996</v>
      </c>
      <c r="P4429" s="13">
        <f t="shared" si="2339"/>
        <v>0.99339977999999995</v>
      </c>
      <c r="Q4429" s="13">
        <f t="shared" si="2332"/>
        <v>1.5538037844291779</v>
      </c>
      <c r="R4429" s="2">
        <f t="shared" si="2335"/>
        <v>1.55156855</v>
      </c>
      <c r="S4429" s="2">
        <f t="shared" si="2361"/>
        <v>1.5641273600000001</v>
      </c>
      <c r="T4429" s="2">
        <f t="shared" si="2348"/>
        <v>128326.83504070999</v>
      </c>
      <c r="U4429" s="2">
        <f t="shared" si="2349"/>
        <v>13003.423002557172</v>
      </c>
      <c r="V4429" s="2">
        <f t="shared" si="2350"/>
        <v>32538.802418285075</v>
      </c>
      <c r="W4429" s="2">
        <f t="shared" si="2351"/>
        <v>127585.95045402226</v>
      </c>
      <c r="X4429" s="17">
        <f t="shared" si="2352"/>
        <v>0</v>
      </c>
      <c r="Y4429" s="2">
        <f t="shared" si="2353"/>
        <v>0</v>
      </c>
      <c r="Z4429" s="72">
        <f t="shared" si="2354"/>
        <v>0</v>
      </c>
      <c r="AA4429" s="2">
        <f t="shared" si="2340"/>
        <v>0</v>
      </c>
      <c r="AB4429" s="12">
        <f t="shared" si="2362"/>
        <v>4.6600000000000003E-2</v>
      </c>
      <c r="AC4429" s="17">
        <f t="shared" si="2355"/>
        <v>5</v>
      </c>
      <c r="AD4429" s="17">
        <v>252</v>
      </c>
      <c r="AE4429" s="13">
        <f t="shared" si="2333"/>
        <v>1.000904115</v>
      </c>
      <c r="AF4429" s="2">
        <f t="shared" si="2341"/>
        <v>116.02221646</v>
      </c>
      <c r="AG4429" s="2">
        <f t="shared" si="2356"/>
        <v>115.35237159</v>
      </c>
      <c r="AH4429" s="3">
        <f t="shared" si="2357"/>
        <v>0</v>
      </c>
      <c r="AI4429" s="4" t="str">
        <f t="shared" si="2334"/>
        <v>A+J=</v>
      </c>
      <c r="AJ4429" s="11">
        <f t="shared" si="2363"/>
        <v>45610</v>
      </c>
      <c r="AQ4429" s="53"/>
      <c r="AR4429" s="53"/>
    </row>
    <row r="4430" spans="1:44" x14ac:dyDescent="0.2">
      <c r="A4430" s="158">
        <f t="shared" si="2358"/>
        <v>45586</v>
      </c>
      <c r="B4430" s="2">
        <f t="shared" si="2342"/>
        <v>127701.30282561225</v>
      </c>
      <c r="C4430" s="2">
        <f t="shared" si="2359"/>
        <v>82043.725033180002</v>
      </c>
      <c r="D4430" s="2">
        <f>SUM(Y4430:Y$4727)</f>
        <v>23050.509378869996</v>
      </c>
      <c r="E4430" s="73">
        <f t="shared" si="2343"/>
        <v>58993.215654310006</v>
      </c>
      <c r="F4430" s="88">
        <f t="shared" si="2336"/>
        <v>6455.85</v>
      </c>
      <c r="G4430" s="3">
        <f>IF(AND(N4430=1,N4429&gt;1),VLOOKUP(A4429,[1]Plan1!$BK$81:$BM$259,3),G4429)</f>
        <v>6413.24</v>
      </c>
      <c r="H4430" s="11">
        <f t="shared" si="2337"/>
        <v>45519</v>
      </c>
      <c r="I4430" s="11">
        <f t="shared" si="2338"/>
        <v>45550</v>
      </c>
      <c r="J4430" s="12">
        <f t="shared" si="2344"/>
        <v>-6.6002153085962245E-3</v>
      </c>
      <c r="K4430" s="11">
        <f t="shared" si="2360"/>
        <v>45610</v>
      </c>
      <c r="L4430" s="11">
        <f t="shared" si="2345"/>
        <v>45610</v>
      </c>
      <c r="M4430" s="1">
        <f t="shared" si="2331"/>
        <v>23</v>
      </c>
      <c r="N4430" s="1">
        <f t="shared" si="2346"/>
        <v>5</v>
      </c>
      <c r="O4430" s="2">
        <f t="shared" si="2347"/>
        <v>0.99856144999999996</v>
      </c>
      <c r="P4430" s="13">
        <f t="shared" si="2339"/>
        <v>0.99339977999999995</v>
      </c>
      <c r="Q4430" s="13">
        <f t="shared" si="2332"/>
        <v>1.5538037844291779</v>
      </c>
      <c r="R4430" s="2">
        <f t="shared" si="2335"/>
        <v>1.55156855</v>
      </c>
      <c r="S4430" s="2">
        <f t="shared" si="2361"/>
        <v>1.5641273600000001</v>
      </c>
      <c r="T4430" s="2">
        <f t="shared" si="2348"/>
        <v>128326.83504070999</v>
      </c>
      <c r="U4430" s="2">
        <f t="shared" si="2349"/>
        <v>13003.423002557172</v>
      </c>
      <c r="V4430" s="2">
        <f t="shared" si="2350"/>
        <v>32538.802418285075</v>
      </c>
      <c r="W4430" s="2">
        <f t="shared" si="2351"/>
        <v>127585.95045402226</v>
      </c>
      <c r="X4430" s="17">
        <f t="shared" si="2352"/>
        <v>0</v>
      </c>
      <c r="Y4430" s="2">
        <f t="shared" si="2353"/>
        <v>0</v>
      </c>
      <c r="Z4430" s="72">
        <f t="shared" si="2354"/>
        <v>0</v>
      </c>
      <c r="AA4430" s="2">
        <f t="shared" si="2340"/>
        <v>0</v>
      </c>
      <c r="AB4430" s="12">
        <f t="shared" si="2362"/>
        <v>4.6600000000000003E-2</v>
      </c>
      <c r="AC4430" s="17">
        <f t="shared" si="2355"/>
        <v>5</v>
      </c>
      <c r="AD4430" s="17">
        <v>252</v>
      </c>
      <c r="AE4430" s="13">
        <f t="shared" si="2333"/>
        <v>1.000904115</v>
      </c>
      <c r="AF4430" s="2">
        <f t="shared" si="2341"/>
        <v>116.02221646</v>
      </c>
      <c r="AG4430" s="2">
        <f t="shared" si="2356"/>
        <v>115.35237159</v>
      </c>
      <c r="AH4430" s="3">
        <f t="shared" si="2357"/>
        <v>0</v>
      </c>
      <c r="AI4430" s="4" t="str">
        <f t="shared" si="2334"/>
        <v>A+J=</v>
      </c>
      <c r="AJ4430" s="11">
        <f t="shared" si="2363"/>
        <v>45610</v>
      </c>
      <c r="AQ4430" s="53"/>
      <c r="AR4430" s="53"/>
    </row>
    <row r="4431" spans="1:44" x14ac:dyDescent="0.2">
      <c r="A4431" s="158">
        <f t="shared" si="2358"/>
        <v>45587</v>
      </c>
      <c r="B4431" s="2">
        <f t="shared" si="2342"/>
        <v>127698.00671247594</v>
      </c>
      <c r="C4431" s="2">
        <f t="shared" si="2359"/>
        <v>82043.725033180002</v>
      </c>
      <c r="D4431" s="2">
        <f>SUM(Y4431:Y$4727)</f>
        <v>23050.509378869996</v>
      </c>
      <c r="E4431" s="73">
        <f t="shared" si="2343"/>
        <v>58993.215654310006</v>
      </c>
      <c r="F4431" s="88">
        <f t="shared" si="2336"/>
        <v>6455.85</v>
      </c>
      <c r="G4431" s="3">
        <f>IF(AND(N4431=1,N4430&gt;1),VLOOKUP(A4430,[1]Plan1!$BK$81:$BM$259,3),G4430)</f>
        <v>6413.24</v>
      </c>
      <c r="H4431" s="11">
        <f t="shared" si="2337"/>
        <v>45519</v>
      </c>
      <c r="I4431" s="11">
        <f t="shared" si="2338"/>
        <v>45550</v>
      </c>
      <c r="J4431" s="12">
        <f t="shared" si="2344"/>
        <v>-6.6002153085962245E-3</v>
      </c>
      <c r="K4431" s="11">
        <f t="shared" si="2360"/>
        <v>45610</v>
      </c>
      <c r="L4431" s="11">
        <f t="shared" si="2345"/>
        <v>45610</v>
      </c>
      <c r="M4431" s="1">
        <f t="shared" si="2331"/>
        <v>23</v>
      </c>
      <c r="N4431" s="1">
        <f t="shared" si="2346"/>
        <v>6</v>
      </c>
      <c r="O4431" s="2">
        <f t="shared" si="2347"/>
        <v>0.99827398000000001</v>
      </c>
      <c r="P4431" s="13">
        <f t="shared" si="2339"/>
        <v>0.99339977999999995</v>
      </c>
      <c r="Q4431" s="13">
        <f t="shared" si="2332"/>
        <v>1.5538037844291779</v>
      </c>
      <c r="R4431" s="2">
        <f t="shared" si="2335"/>
        <v>1.55112188</v>
      </c>
      <c r="S4431" s="2">
        <f t="shared" si="2361"/>
        <v>1.5641273600000001</v>
      </c>
      <c r="T4431" s="2">
        <f t="shared" si="2348"/>
        <v>128326.83504070999</v>
      </c>
      <c r="U4431" s="2">
        <f t="shared" si="2349"/>
        <v>13003.423002557172</v>
      </c>
      <c r="V4431" s="2">
        <f t="shared" si="2350"/>
        <v>32512.45191864876</v>
      </c>
      <c r="W4431" s="2">
        <f t="shared" si="2351"/>
        <v>127559.59995438594</v>
      </c>
      <c r="X4431" s="17">
        <f t="shared" si="2352"/>
        <v>0</v>
      </c>
      <c r="Y4431" s="2">
        <f t="shared" si="2353"/>
        <v>0</v>
      </c>
      <c r="Z4431" s="72">
        <f t="shared" si="2354"/>
        <v>0</v>
      </c>
      <c r="AA4431" s="2">
        <f t="shared" si="2340"/>
        <v>0</v>
      </c>
      <c r="AB4431" s="12">
        <f t="shared" si="2362"/>
        <v>4.6600000000000003E-2</v>
      </c>
      <c r="AC4431" s="17">
        <f t="shared" si="2355"/>
        <v>6</v>
      </c>
      <c r="AD4431" s="17">
        <v>252</v>
      </c>
      <c r="AE4431" s="13">
        <f t="shared" si="2333"/>
        <v>1.0010850360000001</v>
      </c>
      <c r="AF4431" s="2">
        <f t="shared" si="2341"/>
        <v>139.23923578</v>
      </c>
      <c r="AG4431" s="2">
        <f t="shared" si="2356"/>
        <v>138.40675809000001</v>
      </c>
      <c r="AH4431" s="3">
        <f t="shared" si="2357"/>
        <v>0</v>
      </c>
      <c r="AI4431" s="4" t="str">
        <f t="shared" si="2334"/>
        <v>A+J=</v>
      </c>
      <c r="AJ4431" s="11">
        <f t="shared" si="2363"/>
        <v>45610</v>
      </c>
      <c r="AQ4431" s="53"/>
      <c r="AR4431" s="53"/>
    </row>
    <row r="4432" spans="1:44" x14ac:dyDescent="0.2">
      <c r="A4432" s="158">
        <f t="shared" si="2358"/>
        <v>45588</v>
      </c>
      <c r="B4432" s="2">
        <f t="shared" si="2342"/>
        <v>127694.71354272982</v>
      </c>
      <c r="C4432" s="2">
        <f t="shared" si="2359"/>
        <v>82043.725033180002</v>
      </c>
      <c r="D4432" s="2">
        <f>SUM(Y4432:Y$4727)</f>
        <v>23050.509378869996</v>
      </c>
      <c r="E4432" s="73">
        <f t="shared" si="2343"/>
        <v>58993.215654310006</v>
      </c>
      <c r="F4432" s="88">
        <f t="shared" si="2336"/>
        <v>6455.85</v>
      </c>
      <c r="G4432" s="3">
        <f>IF(AND(N4432=1,N4431&gt;1),VLOOKUP(A4431,[1]Plan1!$BK$81:$BM$259,3),G4431)</f>
        <v>6413.24</v>
      </c>
      <c r="H4432" s="11">
        <f t="shared" si="2337"/>
        <v>45519</v>
      </c>
      <c r="I4432" s="11">
        <f t="shared" si="2338"/>
        <v>45550</v>
      </c>
      <c r="J4432" s="12">
        <f t="shared" si="2344"/>
        <v>-6.6002153085962245E-3</v>
      </c>
      <c r="K4432" s="11">
        <f t="shared" si="2360"/>
        <v>45610</v>
      </c>
      <c r="L4432" s="11">
        <f t="shared" si="2345"/>
        <v>45610</v>
      </c>
      <c r="M4432" s="1">
        <f t="shared" si="2331"/>
        <v>23</v>
      </c>
      <c r="N4432" s="1">
        <f t="shared" si="2346"/>
        <v>7</v>
      </c>
      <c r="O4432" s="2">
        <f t="shared" si="2347"/>
        <v>0.99798659999999995</v>
      </c>
      <c r="P4432" s="13">
        <f t="shared" si="2339"/>
        <v>0.99339977999999995</v>
      </c>
      <c r="Q4432" s="13">
        <f t="shared" si="2332"/>
        <v>1.5538037844291779</v>
      </c>
      <c r="R4432" s="2">
        <f t="shared" si="2335"/>
        <v>1.5506753499999999</v>
      </c>
      <c r="S4432" s="2">
        <f t="shared" si="2361"/>
        <v>1.5641273600000001</v>
      </c>
      <c r="T4432" s="2">
        <f t="shared" si="2348"/>
        <v>128326.83504070999</v>
      </c>
      <c r="U4432" s="2">
        <f t="shared" si="2349"/>
        <v>13003.423002557172</v>
      </c>
      <c r="V4432" s="2">
        <f t="shared" si="2350"/>
        <v>32486.109678062636</v>
      </c>
      <c r="W4432" s="2">
        <f t="shared" si="2351"/>
        <v>127533.25771379982</v>
      </c>
      <c r="X4432" s="17">
        <f t="shared" si="2352"/>
        <v>0</v>
      </c>
      <c r="Y4432" s="2">
        <f t="shared" si="2353"/>
        <v>0</v>
      </c>
      <c r="Z4432" s="72">
        <f t="shared" si="2354"/>
        <v>0</v>
      </c>
      <c r="AA4432" s="2">
        <f t="shared" si="2340"/>
        <v>0</v>
      </c>
      <c r="AB4432" s="12">
        <f t="shared" si="2362"/>
        <v>4.6600000000000003E-2</v>
      </c>
      <c r="AC4432" s="17">
        <f t="shared" si="2355"/>
        <v>7</v>
      </c>
      <c r="AD4432" s="17">
        <v>252</v>
      </c>
      <c r="AE4432" s="13">
        <f t="shared" si="2333"/>
        <v>1.0012659900000001</v>
      </c>
      <c r="AF4432" s="2">
        <f t="shared" si="2341"/>
        <v>162.46048988999999</v>
      </c>
      <c r="AG4432" s="2">
        <f t="shared" si="2356"/>
        <v>161.45582893</v>
      </c>
      <c r="AH4432" s="3">
        <f t="shared" si="2357"/>
        <v>0</v>
      </c>
      <c r="AI4432" s="4" t="str">
        <f t="shared" si="2334"/>
        <v>A+J=</v>
      </c>
      <c r="AJ4432" s="11">
        <f t="shared" si="2363"/>
        <v>45610</v>
      </c>
      <c r="AQ4432" s="53"/>
      <c r="AR4432" s="53"/>
    </row>
    <row r="4433" spans="1:44" x14ac:dyDescent="0.2">
      <c r="A4433" s="158">
        <f t="shared" si="2358"/>
        <v>45589</v>
      </c>
      <c r="B4433" s="2">
        <f t="shared" si="2342"/>
        <v>127691.4231907339</v>
      </c>
      <c r="C4433" s="2">
        <f t="shared" si="2359"/>
        <v>82043.725033180002</v>
      </c>
      <c r="D4433" s="2">
        <f>SUM(Y4433:Y$4727)</f>
        <v>23050.509378869996</v>
      </c>
      <c r="E4433" s="73">
        <f t="shared" si="2343"/>
        <v>58993.215654310006</v>
      </c>
      <c r="F4433" s="88">
        <f t="shared" si="2336"/>
        <v>6455.85</v>
      </c>
      <c r="G4433" s="3">
        <f>IF(AND(N4433=1,N4432&gt;1),VLOOKUP(A4432,[1]Plan1!$BK$81:$BM$259,3),G4432)</f>
        <v>6413.24</v>
      </c>
      <c r="H4433" s="11">
        <f t="shared" si="2337"/>
        <v>45519</v>
      </c>
      <c r="I4433" s="11">
        <f t="shared" si="2338"/>
        <v>45550</v>
      </c>
      <c r="J4433" s="12">
        <f t="shared" si="2344"/>
        <v>-6.6002153085962245E-3</v>
      </c>
      <c r="K4433" s="11">
        <f t="shared" si="2360"/>
        <v>45610</v>
      </c>
      <c r="L4433" s="11">
        <f t="shared" si="2345"/>
        <v>45610</v>
      </c>
      <c r="M4433" s="1">
        <f t="shared" si="2331"/>
        <v>23</v>
      </c>
      <c r="N4433" s="1">
        <f t="shared" si="2346"/>
        <v>8</v>
      </c>
      <c r="O4433" s="2">
        <f t="shared" si="2347"/>
        <v>0.99769931000000001</v>
      </c>
      <c r="P4433" s="13">
        <f t="shared" si="2339"/>
        <v>0.99339977999999995</v>
      </c>
      <c r="Q4433" s="13">
        <f t="shared" si="2332"/>
        <v>1.5538037844291779</v>
      </c>
      <c r="R4433" s="2">
        <f t="shared" si="2335"/>
        <v>1.5502289600000001</v>
      </c>
      <c r="S4433" s="2">
        <f t="shared" si="2361"/>
        <v>1.5641273600000001</v>
      </c>
      <c r="T4433" s="2">
        <f t="shared" si="2348"/>
        <v>128326.83504070999</v>
      </c>
      <c r="U4433" s="2">
        <f t="shared" si="2349"/>
        <v>13003.423002557172</v>
      </c>
      <c r="V4433" s="2">
        <f t="shared" si="2350"/>
        <v>32459.775696526722</v>
      </c>
      <c r="W4433" s="2">
        <f t="shared" si="2351"/>
        <v>127506.92373226389</v>
      </c>
      <c r="X4433" s="17">
        <f t="shared" si="2352"/>
        <v>0</v>
      </c>
      <c r="Y4433" s="2">
        <f t="shared" si="2353"/>
        <v>0</v>
      </c>
      <c r="Z4433" s="72">
        <f t="shared" si="2354"/>
        <v>0</v>
      </c>
      <c r="AA4433" s="2">
        <f t="shared" si="2340"/>
        <v>0</v>
      </c>
      <c r="AB4433" s="12">
        <f t="shared" si="2362"/>
        <v>4.6600000000000003E-2</v>
      </c>
      <c r="AC4433" s="17">
        <f t="shared" si="2355"/>
        <v>8</v>
      </c>
      <c r="AD4433" s="17">
        <v>252</v>
      </c>
      <c r="AE4433" s="13">
        <f t="shared" si="2333"/>
        <v>1.001446976</v>
      </c>
      <c r="AF4433" s="2">
        <f t="shared" si="2341"/>
        <v>185.68585045</v>
      </c>
      <c r="AG4433" s="2">
        <f t="shared" si="2356"/>
        <v>184.49945847000001</v>
      </c>
      <c r="AH4433" s="3">
        <f t="shared" si="2357"/>
        <v>0</v>
      </c>
      <c r="AI4433" s="4" t="str">
        <f t="shared" si="2334"/>
        <v>A+J=</v>
      </c>
      <c r="AJ4433" s="11">
        <f t="shared" si="2363"/>
        <v>45610</v>
      </c>
      <c r="AQ4433" s="53"/>
      <c r="AR4433" s="53"/>
    </row>
    <row r="4434" spans="1:44" x14ac:dyDescent="0.2">
      <c r="A4434" s="158">
        <f t="shared" si="2358"/>
        <v>45590</v>
      </c>
      <c r="B4434" s="2">
        <f t="shared" si="2342"/>
        <v>127688.13473162385</v>
      </c>
      <c r="C4434" s="2">
        <f t="shared" si="2359"/>
        <v>82043.725033180002</v>
      </c>
      <c r="D4434" s="2">
        <f>SUM(Y4434:Y$4727)</f>
        <v>23050.509378869996</v>
      </c>
      <c r="E4434" s="73">
        <f t="shared" si="2343"/>
        <v>58993.215654310006</v>
      </c>
      <c r="F4434" s="88">
        <f t="shared" si="2336"/>
        <v>6455.85</v>
      </c>
      <c r="G4434" s="3">
        <f>IF(AND(N4434=1,N4433&gt;1),VLOOKUP(A4433,[1]Plan1!$BK$81:$BM$259,3),G4433)</f>
        <v>6413.24</v>
      </c>
      <c r="H4434" s="11">
        <f t="shared" si="2337"/>
        <v>45519</v>
      </c>
      <c r="I4434" s="11">
        <f t="shared" si="2338"/>
        <v>45550</v>
      </c>
      <c r="J4434" s="12">
        <f t="shared" si="2344"/>
        <v>-6.6002153085962245E-3</v>
      </c>
      <c r="K4434" s="11">
        <f t="shared" si="2360"/>
        <v>45610</v>
      </c>
      <c r="L4434" s="11">
        <f t="shared" si="2345"/>
        <v>45610</v>
      </c>
      <c r="M4434" s="1">
        <f t="shared" si="2331"/>
        <v>23</v>
      </c>
      <c r="N4434" s="1">
        <f t="shared" si="2346"/>
        <v>9</v>
      </c>
      <c r="O4434" s="2">
        <f t="shared" si="2347"/>
        <v>0.99741210000000002</v>
      </c>
      <c r="P4434" s="13">
        <f t="shared" si="2339"/>
        <v>0.99339977999999995</v>
      </c>
      <c r="Q4434" s="13">
        <f t="shared" si="2332"/>
        <v>1.5538037844291779</v>
      </c>
      <c r="R4434" s="2">
        <f t="shared" si="2335"/>
        <v>1.54978269</v>
      </c>
      <c r="S4434" s="2">
        <f t="shared" si="2361"/>
        <v>1.5641273600000001</v>
      </c>
      <c r="T4434" s="2">
        <f t="shared" si="2348"/>
        <v>128326.83504070999</v>
      </c>
      <c r="U4434" s="2">
        <f t="shared" si="2349"/>
        <v>13003.423002557172</v>
      </c>
      <c r="V4434" s="2">
        <f t="shared" si="2350"/>
        <v>32433.448794176667</v>
      </c>
      <c r="W4434" s="2">
        <f t="shared" si="2351"/>
        <v>127480.59682991385</v>
      </c>
      <c r="X4434" s="17">
        <f t="shared" si="2352"/>
        <v>0</v>
      </c>
      <c r="Y4434" s="2">
        <f t="shared" si="2353"/>
        <v>0</v>
      </c>
      <c r="Z4434" s="72">
        <f t="shared" si="2354"/>
        <v>0</v>
      </c>
      <c r="AA4434" s="2">
        <f t="shared" si="2340"/>
        <v>0</v>
      </c>
      <c r="AB4434" s="12">
        <f t="shared" si="2362"/>
        <v>4.6600000000000003E-2</v>
      </c>
      <c r="AC4434" s="17">
        <f t="shared" si="2355"/>
        <v>9</v>
      </c>
      <c r="AD4434" s="17">
        <v>252</v>
      </c>
      <c r="AE4434" s="13">
        <f t="shared" si="2333"/>
        <v>1.0016279960000001</v>
      </c>
      <c r="AF4434" s="2">
        <f t="shared" si="2341"/>
        <v>208.91557413000001</v>
      </c>
      <c r="AG4434" s="2">
        <f t="shared" si="2356"/>
        <v>207.53790171</v>
      </c>
      <c r="AH4434" s="3">
        <f t="shared" si="2357"/>
        <v>0</v>
      </c>
      <c r="AI4434" s="4" t="str">
        <f t="shared" si="2334"/>
        <v>A+J=</v>
      </c>
      <c r="AJ4434" s="11">
        <f t="shared" si="2363"/>
        <v>45610</v>
      </c>
      <c r="AQ4434" s="53"/>
      <c r="AR4434" s="53"/>
    </row>
    <row r="4435" spans="1:44" x14ac:dyDescent="0.2">
      <c r="A4435" s="158">
        <f t="shared" si="2358"/>
        <v>45591</v>
      </c>
      <c r="B4435" s="2">
        <f t="shared" si="2342"/>
        <v>127684.8473206575</v>
      </c>
      <c r="C4435" s="2">
        <f t="shared" si="2359"/>
        <v>82043.725033180002</v>
      </c>
      <c r="D4435" s="2">
        <f>SUM(Y4435:Y$4727)</f>
        <v>23050.509378869996</v>
      </c>
      <c r="E4435" s="73">
        <f t="shared" si="2343"/>
        <v>58993.215654310006</v>
      </c>
      <c r="F4435" s="88">
        <f t="shared" si="2336"/>
        <v>6455.85</v>
      </c>
      <c r="G4435" s="3">
        <f>IF(AND(N4435=1,N4434&gt;1),VLOOKUP(A4434,[1]Plan1!$BK$81:$BM$259,3),G4434)</f>
        <v>6413.24</v>
      </c>
      <c r="H4435" s="11">
        <f t="shared" si="2337"/>
        <v>45519</v>
      </c>
      <c r="I4435" s="11">
        <f t="shared" si="2338"/>
        <v>45550</v>
      </c>
      <c r="J4435" s="12">
        <f t="shared" si="2344"/>
        <v>-6.6002153085962245E-3</v>
      </c>
      <c r="K4435" s="11">
        <f t="shared" si="2360"/>
        <v>45610</v>
      </c>
      <c r="L4435" s="11">
        <f t="shared" si="2345"/>
        <v>45610</v>
      </c>
      <c r="M4435" s="1">
        <f t="shared" si="2331"/>
        <v>23</v>
      </c>
      <c r="N4435" s="1">
        <f t="shared" si="2346"/>
        <v>10</v>
      </c>
      <c r="O4435" s="2">
        <f t="shared" si="2347"/>
        <v>0.99712495999999995</v>
      </c>
      <c r="P4435" s="13">
        <f t="shared" si="2339"/>
        <v>0.99339977999999995</v>
      </c>
      <c r="Q4435" s="13">
        <f t="shared" si="2332"/>
        <v>1.5538037844291779</v>
      </c>
      <c r="R4435" s="2">
        <f t="shared" si="2335"/>
        <v>1.5493365299999999</v>
      </c>
      <c r="S4435" s="2">
        <f t="shared" si="2361"/>
        <v>1.5641273600000001</v>
      </c>
      <c r="T4435" s="2">
        <f t="shared" si="2348"/>
        <v>128326.83504070999</v>
      </c>
      <c r="U4435" s="2">
        <f t="shared" si="2349"/>
        <v>13003.423002557172</v>
      </c>
      <c r="V4435" s="2">
        <f t="shared" si="2350"/>
        <v>32407.128381080336</v>
      </c>
      <c r="W4435" s="2">
        <f t="shared" si="2351"/>
        <v>127454.27641681751</v>
      </c>
      <c r="X4435" s="17">
        <f t="shared" si="2352"/>
        <v>0</v>
      </c>
      <c r="Y4435" s="2">
        <f t="shared" si="2353"/>
        <v>0</v>
      </c>
      <c r="Z4435" s="72">
        <f t="shared" si="2354"/>
        <v>0</v>
      </c>
      <c r="AA4435" s="2">
        <f t="shared" si="2340"/>
        <v>0</v>
      </c>
      <c r="AB4435" s="12">
        <f t="shared" si="2362"/>
        <v>4.6600000000000003E-2</v>
      </c>
      <c r="AC4435" s="17">
        <f t="shared" si="2355"/>
        <v>10</v>
      </c>
      <c r="AD4435" s="17">
        <v>252</v>
      </c>
      <c r="AE4435" s="13">
        <f t="shared" si="2333"/>
        <v>1.0018090479999999</v>
      </c>
      <c r="AF4435" s="2">
        <f t="shared" si="2341"/>
        <v>232.14940426999999</v>
      </c>
      <c r="AG4435" s="2">
        <f t="shared" si="2356"/>
        <v>230.57090384</v>
      </c>
      <c r="AH4435" s="3">
        <f t="shared" si="2357"/>
        <v>0</v>
      </c>
      <c r="AI4435" s="4" t="str">
        <f t="shared" si="2334"/>
        <v>A+J=</v>
      </c>
      <c r="AJ4435" s="11">
        <f t="shared" si="2363"/>
        <v>45610</v>
      </c>
      <c r="AQ4435" s="53"/>
      <c r="AR4435" s="53"/>
    </row>
    <row r="4436" spans="1:44" x14ac:dyDescent="0.2">
      <c r="A4436" s="158">
        <f t="shared" si="2358"/>
        <v>45592</v>
      </c>
      <c r="B4436" s="2">
        <f t="shared" si="2342"/>
        <v>127684.8473206575</v>
      </c>
      <c r="C4436" s="2">
        <f t="shared" si="2359"/>
        <v>82043.725033180002</v>
      </c>
      <c r="D4436" s="2">
        <f>SUM(Y4436:Y$4727)</f>
        <v>23050.509378869996</v>
      </c>
      <c r="E4436" s="73">
        <f t="shared" si="2343"/>
        <v>58993.215654310006</v>
      </c>
      <c r="F4436" s="88">
        <f t="shared" si="2336"/>
        <v>6455.85</v>
      </c>
      <c r="G4436" s="3">
        <f>IF(AND(N4436=1,N4435&gt;1),VLOOKUP(A4435,[1]Plan1!$BK$81:$BM$259,3),G4435)</f>
        <v>6413.24</v>
      </c>
      <c r="H4436" s="11">
        <f t="shared" si="2337"/>
        <v>45519</v>
      </c>
      <c r="I4436" s="11">
        <f t="shared" si="2338"/>
        <v>45550</v>
      </c>
      <c r="J4436" s="12">
        <f t="shared" si="2344"/>
        <v>-6.6002153085962245E-3</v>
      </c>
      <c r="K4436" s="11">
        <f t="shared" si="2360"/>
        <v>45610</v>
      </c>
      <c r="L4436" s="11">
        <f t="shared" si="2345"/>
        <v>45610</v>
      </c>
      <c r="M4436" s="1">
        <f t="shared" si="2331"/>
        <v>23</v>
      </c>
      <c r="N4436" s="1">
        <f t="shared" si="2346"/>
        <v>10</v>
      </c>
      <c r="O4436" s="2">
        <f t="shared" si="2347"/>
        <v>0.99712495999999995</v>
      </c>
      <c r="P4436" s="13">
        <f t="shared" si="2339"/>
        <v>0.99339977999999995</v>
      </c>
      <c r="Q4436" s="13">
        <f t="shared" si="2332"/>
        <v>1.5538037844291779</v>
      </c>
      <c r="R4436" s="2">
        <f t="shared" si="2335"/>
        <v>1.5493365299999999</v>
      </c>
      <c r="S4436" s="2">
        <f t="shared" si="2361"/>
        <v>1.5641273600000001</v>
      </c>
      <c r="T4436" s="2">
        <f t="shared" si="2348"/>
        <v>128326.83504070999</v>
      </c>
      <c r="U4436" s="2">
        <f t="shared" si="2349"/>
        <v>13003.423002557172</v>
      </c>
      <c r="V4436" s="2">
        <f t="shared" si="2350"/>
        <v>32407.128381080336</v>
      </c>
      <c r="W4436" s="2">
        <f t="shared" si="2351"/>
        <v>127454.27641681751</v>
      </c>
      <c r="X4436" s="17">
        <f t="shared" si="2352"/>
        <v>0</v>
      </c>
      <c r="Y4436" s="2">
        <f t="shared" si="2353"/>
        <v>0</v>
      </c>
      <c r="Z4436" s="72">
        <f t="shared" si="2354"/>
        <v>0</v>
      </c>
      <c r="AA4436" s="2">
        <f t="shared" si="2340"/>
        <v>0</v>
      </c>
      <c r="AB4436" s="12">
        <f t="shared" si="2362"/>
        <v>4.6600000000000003E-2</v>
      </c>
      <c r="AC4436" s="17">
        <f t="shared" si="2355"/>
        <v>10</v>
      </c>
      <c r="AD4436" s="17">
        <v>252</v>
      </c>
      <c r="AE4436" s="13">
        <f t="shared" si="2333"/>
        <v>1.0018090479999999</v>
      </c>
      <c r="AF4436" s="2">
        <f t="shared" si="2341"/>
        <v>232.14940426999999</v>
      </c>
      <c r="AG4436" s="2">
        <f t="shared" si="2356"/>
        <v>230.57090384</v>
      </c>
      <c r="AH4436" s="3">
        <f t="shared" si="2357"/>
        <v>0</v>
      </c>
      <c r="AI4436" s="4" t="str">
        <f t="shared" si="2334"/>
        <v>A+J=</v>
      </c>
      <c r="AJ4436" s="11">
        <f t="shared" si="2363"/>
        <v>45610</v>
      </c>
      <c r="AQ4436" s="53"/>
      <c r="AR4436" s="53"/>
    </row>
    <row r="4437" spans="1:44" x14ac:dyDescent="0.2">
      <c r="A4437" s="158">
        <f t="shared" si="2358"/>
        <v>45593</v>
      </c>
      <c r="B4437" s="2">
        <f t="shared" si="2342"/>
        <v>127684.8473206575</v>
      </c>
      <c r="C4437" s="2">
        <f t="shared" si="2359"/>
        <v>82043.725033180002</v>
      </c>
      <c r="D4437" s="2">
        <f>SUM(Y4437:Y$4727)</f>
        <v>23050.509378869996</v>
      </c>
      <c r="E4437" s="73">
        <f t="shared" si="2343"/>
        <v>58993.215654310006</v>
      </c>
      <c r="F4437" s="88">
        <f t="shared" si="2336"/>
        <v>6455.85</v>
      </c>
      <c r="G4437" s="3">
        <f>IF(AND(N4437=1,N4436&gt;1),VLOOKUP(A4436,[1]Plan1!$BK$81:$BM$259,3),G4436)</f>
        <v>6413.24</v>
      </c>
      <c r="H4437" s="11">
        <f t="shared" si="2337"/>
        <v>45519</v>
      </c>
      <c r="I4437" s="11">
        <f t="shared" si="2338"/>
        <v>45550</v>
      </c>
      <c r="J4437" s="12">
        <f t="shared" si="2344"/>
        <v>-6.6002153085962245E-3</v>
      </c>
      <c r="K4437" s="11">
        <f t="shared" si="2360"/>
        <v>45610</v>
      </c>
      <c r="L4437" s="11">
        <f t="shared" si="2345"/>
        <v>45610</v>
      </c>
      <c r="M4437" s="1">
        <f t="shared" si="2331"/>
        <v>23</v>
      </c>
      <c r="N4437" s="1">
        <f t="shared" si="2346"/>
        <v>10</v>
      </c>
      <c r="O4437" s="2">
        <f t="shared" si="2347"/>
        <v>0.99712495999999995</v>
      </c>
      <c r="P4437" s="13">
        <f t="shared" si="2339"/>
        <v>0.99339977999999995</v>
      </c>
      <c r="Q4437" s="13">
        <f t="shared" si="2332"/>
        <v>1.5538037844291779</v>
      </c>
      <c r="R4437" s="2">
        <f t="shared" si="2335"/>
        <v>1.5493365299999999</v>
      </c>
      <c r="S4437" s="2">
        <f t="shared" si="2361"/>
        <v>1.5641273600000001</v>
      </c>
      <c r="T4437" s="2">
        <f t="shared" si="2348"/>
        <v>128326.83504070999</v>
      </c>
      <c r="U4437" s="2">
        <f t="shared" si="2349"/>
        <v>13003.423002557172</v>
      </c>
      <c r="V4437" s="2">
        <f t="shared" si="2350"/>
        <v>32407.128381080336</v>
      </c>
      <c r="W4437" s="2">
        <f t="shared" si="2351"/>
        <v>127454.27641681751</v>
      </c>
      <c r="X4437" s="17">
        <f t="shared" si="2352"/>
        <v>0</v>
      </c>
      <c r="Y4437" s="2">
        <f t="shared" si="2353"/>
        <v>0</v>
      </c>
      <c r="Z4437" s="72">
        <f t="shared" si="2354"/>
        <v>0</v>
      </c>
      <c r="AA4437" s="2">
        <f t="shared" si="2340"/>
        <v>0</v>
      </c>
      <c r="AB4437" s="12">
        <f t="shared" si="2362"/>
        <v>4.6600000000000003E-2</v>
      </c>
      <c r="AC4437" s="17">
        <f t="shared" si="2355"/>
        <v>10</v>
      </c>
      <c r="AD4437" s="17">
        <v>252</v>
      </c>
      <c r="AE4437" s="13">
        <f t="shared" si="2333"/>
        <v>1.0018090479999999</v>
      </c>
      <c r="AF4437" s="2">
        <f t="shared" si="2341"/>
        <v>232.14940426999999</v>
      </c>
      <c r="AG4437" s="2">
        <f t="shared" si="2356"/>
        <v>230.57090384</v>
      </c>
      <c r="AH4437" s="3">
        <f t="shared" si="2357"/>
        <v>0</v>
      </c>
      <c r="AI4437" s="4" t="str">
        <f t="shared" si="2334"/>
        <v>A+J=</v>
      </c>
      <c r="AJ4437" s="11">
        <f t="shared" si="2363"/>
        <v>45610</v>
      </c>
      <c r="AQ4437" s="53"/>
      <c r="AR4437" s="53"/>
    </row>
    <row r="4438" spans="1:44" x14ac:dyDescent="0.2">
      <c r="A4438" s="158">
        <f t="shared" si="2358"/>
        <v>45594</v>
      </c>
      <c r="B4438" s="2">
        <f t="shared" si="2342"/>
        <v>127681.56391435571</v>
      </c>
      <c r="C4438" s="2">
        <f t="shared" si="2359"/>
        <v>82043.725033180002</v>
      </c>
      <c r="D4438" s="2">
        <f>SUM(Y4438:Y$4727)</f>
        <v>23050.509378869996</v>
      </c>
      <c r="E4438" s="73">
        <f t="shared" si="2343"/>
        <v>58993.215654310006</v>
      </c>
      <c r="F4438" s="88">
        <f t="shared" si="2336"/>
        <v>6455.85</v>
      </c>
      <c r="G4438" s="3">
        <f>IF(AND(N4438=1,N4437&gt;1),VLOOKUP(A4437,[1]Plan1!$BK$81:$BM$259,3),G4437)</f>
        <v>6413.24</v>
      </c>
      <c r="H4438" s="11">
        <f t="shared" si="2337"/>
        <v>45519</v>
      </c>
      <c r="I4438" s="11">
        <f t="shared" si="2338"/>
        <v>45550</v>
      </c>
      <c r="J4438" s="12">
        <f t="shared" si="2344"/>
        <v>-6.6002153085962245E-3</v>
      </c>
      <c r="K4438" s="11">
        <f t="shared" si="2360"/>
        <v>45610</v>
      </c>
      <c r="L4438" s="11">
        <f t="shared" si="2345"/>
        <v>45610</v>
      </c>
      <c r="M4438" s="1">
        <f t="shared" si="2331"/>
        <v>23</v>
      </c>
      <c r="N4438" s="1">
        <f t="shared" si="2346"/>
        <v>11</v>
      </c>
      <c r="O4438" s="2">
        <f t="shared" si="2347"/>
        <v>0.99683792000000004</v>
      </c>
      <c r="P4438" s="13">
        <f t="shared" si="2339"/>
        <v>0.99339977999999995</v>
      </c>
      <c r="Q4438" s="13">
        <f t="shared" si="2332"/>
        <v>1.5538037844291779</v>
      </c>
      <c r="R4438" s="2">
        <f t="shared" si="2335"/>
        <v>1.54889053</v>
      </c>
      <c r="S4438" s="2">
        <f t="shared" si="2361"/>
        <v>1.5641273600000001</v>
      </c>
      <c r="T4438" s="2">
        <f t="shared" si="2348"/>
        <v>128326.83504070999</v>
      </c>
      <c r="U4438" s="2">
        <f t="shared" si="2349"/>
        <v>13003.423002557172</v>
      </c>
      <c r="V4438" s="2">
        <f t="shared" si="2350"/>
        <v>32380.817406898517</v>
      </c>
      <c r="W4438" s="2">
        <f t="shared" si="2351"/>
        <v>127427.9654426357</v>
      </c>
      <c r="X4438" s="17">
        <f t="shared" si="2352"/>
        <v>0</v>
      </c>
      <c r="Y4438" s="2">
        <f t="shared" si="2353"/>
        <v>0</v>
      </c>
      <c r="Z4438" s="72">
        <f t="shared" si="2354"/>
        <v>0</v>
      </c>
      <c r="AA4438" s="2">
        <f t="shared" si="2340"/>
        <v>0</v>
      </c>
      <c r="AB4438" s="12">
        <f t="shared" si="2362"/>
        <v>4.6600000000000003E-2</v>
      </c>
      <c r="AC4438" s="17">
        <f t="shared" si="2355"/>
        <v>11</v>
      </c>
      <c r="AD4438" s="17">
        <v>252</v>
      </c>
      <c r="AE4438" s="13">
        <f t="shared" si="2333"/>
        <v>1.001990132</v>
      </c>
      <c r="AF4438" s="2">
        <f t="shared" si="2341"/>
        <v>255.38734087</v>
      </c>
      <c r="AG4438" s="2">
        <f t="shared" si="2356"/>
        <v>253.59847171999999</v>
      </c>
      <c r="AH4438" s="3">
        <f t="shared" si="2357"/>
        <v>0</v>
      </c>
      <c r="AI4438" s="4" t="str">
        <f t="shared" si="2334"/>
        <v>A+J=</v>
      </c>
      <c r="AJ4438" s="11">
        <f t="shared" si="2363"/>
        <v>45610</v>
      </c>
      <c r="AQ4438" s="53"/>
      <c r="AR4438" s="53"/>
    </row>
    <row r="4439" spans="1:44" x14ac:dyDescent="0.2">
      <c r="A4439" s="158">
        <f t="shared" si="2358"/>
        <v>45595</v>
      </c>
      <c r="B4439" s="2">
        <f t="shared" si="2342"/>
        <v>127678.28122284544</v>
      </c>
      <c r="C4439" s="2">
        <f t="shared" si="2359"/>
        <v>82043.725033180002</v>
      </c>
      <c r="D4439" s="2">
        <f>SUM(Y4439:Y$4727)</f>
        <v>23050.509378869996</v>
      </c>
      <c r="E4439" s="73">
        <f t="shared" si="2343"/>
        <v>58993.215654310006</v>
      </c>
      <c r="F4439" s="88">
        <f t="shared" si="2336"/>
        <v>6455.85</v>
      </c>
      <c r="G4439" s="3">
        <f>IF(AND(N4439=1,N4438&gt;1),VLOOKUP(A4438,[1]Plan1!$BK$81:$BM$259,3),G4438)</f>
        <v>6413.24</v>
      </c>
      <c r="H4439" s="11">
        <f t="shared" si="2337"/>
        <v>45519</v>
      </c>
      <c r="I4439" s="11">
        <f t="shared" si="2338"/>
        <v>45550</v>
      </c>
      <c r="J4439" s="12">
        <f t="shared" si="2344"/>
        <v>-6.6002153085962245E-3</v>
      </c>
      <c r="K4439" s="11">
        <f t="shared" si="2360"/>
        <v>45610</v>
      </c>
      <c r="L4439" s="11">
        <f t="shared" si="2345"/>
        <v>45610</v>
      </c>
      <c r="M4439" s="1">
        <f t="shared" ref="M4439:M4502" si="2364">IF(L4439=L4438,M4438,NETWORKDAYS(L4438,L4439,$AN$194:$AN$348)-1)</f>
        <v>23</v>
      </c>
      <c r="N4439" s="1">
        <f t="shared" si="2346"/>
        <v>12</v>
      </c>
      <c r="O4439" s="2">
        <f t="shared" si="2347"/>
        <v>0.99655095000000005</v>
      </c>
      <c r="P4439" s="13">
        <f t="shared" si="2339"/>
        <v>0.99339977999999995</v>
      </c>
      <c r="Q4439" s="13">
        <f t="shared" si="2332"/>
        <v>1.5538037844291779</v>
      </c>
      <c r="R4439" s="2">
        <f t="shared" si="2335"/>
        <v>1.5484446300000001</v>
      </c>
      <c r="S4439" s="2">
        <f t="shared" si="2361"/>
        <v>1.5641273600000001</v>
      </c>
      <c r="T4439" s="2">
        <f t="shared" si="2348"/>
        <v>128326.83504070999</v>
      </c>
      <c r="U4439" s="2">
        <f t="shared" si="2349"/>
        <v>13003.423002557172</v>
      </c>
      <c r="V4439" s="2">
        <f t="shared" si="2350"/>
        <v>32354.512332038266</v>
      </c>
      <c r="W4439" s="2">
        <f t="shared" si="2351"/>
        <v>127401.66036777545</v>
      </c>
      <c r="X4439" s="17">
        <f t="shared" si="2352"/>
        <v>0</v>
      </c>
      <c r="Y4439" s="2">
        <f t="shared" si="2353"/>
        <v>0</v>
      </c>
      <c r="Z4439" s="72">
        <f t="shared" si="2354"/>
        <v>0</v>
      </c>
      <c r="AA4439" s="2">
        <f t="shared" si="2340"/>
        <v>0</v>
      </c>
      <c r="AB4439" s="12">
        <f t="shared" si="2362"/>
        <v>4.6600000000000003E-2</v>
      </c>
      <c r="AC4439" s="17">
        <f t="shared" si="2355"/>
        <v>12</v>
      </c>
      <c r="AD4439" s="17">
        <v>252</v>
      </c>
      <c r="AE4439" s="13">
        <f t="shared" si="2333"/>
        <v>1.00217125</v>
      </c>
      <c r="AF4439" s="2">
        <f t="shared" si="2341"/>
        <v>278.62964058</v>
      </c>
      <c r="AG4439" s="2">
        <f t="shared" si="2356"/>
        <v>276.62085507</v>
      </c>
      <c r="AH4439" s="3">
        <f t="shared" si="2357"/>
        <v>0</v>
      </c>
      <c r="AI4439" s="4" t="str">
        <f t="shared" si="2334"/>
        <v>A+J=</v>
      </c>
      <c r="AJ4439" s="11">
        <f t="shared" si="2363"/>
        <v>45610</v>
      </c>
      <c r="AQ4439" s="53"/>
      <c r="AR4439" s="53"/>
    </row>
    <row r="4440" spans="1:44" x14ac:dyDescent="0.2">
      <c r="A4440" s="158">
        <f t="shared" si="2358"/>
        <v>45596</v>
      </c>
      <c r="B4440" s="2">
        <f t="shared" si="2342"/>
        <v>127675.00194849753</v>
      </c>
      <c r="C4440" s="2">
        <f t="shared" si="2359"/>
        <v>82043.725033180002</v>
      </c>
      <c r="D4440" s="2">
        <f>SUM(Y4440:Y$4727)</f>
        <v>23050.509378869996</v>
      </c>
      <c r="E4440" s="73">
        <f t="shared" si="2343"/>
        <v>58993.215654310006</v>
      </c>
      <c r="F4440" s="88">
        <f t="shared" si="2336"/>
        <v>6455.85</v>
      </c>
      <c r="G4440" s="3">
        <f>IF(AND(N4440=1,N4439&gt;1),VLOOKUP(A4439,[1]Plan1!$BK$81:$BM$259,3),G4439)</f>
        <v>6413.24</v>
      </c>
      <c r="H4440" s="11">
        <f t="shared" si="2337"/>
        <v>45519</v>
      </c>
      <c r="I4440" s="11">
        <f t="shared" si="2338"/>
        <v>45550</v>
      </c>
      <c r="J4440" s="12">
        <f t="shared" si="2344"/>
        <v>-6.6002153085962245E-3</v>
      </c>
      <c r="K4440" s="11">
        <f t="shared" si="2360"/>
        <v>45610</v>
      </c>
      <c r="L4440" s="11">
        <f t="shared" si="2345"/>
        <v>45610</v>
      </c>
      <c r="M4440" s="1">
        <f t="shared" si="2364"/>
        <v>23</v>
      </c>
      <c r="N4440" s="1">
        <f t="shared" si="2346"/>
        <v>13</v>
      </c>
      <c r="O4440" s="2">
        <f t="shared" si="2347"/>
        <v>0.99626406999999995</v>
      </c>
      <c r="P4440" s="13">
        <f t="shared" si="2339"/>
        <v>0.99339977999999995</v>
      </c>
      <c r="Q4440" s="13">
        <f t="shared" si="2332"/>
        <v>1.5538037844291779</v>
      </c>
      <c r="R4440" s="2">
        <f t="shared" si="2335"/>
        <v>1.54799888</v>
      </c>
      <c r="S4440" s="2">
        <f t="shared" si="2361"/>
        <v>1.5641273600000001</v>
      </c>
      <c r="T4440" s="2">
        <f t="shared" si="2348"/>
        <v>128326.83504070999</v>
      </c>
      <c r="U4440" s="2">
        <f t="shared" si="2349"/>
        <v>13003.423002557172</v>
      </c>
      <c r="V4440" s="2">
        <f t="shared" si="2350"/>
        <v>32328.216106160347</v>
      </c>
      <c r="W4440" s="2">
        <f t="shared" si="2351"/>
        <v>127375.36414189753</v>
      </c>
      <c r="X4440" s="17">
        <f t="shared" si="2352"/>
        <v>0</v>
      </c>
      <c r="Y4440" s="2">
        <f t="shared" si="2353"/>
        <v>0</v>
      </c>
      <c r="Z4440" s="72">
        <f t="shared" si="2354"/>
        <v>0</v>
      </c>
      <c r="AA4440" s="2">
        <f t="shared" si="2340"/>
        <v>0</v>
      </c>
      <c r="AB4440" s="12">
        <f t="shared" si="2362"/>
        <v>4.6600000000000003E-2</v>
      </c>
      <c r="AC4440" s="17">
        <f t="shared" si="2355"/>
        <v>13</v>
      </c>
      <c r="AD4440" s="17">
        <v>252</v>
      </c>
      <c r="AE4440" s="13">
        <f t="shared" si="2333"/>
        <v>1.0023523999999999</v>
      </c>
      <c r="AF4440" s="2">
        <f t="shared" si="2341"/>
        <v>301.87604673999999</v>
      </c>
      <c r="AG4440" s="2">
        <f t="shared" si="2356"/>
        <v>299.63780659999998</v>
      </c>
      <c r="AH4440" s="3">
        <f t="shared" si="2357"/>
        <v>0</v>
      </c>
      <c r="AI4440" s="4" t="str">
        <f t="shared" si="2334"/>
        <v>A+J=</v>
      </c>
      <c r="AJ4440" s="11">
        <f t="shared" si="2363"/>
        <v>45610</v>
      </c>
      <c r="AQ4440" s="53"/>
      <c r="AR4440" s="53"/>
    </row>
    <row r="4441" spans="1:44" x14ac:dyDescent="0.2">
      <c r="A4441" s="158">
        <f t="shared" si="2358"/>
        <v>45597</v>
      </c>
      <c r="B4441" s="2">
        <f t="shared" si="2342"/>
        <v>127671.72444667551</v>
      </c>
      <c r="C4441" s="2">
        <f t="shared" si="2359"/>
        <v>82043.725033180002</v>
      </c>
      <c r="D4441" s="2">
        <f>SUM(Y4441:Y$4727)</f>
        <v>23050.509378869996</v>
      </c>
      <c r="E4441" s="73">
        <f t="shared" si="2343"/>
        <v>58993.215654310006</v>
      </c>
      <c r="F4441" s="88">
        <f t="shared" si="2336"/>
        <v>6455.85</v>
      </c>
      <c r="G4441" s="3">
        <f>IF(AND(N4441=1,N4440&gt;1),VLOOKUP(A4440,[1]Plan1!$BK$81:$BM$259,3),G4440)</f>
        <v>6413.24</v>
      </c>
      <c r="H4441" s="11">
        <f t="shared" si="2337"/>
        <v>45519</v>
      </c>
      <c r="I4441" s="11">
        <f t="shared" si="2338"/>
        <v>45550</v>
      </c>
      <c r="J4441" s="12">
        <f t="shared" si="2344"/>
        <v>-6.6002153085962245E-3</v>
      </c>
      <c r="K4441" s="11">
        <f t="shared" si="2360"/>
        <v>45610</v>
      </c>
      <c r="L4441" s="11">
        <f t="shared" si="2345"/>
        <v>45610</v>
      </c>
      <c r="M4441" s="1">
        <f t="shared" si="2364"/>
        <v>23</v>
      </c>
      <c r="N4441" s="1">
        <f t="shared" si="2346"/>
        <v>14</v>
      </c>
      <c r="O4441" s="2">
        <f t="shared" si="2347"/>
        <v>0.99597727000000003</v>
      </c>
      <c r="P4441" s="13">
        <f t="shared" si="2339"/>
        <v>0.99339977999999995</v>
      </c>
      <c r="Q4441" s="13">
        <f t="shared" si="2332"/>
        <v>1.5538037844291779</v>
      </c>
      <c r="R4441" s="2">
        <f t="shared" si="2335"/>
        <v>1.54755325</v>
      </c>
      <c r="S4441" s="2">
        <f t="shared" si="2361"/>
        <v>1.5641273600000001</v>
      </c>
      <c r="T4441" s="2">
        <f t="shared" si="2348"/>
        <v>128326.83504070999</v>
      </c>
      <c r="U4441" s="2">
        <f t="shared" si="2349"/>
        <v>13003.423002557172</v>
      </c>
      <c r="V4441" s="2">
        <f t="shared" si="2350"/>
        <v>32301.926959468321</v>
      </c>
      <c r="W4441" s="2">
        <f t="shared" si="2351"/>
        <v>127349.0749952055</v>
      </c>
      <c r="X4441" s="17">
        <f t="shared" si="2352"/>
        <v>0</v>
      </c>
      <c r="Y4441" s="2">
        <f t="shared" si="2353"/>
        <v>0</v>
      </c>
      <c r="Z4441" s="72">
        <f t="shared" si="2354"/>
        <v>0</v>
      </c>
      <c r="AA4441" s="2">
        <f t="shared" si="2340"/>
        <v>0</v>
      </c>
      <c r="AB4441" s="12">
        <f t="shared" si="2362"/>
        <v>4.6600000000000003E-2</v>
      </c>
      <c r="AC4441" s="17">
        <f t="shared" si="2355"/>
        <v>14</v>
      </c>
      <c r="AD4441" s="17">
        <v>252</v>
      </c>
      <c r="AE4441" s="13">
        <f t="shared" si="2333"/>
        <v>1.002533583</v>
      </c>
      <c r="AF4441" s="2">
        <f t="shared" si="2341"/>
        <v>325.12668769999999</v>
      </c>
      <c r="AG4441" s="2">
        <f t="shared" si="2356"/>
        <v>322.64945146999997</v>
      </c>
      <c r="AH4441" s="3">
        <f t="shared" si="2357"/>
        <v>0</v>
      </c>
      <c r="AI4441" s="4" t="str">
        <f t="shared" si="2334"/>
        <v>A+J=</v>
      </c>
      <c r="AJ4441" s="11">
        <f t="shared" si="2363"/>
        <v>45610</v>
      </c>
      <c r="AQ4441" s="53"/>
      <c r="AR4441" s="53"/>
    </row>
    <row r="4442" spans="1:44" x14ac:dyDescent="0.2">
      <c r="A4442" s="158">
        <f t="shared" si="2358"/>
        <v>45598</v>
      </c>
      <c r="B4442" s="2">
        <f t="shared" si="2342"/>
        <v>127668.44859128934</v>
      </c>
      <c r="C4442" s="2">
        <f t="shared" si="2359"/>
        <v>82043.725033180002</v>
      </c>
      <c r="D4442" s="2">
        <f>SUM(Y4442:Y$4727)</f>
        <v>23050.509378869996</v>
      </c>
      <c r="E4442" s="73">
        <f t="shared" si="2343"/>
        <v>58993.215654310006</v>
      </c>
      <c r="F4442" s="88">
        <f t="shared" si="2336"/>
        <v>6455.85</v>
      </c>
      <c r="G4442" s="3">
        <f>IF(AND(N4442=1,N4441&gt;1),VLOOKUP(A4441,[1]Plan1!$BK$81:$BM$259,3),G4441)</f>
        <v>6413.24</v>
      </c>
      <c r="H4442" s="11">
        <f t="shared" si="2337"/>
        <v>45519</v>
      </c>
      <c r="I4442" s="11">
        <f t="shared" si="2338"/>
        <v>45550</v>
      </c>
      <c r="J4442" s="12">
        <f t="shared" si="2344"/>
        <v>-6.6002153085962245E-3</v>
      </c>
      <c r="K4442" s="11">
        <f t="shared" si="2360"/>
        <v>45610</v>
      </c>
      <c r="L4442" s="11">
        <f t="shared" si="2345"/>
        <v>45610</v>
      </c>
      <c r="M4442" s="1">
        <f t="shared" si="2364"/>
        <v>23</v>
      </c>
      <c r="N4442" s="1">
        <f t="shared" si="2346"/>
        <v>15</v>
      </c>
      <c r="O4442" s="2">
        <f t="shared" si="2347"/>
        <v>0.99569054999999995</v>
      </c>
      <c r="P4442" s="13">
        <f t="shared" si="2339"/>
        <v>0.99339977999999995</v>
      </c>
      <c r="Q4442" s="13">
        <f t="shared" si="2332"/>
        <v>1.5538037844291779</v>
      </c>
      <c r="R4442" s="2">
        <f t="shared" si="2335"/>
        <v>1.54710774</v>
      </c>
      <c r="S4442" s="2">
        <f t="shared" si="2361"/>
        <v>1.5641273600000001</v>
      </c>
      <c r="T4442" s="2">
        <f t="shared" si="2348"/>
        <v>128326.83504070999</v>
      </c>
      <c r="U4442" s="2">
        <f t="shared" si="2349"/>
        <v>13003.423002557172</v>
      </c>
      <c r="V4442" s="2">
        <f t="shared" si="2350"/>
        <v>32275.644891962165</v>
      </c>
      <c r="W4442" s="2">
        <f t="shared" si="2351"/>
        <v>127322.79292769934</v>
      </c>
      <c r="X4442" s="17">
        <f t="shared" si="2352"/>
        <v>0</v>
      </c>
      <c r="Y4442" s="2">
        <f t="shared" si="2353"/>
        <v>0</v>
      </c>
      <c r="Z4442" s="72">
        <f t="shared" si="2354"/>
        <v>0</v>
      </c>
      <c r="AA4442" s="2">
        <f t="shared" si="2340"/>
        <v>0</v>
      </c>
      <c r="AB4442" s="12">
        <f t="shared" si="2362"/>
        <v>4.6600000000000003E-2</v>
      </c>
      <c r="AC4442" s="17">
        <f t="shared" si="2355"/>
        <v>15</v>
      </c>
      <c r="AD4442" s="17">
        <v>252</v>
      </c>
      <c r="AE4442" s="13">
        <f t="shared" si="2333"/>
        <v>1.002714798</v>
      </c>
      <c r="AF4442" s="2">
        <f t="shared" si="2341"/>
        <v>348.38143510999998</v>
      </c>
      <c r="AG4442" s="2">
        <f t="shared" si="2356"/>
        <v>345.65566359000002</v>
      </c>
      <c r="AH4442" s="3">
        <f t="shared" si="2357"/>
        <v>0</v>
      </c>
      <c r="AI4442" s="4" t="str">
        <f t="shared" si="2334"/>
        <v>A+J=</v>
      </c>
      <c r="AJ4442" s="11">
        <f t="shared" si="2363"/>
        <v>45610</v>
      </c>
      <c r="AQ4442" s="53"/>
      <c r="AR4442" s="53"/>
    </row>
    <row r="4443" spans="1:44" x14ac:dyDescent="0.2">
      <c r="A4443" s="158">
        <f t="shared" si="2358"/>
        <v>45599</v>
      </c>
      <c r="B4443" s="2">
        <f t="shared" si="2342"/>
        <v>127668.44859128934</v>
      </c>
      <c r="C4443" s="2">
        <f t="shared" si="2359"/>
        <v>82043.725033180002</v>
      </c>
      <c r="D4443" s="2">
        <f>SUM(Y4443:Y$4727)</f>
        <v>23050.509378869996</v>
      </c>
      <c r="E4443" s="73">
        <f t="shared" si="2343"/>
        <v>58993.215654310006</v>
      </c>
      <c r="F4443" s="88">
        <f t="shared" si="2336"/>
        <v>6455.85</v>
      </c>
      <c r="G4443" s="3">
        <f>IF(AND(N4443=1,N4442&gt;1),VLOOKUP(A4442,[1]Plan1!$BK$81:$BM$259,3),G4442)</f>
        <v>6413.24</v>
      </c>
      <c r="H4443" s="11">
        <f t="shared" si="2337"/>
        <v>45519</v>
      </c>
      <c r="I4443" s="11">
        <f t="shared" si="2338"/>
        <v>45550</v>
      </c>
      <c r="J4443" s="12">
        <f t="shared" si="2344"/>
        <v>-6.6002153085962245E-3</v>
      </c>
      <c r="K4443" s="11">
        <f t="shared" si="2360"/>
        <v>45610</v>
      </c>
      <c r="L4443" s="11">
        <f t="shared" si="2345"/>
        <v>45610</v>
      </c>
      <c r="M4443" s="1">
        <f t="shared" si="2364"/>
        <v>23</v>
      </c>
      <c r="N4443" s="1">
        <f t="shared" si="2346"/>
        <v>15</v>
      </c>
      <c r="O4443" s="2">
        <f t="shared" si="2347"/>
        <v>0.99569054999999995</v>
      </c>
      <c r="P4443" s="13">
        <f t="shared" si="2339"/>
        <v>0.99339977999999995</v>
      </c>
      <c r="Q4443" s="13">
        <f t="shared" si="2332"/>
        <v>1.5538037844291779</v>
      </c>
      <c r="R4443" s="2">
        <f t="shared" si="2335"/>
        <v>1.54710774</v>
      </c>
      <c r="S4443" s="2">
        <f t="shared" si="2361"/>
        <v>1.5641273600000001</v>
      </c>
      <c r="T4443" s="2">
        <f t="shared" si="2348"/>
        <v>128326.83504070999</v>
      </c>
      <c r="U4443" s="2">
        <f t="shared" si="2349"/>
        <v>13003.423002557172</v>
      </c>
      <c r="V4443" s="2">
        <f t="shared" si="2350"/>
        <v>32275.644891962165</v>
      </c>
      <c r="W4443" s="2">
        <f t="shared" si="2351"/>
        <v>127322.79292769934</v>
      </c>
      <c r="X4443" s="17">
        <f t="shared" si="2352"/>
        <v>0</v>
      </c>
      <c r="Y4443" s="2">
        <f t="shared" si="2353"/>
        <v>0</v>
      </c>
      <c r="Z4443" s="72">
        <f t="shared" si="2354"/>
        <v>0</v>
      </c>
      <c r="AA4443" s="2">
        <f t="shared" si="2340"/>
        <v>0</v>
      </c>
      <c r="AB4443" s="12">
        <f t="shared" si="2362"/>
        <v>4.6600000000000003E-2</v>
      </c>
      <c r="AC4443" s="17">
        <f t="shared" si="2355"/>
        <v>15</v>
      </c>
      <c r="AD4443" s="17">
        <v>252</v>
      </c>
      <c r="AE4443" s="13">
        <f t="shared" si="2333"/>
        <v>1.002714798</v>
      </c>
      <c r="AF4443" s="2">
        <f t="shared" si="2341"/>
        <v>348.38143510999998</v>
      </c>
      <c r="AG4443" s="2">
        <f t="shared" si="2356"/>
        <v>345.65566359000002</v>
      </c>
      <c r="AH4443" s="3">
        <f t="shared" si="2357"/>
        <v>0</v>
      </c>
      <c r="AI4443" s="4" t="str">
        <f t="shared" si="2334"/>
        <v>A+J=</v>
      </c>
      <c r="AJ4443" s="11">
        <f t="shared" si="2363"/>
        <v>45610</v>
      </c>
      <c r="AQ4443" s="53"/>
      <c r="AR4443" s="53"/>
    </row>
    <row r="4444" spans="1:44" x14ac:dyDescent="0.2">
      <c r="A4444" s="158">
        <f t="shared" si="2358"/>
        <v>45600</v>
      </c>
      <c r="B4444" s="2">
        <f t="shared" si="2342"/>
        <v>127668.44859128934</v>
      </c>
      <c r="C4444" s="2">
        <f t="shared" si="2359"/>
        <v>82043.725033180002</v>
      </c>
      <c r="D4444" s="2">
        <f>SUM(Y4444:Y$4727)</f>
        <v>23050.509378869996</v>
      </c>
      <c r="E4444" s="73">
        <f t="shared" si="2343"/>
        <v>58993.215654310006</v>
      </c>
      <c r="F4444" s="88">
        <f t="shared" si="2336"/>
        <v>6455.85</v>
      </c>
      <c r="G4444" s="3">
        <f>IF(AND(N4444=1,N4443&gt;1),VLOOKUP(A4443,[1]Plan1!$BK$81:$BM$259,3),G4443)</f>
        <v>6413.24</v>
      </c>
      <c r="H4444" s="11">
        <f t="shared" si="2337"/>
        <v>45519</v>
      </c>
      <c r="I4444" s="11">
        <f t="shared" si="2338"/>
        <v>45550</v>
      </c>
      <c r="J4444" s="12">
        <f t="shared" si="2344"/>
        <v>-6.6002153085962245E-3</v>
      </c>
      <c r="K4444" s="11">
        <f t="shared" si="2360"/>
        <v>45610</v>
      </c>
      <c r="L4444" s="11">
        <f t="shared" si="2345"/>
        <v>45610</v>
      </c>
      <c r="M4444" s="1">
        <f t="shared" si="2364"/>
        <v>23</v>
      </c>
      <c r="N4444" s="1">
        <f t="shared" si="2346"/>
        <v>15</v>
      </c>
      <c r="O4444" s="2">
        <f t="shared" si="2347"/>
        <v>0.99569054999999995</v>
      </c>
      <c r="P4444" s="13">
        <f t="shared" si="2339"/>
        <v>0.99339977999999995</v>
      </c>
      <c r="Q4444" s="13">
        <f t="shared" si="2332"/>
        <v>1.5538037844291779</v>
      </c>
      <c r="R4444" s="2">
        <f t="shared" si="2335"/>
        <v>1.54710774</v>
      </c>
      <c r="S4444" s="2">
        <f t="shared" si="2361"/>
        <v>1.5641273600000001</v>
      </c>
      <c r="T4444" s="2">
        <f t="shared" si="2348"/>
        <v>128326.83504070999</v>
      </c>
      <c r="U4444" s="2">
        <f t="shared" si="2349"/>
        <v>13003.423002557172</v>
      </c>
      <c r="V4444" s="2">
        <f t="shared" si="2350"/>
        <v>32275.644891962165</v>
      </c>
      <c r="W4444" s="2">
        <f t="shared" si="2351"/>
        <v>127322.79292769934</v>
      </c>
      <c r="X4444" s="17">
        <f t="shared" si="2352"/>
        <v>0</v>
      </c>
      <c r="Y4444" s="2">
        <f t="shared" si="2353"/>
        <v>0</v>
      </c>
      <c r="Z4444" s="72">
        <f t="shared" si="2354"/>
        <v>0</v>
      </c>
      <c r="AA4444" s="2">
        <f t="shared" si="2340"/>
        <v>0</v>
      </c>
      <c r="AB4444" s="12">
        <f t="shared" si="2362"/>
        <v>4.6600000000000003E-2</v>
      </c>
      <c r="AC4444" s="17">
        <f t="shared" si="2355"/>
        <v>15</v>
      </c>
      <c r="AD4444" s="17">
        <v>252</v>
      </c>
      <c r="AE4444" s="13">
        <f t="shared" si="2333"/>
        <v>1.002714798</v>
      </c>
      <c r="AF4444" s="2">
        <f t="shared" si="2341"/>
        <v>348.38143510999998</v>
      </c>
      <c r="AG4444" s="2">
        <f t="shared" si="2356"/>
        <v>345.65566359000002</v>
      </c>
      <c r="AH4444" s="3">
        <f t="shared" si="2357"/>
        <v>0</v>
      </c>
      <c r="AI4444" s="4" t="str">
        <f t="shared" si="2334"/>
        <v>A+J=</v>
      </c>
      <c r="AJ4444" s="11">
        <f t="shared" si="2363"/>
        <v>45610</v>
      </c>
      <c r="AQ4444" s="53"/>
      <c r="AR4444" s="53"/>
    </row>
    <row r="4445" spans="1:44" x14ac:dyDescent="0.2">
      <c r="A4445" s="158">
        <f t="shared" si="2358"/>
        <v>45601</v>
      </c>
      <c r="B4445" s="2">
        <f t="shared" si="2342"/>
        <v>127665.17582154338</v>
      </c>
      <c r="C4445" s="2">
        <f t="shared" si="2359"/>
        <v>82043.725033180002</v>
      </c>
      <c r="D4445" s="2">
        <f>SUM(Y4445:Y$4727)</f>
        <v>23050.509378869996</v>
      </c>
      <c r="E4445" s="73">
        <f t="shared" si="2343"/>
        <v>58993.215654310006</v>
      </c>
      <c r="F4445" s="88">
        <f t="shared" si="2336"/>
        <v>6455.85</v>
      </c>
      <c r="G4445" s="3">
        <f>IF(AND(N4445=1,N4444&gt;1),VLOOKUP(A4444,[1]Plan1!$BK$81:$BM$259,3),G4444)</f>
        <v>6413.24</v>
      </c>
      <c r="H4445" s="11">
        <f t="shared" si="2337"/>
        <v>45519</v>
      </c>
      <c r="I4445" s="11">
        <f t="shared" si="2338"/>
        <v>45550</v>
      </c>
      <c r="J4445" s="12">
        <f t="shared" si="2344"/>
        <v>-6.6002153085962245E-3</v>
      </c>
      <c r="K4445" s="11">
        <f t="shared" si="2360"/>
        <v>45610</v>
      </c>
      <c r="L4445" s="11">
        <f t="shared" si="2345"/>
        <v>45610</v>
      </c>
      <c r="M4445" s="1">
        <f t="shared" si="2364"/>
        <v>23</v>
      </c>
      <c r="N4445" s="1">
        <f t="shared" si="2346"/>
        <v>16</v>
      </c>
      <c r="O4445" s="2">
        <f t="shared" si="2347"/>
        <v>0.99540392</v>
      </c>
      <c r="P4445" s="13">
        <f t="shared" si="2339"/>
        <v>0.99339977999999995</v>
      </c>
      <c r="Q4445" s="13">
        <f t="shared" si="2332"/>
        <v>1.5538037844291779</v>
      </c>
      <c r="R4445" s="2">
        <f t="shared" si="2335"/>
        <v>1.54666237</v>
      </c>
      <c r="S4445" s="2">
        <f t="shared" si="2361"/>
        <v>1.5641273600000001</v>
      </c>
      <c r="T4445" s="2">
        <f t="shared" si="2348"/>
        <v>128326.83504070999</v>
      </c>
      <c r="U4445" s="2">
        <f t="shared" si="2349"/>
        <v>13003.423002557172</v>
      </c>
      <c r="V4445" s="2">
        <f t="shared" si="2350"/>
        <v>32249.371083506205</v>
      </c>
      <c r="W4445" s="2">
        <f t="shared" si="2351"/>
        <v>127296.51911924338</v>
      </c>
      <c r="X4445" s="17">
        <f t="shared" si="2352"/>
        <v>0</v>
      </c>
      <c r="Y4445" s="2">
        <f t="shared" si="2353"/>
        <v>0</v>
      </c>
      <c r="Z4445" s="72">
        <f t="shared" si="2354"/>
        <v>0</v>
      </c>
      <c r="AA4445" s="2">
        <f t="shared" si="2340"/>
        <v>0</v>
      </c>
      <c r="AB4445" s="12">
        <f t="shared" si="2362"/>
        <v>4.6600000000000003E-2</v>
      </c>
      <c r="AC4445" s="17">
        <f t="shared" si="2355"/>
        <v>16</v>
      </c>
      <c r="AD4445" s="17">
        <v>252</v>
      </c>
      <c r="AE4445" s="13">
        <f t="shared" si="2333"/>
        <v>1.0028960469999999</v>
      </c>
      <c r="AF4445" s="2">
        <f t="shared" si="2341"/>
        <v>371.64054563000002</v>
      </c>
      <c r="AG4445" s="2">
        <f t="shared" si="2356"/>
        <v>368.65670230000001</v>
      </c>
      <c r="AH4445" s="3">
        <f t="shared" si="2357"/>
        <v>0</v>
      </c>
      <c r="AI4445" s="4" t="str">
        <f t="shared" si="2334"/>
        <v>A+J=</v>
      </c>
      <c r="AJ4445" s="11">
        <f t="shared" si="2363"/>
        <v>45610</v>
      </c>
      <c r="AQ4445" s="53"/>
      <c r="AR4445" s="53"/>
    </row>
    <row r="4446" spans="1:44" x14ac:dyDescent="0.2">
      <c r="A4446" s="158">
        <f t="shared" si="2358"/>
        <v>45602</v>
      </c>
      <c r="B4446" s="2">
        <f t="shared" si="2342"/>
        <v>127661.90410947116</v>
      </c>
      <c r="C4446" s="2">
        <f t="shared" si="2359"/>
        <v>82043.725033180002</v>
      </c>
      <c r="D4446" s="2">
        <f>SUM(Y4446:Y$4727)</f>
        <v>23050.509378869996</v>
      </c>
      <c r="E4446" s="73">
        <f t="shared" si="2343"/>
        <v>58993.215654310006</v>
      </c>
      <c r="F4446" s="88">
        <f t="shared" si="2336"/>
        <v>6455.85</v>
      </c>
      <c r="G4446" s="3">
        <f>IF(AND(N4446=1,N4445&gt;1),VLOOKUP(A4445,[1]Plan1!$BK$81:$BM$259,3),G4445)</f>
        <v>6413.24</v>
      </c>
      <c r="H4446" s="11">
        <f t="shared" si="2337"/>
        <v>45519</v>
      </c>
      <c r="I4446" s="11">
        <f t="shared" si="2338"/>
        <v>45550</v>
      </c>
      <c r="J4446" s="12">
        <f t="shared" si="2344"/>
        <v>-6.6002153085962245E-3</v>
      </c>
      <c r="K4446" s="11">
        <f t="shared" si="2360"/>
        <v>45610</v>
      </c>
      <c r="L4446" s="11">
        <f t="shared" si="2345"/>
        <v>45610</v>
      </c>
      <c r="M4446" s="1">
        <f t="shared" si="2364"/>
        <v>23</v>
      </c>
      <c r="N4446" s="1">
        <f t="shared" si="2346"/>
        <v>17</v>
      </c>
      <c r="O4446" s="2">
        <f t="shared" si="2347"/>
        <v>0.99511735999999995</v>
      </c>
      <c r="P4446" s="13">
        <f t="shared" si="2339"/>
        <v>0.99339977999999995</v>
      </c>
      <c r="Q4446" s="13">
        <f t="shared" si="2332"/>
        <v>1.5538037844291779</v>
      </c>
      <c r="R4446" s="2">
        <f t="shared" si="2335"/>
        <v>1.54621711</v>
      </c>
      <c r="S4446" s="2">
        <f t="shared" si="2361"/>
        <v>1.5641273600000001</v>
      </c>
      <c r="T4446" s="2">
        <f t="shared" si="2348"/>
        <v>128326.83504070999</v>
      </c>
      <c r="U4446" s="2">
        <f t="shared" si="2349"/>
        <v>13003.423002557172</v>
      </c>
      <c r="V4446" s="2">
        <f t="shared" si="2350"/>
        <v>32223.103764303967</v>
      </c>
      <c r="W4446" s="2">
        <f t="shared" si="2351"/>
        <v>127270.25180004115</v>
      </c>
      <c r="X4446" s="17">
        <f t="shared" si="2352"/>
        <v>0</v>
      </c>
      <c r="Y4446" s="2">
        <f t="shared" si="2353"/>
        <v>0</v>
      </c>
      <c r="Z4446" s="72">
        <f t="shared" si="2354"/>
        <v>0</v>
      </c>
      <c r="AA4446" s="2">
        <f t="shared" si="2340"/>
        <v>0</v>
      </c>
      <c r="AB4446" s="12">
        <f t="shared" si="2362"/>
        <v>4.6600000000000003E-2</v>
      </c>
      <c r="AC4446" s="17">
        <f t="shared" si="2355"/>
        <v>17</v>
      </c>
      <c r="AD4446" s="17">
        <v>252</v>
      </c>
      <c r="AE4446" s="13">
        <f t="shared" si="2333"/>
        <v>1.003077328</v>
      </c>
      <c r="AF4446" s="2">
        <f t="shared" si="2341"/>
        <v>394.90376262000001</v>
      </c>
      <c r="AG4446" s="2">
        <f t="shared" si="2356"/>
        <v>391.65230943</v>
      </c>
      <c r="AH4446" s="3">
        <f t="shared" si="2357"/>
        <v>0</v>
      </c>
      <c r="AI4446" s="4" t="str">
        <f t="shared" si="2334"/>
        <v>A+J=</v>
      </c>
      <c r="AJ4446" s="11">
        <f t="shared" si="2363"/>
        <v>45610</v>
      </c>
      <c r="AQ4446" s="53"/>
      <c r="AR4446" s="53"/>
    </row>
    <row r="4447" spans="1:44" x14ac:dyDescent="0.2">
      <c r="A4447" s="158">
        <f t="shared" si="2358"/>
        <v>45603</v>
      </c>
      <c r="B4447" s="2">
        <f t="shared" si="2342"/>
        <v>127658.63595073126</v>
      </c>
      <c r="C4447" s="2">
        <f t="shared" si="2359"/>
        <v>82043.725033180002</v>
      </c>
      <c r="D4447" s="2">
        <f>SUM(Y4447:Y$4727)</f>
        <v>23050.509378869996</v>
      </c>
      <c r="E4447" s="73">
        <f t="shared" si="2343"/>
        <v>58993.215654310006</v>
      </c>
      <c r="F4447" s="88">
        <f t="shared" si="2336"/>
        <v>6455.85</v>
      </c>
      <c r="G4447" s="3">
        <f>IF(AND(N4447=1,N4446&gt;1),VLOOKUP(A4446,[1]Plan1!$BK$81:$BM$259,3),G4446)</f>
        <v>6413.24</v>
      </c>
      <c r="H4447" s="11">
        <f t="shared" si="2337"/>
        <v>45519</v>
      </c>
      <c r="I4447" s="11">
        <f t="shared" si="2338"/>
        <v>45550</v>
      </c>
      <c r="J4447" s="12">
        <f t="shared" si="2344"/>
        <v>-6.6002153085962245E-3</v>
      </c>
      <c r="K4447" s="11">
        <f t="shared" si="2360"/>
        <v>45610</v>
      </c>
      <c r="L4447" s="11">
        <f t="shared" si="2345"/>
        <v>45610</v>
      </c>
      <c r="M4447" s="1">
        <f t="shared" si="2364"/>
        <v>23</v>
      </c>
      <c r="N4447" s="1">
        <f t="shared" si="2346"/>
        <v>18</v>
      </c>
      <c r="O4447" s="2">
        <f t="shared" si="2347"/>
        <v>0.99483089000000002</v>
      </c>
      <c r="P4447" s="13">
        <f t="shared" si="2339"/>
        <v>0.99339977999999995</v>
      </c>
      <c r="Q4447" s="13">
        <f t="shared" ref="Q4447:Q4510" si="2365">IF(L4447&gt;L4446,Q4446*P4447,Q4446)</f>
        <v>1.5538037844291779</v>
      </c>
      <c r="R4447" s="2">
        <f t="shared" si="2335"/>
        <v>1.5457719999999999</v>
      </c>
      <c r="S4447" s="2">
        <f t="shared" si="2361"/>
        <v>1.5641273600000001</v>
      </c>
      <c r="T4447" s="2">
        <f t="shared" si="2348"/>
        <v>128326.83504070999</v>
      </c>
      <c r="U4447" s="2">
        <f t="shared" si="2349"/>
        <v>13003.423002557172</v>
      </c>
      <c r="V4447" s="2">
        <f t="shared" si="2350"/>
        <v>32196.845294084076</v>
      </c>
      <c r="W4447" s="2">
        <f t="shared" si="2351"/>
        <v>127243.99332982126</v>
      </c>
      <c r="X4447" s="17">
        <f t="shared" si="2352"/>
        <v>0</v>
      </c>
      <c r="Y4447" s="2">
        <f t="shared" si="2353"/>
        <v>0</v>
      </c>
      <c r="Z4447" s="72">
        <f t="shared" si="2354"/>
        <v>0</v>
      </c>
      <c r="AA4447" s="2">
        <f t="shared" si="2340"/>
        <v>0</v>
      </c>
      <c r="AB4447" s="12">
        <f t="shared" si="2362"/>
        <v>4.6600000000000003E-2</v>
      </c>
      <c r="AC4447" s="17">
        <f t="shared" si="2355"/>
        <v>18</v>
      </c>
      <c r="AD4447" s="17">
        <v>252</v>
      </c>
      <c r="AE4447" s="13">
        <f t="shared" ref="AE4447:AE4510" si="2366">ROUND((1+AB4447)^TRUNC((AC4447/AD4447),9),9)</f>
        <v>1.003258642</v>
      </c>
      <c r="AF4447" s="2">
        <f t="shared" si="2341"/>
        <v>418.17121438999999</v>
      </c>
      <c r="AG4447" s="2">
        <f t="shared" si="2356"/>
        <v>414.64262091000001</v>
      </c>
      <c r="AH4447" s="3">
        <f t="shared" si="2357"/>
        <v>0</v>
      </c>
      <c r="AI4447" s="4" t="str">
        <f t="shared" si="2334"/>
        <v>A+J=</v>
      </c>
      <c r="AJ4447" s="11">
        <f t="shared" si="2363"/>
        <v>45610</v>
      </c>
      <c r="AQ4447" s="53"/>
      <c r="AR4447" s="53"/>
    </row>
    <row r="4448" spans="1:44" x14ac:dyDescent="0.2">
      <c r="A4448" s="158">
        <f t="shared" si="2358"/>
        <v>45604</v>
      </c>
      <c r="B4448" s="2">
        <f t="shared" si="2342"/>
        <v>127655.3700363994</v>
      </c>
      <c r="C4448" s="2">
        <f t="shared" si="2359"/>
        <v>82043.725033180002</v>
      </c>
      <c r="D4448" s="2">
        <f>SUM(Y4448:Y$4727)</f>
        <v>23050.509378869996</v>
      </c>
      <c r="E4448" s="73">
        <f t="shared" si="2343"/>
        <v>58993.215654310006</v>
      </c>
      <c r="F4448" s="88">
        <f t="shared" si="2336"/>
        <v>6455.85</v>
      </c>
      <c r="G4448" s="3">
        <f>IF(AND(N4448=1,N4447&gt;1),VLOOKUP(A4447,[1]Plan1!$BK$81:$BM$259,3),G4447)</f>
        <v>6413.24</v>
      </c>
      <c r="H4448" s="11">
        <f t="shared" si="2337"/>
        <v>45519</v>
      </c>
      <c r="I4448" s="11">
        <f t="shared" si="2338"/>
        <v>45550</v>
      </c>
      <c r="J4448" s="12">
        <f t="shared" si="2344"/>
        <v>-6.6002153085962245E-3</v>
      </c>
      <c r="K4448" s="11">
        <f t="shared" si="2360"/>
        <v>45610</v>
      </c>
      <c r="L4448" s="11">
        <f t="shared" si="2345"/>
        <v>45610</v>
      </c>
      <c r="M4448" s="1">
        <f t="shared" si="2364"/>
        <v>23</v>
      </c>
      <c r="N4448" s="1">
        <f t="shared" si="2346"/>
        <v>19</v>
      </c>
      <c r="O4448" s="2">
        <f t="shared" si="2347"/>
        <v>0.99454450999999999</v>
      </c>
      <c r="P4448" s="13">
        <f t="shared" si="2339"/>
        <v>0.99339977999999995</v>
      </c>
      <c r="Q4448" s="13">
        <f t="shared" si="2365"/>
        <v>1.5538037844291779</v>
      </c>
      <c r="R4448" s="2">
        <f t="shared" si="2335"/>
        <v>1.54532702</v>
      </c>
      <c r="S4448" s="2">
        <f t="shared" si="2361"/>
        <v>1.5641273600000001</v>
      </c>
      <c r="T4448" s="2">
        <f t="shared" si="2348"/>
        <v>128326.83504070999</v>
      </c>
      <c r="U4448" s="2">
        <f t="shared" si="2349"/>
        <v>13003.423002557172</v>
      </c>
      <c r="V4448" s="2">
        <f t="shared" si="2350"/>
        <v>32170.594492982225</v>
      </c>
      <c r="W4448" s="2">
        <f t="shared" si="2351"/>
        <v>127217.74252871941</v>
      </c>
      <c r="X4448" s="17">
        <f t="shared" si="2352"/>
        <v>0</v>
      </c>
      <c r="Y4448" s="2">
        <f t="shared" si="2353"/>
        <v>0</v>
      </c>
      <c r="Z4448" s="72">
        <f t="shared" si="2354"/>
        <v>0</v>
      </c>
      <c r="AA4448" s="2">
        <f t="shared" si="2340"/>
        <v>0</v>
      </c>
      <c r="AB4448" s="12">
        <f t="shared" si="2362"/>
        <v>4.6600000000000003E-2</v>
      </c>
      <c r="AC4448" s="17">
        <f t="shared" si="2355"/>
        <v>19</v>
      </c>
      <c r="AD4448" s="17">
        <v>252</v>
      </c>
      <c r="AE4448" s="13">
        <f t="shared" si="2366"/>
        <v>1.003439988</v>
      </c>
      <c r="AF4448" s="2">
        <f t="shared" si="2341"/>
        <v>441.44277261000002</v>
      </c>
      <c r="AG4448" s="2">
        <f t="shared" si="2356"/>
        <v>437.62750768000001</v>
      </c>
      <c r="AH4448" s="3">
        <f t="shared" si="2357"/>
        <v>0</v>
      </c>
      <c r="AI4448" s="4" t="str">
        <f t="shared" si="2334"/>
        <v>A+J=</v>
      </c>
      <c r="AJ4448" s="11">
        <f t="shared" si="2363"/>
        <v>45610</v>
      </c>
      <c r="AQ4448" s="53"/>
      <c r="AR4448" s="53"/>
    </row>
    <row r="4449" spans="1:44" x14ac:dyDescent="0.2">
      <c r="A4449" s="158">
        <f t="shared" si="2358"/>
        <v>45605</v>
      </c>
      <c r="B4449" s="2">
        <f t="shared" si="2342"/>
        <v>127652.10543838127</v>
      </c>
      <c r="C4449" s="2">
        <f t="shared" si="2359"/>
        <v>82043.725033180002</v>
      </c>
      <c r="D4449" s="2">
        <f>SUM(Y4449:Y$4727)</f>
        <v>23050.509378869996</v>
      </c>
      <c r="E4449" s="73">
        <f t="shared" si="2343"/>
        <v>58993.215654310006</v>
      </c>
      <c r="F4449" s="88">
        <f t="shared" si="2336"/>
        <v>6455.85</v>
      </c>
      <c r="G4449" s="3">
        <f>IF(AND(N4449=1,N4448&gt;1),VLOOKUP(A4448,[1]Plan1!$BK$81:$BM$259,3),G4448)</f>
        <v>6413.24</v>
      </c>
      <c r="H4449" s="11">
        <f t="shared" si="2337"/>
        <v>45519</v>
      </c>
      <c r="I4449" s="11">
        <f t="shared" si="2338"/>
        <v>45550</v>
      </c>
      <c r="J4449" s="12">
        <f t="shared" si="2344"/>
        <v>-6.6002153085962245E-3</v>
      </c>
      <c r="K4449" s="11">
        <f t="shared" si="2360"/>
        <v>45610</v>
      </c>
      <c r="L4449" s="11">
        <f t="shared" si="2345"/>
        <v>45610</v>
      </c>
      <c r="M4449" s="1">
        <f t="shared" si="2364"/>
        <v>23</v>
      </c>
      <c r="N4449" s="1">
        <f t="shared" si="2346"/>
        <v>20</v>
      </c>
      <c r="O4449" s="2">
        <f t="shared" si="2347"/>
        <v>0.99425819999999998</v>
      </c>
      <c r="P4449" s="13">
        <f t="shared" si="2339"/>
        <v>0.99339977999999995</v>
      </c>
      <c r="Q4449" s="13">
        <f t="shared" si="2365"/>
        <v>1.5538037844291779</v>
      </c>
      <c r="R4449" s="2">
        <f t="shared" si="2335"/>
        <v>1.5448821500000001</v>
      </c>
      <c r="S4449" s="2">
        <f t="shared" si="2361"/>
        <v>1.5641273600000001</v>
      </c>
      <c r="T4449" s="2">
        <f t="shared" si="2348"/>
        <v>128326.83504070999</v>
      </c>
      <c r="U4449" s="2">
        <f t="shared" si="2349"/>
        <v>13003.423002557172</v>
      </c>
      <c r="V4449" s="2">
        <f t="shared" si="2350"/>
        <v>32144.350181134098</v>
      </c>
      <c r="W4449" s="2">
        <f t="shared" si="2351"/>
        <v>127191.49821687127</v>
      </c>
      <c r="X4449" s="17">
        <f t="shared" si="2352"/>
        <v>0</v>
      </c>
      <c r="Y4449" s="2">
        <f t="shared" si="2353"/>
        <v>0</v>
      </c>
      <c r="Z4449" s="72">
        <f t="shared" si="2354"/>
        <v>0</v>
      </c>
      <c r="AA4449" s="2">
        <f t="shared" si="2340"/>
        <v>0</v>
      </c>
      <c r="AB4449" s="12">
        <f t="shared" si="2362"/>
        <v>4.6600000000000003E-2</v>
      </c>
      <c r="AC4449" s="17">
        <f t="shared" si="2355"/>
        <v>20</v>
      </c>
      <c r="AD4449" s="17">
        <v>252</v>
      </c>
      <c r="AE4449" s="13">
        <f t="shared" si="2366"/>
        <v>1.0036213679999999</v>
      </c>
      <c r="AF4449" s="2">
        <f t="shared" si="2341"/>
        <v>464.71869394999999</v>
      </c>
      <c r="AG4449" s="2">
        <f t="shared" si="2356"/>
        <v>460.60722150999999</v>
      </c>
      <c r="AH4449" s="3">
        <f t="shared" si="2357"/>
        <v>0</v>
      </c>
      <c r="AI4449" s="4" t="str">
        <f t="shared" si="2334"/>
        <v>A+J=</v>
      </c>
      <c r="AJ4449" s="11">
        <f t="shared" si="2363"/>
        <v>45610</v>
      </c>
      <c r="AQ4449" s="53"/>
      <c r="AR4449" s="53"/>
    </row>
    <row r="4450" spans="1:44" x14ac:dyDescent="0.2">
      <c r="A4450" s="158">
        <f t="shared" si="2358"/>
        <v>45606</v>
      </c>
      <c r="B4450" s="2">
        <f t="shared" si="2342"/>
        <v>127652.10543838127</v>
      </c>
      <c r="C4450" s="2">
        <f t="shared" si="2359"/>
        <v>82043.725033180002</v>
      </c>
      <c r="D4450" s="2">
        <f>SUM(Y4450:Y$4727)</f>
        <v>23050.509378869996</v>
      </c>
      <c r="E4450" s="73">
        <f t="shared" si="2343"/>
        <v>58993.215654310006</v>
      </c>
      <c r="F4450" s="88">
        <f t="shared" si="2336"/>
        <v>6455.85</v>
      </c>
      <c r="G4450" s="3">
        <f>IF(AND(N4450=1,N4449&gt;1),VLOOKUP(A4449,[1]Plan1!$BK$81:$BM$259,3),G4449)</f>
        <v>6413.24</v>
      </c>
      <c r="H4450" s="11">
        <f t="shared" si="2337"/>
        <v>45519</v>
      </c>
      <c r="I4450" s="11">
        <f t="shared" si="2338"/>
        <v>45550</v>
      </c>
      <c r="J4450" s="12">
        <f t="shared" si="2344"/>
        <v>-6.6002153085962245E-3</v>
      </c>
      <c r="K4450" s="11">
        <f t="shared" si="2360"/>
        <v>45610</v>
      </c>
      <c r="L4450" s="11">
        <f t="shared" si="2345"/>
        <v>45610</v>
      </c>
      <c r="M4450" s="1">
        <f t="shared" si="2364"/>
        <v>23</v>
      </c>
      <c r="N4450" s="1">
        <f t="shared" si="2346"/>
        <v>20</v>
      </c>
      <c r="O4450" s="2">
        <f t="shared" si="2347"/>
        <v>0.99425819999999998</v>
      </c>
      <c r="P4450" s="13">
        <f t="shared" si="2339"/>
        <v>0.99339977999999995</v>
      </c>
      <c r="Q4450" s="13">
        <f t="shared" si="2365"/>
        <v>1.5538037844291779</v>
      </c>
      <c r="R4450" s="2">
        <f t="shared" si="2335"/>
        <v>1.5448821500000001</v>
      </c>
      <c r="S4450" s="2">
        <f t="shared" si="2361"/>
        <v>1.5641273600000001</v>
      </c>
      <c r="T4450" s="2">
        <f t="shared" si="2348"/>
        <v>128326.83504070999</v>
      </c>
      <c r="U4450" s="2">
        <f t="shared" si="2349"/>
        <v>13003.423002557172</v>
      </c>
      <c r="V4450" s="2">
        <f t="shared" si="2350"/>
        <v>32144.350181134098</v>
      </c>
      <c r="W4450" s="2">
        <f t="shared" si="2351"/>
        <v>127191.49821687127</v>
      </c>
      <c r="X4450" s="17">
        <f t="shared" si="2352"/>
        <v>0</v>
      </c>
      <c r="Y4450" s="2">
        <f t="shared" si="2353"/>
        <v>0</v>
      </c>
      <c r="Z4450" s="72">
        <f t="shared" si="2354"/>
        <v>0</v>
      </c>
      <c r="AA4450" s="2">
        <f t="shared" si="2340"/>
        <v>0</v>
      </c>
      <c r="AB4450" s="12">
        <f t="shared" si="2362"/>
        <v>4.6600000000000003E-2</v>
      </c>
      <c r="AC4450" s="17">
        <f t="shared" si="2355"/>
        <v>20</v>
      </c>
      <c r="AD4450" s="17">
        <v>252</v>
      </c>
      <c r="AE4450" s="13">
        <f t="shared" si="2366"/>
        <v>1.0036213679999999</v>
      </c>
      <c r="AF4450" s="2">
        <f t="shared" si="2341"/>
        <v>464.71869394999999</v>
      </c>
      <c r="AG4450" s="2">
        <f t="shared" si="2356"/>
        <v>460.60722150999999</v>
      </c>
      <c r="AH4450" s="3">
        <f t="shared" si="2357"/>
        <v>0</v>
      </c>
      <c r="AI4450" s="4" t="str">
        <f t="shared" ref="AI4450:AI4513" si="2367">AI4449</f>
        <v>A+J=</v>
      </c>
      <c r="AJ4450" s="11">
        <f t="shared" si="2363"/>
        <v>45610</v>
      </c>
      <c r="AQ4450" s="53"/>
      <c r="AR4450" s="53"/>
    </row>
    <row r="4451" spans="1:44" x14ac:dyDescent="0.2">
      <c r="A4451" s="158">
        <f t="shared" si="2358"/>
        <v>45607</v>
      </c>
      <c r="B4451" s="2">
        <f t="shared" si="2342"/>
        <v>127652.10543838127</v>
      </c>
      <c r="C4451" s="2">
        <f t="shared" si="2359"/>
        <v>82043.725033180002</v>
      </c>
      <c r="D4451" s="2">
        <f>SUM(Y4451:Y$4727)</f>
        <v>23050.509378869996</v>
      </c>
      <c r="E4451" s="73">
        <f t="shared" si="2343"/>
        <v>58993.215654310006</v>
      </c>
      <c r="F4451" s="88">
        <f t="shared" si="2336"/>
        <v>6455.85</v>
      </c>
      <c r="G4451" s="3">
        <f>IF(AND(N4451=1,N4450&gt;1),VLOOKUP(A4450,[1]Plan1!$BK$81:$BM$259,3),G4450)</f>
        <v>6413.24</v>
      </c>
      <c r="H4451" s="11">
        <f t="shared" si="2337"/>
        <v>45519</v>
      </c>
      <c r="I4451" s="11">
        <f t="shared" si="2338"/>
        <v>45550</v>
      </c>
      <c r="J4451" s="12">
        <f t="shared" si="2344"/>
        <v>-6.6002153085962245E-3</v>
      </c>
      <c r="K4451" s="11">
        <f t="shared" si="2360"/>
        <v>45610</v>
      </c>
      <c r="L4451" s="11">
        <f t="shared" si="2345"/>
        <v>45610</v>
      </c>
      <c r="M4451" s="1">
        <f t="shared" si="2364"/>
        <v>23</v>
      </c>
      <c r="N4451" s="1">
        <f t="shared" si="2346"/>
        <v>20</v>
      </c>
      <c r="O4451" s="2">
        <f t="shared" si="2347"/>
        <v>0.99425819999999998</v>
      </c>
      <c r="P4451" s="13">
        <f t="shared" si="2339"/>
        <v>0.99339977999999995</v>
      </c>
      <c r="Q4451" s="13">
        <f t="shared" si="2365"/>
        <v>1.5538037844291779</v>
      </c>
      <c r="R4451" s="2">
        <f t="shared" si="2335"/>
        <v>1.5448821500000001</v>
      </c>
      <c r="S4451" s="2">
        <f t="shared" si="2361"/>
        <v>1.5641273600000001</v>
      </c>
      <c r="T4451" s="2">
        <f t="shared" si="2348"/>
        <v>128326.83504070999</v>
      </c>
      <c r="U4451" s="2">
        <f t="shared" si="2349"/>
        <v>13003.423002557172</v>
      </c>
      <c r="V4451" s="2">
        <f t="shared" si="2350"/>
        <v>32144.350181134098</v>
      </c>
      <c r="W4451" s="2">
        <f t="shared" si="2351"/>
        <v>127191.49821687127</v>
      </c>
      <c r="X4451" s="17">
        <f t="shared" si="2352"/>
        <v>0</v>
      </c>
      <c r="Y4451" s="2">
        <f t="shared" si="2353"/>
        <v>0</v>
      </c>
      <c r="Z4451" s="72">
        <f t="shared" si="2354"/>
        <v>0</v>
      </c>
      <c r="AA4451" s="2">
        <f t="shared" si="2340"/>
        <v>0</v>
      </c>
      <c r="AB4451" s="12">
        <f t="shared" si="2362"/>
        <v>4.6600000000000003E-2</v>
      </c>
      <c r="AC4451" s="17">
        <f t="shared" si="2355"/>
        <v>20</v>
      </c>
      <c r="AD4451" s="17">
        <v>252</v>
      </c>
      <c r="AE4451" s="13">
        <f t="shared" si="2366"/>
        <v>1.0036213679999999</v>
      </c>
      <c r="AF4451" s="2">
        <f t="shared" si="2341"/>
        <v>464.71869394999999</v>
      </c>
      <c r="AG4451" s="2">
        <f t="shared" si="2356"/>
        <v>460.60722150999999</v>
      </c>
      <c r="AH4451" s="3">
        <f t="shared" si="2357"/>
        <v>0</v>
      </c>
      <c r="AI4451" s="4" t="str">
        <f t="shared" si="2367"/>
        <v>A+J=</v>
      </c>
      <c r="AJ4451" s="11">
        <f t="shared" si="2363"/>
        <v>45610</v>
      </c>
      <c r="AQ4451" s="53"/>
      <c r="AR4451" s="53"/>
    </row>
    <row r="4452" spans="1:44" x14ac:dyDescent="0.2">
      <c r="A4452" s="158">
        <f t="shared" si="2358"/>
        <v>45608</v>
      </c>
      <c r="B4452" s="2">
        <f t="shared" si="2342"/>
        <v>127648.84367972333</v>
      </c>
      <c r="C4452" s="2">
        <f t="shared" si="2359"/>
        <v>82043.725033180002</v>
      </c>
      <c r="D4452" s="2">
        <f>SUM(Y4452:Y$4727)</f>
        <v>23050.509378869996</v>
      </c>
      <c r="E4452" s="73">
        <f t="shared" si="2343"/>
        <v>58993.215654310006</v>
      </c>
      <c r="F4452" s="88">
        <f t="shared" si="2336"/>
        <v>6455.85</v>
      </c>
      <c r="G4452" s="3">
        <f>IF(AND(N4452=1,N4451&gt;1),VLOOKUP(A4451,[1]Plan1!$BK$81:$BM$259,3),G4451)</f>
        <v>6413.24</v>
      </c>
      <c r="H4452" s="11">
        <f t="shared" si="2337"/>
        <v>45519</v>
      </c>
      <c r="I4452" s="11">
        <f t="shared" si="2338"/>
        <v>45550</v>
      </c>
      <c r="J4452" s="12">
        <f t="shared" si="2344"/>
        <v>-6.6002153085962245E-3</v>
      </c>
      <c r="K4452" s="11">
        <f t="shared" si="2360"/>
        <v>45610</v>
      </c>
      <c r="L4452" s="11">
        <f t="shared" si="2345"/>
        <v>45610</v>
      </c>
      <c r="M4452" s="1">
        <f t="shared" si="2364"/>
        <v>23</v>
      </c>
      <c r="N4452" s="1">
        <f t="shared" si="2346"/>
        <v>21</v>
      </c>
      <c r="O4452" s="2">
        <f t="shared" si="2347"/>
        <v>0.99397197999999998</v>
      </c>
      <c r="P4452" s="13">
        <f t="shared" si="2339"/>
        <v>0.99339977999999995</v>
      </c>
      <c r="Q4452" s="13">
        <f t="shared" si="2365"/>
        <v>1.5538037844291779</v>
      </c>
      <c r="R4452" s="2">
        <f t="shared" si="2335"/>
        <v>1.5444374199999999</v>
      </c>
      <c r="S4452" s="2">
        <f t="shared" si="2361"/>
        <v>1.5641273600000001</v>
      </c>
      <c r="T4452" s="2">
        <f t="shared" si="2348"/>
        <v>128326.83504070999</v>
      </c>
      <c r="U4452" s="2">
        <f t="shared" si="2349"/>
        <v>13003.423002557172</v>
      </c>
      <c r="V4452" s="2">
        <f t="shared" si="2350"/>
        <v>32118.11412833615</v>
      </c>
      <c r="W4452" s="2">
        <f t="shared" si="2351"/>
        <v>127165.26216407333</v>
      </c>
      <c r="X4452" s="17">
        <f t="shared" si="2352"/>
        <v>0</v>
      </c>
      <c r="Y4452" s="2">
        <f t="shared" si="2353"/>
        <v>0</v>
      </c>
      <c r="Z4452" s="72">
        <f t="shared" si="2354"/>
        <v>0</v>
      </c>
      <c r="AA4452" s="2">
        <f t="shared" si="2340"/>
        <v>0</v>
      </c>
      <c r="AB4452" s="12">
        <f t="shared" si="2362"/>
        <v>4.6600000000000003E-2</v>
      </c>
      <c r="AC4452" s="17">
        <f t="shared" si="2355"/>
        <v>21</v>
      </c>
      <c r="AD4452" s="17">
        <v>252</v>
      </c>
      <c r="AE4452" s="13">
        <f t="shared" si="2366"/>
        <v>1.00380278</v>
      </c>
      <c r="AF4452" s="2">
        <f t="shared" si="2341"/>
        <v>487.99872175000002</v>
      </c>
      <c r="AG4452" s="2">
        <f t="shared" si="2356"/>
        <v>483.58151564999997</v>
      </c>
      <c r="AH4452" s="3">
        <f t="shared" si="2357"/>
        <v>0</v>
      </c>
      <c r="AI4452" s="4" t="str">
        <f t="shared" si="2367"/>
        <v>A+J=</v>
      </c>
      <c r="AJ4452" s="11">
        <f t="shared" si="2363"/>
        <v>45610</v>
      </c>
      <c r="AQ4452" s="53"/>
      <c r="AR4452" s="53"/>
    </row>
    <row r="4453" spans="1:44" x14ac:dyDescent="0.2">
      <c r="A4453" s="158">
        <f t="shared" si="2358"/>
        <v>45609</v>
      </c>
      <c r="B4453" s="2">
        <f t="shared" si="2342"/>
        <v>127645.58370497127</v>
      </c>
      <c r="C4453" s="2">
        <f t="shared" si="2359"/>
        <v>82043.725033180002</v>
      </c>
      <c r="D4453" s="2">
        <f>SUM(Y4453:Y$4727)</f>
        <v>23050.509378869996</v>
      </c>
      <c r="E4453" s="73">
        <f t="shared" si="2343"/>
        <v>58993.215654310006</v>
      </c>
      <c r="F4453" s="88">
        <f t="shared" si="2336"/>
        <v>6455.85</v>
      </c>
      <c r="G4453" s="3">
        <f>IF(AND(N4453=1,N4452&gt;1),VLOOKUP(A4452,[1]Plan1!$BK$81:$BM$259,3),G4452)</f>
        <v>6413.24</v>
      </c>
      <c r="H4453" s="11">
        <f t="shared" si="2337"/>
        <v>45519</v>
      </c>
      <c r="I4453" s="11">
        <f t="shared" si="2338"/>
        <v>45550</v>
      </c>
      <c r="J4453" s="12">
        <f t="shared" si="2344"/>
        <v>-6.6002153085962245E-3</v>
      </c>
      <c r="K4453" s="11">
        <f t="shared" si="2360"/>
        <v>45610</v>
      </c>
      <c r="L4453" s="11">
        <f t="shared" si="2345"/>
        <v>45610</v>
      </c>
      <c r="M4453" s="1">
        <f t="shared" si="2364"/>
        <v>23</v>
      </c>
      <c r="N4453" s="1">
        <f t="shared" si="2346"/>
        <v>22</v>
      </c>
      <c r="O4453" s="2">
        <f t="shared" si="2347"/>
        <v>0.99368584000000004</v>
      </c>
      <c r="P4453" s="13">
        <f t="shared" si="2339"/>
        <v>0.99339977999999995</v>
      </c>
      <c r="Q4453" s="13">
        <f t="shared" si="2365"/>
        <v>1.5538037844291779</v>
      </c>
      <c r="R4453" s="2">
        <f t="shared" si="2335"/>
        <v>1.54399281</v>
      </c>
      <c r="S4453" s="2">
        <f t="shared" si="2361"/>
        <v>1.5641273600000001</v>
      </c>
      <c r="T4453" s="2">
        <f t="shared" si="2348"/>
        <v>128326.83504070999</v>
      </c>
      <c r="U4453" s="2">
        <f t="shared" si="2349"/>
        <v>13003.423002557172</v>
      </c>
      <c r="V4453" s="2">
        <f t="shared" si="2350"/>
        <v>32091.885154724088</v>
      </c>
      <c r="W4453" s="2">
        <f t="shared" si="2351"/>
        <v>127139.03319046127</v>
      </c>
      <c r="X4453" s="17">
        <f t="shared" si="2352"/>
        <v>0</v>
      </c>
      <c r="Y4453" s="2">
        <f t="shared" si="2353"/>
        <v>0</v>
      </c>
      <c r="Z4453" s="72">
        <f t="shared" si="2354"/>
        <v>0</v>
      </c>
      <c r="AA4453" s="2">
        <f t="shared" si="2340"/>
        <v>0</v>
      </c>
      <c r="AB4453" s="12">
        <f t="shared" si="2362"/>
        <v>4.6600000000000003E-2</v>
      </c>
      <c r="AC4453" s="17">
        <f t="shared" si="2355"/>
        <v>22</v>
      </c>
      <c r="AD4453" s="17">
        <v>252</v>
      </c>
      <c r="AE4453" s="13">
        <f t="shared" si="2366"/>
        <v>1.003984225</v>
      </c>
      <c r="AF4453" s="2">
        <f t="shared" si="2341"/>
        <v>511.28298433999998</v>
      </c>
      <c r="AG4453" s="2">
        <f t="shared" si="2356"/>
        <v>506.55051451000003</v>
      </c>
      <c r="AH4453" s="3">
        <f t="shared" si="2357"/>
        <v>0</v>
      </c>
      <c r="AI4453" s="4" t="str">
        <f t="shared" si="2367"/>
        <v>A+J=</v>
      </c>
      <c r="AJ4453" s="11">
        <f t="shared" si="2363"/>
        <v>45610</v>
      </c>
      <c r="AQ4453" s="53"/>
      <c r="AR4453" s="53"/>
    </row>
    <row r="4454" spans="1:44" x14ac:dyDescent="0.2">
      <c r="A4454" s="158">
        <f t="shared" si="2358"/>
        <v>45610</v>
      </c>
      <c r="B4454" s="2">
        <f t="shared" si="2342"/>
        <v>127642.32610777723</v>
      </c>
      <c r="C4454" s="2">
        <f t="shared" si="2359"/>
        <v>82043.725033180002</v>
      </c>
      <c r="D4454" s="2">
        <f>SUM(Y4454:Y$4727)</f>
        <v>23050.509378869996</v>
      </c>
      <c r="E4454" s="73">
        <f t="shared" si="2343"/>
        <v>58993.215654310006</v>
      </c>
      <c r="F4454" s="88">
        <f t="shared" si="2336"/>
        <v>6455.85</v>
      </c>
      <c r="G4454" s="3">
        <f>IF(AND(N4454=1,N4453&gt;1),VLOOKUP(A4453,[1]Plan1!$BK$81:$BM$259,3),G4453)</f>
        <v>6413.24</v>
      </c>
      <c r="H4454" s="11">
        <f t="shared" si="2337"/>
        <v>45519</v>
      </c>
      <c r="I4454" s="11">
        <f t="shared" si="2338"/>
        <v>45550</v>
      </c>
      <c r="J4454" s="12">
        <f t="shared" si="2344"/>
        <v>-6.6002153085962245E-3</v>
      </c>
      <c r="K4454" s="11">
        <f t="shared" si="2360"/>
        <v>45642</v>
      </c>
      <c r="L4454" s="11">
        <f t="shared" si="2345"/>
        <v>45610</v>
      </c>
      <c r="M4454" s="1">
        <f t="shared" si="2364"/>
        <v>23</v>
      </c>
      <c r="N4454" s="1">
        <f t="shared" si="2346"/>
        <v>23</v>
      </c>
      <c r="O4454" s="2">
        <f t="shared" si="2347"/>
        <v>0.99339977999999995</v>
      </c>
      <c r="P4454" s="13">
        <f t="shared" si="2339"/>
        <v>0.99339977999999995</v>
      </c>
      <c r="Q4454" s="13">
        <f t="shared" si="2365"/>
        <v>1.5538037844291779</v>
      </c>
      <c r="R4454" s="2">
        <f t="shared" si="2335"/>
        <v>1.5435483299999999</v>
      </c>
      <c r="S4454" s="2">
        <f t="shared" si="2361"/>
        <v>1.5641273600000001</v>
      </c>
      <c r="T4454" s="2">
        <f t="shared" si="2348"/>
        <v>128326.83504070999</v>
      </c>
      <c r="U4454" s="2">
        <f t="shared" si="2349"/>
        <v>13003.423002557172</v>
      </c>
      <c r="V4454" s="2">
        <f t="shared" si="2350"/>
        <v>32065.663850230056</v>
      </c>
      <c r="W4454" s="2">
        <f t="shared" si="2351"/>
        <v>127112.81188596724</v>
      </c>
      <c r="X4454" s="17">
        <f t="shared" si="2352"/>
        <v>146</v>
      </c>
      <c r="Y4454" s="2">
        <f t="shared" si="2353"/>
        <v>2234.8776333999999</v>
      </c>
      <c r="Z4454" s="72">
        <f t="shared" si="2354"/>
        <v>2.724008E-2</v>
      </c>
      <c r="AA4454" s="2">
        <f t="shared" si="2340"/>
        <v>3495.63325265</v>
      </c>
      <c r="AB4454" s="12">
        <f t="shared" si="2362"/>
        <v>4.6600000000000003E-2</v>
      </c>
      <c r="AC4454" s="17">
        <f t="shared" si="2355"/>
        <v>23</v>
      </c>
      <c r="AD4454" s="17">
        <v>252</v>
      </c>
      <c r="AE4454" s="13">
        <f t="shared" si="2366"/>
        <v>1.004165703</v>
      </c>
      <c r="AF4454" s="2">
        <f t="shared" si="2341"/>
        <v>534.57148170000005</v>
      </c>
      <c r="AG4454" s="2">
        <f t="shared" si="2356"/>
        <v>529.51422180999998</v>
      </c>
      <c r="AH4454" s="3">
        <f t="shared" si="2357"/>
        <v>4030.2047343499999</v>
      </c>
      <c r="AI4454" s="4" t="str">
        <f t="shared" si="2367"/>
        <v>A+J=</v>
      </c>
      <c r="AJ4454" s="11">
        <f t="shared" si="2363"/>
        <v>45610</v>
      </c>
      <c r="AQ4454" s="53"/>
      <c r="AR4454" s="53"/>
    </row>
    <row r="4455" spans="1:44" x14ac:dyDescent="0.2">
      <c r="A4455" s="158">
        <f t="shared" si="2358"/>
        <v>45611</v>
      </c>
      <c r="B4455" s="2">
        <f t="shared" si="2342"/>
        <v>123610.80859945393</v>
      </c>
      <c r="C4455" s="2">
        <f t="shared" si="2359"/>
        <v>79808.847399780003</v>
      </c>
      <c r="D4455" s="2">
        <f>SUM(Y4455:Y$4727)</f>
        <v>20815.631745469997</v>
      </c>
      <c r="E4455" s="73">
        <f t="shared" si="2343"/>
        <v>58993.215654310006</v>
      </c>
      <c r="F4455" s="88">
        <f t="shared" si="2336"/>
        <v>6455.85</v>
      </c>
      <c r="G4455" s="3">
        <f>IF(AND(N4455=1,N4454&gt;1),VLOOKUP(A4454,[1]Plan1!$BK$81:$BM$259,3),G4454)</f>
        <v>6413.24</v>
      </c>
      <c r="H4455" s="11">
        <f t="shared" si="2337"/>
        <v>45550</v>
      </c>
      <c r="I4455" s="11">
        <f t="shared" si="2338"/>
        <v>45580</v>
      </c>
      <c r="J4455" s="12">
        <f t="shared" si="2344"/>
        <v>-6.6002153085962245E-3</v>
      </c>
      <c r="K4455" s="11">
        <f t="shared" si="2360"/>
        <v>45642</v>
      </c>
      <c r="L4455" s="11">
        <f t="shared" si="2345"/>
        <v>45642</v>
      </c>
      <c r="M4455" s="1">
        <f t="shared" si="2364"/>
        <v>21</v>
      </c>
      <c r="N4455" s="1">
        <f t="shared" si="2346"/>
        <v>1</v>
      </c>
      <c r="O4455" s="2">
        <f t="shared" si="2347"/>
        <v>0.99968471000000003</v>
      </c>
      <c r="P4455" s="13">
        <f t="shared" si="2339"/>
        <v>0.99339977999999995</v>
      </c>
      <c r="Q4455" s="13">
        <f t="shared" si="2365"/>
        <v>1.5435483376151127</v>
      </c>
      <c r="R4455" s="2">
        <f t="shared" si="2335"/>
        <v>1.5430616699999999</v>
      </c>
      <c r="S4455" s="2">
        <f t="shared" si="2361"/>
        <v>1.5641273600000001</v>
      </c>
      <c r="T4455" s="2">
        <f t="shared" si="2348"/>
        <v>124831.20178806</v>
      </c>
      <c r="U4455" s="2">
        <f t="shared" si="2349"/>
        <v>11742.667383304182</v>
      </c>
      <c r="V4455" s="2">
        <f t="shared" si="2350"/>
        <v>32036.954211899731</v>
      </c>
      <c r="W4455" s="2">
        <f t="shared" si="2351"/>
        <v>123588.46899498392</v>
      </c>
      <c r="X4455" s="17">
        <f t="shared" si="2352"/>
        <v>0</v>
      </c>
      <c r="Y4455" s="2">
        <f t="shared" si="2353"/>
        <v>0</v>
      </c>
      <c r="Z4455" s="72">
        <f t="shared" si="2354"/>
        <v>0</v>
      </c>
      <c r="AA4455" s="2">
        <f t="shared" si="2340"/>
        <v>0</v>
      </c>
      <c r="AB4455" s="12">
        <f t="shared" si="2362"/>
        <v>4.6600000000000003E-2</v>
      </c>
      <c r="AC4455" s="17">
        <f t="shared" si="2355"/>
        <v>1</v>
      </c>
      <c r="AD4455" s="17">
        <v>252</v>
      </c>
      <c r="AE4455" s="13">
        <f t="shared" si="2366"/>
        <v>1.0001807579999999</v>
      </c>
      <c r="AF4455" s="2">
        <f t="shared" si="2341"/>
        <v>22.564238370000002</v>
      </c>
      <c r="AG4455" s="2">
        <f t="shared" si="2356"/>
        <v>22.339604470000001</v>
      </c>
      <c r="AH4455" s="3">
        <f t="shared" si="2357"/>
        <v>0</v>
      </c>
      <c r="AI4455" s="4" t="str">
        <f t="shared" si="2367"/>
        <v>A+J=</v>
      </c>
      <c r="AJ4455" s="11">
        <f t="shared" si="2363"/>
        <v>45642</v>
      </c>
      <c r="AQ4455" s="53"/>
      <c r="AR4455" s="53"/>
    </row>
    <row r="4456" spans="1:44" x14ac:dyDescent="0.2">
      <c r="A4456" s="158">
        <f t="shared" si="2358"/>
        <v>45612</v>
      </c>
      <c r="B4456" s="2">
        <f t="shared" si="2342"/>
        <v>123610.80859945393</v>
      </c>
      <c r="C4456" s="2">
        <f t="shared" si="2359"/>
        <v>79808.847399780003</v>
      </c>
      <c r="D4456" s="2">
        <f>SUM(Y4456:Y$4727)</f>
        <v>20815.631745469997</v>
      </c>
      <c r="E4456" s="73">
        <f t="shared" si="2343"/>
        <v>58993.215654310006</v>
      </c>
      <c r="F4456" s="88">
        <f t="shared" si="2336"/>
        <v>6455.85</v>
      </c>
      <c r="G4456" s="3">
        <f>IF(AND(N4456=1,N4455&gt;1),VLOOKUP(A4455,[1]Plan1!$BK$81:$BM$259,3),G4455)</f>
        <v>6413.24</v>
      </c>
      <c r="H4456" s="11">
        <f t="shared" si="2337"/>
        <v>45550</v>
      </c>
      <c r="I4456" s="11">
        <f t="shared" si="2338"/>
        <v>45580</v>
      </c>
      <c r="J4456" s="12">
        <f t="shared" si="2344"/>
        <v>-6.6002153085962245E-3</v>
      </c>
      <c r="K4456" s="11">
        <f t="shared" si="2360"/>
        <v>45642</v>
      </c>
      <c r="L4456" s="11">
        <f t="shared" si="2345"/>
        <v>45642</v>
      </c>
      <c r="M4456" s="1">
        <f t="shared" si="2364"/>
        <v>21</v>
      </c>
      <c r="N4456" s="1">
        <f t="shared" si="2346"/>
        <v>1</v>
      </c>
      <c r="O4456" s="2">
        <f t="shared" si="2347"/>
        <v>0.99968471000000003</v>
      </c>
      <c r="P4456" s="13">
        <f t="shared" si="2339"/>
        <v>0.99339977999999995</v>
      </c>
      <c r="Q4456" s="13">
        <f t="shared" si="2365"/>
        <v>1.5435483376151127</v>
      </c>
      <c r="R4456" s="2">
        <f t="shared" si="2335"/>
        <v>1.5430616699999999</v>
      </c>
      <c r="S4456" s="2">
        <f t="shared" si="2361"/>
        <v>1.5641273600000001</v>
      </c>
      <c r="T4456" s="2">
        <f t="shared" si="2348"/>
        <v>124831.20178806</v>
      </c>
      <c r="U4456" s="2">
        <f t="shared" si="2349"/>
        <v>11742.667383304182</v>
      </c>
      <c r="V4456" s="2">
        <f t="shared" si="2350"/>
        <v>32036.954211899731</v>
      </c>
      <c r="W4456" s="2">
        <f t="shared" si="2351"/>
        <v>123588.46899498392</v>
      </c>
      <c r="X4456" s="17">
        <f t="shared" si="2352"/>
        <v>0</v>
      </c>
      <c r="Y4456" s="2">
        <f t="shared" si="2353"/>
        <v>0</v>
      </c>
      <c r="Z4456" s="72">
        <f t="shared" si="2354"/>
        <v>0</v>
      </c>
      <c r="AA4456" s="2">
        <f t="shared" si="2340"/>
        <v>0</v>
      </c>
      <c r="AB4456" s="12">
        <f t="shared" si="2362"/>
        <v>4.6600000000000003E-2</v>
      </c>
      <c r="AC4456" s="17">
        <f t="shared" si="2355"/>
        <v>1</v>
      </c>
      <c r="AD4456" s="17">
        <v>252</v>
      </c>
      <c r="AE4456" s="13">
        <f t="shared" si="2366"/>
        <v>1.0001807579999999</v>
      </c>
      <c r="AF4456" s="2">
        <f t="shared" si="2341"/>
        <v>22.564238370000002</v>
      </c>
      <c r="AG4456" s="2">
        <f t="shared" si="2356"/>
        <v>22.339604470000001</v>
      </c>
      <c r="AH4456" s="3">
        <f t="shared" si="2357"/>
        <v>0</v>
      </c>
      <c r="AI4456" s="4" t="str">
        <f t="shared" si="2367"/>
        <v>A+J=</v>
      </c>
      <c r="AJ4456" s="11">
        <f t="shared" si="2363"/>
        <v>45642</v>
      </c>
      <c r="AQ4456" s="53"/>
      <c r="AR4456" s="53"/>
    </row>
    <row r="4457" spans="1:44" x14ac:dyDescent="0.2">
      <c r="A4457" s="158">
        <f t="shared" si="2358"/>
        <v>45613</v>
      </c>
      <c r="B4457" s="2">
        <f t="shared" si="2342"/>
        <v>123610.80859945393</v>
      </c>
      <c r="C4457" s="2">
        <f t="shared" si="2359"/>
        <v>79808.847399780003</v>
      </c>
      <c r="D4457" s="2">
        <f>SUM(Y4457:Y$4727)</f>
        <v>20815.631745469997</v>
      </c>
      <c r="E4457" s="73">
        <f t="shared" si="2343"/>
        <v>58993.215654310006</v>
      </c>
      <c r="F4457" s="88">
        <f t="shared" si="2336"/>
        <v>6455.85</v>
      </c>
      <c r="G4457" s="3">
        <f>IF(AND(N4457=1,N4456&gt;1),VLOOKUP(A4456,[1]Plan1!$BK$81:$BM$259,3),G4456)</f>
        <v>6413.24</v>
      </c>
      <c r="H4457" s="11">
        <f t="shared" si="2337"/>
        <v>45550</v>
      </c>
      <c r="I4457" s="11">
        <f t="shared" si="2338"/>
        <v>45580</v>
      </c>
      <c r="J4457" s="12">
        <f t="shared" si="2344"/>
        <v>-6.6002153085962245E-3</v>
      </c>
      <c r="K4457" s="11">
        <f t="shared" si="2360"/>
        <v>45642</v>
      </c>
      <c r="L4457" s="11">
        <f t="shared" si="2345"/>
        <v>45642</v>
      </c>
      <c r="M4457" s="1">
        <f t="shared" si="2364"/>
        <v>21</v>
      </c>
      <c r="N4457" s="1">
        <f t="shared" si="2346"/>
        <v>1</v>
      </c>
      <c r="O4457" s="2">
        <f t="shared" si="2347"/>
        <v>0.99968471000000003</v>
      </c>
      <c r="P4457" s="13">
        <f t="shared" si="2339"/>
        <v>0.99339977999999995</v>
      </c>
      <c r="Q4457" s="13">
        <f t="shared" si="2365"/>
        <v>1.5435483376151127</v>
      </c>
      <c r="R4457" s="2">
        <f t="shared" ref="R4457:R4520" si="2368">TRUNC(TRUNC((O4457*Q4457),15),8)</f>
        <v>1.5430616699999999</v>
      </c>
      <c r="S4457" s="2">
        <f t="shared" si="2361"/>
        <v>1.5641273600000001</v>
      </c>
      <c r="T4457" s="2">
        <f t="shared" si="2348"/>
        <v>124831.20178806</v>
      </c>
      <c r="U4457" s="2">
        <f t="shared" si="2349"/>
        <v>11742.667383304182</v>
      </c>
      <c r="V4457" s="2">
        <f t="shared" si="2350"/>
        <v>32036.954211899731</v>
      </c>
      <c r="W4457" s="2">
        <f t="shared" si="2351"/>
        <v>123588.46899498392</v>
      </c>
      <c r="X4457" s="17">
        <f t="shared" si="2352"/>
        <v>0</v>
      </c>
      <c r="Y4457" s="2">
        <f t="shared" si="2353"/>
        <v>0</v>
      </c>
      <c r="Z4457" s="72">
        <f t="shared" si="2354"/>
        <v>0</v>
      </c>
      <c r="AA4457" s="2">
        <f t="shared" si="2340"/>
        <v>0</v>
      </c>
      <c r="AB4457" s="12">
        <f t="shared" si="2362"/>
        <v>4.6600000000000003E-2</v>
      </c>
      <c r="AC4457" s="17">
        <f t="shared" si="2355"/>
        <v>1</v>
      </c>
      <c r="AD4457" s="17">
        <v>252</v>
      </c>
      <c r="AE4457" s="13">
        <f t="shared" si="2366"/>
        <v>1.0001807579999999</v>
      </c>
      <c r="AF4457" s="2">
        <f t="shared" si="2341"/>
        <v>22.564238370000002</v>
      </c>
      <c r="AG4457" s="2">
        <f t="shared" si="2356"/>
        <v>22.339604470000001</v>
      </c>
      <c r="AH4457" s="3">
        <f t="shared" si="2357"/>
        <v>0</v>
      </c>
      <c r="AI4457" s="4" t="str">
        <f t="shared" si="2367"/>
        <v>A+J=</v>
      </c>
      <c r="AJ4457" s="11">
        <f t="shared" si="2363"/>
        <v>45642</v>
      </c>
      <c r="AQ4457" s="53"/>
      <c r="AR4457" s="53"/>
    </row>
    <row r="4458" spans="1:44" x14ac:dyDescent="0.2">
      <c r="A4458" s="158">
        <f t="shared" si="2358"/>
        <v>45614</v>
      </c>
      <c r="B4458" s="2">
        <f t="shared" si="2342"/>
        <v>123610.80859945393</v>
      </c>
      <c r="C4458" s="2">
        <f t="shared" si="2359"/>
        <v>79808.847399780003</v>
      </c>
      <c r="D4458" s="2">
        <f>SUM(Y4458:Y$4727)</f>
        <v>20815.631745469997</v>
      </c>
      <c r="E4458" s="73">
        <f t="shared" si="2343"/>
        <v>58993.215654310006</v>
      </c>
      <c r="F4458" s="88">
        <f t="shared" ref="F4458:F4521" si="2369">IF(G4458=G4457,F4457,G4457)</f>
        <v>6455.85</v>
      </c>
      <c r="G4458" s="3">
        <f>IF(AND(N4458=1,N4457&gt;1),VLOOKUP(A4457,[1]Plan1!$BK$81:$BM$259,3),G4457)</f>
        <v>6413.24</v>
      </c>
      <c r="H4458" s="11">
        <f t="shared" ref="H4458:H4521" si="2370">EDATE(I4458,-1)</f>
        <v>45550</v>
      </c>
      <c r="I4458" s="11">
        <f t="shared" ref="I4458:I4521" si="2371">IF(X4457&gt;0,EDATE(A4458,-1),+I4457)</f>
        <v>45580</v>
      </c>
      <c r="J4458" s="12">
        <f t="shared" si="2344"/>
        <v>-6.6002153085962245E-3</v>
      </c>
      <c r="K4458" s="11">
        <f t="shared" si="2360"/>
        <v>45642</v>
      </c>
      <c r="L4458" s="11">
        <f t="shared" si="2345"/>
        <v>45642</v>
      </c>
      <c r="M4458" s="1">
        <f t="shared" si="2364"/>
        <v>21</v>
      </c>
      <c r="N4458" s="1">
        <f t="shared" si="2346"/>
        <v>1</v>
      </c>
      <c r="O4458" s="2">
        <f t="shared" si="2347"/>
        <v>0.99968471000000003</v>
      </c>
      <c r="P4458" s="13">
        <f t="shared" ref="P4458:P4521" si="2372">IF(L4458&gt;L4457,O4457,P4457)</f>
        <v>0.99339977999999995</v>
      </c>
      <c r="Q4458" s="13">
        <f t="shared" si="2365"/>
        <v>1.5435483376151127</v>
      </c>
      <c r="R4458" s="2">
        <f t="shared" si="2368"/>
        <v>1.5430616699999999</v>
      </c>
      <c r="S4458" s="2">
        <f t="shared" si="2361"/>
        <v>1.5641273600000001</v>
      </c>
      <c r="T4458" s="2">
        <f t="shared" si="2348"/>
        <v>124831.20178806</v>
      </c>
      <c r="U4458" s="2">
        <f t="shared" si="2349"/>
        <v>11742.667383304182</v>
      </c>
      <c r="V4458" s="2">
        <f t="shared" si="2350"/>
        <v>32036.954211899731</v>
      </c>
      <c r="W4458" s="2">
        <f t="shared" si="2351"/>
        <v>123588.46899498392</v>
      </c>
      <c r="X4458" s="17">
        <f t="shared" si="2352"/>
        <v>0</v>
      </c>
      <c r="Y4458" s="2">
        <f t="shared" si="2353"/>
        <v>0</v>
      </c>
      <c r="Z4458" s="72">
        <f t="shared" si="2354"/>
        <v>0</v>
      </c>
      <c r="AA4458" s="2">
        <f t="shared" si="2340"/>
        <v>0</v>
      </c>
      <c r="AB4458" s="12">
        <f t="shared" si="2362"/>
        <v>4.6600000000000003E-2</v>
      </c>
      <c r="AC4458" s="17">
        <f t="shared" si="2355"/>
        <v>1</v>
      </c>
      <c r="AD4458" s="17">
        <v>252</v>
      </c>
      <c r="AE4458" s="13">
        <f t="shared" si="2366"/>
        <v>1.0001807579999999</v>
      </c>
      <c r="AF4458" s="2">
        <f t="shared" si="2341"/>
        <v>22.564238370000002</v>
      </c>
      <c r="AG4458" s="2">
        <f t="shared" si="2356"/>
        <v>22.339604470000001</v>
      </c>
      <c r="AH4458" s="3">
        <f t="shared" si="2357"/>
        <v>0</v>
      </c>
      <c r="AI4458" s="4" t="str">
        <f t="shared" si="2367"/>
        <v>A+J=</v>
      </c>
      <c r="AJ4458" s="11">
        <f t="shared" si="2363"/>
        <v>45642</v>
      </c>
      <c r="AQ4458" s="53"/>
      <c r="AR4458" s="53"/>
    </row>
    <row r="4459" spans="1:44" x14ac:dyDescent="0.2">
      <c r="A4459" s="158">
        <f t="shared" si="2358"/>
        <v>45615</v>
      </c>
      <c r="B4459" s="2">
        <f t="shared" si="2342"/>
        <v>123604.44099270595</v>
      </c>
      <c r="C4459" s="2">
        <f t="shared" si="2359"/>
        <v>79808.847399780003</v>
      </c>
      <c r="D4459" s="2">
        <f>SUM(Y4459:Y$4727)</f>
        <v>20815.631745469997</v>
      </c>
      <c r="E4459" s="73">
        <f t="shared" si="2343"/>
        <v>58993.215654310006</v>
      </c>
      <c r="F4459" s="88">
        <f t="shared" si="2369"/>
        <v>6455.85</v>
      </c>
      <c r="G4459" s="3">
        <f>IF(AND(N4459=1,N4458&gt;1),VLOOKUP(A4458,[1]Plan1!$BK$81:$BM$259,3),G4458)</f>
        <v>6413.24</v>
      </c>
      <c r="H4459" s="11">
        <f t="shared" si="2370"/>
        <v>45550</v>
      </c>
      <c r="I4459" s="11">
        <f t="shared" si="2371"/>
        <v>45580</v>
      </c>
      <c r="J4459" s="12">
        <f t="shared" si="2344"/>
        <v>-6.6002153085962245E-3</v>
      </c>
      <c r="K4459" s="11">
        <f t="shared" si="2360"/>
        <v>45642</v>
      </c>
      <c r="L4459" s="11">
        <f t="shared" si="2345"/>
        <v>45642</v>
      </c>
      <c r="M4459" s="1">
        <f t="shared" si="2364"/>
        <v>21</v>
      </c>
      <c r="N4459" s="1">
        <f t="shared" si="2346"/>
        <v>2</v>
      </c>
      <c r="O4459" s="2">
        <f t="shared" si="2347"/>
        <v>0.99936952000000001</v>
      </c>
      <c r="P4459" s="13">
        <f t="shared" si="2372"/>
        <v>0.99339977999999995</v>
      </c>
      <c r="Q4459" s="13">
        <f t="shared" si="2365"/>
        <v>1.5435483376151127</v>
      </c>
      <c r="R4459" s="2">
        <f t="shared" si="2368"/>
        <v>1.5425751599999999</v>
      </c>
      <c r="S4459" s="2">
        <f t="shared" si="2361"/>
        <v>1.5641273600000001</v>
      </c>
      <c r="T4459" s="2">
        <f t="shared" si="2348"/>
        <v>124831.20178806</v>
      </c>
      <c r="U4459" s="2">
        <f t="shared" si="2349"/>
        <v>11742.667383304182</v>
      </c>
      <c r="V4459" s="2">
        <f t="shared" si="2350"/>
        <v>32008.253422551752</v>
      </c>
      <c r="W4459" s="2">
        <f t="shared" si="2351"/>
        <v>123559.76820563595</v>
      </c>
      <c r="X4459" s="17">
        <f t="shared" si="2352"/>
        <v>0</v>
      </c>
      <c r="Y4459" s="2">
        <f t="shared" si="2353"/>
        <v>0</v>
      </c>
      <c r="Z4459" s="72">
        <f t="shared" si="2354"/>
        <v>0</v>
      </c>
      <c r="AA4459" s="2">
        <f t="shared" si="2340"/>
        <v>0</v>
      </c>
      <c r="AB4459" s="12">
        <f t="shared" si="2362"/>
        <v>4.6600000000000003E-2</v>
      </c>
      <c r="AC4459" s="17">
        <f t="shared" si="2355"/>
        <v>2</v>
      </c>
      <c r="AD4459" s="17">
        <v>252</v>
      </c>
      <c r="AE4459" s="13">
        <f t="shared" si="2366"/>
        <v>1.0003615480000001</v>
      </c>
      <c r="AF4459" s="2">
        <f t="shared" si="2341"/>
        <v>45.132471340000002</v>
      </c>
      <c r="AG4459" s="2">
        <f t="shared" si="2356"/>
        <v>44.672787069999998</v>
      </c>
      <c r="AH4459" s="3">
        <f t="shared" si="2357"/>
        <v>0</v>
      </c>
      <c r="AI4459" s="4" t="str">
        <f t="shared" si="2367"/>
        <v>A+J=</v>
      </c>
      <c r="AJ4459" s="11">
        <f t="shared" si="2363"/>
        <v>45642</v>
      </c>
      <c r="AQ4459" s="53"/>
      <c r="AR4459" s="53"/>
    </row>
    <row r="4460" spans="1:44" x14ac:dyDescent="0.2">
      <c r="A4460" s="158">
        <f t="shared" si="2358"/>
        <v>45616</v>
      </c>
      <c r="B4460" s="2">
        <f t="shared" si="2342"/>
        <v>123598.07593863031</v>
      </c>
      <c r="C4460" s="2">
        <f t="shared" si="2359"/>
        <v>79808.847399780003</v>
      </c>
      <c r="D4460" s="2">
        <f>SUM(Y4460:Y$4727)</f>
        <v>20815.631745469997</v>
      </c>
      <c r="E4460" s="73">
        <f t="shared" si="2343"/>
        <v>58993.215654310006</v>
      </c>
      <c r="F4460" s="88">
        <f t="shared" si="2369"/>
        <v>6455.85</v>
      </c>
      <c r="G4460" s="3">
        <f>IF(AND(N4460=1,N4459&gt;1),VLOOKUP(A4459,[1]Plan1!$BK$81:$BM$259,3),G4459)</f>
        <v>6413.24</v>
      </c>
      <c r="H4460" s="11">
        <f t="shared" si="2370"/>
        <v>45550</v>
      </c>
      <c r="I4460" s="11">
        <f t="shared" si="2371"/>
        <v>45580</v>
      </c>
      <c r="J4460" s="12">
        <f t="shared" si="2344"/>
        <v>-6.6002153085962245E-3</v>
      </c>
      <c r="K4460" s="11">
        <f t="shared" si="2360"/>
        <v>45642</v>
      </c>
      <c r="L4460" s="11">
        <f t="shared" si="2345"/>
        <v>45642</v>
      </c>
      <c r="M4460" s="1">
        <f t="shared" si="2364"/>
        <v>21</v>
      </c>
      <c r="N4460" s="1">
        <f t="shared" si="2346"/>
        <v>3</v>
      </c>
      <c r="O4460" s="2">
        <f t="shared" si="2347"/>
        <v>0.99905443000000005</v>
      </c>
      <c r="P4460" s="13">
        <f t="shared" si="2372"/>
        <v>0.99339977999999995</v>
      </c>
      <c r="Q4460" s="13">
        <f t="shared" si="2365"/>
        <v>1.5435483376151127</v>
      </c>
      <c r="R4460" s="2">
        <f t="shared" si="2368"/>
        <v>1.5420887999999999</v>
      </c>
      <c r="S4460" s="2">
        <f t="shared" si="2361"/>
        <v>1.5641273600000001</v>
      </c>
      <c r="T4460" s="2">
        <f t="shared" si="2348"/>
        <v>124831.20178806</v>
      </c>
      <c r="U4460" s="2">
        <f t="shared" si="2349"/>
        <v>11742.667383304182</v>
      </c>
      <c r="V4460" s="2">
        <f t="shared" si="2350"/>
        <v>31979.561482186124</v>
      </c>
      <c r="W4460" s="2">
        <f t="shared" si="2351"/>
        <v>123531.07626527031</v>
      </c>
      <c r="X4460" s="17">
        <f t="shared" si="2352"/>
        <v>0</v>
      </c>
      <c r="Y4460" s="2">
        <f t="shared" si="2353"/>
        <v>0</v>
      </c>
      <c r="Z4460" s="72">
        <f t="shared" si="2354"/>
        <v>0</v>
      </c>
      <c r="AA4460" s="2">
        <f t="shared" si="2340"/>
        <v>0</v>
      </c>
      <c r="AB4460" s="12">
        <f t="shared" si="2362"/>
        <v>4.6600000000000003E-2</v>
      </c>
      <c r="AC4460" s="17">
        <f t="shared" si="2355"/>
        <v>3</v>
      </c>
      <c r="AD4460" s="17">
        <v>252</v>
      </c>
      <c r="AE4460" s="13">
        <f t="shared" si="2366"/>
        <v>1.0005423710000001</v>
      </c>
      <c r="AF4460" s="2">
        <f t="shared" si="2341"/>
        <v>67.704823739999995</v>
      </c>
      <c r="AG4460" s="2">
        <f t="shared" si="2356"/>
        <v>66.999673360000003</v>
      </c>
      <c r="AH4460" s="3">
        <f t="shared" si="2357"/>
        <v>0</v>
      </c>
      <c r="AI4460" s="4" t="str">
        <f t="shared" si="2367"/>
        <v>A+J=</v>
      </c>
      <c r="AJ4460" s="11">
        <f t="shared" si="2363"/>
        <v>45642</v>
      </c>
      <c r="AQ4460" s="53"/>
      <c r="AR4460" s="53"/>
    </row>
    <row r="4461" spans="1:44" x14ac:dyDescent="0.2">
      <c r="A4461" s="158">
        <f t="shared" si="2358"/>
        <v>45617</v>
      </c>
      <c r="B4461" s="2">
        <f t="shared" si="2342"/>
        <v>123591.71402954918</v>
      </c>
      <c r="C4461" s="2">
        <f t="shared" si="2359"/>
        <v>79808.847399780003</v>
      </c>
      <c r="D4461" s="2">
        <f>SUM(Y4461:Y$4727)</f>
        <v>20815.631745469997</v>
      </c>
      <c r="E4461" s="73">
        <f t="shared" si="2343"/>
        <v>58993.215654310006</v>
      </c>
      <c r="F4461" s="88">
        <f t="shared" si="2369"/>
        <v>6455.85</v>
      </c>
      <c r="G4461" s="3">
        <f>IF(AND(N4461=1,N4460&gt;1),VLOOKUP(A4460,[1]Plan1!$BK$81:$BM$259,3),G4460)</f>
        <v>6413.24</v>
      </c>
      <c r="H4461" s="11">
        <f t="shared" si="2370"/>
        <v>45550</v>
      </c>
      <c r="I4461" s="11">
        <f t="shared" si="2371"/>
        <v>45580</v>
      </c>
      <c r="J4461" s="12">
        <f t="shared" si="2344"/>
        <v>-6.6002153085962245E-3</v>
      </c>
      <c r="K4461" s="11">
        <f t="shared" si="2360"/>
        <v>45642</v>
      </c>
      <c r="L4461" s="11">
        <f t="shared" si="2345"/>
        <v>45642</v>
      </c>
      <c r="M4461" s="1">
        <f t="shared" si="2364"/>
        <v>21</v>
      </c>
      <c r="N4461" s="1">
        <f t="shared" si="2346"/>
        <v>4</v>
      </c>
      <c r="O4461" s="2">
        <f t="shared" si="2347"/>
        <v>0.99873944000000003</v>
      </c>
      <c r="P4461" s="13">
        <f t="shared" si="2372"/>
        <v>0.99339977999999995</v>
      </c>
      <c r="Q4461" s="13">
        <f t="shared" si="2365"/>
        <v>1.5435483376151127</v>
      </c>
      <c r="R4461" s="2">
        <f t="shared" si="2368"/>
        <v>1.5416026</v>
      </c>
      <c r="S4461" s="2">
        <f t="shared" si="2361"/>
        <v>1.5641273600000001</v>
      </c>
      <c r="T4461" s="2">
        <f t="shared" si="2348"/>
        <v>124831.20178806</v>
      </c>
      <c r="U4461" s="2">
        <f t="shared" si="2349"/>
        <v>11742.667383304182</v>
      </c>
      <c r="V4461" s="2">
        <f t="shared" si="2350"/>
        <v>31950.878980735004</v>
      </c>
      <c r="W4461" s="2">
        <f t="shared" si="2351"/>
        <v>123502.39376381919</v>
      </c>
      <c r="X4461" s="17">
        <f t="shared" si="2352"/>
        <v>0</v>
      </c>
      <c r="Y4461" s="2">
        <f t="shared" si="2353"/>
        <v>0</v>
      </c>
      <c r="Z4461" s="72">
        <f t="shared" si="2354"/>
        <v>0</v>
      </c>
      <c r="AA4461" s="2">
        <f t="shared" si="2340"/>
        <v>0</v>
      </c>
      <c r="AB4461" s="12">
        <f t="shared" si="2362"/>
        <v>4.6600000000000003E-2</v>
      </c>
      <c r="AC4461" s="17">
        <f t="shared" si="2355"/>
        <v>4</v>
      </c>
      <c r="AD4461" s="17">
        <v>252</v>
      </c>
      <c r="AE4461" s="13">
        <f t="shared" si="2366"/>
        <v>1.0007232269999999</v>
      </c>
      <c r="AF4461" s="2">
        <f t="shared" si="2341"/>
        <v>90.281295569999997</v>
      </c>
      <c r="AG4461" s="2">
        <f t="shared" si="2356"/>
        <v>89.320265730000003</v>
      </c>
      <c r="AH4461" s="3">
        <f t="shared" si="2357"/>
        <v>0</v>
      </c>
      <c r="AI4461" s="4" t="str">
        <f t="shared" si="2367"/>
        <v>A+J=</v>
      </c>
      <c r="AJ4461" s="11">
        <f t="shared" si="2363"/>
        <v>45642</v>
      </c>
      <c r="AQ4461" s="53"/>
      <c r="AR4461" s="53"/>
    </row>
    <row r="4462" spans="1:44" x14ac:dyDescent="0.2">
      <c r="A4462" s="158">
        <f t="shared" si="2358"/>
        <v>45618</v>
      </c>
      <c r="B4462" s="2">
        <f t="shared" si="2342"/>
        <v>123585.35455380041</v>
      </c>
      <c r="C4462" s="2">
        <f t="shared" si="2359"/>
        <v>79808.847399780003</v>
      </c>
      <c r="D4462" s="2">
        <f>SUM(Y4462:Y$4727)</f>
        <v>20815.631745469997</v>
      </c>
      <c r="E4462" s="73">
        <f t="shared" si="2343"/>
        <v>58993.215654310006</v>
      </c>
      <c r="F4462" s="88">
        <f t="shared" si="2369"/>
        <v>6455.85</v>
      </c>
      <c r="G4462" s="3">
        <f>IF(AND(N4462=1,N4461&gt;1),VLOOKUP(A4461,[1]Plan1!$BK$81:$BM$259,3),G4461)</f>
        <v>6413.24</v>
      </c>
      <c r="H4462" s="11">
        <f t="shared" si="2370"/>
        <v>45550</v>
      </c>
      <c r="I4462" s="11">
        <f t="shared" si="2371"/>
        <v>45580</v>
      </c>
      <c r="J4462" s="12">
        <f t="shared" si="2344"/>
        <v>-6.6002153085962245E-3</v>
      </c>
      <c r="K4462" s="11">
        <f t="shared" si="2360"/>
        <v>45642</v>
      </c>
      <c r="L4462" s="11">
        <f t="shared" si="2345"/>
        <v>45642</v>
      </c>
      <c r="M4462" s="1">
        <f t="shared" si="2364"/>
        <v>21</v>
      </c>
      <c r="N4462" s="1">
        <f t="shared" si="2346"/>
        <v>5</v>
      </c>
      <c r="O4462" s="2">
        <f t="shared" si="2347"/>
        <v>0.99842454999999997</v>
      </c>
      <c r="P4462" s="13">
        <f t="shared" si="2372"/>
        <v>0.99339977999999995</v>
      </c>
      <c r="Q4462" s="13">
        <f t="shared" si="2365"/>
        <v>1.5435483376151127</v>
      </c>
      <c r="R4462" s="2">
        <f t="shared" si="2368"/>
        <v>1.5411165499999999</v>
      </c>
      <c r="S4462" s="2">
        <f t="shared" si="2361"/>
        <v>1.5641273600000001</v>
      </c>
      <c r="T4462" s="2">
        <f t="shared" si="2348"/>
        <v>124831.20178806</v>
      </c>
      <c r="U4462" s="2">
        <f t="shared" si="2349"/>
        <v>11742.667383304182</v>
      </c>
      <c r="V4462" s="2">
        <f t="shared" si="2350"/>
        <v>31922.20532826622</v>
      </c>
      <c r="W4462" s="2">
        <f t="shared" si="2351"/>
        <v>123473.72011135041</v>
      </c>
      <c r="X4462" s="17">
        <f t="shared" si="2352"/>
        <v>0</v>
      </c>
      <c r="Y4462" s="2">
        <f t="shared" si="2353"/>
        <v>0</v>
      </c>
      <c r="Z4462" s="72">
        <f t="shared" si="2354"/>
        <v>0</v>
      </c>
      <c r="AA4462" s="2">
        <f t="shared" si="2340"/>
        <v>0</v>
      </c>
      <c r="AB4462" s="12">
        <f t="shared" si="2362"/>
        <v>4.6600000000000003E-2</v>
      </c>
      <c r="AC4462" s="17">
        <f t="shared" si="2355"/>
        <v>5</v>
      </c>
      <c r="AD4462" s="17">
        <v>252</v>
      </c>
      <c r="AE4462" s="13">
        <f t="shared" si="2366"/>
        <v>1.000904115</v>
      </c>
      <c r="AF4462" s="2">
        <f t="shared" si="2341"/>
        <v>112.861762</v>
      </c>
      <c r="AG4462" s="2">
        <f t="shared" si="2356"/>
        <v>111.63444244999999</v>
      </c>
      <c r="AH4462" s="3">
        <f t="shared" si="2357"/>
        <v>0</v>
      </c>
      <c r="AI4462" s="4" t="str">
        <f t="shared" si="2367"/>
        <v>A+J=</v>
      </c>
      <c r="AJ4462" s="11">
        <f t="shared" si="2363"/>
        <v>45642</v>
      </c>
      <c r="AQ4462" s="53"/>
      <c r="AR4462" s="53"/>
    </row>
    <row r="4463" spans="1:44" x14ac:dyDescent="0.2">
      <c r="A4463" s="158">
        <f t="shared" si="2358"/>
        <v>45619</v>
      </c>
      <c r="B4463" s="2">
        <f t="shared" si="2342"/>
        <v>123578.99822746613</v>
      </c>
      <c r="C4463" s="2">
        <f t="shared" si="2359"/>
        <v>79808.847399780003</v>
      </c>
      <c r="D4463" s="2">
        <f>SUM(Y4463:Y$4727)</f>
        <v>20815.631745469997</v>
      </c>
      <c r="E4463" s="73">
        <f t="shared" si="2343"/>
        <v>58993.215654310006</v>
      </c>
      <c r="F4463" s="88">
        <f t="shared" si="2369"/>
        <v>6455.85</v>
      </c>
      <c r="G4463" s="3">
        <f>IF(AND(N4463=1,N4462&gt;1),VLOOKUP(A4462,[1]Plan1!$BK$81:$BM$259,3),G4462)</f>
        <v>6413.24</v>
      </c>
      <c r="H4463" s="11">
        <f t="shared" si="2370"/>
        <v>45550</v>
      </c>
      <c r="I4463" s="11">
        <f t="shared" si="2371"/>
        <v>45580</v>
      </c>
      <c r="J4463" s="12">
        <f t="shared" si="2344"/>
        <v>-6.6002153085962245E-3</v>
      </c>
      <c r="K4463" s="11">
        <f t="shared" si="2360"/>
        <v>45642</v>
      </c>
      <c r="L4463" s="11">
        <f t="shared" si="2345"/>
        <v>45642</v>
      </c>
      <c r="M4463" s="1">
        <f t="shared" si="2364"/>
        <v>21</v>
      </c>
      <c r="N4463" s="1">
        <f t="shared" si="2346"/>
        <v>6</v>
      </c>
      <c r="O4463" s="2">
        <f t="shared" si="2347"/>
        <v>0.99810975999999996</v>
      </c>
      <c r="P4463" s="13">
        <f t="shared" si="2372"/>
        <v>0.99339977999999995</v>
      </c>
      <c r="Q4463" s="13">
        <f t="shared" si="2365"/>
        <v>1.5435483376151127</v>
      </c>
      <c r="R4463" s="2">
        <f t="shared" si="2368"/>
        <v>1.5406306599999999</v>
      </c>
      <c r="S4463" s="2">
        <f t="shared" si="2361"/>
        <v>1.5641273600000001</v>
      </c>
      <c r="T4463" s="2">
        <f t="shared" si="2348"/>
        <v>124831.20178806</v>
      </c>
      <c r="U4463" s="2">
        <f t="shared" si="2349"/>
        <v>11742.667383304182</v>
      </c>
      <c r="V4463" s="2">
        <f t="shared" si="2350"/>
        <v>31893.541114711945</v>
      </c>
      <c r="W4463" s="2">
        <f t="shared" si="2351"/>
        <v>123445.05589779613</v>
      </c>
      <c r="X4463" s="17">
        <f t="shared" si="2352"/>
        <v>0</v>
      </c>
      <c r="Y4463" s="2">
        <f t="shared" si="2353"/>
        <v>0</v>
      </c>
      <c r="Z4463" s="72">
        <f t="shared" si="2354"/>
        <v>0</v>
      </c>
      <c r="AA4463" s="2">
        <f t="shared" si="2340"/>
        <v>0</v>
      </c>
      <c r="AB4463" s="12">
        <f t="shared" si="2362"/>
        <v>4.6600000000000003E-2</v>
      </c>
      <c r="AC4463" s="17">
        <f t="shared" si="2355"/>
        <v>6</v>
      </c>
      <c r="AD4463" s="17">
        <v>252</v>
      </c>
      <c r="AE4463" s="13">
        <f t="shared" si="2366"/>
        <v>1.0010850360000001</v>
      </c>
      <c r="AF4463" s="2">
        <f t="shared" si="2341"/>
        <v>135.44634786</v>
      </c>
      <c r="AG4463" s="2">
        <f t="shared" si="2356"/>
        <v>133.94232966999999</v>
      </c>
      <c r="AH4463" s="3">
        <f t="shared" si="2357"/>
        <v>0</v>
      </c>
      <c r="AI4463" s="4" t="str">
        <f t="shared" si="2367"/>
        <v>A+J=</v>
      </c>
      <c r="AJ4463" s="11">
        <f t="shared" si="2363"/>
        <v>45642</v>
      </c>
      <c r="AQ4463" s="53"/>
      <c r="AR4463" s="53"/>
    </row>
    <row r="4464" spans="1:44" x14ac:dyDescent="0.2">
      <c r="A4464" s="158">
        <f t="shared" si="2358"/>
        <v>45620</v>
      </c>
      <c r="B4464" s="2">
        <f t="shared" si="2342"/>
        <v>123578.99822746613</v>
      </c>
      <c r="C4464" s="2">
        <f t="shared" si="2359"/>
        <v>79808.847399780003</v>
      </c>
      <c r="D4464" s="2">
        <f>SUM(Y4464:Y$4727)</f>
        <v>20815.631745469997</v>
      </c>
      <c r="E4464" s="73">
        <f t="shared" si="2343"/>
        <v>58993.215654310006</v>
      </c>
      <c r="F4464" s="88">
        <f t="shared" si="2369"/>
        <v>6455.85</v>
      </c>
      <c r="G4464" s="3">
        <f>IF(AND(N4464=1,N4463&gt;1),VLOOKUP(A4463,[1]Plan1!$BK$81:$BM$259,3),G4463)</f>
        <v>6413.24</v>
      </c>
      <c r="H4464" s="11">
        <f t="shared" si="2370"/>
        <v>45550</v>
      </c>
      <c r="I4464" s="11">
        <f t="shared" si="2371"/>
        <v>45580</v>
      </c>
      <c r="J4464" s="12">
        <f t="shared" si="2344"/>
        <v>-6.6002153085962245E-3</v>
      </c>
      <c r="K4464" s="11">
        <f t="shared" si="2360"/>
        <v>45642</v>
      </c>
      <c r="L4464" s="11">
        <f t="shared" si="2345"/>
        <v>45642</v>
      </c>
      <c r="M4464" s="1">
        <f t="shared" si="2364"/>
        <v>21</v>
      </c>
      <c r="N4464" s="1">
        <f t="shared" si="2346"/>
        <v>6</v>
      </c>
      <c r="O4464" s="2">
        <f t="shared" si="2347"/>
        <v>0.99810975999999996</v>
      </c>
      <c r="P4464" s="13">
        <f t="shared" si="2372"/>
        <v>0.99339977999999995</v>
      </c>
      <c r="Q4464" s="13">
        <f t="shared" si="2365"/>
        <v>1.5435483376151127</v>
      </c>
      <c r="R4464" s="2">
        <f t="shared" si="2368"/>
        <v>1.5406306599999999</v>
      </c>
      <c r="S4464" s="2">
        <f t="shared" si="2361"/>
        <v>1.5641273600000001</v>
      </c>
      <c r="T4464" s="2">
        <f t="shared" si="2348"/>
        <v>124831.20178806</v>
      </c>
      <c r="U4464" s="2">
        <f t="shared" si="2349"/>
        <v>11742.667383304182</v>
      </c>
      <c r="V4464" s="2">
        <f t="shared" si="2350"/>
        <v>31893.541114711945</v>
      </c>
      <c r="W4464" s="2">
        <f t="shared" si="2351"/>
        <v>123445.05589779613</v>
      </c>
      <c r="X4464" s="17">
        <f t="shared" si="2352"/>
        <v>0</v>
      </c>
      <c r="Y4464" s="2">
        <f t="shared" si="2353"/>
        <v>0</v>
      </c>
      <c r="Z4464" s="72">
        <f t="shared" si="2354"/>
        <v>0</v>
      </c>
      <c r="AA4464" s="2">
        <f t="shared" ref="AA4464:AA4527" si="2373">IF(Z4464&gt;0,TRUNC(Z4464*T4464,8),0)</f>
        <v>0</v>
      </c>
      <c r="AB4464" s="12">
        <f t="shared" si="2362"/>
        <v>4.6600000000000003E-2</v>
      </c>
      <c r="AC4464" s="17">
        <f t="shared" si="2355"/>
        <v>6</v>
      </c>
      <c r="AD4464" s="17">
        <v>252</v>
      </c>
      <c r="AE4464" s="13">
        <f t="shared" si="2366"/>
        <v>1.0010850360000001</v>
      </c>
      <c r="AF4464" s="2">
        <f t="shared" ref="AF4464:AF4527" si="2374">TRUNC((T4464*(AE4464-1)),8)</f>
        <v>135.44634786</v>
      </c>
      <c r="AG4464" s="2">
        <f t="shared" si="2356"/>
        <v>133.94232966999999</v>
      </c>
      <c r="AH4464" s="3">
        <f t="shared" si="2357"/>
        <v>0</v>
      </c>
      <c r="AI4464" s="4" t="str">
        <f t="shared" si="2367"/>
        <v>A+J=</v>
      </c>
      <c r="AJ4464" s="11">
        <f t="shared" si="2363"/>
        <v>45642</v>
      </c>
      <c r="AQ4464" s="53"/>
      <c r="AR4464" s="53"/>
    </row>
    <row r="4465" spans="1:44" x14ac:dyDescent="0.2">
      <c r="A4465" s="158">
        <f t="shared" si="2358"/>
        <v>45621</v>
      </c>
      <c r="B4465" s="2">
        <f t="shared" si="2342"/>
        <v>123578.99822746613</v>
      </c>
      <c r="C4465" s="2">
        <f t="shared" si="2359"/>
        <v>79808.847399780003</v>
      </c>
      <c r="D4465" s="2">
        <f>SUM(Y4465:Y$4727)</f>
        <v>20815.631745469997</v>
      </c>
      <c r="E4465" s="73">
        <f t="shared" si="2343"/>
        <v>58993.215654310006</v>
      </c>
      <c r="F4465" s="88">
        <f t="shared" si="2369"/>
        <v>6455.85</v>
      </c>
      <c r="G4465" s="3">
        <f>IF(AND(N4465=1,N4464&gt;1),VLOOKUP(A4464,[1]Plan1!$BK$81:$BM$259,3),G4464)</f>
        <v>6413.24</v>
      </c>
      <c r="H4465" s="11">
        <f t="shared" si="2370"/>
        <v>45550</v>
      </c>
      <c r="I4465" s="11">
        <f t="shared" si="2371"/>
        <v>45580</v>
      </c>
      <c r="J4465" s="12">
        <f t="shared" si="2344"/>
        <v>-6.6002153085962245E-3</v>
      </c>
      <c r="K4465" s="11">
        <f t="shared" si="2360"/>
        <v>45642</v>
      </c>
      <c r="L4465" s="11">
        <f t="shared" si="2345"/>
        <v>45642</v>
      </c>
      <c r="M4465" s="1">
        <f t="shared" si="2364"/>
        <v>21</v>
      </c>
      <c r="N4465" s="1">
        <f t="shared" si="2346"/>
        <v>6</v>
      </c>
      <c r="O4465" s="2">
        <f t="shared" si="2347"/>
        <v>0.99810975999999996</v>
      </c>
      <c r="P4465" s="13">
        <f t="shared" si="2372"/>
        <v>0.99339977999999995</v>
      </c>
      <c r="Q4465" s="13">
        <f t="shared" si="2365"/>
        <v>1.5435483376151127</v>
      </c>
      <c r="R4465" s="2">
        <f t="shared" si="2368"/>
        <v>1.5406306599999999</v>
      </c>
      <c r="S4465" s="2">
        <f t="shared" si="2361"/>
        <v>1.5641273600000001</v>
      </c>
      <c r="T4465" s="2">
        <f t="shared" si="2348"/>
        <v>124831.20178806</v>
      </c>
      <c r="U4465" s="2">
        <f t="shared" si="2349"/>
        <v>11742.667383304182</v>
      </c>
      <c r="V4465" s="2">
        <f t="shared" si="2350"/>
        <v>31893.541114711945</v>
      </c>
      <c r="W4465" s="2">
        <f t="shared" si="2351"/>
        <v>123445.05589779613</v>
      </c>
      <c r="X4465" s="17">
        <f t="shared" si="2352"/>
        <v>0</v>
      </c>
      <c r="Y4465" s="2">
        <f t="shared" si="2353"/>
        <v>0</v>
      </c>
      <c r="Z4465" s="72">
        <f t="shared" si="2354"/>
        <v>0</v>
      </c>
      <c r="AA4465" s="2">
        <f t="shared" si="2373"/>
        <v>0</v>
      </c>
      <c r="AB4465" s="12">
        <f t="shared" si="2362"/>
        <v>4.6600000000000003E-2</v>
      </c>
      <c r="AC4465" s="17">
        <f t="shared" si="2355"/>
        <v>6</v>
      </c>
      <c r="AD4465" s="17">
        <v>252</v>
      </c>
      <c r="AE4465" s="13">
        <f t="shared" si="2366"/>
        <v>1.0010850360000001</v>
      </c>
      <c r="AF4465" s="2">
        <f t="shared" si="2374"/>
        <v>135.44634786</v>
      </c>
      <c r="AG4465" s="2">
        <f t="shared" si="2356"/>
        <v>133.94232966999999</v>
      </c>
      <c r="AH4465" s="3">
        <f t="shared" si="2357"/>
        <v>0</v>
      </c>
      <c r="AI4465" s="4" t="str">
        <f t="shared" si="2367"/>
        <v>A+J=</v>
      </c>
      <c r="AJ4465" s="11">
        <f t="shared" si="2363"/>
        <v>45642</v>
      </c>
      <c r="AQ4465" s="53"/>
      <c r="AR4465" s="53"/>
    </row>
    <row r="4466" spans="1:44" x14ac:dyDescent="0.2">
      <c r="A4466" s="158">
        <f t="shared" si="2358"/>
        <v>45622</v>
      </c>
      <c r="B4466" s="2">
        <f t="shared" si="2342"/>
        <v>123572.64446213421</v>
      </c>
      <c r="C4466" s="2">
        <f t="shared" si="2359"/>
        <v>79808.847399780003</v>
      </c>
      <c r="D4466" s="2">
        <f>SUM(Y4466:Y$4727)</f>
        <v>20815.631745469997</v>
      </c>
      <c r="E4466" s="73">
        <f t="shared" si="2343"/>
        <v>58993.215654310006</v>
      </c>
      <c r="F4466" s="88">
        <f t="shared" si="2369"/>
        <v>6455.85</v>
      </c>
      <c r="G4466" s="3">
        <f>IF(AND(N4466=1,N4465&gt;1),VLOOKUP(A4465,[1]Plan1!$BK$81:$BM$259,3),G4465)</f>
        <v>6413.24</v>
      </c>
      <c r="H4466" s="11">
        <f t="shared" si="2370"/>
        <v>45550</v>
      </c>
      <c r="I4466" s="11">
        <f t="shared" si="2371"/>
        <v>45580</v>
      </c>
      <c r="J4466" s="12">
        <f t="shared" si="2344"/>
        <v>-6.6002153085962245E-3</v>
      </c>
      <c r="K4466" s="11">
        <f t="shared" si="2360"/>
        <v>45642</v>
      </c>
      <c r="L4466" s="11">
        <f t="shared" si="2345"/>
        <v>45642</v>
      </c>
      <c r="M4466" s="1">
        <f t="shared" si="2364"/>
        <v>21</v>
      </c>
      <c r="N4466" s="1">
        <f t="shared" si="2346"/>
        <v>7</v>
      </c>
      <c r="O4466" s="2">
        <f t="shared" si="2347"/>
        <v>0.99779507000000001</v>
      </c>
      <c r="P4466" s="13">
        <f t="shared" si="2372"/>
        <v>0.99339977999999995</v>
      </c>
      <c r="Q4466" s="13">
        <f t="shared" si="2365"/>
        <v>1.5435483376151127</v>
      </c>
      <c r="R4466" s="2">
        <f t="shared" si="2368"/>
        <v>1.5401449199999999</v>
      </c>
      <c r="S4466" s="2">
        <f t="shared" si="2361"/>
        <v>1.5641273600000001</v>
      </c>
      <c r="T4466" s="2">
        <f t="shared" si="2348"/>
        <v>124831.20178806</v>
      </c>
      <c r="U4466" s="2">
        <f t="shared" si="2349"/>
        <v>11742.667383304182</v>
      </c>
      <c r="V4466" s="2">
        <f t="shared" si="2350"/>
        <v>31864.88575014002</v>
      </c>
      <c r="W4466" s="2">
        <f t="shared" si="2351"/>
        <v>123416.40053322421</v>
      </c>
      <c r="X4466" s="17">
        <f t="shared" si="2352"/>
        <v>0</v>
      </c>
      <c r="Y4466" s="2">
        <f t="shared" si="2353"/>
        <v>0</v>
      </c>
      <c r="Z4466" s="72">
        <f t="shared" si="2354"/>
        <v>0</v>
      </c>
      <c r="AA4466" s="2">
        <f t="shared" si="2373"/>
        <v>0</v>
      </c>
      <c r="AB4466" s="12">
        <f t="shared" si="2362"/>
        <v>4.6600000000000003E-2</v>
      </c>
      <c r="AC4466" s="17">
        <f t="shared" si="2355"/>
        <v>7</v>
      </c>
      <c r="AD4466" s="17">
        <v>252</v>
      </c>
      <c r="AE4466" s="13">
        <f t="shared" si="2366"/>
        <v>1.0012659900000001</v>
      </c>
      <c r="AF4466" s="2">
        <f t="shared" si="2374"/>
        <v>158.03505315000001</v>
      </c>
      <c r="AG4466" s="2">
        <f t="shared" si="2356"/>
        <v>156.24392890999999</v>
      </c>
      <c r="AH4466" s="3">
        <f t="shared" si="2357"/>
        <v>0</v>
      </c>
      <c r="AI4466" s="4" t="str">
        <f t="shared" si="2367"/>
        <v>A+J=</v>
      </c>
      <c r="AJ4466" s="11">
        <f t="shared" si="2363"/>
        <v>45642</v>
      </c>
      <c r="AQ4466" s="53"/>
      <c r="AR4466" s="53"/>
    </row>
    <row r="4467" spans="1:44" x14ac:dyDescent="0.2">
      <c r="A4467" s="158">
        <f t="shared" si="2358"/>
        <v>45623</v>
      </c>
      <c r="B4467" s="2">
        <f t="shared" si="2342"/>
        <v>123566.29254560248</v>
      </c>
      <c r="C4467" s="2">
        <f t="shared" si="2359"/>
        <v>79808.847399780003</v>
      </c>
      <c r="D4467" s="2">
        <f>SUM(Y4467:Y$4727)</f>
        <v>20815.631745469997</v>
      </c>
      <c r="E4467" s="73">
        <f t="shared" si="2343"/>
        <v>58993.215654310006</v>
      </c>
      <c r="F4467" s="88">
        <f t="shared" si="2369"/>
        <v>6455.85</v>
      </c>
      <c r="G4467" s="3">
        <f>IF(AND(N4467=1,N4466&gt;1),VLOOKUP(A4466,[1]Plan1!$BK$81:$BM$259,3),G4466)</f>
        <v>6413.24</v>
      </c>
      <c r="H4467" s="11">
        <f t="shared" si="2370"/>
        <v>45550</v>
      </c>
      <c r="I4467" s="11">
        <f t="shared" si="2371"/>
        <v>45580</v>
      </c>
      <c r="J4467" s="12">
        <f t="shared" si="2344"/>
        <v>-6.6002153085962245E-3</v>
      </c>
      <c r="K4467" s="11">
        <f t="shared" si="2360"/>
        <v>45642</v>
      </c>
      <c r="L4467" s="11">
        <f t="shared" si="2345"/>
        <v>45642</v>
      </c>
      <c r="M4467" s="1">
        <f t="shared" si="2364"/>
        <v>21</v>
      </c>
      <c r="N4467" s="1">
        <f t="shared" si="2346"/>
        <v>8</v>
      </c>
      <c r="O4467" s="2">
        <f t="shared" si="2347"/>
        <v>0.99748046999999995</v>
      </c>
      <c r="P4467" s="13">
        <f t="shared" si="2372"/>
        <v>0.99339977999999995</v>
      </c>
      <c r="Q4467" s="13">
        <f t="shared" si="2365"/>
        <v>1.5435483376151127</v>
      </c>
      <c r="R4467" s="2">
        <f t="shared" si="2368"/>
        <v>1.5396593199999999</v>
      </c>
      <c r="S4467" s="2">
        <f t="shared" si="2361"/>
        <v>1.5641273600000001</v>
      </c>
      <c r="T4467" s="2">
        <f t="shared" si="2348"/>
        <v>124831.20178806</v>
      </c>
      <c r="U4467" s="2">
        <f t="shared" si="2349"/>
        <v>11742.667383304182</v>
      </c>
      <c r="V4467" s="2">
        <f t="shared" si="2350"/>
        <v>31836.23864461829</v>
      </c>
      <c r="W4467" s="2">
        <f t="shared" si="2351"/>
        <v>123387.75342770248</v>
      </c>
      <c r="X4467" s="17">
        <f t="shared" si="2352"/>
        <v>0</v>
      </c>
      <c r="Y4467" s="2">
        <f t="shared" si="2353"/>
        <v>0</v>
      </c>
      <c r="Z4467" s="72">
        <f t="shared" si="2354"/>
        <v>0</v>
      </c>
      <c r="AA4467" s="2">
        <f t="shared" si="2373"/>
        <v>0</v>
      </c>
      <c r="AB4467" s="12">
        <f t="shared" si="2362"/>
        <v>4.6600000000000003E-2</v>
      </c>
      <c r="AC4467" s="17">
        <f t="shared" si="2355"/>
        <v>8</v>
      </c>
      <c r="AD4467" s="17">
        <v>252</v>
      </c>
      <c r="AE4467" s="13">
        <f t="shared" si="2366"/>
        <v>1.001446976</v>
      </c>
      <c r="AF4467" s="2">
        <f t="shared" si="2374"/>
        <v>180.62775303000001</v>
      </c>
      <c r="AG4467" s="2">
        <f t="shared" si="2356"/>
        <v>178.53911790000001</v>
      </c>
      <c r="AH4467" s="3">
        <f t="shared" si="2357"/>
        <v>0</v>
      </c>
      <c r="AI4467" s="4" t="str">
        <f t="shared" si="2367"/>
        <v>A+J=</v>
      </c>
      <c r="AJ4467" s="11">
        <f t="shared" si="2363"/>
        <v>45642</v>
      </c>
      <c r="AQ4467" s="53"/>
      <c r="AR4467" s="53"/>
    </row>
    <row r="4468" spans="1:44" x14ac:dyDescent="0.2">
      <c r="A4468" s="158">
        <f t="shared" si="2358"/>
        <v>45624</v>
      </c>
      <c r="B4468" s="2">
        <f t="shared" si="2342"/>
        <v>123559.94449900743</v>
      </c>
      <c r="C4468" s="2">
        <f t="shared" si="2359"/>
        <v>79808.847399780003</v>
      </c>
      <c r="D4468" s="2">
        <f>SUM(Y4468:Y$4727)</f>
        <v>20815.631745469997</v>
      </c>
      <c r="E4468" s="73">
        <f t="shared" si="2343"/>
        <v>58993.215654310006</v>
      </c>
      <c r="F4468" s="88">
        <f t="shared" si="2369"/>
        <v>6455.85</v>
      </c>
      <c r="G4468" s="3">
        <f>IF(AND(N4468=1,N4467&gt;1),VLOOKUP(A4467,[1]Plan1!$BK$81:$BM$259,3),G4467)</f>
        <v>6413.24</v>
      </c>
      <c r="H4468" s="11">
        <f t="shared" si="2370"/>
        <v>45550</v>
      </c>
      <c r="I4468" s="11">
        <f t="shared" si="2371"/>
        <v>45580</v>
      </c>
      <c r="J4468" s="12">
        <f t="shared" si="2344"/>
        <v>-6.6002153085962245E-3</v>
      </c>
      <c r="K4468" s="11">
        <f t="shared" si="2360"/>
        <v>45642</v>
      </c>
      <c r="L4468" s="11">
        <f t="shared" si="2345"/>
        <v>45642</v>
      </c>
      <c r="M4468" s="1">
        <f t="shared" si="2364"/>
        <v>21</v>
      </c>
      <c r="N4468" s="1">
        <f t="shared" si="2346"/>
        <v>9</v>
      </c>
      <c r="O4468" s="2">
        <f t="shared" si="2347"/>
        <v>0.99716598000000001</v>
      </c>
      <c r="P4468" s="13">
        <f t="shared" si="2372"/>
        <v>0.99339977999999995</v>
      </c>
      <c r="Q4468" s="13">
        <f t="shared" si="2365"/>
        <v>1.5435483376151127</v>
      </c>
      <c r="R4468" s="2">
        <f t="shared" si="2368"/>
        <v>1.53917389</v>
      </c>
      <c r="S4468" s="2">
        <f t="shared" si="2361"/>
        <v>1.5641273600000001</v>
      </c>
      <c r="T4468" s="2">
        <f t="shared" si="2348"/>
        <v>124831.20178806</v>
      </c>
      <c r="U4468" s="2">
        <f t="shared" si="2349"/>
        <v>11742.667383304182</v>
      </c>
      <c r="V4468" s="2">
        <f t="shared" si="2350"/>
        <v>31807.601567943224</v>
      </c>
      <c r="W4468" s="2">
        <f t="shared" si="2351"/>
        <v>123359.11635102742</v>
      </c>
      <c r="X4468" s="17">
        <f t="shared" si="2352"/>
        <v>0</v>
      </c>
      <c r="Y4468" s="2">
        <f t="shared" si="2353"/>
        <v>0</v>
      </c>
      <c r="Z4468" s="72">
        <f t="shared" si="2354"/>
        <v>0</v>
      </c>
      <c r="AA4468" s="2">
        <f t="shared" si="2373"/>
        <v>0</v>
      </c>
      <c r="AB4468" s="12">
        <f t="shared" si="2362"/>
        <v>4.6600000000000003E-2</v>
      </c>
      <c r="AC4468" s="17">
        <f t="shared" si="2355"/>
        <v>9</v>
      </c>
      <c r="AD4468" s="17">
        <v>252</v>
      </c>
      <c r="AE4468" s="13">
        <f t="shared" si="2366"/>
        <v>1.0016279960000001</v>
      </c>
      <c r="AF4468" s="2">
        <f t="shared" si="2374"/>
        <v>203.22469717999999</v>
      </c>
      <c r="AG4468" s="2">
        <f t="shared" si="2356"/>
        <v>200.82814798000001</v>
      </c>
      <c r="AH4468" s="3">
        <f t="shared" si="2357"/>
        <v>0</v>
      </c>
      <c r="AI4468" s="4" t="str">
        <f t="shared" si="2367"/>
        <v>A+J=</v>
      </c>
      <c r="AJ4468" s="11">
        <f t="shared" si="2363"/>
        <v>45642</v>
      </c>
      <c r="AQ4468" s="53"/>
      <c r="AR4468" s="53"/>
    </row>
    <row r="4469" spans="1:44" x14ac:dyDescent="0.2">
      <c r="A4469" s="158">
        <f t="shared" si="2358"/>
        <v>45625</v>
      </c>
      <c r="B4469" s="2">
        <f t="shared" si="2342"/>
        <v>123553.59771421037</v>
      </c>
      <c r="C4469" s="2">
        <f t="shared" si="2359"/>
        <v>79808.847399780003</v>
      </c>
      <c r="D4469" s="2">
        <f>SUM(Y4469:Y$4727)</f>
        <v>20815.631745469997</v>
      </c>
      <c r="E4469" s="73">
        <f t="shared" si="2343"/>
        <v>58993.215654310006</v>
      </c>
      <c r="F4469" s="88">
        <f t="shared" si="2369"/>
        <v>6455.85</v>
      </c>
      <c r="G4469" s="3">
        <f>IF(AND(N4469=1,N4468&gt;1),VLOOKUP(A4468,[1]Plan1!$BK$81:$BM$259,3),G4468)</f>
        <v>6413.24</v>
      </c>
      <c r="H4469" s="11">
        <f t="shared" si="2370"/>
        <v>45550</v>
      </c>
      <c r="I4469" s="11">
        <f t="shared" si="2371"/>
        <v>45580</v>
      </c>
      <c r="J4469" s="12">
        <f t="shared" si="2344"/>
        <v>-6.6002153085962245E-3</v>
      </c>
      <c r="K4469" s="11">
        <f t="shared" si="2360"/>
        <v>45642</v>
      </c>
      <c r="L4469" s="11">
        <f t="shared" si="2345"/>
        <v>45642</v>
      </c>
      <c r="M4469" s="1">
        <f t="shared" si="2364"/>
        <v>21</v>
      </c>
      <c r="N4469" s="1">
        <f t="shared" si="2346"/>
        <v>10</v>
      </c>
      <c r="O4469" s="2">
        <f t="shared" si="2347"/>
        <v>0.99685157999999996</v>
      </c>
      <c r="P4469" s="13">
        <f t="shared" si="2372"/>
        <v>0.99339977999999995</v>
      </c>
      <c r="Q4469" s="13">
        <f t="shared" si="2365"/>
        <v>1.5435483376151127</v>
      </c>
      <c r="R4469" s="2">
        <f t="shared" si="2368"/>
        <v>1.53868859</v>
      </c>
      <c r="S4469" s="2">
        <f t="shared" si="2361"/>
        <v>1.5641273600000001</v>
      </c>
      <c r="T4469" s="2">
        <f t="shared" si="2348"/>
        <v>124831.20178806</v>
      </c>
      <c r="U4469" s="2">
        <f t="shared" si="2349"/>
        <v>11742.667383304182</v>
      </c>
      <c r="V4469" s="2">
        <f t="shared" si="2350"/>
        <v>31778.972160386187</v>
      </c>
      <c r="W4469" s="2">
        <f t="shared" si="2351"/>
        <v>123330.48694347037</v>
      </c>
      <c r="X4469" s="17">
        <f t="shared" si="2352"/>
        <v>0</v>
      </c>
      <c r="Y4469" s="2">
        <f t="shared" si="2353"/>
        <v>0</v>
      </c>
      <c r="Z4469" s="72">
        <f t="shared" si="2354"/>
        <v>0</v>
      </c>
      <c r="AA4469" s="2">
        <f t="shared" si="2373"/>
        <v>0</v>
      </c>
      <c r="AB4469" s="12">
        <f t="shared" si="2362"/>
        <v>4.6600000000000003E-2</v>
      </c>
      <c r="AC4469" s="17">
        <f t="shared" si="2355"/>
        <v>10</v>
      </c>
      <c r="AD4469" s="17">
        <v>252</v>
      </c>
      <c r="AE4469" s="13">
        <f t="shared" si="2366"/>
        <v>1.0018090479999999</v>
      </c>
      <c r="AF4469" s="2">
        <f t="shared" si="2374"/>
        <v>225.82563593</v>
      </c>
      <c r="AG4469" s="2">
        <f t="shared" si="2356"/>
        <v>223.11077073999999</v>
      </c>
      <c r="AH4469" s="3">
        <f t="shared" si="2357"/>
        <v>0</v>
      </c>
      <c r="AI4469" s="4" t="str">
        <f t="shared" si="2367"/>
        <v>A+J=</v>
      </c>
      <c r="AJ4469" s="11">
        <f t="shared" si="2363"/>
        <v>45642</v>
      </c>
      <c r="AQ4469" s="53"/>
      <c r="AR4469" s="53"/>
    </row>
    <row r="4470" spans="1:44" x14ac:dyDescent="0.2">
      <c r="A4470" s="158">
        <f t="shared" si="2358"/>
        <v>45626</v>
      </c>
      <c r="B4470" s="2">
        <f t="shared" si="2342"/>
        <v>123547.25514816216</v>
      </c>
      <c r="C4470" s="2">
        <f t="shared" si="2359"/>
        <v>79808.847399780003</v>
      </c>
      <c r="D4470" s="2">
        <f>SUM(Y4470:Y$4727)</f>
        <v>20815.631745469997</v>
      </c>
      <c r="E4470" s="73">
        <f t="shared" si="2343"/>
        <v>58993.215654310006</v>
      </c>
      <c r="F4470" s="88">
        <f t="shared" si="2369"/>
        <v>6455.85</v>
      </c>
      <c r="G4470" s="3">
        <f>IF(AND(N4470=1,N4469&gt;1),VLOOKUP(A4469,[1]Plan1!$BK$81:$BM$259,3),G4469)</f>
        <v>6413.24</v>
      </c>
      <c r="H4470" s="11">
        <f t="shared" si="2370"/>
        <v>45550</v>
      </c>
      <c r="I4470" s="11">
        <f t="shared" si="2371"/>
        <v>45580</v>
      </c>
      <c r="J4470" s="12">
        <f t="shared" si="2344"/>
        <v>-6.6002153085962245E-3</v>
      </c>
      <c r="K4470" s="11">
        <f t="shared" si="2360"/>
        <v>45642</v>
      </c>
      <c r="L4470" s="11">
        <f t="shared" si="2345"/>
        <v>45642</v>
      </c>
      <c r="M4470" s="1">
        <f t="shared" si="2364"/>
        <v>21</v>
      </c>
      <c r="N4470" s="1">
        <f t="shared" si="2346"/>
        <v>11</v>
      </c>
      <c r="O4470" s="2">
        <f t="shared" si="2347"/>
        <v>0.99653729000000002</v>
      </c>
      <c r="P4470" s="13">
        <f t="shared" si="2372"/>
        <v>0.99339977999999995</v>
      </c>
      <c r="Q4470" s="13">
        <f t="shared" si="2365"/>
        <v>1.5435483376151127</v>
      </c>
      <c r="R4470" s="2">
        <f t="shared" si="2368"/>
        <v>1.53820347</v>
      </c>
      <c r="S4470" s="2">
        <f t="shared" si="2361"/>
        <v>1.5641273600000001</v>
      </c>
      <c r="T4470" s="2">
        <f t="shared" si="2348"/>
        <v>124831.20178806</v>
      </c>
      <c r="U4470" s="2">
        <f t="shared" si="2349"/>
        <v>11742.667383304182</v>
      </c>
      <c r="V4470" s="2">
        <f t="shared" si="2350"/>
        <v>31750.353371607966</v>
      </c>
      <c r="W4470" s="2">
        <f t="shared" si="2351"/>
        <v>123301.86815469216</v>
      </c>
      <c r="X4470" s="17">
        <f t="shared" si="2352"/>
        <v>0</v>
      </c>
      <c r="Y4470" s="2">
        <f t="shared" si="2353"/>
        <v>0</v>
      </c>
      <c r="Z4470" s="72">
        <f t="shared" si="2354"/>
        <v>0</v>
      </c>
      <c r="AA4470" s="2">
        <f t="shared" si="2373"/>
        <v>0</v>
      </c>
      <c r="AB4470" s="12">
        <f t="shared" si="2362"/>
        <v>4.6600000000000003E-2</v>
      </c>
      <c r="AC4470" s="17">
        <f t="shared" si="2355"/>
        <v>11</v>
      </c>
      <c r="AD4470" s="17">
        <v>252</v>
      </c>
      <c r="AE4470" s="13">
        <f t="shared" si="2366"/>
        <v>1.001990132</v>
      </c>
      <c r="AF4470" s="2">
        <f t="shared" si="2374"/>
        <v>248.43056927000001</v>
      </c>
      <c r="AG4470" s="2">
        <f t="shared" si="2356"/>
        <v>245.38699346999999</v>
      </c>
      <c r="AH4470" s="3">
        <f t="shared" si="2357"/>
        <v>0</v>
      </c>
      <c r="AI4470" s="4" t="str">
        <f t="shared" si="2367"/>
        <v>A+J=</v>
      </c>
      <c r="AJ4470" s="11">
        <f t="shared" si="2363"/>
        <v>45642</v>
      </c>
      <c r="AQ4470" s="53"/>
      <c r="AR4470" s="53"/>
    </row>
    <row r="4471" spans="1:44" x14ac:dyDescent="0.2">
      <c r="A4471" s="158">
        <f t="shared" si="2358"/>
        <v>45627</v>
      </c>
      <c r="B4471" s="2">
        <f t="shared" si="2342"/>
        <v>123547.25514816216</v>
      </c>
      <c r="C4471" s="2">
        <f t="shared" si="2359"/>
        <v>79808.847399780003</v>
      </c>
      <c r="D4471" s="2">
        <f>SUM(Y4471:Y$4727)</f>
        <v>20815.631745469997</v>
      </c>
      <c r="E4471" s="73">
        <f t="shared" si="2343"/>
        <v>58993.215654310006</v>
      </c>
      <c r="F4471" s="88">
        <f t="shared" si="2369"/>
        <v>6455.85</v>
      </c>
      <c r="G4471" s="3">
        <f>IF(AND(N4471=1,N4470&gt;1),VLOOKUP(A4470,[1]Plan1!$BK$81:$BM$259,3),G4470)</f>
        <v>6413.24</v>
      </c>
      <c r="H4471" s="11">
        <f t="shared" si="2370"/>
        <v>45550</v>
      </c>
      <c r="I4471" s="11">
        <f t="shared" si="2371"/>
        <v>45580</v>
      </c>
      <c r="J4471" s="12">
        <f t="shared" si="2344"/>
        <v>-6.6002153085962245E-3</v>
      </c>
      <c r="K4471" s="11">
        <f t="shared" si="2360"/>
        <v>45642</v>
      </c>
      <c r="L4471" s="11">
        <f t="shared" si="2345"/>
        <v>45642</v>
      </c>
      <c r="M4471" s="1">
        <f t="shared" si="2364"/>
        <v>21</v>
      </c>
      <c r="N4471" s="1">
        <f t="shared" si="2346"/>
        <v>11</v>
      </c>
      <c r="O4471" s="2">
        <f t="shared" si="2347"/>
        <v>0.99653729000000002</v>
      </c>
      <c r="P4471" s="13">
        <f t="shared" si="2372"/>
        <v>0.99339977999999995</v>
      </c>
      <c r="Q4471" s="13">
        <f t="shared" si="2365"/>
        <v>1.5435483376151127</v>
      </c>
      <c r="R4471" s="2">
        <f t="shared" si="2368"/>
        <v>1.53820347</v>
      </c>
      <c r="S4471" s="2">
        <f t="shared" si="2361"/>
        <v>1.5641273600000001</v>
      </c>
      <c r="T4471" s="2">
        <f t="shared" si="2348"/>
        <v>124831.20178806</v>
      </c>
      <c r="U4471" s="2">
        <f t="shared" si="2349"/>
        <v>11742.667383304182</v>
      </c>
      <c r="V4471" s="2">
        <f t="shared" si="2350"/>
        <v>31750.353371607966</v>
      </c>
      <c r="W4471" s="2">
        <f t="shared" si="2351"/>
        <v>123301.86815469216</v>
      </c>
      <c r="X4471" s="17">
        <f t="shared" si="2352"/>
        <v>0</v>
      </c>
      <c r="Y4471" s="2">
        <f t="shared" si="2353"/>
        <v>0</v>
      </c>
      <c r="Z4471" s="72">
        <f t="shared" si="2354"/>
        <v>0</v>
      </c>
      <c r="AA4471" s="2">
        <f t="shared" si="2373"/>
        <v>0</v>
      </c>
      <c r="AB4471" s="12">
        <f t="shared" si="2362"/>
        <v>4.6600000000000003E-2</v>
      </c>
      <c r="AC4471" s="17">
        <f t="shared" si="2355"/>
        <v>11</v>
      </c>
      <c r="AD4471" s="17">
        <v>252</v>
      </c>
      <c r="AE4471" s="13">
        <f t="shared" si="2366"/>
        <v>1.001990132</v>
      </c>
      <c r="AF4471" s="2">
        <f t="shared" si="2374"/>
        <v>248.43056927000001</v>
      </c>
      <c r="AG4471" s="2">
        <f t="shared" si="2356"/>
        <v>245.38699346999999</v>
      </c>
      <c r="AH4471" s="3">
        <f t="shared" si="2357"/>
        <v>0</v>
      </c>
      <c r="AI4471" s="4" t="str">
        <f t="shared" si="2367"/>
        <v>A+J=</v>
      </c>
      <c r="AJ4471" s="11">
        <f t="shared" si="2363"/>
        <v>45642</v>
      </c>
      <c r="AQ4471" s="53"/>
      <c r="AR4471" s="53"/>
    </row>
    <row r="4472" spans="1:44" x14ac:dyDescent="0.2">
      <c r="A4472" s="158">
        <f t="shared" si="2358"/>
        <v>45628</v>
      </c>
      <c r="B4472" s="2">
        <f t="shared" si="2342"/>
        <v>123547.25514816216</v>
      </c>
      <c r="C4472" s="2">
        <f t="shared" si="2359"/>
        <v>79808.847399780003</v>
      </c>
      <c r="D4472" s="2">
        <f>SUM(Y4472:Y$4727)</f>
        <v>20815.631745469997</v>
      </c>
      <c r="E4472" s="73">
        <f t="shared" si="2343"/>
        <v>58993.215654310006</v>
      </c>
      <c r="F4472" s="88">
        <f t="shared" si="2369"/>
        <v>6455.85</v>
      </c>
      <c r="G4472" s="3">
        <f>IF(AND(N4472=1,N4471&gt;1),VLOOKUP(A4471,[1]Plan1!$BK$81:$BM$259,3),G4471)</f>
        <v>6413.24</v>
      </c>
      <c r="H4472" s="11">
        <f t="shared" si="2370"/>
        <v>45550</v>
      </c>
      <c r="I4472" s="11">
        <f t="shared" si="2371"/>
        <v>45580</v>
      </c>
      <c r="J4472" s="12">
        <f t="shared" si="2344"/>
        <v>-6.6002153085962245E-3</v>
      </c>
      <c r="K4472" s="11">
        <f t="shared" si="2360"/>
        <v>45642</v>
      </c>
      <c r="L4472" s="11">
        <f t="shared" si="2345"/>
        <v>45642</v>
      </c>
      <c r="M4472" s="1">
        <f t="shared" si="2364"/>
        <v>21</v>
      </c>
      <c r="N4472" s="1">
        <f t="shared" si="2346"/>
        <v>11</v>
      </c>
      <c r="O4472" s="2">
        <f t="shared" si="2347"/>
        <v>0.99653729000000002</v>
      </c>
      <c r="P4472" s="13">
        <f t="shared" si="2372"/>
        <v>0.99339977999999995</v>
      </c>
      <c r="Q4472" s="13">
        <f t="shared" si="2365"/>
        <v>1.5435483376151127</v>
      </c>
      <c r="R4472" s="2">
        <f t="shared" si="2368"/>
        <v>1.53820347</v>
      </c>
      <c r="S4472" s="2">
        <f t="shared" si="2361"/>
        <v>1.5641273600000001</v>
      </c>
      <c r="T4472" s="2">
        <f t="shared" si="2348"/>
        <v>124831.20178806</v>
      </c>
      <c r="U4472" s="2">
        <f t="shared" si="2349"/>
        <v>11742.667383304182</v>
      </c>
      <c r="V4472" s="2">
        <f t="shared" si="2350"/>
        <v>31750.353371607966</v>
      </c>
      <c r="W4472" s="2">
        <f t="shared" si="2351"/>
        <v>123301.86815469216</v>
      </c>
      <c r="X4472" s="17">
        <f t="shared" si="2352"/>
        <v>0</v>
      </c>
      <c r="Y4472" s="2">
        <f t="shared" si="2353"/>
        <v>0</v>
      </c>
      <c r="Z4472" s="72">
        <f t="shared" si="2354"/>
        <v>0</v>
      </c>
      <c r="AA4472" s="2">
        <f t="shared" si="2373"/>
        <v>0</v>
      </c>
      <c r="AB4472" s="12">
        <f t="shared" si="2362"/>
        <v>4.6600000000000003E-2</v>
      </c>
      <c r="AC4472" s="17">
        <f t="shared" si="2355"/>
        <v>11</v>
      </c>
      <c r="AD4472" s="17">
        <v>252</v>
      </c>
      <c r="AE4472" s="13">
        <f t="shared" si="2366"/>
        <v>1.001990132</v>
      </c>
      <c r="AF4472" s="2">
        <f t="shared" si="2374"/>
        <v>248.43056927000001</v>
      </c>
      <c r="AG4472" s="2">
        <f t="shared" si="2356"/>
        <v>245.38699346999999</v>
      </c>
      <c r="AH4472" s="3">
        <f t="shared" si="2357"/>
        <v>0</v>
      </c>
      <c r="AI4472" s="4" t="str">
        <f t="shared" si="2367"/>
        <v>A+J=</v>
      </c>
      <c r="AJ4472" s="11">
        <f t="shared" si="2363"/>
        <v>45642</v>
      </c>
      <c r="AQ4472" s="53"/>
      <c r="AR4472" s="53"/>
    </row>
    <row r="4473" spans="1:44" x14ac:dyDescent="0.2">
      <c r="A4473" s="158">
        <f t="shared" si="2358"/>
        <v>45629</v>
      </c>
      <c r="B4473" s="2">
        <f t="shared" si="2342"/>
        <v>123540.91468557413</v>
      </c>
      <c r="C4473" s="2">
        <f t="shared" si="2359"/>
        <v>79808.847399780003</v>
      </c>
      <c r="D4473" s="2">
        <f>SUM(Y4473:Y$4727)</f>
        <v>20815.631745469997</v>
      </c>
      <c r="E4473" s="73">
        <f t="shared" si="2343"/>
        <v>58993.215654310006</v>
      </c>
      <c r="F4473" s="88">
        <f t="shared" si="2369"/>
        <v>6455.85</v>
      </c>
      <c r="G4473" s="3">
        <f>IF(AND(N4473=1,N4472&gt;1),VLOOKUP(A4472,[1]Plan1!$BK$81:$BM$259,3),G4472)</f>
        <v>6413.24</v>
      </c>
      <c r="H4473" s="11">
        <f t="shared" si="2370"/>
        <v>45550</v>
      </c>
      <c r="I4473" s="11">
        <f t="shared" si="2371"/>
        <v>45580</v>
      </c>
      <c r="J4473" s="12">
        <f t="shared" si="2344"/>
        <v>-6.6002153085962245E-3</v>
      </c>
      <c r="K4473" s="11">
        <f t="shared" si="2360"/>
        <v>45642</v>
      </c>
      <c r="L4473" s="11">
        <f t="shared" si="2345"/>
        <v>45642</v>
      </c>
      <c r="M4473" s="1">
        <f t="shared" si="2364"/>
        <v>21</v>
      </c>
      <c r="N4473" s="1">
        <f t="shared" si="2346"/>
        <v>12</v>
      </c>
      <c r="O4473" s="2">
        <f t="shared" si="2347"/>
        <v>0.99622308999999998</v>
      </c>
      <c r="P4473" s="13">
        <f t="shared" si="2372"/>
        <v>0.99339977999999995</v>
      </c>
      <c r="Q4473" s="13">
        <f t="shared" si="2365"/>
        <v>1.5435483376151127</v>
      </c>
      <c r="R4473" s="2">
        <f t="shared" si="2368"/>
        <v>1.53771849</v>
      </c>
      <c r="S4473" s="2">
        <f t="shared" si="2361"/>
        <v>1.5641273600000001</v>
      </c>
      <c r="T4473" s="2">
        <f t="shared" si="2348"/>
        <v>124831.20178806</v>
      </c>
      <c r="U4473" s="2">
        <f t="shared" si="2349"/>
        <v>11742.667383304182</v>
      </c>
      <c r="V4473" s="2">
        <f t="shared" si="2350"/>
        <v>31721.742841879943</v>
      </c>
      <c r="W4473" s="2">
        <f t="shared" si="2351"/>
        <v>123273.25762496413</v>
      </c>
      <c r="X4473" s="17">
        <f t="shared" si="2352"/>
        <v>0</v>
      </c>
      <c r="Y4473" s="2">
        <f t="shared" si="2353"/>
        <v>0</v>
      </c>
      <c r="Z4473" s="72">
        <f t="shared" si="2354"/>
        <v>0</v>
      </c>
      <c r="AA4473" s="2">
        <f t="shared" si="2373"/>
        <v>0</v>
      </c>
      <c r="AB4473" s="12">
        <f t="shared" si="2362"/>
        <v>4.6600000000000003E-2</v>
      </c>
      <c r="AC4473" s="17">
        <f t="shared" si="2355"/>
        <v>12</v>
      </c>
      <c r="AD4473" s="17">
        <v>252</v>
      </c>
      <c r="AE4473" s="13">
        <f t="shared" si="2366"/>
        <v>1.00217125</v>
      </c>
      <c r="AF4473" s="2">
        <f t="shared" si="2374"/>
        <v>271.03974688</v>
      </c>
      <c r="AG4473" s="2">
        <f t="shared" si="2356"/>
        <v>267.65706060999997</v>
      </c>
      <c r="AH4473" s="3">
        <f t="shared" si="2357"/>
        <v>0</v>
      </c>
      <c r="AI4473" s="4" t="str">
        <f t="shared" si="2367"/>
        <v>A+J=</v>
      </c>
      <c r="AJ4473" s="11">
        <f t="shared" si="2363"/>
        <v>45642</v>
      </c>
      <c r="AQ4473" s="53"/>
      <c r="AR4473" s="53"/>
    </row>
    <row r="4474" spans="1:44" x14ac:dyDescent="0.2">
      <c r="A4474" s="158">
        <f t="shared" si="2358"/>
        <v>45630</v>
      </c>
      <c r="B4474" s="2">
        <f t="shared" si="2342"/>
        <v>123534.57785549277</v>
      </c>
      <c r="C4474" s="2">
        <f t="shared" si="2359"/>
        <v>79808.847399780003</v>
      </c>
      <c r="D4474" s="2">
        <f>SUM(Y4474:Y$4727)</f>
        <v>20815.631745469997</v>
      </c>
      <c r="E4474" s="73">
        <f t="shared" si="2343"/>
        <v>58993.215654310006</v>
      </c>
      <c r="F4474" s="88">
        <f t="shared" si="2369"/>
        <v>6455.85</v>
      </c>
      <c r="G4474" s="3">
        <f>IF(AND(N4474=1,N4473&gt;1),VLOOKUP(A4473,[1]Plan1!$BK$81:$BM$259,3),G4473)</f>
        <v>6413.24</v>
      </c>
      <c r="H4474" s="11">
        <f t="shared" si="2370"/>
        <v>45550</v>
      </c>
      <c r="I4474" s="11">
        <f t="shared" si="2371"/>
        <v>45580</v>
      </c>
      <c r="J4474" s="12">
        <f t="shared" si="2344"/>
        <v>-6.6002153085962245E-3</v>
      </c>
      <c r="K4474" s="11">
        <f t="shared" si="2360"/>
        <v>45642</v>
      </c>
      <c r="L4474" s="11">
        <f t="shared" si="2345"/>
        <v>45642</v>
      </c>
      <c r="M4474" s="1">
        <f t="shared" si="2364"/>
        <v>21</v>
      </c>
      <c r="N4474" s="1">
        <f t="shared" si="2346"/>
        <v>13</v>
      </c>
      <c r="O4474" s="2">
        <f t="shared" si="2347"/>
        <v>0.99590900000000004</v>
      </c>
      <c r="P4474" s="13">
        <f t="shared" si="2372"/>
        <v>0.99339977999999995</v>
      </c>
      <c r="Q4474" s="13">
        <f t="shared" si="2365"/>
        <v>1.5435483376151127</v>
      </c>
      <c r="R4474" s="2">
        <f t="shared" si="2368"/>
        <v>1.5372336799999999</v>
      </c>
      <c r="S4474" s="2">
        <f t="shared" si="2361"/>
        <v>1.5641273600000001</v>
      </c>
      <c r="T4474" s="2">
        <f t="shared" si="2348"/>
        <v>124831.20178806</v>
      </c>
      <c r="U4474" s="2">
        <f t="shared" si="2349"/>
        <v>11742.667383304182</v>
      </c>
      <c r="V4474" s="2">
        <f t="shared" si="2350"/>
        <v>31693.142340998569</v>
      </c>
      <c r="W4474" s="2">
        <f t="shared" si="2351"/>
        <v>123244.65712408276</v>
      </c>
      <c r="X4474" s="17">
        <f t="shared" si="2352"/>
        <v>0</v>
      </c>
      <c r="Y4474" s="2">
        <f t="shared" si="2353"/>
        <v>0</v>
      </c>
      <c r="Z4474" s="72">
        <f t="shared" si="2354"/>
        <v>0</v>
      </c>
      <c r="AA4474" s="2">
        <f t="shared" si="2373"/>
        <v>0</v>
      </c>
      <c r="AB4474" s="12">
        <f t="shared" si="2362"/>
        <v>4.6600000000000003E-2</v>
      </c>
      <c r="AC4474" s="17">
        <f t="shared" si="2355"/>
        <v>13</v>
      </c>
      <c r="AD4474" s="17">
        <v>252</v>
      </c>
      <c r="AE4474" s="13">
        <f t="shared" si="2366"/>
        <v>1.0023523999999999</v>
      </c>
      <c r="AF4474" s="2">
        <f t="shared" si="2374"/>
        <v>293.65291908</v>
      </c>
      <c r="AG4474" s="2">
        <f t="shared" si="2356"/>
        <v>289.92073140999997</v>
      </c>
      <c r="AH4474" s="3">
        <f t="shared" si="2357"/>
        <v>0</v>
      </c>
      <c r="AI4474" s="4" t="str">
        <f t="shared" si="2367"/>
        <v>A+J=</v>
      </c>
      <c r="AJ4474" s="11">
        <f t="shared" si="2363"/>
        <v>45642</v>
      </c>
      <c r="AQ4474" s="53"/>
      <c r="AR4474" s="53"/>
    </row>
    <row r="4475" spans="1:44" x14ac:dyDescent="0.2">
      <c r="A4475" s="158">
        <f t="shared" si="2358"/>
        <v>45631</v>
      </c>
      <c r="B4475" s="2">
        <f t="shared" si="2342"/>
        <v>123528.24241812942</v>
      </c>
      <c r="C4475" s="2">
        <f t="shared" si="2359"/>
        <v>79808.847399780003</v>
      </c>
      <c r="D4475" s="2">
        <f>SUM(Y4475:Y$4727)</f>
        <v>20815.631745469997</v>
      </c>
      <c r="E4475" s="73">
        <f t="shared" si="2343"/>
        <v>58993.215654310006</v>
      </c>
      <c r="F4475" s="88">
        <f t="shared" si="2369"/>
        <v>6455.85</v>
      </c>
      <c r="G4475" s="3">
        <f>IF(AND(N4475=1,N4474&gt;1),VLOOKUP(A4474,[1]Plan1!$BK$81:$BM$259,3),G4474)</f>
        <v>6413.24</v>
      </c>
      <c r="H4475" s="11">
        <f t="shared" si="2370"/>
        <v>45550</v>
      </c>
      <c r="I4475" s="11">
        <f t="shared" si="2371"/>
        <v>45580</v>
      </c>
      <c r="J4475" s="12">
        <f t="shared" si="2344"/>
        <v>-6.6002153085962245E-3</v>
      </c>
      <c r="K4475" s="11">
        <f t="shared" si="2360"/>
        <v>45642</v>
      </c>
      <c r="L4475" s="11">
        <f t="shared" si="2345"/>
        <v>45642</v>
      </c>
      <c r="M4475" s="1">
        <f t="shared" si="2364"/>
        <v>21</v>
      </c>
      <c r="N4475" s="1">
        <f t="shared" si="2346"/>
        <v>14</v>
      </c>
      <c r="O4475" s="2">
        <f t="shared" si="2347"/>
        <v>0.99559500000000001</v>
      </c>
      <c r="P4475" s="13">
        <f t="shared" si="2372"/>
        <v>0.99339977999999995</v>
      </c>
      <c r="Q4475" s="13">
        <f t="shared" si="2365"/>
        <v>1.5435483376151127</v>
      </c>
      <c r="R4475" s="2">
        <f t="shared" si="2368"/>
        <v>1.5367489999999999</v>
      </c>
      <c r="S4475" s="2">
        <f t="shared" si="2361"/>
        <v>1.5641273600000001</v>
      </c>
      <c r="T4475" s="2">
        <f t="shared" si="2348"/>
        <v>124831.20178806</v>
      </c>
      <c r="U4475" s="2">
        <f t="shared" si="2349"/>
        <v>11742.667383304182</v>
      </c>
      <c r="V4475" s="2">
        <f t="shared" si="2350"/>
        <v>31664.549509235236</v>
      </c>
      <c r="W4475" s="2">
        <f t="shared" si="2351"/>
        <v>123216.06429231942</v>
      </c>
      <c r="X4475" s="17">
        <f t="shared" si="2352"/>
        <v>0</v>
      </c>
      <c r="Y4475" s="2">
        <f t="shared" si="2353"/>
        <v>0</v>
      </c>
      <c r="Z4475" s="72">
        <f t="shared" si="2354"/>
        <v>0</v>
      </c>
      <c r="AA4475" s="2">
        <f t="shared" si="2373"/>
        <v>0</v>
      </c>
      <c r="AB4475" s="12">
        <f t="shared" si="2362"/>
        <v>4.6600000000000003E-2</v>
      </c>
      <c r="AC4475" s="17">
        <f t="shared" si="2355"/>
        <v>14</v>
      </c>
      <c r="AD4475" s="17">
        <v>252</v>
      </c>
      <c r="AE4475" s="13">
        <f t="shared" si="2366"/>
        <v>1.002533583</v>
      </c>
      <c r="AF4475" s="2">
        <f t="shared" si="2374"/>
        <v>316.27021071000001</v>
      </c>
      <c r="AG4475" s="2">
        <f t="shared" si="2356"/>
        <v>312.17812580999998</v>
      </c>
      <c r="AH4475" s="3">
        <f t="shared" si="2357"/>
        <v>0</v>
      </c>
      <c r="AI4475" s="4" t="str">
        <f t="shared" si="2367"/>
        <v>A+J=</v>
      </c>
      <c r="AJ4475" s="11">
        <f t="shared" si="2363"/>
        <v>45642</v>
      </c>
      <c r="AQ4475" s="53"/>
      <c r="AR4475" s="53"/>
    </row>
    <row r="4476" spans="1:44" x14ac:dyDescent="0.2">
      <c r="A4476" s="158">
        <f t="shared" si="2358"/>
        <v>45632</v>
      </c>
      <c r="B4476" s="2">
        <f t="shared" si="2342"/>
        <v>123521.91002624061</v>
      </c>
      <c r="C4476" s="2">
        <f t="shared" si="2359"/>
        <v>79808.847399780003</v>
      </c>
      <c r="D4476" s="2">
        <f>SUM(Y4476:Y$4727)</f>
        <v>20815.631745469997</v>
      </c>
      <c r="E4476" s="73">
        <f t="shared" si="2343"/>
        <v>58993.215654310006</v>
      </c>
      <c r="F4476" s="88">
        <f t="shared" si="2369"/>
        <v>6455.85</v>
      </c>
      <c r="G4476" s="3">
        <f>IF(AND(N4476=1,N4475&gt;1),VLOOKUP(A4475,[1]Plan1!$BK$81:$BM$259,3),G4475)</f>
        <v>6413.24</v>
      </c>
      <c r="H4476" s="11">
        <f t="shared" si="2370"/>
        <v>45550</v>
      </c>
      <c r="I4476" s="11">
        <f t="shared" si="2371"/>
        <v>45580</v>
      </c>
      <c r="J4476" s="12">
        <f t="shared" si="2344"/>
        <v>-6.6002153085962245E-3</v>
      </c>
      <c r="K4476" s="11">
        <f t="shared" si="2360"/>
        <v>45642</v>
      </c>
      <c r="L4476" s="11">
        <f t="shared" si="2345"/>
        <v>45642</v>
      </c>
      <c r="M4476" s="1">
        <f t="shared" si="2364"/>
        <v>21</v>
      </c>
      <c r="N4476" s="1">
        <f t="shared" si="2346"/>
        <v>15</v>
      </c>
      <c r="O4476" s="2">
        <f t="shared" si="2347"/>
        <v>0.99528110000000003</v>
      </c>
      <c r="P4476" s="13">
        <f t="shared" si="2372"/>
        <v>0.99339977999999995</v>
      </c>
      <c r="Q4476" s="13">
        <f t="shared" si="2365"/>
        <v>1.5435483376151127</v>
      </c>
      <c r="R4476" s="2">
        <f t="shared" si="2368"/>
        <v>1.53626448</v>
      </c>
      <c r="S4476" s="2">
        <f t="shared" si="2361"/>
        <v>1.5641273600000001</v>
      </c>
      <c r="T4476" s="2">
        <f t="shared" si="2348"/>
        <v>124831.20178806</v>
      </c>
      <c r="U4476" s="2">
        <f t="shared" si="2349"/>
        <v>11742.667383304182</v>
      </c>
      <c r="V4476" s="2">
        <f t="shared" si="2350"/>
        <v>31635.966116386418</v>
      </c>
      <c r="W4476" s="2">
        <f t="shared" si="2351"/>
        <v>123187.48089947061</v>
      </c>
      <c r="X4476" s="17">
        <f t="shared" si="2352"/>
        <v>0</v>
      </c>
      <c r="Y4476" s="2">
        <f t="shared" si="2353"/>
        <v>0</v>
      </c>
      <c r="Z4476" s="72">
        <f t="shared" si="2354"/>
        <v>0</v>
      </c>
      <c r="AA4476" s="2">
        <f t="shared" si="2373"/>
        <v>0</v>
      </c>
      <c r="AB4476" s="12">
        <f t="shared" si="2362"/>
        <v>4.6600000000000003E-2</v>
      </c>
      <c r="AC4476" s="17">
        <f t="shared" si="2355"/>
        <v>15</v>
      </c>
      <c r="AD4476" s="17">
        <v>252</v>
      </c>
      <c r="AE4476" s="13">
        <f t="shared" si="2366"/>
        <v>1.002714798</v>
      </c>
      <c r="AF4476" s="2">
        <f t="shared" si="2374"/>
        <v>338.89149694999998</v>
      </c>
      <c r="AG4476" s="2">
        <f t="shared" si="2356"/>
        <v>334.42912676999998</v>
      </c>
      <c r="AH4476" s="3">
        <f t="shared" si="2357"/>
        <v>0</v>
      </c>
      <c r="AI4476" s="4" t="str">
        <f t="shared" si="2367"/>
        <v>A+J=</v>
      </c>
      <c r="AJ4476" s="11">
        <f t="shared" si="2363"/>
        <v>45642</v>
      </c>
      <c r="AQ4476" s="53"/>
      <c r="AR4476" s="53"/>
    </row>
    <row r="4477" spans="1:44" x14ac:dyDescent="0.2">
      <c r="A4477" s="158">
        <f t="shared" si="2358"/>
        <v>45633</v>
      </c>
      <c r="B4477" s="2">
        <f t="shared" si="2342"/>
        <v>123515.5809285163</v>
      </c>
      <c r="C4477" s="2">
        <f t="shared" si="2359"/>
        <v>79808.847399780003</v>
      </c>
      <c r="D4477" s="2">
        <f>SUM(Y4477:Y$4727)</f>
        <v>20815.631745469997</v>
      </c>
      <c r="E4477" s="73">
        <f t="shared" si="2343"/>
        <v>58993.215654310006</v>
      </c>
      <c r="F4477" s="88">
        <f t="shared" si="2369"/>
        <v>6455.85</v>
      </c>
      <c r="G4477" s="3">
        <f>IF(AND(N4477=1,N4476&gt;1),VLOOKUP(A4476,[1]Plan1!$BK$81:$BM$259,3),G4476)</f>
        <v>6413.24</v>
      </c>
      <c r="H4477" s="11">
        <f t="shared" si="2370"/>
        <v>45550</v>
      </c>
      <c r="I4477" s="11">
        <f t="shared" si="2371"/>
        <v>45580</v>
      </c>
      <c r="J4477" s="12">
        <f t="shared" si="2344"/>
        <v>-6.6002153085962245E-3</v>
      </c>
      <c r="K4477" s="11">
        <f t="shared" si="2360"/>
        <v>45642</v>
      </c>
      <c r="L4477" s="11">
        <f t="shared" si="2345"/>
        <v>45642</v>
      </c>
      <c r="M4477" s="1">
        <f t="shared" si="2364"/>
        <v>21</v>
      </c>
      <c r="N4477" s="1">
        <f t="shared" si="2346"/>
        <v>16</v>
      </c>
      <c r="O4477" s="2">
        <f t="shared" si="2347"/>
        <v>0.9949673</v>
      </c>
      <c r="P4477" s="13">
        <f t="shared" si="2372"/>
        <v>0.99339977999999995</v>
      </c>
      <c r="Q4477" s="13">
        <f t="shared" si="2365"/>
        <v>1.5435483376151127</v>
      </c>
      <c r="R4477" s="2">
        <f t="shared" si="2368"/>
        <v>1.5357801200000001</v>
      </c>
      <c r="S4477" s="2">
        <f t="shared" si="2361"/>
        <v>1.5641273600000001</v>
      </c>
      <c r="T4477" s="2">
        <f t="shared" si="2348"/>
        <v>124831.20178806</v>
      </c>
      <c r="U4477" s="2">
        <f t="shared" si="2349"/>
        <v>11742.667383304182</v>
      </c>
      <c r="V4477" s="2">
        <f t="shared" si="2350"/>
        <v>31607.392162452099</v>
      </c>
      <c r="W4477" s="2">
        <f t="shared" si="2351"/>
        <v>123158.90694553629</v>
      </c>
      <c r="X4477" s="17">
        <f t="shared" si="2352"/>
        <v>0</v>
      </c>
      <c r="Y4477" s="2">
        <f t="shared" si="2353"/>
        <v>0</v>
      </c>
      <c r="Z4477" s="72">
        <f t="shared" si="2354"/>
        <v>0</v>
      </c>
      <c r="AA4477" s="2">
        <f t="shared" si="2373"/>
        <v>0</v>
      </c>
      <c r="AB4477" s="12">
        <f t="shared" si="2362"/>
        <v>4.6600000000000003E-2</v>
      </c>
      <c r="AC4477" s="17">
        <f t="shared" si="2355"/>
        <v>16</v>
      </c>
      <c r="AD4477" s="17">
        <v>252</v>
      </c>
      <c r="AE4477" s="13">
        <f t="shared" si="2366"/>
        <v>1.0028960469999999</v>
      </c>
      <c r="AF4477" s="2">
        <f t="shared" si="2374"/>
        <v>361.51702743999999</v>
      </c>
      <c r="AG4477" s="2">
        <f t="shared" si="2356"/>
        <v>356.67398298000001</v>
      </c>
      <c r="AH4477" s="3">
        <f t="shared" si="2357"/>
        <v>0</v>
      </c>
      <c r="AI4477" s="4" t="str">
        <f t="shared" si="2367"/>
        <v>A+J=</v>
      </c>
      <c r="AJ4477" s="11">
        <f t="shared" si="2363"/>
        <v>45642</v>
      </c>
      <c r="AQ4477" s="53"/>
      <c r="AR4477" s="53"/>
    </row>
    <row r="4478" spans="1:44" x14ac:dyDescent="0.2">
      <c r="A4478" s="158">
        <f t="shared" si="2358"/>
        <v>45634</v>
      </c>
      <c r="B4478" s="2">
        <f t="shared" si="2342"/>
        <v>123515.5809285163</v>
      </c>
      <c r="C4478" s="2">
        <f t="shared" si="2359"/>
        <v>79808.847399780003</v>
      </c>
      <c r="D4478" s="2">
        <f>SUM(Y4478:Y$4727)</f>
        <v>20815.631745469997</v>
      </c>
      <c r="E4478" s="73">
        <f t="shared" si="2343"/>
        <v>58993.215654310006</v>
      </c>
      <c r="F4478" s="88">
        <f t="shared" si="2369"/>
        <v>6455.85</v>
      </c>
      <c r="G4478" s="3">
        <f>IF(AND(N4478=1,N4477&gt;1),VLOOKUP(A4477,[1]Plan1!$BK$81:$BM$259,3),G4477)</f>
        <v>6413.24</v>
      </c>
      <c r="H4478" s="11">
        <f t="shared" si="2370"/>
        <v>45550</v>
      </c>
      <c r="I4478" s="11">
        <f t="shared" si="2371"/>
        <v>45580</v>
      </c>
      <c r="J4478" s="12">
        <f t="shared" si="2344"/>
        <v>-6.6002153085962245E-3</v>
      </c>
      <c r="K4478" s="11">
        <f t="shared" si="2360"/>
        <v>45642</v>
      </c>
      <c r="L4478" s="11">
        <f t="shared" si="2345"/>
        <v>45642</v>
      </c>
      <c r="M4478" s="1">
        <f t="shared" si="2364"/>
        <v>21</v>
      </c>
      <c r="N4478" s="1">
        <f t="shared" si="2346"/>
        <v>16</v>
      </c>
      <c r="O4478" s="2">
        <f t="shared" si="2347"/>
        <v>0.9949673</v>
      </c>
      <c r="P4478" s="13">
        <f t="shared" si="2372"/>
        <v>0.99339977999999995</v>
      </c>
      <c r="Q4478" s="13">
        <f t="shared" si="2365"/>
        <v>1.5435483376151127</v>
      </c>
      <c r="R4478" s="2">
        <f t="shared" si="2368"/>
        <v>1.5357801200000001</v>
      </c>
      <c r="S4478" s="2">
        <f t="shared" si="2361"/>
        <v>1.5641273600000001</v>
      </c>
      <c r="T4478" s="2">
        <f t="shared" si="2348"/>
        <v>124831.20178806</v>
      </c>
      <c r="U4478" s="2">
        <f t="shared" si="2349"/>
        <v>11742.667383304182</v>
      </c>
      <c r="V4478" s="2">
        <f t="shared" si="2350"/>
        <v>31607.392162452099</v>
      </c>
      <c r="W4478" s="2">
        <f t="shared" si="2351"/>
        <v>123158.90694553629</v>
      </c>
      <c r="X4478" s="17">
        <f t="shared" si="2352"/>
        <v>0</v>
      </c>
      <c r="Y4478" s="2">
        <f t="shared" si="2353"/>
        <v>0</v>
      </c>
      <c r="Z4478" s="72">
        <f t="shared" si="2354"/>
        <v>0</v>
      </c>
      <c r="AA4478" s="2">
        <f t="shared" si="2373"/>
        <v>0</v>
      </c>
      <c r="AB4478" s="12">
        <f t="shared" si="2362"/>
        <v>4.6600000000000003E-2</v>
      </c>
      <c r="AC4478" s="17">
        <f t="shared" si="2355"/>
        <v>16</v>
      </c>
      <c r="AD4478" s="17">
        <v>252</v>
      </c>
      <c r="AE4478" s="13">
        <f t="shared" si="2366"/>
        <v>1.0028960469999999</v>
      </c>
      <c r="AF4478" s="2">
        <f t="shared" si="2374"/>
        <v>361.51702743999999</v>
      </c>
      <c r="AG4478" s="2">
        <f t="shared" si="2356"/>
        <v>356.67398298000001</v>
      </c>
      <c r="AH4478" s="3">
        <f t="shared" si="2357"/>
        <v>0</v>
      </c>
      <c r="AI4478" s="4" t="str">
        <f t="shared" si="2367"/>
        <v>A+J=</v>
      </c>
      <c r="AJ4478" s="11">
        <f t="shared" si="2363"/>
        <v>45642</v>
      </c>
      <c r="AQ4478" s="53"/>
      <c r="AR4478" s="53"/>
    </row>
    <row r="4479" spans="1:44" x14ac:dyDescent="0.2">
      <c r="A4479" s="158">
        <f t="shared" si="2358"/>
        <v>45635</v>
      </c>
      <c r="B4479" s="2">
        <f t="shared" si="2342"/>
        <v>123515.5809285163</v>
      </c>
      <c r="C4479" s="2">
        <f t="shared" si="2359"/>
        <v>79808.847399780003</v>
      </c>
      <c r="D4479" s="2">
        <f>SUM(Y4479:Y$4727)</f>
        <v>20815.631745469997</v>
      </c>
      <c r="E4479" s="73">
        <f t="shared" si="2343"/>
        <v>58993.215654310006</v>
      </c>
      <c r="F4479" s="88">
        <f t="shared" si="2369"/>
        <v>6455.85</v>
      </c>
      <c r="G4479" s="3">
        <f>IF(AND(N4479=1,N4478&gt;1),VLOOKUP(A4478,[1]Plan1!$BK$81:$BM$259,3),G4478)</f>
        <v>6413.24</v>
      </c>
      <c r="H4479" s="11">
        <f t="shared" si="2370"/>
        <v>45550</v>
      </c>
      <c r="I4479" s="11">
        <f t="shared" si="2371"/>
        <v>45580</v>
      </c>
      <c r="J4479" s="12">
        <f t="shared" si="2344"/>
        <v>-6.6002153085962245E-3</v>
      </c>
      <c r="K4479" s="11">
        <f t="shared" si="2360"/>
        <v>45642</v>
      </c>
      <c r="L4479" s="11">
        <f t="shared" si="2345"/>
        <v>45642</v>
      </c>
      <c r="M4479" s="1">
        <f t="shared" si="2364"/>
        <v>21</v>
      </c>
      <c r="N4479" s="1">
        <f t="shared" si="2346"/>
        <v>16</v>
      </c>
      <c r="O4479" s="2">
        <f t="shared" si="2347"/>
        <v>0.9949673</v>
      </c>
      <c r="P4479" s="13">
        <f t="shared" si="2372"/>
        <v>0.99339977999999995</v>
      </c>
      <c r="Q4479" s="13">
        <f t="shared" si="2365"/>
        <v>1.5435483376151127</v>
      </c>
      <c r="R4479" s="2">
        <f t="shared" si="2368"/>
        <v>1.5357801200000001</v>
      </c>
      <c r="S4479" s="2">
        <f t="shared" si="2361"/>
        <v>1.5641273600000001</v>
      </c>
      <c r="T4479" s="2">
        <f t="shared" si="2348"/>
        <v>124831.20178806</v>
      </c>
      <c r="U4479" s="2">
        <f t="shared" si="2349"/>
        <v>11742.667383304182</v>
      </c>
      <c r="V4479" s="2">
        <f t="shared" si="2350"/>
        <v>31607.392162452099</v>
      </c>
      <c r="W4479" s="2">
        <f t="shared" si="2351"/>
        <v>123158.90694553629</v>
      </c>
      <c r="X4479" s="17">
        <f t="shared" si="2352"/>
        <v>0</v>
      </c>
      <c r="Y4479" s="2">
        <f t="shared" si="2353"/>
        <v>0</v>
      </c>
      <c r="Z4479" s="72">
        <f t="shared" si="2354"/>
        <v>0</v>
      </c>
      <c r="AA4479" s="2">
        <f t="shared" si="2373"/>
        <v>0</v>
      </c>
      <c r="AB4479" s="12">
        <f t="shared" si="2362"/>
        <v>4.6600000000000003E-2</v>
      </c>
      <c r="AC4479" s="17">
        <f t="shared" si="2355"/>
        <v>16</v>
      </c>
      <c r="AD4479" s="17">
        <v>252</v>
      </c>
      <c r="AE4479" s="13">
        <f t="shared" si="2366"/>
        <v>1.0028960469999999</v>
      </c>
      <c r="AF4479" s="2">
        <f t="shared" si="2374"/>
        <v>361.51702743999999</v>
      </c>
      <c r="AG4479" s="2">
        <f t="shared" si="2356"/>
        <v>356.67398298000001</v>
      </c>
      <c r="AH4479" s="3">
        <f t="shared" si="2357"/>
        <v>0</v>
      </c>
      <c r="AI4479" s="4" t="str">
        <f t="shared" si="2367"/>
        <v>A+J=</v>
      </c>
      <c r="AJ4479" s="11">
        <f t="shared" si="2363"/>
        <v>45642</v>
      </c>
      <c r="AQ4479" s="53"/>
      <c r="AR4479" s="53"/>
    </row>
    <row r="4480" spans="1:44" x14ac:dyDescent="0.2">
      <c r="A4480" s="158">
        <f t="shared" si="2358"/>
        <v>45636</v>
      </c>
      <c r="B4480" s="2">
        <f t="shared" si="2342"/>
        <v>123509.25428917431</v>
      </c>
      <c r="C4480" s="2">
        <f t="shared" si="2359"/>
        <v>79808.847399780003</v>
      </c>
      <c r="D4480" s="2">
        <f>SUM(Y4480:Y$4727)</f>
        <v>20815.631745469997</v>
      </c>
      <c r="E4480" s="73">
        <f t="shared" si="2343"/>
        <v>58993.215654310006</v>
      </c>
      <c r="F4480" s="88">
        <f t="shared" si="2369"/>
        <v>6455.85</v>
      </c>
      <c r="G4480" s="3">
        <f>IF(AND(N4480=1,N4479&gt;1),VLOOKUP(A4479,[1]Plan1!$BK$81:$BM$259,3),G4479)</f>
        <v>6413.24</v>
      </c>
      <c r="H4480" s="11">
        <f t="shared" si="2370"/>
        <v>45550</v>
      </c>
      <c r="I4480" s="11">
        <f t="shared" si="2371"/>
        <v>45580</v>
      </c>
      <c r="J4480" s="12">
        <f t="shared" si="2344"/>
        <v>-6.6002153085962245E-3</v>
      </c>
      <c r="K4480" s="11">
        <f t="shared" si="2360"/>
        <v>45642</v>
      </c>
      <c r="L4480" s="11">
        <f t="shared" si="2345"/>
        <v>45642</v>
      </c>
      <c r="M4480" s="1">
        <f t="shared" si="2364"/>
        <v>21</v>
      </c>
      <c r="N4480" s="1">
        <f t="shared" si="2346"/>
        <v>17</v>
      </c>
      <c r="O4480" s="2">
        <f t="shared" si="2347"/>
        <v>0.99465360000000003</v>
      </c>
      <c r="P4480" s="13">
        <f t="shared" si="2372"/>
        <v>0.99339977999999995</v>
      </c>
      <c r="Q4480" s="13">
        <f t="shared" si="2365"/>
        <v>1.5435483376151127</v>
      </c>
      <c r="R4480" s="2">
        <f t="shared" si="2368"/>
        <v>1.5352959100000001</v>
      </c>
      <c r="S4480" s="2">
        <f t="shared" si="2361"/>
        <v>1.5641273600000001</v>
      </c>
      <c r="T4480" s="2">
        <f t="shared" si="2348"/>
        <v>124831.20178806</v>
      </c>
      <c r="U4480" s="2">
        <f t="shared" si="2349"/>
        <v>11742.667383304182</v>
      </c>
      <c r="V4480" s="2">
        <f t="shared" si="2350"/>
        <v>31578.827057500126</v>
      </c>
      <c r="W4480" s="2">
        <f t="shared" si="2351"/>
        <v>123130.34184058431</v>
      </c>
      <c r="X4480" s="17">
        <f t="shared" si="2352"/>
        <v>0</v>
      </c>
      <c r="Y4480" s="2">
        <f t="shared" si="2353"/>
        <v>0</v>
      </c>
      <c r="Z4480" s="72">
        <f t="shared" si="2354"/>
        <v>0</v>
      </c>
      <c r="AA4480" s="2">
        <f t="shared" si="2373"/>
        <v>0</v>
      </c>
      <c r="AB4480" s="12">
        <f t="shared" si="2362"/>
        <v>4.6600000000000003E-2</v>
      </c>
      <c r="AC4480" s="17">
        <f t="shared" si="2355"/>
        <v>17</v>
      </c>
      <c r="AD4480" s="17">
        <v>252</v>
      </c>
      <c r="AE4480" s="13">
        <f t="shared" si="2366"/>
        <v>1.003077328</v>
      </c>
      <c r="AF4480" s="2">
        <f t="shared" si="2374"/>
        <v>384.14655253000001</v>
      </c>
      <c r="AG4480" s="2">
        <f t="shared" si="2356"/>
        <v>378.91244859</v>
      </c>
      <c r="AH4480" s="3">
        <f t="shared" si="2357"/>
        <v>0</v>
      </c>
      <c r="AI4480" s="4" t="str">
        <f t="shared" si="2367"/>
        <v>A+J=</v>
      </c>
      <c r="AJ4480" s="11">
        <f t="shared" si="2363"/>
        <v>45642</v>
      </c>
      <c r="AQ4480" s="53"/>
      <c r="AR4480" s="53"/>
    </row>
    <row r="4481" spans="1:44" x14ac:dyDescent="0.2">
      <c r="A4481" s="158">
        <f t="shared" si="2358"/>
        <v>45637</v>
      </c>
      <c r="B4481" s="2">
        <f t="shared" si="2342"/>
        <v>123502.92904968037</v>
      </c>
      <c r="C4481" s="2">
        <f t="shared" si="2359"/>
        <v>79808.847399780003</v>
      </c>
      <c r="D4481" s="2">
        <f>SUM(Y4481:Y$4727)</f>
        <v>20815.631745469997</v>
      </c>
      <c r="E4481" s="73">
        <f t="shared" si="2343"/>
        <v>58993.215654310006</v>
      </c>
      <c r="F4481" s="88">
        <f t="shared" si="2369"/>
        <v>6455.85</v>
      </c>
      <c r="G4481" s="3">
        <f>IF(AND(N4481=1,N4480&gt;1),VLOOKUP(A4480,[1]Plan1!$BK$81:$BM$259,3),G4480)</f>
        <v>6413.24</v>
      </c>
      <c r="H4481" s="11">
        <f t="shared" si="2370"/>
        <v>45550</v>
      </c>
      <c r="I4481" s="11">
        <f t="shared" si="2371"/>
        <v>45580</v>
      </c>
      <c r="J4481" s="12">
        <f t="shared" si="2344"/>
        <v>-6.6002153085962245E-3</v>
      </c>
      <c r="K4481" s="11">
        <f t="shared" si="2360"/>
        <v>45642</v>
      </c>
      <c r="L4481" s="11">
        <f t="shared" si="2345"/>
        <v>45642</v>
      </c>
      <c r="M4481" s="1">
        <f t="shared" si="2364"/>
        <v>21</v>
      </c>
      <c r="N4481" s="1">
        <f t="shared" si="2346"/>
        <v>18</v>
      </c>
      <c r="O4481" s="2">
        <f t="shared" si="2347"/>
        <v>0.99433998999999995</v>
      </c>
      <c r="P4481" s="13">
        <f t="shared" si="2372"/>
        <v>0.99339977999999995</v>
      </c>
      <c r="Q4481" s="13">
        <f t="shared" si="2365"/>
        <v>1.5435483376151127</v>
      </c>
      <c r="R4481" s="2">
        <f t="shared" si="2368"/>
        <v>1.53481183</v>
      </c>
      <c r="S4481" s="2">
        <f t="shared" si="2361"/>
        <v>1.5641273600000001</v>
      </c>
      <c r="T4481" s="2">
        <f t="shared" si="2348"/>
        <v>124831.20178806</v>
      </c>
      <c r="U4481" s="2">
        <f t="shared" si="2349"/>
        <v>11742.667383304182</v>
      </c>
      <c r="V4481" s="2">
        <f t="shared" si="2350"/>
        <v>31550.269621666183</v>
      </c>
      <c r="W4481" s="2">
        <f t="shared" si="2351"/>
        <v>123101.78440475037</v>
      </c>
      <c r="X4481" s="17">
        <f t="shared" si="2352"/>
        <v>0</v>
      </c>
      <c r="Y4481" s="2">
        <f t="shared" si="2353"/>
        <v>0</v>
      </c>
      <c r="Z4481" s="72">
        <f t="shared" si="2354"/>
        <v>0</v>
      </c>
      <c r="AA4481" s="2">
        <f t="shared" si="2373"/>
        <v>0</v>
      </c>
      <c r="AB4481" s="12">
        <f t="shared" si="2362"/>
        <v>4.6600000000000003E-2</v>
      </c>
      <c r="AC4481" s="17">
        <f t="shared" si="2355"/>
        <v>18</v>
      </c>
      <c r="AD4481" s="17">
        <v>252</v>
      </c>
      <c r="AE4481" s="13">
        <f t="shared" si="2366"/>
        <v>1.003258642</v>
      </c>
      <c r="AF4481" s="2">
        <f t="shared" si="2374"/>
        <v>406.78019705000003</v>
      </c>
      <c r="AG4481" s="2">
        <f t="shared" si="2356"/>
        <v>401.14464493000003</v>
      </c>
      <c r="AH4481" s="3">
        <f t="shared" si="2357"/>
        <v>0</v>
      </c>
      <c r="AI4481" s="4" t="str">
        <f t="shared" si="2367"/>
        <v>A+J=</v>
      </c>
      <c r="AJ4481" s="11">
        <f t="shared" si="2363"/>
        <v>45642</v>
      </c>
      <c r="AQ4481" s="53"/>
      <c r="AR4481" s="53"/>
    </row>
    <row r="4482" spans="1:44" x14ac:dyDescent="0.2">
      <c r="A4482" s="158">
        <f t="shared" si="2358"/>
        <v>45638</v>
      </c>
      <c r="B4482" s="2">
        <f t="shared" si="2342"/>
        <v>123496.60804811525</v>
      </c>
      <c r="C4482" s="2">
        <f t="shared" si="2359"/>
        <v>79808.847399780003</v>
      </c>
      <c r="D4482" s="2">
        <f>SUM(Y4482:Y$4727)</f>
        <v>20815.631745469997</v>
      </c>
      <c r="E4482" s="73">
        <f t="shared" si="2343"/>
        <v>58993.215654310006</v>
      </c>
      <c r="F4482" s="88">
        <f t="shared" si="2369"/>
        <v>6455.85</v>
      </c>
      <c r="G4482" s="3">
        <f>IF(AND(N4482=1,N4481&gt;1),VLOOKUP(A4481,[1]Plan1!$BK$81:$BM$259,3),G4481)</f>
        <v>6413.24</v>
      </c>
      <c r="H4482" s="11">
        <f t="shared" si="2370"/>
        <v>45550</v>
      </c>
      <c r="I4482" s="11">
        <f t="shared" si="2371"/>
        <v>45580</v>
      </c>
      <c r="J4482" s="12">
        <f t="shared" si="2344"/>
        <v>-6.6002153085962245E-3</v>
      </c>
      <c r="K4482" s="11">
        <f t="shared" si="2360"/>
        <v>45642</v>
      </c>
      <c r="L4482" s="11">
        <f t="shared" si="2345"/>
        <v>45642</v>
      </c>
      <c r="M4482" s="1">
        <f t="shared" si="2364"/>
        <v>21</v>
      </c>
      <c r="N4482" s="1">
        <f t="shared" si="2346"/>
        <v>19</v>
      </c>
      <c r="O4482" s="2">
        <f t="shared" si="2347"/>
        <v>0.99402648999999998</v>
      </c>
      <c r="P4482" s="13">
        <f t="shared" si="2372"/>
        <v>0.99339977999999995</v>
      </c>
      <c r="Q4482" s="13">
        <f t="shared" si="2365"/>
        <v>1.5435483376151127</v>
      </c>
      <c r="R4482" s="2">
        <f t="shared" si="2368"/>
        <v>1.5343279299999999</v>
      </c>
      <c r="S4482" s="2">
        <f t="shared" si="2361"/>
        <v>1.5641273600000001</v>
      </c>
      <c r="T4482" s="2">
        <f t="shared" si="2348"/>
        <v>124831.20178806</v>
      </c>
      <c r="U4482" s="2">
        <f t="shared" si="2349"/>
        <v>11742.667383304182</v>
      </c>
      <c r="V4482" s="2">
        <f t="shared" si="2350"/>
        <v>31521.722804611054</v>
      </c>
      <c r="W4482" s="2">
        <f t="shared" si="2351"/>
        <v>123073.23758769524</v>
      </c>
      <c r="X4482" s="17">
        <f t="shared" si="2352"/>
        <v>0</v>
      </c>
      <c r="Y4482" s="2">
        <f t="shared" si="2353"/>
        <v>0</v>
      </c>
      <c r="Z4482" s="72">
        <f t="shared" si="2354"/>
        <v>0</v>
      </c>
      <c r="AA4482" s="2">
        <f t="shared" si="2373"/>
        <v>0</v>
      </c>
      <c r="AB4482" s="12">
        <f t="shared" si="2362"/>
        <v>4.6600000000000003E-2</v>
      </c>
      <c r="AC4482" s="17">
        <f t="shared" si="2355"/>
        <v>19</v>
      </c>
      <c r="AD4482" s="17">
        <v>252</v>
      </c>
      <c r="AE4482" s="13">
        <f t="shared" si="2366"/>
        <v>1.003439988</v>
      </c>
      <c r="AF4482" s="2">
        <f t="shared" si="2374"/>
        <v>429.41783616999999</v>
      </c>
      <c r="AG4482" s="2">
        <f t="shared" si="2356"/>
        <v>423.37046041999997</v>
      </c>
      <c r="AH4482" s="3">
        <f t="shared" si="2357"/>
        <v>0</v>
      </c>
      <c r="AI4482" s="4" t="str">
        <f t="shared" si="2367"/>
        <v>A+J=</v>
      </c>
      <c r="AJ4482" s="11">
        <f t="shared" si="2363"/>
        <v>45642</v>
      </c>
      <c r="AQ4482" s="53"/>
      <c r="AR4482" s="53"/>
    </row>
    <row r="4483" spans="1:44" x14ac:dyDescent="0.2">
      <c r="A4483" s="158">
        <f t="shared" si="2358"/>
        <v>45639</v>
      </c>
      <c r="B4483" s="2">
        <f t="shared" si="2342"/>
        <v>123490.28975739249</v>
      </c>
      <c r="C4483" s="2">
        <f t="shared" si="2359"/>
        <v>79808.847399780003</v>
      </c>
      <c r="D4483" s="2">
        <f>SUM(Y4483:Y$4727)</f>
        <v>20815.631745469997</v>
      </c>
      <c r="E4483" s="73">
        <f t="shared" si="2343"/>
        <v>58993.215654310006</v>
      </c>
      <c r="F4483" s="88">
        <f t="shared" si="2369"/>
        <v>6455.85</v>
      </c>
      <c r="G4483" s="3">
        <f>IF(AND(N4483=1,N4482&gt;1),VLOOKUP(A4482,[1]Plan1!$BK$81:$BM$259,3),G4482)</f>
        <v>6413.24</v>
      </c>
      <c r="H4483" s="11">
        <f t="shared" si="2370"/>
        <v>45550</v>
      </c>
      <c r="I4483" s="11">
        <f t="shared" si="2371"/>
        <v>45580</v>
      </c>
      <c r="J4483" s="12">
        <f t="shared" si="2344"/>
        <v>-6.6002153085962245E-3</v>
      </c>
      <c r="K4483" s="11">
        <f t="shared" si="2360"/>
        <v>45642</v>
      </c>
      <c r="L4483" s="11">
        <f t="shared" si="2345"/>
        <v>45642</v>
      </c>
      <c r="M4483" s="1">
        <f t="shared" si="2364"/>
        <v>21</v>
      </c>
      <c r="N4483" s="1">
        <f t="shared" si="2346"/>
        <v>20</v>
      </c>
      <c r="O4483" s="2">
        <f t="shared" si="2347"/>
        <v>0.99371308999999997</v>
      </c>
      <c r="P4483" s="13">
        <f t="shared" si="2372"/>
        <v>0.99339977999999995</v>
      </c>
      <c r="Q4483" s="13">
        <f t="shared" si="2365"/>
        <v>1.5435483376151127</v>
      </c>
      <c r="R4483" s="2">
        <f t="shared" si="2368"/>
        <v>1.53384418</v>
      </c>
      <c r="S4483" s="2">
        <f t="shared" si="2361"/>
        <v>1.5641273600000001</v>
      </c>
      <c r="T4483" s="2">
        <f t="shared" si="2348"/>
        <v>124831.20178806</v>
      </c>
      <c r="U4483" s="2">
        <f t="shared" si="2349"/>
        <v>11742.667383304182</v>
      </c>
      <c r="V4483" s="2">
        <f t="shared" si="2350"/>
        <v>31493.18483653829</v>
      </c>
      <c r="W4483" s="2">
        <f t="shared" si="2351"/>
        <v>123044.69961962248</v>
      </c>
      <c r="X4483" s="17">
        <f t="shared" si="2352"/>
        <v>0</v>
      </c>
      <c r="Y4483" s="2">
        <f t="shared" si="2353"/>
        <v>0</v>
      </c>
      <c r="Z4483" s="72">
        <f t="shared" si="2354"/>
        <v>0</v>
      </c>
      <c r="AA4483" s="2">
        <f t="shared" si="2373"/>
        <v>0</v>
      </c>
      <c r="AB4483" s="12">
        <f t="shared" si="2362"/>
        <v>4.6600000000000003E-2</v>
      </c>
      <c r="AC4483" s="17">
        <f t="shared" si="2355"/>
        <v>20</v>
      </c>
      <c r="AD4483" s="17">
        <v>252</v>
      </c>
      <c r="AE4483" s="13">
        <f t="shared" si="2366"/>
        <v>1.0036213679999999</v>
      </c>
      <c r="AF4483" s="2">
        <f t="shared" si="2374"/>
        <v>452.05971955000001</v>
      </c>
      <c r="AG4483" s="2">
        <f t="shared" si="2356"/>
        <v>445.59013777000001</v>
      </c>
      <c r="AH4483" s="3">
        <f t="shared" si="2357"/>
        <v>0</v>
      </c>
      <c r="AI4483" s="4" t="str">
        <f t="shared" si="2367"/>
        <v>A+J=</v>
      </c>
      <c r="AJ4483" s="11">
        <f t="shared" si="2363"/>
        <v>45642</v>
      </c>
      <c r="AQ4483" s="53"/>
      <c r="AR4483" s="53"/>
    </row>
    <row r="4484" spans="1:44" x14ac:dyDescent="0.2">
      <c r="A4484" s="158">
        <f t="shared" si="2358"/>
        <v>45640</v>
      </c>
      <c r="B4484" s="2">
        <f t="shared" si="2342"/>
        <v>123483.97334120989</v>
      </c>
      <c r="C4484" s="2">
        <f t="shared" si="2359"/>
        <v>79808.847399780003</v>
      </c>
      <c r="D4484" s="2">
        <f>SUM(Y4484:Y$4727)</f>
        <v>20815.631745469997</v>
      </c>
      <c r="E4484" s="73">
        <f t="shared" si="2343"/>
        <v>58993.215654310006</v>
      </c>
      <c r="F4484" s="88">
        <f t="shared" si="2369"/>
        <v>6455.85</v>
      </c>
      <c r="G4484" s="3">
        <f>IF(AND(N4484=1,N4483&gt;1),VLOOKUP(A4483,[1]Plan1!$BK$81:$BM$259,3),G4483)</f>
        <v>6413.24</v>
      </c>
      <c r="H4484" s="11">
        <f t="shared" si="2370"/>
        <v>45550</v>
      </c>
      <c r="I4484" s="11">
        <f t="shared" si="2371"/>
        <v>45580</v>
      </c>
      <c r="J4484" s="12">
        <f t="shared" si="2344"/>
        <v>-6.6002153085962245E-3</v>
      </c>
      <c r="K4484" s="11">
        <f t="shared" si="2360"/>
        <v>45671</v>
      </c>
      <c r="L4484" s="11">
        <f t="shared" si="2345"/>
        <v>45642</v>
      </c>
      <c r="M4484" s="1">
        <f t="shared" si="2364"/>
        <v>21</v>
      </c>
      <c r="N4484" s="1">
        <f t="shared" si="2346"/>
        <v>21</v>
      </c>
      <c r="O4484" s="2">
        <f t="shared" si="2347"/>
        <v>0.99339977999999995</v>
      </c>
      <c r="P4484" s="13">
        <f t="shared" si="2372"/>
        <v>0.99339977999999995</v>
      </c>
      <c r="Q4484" s="13">
        <f t="shared" si="2365"/>
        <v>1.5435483376151127</v>
      </c>
      <c r="R4484" s="2">
        <f t="shared" si="2368"/>
        <v>1.5333605699999999</v>
      </c>
      <c r="S4484" s="2">
        <f t="shared" si="2361"/>
        <v>1.5641273600000001</v>
      </c>
      <c r="T4484" s="2">
        <f t="shared" si="2348"/>
        <v>124831.20178806</v>
      </c>
      <c r="U4484" s="2">
        <f t="shared" si="2349"/>
        <v>11742.667383304182</v>
      </c>
      <c r="V4484" s="2">
        <f t="shared" si="2350"/>
        <v>31464.655127515703</v>
      </c>
      <c r="W4484" s="2">
        <f t="shared" si="2351"/>
        <v>123016.16991059989</v>
      </c>
      <c r="X4484" s="17">
        <f t="shared" si="2352"/>
        <v>0</v>
      </c>
      <c r="Y4484" s="2">
        <f t="shared" si="2353"/>
        <v>0</v>
      </c>
      <c r="Z4484" s="72">
        <f t="shared" si="2354"/>
        <v>0</v>
      </c>
      <c r="AA4484" s="2">
        <f t="shared" si="2373"/>
        <v>0</v>
      </c>
      <c r="AB4484" s="12">
        <f t="shared" si="2362"/>
        <v>4.6600000000000003E-2</v>
      </c>
      <c r="AC4484" s="17">
        <f t="shared" si="2355"/>
        <v>21</v>
      </c>
      <c r="AD4484" s="17">
        <v>252</v>
      </c>
      <c r="AE4484" s="13">
        <f t="shared" si="2366"/>
        <v>1.00380278</v>
      </c>
      <c r="AF4484" s="2">
        <f t="shared" si="2374"/>
        <v>474.70559752999998</v>
      </c>
      <c r="AG4484" s="2">
        <f t="shared" si="2356"/>
        <v>467.80343061000002</v>
      </c>
      <c r="AH4484" s="3">
        <f t="shared" si="2357"/>
        <v>0</v>
      </c>
      <c r="AI4484" s="4" t="str">
        <f t="shared" si="2367"/>
        <v>A+J=</v>
      </c>
      <c r="AJ4484" s="11">
        <f t="shared" si="2363"/>
        <v>45642</v>
      </c>
      <c r="AQ4484" s="53"/>
      <c r="AR4484" s="53"/>
    </row>
    <row r="4485" spans="1:44" x14ac:dyDescent="0.2">
      <c r="A4485" s="158">
        <f t="shared" si="2358"/>
        <v>45641</v>
      </c>
      <c r="B4485" s="2">
        <f t="shared" si="2342"/>
        <v>123483.97334120989</v>
      </c>
      <c r="C4485" s="2">
        <f t="shared" si="2359"/>
        <v>79808.847399780003</v>
      </c>
      <c r="D4485" s="2">
        <f>SUM(Y4485:Y$4727)</f>
        <v>20815.631745469997</v>
      </c>
      <c r="E4485" s="73">
        <f t="shared" si="2343"/>
        <v>58993.215654310006</v>
      </c>
      <c r="F4485" s="88">
        <f t="shared" si="2369"/>
        <v>6455.85</v>
      </c>
      <c r="G4485" s="3">
        <f>IF(AND(N4485=1,N4484&gt;1),VLOOKUP(A4484,[1]Plan1!$BK$81:$BM$259,3),G4484)</f>
        <v>6413.24</v>
      </c>
      <c r="H4485" s="11">
        <f t="shared" si="2370"/>
        <v>45550</v>
      </c>
      <c r="I4485" s="11">
        <f t="shared" si="2371"/>
        <v>45580</v>
      </c>
      <c r="J4485" s="12">
        <f t="shared" si="2344"/>
        <v>-6.6002153085962245E-3</v>
      </c>
      <c r="K4485" s="11">
        <f t="shared" si="2360"/>
        <v>45671</v>
      </c>
      <c r="L4485" s="11">
        <f t="shared" si="2345"/>
        <v>45642</v>
      </c>
      <c r="M4485" s="1">
        <f t="shared" si="2364"/>
        <v>21</v>
      </c>
      <c r="N4485" s="1">
        <f t="shared" si="2346"/>
        <v>21</v>
      </c>
      <c r="O4485" s="2">
        <f t="shared" si="2347"/>
        <v>0.99339977999999995</v>
      </c>
      <c r="P4485" s="13">
        <f t="shared" si="2372"/>
        <v>0.99339977999999995</v>
      </c>
      <c r="Q4485" s="13">
        <f t="shared" si="2365"/>
        <v>1.5435483376151127</v>
      </c>
      <c r="R4485" s="2">
        <f t="shared" si="2368"/>
        <v>1.5333605699999999</v>
      </c>
      <c r="S4485" s="2">
        <f t="shared" si="2361"/>
        <v>1.5641273600000001</v>
      </c>
      <c r="T4485" s="2">
        <f t="shared" si="2348"/>
        <v>124831.20178806</v>
      </c>
      <c r="U4485" s="2">
        <f t="shared" si="2349"/>
        <v>11742.667383304182</v>
      </c>
      <c r="V4485" s="2">
        <f t="shared" si="2350"/>
        <v>31464.655127515703</v>
      </c>
      <c r="W4485" s="2">
        <f t="shared" si="2351"/>
        <v>123016.16991059989</v>
      </c>
      <c r="X4485" s="17">
        <f t="shared" si="2352"/>
        <v>0</v>
      </c>
      <c r="Y4485" s="2">
        <f t="shared" si="2353"/>
        <v>0</v>
      </c>
      <c r="Z4485" s="72">
        <f t="shared" si="2354"/>
        <v>0</v>
      </c>
      <c r="AA4485" s="2">
        <f t="shared" si="2373"/>
        <v>0</v>
      </c>
      <c r="AB4485" s="12">
        <f t="shared" si="2362"/>
        <v>4.6600000000000003E-2</v>
      </c>
      <c r="AC4485" s="17">
        <f t="shared" si="2355"/>
        <v>21</v>
      </c>
      <c r="AD4485" s="17">
        <v>252</v>
      </c>
      <c r="AE4485" s="13">
        <f t="shared" si="2366"/>
        <v>1.00380278</v>
      </c>
      <c r="AF4485" s="2">
        <f t="shared" si="2374"/>
        <v>474.70559752999998</v>
      </c>
      <c r="AG4485" s="2">
        <f t="shared" si="2356"/>
        <v>467.80343061000002</v>
      </c>
      <c r="AH4485" s="3">
        <f t="shared" si="2357"/>
        <v>0</v>
      </c>
      <c r="AI4485" s="4" t="str">
        <f t="shared" si="2367"/>
        <v>A+J=</v>
      </c>
      <c r="AJ4485" s="11">
        <f t="shared" si="2363"/>
        <v>45642</v>
      </c>
      <c r="AQ4485" s="53"/>
      <c r="AR4485" s="53"/>
    </row>
    <row r="4486" spans="1:44" x14ac:dyDescent="0.2">
      <c r="A4486" s="158">
        <f t="shared" si="2358"/>
        <v>45642</v>
      </c>
      <c r="B4486" s="2">
        <f t="shared" si="2342"/>
        <v>123483.97334120989</v>
      </c>
      <c r="C4486" s="2">
        <f t="shared" si="2359"/>
        <v>79808.847399780003</v>
      </c>
      <c r="D4486" s="2">
        <f>SUM(Y4486:Y$4727)</f>
        <v>20815.631745469997</v>
      </c>
      <c r="E4486" s="73">
        <f t="shared" si="2343"/>
        <v>58993.215654310006</v>
      </c>
      <c r="F4486" s="88">
        <f t="shared" si="2369"/>
        <v>6455.85</v>
      </c>
      <c r="G4486" s="3">
        <f>IF(AND(N4486=1,N4485&gt;1),VLOOKUP(A4485,[1]Plan1!$BK$81:$BM$259,3),G4485)</f>
        <v>6413.24</v>
      </c>
      <c r="H4486" s="11">
        <f t="shared" si="2370"/>
        <v>45550</v>
      </c>
      <c r="I4486" s="11">
        <f t="shared" si="2371"/>
        <v>45580</v>
      </c>
      <c r="J4486" s="12">
        <f t="shared" si="2344"/>
        <v>-6.6002153085962245E-3</v>
      </c>
      <c r="K4486" s="11">
        <f t="shared" si="2360"/>
        <v>45671</v>
      </c>
      <c r="L4486" s="11">
        <f t="shared" si="2345"/>
        <v>45642</v>
      </c>
      <c r="M4486" s="1">
        <f t="shared" si="2364"/>
        <v>21</v>
      </c>
      <c r="N4486" s="1">
        <f t="shared" si="2346"/>
        <v>21</v>
      </c>
      <c r="O4486" s="2">
        <f t="shared" si="2347"/>
        <v>0.99339977999999995</v>
      </c>
      <c r="P4486" s="13">
        <f t="shared" si="2372"/>
        <v>0.99339977999999995</v>
      </c>
      <c r="Q4486" s="13">
        <f t="shared" si="2365"/>
        <v>1.5435483376151127</v>
      </c>
      <c r="R4486" s="2">
        <f t="shared" si="2368"/>
        <v>1.5333605699999999</v>
      </c>
      <c r="S4486" s="2">
        <f t="shared" si="2361"/>
        <v>1.5641273600000001</v>
      </c>
      <c r="T4486" s="2">
        <f t="shared" si="2348"/>
        <v>124831.20178806</v>
      </c>
      <c r="U4486" s="2">
        <f t="shared" si="2349"/>
        <v>11742.667383304182</v>
      </c>
      <c r="V4486" s="2">
        <f t="shared" si="2350"/>
        <v>31464.655127515703</v>
      </c>
      <c r="W4486" s="2">
        <f t="shared" si="2351"/>
        <v>123016.16991059989</v>
      </c>
      <c r="X4486" s="17">
        <f t="shared" si="2352"/>
        <v>147</v>
      </c>
      <c r="Y4486" s="2">
        <f t="shared" si="2353"/>
        <v>2273.1515056200001</v>
      </c>
      <c r="Z4486" s="72">
        <f t="shared" si="2354"/>
        <v>2.8482449999999999E-2</v>
      </c>
      <c r="AA4486" s="2">
        <f t="shared" si="2373"/>
        <v>3555.4984633600002</v>
      </c>
      <c r="AB4486" s="12">
        <f t="shared" si="2362"/>
        <v>4.6600000000000003E-2</v>
      </c>
      <c r="AC4486" s="17">
        <f t="shared" si="2355"/>
        <v>21</v>
      </c>
      <c r="AD4486" s="17">
        <v>252</v>
      </c>
      <c r="AE4486" s="13">
        <f t="shared" si="2366"/>
        <v>1.00380278</v>
      </c>
      <c r="AF4486" s="2">
        <f t="shared" si="2374"/>
        <v>474.70559752999998</v>
      </c>
      <c r="AG4486" s="2">
        <f t="shared" si="2356"/>
        <v>467.80343061000002</v>
      </c>
      <c r="AH4486" s="3">
        <f t="shared" si="2357"/>
        <v>4030.2040608900002</v>
      </c>
      <c r="AI4486" s="4" t="str">
        <f t="shared" si="2367"/>
        <v>A+J=</v>
      </c>
      <c r="AJ4486" s="11">
        <f t="shared" si="2363"/>
        <v>45642</v>
      </c>
      <c r="AQ4486" s="53"/>
      <c r="AR4486" s="53"/>
    </row>
    <row r="4487" spans="1:44" x14ac:dyDescent="0.2">
      <c r="A4487" s="158">
        <f t="shared" si="2358"/>
        <v>45643</v>
      </c>
      <c r="B4487" s="2">
        <f t="shared" si="2342"/>
        <v>119450.73678649173</v>
      </c>
      <c r="C4487" s="2">
        <f t="shared" si="2359"/>
        <v>77535.695894160002</v>
      </c>
      <c r="D4487" s="2">
        <f>SUM(Y4487:Y$4727)</f>
        <v>18542.48023985</v>
      </c>
      <c r="E4487" s="73">
        <f t="shared" si="2343"/>
        <v>58993.215654309999</v>
      </c>
      <c r="F4487" s="88">
        <f t="shared" si="2369"/>
        <v>6455.85</v>
      </c>
      <c r="G4487" s="3">
        <f>IF(AND(N4487=1,N4486&gt;1),VLOOKUP(A4486,[1]Plan1!$BK$81:$BM$259,3),G4486)</f>
        <v>6413.24</v>
      </c>
      <c r="H4487" s="11">
        <f t="shared" si="2370"/>
        <v>45582</v>
      </c>
      <c r="I4487" s="11">
        <f t="shared" si="2371"/>
        <v>45613</v>
      </c>
      <c r="J4487" s="12">
        <f t="shared" si="2344"/>
        <v>-6.6002153085962245E-3</v>
      </c>
      <c r="K4487" s="11">
        <f t="shared" si="2360"/>
        <v>45671</v>
      </c>
      <c r="L4487" s="11">
        <f t="shared" si="2345"/>
        <v>45671</v>
      </c>
      <c r="M4487" s="1">
        <f t="shared" si="2364"/>
        <v>19</v>
      </c>
      <c r="N4487" s="1">
        <f t="shared" si="2346"/>
        <v>1</v>
      </c>
      <c r="O4487" s="2">
        <f t="shared" si="2347"/>
        <v>0.99965152000000002</v>
      </c>
      <c r="P4487" s="13">
        <f t="shared" si="2372"/>
        <v>0.99339977999999995</v>
      </c>
      <c r="Q4487" s="13">
        <f t="shared" si="2365"/>
        <v>1.5333605790062186</v>
      </c>
      <c r="R4487" s="2">
        <f t="shared" si="2368"/>
        <v>1.53282623</v>
      </c>
      <c r="S4487" s="2">
        <f t="shared" si="2361"/>
        <v>1.5641273600000001</v>
      </c>
      <c r="T4487" s="2">
        <f t="shared" si="2348"/>
        <v>121275.70332469</v>
      </c>
      <c r="U4487" s="2">
        <f t="shared" si="2349"/>
        <v>10460.320425558748</v>
      </c>
      <c r="V4487" s="2">
        <f t="shared" si="2350"/>
        <v>31433.132692662977</v>
      </c>
      <c r="W4487" s="2">
        <f t="shared" si="2351"/>
        <v>119429.14901238173</v>
      </c>
      <c r="X4487" s="17">
        <f t="shared" si="2352"/>
        <v>0</v>
      </c>
      <c r="Y4487" s="2">
        <f t="shared" si="2353"/>
        <v>0</v>
      </c>
      <c r="Z4487" s="72">
        <f t="shared" si="2354"/>
        <v>0</v>
      </c>
      <c r="AA4487" s="2">
        <f t="shared" si="2373"/>
        <v>0</v>
      </c>
      <c r="AB4487" s="12">
        <f t="shared" si="2362"/>
        <v>4.6600000000000003E-2</v>
      </c>
      <c r="AC4487" s="17">
        <f t="shared" si="2355"/>
        <v>1</v>
      </c>
      <c r="AD4487" s="17">
        <v>252</v>
      </c>
      <c r="AE4487" s="13">
        <f t="shared" si="2366"/>
        <v>1.0001807579999999</v>
      </c>
      <c r="AF4487" s="2">
        <f t="shared" si="2374"/>
        <v>21.921553580000001</v>
      </c>
      <c r="AG4487" s="2">
        <f t="shared" si="2356"/>
        <v>21.587774110000002</v>
      </c>
      <c r="AH4487" s="3">
        <f t="shared" si="2357"/>
        <v>0</v>
      </c>
      <c r="AI4487" s="4" t="str">
        <f t="shared" si="2367"/>
        <v>A+J=</v>
      </c>
      <c r="AJ4487" s="11">
        <f t="shared" si="2363"/>
        <v>45671</v>
      </c>
      <c r="AQ4487" s="53"/>
      <c r="AR4487" s="53"/>
    </row>
    <row r="4488" spans="1:44" x14ac:dyDescent="0.2">
      <c r="A4488" s="158">
        <f t="shared" si="2358"/>
        <v>45644</v>
      </c>
      <c r="B4488" s="2">
        <f t="shared" si="2342"/>
        <v>119440.8069436743</v>
      </c>
      <c r="C4488" s="2">
        <f t="shared" si="2359"/>
        <v>77535.695894160002</v>
      </c>
      <c r="D4488" s="2">
        <f>SUM(Y4488:Y$4727)</f>
        <v>18542.48023985</v>
      </c>
      <c r="E4488" s="73">
        <f t="shared" si="2343"/>
        <v>58993.215654309999</v>
      </c>
      <c r="F4488" s="88">
        <f t="shared" si="2369"/>
        <v>6455.85</v>
      </c>
      <c r="G4488" s="3">
        <f>IF(AND(N4488=1,N4487&gt;1),VLOOKUP(A4487,[1]Plan1!$BK$81:$BM$259,3),G4487)</f>
        <v>6413.24</v>
      </c>
      <c r="H4488" s="11">
        <f t="shared" si="2370"/>
        <v>45582</v>
      </c>
      <c r="I4488" s="11">
        <f t="shared" si="2371"/>
        <v>45613</v>
      </c>
      <c r="J4488" s="12">
        <f t="shared" si="2344"/>
        <v>-6.6002153085962245E-3</v>
      </c>
      <c r="K4488" s="11">
        <f t="shared" si="2360"/>
        <v>45671</v>
      </c>
      <c r="L4488" s="11">
        <f t="shared" si="2345"/>
        <v>45671</v>
      </c>
      <c r="M4488" s="1">
        <f t="shared" si="2364"/>
        <v>19</v>
      </c>
      <c r="N4488" s="1">
        <f t="shared" si="2346"/>
        <v>2</v>
      </c>
      <c r="O4488" s="2">
        <f t="shared" si="2347"/>
        <v>0.99930317999999996</v>
      </c>
      <c r="P4488" s="13">
        <f t="shared" si="2372"/>
        <v>0.99339977999999995</v>
      </c>
      <c r="Q4488" s="13">
        <f t="shared" si="2365"/>
        <v>1.5333605790062186</v>
      </c>
      <c r="R4488" s="2">
        <f t="shared" si="2368"/>
        <v>1.5322921</v>
      </c>
      <c r="S4488" s="2">
        <f t="shared" si="2361"/>
        <v>1.5641273600000001</v>
      </c>
      <c r="T4488" s="2">
        <f t="shared" si="2348"/>
        <v>121275.70332469</v>
      </c>
      <c r="U4488" s="2">
        <f t="shared" si="2349"/>
        <v>10460.320425558748</v>
      </c>
      <c r="V4488" s="2">
        <f t="shared" si="2350"/>
        <v>31401.622646385546</v>
      </c>
      <c r="W4488" s="2">
        <f t="shared" si="2351"/>
        <v>119397.63896610429</v>
      </c>
      <c r="X4488" s="17">
        <f t="shared" si="2352"/>
        <v>0</v>
      </c>
      <c r="Y4488" s="2">
        <f t="shared" si="2353"/>
        <v>0</v>
      </c>
      <c r="Z4488" s="72">
        <f t="shared" si="2354"/>
        <v>0</v>
      </c>
      <c r="AA4488" s="2">
        <f t="shared" si="2373"/>
        <v>0</v>
      </c>
      <c r="AB4488" s="12">
        <f t="shared" si="2362"/>
        <v>4.6600000000000003E-2</v>
      </c>
      <c r="AC4488" s="17">
        <f t="shared" si="2355"/>
        <v>2</v>
      </c>
      <c r="AD4488" s="17">
        <v>252</v>
      </c>
      <c r="AE4488" s="13">
        <f t="shared" si="2366"/>
        <v>1.0003615480000001</v>
      </c>
      <c r="AF4488" s="2">
        <f t="shared" si="2374"/>
        <v>43.846987980000002</v>
      </c>
      <c r="AG4488" s="2">
        <f t="shared" si="2356"/>
        <v>43.167977569999998</v>
      </c>
      <c r="AH4488" s="3">
        <f t="shared" si="2357"/>
        <v>0</v>
      </c>
      <c r="AI4488" s="4" t="str">
        <f t="shared" si="2367"/>
        <v>A+J=</v>
      </c>
      <c r="AJ4488" s="11">
        <f t="shared" si="2363"/>
        <v>45671</v>
      </c>
      <c r="AQ4488" s="53"/>
      <c r="AR4488" s="53"/>
    </row>
    <row r="4489" spans="1:44" x14ac:dyDescent="0.2">
      <c r="A4489" s="158">
        <f t="shared" si="2358"/>
        <v>45645</v>
      </c>
      <c r="B4489" s="2">
        <f t="shared" si="2342"/>
        <v>119430.87968081351</v>
      </c>
      <c r="C4489" s="2">
        <f t="shared" si="2359"/>
        <v>77535.695894160002</v>
      </c>
      <c r="D4489" s="2">
        <f>SUM(Y4489:Y$4727)</f>
        <v>18542.48023985</v>
      </c>
      <c r="E4489" s="73">
        <f t="shared" si="2343"/>
        <v>58993.215654309999</v>
      </c>
      <c r="F4489" s="88">
        <f t="shared" si="2369"/>
        <v>6455.85</v>
      </c>
      <c r="G4489" s="3">
        <f>IF(AND(N4489=1,N4488&gt;1),VLOOKUP(A4488,[1]Plan1!$BK$81:$BM$259,3),G4488)</f>
        <v>6413.24</v>
      </c>
      <c r="H4489" s="11">
        <f t="shared" si="2370"/>
        <v>45582</v>
      </c>
      <c r="I4489" s="11">
        <f t="shared" si="2371"/>
        <v>45613</v>
      </c>
      <c r="J4489" s="12">
        <f t="shared" si="2344"/>
        <v>-6.6002153085962245E-3</v>
      </c>
      <c r="K4489" s="11">
        <f t="shared" si="2360"/>
        <v>45671</v>
      </c>
      <c r="L4489" s="11">
        <f t="shared" si="2345"/>
        <v>45671</v>
      </c>
      <c r="M4489" s="1">
        <f t="shared" si="2364"/>
        <v>19</v>
      </c>
      <c r="N4489" s="1">
        <f t="shared" si="2346"/>
        <v>3</v>
      </c>
      <c r="O4489" s="2">
        <f t="shared" si="2347"/>
        <v>0.99895495000000001</v>
      </c>
      <c r="P4489" s="13">
        <f t="shared" si="2372"/>
        <v>0.99339977999999995</v>
      </c>
      <c r="Q4489" s="13">
        <f t="shared" si="2365"/>
        <v>1.5333605790062186</v>
      </c>
      <c r="R4489" s="2">
        <f t="shared" si="2368"/>
        <v>1.53175814</v>
      </c>
      <c r="S4489" s="2">
        <f t="shared" si="2361"/>
        <v>1.5641273600000001</v>
      </c>
      <c r="T4489" s="2">
        <f t="shared" si="2348"/>
        <v>121275.70332469</v>
      </c>
      <c r="U4489" s="2">
        <f t="shared" si="2349"/>
        <v>10460.320425558748</v>
      </c>
      <c r="V4489" s="2">
        <f t="shared" si="2350"/>
        <v>31370.122628954767</v>
      </c>
      <c r="W4489" s="2">
        <f t="shared" si="2351"/>
        <v>119366.13894867351</v>
      </c>
      <c r="X4489" s="17">
        <f t="shared" si="2352"/>
        <v>0</v>
      </c>
      <c r="Y4489" s="2">
        <f t="shared" si="2353"/>
        <v>0</v>
      </c>
      <c r="Z4489" s="72">
        <f t="shared" si="2354"/>
        <v>0</v>
      </c>
      <c r="AA4489" s="2">
        <f t="shared" si="2373"/>
        <v>0</v>
      </c>
      <c r="AB4489" s="12">
        <f t="shared" si="2362"/>
        <v>4.6600000000000003E-2</v>
      </c>
      <c r="AC4489" s="17">
        <f t="shared" si="2355"/>
        <v>3</v>
      </c>
      <c r="AD4489" s="17">
        <v>252</v>
      </c>
      <c r="AE4489" s="13">
        <f t="shared" si="2366"/>
        <v>1.0005423710000001</v>
      </c>
      <c r="AF4489" s="2">
        <f t="shared" si="2374"/>
        <v>65.776424480000003</v>
      </c>
      <c r="AG4489" s="2">
        <f t="shared" si="2356"/>
        <v>64.740732140000006</v>
      </c>
      <c r="AH4489" s="3">
        <f t="shared" si="2357"/>
        <v>0</v>
      </c>
      <c r="AI4489" s="4" t="str">
        <f t="shared" si="2367"/>
        <v>A+J=</v>
      </c>
      <c r="AJ4489" s="11">
        <f t="shared" si="2363"/>
        <v>45671</v>
      </c>
      <c r="AQ4489" s="53"/>
      <c r="AR4489" s="53"/>
    </row>
    <row r="4490" spans="1:44" x14ac:dyDescent="0.2">
      <c r="A4490" s="158">
        <f t="shared" si="2358"/>
        <v>45646</v>
      </c>
      <c r="B4490" s="2">
        <f t="shared" ref="B4490:B4553" si="2375">(W4490+AG4490)</f>
        <v>119420.95559061156</v>
      </c>
      <c r="C4490" s="2">
        <f t="shared" si="2359"/>
        <v>77535.695894160002</v>
      </c>
      <c r="D4490" s="2">
        <f>SUM(Y4490:Y$4727)</f>
        <v>18542.48023985</v>
      </c>
      <c r="E4490" s="73">
        <f t="shared" ref="E4490:E4553" si="2376">(C4490-D4490)</f>
        <v>58993.215654309999</v>
      </c>
      <c r="F4490" s="88">
        <f t="shared" si="2369"/>
        <v>6455.85</v>
      </c>
      <c r="G4490" s="3">
        <f>IF(AND(N4490=1,N4489&gt;1),VLOOKUP(A4489,[1]Plan1!$BK$81:$BM$259,3),G4489)</f>
        <v>6413.24</v>
      </c>
      <c r="H4490" s="11">
        <f t="shared" si="2370"/>
        <v>45582</v>
      </c>
      <c r="I4490" s="11">
        <f t="shared" si="2371"/>
        <v>45613</v>
      </c>
      <c r="J4490" s="12">
        <f t="shared" ref="J4490:J4553" si="2377">(G4490/F4490)-1</f>
        <v>-6.6002153085962245E-3</v>
      </c>
      <c r="K4490" s="11">
        <f t="shared" si="2360"/>
        <v>45671</v>
      </c>
      <c r="L4490" s="11">
        <f t="shared" ref="L4490:L4553" si="2378">IF(A4490&gt;L4489,K4490,L4489)</f>
        <v>45671</v>
      </c>
      <c r="M4490" s="1">
        <f t="shared" si="2364"/>
        <v>19</v>
      </c>
      <c r="N4490" s="1">
        <f t="shared" ref="N4490:N4553" si="2379">(M4490-(NETWORKDAYS(A4490,L4490,$AN$194:$AN$348)-1))</f>
        <v>4</v>
      </c>
      <c r="O4490" s="2">
        <f t="shared" ref="O4490:O4553" si="2380">TRUNC((G4490/F4490)^TRUNC((N4490/M4490),9),8)</f>
        <v>0.99860684</v>
      </c>
      <c r="P4490" s="13">
        <f t="shared" si="2372"/>
        <v>0.99339977999999995</v>
      </c>
      <c r="Q4490" s="13">
        <f t="shared" si="2365"/>
        <v>1.5333605790062186</v>
      </c>
      <c r="R4490" s="2">
        <f t="shared" si="2368"/>
        <v>1.53122436</v>
      </c>
      <c r="S4490" s="2">
        <f t="shared" si="2361"/>
        <v>1.5641273600000001</v>
      </c>
      <c r="T4490" s="2">
        <f t="shared" ref="T4490:T4553" si="2381">TRUNC(C4490*S4490,8)</f>
        <v>121275.70332469</v>
      </c>
      <c r="U4490" s="2">
        <f t="shared" ref="U4490:U4553" si="2382">(D4490*(S4490-1))</f>
        <v>10460.320425558748</v>
      </c>
      <c r="V4490" s="2">
        <f t="shared" ref="V4490:V4553" si="2383">(E4490*(R4490-1))</f>
        <v>31338.633230302807</v>
      </c>
      <c r="W4490" s="2">
        <f t="shared" ref="W4490:W4553" si="2384">(C4490+U4490+V4490)</f>
        <v>119334.64955002155</v>
      </c>
      <c r="X4490" s="17">
        <f t="shared" ref="X4490:X4553" si="2385">IF(VLOOKUP(A4490,AN$10:AU$190,8)=VLOOKUP(A4489,AN$10:AU$190,8),0,VLOOKUP(A4490,AN$10:AU$190,8))</f>
        <v>0</v>
      </c>
      <c r="Y4490" s="2">
        <f t="shared" ref="Y4490:Y4553" si="2386">IF(X4490&gt;0,VLOOKUP(A4490,AN$12:AR$190,5),0)</f>
        <v>0</v>
      </c>
      <c r="Z4490" s="72">
        <f t="shared" ref="Z4490:Z4553" si="2387">IF(X4490&gt;0,VLOOKUP($A4490,$AN$10:$AS$190,6),0)</f>
        <v>0</v>
      </c>
      <c r="AA4490" s="2">
        <f t="shared" si="2373"/>
        <v>0</v>
      </c>
      <c r="AB4490" s="12">
        <f t="shared" si="2362"/>
        <v>4.6600000000000003E-2</v>
      </c>
      <c r="AC4490" s="17">
        <f t="shared" ref="AC4490:AC4553" si="2388">N4490</f>
        <v>4</v>
      </c>
      <c r="AD4490" s="17">
        <v>252</v>
      </c>
      <c r="AE4490" s="13">
        <f t="shared" si="2366"/>
        <v>1.0007232269999999</v>
      </c>
      <c r="AF4490" s="2">
        <f t="shared" si="2374"/>
        <v>87.709863080000005</v>
      </c>
      <c r="AG4490" s="2">
        <f t="shared" ref="AG4490:AG4553" si="2389">TRUNC((W4490*(AE4490-1)),8)</f>
        <v>86.306040589999995</v>
      </c>
      <c r="AH4490" s="3">
        <f t="shared" ref="AH4490:AH4553" si="2390">IF(AA4490&gt;0,AA4490+AF4490,0)</f>
        <v>0</v>
      </c>
      <c r="AI4490" s="4" t="str">
        <f t="shared" si="2367"/>
        <v>A+J=</v>
      </c>
      <c r="AJ4490" s="11">
        <f t="shared" si="2363"/>
        <v>45671</v>
      </c>
      <c r="AQ4490" s="53"/>
      <c r="AR4490" s="53"/>
    </row>
    <row r="4491" spans="1:44" x14ac:dyDescent="0.2">
      <c r="A4491" s="158">
        <f t="shared" ref="A4491:A4554" si="2391">(A4490+1)</f>
        <v>45647</v>
      </c>
      <c r="B4491" s="2">
        <f t="shared" si="2375"/>
        <v>119411.03573731273</v>
      </c>
      <c r="C4491" s="2">
        <f t="shared" ref="C4491:C4554" si="2392">TRUNC(IF(X4490&gt;0,VLOOKUP(A4490,$AN$12:$AO$190,2),C4490),8)</f>
        <v>77535.695894160002</v>
      </c>
      <c r="D4491" s="2">
        <f>SUM(Y4491:Y$4727)</f>
        <v>18542.48023985</v>
      </c>
      <c r="E4491" s="73">
        <f t="shared" si="2376"/>
        <v>58993.215654309999</v>
      </c>
      <c r="F4491" s="88">
        <f t="shared" si="2369"/>
        <v>6455.85</v>
      </c>
      <c r="G4491" s="3">
        <f>IF(AND(N4491=1,N4490&gt;1),VLOOKUP(A4490,[1]Plan1!$BK$81:$BM$259,3),G4490)</f>
        <v>6413.24</v>
      </c>
      <c r="H4491" s="11">
        <f t="shared" si="2370"/>
        <v>45582</v>
      </c>
      <c r="I4491" s="11">
        <f t="shared" si="2371"/>
        <v>45613</v>
      </c>
      <c r="J4491" s="12">
        <f t="shared" si="2377"/>
        <v>-6.6002153085962245E-3</v>
      </c>
      <c r="K4491" s="11">
        <f t="shared" ref="K4491:K4554" si="2393">IF(DAY(A4491)=14,VLOOKUP(A4491,AR$194:AW$373,4),K4490)</f>
        <v>45671</v>
      </c>
      <c r="L4491" s="11">
        <f t="shared" si="2378"/>
        <v>45671</v>
      </c>
      <c r="M4491" s="1">
        <f t="shared" si="2364"/>
        <v>19</v>
      </c>
      <c r="N4491" s="1">
        <f t="shared" si="2379"/>
        <v>5</v>
      </c>
      <c r="O4491" s="2">
        <f t="shared" si="2380"/>
        <v>0.99825885999999997</v>
      </c>
      <c r="P4491" s="13">
        <f t="shared" si="2372"/>
        <v>0.99339977999999995</v>
      </c>
      <c r="Q4491" s="13">
        <f t="shared" si="2365"/>
        <v>1.5333605790062186</v>
      </c>
      <c r="R4491" s="2">
        <f t="shared" si="2368"/>
        <v>1.53069078</v>
      </c>
      <c r="S4491" s="2">
        <f t="shared" ref="S4491:S4554" si="2394">IF(AND(X4491&gt;0,MONTH(A4491)=9),R4491,S4490)</f>
        <v>1.5641273600000001</v>
      </c>
      <c r="T4491" s="2">
        <f t="shared" si="2381"/>
        <v>121275.70332469</v>
      </c>
      <c r="U4491" s="2">
        <f t="shared" si="2382"/>
        <v>10460.320425558748</v>
      </c>
      <c r="V4491" s="2">
        <f t="shared" si="2383"/>
        <v>31307.155630293986</v>
      </c>
      <c r="W4491" s="2">
        <f t="shared" si="2384"/>
        <v>119303.17195001274</v>
      </c>
      <c r="X4491" s="17">
        <f t="shared" si="2385"/>
        <v>0</v>
      </c>
      <c r="Y4491" s="2">
        <f t="shared" si="2386"/>
        <v>0</v>
      </c>
      <c r="Z4491" s="72">
        <f t="shared" si="2387"/>
        <v>0</v>
      </c>
      <c r="AA4491" s="2">
        <f t="shared" si="2373"/>
        <v>0</v>
      </c>
      <c r="AB4491" s="12">
        <f t="shared" ref="AB4491:AB4554" si="2395">(AB4490)</f>
        <v>4.6600000000000003E-2</v>
      </c>
      <c r="AC4491" s="17">
        <f t="shared" si="2388"/>
        <v>5</v>
      </c>
      <c r="AD4491" s="17">
        <v>252</v>
      </c>
      <c r="AE4491" s="13">
        <f t="shared" si="2366"/>
        <v>1.000904115</v>
      </c>
      <c r="AF4491" s="2">
        <f t="shared" si="2374"/>
        <v>109.64718250999999</v>
      </c>
      <c r="AG4491" s="2">
        <f t="shared" si="2389"/>
        <v>107.8637873</v>
      </c>
      <c r="AH4491" s="3">
        <f t="shared" si="2390"/>
        <v>0</v>
      </c>
      <c r="AI4491" s="4" t="str">
        <f t="shared" si="2367"/>
        <v>A+J=</v>
      </c>
      <c r="AJ4491" s="11">
        <f t="shared" ref="AJ4491:AJ4554" si="2396">IF(X4490&gt;0,VLOOKUP(A4490,$AN$10:$AW$190,9),AJ4490)</f>
        <v>45671</v>
      </c>
      <c r="AQ4491" s="53"/>
      <c r="AR4491" s="53"/>
    </row>
    <row r="4492" spans="1:44" x14ac:dyDescent="0.2">
      <c r="A4492" s="158">
        <f t="shared" si="2391"/>
        <v>45648</v>
      </c>
      <c r="B4492" s="2">
        <f t="shared" si="2375"/>
        <v>119411.03573731273</v>
      </c>
      <c r="C4492" s="2">
        <f t="shared" si="2392"/>
        <v>77535.695894160002</v>
      </c>
      <c r="D4492" s="2">
        <f>SUM(Y4492:Y$4727)</f>
        <v>18542.48023985</v>
      </c>
      <c r="E4492" s="73">
        <f t="shared" si="2376"/>
        <v>58993.215654309999</v>
      </c>
      <c r="F4492" s="88">
        <f t="shared" si="2369"/>
        <v>6455.85</v>
      </c>
      <c r="G4492" s="3">
        <f>IF(AND(N4492=1,N4491&gt;1),VLOOKUP(A4491,[1]Plan1!$BK$81:$BM$259,3),G4491)</f>
        <v>6413.24</v>
      </c>
      <c r="H4492" s="11">
        <f t="shared" si="2370"/>
        <v>45582</v>
      </c>
      <c r="I4492" s="11">
        <f t="shared" si="2371"/>
        <v>45613</v>
      </c>
      <c r="J4492" s="12">
        <f t="shared" si="2377"/>
        <v>-6.6002153085962245E-3</v>
      </c>
      <c r="K4492" s="11">
        <f t="shared" si="2393"/>
        <v>45671</v>
      </c>
      <c r="L4492" s="11">
        <f t="shared" si="2378"/>
        <v>45671</v>
      </c>
      <c r="M4492" s="1">
        <f t="shared" si="2364"/>
        <v>19</v>
      </c>
      <c r="N4492" s="1">
        <f t="shared" si="2379"/>
        <v>5</v>
      </c>
      <c r="O4492" s="2">
        <f t="shared" si="2380"/>
        <v>0.99825885999999997</v>
      </c>
      <c r="P4492" s="13">
        <f t="shared" si="2372"/>
        <v>0.99339977999999995</v>
      </c>
      <c r="Q4492" s="13">
        <f t="shared" si="2365"/>
        <v>1.5333605790062186</v>
      </c>
      <c r="R4492" s="2">
        <f t="shared" si="2368"/>
        <v>1.53069078</v>
      </c>
      <c r="S4492" s="2">
        <f t="shared" si="2394"/>
        <v>1.5641273600000001</v>
      </c>
      <c r="T4492" s="2">
        <f t="shared" si="2381"/>
        <v>121275.70332469</v>
      </c>
      <c r="U4492" s="2">
        <f t="shared" si="2382"/>
        <v>10460.320425558748</v>
      </c>
      <c r="V4492" s="2">
        <f t="shared" si="2383"/>
        <v>31307.155630293986</v>
      </c>
      <c r="W4492" s="2">
        <f t="shared" si="2384"/>
        <v>119303.17195001274</v>
      </c>
      <c r="X4492" s="17">
        <f t="shared" si="2385"/>
        <v>0</v>
      </c>
      <c r="Y4492" s="2">
        <f t="shared" si="2386"/>
        <v>0</v>
      </c>
      <c r="Z4492" s="72">
        <f t="shared" si="2387"/>
        <v>0</v>
      </c>
      <c r="AA4492" s="2">
        <f t="shared" si="2373"/>
        <v>0</v>
      </c>
      <c r="AB4492" s="12">
        <f t="shared" si="2395"/>
        <v>4.6600000000000003E-2</v>
      </c>
      <c r="AC4492" s="17">
        <f t="shared" si="2388"/>
        <v>5</v>
      </c>
      <c r="AD4492" s="17">
        <v>252</v>
      </c>
      <c r="AE4492" s="13">
        <f t="shared" si="2366"/>
        <v>1.000904115</v>
      </c>
      <c r="AF4492" s="2">
        <f t="shared" si="2374"/>
        <v>109.64718250999999</v>
      </c>
      <c r="AG4492" s="2">
        <f t="shared" si="2389"/>
        <v>107.8637873</v>
      </c>
      <c r="AH4492" s="3">
        <f t="shared" si="2390"/>
        <v>0</v>
      </c>
      <c r="AI4492" s="4" t="str">
        <f t="shared" si="2367"/>
        <v>A+J=</v>
      </c>
      <c r="AJ4492" s="11">
        <f t="shared" si="2396"/>
        <v>45671</v>
      </c>
      <c r="AQ4492" s="53"/>
      <c r="AR4492" s="53"/>
    </row>
    <row r="4493" spans="1:44" x14ac:dyDescent="0.2">
      <c r="A4493" s="158">
        <f t="shared" si="2391"/>
        <v>45649</v>
      </c>
      <c r="B4493" s="2">
        <f t="shared" si="2375"/>
        <v>119411.03573731273</v>
      </c>
      <c r="C4493" s="2">
        <f t="shared" si="2392"/>
        <v>77535.695894160002</v>
      </c>
      <c r="D4493" s="2">
        <f>SUM(Y4493:Y$4727)</f>
        <v>18542.48023985</v>
      </c>
      <c r="E4493" s="73">
        <f t="shared" si="2376"/>
        <v>58993.215654309999</v>
      </c>
      <c r="F4493" s="88">
        <f t="shared" si="2369"/>
        <v>6455.85</v>
      </c>
      <c r="G4493" s="3">
        <f>IF(AND(N4493=1,N4492&gt;1),VLOOKUP(A4492,[1]Plan1!$BK$81:$BM$259,3),G4492)</f>
        <v>6413.24</v>
      </c>
      <c r="H4493" s="11">
        <f t="shared" si="2370"/>
        <v>45582</v>
      </c>
      <c r="I4493" s="11">
        <f t="shared" si="2371"/>
        <v>45613</v>
      </c>
      <c r="J4493" s="12">
        <f t="shared" si="2377"/>
        <v>-6.6002153085962245E-3</v>
      </c>
      <c r="K4493" s="11">
        <f t="shared" si="2393"/>
        <v>45671</v>
      </c>
      <c r="L4493" s="11">
        <f t="shared" si="2378"/>
        <v>45671</v>
      </c>
      <c r="M4493" s="1">
        <f t="shared" si="2364"/>
        <v>19</v>
      </c>
      <c r="N4493" s="1">
        <f t="shared" si="2379"/>
        <v>5</v>
      </c>
      <c r="O4493" s="2">
        <f t="shared" si="2380"/>
        <v>0.99825885999999997</v>
      </c>
      <c r="P4493" s="13">
        <f t="shared" si="2372"/>
        <v>0.99339977999999995</v>
      </c>
      <c r="Q4493" s="13">
        <f t="shared" si="2365"/>
        <v>1.5333605790062186</v>
      </c>
      <c r="R4493" s="2">
        <f t="shared" si="2368"/>
        <v>1.53069078</v>
      </c>
      <c r="S4493" s="2">
        <f t="shared" si="2394"/>
        <v>1.5641273600000001</v>
      </c>
      <c r="T4493" s="2">
        <f t="shared" si="2381"/>
        <v>121275.70332469</v>
      </c>
      <c r="U4493" s="2">
        <f t="shared" si="2382"/>
        <v>10460.320425558748</v>
      </c>
      <c r="V4493" s="2">
        <f t="shared" si="2383"/>
        <v>31307.155630293986</v>
      </c>
      <c r="W4493" s="2">
        <f t="shared" si="2384"/>
        <v>119303.17195001274</v>
      </c>
      <c r="X4493" s="17">
        <f t="shared" si="2385"/>
        <v>0</v>
      </c>
      <c r="Y4493" s="2">
        <f t="shared" si="2386"/>
        <v>0</v>
      </c>
      <c r="Z4493" s="72">
        <f t="shared" si="2387"/>
        <v>0</v>
      </c>
      <c r="AA4493" s="2">
        <f t="shared" si="2373"/>
        <v>0</v>
      </c>
      <c r="AB4493" s="12">
        <f t="shared" si="2395"/>
        <v>4.6600000000000003E-2</v>
      </c>
      <c r="AC4493" s="17">
        <f t="shared" si="2388"/>
        <v>5</v>
      </c>
      <c r="AD4493" s="17">
        <v>252</v>
      </c>
      <c r="AE4493" s="13">
        <f t="shared" si="2366"/>
        <v>1.000904115</v>
      </c>
      <c r="AF4493" s="2">
        <f t="shared" si="2374"/>
        <v>109.64718250999999</v>
      </c>
      <c r="AG4493" s="2">
        <f t="shared" si="2389"/>
        <v>107.8637873</v>
      </c>
      <c r="AH4493" s="3">
        <f t="shared" si="2390"/>
        <v>0</v>
      </c>
      <c r="AI4493" s="4" t="str">
        <f t="shared" si="2367"/>
        <v>A+J=</v>
      </c>
      <c r="AJ4493" s="11">
        <f t="shared" si="2396"/>
        <v>45671</v>
      </c>
      <c r="AQ4493" s="53"/>
      <c r="AR4493" s="53"/>
    </row>
    <row r="4494" spans="1:44" x14ac:dyDescent="0.2">
      <c r="A4494" s="158">
        <f t="shared" si="2391"/>
        <v>45650</v>
      </c>
      <c r="B4494" s="2">
        <f t="shared" si="2375"/>
        <v>119401.11847188057</v>
      </c>
      <c r="C4494" s="2">
        <f t="shared" si="2392"/>
        <v>77535.695894160002</v>
      </c>
      <c r="D4494" s="2">
        <f>SUM(Y4494:Y$4727)</f>
        <v>18542.48023985</v>
      </c>
      <c r="E4494" s="73">
        <f t="shared" si="2376"/>
        <v>58993.215654309999</v>
      </c>
      <c r="F4494" s="88">
        <f t="shared" si="2369"/>
        <v>6455.85</v>
      </c>
      <c r="G4494" s="3">
        <f>IF(AND(N4494=1,N4493&gt;1),VLOOKUP(A4493,[1]Plan1!$BK$81:$BM$259,3),G4493)</f>
        <v>6413.24</v>
      </c>
      <c r="H4494" s="11">
        <f t="shared" si="2370"/>
        <v>45582</v>
      </c>
      <c r="I4494" s="11">
        <f t="shared" si="2371"/>
        <v>45613</v>
      </c>
      <c r="J4494" s="12">
        <f t="shared" si="2377"/>
        <v>-6.6002153085962245E-3</v>
      </c>
      <c r="K4494" s="11">
        <f t="shared" si="2393"/>
        <v>45671</v>
      </c>
      <c r="L4494" s="11">
        <f t="shared" si="2378"/>
        <v>45671</v>
      </c>
      <c r="M4494" s="1">
        <f t="shared" si="2364"/>
        <v>19</v>
      </c>
      <c r="N4494" s="1">
        <f t="shared" si="2379"/>
        <v>6</v>
      </c>
      <c r="O4494" s="2">
        <f t="shared" si="2380"/>
        <v>0.99791099000000005</v>
      </c>
      <c r="P4494" s="13">
        <f t="shared" si="2372"/>
        <v>0.99339977999999995</v>
      </c>
      <c r="Q4494" s="13">
        <f t="shared" si="2365"/>
        <v>1.5333605790062186</v>
      </c>
      <c r="R4494" s="2">
        <f t="shared" si="2368"/>
        <v>1.53015737</v>
      </c>
      <c r="S4494" s="2">
        <f t="shared" si="2394"/>
        <v>1.5641273600000001</v>
      </c>
      <c r="T4494" s="2">
        <f t="shared" si="2381"/>
        <v>121275.70332469</v>
      </c>
      <c r="U4494" s="2">
        <f t="shared" si="2382"/>
        <v>10460.320425558748</v>
      </c>
      <c r="V4494" s="2">
        <f t="shared" si="2383"/>
        <v>31275.688059131815</v>
      </c>
      <c r="W4494" s="2">
        <f t="shared" si="2384"/>
        <v>119271.70437885057</v>
      </c>
      <c r="X4494" s="17">
        <f t="shared" si="2385"/>
        <v>0</v>
      </c>
      <c r="Y4494" s="2">
        <f t="shared" si="2386"/>
        <v>0</v>
      </c>
      <c r="Z4494" s="72">
        <f t="shared" si="2387"/>
        <v>0</v>
      </c>
      <c r="AA4494" s="2">
        <f t="shared" si="2373"/>
        <v>0</v>
      </c>
      <c r="AB4494" s="12">
        <f t="shared" si="2395"/>
        <v>4.6600000000000003E-2</v>
      </c>
      <c r="AC4494" s="17">
        <f t="shared" si="2388"/>
        <v>6</v>
      </c>
      <c r="AD4494" s="17">
        <v>252</v>
      </c>
      <c r="AE4494" s="13">
        <f t="shared" si="2366"/>
        <v>1.0010850360000001</v>
      </c>
      <c r="AF4494" s="2">
        <f t="shared" si="2374"/>
        <v>131.58850403</v>
      </c>
      <c r="AG4494" s="2">
        <f t="shared" si="2389"/>
        <v>129.41409303</v>
      </c>
      <c r="AH4494" s="3">
        <f t="shared" si="2390"/>
        <v>0</v>
      </c>
      <c r="AI4494" s="4" t="str">
        <f t="shared" si="2367"/>
        <v>A+J=</v>
      </c>
      <c r="AJ4494" s="11">
        <f t="shared" si="2396"/>
        <v>45671</v>
      </c>
      <c r="AQ4494" s="53"/>
      <c r="AR4494" s="53"/>
    </row>
    <row r="4495" spans="1:44" x14ac:dyDescent="0.2">
      <c r="A4495" s="158">
        <f t="shared" si="2391"/>
        <v>45651</v>
      </c>
      <c r="B4495" s="2">
        <f t="shared" si="2375"/>
        <v>119391.20556866153</v>
      </c>
      <c r="C4495" s="2">
        <f t="shared" si="2392"/>
        <v>77535.695894160002</v>
      </c>
      <c r="D4495" s="2">
        <f>SUM(Y4495:Y$4727)</f>
        <v>18542.48023985</v>
      </c>
      <c r="E4495" s="73">
        <f t="shared" si="2376"/>
        <v>58993.215654309999</v>
      </c>
      <c r="F4495" s="88">
        <f t="shared" si="2369"/>
        <v>6455.85</v>
      </c>
      <c r="G4495" s="3">
        <f>IF(AND(N4495=1,N4494&gt;1),VLOOKUP(A4494,[1]Plan1!$BK$81:$BM$259,3),G4494)</f>
        <v>6413.24</v>
      </c>
      <c r="H4495" s="11">
        <f t="shared" si="2370"/>
        <v>45582</v>
      </c>
      <c r="I4495" s="11">
        <f t="shared" si="2371"/>
        <v>45613</v>
      </c>
      <c r="J4495" s="12">
        <f t="shared" si="2377"/>
        <v>-6.6002153085962245E-3</v>
      </c>
      <c r="K4495" s="11">
        <f t="shared" si="2393"/>
        <v>45671</v>
      </c>
      <c r="L4495" s="11">
        <f t="shared" si="2378"/>
        <v>45671</v>
      </c>
      <c r="M4495" s="1">
        <f t="shared" si="2364"/>
        <v>19</v>
      </c>
      <c r="N4495" s="1">
        <f t="shared" si="2379"/>
        <v>7</v>
      </c>
      <c r="O4495" s="2">
        <f t="shared" si="2380"/>
        <v>0.99756325000000001</v>
      </c>
      <c r="P4495" s="13">
        <f t="shared" si="2372"/>
        <v>0.99339977999999995</v>
      </c>
      <c r="Q4495" s="13">
        <f t="shared" si="2365"/>
        <v>1.5333605790062186</v>
      </c>
      <c r="R4495" s="2">
        <f t="shared" si="2368"/>
        <v>1.52962416</v>
      </c>
      <c r="S4495" s="2">
        <f t="shared" si="2394"/>
        <v>1.5641273600000001</v>
      </c>
      <c r="T4495" s="2">
        <f t="shared" si="2381"/>
        <v>121275.70332469</v>
      </c>
      <c r="U4495" s="2">
        <f t="shared" si="2382"/>
        <v>10460.320425558748</v>
      </c>
      <c r="V4495" s="2">
        <f t="shared" si="2383"/>
        <v>31244.232286612783</v>
      </c>
      <c r="W4495" s="2">
        <f t="shared" si="2384"/>
        <v>119240.24860633153</v>
      </c>
      <c r="X4495" s="17">
        <f t="shared" si="2385"/>
        <v>0</v>
      </c>
      <c r="Y4495" s="2">
        <f t="shared" si="2386"/>
        <v>0</v>
      </c>
      <c r="Z4495" s="72">
        <f t="shared" si="2387"/>
        <v>0</v>
      </c>
      <c r="AA4495" s="2">
        <f t="shared" si="2373"/>
        <v>0</v>
      </c>
      <c r="AB4495" s="12">
        <f t="shared" si="2395"/>
        <v>4.6600000000000003E-2</v>
      </c>
      <c r="AC4495" s="17">
        <f t="shared" si="2388"/>
        <v>7</v>
      </c>
      <c r="AD4495" s="17">
        <v>252</v>
      </c>
      <c r="AE4495" s="13">
        <f t="shared" si="2366"/>
        <v>1.0012659900000001</v>
      </c>
      <c r="AF4495" s="2">
        <f t="shared" si="2374"/>
        <v>153.53382765000001</v>
      </c>
      <c r="AG4495" s="2">
        <f t="shared" si="2389"/>
        <v>150.95696233000001</v>
      </c>
      <c r="AH4495" s="3">
        <f t="shared" si="2390"/>
        <v>0</v>
      </c>
      <c r="AI4495" s="4" t="str">
        <f t="shared" si="2367"/>
        <v>A+J=</v>
      </c>
      <c r="AJ4495" s="11">
        <f t="shared" si="2396"/>
        <v>45671</v>
      </c>
      <c r="AQ4495" s="53"/>
      <c r="AR4495" s="53"/>
    </row>
    <row r="4496" spans="1:44" x14ac:dyDescent="0.2">
      <c r="A4496" s="158">
        <f t="shared" si="2391"/>
        <v>45652</v>
      </c>
      <c r="B4496" s="2">
        <f t="shared" si="2375"/>
        <v>119391.20556866153</v>
      </c>
      <c r="C4496" s="2">
        <f t="shared" si="2392"/>
        <v>77535.695894160002</v>
      </c>
      <c r="D4496" s="2">
        <f>SUM(Y4496:Y$4727)</f>
        <v>18542.48023985</v>
      </c>
      <c r="E4496" s="73">
        <f t="shared" si="2376"/>
        <v>58993.215654309999</v>
      </c>
      <c r="F4496" s="88">
        <f t="shared" si="2369"/>
        <v>6455.85</v>
      </c>
      <c r="G4496" s="3">
        <f>IF(AND(N4496=1,N4495&gt;1),VLOOKUP(A4495,[1]Plan1!$BK$81:$BM$259,3),G4495)</f>
        <v>6413.24</v>
      </c>
      <c r="H4496" s="11">
        <f t="shared" si="2370"/>
        <v>45582</v>
      </c>
      <c r="I4496" s="11">
        <f t="shared" si="2371"/>
        <v>45613</v>
      </c>
      <c r="J4496" s="12">
        <f t="shared" si="2377"/>
        <v>-6.6002153085962245E-3</v>
      </c>
      <c r="K4496" s="11">
        <f t="shared" si="2393"/>
        <v>45671</v>
      </c>
      <c r="L4496" s="11">
        <f t="shared" si="2378"/>
        <v>45671</v>
      </c>
      <c r="M4496" s="1">
        <f t="shared" si="2364"/>
        <v>19</v>
      </c>
      <c r="N4496" s="1">
        <f t="shared" si="2379"/>
        <v>7</v>
      </c>
      <c r="O4496" s="2">
        <f t="shared" si="2380"/>
        <v>0.99756325000000001</v>
      </c>
      <c r="P4496" s="13">
        <f t="shared" si="2372"/>
        <v>0.99339977999999995</v>
      </c>
      <c r="Q4496" s="13">
        <f t="shared" si="2365"/>
        <v>1.5333605790062186</v>
      </c>
      <c r="R4496" s="2">
        <f t="shared" si="2368"/>
        <v>1.52962416</v>
      </c>
      <c r="S4496" s="2">
        <f t="shared" si="2394"/>
        <v>1.5641273600000001</v>
      </c>
      <c r="T4496" s="2">
        <f t="shared" si="2381"/>
        <v>121275.70332469</v>
      </c>
      <c r="U4496" s="2">
        <f t="shared" si="2382"/>
        <v>10460.320425558748</v>
      </c>
      <c r="V4496" s="2">
        <f t="shared" si="2383"/>
        <v>31244.232286612783</v>
      </c>
      <c r="W4496" s="2">
        <f t="shared" si="2384"/>
        <v>119240.24860633153</v>
      </c>
      <c r="X4496" s="17">
        <f t="shared" si="2385"/>
        <v>0</v>
      </c>
      <c r="Y4496" s="2">
        <f t="shared" si="2386"/>
        <v>0</v>
      </c>
      <c r="Z4496" s="72">
        <f t="shared" si="2387"/>
        <v>0</v>
      </c>
      <c r="AA4496" s="2">
        <f t="shared" si="2373"/>
        <v>0</v>
      </c>
      <c r="AB4496" s="12">
        <f t="shared" si="2395"/>
        <v>4.6600000000000003E-2</v>
      </c>
      <c r="AC4496" s="17">
        <f t="shared" si="2388"/>
        <v>7</v>
      </c>
      <c r="AD4496" s="17">
        <v>252</v>
      </c>
      <c r="AE4496" s="13">
        <f t="shared" si="2366"/>
        <v>1.0012659900000001</v>
      </c>
      <c r="AF4496" s="2">
        <f t="shared" si="2374"/>
        <v>153.53382765000001</v>
      </c>
      <c r="AG4496" s="2">
        <f t="shared" si="2389"/>
        <v>150.95696233000001</v>
      </c>
      <c r="AH4496" s="3">
        <f t="shared" si="2390"/>
        <v>0</v>
      </c>
      <c r="AI4496" s="4" t="str">
        <f t="shared" si="2367"/>
        <v>A+J=</v>
      </c>
      <c r="AJ4496" s="11">
        <f t="shared" si="2396"/>
        <v>45671</v>
      </c>
      <c r="AQ4496" s="53"/>
      <c r="AR4496" s="53"/>
    </row>
    <row r="4497" spans="1:44" x14ac:dyDescent="0.2">
      <c r="A4497" s="158">
        <f t="shared" si="2391"/>
        <v>45653</v>
      </c>
      <c r="B4497" s="2">
        <f t="shared" si="2375"/>
        <v>119381.29573017132</v>
      </c>
      <c r="C4497" s="2">
        <f t="shared" si="2392"/>
        <v>77535.695894160002</v>
      </c>
      <c r="D4497" s="2">
        <f>SUM(Y4497:Y$4727)</f>
        <v>18542.48023985</v>
      </c>
      <c r="E4497" s="73">
        <f t="shared" si="2376"/>
        <v>58993.215654309999</v>
      </c>
      <c r="F4497" s="88">
        <f t="shared" si="2369"/>
        <v>6455.85</v>
      </c>
      <c r="G4497" s="3">
        <f>IF(AND(N4497=1,N4496&gt;1),VLOOKUP(A4496,[1]Plan1!$BK$81:$BM$259,3),G4496)</f>
        <v>6413.24</v>
      </c>
      <c r="H4497" s="11">
        <f t="shared" si="2370"/>
        <v>45582</v>
      </c>
      <c r="I4497" s="11">
        <f t="shared" si="2371"/>
        <v>45613</v>
      </c>
      <c r="J4497" s="12">
        <f t="shared" si="2377"/>
        <v>-6.6002153085962245E-3</v>
      </c>
      <c r="K4497" s="11">
        <f t="shared" si="2393"/>
        <v>45671</v>
      </c>
      <c r="L4497" s="11">
        <f t="shared" si="2378"/>
        <v>45671</v>
      </c>
      <c r="M4497" s="1">
        <f t="shared" si="2364"/>
        <v>19</v>
      </c>
      <c r="N4497" s="1">
        <f t="shared" si="2379"/>
        <v>8</v>
      </c>
      <c r="O4497" s="2">
        <f t="shared" si="2380"/>
        <v>0.99721563000000002</v>
      </c>
      <c r="P4497" s="13">
        <f t="shared" si="2372"/>
        <v>0.99339977999999995</v>
      </c>
      <c r="Q4497" s="13">
        <f t="shared" si="2365"/>
        <v>1.5333605790062186</v>
      </c>
      <c r="R4497" s="2">
        <f t="shared" si="2368"/>
        <v>1.5290911300000001</v>
      </c>
      <c r="S4497" s="2">
        <f t="shared" si="2394"/>
        <v>1.5641273600000001</v>
      </c>
      <c r="T4497" s="2">
        <f t="shared" si="2381"/>
        <v>121275.70332469</v>
      </c>
      <c r="U4497" s="2">
        <f t="shared" si="2382"/>
        <v>10460.320425558748</v>
      </c>
      <c r="V4497" s="2">
        <f t="shared" si="2383"/>
        <v>31212.787132872571</v>
      </c>
      <c r="W4497" s="2">
        <f t="shared" si="2384"/>
        <v>119208.80345259132</v>
      </c>
      <c r="X4497" s="17">
        <f t="shared" si="2385"/>
        <v>0</v>
      </c>
      <c r="Y4497" s="2">
        <f t="shared" si="2386"/>
        <v>0</v>
      </c>
      <c r="Z4497" s="72">
        <f t="shared" si="2387"/>
        <v>0</v>
      </c>
      <c r="AA4497" s="2">
        <f t="shared" si="2373"/>
        <v>0</v>
      </c>
      <c r="AB4497" s="12">
        <f t="shared" si="2395"/>
        <v>4.6600000000000003E-2</v>
      </c>
      <c r="AC4497" s="17">
        <f t="shared" si="2388"/>
        <v>8</v>
      </c>
      <c r="AD4497" s="17">
        <v>252</v>
      </c>
      <c r="AE4497" s="13">
        <f t="shared" si="2366"/>
        <v>1.001446976</v>
      </c>
      <c r="AF4497" s="2">
        <f t="shared" si="2374"/>
        <v>175.48303208999999</v>
      </c>
      <c r="AG4497" s="2">
        <f t="shared" si="2389"/>
        <v>172.49227758000001</v>
      </c>
      <c r="AH4497" s="3">
        <f t="shared" si="2390"/>
        <v>0</v>
      </c>
      <c r="AI4497" s="4" t="str">
        <f t="shared" si="2367"/>
        <v>A+J=</v>
      </c>
      <c r="AJ4497" s="11">
        <f t="shared" si="2396"/>
        <v>45671</v>
      </c>
      <c r="AQ4497" s="53"/>
      <c r="AR4497" s="53"/>
    </row>
    <row r="4498" spans="1:44" x14ac:dyDescent="0.2">
      <c r="A4498" s="158">
        <f t="shared" si="2391"/>
        <v>45654</v>
      </c>
      <c r="B4498" s="2">
        <f t="shared" si="2375"/>
        <v>119371.38978840208</v>
      </c>
      <c r="C4498" s="2">
        <f t="shared" si="2392"/>
        <v>77535.695894160002</v>
      </c>
      <c r="D4498" s="2">
        <f>SUM(Y4498:Y$4727)</f>
        <v>18542.48023985</v>
      </c>
      <c r="E4498" s="73">
        <f t="shared" si="2376"/>
        <v>58993.215654309999</v>
      </c>
      <c r="F4498" s="88">
        <f t="shared" si="2369"/>
        <v>6455.85</v>
      </c>
      <c r="G4498" s="3">
        <f>IF(AND(N4498=1,N4497&gt;1),VLOOKUP(A4497,[1]Plan1!$BK$81:$BM$259,3),G4497)</f>
        <v>6413.24</v>
      </c>
      <c r="H4498" s="11">
        <f t="shared" si="2370"/>
        <v>45582</v>
      </c>
      <c r="I4498" s="11">
        <f t="shared" si="2371"/>
        <v>45613</v>
      </c>
      <c r="J4498" s="12">
        <f t="shared" si="2377"/>
        <v>-6.6002153085962245E-3</v>
      </c>
      <c r="K4498" s="11">
        <f t="shared" si="2393"/>
        <v>45671</v>
      </c>
      <c r="L4498" s="11">
        <f t="shared" si="2378"/>
        <v>45671</v>
      </c>
      <c r="M4498" s="1">
        <f t="shared" si="2364"/>
        <v>19</v>
      </c>
      <c r="N4498" s="1">
        <f t="shared" si="2379"/>
        <v>9</v>
      </c>
      <c r="O4498" s="2">
        <f t="shared" si="2380"/>
        <v>0.99686812999999996</v>
      </c>
      <c r="P4498" s="13">
        <f t="shared" si="2372"/>
        <v>0.99339977999999995</v>
      </c>
      <c r="Q4498" s="13">
        <f t="shared" si="2365"/>
        <v>1.5333605790062186</v>
      </c>
      <c r="R4498" s="2">
        <f t="shared" si="2368"/>
        <v>1.5285582900000001</v>
      </c>
      <c r="S4498" s="2">
        <f t="shared" si="2394"/>
        <v>1.5641273600000001</v>
      </c>
      <c r="T4498" s="2">
        <f t="shared" si="2381"/>
        <v>121275.70332469</v>
      </c>
      <c r="U4498" s="2">
        <f t="shared" si="2382"/>
        <v>10460.320425558748</v>
      </c>
      <c r="V4498" s="2">
        <f t="shared" si="2383"/>
        <v>31181.353187843331</v>
      </c>
      <c r="W4498" s="2">
        <f t="shared" si="2384"/>
        <v>119177.36950756208</v>
      </c>
      <c r="X4498" s="17">
        <f t="shared" si="2385"/>
        <v>0</v>
      </c>
      <c r="Y4498" s="2">
        <f t="shared" si="2386"/>
        <v>0</v>
      </c>
      <c r="Z4498" s="72">
        <f t="shared" si="2387"/>
        <v>0</v>
      </c>
      <c r="AA4498" s="2">
        <f t="shared" si="2373"/>
        <v>0</v>
      </c>
      <c r="AB4498" s="12">
        <f t="shared" si="2395"/>
        <v>4.6600000000000003E-2</v>
      </c>
      <c r="AC4498" s="17">
        <f t="shared" si="2388"/>
        <v>9</v>
      </c>
      <c r="AD4498" s="17">
        <v>252</v>
      </c>
      <c r="AE4498" s="13">
        <f t="shared" si="2366"/>
        <v>1.0016279960000001</v>
      </c>
      <c r="AF4498" s="2">
        <f t="shared" si="2374"/>
        <v>197.43635990000001</v>
      </c>
      <c r="AG4498" s="2">
        <f t="shared" si="2389"/>
        <v>194.02028084</v>
      </c>
      <c r="AH4498" s="3">
        <f t="shared" si="2390"/>
        <v>0</v>
      </c>
      <c r="AI4498" s="4" t="str">
        <f t="shared" si="2367"/>
        <v>A+J=</v>
      </c>
      <c r="AJ4498" s="11">
        <f t="shared" si="2396"/>
        <v>45671</v>
      </c>
      <c r="AQ4498" s="53"/>
      <c r="AR4498" s="53"/>
    </row>
    <row r="4499" spans="1:44" x14ac:dyDescent="0.2">
      <c r="A4499" s="158">
        <f t="shared" si="2391"/>
        <v>45655</v>
      </c>
      <c r="B4499" s="2">
        <f t="shared" si="2375"/>
        <v>119371.38978840208</v>
      </c>
      <c r="C4499" s="2">
        <f t="shared" si="2392"/>
        <v>77535.695894160002</v>
      </c>
      <c r="D4499" s="2">
        <f>SUM(Y4499:Y$4727)</f>
        <v>18542.48023985</v>
      </c>
      <c r="E4499" s="73">
        <f t="shared" si="2376"/>
        <v>58993.215654309999</v>
      </c>
      <c r="F4499" s="88">
        <f t="shared" si="2369"/>
        <v>6455.85</v>
      </c>
      <c r="G4499" s="3">
        <f>IF(AND(N4499=1,N4498&gt;1),VLOOKUP(A4498,[1]Plan1!$BK$81:$BM$259,3),G4498)</f>
        <v>6413.24</v>
      </c>
      <c r="H4499" s="11">
        <f t="shared" si="2370"/>
        <v>45582</v>
      </c>
      <c r="I4499" s="11">
        <f t="shared" si="2371"/>
        <v>45613</v>
      </c>
      <c r="J4499" s="12">
        <f t="shared" si="2377"/>
        <v>-6.6002153085962245E-3</v>
      </c>
      <c r="K4499" s="11">
        <f t="shared" si="2393"/>
        <v>45671</v>
      </c>
      <c r="L4499" s="11">
        <f t="shared" si="2378"/>
        <v>45671</v>
      </c>
      <c r="M4499" s="1">
        <f t="shared" si="2364"/>
        <v>19</v>
      </c>
      <c r="N4499" s="1">
        <f t="shared" si="2379"/>
        <v>9</v>
      </c>
      <c r="O4499" s="2">
        <f t="shared" si="2380"/>
        <v>0.99686812999999996</v>
      </c>
      <c r="P4499" s="13">
        <f t="shared" si="2372"/>
        <v>0.99339977999999995</v>
      </c>
      <c r="Q4499" s="13">
        <f t="shared" si="2365"/>
        <v>1.5333605790062186</v>
      </c>
      <c r="R4499" s="2">
        <f t="shared" si="2368"/>
        <v>1.5285582900000001</v>
      </c>
      <c r="S4499" s="2">
        <f t="shared" si="2394"/>
        <v>1.5641273600000001</v>
      </c>
      <c r="T4499" s="2">
        <f t="shared" si="2381"/>
        <v>121275.70332469</v>
      </c>
      <c r="U4499" s="2">
        <f t="shared" si="2382"/>
        <v>10460.320425558748</v>
      </c>
      <c r="V4499" s="2">
        <f t="shared" si="2383"/>
        <v>31181.353187843331</v>
      </c>
      <c r="W4499" s="2">
        <f t="shared" si="2384"/>
        <v>119177.36950756208</v>
      </c>
      <c r="X4499" s="17">
        <f t="shared" si="2385"/>
        <v>0</v>
      </c>
      <c r="Y4499" s="2">
        <f t="shared" si="2386"/>
        <v>0</v>
      </c>
      <c r="Z4499" s="72">
        <f t="shared" si="2387"/>
        <v>0</v>
      </c>
      <c r="AA4499" s="2">
        <f t="shared" si="2373"/>
        <v>0</v>
      </c>
      <c r="AB4499" s="12">
        <f t="shared" si="2395"/>
        <v>4.6600000000000003E-2</v>
      </c>
      <c r="AC4499" s="17">
        <f t="shared" si="2388"/>
        <v>9</v>
      </c>
      <c r="AD4499" s="17">
        <v>252</v>
      </c>
      <c r="AE4499" s="13">
        <f t="shared" si="2366"/>
        <v>1.0016279960000001</v>
      </c>
      <c r="AF4499" s="2">
        <f t="shared" si="2374"/>
        <v>197.43635990000001</v>
      </c>
      <c r="AG4499" s="2">
        <f t="shared" si="2389"/>
        <v>194.02028084</v>
      </c>
      <c r="AH4499" s="3">
        <f t="shared" si="2390"/>
        <v>0</v>
      </c>
      <c r="AI4499" s="4" t="str">
        <f t="shared" si="2367"/>
        <v>A+J=</v>
      </c>
      <c r="AJ4499" s="11">
        <f t="shared" si="2396"/>
        <v>45671</v>
      </c>
      <c r="AQ4499" s="53"/>
      <c r="AR4499" s="53"/>
    </row>
    <row r="4500" spans="1:44" x14ac:dyDescent="0.2">
      <c r="A4500" s="158">
        <f t="shared" si="2391"/>
        <v>45656</v>
      </c>
      <c r="B4500" s="2">
        <f t="shared" si="2375"/>
        <v>119371.38978840208</v>
      </c>
      <c r="C4500" s="2">
        <f t="shared" si="2392"/>
        <v>77535.695894160002</v>
      </c>
      <c r="D4500" s="2">
        <f>SUM(Y4500:Y$4727)</f>
        <v>18542.48023985</v>
      </c>
      <c r="E4500" s="73">
        <f t="shared" si="2376"/>
        <v>58993.215654309999</v>
      </c>
      <c r="F4500" s="88">
        <f t="shared" si="2369"/>
        <v>6455.85</v>
      </c>
      <c r="G4500" s="3">
        <f>IF(AND(N4500=1,N4499&gt;1),VLOOKUP(A4499,[1]Plan1!$BK$81:$BM$259,3),G4499)</f>
        <v>6413.24</v>
      </c>
      <c r="H4500" s="11">
        <f t="shared" si="2370"/>
        <v>45582</v>
      </c>
      <c r="I4500" s="11">
        <f t="shared" si="2371"/>
        <v>45613</v>
      </c>
      <c r="J4500" s="12">
        <f t="shared" si="2377"/>
        <v>-6.6002153085962245E-3</v>
      </c>
      <c r="K4500" s="11">
        <f t="shared" si="2393"/>
        <v>45671</v>
      </c>
      <c r="L4500" s="11">
        <f t="shared" si="2378"/>
        <v>45671</v>
      </c>
      <c r="M4500" s="1">
        <f t="shared" si="2364"/>
        <v>19</v>
      </c>
      <c r="N4500" s="1">
        <f t="shared" si="2379"/>
        <v>9</v>
      </c>
      <c r="O4500" s="2">
        <f t="shared" si="2380"/>
        <v>0.99686812999999996</v>
      </c>
      <c r="P4500" s="13">
        <f t="shared" si="2372"/>
        <v>0.99339977999999995</v>
      </c>
      <c r="Q4500" s="13">
        <f t="shared" si="2365"/>
        <v>1.5333605790062186</v>
      </c>
      <c r="R4500" s="2">
        <f t="shared" si="2368"/>
        <v>1.5285582900000001</v>
      </c>
      <c r="S4500" s="2">
        <f t="shared" si="2394"/>
        <v>1.5641273600000001</v>
      </c>
      <c r="T4500" s="2">
        <f t="shared" si="2381"/>
        <v>121275.70332469</v>
      </c>
      <c r="U4500" s="2">
        <f t="shared" si="2382"/>
        <v>10460.320425558748</v>
      </c>
      <c r="V4500" s="2">
        <f t="shared" si="2383"/>
        <v>31181.353187843331</v>
      </c>
      <c r="W4500" s="2">
        <f t="shared" si="2384"/>
        <v>119177.36950756208</v>
      </c>
      <c r="X4500" s="17">
        <f t="shared" si="2385"/>
        <v>0</v>
      </c>
      <c r="Y4500" s="2">
        <f t="shared" si="2386"/>
        <v>0</v>
      </c>
      <c r="Z4500" s="72">
        <f t="shared" si="2387"/>
        <v>0</v>
      </c>
      <c r="AA4500" s="2">
        <f t="shared" si="2373"/>
        <v>0</v>
      </c>
      <c r="AB4500" s="12">
        <f t="shared" si="2395"/>
        <v>4.6600000000000003E-2</v>
      </c>
      <c r="AC4500" s="17">
        <f t="shared" si="2388"/>
        <v>9</v>
      </c>
      <c r="AD4500" s="17">
        <v>252</v>
      </c>
      <c r="AE4500" s="13">
        <f t="shared" si="2366"/>
        <v>1.0016279960000001</v>
      </c>
      <c r="AF4500" s="2">
        <f t="shared" si="2374"/>
        <v>197.43635990000001</v>
      </c>
      <c r="AG4500" s="2">
        <f t="shared" si="2389"/>
        <v>194.02028084</v>
      </c>
      <c r="AH4500" s="3">
        <f t="shared" si="2390"/>
        <v>0</v>
      </c>
      <c r="AI4500" s="4" t="str">
        <f t="shared" si="2367"/>
        <v>A+J=</v>
      </c>
      <c r="AJ4500" s="11">
        <f t="shared" si="2396"/>
        <v>45671</v>
      </c>
      <c r="AQ4500" s="53"/>
      <c r="AR4500" s="53"/>
    </row>
    <row r="4501" spans="1:44" x14ac:dyDescent="0.2">
      <c r="A4501" s="158">
        <f t="shared" si="2391"/>
        <v>45657</v>
      </c>
      <c r="B4501" s="2">
        <f t="shared" si="2375"/>
        <v>119361.48691695165</v>
      </c>
      <c r="C4501" s="2">
        <f t="shared" si="2392"/>
        <v>77535.695894160002</v>
      </c>
      <c r="D4501" s="2">
        <f>SUM(Y4501:Y$4727)</f>
        <v>18542.48023985</v>
      </c>
      <c r="E4501" s="73">
        <f t="shared" si="2376"/>
        <v>58993.215654309999</v>
      </c>
      <c r="F4501" s="88">
        <f t="shared" si="2369"/>
        <v>6455.85</v>
      </c>
      <c r="G4501" s="3">
        <f>IF(AND(N4501=1,N4500&gt;1),VLOOKUP(A4500,[1]Plan1!$BK$81:$BM$259,3),G4500)</f>
        <v>6413.24</v>
      </c>
      <c r="H4501" s="11">
        <f t="shared" si="2370"/>
        <v>45582</v>
      </c>
      <c r="I4501" s="11">
        <f t="shared" si="2371"/>
        <v>45613</v>
      </c>
      <c r="J4501" s="12">
        <f t="shared" si="2377"/>
        <v>-6.6002153085962245E-3</v>
      </c>
      <c r="K4501" s="11">
        <f t="shared" si="2393"/>
        <v>45671</v>
      </c>
      <c r="L4501" s="11">
        <f t="shared" si="2378"/>
        <v>45671</v>
      </c>
      <c r="M4501" s="1">
        <f t="shared" si="2364"/>
        <v>19</v>
      </c>
      <c r="N4501" s="1">
        <f t="shared" si="2379"/>
        <v>10</v>
      </c>
      <c r="O4501" s="2">
        <f t="shared" si="2380"/>
        <v>0.99652074999999996</v>
      </c>
      <c r="P4501" s="13">
        <f t="shared" si="2372"/>
        <v>0.99339977999999995</v>
      </c>
      <c r="Q4501" s="13">
        <f t="shared" si="2365"/>
        <v>1.5333605790062186</v>
      </c>
      <c r="R4501" s="2">
        <f t="shared" si="2368"/>
        <v>1.5280256299999999</v>
      </c>
      <c r="S4501" s="2">
        <f t="shared" si="2394"/>
        <v>1.5641273600000001</v>
      </c>
      <c r="T4501" s="2">
        <f t="shared" si="2381"/>
        <v>121275.70332469</v>
      </c>
      <c r="U4501" s="2">
        <f t="shared" si="2382"/>
        <v>10460.320425558748</v>
      </c>
      <c r="V4501" s="2">
        <f t="shared" si="2383"/>
        <v>31149.929861592893</v>
      </c>
      <c r="W4501" s="2">
        <f t="shared" si="2384"/>
        <v>119145.94618131165</v>
      </c>
      <c r="X4501" s="17">
        <f t="shared" si="2385"/>
        <v>0</v>
      </c>
      <c r="Y4501" s="2">
        <f t="shared" si="2386"/>
        <v>0</v>
      </c>
      <c r="Z4501" s="72">
        <f t="shared" si="2387"/>
        <v>0</v>
      </c>
      <c r="AA4501" s="2">
        <f t="shared" si="2373"/>
        <v>0</v>
      </c>
      <c r="AB4501" s="12">
        <f t="shared" si="2395"/>
        <v>4.6600000000000003E-2</v>
      </c>
      <c r="AC4501" s="17">
        <f t="shared" si="2388"/>
        <v>10</v>
      </c>
      <c r="AD4501" s="17">
        <v>252</v>
      </c>
      <c r="AE4501" s="13">
        <f t="shared" si="2366"/>
        <v>1.0018090479999999</v>
      </c>
      <c r="AF4501" s="2">
        <f t="shared" si="2374"/>
        <v>219.39356853999999</v>
      </c>
      <c r="AG4501" s="2">
        <f t="shared" si="2389"/>
        <v>215.54073564000001</v>
      </c>
      <c r="AH4501" s="3">
        <f t="shared" si="2390"/>
        <v>0</v>
      </c>
      <c r="AI4501" s="4" t="str">
        <f t="shared" si="2367"/>
        <v>A+J=</v>
      </c>
      <c r="AJ4501" s="11">
        <f t="shared" si="2396"/>
        <v>45671</v>
      </c>
      <c r="AQ4501" s="53"/>
      <c r="AR4501" s="53"/>
    </row>
    <row r="4502" spans="1:44" x14ac:dyDescent="0.2">
      <c r="A4502" s="158">
        <f t="shared" si="2391"/>
        <v>45658</v>
      </c>
      <c r="B4502" s="2">
        <f t="shared" si="2375"/>
        <v>119351.58711857004</v>
      </c>
      <c r="C4502" s="2">
        <f t="shared" si="2392"/>
        <v>77535.695894160002</v>
      </c>
      <c r="D4502" s="2">
        <f>SUM(Y4502:Y$4727)</f>
        <v>18542.48023985</v>
      </c>
      <c r="E4502" s="73">
        <f t="shared" si="2376"/>
        <v>58993.215654309999</v>
      </c>
      <c r="F4502" s="88">
        <f t="shared" si="2369"/>
        <v>6455.85</v>
      </c>
      <c r="G4502" s="3">
        <f>IF(AND(N4502=1,N4501&gt;1),VLOOKUP(A4501,[1]Plan1!$BK$81:$BM$259,3),G4501)</f>
        <v>6413.24</v>
      </c>
      <c r="H4502" s="11">
        <f t="shared" si="2370"/>
        <v>45582</v>
      </c>
      <c r="I4502" s="11">
        <f t="shared" si="2371"/>
        <v>45613</v>
      </c>
      <c r="J4502" s="12">
        <f t="shared" si="2377"/>
        <v>-6.6002153085962245E-3</v>
      </c>
      <c r="K4502" s="11">
        <f t="shared" si="2393"/>
        <v>45671</v>
      </c>
      <c r="L4502" s="11">
        <f t="shared" si="2378"/>
        <v>45671</v>
      </c>
      <c r="M4502" s="1">
        <f t="shared" si="2364"/>
        <v>19</v>
      </c>
      <c r="N4502" s="1">
        <f t="shared" si="2379"/>
        <v>11</v>
      </c>
      <c r="O4502" s="2">
        <f t="shared" si="2380"/>
        <v>0.99617348999999999</v>
      </c>
      <c r="P4502" s="13">
        <f t="shared" si="2372"/>
        <v>0.99339977999999995</v>
      </c>
      <c r="Q4502" s="13">
        <f t="shared" si="2365"/>
        <v>1.5333605790062186</v>
      </c>
      <c r="R4502" s="2">
        <f t="shared" si="2368"/>
        <v>1.52749315</v>
      </c>
      <c r="S4502" s="2">
        <f t="shared" si="2394"/>
        <v>1.5641273600000001</v>
      </c>
      <c r="T4502" s="2">
        <f t="shared" si="2381"/>
        <v>121275.70332469</v>
      </c>
      <c r="U4502" s="2">
        <f t="shared" si="2382"/>
        <v>10460.320425558748</v>
      </c>
      <c r="V4502" s="2">
        <f t="shared" si="2383"/>
        <v>31118.517154121291</v>
      </c>
      <c r="W4502" s="2">
        <f t="shared" si="2384"/>
        <v>119114.53347384004</v>
      </c>
      <c r="X4502" s="17">
        <f t="shared" si="2385"/>
        <v>0</v>
      </c>
      <c r="Y4502" s="2">
        <f t="shared" si="2386"/>
        <v>0</v>
      </c>
      <c r="Z4502" s="72">
        <f t="shared" si="2387"/>
        <v>0</v>
      </c>
      <c r="AA4502" s="2">
        <f t="shared" si="2373"/>
        <v>0</v>
      </c>
      <c r="AB4502" s="12">
        <f t="shared" si="2395"/>
        <v>4.6600000000000003E-2</v>
      </c>
      <c r="AC4502" s="17">
        <f t="shared" si="2388"/>
        <v>11</v>
      </c>
      <c r="AD4502" s="17">
        <v>252</v>
      </c>
      <c r="AE4502" s="13">
        <f t="shared" si="2366"/>
        <v>1.001990132</v>
      </c>
      <c r="AF4502" s="2">
        <f t="shared" si="2374"/>
        <v>241.354658</v>
      </c>
      <c r="AG4502" s="2">
        <f t="shared" si="2389"/>
        <v>237.05364473</v>
      </c>
      <c r="AH4502" s="3">
        <f t="shared" si="2390"/>
        <v>0</v>
      </c>
      <c r="AI4502" s="4" t="str">
        <f t="shared" si="2367"/>
        <v>A+J=</v>
      </c>
      <c r="AJ4502" s="11">
        <f t="shared" si="2396"/>
        <v>45671</v>
      </c>
      <c r="AQ4502" s="53"/>
      <c r="AR4502" s="53"/>
    </row>
    <row r="4503" spans="1:44" x14ac:dyDescent="0.2">
      <c r="A4503" s="158">
        <f t="shared" si="2391"/>
        <v>45659</v>
      </c>
      <c r="B4503" s="2">
        <f t="shared" si="2375"/>
        <v>119351.58711857004</v>
      </c>
      <c r="C4503" s="2">
        <f t="shared" si="2392"/>
        <v>77535.695894160002</v>
      </c>
      <c r="D4503" s="2">
        <f>SUM(Y4503:Y$4727)</f>
        <v>18542.48023985</v>
      </c>
      <c r="E4503" s="73">
        <f t="shared" si="2376"/>
        <v>58993.215654309999</v>
      </c>
      <c r="F4503" s="88">
        <f t="shared" si="2369"/>
        <v>6455.85</v>
      </c>
      <c r="G4503" s="3">
        <f>IF(AND(N4503=1,N4502&gt;1),VLOOKUP(A4502,[1]Plan1!$BK$81:$BM$259,3),G4502)</f>
        <v>6413.24</v>
      </c>
      <c r="H4503" s="11">
        <f t="shared" si="2370"/>
        <v>45582</v>
      </c>
      <c r="I4503" s="11">
        <f t="shared" si="2371"/>
        <v>45613</v>
      </c>
      <c r="J4503" s="12">
        <f t="shared" si="2377"/>
        <v>-6.6002153085962245E-3</v>
      </c>
      <c r="K4503" s="11">
        <f t="shared" si="2393"/>
        <v>45671</v>
      </c>
      <c r="L4503" s="11">
        <f t="shared" si="2378"/>
        <v>45671</v>
      </c>
      <c r="M4503" s="1">
        <f t="shared" ref="M4503:M4566" si="2397">IF(L4503=L4502,M4502,NETWORKDAYS(L4502,L4503,$AN$194:$AN$348)-1)</f>
        <v>19</v>
      </c>
      <c r="N4503" s="1">
        <f t="shared" si="2379"/>
        <v>11</v>
      </c>
      <c r="O4503" s="2">
        <f t="shared" si="2380"/>
        <v>0.99617348999999999</v>
      </c>
      <c r="P4503" s="13">
        <f t="shared" si="2372"/>
        <v>0.99339977999999995</v>
      </c>
      <c r="Q4503" s="13">
        <f t="shared" si="2365"/>
        <v>1.5333605790062186</v>
      </c>
      <c r="R4503" s="2">
        <f t="shared" si="2368"/>
        <v>1.52749315</v>
      </c>
      <c r="S4503" s="2">
        <f t="shared" si="2394"/>
        <v>1.5641273600000001</v>
      </c>
      <c r="T4503" s="2">
        <f t="shared" si="2381"/>
        <v>121275.70332469</v>
      </c>
      <c r="U4503" s="2">
        <f t="shared" si="2382"/>
        <v>10460.320425558748</v>
      </c>
      <c r="V4503" s="2">
        <f t="shared" si="2383"/>
        <v>31118.517154121291</v>
      </c>
      <c r="W4503" s="2">
        <f t="shared" si="2384"/>
        <v>119114.53347384004</v>
      </c>
      <c r="X4503" s="17">
        <f t="shared" si="2385"/>
        <v>0</v>
      </c>
      <c r="Y4503" s="2">
        <f t="shared" si="2386"/>
        <v>0</v>
      </c>
      <c r="Z4503" s="72">
        <f t="shared" si="2387"/>
        <v>0</v>
      </c>
      <c r="AA4503" s="2">
        <f t="shared" si="2373"/>
        <v>0</v>
      </c>
      <c r="AB4503" s="12">
        <f t="shared" si="2395"/>
        <v>4.6600000000000003E-2</v>
      </c>
      <c r="AC4503" s="17">
        <f t="shared" si="2388"/>
        <v>11</v>
      </c>
      <c r="AD4503" s="17">
        <v>252</v>
      </c>
      <c r="AE4503" s="13">
        <f t="shared" si="2366"/>
        <v>1.001990132</v>
      </c>
      <c r="AF4503" s="2">
        <f t="shared" si="2374"/>
        <v>241.354658</v>
      </c>
      <c r="AG4503" s="2">
        <f t="shared" si="2389"/>
        <v>237.05364473</v>
      </c>
      <c r="AH4503" s="3">
        <f t="shared" si="2390"/>
        <v>0</v>
      </c>
      <c r="AI4503" s="4" t="str">
        <f t="shared" si="2367"/>
        <v>A+J=</v>
      </c>
      <c r="AJ4503" s="11">
        <f t="shared" si="2396"/>
        <v>45671</v>
      </c>
      <c r="AQ4503" s="53"/>
      <c r="AR4503" s="53"/>
    </row>
    <row r="4504" spans="1:44" x14ac:dyDescent="0.2">
      <c r="A4504" s="158">
        <f t="shared" si="2391"/>
        <v>45660</v>
      </c>
      <c r="B4504" s="2">
        <f t="shared" si="2375"/>
        <v>119341.6912253794</v>
      </c>
      <c r="C4504" s="2">
        <f t="shared" si="2392"/>
        <v>77535.695894160002</v>
      </c>
      <c r="D4504" s="2">
        <f>SUM(Y4504:Y$4727)</f>
        <v>18542.48023985</v>
      </c>
      <c r="E4504" s="73">
        <f t="shared" si="2376"/>
        <v>58993.215654309999</v>
      </c>
      <c r="F4504" s="88">
        <f t="shared" si="2369"/>
        <v>6455.85</v>
      </c>
      <c r="G4504" s="3">
        <f>IF(AND(N4504=1,N4503&gt;1),VLOOKUP(A4503,[1]Plan1!$BK$81:$BM$259,3),G4503)</f>
        <v>6413.24</v>
      </c>
      <c r="H4504" s="11">
        <f t="shared" si="2370"/>
        <v>45582</v>
      </c>
      <c r="I4504" s="11">
        <f t="shared" si="2371"/>
        <v>45613</v>
      </c>
      <c r="J4504" s="12">
        <f t="shared" si="2377"/>
        <v>-6.6002153085962245E-3</v>
      </c>
      <c r="K4504" s="11">
        <f t="shared" si="2393"/>
        <v>45671</v>
      </c>
      <c r="L4504" s="11">
        <f t="shared" si="2378"/>
        <v>45671</v>
      </c>
      <c r="M4504" s="1">
        <f t="shared" si="2397"/>
        <v>19</v>
      </c>
      <c r="N4504" s="1">
        <f t="shared" si="2379"/>
        <v>12</v>
      </c>
      <c r="O4504" s="2">
        <f t="shared" si="2380"/>
        <v>0.99582634999999997</v>
      </c>
      <c r="P4504" s="13">
        <f t="shared" si="2372"/>
        <v>0.99339977999999995</v>
      </c>
      <c r="Q4504" s="13">
        <f t="shared" si="2365"/>
        <v>1.5333605790062186</v>
      </c>
      <c r="R4504" s="2">
        <f t="shared" si="2368"/>
        <v>1.52696086</v>
      </c>
      <c r="S4504" s="2">
        <f t="shared" si="2394"/>
        <v>1.5641273600000001</v>
      </c>
      <c r="T4504" s="2">
        <f t="shared" si="2381"/>
        <v>121275.70332469</v>
      </c>
      <c r="U4504" s="2">
        <f t="shared" si="2382"/>
        <v>10460.320425558748</v>
      </c>
      <c r="V4504" s="2">
        <f t="shared" si="2383"/>
        <v>31087.11565536066</v>
      </c>
      <c r="W4504" s="2">
        <f t="shared" si="2384"/>
        <v>119083.13197507941</v>
      </c>
      <c r="X4504" s="17">
        <f t="shared" si="2385"/>
        <v>0</v>
      </c>
      <c r="Y4504" s="2">
        <f t="shared" si="2386"/>
        <v>0</v>
      </c>
      <c r="Z4504" s="72">
        <f t="shared" si="2387"/>
        <v>0</v>
      </c>
      <c r="AA4504" s="2">
        <f t="shared" si="2373"/>
        <v>0</v>
      </c>
      <c r="AB4504" s="12">
        <f t="shared" si="2395"/>
        <v>4.6600000000000003E-2</v>
      </c>
      <c r="AC4504" s="17">
        <f t="shared" si="2388"/>
        <v>12</v>
      </c>
      <c r="AD4504" s="17">
        <v>252</v>
      </c>
      <c r="AE4504" s="13">
        <f t="shared" si="2366"/>
        <v>1.00217125</v>
      </c>
      <c r="AF4504" s="2">
        <f t="shared" si="2374"/>
        <v>263.31987084000002</v>
      </c>
      <c r="AG4504" s="2">
        <f t="shared" si="2389"/>
        <v>258.55925029999997</v>
      </c>
      <c r="AH4504" s="3">
        <f t="shared" si="2390"/>
        <v>0</v>
      </c>
      <c r="AI4504" s="4" t="str">
        <f t="shared" si="2367"/>
        <v>A+J=</v>
      </c>
      <c r="AJ4504" s="11">
        <f t="shared" si="2396"/>
        <v>45671</v>
      </c>
      <c r="AQ4504" s="53"/>
      <c r="AR4504" s="53"/>
    </row>
    <row r="4505" spans="1:44" x14ac:dyDescent="0.2">
      <c r="A4505" s="158">
        <f t="shared" si="2391"/>
        <v>45661</v>
      </c>
      <c r="B4505" s="2">
        <f t="shared" si="2375"/>
        <v>119331.79959348192</v>
      </c>
      <c r="C4505" s="2">
        <f t="shared" si="2392"/>
        <v>77535.695894160002</v>
      </c>
      <c r="D4505" s="2">
        <f>SUM(Y4505:Y$4727)</f>
        <v>18542.48023985</v>
      </c>
      <c r="E4505" s="73">
        <f t="shared" si="2376"/>
        <v>58993.215654309999</v>
      </c>
      <c r="F4505" s="88">
        <f t="shared" si="2369"/>
        <v>6455.85</v>
      </c>
      <c r="G4505" s="3">
        <f>IF(AND(N4505=1,N4504&gt;1),VLOOKUP(A4504,[1]Plan1!$BK$81:$BM$259,3),G4504)</f>
        <v>6413.24</v>
      </c>
      <c r="H4505" s="11">
        <f t="shared" si="2370"/>
        <v>45582</v>
      </c>
      <c r="I4505" s="11">
        <f t="shared" si="2371"/>
        <v>45613</v>
      </c>
      <c r="J4505" s="12">
        <f t="shared" si="2377"/>
        <v>-6.6002153085962245E-3</v>
      </c>
      <c r="K4505" s="11">
        <f t="shared" si="2393"/>
        <v>45671</v>
      </c>
      <c r="L4505" s="11">
        <f t="shared" si="2378"/>
        <v>45671</v>
      </c>
      <c r="M4505" s="1">
        <f t="shared" si="2397"/>
        <v>19</v>
      </c>
      <c r="N4505" s="1">
        <f t="shared" si="2379"/>
        <v>13</v>
      </c>
      <c r="O4505" s="2">
        <f t="shared" si="2380"/>
        <v>0.99547934000000005</v>
      </c>
      <c r="P4505" s="13">
        <f t="shared" si="2372"/>
        <v>0.99339977999999995</v>
      </c>
      <c r="Q4505" s="13">
        <f t="shared" si="2365"/>
        <v>1.5333605790062186</v>
      </c>
      <c r="R4505" s="2">
        <f t="shared" si="2368"/>
        <v>1.5264287700000001</v>
      </c>
      <c r="S4505" s="2">
        <f t="shared" si="2394"/>
        <v>1.5641273600000001</v>
      </c>
      <c r="T4505" s="2">
        <f t="shared" si="2381"/>
        <v>121275.70332469</v>
      </c>
      <c r="U4505" s="2">
        <f t="shared" si="2382"/>
        <v>10460.320425558748</v>
      </c>
      <c r="V4505" s="2">
        <f t="shared" si="2383"/>
        <v>31055.725955243164</v>
      </c>
      <c r="W4505" s="2">
        <f t="shared" si="2384"/>
        <v>119051.74227496191</v>
      </c>
      <c r="X4505" s="17">
        <f t="shared" si="2385"/>
        <v>0</v>
      </c>
      <c r="Y4505" s="2">
        <f t="shared" si="2386"/>
        <v>0</v>
      </c>
      <c r="Z4505" s="72">
        <f t="shared" si="2387"/>
        <v>0</v>
      </c>
      <c r="AA4505" s="2">
        <f t="shared" si="2373"/>
        <v>0</v>
      </c>
      <c r="AB4505" s="12">
        <f t="shared" si="2395"/>
        <v>4.6600000000000003E-2</v>
      </c>
      <c r="AC4505" s="17">
        <f t="shared" si="2388"/>
        <v>13</v>
      </c>
      <c r="AD4505" s="17">
        <v>252</v>
      </c>
      <c r="AE4505" s="13">
        <f t="shared" si="2366"/>
        <v>1.0023523999999999</v>
      </c>
      <c r="AF4505" s="2">
        <f t="shared" si="2374"/>
        <v>285.28896450000002</v>
      </c>
      <c r="AG4505" s="2">
        <f t="shared" si="2389"/>
        <v>280.05731852000002</v>
      </c>
      <c r="AH4505" s="3">
        <f t="shared" si="2390"/>
        <v>0</v>
      </c>
      <c r="AI4505" s="4" t="str">
        <f t="shared" si="2367"/>
        <v>A+J=</v>
      </c>
      <c r="AJ4505" s="11">
        <f t="shared" si="2396"/>
        <v>45671</v>
      </c>
      <c r="AQ4505" s="53"/>
      <c r="AR4505" s="53"/>
    </row>
    <row r="4506" spans="1:44" x14ac:dyDescent="0.2">
      <c r="A4506" s="158">
        <f t="shared" si="2391"/>
        <v>45662</v>
      </c>
      <c r="B4506" s="2">
        <f t="shared" si="2375"/>
        <v>119331.79959348192</v>
      </c>
      <c r="C4506" s="2">
        <f t="shared" si="2392"/>
        <v>77535.695894160002</v>
      </c>
      <c r="D4506" s="2">
        <f>SUM(Y4506:Y$4727)</f>
        <v>18542.48023985</v>
      </c>
      <c r="E4506" s="73">
        <f t="shared" si="2376"/>
        <v>58993.215654309999</v>
      </c>
      <c r="F4506" s="88">
        <f t="shared" si="2369"/>
        <v>6455.85</v>
      </c>
      <c r="G4506" s="3">
        <f>IF(AND(N4506=1,N4505&gt;1),VLOOKUP(A4505,[1]Plan1!$BK$81:$BM$259,3),G4505)</f>
        <v>6413.24</v>
      </c>
      <c r="H4506" s="11">
        <f t="shared" si="2370"/>
        <v>45582</v>
      </c>
      <c r="I4506" s="11">
        <f t="shared" si="2371"/>
        <v>45613</v>
      </c>
      <c r="J4506" s="12">
        <f t="shared" si="2377"/>
        <v>-6.6002153085962245E-3</v>
      </c>
      <c r="K4506" s="11">
        <f t="shared" si="2393"/>
        <v>45671</v>
      </c>
      <c r="L4506" s="11">
        <f t="shared" si="2378"/>
        <v>45671</v>
      </c>
      <c r="M4506" s="1">
        <f t="shared" si="2397"/>
        <v>19</v>
      </c>
      <c r="N4506" s="1">
        <f t="shared" si="2379"/>
        <v>13</v>
      </c>
      <c r="O4506" s="2">
        <f t="shared" si="2380"/>
        <v>0.99547934000000005</v>
      </c>
      <c r="P4506" s="13">
        <f t="shared" si="2372"/>
        <v>0.99339977999999995</v>
      </c>
      <c r="Q4506" s="13">
        <f t="shared" si="2365"/>
        <v>1.5333605790062186</v>
      </c>
      <c r="R4506" s="2">
        <f t="shared" si="2368"/>
        <v>1.5264287700000001</v>
      </c>
      <c r="S4506" s="2">
        <f t="shared" si="2394"/>
        <v>1.5641273600000001</v>
      </c>
      <c r="T4506" s="2">
        <f t="shared" si="2381"/>
        <v>121275.70332469</v>
      </c>
      <c r="U4506" s="2">
        <f t="shared" si="2382"/>
        <v>10460.320425558748</v>
      </c>
      <c r="V4506" s="2">
        <f t="shared" si="2383"/>
        <v>31055.725955243164</v>
      </c>
      <c r="W4506" s="2">
        <f t="shared" si="2384"/>
        <v>119051.74227496191</v>
      </c>
      <c r="X4506" s="17">
        <f t="shared" si="2385"/>
        <v>0</v>
      </c>
      <c r="Y4506" s="2">
        <f t="shared" si="2386"/>
        <v>0</v>
      </c>
      <c r="Z4506" s="72">
        <f t="shared" si="2387"/>
        <v>0</v>
      </c>
      <c r="AA4506" s="2">
        <f t="shared" si="2373"/>
        <v>0</v>
      </c>
      <c r="AB4506" s="12">
        <f t="shared" si="2395"/>
        <v>4.6600000000000003E-2</v>
      </c>
      <c r="AC4506" s="17">
        <f t="shared" si="2388"/>
        <v>13</v>
      </c>
      <c r="AD4506" s="17">
        <v>252</v>
      </c>
      <c r="AE4506" s="13">
        <f t="shared" si="2366"/>
        <v>1.0023523999999999</v>
      </c>
      <c r="AF4506" s="2">
        <f t="shared" si="2374"/>
        <v>285.28896450000002</v>
      </c>
      <c r="AG4506" s="2">
        <f t="shared" si="2389"/>
        <v>280.05731852000002</v>
      </c>
      <c r="AH4506" s="3">
        <f t="shared" si="2390"/>
        <v>0</v>
      </c>
      <c r="AI4506" s="4" t="str">
        <f t="shared" si="2367"/>
        <v>A+J=</v>
      </c>
      <c r="AJ4506" s="11">
        <f t="shared" si="2396"/>
        <v>45671</v>
      </c>
      <c r="AQ4506" s="53"/>
      <c r="AR4506" s="53"/>
    </row>
    <row r="4507" spans="1:44" x14ac:dyDescent="0.2">
      <c r="A4507" s="158">
        <f t="shared" si="2391"/>
        <v>45663</v>
      </c>
      <c r="B4507" s="2">
        <f t="shared" si="2375"/>
        <v>119331.79959348192</v>
      </c>
      <c r="C4507" s="2">
        <f t="shared" si="2392"/>
        <v>77535.695894160002</v>
      </c>
      <c r="D4507" s="2">
        <f>SUM(Y4507:Y$4727)</f>
        <v>18542.48023985</v>
      </c>
      <c r="E4507" s="73">
        <f t="shared" si="2376"/>
        <v>58993.215654309999</v>
      </c>
      <c r="F4507" s="88">
        <f t="shared" si="2369"/>
        <v>6455.85</v>
      </c>
      <c r="G4507" s="3">
        <f>IF(AND(N4507=1,N4506&gt;1),VLOOKUP(A4506,[1]Plan1!$BK$81:$BM$259,3),G4506)</f>
        <v>6413.24</v>
      </c>
      <c r="H4507" s="11">
        <f t="shared" si="2370"/>
        <v>45582</v>
      </c>
      <c r="I4507" s="11">
        <f t="shared" si="2371"/>
        <v>45613</v>
      </c>
      <c r="J4507" s="12">
        <f t="shared" si="2377"/>
        <v>-6.6002153085962245E-3</v>
      </c>
      <c r="K4507" s="11">
        <f t="shared" si="2393"/>
        <v>45671</v>
      </c>
      <c r="L4507" s="11">
        <f t="shared" si="2378"/>
        <v>45671</v>
      </c>
      <c r="M4507" s="1">
        <f t="shared" si="2397"/>
        <v>19</v>
      </c>
      <c r="N4507" s="1">
        <f t="shared" si="2379"/>
        <v>13</v>
      </c>
      <c r="O4507" s="2">
        <f t="shared" si="2380"/>
        <v>0.99547934000000005</v>
      </c>
      <c r="P4507" s="13">
        <f t="shared" si="2372"/>
        <v>0.99339977999999995</v>
      </c>
      <c r="Q4507" s="13">
        <f t="shared" si="2365"/>
        <v>1.5333605790062186</v>
      </c>
      <c r="R4507" s="2">
        <f t="shared" si="2368"/>
        <v>1.5264287700000001</v>
      </c>
      <c r="S4507" s="2">
        <f t="shared" si="2394"/>
        <v>1.5641273600000001</v>
      </c>
      <c r="T4507" s="2">
        <f t="shared" si="2381"/>
        <v>121275.70332469</v>
      </c>
      <c r="U4507" s="2">
        <f t="shared" si="2382"/>
        <v>10460.320425558748</v>
      </c>
      <c r="V4507" s="2">
        <f t="shared" si="2383"/>
        <v>31055.725955243164</v>
      </c>
      <c r="W4507" s="2">
        <f t="shared" si="2384"/>
        <v>119051.74227496191</v>
      </c>
      <c r="X4507" s="17">
        <f t="shared" si="2385"/>
        <v>0</v>
      </c>
      <c r="Y4507" s="2">
        <f t="shared" si="2386"/>
        <v>0</v>
      </c>
      <c r="Z4507" s="72">
        <f t="shared" si="2387"/>
        <v>0</v>
      </c>
      <c r="AA4507" s="2">
        <f t="shared" si="2373"/>
        <v>0</v>
      </c>
      <c r="AB4507" s="12">
        <f t="shared" si="2395"/>
        <v>4.6600000000000003E-2</v>
      </c>
      <c r="AC4507" s="17">
        <f t="shared" si="2388"/>
        <v>13</v>
      </c>
      <c r="AD4507" s="17">
        <v>252</v>
      </c>
      <c r="AE4507" s="13">
        <f t="shared" si="2366"/>
        <v>1.0023523999999999</v>
      </c>
      <c r="AF4507" s="2">
        <f t="shared" si="2374"/>
        <v>285.28896450000002</v>
      </c>
      <c r="AG4507" s="2">
        <f t="shared" si="2389"/>
        <v>280.05731852000002</v>
      </c>
      <c r="AH4507" s="3">
        <f t="shared" si="2390"/>
        <v>0</v>
      </c>
      <c r="AI4507" s="4" t="str">
        <f t="shared" si="2367"/>
        <v>A+J=</v>
      </c>
      <c r="AJ4507" s="11">
        <f t="shared" si="2396"/>
        <v>45671</v>
      </c>
      <c r="AQ4507" s="53"/>
      <c r="AR4507" s="53"/>
    </row>
    <row r="4508" spans="1:44" x14ac:dyDescent="0.2">
      <c r="A4508" s="158">
        <f t="shared" si="2391"/>
        <v>45664</v>
      </c>
      <c r="B4508" s="2">
        <f t="shared" si="2375"/>
        <v>119321.91057103107</v>
      </c>
      <c r="C4508" s="2">
        <f t="shared" si="2392"/>
        <v>77535.695894160002</v>
      </c>
      <c r="D4508" s="2">
        <f>SUM(Y4508:Y$4727)</f>
        <v>18542.48023985</v>
      </c>
      <c r="E4508" s="73">
        <f t="shared" si="2376"/>
        <v>58993.215654309999</v>
      </c>
      <c r="F4508" s="88">
        <f t="shared" si="2369"/>
        <v>6455.85</v>
      </c>
      <c r="G4508" s="3">
        <f>IF(AND(N4508=1,N4507&gt;1),VLOOKUP(A4507,[1]Plan1!$BK$81:$BM$259,3),G4507)</f>
        <v>6413.24</v>
      </c>
      <c r="H4508" s="11">
        <f t="shared" si="2370"/>
        <v>45582</v>
      </c>
      <c r="I4508" s="11">
        <f t="shared" si="2371"/>
        <v>45613</v>
      </c>
      <c r="J4508" s="12">
        <f t="shared" si="2377"/>
        <v>-6.6002153085962245E-3</v>
      </c>
      <c r="K4508" s="11">
        <f t="shared" si="2393"/>
        <v>45671</v>
      </c>
      <c r="L4508" s="11">
        <f t="shared" si="2378"/>
        <v>45671</v>
      </c>
      <c r="M4508" s="1">
        <f t="shared" si="2397"/>
        <v>19</v>
      </c>
      <c r="N4508" s="1">
        <f t="shared" si="2379"/>
        <v>14</v>
      </c>
      <c r="O4508" s="2">
        <f t="shared" si="2380"/>
        <v>0.99513244000000001</v>
      </c>
      <c r="P4508" s="13">
        <f t="shared" si="2372"/>
        <v>0.99339977999999995</v>
      </c>
      <c r="Q4508" s="13">
        <f t="shared" si="2365"/>
        <v>1.5333605790062186</v>
      </c>
      <c r="R4508" s="2">
        <f t="shared" si="2368"/>
        <v>1.5258968500000001</v>
      </c>
      <c r="S4508" s="2">
        <f t="shared" si="2394"/>
        <v>1.5641273600000001</v>
      </c>
      <c r="T4508" s="2">
        <f t="shared" si="2381"/>
        <v>121275.70332469</v>
      </c>
      <c r="U4508" s="2">
        <f t="shared" si="2382"/>
        <v>10460.320425558748</v>
      </c>
      <c r="V4508" s="2">
        <f t="shared" si="2383"/>
        <v>31024.346283972322</v>
      </c>
      <c r="W4508" s="2">
        <f t="shared" si="2384"/>
        <v>119020.36260369107</v>
      </c>
      <c r="X4508" s="17">
        <f t="shared" si="2385"/>
        <v>0</v>
      </c>
      <c r="Y4508" s="2">
        <f t="shared" si="2386"/>
        <v>0</v>
      </c>
      <c r="Z4508" s="72">
        <f t="shared" si="2387"/>
        <v>0</v>
      </c>
      <c r="AA4508" s="2">
        <f t="shared" si="2373"/>
        <v>0</v>
      </c>
      <c r="AB4508" s="12">
        <f t="shared" si="2395"/>
        <v>4.6600000000000003E-2</v>
      </c>
      <c r="AC4508" s="17">
        <f t="shared" si="2388"/>
        <v>14</v>
      </c>
      <c r="AD4508" s="17">
        <v>252</v>
      </c>
      <c r="AE4508" s="13">
        <f t="shared" si="2366"/>
        <v>1.002533583</v>
      </c>
      <c r="AF4508" s="2">
        <f t="shared" si="2374"/>
        <v>307.26206024999999</v>
      </c>
      <c r="AG4508" s="2">
        <f t="shared" si="2389"/>
        <v>301.54796734000001</v>
      </c>
      <c r="AH4508" s="3">
        <f t="shared" si="2390"/>
        <v>0</v>
      </c>
      <c r="AI4508" s="4" t="str">
        <f t="shared" si="2367"/>
        <v>A+J=</v>
      </c>
      <c r="AJ4508" s="11">
        <f t="shared" si="2396"/>
        <v>45671</v>
      </c>
      <c r="AQ4508" s="53"/>
      <c r="AR4508" s="53"/>
    </row>
    <row r="4509" spans="1:44" x14ac:dyDescent="0.2">
      <c r="A4509" s="158">
        <f t="shared" si="2391"/>
        <v>45665</v>
      </c>
      <c r="B4509" s="2">
        <f t="shared" si="2375"/>
        <v>119312.02581597336</v>
      </c>
      <c r="C4509" s="2">
        <f t="shared" si="2392"/>
        <v>77535.695894160002</v>
      </c>
      <c r="D4509" s="2">
        <f>SUM(Y4509:Y$4727)</f>
        <v>18542.48023985</v>
      </c>
      <c r="E4509" s="73">
        <f t="shared" si="2376"/>
        <v>58993.215654309999</v>
      </c>
      <c r="F4509" s="88">
        <f t="shared" si="2369"/>
        <v>6455.85</v>
      </c>
      <c r="G4509" s="3">
        <f>IF(AND(N4509=1,N4508&gt;1),VLOOKUP(A4508,[1]Plan1!$BK$81:$BM$259,3),G4508)</f>
        <v>6413.24</v>
      </c>
      <c r="H4509" s="11">
        <f t="shared" si="2370"/>
        <v>45582</v>
      </c>
      <c r="I4509" s="11">
        <f t="shared" si="2371"/>
        <v>45613</v>
      </c>
      <c r="J4509" s="12">
        <f t="shared" si="2377"/>
        <v>-6.6002153085962245E-3</v>
      </c>
      <c r="K4509" s="11">
        <f t="shared" si="2393"/>
        <v>45671</v>
      </c>
      <c r="L4509" s="11">
        <f t="shared" si="2378"/>
        <v>45671</v>
      </c>
      <c r="M4509" s="1">
        <f t="shared" si="2397"/>
        <v>19</v>
      </c>
      <c r="N4509" s="1">
        <f t="shared" si="2379"/>
        <v>15</v>
      </c>
      <c r="O4509" s="2">
        <f t="shared" si="2380"/>
        <v>0.99478566999999996</v>
      </c>
      <c r="P4509" s="13">
        <f t="shared" si="2372"/>
        <v>0.99339977999999995</v>
      </c>
      <c r="Q4509" s="13">
        <f t="shared" si="2365"/>
        <v>1.5333605790062186</v>
      </c>
      <c r="R4509" s="2">
        <f t="shared" si="2368"/>
        <v>1.52536513</v>
      </c>
      <c r="S4509" s="2">
        <f t="shared" si="2394"/>
        <v>1.5641273600000001</v>
      </c>
      <c r="T4509" s="2">
        <f t="shared" si="2381"/>
        <v>121275.70332469</v>
      </c>
      <c r="U4509" s="2">
        <f t="shared" si="2382"/>
        <v>10460.320425558748</v>
      </c>
      <c r="V4509" s="2">
        <f t="shared" si="2383"/>
        <v>30992.978411344604</v>
      </c>
      <c r="W4509" s="2">
        <f t="shared" si="2384"/>
        <v>118988.99473106336</v>
      </c>
      <c r="X4509" s="17">
        <f t="shared" si="2385"/>
        <v>0</v>
      </c>
      <c r="Y4509" s="2">
        <f t="shared" si="2386"/>
        <v>0</v>
      </c>
      <c r="Z4509" s="72">
        <f t="shared" si="2387"/>
        <v>0</v>
      </c>
      <c r="AA4509" s="2">
        <f t="shared" si="2373"/>
        <v>0</v>
      </c>
      <c r="AB4509" s="12">
        <f t="shared" si="2395"/>
        <v>4.6600000000000003E-2</v>
      </c>
      <c r="AC4509" s="17">
        <f t="shared" si="2388"/>
        <v>15</v>
      </c>
      <c r="AD4509" s="17">
        <v>252</v>
      </c>
      <c r="AE4509" s="13">
        <f t="shared" si="2366"/>
        <v>1.002714798</v>
      </c>
      <c r="AF4509" s="2">
        <f t="shared" si="2374"/>
        <v>329.23903682999997</v>
      </c>
      <c r="AG4509" s="2">
        <f t="shared" si="2389"/>
        <v>323.03108491</v>
      </c>
      <c r="AH4509" s="3">
        <f t="shared" si="2390"/>
        <v>0</v>
      </c>
      <c r="AI4509" s="4" t="str">
        <f t="shared" si="2367"/>
        <v>A+J=</v>
      </c>
      <c r="AJ4509" s="11">
        <f t="shared" si="2396"/>
        <v>45671</v>
      </c>
      <c r="AQ4509" s="53"/>
      <c r="AR4509" s="53"/>
    </row>
    <row r="4510" spans="1:44" x14ac:dyDescent="0.2">
      <c r="A4510" s="158">
        <f t="shared" si="2391"/>
        <v>45666</v>
      </c>
      <c r="B4510" s="2">
        <f t="shared" si="2375"/>
        <v>119302.14438635447</v>
      </c>
      <c r="C4510" s="2">
        <f t="shared" si="2392"/>
        <v>77535.695894160002</v>
      </c>
      <c r="D4510" s="2">
        <f>SUM(Y4510:Y$4727)</f>
        <v>18542.48023985</v>
      </c>
      <c r="E4510" s="73">
        <f t="shared" si="2376"/>
        <v>58993.215654309999</v>
      </c>
      <c r="F4510" s="88">
        <f t="shared" si="2369"/>
        <v>6455.85</v>
      </c>
      <c r="G4510" s="3">
        <f>IF(AND(N4510=1,N4509&gt;1),VLOOKUP(A4509,[1]Plan1!$BK$81:$BM$259,3),G4509)</f>
        <v>6413.24</v>
      </c>
      <c r="H4510" s="11">
        <f t="shared" si="2370"/>
        <v>45582</v>
      </c>
      <c r="I4510" s="11">
        <f t="shared" si="2371"/>
        <v>45613</v>
      </c>
      <c r="J4510" s="12">
        <f t="shared" si="2377"/>
        <v>-6.6002153085962245E-3</v>
      </c>
      <c r="K4510" s="11">
        <f t="shared" si="2393"/>
        <v>45671</v>
      </c>
      <c r="L4510" s="11">
        <f t="shared" si="2378"/>
        <v>45671</v>
      </c>
      <c r="M4510" s="1">
        <f t="shared" si="2397"/>
        <v>19</v>
      </c>
      <c r="N4510" s="1">
        <f t="shared" si="2379"/>
        <v>16</v>
      </c>
      <c r="O4510" s="2">
        <f t="shared" si="2380"/>
        <v>0.99443901999999995</v>
      </c>
      <c r="P4510" s="13">
        <f t="shared" si="2372"/>
        <v>0.99339977999999995</v>
      </c>
      <c r="Q4510" s="13">
        <f t="shared" si="2365"/>
        <v>1.5333605790062186</v>
      </c>
      <c r="R4510" s="2">
        <f t="shared" si="2368"/>
        <v>1.5248335900000001</v>
      </c>
      <c r="S4510" s="2">
        <f t="shared" si="2394"/>
        <v>1.5641273600000001</v>
      </c>
      <c r="T4510" s="2">
        <f t="shared" si="2381"/>
        <v>121275.70332469</v>
      </c>
      <c r="U4510" s="2">
        <f t="shared" si="2382"/>
        <v>10460.320425558748</v>
      </c>
      <c r="V4510" s="2">
        <f t="shared" si="2383"/>
        <v>30961.62115749572</v>
      </c>
      <c r="W4510" s="2">
        <f t="shared" si="2384"/>
        <v>118957.63747721448</v>
      </c>
      <c r="X4510" s="17">
        <f t="shared" si="2385"/>
        <v>0</v>
      </c>
      <c r="Y4510" s="2">
        <f t="shared" si="2386"/>
        <v>0</v>
      </c>
      <c r="Z4510" s="72">
        <f t="shared" si="2387"/>
        <v>0</v>
      </c>
      <c r="AA4510" s="2">
        <f t="shared" si="2373"/>
        <v>0</v>
      </c>
      <c r="AB4510" s="12">
        <f t="shared" si="2395"/>
        <v>4.6600000000000003E-2</v>
      </c>
      <c r="AC4510" s="17">
        <f t="shared" si="2388"/>
        <v>16</v>
      </c>
      <c r="AD4510" s="17">
        <v>252</v>
      </c>
      <c r="AE4510" s="13">
        <f t="shared" si="2366"/>
        <v>1.0028960469999999</v>
      </c>
      <c r="AF4510" s="2">
        <f t="shared" si="2374"/>
        <v>351.22013678000002</v>
      </c>
      <c r="AG4510" s="2">
        <f t="shared" si="2389"/>
        <v>344.50690914</v>
      </c>
      <c r="AH4510" s="3">
        <f t="shared" si="2390"/>
        <v>0</v>
      </c>
      <c r="AI4510" s="4" t="str">
        <f t="shared" si="2367"/>
        <v>A+J=</v>
      </c>
      <c r="AJ4510" s="11">
        <f t="shared" si="2396"/>
        <v>45671</v>
      </c>
      <c r="AQ4510" s="53"/>
      <c r="AR4510" s="53"/>
    </row>
    <row r="4511" spans="1:44" x14ac:dyDescent="0.2">
      <c r="A4511" s="158">
        <f t="shared" si="2391"/>
        <v>45667</v>
      </c>
      <c r="B4511" s="2">
        <f t="shared" si="2375"/>
        <v>119292.26545513223</v>
      </c>
      <c r="C4511" s="2">
        <f t="shared" si="2392"/>
        <v>77535.695894160002</v>
      </c>
      <c r="D4511" s="2">
        <f>SUM(Y4511:Y$4727)</f>
        <v>18542.48023985</v>
      </c>
      <c r="E4511" s="73">
        <f t="shared" si="2376"/>
        <v>58993.215654309999</v>
      </c>
      <c r="F4511" s="88">
        <f t="shared" si="2369"/>
        <v>6455.85</v>
      </c>
      <c r="G4511" s="3">
        <f>IF(AND(N4511=1,N4510&gt;1),VLOOKUP(A4510,[1]Plan1!$BK$81:$BM$259,3),G4510)</f>
        <v>6413.24</v>
      </c>
      <c r="H4511" s="11">
        <f t="shared" si="2370"/>
        <v>45582</v>
      </c>
      <c r="I4511" s="11">
        <f t="shared" si="2371"/>
        <v>45613</v>
      </c>
      <c r="J4511" s="12">
        <f t="shared" si="2377"/>
        <v>-6.6002153085962245E-3</v>
      </c>
      <c r="K4511" s="11">
        <f t="shared" si="2393"/>
        <v>45671</v>
      </c>
      <c r="L4511" s="11">
        <f t="shared" si="2378"/>
        <v>45671</v>
      </c>
      <c r="M4511" s="1">
        <f t="shared" si="2397"/>
        <v>19</v>
      </c>
      <c r="N4511" s="1">
        <f t="shared" si="2379"/>
        <v>17</v>
      </c>
      <c r="O4511" s="2">
        <f t="shared" si="2380"/>
        <v>0.99409247999999995</v>
      </c>
      <c r="P4511" s="13">
        <f t="shared" si="2372"/>
        <v>0.99339977999999995</v>
      </c>
      <c r="Q4511" s="13">
        <f t="shared" ref="Q4511:Q4574" si="2398">IF(L4511&gt;L4510,Q4510*P4511,Q4510)</f>
        <v>1.5333605790062186</v>
      </c>
      <c r="R4511" s="2">
        <f t="shared" si="2368"/>
        <v>1.52430222</v>
      </c>
      <c r="S4511" s="2">
        <f t="shared" si="2394"/>
        <v>1.5641273600000001</v>
      </c>
      <c r="T4511" s="2">
        <f t="shared" si="2381"/>
        <v>121275.70332469</v>
      </c>
      <c r="U4511" s="2">
        <f t="shared" si="2382"/>
        <v>10460.320425558748</v>
      </c>
      <c r="V4511" s="2">
        <f t="shared" si="2383"/>
        <v>30930.273932493488</v>
      </c>
      <c r="W4511" s="2">
        <f t="shared" si="2384"/>
        <v>118926.29025221223</v>
      </c>
      <c r="X4511" s="17">
        <f t="shared" si="2385"/>
        <v>0</v>
      </c>
      <c r="Y4511" s="2">
        <f t="shared" si="2386"/>
        <v>0</v>
      </c>
      <c r="Z4511" s="72">
        <f t="shared" si="2387"/>
        <v>0</v>
      </c>
      <c r="AA4511" s="2">
        <f t="shared" si="2373"/>
        <v>0</v>
      </c>
      <c r="AB4511" s="12">
        <f t="shared" si="2395"/>
        <v>4.6600000000000003E-2</v>
      </c>
      <c r="AC4511" s="17">
        <f t="shared" si="2388"/>
        <v>17</v>
      </c>
      <c r="AD4511" s="17">
        <v>252</v>
      </c>
      <c r="AE4511" s="13">
        <f t="shared" ref="AE4511:AE4574" si="2399">ROUND((1+AB4511)^TRUNC((AC4511/AD4511),9),9)</f>
        <v>1.003077328</v>
      </c>
      <c r="AF4511" s="2">
        <f t="shared" si="2374"/>
        <v>373.20511756000002</v>
      </c>
      <c r="AG4511" s="2">
        <f t="shared" si="2389"/>
        <v>365.97520292000002</v>
      </c>
      <c r="AH4511" s="3">
        <f t="shared" si="2390"/>
        <v>0</v>
      </c>
      <c r="AI4511" s="4" t="str">
        <f t="shared" si="2367"/>
        <v>A+J=</v>
      </c>
      <c r="AJ4511" s="11">
        <f t="shared" si="2396"/>
        <v>45671</v>
      </c>
      <c r="AQ4511" s="53"/>
      <c r="AR4511" s="53"/>
    </row>
    <row r="4512" spans="1:44" x14ac:dyDescent="0.2">
      <c r="A4512" s="158">
        <f t="shared" si="2391"/>
        <v>45668</v>
      </c>
      <c r="B4512" s="2">
        <f t="shared" si="2375"/>
        <v>119282.39032738097</v>
      </c>
      <c r="C4512" s="2">
        <f t="shared" si="2392"/>
        <v>77535.695894160002</v>
      </c>
      <c r="D4512" s="2">
        <f>SUM(Y4512:Y$4727)</f>
        <v>18542.48023985</v>
      </c>
      <c r="E4512" s="73">
        <f t="shared" si="2376"/>
        <v>58993.215654309999</v>
      </c>
      <c r="F4512" s="88">
        <f t="shared" si="2369"/>
        <v>6455.85</v>
      </c>
      <c r="G4512" s="3">
        <f>IF(AND(N4512=1,N4511&gt;1),VLOOKUP(A4511,[1]Plan1!$BK$81:$BM$259,3),G4511)</f>
        <v>6413.24</v>
      </c>
      <c r="H4512" s="11">
        <f t="shared" si="2370"/>
        <v>45582</v>
      </c>
      <c r="I4512" s="11">
        <f t="shared" si="2371"/>
        <v>45613</v>
      </c>
      <c r="J4512" s="12">
        <f t="shared" si="2377"/>
        <v>-6.6002153085962245E-3</v>
      </c>
      <c r="K4512" s="11">
        <f t="shared" si="2393"/>
        <v>45671</v>
      </c>
      <c r="L4512" s="11">
        <f t="shared" si="2378"/>
        <v>45671</v>
      </c>
      <c r="M4512" s="1">
        <f t="shared" si="2397"/>
        <v>19</v>
      </c>
      <c r="N4512" s="1">
        <f t="shared" si="2379"/>
        <v>18</v>
      </c>
      <c r="O4512" s="2">
        <f t="shared" si="2380"/>
        <v>0.99374607000000004</v>
      </c>
      <c r="P4512" s="13">
        <f t="shared" si="2372"/>
        <v>0.99339977999999995</v>
      </c>
      <c r="Q4512" s="13">
        <f t="shared" si="2398"/>
        <v>1.5333605790062186</v>
      </c>
      <c r="R4512" s="2">
        <f t="shared" si="2368"/>
        <v>1.52377104</v>
      </c>
      <c r="S4512" s="2">
        <f t="shared" si="2394"/>
        <v>1.5641273600000001</v>
      </c>
      <c r="T4512" s="2">
        <f t="shared" si="2381"/>
        <v>121275.70332469</v>
      </c>
      <c r="U4512" s="2">
        <f t="shared" si="2382"/>
        <v>10460.320425558748</v>
      </c>
      <c r="V4512" s="2">
        <f t="shared" si="2383"/>
        <v>30898.937916202227</v>
      </c>
      <c r="W4512" s="2">
        <f t="shared" si="2384"/>
        <v>118894.95423592097</v>
      </c>
      <c r="X4512" s="17">
        <f t="shared" si="2385"/>
        <v>0</v>
      </c>
      <c r="Y4512" s="2">
        <f t="shared" si="2386"/>
        <v>0</v>
      </c>
      <c r="Z4512" s="72">
        <f t="shared" si="2387"/>
        <v>0</v>
      </c>
      <c r="AA4512" s="2">
        <f t="shared" si="2373"/>
        <v>0</v>
      </c>
      <c r="AB4512" s="12">
        <f t="shared" si="2395"/>
        <v>4.6600000000000003E-2</v>
      </c>
      <c r="AC4512" s="17">
        <f t="shared" si="2388"/>
        <v>18</v>
      </c>
      <c r="AD4512" s="17">
        <v>252</v>
      </c>
      <c r="AE4512" s="13">
        <f t="shared" si="2399"/>
        <v>1.003258642</v>
      </c>
      <c r="AF4512" s="2">
        <f t="shared" si="2374"/>
        <v>395.19410042999999</v>
      </c>
      <c r="AG4512" s="2">
        <f t="shared" si="2389"/>
        <v>387.43609146</v>
      </c>
      <c r="AH4512" s="3">
        <f t="shared" si="2390"/>
        <v>0</v>
      </c>
      <c r="AI4512" s="4" t="str">
        <f t="shared" si="2367"/>
        <v>A+J=</v>
      </c>
      <c r="AJ4512" s="11">
        <f t="shared" si="2396"/>
        <v>45671</v>
      </c>
      <c r="AQ4512" s="53"/>
      <c r="AR4512" s="53"/>
    </row>
    <row r="4513" spans="1:44" x14ac:dyDescent="0.2">
      <c r="A4513" s="158">
        <f t="shared" si="2391"/>
        <v>45669</v>
      </c>
      <c r="B4513" s="2">
        <f t="shared" si="2375"/>
        <v>119282.39032738097</v>
      </c>
      <c r="C4513" s="2">
        <f t="shared" si="2392"/>
        <v>77535.695894160002</v>
      </c>
      <c r="D4513" s="2">
        <f>SUM(Y4513:Y$4727)</f>
        <v>18542.48023985</v>
      </c>
      <c r="E4513" s="73">
        <f t="shared" si="2376"/>
        <v>58993.215654309999</v>
      </c>
      <c r="F4513" s="88">
        <f t="shared" si="2369"/>
        <v>6455.85</v>
      </c>
      <c r="G4513" s="3">
        <f>IF(AND(N4513=1,N4512&gt;1),VLOOKUP(A4512,[1]Plan1!$BK$81:$BM$259,3),G4512)</f>
        <v>6413.24</v>
      </c>
      <c r="H4513" s="11">
        <f t="shared" si="2370"/>
        <v>45582</v>
      </c>
      <c r="I4513" s="11">
        <f t="shared" si="2371"/>
        <v>45613</v>
      </c>
      <c r="J4513" s="12">
        <f t="shared" si="2377"/>
        <v>-6.6002153085962245E-3</v>
      </c>
      <c r="K4513" s="11">
        <f t="shared" si="2393"/>
        <v>45671</v>
      </c>
      <c r="L4513" s="11">
        <f t="shared" si="2378"/>
        <v>45671</v>
      </c>
      <c r="M4513" s="1">
        <f t="shared" si="2397"/>
        <v>19</v>
      </c>
      <c r="N4513" s="1">
        <f t="shared" si="2379"/>
        <v>18</v>
      </c>
      <c r="O4513" s="2">
        <f t="shared" si="2380"/>
        <v>0.99374607000000004</v>
      </c>
      <c r="P4513" s="13">
        <f t="shared" si="2372"/>
        <v>0.99339977999999995</v>
      </c>
      <c r="Q4513" s="13">
        <f t="shared" si="2398"/>
        <v>1.5333605790062186</v>
      </c>
      <c r="R4513" s="2">
        <f t="shared" si="2368"/>
        <v>1.52377104</v>
      </c>
      <c r="S4513" s="2">
        <f t="shared" si="2394"/>
        <v>1.5641273600000001</v>
      </c>
      <c r="T4513" s="2">
        <f t="shared" si="2381"/>
        <v>121275.70332469</v>
      </c>
      <c r="U4513" s="2">
        <f t="shared" si="2382"/>
        <v>10460.320425558748</v>
      </c>
      <c r="V4513" s="2">
        <f t="shared" si="2383"/>
        <v>30898.937916202227</v>
      </c>
      <c r="W4513" s="2">
        <f t="shared" si="2384"/>
        <v>118894.95423592097</v>
      </c>
      <c r="X4513" s="17">
        <f t="shared" si="2385"/>
        <v>0</v>
      </c>
      <c r="Y4513" s="2">
        <f t="shared" si="2386"/>
        <v>0</v>
      </c>
      <c r="Z4513" s="72">
        <f t="shared" si="2387"/>
        <v>0</v>
      </c>
      <c r="AA4513" s="2">
        <f t="shared" si="2373"/>
        <v>0</v>
      </c>
      <c r="AB4513" s="12">
        <f t="shared" si="2395"/>
        <v>4.6600000000000003E-2</v>
      </c>
      <c r="AC4513" s="17">
        <f t="shared" si="2388"/>
        <v>18</v>
      </c>
      <c r="AD4513" s="17">
        <v>252</v>
      </c>
      <c r="AE4513" s="13">
        <f t="shared" si="2399"/>
        <v>1.003258642</v>
      </c>
      <c r="AF4513" s="2">
        <f t="shared" si="2374"/>
        <v>395.19410042999999</v>
      </c>
      <c r="AG4513" s="2">
        <f t="shared" si="2389"/>
        <v>387.43609146</v>
      </c>
      <c r="AH4513" s="3">
        <f t="shared" si="2390"/>
        <v>0</v>
      </c>
      <c r="AI4513" s="4" t="str">
        <f t="shared" si="2367"/>
        <v>A+J=</v>
      </c>
      <c r="AJ4513" s="11">
        <f t="shared" si="2396"/>
        <v>45671</v>
      </c>
      <c r="AQ4513" s="53"/>
      <c r="AR4513" s="53"/>
    </row>
    <row r="4514" spans="1:44" x14ac:dyDescent="0.2">
      <c r="A4514" s="158">
        <f t="shared" si="2391"/>
        <v>45670</v>
      </c>
      <c r="B4514" s="2">
        <f t="shared" si="2375"/>
        <v>119282.39032738097</v>
      </c>
      <c r="C4514" s="2">
        <f t="shared" si="2392"/>
        <v>77535.695894160002</v>
      </c>
      <c r="D4514" s="2">
        <f>SUM(Y4514:Y$4727)</f>
        <v>18542.48023985</v>
      </c>
      <c r="E4514" s="73">
        <f t="shared" si="2376"/>
        <v>58993.215654309999</v>
      </c>
      <c r="F4514" s="88">
        <f t="shared" si="2369"/>
        <v>6455.85</v>
      </c>
      <c r="G4514" s="3">
        <f>IF(AND(N4514=1,N4513&gt;1),VLOOKUP(A4513,[1]Plan1!$BK$81:$BM$259,3),G4513)</f>
        <v>6413.24</v>
      </c>
      <c r="H4514" s="11">
        <f t="shared" si="2370"/>
        <v>45582</v>
      </c>
      <c r="I4514" s="11">
        <f t="shared" si="2371"/>
        <v>45613</v>
      </c>
      <c r="J4514" s="12">
        <f t="shared" si="2377"/>
        <v>-6.6002153085962245E-3</v>
      </c>
      <c r="K4514" s="11">
        <f t="shared" si="2393"/>
        <v>45671</v>
      </c>
      <c r="L4514" s="11">
        <f t="shared" si="2378"/>
        <v>45671</v>
      </c>
      <c r="M4514" s="1">
        <f t="shared" si="2397"/>
        <v>19</v>
      </c>
      <c r="N4514" s="1">
        <f t="shared" si="2379"/>
        <v>18</v>
      </c>
      <c r="O4514" s="2">
        <f t="shared" si="2380"/>
        <v>0.99374607000000004</v>
      </c>
      <c r="P4514" s="13">
        <f t="shared" si="2372"/>
        <v>0.99339977999999995</v>
      </c>
      <c r="Q4514" s="13">
        <f t="shared" si="2398"/>
        <v>1.5333605790062186</v>
      </c>
      <c r="R4514" s="2">
        <f t="shared" si="2368"/>
        <v>1.52377104</v>
      </c>
      <c r="S4514" s="2">
        <f t="shared" si="2394"/>
        <v>1.5641273600000001</v>
      </c>
      <c r="T4514" s="2">
        <f t="shared" si="2381"/>
        <v>121275.70332469</v>
      </c>
      <c r="U4514" s="2">
        <f t="shared" si="2382"/>
        <v>10460.320425558748</v>
      </c>
      <c r="V4514" s="2">
        <f t="shared" si="2383"/>
        <v>30898.937916202227</v>
      </c>
      <c r="W4514" s="2">
        <f t="shared" si="2384"/>
        <v>118894.95423592097</v>
      </c>
      <c r="X4514" s="17">
        <f t="shared" si="2385"/>
        <v>0</v>
      </c>
      <c r="Y4514" s="2">
        <f t="shared" si="2386"/>
        <v>0</v>
      </c>
      <c r="Z4514" s="72">
        <f t="shared" si="2387"/>
        <v>0</v>
      </c>
      <c r="AA4514" s="2">
        <f t="shared" si="2373"/>
        <v>0</v>
      </c>
      <c r="AB4514" s="12">
        <f t="shared" si="2395"/>
        <v>4.6600000000000003E-2</v>
      </c>
      <c r="AC4514" s="17">
        <f t="shared" si="2388"/>
        <v>18</v>
      </c>
      <c r="AD4514" s="17">
        <v>252</v>
      </c>
      <c r="AE4514" s="13">
        <f t="shared" si="2399"/>
        <v>1.003258642</v>
      </c>
      <c r="AF4514" s="2">
        <f t="shared" si="2374"/>
        <v>395.19410042999999</v>
      </c>
      <c r="AG4514" s="2">
        <f t="shared" si="2389"/>
        <v>387.43609146</v>
      </c>
      <c r="AH4514" s="3">
        <f t="shared" si="2390"/>
        <v>0</v>
      </c>
      <c r="AI4514" s="4" t="str">
        <f t="shared" ref="AI4514:AI4577" si="2400">AI4513</f>
        <v>A+J=</v>
      </c>
      <c r="AJ4514" s="11">
        <f t="shared" si="2396"/>
        <v>45671</v>
      </c>
      <c r="AQ4514" s="53"/>
      <c r="AR4514" s="53"/>
    </row>
    <row r="4515" spans="1:44" x14ac:dyDescent="0.2">
      <c r="A4515" s="158">
        <f t="shared" si="2391"/>
        <v>45671</v>
      </c>
      <c r="B4515" s="2">
        <f t="shared" si="2375"/>
        <v>119272.51947916286</v>
      </c>
      <c r="C4515" s="2">
        <f t="shared" si="2392"/>
        <v>77535.695894160002</v>
      </c>
      <c r="D4515" s="2">
        <f>SUM(Y4515:Y$4727)</f>
        <v>18542.48023985</v>
      </c>
      <c r="E4515" s="73">
        <f t="shared" si="2376"/>
        <v>58993.215654309999</v>
      </c>
      <c r="F4515" s="88">
        <f t="shared" si="2369"/>
        <v>6455.85</v>
      </c>
      <c r="G4515" s="3">
        <f>IF(AND(N4515=1,N4514&gt;1),VLOOKUP(A4514,[1]Plan1!$BK$81:$BM$259,3),G4514)</f>
        <v>6413.24</v>
      </c>
      <c r="H4515" s="11">
        <f t="shared" si="2370"/>
        <v>45582</v>
      </c>
      <c r="I4515" s="11">
        <f t="shared" si="2371"/>
        <v>45613</v>
      </c>
      <c r="J4515" s="12">
        <f t="shared" si="2377"/>
        <v>-6.6002153085962245E-3</v>
      </c>
      <c r="K4515" s="11">
        <f t="shared" si="2393"/>
        <v>45702</v>
      </c>
      <c r="L4515" s="11">
        <f t="shared" si="2378"/>
        <v>45671</v>
      </c>
      <c r="M4515" s="1">
        <f t="shared" si="2397"/>
        <v>19</v>
      </c>
      <c r="N4515" s="1">
        <f t="shared" si="2379"/>
        <v>19</v>
      </c>
      <c r="O4515" s="2">
        <f t="shared" si="2380"/>
        <v>0.99339977999999995</v>
      </c>
      <c r="P4515" s="13">
        <f t="shared" si="2372"/>
        <v>0.99339977999999995</v>
      </c>
      <c r="Q4515" s="13">
        <f t="shared" si="2398"/>
        <v>1.5333605790062186</v>
      </c>
      <c r="R4515" s="2">
        <f t="shared" si="2368"/>
        <v>1.52324006</v>
      </c>
      <c r="S4515" s="2">
        <f t="shared" si="2394"/>
        <v>1.5641273600000001</v>
      </c>
      <c r="T4515" s="2">
        <f t="shared" si="2381"/>
        <v>121275.70332469</v>
      </c>
      <c r="U4515" s="2">
        <f t="shared" si="2382"/>
        <v>10460.320425558748</v>
      </c>
      <c r="V4515" s="2">
        <f t="shared" si="2383"/>
        <v>30867.613698554105</v>
      </c>
      <c r="W4515" s="2">
        <f t="shared" si="2384"/>
        <v>118863.63001827286</v>
      </c>
      <c r="X4515" s="17">
        <f t="shared" si="2385"/>
        <v>148</v>
      </c>
      <c r="Y4515" s="2">
        <f t="shared" si="2386"/>
        <v>2309.9248435099998</v>
      </c>
      <c r="Z4515" s="72">
        <f t="shared" si="2387"/>
        <v>2.979176E-2</v>
      </c>
      <c r="AA4515" s="2">
        <f t="shared" si="2373"/>
        <v>3613.0166472800001</v>
      </c>
      <c r="AB4515" s="12">
        <f t="shared" si="2395"/>
        <v>4.6600000000000003E-2</v>
      </c>
      <c r="AC4515" s="17">
        <f t="shared" si="2388"/>
        <v>19</v>
      </c>
      <c r="AD4515" s="17">
        <v>252</v>
      </c>
      <c r="AE4515" s="13">
        <f t="shared" si="2399"/>
        <v>1.003439988</v>
      </c>
      <c r="AF4515" s="2">
        <f t="shared" si="2374"/>
        <v>417.18696412000003</v>
      </c>
      <c r="AG4515" s="2">
        <f t="shared" si="2389"/>
        <v>408.88946089000001</v>
      </c>
      <c r="AH4515" s="3">
        <f t="shared" si="2390"/>
        <v>4030.2036114000002</v>
      </c>
      <c r="AI4515" s="4" t="str">
        <f t="shared" si="2400"/>
        <v>A+J=</v>
      </c>
      <c r="AJ4515" s="11">
        <f t="shared" si="2396"/>
        <v>45671</v>
      </c>
      <c r="AQ4515" s="53"/>
      <c r="AR4515" s="53"/>
    </row>
    <row r="4516" spans="1:44" x14ac:dyDescent="0.2">
      <c r="A4516" s="158">
        <f t="shared" si="2391"/>
        <v>45672</v>
      </c>
      <c r="B4516" s="2">
        <f t="shared" si="2375"/>
        <v>115245.57205031857</v>
      </c>
      <c r="C4516" s="2">
        <f t="shared" si="2392"/>
        <v>75225.771050650001</v>
      </c>
      <c r="D4516" s="2">
        <f>SUM(Y4516:Y$4727)</f>
        <v>16232.55539634</v>
      </c>
      <c r="E4516" s="73">
        <f t="shared" si="2376"/>
        <v>58993.215654309999</v>
      </c>
      <c r="F4516" s="88">
        <f t="shared" si="2369"/>
        <v>6455.85</v>
      </c>
      <c r="G4516" s="3">
        <f>IF(AND(N4516=1,N4515&gt;1),VLOOKUP(A4515,[1]Plan1!$BK$81:$BM$259,3),G4515)</f>
        <v>6413.24</v>
      </c>
      <c r="H4516" s="11">
        <f t="shared" si="2370"/>
        <v>45611</v>
      </c>
      <c r="I4516" s="11">
        <f t="shared" si="2371"/>
        <v>45641</v>
      </c>
      <c r="J4516" s="12">
        <f t="shared" si="2377"/>
        <v>-6.6002153085962245E-3</v>
      </c>
      <c r="K4516" s="11">
        <f t="shared" si="2393"/>
        <v>45702</v>
      </c>
      <c r="L4516" s="11">
        <f t="shared" si="2378"/>
        <v>45702</v>
      </c>
      <c r="M4516" s="1">
        <f t="shared" si="2397"/>
        <v>23</v>
      </c>
      <c r="N4516" s="1">
        <f t="shared" si="2379"/>
        <v>1</v>
      </c>
      <c r="O4516" s="2">
        <f t="shared" si="2380"/>
        <v>0.99971211999999998</v>
      </c>
      <c r="P4516" s="13">
        <f t="shared" si="2372"/>
        <v>0.99339977999999995</v>
      </c>
      <c r="Q4516" s="13">
        <f t="shared" si="2398"/>
        <v>1.52324006184545</v>
      </c>
      <c r="R4516" s="2">
        <f t="shared" si="2368"/>
        <v>1.5228015500000001</v>
      </c>
      <c r="S4516" s="2">
        <f t="shared" si="2394"/>
        <v>1.5641273600000001</v>
      </c>
      <c r="T4516" s="2">
        <f t="shared" si="2381"/>
        <v>117662.68667741001</v>
      </c>
      <c r="U4516" s="2">
        <f t="shared" si="2382"/>
        <v>9157.2286217910387</v>
      </c>
      <c r="V4516" s="2">
        <f t="shared" si="2383"/>
        <v>30841.744583557534</v>
      </c>
      <c r="W4516" s="2">
        <f t="shared" si="2384"/>
        <v>115224.74425599858</v>
      </c>
      <c r="X4516" s="17">
        <f t="shared" si="2385"/>
        <v>0</v>
      </c>
      <c r="Y4516" s="2">
        <f t="shared" si="2386"/>
        <v>0</v>
      </c>
      <c r="Z4516" s="72">
        <f t="shared" si="2387"/>
        <v>0</v>
      </c>
      <c r="AA4516" s="2">
        <f t="shared" si="2373"/>
        <v>0</v>
      </c>
      <c r="AB4516" s="12">
        <f t="shared" si="2395"/>
        <v>4.6600000000000003E-2</v>
      </c>
      <c r="AC4516" s="17">
        <f t="shared" si="2388"/>
        <v>1</v>
      </c>
      <c r="AD4516" s="17">
        <v>252</v>
      </c>
      <c r="AE4516" s="13">
        <f t="shared" si="2399"/>
        <v>1.0001807579999999</v>
      </c>
      <c r="AF4516" s="2">
        <f t="shared" si="2374"/>
        <v>21.268471909999999</v>
      </c>
      <c r="AG4516" s="2">
        <f t="shared" si="2389"/>
        <v>20.827794319999999</v>
      </c>
      <c r="AH4516" s="3">
        <f t="shared" si="2390"/>
        <v>0</v>
      </c>
      <c r="AI4516" s="4" t="str">
        <f t="shared" si="2400"/>
        <v>A+J=</v>
      </c>
      <c r="AJ4516" s="11">
        <f t="shared" si="2396"/>
        <v>45702</v>
      </c>
      <c r="AQ4516" s="53"/>
      <c r="AR4516" s="53"/>
    </row>
    <row r="4517" spans="1:44" x14ac:dyDescent="0.2">
      <c r="A4517" s="158">
        <f t="shared" si="2391"/>
        <v>45673</v>
      </c>
      <c r="B4517" s="2">
        <f t="shared" si="2375"/>
        <v>115240.53273580004</v>
      </c>
      <c r="C4517" s="2">
        <f t="shared" si="2392"/>
        <v>75225.771050650001</v>
      </c>
      <c r="D4517" s="2">
        <f>SUM(Y4517:Y$4727)</f>
        <v>16232.55539634</v>
      </c>
      <c r="E4517" s="73">
        <f t="shared" si="2376"/>
        <v>58993.215654309999</v>
      </c>
      <c r="F4517" s="88">
        <f t="shared" si="2369"/>
        <v>6455.85</v>
      </c>
      <c r="G4517" s="3">
        <f>IF(AND(N4517=1,N4516&gt;1),VLOOKUP(A4516,[1]Plan1!$BK$81:$BM$259,3),G4516)</f>
        <v>6413.24</v>
      </c>
      <c r="H4517" s="11">
        <f t="shared" si="2370"/>
        <v>45611</v>
      </c>
      <c r="I4517" s="11">
        <f t="shared" si="2371"/>
        <v>45641</v>
      </c>
      <c r="J4517" s="12">
        <f t="shared" si="2377"/>
        <v>-6.6002153085962245E-3</v>
      </c>
      <c r="K4517" s="11">
        <f t="shared" si="2393"/>
        <v>45702</v>
      </c>
      <c r="L4517" s="11">
        <f t="shared" si="2378"/>
        <v>45702</v>
      </c>
      <c r="M4517" s="1">
        <f t="shared" si="2397"/>
        <v>23</v>
      </c>
      <c r="N4517" s="1">
        <f t="shared" si="2379"/>
        <v>2</v>
      </c>
      <c r="O4517" s="2">
        <f t="shared" si="2380"/>
        <v>0.99942432999999997</v>
      </c>
      <c r="P4517" s="13">
        <f t="shared" si="2372"/>
        <v>0.99339977999999995</v>
      </c>
      <c r="Q4517" s="13">
        <f t="shared" si="2398"/>
        <v>1.52324006184545</v>
      </c>
      <c r="R4517" s="2">
        <f t="shared" si="2368"/>
        <v>1.52236317</v>
      </c>
      <c r="S4517" s="2">
        <f t="shared" si="2394"/>
        <v>1.5641273600000001</v>
      </c>
      <c r="T4517" s="2">
        <f t="shared" si="2381"/>
        <v>117662.68667741001</v>
      </c>
      <c r="U4517" s="2">
        <f t="shared" si="2382"/>
        <v>9157.2286217910387</v>
      </c>
      <c r="V4517" s="2">
        <f t="shared" si="2383"/>
        <v>30815.883137678993</v>
      </c>
      <c r="W4517" s="2">
        <f t="shared" si="2384"/>
        <v>115198.88281012003</v>
      </c>
      <c r="X4517" s="17">
        <f t="shared" si="2385"/>
        <v>0</v>
      </c>
      <c r="Y4517" s="2">
        <f t="shared" si="2386"/>
        <v>0</v>
      </c>
      <c r="Z4517" s="72">
        <f t="shared" si="2387"/>
        <v>0</v>
      </c>
      <c r="AA4517" s="2">
        <f t="shared" si="2373"/>
        <v>0</v>
      </c>
      <c r="AB4517" s="12">
        <f t="shared" si="2395"/>
        <v>4.6600000000000003E-2</v>
      </c>
      <c r="AC4517" s="17">
        <f t="shared" si="2388"/>
        <v>2</v>
      </c>
      <c r="AD4517" s="17">
        <v>252</v>
      </c>
      <c r="AE4517" s="13">
        <f t="shared" si="2399"/>
        <v>1.0003615480000001</v>
      </c>
      <c r="AF4517" s="2">
        <f t="shared" si="2374"/>
        <v>42.540709040000003</v>
      </c>
      <c r="AG4517" s="2">
        <f t="shared" si="2389"/>
        <v>41.649925680000003</v>
      </c>
      <c r="AH4517" s="3">
        <f t="shared" si="2390"/>
        <v>0</v>
      </c>
      <c r="AI4517" s="4" t="str">
        <f t="shared" si="2400"/>
        <v>A+J=</v>
      </c>
      <c r="AJ4517" s="11">
        <f t="shared" si="2396"/>
        <v>45702</v>
      </c>
      <c r="AQ4517" s="53"/>
      <c r="AR4517" s="53"/>
    </row>
    <row r="4518" spans="1:44" x14ac:dyDescent="0.2">
      <c r="A4518" s="158">
        <f t="shared" si="2391"/>
        <v>45674</v>
      </c>
      <c r="B4518" s="2">
        <f t="shared" si="2375"/>
        <v>115235.49554427955</v>
      </c>
      <c r="C4518" s="2">
        <f t="shared" si="2392"/>
        <v>75225.771050650001</v>
      </c>
      <c r="D4518" s="2">
        <f>SUM(Y4518:Y$4727)</f>
        <v>16232.55539634</v>
      </c>
      <c r="E4518" s="73">
        <f t="shared" si="2376"/>
        <v>58993.215654309999</v>
      </c>
      <c r="F4518" s="88">
        <f t="shared" si="2369"/>
        <v>6455.85</v>
      </c>
      <c r="G4518" s="3">
        <f>IF(AND(N4518=1,N4517&gt;1),VLOOKUP(A4517,[1]Plan1!$BK$81:$BM$259,3),G4517)</f>
        <v>6413.24</v>
      </c>
      <c r="H4518" s="11">
        <f t="shared" si="2370"/>
        <v>45611</v>
      </c>
      <c r="I4518" s="11">
        <f t="shared" si="2371"/>
        <v>45641</v>
      </c>
      <c r="J4518" s="12">
        <f t="shared" si="2377"/>
        <v>-6.6002153085962245E-3</v>
      </c>
      <c r="K4518" s="11">
        <f t="shared" si="2393"/>
        <v>45702</v>
      </c>
      <c r="L4518" s="11">
        <f t="shared" si="2378"/>
        <v>45702</v>
      </c>
      <c r="M4518" s="1">
        <f t="shared" si="2397"/>
        <v>23</v>
      </c>
      <c r="N4518" s="1">
        <f t="shared" si="2379"/>
        <v>3</v>
      </c>
      <c r="O4518" s="2">
        <f t="shared" si="2380"/>
        <v>0.99913662000000003</v>
      </c>
      <c r="P4518" s="13">
        <f t="shared" si="2372"/>
        <v>0.99339977999999995</v>
      </c>
      <c r="Q4518" s="13">
        <f t="shared" si="2398"/>
        <v>1.52324006184545</v>
      </c>
      <c r="R4518" s="2">
        <f t="shared" si="2368"/>
        <v>1.52192492</v>
      </c>
      <c r="S4518" s="2">
        <f t="shared" si="2394"/>
        <v>1.5641273600000001</v>
      </c>
      <c r="T4518" s="2">
        <f t="shared" si="2381"/>
        <v>117662.68667741001</v>
      </c>
      <c r="U4518" s="2">
        <f t="shared" si="2382"/>
        <v>9157.2286217910387</v>
      </c>
      <c r="V4518" s="2">
        <f t="shared" si="2383"/>
        <v>30790.029360918496</v>
      </c>
      <c r="W4518" s="2">
        <f t="shared" si="2384"/>
        <v>115173.02903335955</v>
      </c>
      <c r="X4518" s="17">
        <f t="shared" si="2385"/>
        <v>0</v>
      </c>
      <c r="Y4518" s="2">
        <f t="shared" si="2386"/>
        <v>0</v>
      </c>
      <c r="Z4518" s="72">
        <f t="shared" si="2387"/>
        <v>0</v>
      </c>
      <c r="AA4518" s="2">
        <f t="shared" si="2373"/>
        <v>0</v>
      </c>
      <c r="AB4518" s="12">
        <f t="shared" si="2395"/>
        <v>4.6600000000000003E-2</v>
      </c>
      <c r="AC4518" s="17">
        <f t="shared" si="2388"/>
        <v>3</v>
      </c>
      <c r="AD4518" s="17">
        <v>252</v>
      </c>
      <c r="AE4518" s="13">
        <f t="shared" si="2399"/>
        <v>1.0005423710000001</v>
      </c>
      <c r="AF4518" s="2">
        <f t="shared" si="2374"/>
        <v>63.816829030000001</v>
      </c>
      <c r="AG4518" s="2">
        <f t="shared" si="2389"/>
        <v>62.466510919999997</v>
      </c>
      <c r="AH4518" s="3">
        <f t="shared" si="2390"/>
        <v>0</v>
      </c>
      <c r="AI4518" s="4" t="str">
        <f t="shared" si="2400"/>
        <v>A+J=</v>
      </c>
      <c r="AJ4518" s="11">
        <f t="shared" si="2396"/>
        <v>45702</v>
      </c>
      <c r="AQ4518" s="53"/>
      <c r="AR4518" s="53"/>
    </row>
    <row r="4519" spans="1:44" x14ac:dyDescent="0.2">
      <c r="A4519" s="158">
        <f t="shared" si="2391"/>
        <v>45675</v>
      </c>
      <c r="B4519" s="2">
        <f t="shared" si="2375"/>
        <v>115230.45988701492</v>
      </c>
      <c r="C4519" s="2">
        <f t="shared" si="2392"/>
        <v>75225.771050650001</v>
      </c>
      <c r="D4519" s="2">
        <f>SUM(Y4519:Y$4727)</f>
        <v>16232.55539634</v>
      </c>
      <c r="E4519" s="73">
        <f t="shared" si="2376"/>
        <v>58993.215654309999</v>
      </c>
      <c r="F4519" s="88">
        <f t="shared" si="2369"/>
        <v>6455.85</v>
      </c>
      <c r="G4519" s="3">
        <f>IF(AND(N4519=1,N4518&gt;1),VLOOKUP(A4518,[1]Plan1!$BK$81:$BM$259,3),G4518)</f>
        <v>6413.24</v>
      </c>
      <c r="H4519" s="11">
        <f t="shared" si="2370"/>
        <v>45611</v>
      </c>
      <c r="I4519" s="11">
        <f t="shared" si="2371"/>
        <v>45641</v>
      </c>
      <c r="J4519" s="12">
        <f t="shared" si="2377"/>
        <v>-6.6002153085962245E-3</v>
      </c>
      <c r="K4519" s="11">
        <f t="shared" si="2393"/>
        <v>45702</v>
      </c>
      <c r="L4519" s="11">
        <f t="shared" si="2378"/>
        <v>45702</v>
      </c>
      <c r="M4519" s="1">
        <f t="shared" si="2397"/>
        <v>23</v>
      </c>
      <c r="N4519" s="1">
        <f t="shared" si="2379"/>
        <v>4</v>
      </c>
      <c r="O4519" s="2">
        <f t="shared" si="2380"/>
        <v>0.99884899000000005</v>
      </c>
      <c r="P4519" s="13">
        <f t="shared" si="2372"/>
        <v>0.99339977999999995</v>
      </c>
      <c r="Q4519" s="13">
        <f t="shared" si="2398"/>
        <v>1.52324006184545</v>
      </c>
      <c r="R4519" s="2">
        <f t="shared" si="2368"/>
        <v>1.52148679</v>
      </c>
      <c r="S4519" s="2">
        <f t="shared" si="2394"/>
        <v>1.5641273600000001</v>
      </c>
      <c r="T4519" s="2">
        <f t="shared" si="2381"/>
        <v>117662.68667741001</v>
      </c>
      <c r="U4519" s="2">
        <f t="shared" si="2382"/>
        <v>9157.2286217910387</v>
      </c>
      <c r="V4519" s="2">
        <f t="shared" si="2383"/>
        <v>30764.182663343869</v>
      </c>
      <c r="W4519" s="2">
        <f t="shared" si="2384"/>
        <v>115147.18233578492</v>
      </c>
      <c r="X4519" s="17">
        <f t="shared" si="2385"/>
        <v>0</v>
      </c>
      <c r="Y4519" s="2">
        <f t="shared" si="2386"/>
        <v>0</v>
      </c>
      <c r="Z4519" s="72">
        <f t="shared" si="2387"/>
        <v>0</v>
      </c>
      <c r="AA4519" s="2">
        <f t="shared" si="2373"/>
        <v>0</v>
      </c>
      <c r="AB4519" s="12">
        <f t="shared" si="2395"/>
        <v>4.6600000000000003E-2</v>
      </c>
      <c r="AC4519" s="17">
        <f t="shared" si="2388"/>
        <v>4</v>
      </c>
      <c r="AD4519" s="17">
        <v>252</v>
      </c>
      <c r="AE4519" s="13">
        <f t="shared" si="2399"/>
        <v>1.0007232269999999</v>
      </c>
      <c r="AF4519" s="2">
        <f t="shared" si="2374"/>
        <v>85.096831890000004</v>
      </c>
      <c r="AG4519" s="2">
        <f t="shared" si="2389"/>
        <v>83.27755123</v>
      </c>
      <c r="AH4519" s="3">
        <f t="shared" si="2390"/>
        <v>0</v>
      </c>
      <c r="AI4519" s="4" t="str">
        <f t="shared" si="2400"/>
        <v>A+J=</v>
      </c>
      <c r="AJ4519" s="11">
        <f t="shared" si="2396"/>
        <v>45702</v>
      </c>
      <c r="AQ4519" s="53"/>
      <c r="AR4519" s="53"/>
    </row>
    <row r="4520" spans="1:44" x14ac:dyDescent="0.2">
      <c r="A4520" s="158">
        <f t="shared" si="2391"/>
        <v>45676</v>
      </c>
      <c r="B4520" s="2">
        <f t="shared" si="2375"/>
        <v>115230.45988701492</v>
      </c>
      <c r="C4520" s="2">
        <f t="shared" si="2392"/>
        <v>75225.771050650001</v>
      </c>
      <c r="D4520" s="2">
        <f>SUM(Y4520:Y$4727)</f>
        <v>16232.55539634</v>
      </c>
      <c r="E4520" s="73">
        <f t="shared" si="2376"/>
        <v>58993.215654309999</v>
      </c>
      <c r="F4520" s="88">
        <f t="shared" si="2369"/>
        <v>6455.85</v>
      </c>
      <c r="G4520" s="3">
        <f>IF(AND(N4520=1,N4519&gt;1),VLOOKUP(A4519,[1]Plan1!$BK$81:$BM$259,3),G4519)</f>
        <v>6413.24</v>
      </c>
      <c r="H4520" s="11">
        <f t="shared" si="2370"/>
        <v>45611</v>
      </c>
      <c r="I4520" s="11">
        <f t="shared" si="2371"/>
        <v>45641</v>
      </c>
      <c r="J4520" s="12">
        <f t="shared" si="2377"/>
        <v>-6.6002153085962245E-3</v>
      </c>
      <c r="K4520" s="11">
        <f t="shared" si="2393"/>
        <v>45702</v>
      </c>
      <c r="L4520" s="11">
        <f t="shared" si="2378"/>
        <v>45702</v>
      </c>
      <c r="M4520" s="1">
        <f t="shared" si="2397"/>
        <v>23</v>
      </c>
      <c r="N4520" s="1">
        <f t="shared" si="2379"/>
        <v>4</v>
      </c>
      <c r="O4520" s="2">
        <f t="shared" si="2380"/>
        <v>0.99884899000000005</v>
      </c>
      <c r="P4520" s="13">
        <f t="shared" si="2372"/>
        <v>0.99339977999999995</v>
      </c>
      <c r="Q4520" s="13">
        <f t="shared" si="2398"/>
        <v>1.52324006184545</v>
      </c>
      <c r="R4520" s="2">
        <f t="shared" si="2368"/>
        <v>1.52148679</v>
      </c>
      <c r="S4520" s="2">
        <f t="shared" si="2394"/>
        <v>1.5641273600000001</v>
      </c>
      <c r="T4520" s="2">
        <f t="shared" si="2381"/>
        <v>117662.68667741001</v>
      </c>
      <c r="U4520" s="2">
        <f t="shared" si="2382"/>
        <v>9157.2286217910387</v>
      </c>
      <c r="V4520" s="2">
        <f t="shared" si="2383"/>
        <v>30764.182663343869</v>
      </c>
      <c r="W4520" s="2">
        <f t="shared" si="2384"/>
        <v>115147.18233578492</v>
      </c>
      <c r="X4520" s="17">
        <f t="shared" si="2385"/>
        <v>0</v>
      </c>
      <c r="Y4520" s="2">
        <f t="shared" si="2386"/>
        <v>0</v>
      </c>
      <c r="Z4520" s="72">
        <f t="shared" si="2387"/>
        <v>0</v>
      </c>
      <c r="AA4520" s="2">
        <f t="shared" si="2373"/>
        <v>0</v>
      </c>
      <c r="AB4520" s="12">
        <f t="shared" si="2395"/>
        <v>4.6600000000000003E-2</v>
      </c>
      <c r="AC4520" s="17">
        <f t="shared" si="2388"/>
        <v>4</v>
      </c>
      <c r="AD4520" s="17">
        <v>252</v>
      </c>
      <c r="AE4520" s="13">
        <f t="shared" si="2399"/>
        <v>1.0007232269999999</v>
      </c>
      <c r="AF4520" s="2">
        <f t="shared" si="2374"/>
        <v>85.096831890000004</v>
      </c>
      <c r="AG4520" s="2">
        <f t="shared" si="2389"/>
        <v>83.27755123</v>
      </c>
      <c r="AH4520" s="3">
        <f t="shared" si="2390"/>
        <v>0</v>
      </c>
      <c r="AI4520" s="4" t="str">
        <f t="shared" si="2400"/>
        <v>A+J=</v>
      </c>
      <c r="AJ4520" s="11">
        <f t="shared" si="2396"/>
        <v>45702</v>
      </c>
      <c r="AQ4520" s="53"/>
      <c r="AR4520" s="53"/>
    </row>
    <row r="4521" spans="1:44" x14ac:dyDescent="0.2">
      <c r="A4521" s="158">
        <f t="shared" si="2391"/>
        <v>45677</v>
      </c>
      <c r="B4521" s="2">
        <f t="shared" si="2375"/>
        <v>115230.45988701492</v>
      </c>
      <c r="C4521" s="2">
        <f t="shared" si="2392"/>
        <v>75225.771050650001</v>
      </c>
      <c r="D4521" s="2">
        <f>SUM(Y4521:Y$4727)</f>
        <v>16232.55539634</v>
      </c>
      <c r="E4521" s="73">
        <f t="shared" si="2376"/>
        <v>58993.215654309999</v>
      </c>
      <c r="F4521" s="88">
        <f t="shared" si="2369"/>
        <v>6455.85</v>
      </c>
      <c r="G4521" s="3">
        <f>IF(AND(N4521=1,N4520&gt;1),VLOOKUP(A4520,[1]Plan1!$BK$81:$BM$259,3),G4520)</f>
        <v>6413.24</v>
      </c>
      <c r="H4521" s="11">
        <f t="shared" si="2370"/>
        <v>45611</v>
      </c>
      <c r="I4521" s="11">
        <f t="shared" si="2371"/>
        <v>45641</v>
      </c>
      <c r="J4521" s="12">
        <f t="shared" si="2377"/>
        <v>-6.6002153085962245E-3</v>
      </c>
      <c r="K4521" s="11">
        <f t="shared" si="2393"/>
        <v>45702</v>
      </c>
      <c r="L4521" s="11">
        <f t="shared" si="2378"/>
        <v>45702</v>
      </c>
      <c r="M4521" s="1">
        <f t="shared" si="2397"/>
        <v>23</v>
      </c>
      <c r="N4521" s="1">
        <f t="shared" si="2379"/>
        <v>4</v>
      </c>
      <c r="O4521" s="2">
        <f t="shared" si="2380"/>
        <v>0.99884899000000005</v>
      </c>
      <c r="P4521" s="13">
        <f t="shared" si="2372"/>
        <v>0.99339977999999995</v>
      </c>
      <c r="Q4521" s="13">
        <f t="shared" si="2398"/>
        <v>1.52324006184545</v>
      </c>
      <c r="R4521" s="2">
        <f t="shared" ref="R4521:R4584" si="2401">TRUNC(TRUNC((O4521*Q4521),15),8)</f>
        <v>1.52148679</v>
      </c>
      <c r="S4521" s="2">
        <f t="shared" si="2394"/>
        <v>1.5641273600000001</v>
      </c>
      <c r="T4521" s="2">
        <f t="shared" si="2381"/>
        <v>117662.68667741001</v>
      </c>
      <c r="U4521" s="2">
        <f t="shared" si="2382"/>
        <v>9157.2286217910387</v>
      </c>
      <c r="V4521" s="2">
        <f t="shared" si="2383"/>
        <v>30764.182663343869</v>
      </c>
      <c r="W4521" s="2">
        <f t="shared" si="2384"/>
        <v>115147.18233578492</v>
      </c>
      <c r="X4521" s="17">
        <f t="shared" si="2385"/>
        <v>0</v>
      </c>
      <c r="Y4521" s="2">
        <f t="shared" si="2386"/>
        <v>0</v>
      </c>
      <c r="Z4521" s="72">
        <f t="shared" si="2387"/>
        <v>0</v>
      </c>
      <c r="AA4521" s="2">
        <f t="shared" si="2373"/>
        <v>0</v>
      </c>
      <c r="AB4521" s="12">
        <f t="shared" si="2395"/>
        <v>4.6600000000000003E-2</v>
      </c>
      <c r="AC4521" s="17">
        <f t="shared" si="2388"/>
        <v>4</v>
      </c>
      <c r="AD4521" s="17">
        <v>252</v>
      </c>
      <c r="AE4521" s="13">
        <f t="shared" si="2399"/>
        <v>1.0007232269999999</v>
      </c>
      <c r="AF4521" s="2">
        <f t="shared" si="2374"/>
        <v>85.096831890000004</v>
      </c>
      <c r="AG4521" s="2">
        <f t="shared" si="2389"/>
        <v>83.27755123</v>
      </c>
      <c r="AH4521" s="3">
        <f t="shared" si="2390"/>
        <v>0</v>
      </c>
      <c r="AI4521" s="4" t="str">
        <f t="shared" si="2400"/>
        <v>A+J=</v>
      </c>
      <c r="AJ4521" s="11">
        <f t="shared" si="2396"/>
        <v>45702</v>
      </c>
      <c r="AQ4521" s="53"/>
      <c r="AR4521" s="53"/>
    </row>
    <row r="4522" spans="1:44" x14ac:dyDescent="0.2">
      <c r="A4522" s="158">
        <f t="shared" si="2391"/>
        <v>45678</v>
      </c>
      <c r="B4522" s="2">
        <f t="shared" si="2375"/>
        <v>115225.42683109047</v>
      </c>
      <c r="C4522" s="2">
        <f t="shared" si="2392"/>
        <v>75225.771050650001</v>
      </c>
      <c r="D4522" s="2">
        <f>SUM(Y4522:Y$4727)</f>
        <v>16232.55539634</v>
      </c>
      <c r="E4522" s="73">
        <f t="shared" si="2376"/>
        <v>58993.215654309999</v>
      </c>
      <c r="F4522" s="88">
        <f t="shared" ref="F4522:F4585" si="2402">IF(G4522=G4521,F4521,G4521)</f>
        <v>6455.85</v>
      </c>
      <c r="G4522" s="3">
        <f>IF(AND(N4522=1,N4521&gt;1),VLOOKUP(A4521,[1]Plan1!$BK$81:$BM$259,3),G4521)</f>
        <v>6413.24</v>
      </c>
      <c r="H4522" s="11">
        <f t="shared" ref="H4522:H4585" si="2403">EDATE(I4522,-1)</f>
        <v>45611</v>
      </c>
      <c r="I4522" s="11">
        <f t="shared" ref="I4522:I4585" si="2404">IF(X4521&gt;0,EDATE(A4522,-1),+I4521)</f>
        <v>45641</v>
      </c>
      <c r="J4522" s="12">
        <f t="shared" si="2377"/>
        <v>-6.6002153085962245E-3</v>
      </c>
      <c r="K4522" s="11">
        <f t="shared" si="2393"/>
        <v>45702</v>
      </c>
      <c r="L4522" s="11">
        <f t="shared" si="2378"/>
        <v>45702</v>
      </c>
      <c r="M4522" s="1">
        <f t="shared" si="2397"/>
        <v>23</v>
      </c>
      <c r="N4522" s="1">
        <f t="shared" si="2379"/>
        <v>5</v>
      </c>
      <c r="O4522" s="2">
        <f t="shared" si="2380"/>
        <v>0.99856144999999996</v>
      </c>
      <c r="P4522" s="13">
        <f t="shared" ref="P4522:P4585" si="2405">IF(L4522&gt;L4521,O4521,P4521)</f>
        <v>0.99339977999999995</v>
      </c>
      <c r="Q4522" s="13">
        <f t="shared" si="2398"/>
        <v>1.52324006184545</v>
      </c>
      <c r="R4522" s="2">
        <f t="shared" si="2401"/>
        <v>1.5210488</v>
      </c>
      <c r="S4522" s="2">
        <f t="shared" si="2394"/>
        <v>1.5641273600000001</v>
      </c>
      <c r="T4522" s="2">
        <f t="shared" si="2381"/>
        <v>117662.68667741001</v>
      </c>
      <c r="U4522" s="2">
        <f t="shared" si="2382"/>
        <v>9157.2286217910387</v>
      </c>
      <c r="V4522" s="2">
        <f t="shared" si="2383"/>
        <v>30738.344224819437</v>
      </c>
      <c r="W4522" s="2">
        <f t="shared" si="2384"/>
        <v>115121.34389726048</v>
      </c>
      <c r="X4522" s="17">
        <f t="shared" si="2385"/>
        <v>0</v>
      </c>
      <c r="Y4522" s="2">
        <f t="shared" si="2386"/>
        <v>0</v>
      </c>
      <c r="Z4522" s="72">
        <f t="shared" si="2387"/>
        <v>0</v>
      </c>
      <c r="AA4522" s="2">
        <f t="shared" si="2373"/>
        <v>0</v>
      </c>
      <c r="AB4522" s="12">
        <f t="shared" si="2395"/>
        <v>4.6600000000000003E-2</v>
      </c>
      <c r="AC4522" s="17">
        <f t="shared" si="2388"/>
        <v>5</v>
      </c>
      <c r="AD4522" s="17">
        <v>252</v>
      </c>
      <c r="AE4522" s="13">
        <f t="shared" si="2399"/>
        <v>1.000904115</v>
      </c>
      <c r="AF4522" s="2">
        <f t="shared" si="2374"/>
        <v>106.38059996</v>
      </c>
      <c r="AG4522" s="2">
        <f t="shared" si="2389"/>
        <v>104.08293383</v>
      </c>
      <c r="AH4522" s="3">
        <f t="shared" si="2390"/>
        <v>0</v>
      </c>
      <c r="AI4522" s="4" t="str">
        <f t="shared" si="2400"/>
        <v>A+J=</v>
      </c>
      <c r="AJ4522" s="11">
        <f t="shared" si="2396"/>
        <v>45702</v>
      </c>
      <c r="AQ4522" s="53"/>
      <c r="AR4522" s="53"/>
    </row>
    <row r="4523" spans="1:44" x14ac:dyDescent="0.2">
      <c r="A4523" s="158">
        <f t="shared" si="2391"/>
        <v>45679</v>
      </c>
      <c r="B4523" s="2">
        <f t="shared" si="2375"/>
        <v>115220.39413131762</v>
      </c>
      <c r="C4523" s="2">
        <f t="shared" si="2392"/>
        <v>75225.771050650001</v>
      </c>
      <c r="D4523" s="2">
        <f>SUM(Y4523:Y$4727)</f>
        <v>16232.55539634</v>
      </c>
      <c r="E4523" s="73">
        <f t="shared" si="2376"/>
        <v>58993.215654309999</v>
      </c>
      <c r="F4523" s="88">
        <f t="shared" si="2402"/>
        <v>6455.85</v>
      </c>
      <c r="G4523" s="3">
        <f>IF(AND(N4523=1,N4522&gt;1),VLOOKUP(A4522,[1]Plan1!$BK$81:$BM$259,3),G4522)</f>
        <v>6413.24</v>
      </c>
      <c r="H4523" s="11">
        <f t="shared" si="2403"/>
        <v>45611</v>
      </c>
      <c r="I4523" s="11">
        <f t="shared" si="2404"/>
        <v>45641</v>
      </c>
      <c r="J4523" s="12">
        <f t="shared" si="2377"/>
        <v>-6.6002153085962245E-3</v>
      </c>
      <c r="K4523" s="11">
        <f t="shared" si="2393"/>
        <v>45702</v>
      </c>
      <c r="L4523" s="11">
        <f t="shared" si="2378"/>
        <v>45702</v>
      </c>
      <c r="M4523" s="1">
        <f t="shared" si="2397"/>
        <v>23</v>
      </c>
      <c r="N4523" s="1">
        <f t="shared" si="2379"/>
        <v>6</v>
      </c>
      <c r="O4523" s="2">
        <f t="shared" si="2380"/>
        <v>0.99827398000000001</v>
      </c>
      <c r="P4523" s="13">
        <f t="shared" si="2405"/>
        <v>0.99339977999999995</v>
      </c>
      <c r="Q4523" s="13">
        <f t="shared" si="2398"/>
        <v>1.52324006184545</v>
      </c>
      <c r="R4523" s="2">
        <f t="shared" si="2401"/>
        <v>1.52061091</v>
      </c>
      <c r="S4523" s="2">
        <f t="shared" si="2394"/>
        <v>1.5641273600000001</v>
      </c>
      <c r="T4523" s="2">
        <f t="shared" si="2381"/>
        <v>117662.68667741001</v>
      </c>
      <c r="U4523" s="2">
        <f t="shared" si="2382"/>
        <v>9157.2286217910387</v>
      </c>
      <c r="V4523" s="2">
        <f t="shared" si="2383"/>
        <v>30712.511685616577</v>
      </c>
      <c r="W4523" s="2">
        <f t="shared" si="2384"/>
        <v>115095.51135805761</v>
      </c>
      <c r="X4523" s="17">
        <f t="shared" si="2385"/>
        <v>0</v>
      </c>
      <c r="Y4523" s="2">
        <f t="shared" si="2386"/>
        <v>0</v>
      </c>
      <c r="Z4523" s="72">
        <f t="shared" si="2387"/>
        <v>0</v>
      </c>
      <c r="AA4523" s="2">
        <f t="shared" si="2373"/>
        <v>0</v>
      </c>
      <c r="AB4523" s="12">
        <f t="shared" si="2395"/>
        <v>4.6600000000000003E-2</v>
      </c>
      <c r="AC4523" s="17">
        <f t="shared" si="2388"/>
        <v>6</v>
      </c>
      <c r="AD4523" s="17">
        <v>252</v>
      </c>
      <c r="AE4523" s="13">
        <f t="shared" si="2399"/>
        <v>1.0010850360000001</v>
      </c>
      <c r="AF4523" s="2">
        <f t="shared" si="2374"/>
        <v>127.6682509</v>
      </c>
      <c r="AG4523" s="2">
        <f t="shared" si="2389"/>
        <v>124.88277325999999</v>
      </c>
      <c r="AH4523" s="3">
        <f t="shared" si="2390"/>
        <v>0</v>
      </c>
      <c r="AI4523" s="4" t="str">
        <f t="shared" si="2400"/>
        <v>A+J=</v>
      </c>
      <c r="AJ4523" s="11">
        <f t="shared" si="2396"/>
        <v>45702</v>
      </c>
      <c r="AQ4523" s="53"/>
      <c r="AR4523" s="53"/>
    </row>
    <row r="4524" spans="1:44" x14ac:dyDescent="0.2">
      <c r="A4524" s="158">
        <f t="shared" si="2391"/>
        <v>45680</v>
      </c>
      <c r="B4524" s="2">
        <f t="shared" si="2375"/>
        <v>115215.3647417271</v>
      </c>
      <c r="C4524" s="2">
        <f t="shared" si="2392"/>
        <v>75225.771050650001</v>
      </c>
      <c r="D4524" s="2">
        <f>SUM(Y4524:Y$4727)</f>
        <v>16232.55539634</v>
      </c>
      <c r="E4524" s="73">
        <f t="shared" si="2376"/>
        <v>58993.215654309999</v>
      </c>
      <c r="F4524" s="88">
        <f t="shared" si="2402"/>
        <v>6455.85</v>
      </c>
      <c r="G4524" s="3">
        <f>IF(AND(N4524=1,N4523&gt;1),VLOOKUP(A4523,[1]Plan1!$BK$81:$BM$259,3),G4523)</f>
        <v>6413.24</v>
      </c>
      <c r="H4524" s="11">
        <f t="shared" si="2403"/>
        <v>45611</v>
      </c>
      <c r="I4524" s="11">
        <f t="shared" si="2404"/>
        <v>45641</v>
      </c>
      <c r="J4524" s="12">
        <f t="shared" si="2377"/>
        <v>-6.6002153085962245E-3</v>
      </c>
      <c r="K4524" s="11">
        <f t="shared" si="2393"/>
        <v>45702</v>
      </c>
      <c r="L4524" s="11">
        <f t="shared" si="2378"/>
        <v>45702</v>
      </c>
      <c r="M4524" s="1">
        <f t="shared" si="2397"/>
        <v>23</v>
      </c>
      <c r="N4524" s="1">
        <f t="shared" si="2379"/>
        <v>7</v>
      </c>
      <c r="O4524" s="2">
        <f t="shared" si="2380"/>
        <v>0.99798659999999995</v>
      </c>
      <c r="P4524" s="13">
        <f t="shared" si="2405"/>
        <v>0.99339977999999995</v>
      </c>
      <c r="Q4524" s="13">
        <f t="shared" si="2398"/>
        <v>1.52324006184545</v>
      </c>
      <c r="R4524" s="2">
        <f t="shared" si="2401"/>
        <v>1.5201731700000001</v>
      </c>
      <c r="S4524" s="2">
        <f t="shared" si="2394"/>
        <v>1.5641273600000001</v>
      </c>
      <c r="T4524" s="2">
        <f t="shared" si="2381"/>
        <v>117662.68667741001</v>
      </c>
      <c r="U4524" s="2">
        <f t="shared" si="2382"/>
        <v>9157.2286217910387</v>
      </c>
      <c r="V4524" s="2">
        <f t="shared" si="2383"/>
        <v>30686.68799539606</v>
      </c>
      <c r="W4524" s="2">
        <f t="shared" si="2384"/>
        <v>115069.6876678371</v>
      </c>
      <c r="X4524" s="17">
        <f t="shared" si="2385"/>
        <v>0</v>
      </c>
      <c r="Y4524" s="2">
        <f t="shared" si="2386"/>
        <v>0</v>
      </c>
      <c r="Z4524" s="72">
        <f t="shared" si="2387"/>
        <v>0</v>
      </c>
      <c r="AA4524" s="2">
        <f t="shared" si="2373"/>
        <v>0</v>
      </c>
      <c r="AB4524" s="12">
        <f t="shared" si="2395"/>
        <v>4.6600000000000003E-2</v>
      </c>
      <c r="AC4524" s="17">
        <f t="shared" si="2388"/>
        <v>7</v>
      </c>
      <c r="AD4524" s="17">
        <v>252</v>
      </c>
      <c r="AE4524" s="13">
        <f t="shared" si="2399"/>
        <v>1.0012659900000001</v>
      </c>
      <c r="AF4524" s="2">
        <f t="shared" si="2374"/>
        <v>148.9597847</v>
      </c>
      <c r="AG4524" s="2">
        <f t="shared" si="2389"/>
        <v>145.67707389</v>
      </c>
      <c r="AH4524" s="3">
        <f t="shared" si="2390"/>
        <v>0</v>
      </c>
      <c r="AI4524" s="4" t="str">
        <f t="shared" si="2400"/>
        <v>A+J=</v>
      </c>
      <c r="AJ4524" s="11">
        <f t="shared" si="2396"/>
        <v>45702</v>
      </c>
      <c r="AQ4524" s="53"/>
      <c r="AR4524" s="53"/>
    </row>
    <row r="4525" spans="1:44" x14ac:dyDescent="0.2">
      <c r="A4525" s="158">
        <f t="shared" si="2391"/>
        <v>45681</v>
      </c>
      <c r="B4525" s="2">
        <f t="shared" si="2375"/>
        <v>115210.33677716248</v>
      </c>
      <c r="C4525" s="2">
        <f t="shared" si="2392"/>
        <v>75225.771050650001</v>
      </c>
      <c r="D4525" s="2">
        <f>SUM(Y4525:Y$4727)</f>
        <v>16232.55539634</v>
      </c>
      <c r="E4525" s="73">
        <f t="shared" si="2376"/>
        <v>58993.215654309999</v>
      </c>
      <c r="F4525" s="88">
        <f t="shared" si="2402"/>
        <v>6455.85</v>
      </c>
      <c r="G4525" s="3">
        <f>IF(AND(N4525=1,N4524&gt;1),VLOOKUP(A4524,[1]Plan1!$BK$81:$BM$259,3),G4524)</f>
        <v>6413.24</v>
      </c>
      <c r="H4525" s="11">
        <f t="shared" si="2403"/>
        <v>45611</v>
      </c>
      <c r="I4525" s="11">
        <f t="shared" si="2404"/>
        <v>45641</v>
      </c>
      <c r="J4525" s="12">
        <f t="shared" si="2377"/>
        <v>-6.6002153085962245E-3</v>
      </c>
      <c r="K4525" s="11">
        <f t="shared" si="2393"/>
        <v>45702</v>
      </c>
      <c r="L4525" s="11">
        <f t="shared" si="2378"/>
        <v>45702</v>
      </c>
      <c r="M4525" s="1">
        <f t="shared" si="2397"/>
        <v>23</v>
      </c>
      <c r="N4525" s="1">
        <f t="shared" si="2379"/>
        <v>8</v>
      </c>
      <c r="O4525" s="2">
        <f t="shared" si="2380"/>
        <v>0.99769931000000001</v>
      </c>
      <c r="P4525" s="13">
        <f t="shared" si="2405"/>
        <v>0.99339977999999995</v>
      </c>
      <c r="Q4525" s="13">
        <f t="shared" si="2398"/>
        <v>1.52324006184545</v>
      </c>
      <c r="R4525" s="2">
        <f t="shared" si="2401"/>
        <v>1.51973555</v>
      </c>
      <c r="S4525" s="2">
        <f t="shared" si="2394"/>
        <v>1.5641273600000001</v>
      </c>
      <c r="T4525" s="2">
        <f t="shared" si="2381"/>
        <v>117662.68667741001</v>
      </c>
      <c r="U4525" s="2">
        <f t="shared" si="2382"/>
        <v>9157.2286217910387</v>
      </c>
      <c r="V4525" s="2">
        <f t="shared" si="2383"/>
        <v>30660.87138436142</v>
      </c>
      <c r="W4525" s="2">
        <f t="shared" si="2384"/>
        <v>115043.87105680247</v>
      </c>
      <c r="X4525" s="17">
        <f t="shared" si="2385"/>
        <v>0</v>
      </c>
      <c r="Y4525" s="2">
        <f t="shared" si="2386"/>
        <v>0</v>
      </c>
      <c r="Z4525" s="72">
        <f t="shared" si="2387"/>
        <v>0</v>
      </c>
      <c r="AA4525" s="2">
        <f t="shared" si="2373"/>
        <v>0</v>
      </c>
      <c r="AB4525" s="12">
        <f t="shared" si="2395"/>
        <v>4.6600000000000003E-2</v>
      </c>
      <c r="AC4525" s="17">
        <f t="shared" si="2388"/>
        <v>8</v>
      </c>
      <c r="AD4525" s="17">
        <v>252</v>
      </c>
      <c r="AE4525" s="13">
        <f t="shared" si="2399"/>
        <v>1.001446976</v>
      </c>
      <c r="AF4525" s="2">
        <f t="shared" si="2374"/>
        <v>170.25508371000001</v>
      </c>
      <c r="AG4525" s="2">
        <f t="shared" si="2389"/>
        <v>166.46572036000001</v>
      </c>
      <c r="AH4525" s="3">
        <f t="shared" si="2390"/>
        <v>0</v>
      </c>
      <c r="AI4525" s="4" t="str">
        <f t="shared" si="2400"/>
        <v>A+J=</v>
      </c>
      <c r="AJ4525" s="11">
        <f t="shared" si="2396"/>
        <v>45702</v>
      </c>
      <c r="AQ4525" s="53"/>
      <c r="AR4525" s="53"/>
    </row>
    <row r="4526" spans="1:44" x14ac:dyDescent="0.2">
      <c r="A4526" s="158">
        <f t="shared" si="2391"/>
        <v>45682</v>
      </c>
      <c r="B4526" s="2">
        <f t="shared" si="2375"/>
        <v>115205.31105993585</v>
      </c>
      <c r="C4526" s="2">
        <f t="shared" si="2392"/>
        <v>75225.771050650001</v>
      </c>
      <c r="D4526" s="2">
        <f>SUM(Y4526:Y$4727)</f>
        <v>16232.55539634</v>
      </c>
      <c r="E4526" s="73">
        <f t="shared" si="2376"/>
        <v>58993.215654309999</v>
      </c>
      <c r="F4526" s="88">
        <f t="shared" si="2402"/>
        <v>6455.85</v>
      </c>
      <c r="G4526" s="3">
        <f>IF(AND(N4526=1,N4525&gt;1),VLOOKUP(A4525,[1]Plan1!$BK$81:$BM$259,3),G4525)</f>
        <v>6413.24</v>
      </c>
      <c r="H4526" s="11">
        <f t="shared" si="2403"/>
        <v>45611</v>
      </c>
      <c r="I4526" s="11">
        <f t="shared" si="2404"/>
        <v>45641</v>
      </c>
      <c r="J4526" s="12">
        <f t="shared" si="2377"/>
        <v>-6.6002153085962245E-3</v>
      </c>
      <c r="K4526" s="11">
        <f t="shared" si="2393"/>
        <v>45702</v>
      </c>
      <c r="L4526" s="11">
        <f t="shared" si="2378"/>
        <v>45702</v>
      </c>
      <c r="M4526" s="1">
        <f t="shared" si="2397"/>
        <v>23</v>
      </c>
      <c r="N4526" s="1">
        <f t="shared" si="2379"/>
        <v>9</v>
      </c>
      <c r="O4526" s="2">
        <f t="shared" si="2380"/>
        <v>0.99741210000000002</v>
      </c>
      <c r="P4526" s="13">
        <f t="shared" si="2405"/>
        <v>0.99339977999999995</v>
      </c>
      <c r="Q4526" s="13">
        <f t="shared" si="2398"/>
        <v>1.52324006184545</v>
      </c>
      <c r="R4526" s="2">
        <f t="shared" si="2401"/>
        <v>1.5192980599999999</v>
      </c>
      <c r="S4526" s="2">
        <f t="shared" si="2394"/>
        <v>1.5641273600000001</v>
      </c>
      <c r="T4526" s="2">
        <f t="shared" si="2381"/>
        <v>117662.68667741001</v>
      </c>
      <c r="U4526" s="2">
        <f t="shared" si="2382"/>
        <v>9157.2286217910387</v>
      </c>
      <c r="V4526" s="2">
        <f t="shared" si="2383"/>
        <v>30635.062442444807</v>
      </c>
      <c r="W4526" s="2">
        <f t="shared" si="2384"/>
        <v>115018.06211488585</v>
      </c>
      <c r="X4526" s="17">
        <f t="shared" si="2385"/>
        <v>0</v>
      </c>
      <c r="Y4526" s="2">
        <f t="shared" si="2386"/>
        <v>0</v>
      </c>
      <c r="Z4526" s="72">
        <f t="shared" si="2387"/>
        <v>0</v>
      </c>
      <c r="AA4526" s="2">
        <f t="shared" si="2373"/>
        <v>0</v>
      </c>
      <c r="AB4526" s="12">
        <f t="shared" si="2395"/>
        <v>4.6600000000000003E-2</v>
      </c>
      <c r="AC4526" s="17">
        <f t="shared" si="2388"/>
        <v>9</v>
      </c>
      <c r="AD4526" s="17">
        <v>252</v>
      </c>
      <c r="AE4526" s="13">
        <f t="shared" si="2399"/>
        <v>1.0016279960000001</v>
      </c>
      <c r="AF4526" s="2">
        <f t="shared" si="2374"/>
        <v>191.55438326000001</v>
      </c>
      <c r="AG4526" s="2">
        <f t="shared" si="2389"/>
        <v>187.24894505</v>
      </c>
      <c r="AH4526" s="3">
        <f t="shared" si="2390"/>
        <v>0</v>
      </c>
      <c r="AI4526" s="4" t="str">
        <f t="shared" si="2400"/>
        <v>A+J=</v>
      </c>
      <c r="AJ4526" s="11">
        <f t="shared" si="2396"/>
        <v>45702</v>
      </c>
      <c r="AQ4526" s="53"/>
      <c r="AR4526" s="53"/>
    </row>
    <row r="4527" spans="1:44" x14ac:dyDescent="0.2">
      <c r="A4527" s="158">
        <f t="shared" si="2391"/>
        <v>45683</v>
      </c>
      <c r="B4527" s="2">
        <f t="shared" si="2375"/>
        <v>115205.31105993585</v>
      </c>
      <c r="C4527" s="2">
        <f t="shared" si="2392"/>
        <v>75225.771050650001</v>
      </c>
      <c r="D4527" s="2">
        <f>SUM(Y4527:Y$4727)</f>
        <v>16232.55539634</v>
      </c>
      <c r="E4527" s="73">
        <f t="shared" si="2376"/>
        <v>58993.215654309999</v>
      </c>
      <c r="F4527" s="88">
        <f t="shared" si="2402"/>
        <v>6455.85</v>
      </c>
      <c r="G4527" s="3">
        <f>IF(AND(N4527=1,N4526&gt;1),VLOOKUP(A4526,[1]Plan1!$BK$81:$BM$259,3),G4526)</f>
        <v>6413.24</v>
      </c>
      <c r="H4527" s="11">
        <f t="shared" si="2403"/>
        <v>45611</v>
      </c>
      <c r="I4527" s="11">
        <f t="shared" si="2404"/>
        <v>45641</v>
      </c>
      <c r="J4527" s="12">
        <f t="shared" si="2377"/>
        <v>-6.6002153085962245E-3</v>
      </c>
      <c r="K4527" s="11">
        <f t="shared" si="2393"/>
        <v>45702</v>
      </c>
      <c r="L4527" s="11">
        <f t="shared" si="2378"/>
        <v>45702</v>
      </c>
      <c r="M4527" s="1">
        <f t="shared" si="2397"/>
        <v>23</v>
      </c>
      <c r="N4527" s="1">
        <f t="shared" si="2379"/>
        <v>9</v>
      </c>
      <c r="O4527" s="2">
        <f t="shared" si="2380"/>
        <v>0.99741210000000002</v>
      </c>
      <c r="P4527" s="13">
        <f t="shared" si="2405"/>
        <v>0.99339977999999995</v>
      </c>
      <c r="Q4527" s="13">
        <f t="shared" si="2398"/>
        <v>1.52324006184545</v>
      </c>
      <c r="R4527" s="2">
        <f t="shared" si="2401"/>
        <v>1.5192980599999999</v>
      </c>
      <c r="S4527" s="2">
        <f t="shared" si="2394"/>
        <v>1.5641273600000001</v>
      </c>
      <c r="T4527" s="2">
        <f t="shared" si="2381"/>
        <v>117662.68667741001</v>
      </c>
      <c r="U4527" s="2">
        <f t="shared" si="2382"/>
        <v>9157.2286217910387</v>
      </c>
      <c r="V4527" s="2">
        <f t="shared" si="2383"/>
        <v>30635.062442444807</v>
      </c>
      <c r="W4527" s="2">
        <f t="shared" si="2384"/>
        <v>115018.06211488585</v>
      </c>
      <c r="X4527" s="17">
        <f t="shared" si="2385"/>
        <v>0</v>
      </c>
      <c r="Y4527" s="2">
        <f t="shared" si="2386"/>
        <v>0</v>
      </c>
      <c r="Z4527" s="72">
        <f t="shared" si="2387"/>
        <v>0</v>
      </c>
      <c r="AA4527" s="2">
        <f t="shared" si="2373"/>
        <v>0</v>
      </c>
      <c r="AB4527" s="12">
        <f t="shared" si="2395"/>
        <v>4.6600000000000003E-2</v>
      </c>
      <c r="AC4527" s="17">
        <f t="shared" si="2388"/>
        <v>9</v>
      </c>
      <c r="AD4527" s="17">
        <v>252</v>
      </c>
      <c r="AE4527" s="13">
        <f t="shared" si="2399"/>
        <v>1.0016279960000001</v>
      </c>
      <c r="AF4527" s="2">
        <f t="shared" si="2374"/>
        <v>191.55438326000001</v>
      </c>
      <c r="AG4527" s="2">
        <f t="shared" si="2389"/>
        <v>187.24894505</v>
      </c>
      <c r="AH4527" s="3">
        <f t="shared" si="2390"/>
        <v>0</v>
      </c>
      <c r="AI4527" s="4" t="str">
        <f t="shared" si="2400"/>
        <v>A+J=</v>
      </c>
      <c r="AJ4527" s="11">
        <f t="shared" si="2396"/>
        <v>45702</v>
      </c>
      <c r="AQ4527" s="53"/>
      <c r="AR4527" s="53"/>
    </row>
    <row r="4528" spans="1:44" x14ac:dyDescent="0.2">
      <c r="A4528" s="158">
        <f t="shared" si="2391"/>
        <v>45684</v>
      </c>
      <c r="B4528" s="2">
        <f t="shared" si="2375"/>
        <v>115205.31105993585</v>
      </c>
      <c r="C4528" s="2">
        <f t="shared" si="2392"/>
        <v>75225.771050650001</v>
      </c>
      <c r="D4528" s="2">
        <f>SUM(Y4528:Y$4727)</f>
        <v>16232.55539634</v>
      </c>
      <c r="E4528" s="73">
        <f t="shared" si="2376"/>
        <v>58993.215654309999</v>
      </c>
      <c r="F4528" s="88">
        <f t="shared" si="2402"/>
        <v>6455.85</v>
      </c>
      <c r="G4528" s="3">
        <f>IF(AND(N4528=1,N4527&gt;1),VLOOKUP(A4527,[1]Plan1!$BK$81:$BM$259,3),G4527)</f>
        <v>6413.24</v>
      </c>
      <c r="H4528" s="11">
        <f t="shared" si="2403"/>
        <v>45611</v>
      </c>
      <c r="I4528" s="11">
        <f t="shared" si="2404"/>
        <v>45641</v>
      </c>
      <c r="J4528" s="12">
        <f t="shared" si="2377"/>
        <v>-6.6002153085962245E-3</v>
      </c>
      <c r="K4528" s="11">
        <f t="shared" si="2393"/>
        <v>45702</v>
      </c>
      <c r="L4528" s="11">
        <f t="shared" si="2378"/>
        <v>45702</v>
      </c>
      <c r="M4528" s="1">
        <f t="shared" si="2397"/>
        <v>23</v>
      </c>
      <c r="N4528" s="1">
        <f t="shared" si="2379"/>
        <v>9</v>
      </c>
      <c r="O4528" s="2">
        <f t="shared" si="2380"/>
        <v>0.99741210000000002</v>
      </c>
      <c r="P4528" s="13">
        <f t="shared" si="2405"/>
        <v>0.99339977999999995</v>
      </c>
      <c r="Q4528" s="13">
        <f t="shared" si="2398"/>
        <v>1.52324006184545</v>
      </c>
      <c r="R4528" s="2">
        <f t="shared" si="2401"/>
        <v>1.5192980599999999</v>
      </c>
      <c r="S4528" s="2">
        <f t="shared" si="2394"/>
        <v>1.5641273600000001</v>
      </c>
      <c r="T4528" s="2">
        <f t="shared" si="2381"/>
        <v>117662.68667741001</v>
      </c>
      <c r="U4528" s="2">
        <f t="shared" si="2382"/>
        <v>9157.2286217910387</v>
      </c>
      <c r="V4528" s="2">
        <f t="shared" si="2383"/>
        <v>30635.062442444807</v>
      </c>
      <c r="W4528" s="2">
        <f t="shared" si="2384"/>
        <v>115018.06211488585</v>
      </c>
      <c r="X4528" s="17">
        <f t="shared" si="2385"/>
        <v>0</v>
      </c>
      <c r="Y4528" s="2">
        <f t="shared" si="2386"/>
        <v>0</v>
      </c>
      <c r="Z4528" s="72">
        <f t="shared" si="2387"/>
        <v>0</v>
      </c>
      <c r="AA4528" s="2">
        <f t="shared" ref="AA4528:AA4591" si="2406">IF(Z4528&gt;0,TRUNC(Z4528*T4528,8),0)</f>
        <v>0</v>
      </c>
      <c r="AB4528" s="12">
        <f t="shared" si="2395"/>
        <v>4.6600000000000003E-2</v>
      </c>
      <c r="AC4528" s="17">
        <f t="shared" si="2388"/>
        <v>9</v>
      </c>
      <c r="AD4528" s="17">
        <v>252</v>
      </c>
      <c r="AE4528" s="13">
        <f t="shared" si="2399"/>
        <v>1.0016279960000001</v>
      </c>
      <c r="AF4528" s="2">
        <f t="shared" ref="AF4528:AF4591" si="2407">TRUNC((T4528*(AE4528-1)),8)</f>
        <v>191.55438326000001</v>
      </c>
      <c r="AG4528" s="2">
        <f t="shared" si="2389"/>
        <v>187.24894505</v>
      </c>
      <c r="AH4528" s="3">
        <f t="shared" si="2390"/>
        <v>0</v>
      </c>
      <c r="AI4528" s="4" t="str">
        <f t="shared" si="2400"/>
        <v>A+J=</v>
      </c>
      <c r="AJ4528" s="11">
        <f t="shared" si="2396"/>
        <v>45702</v>
      </c>
      <c r="AQ4528" s="53"/>
      <c r="AR4528" s="53"/>
    </row>
    <row r="4529" spans="1:44" x14ac:dyDescent="0.2">
      <c r="A4529" s="158">
        <f t="shared" si="2391"/>
        <v>45685</v>
      </c>
      <c r="B4529" s="2">
        <f t="shared" si="2375"/>
        <v>115200.28617957297</v>
      </c>
      <c r="C4529" s="2">
        <f t="shared" si="2392"/>
        <v>75225.771050650001</v>
      </c>
      <c r="D4529" s="2">
        <f>SUM(Y4529:Y$4727)</f>
        <v>16232.55539634</v>
      </c>
      <c r="E4529" s="73">
        <f t="shared" si="2376"/>
        <v>58993.215654309999</v>
      </c>
      <c r="F4529" s="88">
        <f t="shared" si="2402"/>
        <v>6455.85</v>
      </c>
      <c r="G4529" s="3">
        <f>IF(AND(N4529=1,N4528&gt;1),VLOOKUP(A4528,[1]Plan1!$BK$81:$BM$259,3),G4528)</f>
        <v>6413.24</v>
      </c>
      <c r="H4529" s="11">
        <f t="shared" si="2403"/>
        <v>45611</v>
      </c>
      <c r="I4529" s="11">
        <f t="shared" si="2404"/>
        <v>45641</v>
      </c>
      <c r="J4529" s="12">
        <f t="shared" si="2377"/>
        <v>-6.6002153085962245E-3</v>
      </c>
      <c r="K4529" s="11">
        <f t="shared" si="2393"/>
        <v>45702</v>
      </c>
      <c r="L4529" s="11">
        <f t="shared" si="2378"/>
        <v>45702</v>
      </c>
      <c r="M4529" s="1">
        <f t="shared" si="2397"/>
        <v>23</v>
      </c>
      <c r="N4529" s="1">
        <f t="shared" si="2379"/>
        <v>10</v>
      </c>
      <c r="O4529" s="2">
        <f t="shared" si="2380"/>
        <v>0.99712495999999995</v>
      </c>
      <c r="P4529" s="13">
        <f t="shared" si="2405"/>
        <v>0.99339977999999995</v>
      </c>
      <c r="Q4529" s="13">
        <f t="shared" si="2398"/>
        <v>1.52324006184545</v>
      </c>
      <c r="R4529" s="2">
        <f t="shared" si="2401"/>
        <v>1.51886068</v>
      </c>
      <c r="S4529" s="2">
        <f t="shared" si="2394"/>
        <v>1.5641273600000001</v>
      </c>
      <c r="T4529" s="2">
        <f t="shared" si="2381"/>
        <v>117662.68667741001</v>
      </c>
      <c r="U4529" s="2">
        <f t="shared" si="2382"/>
        <v>9157.2286217910387</v>
      </c>
      <c r="V4529" s="2">
        <f t="shared" si="2383"/>
        <v>30609.259989781927</v>
      </c>
      <c r="W4529" s="2">
        <f t="shared" si="2384"/>
        <v>114992.25966222298</v>
      </c>
      <c r="X4529" s="17">
        <f t="shared" si="2385"/>
        <v>0</v>
      </c>
      <c r="Y4529" s="2">
        <f t="shared" si="2386"/>
        <v>0</v>
      </c>
      <c r="Z4529" s="72">
        <f t="shared" si="2387"/>
        <v>0</v>
      </c>
      <c r="AA4529" s="2">
        <f t="shared" si="2406"/>
        <v>0</v>
      </c>
      <c r="AB4529" s="12">
        <f t="shared" si="2395"/>
        <v>4.6600000000000003E-2</v>
      </c>
      <c r="AC4529" s="17">
        <f t="shared" si="2388"/>
        <v>10</v>
      </c>
      <c r="AD4529" s="17">
        <v>252</v>
      </c>
      <c r="AE4529" s="13">
        <f t="shared" si="2399"/>
        <v>1.0018090479999999</v>
      </c>
      <c r="AF4529" s="2">
        <f t="shared" si="2407"/>
        <v>212.85744800000001</v>
      </c>
      <c r="AG4529" s="2">
        <f t="shared" si="2389"/>
        <v>208.02651735000001</v>
      </c>
      <c r="AH4529" s="3">
        <f t="shared" si="2390"/>
        <v>0</v>
      </c>
      <c r="AI4529" s="4" t="str">
        <f t="shared" si="2400"/>
        <v>A+J=</v>
      </c>
      <c r="AJ4529" s="11">
        <f t="shared" si="2396"/>
        <v>45702</v>
      </c>
      <c r="AQ4529" s="53"/>
      <c r="AR4529" s="53"/>
    </row>
    <row r="4530" spans="1:44" x14ac:dyDescent="0.2">
      <c r="A4530" s="158">
        <f t="shared" si="2391"/>
        <v>45686</v>
      </c>
      <c r="B4530" s="2">
        <f t="shared" si="2375"/>
        <v>115195.26450157244</v>
      </c>
      <c r="C4530" s="2">
        <f t="shared" si="2392"/>
        <v>75225.771050650001</v>
      </c>
      <c r="D4530" s="2">
        <f>SUM(Y4530:Y$4727)</f>
        <v>16232.55539634</v>
      </c>
      <c r="E4530" s="73">
        <f t="shared" si="2376"/>
        <v>58993.215654309999</v>
      </c>
      <c r="F4530" s="88">
        <f t="shared" si="2402"/>
        <v>6455.85</v>
      </c>
      <c r="G4530" s="3">
        <f>IF(AND(N4530=1,N4529&gt;1),VLOOKUP(A4529,[1]Plan1!$BK$81:$BM$259,3),G4529)</f>
        <v>6413.24</v>
      </c>
      <c r="H4530" s="11">
        <f t="shared" si="2403"/>
        <v>45611</v>
      </c>
      <c r="I4530" s="11">
        <f t="shared" si="2404"/>
        <v>45641</v>
      </c>
      <c r="J4530" s="12">
        <f t="shared" si="2377"/>
        <v>-6.6002153085962245E-3</v>
      </c>
      <c r="K4530" s="11">
        <f t="shared" si="2393"/>
        <v>45702</v>
      </c>
      <c r="L4530" s="11">
        <f t="shared" si="2378"/>
        <v>45702</v>
      </c>
      <c r="M4530" s="1">
        <f t="shared" si="2397"/>
        <v>23</v>
      </c>
      <c r="N4530" s="1">
        <f t="shared" si="2379"/>
        <v>11</v>
      </c>
      <c r="O4530" s="2">
        <f t="shared" si="2380"/>
        <v>0.99683792000000004</v>
      </c>
      <c r="P4530" s="13">
        <f t="shared" si="2405"/>
        <v>0.99339977999999995</v>
      </c>
      <c r="Q4530" s="13">
        <f t="shared" si="2398"/>
        <v>1.52324006184545</v>
      </c>
      <c r="R4530" s="2">
        <f t="shared" si="2401"/>
        <v>1.51842345</v>
      </c>
      <c r="S4530" s="2">
        <f t="shared" si="2394"/>
        <v>1.5641273600000001</v>
      </c>
      <c r="T4530" s="2">
        <f t="shared" si="2381"/>
        <v>117662.68667741001</v>
      </c>
      <c r="U4530" s="2">
        <f t="shared" si="2382"/>
        <v>9157.2286217910387</v>
      </c>
      <c r="V4530" s="2">
        <f t="shared" si="2383"/>
        <v>30583.466386101398</v>
      </c>
      <c r="W4530" s="2">
        <f t="shared" si="2384"/>
        <v>114966.46605854244</v>
      </c>
      <c r="X4530" s="17">
        <f t="shared" si="2385"/>
        <v>0</v>
      </c>
      <c r="Y4530" s="2">
        <f t="shared" si="2386"/>
        <v>0</v>
      </c>
      <c r="Z4530" s="72">
        <f t="shared" si="2387"/>
        <v>0</v>
      </c>
      <c r="AA4530" s="2">
        <f t="shared" si="2406"/>
        <v>0</v>
      </c>
      <c r="AB4530" s="12">
        <f t="shared" si="2395"/>
        <v>4.6600000000000003E-2</v>
      </c>
      <c r="AC4530" s="17">
        <f t="shared" si="2388"/>
        <v>11</v>
      </c>
      <c r="AD4530" s="17">
        <v>252</v>
      </c>
      <c r="AE4530" s="13">
        <f t="shared" si="2399"/>
        <v>1.001990132</v>
      </c>
      <c r="AF4530" s="2">
        <f t="shared" si="2407"/>
        <v>234.16427795999999</v>
      </c>
      <c r="AG4530" s="2">
        <f t="shared" si="2389"/>
        <v>228.79844302999999</v>
      </c>
      <c r="AH4530" s="3">
        <f t="shared" si="2390"/>
        <v>0</v>
      </c>
      <c r="AI4530" s="4" t="str">
        <f t="shared" si="2400"/>
        <v>A+J=</v>
      </c>
      <c r="AJ4530" s="11">
        <f t="shared" si="2396"/>
        <v>45702</v>
      </c>
      <c r="AQ4530" s="53"/>
      <c r="AR4530" s="53"/>
    </row>
    <row r="4531" spans="1:44" x14ac:dyDescent="0.2">
      <c r="A4531" s="158">
        <f t="shared" si="2391"/>
        <v>45687</v>
      </c>
      <c r="B4531" s="2">
        <f t="shared" si="2375"/>
        <v>115190.24389326562</v>
      </c>
      <c r="C4531" s="2">
        <f t="shared" si="2392"/>
        <v>75225.771050650001</v>
      </c>
      <c r="D4531" s="2">
        <f>SUM(Y4531:Y$4727)</f>
        <v>16232.55539634</v>
      </c>
      <c r="E4531" s="73">
        <f t="shared" si="2376"/>
        <v>58993.215654309999</v>
      </c>
      <c r="F4531" s="88">
        <f t="shared" si="2402"/>
        <v>6455.85</v>
      </c>
      <c r="G4531" s="3">
        <f>IF(AND(N4531=1,N4530&gt;1),VLOOKUP(A4530,[1]Plan1!$BK$81:$BM$259,3),G4530)</f>
        <v>6413.24</v>
      </c>
      <c r="H4531" s="11">
        <f t="shared" si="2403"/>
        <v>45611</v>
      </c>
      <c r="I4531" s="11">
        <f t="shared" si="2404"/>
        <v>45641</v>
      </c>
      <c r="J4531" s="12">
        <f t="shared" si="2377"/>
        <v>-6.6002153085962245E-3</v>
      </c>
      <c r="K4531" s="11">
        <f t="shared" si="2393"/>
        <v>45702</v>
      </c>
      <c r="L4531" s="11">
        <f t="shared" si="2378"/>
        <v>45702</v>
      </c>
      <c r="M4531" s="1">
        <f t="shared" si="2397"/>
        <v>23</v>
      </c>
      <c r="N4531" s="1">
        <f t="shared" si="2379"/>
        <v>12</v>
      </c>
      <c r="O4531" s="2">
        <f t="shared" si="2380"/>
        <v>0.99655095000000005</v>
      </c>
      <c r="P4531" s="13">
        <f t="shared" si="2405"/>
        <v>0.99339977999999995</v>
      </c>
      <c r="Q4531" s="13">
        <f t="shared" si="2398"/>
        <v>1.52324006184545</v>
      </c>
      <c r="R4531" s="2">
        <f t="shared" si="2401"/>
        <v>1.5179863300000001</v>
      </c>
      <c r="S4531" s="2">
        <f t="shared" si="2394"/>
        <v>1.5641273600000001</v>
      </c>
      <c r="T4531" s="2">
        <f t="shared" si="2381"/>
        <v>117662.68667741001</v>
      </c>
      <c r="U4531" s="2">
        <f t="shared" si="2382"/>
        <v>9157.2286217910387</v>
      </c>
      <c r="V4531" s="2">
        <f t="shared" si="2383"/>
        <v>30557.679271674588</v>
      </c>
      <c r="W4531" s="2">
        <f t="shared" si="2384"/>
        <v>114940.67894411563</v>
      </c>
      <c r="X4531" s="17">
        <f t="shared" si="2385"/>
        <v>0</v>
      </c>
      <c r="Y4531" s="2">
        <f t="shared" si="2386"/>
        <v>0</v>
      </c>
      <c r="Z4531" s="72">
        <f t="shared" si="2387"/>
        <v>0</v>
      </c>
      <c r="AA4531" s="2">
        <f t="shared" si="2406"/>
        <v>0</v>
      </c>
      <c r="AB4531" s="12">
        <f t="shared" si="2395"/>
        <v>4.6600000000000003E-2</v>
      </c>
      <c r="AC4531" s="17">
        <f t="shared" si="2388"/>
        <v>12</v>
      </c>
      <c r="AD4531" s="17">
        <v>252</v>
      </c>
      <c r="AE4531" s="13">
        <f t="shared" si="2399"/>
        <v>1.00217125</v>
      </c>
      <c r="AF4531" s="2">
        <f t="shared" si="2407"/>
        <v>255.47510844000001</v>
      </c>
      <c r="AG4531" s="2">
        <f t="shared" si="2389"/>
        <v>249.56494914999999</v>
      </c>
      <c r="AH4531" s="3">
        <f t="shared" si="2390"/>
        <v>0</v>
      </c>
      <c r="AI4531" s="4" t="str">
        <f t="shared" si="2400"/>
        <v>A+J=</v>
      </c>
      <c r="AJ4531" s="11">
        <f t="shared" si="2396"/>
        <v>45702</v>
      </c>
      <c r="AQ4531" s="53"/>
      <c r="AR4531" s="53"/>
    </row>
    <row r="4532" spans="1:44" x14ac:dyDescent="0.2">
      <c r="A4532" s="158">
        <f t="shared" si="2391"/>
        <v>45688</v>
      </c>
      <c r="B4532" s="2">
        <f t="shared" si="2375"/>
        <v>115185.22530838686</v>
      </c>
      <c r="C4532" s="2">
        <f t="shared" si="2392"/>
        <v>75225.771050650001</v>
      </c>
      <c r="D4532" s="2">
        <f>SUM(Y4532:Y$4727)</f>
        <v>16232.55539634</v>
      </c>
      <c r="E4532" s="73">
        <f t="shared" si="2376"/>
        <v>58993.215654309999</v>
      </c>
      <c r="F4532" s="88">
        <f t="shared" si="2402"/>
        <v>6455.85</v>
      </c>
      <c r="G4532" s="3">
        <f>IF(AND(N4532=1,N4531&gt;1),VLOOKUP(A4531,[1]Plan1!$BK$81:$BM$259,3),G4531)</f>
        <v>6413.24</v>
      </c>
      <c r="H4532" s="11">
        <f t="shared" si="2403"/>
        <v>45611</v>
      </c>
      <c r="I4532" s="11">
        <f t="shared" si="2404"/>
        <v>45641</v>
      </c>
      <c r="J4532" s="12">
        <f t="shared" si="2377"/>
        <v>-6.6002153085962245E-3</v>
      </c>
      <c r="K4532" s="11">
        <f t="shared" si="2393"/>
        <v>45702</v>
      </c>
      <c r="L4532" s="11">
        <f t="shared" si="2378"/>
        <v>45702</v>
      </c>
      <c r="M4532" s="1">
        <f t="shared" si="2397"/>
        <v>23</v>
      </c>
      <c r="N4532" s="1">
        <f t="shared" si="2379"/>
        <v>13</v>
      </c>
      <c r="O4532" s="2">
        <f t="shared" si="2380"/>
        <v>0.99626406999999995</v>
      </c>
      <c r="P4532" s="13">
        <f t="shared" si="2405"/>
        <v>0.99339977999999995</v>
      </c>
      <c r="Q4532" s="13">
        <f t="shared" si="2398"/>
        <v>1.52324006184545</v>
      </c>
      <c r="R4532" s="2">
        <f t="shared" si="2401"/>
        <v>1.51754934</v>
      </c>
      <c r="S4532" s="2">
        <f t="shared" si="2394"/>
        <v>1.5641273600000001</v>
      </c>
      <c r="T4532" s="2">
        <f t="shared" si="2381"/>
        <v>117662.68667741001</v>
      </c>
      <c r="U4532" s="2">
        <f t="shared" si="2382"/>
        <v>9157.2286217910387</v>
      </c>
      <c r="V4532" s="2">
        <f t="shared" si="2383"/>
        <v>30531.899826365807</v>
      </c>
      <c r="W4532" s="2">
        <f t="shared" si="2384"/>
        <v>114914.89949880686</v>
      </c>
      <c r="X4532" s="17">
        <f t="shared" si="2385"/>
        <v>0</v>
      </c>
      <c r="Y4532" s="2">
        <f t="shared" si="2386"/>
        <v>0</v>
      </c>
      <c r="Z4532" s="72">
        <f t="shared" si="2387"/>
        <v>0</v>
      </c>
      <c r="AA4532" s="2">
        <f t="shared" si="2406"/>
        <v>0</v>
      </c>
      <c r="AB4532" s="12">
        <f t="shared" si="2395"/>
        <v>4.6600000000000003E-2</v>
      </c>
      <c r="AC4532" s="17">
        <f t="shared" si="2388"/>
        <v>13</v>
      </c>
      <c r="AD4532" s="17">
        <v>252</v>
      </c>
      <c r="AE4532" s="13">
        <f t="shared" si="2399"/>
        <v>1.0023523999999999</v>
      </c>
      <c r="AF4532" s="2">
        <f t="shared" si="2407"/>
        <v>276.78970413000002</v>
      </c>
      <c r="AG4532" s="2">
        <f t="shared" si="2389"/>
        <v>270.32580958</v>
      </c>
      <c r="AH4532" s="3">
        <f t="shared" si="2390"/>
        <v>0</v>
      </c>
      <c r="AI4532" s="4" t="str">
        <f t="shared" si="2400"/>
        <v>A+J=</v>
      </c>
      <c r="AJ4532" s="11">
        <f t="shared" si="2396"/>
        <v>45702</v>
      </c>
      <c r="AQ4532" s="53"/>
      <c r="AR4532" s="53"/>
    </row>
    <row r="4533" spans="1:44" x14ac:dyDescent="0.2">
      <c r="A4533" s="158">
        <f t="shared" si="2391"/>
        <v>45689</v>
      </c>
      <c r="B4533" s="2">
        <f t="shared" si="2375"/>
        <v>115180.20827206396</v>
      </c>
      <c r="C4533" s="2">
        <f t="shared" si="2392"/>
        <v>75225.771050650001</v>
      </c>
      <c r="D4533" s="2">
        <f>SUM(Y4533:Y$4727)</f>
        <v>16232.55539634</v>
      </c>
      <c r="E4533" s="73">
        <f t="shared" si="2376"/>
        <v>58993.215654309999</v>
      </c>
      <c r="F4533" s="88">
        <f t="shared" si="2402"/>
        <v>6455.85</v>
      </c>
      <c r="G4533" s="3">
        <f>IF(AND(N4533=1,N4532&gt;1),VLOOKUP(A4532,[1]Plan1!$BK$81:$BM$259,3),G4532)</f>
        <v>6413.24</v>
      </c>
      <c r="H4533" s="11">
        <f t="shared" si="2403"/>
        <v>45611</v>
      </c>
      <c r="I4533" s="11">
        <f t="shared" si="2404"/>
        <v>45641</v>
      </c>
      <c r="J4533" s="12">
        <f t="shared" si="2377"/>
        <v>-6.6002153085962245E-3</v>
      </c>
      <c r="K4533" s="11">
        <f t="shared" si="2393"/>
        <v>45702</v>
      </c>
      <c r="L4533" s="11">
        <f t="shared" si="2378"/>
        <v>45702</v>
      </c>
      <c r="M4533" s="1">
        <f t="shared" si="2397"/>
        <v>23</v>
      </c>
      <c r="N4533" s="1">
        <f t="shared" si="2379"/>
        <v>14</v>
      </c>
      <c r="O4533" s="2">
        <f t="shared" si="2380"/>
        <v>0.99597727000000003</v>
      </c>
      <c r="P4533" s="13">
        <f t="shared" si="2405"/>
        <v>0.99339977999999995</v>
      </c>
      <c r="Q4533" s="13">
        <f t="shared" si="2398"/>
        <v>1.52324006184545</v>
      </c>
      <c r="R4533" s="2">
        <f t="shared" si="2401"/>
        <v>1.51711247</v>
      </c>
      <c r="S4533" s="2">
        <f t="shared" si="2394"/>
        <v>1.5641273600000001</v>
      </c>
      <c r="T4533" s="2">
        <f t="shared" si="2381"/>
        <v>117662.68667741001</v>
      </c>
      <c r="U4533" s="2">
        <f t="shared" si="2382"/>
        <v>9157.2286217910387</v>
      </c>
      <c r="V4533" s="2">
        <f t="shared" si="2383"/>
        <v>30506.127460242911</v>
      </c>
      <c r="W4533" s="2">
        <f t="shared" si="2384"/>
        <v>114889.12713268396</v>
      </c>
      <c r="X4533" s="17">
        <f t="shared" si="2385"/>
        <v>0</v>
      </c>
      <c r="Y4533" s="2">
        <f t="shared" si="2386"/>
        <v>0</v>
      </c>
      <c r="Z4533" s="72">
        <f t="shared" si="2387"/>
        <v>0</v>
      </c>
      <c r="AA4533" s="2">
        <f t="shared" si="2406"/>
        <v>0</v>
      </c>
      <c r="AB4533" s="12">
        <f t="shared" si="2395"/>
        <v>4.6600000000000003E-2</v>
      </c>
      <c r="AC4533" s="17">
        <f t="shared" si="2388"/>
        <v>14</v>
      </c>
      <c r="AD4533" s="17">
        <v>252</v>
      </c>
      <c r="AE4533" s="13">
        <f t="shared" si="2399"/>
        <v>1.002533583</v>
      </c>
      <c r="AF4533" s="2">
        <f t="shared" si="2407"/>
        <v>298.10818269999999</v>
      </c>
      <c r="AG4533" s="2">
        <f t="shared" si="2389"/>
        <v>291.08113938000002</v>
      </c>
      <c r="AH4533" s="3">
        <f t="shared" si="2390"/>
        <v>0</v>
      </c>
      <c r="AI4533" s="4" t="str">
        <f t="shared" si="2400"/>
        <v>A+J=</v>
      </c>
      <c r="AJ4533" s="11">
        <f t="shared" si="2396"/>
        <v>45702</v>
      </c>
      <c r="AQ4533" s="53"/>
      <c r="AR4533" s="53"/>
    </row>
    <row r="4534" spans="1:44" x14ac:dyDescent="0.2">
      <c r="A4534" s="158">
        <f t="shared" si="2391"/>
        <v>45690</v>
      </c>
      <c r="B4534" s="2">
        <f t="shared" si="2375"/>
        <v>115180.20827206396</v>
      </c>
      <c r="C4534" s="2">
        <f t="shared" si="2392"/>
        <v>75225.771050650001</v>
      </c>
      <c r="D4534" s="2">
        <f>SUM(Y4534:Y$4727)</f>
        <v>16232.55539634</v>
      </c>
      <c r="E4534" s="73">
        <f t="shared" si="2376"/>
        <v>58993.215654309999</v>
      </c>
      <c r="F4534" s="88">
        <f t="shared" si="2402"/>
        <v>6455.85</v>
      </c>
      <c r="G4534" s="3">
        <f>IF(AND(N4534=1,N4533&gt;1),VLOOKUP(A4533,[1]Plan1!$BK$81:$BM$259,3),G4533)</f>
        <v>6413.24</v>
      </c>
      <c r="H4534" s="11">
        <f t="shared" si="2403"/>
        <v>45611</v>
      </c>
      <c r="I4534" s="11">
        <f t="shared" si="2404"/>
        <v>45641</v>
      </c>
      <c r="J4534" s="12">
        <f t="shared" si="2377"/>
        <v>-6.6002153085962245E-3</v>
      </c>
      <c r="K4534" s="11">
        <f t="shared" si="2393"/>
        <v>45702</v>
      </c>
      <c r="L4534" s="11">
        <f t="shared" si="2378"/>
        <v>45702</v>
      </c>
      <c r="M4534" s="1">
        <f t="shared" si="2397"/>
        <v>23</v>
      </c>
      <c r="N4534" s="1">
        <f t="shared" si="2379"/>
        <v>14</v>
      </c>
      <c r="O4534" s="2">
        <f t="shared" si="2380"/>
        <v>0.99597727000000003</v>
      </c>
      <c r="P4534" s="13">
        <f t="shared" si="2405"/>
        <v>0.99339977999999995</v>
      </c>
      <c r="Q4534" s="13">
        <f t="shared" si="2398"/>
        <v>1.52324006184545</v>
      </c>
      <c r="R4534" s="2">
        <f t="shared" si="2401"/>
        <v>1.51711247</v>
      </c>
      <c r="S4534" s="2">
        <f t="shared" si="2394"/>
        <v>1.5641273600000001</v>
      </c>
      <c r="T4534" s="2">
        <f t="shared" si="2381"/>
        <v>117662.68667741001</v>
      </c>
      <c r="U4534" s="2">
        <f t="shared" si="2382"/>
        <v>9157.2286217910387</v>
      </c>
      <c r="V4534" s="2">
        <f t="shared" si="2383"/>
        <v>30506.127460242911</v>
      </c>
      <c r="W4534" s="2">
        <f t="shared" si="2384"/>
        <v>114889.12713268396</v>
      </c>
      <c r="X4534" s="17">
        <f t="shared" si="2385"/>
        <v>0</v>
      </c>
      <c r="Y4534" s="2">
        <f t="shared" si="2386"/>
        <v>0</v>
      </c>
      <c r="Z4534" s="72">
        <f t="shared" si="2387"/>
        <v>0</v>
      </c>
      <c r="AA4534" s="2">
        <f t="shared" si="2406"/>
        <v>0</v>
      </c>
      <c r="AB4534" s="12">
        <f t="shared" si="2395"/>
        <v>4.6600000000000003E-2</v>
      </c>
      <c r="AC4534" s="17">
        <f t="shared" si="2388"/>
        <v>14</v>
      </c>
      <c r="AD4534" s="17">
        <v>252</v>
      </c>
      <c r="AE4534" s="13">
        <f t="shared" si="2399"/>
        <v>1.002533583</v>
      </c>
      <c r="AF4534" s="2">
        <f t="shared" si="2407"/>
        <v>298.10818269999999</v>
      </c>
      <c r="AG4534" s="2">
        <f t="shared" si="2389"/>
        <v>291.08113938000002</v>
      </c>
      <c r="AH4534" s="3">
        <f t="shared" si="2390"/>
        <v>0</v>
      </c>
      <c r="AI4534" s="4" t="str">
        <f t="shared" si="2400"/>
        <v>A+J=</v>
      </c>
      <c r="AJ4534" s="11">
        <f t="shared" si="2396"/>
        <v>45702</v>
      </c>
      <c r="AQ4534" s="53"/>
      <c r="AR4534" s="53"/>
    </row>
    <row r="4535" spans="1:44" x14ac:dyDescent="0.2">
      <c r="A4535" s="158">
        <f t="shared" si="2391"/>
        <v>45691</v>
      </c>
      <c r="B4535" s="2">
        <f t="shared" si="2375"/>
        <v>115180.20827206396</v>
      </c>
      <c r="C4535" s="2">
        <f t="shared" si="2392"/>
        <v>75225.771050650001</v>
      </c>
      <c r="D4535" s="2">
        <f>SUM(Y4535:Y$4727)</f>
        <v>16232.55539634</v>
      </c>
      <c r="E4535" s="73">
        <f t="shared" si="2376"/>
        <v>58993.215654309999</v>
      </c>
      <c r="F4535" s="88">
        <f t="shared" si="2402"/>
        <v>6455.85</v>
      </c>
      <c r="G4535" s="3">
        <f>IF(AND(N4535=1,N4534&gt;1),VLOOKUP(A4534,[1]Plan1!$BK$81:$BM$259,3),G4534)</f>
        <v>6413.24</v>
      </c>
      <c r="H4535" s="11">
        <f t="shared" si="2403"/>
        <v>45611</v>
      </c>
      <c r="I4535" s="11">
        <f t="shared" si="2404"/>
        <v>45641</v>
      </c>
      <c r="J4535" s="12">
        <f t="shared" si="2377"/>
        <v>-6.6002153085962245E-3</v>
      </c>
      <c r="K4535" s="11">
        <f t="shared" si="2393"/>
        <v>45702</v>
      </c>
      <c r="L4535" s="11">
        <f t="shared" si="2378"/>
        <v>45702</v>
      </c>
      <c r="M4535" s="1">
        <f t="shared" si="2397"/>
        <v>23</v>
      </c>
      <c r="N4535" s="1">
        <f t="shared" si="2379"/>
        <v>14</v>
      </c>
      <c r="O4535" s="2">
        <f t="shared" si="2380"/>
        <v>0.99597727000000003</v>
      </c>
      <c r="P4535" s="13">
        <f t="shared" si="2405"/>
        <v>0.99339977999999995</v>
      </c>
      <c r="Q4535" s="13">
        <f t="shared" si="2398"/>
        <v>1.52324006184545</v>
      </c>
      <c r="R4535" s="2">
        <f t="shared" si="2401"/>
        <v>1.51711247</v>
      </c>
      <c r="S4535" s="2">
        <f t="shared" si="2394"/>
        <v>1.5641273600000001</v>
      </c>
      <c r="T4535" s="2">
        <f t="shared" si="2381"/>
        <v>117662.68667741001</v>
      </c>
      <c r="U4535" s="2">
        <f t="shared" si="2382"/>
        <v>9157.2286217910387</v>
      </c>
      <c r="V4535" s="2">
        <f t="shared" si="2383"/>
        <v>30506.127460242911</v>
      </c>
      <c r="W4535" s="2">
        <f t="shared" si="2384"/>
        <v>114889.12713268396</v>
      </c>
      <c r="X4535" s="17">
        <f t="shared" si="2385"/>
        <v>0</v>
      </c>
      <c r="Y4535" s="2">
        <f t="shared" si="2386"/>
        <v>0</v>
      </c>
      <c r="Z4535" s="72">
        <f t="shared" si="2387"/>
        <v>0</v>
      </c>
      <c r="AA4535" s="2">
        <f t="shared" si="2406"/>
        <v>0</v>
      </c>
      <c r="AB4535" s="12">
        <f t="shared" si="2395"/>
        <v>4.6600000000000003E-2</v>
      </c>
      <c r="AC4535" s="17">
        <f t="shared" si="2388"/>
        <v>14</v>
      </c>
      <c r="AD4535" s="17">
        <v>252</v>
      </c>
      <c r="AE4535" s="13">
        <f t="shared" si="2399"/>
        <v>1.002533583</v>
      </c>
      <c r="AF4535" s="2">
        <f t="shared" si="2407"/>
        <v>298.10818269999999</v>
      </c>
      <c r="AG4535" s="2">
        <f t="shared" si="2389"/>
        <v>291.08113938000002</v>
      </c>
      <c r="AH4535" s="3">
        <f t="shared" si="2390"/>
        <v>0</v>
      </c>
      <c r="AI4535" s="4" t="str">
        <f t="shared" si="2400"/>
        <v>A+J=</v>
      </c>
      <c r="AJ4535" s="11">
        <f t="shared" si="2396"/>
        <v>45702</v>
      </c>
      <c r="AQ4535" s="53"/>
      <c r="AR4535" s="53"/>
    </row>
    <row r="4536" spans="1:44" x14ac:dyDescent="0.2">
      <c r="A4536" s="158">
        <f t="shared" si="2391"/>
        <v>45692</v>
      </c>
      <c r="B4536" s="2">
        <f t="shared" si="2375"/>
        <v>115175.1932622891</v>
      </c>
      <c r="C4536" s="2">
        <f t="shared" si="2392"/>
        <v>75225.771050650001</v>
      </c>
      <c r="D4536" s="2">
        <f>SUM(Y4536:Y$4727)</f>
        <v>16232.55539634</v>
      </c>
      <c r="E4536" s="73">
        <f t="shared" si="2376"/>
        <v>58993.215654309999</v>
      </c>
      <c r="F4536" s="88">
        <f t="shared" si="2402"/>
        <v>6455.85</v>
      </c>
      <c r="G4536" s="3">
        <f>IF(AND(N4536=1,N4535&gt;1),VLOOKUP(A4535,[1]Plan1!$BK$81:$BM$259,3),G4535)</f>
        <v>6413.24</v>
      </c>
      <c r="H4536" s="11">
        <f t="shared" si="2403"/>
        <v>45611</v>
      </c>
      <c r="I4536" s="11">
        <f t="shared" si="2404"/>
        <v>45641</v>
      </c>
      <c r="J4536" s="12">
        <f t="shared" si="2377"/>
        <v>-6.6002153085962245E-3</v>
      </c>
      <c r="K4536" s="11">
        <f t="shared" si="2393"/>
        <v>45702</v>
      </c>
      <c r="L4536" s="11">
        <f t="shared" si="2378"/>
        <v>45702</v>
      </c>
      <c r="M4536" s="1">
        <f t="shared" si="2397"/>
        <v>23</v>
      </c>
      <c r="N4536" s="1">
        <f t="shared" si="2379"/>
        <v>15</v>
      </c>
      <c r="O4536" s="2">
        <f t="shared" si="2380"/>
        <v>0.99569054999999995</v>
      </c>
      <c r="P4536" s="13">
        <f t="shared" si="2405"/>
        <v>0.99339977999999995</v>
      </c>
      <c r="Q4536" s="13">
        <f t="shared" si="2398"/>
        <v>1.52324006184545</v>
      </c>
      <c r="R4536" s="2">
        <f t="shared" si="2401"/>
        <v>1.51667573</v>
      </c>
      <c r="S4536" s="2">
        <f t="shared" si="2394"/>
        <v>1.5641273600000001</v>
      </c>
      <c r="T4536" s="2">
        <f t="shared" si="2381"/>
        <v>117662.68667741001</v>
      </c>
      <c r="U4536" s="2">
        <f t="shared" si="2382"/>
        <v>9157.2286217910387</v>
      </c>
      <c r="V4536" s="2">
        <f t="shared" si="2383"/>
        <v>30480.362763238045</v>
      </c>
      <c r="W4536" s="2">
        <f t="shared" si="2384"/>
        <v>114863.3624356791</v>
      </c>
      <c r="X4536" s="17">
        <f t="shared" si="2385"/>
        <v>0</v>
      </c>
      <c r="Y4536" s="2">
        <f t="shared" si="2386"/>
        <v>0</v>
      </c>
      <c r="Z4536" s="72">
        <f t="shared" si="2387"/>
        <v>0</v>
      </c>
      <c r="AA4536" s="2">
        <f t="shared" si="2406"/>
        <v>0</v>
      </c>
      <c r="AB4536" s="12">
        <f t="shared" si="2395"/>
        <v>4.6600000000000003E-2</v>
      </c>
      <c r="AC4536" s="17">
        <f t="shared" si="2388"/>
        <v>15</v>
      </c>
      <c r="AD4536" s="17">
        <v>252</v>
      </c>
      <c r="AE4536" s="13">
        <f t="shared" si="2399"/>
        <v>1.002714798</v>
      </c>
      <c r="AF4536" s="2">
        <f t="shared" si="2407"/>
        <v>319.43042645999998</v>
      </c>
      <c r="AG4536" s="2">
        <f t="shared" si="2389"/>
        <v>311.83082660999997</v>
      </c>
      <c r="AH4536" s="3">
        <f t="shared" si="2390"/>
        <v>0</v>
      </c>
      <c r="AI4536" s="4" t="str">
        <f t="shared" si="2400"/>
        <v>A+J=</v>
      </c>
      <c r="AJ4536" s="11">
        <f t="shared" si="2396"/>
        <v>45702</v>
      </c>
      <c r="AQ4536" s="53"/>
      <c r="AR4536" s="53"/>
    </row>
    <row r="4537" spans="1:44" x14ac:dyDescent="0.2">
      <c r="A4537" s="158">
        <f t="shared" si="2391"/>
        <v>45693</v>
      </c>
      <c r="B4537" s="2">
        <f t="shared" si="2375"/>
        <v>115170.18051041226</v>
      </c>
      <c r="C4537" s="2">
        <f t="shared" si="2392"/>
        <v>75225.771050650001</v>
      </c>
      <c r="D4537" s="2">
        <f>SUM(Y4537:Y$4727)</f>
        <v>16232.55539634</v>
      </c>
      <c r="E4537" s="73">
        <f t="shared" si="2376"/>
        <v>58993.215654309999</v>
      </c>
      <c r="F4537" s="88">
        <f t="shared" si="2402"/>
        <v>6455.85</v>
      </c>
      <c r="G4537" s="3">
        <f>IF(AND(N4537=1,N4536&gt;1),VLOOKUP(A4536,[1]Plan1!$BK$81:$BM$259,3),G4536)</f>
        <v>6413.24</v>
      </c>
      <c r="H4537" s="11">
        <f t="shared" si="2403"/>
        <v>45611</v>
      </c>
      <c r="I4537" s="11">
        <f t="shared" si="2404"/>
        <v>45641</v>
      </c>
      <c r="J4537" s="12">
        <f t="shared" si="2377"/>
        <v>-6.6002153085962245E-3</v>
      </c>
      <c r="K4537" s="11">
        <f t="shared" si="2393"/>
        <v>45702</v>
      </c>
      <c r="L4537" s="11">
        <f t="shared" si="2378"/>
        <v>45702</v>
      </c>
      <c r="M4537" s="1">
        <f t="shared" si="2397"/>
        <v>23</v>
      </c>
      <c r="N4537" s="1">
        <f t="shared" si="2379"/>
        <v>16</v>
      </c>
      <c r="O4537" s="2">
        <f t="shared" si="2380"/>
        <v>0.99540392</v>
      </c>
      <c r="P4537" s="13">
        <f t="shared" si="2405"/>
        <v>0.99339977999999995</v>
      </c>
      <c r="Q4537" s="13">
        <f t="shared" si="2398"/>
        <v>1.52324006184545</v>
      </c>
      <c r="R4537" s="2">
        <f t="shared" si="2401"/>
        <v>1.5162391200000001</v>
      </c>
      <c r="S4537" s="2">
        <f t="shared" si="2394"/>
        <v>1.5641273600000001</v>
      </c>
      <c r="T4537" s="2">
        <f t="shared" si="2381"/>
        <v>117662.68667741001</v>
      </c>
      <c r="U4537" s="2">
        <f t="shared" si="2382"/>
        <v>9157.2286217910387</v>
      </c>
      <c r="V4537" s="2">
        <f t="shared" si="2383"/>
        <v>30454.605735351222</v>
      </c>
      <c r="W4537" s="2">
        <f t="shared" si="2384"/>
        <v>114837.60540779226</v>
      </c>
      <c r="X4537" s="17">
        <f t="shared" si="2385"/>
        <v>0</v>
      </c>
      <c r="Y4537" s="2">
        <f t="shared" si="2386"/>
        <v>0</v>
      </c>
      <c r="Z4537" s="72">
        <f t="shared" si="2387"/>
        <v>0</v>
      </c>
      <c r="AA4537" s="2">
        <f t="shared" si="2406"/>
        <v>0</v>
      </c>
      <c r="AB4537" s="12">
        <f t="shared" si="2395"/>
        <v>4.6600000000000003E-2</v>
      </c>
      <c r="AC4537" s="17">
        <f t="shared" si="2388"/>
        <v>16</v>
      </c>
      <c r="AD4537" s="17">
        <v>252</v>
      </c>
      <c r="AE4537" s="13">
        <f t="shared" si="2399"/>
        <v>1.0028960469999999</v>
      </c>
      <c r="AF4537" s="2">
        <f t="shared" si="2407"/>
        <v>340.75667076000002</v>
      </c>
      <c r="AG4537" s="2">
        <f t="shared" si="2389"/>
        <v>332.57510262</v>
      </c>
      <c r="AH4537" s="3">
        <f t="shared" si="2390"/>
        <v>0</v>
      </c>
      <c r="AI4537" s="4" t="str">
        <f t="shared" si="2400"/>
        <v>A+J=</v>
      </c>
      <c r="AJ4537" s="11">
        <f t="shared" si="2396"/>
        <v>45702</v>
      </c>
      <c r="AQ4537" s="53"/>
      <c r="AR4537" s="53"/>
    </row>
    <row r="4538" spans="1:44" x14ac:dyDescent="0.2">
      <c r="A4538" s="158">
        <f t="shared" si="2391"/>
        <v>45694</v>
      </c>
      <c r="B4538" s="2">
        <f t="shared" si="2375"/>
        <v>115165.16860487917</v>
      </c>
      <c r="C4538" s="2">
        <f t="shared" si="2392"/>
        <v>75225.771050650001</v>
      </c>
      <c r="D4538" s="2">
        <f>SUM(Y4538:Y$4727)</f>
        <v>16232.55539634</v>
      </c>
      <c r="E4538" s="73">
        <f t="shared" si="2376"/>
        <v>58993.215654309999</v>
      </c>
      <c r="F4538" s="88">
        <f t="shared" si="2402"/>
        <v>6455.85</v>
      </c>
      <c r="G4538" s="3">
        <f>IF(AND(N4538=1,N4537&gt;1),VLOOKUP(A4537,[1]Plan1!$BK$81:$BM$259,3),G4537)</f>
        <v>6413.24</v>
      </c>
      <c r="H4538" s="11">
        <f t="shared" si="2403"/>
        <v>45611</v>
      </c>
      <c r="I4538" s="11">
        <f t="shared" si="2404"/>
        <v>45641</v>
      </c>
      <c r="J4538" s="12">
        <f t="shared" si="2377"/>
        <v>-6.6002153085962245E-3</v>
      </c>
      <c r="K4538" s="11">
        <f t="shared" si="2393"/>
        <v>45702</v>
      </c>
      <c r="L4538" s="11">
        <f t="shared" si="2378"/>
        <v>45702</v>
      </c>
      <c r="M4538" s="1">
        <f t="shared" si="2397"/>
        <v>23</v>
      </c>
      <c r="N4538" s="1">
        <f t="shared" si="2379"/>
        <v>17</v>
      </c>
      <c r="O4538" s="2">
        <f t="shared" si="2380"/>
        <v>0.99511735999999995</v>
      </c>
      <c r="P4538" s="13">
        <f t="shared" si="2405"/>
        <v>0.99339977999999995</v>
      </c>
      <c r="Q4538" s="13">
        <f t="shared" si="2398"/>
        <v>1.52324006184545</v>
      </c>
      <c r="R4538" s="2">
        <f t="shared" si="2401"/>
        <v>1.5158026200000001</v>
      </c>
      <c r="S4538" s="2">
        <f t="shared" si="2394"/>
        <v>1.5641273600000001</v>
      </c>
      <c r="T4538" s="2">
        <f t="shared" si="2381"/>
        <v>117662.68667741001</v>
      </c>
      <c r="U4538" s="2">
        <f t="shared" si="2382"/>
        <v>9157.2286217910387</v>
      </c>
      <c r="V4538" s="2">
        <f t="shared" si="2383"/>
        <v>30428.855196718119</v>
      </c>
      <c r="W4538" s="2">
        <f t="shared" si="2384"/>
        <v>114811.85486915917</v>
      </c>
      <c r="X4538" s="17">
        <f t="shared" si="2385"/>
        <v>0</v>
      </c>
      <c r="Y4538" s="2">
        <f t="shared" si="2386"/>
        <v>0</v>
      </c>
      <c r="Z4538" s="72">
        <f t="shared" si="2387"/>
        <v>0</v>
      </c>
      <c r="AA4538" s="2">
        <f t="shared" si="2406"/>
        <v>0</v>
      </c>
      <c r="AB4538" s="12">
        <f t="shared" si="2395"/>
        <v>4.6600000000000003E-2</v>
      </c>
      <c r="AC4538" s="17">
        <f t="shared" si="2388"/>
        <v>17</v>
      </c>
      <c r="AD4538" s="17">
        <v>252</v>
      </c>
      <c r="AE4538" s="13">
        <f t="shared" si="2399"/>
        <v>1.003077328</v>
      </c>
      <c r="AF4538" s="2">
        <f t="shared" si="2407"/>
        <v>362.08668025999998</v>
      </c>
      <c r="AG4538" s="2">
        <f t="shared" si="2389"/>
        <v>353.31373572000001</v>
      </c>
      <c r="AH4538" s="3">
        <f t="shared" si="2390"/>
        <v>0</v>
      </c>
      <c r="AI4538" s="4" t="str">
        <f t="shared" si="2400"/>
        <v>A+J=</v>
      </c>
      <c r="AJ4538" s="11">
        <f t="shared" si="2396"/>
        <v>45702</v>
      </c>
      <c r="AQ4538" s="53"/>
      <c r="AR4538" s="53"/>
    </row>
    <row r="4539" spans="1:44" x14ac:dyDescent="0.2">
      <c r="A4539" s="158">
        <f t="shared" si="2391"/>
        <v>45695</v>
      </c>
      <c r="B4539" s="2">
        <f t="shared" si="2375"/>
        <v>115160.15943707623</v>
      </c>
      <c r="C4539" s="2">
        <f t="shared" si="2392"/>
        <v>75225.771050650001</v>
      </c>
      <c r="D4539" s="2">
        <f>SUM(Y4539:Y$4727)</f>
        <v>16232.55539634</v>
      </c>
      <c r="E4539" s="73">
        <f t="shared" si="2376"/>
        <v>58993.215654309999</v>
      </c>
      <c r="F4539" s="88">
        <f t="shared" si="2402"/>
        <v>6455.85</v>
      </c>
      <c r="G4539" s="3">
        <f>IF(AND(N4539=1,N4538&gt;1),VLOOKUP(A4538,[1]Plan1!$BK$81:$BM$259,3),G4538)</f>
        <v>6413.24</v>
      </c>
      <c r="H4539" s="11">
        <f t="shared" si="2403"/>
        <v>45611</v>
      </c>
      <c r="I4539" s="11">
        <f t="shared" si="2404"/>
        <v>45641</v>
      </c>
      <c r="J4539" s="12">
        <f t="shared" si="2377"/>
        <v>-6.6002153085962245E-3</v>
      </c>
      <c r="K4539" s="11">
        <f t="shared" si="2393"/>
        <v>45702</v>
      </c>
      <c r="L4539" s="11">
        <f t="shared" si="2378"/>
        <v>45702</v>
      </c>
      <c r="M4539" s="1">
        <f t="shared" si="2397"/>
        <v>23</v>
      </c>
      <c r="N4539" s="1">
        <f t="shared" si="2379"/>
        <v>18</v>
      </c>
      <c r="O4539" s="2">
        <f t="shared" si="2380"/>
        <v>0.99483089000000002</v>
      </c>
      <c r="P4539" s="13">
        <f t="shared" si="2405"/>
        <v>0.99339977999999995</v>
      </c>
      <c r="Q4539" s="13">
        <f t="shared" si="2398"/>
        <v>1.52324006184545</v>
      </c>
      <c r="R4539" s="2">
        <f t="shared" si="2401"/>
        <v>1.51536626</v>
      </c>
      <c r="S4539" s="2">
        <f t="shared" si="2394"/>
        <v>1.5641273600000001</v>
      </c>
      <c r="T4539" s="2">
        <f t="shared" si="2381"/>
        <v>117662.68667741001</v>
      </c>
      <c r="U4539" s="2">
        <f t="shared" si="2382"/>
        <v>9157.2286217910387</v>
      </c>
      <c r="V4539" s="2">
        <f t="shared" si="2383"/>
        <v>30403.112917135197</v>
      </c>
      <c r="W4539" s="2">
        <f t="shared" si="2384"/>
        <v>114786.11258957624</v>
      </c>
      <c r="X4539" s="17">
        <f t="shared" si="2385"/>
        <v>0</v>
      </c>
      <c r="Y4539" s="2">
        <f t="shared" si="2386"/>
        <v>0</v>
      </c>
      <c r="Z4539" s="72">
        <f t="shared" si="2387"/>
        <v>0</v>
      </c>
      <c r="AA4539" s="2">
        <f t="shared" si="2406"/>
        <v>0</v>
      </c>
      <c r="AB4539" s="12">
        <f t="shared" si="2395"/>
        <v>4.6600000000000003E-2</v>
      </c>
      <c r="AC4539" s="17">
        <f t="shared" si="2388"/>
        <v>18</v>
      </c>
      <c r="AD4539" s="17">
        <v>252</v>
      </c>
      <c r="AE4539" s="13">
        <f t="shared" si="2399"/>
        <v>1.003258642</v>
      </c>
      <c r="AF4539" s="2">
        <f t="shared" si="2407"/>
        <v>383.42057262999998</v>
      </c>
      <c r="AG4539" s="2">
        <f t="shared" si="2389"/>
        <v>374.04684750000001</v>
      </c>
      <c r="AH4539" s="3">
        <f t="shared" si="2390"/>
        <v>0</v>
      </c>
      <c r="AI4539" s="4" t="str">
        <f t="shared" si="2400"/>
        <v>A+J=</v>
      </c>
      <c r="AJ4539" s="11">
        <f t="shared" si="2396"/>
        <v>45702</v>
      </c>
      <c r="AQ4539" s="53"/>
      <c r="AR4539" s="53"/>
    </row>
    <row r="4540" spans="1:44" x14ac:dyDescent="0.2">
      <c r="A4540" s="158">
        <f t="shared" si="2391"/>
        <v>45696</v>
      </c>
      <c r="B4540" s="2">
        <f t="shared" si="2375"/>
        <v>115155.15289419354</v>
      </c>
      <c r="C4540" s="2">
        <f t="shared" si="2392"/>
        <v>75225.771050650001</v>
      </c>
      <c r="D4540" s="2">
        <f>SUM(Y4540:Y$4727)</f>
        <v>16232.55539634</v>
      </c>
      <c r="E4540" s="73">
        <f t="shared" si="2376"/>
        <v>58993.215654309999</v>
      </c>
      <c r="F4540" s="88">
        <f t="shared" si="2402"/>
        <v>6455.85</v>
      </c>
      <c r="G4540" s="3">
        <f>IF(AND(N4540=1,N4539&gt;1),VLOOKUP(A4539,[1]Plan1!$BK$81:$BM$259,3),G4539)</f>
        <v>6413.24</v>
      </c>
      <c r="H4540" s="11">
        <f t="shared" si="2403"/>
        <v>45611</v>
      </c>
      <c r="I4540" s="11">
        <f t="shared" si="2404"/>
        <v>45641</v>
      </c>
      <c r="J4540" s="12">
        <f t="shared" si="2377"/>
        <v>-6.6002153085962245E-3</v>
      </c>
      <c r="K4540" s="11">
        <f t="shared" si="2393"/>
        <v>45702</v>
      </c>
      <c r="L4540" s="11">
        <f t="shared" si="2378"/>
        <v>45702</v>
      </c>
      <c r="M4540" s="1">
        <f t="shared" si="2397"/>
        <v>23</v>
      </c>
      <c r="N4540" s="1">
        <f t="shared" si="2379"/>
        <v>19</v>
      </c>
      <c r="O4540" s="2">
        <f t="shared" si="2380"/>
        <v>0.99454450999999999</v>
      </c>
      <c r="P4540" s="13">
        <f t="shared" si="2405"/>
        <v>0.99339977999999995</v>
      </c>
      <c r="Q4540" s="13">
        <f t="shared" si="2398"/>
        <v>1.52324006184545</v>
      </c>
      <c r="R4540" s="2">
        <f t="shared" si="2401"/>
        <v>1.5149300400000001</v>
      </c>
      <c r="S4540" s="2">
        <f t="shared" si="2394"/>
        <v>1.5641273600000001</v>
      </c>
      <c r="T4540" s="2">
        <f t="shared" si="2381"/>
        <v>117662.68667741001</v>
      </c>
      <c r="U4540" s="2">
        <f t="shared" si="2382"/>
        <v>9157.2286217910387</v>
      </c>
      <c r="V4540" s="2">
        <f t="shared" si="2383"/>
        <v>30377.37889660248</v>
      </c>
      <c r="W4540" s="2">
        <f t="shared" si="2384"/>
        <v>114760.37856904353</v>
      </c>
      <c r="X4540" s="17">
        <f t="shared" si="2385"/>
        <v>0</v>
      </c>
      <c r="Y4540" s="2">
        <f t="shared" si="2386"/>
        <v>0</v>
      </c>
      <c r="Z4540" s="72">
        <f t="shared" si="2387"/>
        <v>0</v>
      </c>
      <c r="AA4540" s="2">
        <f t="shared" si="2406"/>
        <v>0</v>
      </c>
      <c r="AB4540" s="12">
        <f t="shared" si="2395"/>
        <v>4.6600000000000003E-2</v>
      </c>
      <c r="AC4540" s="17">
        <f t="shared" si="2388"/>
        <v>19</v>
      </c>
      <c r="AD4540" s="17">
        <v>252</v>
      </c>
      <c r="AE4540" s="13">
        <f t="shared" si="2399"/>
        <v>1.003439988</v>
      </c>
      <c r="AF4540" s="2">
        <f t="shared" si="2407"/>
        <v>404.75823021000002</v>
      </c>
      <c r="AG4540" s="2">
        <f t="shared" si="2389"/>
        <v>394.77432514999998</v>
      </c>
      <c r="AH4540" s="3">
        <f t="shared" si="2390"/>
        <v>0</v>
      </c>
      <c r="AI4540" s="4" t="str">
        <f t="shared" si="2400"/>
        <v>A+J=</v>
      </c>
      <c r="AJ4540" s="11">
        <f t="shared" si="2396"/>
        <v>45702</v>
      </c>
      <c r="AQ4540" s="53"/>
      <c r="AR4540" s="53"/>
    </row>
    <row r="4541" spans="1:44" x14ac:dyDescent="0.2">
      <c r="A4541" s="158">
        <f t="shared" si="2391"/>
        <v>45697</v>
      </c>
      <c r="B4541" s="2">
        <f t="shared" si="2375"/>
        <v>115155.15289419354</v>
      </c>
      <c r="C4541" s="2">
        <f t="shared" si="2392"/>
        <v>75225.771050650001</v>
      </c>
      <c r="D4541" s="2">
        <f>SUM(Y4541:Y$4727)</f>
        <v>16232.55539634</v>
      </c>
      <c r="E4541" s="73">
        <f t="shared" si="2376"/>
        <v>58993.215654309999</v>
      </c>
      <c r="F4541" s="88">
        <f t="shared" si="2402"/>
        <v>6455.85</v>
      </c>
      <c r="G4541" s="3">
        <f>IF(AND(N4541=1,N4540&gt;1),VLOOKUP(A4540,[1]Plan1!$BK$81:$BM$259,3),G4540)</f>
        <v>6413.24</v>
      </c>
      <c r="H4541" s="11">
        <f t="shared" si="2403"/>
        <v>45611</v>
      </c>
      <c r="I4541" s="11">
        <f t="shared" si="2404"/>
        <v>45641</v>
      </c>
      <c r="J4541" s="12">
        <f t="shared" si="2377"/>
        <v>-6.6002153085962245E-3</v>
      </c>
      <c r="K4541" s="11">
        <f t="shared" si="2393"/>
        <v>45702</v>
      </c>
      <c r="L4541" s="11">
        <f t="shared" si="2378"/>
        <v>45702</v>
      </c>
      <c r="M4541" s="1">
        <f t="shared" si="2397"/>
        <v>23</v>
      </c>
      <c r="N4541" s="1">
        <f t="shared" si="2379"/>
        <v>19</v>
      </c>
      <c r="O4541" s="2">
        <f t="shared" si="2380"/>
        <v>0.99454450999999999</v>
      </c>
      <c r="P4541" s="13">
        <f t="shared" si="2405"/>
        <v>0.99339977999999995</v>
      </c>
      <c r="Q4541" s="13">
        <f t="shared" si="2398"/>
        <v>1.52324006184545</v>
      </c>
      <c r="R4541" s="2">
        <f t="shared" si="2401"/>
        <v>1.5149300400000001</v>
      </c>
      <c r="S4541" s="2">
        <f t="shared" si="2394"/>
        <v>1.5641273600000001</v>
      </c>
      <c r="T4541" s="2">
        <f t="shared" si="2381"/>
        <v>117662.68667741001</v>
      </c>
      <c r="U4541" s="2">
        <f t="shared" si="2382"/>
        <v>9157.2286217910387</v>
      </c>
      <c r="V4541" s="2">
        <f t="shared" si="2383"/>
        <v>30377.37889660248</v>
      </c>
      <c r="W4541" s="2">
        <f t="shared" si="2384"/>
        <v>114760.37856904353</v>
      </c>
      <c r="X4541" s="17">
        <f t="shared" si="2385"/>
        <v>0</v>
      </c>
      <c r="Y4541" s="2">
        <f t="shared" si="2386"/>
        <v>0</v>
      </c>
      <c r="Z4541" s="72">
        <f t="shared" si="2387"/>
        <v>0</v>
      </c>
      <c r="AA4541" s="2">
        <f t="shared" si="2406"/>
        <v>0</v>
      </c>
      <c r="AB4541" s="12">
        <f t="shared" si="2395"/>
        <v>4.6600000000000003E-2</v>
      </c>
      <c r="AC4541" s="17">
        <f t="shared" si="2388"/>
        <v>19</v>
      </c>
      <c r="AD4541" s="17">
        <v>252</v>
      </c>
      <c r="AE4541" s="13">
        <f t="shared" si="2399"/>
        <v>1.003439988</v>
      </c>
      <c r="AF4541" s="2">
        <f t="shared" si="2407"/>
        <v>404.75823021000002</v>
      </c>
      <c r="AG4541" s="2">
        <f t="shared" si="2389"/>
        <v>394.77432514999998</v>
      </c>
      <c r="AH4541" s="3">
        <f t="shared" si="2390"/>
        <v>0</v>
      </c>
      <c r="AI4541" s="4" t="str">
        <f t="shared" si="2400"/>
        <v>A+J=</v>
      </c>
      <c r="AJ4541" s="11">
        <f t="shared" si="2396"/>
        <v>45702</v>
      </c>
      <c r="AQ4541" s="53"/>
      <c r="AR4541" s="53"/>
    </row>
    <row r="4542" spans="1:44" x14ac:dyDescent="0.2">
      <c r="A4542" s="158">
        <f t="shared" si="2391"/>
        <v>45698</v>
      </c>
      <c r="B4542" s="2">
        <f t="shared" si="2375"/>
        <v>115155.15289419354</v>
      </c>
      <c r="C4542" s="2">
        <f t="shared" si="2392"/>
        <v>75225.771050650001</v>
      </c>
      <c r="D4542" s="2">
        <f>SUM(Y4542:Y$4727)</f>
        <v>16232.55539634</v>
      </c>
      <c r="E4542" s="73">
        <f t="shared" si="2376"/>
        <v>58993.215654309999</v>
      </c>
      <c r="F4542" s="88">
        <f t="shared" si="2402"/>
        <v>6455.85</v>
      </c>
      <c r="G4542" s="3">
        <f>IF(AND(N4542=1,N4541&gt;1),VLOOKUP(A4541,[1]Plan1!$BK$81:$BM$259,3),G4541)</f>
        <v>6413.24</v>
      </c>
      <c r="H4542" s="11">
        <f t="shared" si="2403"/>
        <v>45611</v>
      </c>
      <c r="I4542" s="11">
        <f t="shared" si="2404"/>
        <v>45641</v>
      </c>
      <c r="J4542" s="12">
        <f t="shared" si="2377"/>
        <v>-6.6002153085962245E-3</v>
      </c>
      <c r="K4542" s="11">
        <f t="shared" si="2393"/>
        <v>45702</v>
      </c>
      <c r="L4542" s="11">
        <f t="shared" si="2378"/>
        <v>45702</v>
      </c>
      <c r="M4542" s="1">
        <f t="shared" si="2397"/>
        <v>23</v>
      </c>
      <c r="N4542" s="1">
        <f t="shared" si="2379"/>
        <v>19</v>
      </c>
      <c r="O4542" s="2">
        <f t="shared" si="2380"/>
        <v>0.99454450999999999</v>
      </c>
      <c r="P4542" s="13">
        <f t="shared" si="2405"/>
        <v>0.99339977999999995</v>
      </c>
      <c r="Q4542" s="13">
        <f t="shared" si="2398"/>
        <v>1.52324006184545</v>
      </c>
      <c r="R4542" s="2">
        <f t="shared" si="2401"/>
        <v>1.5149300400000001</v>
      </c>
      <c r="S4542" s="2">
        <f t="shared" si="2394"/>
        <v>1.5641273600000001</v>
      </c>
      <c r="T4542" s="2">
        <f t="shared" si="2381"/>
        <v>117662.68667741001</v>
      </c>
      <c r="U4542" s="2">
        <f t="shared" si="2382"/>
        <v>9157.2286217910387</v>
      </c>
      <c r="V4542" s="2">
        <f t="shared" si="2383"/>
        <v>30377.37889660248</v>
      </c>
      <c r="W4542" s="2">
        <f t="shared" si="2384"/>
        <v>114760.37856904353</v>
      </c>
      <c r="X4542" s="17">
        <f t="shared" si="2385"/>
        <v>0</v>
      </c>
      <c r="Y4542" s="2">
        <f t="shared" si="2386"/>
        <v>0</v>
      </c>
      <c r="Z4542" s="72">
        <f t="shared" si="2387"/>
        <v>0</v>
      </c>
      <c r="AA4542" s="2">
        <f t="shared" si="2406"/>
        <v>0</v>
      </c>
      <c r="AB4542" s="12">
        <f t="shared" si="2395"/>
        <v>4.6600000000000003E-2</v>
      </c>
      <c r="AC4542" s="17">
        <f t="shared" si="2388"/>
        <v>19</v>
      </c>
      <c r="AD4542" s="17">
        <v>252</v>
      </c>
      <c r="AE4542" s="13">
        <f t="shared" si="2399"/>
        <v>1.003439988</v>
      </c>
      <c r="AF4542" s="2">
        <f t="shared" si="2407"/>
        <v>404.75823021000002</v>
      </c>
      <c r="AG4542" s="2">
        <f t="shared" si="2389"/>
        <v>394.77432514999998</v>
      </c>
      <c r="AH4542" s="3">
        <f t="shared" si="2390"/>
        <v>0</v>
      </c>
      <c r="AI4542" s="4" t="str">
        <f t="shared" si="2400"/>
        <v>A+J=</v>
      </c>
      <c r="AJ4542" s="11">
        <f t="shared" si="2396"/>
        <v>45702</v>
      </c>
      <c r="AQ4542" s="53"/>
      <c r="AR4542" s="53"/>
    </row>
    <row r="4543" spans="1:44" x14ac:dyDescent="0.2">
      <c r="A4543" s="158">
        <f t="shared" si="2391"/>
        <v>45699</v>
      </c>
      <c r="B4543" s="2">
        <f t="shared" si="2375"/>
        <v>115150.14683945237</v>
      </c>
      <c r="C4543" s="2">
        <f t="shared" si="2392"/>
        <v>75225.771050650001</v>
      </c>
      <c r="D4543" s="2">
        <f>SUM(Y4543:Y$4727)</f>
        <v>16232.55539634</v>
      </c>
      <c r="E4543" s="73">
        <f t="shared" si="2376"/>
        <v>58993.215654309999</v>
      </c>
      <c r="F4543" s="88">
        <f t="shared" si="2402"/>
        <v>6455.85</v>
      </c>
      <c r="G4543" s="3">
        <f>IF(AND(N4543=1,N4542&gt;1),VLOOKUP(A4542,[1]Plan1!$BK$81:$BM$259,3),G4542)</f>
        <v>6413.24</v>
      </c>
      <c r="H4543" s="11">
        <f t="shared" si="2403"/>
        <v>45611</v>
      </c>
      <c r="I4543" s="11">
        <f t="shared" si="2404"/>
        <v>45641</v>
      </c>
      <c r="J4543" s="12">
        <f t="shared" si="2377"/>
        <v>-6.6002153085962245E-3</v>
      </c>
      <c r="K4543" s="11">
        <f t="shared" si="2393"/>
        <v>45702</v>
      </c>
      <c r="L4543" s="11">
        <f t="shared" si="2378"/>
        <v>45702</v>
      </c>
      <c r="M4543" s="1">
        <f t="shared" si="2397"/>
        <v>23</v>
      </c>
      <c r="N4543" s="1">
        <f t="shared" si="2379"/>
        <v>20</v>
      </c>
      <c r="O4543" s="2">
        <f t="shared" si="2380"/>
        <v>0.99425819999999998</v>
      </c>
      <c r="P4543" s="13">
        <f t="shared" si="2405"/>
        <v>0.99339977999999995</v>
      </c>
      <c r="Q4543" s="13">
        <f t="shared" si="2398"/>
        <v>1.52324006184545</v>
      </c>
      <c r="R4543" s="2">
        <f t="shared" si="2401"/>
        <v>1.51449392</v>
      </c>
      <c r="S4543" s="2">
        <f t="shared" si="2394"/>
        <v>1.5641273600000001</v>
      </c>
      <c r="T4543" s="2">
        <f t="shared" si="2381"/>
        <v>117662.68667741001</v>
      </c>
      <c r="U4543" s="2">
        <f t="shared" si="2382"/>
        <v>9157.2286217910387</v>
      </c>
      <c r="V4543" s="2">
        <f t="shared" si="2383"/>
        <v>30351.650775391317</v>
      </c>
      <c r="W4543" s="2">
        <f t="shared" si="2384"/>
        <v>114734.65044783236</v>
      </c>
      <c r="X4543" s="17">
        <f t="shared" si="2385"/>
        <v>0</v>
      </c>
      <c r="Y4543" s="2">
        <f t="shared" si="2386"/>
        <v>0</v>
      </c>
      <c r="Z4543" s="72">
        <f t="shared" si="2387"/>
        <v>0</v>
      </c>
      <c r="AA4543" s="2">
        <f t="shared" si="2406"/>
        <v>0</v>
      </c>
      <c r="AB4543" s="12">
        <f t="shared" si="2395"/>
        <v>4.6600000000000003E-2</v>
      </c>
      <c r="AC4543" s="17">
        <f t="shared" si="2388"/>
        <v>20</v>
      </c>
      <c r="AD4543" s="17">
        <v>252</v>
      </c>
      <c r="AE4543" s="13">
        <f t="shared" si="2399"/>
        <v>1.0036213679999999</v>
      </c>
      <c r="AF4543" s="2">
        <f t="shared" si="2407"/>
        <v>426.09988831999999</v>
      </c>
      <c r="AG4543" s="2">
        <f t="shared" si="2389"/>
        <v>415.49639162</v>
      </c>
      <c r="AH4543" s="3">
        <f t="shared" si="2390"/>
        <v>0</v>
      </c>
      <c r="AI4543" s="4" t="str">
        <f t="shared" si="2400"/>
        <v>A+J=</v>
      </c>
      <c r="AJ4543" s="11">
        <f t="shared" si="2396"/>
        <v>45702</v>
      </c>
      <c r="AQ4543" s="53"/>
      <c r="AR4543" s="53"/>
    </row>
    <row r="4544" spans="1:44" x14ac:dyDescent="0.2">
      <c r="A4544" s="158">
        <f t="shared" si="2391"/>
        <v>45700</v>
      </c>
      <c r="B4544" s="2">
        <f t="shared" si="2375"/>
        <v>115145.14341272139</v>
      </c>
      <c r="C4544" s="2">
        <f t="shared" si="2392"/>
        <v>75225.771050650001</v>
      </c>
      <c r="D4544" s="2">
        <f>SUM(Y4544:Y$4727)</f>
        <v>16232.55539634</v>
      </c>
      <c r="E4544" s="73">
        <f t="shared" si="2376"/>
        <v>58993.215654309999</v>
      </c>
      <c r="F4544" s="88">
        <f t="shared" si="2402"/>
        <v>6455.85</v>
      </c>
      <c r="G4544" s="3">
        <f>IF(AND(N4544=1,N4543&gt;1),VLOOKUP(A4543,[1]Plan1!$BK$81:$BM$259,3),G4543)</f>
        <v>6413.24</v>
      </c>
      <c r="H4544" s="11">
        <f t="shared" si="2403"/>
        <v>45611</v>
      </c>
      <c r="I4544" s="11">
        <f t="shared" si="2404"/>
        <v>45641</v>
      </c>
      <c r="J4544" s="12">
        <f t="shared" si="2377"/>
        <v>-6.6002153085962245E-3</v>
      </c>
      <c r="K4544" s="11">
        <f t="shared" si="2393"/>
        <v>45702</v>
      </c>
      <c r="L4544" s="11">
        <f t="shared" si="2378"/>
        <v>45702</v>
      </c>
      <c r="M4544" s="1">
        <f t="shared" si="2397"/>
        <v>23</v>
      </c>
      <c r="N4544" s="1">
        <f t="shared" si="2379"/>
        <v>21</v>
      </c>
      <c r="O4544" s="2">
        <f t="shared" si="2380"/>
        <v>0.99397197999999998</v>
      </c>
      <c r="P4544" s="13">
        <f t="shared" si="2405"/>
        <v>0.99339977999999995</v>
      </c>
      <c r="Q4544" s="13">
        <f t="shared" si="2398"/>
        <v>1.52324006184545</v>
      </c>
      <c r="R4544" s="2">
        <f t="shared" si="2401"/>
        <v>1.51405794</v>
      </c>
      <c r="S4544" s="2">
        <f t="shared" si="2394"/>
        <v>1.5641273600000001</v>
      </c>
      <c r="T4544" s="2">
        <f t="shared" si="2381"/>
        <v>117662.68667741001</v>
      </c>
      <c r="U4544" s="2">
        <f t="shared" si="2382"/>
        <v>9157.2286217910387</v>
      </c>
      <c r="V4544" s="2">
        <f t="shared" si="2383"/>
        <v>30325.930913230353</v>
      </c>
      <c r="W4544" s="2">
        <f t="shared" si="2384"/>
        <v>114708.93058567139</v>
      </c>
      <c r="X4544" s="17">
        <f t="shared" si="2385"/>
        <v>0</v>
      </c>
      <c r="Y4544" s="2">
        <f t="shared" si="2386"/>
        <v>0</v>
      </c>
      <c r="Z4544" s="72">
        <f t="shared" si="2387"/>
        <v>0</v>
      </c>
      <c r="AA4544" s="2">
        <f t="shared" si="2406"/>
        <v>0</v>
      </c>
      <c r="AB4544" s="12">
        <f t="shared" si="2395"/>
        <v>4.6600000000000003E-2</v>
      </c>
      <c r="AC4544" s="17">
        <f t="shared" si="2388"/>
        <v>21</v>
      </c>
      <c r="AD4544" s="17">
        <v>252</v>
      </c>
      <c r="AE4544" s="13">
        <f t="shared" si="2399"/>
        <v>1.00380278</v>
      </c>
      <c r="AF4544" s="2">
        <f t="shared" si="2407"/>
        <v>447.44531164</v>
      </c>
      <c r="AG4544" s="2">
        <f t="shared" si="2389"/>
        <v>436.21282704999999</v>
      </c>
      <c r="AH4544" s="3">
        <f t="shared" si="2390"/>
        <v>0</v>
      </c>
      <c r="AI4544" s="4" t="str">
        <f t="shared" si="2400"/>
        <v>A+J=</v>
      </c>
      <c r="AJ4544" s="11">
        <f t="shared" si="2396"/>
        <v>45702</v>
      </c>
      <c r="AQ4544" s="53"/>
      <c r="AR4544" s="53"/>
    </row>
    <row r="4545" spans="1:44" x14ac:dyDescent="0.2">
      <c r="A4545" s="158">
        <f t="shared" si="2391"/>
        <v>45701</v>
      </c>
      <c r="B4545" s="2">
        <f t="shared" si="2375"/>
        <v>115140.14154613631</v>
      </c>
      <c r="C4545" s="2">
        <f t="shared" si="2392"/>
        <v>75225.771050650001</v>
      </c>
      <c r="D4545" s="2">
        <f>SUM(Y4545:Y$4727)</f>
        <v>16232.55539634</v>
      </c>
      <c r="E4545" s="73">
        <f t="shared" si="2376"/>
        <v>58993.215654309999</v>
      </c>
      <c r="F4545" s="88">
        <f t="shared" si="2402"/>
        <v>6455.85</v>
      </c>
      <c r="G4545" s="3">
        <f>IF(AND(N4545=1,N4544&gt;1),VLOOKUP(A4544,[1]Plan1!$BK$81:$BM$259,3),G4544)</f>
        <v>6413.24</v>
      </c>
      <c r="H4545" s="11">
        <f t="shared" si="2403"/>
        <v>45611</v>
      </c>
      <c r="I4545" s="11">
        <f t="shared" si="2404"/>
        <v>45641</v>
      </c>
      <c r="J4545" s="12">
        <f t="shared" si="2377"/>
        <v>-6.6002153085962245E-3</v>
      </c>
      <c r="K4545" s="11">
        <f t="shared" si="2393"/>
        <v>45702</v>
      </c>
      <c r="L4545" s="11">
        <f t="shared" si="2378"/>
        <v>45702</v>
      </c>
      <c r="M4545" s="1">
        <f t="shared" si="2397"/>
        <v>23</v>
      </c>
      <c r="N4545" s="1">
        <f t="shared" si="2379"/>
        <v>22</v>
      </c>
      <c r="O4545" s="2">
        <f t="shared" si="2380"/>
        <v>0.99368584000000004</v>
      </c>
      <c r="P4545" s="13">
        <f t="shared" si="2405"/>
        <v>0.99339977999999995</v>
      </c>
      <c r="Q4545" s="13">
        <f t="shared" si="2398"/>
        <v>1.52324006184545</v>
      </c>
      <c r="R4545" s="2">
        <f t="shared" si="2401"/>
        <v>1.51362208</v>
      </c>
      <c r="S4545" s="2">
        <f t="shared" si="2394"/>
        <v>1.5641273600000001</v>
      </c>
      <c r="T4545" s="2">
        <f t="shared" si="2381"/>
        <v>117662.68667741001</v>
      </c>
      <c r="U4545" s="2">
        <f t="shared" si="2382"/>
        <v>9157.2286217910387</v>
      </c>
      <c r="V4545" s="2">
        <f t="shared" si="2383"/>
        <v>30300.21813025526</v>
      </c>
      <c r="W4545" s="2">
        <f t="shared" si="2384"/>
        <v>114683.21780269631</v>
      </c>
      <c r="X4545" s="17">
        <f t="shared" si="2385"/>
        <v>0</v>
      </c>
      <c r="Y4545" s="2">
        <f t="shared" si="2386"/>
        <v>0</v>
      </c>
      <c r="Z4545" s="72">
        <f t="shared" si="2387"/>
        <v>0</v>
      </c>
      <c r="AA4545" s="2">
        <f t="shared" si="2406"/>
        <v>0</v>
      </c>
      <c r="AB4545" s="12">
        <f t="shared" si="2395"/>
        <v>4.6600000000000003E-2</v>
      </c>
      <c r="AC4545" s="17">
        <f t="shared" si="2388"/>
        <v>22</v>
      </c>
      <c r="AD4545" s="17">
        <v>252</v>
      </c>
      <c r="AE4545" s="13">
        <f t="shared" si="2399"/>
        <v>1.003984225</v>
      </c>
      <c r="AF4545" s="2">
        <f t="shared" si="2407"/>
        <v>468.79461781999998</v>
      </c>
      <c r="AG4545" s="2">
        <f t="shared" si="2389"/>
        <v>456.92374344000001</v>
      </c>
      <c r="AH4545" s="3">
        <f t="shared" si="2390"/>
        <v>0</v>
      </c>
      <c r="AI4545" s="4" t="str">
        <f t="shared" si="2400"/>
        <v>A+J=</v>
      </c>
      <c r="AJ4545" s="11">
        <f t="shared" si="2396"/>
        <v>45702</v>
      </c>
      <c r="AQ4545" s="53"/>
      <c r="AR4545" s="53"/>
    </row>
    <row r="4546" spans="1:44" x14ac:dyDescent="0.2">
      <c r="A4546" s="158">
        <f t="shared" si="2391"/>
        <v>45702</v>
      </c>
      <c r="B4546" s="2">
        <f t="shared" si="2375"/>
        <v>115135.1412410271</v>
      </c>
      <c r="C4546" s="2">
        <f t="shared" si="2392"/>
        <v>75225.771050650001</v>
      </c>
      <c r="D4546" s="2">
        <f>SUM(Y4546:Y$4727)</f>
        <v>16232.55539634</v>
      </c>
      <c r="E4546" s="73">
        <f t="shared" si="2376"/>
        <v>58993.215654309999</v>
      </c>
      <c r="F4546" s="88">
        <f t="shared" si="2402"/>
        <v>6455.85</v>
      </c>
      <c r="G4546" s="3">
        <f>IF(AND(N4546=1,N4545&gt;1),VLOOKUP(A4545,[1]Plan1!$BK$81:$BM$259,3),G4545)</f>
        <v>6413.24</v>
      </c>
      <c r="H4546" s="11">
        <f t="shared" si="2403"/>
        <v>45611</v>
      </c>
      <c r="I4546" s="11">
        <f t="shared" si="2404"/>
        <v>45641</v>
      </c>
      <c r="J4546" s="12">
        <f t="shared" si="2377"/>
        <v>-6.6002153085962245E-3</v>
      </c>
      <c r="K4546" s="11">
        <f t="shared" si="2393"/>
        <v>45730</v>
      </c>
      <c r="L4546" s="11">
        <f t="shared" si="2378"/>
        <v>45702</v>
      </c>
      <c r="M4546" s="1">
        <f t="shared" si="2397"/>
        <v>23</v>
      </c>
      <c r="N4546" s="1">
        <f t="shared" si="2379"/>
        <v>23</v>
      </c>
      <c r="O4546" s="2">
        <f t="shared" si="2380"/>
        <v>0.99339977999999995</v>
      </c>
      <c r="P4546" s="13">
        <f t="shared" si="2405"/>
        <v>0.99339977999999995</v>
      </c>
      <c r="Q4546" s="13">
        <f t="shared" si="2398"/>
        <v>1.52324006184545</v>
      </c>
      <c r="R4546" s="2">
        <f t="shared" si="2401"/>
        <v>1.5131863400000001</v>
      </c>
      <c r="S4546" s="2">
        <f t="shared" si="2394"/>
        <v>1.5641273600000001</v>
      </c>
      <c r="T4546" s="2">
        <f t="shared" si="2381"/>
        <v>117662.68667741001</v>
      </c>
      <c r="U4546" s="2">
        <f t="shared" si="2382"/>
        <v>9157.2286217910387</v>
      </c>
      <c r="V4546" s="2">
        <f t="shared" si="2383"/>
        <v>30274.512426466059</v>
      </c>
      <c r="W4546" s="2">
        <f t="shared" si="2384"/>
        <v>114657.5120989071</v>
      </c>
      <c r="X4546" s="17">
        <f t="shared" si="2385"/>
        <v>149</v>
      </c>
      <c r="Y4546" s="2">
        <f t="shared" si="2386"/>
        <v>2263.2786562000001</v>
      </c>
      <c r="Z4546" s="72">
        <f t="shared" si="2387"/>
        <v>3.0086479999999999E-2</v>
      </c>
      <c r="AA4546" s="2">
        <f t="shared" si="2406"/>
        <v>3540.0560694599999</v>
      </c>
      <c r="AB4546" s="12">
        <f t="shared" si="2395"/>
        <v>4.6600000000000003E-2</v>
      </c>
      <c r="AC4546" s="17">
        <f t="shared" si="2388"/>
        <v>23</v>
      </c>
      <c r="AD4546" s="17">
        <v>252</v>
      </c>
      <c r="AE4546" s="13">
        <f t="shared" si="2399"/>
        <v>1.004165703</v>
      </c>
      <c r="AF4546" s="2">
        <f t="shared" si="2407"/>
        <v>490.14780688000002</v>
      </c>
      <c r="AG4546" s="2">
        <f t="shared" si="2389"/>
        <v>477.62914211999998</v>
      </c>
      <c r="AH4546" s="3">
        <f t="shared" si="2390"/>
        <v>4030.2038763400001</v>
      </c>
      <c r="AI4546" s="4" t="str">
        <f t="shared" si="2400"/>
        <v>A+J=</v>
      </c>
      <c r="AJ4546" s="11">
        <f t="shared" si="2396"/>
        <v>45702</v>
      </c>
      <c r="AQ4546" s="53"/>
      <c r="AR4546" s="53"/>
    </row>
    <row r="4547" spans="1:44" x14ac:dyDescent="0.2">
      <c r="A4547" s="158">
        <f t="shared" si="2391"/>
        <v>45703</v>
      </c>
      <c r="B4547" s="2">
        <f t="shared" si="2375"/>
        <v>111104.69983941744</v>
      </c>
      <c r="C4547" s="2">
        <f t="shared" si="2392"/>
        <v>72962.492394450004</v>
      </c>
      <c r="D4547" s="2">
        <f>SUM(Y4547:Y$4727)</f>
        <v>13969.27674014</v>
      </c>
      <c r="E4547" s="73">
        <f t="shared" si="2376"/>
        <v>58993.215654310006</v>
      </c>
      <c r="F4547" s="88">
        <f t="shared" si="2402"/>
        <v>6455.85</v>
      </c>
      <c r="G4547" s="3">
        <f>IF(AND(N4547=1,N4546&gt;1),VLOOKUP(A4546,[1]Plan1!$BK$81:$BM$259,3),G4546)</f>
        <v>6413.24</v>
      </c>
      <c r="H4547" s="11">
        <f t="shared" si="2403"/>
        <v>45641</v>
      </c>
      <c r="I4547" s="11">
        <f t="shared" si="2404"/>
        <v>45672</v>
      </c>
      <c r="J4547" s="12">
        <f t="shared" si="2377"/>
        <v>-6.6002153085962245E-3</v>
      </c>
      <c r="K4547" s="11">
        <f t="shared" si="2393"/>
        <v>45730</v>
      </c>
      <c r="L4547" s="11">
        <f t="shared" si="2378"/>
        <v>45730</v>
      </c>
      <c r="M4547" s="1">
        <f t="shared" si="2397"/>
        <v>18</v>
      </c>
      <c r="N4547" s="1">
        <f t="shared" si="2379"/>
        <v>1</v>
      </c>
      <c r="O4547" s="2">
        <f t="shared" si="2380"/>
        <v>0.99963217000000004</v>
      </c>
      <c r="P4547" s="13">
        <f t="shared" si="2405"/>
        <v>0.99339977999999995</v>
      </c>
      <c r="Q4547" s="13">
        <f t="shared" si="2398"/>
        <v>1.5131863423244565</v>
      </c>
      <c r="R4547" s="2">
        <f t="shared" si="2401"/>
        <v>1.5126297399999999</v>
      </c>
      <c r="S4547" s="2">
        <f t="shared" si="2394"/>
        <v>1.5641273600000001</v>
      </c>
      <c r="T4547" s="2">
        <f t="shared" si="2381"/>
        <v>114122.63060795001</v>
      </c>
      <c r="U4547" s="2">
        <f t="shared" si="2382"/>
        <v>7880.4512085245851</v>
      </c>
      <c r="V4547" s="2">
        <f t="shared" si="2383"/>
        <v>30241.676802632865</v>
      </c>
      <c r="W4547" s="2">
        <f t="shared" si="2384"/>
        <v>111084.62040560745</v>
      </c>
      <c r="X4547" s="17">
        <f t="shared" si="2385"/>
        <v>0</v>
      </c>
      <c r="Y4547" s="2">
        <f t="shared" si="2386"/>
        <v>0</v>
      </c>
      <c r="Z4547" s="72">
        <f t="shared" si="2387"/>
        <v>0</v>
      </c>
      <c r="AA4547" s="2">
        <f t="shared" si="2406"/>
        <v>0</v>
      </c>
      <c r="AB4547" s="12">
        <f t="shared" si="2395"/>
        <v>4.6600000000000003E-2</v>
      </c>
      <c r="AC4547" s="17">
        <f t="shared" si="2388"/>
        <v>1</v>
      </c>
      <c r="AD4547" s="17">
        <v>252</v>
      </c>
      <c r="AE4547" s="13">
        <f t="shared" si="2399"/>
        <v>1.0001807579999999</v>
      </c>
      <c r="AF4547" s="2">
        <f t="shared" si="2407"/>
        <v>20.62857846</v>
      </c>
      <c r="AG4547" s="2">
        <f t="shared" si="2389"/>
        <v>20.079433810000001</v>
      </c>
      <c r="AH4547" s="3">
        <f t="shared" si="2390"/>
        <v>0</v>
      </c>
      <c r="AI4547" s="4" t="str">
        <f t="shared" si="2400"/>
        <v>A+J=</v>
      </c>
      <c r="AJ4547" s="11">
        <f t="shared" si="2396"/>
        <v>45730</v>
      </c>
      <c r="AQ4547" s="53"/>
      <c r="AR4547" s="53"/>
    </row>
    <row r="4548" spans="1:44" x14ac:dyDescent="0.2">
      <c r="A4548" s="158">
        <f t="shared" si="2391"/>
        <v>45704</v>
      </c>
      <c r="B4548" s="2">
        <f t="shared" si="2375"/>
        <v>111104.69983941744</v>
      </c>
      <c r="C4548" s="2">
        <f t="shared" si="2392"/>
        <v>72962.492394450004</v>
      </c>
      <c r="D4548" s="2">
        <f>SUM(Y4548:Y$4727)</f>
        <v>13969.27674014</v>
      </c>
      <c r="E4548" s="73">
        <f t="shared" si="2376"/>
        <v>58993.215654310006</v>
      </c>
      <c r="F4548" s="88">
        <f t="shared" si="2402"/>
        <v>6455.85</v>
      </c>
      <c r="G4548" s="3">
        <f>IF(AND(N4548=1,N4547&gt;1),VLOOKUP(A4547,[1]Plan1!$BK$81:$BM$259,3),G4547)</f>
        <v>6413.24</v>
      </c>
      <c r="H4548" s="11">
        <f t="shared" si="2403"/>
        <v>45641</v>
      </c>
      <c r="I4548" s="11">
        <f t="shared" si="2404"/>
        <v>45672</v>
      </c>
      <c r="J4548" s="12">
        <f t="shared" si="2377"/>
        <v>-6.6002153085962245E-3</v>
      </c>
      <c r="K4548" s="11">
        <f t="shared" si="2393"/>
        <v>45730</v>
      </c>
      <c r="L4548" s="11">
        <f t="shared" si="2378"/>
        <v>45730</v>
      </c>
      <c r="M4548" s="1">
        <f t="shared" si="2397"/>
        <v>18</v>
      </c>
      <c r="N4548" s="1">
        <f t="shared" si="2379"/>
        <v>1</v>
      </c>
      <c r="O4548" s="2">
        <f t="shared" si="2380"/>
        <v>0.99963217000000004</v>
      </c>
      <c r="P4548" s="13">
        <f t="shared" si="2405"/>
        <v>0.99339977999999995</v>
      </c>
      <c r="Q4548" s="13">
        <f t="shared" si="2398"/>
        <v>1.5131863423244565</v>
      </c>
      <c r="R4548" s="2">
        <f t="shared" si="2401"/>
        <v>1.5126297399999999</v>
      </c>
      <c r="S4548" s="2">
        <f t="shared" si="2394"/>
        <v>1.5641273600000001</v>
      </c>
      <c r="T4548" s="2">
        <f t="shared" si="2381"/>
        <v>114122.63060795001</v>
      </c>
      <c r="U4548" s="2">
        <f t="shared" si="2382"/>
        <v>7880.4512085245851</v>
      </c>
      <c r="V4548" s="2">
        <f t="shared" si="2383"/>
        <v>30241.676802632865</v>
      </c>
      <c r="W4548" s="2">
        <f t="shared" si="2384"/>
        <v>111084.62040560745</v>
      </c>
      <c r="X4548" s="17">
        <f t="shared" si="2385"/>
        <v>0</v>
      </c>
      <c r="Y4548" s="2">
        <f t="shared" si="2386"/>
        <v>0</v>
      </c>
      <c r="Z4548" s="72">
        <f t="shared" si="2387"/>
        <v>0</v>
      </c>
      <c r="AA4548" s="2">
        <f t="shared" si="2406"/>
        <v>0</v>
      </c>
      <c r="AB4548" s="12">
        <f t="shared" si="2395"/>
        <v>4.6600000000000003E-2</v>
      </c>
      <c r="AC4548" s="17">
        <f t="shared" si="2388"/>
        <v>1</v>
      </c>
      <c r="AD4548" s="17">
        <v>252</v>
      </c>
      <c r="AE4548" s="13">
        <f t="shared" si="2399"/>
        <v>1.0001807579999999</v>
      </c>
      <c r="AF4548" s="2">
        <f t="shared" si="2407"/>
        <v>20.62857846</v>
      </c>
      <c r="AG4548" s="2">
        <f t="shared" si="2389"/>
        <v>20.079433810000001</v>
      </c>
      <c r="AH4548" s="3">
        <f t="shared" si="2390"/>
        <v>0</v>
      </c>
      <c r="AI4548" s="4" t="str">
        <f t="shared" si="2400"/>
        <v>A+J=</v>
      </c>
      <c r="AJ4548" s="11">
        <f t="shared" si="2396"/>
        <v>45730</v>
      </c>
      <c r="AQ4548" s="53"/>
      <c r="AR4548" s="53"/>
    </row>
    <row r="4549" spans="1:44" x14ac:dyDescent="0.2">
      <c r="A4549" s="158">
        <f t="shared" si="2391"/>
        <v>45705</v>
      </c>
      <c r="B4549" s="2">
        <f t="shared" si="2375"/>
        <v>111104.69983941744</v>
      </c>
      <c r="C4549" s="2">
        <f t="shared" si="2392"/>
        <v>72962.492394450004</v>
      </c>
      <c r="D4549" s="2">
        <f>SUM(Y4549:Y$4727)</f>
        <v>13969.27674014</v>
      </c>
      <c r="E4549" s="73">
        <f t="shared" si="2376"/>
        <v>58993.215654310006</v>
      </c>
      <c r="F4549" s="88">
        <f t="shared" si="2402"/>
        <v>6455.85</v>
      </c>
      <c r="G4549" s="3">
        <f>IF(AND(N4549=1,N4548&gt;1),VLOOKUP(A4548,[1]Plan1!$BK$81:$BM$259,3),G4548)</f>
        <v>6413.24</v>
      </c>
      <c r="H4549" s="11">
        <f t="shared" si="2403"/>
        <v>45641</v>
      </c>
      <c r="I4549" s="11">
        <f t="shared" si="2404"/>
        <v>45672</v>
      </c>
      <c r="J4549" s="12">
        <f t="shared" si="2377"/>
        <v>-6.6002153085962245E-3</v>
      </c>
      <c r="K4549" s="11">
        <f t="shared" si="2393"/>
        <v>45730</v>
      </c>
      <c r="L4549" s="11">
        <f t="shared" si="2378"/>
        <v>45730</v>
      </c>
      <c r="M4549" s="1">
        <f t="shared" si="2397"/>
        <v>18</v>
      </c>
      <c r="N4549" s="1">
        <f t="shared" si="2379"/>
        <v>1</v>
      </c>
      <c r="O4549" s="2">
        <f t="shared" si="2380"/>
        <v>0.99963217000000004</v>
      </c>
      <c r="P4549" s="13">
        <f t="shared" si="2405"/>
        <v>0.99339977999999995</v>
      </c>
      <c r="Q4549" s="13">
        <f t="shared" si="2398"/>
        <v>1.5131863423244565</v>
      </c>
      <c r="R4549" s="2">
        <f t="shared" si="2401"/>
        <v>1.5126297399999999</v>
      </c>
      <c r="S4549" s="2">
        <f t="shared" si="2394"/>
        <v>1.5641273600000001</v>
      </c>
      <c r="T4549" s="2">
        <f t="shared" si="2381"/>
        <v>114122.63060795001</v>
      </c>
      <c r="U4549" s="2">
        <f t="shared" si="2382"/>
        <v>7880.4512085245851</v>
      </c>
      <c r="V4549" s="2">
        <f t="shared" si="2383"/>
        <v>30241.676802632865</v>
      </c>
      <c r="W4549" s="2">
        <f t="shared" si="2384"/>
        <v>111084.62040560745</v>
      </c>
      <c r="X4549" s="17">
        <f t="shared" si="2385"/>
        <v>0</v>
      </c>
      <c r="Y4549" s="2">
        <f t="shared" si="2386"/>
        <v>0</v>
      </c>
      <c r="Z4549" s="72">
        <f t="shared" si="2387"/>
        <v>0</v>
      </c>
      <c r="AA4549" s="2">
        <f t="shared" si="2406"/>
        <v>0</v>
      </c>
      <c r="AB4549" s="12">
        <f t="shared" si="2395"/>
        <v>4.6600000000000003E-2</v>
      </c>
      <c r="AC4549" s="17">
        <f t="shared" si="2388"/>
        <v>1</v>
      </c>
      <c r="AD4549" s="17">
        <v>252</v>
      </c>
      <c r="AE4549" s="13">
        <f t="shared" si="2399"/>
        <v>1.0001807579999999</v>
      </c>
      <c r="AF4549" s="2">
        <f t="shared" si="2407"/>
        <v>20.62857846</v>
      </c>
      <c r="AG4549" s="2">
        <f t="shared" si="2389"/>
        <v>20.079433810000001</v>
      </c>
      <c r="AH4549" s="3">
        <f t="shared" si="2390"/>
        <v>0</v>
      </c>
      <c r="AI4549" s="4" t="str">
        <f t="shared" si="2400"/>
        <v>A+J=</v>
      </c>
      <c r="AJ4549" s="11">
        <f t="shared" si="2396"/>
        <v>45730</v>
      </c>
      <c r="AQ4549" s="53"/>
      <c r="AR4549" s="53"/>
    </row>
    <row r="4550" spans="1:44" x14ac:dyDescent="0.2">
      <c r="A4550" s="158">
        <f t="shared" si="2391"/>
        <v>45706</v>
      </c>
      <c r="B4550" s="2">
        <f t="shared" si="2375"/>
        <v>111091.94831565171</v>
      </c>
      <c r="C4550" s="2">
        <f t="shared" si="2392"/>
        <v>72962.492394450004</v>
      </c>
      <c r="D4550" s="2">
        <f>SUM(Y4550:Y$4727)</f>
        <v>13969.27674014</v>
      </c>
      <c r="E4550" s="73">
        <f t="shared" si="2376"/>
        <v>58993.215654310006</v>
      </c>
      <c r="F4550" s="88">
        <f t="shared" si="2402"/>
        <v>6455.85</v>
      </c>
      <c r="G4550" s="3">
        <f>IF(AND(N4550=1,N4549&gt;1),VLOOKUP(A4549,[1]Plan1!$BK$81:$BM$259,3),G4549)</f>
        <v>6413.24</v>
      </c>
      <c r="H4550" s="11">
        <f t="shared" si="2403"/>
        <v>45641</v>
      </c>
      <c r="I4550" s="11">
        <f t="shared" si="2404"/>
        <v>45672</v>
      </c>
      <c r="J4550" s="12">
        <f t="shared" si="2377"/>
        <v>-6.6002153085962245E-3</v>
      </c>
      <c r="K4550" s="11">
        <f t="shared" si="2393"/>
        <v>45730</v>
      </c>
      <c r="L4550" s="11">
        <f t="shared" si="2378"/>
        <v>45730</v>
      </c>
      <c r="M4550" s="1">
        <f t="shared" si="2397"/>
        <v>18</v>
      </c>
      <c r="N4550" s="1">
        <f t="shared" si="2379"/>
        <v>2</v>
      </c>
      <c r="O4550" s="2">
        <f t="shared" si="2380"/>
        <v>0.99926448000000001</v>
      </c>
      <c r="P4550" s="13">
        <f t="shared" si="2405"/>
        <v>0.99339977999999995</v>
      </c>
      <c r="Q4550" s="13">
        <f t="shared" si="2398"/>
        <v>1.5131863423244565</v>
      </c>
      <c r="R4550" s="2">
        <f t="shared" si="2401"/>
        <v>1.51207336</v>
      </c>
      <c r="S4550" s="2">
        <f t="shared" si="2394"/>
        <v>1.5641273600000001</v>
      </c>
      <c r="T4550" s="2">
        <f t="shared" si="2381"/>
        <v>114122.63060795001</v>
      </c>
      <c r="U4550" s="2">
        <f t="shared" si="2382"/>
        <v>7880.4512085245851</v>
      </c>
      <c r="V4550" s="2">
        <f t="shared" si="2383"/>
        <v>30208.854157307127</v>
      </c>
      <c r="W4550" s="2">
        <f t="shared" si="2384"/>
        <v>111051.79776028171</v>
      </c>
      <c r="X4550" s="17">
        <f t="shared" si="2385"/>
        <v>0</v>
      </c>
      <c r="Y4550" s="2">
        <f t="shared" si="2386"/>
        <v>0</v>
      </c>
      <c r="Z4550" s="72">
        <f t="shared" si="2387"/>
        <v>0</v>
      </c>
      <c r="AA4550" s="2">
        <f t="shared" si="2406"/>
        <v>0</v>
      </c>
      <c r="AB4550" s="12">
        <f t="shared" si="2395"/>
        <v>4.6600000000000003E-2</v>
      </c>
      <c r="AC4550" s="17">
        <f t="shared" si="2388"/>
        <v>2</v>
      </c>
      <c r="AD4550" s="17">
        <v>252</v>
      </c>
      <c r="AE4550" s="13">
        <f t="shared" si="2399"/>
        <v>1.0003615480000001</v>
      </c>
      <c r="AF4550" s="2">
        <f t="shared" si="2407"/>
        <v>41.260808849999997</v>
      </c>
      <c r="AG4550" s="2">
        <f t="shared" si="2389"/>
        <v>40.150555369999999</v>
      </c>
      <c r="AH4550" s="3">
        <f t="shared" si="2390"/>
        <v>0</v>
      </c>
      <c r="AI4550" s="4" t="str">
        <f t="shared" si="2400"/>
        <v>A+J=</v>
      </c>
      <c r="AJ4550" s="11">
        <f t="shared" si="2396"/>
        <v>45730</v>
      </c>
      <c r="AQ4550" s="53"/>
      <c r="AR4550" s="53"/>
    </row>
    <row r="4551" spans="1:44" x14ac:dyDescent="0.2">
      <c r="A4551" s="158">
        <f t="shared" si="2391"/>
        <v>45707</v>
      </c>
      <c r="B4551" s="2">
        <f t="shared" si="2375"/>
        <v>111079.19980229693</v>
      </c>
      <c r="C4551" s="2">
        <f t="shared" si="2392"/>
        <v>72962.492394450004</v>
      </c>
      <c r="D4551" s="2">
        <f>SUM(Y4551:Y$4727)</f>
        <v>13969.27674014</v>
      </c>
      <c r="E4551" s="73">
        <f t="shared" si="2376"/>
        <v>58993.215654310006</v>
      </c>
      <c r="F4551" s="88">
        <f t="shared" si="2402"/>
        <v>6455.85</v>
      </c>
      <c r="G4551" s="3">
        <f>IF(AND(N4551=1,N4550&gt;1),VLOOKUP(A4550,[1]Plan1!$BK$81:$BM$259,3),G4550)</f>
        <v>6413.24</v>
      </c>
      <c r="H4551" s="11">
        <f t="shared" si="2403"/>
        <v>45641</v>
      </c>
      <c r="I4551" s="11">
        <f t="shared" si="2404"/>
        <v>45672</v>
      </c>
      <c r="J4551" s="12">
        <f t="shared" si="2377"/>
        <v>-6.6002153085962245E-3</v>
      </c>
      <c r="K4551" s="11">
        <f t="shared" si="2393"/>
        <v>45730</v>
      </c>
      <c r="L4551" s="11">
        <f t="shared" si="2378"/>
        <v>45730</v>
      </c>
      <c r="M4551" s="1">
        <f t="shared" si="2397"/>
        <v>18</v>
      </c>
      <c r="N4551" s="1">
        <f t="shared" si="2379"/>
        <v>3</v>
      </c>
      <c r="O4551" s="2">
        <f t="shared" si="2380"/>
        <v>0.99889691999999997</v>
      </c>
      <c r="P4551" s="13">
        <f t="shared" si="2405"/>
        <v>0.99339977999999995</v>
      </c>
      <c r="Q4551" s="13">
        <f t="shared" si="2398"/>
        <v>1.5131863423244565</v>
      </c>
      <c r="R4551" s="2">
        <f t="shared" si="2401"/>
        <v>1.5115171700000001</v>
      </c>
      <c r="S4551" s="2">
        <f t="shared" si="2394"/>
        <v>1.5641273600000001</v>
      </c>
      <c r="T4551" s="2">
        <f t="shared" si="2381"/>
        <v>114122.63060795001</v>
      </c>
      <c r="U4551" s="2">
        <f t="shared" si="2382"/>
        <v>7880.4512085245851</v>
      </c>
      <c r="V4551" s="2">
        <f t="shared" si="2383"/>
        <v>30176.042720692356</v>
      </c>
      <c r="W4551" s="2">
        <f t="shared" si="2384"/>
        <v>111018.98632366693</v>
      </c>
      <c r="X4551" s="17">
        <f t="shared" si="2385"/>
        <v>0</v>
      </c>
      <c r="Y4551" s="2">
        <f t="shared" si="2386"/>
        <v>0</v>
      </c>
      <c r="Z4551" s="72">
        <f t="shared" si="2387"/>
        <v>0</v>
      </c>
      <c r="AA4551" s="2">
        <f t="shared" si="2406"/>
        <v>0</v>
      </c>
      <c r="AB4551" s="12">
        <f t="shared" si="2395"/>
        <v>4.6600000000000003E-2</v>
      </c>
      <c r="AC4551" s="17">
        <f t="shared" si="2388"/>
        <v>3</v>
      </c>
      <c r="AD4551" s="17">
        <v>252</v>
      </c>
      <c r="AE4551" s="13">
        <f t="shared" si="2399"/>
        <v>1.0005423710000001</v>
      </c>
      <c r="AF4551" s="2">
        <f t="shared" si="2407"/>
        <v>61.896805280000002</v>
      </c>
      <c r="AG4551" s="2">
        <f t="shared" si="2389"/>
        <v>60.213478629999997</v>
      </c>
      <c r="AH4551" s="3">
        <f t="shared" si="2390"/>
        <v>0</v>
      </c>
      <c r="AI4551" s="4" t="str">
        <f t="shared" si="2400"/>
        <v>A+J=</v>
      </c>
      <c r="AJ4551" s="11">
        <f t="shared" si="2396"/>
        <v>45730</v>
      </c>
      <c r="AQ4551" s="53"/>
      <c r="AR4551" s="53"/>
    </row>
    <row r="4552" spans="1:44" x14ac:dyDescent="0.2">
      <c r="A4552" s="158">
        <f t="shared" si="2391"/>
        <v>45708</v>
      </c>
      <c r="B4552" s="2">
        <f t="shared" si="2375"/>
        <v>111066.4560732496</v>
      </c>
      <c r="C4552" s="2">
        <f t="shared" si="2392"/>
        <v>72962.492394450004</v>
      </c>
      <c r="D4552" s="2">
        <f>SUM(Y4552:Y$4727)</f>
        <v>13969.27674014</v>
      </c>
      <c r="E4552" s="73">
        <f t="shared" si="2376"/>
        <v>58993.215654310006</v>
      </c>
      <c r="F4552" s="88">
        <f t="shared" si="2402"/>
        <v>6455.85</v>
      </c>
      <c r="G4552" s="3">
        <f>IF(AND(N4552=1,N4551&gt;1),VLOOKUP(A4551,[1]Plan1!$BK$81:$BM$259,3),G4551)</f>
        <v>6413.24</v>
      </c>
      <c r="H4552" s="11">
        <f t="shared" si="2403"/>
        <v>45641</v>
      </c>
      <c r="I4552" s="11">
        <f t="shared" si="2404"/>
        <v>45672</v>
      </c>
      <c r="J4552" s="12">
        <f t="shared" si="2377"/>
        <v>-6.6002153085962245E-3</v>
      </c>
      <c r="K4552" s="11">
        <f t="shared" si="2393"/>
        <v>45730</v>
      </c>
      <c r="L4552" s="11">
        <f t="shared" si="2378"/>
        <v>45730</v>
      </c>
      <c r="M4552" s="1">
        <f t="shared" si="2397"/>
        <v>18</v>
      </c>
      <c r="N4552" s="1">
        <f t="shared" si="2379"/>
        <v>4</v>
      </c>
      <c r="O4552" s="2">
        <f t="shared" si="2380"/>
        <v>0.99852949999999996</v>
      </c>
      <c r="P4552" s="13">
        <f t="shared" si="2405"/>
        <v>0.99339977999999995</v>
      </c>
      <c r="Q4552" s="13">
        <f t="shared" si="2398"/>
        <v>1.5131863423244565</v>
      </c>
      <c r="R4552" s="2">
        <f t="shared" si="2401"/>
        <v>1.5109611999999999</v>
      </c>
      <c r="S4552" s="2">
        <f t="shared" si="2394"/>
        <v>1.5641273600000001</v>
      </c>
      <c r="T4552" s="2">
        <f t="shared" si="2381"/>
        <v>114122.63060795001</v>
      </c>
      <c r="U4552" s="2">
        <f t="shared" si="2382"/>
        <v>7880.4512085245851</v>
      </c>
      <c r="V4552" s="2">
        <f t="shared" si="2383"/>
        <v>30143.24426258502</v>
      </c>
      <c r="W4552" s="2">
        <f t="shared" si="2384"/>
        <v>110986.18786555961</v>
      </c>
      <c r="X4552" s="17">
        <f t="shared" si="2385"/>
        <v>0</v>
      </c>
      <c r="Y4552" s="2">
        <f t="shared" si="2386"/>
        <v>0</v>
      </c>
      <c r="Z4552" s="72">
        <f t="shared" si="2387"/>
        <v>0</v>
      </c>
      <c r="AA4552" s="2">
        <f t="shared" si="2406"/>
        <v>0</v>
      </c>
      <c r="AB4552" s="12">
        <f t="shared" si="2395"/>
        <v>4.6600000000000003E-2</v>
      </c>
      <c r="AC4552" s="17">
        <f t="shared" si="2388"/>
        <v>4</v>
      </c>
      <c r="AD4552" s="17">
        <v>252</v>
      </c>
      <c r="AE4552" s="13">
        <f t="shared" si="2399"/>
        <v>1.0007232269999999</v>
      </c>
      <c r="AF4552" s="2">
        <f t="shared" si="2407"/>
        <v>82.536567759999997</v>
      </c>
      <c r="AG4552" s="2">
        <f t="shared" si="2389"/>
        <v>80.268207689999997</v>
      </c>
      <c r="AH4552" s="3">
        <f t="shared" si="2390"/>
        <v>0</v>
      </c>
      <c r="AI4552" s="4" t="str">
        <f t="shared" si="2400"/>
        <v>A+J=</v>
      </c>
      <c r="AJ4552" s="11">
        <f t="shared" si="2396"/>
        <v>45730</v>
      </c>
      <c r="AQ4552" s="53"/>
      <c r="AR4552" s="53"/>
    </row>
    <row r="4553" spans="1:44" x14ac:dyDescent="0.2">
      <c r="A4553" s="158">
        <f t="shared" si="2391"/>
        <v>45709</v>
      </c>
      <c r="B4553" s="2">
        <f t="shared" si="2375"/>
        <v>111053.71584042542</v>
      </c>
      <c r="C4553" s="2">
        <f t="shared" si="2392"/>
        <v>72962.492394450004</v>
      </c>
      <c r="D4553" s="2">
        <f>SUM(Y4553:Y$4727)</f>
        <v>13969.27674014</v>
      </c>
      <c r="E4553" s="73">
        <f t="shared" si="2376"/>
        <v>58993.215654310006</v>
      </c>
      <c r="F4553" s="88">
        <f t="shared" si="2402"/>
        <v>6455.85</v>
      </c>
      <c r="G4553" s="3">
        <f>IF(AND(N4553=1,N4552&gt;1),VLOOKUP(A4552,[1]Plan1!$BK$81:$BM$259,3),G4552)</f>
        <v>6413.24</v>
      </c>
      <c r="H4553" s="11">
        <f t="shared" si="2403"/>
        <v>45641</v>
      </c>
      <c r="I4553" s="11">
        <f t="shared" si="2404"/>
        <v>45672</v>
      </c>
      <c r="J4553" s="12">
        <f t="shared" si="2377"/>
        <v>-6.6002153085962245E-3</v>
      </c>
      <c r="K4553" s="11">
        <f t="shared" si="2393"/>
        <v>45730</v>
      </c>
      <c r="L4553" s="11">
        <f t="shared" si="2378"/>
        <v>45730</v>
      </c>
      <c r="M4553" s="1">
        <f t="shared" si="2397"/>
        <v>18</v>
      </c>
      <c r="N4553" s="1">
        <f t="shared" si="2379"/>
        <v>5</v>
      </c>
      <c r="O4553" s="2">
        <f t="shared" si="2380"/>
        <v>0.99816221999999999</v>
      </c>
      <c r="P4553" s="13">
        <f t="shared" si="2405"/>
        <v>0.99339977999999995</v>
      </c>
      <c r="Q4553" s="13">
        <f t="shared" si="2398"/>
        <v>1.5131863423244565</v>
      </c>
      <c r="R4553" s="2">
        <f t="shared" si="2401"/>
        <v>1.51040543</v>
      </c>
      <c r="S4553" s="2">
        <f t="shared" si="2394"/>
        <v>1.5641273600000001</v>
      </c>
      <c r="T4553" s="2">
        <f t="shared" si="2381"/>
        <v>114122.63060795001</v>
      </c>
      <c r="U4553" s="2">
        <f t="shared" si="2382"/>
        <v>7880.4512085245851</v>
      </c>
      <c r="V4553" s="2">
        <f t="shared" si="2383"/>
        <v>30110.457603120834</v>
      </c>
      <c r="W4553" s="2">
        <f t="shared" si="2384"/>
        <v>110953.40120609541</v>
      </c>
      <c r="X4553" s="17">
        <f t="shared" si="2385"/>
        <v>0</v>
      </c>
      <c r="Y4553" s="2">
        <f t="shared" si="2386"/>
        <v>0</v>
      </c>
      <c r="Z4553" s="72">
        <f t="shared" si="2387"/>
        <v>0</v>
      </c>
      <c r="AA4553" s="2">
        <f t="shared" si="2406"/>
        <v>0</v>
      </c>
      <c r="AB4553" s="12">
        <f t="shared" si="2395"/>
        <v>4.6600000000000003E-2</v>
      </c>
      <c r="AC4553" s="17">
        <f t="shared" si="2388"/>
        <v>5</v>
      </c>
      <c r="AD4553" s="17">
        <v>252</v>
      </c>
      <c r="AE4553" s="13">
        <f t="shared" si="2399"/>
        <v>1.000904115</v>
      </c>
      <c r="AF4553" s="2">
        <f t="shared" si="2407"/>
        <v>103.17998217</v>
      </c>
      <c r="AG4553" s="2">
        <f t="shared" si="2389"/>
        <v>100.31463433</v>
      </c>
      <c r="AH4553" s="3">
        <f t="shared" si="2390"/>
        <v>0</v>
      </c>
      <c r="AI4553" s="4" t="str">
        <f t="shared" si="2400"/>
        <v>A+J=</v>
      </c>
      <c r="AJ4553" s="11">
        <f t="shared" si="2396"/>
        <v>45730</v>
      </c>
      <c r="AQ4553" s="53"/>
      <c r="AR4553" s="53"/>
    </row>
    <row r="4554" spans="1:44" x14ac:dyDescent="0.2">
      <c r="A4554" s="158">
        <f t="shared" si="2391"/>
        <v>45710</v>
      </c>
      <c r="B4554" s="2">
        <f t="shared" ref="B4554:B4617" si="2408">(W4554+AG4554)</f>
        <v>111040.97980856651</v>
      </c>
      <c r="C4554" s="2">
        <f t="shared" si="2392"/>
        <v>72962.492394450004</v>
      </c>
      <c r="D4554" s="2">
        <f>SUM(Y4554:Y$4727)</f>
        <v>13969.27674014</v>
      </c>
      <c r="E4554" s="73">
        <f t="shared" ref="E4554:E4617" si="2409">(C4554-D4554)</f>
        <v>58993.215654310006</v>
      </c>
      <c r="F4554" s="88">
        <f t="shared" si="2402"/>
        <v>6455.85</v>
      </c>
      <c r="G4554" s="3">
        <f>IF(AND(N4554=1,N4553&gt;1),VLOOKUP(A4553,[1]Plan1!$BK$81:$BM$259,3),G4553)</f>
        <v>6413.24</v>
      </c>
      <c r="H4554" s="11">
        <f t="shared" si="2403"/>
        <v>45641</v>
      </c>
      <c r="I4554" s="11">
        <f t="shared" si="2404"/>
        <v>45672</v>
      </c>
      <c r="J4554" s="12">
        <f t="shared" ref="J4554:J4617" si="2410">(G4554/F4554)-1</f>
        <v>-6.6002153085962245E-3</v>
      </c>
      <c r="K4554" s="11">
        <f t="shared" si="2393"/>
        <v>45730</v>
      </c>
      <c r="L4554" s="11">
        <f t="shared" ref="L4554:L4617" si="2411">IF(A4554&gt;L4553,K4554,L4553)</f>
        <v>45730</v>
      </c>
      <c r="M4554" s="1">
        <f t="shared" si="2397"/>
        <v>18</v>
      </c>
      <c r="N4554" s="1">
        <f t="shared" ref="N4554:N4617" si="2412">(M4554-(NETWORKDAYS(A4554,L4554,$AN$194:$AN$348)-1))</f>
        <v>6</v>
      </c>
      <c r="O4554" s="2">
        <f t="shared" ref="O4554:O4617" si="2413">TRUNC((G4554/F4554)^TRUNC((N4554/M4554),9),8)</f>
        <v>0.99779507000000001</v>
      </c>
      <c r="P4554" s="13">
        <f t="shared" si="2405"/>
        <v>0.99339977999999995</v>
      </c>
      <c r="Q4554" s="13">
        <f t="shared" si="2398"/>
        <v>1.5131863423244565</v>
      </c>
      <c r="R4554" s="2">
        <f t="shared" si="2401"/>
        <v>1.50984987</v>
      </c>
      <c r="S4554" s="2">
        <f t="shared" si="2394"/>
        <v>1.5641273600000001</v>
      </c>
      <c r="T4554" s="2">
        <f t="shared" ref="T4554:T4617" si="2414">TRUNC(C4554*S4554,8)</f>
        <v>114122.63060795001</v>
      </c>
      <c r="U4554" s="2">
        <f t="shared" ref="U4554:U4617" si="2415">(D4554*(S4554-1))</f>
        <v>7880.4512085245851</v>
      </c>
      <c r="V4554" s="2">
        <f t="shared" ref="V4554:V4617" si="2416">(E4554*(R4554-1))</f>
        <v>30077.683332231925</v>
      </c>
      <c r="W4554" s="2">
        <f t="shared" ref="W4554:W4617" si="2417">(C4554+U4554+V4554)</f>
        <v>110920.62693520651</v>
      </c>
      <c r="X4554" s="17">
        <f t="shared" ref="X4554:X4617" si="2418">IF(VLOOKUP(A4554,AN$10:AU$190,8)=VLOOKUP(A4553,AN$10:AU$190,8),0,VLOOKUP(A4554,AN$10:AU$190,8))</f>
        <v>0</v>
      </c>
      <c r="Y4554" s="2">
        <f t="shared" ref="Y4554:Y4617" si="2419">IF(X4554&gt;0,VLOOKUP(A4554,AN$12:AR$190,5),0)</f>
        <v>0</v>
      </c>
      <c r="Z4554" s="72">
        <f t="shared" ref="Z4554:Z4617" si="2420">IF(X4554&gt;0,VLOOKUP($A4554,$AN$10:$AS$190,6),0)</f>
        <v>0</v>
      </c>
      <c r="AA4554" s="2">
        <f t="shared" si="2406"/>
        <v>0</v>
      </c>
      <c r="AB4554" s="12">
        <f t="shared" si="2395"/>
        <v>4.6600000000000003E-2</v>
      </c>
      <c r="AC4554" s="17">
        <f t="shared" ref="AC4554:AC4617" si="2421">N4554</f>
        <v>6</v>
      </c>
      <c r="AD4554" s="17">
        <v>252</v>
      </c>
      <c r="AE4554" s="13">
        <f t="shared" si="2399"/>
        <v>1.0010850360000001</v>
      </c>
      <c r="AF4554" s="2">
        <f t="shared" si="2407"/>
        <v>123.82716262</v>
      </c>
      <c r="AG4554" s="2">
        <f t="shared" ref="AG4554:AG4617" si="2422">TRUNC((W4554*(AE4554-1)),8)</f>
        <v>120.35287336</v>
      </c>
      <c r="AH4554" s="3">
        <f t="shared" ref="AH4554:AH4617" si="2423">IF(AA4554&gt;0,AA4554+AF4554,0)</f>
        <v>0</v>
      </c>
      <c r="AI4554" s="4" t="str">
        <f t="shared" si="2400"/>
        <v>A+J=</v>
      </c>
      <c r="AJ4554" s="11">
        <f t="shared" si="2396"/>
        <v>45730</v>
      </c>
      <c r="AQ4554" s="53"/>
      <c r="AR4554" s="53"/>
    </row>
    <row r="4555" spans="1:44" x14ac:dyDescent="0.2">
      <c r="A4555" s="158">
        <f t="shared" ref="A4555:A4618" si="2424">(A4554+1)</f>
        <v>45711</v>
      </c>
      <c r="B4555" s="2">
        <f t="shared" si="2408"/>
        <v>111040.97980856651</v>
      </c>
      <c r="C4555" s="2">
        <f t="shared" ref="C4555:C4618" si="2425">TRUNC(IF(X4554&gt;0,VLOOKUP(A4554,$AN$12:$AO$190,2),C4554),8)</f>
        <v>72962.492394450004</v>
      </c>
      <c r="D4555" s="2">
        <f>SUM(Y4555:Y$4727)</f>
        <v>13969.27674014</v>
      </c>
      <c r="E4555" s="73">
        <f t="shared" si="2409"/>
        <v>58993.215654310006</v>
      </c>
      <c r="F4555" s="88">
        <f t="shared" si="2402"/>
        <v>6455.85</v>
      </c>
      <c r="G4555" s="3">
        <f>IF(AND(N4555=1,N4554&gt;1),VLOOKUP(A4554,[1]Plan1!$BK$81:$BM$259,3),G4554)</f>
        <v>6413.24</v>
      </c>
      <c r="H4555" s="11">
        <f t="shared" si="2403"/>
        <v>45641</v>
      </c>
      <c r="I4555" s="11">
        <f t="shared" si="2404"/>
        <v>45672</v>
      </c>
      <c r="J4555" s="12">
        <f t="shared" si="2410"/>
        <v>-6.6002153085962245E-3</v>
      </c>
      <c r="K4555" s="11">
        <f t="shared" ref="K4555:K4618" si="2426">IF(DAY(A4555)=14,VLOOKUP(A4555,AR$194:AW$373,4),K4554)</f>
        <v>45730</v>
      </c>
      <c r="L4555" s="11">
        <f t="shared" si="2411"/>
        <v>45730</v>
      </c>
      <c r="M4555" s="1">
        <f t="shared" si="2397"/>
        <v>18</v>
      </c>
      <c r="N4555" s="1">
        <f t="shared" si="2412"/>
        <v>6</v>
      </c>
      <c r="O4555" s="2">
        <f t="shared" si="2413"/>
        <v>0.99779507000000001</v>
      </c>
      <c r="P4555" s="13">
        <f t="shared" si="2405"/>
        <v>0.99339977999999995</v>
      </c>
      <c r="Q4555" s="13">
        <f t="shared" si="2398"/>
        <v>1.5131863423244565</v>
      </c>
      <c r="R4555" s="2">
        <f t="shared" si="2401"/>
        <v>1.50984987</v>
      </c>
      <c r="S4555" s="2">
        <f t="shared" ref="S4555:S4618" si="2427">IF(AND(X4555&gt;0,MONTH(A4555)=9),R4555,S4554)</f>
        <v>1.5641273600000001</v>
      </c>
      <c r="T4555" s="2">
        <f t="shared" si="2414"/>
        <v>114122.63060795001</v>
      </c>
      <c r="U4555" s="2">
        <f t="shared" si="2415"/>
        <v>7880.4512085245851</v>
      </c>
      <c r="V4555" s="2">
        <f t="shared" si="2416"/>
        <v>30077.683332231925</v>
      </c>
      <c r="W4555" s="2">
        <f t="shared" si="2417"/>
        <v>110920.62693520651</v>
      </c>
      <c r="X4555" s="17">
        <f t="shared" si="2418"/>
        <v>0</v>
      </c>
      <c r="Y4555" s="2">
        <f t="shared" si="2419"/>
        <v>0</v>
      </c>
      <c r="Z4555" s="72">
        <f t="shared" si="2420"/>
        <v>0</v>
      </c>
      <c r="AA4555" s="2">
        <f t="shared" si="2406"/>
        <v>0</v>
      </c>
      <c r="AB4555" s="12">
        <f t="shared" ref="AB4555:AB4618" si="2428">(AB4554)</f>
        <v>4.6600000000000003E-2</v>
      </c>
      <c r="AC4555" s="17">
        <f t="shared" si="2421"/>
        <v>6</v>
      </c>
      <c r="AD4555" s="17">
        <v>252</v>
      </c>
      <c r="AE4555" s="13">
        <f t="shared" si="2399"/>
        <v>1.0010850360000001</v>
      </c>
      <c r="AF4555" s="2">
        <f t="shared" si="2407"/>
        <v>123.82716262</v>
      </c>
      <c r="AG4555" s="2">
        <f t="shared" si="2422"/>
        <v>120.35287336</v>
      </c>
      <c r="AH4555" s="3">
        <f t="shared" si="2423"/>
        <v>0</v>
      </c>
      <c r="AI4555" s="4" t="str">
        <f t="shared" si="2400"/>
        <v>A+J=</v>
      </c>
      <c r="AJ4555" s="11">
        <f t="shared" ref="AJ4555:AJ4618" si="2429">IF(X4554&gt;0,VLOOKUP(A4554,$AN$10:$AW$190,9),AJ4554)</f>
        <v>45730</v>
      </c>
      <c r="AQ4555" s="53"/>
      <c r="AR4555" s="53"/>
    </row>
    <row r="4556" spans="1:44" x14ac:dyDescent="0.2">
      <c r="A4556" s="158">
        <f t="shared" si="2424"/>
        <v>45712</v>
      </c>
      <c r="B4556" s="2">
        <f t="shared" si="2408"/>
        <v>111040.97980856651</v>
      </c>
      <c r="C4556" s="2">
        <f t="shared" si="2425"/>
        <v>72962.492394450004</v>
      </c>
      <c r="D4556" s="2">
        <f>SUM(Y4556:Y$4727)</f>
        <v>13969.27674014</v>
      </c>
      <c r="E4556" s="73">
        <f t="shared" si="2409"/>
        <v>58993.215654310006</v>
      </c>
      <c r="F4556" s="88">
        <f t="shared" si="2402"/>
        <v>6455.85</v>
      </c>
      <c r="G4556" s="3">
        <f>IF(AND(N4556=1,N4555&gt;1),VLOOKUP(A4555,[1]Plan1!$BK$81:$BM$259,3),G4555)</f>
        <v>6413.24</v>
      </c>
      <c r="H4556" s="11">
        <f t="shared" si="2403"/>
        <v>45641</v>
      </c>
      <c r="I4556" s="11">
        <f t="shared" si="2404"/>
        <v>45672</v>
      </c>
      <c r="J4556" s="12">
        <f t="shared" si="2410"/>
        <v>-6.6002153085962245E-3</v>
      </c>
      <c r="K4556" s="11">
        <f t="shared" si="2426"/>
        <v>45730</v>
      </c>
      <c r="L4556" s="11">
        <f t="shared" si="2411"/>
        <v>45730</v>
      </c>
      <c r="M4556" s="1">
        <f t="shared" si="2397"/>
        <v>18</v>
      </c>
      <c r="N4556" s="1">
        <f t="shared" si="2412"/>
        <v>6</v>
      </c>
      <c r="O4556" s="2">
        <f t="shared" si="2413"/>
        <v>0.99779507000000001</v>
      </c>
      <c r="P4556" s="13">
        <f t="shared" si="2405"/>
        <v>0.99339977999999995</v>
      </c>
      <c r="Q4556" s="13">
        <f t="shared" si="2398"/>
        <v>1.5131863423244565</v>
      </c>
      <c r="R4556" s="2">
        <f t="shared" si="2401"/>
        <v>1.50984987</v>
      </c>
      <c r="S4556" s="2">
        <f t="shared" si="2427"/>
        <v>1.5641273600000001</v>
      </c>
      <c r="T4556" s="2">
        <f t="shared" si="2414"/>
        <v>114122.63060795001</v>
      </c>
      <c r="U4556" s="2">
        <f t="shared" si="2415"/>
        <v>7880.4512085245851</v>
      </c>
      <c r="V4556" s="2">
        <f t="shared" si="2416"/>
        <v>30077.683332231925</v>
      </c>
      <c r="W4556" s="2">
        <f t="shared" si="2417"/>
        <v>110920.62693520651</v>
      </c>
      <c r="X4556" s="17">
        <f t="shared" si="2418"/>
        <v>0</v>
      </c>
      <c r="Y4556" s="2">
        <f t="shared" si="2419"/>
        <v>0</v>
      </c>
      <c r="Z4556" s="72">
        <f t="shared" si="2420"/>
        <v>0</v>
      </c>
      <c r="AA4556" s="2">
        <f t="shared" si="2406"/>
        <v>0</v>
      </c>
      <c r="AB4556" s="12">
        <f t="shared" si="2428"/>
        <v>4.6600000000000003E-2</v>
      </c>
      <c r="AC4556" s="17">
        <f t="shared" si="2421"/>
        <v>6</v>
      </c>
      <c r="AD4556" s="17">
        <v>252</v>
      </c>
      <c r="AE4556" s="13">
        <f t="shared" si="2399"/>
        <v>1.0010850360000001</v>
      </c>
      <c r="AF4556" s="2">
        <f t="shared" si="2407"/>
        <v>123.82716262</v>
      </c>
      <c r="AG4556" s="2">
        <f t="shared" si="2422"/>
        <v>120.35287336</v>
      </c>
      <c r="AH4556" s="3">
        <f t="shared" si="2423"/>
        <v>0</v>
      </c>
      <c r="AI4556" s="4" t="str">
        <f t="shared" si="2400"/>
        <v>A+J=</v>
      </c>
      <c r="AJ4556" s="11">
        <f t="shared" si="2429"/>
        <v>45730</v>
      </c>
      <c r="AQ4556" s="53"/>
      <c r="AR4556" s="53"/>
    </row>
    <row r="4557" spans="1:44" x14ac:dyDescent="0.2">
      <c r="A4557" s="158">
        <f t="shared" si="2424"/>
        <v>45713</v>
      </c>
      <c r="B4557" s="2">
        <f t="shared" si="2408"/>
        <v>111028.24679980858</v>
      </c>
      <c r="C4557" s="2">
        <f t="shared" si="2425"/>
        <v>72962.492394450004</v>
      </c>
      <c r="D4557" s="2">
        <f>SUM(Y4557:Y$4727)</f>
        <v>13969.27674014</v>
      </c>
      <c r="E4557" s="73">
        <f t="shared" si="2409"/>
        <v>58993.215654310006</v>
      </c>
      <c r="F4557" s="88">
        <f t="shared" si="2402"/>
        <v>6455.85</v>
      </c>
      <c r="G4557" s="3">
        <f>IF(AND(N4557=1,N4556&gt;1),VLOOKUP(A4556,[1]Plan1!$BK$81:$BM$259,3),G4556)</f>
        <v>6413.24</v>
      </c>
      <c r="H4557" s="11">
        <f t="shared" si="2403"/>
        <v>45641</v>
      </c>
      <c r="I4557" s="11">
        <f t="shared" si="2404"/>
        <v>45672</v>
      </c>
      <c r="J4557" s="12">
        <f t="shared" si="2410"/>
        <v>-6.6002153085962245E-3</v>
      </c>
      <c r="K4557" s="11">
        <f t="shared" si="2426"/>
        <v>45730</v>
      </c>
      <c r="L4557" s="11">
        <f t="shared" si="2411"/>
        <v>45730</v>
      </c>
      <c r="M4557" s="1">
        <f t="shared" si="2397"/>
        <v>18</v>
      </c>
      <c r="N4557" s="1">
        <f t="shared" si="2412"/>
        <v>7</v>
      </c>
      <c r="O4557" s="2">
        <f t="shared" si="2413"/>
        <v>0.99742805000000001</v>
      </c>
      <c r="P4557" s="13">
        <f t="shared" si="2405"/>
        <v>0.99339977999999995</v>
      </c>
      <c r="Q4557" s="13">
        <f t="shared" si="2398"/>
        <v>1.5131863423244565</v>
      </c>
      <c r="R4557" s="2">
        <f t="shared" si="2401"/>
        <v>1.5092945</v>
      </c>
      <c r="S4557" s="2">
        <f t="shared" si="2427"/>
        <v>1.5641273600000001</v>
      </c>
      <c r="T4557" s="2">
        <f t="shared" si="2414"/>
        <v>114122.63060795001</v>
      </c>
      <c r="U4557" s="2">
        <f t="shared" si="2415"/>
        <v>7880.4512085245851</v>
      </c>
      <c r="V4557" s="2">
        <f t="shared" si="2416"/>
        <v>30044.920270053986</v>
      </c>
      <c r="W4557" s="2">
        <f t="shared" si="2417"/>
        <v>110887.86387302857</v>
      </c>
      <c r="X4557" s="17">
        <f t="shared" si="2418"/>
        <v>0</v>
      </c>
      <c r="Y4557" s="2">
        <f t="shared" si="2419"/>
        <v>0</v>
      </c>
      <c r="Z4557" s="72">
        <f t="shared" si="2420"/>
        <v>0</v>
      </c>
      <c r="AA4557" s="2">
        <f t="shared" si="2406"/>
        <v>0</v>
      </c>
      <c r="AB4557" s="12">
        <f t="shared" si="2428"/>
        <v>4.6600000000000003E-2</v>
      </c>
      <c r="AC4557" s="17">
        <f t="shared" si="2421"/>
        <v>7</v>
      </c>
      <c r="AD4557" s="17">
        <v>252</v>
      </c>
      <c r="AE4557" s="13">
        <f t="shared" si="2399"/>
        <v>1.0012659900000001</v>
      </c>
      <c r="AF4557" s="2">
        <f t="shared" si="2407"/>
        <v>144.47810912</v>
      </c>
      <c r="AG4557" s="2">
        <f t="shared" si="2422"/>
        <v>140.38292677999999</v>
      </c>
      <c r="AH4557" s="3">
        <f t="shared" si="2423"/>
        <v>0</v>
      </c>
      <c r="AI4557" s="4" t="str">
        <f t="shared" si="2400"/>
        <v>A+J=</v>
      </c>
      <c r="AJ4557" s="11">
        <f t="shared" si="2429"/>
        <v>45730</v>
      </c>
      <c r="AQ4557" s="53"/>
      <c r="AR4557" s="53"/>
    </row>
    <row r="4558" spans="1:44" x14ac:dyDescent="0.2">
      <c r="A4558" s="158">
        <f t="shared" si="2424"/>
        <v>45714</v>
      </c>
      <c r="B4558" s="2">
        <f t="shared" si="2408"/>
        <v>111015.51788769593</v>
      </c>
      <c r="C4558" s="2">
        <f t="shared" si="2425"/>
        <v>72962.492394450004</v>
      </c>
      <c r="D4558" s="2">
        <f>SUM(Y4558:Y$4727)</f>
        <v>13969.27674014</v>
      </c>
      <c r="E4558" s="73">
        <f t="shared" si="2409"/>
        <v>58993.215654310006</v>
      </c>
      <c r="F4558" s="88">
        <f t="shared" si="2402"/>
        <v>6455.85</v>
      </c>
      <c r="G4558" s="3">
        <f>IF(AND(N4558=1,N4557&gt;1),VLOOKUP(A4557,[1]Plan1!$BK$81:$BM$259,3),G4557)</f>
        <v>6413.24</v>
      </c>
      <c r="H4558" s="11">
        <f t="shared" si="2403"/>
        <v>45641</v>
      </c>
      <c r="I4558" s="11">
        <f t="shared" si="2404"/>
        <v>45672</v>
      </c>
      <c r="J4558" s="12">
        <f t="shared" si="2410"/>
        <v>-6.6002153085962245E-3</v>
      </c>
      <c r="K4558" s="11">
        <f t="shared" si="2426"/>
        <v>45730</v>
      </c>
      <c r="L4558" s="11">
        <f t="shared" si="2411"/>
        <v>45730</v>
      </c>
      <c r="M4558" s="1">
        <f t="shared" si="2397"/>
        <v>18</v>
      </c>
      <c r="N4558" s="1">
        <f t="shared" si="2412"/>
        <v>8</v>
      </c>
      <c r="O4558" s="2">
        <f t="shared" si="2413"/>
        <v>0.99706117000000005</v>
      </c>
      <c r="P4558" s="13">
        <f t="shared" si="2405"/>
        <v>0.99339977999999995</v>
      </c>
      <c r="Q4558" s="13">
        <f t="shared" si="2398"/>
        <v>1.5131863423244565</v>
      </c>
      <c r="R4558" s="2">
        <f t="shared" si="2401"/>
        <v>1.50873934</v>
      </c>
      <c r="S4558" s="2">
        <f t="shared" si="2427"/>
        <v>1.5641273600000001</v>
      </c>
      <c r="T4558" s="2">
        <f t="shared" si="2414"/>
        <v>114122.63060795001</v>
      </c>
      <c r="U4558" s="2">
        <f t="shared" si="2415"/>
        <v>7880.4512085245851</v>
      </c>
      <c r="V4558" s="2">
        <f t="shared" si="2416"/>
        <v>30012.169596451338</v>
      </c>
      <c r="W4558" s="2">
        <f t="shared" si="2417"/>
        <v>110855.11319942592</v>
      </c>
      <c r="X4558" s="17">
        <f t="shared" si="2418"/>
        <v>0</v>
      </c>
      <c r="Y4558" s="2">
        <f t="shared" si="2419"/>
        <v>0</v>
      </c>
      <c r="Z4558" s="72">
        <f t="shared" si="2420"/>
        <v>0</v>
      </c>
      <c r="AA4558" s="2">
        <f t="shared" si="2406"/>
        <v>0</v>
      </c>
      <c r="AB4558" s="12">
        <f t="shared" si="2428"/>
        <v>4.6600000000000003E-2</v>
      </c>
      <c r="AC4558" s="17">
        <f t="shared" si="2421"/>
        <v>8</v>
      </c>
      <c r="AD4558" s="17">
        <v>252</v>
      </c>
      <c r="AE4558" s="13">
        <f t="shared" si="2399"/>
        <v>1.001446976</v>
      </c>
      <c r="AF4558" s="2">
        <f t="shared" si="2407"/>
        <v>165.13270754000001</v>
      </c>
      <c r="AG4558" s="2">
        <f t="shared" si="2422"/>
        <v>160.40468827000001</v>
      </c>
      <c r="AH4558" s="3">
        <f t="shared" si="2423"/>
        <v>0</v>
      </c>
      <c r="AI4558" s="4" t="str">
        <f t="shared" si="2400"/>
        <v>A+J=</v>
      </c>
      <c r="AJ4558" s="11">
        <f t="shared" si="2429"/>
        <v>45730</v>
      </c>
      <c r="AQ4558" s="53"/>
      <c r="AR4558" s="53"/>
    </row>
    <row r="4559" spans="1:44" x14ac:dyDescent="0.2">
      <c r="A4559" s="158">
        <f t="shared" si="2424"/>
        <v>45715</v>
      </c>
      <c r="B4559" s="2">
        <f t="shared" si="2408"/>
        <v>111002.79270657642</v>
      </c>
      <c r="C4559" s="2">
        <f t="shared" si="2425"/>
        <v>72962.492394450004</v>
      </c>
      <c r="D4559" s="2">
        <f>SUM(Y4559:Y$4727)</f>
        <v>13969.27674014</v>
      </c>
      <c r="E4559" s="73">
        <f t="shared" si="2409"/>
        <v>58993.215654310006</v>
      </c>
      <c r="F4559" s="88">
        <f t="shared" si="2402"/>
        <v>6455.85</v>
      </c>
      <c r="G4559" s="3">
        <f>IF(AND(N4559=1,N4558&gt;1),VLOOKUP(A4558,[1]Plan1!$BK$81:$BM$259,3),G4558)</f>
        <v>6413.24</v>
      </c>
      <c r="H4559" s="11">
        <f t="shared" si="2403"/>
        <v>45641</v>
      </c>
      <c r="I4559" s="11">
        <f t="shared" si="2404"/>
        <v>45672</v>
      </c>
      <c r="J4559" s="12">
        <f t="shared" si="2410"/>
        <v>-6.6002153085962245E-3</v>
      </c>
      <c r="K4559" s="11">
        <f t="shared" si="2426"/>
        <v>45730</v>
      </c>
      <c r="L4559" s="11">
        <f t="shared" si="2411"/>
        <v>45730</v>
      </c>
      <c r="M4559" s="1">
        <f t="shared" si="2397"/>
        <v>18</v>
      </c>
      <c r="N4559" s="1">
        <f t="shared" si="2412"/>
        <v>9</v>
      </c>
      <c r="O4559" s="2">
        <f t="shared" si="2413"/>
        <v>0.99669441999999997</v>
      </c>
      <c r="P4559" s="13">
        <f t="shared" si="2405"/>
        <v>0.99339977999999995</v>
      </c>
      <c r="Q4559" s="13">
        <f t="shared" si="2398"/>
        <v>1.5131863423244565</v>
      </c>
      <c r="R4559" s="2">
        <f t="shared" si="2401"/>
        <v>1.5081843800000001</v>
      </c>
      <c r="S4559" s="2">
        <f t="shared" si="2427"/>
        <v>1.5641273600000001</v>
      </c>
      <c r="T4559" s="2">
        <f t="shared" si="2414"/>
        <v>114122.63060795001</v>
      </c>
      <c r="U4559" s="2">
        <f t="shared" si="2415"/>
        <v>7880.4512085245851</v>
      </c>
      <c r="V4559" s="2">
        <f t="shared" si="2416"/>
        <v>29979.43072149183</v>
      </c>
      <c r="W4559" s="2">
        <f t="shared" si="2417"/>
        <v>110822.37432446642</v>
      </c>
      <c r="X4559" s="17">
        <f t="shared" si="2418"/>
        <v>0</v>
      </c>
      <c r="Y4559" s="2">
        <f t="shared" si="2419"/>
        <v>0</v>
      </c>
      <c r="Z4559" s="72">
        <f t="shared" si="2420"/>
        <v>0</v>
      </c>
      <c r="AA4559" s="2">
        <f t="shared" si="2406"/>
        <v>0</v>
      </c>
      <c r="AB4559" s="12">
        <f t="shared" si="2428"/>
        <v>4.6600000000000003E-2</v>
      </c>
      <c r="AC4559" s="17">
        <f t="shared" si="2421"/>
        <v>9</v>
      </c>
      <c r="AD4559" s="17">
        <v>252</v>
      </c>
      <c r="AE4559" s="13">
        <f t="shared" si="2399"/>
        <v>1.0016279960000001</v>
      </c>
      <c r="AF4559" s="2">
        <f t="shared" si="2407"/>
        <v>185.79118613</v>
      </c>
      <c r="AG4559" s="2">
        <f t="shared" si="2422"/>
        <v>180.41838211000001</v>
      </c>
      <c r="AH4559" s="3">
        <f t="shared" si="2423"/>
        <v>0</v>
      </c>
      <c r="AI4559" s="4" t="str">
        <f t="shared" si="2400"/>
        <v>A+J=</v>
      </c>
      <c r="AJ4559" s="11">
        <f t="shared" si="2429"/>
        <v>45730</v>
      </c>
      <c r="AQ4559" s="53"/>
      <c r="AR4559" s="53"/>
    </row>
    <row r="4560" spans="1:44" x14ac:dyDescent="0.2">
      <c r="A4560" s="158">
        <f t="shared" si="2424"/>
        <v>45716</v>
      </c>
      <c r="B4560" s="2">
        <f t="shared" si="2408"/>
        <v>110990.07162892217</v>
      </c>
      <c r="C4560" s="2">
        <f t="shared" si="2425"/>
        <v>72962.492394450004</v>
      </c>
      <c r="D4560" s="2">
        <f>SUM(Y4560:Y$4727)</f>
        <v>13969.27674014</v>
      </c>
      <c r="E4560" s="73">
        <f t="shared" si="2409"/>
        <v>58993.215654310006</v>
      </c>
      <c r="F4560" s="88">
        <f t="shared" si="2402"/>
        <v>6455.85</v>
      </c>
      <c r="G4560" s="3">
        <f>IF(AND(N4560=1,N4559&gt;1),VLOOKUP(A4559,[1]Plan1!$BK$81:$BM$259,3),G4559)</f>
        <v>6413.24</v>
      </c>
      <c r="H4560" s="11">
        <f t="shared" si="2403"/>
        <v>45641</v>
      </c>
      <c r="I4560" s="11">
        <f t="shared" si="2404"/>
        <v>45672</v>
      </c>
      <c r="J4560" s="12">
        <f t="shared" si="2410"/>
        <v>-6.6002153085962245E-3</v>
      </c>
      <c r="K4560" s="11">
        <f t="shared" si="2426"/>
        <v>45730</v>
      </c>
      <c r="L4560" s="11">
        <f t="shared" si="2411"/>
        <v>45730</v>
      </c>
      <c r="M4560" s="1">
        <f t="shared" si="2397"/>
        <v>18</v>
      </c>
      <c r="N4560" s="1">
        <f t="shared" si="2412"/>
        <v>10</v>
      </c>
      <c r="O4560" s="2">
        <f t="shared" si="2413"/>
        <v>0.99632781000000004</v>
      </c>
      <c r="P4560" s="13">
        <f t="shared" si="2405"/>
        <v>0.99339977999999995</v>
      </c>
      <c r="Q4560" s="13">
        <f t="shared" si="2398"/>
        <v>1.5131863423244565</v>
      </c>
      <c r="R4560" s="2">
        <f t="shared" si="2401"/>
        <v>1.5076296300000001</v>
      </c>
      <c r="S4560" s="2">
        <f t="shared" si="2427"/>
        <v>1.5641273600000001</v>
      </c>
      <c r="T4560" s="2">
        <f t="shared" si="2414"/>
        <v>114122.63060795001</v>
      </c>
      <c r="U4560" s="2">
        <f t="shared" si="2415"/>
        <v>7880.4512085245851</v>
      </c>
      <c r="V4560" s="2">
        <f t="shared" si="2416"/>
        <v>29946.704235107598</v>
      </c>
      <c r="W4560" s="2">
        <f t="shared" si="2417"/>
        <v>110789.64783808218</v>
      </c>
      <c r="X4560" s="17">
        <f t="shared" si="2418"/>
        <v>0</v>
      </c>
      <c r="Y4560" s="2">
        <f t="shared" si="2419"/>
        <v>0</v>
      </c>
      <c r="Z4560" s="72">
        <f t="shared" si="2420"/>
        <v>0</v>
      </c>
      <c r="AA4560" s="2">
        <f t="shared" si="2406"/>
        <v>0</v>
      </c>
      <c r="AB4560" s="12">
        <f t="shared" si="2428"/>
        <v>4.6600000000000003E-2</v>
      </c>
      <c r="AC4560" s="17">
        <f t="shared" si="2421"/>
        <v>10</v>
      </c>
      <c r="AD4560" s="17">
        <v>252</v>
      </c>
      <c r="AE4560" s="13">
        <f t="shared" si="2399"/>
        <v>1.0018090479999999</v>
      </c>
      <c r="AF4560" s="2">
        <f t="shared" si="2407"/>
        <v>206.45331665</v>
      </c>
      <c r="AG4560" s="2">
        <f t="shared" si="2422"/>
        <v>200.42379084000001</v>
      </c>
      <c r="AH4560" s="3">
        <f t="shared" si="2423"/>
        <v>0</v>
      </c>
      <c r="AI4560" s="4" t="str">
        <f t="shared" si="2400"/>
        <v>A+J=</v>
      </c>
      <c r="AJ4560" s="11">
        <f t="shared" si="2429"/>
        <v>45730</v>
      </c>
      <c r="AQ4560" s="53"/>
      <c r="AR4560" s="53"/>
    </row>
    <row r="4561" spans="1:44" x14ac:dyDescent="0.2">
      <c r="A4561" s="158">
        <f t="shared" si="2424"/>
        <v>45717</v>
      </c>
      <c r="B4561" s="2">
        <f t="shared" si="2408"/>
        <v>110977.35465832325</v>
      </c>
      <c r="C4561" s="2">
        <f t="shared" si="2425"/>
        <v>72962.492394450004</v>
      </c>
      <c r="D4561" s="2">
        <f>SUM(Y4561:Y$4727)</f>
        <v>13969.27674014</v>
      </c>
      <c r="E4561" s="73">
        <f t="shared" si="2409"/>
        <v>58993.215654310006</v>
      </c>
      <c r="F4561" s="88">
        <f t="shared" si="2402"/>
        <v>6455.85</v>
      </c>
      <c r="G4561" s="3">
        <f>IF(AND(N4561=1,N4560&gt;1),VLOOKUP(A4560,[1]Plan1!$BK$81:$BM$259,3),G4560)</f>
        <v>6413.24</v>
      </c>
      <c r="H4561" s="11">
        <f t="shared" si="2403"/>
        <v>45641</v>
      </c>
      <c r="I4561" s="11">
        <f t="shared" si="2404"/>
        <v>45672</v>
      </c>
      <c r="J4561" s="12">
        <f t="shared" si="2410"/>
        <v>-6.6002153085962245E-3</v>
      </c>
      <c r="K4561" s="11">
        <f t="shared" si="2426"/>
        <v>45730</v>
      </c>
      <c r="L4561" s="11">
        <f t="shared" si="2411"/>
        <v>45730</v>
      </c>
      <c r="M4561" s="1">
        <f t="shared" si="2397"/>
        <v>18</v>
      </c>
      <c r="N4561" s="1">
        <f t="shared" si="2412"/>
        <v>11</v>
      </c>
      <c r="O4561" s="2">
        <f t="shared" si="2413"/>
        <v>0.99596134000000003</v>
      </c>
      <c r="P4561" s="13">
        <f t="shared" si="2405"/>
        <v>0.99339977999999995</v>
      </c>
      <c r="Q4561" s="13">
        <f t="shared" si="2398"/>
        <v>1.5131863423244565</v>
      </c>
      <c r="R4561" s="2">
        <f t="shared" si="2401"/>
        <v>1.5070750900000001</v>
      </c>
      <c r="S4561" s="2">
        <f t="shared" si="2427"/>
        <v>1.5641273600000001</v>
      </c>
      <c r="T4561" s="2">
        <f t="shared" si="2414"/>
        <v>114122.63060795001</v>
      </c>
      <c r="U4561" s="2">
        <f t="shared" si="2415"/>
        <v>7880.4512085245851</v>
      </c>
      <c r="V4561" s="2">
        <f t="shared" si="2416"/>
        <v>29913.990137298661</v>
      </c>
      <c r="W4561" s="2">
        <f t="shared" si="2417"/>
        <v>110756.93374027325</v>
      </c>
      <c r="X4561" s="17">
        <f t="shared" si="2418"/>
        <v>0</v>
      </c>
      <c r="Y4561" s="2">
        <f t="shared" si="2419"/>
        <v>0</v>
      </c>
      <c r="Z4561" s="72">
        <f t="shared" si="2420"/>
        <v>0</v>
      </c>
      <c r="AA4561" s="2">
        <f t="shared" si="2406"/>
        <v>0</v>
      </c>
      <c r="AB4561" s="12">
        <f t="shared" si="2428"/>
        <v>4.6600000000000003E-2</v>
      </c>
      <c r="AC4561" s="17">
        <f t="shared" si="2421"/>
        <v>11</v>
      </c>
      <c r="AD4561" s="17">
        <v>252</v>
      </c>
      <c r="AE4561" s="13">
        <f t="shared" si="2399"/>
        <v>1.001990132</v>
      </c>
      <c r="AF4561" s="2">
        <f t="shared" si="2407"/>
        <v>227.11909908999999</v>
      </c>
      <c r="AG4561" s="2">
        <f t="shared" si="2422"/>
        <v>220.42091805000001</v>
      </c>
      <c r="AH4561" s="3">
        <f t="shared" si="2423"/>
        <v>0</v>
      </c>
      <c r="AI4561" s="4" t="str">
        <f t="shared" si="2400"/>
        <v>A+J=</v>
      </c>
      <c r="AJ4561" s="11">
        <f t="shared" si="2429"/>
        <v>45730</v>
      </c>
      <c r="AQ4561" s="53"/>
      <c r="AR4561" s="53"/>
    </row>
    <row r="4562" spans="1:44" x14ac:dyDescent="0.2">
      <c r="A4562" s="158">
        <f t="shared" si="2424"/>
        <v>45718</v>
      </c>
      <c r="B4562" s="2">
        <f t="shared" si="2408"/>
        <v>110977.35465832325</v>
      </c>
      <c r="C4562" s="2">
        <f t="shared" si="2425"/>
        <v>72962.492394450004</v>
      </c>
      <c r="D4562" s="2">
        <f>SUM(Y4562:Y$4727)</f>
        <v>13969.27674014</v>
      </c>
      <c r="E4562" s="73">
        <f t="shared" si="2409"/>
        <v>58993.215654310006</v>
      </c>
      <c r="F4562" s="88">
        <f t="shared" si="2402"/>
        <v>6455.85</v>
      </c>
      <c r="G4562" s="3">
        <f>IF(AND(N4562=1,N4561&gt;1),VLOOKUP(A4561,[1]Plan1!$BK$81:$BM$259,3),G4561)</f>
        <v>6413.24</v>
      </c>
      <c r="H4562" s="11">
        <f t="shared" si="2403"/>
        <v>45641</v>
      </c>
      <c r="I4562" s="11">
        <f t="shared" si="2404"/>
        <v>45672</v>
      </c>
      <c r="J4562" s="12">
        <f t="shared" si="2410"/>
        <v>-6.6002153085962245E-3</v>
      </c>
      <c r="K4562" s="11">
        <f t="shared" si="2426"/>
        <v>45730</v>
      </c>
      <c r="L4562" s="11">
        <f t="shared" si="2411"/>
        <v>45730</v>
      </c>
      <c r="M4562" s="1">
        <f t="shared" si="2397"/>
        <v>18</v>
      </c>
      <c r="N4562" s="1">
        <f t="shared" si="2412"/>
        <v>11</v>
      </c>
      <c r="O4562" s="2">
        <f t="shared" si="2413"/>
        <v>0.99596134000000003</v>
      </c>
      <c r="P4562" s="13">
        <f t="shared" si="2405"/>
        <v>0.99339977999999995</v>
      </c>
      <c r="Q4562" s="13">
        <f t="shared" si="2398"/>
        <v>1.5131863423244565</v>
      </c>
      <c r="R4562" s="2">
        <f t="shared" si="2401"/>
        <v>1.5070750900000001</v>
      </c>
      <c r="S4562" s="2">
        <f t="shared" si="2427"/>
        <v>1.5641273600000001</v>
      </c>
      <c r="T4562" s="2">
        <f t="shared" si="2414"/>
        <v>114122.63060795001</v>
      </c>
      <c r="U4562" s="2">
        <f t="shared" si="2415"/>
        <v>7880.4512085245851</v>
      </c>
      <c r="V4562" s="2">
        <f t="shared" si="2416"/>
        <v>29913.990137298661</v>
      </c>
      <c r="W4562" s="2">
        <f t="shared" si="2417"/>
        <v>110756.93374027325</v>
      </c>
      <c r="X4562" s="17">
        <f t="shared" si="2418"/>
        <v>0</v>
      </c>
      <c r="Y4562" s="2">
        <f t="shared" si="2419"/>
        <v>0</v>
      </c>
      <c r="Z4562" s="72">
        <f t="shared" si="2420"/>
        <v>0</v>
      </c>
      <c r="AA4562" s="2">
        <f t="shared" si="2406"/>
        <v>0</v>
      </c>
      <c r="AB4562" s="12">
        <f t="shared" si="2428"/>
        <v>4.6600000000000003E-2</v>
      </c>
      <c r="AC4562" s="17">
        <f t="shared" si="2421"/>
        <v>11</v>
      </c>
      <c r="AD4562" s="17">
        <v>252</v>
      </c>
      <c r="AE4562" s="13">
        <f t="shared" si="2399"/>
        <v>1.001990132</v>
      </c>
      <c r="AF4562" s="2">
        <f t="shared" si="2407"/>
        <v>227.11909908999999</v>
      </c>
      <c r="AG4562" s="2">
        <f t="shared" si="2422"/>
        <v>220.42091805000001</v>
      </c>
      <c r="AH4562" s="3">
        <f t="shared" si="2423"/>
        <v>0</v>
      </c>
      <c r="AI4562" s="4" t="str">
        <f t="shared" si="2400"/>
        <v>A+J=</v>
      </c>
      <c r="AJ4562" s="11">
        <f t="shared" si="2429"/>
        <v>45730</v>
      </c>
      <c r="AQ4562" s="53"/>
      <c r="AR4562" s="53"/>
    </row>
    <row r="4563" spans="1:44" x14ac:dyDescent="0.2">
      <c r="A4563" s="158">
        <f t="shared" si="2424"/>
        <v>45719</v>
      </c>
      <c r="B4563" s="2">
        <f t="shared" si="2408"/>
        <v>110977.35465832325</v>
      </c>
      <c r="C4563" s="2">
        <f t="shared" si="2425"/>
        <v>72962.492394450004</v>
      </c>
      <c r="D4563" s="2">
        <f>SUM(Y4563:Y$4727)</f>
        <v>13969.27674014</v>
      </c>
      <c r="E4563" s="73">
        <f t="shared" si="2409"/>
        <v>58993.215654310006</v>
      </c>
      <c r="F4563" s="88">
        <f t="shared" si="2402"/>
        <v>6455.85</v>
      </c>
      <c r="G4563" s="3">
        <f>IF(AND(N4563=1,N4562&gt;1),VLOOKUP(A4562,[1]Plan1!$BK$81:$BM$259,3),G4562)</f>
        <v>6413.24</v>
      </c>
      <c r="H4563" s="11">
        <f t="shared" si="2403"/>
        <v>45641</v>
      </c>
      <c r="I4563" s="11">
        <f t="shared" si="2404"/>
        <v>45672</v>
      </c>
      <c r="J4563" s="12">
        <f t="shared" si="2410"/>
        <v>-6.6002153085962245E-3</v>
      </c>
      <c r="K4563" s="11">
        <f t="shared" si="2426"/>
        <v>45730</v>
      </c>
      <c r="L4563" s="11">
        <f t="shared" si="2411"/>
        <v>45730</v>
      </c>
      <c r="M4563" s="1">
        <f t="shared" si="2397"/>
        <v>18</v>
      </c>
      <c r="N4563" s="1">
        <f t="shared" si="2412"/>
        <v>11</v>
      </c>
      <c r="O4563" s="2">
        <f t="shared" si="2413"/>
        <v>0.99596134000000003</v>
      </c>
      <c r="P4563" s="13">
        <f t="shared" si="2405"/>
        <v>0.99339977999999995</v>
      </c>
      <c r="Q4563" s="13">
        <f t="shared" si="2398"/>
        <v>1.5131863423244565</v>
      </c>
      <c r="R4563" s="2">
        <f t="shared" si="2401"/>
        <v>1.5070750900000001</v>
      </c>
      <c r="S4563" s="2">
        <f t="shared" si="2427"/>
        <v>1.5641273600000001</v>
      </c>
      <c r="T4563" s="2">
        <f t="shared" si="2414"/>
        <v>114122.63060795001</v>
      </c>
      <c r="U4563" s="2">
        <f t="shared" si="2415"/>
        <v>7880.4512085245851</v>
      </c>
      <c r="V4563" s="2">
        <f t="shared" si="2416"/>
        <v>29913.990137298661</v>
      </c>
      <c r="W4563" s="2">
        <f t="shared" si="2417"/>
        <v>110756.93374027325</v>
      </c>
      <c r="X4563" s="17">
        <f t="shared" si="2418"/>
        <v>0</v>
      </c>
      <c r="Y4563" s="2">
        <f t="shared" si="2419"/>
        <v>0</v>
      </c>
      <c r="Z4563" s="72">
        <f t="shared" si="2420"/>
        <v>0</v>
      </c>
      <c r="AA4563" s="2">
        <f t="shared" si="2406"/>
        <v>0</v>
      </c>
      <c r="AB4563" s="12">
        <f t="shared" si="2428"/>
        <v>4.6600000000000003E-2</v>
      </c>
      <c r="AC4563" s="17">
        <f t="shared" si="2421"/>
        <v>11</v>
      </c>
      <c r="AD4563" s="17">
        <v>252</v>
      </c>
      <c r="AE4563" s="13">
        <f t="shared" si="2399"/>
        <v>1.001990132</v>
      </c>
      <c r="AF4563" s="2">
        <f t="shared" si="2407"/>
        <v>227.11909908999999</v>
      </c>
      <c r="AG4563" s="2">
        <f t="shared" si="2422"/>
        <v>220.42091805000001</v>
      </c>
      <c r="AH4563" s="3">
        <f t="shared" si="2423"/>
        <v>0</v>
      </c>
      <c r="AI4563" s="4" t="str">
        <f t="shared" si="2400"/>
        <v>A+J=</v>
      </c>
      <c r="AJ4563" s="11">
        <f t="shared" si="2429"/>
        <v>45730</v>
      </c>
      <c r="AQ4563" s="53"/>
      <c r="AR4563" s="53"/>
    </row>
    <row r="4564" spans="1:44" x14ac:dyDescent="0.2">
      <c r="A4564" s="158">
        <f t="shared" si="2424"/>
        <v>45720</v>
      </c>
      <c r="B4564" s="2">
        <f t="shared" si="2408"/>
        <v>110977.35465832325</v>
      </c>
      <c r="C4564" s="2">
        <f t="shared" si="2425"/>
        <v>72962.492394450004</v>
      </c>
      <c r="D4564" s="2">
        <f>SUM(Y4564:Y$4727)</f>
        <v>13969.27674014</v>
      </c>
      <c r="E4564" s="73">
        <f t="shared" si="2409"/>
        <v>58993.215654310006</v>
      </c>
      <c r="F4564" s="88">
        <f t="shared" si="2402"/>
        <v>6455.85</v>
      </c>
      <c r="G4564" s="3">
        <f>IF(AND(N4564=1,N4563&gt;1),VLOOKUP(A4563,[1]Plan1!$BK$81:$BM$259,3),G4563)</f>
        <v>6413.24</v>
      </c>
      <c r="H4564" s="11">
        <f t="shared" si="2403"/>
        <v>45641</v>
      </c>
      <c r="I4564" s="11">
        <f t="shared" si="2404"/>
        <v>45672</v>
      </c>
      <c r="J4564" s="12">
        <f t="shared" si="2410"/>
        <v>-6.6002153085962245E-3</v>
      </c>
      <c r="K4564" s="11">
        <f t="shared" si="2426"/>
        <v>45730</v>
      </c>
      <c r="L4564" s="11">
        <f t="shared" si="2411"/>
        <v>45730</v>
      </c>
      <c r="M4564" s="1">
        <f t="shared" si="2397"/>
        <v>18</v>
      </c>
      <c r="N4564" s="1">
        <f t="shared" si="2412"/>
        <v>11</v>
      </c>
      <c r="O4564" s="2">
        <f t="shared" si="2413"/>
        <v>0.99596134000000003</v>
      </c>
      <c r="P4564" s="13">
        <f t="shared" si="2405"/>
        <v>0.99339977999999995</v>
      </c>
      <c r="Q4564" s="13">
        <f t="shared" si="2398"/>
        <v>1.5131863423244565</v>
      </c>
      <c r="R4564" s="2">
        <f t="shared" si="2401"/>
        <v>1.5070750900000001</v>
      </c>
      <c r="S4564" s="2">
        <f t="shared" si="2427"/>
        <v>1.5641273600000001</v>
      </c>
      <c r="T4564" s="2">
        <f t="shared" si="2414"/>
        <v>114122.63060795001</v>
      </c>
      <c r="U4564" s="2">
        <f t="shared" si="2415"/>
        <v>7880.4512085245851</v>
      </c>
      <c r="V4564" s="2">
        <f t="shared" si="2416"/>
        <v>29913.990137298661</v>
      </c>
      <c r="W4564" s="2">
        <f t="shared" si="2417"/>
        <v>110756.93374027325</v>
      </c>
      <c r="X4564" s="17">
        <f t="shared" si="2418"/>
        <v>0</v>
      </c>
      <c r="Y4564" s="2">
        <f t="shared" si="2419"/>
        <v>0</v>
      </c>
      <c r="Z4564" s="72">
        <f t="shared" si="2420"/>
        <v>0</v>
      </c>
      <c r="AA4564" s="2">
        <f t="shared" si="2406"/>
        <v>0</v>
      </c>
      <c r="AB4564" s="12">
        <f t="shared" si="2428"/>
        <v>4.6600000000000003E-2</v>
      </c>
      <c r="AC4564" s="17">
        <f t="shared" si="2421"/>
        <v>11</v>
      </c>
      <c r="AD4564" s="17">
        <v>252</v>
      </c>
      <c r="AE4564" s="13">
        <f t="shared" si="2399"/>
        <v>1.001990132</v>
      </c>
      <c r="AF4564" s="2">
        <f t="shared" si="2407"/>
        <v>227.11909908999999</v>
      </c>
      <c r="AG4564" s="2">
        <f t="shared" si="2422"/>
        <v>220.42091805000001</v>
      </c>
      <c r="AH4564" s="3">
        <f t="shared" si="2423"/>
        <v>0</v>
      </c>
      <c r="AI4564" s="4" t="str">
        <f t="shared" si="2400"/>
        <v>A+J=</v>
      </c>
      <c r="AJ4564" s="11">
        <f t="shared" si="2429"/>
        <v>45730</v>
      </c>
      <c r="AQ4564" s="53"/>
      <c r="AR4564" s="53"/>
    </row>
    <row r="4565" spans="1:44" x14ac:dyDescent="0.2">
      <c r="A4565" s="158">
        <f t="shared" si="2424"/>
        <v>45721</v>
      </c>
      <c r="B4565" s="2">
        <f t="shared" si="2408"/>
        <v>110977.35465832325</v>
      </c>
      <c r="C4565" s="2">
        <f t="shared" si="2425"/>
        <v>72962.492394450004</v>
      </c>
      <c r="D4565" s="2">
        <f>SUM(Y4565:Y$4727)</f>
        <v>13969.27674014</v>
      </c>
      <c r="E4565" s="73">
        <f t="shared" si="2409"/>
        <v>58993.215654310006</v>
      </c>
      <c r="F4565" s="88">
        <f t="shared" si="2402"/>
        <v>6455.85</v>
      </c>
      <c r="G4565" s="3">
        <f>IF(AND(N4565=1,N4564&gt;1),VLOOKUP(A4564,[1]Plan1!$BK$81:$BM$259,3),G4564)</f>
        <v>6413.24</v>
      </c>
      <c r="H4565" s="11">
        <f t="shared" si="2403"/>
        <v>45641</v>
      </c>
      <c r="I4565" s="11">
        <f t="shared" si="2404"/>
        <v>45672</v>
      </c>
      <c r="J4565" s="12">
        <f t="shared" si="2410"/>
        <v>-6.6002153085962245E-3</v>
      </c>
      <c r="K4565" s="11">
        <f t="shared" si="2426"/>
        <v>45730</v>
      </c>
      <c r="L4565" s="11">
        <f t="shared" si="2411"/>
        <v>45730</v>
      </c>
      <c r="M4565" s="1">
        <f t="shared" si="2397"/>
        <v>18</v>
      </c>
      <c r="N4565" s="1">
        <f t="shared" si="2412"/>
        <v>11</v>
      </c>
      <c r="O4565" s="2">
        <f t="shared" si="2413"/>
        <v>0.99596134000000003</v>
      </c>
      <c r="P4565" s="13">
        <f t="shared" si="2405"/>
        <v>0.99339977999999995</v>
      </c>
      <c r="Q4565" s="13">
        <f t="shared" si="2398"/>
        <v>1.5131863423244565</v>
      </c>
      <c r="R4565" s="2">
        <f t="shared" si="2401"/>
        <v>1.5070750900000001</v>
      </c>
      <c r="S4565" s="2">
        <f t="shared" si="2427"/>
        <v>1.5641273600000001</v>
      </c>
      <c r="T4565" s="2">
        <f t="shared" si="2414"/>
        <v>114122.63060795001</v>
      </c>
      <c r="U4565" s="2">
        <f t="shared" si="2415"/>
        <v>7880.4512085245851</v>
      </c>
      <c r="V4565" s="2">
        <f t="shared" si="2416"/>
        <v>29913.990137298661</v>
      </c>
      <c r="W4565" s="2">
        <f t="shared" si="2417"/>
        <v>110756.93374027325</v>
      </c>
      <c r="X4565" s="17">
        <f t="shared" si="2418"/>
        <v>0</v>
      </c>
      <c r="Y4565" s="2">
        <f t="shared" si="2419"/>
        <v>0</v>
      </c>
      <c r="Z4565" s="72">
        <f t="shared" si="2420"/>
        <v>0</v>
      </c>
      <c r="AA4565" s="2">
        <f t="shared" si="2406"/>
        <v>0</v>
      </c>
      <c r="AB4565" s="12">
        <f t="shared" si="2428"/>
        <v>4.6600000000000003E-2</v>
      </c>
      <c r="AC4565" s="17">
        <f t="shared" si="2421"/>
        <v>11</v>
      </c>
      <c r="AD4565" s="17">
        <v>252</v>
      </c>
      <c r="AE4565" s="13">
        <f t="shared" si="2399"/>
        <v>1.001990132</v>
      </c>
      <c r="AF4565" s="2">
        <f t="shared" si="2407"/>
        <v>227.11909908999999</v>
      </c>
      <c r="AG4565" s="2">
        <f t="shared" si="2422"/>
        <v>220.42091805000001</v>
      </c>
      <c r="AH4565" s="3">
        <f t="shared" si="2423"/>
        <v>0</v>
      </c>
      <c r="AI4565" s="4" t="str">
        <f t="shared" si="2400"/>
        <v>A+J=</v>
      </c>
      <c r="AJ4565" s="11">
        <f t="shared" si="2429"/>
        <v>45730</v>
      </c>
      <c r="AQ4565" s="53"/>
      <c r="AR4565" s="53"/>
    </row>
    <row r="4566" spans="1:44" x14ac:dyDescent="0.2">
      <c r="A4566" s="158">
        <f t="shared" si="2424"/>
        <v>45722</v>
      </c>
      <c r="B4566" s="2">
        <f t="shared" si="2408"/>
        <v>110964.64142861743</v>
      </c>
      <c r="C4566" s="2">
        <f t="shared" si="2425"/>
        <v>72962.492394450004</v>
      </c>
      <c r="D4566" s="2">
        <f>SUM(Y4566:Y$4727)</f>
        <v>13969.27674014</v>
      </c>
      <c r="E4566" s="73">
        <f t="shared" si="2409"/>
        <v>58993.215654310006</v>
      </c>
      <c r="F4566" s="88">
        <f t="shared" si="2402"/>
        <v>6455.85</v>
      </c>
      <c r="G4566" s="3">
        <f>IF(AND(N4566=1,N4565&gt;1),VLOOKUP(A4565,[1]Plan1!$BK$81:$BM$259,3),G4565)</f>
        <v>6413.24</v>
      </c>
      <c r="H4566" s="11">
        <f t="shared" si="2403"/>
        <v>45641</v>
      </c>
      <c r="I4566" s="11">
        <f t="shared" si="2404"/>
        <v>45672</v>
      </c>
      <c r="J4566" s="12">
        <f t="shared" si="2410"/>
        <v>-6.6002153085962245E-3</v>
      </c>
      <c r="K4566" s="11">
        <f t="shared" si="2426"/>
        <v>45730</v>
      </c>
      <c r="L4566" s="11">
        <f t="shared" si="2411"/>
        <v>45730</v>
      </c>
      <c r="M4566" s="1">
        <f t="shared" si="2397"/>
        <v>18</v>
      </c>
      <c r="N4566" s="1">
        <f t="shared" si="2412"/>
        <v>12</v>
      </c>
      <c r="O4566" s="2">
        <f t="shared" si="2413"/>
        <v>0.99559500000000001</v>
      </c>
      <c r="P4566" s="13">
        <f t="shared" si="2405"/>
        <v>0.99339977999999995</v>
      </c>
      <c r="Q4566" s="13">
        <f t="shared" si="2398"/>
        <v>1.5131863423244565</v>
      </c>
      <c r="R4566" s="2">
        <f t="shared" si="2401"/>
        <v>1.50652075</v>
      </c>
      <c r="S4566" s="2">
        <f t="shared" si="2427"/>
        <v>1.5641273600000001</v>
      </c>
      <c r="T4566" s="2">
        <f t="shared" si="2414"/>
        <v>114122.63060795001</v>
      </c>
      <c r="U4566" s="2">
        <f t="shared" si="2415"/>
        <v>7880.4512085245851</v>
      </c>
      <c r="V4566" s="2">
        <f t="shared" si="2416"/>
        <v>29881.287838132845</v>
      </c>
      <c r="W4566" s="2">
        <f t="shared" si="2417"/>
        <v>110724.23144110743</v>
      </c>
      <c r="X4566" s="17">
        <f t="shared" si="2418"/>
        <v>0</v>
      </c>
      <c r="Y4566" s="2">
        <f t="shared" si="2419"/>
        <v>0</v>
      </c>
      <c r="Z4566" s="72">
        <f t="shared" si="2420"/>
        <v>0</v>
      </c>
      <c r="AA4566" s="2">
        <f t="shared" si="2406"/>
        <v>0</v>
      </c>
      <c r="AB4566" s="12">
        <f t="shared" si="2428"/>
        <v>4.6600000000000003E-2</v>
      </c>
      <c r="AC4566" s="17">
        <f t="shared" si="2421"/>
        <v>12</v>
      </c>
      <c r="AD4566" s="17">
        <v>252</v>
      </c>
      <c r="AE4566" s="13">
        <f t="shared" si="2399"/>
        <v>1.00217125</v>
      </c>
      <c r="AF4566" s="2">
        <f t="shared" si="2407"/>
        <v>247.78876170000001</v>
      </c>
      <c r="AG4566" s="2">
        <f t="shared" si="2422"/>
        <v>240.40998751000001</v>
      </c>
      <c r="AH4566" s="3">
        <f t="shared" si="2423"/>
        <v>0</v>
      </c>
      <c r="AI4566" s="4" t="str">
        <f t="shared" si="2400"/>
        <v>A+J=</v>
      </c>
      <c r="AJ4566" s="11">
        <f t="shared" si="2429"/>
        <v>45730</v>
      </c>
      <c r="AQ4566" s="53"/>
      <c r="AR4566" s="53"/>
    </row>
    <row r="4567" spans="1:44" x14ac:dyDescent="0.2">
      <c r="A4567" s="158">
        <f t="shared" si="2424"/>
        <v>45723</v>
      </c>
      <c r="B4567" s="2">
        <f t="shared" si="2408"/>
        <v>110951.93172148474</v>
      </c>
      <c r="C4567" s="2">
        <f t="shared" si="2425"/>
        <v>72962.492394450004</v>
      </c>
      <c r="D4567" s="2">
        <f>SUM(Y4567:Y$4727)</f>
        <v>13969.27674014</v>
      </c>
      <c r="E4567" s="73">
        <f t="shared" si="2409"/>
        <v>58993.215654310006</v>
      </c>
      <c r="F4567" s="88">
        <f t="shared" si="2402"/>
        <v>6455.85</v>
      </c>
      <c r="G4567" s="3">
        <f>IF(AND(N4567=1,N4566&gt;1),VLOOKUP(A4566,[1]Plan1!$BK$81:$BM$259,3),G4566)</f>
        <v>6413.24</v>
      </c>
      <c r="H4567" s="11">
        <f t="shared" si="2403"/>
        <v>45641</v>
      </c>
      <c r="I4567" s="11">
        <f t="shared" si="2404"/>
        <v>45672</v>
      </c>
      <c r="J4567" s="12">
        <f t="shared" si="2410"/>
        <v>-6.6002153085962245E-3</v>
      </c>
      <c r="K4567" s="11">
        <f t="shared" si="2426"/>
        <v>45730</v>
      </c>
      <c r="L4567" s="11">
        <f t="shared" si="2411"/>
        <v>45730</v>
      </c>
      <c r="M4567" s="1">
        <f t="shared" ref="M4567:M4630" si="2430">IF(L4567=L4566,M4566,NETWORKDAYS(L4566,L4567,$AN$194:$AN$348)-1)</f>
        <v>18</v>
      </c>
      <c r="N4567" s="1">
        <f t="shared" si="2412"/>
        <v>13</v>
      </c>
      <c r="O4567" s="2">
        <f t="shared" si="2413"/>
        <v>0.99522878999999997</v>
      </c>
      <c r="P4567" s="13">
        <f t="shared" si="2405"/>
        <v>0.99339977999999995</v>
      </c>
      <c r="Q4567" s="13">
        <f t="shared" si="2398"/>
        <v>1.5131863423244565</v>
      </c>
      <c r="R4567" s="2">
        <f t="shared" si="2401"/>
        <v>1.50596661</v>
      </c>
      <c r="S4567" s="2">
        <f t="shared" si="2427"/>
        <v>1.5641273600000001</v>
      </c>
      <c r="T4567" s="2">
        <f t="shared" si="2414"/>
        <v>114122.63060795001</v>
      </c>
      <c r="U4567" s="2">
        <f t="shared" si="2415"/>
        <v>7880.4512085245851</v>
      </c>
      <c r="V4567" s="2">
        <f t="shared" si="2416"/>
        <v>29848.597337610165</v>
      </c>
      <c r="W4567" s="2">
        <f t="shared" si="2417"/>
        <v>110691.54094058475</v>
      </c>
      <c r="X4567" s="17">
        <f t="shared" si="2418"/>
        <v>0</v>
      </c>
      <c r="Y4567" s="2">
        <f t="shared" si="2419"/>
        <v>0</v>
      </c>
      <c r="Z4567" s="72">
        <f t="shared" si="2420"/>
        <v>0</v>
      </c>
      <c r="AA4567" s="2">
        <f t="shared" si="2406"/>
        <v>0</v>
      </c>
      <c r="AB4567" s="12">
        <f t="shared" si="2428"/>
        <v>4.6600000000000003E-2</v>
      </c>
      <c r="AC4567" s="17">
        <f t="shared" si="2421"/>
        <v>13</v>
      </c>
      <c r="AD4567" s="17">
        <v>252</v>
      </c>
      <c r="AE4567" s="13">
        <f t="shared" si="2399"/>
        <v>1.0023523999999999</v>
      </c>
      <c r="AF4567" s="2">
        <f t="shared" si="2407"/>
        <v>268.46207623999999</v>
      </c>
      <c r="AG4567" s="2">
        <f t="shared" si="2422"/>
        <v>260.39078089999998</v>
      </c>
      <c r="AH4567" s="3">
        <f t="shared" si="2423"/>
        <v>0</v>
      </c>
      <c r="AI4567" s="4" t="str">
        <f t="shared" si="2400"/>
        <v>A+J=</v>
      </c>
      <c r="AJ4567" s="11">
        <f t="shared" si="2429"/>
        <v>45730</v>
      </c>
      <c r="AQ4567" s="53"/>
      <c r="AR4567" s="53"/>
    </row>
    <row r="4568" spans="1:44" x14ac:dyDescent="0.2">
      <c r="A4568" s="158">
        <f t="shared" si="2424"/>
        <v>45724</v>
      </c>
      <c r="B4568" s="2">
        <f t="shared" si="2408"/>
        <v>110939.22624229736</v>
      </c>
      <c r="C4568" s="2">
        <f t="shared" si="2425"/>
        <v>72962.492394450004</v>
      </c>
      <c r="D4568" s="2">
        <f>SUM(Y4568:Y$4727)</f>
        <v>13969.27674014</v>
      </c>
      <c r="E4568" s="73">
        <f t="shared" si="2409"/>
        <v>58993.215654310006</v>
      </c>
      <c r="F4568" s="88">
        <f t="shared" si="2402"/>
        <v>6455.85</v>
      </c>
      <c r="G4568" s="3">
        <f>IF(AND(N4568=1,N4567&gt;1),VLOOKUP(A4567,[1]Plan1!$BK$81:$BM$259,3),G4567)</f>
        <v>6413.24</v>
      </c>
      <c r="H4568" s="11">
        <f t="shared" si="2403"/>
        <v>45641</v>
      </c>
      <c r="I4568" s="11">
        <f t="shared" si="2404"/>
        <v>45672</v>
      </c>
      <c r="J4568" s="12">
        <f t="shared" si="2410"/>
        <v>-6.6002153085962245E-3</v>
      </c>
      <c r="K4568" s="11">
        <f t="shared" si="2426"/>
        <v>45730</v>
      </c>
      <c r="L4568" s="11">
        <f t="shared" si="2411"/>
        <v>45730</v>
      </c>
      <c r="M4568" s="1">
        <f t="shared" si="2430"/>
        <v>18</v>
      </c>
      <c r="N4568" s="1">
        <f t="shared" si="2412"/>
        <v>14</v>
      </c>
      <c r="O4568" s="2">
        <f t="shared" si="2413"/>
        <v>0.99486271999999998</v>
      </c>
      <c r="P4568" s="13">
        <f t="shared" si="2405"/>
        <v>0.99339977999999995</v>
      </c>
      <c r="Q4568" s="13">
        <f t="shared" si="2398"/>
        <v>1.5131863423244565</v>
      </c>
      <c r="R4568" s="2">
        <f t="shared" si="2401"/>
        <v>1.5054126800000001</v>
      </c>
      <c r="S4568" s="2">
        <f t="shared" si="2427"/>
        <v>1.5641273600000001</v>
      </c>
      <c r="T4568" s="2">
        <f t="shared" si="2414"/>
        <v>114122.63060795001</v>
      </c>
      <c r="U4568" s="2">
        <f t="shared" si="2415"/>
        <v>7880.4512085245851</v>
      </c>
      <c r="V4568" s="2">
        <f t="shared" si="2416"/>
        <v>29815.919225662776</v>
      </c>
      <c r="W4568" s="2">
        <f t="shared" si="2417"/>
        <v>110658.86282863736</v>
      </c>
      <c r="X4568" s="17">
        <f t="shared" si="2418"/>
        <v>0</v>
      </c>
      <c r="Y4568" s="2">
        <f t="shared" si="2419"/>
        <v>0</v>
      </c>
      <c r="Z4568" s="72">
        <f t="shared" si="2420"/>
        <v>0</v>
      </c>
      <c r="AA4568" s="2">
        <f t="shared" si="2406"/>
        <v>0</v>
      </c>
      <c r="AB4568" s="12">
        <f t="shared" si="2428"/>
        <v>4.6600000000000003E-2</v>
      </c>
      <c r="AC4568" s="17">
        <f t="shared" si="2421"/>
        <v>14</v>
      </c>
      <c r="AD4568" s="17">
        <v>252</v>
      </c>
      <c r="AE4568" s="13">
        <f t="shared" si="2399"/>
        <v>1.002533583</v>
      </c>
      <c r="AF4568" s="2">
        <f t="shared" si="2407"/>
        <v>289.13915681999998</v>
      </c>
      <c r="AG4568" s="2">
        <f t="shared" si="2422"/>
        <v>280.36341365999999</v>
      </c>
      <c r="AH4568" s="3">
        <f t="shared" si="2423"/>
        <v>0</v>
      </c>
      <c r="AI4568" s="4" t="str">
        <f t="shared" si="2400"/>
        <v>A+J=</v>
      </c>
      <c r="AJ4568" s="11">
        <f t="shared" si="2429"/>
        <v>45730</v>
      </c>
      <c r="AQ4568" s="53"/>
      <c r="AR4568" s="53"/>
    </row>
    <row r="4569" spans="1:44" x14ac:dyDescent="0.2">
      <c r="A4569" s="158">
        <f t="shared" si="2424"/>
        <v>45725</v>
      </c>
      <c r="B4569" s="2">
        <f t="shared" si="2408"/>
        <v>110939.22624229736</v>
      </c>
      <c r="C4569" s="2">
        <f t="shared" si="2425"/>
        <v>72962.492394450004</v>
      </c>
      <c r="D4569" s="2">
        <f>SUM(Y4569:Y$4727)</f>
        <v>13969.27674014</v>
      </c>
      <c r="E4569" s="73">
        <f t="shared" si="2409"/>
        <v>58993.215654310006</v>
      </c>
      <c r="F4569" s="88">
        <f t="shared" si="2402"/>
        <v>6455.85</v>
      </c>
      <c r="G4569" s="3">
        <f>IF(AND(N4569=1,N4568&gt;1),VLOOKUP(A4568,[1]Plan1!$BK$81:$BM$259,3),G4568)</f>
        <v>6413.24</v>
      </c>
      <c r="H4569" s="11">
        <f t="shared" si="2403"/>
        <v>45641</v>
      </c>
      <c r="I4569" s="11">
        <f t="shared" si="2404"/>
        <v>45672</v>
      </c>
      <c r="J4569" s="12">
        <f t="shared" si="2410"/>
        <v>-6.6002153085962245E-3</v>
      </c>
      <c r="K4569" s="11">
        <f t="shared" si="2426"/>
        <v>45730</v>
      </c>
      <c r="L4569" s="11">
        <f t="shared" si="2411"/>
        <v>45730</v>
      </c>
      <c r="M4569" s="1">
        <f t="shared" si="2430"/>
        <v>18</v>
      </c>
      <c r="N4569" s="1">
        <f t="shared" si="2412"/>
        <v>14</v>
      </c>
      <c r="O4569" s="2">
        <f t="shared" si="2413"/>
        <v>0.99486271999999998</v>
      </c>
      <c r="P4569" s="13">
        <f t="shared" si="2405"/>
        <v>0.99339977999999995</v>
      </c>
      <c r="Q4569" s="13">
        <f t="shared" si="2398"/>
        <v>1.5131863423244565</v>
      </c>
      <c r="R4569" s="2">
        <f t="shared" si="2401"/>
        <v>1.5054126800000001</v>
      </c>
      <c r="S4569" s="2">
        <f t="shared" si="2427"/>
        <v>1.5641273600000001</v>
      </c>
      <c r="T4569" s="2">
        <f t="shared" si="2414"/>
        <v>114122.63060795001</v>
      </c>
      <c r="U4569" s="2">
        <f t="shared" si="2415"/>
        <v>7880.4512085245851</v>
      </c>
      <c r="V4569" s="2">
        <f t="shared" si="2416"/>
        <v>29815.919225662776</v>
      </c>
      <c r="W4569" s="2">
        <f t="shared" si="2417"/>
        <v>110658.86282863736</v>
      </c>
      <c r="X4569" s="17">
        <f t="shared" si="2418"/>
        <v>0</v>
      </c>
      <c r="Y4569" s="2">
        <f t="shared" si="2419"/>
        <v>0</v>
      </c>
      <c r="Z4569" s="72">
        <f t="shared" si="2420"/>
        <v>0</v>
      </c>
      <c r="AA4569" s="2">
        <f t="shared" si="2406"/>
        <v>0</v>
      </c>
      <c r="AB4569" s="12">
        <f t="shared" si="2428"/>
        <v>4.6600000000000003E-2</v>
      </c>
      <c r="AC4569" s="17">
        <f t="shared" si="2421"/>
        <v>14</v>
      </c>
      <c r="AD4569" s="17">
        <v>252</v>
      </c>
      <c r="AE4569" s="13">
        <f t="shared" si="2399"/>
        <v>1.002533583</v>
      </c>
      <c r="AF4569" s="2">
        <f t="shared" si="2407"/>
        <v>289.13915681999998</v>
      </c>
      <c r="AG4569" s="2">
        <f t="shared" si="2422"/>
        <v>280.36341365999999</v>
      </c>
      <c r="AH4569" s="3">
        <f t="shared" si="2423"/>
        <v>0</v>
      </c>
      <c r="AI4569" s="4" t="str">
        <f t="shared" si="2400"/>
        <v>A+J=</v>
      </c>
      <c r="AJ4569" s="11">
        <f t="shared" si="2429"/>
        <v>45730</v>
      </c>
      <c r="AQ4569" s="53"/>
      <c r="AR4569" s="53"/>
    </row>
    <row r="4570" spans="1:44" x14ac:dyDescent="0.2">
      <c r="A4570" s="158">
        <f t="shared" si="2424"/>
        <v>45726</v>
      </c>
      <c r="B4570" s="2">
        <f t="shared" si="2408"/>
        <v>110939.22624229736</v>
      </c>
      <c r="C4570" s="2">
        <f t="shared" si="2425"/>
        <v>72962.492394450004</v>
      </c>
      <c r="D4570" s="2">
        <f>SUM(Y4570:Y$4727)</f>
        <v>13969.27674014</v>
      </c>
      <c r="E4570" s="73">
        <f t="shared" si="2409"/>
        <v>58993.215654310006</v>
      </c>
      <c r="F4570" s="88">
        <f t="shared" si="2402"/>
        <v>6455.85</v>
      </c>
      <c r="G4570" s="3">
        <f>IF(AND(N4570=1,N4569&gt;1),VLOOKUP(A4569,[1]Plan1!$BK$81:$BM$259,3),G4569)</f>
        <v>6413.24</v>
      </c>
      <c r="H4570" s="11">
        <f t="shared" si="2403"/>
        <v>45641</v>
      </c>
      <c r="I4570" s="11">
        <f t="shared" si="2404"/>
        <v>45672</v>
      </c>
      <c r="J4570" s="12">
        <f t="shared" si="2410"/>
        <v>-6.6002153085962245E-3</v>
      </c>
      <c r="K4570" s="11">
        <f t="shared" si="2426"/>
        <v>45730</v>
      </c>
      <c r="L4570" s="11">
        <f t="shared" si="2411"/>
        <v>45730</v>
      </c>
      <c r="M4570" s="1">
        <f t="shared" si="2430"/>
        <v>18</v>
      </c>
      <c r="N4570" s="1">
        <f t="shared" si="2412"/>
        <v>14</v>
      </c>
      <c r="O4570" s="2">
        <f t="shared" si="2413"/>
        <v>0.99486271999999998</v>
      </c>
      <c r="P4570" s="13">
        <f t="shared" si="2405"/>
        <v>0.99339977999999995</v>
      </c>
      <c r="Q4570" s="13">
        <f t="shared" si="2398"/>
        <v>1.5131863423244565</v>
      </c>
      <c r="R4570" s="2">
        <f t="shared" si="2401"/>
        <v>1.5054126800000001</v>
      </c>
      <c r="S4570" s="2">
        <f t="shared" si="2427"/>
        <v>1.5641273600000001</v>
      </c>
      <c r="T4570" s="2">
        <f t="shared" si="2414"/>
        <v>114122.63060795001</v>
      </c>
      <c r="U4570" s="2">
        <f t="shared" si="2415"/>
        <v>7880.4512085245851</v>
      </c>
      <c r="V4570" s="2">
        <f t="shared" si="2416"/>
        <v>29815.919225662776</v>
      </c>
      <c r="W4570" s="2">
        <f t="shared" si="2417"/>
        <v>110658.86282863736</v>
      </c>
      <c r="X4570" s="17">
        <f t="shared" si="2418"/>
        <v>0</v>
      </c>
      <c r="Y4570" s="2">
        <f t="shared" si="2419"/>
        <v>0</v>
      </c>
      <c r="Z4570" s="72">
        <f t="shared" si="2420"/>
        <v>0</v>
      </c>
      <c r="AA4570" s="2">
        <f t="shared" si="2406"/>
        <v>0</v>
      </c>
      <c r="AB4570" s="12">
        <f t="shared" si="2428"/>
        <v>4.6600000000000003E-2</v>
      </c>
      <c r="AC4570" s="17">
        <f t="shared" si="2421"/>
        <v>14</v>
      </c>
      <c r="AD4570" s="17">
        <v>252</v>
      </c>
      <c r="AE4570" s="13">
        <f t="shared" si="2399"/>
        <v>1.002533583</v>
      </c>
      <c r="AF4570" s="2">
        <f t="shared" si="2407"/>
        <v>289.13915681999998</v>
      </c>
      <c r="AG4570" s="2">
        <f t="shared" si="2422"/>
        <v>280.36341365999999</v>
      </c>
      <c r="AH4570" s="3">
        <f t="shared" si="2423"/>
        <v>0</v>
      </c>
      <c r="AI4570" s="4" t="str">
        <f t="shared" si="2400"/>
        <v>A+J=</v>
      </c>
      <c r="AJ4570" s="11">
        <f t="shared" si="2429"/>
        <v>45730</v>
      </c>
      <c r="AQ4570" s="53"/>
      <c r="AR4570" s="53"/>
    </row>
    <row r="4571" spans="1:44" x14ac:dyDescent="0.2">
      <c r="A4571" s="158">
        <f t="shared" si="2424"/>
        <v>45727</v>
      </c>
      <c r="B4571" s="2">
        <f t="shared" si="2408"/>
        <v>110926.52370084095</v>
      </c>
      <c r="C4571" s="2">
        <f t="shared" si="2425"/>
        <v>72962.492394450004</v>
      </c>
      <c r="D4571" s="2">
        <f>SUM(Y4571:Y$4727)</f>
        <v>13969.27674014</v>
      </c>
      <c r="E4571" s="73">
        <f t="shared" si="2409"/>
        <v>58993.215654310006</v>
      </c>
      <c r="F4571" s="88">
        <f t="shared" si="2402"/>
        <v>6455.85</v>
      </c>
      <c r="G4571" s="3">
        <f>IF(AND(N4571=1,N4570&gt;1),VLOOKUP(A4570,[1]Plan1!$BK$81:$BM$259,3),G4570)</f>
        <v>6413.24</v>
      </c>
      <c r="H4571" s="11">
        <f t="shared" si="2403"/>
        <v>45641</v>
      </c>
      <c r="I4571" s="11">
        <f t="shared" si="2404"/>
        <v>45672</v>
      </c>
      <c r="J4571" s="12">
        <f t="shared" si="2410"/>
        <v>-6.6002153085962245E-3</v>
      </c>
      <c r="K4571" s="11">
        <f t="shared" si="2426"/>
        <v>45730</v>
      </c>
      <c r="L4571" s="11">
        <f t="shared" si="2411"/>
        <v>45730</v>
      </c>
      <c r="M4571" s="1">
        <f t="shared" si="2430"/>
        <v>18</v>
      </c>
      <c r="N4571" s="1">
        <f t="shared" si="2412"/>
        <v>15</v>
      </c>
      <c r="O4571" s="2">
        <f t="shared" si="2413"/>
        <v>0.99449677999999997</v>
      </c>
      <c r="P4571" s="13">
        <f t="shared" si="2405"/>
        <v>0.99339977999999995</v>
      </c>
      <c r="Q4571" s="13">
        <f t="shared" si="2398"/>
        <v>1.5131863423244565</v>
      </c>
      <c r="R4571" s="2">
        <f t="shared" si="2401"/>
        <v>1.5048589400000001</v>
      </c>
      <c r="S4571" s="2">
        <f t="shared" si="2427"/>
        <v>1.5641273600000001</v>
      </c>
      <c r="T4571" s="2">
        <f t="shared" si="2414"/>
        <v>114122.63060795001</v>
      </c>
      <c r="U4571" s="2">
        <f t="shared" si="2415"/>
        <v>7880.4512085245851</v>
      </c>
      <c r="V4571" s="2">
        <f t="shared" si="2416"/>
        <v>29783.25232242636</v>
      </c>
      <c r="W4571" s="2">
        <f t="shared" si="2417"/>
        <v>110626.19592540094</v>
      </c>
      <c r="X4571" s="17">
        <f t="shared" si="2418"/>
        <v>0</v>
      </c>
      <c r="Y4571" s="2">
        <f t="shared" si="2419"/>
        <v>0</v>
      </c>
      <c r="Z4571" s="72">
        <f t="shared" si="2420"/>
        <v>0</v>
      </c>
      <c r="AA4571" s="2">
        <f t="shared" si="2406"/>
        <v>0</v>
      </c>
      <c r="AB4571" s="12">
        <f t="shared" si="2428"/>
        <v>4.6600000000000003E-2</v>
      </c>
      <c r="AC4571" s="17">
        <f t="shared" si="2421"/>
        <v>15</v>
      </c>
      <c r="AD4571" s="17">
        <v>252</v>
      </c>
      <c r="AE4571" s="13">
        <f t="shared" si="2399"/>
        <v>1.002714798</v>
      </c>
      <c r="AF4571" s="2">
        <f t="shared" si="2407"/>
        <v>309.81988932000002</v>
      </c>
      <c r="AG4571" s="2">
        <f t="shared" si="2422"/>
        <v>300.32777543999998</v>
      </c>
      <c r="AH4571" s="3">
        <f t="shared" si="2423"/>
        <v>0</v>
      </c>
      <c r="AI4571" s="4" t="str">
        <f t="shared" si="2400"/>
        <v>A+J=</v>
      </c>
      <c r="AJ4571" s="11">
        <f t="shared" si="2429"/>
        <v>45730</v>
      </c>
      <c r="AQ4571" s="53"/>
      <c r="AR4571" s="53"/>
    </row>
    <row r="4572" spans="1:44" x14ac:dyDescent="0.2">
      <c r="A4572" s="158">
        <f t="shared" si="2424"/>
        <v>45728</v>
      </c>
      <c r="B4572" s="2">
        <f t="shared" si="2408"/>
        <v>110913.82609620197</v>
      </c>
      <c r="C4572" s="2">
        <f t="shared" si="2425"/>
        <v>72962.492394450004</v>
      </c>
      <c r="D4572" s="2">
        <f>SUM(Y4572:Y$4727)</f>
        <v>13969.27674014</v>
      </c>
      <c r="E4572" s="73">
        <f t="shared" si="2409"/>
        <v>58993.215654310006</v>
      </c>
      <c r="F4572" s="88">
        <f t="shared" si="2402"/>
        <v>6455.85</v>
      </c>
      <c r="G4572" s="3">
        <f>IF(AND(N4572=1,N4571&gt;1),VLOOKUP(A4571,[1]Plan1!$BK$81:$BM$259,3),G4571)</f>
        <v>6413.24</v>
      </c>
      <c r="H4572" s="11">
        <f t="shared" si="2403"/>
        <v>45641</v>
      </c>
      <c r="I4572" s="11">
        <f t="shared" si="2404"/>
        <v>45672</v>
      </c>
      <c r="J4572" s="12">
        <f t="shared" si="2410"/>
        <v>-6.6002153085962245E-3</v>
      </c>
      <c r="K4572" s="11">
        <f t="shared" si="2426"/>
        <v>45730</v>
      </c>
      <c r="L4572" s="11">
        <f t="shared" si="2411"/>
        <v>45730</v>
      </c>
      <c r="M4572" s="1">
        <f t="shared" si="2430"/>
        <v>18</v>
      </c>
      <c r="N4572" s="1">
        <f t="shared" si="2412"/>
        <v>16</v>
      </c>
      <c r="O4572" s="2">
        <f t="shared" si="2413"/>
        <v>0.99413098</v>
      </c>
      <c r="P4572" s="13">
        <f t="shared" si="2405"/>
        <v>0.99339977999999995</v>
      </c>
      <c r="Q4572" s="13">
        <f t="shared" si="2398"/>
        <v>1.5131863423244565</v>
      </c>
      <c r="R4572" s="2">
        <f t="shared" si="2401"/>
        <v>1.5043054199999999</v>
      </c>
      <c r="S4572" s="2">
        <f t="shared" si="2427"/>
        <v>1.5641273600000001</v>
      </c>
      <c r="T4572" s="2">
        <f t="shared" si="2414"/>
        <v>114122.63060795001</v>
      </c>
      <c r="U4572" s="2">
        <f t="shared" si="2415"/>
        <v>7880.4512085245851</v>
      </c>
      <c r="V4572" s="2">
        <f t="shared" si="2416"/>
        <v>29750.598397697377</v>
      </c>
      <c r="W4572" s="2">
        <f t="shared" si="2417"/>
        <v>110593.54200067197</v>
      </c>
      <c r="X4572" s="17">
        <f t="shared" si="2418"/>
        <v>0</v>
      </c>
      <c r="Y4572" s="2">
        <f t="shared" si="2419"/>
        <v>0</v>
      </c>
      <c r="Z4572" s="72">
        <f t="shared" si="2420"/>
        <v>0</v>
      </c>
      <c r="AA4572" s="2">
        <f t="shared" si="2406"/>
        <v>0</v>
      </c>
      <c r="AB4572" s="12">
        <f t="shared" si="2428"/>
        <v>4.6600000000000003E-2</v>
      </c>
      <c r="AC4572" s="17">
        <f t="shared" si="2421"/>
        <v>16</v>
      </c>
      <c r="AD4572" s="17">
        <v>252</v>
      </c>
      <c r="AE4572" s="13">
        <f t="shared" si="2399"/>
        <v>1.0028960469999999</v>
      </c>
      <c r="AF4572" s="2">
        <f t="shared" si="2407"/>
        <v>330.504502</v>
      </c>
      <c r="AG4572" s="2">
        <f t="shared" si="2422"/>
        <v>320.28409553</v>
      </c>
      <c r="AH4572" s="3">
        <f t="shared" si="2423"/>
        <v>0</v>
      </c>
      <c r="AI4572" s="4" t="str">
        <f t="shared" si="2400"/>
        <v>A+J=</v>
      </c>
      <c r="AJ4572" s="11">
        <f t="shared" si="2429"/>
        <v>45730</v>
      </c>
      <c r="AQ4572" s="53"/>
      <c r="AR4572" s="53"/>
    </row>
    <row r="4573" spans="1:44" x14ac:dyDescent="0.2">
      <c r="A4573" s="158">
        <f t="shared" si="2424"/>
        <v>45729</v>
      </c>
      <c r="B4573" s="2">
        <f t="shared" si="2408"/>
        <v>110901.13143572398</v>
      </c>
      <c r="C4573" s="2">
        <f t="shared" si="2425"/>
        <v>72962.492394450004</v>
      </c>
      <c r="D4573" s="2">
        <f>SUM(Y4573:Y$4727)</f>
        <v>13969.27674014</v>
      </c>
      <c r="E4573" s="73">
        <f t="shared" si="2409"/>
        <v>58993.215654310006</v>
      </c>
      <c r="F4573" s="88">
        <f t="shared" si="2402"/>
        <v>6455.85</v>
      </c>
      <c r="G4573" s="3">
        <f>IF(AND(N4573=1,N4572&gt;1),VLOOKUP(A4572,[1]Plan1!$BK$81:$BM$259,3),G4572)</f>
        <v>6413.24</v>
      </c>
      <c r="H4573" s="11">
        <f t="shared" si="2403"/>
        <v>45641</v>
      </c>
      <c r="I4573" s="11">
        <f t="shared" si="2404"/>
        <v>45672</v>
      </c>
      <c r="J4573" s="12">
        <f t="shared" si="2410"/>
        <v>-6.6002153085962245E-3</v>
      </c>
      <c r="K4573" s="11">
        <f t="shared" si="2426"/>
        <v>45730</v>
      </c>
      <c r="L4573" s="11">
        <f t="shared" si="2411"/>
        <v>45730</v>
      </c>
      <c r="M4573" s="1">
        <f t="shared" si="2430"/>
        <v>18</v>
      </c>
      <c r="N4573" s="1">
        <f t="shared" si="2412"/>
        <v>17</v>
      </c>
      <c r="O4573" s="2">
        <f t="shared" si="2413"/>
        <v>0.99376531000000001</v>
      </c>
      <c r="P4573" s="13">
        <f t="shared" si="2405"/>
        <v>0.99339977999999995</v>
      </c>
      <c r="Q4573" s="13">
        <f t="shared" si="2398"/>
        <v>1.5131863423244565</v>
      </c>
      <c r="R4573" s="2">
        <f t="shared" si="2401"/>
        <v>1.5037520900000001</v>
      </c>
      <c r="S4573" s="2">
        <f t="shared" si="2427"/>
        <v>1.5641273600000001</v>
      </c>
      <c r="T4573" s="2">
        <f t="shared" si="2414"/>
        <v>114122.63060795001</v>
      </c>
      <c r="U4573" s="2">
        <f t="shared" si="2415"/>
        <v>7880.4512085245851</v>
      </c>
      <c r="V4573" s="2">
        <f t="shared" si="2416"/>
        <v>29717.955681679388</v>
      </c>
      <c r="W4573" s="2">
        <f t="shared" si="2417"/>
        <v>110560.89928465398</v>
      </c>
      <c r="X4573" s="17">
        <f t="shared" si="2418"/>
        <v>0</v>
      </c>
      <c r="Y4573" s="2">
        <f t="shared" si="2419"/>
        <v>0</v>
      </c>
      <c r="Z4573" s="72">
        <f t="shared" si="2420"/>
        <v>0</v>
      </c>
      <c r="AA4573" s="2">
        <f t="shared" si="2406"/>
        <v>0</v>
      </c>
      <c r="AB4573" s="12">
        <f t="shared" si="2428"/>
        <v>4.6600000000000003E-2</v>
      </c>
      <c r="AC4573" s="17">
        <f t="shared" si="2421"/>
        <v>17</v>
      </c>
      <c r="AD4573" s="17">
        <v>252</v>
      </c>
      <c r="AE4573" s="13">
        <f t="shared" si="2399"/>
        <v>1.003077328</v>
      </c>
      <c r="AF4573" s="2">
        <f t="shared" si="2407"/>
        <v>351.19276660000003</v>
      </c>
      <c r="AG4573" s="2">
        <f t="shared" si="2422"/>
        <v>340.23215106999999</v>
      </c>
      <c r="AH4573" s="3">
        <f t="shared" si="2423"/>
        <v>0</v>
      </c>
      <c r="AI4573" s="4" t="str">
        <f t="shared" si="2400"/>
        <v>A+J=</v>
      </c>
      <c r="AJ4573" s="11">
        <f t="shared" si="2429"/>
        <v>45730</v>
      </c>
      <c r="AQ4573" s="53"/>
      <c r="AR4573" s="53"/>
    </row>
    <row r="4574" spans="1:44" x14ac:dyDescent="0.2">
      <c r="A4574" s="158">
        <f t="shared" si="2424"/>
        <v>45730</v>
      </c>
      <c r="B4574" s="2">
        <f t="shared" si="2408"/>
        <v>110888.44101662126</v>
      </c>
      <c r="C4574" s="2">
        <f t="shared" si="2425"/>
        <v>72962.492394450004</v>
      </c>
      <c r="D4574" s="2">
        <f>SUM(Y4574:Y$4727)</f>
        <v>13969.27674014</v>
      </c>
      <c r="E4574" s="73">
        <f t="shared" si="2409"/>
        <v>58993.215654310006</v>
      </c>
      <c r="F4574" s="88">
        <f t="shared" si="2402"/>
        <v>6455.85</v>
      </c>
      <c r="G4574" s="3">
        <f>IF(AND(N4574=1,N4573&gt;1),VLOOKUP(A4573,[1]Plan1!$BK$81:$BM$259,3),G4573)</f>
        <v>6413.24</v>
      </c>
      <c r="H4574" s="11">
        <f t="shared" si="2403"/>
        <v>45641</v>
      </c>
      <c r="I4574" s="11">
        <f t="shared" si="2404"/>
        <v>45672</v>
      </c>
      <c r="J4574" s="12">
        <f t="shared" si="2410"/>
        <v>-6.6002153085962245E-3</v>
      </c>
      <c r="K4574" s="11">
        <f t="shared" si="2426"/>
        <v>45761</v>
      </c>
      <c r="L4574" s="11">
        <f t="shared" si="2411"/>
        <v>45730</v>
      </c>
      <c r="M4574" s="1">
        <f t="shared" si="2430"/>
        <v>18</v>
      </c>
      <c r="N4574" s="1">
        <f t="shared" si="2412"/>
        <v>18</v>
      </c>
      <c r="O4574" s="2">
        <f t="shared" si="2413"/>
        <v>0.99339977999999995</v>
      </c>
      <c r="P4574" s="13">
        <f t="shared" si="2405"/>
        <v>0.99339977999999995</v>
      </c>
      <c r="Q4574" s="13">
        <f t="shared" si="2398"/>
        <v>1.5131863423244565</v>
      </c>
      <c r="R4574" s="2">
        <f t="shared" si="2401"/>
        <v>1.5031989699999999</v>
      </c>
      <c r="S4574" s="2">
        <f t="shared" si="2427"/>
        <v>1.5641273600000001</v>
      </c>
      <c r="T4574" s="2">
        <f t="shared" si="2414"/>
        <v>114122.63060795001</v>
      </c>
      <c r="U4574" s="2">
        <f t="shared" si="2415"/>
        <v>7880.4512085245851</v>
      </c>
      <c r="V4574" s="2">
        <f t="shared" si="2416"/>
        <v>29685.325354236666</v>
      </c>
      <c r="W4574" s="2">
        <f t="shared" si="2417"/>
        <v>110528.26895721126</v>
      </c>
      <c r="X4574" s="17">
        <f t="shared" si="2418"/>
        <v>150</v>
      </c>
      <c r="Y4574" s="2">
        <f t="shared" si="2419"/>
        <v>2338.88857469</v>
      </c>
      <c r="Z4574" s="72">
        <f t="shared" si="2420"/>
        <v>3.2056040000000001E-2</v>
      </c>
      <c r="AA4574" s="2">
        <f t="shared" si="2406"/>
        <v>3658.3196116700001</v>
      </c>
      <c r="AB4574" s="12">
        <f t="shared" si="2428"/>
        <v>4.6600000000000003E-2</v>
      </c>
      <c r="AC4574" s="17">
        <f t="shared" si="2421"/>
        <v>18</v>
      </c>
      <c r="AD4574" s="17">
        <v>252</v>
      </c>
      <c r="AE4574" s="13">
        <f t="shared" si="2399"/>
        <v>1.003258642</v>
      </c>
      <c r="AF4574" s="2">
        <f t="shared" si="2407"/>
        <v>371.88479724000001</v>
      </c>
      <c r="AG4574" s="2">
        <f t="shared" si="2422"/>
        <v>360.17205940999997</v>
      </c>
      <c r="AH4574" s="3">
        <f t="shared" si="2423"/>
        <v>4030.20440891</v>
      </c>
      <c r="AI4574" s="4" t="str">
        <f t="shared" si="2400"/>
        <v>A+J=</v>
      </c>
      <c r="AJ4574" s="11">
        <f t="shared" si="2429"/>
        <v>45730</v>
      </c>
      <c r="AQ4574" s="53"/>
      <c r="AR4574" s="53"/>
    </row>
    <row r="4575" spans="1:44" x14ac:dyDescent="0.2">
      <c r="A4575" s="158">
        <f t="shared" si="2424"/>
        <v>45731</v>
      </c>
      <c r="B4575" s="2">
        <f t="shared" si="2408"/>
        <v>106861.30264536002</v>
      </c>
      <c r="C4575" s="2">
        <f t="shared" si="2425"/>
        <v>70623.603819759999</v>
      </c>
      <c r="D4575" s="2">
        <f>SUM(Y4575:Y$4727)</f>
        <v>11630.38816545</v>
      </c>
      <c r="E4575" s="73">
        <f t="shared" si="2409"/>
        <v>58993.215654309999</v>
      </c>
      <c r="F4575" s="88">
        <f t="shared" si="2402"/>
        <v>6455.85</v>
      </c>
      <c r="G4575" s="3">
        <f>IF(AND(N4575=1,N4574&gt;1),VLOOKUP(A4574,[1]Plan1!$BK$81:$BM$259,3),G4574)</f>
        <v>6413.24</v>
      </c>
      <c r="H4575" s="11">
        <f t="shared" si="2403"/>
        <v>45672</v>
      </c>
      <c r="I4575" s="11">
        <f t="shared" si="2404"/>
        <v>45703</v>
      </c>
      <c r="J4575" s="12">
        <f t="shared" si="2410"/>
        <v>-6.6002153085962245E-3</v>
      </c>
      <c r="K4575" s="11">
        <f t="shared" si="2426"/>
        <v>45761</v>
      </c>
      <c r="L4575" s="11">
        <f t="shared" si="2411"/>
        <v>45761</v>
      </c>
      <c r="M4575" s="1">
        <f t="shared" si="2430"/>
        <v>21</v>
      </c>
      <c r="N4575" s="1">
        <f t="shared" si="2412"/>
        <v>1</v>
      </c>
      <c r="O4575" s="2">
        <f t="shared" si="2413"/>
        <v>0.99968471000000003</v>
      </c>
      <c r="P4575" s="13">
        <f t="shared" si="2405"/>
        <v>0.99339977999999995</v>
      </c>
      <c r="Q4575" s="13">
        <f t="shared" ref="Q4575:Q4638" si="2431">IF(L4575&gt;L4574,Q4574*P4575,Q4574)</f>
        <v>1.5031989795641196</v>
      </c>
      <c r="R4575" s="2">
        <f t="shared" si="2401"/>
        <v>1.5027250299999999</v>
      </c>
      <c r="S4575" s="2">
        <f t="shared" si="2427"/>
        <v>1.5641273600000001</v>
      </c>
      <c r="T4575" s="2">
        <f t="shared" si="2414"/>
        <v>110464.31099627999</v>
      </c>
      <c r="U4575" s="2">
        <f t="shared" si="2415"/>
        <v>6561.0201715505527</v>
      </c>
      <c r="V4575" s="2">
        <f t="shared" si="2416"/>
        <v>29657.366109609458</v>
      </c>
      <c r="W4575" s="2">
        <f t="shared" si="2417"/>
        <v>106841.99010092001</v>
      </c>
      <c r="X4575" s="17">
        <f t="shared" si="2418"/>
        <v>0</v>
      </c>
      <c r="Y4575" s="2">
        <f t="shared" si="2419"/>
        <v>0</v>
      </c>
      <c r="Z4575" s="72">
        <f t="shared" si="2420"/>
        <v>0</v>
      </c>
      <c r="AA4575" s="2">
        <f t="shared" si="2406"/>
        <v>0</v>
      </c>
      <c r="AB4575" s="12">
        <f t="shared" si="2428"/>
        <v>4.6600000000000003E-2</v>
      </c>
      <c r="AC4575" s="17">
        <f t="shared" si="2421"/>
        <v>1</v>
      </c>
      <c r="AD4575" s="17">
        <v>252</v>
      </c>
      <c r="AE4575" s="13">
        <f t="shared" ref="AE4575:AE4638" si="2432">ROUND((1+AB4575)^TRUNC((AC4575/AD4575),9),9)</f>
        <v>1.0001807579999999</v>
      </c>
      <c r="AF4575" s="2">
        <f t="shared" si="2407"/>
        <v>19.96730792</v>
      </c>
      <c r="AG4575" s="2">
        <f t="shared" si="2422"/>
        <v>19.31254444</v>
      </c>
      <c r="AH4575" s="3">
        <f t="shared" si="2423"/>
        <v>0</v>
      </c>
      <c r="AI4575" s="4" t="str">
        <f t="shared" si="2400"/>
        <v>A+J=</v>
      </c>
      <c r="AJ4575" s="11">
        <f t="shared" si="2429"/>
        <v>45761</v>
      </c>
      <c r="AQ4575" s="53"/>
      <c r="AR4575" s="53"/>
    </row>
    <row r="4576" spans="1:44" x14ac:dyDescent="0.2">
      <c r="A4576" s="158">
        <f t="shared" si="2424"/>
        <v>45732</v>
      </c>
      <c r="B4576" s="2">
        <f t="shared" si="2408"/>
        <v>106861.30264536002</v>
      </c>
      <c r="C4576" s="2">
        <f t="shared" si="2425"/>
        <v>70623.603819759999</v>
      </c>
      <c r="D4576" s="2">
        <f>SUM(Y4576:Y$4727)</f>
        <v>11630.38816545</v>
      </c>
      <c r="E4576" s="73">
        <f t="shared" si="2409"/>
        <v>58993.215654309999</v>
      </c>
      <c r="F4576" s="88">
        <f t="shared" si="2402"/>
        <v>6455.85</v>
      </c>
      <c r="G4576" s="3">
        <f>IF(AND(N4576=1,N4575&gt;1),VLOOKUP(A4575,[1]Plan1!$BK$81:$BM$259,3),G4575)</f>
        <v>6413.24</v>
      </c>
      <c r="H4576" s="11">
        <f t="shared" si="2403"/>
        <v>45672</v>
      </c>
      <c r="I4576" s="11">
        <f t="shared" si="2404"/>
        <v>45703</v>
      </c>
      <c r="J4576" s="12">
        <f t="shared" si="2410"/>
        <v>-6.6002153085962245E-3</v>
      </c>
      <c r="K4576" s="11">
        <f t="shared" si="2426"/>
        <v>45761</v>
      </c>
      <c r="L4576" s="11">
        <f t="shared" si="2411"/>
        <v>45761</v>
      </c>
      <c r="M4576" s="1">
        <f t="shared" si="2430"/>
        <v>21</v>
      </c>
      <c r="N4576" s="1">
        <f t="shared" si="2412"/>
        <v>1</v>
      </c>
      <c r="O4576" s="2">
        <f t="shared" si="2413"/>
        <v>0.99968471000000003</v>
      </c>
      <c r="P4576" s="13">
        <f t="shared" si="2405"/>
        <v>0.99339977999999995</v>
      </c>
      <c r="Q4576" s="13">
        <f t="shared" si="2431"/>
        <v>1.5031989795641196</v>
      </c>
      <c r="R4576" s="2">
        <f t="shared" si="2401"/>
        <v>1.5027250299999999</v>
      </c>
      <c r="S4576" s="2">
        <f t="shared" si="2427"/>
        <v>1.5641273600000001</v>
      </c>
      <c r="T4576" s="2">
        <f t="shared" si="2414"/>
        <v>110464.31099627999</v>
      </c>
      <c r="U4576" s="2">
        <f t="shared" si="2415"/>
        <v>6561.0201715505527</v>
      </c>
      <c r="V4576" s="2">
        <f t="shared" si="2416"/>
        <v>29657.366109609458</v>
      </c>
      <c r="W4576" s="2">
        <f t="shared" si="2417"/>
        <v>106841.99010092001</v>
      </c>
      <c r="X4576" s="17">
        <f t="shared" si="2418"/>
        <v>0</v>
      </c>
      <c r="Y4576" s="2">
        <f t="shared" si="2419"/>
        <v>0</v>
      </c>
      <c r="Z4576" s="72">
        <f t="shared" si="2420"/>
        <v>0</v>
      </c>
      <c r="AA4576" s="2">
        <f t="shared" si="2406"/>
        <v>0</v>
      </c>
      <c r="AB4576" s="12">
        <f t="shared" si="2428"/>
        <v>4.6600000000000003E-2</v>
      </c>
      <c r="AC4576" s="17">
        <f t="shared" si="2421"/>
        <v>1</v>
      </c>
      <c r="AD4576" s="17">
        <v>252</v>
      </c>
      <c r="AE4576" s="13">
        <f t="shared" si="2432"/>
        <v>1.0001807579999999</v>
      </c>
      <c r="AF4576" s="2">
        <f t="shared" si="2407"/>
        <v>19.96730792</v>
      </c>
      <c r="AG4576" s="2">
        <f t="shared" si="2422"/>
        <v>19.31254444</v>
      </c>
      <c r="AH4576" s="3">
        <f t="shared" si="2423"/>
        <v>0</v>
      </c>
      <c r="AI4576" s="4" t="str">
        <f t="shared" si="2400"/>
        <v>A+J=</v>
      </c>
      <c r="AJ4576" s="11">
        <f t="shared" si="2429"/>
        <v>45761</v>
      </c>
      <c r="AQ4576" s="53"/>
      <c r="AR4576" s="53"/>
    </row>
    <row r="4577" spans="1:44" x14ac:dyDescent="0.2">
      <c r="A4577" s="158">
        <f t="shared" si="2424"/>
        <v>45733</v>
      </c>
      <c r="B4577" s="2">
        <f t="shared" si="2408"/>
        <v>106861.30264536002</v>
      </c>
      <c r="C4577" s="2">
        <f t="shared" si="2425"/>
        <v>70623.603819759999</v>
      </c>
      <c r="D4577" s="2">
        <f>SUM(Y4577:Y$4727)</f>
        <v>11630.38816545</v>
      </c>
      <c r="E4577" s="73">
        <f t="shared" si="2409"/>
        <v>58993.215654309999</v>
      </c>
      <c r="F4577" s="88">
        <f t="shared" si="2402"/>
        <v>6455.85</v>
      </c>
      <c r="G4577" s="3">
        <f>IF(AND(N4577=1,N4576&gt;1),VLOOKUP(A4576,[1]Plan1!$BK$81:$BM$259,3),G4576)</f>
        <v>6413.24</v>
      </c>
      <c r="H4577" s="11">
        <f t="shared" si="2403"/>
        <v>45672</v>
      </c>
      <c r="I4577" s="11">
        <f t="shared" si="2404"/>
        <v>45703</v>
      </c>
      <c r="J4577" s="12">
        <f t="shared" si="2410"/>
        <v>-6.6002153085962245E-3</v>
      </c>
      <c r="K4577" s="11">
        <f t="shared" si="2426"/>
        <v>45761</v>
      </c>
      <c r="L4577" s="11">
        <f t="shared" si="2411"/>
        <v>45761</v>
      </c>
      <c r="M4577" s="1">
        <f t="shared" si="2430"/>
        <v>21</v>
      </c>
      <c r="N4577" s="1">
        <f t="shared" si="2412"/>
        <v>1</v>
      </c>
      <c r="O4577" s="2">
        <f t="shared" si="2413"/>
        <v>0.99968471000000003</v>
      </c>
      <c r="P4577" s="13">
        <f t="shared" si="2405"/>
        <v>0.99339977999999995</v>
      </c>
      <c r="Q4577" s="13">
        <f t="shared" si="2431"/>
        <v>1.5031989795641196</v>
      </c>
      <c r="R4577" s="2">
        <f t="shared" si="2401"/>
        <v>1.5027250299999999</v>
      </c>
      <c r="S4577" s="2">
        <f t="shared" si="2427"/>
        <v>1.5641273600000001</v>
      </c>
      <c r="T4577" s="2">
        <f t="shared" si="2414"/>
        <v>110464.31099627999</v>
      </c>
      <c r="U4577" s="2">
        <f t="shared" si="2415"/>
        <v>6561.0201715505527</v>
      </c>
      <c r="V4577" s="2">
        <f t="shared" si="2416"/>
        <v>29657.366109609458</v>
      </c>
      <c r="W4577" s="2">
        <f t="shared" si="2417"/>
        <v>106841.99010092001</v>
      </c>
      <c r="X4577" s="17">
        <f t="shared" si="2418"/>
        <v>0</v>
      </c>
      <c r="Y4577" s="2">
        <f t="shared" si="2419"/>
        <v>0</v>
      </c>
      <c r="Z4577" s="72">
        <f t="shared" si="2420"/>
        <v>0</v>
      </c>
      <c r="AA4577" s="2">
        <f t="shared" si="2406"/>
        <v>0</v>
      </c>
      <c r="AB4577" s="12">
        <f t="shared" si="2428"/>
        <v>4.6600000000000003E-2</v>
      </c>
      <c r="AC4577" s="17">
        <f t="shared" si="2421"/>
        <v>1</v>
      </c>
      <c r="AD4577" s="17">
        <v>252</v>
      </c>
      <c r="AE4577" s="13">
        <f t="shared" si="2432"/>
        <v>1.0001807579999999</v>
      </c>
      <c r="AF4577" s="2">
        <f t="shared" si="2407"/>
        <v>19.96730792</v>
      </c>
      <c r="AG4577" s="2">
        <f t="shared" si="2422"/>
        <v>19.31254444</v>
      </c>
      <c r="AH4577" s="3">
        <f t="shared" si="2423"/>
        <v>0</v>
      </c>
      <c r="AI4577" s="4" t="str">
        <f t="shared" si="2400"/>
        <v>A+J=</v>
      </c>
      <c r="AJ4577" s="11">
        <f t="shared" si="2429"/>
        <v>45761</v>
      </c>
      <c r="AQ4577" s="53"/>
      <c r="AR4577" s="53"/>
    </row>
    <row r="4578" spans="1:44" x14ac:dyDescent="0.2">
      <c r="A4578" s="158">
        <f t="shared" si="2424"/>
        <v>45734</v>
      </c>
      <c r="B4578" s="2">
        <f t="shared" si="2408"/>
        <v>106852.65810769517</v>
      </c>
      <c r="C4578" s="2">
        <f t="shared" si="2425"/>
        <v>70623.603819759999</v>
      </c>
      <c r="D4578" s="2">
        <f>SUM(Y4578:Y$4727)</f>
        <v>11630.38816545</v>
      </c>
      <c r="E4578" s="73">
        <f t="shared" si="2409"/>
        <v>58993.215654309999</v>
      </c>
      <c r="F4578" s="88">
        <f t="shared" si="2402"/>
        <v>6455.85</v>
      </c>
      <c r="G4578" s="3">
        <f>IF(AND(N4578=1,N4577&gt;1),VLOOKUP(A4577,[1]Plan1!$BK$81:$BM$259,3),G4577)</f>
        <v>6413.24</v>
      </c>
      <c r="H4578" s="11">
        <f t="shared" si="2403"/>
        <v>45672</v>
      </c>
      <c r="I4578" s="11">
        <f t="shared" si="2404"/>
        <v>45703</v>
      </c>
      <c r="J4578" s="12">
        <f t="shared" si="2410"/>
        <v>-6.6002153085962245E-3</v>
      </c>
      <c r="K4578" s="11">
        <f t="shared" si="2426"/>
        <v>45761</v>
      </c>
      <c r="L4578" s="11">
        <f t="shared" si="2411"/>
        <v>45761</v>
      </c>
      <c r="M4578" s="1">
        <f t="shared" si="2430"/>
        <v>21</v>
      </c>
      <c r="N4578" s="1">
        <f t="shared" si="2412"/>
        <v>2</v>
      </c>
      <c r="O4578" s="2">
        <f t="shared" si="2413"/>
        <v>0.99936952000000001</v>
      </c>
      <c r="P4578" s="13">
        <f t="shared" si="2405"/>
        <v>0.99339977999999995</v>
      </c>
      <c r="Q4578" s="13">
        <f t="shared" si="2431"/>
        <v>1.5031989795641196</v>
      </c>
      <c r="R4578" s="2">
        <f t="shared" si="2401"/>
        <v>1.5022512400000001</v>
      </c>
      <c r="S4578" s="2">
        <f t="shared" si="2427"/>
        <v>1.5641273600000001</v>
      </c>
      <c r="T4578" s="2">
        <f t="shared" si="2414"/>
        <v>110464.31099627999</v>
      </c>
      <c r="U4578" s="2">
        <f t="shared" si="2415"/>
        <v>6561.0201715505527</v>
      </c>
      <c r="V4578" s="2">
        <f t="shared" si="2416"/>
        <v>29629.415713964616</v>
      </c>
      <c r="W4578" s="2">
        <f t="shared" si="2417"/>
        <v>106814.03970527517</v>
      </c>
      <c r="X4578" s="17">
        <f t="shared" si="2418"/>
        <v>0</v>
      </c>
      <c r="Y4578" s="2">
        <f t="shared" si="2419"/>
        <v>0</v>
      </c>
      <c r="Z4578" s="72">
        <f t="shared" si="2420"/>
        <v>0</v>
      </c>
      <c r="AA4578" s="2">
        <f t="shared" si="2406"/>
        <v>0</v>
      </c>
      <c r="AB4578" s="12">
        <f t="shared" si="2428"/>
        <v>4.6600000000000003E-2</v>
      </c>
      <c r="AC4578" s="17">
        <f t="shared" si="2421"/>
        <v>2</v>
      </c>
      <c r="AD4578" s="17">
        <v>252</v>
      </c>
      <c r="AE4578" s="13">
        <f t="shared" si="2432"/>
        <v>1.0003615480000001</v>
      </c>
      <c r="AF4578" s="2">
        <f t="shared" si="2407"/>
        <v>39.938150710000002</v>
      </c>
      <c r="AG4578" s="2">
        <f t="shared" si="2422"/>
        <v>38.618402420000002</v>
      </c>
      <c r="AH4578" s="3">
        <f t="shared" si="2423"/>
        <v>0</v>
      </c>
      <c r="AI4578" s="4" t="str">
        <f t="shared" ref="AI4578:AI4641" si="2433">AI4577</f>
        <v>A+J=</v>
      </c>
      <c r="AJ4578" s="11">
        <f t="shared" si="2429"/>
        <v>45761</v>
      </c>
      <c r="AQ4578" s="53"/>
      <c r="AR4578" s="53"/>
    </row>
    <row r="4579" spans="1:44" x14ac:dyDescent="0.2">
      <c r="A4579" s="158">
        <f t="shared" si="2424"/>
        <v>45735</v>
      </c>
      <c r="B4579" s="2">
        <f t="shared" si="2408"/>
        <v>106844.0152512005</v>
      </c>
      <c r="C4579" s="2">
        <f t="shared" si="2425"/>
        <v>70623.603819759999</v>
      </c>
      <c r="D4579" s="2">
        <f>SUM(Y4579:Y$4727)</f>
        <v>11630.38816545</v>
      </c>
      <c r="E4579" s="73">
        <f t="shared" si="2409"/>
        <v>58993.215654309999</v>
      </c>
      <c r="F4579" s="88">
        <f t="shared" si="2402"/>
        <v>6455.85</v>
      </c>
      <c r="G4579" s="3">
        <f>IF(AND(N4579=1,N4578&gt;1),VLOOKUP(A4578,[1]Plan1!$BK$81:$BM$259,3),G4578)</f>
        <v>6413.24</v>
      </c>
      <c r="H4579" s="11">
        <f t="shared" si="2403"/>
        <v>45672</v>
      </c>
      <c r="I4579" s="11">
        <f t="shared" si="2404"/>
        <v>45703</v>
      </c>
      <c r="J4579" s="12">
        <f t="shared" si="2410"/>
        <v>-6.6002153085962245E-3</v>
      </c>
      <c r="K4579" s="11">
        <f t="shared" si="2426"/>
        <v>45761</v>
      </c>
      <c r="L4579" s="11">
        <f t="shared" si="2411"/>
        <v>45761</v>
      </c>
      <c r="M4579" s="1">
        <f t="shared" si="2430"/>
        <v>21</v>
      </c>
      <c r="N4579" s="1">
        <f t="shared" si="2412"/>
        <v>3</v>
      </c>
      <c r="O4579" s="2">
        <f t="shared" si="2413"/>
        <v>0.99905443000000005</v>
      </c>
      <c r="P4579" s="13">
        <f t="shared" si="2405"/>
        <v>0.99339977999999995</v>
      </c>
      <c r="Q4579" s="13">
        <f t="shared" si="2431"/>
        <v>1.5031989795641196</v>
      </c>
      <c r="R4579" s="2">
        <f t="shared" si="2401"/>
        <v>1.5017775900000001</v>
      </c>
      <c r="S4579" s="2">
        <f t="shared" si="2427"/>
        <v>1.5641273600000001</v>
      </c>
      <c r="T4579" s="2">
        <f t="shared" si="2414"/>
        <v>110464.31099627999</v>
      </c>
      <c r="U4579" s="2">
        <f t="shared" si="2415"/>
        <v>6561.0201715505527</v>
      </c>
      <c r="V4579" s="2">
        <f t="shared" si="2416"/>
        <v>29601.47357736995</v>
      </c>
      <c r="W4579" s="2">
        <f t="shared" si="2417"/>
        <v>106786.0975686805</v>
      </c>
      <c r="X4579" s="17">
        <f t="shared" si="2418"/>
        <v>0</v>
      </c>
      <c r="Y4579" s="2">
        <f t="shared" si="2419"/>
        <v>0</v>
      </c>
      <c r="Z4579" s="72">
        <f t="shared" si="2420"/>
        <v>0</v>
      </c>
      <c r="AA4579" s="2">
        <f t="shared" si="2406"/>
        <v>0</v>
      </c>
      <c r="AB4579" s="12">
        <f t="shared" si="2428"/>
        <v>4.6600000000000003E-2</v>
      </c>
      <c r="AC4579" s="17">
        <f t="shared" si="2421"/>
        <v>3</v>
      </c>
      <c r="AD4579" s="17">
        <v>252</v>
      </c>
      <c r="AE4579" s="13">
        <f t="shared" si="2432"/>
        <v>1.0005423710000001</v>
      </c>
      <c r="AF4579" s="2">
        <f t="shared" si="2407"/>
        <v>59.912638809999997</v>
      </c>
      <c r="AG4579" s="2">
        <f t="shared" si="2422"/>
        <v>57.91768252</v>
      </c>
      <c r="AH4579" s="3">
        <f t="shared" si="2423"/>
        <v>0</v>
      </c>
      <c r="AI4579" s="4" t="str">
        <f t="shared" si="2433"/>
        <v>A+J=</v>
      </c>
      <c r="AJ4579" s="11">
        <f t="shared" si="2429"/>
        <v>45761</v>
      </c>
      <c r="AQ4579" s="53"/>
      <c r="AR4579" s="53"/>
    </row>
    <row r="4580" spans="1:44" x14ac:dyDescent="0.2">
      <c r="A4580" s="158">
        <f t="shared" si="2424"/>
        <v>45736</v>
      </c>
      <c r="B4580" s="2">
        <f t="shared" si="2408"/>
        <v>106835.37525830034</v>
      </c>
      <c r="C4580" s="2">
        <f t="shared" si="2425"/>
        <v>70623.603819759999</v>
      </c>
      <c r="D4580" s="2">
        <f>SUM(Y4580:Y$4727)</f>
        <v>11630.38816545</v>
      </c>
      <c r="E4580" s="73">
        <f t="shared" si="2409"/>
        <v>58993.215654309999</v>
      </c>
      <c r="F4580" s="88">
        <f t="shared" si="2402"/>
        <v>6455.85</v>
      </c>
      <c r="G4580" s="3">
        <f>IF(AND(N4580=1,N4579&gt;1),VLOOKUP(A4579,[1]Plan1!$BK$81:$BM$259,3),G4579)</f>
        <v>6413.24</v>
      </c>
      <c r="H4580" s="11">
        <f t="shared" si="2403"/>
        <v>45672</v>
      </c>
      <c r="I4580" s="11">
        <f t="shared" si="2404"/>
        <v>45703</v>
      </c>
      <c r="J4580" s="12">
        <f t="shared" si="2410"/>
        <v>-6.6002153085962245E-3</v>
      </c>
      <c r="K4580" s="11">
        <f t="shared" si="2426"/>
        <v>45761</v>
      </c>
      <c r="L4580" s="11">
        <f t="shared" si="2411"/>
        <v>45761</v>
      </c>
      <c r="M4580" s="1">
        <f t="shared" si="2430"/>
        <v>21</v>
      </c>
      <c r="N4580" s="1">
        <f t="shared" si="2412"/>
        <v>4</v>
      </c>
      <c r="O4580" s="2">
        <f t="shared" si="2413"/>
        <v>0.99873944000000003</v>
      </c>
      <c r="P4580" s="13">
        <f t="shared" si="2405"/>
        <v>0.99339977999999995</v>
      </c>
      <c r="Q4580" s="13">
        <f t="shared" si="2431"/>
        <v>1.5031989795641196</v>
      </c>
      <c r="R4580" s="2">
        <f t="shared" si="2401"/>
        <v>1.5013041</v>
      </c>
      <c r="S4580" s="2">
        <f t="shared" si="2427"/>
        <v>1.5641273600000001</v>
      </c>
      <c r="T4580" s="2">
        <f t="shared" si="2414"/>
        <v>110464.31099627999</v>
      </c>
      <c r="U4580" s="2">
        <f t="shared" si="2415"/>
        <v>6561.0201715505527</v>
      </c>
      <c r="V4580" s="2">
        <f t="shared" si="2416"/>
        <v>29573.540879689786</v>
      </c>
      <c r="W4580" s="2">
        <f t="shared" si="2417"/>
        <v>106758.16487100034</v>
      </c>
      <c r="X4580" s="17">
        <f t="shared" si="2418"/>
        <v>0</v>
      </c>
      <c r="Y4580" s="2">
        <f t="shared" si="2419"/>
        <v>0</v>
      </c>
      <c r="Z4580" s="72">
        <f t="shared" si="2420"/>
        <v>0</v>
      </c>
      <c r="AA4580" s="2">
        <f t="shared" si="2406"/>
        <v>0</v>
      </c>
      <c r="AB4580" s="12">
        <f t="shared" si="2428"/>
        <v>4.6600000000000003E-2</v>
      </c>
      <c r="AC4580" s="17">
        <f t="shared" si="2421"/>
        <v>4</v>
      </c>
      <c r="AD4580" s="17">
        <v>252</v>
      </c>
      <c r="AE4580" s="13">
        <f t="shared" si="2432"/>
        <v>1.0007232269999999</v>
      </c>
      <c r="AF4580" s="2">
        <f t="shared" si="2407"/>
        <v>79.890772240000004</v>
      </c>
      <c r="AG4580" s="2">
        <f t="shared" si="2422"/>
        <v>77.210387299999994</v>
      </c>
      <c r="AH4580" s="3">
        <f t="shared" si="2423"/>
        <v>0</v>
      </c>
      <c r="AI4580" s="4" t="str">
        <f t="shared" si="2433"/>
        <v>A+J=</v>
      </c>
      <c r="AJ4580" s="11">
        <f t="shared" si="2429"/>
        <v>45761</v>
      </c>
      <c r="AQ4580" s="53"/>
      <c r="AR4580" s="53"/>
    </row>
    <row r="4581" spans="1:44" x14ac:dyDescent="0.2">
      <c r="A4581" s="158">
        <f t="shared" si="2424"/>
        <v>45737</v>
      </c>
      <c r="B4581" s="2">
        <f t="shared" si="2408"/>
        <v>106826.73743416253</v>
      </c>
      <c r="C4581" s="2">
        <f t="shared" si="2425"/>
        <v>70623.603819759999</v>
      </c>
      <c r="D4581" s="2">
        <f>SUM(Y4581:Y$4727)</f>
        <v>11630.38816545</v>
      </c>
      <c r="E4581" s="73">
        <f t="shared" si="2409"/>
        <v>58993.215654309999</v>
      </c>
      <c r="F4581" s="88">
        <f t="shared" si="2402"/>
        <v>6455.85</v>
      </c>
      <c r="G4581" s="3">
        <f>IF(AND(N4581=1,N4580&gt;1),VLOOKUP(A4580,[1]Plan1!$BK$81:$BM$259,3),G4580)</f>
        <v>6413.24</v>
      </c>
      <c r="H4581" s="11">
        <f t="shared" si="2403"/>
        <v>45672</v>
      </c>
      <c r="I4581" s="11">
        <f t="shared" si="2404"/>
        <v>45703</v>
      </c>
      <c r="J4581" s="12">
        <f t="shared" si="2410"/>
        <v>-6.6002153085962245E-3</v>
      </c>
      <c r="K4581" s="11">
        <f t="shared" si="2426"/>
        <v>45761</v>
      </c>
      <c r="L4581" s="11">
        <f t="shared" si="2411"/>
        <v>45761</v>
      </c>
      <c r="M4581" s="1">
        <f t="shared" si="2430"/>
        <v>21</v>
      </c>
      <c r="N4581" s="1">
        <f t="shared" si="2412"/>
        <v>5</v>
      </c>
      <c r="O4581" s="2">
        <f t="shared" si="2413"/>
        <v>0.99842454999999997</v>
      </c>
      <c r="P4581" s="13">
        <f t="shared" si="2405"/>
        <v>0.99339977999999995</v>
      </c>
      <c r="Q4581" s="13">
        <f t="shared" si="2431"/>
        <v>1.5031989795641196</v>
      </c>
      <c r="R4581" s="2">
        <f t="shared" si="2401"/>
        <v>1.5008307599999999</v>
      </c>
      <c r="S4581" s="2">
        <f t="shared" si="2427"/>
        <v>1.5641273600000001</v>
      </c>
      <c r="T4581" s="2">
        <f t="shared" si="2414"/>
        <v>110464.31099627999</v>
      </c>
      <c r="U4581" s="2">
        <f t="shared" si="2415"/>
        <v>6561.0201715505527</v>
      </c>
      <c r="V4581" s="2">
        <f t="shared" si="2416"/>
        <v>29545.617030991969</v>
      </c>
      <c r="W4581" s="2">
        <f t="shared" si="2417"/>
        <v>106730.24102230252</v>
      </c>
      <c r="X4581" s="17">
        <f t="shared" si="2418"/>
        <v>0</v>
      </c>
      <c r="Y4581" s="2">
        <f t="shared" si="2419"/>
        <v>0</v>
      </c>
      <c r="Z4581" s="72">
        <f t="shared" si="2420"/>
        <v>0</v>
      </c>
      <c r="AA4581" s="2">
        <f t="shared" si="2406"/>
        <v>0</v>
      </c>
      <c r="AB4581" s="12">
        <f t="shared" si="2428"/>
        <v>4.6600000000000003E-2</v>
      </c>
      <c r="AC4581" s="17">
        <f t="shared" si="2421"/>
        <v>5</v>
      </c>
      <c r="AD4581" s="17">
        <v>252</v>
      </c>
      <c r="AE4581" s="13">
        <f t="shared" si="2432"/>
        <v>1.000904115</v>
      </c>
      <c r="AF4581" s="2">
        <f t="shared" si="2407"/>
        <v>99.872440530000006</v>
      </c>
      <c r="AG4581" s="2">
        <f t="shared" si="2422"/>
        <v>96.496411859999995</v>
      </c>
      <c r="AH4581" s="3">
        <f t="shared" si="2423"/>
        <v>0</v>
      </c>
      <c r="AI4581" s="4" t="str">
        <f t="shared" si="2433"/>
        <v>A+J=</v>
      </c>
      <c r="AJ4581" s="11">
        <f t="shared" si="2429"/>
        <v>45761</v>
      </c>
      <c r="AQ4581" s="53"/>
      <c r="AR4581" s="53"/>
    </row>
    <row r="4582" spans="1:44" x14ac:dyDescent="0.2">
      <c r="A4582" s="158">
        <f t="shared" si="2424"/>
        <v>45738</v>
      </c>
      <c r="B4582" s="2">
        <f t="shared" si="2408"/>
        <v>106818.10188759706</v>
      </c>
      <c r="C4582" s="2">
        <f t="shared" si="2425"/>
        <v>70623.603819759999</v>
      </c>
      <c r="D4582" s="2">
        <f>SUM(Y4582:Y$4727)</f>
        <v>11630.38816545</v>
      </c>
      <c r="E4582" s="73">
        <f t="shared" si="2409"/>
        <v>58993.215654309999</v>
      </c>
      <c r="F4582" s="88">
        <f t="shared" si="2402"/>
        <v>6455.85</v>
      </c>
      <c r="G4582" s="3">
        <f>IF(AND(N4582=1,N4581&gt;1),VLOOKUP(A4581,[1]Plan1!$BK$81:$BM$259,3),G4581)</f>
        <v>6413.24</v>
      </c>
      <c r="H4582" s="11">
        <f t="shared" si="2403"/>
        <v>45672</v>
      </c>
      <c r="I4582" s="11">
        <f t="shared" si="2404"/>
        <v>45703</v>
      </c>
      <c r="J4582" s="12">
        <f t="shared" si="2410"/>
        <v>-6.6002153085962245E-3</v>
      </c>
      <c r="K4582" s="11">
        <f t="shared" si="2426"/>
        <v>45761</v>
      </c>
      <c r="L4582" s="11">
        <f t="shared" si="2411"/>
        <v>45761</v>
      </c>
      <c r="M4582" s="1">
        <f t="shared" si="2430"/>
        <v>21</v>
      </c>
      <c r="N4582" s="1">
        <f t="shared" si="2412"/>
        <v>6</v>
      </c>
      <c r="O4582" s="2">
        <f t="shared" si="2413"/>
        <v>0.99810975999999996</v>
      </c>
      <c r="P4582" s="13">
        <f t="shared" si="2405"/>
        <v>0.99339977999999995</v>
      </c>
      <c r="Q4582" s="13">
        <f t="shared" si="2431"/>
        <v>1.5031989795641196</v>
      </c>
      <c r="R4582" s="2">
        <f t="shared" si="2401"/>
        <v>1.50035757</v>
      </c>
      <c r="S4582" s="2">
        <f t="shared" si="2427"/>
        <v>1.5641273600000001</v>
      </c>
      <c r="T4582" s="2">
        <f t="shared" si="2414"/>
        <v>110464.31099627999</v>
      </c>
      <c r="U4582" s="2">
        <f t="shared" si="2415"/>
        <v>6561.0201715505527</v>
      </c>
      <c r="V4582" s="2">
        <f t="shared" si="2416"/>
        <v>29517.702031276513</v>
      </c>
      <c r="W4582" s="2">
        <f t="shared" si="2417"/>
        <v>106702.32602258706</v>
      </c>
      <c r="X4582" s="17">
        <f t="shared" si="2418"/>
        <v>0</v>
      </c>
      <c r="Y4582" s="2">
        <f t="shared" si="2419"/>
        <v>0</v>
      </c>
      <c r="Z4582" s="72">
        <f t="shared" si="2420"/>
        <v>0</v>
      </c>
      <c r="AA4582" s="2">
        <f t="shared" si="2406"/>
        <v>0</v>
      </c>
      <c r="AB4582" s="12">
        <f t="shared" si="2428"/>
        <v>4.6600000000000003E-2</v>
      </c>
      <c r="AC4582" s="17">
        <f t="shared" si="2421"/>
        <v>6</v>
      </c>
      <c r="AD4582" s="17">
        <v>252</v>
      </c>
      <c r="AE4582" s="13">
        <f t="shared" si="2432"/>
        <v>1.0010850360000001</v>
      </c>
      <c r="AF4582" s="2">
        <f t="shared" si="2407"/>
        <v>119.85775414</v>
      </c>
      <c r="AG4582" s="2">
        <f t="shared" si="2422"/>
        <v>115.77586501</v>
      </c>
      <c r="AH4582" s="3">
        <f t="shared" si="2423"/>
        <v>0</v>
      </c>
      <c r="AI4582" s="4" t="str">
        <f t="shared" si="2433"/>
        <v>A+J=</v>
      </c>
      <c r="AJ4582" s="11">
        <f t="shared" si="2429"/>
        <v>45761</v>
      </c>
      <c r="AQ4582" s="53"/>
      <c r="AR4582" s="53"/>
    </row>
    <row r="4583" spans="1:44" x14ac:dyDescent="0.2">
      <c r="A4583" s="158">
        <f t="shared" si="2424"/>
        <v>45739</v>
      </c>
      <c r="B4583" s="2">
        <f t="shared" si="2408"/>
        <v>106818.10188759706</v>
      </c>
      <c r="C4583" s="2">
        <f t="shared" si="2425"/>
        <v>70623.603819759999</v>
      </c>
      <c r="D4583" s="2">
        <f>SUM(Y4583:Y$4727)</f>
        <v>11630.38816545</v>
      </c>
      <c r="E4583" s="73">
        <f t="shared" si="2409"/>
        <v>58993.215654309999</v>
      </c>
      <c r="F4583" s="88">
        <f t="shared" si="2402"/>
        <v>6455.85</v>
      </c>
      <c r="G4583" s="3">
        <f>IF(AND(N4583=1,N4582&gt;1),VLOOKUP(A4582,[1]Plan1!$BK$81:$BM$259,3),G4582)</f>
        <v>6413.24</v>
      </c>
      <c r="H4583" s="11">
        <f t="shared" si="2403"/>
        <v>45672</v>
      </c>
      <c r="I4583" s="11">
        <f t="shared" si="2404"/>
        <v>45703</v>
      </c>
      <c r="J4583" s="12">
        <f t="shared" si="2410"/>
        <v>-6.6002153085962245E-3</v>
      </c>
      <c r="K4583" s="11">
        <f t="shared" si="2426"/>
        <v>45761</v>
      </c>
      <c r="L4583" s="11">
        <f t="shared" si="2411"/>
        <v>45761</v>
      </c>
      <c r="M4583" s="1">
        <f t="shared" si="2430"/>
        <v>21</v>
      </c>
      <c r="N4583" s="1">
        <f t="shared" si="2412"/>
        <v>6</v>
      </c>
      <c r="O4583" s="2">
        <f t="shared" si="2413"/>
        <v>0.99810975999999996</v>
      </c>
      <c r="P4583" s="13">
        <f t="shared" si="2405"/>
        <v>0.99339977999999995</v>
      </c>
      <c r="Q4583" s="13">
        <f t="shared" si="2431"/>
        <v>1.5031989795641196</v>
      </c>
      <c r="R4583" s="2">
        <f t="shared" si="2401"/>
        <v>1.50035757</v>
      </c>
      <c r="S4583" s="2">
        <f t="shared" si="2427"/>
        <v>1.5641273600000001</v>
      </c>
      <c r="T4583" s="2">
        <f t="shared" si="2414"/>
        <v>110464.31099627999</v>
      </c>
      <c r="U4583" s="2">
        <f t="shared" si="2415"/>
        <v>6561.0201715505527</v>
      </c>
      <c r="V4583" s="2">
        <f t="shared" si="2416"/>
        <v>29517.702031276513</v>
      </c>
      <c r="W4583" s="2">
        <f t="shared" si="2417"/>
        <v>106702.32602258706</v>
      </c>
      <c r="X4583" s="17">
        <f t="shared" si="2418"/>
        <v>0</v>
      </c>
      <c r="Y4583" s="2">
        <f t="shared" si="2419"/>
        <v>0</v>
      </c>
      <c r="Z4583" s="72">
        <f t="shared" si="2420"/>
        <v>0</v>
      </c>
      <c r="AA4583" s="2">
        <f t="shared" si="2406"/>
        <v>0</v>
      </c>
      <c r="AB4583" s="12">
        <f t="shared" si="2428"/>
        <v>4.6600000000000003E-2</v>
      </c>
      <c r="AC4583" s="17">
        <f t="shared" si="2421"/>
        <v>6</v>
      </c>
      <c r="AD4583" s="17">
        <v>252</v>
      </c>
      <c r="AE4583" s="13">
        <f t="shared" si="2432"/>
        <v>1.0010850360000001</v>
      </c>
      <c r="AF4583" s="2">
        <f t="shared" si="2407"/>
        <v>119.85775414</v>
      </c>
      <c r="AG4583" s="2">
        <f t="shared" si="2422"/>
        <v>115.77586501</v>
      </c>
      <c r="AH4583" s="3">
        <f t="shared" si="2423"/>
        <v>0</v>
      </c>
      <c r="AI4583" s="4" t="str">
        <f t="shared" si="2433"/>
        <v>A+J=</v>
      </c>
      <c r="AJ4583" s="11">
        <f t="shared" si="2429"/>
        <v>45761</v>
      </c>
      <c r="AQ4583" s="53"/>
      <c r="AR4583" s="53"/>
    </row>
    <row r="4584" spans="1:44" x14ac:dyDescent="0.2">
      <c r="A4584" s="158">
        <f t="shared" si="2424"/>
        <v>45740</v>
      </c>
      <c r="B4584" s="2">
        <f t="shared" si="2408"/>
        <v>106818.10188759706</v>
      </c>
      <c r="C4584" s="2">
        <f t="shared" si="2425"/>
        <v>70623.603819759999</v>
      </c>
      <c r="D4584" s="2">
        <f>SUM(Y4584:Y$4727)</f>
        <v>11630.38816545</v>
      </c>
      <c r="E4584" s="73">
        <f t="shared" si="2409"/>
        <v>58993.215654309999</v>
      </c>
      <c r="F4584" s="88">
        <f t="shared" si="2402"/>
        <v>6455.85</v>
      </c>
      <c r="G4584" s="3">
        <f>IF(AND(N4584=1,N4583&gt;1),VLOOKUP(A4583,[1]Plan1!$BK$81:$BM$259,3),G4583)</f>
        <v>6413.24</v>
      </c>
      <c r="H4584" s="11">
        <f t="shared" si="2403"/>
        <v>45672</v>
      </c>
      <c r="I4584" s="11">
        <f t="shared" si="2404"/>
        <v>45703</v>
      </c>
      <c r="J4584" s="12">
        <f t="shared" si="2410"/>
        <v>-6.6002153085962245E-3</v>
      </c>
      <c r="K4584" s="11">
        <f t="shared" si="2426"/>
        <v>45761</v>
      </c>
      <c r="L4584" s="11">
        <f t="shared" si="2411"/>
        <v>45761</v>
      </c>
      <c r="M4584" s="1">
        <f t="shared" si="2430"/>
        <v>21</v>
      </c>
      <c r="N4584" s="1">
        <f t="shared" si="2412"/>
        <v>6</v>
      </c>
      <c r="O4584" s="2">
        <f t="shared" si="2413"/>
        <v>0.99810975999999996</v>
      </c>
      <c r="P4584" s="13">
        <f t="shared" si="2405"/>
        <v>0.99339977999999995</v>
      </c>
      <c r="Q4584" s="13">
        <f t="shared" si="2431"/>
        <v>1.5031989795641196</v>
      </c>
      <c r="R4584" s="2">
        <f t="shared" si="2401"/>
        <v>1.50035757</v>
      </c>
      <c r="S4584" s="2">
        <f t="shared" si="2427"/>
        <v>1.5641273600000001</v>
      </c>
      <c r="T4584" s="2">
        <f t="shared" si="2414"/>
        <v>110464.31099627999</v>
      </c>
      <c r="U4584" s="2">
        <f t="shared" si="2415"/>
        <v>6561.0201715505527</v>
      </c>
      <c r="V4584" s="2">
        <f t="shared" si="2416"/>
        <v>29517.702031276513</v>
      </c>
      <c r="W4584" s="2">
        <f t="shared" si="2417"/>
        <v>106702.32602258706</v>
      </c>
      <c r="X4584" s="17">
        <f t="shared" si="2418"/>
        <v>0</v>
      </c>
      <c r="Y4584" s="2">
        <f t="shared" si="2419"/>
        <v>0</v>
      </c>
      <c r="Z4584" s="72">
        <f t="shared" si="2420"/>
        <v>0</v>
      </c>
      <c r="AA4584" s="2">
        <f t="shared" si="2406"/>
        <v>0</v>
      </c>
      <c r="AB4584" s="12">
        <f t="shared" si="2428"/>
        <v>4.6600000000000003E-2</v>
      </c>
      <c r="AC4584" s="17">
        <f t="shared" si="2421"/>
        <v>6</v>
      </c>
      <c r="AD4584" s="17">
        <v>252</v>
      </c>
      <c r="AE4584" s="13">
        <f t="shared" si="2432"/>
        <v>1.0010850360000001</v>
      </c>
      <c r="AF4584" s="2">
        <f t="shared" si="2407"/>
        <v>119.85775414</v>
      </c>
      <c r="AG4584" s="2">
        <f t="shared" si="2422"/>
        <v>115.77586501</v>
      </c>
      <c r="AH4584" s="3">
        <f t="shared" si="2423"/>
        <v>0</v>
      </c>
      <c r="AI4584" s="4" t="str">
        <f t="shared" si="2433"/>
        <v>A+J=</v>
      </c>
      <c r="AJ4584" s="11">
        <f t="shared" si="2429"/>
        <v>45761</v>
      </c>
      <c r="AQ4584" s="53"/>
      <c r="AR4584" s="53"/>
    </row>
    <row r="4585" spans="1:44" x14ac:dyDescent="0.2">
      <c r="A4585" s="158">
        <f t="shared" si="2424"/>
        <v>45741</v>
      </c>
      <c r="B4585" s="2">
        <f t="shared" si="2408"/>
        <v>106809.46862066396</v>
      </c>
      <c r="C4585" s="2">
        <f t="shared" si="2425"/>
        <v>70623.603819759999</v>
      </c>
      <c r="D4585" s="2">
        <f>SUM(Y4585:Y$4727)</f>
        <v>11630.38816545</v>
      </c>
      <c r="E4585" s="73">
        <f t="shared" si="2409"/>
        <v>58993.215654309999</v>
      </c>
      <c r="F4585" s="88">
        <f t="shared" si="2402"/>
        <v>6455.85</v>
      </c>
      <c r="G4585" s="3">
        <f>IF(AND(N4585=1,N4584&gt;1),VLOOKUP(A4584,[1]Plan1!$BK$81:$BM$259,3),G4584)</f>
        <v>6413.24</v>
      </c>
      <c r="H4585" s="11">
        <f t="shared" si="2403"/>
        <v>45672</v>
      </c>
      <c r="I4585" s="11">
        <f t="shared" si="2404"/>
        <v>45703</v>
      </c>
      <c r="J4585" s="12">
        <f t="shared" si="2410"/>
        <v>-6.6002153085962245E-3</v>
      </c>
      <c r="K4585" s="11">
        <f t="shared" si="2426"/>
        <v>45761</v>
      </c>
      <c r="L4585" s="11">
        <f t="shared" si="2411"/>
        <v>45761</v>
      </c>
      <c r="M4585" s="1">
        <f t="shared" si="2430"/>
        <v>21</v>
      </c>
      <c r="N4585" s="1">
        <f t="shared" si="2412"/>
        <v>7</v>
      </c>
      <c r="O4585" s="2">
        <f t="shared" si="2413"/>
        <v>0.99779507000000001</v>
      </c>
      <c r="P4585" s="13">
        <f t="shared" si="2405"/>
        <v>0.99339977999999995</v>
      </c>
      <c r="Q4585" s="13">
        <f t="shared" si="2431"/>
        <v>1.5031989795641196</v>
      </c>
      <c r="R4585" s="2">
        <f t="shared" ref="R4585:R4648" si="2434">TRUNC(TRUNC((O4585*Q4585),15),8)</f>
        <v>1.4998845300000001</v>
      </c>
      <c r="S4585" s="2">
        <f t="shared" si="2427"/>
        <v>1.5641273600000001</v>
      </c>
      <c r="T4585" s="2">
        <f t="shared" si="2414"/>
        <v>110464.31099627999</v>
      </c>
      <c r="U4585" s="2">
        <f t="shared" si="2415"/>
        <v>6561.0201715505527</v>
      </c>
      <c r="V4585" s="2">
        <f t="shared" si="2416"/>
        <v>29489.795880543403</v>
      </c>
      <c r="W4585" s="2">
        <f t="shared" si="2417"/>
        <v>106674.41987185396</v>
      </c>
      <c r="X4585" s="17">
        <f t="shared" si="2418"/>
        <v>0</v>
      </c>
      <c r="Y4585" s="2">
        <f t="shared" si="2419"/>
        <v>0</v>
      </c>
      <c r="Z4585" s="72">
        <f t="shared" si="2420"/>
        <v>0</v>
      </c>
      <c r="AA4585" s="2">
        <f t="shared" si="2406"/>
        <v>0</v>
      </c>
      <c r="AB4585" s="12">
        <f t="shared" si="2428"/>
        <v>4.6600000000000003E-2</v>
      </c>
      <c r="AC4585" s="17">
        <f t="shared" si="2421"/>
        <v>7</v>
      </c>
      <c r="AD4585" s="17">
        <v>252</v>
      </c>
      <c r="AE4585" s="13">
        <f t="shared" si="2432"/>
        <v>1.0012659900000001</v>
      </c>
      <c r="AF4585" s="2">
        <f t="shared" si="2407"/>
        <v>139.84671306999999</v>
      </c>
      <c r="AG4585" s="2">
        <f t="shared" si="2422"/>
        <v>135.04874881000001</v>
      </c>
      <c r="AH4585" s="3">
        <f t="shared" si="2423"/>
        <v>0</v>
      </c>
      <c r="AI4585" s="4" t="str">
        <f t="shared" si="2433"/>
        <v>A+J=</v>
      </c>
      <c r="AJ4585" s="11">
        <f t="shared" si="2429"/>
        <v>45761</v>
      </c>
      <c r="AQ4585" s="53"/>
      <c r="AR4585" s="53"/>
    </row>
    <row r="4586" spans="1:44" x14ac:dyDescent="0.2">
      <c r="A4586" s="158">
        <f t="shared" si="2424"/>
        <v>45742</v>
      </c>
      <c r="B4586" s="2">
        <f t="shared" si="2408"/>
        <v>106800.83634716886</v>
      </c>
      <c r="C4586" s="2">
        <f t="shared" si="2425"/>
        <v>70623.603819759999</v>
      </c>
      <c r="D4586" s="2">
        <f>SUM(Y4586:Y$4727)</f>
        <v>11630.38816545</v>
      </c>
      <c r="E4586" s="73">
        <f t="shared" si="2409"/>
        <v>58993.215654309999</v>
      </c>
      <c r="F4586" s="88">
        <f t="shared" ref="F4586:F4649" si="2435">IF(G4586=G4585,F4585,G4585)</f>
        <v>6455.85</v>
      </c>
      <c r="G4586" s="3">
        <f>IF(AND(N4586=1,N4585&gt;1),VLOOKUP(A4585,[1]Plan1!$BK$81:$BM$259,3),G4585)</f>
        <v>6413.24</v>
      </c>
      <c r="H4586" s="11">
        <f t="shared" ref="H4586:H4649" si="2436">EDATE(I4586,-1)</f>
        <v>45672</v>
      </c>
      <c r="I4586" s="11">
        <f t="shared" ref="I4586:I4649" si="2437">IF(X4585&gt;0,EDATE(A4586,-1),+I4585)</f>
        <v>45703</v>
      </c>
      <c r="J4586" s="12">
        <f t="shared" si="2410"/>
        <v>-6.6002153085962245E-3</v>
      </c>
      <c r="K4586" s="11">
        <f t="shared" si="2426"/>
        <v>45761</v>
      </c>
      <c r="L4586" s="11">
        <f t="shared" si="2411"/>
        <v>45761</v>
      </c>
      <c r="M4586" s="1">
        <f t="shared" si="2430"/>
        <v>21</v>
      </c>
      <c r="N4586" s="1">
        <f t="shared" si="2412"/>
        <v>8</v>
      </c>
      <c r="O4586" s="2">
        <f t="shared" si="2413"/>
        <v>0.99748046999999995</v>
      </c>
      <c r="P4586" s="13">
        <f t="shared" ref="P4586:P4649" si="2438">IF(L4586&gt;L4585,O4585,P4585)</f>
        <v>0.99339977999999995</v>
      </c>
      <c r="Q4586" s="13">
        <f t="shared" si="2431"/>
        <v>1.5031989795641196</v>
      </c>
      <c r="R4586" s="2">
        <f t="shared" si="2434"/>
        <v>1.4994116200000001</v>
      </c>
      <c r="S4586" s="2">
        <f t="shared" si="2427"/>
        <v>1.5641273600000001</v>
      </c>
      <c r="T4586" s="2">
        <f t="shared" si="2414"/>
        <v>110464.31099627999</v>
      </c>
      <c r="U4586" s="2">
        <f t="shared" si="2415"/>
        <v>6561.0201715505527</v>
      </c>
      <c r="V4586" s="2">
        <f t="shared" si="2416"/>
        <v>29461.897398928319</v>
      </c>
      <c r="W4586" s="2">
        <f t="shared" si="2417"/>
        <v>106646.52139023886</v>
      </c>
      <c r="X4586" s="17">
        <f t="shared" si="2418"/>
        <v>0</v>
      </c>
      <c r="Y4586" s="2">
        <f t="shared" si="2419"/>
        <v>0</v>
      </c>
      <c r="Z4586" s="72">
        <f t="shared" si="2420"/>
        <v>0</v>
      </c>
      <c r="AA4586" s="2">
        <f t="shared" si="2406"/>
        <v>0</v>
      </c>
      <c r="AB4586" s="12">
        <f t="shared" si="2428"/>
        <v>4.6600000000000003E-2</v>
      </c>
      <c r="AC4586" s="17">
        <f t="shared" si="2421"/>
        <v>8</v>
      </c>
      <c r="AD4586" s="17">
        <v>252</v>
      </c>
      <c r="AE4586" s="13">
        <f t="shared" si="2432"/>
        <v>1.001446976</v>
      </c>
      <c r="AF4586" s="2">
        <f t="shared" si="2407"/>
        <v>159.83920685999999</v>
      </c>
      <c r="AG4586" s="2">
        <f t="shared" si="2422"/>
        <v>154.31495692999999</v>
      </c>
      <c r="AH4586" s="3">
        <f t="shared" si="2423"/>
        <v>0</v>
      </c>
      <c r="AI4586" s="4" t="str">
        <f t="shared" si="2433"/>
        <v>A+J=</v>
      </c>
      <c r="AJ4586" s="11">
        <f t="shared" si="2429"/>
        <v>45761</v>
      </c>
      <c r="AQ4586" s="53"/>
      <c r="AR4586" s="53"/>
    </row>
    <row r="4587" spans="1:44" x14ac:dyDescent="0.2">
      <c r="A4587" s="158">
        <f t="shared" si="2424"/>
        <v>45743</v>
      </c>
      <c r="B4587" s="2">
        <f t="shared" si="2408"/>
        <v>106792.20764541045</v>
      </c>
      <c r="C4587" s="2">
        <f t="shared" si="2425"/>
        <v>70623.603819759999</v>
      </c>
      <c r="D4587" s="2">
        <f>SUM(Y4587:Y$4727)</f>
        <v>11630.38816545</v>
      </c>
      <c r="E4587" s="73">
        <f t="shared" si="2409"/>
        <v>58993.215654309999</v>
      </c>
      <c r="F4587" s="88">
        <f t="shared" si="2435"/>
        <v>6455.85</v>
      </c>
      <c r="G4587" s="3">
        <f>IF(AND(N4587=1,N4586&gt;1),VLOOKUP(A4586,[1]Plan1!$BK$81:$BM$259,3),G4586)</f>
        <v>6413.24</v>
      </c>
      <c r="H4587" s="11">
        <f t="shared" si="2436"/>
        <v>45672</v>
      </c>
      <c r="I4587" s="11">
        <f t="shared" si="2437"/>
        <v>45703</v>
      </c>
      <c r="J4587" s="12">
        <f t="shared" si="2410"/>
        <v>-6.6002153085962245E-3</v>
      </c>
      <c r="K4587" s="11">
        <f t="shared" si="2426"/>
        <v>45761</v>
      </c>
      <c r="L4587" s="11">
        <f t="shared" si="2411"/>
        <v>45761</v>
      </c>
      <c r="M4587" s="1">
        <f t="shared" si="2430"/>
        <v>21</v>
      </c>
      <c r="N4587" s="1">
        <f t="shared" si="2412"/>
        <v>9</v>
      </c>
      <c r="O4587" s="2">
        <f t="shared" si="2413"/>
        <v>0.99716598000000001</v>
      </c>
      <c r="P4587" s="13">
        <f t="shared" si="2438"/>
        <v>0.99339977999999995</v>
      </c>
      <c r="Q4587" s="13">
        <f t="shared" si="2431"/>
        <v>1.5031989795641196</v>
      </c>
      <c r="R4587" s="2">
        <f t="shared" si="2434"/>
        <v>1.4989388800000001</v>
      </c>
      <c r="S4587" s="2">
        <f t="shared" si="2427"/>
        <v>1.5641273600000001</v>
      </c>
      <c r="T4587" s="2">
        <f t="shared" si="2414"/>
        <v>110464.31099627999</v>
      </c>
      <c r="U4587" s="2">
        <f t="shared" si="2415"/>
        <v>6561.0201715505527</v>
      </c>
      <c r="V4587" s="2">
        <f t="shared" si="2416"/>
        <v>29434.008946159902</v>
      </c>
      <c r="W4587" s="2">
        <f t="shared" si="2417"/>
        <v>106618.63293747045</v>
      </c>
      <c r="X4587" s="17">
        <f t="shared" si="2418"/>
        <v>0</v>
      </c>
      <c r="Y4587" s="2">
        <f t="shared" si="2419"/>
        <v>0</v>
      </c>
      <c r="Z4587" s="72">
        <f t="shared" si="2420"/>
        <v>0</v>
      </c>
      <c r="AA4587" s="2">
        <f t="shared" si="2406"/>
        <v>0</v>
      </c>
      <c r="AB4587" s="12">
        <f t="shared" si="2428"/>
        <v>4.6600000000000003E-2</v>
      </c>
      <c r="AC4587" s="17">
        <f t="shared" si="2421"/>
        <v>9</v>
      </c>
      <c r="AD4587" s="17">
        <v>252</v>
      </c>
      <c r="AE4587" s="13">
        <f t="shared" si="2432"/>
        <v>1.0016279960000001</v>
      </c>
      <c r="AF4587" s="2">
        <f t="shared" si="2407"/>
        <v>179.83545644</v>
      </c>
      <c r="AG4587" s="2">
        <f t="shared" si="2422"/>
        <v>173.57470794</v>
      </c>
      <c r="AH4587" s="3">
        <f t="shared" si="2423"/>
        <v>0</v>
      </c>
      <c r="AI4587" s="4" t="str">
        <f t="shared" si="2433"/>
        <v>A+J=</v>
      </c>
      <c r="AJ4587" s="11">
        <f t="shared" si="2429"/>
        <v>45761</v>
      </c>
      <c r="AQ4587" s="53"/>
      <c r="AR4587" s="53"/>
    </row>
    <row r="4588" spans="1:44" x14ac:dyDescent="0.2">
      <c r="A4588" s="158">
        <f t="shared" si="2424"/>
        <v>45744</v>
      </c>
      <c r="B4588" s="2">
        <f t="shared" si="2408"/>
        <v>106783.57994082007</v>
      </c>
      <c r="C4588" s="2">
        <f t="shared" si="2425"/>
        <v>70623.603819759999</v>
      </c>
      <c r="D4588" s="2">
        <f>SUM(Y4588:Y$4727)</f>
        <v>11630.38816545</v>
      </c>
      <c r="E4588" s="73">
        <f t="shared" si="2409"/>
        <v>58993.215654309999</v>
      </c>
      <c r="F4588" s="88">
        <f t="shared" si="2435"/>
        <v>6455.85</v>
      </c>
      <c r="G4588" s="3">
        <f>IF(AND(N4588=1,N4587&gt;1),VLOOKUP(A4587,[1]Plan1!$BK$81:$BM$259,3),G4587)</f>
        <v>6413.24</v>
      </c>
      <c r="H4588" s="11">
        <f t="shared" si="2436"/>
        <v>45672</v>
      </c>
      <c r="I4588" s="11">
        <f t="shared" si="2437"/>
        <v>45703</v>
      </c>
      <c r="J4588" s="12">
        <f t="shared" si="2410"/>
        <v>-6.6002153085962245E-3</v>
      </c>
      <c r="K4588" s="11">
        <f t="shared" si="2426"/>
        <v>45761</v>
      </c>
      <c r="L4588" s="11">
        <f t="shared" si="2411"/>
        <v>45761</v>
      </c>
      <c r="M4588" s="1">
        <f t="shared" si="2430"/>
        <v>21</v>
      </c>
      <c r="N4588" s="1">
        <f t="shared" si="2412"/>
        <v>10</v>
      </c>
      <c r="O4588" s="2">
        <f t="shared" si="2413"/>
        <v>0.99685157999999996</v>
      </c>
      <c r="P4588" s="13">
        <f t="shared" si="2438"/>
        <v>0.99339977999999995</v>
      </c>
      <c r="Q4588" s="13">
        <f t="shared" si="2431"/>
        <v>1.5031989795641196</v>
      </c>
      <c r="R4588" s="2">
        <f t="shared" si="2434"/>
        <v>1.49846627</v>
      </c>
      <c r="S4588" s="2">
        <f t="shared" si="2427"/>
        <v>1.5641273600000001</v>
      </c>
      <c r="T4588" s="2">
        <f t="shared" si="2414"/>
        <v>110464.31099627999</v>
      </c>
      <c r="U4588" s="2">
        <f t="shared" si="2415"/>
        <v>6561.0201715505527</v>
      </c>
      <c r="V4588" s="2">
        <f t="shared" si="2416"/>
        <v>29406.128162509514</v>
      </c>
      <c r="W4588" s="2">
        <f t="shared" si="2417"/>
        <v>106590.75215382007</v>
      </c>
      <c r="X4588" s="17">
        <f t="shared" si="2418"/>
        <v>0</v>
      </c>
      <c r="Y4588" s="2">
        <f t="shared" si="2419"/>
        <v>0</v>
      </c>
      <c r="Z4588" s="72">
        <f t="shared" si="2420"/>
        <v>0</v>
      </c>
      <c r="AA4588" s="2">
        <f t="shared" si="2406"/>
        <v>0</v>
      </c>
      <c r="AB4588" s="12">
        <f t="shared" si="2428"/>
        <v>4.6600000000000003E-2</v>
      </c>
      <c r="AC4588" s="17">
        <f t="shared" si="2421"/>
        <v>10</v>
      </c>
      <c r="AD4588" s="17">
        <v>252</v>
      </c>
      <c r="AE4588" s="13">
        <f t="shared" si="2432"/>
        <v>1.0018090479999999</v>
      </c>
      <c r="AF4588" s="2">
        <f t="shared" si="2407"/>
        <v>199.83524087000001</v>
      </c>
      <c r="AG4588" s="2">
        <f t="shared" si="2422"/>
        <v>192.827787</v>
      </c>
      <c r="AH4588" s="3">
        <f t="shared" si="2423"/>
        <v>0</v>
      </c>
      <c r="AI4588" s="4" t="str">
        <f t="shared" si="2433"/>
        <v>A+J=</v>
      </c>
      <c r="AJ4588" s="11">
        <f t="shared" si="2429"/>
        <v>45761</v>
      </c>
      <c r="AQ4588" s="53"/>
      <c r="AR4588" s="53"/>
    </row>
    <row r="4589" spans="1:44" x14ac:dyDescent="0.2">
      <c r="A4589" s="158">
        <f t="shared" si="2424"/>
        <v>45745</v>
      </c>
      <c r="B4589" s="2">
        <f t="shared" si="2408"/>
        <v>106774.95559929634</v>
      </c>
      <c r="C4589" s="2">
        <f t="shared" si="2425"/>
        <v>70623.603819759999</v>
      </c>
      <c r="D4589" s="2">
        <f>SUM(Y4589:Y$4727)</f>
        <v>11630.38816545</v>
      </c>
      <c r="E4589" s="73">
        <f t="shared" si="2409"/>
        <v>58993.215654309999</v>
      </c>
      <c r="F4589" s="88">
        <f t="shared" si="2435"/>
        <v>6455.85</v>
      </c>
      <c r="G4589" s="3">
        <f>IF(AND(N4589=1,N4588&gt;1),VLOOKUP(A4588,[1]Plan1!$BK$81:$BM$259,3),G4588)</f>
        <v>6413.24</v>
      </c>
      <c r="H4589" s="11">
        <f t="shared" si="2436"/>
        <v>45672</v>
      </c>
      <c r="I4589" s="11">
        <f t="shared" si="2437"/>
        <v>45703</v>
      </c>
      <c r="J4589" s="12">
        <f t="shared" si="2410"/>
        <v>-6.6002153085962245E-3</v>
      </c>
      <c r="K4589" s="11">
        <f t="shared" si="2426"/>
        <v>45761</v>
      </c>
      <c r="L4589" s="11">
        <f t="shared" si="2411"/>
        <v>45761</v>
      </c>
      <c r="M4589" s="1">
        <f t="shared" si="2430"/>
        <v>21</v>
      </c>
      <c r="N4589" s="1">
        <f t="shared" si="2412"/>
        <v>11</v>
      </c>
      <c r="O4589" s="2">
        <f t="shared" si="2413"/>
        <v>0.99653729000000002</v>
      </c>
      <c r="P4589" s="13">
        <f t="shared" si="2438"/>
        <v>0.99339977999999995</v>
      </c>
      <c r="Q4589" s="13">
        <f t="shared" si="2431"/>
        <v>1.5031989795641196</v>
      </c>
      <c r="R4589" s="2">
        <f t="shared" si="2434"/>
        <v>1.49799383</v>
      </c>
      <c r="S4589" s="2">
        <f t="shared" si="2427"/>
        <v>1.5641273600000001</v>
      </c>
      <c r="T4589" s="2">
        <f t="shared" si="2414"/>
        <v>110464.31099627999</v>
      </c>
      <c r="U4589" s="2">
        <f t="shared" si="2415"/>
        <v>6561.0201715505527</v>
      </c>
      <c r="V4589" s="2">
        <f t="shared" si="2416"/>
        <v>29378.257407705791</v>
      </c>
      <c r="W4589" s="2">
        <f t="shared" si="2417"/>
        <v>106562.88139901635</v>
      </c>
      <c r="X4589" s="17">
        <f t="shared" si="2418"/>
        <v>0</v>
      </c>
      <c r="Y4589" s="2">
        <f t="shared" si="2419"/>
        <v>0</v>
      </c>
      <c r="Z4589" s="72">
        <f t="shared" si="2420"/>
        <v>0</v>
      </c>
      <c r="AA4589" s="2">
        <f t="shared" si="2406"/>
        <v>0</v>
      </c>
      <c r="AB4589" s="12">
        <f t="shared" si="2428"/>
        <v>4.6600000000000003E-2</v>
      </c>
      <c r="AC4589" s="17">
        <f t="shared" si="2421"/>
        <v>11</v>
      </c>
      <c r="AD4589" s="17">
        <v>252</v>
      </c>
      <c r="AE4589" s="13">
        <f t="shared" si="2432"/>
        <v>1.001990132</v>
      </c>
      <c r="AF4589" s="2">
        <f t="shared" si="2407"/>
        <v>219.83856016999999</v>
      </c>
      <c r="AG4589" s="2">
        <f t="shared" si="2422"/>
        <v>212.07420028000001</v>
      </c>
      <c r="AH4589" s="3">
        <f t="shared" si="2423"/>
        <v>0</v>
      </c>
      <c r="AI4589" s="4" t="str">
        <f t="shared" si="2433"/>
        <v>A+J=</v>
      </c>
      <c r="AJ4589" s="11">
        <f t="shared" si="2429"/>
        <v>45761</v>
      </c>
      <c r="AQ4589" s="53"/>
      <c r="AR4589" s="53"/>
    </row>
    <row r="4590" spans="1:44" x14ac:dyDescent="0.2">
      <c r="A4590" s="158">
        <f t="shared" si="2424"/>
        <v>45746</v>
      </c>
      <c r="B4590" s="2">
        <f t="shared" si="2408"/>
        <v>106774.95559929634</v>
      </c>
      <c r="C4590" s="2">
        <f t="shared" si="2425"/>
        <v>70623.603819759999</v>
      </c>
      <c r="D4590" s="2">
        <f>SUM(Y4590:Y$4727)</f>
        <v>11630.38816545</v>
      </c>
      <c r="E4590" s="73">
        <f t="shared" si="2409"/>
        <v>58993.215654309999</v>
      </c>
      <c r="F4590" s="88">
        <f t="shared" si="2435"/>
        <v>6455.85</v>
      </c>
      <c r="G4590" s="3">
        <f>IF(AND(N4590=1,N4589&gt;1),VLOOKUP(A4589,[1]Plan1!$BK$81:$BM$259,3),G4589)</f>
        <v>6413.24</v>
      </c>
      <c r="H4590" s="11">
        <f t="shared" si="2436"/>
        <v>45672</v>
      </c>
      <c r="I4590" s="11">
        <f t="shared" si="2437"/>
        <v>45703</v>
      </c>
      <c r="J4590" s="12">
        <f t="shared" si="2410"/>
        <v>-6.6002153085962245E-3</v>
      </c>
      <c r="K4590" s="11">
        <f t="shared" si="2426"/>
        <v>45761</v>
      </c>
      <c r="L4590" s="11">
        <f t="shared" si="2411"/>
        <v>45761</v>
      </c>
      <c r="M4590" s="1">
        <f t="shared" si="2430"/>
        <v>21</v>
      </c>
      <c r="N4590" s="1">
        <f t="shared" si="2412"/>
        <v>11</v>
      </c>
      <c r="O4590" s="2">
        <f t="shared" si="2413"/>
        <v>0.99653729000000002</v>
      </c>
      <c r="P4590" s="13">
        <f t="shared" si="2438"/>
        <v>0.99339977999999995</v>
      </c>
      <c r="Q4590" s="13">
        <f t="shared" si="2431"/>
        <v>1.5031989795641196</v>
      </c>
      <c r="R4590" s="2">
        <f t="shared" si="2434"/>
        <v>1.49799383</v>
      </c>
      <c r="S4590" s="2">
        <f t="shared" si="2427"/>
        <v>1.5641273600000001</v>
      </c>
      <c r="T4590" s="2">
        <f t="shared" si="2414"/>
        <v>110464.31099627999</v>
      </c>
      <c r="U4590" s="2">
        <f t="shared" si="2415"/>
        <v>6561.0201715505527</v>
      </c>
      <c r="V4590" s="2">
        <f t="shared" si="2416"/>
        <v>29378.257407705791</v>
      </c>
      <c r="W4590" s="2">
        <f t="shared" si="2417"/>
        <v>106562.88139901635</v>
      </c>
      <c r="X4590" s="17">
        <f t="shared" si="2418"/>
        <v>0</v>
      </c>
      <c r="Y4590" s="2">
        <f t="shared" si="2419"/>
        <v>0</v>
      </c>
      <c r="Z4590" s="72">
        <f t="shared" si="2420"/>
        <v>0</v>
      </c>
      <c r="AA4590" s="2">
        <f t="shared" si="2406"/>
        <v>0</v>
      </c>
      <c r="AB4590" s="12">
        <f t="shared" si="2428"/>
        <v>4.6600000000000003E-2</v>
      </c>
      <c r="AC4590" s="17">
        <f t="shared" si="2421"/>
        <v>11</v>
      </c>
      <c r="AD4590" s="17">
        <v>252</v>
      </c>
      <c r="AE4590" s="13">
        <f t="shared" si="2432"/>
        <v>1.001990132</v>
      </c>
      <c r="AF4590" s="2">
        <f t="shared" si="2407"/>
        <v>219.83856016999999</v>
      </c>
      <c r="AG4590" s="2">
        <f t="shared" si="2422"/>
        <v>212.07420028000001</v>
      </c>
      <c r="AH4590" s="3">
        <f t="shared" si="2423"/>
        <v>0</v>
      </c>
      <c r="AI4590" s="4" t="str">
        <f t="shared" si="2433"/>
        <v>A+J=</v>
      </c>
      <c r="AJ4590" s="11">
        <f t="shared" si="2429"/>
        <v>45761</v>
      </c>
      <c r="AQ4590" s="53"/>
      <c r="AR4590" s="53"/>
    </row>
    <row r="4591" spans="1:44" x14ac:dyDescent="0.2">
      <c r="A4591" s="158">
        <f t="shared" si="2424"/>
        <v>45747</v>
      </c>
      <c r="B4591" s="2">
        <f t="shared" si="2408"/>
        <v>106774.95559929634</v>
      </c>
      <c r="C4591" s="2">
        <f t="shared" si="2425"/>
        <v>70623.603819759999</v>
      </c>
      <c r="D4591" s="2">
        <f>SUM(Y4591:Y$4727)</f>
        <v>11630.38816545</v>
      </c>
      <c r="E4591" s="73">
        <f t="shared" si="2409"/>
        <v>58993.215654309999</v>
      </c>
      <c r="F4591" s="88">
        <f t="shared" si="2435"/>
        <v>6455.85</v>
      </c>
      <c r="G4591" s="3">
        <f>IF(AND(N4591=1,N4590&gt;1),VLOOKUP(A4590,[1]Plan1!$BK$81:$BM$259,3),G4590)</f>
        <v>6413.24</v>
      </c>
      <c r="H4591" s="11">
        <f t="shared" si="2436"/>
        <v>45672</v>
      </c>
      <c r="I4591" s="11">
        <f t="shared" si="2437"/>
        <v>45703</v>
      </c>
      <c r="J4591" s="12">
        <f t="shared" si="2410"/>
        <v>-6.6002153085962245E-3</v>
      </c>
      <c r="K4591" s="11">
        <f t="shared" si="2426"/>
        <v>45761</v>
      </c>
      <c r="L4591" s="11">
        <f t="shared" si="2411"/>
        <v>45761</v>
      </c>
      <c r="M4591" s="1">
        <f t="shared" si="2430"/>
        <v>21</v>
      </c>
      <c r="N4591" s="1">
        <f t="shared" si="2412"/>
        <v>11</v>
      </c>
      <c r="O4591" s="2">
        <f t="shared" si="2413"/>
        <v>0.99653729000000002</v>
      </c>
      <c r="P4591" s="13">
        <f t="shared" si="2438"/>
        <v>0.99339977999999995</v>
      </c>
      <c r="Q4591" s="13">
        <f t="shared" si="2431"/>
        <v>1.5031989795641196</v>
      </c>
      <c r="R4591" s="2">
        <f t="shared" si="2434"/>
        <v>1.49799383</v>
      </c>
      <c r="S4591" s="2">
        <f t="shared" si="2427"/>
        <v>1.5641273600000001</v>
      </c>
      <c r="T4591" s="2">
        <f t="shared" si="2414"/>
        <v>110464.31099627999</v>
      </c>
      <c r="U4591" s="2">
        <f t="shared" si="2415"/>
        <v>6561.0201715505527</v>
      </c>
      <c r="V4591" s="2">
        <f t="shared" si="2416"/>
        <v>29378.257407705791</v>
      </c>
      <c r="W4591" s="2">
        <f t="shared" si="2417"/>
        <v>106562.88139901635</v>
      </c>
      <c r="X4591" s="17">
        <f t="shared" si="2418"/>
        <v>0</v>
      </c>
      <c r="Y4591" s="2">
        <f t="shared" si="2419"/>
        <v>0</v>
      </c>
      <c r="Z4591" s="72">
        <f t="shared" si="2420"/>
        <v>0</v>
      </c>
      <c r="AA4591" s="2">
        <f t="shared" si="2406"/>
        <v>0</v>
      </c>
      <c r="AB4591" s="12">
        <f t="shared" si="2428"/>
        <v>4.6600000000000003E-2</v>
      </c>
      <c r="AC4591" s="17">
        <f t="shared" si="2421"/>
        <v>11</v>
      </c>
      <c r="AD4591" s="17">
        <v>252</v>
      </c>
      <c r="AE4591" s="13">
        <f t="shared" si="2432"/>
        <v>1.001990132</v>
      </c>
      <c r="AF4591" s="2">
        <f t="shared" si="2407"/>
        <v>219.83856016999999</v>
      </c>
      <c r="AG4591" s="2">
        <f t="shared" si="2422"/>
        <v>212.07420028000001</v>
      </c>
      <c r="AH4591" s="3">
        <f t="shared" si="2423"/>
        <v>0</v>
      </c>
      <c r="AI4591" s="4" t="str">
        <f t="shared" si="2433"/>
        <v>A+J=</v>
      </c>
      <c r="AJ4591" s="11">
        <f t="shared" si="2429"/>
        <v>45761</v>
      </c>
      <c r="AQ4591" s="53"/>
      <c r="AR4591" s="53"/>
    </row>
    <row r="4592" spans="1:44" x14ac:dyDescent="0.2">
      <c r="A4592" s="158">
        <f t="shared" si="2424"/>
        <v>45748</v>
      </c>
      <c r="B4592" s="2">
        <f t="shared" si="2408"/>
        <v>106766.33306305281</v>
      </c>
      <c r="C4592" s="2">
        <f t="shared" si="2425"/>
        <v>70623.603819759999</v>
      </c>
      <c r="D4592" s="2">
        <f>SUM(Y4592:Y$4727)</f>
        <v>11630.38816545</v>
      </c>
      <c r="E4592" s="73">
        <f t="shared" si="2409"/>
        <v>58993.215654309999</v>
      </c>
      <c r="F4592" s="88">
        <f t="shared" si="2435"/>
        <v>6455.85</v>
      </c>
      <c r="G4592" s="3">
        <f>IF(AND(N4592=1,N4591&gt;1),VLOOKUP(A4591,[1]Plan1!$BK$81:$BM$259,3),G4591)</f>
        <v>6413.24</v>
      </c>
      <c r="H4592" s="11">
        <f t="shared" si="2436"/>
        <v>45672</v>
      </c>
      <c r="I4592" s="11">
        <f t="shared" si="2437"/>
        <v>45703</v>
      </c>
      <c r="J4592" s="12">
        <f t="shared" si="2410"/>
        <v>-6.6002153085962245E-3</v>
      </c>
      <c r="K4592" s="11">
        <f t="shared" si="2426"/>
        <v>45761</v>
      </c>
      <c r="L4592" s="11">
        <f t="shared" si="2411"/>
        <v>45761</v>
      </c>
      <c r="M4592" s="1">
        <f t="shared" si="2430"/>
        <v>21</v>
      </c>
      <c r="N4592" s="1">
        <f t="shared" si="2412"/>
        <v>12</v>
      </c>
      <c r="O4592" s="2">
        <f t="shared" si="2413"/>
        <v>0.99622308999999998</v>
      </c>
      <c r="P4592" s="13">
        <f t="shared" si="2438"/>
        <v>0.99339977999999995</v>
      </c>
      <c r="Q4592" s="13">
        <f t="shared" si="2431"/>
        <v>1.5031989795641196</v>
      </c>
      <c r="R4592" s="2">
        <f t="shared" si="2434"/>
        <v>1.49752153</v>
      </c>
      <c r="S4592" s="2">
        <f t="shared" si="2427"/>
        <v>1.5641273600000001</v>
      </c>
      <c r="T4592" s="2">
        <f t="shared" si="2414"/>
        <v>110464.31099627999</v>
      </c>
      <c r="U4592" s="2">
        <f t="shared" si="2415"/>
        <v>6561.0201715505527</v>
      </c>
      <c r="V4592" s="2">
        <f t="shared" si="2416"/>
        <v>29350.394911952262</v>
      </c>
      <c r="W4592" s="2">
        <f t="shared" si="2417"/>
        <v>106535.01890326281</v>
      </c>
      <c r="X4592" s="17">
        <f t="shared" si="2418"/>
        <v>0</v>
      </c>
      <c r="Y4592" s="2">
        <f t="shared" si="2419"/>
        <v>0</v>
      </c>
      <c r="Z4592" s="72">
        <f t="shared" si="2420"/>
        <v>0</v>
      </c>
      <c r="AA4592" s="2">
        <f t="shared" ref="AA4592:AA4655" si="2439">IF(Z4592&gt;0,TRUNC(Z4592*T4592,8),0)</f>
        <v>0</v>
      </c>
      <c r="AB4592" s="12">
        <f t="shared" si="2428"/>
        <v>4.6600000000000003E-2</v>
      </c>
      <c r="AC4592" s="17">
        <f t="shared" si="2421"/>
        <v>12</v>
      </c>
      <c r="AD4592" s="17">
        <v>252</v>
      </c>
      <c r="AE4592" s="13">
        <f t="shared" si="2432"/>
        <v>1.00217125</v>
      </c>
      <c r="AF4592" s="2">
        <f t="shared" ref="AF4592:AF4655" si="2440">TRUNC((T4592*(AE4592-1)),8)</f>
        <v>239.84563524999999</v>
      </c>
      <c r="AG4592" s="2">
        <f t="shared" si="2422"/>
        <v>231.31415978999999</v>
      </c>
      <c r="AH4592" s="3">
        <f t="shared" si="2423"/>
        <v>0</v>
      </c>
      <c r="AI4592" s="4" t="str">
        <f t="shared" si="2433"/>
        <v>A+J=</v>
      </c>
      <c r="AJ4592" s="11">
        <f t="shared" si="2429"/>
        <v>45761</v>
      </c>
      <c r="AQ4592" s="53"/>
      <c r="AR4592" s="53"/>
    </row>
    <row r="4593" spans="1:44" x14ac:dyDescent="0.2">
      <c r="A4593" s="158">
        <f t="shared" si="2424"/>
        <v>45749</v>
      </c>
      <c r="B4593" s="2">
        <f t="shared" si="2408"/>
        <v>106757.71330335378</v>
      </c>
      <c r="C4593" s="2">
        <f t="shared" si="2425"/>
        <v>70623.603819759999</v>
      </c>
      <c r="D4593" s="2">
        <f>SUM(Y4593:Y$4727)</f>
        <v>11630.38816545</v>
      </c>
      <c r="E4593" s="73">
        <f t="shared" si="2409"/>
        <v>58993.215654309999</v>
      </c>
      <c r="F4593" s="88">
        <f t="shared" si="2435"/>
        <v>6455.85</v>
      </c>
      <c r="G4593" s="3">
        <f>IF(AND(N4593=1,N4592&gt;1),VLOOKUP(A4592,[1]Plan1!$BK$81:$BM$259,3),G4592)</f>
        <v>6413.24</v>
      </c>
      <c r="H4593" s="11">
        <f t="shared" si="2436"/>
        <v>45672</v>
      </c>
      <c r="I4593" s="11">
        <f t="shared" si="2437"/>
        <v>45703</v>
      </c>
      <c r="J4593" s="12">
        <f t="shared" si="2410"/>
        <v>-6.6002153085962245E-3</v>
      </c>
      <c r="K4593" s="11">
        <f t="shared" si="2426"/>
        <v>45761</v>
      </c>
      <c r="L4593" s="11">
        <f t="shared" si="2411"/>
        <v>45761</v>
      </c>
      <c r="M4593" s="1">
        <f t="shared" si="2430"/>
        <v>21</v>
      </c>
      <c r="N4593" s="1">
        <f t="shared" si="2412"/>
        <v>13</v>
      </c>
      <c r="O4593" s="2">
        <f t="shared" si="2413"/>
        <v>0.99590900000000004</v>
      </c>
      <c r="P4593" s="13">
        <f t="shared" si="2438"/>
        <v>0.99339977999999995</v>
      </c>
      <c r="Q4593" s="13">
        <f t="shared" si="2431"/>
        <v>1.5031989795641196</v>
      </c>
      <c r="R4593" s="2">
        <f t="shared" si="2434"/>
        <v>1.4970493899999999</v>
      </c>
      <c r="S4593" s="2">
        <f t="shared" si="2427"/>
        <v>1.5641273600000001</v>
      </c>
      <c r="T4593" s="2">
        <f t="shared" si="2414"/>
        <v>110464.31099627999</v>
      </c>
      <c r="U4593" s="2">
        <f t="shared" si="2415"/>
        <v>6561.0201715505527</v>
      </c>
      <c r="V4593" s="2">
        <f t="shared" si="2416"/>
        <v>29322.541855113232</v>
      </c>
      <c r="W4593" s="2">
        <f t="shared" si="2417"/>
        <v>106507.16584642378</v>
      </c>
      <c r="X4593" s="17">
        <f t="shared" si="2418"/>
        <v>0</v>
      </c>
      <c r="Y4593" s="2">
        <f t="shared" si="2419"/>
        <v>0</v>
      </c>
      <c r="Z4593" s="72">
        <f t="shared" si="2420"/>
        <v>0</v>
      </c>
      <c r="AA4593" s="2">
        <f t="shared" si="2439"/>
        <v>0</v>
      </c>
      <c r="AB4593" s="12">
        <f t="shared" si="2428"/>
        <v>4.6600000000000003E-2</v>
      </c>
      <c r="AC4593" s="17">
        <f t="shared" si="2421"/>
        <v>13</v>
      </c>
      <c r="AD4593" s="17">
        <v>252</v>
      </c>
      <c r="AE4593" s="13">
        <f t="shared" si="2432"/>
        <v>1.0023523999999999</v>
      </c>
      <c r="AF4593" s="2">
        <f t="shared" si="2440"/>
        <v>259.85624517999997</v>
      </c>
      <c r="AG4593" s="2">
        <f t="shared" si="2422"/>
        <v>250.54745693000001</v>
      </c>
      <c r="AH4593" s="3">
        <f t="shared" si="2423"/>
        <v>0</v>
      </c>
      <c r="AI4593" s="4" t="str">
        <f t="shared" si="2433"/>
        <v>A+J=</v>
      </c>
      <c r="AJ4593" s="11">
        <f t="shared" si="2429"/>
        <v>45761</v>
      </c>
      <c r="AQ4593" s="53"/>
      <c r="AR4593" s="53"/>
    </row>
    <row r="4594" spans="1:44" x14ac:dyDescent="0.2">
      <c r="A4594" s="158">
        <f t="shared" si="2424"/>
        <v>45750</v>
      </c>
      <c r="B4594" s="2">
        <f t="shared" si="2408"/>
        <v>106749.0946548628</v>
      </c>
      <c r="C4594" s="2">
        <f t="shared" si="2425"/>
        <v>70623.603819759999</v>
      </c>
      <c r="D4594" s="2">
        <f>SUM(Y4594:Y$4727)</f>
        <v>11630.38816545</v>
      </c>
      <c r="E4594" s="73">
        <f t="shared" si="2409"/>
        <v>58993.215654309999</v>
      </c>
      <c r="F4594" s="88">
        <f t="shared" si="2435"/>
        <v>6455.85</v>
      </c>
      <c r="G4594" s="3">
        <f>IF(AND(N4594=1,N4593&gt;1),VLOOKUP(A4593,[1]Plan1!$BK$81:$BM$259,3),G4593)</f>
        <v>6413.24</v>
      </c>
      <c r="H4594" s="11">
        <f t="shared" si="2436"/>
        <v>45672</v>
      </c>
      <c r="I4594" s="11">
        <f t="shared" si="2437"/>
        <v>45703</v>
      </c>
      <c r="J4594" s="12">
        <f t="shared" si="2410"/>
        <v>-6.6002153085962245E-3</v>
      </c>
      <c r="K4594" s="11">
        <f t="shared" si="2426"/>
        <v>45761</v>
      </c>
      <c r="L4594" s="11">
        <f t="shared" si="2411"/>
        <v>45761</v>
      </c>
      <c r="M4594" s="1">
        <f t="shared" si="2430"/>
        <v>21</v>
      </c>
      <c r="N4594" s="1">
        <f t="shared" si="2412"/>
        <v>14</v>
      </c>
      <c r="O4594" s="2">
        <f t="shared" si="2413"/>
        <v>0.99559500000000001</v>
      </c>
      <c r="P4594" s="13">
        <f t="shared" si="2438"/>
        <v>0.99339977999999995</v>
      </c>
      <c r="Q4594" s="13">
        <f t="shared" si="2431"/>
        <v>1.5031989795641196</v>
      </c>
      <c r="R4594" s="2">
        <f t="shared" si="2434"/>
        <v>1.49657738</v>
      </c>
      <c r="S4594" s="2">
        <f t="shared" si="2427"/>
        <v>1.5641273600000001</v>
      </c>
      <c r="T4594" s="2">
        <f t="shared" si="2414"/>
        <v>110464.31099627999</v>
      </c>
      <c r="U4594" s="2">
        <f t="shared" si="2415"/>
        <v>6561.0201715505527</v>
      </c>
      <c r="V4594" s="2">
        <f t="shared" si="2416"/>
        <v>29294.696467392241</v>
      </c>
      <c r="W4594" s="2">
        <f t="shared" si="2417"/>
        <v>106479.3204587028</v>
      </c>
      <c r="X4594" s="17">
        <f t="shared" si="2418"/>
        <v>0</v>
      </c>
      <c r="Y4594" s="2">
        <f t="shared" si="2419"/>
        <v>0</v>
      </c>
      <c r="Z4594" s="72">
        <f t="shared" si="2420"/>
        <v>0</v>
      </c>
      <c r="AA4594" s="2">
        <f t="shared" si="2439"/>
        <v>0</v>
      </c>
      <c r="AB4594" s="12">
        <f t="shared" si="2428"/>
        <v>4.6600000000000003E-2</v>
      </c>
      <c r="AC4594" s="17">
        <f t="shared" si="2421"/>
        <v>14</v>
      </c>
      <c r="AD4594" s="17">
        <v>252</v>
      </c>
      <c r="AE4594" s="13">
        <f t="shared" si="2432"/>
        <v>1.002533583</v>
      </c>
      <c r="AF4594" s="2">
        <f t="shared" si="2440"/>
        <v>279.87050044</v>
      </c>
      <c r="AG4594" s="2">
        <f t="shared" si="2422"/>
        <v>269.77419615999997</v>
      </c>
      <c r="AH4594" s="3">
        <f t="shared" si="2423"/>
        <v>0</v>
      </c>
      <c r="AI4594" s="4" t="str">
        <f t="shared" si="2433"/>
        <v>A+J=</v>
      </c>
      <c r="AJ4594" s="11">
        <f t="shared" si="2429"/>
        <v>45761</v>
      </c>
      <c r="AQ4594" s="53"/>
      <c r="AR4594" s="53"/>
    </row>
    <row r="4595" spans="1:44" x14ac:dyDescent="0.2">
      <c r="A4595" s="158">
        <f t="shared" si="2424"/>
        <v>45751</v>
      </c>
      <c r="B4595" s="2">
        <f t="shared" si="2408"/>
        <v>106740.47878713631</v>
      </c>
      <c r="C4595" s="2">
        <f t="shared" si="2425"/>
        <v>70623.603819759999</v>
      </c>
      <c r="D4595" s="2">
        <f>SUM(Y4595:Y$4727)</f>
        <v>11630.38816545</v>
      </c>
      <c r="E4595" s="73">
        <f t="shared" si="2409"/>
        <v>58993.215654309999</v>
      </c>
      <c r="F4595" s="88">
        <f t="shared" si="2435"/>
        <v>6455.85</v>
      </c>
      <c r="G4595" s="3">
        <f>IF(AND(N4595=1,N4594&gt;1),VLOOKUP(A4594,[1]Plan1!$BK$81:$BM$259,3),G4594)</f>
        <v>6413.24</v>
      </c>
      <c r="H4595" s="11">
        <f t="shared" si="2436"/>
        <v>45672</v>
      </c>
      <c r="I4595" s="11">
        <f t="shared" si="2437"/>
        <v>45703</v>
      </c>
      <c r="J4595" s="12">
        <f t="shared" si="2410"/>
        <v>-6.6002153085962245E-3</v>
      </c>
      <c r="K4595" s="11">
        <f t="shared" si="2426"/>
        <v>45761</v>
      </c>
      <c r="L4595" s="11">
        <f t="shared" si="2411"/>
        <v>45761</v>
      </c>
      <c r="M4595" s="1">
        <f t="shared" si="2430"/>
        <v>21</v>
      </c>
      <c r="N4595" s="1">
        <f t="shared" si="2412"/>
        <v>15</v>
      </c>
      <c r="O4595" s="2">
        <f t="shared" si="2413"/>
        <v>0.99528110000000003</v>
      </c>
      <c r="P4595" s="13">
        <f t="shared" si="2438"/>
        <v>0.99339977999999995</v>
      </c>
      <c r="Q4595" s="13">
        <f t="shared" si="2431"/>
        <v>1.5031989795641196</v>
      </c>
      <c r="R4595" s="2">
        <f t="shared" si="2434"/>
        <v>1.4961055299999999</v>
      </c>
      <c r="S4595" s="2">
        <f t="shared" si="2427"/>
        <v>1.5641273600000001</v>
      </c>
      <c r="T4595" s="2">
        <f t="shared" si="2414"/>
        <v>110464.31099627999</v>
      </c>
      <c r="U4595" s="2">
        <f t="shared" si="2415"/>
        <v>6561.0201715505527</v>
      </c>
      <c r="V4595" s="2">
        <f t="shared" si="2416"/>
        <v>29266.860518585752</v>
      </c>
      <c r="W4595" s="2">
        <f t="shared" si="2417"/>
        <v>106451.48450989631</v>
      </c>
      <c r="X4595" s="17">
        <f t="shared" si="2418"/>
        <v>0</v>
      </c>
      <c r="Y4595" s="2">
        <f t="shared" si="2419"/>
        <v>0</v>
      </c>
      <c r="Z4595" s="72">
        <f t="shared" si="2420"/>
        <v>0</v>
      </c>
      <c r="AA4595" s="2">
        <f t="shared" si="2439"/>
        <v>0</v>
      </c>
      <c r="AB4595" s="12">
        <f t="shared" si="2428"/>
        <v>4.6600000000000003E-2</v>
      </c>
      <c r="AC4595" s="17">
        <f t="shared" si="2421"/>
        <v>15</v>
      </c>
      <c r="AD4595" s="17">
        <v>252</v>
      </c>
      <c r="AE4595" s="13">
        <f t="shared" si="2432"/>
        <v>1.002714798</v>
      </c>
      <c r="AF4595" s="2">
        <f t="shared" si="2440"/>
        <v>299.88829055999997</v>
      </c>
      <c r="AG4595" s="2">
        <f t="shared" si="2422"/>
        <v>288.99427723999997</v>
      </c>
      <c r="AH4595" s="3">
        <f t="shared" si="2423"/>
        <v>0</v>
      </c>
      <c r="AI4595" s="4" t="str">
        <f t="shared" si="2433"/>
        <v>A+J=</v>
      </c>
      <c r="AJ4595" s="11">
        <f t="shared" si="2429"/>
        <v>45761</v>
      </c>
      <c r="AQ4595" s="53"/>
      <c r="AR4595" s="53"/>
    </row>
    <row r="4596" spans="1:44" x14ac:dyDescent="0.2">
      <c r="A4596" s="158">
        <f t="shared" si="2424"/>
        <v>45752</v>
      </c>
      <c r="B4596" s="2">
        <f t="shared" si="2408"/>
        <v>106731.86532384218</v>
      </c>
      <c r="C4596" s="2">
        <f t="shared" si="2425"/>
        <v>70623.603819759999</v>
      </c>
      <c r="D4596" s="2">
        <f>SUM(Y4596:Y$4727)</f>
        <v>11630.38816545</v>
      </c>
      <c r="E4596" s="73">
        <f t="shared" si="2409"/>
        <v>58993.215654309999</v>
      </c>
      <c r="F4596" s="88">
        <f t="shared" si="2435"/>
        <v>6455.85</v>
      </c>
      <c r="G4596" s="3">
        <f>IF(AND(N4596=1,N4595&gt;1),VLOOKUP(A4595,[1]Plan1!$BK$81:$BM$259,3),G4595)</f>
        <v>6413.24</v>
      </c>
      <c r="H4596" s="11">
        <f t="shared" si="2436"/>
        <v>45672</v>
      </c>
      <c r="I4596" s="11">
        <f t="shared" si="2437"/>
        <v>45703</v>
      </c>
      <c r="J4596" s="12">
        <f t="shared" si="2410"/>
        <v>-6.6002153085962245E-3</v>
      </c>
      <c r="K4596" s="11">
        <f t="shared" si="2426"/>
        <v>45761</v>
      </c>
      <c r="L4596" s="11">
        <f t="shared" si="2411"/>
        <v>45761</v>
      </c>
      <c r="M4596" s="1">
        <f t="shared" si="2430"/>
        <v>21</v>
      </c>
      <c r="N4596" s="1">
        <f t="shared" si="2412"/>
        <v>16</v>
      </c>
      <c r="O4596" s="2">
        <f t="shared" si="2413"/>
        <v>0.9949673</v>
      </c>
      <c r="P4596" s="13">
        <f t="shared" si="2438"/>
        <v>0.99339977999999995</v>
      </c>
      <c r="Q4596" s="13">
        <f t="shared" si="2431"/>
        <v>1.5031989795641196</v>
      </c>
      <c r="R4596" s="2">
        <f t="shared" si="2434"/>
        <v>1.4956338300000001</v>
      </c>
      <c r="S4596" s="2">
        <f t="shared" si="2427"/>
        <v>1.5641273600000001</v>
      </c>
      <c r="T4596" s="2">
        <f t="shared" si="2414"/>
        <v>110464.31099627999</v>
      </c>
      <c r="U4596" s="2">
        <f t="shared" si="2415"/>
        <v>6561.0201715505527</v>
      </c>
      <c r="V4596" s="2">
        <f t="shared" si="2416"/>
        <v>29239.033418761624</v>
      </c>
      <c r="W4596" s="2">
        <f t="shared" si="2417"/>
        <v>106423.65741007218</v>
      </c>
      <c r="X4596" s="17">
        <f t="shared" si="2418"/>
        <v>0</v>
      </c>
      <c r="Y4596" s="2">
        <f t="shared" si="2419"/>
        <v>0</v>
      </c>
      <c r="Z4596" s="72">
        <f t="shared" si="2420"/>
        <v>0</v>
      </c>
      <c r="AA4596" s="2">
        <f t="shared" si="2439"/>
        <v>0</v>
      </c>
      <c r="AB4596" s="12">
        <f t="shared" si="2428"/>
        <v>4.6600000000000003E-2</v>
      </c>
      <c r="AC4596" s="17">
        <f t="shared" si="2421"/>
        <v>16</v>
      </c>
      <c r="AD4596" s="17">
        <v>252</v>
      </c>
      <c r="AE4596" s="13">
        <f t="shared" si="2432"/>
        <v>1.0028960469999999</v>
      </c>
      <c r="AF4596" s="2">
        <f t="shared" si="2440"/>
        <v>319.90983646000001</v>
      </c>
      <c r="AG4596" s="2">
        <f t="shared" si="2422"/>
        <v>308.20791377</v>
      </c>
      <c r="AH4596" s="3">
        <f t="shared" si="2423"/>
        <v>0</v>
      </c>
      <c r="AI4596" s="4" t="str">
        <f t="shared" si="2433"/>
        <v>A+J=</v>
      </c>
      <c r="AJ4596" s="11">
        <f t="shared" si="2429"/>
        <v>45761</v>
      </c>
      <c r="AQ4596" s="53"/>
      <c r="AR4596" s="53"/>
    </row>
    <row r="4597" spans="1:44" x14ac:dyDescent="0.2">
      <c r="A4597" s="158">
        <f t="shared" si="2424"/>
        <v>45753</v>
      </c>
      <c r="B4597" s="2">
        <f t="shared" si="2408"/>
        <v>106731.86532384218</v>
      </c>
      <c r="C4597" s="2">
        <f t="shared" si="2425"/>
        <v>70623.603819759999</v>
      </c>
      <c r="D4597" s="2">
        <f>SUM(Y4597:Y$4727)</f>
        <v>11630.38816545</v>
      </c>
      <c r="E4597" s="73">
        <f t="shared" si="2409"/>
        <v>58993.215654309999</v>
      </c>
      <c r="F4597" s="88">
        <f t="shared" si="2435"/>
        <v>6455.85</v>
      </c>
      <c r="G4597" s="3">
        <f>IF(AND(N4597=1,N4596&gt;1),VLOOKUP(A4596,[1]Plan1!$BK$81:$BM$259,3),G4596)</f>
        <v>6413.24</v>
      </c>
      <c r="H4597" s="11">
        <f t="shared" si="2436"/>
        <v>45672</v>
      </c>
      <c r="I4597" s="11">
        <f t="shared" si="2437"/>
        <v>45703</v>
      </c>
      <c r="J4597" s="12">
        <f t="shared" si="2410"/>
        <v>-6.6002153085962245E-3</v>
      </c>
      <c r="K4597" s="11">
        <f t="shared" si="2426"/>
        <v>45761</v>
      </c>
      <c r="L4597" s="11">
        <f t="shared" si="2411"/>
        <v>45761</v>
      </c>
      <c r="M4597" s="1">
        <f t="shared" si="2430"/>
        <v>21</v>
      </c>
      <c r="N4597" s="1">
        <f t="shared" si="2412"/>
        <v>16</v>
      </c>
      <c r="O4597" s="2">
        <f t="shared" si="2413"/>
        <v>0.9949673</v>
      </c>
      <c r="P4597" s="13">
        <f t="shared" si="2438"/>
        <v>0.99339977999999995</v>
      </c>
      <c r="Q4597" s="13">
        <f t="shared" si="2431"/>
        <v>1.5031989795641196</v>
      </c>
      <c r="R4597" s="2">
        <f t="shared" si="2434"/>
        <v>1.4956338300000001</v>
      </c>
      <c r="S4597" s="2">
        <f t="shared" si="2427"/>
        <v>1.5641273600000001</v>
      </c>
      <c r="T4597" s="2">
        <f t="shared" si="2414"/>
        <v>110464.31099627999</v>
      </c>
      <c r="U4597" s="2">
        <f t="shared" si="2415"/>
        <v>6561.0201715505527</v>
      </c>
      <c r="V4597" s="2">
        <f t="shared" si="2416"/>
        <v>29239.033418761624</v>
      </c>
      <c r="W4597" s="2">
        <f t="shared" si="2417"/>
        <v>106423.65741007218</v>
      </c>
      <c r="X4597" s="17">
        <f t="shared" si="2418"/>
        <v>0</v>
      </c>
      <c r="Y4597" s="2">
        <f t="shared" si="2419"/>
        <v>0</v>
      </c>
      <c r="Z4597" s="72">
        <f t="shared" si="2420"/>
        <v>0</v>
      </c>
      <c r="AA4597" s="2">
        <f t="shared" si="2439"/>
        <v>0</v>
      </c>
      <c r="AB4597" s="12">
        <f t="shared" si="2428"/>
        <v>4.6600000000000003E-2</v>
      </c>
      <c r="AC4597" s="17">
        <f t="shared" si="2421"/>
        <v>16</v>
      </c>
      <c r="AD4597" s="17">
        <v>252</v>
      </c>
      <c r="AE4597" s="13">
        <f t="shared" si="2432"/>
        <v>1.0028960469999999</v>
      </c>
      <c r="AF4597" s="2">
        <f t="shared" si="2440"/>
        <v>319.90983646000001</v>
      </c>
      <c r="AG4597" s="2">
        <f t="shared" si="2422"/>
        <v>308.20791377</v>
      </c>
      <c r="AH4597" s="3">
        <f t="shared" si="2423"/>
        <v>0</v>
      </c>
      <c r="AI4597" s="4" t="str">
        <f t="shared" si="2433"/>
        <v>A+J=</v>
      </c>
      <c r="AJ4597" s="11">
        <f t="shared" si="2429"/>
        <v>45761</v>
      </c>
      <c r="AQ4597" s="53"/>
      <c r="AR4597" s="53"/>
    </row>
    <row r="4598" spans="1:44" x14ac:dyDescent="0.2">
      <c r="A4598" s="158">
        <f t="shared" si="2424"/>
        <v>45754</v>
      </c>
      <c r="B4598" s="2">
        <f t="shared" si="2408"/>
        <v>106731.86532384218</v>
      </c>
      <c r="C4598" s="2">
        <f t="shared" si="2425"/>
        <v>70623.603819759999</v>
      </c>
      <c r="D4598" s="2">
        <f>SUM(Y4598:Y$4727)</f>
        <v>11630.38816545</v>
      </c>
      <c r="E4598" s="73">
        <f t="shared" si="2409"/>
        <v>58993.215654309999</v>
      </c>
      <c r="F4598" s="88">
        <f t="shared" si="2435"/>
        <v>6455.85</v>
      </c>
      <c r="G4598" s="3">
        <f>IF(AND(N4598=1,N4597&gt;1),VLOOKUP(A4597,[1]Plan1!$BK$81:$BM$259,3),G4597)</f>
        <v>6413.24</v>
      </c>
      <c r="H4598" s="11">
        <f t="shared" si="2436"/>
        <v>45672</v>
      </c>
      <c r="I4598" s="11">
        <f t="shared" si="2437"/>
        <v>45703</v>
      </c>
      <c r="J4598" s="12">
        <f t="shared" si="2410"/>
        <v>-6.6002153085962245E-3</v>
      </c>
      <c r="K4598" s="11">
        <f t="shared" si="2426"/>
        <v>45761</v>
      </c>
      <c r="L4598" s="11">
        <f t="shared" si="2411"/>
        <v>45761</v>
      </c>
      <c r="M4598" s="1">
        <f t="shared" si="2430"/>
        <v>21</v>
      </c>
      <c r="N4598" s="1">
        <f t="shared" si="2412"/>
        <v>16</v>
      </c>
      <c r="O4598" s="2">
        <f t="shared" si="2413"/>
        <v>0.9949673</v>
      </c>
      <c r="P4598" s="13">
        <f t="shared" si="2438"/>
        <v>0.99339977999999995</v>
      </c>
      <c r="Q4598" s="13">
        <f t="shared" si="2431"/>
        <v>1.5031989795641196</v>
      </c>
      <c r="R4598" s="2">
        <f t="shared" si="2434"/>
        <v>1.4956338300000001</v>
      </c>
      <c r="S4598" s="2">
        <f t="shared" si="2427"/>
        <v>1.5641273600000001</v>
      </c>
      <c r="T4598" s="2">
        <f t="shared" si="2414"/>
        <v>110464.31099627999</v>
      </c>
      <c r="U4598" s="2">
        <f t="shared" si="2415"/>
        <v>6561.0201715505527</v>
      </c>
      <c r="V4598" s="2">
        <f t="shared" si="2416"/>
        <v>29239.033418761624</v>
      </c>
      <c r="W4598" s="2">
        <f t="shared" si="2417"/>
        <v>106423.65741007218</v>
      </c>
      <c r="X4598" s="17">
        <f t="shared" si="2418"/>
        <v>0</v>
      </c>
      <c r="Y4598" s="2">
        <f t="shared" si="2419"/>
        <v>0</v>
      </c>
      <c r="Z4598" s="72">
        <f t="shared" si="2420"/>
        <v>0</v>
      </c>
      <c r="AA4598" s="2">
        <f t="shared" si="2439"/>
        <v>0</v>
      </c>
      <c r="AB4598" s="12">
        <f t="shared" si="2428"/>
        <v>4.6600000000000003E-2</v>
      </c>
      <c r="AC4598" s="17">
        <f t="shared" si="2421"/>
        <v>16</v>
      </c>
      <c r="AD4598" s="17">
        <v>252</v>
      </c>
      <c r="AE4598" s="13">
        <f t="shared" si="2432"/>
        <v>1.0028960469999999</v>
      </c>
      <c r="AF4598" s="2">
        <f t="shared" si="2440"/>
        <v>319.90983646000001</v>
      </c>
      <c r="AG4598" s="2">
        <f t="shared" si="2422"/>
        <v>308.20791377</v>
      </c>
      <c r="AH4598" s="3">
        <f t="shared" si="2423"/>
        <v>0</v>
      </c>
      <c r="AI4598" s="4" t="str">
        <f t="shared" si="2433"/>
        <v>A+J=</v>
      </c>
      <c r="AJ4598" s="11">
        <f t="shared" si="2429"/>
        <v>45761</v>
      </c>
      <c r="AQ4598" s="53"/>
      <c r="AR4598" s="53"/>
    </row>
    <row r="4599" spans="1:44" x14ac:dyDescent="0.2">
      <c r="A4599" s="158">
        <f t="shared" si="2424"/>
        <v>45755</v>
      </c>
      <c r="B4599" s="2">
        <f t="shared" si="2408"/>
        <v>106723.25346240823</v>
      </c>
      <c r="C4599" s="2">
        <f t="shared" si="2425"/>
        <v>70623.603819759999</v>
      </c>
      <c r="D4599" s="2">
        <f>SUM(Y4599:Y$4727)</f>
        <v>11630.38816545</v>
      </c>
      <c r="E4599" s="73">
        <f t="shared" si="2409"/>
        <v>58993.215654309999</v>
      </c>
      <c r="F4599" s="88">
        <f t="shared" si="2435"/>
        <v>6455.85</v>
      </c>
      <c r="G4599" s="3">
        <f>IF(AND(N4599=1,N4598&gt;1),VLOOKUP(A4598,[1]Plan1!$BK$81:$BM$259,3),G4598)</f>
        <v>6413.24</v>
      </c>
      <c r="H4599" s="11">
        <f t="shared" si="2436"/>
        <v>45672</v>
      </c>
      <c r="I4599" s="11">
        <f t="shared" si="2437"/>
        <v>45703</v>
      </c>
      <c r="J4599" s="12">
        <f t="shared" si="2410"/>
        <v>-6.6002153085962245E-3</v>
      </c>
      <c r="K4599" s="11">
        <f t="shared" si="2426"/>
        <v>45761</v>
      </c>
      <c r="L4599" s="11">
        <f t="shared" si="2411"/>
        <v>45761</v>
      </c>
      <c r="M4599" s="1">
        <f t="shared" si="2430"/>
        <v>21</v>
      </c>
      <c r="N4599" s="1">
        <f t="shared" si="2412"/>
        <v>17</v>
      </c>
      <c r="O4599" s="2">
        <f t="shared" si="2413"/>
        <v>0.99465360000000003</v>
      </c>
      <c r="P4599" s="13">
        <f t="shared" si="2438"/>
        <v>0.99339977999999995</v>
      </c>
      <c r="Q4599" s="13">
        <f t="shared" si="2431"/>
        <v>1.5031989795641196</v>
      </c>
      <c r="R4599" s="2">
        <f t="shared" si="2434"/>
        <v>1.49516227</v>
      </c>
      <c r="S4599" s="2">
        <f t="shared" si="2427"/>
        <v>1.5641273600000001</v>
      </c>
      <c r="T4599" s="2">
        <f t="shared" si="2414"/>
        <v>110464.31099627999</v>
      </c>
      <c r="U4599" s="2">
        <f t="shared" si="2415"/>
        <v>6561.0201715505527</v>
      </c>
      <c r="V4599" s="2">
        <f t="shared" si="2416"/>
        <v>29211.214577987674</v>
      </c>
      <c r="W4599" s="2">
        <f t="shared" si="2417"/>
        <v>106395.83856929823</v>
      </c>
      <c r="X4599" s="17">
        <f t="shared" si="2418"/>
        <v>0</v>
      </c>
      <c r="Y4599" s="2">
        <f t="shared" si="2419"/>
        <v>0</v>
      </c>
      <c r="Z4599" s="72">
        <f t="shared" si="2420"/>
        <v>0</v>
      </c>
      <c r="AA4599" s="2">
        <f t="shared" si="2439"/>
        <v>0</v>
      </c>
      <c r="AB4599" s="12">
        <f t="shared" si="2428"/>
        <v>4.6600000000000003E-2</v>
      </c>
      <c r="AC4599" s="17">
        <f t="shared" si="2421"/>
        <v>17</v>
      </c>
      <c r="AD4599" s="17">
        <v>252</v>
      </c>
      <c r="AE4599" s="13">
        <f t="shared" si="2432"/>
        <v>1.003077328</v>
      </c>
      <c r="AF4599" s="2">
        <f t="shared" si="2440"/>
        <v>339.93491721999999</v>
      </c>
      <c r="AG4599" s="2">
        <f t="shared" si="2422"/>
        <v>327.41489310999998</v>
      </c>
      <c r="AH4599" s="3">
        <f t="shared" si="2423"/>
        <v>0</v>
      </c>
      <c r="AI4599" s="4" t="str">
        <f t="shared" si="2433"/>
        <v>A+J=</v>
      </c>
      <c r="AJ4599" s="11">
        <f t="shared" si="2429"/>
        <v>45761</v>
      </c>
      <c r="AQ4599" s="53"/>
      <c r="AR4599" s="53"/>
    </row>
    <row r="4600" spans="1:44" x14ac:dyDescent="0.2">
      <c r="A4600" s="158">
        <f t="shared" si="2424"/>
        <v>45756</v>
      </c>
      <c r="B4600" s="2">
        <f t="shared" si="2408"/>
        <v>106714.64331102447</v>
      </c>
      <c r="C4600" s="2">
        <f t="shared" si="2425"/>
        <v>70623.603819759999</v>
      </c>
      <c r="D4600" s="2">
        <f>SUM(Y4600:Y$4727)</f>
        <v>11630.38816545</v>
      </c>
      <c r="E4600" s="73">
        <f t="shared" si="2409"/>
        <v>58993.215654309999</v>
      </c>
      <c r="F4600" s="88">
        <f t="shared" si="2435"/>
        <v>6455.85</v>
      </c>
      <c r="G4600" s="3">
        <f>IF(AND(N4600=1,N4599&gt;1),VLOOKUP(A4599,[1]Plan1!$BK$81:$BM$259,3),G4599)</f>
        <v>6413.24</v>
      </c>
      <c r="H4600" s="11">
        <f t="shared" si="2436"/>
        <v>45672</v>
      </c>
      <c r="I4600" s="11">
        <f t="shared" si="2437"/>
        <v>45703</v>
      </c>
      <c r="J4600" s="12">
        <f t="shared" si="2410"/>
        <v>-6.6002153085962245E-3</v>
      </c>
      <c r="K4600" s="11">
        <f t="shared" si="2426"/>
        <v>45761</v>
      </c>
      <c r="L4600" s="11">
        <f t="shared" si="2411"/>
        <v>45761</v>
      </c>
      <c r="M4600" s="1">
        <f t="shared" si="2430"/>
        <v>21</v>
      </c>
      <c r="N4600" s="1">
        <f t="shared" si="2412"/>
        <v>18</v>
      </c>
      <c r="O4600" s="2">
        <f t="shared" si="2413"/>
        <v>0.99433998999999995</v>
      </c>
      <c r="P4600" s="13">
        <f t="shared" si="2438"/>
        <v>0.99339977999999995</v>
      </c>
      <c r="Q4600" s="13">
        <f t="shared" si="2431"/>
        <v>1.5031989795641196</v>
      </c>
      <c r="R4600" s="2">
        <f t="shared" si="2434"/>
        <v>1.49469085</v>
      </c>
      <c r="S4600" s="2">
        <f t="shared" si="2427"/>
        <v>1.5641273600000001</v>
      </c>
      <c r="T4600" s="2">
        <f t="shared" si="2414"/>
        <v>110464.31099627999</v>
      </c>
      <c r="U4600" s="2">
        <f t="shared" si="2415"/>
        <v>6561.0201715505527</v>
      </c>
      <c r="V4600" s="2">
        <f t="shared" si="2416"/>
        <v>29183.403996263922</v>
      </c>
      <c r="W4600" s="2">
        <f t="shared" si="2417"/>
        <v>106368.02798757447</v>
      </c>
      <c r="X4600" s="17">
        <f t="shared" si="2418"/>
        <v>0</v>
      </c>
      <c r="Y4600" s="2">
        <f t="shared" si="2419"/>
        <v>0</v>
      </c>
      <c r="Z4600" s="72">
        <f t="shared" si="2420"/>
        <v>0</v>
      </c>
      <c r="AA4600" s="2">
        <f t="shared" si="2439"/>
        <v>0</v>
      </c>
      <c r="AB4600" s="12">
        <f t="shared" si="2428"/>
        <v>4.6600000000000003E-2</v>
      </c>
      <c r="AC4600" s="17">
        <f t="shared" si="2421"/>
        <v>18</v>
      </c>
      <c r="AD4600" s="17">
        <v>252</v>
      </c>
      <c r="AE4600" s="13">
        <f t="shared" si="2432"/>
        <v>1.003258642</v>
      </c>
      <c r="AF4600" s="2">
        <f t="shared" si="2440"/>
        <v>359.96364331000001</v>
      </c>
      <c r="AG4600" s="2">
        <f t="shared" si="2422"/>
        <v>346.61532345000001</v>
      </c>
      <c r="AH4600" s="3">
        <f t="shared" si="2423"/>
        <v>0</v>
      </c>
      <c r="AI4600" s="4" t="str">
        <f t="shared" si="2433"/>
        <v>A+J=</v>
      </c>
      <c r="AJ4600" s="11">
        <f t="shared" si="2429"/>
        <v>45761</v>
      </c>
      <c r="AQ4600" s="53"/>
      <c r="AR4600" s="53"/>
    </row>
    <row r="4601" spans="1:44" x14ac:dyDescent="0.2">
      <c r="A4601" s="158">
        <f t="shared" si="2424"/>
        <v>45757</v>
      </c>
      <c r="B4601" s="2">
        <f t="shared" si="2408"/>
        <v>106706.03654098739</v>
      </c>
      <c r="C4601" s="2">
        <f t="shared" si="2425"/>
        <v>70623.603819759999</v>
      </c>
      <c r="D4601" s="2">
        <f>SUM(Y4601:Y$4727)</f>
        <v>11630.38816545</v>
      </c>
      <c r="E4601" s="73">
        <f t="shared" si="2409"/>
        <v>58993.215654309999</v>
      </c>
      <c r="F4601" s="88">
        <f t="shared" si="2435"/>
        <v>6455.85</v>
      </c>
      <c r="G4601" s="3">
        <f>IF(AND(N4601=1,N4600&gt;1),VLOOKUP(A4600,[1]Plan1!$BK$81:$BM$259,3),G4600)</f>
        <v>6413.24</v>
      </c>
      <c r="H4601" s="11">
        <f t="shared" si="2436"/>
        <v>45672</v>
      </c>
      <c r="I4601" s="11">
        <f t="shared" si="2437"/>
        <v>45703</v>
      </c>
      <c r="J4601" s="12">
        <f t="shared" si="2410"/>
        <v>-6.6002153085962245E-3</v>
      </c>
      <c r="K4601" s="11">
        <f t="shared" si="2426"/>
        <v>45761</v>
      </c>
      <c r="L4601" s="11">
        <f t="shared" si="2411"/>
        <v>45761</v>
      </c>
      <c r="M4601" s="1">
        <f t="shared" si="2430"/>
        <v>21</v>
      </c>
      <c r="N4601" s="1">
        <f t="shared" si="2412"/>
        <v>19</v>
      </c>
      <c r="O4601" s="2">
        <f t="shared" si="2413"/>
        <v>0.99402648999999998</v>
      </c>
      <c r="P4601" s="13">
        <f t="shared" si="2438"/>
        <v>0.99339977999999995</v>
      </c>
      <c r="Q4601" s="13">
        <f t="shared" si="2431"/>
        <v>1.5031989795641196</v>
      </c>
      <c r="R4601" s="2">
        <f t="shared" si="2434"/>
        <v>1.4942196000000001</v>
      </c>
      <c r="S4601" s="2">
        <f t="shared" si="2427"/>
        <v>1.5641273600000001</v>
      </c>
      <c r="T4601" s="2">
        <f t="shared" si="2414"/>
        <v>110464.31099627999</v>
      </c>
      <c r="U4601" s="2">
        <f t="shared" si="2415"/>
        <v>6561.0201715505527</v>
      </c>
      <c r="V4601" s="2">
        <f t="shared" si="2416"/>
        <v>29155.60344338683</v>
      </c>
      <c r="W4601" s="2">
        <f t="shared" si="2417"/>
        <v>106340.22743469739</v>
      </c>
      <c r="X4601" s="17">
        <f t="shared" si="2418"/>
        <v>0</v>
      </c>
      <c r="Y4601" s="2">
        <f t="shared" si="2419"/>
        <v>0</v>
      </c>
      <c r="Z4601" s="72">
        <f t="shared" si="2420"/>
        <v>0</v>
      </c>
      <c r="AA4601" s="2">
        <f t="shared" si="2439"/>
        <v>0</v>
      </c>
      <c r="AB4601" s="12">
        <f t="shared" si="2428"/>
        <v>4.6600000000000003E-2</v>
      </c>
      <c r="AC4601" s="17">
        <f t="shared" si="2421"/>
        <v>19</v>
      </c>
      <c r="AD4601" s="17">
        <v>252</v>
      </c>
      <c r="AE4601" s="13">
        <f t="shared" si="2432"/>
        <v>1.003439988</v>
      </c>
      <c r="AF4601" s="2">
        <f t="shared" si="2440"/>
        <v>379.99590425000002</v>
      </c>
      <c r="AG4601" s="2">
        <f t="shared" si="2422"/>
        <v>365.80910628999999</v>
      </c>
      <c r="AH4601" s="3">
        <f t="shared" si="2423"/>
        <v>0</v>
      </c>
      <c r="AI4601" s="4" t="str">
        <f t="shared" si="2433"/>
        <v>A+J=</v>
      </c>
      <c r="AJ4601" s="11">
        <f t="shared" si="2429"/>
        <v>45761</v>
      </c>
      <c r="AQ4601" s="53"/>
      <c r="AR4601" s="53"/>
    </row>
    <row r="4602" spans="1:44" x14ac:dyDescent="0.2">
      <c r="A4602" s="158">
        <f t="shared" si="2424"/>
        <v>45758</v>
      </c>
      <c r="B4602" s="2">
        <f t="shared" si="2408"/>
        <v>106697.43218355262</v>
      </c>
      <c r="C4602" s="2">
        <f t="shared" si="2425"/>
        <v>70623.603819759999</v>
      </c>
      <c r="D4602" s="2">
        <f>SUM(Y4602:Y$4727)</f>
        <v>11630.38816545</v>
      </c>
      <c r="E4602" s="73">
        <f t="shared" si="2409"/>
        <v>58993.215654309999</v>
      </c>
      <c r="F4602" s="88">
        <f t="shared" si="2435"/>
        <v>6455.85</v>
      </c>
      <c r="G4602" s="3">
        <f>IF(AND(N4602=1,N4601&gt;1),VLOOKUP(A4601,[1]Plan1!$BK$81:$BM$259,3),G4601)</f>
        <v>6413.24</v>
      </c>
      <c r="H4602" s="11">
        <f t="shared" si="2436"/>
        <v>45672</v>
      </c>
      <c r="I4602" s="11">
        <f t="shared" si="2437"/>
        <v>45703</v>
      </c>
      <c r="J4602" s="12">
        <f t="shared" si="2410"/>
        <v>-6.6002153085962245E-3</v>
      </c>
      <c r="K4602" s="11">
        <f t="shared" si="2426"/>
        <v>45761</v>
      </c>
      <c r="L4602" s="11">
        <f t="shared" si="2411"/>
        <v>45761</v>
      </c>
      <c r="M4602" s="1">
        <f t="shared" si="2430"/>
        <v>21</v>
      </c>
      <c r="N4602" s="1">
        <f t="shared" si="2412"/>
        <v>20</v>
      </c>
      <c r="O4602" s="2">
        <f t="shared" si="2413"/>
        <v>0.99371308999999997</v>
      </c>
      <c r="P4602" s="13">
        <f t="shared" si="2438"/>
        <v>0.99339977999999995</v>
      </c>
      <c r="Q4602" s="13">
        <f t="shared" si="2431"/>
        <v>1.5031989795641196</v>
      </c>
      <c r="R4602" s="2">
        <f t="shared" si="2434"/>
        <v>1.4937484999999999</v>
      </c>
      <c r="S4602" s="2">
        <f t="shared" si="2427"/>
        <v>1.5641273600000001</v>
      </c>
      <c r="T4602" s="2">
        <f t="shared" si="2414"/>
        <v>110464.31099627999</v>
      </c>
      <c r="U4602" s="2">
        <f t="shared" si="2415"/>
        <v>6561.0201715505527</v>
      </c>
      <c r="V4602" s="2">
        <f t="shared" si="2416"/>
        <v>29127.811739492077</v>
      </c>
      <c r="W4602" s="2">
        <f t="shared" si="2417"/>
        <v>106312.43573080262</v>
      </c>
      <c r="X4602" s="17">
        <f t="shared" si="2418"/>
        <v>0</v>
      </c>
      <c r="Y4602" s="2">
        <f t="shared" si="2419"/>
        <v>0</v>
      </c>
      <c r="Z4602" s="72">
        <f t="shared" si="2420"/>
        <v>0</v>
      </c>
      <c r="AA4602" s="2">
        <f t="shared" si="2439"/>
        <v>0</v>
      </c>
      <c r="AB4602" s="12">
        <f t="shared" si="2428"/>
        <v>4.6600000000000003E-2</v>
      </c>
      <c r="AC4602" s="17">
        <f t="shared" si="2421"/>
        <v>20</v>
      </c>
      <c r="AD4602" s="17">
        <v>252</v>
      </c>
      <c r="AE4602" s="13">
        <f t="shared" si="2432"/>
        <v>1.0036213679999999</v>
      </c>
      <c r="AF4602" s="2">
        <f t="shared" si="2440"/>
        <v>400.03192098</v>
      </c>
      <c r="AG4602" s="2">
        <f t="shared" si="2422"/>
        <v>384.99645275</v>
      </c>
      <c r="AH4602" s="3">
        <f t="shared" si="2423"/>
        <v>0</v>
      </c>
      <c r="AI4602" s="4" t="str">
        <f t="shared" si="2433"/>
        <v>A+J=</v>
      </c>
      <c r="AJ4602" s="11">
        <f t="shared" si="2429"/>
        <v>45761</v>
      </c>
      <c r="AQ4602" s="53"/>
      <c r="AR4602" s="53"/>
    </row>
    <row r="4603" spans="1:44" x14ac:dyDescent="0.2">
      <c r="A4603" s="158">
        <f t="shared" si="2424"/>
        <v>45759</v>
      </c>
      <c r="B4603" s="2">
        <f t="shared" si="2408"/>
        <v>106688.82884379593</v>
      </c>
      <c r="C4603" s="2">
        <f t="shared" si="2425"/>
        <v>70623.603819759999</v>
      </c>
      <c r="D4603" s="2">
        <f>SUM(Y4603:Y$4727)</f>
        <v>11630.38816545</v>
      </c>
      <c r="E4603" s="73">
        <f t="shared" si="2409"/>
        <v>58993.215654309999</v>
      </c>
      <c r="F4603" s="88">
        <f t="shared" si="2435"/>
        <v>6455.85</v>
      </c>
      <c r="G4603" s="3">
        <f>IF(AND(N4603=1,N4602&gt;1),VLOOKUP(A4602,[1]Plan1!$BK$81:$BM$259,3),G4602)</f>
        <v>6413.24</v>
      </c>
      <c r="H4603" s="11">
        <f t="shared" si="2436"/>
        <v>45672</v>
      </c>
      <c r="I4603" s="11">
        <f t="shared" si="2437"/>
        <v>45703</v>
      </c>
      <c r="J4603" s="12">
        <f t="shared" si="2410"/>
        <v>-6.6002153085962245E-3</v>
      </c>
      <c r="K4603" s="11">
        <f t="shared" si="2426"/>
        <v>45761</v>
      </c>
      <c r="L4603" s="11">
        <f t="shared" si="2411"/>
        <v>45761</v>
      </c>
      <c r="M4603" s="1">
        <f t="shared" si="2430"/>
        <v>21</v>
      </c>
      <c r="N4603" s="1">
        <f t="shared" si="2412"/>
        <v>21</v>
      </c>
      <c r="O4603" s="2">
        <f t="shared" si="2413"/>
        <v>0.99339977999999995</v>
      </c>
      <c r="P4603" s="13">
        <f t="shared" si="2438"/>
        <v>0.99339977999999995</v>
      </c>
      <c r="Q4603" s="13">
        <f t="shared" si="2431"/>
        <v>1.5031989795641196</v>
      </c>
      <c r="R4603" s="2">
        <f t="shared" si="2434"/>
        <v>1.4932775300000001</v>
      </c>
      <c r="S4603" s="2">
        <f t="shared" si="2427"/>
        <v>1.5641273600000001</v>
      </c>
      <c r="T4603" s="2">
        <f t="shared" si="2414"/>
        <v>110464.31099627999</v>
      </c>
      <c r="U4603" s="2">
        <f t="shared" si="2415"/>
        <v>6561.0201715505527</v>
      </c>
      <c r="V4603" s="2">
        <f t="shared" si="2416"/>
        <v>29100.027704715376</v>
      </c>
      <c r="W4603" s="2">
        <f t="shared" si="2417"/>
        <v>106284.65169602593</v>
      </c>
      <c r="X4603" s="17">
        <f t="shared" si="2418"/>
        <v>0</v>
      </c>
      <c r="Y4603" s="2">
        <f t="shared" si="2419"/>
        <v>0</v>
      </c>
      <c r="Z4603" s="72">
        <f t="shared" si="2420"/>
        <v>0</v>
      </c>
      <c r="AA4603" s="2">
        <f t="shared" si="2439"/>
        <v>0</v>
      </c>
      <c r="AB4603" s="12">
        <f t="shared" si="2428"/>
        <v>4.6600000000000003E-2</v>
      </c>
      <c r="AC4603" s="17">
        <f t="shared" si="2421"/>
        <v>21</v>
      </c>
      <c r="AD4603" s="17">
        <v>252</v>
      </c>
      <c r="AE4603" s="13">
        <f t="shared" si="2432"/>
        <v>1.00380278</v>
      </c>
      <c r="AF4603" s="2">
        <f t="shared" si="2440"/>
        <v>420.07147257000003</v>
      </c>
      <c r="AG4603" s="2">
        <f t="shared" si="2422"/>
        <v>404.17714776999998</v>
      </c>
      <c r="AH4603" s="3">
        <f t="shared" si="2423"/>
        <v>0</v>
      </c>
      <c r="AI4603" s="4" t="str">
        <f t="shared" si="2433"/>
        <v>A+J=</v>
      </c>
      <c r="AJ4603" s="11">
        <f t="shared" si="2429"/>
        <v>45761</v>
      </c>
      <c r="AQ4603" s="53"/>
      <c r="AR4603" s="53"/>
    </row>
    <row r="4604" spans="1:44" x14ac:dyDescent="0.2">
      <c r="A4604" s="158">
        <f t="shared" si="2424"/>
        <v>45760</v>
      </c>
      <c r="B4604" s="2">
        <f t="shared" si="2408"/>
        <v>106688.82884379593</v>
      </c>
      <c r="C4604" s="2">
        <f t="shared" si="2425"/>
        <v>70623.603819759999</v>
      </c>
      <c r="D4604" s="2">
        <f>SUM(Y4604:Y$4727)</f>
        <v>11630.38816545</v>
      </c>
      <c r="E4604" s="73">
        <f t="shared" si="2409"/>
        <v>58993.215654309999</v>
      </c>
      <c r="F4604" s="88">
        <f t="shared" si="2435"/>
        <v>6455.85</v>
      </c>
      <c r="G4604" s="3">
        <f>IF(AND(N4604=1,N4603&gt;1),VLOOKUP(A4603,[1]Plan1!$BK$81:$BM$259,3),G4603)</f>
        <v>6413.24</v>
      </c>
      <c r="H4604" s="11">
        <f t="shared" si="2436"/>
        <v>45672</v>
      </c>
      <c r="I4604" s="11">
        <f t="shared" si="2437"/>
        <v>45703</v>
      </c>
      <c r="J4604" s="12">
        <f t="shared" si="2410"/>
        <v>-6.6002153085962245E-3</v>
      </c>
      <c r="K4604" s="11">
        <f t="shared" si="2426"/>
        <v>45761</v>
      </c>
      <c r="L4604" s="11">
        <f t="shared" si="2411"/>
        <v>45761</v>
      </c>
      <c r="M4604" s="1">
        <f t="shared" si="2430"/>
        <v>21</v>
      </c>
      <c r="N4604" s="1">
        <f t="shared" si="2412"/>
        <v>21</v>
      </c>
      <c r="O4604" s="2">
        <f t="shared" si="2413"/>
        <v>0.99339977999999995</v>
      </c>
      <c r="P4604" s="13">
        <f t="shared" si="2438"/>
        <v>0.99339977999999995</v>
      </c>
      <c r="Q4604" s="13">
        <f t="shared" si="2431"/>
        <v>1.5031989795641196</v>
      </c>
      <c r="R4604" s="2">
        <f t="shared" si="2434"/>
        <v>1.4932775300000001</v>
      </c>
      <c r="S4604" s="2">
        <f t="shared" si="2427"/>
        <v>1.5641273600000001</v>
      </c>
      <c r="T4604" s="2">
        <f t="shared" si="2414"/>
        <v>110464.31099627999</v>
      </c>
      <c r="U4604" s="2">
        <f t="shared" si="2415"/>
        <v>6561.0201715505527</v>
      </c>
      <c r="V4604" s="2">
        <f t="shared" si="2416"/>
        <v>29100.027704715376</v>
      </c>
      <c r="W4604" s="2">
        <f t="shared" si="2417"/>
        <v>106284.65169602593</v>
      </c>
      <c r="X4604" s="17">
        <f t="shared" si="2418"/>
        <v>0</v>
      </c>
      <c r="Y4604" s="2">
        <f t="shared" si="2419"/>
        <v>0</v>
      </c>
      <c r="Z4604" s="72">
        <f t="shared" si="2420"/>
        <v>0</v>
      </c>
      <c r="AA4604" s="2">
        <f t="shared" si="2439"/>
        <v>0</v>
      </c>
      <c r="AB4604" s="12">
        <f t="shared" si="2428"/>
        <v>4.6600000000000003E-2</v>
      </c>
      <c r="AC4604" s="17">
        <f t="shared" si="2421"/>
        <v>21</v>
      </c>
      <c r="AD4604" s="17">
        <v>252</v>
      </c>
      <c r="AE4604" s="13">
        <f t="shared" si="2432"/>
        <v>1.00380278</v>
      </c>
      <c r="AF4604" s="2">
        <f t="shared" si="2440"/>
        <v>420.07147257000003</v>
      </c>
      <c r="AG4604" s="2">
        <f t="shared" si="2422"/>
        <v>404.17714776999998</v>
      </c>
      <c r="AH4604" s="3">
        <f t="shared" si="2423"/>
        <v>0</v>
      </c>
      <c r="AI4604" s="4" t="str">
        <f t="shared" si="2433"/>
        <v>A+J=</v>
      </c>
      <c r="AJ4604" s="11">
        <f t="shared" si="2429"/>
        <v>45761</v>
      </c>
      <c r="AQ4604" s="53"/>
      <c r="AR4604" s="53"/>
    </row>
    <row r="4605" spans="1:44" x14ac:dyDescent="0.2">
      <c r="A4605" s="158">
        <f t="shared" si="2424"/>
        <v>45761</v>
      </c>
      <c r="B4605" s="2">
        <f t="shared" si="2408"/>
        <v>106688.82884379593</v>
      </c>
      <c r="C4605" s="2">
        <f t="shared" si="2425"/>
        <v>70623.603819759999</v>
      </c>
      <c r="D4605" s="2">
        <f>SUM(Y4605:Y$4727)</f>
        <v>11630.38816545</v>
      </c>
      <c r="E4605" s="73">
        <f t="shared" si="2409"/>
        <v>58993.215654309999</v>
      </c>
      <c r="F4605" s="88">
        <f t="shared" si="2435"/>
        <v>6455.85</v>
      </c>
      <c r="G4605" s="3">
        <f>IF(AND(N4605=1,N4604&gt;1),VLOOKUP(A4604,[1]Plan1!$BK$81:$BM$259,3),G4604)</f>
        <v>6413.24</v>
      </c>
      <c r="H4605" s="11">
        <f t="shared" si="2436"/>
        <v>45672</v>
      </c>
      <c r="I4605" s="11">
        <f t="shared" si="2437"/>
        <v>45703</v>
      </c>
      <c r="J4605" s="12">
        <f t="shared" si="2410"/>
        <v>-6.6002153085962245E-3</v>
      </c>
      <c r="K4605" s="11">
        <f t="shared" si="2426"/>
        <v>45791</v>
      </c>
      <c r="L4605" s="11">
        <f t="shared" si="2411"/>
        <v>45761</v>
      </c>
      <c r="M4605" s="1">
        <f t="shared" si="2430"/>
        <v>21</v>
      </c>
      <c r="N4605" s="1">
        <f t="shared" si="2412"/>
        <v>21</v>
      </c>
      <c r="O4605" s="2">
        <f t="shared" si="2413"/>
        <v>0.99339977999999995</v>
      </c>
      <c r="P4605" s="13">
        <f t="shared" si="2438"/>
        <v>0.99339977999999995</v>
      </c>
      <c r="Q4605" s="13">
        <f t="shared" si="2431"/>
        <v>1.5031989795641196</v>
      </c>
      <c r="R4605" s="2">
        <f t="shared" si="2434"/>
        <v>1.4932775300000001</v>
      </c>
      <c r="S4605" s="2">
        <f t="shared" si="2427"/>
        <v>1.5641273600000001</v>
      </c>
      <c r="T4605" s="2">
        <f t="shared" si="2414"/>
        <v>110464.31099627999</v>
      </c>
      <c r="U4605" s="2">
        <f t="shared" si="2415"/>
        <v>6561.0201715505527</v>
      </c>
      <c r="V4605" s="2">
        <f t="shared" si="2416"/>
        <v>29100.027704715376</v>
      </c>
      <c r="W4605" s="2">
        <f t="shared" si="2417"/>
        <v>106284.65169602593</v>
      </c>
      <c r="X4605" s="17">
        <f t="shared" si="2418"/>
        <v>151</v>
      </c>
      <c r="Y4605" s="2">
        <f t="shared" si="2419"/>
        <v>2308.0810708099998</v>
      </c>
      <c r="Z4605" s="72">
        <f t="shared" si="2420"/>
        <v>3.2681439999999999E-2</v>
      </c>
      <c r="AA4605" s="2">
        <f t="shared" si="2439"/>
        <v>3610.13275196</v>
      </c>
      <c r="AB4605" s="12">
        <f t="shared" si="2428"/>
        <v>4.6600000000000003E-2</v>
      </c>
      <c r="AC4605" s="17">
        <f t="shared" si="2421"/>
        <v>21</v>
      </c>
      <c r="AD4605" s="17">
        <v>252</v>
      </c>
      <c r="AE4605" s="13">
        <f t="shared" si="2432"/>
        <v>1.00380278</v>
      </c>
      <c r="AF4605" s="2">
        <f t="shared" si="2440"/>
        <v>420.07147257000003</v>
      </c>
      <c r="AG4605" s="2">
        <f t="shared" si="2422"/>
        <v>404.17714776999998</v>
      </c>
      <c r="AH4605" s="3">
        <f t="shared" si="2423"/>
        <v>4030.2042245299999</v>
      </c>
      <c r="AI4605" s="4" t="str">
        <f t="shared" si="2433"/>
        <v>A+J=</v>
      </c>
      <c r="AJ4605" s="11">
        <f t="shared" si="2429"/>
        <v>45761</v>
      </c>
      <c r="AQ4605" s="53"/>
      <c r="AR4605" s="53"/>
    </row>
    <row r="4606" spans="1:44" x14ac:dyDescent="0.2">
      <c r="A4606" s="158">
        <f t="shared" si="2424"/>
        <v>45762</v>
      </c>
      <c r="B4606" s="2">
        <f t="shared" si="2408"/>
        <v>102662.37374613172</v>
      </c>
      <c r="C4606" s="2">
        <f t="shared" si="2425"/>
        <v>68315.522748949996</v>
      </c>
      <c r="D4606" s="2">
        <f>SUM(Y4606:Y$4727)</f>
        <v>9322.3070946400003</v>
      </c>
      <c r="E4606" s="73">
        <f t="shared" si="2409"/>
        <v>58993.215654309999</v>
      </c>
      <c r="F4606" s="88">
        <f t="shared" si="2435"/>
        <v>6455.85</v>
      </c>
      <c r="G4606" s="3">
        <f>IF(AND(N4606=1,N4605&gt;1),VLOOKUP(A4605,[1]Plan1!$BK$81:$BM$259,3),G4605)</f>
        <v>6413.24</v>
      </c>
      <c r="H4606" s="11">
        <f t="shared" si="2436"/>
        <v>45703</v>
      </c>
      <c r="I4606" s="11">
        <f t="shared" si="2437"/>
        <v>45731</v>
      </c>
      <c r="J4606" s="12">
        <f t="shared" si="2410"/>
        <v>-6.6002153085962245E-3</v>
      </c>
      <c r="K4606" s="11">
        <f t="shared" si="2426"/>
        <v>45791</v>
      </c>
      <c r="L4606" s="11">
        <f t="shared" si="2411"/>
        <v>45791</v>
      </c>
      <c r="M4606" s="1">
        <f t="shared" si="2430"/>
        <v>19</v>
      </c>
      <c r="N4606" s="1">
        <f t="shared" si="2412"/>
        <v>1</v>
      </c>
      <c r="O4606" s="2">
        <f t="shared" si="2413"/>
        <v>0.99965152000000002</v>
      </c>
      <c r="P4606" s="13">
        <f t="shared" si="2438"/>
        <v>0.99339977999999995</v>
      </c>
      <c r="Q4606" s="13">
        <f t="shared" si="2431"/>
        <v>1.4932775355952208</v>
      </c>
      <c r="R4606" s="2">
        <f t="shared" si="2434"/>
        <v>1.4927571500000001</v>
      </c>
      <c r="S4606" s="2">
        <f t="shared" si="2427"/>
        <v>1.5641273600000001</v>
      </c>
      <c r="T4606" s="2">
        <f t="shared" si="2414"/>
        <v>106854.17824433</v>
      </c>
      <c r="U4606" s="2">
        <f t="shared" si="2415"/>
        <v>5258.9684904085343</v>
      </c>
      <c r="V4606" s="2">
        <f t="shared" si="2416"/>
        <v>29069.328815153185</v>
      </c>
      <c r="W4606" s="2">
        <f t="shared" si="2417"/>
        <v>102643.82005451171</v>
      </c>
      <c r="X4606" s="17">
        <f t="shared" si="2418"/>
        <v>0</v>
      </c>
      <c r="Y4606" s="2">
        <f t="shared" si="2419"/>
        <v>0</v>
      </c>
      <c r="Z4606" s="72">
        <f t="shared" si="2420"/>
        <v>0</v>
      </c>
      <c r="AA4606" s="2">
        <f t="shared" si="2439"/>
        <v>0</v>
      </c>
      <c r="AB4606" s="12">
        <f t="shared" si="2428"/>
        <v>4.6600000000000003E-2</v>
      </c>
      <c r="AC4606" s="17">
        <f t="shared" si="2421"/>
        <v>1</v>
      </c>
      <c r="AD4606" s="17">
        <v>252</v>
      </c>
      <c r="AE4606" s="13">
        <f t="shared" si="2432"/>
        <v>1.0001807579999999</v>
      </c>
      <c r="AF4606" s="2">
        <f t="shared" si="2440"/>
        <v>19.31474755</v>
      </c>
      <c r="AG4606" s="2">
        <f t="shared" si="2422"/>
        <v>18.553691619999999</v>
      </c>
      <c r="AH4606" s="3">
        <f t="shared" si="2423"/>
        <v>0</v>
      </c>
      <c r="AI4606" s="4" t="str">
        <f t="shared" si="2433"/>
        <v>A+J=</v>
      </c>
      <c r="AJ4606" s="11">
        <f t="shared" si="2429"/>
        <v>45791</v>
      </c>
      <c r="AQ4606" s="53"/>
      <c r="AR4606" s="53"/>
    </row>
    <row r="4607" spans="1:44" x14ac:dyDescent="0.2">
      <c r="A4607" s="158">
        <f t="shared" si="2424"/>
        <v>45763</v>
      </c>
      <c r="B4607" s="2">
        <f t="shared" si="2408"/>
        <v>102650.23312673479</v>
      </c>
      <c r="C4607" s="2">
        <f t="shared" si="2425"/>
        <v>68315.522748949996</v>
      </c>
      <c r="D4607" s="2">
        <f>SUM(Y4607:Y$4727)</f>
        <v>9322.3070946400003</v>
      </c>
      <c r="E4607" s="73">
        <f t="shared" si="2409"/>
        <v>58993.215654309999</v>
      </c>
      <c r="F4607" s="88">
        <f t="shared" si="2435"/>
        <v>6455.85</v>
      </c>
      <c r="G4607" s="3">
        <f>IF(AND(N4607=1,N4606&gt;1),VLOOKUP(A4606,[1]Plan1!$BK$81:$BM$259,3),G4606)</f>
        <v>6413.24</v>
      </c>
      <c r="H4607" s="11">
        <f t="shared" si="2436"/>
        <v>45703</v>
      </c>
      <c r="I4607" s="11">
        <f t="shared" si="2437"/>
        <v>45731</v>
      </c>
      <c r="J4607" s="12">
        <f t="shared" si="2410"/>
        <v>-6.6002153085962245E-3</v>
      </c>
      <c r="K4607" s="11">
        <f t="shared" si="2426"/>
        <v>45791</v>
      </c>
      <c r="L4607" s="11">
        <f t="shared" si="2411"/>
        <v>45791</v>
      </c>
      <c r="M4607" s="1">
        <f t="shared" si="2430"/>
        <v>19</v>
      </c>
      <c r="N4607" s="1">
        <f t="shared" si="2412"/>
        <v>2</v>
      </c>
      <c r="O4607" s="2">
        <f t="shared" si="2413"/>
        <v>0.99930317999999996</v>
      </c>
      <c r="P4607" s="13">
        <f t="shared" si="2438"/>
        <v>0.99339977999999995</v>
      </c>
      <c r="Q4607" s="13">
        <f t="shared" si="2431"/>
        <v>1.4932775355952208</v>
      </c>
      <c r="R4607" s="2">
        <f t="shared" si="2434"/>
        <v>1.4922369799999999</v>
      </c>
      <c r="S4607" s="2">
        <f t="shared" si="2427"/>
        <v>1.5641273600000001</v>
      </c>
      <c r="T4607" s="2">
        <f t="shared" si="2414"/>
        <v>106854.17824433</v>
      </c>
      <c r="U4607" s="2">
        <f t="shared" si="2415"/>
        <v>5258.9684904085343</v>
      </c>
      <c r="V4607" s="2">
        <f t="shared" si="2416"/>
        <v>29038.642314166274</v>
      </c>
      <c r="W4607" s="2">
        <f t="shared" si="2417"/>
        <v>102613.13355352479</v>
      </c>
      <c r="X4607" s="17">
        <f t="shared" si="2418"/>
        <v>0</v>
      </c>
      <c r="Y4607" s="2">
        <f t="shared" si="2419"/>
        <v>0</v>
      </c>
      <c r="Z4607" s="72">
        <f t="shared" si="2420"/>
        <v>0</v>
      </c>
      <c r="AA4607" s="2">
        <f t="shared" si="2439"/>
        <v>0</v>
      </c>
      <c r="AB4607" s="12">
        <f t="shared" si="2428"/>
        <v>4.6600000000000003E-2</v>
      </c>
      <c r="AC4607" s="17">
        <f t="shared" si="2421"/>
        <v>2</v>
      </c>
      <c r="AD4607" s="17">
        <v>252</v>
      </c>
      <c r="AE4607" s="13">
        <f t="shared" si="2432"/>
        <v>1.0003615480000001</v>
      </c>
      <c r="AF4607" s="2">
        <f t="shared" si="2440"/>
        <v>38.63291443</v>
      </c>
      <c r="AG4607" s="2">
        <f t="shared" si="2422"/>
        <v>37.099573210000003</v>
      </c>
      <c r="AH4607" s="3">
        <f t="shared" si="2423"/>
        <v>0</v>
      </c>
      <c r="AI4607" s="4" t="str">
        <f t="shared" si="2433"/>
        <v>A+J=</v>
      </c>
      <c r="AJ4607" s="11">
        <f t="shared" si="2429"/>
        <v>45791</v>
      </c>
      <c r="AQ4607" s="53"/>
      <c r="AR4607" s="53"/>
    </row>
    <row r="4608" spans="1:44" x14ac:dyDescent="0.2">
      <c r="A4608" s="158">
        <f t="shared" si="2424"/>
        <v>45764</v>
      </c>
      <c r="B4608" s="2">
        <f t="shared" si="2408"/>
        <v>102638.09483120457</v>
      </c>
      <c r="C4608" s="2">
        <f t="shared" si="2425"/>
        <v>68315.522748949996</v>
      </c>
      <c r="D4608" s="2">
        <f>SUM(Y4608:Y$4727)</f>
        <v>9322.3070946400003</v>
      </c>
      <c r="E4608" s="73">
        <f t="shared" si="2409"/>
        <v>58993.215654309999</v>
      </c>
      <c r="F4608" s="88">
        <f t="shared" si="2435"/>
        <v>6455.85</v>
      </c>
      <c r="G4608" s="3">
        <f>IF(AND(N4608=1,N4607&gt;1),VLOOKUP(A4607,[1]Plan1!$BK$81:$BM$259,3),G4607)</f>
        <v>6413.24</v>
      </c>
      <c r="H4608" s="11">
        <f t="shared" si="2436"/>
        <v>45703</v>
      </c>
      <c r="I4608" s="11">
        <f t="shared" si="2437"/>
        <v>45731</v>
      </c>
      <c r="J4608" s="12">
        <f t="shared" si="2410"/>
        <v>-6.6002153085962245E-3</v>
      </c>
      <c r="K4608" s="11">
        <f t="shared" si="2426"/>
        <v>45791</v>
      </c>
      <c r="L4608" s="11">
        <f t="shared" si="2411"/>
        <v>45791</v>
      </c>
      <c r="M4608" s="1">
        <f t="shared" si="2430"/>
        <v>19</v>
      </c>
      <c r="N4608" s="1">
        <f t="shared" si="2412"/>
        <v>3</v>
      </c>
      <c r="O4608" s="2">
        <f t="shared" si="2413"/>
        <v>0.99895495000000001</v>
      </c>
      <c r="P4608" s="13">
        <f t="shared" si="2438"/>
        <v>0.99339977999999995</v>
      </c>
      <c r="Q4608" s="13">
        <f t="shared" si="2431"/>
        <v>1.4932775355952208</v>
      </c>
      <c r="R4608" s="2">
        <f t="shared" si="2434"/>
        <v>1.4917169800000001</v>
      </c>
      <c r="S4608" s="2">
        <f t="shared" si="2427"/>
        <v>1.5641273600000001</v>
      </c>
      <c r="T4608" s="2">
        <f t="shared" si="2414"/>
        <v>106854.17824433</v>
      </c>
      <c r="U4608" s="2">
        <f t="shared" si="2415"/>
        <v>5258.9684904085343</v>
      </c>
      <c r="V4608" s="2">
        <f t="shared" si="2416"/>
        <v>29007.965842026042</v>
      </c>
      <c r="W4608" s="2">
        <f t="shared" si="2417"/>
        <v>102582.45708138456</v>
      </c>
      <c r="X4608" s="17">
        <f t="shared" si="2418"/>
        <v>0</v>
      </c>
      <c r="Y4608" s="2">
        <f t="shared" si="2419"/>
        <v>0</v>
      </c>
      <c r="Z4608" s="72">
        <f t="shared" si="2420"/>
        <v>0</v>
      </c>
      <c r="AA4608" s="2">
        <f t="shared" si="2439"/>
        <v>0</v>
      </c>
      <c r="AB4608" s="12">
        <f t="shared" si="2428"/>
        <v>4.6600000000000003E-2</v>
      </c>
      <c r="AC4608" s="17">
        <f t="shared" si="2421"/>
        <v>3</v>
      </c>
      <c r="AD4608" s="17">
        <v>252</v>
      </c>
      <c r="AE4608" s="13">
        <f t="shared" si="2432"/>
        <v>1.0005423710000001</v>
      </c>
      <c r="AF4608" s="2">
        <f t="shared" si="2440"/>
        <v>57.954607500000002</v>
      </c>
      <c r="AG4608" s="2">
        <f t="shared" si="2422"/>
        <v>55.637749820000003</v>
      </c>
      <c r="AH4608" s="3">
        <f t="shared" si="2423"/>
        <v>0</v>
      </c>
      <c r="AI4608" s="4" t="str">
        <f t="shared" si="2433"/>
        <v>A+J=</v>
      </c>
      <c r="AJ4608" s="11">
        <f t="shared" si="2429"/>
        <v>45791</v>
      </c>
      <c r="AQ4608" s="53"/>
      <c r="AR4608" s="53"/>
    </row>
    <row r="4609" spans="1:44" x14ac:dyDescent="0.2">
      <c r="A4609" s="158">
        <f t="shared" si="2424"/>
        <v>45765</v>
      </c>
      <c r="B4609" s="2">
        <f t="shared" si="2408"/>
        <v>102625.95945233313</v>
      </c>
      <c r="C4609" s="2">
        <f t="shared" si="2425"/>
        <v>68315.522748949996</v>
      </c>
      <c r="D4609" s="2">
        <f>SUM(Y4609:Y$4727)</f>
        <v>9322.3070946400003</v>
      </c>
      <c r="E4609" s="73">
        <f t="shared" si="2409"/>
        <v>58993.215654309999</v>
      </c>
      <c r="F4609" s="88">
        <f t="shared" si="2435"/>
        <v>6455.85</v>
      </c>
      <c r="G4609" s="3">
        <f>IF(AND(N4609=1,N4608&gt;1),VLOOKUP(A4608,[1]Plan1!$BK$81:$BM$259,3),G4608)</f>
        <v>6413.24</v>
      </c>
      <c r="H4609" s="11">
        <f t="shared" si="2436"/>
        <v>45703</v>
      </c>
      <c r="I4609" s="11">
        <f t="shared" si="2437"/>
        <v>45731</v>
      </c>
      <c r="J4609" s="12">
        <f t="shared" si="2410"/>
        <v>-6.6002153085962245E-3</v>
      </c>
      <c r="K4609" s="11">
        <f t="shared" si="2426"/>
        <v>45791</v>
      </c>
      <c r="L4609" s="11">
        <f t="shared" si="2411"/>
        <v>45791</v>
      </c>
      <c r="M4609" s="1">
        <f t="shared" si="2430"/>
        <v>19</v>
      </c>
      <c r="N4609" s="1">
        <f t="shared" si="2412"/>
        <v>4</v>
      </c>
      <c r="O4609" s="2">
        <f t="shared" si="2413"/>
        <v>0.99860684</v>
      </c>
      <c r="P4609" s="13">
        <f t="shared" si="2438"/>
        <v>0.99339977999999995</v>
      </c>
      <c r="Q4609" s="13">
        <f t="shared" si="2431"/>
        <v>1.4932775355952208</v>
      </c>
      <c r="R4609" s="2">
        <f t="shared" si="2434"/>
        <v>1.49119716</v>
      </c>
      <c r="S4609" s="2">
        <f t="shared" si="2427"/>
        <v>1.5641273600000001</v>
      </c>
      <c r="T4609" s="2">
        <f t="shared" si="2414"/>
        <v>106854.17824433</v>
      </c>
      <c r="U4609" s="2">
        <f t="shared" si="2415"/>
        <v>5258.9684904085343</v>
      </c>
      <c r="V4609" s="2">
        <f t="shared" si="2416"/>
        <v>28977.299988664614</v>
      </c>
      <c r="W4609" s="2">
        <f t="shared" si="2417"/>
        <v>102551.79122802314</v>
      </c>
      <c r="X4609" s="17">
        <f t="shared" si="2418"/>
        <v>0</v>
      </c>
      <c r="Y4609" s="2">
        <f t="shared" si="2419"/>
        <v>0</v>
      </c>
      <c r="Z4609" s="72">
        <f t="shared" si="2420"/>
        <v>0</v>
      </c>
      <c r="AA4609" s="2">
        <f t="shared" si="2439"/>
        <v>0</v>
      </c>
      <c r="AB4609" s="12">
        <f t="shared" si="2428"/>
        <v>4.6600000000000003E-2</v>
      </c>
      <c r="AC4609" s="17">
        <f t="shared" si="2421"/>
        <v>4</v>
      </c>
      <c r="AD4609" s="17">
        <v>252</v>
      </c>
      <c r="AE4609" s="13">
        <f t="shared" si="2432"/>
        <v>1.0007232269999999</v>
      </c>
      <c r="AF4609" s="2">
        <f t="shared" si="2440"/>
        <v>77.279826760000006</v>
      </c>
      <c r="AG4609" s="2">
        <f t="shared" si="2422"/>
        <v>74.168224309999999</v>
      </c>
      <c r="AH4609" s="3">
        <f t="shared" si="2423"/>
        <v>0</v>
      </c>
      <c r="AI4609" s="4" t="str">
        <f t="shared" si="2433"/>
        <v>A+J=</v>
      </c>
      <c r="AJ4609" s="11">
        <f t="shared" si="2429"/>
        <v>45791</v>
      </c>
      <c r="AQ4609" s="53"/>
      <c r="AR4609" s="53"/>
    </row>
    <row r="4610" spans="1:44" x14ac:dyDescent="0.2">
      <c r="A4610" s="158">
        <f t="shared" si="2424"/>
        <v>45766</v>
      </c>
      <c r="B4610" s="2">
        <f t="shared" si="2408"/>
        <v>102625.95945233313</v>
      </c>
      <c r="C4610" s="2">
        <f t="shared" si="2425"/>
        <v>68315.522748949996</v>
      </c>
      <c r="D4610" s="2">
        <f>SUM(Y4610:Y$4727)</f>
        <v>9322.3070946400003</v>
      </c>
      <c r="E4610" s="73">
        <f t="shared" si="2409"/>
        <v>58993.215654309999</v>
      </c>
      <c r="F4610" s="88">
        <f t="shared" si="2435"/>
        <v>6455.85</v>
      </c>
      <c r="G4610" s="3">
        <f>IF(AND(N4610=1,N4609&gt;1),VLOOKUP(A4609,[1]Plan1!$BK$81:$BM$259,3),G4609)</f>
        <v>6413.24</v>
      </c>
      <c r="H4610" s="11">
        <f t="shared" si="2436"/>
        <v>45703</v>
      </c>
      <c r="I4610" s="11">
        <f t="shared" si="2437"/>
        <v>45731</v>
      </c>
      <c r="J4610" s="12">
        <f t="shared" si="2410"/>
        <v>-6.6002153085962245E-3</v>
      </c>
      <c r="K4610" s="11">
        <f t="shared" si="2426"/>
        <v>45791</v>
      </c>
      <c r="L4610" s="11">
        <f t="shared" si="2411"/>
        <v>45791</v>
      </c>
      <c r="M4610" s="1">
        <f t="shared" si="2430"/>
        <v>19</v>
      </c>
      <c r="N4610" s="1">
        <f t="shared" si="2412"/>
        <v>4</v>
      </c>
      <c r="O4610" s="2">
        <f t="shared" si="2413"/>
        <v>0.99860684</v>
      </c>
      <c r="P4610" s="13">
        <f t="shared" si="2438"/>
        <v>0.99339977999999995</v>
      </c>
      <c r="Q4610" s="13">
        <f t="shared" si="2431"/>
        <v>1.4932775355952208</v>
      </c>
      <c r="R4610" s="2">
        <f t="shared" si="2434"/>
        <v>1.49119716</v>
      </c>
      <c r="S4610" s="2">
        <f t="shared" si="2427"/>
        <v>1.5641273600000001</v>
      </c>
      <c r="T4610" s="2">
        <f t="shared" si="2414"/>
        <v>106854.17824433</v>
      </c>
      <c r="U4610" s="2">
        <f t="shared" si="2415"/>
        <v>5258.9684904085343</v>
      </c>
      <c r="V4610" s="2">
        <f t="shared" si="2416"/>
        <v>28977.299988664614</v>
      </c>
      <c r="W4610" s="2">
        <f t="shared" si="2417"/>
        <v>102551.79122802314</v>
      </c>
      <c r="X4610" s="17">
        <f t="shared" si="2418"/>
        <v>0</v>
      </c>
      <c r="Y4610" s="2">
        <f t="shared" si="2419"/>
        <v>0</v>
      </c>
      <c r="Z4610" s="72">
        <f t="shared" si="2420"/>
        <v>0</v>
      </c>
      <c r="AA4610" s="2">
        <f t="shared" si="2439"/>
        <v>0</v>
      </c>
      <c r="AB4610" s="12">
        <f t="shared" si="2428"/>
        <v>4.6600000000000003E-2</v>
      </c>
      <c r="AC4610" s="17">
        <f t="shared" si="2421"/>
        <v>4</v>
      </c>
      <c r="AD4610" s="17">
        <v>252</v>
      </c>
      <c r="AE4610" s="13">
        <f t="shared" si="2432"/>
        <v>1.0007232269999999</v>
      </c>
      <c r="AF4610" s="2">
        <f t="shared" si="2440"/>
        <v>77.279826760000006</v>
      </c>
      <c r="AG4610" s="2">
        <f t="shared" si="2422"/>
        <v>74.168224309999999</v>
      </c>
      <c r="AH4610" s="3">
        <f t="shared" si="2423"/>
        <v>0</v>
      </c>
      <c r="AI4610" s="4" t="str">
        <f t="shared" si="2433"/>
        <v>A+J=</v>
      </c>
      <c r="AJ4610" s="11">
        <f t="shared" si="2429"/>
        <v>45791</v>
      </c>
      <c r="AQ4610" s="53"/>
      <c r="AR4610" s="53"/>
    </row>
    <row r="4611" spans="1:44" x14ac:dyDescent="0.2">
      <c r="A4611" s="158">
        <f t="shared" si="2424"/>
        <v>45767</v>
      </c>
      <c r="B4611" s="2">
        <f t="shared" si="2408"/>
        <v>102625.95945233313</v>
      </c>
      <c r="C4611" s="2">
        <f t="shared" si="2425"/>
        <v>68315.522748949996</v>
      </c>
      <c r="D4611" s="2">
        <f>SUM(Y4611:Y$4727)</f>
        <v>9322.3070946400003</v>
      </c>
      <c r="E4611" s="73">
        <f t="shared" si="2409"/>
        <v>58993.215654309999</v>
      </c>
      <c r="F4611" s="88">
        <f t="shared" si="2435"/>
        <v>6455.85</v>
      </c>
      <c r="G4611" s="3">
        <f>IF(AND(N4611=1,N4610&gt;1),VLOOKUP(A4610,[1]Plan1!$BK$81:$BM$259,3),G4610)</f>
        <v>6413.24</v>
      </c>
      <c r="H4611" s="11">
        <f t="shared" si="2436"/>
        <v>45703</v>
      </c>
      <c r="I4611" s="11">
        <f t="shared" si="2437"/>
        <v>45731</v>
      </c>
      <c r="J4611" s="12">
        <f t="shared" si="2410"/>
        <v>-6.6002153085962245E-3</v>
      </c>
      <c r="K4611" s="11">
        <f t="shared" si="2426"/>
        <v>45791</v>
      </c>
      <c r="L4611" s="11">
        <f t="shared" si="2411"/>
        <v>45791</v>
      </c>
      <c r="M4611" s="1">
        <f t="shared" si="2430"/>
        <v>19</v>
      </c>
      <c r="N4611" s="1">
        <f t="shared" si="2412"/>
        <v>4</v>
      </c>
      <c r="O4611" s="2">
        <f t="shared" si="2413"/>
        <v>0.99860684</v>
      </c>
      <c r="P4611" s="13">
        <f t="shared" si="2438"/>
        <v>0.99339977999999995</v>
      </c>
      <c r="Q4611" s="13">
        <f t="shared" si="2431"/>
        <v>1.4932775355952208</v>
      </c>
      <c r="R4611" s="2">
        <f t="shared" si="2434"/>
        <v>1.49119716</v>
      </c>
      <c r="S4611" s="2">
        <f t="shared" si="2427"/>
        <v>1.5641273600000001</v>
      </c>
      <c r="T4611" s="2">
        <f t="shared" si="2414"/>
        <v>106854.17824433</v>
      </c>
      <c r="U4611" s="2">
        <f t="shared" si="2415"/>
        <v>5258.9684904085343</v>
      </c>
      <c r="V4611" s="2">
        <f t="shared" si="2416"/>
        <v>28977.299988664614</v>
      </c>
      <c r="W4611" s="2">
        <f t="shared" si="2417"/>
        <v>102551.79122802314</v>
      </c>
      <c r="X4611" s="17">
        <f t="shared" si="2418"/>
        <v>0</v>
      </c>
      <c r="Y4611" s="2">
        <f t="shared" si="2419"/>
        <v>0</v>
      </c>
      <c r="Z4611" s="72">
        <f t="shared" si="2420"/>
        <v>0</v>
      </c>
      <c r="AA4611" s="2">
        <f t="shared" si="2439"/>
        <v>0</v>
      </c>
      <c r="AB4611" s="12">
        <f t="shared" si="2428"/>
        <v>4.6600000000000003E-2</v>
      </c>
      <c r="AC4611" s="17">
        <f t="shared" si="2421"/>
        <v>4</v>
      </c>
      <c r="AD4611" s="17">
        <v>252</v>
      </c>
      <c r="AE4611" s="13">
        <f t="shared" si="2432"/>
        <v>1.0007232269999999</v>
      </c>
      <c r="AF4611" s="2">
        <f t="shared" si="2440"/>
        <v>77.279826760000006</v>
      </c>
      <c r="AG4611" s="2">
        <f t="shared" si="2422"/>
        <v>74.168224309999999</v>
      </c>
      <c r="AH4611" s="3">
        <f t="shared" si="2423"/>
        <v>0</v>
      </c>
      <c r="AI4611" s="4" t="str">
        <f t="shared" si="2433"/>
        <v>A+J=</v>
      </c>
      <c r="AJ4611" s="11">
        <f t="shared" si="2429"/>
        <v>45791</v>
      </c>
      <c r="AQ4611" s="53"/>
      <c r="AR4611" s="53"/>
    </row>
    <row r="4612" spans="1:44" x14ac:dyDescent="0.2">
      <c r="A4612" s="158">
        <f t="shared" si="2424"/>
        <v>45768</v>
      </c>
      <c r="B4612" s="2">
        <f t="shared" si="2408"/>
        <v>102625.95945233313</v>
      </c>
      <c r="C4612" s="2">
        <f t="shared" si="2425"/>
        <v>68315.522748949996</v>
      </c>
      <c r="D4612" s="2">
        <f>SUM(Y4612:Y$4727)</f>
        <v>9322.3070946400003</v>
      </c>
      <c r="E4612" s="73">
        <f t="shared" si="2409"/>
        <v>58993.215654309999</v>
      </c>
      <c r="F4612" s="88">
        <f t="shared" si="2435"/>
        <v>6455.85</v>
      </c>
      <c r="G4612" s="3">
        <f>IF(AND(N4612=1,N4611&gt;1),VLOOKUP(A4611,[1]Plan1!$BK$81:$BM$259,3),G4611)</f>
        <v>6413.24</v>
      </c>
      <c r="H4612" s="11">
        <f t="shared" si="2436"/>
        <v>45703</v>
      </c>
      <c r="I4612" s="11">
        <f t="shared" si="2437"/>
        <v>45731</v>
      </c>
      <c r="J4612" s="12">
        <f t="shared" si="2410"/>
        <v>-6.6002153085962245E-3</v>
      </c>
      <c r="K4612" s="11">
        <f t="shared" si="2426"/>
        <v>45791</v>
      </c>
      <c r="L4612" s="11">
        <f t="shared" si="2411"/>
        <v>45791</v>
      </c>
      <c r="M4612" s="1">
        <f t="shared" si="2430"/>
        <v>19</v>
      </c>
      <c r="N4612" s="1">
        <f t="shared" si="2412"/>
        <v>4</v>
      </c>
      <c r="O4612" s="2">
        <f t="shared" si="2413"/>
        <v>0.99860684</v>
      </c>
      <c r="P4612" s="13">
        <f t="shared" si="2438"/>
        <v>0.99339977999999995</v>
      </c>
      <c r="Q4612" s="13">
        <f t="shared" si="2431"/>
        <v>1.4932775355952208</v>
      </c>
      <c r="R4612" s="2">
        <f t="shared" si="2434"/>
        <v>1.49119716</v>
      </c>
      <c r="S4612" s="2">
        <f t="shared" si="2427"/>
        <v>1.5641273600000001</v>
      </c>
      <c r="T4612" s="2">
        <f t="shared" si="2414"/>
        <v>106854.17824433</v>
      </c>
      <c r="U4612" s="2">
        <f t="shared" si="2415"/>
        <v>5258.9684904085343</v>
      </c>
      <c r="V4612" s="2">
        <f t="shared" si="2416"/>
        <v>28977.299988664614</v>
      </c>
      <c r="W4612" s="2">
        <f t="shared" si="2417"/>
        <v>102551.79122802314</v>
      </c>
      <c r="X4612" s="17">
        <f t="shared" si="2418"/>
        <v>0</v>
      </c>
      <c r="Y4612" s="2">
        <f t="shared" si="2419"/>
        <v>0</v>
      </c>
      <c r="Z4612" s="72">
        <f t="shared" si="2420"/>
        <v>0</v>
      </c>
      <c r="AA4612" s="2">
        <f t="shared" si="2439"/>
        <v>0</v>
      </c>
      <c r="AB4612" s="12">
        <f t="shared" si="2428"/>
        <v>4.6600000000000003E-2</v>
      </c>
      <c r="AC4612" s="17">
        <f t="shared" si="2421"/>
        <v>4</v>
      </c>
      <c r="AD4612" s="17">
        <v>252</v>
      </c>
      <c r="AE4612" s="13">
        <f t="shared" si="2432"/>
        <v>1.0007232269999999</v>
      </c>
      <c r="AF4612" s="2">
        <f t="shared" si="2440"/>
        <v>77.279826760000006</v>
      </c>
      <c r="AG4612" s="2">
        <f t="shared" si="2422"/>
        <v>74.168224309999999</v>
      </c>
      <c r="AH4612" s="3">
        <f t="shared" si="2423"/>
        <v>0</v>
      </c>
      <c r="AI4612" s="4" t="str">
        <f t="shared" si="2433"/>
        <v>A+J=</v>
      </c>
      <c r="AJ4612" s="11">
        <f t="shared" si="2429"/>
        <v>45791</v>
      </c>
      <c r="AQ4612" s="53"/>
      <c r="AR4612" s="53"/>
    </row>
    <row r="4613" spans="1:44" x14ac:dyDescent="0.2">
      <c r="A4613" s="158">
        <f t="shared" si="2424"/>
        <v>45769</v>
      </c>
      <c r="B4613" s="2">
        <f t="shared" si="2408"/>
        <v>102625.95945233313</v>
      </c>
      <c r="C4613" s="2">
        <f t="shared" si="2425"/>
        <v>68315.522748949996</v>
      </c>
      <c r="D4613" s="2">
        <f>SUM(Y4613:Y$4727)</f>
        <v>9322.3070946400003</v>
      </c>
      <c r="E4613" s="73">
        <f t="shared" si="2409"/>
        <v>58993.215654309999</v>
      </c>
      <c r="F4613" s="88">
        <f t="shared" si="2435"/>
        <v>6455.85</v>
      </c>
      <c r="G4613" s="3">
        <f>IF(AND(N4613=1,N4612&gt;1),VLOOKUP(A4612,[1]Plan1!$BK$81:$BM$259,3),G4612)</f>
        <v>6413.24</v>
      </c>
      <c r="H4613" s="11">
        <f t="shared" si="2436"/>
        <v>45703</v>
      </c>
      <c r="I4613" s="11">
        <f t="shared" si="2437"/>
        <v>45731</v>
      </c>
      <c r="J4613" s="12">
        <f t="shared" si="2410"/>
        <v>-6.6002153085962245E-3</v>
      </c>
      <c r="K4613" s="11">
        <f t="shared" si="2426"/>
        <v>45791</v>
      </c>
      <c r="L4613" s="11">
        <f t="shared" si="2411"/>
        <v>45791</v>
      </c>
      <c r="M4613" s="1">
        <f t="shared" si="2430"/>
        <v>19</v>
      </c>
      <c r="N4613" s="1">
        <f t="shared" si="2412"/>
        <v>4</v>
      </c>
      <c r="O4613" s="2">
        <f t="shared" si="2413"/>
        <v>0.99860684</v>
      </c>
      <c r="P4613" s="13">
        <f t="shared" si="2438"/>
        <v>0.99339977999999995</v>
      </c>
      <c r="Q4613" s="13">
        <f t="shared" si="2431"/>
        <v>1.4932775355952208</v>
      </c>
      <c r="R4613" s="2">
        <f t="shared" si="2434"/>
        <v>1.49119716</v>
      </c>
      <c r="S4613" s="2">
        <f t="shared" si="2427"/>
        <v>1.5641273600000001</v>
      </c>
      <c r="T4613" s="2">
        <f t="shared" si="2414"/>
        <v>106854.17824433</v>
      </c>
      <c r="U4613" s="2">
        <f t="shared" si="2415"/>
        <v>5258.9684904085343</v>
      </c>
      <c r="V4613" s="2">
        <f t="shared" si="2416"/>
        <v>28977.299988664614</v>
      </c>
      <c r="W4613" s="2">
        <f t="shared" si="2417"/>
        <v>102551.79122802314</v>
      </c>
      <c r="X4613" s="17">
        <f t="shared" si="2418"/>
        <v>0</v>
      </c>
      <c r="Y4613" s="2">
        <f t="shared" si="2419"/>
        <v>0</v>
      </c>
      <c r="Z4613" s="72">
        <f t="shared" si="2420"/>
        <v>0</v>
      </c>
      <c r="AA4613" s="2">
        <f t="shared" si="2439"/>
        <v>0</v>
      </c>
      <c r="AB4613" s="12">
        <f t="shared" si="2428"/>
        <v>4.6600000000000003E-2</v>
      </c>
      <c r="AC4613" s="17">
        <f t="shared" si="2421"/>
        <v>4</v>
      </c>
      <c r="AD4613" s="17">
        <v>252</v>
      </c>
      <c r="AE4613" s="13">
        <f t="shared" si="2432"/>
        <v>1.0007232269999999</v>
      </c>
      <c r="AF4613" s="2">
        <f t="shared" si="2440"/>
        <v>77.279826760000006</v>
      </c>
      <c r="AG4613" s="2">
        <f t="shared" si="2422"/>
        <v>74.168224309999999</v>
      </c>
      <c r="AH4613" s="3">
        <f t="shared" si="2423"/>
        <v>0</v>
      </c>
      <c r="AI4613" s="4" t="str">
        <f t="shared" si="2433"/>
        <v>A+J=</v>
      </c>
      <c r="AJ4613" s="11">
        <f t="shared" si="2429"/>
        <v>45791</v>
      </c>
      <c r="AQ4613" s="53"/>
      <c r="AR4613" s="53"/>
    </row>
    <row r="4614" spans="1:44" x14ac:dyDescent="0.2">
      <c r="A4614" s="158">
        <f t="shared" si="2424"/>
        <v>45770</v>
      </c>
      <c r="B4614" s="2">
        <f t="shared" si="2408"/>
        <v>102613.82748077268</v>
      </c>
      <c r="C4614" s="2">
        <f t="shared" si="2425"/>
        <v>68315.522748949996</v>
      </c>
      <c r="D4614" s="2">
        <f>SUM(Y4614:Y$4727)</f>
        <v>9322.3070946400003</v>
      </c>
      <c r="E4614" s="73">
        <f t="shared" si="2409"/>
        <v>58993.215654309999</v>
      </c>
      <c r="F4614" s="88">
        <f t="shared" si="2435"/>
        <v>6455.85</v>
      </c>
      <c r="G4614" s="3">
        <f>IF(AND(N4614=1,N4613&gt;1),VLOOKUP(A4613,[1]Plan1!$BK$81:$BM$259,3),G4613)</f>
        <v>6413.24</v>
      </c>
      <c r="H4614" s="11">
        <f t="shared" si="2436"/>
        <v>45703</v>
      </c>
      <c r="I4614" s="11">
        <f t="shared" si="2437"/>
        <v>45731</v>
      </c>
      <c r="J4614" s="12">
        <f t="shared" si="2410"/>
        <v>-6.6002153085962245E-3</v>
      </c>
      <c r="K4614" s="11">
        <f t="shared" si="2426"/>
        <v>45791</v>
      </c>
      <c r="L4614" s="11">
        <f t="shared" si="2411"/>
        <v>45791</v>
      </c>
      <c r="M4614" s="1">
        <f t="shared" si="2430"/>
        <v>19</v>
      </c>
      <c r="N4614" s="1">
        <f t="shared" si="2412"/>
        <v>5</v>
      </c>
      <c r="O4614" s="2">
        <f t="shared" si="2413"/>
        <v>0.99825885999999997</v>
      </c>
      <c r="P4614" s="13">
        <f t="shared" si="2438"/>
        <v>0.99339977999999995</v>
      </c>
      <c r="Q4614" s="13">
        <f t="shared" si="2431"/>
        <v>1.4932775355952208</v>
      </c>
      <c r="R4614" s="2">
        <f t="shared" si="2434"/>
        <v>1.4906775299999999</v>
      </c>
      <c r="S4614" s="2">
        <f t="shared" si="2427"/>
        <v>1.5641273600000001</v>
      </c>
      <c r="T4614" s="2">
        <f t="shared" si="2414"/>
        <v>106854.17824433</v>
      </c>
      <c r="U4614" s="2">
        <f t="shared" si="2415"/>
        <v>5258.9684904085343</v>
      </c>
      <c r="V4614" s="2">
        <f t="shared" si="2416"/>
        <v>28946.645344014159</v>
      </c>
      <c r="W4614" s="2">
        <f t="shared" si="2417"/>
        <v>102521.13658337269</v>
      </c>
      <c r="X4614" s="17">
        <f t="shared" si="2418"/>
        <v>0</v>
      </c>
      <c r="Y4614" s="2">
        <f t="shared" si="2419"/>
        <v>0</v>
      </c>
      <c r="Z4614" s="72">
        <f t="shared" si="2420"/>
        <v>0</v>
      </c>
      <c r="AA4614" s="2">
        <f t="shared" si="2439"/>
        <v>0</v>
      </c>
      <c r="AB4614" s="12">
        <f t="shared" si="2428"/>
        <v>4.6600000000000003E-2</v>
      </c>
      <c r="AC4614" s="17">
        <f t="shared" si="2421"/>
        <v>5</v>
      </c>
      <c r="AD4614" s="17">
        <v>252</v>
      </c>
      <c r="AE4614" s="13">
        <f t="shared" si="2432"/>
        <v>1.000904115</v>
      </c>
      <c r="AF4614" s="2">
        <f t="shared" si="2440"/>
        <v>96.608465359999997</v>
      </c>
      <c r="AG4614" s="2">
        <f t="shared" si="2422"/>
        <v>92.690897399999997</v>
      </c>
      <c r="AH4614" s="3">
        <f t="shared" si="2423"/>
        <v>0</v>
      </c>
      <c r="AI4614" s="4" t="str">
        <f t="shared" si="2433"/>
        <v>A+J=</v>
      </c>
      <c r="AJ4614" s="11">
        <f t="shared" si="2429"/>
        <v>45791</v>
      </c>
      <c r="AQ4614" s="53"/>
      <c r="AR4614" s="53"/>
    </row>
    <row r="4615" spans="1:44" x14ac:dyDescent="0.2">
      <c r="A4615" s="158">
        <f t="shared" si="2424"/>
        <v>45771</v>
      </c>
      <c r="B4615" s="2">
        <f t="shared" si="2408"/>
        <v>102601.69725043674</v>
      </c>
      <c r="C4615" s="2">
        <f t="shared" si="2425"/>
        <v>68315.522748949996</v>
      </c>
      <c r="D4615" s="2">
        <f>SUM(Y4615:Y$4727)</f>
        <v>9322.3070946400003</v>
      </c>
      <c r="E4615" s="73">
        <f t="shared" si="2409"/>
        <v>58993.215654309999</v>
      </c>
      <c r="F4615" s="88">
        <f t="shared" si="2435"/>
        <v>6455.85</v>
      </c>
      <c r="G4615" s="3">
        <f>IF(AND(N4615=1,N4614&gt;1),VLOOKUP(A4614,[1]Plan1!$BK$81:$BM$259,3),G4614)</f>
        <v>6413.24</v>
      </c>
      <c r="H4615" s="11">
        <f t="shared" si="2436"/>
        <v>45703</v>
      </c>
      <c r="I4615" s="11">
        <f t="shared" si="2437"/>
        <v>45731</v>
      </c>
      <c r="J4615" s="12">
        <f t="shared" si="2410"/>
        <v>-6.6002153085962245E-3</v>
      </c>
      <c r="K4615" s="11">
        <f t="shared" si="2426"/>
        <v>45791</v>
      </c>
      <c r="L4615" s="11">
        <f t="shared" si="2411"/>
        <v>45791</v>
      </c>
      <c r="M4615" s="1">
        <f t="shared" si="2430"/>
        <v>19</v>
      </c>
      <c r="N4615" s="1">
        <f t="shared" si="2412"/>
        <v>6</v>
      </c>
      <c r="O4615" s="2">
        <f t="shared" si="2413"/>
        <v>0.99791099000000005</v>
      </c>
      <c r="P4615" s="13">
        <f t="shared" si="2438"/>
        <v>0.99339977999999995</v>
      </c>
      <c r="Q4615" s="13">
        <f t="shared" si="2431"/>
        <v>1.4932775355952208</v>
      </c>
      <c r="R4615" s="2">
        <f t="shared" si="2434"/>
        <v>1.49015806</v>
      </c>
      <c r="S4615" s="2">
        <f t="shared" si="2427"/>
        <v>1.5641273600000001</v>
      </c>
      <c r="T4615" s="2">
        <f t="shared" si="2414"/>
        <v>106854.17824433</v>
      </c>
      <c r="U4615" s="2">
        <f t="shared" si="2415"/>
        <v>5258.9684904085343</v>
      </c>
      <c r="V4615" s="2">
        <f t="shared" si="2416"/>
        <v>28916.000138278217</v>
      </c>
      <c r="W4615" s="2">
        <f t="shared" si="2417"/>
        <v>102490.49137763675</v>
      </c>
      <c r="X4615" s="17">
        <f t="shared" si="2418"/>
        <v>0</v>
      </c>
      <c r="Y4615" s="2">
        <f t="shared" si="2419"/>
        <v>0</v>
      </c>
      <c r="Z4615" s="72">
        <f t="shared" si="2420"/>
        <v>0</v>
      </c>
      <c r="AA4615" s="2">
        <f t="shared" si="2439"/>
        <v>0</v>
      </c>
      <c r="AB4615" s="12">
        <f t="shared" si="2428"/>
        <v>4.6600000000000003E-2</v>
      </c>
      <c r="AC4615" s="17">
        <f t="shared" si="2421"/>
        <v>6</v>
      </c>
      <c r="AD4615" s="17">
        <v>252</v>
      </c>
      <c r="AE4615" s="13">
        <f t="shared" si="2432"/>
        <v>1.0010850360000001</v>
      </c>
      <c r="AF4615" s="2">
        <f t="shared" si="2440"/>
        <v>115.94063014</v>
      </c>
      <c r="AG4615" s="2">
        <f t="shared" si="2422"/>
        <v>111.20587279999999</v>
      </c>
      <c r="AH4615" s="3">
        <f t="shared" si="2423"/>
        <v>0</v>
      </c>
      <c r="AI4615" s="4" t="str">
        <f t="shared" si="2433"/>
        <v>A+J=</v>
      </c>
      <c r="AJ4615" s="11">
        <f t="shared" si="2429"/>
        <v>45791</v>
      </c>
      <c r="AQ4615" s="53"/>
      <c r="AR4615" s="53"/>
    </row>
    <row r="4616" spans="1:44" x14ac:dyDescent="0.2">
      <c r="A4616" s="158">
        <f t="shared" si="2424"/>
        <v>45772</v>
      </c>
      <c r="B4616" s="2">
        <f t="shared" si="2408"/>
        <v>102589.57112613393</v>
      </c>
      <c r="C4616" s="2">
        <f t="shared" si="2425"/>
        <v>68315.522748949996</v>
      </c>
      <c r="D4616" s="2">
        <f>SUM(Y4616:Y$4727)</f>
        <v>9322.3070946400003</v>
      </c>
      <c r="E4616" s="73">
        <f t="shared" si="2409"/>
        <v>58993.215654309999</v>
      </c>
      <c r="F4616" s="88">
        <f t="shared" si="2435"/>
        <v>6455.85</v>
      </c>
      <c r="G4616" s="3">
        <f>IF(AND(N4616=1,N4615&gt;1),VLOOKUP(A4615,[1]Plan1!$BK$81:$BM$259,3),G4615)</f>
        <v>6413.24</v>
      </c>
      <c r="H4616" s="11">
        <f t="shared" si="2436"/>
        <v>45703</v>
      </c>
      <c r="I4616" s="11">
        <f t="shared" si="2437"/>
        <v>45731</v>
      </c>
      <c r="J4616" s="12">
        <f t="shared" si="2410"/>
        <v>-6.6002153085962245E-3</v>
      </c>
      <c r="K4616" s="11">
        <f t="shared" si="2426"/>
        <v>45791</v>
      </c>
      <c r="L4616" s="11">
        <f t="shared" si="2411"/>
        <v>45791</v>
      </c>
      <c r="M4616" s="1">
        <f t="shared" si="2430"/>
        <v>19</v>
      </c>
      <c r="N4616" s="1">
        <f t="shared" si="2412"/>
        <v>7</v>
      </c>
      <c r="O4616" s="2">
        <f t="shared" si="2413"/>
        <v>0.99756325000000001</v>
      </c>
      <c r="P4616" s="13">
        <f t="shared" si="2438"/>
        <v>0.99339977999999995</v>
      </c>
      <c r="Q4616" s="13">
        <f t="shared" si="2431"/>
        <v>1.4932775355952208</v>
      </c>
      <c r="R4616" s="2">
        <f t="shared" si="2434"/>
        <v>1.4896387900000001</v>
      </c>
      <c r="S4616" s="2">
        <f t="shared" si="2427"/>
        <v>1.5641273600000001</v>
      </c>
      <c r="T4616" s="2">
        <f t="shared" si="2414"/>
        <v>106854.17824433</v>
      </c>
      <c r="U4616" s="2">
        <f t="shared" si="2415"/>
        <v>5258.9684904085343</v>
      </c>
      <c r="V4616" s="2">
        <f t="shared" si="2416"/>
        <v>28885.366731185411</v>
      </c>
      <c r="W4616" s="2">
        <f t="shared" si="2417"/>
        <v>102459.85797054393</v>
      </c>
      <c r="X4616" s="17">
        <f t="shared" si="2418"/>
        <v>0</v>
      </c>
      <c r="Y4616" s="2">
        <f t="shared" si="2419"/>
        <v>0</v>
      </c>
      <c r="Z4616" s="72">
        <f t="shared" si="2420"/>
        <v>0</v>
      </c>
      <c r="AA4616" s="2">
        <f t="shared" si="2439"/>
        <v>0</v>
      </c>
      <c r="AB4616" s="12">
        <f t="shared" si="2428"/>
        <v>4.6600000000000003E-2</v>
      </c>
      <c r="AC4616" s="17">
        <f t="shared" si="2421"/>
        <v>7</v>
      </c>
      <c r="AD4616" s="17">
        <v>252</v>
      </c>
      <c r="AE4616" s="13">
        <f t="shared" si="2432"/>
        <v>1.0012659900000001</v>
      </c>
      <c r="AF4616" s="2">
        <f t="shared" si="2440"/>
        <v>135.27632111</v>
      </c>
      <c r="AG4616" s="2">
        <f t="shared" si="2422"/>
        <v>129.71315559000001</v>
      </c>
      <c r="AH4616" s="3">
        <f t="shared" si="2423"/>
        <v>0</v>
      </c>
      <c r="AI4616" s="4" t="str">
        <f t="shared" si="2433"/>
        <v>A+J=</v>
      </c>
      <c r="AJ4616" s="11">
        <f t="shared" si="2429"/>
        <v>45791</v>
      </c>
      <c r="AQ4616" s="53"/>
      <c r="AR4616" s="53"/>
    </row>
    <row r="4617" spans="1:44" x14ac:dyDescent="0.2">
      <c r="A4617" s="158">
        <f t="shared" si="2424"/>
        <v>45773</v>
      </c>
      <c r="B4617" s="2">
        <f t="shared" si="2408"/>
        <v>102577.44723644778</v>
      </c>
      <c r="C4617" s="2">
        <f t="shared" si="2425"/>
        <v>68315.522748949996</v>
      </c>
      <c r="D4617" s="2">
        <f>SUM(Y4617:Y$4727)</f>
        <v>9322.3070946400003</v>
      </c>
      <c r="E4617" s="73">
        <f t="shared" si="2409"/>
        <v>58993.215654309999</v>
      </c>
      <c r="F4617" s="88">
        <f t="shared" si="2435"/>
        <v>6455.85</v>
      </c>
      <c r="G4617" s="3">
        <f>IF(AND(N4617=1,N4616&gt;1),VLOOKUP(A4616,[1]Plan1!$BK$81:$BM$259,3),G4616)</f>
        <v>6413.24</v>
      </c>
      <c r="H4617" s="11">
        <f t="shared" si="2436"/>
        <v>45703</v>
      </c>
      <c r="I4617" s="11">
        <f t="shared" si="2437"/>
        <v>45731</v>
      </c>
      <c r="J4617" s="12">
        <f t="shared" si="2410"/>
        <v>-6.6002153085962245E-3</v>
      </c>
      <c r="K4617" s="11">
        <f t="shared" si="2426"/>
        <v>45791</v>
      </c>
      <c r="L4617" s="11">
        <f t="shared" si="2411"/>
        <v>45791</v>
      </c>
      <c r="M4617" s="1">
        <f t="shared" si="2430"/>
        <v>19</v>
      </c>
      <c r="N4617" s="1">
        <f t="shared" si="2412"/>
        <v>8</v>
      </c>
      <c r="O4617" s="2">
        <f t="shared" si="2413"/>
        <v>0.99721563000000002</v>
      </c>
      <c r="P4617" s="13">
        <f t="shared" si="2438"/>
        <v>0.99339977999999995</v>
      </c>
      <c r="Q4617" s="13">
        <f t="shared" si="2431"/>
        <v>1.4932775355952208</v>
      </c>
      <c r="R4617" s="2">
        <f t="shared" si="2434"/>
        <v>1.4891196900000001</v>
      </c>
      <c r="S4617" s="2">
        <f t="shared" si="2427"/>
        <v>1.5641273600000001</v>
      </c>
      <c r="T4617" s="2">
        <f t="shared" si="2414"/>
        <v>106854.17824433</v>
      </c>
      <c r="U4617" s="2">
        <f t="shared" si="2415"/>
        <v>5258.9684904085343</v>
      </c>
      <c r="V4617" s="2">
        <f t="shared" si="2416"/>
        <v>28854.743352939262</v>
      </c>
      <c r="W4617" s="2">
        <f t="shared" si="2417"/>
        <v>102429.23459229778</v>
      </c>
      <c r="X4617" s="17">
        <f t="shared" si="2418"/>
        <v>0</v>
      </c>
      <c r="Y4617" s="2">
        <f t="shared" si="2419"/>
        <v>0</v>
      </c>
      <c r="Z4617" s="72">
        <f t="shared" si="2420"/>
        <v>0</v>
      </c>
      <c r="AA4617" s="2">
        <f t="shared" si="2439"/>
        <v>0</v>
      </c>
      <c r="AB4617" s="12">
        <f t="shared" si="2428"/>
        <v>4.6600000000000003E-2</v>
      </c>
      <c r="AC4617" s="17">
        <f t="shared" si="2421"/>
        <v>8</v>
      </c>
      <c r="AD4617" s="17">
        <v>252</v>
      </c>
      <c r="AE4617" s="13">
        <f t="shared" si="2432"/>
        <v>1.001446976</v>
      </c>
      <c r="AF4617" s="2">
        <f t="shared" si="2440"/>
        <v>154.61543141000001</v>
      </c>
      <c r="AG4617" s="2">
        <f t="shared" si="2422"/>
        <v>148.21264414999999</v>
      </c>
      <c r="AH4617" s="3">
        <f t="shared" si="2423"/>
        <v>0</v>
      </c>
      <c r="AI4617" s="4" t="str">
        <f t="shared" si="2433"/>
        <v>A+J=</v>
      </c>
      <c r="AJ4617" s="11">
        <f t="shared" si="2429"/>
        <v>45791</v>
      </c>
      <c r="AQ4617" s="53"/>
      <c r="AR4617" s="53"/>
    </row>
    <row r="4618" spans="1:44" x14ac:dyDescent="0.2">
      <c r="A4618" s="158">
        <f t="shared" si="2424"/>
        <v>45774</v>
      </c>
      <c r="B4618" s="2">
        <f t="shared" ref="B4618:B4681" si="2441">(W4618+AG4618)</f>
        <v>102577.44723644778</v>
      </c>
      <c r="C4618" s="2">
        <f t="shared" si="2425"/>
        <v>68315.522748949996</v>
      </c>
      <c r="D4618" s="2">
        <f>SUM(Y4618:Y$4727)</f>
        <v>9322.3070946400003</v>
      </c>
      <c r="E4618" s="73">
        <f t="shared" ref="E4618:E4681" si="2442">(C4618-D4618)</f>
        <v>58993.215654309999</v>
      </c>
      <c r="F4618" s="88">
        <f t="shared" si="2435"/>
        <v>6455.85</v>
      </c>
      <c r="G4618" s="3">
        <f>IF(AND(N4618=1,N4617&gt;1),VLOOKUP(A4617,[1]Plan1!$BK$81:$BM$259,3),G4617)</f>
        <v>6413.24</v>
      </c>
      <c r="H4618" s="11">
        <f t="shared" si="2436"/>
        <v>45703</v>
      </c>
      <c r="I4618" s="11">
        <f t="shared" si="2437"/>
        <v>45731</v>
      </c>
      <c r="J4618" s="12">
        <f t="shared" ref="J4618:J4681" si="2443">(G4618/F4618)-1</f>
        <v>-6.6002153085962245E-3</v>
      </c>
      <c r="K4618" s="11">
        <f t="shared" si="2426"/>
        <v>45791</v>
      </c>
      <c r="L4618" s="11">
        <f t="shared" ref="L4618:L4681" si="2444">IF(A4618&gt;L4617,K4618,L4617)</f>
        <v>45791</v>
      </c>
      <c r="M4618" s="1">
        <f t="shared" si="2430"/>
        <v>19</v>
      </c>
      <c r="N4618" s="1">
        <f t="shared" ref="N4618:N4681" si="2445">(M4618-(NETWORKDAYS(A4618,L4618,$AN$194:$AN$348)-1))</f>
        <v>8</v>
      </c>
      <c r="O4618" s="2">
        <f t="shared" ref="O4618:O4681" si="2446">TRUNC((G4618/F4618)^TRUNC((N4618/M4618),9),8)</f>
        <v>0.99721563000000002</v>
      </c>
      <c r="P4618" s="13">
        <f t="shared" si="2438"/>
        <v>0.99339977999999995</v>
      </c>
      <c r="Q4618" s="13">
        <f t="shared" si="2431"/>
        <v>1.4932775355952208</v>
      </c>
      <c r="R4618" s="2">
        <f t="shared" si="2434"/>
        <v>1.4891196900000001</v>
      </c>
      <c r="S4618" s="2">
        <f t="shared" si="2427"/>
        <v>1.5641273600000001</v>
      </c>
      <c r="T4618" s="2">
        <f t="shared" ref="T4618:T4681" si="2447">TRUNC(C4618*S4618,8)</f>
        <v>106854.17824433</v>
      </c>
      <c r="U4618" s="2">
        <f t="shared" ref="U4618:U4681" si="2448">(D4618*(S4618-1))</f>
        <v>5258.9684904085343</v>
      </c>
      <c r="V4618" s="2">
        <f t="shared" ref="V4618:V4681" si="2449">(E4618*(R4618-1))</f>
        <v>28854.743352939262</v>
      </c>
      <c r="W4618" s="2">
        <f t="shared" ref="W4618:W4681" si="2450">(C4618+U4618+V4618)</f>
        <v>102429.23459229778</v>
      </c>
      <c r="X4618" s="17">
        <f t="shared" ref="X4618:X4681" si="2451">IF(VLOOKUP(A4618,AN$10:AU$190,8)=VLOOKUP(A4617,AN$10:AU$190,8),0,VLOOKUP(A4618,AN$10:AU$190,8))</f>
        <v>0</v>
      </c>
      <c r="Y4618" s="2">
        <f t="shared" ref="Y4618:Y4681" si="2452">IF(X4618&gt;0,VLOOKUP(A4618,AN$12:AR$190,5),0)</f>
        <v>0</v>
      </c>
      <c r="Z4618" s="72">
        <f t="shared" ref="Z4618:Z4681" si="2453">IF(X4618&gt;0,VLOOKUP($A4618,$AN$10:$AS$190,6),0)</f>
        <v>0</v>
      </c>
      <c r="AA4618" s="2">
        <f t="shared" si="2439"/>
        <v>0</v>
      </c>
      <c r="AB4618" s="12">
        <f t="shared" si="2428"/>
        <v>4.6600000000000003E-2</v>
      </c>
      <c r="AC4618" s="17">
        <f t="shared" ref="AC4618:AC4681" si="2454">N4618</f>
        <v>8</v>
      </c>
      <c r="AD4618" s="17">
        <v>252</v>
      </c>
      <c r="AE4618" s="13">
        <f t="shared" si="2432"/>
        <v>1.001446976</v>
      </c>
      <c r="AF4618" s="2">
        <f t="shared" si="2440"/>
        <v>154.61543141000001</v>
      </c>
      <c r="AG4618" s="2">
        <f t="shared" ref="AG4618:AG4681" si="2455">TRUNC((W4618*(AE4618-1)),8)</f>
        <v>148.21264414999999</v>
      </c>
      <c r="AH4618" s="3">
        <f t="shared" ref="AH4618:AH4681" si="2456">IF(AA4618&gt;0,AA4618+AF4618,0)</f>
        <v>0</v>
      </c>
      <c r="AI4618" s="4" t="str">
        <f t="shared" si="2433"/>
        <v>A+J=</v>
      </c>
      <c r="AJ4618" s="11">
        <f t="shared" si="2429"/>
        <v>45791</v>
      </c>
      <c r="AQ4618" s="53"/>
      <c r="AR4618" s="53"/>
    </row>
    <row r="4619" spans="1:44" x14ac:dyDescent="0.2">
      <c r="A4619" s="158">
        <f t="shared" ref="A4619:A4682" si="2457">(A4618+1)</f>
        <v>45775</v>
      </c>
      <c r="B4619" s="2">
        <f t="shared" si="2441"/>
        <v>102577.44723644778</v>
      </c>
      <c r="C4619" s="2">
        <f t="shared" ref="C4619:C4682" si="2458">TRUNC(IF(X4618&gt;0,VLOOKUP(A4618,$AN$12:$AO$190,2),C4618),8)</f>
        <v>68315.522748949996</v>
      </c>
      <c r="D4619" s="2">
        <f>SUM(Y4619:Y$4727)</f>
        <v>9322.3070946400003</v>
      </c>
      <c r="E4619" s="73">
        <f t="shared" si="2442"/>
        <v>58993.215654309999</v>
      </c>
      <c r="F4619" s="88">
        <f t="shared" si="2435"/>
        <v>6455.85</v>
      </c>
      <c r="G4619" s="3">
        <f>IF(AND(N4619=1,N4618&gt;1),VLOOKUP(A4618,[1]Plan1!$BK$81:$BM$259,3),G4618)</f>
        <v>6413.24</v>
      </c>
      <c r="H4619" s="11">
        <f t="shared" si="2436"/>
        <v>45703</v>
      </c>
      <c r="I4619" s="11">
        <f t="shared" si="2437"/>
        <v>45731</v>
      </c>
      <c r="J4619" s="12">
        <f t="shared" si="2443"/>
        <v>-6.6002153085962245E-3</v>
      </c>
      <c r="K4619" s="11">
        <f t="shared" ref="K4619:K4682" si="2459">IF(DAY(A4619)=14,VLOOKUP(A4619,AR$194:AW$373,4),K4618)</f>
        <v>45791</v>
      </c>
      <c r="L4619" s="11">
        <f t="shared" si="2444"/>
        <v>45791</v>
      </c>
      <c r="M4619" s="1">
        <f t="shared" si="2430"/>
        <v>19</v>
      </c>
      <c r="N4619" s="1">
        <f t="shared" si="2445"/>
        <v>8</v>
      </c>
      <c r="O4619" s="2">
        <f t="shared" si="2446"/>
        <v>0.99721563000000002</v>
      </c>
      <c r="P4619" s="13">
        <f t="shared" si="2438"/>
        <v>0.99339977999999995</v>
      </c>
      <c r="Q4619" s="13">
        <f t="shared" si="2431"/>
        <v>1.4932775355952208</v>
      </c>
      <c r="R4619" s="2">
        <f t="shared" si="2434"/>
        <v>1.4891196900000001</v>
      </c>
      <c r="S4619" s="2">
        <f t="shared" ref="S4619:S4682" si="2460">IF(AND(X4619&gt;0,MONTH(A4619)=9),R4619,S4618)</f>
        <v>1.5641273600000001</v>
      </c>
      <c r="T4619" s="2">
        <f t="shared" si="2447"/>
        <v>106854.17824433</v>
      </c>
      <c r="U4619" s="2">
        <f t="shared" si="2448"/>
        <v>5258.9684904085343</v>
      </c>
      <c r="V4619" s="2">
        <f t="shared" si="2449"/>
        <v>28854.743352939262</v>
      </c>
      <c r="W4619" s="2">
        <f t="shared" si="2450"/>
        <v>102429.23459229778</v>
      </c>
      <c r="X4619" s="17">
        <f t="shared" si="2451"/>
        <v>0</v>
      </c>
      <c r="Y4619" s="2">
        <f t="shared" si="2452"/>
        <v>0</v>
      </c>
      <c r="Z4619" s="72">
        <f t="shared" si="2453"/>
        <v>0</v>
      </c>
      <c r="AA4619" s="2">
        <f t="shared" si="2439"/>
        <v>0</v>
      </c>
      <c r="AB4619" s="12">
        <f t="shared" ref="AB4619:AB4682" si="2461">(AB4618)</f>
        <v>4.6600000000000003E-2</v>
      </c>
      <c r="AC4619" s="17">
        <f t="shared" si="2454"/>
        <v>8</v>
      </c>
      <c r="AD4619" s="17">
        <v>252</v>
      </c>
      <c r="AE4619" s="13">
        <f t="shared" si="2432"/>
        <v>1.001446976</v>
      </c>
      <c r="AF4619" s="2">
        <f t="shared" si="2440"/>
        <v>154.61543141000001</v>
      </c>
      <c r="AG4619" s="2">
        <f t="shared" si="2455"/>
        <v>148.21264414999999</v>
      </c>
      <c r="AH4619" s="3">
        <f t="shared" si="2456"/>
        <v>0</v>
      </c>
      <c r="AI4619" s="4" t="str">
        <f t="shared" si="2433"/>
        <v>A+J=</v>
      </c>
      <c r="AJ4619" s="11">
        <f t="shared" ref="AJ4619:AJ4682" si="2462">IF(X4618&gt;0,VLOOKUP(A4618,$AN$10:$AW$190,9),AJ4618)</f>
        <v>45791</v>
      </c>
      <c r="AQ4619" s="53"/>
      <c r="AR4619" s="53"/>
    </row>
    <row r="4620" spans="1:44" x14ac:dyDescent="0.2">
      <c r="A4620" s="158">
        <f t="shared" si="2457"/>
        <v>45776</v>
      </c>
      <c r="B4620" s="2">
        <f t="shared" si="2441"/>
        <v>102565.32697046261</v>
      </c>
      <c r="C4620" s="2">
        <f t="shared" si="2458"/>
        <v>68315.522748949996</v>
      </c>
      <c r="D4620" s="2">
        <f>SUM(Y4620:Y$4727)</f>
        <v>9322.3070946400003</v>
      </c>
      <c r="E4620" s="73">
        <f t="shared" si="2442"/>
        <v>58993.215654309999</v>
      </c>
      <c r="F4620" s="88">
        <f t="shared" si="2435"/>
        <v>6455.85</v>
      </c>
      <c r="G4620" s="3">
        <f>IF(AND(N4620=1,N4619&gt;1),VLOOKUP(A4619,[1]Plan1!$BK$81:$BM$259,3),G4619)</f>
        <v>6413.24</v>
      </c>
      <c r="H4620" s="11">
        <f t="shared" si="2436"/>
        <v>45703</v>
      </c>
      <c r="I4620" s="11">
        <f t="shared" si="2437"/>
        <v>45731</v>
      </c>
      <c r="J4620" s="12">
        <f t="shared" si="2443"/>
        <v>-6.6002153085962245E-3</v>
      </c>
      <c r="K4620" s="11">
        <f t="shared" si="2459"/>
        <v>45791</v>
      </c>
      <c r="L4620" s="11">
        <f t="shared" si="2444"/>
        <v>45791</v>
      </c>
      <c r="M4620" s="1">
        <f t="shared" si="2430"/>
        <v>19</v>
      </c>
      <c r="N4620" s="1">
        <f t="shared" si="2445"/>
        <v>9</v>
      </c>
      <c r="O4620" s="2">
        <f t="shared" si="2446"/>
        <v>0.99686812999999996</v>
      </c>
      <c r="P4620" s="13">
        <f t="shared" si="2438"/>
        <v>0.99339977999999995</v>
      </c>
      <c r="Q4620" s="13">
        <f t="shared" si="2431"/>
        <v>1.4932775355952208</v>
      </c>
      <c r="R4620" s="2">
        <f t="shared" si="2434"/>
        <v>1.4886007800000001</v>
      </c>
      <c r="S4620" s="2">
        <f t="shared" si="2460"/>
        <v>1.5641273600000001</v>
      </c>
      <c r="T4620" s="2">
        <f t="shared" si="2447"/>
        <v>106854.17824433</v>
      </c>
      <c r="U4620" s="2">
        <f t="shared" si="2448"/>
        <v>5258.9684904085343</v>
      </c>
      <c r="V4620" s="2">
        <f t="shared" si="2449"/>
        <v>28824.131183404079</v>
      </c>
      <c r="W4620" s="2">
        <f t="shared" si="2450"/>
        <v>102398.62242276261</v>
      </c>
      <c r="X4620" s="17">
        <f t="shared" si="2451"/>
        <v>0</v>
      </c>
      <c r="Y4620" s="2">
        <f t="shared" si="2452"/>
        <v>0</v>
      </c>
      <c r="Z4620" s="72">
        <f t="shared" si="2453"/>
        <v>0</v>
      </c>
      <c r="AA4620" s="2">
        <f t="shared" si="2439"/>
        <v>0</v>
      </c>
      <c r="AB4620" s="12">
        <f t="shared" si="2461"/>
        <v>4.6600000000000003E-2</v>
      </c>
      <c r="AC4620" s="17">
        <f t="shared" si="2454"/>
        <v>9</v>
      </c>
      <c r="AD4620" s="17">
        <v>252</v>
      </c>
      <c r="AE4620" s="13">
        <f t="shared" si="2432"/>
        <v>1.0016279960000001</v>
      </c>
      <c r="AF4620" s="2">
        <f t="shared" si="2440"/>
        <v>173.95817475999999</v>
      </c>
      <c r="AG4620" s="2">
        <f t="shared" si="2455"/>
        <v>166.70454770000001</v>
      </c>
      <c r="AH4620" s="3">
        <f t="shared" si="2456"/>
        <v>0</v>
      </c>
      <c r="AI4620" s="4" t="str">
        <f t="shared" si="2433"/>
        <v>A+J=</v>
      </c>
      <c r="AJ4620" s="11">
        <f t="shared" si="2462"/>
        <v>45791</v>
      </c>
      <c r="AQ4620" s="53"/>
      <c r="AR4620" s="53"/>
    </row>
    <row r="4621" spans="1:44" x14ac:dyDescent="0.2">
      <c r="A4621" s="158">
        <f t="shared" si="2457"/>
        <v>45777</v>
      </c>
      <c r="B4621" s="2">
        <f t="shared" si="2441"/>
        <v>102553.2089444241</v>
      </c>
      <c r="C4621" s="2">
        <f t="shared" si="2458"/>
        <v>68315.522748949996</v>
      </c>
      <c r="D4621" s="2">
        <f>SUM(Y4621:Y$4727)</f>
        <v>9322.3070946400003</v>
      </c>
      <c r="E4621" s="73">
        <f t="shared" si="2442"/>
        <v>58993.215654309999</v>
      </c>
      <c r="F4621" s="88">
        <f t="shared" si="2435"/>
        <v>6455.85</v>
      </c>
      <c r="G4621" s="3">
        <f>IF(AND(N4621=1,N4620&gt;1),VLOOKUP(A4620,[1]Plan1!$BK$81:$BM$259,3),G4620)</f>
        <v>6413.24</v>
      </c>
      <c r="H4621" s="11">
        <f t="shared" si="2436"/>
        <v>45703</v>
      </c>
      <c r="I4621" s="11">
        <f t="shared" si="2437"/>
        <v>45731</v>
      </c>
      <c r="J4621" s="12">
        <f t="shared" si="2443"/>
        <v>-6.6002153085962245E-3</v>
      </c>
      <c r="K4621" s="11">
        <f t="shared" si="2459"/>
        <v>45791</v>
      </c>
      <c r="L4621" s="11">
        <f t="shared" si="2444"/>
        <v>45791</v>
      </c>
      <c r="M4621" s="1">
        <f t="shared" si="2430"/>
        <v>19</v>
      </c>
      <c r="N4621" s="1">
        <f t="shared" si="2445"/>
        <v>10</v>
      </c>
      <c r="O4621" s="2">
        <f t="shared" si="2446"/>
        <v>0.99652074999999996</v>
      </c>
      <c r="P4621" s="13">
        <f t="shared" si="2438"/>
        <v>0.99339977999999995</v>
      </c>
      <c r="Q4621" s="13">
        <f t="shared" si="2431"/>
        <v>1.4932775355952208</v>
      </c>
      <c r="R4621" s="2">
        <f t="shared" si="2434"/>
        <v>1.4880820400000001</v>
      </c>
      <c r="S4621" s="2">
        <f t="shared" si="2460"/>
        <v>1.5641273600000001</v>
      </c>
      <c r="T4621" s="2">
        <f t="shared" si="2447"/>
        <v>106854.17824433</v>
      </c>
      <c r="U4621" s="2">
        <f t="shared" si="2448"/>
        <v>5258.9684904085343</v>
      </c>
      <c r="V4621" s="2">
        <f t="shared" si="2449"/>
        <v>28793.529042715567</v>
      </c>
      <c r="W4621" s="2">
        <f t="shared" si="2450"/>
        <v>102368.0202820741</v>
      </c>
      <c r="X4621" s="17">
        <f t="shared" si="2451"/>
        <v>0</v>
      </c>
      <c r="Y4621" s="2">
        <f t="shared" si="2452"/>
        <v>0</v>
      </c>
      <c r="Z4621" s="72">
        <f t="shared" si="2453"/>
        <v>0</v>
      </c>
      <c r="AA4621" s="2">
        <f t="shared" si="2439"/>
        <v>0</v>
      </c>
      <c r="AB4621" s="12">
        <f t="shared" si="2461"/>
        <v>4.6600000000000003E-2</v>
      </c>
      <c r="AC4621" s="17">
        <f t="shared" si="2454"/>
        <v>10</v>
      </c>
      <c r="AD4621" s="17">
        <v>252</v>
      </c>
      <c r="AE4621" s="13">
        <f t="shared" si="2432"/>
        <v>1.0018090479999999</v>
      </c>
      <c r="AF4621" s="2">
        <f t="shared" si="2440"/>
        <v>193.30433744000001</v>
      </c>
      <c r="AG4621" s="2">
        <f t="shared" si="2455"/>
        <v>185.18866234999999</v>
      </c>
      <c r="AH4621" s="3">
        <f t="shared" si="2456"/>
        <v>0</v>
      </c>
      <c r="AI4621" s="4" t="str">
        <f t="shared" si="2433"/>
        <v>A+J=</v>
      </c>
      <c r="AJ4621" s="11">
        <f t="shared" si="2462"/>
        <v>45791</v>
      </c>
      <c r="AQ4621" s="53"/>
      <c r="AR4621" s="53"/>
    </row>
    <row r="4622" spans="1:44" x14ac:dyDescent="0.2">
      <c r="A4622" s="158">
        <f t="shared" si="2457"/>
        <v>45778</v>
      </c>
      <c r="B4622" s="2">
        <f t="shared" si="2441"/>
        <v>102541.09434303654</v>
      </c>
      <c r="C4622" s="2">
        <f t="shared" si="2458"/>
        <v>68315.522748949996</v>
      </c>
      <c r="D4622" s="2">
        <f>SUM(Y4622:Y$4727)</f>
        <v>9322.3070946400003</v>
      </c>
      <c r="E4622" s="73">
        <f t="shared" si="2442"/>
        <v>58993.215654309999</v>
      </c>
      <c r="F4622" s="88">
        <f t="shared" si="2435"/>
        <v>6455.85</v>
      </c>
      <c r="G4622" s="3">
        <f>IF(AND(N4622=1,N4621&gt;1),VLOOKUP(A4621,[1]Plan1!$BK$81:$BM$259,3),G4621)</f>
        <v>6413.24</v>
      </c>
      <c r="H4622" s="11">
        <f t="shared" si="2436"/>
        <v>45703</v>
      </c>
      <c r="I4622" s="11">
        <f t="shared" si="2437"/>
        <v>45731</v>
      </c>
      <c r="J4622" s="12">
        <f t="shared" si="2443"/>
        <v>-6.6002153085962245E-3</v>
      </c>
      <c r="K4622" s="11">
        <f t="shared" si="2459"/>
        <v>45791</v>
      </c>
      <c r="L4622" s="11">
        <f t="shared" si="2444"/>
        <v>45791</v>
      </c>
      <c r="M4622" s="1">
        <f t="shared" si="2430"/>
        <v>19</v>
      </c>
      <c r="N4622" s="1">
        <f t="shared" si="2445"/>
        <v>11</v>
      </c>
      <c r="O4622" s="2">
        <f t="shared" si="2446"/>
        <v>0.99617348999999999</v>
      </c>
      <c r="P4622" s="13">
        <f t="shared" si="2438"/>
        <v>0.99339977999999995</v>
      </c>
      <c r="Q4622" s="13">
        <f t="shared" si="2431"/>
        <v>1.4932775355952208</v>
      </c>
      <c r="R4622" s="2">
        <f t="shared" si="2434"/>
        <v>1.4875634900000001</v>
      </c>
      <c r="S4622" s="2">
        <f t="shared" si="2460"/>
        <v>1.5641273600000001</v>
      </c>
      <c r="T4622" s="2">
        <f t="shared" si="2447"/>
        <v>106854.17824433</v>
      </c>
      <c r="U4622" s="2">
        <f t="shared" si="2448"/>
        <v>5258.9684904085343</v>
      </c>
      <c r="V4622" s="2">
        <f t="shared" si="2449"/>
        <v>28762.938110738021</v>
      </c>
      <c r="W4622" s="2">
        <f t="shared" si="2450"/>
        <v>102337.42935009654</v>
      </c>
      <c r="X4622" s="17">
        <f t="shared" si="2451"/>
        <v>0</v>
      </c>
      <c r="Y4622" s="2">
        <f t="shared" si="2452"/>
        <v>0</v>
      </c>
      <c r="Z4622" s="72">
        <f t="shared" si="2453"/>
        <v>0</v>
      </c>
      <c r="AA4622" s="2">
        <f t="shared" si="2439"/>
        <v>0</v>
      </c>
      <c r="AB4622" s="12">
        <f t="shared" si="2461"/>
        <v>4.6600000000000003E-2</v>
      </c>
      <c r="AC4622" s="17">
        <f t="shared" si="2454"/>
        <v>11</v>
      </c>
      <c r="AD4622" s="17">
        <v>252</v>
      </c>
      <c r="AE4622" s="13">
        <f t="shared" si="2432"/>
        <v>1.001990132</v>
      </c>
      <c r="AF4622" s="2">
        <f t="shared" si="2440"/>
        <v>212.65391944999999</v>
      </c>
      <c r="AG4622" s="2">
        <f t="shared" si="2455"/>
        <v>203.66499293999999</v>
      </c>
      <c r="AH4622" s="3">
        <f t="shared" si="2456"/>
        <v>0</v>
      </c>
      <c r="AI4622" s="4" t="str">
        <f t="shared" si="2433"/>
        <v>A+J=</v>
      </c>
      <c r="AJ4622" s="11">
        <f t="shared" si="2462"/>
        <v>45791</v>
      </c>
      <c r="AQ4622" s="53"/>
      <c r="AR4622" s="53"/>
    </row>
    <row r="4623" spans="1:44" x14ac:dyDescent="0.2">
      <c r="A4623" s="158">
        <f t="shared" si="2457"/>
        <v>45779</v>
      </c>
      <c r="B4623" s="2">
        <f t="shared" si="2441"/>
        <v>102541.09434303654</v>
      </c>
      <c r="C4623" s="2">
        <f t="shared" si="2458"/>
        <v>68315.522748949996</v>
      </c>
      <c r="D4623" s="2">
        <f>SUM(Y4623:Y$4727)</f>
        <v>9322.3070946400003</v>
      </c>
      <c r="E4623" s="73">
        <f t="shared" si="2442"/>
        <v>58993.215654309999</v>
      </c>
      <c r="F4623" s="88">
        <f t="shared" si="2435"/>
        <v>6455.85</v>
      </c>
      <c r="G4623" s="3">
        <f>IF(AND(N4623=1,N4622&gt;1),VLOOKUP(A4622,[1]Plan1!$BK$81:$BM$259,3),G4622)</f>
        <v>6413.24</v>
      </c>
      <c r="H4623" s="11">
        <f t="shared" si="2436"/>
        <v>45703</v>
      </c>
      <c r="I4623" s="11">
        <f t="shared" si="2437"/>
        <v>45731</v>
      </c>
      <c r="J4623" s="12">
        <f t="shared" si="2443"/>
        <v>-6.6002153085962245E-3</v>
      </c>
      <c r="K4623" s="11">
        <f t="shared" si="2459"/>
        <v>45791</v>
      </c>
      <c r="L4623" s="11">
        <f t="shared" si="2444"/>
        <v>45791</v>
      </c>
      <c r="M4623" s="1">
        <f t="shared" si="2430"/>
        <v>19</v>
      </c>
      <c r="N4623" s="1">
        <f t="shared" si="2445"/>
        <v>11</v>
      </c>
      <c r="O4623" s="2">
        <f t="shared" si="2446"/>
        <v>0.99617348999999999</v>
      </c>
      <c r="P4623" s="13">
        <f t="shared" si="2438"/>
        <v>0.99339977999999995</v>
      </c>
      <c r="Q4623" s="13">
        <f t="shared" si="2431"/>
        <v>1.4932775355952208</v>
      </c>
      <c r="R4623" s="2">
        <f t="shared" si="2434"/>
        <v>1.4875634900000001</v>
      </c>
      <c r="S4623" s="2">
        <f t="shared" si="2460"/>
        <v>1.5641273600000001</v>
      </c>
      <c r="T4623" s="2">
        <f t="shared" si="2447"/>
        <v>106854.17824433</v>
      </c>
      <c r="U4623" s="2">
        <f t="shared" si="2448"/>
        <v>5258.9684904085343</v>
      </c>
      <c r="V4623" s="2">
        <f t="shared" si="2449"/>
        <v>28762.938110738021</v>
      </c>
      <c r="W4623" s="2">
        <f t="shared" si="2450"/>
        <v>102337.42935009654</v>
      </c>
      <c r="X4623" s="17">
        <f t="shared" si="2451"/>
        <v>0</v>
      </c>
      <c r="Y4623" s="2">
        <f t="shared" si="2452"/>
        <v>0</v>
      </c>
      <c r="Z4623" s="72">
        <f t="shared" si="2453"/>
        <v>0</v>
      </c>
      <c r="AA4623" s="2">
        <f t="shared" si="2439"/>
        <v>0</v>
      </c>
      <c r="AB4623" s="12">
        <f t="shared" si="2461"/>
        <v>4.6600000000000003E-2</v>
      </c>
      <c r="AC4623" s="17">
        <f t="shared" si="2454"/>
        <v>11</v>
      </c>
      <c r="AD4623" s="17">
        <v>252</v>
      </c>
      <c r="AE4623" s="13">
        <f t="shared" si="2432"/>
        <v>1.001990132</v>
      </c>
      <c r="AF4623" s="2">
        <f t="shared" si="2440"/>
        <v>212.65391944999999</v>
      </c>
      <c r="AG4623" s="2">
        <f t="shared" si="2455"/>
        <v>203.66499293999999</v>
      </c>
      <c r="AH4623" s="3">
        <f t="shared" si="2456"/>
        <v>0</v>
      </c>
      <c r="AI4623" s="4" t="str">
        <f t="shared" si="2433"/>
        <v>A+J=</v>
      </c>
      <c r="AJ4623" s="11">
        <f t="shared" si="2462"/>
        <v>45791</v>
      </c>
      <c r="AQ4623" s="53"/>
      <c r="AR4623" s="53"/>
    </row>
    <row r="4624" spans="1:44" x14ac:dyDescent="0.2">
      <c r="A4624" s="158">
        <f t="shared" si="2457"/>
        <v>45780</v>
      </c>
      <c r="B4624" s="2">
        <f t="shared" si="2441"/>
        <v>102528.98219165565</v>
      </c>
      <c r="C4624" s="2">
        <f t="shared" si="2458"/>
        <v>68315.522748949996</v>
      </c>
      <c r="D4624" s="2">
        <f>SUM(Y4624:Y$4727)</f>
        <v>9322.3070946400003</v>
      </c>
      <c r="E4624" s="73">
        <f t="shared" si="2442"/>
        <v>58993.215654309999</v>
      </c>
      <c r="F4624" s="88">
        <f t="shared" si="2435"/>
        <v>6455.85</v>
      </c>
      <c r="G4624" s="3">
        <f>IF(AND(N4624=1,N4623&gt;1),VLOOKUP(A4623,[1]Plan1!$BK$81:$BM$259,3),G4623)</f>
        <v>6413.24</v>
      </c>
      <c r="H4624" s="11">
        <f t="shared" si="2436"/>
        <v>45703</v>
      </c>
      <c r="I4624" s="11">
        <f t="shared" si="2437"/>
        <v>45731</v>
      </c>
      <c r="J4624" s="12">
        <f t="shared" si="2443"/>
        <v>-6.6002153085962245E-3</v>
      </c>
      <c r="K4624" s="11">
        <f t="shared" si="2459"/>
        <v>45791</v>
      </c>
      <c r="L4624" s="11">
        <f t="shared" si="2444"/>
        <v>45791</v>
      </c>
      <c r="M4624" s="1">
        <f t="shared" si="2430"/>
        <v>19</v>
      </c>
      <c r="N4624" s="1">
        <f t="shared" si="2445"/>
        <v>12</v>
      </c>
      <c r="O4624" s="2">
        <f t="shared" si="2446"/>
        <v>0.99582634999999997</v>
      </c>
      <c r="P4624" s="13">
        <f t="shared" si="2438"/>
        <v>0.99339977999999995</v>
      </c>
      <c r="Q4624" s="13">
        <f t="shared" si="2431"/>
        <v>1.4932775355952208</v>
      </c>
      <c r="R4624" s="2">
        <f t="shared" si="2434"/>
        <v>1.4870451099999999</v>
      </c>
      <c r="S4624" s="2">
        <f t="shared" si="2460"/>
        <v>1.5641273600000001</v>
      </c>
      <c r="T4624" s="2">
        <f t="shared" si="2447"/>
        <v>106854.17824433</v>
      </c>
      <c r="U4624" s="2">
        <f t="shared" si="2448"/>
        <v>5258.9684904085343</v>
      </c>
      <c r="V4624" s="2">
        <f t="shared" si="2449"/>
        <v>28732.357207607132</v>
      </c>
      <c r="W4624" s="2">
        <f t="shared" si="2450"/>
        <v>102306.84844696565</v>
      </c>
      <c r="X4624" s="17">
        <f t="shared" si="2451"/>
        <v>0</v>
      </c>
      <c r="Y4624" s="2">
        <f t="shared" si="2452"/>
        <v>0</v>
      </c>
      <c r="Z4624" s="72">
        <f t="shared" si="2453"/>
        <v>0</v>
      </c>
      <c r="AA4624" s="2">
        <f t="shared" si="2439"/>
        <v>0</v>
      </c>
      <c r="AB4624" s="12">
        <f t="shared" si="2461"/>
        <v>4.6600000000000003E-2</v>
      </c>
      <c r="AC4624" s="17">
        <f t="shared" si="2454"/>
        <v>12</v>
      </c>
      <c r="AD4624" s="17">
        <v>252</v>
      </c>
      <c r="AE4624" s="13">
        <f t="shared" si="2432"/>
        <v>1.00217125</v>
      </c>
      <c r="AF4624" s="2">
        <f t="shared" si="2440"/>
        <v>232.00713450999999</v>
      </c>
      <c r="AG4624" s="2">
        <f t="shared" si="2455"/>
        <v>222.13374468999999</v>
      </c>
      <c r="AH4624" s="3">
        <f t="shared" si="2456"/>
        <v>0</v>
      </c>
      <c r="AI4624" s="4" t="str">
        <f t="shared" si="2433"/>
        <v>A+J=</v>
      </c>
      <c r="AJ4624" s="11">
        <f t="shared" si="2462"/>
        <v>45791</v>
      </c>
      <c r="AQ4624" s="53"/>
      <c r="AR4624" s="53"/>
    </row>
    <row r="4625" spans="1:44" x14ac:dyDescent="0.2">
      <c r="A4625" s="158">
        <f t="shared" si="2457"/>
        <v>45781</v>
      </c>
      <c r="B4625" s="2">
        <f t="shared" si="2441"/>
        <v>102528.98219165565</v>
      </c>
      <c r="C4625" s="2">
        <f t="shared" si="2458"/>
        <v>68315.522748949996</v>
      </c>
      <c r="D4625" s="2">
        <f>SUM(Y4625:Y$4727)</f>
        <v>9322.3070946400003</v>
      </c>
      <c r="E4625" s="73">
        <f t="shared" si="2442"/>
        <v>58993.215654309999</v>
      </c>
      <c r="F4625" s="88">
        <f t="shared" si="2435"/>
        <v>6455.85</v>
      </c>
      <c r="G4625" s="3">
        <f>IF(AND(N4625=1,N4624&gt;1),VLOOKUP(A4624,[1]Plan1!$BK$81:$BM$259,3),G4624)</f>
        <v>6413.24</v>
      </c>
      <c r="H4625" s="11">
        <f t="shared" si="2436"/>
        <v>45703</v>
      </c>
      <c r="I4625" s="11">
        <f t="shared" si="2437"/>
        <v>45731</v>
      </c>
      <c r="J4625" s="12">
        <f t="shared" si="2443"/>
        <v>-6.6002153085962245E-3</v>
      </c>
      <c r="K4625" s="11">
        <f t="shared" si="2459"/>
        <v>45791</v>
      </c>
      <c r="L4625" s="11">
        <f t="shared" si="2444"/>
        <v>45791</v>
      </c>
      <c r="M4625" s="1">
        <f t="shared" si="2430"/>
        <v>19</v>
      </c>
      <c r="N4625" s="1">
        <f t="shared" si="2445"/>
        <v>12</v>
      </c>
      <c r="O4625" s="2">
        <f t="shared" si="2446"/>
        <v>0.99582634999999997</v>
      </c>
      <c r="P4625" s="13">
        <f t="shared" si="2438"/>
        <v>0.99339977999999995</v>
      </c>
      <c r="Q4625" s="13">
        <f t="shared" si="2431"/>
        <v>1.4932775355952208</v>
      </c>
      <c r="R4625" s="2">
        <f t="shared" si="2434"/>
        <v>1.4870451099999999</v>
      </c>
      <c r="S4625" s="2">
        <f t="shared" si="2460"/>
        <v>1.5641273600000001</v>
      </c>
      <c r="T4625" s="2">
        <f t="shared" si="2447"/>
        <v>106854.17824433</v>
      </c>
      <c r="U4625" s="2">
        <f t="shared" si="2448"/>
        <v>5258.9684904085343</v>
      </c>
      <c r="V4625" s="2">
        <f t="shared" si="2449"/>
        <v>28732.357207607132</v>
      </c>
      <c r="W4625" s="2">
        <f t="shared" si="2450"/>
        <v>102306.84844696565</v>
      </c>
      <c r="X4625" s="17">
        <f t="shared" si="2451"/>
        <v>0</v>
      </c>
      <c r="Y4625" s="2">
        <f t="shared" si="2452"/>
        <v>0</v>
      </c>
      <c r="Z4625" s="72">
        <f t="shared" si="2453"/>
        <v>0</v>
      </c>
      <c r="AA4625" s="2">
        <f t="shared" si="2439"/>
        <v>0</v>
      </c>
      <c r="AB4625" s="12">
        <f t="shared" si="2461"/>
        <v>4.6600000000000003E-2</v>
      </c>
      <c r="AC4625" s="17">
        <f t="shared" si="2454"/>
        <v>12</v>
      </c>
      <c r="AD4625" s="17">
        <v>252</v>
      </c>
      <c r="AE4625" s="13">
        <f t="shared" si="2432"/>
        <v>1.00217125</v>
      </c>
      <c r="AF4625" s="2">
        <f t="shared" si="2440"/>
        <v>232.00713450999999</v>
      </c>
      <c r="AG4625" s="2">
        <f t="shared" si="2455"/>
        <v>222.13374468999999</v>
      </c>
      <c r="AH4625" s="3">
        <f t="shared" si="2456"/>
        <v>0</v>
      </c>
      <c r="AI4625" s="4" t="str">
        <f t="shared" si="2433"/>
        <v>A+J=</v>
      </c>
      <c r="AJ4625" s="11">
        <f t="shared" si="2462"/>
        <v>45791</v>
      </c>
      <c r="AQ4625" s="53"/>
      <c r="AR4625" s="53"/>
    </row>
    <row r="4626" spans="1:44" x14ac:dyDescent="0.2">
      <c r="A4626" s="158">
        <f t="shared" si="2457"/>
        <v>45782</v>
      </c>
      <c r="B4626" s="2">
        <f t="shared" si="2441"/>
        <v>102528.98219165565</v>
      </c>
      <c r="C4626" s="2">
        <f t="shared" si="2458"/>
        <v>68315.522748949996</v>
      </c>
      <c r="D4626" s="2">
        <f>SUM(Y4626:Y$4727)</f>
        <v>9322.3070946400003</v>
      </c>
      <c r="E4626" s="73">
        <f t="shared" si="2442"/>
        <v>58993.215654309999</v>
      </c>
      <c r="F4626" s="88">
        <f t="shared" si="2435"/>
        <v>6455.85</v>
      </c>
      <c r="G4626" s="3">
        <f>IF(AND(N4626=1,N4625&gt;1),VLOOKUP(A4625,[1]Plan1!$BK$81:$BM$259,3),G4625)</f>
        <v>6413.24</v>
      </c>
      <c r="H4626" s="11">
        <f t="shared" si="2436"/>
        <v>45703</v>
      </c>
      <c r="I4626" s="11">
        <f t="shared" si="2437"/>
        <v>45731</v>
      </c>
      <c r="J4626" s="12">
        <f t="shared" si="2443"/>
        <v>-6.6002153085962245E-3</v>
      </c>
      <c r="K4626" s="11">
        <f t="shared" si="2459"/>
        <v>45791</v>
      </c>
      <c r="L4626" s="11">
        <f t="shared" si="2444"/>
        <v>45791</v>
      </c>
      <c r="M4626" s="1">
        <f t="shared" si="2430"/>
        <v>19</v>
      </c>
      <c r="N4626" s="1">
        <f t="shared" si="2445"/>
        <v>12</v>
      </c>
      <c r="O4626" s="2">
        <f t="shared" si="2446"/>
        <v>0.99582634999999997</v>
      </c>
      <c r="P4626" s="13">
        <f t="shared" si="2438"/>
        <v>0.99339977999999995</v>
      </c>
      <c r="Q4626" s="13">
        <f t="shared" si="2431"/>
        <v>1.4932775355952208</v>
      </c>
      <c r="R4626" s="2">
        <f t="shared" si="2434"/>
        <v>1.4870451099999999</v>
      </c>
      <c r="S4626" s="2">
        <f t="shared" si="2460"/>
        <v>1.5641273600000001</v>
      </c>
      <c r="T4626" s="2">
        <f t="shared" si="2447"/>
        <v>106854.17824433</v>
      </c>
      <c r="U4626" s="2">
        <f t="shared" si="2448"/>
        <v>5258.9684904085343</v>
      </c>
      <c r="V4626" s="2">
        <f t="shared" si="2449"/>
        <v>28732.357207607132</v>
      </c>
      <c r="W4626" s="2">
        <f t="shared" si="2450"/>
        <v>102306.84844696565</v>
      </c>
      <c r="X4626" s="17">
        <f t="shared" si="2451"/>
        <v>0</v>
      </c>
      <c r="Y4626" s="2">
        <f t="shared" si="2452"/>
        <v>0</v>
      </c>
      <c r="Z4626" s="72">
        <f t="shared" si="2453"/>
        <v>0</v>
      </c>
      <c r="AA4626" s="2">
        <f t="shared" si="2439"/>
        <v>0</v>
      </c>
      <c r="AB4626" s="12">
        <f t="shared" si="2461"/>
        <v>4.6600000000000003E-2</v>
      </c>
      <c r="AC4626" s="17">
        <f t="shared" si="2454"/>
        <v>12</v>
      </c>
      <c r="AD4626" s="17">
        <v>252</v>
      </c>
      <c r="AE4626" s="13">
        <f t="shared" si="2432"/>
        <v>1.00217125</v>
      </c>
      <c r="AF4626" s="2">
        <f t="shared" si="2440"/>
        <v>232.00713450999999</v>
      </c>
      <c r="AG4626" s="2">
        <f t="shared" si="2455"/>
        <v>222.13374468999999</v>
      </c>
      <c r="AH4626" s="3">
        <f t="shared" si="2456"/>
        <v>0</v>
      </c>
      <c r="AI4626" s="4" t="str">
        <f t="shared" si="2433"/>
        <v>A+J=</v>
      </c>
      <c r="AJ4626" s="11">
        <f t="shared" si="2462"/>
        <v>45791</v>
      </c>
      <c r="AQ4626" s="53"/>
      <c r="AR4626" s="53"/>
    </row>
    <row r="4627" spans="1:44" x14ac:dyDescent="0.2">
      <c r="A4627" s="158">
        <f t="shared" si="2457"/>
        <v>45783</v>
      </c>
      <c r="B4627" s="2">
        <f t="shared" si="2441"/>
        <v>102516.87406199791</v>
      </c>
      <c r="C4627" s="2">
        <f t="shared" si="2458"/>
        <v>68315.522748949996</v>
      </c>
      <c r="D4627" s="2">
        <f>SUM(Y4627:Y$4727)</f>
        <v>9322.3070946400003</v>
      </c>
      <c r="E4627" s="73">
        <f t="shared" si="2442"/>
        <v>58993.215654309999</v>
      </c>
      <c r="F4627" s="88">
        <f t="shared" si="2435"/>
        <v>6455.85</v>
      </c>
      <c r="G4627" s="3">
        <f>IF(AND(N4627=1,N4626&gt;1),VLOOKUP(A4626,[1]Plan1!$BK$81:$BM$259,3),G4626)</f>
        <v>6413.24</v>
      </c>
      <c r="H4627" s="11">
        <f t="shared" si="2436"/>
        <v>45703</v>
      </c>
      <c r="I4627" s="11">
        <f t="shared" si="2437"/>
        <v>45731</v>
      </c>
      <c r="J4627" s="12">
        <f t="shared" si="2443"/>
        <v>-6.6002153085962245E-3</v>
      </c>
      <c r="K4627" s="11">
        <f t="shared" si="2459"/>
        <v>45791</v>
      </c>
      <c r="L4627" s="11">
        <f t="shared" si="2444"/>
        <v>45791</v>
      </c>
      <c r="M4627" s="1">
        <f t="shared" si="2430"/>
        <v>19</v>
      </c>
      <c r="N4627" s="1">
        <f t="shared" si="2445"/>
        <v>13</v>
      </c>
      <c r="O4627" s="2">
        <f t="shared" si="2446"/>
        <v>0.99547934000000005</v>
      </c>
      <c r="P4627" s="13">
        <f t="shared" si="2438"/>
        <v>0.99339977999999995</v>
      </c>
      <c r="Q4627" s="13">
        <f t="shared" si="2431"/>
        <v>1.4932775355952208</v>
      </c>
      <c r="R4627" s="2">
        <f t="shared" si="2434"/>
        <v>1.4865269299999999</v>
      </c>
      <c r="S4627" s="2">
        <f t="shared" si="2460"/>
        <v>1.5641273600000001</v>
      </c>
      <c r="T4627" s="2">
        <f t="shared" si="2447"/>
        <v>106854.17824433</v>
      </c>
      <c r="U4627" s="2">
        <f t="shared" si="2448"/>
        <v>5258.9684904085343</v>
      </c>
      <c r="V4627" s="2">
        <f t="shared" si="2449"/>
        <v>28701.788103119379</v>
      </c>
      <c r="W4627" s="2">
        <f t="shared" si="2450"/>
        <v>102276.27934247791</v>
      </c>
      <c r="X4627" s="17">
        <f t="shared" si="2451"/>
        <v>0</v>
      </c>
      <c r="Y4627" s="2">
        <f t="shared" si="2452"/>
        <v>0</v>
      </c>
      <c r="Z4627" s="72">
        <f t="shared" si="2453"/>
        <v>0</v>
      </c>
      <c r="AA4627" s="2">
        <f t="shared" si="2439"/>
        <v>0</v>
      </c>
      <c r="AB4627" s="12">
        <f t="shared" si="2461"/>
        <v>4.6600000000000003E-2</v>
      </c>
      <c r="AC4627" s="17">
        <f t="shared" si="2454"/>
        <v>13</v>
      </c>
      <c r="AD4627" s="17">
        <v>252</v>
      </c>
      <c r="AE4627" s="13">
        <f t="shared" si="2432"/>
        <v>1.0023523999999999</v>
      </c>
      <c r="AF4627" s="2">
        <f t="shared" si="2440"/>
        <v>251.3637689</v>
      </c>
      <c r="AG4627" s="2">
        <f t="shared" si="2455"/>
        <v>240.59471952000001</v>
      </c>
      <c r="AH4627" s="3">
        <f t="shared" si="2456"/>
        <v>0</v>
      </c>
      <c r="AI4627" s="4" t="str">
        <f t="shared" si="2433"/>
        <v>A+J=</v>
      </c>
      <c r="AJ4627" s="11">
        <f t="shared" si="2462"/>
        <v>45791</v>
      </c>
      <c r="AQ4627" s="53"/>
      <c r="AR4627" s="53"/>
    </row>
    <row r="4628" spans="1:44" x14ac:dyDescent="0.2">
      <c r="A4628" s="158">
        <f t="shared" si="2457"/>
        <v>45784</v>
      </c>
      <c r="B4628" s="2">
        <f t="shared" si="2441"/>
        <v>102504.76769409467</v>
      </c>
      <c r="C4628" s="2">
        <f t="shared" si="2458"/>
        <v>68315.522748949996</v>
      </c>
      <c r="D4628" s="2">
        <f>SUM(Y4628:Y$4727)</f>
        <v>9322.3070946400003</v>
      </c>
      <c r="E4628" s="73">
        <f t="shared" si="2442"/>
        <v>58993.215654309999</v>
      </c>
      <c r="F4628" s="88">
        <f t="shared" si="2435"/>
        <v>6455.85</v>
      </c>
      <c r="G4628" s="3">
        <f>IF(AND(N4628=1,N4627&gt;1),VLOOKUP(A4627,[1]Plan1!$BK$81:$BM$259,3),G4627)</f>
        <v>6413.24</v>
      </c>
      <c r="H4628" s="11">
        <f t="shared" si="2436"/>
        <v>45703</v>
      </c>
      <c r="I4628" s="11">
        <f t="shared" si="2437"/>
        <v>45731</v>
      </c>
      <c r="J4628" s="12">
        <f t="shared" si="2443"/>
        <v>-6.6002153085962245E-3</v>
      </c>
      <c r="K4628" s="11">
        <f t="shared" si="2459"/>
        <v>45791</v>
      </c>
      <c r="L4628" s="11">
        <f t="shared" si="2444"/>
        <v>45791</v>
      </c>
      <c r="M4628" s="1">
        <f t="shared" si="2430"/>
        <v>19</v>
      </c>
      <c r="N4628" s="1">
        <f t="shared" si="2445"/>
        <v>14</v>
      </c>
      <c r="O4628" s="2">
        <f t="shared" si="2446"/>
        <v>0.99513244000000001</v>
      </c>
      <c r="P4628" s="13">
        <f t="shared" si="2438"/>
        <v>0.99339977999999995</v>
      </c>
      <c r="Q4628" s="13">
        <f t="shared" si="2431"/>
        <v>1.4932775355952208</v>
      </c>
      <c r="R4628" s="2">
        <f t="shared" si="2434"/>
        <v>1.48600891</v>
      </c>
      <c r="S4628" s="2">
        <f t="shared" si="2460"/>
        <v>1.5641273600000001</v>
      </c>
      <c r="T4628" s="2">
        <f t="shared" si="2447"/>
        <v>106854.17824433</v>
      </c>
      <c r="U4628" s="2">
        <f t="shared" si="2448"/>
        <v>5258.9684904085343</v>
      </c>
      <c r="V4628" s="2">
        <f t="shared" si="2449"/>
        <v>28671.228437546139</v>
      </c>
      <c r="W4628" s="2">
        <f t="shared" si="2450"/>
        <v>102245.71967690467</v>
      </c>
      <c r="X4628" s="17">
        <f t="shared" si="2451"/>
        <v>0</v>
      </c>
      <c r="Y4628" s="2">
        <f t="shared" si="2452"/>
        <v>0</v>
      </c>
      <c r="Z4628" s="72">
        <f t="shared" si="2453"/>
        <v>0</v>
      </c>
      <c r="AA4628" s="2">
        <f t="shared" si="2439"/>
        <v>0</v>
      </c>
      <c r="AB4628" s="12">
        <f t="shared" si="2461"/>
        <v>4.6600000000000003E-2</v>
      </c>
      <c r="AC4628" s="17">
        <f t="shared" si="2454"/>
        <v>14</v>
      </c>
      <c r="AD4628" s="17">
        <v>252</v>
      </c>
      <c r="AE4628" s="13">
        <f t="shared" si="2432"/>
        <v>1.002533583</v>
      </c>
      <c r="AF4628" s="2">
        <f t="shared" si="2440"/>
        <v>270.72392946999997</v>
      </c>
      <c r="AG4628" s="2">
        <f t="shared" si="2455"/>
        <v>259.04801719</v>
      </c>
      <c r="AH4628" s="3">
        <f t="shared" si="2456"/>
        <v>0</v>
      </c>
      <c r="AI4628" s="4" t="str">
        <f t="shared" si="2433"/>
        <v>A+J=</v>
      </c>
      <c r="AJ4628" s="11">
        <f t="shared" si="2462"/>
        <v>45791</v>
      </c>
      <c r="AQ4628" s="53"/>
      <c r="AR4628" s="53"/>
    </row>
    <row r="4629" spans="1:44" x14ac:dyDescent="0.2">
      <c r="A4629" s="158">
        <f t="shared" si="2457"/>
        <v>45785</v>
      </c>
      <c r="B4629" s="2">
        <f t="shared" si="2441"/>
        <v>102492.66535396455</v>
      </c>
      <c r="C4629" s="2">
        <f t="shared" si="2458"/>
        <v>68315.522748949996</v>
      </c>
      <c r="D4629" s="2">
        <f>SUM(Y4629:Y$4727)</f>
        <v>9322.3070946400003</v>
      </c>
      <c r="E4629" s="73">
        <f t="shared" si="2442"/>
        <v>58993.215654309999</v>
      </c>
      <c r="F4629" s="88">
        <f t="shared" si="2435"/>
        <v>6455.85</v>
      </c>
      <c r="G4629" s="3">
        <f>IF(AND(N4629=1,N4628&gt;1),VLOOKUP(A4628,[1]Plan1!$BK$81:$BM$259,3),G4628)</f>
        <v>6413.24</v>
      </c>
      <c r="H4629" s="11">
        <f t="shared" si="2436"/>
        <v>45703</v>
      </c>
      <c r="I4629" s="11">
        <f t="shared" si="2437"/>
        <v>45731</v>
      </c>
      <c r="J4629" s="12">
        <f t="shared" si="2443"/>
        <v>-6.6002153085962245E-3</v>
      </c>
      <c r="K4629" s="11">
        <f t="shared" si="2459"/>
        <v>45791</v>
      </c>
      <c r="L4629" s="11">
        <f t="shared" si="2444"/>
        <v>45791</v>
      </c>
      <c r="M4629" s="1">
        <f t="shared" si="2430"/>
        <v>19</v>
      </c>
      <c r="N4629" s="1">
        <f t="shared" si="2445"/>
        <v>15</v>
      </c>
      <c r="O4629" s="2">
        <f t="shared" si="2446"/>
        <v>0.99478566999999996</v>
      </c>
      <c r="P4629" s="13">
        <f t="shared" si="2438"/>
        <v>0.99339977999999995</v>
      </c>
      <c r="Q4629" s="13">
        <f t="shared" si="2431"/>
        <v>1.4932775355952208</v>
      </c>
      <c r="R4629" s="2">
        <f t="shared" si="2434"/>
        <v>1.48549109</v>
      </c>
      <c r="S4629" s="2">
        <f t="shared" si="2460"/>
        <v>1.5641273600000001</v>
      </c>
      <c r="T4629" s="2">
        <f t="shared" si="2447"/>
        <v>106854.17824433</v>
      </c>
      <c r="U4629" s="2">
        <f t="shared" si="2448"/>
        <v>5258.9684904085343</v>
      </c>
      <c r="V4629" s="2">
        <f t="shared" si="2449"/>
        <v>28640.680570616027</v>
      </c>
      <c r="W4629" s="2">
        <f t="shared" si="2450"/>
        <v>102215.17180997455</v>
      </c>
      <c r="X4629" s="17">
        <f t="shared" si="2451"/>
        <v>0</v>
      </c>
      <c r="Y4629" s="2">
        <f t="shared" si="2452"/>
        <v>0</v>
      </c>
      <c r="Z4629" s="72">
        <f t="shared" si="2453"/>
        <v>0</v>
      </c>
      <c r="AA4629" s="2">
        <f t="shared" si="2439"/>
        <v>0</v>
      </c>
      <c r="AB4629" s="12">
        <f t="shared" si="2461"/>
        <v>4.6600000000000003E-2</v>
      </c>
      <c r="AC4629" s="17">
        <f t="shared" si="2454"/>
        <v>15</v>
      </c>
      <c r="AD4629" s="17">
        <v>252</v>
      </c>
      <c r="AE4629" s="13">
        <f t="shared" si="2432"/>
        <v>1.002714798</v>
      </c>
      <c r="AF4629" s="2">
        <f t="shared" si="2440"/>
        <v>290.08750937999997</v>
      </c>
      <c r="AG4629" s="2">
        <f t="shared" si="2455"/>
        <v>277.49354398999998</v>
      </c>
      <c r="AH4629" s="3">
        <f t="shared" si="2456"/>
        <v>0</v>
      </c>
      <c r="AI4629" s="4" t="str">
        <f t="shared" si="2433"/>
        <v>A+J=</v>
      </c>
      <c r="AJ4629" s="11">
        <f t="shared" si="2462"/>
        <v>45791</v>
      </c>
      <c r="AQ4629" s="53"/>
      <c r="AR4629" s="53"/>
    </row>
    <row r="4630" spans="1:44" x14ac:dyDescent="0.2">
      <c r="A4630" s="158">
        <f t="shared" si="2457"/>
        <v>45786</v>
      </c>
      <c r="B4630" s="2">
        <f t="shared" si="2441"/>
        <v>102480.5654745511</v>
      </c>
      <c r="C4630" s="2">
        <f t="shared" si="2458"/>
        <v>68315.522748949996</v>
      </c>
      <c r="D4630" s="2">
        <f>SUM(Y4630:Y$4727)</f>
        <v>9322.3070946400003</v>
      </c>
      <c r="E4630" s="73">
        <f t="shared" si="2442"/>
        <v>58993.215654309999</v>
      </c>
      <c r="F4630" s="88">
        <f t="shared" si="2435"/>
        <v>6455.85</v>
      </c>
      <c r="G4630" s="3">
        <f>IF(AND(N4630=1,N4629&gt;1),VLOOKUP(A4629,[1]Plan1!$BK$81:$BM$259,3),G4629)</f>
        <v>6413.24</v>
      </c>
      <c r="H4630" s="11">
        <f t="shared" si="2436"/>
        <v>45703</v>
      </c>
      <c r="I4630" s="11">
        <f t="shared" si="2437"/>
        <v>45731</v>
      </c>
      <c r="J4630" s="12">
        <f t="shared" si="2443"/>
        <v>-6.6002153085962245E-3</v>
      </c>
      <c r="K4630" s="11">
        <f t="shared" si="2459"/>
        <v>45791</v>
      </c>
      <c r="L4630" s="11">
        <f t="shared" si="2444"/>
        <v>45791</v>
      </c>
      <c r="M4630" s="1">
        <f t="shared" si="2430"/>
        <v>19</v>
      </c>
      <c r="N4630" s="1">
        <f t="shared" si="2445"/>
        <v>16</v>
      </c>
      <c r="O4630" s="2">
        <f t="shared" si="2446"/>
        <v>0.99443901999999995</v>
      </c>
      <c r="P4630" s="13">
        <f t="shared" si="2438"/>
        <v>0.99339977999999995</v>
      </c>
      <c r="Q4630" s="13">
        <f t="shared" si="2431"/>
        <v>1.4932775355952208</v>
      </c>
      <c r="R4630" s="2">
        <f t="shared" si="2434"/>
        <v>1.4849734400000001</v>
      </c>
      <c r="S4630" s="2">
        <f t="shared" si="2460"/>
        <v>1.5641273600000001</v>
      </c>
      <c r="T4630" s="2">
        <f t="shared" si="2447"/>
        <v>106854.17824433</v>
      </c>
      <c r="U4630" s="2">
        <f t="shared" si="2448"/>
        <v>5258.9684904085343</v>
      </c>
      <c r="V4630" s="2">
        <f t="shared" si="2449"/>
        <v>28610.142732532575</v>
      </c>
      <c r="W4630" s="2">
        <f t="shared" si="2450"/>
        <v>102184.6339718911</v>
      </c>
      <c r="X4630" s="17">
        <f t="shared" si="2451"/>
        <v>0</v>
      </c>
      <c r="Y4630" s="2">
        <f t="shared" si="2452"/>
        <v>0</v>
      </c>
      <c r="Z4630" s="72">
        <f t="shared" si="2453"/>
        <v>0</v>
      </c>
      <c r="AA4630" s="2">
        <f t="shared" si="2439"/>
        <v>0</v>
      </c>
      <c r="AB4630" s="12">
        <f t="shared" si="2461"/>
        <v>4.6600000000000003E-2</v>
      </c>
      <c r="AC4630" s="17">
        <f t="shared" si="2454"/>
        <v>16</v>
      </c>
      <c r="AD4630" s="17">
        <v>252</v>
      </c>
      <c r="AE4630" s="13">
        <f t="shared" si="2432"/>
        <v>1.0028960469999999</v>
      </c>
      <c r="AF4630" s="2">
        <f t="shared" si="2440"/>
        <v>309.45472233999999</v>
      </c>
      <c r="AG4630" s="2">
        <f t="shared" si="2455"/>
        <v>295.93150265999998</v>
      </c>
      <c r="AH4630" s="3">
        <f t="shared" si="2456"/>
        <v>0</v>
      </c>
      <c r="AI4630" s="4" t="str">
        <f t="shared" si="2433"/>
        <v>A+J=</v>
      </c>
      <c r="AJ4630" s="11">
        <f t="shared" si="2462"/>
        <v>45791</v>
      </c>
      <c r="AQ4630" s="53"/>
      <c r="AR4630" s="53"/>
    </row>
    <row r="4631" spans="1:44" x14ac:dyDescent="0.2">
      <c r="A4631" s="158">
        <f t="shared" si="2457"/>
        <v>45787</v>
      </c>
      <c r="B4631" s="2">
        <f t="shared" si="2441"/>
        <v>102468.46785385431</v>
      </c>
      <c r="C4631" s="2">
        <f t="shared" si="2458"/>
        <v>68315.522748949996</v>
      </c>
      <c r="D4631" s="2">
        <f>SUM(Y4631:Y$4727)</f>
        <v>9322.3070946400003</v>
      </c>
      <c r="E4631" s="73">
        <f t="shared" si="2442"/>
        <v>58993.215654309999</v>
      </c>
      <c r="F4631" s="88">
        <f t="shared" si="2435"/>
        <v>6455.85</v>
      </c>
      <c r="G4631" s="3">
        <f>IF(AND(N4631=1,N4630&gt;1),VLOOKUP(A4630,[1]Plan1!$BK$81:$BM$259,3),G4630)</f>
        <v>6413.24</v>
      </c>
      <c r="H4631" s="11">
        <f t="shared" si="2436"/>
        <v>45703</v>
      </c>
      <c r="I4631" s="11">
        <f t="shared" si="2437"/>
        <v>45731</v>
      </c>
      <c r="J4631" s="12">
        <f t="shared" si="2443"/>
        <v>-6.6002153085962245E-3</v>
      </c>
      <c r="K4631" s="11">
        <f t="shared" si="2459"/>
        <v>45791</v>
      </c>
      <c r="L4631" s="11">
        <f t="shared" si="2444"/>
        <v>45791</v>
      </c>
      <c r="M4631" s="1">
        <f t="shared" ref="M4631:M4694" si="2463">IF(L4631=L4630,M4630,NETWORKDAYS(L4630,L4631,$AN$194:$AN$348)-1)</f>
        <v>19</v>
      </c>
      <c r="N4631" s="1">
        <f t="shared" si="2445"/>
        <v>17</v>
      </c>
      <c r="O4631" s="2">
        <f t="shared" si="2446"/>
        <v>0.99409247999999995</v>
      </c>
      <c r="P4631" s="13">
        <f t="shared" si="2438"/>
        <v>0.99339977999999995</v>
      </c>
      <c r="Q4631" s="13">
        <f t="shared" si="2431"/>
        <v>1.4932775355952208</v>
      </c>
      <c r="R4631" s="2">
        <f t="shared" si="2434"/>
        <v>1.48445596</v>
      </c>
      <c r="S4631" s="2">
        <f t="shared" si="2460"/>
        <v>1.5641273600000001</v>
      </c>
      <c r="T4631" s="2">
        <f t="shared" si="2447"/>
        <v>106854.17824433</v>
      </c>
      <c r="U4631" s="2">
        <f t="shared" si="2448"/>
        <v>5258.9684904085343</v>
      </c>
      <c r="V4631" s="2">
        <f t="shared" si="2449"/>
        <v>28579.61492329578</v>
      </c>
      <c r="W4631" s="2">
        <f t="shared" si="2450"/>
        <v>102154.10616265431</v>
      </c>
      <c r="X4631" s="17">
        <f t="shared" si="2451"/>
        <v>0</v>
      </c>
      <c r="Y4631" s="2">
        <f t="shared" si="2452"/>
        <v>0</v>
      </c>
      <c r="Z4631" s="72">
        <f t="shared" si="2453"/>
        <v>0</v>
      </c>
      <c r="AA4631" s="2">
        <f t="shared" si="2439"/>
        <v>0</v>
      </c>
      <c r="AB4631" s="12">
        <f t="shared" si="2461"/>
        <v>4.6600000000000003E-2</v>
      </c>
      <c r="AC4631" s="17">
        <f t="shared" si="2454"/>
        <v>17</v>
      </c>
      <c r="AD4631" s="17">
        <v>252</v>
      </c>
      <c r="AE4631" s="13">
        <f t="shared" si="2432"/>
        <v>1.003077328</v>
      </c>
      <c r="AF4631" s="2">
        <f t="shared" si="2440"/>
        <v>328.82535461999998</v>
      </c>
      <c r="AG4631" s="2">
        <f t="shared" si="2455"/>
        <v>314.3616912</v>
      </c>
      <c r="AH4631" s="3">
        <f t="shared" si="2456"/>
        <v>0</v>
      </c>
      <c r="AI4631" s="4" t="str">
        <f t="shared" si="2433"/>
        <v>A+J=</v>
      </c>
      <c r="AJ4631" s="11">
        <f t="shared" si="2462"/>
        <v>45791</v>
      </c>
      <c r="AQ4631" s="53"/>
      <c r="AR4631" s="53"/>
    </row>
    <row r="4632" spans="1:44" x14ac:dyDescent="0.2">
      <c r="A4632" s="158">
        <f t="shared" si="2457"/>
        <v>45788</v>
      </c>
      <c r="B4632" s="2">
        <f t="shared" si="2441"/>
        <v>102468.46785385431</v>
      </c>
      <c r="C4632" s="2">
        <f t="shared" si="2458"/>
        <v>68315.522748949996</v>
      </c>
      <c r="D4632" s="2">
        <f>SUM(Y4632:Y$4727)</f>
        <v>9322.3070946400003</v>
      </c>
      <c r="E4632" s="73">
        <f t="shared" si="2442"/>
        <v>58993.215654309999</v>
      </c>
      <c r="F4632" s="88">
        <f t="shared" si="2435"/>
        <v>6455.85</v>
      </c>
      <c r="G4632" s="3">
        <f>IF(AND(N4632=1,N4631&gt;1),VLOOKUP(A4631,[1]Plan1!$BK$81:$BM$259,3),G4631)</f>
        <v>6413.24</v>
      </c>
      <c r="H4632" s="11">
        <f t="shared" si="2436"/>
        <v>45703</v>
      </c>
      <c r="I4632" s="11">
        <f t="shared" si="2437"/>
        <v>45731</v>
      </c>
      <c r="J4632" s="12">
        <f t="shared" si="2443"/>
        <v>-6.6002153085962245E-3</v>
      </c>
      <c r="K4632" s="11">
        <f t="shared" si="2459"/>
        <v>45791</v>
      </c>
      <c r="L4632" s="11">
        <f t="shared" si="2444"/>
        <v>45791</v>
      </c>
      <c r="M4632" s="1">
        <f t="shared" si="2463"/>
        <v>19</v>
      </c>
      <c r="N4632" s="1">
        <f t="shared" si="2445"/>
        <v>17</v>
      </c>
      <c r="O4632" s="2">
        <f t="shared" si="2446"/>
        <v>0.99409247999999995</v>
      </c>
      <c r="P4632" s="13">
        <f t="shared" si="2438"/>
        <v>0.99339977999999995</v>
      </c>
      <c r="Q4632" s="13">
        <f t="shared" si="2431"/>
        <v>1.4932775355952208</v>
      </c>
      <c r="R4632" s="2">
        <f t="shared" si="2434"/>
        <v>1.48445596</v>
      </c>
      <c r="S4632" s="2">
        <f t="shared" si="2460"/>
        <v>1.5641273600000001</v>
      </c>
      <c r="T4632" s="2">
        <f t="shared" si="2447"/>
        <v>106854.17824433</v>
      </c>
      <c r="U4632" s="2">
        <f t="shared" si="2448"/>
        <v>5258.9684904085343</v>
      </c>
      <c r="V4632" s="2">
        <f t="shared" si="2449"/>
        <v>28579.61492329578</v>
      </c>
      <c r="W4632" s="2">
        <f t="shared" si="2450"/>
        <v>102154.10616265431</v>
      </c>
      <c r="X4632" s="17">
        <f t="shared" si="2451"/>
        <v>0</v>
      </c>
      <c r="Y4632" s="2">
        <f t="shared" si="2452"/>
        <v>0</v>
      </c>
      <c r="Z4632" s="72">
        <f t="shared" si="2453"/>
        <v>0</v>
      </c>
      <c r="AA4632" s="2">
        <f t="shared" si="2439"/>
        <v>0</v>
      </c>
      <c r="AB4632" s="12">
        <f t="shared" si="2461"/>
        <v>4.6600000000000003E-2</v>
      </c>
      <c r="AC4632" s="17">
        <f t="shared" si="2454"/>
        <v>17</v>
      </c>
      <c r="AD4632" s="17">
        <v>252</v>
      </c>
      <c r="AE4632" s="13">
        <f t="shared" si="2432"/>
        <v>1.003077328</v>
      </c>
      <c r="AF4632" s="2">
        <f t="shared" si="2440"/>
        <v>328.82535461999998</v>
      </c>
      <c r="AG4632" s="2">
        <f t="shared" si="2455"/>
        <v>314.3616912</v>
      </c>
      <c r="AH4632" s="3">
        <f t="shared" si="2456"/>
        <v>0</v>
      </c>
      <c r="AI4632" s="4" t="str">
        <f t="shared" si="2433"/>
        <v>A+J=</v>
      </c>
      <c r="AJ4632" s="11">
        <f t="shared" si="2462"/>
        <v>45791</v>
      </c>
      <c r="AQ4632" s="53"/>
      <c r="AR4632" s="53"/>
    </row>
    <row r="4633" spans="1:44" x14ac:dyDescent="0.2">
      <c r="A4633" s="158">
        <f t="shared" si="2457"/>
        <v>45789</v>
      </c>
      <c r="B4633" s="2">
        <f t="shared" si="2441"/>
        <v>102468.46785385431</v>
      </c>
      <c r="C4633" s="2">
        <f t="shared" si="2458"/>
        <v>68315.522748949996</v>
      </c>
      <c r="D4633" s="2">
        <f>SUM(Y4633:Y$4727)</f>
        <v>9322.3070946400003</v>
      </c>
      <c r="E4633" s="73">
        <f t="shared" si="2442"/>
        <v>58993.215654309999</v>
      </c>
      <c r="F4633" s="88">
        <f t="shared" si="2435"/>
        <v>6455.85</v>
      </c>
      <c r="G4633" s="3">
        <f>IF(AND(N4633=1,N4632&gt;1),VLOOKUP(A4632,[1]Plan1!$BK$81:$BM$259,3),G4632)</f>
        <v>6413.24</v>
      </c>
      <c r="H4633" s="11">
        <f t="shared" si="2436"/>
        <v>45703</v>
      </c>
      <c r="I4633" s="11">
        <f t="shared" si="2437"/>
        <v>45731</v>
      </c>
      <c r="J4633" s="12">
        <f t="shared" si="2443"/>
        <v>-6.6002153085962245E-3</v>
      </c>
      <c r="K4633" s="11">
        <f t="shared" si="2459"/>
        <v>45791</v>
      </c>
      <c r="L4633" s="11">
        <f t="shared" si="2444"/>
        <v>45791</v>
      </c>
      <c r="M4633" s="1">
        <f t="shared" si="2463"/>
        <v>19</v>
      </c>
      <c r="N4633" s="1">
        <f t="shared" si="2445"/>
        <v>17</v>
      </c>
      <c r="O4633" s="2">
        <f t="shared" si="2446"/>
        <v>0.99409247999999995</v>
      </c>
      <c r="P4633" s="13">
        <f t="shared" si="2438"/>
        <v>0.99339977999999995</v>
      </c>
      <c r="Q4633" s="13">
        <f t="shared" si="2431"/>
        <v>1.4932775355952208</v>
      </c>
      <c r="R4633" s="2">
        <f t="shared" si="2434"/>
        <v>1.48445596</v>
      </c>
      <c r="S4633" s="2">
        <f t="shared" si="2460"/>
        <v>1.5641273600000001</v>
      </c>
      <c r="T4633" s="2">
        <f t="shared" si="2447"/>
        <v>106854.17824433</v>
      </c>
      <c r="U4633" s="2">
        <f t="shared" si="2448"/>
        <v>5258.9684904085343</v>
      </c>
      <c r="V4633" s="2">
        <f t="shared" si="2449"/>
        <v>28579.61492329578</v>
      </c>
      <c r="W4633" s="2">
        <f t="shared" si="2450"/>
        <v>102154.10616265431</v>
      </c>
      <c r="X4633" s="17">
        <f t="shared" si="2451"/>
        <v>0</v>
      </c>
      <c r="Y4633" s="2">
        <f t="shared" si="2452"/>
        <v>0</v>
      </c>
      <c r="Z4633" s="72">
        <f t="shared" si="2453"/>
        <v>0</v>
      </c>
      <c r="AA4633" s="2">
        <f t="shared" si="2439"/>
        <v>0</v>
      </c>
      <c r="AB4633" s="12">
        <f t="shared" si="2461"/>
        <v>4.6600000000000003E-2</v>
      </c>
      <c r="AC4633" s="17">
        <f t="shared" si="2454"/>
        <v>17</v>
      </c>
      <c r="AD4633" s="17">
        <v>252</v>
      </c>
      <c r="AE4633" s="13">
        <f t="shared" si="2432"/>
        <v>1.003077328</v>
      </c>
      <c r="AF4633" s="2">
        <f t="shared" si="2440"/>
        <v>328.82535461999998</v>
      </c>
      <c r="AG4633" s="2">
        <f t="shared" si="2455"/>
        <v>314.3616912</v>
      </c>
      <c r="AH4633" s="3">
        <f t="shared" si="2456"/>
        <v>0</v>
      </c>
      <c r="AI4633" s="4" t="str">
        <f t="shared" si="2433"/>
        <v>A+J=</v>
      </c>
      <c r="AJ4633" s="11">
        <f t="shared" si="2462"/>
        <v>45791</v>
      </c>
      <c r="AQ4633" s="53"/>
      <c r="AR4633" s="53"/>
    </row>
    <row r="4634" spans="1:44" x14ac:dyDescent="0.2">
      <c r="A4634" s="158">
        <f t="shared" si="2457"/>
        <v>45790</v>
      </c>
      <c r="B4634" s="2">
        <f t="shared" si="2441"/>
        <v>102456.37437212064</v>
      </c>
      <c r="C4634" s="2">
        <f t="shared" si="2458"/>
        <v>68315.522748949996</v>
      </c>
      <c r="D4634" s="2">
        <f>SUM(Y4634:Y$4727)</f>
        <v>9322.3070946400003</v>
      </c>
      <c r="E4634" s="73">
        <f t="shared" si="2442"/>
        <v>58993.215654309999</v>
      </c>
      <c r="F4634" s="88">
        <f t="shared" si="2435"/>
        <v>6455.85</v>
      </c>
      <c r="G4634" s="3">
        <f>IF(AND(N4634=1,N4633&gt;1),VLOOKUP(A4633,[1]Plan1!$BK$81:$BM$259,3),G4633)</f>
        <v>6413.24</v>
      </c>
      <c r="H4634" s="11">
        <f t="shared" si="2436"/>
        <v>45703</v>
      </c>
      <c r="I4634" s="11">
        <f t="shared" si="2437"/>
        <v>45731</v>
      </c>
      <c r="J4634" s="12">
        <f t="shared" si="2443"/>
        <v>-6.6002153085962245E-3</v>
      </c>
      <c r="K4634" s="11">
        <f t="shared" si="2459"/>
        <v>45791</v>
      </c>
      <c r="L4634" s="11">
        <f t="shared" si="2444"/>
        <v>45791</v>
      </c>
      <c r="M4634" s="1">
        <f t="shared" si="2463"/>
        <v>19</v>
      </c>
      <c r="N4634" s="1">
        <f t="shared" si="2445"/>
        <v>18</v>
      </c>
      <c r="O4634" s="2">
        <f t="shared" si="2446"/>
        <v>0.99374607000000004</v>
      </c>
      <c r="P4634" s="13">
        <f t="shared" si="2438"/>
        <v>0.99339977999999995</v>
      </c>
      <c r="Q4634" s="13">
        <f t="shared" si="2431"/>
        <v>1.4932775355952208</v>
      </c>
      <c r="R4634" s="2">
        <f t="shared" si="2434"/>
        <v>1.4839386800000001</v>
      </c>
      <c r="S4634" s="2">
        <f t="shared" si="2460"/>
        <v>1.5641273600000001</v>
      </c>
      <c r="T4634" s="2">
        <f t="shared" si="2447"/>
        <v>106854.17824433</v>
      </c>
      <c r="U4634" s="2">
        <f t="shared" si="2448"/>
        <v>5258.9684904085343</v>
      </c>
      <c r="V4634" s="2">
        <f t="shared" si="2449"/>
        <v>28549.09891270212</v>
      </c>
      <c r="W4634" s="2">
        <f t="shared" si="2450"/>
        <v>102123.59015206064</v>
      </c>
      <c r="X4634" s="17">
        <f t="shared" si="2451"/>
        <v>0</v>
      </c>
      <c r="Y4634" s="2">
        <f t="shared" si="2452"/>
        <v>0</v>
      </c>
      <c r="Z4634" s="72">
        <f t="shared" si="2453"/>
        <v>0</v>
      </c>
      <c r="AA4634" s="2">
        <f t="shared" si="2439"/>
        <v>0</v>
      </c>
      <c r="AB4634" s="12">
        <f t="shared" si="2461"/>
        <v>4.6600000000000003E-2</v>
      </c>
      <c r="AC4634" s="17">
        <f t="shared" si="2454"/>
        <v>18</v>
      </c>
      <c r="AD4634" s="17">
        <v>252</v>
      </c>
      <c r="AE4634" s="13">
        <f t="shared" si="2432"/>
        <v>1.003258642</v>
      </c>
      <c r="AF4634" s="2">
        <f t="shared" si="2440"/>
        <v>348.19951309999999</v>
      </c>
      <c r="AG4634" s="2">
        <f t="shared" si="2455"/>
        <v>332.78422006</v>
      </c>
      <c r="AH4634" s="3">
        <f t="shared" si="2456"/>
        <v>0</v>
      </c>
      <c r="AI4634" s="4" t="str">
        <f t="shared" si="2433"/>
        <v>A+J=</v>
      </c>
      <c r="AJ4634" s="11">
        <f t="shared" si="2462"/>
        <v>45791</v>
      </c>
      <c r="AQ4634" s="53"/>
      <c r="AR4634" s="53"/>
    </row>
    <row r="4635" spans="1:44" x14ac:dyDescent="0.2">
      <c r="A4635" s="158">
        <f t="shared" si="2457"/>
        <v>45791</v>
      </c>
      <c r="B4635" s="2">
        <f t="shared" si="2441"/>
        <v>102444.28315473364</v>
      </c>
      <c r="C4635" s="2">
        <f t="shared" si="2458"/>
        <v>68315.522748949996</v>
      </c>
      <c r="D4635" s="2">
        <f>SUM(Y4635:Y$4727)</f>
        <v>9322.3070946400003</v>
      </c>
      <c r="E4635" s="73">
        <f t="shared" si="2442"/>
        <v>58993.215654309999</v>
      </c>
      <c r="F4635" s="88">
        <f t="shared" si="2435"/>
        <v>6455.85</v>
      </c>
      <c r="G4635" s="3">
        <f>IF(AND(N4635=1,N4634&gt;1),VLOOKUP(A4634,[1]Plan1!$BK$81:$BM$259,3),G4634)</f>
        <v>6413.24</v>
      </c>
      <c r="H4635" s="11">
        <f t="shared" si="2436"/>
        <v>45703</v>
      </c>
      <c r="I4635" s="11">
        <f t="shared" si="2437"/>
        <v>45731</v>
      </c>
      <c r="J4635" s="12">
        <f t="shared" si="2443"/>
        <v>-6.6002153085962245E-3</v>
      </c>
      <c r="K4635" s="11">
        <f t="shared" si="2459"/>
        <v>45824</v>
      </c>
      <c r="L4635" s="11">
        <f t="shared" si="2444"/>
        <v>45791</v>
      </c>
      <c r="M4635" s="1">
        <f t="shared" si="2463"/>
        <v>19</v>
      </c>
      <c r="N4635" s="1">
        <f t="shared" si="2445"/>
        <v>19</v>
      </c>
      <c r="O4635" s="2">
        <f t="shared" si="2446"/>
        <v>0.99339977999999995</v>
      </c>
      <c r="P4635" s="13">
        <f t="shared" si="2438"/>
        <v>0.99339977999999995</v>
      </c>
      <c r="Q4635" s="13">
        <f t="shared" si="2431"/>
        <v>1.4932775355952208</v>
      </c>
      <c r="R4635" s="2">
        <f t="shared" si="2434"/>
        <v>1.48342157</v>
      </c>
      <c r="S4635" s="2">
        <f t="shared" si="2460"/>
        <v>1.5641273600000001</v>
      </c>
      <c r="T4635" s="2">
        <f t="shared" si="2447"/>
        <v>106854.17824433</v>
      </c>
      <c r="U4635" s="2">
        <f t="shared" si="2448"/>
        <v>5258.9684904085343</v>
      </c>
      <c r="V4635" s="2">
        <f t="shared" si="2449"/>
        <v>28518.592930955114</v>
      </c>
      <c r="W4635" s="2">
        <f t="shared" si="2450"/>
        <v>102093.08417031364</v>
      </c>
      <c r="X4635" s="17">
        <f t="shared" si="2451"/>
        <v>152</v>
      </c>
      <c r="Y4635" s="2">
        <f t="shared" si="2452"/>
        <v>2341.6422922400002</v>
      </c>
      <c r="Z4635" s="72">
        <f t="shared" si="2453"/>
        <v>3.4276870000000001E-2</v>
      </c>
      <c r="AA4635" s="2">
        <f t="shared" si="2439"/>
        <v>3662.6267766300002</v>
      </c>
      <c r="AB4635" s="12">
        <f t="shared" si="2461"/>
        <v>4.6600000000000003E-2</v>
      </c>
      <c r="AC4635" s="17">
        <f t="shared" si="2454"/>
        <v>19</v>
      </c>
      <c r="AD4635" s="17">
        <v>252</v>
      </c>
      <c r="AE4635" s="13">
        <f t="shared" si="2432"/>
        <v>1.003439988</v>
      </c>
      <c r="AF4635" s="2">
        <f t="shared" si="2440"/>
        <v>367.57709090999998</v>
      </c>
      <c r="AG4635" s="2">
        <f t="shared" si="2455"/>
        <v>351.19898441999999</v>
      </c>
      <c r="AH4635" s="3">
        <f t="shared" si="2456"/>
        <v>4030.2038675400004</v>
      </c>
      <c r="AI4635" s="4" t="str">
        <f t="shared" si="2433"/>
        <v>A+J=</v>
      </c>
      <c r="AJ4635" s="11">
        <f t="shared" si="2462"/>
        <v>45791</v>
      </c>
      <c r="AQ4635" s="53"/>
      <c r="AR4635" s="53"/>
    </row>
    <row r="4636" spans="1:44" x14ac:dyDescent="0.2">
      <c r="A4636" s="158">
        <f t="shared" si="2457"/>
        <v>45792</v>
      </c>
      <c r="B4636" s="2">
        <f t="shared" si="2441"/>
        <v>98423.051879712788</v>
      </c>
      <c r="C4636" s="2">
        <f t="shared" si="2458"/>
        <v>65973.880456710001</v>
      </c>
      <c r="D4636" s="2">
        <f>SUM(Y4636:Y$4727)</f>
        <v>6980.6648024000006</v>
      </c>
      <c r="E4636" s="73">
        <f t="shared" si="2442"/>
        <v>58993.215654309999</v>
      </c>
      <c r="F4636" s="88">
        <f t="shared" si="2435"/>
        <v>6455.85</v>
      </c>
      <c r="G4636" s="3">
        <f>IF(AND(N4636=1,N4635&gt;1),VLOOKUP(A4635,[1]Plan1!$BK$81:$BM$259,3),G4635)</f>
        <v>6413.24</v>
      </c>
      <c r="H4636" s="11">
        <f t="shared" si="2436"/>
        <v>45731</v>
      </c>
      <c r="I4636" s="11">
        <f t="shared" si="2437"/>
        <v>45762</v>
      </c>
      <c r="J4636" s="12">
        <f t="shared" si="2443"/>
        <v>-6.6002153085962245E-3</v>
      </c>
      <c r="K4636" s="11">
        <f t="shared" si="2459"/>
        <v>45824</v>
      </c>
      <c r="L4636" s="11">
        <f t="shared" si="2444"/>
        <v>45824</v>
      </c>
      <c r="M4636" s="1">
        <f t="shared" si="2463"/>
        <v>23</v>
      </c>
      <c r="N4636" s="1">
        <f t="shared" si="2445"/>
        <v>1</v>
      </c>
      <c r="O4636" s="2">
        <f t="shared" si="2446"/>
        <v>0.99971211999999998</v>
      </c>
      <c r="P4636" s="13">
        <f t="shared" si="2438"/>
        <v>0.99339977999999995</v>
      </c>
      <c r="Q4636" s="13">
        <f t="shared" si="2431"/>
        <v>1.4834215753392344</v>
      </c>
      <c r="R4636" s="2">
        <f t="shared" si="2434"/>
        <v>1.4829945200000001</v>
      </c>
      <c r="S4636" s="2">
        <f t="shared" si="2460"/>
        <v>1.5641273600000001</v>
      </c>
      <c r="T4636" s="2">
        <f t="shared" si="2447"/>
        <v>103191.5514677</v>
      </c>
      <c r="U4636" s="2">
        <f t="shared" si="2448"/>
        <v>3937.9840060228344</v>
      </c>
      <c r="V4636" s="2">
        <f t="shared" si="2449"/>
        <v>28493.399878209948</v>
      </c>
      <c r="W4636" s="2">
        <f t="shared" si="2450"/>
        <v>98405.264340942784</v>
      </c>
      <c r="X4636" s="17">
        <f t="shared" si="2451"/>
        <v>0</v>
      </c>
      <c r="Y4636" s="2">
        <f t="shared" si="2452"/>
        <v>0</v>
      </c>
      <c r="Z4636" s="72">
        <f t="shared" si="2453"/>
        <v>0</v>
      </c>
      <c r="AA4636" s="2">
        <f t="shared" si="2439"/>
        <v>0</v>
      </c>
      <c r="AB4636" s="12">
        <f t="shared" si="2461"/>
        <v>4.6600000000000003E-2</v>
      </c>
      <c r="AC4636" s="17">
        <f t="shared" si="2454"/>
        <v>1</v>
      </c>
      <c r="AD4636" s="17">
        <v>252</v>
      </c>
      <c r="AE4636" s="13">
        <f t="shared" si="2432"/>
        <v>1.0001807579999999</v>
      </c>
      <c r="AF4636" s="2">
        <f t="shared" si="2440"/>
        <v>18.65269846</v>
      </c>
      <c r="AG4636" s="2">
        <f t="shared" si="2455"/>
        <v>17.787538770000001</v>
      </c>
      <c r="AH4636" s="3">
        <f t="shared" si="2456"/>
        <v>0</v>
      </c>
      <c r="AI4636" s="4" t="str">
        <f t="shared" si="2433"/>
        <v>A+J=</v>
      </c>
      <c r="AJ4636" s="11">
        <f t="shared" si="2462"/>
        <v>45824</v>
      </c>
      <c r="AQ4636" s="53"/>
      <c r="AR4636" s="53"/>
    </row>
    <row r="4637" spans="1:44" x14ac:dyDescent="0.2">
      <c r="A4637" s="158">
        <f t="shared" si="2457"/>
        <v>45793</v>
      </c>
      <c r="B4637" s="2">
        <f t="shared" si="2441"/>
        <v>98415.648668247784</v>
      </c>
      <c r="C4637" s="2">
        <f t="shared" si="2458"/>
        <v>65973.880456710001</v>
      </c>
      <c r="D4637" s="2">
        <f>SUM(Y4637:Y$4727)</f>
        <v>6980.6648024000006</v>
      </c>
      <c r="E4637" s="73">
        <f t="shared" si="2442"/>
        <v>58993.215654309999</v>
      </c>
      <c r="F4637" s="88">
        <f t="shared" si="2435"/>
        <v>6455.85</v>
      </c>
      <c r="G4637" s="3">
        <f>IF(AND(N4637=1,N4636&gt;1),VLOOKUP(A4636,[1]Plan1!$BK$81:$BM$259,3),G4636)</f>
        <v>6413.24</v>
      </c>
      <c r="H4637" s="11">
        <f t="shared" si="2436"/>
        <v>45731</v>
      </c>
      <c r="I4637" s="11">
        <f t="shared" si="2437"/>
        <v>45762</v>
      </c>
      <c r="J4637" s="12">
        <f t="shared" si="2443"/>
        <v>-6.6002153085962245E-3</v>
      </c>
      <c r="K4637" s="11">
        <f t="shared" si="2459"/>
        <v>45824</v>
      </c>
      <c r="L4637" s="11">
        <f t="shared" si="2444"/>
        <v>45824</v>
      </c>
      <c r="M4637" s="1">
        <f t="shared" si="2463"/>
        <v>23</v>
      </c>
      <c r="N4637" s="1">
        <f t="shared" si="2445"/>
        <v>2</v>
      </c>
      <c r="O4637" s="2">
        <f t="shared" si="2446"/>
        <v>0.99942432999999997</v>
      </c>
      <c r="P4637" s="13">
        <f t="shared" si="2438"/>
        <v>0.99339977999999995</v>
      </c>
      <c r="Q4637" s="13">
        <f t="shared" si="2431"/>
        <v>1.4834215753392344</v>
      </c>
      <c r="R4637" s="2">
        <f t="shared" si="2434"/>
        <v>1.48256761</v>
      </c>
      <c r="S4637" s="2">
        <f t="shared" si="2460"/>
        <v>1.5641273600000001</v>
      </c>
      <c r="T4637" s="2">
        <f t="shared" si="2447"/>
        <v>103191.5514677</v>
      </c>
      <c r="U4637" s="2">
        <f t="shared" si="2448"/>
        <v>3937.9840060228344</v>
      </c>
      <c r="V4637" s="2">
        <f t="shared" si="2449"/>
        <v>28468.215084514966</v>
      </c>
      <c r="W4637" s="2">
        <f t="shared" si="2450"/>
        <v>98380.079547247791</v>
      </c>
      <c r="X4637" s="17">
        <f t="shared" si="2451"/>
        <v>0</v>
      </c>
      <c r="Y4637" s="2">
        <f t="shared" si="2452"/>
        <v>0</v>
      </c>
      <c r="Z4637" s="72">
        <f t="shared" si="2453"/>
        <v>0</v>
      </c>
      <c r="AA4637" s="2">
        <f t="shared" si="2439"/>
        <v>0</v>
      </c>
      <c r="AB4637" s="12">
        <f t="shared" si="2461"/>
        <v>4.6600000000000003E-2</v>
      </c>
      <c r="AC4637" s="17">
        <f t="shared" si="2454"/>
        <v>2</v>
      </c>
      <c r="AD4637" s="17">
        <v>252</v>
      </c>
      <c r="AE4637" s="13">
        <f t="shared" si="2432"/>
        <v>1.0003615480000001</v>
      </c>
      <c r="AF4637" s="2">
        <f t="shared" si="2440"/>
        <v>37.308699050000001</v>
      </c>
      <c r="AG4637" s="2">
        <f t="shared" si="2455"/>
        <v>35.569121000000003</v>
      </c>
      <c r="AH4637" s="3">
        <f t="shared" si="2456"/>
        <v>0</v>
      </c>
      <c r="AI4637" s="4" t="str">
        <f t="shared" si="2433"/>
        <v>A+J=</v>
      </c>
      <c r="AJ4637" s="11">
        <f t="shared" si="2462"/>
        <v>45824</v>
      </c>
      <c r="AQ4637" s="53"/>
      <c r="AR4637" s="53"/>
    </row>
    <row r="4638" spans="1:44" x14ac:dyDescent="0.2">
      <c r="A4638" s="158">
        <f t="shared" si="2457"/>
        <v>45794</v>
      </c>
      <c r="B4638" s="2">
        <f t="shared" si="2441"/>
        <v>98408.246088946529</v>
      </c>
      <c r="C4638" s="2">
        <f t="shared" si="2458"/>
        <v>65973.880456710001</v>
      </c>
      <c r="D4638" s="2">
        <f>SUM(Y4638:Y$4727)</f>
        <v>6980.6648024000006</v>
      </c>
      <c r="E4638" s="73">
        <f t="shared" si="2442"/>
        <v>58993.215654309999</v>
      </c>
      <c r="F4638" s="88">
        <f t="shared" si="2435"/>
        <v>6455.85</v>
      </c>
      <c r="G4638" s="3">
        <f>IF(AND(N4638=1,N4637&gt;1),VLOOKUP(A4637,[1]Plan1!$BK$81:$BM$259,3),G4637)</f>
        <v>6413.24</v>
      </c>
      <c r="H4638" s="11">
        <f t="shared" si="2436"/>
        <v>45731</v>
      </c>
      <c r="I4638" s="11">
        <f t="shared" si="2437"/>
        <v>45762</v>
      </c>
      <c r="J4638" s="12">
        <f t="shared" si="2443"/>
        <v>-6.6002153085962245E-3</v>
      </c>
      <c r="K4638" s="11">
        <f t="shared" si="2459"/>
        <v>45824</v>
      </c>
      <c r="L4638" s="11">
        <f t="shared" si="2444"/>
        <v>45824</v>
      </c>
      <c r="M4638" s="1">
        <f t="shared" si="2463"/>
        <v>23</v>
      </c>
      <c r="N4638" s="1">
        <f t="shared" si="2445"/>
        <v>3</v>
      </c>
      <c r="O4638" s="2">
        <f t="shared" si="2446"/>
        <v>0.99913662000000003</v>
      </c>
      <c r="P4638" s="13">
        <f t="shared" si="2438"/>
        <v>0.99339977999999995</v>
      </c>
      <c r="Q4638" s="13">
        <f t="shared" si="2431"/>
        <v>1.4834215753392344</v>
      </c>
      <c r="R4638" s="2">
        <f t="shared" si="2434"/>
        <v>1.48214081</v>
      </c>
      <c r="S4638" s="2">
        <f t="shared" si="2460"/>
        <v>1.5641273600000001</v>
      </c>
      <c r="T4638" s="2">
        <f t="shared" si="2447"/>
        <v>103191.5514677</v>
      </c>
      <c r="U4638" s="2">
        <f t="shared" si="2448"/>
        <v>3937.9840060228344</v>
      </c>
      <c r="V4638" s="2">
        <f t="shared" si="2449"/>
        <v>28443.0367800737</v>
      </c>
      <c r="W4638" s="2">
        <f t="shared" si="2450"/>
        <v>98354.901242806533</v>
      </c>
      <c r="X4638" s="17">
        <f t="shared" si="2451"/>
        <v>0</v>
      </c>
      <c r="Y4638" s="2">
        <f t="shared" si="2452"/>
        <v>0</v>
      </c>
      <c r="Z4638" s="72">
        <f t="shared" si="2453"/>
        <v>0</v>
      </c>
      <c r="AA4638" s="2">
        <f t="shared" si="2439"/>
        <v>0</v>
      </c>
      <c r="AB4638" s="12">
        <f t="shared" si="2461"/>
        <v>4.6600000000000003E-2</v>
      </c>
      <c r="AC4638" s="17">
        <f t="shared" si="2454"/>
        <v>3</v>
      </c>
      <c r="AD4638" s="17">
        <v>252</v>
      </c>
      <c r="AE4638" s="13">
        <f t="shared" si="2432"/>
        <v>1.0005423710000001</v>
      </c>
      <c r="AF4638" s="2">
        <f t="shared" si="2440"/>
        <v>55.968104959999998</v>
      </c>
      <c r="AG4638" s="2">
        <f t="shared" si="2455"/>
        <v>53.344846140000001</v>
      </c>
      <c r="AH4638" s="3">
        <f t="shared" si="2456"/>
        <v>0</v>
      </c>
      <c r="AI4638" s="4" t="str">
        <f t="shared" si="2433"/>
        <v>A+J=</v>
      </c>
      <c r="AJ4638" s="11">
        <f t="shared" si="2462"/>
        <v>45824</v>
      </c>
      <c r="AQ4638" s="53"/>
      <c r="AR4638" s="53"/>
    </row>
    <row r="4639" spans="1:44" x14ac:dyDescent="0.2">
      <c r="A4639" s="158">
        <f t="shared" si="2457"/>
        <v>45795</v>
      </c>
      <c r="B4639" s="2">
        <f t="shared" si="2441"/>
        <v>98408.246088946529</v>
      </c>
      <c r="C4639" s="2">
        <f t="shared" si="2458"/>
        <v>65973.880456710001</v>
      </c>
      <c r="D4639" s="2">
        <f>SUM(Y4639:Y$4727)</f>
        <v>6980.6648024000006</v>
      </c>
      <c r="E4639" s="73">
        <f t="shared" si="2442"/>
        <v>58993.215654309999</v>
      </c>
      <c r="F4639" s="88">
        <f t="shared" si="2435"/>
        <v>6455.85</v>
      </c>
      <c r="G4639" s="3">
        <f>IF(AND(N4639=1,N4638&gt;1),VLOOKUP(A4638,[1]Plan1!$BK$81:$BM$259,3),G4638)</f>
        <v>6413.24</v>
      </c>
      <c r="H4639" s="11">
        <f t="shared" si="2436"/>
        <v>45731</v>
      </c>
      <c r="I4639" s="11">
        <f t="shared" si="2437"/>
        <v>45762</v>
      </c>
      <c r="J4639" s="12">
        <f t="shared" si="2443"/>
        <v>-6.6002153085962245E-3</v>
      </c>
      <c r="K4639" s="11">
        <f t="shared" si="2459"/>
        <v>45824</v>
      </c>
      <c r="L4639" s="11">
        <f t="shared" si="2444"/>
        <v>45824</v>
      </c>
      <c r="M4639" s="1">
        <f t="shared" si="2463"/>
        <v>23</v>
      </c>
      <c r="N4639" s="1">
        <f t="shared" si="2445"/>
        <v>3</v>
      </c>
      <c r="O4639" s="2">
        <f t="shared" si="2446"/>
        <v>0.99913662000000003</v>
      </c>
      <c r="P4639" s="13">
        <f t="shared" si="2438"/>
        <v>0.99339977999999995</v>
      </c>
      <c r="Q4639" s="13">
        <f t="shared" ref="Q4639:Q4702" si="2464">IF(L4639&gt;L4638,Q4638*P4639,Q4638)</f>
        <v>1.4834215753392344</v>
      </c>
      <c r="R4639" s="2">
        <f t="shared" si="2434"/>
        <v>1.48214081</v>
      </c>
      <c r="S4639" s="2">
        <f t="shared" si="2460"/>
        <v>1.5641273600000001</v>
      </c>
      <c r="T4639" s="2">
        <f t="shared" si="2447"/>
        <v>103191.5514677</v>
      </c>
      <c r="U4639" s="2">
        <f t="shared" si="2448"/>
        <v>3937.9840060228344</v>
      </c>
      <c r="V4639" s="2">
        <f t="shared" si="2449"/>
        <v>28443.0367800737</v>
      </c>
      <c r="W4639" s="2">
        <f t="shared" si="2450"/>
        <v>98354.901242806533</v>
      </c>
      <c r="X4639" s="17">
        <f t="shared" si="2451"/>
        <v>0</v>
      </c>
      <c r="Y4639" s="2">
        <f t="shared" si="2452"/>
        <v>0</v>
      </c>
      <c r="Z4639" s="72">
        <f t="shared" si="2453"/>
        <v>0</v>
      </c>
      <c r="AA4639" s="2">
        <f t="shared" si="2439"/>
        <v>0</v>
      </c>
      <c r="AB4639" s="12">
        <f t="shared" si="2461"/>
        <v>4.6600000000000003E-2</v>
      </c>
      <c r="AC4639" s="17">
        <f t="shared" si="2454"/>
        <v>3</v>
      </c>
      <c r="AD4639" s="17">
        <v>252</v>
      </c>
      <c r="AE4639" s="13">
        <f t="shared" ref="AE4639:AE4702" si="2465">ROUND((1+AB4639)^TRUNC((AC4639/AD4639),9),9)</f>
        <v>1.0005423710000001</v>
      </c>
      <c r="AF4639" s="2">
        <f t="shared" si="2440"/>
        <v>55.968104959999998</v>
      </c>
      <c r="AG4639" s="2">
        <f t="shared" si="2455"/>
        <v>53.344846140000001</v>
      </c>
      <c r="AH4639" s="3">
        <f t="shared" si="2456"/>
        <v>0</v>
      </c>
      <c r="AI4639" s="4" t="str">
        <f t="shared" si="2433"/>
        <v>A+J=</v>
      </c>
      <c r="AJ4639" s="11">
        <f t="shared" si="2462"/>
        <v>45824</v>
      </c>
      <c r="AQ4639" s="53"/>
      <c r="AR4639" s="53"/>
    </row>
    <row r="4640" spans="1:44" x14ac:dyDescent="0.2">
      <c r="A4640" s="158">
        <f t="shared" si="2457"/>
        <v>45796</v>
      </c>
      <c r="B4640" s="2">
        <f t="shared" si="2441"/>
        <v>98408.246088946529</v>
      </c>
      <c r="C4640" s="2">
        <f t="shared" si="2458"/>
        <v>65973.880456710001</v>
      </c>
      <c r="D4640" s="2">
        <f>SUM(Y4640:Y$4727)</f>
        <v>6980.6648024000006</v>
      </c>
      <c r="E4640" s="73">
        <f t="shared" si="2442"/>
        <v>58993.215654309999</v>
      </c>
      <c r="F4640" s="88">
        <f t="shared" si="2435"/>
        <v>6455.85</v>
      </c>
      <c r="G4640" s="3">
        <f>IF(AND(N4640=1,N4639&gt;1),VLOOKUP(A4639,[1]Plan1!$BK$81:$BM$259,3),G4639)</f>
        <v>6413.24</v>
      </c>
      <c r="H4640" s="11">
        <f t="shared" si="2436"/>
        <v>45731</v>
      </c>
      <c r="I4640" s="11">
        <f t="shared" si="2437"/>
        <v>45762</v>
      </c>
      <c r="J4640" s="12">
        <f t="shared" si="2443"/>
        <v>-6.6002153085962245E-3</v>
      </c>
      <c r="K4640" s="11">
        <f t="shared" si="2459"/>
        <v>45824</v>
      </c>
      <c r="L4640" s="11">
        <f t="shared" si="2444"/>
        <v>45824</v>
      </c>
      <c r="M4640" s="1">
        <f t="shared" si="2463"/>
        <v>23</v>
      </c>
      <c r="N4640" s="1">
        <f t="shared" si="2445"/>
        <v>3</v>
      </c>
      <c r="O4640" s="2">
        <f t="shared" si="2446"/>
        <v>0.99913662000000003</v>
      </c>
      <c r="P4640" s="13">
        <f t="shared" si="2438"/>
        <v>0.99339977999999995</v>
      </c>
      <c r="Q4640" s="13">
        <f t="shared" si="2464"/>
        <v>1.4834215753392344</v>
      </c>
      <c r="R4640" s="2">
        <f t="shared" si="2434"/>
        <v>1.48214081</v>
      </c>
      <c r="S4640" s="2">
        <f t="shared" si="2460"/>
        <v>1.5641273600000001</v>
      </c>
      <c r="T4640" s="2">
        <f t="shared" si="2447"/>
        <v>103191.5514677</v>
      </c>
      <c r="U4640" s="2">
        <f t="shared" si="2448"/>
        <v>3937.9840060228344</v>
      </c>
      <c r="V4640" s="2">
        <f t="shared" si="2449"/>
        <v>28443.0367800737</v>
      </c>
      <c r="W4640" s="2">
        <f t="shared" si="2450"/>
        <v>98354.901242806533</v>
      </c>
      <c r="X4640" s="17">
        <f t="shared" si="2451"/>
        <v>0</v>
      </c>
      <c r="Y4640" s="2">
        <f t="shared" si="2452"/>
        <v>0</v>
      </c>
      <c r="Z4640" s="72">
        <f t="shared" si="2453"/>
        <v>0</v>
      </c>
      <c r="AA4640" s="2">
        <f t="shared" si="2439"/>
        <v>0</v>
      </c>
      <c r="AB4640" s="12">
        <f t="shared" si="2461"/>
        <v>4.6600000000000003E-2</v>
      </c>
      <c r="AC4640" s="17">
        <f t="shared" si="2454"/>
        <v>3</v>
      </c>
      <c r="AD4640" s="17">
        <v>252</v>
      </c>
      <c r="AE4640" s="13">
        <f t="shared" si="2465"/>
        <v>1.0005423710000001</v>
      </c>
      <c r="AF4640" s="2">
        <f t="shared" si="2440"/>
        <v>55.968104959999998</v>
      </c>
      <c r="AG4640" s="2">
        <f t="shared" si="2455"/>
        <v>53.344846140000001</v>
      </c>
      <c r="AH4640" s="3">
        <f t="shared" si="2456"/>
        <v>0</v>
      </c>
      <c r="AI4640" s="4" t="str">
        <f t="shared" si="2433"/>
        <v>A+J=</v>
      </c>
      <c r="AJ4640" s="11">
        <f t="shared" si="2462"/>
        <v>45824</v>
      </c>
      <c r="AQ4640" s="53"/>
      <c r="AR4640" s="53"/>
    </row>
    <row r="4641" spans="1:44" x14ac:dyDescent="0.2">
      <c r="A4641" s="158">
        <f t="shared" si="2457"/>
        <v>45797</v>
      </c>
      <c r="B4641" s="2">
        <f t="shared" si="2441"/>
        <v>98400.845323553309</v>
      </c>
      <c r="C4641" s="2">
        <f t="shared" si="2458"/>
        <v>65973.880456710001</v>
      </c>
      <c r="D4641" s="2">
        <f>SUM(Y4641:Y$4727)</f>
        <v>6980.6648024000006</v>
      </c>
      <c r="E4641" s="73">
        <f t="shared" si="2442"/>
        <v>58993.215654309999</v>
      </c>
      <c r="F4641" s="88">
        <f t="shared" si="2435"/>
        <v>6455.85</v>
      </c>
      <c r="G4641" s="3">
        <f>IF(AND(N4641=1,N4640&gt;1),VLOOKUP(A4640,[1]Plan1!$BK$81:$BM$259,3),G4640)</f>
        <v>6413.24</v>
      </c>
      <c r="H4641" s="11">
        <f t="shared" si="2436"/>
        <v>45731</v>
      </c>
      <c r="I4641" s="11">
        <f t="shared" si="2437"/>
        <v>45762</v>
      </c>
      <c r="J4641" s="12">
        <f t="shared" si="2443"/>
        <v>-6.6002153085962245E-3</v>
      </c>
      <c r="K4641" s="11">
        <f t="shared" si="2459"/>
        <v>45824</v>
      </c>
      <c r="L4641" s="11">
        <f t="shared" si="2444"/>
        <v>45824</v>
      </c>
      <c r="M4641" s="1">
        <f t="shared" si="2463"/>
        <v>23</v>
      </c>
      <c r="N4641" s="1">
        <f t="shared" si="2445"/>
        <v>4</v>
      </c>
      <c r="O4641" s="2">
        <f t="shared" si="2446"/>
        <v>0.99884899000000005</v>
      </c>
      <c r="P4641" s="13">
        <f t="shared" si="2438"/>
        <v>0.99339977999999995</v>
      </c>
      <c r="Q4641" s="13">
        <f t="shared" si="2464"/>
        <v>1.4834215753392344</v>
      </c>
      <c r="R4641" s="2">
        <f t="shared" si="2434"/>
        <v>1.48171414</v>
      </c>
      <c r="S4641" s="2">
        <f t="shared" si="2460"/>
        <v>1.5641273600000001</v>
      </c>
      <c r="T4641" s="2">
        <f t="shared" si="2447"/>
        <v>103191.5514677</v>
      </c>
      <c r="U4641" s="2">
        <f t="shared" si="2448"/>
        <v>3937.9840060228344</v>
      </c>
      <c r="V4641" s="2">
        <f t="shared" si="2449"/>
        <v>28417.866144750478</v>
      </c>
      <c r="W4641" s="2">
        <f t="shared" si="2450"/>
        <v>98329.730607483303</v>
      </c>
      <c r="X4641" s="17">
        <f t="shared" si="2451"/>
        <v>0</v>
      </c>
      <c r="Y4641" s="2">
        <f t="shared" si="2452"/>
        <v>0</v>
      </c>
      <c r="Z4641" s="72">
        <f t="shared" si="2453"/>
        <v>0</v>
      </c>
      <c r="AA4641" s="2">
        <f t="shared" si="2439"/>
        <v>0</v>
      </c>
      <c r="AB4641" s="12">
        <f t="shared" si="2461"/>
        <v>4.6600000000000003E-2</v>
      </c>
      <c r="AC4641" s="17">
        <f t="shared" si="2454"/>
        <v>4</v>
      </c>
      <c r="AD4641" s="17">
        <v>252</v>
      </c>
      <c r="AE4641" s="13">
        <f t="shared" si="2465"/>
        <v>1.0007232269999999</v>
      </c>
      <c r="AF4641" s="2">
        <f t="shared" si="2440"/>
        <v>74.630916189999994</v>
      </c>
      <c r="AG4641" s="2">
        <f t="shared" si="2455"/>
        <v>71.11471607</v>
      </c>
      <c r="AH4641" s="3">
        <f t="shared" si="2456"/>
        <v>0</v>
      </c>
      <c r="AI4641" s="4" t="str">
        <f t="shared" si="2433"/>
        <v>A+J=</v>
      </c>
      <c r="AJ4641" s="11">
        <f t="shared" si="2462"/>
        <v>45824</v>
      </c>
      <c r="AQ4641" s="53"/>
      <c r="AR4641" s="53"/>
    </row>
    <row r="4642" spans="1:44" x14ac:dyDescent="0.2">
      <c r="A4642" s="158">
        <f t="shared" si="2457"/>
        <v>45798</v>
      </c>
      <c r="B4642" s="2">
        <f t="shared" si="2441"/>
        <v>98393.445684975959</v>
      </c>
      <c r="C4642" s="2">
        <f t="shared" si="2458"/>
        <v>65973.880456710001</v>
      </c>
      <c r="D4642" s="2">
        <f>SUM(Y4642:Y$4727)</f>
        <v>6980.6648024000006</v>
      </c>
      <c r="E4642" s="73">
        <f t="shared" si="2442"/>
        <v>58993.215654309999</v>
      </c>
      <c r="F4642" s="88">
        <f t="shared" si="2435"/>
        <v>6455.85</v>
      </c>
      <c r="G4642" s="3">
        <f>IF(AND(N4642=1,N4641&gt;1),VLOOKUP(A4641,[1]Plan1!$BK$81:$BM$259,3),G4641)</f>
        <v>6413.24</v>
      </c>
      <c r="H4642" s="11">
        <f t="shared" si="2436"/>
        <v>45731</v>
      </c>
      <c r="I4642" s="11">
        <f t="shared" si="2437"/>
        <v>45762</v>
      </c>
      <c r="J4642" s="12">
        <f t="shared" si="2443"/>
        <v>-6.6002153085962245E-3</v>
      </c>
      <c r="K4642" s="11">
        <f t="shared" si="2459"/>
        <v>45824</v>
      </c>
      <c r="L4642" s="11">
        <f t="shared" si="2444"/>
        <v>45824</v>
      </c>
      <c r="M4642" s="1">
        <f t="shared" si="2463"/>
        <v>23</v>
      </c>
      <c r="N4642" s="1">
        <f t="shared" si="2445"/>
        <v>5</v>
      </c>
      <c r="O4642" s="2">
        <f t="shared" si="2446"/>
        <v>0.99856144999999996</v>
      </c>
      <c r="P4642" s="13">
        <f t="shared" si="2438"/>
        <v>0.99339977999999995</v>
      </c>
      <c r="Q4642" s="13">
        <f t="shared" si="2464"/>
        <v>1.4834215753392344</v>
      </c>
      <c r="R4642" s="2">
        <f t="shared" si="2434"/>
        <v>1.48128759</v>
      </c>
      <c r="S4642" s="2">
        <f t="shared" si="2460"/>
        <v>1.5641273600000001</v>
      </c>
      <c r="T4642" s="2">
        <f t="shared" si="2447"/>
        <v>103191.5514677</v>
      </c>
      <c r="U4642" s="2">
        <f t="shared" si="2448"/>
        <v>3937.9840060228344</v>
      </c>
      <c r="V4642" s="2">
        <f t="shared" si="2449"/>
        <v>28392.702588613131</v>
      </c>
      <c r="W4642" s="2">
        <f t="shared" si="2450"/>
        <v>98304.567051345963</v>
      </c>
      <c r="X4642" s="17">
        <f t="shared" si="2451"/>
        <v>0</v>
      </c>
      <c r="Y4642" s="2">
        <f t="shared" si="2452"/>
        <v>0</v>
      </c>
      <c r="Z4642" s="72">
        <f t="shared" si="2453"/>
        <v>0</v>
      </c>
      <c r="AA4642" s="2">
        <f t="shared" si="2439"/>
        <v>0</v>
      </c>
      <c r="AB4642" s="12">
        <f t="shared" si="2461"/>
        <v>4.6600000000000003E-2</v>
      </c>
      <c r="AC4642" s="17">
        <f t="shared" si="2454"/>
        <v>5</v>
      </c>
      <c r="AD4642" s="17">
        <v>252</v>
      </c>
      <c r="AE4642" s="13">
        <f t="shared" si="2465"/>
        <v>1.000904115</v>
      </c>
      <c r="AF4642" s="2">
        <f t="shared" si="2440"/>
        <v>93.297029550000005</v>
      </c>
      <c r="AG4642" s="2">
        <f t="shared" si="2455"/>
        <v>88.878633629999996</v>
      </c>
      <c r="AH4642" s="3">
        <f t="shared" si="2456"/>
        <v>0</v>
      </c>
      <c r="AI4642" s="4" t="str">
        <f t="shared" ref="AI4642:AI4705" si="2466">AI4641</f>
        <v>A+J=</v>
      </c>
      <c r="AJ4642" s="11">
        <f t="shared" si="2462"/>
        <v>45824</v>
      </c>
      <c r="AQ4642" s="53"/>
      <c r="AR4642" s="53"/>
    </row>
    <row r="4643" spans="1:44" x14ac:dyDescent="0.2">
      <c r="A4643" s="158">
        <f t="shared" si="2457"/>
        <v>45799</v>
      </c>
      <c r="B4643" s="2">
        <f t="shared" si="2441"/>
        <v>98386.047272924494</v>
      </c>
      <c r="C4643" s="2">
        <f t="shared" si="2458"/>
        <v>65973.880456710001</v>
      </c>
      <c r="D4643" s="2">
        <f>SUM(Y4643:Y$4727)</f>
        <v>6980.6648024000006</v>
      </c>
      <c r="E4643" s="73">
        <f t="shared" si="2442"/>
        <v>58993.215654309999</v>
      </c>
      <c r="F4643" s="88">
        <f t="shared" si="2435"/>
        <v>6455.85</v>
      </c>
      <c r="G4643" s="3">
        <f>IF(AND(N4643=1,N4642&gt;1),VLOOKUP(A4642,[1]Plan1!$BK$81:$BM$259,3),G4642)</f>
        <v>6413.24</v>
      </c>
      <c r="H4643" s="11">
        <f t="shared" si="2436"/>
        <v>45731</v>
      </c>
      <c r="I4643" s="11">
        <f t="shared" si="2437"/>
        <v>45762</v>
      </c>
      <c r="J4643" s="12">
        <f t="shared" si="2443"/>
        <v>-6.6002153085962245E-3</v>
      </c>
      <c r="K4643" s="11">
        <f t="shared" si="2459"/>
        <v>45824</v>
      </c>
      <c r="L4643" s="11">
        <f t="shared" si="2444"/>
        <v>45824</v>
      </c>
      <c r="M4643" s="1">
        <f t="shared" si="2463"/>
        <v>23</v>
      </c>
      <c r="N4643" s="1">
        <f t="shared" si="2445"/>
        <v>6</v>
      </c>
      <c r="O4643" s="2">
        <f t="shared" si="2446"/>
        <v>0.99827398000000001</v>
      </c>
      <c r="P4643" s="13">
        <f t="shared" si="2438"/>
        <v>0.99339977999999995</v>
      </c>
      <c r="Q4643" s="13">
        <f t="shared" si="2464"/>
        <v>1.4834215753392344</v>
      </c>
      <c r="R4643" s="2">
        <f t="shared" si="2434"/>
        <v>1.4808611599999999</v>
      </c>
      <c r="S4643" s="2">
        <f t="shared" si="2460"/>
        <v>1.5641273600000001</v>
      </c>
      <c r="T4643" s="2">
        <f t="shared" si="2447"/>
        <v>103191.5514677</v>
      </c>
      <c r="U4643" s="2">
        <f t="shared" si="2448"/>
        <v>3937.9840060228344</v>
      </c>
      <c r="V4643" s="2">
        <f t="shared" si="2449"/>
        <v>28367.546111661661</v>
      </c>
      <c r="W4643" s="2">
        <f t="shared" si="2450"/>
        <v>98279.410574394497</v>
      </c>
      <c r="X4643" s="17">
        <f t="shared" si="2451"/>
        <v>0</v>
      </c>
      <c r="Y4643" s="2">
        <f t="shared" si="2452"/>
        <v>0</v>
      </c>
      <c r="Z4643" s="72">
        <f t="shared" si="2453"/>
        <v>0</v>
      </c>
      <c r="AA4643" s="2">
        <f t="shared" si="2439"/>
        <v>0</v>
      </c>
      <c r="AB4643" s="12">
        <f t="shared" si="2461"/>
        <v>4.6600000000000003E-2</v>
      </c>
      <c r="AC4643" s="17">
        <f t="shared" si="2454"/>
        <v>6</v>
      </c>
      <c r="AD4643" s="17">
        <v>252</v>
      </c>
      <c r="AE4643" s="13">
        <f t="shared" si="2465"/>
        <v>1.0010850360000001</v>
      </c>
      <c r="AF4643" s="2">
        <f t="shared" si="2440"/>
        <v>111.96654823</v>
      </c>
      <c r="AG4643" s="2">
        <f t="shared" si="2455"/>
        <v>106.63669853</v>
      </c>
      <c r="AH4643" s="3">
        <f t="shared" si="2456"/>
        <v>0</v>
      </c>
      <c r="AI4643" s="4" t="str">
        <f t="shared" si="2466"/>
        <v>A+J=</v>
      </c>
      <c r="AJ4643" s="11">
        <f t="shared" si="2462"/>
        <v>45824</v>
      </c>
      <c r="AQ4643" s="53"/>
      <c r="AR4643" s="53"/>
    </row>
    <row r="4644" spans="1:44" x14ac:dyDescent="0.2">
      <c r="A4644" s="158">
        <f t="shared" si="2457"/>
        <v>45800</v>
      </c>
      <c r="B4644" s="2">
        <f t="shared" si="2441"/>
        <v>98378.6500887289</v>
      </c>
      <c r="C4644" s="2">
        <f t="shared" si="2458"/>
        <v>65973.880456710001</v>
      </c>
      <c r="D4644" s="2">
        <f>SUM(Y4644:Y$4727)</f>
        <v>6980.6648024000006</v>
      </c>
      <c r="E4644" s="73">
        <f t="shared" si="2442"/>
        <v>58993.215654309999</v>
      </c>
      <c r="F4644" s="88">
        <f t="shared" si="2435"/>
        <v>6455.85</v>
      </c>
      <c r="G4644" s="3">
        <f>IF(AND(N4644=1,N4643&gt;1),VLOOKUP(A4643,[1]Plan1!$BK$81:$BM$259,3),G4643)</f>
        <v>6413.24</v>
      </c>
      <c r="H4644" s="11">
        <f t="shared" si="2436"/>
        <v>45731</v>
      </c>
      <c r="I4644" s="11">
        <f t="shared" si="2437"/>
        <v>45762</v>
      </c>
      <c r="J4644" s="12">
        <f t="shared" si="2443"/>
        <v>-6.6002153085962245E-3</v>
      </c>
      <c r="K4644" s="11">
        <f t="shared" si="2459"/>
        <v>45824</v>
      </c>
      <c r="L4644" s="11">
        <f t="shared" si="2444"/>
        <v>45824</v>
      </c>
      <c r="M4644" s="1">
        <f t="shared" si="2463"/>
        <v>23</v>
      </c>
      <c r="N4644" s="1">
        <f t="shared" si="2445"/>
        <v>7</v>
      </c>
      <c r="O4644" s="2">
        <f t="shared" si="2446"/>
        <v>0.99798659999999995</v>
      </c>
      <c r="P4644" s="13">
        <f t="shared" si="2438"/>
        <v>0.99339977999999995</v>
      </c>
      <c r="Q4644" s="13">
        <f t="shared" si="2464"/>
        <v>1.4834215753392344</v>
      </c>
      <c r="R4644" s="2">
        <f t="shared" si="2434"/>
        <v>1.48043485</v>
      </c>
      <c r="S4644" s="2">
        <f t="shared" si="2460"/>
        <v>1.5641273600000001</v>
      </c>
      <c r="T4644" s="2">
        <f t="shared" si="2447"/>
        <v>103191.5514677</v>
      </c>
      <c r="U4644" s="2">
        <f t="shared" si="2448"/>
        <v>3937.9840060228344</v>
      </c>
      <c r="V4644" s="2">
        <f t="shared" si="2449"/>
        <v>28342.396713896076</v>
      </c>
      <c r="W4644" s="2">
        <f t="shared" si="2450"/>
        <v>98254.261176628905</v>
      </c>
      <c r="X4644" s="17">
        <f t="shared" si="2451"/>
        <v>0</v>
      </c>
      <c r="Y4644" s="2">
        <f t="shared" si="2452"/>
        <v>0</v>
      </c>
      <c r="Z4644" s="72">
        <f t="shared" si="2453"/>
        <v>0</v>
      </c>
      <c r="AA4644" s="2">
        <f t="shared" si="2439"/>
        <v>0</v>
      </c>
      <c r="AB4644" s="12">
        <f t="shared" si="2461"/>
        <v>4.6600000000000003E-2</v>
      </c>
      <c r="AC4644" s="17">
        <f t="shared" si="2454"/>
        <v>7</v>
      </c>
      <c r="AD4644" s="17">
        <v>252</v>
      </c>
      <c r="AE4644" s="13">
        <f t="shared" si="2465"/>
        <v>1.0012659900000001</v>
      </c>
      <c r="AF4644" s="2">
        <f t="shared" si="2440"/>
        <v>130.63947224</v>
      </c>
      <c r="AG4644" s="2">
        <f t="shared" si="2455"/>
        <v>124.3889121</v>
      </c>
      <c r="AH4644" s="3">
        <f t="shared" si="2456"/>
        <v>0</v>
      </c>
      <c r="AI4644" s="4" t="str">
        <f t="shared" si="2466"/>
        <v>A+J=</v>
      </c>
      <c r="AJ4644" s="11">
        <f t="shared" si="2462"/>
        <v>45824</v>
      </c>
      <c r="AQ4644" s="53"/>
      <c r="AR4644" s="53"/>
    </row>
    <row r="4645" spans="1:44" x14ac:dyDescent="0.2">
      <c r="A4645" s="158">
        <f t="shared" si="2457"/>
        <v>45801</v>
      </c>
      <c r="B4645" s="2">
        <f t="shared" si="2441"/>
        <v>98371.255217103506</v>
      </c>
      <c r="C4645" s="2">
        <f t="shared" si="2458"/>
        <v>65973.880456710001</v>
      </c>
      <c r="D4645" s="2">
        <f>SUM(Y4645:Y$4727)</f>
        <v>6980.6648024000006</v>
      </c>
      <c r="E4645" s="73">
        <f t="shared" si="2442"/>
        <v>58993.215654309999</v>
      </c>
      <c r="F4645" s="88">
        <f t="shared" si="2435"/>
        <v>6455.85</v>
      </c>
      <c r="G4645" s="3">
        <f>IF(AND(N4645=1,N4644&gt;1),VLOOKUP(A4644,[1]Plan1!$BK$81:$BM$259,3),G4644)</f>
        <v>6413.24</v>
      </c>
      <c r="H4645" s="11">
        <f t="shared" si="2436"/>
        <v>45731</v>
      </c>
      <c r="I4645" s="11">
        <f t="shared" si="2437"/>
        <v>45762</v>
      </c>
      <c r="J4645" s="12">
        <f t="shared" si="2443"/>
        <v>-6.6002153085962245E-3</v>
      </c>
      <c r="K4645" s="11">
        <f t="shared" si="2459"/>
        <v>45824</v>
      </c>
      <c r="L4645" s="11">
        <f t="shared" si="2444"/>
        <v>45824</v>
      </c>
      <c r="M4645" s="1">
        <f t="shared" si="2463"/>
        <v>23</v>
      </c>
      <c r="N4645" s="1">
        <f t="shared" si="2445"/>
        <v>8</v>
      </c>
      <c r="O4645" s="2">
        <f t="shared" si="2446"/>
        <v>0.99769931000000001</v>
      </c>
      <c r="P4645" s="13">
        <f t="shared" si="2438"/>
        <v>0.99339977999999995</v>
      </c>
      <c r="Q4645" s="13">
        <f t="shared" si="2464"/>
        <v>1.4834215753392344</v>
      </c>
      <c r="R4645" s="2">
        <f t="shared" si="2434"/>
        <v>1.4800086800000001</v>
      </c>
      <c r="S4645" s="2">
        <f t="shared" si="2460"/>
        <v>1.5641273600000001</v>
      </c>
      <c r="T4645" s="2">
        <f t="shared" si="2447"/>
        <v>103191.5514677</v>
      </c>
      <c r="U4645" s="2">
        <f t="shared" si="2448"/>
        <v>3937.9840060228344</v>
      </c>
      <c r="V4645" s="2">
        <f t="shared" si="2449"/>
        <v>28317.255575180683</v>
      </c>
      <c r="W4645" s="2">
        <f t="shared" si="2450"/>
        <v>98229.120037913512</v>
      </c>
      <c r="X4645" s="17">
        <f t="shared" si="2451"/>
        <v>0</v>
      </c>
      <c r="Y4645" s="2">
        <f t="shared" si="2452"/>
        <v>0</v>
      </c>
      <c r="Z4645" s="72">
        <f t="shared" si="2453"/>
        <v>0</v>
      </c>
      <c r="AA4645" s="2">
        <f t="shared" si="2439"/>
        <v>0</v>
      </c>
      <c r="AB4645" s="12">
        <f t="shared" si="2461"/>
        <v>4.6600000000000003E-2</v>
      </c>
      <c r="AC4645" s="17">
        <f t="shared" si="2454"/>
        <v>8</v>
      </c>
      <c r="AD4645" s="17">
        <v>252</v>
      </c>
      <c r="AE4645" s="13">
        <f t="shared" si="2465"/>
        <v>1.001446976</v>
      </c>
      <c r="AF4645" s="2">
        <f t="shared" si="2440"/>
        <v>149.31569837000001</v>
      </c>
      <c r="AG4645" s="2">
        <f t="shared" si="2455"/>
        <v>142.13517919</v>
      </c>
      <c r="AH4645" s="3">
        <f t="shared" si="2456"/>
        <v>0</v>
      </c>
      <c r="AI4645" s="4" t="str">
        <f t="shared" si="2466"/>
        <v>A+J=</v>
      </c>
      <c r="AJ4645" s="11">
        <f t="shared" si="2462"/>
        <v>45824</v>
      </c>
      <c r="AQ4645" s="53"/>
      <c r="AR4645" s="53"/>
    </row>
    <row r="4646" spans="1:44" x14ac:dyDescent="0.2">
      <c r="A4646" s="158">
        <f t="shared" si="2457"/>
        <v>45802</v>
      </c>
      <c r="B4646" s="2">
        <f t="shared" si="2441"/>
        <v>98371.255217103506</v>
      </c>
      <c r="C4646" s="2">
        <f t="shared" si="2458"/>
        <v>65973.880456710001</v>
      </c>
      <c r="D4646" s="2">
        <f>SUM(Y4646:Y$4727)</f>
        <v>6980.6648024000006</v>
      </c>
      <c r="E4646" s="73">
        <f t="shared" si="2442"/>
        <v>58993.215654309999</v>
      </c>
      <c r="F4646" s="88">
        <f t="shared" si="2435"/>
        <v>6455.85</v>
      </c>
      <c r="G4646" s="3">
        <f>IF(AND(N4646=1,N4645&gt;1),VLOOKUP(A4645,[1]Plan1!$BK$81:$BM$259,3),G4645)</f>
        <v>6413.24</v>
      </c>
      <c r="H4646" s="11">
        <f t="shared" si="2436"/>
        <v>45731</v>
      </c>
      <c r="I4646" s="11">
        <f t="shared" si="2437"/>
        <v>45762</v>
      </c>
      <c r="J4646" s="12">
        <f t="shared" si="2443"/>
        <v>-6.6002153085962245E-3</v>
      </c>
      <c r="K4646" s="11">
        <f t="shared" si="2459"/>
        <v>45824</v>
      </c>
      <c r="L4646" s="11">
        <f t="shared" si="2444"/>
        <v>45824</v>
      </c>
      <c r="M4646" s="1">
        <f t="shared" si="2463"/>
        <v>23</v>
      </c>
      <c r="N4646" s="1">
        <f t="shared" si="2445"/>
        <v>8</v>
      </c>
      <c r="O4646" s="2">
        <f t="shared" si="2446"/>
        <v>0.99769931000000001</v>
      </c>
      <c r="P4646" s="13">
        <f t="shared" si="2438"/>
        <v>0.99339977999999995</v>
      </c>
      <c r="Q4646" s="13">
        <f t="shared" si="2464"/>
        <v>1.4834215753392344</v>
      </c>
      <c r="R4646" s="2">
        <f t="shared" si="2434"/>
        <v>1.4800086800000001</v>
      </c>
      <c r="S4646" s="2">
        <f t="shared" si="2460"/>
        <v>1.5641273600000001</v>
      </c>
      <c r="T4646" s="2">
        <f t="shared" si="2447"/>
        <v>103191.5514677</v>
      </c>
      <c r="U4646" s="2">
        <f t="shared" si="2448"/>
        <v>3937.9840060228344</v>
      </c>
      <c r="V4646" s="2">
        <f t="shared" si="2449"/>
        <v>28317.255575180683</v>
      </c>
      <c r="W4646" s="2">
        <f t="shared" si="2450"/>
        <v>98229.120037913512</v>
      </c>
      <c r="X4646" s="17">
        <f t="shared" si="2451"/>
        <v>0</v>
      </c>
      <c r="Y4646" s="2">
        <f t="shared" si="2452"/>
        <v>0</v>
      </c>
      <c r="Z4646" s="72">
        <f t="shared" si="2453"/>
        <v>0</v>
      </c>
      <c r="AA4646" s="2">
        <f t="shared" si="2439"/>
        <v>0</v>
      </c>
      <c r="AB4646" s="12">
        <f t="shared" si="2461"/>
        <v>4.6600000000000003E-2</v>
      </c>
      <c r="AC4646" s="17">
        <f t="shared" si="2454"/>
        <v>8</v>
      </c>
      <c r="AD4646" s="17">
        <v>252</v>
      </c>
      <c r="AE4646" s="13">
        <f t="shared" si="2465"/>
        <v>1.001446976</v>
      </c>
      <c r="AF4646" s="2">
        <f t="shared" si="2440"/>
        <v>149.31569837000001</v>
      </c>
      <c r="AG4646" s="2">
        <f t="shared" si="2455"/>
        <v>142.13517919</v>
      </c>
      <c r="AH4646" s="3">
        <f t="shared" si="2456"/>
        <v>0</v>
      </c>
      <c r="AI4646" s="4" t="str">
        <f t="shared" si="2466"/>
        <v>A+J=</v>
      </c>
      <c r="AJ4646" s="11">
        <f t="shared" si="2462"/>
        <v>45824</v>
      </c>
      <c r="AQ4646" s="53"/>
      <c r="AR4646" s="53"/>
    </row>
    <row r="4647" spans="1:44" x14ac:dyDescent="0.2">
      <c r="A4647" s="158">
        <f t="shared" si="2457"/>
        <v>45803</v>
      </c>
      <c r="B4647" s="2">
        <f t="shared" si="2441"/>
        <v>98371.255217103506</v>
      </c>
      <c r="C4647" s="2">
        <f t="shared" si="2458"/>
        <v>65973.880456710001</v>
      </c>
      <c r="D4647" s="2">
        <f>SUM(Y4647:Y$4727)</f>
        <v>6980.6648024000006</v>
      </c>
      <c r="E4647" s="73">
        <f t="shared" si="2442"/>
        <v>58993.215654309999</v>
      </c>
      <c r="F4647" s="88">
        <f t="shared" si="2435"/>
        <v>6455.85</v>
      </c>
      <c r="G4647" s="3">
        <f>IF(AND(N4647=1,N4646&gt;1),VLOOKUP(A4646,[1]Plan1!$BK$81:$BM$259,3),G4646)</f>
        <v>6413.24</v>
      </c>
      <c r="H4647" s="11">
        <f t="shared" si="2436"/>
        <v>45731</v>
      </c>
      <c r="I4647" s="11">
        <f t="shared" si="2437"/>
        <v>45762</v>
      </c>
      <c r="J4647" s="12">
        <f t="shared" si="2443"/>
        <v>-6.6002153085962245E-3</v>
      </c>
      <c r="K4647" s="11">
        <f t="shared" si="2459"/>
        <v>45824</v>
      </c>
      <c r="L4647" s="11">
        <f t="shared" si="2444"/>
        <v>45824</v>
      </c>
      <c r="M4647" s="1">
        <f t="shared" si="2463"/>
        <v>23</v>
      </c>
      <c r="N4647" s="1">
        <f t="shared" si="2445"/>
        <v>8</v>
      </c>
      <c r="O4647" s="2">
        <f t="shared" si="2446"/>
        <v>0.99769931000000001</v>
      </c>
      <c r="P4647" s="13">
        <f t="shared" si="2438"/>
        <v>0.99339977999999995</v>
      </c>
      <c r="Q4647" s="13">
        <f t="shared" si="2464"/>
        <v>1.4834215753392344</v>
      </c>
      <c r="R4647" s="2">
        <f t="shared" si="2434"/>
        <v>1.4800086800000001</v>
      </c>
      <c r="S4647" s="2">
        <f t="shared" si="2460"/>
        <v>1.5641273600000001</v>
      </c>
      <c r="T4647" s="2">
        <f t="shared" si="2447"/>
        <v>103191.5514677</v>
      </c>
      <c r="U4647" s="2">
        <f t="shared" si="2448"/>
        <v>3937.9840060228344</v>
      </c>
      <c r="V4647" s="2">
        <f t="shared" si="2449"/>
        <v>28317.255575180683</v>
      </c>
      <c r="W4647" s="2">
        <f t="shared" si="2450"/>
        <v>98229.120037913512</v>
      </c>
      <c r="X4647" s="17">
        <f t="shared" si="2451"/>
        <v>0</v>
      </c>
      <c r="Y4647" s="2">
        <f t="shared" si="2452"/>
        <v>0</v>
      </c>
      <c r="Z4647" s="72">
        <f t="shared" si="2453"/>
        <v>0</v>
      </c>
      <c r="AA4647" s="2">
        <f t="shared" si="2439"/>
        <v>0</v>
      </c>
      <c r="AB4647" s="12">
        <f t="shared" si="2461"/>
        <v>4.6600000000000003E-2</v>
      </c>
      <c r="AC4647" s="17">
        <f t="shared" si="2454"/>
        <v>8</v>
      </c>
      <c r="AD4647" s="17">
        <v>252</v>
      </c>
      <c r="AE4647" s="13">
        <f t="shared" si="2465"/>
        <v>1.001446976</v>
      </c>
      <c r="AF4647" s="2">
        <f t="shared" si="2440"/>
        <v>149.31569837000001</v>
      </c>
      <c r="AG4647" s="2">
        <f t="shared" si="2455"/>
        <v>142.13517919</v>
      </c>
      <c r="AH4647" s="3">
        <f t="shared" si="2456"/>
        <v>0</v>
      </c>
      <c r="AI4647" s="4" t="str">
        <f t="shared" si="2466"/>
        <v>A+J=</v>
      </c>
      <c r="AJ4647" s="11">
        <f t="shared" si="2462"/>
        <v>45824</v>
      </c>
      <c r="AQ4647" s="53"/>
      <c r="AR4647" s="53"/>
    </row>
    <row r="4648" spans="1:44" x14ac:dyDescent="0.2">
      <c r="A4648" s="158">
        <f t="shared" si="2457"/>
        <v>45804</v>
      </c>
      <c r="B4648" s="2">
        <f t="shared" si="2441"/>
        <v>98363.861083841839</v>
      </c>
      <c r="C4648" s="2">
        <f t="shared" si="2458"/>
        <v>65973.880456710001</v>
      </c>
      <c r="D4648" s="2">
        <f>SUM(Y4648:Y$4727)</f>
        <v>6980.6648024000006</v>
      </c>
      <c r="E4648" s="73">
        <f t="shared" si="2442"/>
        <v>58993.215654309999</v>
      </c>
      <c r="F4648" s="88">
        <f t="shared" si="2435"/>
        <v>6455.85</v>
      </c>
      <c r="G4648" s="3">
        <f>IF(AND(N4648=1,N4647&gt;1),VLOOKUP(A4647,[1]Plan1!$BK$81:$BM$259,3),G4647)</f>
        <v>6413.24</v>
      </c>
      <c r="H4648" s="11">
        <f t="shared" si="2436"/>
        <v>45731</v>
      </c>
      <c r="I4648" s="11">
        <f t="shared" si="2437"/>
        <v>45762</v>
      </c>
      <c r="J4648" s="12">
        <f t="shared" si="2443"/>
        <v>-6.6002153085962245E-3</v>
      </c>
      <c r="K4648" s="11">
        <f t="shared" si="2459"/>
        <v>45824</v>
      </c>
      <c r="L4648" s="11">
        <f t="shared" si="2444"/>
        <v>45824</v>
      </c>
      <c r="M4648" s="1">
        <f t="shared" si="2463"/>
        <v>23</v>
      </c>
      <c r="N4648" s="1">
        <f t="shared" si="2445"/>
        <v>9</v>
      </c>
      <c r="O4648" s="2">
        <f t="shared" si="2446"/>
        <v>0.99741210000000002</v>
      </c>
      <c r="P4648" s="13">
        <f t="shared" si="2438"/>
        <v>0.99339977999999995</v>
      </c>
      <c r="Q4648" s="13">
        <f t="shared" si="2464"/>
        <v>1.4834215753392344</v>
      </c>
      <c r="R4648" s="2">
        <f t="shared" si="2434"/>
        <v>1.47958262</v>
      </c>
      <c r="S4648" s="2">
        <f t="shared" si="2460"/>
        <v>1.5641273600000001</v>
      </c>
      <c r="T4648" s="2">
        <f t="shared" si="2447"/>
        <v>103191.5514677</v>
      </c>
      <c r="U4648" s="2">
        <f t="shared" si="2448"/>
        <v>3937.9840060228344</v>
      </c>
      <c r="V4648" s="2">
        <f t="shared" si="2449"/>
        <v>28292.120925719002</v>
      </c>
      <c r="W4648" s="2">
        <f t="shared" si="2450"/>
        <v>98203.985388451838</v>
      </c>
      <c r="X4648" s="17">
        <f t="shared" si="2451"/>
        <v>0</v>
      </c>
      <c r="Y4648" s="2">
        <f t="shared" si="2452"/>
        <v>0</v>
      </c>
      <c r="Z4648" s="72">
        <f t="shared" si="2453"/>
        <v>0</v>
      </c>
      <c r="AA4648" s="2">
        <f t="shared" si="2439"/>
        <v>0</v>
      </c>
      <c r="AB4648" s="12">
        <f t="shared" si="2461"/>
        <v>4.6600000000000003E-2</v>
      </c>
      <c r="AC4648" s="17">
        <f t="shared" si="2454"/>
        <v>9</v>
      </c>
      <c r="AD4648" s="17">
        <v>252</v>
      </c>
      <c r="AE4648" s="13">
        <f t="shared" si="2465"/>
        <v>1.0016279960000001</v>
      </c>
      <c r="AF4648" s="2">
        <f t="shared" si="2440"/>
        <v>167.99543302000001</v>
      </c>
      <c r="AG4648" s="2">
        <f t="shared" si="2455"/>
        <v>159.87569539</v>
      </c>
      <c r="AH4648" s="3">
        <f t="shared" si="2456"/>
        <v>0</v>
      </c>
      <c r="AI4648" s="4" t="str">
        <f t="shared" si="2466"/>
        <v>A+J=</v>
      </c>
      <c r="AJ4648" s="11">
        <f t="shared" si="2462"/>
        <v>45824</v>
      </c>
      <c r="AQ4648" s="53"/>
      <c r="AR4648" s="53"/>
    </row>
    <row r="4649" spans="1:44" x14ac:dyDescent="0.2">
      <c r="A4649" s="158">
        <f t="shared" si="2457"/>
        <v>45805</v>
      </c>
      <c r="B4649" s="2">
        <f t="shared" si="2441"/>
        <v>98356.467493553879</v>
      </c>
      <c r="C4649" s="2">
        <f t="shared" si="2458"/>
        <v>65973.880456710001</v>
      </c>
      <c r="D4649" s="2">
        <f>SUM(Y4649:Y$4727)</f>
        <v>6980.6648024000006</v>
      </c>
      <c r="E4649" s="73">
        <f t="shared" si="2442"/>
        <v>58993.215654309999</v>
      </c>
      <c r="F4649" s="88">
        <f t="shared" si="2435"/>
        <v>6455.85</v>
      </c>
      <c r="G4649" s="3">
        <f>IF(AND(N4649=1,N4648&gt;1),VLOOKUP(A4648,[1]Plan1!$BK$81:$BM$259,3),G4648)</f>
        <v>6413.24</v>
      </c>
      <c r="H4649" s="11">
        <f t="shared" si="2436"/>
        <v>45731</v>
      </c>
      <c r="I4649" s="11">
        <f t="shared" si="2437"/>
        <v>45762</v>
      </c>
      <c r="J4649" s="12">
        <f t="shared" si="2443"/>
        <v>-6.6002153085962245E-3</v>
      </c>
      <c r="K4649" s="11">
        <f t="shared" si="2459"/>
        <v>45824</v>
      </c>
      <c r="L4649" s="11">
        <f t="shared" si="2444"/>
        <v>45824</v>
      </c>
      <c r="M4649" s="1">
        <f t="shared" si="2463"/>
        <v>23</v>
      </c>
      <c r="N4649" s="1">
        <f t="shared" si="2445"/>
        <v>10</v>
      </c>
      <c r="O4649" s="2">
        <f t="shared" si="2446"/>
        <v>0.99712495999999995</v>
      </c>
      <c r="P4649" s="13">
        <f t="shared" si="2438"/>
        <v>0.99339977999999995</v>
      </c>
      <c r="Q4649" s="13">
        <f t="shared" si="2464"/>
        <v>1.4834215753392344</v>
      </c>
      <c r="R4649" s="2">
        <f t="shared" ref="R4649:R4712" si="2467">TRUNC(TRUNC((O4649*Q4649),15),8)</f>
        <v>1.4791566700000001</v>
      </c>
      <c r="S4649" s="2">
        <f t="shared" si="2460"/>
        <v>1.5641273600000001</v>
      </c>
      <c r="T4649" s="2">
        <f t="shared" si="2447"/>
        <v>103191.5514677</v>
      </c>
      <c r="U4649" s="2">
        <f t="shared" si="2448"/>
        <v>3937.9840060228344</v>
      </c>
      <c r="V4649" s="2">
        <f t="shared" si="2449"/>
        <v>28266.992765511055</v>
      </c>
      <c r="W4649" s="2">
        <f t="shared" si="2450"/>
        <v>98178.857228243884</v>
      </c>
      <c r="X4649" s="17">
        <f t="shared" si="2451"/>
        <v>0</v>
      </c>
      <c r="Y4649" s="2">
        <f t="shared" si="2452"/>
        <v>0</v>
      </c>
      <c r="Z4649" s="72">
        <f t="shared" si="2453"/>
        <v>0</v>
      </c>
      <c r="AA4649" s="2">
        <f t="shared" si="2439"/>
        <v>0</v>
      </c>
      <c r="AB4649" s="12">
        <f t="shared" si="2461"/>
        <v>4.6600000000000003E-2</v>
      </c>
      <c r="AC4649" s="17">
        <f t="shared" si="2454"/>
        <v>10</v>
      </c>
      <c r="AD4649" s="17">
        <v>252</v>
      </c>
      <c r="AE4649" s="13">
        <f t="shared" si="2465"/>
        <v>1.0018090479999999</v>
      </c>
      <c r="AF4649" s="2">
        <f t="shared" si="2440"/>
        <v>186.67846979000001</v>
      </c>
      <c r="AG4649" s="2">
        <f t="shared" si="2455"/>
        <v>177.61026530999999</v>
      </c>
      <c r="AH4649" s="3">
        <f t="shared" si="2456"/>
        <v>0</v>
      </c>
      <c r="AI4649" s="4" t="str">
        <f t="shared" si="2466"/>
        <v>A+J=</v>
      </c>
      <c r="AJ4649" s="11">
        <f t="shared" si="2462"/>
        <v>45824</v>
      </c>
      <c r="AQ4649" s="53"/>
      <c r="AR4649" s="53"/>
    </row>
    <row r="4650" spans="1:44" x14ac:dyDescent="0.2">
      <c r="A4650" s="158">
        <f t="shared" si="2457"/>
        <v>45806</v>
      </c>
      <c r="B4650" s="2">
        <f t="shared" si="2441"/>
        <v>98349.076811758263</v>
      </c>
      <c r="C4650" s="2">
        <f t="shared" si="2458"/>
        <v>65973.880456710001</v>
      </c>
      <c r="D4650" s="2">
        <f>SUM(Y4650:Y$4727)</f>
        <v>6980.6648024000006</v>
      </c>
      <c r="E4650" s="73">
        <f t="shared" si="2442"/>
        <v>58993.215654309999</v>
      </c>
      <c r="F4650" s="88">
        <f t="shared" ref="F4650:F4713" si="2468">IF(G4650=G4649,F4649,G4649)</f>
        <v>6455.85</v>
      </c>
      <c r="G4650" s="3">
        <f>IF(AND(N4650=1,N4649&gt;1),VLOOKUP(A4649,[1]Plan1!$BK$81:$BM$259,3),G4649)</f>
        <v>6413.24</v>
      </c>
      <c r="H4650" s="11">
        <f t="shared" ref="H4650:H4713" si="2469">EDATE(I4650,-1)</f>
        <v>45731</v>
      </c>
      <c r="I4650" s="11">
        <f t="shared" ref="I4650:I4713" si="2470">IF(X4649&gt;0,EDATE(A4650,-1),+I4649)</f>
        <v>45762</v>
      </c>
      <c r="J4650" s="12">
        <f t="shared" si="2443"/>
        <v>-6.6002153085962245E-3</v>
      </c>
      <c r="K4650" s="11">
        <f t="shared" si="2459"/>
        <v>45824</v>
      </c>
      <c r="L4650" s="11">
        <f t="shared" si="2444"/>
        <v>45824</v>
      </c>
      <c r="M4650" s="1">
        <f t="shared" si="2463"/>
        <v>23</v>
      </c>
      <c r="N4650" s="1">
        <f t="shared" si="2445"/>
        <v>11</v>
      </c>
      <c r="O4650" s="2">
        <f t="shared" si="2446"/>
        <v>0.99683792000000004</v>
      </c>
      <c r="P4650" s="13">
        <f t="shared" ref="P4650:P4713" si="2471">IF(L4650&gt;L4649,O4649,P4649)</f>
        <v>0.99339977999999995</v>
      </c>
      <c r="Q4650" s="13">
        <f t="shared" si="2464"/>
        <v>1.4834215753392344</v>
      </c>
      <c r="R4650" s="2">
        <f t="shared" si="2467"/>
        <v>1.4787308699999999</v>
      </c>
      <c r="S4650" s="2">
        <f t="shared" si="2460"/>
        <v>1.5641273600000001</v>
      </c>
      <c r="T4650" s="2">
        <f t="shared" si="2447"/>
        <v>103191.5514677</v>
      </c>
      <c r="U4650" s="2">
        <f t="shared" si="2448"/>
        <v>3937.9840060228344</v>
      </c>
      <c r="V4650" s="2">
        <f t="shared" si="2449"/>
        <v>28241.87345428544</v>
      </c>
      <c r="W4650" s="2">
        <f t="shared" si="2450"/>
        <v>98153.737917018268</v>
      </c>
      <c r="X4650" s="17">
        <f t="shared" si="2451"/>
        <v>0</v>
      </c>
      <c r="Y4650" s="2">
        <f t="shared" si="2452"/>
        <v>0</v>
      </c>
      <c r="Z4650" s="72">
        <f t="shared" si="2453"/>
        <v>0</v>
      </c>
      <c r="AA4650" s="2">
        <f t="shared" si="2439"/>
        <v>0</v>
      </c>
      <c r="AB4650" s="12">
        <f t="shared" si="2461"/>
        <v>4.6600000000000003E-2</v>
      </c>
      <c r="AC4650" s="17">
        <f t="shared" si="2454"/>
        <v>11</v>
      </c>
      <c r="AD4650" s="17">
        <v>252</v>
      </c>
      <c r="AE4650" s="13">
        <f t="shared" si="2465"/>
        <v>1.001990132</v>
      </c>
      <c r="AF4650" s="2">
        <f t="shared" si="2440"/>
        <v>205.3648087</v>
      </c>
      <c r="AG4650" s="2">
        <f t="shared" si="2455"/>
        <v>195.33889474</v>
      </c>
      <c r="AH4650" s="3">
        <f t="shared" si="2456"/>
        <v>0</v>
      </c>
      <c r="AI4650" s="4" t="str">
        <f t="shared" si="2466"/>
        <v>A+J=</v>
      </c>
      <c r="AJ4650" s="11">
        <f t="shared" si="2462"/>
        <v>45824</v>
      </c>
      <c r="AQ4650" s="53"/>
      <c r="AR4650" s="53"/>
    </row>
    <row r="4651" spans="1:44" x14ac:dyDescent="0.2">
      <c r="A4651" s="158">
        <f t="shared" si="2457"/>
        <v>45807</v>
      </c>
      <c r="B4651" s="2">
        <f t="shared" si="2441"/>
        <v>98341.68687227639</v>
      </c>
      <c r="C4651" s="2">
        <f t="shared" si="2458"/>
        <v>65973.880456710001</v>
      </c>
      <c r="D4651" s="2">
        <f>SUM(Y4651:Y$4727)</f>
        <v>6980.6648024000006</v>
      </c>
      <c r="E4651" s="73">
        <f t="shared" si="2442"/>
        <v>58993.215654309999</v>
      </c>
      <c r="F4651" s="88">
        <f t="shared" si="2468"/>
        <v>6455.85</v>
      </c>
      <c r="G4651" s="3">
        <f>IF(AND(N4651=1,N4650&gt;1),VLOOKUP(A4650,[1]Plan1!$BK$81:$BM$259,3),G4650)</f>
        <v>6413.24</v>
      </c>
      <c r="H4651" s="11">
        <f t="shared" si="2469"/>
        <v>45731</v>
      </c>
      <c r="I4651" s="11">
        <f t="shared" si="2470"/>
        <v>45762</v>
      </c>
      <c r="J4651" s="12">
        <f t="shared" si="2443"/>
        <v>-6.6002153085962245E-3</v>
      </c>
      <c r="K4651" s="11">
        <f t="shared" si="2459"/>
        <v>45824</v>
      </c>
      <c r="L4651" s="11">
        <f t="shared" si="2444"/>
        <v>45824</v>
      </c>
      <c r="M4651" s="1">
        <f t="shared" si="2463"/>
        <v>23</v>
      </c>
      <c r="N4651" s="1">
        <f t="shared" si="2445"/>
        <v>12</v>
      </c>
      <c r="O4651" s="2">
        <f t="shared" si="2446"/>
        <v>0.99655095000000005</v>
      </c>
      <c r="P4651" s="13">
        <f t="shared" si="2471"/>
        <v>0.99339977999999995</v>
      </c>
      <c r="Q4651" s="13">
        <f t="shared" si="2464"/>
        <v>1.4834215753392344</v>
      </c>
      <c r="R4651" s="2">
        <f t="shared" si="2467"/>
        <v>1.47830518</v>
      </c>
      <c r="S4651" s="2">
        <f t="shared" si="2460"/>
        <v>1.5641273600000001</v>
      </c>
      <c r="T4651" s="2">
        <f t="shared" si="2447"/>
        <v>103191.5514677</v>
      </c>
      <c r="U4651" s="2">
        <f t="shared" si="2448"/>
        <v>3937.9840060228344</v>
      </c>
      <c r="V4651" s="2">
        <f t="shared" si="2449"/>
        <v>28216.760632313562</v>
      </c>
      <c r="W4651" s="2">
        <f t="shared" si="2450"/>
        <v>98128.625095046387</v>
      </c>
      <c r="X4651" s="17">
        <f t="shared" si="2451"/>
        <v>0</v>
      </c>
      <c r="Y4651" s="2">
        <f t="shared" si="2452"/>
        <v>0</v>
      </c>
      <c r="Z4651" s="72">
        <f t="shared" si="2453"/>
        <v>0</v>
      </c>
      <c r="AA4651" s="2">
        <f t="shared" si="2439"/>
        <v>0</v>
      </c>
      <c r="AB4651" s="12">
        <f t="shared" si="2461"/>
        <v>4.6600000000000003E-2</v>
      </c>
      <c r="AC4651" s="17">
        <f t="shared" si="2454"/>
        <v>12</v>
      </c>
      <c r="AD4651" s="17">
        <v>252</v>
      </c>
      <c r="AE4651" s="13">
        <f t="shared" si="2465"/>
        <v>1.00217125</v>
      </c>
      <c r="AF4651" s="2">
        <f t="shared" si="2440"/>
        <v>224.05465612</v>
      </c>
      <c r="AG4651" s="2">
        <f t="shared" si="2455"/>
        <v>213.06177722999999</v>
      </c>
      <c r="AH4651" s="3">
        <f t="shared" si="2456"/>
        <v>0</v>
      </c>
      <c r="AI4651" s="4" t="str">
        <f t="shared" si="2466"/>
        <v>A+J=</v>
      </c>
      <c r="AJ4651" s="11">
        <f t="shared" si="2462"/>
        <v>45824</v>
      </c>
      <c r="AQ4651" s="53"/>
      <c r="AR4651" s="53"/>
    </row>
    <row r="4652" spans="1:44" x14ac:dyDescent="0.2">
      <c r="A4652" s="158">
        <f t="shared" si="2457"/>
        <v>45808</v>
      </c>
      <c r="B4652" s="2">
        <f t="shared" si="2441"/>
        <v>98334.298071180398</v>
      </c>
      <c r="C4652" s="2">
        <f t="shared" si="2458"/>
        <v>65973.880456710001</v>
      </c>
      <c r="D4652" s="2">
        <f>SUM(Y4652:Y$4727)</f>
        <v>6980.6648024000006</v>
      </c>
      <c r="E4652" s="73">
        <f t="shared" si="2442"/>
        <v>58993.215654309999</v>
      </c>
      <c r="F4652" s="88">
        <f t="shared" si="2468"/>
        <v>6455.85</v>
      </c>
      <c r="G4652" s="3">
        <f>IF(AND(N4652=1,N4651&gt;1),VLOOKUP(A4651,[1]Plan1!$BK$81:$BM$259,3),G4651)</f>
        <v>6413.24</v>
      </c>
      <c r="H4652" s="11">
        <f t="shared" si="2469"/>
        <v>45731</v>
      </c>
      <c r="I4652" s="11">
        <f t="shared" si="2470"/>
        <v>45762</v>
      </c>
      <c r="J4652" s="12">
        <f t="shared" si="2443"/>
        <v>-6.6002153085962245E-3</v>
      </c>
      <c r="K4652" s="11">
        <f t="shared" si="2459"/>
        <v>45824</v>
      </c>
      <c r="L4652" s="11">
        <f t="shared" si="2444"/>
        <v>45824</v>
      </c>
      <c r="M4652" s="1">
        <f t="shared" si="2463"/>
        <v>23</v>
      </c>
      <c r="N4652" s="1">
        <f t="shared" si="2445"/>
        <v>13</v>
      </c>
      <c r="O4652" s="2">
        <f t="shared" si="2446"/>
        <v>0.99626406999999995</v>
      </c>
      <c r="P4652" s="13">
        <f t="shared" si="2471"/>
        <v>0.99339977999999995</v>
      </c>
      <c r="Q4652" s="13">
        <f t="shared" si="2464"/>
        <v>1.4834215753392344</v>
      </c>
      <c r="R4652" s="2">
        <f t="shared" si="2467"/>
        <v>1.47787961</v>
      </c>
      <c r="S4652" s="2">
        <f t="shared" si="2460"/>
        <v>1.5641273600000001</v>
      </c>
      <c r="T4652" s="2">
        <f t="shared" si="2447"/>
        <v>103191.5514677</v>
      </c>
      <c r="U4652" s="2">
        <f t="shared" si="2448"/>
        <v>3937.9840060228344</v>
      </c>
      <c r="V4652" s="2">
        <f t="shared" si="2449"/>
        <v>28191.654889527559</v>
      </c>
      <c r="W4652" s="2">
        <f t="shared" si="2450"/>
        <v>98103.519352260395</v>
      </c>
      <c r="X4652" s="17">
        <f t="shared" si="2451"/>
        <v>0</v>
      </c>
      <c r="Y4652" s="2">
        <f t="shared" si="2452"/>
        <v>0</v>
      </c>
      <c r="Z4652" s="72">
        <f t="shared" si="2453"/>
        <v>0</v>
      </c>
      <c r="AA4652" s="2">
        <f t="shared" si="2439"/>
        <v>0</v>
      </c>
      <c r="AB4652" s="12">
        <f t="shared" si="2461"/>
        <v>4.6600000000000003E-2</v>
      </c>
      <c r="AC4652" s="17">
        <f t="shared" si="2454"/>
        <v>13</v>
      </c>
      <c r="AD4652" s="17">
        <v>252</v>
      </c>
      <c r="AE4652" s="13">
        <f t="shared" si="2465"/>
        <v>1.0023523999999999</v>
      </c>
      <c r="AF4652" s="2">
        <f t="shared" si="2440"/>
        <v>242.74780566999999</v>
      </c>
      <c r="AG4652" s="2">
        <f t="shared" si="2455"/>
        <v>230.77871891999999</v>
      </c>
      <c r="AH4652" s="3">
        <f t="shared" si="2456"/>
        <v>0</v>
      </c>
      <c r="AI4652" s="4" t="str">
        <f t="shared" si="2466"/>
        <v>A+J=</v>
      </c>
      <c r="AJ4652" s="11">
        <f t="shared" si="2462"/>
        <v>45824</v>
      </c>
      <c r="AQ4652" s="53"/>
      <c r="AR4652" s="53"/>
    </row>
    <row r="4653" spans="1:44" x14ac:dyDescent="0.2">
      <c r="A4653" s="158">
        <f t="shared" si="2457"/>
        <v>45809</v>
      </c>
      <c r="B4653" s="2">
        <f t="shared" si="2441"/>
        <v>98334.298071180398</v>
      </c>
      <c r="C4653" s="2">
        <f t="shared" si="2458"/>
        <v>65973.880456710001</v>
      </c>
      <c r="D4653" s="2">
        <f>SUM(Y4653:Y$4727)</f>
        <v>6980.6648024000006</v>
      </c>
      <c r="E4653" s="73">
        <f t="shared" si="2442"/>
        <v>58993.215654309999</v>
      </c>
      <c r="F4653" s="88">
        <f t="shared" si="2468"/>
        <v>6455.85</v>
      </c>
      <c r="G4653" s="3">
        <f>IF(AND(N4653=1,N4652&gt;1),VLOOKUP(A4652,[1]Plan1!$BK$81:$BM$259,3),G4652)</f>
        <v>6413.24</v>
      </c>
      <c r="H4653" s="11">
        <f t="shared" si="2469"/>
        <v>45731</v>
      </c>
      <c r="I4653" s="11">
        <f t="shared" si="2470"/>
        <v>45762</v>
      </c>
      <c r="J4653" s="12">
        <f t="shared" si="2443"/>
        <v>-6.6002153085962245E-3</v>
      </c>
      <c r="K4653" s="11">
        <f t="shared" si="2459"/>
        <v>45824</v>
      </c>
      <c r="L4653" s="11">
        <f t="shared" si="2444"/>
        <v>45824</v>
      </c>
      <c r="M4653" s="1">
        <f t="shared" si="2463"/>
        <v>23</v>
      </c>
      <c r="N4653" s="1">
        <f t="shared" si="2445"/>
        <v>13</v>
      </c>
      <c r="O4653" s="2">
        <f t="shared" si="2446"/>
        <v>0.99626406999999995</v>
      </c>
      <c r="P4653" s="13">
        <f t="shared" si="2471"/>
        <v>0.99339977999999995</v>
      </c>
      <c r="Q4653" s="13">
        <f t="shared" si="2464"/>
        <v>1.4834215753392344</v>
      </c>
      <c r="R4653" s="2">
        <f t="shared" si="2467"/>
        <v>1.47787961</v>
      </c>
      <c r="S4653" s="2">
        <f t="shared" si="2460"/>
        <v>1.5641273600000001</v>
      </c>
      <c r="T4653" s="2">
        <f t="shared" si="2447"/>
        <v>103191.5514677</v>
      </c>
      <c r="U4653" s="2">
        <f t="shared" si="2448"/>
        <v>3937.9840060228344</v>
      </c>
      <c r="V4653" s="2">
        <f t="shared" si="2449"/>
        <v>28191.654889527559</v>
      </c>
      <c r="W4653" s="2">
        <f t="shared" si="2450"/>
        <v>98103.519352260395</v>
      </c>
      <c r="X4653" s="17">
        <f t="shared" si="2451"/>
        <v>0</v>
      </c>
      <c r="Y4653" s="2">
        <f t="shared" si="2452"/>
        <v>0</v>
      </c>
      <c r="Z4653" s="72">
        <f t="shared" si="2453"/>
        <v>0</v>
      </c>
      <c r="AA4653" s="2">
        <f t="shared" si="2439"/>
        <v>0</v>
      </c>
      <c r="AB4653" s="12">
        <f t="shared" si="2461"/>
        <v>4.6600000000000003E-2</v>
      </c>
      <c r="AC4653" s="17">
        <f t="shared" si="2454"/>
        <v>13</v>
      </c>
      <c r="AD4653" s="17">
        <v>252</v>
      </c>
      <c r="AE4653" s="13">
        <f t="shared" si="2465"/>
        <v>1.0023523999999999</v>
      </c>
      <c r="AF4653" s="2">
        <f t="shared" si="2440"/>
        <v>242.74780566999999</v>
      </c>
      <c r="AG4653" s="2">
        <f t="shared" si="2455"/>
        <v>230.77871891999999</v>
      </c>
      <c r="AH4653" s="3">
        <f t="shared" si="2456"/>
        <v>0</v>
      </c>
      <c r="AI4653" s="4" t="str">
        <f t="shared" si="2466"/>
        <v>A+J=</v>
      </c>
      <c r="AJ4653" s="11">
        <f t="shared" si="2462"/>
        <v>45824</v>
      </c>
      <c r="AQ4653" s="53"/>
      <c r="AR4653" s="53"/>
    </row>
    <row r="4654" spans="1:44" x14ac:dyDescent="0.2">
      <c r="A4654" s="158">
        <f t="shared" si="2457"/>
        <v>45810</v>
      </c>
      <c r="B4654" s="2">
        <f t="shared" si="2441"/>
        <v>98334.298071180398</v>
      </c>
      <c r="C4654" s="2">
        <f t="shared" si="2458"/>
        <v>65973.880456710001</v>
      </c>
      <c r="D4654" s="2">
        <f>SUM(Y4654:Y$4727)</f>
        <v>6980.6648024000006</v>
      </c>
      <c r="E4654" s="73">
        <f t="shared" si="2442"/>
        <v>58993.215654309999</v>
      </c>
      <c r="F4654" s="88">
        <f t="shared" si="2468"/>
        <v>6455.85</v>
      </c>
      <c r="G4654" s="3">
        <f>IF(AND(N4654=1,N4653&gt;1),VLOOKUP(A4653,[1]Plan1!$BK$81:$BM$259,3),G4653)</f>
        <v>6413.24</v>
      </c>
      <c r="H4654" s="11">
        <f t="shared" si="2469"/>
        <v>45731</v>
      </c>
      <c r="I4654" s="11">
        <f t="shared" si="2470"/>
        <v>45762</v>
      </c>
      <c r="J4654" s="12">
        <f t="shared" si="2443"/>
        <v>-6.6002153085962245E-3</v>
      </c>
      <c r="K4654" s="11">
        <f t="shared" si="2459"/>
        <v>45824</v>
      </c>
      <c r="L4654" s="11">
        <f t="shared" si="2444"/>
        <v>45824</v>
      </c>
      <c r="M4654" s="1">
        <f t="shared" si="2463"/>
        <v>23</v>
      </c>
      <c r="N4654" s="1">
        <f t="shared" si="2445"/>
        <v>13</v>
      </c>
      <c r="O4654" s="2">
        <f t="shared" si="2446"/>
        <v>0.99626406999999995</v>
      </c>
      <c r="P4654" s="13">
        <f t="shared" si="2471"/>
        <v>0.99339977999999995</v>
      </c>
      <c r="Q4654" s="13">
        <f t="shared" si="2464"/>
        <v>1.4834215753392344</v>
      </c>
      <c r="R4654" s="2">
        <f t="shared" si="2467"/>
        <v>1.47787961</v>
      </c>
      <c r="S4654" s="2">
        <f t="shared" si="2460"/>
        <v>1.5641273600000001</v>
      </c>
      <c r="T4654" s="2">
        <f t="shared" si="2447"/>
        <v>103191.5514677</v>
      </c>
      <c r="U4654" s="2">
        <f t="shared" si="2448"/>
        <v>3937.9840060228344</v>
      </c>
      <c r="V4654" s="2">
        <f t="shared" si="2449"/>
        <v>28191.654889527559</v>
      </c>
      <c r="W4654" s="2">
        <f t="shared" si="2450"/>
        <v>98103.519352260395</v>
      </c>
      <c r="X4654" s="17">
        <f t="shared" si="2451"/>
        <v>0</v>
      </c>
      <c r="Y4654" s="2">
        <f t="shared" si="2452"/>
        <v>0</v>
      </c>
      <c r="Z4654" s="72">
        <f t="shared" si="2453"/>
        <v>0</v>
      </c>
      <c r="AA4654" s="2">
        <f t="shared" si="2439"/>
        <v>0</v>
      </c>
      <c r="AB4654" s="12">
        <f t="shared" si="2461"/>
        <v>4.6600000000000003E-2</v>
      </c>
      <c r="AC4654" s="17">
        <f t="shared" si="2454"/>
        <v>13</v>
      </c>
      <c r="AD4654" s="17">
        <v>252</v>
      </c>
      <c r="AE4654" s="13">
        <f t="shared" si="2465"/>
        <v>1.0023523999999999</v>
      </c>
      <c r="AF4654" s="2">
        <f t="shared" si="2440"/>
        <v>242.74780566999999</v>
      </c>
      <c r="AG4654" s="2">
        <f t="shared" si="2455"/>
        <v>230.77871891999999</v>
      </c>
      <c r="AH4654" s="3">
        <f t="shared" si="2456"/>
        <v>0</v>
      </c>
      <c r="AI4654" s="4" t="str">
        <f t="shared" si="2466"/>
        <v>A+J=</v>
      </c>
      <c r="AJ4654" s="11">
        <f t="shared" si="2462"/>
        <v>45824</v>
      </c>
      <c r="AQ4654" s="53"/>
      <c r="AR4654" s="53"/>
    </row>
    <row r="4655" spans="1:44" x14ac:dyDescent="0.2">
      <c r="A4655" s="158">
        <f t="shared" si="2457"/>
        <v>45811</v>
      </c>
      <c r="B4655" s="2">
        <f t="shared" si="2441"/>
        <v>98326.911099402423</v>
      </c>
      <c r="C4655" s="2">
        <f t="shared" si="2458"/>
        <v>65973.880456710001</v>
      </c>
      <c r="D4655" s="2">
        <f>SUM(Y4655:Y$4727)</f>
        <v>6980.6648024000006</v>
      </c>
      <c r="E4655" s="73">
        <f t="shared" si="2442"/>
        <v>58993.215654309999</v>
      </c>
      <c r="F4655" s="88">
        <f t="shared" si="2468"/>
        <v>6455.85</v>
      </c>
      <c r="G4655" s="3">
        <f>IF(AND(N4655=1,N4654&gt;1),VLOOKUP(A4654,[1]Plan1!$BK$81:$BM$259,3),G4654)</f>
        <v>6413.24</v>
      </c>
      <c r="H4655" s="11">
        <f t="shared" si="2469"/>
        <v>45731</v>
      </c>
      <c r="I4655" s="11">
        <f t="shared" si="2470"/>
        <v>45762</v>
      </c>
      <c r="J4655" s="12">
        <f t="shared" si="2443"/>
        <v>-6.6002153085962245E-3</v>
      </c>
      <c r="K4655" s="11">
        <f t="shared" si="2459"/>
        <v>45824</v>
      </c>
      <c r="L4655" s="11">
        <f t="shared" si="2444"/>
        <v>45824</v>
      </c>
      <c r="M4655" s="1">
        <f t="shared" si="2463"/>
        <v>23</v>
      </c>
      <c r="N4655" s="1">
        <f t="shared" si="2445"/>
        <v>14</v>
      </c>
      <c r="O4655" s="2">
        <f t="shared" si="2446"/>
        <v>0.99597727000000003</v>
      </c>
      <c r="P4655" s="13">
        <f t="shared" si="2471"/>
        <v>0.99339977999999995</v>
      </c>
      <c r="Q4655" s="13">
        <f t="shared" si="2464"/>
        <v>1.4834215753392344</v>
      </c>
      <c r="R4655" s="2">
        <f t="shared" si="2467"/>
        <v>1.4774541699999999</v>
      </c>
      <c r="S4655" s="2">
        <f t="shared" si="2460"/>
        <v>1.5641273600000001</v>
      </c>
      <c r="T4655" s="2">
        <f t="shared" si="2447"/>
        <v>103191.5514677</v>
      </c>
      <c r="U4655" s="2">
        <f t="shared" si="2448"/>
        <v>3937.9840060228344</v>
      </c>
      <c r="V4655" s="2">
        <f t="shared" si="2449"/>
        <v>28166.556815859582</v>
      </c>
      <c r="W4655" s="2">
        <f t="shared" si="2450"/>
        <v>98078.421278592417</v>
      </c>
      <c r="X4655" s="17">
        <f t="shared" si="2451"/>
        <v>0</v>
      </c>
      <c r="Y4655" s="2">
        <f t="shared" si="2452"/>
        <v>0</v>
      </c>
      <c r="Z4655" s="72">
        <f t="shared" si="2453"/>
        <v>0</v>
      </c>
      <c r="AA4655" s="2">
        <f t="shared" si="2439"/>
        <v>0</v>
      </c>
      <c r="AB4655" s="12">
        <f t="shared" si="2461"/>
        <v>4.6600000000000003E-2</v>
      </c>
      <c r="AC4655" s="17">
        <f t="shared" si="2454"/>
        <v>14</v>
      </c>
      <c r="AD4655" s="17">
        <v>252</v>
      </c>
      <c r="AE4655" s="13">
        <f t="shared" si="2465"/>
        <v>1.002533583</v>
      </c>
      <c r="AF4655" s="2">
        <f t="shared" si="2440"/>
        <v>261.44436053999999</v>
      </c>
      <c r="AG4655" s="2">
        <f t="shared" si="2455"/>
        <v>248.48982081</v>
      </c>
      <c r="AH4655" s="3">
        <f t="shared" si="2456"/>
        <v>0</v>
      </c>
      <c r="AI4655" s="4" t="str">
        <f t="shared" si="2466"/>
        <v>A+J=</v>
      </c>
      <c r="AJ4655" s="11">
        <f t="shared" si="2462"/>
        <v>45824</v>
      </c>
      <c r="AQ4655" s="53"/>
      <c r="AR4655" s="53"/>
    </row>
    <row r="4656" spans="1:44" x14ac:dyDescent="0.2">
      <c r="A4656" s="158">
        <f t="shared" si="2457"/>
        <v>45812</v>
      </c>
      <c r="B4656" s="2">
        <f t="shared" si="2441"/>
        <v>98319.524677518173</v>
      </c>
      <c r="C4656" s="2">
        <f t="shared" si="2458"/>
        <v>65973.880456710001</v>
      </c>
      <c r="D4656" s="2">
        <f>SUM(Y4656:Y$4727)</f>
        <v>6980.6648024000006</v>
      </c>
      <c r="E4656" s="73">
        <f t="shared" si="2442"/>
        <v>58993.215654309999</v>
      </c>
      <c r="F4656" s="88">
        <f t="shared" si="2468"/>
        <v>6455.85</v>
      </c>
      <c r="G4656" s="3">
        <f>IF(AND(N4656=1,N4655&gt;1),VLOOKUP(A4655,[1]Plan1!$BK$81:$BM$259,3),G4655)</f>
        <v>6413.24</v>
      </c>
      <c r="H4656" s="11">
        <f t="shared" si="2469"/>
        <v>45731</v>
      </c>
      <c r="I4656" s="11">
        <f t="shared" si="2470"/>
        <v>45762</v>
      </c>
      <c r="J4656" s="12">
        <f t="shared" si="2443"/>
        <v>-6.6002153085962245E-3</v>
      </c>
      <c r="K4656" s="11">
        <f t="shared" si="2459"/>
        <v>45824</v>
      </c>
      <c r="L4656" s="11">
        <f t="shared" si="2444"/>
        <v>45824</v>
      </c>
      <c r="M4656" s="1">
        <f t="shared" si="2463"/>
        <v>23</v>
      </c>
      <c r="N4656" s="1">
        <f t="shared" si="2445"/>
        <v>15</v>
      </c>
      <c r="O4656" s="2">
        <f t="shared" si="2446"/>
        <v>0.99569054999999995</v>
      </c>
      <c r="P4656" s="13">
        <f t="shared" si="2471"/>
        <v>0.99339977999999995</v>
      </c>
      <c r="Q4656" s="13">
        <f t="shared" si="2464"/>
        <v>1.4834215753392344</v>
      </c>
      <c r="R4656" s="2">
        <f t="shared" si="2467"/>
        <v>1.47702884</v>
      </c>
      <c r="S4656" s="2">
        <f t="shared" si="2460"/>
        <v>1.5641273600000001</v>
      </c>
      <c r="T4656" s="2">
        <f t="shared" si="2447"/>
        <v>103191.5514677</v>
      </c>
      <c r="U4656" s="2">
        <f t="shared" si="2448"/>
        <v>3937.9840060228344</v>
      </c>
      <c r="V4656" s="2">
        <f t="shared" si="2449"/>
        <v>28141.465231445341</v>
      </c>
      <c r="W4656" s="2">
        <f t="shared" si="2450"/>
        <v>98053.329694178174</v>
      </c>
      <c r="X4656" s="17">
        <f t="shared" si="2451"/>
        <v>0</v>
      </c>
      <c r="Y4656" s="2">
        <f t="shared" si="2452"/>
        <v>0</v>
      </c>
      <c r="Z4656" s="72">
        <f t="shared" si="2453"/>
        <v>0</v>
      </c>
      <c r="AA4656" s="2">
        <f t="shared" ref="AA4656:AA4719" si="2472">IF(Z4656&gt;0,TRUNC(Z4656*T4656,8),0)</f>
        <v>0</v>
      </c>
      <c r="AB4656" s="12">
        <f t="shared" si="2461"/>
        <v>4.6600000000000003E-2</v>
      </c>
      <c r="AC4656" s="17">
        <f t="shared" si="2454"/>
        <v>15</v>
      </c>
      <c r="AD4656" s="17">
        <v>252</v>
      </c>
      <c r="AE4656" s="13">
        <f t="shared" si="2465"/>
        <v>1.002714798</v>
      </c>
      <c r="AF4656" s="2">
        <f t="shared" ref="AF4656:AF4719" si="2473">TRUNC((T4656*(AE4656-1)),8)</f>
        <v>280.14421754</v>
      </c>
      <c r="AG4656" s="2">
        <f t="shared" si="2455"/>
        <v>266.19498334000002</v>
      </c>
      <c r="AH4656" s="3">
        <f t="shared" si="2456"/>
        <v>0</v>
      </c>
      <c r="AI4656" s="4" t="str">
        <f t="shared" si="2466"/>
        <v>A+J=</v>
      </c>
      <c r="AJ4656" s="11">
        <f t="shared" si="2462"/>
        <v>45824</v>
      </c>
      <c r="AQ4656" s="53"/>
      <c r="AR4656" s="53"/>
    </row>
    <row r="4657" spans="1:44" x14ac:dyDescent="0.2">
      <c r="A4657" s="158">
        <f t="shared" si="2457"/>
        <v>45813</v>
      </c>
      <c r="B4657" s="2">
        <f t="shared" si="2441"/>
        <v>98312.14077762411</v>
      </c>
      <c r="C4657" s="2">
        <f t="shared" si="2458"/>
        <v>65973.880456710001</v>
      </c>
      <c r="D4657" s="2">
        <f>SUM(Y4657:Y$4727)</f>
        <v>6980.6648024000006</v>
      </c>
      <c r="E4657" s="73">
        <f t="shared" si="2442"/>
        <v>58993.215654309999</v>
      </c>
      <c r="F4657" s="88">
        <f t="shared" si="2468"/>
        <v>6455.85</v>
      </c>
      <c r="G4657" s="3">
        <f>IF(AND(N4657=1,N4656&gt;1),VLOOKUP(A4656,[1]Plan1!$BK$81:$BM$259,3),G4656)</f>
        <v>6413.24</v>
      </c>
      <c r="H4657" s="11">
        <f t="shared" si="2469"/>
        <v>45731</v>
      </c>
      <c r="I4657" s="11">
        <f t="shared" si="2470"/>
        <v>45762</v>
      </c>
      <c r="J4657" s="12">
        <f t="shared" si="2443"/>
        <v>-6.6002153085962245E-3</v>
      </c>
      <c r="K4657" s="11">
        <f t="shared" si="2459"/>
        <v>45824</v>
      </c>
      <c r="L4657" s="11">
        <f t="shared" si="2444"/>
        <v>45824</v>
      </c>
      <c r="M4657" s="1">
        <f t="shared" si="2463"/>
        <v>23</v>
      </c>
      <c r="N4657" s="1">
        <f t="shared" si="2445"/>
        <v>16</v>
      </c>
      <c r="O4657" s="2">
        <f t="shared" si="2446"/>
        <v>0.99540392</v>
      </c>
      <c r="P4657" s="13">
        <f t="shared" si="2471"/>
        <v>0.99339977999999995</v>
      </c>
      <c r="Q4657" s="13">
        <f t="shared" si="2464"/>
        <v>1.4834215753392344</v>
      </c>
      <c r="R4657" s="2">
        <f t="shared" si="2467"/>
        <v>1.4766036499999999</v>
      </c>
      <c r="S4657" s="2">
        <f t="shared" si="2460"/>
        <v>1.5641273600000001</v>
      </c>
      <c r="T4657" s="2">
        <f t="shared" si="2447"/>
        <v>103191.5514677</v>
      </c>
      <c r="U4657" s="2">
        <f t="shared" si="2448"/>
        <v>3937.9840060228344</v>
      </c>
      <c r="V4657" s="2">
        <f t="shared" si="2449"/>
        <v>28116.381906081278</v>
      </c>
      <c r="W4657" s="2">
        <f t="shared" si="2450"/>
        <v>98028.246368814114</v>
      </c>
      <c r="X4657" s="17">
        <f t="shared" si="2451"/>
        <v>0</v>
      </c>
      <c r="Y4657" s="2">
        <f t="shared" si="2452"/>
        <v>0</v>
      </c>
      <c r="Z4657" s="72">
        <f t="shared" si="2453"/>
        <v>0</v>
      </c>
      <c r="AA4657" s="2">
        <f t="shared" si="2472"/>
        <v>0</v>
      </c>
      <c r="AB4657" s="12">
        <f t="shared" si="2461"/>
        <v>4.6600000000000003E-2</v>
      </c>
      <c r="AC4657" s="17">
        <f t="shared" si="2454"/>
        <v>16</v>
      </c>
      <c r="AD4657" s="17">
        <v>252</v>
      </c>
      <c r="AE4657" s="13">
        <f t="shared" si="2465"/>
        <v>1.0028960469999999</v>
      </c>
      <c r="AF4657" s="2">
        <f t="shared" si="2473"/>
        <v>298.84758305000003</v>
      </c>
      <c r="AG4657" s="2">
        <f t="shared" si="2455"/>
        <v>283.89440881000002</v>
      </c>
      <c r="AH4657" s="3">
        <f t="shared" si="2456"/>
        <v>0</v>
      </c>
      <c r="AI4657" s="4" t="str">
        <f t="shared" si="2466"/>
        <v>A+J=</v>
      </c>
      <c r="AJ4657" s="11">
        <f t="shared" si="2462"/>
        <v>45824</v>
      </c>
      <c r="AQ4657" s="53"/>
      <c r="AR4657" s="53"/>
    </row>
    <row r="4658" spans="1:44" x14ac:dyDescent="0.2">
      <c r="A4658" s="158">
        <f t="shared" si="2457"/>
        <v>45814</v>
      </c>
      <c r="B4658" s="2">
        <f t="shared" si="2441"/>
        <v>98304.756838641624</v>
      </c>
      <c r="C4658" s="2">
        <f t="shared" si="2458"/>
        <v>65973.880456710001</v>
      </c>
      <c r="D4658" s="2">
        <f>SUM(Y4658:Y$4727)</f>
        <v>6980.6648024000006</v>
      </c>
      <c r="E4658" s="73">
        <f t="shared" si="2442"/>
        <v>58993.215654309999</v>
      </c>
      <c r="F4658" s="88">
        <f t="shared" si="2468"/>
        <v>6455.85</v>
      </c>
      <c r="G4658" s="3">
        <f>IF(AND(N4658=1,N4657&gt;1),VLOOKUP(A4657,[1]Plan1!$BK$81:$BM$259,3),G4657)</f>
        <v>6413.24</v>
      </c>
      <c r="H4658" s="11">
        <f t="shared" si="2469"/>
        <v>45731</v>
      </c>
      <c r="I4658" s="11">
        <f t="shared" si="2470"/>
        <v>45762</v>
      </c>
      <c r="J4658" s="12">
        <f t="shared" si="2443"/>
        <v>-6.6002153085962245E-3</v>
      </c>
      <c r="K4658" s="11">
        <f t="shared" si="2459"/>
        <v>45824</v>
      </c>
      <c r="L4658" s="11">
        <f t="shared" si="2444"/>
        <v>45824</v>
      </c>
      <c r="M4658" s="1">
        <f t="shared" si="2463"/>
        <v>23</v>
      </c>
      <c r="N4658" s="1">
        <f t="shared" si="2445"/>
        <v>17</v>
      </c>
      <c r="O4658" s="2">
        <f t="shared" si="2446"/>
        <v>0.99511735999999995</v>
      </c>
      <c r="P4658" s="13">
        <f t="shared" si="2471"/>
        <v>0.99339977999999995</v>
      </c>
      <c r="Q4658" s="13">
        <f t="shared" si="2464"/>
        <v>1.4834215753392344</v>
      </c>
      <c r="R4658" s="2">
        <f t="shared" si="2467"/>
        <v>1.4761785599999999</v>
      </c>
      <c r="S4658" s="2">
        <f t="shared" si="2460"/>
        <v>1.5641273600000001</v>
      </c>
      <c r="T4658" s="2">
        <f t="shared" si="2447"/>
        <v>103191.5514677</v>
      </c>
      <c r="U4658" s="2">
        <f t="shared" si="2448"/>
        <v>3937.9840060228344</v>
      </c>
      <c r="V4658" s="2">
        <f t="shared" si="2449"/>
        <v>28091.304480038787</v>
      </c>
      <c r="W4658" s="2">
        <f t="shared" si="2450"/>
        <v>98003.168942771619</v>
      </c>
      <c r="X4658" s="17">
        <f t="shared" si="2451"/>
        <v>0</v>
      </c>
      <c r="Y4658" s="2">
        <f t="shared" si="2452"/>
        <v>0</v>
      </c>
      <c r="Z4658" s="72">
        <f t="shared" si="2453"/>
        <v>0</v>
      </c>
      <c r="AA4658" s="2">
        <f t="shared" si="2472"/>
        <v>0</v>
      </c>
      <c r="AB4658" s="12">
        <f t="shared" si="2461"/>
        <v>4.6600000000000003E-2</v>
      </c>
      <c r="AC4658" s="17">
        <f t="shared" si="2454"/>
        <v>17</v>
      </c>
      <c r="AD4658" s="17">
        <v>252</v>
      </c>
      <c r="AE4658" s="13">
        <f t="shared" si="2465"/>
        <v>1.003077328</v>
      </c>
      <c r="AF4658" s="2">
        <f t="shared" si="2473"/>
        <v>317.55425069</v>
      </c>
      <c r="AG4658" s="2">
        <f t="shared" si="2455"/>
        <v>301.58789587000001</v>
      </c>
      <c r="AH4658" s="3">
        <f t="shared" si="2456"/>
        <v>0</v>
      </c>
      <c r="AI4658" s="4" t="str">
        <f t="shared" si="2466"/>
        <v>A+J=</v>
      </c>
      <c r="AJ4658" s="11">
        <f t="shared" si="2462"/>
        <v>45824</v>
      </c>
      <c r="AQ4658" s="53"/>
      <c r="AR4658" s="53"/>
    </row>
    <row r="4659" spans="1:44" x14ac:dyDescent="0.2">
      <c r="A4659" s="158">
        <f t="shared" si="2457"/>
        <v>45815</v>
      </c>
      <c r="B4659" s="2">
        <f t="shared" si="2441"/>
        <v>98297.374734927173</v>
      </c>
      <c r="C4659" s="2">
        <f t="shared" si="2458"/>
        <v>65973.880456710001</v>
      </c>
      <c r="D4659" s="2">
        <f>SUM(Y4659:Y$4727)</f>
        <v>6980.6648024000006</v>
      </c>
      <c r="E4659" s="73">
        <f t="shared" si="2442"/>
        <v>58993.215654309999</v>
      </c>
      <c r="F4659" s="88">
        <f t="shared" si="2468"/>
        <v>6455.85</v>
      </c>
      <c r="G4659" s="3">
        <f>IF(AND(N4659=1,N4658&gt;1),VLOOKUP(A4658,[1]Plan1!$BK$81:$BM$259,3),G4658)</f>
        <v>6413.24</v>
      </c>
      <c r="H4659" s="11">
        <f t="shared" si="2469"/>
        <v>45731</v>
      </c>
      <c r="I4659" s="11">
        <f t="shared" si="2470"/>
        <v>45762</v>
      </c>
      <c r="J4659" s="12">
        <f t="shared" si="2443"/>
        <v>-6.6002153085962245E-3</v>
      </c>
      <c r="K4659" s="11">
        <f t="shared" si="2459"/>
        <v>45824</v>
      </c>
      <c r="L4659" s="11">
        <f t="shared" si="2444"/>
        <v>45824</v>
      </c>
      <c r="M4659" s="1">
        <f t="shared" si="2463"/>
        <v>23</v>
      </c>
      <c r="N4659" s="1">
        <f t="shared" si="2445"/>
        <v>18</v>
      </c>
      <c r="O4659" s="2">
        <f t="shared" si="2446"/>
        <v>0.99483089000000002</v>
      </c>
      <c r="P4659" s="13">
        <f t="shared" si="2471"/>
        <v>0.99339977999999995</v>
      </c>
      <c r="Q4659" s="13">
        <f t="shared" si="2464"/>
        <v>1.4834215753392344</v>
      </c>
      <c r="R4659" s="2">
        <f t="shared" si="2467"/>
        <v>1.4757536</v>
      </c>
      <c r="S4659" s="2">
        <f t="shared" si="2460"/>
        <v>1.5641273600000001</v>
      </c>
      <c r="T4659" s="2">
        <f t="shared" si="2447"/>
        <v>103191.5514677</v>
      </c>
      <c r="U4659" s="2">
        <f t="shared" si="2448"/>
        <v>3937.9840060228344</v>
      </c>
      <c r="V4659" s="2">
        <f t="shared" si="2449"/>
        <v>28066.234723114336</v>
      </c>
      <c r="W4659" s="2">
        <f t="shared" si="2450"/>
        <v>97978.099185847168</v>
      </c>
      <c r="X4659" s="17">
        <f t="shared" si="2451"/>
        <v>0</v>
      </c>
      <c r="Y4659" s="2">
        <f t="shared" si="2452"/>
        <v>0</v>
      </c>
      <c r="Z4659" s="72">
        <f t="shared" si="2453"/>
        <v>0</v>
      </c>
      <c r="AA4659" s="2">
        <f t="shared" si="2472"/>
        <v>0</v>
      </c>
      <c r="AB4659" s="12">
        <f t="shared" si="2461"/>
        <v>4.6600000000000003E-2</v>
      </c>
      <c r="AC4659" s="17">
        <f t="shared" si="2454"/>
        <v>18</v>
      </c>
      <c r="AD4659" s="17">
        <v>252</v>
      </c>
      <c r="AE4659" s="13">
        <f t="shared" si="2465"/>
        <v>1.003258642</v>
      </c>
      <c r="AF4659" s="2">
        <f t="shared" si="2473"/>
        <v>336.26432364999999</v>
      </c>
      <c r="AG4659" s="2">
        <f t="shared" si="2455"/>
        <v>319.27554908000002</v>
      </c>
      <c r="AH4659" s="3">
        <f t="shared" si="2456"/>
        <v>0</v>
      </c>
      <c r="AI4659" s="4" t="str">
        <f t="shared" si="2466"/>
        <v>A+J=</v>
      </c>
      <c r="AJ4659" s="11">
        <f t="shared" si="2462"/>
        <v>45824</v>
      </c>
      <c r="AQ4659" s="53"/>
      <c r="AR4659" s="53"/>
    </row>
    <row r="4660" spans="1:44" x14ac:dyDescent="0.2">
      <c r="A4660" s="158">
        <f t="shared" si="2457"/>
        <v>45816</v>
      </c>
      <c r="B4660" s="2">
        <f t="shared" si="2441"/>
        <v>98297.374734927173</v>
      </c>
      <c r="C4660" s="2">
        <f t="shared" si="2458"/>
        <v>65973.880456710001</v>
      </c>
      <c r="D4660" s="2">
        <f>SUM(Y4660:Y$4727)</f>
        <v>6980.6648024000006</v>
      </c>
      <c r="E4660" s="73">
        <f t="shared" si="2442"/>
        <v>58993.215654309999</v>
      </c>
      <c r="F4660" s="88">
        <f t="shared" si="2468"/>
        <v>6455.85</v>
      </c>
      <c r="G4660" s="3">
        <f>IF(AND(N4660=1,N4659&gt;1),VLOOKUP(A4659,[1]Plan1!$BK$81:$BM$259,3),G4659)</f>
        <v>6413.24</v>
      </c>
      <c r="H4660" s="11">
        <f t="shared" si="2469"/>
        <v>45731</v>
      </c>
      <c r="I4660" s="11">
        <f t="shared" si="2470"/>
        <v>45762</v>
      </c>
      <c r="J4660" s="12">
        <f t="shared" si="2443"/>
        <v>-6.6002153085962245E-3</v>
      </c>
      <c r="K4660" s="11">
        <f t="shared" si="2459"/>
        <v>45824</v>
      </c>
      <c r="L4660" s="11">
        <f t="shared" si="2444"/>
        <v>45824</v>
      </c>
      <c r="M4660" s="1">
        <f t="shared" si="2463"/>
        <v>23</v>
      </c>
      <c r="N4660" s="1">
        <f t="shared" si="2445"/>
        <v>18</v>
      </c>
      <c r="O4660" s="2">
        <f t="shared" si="2446"/>
        <v>0.99483089000000002</v>
      </c>
      <c r="P4660" s="13">
        <f t="shared" si="2471"/>
        <v>0.99339977999999995</v>
      </c>
      <c r="Q4660" s="13">
        <f t="shared" si="2464"/>
        <v>1.4834215753392344</v>
      </c>
      <c r="R4660" s="2">
        <f t="shared" si="2467"/>
        <v>1.4757536</v>
      </c>
      <c r="S4660" s="2">
        <f t="shared" si="2460"/>
        <v>1.5641273600000001</v>
      </c>
      <c r="T4660" s="2">
        <f t="shared" si="2447"/>
        <v>103191.5514677</v>
      </c>
      <c r="U4660" s="2">
        <f t="shared" si="2448"/>
        <v>3937.9840060228344</v>
      </c>
      <c r="V4660" s="2">
        <f t="shared" si="2449"/>
        <v>28066.234723114336</v>
      </c>
      <c r="W4660" s="2">
        <f t="shared" si="2450"/>
        <v>97978.099185847168</v>
      </c>
      <c r="X4660" s="17">
        <f t="shared" si="2451"/>
        <v>0</v>
      </c>
      <c r="Y4660" s="2">
        <f t="shared" si="2452"/>
        <v>0</v>
      </c>
      <c r="Z4660" s="72">
        <f t="shared" si="2453"/>
        <v>0</v>
      </c>
      <c r="AA4660" s="2">
        <f t="shared" si="2472"/>
        <v>0</v>
      </c>
      <c r="AB4660" s="12">
        <f t="shared" si="2461"/>
        <v>4.6600000000000003E-2</v>
      </c>
      <c r="AC4660" s="17">
        <f t="shared" si="2454"/>
        <v>18</v>
      </c>
      <c r="AD4660" s="17">
        <v>252</v>
      </c>
      <c r="AE4660" s="13">
        <f t="shared" si="2465"/>
        <v>1.003258642</v>
      </c>
      <c r="AF4660" s="2">
        <f t="shared" si="2473"/>
        <v>336.26432364999999</v>
      </c>
      <c r="AG4660" s="2">
        <f t="shared" si="2455"/>
        <v>319.27554908000002</v>
      </c>
      <c r="AH4660" s="3">
        <f t="shared" si="2456"/>
        <v>0</v>
      </c>
      <c r="AI4660" s="4" t="str">
        <f t="shared" si="2466"/>
        <v>A+J=</v>
      </c>
      <c r="AJ4660" s="11">
        <f t="shared" si="2462"/>
        <v>45824</v>
      </c>
      <c r="AQ4660" s="53"/>
      <c r="AR4660" s="53"/>
    </row>
    <row r="4661" spans="1:44" x14ac:dyDescent="0.2">
      <c r="A4661" s="158">
        <f t="shared" si="2457"/>
        <v>45817</v>
      </c>
      <c r="B4661" s="2">
        <f t="shared" si="2441"/>
        <v>98297.374734927173</v>
      </c>
      <c r="C4661" s="2">
        <f t="shared" si="2458"/>
        <v>65973.880456710001</v>
      </c>
      <c r="D4661" s="2">
        <f>SUM(Y4661:Y$4727)</f>
        <v>6980.6648024000006</v>
      </c>
      <c r="E4661" s="73">
        <f t="shared" si="2442"/>
        <v>58993.215654309999</v>
      </c>
      <c r="F4661" s="88">
        <f t="shared" si="2468"/>
        <v>6455.85</v>
      </c>
      <c r="G4661" s="3">
        <f>IF(AND(N4661=1,N4660&gt;1),VLOOKUP(A4660,[1]Plan1!$BK$81:$BM$259,3),G4660)</f>
        <v>6413.24</v>
      </c>
      <c r="H4661" s="11">
        <f t="shared" si="2469"/>
        <v>45731</v>
      </c>
      <c r="I4661" s="11">
        <f t="shared" si="2470"/>
        <v>45762</v>
      </c>
      <c r="J4661" s="12">
        <f t="shared" si="2443"/>
        <v>-6.6002153085962245E-3</v>
      </c>
      <c r="K4661" s="11">
        <f t="shared" si="2459"/>
        <v>45824</v>
      </c>
      <c r="L4661" s="11">
        <f t="shared" si="2444"/>
        <v>45824</v>
      </c>
      <c r="M4661" s="1">
        <f t="shared" si="2463"/>
        <v>23</v>
      </c>
      <c r="N4661" s="1">
        <f t="shared" si="2445"/>
        <v>18</v>
      </c>
      <c r="O4661" s="2">
        <f t="shared" si="2446"/>
        <v>0.99483089000000002</v>
      </c>
      <c r="P4661" s="13">
        <f t="shared" si="2471"/>
        <v>0.99339977999999995</v>
      </c>
      <c r="Q4661" s="13">
        <f t="shared" si="2464"/>
        <v>1.4834215753392344</v>
      </c>
      <c r="R4661" s="2">
        <f t="shared" si="2467"/>
        <v>1.4757536</v>
      </c>
      <c r="S4661" s="2">
        <f t="shared" si="2460"/>
        <v>1.5641273600000001</v>
      </c>
      <c r="T4661" s="2">
        <f t="shared" si="2447"/>
        <v>103191.5514677</v>
      </c>
      <c r="U4661" s="2">
        <f t="shared" si="2448"/>
        <v>3937.9840060228344</v>
      </c>
      <c r="V4661" s="2">
        <f t="shared" si="2449"/>
        <v>28066.234723114336</v>
      </c>
      <c r="W4661" s="2">
        <f t="shared" si="2450"/>
        <v>97978.099185847168</v>
      </c>
      <c r="X4661" s="17">
        <f t="shared" si="2451"/>
        <v>0</v>
      </c>
      <c r="Y4661" s="2">
        <f t="shared" si="2452"/>
        <v>0</v>
      </c>
      <c r="Z4661" s="72">
        <f t="shared" si="2453"/>
        <v>0</v>
      </c>
      <c r="AA4661" s="2">
        <f t="shared" si="2472"/>
        <v>0</v>
      </c>
      <c r="AB4661" s="12">
        <f t="shared" si="2461"/>
        <v>4.6600000000000003E-2</v>
      </c>
      <c r="AC4661" s="17">
        <f t="shared" si="2454"/>
        <v>18</v>
      </c>
      <c r="AD4661" s="17">
        <v>252</v>
      </c>
      <c r="AE4661" s="13">
        <f t="shared" si="2465"/>
        <v>1.003258642</v>
      </c>
      <c r="AF4661" s="2">
        <f t="shared" si="2473"/>
        <v>336.26432364999999</v>
      </c>
      <c r="AG4661" s="2">
        <f t="shared" si="2455"/>
        <v>319.27554908000002</v>
      </c>
      <c r="AH4661" s="3">
        <f t="shared" si="2456"/>
        <v>0</v>
      </c>
      <c r="AI4661" s="4" t="str">
        <f t="shared" si="2466"/>
        <v>A+J=</v>
      </c>
      <c r="AJ4661" s="11">
        <f t="shared" si="2462"/>
        <v>45824</v>
      </c>
      <c r="AQ4661" s="53"/>
      <c r="AR4661" s="53"/>
    </row>
    <row r="4662" spans="1:44" x14ac:dyDescent="0.2">
      <c r="A4662" s="158">
        <f t="shared" si="2457"/>
        <v>45818</v>
      </c>
      <c r="B4662" s="2">
        <f t="shared" si="2441"/>
        <v>98289.9949621829</v>
      </c>
      <c r="C4662" s="2">
        <f t="shared" si="2458"/>
        <v>65973.880456710001</v>
      </c>
      <c r="D4662" s="2">
        <f>SUM(Y4662:Y$4727)</f>
        <v>6980.6648024000006</v>
      </c>
      <c r="E4662" s="73">
        <f t="shared" si="2442"/>
        <v>58993.215654309999</v>
      </c>
      <c r="F4662" s="88">
        <f t="shared" si="2468"/>
        <v>6455.85</v>
      </c>
      <c r="G4662" s="3">
        <f>IF(AND(N4662=1,N4661&gt;1),VLOOKUP(A4661,[1]Plan1!$BK$81:$BM$259,3),G4661)</f>
        <v>6413.24</v>
      </c>
      <c r="H4662" s="11">
        <f t="shared" si="2469"/>
        <v>45731</v>
      </c>
      <c r="I4662" s="11">
        <f t="shared" si="2470"/>
        <v>45762</v>
      </c>
      <c r="J4662" s="12">
        <f t="shared" si="2443"/>
        <v>-6.6002153085962245E-3</v>
      </c>
      <c r="K4662" s="11">
        <f t="shared" si="2459"/>
        <v>45824</v>
      </c>
      <c r="L4662" s="11">
        <f t="shared" si="2444"/>
        <v>45824</v>
      </c>
      <c r="M4662" s="1">
        <f t="shared" si="2463"/>
        <v>23</v>
      </c>
      <c r="N4662" s="1">
        <f t="shared" si="2445"/>
        <v>19</v>
      </c>
      <c r="O4662" s="2">
        <f t="shared" si="2446"/>
        <v>0.99454450999999999</v>
      </c>
      <c r="P4662" s="13">
        <f t="shared" si="2471"/>
        <v>0.99339977999999995</v>
      </c>
      <c r="Q4662" s="13">
        <f t="shared" si="2464"/>
        <v>1.4834215753392344</v>
      </c>
      <c r="R4662" s="2">
        <f t="shared" si="2467"/>
        <v>1.4753287799999999</v>
      </c>
      <c r="S4662" s="2">
        <f t="shared" si="2460"/>
        <v>1.5641273600000001</v>
      </c>
      <c r="T4662" s="2">
        <f t="shared" si="2447"/>
        <v>103191.5514677</v>
      </c>
      <c r="U4662" s="2">
        <f t="shared" si="2448"/>
        <v>3937.9840060228344</v>
      </c>
      <c r="V4662" s="2">
        <f t="shared" si="2449"/>
        <v>28041.173225240069</v>
      </c>
      <c r="W4662" s="2">
        <f t="shared" si="2450"/>
        <v>97953.037687972901</v>
      </c>
      <c r="X4662" s="17">
        <f t="shared" si="2451"/>
        <v>0</v>
      </c>
      <c r="Y4662" s="2">
        <f t="shared" si="2452"/>
        <v>0</v>
      </c>
      <c r="Z4662" s="72">
        <f t="shared" si="2453"/>
        <v>0</v>
      </c>
      <c r="AA4662" s="2">
        <f t="shared" si="2472"/>
        <v>0</v>
      </c>
      <c r="AB4662" s="12">
        <f t="shared" si="2461"/>
        <v>4.6600000000000003E-2</v>
      </c>
      <c r="AC4662" s="17">
        <f t="shared" si="2454"/>
        <v>19</v>
      </c>
      <c r="AD4662" s="17">
        <v>252</v>
      </c>
      <c r="AE4662" s="13">
        <f t="shared" si="2465"/>
        <v>1.003439988</v>
      </c>
      <c r="AF4662" s="2">
        <f t="shared" si="2473"/>
        <v>354.97769875</v>
      </c>
      <c r="AG4662" s="2">
        <f t="shared" si="2455"/>
        <v>336.95727420999998</v>
      </c>
      <c r="AH4662" s="3">
        <f t="shared" si="2456"/>
        <v>0</v>
      </c>
      <c r="AI4662" s="4" t="str">
        <f t="shared" si="2466"/>
        <v>A+J=</v>
      </c>
      <c r="AJ4662" s="11">
        <f t="shared" si="2462"/>
        <v>45824</v>
      </c>
      <c r="AQ4662" s="53"/>
      <c r="AR4662" s="53"/>
    </row>
    <row r="4663" spans="1:44" x14ac:dyDescent="0.2">
      <c r="A4663" s="158">
        <f t="shared" si="2457"/>
        <v>45819</v>
      </c>
      <c r="B4663" s="2">
        <f t="shared" si="2441"/>
        <v>98282.615350060209</v>
      </c>
      <c r="C4663" s="2">
        <f t="shared" si="2458"/>
        <v>65973.880456710001</v>
      </c>
      <c r="D4663" s="2">
        <f>SUM(Y4663:Y$4727)</f>
        <v>6980.6648024000006</v>
      </c>
      <c r="E4663" s="73">
        <f t="shared" si="2442"/>
        <v>58993.215654309999</v>
      </c>
      <c r="F4663" s="88">
        <f t="shared" si="2468"/>
        <v>6455.85</v>
      </c>
      <c r="G4663" s="3">
        <f>IF(AND(N4663=1,N4662&gt;1),VLOOKUP(A4662,[1]Plan1!$BK$81:$BM$259,3),G4662)</f>
        <v>6413.24</v>
      </c>
      <c r="H4663" s="11">
        <f t="shared" si="2469"/>
        <v>45731</v>
      </c>
      <c r="I4663" s="11">
        <f t="shared" si="2470"/>
        <v>45762</v>
      </c>
      <c r="J4663" s="12">
        <f t="shared" si="2443"/>
        <v>-6.6002153085962245E-3</v>
      </c>
      <c r="K4663" s="11">
        <f t="shared" si="2459"/>
        <v>45824</v>
      </c>
      <c r="L4663" s="11">
        <f t="shared" si="2444"/>
        <v>45824</v>
      </c>
      <c r="M4663" s="1">
        <f t="shared" si="2463"/>
        <v>23</v>
      </c>
      <c r="N4663" s="1">
        <f t="shared" si="2445"/>
        <v>20</v>
      </c>
      <c r="O4663" s="2">
        <f t="shared" si="2446"/>
        <v>0.99425819999999998</v>
      </c>
      <c r="P4663" s="13">
        <f t="shared" si="2471"/>
        <v>0.99339977999999995</v>
      </c>
      <c r="Q4663" s="13">
        <f t="shared" si="2464"/>
        <v>1.4834215753392344</v>
      </c>
      <c r="R4663" s="2">
        <f t="shared" si="2467"/>
        <v>1.4749040600000001</v>
      </c>
      <c r="S4663" s="2">
        <f t="shared" si="2460"/>
        <v>1.5641273600000001</v>
      </c>
      <c r="T4663" s="2">
        <f t="shared" si="2447"/>
        <v>103191.5514677</v>
      </c>
      <c r="U4663" s="2">
        <f t="shared" si="2448"/>
        <v>3937.9840060228344</v>
      </c>
      <c r="V4663" s="2">
        <f t="shared" si="2449"/>
        <v>28016.117626687381</v>
      </c>
      <c r="W4663" s="2">
        <f t="shared" si="2450"/>
        <v>97927.982089420213</v>
      </c>
      <c r="X4663" s="17">
        <f t="shared" si="2451"/>
        <v>0</v>
      </c>
      <c r="Y4663" s="2">
        <f t="shared" si="2452"/>
        <v>0</v>
      </c>
      <c r="Z4663" s="72">
        <f t="shared" si="2453"/>
        <v>0</v>
      </c>
      <c r="AA4663" s="2">
        <f t="shared" si="2472"/>
        <v>0</v>
      </c>
      <c r="AB4663" s="12">
        <f t="shared" si="2461"/>
        <v>4.6600000000000003E-2</v>
      </c>
      <c r="AC4663" s="17">
        <f t="shared" si="2454"/>
        <v>20</v>
      </c>
      <c r="AD4663" s="17">
        <v>252</v>
      </c>
      <c r="AE4663" s="13">
        <f t="shared" si="2465"/>
        <v>1.0036213679999999</v>
      </c>
      <c r="AF4663" s="2">
        <f t="shared" si="2473"/>
        <v>373.69458235000002</v>
      </c>
      <c r="AG4663" s="2">
        <f t="shared" si="2455"/>
        <v>354.63326064</v>
      </c>
      <c r="AH4663" s="3">
        <f t="shared" si="2456"/>
        <v>0</v>
      </c>
      <c r="AI4663" s="4" t="str">
        <f t="shared" si="2466"/>
        <v>A+J=</v>
      </c>
      <c r="AJ4663" s="11">
        <f t="shared" si="2462"/>
        <v>45824</v>
      </c>
      <c r="AQ4663" s="53"/>
      <c r="AR4663" s="53"/>
    </row>
    <row r="4664" spans="1:44" x14ac:dyDescent="0.2">
      <c r="A4664" s="158">
        <f t="shared" si="2457"/>
        <v>45820</v>
      </c>
      <c r="B4664" s="2">
        <f t="shared" si="2441"/>
        <v>98275.238072117703</v>
      </c>
      <c r="C4664" s="2">
        <f t="shared" si="2458"/>
        <v>65973.880456710001</v>
      </c>
      <c r="D4664" s="2">
        <f>SUM(Y4664:Y$4727)</f>
        <v>6980.6648024000006</v>
      </c>
      <c r="E4664" s="73">
        <f t="shared" si="2442"/>
        <v>58993.215654309999</v>
      </c>
      <c r="F4664" s="88">
        <f t="shared" si="2468"/>
        <v>6455.85</v>
      </c>
      <c r="G4664" s="3">
        <f>IF(AND(N4664=1,N4663&gt;1),VLOOKUP(A4663,[1]Plan1!$BK$81:$BM$259,3),G4663)</f>
        <v>6413.24</v>
      </c>
      <c r="H4664" s="11">
        <f t="shared" si="2469"/>
        <v>45731</v>
      </c>
      <c r="I4664" s="11">
        <f t="shared" si="2470"/>
        <v>45762</v>
      </c>
      <c r="J4664" s="12">
        <f t="shared" si="2443"/>
        <v>-6.6002153085962245E-3</v>
      </c>
      <c r="K4664" s="11">
        <f t="shared" si="2459"/>
        <v>45824</v>
      </c>
      <c r="L4664" s="11">
        <f t="shared" si="2444"/>
        <v>45824</v>
      </c>
      <c r="M4664" s="1">
        <f t="shared" si="2463"/>
        <v>23</v>
      </c>
      <c r="N4664" s="1">
        <f t="shared" si="2445"/>
        <v>21</v>
      </c>
      <c r="O4664" s="2">
        <f t="shared" si="2446"/>
        <v>0.99397197999999998</v>
      </c>
      <c r="P4664" s="13">
        <f t="shared" si="2471"/>
        <v>0.99339977999999995</v>
      </c>
      <c r="Q4664" s="13">
        <f t="shared" si="2464"/>
        <v>1.4834215753392344</v>
      </c>
      <c r="R4664" s="2">
        <f t="shared" si="2467"/>
        <v>1.4744794800000001</v>
      </c>
      <c r="S4664" s="2">
        <f t="shared" si="2460"/>
        <v>1.5641273600000001</v>
      </c>
      <c r="T4664" s="2">
        <f t="shared" si="2447"/>
        <v>103191.5514677</v>
      </c>
      <c r="U4664" s="2">
        <f t="shared" si="2448"/>
        <v>3937.9840060228344</v>
      </c>
      <c r="V4664" s="2">
        <f t="shared" si="2449"/>
        <v>27991.070287184873</v>
      </c>
      <c r="W4664" s="2">
        <f t="shared" si="2450"/>
        <v>97902.934749917709</v>
      </c>
      <c r="X4664" s="17">
        <f t="shared" si="2451"/>
        <v>0</v>
      </c>
      <c r="Y4664" s="2">
        <f t="shared" si="2452"/>
        <v>0</v>
      </c>
      <c r="Z4664" s="72">
        <f t="shared" si="2453"/>
        <v>0</v>
      </c>
      <c r="AA4664" s="2">
        <f t="shared" si="2472"/>
        <v>0</v>
      </c>
      <c r="AB4664" s="12">
        <f t="shared" si="2461"/>
        <v>4.6600000000000003E-2</v>
      </c>
      <c r="AC4664" s="17">
        <f t="shared" si="2454"/>
        <v>21</v>
      </c>
      <c r="AD4664" s="17">
        <v>252</v>
      </c>
      <c r="AE4664" s="13">
        <f t="shared" si="2465"/>
        <v>1.00380278</v>
      </c>
      <c r="AF4664" s="2">
        <f t="shared" si="2473"/>
        <v>392.41476809</v>
      </c>
      <c r="AG4664" s="2">
        <f t="shared" si="2455"/>
        <v>372.30332220000003</v>
      </c>
      <c r="AH4664" s="3">
        <f t="shared" si="2456"/>
        <v>0</v>
      </c>
      <c r="AI4664" s="4" t="str">
        <f t="shared" si="2466"/>
        <v>A+J=</v>
      </c>
      <c r="AJ4664" s="11">
        <f t="shared" si="2462"/>
        <v>45824</v>
      </c>
      <c r="AQ4664" s="53"/>
      <c r="AR4664" s="53"/>
    </row>
    <row r="4665" spans="1:44" x14ac:dyDescent="0.2">
      <c r="A4665" s="158">
        <f t="shared" si="2457"/>
        <v>45821</v>
      </c>
      <c r="B4665" s="2">
        <f t="shared" si="2441"/>
        <v>98267.861451488905</v>
      </c>
      <c r="C4665" s="2">
        <f t="shared" si="2458"/>
        <v>65973.880456710001</v>
      </c>
      <c r="D4665" s="2">
        <f>SUM(Y4665:Y$4727)</f>
        <v>6980.6648024000006</v>
      </c>
      <c r="E4665" s="73">
        <f t="shared" si="2442"/>
        <v>58993.215654309999</v>
      </c>
      <c r="F4665" s="88">
        <f t="shared" si="2468"/>
        <v>6455.85</v>
      </c>
      <c r="G4665" s="3">
        <f>IF(AND(N4665=1,N4664&gt;1),VLOOKUP(A4664,[1]Plan1!$BK$81:$BM$259,3),G4664)</f>
        <v>6413.24</v>
      </c>
      <c r="H4665" s="11">
        <f t="shared" si="2469"/>
        <v>45731</v>
      </c>
      <c r="I4665" s="11">
        <f t="shared" si="2470"/>
        <v>45762</v>
      </c>
      <c r="J4665" s="12">
        <f t="shared" si="2443"/>
        <v>-6.6002153085962245E-3</v>
      </c>
      <c r="K4665" s="11">
        <f t="shared" si="2459"/>
        <v>45824</v>
      </c>
      <c r="L4665" s="11">
        <f t="shared" si="2444"/>
        <v>45824</v>
      </c>
      <c r="M4665" s="1">
        <f t="shared" si="2463"/>
        <v>23</v>
      </c>
      <c r="N4665" s="1">
        <f t="shared" si="2445"/>
        <v>22</v>
      </c>
      <c r="O4665" s="2">
        <f t="shared" si="2446"/>
        <v>0.99368584000000004</v>
      </c>
      <c r="P4665" s="13">
        <f t="shared" si="2471"/>
        <v>0.99339977999999995</v>
      </c>
      <c r="Q4665" s="13">
        <f t="shared" si="2464"/>
        <v>1.4834215753392344</v>
      </c>
      <c r="R4665" s="2">
        <f t="shared" si="2467"/>
        <v>1.4740550100000001</v>
      </c>
      <c r="S4665" s="2">
        <f t="shared" si="2460"/>
        <v>1.5641273600000001</v>
      </c>
      <c r="T4665" s="2">
        <f t="shared" si="2447"/>
        <v>103191.5514677</v>
      </c>
      <c r="U4665" s="2">
        <f t="shared" si="2448"/>
        <v>3937.9840060228344</v>
      </c>
      <c r="V4665" s="2">
        <f t="shared" si="2449"/>
        <v>27966.029436936085</v>
      </c>
      <c r="W4665" s="2">
        <f t="shared" si="2450"/>
        <v>97877.89389966891</v>
      </c>
      <c r="X4665" s="17">
        <f t="shared" si="2451"/>
        <v>0</v>
      </c>
      <c r="Y4665" s="2">
        <f t="shared" si="2452"/>
        <v>0</v>
      </c>
      <c r="Z4665" s="72">
        <f t="shared" si="2453"/>
        <v>0</v>
      </c>
      <c r="AA4665" s="2">
        <f t="shared" si="2472"/>
        <v>0</v>
      </c>
      <c r="AB4665" s="12">
        <f t="shared" si="2461"/>
        <v>4.6600000000000003E-2</v>
      </c>
      <c r="AC4665" s="17">
        <f t="shared" si="2454"/>
        <v>22</v>
      </c>
      <c r="AD4665" s="17">
        <v>252</v>
      </c>
      <c r="AE4665" s="13">
        <f t="shared" si="2465"/>
        <v>1.003984225</v>
      </c>
      <c r="AF4665" s="2">
        <f t="shared" si="2473"/>
        <v>411.13835913999998</v>
      </c>
      <c r="AG4665" s="2">
        <f t="shared" si="2455"/>
        <v>389.96755181999998</v>
      </c>
      <c r="AH4665" s="3">
        <f t="shared" si="2456"/>
        <v>0</v>
      </c>
      <c r="AI4665" s="4" t="str">
        <f t="shared" si="2466"/>
        <v>A+J=</v>
      </c>
      <c r="AJ4665" s="11">
        <f t="shared" si="2462"/>
        <v>45824</v>
      </c>
      <c r="AQ4665" s="53"/>
      <c r="AR4665" s="53"/>
    </row>
    <row r="4666" spans="1:44" x14ac:dyDescent="0.2">
      <c r="A4666" s="158">
        <f t="shared" si="2457"/>
        <v>45822</v>
      </c>
      <c r="B4666" s="2">
        <f t="shared" si="2441"/>
        <v>98260.486081595998</v>
      </c>
      <c r="C4666" s="2">
        <f t="shared" si="2458"/>
        <v>65973.880456710001</v>
      </c>
      <c r="D4666" s="2">
        <f>SUM(Y4666:Y$4727)</f>
        <v>6980.6648024000006</v>
      </c>
      <c r="E4666" s="73">
        <f t="shared" si="2442"/>
        <v>58993.215654309999</v>
      </c>
      <c r="F4666" s="88">
        <f t="shared" si="2468"/>
        <v>6455.85</v>
      </c>
      <c r="G4666" s="3">
        <f>IF(AND(N4666=1,N4665&gt;1),VLOOKUP(A4665,[1]Plan1!$BK$81:$BM$259,3),G4665)</f>
        <v>6413.24</v>
      </c>
      <c r="H4666" s="11">
        <f t="shared" si="2469"/>
        <v>45731</v>
      </c>
      <c r="I4666" s="11">
        <f t="shared" si="2470"/>
        <v>45762</v>
      </c>
      <c r="J4666" s="12">
        <f t="shared" si="2443"/>
        <v>-6.6002153085962245E-3</v>
      </c>
      <c r="K4666" s="11">
        <f t="shared" si="2459"/>
        <v>45852</v>
      </c>
      <c r="L4666" s="11">
        <f t="shared" si="2444"/>
        <v>45824</v>
      </c>
      <c r="M4666" s="1">
        <f t="shared" si="2463"/>
        <v>23</v>
      </c>
      <c r="N4666" s="1">
        <f t="shared" si="2445"/>
        <v>23</v>
      </c>
      <c r="O4666" s="2">
        <f t="shared" si="2446"/>
        <v>0.99339977999999995</v>
      </c>
      <c r="P4666" s="13">
        <f t="shared" si="2471"/>
        <v>0.99339977999999995</v>
      </c>
      <c r="Q4666" s="13">
        <f t="shared" si="2464"/>
        <v>1.4834215753392344</v>
      </c>
      <c r="R4666" s="2">
        <f t="shared" si="2467"/>
        <v>1.47363066</v>
      </c>
      <c r="S4666" s="2">
        <f t="shared" si="2460"/>
        <v>1.5641273600000001</v>
      </c>
      <c r="T4666" s="2">
        <f t="shared" si="2447"/>
        <v>103191.5514677</v>
      </c>
      <c r="U4666" s="2">
        <f t="shared" si="2448"/>
        <v>3937.9840060228344</v>
      </c>
      <c r="V4666" s="2">
        <f t="shared" si="2449"/>
        <v>27940.995665873175</v>
      </c>
      <c r="W4666" s="2">
        <f t="shared" si="2450"/>
        <v>97852.860128606</v>
      </c>
      <c r="X4666" s="17">
        <f t="shared" si="2451"/>
        <v>0</v>
      </c>
      <c r="Y4666" s="2">
        <f t="shared" si="2452"/>
        <v>0</v>
      </c>
      <c r="Z4666" s="72">
        <f t="shared" si="2453"/>
        <v>0</v>
      </c>
      <c r="AA4666" s="2">
        <f t="shared" si="2472"/>
        <v>0</v>
      </c>
      <c r="AB4666" s="12">
        <f t="shared" si="2461"/>
        <v>4.6600000000000003E-2</v>
      </c>
      <c r="AC4666" s="17">
        <f t="shared" si="2454"/>
        <v>23</v>
      </c>
      <c r="AD4666" s="17">
        <v>252</v>
      </c>
      <c r="AE4666" s="13">
        <f t="shared" si="2465"/>
        <v>1.004165703</v>
      </c>
      <c r="AF4666" s="2">
        <f t="shared" si="2473"/>
        <v>429.86535551999998</v>
      </c>
      <c r="AG4666" s="2">
        <f t="shared" si="2455"/>
        <v>407.62595298999997</v>
      </c>
      <c r="AH4666" s="3">
        <f t="shared" si="2456"/>
        <v>0</v>
      </c>
      <c r="AI4666" s="4" t="str">
        <f t="shared" si="2466"/>
        <v>A+J=</v>
      </c>
      <c r="AJ4666" s="11">
        <f t="shared" si="2462"/>
        <v>45824</v>
      </c>
      <c r="AQ4666" s="53"/>
      <c r="AR4666" s="53"/>
    </row>
    <row r="4667" spans="1:44" x14ac:dyDescent="0.2">
      <c r="A4667" s="158">
        <f t="shared" si="2457"/>
        <v>45823</v>
      </c>
      <c r="B4667" s="2">
        <f t="shared" si="2441"/>
        <v>98260.486081595998</v>
      </c>
      <c r="C4667" s="2">
        <f t="shared" si="2458"/>
        <v>65973.880456710001</v>
      </c>
      <c r="D4667" s="2">
        <f>SUM(Y4667:Y$4727)</f>
        <v>6980.6648024000006</v>
      </c>
      <c r="E4667" s="73">
        <f t="shared" si="2442"/>
        <v>58993.215654309999</v>
      </c>
      <c r="F4667" s="88">
        <f t="shared" si="2468"/>
        <v>6455.85</v>
      </c>
      <c r="G4667" s="3">
        <f>IF(AND(N4667=1,N4666&gt;1),VLOOKUP(A4666,[1]Plan1!$BK$81:$BM$259,3),G4666)</f>
        <v>6413.24</v>
      </c>
      <c r="H4667" s="11">
        <f t="shared" si="2469"/>
        <v>45731</v>
      </c>
      <c r="I4667" s="11">
        <f t="shared" si="2470"/>
        <v>45762</v>
      </c>
      <c r="J4667" s="12">
        <f t="shared" si="2443"/>
        <v>-6.6002153085962245E-3</v>
      </c>
      <c r="K4667" s="11">
        <f t="shared" si="2459"/>
        <v>45852</v>
      </c>
      <c r="L4667" s="11">
        <f t="shared" si="2444"/>
        <v>45824</v>
      </c>
      <c r="M4667" s="1">
        <f t="shared" si="2463"/>
        <v>23</v>
      </c>
      <c r="N4667" s="1">
        <f t="shared" si="2445"/>
        <v>23</v>
      </c>
      <c r="O4667" s="2">
        <f t="shared" si="2446"/>
        <v>0.99339977999999995</v>
      </c>
      <c r="P4667" s="13">
        <f t="shared" si="2471"/>
        <v>0.99339977999999995</v>
      </c>
      <c r="Q4667" s="13">
        <f t="shared" si="2464"/>
        <v>1.4834215753392344</v>
      </c>
      <c r="R4667" s="2">
        <f t="shared" si="2467"/>
        <v>1.47363066</v>
      </c>
      <c r="S4667" s="2">
        <f t="shared" si="2460"/>
        <v>1.5641273600000001</v>
      </c>
      <c r="T4667" s="2">
        <f t="shared" si="2447"/>
        <v>103191.5514677</v>
      </c>
      <c r="U4667" s="2">
        <f t="shared" si="2448"/>
        <v>3937.9840060228344</v>
      </c>
      <c r="V4667" s="2">
        <f t="shared" si="2449"/>
        <v>27940.995665873175</v>
      </c>
      <c r="W4667" s="2">
        <f t="shared" si="2450"/>
        <v>97852.860128606</v>
      </c>
      <c r="X4667" s="17">
        <f t="shared" si="2451"/>
        <v>0</v>
      </c>
      <c r="Y4667" s="2">
        <f t="shared" si="2452"/>
        <v>0</v>
      </c>
      <c r="Z4667" s="72">
        <f t="shared" si="2453"/>
        <v>0</v>
      </c>
      <c r="AA4667" s="2">
        <f t="shared" si="2472"/>
        <v>0</v>
      </c>
      <c r="AB4667" s="12">
        <f t="shared" si="2461"/>
        <v>4.6600000000000003E-2</v>
      </c>
      <c r="AC4667" s="17">
        <f t="shared" si="2454"/>
        <v>23</v>
      </c>
      <c r="AD4667" s="17">
        <v>252</v>
      </c>
      <c r="AE4667" s="13">
        <f t="shared" si="2465"/>
        <v>1.004165703</v>
      </c>
      <c r="AF4667" s="2">
        <f t="shared" si="2473"/>
        <v>429.86535551999998</v>
      </c>
      <c r="AG4667" s="2">
        <f t="shared" si="2455"/>
        <v>407.62595298999997</v>
      </c>
      <c r="AH4667" s="3">
        <f t="shared" si="2456"/>
        <v>0</v>
      </c>
      <c r="AI4667" s="4" t="str">
        <f t="shared" si="2466"/>
        <v>A+J=</v>
      </c>
      <c r="AJ4667" s="11">
        <f t="shared" si="2462"/>
        <v>45824</v>
      </c>
      <c r="AQ4667" s="53"/>
      <c r="AR4667" s="53"/>
    </row>
    <row r="4668" spans="1:44" x14ac:dyDescent="0.2">
      <c r="A4668" s="158">
        <f t="shared" si="2457"/>
        <v>45824</v>
      </c>
      <c r="B4668" s="2">
        <f t="shared" si="2441"/>
        <v>98260.486081595998</v>
      </c>
      <c r="C4668" s="2">
        <f t="shared" si="2458"/>
        <v>65973.880456710001</v>
      </c>
      <c r="D4668" s="2">
        <f>SUM(Y4668:Y$4727)</f>
        <v>6980.6648024000006</v>
      </c>
      <c r="E4668" s="73">
        <f t="shared" si="2442"/>
        <v>58993.215654309999</v>
      </c>
      <c r="F4668" s="88">
        <f t="shared" si="2468"/>
        <v>6455.85</v>
      </c>
      <c r="G4668" s="3">
        <f>IF(AND(N4668=1,N4667&gt;1),VLOOKUP(A4667,[1]Plan1!$BK$81:$BM$259,3),G4667)</f>
        <v>6413.24</v>
      </c>
      <c r="H4668" s="11">
        <f t="shared" si="2469"/>
        <v>45731</v>
      </c>
      <c r="I4668" s="11">
        <f t="shared" si="2470"/>
        <v>45762</v>
      </c>
      <c r="J4668" s="12">
        <f t="shared" si="2443"/>
        <v>-6.6002153085962245E-3</v>
      </c>
      <c r="K4668" s="11">
        <f t="shared" si="2459"/>
        <v>45852</v>
      </c>
      <c r="L4668" s="11">
        <f t="shared" si="2444"/>
        <v>45824</v>
      </c>
      <c r="M4668" s="1">
        <f t="shared" si="2463"/>
        <v>23</v>
      </c>
      <c r="N4668" s="1">
        <f t="shared" si="2445"/>
        <v>23</v>
      </c>
      <c r="O4668" s="2">
        <f t="shared" si="2446"/>
        <v>0.99339977999999995</v>
      </c>
      <c r="P4668" s="13">
        <f t="shared" si="2471"/>
        <v>0.99339977999999995</v>
      </c>
      <c r="Q4668" s="13">
        <f t="shared" si="2464"/>
        <v>1.4834215753392344</v>
      </c>
      <c r="R4668" s="2">
        <f t="shared" si="2467"/>
        <v>1.47363066</v>
      </c>
      <c r="S4668" s="2">
        <f t="shared" si="2460"/>
        <v>1.5641273600000001</v>
      </c>
      <c r="T4668" s="2">
        <f t="shared" si="2447"/>
        <v>103191.5514677</v>
      </c>
      <c r="U4668" s="2">
        <f t="shared" si="2448"/>
        <v>3937.9840060228344</v>
      </c>
      <c r="V4668" s="2">
        <f t="shared" si="2449"/>
        <v>27940.995665873175</v>
      </c>
      <c r="W4668" s="2">
        <f t="shared" si="2450"/>
        <v>97852.860128606</v>
      </c>
      <c r="X4668" s="17">
        <f t="shared" si="2451"/>
        <v>153</v>
      </c>
      <c r="Y4668" s="2">
        <f t="shared" si="2452"/>
        <v>2301.81945279</v>
      </c>
      <c r="Z4668" s="72">
        <f t="shared" si="2453"/>
        <v>3.4889860000000002E-2</v>
      </c>
      <c r="AA4668" s="2">
        <f t="shared" si="2472"/>
        <v>3600.3387838899998</v>
      </c>
      <c r="AB4668" s="12">
        <f t="shared" si="2461"/>
        <v>4.6600000000000003E-2</v>
      </c>
      <c r="AC4668" s="17">
        <f t="shared" si="2454"/>
        <v>23</v>
      </c>
      <c r="AD4668" s="17">
        <v>252</v>
      </c>
      <c r="AE4668" s="13">
        <f t="shared" si="2465"/>
        <v>1.004165703</v>
      </c>
      <c r="AF4668" s="2">
        <f t="shared" si="2473"/>
        <v>429.86535551999998</v>
      </c>
      <c r="AG4668" s="2">
        <f t="shared" si="2455"/>
        <v>407.62595298999997</v>
      </c>
      <c r="AH4668" s="3">
        <f t="shared" si="2456"/>
        <v>4030.2041394099997</v>
      </c>
      <c r="AI4668" s="4" t="str">
        <f t="shared" si="2466"/>
        <v>A+J=</v>
      </c>
      <c r="AJ4668" s="11">
        <f t="shared" si="2462"/>
        <v>45824</v>
      </c>
      <c r="AQ4668" s="53"/>
      <c r="AR4668" s="53"/>
    </row>
    <row r="4669" spans="1:44" x14ac:dyDescent="0.2">
      <c r="A4669" s="158">
        <f t="shared" si="2457"/>
        <v>45825</v>
      </c>
      <c r="B4669" s="2">
        <f t="shared" si="2441"/>
        <v>94239.257979902002</v>
      </c>
      <c r="C4669" s="2">
        <f t="shared" si="2458"/>
        <v>63672.061003919996</v>
      </c>
      <c r="D4669" s="2">
        <f>SUM(Y4669:Y$4727)</f>
        <v>4678.8453496100001</v>
      </c>
      <c r="E4669" s="73">
        <f t="shared" si="2442"/>
        <v>58993.215654309999</v>
      </c>
      <c r="F4669" s="88">
        <f t="shared" si="2468"/>
        <v>6455.85</v>
      </c>
      <c r="G4669" s="3">
        <f>IF(AND(N4669=1,N4668&gt;1),VLOOKUP(A4668,[1]Plan1!$BK$81:$BM$259,3),G4668)</f>
        <v>6413.24</v>
      </c>
      <c r="H4669" s="11">
        <f t="shared" si="2469"/>
        <v>45764</v>
      </c>
      <c r="I4669" s="11">
        <f t="shared" si="2470"/>
        <v>45794</v>
      </c>
      <c r="J4669" s="12">
        <f t="shared" si="2443"/>
        <v>-6.6002153085962245E-3</v>
      </c>
      <c r="K4669" s="11">
        <f t="shared" si="2459"/>
        <v>45852</v>
      </c>
      <c r="L4669" s="11">
        <f t="shared" si="2444"/>
        <v>45852</v>
      </c>
      <c r="M4669" s="1">
        <f t="shared" si="2463"/>
        <v>19</v>
      </c>
      <c r="N4669" s="1">
        <f t="shared" si="2445"/>
        <v>1</v>
      </c>
      <c r="O4669" s="2">
        <f t="shared" si="2446"/>
        <v>0.99965152000000002</v>
      </c>
      <c r="P4669" s="13">
        <f t="shared" si="2471"/>
        <v>0.99339977999999995</v>
      </c>
      <c r="Q4669" s="13">
        <f t="shared" si="2464"/>
        <v>1.4736306665892487</v>
      </c>
      <c r="R4669" s="2">
        <f t="shared" si="2467"/>
        <v>1.4731171300000001</v>
      </c>
      <c r="S4669" s="2">
        <f t="shared" si="2460"/>
        <v>1.5641273600000001</v>
      </c>
      <c r="T4669" s="2">
        <f t="shared" si="2447"/>
        <v>99591.212683820006</v>
      </c>
      <c r="U4669" s="2">
        <f t="shared" si="2448"/>
        <v>2639.4646749237668</v>
      </c>
      <c r="V4669" s="2">
        <f t="shared" si="2449"/>
        <v>27910.700879838227</v>
      </c>
      <c r="W4669" s="2">
        <f t="shared" si="2450"/>
        <v>94222.226558681999</v>
      </c>
      <c r="X4669" s="17">
        <f t="shared" si="2451"/>
        <v>0</v>
      </c>
      <c r="Y4669" s="2">
        <f t="shared" si="2452"/>
        <v>0</v>
      </c>
      <c r="Z4669" s="72">
        <f t="shared" si="2453"/>
        <v>0</v>
      </c>
      <c r="AA4669" s="2">
        <f t="shared" si="2472"/>
        <v>0</v>
      </c>
      <c r="AB4669" s="12">
        <f t="shared" si="2461"/>
        <v>4.6600000000000003E-2</v>
      </c>
      <c r="AC4669" s="17">
        <f t="shared" si="2454"/>
        <v>1</v>
      </c>
      <c r="AD4669" s="17">
        <v>252</v>
      </c>
      <c r="AE4669" s="13">
        <f t="shared" si="2465"/>
        <v>1.0001807579999999</v>
      </c>
      <c r="AF4669" s="2">
        <f t="shared" si="2473"/>
        <v>18.001908419999999</v>
      </c>
      <c r="AG4669" s="2">
        <f t="shared" si="2455"/>
        <v>17.031421219999999</v>
      </c>
      <c r="AH4669" s="3">
        <f t="shared" si="2456"/>
        <v>0</v>
      </c>
      <c r="AI4669" s="4" t="str">
        <f t="shared" si="2466"/>
        <v>A+J=</v>
      </c>
      <c r="AJ4669" s="11">
        <f t="shared" si="2462"/>
        <v>45852</v>
      </c>
      <c r="AQ4669" s="53"/>
      <c r="AR4669" s="53"/>
    </row>
    <row r="4670" spans="1:44" x14ac:dyDescent="0.2">
      <c r="A4670" s="158">
        <f t="shared" si="2457"/>
        <v>45826</v>
      </c>
      <c r="B4670" s="2">
        <f t="shared" si="2441"/>
        <v>94225.999070242309</v>
      </c>
      <c r="C4670" s="2">
        <f t="shared" si="2458"/>
        <v>63672.061003919996</v>
      </c>
      <c r="D4670" s="2">
        <f>SUM(Y4670:Y$4727)</f>
        <v>4678.8453496100001</v>
      </c>
      <c r="E4670" s="73">
        <f t="shared" si="2442"/>
        <v>58993.215654309999</v>
      </c>
      <c r="F4670" s="88">
        <f t="shared" si="2468"/>
        <v>6455.85</v>
      </c>
      <c r="G4670" s="3">
        <f>IF(AND(N4670=1,N4669&gt;1),VLOOKUP(A4669,[1]Plan1!$BK$81:$BM$259,3),G4669)</f>
        <v>6413.24</v>
      </c>
      <c r="H4670" s="11">
        <f t="shared" si="2469"/>
        <v>45764</v>
      </c>
      <c r="I4670" s="11">
        <f t="shared" si="2470"/>
        <v>45794</v>
      </c>
      <c r="J4670" s="12">
        <f t="shared" si="2443"/>
        <v>-6.6002153085962245E-3</v>
      </c>
      <c r="K4670" s="11">
        <f t="shared" si="2459"/>
        <v>45852</v>
      </c>
      <c r="L4670" s="11">
        <f t="shared" si="2444"/>
        <v>45852</v>
      </c>
      <c r="M4670" s="1">
        <f t="shared" si="2463"/>
        <v>19</v>
      </c>
      <c r="N4670" s="1">
        <f t="shared" si="2445"/>
        <v>2</v>
      </c>
      <c r="O4670" s="2">
        <f t="shared" si="2446"/>
        <v>0.99930317999999996</v>
      </c>
      <c r="P4670" s="13">
        <f t="shared" si="2471"/>
        <v>0.99339977999999995</v>
      </c>
      <c r="Q4670" s="13">
        <f t="shared" si="2464"/>
        <v>1.4736306665892487</v>
      </c>
      <c r="R4670" s="2">
        <f t="shared" si="2467"/>
        <v>1.4726038100000001</v>
      </c>
      <c r="S4670" s="2">
        <f t="shared" si="2460"/>
        <v>1.5641273600000001</v>
      </c>
      <c r="T4670" s="2">
        <f t="shared" si="2447"/>
        <v>99591.212683820006</v>
      </c>
      <c r="U4670" s="2">
        <f t="shared" si="2448"/>
        <v>2639.4646749237668</v>
      </c>
      <c r="V4670" s="2">
        <f t="shared" si="2449"/>
        <v>27880.418482378551</v>
      </c>
      <c r="W4670" s="2">
        <f t="shared" si="2450"/>
        <v>94191.944161222316</v>
      </c>
      <c r="X4670" s="17">
        <f t="shared" si="2451"/>
        <v>0</v>
      </c>
      <c r="Y4670" s="2">
        <f t="shared" si="2452"/>
        <v>0</v>
      </c>
      <c r="Z4670" s="72">
        <f t="shared" si="2453"/>
        <v>0</v>
      </c>
      <c r="AA4670" s="2">
        <f t="shared" si="2472"/>
        <v>0</v>
      </c>
      <c r="AB4670" s="12">
        <f t="shared" si="2461"/>
        <v>4.6600000000000003E-2</v>
      </c>
      <c r="AC4670" s="17">
        <f t="shared" si="2454"/>
        <v>2</v>
      </c>
      <c r="AD4670" s="17">
        <v>252</v>
      </c>
      <c r="AE4670" s="13">
        <f t="shared" si="2465"/>
        <v>1.0003615480000001</v>
      </c>
      <c r="AF4670" s="2">
        <f t="shared" si="2473"/>
        <v>36.007003760000003</v>
      </c>
      <c r="AG4670" s="2">
        <f t="shared" si="2455"/>
        <v>34.054909019999997</v>
      </c>
      <c r="AH4670" s="3">
        <f t="shared" si="2456"/>
        <v>0</v>
      </c>
      <c r="AI4670" s="4" t="str">
        <f t="shared" si="2466"/>
        <v>A+J=</v>
      </c>
      <c r="AJ4670" s="11">
        <f t="shared" si="2462"/>
        <v>45852</v>
      </c>
      <c r="AQ4670" s="53"/>
      <c r="AR4670" s="53"/>
    </row>
    <row r="4671" spans="1:44" x14ac:dyDescent="0.2">
      <c r="A4671" s="158">
        <f t="shared" si="2457"/>
        <v>45827</v>
      </c>
      <c r="B4671" s="2">
        <f t="shared" si="2441"/>
        <v>94212.74117219499</v>
      </c>
      <c r="C4671" s="2">
        <f t="shared" si="2458"/>
        <v>63672.061003919996</v>
      </c>
      <c r="D4671" s="2">
        <f>SUM(Y4671:Y$4727)</f>
        <v>4678.8453496100001</v>
      </c>
      <c r="E4671" s="73">
        <f t="shared" si="2442"/>
        <v>58993.215654309999</v>
      </c>
      <c r="F4671" s="88">
        <f t="shared" si="2468"/>
        <v>6455.85</v>
      </c>
      <c r="G4671" s="3">
        <f>IF(AND(N4671=1,N4670&gt;1),VLOOKUP(A4670,[1]Plan1!$BK$81:$BM$259,3),G4670)</f>
        <v>6413.24</v>
      </c>
      <c r="H4671" s="11">
        <f t="shared" si="2469"/>
        <v>45764</v>
      </c>
      <c r="I4671" s="11">
        <f t="shared" si="2470"/>
        <v>45794</v>
      </c>
      <c r="J4671" s="12">
        <f t="shared" si="2443"/>
        <v>-6.6002153085962245E-3</v>
      </c>
      <c r="K4671" s="11">
        <f t="shared" si="2459"/>
        <v>45852</v>
      </c>
      <c r="L4671" s="11">
        <f t="shared" si="2444"/>
        <v>45852</v>
      </c>
      <c r="M4671" s="1">
        <f t="shared" si="2463"/>
        <v>19</v>
      </c>
      <c r="N4671" s="1">
        <f t="shared" si="2445"/>
        <v>3</v>
      </c>
      <c r="O4671" s="2">
        <f t="shared" si="2446"/>
        <v>0.99895495000000001</v>
      </c>
      <c r="P4671" s="13">
        <f t="shared" si="2471"/>
        <v>0.99339977999999995</v>
      </c>
      <c r="Q4671" s="13">
        <f t="shared" si="2464"/>
        <v>1.4736306665892487</v>
      </c>
      <c r="R4671" s="2">
        <f t="shared" si="2467"/>
        <v>1.47209064</v>
      </c>
      <c r="S4671" s="2">
        <f t="shared" si="2460"/>
        <v>1.5641273600000001</v>
      </c>
      <c r="T4671" s="2">
        <f t="shared" si="2447"/>
        <v>99591.212683820006</v>
      </c>
      <c r="U4671" s="2">
        <f t="shared" si="2448"/>
        <v>2639.4646749237668</v>
      </c>
      <c r="V4671" s="2">
        <f t="shared" si="2449"/>
        <v>27850.144933901225</v>
      </c>
      <c r="W4671" s="2">
        <f t="shared" si="2450"/>
        <v>94161.670612744987</v>
      </c>
      <c r="X4671" s="17">
        <f t="shared" si="2451"/>
        <v>0</v>
      </c>
      <c r="Y4671" s="2">
        <f t="shared" si="2452"/>
        <v>0</v>
      </c>
      <c r="Z4671" s="72">
        <f t="shared" si="2453"/>
        <v>0</v>
      </c>
      <c r="AA4671" s="2">
        <f t="shared" si="2472"/>
        <v>0</v>
      </c>
      <c r="AB4671" s="12">
        <f t="shared" si="2461"/>
        <v>4.6600000000000003E-2</v>
      </c>
      <c r="AC4671" s="17">
        <f t="shared" si="2454"/>
        <v>3</v>
      </c>
      <c r="AD4671" s="17">
        <v>252</v>
      </c>
      <c r="AE4671" s="13">
        <f t="shared" si="2465"/>
        <v>1.0005423710000001</v>
      </c>
      <c r="AF4671" s="2">
        <f t="shared" si="2473"/>
        <v>54.015385610000003</v>
      </c>
      <c r="AG4671" s="2">
        <f t="shared" si="2455"/>
        <v>51.070559449999998</v>
      </c>
      <c r="AH4671" s="3">
        <f t="shared" si="2456"/>
        <v>0</v>
      </c>
      <c r="AI4671" s="4" t="str">
        <f t="shared" si="2466"/>
        <v>A+J=</v>
      </c>
      <c r="AJ4671" s="11">
        <f t="shared" si="2462"/>
        <v>45852</v>
      </c>
      <c r="AQ4671" s="53"/>
      <c r="AR4671" s="53"/>
    </row>
    <row r="4672" spans="1:44" x14ac:dyDescent="0.2">
      <c r="A4672" s="158">
        <f t="shared" si="2457"/>
        <v>45828</v>
      </c>
      <c r="B4672" s="2">
        <f t="shared" si="2441"/>
        <v>94212.74117219499</v>
      </c>
      <c r="C4672" s="2">
        <f t="shared" si="2458"/>
        <v>63672.061003919996</v>
      </c>
      <c r="D4672" s="2">
        <f>SUM(Y4672:Y$4727)</f>
        <v>4678.8453496100001</v>
      </c>
      <c r="E4672" s="73">
        <f t="shared" si="2442"/>
        <v>58993.215654309999</v>
      </c>
      <c r="F4672" s="88">
        <f t="shared" si="2468"/>
        <v>6455.85</v>
      </c>
      <c r="G4672" s="3">
        <f>IF(AND(N4672=1,N4671&gt;1),VLOOKUP(A4671,[1]Plan1!$BK$81:$BM$259,3),G4671)</f>
        <v>6413.24</v>
      </c>
      <c r="H4672" s="11">
        <f t="shared" si="2469"/>
        <v>45764</v>
      </c>
      <c r="I4672" s="11">
        <f t="shared" si="2470"/>
        <v>45794</v>
      </c>
      <c r="J4672" s="12">
        <f t="shared" si="2443"/>
        <v>-6.6002153085962245E-3</v>
      </c>
      <c r="K4672" s="11">
        <f t="shared" si="2459"/>
        <v>45852</v>
      </c>
      <c r="L4672" s="11">
        <f t="shared" si="2444"/>
        <v>45852</v>
      </c>
      <c r="M4672" s="1">
        <f t="shared" si="2463"/>
        <v>19</v>
      </c>
      <c r="N4672" s="1">
        <f t="shared" si="2445"/>
        <v>3</v>
      </c>
      <c r="O4672" s="2">
        <f t="shared" si="2446"/>
        <v>0.99895495000000001</v>
      </c>
      <c r="P4672" s="13">
        <f t="shared" si="2471"/>
        <v>0.99339977999999995</v>
      </c>
      <c r="Q4672" s="13">
        <f t="shared" si="2464"/>
        <v>1.4736306665892487</v>
      </c>
      <c r="R4672" s="2">
        <f t="shared" si="2467"/>
        <v>1.47209064</v>
      </c>
      <c r="S4672" s="2">
        <f t="shared" si="2460"/>
        <v>1.5641273600000001</v>
      </c>
      <c r="T4672" s="2">
        <f t="shared" si="2447"/>
        <v>99591.212683820006</v>
      </c>
      <c r="U4672" s="2">
        <f t="shared" si="2448"/>
        <v>2639.4646749237668</v>
      </c>
      <c r="V4672" s="2">
        <f t="shared" si="2449"/>
        <v>27850.144933901225</v>
      </c>
      <c r="W4672" s="2">
        <f t="shared" si="2450"/>
        <v>94161.670612744987</v>
      </c>
      <c r="X4672" s="17">
        <f t="shared" si="2451"/>
        <v>0</v>
      </c>
      <c r="Y4672" s="2">
        <f t="shared" si="2452"/>
        <v>0</v>
      </c>
      <c r="Z4672" s="72">
        <f t="shared" si="2453"/>
        <v>0</v>
      </c>
      <c r="AA4672" s="2">
        <f t="shared" si="2472"/>
        <v>0</v>
      </c>
      <c r="AB4672" s="12">
        <f t="shared" si="2461"/>
        <v>4.6600000000000003E-2</v>
      </c>
      <c r="AC4672" s="17">
        <f t="shared" si="2454"/>
        <v>3</v>
      </c>
      <c r="AD4672" s="17">
        <v>252</v>
      </c>
      <c r="AE4672" s="13">
        <f t="shared" si="2465"/>
        <v>1.0005423710000001</v>
      </c>
      <c r="AF4672" s="2">
        <f t="shared" si="2473"/>
        <v>54.015385610000003</v>
      </c>
      <c r="AG4672" s="2">
        <f t="shared" si="2455"/>
        <v>51.070559449999998</v>
      </c>
      <c r="AH4672" s="3">
        <f t="shared" si="2456"/>
        <v>0</v>
      </c>
      <c r="AI4672" s="4" t="str">
        <f t="shared" si="2466"/>
        <v>A+J=</v>
      </c>
      <c r="AJ4672" s="11">
        <f t="shared" si="2462"/>
        <v>45852</v>
      </c>
      <c r="AQ4672" s="53"/>
      <c r="AR4672" s="53"/>
    </row>
    <row r="4673" spans="1:44" x14ac:dyDescent="0.2">
      <c r="A4673" s="158">
        <f t="shared" si="2457"/>
        <v>45829</v>
      </c>
      <c r="B4673" s="2">
        <f t="shared" si="2441"/>
        <v>94199.486648988648</v>
      </c>
      <c r="C4673" s="2">
        <f t="shared" si="2458"/>
        <v>63672.061003919996</v>
      </c>
      <c r="D4673" s="2">
        <f>SUM(Y4673:Y$4727)</f>
        <v>4678.8453496100001</v>
      </c>
      <c r="E4673" s="73">
        <f t="shared" si="2442"/>
        <v>58993.215654309999</v>
      </c>
      <c r="F4673" s="88">
        <f t="shared" si="2468"/>
        <v>6455.85</v>
      </c>
      <c r="G4673" s="3">
        <f>IF(AND(N4673=1,N4672&gt;1),VLOOKUP(A4672,[1]Plan1!$BK$81:$BM$259,3),G4672)</f>
        <v>6413.24</v>
      </c>
      <c r="H4673" s="11">
        <f t="shared" si="2469"/>
        <v>45764</v>
      </c>
      <c r="I4673" s="11">
        <f t="shared" si="2470"/>
        <v>45794</v>
      </c>
      <c r="J4673" s="12">
        <f t="shared" si="2443"/>
        <v>-6.6002153085962245E-3</v>
      </c>
      <c r="K4673" s="11">
        <f t="shared" si="2459"/>
        <v>45852</v>
      </c>
      <c r="L4673" s="11">
        <f t="shared" si="2444"/>
        <v>45852</v>
      </c>
      <c r="M4673" s="1">
        <f t="shared" si="2463"/>
        <v>19</v>
      </c>
      <c r="N4673" s="1">
        <f t="shared" si="2445"/>
        <v>4</v>
      </c>
      <c r="O4673" s="2">
        <f t="shared" si="2446"/>
        <v>0.99860684</v>
      </c>
      <c r="P4673" s="13">
        <f t="shared" si="2471"/>
        <v>0.99339977999999995</v>
      </c>
      <c r="Q4673" s="13">
        <f t="shared" si="2464"/>
        <v>1.4736306665892487</v>
      </c>
      <c r="R4673" s="2">
        <f t="shared" si="2467"/>
        <v>1.4715776599999999</v>
      </c>
      <c r="S4673" s="2">
        <f t="shared" si="2460"/>
        <v>1.5641273600000001</v>
      </c>
      <c r="T4673" s="2">
        <f t="shared" si="2447"/>
        <v>99591.212683820006</v>
      </c>
      <c r="U4673" s="2">
        <f t="shared" si="2448"/>
        <v>2639.4646749237668</v>
      </c>
      <c r="V4673" s="2">
        <f t="shared" si="2449"/>
        <v>27819.882594134873</v>
      </c>
      <c r="W4673" s="2">
        <f t="shared" si="2450"/>
        <v>94131.408272978646</v>
      </c>
      <c r="X4673" s="17">
        <f t="shared" si="2451"/>
        <v>0</v>
      </c>
      <c r="Y4673" s="2">
        <f t="shared" si="2452"/>
        <v>0</v>
      </c>
      <c r="Z4673" s="72">
        <f t="shared" si="2453"/>
        <v>0</v>
      </c>
      <c r="AA4673" s="2">
        <f t="shared" si="2472"/>
        <v>0</v>
      </c>
      <c r="AB4673" s="12">
        <f t="shared" si="2461"/>
        <v>4.6600000000000003E-2</v>
      </c>
      <c r="AC4673" s="17">
        <f t="shared" si="2454"/>
        <v>4</v>
      </c>
      <c r="AD4673" s="17">
        <v>252</v>
      </c>
      <c r="AE4673" s="13">
        <f t="shared" si="2465"/>
        <v>1.0007232269999999</v>
      </c>
      <c r="AF4673" s="2">
        <f t="shared" si="2473"/>
        <v>72.027053969999997</v>
      </c>
      <c r="AG4673" s="2">
        <f t="shared" si="2455"/>
        <v>68.078376009999999</v>
      </c>
      <c r="AH4673" s="3">
        <f t="shared" si="2456"/>
        <v>0</v>
      </c>
      <c r="AI4673" s="4" t="str">
        <f t="shared" si="2466"/>
        <v>A+J=</v>
      </c>
      <c r="AJ4673" s="11">
        <f t="shared" si="2462"/>
        <v>45852</v>
      </c>
      <c r="AQ4673" s="53"/>
      <c r="AR4673" s="53"/>
    </row>
    <row r="4674" spans="1:44" x14ac:dyDescent="0.2">
      <c r="A4674" s="158">
        <f t="shared" si="2457"/>
        <v>45830</v>
      </c>
      <c r="B4674" s="2">
        <f t="shared" si="2441"/>
        <v>94199.486648988648</v>
      </c>
      <c r="C4674" s="2">
        <f t="shared" si="2458"/>
        <v>63672.061003919996</v>
      </c>
      <c r="D4674" s="2">
        <f>SUM(Y4674:Y$4727)</f>
        <v>4678.8453496100001</v>
      </c>
      <c r="E4674" s="73">
        <f t="shared" si="2442"/>
        <v>58993.215654309999</v>
      </c>
      <c r="F4674" s="88">
        <f t="shared" si="2468"/>
        <v>6455.85</v>
      </c>
      <c r="G4674" s="3">
        <f>IF(AND(N4674=1,N4673&gt;1),VLOOKUP(A4673,[1]Plan1!$BK$81:$BM$259,3),G4673)</f>
        <v>6413.24</v>
      </c>
      <c r="H4674" s="11">
        <f t="shared" si="2469"/>
        <v>45764</v>
      </c>
      <c r="I4674" s="11">
        <f t="shared" si="2470"/>
        <v>45794</v>
      </c>
      <c r="J4674" s="12">
        <f t="shared" si="2443"/>
        <v>-6.6002153085962245E-3</v>
      </c>
      <c r="K4674" s="11">
        <f t="shared" si="2459"/>
        <v>45852</v>
      </c>
      <c r="L4674" s="11">
        <f t="shared" si="2444"/>
        <v>45852</v>
      </c>
      <c r="M4674" s="1">
        <f t="shared" si="2463"/>
        <v>19</v>
      </c>
      <c r="N4674" s="1">
        <f t="shared" si="2445"/>
        <v>4</v>
      </c>
      <c r="O4674" s="2">
        <f t="shared" si="2446"/>
        <v>0.99860684</v>
      </c>
      <c r="P4674" s="13">
        <f t="shared" si="2471"/>
        <v>0.99339977999999995</v>
      </c>
      <c r="Q4674" s="13">
        <f t="shared" si="2464"/>
        <v>1.4736306665892487</v>
      </c>
      <c r="R4674" s="2">
        <f t="shared" si="2467"/>
        <v>1.4715776599999999</v>
      </c>
      <c r="S4674" s="2">
        <f t="shared" si="2460"/>
        <v>1.5641273600000001</v>
      </c>
      <c r="T4674" s="2">
        <f t="shared" si="2447"/>
        <v>99591.212683820006</v>
      </c>
      <c r="U4674" s="2">
        <f t="shared" si="2448"/>
        <v>2639.4646749237668</v>
      </c>
      <c r="V4674" s="2">
        <f t="shared" si="2449"/>
        <v>27819.882594134873</v>
      </c>
      <c r="W4674" s="2">
        <f t="shared" si="2450"/>
        <v>94131.408272978646</v>
      </c>
      <c r="X4674" s="17">
        <f t="shared" si="2451"/>
        <v>0</v>
      </c>
      <c r="Y4674" s="2">
        <f t="shared" si="2452"/>
        <v>0</v>
      </c>
      <c r="Z4674" s="72">
        <f t="shared" si="2453"/>
        <v>0</v>
      </c>
      <c r="AA4674" s="2">
        <f t="shared" si="2472"/>
        <v>0</v>
      </c>
      <c r="AB4674" s="12">
        <f t="shared" si="2461"/>
        <v>4.6600000000000003E-2</v>
      </c>
      <c r="AC4674" s="17">
        <f t="shared" si="2454"/>
        <v>4</v>
      </c>
      <c r="AD4674" s="17">
        <v>252</v>
      </c>
      <c r="AE4674" s="13">
        <f t="shared" si="2465"/>
        <v>1.0007232269999999</v>
      </c>
      <c r="AF4674" s="2">
        <f t="shared" si="2473"/>
        <v>72.027053969999997</v>
      </c>
      <c r="AG4674" s="2">
        <f t="shared" si="2455"/>
        <v>68.078376009999999</v>
      </c>
      <c r="AH4674" s="3">
        <f t="shared" si="2456"/>
        <v>0</v>
      </c>
      <c r="AI4674" s="4" t="str">
        <f t="shared" si="2466"/>
        <v>A+J=</v>
      </c>
      <c r="AJ4674" s="11">
        <f t="shared" si="2462"/>
        <v>45852</v>
      </c>
      <c r="AQ4674" s="53"/>
      <c r="AR4674" s="53"/>
    </row>
    <row r="4675" spans="1:44" x14ac:dyDescent="0.2">
      <c r="A4675" s="158">
        <f t="shared" si="2457"/>
        <v>45831</v>
      </c>
      <c r="B4675" s="2">
        <f t="shared" si="2441"/>
        <v>94199.486648988648</v>
      </c>
      <c r="C4675" s="2">
        <f t="shared" si="2458"/>
        <v>63672.061003919996</v>
      </c>
      <c r="D4675" s="2">
        <f>SUM(Y4675:Y$4727)</f>
        <v>4678.8453496100001</v>
      </c>
      <c r="E4675" s="73">
        <f t="shared" si="2442"/>
        <v>58993.215654309999</v>
      </c>
      <c r="F4675" s="88">
        <f t="shared" si="2468"/>
        <v>6455.85</v>
      </c>
      <c r="G4675" s="3">
        <f>IF(AND(N4675=1,N4674&gt;1),VLOOKUP(A4674,[1]Plan1!$BK$81:$BM$259,3),G4674)</f>
        <v>6413.24</v>
      </c>
      <c r="H4675" s="11">
        <f t="shared" si="2469"/>
        <v>45764</v>
      </c>
      <c r="I4675" s="11">
        <f t="shared" si="2470"/>
        <v>45794</v>
      </c>
      <c r="J4675" s="12">
        <f t="shared" si="2443"/>
        <v>-6.6002153085962245E-3</v>
      </c>
      <c r="K4675" s="11">
        <f t="shared" si="2459"/>
        <v>45852</v>
      </c>
      <c r="L4675" s="11">
        <f t="shared" si="2444"/>
        <v>45852</v>
      </c>
      <c r="M4675" s="1">
        <f t="shared" si="2463"/>
        <v>19</v>
      </c>
      <c r="N4675" s="1">
        <f t="shared" si="2445"/>
        <v>4</v>
      </c>
      <c r="O4675" s="2">
        <f t="shared" si="2446"/>
        <v>0.99860684</v>
      </c>
      <c r="P4675" s="13">
        <f t="shared" si="2471"/>
        <v>0.99339977999999995</v>
      </c>
      <c r="Q4675" s="13">
        <f t="shared" si="2464"/>
        <v>1.4736306665892487</v>
      </c>
      <c r="R4675" s="2">
        <f t="shared" si="2467"/>
        <v>1.4715776599999999</v>
      </c>
      <c r="S4675" s="2">
        <f t="shared" si="2460"/>
        <v>1.5641273600000001</v>
      </c>
      <c r="T4675" s="2">
        <f t="shared" si="2447"/>
        <v>99591.212683820006</v>
      </c>
      <c r="U4675" s="2">
        <f t="shared" si="2448"/>
        <v>2639.4646749237668</v>
      </c>
      <c r="V4675" s="2">
        <f t="shared" si="2449"/>
        <v>27819.882594134873</v>
      </c>
      <c r="W4675" s="2">
        <f t="shared" si="2450"/>
        <v>94131.408272978646</v>
      </c>
      <c r="X4675" s="17">
        <f t="shared" si="2451"/>
        <v>0</v>
      </c>
      <c r="Y4675" s="2">
        <f t="shared" si="2452"/>
        <v>0</v>
      </c>
      <c r="Z4675" s="72">
        <f t="shared" si="2453"/>
        <v>0</v>
      </c>
      <c r="AA4675" s="2">
        <f t="shared" si="2472"/>
        <v>0</v>
      </c>
      <c r="AB4675" s="12">
        <f t="shared" si="2461"/>
        <v>4.6600000000000003E-2</v>
      </c>
      <c r="AC4675" s="17">
        <f t="shared" si="2454"/>
        <v>4</v>
      </c>
      <c r="AD4675" s="17">
        <v>252</v>
      </c>
      <c r="AE4675" s="13">
        <f t="shared" si="2465"/>
        <v>1.0007232269999999</v>
      </c>
      <c r="AF4675" s="2">
        <f t="shared" si="2473"/>
        <v>72.027053969999997</v>
      </c>
      <c r="AG4675" s="2">
        <f t="shared" si="2455"/>
        <v>68.078376009999999</v>
      </c>
      <c r="AH4675" s="3">
        <f t="shared" si="2456"/>
        <v>0</v>
      </c>
      <c r="AI4675" s="4" t="str">
        <f t="shared" si="2466"/>
        <v>A+J=</v>
      </c>
      <c r="AJ4675" s="11">
        <f t="shared" si="2462"/>
        <v>45852</v>
      </c>
      <c r="AQ4675" s="53"/>
      <c r="AR4675" s="53"/>
    </row>
    <row r="4676" spans="1:44" x14ac:dyDescent="0.2">
      <c r="A4676" s="158">
        <f t="shared" si="2457"/>
        <v>45832</v>
      </c>
      <c r="B4676" s="2">
        <f t="shared" si="2441"/>
        <v>94186.234819141129</v>
      </c>
      <c r="C4676" s="2">
        <f t="shared" si="2458"/>
        <v>63672.061003919996</v>
      </c>
      <c r="D4676" s="2">
        <f>SUM(Y4676:Y$4727)</f>
        <v>4678.8453496100001</v>
      </c>
      <c r="E4676" s="73">
        <f t="shared" si="2442"/>
        <v>58993.215654309999</v>
      </c>
      <c r="F4676" s="88">
        <f t="shared" si="2468"/>
        <v>6455.85</v>
      </c>
      <c r="G4676" s="3">
        <f>IF(AND(N4676=1,N4675&gt;1),VLOOKUP(A4675,[1]Plan1!$BK$81:$BM$259,3),G4675)</f>
        <v>6413.24</v>
      </c>
      <c r="H4676" s="11">
        <f t="shared" si="2469"/>
        <v>45764</v>
      </c>
      <c r="I4676" s="11">
        <f t="shared" si="2470"/>
        <v>45794</v>
      </c>
      <c r="J4676" s="12">
        <f t="shared" si="2443"/>
        <v>-6.6002153085962245E-3</v>
      </c>
      <c r="K4676" s="11">
        <f t="shared" si="2459"/>
        <v>45852</v>
      </c>
      <c r="L4676" s="11">
        <f t="shared" si="2444"/>
        <v>45852</v>
      </c>
      <c r="M4676" s="1">
        <f t="shared" si="2463"/>
        <v>19</v>
      </c>
      <c r="N4676" s="1">
        <f t="shared" si="2445"/>
        <v>5</v>
      </c>
      <c r="O4676" s="2">
        <f t="shared" si="2446"/>
        <v>0.99825885999999997</v>
      </c>
      <c r="P4676" s="13">
        <f t="shared" si="2471"/>
        <v>0.99339977999999995</v>
      </c>
      <c r="Q4676" s="13">
        <f t="shared" si="2464"/>
        <v>1.4736306665892487</v>
      </c>
      <c r="R4676" s="2">
        <f t="shared" si="2467"/>
        <v>1.47106486</v>
      </c>
      <c r="S4676" s="2">
        <f t="shared" si="2460"/>
        <v>1.5641273600000001</v>
      </c>
      <c r="T4676" s="2">
        <f t="shared" si="2447"/>
        <v>99591.212683820006</v>
      </c>
      <c r="U4676" s="2">
        <f t="shared" si="2448"/>
        <v>2639.4646749237668</v>
      </c>
      <c r="V4676" s="2">
        <f t="shared" si="2449"/>
        <v>27789.630873147351</v>
      </c>
      <c r="W4676" s="2">
        <f t="shared" si="2450"/>
        <v>94101.156551991124</v>
      </c>
      <c r="X4676" s="17">
        <f t="shared" si="2451"/>
        <v>0</v>
      </c>
      <c r="Y4676" s="2">
        <f t="shared" si="2452"/>
        <v>0</v>
      </c>
      <c r="Z4676" s="72">
        <f t="shared" si="2453"/>
        <v>0</v>
      </c>
      <c r="AA4676" s="2">
        <f t="shared" si="2472"/>
        <v>0</v>
      </c>
      <c r="AB4676" s="12">
        <f t="shared" si="2461"/>
        <v>4.6600000000000003E-2</v>
      </c>
      <c r="AC4676" s="17">
        <f t="shared" si="2454"/>
        <v>5</v>
      </c>
      <c r="AD4676" s="17">
        <v>252</v>
      </c>
      <c r="AE4676" s="13">
        <f t="shared" si="2465"/>
        <v>1.000904115</v>
      </c>
      <c r="AF4676" s="2">
        <f t="shared" si="2473"/>
        <v>90.041909250000003</v>
      </c>
      <c r="AG4676" s="2">
        <f t="shared" si="2455"/>
        <v>85.078267150000002</v>
      </c>
      <c r="AH4676" s="3">
        <f t="shared" si="2456"/>
        <v>0</v>
      </c>
      <c r="AI4676" s="4" t="str">
        <f t="shared" si="2466"/>
        <v>A+J=</v>
      </c>
      <c r="AJ4676" s="11">
        <f t="shared" si="2462"/>
        <v>45852</v>
      </c>
      <c r="AQ4676" s="53"/>
      <c r="AR4676" s="53"/>
    </row>
    <row r="4677" spans="1:44" x14ac:dyDescent="0.2">
      <c r="A4677" s="158">
        <f t="shared" si="2457"/>
        <v>45833</v>
      </c>
      <c r="B4677" s="2">
        <f t="shared" si="2441"/>
        <v>94172.985189020255</v>
      </c>
      <c r="C4677" s="2">
        <f t="shared" si="2458"/>
        <v>63672.061003919996</v>
      </c>
      <c r="D4677" s="2">
        <f>SUM(Y4677:Y$4727)</f>
        <v>4678.8453496100001</v>
      </c>
      <c r="E4677" s="73">
        <f t="shared" si="2442"/>
        <v>58993.215654309999</v>
      </c>
      <c r="F4677" s="88">
        <f t="shared" si="2468"/>
        <v>6455.85</v>
      </c>
      <c r="G4677" s="3">
        <f>IF(AND(N4677=1,N4676&gt;1),VLOOKUP(A4676,[1]Plan1!$BK$81:$BM$259,3),G4676)</f>
        <v>6413.24</v>
      </c>
      <c r="H4677" s="11">
        <f t="shared" si="2469"/>
        <v>45764</v>
      </c>
      <c r="I4677" s="11">
        <f t="shared" si="2470"/>
        <v>45794</v>
      </c>
      <c r="J4677" s="12">
        <f t="shared" si="2443"/>
        <v>-6.6002153085962245E-3</v>
      </c>
      <c r="K4677" s="11">
        <f t="shared" si="2459"/>
        <v>45852</v>
      </c>
      <c r="L4677" s="11">
        <f t="shared" si="2444"/>
        <v>45852</v>
      </c>
      <c r="M4677" s="1">
        <f t="shared" si="2463"/>
        <v>19</v>
      </c>
      <c r="N4677" s="1">
        <f t="shared" si="2445"/>
        <v>6</v>
      </c>
      <c r="O4677" s="2">
        <f t="shared" si="2446"/>
        <v>0.99791099000000005</v>
      </c>
      <c r="P4677" s="13">
        <f t="shared" si="2471"/>
        <v>0.99339977999999995</v>
      </c>
      <c r="Q4677" s="13">
        <f t="shared" si="2464"/>
        <v>1.4736306665892487</v>
      </c>
      <c r="R4677" s="2">
        <f t="shared" si="2467"/>
        <v>1.47055223</v>
      </c>
      <c r="S4677" s="2">
        <f t="shared" si="2460"/>
        <v>1.5641273600000001</v>
      </c>
      <c r="T4677" s="2">
        <f t="shared" si="2447"/>
        <v>99591.212683820006</v>
      </c>
      <c r="U4677" s="2">
        <f t="shared" si="2448"/>
        <v>2639.4646749237668</v>
      </c>
      <c r="V4677" s="2">
        <f t="shared" si="2449"/>
        <v>27759.389181006482</v>
      </c>
      <c r="W4677" s="2">
        <f t="shared" si="2450"/>
        <v>94070.914859850251</v>
      </c>
      <c r="X4677" s="17">
        <f t="shared" si="2451"/>
        <v>0</v>
      </c>
      <c r="Y4677" s="2">
        <f t="shared" si="2452"/>
        <v>0</v>
      </c>
      <c r="Z4677" s="72">
        <f t="shared" si="2453"/>
        <v>0</v>
      </c>
      <c r="AA4677" s="2">
        <f t="shared" si="2472"/>
        <v>0</v>
      </c>
      <c r="AB4677" s="12">
        <f t="shared" si="2461"/>
        <v>4.6600000000000003E-2</v>
      </c>
      <c r="AC4677" s="17">
        <f t="shared" si="2454"/>
        <v>6</v>
      </c>
      <c r="AD4677" s="17">
        <v>252</v>
      </c>
      <c r="AE4677" s="13">
        <f t="shared" si="2465"/>
        <v>1.0010850360000001</v>
      </c>
      <c r="AF4677" s="2">
        <f t="shared" si="2473"/>
        <v>108.06005104</v>
      </c>
      <c r="AG4677" s="2">
        <f t="shared" si="2455"/>
        <v>102.07032916999999</v>
      </c>
      <c r="AH4677" s="3">
        <f t="shared" si="2456"/>
        <v>0</v>
      </c>
      <c r="AI4677" s="4" t="str">
        <f t="shared" si="2466"/>
        <v>A+J=</v>
      </c>
      <c r="AJ4677" s="11">
        <f t="shared" si="2462"/>
        <v>45852</v>
      </c>
      <c r="AQ4677" s="53"/>
      <c r="AR4677" s="53"/>
    </row>
    <row r="4678" spans="1:44" x14ac:dyDescent="0.2">
      <c r="A4678" s="158">
        <f t="shared" si="2457"/>
        <v>45834</v>
      </c>
      <c r="B4678" s="2">
        <f t="shared" si="2441"/>
        <v>94159.738942430355</v>
      </c>
      <c r="C4678" s="2">
        <f t="shared" si="2458"/>
        <v>63672.061003919996</v>
      </c>
      <c r="D4678" s="2">
        <f>SUM(Y4678:Y$4727)</f>
        <v>4678.8453496100001</v>
      </c>
      <c r="E4678" s="73">
        <f t="shared" si="2442"/>
        <v>58993.215654309999</v>
      </c>
      <c r="F4678" s="88">
        <f t="shared" si="2468"/>
        <v>6455.85</v>
      </c>
      <c r="G4678" s="3">
        <f>IF(AND(N4678=1,N4677&gt;1),VLOOKUP(A4677,[1]Plan1!$BK$81:$BM$259,3),G4677)</f>
        <v>6413.24</v>
      </c>
      <c r="H4678" s="11">
        <f t="shared" si="2469"/>
        <v>45764</v>
      </c>
      <c r="I4678" s="11">
        <f t="shared" si="2470"/>
        <v>45794</v>
      </c>
      <c r="J4678" s="12">
        <f t="shared" si="2443"/>
        <v>-6.6002153085962245E-3</v>
      </c>
      <c r="K4678" s="11">
        <f t="shared" si="2459"/>
        <v>45852</v>
      </c>
      <c r="L4678" s="11">
        <f t="shared" si="2444"/>
        <v>45852</v>
      </c>
      <c r="M4678" s="1">
        <f t="shared" si="2463"/>
        <v>19</v>
      </c>
      <c r="N4678" s="1">
        <f t="shared" si="2445"/>
        <v>7</v>
      </c>
      <c r="O4678" s="2">
        <f t="shared" si="2446"/>
        <v>0.99756325000000001</v>
      </c>
      <c r="P4678" s="13">
        <f t="shared" si="2471"/>
        <v>0.99339977999999995</v>
      </c>
      <c r="Q4678" s="13">
        <f t="shared" si="2464"/>
        <v>1.4736306665892487</v>
      </c>
      <c r="R4678" s="2">
        <f t="shared" si="2467"/>
        <v>1.47003979</v>
      </c>
      <c r="S4678" s="2">
        <f t="shared" si="2460"/>
        <v>1.5641273600000001</v>
      </c>
      <c r="T4678" s="2">
        <f t="shared" si="2447"/>
        <v>99591.212683820006</v>
      </c>
      <c r="U4678" s="2">
        <f t="shared" si="2448"/>
        <v>2639.4646749237668</v>
      </c>
      <c r="V4678" s="2">
        <f t="shared" si="2449"/>
        <v>27729.158697576582</v>
      </c>
      <c r="W4678" s="2">
        <f t="shared" si="2450"/>
        <v>94040.684376420351</v>
      </c>
      <c r="X4678" s="17">
        <f t="shared" si="2451"/>
        <v>0</v>
      </c>
      <c r="Y4678" s="2">
        <f t="shared" si="2452"/>
        <v>0</v>
      </c>
      <c r="Z4678" s="72">
        <f t="shared" si="2453"/>
        <v>0</v>
      </c>
      <c r="AA4678" s="2">
        <f t="shared" si="2472"/>
        <v>0</v>
      </c>
      <c r="AB4678" s="12">
        <f t="shared" si="2461"/>
        <v>4.6600000000000003E-2</v>
      </c>
      <c r="AC4678" s="17">
        <f t="shared" si="2454"/>
        <v>7</v>
      </c>
      <c r="AD4678" s="17">
        <v>252</v>
      </c>
      <c r="AE4678" s="13">
        <f t="shared" si="2465"/>
        <v>1.0012659900000001</v>
      </c>
      <c r="AF4678" s="2">
        <f t="shared" si="2473"/>
        <v>126.08147934</v>
      </c>
      <c r="AG4678" s="2">
        <f t="shared" si="2455"/>
        <v>119.05456601</v>
      </c>
      <c r="AH4678" s="3">
        <f t="shared" si="2456"/>
        <v>0</v>
      </c>
      <c r="AI4678" s="4" t="str">
        <f t="shared" si="2466"/>
        <v>A+J=</v>
      </c>
      <c r="AJ4678" s="11">
        <f t="shared" si="2462"/>
        <v>45852</v>
      </c>
      <c r="AQ4678" s="53"/>
      <c r="AR4678" s="53"/>
    </row>
    <row r="4679" spans="1:44" x14ac:dyDescent="0.2">
      <c r="A4679" s="158">
        <f t="shared" si="2457"/>
        <v>45835</v>
      </c>
      <c r="B4679" s="2">
        <f t="shared" si="2441"/>
        <v>94146.495397659266</v>
      </c>
      <c r="C4679" s="2">
        <f t="shared" si="2458"/>
        <v>63672.061003919996</v>
      </c>
      <c r="D4679" s="2">
        <f>SUM(Y4679:Y$4727)</f>
        <v>4678.8453496100001</v>
      </c>
      <c r="E4679" s="73">
        <f t="shared" si="2442"/>
        <v>58993.215654309999</v>
      </c>
      <c r="F4679" s="88">
        <f t="shared" si="2468"/>
        <v>6455.85</v>
      </c>
      <c r="G4679" s="3">
        <f>IF(AND(N4679=1,N4678&gt;1),VLOOKUP(A4678,[1]Plan1!$BK$81:$BM$259,3),G4678)</f>
        <v>6413.24</v>
      </c>
      <c r="H4679" s="11">
        <f t="shared" si="2469"/>
        <v>45764</v>
      </c>
      <c r="I4679" s="11">
        <f t="shared" si="2470"/>
        <v>45794</v>
      </c>
      <c r="J4679" s="12">
        <f t="shared" si="2443"/>
        <v>-6.6002153085962245E-3</v>
      </c>
      <c r="K4679" s="11">
        <f t="shared" si="2459"/>
        <v>45852</v>
      </c>
      <c r="L4679" s="11">
        <f t="shared" si="2444"/>
        <v>45852</v>
      </c>
      <c r="M4679" s="1">
        <f t="shared" si="2463"/>
        <v>19</v>
      </c>
      <c r="N4679" s="1">
        <f t="shared" si="2445"/>
        <v>8</v>
      </c>
      <c r="O4679" s="2">
        <f t="shared" si="2446"/>
        <v>0.99721563000000002</v>
      </c>
      <c r="P4679" s="13">
        <f t="shared" si="2471"/>
        <v>0.99339977999999995</v>
      </c>
      <c r="Q4679" s="13">
        <f t="shared" si="2464"/>
        <v>1.4736306665892487</v>
      </c>
      <c r="R4679" s="2">
        <f t="shared" si="2467"/>
        <v>1.4695275299999999</v>
      </c>
      <c r="S4679" s="2">
        <f t="shared" si="2460"/>
        <v>1.5641273600000001</v>
      </c>
      <c r="T4679" s="2">
        <f t="shared" si="2447"/>
        <v>99591.212683820006</v>
      </c>
      <c r="U4679" s="2">
        <f t="shared" si="2448"/>
        <v>2639.4646749237668</v>
      </c>
      <c r="V4679" s="2">
        <f t="shared" si="2449"/>
        <v>27698.938832925502</v>
      </c>
      <c r="W4679" s="2">
        <f t="shared" si="2450"/>
        <v>94010.464511769271</v>
      </c>
      <c r="X4679" s="17">
        <f t="shared" si="2451"/>
        <v>0</v>
      </c>
      <c r="Y4679" s="2">
        <f t="shared" si="2452"/>
        <v>0</v>
      </c>
      <c r="Z4679" s="72">
        <f t="shared" si="2453"/>
        <v>0</v>
      </c>
      <c r="AA4679" s="2">
        <f t="shared" si="2472"/>
        <v>0</v>
      </c>
      <c r="AB4679" s="12">
        <f t="shared" si="2461"/>
        <v>4.6600000000000003E-2</v>
      </c>
      <c r="AC4679" s="17">
        <f t="shared" si="2454"/>
        <v>8</v>
      </c>
      <c r="AD4679" s="17">
        <v>252</v>
      </c>
      <c r="AE4679" s="13">
        <f t="shared" si="2465"/>
        <v>1.001446976</v>
      </c>
      <c r="AF4679" s="2">
        <f t="shared" si="2473"/>
        <v>144.10609456</v>
      </c>
      <c r="AG4679" s="2">
        <f t="shared" si="2455"/>
        <v>136.03088589000001</v>
      </c>
      <c r="AH4679" s="3">
        <f t="shared" si="2456"/>
        <v>0</v>
      </c>
      <c r="AI4679" s="4" t="str">
        <f t="shared" si="2466"/>
        <v>A+J=</v>
      </c>
      <c r="AJ4679" s="11">
        <f t="shared" si="2462"/>
        <v>45852</v>
      </c>
      <c r="AQ4679" s="53"/>
      <c r="AR4679" s="53"/>
    </row>
    <row r="4680" spans="1:44" x14ac:dyDescent="0.2">
      <c r="A4680" s="158">
        <f t="shared" si="2457"/>
        <v>45836</v>
      </c>
      <c r="B4680" s="2">
        <f t="shared" si="2441"/>
        <v>94133.25415465486</v>
      </c>
      <c r="C4680" s="2">
        <f t="shared" si="2458"/>
        <v>63672.061003919996</v>
      </c>
      <c r="D4680" s="2">
        <f>SUM(Y4680:Y$4727)</f>
        <v>4678.8453496100001</v>
      </c>
      <c r="E4680" s="73">
        <f t="shared" si="2442"/>
        <v>58993.215654309999</v>
      </c>
      <c r="F4680" s="88">
        <f t="shared" si="2468"/>
        <v>6455.85</v>
      </c>
      <c r="G4680" s="3">
        <f>IF(AND(N4680=1,N4679&gt;1),VLOOKUP(A4679,[1]Plan1!$BK$81:$BM$259,3),G4679)</f>
        <v>6413.24</v>
      </c>
      <c r="H4680" s="11">
        <f t="shared" si="2469"/>
        <v>45764</v>
      </c>
      <c r="I4680" s="11">
        <f t="shared" si="2470"/>
        <v>45794</v>
      </c>
      <c r="J4680" s="12">
        <f t="shared" si="2443"/>
        <v>-6.6002153085962245E-3</v>
      </c>
      <c r="K4680" s="11">
        <f t="shared" si="2459"/>
        <v>45852</v>
      </c>
      <c r="L4680" s="11">
        <f t="shared" si="2444"/>
        <v>45852</v>
      </c>
      <c r="M4680" s="1">
        <f t="shared" si="2463"/>
        <v>19</v>
      </c>
      <c r="N4680" s="1">
        <f t="shared" si="2445"/>
        <v>9</v>
      </c>
      <c r="O4680" s="2">
        <f t="shared" si="2446"/>
        <v>0.99686812999999996</v>
      </c>
      <c r="P4680" s="13">
        <f t="shared" si="2471"/>
        <v>0.99339977999999995</v>
      </c>
      <c r="Q4680" s="13">
        <f t="shared" si="2464"/>
        <v>1.4736306665892487</v>
      </c>
      <c r="R4680" s="2">
        <f t="shared" si="2467"/>
        <v>1.46901544</v>
      </c>
      <c r="S4680" s="2">
        <f t="shared" si="2460"/>
        <v>1.5641273600000001</v>
      </c>
      <c r="T4680" s="2">
        <f t="shared" si="2447"/>
        <v>99591.212683820006</v>
      </c>
      <c r="U4680" s="2">
        <f t="shared" si="2448"/>
        <v>2639.4646749237668</v>
      </c>
      <c r="V4680" s="2">
        <f t="shared" si="2449"/>
        <v>27668.728997121088</v>
      </c>
      <c r="W4680" s="2">
        <f t="shared" si="2450"/>
        <v>93980.254675964854</v>
      </c>
      <c r="X4680" s="17">
        <f t="shared" si="2451"/>
        <v>0</v>
      </c>
      <c r="Y4680" s="2">
        <f t="shared" si="2452"/>
        <v>0</v>
      </c>
      <c r="Z4680" s="72">
        <f t="shared" si="2453"/>
        <v>0</v>
      </c>
      <c r="AA4680" s="2">
        <f t="shared" si="2472"/>
        <v>0</v>
      </c>
      <c r="AB4680" s="12">
        <f t="shared" si="2461"/>
        <v>4.6600000000000003E-2</v>
      </c>
      <c r="AC4680" s="17">
        <f t="shared" si="2454"/>
        <v>9</v>
      </c>
      <c r="AD4680" s="17">
        <v>252</v>
      </c>
      <c r="AE4680" s="13">
        <f t="shared" si="2465"/>
        <v>1.0016279960000001</v>
      </c>
      <c r="AF4680" s="2">
        <f t="shared" si="2473"/>
        <v>162.13409587999999</v>
      </c>
      <c r="AG4680" s="2">
        <f t="shared" si="2455"/>
        <v>152.99947868999999</v>
      </c>
      <c r="AH4680" s="3">
        <f t="shared" si="2456"/>
        <v>0</v>
      </c>
      <c r="AI4680" s="4" t="str">
        <f t="shared" si="2466"/>
        <v>A+J=</v>
      </c>
      <c r="AJ4680" s="11">
        <f t="shared" si="2462"/>
        <v>45852</v>
      </c>
      <c r="AQ4680" s="53"/>
      <c r="AR4680" s="53"/>
    </row>
    <row r="4681" spans="1:44" x14ac:dyDescent="0.2">
      <c r="A4681" s="158">
        <f t="shared" si="2457"/>
        <v>45837</v>
      </c>
      <c r="B4681" s="2">
        <f t="shared" si="2441"/>
        <v>94133.25415465486</v>
      </c>
      <c r="C4681" s="2">
        <f t="shared" si="2458"/>
        <v>63672.061003919996</v>
      </c>
      <c r="D4681" s="2">
        <f>SUM(Y4681:Y$4727)</f>
        <v>4678.8453496100001</v>
      </c>
      <c r="E4681" s="73">
        <f t="shared" si="2442"/>
        <v>58993.215654309999</v>
      </c>
      <c r="F4681" s="88">
        <f t="shared" si="2468"/>
        <v>6455.85</v>
      </c>
      <c r="G4681" s="3">
        <f>IF(AND(N4681=1,N4680&gt;1),VLOOKUP(A4680,[1]Plan1!$BK$81:$BM$259,3),G4680)</f>
        <v>6413.24</v>
      </c>
      <c r="H4681" s="11">
        <f t="shared" si="2469"/>
        <v>45764</v>
      </c>
      <c r="I4681" s="11">
        <f t="shared" si="2470"/>
        <v>45794</v>
      </c>
      <c r="J4681" s="12">
        <f t="shared" si="2443"/>
        <v>-6.6002153085962245E-3</v>
      </c>
      <c r="K4681" s="11">
        <f t="shared" si="2459"/>
        <v>45852</v>
      </c>
      <c r="L4681" s="11">
        <f t="shared" si="2444"/>
        <v>45852</v>
      </c>
      <c r="M4681" s="1">
        <f t="shared" si="2463"/>
        <v>19</v>
      </c>
      <c r="N4681" s="1">
        <f t="shared" si="2445"/>
        <v>9</v>
      </c>
      <c r="O4681" s="2">
        <f t="shared" si="2446"/>
        <v>0.99686812999999996</v>
      </c>
      <c r="P4681" s="13">
        <f t="shared" si="2471"/>
        <v>0.99339977999999995</v>
      </c>
      <c r="Q4681" s="13">
        <f t="shared" si="2464"/>
        <v>1.4736306665892487</v>
      </c>
      <c r="R4681" s="2">
        <f t="shared" si="2467"/>
        <v>1.46901544</v>
      </c>
      <c r="S4681" s="2">
        <f t="shared" si="2460"/>
        <v>1.5641273600000001</v>
      </c>
      <c r="T4681" s="2">
        <f t="shared" si="2447"/>
        <v>99591.212683820006</v>
      </c>
      <c r="U4681" s="2">
        <f t="shared" si="2448"/>
        <v>2639.4646749237668</v>
      </c>
      <c r="V4681" s="2">
        <f t="shared" si="2449"/>
        <v>27668.728997121088</v>
      </c>
      <c r="W4681" s="2">
        <f t="shared" si="2450"/>
        <v>93980.254675964854</v>
      </c>
      <c r="X4681" s="17">
        <f t="shared" si="2451"/>
        <v>0</v>
      </c>
      <c r="Y4681" s="2">
        <f t="shared" si="2452"/>
        <v>0</v>
      </c>
      <c r="Z4681" s="72">
        <f t="shared" si="2453"/>
        <v>0</v>
      </c>
      <c r="AA4681" s="2">
        <f t="shared" si="2472"/>
        <v>0</v>
      </c>
      <c r="AB4681" s="12">
        <f t="shared" si="2461"/>
        <v>4.6600000000000003E-2</v>
      </c>
      <c r="AC4681" s="17">
        <f t="shared" si="2454"/>
        <v>9</v>
      </c>
      <c r="AD4681" s="17">
        <v>252</v>
      </c>
      <c r="AE4681" s="13">
        <f t="shared" si="2465"/>
        <v>1.0016279960000001</v>
      </c>
      <c r="AF4681" s="2">
        <f t="shared" si="2473"/>
        <v>162.13409587999999</v>
      </c>
      <c r="AG4681" s="2">
        <f t="shared" si="2455"/>
        <v>152.99947868999999</v>
      </c>
      <c r="AH4681" s="3">
        <f t="shared" si="2456"/>
        <v>0</v>
      </c>
      <c r="AI4681" s="4" t="str">
        <f t="shared" si="2466"/>
        <v>A+J=</v>
      </c>
      <c r="AJ4681" s="11">
        <f t="shared" si="2462"/>
        <v>45852</v>
      </c>
      <c r="AQ4681" s="53"/>
      <c r="AR4681" s="53"/>
    </row>
    <row r="4682" spans="1:44" x14ac:dyDescent="0.2">
      <c r="A4682" s="158">
        <f t="shared" si="2457"/>
        <v>45838</v>
      </c>
      <c r="B4682" s="2">
        <f t="shared" ref="B4682:B4745" si="2474">(W4682+AG4682)</f>
        <v>94133.25415465486</v>
      </c>
      <c r="C4682" s="2">
        <f t="shared" si="2458"/>
        <v>63672.061003919996</v>
      </c>
      <c r="D4682" s="2">
        <f>SUM(Y4682:Y$4727)</f>
        <v>4678.8453496100001</v>
      </c>
      <c r="E4682" s="73">
        <f t="shared" ref="E4682:E4745" si="2475">(C4682-D4682)</f>
        <v>58993.215654309999</v>
      </c>
      <c r="F4682" s="88">
        <f t="shared" si="2468"/>
        <v>6455.85</v>
      </c>
      <c r="G4682" s="3">
        <f>IF(AND(N4682=1,N4681&gt;1),VLOOKUP(A4681,[1]Plan1!$BK$81:$BM$259,3),G4681)</f>
        <v>6413.24</v>
      </c>
      <c r="H4682" s="11">
        <f t="shared" si="2469"/>
        <v>45764</v>
      </c>
      <c r="I4682" s="11">
        <f t="shared" si="2470"/>
        <v>45794</v>
      </c>
      <c r="J4682" s="12">
        <f t="shared" ref="J4682:J4745" si="2476">(G4682/F4682)-1</f>
        <v>-6.6002153085962245E-3</v>
      </c>
      <c r="K4682" s="11">
        <f t="shared" si="2459"/>
        <v>45852</v>
      </c>
      <c r="L4682" s="11">
        <f t="shared" ref="L4682:L4745" si="2477">IF(A4682&gt;L4681,K4682,L4681)</f>
        <v>45852</v>
      </c>
      <c r="M4682" s="1">
        <f t="shared" si="2463"/>
        <v>19</v>
      </c>
      <c r="N4682" s="1">
        <f t="shared" ref="N4682:N4745" si="2478">(M4682-(NETWORKDAYS(A4682,L4682,$AN$194:$AN$348)-1))</f>
        <v>9</v>
      </c>
      <c r="O4682" s="2">
        <f t="shared" ref="O4682:O4745" si="2479">TRUNC((G4682/F4682)^TRUNC((N4682/M4682),9),8)</f>
        <v>0.99686812999999996</v>
      </c>
      <c r="P4682" s="13">
        <f t="shared" si="2471"/>
        <v>0.99339977999999995</v>
      </c>
      <c r="Q4682" s="13">
        <f t="shared" si="2464"/>
        <v>1.4736306665892487</v>
      </c>
      <c r="R4682" s="2">
        <f t="shared" si="2467"/>
        <v>1.46901544</v>
      </c>
      <c r="S4682" s="2">
        <f t="shared" si="2460"/>
        <v>1.5641273600000001</v>
      </c>
      <c r="T4682" s="2">
        <f t="shared" ref="T4682:T4745" si="2480">TRUNC(C4682*S4682,8)</f>
        <v>99591.212683820006</v>
      </c>
      <c r="U4682" s="2">
        <f t="shared" ref="U4682:U4745" si="2481">(D4682*(S4682-1))</f>
        <v>2639.4646749237668</v>
      </c>
      <c r="V4682" s="2">
        <f t="shared" ref="V4682:V4745" si="2482">(E4682*(R4682-1))</f>
        <v>27668.728997121088</v>
      </c>
      <c r="W4682" s="2">
        <f t="shared" ref="W4682:W4745" si="2483">(C4682+U4682+V4682)</f>
        <v>93980.254675964854</v>
      </c>
      <c r="X4682" s="17">
        <f t="shared" ref="X4682:X4745" si="2484">IF(VLOOKUP(A4682,AN$10:AU$190,8)=VLOOKUP(A4681,AN$10:AU$190,8),0,VLOOKUP(A4682,AN$10:AU$190,8))</f>
        <v>0</v>
      </c>
      <c r="Y4682" s="2">
        <f t="shared" ref="Y4682:Y4745" si="2485">IF(X4682&gt;0,VLOOKUP(A4682,AN$12:AR$190,5),0)</f>
        <v>0</v>
      </c>
      <c r="Z4682" s="72">
        <f t="shared" ref="Z4682:Z4745" si="2486">IF(X4682&gt;0,VLOOKUP($A4682,$AN$10:$AS$190,6),0)</f>
        <v>0</v>
      </c>
      <c r="AA4682" s="2">
        <f t="shared" si="2472"/>
        <v>0</v>
      </c>
      <c r="AB4682" s="12">
        <f t="shared" si="2461"/>
        <v>4.6600000000000003E-2</v>
      </c>
      <c r="AC4682" s="17">
        <f t="shared" ref="AC4682:AC4745" si="2487">N4682</f>
        <v>9</v>
      </c>
      <c r="AD4682" s="17">
        <v>252</v>
      </c>
      <c r="AE4682" s="13">
        <f t="shared" si="2465"/>
        <v>1.0016279960000001</v>
      </c>
      <c r="AF4682" s="2">
        <f t="shared" si="2473"/>
        <v>162.13409587999999</v>
      </c>
      <c r="AG4682" s="2">
        <f t="shared" ref="AG4682:AG4745" si="2488">TRUNC((W4682*(AE4682-1)),8)</f>
        <v>152.99947868999999</v>
      </c>
      <c r="AH4682" s="3">
        <f t="shared" ref="AH4682:AH4745" si="2489">IF(AA4682&gt;0,AA4682+AF4682,0)</f>
        <v>0</v>
      </c>
      <c r="AI4682" s="4" t="str">
        <f t="shared" si="2466"/>
        <v>A+J=</v>
      </c>
      <c r="AJ4682" s="11">
        <f t="shared" si="2462"/>
        <v>45852</v>
      </c>
      <c r="AQ4682" s="53"/>
      <c r="AR4682" s="53"/>
    </row>
    <row r="4683" spans="1:44" x14ac:dyDescent="0.2">
      <c r="A4683" s="158">
        <f t="shared" ref="A4683:A4746" si="2490">(A4682+1)</f>
        <v>45839</v>
      </c>
      <c r="B4683" s="2">
        <f t="shared" si="2474"/>
        <v>94120.015618859252</v>
      </c>
      <c r="C4683" s="2">
        <f t="shared" ref="C4683:C4746" si="2491">TRUNC(IF(X4682&gt;0,VLOOKUP(A4682,$AN$12:$AO$190,2),C4682),8)</f>
        <v>63672.061003919996</v>
      </c>
      <c r="D4683" s="2">
        <f>SUM(Y4683:Y$4727)</f>
        <v>4678.8453496100001</v>
      </c>
      <c r="E4683" s="73">
        <f t="shared" si="2475"/>
        <v>58993.215654309999</v>
      </c>
      <c r="F4683" s="88">
        <f t="shared" si="2468"/>
        <v>6455.85</v>
      </c>
      <c r="G4683" s="3">
        <f>IF(AND(N4683=1,N4682&gt;1),VLOOKUP(A4682,[1]Plan1!$BK$81:$BM$259,3),G4682)</f>
        <v>6413.24</v>
      </c>
      <c r="H4683" s="11">
        <f t="shared" si="2469"/>
        <v>45764</v>
      </c>
      <c r="I4683" s="11">
        <f t="shared" si="2470"/>
        <v>45794</v>
      </c>
      <c r="J4683" s="12">
        <f t="shared" si="2476"/>
        <v>-6.6002153085962245E-3</v>
      </c>
      <c r="K4683" s="11">
        <f t="shared" ref="K4683:K4746" si="2492">IF(DAY(A4683)=14,VLOOKUP(A4683,AR$194:AW$373,4),K4682)</f>
        <v>45852</v>
      </c>
      <c r="L4683" s="11">
        <f t="shared" si="2477"/>
        <v>45852</v>
      </c>
      <c r="M4683" s="1">
        <f t="shared" si="2463"/>
        <v>19</v>
      </c>
      <c r="N4683" s="1">
        <f t="shared" si="2478"/>
        <v>10</v>
      </c>
      <c r="O4683" s="2">
        <f t="shared" si="2479"/>
        <v>0.99652074999999996</v>
      </c>
      <c r="P4683" s="13">
        <f t="shared" si="2471"/>
        <v>0.99339977999999995</v>
      </c>
      <c r="Q4683" s="13">
        <f t="shared" si="2464"/>
        <v>1.4736306665892487</v>
      </c>
      <c r="R4683" s="2">
        <f t="shared" si="2467"/>
        <v>1.46850353</v>
      </c>
      <c r="S4683" s="2">
        <f t="shared" ref="S4683:S4746" si="2493">IF(AND(X4683&gt;0,MONTH(A4683)=9),R4683,S4682)</f>
        <v>1.5641273600000001</v>
      </c>
      <c r="T4683" s="2">
        <f t="shared" si="2480"/>
        <v>99591.212683820006</v>
      </c>
      <c r="U4683" s="2">
        <f t="shared" si="2481"/>
        <v>2639.4646749237668</v>
      </c>
      <c r="V4683" s="2">
        <f t="shared" si="2482"/>
        <v>27638.529780095494</v>
      </c>
      <c r="W4683" s="2">
        <f t="shared" si="2483"/>
        <v>93950.055458939256</v>
      </c>
      <c r="X4683" s="17">
        <f t="shared" si="2484"/>
        <v>0</v>
      </c>
      <c r="Y4683" s="2">
        <f t="shared" si="2485"/>
        <v>0</v>
      </c>
      <c r="Z4683" s="72">
        <f t="shared" si="2486"/>
        <v>0</v>
      </c>
      <c r="AA4683" s="2">
        <f t="shared" si="2472"/>
        <v>0</v>
      </c>
      <c r="AB4683" s="12">
        <f t="shared" ref="AB4683:AB4746" si="2494">(AB4682)</f>
        <v>4.6600000000000003E-2</v>
      </c>
      <c r="AC4683" s="17">
        <f t="shared" si="2487"/>
        <v>10</v>
      </c>
      <c r="AD4683" s="17">
        <v>252</v>
      </c>
      <c r="AE4683" s="13">
        <f t="shared" si="2465"/>
        <v>1.0018090479999999</v>
      </c>
      <c r="AF4683" s="2">
        <f t="shared" si="2473"/>
        <v>180.16528412</v>
      </c>
      <c r="AG4683" s="2">
        <f t="shared" si="2488"/>
        <v>169.96015992</v>
      </c>
      <c r="AH4683" s="3">
        <f t="shared" si="2489"/>
        <v>0</v>
      </c>
      <c r="AI4683" s="4" t="str">
        <f t="shared" si="2466"/>
        <v>A+J=</v>
      </c>
      <c r="AJ4683" s="11">
        <f t="shared" ref="AJ4683:AJ4746" si="2495">IF(X4682&gt;0,VLOOKUP(A4682,$AN$10:$AW$190,9),AJ4682)</f>
        <v>45852</v>
      </c>
      <c r="AQ4683" s="53"/>
      <c r="AR4683" s="53"/>
    </row>
    <row r="4684" spans="1:44" x14ac:dyDescent="0.2">
      <c r="A4684" s="158">
        <f t="shared" si="2490"/>
        <v>45840</v>
      </c>
      <c r="B4684" s="2">
        <f t="shared" si="2474"/>
        <v>94106.779793162495</v>
      </c>
      <c r="C4684" s="2">
        <f t="shared" si="2491"/>
        <v>63672.061003919996</v>
      </c>
      <c r="D4684" s="2">
        <f>SUM(Y4684:Y$4727)</f>
        <v>4678.8453496100001</v>
      </c>
      <c r="E4684" s="73">
        <f t="shared" si="2475"/>
        <v>58993.215654309999</v>
      </c>
      <c r="F4684" s="88">
        <f t="shared" si="2468"/>
        <v>6455.85</v>
      </c>
      <c r="G4684" s="3">
        <f>IF(AND(N4684=1,N4683&gt;1),VLOOKUP(A4683,[1]Plan1!$BK$81:$BM$259,3),G4683)</f>
        <v>6413.24</v>
      </c>
      <c r="H4684" s="11">
        <f t="shared" si="2469"/>
        <v>45764</v>
      </c>
      <c r="I4684" s="11">
        <f t="shared" si="2470"/>
        <v>45794</v>
      </c>
      <c r="J4684" s="12">
        <f t="shared" si="2476"/>
        <v>-6.6002153085962245E-3</v>
      </c>
      <c r="K4684" s="11">
        <f t="shared" si="2492"/>
        <v>45852</v>
      </c>
      <c r="L4684" s="11">
        <f t="shared" si="2477"/>
        <v>45852</v>
      </c>
      <c r="M4684" s="1">
        <f t="shared" si="2463"/>
        <v>19</v>
      </c>
      <c r="N4684" s="1">
        <f t="shared" si="2478"/>
        <v>11</v>
      </c>
      <c r="O4684" s="2">
        <f t="shared" si="2479"/>
        <v>0.99617348999999999</v>
      </c>
      <c r="P4684" s="13">
        <f t="shared" si="2471"/>
        <v>0.99339977999999995</v>
      </c>
      <c r="Q4684" s="13">
        <f t="shared" si="2464"/>
        <v>1.4736306665892487</v>
      </c>
      <c r="R4684" s="2">
        <f t="shared" si="2467"/>
        <v>1.4679918000000001</v>
      </c>
      <c r="S4684" s="2">
        <f t="shared" si="2493"/>
        <v>1.5641273600000001</v>
      </c>
      <c r="T4684" s="2">
        <f t="shared" si="2480"/>
        <v>99591.212683820006</v>
      </c>
      <c r="U4684" s="2">
        <f t="shared" si="2481"/>
        <v>2639.4646749237668</v>
      </c>
      <c r="V4684" s="2">
        <f t="shared" si="2482"/>
        <v>27608.341181848718</v>
      </c>
      <c r="W4684" s="2">
        <f t="shared" si="2483"/>
        <v>93919.866860692491</v>
      </c>
      <c r="X4684" s="17">
        <f t="shared" si="2484"/>
        <v>0</v>
      </c>
      <c r="Y4684" s="2">
        <f t="shared" si="2485"/>
        <v>0</v>
      </c>
      <c r="Z4684" s="72">
        <f t="shared" si="2486"/>
        <v>0</v>
      </c>
      <c r="AA4684" s="2">
        <f t="shared" si="2472"/>
        <v>0</v>
      </c>
      <c r="AB4684" s="12">
        <f t="shared" si="2494"/>
        <v>4.6600000000000003E-2</v>
      </c>
      <c r="AC4684" s="17">
        <f t="shared" si="2487"/>
        <v>11</v>
      </c>
      <c r="AD4684" s="17">
        <v>252</v>
      </c>
      <c r="AE4684" s="13">
        <f t="shared" si="2465"/>
        <v>1.001990132</v>
      </c>
      <c r="AF4684" s="2">
        <f t="shared" si="2473"/>
        <v>198.19965927999999</v>
      </c>
      <c r="AG4684" s="2">
        <f t="shared" si="2488"/>
        <v>186.91293246999999</v>
      </c>
      <c r="AH4684" s="3">
        <f t="shared" si="2489"/>
        <v>0</v>
      </c>
      <c r="AI4684" s="4" t="str">
        <f t="shared" si="2466"/>
        <v>A+J=</v>
      </c>
      <c r="AJ4684" s="11">
        <f t="shared" si="2495"/>
        <v>45852</v>
      </c>
      <c r="AQ4684" s="53"/>
      <c r="AR4684" s="53"/>
    </row>
    <row r="4685" spans="1:44" x14ac:dyDescent="0.2">
      <c r="A4685" s="158">
        <f t="shared" si="2490"/>
        <v>45841</v>
      </c>
      <c r="B4685" s="2">
        <f t="shared" si="2474"/>
        <v>94093.546276992362</v>
      </c>
      <c r="C4685" s="2">
        <f t="shared" si="2491"/>
        <v>63672.061003919996</v>
      </c>
      <c r="D4685" s="2">
        <f>SUM(Y4685:Y$4727)</f>
        <v>4678.8453496100001</v>
      </c>
      <c r="E4685" s="73">
        <f t="shared" si="2475"/>
        <v>58993.215654309999</v>
      </c>
      <c r="F4685" s="88">
        <f t="shared" si="2468"/>
        <v>6455.85</v>
      </c>
      <c r="G4685" s="3">
        <f>IF(AND(N4685=1,N4684&gt;1),VLOOKUP(A4684,[1]Plan1!$BK$81:$BM$259,3),G4684)</f>
        <v>6413.24</v>
      </c>
      <c r="H4685" s="11">
        <f t="shared" si="2469"/>
        <v>45764</v>
      </c>
      <c r="I4685" s="11">
        <f t="shared" si="2470"/>
        <v>45794</v>
      </c>
      <c r="J4685" s="12">
        <f t="shared" si="2476"/>
        <v>-6.6002153085962245E-3</v>
      </c>
      <c r="K4685" s="11">
        <f t="shared" si="2492"/>
        <v>45852</v>
      </c>
      <c r="L4685" s="11">
        <f t="shared" si="2477"/>
        <v>45852</v>
      </c>
      <c r="M4685" s="1">
        <f t="shared" si="2463"/>
        <v>19</v>
      </c>
      <c r="N4685" s="1">
        <f t="shared" si="2478"/>
        <v>12</v>
      </c>
      <c r="O4685" s="2">
        <f t="shared" si="2479"/>
        <v>0.99582634999999997</v>
      </c>
      <c r="P4685" s="13">
        <f t="shared" si="2471"/>
        <v>0.99339977999999995</v>
      </c>
      <c r="Q4685" s="13">
        <f t="shared" si="2464"/>
        <v>1.4736306665892487</v>
      </c>
      <c r="R4685" s="2">
        <f t="shared" si="2467"/>
        <v>1.46748024</v>
      </c>
      <c r="S4685" s="2">
        <f t="shared" si="2493"/>
        <v>1.5641273600000001</v>
      </c>
      <c r="T4685" s="2">
        <f t="shared" si="2480"/>
        <v>99591.212683820006</v>
      </c>
      <c r="U4685" s="2">
        <f t="shared" si="2481"/>
        <v>2639.4646749237668</v>
      </c>
      <c r="V4685" s="2">
        <f t="shared" si="2482"/>
        <v>27578.162612448596</v>
      </c>
      <c r="W4685" s="2">
        <f t="shared" si="2483"/>
        <v>93889.688291292361</v>
      </c>
      <c r="X4685" s="17">
        <f t="shared" si="2484"/>
        <v>0</v>
      </c>
      <c r="Y4685" s="2">
        <f t="shared" si="2485"/>
        <v>0</v>
      </c>
      <c r="Z4685" s="72">
        <f t="shared" si="2486"/>
        <v>0</v>
      </c>
      <c r="AA4685" s="2">
        <f t="shared" si="2472"/>
        <v>0</v>
      </c>
      <c r="AB4685" s="12">
        <f t="shared" si="2494"/>
        <v>4.6600000000000003E-2</v>
      </c>
      <c r="AC4685" s="17">
        <f t="shared" si="2487"/>
        <v>12</v>
      </c>
      <c r="AD4685" s="17">
        <v>252</v>
      </c>
      <c r="AE4685" s="13">
        <f t="shared" si="2465"/>
        <v>1.00217125</v>
      </c>
      <c r="AF4685" s="2">
        <f t="shared" si="2473"/>
        <v>216.23742053000001</v>
      </c>
      <c r="AG4685" s="2">
        <f t="shared" si="2488"/>
        <v>203.8579857</v>
      </c>
      <c r="AH4685" s="3">
        <f t="shared" si="2489"/>
        <v>0</v>
      </c>
      <c r="AI4685" s="4" t="str">
        <f t="shared" si="2466"/>
        <v>A+J=</v>
      </c>
      <c r="AJ4685" s="11">
        <f t="shared" si="2495"/>
        <v>45852</v>
      </c>
      <c r="AQ4685" s="53"/>
      <c r="AR4685" s="53"/>
    </row>
    <row r="4686" spans="1:44" x14ac:dyDescent="0.2">
      <c r="A4686" s="158">
        <f t="shared" si="2490"/>
        <v>45842</v>
      </c>
      <c r="B4686" s="2">
        <f t="shared" si="2474"/>
        <v>94080.316658955373</v>
      </c>
      <c r="C4686" s="2">
        <f t="shared" si="2491"/>
        <v>63672.061003919996</v>
      </c>
      <c r="D4686" s="2">
        <f>SUM(Y4686:Y$4727)</f>
        <v>4678.8453496100001</v>
      </c>
      <c r="E4686" s="73">
        <f t="shared" si="2475"/>
        <v>58993.215654309999</v>
      </c>
      <c r="F4686" s="88">
        <f t="shared" si="2468"/>
        <v>6455.85</v>
      </c>
      <c r="G4686" s="3">
        <f>IF(AND(N4686=1,N4685&gt;1),VLOOKUP(A4685,[1]Plan1!$BK$81:$BM$259,3),G4685)</f>
        <v>6413.24</v>
      </c>
      <c r="H4686" s="11">
        <f t="shared" si="2469"/>
        <v>45764</v>
      </c>
      <c r="I4686" s="11">
        <f t="shared" si="2470"/>
        <v>45794</v>
      </c>
      <c r="J4686" s="12">
        <f t="shared" si="2476"/>
        <v>-6.6002153085962245E-3</v>
      </c>
      <c r="K4686" s="11">
        <f t="shared" si="2492"/>
        <v>45852</v>
      </c>
      <c r="L4686" s="11">
        <f t="shared" si="2477"/>
        <v>45852</v>
      </c>
      <c r="M4686" s="1">
        <f t="shared" si="2463"/>
        <v>19</v>
      </c>
      <c r="N4686" s="1">
        <f t="shared" si="2478"/>
        <v>13</v>
      </c>
      <c r="O4686" s="2">
        <f t="shared" si="2479"/>
        <v>0.99547934000000005</v>
      </c>
      <c r="P4686" s="13">
        <f t="shared" si="2471"/>
        <v>0.99339977999999995</v>
      </c>
      <c r="Q4686" s="13">
        <f t="shared" si="2464"/>
        <v>1.4736306665892487</v>
      </c>
      <c r="R4686" s="2">
        <f t="shared" si="2467"/>
        <v>1.46696888</v>
      </c>
      <c r="S4686" s="2">
        <f t="shared" si="2493"/>
        <v>1.5641273600000001</v>
      </c>
      <c r="T4686" s="2">
        <f t="shared" si="2480"/>
        <v>99591.212683820006</v>
      </c>
      <c r="U4686" s="2">
        <f t="shared" si="2481"/>
        <v>2639.4646749237668</v>
      </c>
      <c r="V4686" s="2">
        <f t="shared" si="2482"/>
        <v>27547.995841691609</v>
      </c>
      <c r="W4686" s="2">
        <f t="shared" si="2483"/>
        <v>93859.521520535374</v>
      </c>
      <c r="X4686" s="17">
        <f t="shared" si="2484"/>
        <v>0</v>
      </c>
      <c r="Y4686" s="2">
        <f t="shared" si="2485"/>
        <v>0</v>
      </c>
      <c r="Z4686" s="72">
        <f t="shared" si="2486"/>
        <v>0</v>
      </c>
      <c r="AA4686" s="2">
        <f t="shared" si="2472"/>
        <v>0</v>
      </c>
      <c r="AB4686" s="12">
        <f t="shared" si="2494"/>
        <v>4.6600000000000003E-2</v>
      </c>
      <c r="AC4686" s="17">
        <f t="shared" si="2487"/>
        <v>13</v>
      </c>
      <c r="AD4686" s="17">
        <v>252</v>
      </c>
      <c r="AE4686" s="13">
        <f t="shared" si="2465"/>
        <v>1.0023523999999999</v>
      </c>
      <c r="AF4686" s="2">
        <f t="shared" si="2473"/>
        <v>234.27836871</v>
      </c>
      <c r="AG4686" s="2">
        <f t="shared" si="2488"/>
        <v>220.79513842</v>
      </c>
      <c r="AH4686" s="3">
        <f t="shared" si="2489"/>
        <v>0</v>
      </c>
      <c r="AI4686" s="4" t="str">
        <f t="shared" si="2466"/>
        <v>A+J=</v>
      </c>
      <c r="AJ4686" s="11">
        <f t="shared" si="2495"/>
        <v>45852</v>
      </c>
      <c r="AQ4686" s="53"/>
      <c r="AR4686" s="53"/>
    </row>
    <row r="4687" spans="1:44" x14ac:dyDescent="0.2">
      <c r="A4687" s="158">
        <f t="shared" si="2490"/>
        <v>45843</v>
      </c>
      <c r="B4687" s="2">
        <f t="shared" si="2474"/>
        <v>94067.088670692901</v>
      </c>
      <c r="C4687" s="2">
        <f t="shared" si="2491"/>
        <v>63672.061003919996</v>
      </c>
      <c r="D4687" s="2">
        <f>SUM(Y4687:Y$4727)</f>
        <v>4678.8453496100001</v>
      </c>
      <c r="E4687" s="73">
        <f t="shared" si="2475"/>
        <v>58993.215654309999</v>
      </c>
      <c r="F4687" s="88">
        <f t="shared" si="2468"/>
        <v>6455.85</v>
      </c>
      <c r="G4687" s="3">
        <f>IF(AND(N4687=1,N4686&gt;1),VLOOKUP(A4686,[1]Plan1!$BK$81:$BM$259,3),G4686)</f>
        <v>6413.24</v>
      </c>
      <c r="H4687" s="11">
        <f t="shared" si="2469"/>
        <v>45764</v>
      </c>
      <c r="I4687" s="11">
        <f t="shared" si="2470"/>
        <v>45794</v>
      </c>
      <c r="J4687" s="12">
        <f t="shared" si="2476"/>
        <v>-6.6002153085962245E-3</v>
      </c>
      <c r="K4687" s="11">
        <f t="shared" si="2492"/>
        <v>45852</v>
      </c>
      <c r="L4687" s="11">
        <f t="shared" si="2477"/>
        <v>45852</v>
      </c>
      <c r="M4687" s="1">
        <f t="shared" si="2463"/>
        <v>19</v>
      </c>
      <c r="N4687" s="1">
        <f t="shared" si="2478"/>
        <v>14</v>
      </c>
      <c r="O4687" s="2">
        <f t="shared" si="2479"/>
        <v>0.99513244000000001</v>
      </c>
      <c r="P4687" s="13">
        <f t="shared" si="2471"/>
        <v>0.99339977999999995</v>
      </c>
      <c r="Q4687" s="13">
        <f t="shared" si="2464"/>
        <v>1.4736306665892487</v>
      </c>
      <c r="R4687" s="2">
        <f t="shared" si="2467"/>
        <v>1.46645768</v>
      </c>
      <c r="S4687" s="2">
        <f t="shared" si="2493"/>
        <v>1.5641273600000001</v>
      </c>
      <c r="T4687" s="2">
        <f t="shared" si="2480"/>
        <v>99591.212683820006</v>
      </c>
      <c r="U4687" s="2">
        <f t="shared" si="2481"/>
        <v>2639.4646749237668</v>
      </c>
      <c r="V4687" s="2">
        <f t="shared" si="2482"/>
        <v>27517.838509849124</v>
      </c>
      <c r="W4687" s="2">
        <f t="shared" si="2483"/>
        <v>93829.364188692896</v>
      </c>
      <c r="X4687" s="17">
        <f t="shared" si="2484"/>
        <v>0</v>
      </c>
      <c r="Y4687" s="2">
        <f t="shared" si="2485"/>
        <v>0</v>
      </c>
      <c r="Z4687" s="72">
        <f t="shared" si="2486"/>
        <v>0</v>
      </c>
      <c r="AA4687" s="2">
        <f t="shared" si="2472"/>
        <v>0</v>
      </c>
      <c r="AB4687" s="12">
        <f t="shared" si="2494"/>
        <v>4.6600000000000003E-2</v>
      </c>
      <c r="AC4687" s="17">
        <f t="shared" si="2487"/>
        <v>14</v>
      </c>
      <c r="AD4687" s="17">
        <v>252</v>
      </c>
      <c r="AE4687" s="13">
        <f t="shared" si="2465"/>
        <v>1.002533583</v>
      </c>
      <c r="AF4687" s="2">
        <f t="shared" si="2473"/>
        <v>252.32260339999999</v>
      </c>
      <c r="AG4687" s="2">
        <f t="shared" si="2488"/>
        <v>237.72448199999999</v>
      </c>
      <c r="AH4687" s="3">
        <f t="shared" si="2489"/>
        <v>0</v>
      </c>
      <c r="AI4687" s="4" t="str">
        <f t="shared" si="2466"/>
        <v>A+J=</v>
      </c>
      <c r="AJ4687" s="11">
        <f t="shared" si="2495"/>
        <v>45852</v>
      </c>
      <c r="AQ4687" s="53"/>
      <c r="AR4687" s="53"/>
    </row>
    <row r="4688" spans="1:44" x14ac:dyDescent="0.2">
      <c r="A4688" s="158">
        <f t="shared" si="2490"/>
        <v>45844</v>
      </c>
      <c r="B4688" s="2">
        <f t="shared" si="2474"/>
        <v>94067.088670692901</v>
      </c>
      <c r="C4688" s="2">
        <f t="shared" si="2491"/>
        <v>63672.061003919996</v>
      </c>
      <c r="D4688" s="2">
        <f>SUM(Y4688:Y$4727)</f>
        <v>4678.8453496100001</v>
      </c>
      <c r="E4688" s="73">
        <f t="shared" si="2475"/>
        <v>58993.215654309999</v>
      </c>
      <c r="F4688" s="88">
        <f t="shared" si="2468"/>
        <v>6455.85</v>
      </c>
      <c r="G4688" s="3">
        <f>IF(AND(N4688=1,N4687&gt;1),VLOOKUP(A4687,[1]Plan1!$BK$81:$BM$259,3),G4687)</f>
        <v>6413.24</v>
      </c>
      <c r="H4688" s="11">
        <f t="shared" si="2469"/>
        <v>45764</v>
      </c>
      <c r="I4688" s="11">
        <f t="shared" si="2470"/>
        <v>45794</v>
      </c>
      <c r="J4688" s="12">
        <f t="shared" si="2476"/>
        <v>-6.6002153085962245E-3</v>
      </c>
      <c r="K4688" s="11">
        <f t="shared" si="2492"/>
        <v>45852</v>
      </c>
      <c r="L4688" s="11">
        <f t="shared" si="2477"/>
        <v>45852</v>
      </c>
      <c r="M4688" s="1">
        <f t="shared" si="2463"/>
        <v>19</v>
      </c>
      <c r="N4688" s="1">
        <f t="shared" si="2478"/>
        <v>14</v>
      </c>
      <c r="O4688" s="2">
        <f t="shared" si="2479"/>
        <v>0.99513244000000001</v>
      </c>
      <c r="P4688" s="13">
        <f t="shared" si="2471"/>
        <v>0.99339977999999995</v>
      </c>
      <c r="Q4688" s="13">
        <f t="shared" si="2464"/>
        <v>1.4736306665892487</v>
      </c>
      <c r="R4688" s="2">
        <f t="shared" si="2467"/>
        <v>1.46645768</v>
      </c>
      <c r="S4688" s="2">
        <f t="shared" si="2493"/>
        <v>1.5641273600000001</v>
      </c>
      <c r="T4688" s="2">
        <f t="shared" si="2480"/>
        <v>99591.212683820006</v>
      </c>
      <c r="U4688" s="2">
        <f t="shared" si="2481"/>
        <v>2639.4646749237668</v>
      </c>
      <c r="V4688" s="2">
        <f t="shared" si="2482"/>
        <v>27517.838509849124</v>
      </c>
      <c r="W4688" s="2">
        <f t="shared" si="2483"/>
        <v>93829.364188692896</v>
      </c>
      <c r="X4688" s="17">
        <f t="shared" si="2484"/>
        <v>0</v>
      </c>
      <c r="Y4688" s="2">
        <f t="shared" si="2485"/>
        <v>0</v>
      </c>
      <c r="Z4688" s="72">
        <f t="shared" si="2486"/>
        <v>0</v>
      </c>
      <c r="AA4688" s="2">
        <f t="shared" si="2472"/>
        <v>0</v>
      </c>
      <c r="AB4688" s="12">
        <f t="shared" si="2494"/>
        <v>4.6600000000000003E-2</v>
      </c>
      <c r="AC4688" s="17">
        <f t="shared" si="2487"/>
        <v>14</v>
      </c>
      <c r="AD4688" s="17">
        <v>252</v>
      </c>
      <c r="AE4688" s="13">
        <f t="shared" si="2465"/>
        <v>1.002533583</v>
      </c>
      <c r="AF4688" s="2">
        <f t="shared" si="2473"/>
        <v>252.32260339999999</v>
      </c>
      <c r="AG4688" s="2">
        <f t="shared" si="2488"/>
        <v>237.72448199999999</v>
      </c>
      <c r="AH4688" s="3">
        <f t="shared" si="2489"/>
        <v>0</v>
      </c>
      <c r="AI4688" s="4" t="str">
        <f t="shared" si="2466"/>
        <v>A+J=</v>
      </c>
      <c r="AJ4688" s="11">
        <f t="shared" si="2495"/>
        <v>45852</v>
      </c>
      <c r="AQ4688" s="53"/>
      <c r="AR4688" s="53"/>
    </row>
    <row r="4689" spans="1:44" x14ac:dyDescent="0.2">
      <c r="A4689" s="158">
        <f t="shared" si="2490"/>
        <v>45845</v>
      </c>
      <c r="B4689" s="2">
        <f t="shared" si="2474"/>
        <v>94067.088670692901</v>
      </c>
      <c r="C4689" s="2">
        <f t="shared" si="2491"/>
        <v>63672.061003919996</v>
      </c>
      <c r="D4689" s="2">
        <f>SUM(Y4689:Y$4727)</f>
        <v>4678.8453496100001</v>
      </c>
      <c r="E4689" s="73">
        <f t="shared" si="2475"/>
        <v>58993.215654309999</v>
      </c>
      <c r="F4689" s="88">
        <f t="shared" si="2468"/>
        <v>6455.85</v>
      </c>
      <c r="G4689" s="3">
        <f>IF(AND(N4689=1,N4688&gt;1),VLOOKUP(A4688,[1]Plan1!$BK$81:$BM$259,3),G4688)</f>
        <v>6413.24</v>
      </c>
      <c r="H4689" s="11">
        <f t="shared" si="2469"/>
        <v>45764</v>
      </c>
      <c r="I4689" s="11">
        <f t="shared" si="2470"/>
        <v>45794</v>
      </c>
      <c r="J4689" s="12">
        <f t="shared" si="2476"/>
        <v>-6.6002153085962245E-3</v>
      </c>
      <c r="K4689" s="11">
        <f t="shared" si="2492"/>
        <v>45852</v>
      </c>
      <c r="L4689" s="11">
        <f t="shared" si="2477"/>
        <v>45852</v>
      </c>
      <c r="M4689" s="1">
        <f t="shared" si="2463"/>
        <v>19</v>
      </c>
      <c r="N4689" s="1">
        <f t="shared" si="2478"/>
        <v>14</v>
      </c>
      <c r="O4689" s="2">
        <f t="shared" si="2479"/>
        <v>0.99513244000000001</v>
      </c>
      <c r="P4689" s="13">
        <f t="shared" si="2471"/>
        <v>0.99339977999999995</v>
      </c>
      <c r="Q4689" s="13">
        <f t="shared" si="2464"/>
        <v>1.4736306665892487</v>
      </c>
      <c r="R4689" s="2">
        <f t="shared" si="2467"/>
        <v>1.46645768</v>
      </c>
      <c r="S4689" s="2">
        <f t="shared" si="2493"/>
        <v>1.5641273600000001</v>
      </c>
      <c r="T4689" s="2">
        <f t="shared" si="2480"/>
        <v>99591.212683820006</v>
      </c>
      <c r="U4689" s="2">
        <f t="shared" si="2481"/>
        <v>2639.4646749237668</v>
      </c>
      <c r="V4689" s="2">
        <f t="shared" si="2482"/>
        <v>27517.838509849124</v>
      </c>
      <c r="W4689" s="2">
        <f t="shared" si="2483"/>
        <v>93829.364188692896</v>
      </c>
      <c r="X4689" s="17">
        <f t="shared" si="2484"/>
        <v>0</v>
      </c>
      <c r="Y4689" s="2">
        <f t="shared" si="2485"/>
        <v>0</v>
      </c>
      <c r="Z4689" s="72">
        <f t="shared" si="2486"/>
        <v>0</v>
      </c>
      <c r="AA4689" s="2">
        <f t="shared" si="2472"/>
        <v>0</v>
      </c>
      <c r="AB4689" s="12">
        <f t="shared" si="2494"/>
        <v>4.6600000000000003E-2</v>
      </c>
      <c r="AC4689" s="17">
        <f t="shared" si="2487"/>
        <v>14</v>
      </c>
      <c r="AD4689" s="17">
        <v>252</v>
      </c>
      <c r="AE4689" s="13">
        <f t="shared" si="2465"/>
        <v>1.002533583</v>
      </c>
      <c r="AF4689" s="2">
        <f t="shared" si="2473"/>
        <v>252.32260339999999</v>
      </c>
      <c r="AG4689" s="2">
        <f t="shared" si="2488"/>
        <v>237.72448199999999</v>
      </c>
      <c r="AH4689" s="3">
        <f t="shared" si="2489"/>
        <v>0</v>
      </c>
      <c r="AI4689" s="4" t="str">
        <f t="shared" si="2466"/>
        <v>A+J=</v>
      </c>
      <c r="AJ4689" s="11">
        <f t="shared" si="2495"/>
        <v>45852</v>
      </c>
      <c r="AQ4689" s="53"/>
      <c r="AR4689" s="53"/>
    </row>
    <row r="4690" spans="1:44" x14ac:dyDescent="0.2">
      <c r="A4690" s="158">
        <f t="shared" si="2490"/>
        <v>45846</v>
      </c>
      <c r="B4690" s="2">
        <f t="shared" si="2474"/>
        <v>94053.863403629221</v>
      </c>
      <c r="C4690" s="2">
        <f t="shared" si="2491"/>
        <v>63672.061003919996</v>
      </c>
      <c r="D4690" s="2">
        <f>SUM(Y4690:Y$4727)</f>
        <v>4678.8453496100001</v>
      </c>
      <c r="E4690" s="73">
        <f t="shared" si="2475"/>
        <v>58993.215654309999</v>
      </c>
      <c r="F4690" s="88">
        <f t="shared" si="2468"/>
        <v>6455.85</v>
      </c>
      <c r="G4690" s="3">
        <f>IF(AND(N4690=1,N4689&gt;1),VLOOKUP(A4689,[1]Plan1!$BK$81:$BM$259,3),G4689)</f>
        <v>6413.24</v>
      </c>
      <c r="H4690" s="11">
        <f t="shared" si="2469"/>
        <v>45764</v>
      </c>
      <c r="I4690" s="11">
        <f t="shared" si="2470"/>
        <v>45794</v>
      </c>
      <c r="J4690" s="12">
        <f t="shared" si="2476"/>
        <v>-6.6002153085962245E-3</v>
      </c>
      <c r="K4690" s="11">
        <f t="shared" si="2492"/>
        <v>45852</v>
      </c>
      <c r="L4690" s="11">
        <f t="shared" si="2477"/>
        <v>45852</v>
      </c>
      <c r="M4690" s="1">
        <f t="shared" si="2463"/>
        <v>19</v>
      </c>
      <c r="N4690" s="1">
        <f t="shared" si="2478"/>
        <v>15</v>
      </c>
      <c r="O4690" s="2">
        <f t="shared" si="2479"/>
        <v>0.99478566999999996</v>
      </c>
      <c r="P4690" s="13">
        <f t="shared" si="2471"/>
        <v>0.99339977999999995</v>
      </c>
      <c r="Q4690" s="13">
        <f t="shared" si="2464"/>
        <v>1.4736306665892487</v>
      </c>
      <c r="R4690" s="2">
        <f t="shared" si="2467"/>
        <v>1.46594666</v>
      </c>
      <c r="S4690" s="2">
        <f t="shared" si="2493"/>
        <v>1.5641273600000001</v>
      </c>
      <c r="T4690" s="2">
        <f t="shared" si="2480"/>
        <v>99591.212683820006</v>
      </c>
      <c r="U4690" s="2">
        <f t="shared" si="2481"/>
        <v>2639.4646749237668</v>
      </c>
      <c r="V4690" s="2">
        <f t="shared" si="2482"/>
        <v>27487.691796785457</v>
      </c>
      <c r="W4690" s="2">
        <f t="shared" si="2483"/>
        <v>93799.217475629222</v>
      </c>
      <c r="X4690" s="17">
        <f t="shared" si="2484"/>
        <v>0</v>
      </c>
      <c r="Y4690" s="2">
        <f t="shared" si="2485"/>
        <v>0</v>
      </c>
      <c r="Z4690" s="72">
        <f t="shared" si="2486"/>
        <v>0</v>
      </c>
      <c r="AA4690" s="2">
        <f t="shared" si="2472"/>
        <v>0</v>
      </c>
      <c r="AB4690" s="12">
        <f t="shared" si="2494"/>
        <v>4.6600000000000003E-2</v>
      </c>
      <c r="AC4690" s="17">
        <f t="shared" si="2487"/>
        <v>15</v>
      </c>
      <c r="AD4690" s="17">
        <v>252</v>
      </c>
      <c r="AE4690" s="13">
        <f t="shared" si="2465"/>
        <v>1.002714798</v>
      </c>
      <c r="AF4690" s="2">
        <f t="shared" si="2473"/>
        <v>270.37002501000001</v>
      </c>
      <c r="AG4690" s="2">
        <f t="shared" si="2488"/>
        <v>254.645928</v>
      </c>
      <c r="AH4690" s="3">
        <f t="shared" si="2489"/>
        <v>0</v>
      </c>
      <c r="AI4690" s="4" t="str">
        <f t="shared" si="2466"/>
        <v>A+J=</v>
      </c>
      <c r="AJ4690" s="11">
        <f t="shared" si="2495"/>
        <v>45852</v>
      </c>
      <c r="AQ4690" s="53"/>
      <c r="AR4690" s="53"/>
    </row>
    <row r="4691" spans="1:44" x14ac:dyDescent="0.2">
      <c r="A4691" s="158">
        <f t="shared" si="2490"/>
        <v>45847</v>
      </c>
      <c r="B4691" s="2">
        <f t="shared" si="2474"/>
        <v>94040.641639806548</v>
      </c>
      <c r="C4691" s="2">
        <f t="shared" si="2491"/>
        <v>63672.061003919996</v>
      </c>
      <c r="D4691" s="2">
        <f>SUM(Y4691:Y$4727)</f>
        <v>4678.8453496100001</v>
      </c>
      <c r="E4691" s="73">
        <f t="shared" si="2475"/>
        <v>58993.215654309999</v>
      </c>
      <c r="F4691" s="88">
        <f t="shared" si="2468"/>
        <v>6455.85</v>
      </c>
      <c r="G4691" s="3">
        <f>IF(AND(N4691=1,N4690&gt;1),VLOOKUP(A4690,[1]Plan1!$BK$81:$BM$259,3),G4690)</f>
        <v>6413.24</v>
      </c>
      <c r="H4691" s="11">
        <f t="shared" si="2469"/>
        <v>45764</v>
      </c>
      <c r="I4691" s="11">
        <f t="shared" si="2470"/>
        <v>45794</v>
      </c>
      <c r="J4691" s="12">
        <f t="shared" si="2476"/>
        <v>-6.6002153085962245E-3</v>
      </c>
      <c r="K4691" s="11">
        <f t="shared" si="2492"/>
        <v>45852</v>
      </c>
      <c r="L4691" s="11">
        <f t="shared" si="2477"/>
        <v>45852</v>
      </c>
      <c r="M4691" s="1">
        <f t="shared" si="2463"/>
        <v>19</v>
      </c>
      <c r="N4691" s="1">
        <f t="shared" si="2478"/>
        <v>16</v>
      </c>
      <c r="O4691" s="2">
        <f t="shared" si="2479"/>
        <v>0.99443901999999995</v>
      </c>
      <c r="P4691" s="13">
        <f t="shared" si="2471"/>
        <v>0.99339977999999995</v>
      </c>
      <c r="Q4691" s="13">
        <f t="shared" si="2464"/>
        <v>1.4736306665892487</v>
      </c>
      <c r="R4691" s="2">
        <f t="shared" si="2467"/>
        <v>1.4654358300000001</v>
      </c>
      <c r="S4691" s="2">
        <f t="shared" si="2493"/>
        <v>1.5641273600000001</v>
      </c>
      <c r="T4691" s="2">
        <f t="shared" si="2480"/>
        <v>99591.212683820006</v>
      </c>
      <c r="U4691" s="2">
        <f t="shared" si="2481"/>
        <v>2639.4646749237668</v>
      </c>
      <c r="V4691" s="2">
        <f t="shared" si="2482"/>
        <v>27457.556292432775</v>
      </c>
      <c r="W4691" s="2">
        <f t="shared" si="2483"/>
        <v>93769.081971276551</v>
      </c>
      <c r="X4691" s="17">
        <f t="shared" si="2484"/>
        <v>0</v>
      </c>
      <c r="Y4691" s="2">
        <f t="shared" si="2485"/>
        <v>0</v>
      </c>
      <c r="Z4691" s="72">
        <f t="shared" si="2486"/>
        <v>0</v>
      </c>
      <c r="AA4691" s="2">
        <f t="shared" si="2472"/>
        <v>0</v>
      </c>
      <c r="AB4691" s="12">
        <f t="shared" si="2494"/>
        <v>4.6600000000000003E-2</v>
      </c>
      <c r="AC4691" s="17">
        <f t="shared" si="2487"/>
        <v>16</v>
      </c>
      <c r="AD4691" s="17">
        <v>252</v>
      </c>
      <c r="AE4691" s="13">
        <f t="shared" si="2465"/>
        <v>1.0028960469999999</v>
      </c>
      <c r="AF4691" s="2">
        <f t="shared" si="2473"/>
        <v>288.42083271000001</v>
      </c>
      <c r="AG4691" s="2">
        <f t="shared" si="2488"/>
        <v>271.55966853000001</v>
      </c>
      <c r="AH4691" s="3">
        <f t="shared" si="2489"/>
        <v>0</v>
      </c>
      <c r="AI4691" s="4" t="str">
        <f t="shared" si="2466"/>
        <v>A+J=</v>
      </c>
      <c r="AJ4691" s="11">
        <f t="shared" si="2495"/>
        <v>45852</v>
      </c>
      <c r="AQ4691" s="53"/>
      <c r="AR4691" s="53"/>
    </row>
    <row r="4692" spans="1:44" x14ac:dyDescent="0.2">
      <c r="A4692" s="158">
        <f t="shared" si="2490"/>
        <v>45848</v>
      </c>
      <c r="B4692" s="2">
        <f t="shared" si="2474"/>
        <v>94027.421419528342</v>
      </c>
      <c r="C4692" s="2">
        <f t="shared" si="2491"/>
        <v>63672.061003919996</v>
      </c>
      <c r="D4692" s="2">
        <f>SUM(Y4692:Y$4727)</f>
        <v>4678.8453496100001</v>
      </c>
      <c r="E4692" s="73">
        <f t="shared" si="2475"/>
        <v>58993.215654309999</v>
      </c>
      <c r="F4692" s="88">
        <f t="shared" si="2468"/>
        <v>6455.85</v>
      </c>
      <c r="G4692" s="3">
        <f>IF(AND(N4692=1,N4691&gt;1),VLOOKUP(A4691,[1]Plan1!$BK$81:$BM$259,3),G4691)</f>
        <v>6413.24</v>
      </c>
      <c r="H4692" s="11">
        <f t="shared" si="2469"/>
        <v>45764</v>
      </c>
      <c r="I4692" s="11">
        <f t="shared" si="2470"/>
        <v>45794</v>
      </c>
      <c r="J4692" s="12">
        <f t="shared" si="2476"/>
        <v>-6.6002153085962245E-3</v>
      </c>
      <c r="K4692" s="11">
        <f t="shared" si="2492"/>
        <v>45852</v>
      </c>
      <c r="L4692" s="11">
        <f t="shared" si="2477"/>
        <v>45852</v>
      </c>
      <c r="M4692" s="1">
        <f t="shared" si="2463"/>
        <v>19</v>
      </c>
      <c r="N4692" s="1">
        <f t="shared" si="2478"/>
        <v>17</v>
      </c>
      <c r="O4692" s="2">
        <f t="shared" si="2479"/>
        <v>0.99409247999999995</v>
      </c>
      <c r="P4692" s="13">
        <f t="shared" si="2471"/>
        <v>0.99339977999999995</v>
      </c>
      <c r="Q4692" s="13">
        <f t="shared" si="2464"/>
        <v>1.4736306665892487</v>
      </c>
      <c r="R4692" s="2">
        <f t="shared" si="2467"/>
        <v>1.4649251599999999</v>
      </c>
      <c r="S4692" s="2">
        <f t="shared" si="2493"/>
        <v>1.5641273600000001</v>
      </c>
      <c r="T4692" s="2">
        <f t="shared" si="2480"/>
        <v>99591.212683820006</v>
      </c>
      <c r="U4692" s="2">
        <f t="shared" si="2481"/>
        <v>2639.4646749237668</v>
      </c>
      <c r="V4692" s="2">
        <f t="shared" si="2482"/>
        <v>27427.430226994577</v>
      </c>
      <c r="W4692" s="2">
        <f t="shared" si="2483"/>
        <v>93738.955905838346</v>
      </c>
      <c r="X4692" s="17">
        <f t="shared" si="2484"/>
        <v>0</v>
      </c>
      <c r="Y4692" s="2">
        <f t="shared" si="2485"/>
        <v>0</v>
      </c>
      <c r="Z4692" s="72">
        <f t="shared" si="2486"/>
        <v>0</v>
      </c>
      <c r="AA4692" s="2">
        <f t="shared" si="2472"/>
        <v>0</v>
      </c>
      <c r="AB4692" s="12">
        <f t="shared" si="2494"/>
        <v>4.6600000000000003E-2</v>
      </c>
      <c r="AC4692" s="17">
        <f t="shared" si="2487"/>
        <v>17</v>
      </c>
      <c r="AD4692" s="17">
        <v>252</v>
      </c>
      <c r="AE4692" s="13">
        <f t="shared" si="2465"/>
        <v>1.003077328</v>
      </c>
      <c r="AF4692" s="2">
        <f t="shared" si="2473"/>
        <v>306.47482733999999</v>
      </c>
      <c r="AG4692" s="2">
        <f t="shared" si="2488"/>
        <v>288.46551369000002</v>
      </c>
      <c r="AH4692" s="3">
        <f t="shared" si="2489"/>
        <v>0</v>
      </c>
      <c r="AI4692" s="4" t="str">
        <f t="shared" si="2466"/>
        <v>A+J=</v>
      </c>
      <c r="AJ4692" s="11">
        <f t="shared" si="2495"/>
        <v>45852</v>
      </c>
      <c r="AQ4692" s="53"/>
      <c r="AR4692" s="53"/>
    </row>
    <row r="4693" spans="1:44" x14ac:dyDescent="0.2">
      <c r="A4693" s="158">
        <f t="shared" si="2490"/>
        <v>45849</v>
      </c>
      <c r="B4693" s="2">
        <f t="shared" si="2474"/>
        <v>94014.204614321134</v>
      </c>
      <c r="C4693" s="2">
        <f t="shared" si="2491"/>
        <v>63672.061003919996</v>
      </c>
      <c r="D4693" s="2">
        <f>SUM(Y4693:Y$4727)</f>
        <v>4678.8453496100001</v>
      </c>
      <c r="E4693" s="73">
        <f t="shared" si="2475"/>
        <v>58993.215654309999</v>
      </c>
      <c r="F4693" s="88">
        <f t="shared" si="2468"/>
        <v>6455.85</v>
      </c>
      <c r="G4693" s="3">
        <f>IF(AND(N4693=1,N4692&gt;1),VLOOKUP(A4692,[1]Plan1!$BK$81:$BM$259,3),G4692)</f>
        <v>6413.24</v>
      </c>
      <c r="H4693" s="11">
        <f t="shared" si="2469"/>
        <v>45764</v>
      </c>
      <c r="I4693" s="11">
        <f t="shared" si="2470"/>
        <v>45794</v>
      </c>
      <c r="J4693" s="12">
        <f t="shared" si="2476"/>
        <v>-6.6002153085962245E-3</v>
      </c>
      <c r="K4693" s="11">
        <f t="shared" si="2492"/>
        <v>45852</v>
      </c>
      <c r="L4693" s="11">
        <f t="shared" si="2477"/>
        <v>45852</v>
      </c>
      <c r="M4693" s="1">
        <f t="shared" si="2463"/>
        <v>19</v>
      </c>
      <c r="N4693" s="1">
        <f t="shared" si="2478"/>
        <v>18</v>
      </c>
      <c r="O4693" s="2">
        <f t="shared" si="2479"/>
        <v>0.99374607000000004</v>
      </c>
      <c r="P4693" s="13">
        <f t="shared" si="2471"/>
        <v>0.99339977999999995</v>
      </c>
      <c r="Q4693" s="13">
        <f t="shared" si="2464"/>
        <v>1.4736306665892487</v>
      </c>
      <c r="R4693" s="2">
        <f t="shared" si="2467"/>
        <v>1.46441468</v>
      </c>
      <c r="S4693" s="2">
        <f t="shared" si="2493"/>
        <v>1.5641273600000001</v>
      </c>
      <c r="T4693" s="2">
        <f t="shared" si="2480"/>
        <v>99591.212683820006</v>
      </c>
      <c r="U4693" s="2">
        <f t="shared" si="2481"/>
        <v>2639.4646749237668</v>
      </c>
      <c r="V4693" s="2">
        <f t="shared" si="2482"/>
        <v>27397.315370267366</v>
      </c>
      <c r="W4693" s="2">
        <f t="shared" si="2483"/>
        <v>93708.841049111128</v>
      </c>
      <c r="X4693" s="17">
        <f t="shared" si="2484"/>
        <v>0</v>
      </c>
      <c r="Y4693" s="2">
        <f t="shared" si="2485"/>
        <v>0</v>
      </c>
      <c r="Z4693" s="72">
        <f t="shared" si="2486"/>
        <v>0</v>
      </c>
      <c r="AA4693" s="2">
        <f t="shared" si="2472"/>
        <v>0</v>
      </c>
      <c r="AB4693" s="12">
        <f t="shared" si="2494"/>
        <v>4.6600000000000003E-2</v>
      </c>
      <c r="AC4693" s="17">
        <f t="shared" si="2487"/>
        <v>18</v>
      </c>
      <c r="AD4693" s="17">
        <v>252</v>
      </c>
      <c r="AE4693" s="13">
        <f t="shared" si="2465"/>
        <v>1.003258642</v>
      </c>
      <c r="AF4693" s="2">
        <f t="shared" si="2473"/>
        <v>324.53210847999998</v>
      </c>
      <c r="AG4693" s="2">
        <f t="shared" si="2488"/>
        <v>305.36356520999999</v>
      </c>
      <c r="AH4693" s="3">
        <f t="shared" si="2489"/>
        <v>0</v>
      </c>
      <c r="AI4693" s="4" t="str">
        <f t="shared" si="2466"/>
        <v>A+J=</v>
      </c>
      <c r="AJ4693" s="11">
        <f t="shared" si="2495"/>
        <v>45852</v>
      </c>
      <c r="AQ4693" s="53"/>
      <c r="AR4693" s="53"/>
    </row>
    <row r="4694" spans="1:44" x14ac:dyDescent="0.2">
      <c r="A4694" s="158">
        <f t="shared" si="2490"/>
        <v>45850</v>
      </c>
      <c r="B4694" s="2">
        <f t="shared" si="2474"/>
        <v>94000.989949680588</v>
      </c>
      <c r="C4694" s="2">
        <f t="shared" si="2491"/>
        <v>63672.061003919996</v>
      </c>
      <c r="D4694" s="2">
        <f>SUM(Y4694:Y$4727)</f>
        <v>4678.8453496100001</v>
      </c>
      <c r="E4694" s="73">
        <f t="shared" si="2475"/>
        <v>58993.215654309999</v>
      </c>
      <c r="F4694" s="88">
        <f t="shared" si="2468"/>
        <v>6455.85</v>
      </c>
      <c r="G4694" s="3">
        <f>IF(AND(N4694=1,N4693&gt;1),VLOOKUP(A4693,[1]Plan1!$BK$81:$BM$259,3),G4693)</f>
        <v>6413.24</v>
      </c>
      <c r="H4694" s="11">
        <f t="shared" si="2469"/>
        <v>45764</v>
      </c>
      <c r="I4694" s="11">
        <f t="shared" si="2470"/>
        <v>45794</v>
      </c>
      <c r="J4694" s="12">
        <f t="shared" si="2476"/>
        <v>-6.6002153085962245E-3</v>
      </c>
      <c r="K4694" s="11">
        <f t="shared" si="2492"/>
        <v>45852</v>
      </c>
      <c r="L4694" s="11">
        <f t="shared" si="2477"/>
        <v>45852</v>
      </c>
      <c r="M4694" s="1">
        <f t="shared" si="2463"/>
        <v>19</v>
      </c>
      <c r="N4694" s="1">
        <f t="shared" si="2478"/>
        <v>19</v>
      </c>
      <c r="O4694" s="2">
        <f t="shared" si="2479"/>
        <v>0.99339977999999995</v>
      </c>
      <c r="P4694" s="13">
        <f t="shared" si="2471"/>
        <v>0.99339977999999995</v>
      </c>
      <c r="Q4694" s="13">
        <f t="shared" si="2464"/>
        <v>1.4736306665892487</v>
      </c>
      <c r="R4694" s="2">
        <f t="shared" si="2467"/>
        <v>1.4639043700000001</v>
      </c>
      <c r="S4694" s="2">
        <f t="shared" si="2493"/>
        <v>1.5641273600000001</v>
      </c>
      <c r="T4694" s="2">
        <f t="shared" si="2480"/>
        <v>99591.212683820006</v>
      </c>
      <c r="U4694" s="2">
        <f t="shared" si="2481"/>
        <v>2639.4646749237668</v>
      </c>
      <c r="V4694" s="2">
        <f t="shared" si="2482"/>
        <v>27367.210542386823</v>
      </c>
      <c r="W4694" s="2">
        <f t="shared" si="2483"/>
        <v>93678.736221230589</v>
      </c>
      <c r="X4694" s="17">
        <f t="shared" si="2484"/>
        <v>0</v>
      </c>
      <c r="Y4694" s="2">
        <f t="shared" si="2485"/>
        <v>0</v>
      </c>
      <c r="Z4694" s="72">
        <f t="shared" si="2486"/>
        <v>0</v>
      </c>
      <c r="AA4694" s="2">
        <f t="shared" si="2472"/>
        <v>0</v>
      </c>
      <c r="AB4694" s="12">
        <f t="shared" si="2494"/>
        <v>4.6600000000000003E-2</v>
      </c>
      <c r="AC4694" s="17">
        <f t="shared" si="2487"/>
        <v>19</v>
      </c>
      <c r="AD4694" s="17">
        <v>252</v>
      </c>
      <c r="AE4694" s="13">
        <f t="shared" si="2465"/>
        <v>1.003439988</v>
      </c>
      <c r="AF4694" s="2">
        <f t="shared" si="2473"/>
        <v>342.59257652999997</v>
      </c>
      <c r="AG4694" s="2">
        <f t="shared" si="2488"/>
        <v>322.25372844999998</v>
      </c>
      <c r="AH4694" s="3">
        <f t="shared" si="2489"/>
        <v>0</v>
      </c>
      <c r="AI4694" s="4" t="str">
        <f t="shared" si="2466"/>
        <v>A+J=</v>
      </c>
      <c r="AJ4694" s="11">
        <f t="shared" si="2495"/>
        <v>45852</v>
      </c>
      <c r="AQ4694" s="53"/>
      <c r="AR4694" s="53"/>
    </row>
    <row r="4695" spans="1:44" x14ac:dyDescent="0.2">
      <c r="A4695" s="158">
        <f t="shared" si="2490"/>
        <v>45851</v>
      </c>
      <c r="B4695" s="2">
        <f t="shared" si="2474"/>
        <v>94000.989949680588</v>
      </c>
      <c r="C4695" s="2">
        <f t="shared" si="2491"/>
        <v>63672.061003919996</v>
      </c>
      <c r="D4695" s="2">
        <f>SUM(Y4695:Y$4727)</f>
        <v>4678.8453496100001</v>
      </c>
      <c r="E4695" s="73">
        <f t="shared" si="2475"/>
        <v>58993.215654309999</v>
      </c>
      <c r="F4695" s="88">
        <f t="shared" si="2468"/>
        <v>6455.85</v>
      </c>
      <c r="G4695" s="3">
        <f>IF(AND(N4695=1,N4694&gt;1),VLOOKUP(A4694,[1]Plan1!$BK$81:$BM$259,3),G4694)</f>
        <v>6413.24</v>
      </c>
      <c r="H4695" s="11">
        <f t="shared" si="2469"/>
        <v>45764</v>
      </c>
      <c r="I4695" s="11">
        <f t="shared" si="2470"/>
        <v>45794</v>
      </c>
      <c r="J4695" s="12">
        <f t="shared" si="2476"/>
        <v>-6.6002153085962245E-3</v>
      </c>
      <c r="K4695" s="11">
        <f t="shared" si="2492"/>
        <v>45852</v>
      </c>
      <c r="L4695" s="11">
        <f t="shared" si="2477"/>
        <v>45852</v>
      </c>
      <c r="M4695" s="1">
        <f t="shared" ref="M4695:M4758" si="2496">IF(L4695=L4694,M4694,NETWORKDAYS(L4694,L4695,$AN$194:$AN$348)-1)</f>
        <v>19</v>
      </c>
      <c r="N4695" s="1">
        <f t="shared" si="2478"/>
        <v>19</v>
      </c>
      <c r="O4695" s="2">
        <f t="shared" si="2479"/>
        <v>0.99339977999999995</v>
      </c>
      <c r="P4695" s="13">
        <f t="shared" si="2471"/>
        <v>0.99339977999999995</v>
      </c>
      <c r="Q4695" s="13">
        <f t="shared" si="2464"/>
        <v>1.4736306665892487</v>
      </c>
      <c r="R4695" s="2">
        <f t="shared" si="2467"/>
        <v>1.4639043700000001</v>
      </c>
      <c r="S4695" s="2">
        <f t="shared" si="2493"/>
        <v>1.5641273600000001</v>
      </c>
      <c r="T4695" s="2">
        <f t="shared" si="2480"/>
        <v>99591.212683820006</v>
      </c>
      <c r="U4695" s="2">
        <f t="shared" si="2481"/>
        <v>2639.4646749237668</v>
      </c>
      <c r="V4695" s="2">
        <f t="shared" si="2482"/>
        <v>27367.210542386823</v>
      </c>
      <c r="W4695" s="2">
        <f t="shared" si="2483"/>
        <v>93678.736221230589</v>
      </c>
      <c r="X4695" s="17">
        <f t="shared" si="2484"/>
        <v>0</v>
      </c>
      <c r="Y4695" s="2">
        <f t="shared" si="2485"/>
        <v>0</v>
      </c>
      <c r="Z4695" s="72">
        <f t="shared" si="2486"/>
        <v>0</v>
      </c>
      <c r="AA4695" s="2">
        <f t="shared" si="2472"/>
        <v>0</v>
      </c>
      <c r="AB4695" s="12">
        <f t="shared" si="2494"/>
        <v>4.6600000000000003E-2</v>
      </c>
      <c r="AC4695" s="17">
        <f t="shared" si="2487"/>
        <v>19</v>
      </c>
      <c r="AD4695" s="17">
        <v>252</v>
      </c>
      <c r="AE4695" s="13">
        <f t="shared" si="2465"/>
        <v>1.003439988</v>
      </c>
      <c r="AF4695" s="2">
        <f t="shared" si="2473"/>
        <v>342.59257652999997</v>
      </c>
      <c r="AG4695" s="2">
        <f t="shared" si="2488"/>
        <v>322.25372844999998</v>
      </c>
      <c r="AH4695" s="3">
        <f t="shared" si="2489"/>
        <v>0</v>
      </c>
      <c r="AI4695" s="4" t="str">
        <f t="shared" si="2466"/>
        <v>A+J=</v>
      </c>
      <c r="AJ4695" s="11">
        <f t="shared" si="2495"/>
        <v>45852</v>
      </c>
      <c r="AQ4695" s="53"/>
      <c r="AR4695" s="53"/>
    </row>
    <row r="4696" spans="1:44" x14ac:dyDescent="0.2">
      <c r="A4696" s="158">
        <f t="shared" si="2490"/>
        <v>45852</v>
      </c>
      <c r="B4696" s="2">
        <f t="shared" si="2474"/>
        <v>94000.989949680588</v>
      </c>
      <c r="C4696" s="2">
        <f t="shared" si="2491"/>
        <v>63672.061003919996</v>
      </c>
      <c r="D4696" s="2">
        <f>SUM(Y4696:Y$4727)</f>
        <v>4678.8453496100001</v>
      </c>
      <c r="E4696" s="73">
        <f t="shared" si="2475"/>
        <v>58993.215654309999</v>
      </c>
      <c r="F4696" s="88">
        <f t="shared" si="2468"/>
        <v>6455.85</v>
      </c>
      <c r="G4696" s="3">
        <f>IF(AND(N4696=1,N4695&gt;1),VLOOKUP(A4695,[1]Plan1!$BK$81:$BM$259,3),G4695)</f>
        <v>6413.24</v>
      </c>
      <c r="H4696" s="11">
        <f t="shared" si="2469"/>
        <v>45764</v>
      </c>
      <c r="I4696" s="11">
        <f t="shared" si="2470"/>
        <v>45794</v>
      </c>
      <c r="J4696" s="12">
        <f t="shared" si="2476"/>
        <v>-6.6002153085962245E-3</v>
      </c>
      <c r="K4696" s="11">
        <f t="shared" si="2492"/>
        <v>45883</v>
      </c>
      <c r="L4696" s="11">
        <f t="shared" si="2477"/>
        <v>45852</v>
      </c>
      <c r="M4696" s="1">
        <f t="shared" si="2496"/>
        <v>19</v>
      </c>
      <c r="N4696" s="1">
        <f t="shared" si="2478"/>
        <v>19</v>
      </c>
      <c r="O4696" s="2">
        <f t="shared" si="2479"/>
        <v>0.99339977999999995</v>
      </c>
      <c r="P4696" s="13">
        <f t="shared" si="2471"/>
        <v>0.99339977999999995</v>
      </c>
      <c r="Q4696" s="13">
        <f t="shared" si="2464"/>
        <v>1.4736306665892487</v>
      </c>
      <c r="R4696" s="2">
        <f t="shared" si="2467"/>
        <v>1.4639043700000001</v>
      </c>
      <c r="S4696" s="2">
        <f t="shared" si="2493"/>
        <v>1.5641273600000001</v>
      </c>
      <c r="T4696" s="2">
        <f t="shared" si="2480"/>
        <v>99591.212683820006</v>
      </c>
      <c r="U4696" s="2">
        <f t="shared" si="2481"/>
        <v>2639.4646749237668</v>
      </c>
      <c r="V4696" s="2">
        <f t="shared" si="2482"/>
        <v>27367.210542386823</v>
      </c>
      <c r="W4696" s="2">
        <f t="shared" si="2483"/>
        <v>93678.736221230589</v>
      </c>
      <c r="X4696" s="17">
        <f t="shared" si="2484"/>
        <v>154</v>
      </c>
      <c r="Y4696" s="2">
        <f t="shared" si="2485"/>
        <v>2357.61596538</v>
      </c>
      <c r="Z4696" s="72">
        <f t="shared" si="2486"/>
        <v>3.7027480000000002E-2</v>
      </c>
      <c r="AA4696" s="2">
        <f t="shared" si="2472"/>
        <v>3687.6116358200002</v>
      </c>
      <c r="AB4696" s="12">
        <f t="shared" si="2494"/>
        <v>4.6600000000000003E-2</v>
      </c>
      <c r="AC4696" s="17">
        <f t="shared" si="2487"/>
        <v>19</v>
      </c>
      <c r="AD4696" s="17">
        <v>252</v>
      </c>
      <c r="AE4696" s="13">
        <f t="shared" si="2465"/>
        <v>1.003439988</v>
      </c>
      <c r="AF4696" s="2">
        <f t="shared" si="2473"/>
        <v>342.59257652999997</v>
      </c>
      <c r="AG4696" s="2">
        <f t="shared" si="2488"/>
        <v>322.25372844999998</v>
      </c>
      <c r="AH4696" s="3">
        <f t="shared" si="2489"/>
        <v>4030.20421235</v>
      </c>
      <c r="AI4696" s="4" t="str">
        <f t="shared" si="2466"/>
        <v>A+J=</v>
      </c>
      <c r="AJ4696" s="11">
        <f t="shared" si="2495"/>
        <v>45852</v>
      </c>
      <c r="AQ4696" s="53"/>
      <c r="AR4696" s="53"/>
    </row>
    <row r="4697" spans="1:44" x14ac:dyDescent="0.2">
      <c r="A4697" s="158">
        <f t="shared" si="2490"/>
        <v>45853</v>
      </c>
      <c r="B4697" s="2">
        <f t="shared" si="2474"/>
        <v>89982.525786345868</v>
      </c>
      <c r="C4697" s="2">
        <f t="shared" si="2491"/>
        <v>61314.445038539998</v>
      </c>
      <c r="D4697" s="2">
        <f>SUM(Y4697:Y$4727)</f>
        <v>2321.2293842300001</v>
      </c>
      <c r="E4697" s="73">
        <f t="shared" si="2475"/>
        <v>58993.215654309999</v>
      </c>
      <c r="F4697" s="88">
        <f t="shared" si="2468"/>
        <v>6455.85</v>
      </c>
      <c r="G4697" s="3">
        <f>IF(AND(N4697=1,N4696&gt;1),VLOOKUP(A4696,[1]Plan1!$BK$81:$BM$259,3),G4696)</f>
        <v>6413.24</v>
      </c>
      <c r="H4697" s="11">
        <f t="shared" si="2469"/>
        <v>45792</v>
      </c>
      <c r="I4697" s="11">
        <f t="shared" si="2470"/>
        <v>45823</v>
      </c>
      <c r="J4697" s="12">
        <f t="shared" si="2476"/>
        <v>-6.6002153085962245E-3</v>
      </c>
      <c r="K4697" s="11">
        <f t="shared" si="2492"/>
        <v>45883</v>
      </c>
      <c r="L4697" s="11">
        <f t="shared" si="2477"/>
        <v>45883</v>
      </c>
      <c r="M4697" s="1">
        <f t="shared" si="2496"/>
        <v>23</v>
      </c>
      <c r="N4697" s="1">
        <f t="shared" si="2478"/>
        <v>1</v>
      </c>
      <c r="O4697" s="2">
        <f t="shared" si="2479"/>
        <v>0.99971211999999998</v>
      </c>
      <c r="P4697" s="13">
        <f t="shared" si="2471"/>
        <v>0.99339977999999995</v>
      </c>
      <c r="Q4697" s="13">
        <f t="shared" si="2464"/>
        <v>1.463904379991013</v>
      </c>
      <c r="R4697" s="2">
        <f t="shared" si="2467"/>
        <v>1.4634829499999999</v>
      </c>
      <c r="S4697" s="2">
        <f t="shared" si="2493"/>
        <v>1.5641273600000001</v>
      </c>
      <c r="T4697" s="2">
        <f t="shared" si="2480"/>
        <v>95903.60104799</v>
      </c>
      <c r="U4697" s="2">
        <f t="shared" si="2481"/>
        <v>1309.4690044800957</v>
      </c>
      <c r="V4697" s="2">
        <f t="shared" si="2482"/>
        <v>27342.349621445777</v>
      </c>
      <c r="W4697" s="2">
        <f t="shared" si="2483"/>
        <v>89966.263664465863</v>
      </c>
      <c r="X4697" s="17">
        <f t="shared" si="2484"/>
        <v>0</v>
      </c>
      <c r="Y4697" s="2">
        <f t="shared" si="2485"/>
        <v>0</v>
      </c>
      <c r="Z4697" s="72">
        <f t="shared" si="2486"/>
        <v>0</v>
      </c>
      <c r="AA4697" s="2">
        <f t="shared" si="2472"/>
        <v>0</v>
      </c>
      <c r="AB4697" s="12">
        <f t="shared" si="2494"/>
        <v>4.6600000000000003E-2</v>
      </c>
      <c r="AC4697" s="17">
        <f t="shared" si="2487"/>
        <v>1</v>
      </c>
      <c r="AD4697" s="17">
        <v>252</v>
      </c>
      <c r="AE4697" s="13">
        <f t="shared" si="2465"/>
        <v>1.0001807579999999</v>
      </c>
      <c r="AF4697" s="2">
        <f t="shared" si="2473"/>
        <v>17.33534311</v>
      </c>
      <c r="AG4697" s="2">
        <f t="shared" si="2488"/>
        <v>16.262121879999999</v>
      </c>
      <c r="AH4697" s="3">
        <f t="shared" si="2489"/>
        <v>0</v>
      </c>
      <c r="AI4697" s="4" t="str">
        <f t="shared" si="2466"/>
        <v>A+J=</v>
      </c>
      <c r="AJ4697" s="11">
        <f t="shared" si="2495"/>
        <v>45883</v>
      </c>
      <c r="AQ4697" s="53"/>
      <c r="AR4697" s="53"/>
    </row>
    <row r="4698" spans="1:44" x14ac:dyDescent="0.2">
      <c r="A4698" s="158">
        <f t="shared" si="2490"/>
        <v>45854</v>
      </c>
      <c r="B4698" s="2">
        <f t="shared" si="2474"/>
        <v>89973.927959540699</v>
      </c>
      <c r="C4698" s="2">
        <f t="shared" si="2491"/>
        <v>61314.445038539998</v>
      </c>
      <c r="D4698" s="2">
        <f>SUM(Y4698:Y$4727)</f>
        <v>2321.2293842300001</v>
      </c>
      <c r="E4698" s="73">
        <f t="shared" si="2475"/>
        <v>58993.215654309999</v>
      </c>
      <c r="F4698" s="88">
        <f t="shared" si="2468"/>
        <v>6455.85</v>
      </c>
      <c r="G4698" s="3">
        <f>IF(AND(N4698=1,N4697&gt;1),VLOOKUP(A4697,[1]Plan1!$BK$81:$BM$259,3),G4697)</f>
        <v>6413.24</v>
      </c>
      <c r="H4698" s="11">
        <f t="shared" si="2469"/>
        <v>45792</v>
      </c>
      <c r="I4698" s="11">
        <f t="shared" si="2470"/>
        <v>45823</v>
      </c>
      <c r="J4698" s="12">
        <f t="shared" si="2476"/>
        <v>-6.6002153085962245E-3</v>
      </c>
      <c r="K4698" s="11">
        <f t="shared" si="2492"/>
        <v>45883</v>
      </c>
      <c r="L4698" s="11">
        <f t="shared" si="2477"/>
        <v>45883</v>
      </c>
      <c r="M4698" s="1">
        <f t="shared" si="2496"/>
        <v>23</v>
      </c>
      <c r="N4698" s="1">
        <f t="shared" si="2478"/>
        <v>2</v>
      </c>
      <c r="O4698" s="2">
        <f t="shared" si="2479"/>
        <v>0.99942432999999997</v>
      </c>
      <c r="P4698" s="13">
        <f t="shared" si="2471"/>
        <v>0.99339977999999995</v>
      </c>
      <c r="Q4698" s="13">
        <f t="shared" si="2464"/>
        <v>1.463904379991013</v>
      </c>
      <c r="R4698" s="2">
        <f t="shared" si="2467"/>
        <v>1.46306165</v>
      </c>
      <c r="S4698" s="2">
        <f t="shared" si="2493"/>
        <v>1.5641273600000001</v>
      </c>
      <c r="T4698" s="2">
        <f t="shared" si="2480"/>
        <v>95903.60104799</v>
      </c>
      <c r="U4698" s="2">
        <f t="shared" si="2481"/>
        <v>1309.4690044800957</v>
      </c>
      <c r="V4698" s="2">
        <f t="shared" si="2482"/>
        <v>27317.495779690616</v>
      </c>
      <c r="W4698" s="2">
        <f t="shared" si="2483"/>
        <v>89941.409822710702</v>
      </c>
      <c r="X4698" s="17">
        <f t="shared" si="2484"/>
        <v>0</v>
      </c>
      <c r="Y4698" s="2">
        <f t="shared" si="2485"/>
        <v>0</v>
      </c>
      <c r="Z4698" s="72">
        <f t="shared" si="2486"/>
        <v>0</v>
      </c>
      <c r="AA4698" s="2">
        <f t="shared" si="2472"/>
        <v>0</v>
      </c>
      <c r="AB4698" s="12">
        <f t="shared" si="2494"/>
        <v>4.6600000000000003E-2</v>
      </c>
      <c r="AC4698" s="17">
        <f t="shared" si="2487"/>
        <v>2</v>
      </c>
      <c r="AD4698" s="17">
        <v>252</v>
      </c>
      <c r="AE4698" s="13">
        <f t="shared" si="2465"/>
        <v>1.0003615480000001</v>
      </c>
      <c r="AF4698" s="2">
        <f t="shared" si="2473"/>
        <v>34.673755149999998</v>
      </c>
      <c r="AG4698" s="2">
        <f t="shared" si="2488"/>
        <v>32.518136830000003</v>
      </c>
      <c r="AH4698" s="3">
        <f t="shared" si="2489"/>
        <v>0</v>
      </c>
      <c r="AI4698" s="4" t="str">
        <f t="shared" si="2466"/>
        <v>A+J=</v>
      </c>
      <c r="AJ4698" s="11">
        <f t="shared" si="2495"/>
        <v>45883</v>
      </c>
      <c r="AQ4698" s="53"/>
      <c r="AR4698" s="53"/>
    </row>
    <row r="4699" spans="1:44" x14ac:dyDescent="0.2">
      <c r="A4699" s="158">
        <f t="shared" si="2490"/>
        <v>45855</v>
      </c>
      <c r="B4699" s="2">
        <f t="shared" si="2474"/>
        <v>89965.331196361425</v>
      </c>
      <c r="C4699" s="2">
        <f t="shared" si="2491"/>
        <v>61314.445038539998</v>
      </c>
      <c r="D4699" s="2">
        <f>SUM(Y4699:Y$4727)</f>
        <v>2321.2293842300001</v>
      </c>
      <c r="E4699" s="73">
        <f t="shared" si="2475"/>
        <v>58993.215654309999</v>
      </c>
      <c r="F4699" s="88">
        <f t="shared" si="2468"/>
        <v>6455.85</v>
      </c>
      <c r="G4699" s="3">
        <f>IF(AND(N4699=1,N4698&gt;1),VLOOKUP(A4698,[1]Plan1!$BK$81:$BM$259,3),G4698)</f>
        <v>6413.24</v>
      </c>
      <c r="H4699" s="11">
        <f t="shared" si="2469"/>
        <v>45792</v>
      </c>
      <c r="I4699" s="11">
        <f t="shared" si="2470"/>
        <v>45823</v>
      </c>
      <c r="J4699" s="12">
        <f t="shared" si="2476"/>
        <v>-6.6002153085962245E-3</v>
      </c>
      <c r="K4699" s="11">
        <f t="shared" si="2492"/>
        <v>45883</v>
      </c>
      <c r="L4699" s="11">
        <f t="shared" si="2477"/>
        <v>45883</v>
      </c>
      <c r="M4699" s="1">
        <f t="shared" si="2496"/>
        <v>23</v>
      </c>
      <c r="N4699" s="1">
        <f t="shared" si="2478"/>
        <v>3</v>
      </c>
      <c r="O4699" s="2">
        <f t="shared" si="2479"/>
        <v>0.99913662000000003</v>
      </c>
      <c r="P4699" s="13">
        <f t="shared" si="2471"/>
        <v>0.99339977999999995</v>
      </c>
      <c r="Q4699" s="13">
        <f t="shared" si="2464"/>
        <v>1.463904379991013</v>
      </c>
      <c r="R4699" s="2">
        <f t="shared" si="2467"/>
        <v>1.46264047</v>
      </c>
      <c r="S4699" s="2">
        <f t="shared" si="2493"/>
        <v>1.5641273600000001</v>
      </c>
      <c r="T4699" s="2">
        <f t="shared" si="2480"/>
        <v>95903.60104799</v>
      </c>
      <c r="U4699" s="2">
        <f t="shared" si="2481"/>
        <v>1309.4690044800957</v>
      </c>
      <c r="V4699" s="2">
        <f t="shared" si="2482"/>
        <v>27292.649017121334</v>
      </c>
      <c r="W4699" s="2">
        <f t="shared" si="2483"/>
        <v>89916.56306014143</v>
      </c>
      <c r="X4699" s="17">
        <f t="shared" si="2484"/>
        <v>0</v>
      </c>
      <c r="Y4699" s="2">
        <f t="shared" si="2485"/>
        <v>0</v>
      </c>
      <c r="Z4699" s="72">
        <f t="shared" si="2486"/>
        <v>0</v>
      </c>
      <c r="AA4699" s="2">
        <f t="shared" si="2472"/>
        <v>0</v>
      </c>
      <c r="AB4699" s="12">
        <f t="shared" si="2494"/>
        <v>4.6600000000000003E-2</v>
      </c>
      <c r="AC4699" s="17">
        <f t="shared" si="2487"/>
        <v>3</v>
      </c>
      <c r="AD4699" s="17">
        <v>252</v>
      </c>
      <c r="AE4699" s="13">
        <f t="shared" si="2465"/>
        <v>1.0005423710000001</v>
      </c>
      <c r="AF4699" s="2">
        <f t="shared" si="2473"/>
        <v>52.015332000000001</v>
      </c>
      <c r="AG4699" s="2">
        <f t="shared" si="2488"/>
        <v>48.768136220000002</v>
      </c>
      <c r="AH4699" s="3">
        <f t="shared" si="2489"/>
        <v>0</v>
      </c>
      <c r="AI4699" s="4" t="str">
        <f t="shared" si="2466"/>
        <v>A+J=</v>
      </c>
      <c r="AJ4699" s="11">
        <f t="shared" si="2495"/>
        <v>45883</v>
      </c>
      <c r="AQ4699" s="53"/>
      <c r="AR4699" s="53"/>
    </row>
    <row r="4700" spans="1:44" x14ac:dyDescent="0.2">
      <c r="A4700" s="158">
        <f t="shared" si="2490"/>
        <v>45856</v>
      </c>
      <c r="B4700" s="2">
        <f t="shared" si="2474"/>
        <v>89956.735498178037</v>
      </c>
      <c r="C4700" s="2">
        <f t="shared" si="2491"/>
        <v>61314.445038539998</v>
      </c>
      <c r="D4700" s="2">
        <f>SUM(Y4700:Y$4727)</f>
        <v>2321.2293842300001</v>
      </c>
      <c r="E4700" s="73">
        <f t="shared" si="2475"/>
        <v>58993.215654309999</v>
      </c>
      <c r="F4700" s="88">
        <f t="shared" si="2468"/>
        <v>6455.85</v>
      </c>
      <c r="G4700" s="3">
        <f>IF(AND(N4700=1,N4699&gt;1),VLOOKUP(A4699,[1]Plan1!$BK$81:$BM$259,3),G4699)</f>
        <v>6413.24</v>
      </c>
      <c r="H4700" s="11">
        <f t="shared" si="2469"/>
        <v>45792</v>
      </c>
      <c r="I4700" s="11">
        <f t="shared" si="2470"/>
        <v>45823</v>
      </c>
      <c r="J4700" s="12">
        <f t="shared" si="2476"/>
        <v>-6.6002153085962245E-3</v>
      </c>
      <c r="K4700" s="11">
        <f t="shared" si="2492"/>
        <v>45883</v>
      </c>
      <c r="L4700" s="11">
        <f t="shared" si="2477"/>
        <v>45883</v>
      </c>
      <c r="M4700" s="1">
        <f t="shared" si="2496"/>
        <v>23</v>
      </c>
      <c r="N4700" s="1">
        <f t="shared" si="2478"/>
        <v>4</v>
      </c>
      <c r="O4700" s="2">
        <f t="shared" si="2479"/>
        <v>0.99884899000000005</v>
      </c>
      <c r="P4700" s="13">
        <f t="shared" si="2471"/>
        <v>0.99339977999999995</v>
      </c>
      <c r="Q4700" s="13">
        <f t="shared" si="2464"/>
        <v>1.463904379991013</v>
      </c>
      <c r="R4700" s="2">
        <f t="shared" si="2467"/>
        <v>1.4622194100000001</v>
      </c>
      <c r="S4700" s="2">
        <f t="shared" si="2493"/>
        <v>1.5641273600000001</v>
      </c>
      <c r="T4700" s="2">
        <f t="shared" si="2480"/>
        <v>95903.60104799</v>
      </c>
      <c r="U4700" s="2">
        <f t="shared" si="2481"/>
        <v>1309.4690044800957</v>
      </c>
      <c r="V4700" s="2">
        <f t="shared" si="2482"/>
        <v>27267.80933373794</v>
      </c>
      <c r="W4700" s="2">
        <f t="shared" si="2483"/>
        <v>89891.723376758033</v>
      </c>
      <c r="X4700" s="17">
        <f t="shared" si="2484"/>
        <v>0</v>
      </c>
      <c r="Y4700" s="2">
        <f t="shared" si="2485"/>
        <v>0</v>
      </c>
      <c r="Z4700" s="72">
        <f t="shared" si="2486"/>
        <v>0</v>
      </c>
      <c r="AA4700" s="2">
        <f t="shared" si="2472"/>
        <v>0</v>
      </c>
      <c r="AB4700" s="12">
        <f t="shared" si="2494"/>
        <v>4.6600000000000003E-2</v>
      </c>
      <c r="AC4700" s="17">
        <f t="shared" si="2487"/>
        <v>4</v>
      </c>
      <c r="AD4700" s="17">
        <v>252</v>
      </c>
      <c r="AE4700" s="13">
        <f t="shared" si="2465"/>
        <v>1.0007232269999999</v>
      </c>
      <c r="AF4700" s="2">
        <f t="shared" si="2473"/>
        <v>69.360073670000006</v>
      </c>
      <c r="AG4700" s="2">
        <f t="shared" si="2488"/>
        <v>65.01212142</v>
      </c>
      <c r="AH4700" s="3">
        <f t="shared" si="2489"/>
        <v>0</v>
      </c>
      <c r="AI4700" s="4" t="str">
        <f t="shared" si="2466"/>
        <v>A+J=</v>
      </c>
      <c r="AJ4700" s="11">
        <f t="shared" si="2495"/>
        <v>45883</v>
      </c>
      <c r="AQ4700" s="53"/>
      <c r="AR4700" s="53"/>
    </row>
    <row r="4701" spans="1:44" x14ac:dyDescent="0.2">
      <c r="A4701" s="158">
        <f t="shared" si="2490"/>
        <v>45857</v>
      </c>
      <c r="B4701" s="2">
        <f t="shared" si="2474"/>
        <v>89948.141366972646</v>
      </c>
      <c r="C4701" s="2">
        <f t="shared" si="2491"/>
        <v>61314.445038539998</v>
      </c>
      <c r="D4701" s="2">
        <f>SUM(Y4701:Y$4727)</f>
        <v>2321.2293842300001</v>
      </c>
      <c r="E4701" s="73">
        <f t="shared" si="2475"/>
        <v>58993.215654309999</v>
      </c>
      <c r="F4701" s="88">
        <f t="shared" si="2468"/>
        <v>6455.85</v>
      </c>
      <c r="G4701" s="3">
        <f>IF(AND(N4701=1,N4700&gt;1),VLOOKUP(A4700,[1]Plan1!$BK$81:$BM$259,3),G4700)</f>
        <v>6413.24</v>
      </c>
      <c r="H4701" s="11">
        <f t="shared" si="2469"/>
        <v>45792</v>
      </c>
      <c r="I4701" s="11">
        <f t="shared" si="2470"/>
        <v>45823</v>
      </c>
      <c r="J4701" s="12">
        <f t="shared" si="2476"/>
        <v>-6.6002153085962245E-3</v>
      </c>
      <c r="K4701" s="11">
        <f t="shared" si="2492"/>
        <v>45883</v>
      </c>
      <c r="L4701" s="11">
        <f t="shared" si="2477"/>
        <v>45883</v>
      </c>
      <c r="M4701" s="1">
        <f t="shared" si="2496"/>
        <v>23</v>
      </c>
      <c r="N4701" s="1">
        <f t="shared" si="2478"/>
        <v>5</v>
      </c>
      <c r="O4701" s="2">
        <f t="shared" si="2479"/>
        <v>0.99856144999999996</v>
      </c>
      <c r="P4701" s="13">
        <f t="shared" si="2471"/>
        <v>0.99339977999999995</v>
      </c>
      <c r="Q4701" s="13">
        <f t="shared" si="2464"/>
        <v>1.463904379991013</v>
      </c>
      <c r="R4701" s="2">
        <f t="shared" si="2467"/>
        <v>1.4617984799999999</v>
      </c>
      <c r="S4701" s="2">
        <f t="shared" si="2493"/>
        <v>1.5641273600000001</v>
      </c>
      <c r="T4701" s="2">
        <f t="shared" si="2480"/>
        <v>95903.60104799</v>
      </c>
      <c r="U4701" s="2">
        <f t="shared" si="2481"/>
        <v>1309.4690044800957</v>
      </c>
      <c r="V4701" s="2">
        <f t="shared" si="2482"/>
        <v>27242.977319472557</v>
      </c>
      <c r="W4701" s="2">
        <f t="shared" si="2483"/>
        <v>89866.89136249265</v>
      </c>
      <c r="X4701" s="17">
        <f t="shared" si="2484"/>
        <v>0</v>
      </c>
      <c r="Y4701" s="2">
        <f t="shared" si="2485"/>
        <v>0</v>
      </c>
      <c r="Z4701" s="72">
        <f t="shared" si="2486"/>
        <v>0</v>
      </c>
      <c r="AA4701" s="2">
        <f t="shared" si="2472"/>
        <v>0</v>
      </c>
      <c r="AB4701" s="12">
        <f t="shared" si="2494"/>
        <v>4.6600000000000003E-2</v>
      </c>
      <c r="AC4701" s="17">
        <f t="shared" si="2487"/>
        <v>5</v>
      </c>
      <c r="AD4701" s="17">
        <v>252</v>
      </c>
      <c r="AE4701" s="13">
        <f t="shared" si="2465"/>
        <v>1.000904115</v>
      </c>
      <c r="AF4701" s="2">
        <f t="shared" si="2473"/>
        <v>86.70788426</v>
      </c>
      <c r="AG4701" s="2">
        <f t="shared" si="2488"/>
        <v>81.250004480000001</v>
      </c>
      <c r="AH4701" s="3">
        <f t="shared" si="2489"/>
        <v>0</v>
      </c>
      <c r="AI4701" s="4" t="str">
        <f t="shared" si="2466"/>
        <v>A+J=</v>
      </c>
      <c r="AJ4701" s="11">
        <f t="shared" si="2495"/>
        <v>45883</v>
      </c>
      <c r="AQ4701" s="53"/>
      <c r="AR4701" s="53"/>
    </row>
    <row r="4702" spans="1:44" x14ac:dyDescent="0.2">
      <c r="A4702" s="158">
        <f t="shared" si="2490"/>
        <v>45858</v>
      </c>
      <c r="B4702" s="2">
        <f t="shared" si="2474"/>
        <v>89948.141366972646</v>
      </c>
      <c r="C4702" s="2">
        <f t="shared" si="2491"/>
        <v>61314.445038539998</v>
      </c>
      <c r="D4702" s="2">
        <f>SUM(Y4702:Y$4727)</f>
        <v>2321.2293842300001</v>
      </c>
      <c r="E4702" s="73">
        <f t="shared" si="2475"/>
        <v>58993.215654309999</v>
      </c>
      <c r="F4702" s="88">
        <f t="shared" si="2468"/>
        <v>6455.85</v>
      </c>
      <c r="G4702" s="3">
        <f>IF(AND(N4702=1,N4701&gt;1),VLOOKUP(A4701,[1]Plan1!$BK$81:$BM$259,3),G4701)</f>
        <v>6413.24</v>
      </c>
      <c r="H4702" s="11">
        <f t="shared" si="2469"/>
        <v>45792</v>
      </c>
      <c r="I4702" s="11">
        <f t="shared" si="2470"/>
        <v>45823</v>
      </c>
      <c r="J4702" s="12">
        <f t="shared" si="2476"/>
        <v>-6.6002153085962245E-3</v>
      </c>
      <c r="K4702" s="11">
        <f t="shared" si="2492"/>
        <v>45883</v>
      </c>
      <c r="L4702" s="11">
        <f t="shared" si="2477"/>
        <v>45883</v>
      </c>
      <c r="M4702" s="1">
        <f t="shared" si="2496"/>
        <v>23</v>
      </c>
      <c r="N4702" s="1">
        <f t="shared" si="2478"/>
        <v>5</v>
      </c>
      <c r="O4702" s="2">
        <f t="shared" si="2479"/>
        <v>0.99856144999999996</v>
      </c>
      <c r="P4702" s="13">
        <f t="shared" si="2471"/>
        <v>0.99339977999999995</v>
      </c>
      <c r="Q4702" s="13">
        <f t="shared" si="2464"/>
        <v>1.463904379991013</v>
      </c>
      <c r="R4702" s="2">
        <f t="shared" si="2467"/>
        <v>1.4617984799999999</v>
      </c>
      <c r="S4702" s="2">
        <f t="shared" si="2493"/>
        <v>1.5641273600000001</v>
      </c>
      <c r="T4702" s="2">
        <f t="shared" si="2480"/>
        <v>95903.60104799</v>
      </c>
      <c r="U4702" s="2">
        <f t="shared" si="2481"/>
        <v>1309.4690044800957</v>
      </c>
      <c r="V4702" s="2">
        <f t="shared" si="2482"/>
        <v>27242.977319472557</v>
      </c>
      <c r="W4702" s="2">
        <f t="shared" si="2483"/>
        <v>89866.89136249265</v>
      </c>
      <c r="X4702" s="17">
        <f t="shared" si="2484"/>
        <v>0</v>
      </c>
      <c r="Y4702" s="2">
        <f t="shared" si="2485"/>
        <v>0</v>
      </c>
      <c r="Z4702" s="72">
        <f t="shared" si="2486"/>
        <v>0</v>
      </c>
      <c r="AA4702" s="2">
        <f t="shared" si="2472"/>
        <v>0</v>
      </c>
      <c r="AB4702" s="12">
        <f t="shared" si="2494"/>
        <v>4.6600000000000003E-2</v>
      </c>
      <c r="AC4702" s="17">
        <f t="shared" si="2487"/>
        <v>5</v>
      </c>
      <c r="AD4702" s="17">
        <v>252</v>
      </c>
      <c r="AE4702" s="13">
        <f t="shared" si="2465"/>
        <v>1.000904115</v>
      </c>
      <c r="AF4702" s="2">
        <f t="shared" si="2473"/>
        <v>86.70788426</v>
      </c>
      <c r="AG4702" s="2">
        <f t="shared" si="2488"/>
        <v>81.250004480000001</v>
      </c>
      <c r="AH4702" s="3">
        <f t="shared" si="2489"/>
        <v>0</v>
      </c>
      <c r="AI4702" s="4" t="str">
        <f t="shared" si="2466"/>
        <v>A+J=</v>
      </c>
      <c r="AJ4702" s="11">
        <f t="shared" si="2495"/>
        <v>45883</v>
      </c>
      <c r="AQ4702" s="53"/>
      <c r="AR4702" s="53"/>
    </row>
    <row r="4703" spans="1:44" x14ac:dyDescent="0.2">
      <c r="A4703" s="158">
        <f t="shared" si="2490"/>
        <v>45859</v>
      </c>
      <c r="B4703" s="2">
        <f t="shared" si="2474"/>
        <v>89948.141366972646</v>
      </c>
      <c r="C4703" s="2">
        <f t="shared" si="2491"/>
        <v>61314.445038539998</v>
      </c>
      <c r="D4703" s="2">
        <f>SUM(Y4703:Y$4727)</f>
        <v>2321.2293842300001</v>
      </c>
      <c r="E4703" s="73">
        <f t="shared" si="2475"/>
        <v>58993.215654309999</v>
      </c>
      <c r="F4703" s="88">
        <f t="shared" si="2468"/>
        <v>6455.85</v>
      </c>
      <c r="G4703" s="3">
        <f>IF(AND(N4703=1,N4702&gt;1),VLOOKUP(A4702,[1]Plan1!$BK$81:$BM$259,3),G4702)</f>
        <v>6413.24</v>
      </c>
      <c r="H4703" s="11">
        <f t="shared" si="2469"/>
        <v>45792</v>
      </c>
      <c r="I4703" s="11">
        <f t="shared" si="2470"/>
        <v>45823</v>
      </c>
      <c r="J4703" s="12">
        <f t="shared" si="2476"/>
        <v>-6.6002153085962245E-3</v>
      </c>
      <c r="K4703" s="11">
        <f t="shared" si="2492"/>
        <v>45883</v>
      </c>
      <c r="L4703" s="11">
        <f t="shared" si="2477"/>
        <v>45883</v>
      </c>
      <c r="M4703" s="1">
        <f t="shared" si="2496"/>
        <v>23</v>
      </c>
      <c r="N4703" s="1">
        <f t="shared" si="2478"/>
        <v>5</v>
      </c>
      <c r="O4703" s="2">
        <f t="shared" si="2479"/>
        <v>0.99856144999999996</v>
      </c>
      <c r="P4703" s="13">
        <f t="shared" si="2471"/>
        <v>0.99339977999999995</v>
      </c>
      <c r="Q4703" s="13">
        <f t="shared" ref="Q4703:Q4766" si="2497">IF(L4703&gt;L4702,Q4702*P4703,Q4702)</f>
        <v>1.463904379991013</v>
      </c>
      <c r="R4703" s="2">
        <f t="shared" si="2467"/>
        <v>1.4617984799999999</v>
      </c>
      <c r="S4703" s="2">
        <f t="shared" si="2493"/>
        <v>1.5641273600000001</v>
      </c>
      <c r="T4703" s="2">
        <f t="shared" si="2480"/>
        <v>95903.60104799</v>
      </c>
      <c r="U4703" s="2">
        <f t="shared" si="2481"/>
        <v>1309.4690044800957</v>
      </c>
      <c r="V4703" s="2">
        <f t="shared" si="2482"/>
        <v>27242.977319472557</v>
      </c>
      <c r="W4703" s="2">
        <f t="shared" si="2483"/>
        <v>89866.89136249265</v>
      </c>
      <c r="X4703" s="17">
        <f t="shared" si="2484"/>
        <v>0</v>
      </c>
      <c r="Y4703" s="2">
        <f t="shared" si="2485"/>
        <v>0</v>
      </c>
      <c r="Z4703" s="72">
        <f t="shared" si="2486"/>
        <v>0</v>
      </c>
      <c r="AA4703" s="2">
        <f t="shared" si="2472"/>
        <v>0</v>
      </c>
      <c r="AB4703" s="12">
        <f t="shared" si="2494"/>
        <v>4.6600000000000003E-2</v>
      </c>
      <c r="AC4703" s="17">
        <f t="shared" si="2487"/>
        <v>5</v>
      </c>
      <c r="AD4703" s="17">
        <v>252</v>
      </c>
      <c r="AE4703" s="13">
        <f t="shared" ref="AE4703:AE4766" si="2498">ROUND((1+AB4703)^TRUNC((AC4703/AD4703),9),9)</f>
        <v>1.000904115</v>
      </c>
      <c r="AF4703" s="2">
        <f t="shared" si="2473"/>
        <v>86.70788426</v>
      </c>
      <c r="AG4703" s="2">
        <f t="shared" si="2488"/>
        <v>81.250004480000001</v>
      </c>
      <c r="AH4703" s="3">
        <f t="shared" si="2489"/>
        <v>0</v>
      </c>
      <c r="AI4703" s="4" t="str">
        <f t="shared" si="2466"/>
        <v>A+J=</v>
      </c>
      <c r="AJ4703" s="11">
        <f t="shared" si="2495"/>
        <v>45883</v>
      </c>
      <c r="AQ4703" s="53"/>
      <c r="AR4703" s="53"/>
    </row>
    <row r="4704" spans="1:44" x14ac:dyDescent="0.2">
      <c r="A4704" s="158">
        <f t="shared" si="2490"/>
        <v>45860</v>
      </c>
      <c r="B4704" s="2">
        <f t="shared" si="2474"/>
        <v>89939.547122648844</v>
      </c>
      <c r="C4704" s="2">
        <f t="shared" si="2491"/>
        <v>61314.445038539998</v>
      </c>
      <c r="D4704" s="2">
        <f>SUM(Y4704:Y$4727)</f>
        <v>2321.2293842300001</v>
      </c>
      <c r="E4704" s="73">
        <f t="shared" si="2475"/>
        <v>58993.215654309999</v>
      </c>
      <c r="F4704" s="88">
        <f t="shared" si="2468"/>
        <v>6455.85</v>
      </c>
      <c r="G4704" s="3">
        <f>IF(AND(N4704=1,N4703&gt;1),VLOOKUP(A4703,[1]Plan1!$BK$81:$BM$259,3),G4703)</f>
        <v>6413.24</v>
      </c>
      <c r="H4704" s="11">
        <f t="shared" si="2469"/>
        <v>45792</v>
      </c>
      <c r="I4704" s="11">
        <f t="shared" si="2470"/>
        <v>45823</v>
      </c>
      <c r="J4704" s="12">
        <f t="shared" si="2476"/>
        <v>-6.6002153085962245E-3</v>
      </c>
      <c r="K4704" s="11">
        <f t="shared" si="2492"/>
        <v>45883</v>
      </c>
      <c r="L4704" s="11">
        <f t="shared" si="2477"/>
        <v>45883</v>
      </c>
      <c r="M4704" s="1">
        <f t="shared" si="2496"/>
        <v>23</v>
      </c>
      <c r="N4704" s="1">
        <f t="shared" si="2478"/>
        <v>6</v>
      </c>
      <c r="O4704" s="2">
        <f t="shared" si="2479"/>
        <v>0.99827398000000001</v>
      </c>
      <c r="P4704" s="13">
        <f t="shared" si="2471"/>
        <v>0.99339977999999995</v>
      </c>
      <c r="Q4704" s="13">
        <f t="shared" si="2497"/>
        <v>1.463904379991013</v>
      </c>
      <c r="R4704" s="2">
        <f t="shared" si="2467"/>
        <v>1.46137765</v>
      </c>
      <c r="S4704" s="2">
        <f t="shared" si="2493"/>
        <v>1.5641273600000001</v>
      </c>
      <c r="T4704" s="2">
        <f t="shared" si="2480"/>
        <v>95903.60104799</v>
      </c>
      <c r="U4704" s="2">
        <f t="shared" si="2481"/>
        <v>1309.4690044800957</v>
      </c>
      <c r="V4704" s="2">
        <f t="shared" si="2482"/>
        <v>27218.151204528756</v>
      </c>
      <c r="W4704" s="2">
        <f t="shared" si="2483"/>
        <v>89842.065247548846</v>
      </c>
      <c r="X4704" s="17">
        <f t="shared" si="2484"/>
        <v>0</v>
      </c>
      <c r="Y4704" s="2">
        <f t="shared" si="2485"/>
        <v>0</v>
      </c>
      <c r="Z4704" s="72">
        <f t="shared" si="2486"/>
        <v>0</v>
      </c>
      <c r="AA4704" s="2">
        <f t="shared" si="2472"/>
        <v>0</v>
      </c>
      <c r="AB4704" s="12">
        <f t="shared" si="2494"/>
        <v>4.6600000000000003E-2</v>
      </c>
      <c r="AC4704" s="17">
        <f t="shared" si="2487"/>
        <v>6</v>
      </c>
      <c r="AD4704" s="17">
        <v>252</v>
      </c>
      <c r="AE4704" s="13">
        <f t="shared" si="2498"/>
        <v>1.0010850360000001</v>
      </c>
      <c r="AF4704" s="2">
        <f t="shared" si="2473"/>
        <v>104.05885966</v>
      </c>
      <c r="AG4704" s="2">
        <f t="shared" si="2488"/>
        <v>97.481875099999996</v>
      </c>
      <c r="AH4704" s="3">
        <f t="shared" si="2489"/>
        <v>0</v>
      </c>
      <c r="AI4704" s="4" t="str">
        <f t="shared" si="2466"/>
        <v>A+J=</v>
      </c>
      <c r="AJ4704" s="11">
        <f t="shared" si="2495"/>
        <v>45883</v>
      </c>
      <c r="AQ4704" s="53"/>
      <c r="AR4704" s="53"/>
    </row>
    <row r="4705" spans="1:44" x14ac:dyDescent="0.2">
      <c r="A4705" s="158">
        <f t="shared" si="2490"/>
        <v>45861</v>
      </c>
      <c r="B4705" s="2">
        <f t="shared" si="2474"/>
        <v>89930.954537993079</v>
      </c>
      <c r="C4705" s="2">
        <f t="shared" si="2491"/>
        <v>61314.445038539998</v>
      </c>
      <c r="D4705" s="2">
        <f>SUM(Y4705:Y$4727)</f>
        <v>2321.2293842300001</v>
      </c>
      <c r="E4705" s="73">
        <f t="shared" si="2475"/>
        <v>58993.215654309999</v>
      </c>
      <c r="F4705" s="88">
        <f t="shared" si="2468"/>
        <v>6455.85</v>
      </c>
      <c r="G4705" s="3">
        <f>IF(AND(N4705=1,N4704&gt;1),VLOOKUP(A4704,[1]Plan1!$BK$81:$BM$259,3),G4704)</f>
        <v>6413.24</v>
      </c>
      <c r="H4705" s="11">
        <f t="shared" si="2469"/>
        <v>45792</v>
      </c>
      <c r="I4705" s="11">
        <f t="shared" si="2470"/>
        <v>45823</v>
      </c>
      <c r="J4705" s="12">
        <f t="shared" si="2476"/>
        <v>-6.6002153085962245E-3</v>
      </c>
      <c r="K4705" s="11">
        <f t="shared" si="2492"/>
        <v>45883</v>
      </c>
      <c r="L4705" s="11">
        <f t="shared" si="2477"/>
        <v>45883</v>
      </c>
      <c r="M4705" s="1">
        <f t="shared" si="2496"/>
        <v>23</v>
      </c>
      <c r="N4705" s="1">
        <f t="shared" si="2478"/>
        <v>7</v>
      </c>
      <c r="O4705" s="2">
        <f t="shared" si="2479"/>
        <v>0.99798659999999995</v>
      </c>
      <c r="P4705" s="13">
        <f t="shared" si="2471"/>
        <v>0.99339977999999995</v>
      </c>
      <c r="Q4705" s="13">
        <f t="shared" si="2497"/>
        <v>1.463904379991013</v>
      </c>
      <c r="R4705" s="2">
        <f t="shared" si="2467"/>
        <v>1.4609569499999999</v>
      </c>
      <c r="S4705" s="2">
        <f t="shared" si="2493"/>
        <v>1.5641273600000001</v>
      </c>
      <c r="T4705" s="2">
        <f t="shared" si="2480"/>
        <v>95903.60104799</v>
      </c>
      <c r="U4705" s="2">
        <f t="shared" si="2481"/>
        <v>1309.4690044800957</v>
      </c>
      <c r="V4705" s="2">
        <f t="shared" si="2482"/>
        <v>27193.332758702985</v>
      </c>
      <c r="W4705" s="2">
        <f t="shared" si="2483"/>
        <v>89817.246801723086</v>
      </c>
      <c r="X4705" s="17">
        <f t="shared" si="2484"/>
        <v>0</v>
      </c>
      <c r="Y4705" s="2">
        <f t="shared" si="2485"/>
        <v>0</v>
      </c>
      <c r="Z4705" s="72">
        <f t="shared" si="2486"/>
        <v>0</v>
      </c>
      <c r="AA4705" s="2">
        <f t="shared" si="2472"/>
        <v>0</v>
      </c>
      <c r="AB4705" s="12">
        <f t="shared" si="2494"/>
        <v>4.6600000000000003E-2</v>
      </c>
      <c r="AC4705" s="17">
        <f t="shared" si="2487"/>
        <v>7</v>
      </c>
      <c r="AD4705" s="17">
        <v>252</v>
      </c>
      <c r="AE4705" s="13">
        <f t="shared" si="2498"/>
        <v>1.0012659900000001</v>
      </c>
      <c r="AF4705" s="2">
        <f t="shared" si="2473"/>
        <v>121.41299988999999</v>
      </c>
      <c r="AG4705" s="2">
        <f t="shared" si="2488"/>
        <v>113.70773627</v>
      </c>
      <c r="AH4705" s="3">
        <f t="shared" si="2489"/>
        <v>0</v>
      </c>
      <c r="AI4705" s="4" t="str">
        <f t="shared" si="2466"/>
        <v>A+J=</v>
      </c>
      <c r="AJ4705" s="11">
        <f t="shared" si="2495"/>
        <v>45883</v>
      </c>
      <c r="AQ4705" s="53"/>
      <c r="AR4705" s="53"/>
    </row>
    <row r="4706" spans="1:44" x14ac:dyDescent="0.2">
      <c r="A4706" s="158">
        <f t="shared" si="2490"/>
        <v>45862</v>
      </c>
      <c r="B4706" s="2">
        <f t="shared" si="2474"/>
        <v>89922.363524915359</v>
      </c>
      <c r="C4706" s="2">
        <f t="shared" si="2491"/>
        <v>61314.445038539998</v>
      </c>
      <c r="D4706" s="2">
        <f>SUM(Y4706:Y$4727)</f>
        <v>2321.2293842300001</v>
      </c>
      <c r="E4706" s="73">
        <f t="shared" si="2475"/>
        <v>58993.215654309999</v>
      </c>
      <c r="F4706" s="88">
        <f t="shared" si="2468"/>
        <v>6455.85</v>
      </c>
      <c r="G4706" s="3">
        <f>IF(AND(N4706=1,N4705&gt;1),VLOOKUP(A4705,[1]Plan1!$BK$81:$BM$259,3),G4705)</f>
        <v>6413.24</v>
      </c>
      <c r="H4706" s="11">
        <f t="shared" si="2469"/>
        <v>45792</v>
      </c>
      <c r="I4706" s="11">
        <f t="shared" si="2470"/>
        <v>45823</v>
      </c>
      <c r="J4706" s="12">
        <f t="shared" si="2476"/>
        <v>-6.6002153085962245E-3</v>
      </c>
      <c r="K4706" s="11">
        <f t="shared" si="2492"/>
        <v>45883</v>
      </c>
      <c r="L4706" s="11">
        <f t="shared" si="2477"/>
        <v>45883</v>
      </c>
      <c r="M4706" s="1">
        <f t="shared" si="2496"/>
        <v>23</v>
      </c>
      <c r="N4706" s="1">
        <f t="shared" si="2478"/>
        <v>8</v>
      </c>
      <c r="O4706" s="2">
        <f t="shared" si="2479"/>
        <v>0.99769931000000001</v>
      </c>
      <c r="P4706" s="13">
        <f t="shared" si="2471"/>
        <v>0.99339977999999995</v>
      </c>
      <c r="Q4706" s="13">
        <f t="shared" si="2497"/>
        <v>1.463904379991013</v>
      </c>
      <c r="R4706" s="2">
        <f t="shared" si="2467"/>
        <v>1.46053638</v>
      </c>
      <c r="S4706" s="2">
        <f t="shared" si="2493"/>
        <v>1.5641273600000001</v>
      </c>
      <c r="T4706" s="2">
        <f t="shared" si="2480"/>
        <v>95903.60104799</v>
      </c>
      <c r="U4706" s="2">
        <f t="shared" si="2481"/>
        <v>1309.4690044800957</v>
      </c>
      <c r="V4706" s="2">
        <f t="shared" si="2482"/>
        <v>27168.521981995258</v>
      </c>
      <c r="W4706" s="2">
        <f t="shared" si="2483"/>
        <v>89792.436025015355</v>
      </c>
      <c r="X4706" s="17">
        <f t="shared" si="2484"/>
        <v>0</v>
      </c>
      <c r="Y4706" s="2">
        <f t="shared" si="2485"/>
        <v>0</v>
      </c>
      <c r="Z4706" s="72">
        <f t="shared" si="2486"/>
        <v>0</v>
      </c>
      <c r="AA4706" s="2">
        <f t="shared" si="2472"/>
        <v>0</v>
      </c>
      <c r="AB4706" s="12">
        <f t="shared" si="2494"/>
        <v>4.6600000000000003E-2</v>
      </c>
      <c r="AC4706" s="17">
        <f t="shared" si="2487"/>
        <v>8</v>
      </c>
      <c r="AD4706" s="17">
        <v>252</v>
      </c>
      <c r="AE4706" s="13">
        <f t="shared" si="2498"/>
        <v>1.001446976</v>
      </c>
      <c r="AF4706" s="2">
        <f t="shared" si="2473"/>
        <v>138.77020902999999</v>
      </c>
      <c r="AG4706" s="2">
        <f t="shared" si="2488"/>
        <v>129.92749989999999</v>
      </c>
      <c r="AH4706" s="3">
        <f t="shared" si="2489"/>
        <v>0</v>
      </c>
      <c r="AI4706" s="4" t="str">
        <f t="shared" ref="AI4706:AI4769" si="2499">AI4705</f>
        <v>A+J=</v>
      </c>
      <c r="AJ4706" s="11">
        <f t="shared" si="2495"/>
        <v>45883</v>
      </c>
      <c r="AQ4706" s="53"/>
      <c r="AR4706" s="53"/>
    </row>
    <row r="4707" spans="1:44" x14ac:dyDescent="0.2">
      <c r="A4707" s="158">
        <f t="shared" si="2490"/>
        <v>45863</v>
      </c>
      <c r="B4707" s="2">
        <f t="shared" si="2474"/>
        <v>89913.77426473565</v>
      </c>
      <c r="C4707" s="2">
        <f t="shared" si="2491"/>
        <v>61314.445038539998</v>
      </c>
      <c r="D4707" s="2">
        <f>SUM(Y4707:Y$4727)</f>
        <v>2321.2293842300001</v>
      </c>
      <c r="E4707" s="73">
        <f t="shared" si="2475"/>
        <v>58993.215654309999</v>
      </c>
      <c r="F4707" s="88">
        <f t="shared" si="2468"/>
        <v>6455.85</v>
      </c>
      <c r="G4707" s="3">
        <f>IF(AND(N4707=1,N4706&gt;1),VLOOKUP(A4706,[1]Plan1!$BK$81:$BM$259,3),G4706)</f>
        <v>6413.24</v>
      </c>
      <c r="H4707" s="11">
        <f t="shared" si="2469"/>
        <v>45792</v>
      </c>
      <c r="I4707" s="11">
        <f t="shared" si="2470"/>
        <v>45823</v>
      </c>
      <c r="J4707" s="12">
        <f t="shared" si="2476"/>
        <v>-6.6002153085962245E-3</v>
      </c>
      <c r="K4707" s="11">
        <f t="shared" si="2492"/>
        <v>45883</v>
      </c>
      <c r="L4707" s="11">
        <f t="shared" si="2477"/>
        <v>45883</v>
      </c>
      <c r="M4707" s="1">
        <f t="shared" si="2496"/>
        <v>23</v>
      </c>
      <c r="N4707" s="1">
        <f t="shared" si="2478"/>
        <v>9</v>
      </c>
      <c r="O4707" s="2">
        <f t="shared" si="2479"/>
        <v>0.99741210000000002</v>
      </c>
      <c r="P4707" s="13">
        <f t="shared" si="2471"/>
        <v>0.99339977999999995</v>
      </c>
      <c r="Q4707" s="13">
        <f t="shared" si="2497"/>
        <v>1.463904379991013</v>
      </c>
      <c r="R4707" s="2">
        <f t="shared" si="2467"/>
        <v>1.4601159399999999</v>
      </c>
      <c r="S4707" s="2">
        <f t="shared" si="2493"/>
        <v>1.5641273600000001</v>
      </c>
      <c r="T4707" s="2">
        <f t="shared" si="2480"/>
        <v>95903.60104799</v>
      </c>
      <c r="U4707" s="2">
        <f t="shared" si="2481"/>
        <v>1309.4690044800957</v>
      </c>
      <c r="V4707" s="2">
        <f t="shared" si="2482"/>
        <v>27143.718874405553</v>
      </c>
      <c r="W4707" s="2">
        <f t="shared" si="2483"/>
        <v>89767.632917425653</v>
      </c>
      <c r="X4707" s="17">
        <f t="shared" si="2484"/>
        <v>0</v>
      </c>
      <c r="Y4707" s="2">
        <f t="shared" si="2485"/>
        <v>0</v>
      </c>
      <c r="Z4707" s="72">
        <f t="shared" si="2486"/>
        <v>0</v>
      </c>
      <c r="AA4707" s="2">
        <f t="shared" si="2472"/>
        <v>0</v>
      </c>
      <c r="AB4707" s="12">
        <f t="shared" si="2494"/>
        <v>4.6600000000000003E-2</v>
      </c>
      <c r="AC4707" s="17">
        <f t="shared" si="2487"/>
        <v>9</v>
      </c>
      <c r="AD4707" s="17">
        <v>252</v>
      </c>
      <c r="AE4707" s="13">
        <f t="shared" si="2498"/>
        <v>1.0016279960000001</v>
      </c>
      <c r="AF4707" s="2">
        <f t="shared" si="2473"/>
        <v>156.13067889000001</v>
      </c>
      <c r="AG4707" s="2">
        <f t="shared" si="2488"/>
        <v>146.14134730999999</v>
      </c>
      <c r="AH4707" s="3">
        <f t="shared" si="2489"/>
        <v>0</v>
      </c>
      <c r="AI4707" s="4" t="str">
        <f t="shared" si="2499"/>
        <v>A+J=</v>
      </c>
      <c r="AJ4707" s="11">
        <f t="shared" si="2495"/>
        <v>45883</v>
      </c>
      <c r="AQ4707" s="53"/>
      <c r="AR4707" s="53"/>
    </row>
    <row r="4708" spans="1:44" x14ac:dyDescent="0.2">
      <c r="A4708" s="158">
        <f t="shared" si="2490"/>
        <v>45864</v>
      </c>
      <c r="B4708" s="2">
        <f t="shared" si="2474"/>
        <v>89905.184215605361</v>
      </c>
      <c r="C4708" s="2">
        <f t="shared" si="2491"/>
        <v>61314.445038539998</v>
      </c>
      <c r="D4708" s="2">
        <f>SUM(Y4708:Y$4727)</f>
        <v>2321.2293842300001</v>
      </c>
      <c r="E4708" s="73">
        <f t="shared" si="2475"/>
        <v>58993.215654309999</v>
      </c>
      <c r="F4708" s="88">
        <f t="shared" si="2468"/>
        <v>6455.85</v>
      </c>
      <c r="G4708" s="3">
        <f>IF(AND(N4708=1,N4707&gt;1),VLOOKUP(A4707,[1]Plan1!$BK$81:$BM$259,3),G4707)</f>
        <v>6413.24</v>
      </c>
      <c r="H4708" s="11">
        <f t="shared" si="2469"/>
        <v>45792</v>
      </c>
      <c r="I4708" s="11">
        <f t="shared" si="2470"/>
        <v>45823</v>
      </c>
      <c r="J4708" s="12">
        <f t="shared" si="2476"/>
        <v>-6.6002153085962245E-3</v>
      </c>
      <c r="K4708" s="11">
        <f t="shared" si="2492"/>
        <v>45883</v>
      </c>
      <c r="L4708" s="11">
        <f t="shared" si="2477"/>
        <v>45883</v>
      </c>
      <c r="M4708" s="1">
        <f t="shared" si="2496"/>
        <v>23</v>
      </c>
      <c r="N4708" s="1">
        <f t="shared" si="2478"/>
        <v>10</v>
      </c>
      <c r="O4708" s="2">
        <f t="shared" si="2479"/>
        <v>0.99712495999999995</v>
      </c>
      <c r="P4708" s="13">
        <f t="shared" si="2471"/>
        <v>0.99339977999999995</v>
      </c>
      <c r="Q4708" s="13">
        <f t="shared" si="2497"/>
        <v>1.463904379991013</v>
      </c>
      <c r="R4708" s="2">
        <f t="shared" si="2467"/>
        <v>1.4596955899999999</v>
      </c>
      <c r="S4708" s="2">
        <f t="shared" si="2493"/>
        <v>1.5641273600000001</v>
      </c>
      <c r="T4708" s="2">
        <f t="shared" si="2480"/>
        <v>95903.60104799</v>
      </c>
      <c r="U4708" s="2">
        <f t="shared" si="2481"/>
        <v>1309.4690044800957</v>
      </c>
      <c r="V4708" s="2">
        <f t="shared" si="2482"/>
        <v>27118.921076205268</v>
      </c>
      <c r="W4708" s="2">
        <f t="shared" si="2483"/>
        <v>89742.835119225361</v>
      </c>
      <c r="X4708" s="17">
        <f t="shared" si="2484"/>
        <v>0</v>
      </c>
      <c r="Y4708" s="2">
        <f t="shared" si="2485"/>
        <v>0</v>
      </c>
      <c r="Z4708" s="72">
        <f t="shared" si="2486"/>
        <v>0</v>
      </c>
      <c r="AA4708" s="2">
        <f t="shared" si="2472"/>
        <v>0</v>
      </c>
      <c r="AB4708" s="12">
        <f t="shared" si="2494"/>
        <v>4.6600000000000003E-2</v>
      </c>
      <c r="AC4708" s="17">
        <f t="shared" si="2487"/>
        <v>10</v>
      </c>
      <c r="AD4708" s="17">
        <v>252</v>
      </c>
      <c r="AE4708" s="13">
        <f t="shared" si="2498"/>
        <v>1.0018090479999999</v>
      </c>
      <c r="AF4708" s="2">
        <f t="shared" si="2473"/>
        <v>173.49421766</v>
      </c>
      <c r="AG4708" s="2">
        <f t="shared" si="2488"/>
        <v>162.34909637999999</v>
      </c>
      <c r="AH4708" s="3">
        <f t="shared" si="2489"/>
        <v>0</v>
      </c>
      <c r="AI4708" s="4" t="str">
        <f t="shared" si="2499"/>
        <v>A+J=</v>
      </c>
      <c r="AJ4708" s="11">
        <f t="shared" si="2495"/>
        <v>45883</v>
      </c>
      <c r="AQ4708" s="53"/>
      <c r="AR4708" s="53"/>
    </row>
    <row r="4709" spans="1:44" x14ac:dyDescent="0.2">
      <c r="A4709" s="158">
        <f t="shared" si="2490"/>
        <v>45865</v>
      </c>
      <c r="B4709" s="2">
        <f t="shared" si="2474"/>
        <v>89905.184215605361</v>
      </c>
      <c r="C4709" s="2">
        <f t="shared" si="2491"/>
        <v>61314.445038539998</v>
      </c>
      <c r="D4709" s="2">
        <f>SUM(Y4709:Y$4727)</f>
        <v>2321.2293842300001</v>
      </c>
      <c r="E4709" s="73">
        <f t="shared" si="2475"/>
        <v>58993.215654309999</v>
      </c>
      <c r="F4709" s="88">
        <f t="shared" si="2468"/>
        <v>6455.85</v>
      </c>
      <c r="G4709" s="3">
        <f>IF(AND(N4709=1,N4708&gt;1),VLOOKUP(A4708,[1]Plan1!$BK$81:$BM$259,3),G4708)</f>
        <v>6413.24</v>
      </c>
      <c r="H4709" s="11">
        <f t="shared" si="2469"/>
        <v>45792</v>
      </c>
      <c r="I4709" s="11">
        <f t="shared" si="2470"/>
        <v>45823</v>
      </c>
      <c r="J4709" s="12">
        <f t="shared" si="2476"/>
        <v>-6.6002153085962245E-3</v>
      </c>
      <c r="K4709" s="11">
        <f t="shared" si="2492"/>
        <v>45883</v>
      </c>
      <c r="L4709" s="11">
        <f t="shared" si="2477"/>
        <v>45883</v>
      </c>
      <c r="M4709" s="1">
        <f t="shared" si="2496"/>
        <v>23</v>
      </c>
      <c r="N4709" s="1">
        <f t="shared" si="2478"/>
        <v>10</v>
      </c>
      <c r="O4709" s="2">
        <f t="shared" si="2479"/>
        <v>0.99712495999999995</v>
      </c>
      <c r="P4709" s="13">
        <f t="shared" si="2471"/>
        <v>0.99339977999999995</v>
      </c>
      <c r="Q4709" s="13">
        <f t="shared" si="2497"/>
        <v>1.463904379991013</v>
      </c>
      <c r="R4709" s="2">
        <f t="shared" si="2467"/>
        <v>1.4596955899999999</v>
      </c>
      <c r="S4709" s="2">
        <f t="shared" si="2493"/>
        <v>1.5641273600000001</v>
      </c>
      <c r="T4709" s="2">
        <f t="shared" si="2480"/>
        <v>95903.60104799</v>
      </c>
      <c r="U4709" s="2">
        <f t="shared" si="2481"/>
        <v>1309.4690044800957</v>
      </c>
      <c r="V4709" s="2">
        <f t="shared" si="2482"/>
        <v>27118.921076205268</v>
      </c>
      <c r="W4709" s="2">
        <f t="shared" si="2483"/>
        <v>89742.835119225361</v>
      </c>
      <c r="X4709" s="17">
        <f t="shared" si="2484"/>
        <v>0</v>
      </c>
      <c r="Y4709" s="2">
        <f t="shared" si="2485"/>
        <v>0</v>
      </c>
      <c r="Z4709" s="72">
        <f t="shared" si="2486"/>
        <v>0</v>
      </c>
      <c r="AA4709" s="2">
        <f t="shared" si="2472"/>
        <v>0</v>
      </c>
      <c r="AB4709" s="12">
        <f t="shared" si="2494"/>
        <v>4.6600000000000003E-2</v>
      </c>
      <c r="AC4709" s="17">
        <f t="shared" si="2487"/>
        <v>10</v>
      </c>
      <c r="AD4709" s="17">
        <v>252</v>
      </c>
      <c r="AE4709" s="13">
        <f t="shared" si="2498"/>
        <v>1.0018090479999999</v>
      </c>
      <c r="AF4709" s="2">
        <f t="shared" si="2473"/>
        <v>173.49421766</v>
      </c>
      <c r="AG4709" s="2">
        <f t="shared" si="2488"/>
        <v>162.34909637999999</v>
      </c>
      <c r="AH4709" s="3">
        <f t="shared" si="2489"/>
        <v>0</v>
      </c>
      <c r="AI4709" s="4" t="str">
        <f t="shared" si="2499"/>
        <v>A+J=</v>
      </c>
      <c r="AJ4709" s="11">
        <f t="shared" si="2495"/>
        <v>45883</v>
      </c>
      <c r="AQ4709" s="53"/>
      <c r="AR4709" s="53"/>
    </row>
    <row r="4710" spans="1:44" x14ac:dyDescent="0.2">
      <c r="A4710" s="158">
        <f t="shared" si="2490"/>
        <v>45866</v>
      </c>
      <c r="B4710" s="2">
        <f t="shared" si="2474"/>
        <v>89905.184215605361</v>
      </c>
      <c r="C4710" s="2">
        <f t="shared" si="2491"/>
        <v>61314.445038539998</v>
      </c>
      <c r="D4710" s="2">
        <f>SUM(Y4710:Y$4727)</f>
        <v>2321.2293842300001</v>
      </c>
      <c r="E4710" s="73">
        <f t="shared" si="2475"/>
        <v>58993.215654309999</v>
      </c>
      <c r="F4710" s="88">
        <f t="shared" si="2468"/>
        <v>6455.85</v>
      </c>
      <c r="G4710" s="3">
        <f>IF(AND(N4710=1,N4709&gt;1),VLOOKUP(A4709,[1]Plan1!$BK$81:$BM$259,3),G4709)</f>
        <v>6413.24</v>
      </c>
      <c r="H4710" s="11">
        <f t="shared" si="2469"/>
        <v>45792</v>
      </c>
      <c r="I4710" s="11">
        <f t="shared" si="2470"/>
        <v>45823</v>
      </c>
      <c r="J4710" s="12">
        <f t="shared" si="2476"/>
        <v>-6.6002153085962245E-3</v>
      </c>
      <c r="K4710" s="11">
        <f t="shared" si="2492"/>
        <v>45883</v>
      </c>
      <c r="L4710" s="11">
        <f t="shared" si="2477"/>
        <v>45883</v>
      </c>
      <c r="M4710" s="1">
        <f t="shared" si="2496"/>
        <v>23</v>
      </c>
      <c r="N4710" s="1">
        <f t="shared" si="2478"/>
        <v>10</v>
      </c>
      <c r="O4710" s="2">
        <f t="shared" si="2479"/>
        <v>0.99712495999999995</v>
      </c>
      <c r="P4710" s="13">
        <f t="shared" si="2471"/>
        <v>0.99339977999999995</v>
      </c>
      <c r="Q4710" s="13">
        <f t="shared" si="2497"/>
        <v>1.463904379991013</v>
      </c>
      <c r="R4710" s="2">
        <f t="shared" si="2467"/>
        <v>1.4596955899999999</v>
      </c>
      <c r="S4710" s="2">
        <f t="shared" si="2493"/>
        <v>1.5641273600000001</v>
      </c>
      <c r="T4710" s="2">
        <f t="shared" si="2480"/>
        <v>95903.60104799</v>
      </c>
      <c r="U4710" s="2">
        <f t="shared" si="2481"/>
        <v>1309.4690044800957</v>
      </c>
      <c r="V4710" s="2">
        <f t="shared" si="2482"/>
        <v>27118.921076205268</v>
      </c>
      <c r="W4710" s="2">
        <f t="shared" si="2483"/>
        <v>89742.835119225361</v>
      </c>
      <c r="X4710" s="17">
        <f t="shared" si="2484"/>
        <v>0</v>
      </c>
      <c r="Y4710" s="2">
        <f t="shared" si="2485"/>
        <v>0</v>
      </c>
      <c r="Z4710" s="72">
        <f t="shared" si="2486"/>
        <v>0</v>
      </c>
      <c r="AA4710" s="2">
        <f t="shared" si="2472"/>
        <v>0</v>
      </c>
      <c r="AB4710" s="12">
        <f t="shared" si="2494"/>
        <v>4.6600000000000003E-2</v>
      </c>
      <c r="AC4710" s="17">
        <f t="shared" si="2487"/>
        <v>10</v>
      </c>
      <c r="AD4710" s="17">
        <v>252</v>
      </c>
      <c r="AE4710" s="13">
        <f t="shared" si="2498"/>
        <v>1.0018090479999999</v>
      </c>
      <c r="AF4710" s="2">
        <f t="shared" si="2473"/>
        <v>173.49421766</v>
      </c>
      <c r="AG4710" s="2">
        <f t="shared" si="2488"/>
        <v>162.34909637999999</v>
      </c>
      <c r="AH4710" s="3">
        <f t="shared" si="2489"/>
        <v>0</v>
      </c>
      <c r="AI4710" s="4" t="str">
        <f t="shared" si="2499"/>
        <v>A+J=</v>
      </c>
      <c r="AJ4710" s="11">
        <f t="shared" si="2495"/>
        <v>45883</v>
      </c>
      <c r="AQ4710" s="53"/>
      <c r="AR4710" s="53"/>
    </row>
    <row r="4711" spans="1:44" x14ac:dyDescent="0.2">
      <c r="A4711" s="158">
        <f t="shared" si="2490"/>
        <v>45867</v>
      </c>
      <c r="B4711" s="2">
        <f t="shared" si="2474"/>
        <v>89896.596924667421</v>
      </c>
      <c r="C4711" s="2">
        <f t="shared" si="2491"/>
        <v>61314.445038539998</v>
      </c>
      <c r="D4711" s="2">
        <f>SUM(Y4711:Y$4727)</f>
        <v>2321.2293842300001</v>
      </c>
      <c r="E4711" s="73">
        <f t="shared" si="2475"/>
        <v>58993.215654309999</v>
      </c>
      <c r="F4711" s="88">
        <f t="shared" si="2468"/>
        <v>6455.85</v>
      </c>
      <c r="G4711" s="3">
        <f>IF(AND(N4711=1,N4710&gt;1),VLOOKUP(A4710,[1]Plan1!$BK$81:$BM$259,3),G4710)</f>
        <v>6413.24</v>
      </c>
      <c r="H4711" s="11">
        <f t="shared" si="2469"/>
        <v>45792</v>
      </c>
      <c r="I4711" s="11">
        <f t="shared" si="2470"/>
        <v>45823</v>
      </c>
      <c r="J4711" s="12">
        <f t="shared" si="2476"/>
        <v>-6.6002153085962245E-3</v>
      </c>
      <c r="K4711" s="11">
        <f t="shared" si="2492"/>
        <v>45883</v>
      </c>
      <c r="L4711" s="11">
        <f t="shared" si="2477"/>
        <v>45883</v>
      </c>
      <c r="M4711" s="1">
        <f t="shared" si="2496"/>
        <v>23</v>
      </c>
      <c r="N4711" s="1">
        <f t="shared" si="2478"/>
        <v>11</v>
      </c>
      <c r="O4711" s="2">
        <f t="shared" si="2479"/>
        <v>0.99683792000000004</v>
      </c>
      <c r="P4711" s="13">
        <f t="shared" si="2471"/>
        <v>0.99339977999999995</v>
      </c>
      <c r="Q4711" s="13">
        <f t="shared" si="2497"/>
        <v>1.463904379991013</v>
      </c>
      <c r="R4711" s="2">
        <f t="shared" si="2467"/>
        <v>1.45927539</v>
      </c>
      <c r="S4711" s="2">
        <f t="shared" si="2493"/>
        <v>1.5641273600000001</v>
      </c>
      <c r="T4711" s="2">
        <f t="shared" si="2480"/>
        <v>95903.60104799</v>
      </c>
      <c r="U4711" s="2">
        <f t="shared" si="2481"/>
        <v>1309.4690044800957</v>
      </c>
      <c r="V4711" s="2">
        <f t="shared" si="2482"/>
        <v>27094.132126987326</v>
      </c>
      <c r="W4711" s="2">
        <f t="shared" si="2483"/>
        <v>89718.046170007423</v>
      </c>
      <c r="X4711" s="17">
        <f t="shared" si="2484"/>
        <v>0</v>
      </c>
      <c r="Y4711" s="2">
        <f t="shared" si="2485"/>
        <v>0</v>
      </c>
      <c r="Z4711" s="72">
        <f t="shared" si="2486"/>
        <v>0</v>
      </c>
      <c r="AA4711" s="2">
        <f t="shared" si="2472"/>
        <v>0</v>
      </c>
      <c r="AB4711" s="12">
        <f t="shared" si="2494"/>
        <v>4.6600000000000003E-2</v>
      </c>
      <c r="AC4711" s="17">
        <f t="shared" si="2487"/>
        <v>11</v>
      </c>
      <c r="AD4711" s="17">
        <v>252</v>
      </c>
      <c r="AE4711" s="13">
        <f t="shared" si="2498"/>
        <v>1.001990132</v>
      </c>
      <c r="AF4711" s="2">
        <f t="shared" si="2473"/>
        <v>190.86082536000001</v>
      </c>
      <c r="AG4711" s="2">
        <f t="shared" si="2488"/>
        <v>178.55075466</v>
      </c>
      <c r="AH4711" s="3">
        <f t="shared" si="2489"/>
        <v>0</v>
      </c>
      <c r="AI4711" s="4" t="str">
        <f t="shared" si="2499"/>
        <v>A+J=</v>
      </c>
      <c r="AJ4711" s="11">
        <f t="shared" si="2495"/>
        <v>45883</v>
      </c>
      <c r="AQ4711" s="53"/>
      <c r="AR4711" s="53"/>
    </row>
    <row r="4712" spans="1:44" x14ac:dyDescent="0.2">
      <c r="A4712" s="158">
        <f t="shared" si="2490"/>
        <v>45868</v>
      </c>
      <c r="B4712" s="2">
        <f t="shared" si="2474"/>
        <v>89888.010208873209</v>
      </c>
      <c r="C4712" s="2">
        <f t="shared" si="2491"/>
        <v>61314.445038539998</v>
      </c>
      <c r="D4712" s="2">
        <f>SUM(Y4712:Y$4727)</f>
        <v>2321.2293842300001</v>
      </c>
      <c r="E4712" s="73">
        <f t="shared" si="2475"/>
        <v>58993.215654309999</v>
      </c>
      <c r="F4712" s="88">
        <f t="shared" si="2468"/>
        <v>6455.85</v>
      </c>
      <c r="G4712" s="3">
        <f>IF(AND(N4712=1,N4711&gt;1),VLOOKUP(A4711,[1]Plan1!$BK$81:$BM$259,3),G4711)</f>
        <v>6413.24</v>
      </c>
      <c r="H4712" s="11">
        <f t="shared" si="2469"/>
        <v>45792</v>
      </c>
      <c r="I4712" s="11">
        <f t="shared" si="2470"/>
        <v>45823</v>
      </c>
      <c r="J4712" s="12">
        <f t="shared" si="2476"/>
        <v>-6.6002153085962245E-3</v>
      </c>
      <c r="K4712" s="11">
        <f t="shared" si="2492"/>
        <v>45883</v>
      </c>
      <c r="L4712" s="11">
        <f t="shared" si="2477"/>
        <v>45883</v>
      </c>
      <c r="M4712" s="1">
        <f t="shared" si="2496"/>
        <v>23</v>
      </c>
      <c r="N4712" s="1">
        <f t="shared" si="2478"/>
        <v>12</v>
      </c>
      <c r="O4712" s="2">
        <f t="shared" si="2479"/>
        <v>0.99655095000000005</v>
      </c>
      <c r="P4712" s="13">
        <f t="shared" si="2471"/>
        <v>0.99339977999999995</v>
      </c>
      <c r="Q4712" s="13">
        <f t="shared" si="2497"/>
        <v>1.463904379991013</v>
      </c>
      <c r="R4712" s="2">
        <f t="shared" si="2467"/>
        <v>1.4588553</v>
      </c>
      <c r="S4712" s="2">
        <f t="shared" si="2493"/>
        <v>1.5641273600000001</v>
      </c>
      <c r="T4712" s="2">
        <f t="shared" si="2480"/>
        <v>95903.60104799</v>
      </c>
      <c r="U4712" s="2">
        <f t="shared" si="2481"/>
        <v>1309.4690044800957</v>
      </c>
      <c r="V4712" s="2">
        <f t="shared" si="2482"/>
        <v>27069.349667023111</v>
      </c>
      <c r="W4712" s="2">
        <f t="shared" si="2483"/>
        <v>89693.263710043204</v>
      </c>
      <c r="X4712" s="17">
        <f t="shared" si="2484"/>
        <v>0</v>
      </c>
      <c r="Y4712" s="2">
        <f t="shared" si="2485"/>
        <v>0</v>
      </c>
      <c r="Z4712" s="72">
        <f t="shared" si="2486"/>
        <v>0</v>
      </c>
      <c r="AA4712" s="2">
        <f t="shared" si="2472"/>
        <v>0</v>
      </c>
      <c r="AB4712" s="12">
        <f t="shared" si="2494"/>
        <v>4.6600000000000003E-2</v>
      </c>
      <c r="AC4712" s="17">
        <f t="shared" si="2487"/>
        <v>12</v>
      </c>
      <c r="AD4712" s="17">
        <v>252</v>
      </c>
      <c r="AE4712" s="13">
        <f t="shared" si="2498"/>
        <v>1.00217125</v>
      </c>
      <c r="AF4712" s="2">
        <f t="shared" si="2473"/>
        <v>208.23069376999999</v>
      </c>
      <c r="AG4712" s="2">
        <f t="shared" si="2488"/>
        <v>194.74649883000001</v>
      </c>
      <c r="AH4712" s="3">
        <f t="shared" si="2489"/>
        <v>0</v>
      </c>
      <c r="AI4712" s="4" t="str">
        <f t="shared" si="2499"/>
        <v>A+J=</v>
      </c>
      <c r="AJ4712" s="11">
        <f t="shared" si="2495"/>
        <v>45883</v>
      </c>
      <c r="AQ4712" s="53"/>
      <c r="AR4712" s="53"/>
    </row>
    <row r="4713" spans="1:44" x14ac:dyDescent="0.2">
      <c r="A4713" s="158">
        <f t="shared" si="2490"/>
        <v>45869</v>
      </c>
      <c r="B4713" s="2">
        <f t="shared" si="2474"/>
        <v>89879.424481204856</v>
      </c>
      <c r="C4713" s="2">
        <f t="shared" si="2491"/>
        <v>61314.445038539998</v>
      </c>
      <c r="D4713" s="2">
        <f>SUM(Y4713:Y$4727)</f>
        <v>2321.2293842300001</v>
      </c>
      <c r="E4713" s="73">
        <f t="shared" si="2475"/>
        <v>58993.215654309999</v>
      </c>
      <c r="F4713" s="88">
        <f t="shared" si="2468"/>
        <v>6455.85</v>
      </c>
      <c r="G4713" s="3">
        <f>IF(AND(N4713=1,N4712&gt;1),VLOOKUP(A4712,[1]Plan1!$BK$81:$BM$259,3),G4712)</f>
        <v>6413.24</v>
      </c>
      <c r="H4713" s="11">
        <f t="shared" si="2469"/>
        <v>45792</v>
      </c>
      <c r="I4713" s="11">
        <f t="shared" si="2470"/>
        <v>45823</v>
      </c>
      <c r="J4713" s="12">
        <f t="shared" si="2476"/>
        <v>-6.6002153085962245E-3</v>
      </c>
      <c r="K4713" s="11">
        <f t="shared" si="2492"/>
        <v>45883</v>
      </c>
      <c r="L4713" s="11">
        <f t="shared" si="2477"/>
        <v>45883</v>
      </c>
      <c r="M4713" s="1">
        <f t="shared" si="2496"/>
        <v>23</v>
      </c>
      <c r="N4713" s="1">
        <f t="shared" si="2478"/>
        <v>13</v>
      </c>
      <c r="O4713" s="2">
        <f t="shared" si="2479"/>
        <v>0.99626406999999995</v>
      </c>
      <c r="P4713" s="13">
        <f t="shared" si="2471"/>
        <v>0.99339977999999995</v>
      </c>
      <c r="Q4713" s="13">
        <f t="shared" si="2497"/>
        <v>1.463904379991013</v>
      </c>
      <c r="R4713" s="2">
        <f t="shared" ref="R4713:R4776" si="2500">TRUNC(TRUNC((O4713*Q4713),15),8)</f>
        <v>1.4584353299999999</v>
      </c>
      <c r="S4713" s="2">
        <f t="shared" si="2493"/>
        <v>1.5641273600000001</v>
      </c>
      <c r="T4713" s="2">
        <f t="shared" si="2480"/>
        <v>95903.60104799</v>
      </c>
      <c r="U4713" s="2">
        <f t="shared" si="2481"/>
        <v>1309.4690044800957</v>
      </c>
      <c r="V4713" s="2">
        <f t="shared" si="2482"/>
        <v>27044.574286244766</v>
      </c>
      <c r="W4713" s="2">
        <f t="shared" si="2483"/>
        <v>89668.488329264859</v>
      </c>
      <c r="X4713" s="17">
        <f t="shared" si="2484"/>
        <v>0</v>
      </c>
      <c r="Y4713" s="2">
        <f t="shared" si="2485"/>
        <v>0</v>
      </c>
      <c r="Z4713" s="72">
        <f t="shared" si="2486"/>
        <v>0</v>
      </c>
      <c r="AA4713" s="2">
        <f t="shared" si="2472"/>
        <v>0</v>
      </c>
      <c r="AB4713" s="12">
        <f t="shared" si="2494"/>
        <v>4.6600000000000003E-2</v>
      </c>
      <c r="AC4713" s="17">
        <f t="shared" si="2487"/>
        <v>13</v>
      </c>
      <c r="AD4713" s="17">
        <v>252</v>
      </c>
      <c r="AE4713" s="13">
        <f t="shared" si="2498"/>
        <v>1.0023523999999999</v>
      </c>
      <c r="AF4713" s="2">
        <f t="shared" si="2473"/>
        <v>225.6036311</v>
      </c>
      <c r="AG4713" s="2">
        <f t="shared" si="2488"/>
        <v>210.93615194</v>
      </c>
      <c r="AH4713" s="3">
        <f t="shared" si="2489"/>
        <v>0</v>
      </c>
      <c r="AI4713" s="4" t="str">
        <f t="shared" si="2499"/>
        <v>A+J=</v>
      </c>
      <c r="AJ4713" s="11">
        <f t="shared" si="2495"/>
        <v>45883</v>
      </c>
      <c r="AQ4713" s="53"/>
      <c r="AR4713" s="53"/>
    </row>
    <row r="4714" spans="1:44" x14ac:dyDescent="0.2">
      <c r="A4714" s="158">
        <f t="shared" si="2490"/>
        <v>45870</v>
      </c>
      <c r="B4714" s="2">
        <f t="shared" si="2474"/>
        <v>89870.839832782396</v>
      </c>
      <c r="C4714" s="2">
        <f t="shared" si="2491"/>
        <v>61314.445038539998</v>
      </c>
      <c r="D4714" s="2">
        <f>SUM(Y4714:Y$4727)</f>
        <v>2321.2293842300001</v>
      </c>
      <c r="E4714" s="73">
        <f t="shared" si="2475"/>
        <v>58993.215654309999</v>
      </c>
      <c r="F4714" s="88">
        <f t="shared" ref="F4714:F4777" si="2501">IF(G4714=G4713,F4713,G4713)</f>
        <v>6455.85</v>
      </c>
      <c r="G4714" s="3">
        <f>IF(AND(N4714=1,N4713&gt;1),VLOOKUP(A4713,[1]Plan1!$BK$81:$BM$259,3),G4713)</f>
        <v>6413.24</v>
      </c>
      <c r="H4714" s="11">
        <f t="shared" ref="H4714:H4777" si="2502">EDATE(I4714,-1)</f>
        <v>45792</v>
      </c>
      <c r="I4714" s="11">
        <f t="shared" ref="I4714:I4777" si="2503">IF(X4713&gt;0,EDATE(A4714,-1),+I4713)</f>
        <v>45823</v>
      </c>
      <c r="J4714" s="12">
        <f t="shared" si="2476"/>
        <v>-6.6002153085962245E-3</v>
      </c>
      <c r="K4714" s="11">
        <f t="shared" si="2492"/>
        <v>45883</v>
      </c>
      <c r="L4714" s="11">
        <f t="shared" si="2477"/>
        <v>45883</v>
      </c>
      <c r="M4714" s="1">
        <f t="shared" si="2496"/>
        <v>23</v>
      </c>
      <c r="N4714" s="1">
        <f t="shared" si="2478"/>
        <v>14</v>
      </c>
      <c r="O4714" s="2">
        <f t="shared" si="2479"/>
        <v>0.99597727000000003</v>
      </c>
      <c r="P4714" s="13">
        <f t="shared" ref="P4714:P4777" si="2504">IF(L4714&gt;L4713,O4713,P4713)</f>
        <v>0.99339977999999995</v>
      </c>
      <c r="Q4714" s="13">
        <f t="shared" si="2497"/>
        <v>1.463904379991013</v>
      </c>
      <c r="R4714" s="2">
        <f t="shared" si="2500"/>
        <v>1.45801548</v>
      </c>
      <c r="S4714" s="2">
        <f t="shared" si="2493"/>
        <v>1.5641273600000001</v>
      </c>
      <c r="T4714" s="2">
        <f t="shared" si="2480"/>
        <v>95903.60104799</v>
      </c>
      <c r="U4714" s="2">
        <f t="shared" si="2481"/>
        <v>1309.4690044800957</v>
      </c>
      <c r="V4714" s="2">
        <f t="shared" si="2482"/>
        <v>27019.80598465231</v>
      </c>
      <c r="W4714" s="2">
        <f t="shared" si="2483"/>
        <v>89643.720027672403</v>
      </c>
      <c r="X4714" s="17">
        <f t="shared" si="2484"/>
        <v>0</v>
      </c>
      <c r="Y4714" s="2">
        <f t="shared" si="2485"/>
        <v>0</v>
      </c>
      <c r="Z4714" s="72">
        <f t="shared" si="2486"/>
        <v>0</v>
      </c>
      <c r="AA4714" s="2">
        <f t="shared" si="2472"/>
        <v>0</v>
      </c>
      <c r="AB4714" s="12">
        <f t="shared" si="2494"/>
        <v>4.6600000000000003E-2</v>
      </c>
      <c r="AC4714" s="17">
        <f t="shared" si="2487"/>
        <v>14</v>
      </c>
      <c r="AD4714" s="17">
        <v>252</v>
      </c>
      <c r="AE4714" s="13">
        <f t="shared" si="2498"/>
        <v>1.002533583</v>
      </c>
      <c r="AF4714" s="2">
        <f t="shared" si="2473"/>
        <v>242.97973325000001</v>
      </c>
      <c r="AG4714" s="2">
        <f t="shared" si="2488"/>
        <v>227.11980510999999</v>
      </c>
      <c r="AH4714" s="3">
        <f t="shared" si="2489"/>
        <v>0</v>
      </c>
      <c r="AI4714" s="4" t="str">
        <f t="shared" si="2499"/>
        <v>A+J=</v>
      </c>
      <c r="AJ4714" s="11">
        <f t="shared" si="2495"/>
        <v>45883</v>
      </c>
      <c r="AQ4714" s="53"/>
      <c r="AR4714" s="53"/>
    </row>
    <row r="4715" spans="1:44" x14ac:dyDescent="0.2">
      <c r="A4715" s="158">
        <f t="shared" si="2490"/>
        <v>45871</v>
      </c>
      <c r="B4715" s="2">
        <f t="shared" si="2474"/>
        <v>89862.256175385817</v>
      </c>
      <c r="C4715" s="2">
        <f t="shared" si="2491"/>
        <v>61314.445038539998</v>
      </c>
      <c r="D4715" s="2">
        <f>SUM(Y4715:Y$4727)</f>
        <v>2321.2293842300001</v>
      </c>
      <c r="E4715" s="73">
        <f t="shared" si="2475"/>
        <v>58993.215654309999</v>
      </c>
      <c r="F4715" s="88">
        <f t="shared" si="2501"/>
        <v>6455.85</v>
      </c>
      <c r="G4715" s="3">
        <f>IF(AND(N4715=1,N4714&gt;1),VLOOKUP(A4714,[1]Plan1!$BK$81:$BM$259,3),G4714)</f>
        <v>6413.24</v>
      </c>
      <c r="H4715" s="11">
        <f t="shared" si="2502"/>
        <v>45792</v>
      </c>
      <c r="I4715" s="11">
        <f t="shared" si="2503"/>
        <v>45823</v>
      </c>
      <c r="J4715" s="12">
        <f t="shared" si="2476"/>
        <v>-6.6002153085962245E-3</v>
      </c>
      <c r="K4715" s="11">
        <f t="shared" si="2492"/>
        <v>45883</v>
      </c>
      <c r="L4715" s="11">
        <f t="shared" si="2477"/>
        <v>45883</v>
      </c>
      <c r="M4715" s="1">
        <f t="shared" si="2496"/>
        <v>23</v>
      </c>
      <c r="N4715" s="1">
        <f t="shared" si="2478"/>
        <v>15</v>
      </c>
      <c r="O4715" s="2">
        <f t="shared" si="2479"/>
        <v>0.99569054999999995</v>
      </c>
      <c r="P4715" s="13">
        <f t="shared" si="2504"/>
        <v>0.99339977999999995</v>
      </c>
      <c r="Q4715" s="13">
        <f t="shared" si="2497"/>
        <v>1.463904379991013</v>
      </c>
      <c r="R4715" s="2">
        <f t="shared" si="2500"/>
        <v>1.4575957500000001</v>
      </c>
      <c r="S4715" s="2">
        <f t="shared" si="2493"/>
        <v>1.5641273600000001</v>
      </c>
      <c r="T4715" s="2">
        <f t="shared" si="2480"/>
        <v>95903.60104799</v>
      </c>
      <c r="U4715" s="2">
        <f t="shared" si="2481"/>
        <v>1309.4690044800957</v>
      </c>
      <c r="V4715" s="2">
        <f t="shared" si="2482"/>
        <v>26995.044762245729</v>
      </c>
      <c r="W4715" s="2">
        <f t="shared" si="2483"/>
        <v>89618.958805265822</v>
      </c>
      <c r="X4715" s="17">
        <f t="shared" si="2484"/>
        <v>0</v>
      </c>
      <c r="Y4715" s="2">
        <f t="shared" si="2485"/>
        <v>0</v>
      </c>
      <c r="Z4715" s="72">
        <f t="shared" si="2486"/>
        <v>0</v>
      </c>
      <c r="AA4715" s="2">
        <f t="shared" si="2472"/>
        <v>0</v>
      </c>
      <c r="AB4715" s="12">
        <f t="shared" si="2494"/>
        <v>4.6600000000000003E-2</v>
      </c>
      <c r="AC4715" s="17">
        <f t="shared" si="2487"/>
        <v>15</v>
      </c>
      <c r="AD4715" s="17">
        <v>252</v>
      </c>
      <c r="AE4715" s="13">
        <f t="shared" si="2498"/>
        <v>1.002714798</v>
      </c>
      <c r="AF4715" s="2">
        <f t="shared" si="2473"/>
        <v>260.35890431000001</v>
      </c>
      <c r="AG4715" s="2">
        <f t="shared" si="2488"/>
        <v>243.29737012000001</v>
      </c>
      <c r="AH4715" s="3">
        <f t="shared" si="2489"/>
        <v>0</v>
      </c>
      <c r="AI4715" s="4" t="str">
        <f t="shared" si="2499"/>
        <v>A+J=</v>
      </c>
      <c r="AJ4715" s="11">
        <f t="shared" si="2495"/>
        <v>45883</v>
      </c>
      <c r="AQ4715" s="53"/>
      <c r="AR4715" s="53"/>
    </row>
    <row r="4716" spans="1:44" x14ac:dyDescent="0.2">
      <c r="A4716" s="158">
        <f t="shared" si="2490"/>
        <v>45872</v>
      </c>
      <c r="B4716" s="2">
        <f t="shared" si="2474"/>
        <v>89862.256175385817</v>
      </c>
      <c r="C4716" s="2">
        <f t="shared" si="2491"/>
        <v>61314.445038539998</v>
      </c>
      <c r="D4716" s="2">
        <f>SUM(Y4716:Y$4727)</f>
        <v>2321.2293842300001</v>
      </c>
      <c r="E4716" s="73">
        <f t="shared" si="2475"/>
        <v>58993.215654309999</v>
      </c>
      <c r="F4716" s="88">
        <f t="shared" si="2501"/>
        <v>6455.85</v>
      </c>
      <c r="G4716" s="3">
        <f>IF(AND(N4716=1,N4715&gt;1),VLOOKUP(A4715,[1]Plan1!$BK$81:$BM$259,3),G4715)</f>
        <v>6413.24</v>
      </c>
      <c r="H4716" s="11">
        <f t="shared" si="2502"/>
        <v>45792</v>
      </c>
      <c r="I4716" s="11">
        <f t="shared" si="2503"/>
        <v>45823</v>
      </c>
      <c r="J4716" s="12">
        <f t="shared" si="2476"/>
        <v>-6.6002153085962245E-3</v>
      </c>
      <c r="K4716" s="11">
        <f t="shared" si="2492"/>
        <v>45883</v>
      </c>
      <c r="L4716" s="11">
        <f t="shared" si="2477"/>
        <v>45883</v>
      </c>
      <c r="M4716" s="1">
        <f t="shared" si="2496"/>
        <v>23</v>
      </c>
      <c r="N4716" s="1">
        <f t="shared" si="2478"/>
        <v>15</v>
      </c>
      <c r="O4716" s="2">
        <f t="shared" si="2479"/>
        <v>0.99569054999999995</v>
      </c>
      <c r="P4716" s="13">
        <f t="shared" si="2504"/>
        <v>0.99339977999999995</v>
      </c>
      <c r="Q4716" s="13">
        <f t="shared" si="2497"/>
        <v>1.463904379991013</v>
      </c>
      <c r="R4716" s="2">
        <f t="shared" si="2500"/>
        <v>1.4575957500000001</v>
      </c>
      <c r="S4716" s="2">
        <f t="shared" si="2493"/>
        <v>1.5641273600000001</v>
      </c>
      <c r="T4716" s="2">
        <f t="shared" si="2480"/>
        <v>95903.60104799</v>
      </c>
      <c r="U4716" s="2">
        <f t="shared" si="2481"/>
        <v>1309.4690044800957</v>
      </c>
      <c r="V4716" s="2">
        <f t="shared" si="2482"/>
        <v>26995.044762245729</v>
      </c>
      <c r="W4716" s="2">
        <f t="shared" si="2483"/>
        <v>89618.958805265822</v>
      </c>
      <c r="X4716" s="17">
        <f t="shared" si="2484"/>
        <v>0</v>
      </c>
      <c r="Y4716" s="2">
        <f t="shared" si="2485"/>
        <v>0</v>
      </c>
      <c r="Z4716" s="72">
        <f t="shared" si="2486"/>
        <v>0</v>
      </c>
      <c r="AA4716" s="2">
        <f t="shared" si="2472"/>
        <v>0</v>
      </c>
      <c r="AB4716" s="12">
        <f t="shared" si="2494"/>
        <v>4.6600000000000003E-2</v>
      </c>
      <c r="AC4716" s="17">
        <f t="shared" si="2487"/>
        <v>15</v>
      </c>
      <c r="AD4716" s="17">
        <v>252</v>
      </c>
      <c r="AE4716" s="13">
        <f t="shared" si="2498"/>
        <v>1.002714798</v>
      </c>
      <c r="AF4716" s="2">
        <f t="shared" si="2473"/>
        <v>260.35890431000001</v>
      </c>
      <c r="AG4716" s="2">
        <f t="shared" si="2488"/>
        <v>243.29737012000001</v>
      </c>
      <c r="AH4716" s="3">
        <f t="shared" si="2489"/>
        <v>0</v>
      </c>
      <c r="AI4716" s="4" t="str">
        <f t="shared" si="2499"/>
        <v>A+J=</v>
      </c>
      <c r="AJ4716" s="11">
        <f t="shared" si="2495"/>
        <v>45883</v>
      </c>
      <c r="AQ4716" s="53"/>
      <c r="AR4716" s="53"/>
    </row>
    <row r="4717" spans="1:44" x14ac:dyDescent="0.2">
      <c r="A4717" s="158">
        <f t="shared" si="2490"/>
        <v>45873</v>
      </c>
      <c r="B4717" s="2">
        <f t="shared" si="2474"/>
        <v>89862.256175385817</v>
      </c>
      <c r="C4717" s="2">
        <f t="shared" si="2491"/>
        <v>61314.445038539998</v>
      </c>
      <c r="D4717" s="2">
        <f>SUM(Y4717:Y$4727)</f>
        <v>2321.2293842300001</v>
      </c>
      <c r="E4717" s="73">
        <f t="shared" si="2475"/>
        <v>58993.215654309999</v>
      </c>
      <c r="F4717" s="88">
        <f t="shared" si="2501"/>
        <v>6455.85</v>
      </c>
      <c r="G4717" s="3">
        <f>IF(AND(N4717=1,N4716&gt;1),VLOOKUP(A4716,[1]Plan1!$BK$81:$BM$259,3),G4716)</f>
        <v>6413.24</v>
      </c>
      <c r="H4717" s="11">
        <f t="shared" si="2502"/>
        <v>45792</v>
      </c>
      <c r="I4717" s="11">
        <f t="shared" si="2503"/>
        <v>45823</v>
      </c>
      <c r="J4717" s="12">
        <f t="shared" si="2476"/>
        <v>-6.6002153085962245E-3</v>
      </c>
      <c r="K4717" s="11">
        <f t="shared" si="2492"/>
        <v>45883</v>
      </c>
      <c r="L4717" s="11">
        <f t="shared" si="2477"/>
        <v>45883</v>
      </c>
      <c r="M4717" s="1">
        <f t="shared" si="2496"/>
        <v>23</v>
      </c>
      <c r="N4717" s="1">
        <f t="shared" si="2478"/>
        <v>15</v>
      </c>
      <c r="O4717" s="2">
        <f t="shared" si="2479"/>
        <v>0.99569054999999995</v>
      </c>
      <c r="P4717" s="13">
        <f t="shared" si="2504"/>
        <v>0.99339977999999995</v>
      </c>
      <c r="Q4717" s="13">
        <f t="shared" si="2497"/>
        <v>1.463904379991013</v>
      </c>
      <c r="R4717" s="2">
        <f t="shared" si="2500"/>
        <v>1.4575957500000001</v>
      </c>
      <c r="S4717" s="2">
        <f t="shared" si="2493"/>
        <v>1.5641273600000001</v>
      </c>
      <c r="T4717" s="2">
        <f t="shared" si="2480"/>
        <v>95903.60104799</v>
      </c>
      <c r="U4717" s="2">
        <f t="shared" si="2481"/>
        <v>1309.4690044800957</v>
      </c>
      <c r="V4717" s="2">
        <f t="shared" si="2482"/>
        <v>26995.044762245729</v>
      </c>
      <c r="W4717" s="2">
        <f t="shared" si="2483"/>
        <v>89618.958805265822</v>
      </c>
      <c r="X4717" s="17">
        <f t="shared" si="2484"/>
        <v>0</v>
      </c>
      <c r="Y4717" s="2">
        <f t="shared" si="2485"/>
        <v>0</v>
      </c>
      <c r="Z4717" s="72">
        <f t="shared" si="2486"/>
        <v>0</v>
      </c>
      <c r="AA4717" s="2">
        <f t="shared" si="2472"/>
        <v>0</v>
      </c>
      <c r="AB4717" s="12">
        <f t="shared" si="2494"/>
        <v>4.6600000000000003E-2</v>
      </c>
      <c r="AC4717" s="17">
        <f t="shared" si="2487"/>
        <v>15</v>
      </c>
      <c r="AD4717" s="17">
        <v>252</v>
      </c>
      <c r="AE4717" s="13">
        <f t="shared" si="2498"/>
        <v>1.002714798</v>
      </c>
      <c r="AF4717" s="2">
        <f t="shared" si="2473"/>
        <v>260.35890431000001</v>
      </c>
      <c r="AG4717" s="2">
        <f t="shared" si="2488"/>
        <v>243.29737012000001</v>
      </c>
      <c r="AH4717" s="3">
        <f t="shared" si="2489"/>
        <v>0</v>
      </c>
      <c r="AI4717" s="4" t="str">
        <f t="shared" si="2499"/>
        <v>A+J=</v>
      </c>
      <c r="AJ4717" s="11">
        <f t="shared" si="2495"/>
        <v>45883</v>
      </c>
      <c r="AQ4717" s="53"/>
      <c r="AR4717" s="53"/>
    </row>
    <row r="4718" spans="1:44" x14ac:dyDescent="0.2">
      <c r="A4718" s="158">
        <f t="shared" si="2490"/>
        <v>45874</v>
      </c>
      <c r="B4718" s="2">
        <f t="shared" si="2474"/>
        <v>89853.674281307263</v>
      </c>
      <c r="C4718" s="2">
        <f t="shared" si="2491"/>
        <v>61314.445038539998</v>
      </c>
      <c r="D4718" s="2">
        <f>SUM(Y4718:Y$4727)</f>
        <v>2321.2293842300001</v>
      </c>
      <c r="E4718" s="73">
        <f t="shared" si="2475"/>
        <v>58993.215654309999</v>
      </c>
      <c r="F4718" s="88">
        <f t="shared" si="2501"/>
        <v>6455.85</v>
      </c>
      <c r="G4718" s="3">
        <f>IF(AND(N4718=1,N4717&gt;1),VLOOKUP(A4717,[1]Plan1!$BK$81:$BM$259,3),G4717)</f>
        <v>6413.24</v>
      </c>
      <c r="H4718" s="11">
        <f t="shared" si="2502"/>
        <v>45792</v>
      </c>
      <c r="I4718" s="11">
        <f t="shared" si="2503"/>
        <v>45823</v>
      </c>
      <c r="J4718" s="12">
        <f t="shared" si="2476"/>
        <v>-6.6002153085962245E-3</v>
      </c>
      <c r="K4718" s="11">
        <f t="shared" si="2492"/>
        <v>45883</v>
      </c>
      <c r="L4718" s="11">
        <f t="shared" si="2477"/>
        <v>45883</v>
      </c>
      <c r="M4718" s="1">
        <f t="shared" si="2496"/>
        <v>23</v>
      </c>
      <c r="N4718" s="1">
        <f t="shared" si="2478"/>
        <v>16</v>
      </c>
      <c r="O4718" s="2">
        <f t="shared" si="2479"/>
        <v>0.99540392</v>
      </c>
      <c r="P4718" s="13">
        <f t="shared" si="2504"/>
        <v>0.99339977999999995</v>
      </c>
      <c r="Q4718" s="13">
        <f t="shared" si="2497"/>
        <v>1.463904379991013</v>
      </c>
      <c r="R4718" s="2">
        <f t="shared" si="2500"/>
        <v>1.45717615</v>
      </c>
      <c r="S4718" s="2">
        <f t="shared" si="2493"/>
        <v>1.5641273600000001</v>
      </c>
      <c r="T4718" s="2">
        <f t="shared" si="2480"/>
        <v>95903.60104799</v>
      </c>
      <c r="U4718" s="2">
        <f t="shared" si="2481"/>
        <v>1309.4690044800957</v>
      </c>
      <c r="V4718" s="2">
        <f t="shared" si="2482"/>
        <v>26970.291208957176</v>
      </c>
      <c r="W4718" s="2">
        <f t="shared" si="2483"/>
        <v>89594.20525197727</v>
      </c>
      <c r="X4718" s="17">
        <f t="shared" si="2484"/>
        <v>0</v>
      </c>
      <c r="Y4718" s="2">
        <f t="shared" si="2485"/>
        <v>0</v>
      </c>
      <c r="Z4718" s="72">
        <f t="shared" si="2486"/>
        <v>0</v>
      </c>
      <c r="AA4718" s="2">
        <f t="shared" si="2472"/>
        <v>0</v>
      </c>
      <c r="AB4718" s="12">
        <f t="shared" si="2494"/>
        <v>4.6600000000000003E-2</v>
      </c>
      <c r="AC4718" s="17">
        <f t="shared" si="2487"/>
        <v>16</v>
      </c>
      <c r="AD4718" s="17">
        <v>252</v>
      </c>
      <c r="AE4718" s="13">
        <f t="shared" si="2498"/>
        <v>1.0028960469999999</v>
      </c>
      <c r="AF4718" s="2">
        <f t="shared" si="2473"/>
        <v>277.74133610000001</v>
      </c>
      <c r="AG4718" s="2">
        <f t="shared" si="2488"/>
        <v>259.46902933000001</v>
      </c>
      <c r="AH4718" s="3">
        <f t="shared" si="2489"/>
        <v>0</v>
      </c>
      <c r="AI4718" s="4" t="str">
        <f t="shared" si="2499"/>
        <v>A+J=</v>
      </c>
      <c r="AJ4718" s="11">
        <f t="shared" si="2495"/>
        <v>45883</v>
      </c>
      <c r="AQ4718" s="53"/>
      <c r="AR4718" s="53"/>
    </row>
    <row r="4719" spans="1:44" x14ac:dyDescent="0.2">
      <c r="A4719" s="158">
        <f t="shared" si="2490"/>
        <v>45875</v>
      </c>
      <c r="B4719" s="2">
        <f t="shared" si="2474"/>
        <v>89845.092789562434</v>
      </c>
      <c r="C4719" s="2">
        <f t="shared" si="2491"/>
        <v>61314.445038539998</v>
      </c>
      <c r="D4719" s="2">
        <f>SUM(Y4719:Y$4727)</f>
        <v>2321.2293842300001</v>
      </c>
      <c r="E4719" s="73">
        <f t="shared" si="2475"/>
        <v>58993.215654309999</v>
      </c>
      <c r="F4719" s="88">
        <f t="shared" si="2501"/>
        <v>6455.85</v>
      </c>
      <c r="G4719" s="3">
        <f>IF(AND(N4719=1,N4718&gt;1),VLOOKUP(A4718,[1]Plan1!$BK$81:$BM$259,3),G4718)</f>
        <v>6413.24</v>
      </c>
      <c r="H4719" s="11">
        <f t="shared" si="2502"/>
        <v>45792</v>
      </c>
      <c r="I4719" s="11">
        <f t="shared" si="2503"/>
        <v>45823</v>
      </c>
      <c r="J4719" s="12">
        <f t="shared" si="2476"/>
        <v>-6.6002153085962245E-3</v>
      </c>
      <c r="K4719" s="11">
        <f t="shared" si="2492"/>
        <v>45883</v>
      </c>
      <c r="L4719" s="11">
        <f t="shared" si="2477"/>
        <v>45883</v>
      </c>
      <c r="M4719" s="1">
        <f t="shared" si="2496"/>
        <v>23</v>
      </c>
      <c r="N4719" s="1">
        <f t="shared" si="2478"/>
        <v>17</v>
      </c>
      <c r="O4719" s="2">
        <f t="shared" si="2479"/>
        <v>0.99511735999999995</v>
      </c>
      <c r="P4719" s="13">
        <f t="shared" si="2504"/>
        <v>0.99339977999999995</v>
      </c>
      <c r="Q4719" s="13">
        <f t="shared" si="2497"/>
        <v>1.463904379991013</v>
      </c>
      <c r="R4719" s="2">
        <f t="shared" si="2500"/>
        <v>1.4567566599999999</v>
      </c>
      <c r="S4719" s="2">
        <f t="shared" si="2493"/>
        <v>1.5641273600000001</v>
      </c>
      <c r="T4719" s="2">
        <f t="shared" si="2480"/>
        <v>95903.60104799</v>
      </c>
      <c r="U4719" s="2">
        <f t="shared" si="2481"/>
        <v>1309.4690044800957</v>
      </c>
      <c r="V4719" s="2">
        <f t="shared" si="2482"/>
        <v>26945.544144922347</v>
      </c>
      <c r="W4719" s="2">
        <f t="shared" si="2483"/>
        <v>89569.458187942437</v>
      </c>
      <c r="X4719" s="17">
        <f t="shared" si="2484"/>
        <v>0</v>
      </c>
      <c r="Y4719" s="2">
        <f t="shared" si="2485"/>
        <v>0</v>
      </c>
      <c r="Z4719" s="72">
        <f t="shared" si="2486"/>
        <v>0</v>
      </c>
      <c r="AA4719" s="2">
        <f t="shared" si="2472"/>
        <v>0</v>
      </c>
      <c r="AB4719" s="12">
        <f t="shared" si="2494"/>
        <v>4.6600000000000003E-2</v>
      </c>
      <c r="AC4719" s="17">
        <f t="shared" si="2487"/>
        <v>17</v>
      </c>
      <c r="AD4719" s="17">
        <v>252</v>
      </c>
      <c r="AE4719" s="13">
        <f t="shared" si="2498"/>
        <v>1.003077328</v>
      </c>
      <c r="AF4719" s="2">
        <f t="shared" si="2473"/>
        <v>295.12683679999998</v>
      </c>
      <c r="AG4719" s="2">
        <f t="shared" si="2488"/>
        <v>275.63460162000001</v>
      </c>
      <c r="AH4719" s="3">
        <f t="shared" si="2489"/>
        <v>0</v>
      </c>
      <c r="AI4719" s="4" t="str">
        <f t="shared" si="2499"/>
        <v>A+J=</v>
      </c>
      <c r="AJ4719" s="11">
        <f t="shared" si="2495"/>
        <v>45883</v>
      </c>
      <c r="AQ4719" s="53"/>
      <c r="AR4719" s="53"/>
    </row>
    <row r="4720" spans="1:44" x14ac:dyDescent="0.2">
      <c r="A4720" s="158">
        <f t="shared" si="2490"/>
        <v>45876</v>
      </c>
      <c r="B4720" s="2">
        <f t="shared" si="2474"/>
        <v>89836.512382703499</v>
      </c>
      <c r="C4720" s="2">
        <f t="shared" si="2491"/>
        <v>61314.445038539998</v>
      </c>
      <c r="D4720" s="2">
        <f>SUM(Y4720:Y$4727)</f>
        <v>2321.2293842300001</v>
      </c>
      <c r="E4720" s="73">
        <f t="shared" si="2475"/>
        <v>58993.215654309999</v>
      </c>
      <c r="F4720" s="88">
        <f t="shared" si="2501"/>
        <v>6455.85</v>
      </c>
      <c r="G4720" s="3">
        <f>IF(AND(N4720=1,N4719&gt;1),VLOOKUP(A4719,[1]Plan1!$BK$81:$BM$259,3),G4719)</f>
        <v>6413.24</v>
      </c>
      <c r="H4720" s="11">
        <f t="shared" si="2502"/>
        <v>45792</v>
      </c>
      <c r="I4720" s="11">
        <f t="shared" si="2503"/>
        <v>45823</v>
      </c>
      <c r="J4720" s="12">
        <f t="shared" si="2476"/>
        <v>-6.6002153085962245E-3</v>
      </c>
      <c r="K4720" s="11">
        <f t="shared" si="2492"/>
        <v>45883</v>
      </c>
      <c r="L4720" s="11">
        <f t="shared" si="2477"/>
        <v>45883</v>
      </c>
      <c r="M4720" s="1">
        <f t="shared" si="2496"/>
        <v>23</v>
      </c>
      <c r="N4720" s="1">
        <f t="shared" si="2478"/>
        <v>18</v>
      </c>
      <c r="O4720" s="2">
        <f t="shared" si="2479"/>
        <v>0.99483089000000002</v>
      </c>
      <c r="P4720" s="13">
        <f t="shared" si="2504"/>
        <v>0.99339977999999995</v>
      </c>
      <c r="Q4720" s="13">
        <f t="shared" si="2497"/>
        <v>1.463904379991013</v>
      </c>
      <c r="R4720" s="2">
        <f t="shared" si="2500"/>
        <v>1.45633729</v>
      </c>
      <c r="S4720" s="2">
        <f t="shared" si="2493"/>
        <v>1.5641273600000001</v>
      </c>
      <c r="T4720" s="2">
        <f t="shared" si="2480"/>
        <v>95903.60104799</v>
      </c>
      <c r="U4720" s="2">
        <f t="shared" si="2481"/>
        <v>1309.4690044800957</v>
      </c>
      <c r="V4720" s="2">
        <f t="shared" si="2482"/>
        <v>26920.804160073403</v>
      </c>
      <c r="W4720" s="2">
        <f t="shared" si="2483"/>
        <v>89544.718203093493</v>
      </c>
      <c r="X4720" s="17">
        <f t="shared" si="2484"/>
        <v>0</v>
      </c>
      <c r="Y4720" s="2">
        <f t="shared" si="2485"/>
        <v>0</v>
      </c>
      <c r="Z4720" s="72">
        <f t="shared" si="2486"/>
        <v>0</v>
      </c>
      <c r="AA4720" s="2">
        <f t="shared" ref="AA4720:AA4783" si="2505">IF(Z4720&gt;0,TRUNC(Z4720*T4720,8),0)</f>
        <v>0</v>
      </c>
      <c r="AB4720" s="12">
        <f t="shared" si="2494"/>
        <v>4.6600000000000003E-2</v>
      </c>
      <c r="AC4720" s="17">
        <f t="shared" si="2487"/>
        <v>18</v>
      </c>
      <c r="AD4720" s="17">
        <v>252</v>
      </c>
      <c r="AE4720" s="13">
        <f t="shared" si="2498"/>
        <v>1.003258642</v>
      </c>
      <c r="AF4720" s="2">
        <f t="shared" ref="AF4720:AF4783" si="2506">TRUNC((T4720*(AE4720-1)),8)</f>
        <v>312.51550232</v>
      </c>
      <c r="AG4720" s="2">
        <f t="shared" si="2488"/>
        <v>291.79417961000001</v>
      </c>
      <c r="AH4720" s="3">
        <f t="shared" si="2489"/>
        <v>0</v>
      </c>
      <c r="AI4720" s="4" t="str">
        <f t="shared" si="2499"/>
        <v>A+J=</v>
      </c>
      <c r="AJ4720" s="11">
        <f t="shared" si="2495"/>
        <v>45883</v>
      </c>
      <c r="AQ4720" s="53"/>
      <c r="AR4720" s="53"/>
    </row>
    <row r="4721" spans="1:154" x14ac:dyDescent="0.2">
      <c r="A4721" s="158">
        <f t="shared" si="2490"/>
        <v>45877</v>
      </c>
      <c r="B4721" s="2">
        <f t="shared" si="2474"/>
        <v>89827.934156534728</v>
      </c>
      <c r="C4721" s="2">
        <f t="shared" si="2491"/>
        <v>61314.445038539998</v>
      </c>
      <c r="D4721" s="2">
        <f>SUM(Y4721:Y$4727)</f>
        <v>2321.2293842300001</v>
      </c>
      <c r="E4721" s="73">
        <f t="shared" si="2475"/>
        <v>58993.215654309999</v>
      </c>
      <c r="F4721" s="88">
        <f t="shared" si="2501"/>
        <v>6455.85</v>
      </c>
      <c r="G4721" s="3">
        <f>IF(AND(N4721=1,N4720&gt;1),VLOOKUP(A4720,[1]Plan1!$BK$81:$BM$259,3),G4720)</f>
        <v>6413.24</v>
      </c>
      <c r="H4721" s="11">
        <f t="shared" si="2502"/>
        <v>45792</v>
      </c>
      <c r="I4721" s="11">
        <f t="shared" si="2503"/>
        <v>45823</v>
      </c>
      <c r="J4721" s="12">
        <f t="shared" si="2476"/>
        <v>-6.6002153085962245E-3</v>
      </c>
      <c r="K4721" s="11">
        <f t="shared" si="2492"/>
        <v>45883</v>
      </c>
      <c r="L4721" s="11">
        <f t="shared" si="2477"/>
        <v>45883</v>
      </c>
      <c r="M4721" s="1">
        <f t="shared" si="2496"/>
        <v>23</v>
      </c>
      <c r="N4721" s="1">
        <f t="shared" si="2478"/>
        <v>19</v>
      </c>
      <c r="O4721" s="2">
        <f t="shared" si="2479"/>
        <v>0.99454450999999999</v>
      </c>
      <c r="P4721" s="13">
        <f t="shared" si="2504"/>
        <v>0.99339977999999995</v>
      </c>
      <c r="Q4721" s="13">
        <f t="shared" si="2497"/>
        <v>1.463904379991013</v>
      </c>
      <c r="R4721" s="2">
        <f t="shared" si="2500"/>
        <v>1.4559180599999999</v>
      </c>
      <c r="S4721" s="2">
        <f t="shared" si="2493"/>
        <v>1.5641273600000001</v>
      </c>
      <c r="T4721" s="2">
        <f t="shared" si="2480"/>
        <v>95903.60104799</v>
      </c>
      <c r="U4721" s="2">
        <f t="shared" si="2481"/>
        <v>1309.4690044800957</v>
      </c>
      <c r="V4721" s="2">
        <f t="shared" si="2482"/>
        <v>26896.07243427464</v>
      </c>
      <c r="W4721" s="2">
        <f t="shared" si="2483"/>
        <v>89519.986477294733</v>
      </c>
      <c r="X4721" s="17">
        <f t="shared" si="2484"/>
        <v>0</v>
      </c>
      <c r="Y4721" s="2">
        <f t="shared" si="2485"/>
        <v>0</v>
      </c>
      <c r="Z4721" s="72">
        <f t="shared" si="2486"/>
        <v>0</v>
      </c>
      <c r="AA4721" s="2">
        <f t="shared" si="2505"/>
        <v>0</v>
      </c>
      <c r="AB4721" s="12">
        <f t="shared" si="2494"/>
        <v>4.6600000000000003E-2</v>
      </c>
      <c r="AC4721" s="17">
        <f t="shared" si="2487"/>
        <v>19</v>
      </c>
      <c r="AD4721" s="17">
        <v>252</v>
      </c>
      <c r="AE4721" s="13">
        <f t="shared" si="2498"/>
        <v>1.003439988</v>
      </c>
      <c r="AF4721" s="2">
        <f t="shared" si="2506"/>
        <v>329.90723675999999</v>
      </c>
      <c r="AG4721" s="2">
        <f t="shared" si="2488"/>
        <v>307.94767924000001</v>
      </c>
      <c r="AH4721" s="3">
        <f t="shared" si="2489"/>
        <v>0</v>
      </c>
      <c r="AI4721" s="4" t="str">
        <f t="shared" si="2499"/>
        <v>A+J=</v>
      </c>
      <c r="AJ4721" s="11">
        <f t="shared" si="2495"/>
        <v>45883</v>
      </c>
      <c r="AQ4721" s="53"/>
      <c r="AR4721" s="53"/>
    </row>
    <row r="4722" spans="1:154" x14ac:dyDescent="0.2">
      <c r="A4722" s="158">
        <f t="shared" si="2490"/>
        <v>45878</v>
      </c>
      <c r="B4722" s="2">
        <f t="shared" si="2474"/>
        <v>89819.355923887546</v>
      </c>
      <c r="C4722" s="2">
        <f t="shared" si="2491"/>
        <v>61314.445038539998</v>
      </c>
      <c r="D4722" s="2">
        <f>SUM(Y4722:Y$4727)</f>
        <v>2321.2293842300001</v>
      </c>
      <c r="E4722" s="73">
        <f t="shared" si="2475"/>
        <v>58993.215654309999</v>
      </c>
      <c r="F4722" s="88">
        <f t="shared" si="2501"/>
        <v>6455.85</v>
      </c>
      <c r="G4722" s="3">
        <f>IF(AND(N4722=1,N4721&gt;1),VLOOKUP(A4721,[1]Plan1!$BK$81:$BM$259,3),G4721)</f>
        <v>6413.24</v>
      </c>
      <c r="H4722" s="11">
        <f t="shared" si="2502"/>
        <v>45792</v>
      </c>
      <c r="I4722" s="11">
        <f t="shared" si="2503"/>
        <v>45823</v>
      </c>
      <c r="J4722" s="12">
        <f t="shared" si="2476"/>
        <v>-6.6002153085962245E-3</v>
      </c>
      <c r="K4722" s="11">
        <f t="shared" si="2492"/>
        <v>45883</v>
      </c>
      <c r="L4722" s="11">
        <f t="shared" si="2477"/>
        <v>45883</v>
      </c>
      <c r="M4722" s="1">
        <f t="shared" si="2496"/>
        <v>23</v>
      </c>
      <c r="N4722" s="1">
        <f t="shared" si="2478"/>
        <v>20</v>
      </c>
      <c r="O4722" s="2">
        <f t="shared" si="2479"/>
        <v>0.99425819999999998</v>
      </c>
      <c r="P4722" s="13">
        <f t="shared" si="2504"/>
        <v>0.99339977999999995</v>
      </c>
      <c r="Q4722" s="13">
        <f t="shared" si="2497"/>
        <v>1.463904379991013</v>
      </c>
      <c r="R4722" s="2">
        <f t="shared" si="2500"/>
        <v>1.4554989300000001</v>
      </c>
      <c r="S4722" s="2">
        <f t="shared" si="2493"/>
        <v>1.5641273600000001</v>
      </c>
      <c r="T4722" s="2">
        <f t="shared" si="2480"/>
        <v>95903.60104799</v>
      </c>
      <c r="U4722" s="2">
        <f t="shared" si="2481"/>
        <v>1309.4690044800957</v>
      </c>
      <c r="V4722" s="2">
        <f t="shared" si="2482"/>
        <v>26871.346607797459</v>
      </c>
      <c r="W4722" s="2">
        <f t="shared" si="2483"/>
        <v>89495.260650817552</v>
      </c>
      <c r="X4722" s="17">
        <f t="shared" si="2484"/>
        <v>0</v>
      </c>
      <c r="Y4722" s="2">
        <f t="shared" si="2485"/>
        <v>0</v>
      </c>
      <c r="Z4722" s="72">
        <f t="shared" si="2486"/>
        <v>0</v>
      </c>
      <c r="AA4722" s="2">
        <f t="shared" si="2505"/>
        <v>0</v>
      </c>
      <c r="AB4722" s="12">
        <f t="shared" si="2494"/>
        <v>4.6600000000000003E-2</v>
      </c>
      <c r="AC4722" s="17">
        <f t="shared" si="2487"/>
        <v>20</v>
      </c>
      <c r="AD4722" s="17">
        <v>252</v>
      </c>
      <c r="AE4722" s="13">
        <f t="shared" si="2498"/>
        <v>1.0036213679999999</v>
      </c>
      <c r="AF4722" s="2">
        <f t="shared" si="2506"/>
        <v>347.30223190999999</v>
      </c>
      <c r="AG4722" s="2">
        <f t="shared" si="2488"/>
        <v>324.09527307000002</v>
      </c>
      <c r="AH4722" s="3">
        <f t="shared" si="2489"/>
        <v>0</v>
      </c>
      <c r="AI4722" s="4" t="str">
        <f t="shared" si="2499"/>
        <v>A+J=</v>
      </c>
      <c r="AJ4722" s="11">
        <f t="shared" si="2495"/>
        <v>45883</v>
      </c>
      <c r="AQ4722" s="53"/>
      <c r="AR4722" s="53"/>
    </row>
    <row r="4723" spans="1:154" x14ac:dyDescent="0.2">
      <c r="A4723" s="158">
        <f t="shared" si="2490"/>
        <v>45879</v>
      </c>
      <c r="B4723" s="2">
        <f t="shared" si="2474"/>
        <v>89819.355923887546</v>
      </c>
      <c r="C4723" s="2">
        <f t="shared" si="2491"/>
        <v>61314.445038539998</v>
      </c>
      <c r="D4723" s="2">
        <f>SUM(Y4723:Y$4727)</f>
        <v>2321.2293842300001</v>
      </c>
      <c r="E4723" s="73">
        <f t="shared" si="2475"/>
        <v>58993.215654309999</v>
      </c>
      <c r="F4723" s="88">
        <f t="shared" si="2501"/>
        <v>6455.85</v>
      </c>
      <c r="G4723" s="3">
        <f>IF(AND(N4723=1,N4722&gt;1),VLOOKUP(A4722,[1]Plan1!$BK$81:$BM$259,3),G4722)</f>
        <v>6413.24</v>
      </c>
      <c r="H4723" s="11">
        <f t="shared" si="2502"/>
        <v>45792</v>
      </c>
      <c r="I4723" s="11">
        <f t="shared" si="2503"/>
        <v>45823</v>
      </c>
      <c r="J4723" s="12">
        <f t="shared" si="2476"/>
        <v>-6.6002153085962245E-3</v>
      </c>
      <c r="K4723" s="11">
        <f t="shared" si="2492"/>
        <v>45883</v>
      </c>
      <c r="L4723" s="11">
        <f t="shared" si="2477"/>
        <v>45883</v>
      </c>
      <c r="M4723" s="1">
        <f t="shared" si="2496"/>
        <v>23</v>
      </c>
      <c r="N4723" s="1">
        <f t="shared" si="2478"/>
        <v>20</v>
      </c>
      <c r="O4723" s="2">
        <f t="shared" si="2479"/>
        <v>0.99425819999999998</v>
      </c>
      <c r="P4723" s="13">
        <f t="shared" si="2504"/>
        <v>0.99339977999999995</v>
      </c>
      <c r="Q4723" s="13">
        <f t="shared" si="2497"/>
        <v>1.463904379991013</v>
      </c>
      <c r="R4723" s="2">
        <f t="shared" si="2500"/>
        <v>1.4554989300000001</v>
      </c>
      <c r="S4723" s="2">
        <f t="shared" si="2493"/>
        <v>1.5641273600000001</v>
      </c>
      <c r="T4723" s="2">
        <f t="shared" si="2480"/>
        <v>95903.60104799</v>
      </c>
      <c r="U4723" s="2">
        <f t="shared" si="2481"/>
        <v>1309.4690044800957</v>
      </c>
      <c r="V4723" s="2">
        <f t="shared" si="2482"/>
        <v>26871.346607797459</v>
      </c>
      <c r="W4723" s="2">
        <f t="shared" si="2483"/>
        <v>89495.260650817552</v>
      </c>
      <c r="X4723" s="17">
        <f t="shared" si="2484"/>
        <v>0</v>
      </c>
      <c r="Y4723" s="2">
        <f t="shared" si="2485"/>
        <v>0</v>
      </c>
      <c r="Z4723" s="72">
        <f t="shared" si="2486"/>
        <v>0</v>
      </c>
      <c r="AA4723" s="2">
        <f t="shared" si="2505"/>
        <v>0</v>
      </c>
      <c r="AB4723" s="12">
        <f t="shared" si="2494"/>
        <v>4.6600000000000003E-2</v>
      </c>
      <c r="AC4723" s="17">
        <f t="shared" si="2487"/>
        <v>20</v>
      </c>
      <c r="AD4723" s="17">
        <v>252</v>
      </c>
      <c r="AE4723" s="13">
        <f t="shared" si="2498"/>
        <v>1.0036213679999999</v>
      </c>
      <c r="AF4723" s="2">
        <f t="shared" si="2506"/>
        <v>347.30223190999999</v>
      </c>
      <c r="AG4723" s="2">
        <f t="shared" si="2488"/>
        <v>324.09527307000002</v>
      </c>
      <c r="AH4723" s="3">
        <f t="shared" si="2489"/>
        <v>0</v>
      </c>
      <c r="AI4723" s="4" t="str">
        <f t="shared" si="2499"/>
        <v>A+J=</v>
      </c>
      <c r="AJ4723" s="11">
        <f t="shared" si="2495"/>
        <v>45883</v>
      </c>
      <c r="AQ4723" s="53"/>
      <c r="AR4723" s="53"/>
    </row>
    <row r="4724" spans="1:154" x14ac:dyDescent="0.2">
      <c r="A4724" s="158">
        <f t="shared" si="2490"/>
        <v>45880</v>
      </c>
      <c r="B4724" s="2">
        <f t="shared" si="2474"/>
        <v>89819.355923887546</v>
      </c>
      <c r="C4724" s="2">
        <f t="shared" si="2491"/>
        <v>61314.445038539998</v>
      </c>
      <c r="D4724" s="2">
        <f>SUM(Y4724:Y$4727)</f>
        <v>2321.2293842300001</v>
      </c>
      <c r="E4724" s="73">
        <f t="shared" si="2475"/>
        <v>58993.215654309999</v>
      </c>
      <c r="F4724" s="88">
        <f t="shared" si="2501"/>
        <v>6455.85</v>
      </c>
      <c r="G4724" s="3">
        <f>IF(AND(N4724=1,N4723&gt;1),VLOOKUP(A4723,[1]Plan1!$BK$81:$BM$259,3),G4723)</f>
        <v>6413.24</v>
      </c>
      <c r="H4724" s="11">
        <f t="shared" si="2502"/>
        <v>45792</v>
      </c>
      <c r="I4724" s="11">
        <f t="shared" si="2503"/>
        <v>45823</v>
      </c>
      <c r="J4724" s="12">
        <f t="shared" si="2476"/>
        <v>-6.6002153085962245E-3</v>
      </c>
      <c r="K4724" s="11">
        <f t="shared" si="2492"/>
        <v>45883</v>
      </c>
      <c r="L4724" s="11">
        <f t="shared" si="2477"/>
        <v>45883</v>
      </c>
      <c r="M4724" s="1">
        <f t="shared" si="2496"/>
        <v>23</v>
      </c>
      <c r="N4724" s="1">
        <f t="shared" si="2478"/>
        <v>20</v>
      </c>
      <c r="O4724" s="2">
        <f t="shared" si="2479"/>
        <v>0.99425819999999998</v>
      </c>
      <c r="P4724" s="13">
        <f t="shared" si="2504"/>
        <v>0.99339977999999995</v>
      </c>
      <c r="Q4724" s="13">
        <f t="shared" si="2497"/>
        <v>1.463904379991013</v>
      </c>
      <c r="R4724" s="2">
        <f t="shared" si="2500"/>
        <v>1.4554989300000001</v>
      </c>
      <c r="S4724" s="2">
        <f t="shared" si="2493"/>
        <v>1.5641273600000001</v>
      </c>
      <c r="T4724" s="2">
        <f t="shared" si="2480"/>
        <v>95903.60104799</v>
      </c>
      <c r="U4724" s="2">
        <f t="shared" si="2481"/>
        <v>1309.4690044800957</v>
      </c>
      <c r="V4724" s="2">
        <f t="shared" si="2482"/>
        <v>26871.346607797459</v>
      </c>
      <c r="W4724" s="2">
        <f t="shared" si="2483"/>
        <v>89495.260650817552</v>
      </c>
      <c r="X4724" s="17">
        <f t="shared" si="2484"/>
        <v>0</v>
      </c>
      <c r="Y4724" s="2">
        <f t="shared" si="2485"/>
        <v>0</v>
      </c>
      <c r="Z4724" s="72">
        <f t="shared" si="2486"/>
        <v>0</v>
      </c>
      <c r="AA4724" s="2">
        <f t="shared" si="2505"/>
        <v>0</v>
      </c>
      <c r="AB4724" s="12">
        <f t="shared" si="2494"/>
        <v>4.6600000000000003E-2</v>
      </c>
      <c r="AC4724" s="17">
        <f t="shared" si="2487"/>
        <v>20</v>
      </c>
      <c r="AD4724" s="17">
        <v>252</v>
      </c>
      <c r="AE4724" s="13">
        <f t="shared" si="2498"/>
        <v>1.0036213679999999</v>
      </c>
      <c r="AF4724" s="2">
        <f t="shared" si="2506"/>
        <v>347.30223190999999</v>
      </c>
      <c r="AG4724" s="2">
        <f t="shared" si="2488"/>
        <v>324.09527307000002</v>
      </c>
      <c r="AH4724" s="3">
        <f t="shared" si="2489"/>
        <v>0</v>
      </c>
      <c r="AI4724" s="4" t="str">
        <f t="shared" si="2499"/>
        <v>A+J=</v>
      </c>
      <c r="AJ4724" s="11">
        <f t="shared" si="2495"/>
        <v>45883</v>
      </c>
      <c r="AQ4724" s="53"/>
      <c r="AR4724" s="53"/>
    </row>
    <row r="4725" spans="1:154" x14ac:dyDescent="0.2">
      <c r="A4725" s="158">
        <f t="shared" si="2490"/>
        <v>45881</v>
      </c>
      <c r="B4725" s="2">
        <f t="shared" si="2474"/>
        <v>89810.779283038384</v>
      </c>
      <c r="C4725" s="2">
        <f t="shared" si="2491"/>
        <v>61314.445038539998</v>
      </c>
      <c r="D4725" s="2">
        <f>SUM(Y4725:Y$4727)</f>
        <v>2321.2293842300001</v>
      </c>
      <c r="E4725" s="73">
        <f t="shared" si="2475"/>
        <v>58993.215654309999</v>
      </c>
      <c r="F4725" s="88">
        <f t="shared" si="2501"/>
        <v>6455.85</v>
      </c>
      <c r="G4725" s="3">
        <f>IF(AND(N4725=1,N4724&gt;1),VLOOKUP(A4724,[1]Plan1!$BK$81:$BM$259,3),G4724)</f>
        <v>6413.24</v>
      </c>
      <c r="H4725" s="11">
        <f t="shared" si="2502"/>
        <v>45792</v>
      </c>
      <c r="I4725" s="11">
        <f t="shared" si="2503"/>
        <v>45823</v>
      </c>
      <c r="J4725" s="12">
        <f t="shared" si="2476"/>
        <v>-6.6002153085962245E-3</v>
      </c>
      <c r="K4725" s="11">
        <f t="shared" si="2492"/>
        <v>45883</v>
      </c>
      <c r="L4725" s="11">
        <f t="shared" si="2477"/>
        <v>45883</v>
      </c>
      <c r="M4725" s="1">
        <f t="shared" si="2496"/>
        <v>23</v>
      </c>
      <c r="N4725" s="1">
        <f t="shared" si="2478"/>
        <v>21</v>
      </c>
      <c r="O4725" s="2">
        <f t="shared" si="2479"/>
        <v>0.99397197999999998</v>
      </c>
      <c r="P4725" s="13">
        <f t="shared" si="2504"/>
        <v>0.99339977999999995</v>
      </c>
      <c r="Q4725" s="13">
        <f t="shared" si="2497"/>
        <v>1.463904379991013</v>
      </c>
      <c r="R4725" s="2">
        <f t="shared" si="2500"/>
        <v>1.4550799299999999</v>
      </c>
      <c r="S4725" s="2">
        <f t="shared" si="2493"/>
        <v>1.5641273600000001</v>
      </c>
      <c r="T4725" s="2">
        <f t="shared" si="2480"/>
        <v>95903.60104799</v>
      </c>
      <c r="U4725" s="2">
        <f t="shared" si="2481"/>
        <v>1309.4690044800957</v>
      </c>
      <c r="V4725" s="2">
        <f t="shared" si="2482"/>
        <v>26846.628450438293</v>
      </c>
      <c r="W4725" s="2">
        <f t="shared" si="2483"/>
        <v>89470.542493458386</v>
      </c>
      <c r="X4725" s="17">
        <f t="shared" si="2484"/>
        <v>0</v>
      </c>
      <c r="Y4725" s="2">
        <f t="shared" si="2485"/>
        <v>0</v>
      </c>
      <c r="Z4725" s="72">
        <f t="shared" si="2486"/>
        <v>0</v>
      </c>
      <c r="AA4725" s="2">
        <f t="shared" si="2505"/>
        <v>0</v>
      </c>
      <c r="AB4725" s="12">
        <f t="shared" si="2494"/>
        <v>4.6600000000000003E-2</v>
      </c>
      <c r="AC4725" s="17">
        <f t="shared" si="2487"/>
        <v>21</v>
      </c>
      <c r="AD4725" s="17">
        <v>252</v>
      </c>
      <c r="AE4725" s="13">
        <f t="shared" si="2498"/>
        <v>1.00380278</v>
      </c>
      <c r="AF4725" s="2">
        <f t="shared" si="2506"/>
        <v>364.70029598999997</v>
      </c>
      <c r="AG4725" s="2">
        <f t="shared" si="2488"/>
        <v>340.23678957999999</v>
      </c>
      <c r="AH4725" s="3">
        <f t="shared" si="2489"/>
        <v>0</v>
      </c>
      <c r="AI4725" s="4" t="str">
        <f t="shared" si="2499"/>
        <v>A+J=</v>
      </c>
      <c r="AJ4725" s="11">
        <f t="shared" si="2495"/>
        <v>45883</v>
      </c>
      <c r="AQ4725" s="53"/>
      <c r="AR4725" s="53"/>
    </row>
    <row r="4726" spans="1:154" x14ac:dyDescent="0.2">
      <c r="A4726" s="158">
        <f t="shared" si="2490"/>
        <v>45882</v>
      </c>
      <c r="B4726" s="2">
        <f t="shared" si="2474"/>
        <v>89802.203732955109</v>
      </c>
      <c r="C4726" s="2">
        <f t="shared" si="2491"/>
        <v>61314.445038539998</v>
      </c>
      <c r="D4726" s="2">
        <f>SUM(Y4726:Y$4727)</f>
        <v>2321.2293842300001</v>
      </c>
      <c r="E4726" s="73">
        <f t="shared" si="2475"/>
        <v>58993.215654309999</v>
      </c>
      <c r="F4726" s="88">
        <f t="shared" si="2501"/>
        <v>6455.85</v>
      </c>
      <c r="G4726" s="3">
        <f>IF(AND(N4726=1,N4725&gt;1),VLOOKUP(A4725,[1]Plan1!$BK$81:$BM$259,3),G4725)</f>
        <v>6413.24</v>
      </c>
      <c r="H4726" s="11">
        <f t="shared" si="2502"/>
        <v>45792</v>
      </c>
      <c r="I4726" s="11">
        <f t="shared" si="2503"/>
        <v>45823</v>
      </c>
      <c r="J4726" s="12">
        <f t="shared" si="2476"/>
        <v>-6.6002153085962245E-3</v>
      </c>
      <c r="K4726" s="11">
        <f t="shared" si="2492"/>
        <v>45883</v>
      </c>
      <c r="L4726" s="11">
        <f t="shared" si="2477"/>
        <v>45883</v>
      </c>
      <c r="M4726" s="1">
        <f t="shared" si="2496"/>
        <v>23</v>
      </c>
      <c r="N4726" s="1">
        <f t="shared" si="2478"/>
        <v>22</v>
      </c>
      <c r="O4726" s="2">
        <f t="shared" si="2479"/>
        <v>0.99368584000000004</v>
      </c>
      <c r="P4726" s="13">
        <f t="shared" si="2504"/>
        <v>0.99339977999999995</v>
      </c>
      <c r="Q4726" s="13">
        <f t="shared" si="2497"/>
        <v>1.463904379991013</v>
      </c>
      <c r="R4726" s="2">
        <f t="shared" si="2500"/>
        <v>1.4546610499999999</v>
      </c>
      <c r="S4726" s="2">
        <f t="shared" si="2493"/>
        <v>1.5641273600000001</v>
      </c>
      <c r="T4726" s="2">
        <f t="shared" si="2480"/>
        <v>95903.60104799</v>
      </c>
      <c r="U4726" s="2">
        <f t="shared" si="2481"/>
        <v>1309.4690044800957</v>
      </c>
      <c r="V4726" s="2">
        <f t="shared" si="2482"/>
        <v>26821.917372265016</v>
      </c>
      <c r="W4726" s="2">
        <f t="shared" si="2483"/>
        <v>89445.831415285109</v>
      </c>
      <c r="X4726" s="17">
        <f t="shared" si="2484"/>
        <v>0</v>
      </c>
      <c r="Y4726" s="2">
        <f t="shared" si="2485"/>
        <v>0</v>
      </c>
      <c r="Z4726" s="72">
        <f t="shared" si="2486"/>
        <v>0</v>
      </c>
      <c r="AA4726" s="2">
        <f t="shared" si="2505"/>
        <v>0</v>
      </c>
      <c r="AB4726" s="12">
        <f t="shared" si="2494"/>
        <v>4.6600000000000003E-2</v>
      </c>
      <c r="AC4726" s="17">
        <f t="shared" si="2487"/>
        <v>22</v>
      </c>
      <c r="AD4726" s="17">
        <v>252</v>
      </c>
      <c r="AE4726" s="13">
        <f t="shared" si="2498"/>
        <v>1.003984225</v>
      </c>
      <c r="AF4726" s="2">
        <f t="shared" si="2506"/>
        <v>382.10152488</v>
      </c>
      <c r="AG4726" s="2">
        <f t="shared" si="2488"/>
        <v>356.37231766999997</v>
      </c>
      <c r="AH4726" s="3">
        <f t="shared" si="2489"/>
        <v>0</v>
      </c>
      <c r="AI4726" s="4" t="str">
        <f t="shared" si="2499"/>
        <v>A+J=</v>
      </c>
      <c r="AJ4726" s="11">
        <f t="shared" si="2495"/>
        <v>45883</v>
      </c>
      <c r="AQ4726" s="53"/>
      <c r="AR4726" s="53"/>
    </row>
    <row r="4727" spans="1:154" x14ac:dyDescent="0.2">
      <c r="A4727" s="157">
        <f t="shared" si="2490"/>
        <v>45883</v>
      </c>
      <c r="B4727" s="90">
        <f t="shared" si="2474"/>
        <v>89793.628682645562</v>
      </c>
      <c r="C4727" s="90">
        <f t="shared" si="2491"/>
        <v>61314.445038539998</v>
      </c>
      <c r="D4727" s="90">
        <f>SUM(Y4727:Y$4727)</f>
        <v>2321.2293842300001</v>
      </c>
      <c r="E4727" s="91">
        <f t="shared" si="2475"/>
        <v>58993.215654309999</v>
      </c>
      <c r="F4727" s="92">
        <f t="shared" si="2501"/>
        <v>6455.85</v>
      </c>
      <c r="G4727" s="3">
        <f>IF(AND(N4727=1,N4726&gt;1),VLOOKUP(A4726,[1]Plan1!$BK$81:$BM$259,3),G4726)</f>
        <v>6413.24</v>
      </c>
      <c r="H4727" s="62">
        <f t="shared" si="2502"/>
        <v>45792</v>
      </c>
      <c r="I4727" s="62">
        <f t="shared" si="2503"/>
        <v>45823</v>
      </c>
      <c r="J4727" s="74">
        <f t="shared" si="2476"/>
        <v>-6.6002153085962245E-3</v>
      </c>
      <c r="K4727" s="62">
        <f t="shared" si="2492"/>
        <v>45915</v>
      </c>
      <c r="L4727" s="62">
        <f t="shared" si="2477"/>
        <v>45883</v>
      </c>
      <c r="M4727" s="63">
        <f t="shared" si="2496"/>
        <v>23</v>
      </c>
      <c r="N4727" s="63">
        <f t="shared" si="2478"/>
        <v>23</v>
      </c>
      <c r="O4727" s="90">
        <f t="shared" si="2479"/>
        <v>0.99339977999999995</v>
      </c>
      <c r="P4727" s="93">
        <f t="shared" si="2504"/>
        <v>0.99339977999999995</v>
      </c>
      <c r="Q4727" s="93">
        <f t="shared" si="2497"/>
        <v>1.463904379991013</v>
      </c>
      <c r="R4727" s="90">
        <f t="shared" si="2500"/>
        <v>1.4542422800000001</v>
      </c>
      <c r="S4727" s="2">
        <f t="shared" si="2493"/>
        <v>1.5641273600000001</v>
      </c>
      <c r="T4727" s="90">
        <f t="shared" si="2480"/>
        <v>95903.60104799</v>
      </c>
      <c r="U4727" s="90">
        <f t="shared" si="2481"/>
        <v>1309.4690044800957</v>
      </c>
      <c r="V4727" s="90">
        <f t="shared" si="2482"/>
        <v>26797.212783345472</v>
      </c>
      <c r="W4727" s="90">
        <f t="shared" si="2483"/>
        <v>89421.126826365566</v>
      </c>
      <c r="X4727" s="94">
        <f t="shared" si="2484"/>
        <v>155</v>
      </c>
      <c r="Y4727" s="90">
        <f t="shared" si="2485"/>
        <v>2321.2293842300001</v>
      </c>
      <c r="Z4727" s="95">
        <f t="shared" si="2486"/>
        <v>3.7857790000000002E-2</v>
      </c>
      <c r="AA4727" s="90">
        <f t="shared" si="2505"/>
        <v>3630.69838871</v>
      </c>
      <c r="AB4727" s="74">
        <f t="shared" si="2494"/>
        <v>4.6600000000000003E-2</v>
      </c>
      <c r="AC4727" s="94">
        <f t="shared" si="2487"/>
        <v>23</v>
      </c>
      <c r="AD4727" s="94">
        <v>252</v>
      </c>
      <c r="AE4727" s="93">
        <f t="shared" si="2498"/>
        <v>1.004165703</v>
      </c>
      <c r="AF4727" s="90">
        <f t="shared" si="2506"/>
        <v>399.50591859000002</v>
      </c>
      <c r="AG4727" s="90">
        <f t="shared" si="2488"/>
        <v>372.50185628000003</v>
      </c>
      <c r="AH4727" s="64">
        <f t="shared" si="2489"/>
        <v>4030.2043073</v>
      </c>
      <c r="AI4727" s="65" t="str">
        <f t="shared" si="2499"/>
        <v>A+J=</v>
      </c>
      <c r="AJ4727" s="62">
        <f t="shared" si="2495"/>
        <v>45883</v>
      </c>
      <c r="AK4727" s="63"/>
      <c r="AL4727" s="63"/>
      <c r="AM4727" s="63"/>
      <c r="AN4727" s="63"/>
      <c r="AO4727" s="63"/>
      <c r="AP4727" s="63"/>
      <c r="AQ4727" s="64"/>
      <c r="AR4727" s="64"/>
      <c r="AS4727" s="63"/>
      <c r="AT4727" s="63"/>
      <c r="AU4727" s="63"/>
      <c r="AV4727" s="63"/>
      <c r="AW4727" s="63"/>
      <c r="AX4727" s="63"/>
      <c r="AY4727" s="63"/>
      <c r="AZ4727" s="63"/>
      <c r="BA4727" s="63"/>
      <c r="BB4727" s="63"/>
      <c r="BC4727" s="63"/>
      <c r="BD4727" s="63"/>
      <c r="BE4727" s="63"/>
      <c r="BF4727" s="63"/>
      <c r="BG4727" s="63"/>
      <c r="BH4727" s="63"/>
      <c r="BI4727" s="63"/>
      <c r="BJ4727" s="63"/>
      <c r="BK4727" s="63"/>
      <c r="BL4727" s="63"/>
      <c r="BM4727" s="63"/>
      <c r="BN4727" s="63"/>
      <c r="BO4727" s="63"/>
      <c r="BP4727" s="63"/>
      <c r="BQ4727" s="63"/>
      <c r="BR4727" s="63"/>
      <c r="BS4727" s="63"/>
      <c r="BT4727" s="63"/>
      <c r="BU4727" s="63"/>
      <c r="BV4727" s="63"/>
      <c r="BW4727" s="63"/>
      <c r="BX4727" s="63"/>
      <c r="BY4727" s="63"/>
      <c r="BZ4727" s="63"/>
      <c r="CA4727" s="63"/>
      <c r="CB4727" s="63"/>
      <c r="CC4727" s="63"/>
      <c r="CD4727" s="63"/>
      <c r="CE4727" s="63"/>
      <c r="CF4727" s="63"/>
      <c r="CG4727" s="63"/>
      <c r="CH4727" s="63"/>
      <c r="CI4727" s="63"/>
      <c r="CJ4727" s="63"/>
      <c r="CK4727" s="63"/>
      <c r="CL4727" s="63"/>
      <c r="CM4727" s="63"/>
      <c r="CN4727" s="63"/>
      <c r="CO4727" s="63"/>
      <c r="CP4727" s="63"/>
      <c r="CQ4727" s="63"/>
      <c r="CR4727" s="63"/>
      <c r="CS4727" s="63"/>
      <c r="CT4727" s="63"/>
      <c r="CU4727" s="63"/>
      <c r="CV4727" s="63"/>
      <c r="CW4727" s="63"/>
      <c r="CX4727" s="63"/>
      <c r="CY4727" s="63"/>
      <c r="CZ4727" s="63"/>
      <c r="DA4727" s="63"/>
      <c r="DB4727" s="63"/>
      <c r="DC4727" s="63"/>
      <c r="DD4727" s="63"/>
      <c r="DE4727" s="63"/>
      <c r="DF4727" s="63"/>
      <c r="DG4727" s="63"/>
      <c r="DH4727" s="63"/>
      <c r="DI4727" s="63"/>
      <c r="DJ4727" s="63"/>
      <c r="DK4727" s="63"/>
      <c r="DL4727" s="63"/>
      <c r="DM4727" s="63"/>
      <c r="DN4727" s="63"/>
      <c r="DO4727" s="63"/>
      <c r="DP4727" s="63"/>
      <c r="DQ4727" s="63"/>
      <c r="DR4727" s="63"/>
      <c r="DS4727" s="63"/>
      <c r="DT4727" s="63"/>
      <c r="DU4727" s="63"/>
      <c r="DV4727" s="63"/>
      <c r="DW4727" s="63"/>
      <c r="DX4727" s="63"/>
      <c r="DY4727" s="63"/>
      <c r="DZ4727" s="63"/>
      <c r="EA4727" s="63"/>
      <c r="EB4727" s="63"/>
      <c r="EC4727" s="63"/>
      <c r="ED4727" s="63"/>
      <c r="EE4727" s="63"/>
      <c r="EF4727" s="63"/>
      <c r="EG4727" s="63"/>
      <c r="EH4727" s="63"/>
      <c r="EI4727" s="63"/>
      <c r="EJ4727" s="63"/>
      <c r="EK4727" s="63"/>
      <c r="EL4727" s="63"/>
      <c r="EM4727" s="63"/>
      <c r="EN4727" s="63"/>
      <c r="EO4727" s="63"/>
      <c r="EP4727" s="63"/>
      <c r="EQ4727" s="63"/>
      <c r="ER4727" s="63"/>
      <c r="ES4727" s="63"/>
      <c r="ET4727" s="63"/>
      <c r="EU4727" s="63"/>
      <c r="EV4727" s="63"/>
      <c r="EW4727" s="63"/>
      <c r="EX4727" s="63"/>
    </row>
    <row r="4728" spans="1:154" x14ac:dyDescent="0.2">
      <c r="A4728" s="158">
        <f t="shared" si="2490"/>
        <v>45884</v>
      </c>
      <c r="B4728" s="2">
        <f t="shared" si="2474"/>
        <v>85780.112106162196</v>
      </c>
      <c r="C4728" s="2">
        <f t="shared" si="2491"/>
        <v>58993.215654309999</v>
      </c>
      <c r="D4728" s="2">
        <v>0</v>
      </c>
      <c r="E4728" s="73">
        <f t="shared" si="2475"/>
        <v>58993.215654309999</v>
      </c>
      <c r="F4728" s="88">
        <f t="shared" si="2501"/>
        <v>6455.85</v>
      </c>
      <c r="G4728" s="3">
        <f>IF(AND(N4728=1,N4727&gt;1),VLOOKUP(A4727,[1]Plan1!$BK$81:$BM$259,3),G4727)</f>
        <v>6413.24</v>
      </c>
      <c r="H4728" s="11">
        <f t="shared" si="2502"/>
        <v>45823</v>
      </c>
      <c r="I4728" s="11">
        <f t="shared" si="2503"/>
        <v>45853</v>
      </c>
      <c r="J4728" s="12">
        <f t="shared" si="2476"/>
        <v>-6.6002153085962245E-3</v>
      </c>
      <c r="K4728" s="11">
        <f t="shared" si="2492"/>
        <v>45915</v>
      </c>
      <c r="L4728" s="11">
        <f t="shared" si="2477"/>
        <v>45915</v>
      </c>
      <c r="M4728" s="1">
        <f t="shared" si="2496"/>
        <v>22</v>
      </c>
      <c r="N4728" s="1">
        <f t="shared" si="2478"/>
        <v>1</v>
      </c>
      <c r="O4728" s="2">
        <f t="shared" si="2479"/>
        <v>0.99969903999999998</v>
      </c>
      <c r="P4728" s="13">
        <f t="shared" si="2504"/>
        <v>0.99339977999999995</v>
      </c>
      <c r="Q4728" s="13">
        <f t="shared" si="2497"/>
        <v>1.4542422890241087</v>
      </c>
      <c r="R4728" s="2">
        <f t="shared" si="2500"/>
        <v>1.4538046200000001</v>
      </c>
      <c r="S4728" s="2">
        <f t="shared" si="2493"/>
        <v>1.5641273600000001</v>
      </c>
      <c r="T4728" s="2">
        <f t="shared" si="2480"/>
        <v>92272.902659279993</v>
      </c>
      <c r="U4728" s="2">
        <f t="shared" si="2481"/>
        <v>0</v>
      </c>
      <c r="V4728" s="2">
        <f t="shared" si="2482"/>
        <v>26771.393812582206</v>
      </c>
      <c r="W4728" s="2">
        <f t="shared" si="2483"/>
        <v>85764.609466892201</v>
      </c>
      <c r="X4728" s="17">
        <f t="shared" si="2484"/>
        <v>0</v>
      </c>
      <c r="Y4728" s="2">
        <f t="shared" si="2485"/>
        <v>0</v>
      </c>
      <c r="Z4728" s="72">
        <f t="shared" si="2486"/>
        <v>0</v>
      </c>
      <c r="AA4728" s="2">
        <f t="shared" si="2505"/>
        <v>0</v>
      </c>
      <c r="AB4728" s="12">
        <f t="shared" si="2494"/>
        <v>4.6600000000000003E-2</v>
      </c>
      <c r="AC4728" s="17">
        <f t="shared" si="2487"/>
        <v>1</v>
      </c>
      <c r="AD4728" s="17">
        <v>252</v>
      </c>
      <c r="AE4728" s="13">
        <f t="shared" si="2498"/>
        <v>1.0001807579999999</v>
      </c>
      <c r="AF4728" s="2">
        <f t="shared" si="2506"/>
        <v>16.67906533</v>
      </c>
      <c r="AG4728" s="2">
        <f t="shared" si="2488"/>
        <v>15.50263927</v>
      </c>
      <c r="AH4728" s="3">
        <f t="shared" si="2489"/>
        <v>0</v>
      </c>
      <c r="AI4728" s="4" t="str">
        <f t="shared" si="2499"/>
        <v>A+J=</v>
      </c>
      <c r="AJ4728" s="11">
        <f t="shared" si="2495"/>
        <v>45915</v>
      </c>
      <c r="AQ4728" s="53"/>
      <c r="AR4728" s="53"/>
    </row>
    <row r="4729" spans="1:154" x14ac:dyDescent="0.2">
      <c r="A4729" s="158">
        <f t="shared" si="2490"/>
        <v>45885</v>
      </c>
      <c r="B4729" s="2">
        <f t="shared" si="2474"/>
        <v>85769.796266094825</v>
      </c>
      <c r="C4729" s="2">
        <f t="shared" si="2491"/>
        <v>58993.215654309999</v>
      </c>
      <c r="D4729" s="2">
        <v>0</v>
      </c>
      <c r="E4729" s="73">
        <f t="shared" si="2475"/>
        <v>58993.215654309999</v>
      </c>
      <c r="F4729" s="88">
        <f t="shared" si="2501"/>
        <v>6455.85</v>
      </c>
      <c r="G4729" s="3">
        <f>IF(AND(N4729=1,N4728&gt;1),VLOOKUP(A4728,[1]Plan1!$BK$81:$BM$259,3),G4728)</f>
        <v>6413.24</v>
      </c>
      <c r="H4729" s="11">
        <f t="shared" si="2502"/>
        <v>45823</v>
      </c>
      <c r="I4729" s="11">
        <f t="shared" si="2503"/>
        <v>45853</v>
      </c>
      <c r="J4729" s="12">
        <f t="shared" si="2476"/>
        <v>-6.6002153085962245E-3</v>
      </c>
      <c r="K4729" s="11">
        <f t="shared" si="2492"/>
        <v>45915</v>
      </c>
      <c r="L4729" s="11">
        <f t="shared" si="2477"/>
        <v>45915</v>
      </c>
      <c r="M4729" s="1">
        <f t="shared" si="2496"/>
        <v>22</v>
      </c>
      <c r="N4729" s="1">
        <f t="shared" si="2478"/>
        <v>2</v>
      </c>
      <c r="O4729" s="2">
        <f t="shared" si="2479"/>
        <v>0.99939816999999997</v>
      </c>
      <c r="P4729" s="13">
        <f t="shared" si="2504"/>
        <v>0.99339977999999995</v>
      </c>
      <c r="Q4729" s="13">
        <f t="shared" si="2497"/>
        <v>1.4542422890241087</v>
      </c>
      <c r="R4729" s="2">
        <f t="shared" si="2500"/>
        <v>1.45336708</v>
      </c>
      <c r="S4729" s="2">
        <f t="shared" si="2493"/>
        <v>1.5641273600000001</v>
      </c>
      <c r="T4729" s="2">
        <f t="shared" si="2480"/>
        <v>92272.902659279993</v>
      </c>
      <c r="U4729" s="2">
        <f t="shared" si="2481"/>
        <v>0</v>
      </c>
      <c r="V4729" s="2">
        <f t="shared" si="2482"/>
        <v>26745.581921004814</v>
      </c>
      <c r="W4729" s="2">
        <f t="shared" si="2483"/>
        <v>85738.79757531482</v>
      </c>
      <c r="X4729" s="17">
        <f t="shared" si="2484"/>
        <v>0</v>
      </c>
      <c r="Y4729" s="2">
        <f t="shared" si="2485"/>
        <v>0</v>
      </c>
      <c r="Z4729" s="72">
        <f t="shared" si="2486"/>
        <v>0</v>
      </c>
      <c r="AA4729" s="2">
        <f t="shared" si="2505"/>
        <v>0</v>
      </c>
      <c r="AB4729" s="12">
        <f t="shared" si="2494"/>
        <v>4.6600000000000003E-2</v>
      </c>
      <c r="AC4729" s="17">
        <f t="shared" si="2487"/>
        <v>2</v>
      </c>
      <c r="AD4729" s="17">
        <v>252</v>
      </c>
      <c r="AE4729" s="13">
        <f t="shared" si="2498"/>
        <v>1.0003615480000001</v>
      </c>
      <c r="AF4729" s="2">
        <f t="shared" si="2506"/>
        <v>33.361083409999999</v>
      </c>
      <c r="AG4729" s="2">
        <f t="shared" si="2488"/>
        <v>30.99869078</v>
      </c>
      <c r="AH4729" s="3">
        <f t="shared" si="2489"/>
        <v>0</v>
      </c>
      <c r="AI4729" s="4" t="str">
        <f t="shared" si="2499"/>
        <v>A+J=</v>
      </c>
      <c r="AJ4729" s="11">
        <f t="shared" si="2495"/>
        <v>45915</v>
      </c>
      <c r="AQ4729" s="53"/>
      <c r="AR4729" s="53"/>
    </row>
    <row r="4730" spans="1:154" x14ac:dyDescent="0.2">
      <c r="A4730" s="158">
        <f t="shared" si="2490"/>
        <v>45886</v>
      </c>
      <c r="B4730" s="2">
        <f t="shared" si="2474"/>
        <v>85769.796266094825</v>
      </c>
      <c r="C4730" s="2">
        <f t="shared" si="2491"/>
        <v>58993.215654309999</v>
      </c>
      <c r="D4730" s="2">
        <v>0</v>
      </c>
      <c r="E4730" s="73">
        <f t="shared" si="2475"/>
        <v>58993.215654309999</v>
      </c>
      <c r="F4730" s="88">
        <f t="shared" si="2501"/>
        <v>6455.85</v>
      </c>
      <c r="G4730" s="3">
        <f>IF(AND(N4730=1,N4729&gt;1),VLOOKUP(A4729,[1]Plan1!$BK$81:$BM$259,3),G4729)</f>
        <v>6413.24</v>
      </c>
      <c r="H4730" s="11">
        <f t="shared" si="2502"/>
        <v>45823</v>
      </c>
      <c r="I4730" s="11">
        <f t="shared" si="2503"/>
        <v>45853</v>
      </c>
      <c r="J4730" s="12">
        <f t="shared" si="2476"/>
        <v>-6.6002153085962245E-3</v>
      </c>
      <c r="K4730" s="11">
        <f t="shared" si="2492"/>
        <v>45915</v>
      </c>
      <c r="L4730" s="11">
        <f t="shared" si="2477"/>
        <v>45915</v>
      </c>
      <c r="M4730" s="1">
        <f t="shared" si="2496"/>
        <v>22</v>
      </c>
      <c r="N4730" s="1">
        <f t="shared" si="2478"/>
        <v>2</v>
      </c>
      <c r="O4730" s="2">
        <f t="shared" si="2479"/>
        <v>0.99939816999999997</v>
      </c>
      <c r="P4730" s="13">
        <f t="shared" si="2504"/>
        <v>0.99339977999999995</v>
      </c>
      <c r="Q4730" s="13">
        <f t="shared" si="2497"/>
        <v>1.4542422890241087</v>
      </c>
      <c r="R4730" s="2">
        <f t="shared" si="2500"/>
        <v>1.45336708</v>
      </c>
      <c r="S4730" s="2">
        <f t="shared" si="2493"/>
        <v>1.5641273600000001</v>
      </c>
      <c r="T4730" s="2">
        <f t="shared" si="2480"/>
        <v>92272.902659279993</v>
      </c>
      <c r="U4730" s="2">
        <f t="shared" si="2481"/>
        <v>0</v>
      </c>
      <c r="V4730" s="2">
        <f t="shared" si="2482"/>
        <v>26745.581921004814</v>
      </c>
      <c r="W4730" s="2">
        <f t="shared" si="2483"/>
        <v>85738.79757531482</v>
      </c>
      <c r="X4730" s="17">
        <f t="shared" si="2484"/>
        <v>0</v>
      </c>
      <c r="Y4730" s="2">
        <f t="shared" si="2485"/>
        <v>0</v>
      </c>
      <c r="Z4730" s="72">
        <f t="shared" si="2486"/>
        <v>0</v>
      </c>
      <c r="AA4730" s="2">
        <f t="shared" si="2505"/>
        <v>0</v>
      </c>
      <c r="AB4730" s="12">
        <f t="shared" si="2494"/>
        <v>4.6600000000000003E-2</v>
      </c>
      <c r="AC4730" s="17">
        <f t="shared" si="2487"/>
        <v>2</v>
      </c>
      <c r="AD4730" s="17">
        <v>252</v>
      </c>
      <c r="AE4730" s="13">
        <f t="shared" si="2498"/>
        <v>1.0003615480000001</v>
      </c>
      <c r="AF4730" s="2">
        <f t="shared" si="2506"/>
        <v>33.361083409999999</v>
      </c>
      <c r="AG4730" s="2">
        <f t="shared" si="2488"/>
        <v>30.99869078</v>
      </c>
      <c r="AH4730" s="3">
        <f t="shared" si="2489"/>
        <v>0</v>
      </c>
      <c r="AI4730" s="4" t="str">
        <f t="shared" si="2499"/>
        <v>A+J=</v>
      </c>
      <c r="AJ4730" s="11">
        <f t="shared" si="2495"/>
        <v>45915</v>
      </c>
      <c r="AQ4730" s="53"/>
      <c r="AR4730" s="53"/>
    </row>
    <row r="4731" spans="1:154" x14ac:dyDescent="0.2">
      <c r="A4731" s="158">
        <f t="shared" si="2490"/>
        <v>45887</v>
      </c>
      <c r="B4731" s="2">
        <f t="shared" si="2474"/>
        <v>85769.796266094825</v>
      </c>
      <c r="C4731" s="2">
        <f t="shared" si="2491"/>
        <v>58993.215654309999</v>
      </c>
      <c r="D4731" s="2">
        <v>0</v>
      </c>
      <c r="E4731" s="73">
        <f t="shared" si="2475"/>
        <v>58993.215654309999</v>
      </c>
      <c r="F4731" s="88">
        <f t="shared" si="2501"/>
        <v>6455.85</v>
      </c>
      <c r="G4731" s="3">
        <f>IF(AND(N4731=1,N4730&gt;1),VLOOKUP(A4730,[1]Plan1!$BK$81:$BM$259,3),G4730)</f>
        <v>6413.24</v>
      </c>
      <c r="H4731" s="11">
        <f t="shared" si="2502"/>
        <v>45823</v>
      </c>
      <c r="I4731" s="11">
        <f t="shared" si="2503"/>
        <v>45853</v>
      </c>
      <c r="J4731" s="12">
        <f t="shared" si="2476"/>
        <v>-6.6002153085962245E-3</v>
      </c>
      <c r="K4731" s="11">
        <f t="shared" si="2492"/>
        <v>45915</v>
      </c>
      <c r="L4731" s="11">
        <f t="shared" si="2477"/>
        <v>45915</v>
      </c>
      <c r="M4731" s="1">
        <f t="shared" si="2496"/>
        <v>22</v>
      </c>
      <c r="N4731" s="1">
        <f t="shared" si="2478"/>
        <v>2</v>
      </c>
      <c r="O4731" s="2">
        <f t="shared" si="2479"/>
        <v>0.99939816999999997</v>
      </c>
      <c r="P4731" s="13">
        <f t="shared" si="2504"/>
        <v>0.99339977999999995</v>
      </c>
      <c r="Q4731" s="13">
        <f t="shared" si="2497"/>
        <v>1.4542422890241087</v>
      </c>
      <c r="R4731" s="2">
        <f t="shared" si="2500"/>
        <v>1.45336708</v>
      </c>
      <c r="S4731" s="2">
        <f t="shared" si="2493"/>
        <v>1.5641273600000001</v>
      </c>
      <c r="T4731" s="2">
        <f t="shared" si="2480"/>
        <v>92272.902659279993</v>
      </c>
      <c r="U4731" s="2">
        <f t="shared" si="2481"/>
        <v>0</v>
      </c>
      <c r="V4731" s="2">
        <f t="shared" si="2482"/>
        <v>26745.581921004814</v>
      </c>
      <c r="W4731" s="2">
        <f t="shared" si="2483"/>
        <v>85738.79757531482</v>
      </c>
      <c r="X4731" s="17">
        <f t="shared" si="2484"/>
        <v>0</v>
      </c>
      <c r="Y4731" s="2">
        <f t="shared" si="2485"/>
        <v>0</v>
      </c>
      <c r="Z4731" s="72">
        <f t="shared" si="2486"/>
        <v>0</v>
      </c>
      <c r="AA4731" s="2">
        <f t="shared" si="2505"/>
        <v>0</v>
      </c>
      <c r="AB4731" s="12">
        <f t="shared" si="2494"/>
        <v>4.6600000000000003E-2</v>
      </c>
      <c r="AC4731" s="17">
        <f t="shared" si="2487"/>
        <v>2</v>
      </c>
      <c r="AD4731" s="17">
        <v>252</v>
      </c>
      <c r="AE4731" s="13">
        <f t="shared" si="2498"/>
        <v>1.0003615480000001</v>
      </c>
      <c r="AF4731" s="2">
        <f t="shared" si="2506"/>
        <v>33.361083409999999</v>
      </c>
      <c r="AG4731" s="2">
        <f t="shared" si="2488"/>
        <v>30.99869078</v>
      </c>
      <c r="AH4731" s="3">
        <f t="shared" si="2489"/>
        <v>0</v>
      </c>
      <c r="AI4731" s="4" t="str">
        <f t="shared" si="2499"/>
        <v>A+J=</v>
      </c>
      <c r="AJ4731" s="11">
        <f t="shared" si="2495"/>
        <v>45915</v>
      </c>
      <c r="AQ4731" s="53"/>
      <c r="AR4731" s="53"/>
    </row>
    <row r="4732" spans="1:154" x14ac:dyDescent="0.2">
      <c r="A4732" s="158">
        <f t="shared" si="2490"/>
        <v>45888</v>
      </c>
      <c r="B4732" s="2">
        <f t="shared" si="2474"/>
        <v>85759.481594765472</v>
      </c>
      <c r="C4732" s="2">
        <f t="shared" si="2491"/>
        <v>58993.215654309999</v>
      </c>
      <c r="D4732" s="2">
        <v>0</v>
      </c>
      <c r="E4732" s="73">
        <f t="shared" si="2475"/>
        <v>58993.215654309999</v>
      </c>
      <c r="F4732" s="88">
        <f t="shared" si="2501"/>
        <v>6455.85</v>
      </c>
      <c r="G4732" s="3">
        <f>IF(AND(N4732=1,N4731&gt;1),VLOOKUP(A4731,[1]Plan1!$BK$81:$BM$259,3),G4731)</f>
        <v>6413.24</v>
      </c>
      <c r="H4732" s="11">
        <f t="shared" si="2502"/>
        <v>45823</v>
      </c>
      <c r="I4732" s="11">
        <f t="shared" si="2503"/>
        <v>45853</v>
      </c>
      <c r="J4732" s="12">
        <f t="shared" si="2476"/>
        <v>-6.6002153085962245E-3</v>
      </c>
      <c r="K4732" s="11">
        <f t="shared" si="2492"/>
        <v>45915</v>
      </c>
      <c r="L4732" s="11">
        <f t="shared" si="2477"/>
        <v>45915</v>
      </c>
      <c r="M4732" s="1">
        <f t="shared" si="2496"/>
        <v>22</v>
      </c>
      <c r="N4732" s="1">
        <f t="shared" si="2478"/>
        <v>3</v>
      </c>
      <c r="O4732" s="2">
        <f t="shared" si="2479"/>
        <v>0.99909738999999997</v>
      </c>
      <c r="P4732" s="13">
        <f t="shared" si="2504"/>
        <v>0.99339977999999995</v>
      </c>
      <c r="Q4732" s="13">
        <f t="shared" si="2497"/>
        <v>1.4542422890241087</v>
      </c>
      <c r="R4732" s="2">
        <f t="shared" si="2500"/>
        <v>1.4529296700000001</v>
      </c>
      <c r="S4732" s="2">
        <f t="shared" si="2493"/>
        <v>1.5641273600000001</v>
      </c>
      <c r="T4732" s="2">
        <f t="shared" si="2480"/>
        <v>92272.902659279993</v>
      </c>
      <c r="U4732" s="2">
        <f t="shared" si="2481"/>
        <v>0</v>
      </c>
      <c r="V4732" s="2">
        <f t="shared" si="2482"/>
        <v>26719.777698545466</v>
      </c>
      <c r="W4732" s="2">
        <f t="shared" si="2483"/>
        <v>85712.993352855468</v>
      </c>
      <c r="X4732" s="17">
        <f t="shared" si="2484"/>
        <v>0</v>
      </c>
      <c r="Y4732" s="2">
        <f t="shared" si="2485"/>
        <v>0</v>
      </c>
      <c r="Z4732" s="72">
        <f t="shared" si="2486"/>
        <v>0</v>
      </c>
      <c r="AA4732" s="2">
        <f t="shared" si="2505"/>
        <v>0</v>
      </c>
      <c r="AB4732" s="12">
        <f t="shared" si="2494"/>
        <v>4.6600000000000003E-2</v>
      </c>
      <c r="AC4732" s="17">
        <f t="shared" si="2487"/>
        <v>3</v>
      </c>
      <c r="AD4732" s="17">
        <v>252</v>
      </c>
      <c r="AE4732" s="13">
        <f t="shared" si="2498"/>
        <v>1.0005423710000001</v>
      </c>
      <c r="AF4732" s="2">
        <f t="shared" si="2506"/>
        <v>50.046146479999997</v>
      </c>
      <c r="AG4732" s="2">
        <f t="shared" si="2488"/>
        <v>46.488241909999999</v>
      </c>
      <c r="AH4732" s="3">
        <f t="shared" si="2489"/>
        <v>0</v>
      </c>
      <c r="AI4732" s="4" t="str">
        <f t="shared" si="2499"/>
        <v>A+J=</v>
      </c>
      <c r="AJ4732" s="11">
        <f t="shared" si="2495"/>
        <v>45915</v>
      </c>
      <c r="AQ4732" s="53"/>
      <c r="AR4732" s="53"/>
    </row>
    <row r="4733" spans="1:154" x14ac:dyDescent="0.2">
      <c r="A4733" s="158">
        <f t="shared" si="2490"/>
        <v>45889</v>
      </c>
      <c r="B4733" s="2">
        <f t="shared" si="2474"/>
        <v>85749.168093784145</v>
      </c>
      <c r="C4733" s="2">
        <f t="shared" si="2491"/>
        <v>58993.215654309999</v>
      </c>
      <c r="D4733" s="2">
        <v>0</v>
      </c>
      <c r="E4733" s="73">
        <f t="shared" si="2475"/>
        <v>58993.215654309999</v>
      </c>
      <c r="F4733" s="88">
        <f t="shared" si="2501"/>
        <v>6455.85</v>
      </c>
      <c r="G4733" s="3">
        <f>IF(AND(N4733=1,N4732&gt;1),VLOOKUP(A4732,[1]Plan1!$BK$81:$BM$259,3),G4732)</f>
        <v>6413.24</v>
      </c>
      <c r="H4733" s="11">
        <f t="shared" si="2502"/>
        <v>45823</v>
      </c>
      <c r="I4733" s="11">
        <f t="shared" si="2503"/>
        <v>45853</v>
      </c>
      <c r="J4733" s="12">
        <f t="shared" si="2476"/>
        <v>-6.6002153085962245E-3</v>
      </c>
      <c r="K4733" s="11">
        <f t="shared" si="2492"/>
        <v>45915</v>
      </c>
      <c r="L4733" s="11">
        <f t="shared" si="2477"/>
        <v>45915</v>
      </c>
      <c r="M4733" s="1">
        <f t="shared" si="2496"/>
        <v>22</v>
      </c>
      <c r="N4733" s="1">
        <f t="shared" si="2478"/>
        <v>4</v>
      </c>
      <c r="O4733" s="2">
        <f t="shared" si="2479"/>
        <v>0.99879669999999998</v>
      </c>
      <c r="P4733" s="13">
        <f t="shared" si="2504"/>
        <v>0.99339977999999995</v>
      </c>
      <c r="Q4733" s="13">
        <f t="shared" si="2497"/>
        <v>1.4542422890241087</v>
      </c>
      <c r="R4733" s="2">
        <f t="shared" si="2500"/>
        <v>1.45249239</v>
      </c>
      <c r="S4733" s="2">
        <f t="shared" si="2493"/>
        <v>1.5641273600000001</v>
      </c>
      <c r="T4733" s="2">
        <f t="shared" si="2480"/>
        <v>92272.902659279993</v>
      </c>
      <c r="U4733" s="2">
        <f t="shared" si="2481"/>
        <v>0</v>
      </c>
      <c r="V4733" s="2">
        <f t="shared" si="2482"/>
        <v>26693.981145204143</v>
      </c>
      <c r="W4733" s="2">
        <f t="shared" si="2483"/>
        <v>85687.196799514146</v>
      </c>
      <c r="X4733" s="17">
        <f t="shared" si="2484"/>
        <v>0</v>
      </c>
      <c r="Y4733" s="2">
        <f t="shared" si="2485"/>
        <v>0</v>
      </c>
      <c r="Z4733" s="72">
        <f t="shared" si="2486"/>
        <v>0</v>
      </c>
      <c r="AA4733" s="2">
        <f t="shared" si="2505"/>
        <v>0</v>
      </c>
      <c r="AB4733" s="12">
        <f t="shared" si="2494"/>
        <v>4.6600000000000003E-2</v>
      </c>
      <c r="AC4733" s="17">
        <f t="shared" si="2487"/>
        <v>4</v>
      </c>
      <c r="AD4733" s="17">
        <v>252</v>
      </c>
      <c r="AE4733" s="13">
        <f t="shared" si="2498"/>
        <v>1.0007232269999999</v>
      </c>
      <c r="AF4733" s="2">
        <f t="shared" si="2506"/>
        <v>66.734254570000004</v>
      </c>
      <c r="AG4733" s="2">
        <f t="shared" si="2488"/>
        <v>61.971294270000001</v>
      </c>
      <c r="AH4733" s="3">
        <f t="shared" si="2489"/>
        <v>0</v>
      </c>
      <c r="AI4733" s="4" t="str">
        <f t="shared" si="2499"/>
        <v>A+J=</v>
      </c>
      <c r="AJ4733" s="11">
        <f t="shared" si="2495"/>
        <v>45915</v>
      </c>
      <c r="AQ4733" s="53"/>
      <c r="AR4733" s="53"/>
    </row>
    <row r="4734" spans="1:154" x14ac:dyDescent="0.2">
      <c r="A4734" s="158">
        <f t="shared" si="2490"/>
        <v>45890</v>
      </c>
      <c r="B4734" s="2">
        <f t="shared" si="2474"/>
        <v>85738.856860035172</v>
      </c>
      <c r="C4734" s="2">
        <f t="shared" si="2491"/>
        <v>58993.215654309999</v>
      </c>
      <c r="D4734" s="2">
        <v>0</v>
      </c>
      <c r="E4734" s="73">
        <f t="shared" si="2475"/>
        <v>58993.215654309999</v>
      </c>
      <c r="F4734" s="88">
        <f t="shared" si="2501"/>
        <v>6455.85</v>
      </c>
      <c r="G4734" s="3">
        <f>IF(AND(N4734=1,N4733&gt;1),VLOOKUP(A4733,[1]Plan1!$BK$81:$BM$259,3),G4733)</f>
        <v>6413.24</v>
      </c>
      <c r="H4734" s="11">
        <f t="shared" si="2502"/>
        <v>45823</v>
      </c>
      <c r="I4734" s="11">
        <f t="shared" si="2503"/>
        <v>45853</v>
      </c>
      <c r="J4734" s="12">
        <f t="shared" si="2476"/>
        <v>-6.6002153085962245E-3</v>
      </c>
      <c r="K4734" s="11">
        <f t="shared" si="2492"/>
        <v>45915</v>
      </c>
      <c r="L4734" s="11">
        <f t="shared" si="2477"/>
        <v>45915</v>
      </c>
      <c r="M4734" s="1">
        <f t="shared" si="2496"/>
        <v>22</v>
      </c>
      <c r="N4734" s="1">
        <f t="shared" si="2478"/>
        <v>5</v>
      </c>
      <c r="O4734" s="2">
        <f t="shared" si="2479"/>
        <v>0.99849611000000005</v>
      </c>
      <c r="P4734" s="13">
        <f t="shared" si="2504"/>
        <v>0.99339977999999995</v>
      </c>
      <c r="Q4734" s="13">
        <f t="shared" si="2497"/>
        <v>1.4542422890241087</v>
      </c>
      <c r="R4734" s="2">
        <f t="shared" si="2500"/>
        <v>1.4520552600000001</v>
      </c>
      <c r="S4734" s="2">
        <f t="shared" si="2493"/>
        <v>1.5641273600000001</v>
      </c>
      <c r="T4734" s="2">
        <f t="shared" si="2480"/>
        <v>92272.902659279993</v>
      </c>
      <c r="U4734" s="2">
        <f t="shared" si="2481"/>
        <v>0</v>
      </c>
      <c r="V4734" s="2">
        <f t="shared" si="2482"/>
        <v>26668.193440845182</v>
      </c>
      <c r="W4734" s="2">
        <f t="shared" si="2483"/>
        <v>85661.409095155177</v>
      </c>
      <c r="X4734" s="17">
        <f t="shared" si="2484"/>
        <v>0</v>
      </c>
      <c r="Y4734" s="2">
        <f t="shared" si="2485"/>
        <v>0</v>
      </c>
      <c r="Z4734" s="72">
        <f t="shared" si="2486"/>
        <v>0</v>
      </c>
      <c r="AA4734" s="2">
        <f t="shared" si="2505"/>
        <v>0</v>
      </c>
      <c r="AB4734" s="12">
        <f t="shared" si="2494"/>
        <v>4.6600000000000003E-2</v>
      </c>
      <c r="AC4734" s="17">
        <f t="shared" si="2487"/>
        <v>5</v>
      </c>
      <c r="AD4734" s="17">
        <v>252</v>
      </c>
      <c r="AE4734" s="13">
        <f t="shared" si="2498"/>
        <v>1.000904115</v>
      </c>
      <c r="AF4734" s="2">
        <f t="shared" si="2506"/>
        <v>83.425315380000001</v>
      </c>
      <c r="AG4734" s="2">
        <f t="shared" si="2488"/>
        <v>77.447764879999994</v>
      </c>
      <c r="AH4734" s="3">
        <f t="shared" si="2489"/>
        <v>0</v>
      </c>
      <c r="AI4734" s="4" t="str">
        <f t="shared" si="2499"/>
        <v>A+J=</v>
      </c>
      <c r="AJ4734" s="11">
        <f t="shared" si="2495"/>
        <v>45915</v>
      </c>
      <c r="AQ4734" s="53"/>
      <c r="AR4734" s="53"/>
    </row>
    <row r="4735" spans="1:154" x14ac:dyDescent="0.2">
      <c r="A4735" s="158">
        <f t="shared" si="2490"/>
        <v>45891</v>
      </c>
      <c r="B4735" s="2">
        <f t="shared" si="2474"/>
        <v>85728.546209752094</v>
      </c>
      <c r="C4735" s="2">
        <f t="shared" si="2491"/>
        <v>58993.215654309999</v>
      </c>
      <c r="D4735" s="2">
        <v>0</v>
      </c>
      <c r="E4735" s="73">
        <f t="shared" si="2475"/>
        <v>58993.215654309999</v>
      </c>
      <c r="F4735" s="88">
        <f t="shared" si="2501"/>
        <v>6455.85</v>
      </c>
      <c r="G4735" s="3">
        <f>IF(AND(N4735=1,N4734&gt;1),VLOOKUP(A4734,[1]Plan1!$BK$81:$BM$259,3),G4734)</f>
        <v>6413.24</v>
      </c>
      <c r="H4735" s="11">
        <f t="shared" si="2502"/>
        <v>45823</v>
      </c>
      <c r="I4735" s="11">
        <f t="shared" si="2503"/>
        <v>45853</v>
      </c>
      <c r="J4735" s="12">
        <f t="shared" si="2476"/>
        <v>-6.6002153085962245E-3</v>
      </c>
      <c r="K4735" s="11">
        <f t="shared" si="2492"/>
        <v>45915</v>
      </c>
      <c r="L4735" s="11">
        <f t="shared" si="2477"/>
        <v>45915</v>
      </c>
      <c r="M4735" s="1">
        <f t="shared" si="2496"/>
        <v>22</v>
      </c>
      <c r="N4735" s="1">
        <f t="shared" si="2478"/>
        <v>6</v>
      </c>
      <c r="O4735" s="2">
        <f t="shared" si="2479"/>
        <v>0.99819559999999996</v>
      </c>
      <c r="P4735" s="13">
        <f t="shared" si="2504"/>
        <v>0.99339977999999995</v>
      </c>
      <c r="Q4735" s="13">
        <f t="shared" si="2497"/>
        <v>1.4542422890241087</v>
      </c>
      <c r="R4735" s="2">
        <f t="shared" si="2500"/>
        <v>1.4516182500000001</v>
      </c>
      <c r="S4735" s="2">
        <f t="shared" si="2493"/>
        <v>1.5641273600000001</v>
      </c>
      <c r="T4735" s="2">
        <f t="shared" si="2480"/>
        <v>92272.902659279993</v>
      </c>
      <c r="U4735" s="2">
        <f t="shared" si="2481"/>
        <v>0</v>
      </c>
      <c r="V4735" s="2">
        <f t="shared" si="2482"/>
        <v>26642.412815672094</v>
      </c>
      <c r="W4735" s="2">
        <f t="shared" si="2483"/>
        <v>85635.628469982097</v>
      </c>
      <c r="X4735" s="17">
        <f t="shared" si="2484"/>
        <v>0</v>
      </c>
      <c r="Y4735" s="2">
        <f t="shared" si="2485"/>
        <v>0</v>
      </c>
      <c r="Z4735" s="72">
        <f t="shared" si="2486"/>
        <v>0</v>
      </c>
      <c r="AA4735" s="2">
        <f t="shared" si="2505"/>
        <v>0</v>
      </c>
      <c r="AB4735" s="12">
        <f t="shared" si="2494"/>
        <v>4.6600000000000003E-2</v>
      </c>
      <c r="AC4735" s="17">
        <f t="shared" si="2487"/>
        <v>6</v>
      </c>
      <c r="AD4735" s="17">
        <v>252</v>
      </c>
      <c r="AE4735" s="13">
        <f t="shared" si="2498"/>
        <v>1.0010850360000001</v>
      </c>
      <c r="AF4735" s="2">
        <f t="shared" si="2506"/>
        <v>100.11942120000001</v>
      </c>
      <c r="AG4735" s="2">
        <f t="shared" si="2488"/>
        <v>92.917739769999997</v>
      </c>
      <c r="AH4735" s="3">
        <f t="shared" si="2489"/>
        <v>0</v>
      </c>
      <c r="AI4735" s="4" t="str">
        <f t="shared" si="2499"/>
        <v>A+J=</v>
      </c>
      <c r="AJ4735" s="11">
        <f t="shared" si="2495"/>
        <v>45915</v>
      </c>
      <c r="AQ4735" s="53"/>
      <c r="AR4735" s="53"/>
    </row>
    <row r="4736" spans="1:154" x14ac:dyDescent="0.2">
      <c r="A4736" s="158">
        <f t="shared" si="2490"/>
        <v>45892</v>
      </c>
      <c r="B4736" s="2">
        <f t="shared" si="2474"/>
        <v>85718.236734907026</v>
      </c>
      <c r="C4736" s="2">
        <f t="shared" si="2491"/>
        <v>58993.215654309999</v>
      </c>
      <c r="D4736" s="2">
        <v>0</v>
      </c>
      <c r="E4736" s="73">
        <f t="shared" si="2475"/>
        <v>58993.215654309999</v>
      </c>
      <c r="F4736" s="88">
        <f t="shared" si="2501"/>
        <v>6455.85</v>
      </c>
      <c r="G4736" s="3">
        <f>IF(AND(N4736=1,N4735&gt;1),VLOOKUP(A4735,[1]Plan1!$BK$81:$BM$259,3),G4735)</f>
        <v>6413.24</v>
      </c>
      <c r="H4736" s="11">
        <f t="shared" si="2502"/>
        <v>45823</v>
      </c>
      <c r="I4736" s="11">
        <f t="shared" si="2503"/>
        <v>45853</v>
      </c>
      <c r="J4736" s="12">
        <f t="shared" si="2476"/>
        <v>-6.6002153085962245E-3</v>
      </c>
      <c r="K4736" s="11">
        <f t="shared" si="2492"/>
        <v>45915</v>
      </c>
      <c r="L4736" s="11">
        <f t="shared" si="2477"/>
        <v>45915</v>
      </c>
      <c r="M4736" s="1">
        <f t="shared" si="2496"/>
        <v>22</v>
      </c>
      <c r="N4736" s="1">
        <f t="shared" si="2478"/>
        <v>7</v>
      </c>
      <c r="O4736" s="2">
        <f t="shared" si="2479"/>
        <v>0.99789517999999999</v>
      </c>
      <c r="P4736" s="13">
        <f t="shared" si="2504"/>
        <v>0.99339977999999995</v>
      </c>
      <c r="Q4736" s="13">
        <f t="shared" si="2497"/>
        <v>1.4542422890241087</v>
      </c>
      <c r="R4736" s="2">
        <f t="shared" si="2500"/>
        <v>1.45118137</v>
      </c>
      <c r="S4736" s="2">
        <f t="shared" si="2493"/>
        <v>1.5641273600000001</v>
      </c>
      <c r="T4736" s="2">
        <f t="shared" si="2480"/>
        <v>92272.902659279993</v>
      </c>
      <c r="U4736" s="2">
        <f t="shared" si="2481"/>
        <v>0</v>
      </c>
      <c r="V4736" s="2">
        <f t="shared" si="2482"/>
        <v>26616.639859617033</v>
      </c>
      <c r="W4736" s="2">
        <f t="shared" si="2483"/>
        <v>85609.855513927032</v>
      </c>
      <c r="X4736" s="17">
        <f t="shared" si="2484"/>
        <v>0</v>
      </c>
      <c r="Y4736" s="2">
        <f t="shared" si="2485"/>
        <v>0</v>
      </c>
      <c r="Z4736" s="72">
        <f t="shared" si="2486"/>
        <v>0</v>
      </c>
      <c r="AA4736" s="2">
        <f t="shared" si="2505"/>
        <v>0</v>
      </c>
      <c r="AB4736" s="12">
        <f t="shared" si="2494"/>
        <v>4.6600000000000003E-2</v>
      </c>
      <c r="AC4736" s="17">
        <f t="shared" si="2487"/>
        <v>7</v>
      </c>
      <c r="AD4736" s="17">
        <v>252</v>
      </c>
      <c r="AE4736" s="13">
        <f t="shared" si="2498"/>
        <v>1.0012659900000001</v>
      </c>
      <c r="AF4736" s="2">
        <f t="shared" si="2506"/>
        <v>116.81657203</v>
      </c>
      <c r="AG4736" s="2">
        <f t="shared" si="2488"/>
        <v>108.38122097999999</v>
      </c>
      <c r="AH4736" s="3">
        <f t="shared" si="2489"/>
        <v>0</v>
      </c>
      <c r="AI4736" s="4" t="str">
        <f t="shared" si="2499"/>
        <v>A+J=</v>
      </c>
      <c r="AJ4736" s="11">
        <f t="shared" si="2495"/>
        <v>45915</v>
      </c>
      <c r="AQ4736" s="53"/>
      <c r="AR4736" s="53"/>
    </row>
    <row r="4737" spans="1:44" x14ac:dyDescent="0.2">
      <c r="A4737" s="158">
        <f t="shared" si="2490"/>
        <v>45893</v>
      </c>
      <c r="B4737" s="2">
        <f t="shared" si="2474"/>
        <v>85718.236734907026</v>
      </c>
      <c r="C4737" s="2">
        <f t="shared" si="2491"/>
        <v>58993.215654309999</v>
      </c>
      <c r="D4737" s="2">
        <v>0</v>
      </c>
      <c r="E4737" s="73">
        <f t="shared" si="2475"/>
        <v>58993.215654309999</v>
      </c>
      <c r="F4737" s="88">
        <f t="shared" si="2501"/>
        <v>6455.85</v>
      </c>
      <c r="G4737" s="3">
        <f>IF(AND(N4737=1,N4736&gt;1),VLOOKUP(A4736,[1]Plan1!$BK$81:$BM$259,3),G4736)</f>
        <v>6413.24</v>
      </c>
      <c r="H4737" s="11">
        <f t="shared" si="2502"/>
        <v>45823</v>
      </c>
      <c r="I4737" s="11">
        <f t="shared" si="2503"/>
        <v>45853</v>
      </c>
      <c r="J4737" s="12">
        <f t="shared" si="2476"/>
        <v>-6.6002153085962245E-3</v>
      </c>
      <c r="K4737" s="11">
        <f t="shared" si="2492"/>
        <v>45915</v>
      </c>
      <c r="L4737" s="11">
        <f t="shared" si="2477"/>
        <v>45915</v>
      </c>
      <c r="M4737" s="1">
        <f t="shared" si="2496"/>
        <v>22</v>
      </c>
      <c r="N4737" s="1">
        <f t="shared" si="2478"/>
        <v>7</v>
      </c>
      <c r="O4737" s="2">
        <f t="shared" si="2479"/>
        <v>0.99789517999999999</v>
      </c>
      <c r="P4737" s="13">
        <f t="shared" si="2504"/>
        <v>0.99339977999999995</v>
      </c>
      <c r="Q4737" s="13">
        <f t="shared" si="2497"/>
        <v>1.4542422890241087</v>
      </c>
      <c r="R4737" s="2">
        <f t="shared" si="2500"/>
        <v>1.45118137</v>
      </c>
      <c r="S4737" s="2">
        <f t="shared" si="2493"/>
        <v>1.5641273600000001</v>
      </c>
      <c r="T4737" s="2">
        <f t="shared" si="2480"/>
        <v>92272.902659279993</v>
      </c>
      <c r="U4737" s="2">
        <f t="shared" si="2481"/>
        <v>0</v>
      </c>
      <c r="V4737" s="2">
        <f t="shared" si="2482"/>
        <v>26616.639859617033</v>
      </c>
      <c r="W4737" s="2">
        <f t="shared" si="2483"/>
        <v>85609.855513927032</v>
      </c>
      <c r="X4737" s="17">
        <f t="shared" si="2484"/>
        <v>0</v>
      </c>
      <c r="Y4737" s="2">
        <f t="shared" si="2485"/>
        <v>0</v>
      </c>
      <c r="Z4737" s="72">
        <f t="shared" si="2486"/>
        <v>0</v>
      </c>
      <c r="AA4737" s="2">
        <f t="shared" si="2505"/>
        <v>0</v>
      </c>
      <c r="AB4737" s="12">
        <f t="shared" si="2494"/>
        <v>4.6600000000000003E-2</v>
      </c>
      <c r="AC4737" s="17">
        <f t="shared" si="2487"/>
        <v>7</v>
      </c>
      <c r="AD4737" s="17">
        <v>252</v>
      </c>
      <c r="AE4737" s="13">
        <f t="shared" si="2498"/>
        <v>1.0012659900000001</v>
      </c>
      <c r="AF4737" s="2">
        <f t="shared" si="2506"/>
        <v>116.81657203</v>
      </c>
      <c r="AG4737" s="2">
        <f t="shared" si="2488"/>
        <v>108.38122097999999</v>
      </c>
      <c r="AH4737" s="3">
        <f t="shared" si="2489"/>
        <v>0</v>
      </c>
      <c r="AI4737" s="4" t="str">
        <f t="shared" si="2499"/>
        <v>A+J=</v>
      </c>
      <c r="AJ4737" s="11">
        <f t="shared" si="2495"/>
        <v>45915</v>
      </c>
      <c r="AQ4737" s="53"/>
      <c r="AR4737" s="53"/>
    </row>
    <row r="4738" spans="1:44" x14ac:dyDescent="0.2">
      <c r="A4738" s="158">
        <f t="shared" si="2490"/>
        <v>45894</v>
      </c>
      <c r="B4738" s="2">
        <f t="shared" si="2474"/>
        <v>85718.236734907026</v>
      </c>
      <c r="C4738" s="2">
        <f t="shared" si="2491"/>
        <v>58993.215654309999</v>
      </c>
      <c r="D4738" s="2">
        <v>0</v>
      </c>
      <c r="E4738" s="73">
        <f t="shared" si="2475"/>
        <v>58993.215654309999</v>
      </c>
      <c r="F4738" s="88">
        <f t="shared" si="2501"/>
        <v>6455.85</v>
      </c>
      <c r="G4738" s="3">
        <f>IF(AND(N4738=1,N4737&gt;1),VLOOKUP(A4737,[1]Plan1!$BK$81:$BM$259,3),G4737)</f>
        <v>6413.24</v>
      </c>
      <c r="H4738" s="11">
        <f t="shared" si="2502"/>
        <v>45823</v>
      </c>
      <c r="I4738" s="11">
        <f t="shared" si="2503"/>
        <v>45853</v>
      </c>
      <c r="J4738" s="12">
        <f t="shared" si="2476"/>
        <v>-6.6002153085962245E-3</v>
      </c>
      <c r="K4738" s="11">
        <f t="shared" si="2492"/>
        <v>45915</v>
      </c>
      <c r="L4738" s="11">
        <f t="shared" si="2477"/>
        <v>45915</v>
      </c>
      <c r="M4738" s="1">
        <f t="shared" si="2496"/>
        <v>22</v>
      </c>
      <c r="N4738" s="1">
        <f t="shared" si="2478"/>
        <v>7</v>
      </c>
      <c r="O4738" s="2">
        <f t="shared" si="2479"/>
        <v>0.99789517999999999</v>
      </c>
      <c r="P4738" s="13">
        <f t="shared" si="2504"/>
        <v>0.99339977999999995</v>
      </c>
      <c r="Q4738" s="13">
        <f t="shared" si="2497"/>
        <v>1.4542422890241087</v>
      </c>
      <c r="R4738" s="2">
        <f t="shared" si="2500"/>
        <v>1.45118137</v>
      </c>
      <c r="S4738" s="2">
        <f t="shared" si="2493"/>
        <v>1.5641273600000001</v>
      </c>
      <c r="T4738" s="2">
        <f t="shared" si="2480"/>
        <v>92272.902659279993</v>
      </c>
      <c r="U4738" s="2">
        <f t="shared" si="2481"/>
        <v>0</v>
      </c>
      <c r="V4738" s="2">
        <f t="shared" si="2482"/>
        <v>26616.639859617033</v>
      </c>
      <c r="W4738" s="2">
        <f t="shared" si="2483"/>
        <v>85609.855513927032</v>
      </c>
      <c r="X4738" s="17">
        <f t="shared" si="2484"/>
        <v>0</v>
      </c>
      <c r="Y4738" s="2">
        <f t="shared" si="2485"/>
        <v>0</v>
      </c>
      <c r="Z4738" s="72">
        <f t="shared" si="2486"/>
        <v>0</v>
      </c>
      <c r="AA4738" s="2">
        <f t="shared" si="2505"/>
        <v>0</v>
      </c>
      <c r="AB4738" s="12">
        <f t="shared" si="2494"/>
        <v>4.6600000000000003E-2</v>
      </c>
      <c r="AC4738" s="17">
        <f t="shared" si="2487"/>
        <v>7</v>
      </c>
      <c r="AD4738" s="17">
        <v>252</v>
      </c>
      <c r="AE4738" s="13">
        <f t="shared" si="2498"/>
        <v>1.0012659900000001</v>
      </c>
      <c r="AF4738" s="2">
        <f t="shared" si="2506"/>
        <v>116.81657203</v>
      </c>
      <c r="AG4738" s="2">
        <f t="shared" si="2488"/>
        <v>108.38122097999999</v>
      </c>
      <c r="AH4738" s="3">
        <f t="shared" si="2489"/>
        <v>0</v>
      </c>
      <c r="AI4738" s="4" t="str">
        <f t="shared" si="2499"/>
        <v>A+J=</v>
      </c>
      <c r="AJ4738" s="11">
        <f t="shared" si="2495"/>
        <v>45915</v>
      </c>
      <c r="AQ4738" s="53"/>
      <c r="AR4738" s="53"/>
    </row>
    <row r="4739" spans="1:44" x14ac:dyDescent="0.2">
      <c r="A4739" s="158">
        <f t="shared" si="2490"/>
        <v>45895</v>
      </c>
      <c r="B4739" s="2">
        <f t="shared" si="2474"/>
        <v>85707.928942312166</v>
      </c>
      <c r="C4739" s="2">
        <f t="shared" si="2491"/>
        <v>58993.215654309999</v>
      </c>
      <c r="D4739" s="2">
        <v>0</v>
      </c>
      <c r="E4739" s="73">
        <f t="shared" si="2475"/>
        <v>58993.215654309999</v>
      </c>
      <c r="F4739" s="88">
        <f t="shared" si="2501"/>
        <v>6455.85</v>
      </c>
      <c r="G4739" s="3">
        <f>IF(AND(N4739=1,N4738&gt;1),VLOOKUP(A4738,[1]Plan1!$BK$81:$BM$259,3),G4738)</f>
        <v>6413.24</v>
      </c>
      <c r="H4739" s="11">
        <f t="shared" si="2502"/>
        <v>45823</v>
      </c>
      <c r="I4739" s="11">
        <f t="shared" si="2503"/>
        <v>45853</v>
      </c>
      <c r="J4739" s="12">
        <f t="shared" si="2476"/>
        <v>-6.6002153085962245E-3</v>
      </c>
      <c r="K4739" s="11">
        <f t="shared" si="2492"/>
        <v>45915</v>
      </c>
      <c r="L4739" s="11">
        <f t="shared" si="2477"/>
        <v>45915</v>
      </c>
      <c r="M4739" s="1">
        <f t="shared" si="2496"/>
        <v>22</v>
      </c>
      <c r="N4739" s="1">
        <f t="shared" si="2478"/>
        <v>8</v>
      </c>
      <c r="O4739" s="2">
        <f t="shared" si="2479"/>
        <v>0.99759485999999997</v>
      </c>
      <c r="P4739" s="13">
        <f t="shared" si="2504"/>
        <v>0.99339977999999995</v>
      </c>
      <c r="Q4739" s="13">
        <f t="shared" si="2497"/>
        <v>1.4542422890241087</v>
      </c>
      <c r="R4739" s="2">
        <f t="shared" si="2500"/>
        <v>1.45074463</v>
      </c>
      <c r="S4739" s="2">
        <f t="shared" si="2493"/>
        <v>1.5641273600000001</v>
      </c>
      <c r="T4739" s="2">
        <f t="shared" si="2480"/>
        <v>92272.902659279993</v>
      </c>
      <c r="U4739" s="2">
        <f t="shared" si="2481"/>
        <v>0</v>
      </c>
      <c r="V4739" s="2">
        <f t="shared" si="2482"/>
        <v>26590.875162612167</v>
      </c>
      <c r="W4739" s="2">
        <f t="shared" si="2483"/>
        <v>85584.090816922166</v>
      </c>
      <c r="X4739" s="17">
        <f t="shared" si="2484"/>
        <v>0</v>
      </c>
      <c r="Y4739" s="2">
        <f t="shared" si="2485"/>
        <v>0</v>
      </c>
      <c r="Z4739" s="72">
        <f t="shared" si="2486"/>
        <v>0</v>
      </c>
      <c r="AA4739" s="2">
        <f t="shared" si="2505"/>
        <v>0</v>
      </c>
      <c r="AB4739" s="12">
        <f t="shared" si="2494"/>
        <v>4.6600000000000003E-2</v>
      </c>
      <c r="AC4739" s="17">
        <f t="shared" si="2487"/>
        <v>8</v>
      </c>
      <c r="AD4739" s="17">
        <v>252</v>
      </c>
      <c r="AE4739" s="13">
        <f t="shared" si="2498"/>
        <v>1.001446976</v>
      </c>
      <c r="AF4739" s="2">
        <f t="shared" si="2506"/>
        <v>133.51667559000001</v>
      </c>
      <c r="AG4739" s="2">
        <f t="shared" si="2488"/>
        <v>123.83812539</v>
      </c>
      <c r="AH4739" s="3">
        <f t="shared" si="2489"/>
        <v>0</v>
      </c>
      <c r="AI4739" s="4" t="str">
        <f t="shared" si="2499"/>
        <v>A+J=</v>
      </c>
      <c r="AJ4739" s="11">
        <f t="shared" si="2495"/>
        <v>45915</v>
      </c>
      <c r="AQ4739" s="53"/>
      <c r="AR4739" s="53"/>
    </row>
    <row r="4740" spans="1:44" x14ac:dyDescent="0.2">
      <c r="A4740" s="158">
        <f t="shared" si="2490"/>
        <v>45896</v>
      </c>
      <c r="B4740" s="2">
        <f t="shared" si="2474"/>
        <v>85697.621823313195</v>
      </c>
      <c r="C4740" s="2">
        <f t="shared" si="2491"/>
        <v>58993.215654309999</v>
      </c>
      <c r="D4740" s="2">
        <v>0</v>
      </c>
      <c r="E4740" s="73">
        <f t="shared" si="2475"/>
        <v>58993.215654309999</v>
      </c>
      <c r="F4740" s="88">
        <f t="shared" si="2501"/>
        <v>6455.85</v>
      </c>
      <c r="G4740" s="3">
        <f>IF(AND(N4740=1,N4739&gt;1),VLOOKUP(A4739,[1]Plan1!$BK$81:$BM$259,3),G4739)</f>
        <v>6413.24</v>
      </c>
      <c r="H4740" s="11">
        <f t="shared" si="2502"/>
        <v>45823</v>
      </c>
      <c r="I4740" s="11">
        <f t="shared" si="2503"/>
        <v>45853</v>
      </c>
      <c r="J4740" s="12">
        <f t="shared" si="2476"/>
        <v>-6.6002153085962245E-3</v>
      </c>
      <c r="K4740" s="11">
        <f t="shared" si="2492"/>
        <v>45915</v>
      </c>
      <c r="L4740" s="11">
        <f t="shared" si="2477"/>
        <v>45915</v>
      </c>
      <c r="M4740" s="1">
        <f t="shared" si="2496"/>
        <v>22</v>
      </c>
      <c r="N4740" s="1">
        <f t="shared" si="2478"/>
        <v>9</v>
      </c>
      <c r="O4740" s="2">
        <f t="shared" si="2479"/>
        <v>0.99729462000000002</v>
      </c>
      <c r="P4740" s="13">
        <f t="shared" si="2504"/>
        <v>0.99339977999999995</v>
      </c>
      <c r="Q4740" s="13">
        <f t="shared" si="2497"/>
        <v>1.4542422890241087</v>
      </c>
      <c r="R4740" s="2">
        <f t="shared" si="2500"/>
        <v>1.4503080100000001</v>
      </c>
      <c r="S4740" s="2">
        <f t="shared" si="2493"/>
        <v>1.5641273600000001</v>
      </c>
      <c r="T4740" s="2">
        <f t="shared" si="2480"/>
        <v>92272.902659279993</v>
      </c>
      <c r="U4740" s="2">
        <f t="shared" si="2481"/>
        <v>0</v>
      </c>
      <c r="V4740" s="2">
        <f t="shared" si="2482"/>
        <v>26565.117544793189</v>
      </c>
      <c r="W4740" s="2">
        <f t="shared" si="2483"/>
        <v>85558.333199103188</v>
      </c>
      <c r="X4740" s="17">
        <f t="shared" si="2484"/>
        <v>0</v>
      </c>
      <c r="Y4740" s="2">
        <f t="shared" si="2485"/>
        <v>0</v>
      </c>
      <c r="Z4740" s="72">
        <f t="shared" si="2486"/>
        <v>0</v>
      </c>
      <c r="AA4740" s="2">
        <f t="shared" si="2505"/>
        <v>0</v>
      </c>
      <c r="AB4740" s="12">
        <f t="shared" si="2494"/>
        <v>4.6600000000000003E-2</v>
      </c>
      <c r="AC4740" s="17">
        <f t="shared" si="2487"/>
        <v>9</v>
      </c>
      <c r="AD4740" s="17">
        <v>252</v>
      </c>
      <c r="AE4740" s="13">
        <f t="shared" si="2498"/>
        <v>1.0016279960000001</v>
      </c>
      <c r="AF4740" s="2">
        <f t="shared" si="2506"/>
        <v>150.21991643000001</v>
      </c>
      <c r="AG4740" s="2">
        <f t="shared" si="2488"/>
        <v>139.28862420999999</v>
      </c>
      <c r="AH4740" s="3">
        <f t="shared" si="2489"/>
        <v>0</v>
      </c>
      <c r="AI4740" s="4" t="str">
        <f t="shared" si="2499"/>
        <v>A+J=</v>
      </c>
      <c r="AJ4740" s="11">
        <f t="shared" si="2495"/>
        <v>45915</v>
      </c>
      <c r="AQ4740" s="53"/>
      <c r="AR4740" s="53"/>
    </row>
    <row r="4741" spans="1:44" x14ac:dyDescent="0.2">
      <c r="A4741" s="158">
        <f t="shared" si="2490"/>
        <v>45897</v>
      </c>
      <c r="B4741" s="2">
        <f t="shared" si="2474"/>
        <v>85687.316390064399</v>
      </c>
      <c r="C4741" s="2">
        <f t="shared" si="2491"/>
        <v>58993.215654309999</v>
      </c>
      <c r="D4741" s="2">
        <v>0</v>
      </c>
      <c r="E4741" s="73">
        <f t="shared" si="2475"/>
        <v>58993.215654309999</v>
      </c>
      <c r="F4741" s="88">
        <f t="shared" si="2501"/>
        <v>6455.85</v>
      </c>
      <c r="G4741" s="3">
        <f>IF(AND(N4741=1,N4740&gt;1),VLOOKUP(A4740,[1]Plan1!$BK$81:$BM$259,3),G4740)</f>
        <v>6413.24</v>
      </c>
      <c r="H4741" s="11">
        <f t="shared" si="2502"/>
        <v>45823</v>
      </c>
      <c r="I4741" s="11">
        <f t="shared" si="2503"/>
        <v>45853</v>
      </c>
      <c r="J4741" s="12">
        <f t="shared" si="2476"/>
        <v>-6.6002153085962245E-3</v>
      </c>
      <c r="K4741" s="11">
        <f t="shared" si="2492"/>
        <v>45915</v>
      </c>
      <c r="L4741" s="11">
        <f t="shared" si="2477"/>
        <v>45915</v>
      </c>
      <c r="M4741" s="1">
        <f t="shared" si="2496"/>
        <v>22</v>
      </c>
      <c r="N4741" s="1">
        <f t="shared" si="2478"/>
        <v>10</v>
      </c>
      <c r="O4741" s="2">
        <f t="shared" si="2479"/>
        <v>0.99699448000000002</v>
      </c>
      <c r="P4741" s="13">
        <f t="shared" si="2504"/>
        <v>0.99339977999999995</v>
      </c>
      <c r="Q4741" s="13">
        <f t="shared" si="2497"/>
        <v>1.4542422890241087</v>
      </c>
      <c r="R4741" s="2">
        <f t="shared" si="2500"/>
        <v>1.44987153</v>
      </c>
      <c r="S4741" s="2">
        <f t="shared" si="2493"/>
        <v>1.5641273600000001</v>
      </c>
      <c r="T4741" s="2">
        <f t="shared" si="2480"/>
        <v>92272.902659279993</v>
      </c>
      <c r="U4741" s="2">
        <f t="shared" si="2481"/>
        <v>0</v>
      </c>
      <c r="V4741" s="2">
        <f t="shared" si="2482"/>
        <v>26539.368186024392</v>
      </c>
      <c r="W4741" s="2">
        <f t="shared" si="2483"/>
        <v>85532.583840334395</v>
      </c>
      <c r="X4741" s="17">
        <f t="shared" si="2484"/>
        <v>0</v>
      </c>
      <c r="Y4741" s="2">
        <f t="shared" si="2485"/>
        <v>0</v>
      </c>
      <c r="Z4741" s="72">
        <f t="shared" si="2486"/>
        <v>0</v>
      </c>
      <c r="AA4741" s="2">
        <f t="shared" si="2505"/>
        <v>0</v>
      </c>
      <c r="AB4741" s="12">
        <f t="shared" si="2494"/>
        <v>4.6600000000000003E-2</v>
      </c>
      <c r="AC4741" s="17">
        <f t="shared" si="2487"/>
        <v>10</v>
      </c>
      <c r="AD4741" s="17">
        <v>252</v>
      </c>
      <c r="AE4741" s="13">
        <f t="shared" si="2498"/>
        <v>1.0018090479999999</v>
      </c>
      <c r="AF4741" s="2">
        <f t="shared" si="2506"/>
        <v>166.92610999999999</v>
      </c>
      <c r="AG4741" s="2">
        <f t="shared" si="2488"/>
        <v>154.73254972999999</v>
      </c>
      <c r="AH4741" s="3">
        <f t="shared" si="2489"/>
        <v>0</v>
      </c>
      <c r="AI4741" s="4" t="str">
        <f t="shared" si="2499"/>
        <v>A+J=</v>
      </c>
      <c r="AJ4741" s="11">
        <f t="shared" si="2495"/>
        <v>45915</v>
      </c>
      <c r="AQ4741" s="53"/>
      <c r="AR4741" s="53"/>
    </row>
    <row r="4742" spans="1:44" x14ac:dyDescent="0.2">
      <c r="A4742" s="158">
        <f t="shared" si="2490"/>
        <v>45898</v>
      </c>
      <c r="B4742" s="2">
        <f t="shared" si="2474"/>
        <v>85677.011462351482</v>
      </c>
      <c r="C4742" s="2">
        <f t="shared" si="2491"/>
        <v>58993.215654309999</v>
      </c>
      <c r="D4742" s="2">
        <v>0</v>
      </c>
      <c r="E4742" s="73">
        <f t="shared" si="2475"/>
        <v>58993.215654309999</v>
      </c>
      <c r="F4742" s="88">
        <f t="shared" si="2501"/>
        <v>6455.85</v>
      </c>
      <c r="G4742" s="3">
        <f>IF(AND(N4742=1,N4741&gt;1),VLOOKUP(A4741,[1]Plan1!$BK$81:$BM$259,3),G4741)</f>
        <v>6413.24</v>
      </c>
      <c r="H4742" s="11">
        <f t="shared" si="2502"/>
        <v>45823</v>
      </c>
      <c r="I4742" s="11">
        <f t="shared" si="2503"/>
        <v>45853</v>
      </c>
      <c r="J4742" s="12">
        <f t="shared" si="2476"/>
        <v>-6.6002153085962245E-3</v>
      </c>
      <c r="K4742" s="11">
        <f t="shared" si="2492"/>
        <v>45915</v>
      </c>
      <c r="L4742" s="11">
        <f t="shared" si="2477"/>
        <v>45915</v>
      </c>
      <c r="M4742" s="1">
        <f t="shared" si="2496"/>
        <v>22</v>
      </c>
      <c r="N4742" s="1">
        <f t="shared" si="2478"/>
        <v>11</v>
      </c>
      <c r="O4742" s="2">
        <f t="shared" si="2479"/>
        <v>0.99669441999999997</v>
      </c>
      <c r="P4742" s="13">
        <f t="shared" si="2504"/>
        <v>0.99339977999999995</v>
      </c>
      <c r="Q4742" s="13">
        <f t="shared" si="2497"/>
        <v>1.4542422890241087</v>
      </c>
      <c r="R4742" s="2">
        <f t="shared" si="2500"/>
        <v>1.4494351700000001</v>
      </c>
      <c r="S4742" s="2">
        <f t="shared" si="2493"/>
        <v>1.5641273600000001</v>
      </c>
      <c r="T4742" s="2">
        <f t="shared" si="2480"/>
        <v>92272.902659279993</v>
      </c>
      <c r="U4742" s="2">
        <f t="shared" si="2481"/>
        <v>0</v>
      </c>
      <c r="V4742" s="2">
        <f t="shared" si="2482"/>
        <v>26513.625906441481</v>
      </c>
      <c r="W4742" s="2">
        <f t="shared" si="2483"/>
        <v>85506.841560751476</v>
      </c>
      <c r="X4742" s="17">
        <f t="shared" si="2484"/>
        <v>0</v>
      </c>
      <c r="Y4742" s="2">
        <f t="shared" si="2485"/>
        <v>0</v>
      </c>
      <c r="Z4742" s="72">
        <f t="shared" si="2486"/>
        <v>0</v>
      </c>
      <c r="AA4742" s="2">
        <f t="shared" si="2505"/>
        <v>0</v>
      </c>
      <c r="AB4742" s="12">
        <f t="shared" si="2494"/>
        <v>4.6600000000000003E-2</v>
      </c>
      <c r="AC4742" s="17">
        <f t="shared" si="2487"/>
        <v>11</v>
      </c>
      <c r="AD4742" s="17">
        <v>252</v>
      </c>
      <c r="AE4742" s="13">
        <f t="shared" si="2498"/>
        <v>1.001990132</v>
      </c>
      <c r="AF4742" s="2">
        <f t="shared" si="2506"/>
        <v>183.63525630999999</v>
      </c>
      <c r="AG4742" s="2">
        <f t="shared" si="2488"/>
        <v>170.1699016</v>
      </c>
      <c r="AH4742" s="3">
        <f t="shared" si="2489"/>
        <v>0</v>
      </c>
      <c r="AI4742" s="4" t="str">
        <f t="shared" si="2499"/>
        <v>A+J=</v>
      </c>
      <c r="AJ4742" s="11">
        <f t="shared" si="2495"/>
        <v>45915</v>
      </c>
      <c r="AQ4742" s="53"/>
      <c r="AR4742" s="53"/>
    </row>
    <row r="4743" spans="1:44" x14ac:dyDescent="0.2">
      <c r="A4743" s="158">
        <f t="shared" si="2490"/>
        <v>45899</v>
      </c>
      <c r="B4743" s="2">
        <f t="shared" si="2474"/>
        <v>85666.70898617091</v>
      </c>
      <c r="C4743" s="2">
        <f t="shared" si="2491"/>
        <v>58993.215654309999</v>
      </c>
      <c r="D4743" s="2">
        <v>0</v>
      </c>
      <c r="E4743" s="73">
        <f t="shared" si="2475"/>
        <v>58993.215654309999</v>
      </c>
      <c r="F4743" s="88">
        <f t="shared" si="2501"/>
        <v>6455.85</v>
      </c>
      <c r="G4743" s="3">
        <f>IF(AND(N4743=1,N4742&gt;1),VLOOKUP(A4742,[1]Plan1!$BK$81:$BM$259,3),G4742)</f>
        <v>6413.24</v>
      </c>
      <c r="H4743" s="11">
        <f t="shared" si="2502"/>
        <v>45823</v>
      </c>
      <c r="I4743" s="11">
        <f t="shared" si="2503"/>
        <v>45853</v>
      </c>
      <c r="J4743" s="12">
        <f t="shared" si="2476"/>
        <v>-6.6002153085962245E-3</v>
      </c>
      <c r="K4743" s="11">
        <f t="shared" si="2492"/>
        <v>45915</v>
      </c>
      <c r="L4743" s="11">
        <f t="shared" si="2477"/>
        <v>45915</v>
      </c>
      <c r="M4743" s="1">
        <f t="shared" si="2496"/>
        <v>22</v>
      </c>
      <c r="N4743" s="1">
        <f t="shared" si="2478"/>
        <v>12</v>
      </c>
      <c r="O4743" s="2">
        <f t="shared" si="2479"/>
        <v>0.99639445999999998</v>
      </c>
      <c r="P4743" s="13">
        <f t="shared" si="2504"/>
        <v>0.99339977999999995</v>
      </c>
      <c r="Q4743" s="13">
        <f t="shared" si="2497"/>
        <v>1.4542422890241087</v>
      </c>
      <c r="R4743" s="2">
        <f t="shared" si="2500"/>
        <v>1.4489989599999999</v>
      </c>
      <c r="S4743" s="2">
        <f t="shared" si="2493"/>
        <v>1.5641273600000001</v>
      </c>
      <c r="T4743" s="2">
        <f t="shared" si="2480"/>
        <v>92272.902659279993</v>
      </c>
      <c r="U4743" s="2">
        <f t="shared" si="2481"/>
        <v>0</v>
      </c>
      <c r="V4743" s="2">
        <f t="shared" si="2482"/>
        <v>26487.892475840905</v>
      </c>
      <c r="W4743" s="2">
        <f t="shared" si="2483"/>
        <v>85481.108130150911</v>
      </c>
      <c r="X4743" s="17">
        <f t="shared" si="2484"/>
        <v>0</v>
      </c>
      <c r="Y4743" s="2">
        <f t="shared" si="2485"/>
        <v>0</v>
      </c>
      <c r="Z4743" s="72">
        <f t="shared" si="2486"/>
        <v>0</v>
      </c>
      <c r="AA4743" s="2">
        <f t="shared" si="2505"/>
        <v>0</v>
      </c>
      <c r="AB4743" s="12">
        <f t="shared" si="2494"/>
        <v>4.6600000000000003E-2</v>
      </c>
      <c r="AC4743" s="17">
        <f t="shared" si="2487"/>
        <v>12</v>
      </c>
      <c r="AD4743" s="17">
        <v>252</v>
      </c>
      <c r="AE4743" s="13">
        <f t="shared" si="2498"/>
        <v>1.00217125</v>
      </c>
      <c r="AF4743" s="2">
        <f t="shared" si="2506"/>
        <v>200.34753989000001</v>
      </c>
      <c r="AG4743" s="2">
        <f t="shared" si="2488"/>
        <v>185.60085602000001</v>
      </c>
      <c r="AH4743" s="3">
        <f t="shared" si="2489"/>
        <v>0</v>
      </c>
      <c r="AI4743" s="4" t="str">
        <f t="shared" si="2499"/>
        <v>A+J=</v>
      </c>
      <c r="AJ4743" s="11">
        <f t="shared" si="2495"/>
        <v>45915</v>
      </c>
      <c r="AQ4743" s="53"/>
      <c r="AR4743" s="53"/>
    </row>
    <row r="4744" spans="1:44" x14ac:dyDescent="0.2">
      <c r="A4744" s="158">
        <f t="shared" si="2490"/>
        <v>45900</v>
      </c>
      <c r="B4744" s="2">
        <f t="shared" si="2474"/>
        <v>85666.70898617091</v>
      </c>
      <c r="C4744" s="2">
        <f t="shared" si="2491"/>
        <v>58993.215654309999</v>
      </c>
      <c r="D4744" s="2">
        <v>0</v>
      </c>
      <c r="E4744" s="73">
        <f t="shared" si="2475"/>
        <v>58993.215654309999</v>
      </c>
      <c r="F4744" s="88">
        <f t="shared" si="2501"/>
        <v>6455.85</v>
      </c>
      <c r="G4744" s="3">
        <f>IF(AND(N4744=1,N4743&gt;1),VLOOKUP(A4743,[1]Plan1!$BK$81:$BM$259,3),G4743)</f>
        <v>6413.24</v>
      </c>
      <c r="H4744" s="11">
        <f t="shared" si="2502"/>
        <v>45823</v>
      </c>
      <c r="I4744" s="11">
        <f t="shared" si="2503"/>
        <v>45853</v>
      </c>
      <c r="J4744" s="12">
        <f t="shared" si="2476"/>
        <v>-6.6002153085962245E-3</v>
      </c>
      <c r="K4744" s="11">
        <f t="shared" si="2492"/>
        <v>45915</v>
      </c>
      <c r="L4744" s="11">
        <f t="shared" si="2477"/>
        <v>45915</v>
      </c>
      <c r="M4744" s="1">
        <f t="shared" si="2496"/>
        <v>22</v>
      </c>
      <c r="N4744" s="1">
        <f t="shared" si="2478"/>
        <v>12</v>
      </c>
      <c r="O4744" s="2">
        <f t="shared" si="2479"/>
        <v>0.99639445999999998</v>
      </c>
      <c r="P4744" s="13">
        <f t="shared" si="2504"/>
        <v>0.99339977999999995</v>
      </c>
      <c r="Q4744" s="13">
        <f t="shared" si="2497"/>
        <v>1.4542422890241087</v>
      </c>
      <c r="R4744" s="2">
        <f t="shared" si="2500"/>
        <v>1.4489989599999999</v>
      </c>
      <c r="S4744" s="2">
        <f t="shared" si="2493"/>
        <v>1.5641273600000001</v>
      </c>
      <c r="T4744" s="2">
        <f t="shared" si="2480"/>
        <v>92272.902659279993</v>
      </c>
      <c r="U4744" s="2">
        <f t="shared" si="2481"/>
        <v>0</v>
      </c>
      <c r="V4744" s="2">
        <f t="shared" si="2482"/>
        <v>26487.892475840905</v>
      </c>
      <c r="W4744" s="2">
        <f t="shared" si="2483"/>
        <v>85481.108130150911</v>
      </c>
      <c r="X4744" s="17">
        <f t="shared" si="2484"/>
        <v>0</v>
      </c>
      <c r="Y4744" s="2">
        <f t="shared" si="2485"/>
        <v>0</v>
      </c>
      <c r="Z4744" s="72">
        <f t="shared" si="2486"/>
        <v>0</v>
      </c>
      <c r="AA4744" s="2">
        <f t="shared" si="2505"/>
        <v>0</v>
      </c>
      <c r="AB4744" s="12">
        <f t="shared" si="2494"/>
        <v>4.6600000000000003E-2</v>
      </c>
      <c r="AC4744" s="17">
        <f t="shared" si="2487"/>
        <v>12</v>
      </c>
      <c r="AD4744" s="17">
        <v>252</v>
      </c>
      <c r="AE4744" s="13">
        <f t="shared" si="2498"/>
        <v>1.00217125</v>
      </c>
      <c r="AF4744" s="2">
        <f t="shared" si="2506"/>
        <v>200.34753989000001</v>
      </c>
      <c r="AG4744" s="2">
        <f t="shared" si="2488"/>
        <v>185.60085602000001</v>
      </c>
      <c r="AH4744" s="3">
        <f t="shared" si="2489"/>
        <v>0</v>
      </c>
      <c r="AI4744" s="4" t="str">
        <f t="shared" si="2499"/>
        <v>A+J=</v>
      </c>
      <c r="AJ4744" s="11">
        <f t="shared" si="2495"/>
        <v>45915</v>
      </c>
      <c r="AQ4744" s="53"/>
      <c r="AR4744" s="53"/>
    </row>
    <row r="4745" spans="1:44" x14ac:dyDescent="0.2">
      <c r="A4745" s="158">
        <f t="shared" si="2490"/>
        <v>45901</v>
      </c>
      <c r="B4745" s="2">
        <f t="shared" si="2474"/>
        <v>85666.70898617091</v>
      </c>
      <c r="C4745" s="2">
        <f t="shared" si="2491"/>
        <v>58993.215654309999</v>
      </c>
      <c r="D4745" s="2">
        <v>0</v>
      </c>
      <c r="E4745" s="73">
        <f t="shared" si="2475"/>
        <v>58993.215654309999</v>
      </c>
      <c r="F4745" s="88">
        <f t="shared" si="2501"/>
        <v>6455.85</v>
      </c>
      <c r="G4745" s="3">
        <f>IF(AND(N4745=1,N4744&gt;1),VLOOKUP(A4744,[1]Plan1!$BK$81:$BM$259,3),G4744)</f>
        <v>6413.24</v>
      </c>
      <c r="H4745" s="11">
        <f t="shared" si="2502"/>
        <v>45823</v>
      </c>
      <c r="I4745" s="11">
        <f t="shared" si="2503"/>
        <v>45853</v>
      </c>
      <c r="J4745" s="12">
        <f t="shared" si="2476"/>
        <v>-6.6002153085962245E-3</v>
      </c>
      <c r="K4745" s="11">
        <f t="shared" si="2492"/>
        <v>45915</v>
      </c>
      <c r="L4745" s="11">
        <f t="shared" si="2477"/>
        <v>45915</v>
      </c>
      <c r="M4745" s="1">
        <f t="shared" si="2496"/>
        <v>22</v>
      </c>
      <c r="N4745" s="1">
        <f t="shared" si="2478"/>
        <v>12</v>
      </c>
      <c r="O4745" s="2">
        <f t="shared" si="2479"/>
        <v>0.99639445999999998</v>
      </c>
      <c r="P4745" s="13">
        <f t="shared" si="2504"/>
        <v>0.99339977999999995</v>
      </c>
      <c r="Q4745" s="13">
        <f t="shared" si="2497"/>
        <v>1.4542422890241087</v>
      </c>
      <c r="R4745" s="2">
        <f t="shared" si="2500"/>
        <v>1.4489989599999999</v>
      </c>
      <c r="S4745" s="2">
        <f t="shared" si="2493"/>
        <v>1.5641273600000001</v>
      </c>
      <c r="T4745" s="2">
        <f t="shared" si="2480"/>
        <v>92272.902659279993</v>
      </c>
      <c r="U4745" s="2">
        <f t="shared" si="2481"/>
        <v>0</v>
      </c>
      <c r="V4745" s="2">
        <f t="shared" si="2482"/>
        <v>26487.892475840905</v>
      </c>
      <c r="W4745" s="2">
        <f t="shared" si="2483"/>
        <v>85481.108130150911</v>
      </c>
      <c r="X4745" s="17">
        <f t="shared" si="2484"/>
        <v>0</v>
      </c>
      <c r="Y4745" s="2">
        <f t="shared" si="2485"/>
        <v>0</v>
      </c>
      <c r="Z4745" s="72">
        <f t="shared" si="2486"/>
        <v>0</v>
      </c>
      <c r="AA4745" s="2">
        <f t="shared" si="2505"/>
        <v>0</v>
      </c>
      <c r="AB4745" s="12">
        <f t="shared" si="2494"/>
        <v>4.6600000000000003E-2</v>
      </c>
      <c r="AC4745" s="17">
        <f t="shared" si="2487"/>
        <v>12</v>
      </c>
      <c r="AD4745" s="17">
        <v>252</v>
      </c>
      <c r="AE4745" s="13">
        <f t="shared" si="2498"/>
        <v>1.00217125</v>
      </c>
      <c r="AF4745" s="2">
        <f t="shared" si="2506"/>
        <v>200.34753989000001</v>
      </c>
      <c r="AG4745" s="2">
        <f t="shared" si="2488"/>
        <v>185.60085602000001</v>
      </c>
      <c r="AH4745" s="3">
        <f t="shared" si="2489"/>
        <v>0</v>
      </c>
      <c r="AI4745" s="4" t="str">
        <f t="shared" si="2499"/>
        <v>A+J=</v>
      </c>
      <c r="AJ4745" s="11">
        <f t="shared" si="2495"/>
        <v>45915</v>
      </c>
      <c r="AQ4745" s="53"/>
      <c r="AR4745" s="53"/>
    </row>
    <row r="4746" spans="1:44" x14ac:dyDescent="0.2">
      <c r="A4746" s="158">
        <f t="shared" si="2490"/>
        <v>45902</v>
      </c>
      <c r="B4746" s="2">
        <f t="shared" ref="B4746:B4809" si="2507">(W4746+AG4746)</f>
        <v>85656.407018826227</v>
      </c>
      <c r="C4746" s="2">
        <f t="shared" si="2491"/>
        <v>58993.215654309999</v>
      </c>
      <c r="D4746" s="2">
        <v>0</v>
      </c>
      <c r="E4746" s="73">
        <f t="shared" ref="E4746:E4809" si="2508">(C4746-D4746)</f>
        <v>58993.215654309999</v>
      </c>
      <c r="F4746" s="88">
        <f t="shared" si="2501"/>
        <v>6455.85</v>
      </c>
      <c r="G4746" s="3">
        <f>IF(AND(N4746=1,N4745&gt;1),VLOOKUP(A4745,[1]Plan1!$BK$81:$BM$259,3),G4745)</f>
        <v>6413.24</v>
      </c>
      <c r="H4746" s="11">
        <f t="shared" si="2502"/>
        <v>45823</v>
      </c>
      <c r="I4746" s="11">
        <f t="shared" si="2503"/>
        <v>45853</v>
      </c>
      <c r="J4746" s="12">
        <f t="shared" ref="J4746:J4809" si="2509">(G4746/F4746)-1</f>
        <v>-6.6002153085962245E-3</v>
      </c>
      <c r="K4746" s="11">
        <f t="shared" si="2492"/>
        <v>45915</v>
      </c>
      <c r="L4746" s="11">
        <f t="shared" ref="L4746:L4809" si="2510">IF(A4746&gt;L4745,K4746,L4745)</f>
        <v>45915</v>
      </c>
      <c r="M4746" s="1">
        <f t="shared" si="2496"/>
        <v>22</v>
      </c>
      <c r="N4746" s="1">
        <f t="shared" ref="N4746:N4809" si="2511">(M4746-(NETWORKDAYS(A4746,L4746,$AN$194:$AN$348)-1))</f>
        <v>13</v>
      </c>
      <c r="O4746" s="2">
        <f t="shared" ref="O4746:O4809" si="2512">TRUNC((G4746/F4746)^TRUNC((N4746/M4746),9),8)</f>
        <v>0.99609459</v>
      </c>
      <c r="P4746" s="13">
        <f t="shared" si="2504"/>
        <v>0.99339977999999995</v>
      </c>
      <c r="Q4746" s="13">
        <f t="shared" si="2497"/>
        <v>1.4542422890241087</v>
      </c>
      <c r="R4746" s="2">
        <f t="shared" si="2500"/>
        <v>1.4485628699999999</v>
      </c>
      <c r="S4746" s="2">
        <f t="shared" si="2493"/>
        <v>1.5641273600000001</v>
      </c>
      <c r="T4746" s="2">
        <f t="shared" ref="T4746:T4809" si="2513">TRUNC(C4746*S4746,8)</f>
        <v>92272.902659279993</v>
      </c>
      <c r="U4746" s="2">
        <f t="shared" ref="U4746:U4809" si="2514">(D4746*(S4746-1))</f>
        <v>0</v>
      </c>
      <c r="V4746" s="2">
        <f t="shared" ref="V4746:V4809" si="2515">(E4746*(R4746-1))</f>
        <v>26462.166124426218</v>
      </c>
      <c r="W4746" s="2">
        <f t="shared" ref="W4746:W4809" si="2516">(C4746+U4746+V4746)</f>
        <v>85455.38177873622</v>
      </c>
      <c r="X4746" s="17">
        <f t="shared" ref="X4746:X4809" si="2517">IF(VLOOKUP(A4746,AN$10:AU$190,8)=VLOOKUP(A4745,AN$10:AU$190,8),0,VLOOKUP(A4746,AN$10:AU$190,8))</f>
        <v>0</v>
      </c>
      <c r="Y4746" s="2">
        <f t="shared" ref="Y4746:Y4809" si="2518">IF(X4746&gt;0,VLOOKUP(A4746,AN$12:AR$190,5),0)</f>
        <v>0</v>
      </c>
      <c r="Z4746" s="72">
        <f t="shared" ref="Z4746:Z4809" si="2519">IF(X4746&gt;0,VLOOKUP($A4746,$AN$10:$AS$190,6),0)</f>
        <v>0</v>
      </c>
      <c r="AA4746" s="2">
        <f t="shared" si="2505"/>
        <v>0</v>
      </c>
      <c r="AB4746" s="12">
        <f t="shared" si="2494"/>
        <v>4.6600000000000003E-2</v>
      </c>
      <c r="AC4746" s="17">
        <f t="shared" ref="AC4746:AC4809" si="2520">N4746</f>
        <v>13</v>
      </c>
      <c r="AD4746" s="17">
        <v>252</v>
      </c>
      <c r="AE4746" s="13">
        <f t="shared" si="2498"/>
        <v>1.0023523999999999</v>
      </c>
      <c r="AF4746" s="2">
        <f t="shared" si="2506"/>
        <v>217.06277621000001</v>
      </c>
      <c r="AG4746" s="2">
        <f t="shared" ref="AG4746:AG4809" si="2521">TRUNC((W4746*(AE4746-1)),8)</f>
        <v>201.02524009000001</v>
      </c>
      <c r="AH4746" s="3">
        <f t="shared" ref="AH4746:AH4809" si="2522">IF(AA4746&gt;0,AA4746+AF4746,0)</f>
        <v>0</v>
      </c>
      <c r="AI4746" s="4" t="str">
        <f t="shared" si="2499"/>
        <v>A+J=</v>
      </c>
      <c r="AJ4746" s="11">
        <f t="shared" si="2495"/>
        <v>45915</v>
      </c>
      <c r="AQ4746" s="53"/>
      <c r="AR4746" s="53"/>
    </row>
    <row r="4747" spans="1:44" x14ac:dyDescent="0.2">
      <c r="A4747" s="158">
        <f t="shared" ref="A4747:A4810" si="2523">(A4746+1)</f>
        <v>45903</v>
      </c>
      <c r="B4747" s="2">
        <f t="shared" si="2507"/>
        <v>85646.105647127421</v>
      </c>
      <c r="C4747" s="2">
        <f t="shared" ref="C4747:C4810" si="2524">TRUNC(IF(X4746&gt;0,VLOOKUP(A4746,$AN$12:$AO$190,2),C4746),8)</f>
        <v>58993.215654309999</v>
      </c>
      <c r="D4747" s="2">
        <v>0</v>
      </c>
      <c r="E4747" s="73">
        <f t="shared" si="2508"/>
        <v>58993.215654309999</v>
      </c>
      <c r="F4747" s="88">
        <f t="shared" si="2501"/>
        <v>6455.85</v>
      </c>
      <c r="G4747" s="3">
        <f>IF(AND(N4747=1,N4746&gt;1),VLOOKUP(A4746,[1]Plan1!$BK$81:$BM$259,3),G4746)</f>
        <v>6413.24</v>
      </c>
      <c r="H4747" s="11">
        <f t="shared" si="2502"/>
        <v>45823</v>
      </c>
      <c r="I4747" s="11">
        <f t="shared" si="2503"/>
        <v>45853</v>
      </c>
      <c r="J4747" s="12">
        <f t="shared" si="2509"/>
        <v>-6.6002153085962245E-3</v>
      </c>
      <c r="K4747" s="11">
        <f t="shared" ref="K4747:K4810" si="2525">IF(DAY(A4747)=14,VLOOKUP(A4747,AR$194:AW$373,4),K4746)</f>
        <v>45915</v>
      </c>
      <c r="L4747" s="11">
        <f t="shared" si="2510"/>
        <v>45915</v>
      </c>
      <c r="M4747" s="1">
        <f t="shared" si="2496"/>
        <v>22</v>
      </c>
      <c r="N4747" s="1">
        <f t="shared" si="2511"/>
        <v>14</v>
      </c>
      <c r="O4747" s="2">
        <f t="shared" si="2512"/>
        <v>0.99579479999999998</v>
      </c>
      <c r="P4747" s="13">
        <f t="shared" si="2504"/>
        <v>0.99339977999999995</v>
      </c>
      <c r="Q4747" s="13">
        <f t="shared" si="2497"/>
        <v>1.4542422890241087</v>
      </c>
      <c r="R4747" s="2">
        <f t="shared" si="2500"/>
        <v>1.4481269000000001</v>
      </c>
      <c r="S4747" s="2">
        <f t="shared" ref="S4747:S4810" si="2526">IF(AND(X4747&gt;0,MONTH(A4747)=9),R4747,S4746)</f>
        <v>1.5641273600000001</v>
      </c>
      <c r="T4747" s="2">
        <f t="shared" si="2513"/>
        <v>92272.902659279993</v>
      </c>
      <c r="U4747" s="2">
        <f t="shared" si="2514"/>
        <v>0</v>
      </c>
      <c r="V4747" s="2">
        <f t="shared" si="2515"/>
        <v>26436.44685219742</v>
      </c>
      <c r="W4747" s="2">
        <f t="shared" si="2516"/>
        <v>85429.662506507419</v>
      </c>
      <c r="X4747" s="17">
        <f t="shared" si="2517"/>
        <v>0</v>
      </c>
      <c r="Y4747" s="2">
        <f t="shared" si="2518"/>
        <v>0</v>
      </c>
      <c r="Z4747" s="72">
        <f t="shared" si="2519"/>
        <v>0</v>
      </c>
      <c r="AA4747" s="2">
        <f t="shared" si="2505"/>
        <v>0</v>
      </c>
      <c r="AB4747" s="12">
        <f t="shared" ref="AB4747:AB4810" si="2527">(AB4746)</f>
        <v>4.6600000000000003E-2</v>
      </c>
      <c r="AC4747" s="17">
        <f t="shared" si="2520"/>
        <v>14</v>
      </c>
      <c r="AD4747" s="17">
        <v>252</v>
      </c>
      <c r="AE4747" s="13">
        <f t="shared" si="2498"/>
        <v>1.002533583</v>
      </c>
      <c r="AF4747" s="2">
        <f t="shared" si="2506"/>
        <v>233.78105753</v>
      </c>
      <c r="AG4747" s="2">
        <f t="shared" si="2521"/>
        <v>216.44314062000001</v>
      </c>
      <c r="AH4747" s="3">
        <f t="shared" si="2522"/>
        <v>0</v>
      </c>
      <c r="AI4747" s="4" t="str">
        <f t="shared" si="2499"/>
        <v>A+J=</v>
      </c>
      <c r="AJ4747" s="11">
        <f t="shared" ref="AJ4747:AJ4810" si="2528">IF(X4746&gt;0,VLOOKUP(A4746,$AN$10:$AW$190,9),AJ4746)</f>
        <v>45915</v>
      </c>
      <c r="AQ4747" s="53"/>
      <c r="AR4747" s="53"/>
    </row>
    <row r="4748" spans="1:44" x14ac:dyDescent="0.2">
      <c r="A4748" s="158">
        <f t="shared" si="2523"/>
        <v>45904</v>
      </c>
      <c r="B4748" s="2">
        <f t="shared" si="2507"/>
        <v>85635.806561560952</v>
      </c>
      <c r="C4748" s="2">
        <f t="shared" si="2524"/>
        <v>58993.215654309999</v>
      </c>
      <c r="D4748" s="2">
        <v>0</v>
      </c>
      <c r="E4748" s="73">
        <f t="shared" si="2508"/>
        <v>58993.215654309999</v>
      </c>
      <c r="F4748" s="88">
        <f t="shared" si="2501"/>
        <v>6455.85</v>
      </c>
      <c r="G4748" s="3">
        <f>IF(AND(N4748=1,N4747&gt;1),VLOOKUP(A4747,[1]Plan1!$BK$81:$BM$259,3),G4747)</f>
        <v>6413.24</v>
      </c>
      <c r="H4748" s="11">
        <f t="shared" si="2502"/>
        <v>45823</v>
      </c>
      <c r="I4748" s="11">
        <f t="shared" si="2503"/>
        <v>45853</v>
      </c>
      <c r="J4748" s="12">
        <f t="shared" si="2509"/>
        <v>-6.6002153085962245E-3</v>
      </c>
      <c r="K4748" s="11">
        <f t="shared" si="2525"/>
        <v>45915</v>
      </c>
      <c r="L4748" s="11">
        <f t="shared" si="2510"/>
        <v>45915</v>
      </c>
      <c r="M4748" s="1">
        <f t="shared" si="2496"/>
        <v>22</v>
      </c>
      <c r="N4748" s="1">
        <f t="shared" si="2511"/>
        <v>15</v>
      </c>
      <c r="O4748" s="2">
        <f t="shared" si="2512"/>
        <v>0.99549511000000002</v>
      </c>
      <c r="P4748" s="13">
        <f t="shared" si="2504"/>
        <v>0.99339977999999995</v>
      </c>
      <c r="Q4748" s="13">
        <f t="shared" si="2497"/>
        <v>1.4542422890241087</v>
      </c>
      <c r="R4748" s="2">
        <f t="shared" si="2500"/>
        <v>1.44769108</v>
      </c>
      <c r="S4748" s="2">
        <f t="shared" si="2526"/>
        <v>1.5641273600000001</v>
      </c>
      <c r="T4748" s="2">
        <f t="shared" si="2513"/>
        <v>92272.902659279993</v>
      </c>
      <c r="U4748" s="2">
        <f t="shared" si="2514"/>
        <v>0</v>
      </c>
      <c r="V4748" s="2">
        <f t="shared" si="2515"/>
        <v>26410.73642895095</v>
      </c>
      <c r="W4748" s="2">
        <f t="shared" si="2516"/>
        <v>85403.952083260956</v>
      </c>
      <c r="X4748" s="17">
        <f t="shared" si="2517"/>
        <v>0</v>
      </c>
      <c r="Y4748" s="2">
        <f t="shared" si="2518"/>
        <v>0</v>
      </c>
      <c r="Z4748" s="72">
        <f t="shared" si="2519"/>
        <v>0</v>
      </c>
      <c r="AA4748" s="2">
        <f t="shared" si="2505"/>
        <v>0</v>
      </c>
      <c r="AB4748" s="12">
        <f t="shared" si="2527"/>
        <v>4.6600000000000003E-2</v>
      </c>
      <c r="AC4748" s="17">
        <f t="shared" si="2520"/>
        <v>15</v>
      </c>
      <c r="AD4748" s="17">
        <v>252</v>
      </c>
      <c r="AE4748" s="13">
        <f t="shared" si="2498"/>
        <v>1.002714798</v>
      </c>
      <c r="AF4748" s="2">
        <f t="shared" si="2506"/>
        <v>250.50229159</v>
      </c>
      <c r="AG4748" s="2">
        <f t="shared" si="2521"/>
        <v>231.85447830000001</v>
      </c>
      <c r="AH4748" s="3">
        <f t="shared" si="2522"/>
        <v>0</v>
      </c>
      <c r="AI4748" s="4" t="str">
        <f t="shared" si="2499"/>
        <v>A+J=</v>
      </c>
      <c r="AJ4748" s="11">
        <f t="shared" si="2528"/>
        <v>45915</v>
      </c>
      <c r="AQ4748" s="53"/>
      <c r="AR4748" s="53"/>
    </row>
    <row r="4749" spans="1:44" x14ac:dyDescent="0.2">
      <c r="A4749" s="158">
        <f t="shared" si="2523"/>
        <v>45905</v>
      </c>
      <c r="B4749" s="2">
        <f t="shared" si="2507"/>
        <v>85625.508751962523</v>
      </c>
      <c r="C4749" s="2">
        <f t="shared" si="2524"/>
        <v>58993.215654309999</v>
      </c>
      <c r="D4749" s="2">
        <v>0</v>
      </c>
      <c r="E4749" s="73">
        <f t="shared" si="2508"/>
        <v>58993.215654309999</v>
      </c>
      <c r="F4749" s="88">
        <f t="shared" si="2501"/>
        <v>6455.85</v>
      </c>
      <c r="G4749" s="3">
        <f>IF(AND(N4749=1,N4748&gt;1),VLOOKUP(A4748,[1]Plan1!$BK$81:$BM$259,3),G4748)</f>
        <v>6413.24</v>
      </c>
      <c r="H4749" s="11">
        <f t="shared" si="2502"/>
        <v>45823</v>
      </c>
      <c r="I4749" s="11">
        <f t="shared" si="2503"/>
        <v>45853</v>
      </c>
      <c r="J4749" s="12">
        <f t="shared" si="2509"/>
        <v>-6.6002153085962245E-3</v>
      </c>
      <c r="K4749" s="11">
        <f t="shared" si="2525"/>
        <v>45915</v>
      </c>
      <c r="L4749" s="11">
        <f t="shared" si="2510"/>
        <v>45915</v>
      </c>
      <c r="M4749" s="1">
        <f t="shared" si="2496"/>
        <v>22</v>
      </c>
      <c r="N4749" s="1">
        <f t="shared" si="2511"/>
        <v>16</v>
      </c>
      <c r="O4749" s="2">
        <f t="shared" si="2512"/>
        <v>0.99519550999999995</v>
      </c>
      <c r="P4749" s="13">
        <f t="shared" si="2504"/>
        <v>0.99339977999999995</v>
      </c>
      <c r="Q4749" s="13">
        <f t="shared" si="2497"/>
        <v>1.4542422890241087</v>
      </c>
      <c r="R4749" s="2">
        <f t="shared" si="2500"/>
        <v>1.44725539</v>
      </c>
      <c r="S4749" s="2">
        <f t="shared" si="2526"/>
        <v>1.5641273600000001</v>
      </c>
      <c r="T4749" s="2">
        <f t="shared" si="2513"/>
        <v>92272.902659279993</v>
      </c>
      <c r="U4749" s="2">
        <f t="shared" si="2514"/>
        <v>0</v>
      </c>
      <c r="V4749" s="2">
        <f t="shared" si="2515"/>
        <v>26385.033674822527</v>
      </c>
      <c r="W4749" s="2">
        <f t="shared" si="2516"/>
        <v>85378.249329132523</v>
      </c>
      <c r="X4749" s="17">
        <f t="shared" si="2517"/>
        <v>0</v>
      </c>
      <c r="Y4749" s="2">
        <f t="shared" si="2518"/>
        <v>0</v>
      </c>
      <c r="Z4749" s="72">
        <f t="shared" si="2519"/>
        <v>0</v>
      </c>
      <c r="AA4749" s="2">
        <f t="shared" si="2505"/>
        <v>0</v>
      </c>
      <c r="AB4749" s="12">
        <f t="shared" si="2527"/>
        <v>4.6600000000000003E-2</v>
      </c>
      <c r="AC4749" s="17">
        <f t="shared" si="2520"/>
        <v>16</v>
      </c>
      <c r="AD4749" s="17">
        <v>252</v>
      </c>
      <c r="AE4749" s="13">
        <f t="shared" si="2498"/>
        <v>1.0028960469999999</v>
      </c>
      <c r="AF4749" s="2">
        <f t="shared" si="2506"/>
        <v>267.22666292000002</v>
      </c>
      <c r="AG4749" s="2">
        <f t="shared" si="2521"/>
        <v>247.25942283000001</v>
      </c>
      <c r="AH4749" s="3">
        <f t="shared" si="2522"/>
        <v>0</v>
      </c>
      <c r="AI4749" s="4" t="str">
        <f t="shared" si="2499"/>
        <v>A+J=</v>
      </c>
      <c r="AJ4749" s="11">
        <f t="shared" si="2528"/>
        <v>45915</v>
      </c>
      <c r="AQ4749" s="53"/>
      <c r="AR4749" s="53"/>
    </row>
    <row r="4750" spans="1:44" x14ac:dyDescent="0.2">
      <c r="A4750" s="158">
        <f t="shared" si="2523"/>
        <v>45906</v>
      </c>
      <c r="B4750" s="2">
        <f t="shared" si="2507"/>
        <v>85615.21145741998</v>
      </c>
      <c r="C4750" s="2">
        <f t="shared" si="2524"/>
        <v>58993.215654309999</v>
      </c>
      <c r="D4750" s="2">
        <v>0</v>
      </c>
      <c r="E4750" s="73">
        <f t="shared" si="2508"/>
        <v>58993.215654309999</v>
      </c>
      <c r="F4750" s="88">
        <f t="shared" si="2501"/>
        <v>6455.85</v>
      </c>
      <c r="G4750" s="3">
        <f>IF(AND(N4750=1,N4749&gt;1),VLOOKUP(A4749,[1]Plan1!$BK$81:$BM$259,3),G4749)</f>
        <v>6413.24</v>
      </c>
      <c r="H4750" s="11">
        <f t="shared" si="2502"/>
        <v>45823</v>
      </c>
      <c r="I4750" s="11">
        <f t="shared" si="2503"/>
        <v>45853</v>
      </c>
      <c r="J4750" s="12">
        <f t="shared" si="2509"/>
        <v>-6.6002153085962245E-3</v>
      </c>
      <c r="K4750" s="11">
        <f t="shared" si="2525"/>
        <v>45915</v>
      </c>
      <c r="L4750" s="11">
        <f t="shared" si="2510"/>
        <v>45915</v>
      </c>
      <c r="M4750" s="1">
        <f t="shared" si="2496"/>
        <v>22</v>
      </c>
      <c r="N4750" s="1">
        <f t="shared" si="2511"/>
        <v>17</v>
      </c>
      <c r="O4750" s="2">
        <f t="shared" si="2512"/>
        <v>0.99489598999999995</v>
      </c>
      <c r="P4750" s="13">
        <f t="shared" si="2504"/>
        <v>0.99339977999999995</v>
      </c>
      <c r="Q4750" s="13">
        <f t="shared" si="2497"/>
        <v>1.4542422890241087</v>
      </c>
      <c r="R4750" s="2">
        <f t="shared" si="2500"/>
        <v>1.44681982</v>
      </c>
      <c r="S4750" s="2">
        <f t="shared" si="2526"/>
        <v>1.5641273600000001</v>
      </c>
      <c r="T4750" s="2">
        <f t="shared" si="2513"/>
        <v>92272.902659279993</v>
      </c>
      <c r="U4750" s="2">
        <f t="shared" si="2514"/>
        <v>0</v>
      </c>
      <c r="V4750" s="2">
        <f t="shared" si="2515"/>
        <v>26359.337999879976</v>
      </c>
      <c r="W4750" s="2">
        <f t="shared" si="2516"/>
        <v>85352.553654189978</v>
      </c>
      <c r="X4750" s="17">
        <f t="shared" si="2517"/>
        <v>0</v>
      </c>
      <c r="Y4750" s="2">
        <f t="shared" si="2518"/>
        <v>0</v>
      </c>
      <c r="Z4750" s="72">
        <f t="shared" si="2519"/>
        <v>0</v>
      </c>
      <c r="AA4750" s="2">
        <f t="shared" si="2505"/>
        <v>0</v>
      </c>
      <c r="AB4750" s="12">
        <f t="shared" si="2527"/>
        <v>4.6600000000000003E-2</v>
      </c>
      <c r="AC4750" s="17">
        <f t="shared" si="2520"/>
        <v>17</v>
      </c>
      <c r="AD4750" s="17">
        <v>252</v>
      </c>
      <c r="AE4750" s="13">
        <f t="shared" si="2498"/>
        <v>1.003077328</v>
      </c>
      <c r="AF4750" s="2">
        <f t="shared" si="2506"/>
        <v>283.95398698999998</v>
      </c>
      <c r="AG4750" s="2">
        <f t="shared" si="2521"/>
        <v>262.65780323000001</v>
      </c>
      <c r="AH4750" s="3">
        <f t="shared" si="2522"/>
        <v>0</v>
      </c>
      <c r="AI4750" s="4" t="str">
        <f t="shared" si="2499"/>
        <v>A+J=</v>
      </c>
      <c r="AJ4750" s="11">
        <f t="shared" si="2528"/>
        <v>45915</v>
      </c>
      <c r="AQ4750" s="53"/>
      <c r="AR4750" s="53"/>
    </row>
    <row r="4751" spans="1:44" x14ac:dyDescent="0.2">
      <c r="A4751" s="158">
        <f t="shared" si="2523"/>
        <v>45907</v>
      </c>
      <c r="B4751" s="2">
        <f t="shared" si="2507"/>
        <v>85615.21145741998</v>
      </c>
      <c r="C4751" s="2">
        <f t="shared" si="2524"/>
        <v>58993.215654309999</v>
      </c>
      <c r="D4751" s="2">
        <v>0</v>
      </c>
      <c r="E4751" s="73">
        <f t="shared" si="2508"/>
        <v>58993.215654309999</v>
      </c>
      <c r="F4751" s="88">
        <f t="shared" si="2501"/>
        <v>6455.85</v>
      </c>
      <c r="G4751" s="3">
        <f>IF(AND(N4751=1,N4750&gt;1),VLOOKUP(A4750,[1]Plan1!$BK$81:$BM$259,3),G4750)</f>
        <v>6413.24</v>
      </c>
      <c r="H4751" s="11">
        <f t="shared" si="2502"/>
        <v>45823</v>
      </c>
      <c r="I4751" s="11">
        <f t="shared" si="2503"/>
        <v>45853</v>
      </c>
      <c r="J4751" s="12">
        <f t="shared" si="2509"/>
        <v>-6.6002153085962245E-3</v>
      </c>
      <c r="K4751" s="11">
        <f t="shared" si="2525"/>
        <v>45915</v>
      </c>
      <c r="L4751" s="11">
        <f t="shared" si="2510"/>
        <v>45915</v>
      </c>
      <c r="M4751" s="1">
        <f t="shared" si="2496"/>
        <v>22</v>
      </c>
      <c r="N4751" s="1">
        <f t="shared" si="2511"/>
        <v>17</v>
      </c>
      <c r="O4751" s="2">
        <f t="shared" si="2512"/>
        <v>0.99489598999999995</v>
      </c>
      <c r="P4751" s="13">
        <f t="shared" si="2504"/>
        <v>0.99339977999999995</v>
      </c>
      <c r="Q4751" s="13">
        <f t="shared" si="2497"/>
        <v>1.4542422890241087</v>
      </c>
      <c r="R4751" s="2">
        <f t="shared" si="2500"/>
        <v>1.44681982</v>
      </c>
      <c r="S4751" s="2">
        <f t="shared" si="2526"/>
        <v>1.5641273600000001</v>
      </c>
      <c r="T4751" s="2">
        <f t="shared" si="2513"/>
        <v>92272.902659279993</v>
      </c>
      <c r="U4751" s="2">
        <f t="shared" si="2514"/>
        <v>0</v>
      </c>
      <c r="V4751" s="2">
        <f t="shared" si="2515"/>
        <v>26359.337999879976</v>
      </c>
      <c r="W4751" s="2">
        <f t="shared" si="2516"/>
        <v>85352.553654189978</v>
      </c>
      <c r="X4751" s="17">
        <f t="shared" si="2517"/>
        <v>0</v>
      </c>
      <c r="Y4751" s="2">
        <f t="shared" si="2518"/>
        <v>0</v>
      </c>
      <c r="Z4751" s="72">
        <f t="shared" si="2519"/>
        <v>0</v>
      </c>
      <c r="AA4751" s="2">
        <f t="shared" si="2505"/>
        <v>0</v>
      </c>
      <c r="AB4751" s="12">
        <f t="shared" si="2527"/>
        <v>4.6600000000000003E-2</v>
      </c>
      <c r="AC4751" s="17">
        <f t="shared" si="2520"/>
        <v>17</v>
      </c>
      <c r="AD4751" s="17">
        <v>252</v>
      </c>
      <c r="AE4751" s="13">
        <f t="shared" si="2498"/>
        <v>1.003077328</v>
      </c>
      <c r="AF4751" s="2">
        <f t="shared" si="2506"/>
        <v>283.95398698999998</v>
      </c>
      <c r="AG4751" s="2">
        <f t="shared" si="2521"/>
        <v>262.65780323000001</v>
      </c>
      <c r="AH4751" s="3">
        <f t="shared" si="2522"/>
        <v>0</v>
      </c>
      <c r="AI4751" s="4" t="str">
        <f t="shared" si="2499"/>
        <v>A+J=</v>
      </c>
      <c r="AJ4751" s="11">
        <f t="shared" si="2528"/>
        <v>45915</v>
      </c>
      <c r="AQ4751" s="53"/>
      <c r="AR4751" s="53"/>
    </row>
    <row r="4752" spans="1:44" x14ac:dyDescent="0.2">
      <c r="A4752" s="158">
        <f t="shared" si="2523"/>
        <v>45908</v>
      </c>
      <c r="B4752" s="2">
        <f t="shared" si="2507"/>
        <v>85615.21145741998</v>
      </c>
      <c r="C4752" s="2">
        <f t="shared" si="2524"/>
        <v>58993.215654309999</v>
      </c>
      <c r="D4752" s="2">
        <v>0</v>
      </c>
      <c r="E4752" s="73">
        <f t="shared" si="2508"/>
        <v>58993.215654309999</v>
      </c>
      <c r="F4752" s="88">
        <f t="shared" si="2501"/>
        <v>6455.85</v>
      </c>
      <c r="G4752" s="3">
        <f>IF(AND(N4752=1,N4751&gt;1),VLOOKUP(A4751,[1]Plan1!$BK$81:$BM$259,3),G4751)</f>
        <v>6413.24</v>
      </c>
      <c r="H4752" s="11">
        <f t="shared" si="2502"/>
        <v>45823</v>
      </c>
      <c r="I4752" s="11">
        <f t="shared" si="2503"/>
        <v>45853</v>
      </c>
      <c r="J4752" s="12">
        <f t="shared" si="2509"/>
        <v>-6.6002153085962245E-3</v>
      </c>
      <c r="K4752" s="11">
        <f t="shared" si="2525"/>
        <v>45915</v>
      </c>
      <c r="L4752" s="11">
        <f t="shared" si="2510"/>
        <v>45915</v>
      </c>
      <c r="M4752" s="1">
        <f t="shared" si="2496"/>
        <v>22</v>
      </c>
      <c r="N4752" s="1">
        <f t="shared" si="2511"/>
        <v>17</v>
      </c>
      <c r="O4752" s="2">
        <f t="shared" si="2512"/>
        <v>0.99489598999999995</v>
      </c>
      <c r="P4752" s="13">
        <f t="shared" si="2504"/>
        <v>0.99339977999999995</v>
      </c>
      <c r="Q4752" s="13">
        <f t="shared" si="2497"/>
        <v>1.4542422890241087</v>
      </c>
      <c r="R4752" s="2">
        <f t="shared" si="2500"/>
        <v>1.44681982</v>
      </c>
      <c r="S4752" s="2">
        <f t="shared" si="2526"/>
        <v>1.5641273600000001</v>
      </c>
      <c r="T4752" s="2">
        <f t="shared" si="2513"/>
        <v>92272.902659279993</v>
      </c>
      <c r="U4752" s="2">
        <f t="shared" si="2514"/>
        <v>0</v>
      </c>
      <c r="V4752" s="2">
        <f t="shared" si="2515"/>
        <v>26359.337999879976</v>
      </c>
      <c r="W4752" s="2">
        <f t="shared" si="2516"/>
        <v>85352.553654189978</v>
      </c>
      <c r="X4752" s="17">
        <f t="shared" si="2517"/>
        <v>0</v>
      </c>
      <c r="Y4752" s="2">
        <f t="shared" si="2518"/>
        <v>0</v>
      </c>
      <c r="Z4752" s="72">
        <f t="shared" si="2519"/>
        <v>0</v>
      </c>
      <c r="AA4752" s="2">
        <f t="shared" si="2505"/>
        <v>0</v>
      </c>
      <c r="AB4752" s="12">
        <f t="shared" si="2527"/>
        <v>4.6600000000000003E-2</v>
      </c>
      <c r="AC4752" s="17">
        <f t="shared" si="2520"/>
        <v>17</v>
      </c>
      <c r="AD4752" s="17">
        <v>252</v>
      </c>
      <c r="AE4752" s="13">
        <f t="shared" si="2498"/>
        <v>1.003077328</v>
      </c>
      <c r="AF4752" s="2">
        <f t="shared" si="2506"/>
        <v>283.95398698999998</v>
      </c>
      <c r="AG4752" s="2">
        <f t="shared" si="2521"/>
        <v>262.65780323000001</v>
      </c>
      <c r="AH4752" s="3">
        <f t="shared" si="2522"/>
        <v>0</v>
      </c>
      <c r="AI4752" s="4" t="str">
        <f t="shared" si="2499"/>
        <v>A+J=</v>
      </c>
      <c r="AJ4752" s="11">
        <f t="shared" si="2528"/>
        <v>45915</v>
      </c>
      <c r="AQ4752" s="53"/>
      <c r="AR4752" s="53"/>
    </row>
    <row r="4753" spans="1:154" x14ac:dyDescent="0.2">
      <c r="A4753" s="158">
        <f t="shared" si="2523"/>
        <v>45909</v>
      </c>
      <c r="B4753" s="2">
        <f t="shared" si="2507"/>
        <v>85604.915948347625</v>
      </c>
      <c r="C4753" s="2">
        <f t="shared" si="2524"/>
        <v>58993.215654309999</v>
      </c>
      <c r="D4753" s="2">
        <v>0</v>
      </c>
      <c r="E4753" s="73">
        <f t="shared" si="2508"/>
        <v>58993.215654309999</v>
      </c>
      <c r="F4753" s="88">
        <f t="shared" si="2501"/>
        <v>6455.85</v>
      </c>
      <c r="G4753" s="3">
        <f>IF(AND(N4753=1,N4752&gt;1),VLOOKUP(A4752,[1]Plan1!$BK$81:$BM$259,3),G4752)</f>
        <v>6413.24</v>
      </c>
      <c r="H4753" s="11">
        <f t="shared" si="2502"/>
        <v>45823</v>
      </c>
      <c r="I4753" s="11">
        <f t="shared" si="2503"/>
        <v>45853</v>
      </c>
      <c r="J4753" s="12">
        <f t="shared" si="2509"/>
        <v>-6.6002153085962245E-3</v>
      </c>
      <c r="K4753" s="11">
        <f t="shared" si="2525"/>
        <v>45915</v>
      </c>
      <c r="L4753" s="11">
        <f t="shared" si="2510"/>
        <v>45915</v>
      </c>
      <c r="M4753" s="1">
        <f t="shared" si="2496"/>
        <v>22</v>
      </c>
      <c r="N4753" s="1">
        <f t="shared" si="2511"/>
        <v>18</v>
      </c>
      <c r="O4753" s="2">
        <f t="shared" si="2512"/>
        <v>0.99459657000000001</v>
      </c>
      <c r="P4753" s="13">
        <f t="shared" si="2504"/>
        <v>0.99339977999999995</v>
      </c>
      <c r="Q4753" s="13">
        <f t="shared" si="2497"/>
        <v>1.4542422890241087</v>
      </c>
      <c r="R4753" s="2">
        <f t="shared" si="2500"/>
        <v>1.44638439</v>
      </c>
      <c r="S4753" s="2">
        <f t="shared" si="2526"/>
        <v>1.5641273600000001</v>
      </c>
      <c r="T4753" s="2">
        <f t="shared" si="2513"/>
        <v>92272.902659279993</v>
      </c>
      <c r="U4753" s="2">
        <f t="shared" si="2514"/>
        <v>0</v>
      </c>
      <c r="V4753" s="2">
        <f t="shared" si="2515"/>
        <v>26333.650583987619</v>
      </c>
      <c r="W4753" s="2">
        <f t="shared" si="2516"/>
        <v>85326.866238297618</v>
      </c>
      <c r="X4753" s="17">
        <f t="shared" si="2517"/>
        <v>0</v>
      </c>
      <c r="Y4753" s="2">
        <f t="shared" si="2518"/>
        <v>0</v>
      </c>
      <c r="Z4753" s="72">
        <f t="shared" si="2519"/>
        <v>0</v>
      </c>
      <c r="AA4753" s="2">
        <f t="shared" si="2505"/>
        <v>0</v>
      </c>
      <c r="AB4753" s="12">
        <f t="shared" si="2527"/>
        <v>4.6600000000000003E-2</v>
      </c>
      <c r="AC4753" s="17">
        <f t="shared" si="2520"/>
        <v>18</v>
      </c>
      <c r="AD4753" s="17">
        <v>252</v>
      </c>
      <c r="AE4753" s="13">
        <f t="shared" si="2498"/>
        <v>1.003258642</v>
      </c>
      <c r="AF4753" s="2">
        <f t="shared" si="2506"/>
        <v>300.68435606000003</v>
      </c>
      <c r="AG4753" s="2">
        <f t="shared" si="2521"/>
        <v>278.04971004999999</v>
      </c>
      <c r="AH4753" s="3">
        <f t="shared" si="2522"/>
        <v>0</v>
      </c>
      <c r="AI4753" s="4" t="str">
        <f t="shared" si="2499"/>
        <v>A+J=</v>
      </c>
      <c r="AJ4753" s="11">
        <f t="shared" si="2528"/>
        <v>45915</v>
      </c>
      <c r="AQ4753" s="53"/>
      <c r="AR4753" s="53"/>
    </row>
    <row r="4754" spans="1:154" x14ac:dyDescent="0.2">
      <c r="A4754" s="158">
        <f t="shared" si="2523"/>
        <v>45910</v>
      </c>
      <c r="B4754" s="2">
        <f t="shared" si="2507"/>
        <v>85594.621549433301</v>
      </c>
      <c r="C4754" s="2">
        <f t="shared" si="2524"/>
        <v>58993.215654309999</v>
      </c>
      <c r="D4754" s="2">
        <v>0</v>
      </c>
      <c r="E4754" s="73">
        <f t="shared" si="2508"/>
        <v>58993.215654309999</v>
      </c>
      <c r="F4754" s="88">
        <f t="shared" si="2501"/>
        <v>6455.85</v>
      </c>
      <c r="G4754" s="3">
        <f>IF(AND(N4754=1,N4753&gt;1),VLOOKUP(A4753,[1]Plan1!$BK$81:$BM$259,3),G4753)</f>
        <v>6413.24</v>
      </c>
      <c r="H4754" s="11">
        <f t="shared" si="2502"/>
        <v>45823</v>
      </c>
      <c r="I4754" s="11">
        <f t="shared" si="2503"/>
        <v>45853</v>
      </c>
      <c r="J4754" s="12">
        <f t="shared" si="2509"/>
        <v>-6.6002153085962245E-3</v>
      </c>
      <c r="K4754" s="11">
        <f t="shared" si="2525"/>
        <v>45915</v>
      </c>
      <c r="L4754" s="11">
        <f t="shared" si="2510"/>
        <v>45915</v>
      </c>
      <c r="M4754" s="1">
        <f t="shared" si="2496"/>
        <v>22</v>
      </c>
      <c r="N4754" s="1">
        <f t="shared" si="2511"/>
        <v>19</v>
      </c>
      <c r="O4754" s="2">
        <f t="shared" si="2512"/>
        <v>0.99429723999999997</v>
      </c>
      <c r="P4754" s="13">
        <f t="shared" si="2504"/>
        <v>0.99339977999999995</v>
      </c>
      <c r="Q4754" s="13">
        <f t="shared" si="2497"/>
        <v>1.4542422890241087</v>
      </c>
      <c r="R4754" s="2">
        <f t="shared" si="2500"/>
        <v>1.44594909</v>
      </c>
      <c r="S4754" s="2">
        <f t="shared" si="2526"/>
        <v>1.5641273600000001</v>
      </c>
      <c r="T4754" s="2">
        <f t="shared" si="2513"/>
        <v>92272.902659279993</v>
      </c>
      <c r="U4754" s="2">
        <f t="shared" si="2514"/>
        <v>0</v>
      </c>
      <c r="V4754" s="2">
        <f t="shared" si="2515"/>
        <v>26307.970837213303</v>
      </c>
      <c r="W4754" s="2">
        <f t="shared" si="2516"/>
        <v>85301.186491523302</v>
      </c>
      <c r="X4754" s="17">
        <f t="shared" si="2517"/>
        <v>0</v>
      </c>
      <c r="Y4754" s="2">
        <f t="shared" si="2518"/>
        <v>0</v>
      </c>
      <c r="Z4754" s="72">
        <f t="shared" si="2519"/>
        <v>0</v>
      </c>
      <c r="AA4754" s="2">
        <f t="shared" si="2505"/>
        <v>0</v>
      </c>
      <c r="AB4754" s="12">
        <f t="shared" si="2527"/>
        <v>4.6600000000000003E-2</v>
      </c>
      <c r="AC4754" s="17">
        <f t="shared" si="2520"/>
        <v>19</v>
      </c>
      <c r="AD4754" s="17">
        <v>252</v>
      </c>
      <c r="AE4754" s="13">
        <f t="shared" si="2498"/>
        <v>1.003439988</v>
      </c>
      <c r="AF4754" s="2">
        <f t="shared" si="2506"/>
        <v>317.41767786999998</v>
      </c>
      <c r="AG4754" s="2">
        <f t="shared" si="2521"/>
        <v>293.43505791000001</v>
      </c>
      <c r="AH4754" s="3">
        <f t="shared" si="2522"/>
        <v>0</v>
      </c>
      <c r="AI4754" s="4" t="str">
        <f t="shared" si="2499"/>
        <v>A+J=</v>
      </c>
      <c r="AJ4754" s="11">
        <f t="shared" si="2528"/>
        <v>45915</v>
      </c>
      <c r="AQ4754" s="53"/>
      <c r="AR4754" s="53"/>
    </row>
    <row r="4755" spans="1:154" x14ac:dyDescent="0.2">
      <c r="A4755" s="158">
        <f t="shared" si="2523"/>
        <v>45911</v>
      </c>
      <c r="B4755" s="2">
        <f t="shared" si="2507"/>
        <v>85584.327840874859</v>
      </c>
      <c r="C4755" s="2">
        <f t="shared" si="2524"/>
        <v>58993.215654309999</v>
      </c>
      <c r="D4755" s="2">
        <v>0</v>
      </c>
      <c r="E4755" s="73">
        <f t="shared" si="2508"/>
        <v>58993.215654309999</v>
      </c>
      <c r="F4755" s="88">
        <f t="shared" si="2501"/>
        <v>6455.85</v>
      </c>
      <c r="G4755" s="3">
        <f>IF(AND(N4755=1,N4754&gt;1),VLOOKUP(A4754,[1]Plan1!$BK$81:$BM$259,3),G4754)</f>
        <v>6413.24</v>
      </c>
      <c r="H4755" s="11">
        <f t="shared" si="2502"/>
        <v>45823</v>
      </c>
      <c r="I4755" s="11">
        <f t="shared" si="2503"/>
        <v>45853</v>
      </c>
      <c r="J4755" s="12">
        <f t="shared" si="2509"/>
        <v>-6.6002153085962245E-3</v>
      </c>
      <c r="K4755" s="11">
        <f t="shared" si="2525"/>
        <v>45915</v>
      </c>
      <c r="L4755" s="11">
        <f t="shared" si="2510"/>
        <v>45915</v>
      </c>
      <c r="M4755" s="1">
        <f t="shared" si="2496"/>
        <v>22</v>
      </c>
      <c r="N4755" s="1">
        <f t="shared" si="2511"/>
        <v>20</v>
      </c>
      <c r="O4755" s="2">
        <f t="shared" si="2512"/>
        <v>0.99399799</v>
      </c>
      <c r="P4755" s="13">
        <f t="shared" si="2504"/>
        <v>0.99339977999999995</v>
      </c>
      <c r="Q4755" s="13">
        <f t="shared" si="2497"/>
        <v>1.4542422890241087</v>
      </c>
      <c r="R4755" s="2">
        <f t="shared" si="2500"/>
        <v>1.4455139100000001</v>
      </c>
      <c r="S4755" s="2">
        <f t="shared" si="2526"/>
        <v>1.5641273600000001</v>
      </c>
      <c r="T4755" s="2">
        <f t="shared" si="2513"/>
        <v>92272.902659279993</v>
      </c>
      <c r="U4755" s="2">
        <f t="shared" si="2514"/>
        <v>0</v>
      </c>
      <c r="V4755" s="2">
        <f t="shared" si="2515"/>
        <v>26282.298169624861</v>
      </c>
      <c r="W4755" s="2">
        <f t="shared" si="2516"/>
        <v>85275.51382393486</v>
      </c>
      <c r="X4755" s="17">
        <f t="shared" si="2517"/>
        <v>0</v>
      </c>
      <c r="Y4755" s="2">
        <f t="shared" si="2518"/>
        <v>0</v>
      </c>
      <c r="Z4755" s="72">
        <f t="shared" si="2519"/>
        <v>0</v>
      </c>
      <c r="AA4755" s="2">
        <f t="shared" si="2505"/>
        <v>0</v>
      </c>
      <c r="AB4755" s="12">
        <f t="shared" si="2527"/>
        <v>4.6600000000000003E-2</v>
      </c>
      <c r="AC4755" s="17">
        <f t="shared" si="2520"/>
        <v>20</v>
      </c>
      <c r="AD4755" s="17">
        <v>252</v>
      </c>
      <c r="AE4755" s="13">
        <f t="shared" si="2498"/>
        <v>1.0036213679999999</v>
      </c>
      <c r="AF4755" s="2">
        <f t="shared" si="2506"/>
        <v>334.15413695000001</v>
      </c>
      <c r="AG4755" s="2">
        <f t="shared" si="2521"/>
        <v>308.81401693999999</v>
      </c>
      <c r="AH4755" s="3">
        <f t="shared" si="2522"/>
        <v>0</v>
      </c>
      <c r="AI4755" s="4" t="str">
        <f t="shared" si="2499"/>
        <v>A+J=</v>
      </c>
      <c r="AJ4755" s="11">
        <f t="shared" si="2528"/>
        <v>45915</v>
      </c>
      <c r="AQ4755" s="53"/>
      <c r="AR4755" s="53"/>
    </row>
    <row r="4756" spans="1:154" x14ac:dyDescent="0.2">
      <c r="A4756" s="158">
        <f t="shared" si="2523"/>
        <v>45912</v>
      </c>
      <c r="B4756" s="2">
        <f t="shared" si="2507"/>
        <v>85574.035837746604</v>
      </c>
      <c r="C4756" s="2">
        <f t="shared" si="2524"/>
        <v>58993.215654309999</v>
      </c>
      <c r="D4756" s="2">
        <v>0</v>
      </c>
      <c r="E4756" s="73">
        <f t="shared" si="2508"/>
        <v>58993.215654309999</v>
      </c>
      <c r="F4756" s="88">
        <f t="shared" si="2501"/>
        <v>6455.85</v>
      </c>
      <c r="G4756" s="3">
        <f>IF(AND(N4756=1,N4755&gt;1),VLOOKUP(A4755,[1]Plan1!$BK$81:$BM$259,3),G4755)</f>
        <v>6413.24</v>
      </c>
      <c r="H4756" s="11">
        <f t="shared" si="2502"/>
        <v>45823</v>
      </c>
      <c r="I4756" s="11">
        <f t="shared" si="2503"/>
        <v>45853</v>
      </c>
      <c r="J4756" s="12">
        <f t="shared" si="2509"/>
        <v>-6.6002153085962245E-3</v>
      </c>
      <c r="K4756" s="11">
        <f t="shared" si="2525"/>
        <v>45915</v>
      </c>
      <c r="L4756" s="11">
        <f t="shared" si="2510"/>
        <v>45915</v>
      </c>
      <c r="M4756" s="1">
        <f t="shared" si="2496"/>
        <v>22</v>
      </c>
      <c r="N4756" s="1">
        <f t="shared" si="2511"/>
        <v>21</v>
      </c>
      <c r="O4756" s="2">
        <f t="shared" si="2512"/>
        <v>0.99369883999999997</v>
      </c>
      <c r="P4756" s="13">
        <f t="shared" si="2504"/>
        <v>0.99339977999999995</v>
      </c>
      <c r="Q4756" s="13">
        <f t="shared" si="2497"/>
        <v>1.4542422890241087</v>
      </c>
      <c r="R4756" s="2">
        <f t="shared" si="2500"/>
        <v>1.4450788699999999</v>
      </c>
      <c r="S4756" s="2">
        <f t="shared" si="2526"/>
        <v>1.5641273600000001</v>
      </c>
      <c r="T4756" s="2">
        <f t="shared" si="2513"/>
        <v>92272.902659279993</v>
      </c>
      <c r="U4756" s="2">
        <f t="shared" si="2514"/>
        <v>0</v>
      </c>
      <c r="V4756" s="2">
        <f t="shared" si="2515"/>
        <v>26256.633761086599</v>
      </c>
      <c r="W4756" s="2">
        <f t="shared" si="2516"/>
        <v>85249.849415396602</v>
      </c>
      <c r="X4756" s="17">
        <f t="shared" si="2517"/>
        <v>0</v>
      </c>
      <c r="Y4756" s="2">
        <f t="shared" si="2518"/>
        <v>0</v>
      </c>
      <c r="Z4756" s="72">
        <f t="shared" si="2519"/>
        <v>0</v>
      </c>
      <c r="AA4756" s="2">
        <f t="shared" si="2505"/>
        <v>0</v>
      </c>
      <c r="AB4756" s="12">
        <f t="shared" si="2527"/>
        <v>4.6600000000000003E-2</v>
      </c>
      <c r="AC4756" s="17">
        <f t="shared" si="2520"/>
        <v>21</v>
      </c>
      <c r="AD4756" s="17">
        <v>252</v>
      </c>
      <c r="AE4756" s="13">
        <f t="shared" si="2498"/>
        <v>1.00380278</v>
      </c>
      <c r="AF4756" s="2">
        <f t="shared" si="2506"/>
        <v>350.89354877</v>
      </c>
      <c r="AG4756" s="2">
        <f t="shared" si="2521"/>
        <v>324.18642234999999</v>
      </c>
      <c r="AH4756" s="3">
        <f t="shared" si="2522"/>
        <v>0</v>
      </c>
      <c r="AI4756" s="4" t="str">
        <f t="shared" si="2499"/>
        <v>A+J=</v>
      </c>
      <c r="AJ4756" s="11">
        <f t="shared" si="2528"/>
        <v>45915</v>
      </c>
      <c r="AQ4756" s="53"/>
      <c r="AR4756" s="53"/>
    </row>
    <row r="4757" spans="1:154" x14ac:dyDescent="0.2">
      <c r="A4757" s="158">
        <f t="shared" si="2523"/>
        <v>45913</v>
      </c>
      <c r="B4757" s="2">
        <f t="shared" si="2507"/>
        <v>85563.745035036394</v>
      </c>
      <c r="C4757" s="2">
        <f t="shared" si="2524"/>
        <v>58993.215654309999</v>
      </c>
      <c r="D4757" s="2">
        <v>0</v>
      </c>
      <c r="E4757" s="73">
        <f t="shared" si="2508"/>
        <v>58993.215654309999</v>
      </c>
      <c r="F4757" s="88">
        <f t="shared" si="2501"/>
        <v>6455.85</v>
      </c>
      <c r="G4757" s="3">
        <f>IF(AND(N4757=1,N4756&gt;1),VLOOKUP(A4756,[1]Plan1!$BK$81:$BM$259,3),G4756)</f>
        <v>6413.24</v>
      </c>
      <c r="H4757" s="11">
        <f t="shared" si="2502"/>
        <v>45823</v>
      </c>
      <c r="I4757" s="11">
        <f t="shared" si="2503"/>
        <v>45853</v>
      </c>
      <c r="J4757" s="12">
        <f t="shared" si="2509"/>
        <v>-6.6002153085962245E-3</v>
      </c>
      <c r="K4757" s="11">
        <f t="shared" si="2525"/>
        <v>45915</v>
      </c>
      <c r="L4757" s="11">
        <f t="shared" si="2510"/>
        <v>45915</v>
      </c>
      <c r="M4757" s="1">
        <f t="shared" si="2496"/>
        <v>22</v>
      </c>
      <c r="N4757" s="1">
        <f t="shared" si="2511"/>
        <v>22</v>
      </c>
      <c r="O4757" s="2">
        <f t="shared" si="2512"/>
        <v>0.99339977999999995</v>
      </c>
      <c r="P4757" s="13">
        <f t="shared" si="2504"/>
        <v>0.99339977999999995</v>
      </c>
      <c r="Q4757" s="13">
        <f t="shared" si="2497"/>
        <v>1.4542422890241087</v>
      </c>
      <c r="R4757" s="2">
        <f t="shared" si="2500"/>
        <v>1.4446439600000001</v>
      </c>
      <c r="S4757" s="2">
        <f t="shared" si="2526"/>
        <v>1.5641273600000001</v>
      </c>
      <c r="T4757" s="2">
        <f t="shared" si="2513"/>
        <v>92272.902659279993</v>
      </c>
      <c r="U4757" s="2">
        <f t="shared" si="2514"/>
        <v>0</v>
      </c>
      <c r="V4757" s="2">
        <f t="shared" si="2515"/>
        <v>26230.977021666393</v>
      </c>
      <c r="W4757" s="2">
        <f t="shared" si="2516"/>
        <v>85224.192675976388</v>
      </c>
      <c r="X4757" s="17">
        <f t="shared" si="2517"/>
        <v>0</v>
      </c>
      <c r="Y4757" s="2">
        <f t="shared" si="2518"/>
        <v>0</v>
      </c>
      <c r="Z4757" s="72">
        <f t="shared" si="2519"/>
        <v>0</v>
      </c>
      <c r="AA4757" s="2">
        <f t="shared" si="2505"/>
        <v>0</v>
      </c>
      <c r="AB4757" s="12">
        <f t="shared" si="2527"/>
        <v>4.6600000000000003E-2</v>
      </c>
      <c r="AC4757" s="17">
        <f t="shared" si="2520"/>
        <v>22</v>
      </c>
      <c r="AD4757" s="17">
        <v>252</v>
      </c>
      <c r="AE4757" s="13">
        <f t="shared" si="2498"/>
        <v>1.003984225</v>
      </c>
      <c r="AF4757" s="2">
        <f t="shared" si="2506"/>
        <v>367.63600559000002</v>
      </c>
      <c r="AG4757" s="2">
        <f t="shared" si="2521"/>
        <v>339.55235906000001</v>
      </c>
      <c r="AH4757" s="3">
        <f t="shared" si="2522"/>
        <v>0</v>
      </c>
      <c r="AI4757" s="4" t="str">
        <f t="shared" si="2499"/>
        <v>A+J=</v>
      </c>
      <c r="AJ4757" s="11">
        <f t="shared" si="2528"/>
        <v>45915</v>
      </c>
      <c r="AQ4757" s="53"/>
      <c r="AR4757" s="53"/>
    </row>
    <row r="4758" spans="1:154" x14ac:dyDescent="0.2">
      <c r="A4758" s="158">
        <f t="shared" si="2523"/>
        <v>45914</v>
      </c>
      <c r="B4758" s="2">
        <f t="shared" si="2507"/>
        <v>85563.745035036394</v>
      </c>
      <c r="C4758" s="2">
        <f t="shared" si="2524"/>
        <v>58993.215654309999</v>
      </c>
      <c r="D4758" s="2">
        <v>0</v>
      </c>
      <c r="E4758" s="73">
        <f t="shared" si="2508"/>
        <v>58993.215654309999</v>
      </c>
      <c r="F4758" s="88">
        <f t="shared" si="2501"/>
        <v>6455.85</v>
      </c>
      <c r="G4758" s="3">
        <f>IF(AND(N4758=1,N4757&gt;1),VLOOKUP(A4757,[1]Plan1!$BK$81:$BM$259,3),G4757)</f>
        <v>6413.24</v>
      </c>
      <c r="H4758" s="11">
        <f t="shared" si="2502"/>
        <v>45823</v>
      </c>
      <c r="I4758" s="11">
        <f t="shared" si="2503"/>
        <v>45853</v>
      </c>
      <c r="J4758" s="12">
        <f t="shared" si="2509"/>
        <v>-6.6002153085962245E-3</v>
      </c>
      <c r="K4758" s="11">
        <f t="shared" si="2525"/>
        <v>45944</v>
      </c>
      <c r="L4758" s="11">
        <f t="shared" si="2510"/>
        <v>45915</v>
      </c>
      <c r="M4758" s="1">
        <f t="shared" si="2496"/>
        <v>22</v>
      </c>
      <c r="N4758" s="1">
        <f t="shared" si="2511"/>
        <v>22</v>
      </c>
      <c r="O4758" s="2">
        <f t="shared" si="2512"/>
        <v>0.99339977999999995</v>
      </c>
      <c r="P4758" s="13">
        <f t="shared" si="2504"/>
        <v>0.99339977999999995</v>
      </c>
      <c r="Q4758" s="13">
        <f t="shared" si="2497"/>
        <v>1.4542422890241087</v>
      </c>
      <c r="R4758" s="2">
        <f t="shared" si="2500"/>
        <v>1.4446439600000001</v>
      </c>
      <c r="S4758" s="2">
        <f t="shared" si="2526"/>
        <v>1.5641273600000001</v>
      </c>
      <c r="T4758" s="2">
        <f t="shared" si="2513"/>
        <v>92272.902659279993</v>
      </c>
      <c r="U4758" s="2">
        <f t="shared" si="2514"/>
        <v>0</v>
      </c>
      <c r="V4758" s="2">
        <f t="shared" si="2515"/>
        <v>26230.977021666393</v>
      </c>
      <c r="W4758" s="2">
        <f t="shared" si="2516"/>
        <v>85224.192675976388</v>
      </c>
      <c r="X4758" s="17">
        <f t="shared" si="2517"/>
        <v>0</v>
      </c>
      <c r="Y4758" s="2">
        <f t="shared" si="2518"/>
        <v>0</v>
      </c>
      <c r="Z4758" s="72">
        <f t="shared" si="2519"/>
        <v>0</v>
      </c>
      <c r="AA4758" s="2">
        <f t="shared" si="2505"/>
        <v>0</v>
      </c>
      <c r="AB4758" s="12">
        <f t="shared" si="2527"/>
        <v>4.6600000000000003E-2</v>
      </c>
      <c r="AC4758" s="17">
        <f t="shared" si="2520"/>
        <v>22</v>
      </c>
      <c r="AD4758" s="17">
        <v>252</v>
      </c>
      <c r="AE4758" s="13">
        <f t="shared" si="2498"/>
        <v>1.003984225</v>
      </c>
      <c r="AF4758" s="2">
        <f t="shared" si="2506"/>
        <v>367.63600559000002</v>
      </c>
      <c r="AG4758" s="2">
        <f t="shared" si="2521"/>
        <v>339.55235906000001</v>
      </c>
      <c r="AH4758" s="3">
        <f t="shared" si="2522"/>
        <v>0</v>
      </c>
      <c r="AI4758" s="4" t="str">
        <f t="shared" si="2499"/>
        <v>A+J=</v>
      </c>
      <c r="AJ4758" s="11">
        <f t="shared" si="2528"/>
        <v>45915</v>
      </c>
      <c r="AQ4758" s="53"/>
      <c r="AR4758" s="53"/>
    </row>
    <row r="4759" spans="1:154" x14ac:dyDescent="0.2">
      <c r="A4759" s="156">
        <f t="shared" si="2523"/>
        <v>45915</v>
      </c>
      <c r="B4759" s="82">
        <f t="shared" si="2507"/>
        <v>85563.745035036394</v>
      </c>
      <c r="C4759" s="82">
        <f t="shared" si="2524"/>
        <v>58993.215654309999</v>
      </c>
      <c r="D4759" s="82">
        <v>0</v>
      </c>
      <c r="E4759" s="83">
        <f t="shared" si="2508"/>
        <v>58993.215654309999</v>
      </c>
      <c r="F4759" s="89">
        <f t="shared" si="2501"/>
        <v>6455.85</v>
      </c>
      <c r="G4759" s="3">
        <f>IF(AND(N4759=1,N4758&gt;1),VLOOKUP(A4758,[1]Plan1!$BK$81:$BM$259,3),G4758)</f>
        <v>6413.24</v>
      </c>
      <c r="H4759" s="18">
        <f t="shared" si="2502"/>
        <v>45823</v>
      </c>
      <c r="I4759" s="18">
        <f t="shared" si="2503"/>
        <v>45853</v>
      </c>
      <c r="J4759" s="84">
        <f t="shared" si="2509"/>
        <v>-6.6002153085962245E-3</v>
      </c>
      <c r="K4759" s="18">
        <f t="shared" si="2525"/>
        <v>45944</v>
      </c>
      <c r="L4759" s="18">
        <f t="shared" si="2510"/>
        <v>45915</v>
      </c>
      <c r="M4759" s="38">
        <f t="shared" ref="M4759:M4822" si="2529">IF(L4759=L4758,M4758,NETWORKDAYS(L4758,L4759,$AN$194:$AN$348)-1)</f>
        <v>22</v>
      </c>
      <c r="N4759" s="38">
        <f t="shared" si="2511"/>
        <v>22</v>
      </c>
      <c r="O4759" s="82">
        <f t="shared" si="2512"/>
        <v>0.99339977999999995</v>
      </c>
      <c r="P4759" s="85">
        <f t="shared" si="2504"/>
        <v>0.99339977999999995</v>
      </c>
      <c r="Q4759" s="85">
        <f t="shared" si="2497"/>
        <v>1.4542422890241087</v>
      </c>
      <c r="R4759" s="82">
        <f t="shared" si="2500"/>
        <v>1.4446439600000001</v>
      </c>
      <c r="S4759" s="2">
        <f t="shared" si="2526"/>
        <v>1.4446439600000001</v>
      </c>
      <c r="T4759" s="82">
        <f t="shared" si="2513"/>
        <v>85224.19267597</v>
      </c>
      <c r="U4759" s="82">
        <f t="shared" si="2514"/>
        <v>0</v>
      </c>
      <c r="V4759" s="82">
        <f t="shared" si="2515"/>
        <v>26230.977021666393</v>
      </c>
      <c r="W4759" s="82">
        <f t="shared" si="2516"/>
        <v>85224.192675976388</v>
      </c>
      <c r="X4759" s="86">
        <f t="shared" si="2517"/>
        <v>156</v>
      </c>
      <c r="Y4759" s="82">
        <f t="shared" si="2518"/>
        <v>2341.6053203900001</v>
      </c>
      <c r="Z4759" s="87">
        <f t="shared" si="2519"/>
        <v>3.9692789999999999E-2</v>
      </c>
      <c r="AA4759" s="82">
        <f t="shared" si="2505"/>
        <v>3382.7859828000001</v>
      </c>
      <c r="AB4759" s="84">
        <f t="shared" si="2527"/>
        <v>4.6600000000000003E-2</v>
      </c>
      <c r="AC4759" s="86">
        <f t="shared" si="2520"/>
        <v>22</v>
      </c>
      <c r="AD4759" s="86">
        <v>252</v>
      </c>
      <c r="AE4759" s="85">
        <f t="shared" si="2498"/>
        <v>1.003984225</v>
      </c>
      <c r="AF4759" s="82">
        <f t="shared" si="2506"/>
        <v>339.55235906000001</v>
      </c>
      <c r="AG4759" s="82">
        <f t="shared" si="2521"/>
        <v>339.55235906000001</v>
      </c>
      <c r="AH4759" s="39">
        <f t="shared" si="2522"/>
        <v>3722.3383418600001</v>
      </c>
      <c r="AI4759" s="40" t="str">
        <f t="shared" si="2499"/>
        <v>A+J=</v>
      </c>
      <c r="AJ4759" s="18">
        <f t="shared" si="2528"/>
        <v>45915</v>
      </c>
      <c r="AK4759" s="38"/>
      <c r="AL4759" s="38"/>
      <c r="AM4759" s="38"/>
      <c r="AN4759" s="38"/>
      <c r="AO4759" s="38"/>
      <c r="AP4759" s="38"/>
      <c r="AQ4759" s="39"/>
      <c r="AR4759" s="39"/>
      <c r="AS4759" s="38"/>
      <c r="AT4759" s="38"/>
      <c r="AU4759" s="38"/>
      <c r="AV4759" s="38"/>
      <c r="AW4759" s="38"/>
      <c r="AX4759" s="38"/>
      <c r="AY4759" s="38"/>
      <c r="AZ4759" s="38"/>
      <c r="BA4759" s="38"/>
      <c r="BB4759" s="38"/>
      <c r="BC4759" s="38"/>
      <c r="BD4759" s="38"/>
      <c r="BE4759" s="38"/>
      <c r="BF4759" s="38"/>
      <c r="BG4759" s="38"/>
      <c r="BH4759" s="38"/>
      <c r="BI4759" s="38"/>
      <c r="BJ4759" s="38"/>
      <c r="BK4759" s="38"/>
      <c r="BL4759" s="38"/>
      <c r="BM4759" s="38"/>
      <c r="BN4759" s="38"/>
      <c r="BO4759" s="38"/>
      <c r="BP4759" s="38"/>
      <c r="BQ4759" s="38"/>
      <c r="BR4759" s="38"/>
      <c r="BS4759" s="38"/>
      <c r="BT4759" s="38"/>
      <c r="BU4759" s="38"/>
      <c r="BV4759" s="38"/>
      <c r="BW4759" s="38"/>
      <c r="BX4759" s="38"/>
      <c r="BY4759" s="38"/>
      <c r="BZ4759" s="38"/>
      <c r="CA4759" s="38"/>
      <c r="CB4759" s="38"/>
      <c r="CC4759" s="38"/>
      <c r="CD4759" s="38"/>
      <c r="CE4759" s="38"/>
      <c r="CF4759" s="38"/>
      <c r="CG4759" s="38"/>
      <c r="CH4759" s="38"/>
      <c r="CI4759" s="38"/>
      <c r="CJ4759" s="38"/>
      <c r="CK4759" s="38"/>
      <c r="CL4759" s="38"/>
      <c r="CM4759" s="38"/>
      <c r="CN4759" s="38"/>
      <c r="CO4759" s="38"/>
      <c r="CP4759" s="38"/>
      <c r="CQ4759" s="38"/>
      <c r="CR4759" s="38"/>
      <c r="CS4759" s="38"/>
      <c r="CT4759" s="38"/>
      <c r="CU4759" s="38"/>
      <c r="CV4759" s="38"/>
      <c r="CW4759" s="38"/>
      <c r="CX4759" s="38"/>
      <c r="CY4759" s="38"/>
      <c r="CZ4759" s="38"/>
      <c r="DA4759" s="38"/>
      <c r="DB4759" s="38"/>
      <c r="DC4759" s="38"/>
      <c r="DD4759" s="38"/>
      <c r="DE4759" s="38"/>
      <c r="DF4759" s="38"/>
      <c r="DG4759" s="38"/>
      <c r="DH4759" s="38"/>
      <c r="DI4759" s="38"/>
      <c r="DJ4759" s="38"/>
      <c r="DK4759" s="38"/>
      <c r="DL4759" s="38"/>
      <c r="DM4759" s="38"/>
      <c r="DN4759" s="38"/>
      <c r="DO4759" s="38"/>
      <c r="DP4759" s="38"/>
      <c r="DQ4759" s="38"/>
      <c r="DR4759" s="38"/>
      <c r="DS4759" s="38"/>
      <c r="DT4759" s="38"/>
      <c r="DU4759" s="38"/>
      <c r="DV4759" s="38"/>
      <c r="DW4759" s="38"/>
      <c r="DX4759" s="38"/>
      <c r="DY4759" s="38"/>
      <c r="DZ4759" s="38"/>
      <c r="EA4759" s="38"/>
      <c r="EB4759" s="38"/>
      <c r="EC4759" s="38"/>
      <c r="ED4759" s="38"/>
      <c r="EE4759" s="38"/>
      <c r="EF4759" s="38"/>
      <c r="EG4759" s="38"/>
      <c r="EH4759" s="38"/>
      <c r="EI4759" s="38"/>
      <c r="EJ4759" s="38"/>
      <c r="EK4759" s="38"/>
      <c r="EL4759" s="38"/>
      <c r="EM4759" s="38"/>
      <c r="EN4759" s="38"/>
      <c r="EO4759" s="38"/>
      <c r="EP4759" s="38"/>
      <c r="EQ4759" s="38"/>
      <c r="ER4759" s="38"/>
      <c r="ES4759" s="38"/>
      <c r="ET4759" s="38"/>
      <c r="EU4759" s="38"/>
      <c r="EV4759" s="38"/>
      <c r="EW4759" s="38"/>
      <c r="EX4759" s="38"/>
    </row>
    <row r="4760" spans="1:154" x14ac:dyDescent="0.2">
      <c r="A4760" s="158">
        <f t="shared" si="2523"/>
        <v>45916</v>
      </c>
      <c r="B4760" s="2">
        <f t="shared" si="2507"/>
        <v>81842.451644605419</v>
      </c>
      <c r="C4760" s="2">
        <f t="shared" si="2524"/>
        <v>56651.610333919998</v>
      </c>
      <c r="D4760" s="2">
        <f>SUM(Y4760:Y$5092)</f>
        <v>26472.342647729998</v>
      </c>
      <c r="E4760" s="73">
        <f t="shared" si="2508"/>
        <v>30179.26768619</v>
      </c>
      <c r="F4760" s="88">
        <f t="shared" si="2501"/>
        <v>6455.85</v>
      </c>
      <c r="G4760" s="3">
        <f>IF(AND(N4760=1,N4759&gt;1),VLOOKUP(A4759,[1]Plan1!$BK$81:$BM$259,3),G4759)</f>
        <v>6413.24</v>
      </c>
      <c r="H4760" s="11">
        <f t="shared" si="2502"/>
        <v>45854</v>
      </c>
      <c r="I4760" s="11">
        <f t="shared" si="2503"/>
        <v>45885</v>
      </c>
      <c r="J4760" s="12">
        <f t="shared" si="2509"/>
        <v>-6.6002153085962245E-3</v>
      </c>
      <c r="K4760" s="11">
        <f t="shared" si="2525"/>
        <v>45944</v>
      </c>
      <c r="L4760" s="11">
        <f t="shared" si="2510"/>
        <v>45944</v>
      </c>
      <c r="M4760" s="1">
        <f t="shared" si="2529"/>
        <v>21</v>
      </c>
      <c r="N4760" s="1">
        <f t="shared" si="2511"/>
        <v>1</v>
      </c>
      <c r="O4760" s="2">
        <f t="shared" si="2512"/>
        <v>0.99968471000000003</v>
      </c>
      <c r="P4760" s="13">
        <f t="shared" si="2504"/>
        <v>0.99339977999999995</v>
      </c>
      <c r="Q4760" s="13">
        <f t="shared" si="2497"/>
        <v>1.4446439699832458</v>
      </c>
      <c r="R4760" s="2">
        <f t="shared" si="2500"/>
        <v>1.44418848</v>
      </c>
      <c r="S4760" s="2">
        <f t="shared" si="2526"/>
        <v>1.4446439600000001</v>
      </c>
      <c r="T4760" s="2">
        <f t="shared" si="2513"/>
        <v>81841.406693170007</v>
      </c>
      <c r="U4760" s="2">
        <f t="shared" si="2514"/>
        <v>11770.767265363553</v>
      </c>
      <c r="V4760" s="2">
        <f t="shared" si="2515"/>
        <v>13405.283041041854</v>
      </c>
      <c r="W4760" s="2">
        <f t="shared" si="2516"/>
        <v>81827.660640325412</v>
      </c>
      <c r="X4760" s="17">
        <f t="shared" si="2517"/>
        <v>0</v>
      </c>
      <c r="Y4760" s="2">
        <f t="shared" si="2518"/>
        <v>0</v>
      </c>
      <c r="Z4760" s="72">
        <f t="shared" si="2519"/>
        <v>0</v>
      </c>
      <c r="AA4760" s="2">
        <f t="shared" si="2505"/>
        <v>0</v>
      </c>
      <c r="AB4760" s="12">
        <f t="shared" si="2527"/>
        <v>4.6600000000000003E-2</v>
      </c>
      <c r="AC4760" s="17">
        <f t="shared" si="2520"/>
        <v>1</v>
      </c>
      <c r="AD4760" s="17">
        <v>252</v>
      </c>
      <c r="AE4760" s="13">
        <f t="shared" si="2498"/>
        <v>1.0001807579999999</v>
      </c>
      <c r="AF4760" s="2">
        <f t="shared" si="2506"/>
        <v>14.79348899</v>
      </c>
      <c r="AG4760" s="2">
        <f t="shared" si="2521"/>
        <v>14.791004279999999</v>
      </c>
      <c r="AH4760" s="3">
        <f t="shared" si="2522"/>
        <v>0</v>
      </c>
      <c r="AI4760" s="4" t="str">
        <f t="shared" si="2499"/>
        <v>A+J=</v>
      </c>
      <c r="AJ4760" s="11">
        <f t="shared" si="2528"/>
        <v>45944</v>
      </c>
      <c r="AQ4760" s="53"/>
      <c r="AR4760" s="53"/>
    </row>
    <row r="4761" spans="1:154" x14ac:dyDescent="0.2">
      <c r="A4761" s="158">
        <f t="shared" si="2523"/>
        <v>45917</v>
      </c>
      <c r="B4761" s="2">
        <f t="shared" si="2507"/>
        <v>81843.498773189858</v>
      </c>
      <c r="C4761" s="2">
        <f t="shared" si="2524"/>
        <v>56651.610333919998</v>
      </c>
      <c r="D4761" s="2">
        <f>SUM(Y4761:Y$5092)</f>
        <v>26472.342647729998</v>
      </c>
      <c r="E4761" s="73">
        <f t="shared" si="2508"/>
        <v>30179.26768619</v>
      </c>
      <c r="F4761" s="88">
        <f t="shared" si="2501"/>
        <v>6455.85</v>
      </c>
      <c r="G4761" s="3">
        <f>IF(AND(N4761=1,N4760&gt;1),VLOOKUP(A4760,[1]Plan1!$BK$81:$BM$259,3),G4760)</f>
        <v>6413.24</v>
      </c>
      <c r="H4761" s="11">
        <f t="shared" si="2502"/>
        <v>45854</v>
      </c>
      <c r="I4761" s="11">
        <f t="shared" si="2503"/>
        <v>45885</v>
      </c>
      <c r="J4761" s="12">
        <f t="shared" si="2509"/>
        <v>-6.6002153085962245E-3</v>
      </c>
      <c r="K4761" s="11">
        <f t="shared" si="2525"/>
        <v>45944</v>
      </c>
      <c r="L4761" s="11">
        <f t="shared" si="2510"/>
        <v>45944</v>
      </c>
      <c r="M4761" s="1">
        <f t="shared" si="2529"/>
        <v>21</v>
      </c>
      <c r="N4761" s="1">
        <f t="shared" si="2511"/>
        <v>2</v>
      </c>
      <c r="O4761" s="2">
        <f t="shared" si="2512"/>
        <v>0.99936952000000001</v>
      </c>
      <c r="P4761" s="13">
        <f t="shared" si="2504"/>
        <v>0.99339977999999995</v>
      </c>
      <c r="Q4761" s="13">
        <f t="shared" si="2497"/>
        <v>1.4446439699832458</v>
      </c>
      <c r="R4761" s="2">
        <f t="shared" si="2500"/>
        <v>1.4437331499999999</v>
      </c>
      <c r="S4761" s="2">
        <f t="shared" si="2526"/>
        <v>1.4446439600000001</v>
      </c>
      <c r="T4761" s="2">
        <f t="shared" si="2513"/>
        <v>81841.406693170007</v>
      </c>
      <c r="U4761" s="2">
        <f t="shared" si="2514"/>
        <v>11770.767265363553</v>
      </c>
      <c r="V4761" s="2">
        <f t="shared" si="2515"/>
        <v>13391.541515086297</v>
      </c>
      <c r="W4761" s="2">
        <f t="shared" si="2516"/>
        <v>81813.919114369855</v>
      </c>
      <c r="X4761" s="17">
        <f t="shared" si="2517"/>
        <v>0</v>
      </c>
      <c r="Y4761" s="2">
        <f t="shared" si="2518"/>
        <v>0</v>
      </c>
      <c r="Z4761" s="72">
        <f t="shared" si="2519"/>
        <v>0</v>
      </c>
      <c r="AA4761" s="2">
        <f t="shared" si="2505"/>
        <v>0</v>
      </c>
      <c r="AB4761" s="12">
        <f t="shared" si="2527"/>
        <v>4.6600000000000003E-2</v>
      </c>
      <c r="AC4761" s="17">
        <f t="shared" si="2520"/>
        <v>2</v>
      </c>
      <c r="AD4761" s="17">
        <v>252</v>
      </c>
      <c r="AE4761" s="13">
        <f t="shared" si="2498"/>
        <v>1.0003615480000001</v>
      </c>
      <c r="AF4761" s="2">
        <f t="shared" si="2506"/>
        <v>29.5895969</v>
      </c>
      <c r="AG4761" s="2">
        <f t="shared" si="2521"/>
        <v>29.579658819999999</v>
      </c>
      <c r="AH4761" s="3">
        <f t="shared" si="2522"/>
        <v>0</v>
      </c>
      <c r="AI4761" s="4" t="str">
        <f t="shared" si="2499"/>
        <v>A+J=</v>
      </c>
      <c r="AJ4761" s="11">
        <f t="shared" si="2528"/>
        <v>45944</v>
      </c>
      <c r="AQ4761" s="53"/>
      <c r="AR4761" s="53"/>
    </row>
    <row r="4762" spans="1:154" x14ac:dyDescent="0.2">
      <c r="A4762" s="158">
        <f t="shared" si="2523"/>
        <v>45918</v>
      </c>
      <c r="B4762" s="2">
        <f t="shared" si="2507"/>
        <v>81844.5475579591</v>
      </c>
      <c r="C4762" s="2">
        <f t="shared" si="2524"/>
        <v>56651.610333919998</v>
      </c>
      <c r="D4762" s="2">
        <f>SUM(Y4762:Y$5092)</f>
        <v>26472.342647729998</v>
      </c>
      <c r="E4762" s="73">
        <f t="shared" si="2508"/>
        <v>30179.26768619</v>
      </c>
      <c r="F4762" s="88">
        <f t="shared" si="2501"/>
        <v>6455.85</v>
      </c>
      <c r="G4762" s="3">
        <f>IF(AND(N4762=1,N4761&gt;1),VLOOKUP(A4761,[1]Plan1!$BK$81:$BM$259,3),G4761)</f>
        <v>6413.24</v>
      </c>
      <c r="H4762" s="11">
        <f t="shared" si="2502"/>
        <v>45854</v>
      </c>
      <c r="I4762" s="11">
        <f t="shared" si="2503"/>
        <v>45885</v>
      </c>
      <c r="J4762" s="12">
        <f t="shared" si="2509"/>
        <v>-6.6002153085962245E-3</v>
      </c>
      <c r="K4762" s="11">
        <f t="shared" si="2525"/>
        <v>45944</v>
      </c>
      <c r="L4762" s="11">
        <f t="shared" si="2510"/>
        <v>45944</v>
      </c>
      <c r="M4762" s="1">
        <f t="shared" si="2529"/>
        <v>21</v>
      </c>
      <c r="N4762" s="1">
        <f t="shared" si="2511"/>
        <v>3</v>
      </c>
      <c r="O4762" s="2">
        <f t="shared" si="2512"/>
        <v>0.99905443000000005</v>
      </c>
      <c r="P4762" s="13">
        <f t="shared" si="2504"/>
        <v>0.99339977999999995</v>
      </c>
      <c r="Q4762" s="13">
        <f t="shared" si="2497"/>
        <v>1.4446439699832458</v>
      </c>
      <c r="R4762" s="2">
        <f t="shared" si="2500"/>
        <v>1.4432779499999999</v>
      </c>
      <c r="S4762" s="2">
        <f t="shared" si="2526"/>
        <v>1.4446439600000001</v>
      </c>
      <c r="T4762" s="2">
        <f t="shared" si="2513"/>
        <v>81841.406693170007</v>
      </c>
      <c r="U4762" s="2">
        <f t="shared" si="2514"/>
        <v>11770.767265363553</v>
      </c>
      <c r="V4762" s="2">
        <f t="shared" si="2515"/>
        <v>13377.803912435544</v>
      </c>
      <c r="W4762" s="2">
        <f t="shared" si="2516"/>
        <v>81800.1815117191</v>
      </c>
      <c r="X4762" s="17">
        <f t="shared" si="2517"/>
        <v>0</v>
      </c>
      <c r="Y4762" s="2">
        <f t="shared" si="2518"/>
        <v>0</v>
      </c>
      <c r="Z4762" s="72">
        <f t="shared" si="2519"/>
        <v>0</v>
      </c>
      <c r="AA4762" s="2">
        <f t="shared" si="2505"/>
        <v>0</v>
      </c>
      <c r="AB4762" s="12">
        <f t="shared" si="2527"/>
        <v>4.6600000000000003E-2</v>
      </c>
      <c r="AC4762" s="17">
        <f t="shared" si="2520"/>
        <v>3</v>
      </c>
      <c r="AD4762" s="17">
        <v>252</v>
      </c>
      <c r="AE4762" s="13">
        <f t="shared" si="2498"/>
        <v>1.0005423710000001</v>
      </c>
      <c r="AF4762" s="2">
        <f t="shared" si="2506"/>
        <v>44.388405579999997</v>
      </c>
      <c r="AG4762" s="2">
        <f t="shared" si="2521"/>
        <v>44.366046240000003</v>
      </c>
      <c r="AH4762" s="3">
        <f t="shared" si="2522"/>
        <v>0</v>
      </c>
      <c r="AI4762" s="4" t="str">
        <f t="shared" si="2499"/>
        <v>A+J=</v>
      </c>
      <c r="AJ4762" s="11">
        <f t="shared" si="2528"/>
        <v>45944</v>
      </c>
      <c r="AQ4762" s="53"/>
      <c r="AR4762" s="53"/>
    </row>
    <row r="4763" spans="1:154" x14ac:dyDescent="0.2">
      <c r="A4763" s="158">
        <f t="shared" si="2523"/>
        <v>45919</v>
      </c>
      <c r="B4763" s="2">
        <f t="shared" si="2507"/>
        <v>81845.598603698498</v>
      </c>
      <c r="C4763" s="2">
        <f t="shared" si="2524"/>
        <v>56651.610333919998</v>
      </c>
      <c r="D4763" s="2">
        <f>SUM(Y4763:Y$5092)</f>
        <v>26472.342647729998</v>
      </c>
      <c r="E4763" s="73">
        <f t="shared" si="2508"/>
        <v>30179.26768619</v>
      </c>
      <c r="F4763" s="88">
        <f t="shared" si="2501"/>
        <v>6455.85</v>
      </c>
      <c r="G4763" s="3">
        <f>IF(AND(N4763=1,N4762&gt;1),VLOOKUP(A4762,[1]Plan1!$BK$81:$BM$259,3),G4762)</f>
        <v>6413.24</v>
      </c>
      <c r="H4763" s="11">
        <f t="shared" si="2502"/>
        <v>45854</v>
      </c>
      <c r="I4763" s="11">
        <f t="shared" si="2503"/>
        <v>45885</v>
      </c>
      <c r="J4763" s="12">
        <f t="shared" si="2509"/>
        <v>-6.6002153085962245E-3</v>
      </c>
      <c r="K4763" s="11">
        <f t="shared" si="2525"/>
        <v>45944</v>
      </c>
      <c r="L4763" s="11">
        <f t="shared" si="2510"/>
        <v>45944</v>
      </c>
      <c r="M4763" s="1">
        <f t="shared" si="2529"/>
        <v>21</v>
      </c>
      <c r="N4763" s="1">
        <f t="shared" si="2511"/>
        <v>4</v>
      </c>
      <c r="O4763" s="2">
        <f t="shared" si="2512"/>
        <v>0.99873944000000003</v>
      </c>
      <c r="P4763" s="13">
        <f t="shared" si="2504"/>
        <v>0.99339977999999995</v>
      </c>
      <c r="Q4763" s="13">
        <f t="shared" si="2497"/>
        <v>1.4446439699832458</v>
      </c>
      <c r="R4763" s="2">
        <f t="shared" si="2500"/>
        <v>1.4428228999999999</v>
      </c>
      <c r="S4763" s="2">
        <f t="shared" si="2526"/>
        <v>1.4446439600000001</v>
      </c>
      <c r="T4763" s="2">
        <f t="shared" si="2513"/>
        <v>81841.406693170007</v>
      </c>
      <c r="U4763" s="2">
        <f t="shared" si="2514"/>
        <v>11770.767265363553</v>
      </c>
      <c r="V4763" s="2">
        <f t="shared" si="2515"/>
        <v>13364.070836674942</v>
      </c>
      <c r="W4763" s="2">
        <f t="shared" si="2516"/>
        <v>81786.448435958504</v>
      </c>
      <c r="X4763" s="17">
        <f t="shared" si="2517"/>
        <v>0</v>
      </c>
      <c r="Y4763" s="2">
        <f t="shared" si="2518"/>
        <v>0</v>
      </c>
      <c r="Z4763" s="72">
        <f t="shared" si="2519"/>
        <v>0</v>
      </c>
      <c r="AA4763" s="2">
        <f t="shared" si="2505"/>
        <v>0</v>
      </c>
      <c r="AB4763" s="12">
        <f t="shared" si="2527"/>
        <v>4.6600000000000003E-2</v>
      </c>
      <c r="AC4763" s="17">
        <f t="shared" si="2520"/>
        <v>4</v>
      </c>
      <c r="AD4763" s="17">
        <v>252</v>
      </c>
      <c r="AE4763" s="13">
        <f t="shared" si="2498"/>
        <v>1.0007232269999999</v>
      </c>
      <c r="AF4763" s="2">
        <f t="shared" si="2506"/>
        <v>59.189915030000002</v>
      </c>
      <c r="AG4763" s="2">
        <f t="shared" si="2521"/>
        <v>59.150167740000001</v>
      </c>
      <c r="AH4763" s="3">
        <f t="shared" si="2522"/>
        <v>0</v>
      </c>
      <c r="AI4763" s="4" t="str">
        <f t="shared" si="2499"/>
        <v>A+J=</v>
      </c>
      <c r="AJ4763" s="11">
        <f t="shared" si="2528"/>
        <v>45944</v>
      </c>
      <c r="AQ4763" s="53"/>
      <c r="AR4763" s="53"/>
    </row>
    <row r="4764" spans="1:154" x14ac:dyDescent="0.2">
      <c r="A4764" s="158">
        <f t="shared" si="2523"/>
        <v>45920</v>
      </c>
      <c r="B4764" s="2">
        <f t="shared" si="2507"/>
        <v>81846.651829728056</v>
      </c>
      <c r="C4764" s="2">
        <f t="shared" si="2524"/>
        <v>56651.610333919998</v>
      </c>
      <c r="D4764" s="2">
        <f>SUM(Y4764:Y$5092)</f>
        <v>26472.342647729998</v>
      </c>
      <c r="E4764" s="73">
        <f t="shared" si="2508"/>
        <v>30179.26768619</v>
      </c>
      <c r="F4764" s="88">
        <f t="shared" si="2501"/>
        <v>6455.85</v>
      </c>
      <c r="G4764" s="3">
        <f>IF(AND(N4764=1,N4763&gt;1),VLOOKUP(A4763,[1]Plan1!$BK$81:$BM$259,3),G4763)</f>
        <v>6413.24</v>
      </c>
      <c r="H4764" s="11">
        <f t="shared" si="2502"/>
        <v>45854</v>
      </c>
      <c r="I4764" s="11">
        <f t="shared" si="2503"/>
        <v>45885</v>
      </c>
      <c r="J4764" s="12">
        <f t="shared" si="2509"/>
        <v>-6.6002153085962245E-3</v>
      </c>
      <c r="K4764" s="11">
        <f t="shared" si="2525"/>
        <v>45944</v>
      </c>
      <c r="L4764" s="11">
        <f t="shared" si="2510"/>
        <v>45944</v>
      </c>
      <c r="M4764" s="1">
        <f t="shared" si="2529"/>
        <v>21</v>
      </c>
      <c r="N4764" s="1">
        <f t="shared" si="2511"/>
        <v>5</v>
      </c>
      <c r="O4764" s="2">
        <f t="shared" si="2512"/>
        <v>0.99842454999999997</v>
      </c>
      <c r="P4764" s="13">
        <f t="shared" si="2504"/>
        <v>0.99339977999999995</v>
      </c>
      <c r="Q4764" s="13">
        <f t="shared" si="2497"/>
        <v>1.4446439699832458</v>
      </c>
      <c r="R4764" s="2">
        <f t="shared" si="2500"/>
        <v>1.4423680000000001</v>
      </c>
      <c r="S4764" s="2">
        <f t="shared" si="2526"/>
        <v>1.4446439600000001</v>
      </c>
      <c r="T4764" s="2">
        <f t="shared" si="2513"/>
        <v>81841.406693170007</v>
      </c>
      <c r="U4764" s="2">
        <f t="shared" si="2514"/>
        <v>11770.767265363553</v>
      </c>
      <c r="V4764" s="2">
        <f t="shared" si="2515"/>
        <v>13350.3422878045</v>
      </c>
      <c r="W4764" s="2">
        <f t="shared" si="2516"/>
        <v>81772.719887088053</v>
      </c>
      <c r="X4764" s="17">
        <f t="shared" si="2517"/>
        <v>0</v>
      </c>
      <c r="Y4764" s="2">
        <f t="shared" si="2518"/>
        <v>0</v>
      </c>
      <c r="Z4764" s="72">
        <f t="shared" si="2519"/>
        <v>0</v>
      </c>
      <c r="AA4764" s="2">
        <f t="shared" si="2505"/>
        <v>0</v>
      </c>
      <c r="AB4764" s="12">
        <f t="shared" si="2527"/>
        <v>4.6600000000000003E-2</v>
      </c>
      <c r="AC4764" s="17">
        <f t="shared" si="2520"/>
        <v>5</v>
      </c>
      <c r="AD4764" s="17">
        <v>252</v>
      </c>
      <c r="AE4764" s="13">
        <f t="shared" si="2498"/>
        <v>1.000904115</v>
      </c>
      <c r="AF4764" s="2">
        <f t="shared" si="2506"/>
        <v>73.994043410000003</v>
      </c>
      <c r="AG4764" s="2">
        <f t="shared" si="2521"/>
        <v>73.931942640000003</v>
      </c>
      <c r="AH4764" s="3">
        <f t="shared" si="2522"/>
        <v>0</v>
      </c>
      <c r="AI4764" s="4" t="str">
        <f t="shared" si="2499"/>
        <v>A+J=</v>
      </c>
      <c r="AJ4764" s="11">
        <f t="shared" si="2528"/>
        <v>45944</v>
      </c>
      <c r="AQ4764" s="53"/>
      <c r="AR4764" s="53"/>
    </row>
    <row r="4765" spans="1:154" x14ac:dyDescent="0.2">
      <c r="A4765" s="158">
        <f t="shared" si="2523"/>
        <v>45921</v>
      </c>
      <c r="B4765" s="2">
        <f t="shared" si="2507"/>
        <v>81846.651829728056</v>
      </c>
      <c r="C4765" s="2">
        <f t="shared" si="2524"/>
        <v>56651.610333919998</v>
      </c>
      <c r="D4765" s="2">
        <f>SUM(Y4765:Y$5092)</f>
        <v>26472.342647729998</v>
      </c>
      <c r="E4765" s="73">
        <f t="shared" si="2508"/>
        <v>30179.26768619</v>
      </c>
      <c r="F4765" s="88">
        <f t="shared" si="2501"/>
        <v>6455.85</v>
      </c>
      <c r="G4765" s="3">
        <f>IF(AND(N4765=1,N4764&gt;1),VLOOKUP(A4764,[1]Plan1!$BK$81:$BM$259,3),G4764)</f>
        <v>6413.24</v>
      </c>
      <c r="H4765" s="11">
        <f t="shared" si="2502"/>
        <v>45854</v>
      </c>
      <c r="I4765" s="11">
        <f t="shared" si="2503"/>
        <v>45885</v>
      </c>
      <c r="J4765" s="12">
        <f t="shared" si="2509"/>
        <v>-6.6002153085962245E-3</v>
      </c>
      <c r="K4765" s="11">
        <f t="shared" si="2525"/>
        <v>45944</v>
      </c>
      <c r="L4765" s="11">
        <f t="shared" si="2510"/>
        <v>45944</v>
      </c>
      <c r="M4765" s="1">
        <f t="shared" si="2529"/>
        <v>21</v>
      </c>
      <c r="N4765" s="1">
        <f t="shared" si="2511"/>
        <v>5</v>
      </c>
      <c r="O4765" s="2">
        <f t="shared" si="2512"/>
        <v>0.99842454999999997</v>
      </c>
      <c r="P4765" s="13">
        <f t="shared" si="2504"/>
        <v>0.99339977999999995</v>
      </c>
      <c r="Q4765" s="13">
        <f t="shared" si="2497"/>
        <v>1.4446439699832458</v>
      </c>
      <c r="R4765" s="2">
        <f t="shared" si="2500"/>
        <v>1.4423680000000001</v>
      </c>
      <c r="S4765" s="2">
        <f t="shared" si="2526"/>
        <v>1.4446439600000001</v>
      </c>
      <c r="T4765" s="2">
        <f t="shared" si="2513"/>
        <v>81841.406693170007</v>
      </c>
      <c r="U4765" s="2">
        <f t="shared" si="2514"/>
        <v>11770.767265363553</v>
      </c>
      <c r="V4765" s="2">
        <f t="shared" si="2515"/>
        <v>13350.3422878045</v>
      </c>
      <c r="W4765" s="2">
        <f t="shared" si="2516"/>
        <v>81772.719887088053</v>
      </c>
      <c r="X4765" s="17">
        <f t="shared" si="2517"/>
        <v>0</v>
      </c>
      <c r="Y4765" s="2">
        <f t="shared" si="2518"/>
        <v>0</v>
      </c>
      <c r="Z4765" s="72">
        <f t="shared" si="2519"/>
        <v>0</v>
      </c>
      <c r="AA4765" s="2">
        <f t="shared" si="2505"/>
        <v>0</v>
      </c>
      <c r="AB4765" s="12">
        <f t="shared" si="2527"/>
        <v>4.6600000000000003E-2</v>
      </c>
      <c r="AC4765" s="17">
        <f t="shared" si="2520"/>
        <v>5</v>
      </c>
      <c r="AD4765" s="17">
        <v>252</v>
      </c>
      <c r="AE4765" s="13">
        <f t="shared" si="2498"/>
        <v>1.000904115</v>
      </c>
      <c r="AF4765" s="2">
        <f t="shared" si="2506"/>
        <v>73.994043410000003</v>
      </c>
      <c r="AG4765" s="2">
        <f t="shared" si="2521"/>
        <v>73.931942640000003</v>
      </c>
      <c r="AH4765" s="3">
        <f t="shared" si="2522"/>
        <v>0</v>
      </c>
      <c r="AI4765" s="4" t="str">
        <f t="shared" si="2499"/>
        <v>A+J=</v>
      </c>
      <c r="AJ4765" s="11">
        <f t="shared" si="2528"/>
        <v>45944</v>
      </c>
      <c r="AQ4765" s="53"/>
      <c r="AR4765" s="53"/>
    </row>
    <row r="4766" spans="1:154" x14ac:dyDescent="0.2">
      <c r="A4766" s="158">
        <f t="shared" si="2523"/>
        <v>45922</v>
      </c>
      <c r="B4766" s="2">
        <f t="shared" si="2507"/>
        <v>81846.651829728056</v>
      </c>
      <c r="C4766" s="2">
        <f t="shared" si="2524"/>
        <v>56651.610333919998</v>
      </c>
      <c r="D4766" s="2">
        <f>SUM(Y4766:Y$5092)</f>
        <v>26472.342647729998</v>
      </c>
      <c r="E4766" s="73">
        <f t="shared" si="2508"/>
        <v>30179.26768619</v>
      </c>
      <c r="F4766" s="88">
        <f t="shared" si="2501"/>
        <v>6455.85</v>
      </c>
      <c r="G4766" s="3">
        <f>IF(AND(N4766=1,N4765&gt;1),VLOOKUP(A4765,[1]Plan1!$BK$81:$BM$259,3),G4765)</f>
        <v>6413.24</v>
      </c>
      <c r="H4766" s="11">
        <f t="shared" si="2502"/>
        <v>45854</v>
      </c>
      <c r="I4766" s="11">
        <f t="shared" si="2503"/>
        <v>45885</v>
      </c>
      <c r="J4766" s="12">
        <f t="shared" si="2509"/>
        <v>-6.6002153085962245E-3</v>
      </c>
      <c r="K4766" s="11">
        <f t="shared" si="2525"/>
        <v>45944</v>
      </c>
      <c r="L4766" s="11">
        <f t="shared" si="2510"/>
        <v>45944</v>
      </c>
      <c r="M4766" s="1">
        <f t="shared" si="2529"/>
        <v>21</v>
      </c>
      <c r="N4766" s="1">
        <f t="shared" si="2511"/>
        <v>5</v>
      </c>
      <c r="O4766" s="2">
        <f t="shared" si="2512"/>
        <v>0.99842454999999997</v>
      </c>
      <c r="P4766" s="13">
        <f t="shared" si="2504"/>
        <v>0.99339977999999995</v>
      </c>
      <c r="Q4766" s="13">
        <f t="shared" si="2497"/>
        <v>1.4446439699832458</v>
      </c>
      <c r="R4766" s="2">
        <f t="shared" si="2500"/>
        <v>1.4423680000000001</v>
      </c>
      <c r="S4766" s="2">
        <f t="shared" si="2526"/>
        <v>1.4446439600000001</v>
      </c>
      <c r="T4766" s="2">
        <f t="shared" si="2513"/>
        <v>81841.406693170007</v>
      </c>
      <c r="U4766" s="2">
        <f t="shared" si="2514"/>
        <v>11770.767265363553</v>
      </c>
      <c r="V4766" s="2">
        <f t="shared" si="2515"/>
        <v>13350.3422878045</v>
      </c>
      <c r="W4766" s="2">
        <f t="shared" si="2516"/>
        <v>81772.719887088053</v>
      </c>
      <c r="X4766" s="17">
        <f t="shared" si="2517"/>
        <v>0</v>
      </c>
      <c r="Y4766" s="2">
        <f t="shared" si="2518"/>
        <v>0</v>
      </c>
      <c r="Z4766" s="72">
        <f t="shared" si="2519"/>
        <v>0</v>
      </c>
      <c r="AA4766" s="2">
        <f t="shared" si="2505"/>
        <v>0</v>
      </c>
      <c r="AB4766" s="12">
        <f t="shared" si="2527"/>
        <v>4.6600000000000003E-2</v>
      </c>
      <c r="AC4766" s="17">
        <f t="shared" si="2520"/>
        <v>5</v>
      </c>
      <c r="AD4766" s="17">
        <v>252</v>
      </c>
      <c r="AE4766" s="13">
        <f t="shared" si="2498"/>
        <v>1.000904115</v>
      </c>
      <c r="AF4766" s="2">
        <f t="shared" si="2506"/>
        <v>73.994043410000003</v>
      </c>
      <c r="AG4766" s="2">
        <f t="shared" si="2521"/>
        <v>73.931942640000003</v>
      </c>
      <c r="AH4766" s="3">
        <f t="shared" si="2522"/>
        <v>0</v>
      </c>
      <c r="AI4766" s="4" t="str">
        <f t="shared" si="2499"/>
        <v>A+J=</v>
      </c>
      <c r="AJ4766" s="11">
        <f t="shared" si="2528"/>
        <v>45944</v>
      </c>
      <c r="AQ4766" s="53"/>
      <c r="AR4766" s="53"/>
    </row>
    <row r="4767" spans="1:154" x14ac:dyDescent="0.2">
      <c r="A4767" s="158">
        <f t="shared" si="2523"/>
        <v>45923</v>
      </c>
      <c r="B4767" s="2">
        <f t="shared" si="2507"/>
        <v>81847.707016825079</v>
      </c>
      <c r="C4767" s="2">
        <f t="shared" si="2524"/>
        <v>56651.610333919998</v>
      </c>
      <c r="D4767" s="2">
        <f>SUM(Y4767:Y$5092)</f>
        <v>26472.342647729998</v>
      </c>
      <c r="E4767" s="73">
        <f t="shared" si="2508"/>
        <v>30179.26768619</v>
      </c>
      <c r="F4767" s="88">
        <f t="shared" si="2501"/>
        <v>6455.85</v>
      </c>
      <c r="G4767" s="3">
        <f>IF(AND(N4767=1,N4766&gt;1),VLOOKUP(A4766,[1]Plan1!$BK$81:$BM$259,3),G4766)</f>
        <v>6413.24</v>
      </c>
      <c r="H4767" s="11">
        <f t="shared" si="2502"/>
        <v>45854</v>
      </c>
      <c r="I4767" s="11">
        <f t="shared" si="2503"/>
        <v>45885</v>
      </c>
      <c r="J4767" s="12">
        <f t="shared" si="2509"/>
        <v>-6.6002153085962245E-3</v>
      </c>
      <c r="K4767" s="11">
        <f t="shared" si="2525"/>
        <v>45944</v>
      </c>
      <c r="L4767" s="11">
        <f t="shared" si="2510"/>
        <v>45944</v>
      </c>
      <c r="M4767" s="1">
        <f t="shared" si="2529"/>
        <v>21</v>
      </c>
      <c r="N4767" s="1">
        <f t="shared" si="2511"/>
        <v>6</v>
      </c>
      <c r="O4767" s="2">
        <f t="shared" si="2512"/>
        <v>0.99810975999999996</v>
      </c>
      <c r="P4767" s="13">
        <f t="shared" si="2504"/>
        <v>0.99339977999999995</v>
      </c>
      <c r="Q4767" s="13">
        <f t="shared" ref="Q4767:Q4830" si="2530">IF(L4767&gt;L4766,Q4766*P4767,Q4766)</f>
        <v>1.4446439699832458</v>
      </c>
      <c r="R4767" s="2">
        <f t="shared" si="2500"/>
        <v>1.4419132400000001</v>
      </c>
      <c r="S4767" s="2">
        <f t="shared" si="2526"/>
        <v>1.4446439600000001</v>
      </c>
      <c r="T4767" s="2">
        <f t="shared" si="2513"/>
        <v>81841.406693170007</v>
      </c>
      <c r="U4767" s="2">
        <f t="shared" si="2514"/>
        <v>11770.767265363553</v>
      </c>
      <c r="V4767" s="2">
        <f t="shared" si="2515"/>
        <v>13336.617964031529</v>
      </c>
      <c r="W4767" s="2">
        <f t="shared" si="2516"/>
        <v>81758.995563315082</v>
      </c>
      <c r="X4767" s="17">
        <f t="shared" si="2517"/>
        <v>0</v>
      </c>
      <c r="Y4767" s="2">
        <f t="shared" si="2518"/>
        <v>0</v>
      </c>
      <c r="Z4767" s="72">
        <f t="shared" si="2519"/>
        <v>0</v>
      </c>
      <c r="AA4767" s="2">
        <f t="shared" si="2505"/>
        <v>0</v>
      </c>
      <c r="AB4767" s="12">
        <f t="shared" si="2527"/>
        <v>4.6600000000000003E-2</v>
      </c>
      <c r="AC4767" s="17">
        <f t="shared" si="2520"/>
        <v>6</v>
      </c>
      <c r="AD4767" s="17">
        <v>252</v>
      </c>
      <c r="AE4767" s="13">
        <f t="shared" ref="AE4767:AE4830" si="2531">ROUND((1+AB4767)^TRUNC((AC4767/AD4767),9),9)</f>
        <v>1.0010850360000001</v>
      </c>
      <c r="AF4767" s="2">
        <f t="shared" si="2506"/>
        <v>88.800872549999994</v>
      </c>
      <c r="AG4767" s="2">
        <f t="shared" si="2521"/>
        <v>88.711453509999998</v>
      </c>
      <c r="AH4767" s="3">
        <f t="shared" si="2522"/>
        <v>0</v>
      </c>
      <c r="AI4767" s="4" t="str">
        <f t="shared" si="2499"/>
        <v>A+J=</v>
      </c>
      <c r="AJ4767" s="11">
        <f t="shared" si="2528"/>
        <v>45944</v>
      </c>
      <c r="AQ4767" s="53"/>
      <c r="AR4767" s="53"/>
    </row>
    <row r="4768" spans="1:154" x14ac:dyDescent="0.2">
      <c r="A4768" s="158">
        <f t="shared" si="2523"/>
        <v>45924</v>
      </c>
      <c r="B4768" s="2">
        <f t="shared" si="2507"/>
        <v>81848.764468092268</v>
      </c>
      <c r="C4768" s="2">
        <f t="shared" si="2524"/>
        <v>56651.610333919998</v>
      </c>
      <c r="D4768" s="2">
        <f>SUM(Y4768:Y$5092)</f>
        <v>26472.342647729998</v>
      </c>
      <c r="E4768" s="73">
        <f t="shared" si="2508"/>
        <v>30179.26768619</v>
      </c>
      <c r="F4768" s="88">
        <f t="shared" si="2501"/>
        <v>6455.85</v>
      </c>
      <c r="G4768" s="3">
        <f>IF(AND(N4768=1,N4767&gt;1),VLOOKUP(A4767,[1]Plan1!$BK$81:$BM$259,3),G4767)</f>
        <v>6413.24</v>
      </c>
      <c r="H4768" s="11">
        <f t="shared" si="2502"/>
        <v>45854</v>
      </c>
      <c r="I4768" s="11">
        <f t="shared" si="2503"/>
        <v>45885</v>
      </c>
      <c r="J4768" s="12">
        <f t="shared" si="2509"/>
        <v>-6.6002153085962245E-3</v>
      </c>
      <c r="K4768" s="11">
        <f t="shared" si="2525"/>
        <v>45944</v>
      </c>
      <c r="L4768" s="11">
        <f t="shared" si="2510"/>
        <v>45944</v>
      </c>
      <c r="M4768" s="1">
        <f t="shared" si="2529"/>
        <v>21</v>
      </c>
      <c r="N4768" s="1">
        <f t="shared" si="2511"/>
        <v>7</v>
      </c>
      <c r="O4768" s="2">
        <f t="shared" si="2512"/>
        <v>0.99779507000000001</v>
      </c>
      <c r="P4768" s="13">
        <f t="shared" si="2504"/>
        <v>0.99339977999999995</v>
      </c>
      <c r="Q4768" s="13">
        <f t="shared" si="2530"/>
        <v>1.4446439699832458</v>
      </c>
      <c r="R4768" s="2">
        <f t="shared" si="2500"/>
        <v>1.4414586300000001</v>
      </c>
      <c r="S4768" s="2">
        <f t="shared" si="2526"/>
        <v>1.4446439600000001</v>
      </c>
      <c r="T4768" s="2">
        <f t="shared" si="2513"/>
        <v>81841.406693170007</v>
      </c>
      <c r="U4768" s="2">
        <f t="shared" si="2514"/>
        <v>11770.767265363553</v>
      </c>
      <c r="V4768" s="2">
        <f t="shared" si="2515"/>
        <v>13322.898167148709</v>
      </c>
      <c r="W4768" s="2">
        <f t="shared" si="2516"/>
        <v>81745.275766432271</v>
      </c>
      <c r="X4768" s="17">
        <f t="shared" si="2517"/>
        <v>0</v>
      </c>
      <c r="Y4768" s="2">
        <f t="shared" si="2518"/>
        <v>0</v>
      </c>
      <c r="Z4768" s="72">
        <f t="shared" si="2519"/>
        <v>0</v>
      </c>
      <c r="AA4768" s="2">
        <f t="shared" si="2505"/>
        <v>0</v>
      </c>
      <c r="AB4768" s="12">
        <f t="shared" si="2527"/>
        <v>4.6600000000000003E-2</v>
      </c>
      <c r="AC4768" s="17">
        <f t="shared" si="2520"/>
        <v>7</v>
      </c>
      <c r="AD4768" s="17">
        <v>252</v>
      </c>
      <c r="AE4768" s="13">
        <f t="shared" si="2531"/>
        <v>1.0012659900000001</v>
      </c>
      <c r="AF4768" s="2">
        <f t="shared" si="2506"/>
        <v>103.61040245</v>
      </c>
      <c r="AG4768" s="2">
        <f t="shared" si="2521"/>
        <v>103.48870166</v>
      </c>
      <c r="AH4768" s="3">
        <f t="shared" si="2522"/>
        <v>0</v>
      </c>
      <c r="AI4768" s="4" t="str">
        <f t="shared" si="2499"/>
        <v>A+J=</v>
      </c>
      <c r="AJ4768" s="11">
        <f t="shared" si="2528"/>
        <v>45944</v>
      </c>
      <c r="AQ4768" s="53"/>
      <c r="AR4768" s="53"/>
    </row>
    <row r="4769" spans="1:44" x14ac:dyDescent="0.2">
      <c r="A4769" s="158">
        <f t="shared" si="2523"/>
        <v>45925</v>
      </c>
      <c r="B4769" s="2">
        <f t="shared" si="2507"/>
        <v>81849.823196231562</v>
      </c>
      <c r="C4769" s="2">
        <f t="shared" si="2524"/>
        <v>56651.610333919998</v>
      </c>
      <c r="D4769" s="2">
        <f>SUM(Y4769:Y$5092)</f>
        <v>26472.342647729998</v>
      </c>
      <c r="E4769" s="73">
        <f t="shared" si="2508"/>
        <v>30179.26768619</v>
      </c>
      <c r="F4769" s="88">
        <f t="shared" si="2501"/>
        <v>6455.85</v>
      </c>
      <c r="G4769" s="3">
        <f>IF(AND(N4769=1,N4768&gt;1),VLOOKUP(A4768,[1]Plan1!$BK$81:$BM$259,3),G4768)</f>
        <v>6413.24</v>
      </c>
      <c r="H4769" s="11">
        <f t="shared" si="2502"/>
        <v>45854</v>
      </c>
      <c r="I4769" s="11">
        <f t="shared" si="2503"/>
        <v>45885</v>
      </c>
      <c r="J4769" s="12">
        <f t="shared" si="2509"/>
        <v>-6.6002153085962245E-3</v>
      </c>
      <c r="K4769" s="11">
        <f t="shared" si="2525"/>
        <v>45944</v>
      </c>
      <c r="L4769" s="11">
        <f t="shared" si="2510"/>
        <v>45944</v>
      </c>
      <c r="M4769" s="1">
        <f t="shared" si="2529"/>
        <v>21</v>
      </c>
      <c r="N4769" s="1">
        <f t="shared" si="2511"/>
        <v>8</v>
      </c>
      <c r="O4769" s="2">
        <f t="shared" si="2512"/>
        <v>0.99748046999999995</v>
      </c>
      <c r="P4769" s="13">
        <f t="shared" si="2504"/>
        <v>0.99339977999999995</v>
      </c>
      <c r="Q4769" s="13">
        <f t="shared" si="2530"/>
        <v>1.4446439699832458</v>
      </c>
      <c r="R4769" s="2">
        <f t="shared" si="2500"/>
        <v>1.44100414</v>
      </c>
      <c r="S4769" s="2">
        <f t="shared" si="2526"/>
        <v>1.4446439600000001</v>
      </c>
      <c r="T4769" s="2">
        <f t="shared" si="2513"/>
        <v>81841.406693170007</v>
      </c>
      <c r="U4769" s="2">
        <f t="shared" si="2514"/>
        <v>11770.767265363553</v>
      </c>
      <c r="V4769" s="2">
        <f t="shared" si="2515"/>
        <v>13309.18199177801</v>
      </c>
      <c r="W4769" s="2">
        <f t="shared" si="2516"/>
        <v>81731.559591061567</v>
      </c>
      <c r="X4769" s="17">
        <f t="shared" si="2517"/>
        <v>0</v>
      </c>
      <c r="Y4769" s="2">
        <f t="shared" si="2518"/>
        <v>0</v>
      </c>
      <c r="Z4769" s="72">
        <f t="shared" si="2519"/>
        <v>0</v>
      </c>
      <c r="AA4769" s="2">
        <f t="shared" si="2505"/>
        <v>0</v>
      </c>
      <c r="AB4769" s="12">
        <f t="shared" si="2527"/>
        <v>4.6600000000000003E-2</v>
      </c>
      <c r="AC4769" s="17">
        <f t="shared" si="2520"/>
        <v>8</v>
      </c>
      <c r="AD4769" s="17">
        <v>252</v>
      </c>
      <c r="AE4769" s="13">
        <f t="shared" si="2531"/>
        <v>1.001446976</v>
      </c>
      <c r="AF4769" s="2">
        <f t="shared" si="2506"/>
        <v>118.42255129</v>
      </c>
      <c r="AG4769" s="2">
        <f t="shared" si="2521"/>
        <v>118.26360517000001</v>
      </c>
      <c r="AH4769" s="3">
        <f t="shared" si="2522"/>
        <v>0</v>
      </c>
      <c r="AI4769" s="4" t="str">
        <f t="shared" si="2499"/>
        <v>A+J=</v>
      </c>
      <c r="AJ4769" s="11">
        <f t="shared" si="2528"/>
        <v>45944</v>
      </c>
      <c r="AQ4769" s="53"/>
      <c r="AR4769" s="53"/>
    </row>
    <row r="4770" spans="1:44" x14ac:dyDescent="0.2">
      <c r="A4770" s="158">
        <f t="shared" si="2523"/>
        <v>45926</v>
      </c>
      <c r="B4770" s="2">
        <f t="shared" si="2507"/>
        <v>81850.884876726384</v>
      </c>
      <c r="C4770" s="2">
        <f t="shared" si="2524"/>
        <v>56651.610333919998</v>
      </c>
      <c r="D4770" s="2">
        <f>SUM(Y4770:Y$5092)</f>
        <v>26472.342647729998</v>
      </c>
      <c r="E4770" s="73">
        <f t="shared" si="2508"/>
        <v>30179.26768619</v>
      </c>
      <c r="F4770" s="88">
        <f t="shared" si="2501"/>
        <v>6455.85</v>
      </c>
      <c r="G4770" s="3">
        <f>IF(AND(N4770=1,N4769&gt;1),VLOOKUP(A4769,[1]Plan1!$BK$81:$BM$259,3),G4769)</f>
        <v>6413.24</v>
      </c>
      <c r="H4770" s="11">
        <f t="shared" si="2502"/>
        <v>45854</v>
      </c>
      <c r="I4770" s="11">
        <f t="shared" si="2503"/>
        <v>45885</v>
      </c>
      <c r="J4770" s="12">
        <f t="shared" si="2509"/>
        <v>-6.6002153085962245E-3</v>
      </c>
      <c r="K4770" s="11">
        <f t="shared" si="2525"/>
        <v>45944</v>
      </c>
      <c r="L4770" s="11">
        <f t="shared" si="2510"/>
        <v>45944</v>
      </c>
      <c r="M4770" s="1">
        <f t="shared" si="2529"/>
        <v>21</v>
      </c>
      <c r="N4770" s="1">
        <f t="shared" si="2511"/>
        <v>9</v>
      </c>
      <c r="O4770" s="2">
        <f t="shared" si="2512"/>
        <v>0.99716598000000001</v>
      </c>
      <c r="P4770" s="13">
        <f t="shared" si="2504"/>
        <v>0.99339977999999995</v>
      </c>
      <c r="Q4770" s="13">
        <f t="shared" si="2530"/>
        <v>1.4446439699832458</v>
      </c>
      <c r="R4770" s="2">
        <f t="shared" si="2500"/>
        <v>1.44054982</v>
      </c>
      <c r="S4770" s="2">
        <f t="shared" si="2526"/>
        <v>1.4446439600000001</v>
      </c>
      <c r="T4770" s="2">
        <f t="shared" si="2513"/>
        <v>81841.406693170007</v>
      </c>
      <c r="U4770" s="2">
        <f t="shared" si="2514"/>
        <v>11770.767265363553</v>
      </c>
      <c r="V4770" s="2">
        <f t="shared" si="2515"/>
        <v>13295.47094688282</v>
      </c>
      <c r="W4770" s="2">
        <f t="shared" si="2516"/>
        <v>81717.84854616638</v>
      </c>
      <c r="X4770" s="17">
        <f t="shared" si="2517"/>
        <v>0</v>
      </c>
      <c r="Y4770" s="2">
        <f t="shared" si="2518"/>
        <v>0</v>
      </c>
      <c r="Z4770" s="72">
        <f t="shared" si="2519"/>
        <v>0</v>
      </c>
      <c r="AA4770" s="2">
        <f t="shared" si="2505"/>
        <v>0</v>
      </c>
      <c r="AB4770" s="12">
        <f t="shared" si="2527"/>
        <v>4.6600000000000003E-2</v>
      </c>
      <c r="AC4770" s="17">
        <f t="shared" si="2520"/>
        <v>9</v>
      </c>
      <c r="AD4770" s="17">
        <v>252</v>
      </c>
      <c r="AE4770" s="13">
        <f t="shared" si="2531"/>
        <v>1.0016279960000001</v>
      </c>
      <c r="AF4770" s="2">
        <f t="shared" si="2506"/>
        <v>133.23748273000001</v>
      </c>
      <c r="AG4770" s="2">
        <f t="shared" si="2521"/>
        <v>133.03633056000001</v>
      </c>
      <c r="AH4770" s="3">
        <f t="shared" si="2522"/>
        <v>0</v>
      </c>
      <c r="AI4770" s="4" t="str">
        <f t="shared" ref="AI4770:AI4833" si="2532">AI4769</f>
        <v>A+J=</v>
      </c>
      <c r="AJ4770" s="11">
        <f t="shared" si="2528"/>
        <v>45944</v>
      </c>
      <c r="AQ4770" s="53"/>
      <c r="AR4770" s="53"/>
    </row>
    <row r="4771" spans="1:44" x14ac:dyDescent="0.2">
      <c r="A4771" s="158">
        <f t="shared" si="2523"/>
        <v>45927</v>
      </c>
      <c r="B4771" s="2">
        <f t="shared" si="2507"/>
        <v>81851.947835863306</v>
      </c>
      <c r="C4771" s="2">
        <f t="shared" si="2524"/>
        <v>56651.610333919998</v>
      </c>
      <c r="D4771" s="2">
        <f>SUM(Y4771:Y$5092)</f>
        <v>26472.342647729998</v>
      </c>
      <c r="E4771" s="73">
        <f t="shared" si="2508"/>
        <v>30179.26768619</v>
      </c>
      <c r="F4771" s="88">
        <f t="shared" si="2501"/>
        <v>6455.85</v>
      </c>
      <c r="G4771" s="3">
        <f>IF(AND(N4771=1,N4770&gt;1),VLOOKUP(A4770,[1]Plan1!$BK$81:$BM$259,3),G4770)</f>
        <v>6413.24</v>
      </c>
      <c r="H4771" s="11">
        <f t="shared" si="2502"/>
        <v>45854</v>
      </c>
      <c r="I4771" s="11">
        <f t="shared" si="2503"/>
        <v>45885</v>
      </c>
      <c r="J4771" s="12">
        <f t="shared" si="2509"/>
        <v>-6.6002153085962245E-3</v>
      </c>
      <c r="K4771" s="11">
        <f t="shared" si="2525"/>
        <v>45944</v>
      </c>
      <c r="L4771" s="11">
        <f t="shared" si="2510"/>
        <v>45944</v>
      </c>
      <c r="M4771" s="1">
        <f t="shared" si="2529"/>
        <v>21</v>
      </c>
      <c r="N4771" s="1">
        <f t="shared" si="2511"/>
        <v>10</v>
      </c>
      <c r="O4771" s="2">
        <f t="shared" si="2512"/>
        <v>0.99685157999999996</v>
      </c>
      <c r="P4771" s="13">
        <f t="shared" si="2504"/>
        <v>0.99339977999999995</v>
      </c>
      <c r="Q4771" s="13">
        <f t="shared" si="2530"/>
        <v>1.4446439699832458</v>
      </c>
      <c r="R4771" s="2">
        <f t="shared" si="2500"/>
        <v>1.4400956199999999</v>
      </c>
      <c r="S4771" s="2">
        <f t="shared" si="2526"/>
        <v>1.4446439600000001</v>
      </c>
      <c r="T4771" s="2">
        <f t="shared" si="2513"/>
        <v>81841.406693170007</v>
      </c>
      <c r="U4771" s="2">
        <f t="shared" si="2514"/>
        <v>11770.767265363553</v>
      </c>
      <c r="V4771" s="2">
        <f t="shared" si="2515"/>
        <v>13281.763523499751</v>
      </c>
      <c r="W4771" s="2">
        <f t="shared" si="2516"/>
        <v>81704.141122783301</v>
      </c>
      <c r="X4771" s="17">
        <f t="shared" si="2517"/>
        <v>0</v>
      </c>
      <c r="Y4771" s="2">
        <f t="shared" si="2518"/>
        <v>0</v>
      </c>
      <c r="Z4771" s="72">
        <f t="shared" si="2519"/>
        <v>0</v>
      </c>
      <c r="AA4771" s="2">
        <f t="shared" si="2505"/>
        <v>0</v>
      </c>
      <c r="AB4771" s="12">
        <f t="shared" si="2527"/>
        <v>4.6600000000000003E-2</v>
      </c>
      <c r="AC4771" s="17">
        <f t="shared" si="2520"/>
        <v>10</v>
      </c>
      <c r="AD4771" s="17">
        <v>252</v>
      </c>
      <c r="AE4771" s="13">
        <f t="shared" si="2531"/>
        <v>1.0018090479999999</v>
      </c>
      <c r="AF4771" s="2">
        <f t="shared" si="2506"/>
        <v>148.05503308999999</v>
      </c>
      <c r="AG4771" s="2">
        <f t="shared" si="2521"/>
        <v>147.80671308000001</v>
      </c>
      <c r="AH4771" s="3">
        <f t="shared" si="2522"/>
        <v>0</v>
      </c>
      <c r="AI4771" s="4" t="str">
        <f t="shared" si="2532"/>
        <v>A+J=</v>
      </c>
      <c r="AJ4771" s="11">
        <f t="shared" si="2528"/>
        <v>45944</v>
      </c>
      <c r="AQ4771" s="53"/>
      <c r="AR4771" s="53"/>
    </row>
    <row r="4772" spans="1:44" x14ac:dyDescent="0.2">
      <c r="A4772" s="158">
        <f t="shared" si="2523"/>
        <v>45928</v>
      </c>
      <c r="B4772" s="2">
        <f t="shared" si="2507"/>
        <v>81851.947835863306</v>
      </c>
      <c r="C4772" s="2">
        <f t="shared" si="2524"/>
        <v>56651.610333919998</v>
      </c>
      <c r="D4772" s="2">
        <f>SUM(Y4772:Y$5092)</f>
        <v>26472.342647729998</v>
      </c>
      <c r="E4772" s="73">
        <f t="shared" si="2508"/>
        <v>30179.26768619</v>
      </c>
      <c r="F4772" s="88">
        <f t="shared" si="2501"/>
        <v>6455.85</v>
      </c>
      <c r="G4772" s="3">
        <f>IF(AND(N4772=1,N4771&gt;1),VLOOKUP(A4771,[1]Plan1!$BK$81:$BM$259,3),G4771)</f>
        <v>6413.24</v>
      </c>
      <c r="H4772" s="11">
        <f t="shared" si="2502"/>
        <v>45854</v>
      </c>
      <c r="I4772" s="11">
        <f t="shared" si="2503"/>
        <v>45885</v>
      </c>
      <c r="J4772" s="12">
        <f t="shared" si="2509"/>
        <v>-6.6002153085962245E-3</v>
      </c>
      <c r="K4772" s="11">
        <f t="shared" si="2525"/>
        <v>45944</v>
      </c>
      <c r="L4772" s="11">
        <f t="shared" si="2510"/>
        <v>45944</v>
      </c>
      <c r="M4772" s="1">
        <f t="shared" si="2529"/>
        <v>21</v>
      </c>
      <c r="N4772" s="1">
        <f t="shared" si="2511"/>
        <v>10</v>
      </c>
      <c r="O4772" s="2">
        <f t="shared" si="2512"/>
        <v>0.99685157999999996</v>
      </c>
      <c r="P4772" s="13">
        <f t="shared" si="2504"/>
        <v>0.99339977999999995</v>
      </c>
      <c r="Q4772" s="13">
        <f t="shared" si="2530"/>
        <v>1.4446439699832458</v>
      </c>
      <c r="R4772" s="2">
        <f t="shared" si="2500"/>
        <v>1.4400956199999999</v>
      </c>
      <c r="S4772" s="2">
        <f t="shared" si="2526"/>
        <v>1.4446439600000001</v>
      </c>
      <c r="T4772" s="2">
        <f t="shared" si="2513"/>
        <v>81841.406693170007</v>
      </c>
      <c r="U4772" s="2">
        <f t="shared" si="2514"/>
        <v>11770.767265363553</v>
      </c>
      <c r="V4772" s="2">
        <f t="shared" si="2515"/>
        <v>13281.763523499751</v>
      </c>
      <c r="W4772" s="2">
        <f t="shared" si="2516"/>
        <v>81704.141122783301</v>
      </c>
      <c r="X4772" s="17">
        <f t="shared" si="2517"/>
        <v>0</v>
      </c>
      <c r="Y4772" s="2">
        <f t="shared" si="2518"/>
        <v>0</v>
      </c>
      <c r="Z4772" s="72">
        <f t="shared" si="2519"/>
        <v>0</v>
      </c>
      <c r="AA4772" s="2">
        <f t="shared" si="2505"/>
        <v>0</v>
      </c>
      <c r="AB4772" s="12">
        <f t="shared" si="2527"/>
        <v>4.6600000000000003E-2</v>
      </c>
      <c r="AC4772" s="17">
        <f t="shared" si="2520"/>
        <v>10</v>
      </c>
      <c r="AD4772" s="17">
        <v>252</v>
      </c>
      <c r="AE4772" s="13">
        <f t="shared" si="2531"/>
        <v>1.0018090479999999</v>
      </c>
      <c r="AF4772" s="2">
        <f t="shared" si="2506"/>
        <v>148.05503308999999</v>
      </c>
      <c r="AG4772" s="2">
        <f t="shared" si="2521"/>
        <v>147.80671308000001</v>
      </c>
      <c r="AH4772" s="3">
        <f t="shared" si="2522"/>
        <v>0</v>
      </c>
      <c r="AI4772" s="4" t="str">
        <f t="shared" si="2532"/>
        <v>A+J=</v>
      </c>
      <c r="AJ4772" s="11">
        <f t="shared" si="2528"/>
        <v>45944</v>
      </c>
      <c r="AQ4772" s="53"/>
      <c r="AR4772" s="53"/>
    </row>
    <row r="4773" spans="1:44" x14ac:dyDescent="0.2">
      <c r="A4773" s="158">
        <f t="shared" si="2523"/>
        <v>45929</v>
      </c>
      <c r="B4773" s="2">
        <f t="shared" si="2507"/>
        <v>81851.947835863306</v>
      </c>
      <c r="C4773" s="2">
        <f t="shared" si="2524"/>
        <v>56651.610333919998</v>
      </c>
      <c r="D4773" s="2">
        <f>SUM(Y4773:Y$5092)</f>
        <v>26472.342647729998</v>
      </c>
      <c r="E4773" s="73">
        <f t="shared" si="2508"/>
        <v>30179.26768619</v>
      </c>
      <c r="F4773" s="88">
        <f t="shared" si="2501"/>
        <v>6455.85</v>
      </c>
      <c r="G4773" s="3">
        <f>IF(AND(N4773=1,N4772&gt;1),VLOOKUP(A4772,[1]Plan1!$BK$81:$BM$259,3),G4772)</f>
        <v>6413.24</v>
      </c>
      <c r="H4773" s="11">
        <f t="shared" si="2502"/>
        <v>45854</v>
      </c>
      <c r="I4773" s="11">
        <f t="shared" si="2503"/>
        <v>45885</v>
      </c>
      <c r="J4773" s="12">
        <f t="shared" si="2509"/>
        <v>-6.6002153085962245E-3</v>
      </c>
      <c r="K4773" s="11">
        <f t="shared" si="2525"/>
        <v>45944</v>
      </c>
      <c r="L4773" s="11">
        <f t="shared" si="2510"/>
        <v>45944</v>
      </c>
      <c r="M4773" s="1">
        <f t="shared" si="2529"/>
        <v>21</v>
      </c>
      <c r="N4773" s="1">
        <f t="shared" si="2511"/>
        <v>10</v>
      </c>
      <c r="O4773" s="2">
        <f t="shared" si="2512"/>
        <v>0.99685157999999996</v>
      </c>
      <c r="P4773" s="13">
        <f t="shared" si="2504"/>
        <v>0.99339977999999995</v>
      </c>
      <c r="Q4773" s="13">
        <f t="shared" si="2530"/>
        <v>1.4446439699832458</v>
      </c>
      <c r="R4773" s="2">
        <f t="shared" si="2500"/>
        <v>1.4400956199999999</v>
      </c>
      <c r="S4773" s="2">
        <f t="shared" si="2526"/>
        <v>1.4446439600000001</v>
      </c>
      <c r="T4773" s="2">
        <f t="shared" si="2513"/>
        <v>81841.406693170007</v>
      </c>
      <c r="U4773" s="2">
        <f t="shared" si="2514"/>
        <v>11770.767265363553</v>
      </c>
      <c r="V4773" s="2">
        <f t="shared" si="2515"/>
        <v>13281.763523499751</v>
      </c>
      <c r="W4773" s="2">
        <f t="shared" si="2516"/>
        <v>81704.141122783301</v>
      </c>
      <c r="X4773" s="17">
        <f t="shared" si="2517"/>
        <v>0</v>
      </c>
      <c r="Y4773" s="2">
        <f t="shared" si="2518"/>
        <v>0</v>
      </c>
      <c r="Z4773" s="72">
        <f t="shared" si="2519"/>
        <v>0</v>
      </c>
      <c r="AA4773" s="2">
        <f t="shared" si="2505"/>
        <v>0</v>
      </c>
      <c r="AB4773" s="12">
        <f t="shared" si="2527"/>
        <v>4.6600000000000003E-2</v>
      </c>
      <c r="AC4773" s="17">
        <f t="shared" si="2520"/>
        <v>10</v>
      </c>
      <c r="AD4773" s="17">
        <v>252</v>
      </c>
      <c r="AE4773" s="13">
        <f t="shared" si="2531"/>
        <v>1.0018090479999999</v>
      </c>
      <c r="AF4773" s="2">
        <f t="shared" si="2506"/>
        <v>148.05503308999999</v>
      </c>
      <c r="AG4773" s="2">
        <f t="shared" si="2521"/>
        <v>147.80671308000001</v>
      </c>
      <c r="AH4773" s="3">
        <f t="shared" si="2522"/>
        <v>0</v>
      </c>
      <c r="AI4773" s="4" t="str">
        <f t="shared" si="2532"/>
        <v>A+J=</v>
      </c>
      <c r="AJ4773" s="11">
        <f t="shared" si="2528"/>
        <v>45944</v>
      </c>
      <c r="AQ4773" s="53"/>
      <c r="AR4773" s="53"/>
    </row>
    <row r="4774" spans="1:44" x14ac:dyDescent="0.2">
      <c r="A4774" s="158">
        <f t="shared" si="2523"/>
        <v>45930</v>
      </c>
      <c r="B4774" s="2">
        <f t="shared" si="2507"/>
        <v>81853.013283883076</v>
      </c>
      <c r="C4774" s="2">
        <f t="shared" si="2524"/>
        <v>56651.610333919998</v>
      </c>
      <c r="D4774" s="2">
        <f>SUM(Y4774:Y$5092)</f>
        <v>26472.342647729998</v>
      </c>
      <c r="E4774" s="73">
        <f t="shared" si="2508"/>
        <v>30179.26768619</v>
      </c>
      <c r="F4774" s="88">
        <f t="shared" si="2501"/>
        <v>6455.85</v>
      </c>
      <c r="G4774" s="3">
        <f>IF(AND(N4774=1,N4773&gt;1),VLOOKUP(A4773,[1]Plan1!$BK$81:$BM$259,3),G4773)</f>
        <v>6413.24</v>
      </c>
      <c r="H4774" s="11">
        <f t="shared" si="2502"/>
        <v>45854</v>
      </c>
      <c r="I4774" s="11">
        <f t="shared" si="2503"/>
        <v>45885</v>
      </c>
      <c r="J4774" s="12">
        <f t="shared" si="2509"/>
        <v>-6.6002153085962245E-3</v>
      </c>
      <c r="K4774" s="11">
        <f t="shared" si="2525"/>
        <v>45944</v>
      </c>
      <c r="L4774" s="11">
        <f t="shared" si="2510"/>
        <v>45944</v>
      </c>
      <c r="M4774" s="1">
        <f t="shared" si="2529"/>
        <v>21</v>
      </c>
      <c r="N4774" s="1">
        <f t="shared" si="2511"/>
        <v>11</v>
      </c>
      <c r="O4774" s="2">
        <f t="shared" si="2512"/>
        <v>0.99653729000000002</v>
      </c>
      <c r="P4774" s="13">
        <f t="shared" si="2504"/>
        <v>0.99339977999999995</v>
      </c>
      <c r="Q4774" s="13">
        <f t="shared" si="2530"/>
        <v>1.4446439699832458</v>
      </c>
      <c r="R4774" s="2">
        <f t="shared" si="2500"/>
        <v>1.43964158</v>
      </c>
      <c r="S4774" s="2">
        <f t="shared" si="2526"/>
        <v>1.4446439600000001</v>
      </c>
      <c r="T4774" s="2">
        <f t="shared" si="2513"/>
        <v>81841.406693170007</v>
      </c>
      <c r="U4774" s="2">
        <f t="shared" si="2514"/>
        <v>11770.767265363553</v>
      </c>
      <c r="V4774" s="2">
        <f t="shared" si="2515"/>
        <v>13268.060928799516</v>
      </c>
      <c r="W4774" s="2">
        <f t="shared" si="2516"/>
        <v>81690.438528083076</v>
      </c>
      <c r="X4774" s="17">
        <f t="shared" si="2517"/>
        <v>0</v>
      </c>
      <c r="Y4774" s="2">
        <f t="shared" si="2518"/>
        <v>0</v>
      </c>
      <c r="Z4774" s="72">
        <f t="shared" si="2519"/>
        <v>0</v>
      </c>
      <c r="AA4774" s="2">
        <f t="shared" si="2505"/>
        <v>0</v>
      </c>
      <c r="AB4774" s="12">
        <f t="shared" si="2527"/>
        <v>4.6600000000000003E-2</v>
      </c>
      <c r="AC4774" s="17">
        <f t="shared" si="2520"/>
        <v>11</v>
      </c>
      <c r="AD4774" s="17">
        <v>252</v>
      </c>
      <c r="AE4774" s="13">
        <f t="shared" si="2531"/>
        <v>1.001990132</v>
      </c>
      <c r="AF4774" s="2">
        <f t="shared" si="2506"/>
        <v>162.87520237999999</v>
      </c>
      <c r="AG4774" s="2">
        <f t="shared" si="2521"/>
        <v>162.57475579999999</v>
      </c>
      <c r="AH4774" s="3">
        <f t="shared" si="2522"/>
        <v>0</v>
      </c>
      <c r="AI4774" s="4" t="str">
        <f t="shared" si="2532"/>
        <v>A+J=</v>
      </c>
      <c r="AJ4774" s="11">
        <f t="shared" si="2528"/>
        <v>45944</v>
      </c>
      <c r="AQ4774" s="53"/>
      <c r="AR4774" s="53"/>
    </row>
    <row r="4775" spans="1:44" x14ac:dyDescent="0.2">
      <c r="A4775" s="158">
        <f t="shared" si="2523"/>
        <v>45931</v>
      </c>
      <c r="B4775" s="2">
        <f t="shared" si="2507"/>
        <v>81854.080478097632</v>
      </c>
      <c r="C4775" s="2">
        <f t="shared" si="2524"/>
        <v>56651.610333919998</v>
      </c>
      <c r="D4775" s="2">
        <f>SUM(Y4775:Y$5092)</f>
        <v>26472.342647729998</v>
      </c>
      <c r="E4775" s="73">
        <f t="shared" si="2508"/>
        <v>30179.26768619</v>
      </c>
      <c r="F4775" s="88">
        <f t="shared" si="2501"/>
        <v>6455.85</v>
      </c>
      <c r="G4775" s="3">
        <f>IF(AND(N4775=1,N4774&gt;1),VLOOKUP(A4774,[1]Plan1!$BK$81:$BM$259,3),G4774)</f>
        <v>6413.24</v>
      </c>
      <c r="H4775" s="11">
        <f t="shared" si="2502"/>
        <v>45854</v>
      </c>
      <c r="I4775" s="11">
        <f t="shared" si="2503"/>
        <v>45885</v>
      </c>
      <c r="J4775" s="12">
        <f t="shared" si="2509"/>
        <v>-6.6002153085962245E-3</v>
      </c>
      <c r="K4775" s="11">
        <f t="shared" si="2525"/>
        <v>45944</v>
      </c>
      <c r="L4775" s="11">
        <f t="shared" si="2510"/>
        <v>45944</v>
      </c>
      <c r="M4775" s="1">
        <f t="shared" si="2529"/>
        <v>21</v>
      </c>
      <c r="N4775" s="1">
        <f t="shared" si="2511"/>
        <v>12</v>
      </c>
      <c r="O4775" s="2">
        <f t="shared" si="2512"/>
        <v>0.99622308999999998</v>
      </c>
      <c r="P4775" s="13">
        <f t="shared" si="2504"/>
        <v>0.99339977999999995</v>
      </c>
      <c r="Q4775" s="13">
        <f t="shared" si="2530"/>
        <v>1.4446439699832458</v>
      </c>
      <c r="R4775" s="2">
        <f t="shared" si="2500"/>
        <v>1.4391876699999999</v>
      </c>
      <c r="S4775" s="2">
        <f t="shared" si="2526"/>
        <v>1.4446439600000001</v>
      </c>
      <c r="T4775" s="2">
        <f t="shared" si="2513"/>
        <v>81841.406693170007</v>
      </c>
      <c r="U4775" s="2">
        <f t="shared" si="2514"/>
        <v>11770.767265363553</v>
      </c>
      <c r="V4775" s="2">
        <f t="shared" si="2515"/>
        <v>13254.362257404075</v>
      </c>
      <c r="W4775" s="2">
        <f t="shared" si="2516"/>
        <v>81676.739856687636</v>
      </c>
      <c r="X4775" s="17">
        <f t="shared" si="2517"/>
        <v>0</v>
      </c>
      <c r="Y4775" s="2">
        <f t="shared" si="2518"/>
        <v>0</v>
      </c>
      <c r="Z4775" s="72">
        <f t="shared" si="2519"/>
        <v>0</v>
      </c>
      <c r="AA4775" s="2">
        <f t="shared" si="2505"/>
        <v>0</v>
      </c>
      <c r="AB4775" s="12">
        <f t="shared" si="2527"/>
        <v>4.6600000000000003E-2</v>
      </c>
      <c r="AC4775" s="17">
        <f t="shared" si="2520"/>
        <v>12</v>
      </c>
      <c r="AD4775" s="17">
        <v>252</v>
      </c>
      <c r="AE4775" s="13">
        <f t="shared" si="2531"/>
        <v>1.00217125</v>
      </c>
      <c r="AF4775" s="2">
        <f t="shared" si="2506"/>
        <v>177.69815428000001</v>
      </c>
      <c r="AG4775" s="2">
        <f t="shared" si="2521"/>
        <v>177.34062141000001</v>
      </c>
      <c r="AH4775" s="3">
        <f t="shared" si="2522"/>
        <v>0</v>
      </c>
      <c r="AI4775" s="4" t="str">
        <f t="shared" si="2532"/>
        <v>A+J=</v>
      </c>
      <c r="AJ4775" s="11">
        <f t="shared" si="2528"/>
        <v>45944</v>
      </c>
      <c r="AQ4775" s="53"/>
      <c r="AR4775" s="53"/>
    </row>
    <row r="4776" spans="1:44" x14ac:dyDescent="0.2">
      <c r="A4776" s="158">
        <f t="shared" si="2523"/>
        <v>45932</v>
      </c>
      <c r="B4776" s="2">
        <f t="shared" si="2507"/>
        <v>81855.150465917701</v>
      </c>
      <c r="C4776" s="2">
        <f t="shared" si="2524"/>
        <v>56651.610333919998</v>
      </c>
      <c r="D4776" s="2">
        <f>SUM(Y4776:Y$5092)</f>
        <v>26472.342647729998</v>
      </c>
      <c r="E4776" s="73">
        <f t="shared" si="2508"/>
        <v>30179.26768619</v>
      </c>
      <c r="F4776" s="88">
        <f t="shared" si="2501"/>
        <v>6455.85</v>
      </c>
      <c r="G4776" s="3">
        <f>IF(AND(N4776=1,N4775&gt;1),VLOOKUP(A4775,[1]Plan1!$BK$81:$BM$259,3),G4775)</f>
        <v>6413.24</v>
      </c>
      <c r="H4776" s="11">
        <f t="shared" si="2502"/>
        <v>45854</v>
      </c>
      <c r="I4776" s="11">
        <f t="shared" si="2503"/>
        <v>45885</v>
      </c>
      <c r="J4776" s="12">
        <f t="shared" si="2509"/>
        <v>-6.6002153085962245E-3</v>
      </c>
      <c r="K4776" s="11">
        <f t="shared" si="2525"/>
        <v>45944</v>
      </c>
      <c r="L4776" s="11">
        <f t="shared" si="2510"/>
        <v>45944</v>
      </c>
      <c r="M4776" s="1">
        <f t="shared" si="2529"/>
        <v>21</v>
      </c>
      <c r="N4776" s="1">
        <f t="shared" si="2511"/>
        <v>13</v>
      </c>
      <c r="O4776" s="2">
        <f t="shared" si="2512"/>
        <v>0.99590900000000004</v>
      </c>
      <c r="P4776" s="13">
        <f t="shared" si="2504"/>
        <v>0.99339977999999995</v>
      </c>
      <c r="Q4776" s="13">
        <f t="shared" si="2530"/>
        <v>1.4446439699832458</v>
      </c>
      <c r="R4776" s="2">
        <f t="shared" si="2500"/>
        <v>1.4387339299999999</v>
      </c>
      <c r="S4776" s="2">
        <f t="shared" si="2526"/>
        <v>1.4446439600000001</v>
      </c>
      <c r="T4776" s="2">
        <f t="shared" si="2513"/>
        <v>81841.406693170007</v>
      </c>
      <c r="U4776" s="2">
        <f t="shared" si="2514"/>
        <v>11770.767265363553</v>
      </c>
      <c r="V4776" s="2">
        <f t="shared" si="2515"/>
        <v>13240.668716484144</v>
      </c>
      <c r="W4776" s="2">
        <f t="shared" si="2516"/>
        <v>81663.0463157677</v>
      </c>
      <c r="X4776" s="17">
        <f t="shared" si="2517"/>
        <v>0</v>
      </c>
      <c r="Y4776" s="2">
        <f t="shared" si="2518"/>
        <v>0</v>
      </c>
      <c r="Z4776" s="72">
        <f t="shared" si="2519"/>
        <v>0</v>
      </c>
      <c r="AA4776" s="2">
        <f t="shared" si="2505"/>
        <v>0</v>
      </c>
      <c r="AB4776" s="12">
        <f t="shared" si="2527"/>
        <v>4.6600000000000003E-2</v>
      </c>
      <c r="AC4776" s="17">
        <f t="shared" si="2520"/>
        <v>13</v>
      </c>
      <c r="AD4776" s="17">
        <v>252</v>
      </c>
      <c r="AE4776" s="13">
        <f t="shared" si="2531"/>
        <v>1.0023523999999999</v>
      </c>
      <c r="AF4776" s="2">
        <f t="shared" si="2506"/>
        <v>192.52372510000001</v>
      </c>
      <c r="AG4776" s="2">
        <f t="shared" si="2521"/>
        <v>192.10415015000001</v>
      </c>
      <c r="AH4776" s="3">
        <f t="shared" si="2522"/>
        <v>0</v>
      </c>
      <c r="AI4776" s="4" t="str">
        <f t="shared" si="2532"/>
        <v>A+J=</v>
      </c>
      <c r="AJ4776" s="11">
        <f t="shared" si="2528"/>
        <v>45944</v>
      </c>
      <c r="AQ4776" s="53"/>
      <c r="AR4776" s="53"/>
    </row>
    <row r="4777" spans="1:44" x14ac:dyDescent="0.2">
      <c r="A4777" s="158">
        <f t="shared" si="2523"/>
        <v>45933</v>
      </c>
      <c r="B4777" s="2">
        <f t="shared" si="2507"/>
        <v>81856.221817679892</v>
      </c>
      <c r="C4777" s="2">
        <f t="shared" si="2524"/>
        <v>56651.610333919998</v>
      </c>
      <c r="D4777" s="2">
        <f>SUM(Y4777:Y$5092)</f>
        <v>26472.342647729998</v>
      </c>
      <c r="E4777" s="73">
        <f t="shared" si="2508"/>
        <v>30179.26768619</v>
      </c>
      <c r="F4777" s="88">
        <f t="shared" si="2501"/>
        <v>6455.85</v>
      </c>
      <c r="G4777" s="3">
        <f>IF(AND(N4777=1,N4776&gt;1),VLOOKUP(A4776,[1]Plan1!$BK$81:$BM$259,3),G4776)</f>
        <v>6413.24</v>
      </c>
      <c r="H4777" s="11">
        <f t="shared" si="2502"/>
        <v>45854</v>
      </c>
      <c r="I4777" s="11">
        <f t="shared" si="2503"/>
        <v>45885</v>
      </c>
      <c r="J4777" s="12">
        <f t="shared" si="2509"/>
        <v>-6.6002153085962245E-3</v>
      </c>
      <c r="K4777" s="11">
        <f t="shared" si="2525"/>
        <v>45944</v>
      </c>
      <c r="L4777" s="11">
        <f t="shared" si="2510"/>
        <v>45944</v>
      </c>
      <c r="M4777" s="1">
        <f t="shared" si="2529"/>
        <v>21</v>
      </c>
      <c r="N4777" s="1">
        <f t="shared" si="2511"/>
        <v>14</v>
      </c>
      <c r="O4777" s="2">
        <f t="shared" si="2512"/>
        <v>0.99559500000000001</v>
      </c>
      <c r="P4777" s="13">
        <f t="shared" si="2504"/>
        <v>0.99339977999999995</v>
      </c>
      <c r="Q4777" s="13">
        <f t="shared" si="2530"/>
        <v>1.4446439699832458</v>
      </c>
      <c r="R4777" s="2">
        <f t="shared" ref="R4777:R4840" si="2533">TRUNC(TRUNC((O4777*Q4777),15),8)</f>
        <v>1.4382803099999999</v>
      </c>
      <c r="S4777" s="2">
        <f t="shared" si="2526"/>
        <v>1.4446439600000001</v>
      </c>
      <c r="T4777" s="2">
        <f t="shared" si="2513"/>
        <v>81841.406693170007</v>
      </c>
      <c r="U4777" s="2">
        <f t="shared" si="2514"/>
        <v>11770.767265363553</v>
      </c>
      <c r="V4777" s="2">
        <f t="shared" si="2515"/>
        <v>13226.978797076332</v>
      </c>
      <c r="W4777" s="2">
        <f t="shared" si="2516"/>
        <v>81649.356396359886</v>
      </c>
      <c r="X4777" s="17">
        <f t="shared" si="2517"/>
        <v>0</v>
      </c>
      <c r="Y4777" s="2">
        <f t="shared" si="2518"/>
        <v>0</v>
      </c>
      <c r="Z4777" s="72">
        <f t="shared" si="2519"/>
        <v>0</v>
      </c>
      <c r="AA4777" s="2">
        <f t="shared" si="2505"/>
        <v>0</v>
      </c>
      <c r="AB4777" s="12">
        <f t="shared" si="2527"/>
        <v>4.6600000000000003E-2</v>
      </c>
      <c r="AC4777" s="17">
        <f t="shared" si="2520"/>
        <v>14</v>
      </c>
      <c r="AD4777" s="17">
        <v>252</v>
      </c>
      <c r="AE4777" s="13">
        <f t="shared" si="2531"/>
        <v>1.002533583</v>
      </c>
      <c r="AF4777" s="2">
        <f t="shared" si="2506"/>
        <v>207.35199668999999</v>
      </c>
      <c r="AG4777" s="2">
        <f t="shared" si="2521"/>
        <v>206.86542132</v>
      </c>
      <c r="AH4777" s="3">
        <f t="shared" si="2522"/>
        <v>0</v>
      </c>
      <c r="AI4777" s="4" t="str">
        <f t="shared" si="2532"/>
        <v>A+J=</v>
      </c>
      <c r="AJ4777" s="11">
        <f t="shared" si="2528"/>
        <v>45944</v>
      </c>
      <c r="AQ4777" s="53"/>
      <c r="AR4777" s="53"/>
    </row>
    <row r="4778" spans="1:44" x14ac:dyDescent="0.2">
      <c r="A4778" s="158">
        <f t="shared" si="2523"/>
        <v>45934</v>
      </c>
      <c r="B4778" s="2">
        <f t="shared" si="2507"/>
        <v>81857.295057599549</v>
      </c>
      <c r="C4778" s="2">
        <f t="shared" si="2524"/>
        <v>56651.610333919998</v>
      </c>
      <c r="D4778" s="2">
        <f>SUM(Y4778:Y$5092)</f>
        <v>26472.342647729998</v>
      </c>
      <c r="E4778" s="73">
        <f t="shared" si="2508"/>
        <v>30179.26768619</v>
      </c>
      <c r="F4778" s="88">
        <f t="shared" ref="F4778:F4841" si="2534">IF(G4778=G4777,F4777,G4777)</f>
        <v>6455.85</v>
      </c>
      <c r="G4778" s="3">
        <f>IF(AND(N4778=1,N4777&gt;1),VLOOKUP(A4777,[1]Plan1!$BK$81:$BM$259,3),G4777)</f>
        <v>6413.24</v>
      </c>
      <c r="H4778" s="11">
        <f t="shared" ref="H4778:H4841" si="2535">EDATE(I4778,-1)</f>
        <v>45854</v>
      </c>
      <c r="I4778" s="11">
        <f t="shared" ref="I4778:I4841" si="2536">IF(X4777&gt;0,EDATE(A4778,-1),+I4777)</f>
        <v>45885</v>
      </c>
      <c r="J4778" s="12">
        <f t="shared" si="2509"/>
        <v>-6.6002153085962245E-3</v>
      </c>
      <c r="K4778" s="11">
        <f t="shared" si="2525"/>
        <v>45944</v>
      </c>
      <c r="L4778" s="11">
        <f t="shared" si="2510"/>
        <v>45944</v>
      </c>
      <c r="M4778" s="1">
        <f t="shared" si="2529"/>
        <v>21</v>
      </c>
      <c r="N4778" s="1">
        <f t="shared" si="2511"/>
        <v>15</v>
      </c>
      <c r="O4778" s="2">
        <f t="shared" si="2512"/>
        <v>0.99528110000000003</v>
      </c>
      <c r="P4778" s="13">
        <f t="shared" ref="P4778:P4841" si="2537">IF(L4778&gt;L4777,O4777,P4777)</f>
        <v>0.99339977999999995</v>
      </c>
      <c r="Q4778" s="13">
        <f t="shared" si="2530"/>
        <v>1.4446439699832458</v>
      </c>
      <c r="R4778" s="2">
        <f t="shared" si="2533"/>
        <v>1.4378268299999999</v>
      </c>
      <c r="S4778" s="2">
        <f t="shared" si="2526"/>
        <v>1.4446439600000001</v>
      </c>
      <c r="T4778" s="2">
        <f t="shared" si="2513"/>
        <v>81841.406693170007</v>
      </c>
      <c r="U4778" s="2">
        <f t="shared" si="2514"/>
        <v>11770.767265363553</v>
      </c>
      <c r="V4778" s="2">
        <f t="shared" si="2515"/>
        <v>13213.293102766</v>
      </c>
      <c r="W4778" s="2">
        <f t="shared" si="2516"/>
        <v>81635.670702049552</v>
      </c>
      <c r="X4778" s="17">
        <f t="shared" si="2517"/>
        <v>0</v>
      </c>
      <c r="Y4778" s="2">
        <f t="shared" si="2518"/>
        <v>0</v>
      </c>
      <c r="Z4778" s="72">
        <f t="shared" si="2519"/>
        <v>0</v>
      </c>
      <c r="AA4778" s="2">
        <f t="shared" si="2505"/>
        <v>0</v>
      </c>
      <c r="AB4778" s="12">
        <f t="shared" si="2527"/>
        <v>4.6600000000000003E-2</v>
      </c>
      <c r="AC4778" s="17">
        <f t="shared" si="2520"/>
        <v>15</v>
      </c>
      <c r="AD4778" s="17">
        <v>252</v>
      </c>
      <c r="AE4778" s="13">
        <f t="shared" si="2531"/>
        <v>1.002714798</v>
      </c>
      <c r="AF4778" s="2">
        <f t="shared" si="2506"/>
        <v>222.18288720000001</v>
      </c>
      <c r="AG4778" s="2">
        <f t="shared" si="2521"/>
        <v>221.62435554999999</v>
      </c>
      <c r="AH4778" s="3">
        <f t="shared" si="2522"/>
        <v>0</v>
      </c>
      <c r="AI4778" s="4" t="str">
        <f t="shared" si="2532"/>
        <v>A+J=</v>
      </c>
      <c r="AJ4778" s="11">
        <f t="shared" si="2528"/>
        <v>45944</v>
      </c>
      <c r="AQ4778" s="53"/>
      <c r="AR4778" s="53"/>
    </row>
    <row r="4779" spans="1:44" x14ac:dyDescent="0.2">
      <c r="A4779" s="158">
        <f t="shared" si="2523"/>
        <v>45935</v>
      </c>
      <c r="B4779" s="2">
        <f t="shared" si="2507"/>
        <v>81857.295057599549</v>
      </c>
      <c r="C4779" s="2">
        <f t="shared" si="2524"/>
        <v>56651.610333919998</v>
      </c>
      <c r="D4779" s="2">
        <f>SUM(Y4779:Y$5092)</f>
        <v>26472.342647729998</v>
      </c>
      <c r="E4779" s="73">
        <f t="shared" si="2508"/>
        <v>30179.26768619</v>
      </c>
      <c r="F4779" s="88">
        <f t="shared" si="2534"/>
        <v>6455.85</v>
      </c>
      <c r="G4779" s="3">
        <f>IF(AND(N4779=1,N4778&gt;1),VLOOKUP(A4778,[1]Plan1!$BK$81:$BM$259,3),G4778)</f>
        <v>6413.24</v>
      </c>
      <c r="H4779" s="11">
        <f t="shared" si="2535"/>
        <v>45854</v>
      </c>
      <c r="I4779" s="11">
        <f t="shared" si="2536"/>
        <v>45885</v>
      </c>
      <c r="J4779" s="12">
        <f t="shared" si="2509"/>
        <v>-6.6002153085962245E-3</v>
      </c>
      <c r="K4779" s="11">
        <f t="shared" si="2525"/>
        <v>45944</v>
      </c>
      <c r="L4779" s="11">
        <f t="shared" si="2510"/>
        <v>45944</v>
      </c>
      <c r="M4779" s="1">
        <f t="shared" si="2529"/>
        <v>21</v>
      </c>
      <c r="N4779" s="1">
        <f t="shared" si="2511"/>
        <v>15</v>
      </c>
      <c r="O4779" s="2">
        <f t="shared" si="2512"/>
        <v>0.99528110000000003</v>
      </c>
      <c r="P4779" s="13">
        <f t="shared" si="2537"/>
        <v>0.99339977999999995</v>
      </c>
      <c r="Q4779" s="13">
        <f t="shared" si="2530"/>
        <v>1.4446439699832458</v>
      </c>
      <c r="R4779" s="2">
        <f t="shared" si="2533"/>
        <v>1.4378268299999999</v>
      </c>
      <c r="S4779" s="2">
        <f t="shared" si="2526"/>
        <v>1.4446439600000001</v>
      </c>
      <c r="T4779" s="2">
        <f t="shared" si="2513"/>
        <v>81841.406693170007</v>
      </c>
      <c r="U4779" s="2">
        <f t="shared" si="2514"/>
        <v>11770.767265363553</v>
      </c>
      <c r="V4779" s="2">
        <f t="shared" si="2515"/>
        <v>13213.293102766</v>
      </c>
      <c r="W4779" s="2">
        <f t="shared" si="2516"/>
        <v>81635.670702049552</v>
      </c>
      <c r="X4779" s="17">
        <f t="shared" si="2517"/>
        <v>0</v>
      </c>
      <c r="Y4779" s="2">
        <f t="shared" si="2518"/>
        <v>0</v>
      </c>
      <c r="Z4779" s="72">
        <f t="shared" si="2519"/>
        <v>0</v>
      </c>
      <c r="AA4779" s="2">
        <f t="shared" si="2505"/>
        <v>0</v>
      </c>
      <c r="AB4779" s="12">
        <f t="shared" si="2527"/>
        <v>4.6600000000000003E-2</v>
      </c>
      <c r="AC4779" s="17">
        <f t="shared" si="2520"/>
        <v>15</v>
      </c>
      <c r="AD4779" s="17">
        <v>252</v>
      </c>
      <c r="AE4779" s="13">
        <f t="shared" si="2531"/>
        <v>1.002714798</v>
      </c>
      <c r="AF4779" s="2">
        <f t="shared" si="2506"/>
        <v>222.18288720000001</v>
      </c>
      <c r="AG4779" s="2">
        <f t="shared" si="2521"/>
        <v>221.62435554999999</v>
      </c>
      <c r="AH4779" s="3">
        <f t="shared" si="2522"/>
        <v>0</v>
      </c>
      <c r="AI4779" s="4" t="str">
        <f t="shared" si="2532"/>
        <v>A+J=</v>
      </c>
      <c r="AJ4779" s="11">
        <f t="shared" si="2528"/>
        <v>45944</v>
      </c>
      <c r="AQ4779" s="53"/>
      <c r="AR4779" s="53"/>
    </row>
    <row r="4780" spans="1:44" x14ac:dyDescent="0.2">
      <c r="A4780" s="158">
        <f t="shared" si="2523"/>
        <v>45936</v>
      </c>
      <c r="B4780" s="2">
        <f t="shared" si="2507"/>
        <v>81857.295057599549</v>
      </c>
      <c r="C4780" s="2">
        <f t="shared" si="2524"/>
        <v>56651.610333919998</v>
      </c>
      <c r="D4780" s="2">
        <f>SUM(Y4780:Y$5092)</f>
        <v>26472.342647729998</v>
      </c>
      <c r="E4780" s="73">
        <f t="shared" si="2508"/>
        <v>30179.26768619</v>
      </c>
      <c r="F4780" s="88">
        <f t="shared" si="2534"/>
        <v>6455.85</v>
      </c>
      <c r="G4780" s="3">
        <f>IF(AND(N4780=1,N4779&gt;1),VLOOKUP(A4779,[1]Plan1!$BK$81:$BM$259,3),G4779)</f>
        <v>6413.24</v>
      </c>
      <c r="H4780" s="11">
        <f t="shared" si="2535"/>
        <v>45854</v>
      </c>
      <c r="I4780" s="11">
        <f t="shared" si="2536"/>
        <v>45885</v>
      </c>
      <c r="J4780" s="12">
        <f t="shared" si="2509"/>
        <v>-6.6002153085962245E-3</v>
      </c>
      <c r="K4780" s="11">
        <f t="shared" si="2525"/>
        <v>45944</v>
      </c>
      <c r="L4780" s="11">
        <f t="shared" si="2510"/>
        <v>45944</v>
      </c>
      <c r="M4780" s="1">
        <f t="shared" si="2529"/>
        <v>21</v>
      </c>
      <c r="N4780" s="1">
        <f t="shared" si="2511"/>
        <v>15</v>
      </c>
      <c r="O4780" s="2">
        <f t="shared" si="2512"/>
        <v>0.99528110000000003</v>
      </c>
      <c r="P4780" s="13">
        <f t="shared" si="2537"/>
        <v>0.99339977999999995</v>
      </c>
      <c r="Q4780" s="13">
        <f t="shared" si="2530"/>
        <v>1.4446439699832458</v>
      </c>
      <c r="R4780" s="2">
        <f t="shared" si="2533"/>
        <v>1.4378268299999999</v>
      </c>
      <c r="S4780" s="2">
        <f t="shared" si="2526"/>
        <v>1.4446439600000001</v>
      </c>
      <c r="T4780" s="2">
        <f t="shared" si="2513"/>
        <v>81841.406693170007</v>
      </c>
      <c r="U4780" s="2">
        <f t="shared" si="2514"/>
        <v>11770.767265363553</v>
      </c>
      <c r="V4780" s="2">
        <f t="shared" si="2515"/>
        <v>13213.293102766</v>
      </c>
      <c r="W4780" s="2">
        <f t="shared" si="2516"/>
        <v>81635.670702049552</v>
      </c>
      <c r="X4780" s="17">
        <f t="shared" si="2517"/>
        <v>0</v>
      </c>
      <c r="Y4780" s="2">
        <f t="shared" si="2518"/>
        <v>0</v>
      </c>
      <c r="Z4780" s="72">
        <f t="shared" si="2519"/>
        <v>0</v>
      </c>
      <c r="AA4780" s="2">
        <f t="shared" si="2505"/>
        <v>0</v>
      </c>
      <c r="AB4780" s="12">
        <f t="shared" si="2527"/>
        <v>4.6600000000000003E-2</v>
      </c>
      <c r="AC4780" s="17">
        <f t="shared" si="2520"/>
        <v>15</v>
      </c>
      <c r="AD4780" s="17">
        <v>252</v>
      </c>
      <c r="AE4780" s="13">
        <f t="shared" si="2531"/>
        <v>1.002714798</v>
      </c>
      <c r="AF4780" s="2">
        <f t="shared" si="2506"/>
        <v>222.18288720000001</v>
      </c>
      <c r="AG4780" s="2">
        <f t="shared" si="2521"/>
        <v>221.62435554999999</v>
      </c>
      <c r="AH4780" s="3">
        <f t="shared" si="2522"/>
        <v>0</v>
      </c>
      <c r="AI4780" s="4" t="str">
        <f t="shared" si="2532"/>
        <v>A+J=</v>
      </c>
      <c r="AJ4780" s="11">
        <f t="shared" si="2528"/>
        <v>45944</v>
      </c>
      <c r="AQ4780" s="53"/>
      <c r="AR4780" s="53"/>
    </row>
    <row r="4781" spans="1:44" x14ac:dyDescent="0.2">
      <c r="A4781" s="158">
        <f t="shared" si="2523"/>
        <v>45937</v>
      </c>
      <c r="B4781" s="2">
        <f t="shared" si="2507"/>
        <v>81858.370955212056</v>
      </c>
      <c r="C4781" s="2">
        <f t="shared" si="2524"/>
        <v>56651.610333919998</v>
      </c>
      <c r="D4781" s="2">
        <f>SUM(Y4781:Y$5092)</f>
        <v>26472.342647729998</v>
      </c>
      <c r="E4781" s="73">
        <f t="shared" si="2508"/>
        <v>30179.26768619</v>
      </c>
      <c r="F4781" s="88">
        <f t="shared" si="2534"/>
        <v>6455.85</v>
      </c>
      <c r="G4781" s="3">
        <f>IF(AND(N4781=1,N4780&gt;1),VLOOKUP(A4780,[1]Plan1!$BK$81:$BM$259,3),G4780)</f>
        <v>6413.24</v>
      </c>
      <c r="H4781" s="11">
        <f t="shared" si="2535"/>
        <v>45854</v>
      </c>
      <c r="I4781" s="11">
        <f t="shared" si="2536"/>
        <v>45885</v>
      </c>
      <c r="J4781" s="12">
        <f t="shared" si="2509"/>
        <v>-6.6002153085962245E-3</v>
      </c>
      <c r="K4781" s="11">
        <f t="shared" si="2525"/>
        <v>45944</v>
      </c>
      <c r="L4781" s="11">
        <f t="shared" si="2510"/>
        <v>45944</v>
      </c>
      <c r="M4781" s="1">
        <f t="shared" si="2529"/>
        <v>21</v>
      </c>
      <c r="N4781" s="1">
        <f t="shared" si="2511"/>
        <v>16</v>
      </c>
      <c r="O4781" s="2">
        <f t="shared" si="2512"/>
        <v>0.9949673</v>
      </c>
      <c r="P4781" s="13">
        <f t="shared" si="2537"/>
        <v>0.99339977999999995</v>
      </c>
      <c r="Q4781" s="13">
        <f t="shared" si="2530"/>
        <v>1.4446439699832458</v>
      </c>
      <c r="R4781" s="2">
        <f t="shared" si="2533"/>
        <v>1.43737351</v>
      </c>
      <c r="S4781" s="2">
        <f t="shared" si="2526"/>
        <v>1.4446439600000001</v>
      </c>
      <c r="T4781" s="2">
        <f t="shared" si="2513"/>
        <v>81841.406693170007</v>
      </c>
      <c r="U4781" s="2">
        <f t="shared" si="2514"/>
        <v>11770.767265363553</v>
      </c>
      <c r="V4781" s="2">
        <f t="shared" si="2515"/>
        <v>13199.612237138499</v>
      </c>
      <c r="W4781" s="2">
        <f t="shared" si="2516"/>
        <v>81621.989836422057</v>
      </c>
      <c r="X4781" s="17">
        <f t="shared" si="2517"/>
        <v>0</v>
      </c>
      <c r="Y4781" s="2">
        <f t="shared" si="2518"/>
        <v>0</v>
      </c>
      <c r="Z4781" s="72">
        <f t="shared" si="2519"/>
        <v>0</v>
      </c>
      <c r="AA4781" s="2">
        <f t="shared" si="2505"/>
        <v>0</v>
      </c>
      <c r="AB4781" s="12">
        <f t="shared" si="2527"/>
        <v>4.6600000000000003E-2</v>
      </c>
      <c r="AC4781" s="17">
        <f t="shared" si="2520"/>
        <v>16</v>
      </c>
      <c r="AD4781" s="17">
        <v>252</v>
      </c>
      <c r="AE4781" s="13">
        <f t="shared" si="2531"/>
        <v>1.0028960469999999</v>
      </c>
      <c r="AF4781" s="2">
        <f t="shared" si="2506"/>
        <v>237.01656032</v>
      </c>
      <c r="AG4781" s="2">
        <f t="shared" si="2521"/>
        <v>236.38111878999999</v>
      </c>
      <c r="AH4781" s="3">
        <f t="shared" si="2522"/>
        <v>0</v>
      </c>
      <c r="AI4781" s="4" t="str">
        <f t="shared" si="2532"/>
        <v>A+J=</v>
      </c>
      <c r="AJ4781" s="11">
        <f t="shared" si="2528"/>
        <v>45944</v>
      </c>
      <c r="AQ4781" s="53"/>
      <c r="AR4781" s="53"/>
    </row>
    <row r="4782" spans="1:44" x14ac:dyDescent="0.2">
      <c r="A4782" s="158">
        <f t="shared" si="2523"/>
        <v>45938</v>
      </c>
      <c r="B4782" s="2">
        <f t="shared" si="2507"/>
        <v>81859.448440399341</v>
      </c>
      <c r="C4782" s="2">
        <f t="shared" si="2524"/>
        <v>56651.610333919998</v>
      </c>
      <c r="D4782" s="2">
        <f>SUM(Y4782:Y$5092)</f>
        <v>26472.342647729998</v>
      </c>
      <c r="E4782" s="73">
        <f t="shared" si="2508"/>
        <v>30179.26768619</v>
      </c>
      <c r="F4782" s="88">
        <f t="shared" si="2534"/>
        <v>6455.85</v>
      </c>
      <c r="G4782" s="3">
        <f>IF(AND(N4782=1,N4781&gt;1),VLOOKUP(A4781,[1]Plan1!$BK$81:$BM$259,3),G4781)</f>
        <v>6413.24</v>
      </c>
      <c r="H4782" s="11">
        <f t="shared" si="2535"/>
        <v>45854</v>
      </c>
      <c r="I4782" s="11">
        <f t="shared" si="2536"/>
        <v>45885</v>
      </c>
      <c r="J4782" s="12">
        <f t="shared" si="2509"/>
        <v>-6.6002153085962245E-3</v>
      </c>
      <c r="K4782" s="11">
        <f t="shared" si="2525"/>
        <v>45944</v>
      </c>
      <c r="L4782" s="11">
        <f t="shared" si="2510"/>
        <v>45944</v>
      </c>
      <c r="M4782" s="1">
        <f t="shared" si="2529"/>
        <v>21</v>
      </c>
      <c r="N4782" s="1">
        <f t="shared" si="2511"/>
        <v>17</v>
      </c>
      <c r="O4782" s="2">
        <f t="shared" si="2512"/>
        <v>0.99465360000000003</v>
      </c>
      <c r="P4782" s="13">
        <f t="shared" si="2537"/>
        <v>0.99339977999999995</v>
      </c>
      <c r="Q4782" s="13">
        <f t="shared" si="2530"/>
        <v>1.4446439699832458</v>
      </c>
      <c r="R4782" s="2">
        <f t="shared" si="2533"/>
        <v>1.43692032</v>
      </c>
      <c r="S4782" s="2">
        <f t="shared" si="2526"/>
        <v>1.4446439600000001</v>
      </c>
      <c r="T4782" s="2">
        <f t="shared" si="2513"/>
        <v>81841.406693170007</v>
      </c>
      <c r="U4782" s="2">
        <f t="shared" si="2514"/>
        <v>11770.767265363553</v>
      </c>
      <c r="V4782" s="2">
        <f t="shared" si="2515"/>
        <v>13185.935294815796</v>
      </c>
      <c r="W4782" s="2">
        <f t="shared" si="2516"/>
        <v>81608.312894099348</v>
      </c>
      <c r="X4782" s="17">
        <f t="shared" si="2517"/>
        <v>0</v>
      </c>
      <c r="Y4782" s="2">
        <f t="shared" si="2518"/>
        <v>0</v>
      </c>
      <c r="Z4782" s="72">
        <f t="shared" si="2519"/>
        <v>0</v>
      </c>
      <c r="AA4782" s="2">
        <f t="shared" si="2505"/>
        <v>0</v>
      </c>
      <c r="AB4782" s="12">
        <f t="shared" si="2527"/>
        <v>4.6600000000000003E-2</v>
      </c>
      <c r="AC4782" s="17">
        <f t="shared" si="2520"/>
        <v>17</v>
      </c>
      <c r="AD4782" s="17">
        <v>252</v>
      </c>
      <c r="AE4782" s="13">
        <f t="shared" si="2531"/>
        <v>1.003077328</v>
      </c>
      <c r="AF4782" s="2">
        <f t="shared" si="2506"/>
        <v>251.85285236999999</v>
      </c>
      <c r="AG4782" s="2">
        <f t="shared" si="2521"/>
        <v>251.13554629999999</v>
      </c>
      <c r="AH4782" s="3">
        <f t="shared" si="2522"/>
        <v>0</v>
      </c>
      <c r="AI4782" s="4" t="str">
        <f t="shared" si="2532"/>
        <v>A+J=</v>
      </c>
      <c r="AJ4782" s="11">
        <f t="shared" si="2528"/>
        <v>45944</v>
      </c>
      <c r="AQ4782" s="53"/>
      <c r="AR4782" s="53"/>
    </row>
    <row r="4783" spans="1:44" x14ac:dyDescent="0.2">
      <c r="A4783" s="158">
        <f t="shared" si="2523"/>
        <v>45939</v>
      </c>
      <c r="B4783" s="2">
        <f t="shared" si="2507"/>
        <v>81860.527898324115</v>
      </c>
      <c r="C4783" s="2">
        <f t="shared" si="2524"/>
        <v>56651.610333919998</v>
      </c>
      <c r="D4783" s="2">
        <f>SUM(Y4783:Y$5092)</f>
        <v>26472.342647729998</v>
      </c>
      <c r="E4783" s="73">
        <f t="shared" si="2508"/>
        <v>30179.26768619</v>
      </c>
      <c r="F4783" s="88">
        <f t="shared" si="2534"/>
        <v>6455.85</v>
      </c>
      <c r="G4783" s="3">
        <f>IF(AND(N4783=1,N4782&gt;1),VLOOKUP(A4782,[1]Plan1!$BK$81:$BM$259,3),G4782)</f>
        <v>6413.24</v>
      </c>
      <c r="H4783" s="11">
        <f t="shared" si="2535"/>
        <v>45854</v>
      </c>
      <c r="I4783" s="11">
        <f t="shared" si="2536"/>
        <v>45885</v>
      </c>
      <c r="J4783" s="12">
        <f t="shared" si="2509"/>
        <v>-6.6002153085962245E-3</v>
      </c>
      <c r="K4783" s="11">
        <f t="shared" si="2525"/>
        <v>45944</v>
      </c>
      <c r="L4783" s="11">
        <f t="shared" si="2510"/>
        <v>45944</v>
      </c>
      <c r="M4783" s="1">
        <f t="shared" si="2529"/>
        <v>21</v>
      </c>
      <c r="N4783" s="1">
        <f t="shared" si="2511"/>
        <v>18</v>
      </c>
      <c r="O4783" s="2">
        <f t="shared" si="2512"/>
        <v>0.99433998999999995</v>
      </c>
      <c r="P4783" s="13">
        <f t="shared" si="2537"/>
        <v>0.99339977999999995</v>
      </c>
      <c r="Q4783" s="13">
        <f t="shared" si="2530"/>
        <v>1.4446439699832458</v>
      </c>
      <c r="R4783" s="2">
        <f t="shared" si="2533"/>
        <v>1.4364672700000001</v>
      </c>
      <c r="S4783" s="2">
        <f t="shared" si="2526"/>
        <v>1.4446439600000001</v>
      </c>
      <c r="T4783" s="2">
        <f t="shared" si="2513"/>
        <v>81841.406693170007</v>
      </c>
      <c r="U4783" s="2">
        <f t="shared" si="2514"/>
        <v>11770.767265363553</v>
      </c>
      <c r="V4783" s="2">
        <f t="shared" si="2515"/>
        <v>13172.262577590569</v>
      </c>
      <c r="W4783" s="2">
        <f t="shared" si="2516"/>
        <v>81594.64017687412</v>
      </c>
      <c r="X4783" s="17">
        <f t="shared" si="2517"/>
        <v>0</v>
      </c>
      <c r="Y4783" s="2">
        <f t="shared" si="2518"/>
        <v>0</v>
      </c>
      <c r="Z4783" s="72">
        <f t="shared" si="2519"/>
        <v>0</v>
      </c>
      <c r="AA4783" s="2">
        <f t="shared" si="2505"/>
        <v>0</v>
      </c>
      <c r="AB4783" s="12">
        <f t="shared" si="2527"/>
        <v>4.6600000000000003E-2</v>
      </c>
      <c r="AC4783" s="17">
        <f t="shared" si="2520"/>
        <v>18</v>
      </c>
      <c r="AD4783" s="17">
        <v>252</v>
      </c>
      <c r="AE4783" s="13">
        <f t="shared" si="2531"/>
        <v>1.003258642</v>
      </c>
      <c r="AF4783" s="2">
        <f t="shared" si="2506"/>
        <v>266.69184517999997</v>
      </c>
      <c r="AG4783" s="2">
        <f t="shared" si="2521"/>
        <v>265.88772145000002</v>
      </c>
      <c r="AH4783" s="3">
        <f t="shared" si="2522"/>
        <v>0</v>
      </c>
      <c r="AI4783" s="4" t="str">
        <f t="shared" si="2532"/>
        <v>A+J=</v>
      </c>
      <c r="AJ4783" s="11">
        <f t="shared" si="2528"/>
        <v>45944</v>
      </c>
      <c r="AQ4783" s="53"/>
      <c r="AR4783" s="53"/>
    </row>
    <row r="4784" spans="1:44" x14ac:dyDescent="0.2">
      <c r="A4784" s="158">
        <f t="shared" si="2523"/>
        <v>45940</v>
      </c>
      <c r="B4784" s="2">
        <f t="shared" si="2507"/>
        <v>81861.609551199057</v>
      </c>
      <c r="C4784" s="2">
        <f t="shared" si="2524"/>
        <v>56651.610333919998</v>
      </c>
      <c r="D4784" s="2">
        <f>SUM(Y4784:Y$5092)</f>
        <v>26472.342647729998</v>
      </c>
      <c r="E4784" s="73">
        <f t="shared" si="2508"/>
        <v>30179.26768619</v>
      </c>
      <c r="F4784" s="88">
        <f t="shared" si="2534"/>
        <v>6455.85</v>
      </c>
      <c r="G4784" s="3">
        <f>IF(AND(N4784=1,N4783&gt;1),VLOOKUP(A4783,[1]Plan1!$BK$81:$BM$259,3),G4783)</f>
        <v>6413.24</v>
      </c>
      <c r="H4784" s="11">
        <f t="shared" si="2535"/>
        <v>45854</v>
      </c>
      <c r="I4784" s="11">
        <f t="shared" si="2536"/>
        <v>45885</v>
      </c>
      <c r="J4784" s="12">
        <f t="shared" si="2509"/>
        <v>-6.6002153085962245E-3</v>
      </c>
      <c r="K4784" s="11">
        <f t="shared" si="2525"/>
        <v>45944</v>
      </c>
      <c r="L4784" s="11">
        <f t="shared" si="2510"/>
        <v>45944</v>
      </c>
      <c r="M4784" s="1">
        <f t="shared" si="2529"/>
        <v>21</v>
      </c>
      <c r="N4784" s="1">
        <f t="shared" si="2511"/>
        <v>19</v>
      </c>
      <c r="O4784" s="2">
        <f t="shared" si="2512"/>
        <v>0.99402648999999998</v>
      </c>
      <c r="P4784" s="13">
        <f t="shared" si="2537"/>
        <v>0.99339977999999995</v>
      </c>
      <c r="Q4784" s="13">
        <f t="shared" si="2530"/>
        <v>1.4446439699832458</v>
      </c>
      <c r="R4784" s="2">
        <f t="shared" si="2533"/>
        <v>1.4360143700000001</v>
      </c>
      <c r="S4784" s="2">
        <f t="shared" si="2526"/>
        <v>1.4446439600000001</v>
      </c>
      <c r="T4784" s="2">
        <f t="shared" si="2513"/>
        <v>81841.406693170007</v>
      </c>
      <c r="U4784" s="2">
        <f t="shared" si="2514"/>
        <v>11770.767265363553</v>
      </c>
      <c r="V4784" s="2">
        <f t="shared" si="2515"/>
        <v>13158.594387255493</v>
      </c>
      <c r="W4784" s="2">
        <f t="shared" si="2516"/>
        <v>81580.971986539051</v>
      </c>
      <c r="X4784" s="17">
        <f t="shared" si="2517"/>
        <v>0</v>
      </c>
      <c r="Y4784" s="2">
        <f t="shared" si="2518"/>
        <v>0</v>
      </c>
      <c r="Z4784" s="72">
        <f t="shared" si="2519"/>
        <v>0</v>
      </c>
      <c r="AA4784" s="2">
        <f t="shared" ref="AA4784:AA4847" si="2538">IF(Z4784&gt;0,TRUNC(Z4784*T4784,8),0)</f>
        <v>0</v>
      </c>
      <c r="AB4784" s="12">
        <f t="shared" si="2527"/>
        <v>4.6600000000000003E-2</v>
      </c>
      <c r="AC4784" s="17">
        <f t="shared" si="2520"/>
        <v>19</v>
      </c>
      <c r="AD4784" s="17">
        <v>252</v>
      </c>
      <c r="AE4784" s="13">
        <f t="shared" si="2531"/>
        <v>1.003439988</v>
      </c>
      <c r="AF4784" s="2">
        <f t="shared" ref="AF4784:AF4847" si="2539">TRUNC((T4784*(AE4784-1)),8)</f>
        <v>281.53345691999999</v>
      </c>
      <c r="AG4784" s="2">
        <f t="shared" si="2521"/>
        <v>280.63756466000001</v>
      </c>
      <c r="AH4784" s="3">
        <f t="shared" si="2522"/>
        <v>0</v>
      </c>
      <c r="AI4784" s="4" t="str">
        <f t="shared" si="2532"/>
        <v>A+J=</v>
      </c>
      <c r="AJ4784" s="11">
        <f t="shared" si="2528"/>
        <v>45944</v>
      </c>
      <c r="AQ4784" s="53"/>
      <c r="AR4784" s="53"/>
    </row>
    <row r="4785" spans="1:44" x14ac:dyDescent="0.2">
      <c r="A4785" s="158">
        <f t="shared" si="2523"/>
        <v>45941</v>
      </c>
      <c r="B4785" s="2">
        <f t="shared" si="2507"/>
        <v>81862.693563294131</v>
      </c>
      <c r="C4785" s="2">
        <f t="shared" si="2524"/>
        <v>56651.610333919998</v>
      </c>
      <c r="D4785" s="2">
        <f>SUM(Y4785:Y$5092)</f>
        <v>26472.342647729998</v>
      </c>
      <c r="E4785" s="73">
        <f t="shared" si="2508"/>
        <v>30179.26768619</v>
      </c>
      <c r="F4785" s="88">
        <f t="shared" si="2534"/>
        <v>6455.85</v>
      </c>
      <c r="G4785" s="3">
        <f>IF(AND(N4785=1,N4784&gt;1),VLOOKUP(A4784,[1]Plan1!$BK$81:$BM$259,3),G4784)</f>
        <v>6413.24</v>
      </c>
      <c r="H4785" s="11">
        <f t="shared" si="2535"/>
        <v>45854</v>
      </c>
      <c r="I4785" s="11">
        <f t="shared" si="2536"/>
        <v>45885</v>
      </c>
      <c r="J4785" s="12">
        <f t="shared" si="2509"/>
        <v>-6.6002153085962245E-3</v>
      </c>
      <c r="K4785" s="11">
        <f t="shared" si="2525"/>
        <v>45944</v>
      </c>
      <c r="L4785" s="11">
        <f t="shared" si="2510"/>
        <v>45944</v>
      </c>
      <c r="M4785" s="1">
        <f t="shared" si="2529"/>
        <v>21</v>
      </c>
      <c r="N4785" s="1">
        <f t="shared" si="2511"/>
        <v>20</v>
      </c>
      <c r="O4785" s="2">
        <f t="shared" si="2512"/>
        <v>0.99371308999999997</v>
      </c>
      <c r="P4785" s="13">
        <f t="shared" si="2537"/>
        <v>0.99339977999999995</v>
      </c>
      <c r="Q4785" s="13">
        <f t="shared" si="2530"/>
        <v>1.4446439699832458</v>
      </c>
      <c r="R4785" s="2">
        <f t="shared" si="2533"/>
        <v>1.4355616200000001</v>
      </c>
      <c r="S4785" s="2">
        <f t="shared" si="2526"/>
        <v>1.4446439600000001</v>
      </c>
      <c r="T4785" s="2">
        <f t="shared" si="2513"/>
        <v>81841.406693170007</v>
      </c>
      <c r="U4785" s="2">
        <f t="shared" si="2514"/>
        <v>11770.767265363553</v>
      </c>
      <c r="V4785" s="2">
        <f t="shared" si="2515"/>
        <v>13144.93072381057</v>
      </c>
      <c r="W4785" s="2">
        <f t="shared" si="2516"/>
        <v>81567.308323094127</v>
      </c>
      <c r="X4785" s="17">
        <f t="shared" si="2517"/>
        <v>0</v>
      </c>
      <c r="Y4785" s="2">
        <f t="shared" si="2518"/>
        <v>0</v>
      </c>
      <c r="Z4785" s="72">
        <f t="shared" si="2519"/>
        <v>0</v>
      </c>
      <c r="AA4785" s="2">
        <f t="shared" si="2538"/>
        <v>0</v>
      </c>
      <c r="AB4785" s="12">
        <f t="shared" si="2527"/>
        <v>4.6600000000000003E-2</v>
      </c>
      <c r="AC4785" s="17">
        <f t="shared" si="2520"/>
        <v>20</v>
      </c>
      <c r="AD4785" s="17">
        <v>252</v>
      </c>
      <c r="AE4785" s="13">
        <f t="shared" si="2531"/>
        <v>1.0036213679999999</v>
      </c>
      <c r="AF4785" s="2">
        <f t="shared" si="2539"/>
        <v>296.37785127000001</v>
      </c>
      <c r="AG4785" s="2">
        <f t="shared" si="2521"/>
        <v>295.3852402</v>
      </c>
      <c r="AH4785" s="3">
        <f t="shared" si="2522"/>
        <v>0</v>
      </c>
      <c r="AI4785" s="4" t="str">
        <f t="shared" si="2532"/>
        <v>A+J=</v>
      </c>
      <c r="AJ4785" s="11">
        <f t="shared" si="2528"/>
        <v>45944</v>
      </c>
      <c r="AQ4785" s="53"/>
      <c r="AR4785" s="53"/>
    </row>
    <row r="4786" spans="1:44" x14ac:dyDescent="0.2">
      <c r="A4786" s="158">
        <f t="shared" si="2523"/>
        <v>45942</v>
      </c>
      <c r="B4786" s="2">
        <f t="shared" si="2507"/>
        <v>81862.693563294131</v>
      </c>
      <c r="C4786" s="2">
        <f t="shared" si="2524"/>
        <v>56651.610333919998</v>
      </c>
      <c r="D4786" s="2">
        <f>SUM(Y4786:Y$5092)</f>
        <v>26472.342647729998</v>
      </c>
      <c r="E4786" s="73">
        <f t="shared" si="2508"/>
        <v>30179.26768619</v>
      </c>
      <c r="F4786" s="88">
        <f t="shared" si="2534"/>
        <v>6455.85</v>
      </c>
      <c r="G4786" s="3">
        <f>IF(AND(N4786=1,N4785&gt;1),VLOOKUP(A4785,[1]Plan1!$BK$81:$BM$259,3),G4785)</f>
        <v>6413.24</v>
      </c>
      <c r="H4786" s="11">
        <f t="shared" si="2535"/>
        <v>45854</v>
      </c>
      <c r="I4786" s="11">
        <f t="shared" si="2536"/>
        <v>45885</v>
      </c>
      <c r="J4786" s="12">
        <f t="shared" si="2509"/>
        <v>-6.6002153085962245E-3</v>
      </c>
      <c r="K4786" s="11">
        <f t="shared" si="2525"/>
        <v>45944</v>
      </c>
      <c r="L4786" s="11">
        <f t="shared" si="2510"/>
        <v>45944</v>
      </c>
      <c r="M4786" s="1">
        <f t="shared" si="2529"/>
        <v>21</v>
      </c>
      <c r="N4786" s="1">
        <f t="shared" si="2511"/>
        <v>20</v>
      </c>
      <c r="O4786" s="2">
        <f t="shared" si="2512"/>
        <v>0.99371308999999997</v>
      </c>
      <c r="P4786" s="13">
        <f t="shared" si="2537"/>
        <v>0.99339977999999995</v>
      </c>
      <c r="Q4786" s="13">
        <f t="shared" si="2530"/>
        <v>1.4446439699832458</v>
      </c>
      <c r="R4786" s="2">
        <f t="shared" si="2533"/>
        <v>1.4355616200000001</v>
      </c>
      <c r="S4786" s="2">
        <f t="shared" si="2526"/>
        <v>1.4446439600000001</v>
      </c>
      <c r="T4786" s="2">
        <f t="shared" si="2513"/>
        <v>81841.406693170007</v>
      </c>
      <c r="U4786" s="2">
        <f t="shared" si="2514"/>
        <v>11770.767265363553</v>
      </c>
      <c r="V4786" s="2">
        <f t="shared" si="2515"/>
        <v>13144.93072381057</v>
      </c>
      <c r="W4786" s="2">
        <f t="shared" si="2516"/>
        <v>81567.308323094127</v>
      </c>
      <c r="X4786" s="17">
        <f t="shared" si="2517"/>
        <v>0</v>
      </c>
      <c r="Y4786" s="2">
        <f t="shared" si="2518"/>
        <v>0</v>
      </c>
      <c r="Z4786" s="72">
        <f t="shared" si="2519"/>
        <v>0</v>
      </c>
      <c r="AA4786" s="2">
        <f t="shared" si="2538"/>
        <v>0</v>
      </c>
      <c r="AB4786" s="12">
        <f t="shared" si="2527"/>
        <v>4.6600000000000003E-2</v>
      </c>
      <c r="AC4786" s="17">
        <f t="shared" si="2520"/>
        <v>20</v>
      </c>
      <c r="AD4786" s="17">
        <v>252</v>
      </c>
      <c r="AE4786" s="13">
        <f t="shared" si="2531"/>
        <v>1.0036213679999999</v>
      </c>
      <c r="AF4786" s="2">
        <f t="shared" si="2539"/>
        <v>296.37785127000001</v>
      </c>
      <c r="AG4786" s="2">
        <f t="shared" si="2521"/>
        <v>295.3852402</v>
      </c>
      <c r="AH4786" s="3">
        <f t="shared" si="2522"/>
        <v>0</v>
      </c>
      <c r="AI4786" s="4" t="str">
        <f t="shared" si="2532"/>
        <v>A+J=</v>
      </c>
      <c r="AJ4786" s="11">
        <f t="shared" si="2528"/>
        <v>45944</v>
      </c>
      <c r="AQ4786" s="53"/>
      <c r="AR4786" s="53"/>
    </row>
    <row r="4787" spans="1:44" x14ac:dyDescent="0.2">
      <c r="A4787" s="158">
        <f t="shared" si="2523"/>
        <v>45943</v>
      </c>
      <c r="B4787" s="2">
        <f t="shared" si="2507"/>
        <v>81862.693563294131</v>
      </c>
      <c r="C4787" s="2">
        <f t="shared" si="2524"/>
        <v>56651.610333919998</v>
      </c>
      <c r="D4787" s="2">
        <f>SUM(Y4787:Y$5092)</f>
        <v>26472.342647729998</v>
      </c>
      <c r="E4787" s="73">
        <f t="shared" si="2508"/>
        <v>30179.26768619</v>
      </c>
      <c r="F4787" s="88">
        <f t="shared" si="2534"/>
        <v>6455.85</v>
      </c>
      <c r="G4787" s="3">
        <f>IF(AND(N4787=1,N4786&gt;1),VLOOKUP(A4786,[1]Plan1!$BK$81:$BM$259,3),G4786)</f>
        <v>6413.24</v>
      </c>
      <c r="H4787" s="11">
        <f t="shared" si="2535"/>
        <v>45854</v>
      </c>
      <c r="I4787" s="11">
        <f t="shared" si="2536"/>
        <v>45885</v>
      </c>
      <c r="J4787" s="12">
        <f t="shared" si="2509"/>
        <v>-6.6002153085962245E-3</v>
      </c>
      <c r="K4787" s="11">
        <f t="shared" si="2525"/>
        <v>45944</v>
      </c>
      <c r="L4787" s="11">
        <f t="shared" si="2510"/>
        <v>45944</v>
      </c>
      <c r="M4787" s="1">
        <f t="shared" si="2529"/>
        <v>21</v>
      </c>
      <c r="N4787" s="1">
        <f t="shared" si="2511"/>
        <v>20</v>
      </c>
      <c r="O4787" s="2">
        <f t="shared" si="2512"/>
        <v>0.99371308999999997</v>
      </c>
      <c r="P4787" s="13">
        <f t="shared" si="2537"/>
        <v>0.99339977999999995</v>
      </c>
      <c r="Q4787" s="13">
        <f t="shared" si="2530"/>
        <v>1.4446439699832458</v>
      </c>
      <c r="R4787" s="2">
        <f t="shared" si="2533"/>
        <v>1.4355616200000001</v>
      </c>
      <c r="S4787" s="2">
        <f t="shared" si="2526"/>
        <v>1.4446439600000001</v>
      </c>
      <c r="T4787" s="2">
        <f t="shared" si="2513"/>
        <v>81841.406693170007</v>
      </c>
      <c r="U4787" s="2">
        <f t="shared" si="2514"/>
        <v>11770.767265363553</v>
      </c>
      <c r="V4787" s="2">
        <f t="shared" si="2515"/>
        <v>13144.93072381057</v>
      </c>
      <c r="W4787" s="2">
        <f t="shared" si="2516"/>
        <v>81567.308323094127</v>
      </c>
      <c r="X4787" s="17">
        <f t="shared" si="2517"/>
        <v>0</v>
      </c>
      <c r="Y4787" s="2">
        <f t="shared" si="2518"/>
        <v>0</v>
      </c>
      <c r="Z4787" s="72">
        <f t="shared" si="2519"/>
        <v>0</v>
      </c>
      <c r="AA4787" s="2">
        <f t="shared" si="2538"/>
        <v>0</v>
      </c>
      <c r="AB4787" s="12">
        <f t="shared" si="2527"/>
        <v>4.6600000000000003E-2</v>
      </c>
      <c r="AC4787" s="17">
        <f t="shared" si="2520"/>
        <v>20</v>
      </c>
      <c r="AD4787" s="17">
        <v>252</v>
      </c>
      <c r="AE4787" s="13">
        <f t="shared" si="2531"/>
        <v>1.0036213679999999</v>
      </c>
      <c r="AF4787" s="2">
        <f t="shared" si="2539"/>
        <v>296.37785127000001</v>
      </c>
      <c r="AG4787" s="2">
        <f t="shared" si="2521"/>
        <v>295.3852402</v>
      </c>
      <c r="AH4787" s="3">
        <f t="shared" si="2522"/>
        <v>0</v>
      </c>
      <c r="AI4787" s="4" t="str">
        <f t="shared" si="2532"/>
        <v>A+J=</v>
      </c>
      <c r="AJ4787" s="11">
        <f t="shared" si="2528"/>
        <v>45944</v>
      </c>
      <c r="AQ4787" s="53"/>
      <c r="AR4787" s="53"/>
    </row>
    <row r="4788" spans="1:44" x14ac:dyDescent="0.2">
      <c r="A4788" s="158">
        <f t="shared" si="2523"/>
        <v>45944</v>
      </c>
      <c r="B4788" s="2">
        <f t="shared" si="2507"/>
        <v>81863.779166704</v>
      </c>
      <c r="C4788" s="2">
        <f t="shared" si="2524"/>
        <v>56651.610333919998</v>
      </c>
      <c r="D4788" s="2">
        <f>SUM(Y4788:Y$5092)</f>
        <v>26472.342647729998</v>
      </c>
      <c r="E4788" s="73">
        <f t="shared" si="2508"/>
        <v>30179.26768619</v>
      </c>
      <c r="F4788" s="88">
        <f t="shared" si="2534"/>
        <v>6455.85</v>
      </c>
      <c r="G4788" s="3">
        <f>IF(AND(N4788=1,N4787&gt;1),VLOOKUP(A4787,[1]Plan1!$BK$81:$BM$259,3),G4787)</f>
        <v>6413.24</v>
      </c>
      <c r="H4788" s="11">
        <f t="shared" si="2535"/>
        <v>45854</v>
      </c>
      <c r="I4788" s="11">
        <f t="shared" si="2536"/>
        <v>45885</v>
      </c>
      <c r="J4788" s="12">
        <f t="shared" si="2509"/>
        <v>-6.6002153085962245E-3</v>
      </c>
      <c r="K4788" s="11">
        <f t="shared" si="2525"/>
        <v>45975</v>
      </c>
      <c r="L4788" s="11">
        <f t="shared" si="2510"/>
        <v>45944</v>
      </c>
      <c r="M4788" s="1">
        <f t="shared" si="2529"/>
        <v>21</v>
      </c>
      <c r="N4788" s="1">
        <f t="shared" si="2511"/>
        <v>21</v>
      </c>
      <c r="O4788" s="2">
        <f t="shared" si="2512"/>
        <v>0.99339977999999995</v>
      </c>
      <c r="P4788" s="13">
        <f t="shared" si="2537"/>
        <v>0.99339977999999995</v>
      </c>
      <c r="Q4788" s="13">
        <f t="shared" si="2530"/>
        <v>1.4446439699832458</v>
      </c>
      <c r="R4788" s="2">
        <f t="shared" si="2533"/>
        <v>1.435109</v>
      </c>
      <c r="S4788" s="2">
        <f t="shared" si="2526"/>
        <v>1.4446439600000001</v>
      </c>
      <c r="T4788" s="2">
        <f t="shared" si="2513"/>
        <v>81841.406693170007</v>
      </c>
      <c r="U4788" s="2">
        <f t="shared" si="2514"/>
        <v>11770.767265363553</v>
      </c>
      <c r="V4788" s="2">
        <f t="shared" si="2515"/>
        <v>13131.270983670443</v>
      </c>
      <c r="W4788" s="2">
        <f t="shared" si="2516"/>
        <v>81553.648582954003</v>
      </c>
      <c r="X4788" s="17">
        <f t="shared" si="2517"/>
        <v>157</v>
      </c>
      <c r="Y4788" s="2">
        <f t="shared" si="2518"/>
        <v>2361.2136254900001</v>
      </c>
      <c r="Z4788" s="72">
        <f t="shared" si="2519"/>
        <v>4.1679550000000003E-2</v>
      </c>
      <c r="AA4788" s="2">
        <f t="shared" si="2538"/>
        <v>3411.1130023300002</v>
      </c>
      <c r="AB4788" s="12">
        <f t="shared" si="2527"/>
        <v>4.6600000000000003E-2</v>
      </c>
      <c r="AC4788" s="17">
        <f t="shared" si="2520"/>
        <v>21</v>
      </c>
      <c r="AD4788" s="17">
        <v>252</v>
      </c>
      <c r="AE4788" s="13">
        <f t="shared" si="2531"/>
        <v>1.00380278</v>
      </c>
      <c r="AF4788" s="2">
        <f t="shared" si="2539"/>
        <v>311.22486454</v>
      </c>
      <c r="AG4788" s="2">
        <f t="shared" si="2521"/>
        <v>310.13058375000003</v>
      </c>
      <c r="AH4788" s="3">
        <f t="shared" si="2522"/>
        <v>3722.3378668700002</v>
      </c>
      <c r="AI4788" s="4" t="str">
        <f t="shared" si="2532"/>
        <v>A+J=</v>
      </c>
      <c r="AJ4788" s="11">
        <f t="shared" si="2528"/>
        <v>45944</v>
      </c>
      <c r="AQ4788" s="53"/>
      <c r="AR4788" s="53"/>
    </row>
    <row r="4789" spans="1:44" x14ac:dyDescent="0.2">
      <c r="A4789" s="158">
        <f t="shared" si="2523"/>
        <v>45945</v>
      </c>
      <c r="B4789" s="2">
        <f t="shared" si="2507"/>
        <v>78144.189952668297</v>
      </c>
      <c r="C4789" s="2">
        <f t="shared" si="2524"/>
        <v>54290.396708430002</v>
      </c>
      <c r="D4789" s="2">
        <f>SUM(Y4789:Y$5092)</f>
        <v>24111.129022239998</v>
      </c>
      <c r="E4789" s="73">
        <f t="shared" si="2508"/>
        <v>30179.267686190004</v>
      </c>
      <c r="F4789" s="88">
        <f t="shared" si="2534"/>
        <v>6455.85</v>
      </c>
      <c r="G4789" s="3">
        <f>IF(AND(N4789=1,N4788&gt;1),VLOOKUP(A4788,[1]Plan1!$BK$81:$BM$259,3),G4788)</f>
        <v>6413.24</v>
      </c>
      <c r="H4789" s="11">
        <f t="shared" si="2535"/>
        <v>45884</v>
      </c>
      <c r="I4789" s="11">
        <f t="shared" si="2536"/>
        <v>45915</v>
      </c>
      <c r="J4789" s="12">
        <f t="shared" si="2509"/>
        <v>-6.6002153085962245E-3</v>
      </c>
      <c r="K4789" s="11">
        <f t="shared" si="2525"/>
        <v>45975</v>
      </c>
      <c r="L4789" s="11">
        <f t="shared" si="2510"/>
        <v>45975</v>
      </c>
      <c r="M4789" s="1">
        <f t="shared" si="2529"/>
        <v>23</v>
      </c>
      <c r="N4789" s="1">
        <f t="shared" si="2511"/>
        <v>1</v>
      </c>
      <c r="O4789" s="2">
        <f t="shared" si="2512"/>
        <v>0.99971211999999998</v>
      </c>
      <c r="P4789" s="13">
        <f t="shared" si="2537"/>
        <v>0.99339977999999995</v>
      </c>
      <c r="Q4789" s="13">
        <f t="shared" si="2530"/>
        <v>1.4351090019596831</v>
      </c>
      <c r="R4789" s="2">
        <f t="shared" si="2533"/>
        <v>1.4346958599999999</v>
      </c>
      <c r="S4789" s="2">
        <f t="shared" si="2526"/>
        <v>1.4446439600000001</v>
      </c>
      <c r="T4789" s="2">
        <f t="shared" si="2513"/>
        <v>78430.293690830003</v>
      </c>
      <c r="U4789" s="2">
        <f t="shared" si="2514"/>
        <v>10720.867888519722</v>
      </c>
      <c r="V4789" s="2">
        <f t="shared" si="2515"/>
        <v>13118.802721018572</v>
      </c>
      <c r="W4789" s="2">
        <f t="shared" si="2516"/>
        <v>78130.067317968293</v>
      </c>
      <c r="X4789" s="17">
        <f t="shared" si="2517"/>
        <v>0</v>
      </c>
      <c r="Y4789" s="2">
        <f t="shared" si="2518"/>
        <v>0</v>
      </c>
      <c r="Z4789" s="72">
        <f t="shared" si="2519"/>
        <v>0</v>
      </c>
      <c r="AA4789" s="2">
        <f t="shared" si="2538"/>
        <v>0</v>
      </c>
      <c r="AB4789" s="12">
        <f t="shared" si="2527"/>
        <v>4.6600000000000003E-2</v>
      </c>
      <c r="AC4789" s="17">
        <f t="shared" si="2520"/>
        <v>1</v>
      </c>
      <c r="AD4789" s="17">
        <v>252</v>
      </c>
      <c r="AE4789" s="13">
        <f t="shared" si="2531"/>
        <v>1.0001807579999999</v>
      </c>
      <c r="AF4789" s="2">
        <f t="shared" si="2539"/>
        <v>14.176903019999999</v>
      </c>
      <c r="AG4789" s="2">
        <f t="shared" si="2521"/>
        <v>14.122634700000001</v>
      </c>
      <c r="AH4789" s="3">
        <f t="shared" si="2522"/>
        <v>0</v>
      </c>
      <c r="AI4789" s="4" t="str">
        <f t="shared" si="2532"/>
        <v>A+J=</v>
      </c>
      <c r="AJ4789" s="11">
        <f t="shared" si="2528"/>
        <v>45975</v>
      </c>
      <c r="AQ4789" s="53"/>
      <c r="AR4789" s="53"/>
    </row>
    <row r="4790" spans="1:44" x14ac:dyDescent="0.2">
      <c r="A4790" s="158">
        <f t="shared" si="2523"/>
        <v>45946</v>
      </c>
      <c r="B4790" s="2">
        <f t="shared" si="2507"/>
        <v>78145.846241741237</v>
      </c>
      <c r="C4790" s="2">
        <f t="shared" si="2524"/>
        <v>54290.396708430002</v>
      </c>
      <c r="D4790" s="2">
        <f>SUM(Y4790:Y$5092)</f>
        <v>24111.129022239998</v>
      </c>
      <c r="E4790" s="73">
        <f t="shared" si="2508"/>
        <v>30179.267686190004</v>
      </c>
      <c r="F4790" s="88">
        <f t="shared" si="2534"/>
        <v>6455.85</v>
      </c>
      <c r="G4790" s="3">
        <f>IF(AND(N4790=1,N4789&gt;1),VLOOKUP(A4789,[1]Plan1!$BK$81:$BM$259,3),G4789)</f>
        <v>6413.24</v>
      </c>
      <c r="H4790" s="11">
        <f t="shared" si="2535"/>
        <v>45884</v>
      </c>
      <c r="I4790" s="11">
        <f t="shared" si="2536"/>
        <v>45915</v>
      </c>
      <c r="J4790" s="12">
        <f t="shared" si="2509"/>
        <v>-6.6002153085962245E-3</v>
      </c>
      <c r="K4790" s="11">
        <f t="shared" si="2525"/>
        <v>45975</v>
      </c>
      <c r="L4790" s="11">
        <f t="shared" si="2510"/>
        <v>45975</v>
      </c>
      <c r="M4790" s="1">
        <f t="shared" si="2529"/>
        <v>23</v>
      </c>
      <c r="N4790" s="1">
        <f t="shared" si="2511"/>
        <v>2</v>
      </c>
      <c r="O4790" s="2">
        <f t="shared" si="2512"/>
        <v>0.99942432999999997</v>
      </c>
      <c r="P4790" s="13">
        <f t="shared" si="2537"/>
        <v>0.99339977999999995</v>
      </c>
      <c r="Q4790" s="13">
        <f t="shared" si="2530"/>
        <v>1.4351090019596831</v>
      </c>
      <c r="R4790" s="2">
        <f t="shared" si="2533"/>
        <v>1.43428285</v>
      </c>
      <c r="S4790" s="2">
        <f t="shared" si="2526"/>
        <v>1.4446439600000001</v>
      </c>
      <c r="T4790" s="2">
        <f t="shared" si="2513"/>
        <v>78430.293690830003</v>
      </c>
      <c r="U4790" s="2">
        <f t="shared" si="2514"/>
        <v>10720.867888519722</v>
      </c>
      <c r="V4790" s="2">
        <f t="shared" si="2515"/>
        <v>13106.3383816715</v>
      </c>
      <c r="W4790" s="2">
        <f t="shared" si="2516"/>
        <v>78117.602978621231</v>
      </c>
      <c r="X4790" s="17">
        <f t="shared" si="2517"/>
        <v>0</v>
      </c>
      <c r="Y4790" s="2">
        <f t="shared" si="2518"/>
        <v>0</v>
      </c>
      <c r="Z4790" s="72">
        <f t="shared" si="2519"/>
        <v>0</v>
      </c>
      <c r="AA4790" s="2">
        <f t="shared" si="2538"/>
        <v>0</v>
      </c>
      <c r="AB4790" s="12">
        <f t="shared" si="2527"/>
        <v>4.6600000000000003E-2</v>
      </c>
      <c r="AC4790" s="17">
        <f t="shared" si="2520"/>
        <v>2</v>
      </c>
      <c r="AD4790" s="17">
        <v>252</v>
      </c>
      <c r="AE4790" s="13">
        <f t="shared" si="2531"/>
        <v>1.0003615480000001</v>
      </c>
      <c r="AF4790" s="2">
        <f t="shared" si="2539"/>
        <v>28.356315819999999</v>
      </c>
      <c r="AG4790" s="2">
        <f t="shared" si="2521"/>
        <v>28.243263120000002</v>
      </c>
      <c r="AH4790" s="3">
        <f t="shared" si="2522"/>
        <v>0</v>
      </c>
      <c r="AI4790" s="4" t="str">
        <f t="shared" si="2532"/>
        <v>A+J=</v>
      </c>
      <c r="AJ4790" s="11">
        <f t="shared" si="2528"/>
        <v>45975</v>
      </c>
      <c r="AQ4790" s="53"/>
      <c r="AR4790" s="53"/>
    </row>
    <row r="4791" spans="1:44" x14ac:dyDescent="0.2">
      <c r="A4791" s="158">
        <f t="shared" si="2523"/>
        <v>45947</v>
      </c>
      <c r="B4791" s="2">
        <f t="shared" si="2507"/>
        <v>78147.503922933596</v>
      </c>
      <c r="C4791" s="2">
        <f t="shared" si="2524"/>
        <v>54290.396708430002</v>
      </c>
      <c r="D4791" s="2">
        <f>SUM(Y4791:Y$5092)</f>
        <v>24111.129022239998</v>
      </c>
      <c r="E4791" s="73">
        <f t="shared" si="2508"/>
        <v>30179.267686190004</v>
      </c>
      <c r="F4791" s="88">
        <f t="shared" si="2534"/>
        <v>6455.85</v>
      </c>
      <c r="G4791" s="3">
        <f>IF(AND(N4791=1,N4790&gt;1),VLOOKUP(A4790,[1]Plan1!$BK$81:$BM$259,3),G4790)</f>
        <v>6413.24</v>
      </c>
      <c r="H4791" s="11">
        <f t="shared" si="2535"/>
        <v>45884</v>
      </c>
      <c r="I4791" s="11">
        <f t="shared" si="2536"/>
        <v>45915</v>
      </c>
      <c r="J4791" s="12">
        <f t="shared" si="2509"/>
        <v>-6.6002153085962245E-3</v>
      </c>
      <c r="K4791" s="11">
        <f t="shared" si="2525"/>
        <v>45975</v>
      </c>
      <c r="L4791" s="11">
        <f t="shared" si="2510"/>
        <v>45975</v>
      </c>
      <c r="M4791" s="1">
        <f t="shared" si="2529"/>
        <v>23</v>
      </c>
      <c r="N4791" s="1">
        <f t="shared" si="2511"/>
        <v>3</v>
      </c>
      <c r="O4791" s="2">
        <f t="shared" si="2512"/>
        <v>0.99913662000000003</v>
      </c>
      <c r="P4791" s="13">
        <f t="shared" si="2537"/>
        <v>0.99339977999999995</v>
      </c>
      <c r="Q4791" s="13">
        <f t="shared" si="2530"/>
        <v>1.4351090019596831</v>
      </c>
      <c r="R4791" s="2">
        <f t="shared" si="2533"/>
        <v>1.4338699500000001</v>
      </c>
      <c r="S4791" s="2">
        <f t="shared" si="2526"/>
        <v>1.4446439600000001</v>
      </c>
      <c r="T4791" s="2">
        <f t="shared" si="2513"/>
        <v>78430.293690830003</v>
      </c>
      <c r="U4791" s="2">
        <f t="shared" si="2514"/>
        <v>10720.867888519722</v>
      </c>
      <c r="V4791" s="2">
        <f t="shared" si="2515"/>
        <v>13093.877362043875</v>
      </c>
      <c r="W4791" s="2">
        <f t="shared" si="2516"/>
        <v>78105.141958993598</v>
      </c>
      <c r="X4791" s="17">
        <f t="shared" si="2517"/>
        <v>0</v>
      </c>
      <c r="Y4791" s="2">
        <f t="shared" si="2518"/>
        <v>0</v>
      </c>
      <c r="Z4791" s="72">
        <f t="shared" si="2519"/>
        <v>0</v>
      </c>
      <c r="AA4791" s="2">
        <f t="shared" si="2538"/>
        <v>0</v>
      </c>
      <c r="AB4791" s="12">
        <f t="shared" si="2527"/>
        <v>4.6600000000000003E-2</v>
      </c>
      <c r="AC4791" s="17">
        <f t="shared" si="2520"/>
        <v>3</v>
      </c>
      <c r="AD4791" s="17">
        <v>252</v>
      </c>
      <c r="AE4791" s="13">
        <f t="shared" si="2531"/>
        <v>1.0005423710000001</v>
      </c>
      <c r="AF4791" s="2">
        <f t="shared" si="2539"/>
        <v>42.538316809999998</v>
      </c>
      <c r="AG4791" s="2">
        <f t="shared" si="2521"/>
        <v>42.361963940000003</v>
      </c>
      <c r="AH4791" s="3">
        <f t="shared" si="2522"/>
        <v>0</v>
      </c>
      <c r="AI4791" s="4" t="str">
        <f t="shared" si="2532"/>
        <v>A+J=</v>
      </c>
      <c r="AJ4791" s="11">
        <f t="shared" si="2528"/>
        <v>45975</v>
      </c>
      <c r="AQ4791" s="53"/>
      <c r="AR4791" s="53"/>
    </row>
    <row r="4792" spans="1:44" x14ac:dyDescent="0.2">
      <c r="A4792" s="158">
        <f t="shared" si="2523"/>
        <v>45948</v>
      </c>
      <c r="B4792" s="2">
        <f t="shared" si="2507"/>
        <v>78149.163298848085</v>
      </c>
      <c r="C4792" s="2">
        <f t="shared" si="2524"/>
        <v>54290.396708430002</v>
      </c>
      <c r="D4792" s="2">
        <f>SUM(Y4792:Y$5092)</f>
        <v>24111.129022239998</v>
      </c>
      <c r="E4792" s="73">
        <f t="shared" si="2508"/>
        <v>30179.267686190004</v>
      </c>
      <c r="F4792" s="88">
        <f t="shared" si="2534"/>
        <v>6455.85</v>
      </c>
      <c r="G4792" s="3">
        <f>IF(AND(N4792=1,N4791&gt;1),VLOOKUP(A4791,[1]Plan1!$BK$81:$BM$259,3),G4791)</f>
        <v>6413.24</v>
      </c>
      <c r="H4792" s="11">
        <f t="shared" si="2535"/>
        <v>45884</v>
      </c>
      <c r="I4792" s="11">
        <f t="shared" si="2536"/>
        <v>45915</v>
      </c>
      <c r="J4792" s="12">
        <f t="shared" si="2509"/>
        <v>-6.6002153085962245E-3</v>
      </c>
      <c r="K4792" s="11">
        <f t="shared" si="2525"/>
        <v>45975</v>
      </c>
      <c r="L4792" s="11">
        <f t="shared" si="2510"/>
        <v>45975</v>
      </c>
      <c r="M4792" s="1">
        <f t="shared" si="2529"/>
        <v>23</v>
      </c>
      <c r="N4792" s="1">
        <f t="shared" si="2511"/>
        <v>4</v>
      </c>
      <c r="O4792" s="2">
        <f t="shared" si="2512"/>
        <v>0.99884899000000005</v>
      </c>
      <c r="P4792" s="13">
        <f t="shared" si="2537"/>
        <v>0.99339977999999995</v>
      </c>
      <c r="Q4792" s="13">
        <f t="shared" si="2530"/>
        <v>1.4351090019596831</v>
      </c>
      <c r="R4792" s="2">
        <f t="shared" si="2533"/>
        <v>1.4334571700000001</v>
      </c>
      <c r="S4792" s="2">
        <f t="shared" si="2526"/>
        <v>1.4446439600000001</v>
      </c>
      <c r="T4792" s="2">
        <f t="shared" si="2513"/>
        <v>78430.293690830003</v>
      </c>
      <c r="U4792" s="2">
        <f t="shared" si="2514"/>
        <v>10720.867888519722</v>
      </c>
      <c r="V4792" s="2">
        <f t="shared" si="2515"/>
        <v>13081.419963928369</v>
      </c>
      <c r="W4792" s="2">
        <f t="shared" si="2516"/>
        <v>78092.684560878086</v>
      </c>
      <c r="X4792" s="17">
        <f t="shared" si="2517"/>
        <v>0</v>
      </c>
      <c r="Y4792" s="2">
        <f t="shared" si="2518"/>
        <v>0</v>
      </c>
      <c r="Z4792" s="72">
        <f t="shared" si="2519"/>
        <v>0</v>
      </c>
      <c r="AA4792" s="2">
        <f t="shared" si="2538"/>
        <v>0</v>
      </c>
      <c r="AB4792" s="12">
        <f t="shared" si="2527"/>
        <v>4.6600000000000003E-2</v>
      </c>
      <c r="AC4792" s="17">
        <f t="shared" si="2520"/>
        <v>4</v>
      </c>
      <c r="AD4792" s="17">
        <v>252</v>
      </c>
      <c r="AE4792" s="13">
        <f t="shared" si="2531"/>
        <v>1.0007232269999999</v>
      </c>
      <c r="AF4792" s="2">
        <f t="shared" si="2539"/>
        <v>56.722906010000003</v>
      </c>
      <c r="AG4792" s="2">
        <f t="shared" si="2521"/>
        <v>56.478737969999997</v>
      </c>
      <c r="AH4792" s="3">
        <f t="shared" si="2522"/>
        <v>0</v>
      </c>
      <c r="AI4792" s="4" t="str">
        <f t="shared" si="2532"/>
        <v>A+J=</v>
      </c>
      <c r="AJ4792" s="11">
        <f t="shared" si="2528"/>
        <v>45975</v>
      </c>
      <c r="AQ4792" s="53"/>
      <c r="AR4792" s="53"/>
    </row>
    <row r="4793" spans="1:44" x14ac:dyDescent="0.2">
      <c r="A4793" s="158">
        <f t="shared" si="2523"/>
        <v>45949</v>
      </c>
      <c r="B4793" s="2">
        <f t="shared" si="2507"/>
        <v>78149.163298848085</v>
      </c>
      <c r="C4793" s="2">
        <f t="shared" si="2524"/>
        <v>54290.396708430002</v>
      </c>
      <c r="D4793" s="2">
        <f>SUM(Y4793:Y$5092)</f>
        <v>24111.129022239998</v>
      </c>
      <c r="E4793" s="73">
        <f t="shared" si="2508"/>
        <v>30179.267686190004</v>
      </c>
      <c r="F4793" s="88">
        <f t="shared" si="2534"/>
        <v>6455.85</v>
      </c>
      <c r="G4793" s="3">
        <f>IF(AND(N4793=1,N4792&gt;1),VLOOKUP(A4792,[1]Plan1!$BK$81:$BM$259,3),G4792)</f>
        <v>6413.24</v>
      </c>
      <c r="H4793" s="11">
        <f t="shared" si="2535"/>
        <v>45884</v>
      </c>
      <c r="I4793" s="11">
        <f t="shared" si="2536"/>
        <v>45915</v>
      </c>
      <c r="J4793" s="12">
        <f t="shared" si="2509"/>
        <v>-6.6002153085962245E-3</v>
      </c>
      <c r="K4793" s="11">
        <f t="shared" si="2525"/>
        <v>45975</v>
      </c>
      <c r="L4793" s="11">
        <f t="shared" si="2510"/>
        <v>45975</v>
      </c>
      <c r="M4793" s="1">
        <f t="shared" si="2529"/>
        <v>23</v>
      </c>
      <c r="N4793" s="1">
        <f t="shared" si="2511"/>
        <v>4</v>
      </c>
      <c r="O4793" s="2">
        <f t="shared" si="2512"/>
        <v>0.99884899000000005</v>
      </c>
      <c r="P4793" s="13">
        <f t="shared" si="2537"/>
        <v>0.99339977999999995</v>
      </c>
      <c r="Q4793" s="13">
        <f t="shared" si="2530"/>
        <v>1.4351090019596831</v>
      </c>
      <c r="R4793" s="2">
        <f t="shared" si="2533"/>
        <v>1.4334571700000001</v>
      </c>
      <c r="S4793" s="2">
        <f t="shared" si="2526"/>
        <v>1.4446439600000001</v>
      </c>
      <c r="T4793" s="2">
        <f t="shared" si="2513"/>
        <v>78430.293690830003</v>
      </c>
      <c r="U4793" s="2">
        <f t="shared" si="2514"/>
        <v>10720.867888519722</v>
      </c>
      <c r="V4793" s="2">
        <f t="shared" si="2515"/>
        <v>13081.419963928369</v>
      </c>
      <c r="W4793" s="2">
        <f t="shared" si="2516"/>
        <v>78092.684560878086</v>
      </c>
      <c r="X4793" s="17">
        <f t="shared" si="2517"/>
        <v>0</v>
      </c>
      <c r="Y4793" s="2">
        <f t="shared" si="2518"/>
        <v>0</v>
      </c>
      <c r="Z4793" s="72">
        <f t="shared" si="2519"/>
        <v>0</v>
      </c>
      <c r="AA4793" s="2">
        <f t="shared" si="2538"/>
        <v>0</v>
      </c>
      <c r="AB4793" s="12">
        <f t="shared" si="2527"/>
        <v>4.6600000000000003E-2</v>
      </c>
      <c r="AC4793" s="17">
        <f t="shared" si="2520"/>
        <v>4</v>
      </c>
      <c r="AD4793" s="17">
        <v>252</v>
      </c>
      <c r="AE4793" s="13">
        <f t="shared" si="2531"/>
        <v>1.0007232269999999</v>
      </c>
      <c r="AF4793" s="2">
        <f t="shared" si="2539"/>
        <v>56.722906010000003</v>
      </c>
      <c r="AG4793" s="2">
        <f t="shared" si="2521"/>
        <v>56.478737969999997</v>
      </c>
      <c r="AH4793" s="3">
        <f t="shared" si="2522"/>
        <v>0</v>
      </c>
      <c r="AI4793" s="4" t="str">
        <f t="shared" si="2532"/>
        <v>A+J=</v>
      </c>
      <c r="AJ4793" s="11">
        <f t="shared" si="2528"/>
        <v>45975</v>
      </c>
      <c r="AQ4793" s="53"/>
      <c r="AR4793" s="53"/>
    </row>
    <row r="4794" spans="1:44" x14ac:dyDescent="0.2">
      <c r="A4794" s="158">
        <f t="shared" si="2523"/>
        <v>45950</v>
      </c>
      <c r="B4794" s="2">
        <f t="shared" si="2507"/>
        <v>78149.163298848085</v>
      </c>
      <c r="C4794" s="2">
        <f t="shared" si="2524"/>
        <v>54290.396708430002</v>
      </c>
      <c r="D4794" s="2">
        <f>SUM(Y4794:Y$5092)</f>
        <v>24111.129022239998</v>
      </c>
      <c r="E4794" s="73">
        <f t="shared" si="2508"/>
        <v>30179.267686190004</v>
      </c>
      <c r="F4794" s="88">
        <f t="shared" si="2534"/>
        <v>6455.85</v>
      </c>
      <c r="G4794" s="3">
        <f>IF(AND(N4794=1,N4793&gt;1),VLOOKUP(A4793,[1]Plan1!$BK$81:$BM$259,3),G4793)</f>
        <v>6413.24</v>
      </c>
      <c r="H4794" s="11">
        <f t="shared" si="2535"/>
        <v>45884</v>
      </c>
      <c r="I4794" s="11">
        <f t="shared" si="2536"/>
        <v>45915</v>
      </c>
      <c r="J4794" s="12">
        <f t="shared" si="2509"/>
        <v>-6.6002153085962245E-3</v>
      </c>
      <c r="K4794" s="11">
        <f t="shared" si="2525"/>
        <v>45975</v>
      </c>
      <c r="L4794" s="11">
        <f t="shared" si="2510"/>
        <v>45975</v>
      </c>
      <c r="M4794" s="1">
        <f t="shared" si="2529"/>
        <v>23</v>
      </c>
      <c r="N4794" s="1">
        <f t="shared" si="2511"/>
        <v>4</v>
      </c>
      <c r="O4794" s="2">
        <f t="shared" si="2512"/>
        <v>0.99884899000000005</v>
      </c>
      <c r="P4794" s="13">
        <f t="shared" si="2537"/>
        <v>0.99339977999999995</v>
      </c>
      <c r="Q4794" s="13">
        <f t="shared" si="2530"/>
        <v>1.4351090019596831</v>
      </c>
      <c r="R4794" s="2">
        <f t="shared" si="2533"/>
        <v>1.4334571700000001</v>
      </c>
      <c r="S4794" s="2">
        <f t="shared" si="2526"/>
        <v>1.4446439600000001</v>
      </c>
      <c r="T4794" s="2">
        <f t="shared" si="2513"/>
        <v>78430.293690830003</v>
      </c>
      <c r="U4794" s="2">
        <f t="shared" si="2514"/>
        <v>10720.867888519722</v>
      </c>
      <c r="V4794" s="2">
        <f t="shared" si="2515"/>
        <v>13081.419963928369</v>
      </c>
      <c r="W4794" s="2">
        <f t="shared" si="2516"/>
        <v>78092.684560878086</v>
      </c>
      <c r="X4794" s="17">
        <f t="shared" si="2517"/>
        <v>0</v>
      </c>
      <c r="Y4794" s="2">
        <f t="shared" si="2518"/>
        <v>0</v>
      </c>
      <c r="Z4794" s="72">
        <f t="shared" si="2519"/>
        <v>0</v>
      </c>
      <c r="AA4794" s="2">
        <f t="shared" si="2538"/>
        <v>0</v>
      </c>
      <c r="AB4794" s="12">
        <f t="shared" si="2527"/>
        <v>4.6600000000000003E-2</v>
      </c>
      <c r="AC4794" s="17">
        <f t="shared" si="2520"/>
        <v>4</v>
      </c>
      <c r="AD4794" s="17">
        <v>252</v>
      </c>
      <c r="AE4794" s="13">
        <f t="shared" si="2531"/>
        <v>1.0007232269999999</v>
      </c>
      <c r="AF4794" s="2">
        <f t="shared" si="2539"/>
        <v>56.722906010000003</v>
      </c>
      <c r="AG4794" s="2">
        <f t="shared" si="2521"/>
        <v>56.478737969999997</v>
      </c>
      <c r="AH4794" s="3">
        <f t="shared" si="2522"/>
        <v>0</v>
      </c>
      <c r="AI4794" s="4" t="str">
        <f t="shared" si="2532"/>
        <v>A+J=</v>
      </c>
      <c r="AJ4794" s="11">
        <f t="shared" si="2528"/>
        <v>45975</v>
      </c>
      <c r="AQ4794" s="53"/>
      <c r="AR4794" s="53"/>
    </row>
    <row r="4795" spans="1:44" x14ac:dyDescent="0.2">
      <c r="A4795" s="158">
        <f t="shared" si="2523"/>
        <v>45951</v>
      </c>
      <c r="B4795" s="2">
        <f t="shared" si="2507"/>
        <v>78150.82459418739</v>
      </c>
      <c r="C4795" s="2">
        <f t="shared" si="2524"/>
        <v>54290.396708430002</v>
      </c>
      <c r="D4795" s="2">
        <f>SUM(Y4795:Y$5092)</f>
        <v>24111.129022239998</v>
      </c>
      <c r="E4795" s="73">
        <f t="shared" si="2508"/>
        <v>30179.267686190004</v>
      </c>
      <c r="F4795" s="88">
        <f t="shared" si="2534"/>
        <v>6455.85</v>
      </c>
      <c r="G4795" s="3">
        <f>IF(AND(N4795=1,N4794&gt;1),VLOOKUP(A4794,[1]Plan1!$BK$81:$BM$259,3),G4794)</f>
        <v>6413.24</v>
      </c>
      <c r="H4795" s="11">
        <f t="shared" si="2535"/>
        <v>45884</v>
      </c>
      <c r="I4795" s="11">
        <f t="shared" si="2536"/>
        <v>45915</v>
      </c>
      <c r="J4795" s="12">
        <f t="shared" si="2509"/>
        <v>-6.6002153085962245E-3</v>
      </c>
      <c r="K4795" s="11">
        <f t="shared" si="2525"/>
        <v>45975</v>
      </c>
      <c r="L4795" s="11">
        <f t="shared" si="2510"/>
        <v>45975</v>
      </c>
      <c r="M4795" s="1">
        <f t="shared" si="2529"/>
        <v>23</v>
      </c>
      <c r="N4795" s="1">
        <f t="shared" si="2511"/>
        <v>5</v>
      </c>
      <c r="O4795" s="2">
        <f t="shared" si="2512"/>
        <v>0.99856144999999996</v>
      </c>
      <c r="P4795" s="13">
        <f t="shared" si="2537"/>
        <v>0.99339977999999995</v>
      </c>
      <c r="Q4795" s="13">
        <f t="shared" si="2530"/>
        <v>1.4351090019596831</v>
      </c>
      <c r="R4795" s="2">
        <f t="shared" si="2533"/>
        <v>1.4330445199999999</v>
      </c>
      <c r="S4795" s="2">
        <f t="shared" si="2526"/>
        <v>1.4446439600000001</v>
      </c>
      <c r="T4795" s="2">
        <f t="shared" si="2513"/>
        <v>78430.293690830003</v>
      </c>
      <c r="U4795" s="2">
        <f t="shared" si="2514"/>
        <v>10720.867888519722</v>
      </c>
      <c r="V4795" s="2">
        <f t="shared" si="2515"/>
        <v>13068.966489117658</v>
      </c>
      <c r="W4795" s="2">
        <f t="shared" si="2516"/>
        <v>78080.23108606739</v>
      </c>
      <c r="X4795" s="17">
        <f t="shared" si="2517"/>
        <v>0</v>
      </c>
      <c r="Y4795" s="2">
        <f t="shared" si="2518"/>
        <v>0</v>
      </c>
      <c r="Z4795" s="72">
        <f t="shared" si="2519"/>
        <v>0</v>
      </c>
      <c r="AA4795" s="2">
        <f t="shared" si="2538"/>
        <v>0</v>
      </c>
      <c r="AB4795" s="12">
        <f t="shared" si="2527"/>
        <v>4.6600000000000003E-2</v>
      </c>
      <c r="AC4795" s="17">
        <f t="shared" si="2520"/>
        <v>5</v>
      </c>
      <c r="AD4795" s="17">
        <v>252</v>
      </c>
      <c r="AE4795" s="13">
        <f t="shared" si="2531"/>
        <v>1.000904115</v>
      </c>
      <c r="AF4795" s="2">
        <f t="shared" si="2539"/>
        <v>70.910004979999997</v>
      </c>
      <c r="AG4795" s="2">
        <f t="shared" si="2521"/>
        <v>70.593508119999996</v>
      </c>
      <c r="AH4795" s="3">
        <f t="shared" si="2522"/>
        <v>0</v>
      </c>
      <c r="AI4795" s="4" t="str">
        <f t="shared" si="2532"/>
        <v>A+J=</v>
      </c>
      <c r="AJ4795" s="11">
        <f t="shared" si="2528"/>
        <v>45975</v>
      </c>
      <c r="AQ4795" s="53"/>
      <c r="AR4795" s="53"/>
    </row>
    <row r="4796" spans="1:44" x14ac:dyDescent="0.2">
      <c r="A4796" s="158">
        <f t="shared" si="2523"/>
        <v>45952</v>
      </c>
      <c r="B4796" s="2">
        <f t="shared" si="2507"/>
        <v>78152.486981603462</v>
      </c>
      <c r="C4796" s="2">
        <f t="shared" si="2524"/>
        <v>54290.396708430002</v>
      </c>
      <c r="D4796" s="2">
        <f>SUM(Y4796:Y$5092)</f>
        <v>24111.129022239998</v>
      </c>
      <c r="E4796" s="73">
        <f t="shared" si="2508"/>
        <v>30179.267686190004</v>
      </c>
      <c r="F4796" s="88">
        <f t="shared" si="2534"/>
        <v>6455.85</v>
      </c>
      <c r="G4796" s="3">
        <f>IF(AND(N4796=1,N4795&gt;1),VLOOKUP(A4795,[1]Plan1!$BK$81:$BM$259,3),G4795)</f>
        <v>6413.24</v>
      </c>
      <c r="H4796" s="11">
        <f t="shared" si="2535"/>
        <v>45884</v>
      </c>
      <c r="I4796" s="11">
        <f t="shared" si="2536"/>
        <v>45915</v>
      </c>
      <c r="J4796" s="12">
        <f t="shared" si="2509"/>
        <v>-6.6002153085962245E-3</v>
      </c>
      <c r="K4796" s="11">
        <f t="shared" si="2525"/>
        <v>45975</v>
      </c>
      <c r="L4796" s="11">
        <f t="shared" si="2510"/>
        <v>45975</v>
      </c>
      <c r="M4796" s="1">
        <f t="shared" si="2529"/>
        <v>23</v>
      </c>
      <c r="N4796" s="1">
        <f t="shared" si="2511"/>
        <v>6</v>
      </c>
      <c r="O4796" s="2">
        <f t="shared" si="2512"/>
        <v>0.99827398000000001</v>
      </c>
      <c r="P4796" s="13">
        <f t="shared" si="2537"/>
        <v>0.99339977999999995</v>
      </c>
      <c r="Q4796" s="13">
        <f t="shared" si="2530"/>
        <v>1.4351090019596831</v>
      </c>
      <c r="R4796" s="2">
        <f t="shared" si="2533"/>
        <v>1.4326319700000001</v>
      </c>
      <c r="S4796" s="2">
        <f t="shared" si="2526"/>
        <v>1.4446439600000001</v>
      </c>
      <c r="T4796" s="2">
        <f t="shared" si="2513"/>
        <v>78430.293690830003</v>
      </c>
      <c r="U4796" s="2">
        <f t="shared" si="2514"/>
        <v>10720.867888519722</v>
      </c>
      <c r="V4796" s="2">
        <f t="shared" si="2515"/>
        <v>13056.516032233725</v>
      </c>
      <c r="W4796" s="2">
        <f t="shared" si="2516"/>
        <v>78067.780629183457</v>
      </c>
      <c r="X4796" s="17">
        <f t="shared" si="2517"/>
        <v>0</v>
      </c>
      <c r="Y4796" s="2">
        <f t="shared" si="2518"/>
        <v>0</v>
      </c>
      <c r="Z4796" s="72">
        <f t="shared" si="2519"/>
        <v>0</v>
      </c>
      <c r="AA4796" s="2">
        <f t="shared" si="2538"/>
        <v>0</v>
      </c>
      <c r="AB4796" s="12">
        <f t="shared" si="2527"/>
        <v>4.6600000000000003E-2</v>
      </c>
      <c r="AC4796" s="17">
        <f t="shared" si="2520"/>
        <v>6</v>
      </c>
      <c r="AD4796" s="17">
        <v>252</v>
      </c>
      <c r="AE4796" s="13">
        <f t="shared" si="2531"/>
        <v>1.0010850360000001</v>
      </c>
      <c r="AF4796" s="2">
        <f t="shared" si="2539"/>
        <v>85.099692140000002</v>
      </c>
      <c r="AG4796" s="2">
        <f t="shared" si="2521"/>
        <v>84.706352420000002</v>
      </c>
      <c r="AH4796" s="3">
        <f t="shared" si="2522"/>
        <v>0</v>
      </c>
      <c r="AI4796" s="4" t="str">
        <f t="shared" si="2532"/>
        <v>A+J=</v>
      </c>
      <c r="AJ4796" s="11">
        <f t="shared" si="2528"/>
        <v>45975</v>
      </c>
      <c r="AQ4796" s="53"/>
      <c r="AR4796" s="53"/>
    </row>
    <row r="4797" spans="1:44" x14ac:dyDescent="0.2">
      <c r="A4797" s="158">
        <f t="shared" si="2523"/>
        <v>45953</v>
      </c>
      <c r="B4797" s="2">
        <f t="shared" si="2507"/>
        <v>78154.151368014311</v>
      </c>
      <c r="C4797" s="2">
        <f t="shared" si="2524"/>
        <v>54290.396708430002</v>
      </c>
      <c r="D4797" s="2">
        <f>SUM(Y4797:Y$5092)</f>
        <v>24111.129022239998</v>
      </c>
      <c r="E4797" s="73">
        <f t="shared" si="2508"/>
        <v>30179.267686190004</v>
      </c>
      <c r="F4797" s="88">
        <f t="shared" si="2534"/>
        <v>6455.85</v>
      </c>
      <c r="G4797" s="3">
        <f>IF(AND(N4797=1,N4796&gt;1),VLOOKUP(A4796,[1]Plan1!$BK$81:$BM$259,3),G4796)</f>
        <v>6413.24</v>
      </c>
      <c r="H4797" s="11">
        <f t="shared" si="2535"/>
        <v>45884</v>
      </c>
      <c r="I4797" s="11">
        <f t="shared" si="2536"/>
        <v>45915</v>
      </c>
      <c r="J4797" s="12">
        <f t="shared" si="2509"/>
        <v>-6.6002153085962245E-3</v>
      </c>
      <c r="K4797" s="11">
        <f t="shared" si="2525"/>
        <v>45975</v>
      </c>
      <c r="L4797" s="11">
        <f t="shared" si="2510"/>
        <v>45975</v>
      </c>
      <c r="M4797" s="1">
        <f t="shared" si="2529"/>
        <v>23</v>
      </c>
      <c r="N4797" s="1">
        <f t="shared" si="2511"/>
        <v>7</v>
      </c>
      <c r="O4797" s="2">
        <f t="shared" si="2512"/>
        <v>0.99798659999999995</v>
      </c>
      <c r="P4797" s="13">
        <f t="shared" si="2537"/>
        <v>0.99339977999999995</v>
      </c>
      <c r="Q4797" s="13">
        <f t="shared" si="2530"/>
        <v>1.4351090019596831</v>
      </c>
      <c r="R4797" s="2">
        <f t="shared" si="2533"/>
        <v>1.4322195499999999</v>
      </c>
      <c r="S4797" s="2">
        <f t="shared" si="2526"/>
        <v>1.4446439600000001</v>
      </c>
      <c r="T4797" s="2">
        <f t="shared" si="2513"/>
        <v>78430.293690830003</v>
      </c>
      <c r="U4797" s="2">
        <f t="shared" si="2514"/>
        <v>10720.867888519722</v>
      </c>
      <c r="V4797" s="2">
        <f t="shared" si="2515"/>
        <v>13044.069498654582</v>
      </c>
      <c r="W4797" s="2">
        <f t="shared" si="2516"/>
        <v>78055.33409560431</v>
      </c>
      <c r="X4797" s="17">
        <f t="shared" si="2517"/>
        <v>0</v>
      </c>
      <c r="Y4797" s="2">
        <f t="shared" si="2518"/>
        <v>0</v>
      </c>
      <c r="Z4797" s="72">
        <f t="shared" si="2519"/>
        <v>0</v>
      </c>
      <c r="AA4797" s="2">
        <f t="shared" si="2538"/>
        <v>0</v>
      </c>
      <c r="AB4797" s="12">
        <f t="shared" si="2527"/>
        <v>4.6600000000000003E-2</v>
      </c>
      <c r="AC4797" s="17">
        <f t="shared" si="2520"/>
        <v>7</v>
      </c>
      <c r="AD4797" s="17">
        <v>252</v>
      </c>
      <c r="AE4797" s="13">
        <f t="shared" si="2531"/>
        <v>1.0012659900000001</v>
      </c>
      <c r="AF4797" s="2">
        <f t="shared" si="2539"/>
        <v>99.291967499999998</v>
      </c>
      <c r="AG4797" s="2">
        <f t="shared" si="2521"/>
        <v>98.817272410000001</v>
      </c>
      <c r="AH4797" s="3">
        <f t="shared" si="2522"/>
        <v>0</v>
      </c>
      <c r="AI4797" s="4" t="str">
        <f t="shared" si="2532"/>
        <v>A+J=</v>
      </c>
      <c r="AJ4797" s="11">
        <f t="shared" si="2528"/>
        <v>45975</v>
      </c>
      <c r="AQ4797" s="53"/>
      <c r="AR4797" s="53"/>
    </row>
    <row r="4798" spans="1:44" x14ac:dyDescent="0.2">
      <c r="A4798" s="158">
        <f t="shared" si="2523"/>
        <v>45954</v>
      </c>
      <c r="B4798" s="2">
        <f t="shared" si="2507"/>
        <v>78155.817676269959</v>
      </c>
      <c r="C4798" s="2">
        <f t="shared" si="2524"/>
        <v>54290.396708430002</v>
      </c>
      <c r="D4798" s="2">
        <f>SUM(Y4798:Y$5092)</f>
        <v>24111.129022239998</v>
      </c>
      <c r="E4798" s="73">
        <f t="shared" si="2508"/>
        <v>30179.267686190004</v>
      </c>
      <c r="F4798" s="88">
        <f t="shared" si="2534"/>
        <v>6455.85</v>
      </c>
      <c r="G4798" s="3">
        <f>IF(AND(N4798=1,N4797&gt;1),VLOOKUP(A4797,[1]Plan1!$BK$81:$BM$259,3),G4797)</f>
        <v>6413.24</v>
      </c>
      <c r="H4798" s="11">
        <f t="shared" si="2535"/>
        <v>45884</v>
      </c>
      <c r="I4798" s="11">
        <f t="shared" si="2536"/>
        <v>45915</v>
      </c>
      <c r="J4798" s="12">
        <f t="shared" si="2509"/>
        <v>-6.6002153085962245E-3</v>
      </c>
      <c r="K4798" s="11">
        <f t="shared" si="2525"/>
        <v>45975</v>
      </c>
      <c r="L4798" s="11">
        <f t="shared" si="2510"/>
        <v>45975</v>
      </c>
      <c r="M4798" s="1">
        <f t="shared" si="2529"/>
        <v>23</v>
      </c>
      <c r="N4798" s="1">
        <f t="shared" si="2511"/>
        <v>8</v>
      </c>
      <c r="O4798" s="2">
        <f t="shared" si="2512"/>
        <v>0.99769931000000001</v>
      </c>
      <c r="P4798" s="13">
        <f t="shared" si="2537"/>
        <v>0.99339977999999995</v>
      </c>
      <c r="Q4798" s="13">
        <f t="shared" si="2530"/>
        <v>1.4351090019596831</v>
      </c>
      <c r="R4798" s="2">
        <f t="shared" si="2533"/>
        <v>1.43180726</v>
      </c>
      <c r="S4798" s="2">
        <f t="shared" si="2526"/>
        <v>1.4446439600000001</v>
      </c>
      <c r="T4798" s="2">
        <f t="shared" si="2513"/>
        <v>78430.293690830003</v>
      </c>
      <c r="U4798" s="2">
        <f t="shared" si="2514"/>
        <v>10720.867888519722</v>
      </c>
      <c r="V4798" s="2">
        <f t="shared" si="2515"/>
        <v>13031.626888380246</v>
      </c>
      <c r="W4798" s="2">
        <f t="shared" si="2516"/>
        <v>78042.891485329965</v>
      </c>
      <c r="X4798" s="17">
        <f t="shared" si="2517"/>
        <v>0</v>
      </c>
      <c r="Y4798" s="2">
        <f t="shared" si="2518"/>
        <v>0</v>
      </c>
      <c r="Z4798" s="72">
        <f t="shared" si="2519"/>
        <v>0</v>
      </c>
      <c r="AA4798" s="2">
        <f t="shared" si="2538"/>
        <v>0</v>
      </c>
      <c r="AB4798" s="12">
        <f t="shared" si="2527"/>
        <v>4.6600000000000003E-2</v>
      </c>
      <c r="AC4798" s="17">
        <f t="shared" si="2520"/>
        <v>8</v>
      </c>
      <c r="AD4798" s="17">
        <v>252</v>
      </c>
      <c r="AE4798" s="13">
        <f t="shared" si="2531"/>
        <v>1.001446976</v>
      </c>
      <c r="AF4798" s="2">
        <f t="shared" si="2539"/>
        <v>113.48675264000001</v>
      </c>
      <c r="AG4798" s="2">
        <f t="shared" si="2521"/>
        <v>112.92619094</v>
      </c>
      <c r="AH4798" s="3">
        <f t="shared" si="2522"/>
        <v>0</v>
      </c>
      <c r="AI4798" s="4" t="str">
        <f t="shared" si="2532"/>
        <v>A+J=</v>
      </c>
      <c r="AJ4798" s="11">
        <f t="shared" si="2528"/>
        <v>45975</v>
      </c>
      <c r="AQ4798" s="53"/>
      <c r="AR4798" s="53"/>
    </row>
    <row r="4799" spans="1:44" x14ac:dyDescent="0.2">
      <c r="A4799" s="158">
        <f t="shared" si="2523"/>
        <v>45955</v>
      </c>
      <c r="B4799" s="2">
        <f t="shared" si="2507"/>
        <v>78157.485458825075</v>
      </c>
      <c r="C4799" s="2">
        <f t="shared" si="2524"/>
        <v>54290.396708430002</v>
      </c>
      <c r="D4799" s="2">
        <f>SUM(Y4799:Y$5092)</f>
        <v>24111.129022239998</v>
      </c>
      <c r="E4799" s="73">
        <f t="shared" si="2508"/>
        <v>30179.267686190004</v>
      </c>
      <c r="F4799" s="88">
        <f t="shared" si="2534"/>
        <v>6455.85</v>
      </c>
      <c r="G4799" s="3">
        <f>IF(AND(N4799=1,N4798&gt;1),VLOOKUP(A4798,[1]Plan1!$BK$81:$BM$259,3),G4798)</f>
        <v>6413.24</v>
      </c>
      <c r="H4799" s="11">
        <f t="shared" si="2535"/>
        <v>45884</v>
      </c>
      <c r="I4799" s="11">
        <f t="shared" si="2536"/>
        <v>45915</v>
      </c>
      <c r="J4799" s="12">
        <f t="shared" si="2509"/>
        <v>-6.6002153085962245E-3</v>
      </c>
      <c r="K4799" s="11">
        <f t="shared" si="2525"/>
        <v>45975</v>
      </c>
      <c r="L4799" s="11">
        <f t="shared" si="2510"/>
        <v>45975</v>
      </c>
      <c r="M4799" s="1">
        <f t="shared" si="2529"/>
        <v>23</v>
      </c>
      <c r="N4799" s="1">
        <f t="shared" si="2511"/>
        <v>9</v>
      </c>
      <c r="O4799" s="2">
        <f t="shared" si="2512"/>
        <v>0.99741210000000002</v>
      </c>
      <c r="P4799" s="13">
        <f t="shared" si="2537"/>
        <v>0.99339977999999995</v>
      </c>
      <c r="Q4799" s="13">
        <f t="shared" si="2530"/>
        <v>1.4351090019596831</v>
      </c>
      <c r="R4799" s="2">
        <f t="shared" si="2533"/>
        <v>1.4313950799999999</v>
      </c>
      <c r="S4799" s="2">
        <f t="shared" si="2526"/>
        <v>1.4446439600000001</v>
      </c>
      <c r="T4799" s="2">
        <f t="shared" si="2513"/>
        <v>78430.293690830003</v>
      </c>
      <c r="U4799" s="2">
        <f t="shared" si="2514"/>
        <v>10720.867888519722</v>
      </c>
      <c r="V4799" s="2">
        <f t="shared" si="2515"/>
        <v>13019.18759782535</v>
      </c>
      <c r="W4799" s="2">
        <f t="shared" si="2516"/>
        <v>78030.452194775076</v>
      </c>
      <c r="X4799" s="17">
        <f t="shared" si="2517"/>
        <v>0</v>
      </c>
      <c r="Y4799" s="2">
        <f t="shared" si="2518"/>
        <v>0</v>
      </c>
      <c r="Z4799" s="72">
        <f t="shared" si="2519"/>
        <v>0</v>
      </c>
      <c r="AA4799" s="2">
        <f t="shared" si="2538"/>
        <v>0</v>
      </c>
      <c r="AB4799" s="12">
        <f t="shared" si="2527"/>
        <v>4.6600000000000003E-2</v>
      </c>
      <c r="AC4799" s="17">
        <f t="shared" si="2520"/>
        <v>9</v>
      </c>
      <c r="AD4799" s="17">
        <v>252</v>
      </c>
      <c r="AE4799" s="13">
        <f t="shared" si="2531"/>
        <v>1.0016279960000001</v>
      </c>
      <c r="AF4799" s="2">
        <f t="shared" si="2539"/>
        <v>127.6842044</v>
      </c>
      <c r="AG4799" s="2">
        <f t="shared" si="2521"/>
        <v>127.03326405</v>
      </c>
      <c r="AH4799" s="3">
        <f t="shared" si="2522"/>
        <v>0</v>
      </c>
      <c r="AI4799" s="4" t="str">
        <f t="shared" si="2532"/>
        <v>A+J=</v>
      </c>
      <c r="AJ4799" s="11">
        <f t="shared" si="2528"/>
        <v>45975</v>
      </c>
      <c r="AQ4799" s="53"/>
      <c r="AR4799" s="53"/>
    </row>
    <row r="4800" spans="1:44" x14ac:dyDescent="0.2">
      <c r="A4800" s="158">
        <f t="shared" si="2523"/>
        <v>45956</v>
      </c>
      <c r="B4800" s="2">
        <f t="shared" si="2507"/>
        <v>78157.485458825075</v>
      </c>
      <c r="C4800" s="2">
        <f t="shared" si="2524"/>
        <v>54290.396708430002</v>
      </c>
      <c r="D4800" s="2">
        <f>SUM(Y4800:Y$5092)</f>
        <v>24111.129022239998</v>
      </c>
      <c r="E4800" s="73">
        <f t="shared" si="2508"/>
        <v>30179.267686190004</v>
      </c>
      <c r="F4800" s="88">
        <f t="shared" si="2534"/>
        <v>6455.85</v>
      </c>
      <c r="G4800" s="3">
        <f>IF(AND(N4800=1,N4799&gt;1),VLOOKUP(A4799,[1]Plan1!$BK$81:$BM$259,3),G4799)</f>
        <v>6413.24</v>
      </c>
      <c r="H4800" s="11">
        <f t="shared" si="2535"/>
        <v>45884</v>
      </c>
      <c r="I4800" s="11">
        <f t="shared" si="2536"/>
        <v>45915</v>
      </c>
      <c r="J4800" s="12">
        <f t="shared" si="2509"/>
        <v>-6.6002153085962245E-3</v>
      </c>
      <c r="K4800" s="11">
        <f t="shared" si="2525"/>
        <v>45975</v>
      </c>
      <c r="L4800" s="11">
        <f t="shared" si="2510"/>
        <v>45975</v>
      </c>
      <c r="M4800" s="1">
        <f t="shared" si="2529"/>
        <v>23</v>
      </c>
      <c r="N4800" s="1">
        <f t="shared" si="2511"/>
        <v>9</v>
      </c>
      <c r="O4800" s="2">
        <f t="shared" si="2512"/>
        <v>0.99741210000000002</v>
      </c>
      <c r="P4800" s="13">
        <f t="shared" si="2537"/>
        <v>0.99339977999999995</v>
      </c>
      <c r="Q4800" s="13">
        <f t="shared" si="2530"/>
        <v>1.4351090019596831</v>
      </c>
      <c r="R4800" s="2">
        <f t="shared" si="2533"/>
        <v>1.4313950799999999</v>
      </c>
      <c r="S4800" s="2">
        <f t="shared" si="2526"/>
        <v>1.4446439600000001</v>
      </c>
      <c r="T4800" s="2">
        <f t="shared" si="2513"/>
        <v>78430.293690830003</v>
      </c>
      <c r="U4800" s="2">
        <f t="shared" si="2514"/>
        <v>10720.867888519722</v>
      </c>
      <c r="V4800" s="2">
        <f t="shared" si="2515"/>
        <v>13019.18759782535</v>
      </c>
      <c r="W4800" s="2">
        <f t="shared" si="2516"/>
        <v>78030.452194775076</v>
      </c>
      <c r="X4800" s="17">
        <f t="shared" si="2517"/>
        <v>0</v>
      </c>
      <c r="Y4800" s="2">
        <f t="shared" si="2518"/>
        <v>0</v>
      </c>
      <c r="Z4800" s="72">
        <f t="shared" si="2519"/>
        <v>0</v>
      </c>
      <c r="AA4800" s="2">
        <f t="shared" si="2538"/>
        <v>0</v>
      </c>
      <c r="AB4800" s="12">
        <f t="shared" si="2527"/>
        <v>4.6600000000000003E-2</v>
      </c>
      <c r="AC4800" s="17">
        <f t="shared" si="2520"/>
        <v>9</v>
      </c>
      <c r="AD4800" s="17">
        <v>252</v>
      </c>
      <c r="AE4800" s="13">
        <f t="shared" si="2531"/>
        <v>1.0016279960000001</v>
      </c>
      <c r="AF4800" s="2">
        <f t="shared" si="2539"/>
        <v>127.6842044</v>
      </c>
      <c r="AG4800" s="2">
        <f t="shared" si="2521"/>
        <v>127.03326405</v>
      </c>
      <c r="AH4800" s="3">
        <f t="shared" si="2522"/>
        <v>0</v>
      </c>
      <c r="AI4800" s="4" t="str">
        <f t="shared" si="2532"/>
        <v>A+J=</v>
      </c>
      <c r="AJ4800" s="11">
        <f t="shared" si="2528"/>
        <v>45975</v>
      </c>
      <c r="AQ4800" s="53"/>
      <c r="AR4800" s="53"/>
    </row>
    <row r="4801" spans="1:44" x14ac:dyDescent="0.2">
      <c r="A4801" s="158">
        <f t="shared" si="2523"/>
        <v>45957</v>
      </c>
      <c r="B4801" s="2">
        <f t="shared" si="2507"/>
        <v>78157.485458825075</v>
      </c>
      <c r="C4801" s="2">
        <f t="shared" si="2524"/>
        <v>54290.396708430002</v>
      </c>
      <c r="D4801" s="2">
        <f>SUM(Y4801:Y$5092)</f>
        <v>24111.129022239998</v>
      </c>
      <c r="E4801" s="73">
        <f t="shared" si="2508"/>
        <v>30179.267686190004</v>
      </c>
      <c r="F4801" s="88">
        <f t="shared" si="2534"/>
        <v>6455.85</v>
      </c>
      <c r="G4801" s="3">
        <f>IF(AND(N4801=1,N4800&gt;1),VLOOKUP(A4800,[1]Plan1!$BK$81:$BM$259,3),G4800)</f>
        <v>6413.24</v>
      </c>
      <c r="H4801" s="11">
        <f t="shared" si="2535"/>
        <v>45884</v>
      </c>
      <c r="I4801" s="11">
        <f t="shared" si="2536"/>
        <v>45915</v>
      </c>
      <c r="J4801" s="12">
        <f t="shared" si="2509"/>
        <v>-6.6002153085962245E-3</v>
      </c>
      <c r="K4801" s="11">
        <f t="shared" si="2525"/>
        <v>45975</v>
      </c>
      <c r="L4801" s="11">
        <f t="shared" si="2510"/>
        <v>45975</v>
      </c>
      <c r="M4801" s="1">
        <f t="shared" si="2529"/>
        <v>23</v>
      </c>
      <c r="N4801" s="1">
        <f t="shared" si="2511"/>
        <v>9</v>
      </c>
      <c r="O4801" s="2">
        <f t="shared" si="2512"/>
        <v>0.99741210000000002</v>
      </c>
      <c r="P4801" s="13">
        <f t="shared" si="2537"/>
        <v>0.99339977999999995</v>
      </c>
      <c r="Q4801" s="13">
        <f t="shared" si="2530"/>
        <v>1.4351090019596831</v>
      </c>
      <c r="R4801" s="2">
        <f t="shared" si="2533"/>
        <v>1.4313950799999999</v>
      </c>
      <c r="S4801" s="2">
        <f t="shared" si="2526"/>
        <v>1.4446439600000001</v>
      </c>
      <c r="T4801" s="2">
        <f t="shared" si="2513"/>
        <v>78430.293690830003</v>
      </c>
      <c r="U4801" s="2">
        <f t="shared" si="2514"/>
        <v>10720.867888519722</v>
      </c>
      <c r="V4801" s="2">
        <f t="shared" si="2515"/>
        <v>13019.18759782535</v>
      </c>
      <c r="W4801" s="2">
        <f t="shared" si="2516"/>
        <v>78030.452194775076</v>
      </c>
      <c r="X4801" s="17">
        <f t="shared" si="2517"/>
        <v>0</v>
      </c>
      <c r="Y4801" s="2">
        <f t="shared" si="2518"/>
        <v>0</v>
      </c>
      <c r="Z4801" s="72">
        <f t="shared" si="2519"/>
        <v>0</v>
      </c>
      <c r="AA4801" s="2">
        <f t="shared" si="2538"/>
        <v>0</v>
      </c>
      <c r="AB4801" s="12">
        <f t="shared" si="2527"/>
        <v>4.6600000000000003E-2</v>
      </c>
      <c r="AC4801" s="17">
        <f t="shared" si="2520"/>
        <v>9</v>
      </c>
      <c r="AD4801" s="17">
        <v>252</v>
      </c>
      <c r="AE4801" s="13">
        <f t="shared" si="2531"/>
        <v>1.0016279960000001</v>
      </c>
      <c r="AF4801" s="2">
        <f t="shared" si="2539"/>
        <v>127.6842044</v>
      </c>
      <c r="AG4801" s="2">
        <f t="shared" si="2521"/>
        <v>127.03326405</v>
      </c>
      <c r="AH4801" s="3">
        <f t="shared" si="2522"/>
        <v>0</v>
      </c>
      <c r="AI4801" s="4" t="str">
        <f t="shared" si="2532"/>
        <v>A+J=</v>
      </c>
      <c r="AJ4801" s="11">
        <f t="shared" si="2528"/>
        <v>45975</v>
      </c>
      <c r="AQ4801" s="53"/>
      <c r="AR4801" s="53"/>
    </row>
    <row r="4802" spans="1:44" x14ac:dyDescent="0.2">
      <c r="A4802" s="158">
        <f t="shared" si="2523"/>
        <v>45958</v>
      </c>
      <c r="B4802" s="2">
        <f t="shared" si="2507"/>
        <v>78159.154257806949</v>
      </c>
      <c r="C4802" s="2">
        <f t="shared" si="2524"/>
        <v>54290.396708430002</v>
      </c>
      <c r="D4802" s="2">
        <f>SUM(Y4802:Y$5092)</f>
        <v>24111.129022239998</v>
      </c>
      <c r="E4802" s="73">
        <f t="shared" si="2508"/>
        <v>30179.267686190004</v>
      </c>
      <c r="F4802" s="88">
        <f t="shared" si="2534"/>
        <v>6455.85</v>
      </c>
      <c r="G4802" s="3">
        <f>IF(AND(N4802=1,N4801&gt;1),VLOOKUP(A4801,[1]Plan1!$BK$81:$BM$259,3),G4801)</f>
        <v>6413.24</v>
      </c>
      <c r="H4802" s="11">
        <f t="shared" si="2535"/>
        <v>45884</v>
      </c>
      <c r="I4802" s="11">
        <f t="shared" si="2536"/>
        <v>45915</v>
      </c>
      <c r="J4802" s="12">
        <f t="shared" si="2509"/>
        <v>-6.6002153085962245E-3</v>
      </c>
      <c r="K4802" s="11">
        <f t="shared" si="2525"/>
        <v>45975</v>
      </c>
      <c r="L4802" s="11">
        <f t="shared" si="2510"/>
        <v>45975</v>
      </c>
      <c r="M4802" s="1">
        <f t="shared" si="2529"/>
        <v>23</v>
      </c>
      <c r="N4802" s="1">
        <f t="shared" si="2511"/>
        <v>10</v>
      </c>
      <c r="O4802" s="2">
        <f t="shared" si="2512"/>
        <v>0.99712495999999995</v>
      </c>
      <c r="P4802" s="13">
        <f t="shared" si="2537"/>
        <v>0.99339977999999995</v>
      </c>
      <c r="Q4802" s="13">
        <f t="shared" si="2530"/>
        <v>1.4351090019596831</v>
      </c>
      <c r="R4802" s="2">
        <f t="shared" si="2533"/>
        <v>1.4309829999999999</v>
      </c>
      <c r="S4802" s="2">
        <f t="shared" si="2526"/>
        <v>1.4446439600000001</v>
      </c>
      <c r="T4802" s="2">
        <f t="shared" si="2513"/>
        <v>78430.293690830003</v>
      </c>
      <c r="U4802" s="2">
        <f t="shared" si="2514"/>
        <v>10720.867888519722</v>
      </c>
      <c r="V4802" s="2">
        <f t="shared" si="2515"/>
        <v>13006.751325197223</v>
      </c>
      <c r="W4802" s="2">
        <f t="shared" si="2516"/>
        <v>78018.015922146951</v>
      </c>
      <c r="X4802" s="17">
        <f t="shared" si="2517"/>
        <v>0</v>
      </c>
      <c r="Y4802" s="2">
        <f t="shared" si="2518"/>
        <v>0</v>
      </c>
      <c r="Z4802" s="72">
        <f t="shared" si="2519"/>
        <v>0</v>
      </c>
      <c r="AA4802" s="2">
        <f t="shared" si="2538"/>
        <v>0</v>
      </c>
      <c r="AB4802" s="12">
        <f t="shared" si="2527"/>
        <v>4.6600000000000003E-2</v>
      </c>
      <c r="AC4802" s="17">
        <f t="shared" si="2520"/>
        <v>10</v>
      </c>
      <c r="AD4802" s="17">
        <v>252</v>
      </c>
      <c r="AE4802" s="13">
        <f t="shared" si="2531"/>
        <v>1.0018090479999999</v>
      </c>
      <c r="AF4802" s="2">
        <f t="shared" si="2539"/>
        <v>141.88416594</v>
      </c>
      <c r="AG4802" s="2">
        <f t="shared" si="2521"/>
        <v>141.13833566</v>
      </c>
      <c r="AH4802" s="3">
        <f t="shared" si="2522"/>
        <v>0</v>
      </c>
      <c r="AI4802" s="4" t="str">
        <f t="shared" si="2532"/>
        <v>A+J=</v>
      </c>
      <c r="AJ4802" s="11">
        <f t="shared" si="2528"/>
        <v>45975</v>
      </c>
      <c r="AQ4802" s="53"/>
      <c r="AR4802" s="53"/>
    </row>
    <row r="4803" spans="1:44" x14ac:dyDescent="0.2">
      <c r="A4803" s="158">
        <f t="shared" si="2523"/>
        <v>45959</v>
      </c>
      <c r="B4803" s="2">
        <f t="shared" si="2507"/>
        <v>78160.825585648985</v>
      </c>
      <c r="C4803" s="2">
        <f t="shared" si="2524"/>
        <v>54290.396708430002</v>
      </c>
      <c r="D4803" s="2">
        <f>SUM(Y4803:Y$5092)</f>
        <v>24111.129022239998</v>
      </c>
      <c r="E4803" s="73">
        <f t="shared" si="2508"/>
        <v>30179.267686190004</v>
      </c>
      <c r="F4803" s="88">
        <f t="shared" si="2534"/>
        <v>6455.85</v>
      </c>
      <c r="G4803" s="3">
        <f>IF(AND(N4803=1,N4802&gt;1),VLOOKUP(A4802,[1]Plan1!$BK$81:$BM$259,3),G4802)</f>
        <v>6413.24</v>
      </c>
      <c r="H4803" s="11">
        <f t="shared" si="2535"/>
        <v>45884</v>
      </c>
      <c r="I4803" s="11">
        <f t="shared" si="2536"/>
        <v>45915</v>
      </c>
      <c r="J4803" s="12">
        <f t="shared" si="2509"/>
        <v>-6.6002153085962245E-3</v>
      </c>
      <c r="K4803" s="11">
        <f t="shared" si="2525"/>
        <v>45975</v>
      </c>
      <c r="L4803" s="11">
        <f t="shared" si="2510"/>
        <v>45975</v>
      </c>
      <c r="M4803" s="1">
        <f t="shared" si="2529"/>
        <v>23</v>
      </c>
      <c r="N4803" s="1">
        <f t="shared" si="2511"/>
        <v>11</v>
      </c>
      <c r="O4803" s="2">
        <f t="shared" si="2512"/>
        <v>0.99683792000000004</v>
      </c>
      <c r="P4803" s="13">
        <f t="shared" si="2537"/>
        <v>0.99339977999999995</v>
      </c>
      <c r="Q4803" s="13">
        <f t="shared" si="2530"/>
        <v>1.4351090019596831</v>
      </c>
      <c r="R4803" s="2">
        <f t="shared" si="2533"/>
        <v>1.4305710700000001</v>
      </c>
      <c r="S4803" s="2">
        <f t="shared" si="2526"/>
        <v>1.4446439600000001</v>
      </c>
      <c r="T4803" s="2">
        <f t="shared" si="2513"/>
        <v>78430.293690830003</v>
      </c>
      <c r="U4803" s="2">
        <f t="shared" si="2514"/>
        <v>10720.867888519722</v>
      </c>
      <c r="V4803" s="2">
        <f t="shared" si="2515"/>
        <v>12994.319579459256</v>
      </c>
      <c r="W4803" s="2">
        <f t="shared" si="2516"/>
        <v>78005.584176408986</v>
      </c>
      <c r="X4803" s="17">
        <f t="shared" si="2517"/>
        <v>0</v>
      </c>
      <c r="Y4803" s="2">
        <f t="shared" si="2518"/>
        <v>0</v>
      </c>
      <c r="Z4803" s="72">
        <f t="shared" si="2519"/>
        <v>0</v>
      </c>
      <c r="AA4803" s="2">
        <f t="shared" si="2538"/>
        <v>0</v>
      </c>
      <c r="AB4803" s="12">
        <f t="shared" si="2527"/>
        <v>4.6600000000000003E-2</v>
      </c>
      <c r="AC4803" s="17">
        <f t="shared" si="2520"/>
        <v>11</v>
      </c>
      <c r="AD4803" s="17">
        <v>252</v>
      </c>
      <c r="AE4803" s="13">
        <f t="shared" si="2531"/>
        <v>1.001990132</v>
      </c>
      <c r="AF4803" s="2">
        <f t="shared" si="2539"/>
        <v>156.08663723999999</v>
      </c>
      <c r="AG4803" s="2">
        <f t="shared" si="2521"/>
        <v>155.24140924</v>
      </c>
      <c r="AH4803" s="3">
        <f t="shared" si="2522"/>
        <v>0</v>
      </c>
      <c r="AI4803" s="4" t="str">
        <f t="shared" si="2532"/>
        <v>A+J=</v>
      </c>
      <c r="AJ4803" s="11">
        <f t="shared" si="2528"/>
        <v>45975</v>
      </c>
      <c r="AQ4803" s="53"/>
      <c r="AR4803" s="53"/>
    </row>
    <row r="4804" spans="1:44" x14ac:dyDescent="0.2">
      <c r="A4804" s="158">
        <f t="shared" si="2523"/>
        <v>45960</v>
      </c>
      <c r="B4804" s="2">
        <f t="shared" si="2507"/>
        <v>78162.497784915089</v>
      </c>
      <c r="C4804" s="2">
        <f t="shared" si="2524"/>
        <v>54290.396708430002</v>
      </c>
      <c r="D4804" s="2">
        <f>SUM(Y4804:Y$5092)</f>
        <v>24111.129022239998</v>
      </c>
      <c r="E4804" s="73">
        <f t="shared" si="2508"/>
        <v>30179.267686190004</v>
      </c>
      <c r="F4804" s="88">
        <f t="shared" si="2534"/>
        <v>6455.85</v>
      </c>
      <c r="G4804" s="3">
        <f>IF(AND(N4804=1,N4803&gt;1),VLOOKUP(A4803,[1]Plan1!$BK$81:$BM$259,3),G4803)</f>
        <v>6413.24</v>
      </c>
      <c r="H4804" s="11">
        <f t="shared" si="2535"/>
        <v>45884</v>
      </c>
      <c r="I4804" s="11">
        <f t="shared" si="2536"/>
        <v>45915</v>
      </c>
      <c r="J4804" s="12">
        <f t="shared" si="2509"/>
        <v>-6.6002153085962245E-3</v>
      </c>
      <c r="K4804" s="11">
        <f t="shared" si="2525"/>
        <v>45975</v>
      </c>
      <c r="L4804" s="11">
        <f t="shared" si="2510"/>
        <v>45975</v>
      </c>
      <c r="M4804" s="1">
        <f t="shared" si="2529"/>
        <v>23</v>
      </c>
      <c r="N4804" s="1">
        <f t="shared" si="2511"/>
        <v>12</v>
      </c>
      <c r="O4804" s="2">
        <f t="shared" si="2512"/>
        <v>0.99655095000000005</v>
      </c>
      <c r="P4804" s="13">
        <f t="shared" si="2537"/>
        <v>0.99339977999999995</v>
      </c>
      <c r="Q4804" s="13">
        <f t="shared" si="2530"/>
        <v>1.4351090019596831</v>
      </c>
      <c r="R4804" s="2">
        <f t="shared" si="2533"/>
        <v>1.4301592299999999</v>
      </c>
      <c r="S4804" s="2">
        <f t="shared" si="2526"/>
        <v>1.4446439600000001</v>
      </c>
      <c r="T4804" s="2">
        <f t="shared" si="2513"/>
        <v>78430.293690830003</v>
      </c>
      <c r="U4804" s="2">
        <f t="shared" si="2514"/>
        <v>10720.867888519722</v>
      </c>
      <c r="V4804" s="2">
        <f t="shared" si="2515"/>
        <v>12981.89054985537</v>
      </c>
      <c r="W4804" s="2">
        <f t="shared" si="2516"/>
        <v>77993.155146805089</v>
      </c>
      <c r="X4804" s="17">
        <f t="shared" si="2517"/>
        <v>0</v>
      </c>
      <c r="Y4804" s="2">
        <f t="shared" si="2518"/>
        <v>0</v>
      </c>
      <c r="Z4804" s="72">
        <f t="shared" si="2519"/>
        <v>0</v>
      </c>
      <c r="AA4804" s="2">
        <f t="shared" si="2538"/>
        <v>0</v>
      </c>
      <c r="AB4804" s="12">
        <f t="shared" si="2527"/>
        <v>4.6600000000000003E-2</v>
      </c>
      <c r="AC4804" s="17">
        <f t="shared" si="2520"/>
        <v>12</v>
      </c>
      <c r="AD4804" s="17">
        <v>252</v>
      </c>
      <c r="AE4804" s="13">
        <f t="shared" si="2531"/>
        <v>1.00217125</v>
      </c>
      <c r="AF4804" s="2">
        <f t="shared" si="2539"/>
        <v>170.29177516999999</v>
      </c>
      <c r="AG4804" s="2">
        <f t="shared" si="2521"/>
        <v>169.34263811</v>
      </c>
      <c r="AH4804" s="3">
        <f t="shared" si="2522"/>
        <v>0</v>
      </c>
      <c r="AI4804" s="4" t="str">
        <f t="shared" si="2532"/>
        <v>A+J=</v>
      </c>
      <c r="AJ4804" s="11">
        <f t="shared" si="2528"/>
        <v>45975</v>
      </c>
      <c r="AQ4804" s="53"/>
      <c r="AR4804" s="53"/>
    </row>
    <row r="4805" spans="1:44" x14ac:dyDescent="0.2">
      <c r="A4805" s="158">
        <f t="shared" si="2523"/>
        <v>45961</v>
      </c>
      <c r="B4805" s="2">
        <f t="shared" si="2507"/>
        <v>78164.172212348683</v>
      </c>
      <c r="C4805" s="2">
        <f t="shared" si="2524"/>
        <v>54290.396708430002</v>
      </c>
      <c r="D4805" s="2">
        <f>SUM(Y4805:Y$5092)</f>
        <v>24111.129022239998</v>
      </c>
      <c r="E4805" s="73">
        <f t="shared" si="2508"/>
        <v>30179.267686190004</v>
      </c>
      <c r="F4805" s="88">
        <f t="shared" si="2534"/>
        <v>6455.85</v>
      </c>
      <c r="G4805" s="3">
        <f>IF(AND(N4805=1,N4804&gt;1),VLOOKUP(A4804,[1]Plan1!$BK$81:$BM$259,3),G4804)</f>
        <v>6413.24</v>
      </c>
      <c r="H4805" s="11">
        <f t="shared" si="2535"/>
        <v>45884</v>
      </c>
      <c r="I4805" s="11">
        <f t="shared" si="2536"/>
        <v>45915</v>
      </c>
      <c r="J4805" s="12">
        <f t="shared" si="2509"/>
        <v>-6.6002153085962245E-3</v>
      </c>
      <c r="K4805" s="11">
        <f t="shared" si="2525"/>
        <v>45975</v>
      </c>
      <c r="L4805" s="11">
        <f t="shared" si="2510"/>
        <v>45975</v>
      </c>
      <c r="M4805" s="1">
        <f t="shared" si="2529"/>
        <v>23</v>
      </c>
      <c r="N4805" s="1">
        <f t="shared" si="2511"/>
        <v>13</v>
      </c>
      <c r="O4805" s="2">
        <f t="shared" si="2512"/>
        <v>0.99626406999999995</v>
      </c>
      <c r="P4805" s="13">
        <f t="shared" si="2537"/>
        <v>0.99339977999999995</v>
      </c>
      <c r="Q4805" s="13">
        <f t="shared" si="2530"/>
        <v>1.4351090019596831</v>
      </c>
      <c r="R4805" s="2">
        <f t="shared" si="2533"/>
        <v>1.42974753</v>
      </c>
      <c r="S4805" s="2">
        <f t="shared" si="2526"/>
        <v>1.4446439600000001</v>
      </c>
      <c r="T4805" s="2">
        <f t="shared" si="2513"/>
        <v>78430.293690830003</v>
      </c>
      <c r="U4805" s="2">
        <f t="shared" si="2514"/>
        <v>10720.867888519722</v>
      </c>
      <c r="V4805" s="2">
        <f t="shared" si="2515"/>
        <v>12969.465745348969</v>
      </c>
      <c r="W4805" s="2">
        <f t="shared" si="2516"/>
        <v>77980.730342298688</v>
      </c>
      <c r="X4805" s="17">
        <f t="shared" si="2517"/>
        <v>0</v>
      </c>
      <c r="Y4805" s="2">
        <f t="shared" si="2518"/>
        <v>0</v>
      </c>
      <c r="Z4805" s="72">
        <f t="shared" si="2519"/>
        <v>0</v>
      </c>
      <c r="AA4805" s="2">
        <f t="shared" si="2538"/>
        <v>0</v>
      </c>
      <c r="AB4805" s="12">
        <f t="shared" si="2527"/>
        <v>4.6600000000000003E-2</v>
      </c>
      <c r="AC4805" s="17">
        <f t="shared" si="2520"/>
        <v>13</v>
      </c>
      <c r="AD4805" s="17">
        <v>252</v>
      </c>
      <c r="AE4805" s="13">
        <f t="shared" si="2531"/>
        <v>1.0023523999999999</v>
      </c>
      <c r="AF4805" s="2">
        <f t="shared" si="2539"/>
        <v>184.49942286999999</v>
      </c>
      <c r="AG4805" s="2">
        <f t="shared" si="2521"/>
        <v>183.44187005000001</v>
      </c>
      <c r="AH4805" s="3">
        <f t="shared" si="2522"/>
        <v>0</v>
      </c>
      <c r="AI4805" s="4" t="str">
        <f t="shared" si="2532"/>
        <v>A+J=</v>
      </c>
      <c r="AJ4805" s="11">
        <f t="shared" si="2528"/>
        <v>45975</v>
      </c>
      <c r="AQ4805" s="53"/>
      <c r="AR4805" s="53"/>
    </row>
    <row r="4806" spans="1:44" x14ac:dyDescent="0.2">
      <c r="A4806" s="158">
        <f t="shared" si="2523"/>
        <v>45962</v>
      </c>
      <c r="B4806" s="2">
        <f t="shared" si="2507"/>
        <v>78165.848039371733</v>
      </c>
      <c r="C4806" s="2">
        <f t="shared" si="2524"/>
        <v>54290.396708430002</v>
      </c>
      <c r="D4806" s="2">
        <f>SUM(Y4806:Y$5092)</f>
        <v>24111.129022239998</v>
      </c>
      <c r="E4806" s="73">
        <f t="shared" si="2508"/>
        <v>30179.267686190004</v>
      </c>
      <c r="F4806" s="88">
        <f t="shared" si="2534"/>
        <v>6455.85</v>
      </c>
      <c r="G4806" s="3">
        <f>IF(AND(N4806=1,N4805&gt;1),VLOOKUP(A4805,[1]Plan1!$BK$81:$BM$259,3),G4805)</f>
        <v>6413.24</v>
      </c>
      <c r="H4806" s="11">
        <f t="shared" si="2535"/>
        <v>45884</v>
      </c>
      <c r="I4806" s="11">
        <f t="shared" si="2536"/>
        <v>45915</v>
      </c>
      <c r="J4806" s="12">
        <f t="shared" si="2509"/>
        <v>-6.6002153085962245E-3</v>
      </c>
      <c r="K4806" s="11">
        <f t="shared" si="2525"/>
        <v>45975</v>
      </c>
      <c r="L4806" s="11">
        <f t="shared" si="2510"/>
        <v>45975</v>
      </c>
      <c r="M4806" s="1">
        <f t="shared" si="2529"/>
        <v>23</v>
      </c>
      <c r="N4806" s="1">
        <f t="shared" si="2511"/>
        <v>14</v>
      </c>
      <c r="O4806" s="2">
        <f t="shared" si="2512"/>
        <v>0.99597727000000003</v>
      </c>
      <c r="P4806" s="13">
        <f t="shared" si="2537"/>
        <v>0.99339977999999995</v>
      </c>
      <c r="Q4806" s="13">
        <f t="shared" si="2530"/>
        <v>1.4351090019596831</v>
      </c>
      <c r="R4806" s="2">
        <f t="shared" si="2533"/>
        <v>1.4293359400000001</v>
      </c>
      <c r="S4806" s="2">
        <f t="shared" si="2526"/>
        <v>1.4446439600000001</v>
      </c>
      <c r="T4806" s="2">
        <f t="shared" si="2513"/>
        <v>78430.293690830003</v>
      </c>
      <c r="U4806" s="2">
        <f t="shared" si="2514"/>
        <v>10720.867888519722</v>
      </c>
      <c r="V4806" s="2">
        <f t="shared" si="2515"/>
        <v>12957.044260562012</v>
      </c>
      <c r="W4806" s="2">
        <f t="shared" si="2516"/>
        <v>77968.308857511729</v>
      </c>
      <c r="X4806" s="17">
        <f t="shared" si="2517"/>
        <v>0</v>
      </c>
      <c r="Y4806" s="2">
        <f t="shared" si="2518"/>
        <v>0</v>
      </c>
      <c r="Z4806" s="72">
        <f t="shared" si="2519"/>
        <v>0</v>
      </c>
      <c r="AA4806" s="2">
        <f t="shared" si="2538"/>
        <v>0</v>
      </c>
      <c r="AB4806" s="12">
        <f t="shared" si="2527"/>
        <v>4.6600000000000003E-2</v>
      </c>
      <c r="AC4806" s="17">
        <f t="shared" si="2520"/>
        <v>14</v>
      </c>
      <c r="AD4806" s="17">
        <v>252</v>
      </c>
      <c r="AE4806" s="13">
        <f t="shared" si="2531"/>
        <v>1.002533583</v>
      </c>
      <c r="AF4806" s="2">
        <f t="shared" si="2539"/>
        <v>198.70965878000001</v>
      </c>
      <c r="AG4806" s="2">
        <f t="shared" si="2521"/>
        <v>197.53918186000001</v>
      </c>
      <c r="AH4806" s="3">
        <f t="shared" si="2522"/>
        <v>0</v>
      </c>
      <c r="AI4806" s="4" t="str">
        <f t="shared" si="2532"/>
        <v>A+J=</v>
      </c>
      <c r="AJ4806" s="11">
        <f t="shared" si="2528"/>
        <v>45975</v>
      </c>
      <c r="AQ4806" s="53"/>
      <c r="AR4806" s="53"/>
    </row>
    <row r="4807" spans="1:44" x14ac:dyDescent="0.2">
      <c r="A4807" s="158">
        <f t="shared" si="2523"/>
        <v>45963</v>
      </c>
      <c r="B4807" s="2">
        <f t="shared" si="2507"/>
        <v>78165.848039371733</v>
      </c>
      <c r="C4807" s="2">
        <f t="shared" si="2524"/>
        <v>54290.396708430002</v>
      </c>
      <c r="D4807" s="2">
        <f>SUM(Y4807:Y$5092)</f>
        <v>24111.129022239998</v>
      </c>
      <c r="E4807" s="73">
        <f t="shared" si="2508"/>
        <v>30179.267686190004</v>
      </c>
      <c r="F4807" s="88">
        <f t="shared" si="2534"/>
        <v>6455.85</v>
      </c>
      <c r="G4807" s="3">
        <f>IF(AND(N4807=1,N4806&gt;1),VLOOKUP(A4806,[1]Plan1!$BK$81:$BM$259,3),G4806)</f>
        <v>6413.24</v>
      </c>
      <c r="H4807" s="11">
        <f t="shared" si="2535"/>
        <v>45884</v>
      </c>
      <c r="I4807" s="11">
        <f t="shared" si="2536"/>
        <v>45915</v>
      </c>
      <c r="J4807" s="12">
        <f t="shared" si="2509"/>
        <v>-6.6002153085962245E-3</v>
      </c>
      <c r="K4807" s="11">
        <f t="shared" si="2525"/>
        <v>45975</v>
      </c>
      <c r="L4807" s="11">
        <f t="shared" si="2510"/>
        <v>45975</v>
      </c>
      <c r="M4807" s="1">
        <f t="shared" si="2529"/>
        <v>23</v>
      </c>
      <c r="N4807" s="1">
        <f t="shared" si="2511"/>
        <v>14</v>
      </c>
      <c r="O4807" s="2">
        <f t="shared" si="2512"/>
        <v>0.99597727000000003</v>
      </c>
      <c r="P4807" s="13">
        <f t="shared" si="2537"/>
        <v>0.99339977999999995</v>
      </c>
      <c r="Q4807" s="13">
        <f t="shared" si="2530"/>
        <v>1.4351090019596831</v>
      </c>
      <c r="R4807" s="2">
        <f t="shared" si="2533"/>
        <v>1.4293359400000001</v>
      </c>
      <c r="S4807" s="2">
        <f t="shared" si="2526"/>
        <v>1.4446439600000001</v>
      </c>
      <c r="T4807" s="2">
        <f t="shared" si="2513"/>
        <v>78430.293690830003</v>
      </c>
      <c r="U4807" s="2">
        <f t="shared" si="2514"/>
        <v>10720.867888519722</v>
      </c>
      <c r="V4807" s="2">
        <f t="shared" si="2515"/>
        <v>12957.044260562012</v>
      </c>
      <c r="W4807" s="2">
        <f t="shared" si="2516"/>
        <v>77968.308857511729</v>
      </c>
      <c r="X4807" s="17">
        <f t="shared" si="2517"/>
        <v>0</v>
      </c>
      <c r="Y4807" s="2">
        <f t="shared" si="2518"/>
        <v>0</v>
      </c>
      <c r="Z4807" s="72">
        <f t="shared" si="2519"/>
        <v>0</v>
      </c>
      <c r="AA4807" s="2">
        <f t="shared" si="2538"/>
        <v>0</v>
      </c>
      <c r="AB4807" s="12">
        <f t="shared" si="2527"/>
        <v>4.6600000000000003E-2</v>
      </c>
      <c r="AC4807" s="17">
        <f t="shared" si="2520"/>
        <v>14</v>
      </c>
      <c r="AD4807" s="17">
        <v>252</v>
      </c>
      <c r="AE4807" s="13">
        <f t="shared" si="2531"/>
        <v>1.002533583</v>
      </c>
      <c r="AF4807" s="2">
        <f t="shared" si="2539"/>
        <v>198.70965878000001</v>
      </c>
      <c r="AG4807" s="2">
        <f t="shared" si="2521"/>
        <v>197.53918186000001</v>
      </c>
      <c r="AH4807" s="3">
        <f t="shared" si="2522"/>
        <v>0</v>
      </c>
      <c r="AI4807" s="4" t="str">
        <f t="shared" si="2532"/>
        <v>A+J=</v>
      </c>
      <c r="AJ4807" s="11">
        <f t="shared" si="2528"/>
        <v>45975</v>
      </c>
      <c r="AQ4807" s="53"/>
      <c r="AR4807" s="53"/>
    </row>
    <row r="4808" spans="1:44" x14ac:dyDescent="0.2">
      <c r="A4808" s="158">
        <f t="shared" si="2523"/>
        <v>45964</v>
      </c>
      <c r="B4808" s="2">
        <f t="shared" si="2507"/>
        <v>78165.848039371733</v>
      </c>
      <c r="C4808" s="2">
        <f t="shared" si="2524"/>
        <v>54290.396708430002</v>
      </c>
      <c r="D4808" s="2">
        <f>SUM(Y4808:Y$5092)</f>
        <v>24111.129022239998</v>
      </c>
      <c r="E4808" s="73">
        <f t="shared" si="2508"/>
        <v>30179.267686190004</v>
      </c>
      <c r="F4808" s="88">
        <f t="shared" si="2534"/>
        <v>6455.85</v>
      </c>
      <c r="G4808" s="3">
        <f>IF(AND(N4808=1,N4807&gt;1),VLOOKUP(A4807,[1]Plan1!$BK$81:$BM$259,3),G4807)</f>
        <v>6413.24</v>
      </c>
      <c r="H4808" s="11">
        <f t="shared" si="2535"/>
        <v>45884</v>
      </c>
      <c r="I4808" s="11">
        <f t="shared" si="2536"/>
        <v>45915</v>
      </c>
      <c r="J4808" s="12">
        <f t="shared" si="2509"/>
        <v>-6.6002153085962245E-3</v>
      </c>
      <c r="K4808" s="11">
        <f t="shared" si="2525"/>
        <v>45975</v>
      </c>
      <c r="L4808" s="11">
        <f t="shared" si="2510"/>
        <v>45975</v>
      </c>
      <c r="M4808" s="1">
        <f t="shared" si="2529"/>
        <v>23</v>
      </c>
      <c r="N4808" s="1">
        <f t="shared" si="2511"/>
        <v>14</v>
      </c>
      <c r="O4808" s="2">
        <f t="shared" si="2512"/>
        <v>0.99597727000000003</v>
      </c>
      <c r="P4808" s="13">
        <f t="shared" si="2537"/>
        <v>0.99339977999999995</v>
      </c>
      <c r="Q4808" s="13">
        <f t="shared" si="2530"/>
        <v>1.4351090019596831</v>
      </c>
      <c r="R4808" s="2">
        <f t="shared" si="2533"/>
        <v>1.4293359400000001</v>
      </c>
      <c r="S4808" s="2">
        <f t="shared" si="2526"/>
        <v>1.4446439600000001</v>
      </c>
      <c r="T4808" s="2">
        <f t="shared" si="2513"/>
        <v>78430.293690830003</v>
      </c>
      <c r="U4808" s="2">
        <f t="shared" si="2514"/>
        <v>10720.867888519722</v>
      </c>
      <c r="V4808" s="2">
        <f t="shared" si="2515"/>
        <v>12957.044260562012</v>
      </c>
      <c r="W4808" s="2">
        <f t="shared" si="2516"/>
        <v>77968.308857511729</v>
      </c>
      <c r="X4808" s="17">
        <f t="shared" si="2517"/>
        <v>0</v>
      </c>
      <c r="Y4808" s="2">
        <f t="shared" si="2518"/>
        <v>0</v>
      </c>
      <c r="Z4808" s="72">
        <f t="shared" si="2519"/>
        <v>0</v>
      </c>
      <c r="AA4808" s="2">
        <f t="shared" si="2538"/>
        <v>0</v>
      </c>
      <c r="AB4808" s="12">
        <f t="shared" si="2527"/>
        <v>4.6600000000000003E-2</v>
      </c>
      <c r="AC4808" s="17">
        <f t="shared" si="2520"/>
        <v>14</v>
      </c>
      <c r="AD4808" s="17">
        <v>252</v>
      </c>
      <c r="AE4808" s="13">
        <f t="shared" si="2531"/>
        <v>1.002533583</v>
      </c>
      <c r="AF4808" s="2">
        <f t="shared" si="2539"/>
        <v>198.70965878000001</v>
      </c>
      <c r="AG4808" s="2">
        <f t="shared" si="2521"/>
        <v>197.53918186000001</v>
      </c>
      <c r="AH4808" s="3">
        <f t="shared" si="2522"/>
        <v>0</v>
      </c>
      <c r="AI4808" s="4" t="str">
        <f t="shared" si="2532"/>
        <v>A+J=</v>
      </c>
      <c r="AJ4808" s="11">
        <f t="shared" si="2528"/>
        <v>45975</v>
      </c>
      <c r="AQ4808" s="53"/>
      <c r="AR4808" s="53"/>
    </row>
    <row r="4809" spans="1:44" x14ac:dyDescent="0.2">
      <c r="A4809" s="158">
        <f t="shared" si="2523"/>
        <v>45965</v>
      </c>
      <c r="B4809" s="2">
        <f t="shared" si="2507"/>
        <v>78167.525491186898</v>
      </c>
      <c r="C4809" s="2">
        <f t="shared" si="2524"/>
        <v>54290.396708430002</v>
      </c>
      <c r="D4809" s="2">
        <f>SUM(Y4809:Y$5092)</f>
        <v>24111.129022239998</v>
      </c>
      <c r="E4809" s="73">
        <f t="shared" si="2508"/>
        <v>30179.267686190004</v>
      </c>
      <c r="F4809" s="88">
        <f t="shared" si="2534"/>
        <v>6455.85</v>
      </c>
      <c r="G4809" s="3">
        <f>IF(AND(N4809=1,N4808&gt;1),VLOOKUP(A4808,[1]Plan1!$BK$81:$BM$259,3),G4808)</f>
        <v>6413.24</v>
      </c>
      <c r="H4809" s="11">
        <f t="shared" si="2535"/>
        <v>45884</v>
      </c>
      <c r="I4809" s="11">
        <f t="shared" si="2536"/>
        <v>45915</v>
      </c>
      <c r="J4809" s="12">
        <f t="shared" si="2509"/>
        <v>-6.6002153085962245E-3</v>
      </c>
      <c r="K4809" s="11">
        <f t="shared" si="2525"/>
        <v>45975</v>
      </c>
      <c r="L4809" s="11">
        <f t="shared" si="2510"/>
        <v>45975</v>
      </c>
      <c r="M4809" s="1">
        <f t="shared" si="2529"/>
        <v>23</v>
      </c>
      <c r="N4809" s="1">
        <f t="shared" si="2511"/>
        <v>15</v>
      </c>
      <c r="O4809" s="2">
        <f t="shared" si="2512"/>
        <v>0.99569054999999995</v>
      </c>
      <c r="P4809" s="13">
        <f t="shared" si="2537"/>
        <v>0.99339977999999995</v>
      </c>
      <c r="Q4809" s="13">
        <f t="shared" si="2530"/>
        <v>1.4351090019596831</v>
      </c>
      <c r="R4809" s="2">
        <f t="shared" si="2533"/>
        <v>1.4289244699999999</v>
      </c>
      <c r="S4809" s="2">
        <f t="shared" si="2526"/>
        <v>1.4446439600000001</v>
      </c>
      <c r="T4809" s="2">
        <f t="shared" si="2513"/>
        <v>78430.293690830003</v>
      </c>
      <c r="U4809" s="2">
        <f t="shared" si="2514"/>
        <v>10720.867888519722</v>
      </c>
      <c r="V4809" s="2">
        <f t="shared" si="2515"/>
        <v>12944.626397287171</v>
      </c>
      <c r="W4809" s="2">
        <f t="shared" si="2516"/>
        <v>77955.890994236892</v>
      </c>
      <c r="X4809" s="17">
        <f t="shared" si="2517"/>
        <v>0</v>
      </c>
      <c r="Y4809" s="2">
        <f t="shared" si="2518"/>
        <v>0</v>
      </c>
      <c r="Z4809" s="72">
        <f t="shared" si="2519"/>
        <v>0</v>
      </c>
      <c r="AA4809" s="2">
        <f t="shared" si="2538"/>
        <v>0</v>
      </c>
      <c r="AB4809" s="12">
        <f t="shared" si="2527"/>
        <v>4.6600000000000003E-2</v>
      </c>
      <c r="AC4809" s="17">
        <f t="shared" si="2520"/>
        <v>15</v>
      </c>
      <c r="AD4809" s="17">
        <v>252</v>
      </c>
      <c r="AE4809" s="13">
        <f t="shared" si="2531"/>
        <v>1.002714798</v>
      </c>
      <c r="AF4809" s="2">
        <f t="shared" si="2539"/>
        <v>212.92240444999999</v>
      </c>
      <c r="AG4809" s="2">
        <f t="shared" si="2521"/>
        <v>211.63449695</v>
      </c>
      <c r="AH4809" s="3">
        <f t="shared" si="2522"/>
        <v>0</v>
      </c>
      <c r="AI4809" s="4" t="str">
        <f t="shared" si="2532"/>
        <v>A+J=</v>
      </c>
      <c r="AJ4809" s="11">
        <f t="shared" si="2528"/>
        <v>45975</v>
      </c>
      <c r="AQ4809" s="53"/>
      <c r="AR4809" s="53"/>
    </row>
    <row r="4810" spans="1:44" x14ac:dyDescent="0.2">
      <c r="A4810" s="158">
        <f t="shared" si="2523"/>
        <v>45966</v>
      </c>
      <c r="B4810" s="2">
        <f t="shared" ref="B4810:B4873" si="2540">(W4810+AG4810)</f>
        <v>78169.204724484196</v>
      </c>
      <c r="C4810" s="2">
        <f t="shared" si="2524"/>
        <v>54290.396708430002</v>
      </c>
      <c r="D4810" s="2">
        <f>SUM(Y4810:Y$5092)</f>
        <v>24111.129022239998</v>
      </c>
      <c r="E4810" s="73">
        <f t="shared" ref="E4810:E4873" si="2541">(C4810-D4810)</f>
        <v>30179.267686190004</v>
      </c>
      <c r="F4810" s="88">
        <f t="shared" si="2534"/>
        <v>6455.85</v>
      </c>
      <c r="G4810" s="3">
        <f>IF(AND(N4810=1,N4809&gt;1),VLOOKUP(A4809,[1]Plan1!$BK$81:$BM$259,3),G4809)</f>
        <v>6413.24</v>
      </c>
      <c r="H4810" s="11">
        <f t="shared" si="2535"/>
        <v>45884</v>
      </c>
      <c r="I4810" s="11">
        <f t="shared" si="2536"/>
        <v>45915</v>
      </c>
      <c r="J4810" s="12">
        <f t="shared" ref="J4810:J4873" si="2542">(G4810/F4810)-1</f>
        <v>-6.6002153085962245E-3</v>
      </c>
      <c r="K4810" s="11">
        <f t="shared" si="2525"/>
        <v>45975</v>
      </c>
      <c r="L4810" s="11">
        <f t="shared" ref="L4810:L4873" si="2543">IF(A4810&gt;L4809,K4810,L4809)</f>
        <v>45975</v>
      </c>
      <c r="M4810" s="1">
        <f t="shared" si="2529"/>
        <v>23</v>
      </c>
      <c r="N4810" s="1">
        <f t="shared" ref="N4810:N4873" si="2544">(M4810-(NETWORKDAYS(A4810,L4810,$AN$194:$AN$348)-1))</f>
        <v>16</v>
      </c>
      <c r="O4810" s="2">
        <f t="shared" ref="O4810:O4873" si="2545">TRUNC((G4810/F4810)^TRUNC((N4810/M4810),9),8)</f>
        <v>0.99540392</v>
      </c>
      <c r="P4810" s="13">
        <f t="shared" si="2537"/>
        <v>0.99339977999999995</v>
      </c>
      <c r="Q4810" s="13">
        <f t="shared" si="2530"/>
        <v>1.4351090019596831</v>
      </c>
      <c r="R4810" s="2">
        <f t="shared" si="2533"/>
        <v>1.4285131200000001</v>
      </c>
      <c r="S4810" s="2">
        <f t="shared" si="2526"/>
        <v>1.4446439600000001</v>
      </c>
      <c r="T4810" s="2">
        <f t="shared" ref="T4810:T4873" si="2546">TRUNC(C4810*S4810,8)</f>
        <v>78430.293690830003</v>
      </c>
      <c r="U4810" s="2">
        <f t="shared" ref="U4810:U4873" si="2547">(D4810*(S4810-1))</f>
        <v>10720.867888519722</v>
      </c>
      <c r="V4810" s="2">
        <f t="shared" ref="V4810:V4873" si="2548">(E4810*(R4810-1))</f>
        <v>12932.212155524461</v>
      </c>
      <c r="W4810" s="2">
        <f t="shared" ref="W4810:W4873" si="2549">(C4810+U4810+V4810)</f>
        <v>77943.476752474191</v>
      </c>
      <c r="X4810" s="17">
        <f t="shared" ref="X4810:X4873" si="2550">IF(VLOOKUP(A4810,AN$10:AU$190,8)=VLOOKUP(A4809,AN$10:AU$190,8),0,VLOOKUP(A4810,AN$10:AU$190,8))</f>
        <v>0</v>
      </c>
      <c r="Y4810" s="2">
        <f t="shared" ref="Y4810:Y4873" si="2551">IF(X4810&gt;0,VLOOKUP(A4810,AN$12:AR$190,5),0)</f>
        <v>0</v>
      </c>
      <c r="Z4810" s="72">
        <f t="shared" ref="Z4810:Z4873" si="2552">IF(X4810&gt;0,VLOOKUP($A4810,$AN$10:$AS$190,6),0)</f>
        <v>0</v>
      </c>
      <c r="AA4810" s="2">
        <f t="shared" si="2538"/>
        <v>0</v>
      </c>
      <c r="AB4810" s="12">
        <f t="shared" si="2527"/>
        <v>4.6600000000000003E-2</v>
      </c>
      <c r="AC4810" s="17">
        <f t="shared" ref="AC4810:AC4873" si="2553">N4810</f>
        <v>16</v>
      </c>
      <c r="AD4810" s="17">
        <v>252</v>
      </c>
      <c r="AE4810" s="13">
        <f t="shared" si="2531"/>
        <v>1.0028960469999999</v>
      </c>
      <c r="AF4810" s="2">
        <f t="shared" si="2539"/>
        <v>227.13781675000001</v>
      </c>
      <c r="AG4810" s="2">
        <f t="shared" ref="AG4810:AG4873" si="2554">TRUNC((W4810*(AE4810-1)),8)</f>
        <v>225.72797201</v>
      </c>
      <c r="AH4810" s="3">
        <f t="shared" ref="AH4810:AH4873" si="2555">IF(AA4810&gt;0,AA4810+AF4810,0)</f>
        <v>0</v>
      </c>
      <c r="AI4810" s="4" t="str">
        <f t="shared" si="2532"/>
        <v>A+J=</v>
      </c>
      <c r="AJ4810" s="11">
        <f t="shared" si="2528"/>
        <v>45975</v>
      </c>
      <c r="AQ4810" s="53"/>
      <c r="AR4810" s="53"/>
    </row>
    <row r="4811" spans="1:44" x14ac:dyDescent="0.2">
      <c r="A4811" s="158">
        <f t="shared" ref="A4811:A4874" si="2556">(A4810+1)</f>
        <v>45967</v>
      </c>
      <c r="B4811" s="2">
        <f t="shared" si="2540"/>
        <v>78170.885281370924</v>
      </c>
      <c r="C4811" s="2">
        <f t="shared" ref="C4811:C4874" si="2557">TRUNC(IF(X4810&gt;0,VLOOKUP(A4810,$AN$12:$AO$190,2),C4810),8)</f>
        <v>54290.396708430002</v>
      </c>
      <c r="D4811" s="2">
        <f>SUM(Y4811:Y$5092)</f>
        <v>24111.129022239998</v>
      </c>
      <c r="E4811" s="73">
        <f t="shared" si="2541"/>
        <v>30179.267686190004</v>
      </c>
      <c r="F4811" s="88">
        <f t="shared" si="2534"/>
        <v>6455.85</v>
      </c>
      <c r="G4811" s="3">
        <f>IF(AND(N4811=1,N4810&gt;1),VLOOKUP(A4810,[1]Plan1!$BK$81:$BM$259,3),G4810)</f>
        <v>6413.24</v>
      </c>
      <c r="H4811" s="11">
        <f t="shared" si="2535"/>
        <v>45884</v>
      </c>
      <c r="I4811" s="11">
        <f t="shared" si="2536"/>
        <v>45915</v>
      </c>
      <c r="J4811" s="12">
        <f t="shared" si="2542"/>
        <v>-6.6002153085962245E-3</v>
      </c>
      <c r="K4811" s="11">
        <f t="shared" ref="K4811:K4874" si="2558">IF(DAY(A4811)=14,VLOOKUP(A4811,AR$194:AW$373,4),K4810)</f>
        <v>45975</v>
      </c>
      <c r="L4811" s="11">
        <f t="shared" si="2543"/>
        <v>45975</v>
      </c>
      <c r="M4811" s="1">
        <f t="shared" si="2529"/>
        <v>23</v>
      </c>
      <c r="N4811" s="1">
        <f t="shared" si="2544"/>
        <v>17</v>
      </c>
      <c r="O4811" s="2">
        <f t="shared" si="2545"/>
        <v>0.99511735999999995</v>
      </c>
      <c r="P4811" s="13">
        <f t="shared" si="2537"/>
        <v>0.99339977999999995</v>
      </c>
      <c r="Q4811" s="13">
        <f t="shared" si="2530"/>
        <v>1.4351090019596831</v>
      </c>
      <c r="R4811" s="2">
        <f t="shared" si="2533"/>
        <v>1.42810188</v>
      </c>
      <c r="S4811" s="2">
        <f t="shared" ref="S4811:S4874" si="2559">IF(AND(X4811&gt;0,MONTH(A4811)=9),R4811,S4810)</f>
        <v>1.4446439600000001</v>
      </c>
      <c r="T4811" s="2">
        <f t="shared" si="2546"/>
        <v>78430.293690830003</v>
      </c>
      <c r="U4811" s="2">
        <f t="shared" si="2547"/>
        <v>10720.867888519722</v>
      </c>
      <c r="V4811" s="2">
        <f t="shared" si="2548"/>
        <v>12919.801233481192</v>
      </c>
      <c r="W4811" s="2">
        <f t="shared" si="2549"/>
        <v>77931.065830430918</v>
      </c>
      <c r="X4811" s="17">
        <f t="shared" si="2550"/>
        <v>0</v>
      </c>
      <c r="Y4811" s="2">
        <f t="shared" si="2551"/>
        <v>0</v>
      </c>
      <c r="Z4811" s="72">
        <f t="shared" si="2552"/>
        <v>0</v>
      </c>
      <c r="AA4811" s="2">
        <f t="shared" si="2538"/>
        <v>0</v>
      </c>
      <c r="AB4811" s="12">
        <f t="shared" ref="AB4811:AB4874" si="2560">(AB4810)</f>
        <v>4.6600000000000003E-2</v>
      </c>
      <c r="AC4811" s="17">
        <f t="shared" si="2553"/>
        <v>17</v>
      </c>
      <c r="AD4811" s="17">
        <v>252</v>
      </c>
      <c r="AE4811" s="13">
        <f t="shared" si="2531"/>
        <v>1.003077328</v>
      </c>
      <c r="AF4811" s="2">
        <f t="shared" si="2539"/>
        <v>241.35573882</v>
      </c>
      <c r="AG4811" s="2">
        <f t="shared" si="2554"/>
        <v>239.81945094</v>
      </c>
      <c r="AH4811" s="3">
        <f t="shared" si="2555"/>
        <v>0</v>
      </c>
      <c r="AI4811" s="4" t="str">
        <f t="shared" si="2532"/>
        <v>A+J=</v>
      </c>
      <c r="AJ4811" s="11">
        <f t="shared" ref="AJ4811:AJ4874" si="2561">IF(X4810&gt;0,VLOOKUP(A4810,$AN$10:$AW$190,9),AJ4810)</f>
        <v>45975</v>
      </c>
      <c r="AQ4811" s="53"/>
      <c r="AR4811" s="53"/>
    </row>
    <row r="4812" spans="1:44" x14ac:dyDescent="0.2">
      <c r="A4812" s="158">
        <f t="shared" si="2556"/>
        <v>45968</v>
      </c>
      <c r="B4812" s="2">
        <f t="shared" si="2540"/>
        <v>78172.567543159763</v>
      </c>
      <c r="C4812" s="2">
        <f t="shared" si="2557"/>
        <v>54290.396708430002</v>
      </c>
      <c r="D4812" s="2">
        <f>SUM(Y4812:Y$5092)</f>
        <v>24111.129022239998</v>
      </c>
      <c r="E4812" s="73">
        <f t="shared" si="2541"/>
        <v>30179.267686190004</v>
      </c>
      <c r="F4812" s="88">
        <f t="shared" si="2534"/>
        <v>6455.85</v>
      </c>
      <c r="G4812" s="3">
        <f>IF(AND(N4812=1,N4811&gt;1),VLOOKUP(A4811,[1]Plan1!$BK$81:$BM$259,3),G4811)</f>
        <v>6413.24</v>
      </c>
      <c r="H4812" s="11">
        <f t="shared" si="2535"/>
        <v>45884</v>
      </c>
      <c r="I4812" s="11">
        <f t="shared" si="2536"/>
        <v>45915</v>
      </c>
      <c r="J4812" s="12">
        <f t="shared" si="2542"/>
        <v>-6.6002153085962245E-3</v>
      </c>
      <c r="K4812" s="11">
        <f t="shared" si="2558"/>
        <v>45975</v>
      </c>
      <c r="L4812" s="11">
        <f t="shared" si="2543"/>
        <v>45975</v>
      </c>
      <c r="M4812" s="1">
        <f t="shared" si="2529"/>
        <v>23</v>
      </c>
      <c r="N4812" s="1">
        <f t="shared" si="2544"/>
        <v>18</v>
      </c>
      <c r="O4812" s="2">
        <f t="shared" si="2545"/>
        <v>0.99483089000000002</v>
      </c>
      <c r="P4812" s="13">
        <f t="shared" si="2537"/>
        <v>0.99339977999999995</v>
      </c>
      <c r="Q4812" s="13">
        <f t="shared" si="2530"/>
        <v>1.4351090019596831</v>
      </c>
      <c r="R4812" s="2">
        <f t="shared" si="2533"/>
        <v>1.4276907599999999</v>
      </c>
      <c r="S4812" s="2">
        <f t="shared" si="2559"/>
        <v>1.4446439600000001</v>
      </c>
      <c r="T4812" s="2">
        <f t="shared" si="2546"/>
        <v>78430.293690830003</v>
      </c>
      <c r="U4812" s="2">
        <f t="shared" si="2547"/>
        <v>10720.867888519722</v>
      </c>
      <c r="V4812" s="2">
        <f t="shared" si="2548"/>
        <v>12907.393932950043</v>
      </c>
      <c r="W4812" s="2">
        <f t="shared" si="2549"/>
        <v>77918.658529899767</v>
      </c>
      <c r="X4812" s="17">
        <f t="shared" si="2550"/>
        <v>0</v>
      </c>
      <c r="Y4812" s="2">
        <f t="shared" si="2551"/>
        <v>0</v>
      </c>
      <c r="Z4812" s="72">
        <f t="shared" si="2552"/>
        <v>0</v>
      </c>
      <c r="AA4812" s="2">
        <f t="shared" si="2538"/>
        <v>0</v>
      </c>
      <c r="AB4812" s="12">
        <f t="shared" si="2560"/>
        <v>4.6600000000000003E-2</v>
      </c>
      <c r="AC4812" s="17">
        <f t="shared" si="2553"/>
        <v>18</v>
      </c>
      <c r="AD4812" s="17">
        <v>252</v>
      </c>
      <c r="AE4812" s="13">
        <f t="shared" si="2531"/>
        <v>1.003258642</v>
      </c>
      <c r="AF4812" s="2">
        <f t="shared" si="2539"/>
        <v>255.57624909</v>
      </c>
      <c r="AG4812" s="2">
        <f t="shared" si="2554"/>
        <v>253.90901325999999</v>
      </c>
      <c r="AH4812" s="3">
        <f t="shared" si="2555"/>
        <v>0</v>
      </c>
      <c r="AI4812" s="4" t="str">
        <f t="shared" si="2532"/>
        <v>A+J=</v>
      </c>
      <c r="AJ4812" s="11">
        <f t="shared" si="2561"/>
        <v>45975</v>
      </c>
      <c r="AQ4812" s="53"/>
      <c r="AR4812" s="53"/>
    </row>
    <row r="4813" spans="1:44" x14ac:dyDescent="0.2">
      <c r="A4813" s="158">
        <f t="shared" si="2556"/>
        <v>45969</v>
      </c>
      <c r="B4813" s="2">
        <f t="shared" si="2540"/>
        <v>78174.251735523416</v>
      </c>
      <c r="C4813" s="2">
        <f t="shared" si="2557"/>
        <v>54290.396708430002</v>
      </c>
      <c r="D4813" s="2">
        <f>SUM(Y4813:Y$5092)</f>
        <v>24111.129022239998</v>
      </c>
      <c r="E4813" s="73">
        <f t="shared" si="2541"/>
        <v>30179.267686190004</v>
      </c>
      <c r="F4813" s="88">
        <f t="shared" si="2534"/>
        <v>6455.85</v>
      </c>
      <c r="G4813" s="3">
        <f>IF(AND(N4813=1,N4812&gt;1),VLOOKUP(A4812,[1]Plan1!$BK$81:$BM$259,3),G4812)</f>
        <v>6413.24</v>
      </c>
      <c r="H4813" s="11">
        <f t="shared" si="2535"/>
        <v>45884</v>
      </c>
      <c r="I4813" s="11">
        <f t="shared" si="2536"/>
        <v>45915</v>
      </c>
      <c r="J4813" s="12">
        <f t="shared" si="2542"/>
        <v>-6.6002153085962245E-3</v>
      </c>
      <c r="K4813" s="11">
        <f t="shared" si="2558"/>
        <v>45975</v>
      </c>
      <c r="L4813" s="11">
        <f t="shared" si="2543"/>
        <v>45975</v>
      </c>
      <c r="M4813" s="1">
        <f t="shared" si="2529"/>
        <v>23</v>
      </c>
      <c r="N4813" s="1">
        <f t="shared" si="2544"/>
        <v>19</v>
      </c>
      <c r="O4813" s="2">
        <f t="shared" si="2545"/>
        <v>0.99454450999999999</v>
      </c>
      <c r="P4813" s="13">
        <f t="shared" si="2537"/>
        <v>0.99339977999999995</v>
      </c>
      <c r="Q4813" s="13">
        <f t="shared" si="2530"/>
        <v>1.4351090019596831</v>
      </c>
      <c r="R4813" s="2">
        <f t="shared" si="2533"/>
        <v>1.4272797699999999</v>
      </c>
      <c r="S4813" s="2">
        <f t="shared" si="2559"/>
        <v>1.4446439600000001</v>
      </c>
      <c r="T4813" s="2">
        <f t="shared" si="2546"/>
        <v>78430.293690830003</v>
      </c>
      <c r="U4813" s="2">
        <f t="shared" si="2547"/>
        <v>10720.867888519722</v>
      </c>
      <c r="V4813" s="2">
        <f t="shared" si="2548"/>
        <v>12894.990555723696</v>
      </c>
      <c r="W4813" s="2">
        <f t="shared" si="2549"/>
        <v>77906.255152673417</v>
      </c>
      <c r="X4813" s="17">
        <f t="shared" si="2550"/>
        <v>0</v>
      </c>
      <c r="Y4813" s="2">
        <f t="shared" si="2551"/>
        <v>0</v>
      </c>
      <c r="Z4813" s="72">
        <f t="shared" si="2552"/>
        <v>0</v>
      </c>
      <c r="AA4813" s="2">
        <f t="shared" si="2538"/>
        <v>0</v>
      </c>
      <c r="AB4813" s="12">
        <f t="shared" si="2560"/>
        <v>4.6600000000000003E-2</v>
      </c>
      <c r="AC4813" s="17">
        <f t="shared" si="2553"/>
        <v>19</v>
      </c>
      <c r="AD4813" s="17">
        <v>252</v>
      </c>
      <c r="AE4813" s="13">
        <f t="shared" si="2531"/>
        <v>1.003439988</v>
      </c>
      <c r="AF4813" s="2">
        <f t="shared" si="2539"/>
        <v>269.79926913000003</v>
      </c>
      <c r="AG4813" s="2">
        <f t="shared" si="2554"/>
        <v>267.99658284999998</v>
      </c>
      <c r="AH4813" s="3">
        <f t="shared" si="2555"/>
        <v>0</v>
      </c>
      <c r="AI4813" s="4" t="str">
        <f t="shared" si="2532"/>
        <v>A+J=</v>
      </c>
      <c r="AJ4813" s="11">
        <f t="shared" si="2561"/>
        <v>45975</v>
      </c>
      <c r="AQ4813" s="53"/>
      <c r="AR4813" s="53"/>
    </row>
    <row r="4814" spans="1:44" x14ac:dyDescent="0.2">
      <c r="A4814" s="158">
        <f t="shared" si="2556"/>
        <v>45970</v>
      </c>
      <c r="B4814" s="2">
        <f t="shared" si="2540"/>
        <v>78174.251735523416</v>
      </c>
      <c r="C4814" s="2">
        <f t="shared" si="2557"/>
        <v>54290.396708430002</v>
      </c>
      <c r="D4814" s="2">
        <f>SUM(Y4814:Y$5092)</f>
        <v>24111.129022239998</v>
      </c>
      <c r="E4814" s="73">
        <f t="shared" si="2541"/>
        <v>30179.267686190004</v>
      </c>
      <c r="F4814" s="88">
        <f t="shared" si="2534"/>
        <v>6455.85</v>
      </c>
      <c r="G4814" s="3">
        <f>IF(AND(N4814=1,N4813&gt;1),VLOOKUP(A4813,[1]Plan1!$BK$81:$BM$259,3),G4813)</f>
        <v>6413.24</v>
      </c>
      <c r="H4814" s="11">
        <f t="shared" si="2535"/>
        <v>45884</v>
      </c>
      <c r="I4814" s="11">
        <f t="shared" si="2536"/>
        <v>45915</v>
      </c>
      <c r="J4814" s="12">
        <f t="shared" si="2542"/>
        <v>-6.6002153085962245E-3</v>
      </c>
      <c r="K4814" s="11">
        <f t="shared" si="2558"/>
        <v>45975</v>
      </c>
      <c r="L4814" s="11">
        <f t="shared" si="2543"/>
        <v>45975</v>
      </c>
      <c r="M4814" s="1">
        <f t="shared" si="2529"/>
        <v>23</v>
      </c>
      <c r="N4814" s="1">
        <f t="shared" si="2544"/>
        <v>19</v>
      </c>
      <c r="O4814" s="2">
        <f t="shared" si="2545"/>
        <v>0.99454450999999999</v>
      </c>
      <c r="P4814" s="13">
        <f t="shared" si="2537"/>
        <v>0.99339977999999995</v>
      </c>
      <c r="Q4814" s="13">
        <f t="shared" si="2530"/>
        <v>1.4351090019596831</v>
      </c>
      <c r="R4814" s="2">
        <f t="shared" si="2533"/>
        <v>1.4272797699999999</v>
      </c>
      <c r="S4814" s="2">
        <f t="shared" si="2559"/>
        <v>1.4446439600000001</v>
      </c>
      <c r="T4814" s="2">
        <f t="shared" si="2546"/>
        <v>78430.293690830003</v>
      </c>
      <c r="U4814" s="2">
        <f t="shared" si="2547"/>
        <v>10720.867888519722</v>
      </c>
      <c r="V4814" s="2">
        <f t="shared" si="2548"/>
        <v>12894.990555723696</v>
      </c>
      <c r="W4814" s="2">
        <f t="shared" si="2549"/>
        <v>77906.255152673417</v>
      </c>
      <c r="X4814" s="17">
        <f t="shared" si="2550"/>
        <v>0</v>
      </c>
      <c r="Y4814" s="2">
        <f t="shared" si="2551"/>
        <v>0</v>
      </c>
      <c r="Z4814" s="72">
        <f t="shared" si="2552"/>
        <v>0</v>
      </c>
      <c r="AA4814" s="2">
        <f t="shared" si="2538"/>
        <v>0</v>
      </c>
      <c r="AB4814" s="12">
        <f t="shared" si="2560"/>
        <v>4.6600000000000003E-2</v>
      </c>
      <c r="AC4814" s="17">
        <f t="shared" si="2553"/>
        <v>19</v>
      </c>
      <c r="AD4814" s="17">
        <v>252</v>
      </c>
      <c r="AE4814" s="13">
        <f t="shared" si="2531"/>
        <v>1.003439988</v>
      </c>
      <c r="AF4814" s="2">
        <f t="shared" si="2539"/>
        <v>269.79926913000003</v>
      </c>
      <c r="AG4814" s="2">
        <f t="shared" si="2554"/>
        <v>267.99658284999998</v>
      </c>
      <c r="AH4814" s="3">
        <f t="shared" si="2555"/>
        <v>0</v>
      </c>
      <c r="AI4814" s="4" t="str">
        <f t="shared" si="2532"/>
        <v>A+J=</v>
      </c>
      <c r="AJ4814" s="11">
        <f t="shared" si="2561"/>
        <v>45975</v>
      </c>
      <c r="AQ4814" s="53"/>
      <c r="AR4814" s="53"/>
    </row>
    <row r="4815" spans="1:44" x14ac:dyDescent="0.2">
      <c r="A4815" s="158">
        <f t="shared" si="2556"/>
        <v>45971</v>
      </c>
      <c r="B4815" s="2">
        <f t="shared" si="2540"/>
        <v>78174.251735523416</v>
      </c>
      <c r="C4815" s="2">
        <f t="shared" si="2557"/>
        <v>54290.396708430002</v>
      </c>
      <c r="D4815" s="2">
        <f>SUM(Y4815:Y$5092)</f>
        <v>24111.129022239998</v>
      </c>
      <c r="E4815" s="73">
        <f t="shared" si="2541"/>
        <v>30179.267686190004</v>
      </c>
      <c r="F4815" s="88">
        <f t="shared" si="2534"/>
        <v>6455.85</v>
      </c>
      <c r="G4815" s="3">
        <f>IF(AND(N4815=1,N4814&gt;1),VLOOKUP(A4814,[1]Plan1!$BK$81:$BM$259,3),G4814)</f>
        <v>6413.24</v>
      </c>
      <c r="H4815" s="11">
        <f t="shared" si="2535"/>
        <v>45884</v>
      </c>
      <c r="I4815" s="11">
        <f t="shared" si="2536"/>
        <v>45915</v>
      </c>
      <c r="J4815" s="12">
        <f t="shared" si="2542"/>
        <v>-6.6002153085962245E-3</v>
      </c>
      <c r="K4815" s="11">
        <f t="shared" si="2558"/>
        <v>45975</v>
      </c>
      <c r="L4815" s="11">
        <f t="shared" si="2543"/>
        <v>45975</v>
      </c>
      <c r="M4815" s="1">
        <f t="shared" si="2529"/>
        <v>23</v>
      </c>
      <c r="N4815" s="1">
        <f t="shared" si="2544"/>
        <v>19</v>
      </c>
      <c r="O4815" s="2">
        <f t="shared" si="2545"/>
        <v>0.99454450999999999</v>
      </c>
      <c r="P4815" s="13">
        <f t="shared" si="2537"/>
        <v>0.99339977999999995</v>
      </c>
      <c r="Q4815" s="13">
        <f t="shared" si="2530"/>
        <v>1.4351090019596831</v>
      </c>
      <c r="R4815" s="2">
        <f t="shared" si="2533"/>
        <v>1.4272797699999999</v>
      </c>
      <c r="S4815" s="2">
        <f t="shared" si="2559"/>
        <v>1.4446439600000001</v>
      </c>
      <c r="T4815" s="2">
        <f t="shared" si="2546"/>
        <v>78430.293690830003</v>
      </c>
      <c r="U4815" s="2">
        <f t="shared" si="2547"/>
        <v>10720.867888519722</v>
      </c>
      <c r="V4815" s="2">
        <f t="shared" si="2548"/>
        <v>12894.990555723696</v>
      </c>
      <c r="W4815" s="2">
        <f t="shared" si="2549"/>
        <v>77906.255152673417</v>
      </c>
      <c r="X4815" s="17">
        <f t="shared" si="2550"/>
        <v>0</v>
      </c>
      <c r="Y4815" s="2">
        <f t="shared" si="2551"/>
        <v>0</v>
      </c>
      <c r="Z4815" s="72">
        <f t="shared" si="2552"/>
        <v>0</v>
      </c>
      <c r="AA4815" s="2">
        <f t="shared" si="2538"/>
        <v>0</v>
      </c>
      <c r="AB4815" s="12">
        <f t="shared" si="2560"/>
        <v>4.6600000000000003E-2</v>
      </c>
      <c r="AC4815" s="17">
        <f t="shared" si="2553"/>
        <v>19</v>
      </c>
      <c r="AD4815" s="17">
        <v>252</v>
      </c>
      <c r="AE4815" s="13">
        <f t="shared" si="2531"/>
        <v>1.003439988</v>
      </c>
      <c r="AF4815" s="2">
        <f t="shared" si="2539"/>
        <v>269.79926913000003</v>
      </c>
      <c r="AG4815" s="2">
        <f t="shared" si="2554"/>
        <v>267.99658284999998</v>
      </c>
      <c r="AH4815" s="3">
        <f t="shared" si="2555"/>
        <v>0</v>
      </c>
      <c r="AI4815" s="4" t="str">
        <f t="shared" si="2532"/>
        <v>A+J=</v>
      </c>
      <c r="AJ4815" s="11">
        <f t="shared" si="2561"/>
        <v>45975</v>
      </c>
      <c r="AQ4815" s="53"/>
      <c r="AR4815" s="53"/>
    </row>
    <row r="4816" spans="1:44" x14ac:dyDescent="0.2">
      <c r="A4816" s="158">
        <f t="shared" si="2556"/>
        <v>45972</v>
      </c>
      <c r="B4816" s="2">
        <f t="shared" si="2540"/>
        <v>78175.937409396531</v>
      </c>
      <c r="C4816" s="2">
        <f t="shared" si="2557"/>
        <v>54290.396708430002</v>
      </c>
      <c r="D4816" s="2">
        <f>SUM(Y4816:Y$5092)</f>
        <v>24111.129022239998</v>
      </c>
      <c r="E4816" s="73">
        <f t="shared" si="2541"/>
        <v>30179.267686190004</v>
      </c>
      <c r="F4816" s="88">
        <f t="shared" si="2534"/>
        <v>6455.85</v>
      </c>
      <c r="G4816" s="3">
        <f>IF(AND(N4816=1,N4815&gt;1),VLOOKUP(A4815,[1]Plan1!$BK$81:$BM$259,3),G4815)</f>
        <v>6413.24</v>
      </c>
      <c r="H4816" s="11">
        <f t="shared" si="2535"/>
        <v>45884</v>
      </c>
      <c r="I4816" s="11">
        <f t="shared" si="2536"/>
        <v>45915</v>
      </c>
      <c r="J4816" s="12">
        <f t="shared" si="2542"/>
        <v>-6.6002153085962245E-3</v>
      </c>
      <c r="K4816" s="11">
        <f t="shared" si="2558"/>
        <v>45975</v>
      </c>
      <c r="L4816" s="11">
        <f t="shared" si="2543"/>
        <v>45975</v>
      </c>
      <c r="M4816" s="1">
        <f t="shared" si="2529"/>
        <v>23</v>
      </c>
      <c r="N4816" s="1">
        <f t="shared" si="2544"/>
        <v>20</v>
      </c>
      <c r="O4816" s="2">
        <f t="shared" si="2545"/>
        <v>0.99425819999999998</v>
      </c>
      <c r="P4816" s="13">
        <f t="shared" si="2537"/>
        <v>0.99339977999999995</v>
      </c>
      <c r="Q4816" s="13">
        <f t="shared" si="2530"/>
        <v>1.4351090019596831</v>
      </c>
      <c r="R4816" s="2">
        <f t="shared" si="2533"/>
        <v>1.4268688899999999</v>
      </c>
      <c r="S4816" s="2">
        <f t="shared" si="2559"/>
        <v>1.4446439600000001</v>
      </c>
      <c r="T4816" s="2">
        <f t="shared" si="2546"/>
        <v>78430.293690830003</v>
      </c>
      <c r="U4816" s="2">
        <f t="shared" si="2547"/>
        <v>10720.867888519722</v>
      </c>
      <c r="V4816" s="2">
        <f t="shared" si="2548"/>
        <v>12882.590498216794</v>
      </c>
      <c r="W4816" s="2">
        <f t="shared" si="2549"/>
        <v>77893.855095166524</v>
      </c>
      <c r="X4816" s="17">
        <f t="shared" si="2550"/>
        <v>0</v>
      </c>
      <c r="Y4816" s="2">
        <f t="shared" si="2551"/>
        <v>0</v>
      </c>
      <c r="Z4816" s="72">
        <f t="shared" si="2552"/>
        <v>0</v>
      </c>
      <c r="AA4816" s="2">
        <f t="shared" si="2538"/>
        <v>0</v>
      </c>
      <c r="AB4816" s="12">
        <f t="shared" si="2560"/>
        <v>4.6600000000000003E-2</v>
      </c>
      <c r="AC4816" s="17">
        <f t="shared" si="2553"/>
        <v>20</v>
      </c>
      <c r="AD4816" s="17">
        <v>252</v>
      </c>
      <c r="AE4816" s="13">
        <f t="shared" si="2531"/>
        <v>1.0036213679999999</v>
      </c>
      <c r="AF4816" s="2">
        <f t="shared" si="2539"/>
        <v>284.02495579999999</v>
      </c>
      <c r="AG4816" s="2">
        <f t="shared" si="2554"/>
        <v>282.08231423000001</v>
      </c>
      <c r="AH4816" s="3">
        <f t="shared" si="2555"/>
        <v>0</v>
      </c>
      <c r="AI4816" s="4" t="str">
        <f t="shared" si="2532"/>
        <v>A+J=</v>
      </c>
      <c r="AJ4816" s="11">
        <f t="shared" si="2561"/>
        <v>45975</v>
      </c>
      <c r="AQ4816" s="53"/>
      <c r="AR4816" s="53"/>
    </row>
    <row r="4817" spans="1:44" x14ac:dyDescent="0.2">
      <c r="A4817" s="158">
        <f t="shared" si="2556"/>
        <v>45973</v>
      </c>
      <c r="B4817" s="2">
        <f t="shared" si="2540"/>
        <v>78177.624712521734</v>
      </c>
      <c r="C4817" s="2">
        <f t="shared" si="2557"/>
        <v>54290.396708430002</v>
      </c>
      <c r="D4817" s="2">
        <f>SUM(Y4817:Y$5092)</f>
        <v>24111.129022239998</v>
      </c>
      <c r="E4817" s="73">
        <f t="shared" si="2541"/>
        <v>30179.267686190004</v>
      </c>
      <c r="F4817" s="88">
        <f t="shared" si="2534"/>
        <v>6455.85</v>
      </c>
      <c r="G4817" s="3">
        <f>IF(AND(N4817=1,N4816&gt;1),VLOOKUP(A4816,[1]Plan1!$BK$81:$BM$259,3),G4816)</f>
        <v>6413.24</v>
      </c>
      <c r="H4817" s="11">
        <f t="shared" si="2535"/>
        <v>45884</v>
      </c>
      <c r="I4817" s="11">
        <f t="shared" si="2536"/>
        <v>45915</v>
      </c>
      <c r="J4817" s="12">
        <f t="shared" si="2542"/>
        <v>-6.6002153085962245E-3</v>
      </c>
      <c r="K4817" s="11">
        <f t="shared" si="2558"/>
        <v>45975</v>
      </c>
      <c r="L4817" s="11">
        <f t="shared" si="2543"/>
        <v>45975</v>
      </c>
      <c r="M4817" s="1">
        <f t="shared" si="2529"/>
        <v>23</v>
      </c>
      <c r="N4817" s="1">
        <f t="shared" si="2544"/>
        <v>21</v>
      </c>
      <c r="O4817" s="2">
        <f t="shared" si="2545"/>
        <v>0.99397197999999998</v>
      </c>
      <c r="P4817" s="13">
        <f t="shared" si="2537"/>
        <v>0.99339977999999995</v>
      </c>
      <c r="Q4817" s="13">
        <f t="shared" si="2530"/>
        <v>1.4351090019596831</v>
      </c>
      <c r="R4817" s="2">
        <f t="shared" si="2533"/>
        <v>1.4264581300000001</v>
      </c>
      <c r="S4817" s="2">
        <f t="shared" si="2559"/>
        <v>1.4446439600000001</v>
      </c>
      <c r="T4817" s="2">
        <f t="shared" si="2546"/>
        <v>78430.293690830003</v>
      </c>
      <c r="U4817" s="2">
        <f t="shared" si="2547"/>
        <v>10720.867888519722</v>
      </c>
      <c r="V4817" s="2">
        <f t="shared" si="2548"/>
        <v>12870.194062222019</v>
      </c>
      <c r="W4817" s="2">
        <f t="shared" si="2549"/>
        <v>77881.458659171738</v>
      </c>
      <c r="X4817" s="17">
        <f t="shared" si="2550"/>
        <v>0</v>
      </c>
      <c r="Y4817" s="2">
        <f t="shared" si="2551"/>
        <v>0</v>
      </c>
      <c r="Z4817" s="72">
        <f t="shared" si="2552"/>
        <v>0</v>
      </c>
      <c r="AA4817" s="2">
        <f t="shared" si="2538"/>
        <v>0</v>
      </c>
      <c r="AB4817" s="12">
        <f t="shared" si="2560"/>
        <v>4.6600000000000003E-2</v>
      </c>
      <c r="AC4817" s="17">
        <f t="shared" si="2553"/>
        <v>21</v>
      </c>
      <c r="AD4817" s="17">
        <v>252</v>
      </c>
      <c r="AE4817" s="13">
        <f t="shared" si="2531"/>
        <v>1.00380278</v>
      </c>
      <c r="AF4817" s="2">
        <f t="shared" si="2539"/>
        <v>298.25315224000002</v>
      </c>
      <c r="AG4817" s="2">
        <f t="shared" si="2554"/>
        <v>296.16605335000003</v>
      </c>
      <c r="AH4817" s="3">
        <f t="shared" si="2555"/>
        <v>0</v>
      </c>
      <c r="AI4817" s="4" t="str">
        <f t="shared" si="2532"/>
        <v>A+J=</v>
      </c>
      <c r="AJ4817" s="11">
        <f t="shared" si="2561"/>
        <v>45975</v>
      </c>
      <c r="AQ4817" s="53"/>
      <c r="AR4817" s="53"/>
    </row>
    <row r="4818" spans="1:44" x14ac:dyDescent="0.2">
      <c r="A4818" s="158">
        <f t="shared" si="2556"/>
        <v>45974</v>
      </c>
      <c r="B4818" s="2">
        <f t="shared" si="2540"/>
        <v>78179.313723549087</v>
      </c>
      <c r="C4818" s="2">
        <f t="shared" si="2557"/>
        <v>54290.396708430002</v>
      </c>
      <c r="D4818" s="2">
        <f>SUM(Y4818:Y$5092)</f>
        <v>24111.129022239998</v>
      </c>
      <c r="E4818" s="73">
        <f t="shared" si="2541"/>
        <v>30179.267686190004</v>
      </c>
      <c r="F4818" s="88">
        <f t="shared" si="2534"/>
        <v>6455.85</v>
      </c>
      <c r="G4818" s="3">
        <f>IF(AND(N4818=1,N4817&gt;1),VLOOKUP(A4817,[1]Plan1!$BK$81:$BM$259,3),G4817)</f>
        <v>6413.24</v>
      </c>
      <c r="H4818" s="11">
        <f t="shared" si="2535"/>
        <v>45884</v>
      </c>
      <c r="I4818" s="11">
        <f t="shared" si="2536"/>
        <v>45915</v>
      </c>
      <c r="J4818" s="12">
        <f t="shared" si="2542"/>
        <v>-6.6002153085962245E-3</v>
      </c>
      <c r="K4818" s="11">
        <f t="shared" si="2558"/>
        <v>45975</v>
      </c>
      <c r="L4818" s="11">
        <f t="shared" si="2543"/>
        <v>45975</v>
      </c>
      <c r="M4818" s="1">
        <f t="shared" si="2529"/>
        <v>23</v>
      </c>
      <c r="N4818" s="1">
        <f t="shared" si="2544"/>
        <v>22</v>
      </c>
      <c r="O4818" s="2">
        <f t="shared" si="2545"/>
        <v>0.99368584000000004</v>
      </c>
      <c r="P4818" s="13">
        <f t="shared" si="2537"/>
        <v>0.99339977999999995</v>
      </c>
      <c r="Q4818" s="13">
        <f t="shared" si="2530"/>
        <v>1.4351090019596831</v>
      </c>
      <c r="R4818" s="2">
        <f t="shared" si="2533"/>
        <v>1.42604749</v>
      </c>
      <c r="S4818" s="2">
        <f t="shared" si="2559"/>
        <v>1.4446439600000001</v>
      </c>
      <c r="T4818" s="2">
        <f t="shared" si="2546"/>
        <v>78430.293690830003</v>
      </c>
      <c r="U4818" s="2">
        <f t="shared" si="2547"/>
        <v>10720.867888519722</v>
      </c>
      <c r="V4818" s="2">
        <f t="shared" si="2548"/>
        <v>12857.801247739359</v>
      </c>
      <c r="W4818" s="2">
        <f t="shared" si="2549"/>
        <v>77869.065844689088</v>
      </c>
      <c r="X4818" s="17">
        <f t="shared" si="2550"/>
        <v>0</v>
      </c>
      <c r="Y4818" s="2">
        <f t="shared" si="2551"/>
        <v>0</v>
      </c>
      <c r="Z4818" s="72">
        <f t="shared" si="2552"/>
        <v>0</v>
      </c>
      <c r="AA4818" s="2">
        <f t="shared" si="2538"/>
        <v>0</v>
      </c>
      <c r="AB4818" s="12">
        <f t="shared" si="2560"/>
        <v>4.6600000000000003E-2</v>
      </c>
      <c r="AC4818" s="17">
        <f t="shared" si="2553"/>
        <v>22</v>
      </c>
      <c r="AD4818" s="17">
        <v>252</v>
      </c>
      <c r="AE4818" s="13">
        <f t="shared" si="2531"/>
        <v>1.003984225</v>
      </c>
      <c r="AF4818" s="2">
        <f t="shared" si="2539"/>
        <v>312.48393687999999</v>
      </c>
      <c r="AG4818" s="2">
        <f t="shared" si="2554"/>
        <v>310.24787886000001</v>
      </c>
      <c r="AH4818" s="3">
        <f t="shared" si="2555"/>
        <v>0</v>
      </c>
      <c r="AI4818" s="4" t="str">
        <f t="shared" si="2532"/>
        <v>A+J=</v>
      </c>
      <c r="AJ4818" s="11">
        <f t="shared" si="2561"/>
        <v>45975</v>
      </c>
      <c r="AQ4818" s="53"/>
      <c r="AR4818" s="53"/>
    </row>
    <row r="4819" spans="1:44" x14ac:dyDescent="0.2">
      <c r="A4819" s="158">
        <f t="shared" si="2556"/>
        <v>45975</v>
      </c>
      <c r="B4819" s="2">
        <f t="shared" si="2540"/>
        <v>78181.004140165867</v>
      </c>
      <c r="C4819" s="2">
        <f t="shared" si="2557"/>
        <v>54290.396708430002</v>
      </c>
      <c r="D4819" s="2">
        <f>SUM(Y4819:Y$5092)</f>
        <v>24111.129022239998</v>
      </c>
      <c r="E4819" s="73">
        <f t="shared" si="2541"/>
        <v>30179.267686190004</v>
      </c>
      <c r="F4819" s="88">
        <f t="shared" si="2534"/>
        <v>6455.85</v>
      </c>
      <c r="G4819" s="3">
        <f>IF(AND(N4819=1,N4818&gt;1),VLOOKUP(A4818,[1]Plan1!$BK$81:$BM$259,3),G4818)</f>
        <v>6413.24</v>
      </c>
      <c r="H4819" s="11">
        <f t="shared" si="2535"/>
        <v>45884</v>
      </c>
      <c r="I4819" s="11">
        <f t="shared" si="2536"/>
        <v>45915</v>
      </c>
      <c r="J4819" s="12">
        <f t="shared" si="2542"/>
        <v>-6.6002153085962245E-3</v>
      </c>
      <c r="K4819" s="11">
        <f t="shared" si="2558"/>
        <v>46006</v>
      </c>
      <c r="L4819" s="11">
        <f t="shared" si="2543"/>
        <v>45975</v>
      </c>
      <c r="M4819" s="1">
        <f t="shared" si="2529"/>
        <v>23</v>
      </c>
      <c r="N4819" s="1">
        <f t="shared" si="2544"/>
        <v>23</v>
      </c>
      <c r="O4819" s="2">
        <f t="shared" si="2545"/>
        <v>0.99339977999999995</v>
      </c>
      <c r="P4819" s="13">
        <f t="shared" si="2537"/>
        <v>0.99339977999999995</v>
      </c>
      <c r="Q4819" s="13">
        <f t="shared" si="2530"/>
        <v>1.4351090019596831</v>
      </c>
      <c r="R4819" s="2">
        <f t="shared" si="2533"/>
        <v>1.4256369600000001</v>
      </c>
      <c r="S4819" s="2">
        <f t="shared" si="2559"/>
        <v>1.4446439600000001</v>
      </c>
      <c r="T4819" s="2">
        <f t="shared" si="2546"/>
        <v>78430.293690830003</v>
      </c>
      <c r="U4819" s="2">
        <f t="shared" si="2547"/>
        <v>10720.867888519722</v>
      </c>
      <c r="V4819" s="2">
        <f t="shared" si="2548"/>
        <v>12845.41175297615</v>
      </c>
      <c r="W4819" s="2">
        <f t="shared" si="2549"/>
        <v>77856.676349925867</v>
      </c>
      <c r="X4819" s="17">
        <f t="shared" si="2550"/>
        <v>158</v>
      </c>
      <c r="Y4819" s="2">
        <f t="shared" si="2551"/>
        <v>2350.48969579</v>
      </c>
      <c r="Z4819" s="72">
        <f t="shared" si="2552"/>
        <v>4.3294760000000002E-2</v>
      </c>
      <c r="AA4819" s="2">
        <f t="shared" si="2538"/>
        <v>3395.6207420699998</v>
      </c>
      <c r="AB4819" s="12">
        <f t="shared" si="2560"/>
        <v>4.6600000000000003E-2</v>
      </c>
      <c r="AC4819" s="17">
        <f t="shared" si="2553"/>
        <v>23</v>
      </c>
      <c r="AD4819" s="17">
        <v>252</v>
      </c>
      <c r="AE4819" s="13">
        <f t="shared" si="2531"/>
        <v>1.004165703</v>
      </c>
      <c r="AF4819" s="2">
        <f t="shared" si="2539"/>
        <v>326.71730970999999</v>
      </c>
      <c r="AG4819" s="2">
        <f t="shared" si="2554"/>
        <v>324.32779024000001</v>
      </c>
      <c r="AH4819" s="3">
        <f t="shared" si="2555"/>
        <v>3722.3380517799997</v>
      </c>
      <c r="AI4819" s="4" t="str">
        <f t="shared" si="2532"/>
        <v>A+J=</v>
      </c>
      <c r="AJ4819" s="11">
        <f t="shared" si="2561"/>
        <v>45975</v>
      </c>
      <c r="AQ4819" s="53"/>
      <c r="AR4819" s="53"/>
    </row>
    <row r="4820" spans="1:44" x14ac:dyDescent="0.2">
      <c r="A4820" s="158">
        <f t="shared" si="2556"/>
        <v>45976</v>
      </c>
      <c r="B4820" s="2">
        <f t="shared" si="2540"/>
        <v>74460.947308278337</v>
      </c>
      <c r="C4820" s="2">
        <f t="shared" si="2557"/>
        <v>51939.907012639997</v>
      </c>
      <c r="D4820" s="2">
        <f>SUM(Y4820:Y$5092)</f>
        <v>21760.63932645</v>
      </c>
      <c r="E4820" s="73">
        <f t="shared" si="2541"/>
        <v>30179.267686189996</v>
      </c>
      <c r="F4820" s="88">
        <f t="shared" si="2534"/>
        <v>6455.85</v>
      </c>
      <c r="G4820" s="3">
        <f>IF(AND(N4820=1,N4819&gt;1),VLOOKUP(A4819,[1]Plan1!$BK$81:$BM$259,3),G4819)</f>
        <v>6413.24</v>
      </c>
      <c r="H4820" s="11">
        <f t="shared" si="2535"/>
        <v>45915</v>
      </c>
      <c r="I4820" s="11">
        <f t="shared" si="2536"/>
        <v>45945</v>
      </c>
      <c r="J4820" s="12">
        <f t="shared" si="2542"/>
        <v>-6.6002153085962245E-3</v>
      </c>
      <c r="K4820" s="11">
        <f t="shared" si="2558"/>
        <v>46006</v>
      </c>
      <c r="L4820" s="11">
        <f t="shared" si="2543"/>
        <v>46006</v>
      </c>
      <c r="M4820" s="1">
        <f t="shared" si="2529"/>
        <v>21</v>
      </c>
      <c r="N4820" s="1">
        <f t="shared" si="2544"/>
        <v>1</v>
      </c>
      <c r="O4820" s="2">
        <f t="shared" si="2545"/>
        <v>0.99968471000000003</v>
      </c>
      <c r="P4820" s="13">
        <f t="shared" si="2537"/>
        <v>0.99339977999999995</v>
      </c>
      <c r="Q4820" s="13">
        <f t="shared" si="2530"/>
        <v>1.4256369668227686</v>
      </c>
      <c r="R4820" s="2">
        <f t="shared" si="2533"/>
        <v>1.42518747</v>
      </c>
      <c r="S4820" s="2">
        <f t="shared" si="2559"/>
        <v>1.4446439600000001</v>
      </c>
      <c r="T4820" s="2">
        <f t="shared" si="2546"/>
        <v>75034.672948770007</v>
      </c>
      <c r="U4820" s="2">
        <f t="shared" si="2547"/>
        <v>9675.7368422444615</v>
      </c>
      <c r="V4820" s="2">
        <f t="shared" si="2548"/>
        <v>12831.846473943879</v>
      </c>
      <c r="W4820" s="2">
        <f t="shared" si="2549"/>
        <v>74447.490328828339</v>
      </c>
      <c r="X4820" s="17">
        <f t="shared" si="2550"/>
        <v>0</v>
      </c>
      <c r="Y4820" s="2">
        <f t="shared" si="2551"/>
        <v>0</v>
      </c>
      <c r="Z4820" s="72">
        <f t="shared" si="2552"/>
        <v>0</v>
      </c>
      <c r="AA4820" s="2">
        <f t="shared" si="2538"/>
        <v>0</v>
      </c>
      <c r="AB4820" s="12">
        <f t="shared" si="2560"/>
        <v>4.6600000000000003E-2</v>
      </c>
      <c r="AC4820" s="17">
        <f t="shared" si="2553"/>
        <v>1</v>
      </c>
      <c r="AD4820" s="17">
        <v>252</v>
      </c>
      <c r="AE4820" s="13">
        <f t="shared" si="2531"/>
        <v>1.0001807579999999</v>
      </c>
      <c r="AF4820" s="2">
        <f t="shared" si="2539"/>
        <v>13.56311741</v>
      </c>
      <c r="AG4820" s="2">
        <f t="shared" si="2554"/>
        <v>13.45697945</v>
      </c>
      <c r="AH4820" s="3">
        <f t="shared" si="2555"/>
        <v>0</v>
      </c>
      <c r="AI4820" s="4" t="str">
        <f t="shared" si="2532"/>
        <v>A+J=</v>
      </c>
      <c r="AJ4820" s="11">
        <f t="shared" si="2561"/>
        <v>46006</v>
      </c>
      <c r="AQ4820" s="53"/>
      <c r="AR4820" s="53"/>
    </row>
    <row r="4821" spans="1:44" x14ac:dyDescent="0.2">
      <c r="A4821" s="158">
        <f t="shared" si="2556"/>
        <v>45977</v>
      </c>
      <c r="B4821" s="2">
        <f t="shared" si="2540"/>
        <v>74460.947308278337</v>
      </c>
      <c r="C4821" s="2">
        <f t="shared" si="2557"/>
        <v>51939.907012639997</v>
      </c>
      <c r="D4821" s="2">
        <f>SUM(Y4821:Y$5092)</f>
        <v>21760.63932645</v>
      </c>
      <c r="E4821" s="73">
        <f t="shared" si="2541"/>
        <v>30179.267686189996</v>
      </c>
      <c r="F4821" s="88">
        <f t="shared" si="2534"/>
        <v>6455.85</v>
      </c>
      <c r="G4821" s="3">
        <f>IF(AND(N4821=1,N4820&gt;1),VLOOKUP(A4820,[1]Plan1!$BK$81:$BM$259,3),G4820)</f>
        <v>6413.24</v>
      </c>
      <c r="H4821" s="11">
        <f t="shared" si="2535"/>
        <v>45915</v>
      </c>
      <c r="I4821" s="11">
        <f t="shared" si="2536"/>
        <v>45945</v>
      </c>
      <c r="J4821" s="12">
        <f t="shared" si="2542"/>
        <v>-6.6002153085962245E-3</v>
      </c>
      <c r="K4821" s="11">
        <f t="shared" si="2558"/>
        <v>46006</v>
      </c>
      <c r="L4821" s="11">
        <f t="shared" si="2543"/>
        <v>46006</v>
      </c>
      <c r="M4821" s="1">
        <f t="shared" si="2529"/>
        <v>21</v>
      </c>
      <c r="N4821" s="1">
        <f t="shared" si="2544"/>
        <v>1</v>
      </c>
      <c r="O4821" s="2">
        <f t="shared" si="2545"/>
        <v>0.99968471000000003</v>
      </c>
      <c r="P4821" s="13">
        <f t="shared" si="2537"/>
        <v>0.99339977999999995</v>
      </c>
      <c r="Q4821" s="13">
        <f t="shared" si="2530"/>
        <v>1.4256369668227686</v>
      </c>
      <c r="R4821" s="2">
        <f t="shared" si="2533"/>
        <v>1.42518747</v>
      </c>
      <c r="S4821" s="2">
        <f t="shared" si="2559"/>
        <v>1.4446439600000001</v>
      </c>
      <c r="T4821" s="2">
        <f t="shared" si="2546"/>
        <v>75034.672948770007</v>
      </c>
      <c r="U4821" s="2">
        <f t="shared" si="2547"/>
        <v>9675.7368422444615</v>
      </c>
      <c r="V4821" s="2">
        <f t="shared" si="2548"/>
        <v>12831.846473943879</v>
      </c>
      <c r="W4821" s="2">
        <f t="shared" si="2549"/>
        <v>74447.490328828339</v>
      </c>
      <c r="X4821" s="17">
        <f t="shared" si="2550"/>
        <v>0</v>
      </c>
      <c r="Y4821" s="2">
        <f t="shared" si="2551"/>
        <v>0</v>
      </c>
      <c r="Z4821" s="72">
        <f t="shared" si="2552"/>
        <v>0</v>
      </c>
      <c r="AA4821" s="2">
        <f t="shared" si="2538"/>
        <v>0</v>
      </c>
      <c r="AB4821" s="12">
        <f t="shared" si="2560"/>
        <v>4.6600000000000003E-2</v>
      </c>
      <c r="AC4821" s="17">
        <f t="shared" si="2553"/>
        <v>1</v>
      </c>
      <c r="AD4821" s="17">
        <v>252</v>
      </c>
      <c r="AE4821" s="13">
        <f t="shared" si="2531"/>
        <v>1.0001807579999999</v>
      </c>
      <c r="AF4821" s="2">
        <f t="shared" si="2539"/>
        <v>13.56311741</v>
      </c>
      <c r="AG4821" s="2">
        <f t="shared" si="2554"/>
        <v>13.45697945</v>
      </c>
      <c r="AH4821" s="3">
        <f t="shared" si="2555"/>
        <v>0</v>
      </c>
      <c r="AI4821" s="4" t="str">
        <f t="shared" si="2532"/>
        <v>A+J=</v>
      </c>
      <c r="AJ4821" s="11">
        <f t="shared" si="2561"/>
        <v>46006</v>
      </c>
      <c r="AQ4821" s="53"/>
      <c r="AR4821" s="53"/>
    </row>
    <row r="4822" spans="1:44" x14ac:dyDescent="0.2">
      <c r="A4822" s="158">
        <f t="shared" si="2556"/>
        <v>45978</v>
      </c>
      <c r="B4822" s="2">
        <f t="shared" si="2540"/>
        <v>74460.947308278337</v>
      </c>
      <c r="C4822" s="2">
        <f t="shared" si="2557"/>
        <v>51939.907012639997</v>
      </c>
      <c r="D4822" s="2">
        <f>SUM(Y4822:Y$5092)</f>
        <v>21760.63932645</v>
      </c>
      <c r="E4822" s="73">
        <f t="shared" si="2541"/>
        <v>30179.267686189996</v>
      </c>
      <c r="F4822" s="88">
        <f t="shared" si="2534"/>
        <v>6455.85</v>
      </c>
      <c r="G4822" s="3">
        <f>IF(AND(N4822=1,N4821&gt;1),VLOOKUP(A4821,[1]Plan1!$BK$81:$BM$259,3),G4821)</f>
        <v>6413.24</v>
      </c>
      <c r="H4822" s="11">
        <f t="shared" si="2535"/>
        <v>45915</v>
      </c>
      <c r="I4822" s="11">
        <f t="shared" si="2536"/>
        <v>45945</v>
      </c>
      <c r="J4822" s="12">
        <f t="shared" si="2542"/>
        <v>-6.6002153085962245E-3</v>
      </c>
      <c r="K4822" s="11">
        <f t="shared" si="2558"/>
        <v>46006</v>
      </c>
      <c r="L4822" s="11">
        <f t="shared" si="2543"/>
        <v>46006</v>
      </c>
      <c r="M4822" s="1">
        <f t="shared" si="2529"/>
        <v>21</v>
      </c>
      <c r="N4822" s="1">
        <f t="shared" si="2544"/>
        <v>1</v>
      </c>
      <c r="O4822" s="2">
        <f t="shared" si="2545"/>
        <v>0.99968471000000003</v>
      </c>
      <c r="P4822" s="13">
        <f t="shared" si="2537"/>
        <v>0.99339977999999995</v>
      </c>
      <c r="Q4822" s="13">
        <f t="shared" si="2530"/>
        <v>1.4256369668227686</v>
      </c>
      <c r="R4822" s="2">
        <f t="shared" si="2533"/>
        <v>1.42518747</v>
      </c>
      <c r="S4822" s="2">
        <f t="shared" si="2559"/>
        <v>1.4446439600000001</v>
      </c>
      <c r="T4822" s="2">
        <f t="shared" si="2546"/>
        <v>75034.672948770007</v>
      </c>
      <c r="U4822" s="2">
        <f t="shared" si="2547"/>
        <v>9675.7368422444615</v>
      </c>
      <c r="V4822" s="2">
        <f t="shared" si="2548"/>
        <v>12831.846473943879</v>
      </c>
      <c r="W4822" s="2">
        <f t="shared" si="2549"/>
        <v>74447.490328828339</v>
      </c>
      <c r="X4822" s="17">
        <f t="shared" si="2550"/>
        <v>0</v>
      </c>
      <c r="Y4822" s="2">
        <f t="shared" si="2551"/>
        <v>0</v>
      </c>
      <c r="Z4822" s="72">
        <f t="shared" si="2552"/>
        <v>0</v>
      </c>
      <c r="AA4822" s="2">
        <f t="shared" si="2538"/>
        <v>0</v>
      </c>
      <c r="AB4822" s="12">
        <f t="shared" si="2560"/>
        <v>4.6600000000000003E-2</v>
      </c>
      <c r="AC4822" s="17">
        <f t="shared" si="2553"/>
        <v>1</v>
      </c>
      <c r="AD4822" s="17">
        <v>252</v>
      </c>
      <c r="AE4822" s="13">
        <f t="shared" si="2531"/>
        <v>1.0001807579999999</v>
      </c>
      <c r="AF4822" s="2">
        <f t="shared" si="2539"/>
        <v>13.56311741</v>
      </c>
      <c r="AG4822" s="2">
        <f t="shared" si="2554"/>
        <v>13.45697945</v>
      </c>
      <c r="AH4822" s="3">
        <f t="shared" si="2555"/>
        <v>0</v>
      </c>
      <c r="AI4822" s="4" t="str">
        <f t="shared" si="2532"/>
        <v>A+J=</v>
      </c>
      <c r="AJ4822" s="11">
        <f t="shared" si="2561"/>
        <v>46006</v>
      </c>
      <c r="AQ4822" s="53"/>
      <c r="AR4822" s="53"/>
    </row>
    <row r="4823" spans="1:44" x14ac:dyDescent="0.2">
      <c r="A4823" s="158">
        <f t="shared" si="2556"/>
        <v>45979</v>
      </c>
      <c r="B4823" s="2">
        <f t="shared" si="2540"/>
        <v>74460.841015056227</v>
      </c>
      <c r="C4823" s="2">
        <f t="shared" si="2557"/>
        <v>51939.907012639997</v>
      </c>
      <c r="D4823" s="2">
        <f>SUM(Y4823:Y$5092)</f>
        <v>21760.63932645</v>
      </c>
      <c r="E4823" s="73">
        <f t="shared" si="2541"/>
        <v>30179.267686189996</v>
      </c>
      <c r="F4823" s="88">
        <f t="shared" si="2534"/>
        <v>6455.85</v>
      </c>
      <c r="G4823" s="3">
        <f>IF(AND(N4823=1,N4822&gt;1),VLOOKUP(A4822,[1]Plan1!$BK$81:$BM$259,3),G4822)</f>
        <v>6413.24</v>
      </c>
      <c r="H4823" s="11">
        <f t="shared" si="2535"/>
        <v>45915</v>
      </c>
      <c r="I4823" s="11">
        <f t="shared" si="2536"/>
        <v>45945</v>
      </c>
      <c r="J4823" s="12">
        <f t="shared" si="2542"/>
        <v>-6.6002153085962245E-3</v>
      </c>
      <c r="K4823" s="11">
        <f t="shared" si="2558"/>
        <v>46006</v>
      </c>
      <c r="L4823" s="11">
        <f t="shared" si="2543"/>
        <v>46006</v>
      </c>
      <c r="M4823" s="1">
        <f t="shared" ref="M4823:M4886" si="2562">IF(L4823=L4822,M4822,NETWORKDAYS(L4822,L4823,$AN$194:$AN$348)-1)</f>
        <v>21</v>
      </c>
      <c r="N4823" s="1">
        <f t="shared" si="2544"/>
        <v>2</v>
      </c>
      <c r="O4823" s="2">
        <f t="shared" si="2545"/>
        <v>0.99936952000000001</v>
      </c>
      <c r="P4823" s="13">
        <f t="shared" si="2537"/>
        <v>0.99339977999999995</v>
      </c>
      <c r="Q4823" s="13">
        <f t="shared" si="2530"/>
        <v>1.4256369668227686</v>
      </c>
      <c r="R4823" s="2">
        <f t="shared" si="2533"/>
        <v>1.4247381299999999</v>
      </c>
      <c r="S4823" s="2">
        <f t="shared" si="2559"/>
        <v>1.4446439600000001</v>
      </c>
      <c r="T4823" s="2">
        <f t="shared" si="2546"/>
        <v>75034.672948770007</v>
      </c>
      <c r="U4823" s="2">
        <f t="shared" si="2547"/>
        <v>9675.7368422444615</v>
      </c>
      <c r="V4823" s="2">
        <f t="shared" si="2548"/>
        <v>12818.285721801763</v>
      </c>
      <c r="W4823" s="2">
        <f t="shared" si="2549"/>
        <v>74433.92957668622</v>
      </c>
      <c r="X4823" s="17">
        <f t="shared" si="2550"/>
        <v>0</v>
      </c>
      <c r="Y4823" s="2">
        <f t="shared" si="2551"/>
        <v>0</v>
      </c>
      <c r="Z4823" s="72">
        <f t="shared" si="2552"/>
        <v>0</v>
      </c>
      <c r="AA4823" s="2">
        <f t="shared" si="2538"/>
        <v>0</v>
      </c>
      <c r="AB4823" s="12">
        <f t="shared" si="2560"/>
        <v>4.6600000000000003E-2</v>
      </c>
      <c r="AC4823" s="17">
        <f t="shared" si="2553"/>
        <v>2</v>
      </c>
      <c r="AD4823" s="17">
        <v>252</v>
      </c>
      <c r="AE4823" s="13">
        <f t="shared" si="2531"/>
        <v>1.0003615480000001</v>
      </c>
      <c r="AF4823" s="2">
        <f t="shared" si="2539"/>
        <v>27.128635930000002</v>
      </c>
      <c r="AG4823" s="2">
        <f t="shared" si="2554"/>
        <v>26.911438369999999</v>
      </c>
      <c r="AH4823" s="3">
        <f t="shared" si="2555"/>
        <v>0</v>
      </c>
      <c r="AI4823" s="4" t="str">
        <f t="shared" si="2532"/>
        <v>A+J=</v>
      </c>
      <c r="AJ4823" s="11">
        <f t="shared" si="2561"/>
        <v>46006</v>
      </c>
      <c r="AQ4823" s="53"/>
      <c r="AR4823" s="53"/>
    </row>
    <row r="4824" spans="1:44" x14ac:dyDescent="0.2">
      <c r="A4824" s="158">
        <f t="shared" si="2556"/>
        <v>45980</v>
      </c>
      <c r="B4824" s="2">
        <f t="shared" si="2540"/>
        <v>74460.736199828913</v>
      </c>
      <c r="C4824" s="2">
        <f t="shared" si="2557"/>
        <v>51939.907012639997</v>
      </c>
      <c r="D4824" s="2">
        <f>SUM(Y4824:Y$5092)</f>
        <v>21760.63932645</v>
      </c>
      <c r="E4824" s="73">
        <f t="shared" si="2541"/>
        <v>30179.267686189996</v>
      </c>
      <c r="F4824" s="88">
        <f t="shared" si="2534"/>
        <v>6455.85</v>
      </c>
      <c r="G4824" s="3">
        <f>IF(AND(N4824=1,N4823&gt;1),VLOOKUP(A4823,[1]Plan1!$BK$81:$BM$259,3),G4823)</f>
        <v>6413.24</v>
      </c>
      <c r="H4824" s="11">
        <f t="shared" si="2535"/>
        <v>45915</v>
      </c>
      <c r="I4824" s="11">
        <f t="shared" si="2536"/>
        <v>45945</v>
      </c>
      <c r="J4824" s="12">
        <f t="shared" si="2542"/>
        <v>-6.6002153085962245E-3</v>
      </c>
      <c r="K4824" s="11">
        <f t="shared" si="2558"/>
        <v>46006</v>
      </c>
      <c r="L4824" s="11">
        <f t="shared" si="2543"/>
        <v>46006</v>
      </c>
      <c r="M4824" s="1">
        <f t="shared" si="2562"/>
        <v>21</v>
      </c>
      <c r="N4824" s="1">
        <f t="shared" si="2544"/>
        <v>3</v>
      </c>
      <c r="O4824" s="2">
        <f t="shared" si="2545"/>
        <v>0.99905443000000005</v>
      </c>
      <c r="P4824" s="13">
        <f t="shared" si="2537"/>
        <v>0.99339977999999995</v>
      </c>
      <c r="Q4824" s="13">
        <f t="shared" si="2530"/>
        <v>1.4256369668227686</v>
      </c>
      <c r="R4824" s="2">
        <f t="shared" si="2533"/>
        <v>1.42428892</v>
      </c>
      <c r="S4824" s="2">
        <f t="shared" si="2559"/>
        <v>1.4446439600000001</v>
      </c>
      <c r="T4824" s="2">
        <f t="shared" si="2546"/>
        <v>75034.672948770007</v>
      </c>
      <c r="U4824" s="2">
        <f t="shared" si="2547"/>
        <v>9675.7368422444615</v>
      </c>
      <c r="V4824" s="2">
        <f t="shared" si="2548"/>
        <v>12804.728892964451</v>
      </c>
      <c r="W4824" s="2">
        <f t="shared" si="2549"/>
        <v>74420.372747848916</v>
      </c>
      <c r="X4824" s="17">
        <f t="shared" si="2550"/>
        <v>0</v>
      </c>
      <c r="Y4824" s="2">
        <f t="shared" si="2551"/>
        <v>0</v>
      </c>
      <c r="Z4824" s="72">
        <f t="shared" si="2552"/>
        <v>0</v>
      </c>
      <c r="AA4824" s="2">
        <f t="shared" si="2538"/>
        <v>0</v>
      </c>
      <c r="AB4824" s="12">
        <f t="shared" si="2560"/>
        <v>4.6600000000000003E-2</v>
      </c>
      <c r="AC4824" s="17">
        <f t="shared" si="2553"/>
        <v>3</v>
      </c>
      <c r="AD4824" s="17">
        <v>252</v>
      </c>
      <c r="AE4824" s="13">
        <f t="shared" si="2531"/>
        <v>1.0005423710000001</v>
      </c>
      <c r="AF4824" s="2">
        <f t="shared" si="2539"/>
        <v>40.696630599999999</v>
      </c>
      <c r="AG4824" s="2">
        <f t="shared" si="2554"/>
        <v>40.363451980000001</v>
      </c>
      <c r="AH4824" s="3">
        <f t="shared" si="2555"/>
        <v>0</v>
      </c>
      <c r="AI4824" s="4" t="str">
        <f t="shared" si="2532"/>
        <v>A+J=</v>
      </c>
      <c r="AJ4824" s="11">
        <f t="shared" si="2561"/>
        <v>46006</v>
      </c>
      <c r="AQ4824" s="53"/>
      <c r="AR4824" s="53"/>
    </row>
    <row r="4825" spans="1:44" x14ac:dyDescent="0.2">
      <c r="A4825" s="158">
        <f t="shared" si="2556"/>
        <v>45981</v>
      </c>
      <c r="B4825" s="2">
        <f t="shared" si="2540"/>
        <v>74460.633467431748</v>
      </c>
      <c r="C4825" s="2">
        <f t="shared" si="2557"/>
        <v>51939.907012639997</v>
      </c>
      <c r="D4825" s="2">
        <f>SUM(Y4825:Y$5092)</f>
        <v>21760.63932645</v>
      </c>
      <c r="E4825" s="73">
        <f t="shared" si="2541"/>
        <v>30179.267686189996</v>
      </c>
      <c r="F4825" s="88">
        <f t="shared" si="2534"/>
        <v>6455.85</v>
      </c>
      <c r="G4825" s="3">
        <f>IF(AND(N4825=1,N4824&gt;1),VLOOKUP(A4824,[1]Plan1!$BK$81:$BM$259,3),G4824)</f>
        <v>6413.24</v>
      </c>
      <c r="H4825" s="11">
        <f t="shared" si="2535"/>
        <v>45915</v>
      </c>
      <c r="I4825" s="11">
        <f t="shared" si="2536"/>
        <v>45945</v>
      </c>
      <c r="J4825" s="12">
        <f t="shared" si="2542"/>
        <v>-6.6002153085962245E-3</v>
      </c>
      <c r="K4825" s="11">
        <f t="shared" si="2558"/>
        <v>46006</v>
      </c>
      <c r="L4825" s="11">
        <f t="shared" si="2543"/>
        <v>46006</v>
      </c>
      <c r="M4825" s="1">
        <f t="shared" si="2562"/>
        <v>21</v>
      </c>
      <c r="N4825" s="1">
        <f t="shared" si="2544"/>
        <v>4</v>
      </c>
      <c r="O4825" s="2">
        <f t="shared" si="2545"/>
        <v>0.99873944000000003</v>
      </c>
      <c r="P4825" s="13">
        <f t="shared" si="2537"/>
        <v>0.99339977999999995</v>
      </c>
      <c r="Q4825" s="13">
        <f t="shared" si="2530"/>
        <v>1.4256369668227686</v>
      </c>
      <c r="R4825" s="2">
        <f t="shared" si="2533"/>
        <v>1.42383986</v>
      </c>
      <c r="S4825" s="2">
        <f t="shared" si="2559"/>
        <v>1.4446439600000001</v>
      </c>
      <c r="T4825" s="2">
        <f t="shared" si="2546"/>
        <v>75034.672948770007</v>
      </c>
      <c r="U4825" s="2">
        <f t="shared" si="2547"/>
        <v>9675.7368422444615</v>
      </c>
      <c r="V4825" s="2">
        <f t="shared" si="2548"/>
        <v>12791.176591017291</v>
      </c>
      <c r="W4825" s="2">
        <f t="shared" si="2549"/>
        <v>74406.820445901743</v>
      </c>
      <c r="X4825" s="17">
        <f t="shared" si="2550"/>
        <v>0</v>
      </c>
      <c r="Y4825" s="2">
        <f t="shared" si="2551"/>
        <v>0</v>
      </c>
      <c r="Z4825" s="72">
        <f t="shared" si="2552"/>
        <v>0</v>
      </c>
      <c r="AA4825" s="2">
        <f t="shared" si="2538"/>
        <v>0</v>
      </c>
      <c r="AB4825" s="12">
        <f t="shared" si="2560"/>
        <v>4.6600000000000003E-2</v>
      </c>
      <c r="AC4825" s="17">
        <f t="shared" si="2553"/>
        <v>4</v>
      </c>
      <c r="AD4825" s="17">
        <v>252</v>
      </c>
      <c r="AE4825" s="13">
        <f t="shared" si="2531"/>
        <v>1.0007232269999999</v>
      </c>
      <c r="AF4825" s="2">
        <f t="shared" si="2539"/>
        <v>54.267101410000002</v>
      </c>
      <c r="AG4825" s="2">
        <f t="shared" si="2554"/>
        <v>53.81302153</v>
      </c>
      <c r="AH4825" s="3">
        <f t="shared" si="2555"/>
        <v>0</v>
      </c>
      <c r="AI4825" s="4" t="str">
        <f t="shared" si="2532"/>
        <v>A+J=</v>
      </c>
      <c r="AJ4825" s="11">
        <f t="shared" si="2561"/>
        <v>46006</v>
      </c>
      <c r="AQ4825" s="53"/>
      <c r="AR4825" s="53"/>
    </row>
    <row r="4826" spans="1:44" x14ac:dyDescent="0.2">
      <c r="A4826" s="158">
        <f t="shared" si="2556"/>
        <v>45982</v>
      </c>
      <c r="B4826" s="2">
        <f t="shared" si="2540"/>
        <v>74460.532442492069</v>
      </c>
      <c r="C4826" s="2">
        <f t="shared" si="2557"/>
        <v>51939.907012639997</v>
      </c>
      <c r="D4826" s="2">
        <f>SUM(Y4826:Y$5092)</f>
        <v>21760.63932645</v>
      </c>
      <c r="E4826" s="73">
        <f t="shared" si="2541"/>
        <v>30179.267686189996</v>
      </c>
      <c r="F4826" s="88">
        <f t="shared" si="2534"/>
        <v>6455.85</v>
      </c>
      <c r="G4826" s="3">
        <f>IF(AND(N4826=1,N4825&gt;1),VLOOKUP(A4825,[1]Plan1!$BK$81:$BM$259,3),G4825)</f>
        <v>6413.24</v>
      </c>
      <c r="H4826" s="11">
        <f t="shared" si="2535"/>
        <v>45915</v>
      </c>
      <c r="I4826" s="11">
        <f t="shared" si="2536"/>
        <v>45945</v>
      </c>
      <c r="J4826" s="12">
        <f t="shared" si="2542"/>
        <v>-6.6002153085962245E-3</v>
      </c>
      <c r="K4826" s="11">
        <f t="shared" si="2558"/>
        <v>46006</v>
      </c>
      <c r="L4826" s="11">
        <f t="shared" si="2543"/>
        <v>46006</v>
      </c>
      <c r="M4826" s="1">
        <f t="shared" si="2562"/>
        <v>21</v>
      </c>
      <c r="N4826" s="1">
        <f t="shared" si="2544"/>
        <v>5</v>
      </c>
      <c r="O4826" s="2">
        <f t="shared" si="2545"/>
        <v>0.99842454999999997</v>
      </c>
      <c r="P4826" s="13">
        <f t="shared" si="2537"/>
        <v>0.99339977999999995</v>
      </c>
      <c r="Q4826" s="13">
        <f t="shared" si="2530"/>
        <v>1.4256369668227686</v>
      </c>
      <c r="R4826" s="2">
        <f t="shared" si="2533"/>
        <v>1.42339094</v>
      </c>
      <c r="S4826" s="2">
        <f t="shared" si="2559"/>
        <v>1.4446439600000001</v>
      </c>
      <c r="T4826" s="2">
        <f t="shared" si="2546"/>
        <v>75034.672948770007</v>
      </c>
      <c r="U4826" s="2">
        <f t="shared" si="2547"/>
        <v>9675.7368422444615</v>
      </c>
      <c r="V4826" s="2">
        <f t="shared" si="2548"/>
        <v>12777.628514167607</v>
      </c>
      <c r="W4826" s="2">
        <f t="shared" si="2549"/>
        <v>74393.272369052065</v>
      </c>
      <c r="X4826" s="17">
        <f t="shared" si="2550"/>
        <v>0</v>
      </c>
      <c r="Y4826" s="2">
        <f t="shared" si="2551"/>
        <v>0</v>
      </c>
      <c r="Z4826" s="72">
        <f t="shared" si="2552"/>
        <v>0</v>
      </c>
      <c r="AA4826" s="2">
        <f t="shared" si="2538"/>
        <v>0</v>
      </c>
      <c r="AB4826" s="12">
        <f t="shared" si="2560"/>
        <v>4.6600000000000003E-2</v>
      </c>
      <c r="AC4826" s="17">
        <f t="shared" si="2553"/>
        <v>5</v>
      </c>
      <c r="AD4826" s="17">
        <v>252</v>
      </c>
      <c r="AE4826" s="13">
        <f t="shared" si="2531"/>
        <v>1.000904115</v>
      </c>
      <c r="AF4826" s="2">
        <f t="shared" si="2539"/>
        <v>67.839973330000007</v>
      </c>
      <c r="AG4826" s="2">
        <f t="shared" si="2554"/>
        <v>67.260073439999999</v>
      </c>
      <c r="AH4826" s="3">
        <f t="shared" si="2555"/>
        <v>0</v>
      </c>
      <c r="AI4826" s="4" t="str">
        <f t="shared" si="2532"/>
        <v>A+J=</v>
      </c>
      <c r="AJ4826" s="11">
        <f t="shared" si="2561"/>
        <v>46006</v>
      </c>
      <c r="AQ4826" s="53"/>
      <c r="AR4826" s="53"/>
    </row>
    <row r="4827" spans="1:44" x14ac:dyDescent="0.2">
      <c r="A4827" s="158">
        <f t="shared" si="2556"/>
        <v>45983</v>
      </c>
      <c r="B4827" s="2">
        <f t="shared" si="2540"/>
        <v>74460.43350252253</v>
      </c>
      <c r="C4827" s="2">
        <f t="shared" si="2557"/>
        <v>51939.907012639997</v>
      </c>
      <c r="D4827" s="2">
        <f>SUM(Y4827:Y$5092)</f>
        <v>21760.63932645</v>
      </c>
      <c r="E4827" s="73">
        <f t="shared" si="2541"/>
        <v>30179.267686189996</v>
      </c>
      <c r="F4827" s="88">
        <f t="shared" si="2534"/>
        <v>6455.85</v>
      </c>
      <c r="G4827" s="3">
        <f>IF(AND(N4827=1,N4826&gt;1),VLOOKUP(A4826,[1]Plan1!$BK$81:$BM$259,3),G4826)</f>
        <v>6413.24</v>
      </c>
      <c r="H4827" s="11">
        <f t="shared" si="2535"/>
        <v>45915</v>
      </c>
      <c r="I4827" s="11">
        <f t="shared" si="2536"/>
        <v>45945</v>
      </c>
      <c r="J4827" s="12">
        <f t="shared" si="2542"/>
        <v>-6.6002153085962245E-3</v>
      </c>
      <c r="K4827" s="11">
        <f t="shared" si="2558"/>
        <v>46006</v>
      </c>
      <c r="L4827" s="11">
        <f t="shared" si="2543"/>
        <v>46006</v>
      </c>
      <c r="M4827" s="1">
        <f t="shared" si="2562"/>
        <v>21</v>
      </c>
      <c r="N4827" s="1">
        <f t="shared" si="2544"/>
        <v>6</v>
      </c>
      <c r="O4827" s="2">
        <f t="shared" si="2545"/>
        <v>0.99810975999999996</v>
      </c>
      <c r="P4827" s="13">
        <f t="shared" si="2537"/>
        <v>0.99339977999999995</v>
      </c>
      <c r="Q4827" s="13">
        <f t="shared" si="2530"/>
        <v>1.4256369668227686</v>
      </c>
      <c r="R4827" s="2">
        <f t="shared" si="2533"/>
        <v>1.42294217</v>
      </c>
      <c r="S4827" s="2">
        <f t="shared" si="2559"/>
        <v>1.4446439600000001</v>
      </c>
      <c r="T4827" s="2">
        <f t="shared" si="2546"/>
        <v>75034.672948770007</v>
      </c>
      <c r="U4827" s="2">
        <f t="shared" si="2547"/>
        <v>9675.7368422444615</v>
      </c>
      <c r="V4827" s="2">
        <f t="shared" si="2548"/>
        <v>12764.084964208076</v>
      </c>
      <c r="W4827" s="2">
        <f t="shared" si="2549"/>
        <v>74379.728819092532</v>
      </c>
      <c r="X4827" s="17">
        <f t="shared" si="2550"/>
        <v>0</v>
      </c>
      <c r="Y4827" s="2">
        <f t="shared" si="2551"/>
        <v>0</v>
      </c>
      <c r="Z4827" s="72">
        <f t="shared" si="2552"/>
        <v>0</v>
      </c>
      <c r="AA4827" s="2">
        <f t="shared" si="2538"/>
        <v>0</v>
      </c>
      <c r="AB4827" s="12">
        <f t="shared" si="2560"/>
        <v>4.6600000000000003E-2</v>
      </c>
      <c r="AC4827" s="17">
        <f t="shared" si="2553"/>
        <v>6</v>
      </c>
      <c r="AD4827" s="17">
        <v>252</v>
      </c>
      <c r="AE4827" s="13">
        <f t="shared" si="2531"/>
        <v>1.0010850360000001</v>
      </c>
      <c r="AF4827" s="2">
        <f t="shared" si="2539"/>
        <v>81.415321390000003</v>
      </c>
      <c r="AG4827" s="2">
        <f t="shared" si="2554"/>
        <v>80.704683430000003</v>
      </c>
      <c r="AH4827" s="3">
        <f t="shared" si="2555"/>
        <v>0</v>
      </c>
      <c r="AI4827" s="4" t="str">
        <f t="shared" si="2532"/>
        <v>A+J=</v>
      </c>
      <c r="AJ4827" s="11">
        <f t="shared" si="2561"/>
        <v>46006</v>
      </c>
      <c r="AQ4827" s="53"/>
      <c r="AR4827" s="53"/>
    </row>
    <row r="4828" spans="1:44" x14ac:dyDescent="0.2">
      <c r="A4828" s="158">
        <f t="shared" si="2556"/>
        <v>45984</v>
      </c>
      <c r="B4828" s="2">
        <f t="shared" si="2540"/>
        <v>74460.43350252253</v>
      </c>
      <c r="C4828" s="2">
        <f t="shared" si="2557"/>
        <v>51939.907012639997</v>
      </c>
      <c r="D4828" s="2">
        <f>SUM(Y4828:Y$5092)</f>
        <v>21760.63932645</v>
      </c>
      <c r="E4828" s="73">
        <f t="shared" si="2541"/>
        <v>30179.267686189996</v>
      </c>
      <c r="F4828" s="88">
        <f t="shared" si="2534"/>
        <v>6455.85</v>
      </c>
      <c r="G4828" s="3">
        <f>IF(AND(N4828=1,N4827&gt;1),VLOOKUP(A4827,[1]Plan1!$BK$81:$BM$259,3),G4827)</f>
        <v>6413.24</v>
      </c>
      <c r="H4828" s="11">
        <f t="shared" si="2535"/>
        <v>45915</v>
      </c>
      <c r="I4828" s="11">
        <f t="shared" si="2536"/>
        <v>45945</v>
      </c>
      <c r="J4828" s="12">
        <f t="shared" si="2542"/>
        <v>-6.6002153085962245E-3</v>
      </c>
      <c r="K4828" s="11">
        <f t="shared" si="2558"/>
        <v>46006</v>
      </c>
      <c r="L4828" s="11">
        <f t="shared" si="2543"/>
        <v>46006</v>
      </c>
      <c r="M4828" s="1">
        <f t="shared" si="2562"/>
        <v>21</v>
      </c>
      <c r="N4828" s="1">
        <f t="shared" si="2544"/>
        <v>6</v>
      </c>
      <c r="O4828" s="2">
        <f t="shared" si="2545"/>
        <v>0.99810975999999996</v>
      </c>
      <c r="P4828" s="13">
        <f t="shared" si="2537"/>
        <v>0.99339977999999995</v>
      </c>
      <c r="Q4828" s="13">
        <f t="shared" si="2530"/>
        <v>1.4256369668227686</v>
      </c>
      <c r="R4828" s="2">
        <f t="shared" si="2533"/>
        <v>1.42294217</v>
      </c>
      <c r="S4828" s="2">
        <f t="shared" si="2559"/>
        <v>1.4446439600000001</v>
      </c>
      <c r="T4828" s="2">
        <f t="shared" si="2546"/>
        <v>75034.672948770007</v>
      </c>
      <c r="U4828" s="2">
        <f t="shared" si="2547"/>
        <v>9675.7368422444615</v>
      </c>
      <c r="V4828" s="2">
        <f t="shared" si="2548"/>
        <v>12764.084964208076</v>
      </c>
      <c r="W4828" s="2">
        <f t="shared" si="2549"/>
        <v>74379.728819092532</v>
      </c>
      <c r="X4828" s="17">
        <f t="shared" si="2550"/>
        <v>0</v>
      </c>
      <c r="Y4828" s="2">
        <f t="shared" si="2551"/>
        <v>0</v>
      </c>
      <c r="Z4828" s="72">
        <f t="shared" si="2552"/>
        <v>0</v>
      </c>
      <c r="AA4828" s="2">
        <f t="shared" si="2538"/>
        <v>0</v>
      </c>
      <c r="AB4828" s="12">
        <f t="shared" si="2560"/>
        <v>4.6600000000000003E-2</v>
      </c>
      <c r="AC4828" s="17">
        <f t="shared" si="2553"/>
        <v>6</v>
      </c>
      <c r="AD4828" s="17">
        <v>252</v>
      </c>
      <c r="AE4828" s="13">
        <f t="shared" si="2531"/>
        <v>1.0010850360000001</v>
      </c>
      <c r="AF4828" s="2">
        <f t="shared" si="2539"/>
        <v>81.415321390000003</v>
      </c>
      <c r="AG4828" s="2">
        <f t="shared" si="2554"/>
        <v>80.704683430000003</v>
      </c>
      <c r="AH4828" s="3">
        <f t="shared" si="2555"/>
        <v>0</v>
      </c>
      <c r="AI4828" s="4" t="str">
        <f t="shared" si="2532"/>
        <v>A+J=</v>
      </c>
      <c r="AJ4828" s="11">
        <f t="shared" si="2561"/>
        <v>46006</v>
      </c>
      <c r="AQ4828" s="53"/>
      <c r="AR4828" s="53"/>
    </row>
    <row r="4829" spans="1:44" x14ac:dyDescent="0.2">
      <c r="A4829" s="158">
        <f t="shared" si="2556"/>
        <v>45985</v>
      </c>
      <c r="B4829" s="2">
        <f t="shared" si="2540"/>
        <v>74460.43350252253</v>
      </c>
      <c r="C4829" s="2">
        <f t="shared" si="2557"/>
        <v>51939.907012639997</v>
      </c>
      <c r="D4829" s="2">
        <f>SUM(Y4829:Y$5092)</f>
        <v>21760.63932645</v>
      </c>
      <c r="E4829" s="73">
        <f t="shared" si="2541"/>
        <v>30179.267686189996</v>
      </c>
      <c r="F4829" s="88">
        <f t="shared" si="2534"/>
        <v>6455.85</v>
      </c>
      <c r="G4829" s="3">
        <f>IF(AND(N4829=1,N4828&gt;1),VLOOKUP(A4828,[1]Plan1!$BK$81:$BM$259,3),G4828)</f>
        <v>6413.24</v>
      </c>
      <c r="H4829" s="11">
        <f t="shared" si="2535"/>
        <v>45915</v>
      </c>
      <c r="I4829" s="11">
        <f t="shared" si="2536"/>
        <v>45945</v>
      </c>
      <c r="J4829" s="12">
        <f t="shared" si="2542"/>
        <v>-6.6002153085962245E-3</v>
      </c>
      <c r="K4829" s="11">
        <f t="shared" si="2558"/>
        <v>46006</v>
      </c>
      <c r="L4829" s="11">
        <f t="shared" si="2543"/>
        <v>46006</v>
      </c>
      <c r="M4829" s="1">
        <f t="shared" si="2562"/>
        <v>21</v>
      </c>
      <c r="N4829" s="1">
        <f t="shared" si="2544"/>
        <v>6</v>
      </c>
      <c r="O4829" s="2">
        <f t="shared" si="2545"/>
        <v>0.99810975999999996</v>
      </c>
      <c r="P4829" s="13">
        <f t="shared" si="2537"/>
        <v>0.99339977999999995</v>
      </c>
      <c r="Q4829" s="13">
        <f t="shared" si="2530"/>
        <v>1.4256369668227686</v>
      </c>
      <c r="R4829" s="2">
        <f t="shared" si="2533"/>
        <v>1.42294217</v>
      </c>
      <c r="S4829" s="2">
        <f t="shared" si="2559"/>
        <v>1.4446439600000001</v>
      </c>
      <c r="T4829" s="2">
        <f t="shared" si="2546"/>
        <v>75034.672948770007</v>
      </c>
      <c r="U4829" s="2">
        <f t="shared" si="2547"/>
        <v>9675.7368422444615</v>
      </c>
      <c r="V4829" s="2">
        <f t="shared" si="2548"/>
        <v>12764.084964208076</v>
      </c>
      <c r="W4829" s="2">
        <f t="shared" si="2549"/>
        <v>74379.728819092532</v>
      </c>
      <c r="X4829" s="17">
        <f t="shared" si="2550"/>
        <v>0</v>
      </c>
      <c r="Y4829" s="2">
        <f t="shared" si="2551"/>
        <v>0</v>
      </c>
      <c r="Z4829" s="72">
        <f t="shared" si="2552"/>
        <v>0</v>
      </c>
      <c r="AA4829" s="2">
        <f t="shared" si="2538"/>
        <v>0</v>
      </c>
      <c r="AB4829" s="12">
        <f t="shared" si="2560"/>
        <v>4.6600000000000003E-2</v>
      </c>
      <c r="AC4829" s="17">
        <f t="shared" si="2553"/>
        <v>6</v>
      </c>
      <c r="AD4829" s="17">
        <v>252</v>
      </c>
      <c r="AE4829" s="13">
        <f t="shared" si="2531"/>
        <v>1.0010850360000001</v>
      </c>
      <c r="AF4829" s="2">
        <f t="shared" si="2539"/>
        <v>81.415321390000003</v>
      </c>
      <c r="AG4829" s="2">
        <f t="shared" si="2554"/>
        <v>80.704683430000003</v>
      </c>
      <c r="AH4829" s="3">
        <f t="shared" si="2555"/>
        <v>0</v>
      </c>
      <c r="AI4829" s="4" t="str">
        <f t="shared" si="2532"/>
        <v>A+J=</v>
      </c>
      <c r="AJ4829" s="11">
        <f t="shared" si="2561"/>
        <v>46006</v>
      </c>
      <c r="AQ4829" s="53"/>
      <c r="AR4829" s="53"/>
    </row>
    <row r="4830" spans="1:44" x14ac:dyDescent="0.2">
      <c r="A4830" s="158">
        <f t="shared" si="2556"/>
        <v>45986</v>
      </c>
      <c r="B4830" s="2">
        <f t="shared" si="2540"/>
        <v>74460.336044287804</v>
      </c>
      <c r="C4830" s="2">
        <f t="shared" si="2557"/>
        <v>51939.907012639997</v>
      </c>
      <c r="D4830" s="2">
        <f>SUM(Y4830:Y$5092)</f>
        <v>21760.63932645</v>
      </c>
      <c r="E4830" s="73">
        <f t="shared" si="2541"/>
        <v>30179.267686189996</v>
      </c>
      <c r="F4830" s="88">
        <f t="shared" si="2534"/>
        <v>6455.85</v>
      </c>
      <c r="G4830" s="3">
        <f>IF(AND(N4830=1,N4829&gt;1),VLOOKUP(A4829,[1]Plan1!$BK$81:$BM$259,3),G4829)</f>
        <v>6413.24</v>
      </c>
      <c r="H4830" s="11">
        <f t="shared" si="2535"/>
        <v>45915</v>
      </c>
      <c r="I4830" s="11">
        <f t="shared" si="2536"/>
        <v>45945</v>
      </c>
      <c r="J4830" s="12">
        <f t="shared" si="2542"/>
        <v>-6.6002153085962245E-3</v>
      </c>
      <c r="K4830" s="11">
        <f t="shared" si="2558"/>
        <v>46006</v>
      </c>
      <c r="L4830" s="11">
        <f t="shared" si="2543"/>
        <v>46006</v>
      </c>
      <c r="M4830" s="1">
        <f t="shared" si="2562"/>
        <v>21</v>
      </c>
      <c r="N4830" s="1">
        <f t="shared" si="2544"/>
        <v>7</v>
      </c>
      <c r="O4830" s="2">
        <f t="shared" si="2545"/>
        <v>0.99779507000000001</v>
      </c>
      <c r="P4830" s="13">
        <f t="shared" si="2537"/>
        <v>0.99339977999999995</v>
      </c>
      <c r="Q4830" s="13">
        <f t="shared" si="2530"/>
        <v>1.4256369668227686</v>
      </c>
      <c r="R4830" s="2">
        <f t="shared" si="2533"/>
        <v>1.4224935299999999</v>
      </c>
      <c r="S4830" s="2">
        <f t="shared" si="2559"/>
        <v>1.4446439600000001</v>
      </c>
      <c r="T4830" s="2">
        <f t="shared" si="2546"/>
        <v>75034.672948770007</v>
      </c>
      <c r="U4830" s="2">
        <f t="shared" si="2547"/>
        <v>9675.7368422444615</v>
      </c>
      <c r="V4830" s="2">
        <f t="shared" si="2548"/>
        <v>12750.54533755334</v>
      </c>
      <c r="W4830" s="2">
        <f t="shared" si="2549"/>
        <v>74366.1891924378</v>
      </c>
      <c r="X4830" s="17">
        <f t="shared" si="2550"/>
        <v>0</v>
      </c>
      <c r="Y4830" s="2">
        <f t="shared" si="2551"/>
        <v>0</v>
      </c>
      <c r="Z4830" s="72">
        <f t="shared" si="2552"/>
        <v>0</v>
      </c>
      <c r="AA4830" s="2">
        <f t="shared" si="2538"/>
        <v>0</v>
      </c>
      <c r="AB4830" s="12">
        <f t="shared" si="2560"/>
        <v>4.6600000000000003E-2</v>
      </c>
      <c r="AC4830" s="17">
        <f t="shared" si="2553"/>
        <v>7</v>
      </c>
      <c r="AD4830" s="17">
        <v>252</v>
      </c>
      <c r="AE4830" s="13">
        <f t="shared" si="2531"/>
        <v>1.0012659900000001</v>
      </c>
      <c r="AF4830" s="2">
        <f t="shared" si="2539"/>
        <v>94.993145600000005</v>
      </c>
      <c r="AG4830" s="2">
        <f t="shared" si="2554"/>
        <v>94.146851850000004</v>
      </c>
      <c r="AH4830" s="3">
        <f t="shared" si="2555"/>
        <v>0</v>
      </c>
      <c r="AI4830" s="4" t="str">
        <f t="shared" si="2532"/>
        <v>A+J=</v>
      </c>
      <c r="AJ4830" s="11">
        <f t="shared" si="2561"/>
        <v>46006</v>
      </c>
      <c r="AQ4830" s="53"/>
      <c r="AR4830" s="53"/>
    </row>
    <row r="4831" spans="1:44" x14ac:dyDescent="0.2">
      <c r="A4831" s="158">
        <f t="shared" si="2556"/>
        <v>45987</v>
      </c>
      <c r="B4831" s="2">
        <f t="shared" si="2540"/>
        <v>74460.240296450545</v>
      </c>
      <c r="C4831" s="2">
        <f t="shared" si="2557"/>
        <v>51939.907012639997</v>
      </c>
      <c r="D4831" s="2">
        <f>SUM(Y4831:Y$5092)</f>
        <v>21760.63932645</v>
      </c>
      <c r="E4831" s="73">
        <f t="shared" si="2541"/>
        <v>30179.267686189996</v>
      </c>
      <c r="F4831" s="88">
        <f t="shared" si="2534"/>
        <v>6455.85</v>
      </c>
      <c r="G4831" s="3">
        <f>IF(AND(N4831=1,N4830&gt;1),VLOOKUP(A4830,[1]Plan1!$BK$81:$BM$259,3),G4830)</f>
        <v>6413.24</v>
      </c>
      <c r="H4831" s="11">
        <f t="shared" si="2535"/>
        <v>45915</v>
      </c>
      <c r="I4831" s="11">
        <f t="shared" si="2536"/>
        <v>45945</v>
      </c>
      <c r="J4831" s="12">
        <f t="shared" si="2542"/>
        <v>-6.6002153085962245E-3</v>
      </c>
      <c r="K4831" s="11">
        <f t="shared" si="2558"/>
        <v>46006</v>
      </c>
      <c r="L4831" s="11">
        <f t="shared" si="2543"/>
        <v>46006</v>
      </c>
      <c r="M4831" s="1">
        <f t="shared" si="2562"/>
        <v>21</v>
      </c>
      <c r="N4831" s="1">
        <f t="shared" si="2544"/>
        <v>8</v>
      </c>
      <c r="O4831" s="2">
        <f t="shared" si="2545"/>
        <v>0.99748046999999995</v>
      </c>
      <c r="P4831" s="13">
        <f t="shared" si="2537"/>
        <v>0.99339977999999995</v>
      </c>
      <c r="Q4831" s="13">
        <f t="shared" ref="Q4831:Q4894" si="2563">IF(L4831&gt;L4830,Q4830*P4831,Q4830)</f>
        <v>1.4256369668227686</v>
      </c>
      <c r="R4831" s="2">
        <f t="shared" si="2533"/>
        <v>1.42204503</v>
      </c>
      <c r="S4831" s="2">
        <f t="shared" si="2559"/>
        <v>1.4446439600000001</v>
      </c>
      <c r="T4831" s="2">
        <f t="shared" si="2546"/>
        <v>75034.672948770007</v>
      </c>
      <c r="U4831" s="2">
        <f t="shared" si="2547"/>
        <v>9675.7368422444615</v>
      </c>
      <c r="V4831" s="2">
        <f t="shared" si="2548"/>
        <v>12737.00993599609</v>
      </c>
      <c r="W4831" s="2">
        <f t="shared" si="2549"/>
        <v>74352.653790880548</v>
      </c>
      <c r="X4831" s="17">
        <f t="shared" si="2550"/>
        <v>0</v>
      </c>
      <c r="Y4831" s="2">
        <f t="shared" si="2551"/>
        <v>0</v>
      </c>
      <c r="Z4831" s="72">
        <f t="shared" si="2552"/>
        <v>0</v>
      </c>
      <c r="AA4831" s="2">
        <f t="shared" si="2538"/>
        <v>0</v>
      </c>
      <c r="AB4831" s="12">
        <f t="shared" si="2560"/>
        <v>4.6600000000000003E-2</v>
      </c>
      <c r="AC4831" s="17">
        <f t="shared" si="2553"/>
        <v>8</v>
      </c>
      <c r="AD4831" s="17">
        <v>252</v>
      </c>
      <c r="AE4831" s="13">
        <f t="shared" ref="AE4831:AE4894" si="2564">ROUND((1+AB4831)^TRUNC((AC4831/AD4831),9),9)</f>
        <v>1.001446976</v>
      </c>
      <c r="AF4831" s="2">
        <f t="shared" si="2539"/>
        <v>108.57337092</v>
      </c>
      <c r="AG4831" s="2">
        <f t="shared" si="2554"/>
        <v>107.58650557</v>
      </c>
      <c r="AH4831" s="3">
        <f t="shared" si="2555"/>
        <v>0</v>
      </c>
      <c r="AI4831" s="4" t="str">
        <f t="shared" si="2532"/>
        <v>A+J=</v>
      </c>
      <c r="AJ4831" s="11">
        <f t="shared" si="2561"/>
        <v>46006</v>
      </c>
      <c r="AQ4831" s="53"/>
      <c r="AR4831" s="53"/>
    </row>
    <row r="4832" spans="1:44" x14ac:dyDescent="0.2">
      <c r="A4832" s="158">
        <f t="shared" si="2556"/>
        <v>45988</v>
      </c>
      <c r="B4832" s="2">
        <f t="shared" si="2540"/>
        <v>74460.14671096344</v>
      </c>
      <c r="C4832" s="2">
        <f t="shared" si="2557"/>
        <v>51939.907012639997</v>
      </c>
      <c r="D4832" s="2">
        <f>SUM(Y4832:Y$5092)</f>
        <v>21760.63932645</v>
      </c>
      <c r="E4832" s="73">
        <f t="shared" si="2541"/>
        <v>30179.267686189996</v>
      </c>
      <c r="F4832" s="88">
        <f t="shared" si="2534"/>
        <v>6455.85</v>
      </c>
      <c r="G4832" s="3">
        <f>IF(AND(N4832=1,N4831&gt;1),VLOOKUP(A4831,[1]Plan1!$BK$81:$BM$259,3),G4831)</f>
        <v>6413.24</v>
      </c>
      <c r="H4832" s="11">
        <f t="shared" si="2535"/>
        <v>45915</v>
      </c>
      <c r="I4832" s="11">
        <f t="shared" si="2536"/>
        <v>45945</v>
      </c>
      <c r="J4832" s="12">
        <f t="shared" si="2542"/>
        <v>-6.6002153085962245E-3</v>
      </c>
      <c r="K4832" s="11">
        <f t="shared" si="2558"/>
        <v>46006</v>
      </c>
      <c r="L4832" s="11">
        <f t="shared" si="2543"/>
        <v>46006</v>
      </c>
      <c r="M4832" s="1">
        <f t="shared" si="2562"/>
        <v>21</v>
      </c>
      <c r="N4832" s="1">
        <f t="shared" si="2544"/>
        <v>9</v>
      </c>
      <c r="O4832" s="2">
        <f t="shared" si="2545"/>
        <v>0.99716598000000001</v>
      </c>
      <c r="P4832" s="13">
        <f t="shared" si="2537"/>
        <v>0.99339977999999995</v>
      </c>
      <c r="Q4832" s="13">
        <f t="shared" si="2563"/>
        <v>1.4256369668227686</v>
      </c>
      <c r="R4832" s="2">
        <f t="shared" si="2533"/>
        <v>1.4215966799999999</v>
      </c>
      <c r="S4832" s="2">
        <f t="shared" si="2559"/>
        <v>1.4446439600000001</v>
      </c>
      <c r="T4832" s="2">
        <f t="shared" si="2546"/>
        <v>75034.672948770007</v>
      </c>
      <c r="U4832" s="2">
        <f t="shared" si="2547"/>
        <v>9675.7368422444615</v>
      </c>
      <c r="V4832" s="2">
        <f t="shared" si="2548"/>
        <v>12723.479061328982</v>
      </c>
      <c r="W4832" s="2">
        <f t="shared" si="2549"/>
        <v>74339.12291621344</v>
      </c>
      <c r="X4832" s="17">
        <f t="shared" si="2550"/>
        <v>0</v>
      </c>
      <c r="Y4832" s="2">
        <f t="shared" si="2551"/>
        <v>0</v>
      </c>
      <c r="Z4832" s="72">
        <f t="shared" si="2552"/>
        <v>0</v>
      </c>
      <c r="AA4832" s="2">
        <f t="shared" si="2538"/>
        <v>0</v>
      </c>
      <c r="AB4832" s="12">
        <f t="shared" si="2560"/>
        <v>4.6600000000000003E-2</v>
      </c>
      <c r="AC4832" s="17">
        <f t="shared" si="2553"/>
        <v>9</v>
      </c>
      <c r="AD4832" s="17">
        <v>252</v>
      </c>
      <c r="AE4832" s="13">
        <f t="shared" si="2564"/>
        <v>1.0016279960000001</v>
      </c>
      <c r="AF4832" s="2">
        <f t="shared" si="2539"/>
        <v>122.15614742</v>
      </c>
      <c r="AG4832" s="2">
        <f t="shared" si="2554"/>
        <v>121.02379474999999</v>
      </c>
      <c r="AH4832" s="3">
        <f t="shared" si="2555"/>
        <v>0</v>
      </c>
      <c r="AI4832" s="4" t="str">
        <f t="shared" si="2532"/>
        <v>A+J=</v>
      </c>
      <c r="AJ4832" s="11">
        <f t="shared" si="2561"/>
        <v>46006</v>
      </c>
      <c r="AQ4832" s="53"/>
      <c r="AR4832" s="53"/>
    </row>
    <row r="4833" spans="1:44" x14ac:dyDescent="0.2">
      <c r="A4833" s="158">
        <f t="shared" si="2556"/>
        <v>45989</v>
      </c>
      <c r="B4833" s="2">
        <f t="shared" si="2540"/>
        <v>74460.054535571137</v>
      </c>
      <c r="C4833" s="2">
        <f t="shared" si="2557"/>
        <v>51939.907012639997</v>
      </c>
      <c r="D4833" s="2">
        <f>SUM(Y4833:Y$5092)</f>
        <v>21760.63932645</v>
      </c>
      <c r="E4833" s="73">
        <f t="shared" si="2541"/>
        <v>30179.267686189996</v>
      </c>
      <c r="F4833" s="88">
        <f t="shared" si="2534"/>
        <v>6455.85</v>
      </c>
      <c r="G4833" s="3">
        <f>IF(AND(N4833=1,N4832&gt;1),VLOOKUP(A4832,[1]Plan1!$BK$81:$BM$259,3),G4832)</f>
        <v>6413.24</v>
      </c>
      <c r="H4833" s="11">
        <f t="shared" si="2535"/>
        <v>45915</v>
      </c>
      <c r="I4833" s="11">
        <f t="shared" si="2536"/>
        <v>45945</v>
      </c>
      <c r="J4833" s="12">
        <f t="shared" si="2542"/>
        <v>-6.6002153085962245E-3</v>
      </c>
      <c r="K4833" s="11">
        <f t="shared" si="2558"/>
        <v>46006</v>
      </c>
      <c r="L4833" s="11">
        <f t="shared" si="2543"/>
        <v>46006</v>
      </c>
      <c r="M4833" s="1">
        <f t="shared" si="2562"/>
        <v>21</v>
      </c>
      <c r="N4833" s="1">
        <f t="shared" si="2544"/>
        <v>10</v>
      </c>
      <c r="O4833" s="2">
        <f t="shared" si="2545"/>
        <v>0.99685157999999996</v>
      </c>
      <c r="P4833" s="13">
        <f t="shared" si="2537"/>
        <v>0.99339977999999995</v>
      </c>
      <c r="Q4833" s="13">
        <f t="shared" si="2563"/>
        <v>1.4256369668227686</v>
      </c>
      <c r="R4833" s="2">
        <f t="shared" si="2533"/>
        <v>1.4211484599999999</v>
      </c>
      <c r="S4833" s="2">
        <f t="shared" si="2559"/>
        <v>1.4446439600000001</v>
      </c>
      <c r="T4833" s="2">
        <f t="shared" si="2546"/>
        <v>75034.672948770007</v>
      </c>
      <c r="U4833" s="2">
        <f t="shared" si="2547"/>
        <v>9675.7368422444615</v>
      </c>
      <c r="V4833" s="2">
        <f t="shared" si="2548"/>
        <v>12709.952109966678</v>
      </c>
      <c r="W4833" s="2">
        <f t="shared" si="2549"/>
        <v>74325.595964851134</v>
      </c>
      <c r="X4833" s="17">
        <f t="shared" si="2550"/>
        <v>0</v>
      </c>
      <c r="Y4833" s="2">
        <f t="shared" si="2551"/>
        <v>0</v>
      </c>
      <c r="Z4833" s="72">
        <f t="shared" si="2552"/>
        <v>0</v>
      </c>
      <c r="AA4833" s="2">
        <f t="shared" si="2538"/>
        <v>0</v>
      </c>
      <c r="AB4833" s="12">
        <f t="shared" si="2560"/>
        <v>4.6600000000000003E-2</v>
      </c>
      <c r="AC4833" s="17">
        <f t="shared" si="2553"/>
        <v>10</v>
      </c>
      <c r="AD4833" s="17">
        <v>252</v>
      </c>
      <c r="AE4833" s="13">
        <f t="shared" si="2564"/>
        <v>1.0018090479999999</v>
      </c>
      <c r="AF4833" s="2">
        <f t="shared" si="2539"/>
        <v>135.74132502</v>
      </c>
      <c r="AG4833" s="2">
        <f t="shared" si="2554"/>
        <v>134.45857072000001</v>
      </c>
      <c r="AH4833" s="3">
        <f t="shared" si="2555"/>
        <v>0</v>
      </c>
      <c r="AI4833" s="4" t="str">
        <f t="shared" si="2532"/>
        <v>A+J=</v>
      </c>
      <c r="AJ4833" s="11">
        <f t="shared" si="2561"/>
        <v>46006</v>
      </c>
      <c r="AQ4833" s="53"/>
      <c r="AR4833" s="53"/>
    </row>
    <row r="4834" spans="1:44" x14ac:dyDescent="0.2">
      <c r="A4834" s="158">
        <f t="shared" si="2556"/>
        <v>45990</v>
      </c>
      <c r="B4834" s="2">
        <f t="shared" si="2540"/>
        <v>74459.964375908981</v>
      </c>
      <c r="C4834" s="2">
        <f t="shared" si="2557"/>
        <v>51939.907012639997</v>
      </c>
      <c r="D4834" s="2">
        <f>SUM(Y4834:Y$5092)</f>
        <v>21760.63932645</v>
      </c>
      <c r="E4834" s="73">
        <f t="shared" si="2541"/>
        <v>30179.267686189996</v>
      </c>
      <c r="F4834" s="88">
        <f t="shared" si="2534"/>
        <v>6455.85</v>
      </c>
      <c r="G4834" s="3">
        <f>IF(AND(N4834=1,N4833&gt;1),VLOOKUP(A4833,[1]Plan1!$BK$81:$BM$259,3),G4833)</f>
        <v>6413.24</v>
      </c>
      <c r="H4834" s="11">
        <f t="shared" si="2535"/>
        <v>45915</v>
      </c>
      <c r="I4834" s="11">
        <f t="shared" si="2536"/>
        <v>45945</v>
      </c>
      <c r="J4834" s="12">
        <f t="shared" si="2542"/>
        <v>-6.6002153085962245E-3</v>
      </c>
      <c r="K4834" s="11">
        <f t="shared" si="2558"/>
        <v>46006</v>
      </c>
      <c r="L4834" s="11">
        <f t="shared" si="2543"/>
        <v>46006</v>
      </c>
      <c r="M4834" s="1">
        <f t="shared" si="2562"/>
        <v>21</v>
      </c>
      <c r="N4834" s="1">
        <f t="shared" si="2544"/>
        <v>11</v>
      </c>
      <c r="O4834" s="2">
        <f t="shared" si="2545"/>
        <v>0.99653729000000002</v>
      </c>
      <c r="P4834" s="13">
        <f t="shared" si="2537"/>
        <v>0.99339977999999995</v>
      </c>
      <c r="Q4834" s="13">
        <f t="shared" si="2563"/>
        <v>1.4256369668227686</v>
      </c>
      <c r="R4834" s="2">
        <f t="shared" si="2533"/>
        <v>1.4207003899999999</v>
      </c>
      <c r="S4834" s="2">
        <f t="shared" si="2559"/>
        <v>1.4446439600000001</v>
      </c>
      <c r="T4834" s="2">
        <f t="shared" si="2546"/>
        <v>75034.672948770007</v>
      </c>
      <c r="U4834" s="2">
        <f t="shared" si="2547"/>
        <v>9675.7368422444615</v>
      </c>
      <c r="V4834" s="2">
        <f t="shared" si="2548"/>
        <v>12696.429685494526</v>
      </c>
      <c r="W4834" s="2">
        <f t="shared" si="2549"/>
        <v>74312.073540378988</v>
      </c>
      <c r="X4834" s="17">
        <f t="shared" si="2550"/>
        <v>0</v>
      </c>
      <c r="Y4834" s="2">
        <f t="shared" si="2551"/>
        <v>0</v>
      </c>
      <c r="Z4834" s="72">
        <f t="shared" si="2552"/>
        <v>0</v>
      </c>
      <c r="AA4834" s="2">
        <f t="shared" si="2538"/>
        <v>0</v>
      </c>
      <c r="AB4834" s="12">
        <f t="shared" si="2560"/>
        <v>4.6600000000000003E-2</v>
      </c>
      <c r="AC4834" s="17">
        <f t="shared" si="2553"/>
        <v>11</v>
      </c>
      <c r="AD4834" s="17">
        <v>252</v>
      </c>
      <c r="AE4834" s="13">
        <f t="shared" si="2564"/>
        <v>1.001990132</v>
      </c>
      <c r="AF4834" s="2">
        <f t="shared" si="2539"/>
        <v>149.32890373999999</v>
      </c>
      <c r="AG4834" s="2">
        <f t="shared" si="2554"/>
        <v>147.89083553</v>
      </c>
      <c r="AH4834" s="3">
        <f t="shared" si="2555"/>
        <v>0</v>
      </c>
      <c r="AI4834" s="4" t="str">
        <f t="shared" ref="AI4834:AI4897" si="2565">AI4833</f>
        <v>A+J=</v>
      </c>
      <c r="AJ4834" s="11">
        <f t="shared" si="2561"/>
        <v>46006</v>
      </c>
      <c r="AQ4834" s="53"/>
      <c r="AR4834" s="53"/>
    </row>
    <row r="4835" spans="1:44" x14ac:dyDescent="0.2">
      <c r="A4835" s="158">
        <f t="shared" si="2556"/>
        <v>45991</v>
      </c>
      <c r="B4835" s="2">
        <f t="shared" si="2540"/>
        <v>74459.964375908981</v>
      </c>
      <c r="C4835" s="2">
        <f t="shared" si="2557"/>
        <v>51939.907012639997</v>
      </c>
      <c r="D4835" s="2">
        <f>SUM(Y4835:Y$5092)</f>
        <v>21760.63932645</v>
      </c>
      <c r="E4835" s="73">
        <f t="shared" si="2541"/>
        <v>30179.267686189996</v>
      </c>
      <c r="F4835" s="88">
        <f t="shared" si="2534"/>
        <v>6455.85</v>
      </c>
      <c r="G4835" s="3">
        <f>IF(AND(N4835=1,N4834&gt;1),VLOOKUP(A4834,[1]Plan1!$BK$81:$BM$259,3),G4834)</f>
        <v>6413.24</v>
      </c>
      <c r="H4835" s="11">
        <f t="shared" si="2535"/>
        <v>45915</v>
      </c>
      <c r="I4835" s="11">
        <f t="shared" si="2536"/>
        <v>45945</v>
      </c>
      <c r="J4835" s="12">
        <f t="shared" si="2542"/>
        <v>-6.6002153085962245E-3</v>
      </c>
      <c r="K4835" s="11">
        <f t="shared" si="2558"/>
        <v>46006</v>
      </c>
      <c r="L4835" s="11">
        <f t="shared" si="2543"/>
        <v>46006</v>
      </c>
      <c r="M4835" s="1">
        <f t="shared" si="2562"/>
        <v>21</v>
      </c>
      <c r="N4835" s="1">
        <f t="shared" si="2544"/>
        <v>11</v>
      </c>
      <c r="O4835" s="2">
        <f t="shared" si="2545"/>
        <v>0.99653729000000002</v>
      </c>
      <c r="P4835" s="13">
        <f t="shared" si="2537"/>
        <v>0.99339977999999995</v>
      </c>
      <c r="Q4835" s="13">
        <f t="shared" si="2563"/>
        <v>1.4256369668227686</v>
      </c>
      <c r="R4835" s="2">
        <f t="shared" si="2533"/>
        <v>1.4207003899999999</v>
      </c>
      <c r="S4835" s="2">
        <f t="shared" si="2559"/>
        <v>1.4446439600000001</v>
      </c>
      <c r="T4835" s="2">
        <f t="shared" si="2546"/>
        <v>75034.672948770007</v>
      </c>
      <c r="U4835" s="2">
        <f t="shared" si="2547"/>
        <v>9675.7368422444615</v>
      </c>
      <c r="V4835" s="2">
        <f t="shared" si="2548"/>
        <v>12696.429685494526</v>
      </c>
      <c r="W4835" s="2">
        <f t="shared" si="2549"/>
        <v>74312.073540378988</v>
      </c>
      <c r="X4835" s="17">
        <f t="shared" si="2550"/>
        <v>0</v>
      </c>
      <c r="Y4835" s="2">
        <f t="shared" si="2551"/>
        <v>0</v>
      </c>
      <c r="Z4835" s="72">
        <f t="shared" si="2552"/>
        <v>0</v>
      </c>
      <c r="AA4835" s="2">
        <f t="shared" si="2538"/>
        <v>0</v>
      </c>
      <c r="AB4835" s="12">
        <f t="shared" si="2560"/>
        <v>4.6600000000000003E-2</v>
      </c>
      <c r="AC4835" s="17">
        <f t="shared" si="2553"/>
        <v>11</v>
      </c>
      <c r="AD4835" s="17">
        <v>252</v>
      </c>
      <c r="AE4835" s="13">
        <f t="shared" si="2564"/>
        <v>1.001990132</v>
      </c>
      <c r="AF4835" s="2">
        <f t="shared" si="2539"/>
        <v>149.32890373999999</v>
      </c>
      <c r="AG4835" s="2">
        <f t="shared" si="2554"/>
        <v>147.89083553</v>
      </c>
      <c r="AH4835" s="3">
        <f t="shared" si="2555"/>
        <v>0</v>
      </c>
      <c r="AI4835" s="4" t="str">
        <f t="shared" si="2565"/>
        <v>A+J=</v>
      </c>
      <c r="AJ4835" s="11">
        <f t="shared" si="2561"/>
        <v>46006</v>
      </c>
      <c r="AQ4835" s="53"/>
      <c r="AR4835" s="53"/>
    </row>
    <row r="4836" spans="1:44" x14ac:dyDescent="0.2">
      <c r="A4836" s="158">
        <f t="shared" si="2556"/>
        <v>45992</v>
      </c>
      <c r="B4836" s="2">
        <f t="shared" si="2540"/>
        <v>74459.964375908981</v>
      </c>
      <c r="C4836" s="2">
        <f t="shared" si="2557"/>
        <v>51939.907012639997</v>
      </c>
      <c r="D4836" s="2">
        <f>SUM(Y4836:Y$5092)</f>
        <v>21760.63932645</v>
      </c>
      <c r="E4836" s="73">
        <f t="shared" si="2541"/>
        <v>30179.267686189996</v>
      </c>
      <c r="F4836" s="88">
        <f t="shared" si="2534"/>
        <v>6455.85</v>
      </c>
      <c r="G4836" s="3">
        <f>IF(AND(N4836=1,N4835&gt;1),VLOOKUP(A4835,[1]Plan1!$BK$81:$BM$259,3),G4835)</f>
        <v>6413.24</v>
      </c>
      <c r="H4836" s="11">
        <f t="shared" si="2535"/>
        <v>45915</v>
      </c>
      <c r="I4836" s="11">
        <f t="shared" si="2536"/>
        <v>45945</v>
      </c>
      <c r="J4836" s="12">
        <f t="shared" si="2542"/>
        <v>-6.6002153085962245E-3</v>
      </c>
      <c r="K4836" s="11">
        <f t="shared" si="2558"/>
        <v>46006</v>
      </c>
      <c r="L4836" s="11">
        <f t="shared" si="2543"/>
        <v>46006</v>
      </c>
      <c r="M4836" s="1">
        <f t="shared" si="2562"/>
        <v>21</v>
      </c>
      <c r="N4836" s="1">
        <f t="shared" si="2544"/>
        <v>11</v>
      </c>
      <c r="O4836" s="2">
        <f t="shared" si="2545"/>
        <v>0.99653729000000002</v>
      </c>
      <c r="P4836" s="13">
        <f t="shared" si="2537"/>
        <v>0.99339977999999995</v>
      </c>
      <c r="Q4836" s="13">
        <f t="shared" si="2563"/>
        <v>1.4256369668227686</v>
      </c>
      <c r="R4836" s="2">
        <f t="shared" si="2533"/>
        <v>1.4207003899999999</v>
      </c>
      <c r="S4836" s="2">
        <f t="shared" si="2559"/>
        <v>1.4446439600000001</v>
      </c>
      <c r="T4836" s="2">
        <f t="shared" si="2546"/>
        <v>75034.672948770007</v>
      </c>
      <c r="U4836" s="2">
        <f t="shared" si="2547"/>
        <v>9675.7368422444615</v>
      </c>
      <c r="V4836" s="2">
        <f t="shared" si="2548"/>
        <v>12696.429685494526</v>
      </c>
      <c r="W4836" s="2">
        <f t="shared" si="2549"/>
        <v>74312.073540378988</v>
      </c>
      <c r="X4836" s="17">
        <f t="shared" si="2550"/>
        <v>0</v>
      </c>
      <c r="Y4836" s="2">
        <f t="shared" si="2551"/>
        <v>0</v>
      </c>
      <c r="Z4836" s="72">
        <f t="shared" si="2552"/>
        <v>0</v>
      </c>
      <c r="AA4836" s="2">
        <f t="shared" si="2538"/>
        <v>0</v>
      </c>
      <c r="AB4836" s="12">
        <f t="shared" si="2560"/>
        <v>4.6600000000000003E-2</v>
      </c>
      <c r="AC4836" s="17">
        <f t="shared" si="2553"/>
        <v>11</v>
      </c>
      <c r="AD4836" s="17">
        <v>252</v>
      </c>
      <c r="AE4836" s="13">
        <f t="shared" si="2564"/>
        <v>1.001990132</v>
      </c>
      <c r="AF4836" s="2">
        <f t="shared" si="2539"/>
        <v>149.32890373999999</v>
      </c>
      <c r="AG4836" s="2">
        <f t="shared" si="2554"/>
        <v>147.89083553</v>
      </c>
      <c r="AH4836" s="3">
        <f t="shared" si="2555"/>
        <v>0</v>
      </c>
      <c r="AI4836" s="4" t="str">
        <f t="shared" si="2565"/>
        <v>A+J=</v>
      </c>
      <c r="AJ4836" s="11">
        <f t="shared" si="2561"/>
        <v>46006</v>
      </c>
      <c r="AQ4836" s="53"/>
      <c r="AR4836" s="53"/>
    </row>
    <row r="4837" spans="1:44" x14ac:dyDescent="0.2">
      <c r="A4837" s="158">
        <f t="shared" si="2556"/>
        <v>45993</v>
      </c>
      <c r="B4837" s="2">
        <f t="shared" si="2540"/>
        <v>74459.87607928431</v>
      </c>
      <c r="C4837" s="2">
        <f t="shared" si="2557"/>
        <v>51939.907012639997</v>
      </c>
      <c r="D4837" s="2">
        <f>SUM(Y4837:Y$5092)</f>
        <v>21760.63932645</v>
      </c>
      <c r="E4837" s="73">
        <f t="shared" si="2541"/>
        <v>30179.267686189996</v>
      </c>
      <c r="F4837" s="88">
        <f t="shared" si="2534"/>
        <v>6455.85</v>
      </c>
      <c r="G4837" s="3">
        <f>IF(AND(N4837=1,N4836&gt;1),VLOOKUP(A4836,[1]Plan1!$BK$81:$BM$259,3),G4836)</f>
        <v>6413.24</v>
      </c>
      <c r="H4837" s="11">
        <f t="shared" si="2535"/>
        <v>45915</v>
      </c>
      <c r="I4837" s="11">
        <f t="shared" si="2536"/>
        <v>45945</v>
      </c>
      <c r="J4837" s="12">
        <f t="shared" si="2542"/>
        <v>-6.6002153085962245E-3</v>
      </c>
      <c r="K4837" s="11">
        <f t="shared" si="2558"/>
        <v>46006</v>
      </c>
      <c r="L4837" s="11">
        <f t="shared" si="2543"/>
        <v>46006</v>
      </c>
      <c r="M4837" s="1">
        <f t="shared" si="2562"/>
        <v>21</v>
      </c>
      <c r="N4837" s="1">
        <f t="shared" si="2544"/>
        <v>12</v>
      </c>
      <c r="O4837" s="2">
        <f t="shared" si="2545"/>
        <v>0.99622308999999998</v>
      </c>
      <c r="P4837" s="13">
        <f t="shared" si="2537"/>
        <v>0.99339977999999995</v>
      </c>
      <c r="Q4837" s="13">
        <f t="shared" si="2563"/>
        <v>1.4256369668227686</v>
      </c>
      <c r="R4837" s="2">
        <f t="shared" si="2533"/>
        <v>1.4202524599999999</v>
      </c>
      <c r="S4837" s="2">
        <f t="shared" si="2559"/>
        <v>1.4446439600000001</v>
      </c>
      <c r="T4837" s="2">
        <f t="shared" si="2546"/>
        <v>75034.672948770007</v>
      </c>
      <c r="U4837" s="2">
        <f t="shared" si="2547"/>
        <v>9675.7368422444615</v>
      </c>
      <c r="V4837" s="2">
        <f t="shared" si="2548"/>
        <v>12682.911486119852</v>
      </c>
      <c r="W4837" s="2">
        <f t="shared" si="2549"/>
        <v>74298.555341004307</v>
      </c>
      <c r="X4837" s="17">
        <f t="shared" si="2550"/>
        <v>0</v>
      </c>
      <c r="Y4837" s="2">
        <f t="shared" si="2551"/>
        <v>0</v>
      </c>
      <c r="Z4837" s="72">
        <f t="shared" si="2552"/>
        <v>0</v>
      </c>
      <c r="AA4837" s="2">
        <f t="shared" si="2538"/>
        <v>0</v>
      </c>
      <c r="AB4837" s="12">
        <f t="shared" si="2560"/>
        <v>4.6600000000000003E-2</v>
      </c>
      <c r="AC4837" s="17">
        <f t="shared" si="2553"/>
        <v>12</v>
      </c>
      <c r="AD4837" s="17">
        <v>252</v>
      </c>
      <c r="AE4837" s="13">
        <f t="shared" si="2564"/>
        <v>1.00217125</v>
      </c>
      <c r="AF4837" s="2">
        <f t="shared" si="2539"/>
        <v>162.91903364000001</v>
      </c>
      <c r="AG4837" s="2">
        <f t="shared" si="2554"/>
        <v>161.32073828</v>
      </c>
      <c r="AH4837" s="3">
        <f t="shared" si="2555"/>
        <v>0</v>
      </c>
      <c r="AI4837" s="4" t="str">
        <f t="shared" si="2565"/>
        <v>A+J=</v>
      </c>
      <c r="AJ4837" s="11">
        <f t="shared" si="2561"/>
        <v>46006</v>
      </c>
      <c r="AQ4837" s="53"/>
      <c r="AR4837" s="53"/>
    </row>
    <row r="4838" spans="1:44" x14ac:dyDescent="0.2">
      <c r="A4838" s="158">
        <f t="shared" si="2556"/>
        <v>45994</v>
      </c>
      <c r="B4838" s="2">
        <f t="shared" si="2540"/>
        <v>74459.789800539787</v>
      </c>
      <c r="C4838" s="2">
        <f t="shared" si="2557"/>
        <v>51939.907012639997</v>
      </c>
      <c r="D4838" s="2">
        <f>SUM(Y4838:Y$5092)</f>
        <v>21760.63932645</v>
      </c>
      <c r="E4838" s="73">
        <f t="shared" si="2541"/>
        <v>30179.267686189996</v>
      </c>
      <c r="F4838" s="88">
        <f t="shared" si="2534"/>
        <v>6455.85</v>
      </c>
      <c r="G4838" s="3">
        <f>IF(AND(N4838=1,N4837&gt;1),VLOOKUP(A4837,[1]Plan1!$BK$81:$BM$259,3),G4837)</f>
        <v>6413.24</v>
      </c>
      <c r="H4838" s="11">
        <f t="shared" si="2535"/>
        <v>45915</v>
      </c>
      <c r="I4838" s="11">
        <f t="shared" si="2536"/>
        <v>45945</v>
      </c>
      <c r="J4838" s="12">
        <f t="shared" si="2542"/>
        <v>-6.6002153085962245E-3</v>
      </c>
      <c r="K4838" s="11">
        <f t="shared" si="2558"/>
        <v>46006</v>
      </c>
      <c r="L4838" s="11">
        <f t="shared" si="2543"/>
        <v>46006</v>
      </c>
      <c r="M4838" s="1">
        <f t="shared" si="2562"/>
        <v>21</v>
      </c>
      <c r="N4838" s="1">
        <f t="shared" si="2544"/>
        <v>13</v>
      </c>
      <c r="O4838" s="2">
        <f t="shared" si="2545"/>
        <v>0.99590900000000004</v>
      </c>
      <c r="P4838" s="13">
        <f t="shared" si="2537"/>
        <v>0.99339977999999995</v>
      </c>
      <c r="Q4838" s="13">
        <f t="shared" si="2563"/>
        <v>1.4256369668227686</v>
      </c>
      <c r="R4838" s="2">
        <f t="shared" si="2533"/>
        <v>1.4198046799999999</v>
      </c>
      <c r="S4838" s="2">
        <f t="shared" si="2559"/>
        <v>1.4446439600000001</v>
      </c>
      <c r="T4838" s="2">
        <f t="shared" si="2546"/>
        <v>75034.672948770007</v>
      </c>
      <c r="U4838" s="2">
        <f t="shared" si="2547"/>
        <v>9675.7368422444615</v>
      </c>
      <c r="V4838" s="2">
        <f t="shared" si="2548"/>
        <v>12669.397813635329</v>
      </c>
      <c r="W4838" s="2">
        <f t="shared" si="2549"/>
        <v>74285.041668519785</v>
      </c>
      <c r="X4838" s="17">
        <f t="shared" si="2550"/>
        <v>0</v>
      </c>
      <c r="Y4838" s="2">
        <f t="shared" si="2551"/>
        <v>0</v>
      </c>
      <c r="Z4838" s="72">
        <f t="shared" si="2552"/>
        <v>0</v>
      </c>
      <c r="AA4838" s="2">
        <f t="shared" si="2538"/>
        <v>0</v>
      </c>
      <c r="AB4838" s="12">
        <f t="shared" si="2560"/>
        <v>4.6600000000000003E-2</v>
      </c>
      <c r="AC4838" s="17">
        <f t="shared" si="2553"/>
        <v>13</v>
      </c>
      <c r="AD4838" s="17">
        <v>252</v>
      </c>
      <c r="AE4838" s="13">
        <f t="shared" si="2564"/>
        <v>1.0023523999999999</v>
      </c>
      <c r="AF4838" s="2">
        <f t="shared" si="2539"/>
        <v>176.51156463999999</v>
      </c>
      <c r="AG4838" s="2">
        <f t="shared" si="2554"/>
        <v>174.74813202000001</v>
      </c>
      <c r="AH4838" s="3">
        <f t="shared" si="2555"/>
        <v>0</v>
      </c>
      <c r="AI4838" s="4" t="str">
        <f t="shared" si="2565"/>
        <v>A+J=</v>
      </c>
      <c r="AJ4838" s="11">
        <f t="shared" si="2561"/>
        <v>46006</v>
      </c>
      <c r="AQ4838" s="53"/>
      <c r="AR4838" s="53"/>
    </row>
    <row r="4839" spans="1:44" x14ac:dyDescent="0.2">
      <c r="A4839" s="158">
        <f t="shared" si="2556"/>
        <v>45995</v>
      </c>
      <c r="B4839" s="2">
        <f t="shared" si="2540"/>
        <v>74459.705009990066</v>
      </c>
      <c r="C4839" s="2">
        <f t="shared" si="2557"/>
        <v>51939.907012639997</v>
      </c>
      <c r="D4839" s="2">
        <f>SUM(Y4839:Y$5092)</f>
        <v>21760.63932645</v>
      </c>
      <c r="E4839" s="73">
        <f t="shared" si="2541"/>
        <v>30179.267686189996</v>
      </c>
      <c r="F4839" s="88">
        <f t="shared" si="2534"/>
        <v>6455.85</v>
      </c>
      <c r="G4839" s="3">
        <f>IF(AND(N4839=1,N4838&gt;1),VLOOKUP(A4838,[1]Plan1!$BK$81:$BM$259,3),G4838)</f>
        <v>6413.24</v>
      </c>
      <c r="H4839" s="11">
        <f t="shared" si="2535"/>
        <v>45915</v>
      </c>
      <c r="I4839" s="11">
        <f t="shared" si="2536"/>
        <v>45945</v>
      </c>
      <c r="J4839" s="12">
        <f t="shared" si="2542"/>
        <v>-6.6002153085962245E-3</v>
      </c>
      <c r="K4839" s="11">
        <f t="shared" si="2558"/>
        <v>46006</v>
      </c>
      <c r="L4839" s="11">
        <f t="shared" si="2543"/>
        <v>46006</v>
      </c>
      <c r="M4839" s="1">
        <f t="shared" si="2562"/>
        <v>21</v>
      </c>
      <c r="N4839" s="1">
        <f t="shared" si="2544"/>
        <v>14</v>
      </c>
      <c r="O4839" s="2">
        <f t="shared" si="2545"/>
        <v>0.99559500000000001</v>
      </c>
      <c r="P4839" s="13">
        <f t="shared" si="2537"/>
        <v>0.99339977999999995</v>
      </c>
      <c r="Q4839" s="13">
        <f t="shared" si="2563"/>
        <v>1.4256369668227686</v>
      </c>
      <c r="R4839" s="2">
        <f t="shared" si="2533"/>
        <v>1.41935703</v>
      </c>
      <c r="S4839" s="2">
        <f t="shared" si="2559"/>
        <v>1.4446439600000001</v>
      </c>
      <c r="T4839" s="2">
        <f t="shared" si="2546"/>
        <v>75034.672948770007</v>
      </c>
      <c r="U4839" s="2">
        <f t="shared" si="2547"/>
        <v>9675.7368422444615</v>
      </c>
      <c r="V4839" s="2">
        <f t="shared" si="2548"/>
        <v>12655.88806445561</v>
      </c>
      <c r="W4839" s="2">
        <f t="shared" si="2549"/>
        <v>74271.531919340065</v>
      </c>
      <c r="X4839" s="17">
        <f t="shared" si="2550"/>
        <v>0</v>
      </c>
      <c r="Y4839" s="2">
        <f t="shared" si="2551"/>
        <v>0</v>
      </c>
      <c r="Z4839" s="72">
        <f t="shared" si="2552"/>
        <v>0</v>
      </c>
      <c r="AA4839" s="2">
        <f t="shared" si="2538"/>
        <v>0</v>
      </c>
      <c r="AB4839" s="12">
        <f t="shared" si="2560"/>
        <v>4.6600000000000003E-2</v>
      </c>
      <c r="AC4839" s="17">
        <f t="shared" si="2553"/>
        <v>14</v>
      </c>
      <c r="AD4839" s="17">
        <v>252</v>
      </c>
      <c r="AE4839" s="13">
        <f t="shared" si="2564"/>
        <v>1.002533583</v>
      </c>
      <c r="AF4839" s="2">
        <f t="shared" si="2539"/>
        <v>190.10657179</v>
      </c>
      <c r="AG4839" s="2">
        <f t="shared" si="2554"/>
        <v>188.17309065000001</v>
      </c>
      <c r="AH4839" s="3">
        <f t="shared" si="2555"/>
        <v>0</v>
      </c>
      <c r="AI4839" s="4" t="str">
        <f t="shared" si="2565"/>
        <v>A+J=</v>
      </c>
      <c r="AJ4839" s="11">
        <f t="shared" si="2561"/>
        <v>46006</v>
      </c>
      <c r="AQ4839" s="53"/>
      <c r="AR4839" s="53"/>
    </row>
    <row r="4840" spans="1:44" x14ac:dyDescent="0.2">
      <c r="A4840" s="158">
        <f t="shared" si="2556"/>
        <v>45996</v>
      </c>
      <c r="B4840" s="2">
        <f t="shared" si="2540"/>
        <v>74459.621936797819</v>
      </c>
      <c r="C4840" s="2">
        <f t="shared" si="2557"/>
        <v>51939.907012639997</v>
      </c>
      <c r="D4840" s="2">
        <f>SUM(Y4840:Y$5092)</f>
        <v>21760.63932645</v>
      </c>
      <c r="E4840" s="73">
        <f t="shared" si="2541"/>
        <v>30179.267686189996</v>
      </c>
      <c r="F4840" s="88">
        <f t="shared" si="2534"/>
        <v>6455.85</v>
      </c>
      <c r="G4840" s="3">
        <f>IF(AND(N4840=1,N4839&gt;1),VLOOKUP(A4839,[1]Plan1!$BK$81:$BM$259,3),G4839)</f>
        <v>6413.24</v>
      </c>
      <c r="H4840" s="11">
        <f t="shared" si="2535"/>
        <v>45915</v>
      </c>
      <c r="I4840" s="11">
        <f t="shared" si="2536"/>
        <v>45945</v>
      </c>
      <c r="J4840" s="12">
        <f t="shared" si="2542"/>
        <v>-6.6002153085962245E-3</v>
      </c>
      <c r="K4840" s="11">
        <f t="shared" si="2558"/>
        <v>46006</v>
      </c>
      <c r="L4840" s="11">
        <f t="shared" si="2543"/>
        <v>46006</v>
      </c>
      <c r="M4840" s="1">
        <f t="shared" si="2562"/>
        <v>21</v>
      </c>
      <c r="N4840" s="1">
        <f t="shared" si="2544"/>
        <v>15</v>
      </c>
      <c r="O4840" s="2">
        <f t="shared" si="2545"/>
        <v>0.99528110000000003</v>
      </c>
      <c r="P4840" s="13">
        <f t="shared" si="2537"/>
        <v>0.99339977999999995</v>
      </c>
      <c r="Q4840" s="13">
        <f t="shared" si="2563"/>
        <v>1.4256369668227686</v>
      </c>
      <c r="R4840" s="2">
        <f t="shared" si="2533"/>
        <v>1.4189095199999999</v>
      </c>
      <c r="S4840" s="2">
        <f t="shared" si="2559"/>
        <v>1.4446439600000001</v>
      </c>
      <c r="T4840" s="2">
        <f t="shared" si="2546"/>
        <v>75034.672948770007</v>
      </c>
      <c r="U4840" s="2">
        <f t="shared" si="2547"/>
        <v>9675.7368422444615</v>
      </c>
      <c r="V4840" s="2">
        <f t="shared" si="2548"/>
        <v>12642.382540373359</v>
      </c>
      <c r="W4840" s="2">
        <f t="shared" si="2549"/>
        <v>74258.026395257824</v>
      </c>
      <c r="X4840" s="17">
        <f t="shared" si="2550"/>
        <v>0</v>
      </c>
      <c r="Y4840" s="2">
        <f t="shared" si="2551"/>
        <v>0</v>
      </c>
      <c r="Z4840" s="72">
        <f t="shared" si="2552"/>
        <v>0</v>
      </c>
      <c r="AA4840" s="2">
        <f t="shared" si="2538"/>
        <v>0</v>
      </c>
      <c r="AB4840" s="12">
        <f t="shared" si="2560"/>
        <v>4.6600000000000003E-2</v>
      </c>
      <c r="AC4840" s="17">
        <f t="shared" si="2553"/>
        <v>15</v>
      </c>
      <c r="AD4840" s="17">
        <v>252</v>
      </c>
      <c r="AE4840" s="13">
        <f t="shared" si="2564"/>
        <v>1.002714798</v>
      </c>
      <c r="AF4840" s="2">
        <f t="shared" si="2539"/>
        <v>203.70398005000001</v>
      </c>
      <c r="AG4840" s="2">
        <f t="shared" si="2554"/>
        <v>201.59554154</v>
      </c>
      <c r="AH4840" s="3">
        <f t="shared" si="2555"/>
        <v>0</v>
      </c>
      <c r="AI4840" s="4" t="str">
        <f t="shared" si="2565"/>
        <v>A+J=</v>
      </c>
      <c r="AJ4840" s="11">
        <f t="shared" si="2561"/>
        <v>46006</v>
      </c>
      <c r="AQ4840" s="53"/>
      <c r="AR4840" s="53"/>
    </row>
    <row r="4841" spans="1:44" x14ac:dyDescent="0.2">
      <c r="A4841" s="158">
        <f t="shared" si="2556"/>
        <v>45997</v>
      </c>
      <c r="B4841" s="2">
        <f t="shared" si="2540"/>
        <v>74459.541033105736</v>
      </c>
      <c r="C4841" s="2">
        <f t="shared" si="2557"/>
        <v>51939.907012639997</v>
      </c>
      <c r="D4841" s="2">
        <f>SUM(Y4841:Y$5092)</f>
        <v>21760.63932645</v>
      </c>
      <c r="E4841" s="73">
        <f t="shared" si="2541"/>
        <v>30179.267686189996</v>
      </c>
      <c r="F4841" s="88">
        <f t="shared" si="2534"/>
        <v>6455.85</v>
      </c>
      <c r="G4841" s="3">
        <f>IF(AND(N4841=1,N4840&gt;1),VLOOKUP(A4840,[1]Plan1!$BK$81:$BM$259,3),G4840)</f>
        <v>6413.24</v>
      </c>
      <c r="H4841" s="11">
        <f t="shared" si="2535"/>
        <v>45915</v>
      </c>
      <c r="I4841" s="11">
        <f t="shared" si="2536"/>
        <v>45945</v>
      </c>
      <c r="J4841" s="12">
        <f t="shared" si="2542"/>
        <v>-6.6002153085962245E-3</v>
      </c>
      <c r="K4841" s="11">
        <f t="shared" si="2558"/>
        <v>46006</v>
      </c>
      <c r="L4841" s="11">
        <f t="shared" si="2543"/>
        <v>46006</v>
      </c>
      <c r="M4841" s="1">
        <f t="shared" si="2562"/>
        <v>21</v>
      </c>
      <c r="N4841" s="1">
        <f t="shared" si="2544"/>
        <v>16</v>
      </c>
      <c r="O4841" s="2">
        <f t="shared" si="2545"/>
        <v>0.9949673</v>
      </c>
      <c r="P4841" s="13">
        <f t="shared" si="2537"/>
        <v>0.99339977999999995</v>
      </c>
      <c r="Q4841" s="13">
        <f t="shared" si="2563"/>
        <v>1.4256369668227686</v>
      </c>
      <c r="R4841" s="2">
        <f t="shared" ref="R4841:R4904" si="2566">TRUNC(TRUNC((O4841*Q4841),15),8)</f>
        <v>1.41846216</v>
      </c>
      <c r="S4841" s="2">
        <f t="shared" si="2559"/>
        <v>1.4446439600000001</v>
      </c>
      <c r="T4841" s="2">
        <f t="shared" si="2546"/>
        <v>75034.672948770007</v>
      </c>
      <c r="U4841" s="2">
        <f t="shared" si="2547"/>
        <v>9675.7368422444615</v>
      </c>
      <c r="V4841" s="2">
        <f t="shared" si="2548"/>
        <v>12628.881543181269</v>
      </c>
      <c r="W4841" s="2">
        <f t="shared" si="2549"/>
        <v>74244.525398065729</v>
      </c>
      <c r="X4841" s="17">
        <f t="shared" si="2550"/>
        <v>0</v>
      </c>
      <c r="Y4841" s="2">
        <f t="shared" si="2551"/>
        <v>0</v>
      </c>
      <c r="Z4841" s="72">
        <f t="shared" si="2552"/>
        <v>0</v>
      </c>
      <c r="AA4841" s="2">
        <f t="shared" si="2538"/>
        <v>0</v>
      </c>
      <c r="AB4841" s="12">
        <f t="shared" si="2560"/>
        <v>4.6600000000000003E-2</v>
      </c>
      <c r="AC4841" s="17">
        <f t="shared" si="2553"/>
        <v>16</v>
      </c>
      <c r="AD4841" s="17">
        <v>252</v>
      </c>
      <c r="AE4841" s="13">
        <f t="shared" si="2564"/>
        <v>1.0028960469999999</v>
      </c>
      <c r="AF4841" s="2">
        <f t="shared" si="2539"/>
        <v>217.30393948</v>
      </c>
      <c r="AG4841" s="2">
        <f t="shared" si="2554"/>
        <v>215.01563504000001</v>
      </c>
      <c r="AH4841" s="3">
        <f t="shared" si="2555"/>
        <v>0</v>
      </c>
      <c r="AI4841" s="4" t="str">
        <f t="shared" si="2565"/>
        <v>A+J=</v>
      </c>
      <c r="AJ4841" s="11">
        <f t="shared" si="2561"/>
        <v>46006</v>
      </c>
      <c r="AQ4841" s="53"/>
      <c r="AR4841" s="53"/>
    </row>
    <row r="4842" spans="1:44" x14ac:dyDescent="0.2">
      <c r="A4842" s="158">
        <f t="shared" si="2556"/>
        <v>45998</v>
      </c>
      <c r="B4842" s="2">
        <f t="shared" si="2540"/>
        <v>74459.541033105736</v>
      </c>
      <c r="C4842" s="2">
        <f t="shared" si="2557"/>
        <v>51939.907012639997</v>
      </c>
      <c r="D4842" s="2">
        <f>SUM(Y4842:Y$5092)</f>
        <v>21760.63932645</v>
      </c>
      <c r="E4842" s="73">
        <f t="shared" si="2541"/>
        <v>30179.267686189996</v>
      </c>
      <c r="F4842" s="88">
        <f t="shared" ref="F4842:F4905" si="2567">IF(G4842=G4841,F4841,G4841)</f>
        <v>6455.85</v>
      </c>
      <c r="G4842" s="3">
        <f>IF(AND(N4842=1,N4841&gt;1),VLOOKUP(A4841,[1]Plan1!$BK$81:$BM$259,3),G4841)</f>
        <v>6413.24</v>
      </c>
      <c r="H4842" s="11">
        <f t="shared" ref="H4842:H4905" si="2568">EDATE(I4842,-1)</f>
        <v>45915</v>
      </c>
      <c r="I4842" s="11">
        <f t="shared" ref="I4842:I4905" si="2569">IF(X4841&gt;0,EDATE(A4842,-1),+I4841)</f>
        <v>45945</v>
      </c>
      <c r="J4842" s="12">
        <f t="shared" si="2542"/>
        <v>-6.6002153085962245E-3</v>
      </c>
      <c r="K4842" s="11">
        <f t="shared" si="2558"/>
        <v>46006</v>
      </c>
      <c r="L4842" s="11">
        <f t="shared" si="2543"/>
        <v>46006</v>
      </c>
      <c r="M4842" s="1">
        <f t="shared" si="2562"/>
        <v>21</v>
      </c>
      <c r="N4842" s="1">
        <f t="shared" si="2544"/>
        <v>16</v>
      </c>
      <c r="O4842" s="2">
        <f t="shared" si="2545"/>
        <v>0.9949673</v>
      </c>
      <c r="P4842" s="13">
        <f t="shared" ref="P4842:P4905" si="2570">IF(L4842&gt;L4841,O4841,P4841)</f>
        <v>0.99339977999999995</v>
      </c>
      <c r="Q4842" s="13">
        <f t="shared" si="2563"/>
        <v>1.4256369668227686</v>
      </c>
      <c r="R4842" s="2">
        <f t="shared" si="2566"/>
        <v>1.41846216</v>
      </c>
      <c r="S4842" s="2">
        <f t="shared" si="2559"/>
        <v>1.4446439600000001</v>
      </c>
      <c r="T4842" s="2">
        <f t="shared" si="2546"/>
        <v>75034.672948770007</v>
      </c>
      <c r="U4842" s="2">
        <f t="shared" si="2547"/>
        <v>9675.7368422444615</v>
      </c>
      <c r="V4842" s="2">
        <f t="shared" si="2548"/>
        <v>12628.881543181269</v>
      </c>
      <c r="W4842" s="2">
        <f t="shared" si="2549"/>
        <v>74244.525398065729</v>
      </c>
      <c r="X4842" s="17">
        <f t="shared" si="2550"/>
        <v>0</v>
      </c>
      <c r="Y4842" s="2">
        <f t="shared" si="2551"/>
        <v>0</v>
      </c>
      <c r="Z4842" s="72">
        <f t="shared" si="2552"/>
        <v>0</v>
      </c>
      <c r="AA4842" s="2">
        <f t="shared" si="2538"/>
        <v>0</v>
      </c>
      <c r="AB4842" s="12">
        <f t="shared" si="2560"/>
        <v>4.6600000000000003E-2</v>
      </c>
      <c r="AC4842" s="17">
        <f t="shared" si="2553"/>
        <v>16</v>
      </c>
      <c r="AD4842" s="17">
        <v>252</v>
      </c>
      <c r="AE4842" s="13">
        <f t="shared" si="2564"/>
        <v>1.0028960469999999</v>
      </c>
      <c r="AF4842" s="2">
        <f t="shared" si="2539"/>
        <v>217.30393948</v>
      </c>
      <c r="AG4842" s="2">
        <f t="shared" si="2554"/>
        <v>215.01563504000001</v>
      </c>
      <c r="AH4842" s="3">
        <f t="shared" si="2555"/>
        <v>0</v>
      </c>
      <c r="AI4842" s="4" t="str">
        <f t="shared" si="2565"/>
        <v>A+J=</v>
      </c>
      <c r="AJ4842" s="11">
        <f t="shared" si="2561"/>
        <v>46006</v>
      </c>
      <c r="AQ4842" s="53"/>
      <c r="AR4842" s="53"/>
    </row>
    <row r="4843" spans="1:44" x14ac:dyDescent="0.2">
      <c r="A4843" s="158">
        <f t="shared" si="2556"/>
        <v>45999</v>
      </c>
      <c r="B4843" s="2">
        <f t="shared" si="2540"/>
        <v>74459.541033105736</v>
      </c>
      <c r="C4843" s="2">
        <f t="shared" si="2557"/>
        <v>51939.907012639997</v>
      </c>
      <c r="D4843" s="2">
        <f>SUM(Y4843:Y$5092)</f>
        <v>21760.63932645</v>
      </c>
      <c r="E4843" s="73">
        <f t="shared" si="2541"/>
        <v>30179.267686189996</v>
      </c>
      <c r="F4843" s="88">
        <f t="shared" si="2567"/>
        <v>6455.85</v>
      </c>
      <c r="G4843" s="3">
        <f>IF(AND(N4843=1,N4842&gt;1),VLOOKUP(A4842,[1]Plan1!$BK$81:$BM$259,3),G4842)</f>
        <v>6413.24</v>
      </c>
      <c r="H4843" s="11">
        <f t="shared" si="2568"/>
        <v>45915</v>
      </c>
      <c r="I4843" s="11">
        <f t="shared" si="2569"/>
        <v>45945</v>
      </c>
      <c r="J4843" s="12">
        <f t="shared" si="2542"/>
        <v>-6.6002153085962245E-3</v>
      </c>
      <c r="K4843" s="11">
        <f t="shared" si="2558"/>
        <v>46006</v>
      </c>
      <c r="L4843" s="11">
        <f t="shared" si="2543"/>
        <v>46006</v>
      </c>
      <c r="M4843" s="1">
        <f t="shared" si="2562"/>
        <v>21</v>
      </c>
      <c r="N4843" s="1">
        <f t="shared" si="2544"/>
        <v>16</v>
      </c>
      <c r="O4843" s="2">
        <f t="shared" si="2545"/>
        <v>0.9949673</v>
      </c>
      <c r="P4843" s="13">
        <f t="shared" si="2570"/>
        <v>0.99339977999999995</v>
      </c>
      <c r="Q4843" s="13">
        <f t="shared" si="2563"/>
        <v>1.4256369668227686</v>
      </c>
      <c r="R4843" s="2">
        <f t="shared" si="2566"/>
        <v>1.41846216</v>
      </c>
      <c r="S4843" s="2">
        <f t="shared" si="2559"/>
        <v>1.4446439600000001</v>
      </c>
      <c r="T4843" s="2">
        <f t="shared" si="2546"/>
        <v>75034.672948770007</v>
      </c>
      <c r="U4843" s="2">
        <f t="shared" si="2547"/>
        <v>9675.7368422444615</v>
      </c>
      <c r="V4843" s="2">
        <f t="shared" si="2548"/>
        <v>12628.881543181269</v>
      </c>
      <c r="W4843" s="2">
        <f t="shared" si="2549"/>
        <v>74244.525398065729</v>
      </c>
      <c r="X4843" s="17">
        <f t="shared" si="2550"/>
        <v>0</v>
      </c>
      <c r="Y4843" s="2">
        <f t="shared" si="2551"/>
        <v>0</v>
      </c>
      <c r="Z4843" s="72">
        <f t="shared" si="2552"/>
        <v>0</v>
      </c>
      <c r="AA4843" s="2">
        <f t="shared" si="2538"/>
        <v>0</v>
      </c>
      <c r="AB4843" s="12">
        <f t="shared" si="2560"/>
        <v>4.6600000000000003E-2</v>
      </c>
      <c r="AC4843" s="17">
        <f t="shared" si="2553"/>
        <v>16</v>
      </c>
      <c r="AD4843" s="17">
        <v>252</v>
      </c>
      <c r="AE4843" s="13">
        <f t="shared" si="2564"/>
        <v>1.0028960469999999</v>
      </c>
      <c r="AF4843" s="2">
        <f t="shared" si="2539"/>
        <v>217.30393948</v>
      </c>
      <c r="AG4843" s="2">
        <f t="shared" si="2554"/>
        <v>215.01563504000001</v>
      </c>
      <c r="AH4843" s="3">
        <f t="shared" si="2555"/>
        <v>0</v>
      </c>
      <c r="AI4843" s="4" t="str">
        <f t="shared" si="2565"/>
        <v>A+J=</v>
      </c>
      <c r="AJ4843" s="11">
        <f t="shared" si="2561"/>
        <v>46006</v>
      </c>
      <c r="AQ4843" s="53"/>
      <c r="AR4843" s="53"/>
    </row>
    <row r="4844" spans="1:44" x14ac:dyDescent="0.2">
      <c r="A4844" s="158">
        <f t="shared" si="2556"/>
        <v>46000</v>
      </c>
      <c r="B4844" s="2">
        <f t="shared" si="2540"/>
        <v>74459.461848821113</v>
      </c>
      <c r="C4844" s="2">
        <f t="shared" si="2557"/>
        <v>51939.907012639997</v>
      </c>
      <c r="D4844" s="2">
        <f>SUM(Y4844:Y$5092)</f>
        <v>21760.63932645</v>
      </c>
      <c r="E4844" s="73">
        <f t="shared" si="2541"/>
        <v>30179.267686189996</v>
      </c>
      <c r="F4844" s="88">
        <f t="shared" si="2567"/>
        <v>6455.85</v>
      </c>
      <c r="G4844" s="3">
        <f>IF(AND(N4844=1,N4843&gt;1),VLOOKUP(A4843,[1]Plan1!$BK$81:$BM$259,3),G4843)</f>
        <v>6413.24</v>
      </c>
      <c r="H4844" s="11">
        <f t="shared" si="2568"/>
        <v>45915</v>
      </c>
      <c r="I4844" s="11">
        <f t="shared" si="2569"/>
        <v>45945</v>
      </c>
      <c r="J4844" s="12">
        <f t="shared" si="2542"/>
        <v>-6.6002153085962245E-3</v>
      </c>
      <c r="K4844" s="11">
        <f t="shared" si="2558"/>
        <v>46006</v>
      </c>
      <c r="L4844" s="11">
        <f t="shared" si="2543"/>
        <v>46006</v>
      </c>
      <c r="M4844" s="1">
        <f t="shared" si="2562"/>
        <v>21</v>
      </c>
      <c r="N4844" s="1">
        <f t="shared" si="2544"/>
        <v>17</v>
      </c>
      <c r="O4844" s="2">
        <f t="shared" si="2545"/>
        <v>0.99465360000000003</v>
      </c>
      <c r="P4844" s="13">
        <f t="shared" si="2570"/>
        <v>0.99339977999999995</v>
      </c>
      <c r="Q4844" s="13">
        <f t="shared" si="2563"/>
        <v>1.4256369668227686</v>
      </c>
      <c r="R4844" s="2">
        <f t="shared" si="2566"/>
        <v>1.4180149399999999</v>
      </c>
      <c r="S4844" s="2">
        <f t="shared" si="2559"/>
        <v>1.4446439600000001</v>
      </c>
      <c r="T4844" s="2">
        <f t="shared" si="2546"/>
        <v>75034.672948770007</v>
      </c>
      <c r="U4844" s="2">
        <f t="shared" si="2547"/>
        <v>9675.7368422444615</v>
      </c>
      <c r="V4844" s="2">
        <f t="shared" si="2548"/>
        <v>12615.384771086648</v>
      </c>
      <c r="W4844" s="2">
        <f t="shared" si="2549"/>
        <v>74231.028625971114</v>
      </c>
      <c r="X4844" s="17">
        <f t="shared" si="2550"/>
        <v>0</v>
      </c>
      <c r="Y4844" s="2">
        <f t="shared" si="2551"/>
        <v>0</v>
      </c>
      <c r="Z4844" s="72">
        <f t="shared" si="2552"/>
        <v>0</v>
      </c>
      <c r="AA4844" s="2">
        <f t="shared" si="2538"/>
        <v>0</v>
      </c>
      <c r="AB4844" s="12">
        <f t="shared" si="2560"/>
        <v>4.6600000000000003E-2</v>
      </c>
      <c r="AC4844" s="17">
        <f t="shared" si="2553"/>
        <v>17</v>
      </c>
      <c r="AD4844" s="17">
        <v>252</v>
      </c>
      <c r="AE4844" s="13">
        <f t="shared" si="2564"/>
        <v>1.003077328</v>
      </c>
      <c r="AF4844" s="2">
        <f t="shared" si="2539"/>
        <v>230.90630003000001</v>
      </c>
      <c r="AG4844" s="2">
        <f t="shared" si="2554"/>
        <v>228.43322284999999</v>
      </c>
      <c r="AH4844" s="3">
        <f t="shared" si="2555"/>
        <v>0</v>
      </c>
      <c r="AI4844" s="4" t="str">
        <f t="shared" si="2565"/>
        <v>A+J=</v>
      </c>
      <c r="AJ4844" s="11">
        <f t="shared" si="2561"/>
        <v>46006</v>
      </c>
      <c r="AQ4844" s="53"/>
      <c r="AR4844" s="53"/>
    </row>
    <row r="4845" spans="1:44" x14ac:dyDescent="0.2">
      <c r="A4845" s="158">
        <f t="shared" si="2556"/>
        <v>46001</v>
      </c>
      <c r="B4845" s="2">
        <f t="shared" si="2540"/>
        <v>74459.383853618623</v>
      </c>
      <c r="C4845" s="2">
        <f t="shared" si="2557"/>
        <v>51939.907012639997</v>
      </c>
      <c r="D4845" s="2">
        <f>SUM(Y4845:Y$5092)</f>
        <v>21760.63932645</v>
      </c>
      <c r="E4845" s="73">
        <f t="shared" si="2541"/>
        <v>30179.267686189996</v>
      </c>
      <c r="F4845" s="88">
        <f t="shared" si="2567"/>
        <v>6455.85</v>
      </c>
      <c r="G4845" s="3">
        <f>IF(AND(N4845=1,N4844&gt;1),VLOOKUP(A4844,[1]Plan1!$BK$81:$BM$259,3),G4844)</f>
        <v>6413.24</v>
      </c>
      <c r="H4845" s="11">
        <f t="shared" si="2568"/>
        <v>45915</v>
      </c>
      <c r="I4845" s="11">
        <f t="shared" si="2569"/>
        <v>45945</v>
      </c>
      <c r="J4845" s="12">
        <f t="shared" si="2542"/>
        <v>-6.6002153085962245E-3</v>
      </c>
      <c r="K4845" s="11">
        <f t="shared" si="2558"/>
        <v>46006</v>
      </c>
      <c r="L4845" s="11">
        <f t="shared" si="2543"/>
        <v>46006</v>
      </c>
      <c r="M4845" s="1">
        <f t="shared" si="2562"/>
        <v>21</v>
      </c>
      <c r="N4845" s="1">
        <f t="shared" si="2544"/>
        <v>18</v>
      </c>
      <c r="O4845" s="2">
        <f t="shared" si="2545"/>
        <v>0.99433998999999995</v>
      </c>
      <c r="P4845" s="13">
        <f t="shared" si="2570"/>
        <v>0.99339977999999995</v>
      </c>
      <c r="Q4845" s="13">
        <f t="shared" si="2563"/>
        <v>1.4256369668227686</v>
      </c>
      <c r="R4845" s="2">
        <f t="shared" si="2566"/>
        <v>1.41756784</v>
      </c>
      <c r="S4845" s="2">
        <f t="shared" si="2559"/>
        <v>1.4446439600000001</v>
      </c>
      <c r="T4845" s="2">
        <f t="shared" si="2546"/>
        <v>75034.672948770007</v>
      </c>
      <c r="U4845" s="2">
        <f t="shared" si="2547"/>
        <v>9675.7368422444615</v>
      </c>
      <c r="V4845" s="2">
        <f t="shared" si="2548"/>
        <v>12601.891620504155</v>
      </c>
      <c r="W4845" s="2">
        <f t="shared" si="2549"/>
        <v>74217.53547538862</v>
      </c>
      <c r="X4845" s="17">
        <f t="shared" si="2550"/>
        <v>0</v>
      </c>
      <c r="Y4845" s="2">
        <f t="shared" si="2551"/>
        <v>0</v>
      </c>
      <c r="Z4845" s="72">
        <f t="shared" si="2552"/>
        <v>0</v>
      </c>
      <c r="AA4845" s="2">
        <f t="shared" si="2538"/>
        <v>0</v>
      </c>
      <c r="AB4845" s="12">
        <f t="shared" si="2560"/>
        <v>4.6600000000000003E-2</v>
      </c>
      <c r="AC4845" s="17">
        <f t="shared" si="2553"/>
        <v>18</v>
      </c>
      <c r="AD4845" s="17">
        <v>252</v>
      </c>
      <c r="AE4845" s="13">
        <f t="shared" si="2564"/>
        <v>1.003258642</v>
      </c>
      <c r="AF4845" s="2">
        <f t="shared" si="2539"/>
        <v>244.51113672</v>
      </c>
      <c r="AG4845" s="2">
        <f t="shared" si="2554"/>
        <v>241.84837823000001</v>
      </c>
      <c r="AH4845" s="3">
        <f t="shared" si="2555"/>
        <v>0</v>
      </c>
      <c r="AI4845" s="4" t="str">
        <f t="shared" si="2565"/>
        <v>A+J=</v>
      </c>
      <c r="AJ4845" s="11">
        <f t="shared" si="2561"/>
        <v>46006</v>
      </c>
      <c r="AQ4845" s="53"/>
      <c r="AR4845" s="53"/>
    </row>
    <row r="4846" spans="1:44" x14ac:dyDescent="0.2">
      <c r="A4846" s="158">
        <f t="shared" si="2556"/>
        <v>46002</v>
      </c>
      <c r="B4846" s="2">
        <f t="shared" si="2540"/>
        <v>74459.308488071634</v>
      </c>
      <c r="C4846" s="2">
        <f t="shared" si="2557"/>
        <v>51939.907012639997</v>
      </c>
      <c r="D4846" s="2">
        <f>SUM(Y4846:Y$5092)</f>
        <v>21760.63932645</v>
      </c>
      <c r="E4846" s="73">
        <f t="shared" si="2541"/>
        <v>30179.267686189996</v>
      </c>
      <c r="F4846" s="88">
        <f t="shared" si="2567"/>
        <v>6455.85</v>
      </c>
      <c r="G4846" s="3">
        <f>IF(AND(N4846=1,N4845&gt;1),VLOOKUP(A4845,[1]Plan1!$BK$81:$BM$259,3),G4845)</f>
        <v>6413.24</v>
      </c>
      <c r="H4846" s="11">
        <f t="shared" si="2568"/>
        <v>45915</v>
      </c>
      <c r="I4846" s="11">
        <f t="shared" si="2569"/>
        <v>45945</v>
      </c>
      <c r="J4846" s="12">
        <f t="shared" si="2542"/>
        <v>-6.6002153085962245E-3</v>
      </c>
      <c r="K4846" s="11">
        <f t="shared" si="2558"/>
        <v>46006</v>
      </c>
      <c r="L4846" s="11">
        <f t="shared" si="2543"/>
        <v>46006</v>
      </c>
      <c r="M4846" s="1">
        <f t="shared" si="2562"/>
        <v>21</v>
      </c>
      <c r="N4846" s="1">
        <f t="shared" si="2544"/>
        <v>19</v>
      </c>
      <c r="O4846" s="2">
        <f t="shared" si="2545"/>
        <v>0.99402648999999998</v>
      </c>
      <c r="P4846" s="13">
        <f t="shared" si="2570"/>
        <v>0.99339977999999995</v>
      </c>
      <c r="Q4846" s="13">
        <f t="shared" si="2563"/>
        <v>1.4256369668227686</v>
      </c>
      <c r="R4846" s="2">
        <f t="shared" si="2566"/>
        <v>1.41712091</v>
      </c>
      <c r="S4846" s="2">
        <f t="shared" si="2559"/>
        <v>1.4446439600000001</v>
      </c>
      <c r="T4846" s="2">
        <f t="shared" si="2546"/>
        <v>75034.672948770007</v>
      </c>
      <c r="U4846" s="2">
        <f t="shared" si="2547"/>
        <v>9675.7368422444615</v>
      </c>
      <c r="V4846" s="2">
        <f t="shared" si="2548"/>
        <v>12588.403600397165</v>
      </c>
      <c r="W4846" s="2">
        <f t="shared" si="2549"/>
        <v>74204.04745528163</v>
      </c>
      <c r="X4846" s="17">
        <f t="shared" si="2550"/>
        <v>0</v>
      </c>
      <c r="Y4846" s="2">
        <f t="shared" si="2551"/>
        <v>0</v>
      </c>
      <c r="Z4846" s="72">
        <f t="shared" si="2552"/>
        <v>0</v>
      </c>
      <c r="AA4846" s="2">
        <f t="shared" si="2538"/>
        <v>0</v>
      </c>
      <c r="AB4846" s="12">
        <f t="shared" si="2560"/>
        <v>4.6600000000000003E-2</v>
      </c>
      <c r="AC4846" s="17">
        <f t="shared" si="2553"/>
        <v>19</v>
      </c>
      <c r="AD4846" s="17">
        <v>252</v>
      </c>
      <c r="AE4846" s="13">
        <f t="shared" si="2564"/>
        <v>1.003439988</v>
      </c>
      <c r="AF4846" s="2">
        <f t="shared" si="2539"/>
        <v>258.11837451999997</v>
      </c>
      <c r="AG4846" s="2">
        <f t="shared" si="2554"/>
        <v>255.26103279</v>
      </c>
      <c r="AH4846" s="3">
        <f t="shared" si="2555"/>
        <v>0</v>
      </c>
      <c r="AI4846" s="4" t="str">
        <f t="shared" si="2565"/>
        <v>A+J=</v>
      </c>
      <c r="AJ4846" s="11">
        <f t="shared" si="2561"/>
        <v>46006</v>
      </c>
      <c r="AQ4846" s="53"/>
      <c r="AR4846" s="53"/>
    </row>
    <row r="4847" spans="1:44" x14ac:dyDescent="0.2">
      <c r="A4847" s="158">
        <f t="shared" si="2556"/>
        <v>46003</v>
      </c>
      <c r="B4847" s="2">
        <f t="shared" si="2540"/>
        <v>74459.234690519443</v>
      </c>
      <c r="C4847" s="2">
        <f t="shared" si="2557"/>
        <v>51939.907012639997</v>
      </c>
      <c r="D4847" s="2">
        <f>SUM(Y4847:Y$5092)</f>
        <v>21760.63932645</v>
      </c>
      <c r="E4847" s="73">
        <f t="shared" si="2541"/>
        <v>30179.267686189996</v>
      </c>
      <c r="F4847" s="88">
        <f t="shared" si="2567"/>
        <v>6455.85</v>
      </c>
      <c r="G4847" s="3">
        <f>IF(AND(N4847=1,N4846&gt;1),VLOOKUP(A4846,[1]Plan1!$BK$81:$BM$259,3),G4846)</f>
        <v>6413.24</v>
      </c>
      <c r="H4847" s="11">
        <f t="shared" si="2568"/>
        <v>45915</v>
      </c>
      <c r="I4847" s="11">
        <f t="shared" si="2569"/>
        <v>45945</v>
      </c>
      <c r="J4847" s="12">
        <f t="shared" si="2542"/>
        <v>-6.6002153085962245E-3</v>
      </c>
      <c r="K4847" s="11">
        <f t="shared" si="2558"/>
        <v>46006</v>
      </c>
      <c r="L4847" s="11">
        <f t="shared" si="2543"/>
        <v>46006</v>
      </c>
      <c r="M4847" s="1">
        <f t="shared" si="2562"/>
        <v>21</v>
      </c>
      <c r="N4847" s="1">
        <f t="shared" si="2544"/>
        <v>20</v>
      </c>
      <c r="O4847" s="2">
        <f t="shared" si="2545"/>
        <v>0.99371308999999997</v>
      </c>
      <c r="P4847" s="13">
        <f t="shared" si="2570"/>
        <v>0.99339977999999995</v>
      </c>
      <c r="Q4847" s="13">
        <f t="shared" si="2563"/>
        <v>1.4256369668227686</v>
      </c>
      <c r="R4847" s="2">
        <f t="shared" si="2566"/>
        <v>1.41667411</v>
      </c>
      <c r="S4847" s="2">
        <f t="shared" si="2559"/>
        <v>1.4446439600000001</v>
      </c>
      <c r="T4847" s="2">
        <f t="shared" si="2546"/>
        <v>75034.672948770007</v>
      </c>
      <c r="U4847" s="2">
        <f t="shared" si="2547"/>
        <v>9675.7368422444615</v>
      </c>
      <c r="V4847" s="2">
        <f t="shared" si="2548"/>
        <v>12574.919503594976</v>
      </c>
      <c r="W4847" s="2">
        <f t="shared" si="2549"/>
        <v>74190.563358479441</v>
      </c>
      <c r="X4847" s="17">
        <f t="shared" si="2550"/>
        <v>0</v>
      </c>
      <c r="Y4847" s="2">
        <f t="shared" si="2551"/>
        <v>0</v>
      </c>
      <c r="Z4847" s="72">
        <f t="shared" si="2552"/>
        <v>0</v>
      </c>
      <c r="AA4847" s="2">
        <f t="shared" si="2538"/>
        <v>0</v>
      </c>
      <c r="AB4847" s="12">
        <f t="shared" si="2560"/>
        <v>4.6600000000000003E-2</v>
      </c>
      <c r="AC4847" s="17">
        <f t="shared" si="2553"/>
        <v>20</v>
      </c>
      <c r="AD4847" s="17">
        <v>252</v>
      </c>
      <c r="AE4847" s="13">
        <f t="shared" si="2564"/>
        <v>1.0036213679999999</v>
      </c>
      <c r="AF4847" s="2">
        <f t="shared" si="2539"/>
        <v>271.72816349999999</v>
      </c>
      <c r="AG4847" s="2">
        <f t="shared" si="2554"/>
        <v>268.67133203999998</v>
      </c>
      <c r="AH4847" s="3">
        <f t="shared" si="2555"/>
        <v>0</v>
      </c>
      <c r="AI4847" s="4" t="str">
        <f t="shared" si="2565"/>
        <v>A+J=</v>
      </c>
      <c r="AJ4847" s="11">
        <f t="shared" si="2561"/>
        <v>46006</v>
      </c>
      <c r="AQ4847" s="53"/>
      <c r="AR4847" s="53"/>
    </row>
    <row r="4848" spans="1:44" x14ac:dyDescent="0.2">
      <c r="A4848" s="158">
        <f t="shared" si="2556"/>
        <v>46004</v>
      </c>
      <c r="B4848" s="2">
        <f t="shared" si="2540"/>
        <v>74459.162313372042</v>
      </c>
      <c r="C4848" s="2">
        <f t="shared" si="2557"/>
        <v>51939.907012639997</v>
      </c>
      <c r="D4848" s="2">
        <f>SUM(Y4848:Y$5092)</f>
        <v>21760.63932645</v>
      </c>
      <c r="E4848" s="73">
        <f t="shared" si="2541"/>
        <v>30179.267686189996</v>
      </c>
      <c r="F4848" s="88">
        <f t="shared" si="2567"/>
        <v>6455.85</v>
      </c>
      <c r="G4848" s="3">
        <f>IF(AND(N4848=1,N4847&gt;1),VLOOKUP(A4847,[1]Plan1!$BK$81:$BM$259,3),G4847)</f>
        <v>6413.24</v>
      </c>
      <c r="H4848" s="11">
        <f t="shared" si="2568"/>
        <v>45915</v>
      </c>
      <c r="I4848" s="11">
        <f t="shared" si="2569"/>
        <v>45945</v>
      </c>
      <c r="J4848" s="12">
        <f t="shared" si="2542"/>
        <v>-6.6002153085962245E-3</v>
      </c>
      <c r="K4848" s="11">
        <f t="shared" si="2558"/>
        <v>46006</v>
      </c>
      <c r="L4848" s="11">
        <f t="shared" si="2543"/>
        <v>46006</v>
      </c>
      <c r="M4848" s="1">
        <f t="shared" si="2562"/>
        <v>21</v>
      </c>
      <c r="N4848" s="1">
        <f t="shared" si="2544"/>
        <v>21</v>
      </c>
      <c r="O4848" s="2">
        <f t="shared" si="2545"/>
        <v>0.99339977999999995</v>
      </c>
      <c r="P4848" s="13">
        <f t="shared" si="2570"/>
        <v>0.99339977999999995</v>
      </c>
      <c r="Q4848" s="13">
        <f t="shared" si="2563"/>
        <v>1.4256369668227686</v>
      </c>
      <c r="R4848" s="2">
        <f t="shared" si="2566"/>
        <v>1.4162274399999999</v>
      </c>
      <c r="S4848" s="2">
        <f t="shared" si="2559"/>
        <v>1.4446439600000001</v>
      </c>
      <c r="T4848" s="2">
        <f t="shared" si="2546"/>
        <v>75034.672948770007</v>
      </c>
      <c r="U4848" s="2">
        <f t="shared" si="2547"/>
        <v>9675.7368422444615</v>
      </c>
      <c r="V4848" s="2">
        <f t="shared" si="2548"/>
        <v>12561.439330097583</v>
      </c>
      <c r="W4848" s="2">
        <f t="shared" si="2549"/>
        <v>74177.083184982039</v>
      </c>
      <c r="X4848" s="17">
        <f t="shared" si="2550"/>
        <v>0</v>
      </c>
      <c r="Y4848" s="2">
        <f t="shared" si="2551"/>
        <v>0</v>
      </c>
      <c r="Z4848" s="72">
        <f t="shared" si="2552"/>
        <v>0</v>
      </c>
      <c r="AA4848" s="2">
        <f t="shared" ref="AA4848:AA4911" si="2571">IF(Z4848&gt;0,TRUNC(Z4848*T4848,8),0)</f>
        <v>0</v>
      </c>
      <c r="AB4848" s="12">
        <f t="shared" si="2560"/>
        <v>4.6600000000000003E-2</v>
      </c>
      <c r="AC4848" s="17">
        <f t="shared" si="2553"/>
        <v>21</v>
      </c>
      <c r="AD4848" s="17">
        <v>252</v>
      </c>
      <c r="AE4848" s="13">
        <f t="shared" si="2564"/>
        <v>1.00380278</v>
      </c>
      <c r="AF4848" s="2">
        <f t="shared" ref="AF4848:AF4911" si="2572">TRUNC((T4848*(AE4848-1)),8)</f>
        <v>285.34035359000001</v>
      </c>
      <c r="AG4848" s="2">
        <f t="shared" si="2554"/>
        <v>282.07912838999999</v>
      </c>
      <c r="AH4848" s="3">
        <f t="shared" si="2555"/>
        <v>0</v>
      </c>
      <c r="AI4848" s="4" t="str">
        <f t="shared" si="2565"/>
        <v>A+J=</v>
      </c>
      <c r="AJ4848" s="11">
        <f t="shared" si="2561"/>
        <v>46006</v>
      </c>
      <c r="AQ4848" s="53"/>
      <c r="AR4848" s="53"/>
    </row>
    <row r="4849" spans="1:44" x14ac:dyDescent="0.2">
      <c r="A4849" s="158">
        <f t="shared" si="2556"/>
        <v>46005</v>
      </c>
      <c r="B4849" s="2">
        <f t="shared" si="2540"/>
        <v>74459.162313372042</v>
      </c>
      <c r="C4849" s="2">
        <f t="shared" si="2557"/>
        <v>51939.907012639997</v>
      </c>
      <c r="D4849" s="2">
        <f>SUM(Y4849:Y$5092)</f>
        <v>21760.63932645</v>
      </c>
      <c r="E4849" s="73">
        <f t="shared" si="2541"/>
        <v>30179.267686189996</v>
      </c>
      <c r="F4849" s="88">
        <f t="shared" si="2567"/>
        <v>6455.85</v>
      </c>
      <c r="G4849" s="3">
        <f>IF(AND(N4849=1,N4848&gt;1),VLOOKUP(A4848,[1]Plan1!$BK$81:$BM$259,3),G4848)</f>
        <v>6413.24</v>
      </c>
      <c r="H4849" s="11">
        <f t="shared" si="2568"/>
        <v>45915</v>
      </c>
      <c r="I4849" s="11">
        <f t="shared" si="2569"/>
        <v>45945</v>
      </c>
      <c r="J4849" s="12">
        <f t="shared" si="2542"/>
        <v>-6.6002153085962245E-3</v>
      </c>
      <c r="K4849" s="11">
        <f t="shared" si="2558"/>
        <v>46036</v>
      </c>
      <c r="L4849" s="11">
        <f t="shared" si="2543"/>
        <v>46006</v>
      </c>
      <c r="M4849" s="1">
        <f t="shared" si="2562"/>
        <v>21</v>
      </c>
      <c r="N4849" s="1">
        <f t="shared" si="2544"/>
        <v>21</v>
      </c>
      <c r="O4849" s="2">
        <f t="shared" si="2545"/>
        <v>0.99339977999999995</v>
      </c>
      <c r="P4849" s="13">
        <f t="shared" si="2570"/>
        <v>0.99339977999999995</v>
      </c>
      <c r="Q4849" s="13">
        <f t="shared" si="2563"/>
        <v>1.4256369668227686</v>
      </c>
      <c r="R4849" s="2">
        <f t="shared" si="2566"/>
        <v>1.4162274399999999</v>
      </c>
      <c r="S4849" s="2">
        <f t="shared" si="2559"/>
        <v>1.4446439600000001</v>
      </c>
      <c r="T4849" s="2">
        <f t="shared" si="2546"/>
        <v>75034.672948770007</v>
      </c>
      <c r="U4849" s="2">
        <f t="shared" si="2547"/>
        <v>9675.7368422444615</v>
      </c>
      <c r="V4849" s="2">
        <f t="shared" si="2548"/>
        <v>12561.439330097583</v>
      </c>
      <c r="W4849" s="2">
        <f t="shared" si="2549"/>
        <v>74177.083184982039</v>
      </c>
      <c r="X4849" s="17">
        <f t="shared" si="2550"/>
        <v>0</v>
      </c>
      <c r="Y4849" s="2">
        <f t="shared" si="2551"/>
        <v>0</v>
      </c>
      <c r="Z4849" s="72">
        <f t="shared" si="2552"/>
        <v>0</v>
      </c>
      <c r="AA4849" s="2">
        <f t="shared" si="2571"/>
        <v>0</v>
      </c>
      <c r="AB4849" s="12">
        <f t="shared" si="2560"/>
        <v>4.6600000000000003E-2</v>
      </c>
      <c r="AC4849" s="17">
        <f t="shared" si="2553"/>
        <v>21</v>
      </c>
      <c r="AD4849" s="17">
        <v>252</v>
      </c>
      <c r="AE4849" s="13">
        <f t="shared" si="2564"/>
        <v>1.00380278</v>
      </c>
      <c r="AF4849" s="2">
        <f t="shared" si="2572"/>
        <v>285.34035359000001</v>
      </c>
      <c r="AG4849" s="2">
        <f t="shared" si="2554"/>
        <v>282.07912838999999</v>
      </c>
      <c r="AH4849" s="3">
        <f t="shared" si="2555"/>
        <v>0</v>
      </c>
      <c r="AI4849" s="4" t="str">
        <f t="shared" si="2565"/>
        <v>A+J=</v>
      </c>
      <c r="AJ4849" s="11">
        <f t="shared" si="2561"/>
        <v>46006</v>
      </c>
      <c r="AQ4849" s="53"/>
      <c r="AR4849" s="53"/>
    </row>
    <row r="4850" spans="1:44" x14ac:dyDescent="0.2">
      <c r="A4850" s="158">
        <f t="shared" si="2556"/>
        <v>46006</v>
      </c>
      <c r="B4850" s="2">
        <f t="shared" si="2540"/>
        <v>74459.162313372042</v>
      </c>
      <c r="C4850" s="2">
        <f t="shared" si="2557"/>
        <v>51939.907012639997</v>
      </c>
      <c r="D4850" s="2">
        <f>SUM(Y4850:Y$5092)</f>
        <v>21760.63932645</v>
      </c>
      <c r="E4850" s="73">
        <f t="shared" si="2541"/>
        <v>30179.267686189996</v>
      </c>
      <c r="F4850" s="88">
        <f t="shared" si="2567"/>
        <v>6455.85</v>
      </c>
      <c r="G4850" s="3">
        <f>IF(AND(N4850=1,N4849&gt;1),VLOOKUP(A4849,[1]Plan1!$BK$81:$BM$259,3),G4849)</f>
        <v>6413.24</v>
      </c>
      <c r="H4850" s="11">
        <f t="shared" si="2568"/>
        <v>45915</v>
      </c>
      <c r="I4850" s="11">
        <f t="shared" si="2569"/>
        <v>45945</v>
      </c>
      <c r="J4850" s="12">
        <f t="shared" si="2542"/>
        <v>-6.6002153085962245E-3</v>
      </c>
      <c r="K4850" s="11">
        <f t="shared" si="2558"/>
        <v>46036</v>
      </c>
      <c r="L4850" s="11">
        <f t="shared" si="2543"/>
        <v>46006</v>
      </c>
      <c r="M4850" s="1">
        <f t="shared" si="2562"/>
        <v>21</v>
      </c>
      <c r="N4850" s="1">
        <f t="shared" si="2544"/>
        <v>21</v>
      </c>
      <c r="O4850" s="2">
        <f t="shared" si="2545"/>
        <v>0.99339977999999995</v>
      </c>
      <c r="P4850" s="13">
        <f t="shared" si="2570"/>
        <v>0.99339977999999995</v>
      </c>
      <c r="Q4850" s="13">
        <f t="shared" si="2563"/>
        <v>1.4256369668227686</v>
      </c>
      <c r="R4850" s="2">
        <f t="shared" si="2566"/>
        <v>1.4162274399999999</v>
      </c>
      <c r="S4850" s="2">
        <f t="shared" si="2559"/>
        <v>1.4446439600000001</v>
      </c>
      <c r="T4850" s="2">
        <f t="shared" si="2546"/>
        <v>75034.672948770007</v>
      </c>
      <c r="U4850" s="2">
        <f t="shared" si="2547"/>
        <v>9675.7368422444615</v>
      </c>
      <c r="V4850" s="2">
        <f t="shared" si="2548"/>
        <v>12561.439330097583</v>
      </c>
      <c r="W4850" s="2">
        <f t="shared" si="2549"/>
        <v>74177.083184982039</v>
      </c>
      <c r="X4850" s="17">
        <f t="shared" si="2550"/>
        <v>159</v>
      </c>
      <c r="Y4850" s="2">
        <f t="shared" si="2551"/>
        <v>2379.13133307</v>
      </c>
      <c r="Z4850" s="72">
        <f t="shared" si="2552"/>
        <v>4.5805459999999999E-2</v>
      </c>
      <c r="AA4850" s="2">
        <f t="shared" si="2571"/>
        <v>3436.9977103599999</v>
      </c>
      <c r="AB4850" s="12">
        <f t="shared" si="2560"/>
        <v>4.6600000000000003E-2</v>
      </c>
      <c r="AC4850" s="17">
        <f t="shared" si="2553"/>
        <v>21</v>
      </c>
      <c r="AD4850" s="17">
        <v>252</v>
      </c>
      <c r="AE4850" s="13">
        <f t="shared" si="2564"/>
        <v>1.00380278</v>
      </c>
      <c r="AF4850" s="2">
        <f t="shared" si="2572"/>
        <v>285.34035359000001</v>
      </c>
      <c r="AG4850" s="2">
        <f t="shared" si="2554"/>
        <v>282.07912838999999</v>
      </c>
      <c r="AH4850" s="3">
        <f t="shared" si="2555"/>
        <v>3722.3380639500001</v>
      </c>
      <c r="AI4850" s="4" t="str">
        <f t="shared" si="2565"/>
        <v>A+J=</v>
      </c>
      <c r="AJ4850" s="11">
        <f t="shared" si="2561"/>
        <v>46006</v>
      </c>
      <c r="AQ4850" s="53"/>
      <c r="AR4850" s="53"/>
    </row>
    <row r="4851" spans="1:44" x14ac:dyDescent="0.2">
      <c r="A4851" s="158">
        <f t="shared" si="2556"/>
        <v>46007</v>
      </c>
      <c r="B4851" s="2">
        <f t="shared" si="2540"/>
        <v>70738.720505533725</v>
      </c>
      <c r="C4851" s="2">
        <f t="shared" si="2557"/>
        <v>49560.775679569997</v>
      </c>
      <c r="D4851" s="2">
        <f>SUM(Y4851:Y$5092)</f>
        <v>19381.507993380001</v>
      </c>
      <c r="E4851" s="73">
        <f t="shared" si="2541"/>
        <v>30179.267686189996</v>
      </c>
      <c r="F4851" s="88">
        <f t="shared" si="2567"/>
        <v>6455.85</v>
      </c>
      <c r="G4851" s="3">
        <f>IF(AND(N4851=1,N4850&gt;1),VLOOKUP(A4850,[1]Plan1!$BK$81:$BM$259,3),G4850)</f>
        <v>6413.24</v>
      </c>
      <c r="H4851" s="11">
        <f t="shared" si="2568"/>
        <v>45946</v>
      </c>
      <c r="I4851" s="11">
        <f t="shared" si="2569"/>
        <v>45977</v>
      </c>
      <c r="J4851" s="12">
        <f t="shared" si="2542"/>
        <v>-6.6002153085962245E-3</v>
      </c>
      <c r="K4851" s="11">
        <f t="shared" si="2558"/>
        <v>46036</v>
      </c>
      <c r="L4851" s="11">
        <f t="shared" si="2543"/>
        <v>46036</v>
      </c>
      <c r="M4851" s="1">
        <f t="shared" si="2562"/>
        <v>20</v>
      </c>
      <c r="N4851" s="1">
        <f t="shared" si="2544"/>
        <v>1</v>
      </c>
      <c r="O4851" s="2">
        <f t="shared" si="2545"/>
        <v>0.99966895</v>
      </c>
      <c r="P4851" s="13">
        <f t="shared" si="2570"/>
        <v>0.99339977999999995</v>
      </c>
      <c r="Q4851" s="13">
        <f t="shared" si="2563"/>
        <v>1.4162274492016056</v>
      </c>
      <c r="R4851" s="2">
        <f t="shared" si="2566"/>
        <v>1.4157586</v>
      </c>
      <c r="S4851" s="2">
        <f t="shared" si="2559"/>
        <v>1.4446439600000001</v>
      </c>
      <c r="T4851" s="2">
        <f t="shared" si="2546"/>
        <v>71597.675238399999</v>
      </c>
      <c r="U4851" s="2">
        <f t="shared" si="2547"/>
        <v>8617.8704649481388</v>
      </c>
      <c r="V4851" s="2">
        <f t="shared" si="2548"/>
        <v>12547.290082235591</v>
      </c>
      <c r="W4851" s="2">
        <f t="shared" si="2549"/>
        <v>70725.936226753722</v>
      </c>
      <c r="X4851" s="17">
        <f t="shared" si="2550"/>
        <v>0</v>
      </c>
      <c r="Y4851" s="2">
        <f t="shared" si="2551"/>
        <v>0</v>
      </c>
      <c r="Z4851" s="72">
        <f t="shared" si="2552"/>
        <v>0</v>
      </c>
      <c r="AA4851" s="2">
        <f t="shared" si="2571"/>
        <v>0</v>
      </c>
      <c r="AB4851" s="12">
        <f t="shared" si="2560"/>
        <v>4.6600000000000003E-2</v>
      </c>
      <c r="AC4851" s="17">
        <f t="shared" si="2553"/>
        <v>1</v>
      </c>
      <c r="AD4851" s="17">
        <v>252</v>
      </c>
      <c r="AE4851" s="13">
        <f t="shared" si="2564"/>
        <v>1.0001807579999999</v>
      </c>
      <c r="AF4851" s="2">
        <f t="shared" si="2572"/>
        <v>12.941852580000001</v>
      </c>
      <c r="AG4851" s="2">
        <f t="shared" si="2554"/>
        <v>12.784278779999999</v>
      </c>
      <c r="AH4851" s="3">
        <f t="shared" si="2555"/>
        <v>0</v>
      </c>
      <c r="AI4851" s="4" t="str">
        <f t="shared" si="2565"/>
        <v>A+J=</v>
      </c>
      <c r="AJ4851" s="11">
        <f t="shared" si="2561"/>
        <v>46036</v>
      </c>
      <c r="AQ4851" s="53"/>
      <c r="AR4851" s="53"/>
    </row>
    <row r="4852" spans="1:44" x14ac:dyDescent="0.2">
      <c r="A4852" s="158">
        <f t="shared" si="2556"/>
        <v>46008</v>
      </c>
      <c r="B4852" s="2">
        <f t="shared" si="2540"/>
        <v>70737.356910669216</v>
      </c>
      <c r="C4852" s="2">
        <f t="shared" si="2557"/>
        <v>49560.775679569997</v>
      </c>
      <c r="D4852" s="2">
        <f>SUM(Y4852:Y$5092)</f>
        <v>19381.507993380001</v>
      </c>
      <c r="E4852" s="73">
        <f t="shared" si="2541"/>
        <v>30179.267686189996</v>
      </c>
      <c r="F4852" s="88">
        <f t="shared" si="2567"/>
        <v>6455.85</v>
      </c>
      <c r="G4852" s="3">
        <f>IF(AND(N4852=1,N4851&gt;1),VLOOKUP(A4851,[1]Plan1!$BK$81:$BM$259,3),G4851)</f>
        <v>6413.24</v>
      </c>
      <c r="H4852" s="11">
        <f t="shared" si="2568"/>
        <v>45946</v>
      </c>
      <c r="I4852" s="11">
        <f t="shared" si="2569"/>
        <v>45977</v>
      </c>
      <c r="J4852" s="12">
        <f t="shared" si="2542"/>
        <v>-6.6002153085962245E-3</v>
      </c>
      <c r="K4852" s="11">
        <f t="shared" si="2558"/>
        <v>46036</v>
      </c>
      <c r="L4852" s="11">
        <f t="shared" si="2543"/>
        <v>46036</v>
      </c>
      <c r="M4852" s="1">
        <f t="shared" si="2562"/>
        <v>20</v>
      </c>
      <c r="N4852" s="1">
        <f t="shared" si="2544"/>
        <v>2</v>
      </c>
      <c r="O4852" s="2">
        <f t="shared" si="2545"/>
        <v>0.99933799999999995</v>
      </c>
      <c r="P4852" s="13">
        <f t="shared" si="2570"/>
        <v>0.99339977999999995</v>
      </c>
      <c r="Q4852" s="13">
        <f t="shared" si="2563"/>
        <v>1.4162274492016056</v>
      </c>
      <c r="R4852" s="2">
        <f t="shared" si="2566"/>
        <v>1.4152899000000001</v>
      </c>
      <c r="S4852" s="2">
        <f t="shared" si="2559"/>
        <v>1.4446439600000001</v>
      </c>
      <c r="T4852" s="2">
        <f t="shared" si="2546"/>
        <v>71597.675238399999</v>
      </c>
      <c r="U4852" s="2">
        <f t="shared" si="2547"/>
        <v>8617.8704649481388</v>
      </c>
      <c r="V4852" s="2">
        <f t="shared" si="2548"/>
        <v>12533.145059471079</v>
      </c>
      <c r="W4852" s="2">
        <f t="shared" si="2549"/>
        <v>70711.791203989211</v>
      </c>
      <c r="X4852" s="17">
        <f t="shared" si="2550"/>
        <v>0</v>
      </c>
      <c r="Y4852" s="2">
        <f t="shared" si="2551"/>
        <v>0</v>
      </c>
      <c r="Z4852" s="72">
        <f t="shared" si="2552"/>
        <v>0</v>
      </c>
      <c r="AA4852" s="2">
        <f t="shared" si="2571"/>
        <v>0</v>
      </c>
      <c r="AB4852" s="12">
        <f t="shared" si="2560"/>
        <v>4.6600000000000003E-2</v>
      </c>
      <c r="AC4852" s="17">
        <f t="shared" si="2553"/>
        <v>2</v>
      </c>
      <c r="AD4852" s="17">
        <v>252</v>
      </c>
      <c r="AE4852" s="13">
        <f t="shared" si="2564"/>
        <v>1.0003615480000001</v>
      </c>
      <c r="AF4852" s="2">
        <f t="shared" si="2572"/>
        <v>25.885996280000001</v>
      </c>
      <c r="AG4852" s="2">
        <f t="shared" si="2554"/>
        <v>25.565706680000002</v>
      </c>
      <c r="AH4852" s="3">
        <f t="shared" si="2555"/>
        <v>0</v>
      </c>
      <c r="AI4852" s="4" t="str">
        <f t="shared" si="2565"/>
        <v>A+J=</v>
      </c>
      <c r="AJ4852" s="11">
        <f t="shared" si="2561"/>
        <v>46036</v>
      </c>
      <c r="AQ4852" s="53"/>
      <c r="AR4852" s="53"/>
    </row>
    <row r="4853" spans="1:44" x14ac:dyDescent="0.2">
      <c r="A4853" s="158">
        <f t="shared" si="2556"/>
        <v>46009</v>
      </c>
      <c r="B4853" s="2">
        <f t="shared" si="2540"/>
        <v>70735.995667530209</v>
      </c>
      <c r="C4853" s="2">
        <f t="shared" si="2557"/>
        <v>49560.775679569997</v>
      </c>
      <c r="D4853" s="2">
        <f>SUM(Y4853:Y$5092)</f>
        <v>19381.507993380001</v>
      </c>
      <c r="E4853" s="73">
        <f t="shared" si="2541"/>
        <v>30179.267686189996</v>
      </c>
      <c r="F4853" s="88">
        <f t="shared" si="2567"/>
        <v>6455.85</v>
      </c>
      <c r="G4853" s="3">
        <f>IF(AND(N4853=1,N4852&gt;1),VLOOKUP(A4852,[1]Plan1!$BK$81:$BM$259,3),G4852)</f>
        <v>6413.24</v>
      </c>
      <c r="H4853" s="11">
        <f t="shared" si="2568"/>
        <v>45946</v>
      </c>
      <c r="I4853" s="11">
        <f t="shared" si="2569"/>
        <v>45977</v>
      </c>
      <c r="J4853" s="12">
        <f t="shared" si="2542"/>
        <v>-6.6002153085962245E-3</v>
      </c>
      <c r="K4853" s="11">
        <f t="shared" si="2558"/>
        <v>46036</v>
      </c>
      <c r="L4853" s="11">
        <f t="shared" si="2543"/>
        <v>46036</v>
      </c>
      <c r="M4853" s="1">
        <f t="shared" si="2562"/>
        <v>20</v>
      </c>
      <c r="N4853" s="1">
        <f t="shared" si="2544"/>
        <v>3</v>
      </c>
      <c r="O4853" s="2">
        <f t="shared" si="2545"/>
        <v>0.99900717000000006</v>
      </c>
      <c r="P4853" s="13">
        <f t="shared" si="2570"/>
        <v>0.99339977999999995</v>
      </c>
      <c r="Q4853" s="13">
        <f t="shared" si="2563"/>
        <v>1.4162274492016056</v>
      </c>
      <c r="R4853" s="2">
        <f t="shared" si="2566"/>
        <v>1.4148213700000001</v>
      </c>
      <c r="S4853" s="2">
        <f t="shared" si="2559"/>
        <v>1.4446439600000001</v>
      </c>
      <c r="T4853" s="2">
        <f t="shared" si="2546"/>
        <v>71597.675238399999</v>
      </c>
      <c r="U4853" s="2">
        <f t="shared" si="2547"/>
        <v>8617.8704649481388</v>
      </c>
      <c r="V4853" s="2">
        <f t="shared" si="2548"/>
        <v>12519.005167182067</v>
      </c>
      <c r="W4853" s="2">
        <f t="shared" si="2549"/>
        <v>70697.651311700203</v>
      </c>
      <c r="X4853" s="17">
        <f t="shared" si="2550"/>
        <v>0</v>
      </c>
      <c r="Y4853" s="2">
        <f t="shared" si="2551"/>
        <v>0</v>
      </c>
      <c r="Z4853" s="72">
        <f t="shared" si="2552"/>
        <v>0</v>
      </c>
      <c r="AA4853" s="2">
        <f t="shared" si="2571"/>
        <v>0</v>
      </c>
      <c r="AB4853" s="12">
        <f t="shared" si="2560"/>
        <v>4.6600000000000003E-2</v>
      </c>
      <c r="AC4853" s="17">
        <f t="shared" si="2553"/>
        <v>3</v>
      </c>
      <c r="AD4853" s="17">
        <v>252</v>
      </c>
      <c r="AE4853" s="13">
        <f t="shared" si="2564"/>
        <v>1.0005423710000001</v>
      </c>
      <c r="AF4853" s="2">
        <f t="shared" si="2572"/>
        <v>38.83250271</v>
      </c>
      <c r="AG4853" s="2">
        <f t="shared" si="2554"/>
        <v>38.344355829999998</v>
      </c>
      <c r="AH4853" s="3">
        <f t="shared" si="2555"/>
        <v>0</v>
      </c>
      <c r="AI4853" s="4" t="str">
        <f t="shared" si="2565"/>
        <v>A+J=</v>
      </c>
      <c r="AJ4853" s="11">
        <f t="shared" si="2561"/>
        <v>46036</v>
      </c>
      <c r="AQ4853" s="53"/>
      <c r="AR4853" s="53"/>
    </row>
    <row r="4854" spans="1:44" x14ac:dyDescent="0.2">
      <c r="A4854" s="158">
        <f t="shared" si="2556"/>
        <v>46010</v>
      </c>
      <c r="B4854" s="2">
        <f t="shared" si="2540"/>
        <v>70734.636475494015</v>
      </c>
      <c r="C4854" s="2">
        <f t="shared" si="2557"/>
        <v>49560.775679569997</v>
      </c>
      <c r="D4854" s="2">
        <f>SUM(Y4854:Y$5092)</f>
        <v>19381.507993380001</v>
      </c>
      <c r="E4854" s="73">
        <f t="shared" si="2541"/>
        <v>30179.267686189996</v>
      </c>
      <c r="F4854" s="88">
        <f t="shared" si="2567"/>
        <v>6455.85</v>
      </c>
      <c r="G4854" s="3">
        <f>IF(AND(N4854=1,N4853&gt;1),VLOOKUP(A4853,[1]Plan1!$BK$81:$BM$259,3),G4853)</f>
        <v>6413.24</v>
      </c>
      <c r="H4854" s="11">
        <f t="shared" si="2568"/>
        <v>45946</v>
      </c>
      <c r="I4854" s="11">
        <f t="shared" si="2569"/>
        <v>45977</v>
      </c>
      <c r="J4854" s="12">
        <f t="shared" si="2542"/>
        <v>-6.6002153085962245E-3</v>
      </c>
      <c r="K4854" s="11">
        <f t="shared" si="2558"/>
        <v>46036</v>
      </c>
      <c r="L4854" s="11">
        <f t="shared" si="2543"/>
        <v>46036</v>
      </c>
      <c r="M4854" s="1">
        <f t="shared" si="2562"/>
        <v>20</v>
      </c>
      <c r="N4854" s="1">
        <f t="shared" si="2544"/>
        <v>4</v>
      </c>
      <c r="O4854" s="2">
        <f t="shared" si="2545"/>
        <v>0.99867645000000005</v>
      </c>
      <c r="P4854" s="13">
        <f t="shared" si="2570"/>
        <v>0.99339977999999995</v>
      </c>
      <c r="Q4854" s="13">
        <f t="shared" si="2563"/>
        <v>1.4162274492016056</v>
      </c>
      <c r="R4854" s="2">
        <f t="shared" si="2566"/>
        <v>1.414353</v>
      </c>
      <c r="S4854" s="2">
        <f t="shared" si="2559"/>
        <v>1.4446439600000001</v>
      </c>
      <c r="T4854" s="2">
        <f t="shared" si="2546"/>
        <v>71597.675238399999</v>
      </c>
      <c r="U4854" s="2">
        <f t="shared" si="2547"/>
        <v>8617.8704649481388</v>
      </c>
      <c r="V4854" s="2">
        <f t="shared" si="2548"/>
        <v>12504.870103575882</v>
      </c>
      <c r="W4854" s="2">
        <f t="shared" si="2549"/>
        <v>70683.51624809402</v>
      </c>
      <c r="X4854" s="17">
        <f t="shared" si="2550"/>
        <v>0</v>
      </c>
      <c r="Y4854" s="2">
        <f t="shared" si="2551"/>
        <v>0</v>
      </c>
      <c r="Z4854" s="72">
        <f t="shared" si="2552"/>
        <v>0</v>
      </c>
      <c r="AA4854" s="2">
        <f t="shared" si="2571"/>
        <v>0</v>
      </c>
      <c r="AB4854" s="12">
        <f t="shared" si="2560"/>
        <v>4.6600000000000003E-2</v>
      </c>
      <c r="AC4854" s="17">
        <f t="shared" si="2553"/>
        <v>4</v>
      </c>
      <c r="AD4854" s="17">
        <v>252</v>
      </c>
      <c r="AE4854" s="13">
        <f t="shared" si="2564"/>
        <v>1.0007232269999999</v>
      </c>
      <c r="AF4854" s="2">
        <f t="shared" si="2572"/>
        <v>51.78137186</v>
      </c>
      <c r="AG4854" s="2">
        <f t="shared" si="2554"/>
        <v>51.120227399999997</v>
      </c>
      <c r="AH4854" s="3">
        <f t="shared" si="2555"/>
        <v>0</v>
      </c>
      <c r="AI4854" s="4" t="str">
        <f t="shared" si="2565"/>
        <v>A+J=</v>
      </c>
      <c r="AJ4854" s="11">
        <f t="shared" si="2561"/>
        <v>46036</v>
      </c>
      <c r="AQ4854" s="53"/>
      <c r="AR4854" s="53"/>
    </row>
    <row r="4855" spans="1:44" x14ac:dyDescent="0.2">
      <c r="A4855" s="158">
        <f t="shared" si="2556"/>
        <v>46011</v>
      </c>
      <c r="B4855" s="2">
        <f t="shared" si="2540"/>
        <v>70733.278963037999</v>
      </c>
      <c r="C4855" s="2">
        <f t="shared" si="2557"/>
        <v>49560.775679569997</v>
      </c>
      <c r="D4855" s="2">
        <f>SUM(Y4855:Y$5092)</f>
        <v>19381.507993380001</v>
      </c>
      <c r="E4855" s="73">
        <f t="shared" si="2541"/>
        <v>30179.267686189996</v>
      </c>
      <c r="F4855" s="88">
        <f t="shared" si="2567"/>
        <v>6455.85</v>
      </c>
      <c r="G4855" s="3">
        <f>IF(AND(N4855=1,N4854&gt;1),VLOOKUP(A4854,[1]Plan1!$BK$81:$BM$259,3),G4854)</f>
        <v>6413.24</v>
      </c>
      <c r="H4855" s="11">
        <f t="shared" si="2568"/>
        <v>45946</v>
      </c>
      <c r="I4855" s="11">
        <f t="shared" si="2569"/>
        <v>45977</v>
      </c>
      <c r="J4855" s="12">
        <f t="shared" si="2542"/>
        <v>-6.6002153085962245E-3</v>
      </c>
      <c r="K4855" s="11">
        <f t="shared" si="2558"/>
        <v>46036</v>
      </c>
      <c r="L4855" s="11">
        <f t="shared" si="2543"/>
        <v>46036</v>
      </c>
      <c r="M4855" s="1">
        <f t="shared" si="2562"/>
        <v>20</v>
      </c>
      <c r="N4855" s="1">
        <f t="shared" si="2544"/>
        <v>5</v>
      </c>
      <c r="O4855" s="2">
        <f t="shared" si="2545"/>
        <v>0.99834584000000004</v>
      </c>
      <c r="P4855" s="13">
        <f t="shared" si="2570"/>
        <v>0.99339977999999995</v>
      </c>
      <c r="Q4855" s="13">
        <f t="shared" si="2563"/>
        <v>1.4162274492016056</v>
      </c>
      <c r="R4855" s="2">
        <f t="shared" si="2566"/>
        <v>1.4138847800000001</v>
      </c>
      <c r="S4855" s="2">
        <f t="shared" si="2559"/>
        <v>1.4446439600000001</v>
      </c>
      <c r="T4855" s="2">
        <f t="shared" si="2546"/>
        <v>71597.675238399999</v>
      </c>
      <c r="U4855" s="2">
        <f t="shared" si="2547"/>
        <v>8617.8704649481388</v>
      </c>
      <c r="V4855" s="2">
        <f t="shared" si="2548"/>
        <v>12490.739566859858</v>
      </c>
      <c r="W4855" s="2">
        <f t="shared" si="2549"/>
        <v>70669.385711377996</v>
      </c>
      <c r="X4855" s="17">
        <f t="shared" si="2550"/>
        <v>0</v>
      </c>
      <c r="Y4855" s="2">
        <f t="shared" si="2551"/>
        <v>0</v>
      </c>
      <c r="Z4855" s="72">
        <f t="shared" si="2552"/>
        <v>0</v>
      </c>
      <c r="AA4855" s="2">
        <f t="shared" si="2571"/>
        <v>0</v>
      </c>
      <c r="AB4855" s="12">
        <f t="shared" si="2560"/>
        <v>4.6600000000000003E-2</v>
      </c>
      <c r="AC4855" s="17">
        <f t="shared" si="2553"/>
        <v>5</v>
      </c>
      <c r="AD4855" s="17">
        <v>252</v>
      </c>
      <c r="AE4855" s="13">
        <f t="shared" si="2564"/>
        <v>1.000904115</v>
      </c>
      <c r="AF4855" s="2">
        <f t="shared" si="2572"/>
        <v>64.732532140000004</v>
      </c>
      <c r="AG4855" s="2">
        <f t="shared" si="2554"/>
        <v>63.893251659999997</v>
      </c>
      <c r="AH4855" s="3">
        <f t="shared" si="2555"/>
        <v>0</v>
      </c>
      <c r="AI4855" s="4" t="str">
        <f t="shared" si="2565"/>
        <v>A+J=</v>
      </c>
      <c r="AJ4855" s="11">
        <f t="shared" si="2561"/>
        <v>46036</v>
      </c>
      <c r="AQ4855" s="53"/>
      <c r="AR4855" s="53"/>
    </row>
    <row r="4856" spans="1:44" x14ac:dyDescent="0.2">
      <c r="A4856" s="158">
        <f t="shared" si="2556"/>
        <v>46012</v>
      </c>
      <c r="B4856" s="2">
        <f t="shared" si="2540"/>
        <v>70733.278963037999</v>
      </c>
      <c r="C4856" s="2">
        <f t="shared" si="2557"/>
        <v>49560.775679569997</v>
      </c>
      <c r="D4856" s="2">
        <f>SUM(Y4856:Y$5092)</f>
        <v>19381.507993380001</v>
      </c>
      <c r="E4856" s="73">
        <f t="shared" si="2541"/>
        <v>30179.267686189996</v>
      </c>
      <c r="F4856" s="88">
        <f t="shared" si="2567"/>
        <v>6455.85</v>
      </c>
      <c r="G4856" s="3">
        <f>IF(AND(N4856=1,N4855&gt;1),VLOOKUP(A4855,[1]Plan1!$BK$81:$BM$259,3),G4855)</f>
        <v>6413.24</v>
      </c>
      <c r="H4856" s="11">
        <f t="shared" si="2568"/>
        <v>45946</v>
      </c>
      <c r="I4856" s="11">
        <f t="shared" si="2569"/>
        <v>45977</v>
      </c>
      <c r="J4856" s="12">
        <f t="shared" si="2542"/>
        <v>-6.6002153085962245E-3</v>
      </c>
      <c r="K4856" s="11">
        <f t="shared" si="2558"/>
        <v>46036</v>
      </c>
      <c r="L4856" s="11">
        <f t="shared" si="2543"/>
        <v>46036</v>
      </c>
      <c r="M4856" s="1">
        <f t="shared" si="2562"/>
        <v>20</v>
      </c>
      <c r="N4856" s="1">
        <f t="shared" si="2544"/>
        <v>5</v>
      </c>
      <c r="O4856" s="2">
        <f t="shared" si="2545"/>
        <v>0.99834584000000004</v>
      </c>
      <c r="P4856" s="13">
        <f t="shared" si="2570"/>
        <v>0.99339977999999995</v>
      </c>
      <c r="Q4856" s="13">
        <f t="shared" si="2563"/>
        <v>1.4162274492016056</v>
      </c>
      <c r="R4856" s="2">
        <f t="shared" si="2566"/>
        <v>1.4138847800000001</v>
      </c>
      <c r="S4856" s="2">
        <f t="shared" si="2559"/>
        <v>1.4446439600000001</v>
      </c>
      <c r="T4856" s="2">
        <f t="shared" si="2546"/>
        <v>71597.675238399999</v>
      </c>
      <c r="U4856" s="2">
        <f t="shared" si="2547"/>
        <v>8617.8704649481388</v>
      </c>
      <c r="V4856" s="2">
        <f t="shared" si="2548"/>
        <v>12490.739566859858</v>
      </c>
      <c r="W4856" s="2">
        <f t="shared" si="2549"/>
        <v>70669.385711377996</v>
      </c>
      <c r="X4856" s="17">
        <f t="shared" si="2550"/>
        <v>0</v>
      </c>
      <c r="Y4856" s="2">
        <f t="shared" si="2551"/>
        <v>0</v>
      </c>
      <c r="Z4856" s="72">
        <f t="shared" si="2552"/>
        <v>0</v>
      </c>
      <c r="AA4856" s="2">
        <f t="shared" si="2571"/>
        <v>0</v>
      </c>
      <c r="AB4856" s="12">
        <f t="shared" si="2560"/>
        <v>4.6600000000000003E-2</v>
      </c>
      <c r="AC4856" s="17">
        <f t="shared" si="2553"/>
        <v>5</v>
      </c>
      <c r="AD4856" s="17">
        <v>252</v>
      </c>
      <c r="AE4856" s="13">
        <f t="shared" si="2564"/>
        <v>1.000904115</v>
      </c>
      <c r="AF4856" s="2">
        <f t="shared" si="2572"/>
        <v>64.732532140000004</v>
      </c>
      <c r="AG4856" s="2">
        <f t="shared" si="2554"/>
        <v>63.893251659999997</v>
      </c>
      <c r="AH4856" s="3">
        <f t="shared" si="2555"/>
        <v>0</v>
      </c>
      <c r="AI4856" s="4" t="str">
        <f t="shared" si="2565"/>
        <v>A+J=</v>
      </c>
      <c r="AJ4856" s="11">
        <f t="shared" si="2561"/>
        <v>46036</v>
      </c>
      <c r="AQ4856" s="53"/>
      <c r="AR4856" s="53"/>
    </row>
    <row r="4857" spans="1:44" x14ac:dyDescent="0.2">
      <c r="A4857" s="158">
        <f t="shared" si="2556"/>
        <v>46013</v>
      </c>
      <c r="B4857" s="2">
        <f t="shared" si="2540"/>
        <v>70733.278963037999</v>
      </c>
      <c r="C4857" s="2">
        <f t="shared" si="2557"/>
        <v>49560.775679569997</v>
      </c>
      <c r="D4857" s="2">
        <f>SUM(Y4857:Y$5092)</f>
        <v>19381.507993380001</v>
      </c>
      <c r="E4857" s="73">
        <f t="shared" si="2541"/>
        <v>30179.267686189996</v>
      </c>
      <c r="F4857" s="88">
        <f t="shared" si="2567"/>
        <v>6455.85</v>
      </c>
      <c r="G4857" s="3">
        <f>IF(AND(N4857=1,N4856&gt;1),VLOOKUP(A4856,[1]Plan1!$BK$81:$BM$259,3),G4856)</f>
        <v>6413.24</v>
      </c>
      <c r="H4857" s="11">
        <f t="shared" si="2568"/>
        <v>45946</v>
      </c>
      <c r="I4857" s="11">
        <f t="shared" si="2569"/>
        <v>45977</v>
      </c>
      <c r="J4857" s="12">
        <f t="shared" si="2542"/>
        <v>-6.6002153085962245E-3</v>
      </c>
      <c r="K4857" s="11">
        <f t="shared" si="2558"/>
        <v>46036</v>
      </c>
      <c r="L4857" s="11">
        <f t="shared" si="2543"/>
        <v>46036</v>
      </c>
      <c r="M4857" s="1">
        <f t="shared" si="2562"/>
        <v>20</v>
      </c>
      <c r="N4857" s="1">
        <f t="shared" si="2544"/>
        <v>5</v>
      </c>
      <c r="O4857" s="2">
        <f t="shared" si="2545"/>
        <v>0.99834584000000004</v>
      </c>
      <c r="P4857" s="13">
        <f t="shared" si="2570"/>
        <v>0.99339977999999995</v>
      </c>
      <c r="Q4857" s="13">
        <f t="shared" si="2563"/>
        <v>1.4162274492016056</v>
      </c>
      <c r="R4857" s="2">
        <f t="shared" si="2566"/>
        <v>1.4138847800000001</v>
      </c>
      <c r="S4857" s="2">
        <f t="shared" si="2559"/>
        <v>1.4446439600000001</v>
      </c>
      <c r="T4857" s="2">
        <f t="shared" si="2546"/>
        <v>71597.675238399999</v>
      </c>
      <c r="U4857" s="2">
        <f t="shared" si="2547"/>
        <v>8617.8704649481388</v>
      </c>
      <c r="V4857" s="2">
        <f t="shared" si="2548"/>
        <v>12490.739566859858</v>
      </c>
      <c r="W4857" s="2">
        <f t="shared" si="2549"/>
        <v>70669.385711377996</v>
      </c>
      <c r="X4857" s="17">
        <f t="shared" si="2550"/>
        <v>0</v>
      </c>
      <c r="Y4857" s="2">
        <f t="shared" si="2551"/>
        <v>0</v>
      </c>
      <c r="Z4857" s="72">
        <f t="shared" si="2552"/>
        <v>0</v>
      </c>
      <c r="AA4857" s="2">
        <f t="shared" si="2571"/>
        <v>0</v>
      </c>
      <c r="AB4857" s="12">
        <f t="shared" si="2560"/>
        <v>4.6600000000000003E-2</v>
      </c>
      <c r="AC4857" s="17">
        <f t="shared" si="2553"/>
        <v>5</v>
      </c>
      <c r="AD4857" s="17">
        <v>252</v>
      </c>
      <c r="AE4857" s="13">
        <f t="shared" si="2564"/>
        <v>1.000904115</v>
      </c>
      <c r="AF4857" s="2">
        <f t="shared" si="2572"/>
        <v>64.732532140000004</v>
      </c>
      <c r="AG4857" s="2">
        <f t="shared" si="2554"/>
        <v>63.893251659999997</v>
      </c>
      <c r="AH4857" s="3">
        <f t="shared" si="2555"/>
        <v>0</v>
      </c>
      <c r="AI4857" s="4" t="str">
        <f t="shared" si="2565"/>
        <v>A+J=</v>
      </c>
      <c r="AJ4857" s="11">
        <f t="shared" si="2561"/>
        <v>46036</v>
      </c>
      <c r="AQ4857" s="53"/>
      <c r="AR4857" s="53"/>
    </row>
    <row r="4858" spans="1:44" x14ac:dyDescent="0.2">
      <c r="A4858" s="158">
        <f t="shared" si="2556"/>
        <v>46014</v>
      </c>
      <c r="B4858" s="2">
        <f t="shared" si="2540"/>
        <v>70731.923201912112</v>
      </c>
      <c r="C4858" s="2">
        <f t="shared" si="2557"/>
        <v>49560.775679569997</v>
      </c>
      <c r="D4858" s="2">
        <f>SUM(Y4858:Y$5092)</f>
        <v>19381.507993380001</v>
      </c>
      <c r="E4858" s="73">
        <f t="shared" si="2541"/>
        <v>30179.267686189996</v>
      </c>
      <c r="F4858" s="88">
        <f t="shared" si="2567"/>
        <v>6455.85</v>
      </c>
      <c r="G4858" s="3">
        <f>IF(AND(N4858=1,N4857&gt;1),VLOOKUP(A4857,[1]Plan1!$BK$81:$BM$259,3),G4857)</f>
        <v>6413.24</v>
      </c>
      <c r="H4858" s="11">
        <f t="shared" si="2568"/>
        <v>45946</v>
      </c>
      <c r="I4858" s="11">
        <f t="shared" si="2569"/>
        <v>45977</v>
      </c>
      <c r="J4858" s="12">
        <f t="shared" si="2542"/>
        <v>-6.6002153085962245E-3</v>
      </c>
      <c r="K4858" s="11">
        <f t="shared" si="2558"/>
        <v>46036</v>
      </c>
      <c r="L4858" s="11">
        <f t="shared" si="2543"/>
        <v>46036</v>
      </c>
      <c r="M4858" s="1">
        <f t="shared" si="2562"/>
        <v>20</v>
      </c>
      <c r="N4858" s="1">
        <f t="shared" si="2544"/>
        <v>6</v>
      </c>
      <c r="O4858" s="2">
        <f t="shared" si="2545"/>
        <v>0.99801534000000003</v>
      </c>
      <c r="P4858" s="13">
        <f t="shared" si="2570"/>
        <v>0.99339977999999995</v>
      </c>
      <c r="Q4858" s="13">
        <f t="shared" si="2563"/>
        <v>1.4162274492016056</v>
      </c>
      <c r="R4858" s="2">
        <f t="shared" si="2566"/>
        <v>1.4134167099999999</v>
      </c>
      <c r="S4858" s="2">
        <f t="shared" si="2559"/>
        <v>1.4446439600000001</v>
      </c>
      <c r="T4858" s="2">
        <f t="shared" si="2546"/>
        <v>71597.675238399999</v>
      </c>
      <c r="U4858" s="2">
        <f t="shared" si="2547"/>
        <v>8617.8704649481388</v>
      </c>
      <c r="V4858" s="2">
        <f t="shared" si="2548"/>
        <v>12476.613557033977</v>
      </c>
      <c r="W4858" s="2">
        <f t="shared" si="2549"/>
        <v>70655.259701552117</v>
      </c>
      <c r="X4858" s="17">
        <f t="shared" si="2550"/>
        <v>0</v>
      </c>
      <c r="Y4858" s="2">
        <f t="shared" si="2551"/>
        <v>0</v>
      </c>
      <c r="Z4858" s="72">
        <f t="shared" si="2552"/>
        <v>0</v>
      </c>
      <c r="AA4858" s="2">
        <f t="shared" si="2571"/>
        <v>0</v>
      </c>
      <c r="AB4858" s="12">
        <f t="shared" si="2560"/>
        <v>4.6600000000000003E-2</v>
      </c>
      <c r="AC4858" s="17">
        <f t="shared" si="2553"/>
        <v>6</v>
      </c>
      <c r="AD4858" s="17">
        <v>252</v>
      </c>
      <c r="AE4858" s="13">
        <f t="shared" si="2564"/>
        <v>1.0010850360000001</v>
      </c>
      <c r="AF4858" s="2">
        <f t="shared" si="2572"/>
        <v>77.686055139999993</v>
      </c>
      <c r="AG4858" s="2">
        <f t="shared" si="2554"/>
        <v>76.66350036</v>
      </c>
      <c r="AH4858" s="3">
        <f t="shared" si="2555"/>
        <v>0</v>
      </c>
      <c r="AI4858" s="4" t="str">
        <f t="shared" si="2565"/>
        <v>A+J=</v>
      </c>
      <c r="AJ4858" s="11">
        <f t="shared" si="2561"/>
        <v>46036</v>
      </c>
      <c r="AQ4858" s="53"/>
      <c r="AR4858" s="53"/>
    </row>
    <row r="4859" spans="1:44" x14ac:dyDescent="0.2">
      <c r="A4859" s="158">
        <f t="shared" si="2556"/>
        <v>46015</v>
      </c>
      <c r="B4859" s="2">
        <f t="shared" si="2540"/>
        <v>70730.56979753176</v>
      </c>
      <c r="C4859" s="2">
        <f t="shared" si="2557"/>
        <v>49560.775679569997</v>
      </c>
      <c r="D4859" s="2">
        <f>SUM(Y4859:Y$5092)</f>
        <v>19381.507993380001</v>
      </c>
      <c r="E4859" s="73">
        <f t="shared" si="2541"/>
        <v>30179.267686189996</v>
      </c>
      <c r="F4859" s="88">
        <f t="shared" si="2567"/>
        <v>6455.85</v>
      </c>
      <c r="G4859" s="3">
        <f>IF(AND(N4859=1,N4858&gt;1),VLOOKUP(A4858,[1]Plan1!$BK$81:$BM$259,3),G4858)</f>
        <v>6413.24</v>
      </c>
      <c r="H4859" s="11">
        <f t="shared" si="2568"/>
        <v>45946</v>
      </c>
      <c r="I4859" s="11">
        <f t="shared" si="2569"/>
        <v>45977</v>
      </c>
      <c r="J4859" s="12">
        <f t="shared" si="2542"/>
        <v>-6.6002153085962245E-3</v>
      </c>
      <c r="K4859" s="11">
        <f t="shared" si="2558"/>
        <v>46036</v>
      </c>
      <c r="L4859" s="11">
        <f t="shared" si="2543"/>
        <v>46036</v>
      </c>
      <c r="M4859" s="1">
        <f t="shared" si="2562"/>
        <v>20</v>
      </c>
      <c r="N4859" s="1">
        <f t="shared" si="2544"/>
        <v>7</v>
      </c>
      <c r="O4859" s="2">
        <f t="shared" si="2545"/>
        <v>0.99768495000000001</v>
      </c>
      <c r="P4859" s="13">
        <f t="shared" si="2570"/>
        <v>0.99339977999999995</v>
      </c>
      <c r="Q4859" s="13">
        <f t="shared" si="2563"/>
        <v>1.4162274492016056</v>
      </c>
      <c r="R4859" s="2">
        <f t="shared" si="2566"/>
        <v>1.4129488100000001</v>
      </c>
      <c r="S4859" s="2">
        <f t="shared" si="2559"/>
        <v>1.4446439600000001</v>
      </c>
      <c r="T4859" s="2">
        <f t="shared" si="2546"/>
        <v>71597.675238399999</v>
      </c>
      <c r="U4859" s="2">
        <f t="shared" si="2547"/>
        <v>8617.8704649481388</v>
      </c>
      <c r="V4859" s="2">
        <f t="shared" si="2548"/>
        <v>12462.492677683615</v>
      </c>
      <c r="W4859" s="2">
        <f t="shared" si="2549"/>
        <v>70641.138822201756</v>
      </c>
      <c r="X4859" s="17">
        <f t="shared" si="2550"/>
        <v>0</v>
      </c>
      <c r="Y4859" s="2">
        <f t="shared" si="2551"/>
        <v>0</v>
      </c>
      <c r="Z4859" s="72">
        <f t="shared" si="2552"/>
        <v>0</v>
      </c>
      <c r="AA4859" s="2">
        <f t="shared" si="2571"/>
        <v>0</v>
      </c>
      <c r="AB4859" s="12">
        <f t="shared" si="2560"/>
        <v>4.6600000000000003E-2</v>
      </c>
      <c r="AC4859" s="17">
        <f t="shared" si="2553"/>
        <v>7</v>
      </c>
      <c r="AD4859" s="17">
        <v>252</v>
      </c>
      <c r="AE4859" s="13">
        <f t="shared" si="2564"/>
        <v>1.0012659900000001</v>
      </c>
      <c r="AF4859" s="2">
        <f t="shared" si="2572"/>
        <v>90.641940869999999</v>
      </c>
      <c r="AG4859" s="2">
        <f t="shared" si="2554"/>
        <v>89.430975329999995</v>
      </c>
      <c r="AH4859" s="3">
        <f t="shared" si="2555"/>
        <v>0</v>
      </c>
      <c r="AI4859" s="4" t="str">
        <f t="shared" si="2565"/>
        <v>A+J=</v>
      </c>
      <c r="AJ4859" s="11">
        <f t="shared" si="2561"/>
        <v>46036</v>
      </c>
      <c r="AQ4859" s="53"/>
      <c r="AR4859" s="53"/>
    </row>
    <row r="4860" spans="1:44" x14ac:dyDescent="0.2">
      <c r="A4860" s="158">
        <f t="shared" si="2556"/>
        <v>46016</v>
      </c>
      <c r="B4860" s="2">
        <f t="shared" si="2540"/>
        <v>70729.217471746175</v>
      </c>
      <c r="C4860" s="2">
        <f t="shared" si="2557"/>
        <v>49560.775679569997</v>
      </c>
      <c r="D4860" s="2">
        <f>SUM(Y4860:Y$5092)</f>
        <v>19381.507993380001</v>
      </c>
      <c r="E4860" s="73">
        <f t="shared" si="2541"/>
        <v>30179.267686189996</v>
      </c>
      <c r="F4860" s="88">
        <f t="shared" si="2567"/>
        <v>6455.85</v>
      </c>
      <c r="G4860" s="3">
        <f>IF(AND(N4860=1,N4859&gt;1),VLOOKUP(A4859,[1]Plan1!$BK$81:$BM$259,3),G4859)</f>
        <v>6413.24</v>
      </c>
      <c r="H4860" s="11">
        <f t="shared" si="2568"/>
        <v>45946</v>
      </c>
      <c r="I4860" s="11">
        <f t="shared" si="2569"/>
        <v>45977</v>
      </c>
      <c r="J4860" s="12">
        <f t="shared" si="2542"/>
        <v>-6.6002153085962245E-3</v>
      </c>
      <c r="K4860" s="11">
        <f t="shared" si="2558"/>
        <v>46036</v>
      </c>
      <c r="L4860" s="11">
        <f t="shared" si="2543"/>
        <v>46036</v>
      </c>
      <c r="M4860" s="1">
        <f t="shared" si="2562"/>
        <v>20</v>
      </c>
      <c r="N4860" s="1">
        <f t="shared" si="2544"/>
        <v>8</v>
      </c>
      <c r="O4860" s="2">
        <f t="shared" si="2545"/>
        <v>0.99735465999999995</v>
      </c>
      <c r="P4860" s="13">
        <f t="shared" si="2570"/>
        <v>0.99339977999999995</v>
      </c>
      <c r="Q4860" s="13">
        <f t="shared" si="2563"/>
        <v>1.4162274492016056</v>
      </c>
      <c r="R4860" s="2">
        <f t="shared" si="2566"/>
        <v>1.4124810400000001</v>
      </c>
      <c r="S4860" s="2">
        <f t="shared" si="2559"/>
        <v>1.4446439600000001</v>
      </c>
      <c r="T4860" s="2">
        <f t="shared" si="2546"/>
        <v>71597.675238399999</v>
      </c>
      <c r="U4860" s="2">
        <f t="shared" si="2547"/>
        <v>8617.8704649481388</v>
      </c>
      <c r="V4860" s="2">
        <f t="shared" si="2548"/>
        <v>12448.375721638045</v>
      </c>
      <c r="W4860" s="2">
        <f t="shared" si="2549"/>
        <v>70627.021866156181</v>
      </c>
      <c r="X4860" s="17">
        <f t="shared" si="2550"/>
        <v>0</v>
      </c>
      <c r="Y4860" s="2">
        <f t="shared" si="2551"/>
        <v>0</v>
      </c>
      <c r="Z4860" s="72">
        <f t="shared" si="2552"/>
        <v>0</v>
      </c>
      <c r="AA4860" s="2">
        <f t="shared" si="2571"/>
        <v>0</v>
      </c>
      <c r="AB4860" s="12">
        <f t="shared" si="2560"/>
        <v>4.6600000000000003E-2</v>
      </c>
      <c r="AC4860" s="17">
        <f t="shared" si="2553"/>
        <v>8</v>
      </c>
      <c r="AD4860" s="17">
        <v>252</v>
      </c>
      <c r="AE4860" s="13">
        <f t="shared" si="2564"/>
        <v>1.001446976</v>
      </c>
      <c r="AF4860" s="2">
        <f t="shared" si="2572"/>
        <v>103.60011772</v>
      </c>
      <c r="AG4860" s="2">
        <f t="shared" si="2554"/>
        <v>102.19560559</v>
      </c>
      <c r="AH4860" s="3">
        <f t="shared" si="2555"/>
        <v>0</v>
      </c>
      <c r="AI4860" s="4" t="str">
        <f t="shared" si="2565"/>
        <v>A+J=</v>
      </c>
      <c r="AJ4860" s="11">
        <f t="shared" si="2561"/>
        <v>46036</v>
      </c>
      <c r="AQ4860" s="53"/>
      <c r="AR4860" s="53"/>
    </row>
    <row r="4861" spans="1:44" x14ac:dyDescent="0.2">
      <c r="A4861" s="158">
        <f t="shared" si="2556"/>
        <v>46017</v>
      </c>
      <c r="B4861" s="2">
        <f t="shared" si="2540"/>
        <v>70729.217471746175</v>
      </c>
      <c r="C4861" s="2">
        <f t="shared" si="2557"/>
        <v>49560.775679569997</v>
      </c>
      <c r="D4861" s="2">
        <f>SUM(Y4861:Y$5092)</f>
        <v>19381.507993380001</v>
      </c>
      <c r="E4861" s="73">
        <f t="shared" si="2541"/>
        <v>30179.267686189996</v>
      </c>
      <c r="F4861" s="88">
        <f t="shared" si="2567"/>
        <v>6455.85</v>
      </c>
      <c r="G4861" s="3">
        <f>IF(AND(N4861=1,N4860&gt;1),VLOOKUP(A4860,[1]Plan1!$BK$81:$BM$259,3),G4860)</f>
        <v>6413.24</v>
      </c>
      <c r="H4861" s="11">
        <f t="shared" si="2568"/>
        <v>45946</v>
      </c>
      <c r="I4861" s="11">
        <f t="shared" si="2569"/>
        <v>45977</v>
      </c>
      <c r="J4861" s="12">
        <f t="shared" si="2542"/>
        <v>-6.6002153085962245E-3</v>
      </c>
      <c r="K4861" s="11">
        <f t="shared" si="2558"/>
        <v>46036</v>
      </c>
      <c r="L4861" s="11">
        <f t="shared" si="2543"/>
        <v>46036</v>
      </c>
      <c r="M4861" s="1">
        <f t="shared" si="2562"/>
        <v>20</v>
      </c>
      <c r="N4861" s="1">
        <f t="shared" si="2544"/>
        <v>8</v>
      </c>
      <c r="O4861" s="2">
        <f t="shared" si="2545"/>
        <v>0.99735465999999995</v>
      </c>
      <c r="P4861" s="13">
        <f t="shared" si="2570"/>
        <v>0.99339977999999995</v>
      </c>
      <c r="Q4861" s="13">
        <f t="shared" si="2563"/>
        <v>1.4162274492016056</v>
      </c>
      <c r="R4861" s="2">
        <f t="shared" si="2566"/>
        <v>1.4124810400000001</v>
      </c>
      <c r="S4861" s="2">
        <f t="shared" si="2559"/>
        <v>1.4446439600000001</v>
      </c>
      <c r="T4861" s="2">
        <f t="shared" si="2546"/>
        <v>71597.675238399999</v>
      </c>
      <c r="U4861" s="2">
        <f t="shared" si="2547"/>
        <v>8617.8704649481388</v>
      </c>
      <c r="V4861" s="2">
        <f t="shared" si="2548"/>
        <v>12448.375721638045</v>
      </c>
      <c r="W4861" s="2">
        <f t="shared" si="2549"/>
        <v>70627.021866156181</v>
      </c>
      <c r="X4861" s="17">
        <f t="shared" si="2550"/>
        <v>0</v>
      </c>
      <c r="Y4861" s="2">
        <f t="shared" si="2551"/>
        <v>0</v>
      </c>
      <c r="Z4861" s="72">
        <f t="shared" si="2552"/>
        <v>0</v>
      </c>
      <c r="AA4861" s="2">
        <f t="shared" si="2571"/>
        <v>0</v>
      </c>
      <c r="AB4861" s="12">
        <f t="shared" si="2560"/>
        <v>4.6600000000000003E-2</v>
      </c>
      <c r="AC4861" s="17">
        <f t="shared" si="2553"/>
        <v>8</v>
      </c>
      <c r="AD4861" s="17">
        <v>252</v>
      </c>
      <c r="AE4861" s="13">
        <f t="shared" si="2564"/>
        <v>1.001446976</v>
      </c>
      <c r="AF4861" s="2">
        <f t="shared" si="2572"/>
        <v>103.60011772</v>
      </c>
      <c r="AG4861" s="2">
        <f t="shared" si="2554"/>
        <v>102.19560559</v>
      </c>
      <c r="AH4861" s="3">
        <f t="shared" si="2555"/>
        <v>0</v>
      </c>
      <c r="AI4861" s="4" t="str">
        <f t="shared" si="2565"/>
        <v>A+J=</v>
      </c>
      <c r="AJ4861" s="11">
        <f t="shared" si="2561"/>
        <v>46036</v>
      </c>
      <c r="AQ4861" s="53"/>
      <c r="AR4861" s="53"/>
    </row>
    <row r="4862" spans="1:44" x14ac:dyDescent="0.2">
      <c r="A4862" s="158">
        <f t="shared" si="2556"/>
        <v>46018</v>
      </c>
      <c r="B4862" s="2">
        <f t="shared" si="2540"/>
        <v>70727.867877958794</v>
      </c>
      <c r="C4862" s="2">
        <f t="shared" si="2557"/>
        <v>49560.775679569997</v>
      </c>
      <c r="D4862" s="2">
        <f>SUM(Y4862:Y$5092)</f>
        <v>19381.507993380001</v>
      </c>
      <c r="E4862" s="73">
        <f t="shared" si="2541"/>
        <v>30179.267686189996</v>
      </c>
      <c r="F4862" s="88">
        <f t="shared" si="2567"/>
        <v>6455.85</v>
      </c>
      <c r="G4862" s="3">
        <f>IF(AND(N4862=1,N4861&gt;1),VLOOKUP(A4861,[1]Plan1!$BK$81:$BM$259,3),G4861)</f>
        <v>6413.24</v>
      </c>
      <c r="H4862" s="11">
        <f t="shared" si="2568"/>
        <v>45946</v>
      </c>
      <c r="I4862" s="11">
        <f t="shared" si="2569"/>
        <v>45977</v>
      </c>
      <c r="J4862" s="12">
        <f t="shared" si="2542"/>
        <v>-6.6002153085962245E-3</v>
      </c>
      <c r="K4862" s="11">
        <f t="shared" si="2558"/>
        <v>46036</v>
      </c>
      <c r="L4862" s="11">
        <f t="shared" si="2543"/>
        <v>46036</v>
      </c>
      <c r="M4862" s="1">
        <f t="shared" si="2562"/>
        <v>20</v>
      </c>
      <c r="N4862" s="1">
        <f t="shared" si="2544"/>
        <v>9</v>
      </c>
      <c r="O4862" s="2">
        <f t="shared" si="2545"/>
        <v>0.99702449000000004</v>
      </c>
      <c r="P4862" s="13">
        <f t="shared" si="2570"/>
        <v>0.99339977999999995</v>
      </c>
      <c r="Q4862" s="13">
        <f t="shared" si="2563"/>
        <v>1.4162274492016056</v>
      </c>
      <c r="R4862" s="2">
        <f t="shared" si="2566"/>
        <v>1.4120134499999999</v>
      </c>
      <c r="S4862" s="2">
        <f t="shared" si="2559"/>
        <v>1.4446439600000001</v>
      </c>
      <c r="T4862" s="2">
        <f t="shared" si="2546"/>
        <v>71597.675238399999</v>
      </c>
      <c r="U4862" s="2">
        <f t="shared" si="2547"/>
        <v>8617.8704649481388</v>
      </c>
      <c r="V4862" s="2">
        <f t="shared" si="2548"/>
        <v>12434.264197860655</v>
      </c>
      <c r="W4862" s="2">
        <f t="shared" si="2549"/>
        <v>70612.910342378789</v>
      </c>
      <c r="X4862" s="17">
        <f t="shared" si="2550"/>
        <v>0</v>
      </c>
      <c r="Y4862" s="2">
        <f t="shared" si="2551"/>
        <v>0</v>
      </c>
      <c r="Z4862" s="72">
        <f t="shared" si="2552"/>
        <v>0</v>
      </c>
      <c r="AA4862" s="2">
        <f t="shared" si="2571"/>
        <v>0</v>
      </c>
      <c r="AB4862" s="12">
        <f t="shared" si="2560"/>
        <v>4.6600000000000003E-2</v>
      </c>
      <c r="AC4862" s="17">
        <f t="shared" si="2553"/>
        <v>9</v>
      </c>
      <c r="AD4862" s="17">
        <v>252</v>
      </c>
      <c r="AE4862" s="13">
        <f t="shared" si="2564"/>
        <v>1.0016279960000001</v>
      </c>
      <c r="AF4862" s="2">
        <f t="shared" si="2572"/>
        <v>116.56072888999999</v>
      </c>
      <c r="AG4862" s="2">
        <f t="shared" si="2554"/>
        <v>114.95753558</v>
      </c>
      <c r="AH4862" s="3">
        <f t="shared" si="2555"/>
        <v>0</v>
      </c>
      <c r="AI4862" s="4" t="str">
        <f t="shared" si="2565"/>
        <v>A+J=</v>
      </c>
      <c r="AJ4862" s="11">
        <f t="shared" si="2561"/>
        <v>46036</v>
      </c>
      <c r="AQ4862" s="53"/>
      <c r="AR4862" s="53"/>
    </row>
    <row r="4863" spans="1:44" x14ac:dyDescent="0.2">
      <c r="A4863" s="158">
        <f t="shared" si="2556"/>
        <v>46019</v>
      </c>
      <c r="B4863" s="2">
        <f t="shared" si="2540"/>
        <v>70727.867877958794</v>
      </c>
      <c r="C4863" s="2">
        <f t="shared" si="2557"/>
        <v>49560.775679569997</v>
      </c>
      <c r="D4863" s="2">
        <f>SUM(Y4863:Y$5092)</f>
        <v>19381.507993380001</v>
      </c>
      <c r="E4863" s="73">
        <f t="shared" si="2541"/>
        <v>30179.267686189996</v>
      </c>
      <c r="F4863" s="88">
        <f t="shared" si="2567"/>
        <v>6455.85</v>
      </c>
      <c r="G4863" s="3">
        <f>IF(AND(N4863=1,N4862&gt;1),VLOOKUP(A4862,[1]Plan1!$BK$81:$BM$259,3),G4862)</f>
        <v>6413.24</v>
      </c>
      <c r="H4863" s="11">
        <f t="shared" si="2568"/>
        <v>45946</v>
      </c>
      <c r="I4863" s="11">
        <f t="shared" si="2569"/>
        <v>45977</v>
      </c>
      <c r="J4863" s="12">
        <f t="shared" si="2542"/>
        <v>-6.6002153085962245E-3</v>
      </c>
      <c r="K4863" s="11">
        <f t="shared" si="2558"/>
        <v>46036</v>
      </c>
      <c r="L4863" s="11">
        <f t="shared" si="2543"/>
        <v>46036</v>
      </c>
      <c r="M4863" s="1">
        <f t="shared" si="2562"/>
        <v>20</v>
      </c>
      <c r="N4863" s="1">
        <f t="shared" si="2544"/>
        <v>9</v>
      </c>
      <c r="O4863" s="2">
        <f t="shared" si="2545"/>
        <v>0.99702449000000004</v>
      </c>
      <c r="P4863" s="13">
        <f t="shared" si="2570"/>
        <v>0.99339977999999995</v>
      </c>
      <c r="Q4863" s="13">
        <f t="shared" si="2563"/>
        <v>1.4162274492016056</v>
      </c>
      <c r="R4863" s="2">
        <f t="shared" si="2566"/>
        <v>1.4120134499999999</v>
      </c>
      <c r="S4863" s="2">
        <f t="shared" si="2559"/>
        <v>1.4446439600000001</v>
      </c>
      <c r="T4863" s="2">
        <f t="shared" si="2546"/>
        <v>71597.675238399999</v>
      </c>
      <c r="U4863" s="2">
        <f t="shared" si="2547"/>
        <v>8617.8704649481388</v>
      </c>
      <c r="V4863" s="2">
        <f t="shared" si="2548"/>
        <v>12434.264197860655</v>
      </c>
      <c r="W4863" s="2">
        <f t="shared" si="2549"/>
        <v>70612.910342378789</v>
      </c>
      <c r="X4863" s="17">
        <f t="shared" si="2550"/>
        <v>0</v>
      </c>
      <c r="Y4863" s="2">
        <f t="shared" si="2551"/>
        <v>0</v>
      </c>
      <c r="Z4863" s="72">
        <f t="shared" si="2552"/>
        <v>0</v>
      </c>
      <c r="AA4863" s="2">
        <f t="shared" si="2571"/>
        <v>0</v>
      </c>
      <c r="AB4863" s="12">
        <f t="shared" si="2560"/>
        <v>4.6600000000000003E-2</v>
      </c>
      <c r="AC4863" s="17">
        <f t="shared" si="2553"/>
        <v>9</v>
      </c>
      <c r="AD4863" s="17">
        <v>252</v>
      </c>
      <c r="AE4863" s="13">
        <f t="shared" si="2564"/>
        <v>1.0016279960000001</v>
      </c>
      <c r="AF4863" s="2">
        <f t="shared" si="2572"/>
        <v>116.56072888999999</v>
      </c>
      <c r="AG4863" s="2">
        <f t="shared" si="2554"/>
        <v>114.95753558</v>
      </c>
      <c r="AH4863" s="3">
        <f t="shared" si="2555"/>
        <v>0</v>
      </c>
      <c r="AI4863" s="4" t="str">
        <f t="shared" si="2565"/>
        <v>A+J=</v>
      </c>
      <c r="AJ4863" s="11">
        <f t="shared" si="2561"/>
        <v>46036</v>
      </c>
      <c r="AQ4863" s="53"/>
      <c r="AR4863" s="53"/>
    </row>
    <row r="4864" spans="1:44" x14ac:dyDescent="0.2">
      <c r="A4864" s="158">
        <f t="shared" si="2556"/>
        <v>46020</v>
      </c>
      <c r="B4864" s="2">
        <f t="shared" si="2540"/>
        <v>70727.867877958794</v>
      </c>
      <c r="C4864" s="2">
        <f t="shared" si="2557"/>
        <v>49560.775679569997</v>
      </c>
      <c r="D4864" s="2">
        <f>SUM(Y4864:Y$5092)</f>
        <v>19381.507993380001</v>
      </c>
      <c r="E4864" s="73">
        <f t="shared" si="2541"/>
        <v>30179.267686189996</v>
      </c>
      <c r="F4864" s="88">
        <f t="shared" si="2567"/>
        <v>6455.85</v>
      </c>
      <c r="G4864" s="3">
        <f>IF(AND(N4864=1,N4863&gt;1),VLOOKUP(A4863,[1]Plan1!$BK$81:$BM$259,3),G4863)</f>
        <v>6413.24</v>
      </c>
      <c r="H4864" s="11">
        <f t="shared" si="2568"/>
        <v>45946</v>
      </c>
      <c r="I4864" s="11">
        <f t="shared" si="2569"/>
        <v>45977</v>
      </c>
      <c r="J4864" s="12">
        <f t="shared" si="2542"/>
        <v>-6.6002153085962245E-3</v>
      </c>
      <c r="K4864" s="11">
        <f t="shared" si="2558"/>
        <v>46036</v>
      </c>
      <c r="L4864" s="11">
        <f t="shared" si="2543"/>
        <v>46036</v>
      </c>
      <c r="M4864" s="1">
        <f t="shared" si="2562"/>
        <v>20</v>
      </c>
      <c r="N4864" s="1">
        <f t="shared" si="2544"/>
        <v>9</v>
      </c>
      <c r="O4864" s="2">
        <f t="shared" si="2545"/>
        <v>0.99702449000000004</v>
      </c>
      <c r="P4864" s="13">
        <f t="shared" si="2570"/>
        <v>0.99339977999999995</v>
      </c>
      <c r="Q4864" s="13">
        <f t="shared" si="2563"/>
        <v>1.4162274492016056</v>
      </c>
      <c r="R4864" s="2">
        <f t="shared" si="2566"/>
        <v>1.4120134499999999</v>
      </c>
      <c r="S4864" s="2">
        <f t="shared" si="2559"/>
        <v>1.4446439600000001</v>
      </c>
      <c r="T4864" s="2">
        <f t="shared" si="2546"/>
        <v>71597.675238399999</v>
      </c>
      <c r="U4864" s="2">
        <f t="shared" si="2547"/>
        <v>8617.8704649481388</v>
      </c>
      <c r="V4864" s="2">
        <f t="shared" si="2548"/>
        <v>12434.264197860655</v>
      </c>
      <c r="W4864" s="2">
        <f t="shared" si="2549"/>
        <v>70612.910342378789</v>
      </c>
      <c r="X4864" s="17">
        <f t="shared" si="2550"/>
        <v>0</v>
      </c>
      <c r="Y4864" s="2">
        <f t="shared" si="2551"/>
        <v>0</v>
      </c>
      <c r="Z4864" s="72">
        <f t="shared" si="2552"/>
        <v>0</v>
      </c>
      <c r="AA4864" s="2">
        <f t="shared" si="2571"/>
        <v>0</v>
      </c>
      <c r="AB4864" s="12">
        <f t="shared" si="2560"/>
        <v>4.6600000000000003E-2</v>
      </c>
      <c r="AC4864" s="17">
        <f t="shared" si="2553"/>
        <v>9</v>
      </c>
      <c r="AD4864" s="17">
        <v>252</v>
      </c>
      <c r="AE4864" s="13">
        <f t="shared" si="2564"/>
        <v>1.0016279960000001</v>
      </c>
      <c r="AF4864" s="2">
        <f t="shared" si="2572"/>
        <v>116.56072888999999</v>
      </c>
      <c r="AG4864" s="2">
        <f t="shared" si="2554"/>
        <v>114.95753558</v>
      </c>
      <c r="AH4864" s="3">
        <f t="shared" si="2555"/>
        <v>0</v>
      </c>
      <c r="AI4864" s="4" t="str">
        <f t="shared" si="2565"/>
        <v>A+J=</v>
      </c>
      <c r="AJ4864" s="11">
        <f t="shared" si="2561"/>
        <v>46036</v>
      </c>
      <c r="AQ4864" s="53"/>
      <c r="AR4864" s="53"/>
    </row>
    <row r="4865" spans="1:44" x14ac:dyDescent="0.2">
      <c r="A4865" s="158">
        <f t="shared" si="2556"/>
        <v>46021</v>
      </c>
      <c r="B4865" s="2">
        <f t="shared" si="2540"/>
        <v>70726.519364806198</v>
      </c>
      <c r="C4865" s="2">
        <f t="shared" si="2557"/>
        <v>49560.775679569997</v>
      </c>
      <c r="D4865" s="2">
        <f>SUM(Y4865:Y$5092)</f>
        <v>19381.507993380001</v>
      </c>
      <c r="E4865" s="73">
        <f t="shared" si="2541"/>
        <v>30179.267686189996</v>
      </c>
      <c r="F4865" s="88">
        <f t="shared" si="2567"/>
        <v>6455.85</v>
      </c>
      <c r="G4865" s="3">
        <f>IF(AND(N4865=1,N4864&gt;1),VLOOKUP(A4864,[1]Plan1!$BK$81:$BM$259,3),G4864)</f>
        <v>6413.24</v>
      </c>
      <c r="H4865" s="11">
        <f t="shared" si="2568"/>
        <v>45946</v>
      </c>
      <c r="I4865" s="11">
        <f t="shared" si="2569"/>
        <v>45977</v>
      </c>
      <c r="J4865" s="12">
        <f t="shared" si="2542"/>
        <v>-6.6002153085962245E-3</v>
      </c>
      <c r="K4865" s="11">
        <f t="shared" si="2558"/>
        <v>46036</v>
      </c>
      <c r="L4865" s="11">
        <f t="shared" si="2543"/>
        <v>46036</v>
      </c>
      <c r="M4865" s="1">
        <f t="shared" si="2562"/>
        <v>20</v>
      </c>
      <c r="N4865" s="1">
        <f t="shared" si="2544"/>
        <v>10</v>
      </c>
      <c r="O4865" s="2">
        <f t="shared" si="2545"/>
        <v>0.99669441999999997</v>
      </c>
      <c r="P4865" s="13">
        <f t="shared" si="2570"/>
        <v>0.99339977999999995</v>
      </c>
      <c r="Q4865" s="13">
        <f t="shared" si="2563"/>
        <v>1.4162274492016056</v>
      </c>
      <c r="R4865" s="2">
        <f t="shared" si="2566"/>
        <v>1.41154599</v>
      </c>
      <c r="S4865" s="2">
        <f t="shared" si="2559"/>
        <v>1.4446439600000001</v>
      </c>
      <c r="T4865" s="2">
        <f t="shared" si="2546"/>
        <v>71597.675238399999</v>
      </c>
      <c r="U4865" s="2">
        <f t="shared" si="2547"/>
        <v>8617.8704649481388</v>
      </c>
      <c r="V4865" s="2">
        <f t="shared" si="2548"/>
        <v>12420.156597388072</v>
      </c>
      <c r="W4865" s="2">
        <f t="shared" si="2549"/>
        <v>70598.802741906198</v>
      </c>
      <c r="X4865" s="17">
        <f t="shared" si="2550"/>
        <v>0</v>
      </c>
      <c r="Y4865" s="2">
        <f t="shared" si="2551"/>
        <v>0</v>
      </c>
      <c r="Z4865" s="72">
        <f t="shared" si="2552"/>
        <v>0</v>
      </c>
      <c r="AA4865" s="2">
        <f t="shared" si="2571"/>
        <v>0</v>
      </c>
      <c r="AB4865" s="12">
        <f t="shared" si="2560"/>
        <v>4.6600000000000003E-2</v>
      </c>
      <c r="AC4865" s="17">
        <f t="shared" si="2553"/>
        <v>10</v>
      </c>
      <c r="AD4865" s="17">
        <v>252</v>
      </c>
      <c r="AE4865" s="13">
        <f t="shared" si="2564"/>
        <v>1.0018090479999999</v>
      </c>
      <c r="AF4865" s="2">
        <f t="shared" si="2572"/>
        <v>129.52363119</v>
      </c>
      <c r="AG4865" s="2">
        <f t="shared" si="2554"/>
        <v>127.7166229</v>
      </c>
      <c r="AH4865" s="3">
        <f t="shared" si="2555"/>
        <v>0</v>
      </c>
      <c r="AI4865" s="4" t="str">
        <f t="shared" si="2565"/>
        <v>A+J=</v>
      </c>
      <c r="AJ4865" s="11">
        <f t="shared" si="2561"/>
        <v>46036</v>
      </c>
      <c r="AQ4865" s="53"/>
      <c r="AR4865" s="53"/>
    </row>
    <row r="4866" spans="1:44" x14ac:dyDescent="0.2">
      <c r="A4866" s="158">
        <f t="shared" si="2556"/>
        <v>46022</v>
      </c>
      <c r="B4866" s="2">
        <f t="shared" si="2540"/>
        <v>70725.173445021806</v>
      </c>
      <c r="C4866" s="2">
        <f t="shared" si="2557"/>
        <v>49560.775679569997</v>
      </c>
      <c r="D4866" s="2">
        <f>SUM(Y4866:Y$5092)</f>
        <v>19381.507993380001</v>
      </c>
      <c r="E4866" s="73">
        <f t="shared" si="2541"/>
        <v>30179.267686189996</v>
      </c>
      <c r="F4866" s="88">
        <f t="shared" si="2567"/>
        <v>6455.85</v>
      </c>
      <c r="G4866" s="3">
        <f>IF(AND(N4866=1,N4865&gt;1),VLOOKUP(A4865,[1]Plan1!$BK$81:$BM$259,3),G4865)</f>
        <v>6413.24</v>
      </c>
      <c r="H4866" s="11">
        <f t="shared" si="2568"/>
        <v>45946</v>
      </c>
      <c r="I4866" s="11">
        <f t="shared" si="2569"/>
        <v>45977</v>
      </c>
      <c r="J4866" s="12">
        <f t="shared" si="2542"/>
        <v>-6.6002153085962245E-3</v>
      </c>
      <c r="K4866" s="11">
        <f t="shared" si="2558"/>
        <v>46036</v>
      </c>
      <c r="L4866" s="11">
        <f t="shared" si="2543"/>
        <v>46036</v>
      </c>
      <c r="M4866" s="1">
        <f t="shared" si="2562"/>
        <v>20</v>
      </c>
      <c r="N4866" s="1">
        <f t="shared" si="2544"/>
        <v>11</v>
      </c>
      <c r="O4866" s="2">
        <f t="shared" si="2545"/>
        <v>0.99636446999999995</v>
      </c>
      <c r="P4866" s="13">
        <f t="shared" si="2570"/>
        <v>0.99339977999999995</v>
      </c>
      <c r="Q4866" s="13">
        <f t="shared" si="2563"/>
        <v>1.4162274492016056</v>
      </c>
      <c r="R4866" s="2">
        <f t="shared" si="2566"/>
        <v>1.41107871</v>
      </c>
      <c r="S4866" s="2">
        <f t="shared" si="2559"/>
        <v>1.4446439600000001</v>
      </c>
      <c r="T4866" s="2">
        <f t="shared" si="2546"/>
        <v>71597.675238399999</v>
      </c>
      <c r="U4866" s="2">
        <f t="shared" si="2547"/>
        <v>8617.8704649481388</v>
      </c>
      <c r="V4866" s="2">
        <f t="shared" si="2548"/>
        <v>12406.054429183667</v>
      </c>
      <c r="W4866" s="2">
        <f t="shared" si="2549"/>
        <v>70584.700573701804</v>
      </c>
      <c r="X4866" s="17">
        <f t="shared" si="2550"/>
        <v>0</v>
      </c>
      <c r="Y4866" s="2">
        <f t="shared" si="2551"/>
        <v>0</v>
      </c>
      <c r="Z4866" s="72">
        <f t="shared" si="2552"/>
        <v>0</v>
      </c>
      <c r="AA4866" s="2">
        <f t="shared" si="2571"/>
        <v>0</v>
      </c>
      <c r="AB4866" s="12">
        <f t="shared" si="2560"/>
        <v>4.6600000000000003E-2</v>
      </c>
      <c r="AC4866" s="17">
        <f t="shared" si="2553"/>
        <v>11</v>
      </c>
      <c r="AD4866" s="17">
        <v>252</v>
      </c>
      <c r="AE4866" s="13">
        <f t="shared" si="2564"/>
        <v>1.001990132</v>
      </c>
      <c r="AF4866" s="2">
        <f t="shared" si="2572"/>
        <v>142.48882460999999</v>
      </c>
      <c r="AG4866" s="2">
        <f t="shared" si="2554"/>
        <v>140.47287132</v>
      </c>
      <c r="AH4866" s="3">
        <f t="shared" si="2555"/>
        <v>0</v>
      </c>
      <c r="AI4866" s="4" t="str">
        <f t="shared" si="2565"/>
        <v>A+J=</v>
      </c>
      <c r="AJ4866" s="11">
        <f t="shared" si="2561"/>
        <v>46036</v>
      </c>
      <c r="AQ4866" s="53"/>
      <c r="AR4866" s="53"/>
    </row>
    <row r="4867" spans="1:44" x14ac:dyDescent="0.2">
      <c r="A4867" s="158">
        <f t="shared" si="2556"/>
        <v>46023</v>
      </c>
      <c r="B4867" s="2">
        <f t="shared" si="2540"/>
        <v>70723.828749102191</v>
      </c>
      <c r="C4867" s="2">
        <f t="shared" si="2557"/>
        <v>49560.775679569997</v>
      </c>
      <c r="D4867" s="2">
        <f>SUM(Y4867:Y$5092)</f>
        <v>19381.507993380001</v>
      </c>
      <c r="E4867" s="73">
        <f t="shared" si="2541"/>
        <v>30179.267686189996</v>
      </c>
      <c r="F4867" s="88">
        <f t="shared" si="2567"/>
        <v>6455.85</v>
      </c>
      <c r="G4867" s="3">
        <f>IF(AND(N4867=1,N4866&gt;1),VLOOKUP(A4866,[1]Plan1!$BK$81:$BM$259,3),G4866)</f>
        <v>6413.24</v>
      </c>
      <c r="H4867" s="11">
        <f t="shared" si="2568"/>
        <v>45946</v>
      </c>
      <c r="I4867" s="11">
        <f t="shared" si="2569"/>
        <v>45977</v>
      </c>
      <c r="J4867" s="12">
        <f t="shared" si="2542"/>
        <v>-6.6002153085962245E-3</v>
      </c>
      <c r="K4867" s="11">
        <f t="shared" si="2558"/>
        <v>46036</v>
      </c>
      <c r="L4867" s="11">
        <f t="shared" si="2543"/>
        <v>46036</v>
      </c>
      <c r="M4867" s="1">
        <f t="shared" si="2562"/>
        <v>20</v>
      </c>
      <c r="N4867" s="1">
        <f t="shared" si="2544"/>
        <v>12</v>
      </c>
      <c r="O4867" s="2">
        <f t="shared" si="2545"/>
        <v>0.99603461999999998</v>
      </c>
      <c r="P4867" s="13">
        <f t="shared" si="2570"/>
        <v>0.99339977999999995</v>
      </c>
      <c r="Q4867" s="13">
        <f t="shared" si="2563"/>
        <v>1.4162274492016056</v>
      </c>
      <c r="R4867" s="2">
        <f t="shared" si="2566"/>
        <v>1.41061156</v>
      </c>
      <c r="S4867" s="2">
        <f t="shared" si="2559"/>
        <v>1.4446439600000001</v>
      </c>
      <c r="T4867" s="2">
        <f t="shared" si="2546"/>
        <v>71597.675238399999</v>
      </c>
      <c r="U4867" s="2">
        <f t="shared" si="2547"/>
        <v>8617.8704649481388</v>
      </c>
      <c r="V4867" s="2">
        <f t="shared" si="2548"/>
        <v>12391.956184284065</v>
      </c>
      <c r="W4867" s="2">
        <f t="shared" si="2549"/>
        <v>70570.602328802197</v>
      </c>
      <c r="X4867" s="17">
        <f t="shared" si="2550"/>
        <v>0</v>
      </c>
      <c r="Y4867" s="2">
        <f t="shared" si="2551"/>
        <v>0</v>
      </c>
      <c r="Z4867" s="72">
        <f t="shared" si="2552"/>
        <v>0</v>
      </c>
      <c r="AA4867" s="2">
        <f t="shared" si="2571"/>
        <v>0</v>
      </c>
      <c r="AB4867" s="12">
        <f t="shared" si="2560"/>
        <v>4.6600000000000003E-2</v>
      </c>
      <c r="AC4867" s="17">
        <f t="shared" si="2553"/>
        <v>12</v>
      </c>
      <c r="AD4867" s="17">
        <v>252</v>
      </c>
      <c r="AE4867" s="13">
        <f t="shared" si="2564"/>
        <v>1.00217125</v>
      </c>
      <c r="AF4867" s="2">
        <f t="shared" si="2572"/>
        <v>155.45645235999999</v>
      </c>
      <c r="AG4867" s="2">
        <f t="shared" si="2554"/>
        <v>153.2264203</v>
      </c>
      <c r="AH4867" s="3">
        <f t="shared" si="2555"/>
        <v>0</v>
      </c>
      <c r="AI4867" s="4" t="str">
        <f t="shared" si="2565"/>
        <v>A+J=</v>
      </c>
      <c r="AJ4867" s="11">
        <f t="shared" si="2561"/>
        <v>46036</v>
      </c>
      <c r="AQ4867" s="53"/>
      <c r="AR4867" s="53"/>
    </row>
    <row r="4868" spans="1:44" x14ac:dyDescent="0.2">
      <c r="A4868" s="158">
        <f t="shared" si="2556"/>
        <v>46024</v>
      </c>
      <c r="B4868" s="2">
        <f t="shared" si="2540"/>
        <v>70723.828749102191</v>
      </c>
      <c r="C4868" s="2">
        <f t="shared" si="2557"/>
        <v>49560.775679569997</v>
      </c>
      <c r="D4868" s="2">
        <f>SUM(Y4868:Y$5092)</f>
        <v>19381.507993380001</v>
      </c>
      <c r="E4868" s="73">
        <f t="shared" si="2541"/>
        <v>30179.267686189996</v>
      </c>
      <c r="F4868" s="88">
        <f t="shared" si="2567"/>
        <v>6455.85</v>
      </c>
      <c r="G4868" s="3">
        <f>IF(AND(N4868=1,N4867&gt;1),VLOOKUP(A4867,[1]Plan1!$BK$81:$BM$259,3),G4867)</f>
        <v>6413.24</v>
      </c>
      <c r="H4868" s="11">
        <f t="shared" si="2568"/>
        <v>45946</v>
      </c>
      <c r="I4868" s="11">
        <f t="shared" si="2569"/>
        <v>45977</v>
      </c>
      <c r="J4868" s="12">
        <f t="shared" si="2542"/>
        <v>-6.6002153085962245E-3</v>
      </c>
      <c r="K4868" s="11">
        <f t="shared" si="2558"/>
        <v>46036</v>
      </c>
      <c r="L4868" s="11">
        <f t="shared" si="2543"/>
        <v>46036</v>
      </c>
      <c r="M4868" s="1">
        <f t="shared" si="2562"/>
        <v>20</v>
      </c>
      <c r="N4868" s="1">
        <f t="shared" si="2544"/>
        <v>12</v>
      </c>
      <c r="O4868" s="2">
        <f t="shared" si="2545"/>
        <v>0.99603461999999998</v>
      </c>
      <c r="P4868" s="13">
        <f t="shared" si="2570"/>
        <v>0.99339977999999995</v>
      </c>
      <c r="Q4868" s="13">
        <f t="shared" si="2563"/>
        <v>1.4162274492016056</v>
      </c>
      <c r="R4868" s="2">
        <f t="shared" si="2566"/>
        <v>1.41061156</v>
      </c>
      <c r="S4868" s="2">
        <f t="shared" si="2559"/>
        <v>1.4446439600000001</v>
      </c>
      <c r="T4868" s="2">
        <f t="shared" si="2546"/>
        <v>71597.675238399999</v>
      </c>
      <c r="U4868" s="2">
        <f t="shared" si="2547"/>
        <v>8617.8704649481388</v>
      </c>
      <c r="V4868" s="2">
        <f t="shared" si="2548"/>
        <v>12391.956184284065</v>
      </c>
      <c r="W4868" s="2">
        <f t="shared" si="2549"/>
        <v>70570.602328802197</v>
      </c>
      <c r="X4868" s="17">
        <f t="shared" si="2550"/>
        <v>0</v>
      </c>
      <c r="Y4868" s="2">
        <f t="shared" si="2551"/>
        <v>0</v>
      </c>
      <c r="Z4868" s="72">
        <f t="shared" si="2552"/>
        <v>0</v>
      </c>
      <c r="AA4868" s="2">
        <f t="shared" si="2571"/>
        <v>0</v>
      </c>
      <c r="AB4868" s="12">
        <f t="shared" si="2560"/>
        <v>4.6600000000000003E-2</v>
      </c>
      <c r="AC4868" s="17">
        <f t="shared" si="2553"/>
        <v>12</v>
      </c>
      <c r="AD4868" s="17">
        <v>252</v>
      </c>
      <c r="AE4868" s="13">
        <f t="shared" si="2564"/>
        <v>1.00217125</v>
      </c>
      <c r="AF4868" s="2">
        <f t="shared" si="2572"/>
        <v>155.45645235999999</v>
      </c>
      <c r="AG4868" s="2">
        <f t="shared" si="2554"/>
        <v>153.2264203</v>
      </c>
      <c r="AH4868" s="3">
        <f t="shared" si="2555"/>
        <v>0</v>
      </c>
      <c r="AI4868" s="4" t="str">
        <f t="shared" si="2565"/>
        <v>A+J=</v>
      </c>
      <c r="AJ4868" s="11">
        <f t="shared" si="2561"/>
        <v>46036</v>
      </c>
      <c r="AQ4868" s="53"/>
      <c r="AR4868" s="53"/>
    </row>
    <row r="4869" spans="1:44" x14ac:dyDescent="0.2">
      <c r="A4869" s="158">
        <f t="shared" si="2556"/>
        <v>46025</v>
      </c>
      <c r="B4869" s="2">
        <f t="shared" si="2540"/>
        <v>70722.486649150771</v>
      </c>
      <c r="C4869" s="2">
        <f t="shared" si="2557"/>
        <v>49560.775679569997</v>
      </c>
      <c r="D4869" s="2">
        <f>SUM(Y4869:Y$5092)</f>
        <v>19381.507993380001</v>
      </c>
      <c r="E4869" s="73">
        <f t="shared" si="2541"/>
        <v>30179.267686189996</v>
      </c>
      <c r="F4869" s="88">
        <f t="shared" si="2567"/>
        <v>6455.85</v>
      </c>
      <c r="G4869" s="3">
        <f>IF(AND(N4869=1,N4868&gt;1),VLOOKUP(A4868,[1]Plan1!$BK$81:$BM$259,3),G4868)</f>
        <v>6413.24</v>
      </c>
      <c r="H4869" s="11">
        <f t="shared" si="2568"/>
        <v>45946</v>
      </c>
      <c r="I4869" s="11">
        <f t="shared" si="2569"/>
        <v>45977</v>
      </c>
      <c r="J4869" s="12">
        <f t="shared" si="2542"/>
        <v>-6.6002153085962245E-3</v>
      </c>
      <c r="K4869" s="11">
        <f t="shared" si="2558"/>
        <v>46036</v>
      </c>
      <c r="L4869" s="11">
        <f t="shared" si="2543"/>
        <v>46036</v>
      </c>
      <c r="M4869" s="1">
        <f t="shared" si="2562"/>
        <v>20</v>
      </c>
      <c r="N4869" s="1">
        <f t="shared" si="2544"/>
        <v>13</v>
      </c>
      <c r="O4869" s="2">
        <f t="shared" si="2545"/>
        <v>0.99570488999999995</v>
      </c>
      <c r="P4869" s="13">
        <f t="shared" si="2570"/>
        <v>0.99339977999999995</v>
      </c>
      <c r="Q4869" s="13">
        <f t="shared" si="2563"/>
        <v>1.4162274492016056</v>
      </c>
      <c r="R4869" s="2">
        <f t="shared" si="2566"/>
        <v>1.41014459</v>
      </c>
      <c r="S4869" s="2">
        <f t="shared" si="2559"/>
        <v>1.4446439600000001</v>
      </c>
      <c r="T4869" s="2">
        <f t="shared" si="2546"/>
        <v>71597.675238399999</v>
      </c>
      <c r="U4869" s="2">
        <f t="shared" si="2547"/>
        <v>8617.8704649481388</v>
      </c>
      <c r="V4869" s="2">
        <f t="shared" si="2548"/>
        <v>12377.863371652646</v>
      </c>
      <c r="W4869" s="2">
        <f t="shared" si="2549"/>
        <v>70556.509516170772</v>
      </c>
      <c r="X4869" s="17">
        <f t="shared" si="2550"/>
        <v>0</v>
      </c>
      <c r="Y4869" s="2">
        <f t="shared" si="2551"/>
        <v>0</v>
      </c>
      <c r="Z4869" s="72">
        <f t="shared" si="2552"/>
        <v>0</v>
      </c>
      <c r="AA4869" s="2">
        <f t="shared" si="2571"/>
        <v>0</v>
      </c>
      <c r="AB4869" s="12">
        <f t="shared" si="2560"/>
        <v>4.6600000000000003E-2</v>
      </c>
      <c r="AC4869" s="17">
        <f t="shared" si="2553"/>
        <v>13</v>
      </c>
      <c r="AD4869" s="17">
        <v>252</v>
      </c>
      <c r="AE4869" s="13">
        <f t="shared" si="2564"/>
        <v>1.0023523999999999</v>
      </c>
      <c r="AF4869" s="2">
        <f t="shared" si="2572"/>
        <v>168.42637123</v>
      </c>
      <c r="AG4869" s="2">
        <f t="shared" si="2554"/>
        <v>165.97713297999999</v>
      </c>
      <c r="AH4869" s="3">
        <f t="shared" si="2555"/>
        <v>0</v>
      </c>
      <c r="AI4869" s="4" t="str">
        <f t="shared" si="2565"/>
        <v>A+J=</v>
      </c>
      <c r="AJ4869" s="11">
        <f t="shared" si="2561"/>
        <v>46036</v>
      </c>
      <c r="AQ4869" s="53"/>
      <c r="AR4869" s="53"/>
    </row>
    <row r="4870" spans="1:44" x14ac:dyDescent="0.2">
      <c r="A4870" s="158">
        <f t="shared" si="2556"/>
        <v>46026</v>
      </c>
      <c r="B4870" s="2">
        <f t="shared" si="2540"/>
        <v>70722.486649150771</v>
      </c>
      <c r="C4870" s="2">
        <f t="shared" si="2557"/>
        <v>49560.775679569997</v>
      </c>
      <c r="D4870" s="2">
        <f>SUM(Y4870:Y$5092)</f>
        <v>19381.507993380001</v>
      </c>
      <c r="E4870" s="73">
        <f t="shared" si="2541"/>
        <v>30179.267686189996</v>
      </c>
      <c r="F4870" s="88">
        <f t="shared" si="2567"/>
        <v>6455.85</v>
      </c>
      <c r="G4870" s="3">
        <f>IF(AND(N4870=1,N4869&gt;1),VLOOKUP(A4869,[1]Plan1!$BK$81:$BM$259,3),G4869)</f>
        <v>6413.24</v>
      </c>
      <c r="H4870" s="11">
        <f t="shared" si="2568"/>
        <v>45946</v>
      </c>
      <c r="I4870" s="11">
        <f t="shared" si="2569"/>
        <v>45977</v>
      </c>
      <c r="J4870" s="12">
        <f t="shared" si="2542"/>
        <v>-6.6002153085962245E-3</v>
      </c>
      <c r="K4870" s="11">
        <f t="shared" si="2558"/>
        <v>46036</v>
      </c>
      <c r="L4870" s="11">
        <f t="shared" si="2543"/>
        <v>46036</v>
      </c>
      <c r="M4870" s="1">
        <f t="shared" si="2562"/>
        <v>20</v>
      </c>
      <c r="N4870" s="1">
        <f t="shared" si="2544"/>
        <v>13</v>
      </c>
      <c r="O4870" s="2">
        <f t="shared" si="2545"/>
        <v>0.99570488999999995</v>
      </c>
      <c r="P4870" s="13">
        <f t="shared" si="2570"/>
        <v>0.99339977999999995</v>
      </c>
      <c r="Q4870" s="13">
        <f t="shared" si="2563"/>
        <v>1.4162274492016056</v>
      </c>
      <c r="R4870" s="2">
        <f t="shared" si="2566"/>
        <v>1.41014459</v>
      </c>
      <c r="S4870" s="2">
        <f t="shared" si="2559"/>
        <v>1.4446439600000001</v>
      </c>
      <c r="T4870" s="2">
        <f t="shared" si="2546"/>
        <v>71597.675238399999</v>
      </c>
      <c r="U4870" s="2">
        <f t="shared" si="2547"/>
        <v>8617.8704649481388</v>
      </c>
      <c r="V4870" s="2">
        <f t="shared" si="2548"/>
        <v>12377.863371652646</v>
      </c>
      <c r="W4870" s="2">
        <f t="shared" si="2549"/>
        <v>70556.509516170772</v>
      </c>
      <c r="X4870" s="17">
        <f t="shared" si="2550"/>
        <v>0</v>
      </c>
      <c r="Y4870" s="2">
        <f t="shared" si="2551"/>
        <v>0</v>
      </c>
      <c r="Z4870" s="72">
        <f t="shared" si="2552"/>
        <v>0</v>
      </c>
      <c r="AA4870" s="2">
        <f t="shared" si="2571"/>
        <v>0</v>
      </c>
      <c r="AB4870" s="12">
        <f t="shared" si="2560"/>
        <v>4.6600000000000003E-2</v>
      </c>
      <c r="AC4870" s="17">
        <f t="shared" si="2553"/>
        <v>13</v>
      </c>
      <c r="AD4870" s="17">
        <v>252</v>
      </c>
      <c r="AE4870" s="13">
        <f t="shared" si="2564"/>
        <v>1.0023523999999999</v>
      </c>
      <c r="AF4870" s="2">
        <f t="shared" si="2572"/>
        <v>168.42637123</v>
      </c>
      <c r="AG4870" s="2">
        <f t="shared" si="2554"/>
        <v>165.97713297999999</v>
      </c>
      <c r="AH4870" s="3">
        <f t="shared" si="2555"/>
        <v>0</v>
      </c>
      <c r="AI4870" s="4" t="str">
        <f t="shared" si="2565"/>
        <v>A+J=</v>
      </c>
      <c r="AJ4870" s="11">
        <f t="shared" si="2561"/>
        <v>46036</v>
      </c>
      <c r="AQ4870" s="53"/>
      <c r="AR4870" s="53"/>
    </row>
    <row r="4871" spans="1:44" x14ac:dyDescent="0.2">
      <c r="A4871" s="158">
        <f t="shared" si="2556"/>
        <v>46027</v>
      </c>
      <c r="B4871" s="2">
        <f t="shared" si="2540"/>
        <v>70722.486649150771</v>
      </c>
      <c r="C4871" s="2">
        <f t="shared" si="2557"/>
        <v>49560.775679569997</v>
      </c>
      <c r="D4871" s="2">
        <f>SUM(Y4871:Y$5092)</f>
        <v>19381.507993380001</v>
      </c>
      <c r="E4871" s="73">
        <f t="shared" si="2541"/>
        <v>30179.267686189996</v>
      </c>
      <c r="F4871" s="88">
        <f t="shared" si="2567"/>
        <v>6455.85</v>
      </c>
      <c r="G4871" s="3">
        <f>IF(AND(N4871=1,N4870&gt;1),VLOOKUP(A4870,[1]Plan1!$BK$81:$BM$259,3),G4870)</f>
        <v>6413.24</v>
      </c>
      <c r="H4871" s="11">
        <f t="shared" si="2568"/>
        <v>45946</v>
      </c>
      <c r="I4871" s="11">
        <f t="shared" si="2569"/>
        <v>45977</v>
      </c>
      <c r="J4871" s="12">
        <f t="shared" si="2542"/>
        <v>-6.6002153085962245E-3</v>
      </c>
      <c r="K4871" s="11">
        <f t="shared" si="2558"/>
        <v>46036</v>
      </c>
      <c r="L4871" s="11">
        <f t="shared" si="2543"/>
        <v>46036</v>
      </c>
      <c r="M4871" s="1">
        <f t="shared" si="2562"/>
        <v>20</v>
      </c>
      <c r="N4871" s="1">
        <f t="shared" si="2544"/>
        <v>13</v>
      </c>
      <c r="O4871" s="2">
        <f t="shared" si="2545"/>
        <v>0.99570488999999995</v>
      </c>
      <c r="P4871" s="13">
        <f t="shared" si="2570"/>
        <v>0.99339977999999995</v>
      </c>
      <c r="Q4871" s="13">
        <f t="shared" si="2563"/>
        <v>1.4162274492016056</v>
      </c>
      <c r="R4871" s="2">
        <f t="shared" si="2566"/>
        <v>1.41014459</v>
      </c>
      <c r="S4871" s="2">
        <f t="shared" si="2559"/>
        <v>1.4446439600000001</v>
      </c>
      <c r="T4871" s="2">
        <f t="shared" si="2546"/>
        <v>71597.675238399999</v>
      </c>
      <c r="U4871" s="2">
        <f t="shared" si="2547"/>
        <v>8617.8704649481388</v>
      </c>
      <c r="V4871" s="2">
        <f t="shared" si="2548"/>
        <v>12377.863371652646</v>
      </c>
      <c r="W4871" s="2">
        <f t="shared" si="2549"/>
        <v>70556.509516170772</v>
      </c>
      <c r="X4871" s="17">
        <f t="shared" si="2550"/>
        <v>0</v>
      </c>
      <c r="Y4871" s="2">
        <f t="shared" si="2551"/>
        <v>0</v>
      </c>
      <c r="Z4871" s="72">
        <f t="shared" si="2552"/>
        <v>0</v>
      </c>
      <c r="AA4871" s="2">
        <f t="shared" si="2571"/>
        <v>0</v>
      </c>
      <c r="AB4871" s="12">
        <f t="shared" si="2560"/>
        <v>4.6600000000000003E-2</v>
      </c>
      <c r="AC4871" s="17">
        <f t="shared" si="2553"/>
        <v>13</v>
      </c>
      <c r="AD4871" s="17">
        <v>252</v>
      </c>
      <c r="AE4871" s="13">
        <f t="shared" si="2564"/>
        <v>1.0023523999999999</v>
      </c>
      <c r="AF4871" s="2">
        <f t="shared" si="2572"/>
        <v>168.42637123</v>
      </c>
      <c r="AG4871" s="2">
        <f t="shared" si="2554"/>
        <v>165.97713297999999</v>
      </c>
      <c r="AH4871" s="3">
        <f t="shared" si="2555"/>
        <v>0</v>
      </c>
      <c r="AI4871" s="4" t="str">
        <f t="shared" si="2565"/>
        <v>A+J=</v>
      </c>
      <c r="AJ4871" s="11">
        <f t="shared" si="2561"/>
        <v>46036</v>
      </c>
      <c r="AQ4871" s="53"/>
      <c r="AR4871" s="53"/>
    </row>
    <row r="4872" spans="1:44" x14ac:dyDescent="0.2">
      <c r="A4872" s="158">
        <f t="shared" si="2556"/>
        <v>46028</v>
      </c>
      <c r="B4872" s="2">
        <f t="shared" si="2540"/>
        <v>70721.146007076823</v>
      </c>
      <c r="C4872" s="2">
        <f t="shared" si="2557"/>
        <v>49560.775679569997</v>
      </c>
      <c r="D4872" s="2">
        <f>SUM(Y4872:Y$5092)</f>
        <v>19381.507993380001</v>
      </c>
      <c r="E4872" s="73">
        <f t="shared" si="2541"/>
        <v>30179.267686189996</v>
      </c>
      <c r="F4872" s="88">
        <f t="shared" si="2567"/>
        <v>6455.85</v>
      </c>
      <c r="G4872" s="3">
        <f>IF(AND(N4872=1,N4871&gt;1),VLOOKUP(A4871,[1]Plan1!$BK$81:$BM$259,3),G4871)</f>
        <v>6413.24</v>
      </c>
      <c r="H4872" s="11">
        <f t="shared" si="2568"/>
        <v>45946</v>
      </c>
      <c r="I4872" s="11">
        <f t="shared" si="2569"/>
        <v>45977</v>
      </c>
      <c r="J4872" s="12">
        <f t="shared" si="2542"/>
        <v>-6.6002153085962245E-3</v>
      </c>
      <c r="K4872" s="11">
        <f t="shared" si="2558"/>
        <v>46036</v>
      </c>
      <c r="L4872" s="11">
        <f t="shared" si="2543"/>
        <v>46036</v>
      </c>
      <c r="M4872" s="1">
        <f t="shared" si="2562"/>
        <v>20</v>
      </c>
      <c r="N4872" s="1">
        <f t="shared" si="2544"/>
        <v>14</v>
      </c>
      <c r="O4872" s="2">
        <f t="shared" si="2545"/>
        <v>0.99537525999999998</v>
      </c>
      <c r="P4872" s="13">
        <f t="shared" si="2570"/>
        <v>0.99339977999999995</v>
      </c>
      <c r="Q4872" s="13">
        <f t="shared" si="2563"/>
        <v>1.4162274492016056</v>
      </c>
      <c r="R4872" s="2">
        <f t="shared" si="2566"/>
        <v>1.4096777599999999</v>
      </c>
      <c r="S4872" s="2">
        <f t="shared" si="2559"/>
        <v>1.4446439600000001</v>
      </c>
      <c r="T4872" s="2">
        <f t="shared" si="2546"/>
        <v>71597.675238399999</v>
      </c>
      <c r="U4872" s="2">
        <f t="shared" si="2547"/>
        <v>8617.8704649481388</v>
      </c>
      <c r="V4872" s="2">
        <f t="shared" si="2548"/>
        <v>12363.774784118697</v>
      </c>
      <c r="W4872" s="2">
        <f t="shared" si="2549"/>
        <v>70542.420928636828</v>
      </c>
      <c r="X4872" s="17">
        <f t="shared" si="2550"/>
        <v>0</v>
      </c>
      <c r="Y4872" s="2">
        <f t="shared" si="2551"/>
        <v>0</v>
      </c>
      <c r="Z4872" s="72">
        <f t="shared" si="2552"/>
        <v>0</v>
      </c>
      <c r="AA4872" s="2">
        <f t="shared" si="2571"/>
        <v>0</v>
      </c>
      <c r="AB4872" s="12">
        <f t="shared" si="2560"/>
        <v>4.6600000000000003E-2</v>
      </c>
      <c r="AC4872" s="17">
        <f t="shared" si="2553"/>
        <v>14</v>
      </c>
      <c r="AD4872" s="17">
        <v>252</v>
      </c>
      <c r="AE4872" s="13">
        <f t="shared" si="2564"/>
        <v>1.002533583</v>
      </c>
      <c r="AF4872" s="2">
        <f t="shared" si="2572"/>
        <v>181.39865282</v>
      </c>
      <c r="AG4872" s="2">
        <f t="shared" si="2554"/>
        <v>178.72507844</v>
      </c>
      <c r="AH4872" s="3">
        <f t="shared" si="2555"/>
        <v>0</v>
      </c>
      <c r="AI4872" s="4" t="str">
        <f t="shared" si="2565"/>
        <v>A+J=</v>
      </c>
      <c r="AJ4872" s="11">
        <f t="shared" si="2561"/>
        <v>46036</v>
      </c>
      <c r="AQ4872" s="53"/>
      <c r="AR4872" s="53"/>
    </row>
    <row r="4873" spans="1:44" x14ac:dyDescent="0.2">
      <c r="A4873" s="158">
        <f t="shared" si="2556"/>
        <v>46029</v>
      </c>
      <c r="B4873" s="2">
        <f t="shared" si="2540"/>
        <v>70719.807358475722</v>
      </c>
      <c r="C4873" s="2">
        <f t="shared" si="2557"/>
        <v>49560.775679569997</v>
      </c>
      <c r="D4873" s="2">
        <f>SUM(Y4873:Y$5092)</f>
        <v>19381.507993380001</v>
      </c>
      <c r="E4873" s="73">
        <f t="shared" si="2541"/>
        <v>30179.267686189996</v>
      </c>
      <c r="F4873" s="88">
        <f t="shared" si="2567"/>
        <v>6455.85</v>
      </c>
      <c r="G4873" s="3">
        <f>IF(AND(N4873=1,N4872&gt;1),VLOOKUP(A4872,[1]Plan1!$BK$81:$BM$259,3),G4872)</f>
        <v>6413.24</v>
      </c>
      <c r="H4873" s="11">
        <f t="shared" si="2568"/>
        <v>45946</v>
      </c>
      <c r="I4873" s="11">
        <f t="shared" si="2569"/>
        <v>45977</v>
      </c>
      <c r="J4873" s="12">
        <f t="shared" si="2542"/>
        <v>-6.6002153085962245E-3</v>
      </c>
      <c r="K4873" s="11">
        <f t="shared" si="2558"/>
        <v>46036</v>
      </c>
      <c r="L4873" s="11">
        <f t="shared" si="2543"/>
        <v>46036</v>
      </c>
      <c r="M4873" s="1">
        <f t="shared" si="2562"/>
        <v>20</v>
      </c>
      <c r="N4873" s="1">
        <f t="shared" si="2544"/>
        <v>15</v>
      </c>
      <c r="O4873" s="2">
        <f t="shared" si="2545"/>
        <v>0.99504574000000001</v>
      </c>
      <c r="P4873" s="13">
        <f t="shared" si="2570"/>
        <v>0.99339977999999995</v>
      </c>
      <c r="Q4873" s="13">
        <f t="shared" si="2563"/>
        <v>1.4162274492016056</v>
      </c>
      <c r="R4873" s="2">
        <f t="shared" si="2566"/>
        <v>1.4092110900000001</v>
      </c>
      <c r="S4873" s="2">
        <f t="shared" si="2559"/>
        <v>1.4446439600000001</v>
      </c>
      <c r="T4873" s="2">
        <f t="shared" si="2546"/>
        <v>71597.675238399999</v>
      </c>
      <c r="U4873" s="2">
        <f t="shared" si="2547"/>
        <v>8617.8704649481388</v>
      </c>
      <c r="V4873" s="2">
        <f t="shared" si="2548"/>
        <v>12349.69102526759</v>
      </c>
      <c r="W4873" s="2">
        <f t="shared" si="2549"/>
        <v>70528.337169785722</v>
      </c>
      <c r="X4873" s="17">
        <f t="shared" si="2550"/>
        <v>0</v>
      </c>
      <c r="Y4873" s="2">
        <f t="shared" si="2551"/>
        <v>0</v>
      </c>
      <c r="Z4873" s="72">
        <f t="shared" si="2552"/>
        <v>0</v>
      </c>
      <c r="AA4873" s="2">
        <f t="shared" si="2571"/>
        <v>0</v>
      </c>
      <c r="AB4873" s="12">
        <f t="shared" si="2560"/>
        <v>4.6600000000000003E-2</v>
      </c>
      <c r="AC4873" s="17">
        <f t="shared" si="2553"/>
        <v>15</v>
      </c>
      <c r="AD4873" s="17">
        <v>252</v>
      </c>
      <c r="AE4873" s="13">
        <f t="shared" si="2564"/>
        <v>1.002714798</v>
      </c>
      <c r="AF4873" s="2">
        <f t="shared" si="2572"/>
        <v>194.37322553999999</v>
      </c>
      <c r="AG4873" s="2">
        <f t="shared" si="2554"/>
        <v>191.47018868999999</v>
      </c>
      <c r="AH4873" s="3">
        <f t="shared" si="2555"/>
        <v>0</v>
      </c>
      <c r="AI4873" s="4" t="str">
        <f t="shared" si="2565"/>
        <v>A+J=</v>
      </c>
      <c r="AJ4873" s="11">
        <f t="shared" si="2561"/>
        <v>46036</v>
      </c>
      <c r="AQ4873" s="53"/>
      <c r="AR4873" s="53"/>
    </row>
    <row r="4874" spans="1:44" x14ac:dyDescent="0.2">
      <c r="A4874" s="158">
        <f t="shared" si="2556"/>
        <v>46030</v>
      </c>
      <c r="B4874" s="2">
        <f t="shared" ref="B4874:B4937" si="2573">(W4874+AG4874)</f>
        <v>70718.470542974756</v>
      </c>
      <c r="C4874" s="2">
        <f t="shared" si="2557"/>
        <v>49560.775679569997</v>
      </c>
      <c r="D4874" s="2">
        <f>SUM(Y4874:Y$5092)</f>
        <v>19381.507993380001</v>
      </c>
      <c r="E4874" s="73">
        <f t="shared" ref="E4874:E4937" si="2574">(C4874-D4874)</f>
        <v>30179.267686189996</v>
      </c>
      <c r="F4874" s="88">
        <f t="shared" si="2567"/>
        <v>6455.85</v>
      </c>
      <c r="G4874" s="3">
        <f>IF(AND(N4874=1,N4873&gt;1),VLOOKUP(A4873,[1]Plan1!$BK$81:$BM$259,3),G4873)</f>
        <v>6413.24</v>
      </c>
      <c r="H4874" s="11">
        <f t="shared" si="2568"/>
        <v>45946</v>
      </c>
      <c r="I4874" s="11">
        <f t="shared" si="2569"/>
        <v>45977</v>
      </c>
      <c r="J4874" s="12">
        <f t="shared" ref="J4874:J4937" si="2575">(G4874/F4874)-1</f>
        <v>-6.6002153085962245E-3</v>
      </c>
      <c r="K4874" s="11">
        <f t="shared" si="2558"/>
        <v>46036</v>
      </c>
      <c r="L4874" s="11">
        <f t="shared" ref="L4874:L4937" si="2576">IF(A4874&gt;L4873,K4874,L4873)</f>
        <v>46036</v>
      </c>
      <c r="M4874" s="1">
        <f t="shared" si="2562"/>
        <v>20</v>
      </c>
      <c r="N4874" s="1">
        <f t="shared" ref="N4874:N4937" si="2577">(M4874-(NETWORKDAYS(A4874,L4874,$AN$194:$AN$348)-1))</f>
        <v>16</v>
      </c>
      <c r="O4874" s="2">
        <f t="shared" ref="O4874:O4937" si="2578">TRUNC((G4874/F4874)^TRUNC((N4874/M4874),9),8)</f>
        <v>0.99471633000000004</v>
      </c>
      <c r="P4874" s="13">
        <f t="shared" si="2570"/>
        <v>0.99339977999999995</v>
      </c>
      <c r="Q4874" s="13">
        <f t="shared" si="2563"/>
        <v>1.4162274492016056</v>
      </c>
      <c r="R4874" s="2">
        <f t="shared" si="2566"/>
        <v>1.4087445700000001</v>
      </c>
      <c r="S4874" s="2">
        <f t="shared" si="2559"/>
        <v>1.4446439600000001</v>
      </c>
      <c r="T4874" s="2">
        <f t="shared" ref="T4874:T4937" si="2579">TRUNC(C4874*S4874,8)</f>
        <v>71597.675238399999</v>
      </c>
      <c r="U4874" s="2">
        <f t="shared" ref="U4874:U4937" si="2580">(D4874*(S4874-1))</f>
        <v>8617.8704649481388</v>
      </c>
      <c r="V4874" s="2">
        <f t="shared" ref="V4874:V4937" si="2581">(E4874*(R4874-1))</f>
        <v>12335.611793306627</v>
      </c>
      <c r="W4874" s="2">
        <f t="shared" ref="W4874:W4937" si="2582">(C4874+U4874+V4874)</f>
        <v>70514.257937824761</v>
      </c>
      <c r="X4874" s="17">
        <f t="shared" ref="X4874:X4937" si="2583">IF(VLOOKUP(A4874,AN$10:AU$190,8)=VLOOKUP(A4873,AN$10:AU$190,8),0,VLOOKUP(A4874,AN$10:AU$190,8))</f>
        <v>0</v>
      </c>
      <c r="Y4874" s="2">
        <f t="shared" ref="Y4874:Y4937" si="2584">IF(X4874&gt;0,VLOOKUP(A4874,AN$12:AR$190,5),0)</f>
        <v>0</v>
      </c>
      <c r="Z4874" s="72">
        <f t="shared" ref="Z4874:Z4937" si="2585">IF(X4874&gt;0,VLOOKUP($A4874,$AN$10:$AS$190,6),0)</f>
        <v>0</v>
      </c>
      <c r="AA4874" s="2">
        <f t="shared" si="2571"/>
        <v>0</v>
      </c>
      <c r="AB4874" s="12">
        <f t="shared" si="2560"/>
        <v>4.6600000000000003E-2</v>
      </c>
      <c r="AC4874" s="17">
        <f t="shared" ref="AC4874:AC4937" si="2586">N4874</f>
        <v>16</v>
      </c>
      <c r="AD4874" s="17">
        <v>252</v>
      </c>
      <c r="AE4874" s="13">
        <f t="shared" si="2564"/>
        <v>1.0028960469999999</v>
      </c>
      <c r="AF4874" s="2">
        <f t="shared" si="2572"/>
        <v>207.35023258000001</v>
      </c>
      <c r="AG4874" s="2">
        <f t="shared" ref="AG4874:AG4937" si="2587">TRUNC((W4874*(AE4874-1)),8)</f>
        <v>204.21260515</v>
      </c>
      <c r="AH4874" s="3">
        <f t="shared" ref="AH4874:AH4937" si="2588">IF(AA4874&gt;0,AA4874+AF4874,0)</f>
        <v>0</v>
      </c>
      <c r="AI4874" s="4" t="str">
        <f t="shared" si="2565"/>
        <v>A+J=</v>
      </c>
      <c r="AJ4874" s="11">
        <f t="shared" si="2561"/>
        <v>46036</v>
      </c>
      <c r="AQ4874" s="53"/>
      <c r="AR4874" s="53"/>
    </row>
    <row r="4875" spans="1:44" x14ac:dyDescent="0.2">
      <c r="A4875" s="158">
        <f t="shared" ref="A4875:A4938" si="2589">(A4874+1)</f>
        <v>46031</v>
      </c>
      <c r="B4875" s="2">
        <f t="shared" si="2573"/>
        <v>70717.135420613951</v>
      </c>
      <c r="C4875" s="2">
        <f t="shared" ref="C4875:C4938" si="2590">TRUNC(IF(X4874&gt;0,VLOOKUP(A4874,$AN$12:$AO$190,2),C4874),8)</f>
        <v>49560.775679569997</v>
      </c>
      <c r="D4875" s="2">
        <f>SUM(Y4875:Y$5092)</f>
        <v>19381.507993380001</v>
      </c>
      <c r="E4875" s="73">
        <f t="shared" si="2574"/>
        <v>30179.267686189996</v>
      </c>
      <c r="F4875" s="88">
        <f t="shared" si="2567"/>
        <v>6455.85</v>
      </c>
      <c r="G4875" s="3">
        <f>IF(AND(N4875=1,N4874&gt;1),VLOOKUP(A4874,[1]Plan1!$BK$81:$BM$259,3),G4874)</f>
        <v>6413.24</v>
      </c>
      <c r="H4875" s="11">
        <f t="shared" si="2568"/>
        <v>45946</v>
      </c>
      <c r="I4875" s="11">
        <f t="shared" si="2569"/>
        <v>45977</v>
      </c>
      <c r="J4875" s="12">
        <f t="shared" si="2575"/>
        <v>-6.6002153085962245E-3</v>
      </c>
      <c r="K4875" s="11">
        <f t="shared" ref="K4875:K4938" si="2591">IF(DAY(A4875)=14,VLOOKUP(A4875,AR$194:AW$373,4),K4874)</f>
        <v>46036</v>
      </c>
      <c r="L4875" s="11">
        <f t="shared" si="2576"/>
        <v>46036</v>
      </c>
      <c r="M4875" s="1">
        <f t="shared" si="2562"/>
        <v>20</v>
      </c>
      <c r="N4875" s="1">
        <f t="shared" si="2577"/>
        <v>17</v>
      </c>
      <c r="O4875" s="2">
        <f t="shared" si="2578"/>
        <v>0.99438702999999995</v>
      </c>
      <c r="P4875" s="13">
        <f t="shared" si="2570"/>
        <v>0.99339977999999995</v>
      </c>
      <c r="Q4875" s="13">
        <f t="shared" si="2563"/>
        <v>1.4162274492016056</v>
      </c>
      <c r="R4875" s="2">
        <f t="shared" si="2566"/>
        <v>1.4082782</v>
      </c>
      <c r="S4875" s="2">
        <f t="shared" ref="S4875:S4938" si="2592">IF(AND(X4875&gt;0,MONTH(A4875)=9),R4875,S4874)</f>
        <v>1.4446439600000001</v>
      </c>
      <c r="T4875" s="2">
        <f t="shared" si="2579"/>
        <v>71597.675238399999</v>
      </c>
      <c r="U4875" s="2">
        <f t="shared" si="2580"/>
        <v>8617.8704649481388</v>
      </c>
      <c r="V4875" s="2">
        <f t="shared" si="2581"/>
        <v>12321.537088235818</v>
      </c>
      <c r="W4875" s="2">
        <f t="shared" si="2582"/>
        <v>70500.183232753945</v>
      </c>
      <c r="X4875" s="17">
        <f t="shared" si="2583"/>
        <v>0</v>
      </c>
      <c r="Y4875" s="2">
        <f t="shared" si="2584"/>
        <v>0</v>
      </c>
      <c r="Z4875" s="72">
        <f t="shared" si="2585"/>
        <v>0</v>
      </c>
      <c r="AA4875" s="2">
        <f t="shared" si="2571"/>
        <v>0</v>
      </c>
      <c r="AB4875" s="12">
        <f t="shared" ref="AB4875:AB4938" si="2593">(AB4874)</f>
        <v>4.6600000000000003E-2</v>
      </c>
      <c r="AC4875" s="17">
        <f t="shared" si="2586"/>
        <v>17</v>
      </c>
      <c r="AD4875" s="17">
        <v>252</v>
      </c>
      <c r="AE4875" s="13">
        <f t="shared" si="2564"/>
        <v>1.003077328</v>
      </c>
      <c r="AF4875" s="2">
        <f t="shared" si="2572"/>
        <v>220.32953074</v>
      </c>
      <c r="AG4875" s="2">
        <f t="shared" si="2587"/>
        <v>216.95218786000001</v>
      </c>
      <c r="AH4875" s="3">
        <f t="shared" si="2588"/>
        <v>0</v>
      </c>
      <c r="AI4875" s="4" t="str">
        <f t="shared" si="2565"/>
        <v>A+J=</v>
      </c>
      <c r="AJ4875" s="11">
        <f t="shared" ref="AJ4875:AJ4938" si="2594">IF(X4874&gt;0,VLOOKUP(A4874,$AN$10:$AW$190,9),AJ4874)</f>
        <v>46036</v>
      </c>
      <c r="AQ4875" s="53"/>
      <c r="AR4875" s="53"/>
    </row>
    <row r="4876" spans="1:44" x14ac:dyDescent="0.2">
      <c r="A4876" s="158">
        <f t="shared" si="2589"/>
        <v>46032</v>
      </c>
      <c r="B4876" s="2">
        <f t="shared" si="2573"/>
        <v>70715.802365755968</v>
      </c>
      <c r="C4876" s="2">
        <f t="shared" si="2590"/>
        <v>49560.775679569997</v>
      </c>
      <c r="D4876" s="2">
        <f>SUM(Y4876:Y$5092)</f>
        <v>19381.507993380001</v>
      </c>
      <c r="E4876" s="73">
        <f t="shared" si="2574"/>
        <v>30179.267686189996</v>
      </c>
      <c r="F4876" s="88">
        <f t="shared" si="2567"/>
        <v>6455.85</v>
      </c>
      <c r="G4876" s="3">
        <f>IF(AND(N4876=1,N4875&gt;1),VLOOKUP(A4875,[1]Plan1!$BK$81:$BM$259,3),G4875)</f>
        <v>6413.24</v>
      </c>
      <c r="H4876" s="11">
        <f t="shared" si="2568"/>
        <v>45946</v>
      </c>
      <c r="I4876" s="11">
        <f t="shared" si="2569"/>
        <v>45977</v>
      </c>
      <c r="J4876" s="12">
        <f t="shared" si="2575"/>
        <v>-6.6002153085962245E-3</v>
      </c>
      <c r="K4876" s="11">
        <f t="shared" si="2591"/>
        <v>46036</v>
      </c>
      <c r="L4876" s="11">
        <f t="shared" si="2576"/>
        <v>46036</v>
      </c>
      <c r="M4876" s="1">
        <f t="shared" si="2562"/>
        <v>20</v>
      </c>
      <c r="N4876" s="1">
        <f t="shared" si="2577"/>
        <v>18</v>
      </c>
      <c r="O4876" s="2">
        <f t="shared" si="2578"/>
        <v>0.99405783999999997</v>
      </c>
      <c r="P4876" s="13">
        <f t="shared" si="2570"/>
        <v>0.99339977999999995</v>
      </c>
      <c r="Q4876" s="13">
        <f t="shared" si="2563"/>
        <v>1.4162274492016056</v>
      </c>
      <c r="R4876" s="2">
        <f t="shared" si="2566"/>
        <v>1.4078119899999999</v>
      </c>
      <c r="S4876" s="2">
        <f t="shared" si="2592"/>
        <v>1.4446439600000001</v>
      </c>
      <c r="T4876" s="2">
        <f t="shared" si="2579"/>
        <v>71597.675238399999</v>
      </c>
      <c r="U4876" s="2">
        <f t="shared" si="2580"/>
        <v>8617.8704649481388</v>
      </c>
      <c r="V4876" s="2">
        <f t="shared" si="2581"/>
        <v>12307.467211847836</v>
      </c>
      <c r="W4876" s="2">
        <f t="shared" si="2582"/>
        <v>70486.113356365968</v>
      </c>
      <c r="X4876" s="17">
        <f t="shared" si="2583"/>
        <v>0</v>
      </c>
      <c r="Y4876" s="2">
        <f t="shared" si="2584"/>
        <v>0</v>
      </c>
      <c r="Z4876" s="72">
        <f t="shared" si="2585"/>
        <v>0</v>
      </c>
      <c r="AA4876" s="2">
        <f t="shared" si="2571"/>
        <v>0</v>
      </c>
      <c r="AB4876" s="12">
        <f t="shared" si="2593"/>
        <v>4.6600000000000003E-2</v>
      </c>
      <c r="AC4876" s="17">
        <f t="shared" si="2586"/>
        <v>18</v>
      </c>
      <c r="AD4876" s="17">
        <v>252</v>
      </c>
      <c r="AE4876" s="13">
        <f t="shared" si="2564"/>
        <v>1.003258642</v>
      </c>
      <c r="AF4876" s="2">
        <f t="shared" si="2572"/>
        <v>233.31119163</v>
      </c>
      <c r="AG4876" s="2">
        <f t="shared" si="2587"/>
        <v>229.68900939</v>
      </c>
      <c r="AH4876" s="3">
        <f t="shared" si="2588"/>
        <v>0</v>
      </c>
      <c r="AI4876" s="4" t="str">
        <f t="shared" si="2565"/>
        <v>A+J=</v>
      </c>
      <c r="AJ4876" s="11">
        <f t="shared" si="2594"/>
        <v>46036</v>
      </c>
      <c r="AQ4876" s="53"/>
      <c r="AR4876" s="53"/>
    </row>
    <row r="4877" spans="1:44" x14ac:dyDescent="0.2">
      <c r="A4877" s="158">
        <f t="shared" si="2589"/>
        <v>46033</v>
      </c>
      <c r="B4877" s="2">
        <f t="shared" si="2573"/>
        <v>70715.802365755968</v>
      </c>
      <c r="C4877" s="2">
        <f t="shared" si="2590"/>
        <v>49560.775679569997</v>
      </c>
      <c r="D4877" s="2">
        <f>SUM(Y4877:Y$5092)</f>
        <v>19381.507993380001</v>
      </c>
      <c r="E4877" s="73">
        <f t="shared" si="2574"/>
        <v>30179.267686189996</v>
      </c>
      <c r="F4877" s="88">
        <f t="shared" si="2567"/>
        <v>6455.85</v>
      </c>
      <c r="G4877" s="3">
        <f>IF(AND(N4877=1,N4876&gt;1),VLOOKUP(A4876,[1]Plan1!$BK$81:$BM$259,3),G4876)</f>
        <v>6413.24</v>
      </c>
      <c r="H4877" s="11">
        <f t="shared" si="2568"/>
        <v>45946</v>
      </c>
      <c r="I4877" s="11">
        <f t="shared" si="2569"/>
        <v>45977</v>
      </c>
      <c r="J4877" s="12">
        <f t="shared" si="2575"/>
        <v>-6.6002153085962245E-3</v>
      </c>
      <c r="K4877" s="11">
        <f t="shared" si="2591"/>
        <v>46036</v>
      </c>
      <c r="L4877" s="11">
        <f t="shared" si="2576"/>
        <v>46036</v>
      </c>
      <c r="M4877" s="1">
        <f t="shared" si="2562"/>
        <v>20</v>
      </c>
      <c r="N4877" s="1">
        <f t="shared" si="2577"/>
        <v>18</v>
      </c>
      <c r="O4877" s="2">
        <f t="shared" si="2578"/>
        <v>0.99405783999999997</v>
      </c>
      <c r="P4877" s="13">
        <f t="shared" si="2570"/>
        <v>0.99339977999999995</v>
      </c>
      <c r="Q4877" s="13">
        <f t="shared" si="2563"/>
        <v>1.4162274492016056</v>
      </c>
      <c r="R4877" s="2">
        <f t="shared" si="2566"/>
        <v>1.4078119899999999</v>
      </c>
      <c r="S4877" s="2">
        <f t="shared" si="2592"/>
        <v>1.4446439600000001</v>
      </c>
      <c r="T4877" s="2">
        <f t="shared" si="2579"/>
        <v>71597.675238399999</v>
      </c>
      <c r="U4877" s="2">
        <f t="shared" si="2580"/>
        <v>8617.8704649481388</v>
      </c>
      <c r="V4877" s="2">
        <f t="shared" si="2581"/>
        <v>12307.467211847836</v>
      </c>
      <c r="W4877" s="2">
        <f t="shared" si="2582"/>
        <v>70486.113356365968</v>
      </c>
      <c r="X4877" s="17">
        <f t="shared" si="2583"/>
        <v>0</v>
      </c>
      <c r="Y4877" s="2">
        <f t="shared" si="2584"/>
        <v>0</v>
      </c>
      <c r="Z4877" s="72">
        <f t="shared" si="2585"/>
        <v>0</v>
      </c>
      <c r="AA4877" s="2">
        <f t="shared" si="2571"/>
        <v>0</v>
      </c>
      <c r="AB4877" s="12">
        <f t="shared" si="2593"/>
        <v>4.6600000000000003E-2</v>
      </c>
      <c r="AC4877" s="17">
        <f t="shared" si="2586"/>
        <v>18</v>
      </c>
      <c r="AD4877" s="17">
        <v>252</v>
      </c>
      <c r="AE4877" s="13">
        <f t="shared" si="2564"/>
        <v>1.003258642</v>
      </c>
      <c r="AF4877" s="2">
        <f t="shared" si="2572"/>
        <v>233.31119163</v>
      </c>
      <c r="AG4877" s="2">
        <f t="shared" si="2587"/>
        <v>229.68900939</v>
      </c>
      <c r="AH4877" s="3">
        <f t="shared" si="2588"/>
        <v>0</v>
      </c>
      <c r="AI4877" s="4" t="str">
        <f t="shared" si="2565"/>
        <v>A+J=</v>
      </c>
      <c r="AJ4877" s="11">
        <f t="shared" si="2594"/>
        <v>46036</v>
      </c>
      <c r="AQ4877" s="53"/>
      <c r="AR4877" s="53"/>
    </row>
    <row r="4878" spans="1:44" x14ac:dyDescent="0.2">
      <c r="A4878" s="158">
        <f t="shared" si="2589"/>
        <v>46034</v>
      </c>
      <c r="B4878" s="2">
        <f t="shared" si="2573"/>
        <v>70715.802365755968</v>
      </c>
      <c r="C4878" s="2">
        <f t="shared" si="2590"/>
        <v>49560.775679569997</v>
      </c>
      <c r="D4878" s="2">
        <f>SUM(Y4878:Y$5092)</f>
        <v>19381.507993380001</v>
      </c>
      <c r="E4878" s="73">
        <f t="shared" si="2574"/>
        <v>30179.267686189996</v>
      </c>
      <c r="F4878" s="88">
        <f t="shared" si="2567"/>
        <v>6455.85</v>
      </c>
      <c r="G4878" s="3">
        <f>IF(AND(N4878=1,N4877&gt;1),VLOOKUP(A4877,[1]Plan1!$BK$81:$BM$259,3),G4877)</f>
        <v>6413.24</v>
      </c>
      <c r="H4878" s="11">
        <f t="shared" si="2568"/>
        <v>45946</v>
      </c>
      <c r="I4878" s="11">
        <f t="shared" si="2569"/>
        <v>45977</v>
      </c>
      <c r="J4878" s="12">
        <f t="shared" si="2575"/>
        <v>-6.6002153085962245E-3</v>
      </c>
      <c r="K4878" s="11">
        <f t="shared" si="2591"/>
        <v>46036</v>
      </c>
      <c r="L4878" s="11">
        <f t="shared" si="2576"/>
        <v>46036</v>
      </c>
      <c r="M4878" s="1">
        <f t="shared" si="2562"/>
        <v>20</v>
      </c>
      <c r="N4878" s="1">
        <f t="shared" si="2577"/>
        <v>18</v>
      </c>
      <c r="O4878" s="2">
        <f t="shared" si="2578"/>
        <v>0.99405783999999997</v>
      </c>
      <c r="P4878" s="13">
        <f t="shared" si="2570"/>
        <v>0.99339977999999995</v>
      </c>
      <c r="Q4878" s="13">
        <f t="shared" si="2563"/>
        <v>1.4162274492016056</v>
      </c>
      <c r="R4878" s="2">
        <f t="shared" si="2566"/>
        <v>1.4078119899999999</v>
      </c>
      <c r="S4878" s="2">
        <f t="shared" si="2592"/>
        <v>1.4446439600000001</v>
      </c>
      <c r="T4878" s="2">
        <f t="shared" si="2579"/>
        <v>71597.675238399999</v>
      </c>
      <c r="U4878" s="2">
        <f t="shared" si="2580"/>
        <v>8617.8704649481388</v>
      </c>
      <c r="V4878" s="2">
        <f t="shared" si="2581"/>
        <v>12307.467211847836</v>
      </c>
      <c r="W4878" s="2">
        <f t="shared" si="2582"/>
        <v>70486.113356365968</v>
      </c>
      <c r="X4878" s="17">
        <f t="shared" si="2583"/>
        <v>0</v>
      </c>
      <c r="Y4878" s="2">
        <f t="shared" si="2584"/>
        <v>0</v>
      </c>
      <c r="Z4878" s="72">
        <f t="shared" si="2585"/>
        <v>0</v>
      </c>
      <c r="AA4878" s="2">
        <f t="shared" si="2571"/>
        <v>0</v>
      </c>
      <c r="AB4878" s="12">
        <f t="shared" si="2593"/>
        <v>4.6600000000000003E-2</v>
      </c>
      <c r="AC4878" s="17">
        <f t="shared" si="2586"/>
        <v>18</v>
      </c>
      <c r="AD4878" s="17">
        <v>252</v>
      </c>
      <c r="AE4878" s="13">
        <f t="shared" si="2564"/>
        <v>1.003258642</v>
      </c>
      <c r="AF4878" s="2">
        <f t="shared" si="2572"/>
        <v>233.31119163</v>
      </c>
      <c r="AG4878" s="2">
        <f t="shared" si="2587"/>
        <v>229.68900939</v>
      </c>
      <c r="AH4878" s="3">
        <f t="shared" si="2588"/>
        <v>0</v>
      </c>
      <c r="AI4878" s="4" t="str">
        <f t="shared" si="2565"/>
        <v>A+J=</v>
      </c>
      <c r="AJ4878" s="11">
        <f t="shared" si="2594"/>
        <v>46036</v>
      </c>
      <c r="AQ4878" s="53"/>
      <c r="AR4878" s="53"/>
    </row>
    <row r="4879" spans="1:44" x14ac:dyDescent="0.2">
      <c r="A4879" s="158">
        <f t="shared" si="2589"/>
        <v>46035</v>
      </c>
      <c r="B4879" s="2">
        <f t="shared" si="2573"/>
        <v>70714.47100633815</v>
      </c>
      <c r="C4879" s="2">
        <f t="shared" si="2590"/>
        <v>49560.775679569997</v>
      </c>
      <c r="D4879" s="2">
        <f>SUM(Y4879:Y$5092)</f>
        <v>19381.507993380001</v>
      </c>
      <c r="E4879" s="73">
        <f t="shared" si="2574"/>
        <v>30179.267686189996</v>
      </c>
      <c r="F4879" s="88">
        <f t="shared" si="2567"/>
        <v>6455.85</v>
      </c>
      <c r="G4879" s="3">
        <f>IF(AND(N4879=1,N4878&gt;1),VLOOKUP(A4878,[1]Plan1!$BK$81:$BM$259,3),G4878)</f>
        <v>6413.24</v>
      </c>
      <c r="H4879" s="11">
        <f t="shared" si="2568"/>
        <v>45946</v>
      </c>
      <c r="I4879" s="11">
        <f t="shared" si="2569"/>
        <v>45977</v>
      </c>
      <c r="J4879" s="12">
        <f t="shared" si="2575"/>
        <v>-6.6002153085962245E-3</v>
      </c>
      <c r="K4879" s="11">
        <f t="shared" si="2591"/>
        <v>46036</v>
      </c>
      <c r="L4879" s="11">
        <f t="shared" si="2576"/>
        <v>46036</v>
      </c>
      <c r="M4879" s="1">
        <f t="shared" si="2562"/>
        <v>20</v>
      </c>
      <c r="N4879" s="1">
        <f t="shared" si="2577"/>
        <v>19</v>
      </c>
      <c r="O4879" s="2">
        <f t="shared" si="2578"/>
        <v>0.99372875000000005</v>
      </c>
      <c r="P4879" s="13">
        <f t="shared" si="2570"/>
        <v>0.99339977999999995</v>
      </c>
      <c r="Q4879" s="13">
        <f t="shared" si="2563"/>
        <v>1.4162274492016056</v>
      </c>
      <c r="R4879" s="2">
        <f t="shared" si="2566"/>
        <v>1.40734593</v>
      </c>
      <c r="S4879" s="2">
        <f t="shared" si="2592"/>
        <v>1.4446439600000001</v>
      </c>
      <c r="T4879" s="2">
        <f t="shared" si="2579"/>
        <v>71597.675238399999</v>
      </c>
      <c r="U4879" s="2">
        <f t="shared" si="2580"/>
        <v>8617.8704649481388</v>
      </c>
      <c r="V4879" s="2">
        <f t="shared" si="2581"/>
        <v>12293.401862350011</v>
      </c>
      <c r="W4879" s="2">
        <f t="shared" si="2582"/>
        <v>70472.04800686815</v>
      </c>
      <c r="X4879" s="17">
        <f t="shared" si="2583"/>
        <v>0</v>
      </c>
      <c r="Y4879" s="2">
        <f t="shared" si="2584"/>
        <v>0</v>
      </c>
      <c r="Z4879" s="72">
        <f t="shared" si="2585"/>
        <v>0</v>
      </c>
      <c r="AA4879" s="2">
        <f t="shared" si="2571"/>
        <v>0</v>
      </c>
      <c r="AB4879" s="12">
        <f t="shared" si="2593"/>
        <v>4.6600000000000003E-2</v>
      </c>
      <c r="AC4879" s="17">
        <f t="shared" si="2586"/>
        <v>19</v>
      </c>
      <c r="AD4879" s="17">
        <v>252</v>
      </c>
      <c r="AE4879" s="13">
        <f t="shared" si="2564"/>
        <v>1.003439988</v>
      </c>
      <c r="AF4879" s="2">
        <f t="shared" si="2572"/>
        <v>246.29514363999999</v>
      </c>
      <c r="AG4879" s="2">
        <f t="shared" si="2587"/>
        <v>242.42299947000001</v>
      </c>
      <c r="AH4879" s="3">
        <f t="shared" si="2588"/>
        <v>0</v>
      </c>
      <c r="AI4879" s="4" t="str">
        <f t="shared" si="2565"/>
        <v>A+J=</v>
      </c>
      <c r="AJ4879" s="11">
        <f t="shared" si="2594"/>
        <v>46036</v>
      </c>
      <c r="AQ4879" s="53"/>
      <c r="AR4879" s="53"/>
    </row>
    <row r="4880" spans="1:44" x14ac:dyDescent="0.2">
      <c r="A4880" s="158">
        <f t="shared" si="2589"/>
        <v>46036</v>
      </c>
      <c r="B4880" s="2">
        <f t="shared" si="2573"/>
        <v>70713.14178727314</v>
      </c>
      <c r="C4880" s="2">
        <f t="shared" si="2590"/>
        <v>49560.775679569997</v>
      </c>
      <c r="D4880" s="2">
        <f>SUM(Y4880:Y$5092)</f>
        <v>19381.507993380001</v>
      </c>
      <c r="E4880" s="73">
        <f t="shared" si="2574"/>
        <v>30179.267686189996</v>
      </c>
      <c r="F4880" s="88">
        <f t="shared" si="2567"/>
        <v>6455.85</v>
      </c>
      <c r="G4880" s="3">
        <f>IF(AND(N4880=1,N4879&gt;1),VLOOKUP(A4879,[1]Plan1!$BK$81:$BM$259,3),G4879)</f>
        <v>6413.24</v>
      </c>
      <c r="H4880" s="11">
        <f t="shared" si="2568"/>
        <v>45946</v>
      </c>
      <c r="I4880" s="11">
        <f t="shared" si="2569"/>
        <v>45977</v>
      </c>
      <c r="J4880" s="12">
        <f t="shared" si="2575"/>
        <v>-6.6002153085962245E-3</v>
      </c>
      <c r="K4880" s="11">
        <f t="shared" si="2591"/>
        <v>46071</v>
      </c>
      <c r="L4880" s="11">
        <f t="shared" si="2576"/>
        <v>46036</v>
      </c>
      <c r="M4880" s="1">
        <f t="shared" si="2562"/>
        <v>20</v>
      </c>
      <c r="N4880" s="1">
        <f t="shared" si="2577"/>
        <v>20</v>
      </c>
      <c r="O4880" s="2">
        <f t="shared" si="2578"/>
        <v>0.99339977999999995</v>
      </c>
      <c r="P4880" s="13">
        <f t="shared" si="2570"/>
        <v>0.99339977999999995</v>
      </c>
      <c r="Q4880" s="13">
        <f t="shared" si="2563"/>
        <v>1.4162274492016056</v>
      </c>
      <c r="R4880" s="2">
        <f t="shared" si="2566"/>
        <v>1.4068800299999999</v>
      </c>
      <c r="S4880" s="2">
        <f t="shared" si="2592"/>
        <v>1.4446439600000001</v>
      </c>
      <c r="T4880" s="2">
        <f t="shared" si="2579"/>
        <v>71597.675238399999</v>
      </c>
      <c r="U4880" s="2">
        <f t="shared" si="2580"/>
        <v>8617.8704649481388</v>
      </c>
      <c r="V4880" s="2">
        <f t="shared" si="2581"/>
        <v>12279.341341535015</v>
      </c>
      <c r="W4880" s="2">
        <f t="shared" si="2582"/>
        <v>70457.987486053142</v>
      </c>
      <c r="X4880" s="17">
        <f t="shared" si="2583"/>
        <v>160</v>
      </c>
      <c r="Y4880" s="2">
        <f t="shared" si="2584"/>
        <v>2397.1694750800002</v>
      </c>
      <c r="Z4880" s="72">
        <f t="shared" si="2585"/>
        <v>4.836828E-2</v>
      </c>
      <c r="AA4880" s="2">
        <f t="shared" si="2571"/>
        <v>3463.0564032799998</v>
      </c>
      <c r="AB4880" s="12">
        <f t="shared" si="2593"/>
        <v>4.6600000000000003E-2</v>
      </c>
      <c r="AC4880" s="17">
        <f t="shared" si="2586"/>
        <v>20</v>
      </c>
      <c r="AD4880" s="17">
        <v>252</v>
      </c>
      <c r="AE4880" s="13">
        <f t="shared" si="2564"/>
        <v>1.0036213679999999</v>
      </c>
      <c r="AF4880" s="2">
        <f t="shared" si="2572"/>
        <v>259.28152998000002</v>
      </c>
      <c r="AG4880" s="2">
        <f t="shared" si="2587"/>
        <v>255.15430122000001</v>
      </c>
      <c r="AH4880" s="3">
        <f t="shared" si="2588"/>
        <v>3722.3379332599998</v>
      </c>
      <c r="AI4880" s="4" t="str">
        <f t="shared" si="2565"/>
        <v>A+J=</v>
      </c>
      <c r="AJ4880" s="11">
        <f t="shared" si="2594"/>
        <v>46036</v>
      </c>
      <c r="AQ4880" s="53"/>
      <c r="AR4880" s="53"/>
    </row>
    <row r="4881" spans="1:44" x14ac:dyDescent="0.2">
      <c r="A4881" s="158">
        <f t="shared" si="2589"/>
        <v>46037</v>
      </c>
      <c r="B4881" s="2">
        <f t="shared" si="2573"/>
        <v>66994.815837936869</v>
      </c>
      <c r="C4881" s="2">
        <f t="shared" si="2590"/>
        <v>47163.606204490003</v>
      </c>
      <c r="D4881" s="2">
        <f>SUM(Y4881:Y$5092)</f>
        <v>16984.338518299999</v>
      </c>
      <c r="E4881" s="73">
        <f t="shared" si="2574"/>
        <v>30179.267686190004</v>
      </c>
      <c r="F4881" s="88">
        <f t="shared" si="2567"/>
        <v>6455.85</v>
      </c>
      <c r="G4881" s="3">
        <f>IF(AND(N4881=1,N4880&gt;1),VLOOKUP(A4880,[1]Plan1!$BK$81:$BM$259,3),G4880)</f>
        <v>6413.24</v>
      </c>
      <c r="H4881" s="11">
        <f t="shared" si="2568"/>
        <v>45976</v>
      </c>
      <c r="I4881" s="11">
        <f t="shared" si="2569"/>
        <v>46006</v>
      </c>
      <c r="J4881" s="12">
        <f t="shared" si="2575"/>
        <v>-6.6002153085962245E-3</v>
      </c>
      <c r="K4881" s="11">
        <f t="shared" si="2591"/>
        <v>46071</v>
      </c>
      <c r="L4881" s="11">
        <f t="shared" si="2576"/>
        <v>46071</v>
      </c>
      <c r="M4881" s="1">
        <f t="shared" si="2562"/>
        <v>23</v>
      </c>
      <c r="N4881" s="1">
        <f t="shared" si="2577"/>
        <v>1</v>
      </c>
      <c r="O4881" s="2">
        <f t="shared" si="2578"/>
        <v>0.99971211999999998</v>
      </c>
      <c r="P4881" s="13">
        <f t="shared" si="2570"/>
        <v>0.99339977999999995</v>
      </c>
      <c r="Q4881" s="13">
        <f t="shared" si="2563"/>
        <v>1.4068800364668361</v>
      </c>
      <c r="R4881" s="2">
        <f t="shared" si="2566"/>
        <v>1.40647502</v>
      </c>
      <c r="S4881" s="2">
        <f t="shared" si="2592"/>
        <v>1.4446439600000001</v>
      </c>
      <c r="T4881" s="2">
        <f t="shared" si="2579"/>
        <v>68134.618835129993</v>
      </c>
      <c r="U4881" s="2">
        <f t="shared" si="2580"/>
        <v>7551.9835367574451</v>
      </c>
      <c r="V4881" s="2">
        <f t="shared" si="2581"/>
        <v>12267.118436329436</v>
      </c>
      <c r="W4881" s="2">
        <f t="shared" si="2582"/>
        <v>66982.708177576875</v>
      </c>
      <c r="X4881" s="17">
        <f t="shared" si="2583"/>
        <v>0</v>
      </c>
      <c r="Y4881" s="2">
        <f t="shared" si="2584"/>
        <v>0</v>
      </c>
      <c r="Z4881" s="72">
        <f t="shared" si="2585"/>
        <v>0</v>
      </c>
      <c r="AA4881" s="2">
        <f t="shared" si="2571"/>
        <v>0</v>
      </c>
      <c r="AB4881" s="12">
        <f t="shared" si="2593"/>
        <v>4.6600000000000003E-2</v>
      </c>
      <c r="AC4881" s="17">
        <f t="shared" si="2586"/>
        <v>1</v>
      </c>
      <c r="AD4881" s="17">
        <v>252</v>
      </c>
      <c r="AE4881" s="13">
        <f t="shared" si="2564"/>
        <v>1.0001807579999999</v>
      </c>
      <c r="AF4881" s="2">
        <f t="shared" si="2572"/>
        <v>12.31587743</v>
      </c>
      <c r="AG4881" s="2">
        <f t="shared" si="2587"/>
        <v>12.107660360000001</v>
      </c>
      <c r="AH4881" s="3">
        <f t="shared" si="2588"/>
        <v>0</v>
      </c>
      <c r="AI4881" s="4" t="str">
        <f t="shared" si="2565"/>
        <v>A+J=</v>
      </c>
      <c r="AJ4881" s="11">
        <f t="shared" si="2594"/>
        <v>46071</v>
      </c>
      <c r="AQ4881" s="53"/>
      <c r="AR4881" s="53"/>
    </row>
    <row r="4882" spans="1:44" x14ac:dyDescent="0.2">
      <c r="A4882" s="158">
        <f t="shared" si="2589"/>
        <v>46038</v>
      </c>
      <c r="B4882" s="2">
        <f t="shared" si="2573"/>
        <v>66994.701940193423</v>
      </c>
      <c r="C4882" s="2">
        <f t="shared" si="2590"/>
        <v>47163.606204490003</v>
      </c>
      <c r="D4882" s="2">
        <f>SUM(Y4882:Y$5092)</f>
        <v>16984.338518299999</v>
      </c>
      <c r="E4882" s="73">
        <f t="shared" si="2574"/>
        <v>30179.267686190004</v>
      </c>
      <c r="F4882" s="88">
        <f t="shared" si="2567"/>
        <v>6455.85</v>
      </c>
      <c r="G4882" s="3">
        <f>IF(AND(N4882=1,N4881&gt;1),VLOOKUP(A4881,[1]Plan1!$BK$81:$BM$259,3),G4881)</f>
        <v>6413.24</v>
      </c>
      <c r="H4882" s="11">
        <f t="shared" si="2568"/>
        <v>45976</v>
      </c>
      <c r="I4882" s="11">
        <f t="shared" si="2569"/>
        <v>46006</v>
      </c>
      <c r="J4882" s="12">
        <f t="shared" si="2575"/>
        <v>-6.6002153085962245E-3</v>
      </c>
      <c r="K4882" s="11">
        <f t="shared" si="2591"/>
        <v>46071</v>
      </c>
      <c r="L4882" s="11">
        <f t="shared" si="2576"/>
        <v>46071</v>
      </c>
      <c r="M4882" s="1">
        <f t="shared" si="2562"/>
        <v>23</v>
      </c>
      <c r="N4882" s="1">
        <f t="shared" si="2577"/>
        <v>2</v>
      </c>
      <c r="O4882" s="2">
        <f t="shared" si="2578"/>
        <v>0.99942432999999997</v>
      </c>
      <c r="P4882" s="13">
        <f t="shared" si="2570"/>
        <v>0.99339977999999995</v>
      </c>
      <c r="Q4882" s="13">
        <f t="shared" si="2563"/>
        <v>1.4068800364668361</v>
      </c>
      <c r="R4882" s="2">
        <f t="shared" si="2566"/>
        <v>1.40607013</v>
      </c>
      <c r="S4882" s="2">
        <f t="shared" si="2592"/>
        <v>1.4446439600000001</v>
      </c>
      <c r="T4882" s="2">
        <f t="shared" si="2579"/>
        <v>68134.618835129993</v>
      </c>
      <c r="U4882" s="2">
        <f t="shared" si="2580"/>
        <v>7551.9835367574451</v>
      </c>
      <c r="V4882" s="2">
        <f t="shared" si="2581"/>
        <v>12254.899152635975</v>
      </c>
      <c r="W4882" s="2">
        <f t="shared" si="2582"/>
        <v>66970.488893883419</v>
      </c>
      <c r="X4882" s="17">
        <f t="shared" si="2583"/>
        <v>0</v>
      </c>
      <c r="Y4882" s="2">
        <f t="shared" si="2584"/>
        <v>0</v>
      </c>
      <c r="Z4882" s="72">
        <f t="shared" si="2585"/>
        <v>0</v>
      </c>
      <c r="AA4882" s="2">
        <f t="shared" si="2571"/>
        <v>0</v>
      </c>
      <c r="AB4882" s="12">
        <f t="shared" si="2593"/>
        <v>4.6600000000000003E-2</v>
      </c>
      <c r="AC4882" s="17">
        <f t="shared" si="2586"/>
        <v>2</v>
      </c>
      <c r="AD4882" s="17">
        <v>252</v>
      </c>
      <c r="AE4882" s="13">
        <f t="shared" si="2564"/>
        <v>1.0003615480000001</v>
      </c>
      <c r="AF4882" s="2">
        <f t="shared" si="2572"/>
        <v>24.633935170000001</v>
      </c>
      <c r="AG4882" s="2">
        <f t="shared" si="2587"/>
        <v>24.213046309999999</v>
      </c>
      <c r="AH4882" s="3">
        <f t="shared" si="2588"/>
        <v>0</v>
      </c>
      <c r="AI4882" s="4" t="str">
        <f t="shared" si="2565"/>
        <v>A+J=</v>
      </c>
      <c r="AJ4882" s="11">
        <f t="shared" si="2594"/>
        <v>46071</v>
      </c>
      <c r="AQ4882" s="53"/>
      <c r="AR4882" s="53"/>
    </row>
    <row r="4883" spans="1:44" x14ac:dyDescent="0.2">
      <c r="A4883" s="158">
        <f t="shared" si="2589"/>
        <v>46039</v>
      </c>
      <c r="B4883" s="2">
        <f t="shared" si="2573"/>
        <v>66994.589457312075</v>
      </c>
      <c r="C4883" s="2">
        <f t="shared" si="2590"/>
        <v>47163.606204490003</v>
      </c>
      <c r="D4883" s="2">
        <f>SUM(Y4883:Y$5092)</f>
        <v>16984.338518299999</v>
      </c>
      <c r="E4883" s="73">
        <f t="shared" si="2574"/>
        <v>30179.267686190004</v>
      </c>
      <c r="F4883" s="88">
        <f t="shared" si="2567"/>
        <v>6455.85</v>
      </c>
      <c r="G4883" s="3">
        <f>IF(AND(N4883=1,N4882&gt;1),VLOOKUP(A4882,[1]Plan1!$BK$81:$BM$259,3),G4882)</f>
        <v>6413.24</v>
      </c>
      <c r="H4883" s="11">
        <f t="shared" si="2568"/>
        <v>45976</v>
      </c>
      <c r="I4883" s="11">
        <f t="shared" si="2569"/>
        <v>46006</v>
      </c>
      <c r="J4883" s="12">
        <f t="shared" si="2575"/>
        <v>-6.6002153085962245E-3</v>
      </c>
      <c r="K4883" s="11">
        <f t="shared" si="2591"/>
        <v>46071</v>
      </c>
      <c r="L4883" s="11">
        <f t="shared" si="2576"/>
        <v>46071</v>
      </c>
      <c r="M4883" s="1">
        <f t="shared" si="2562"/>
        <v>23</v>
      </c>
      <c r="N4883" s="1">
        <f t="shared" si="2577"/>
        <v>3</v>
      </c>
      <c r="O4883" s="2">
        <f t="shared" si="2578"/>
        <v>0.99913662000000003</v>
      </c>
      <c r="P4883" s="13">
        <f t="shared" si="2570"/>
        <v>0.99339977999999995</v>
      </c>
      <c r="Q4883" s="13">
        <f t="shared" si="2563"/>
        <v>1.4068800364668361</v>
      </c>
      <c r="R4883" s="2">
        <f t="shared" si="2566"/>
        <v>1.40566536</v>
      </c>
      <c r="S4883" s="2">
        <f t="shared" si="2592"/>
        <v>1.4446439600000001</v>
      </c>
      <c r="T4883" s="2">
        <f t="shared" si="2579"/>
        <v>68134.618835129993</v>
      </c>
      <c r="U4883" s="2">
        <f t="shared" si="2580"/>
        <v>7551.9835367574451</v>
      </c>
      <c r="V4883" s="2">
        <f t="shared" si="2581"/>
        <v>12242.683490454634</v>
      </c>
      <c r="W4883" s="2">
        <f t="shared" si="2582"/>
        <v>66958.273231702071</v>
      </c>
      <c r="X4883" s="17">
        <f t="shared" si="2583"/>
        <v>0</v>
      </c>
      <c r="Y4883" s="2">
        <f t="shared" si="2584"/>
        <v>0</v>
      </c>
      <c r="Z4883" s="72">
        <f t="shared" si="2585"/>
        <v>0</v>
      </c>
      <c r="AA4883" s="2">
        <f t="shared" si="2571"/>
        <v>0</v>
      </c>
      <c r="AB4883" s="12">
        <f t="shared" si="2593"/>
        <v>4.6600000000000003E-2</v>
      </c>
      <c r="AC4883" s="17">
        <f t="shared" si="2586"/>
        <v>3</v>
      </c>
      <c r="AD4883" s="17">
        <v>252</v>
      </c>
      <c r="AE4883" s="13">
        <f t="shared" si="2564"/>
        <v>1.0005423710000001</v>
      </c>
      <c r="AF4883" s="2">
        <f t="shared" si="2572"/>
        <v>36.954241349999997</v>
      </c>
      <c r="AG4883" s="2">
        <f t="shared" si="2587"/>
        <v>36.316225609999996</v>
      </c>
      <c r="AH4883" s="3">
        <f t="shared" si="2588"/>
        <v>0</v>
      </c>
      <c r="AI4883" s="4" t="str">
        <f t="shared" si="2565"/>
        <v>A+J=</v>
      </c>
      <c r="AJ4883" s="11">
        <f t="shared" si="2594"/>
        <v>46071</v>
      </c>
      <c r="AQ4883" s="53"/>
      <c r="AR4883" s="53"/>
    </row>
    <row r="4884" spans="1:44" x14ac:dyDescent="0.2">
      <c r="A4884" s="158">
        <f t="shared" si="2589"/>
        <v>46040</v>
      </c>
      <c r="B4884" s="2">
        <f t="shared" si="2573"/>
        <v>66994.589457312075</v>
      </c>
      <c r="C4884" s="2">
        <f t="shared" si="2590"/>
        <v>47163.606204490003</v>
      </c>
      <c r="D4884" s="2">
        <f>SUM(Y4884:Y$5092)</f>
        <v>16984.338518299999</v>
      </c>
      <c r="E4884" s="73">
        <f t="shared" si="2574"/>
        <v>30179.267686190004</v>
      </c>
      <c r="F4884" s="88">
        <f t="shared" si="2567"/>
        <v>6455.85</v>
      </c>
      <c r="G4884" s="3">
        <f>IF(AND(N4884=1,N4883&gt;1),VLOOKUP(A4883,[1]Plan1!$BK$81:$BM$259,3),G4883)</f>
        <v>6413.24</v>
      </c>
      <c r="H4884" s="11">
        <f t="shared" si="2568"/>
        <v>45976</v>
      </c>
      <c r="I4884" s="11">
        <f t="shared" si="2569"/>
        <v>46006</v>
      </c>
      <c r="J4884" s="12">
        <f t="shared" si="2575"/>
        <v>-6.6002153085962245E-3</v>
      </c>
      <c r="K4884" s="11">
        <f t="shared" si="2591"/>
        <v>46071</v>
      </c>
      <c r="L4884" s="11">
        <f t="shared" si="2576"/>
        <v>46071</v>
      </c>
      <c r="M4884" s="1">
        <f t="shared" si="2562"/>
        <v>23</v>
      </c>
      <c r="N4884" s="1">
        <f t="shared" si="2577"/>
        <v>3</v>
      </c>
      <c r="O4884" s="2">
        <f t="shared" si="2578"/>
        <v>0.99913662000000003</v>
      </c>
      <c r="P4884" s="13">
        <f t="shared" si="2570"/>
        <v>0.99339977999999995</v>
      </c>
      <c r="Q4884" s="13">
        <f t="shared" si="2563"/>
        <v>1.4068800364668361</v>
      </c>
      <c r="R4884" s="2">
        <f t="shared" si="2566"/>
        <v>1.40566536</v>
      </c>
      <c r="S4884" s="2">
        <f t="shared" si="2592"/>
        <v>1.4446439600000001</v>
      </c>
      <c r="T4884" s="2">
        <f t="shared" si="2579"/>
        <v>68134.618835129993</v>
      </c>
      <c r="U4884" s="2">
        <f t="shared" si="2580"/>
        <v>7551.9835367574451</v>
      </c>
      <c r="V4884" s="2">
        <f t="shared" si="2581"/>
        <v>12242.683490454634</v>
      </c>
      <c r="W4884" s="2">
        <f t="shared" si="2582"/>
        <v>66958.273231702071</v>
      </c>
      <c r="X4884" s="17">
        <f t="shared" si="2583"/>
        <v>0</v>
      </c>
      <c r="Y4884" s="2">
        <f t="shared" si="2584"/>
        <v>0</v>
      </c>
      <c r="Z4884" s="72">
        <f t="shared" si="2585"/>
        <v>0</v>
      </c>
      <c r="AA4884" s="2">
        <f t="shared" si="2571"/>
        <v>0</v>
      </c>
      <c r="AB4884" s="12">
        <f t="shared" si="2593"/>
        <v>4.6600000000000003E-2</v>
      </c>
      <c r="AC4884" s="17">
        <f t="shared" si="2586"/>
        <v>3</v>
      </c>
      <c r="AD4884" s="17">
        <v>252</v>
      </c>
      <c r="AE4884" s="13">
        <f t="shared" si="2564"/>
        <v>1.0005423710000001</v>
      </c>
      <c r="AF4884" s="2">
        <f t="shared" si="2572"/>
        <v>36.954241349999997</v>
      </c>
      <c r="AG4884" s="2">
        <f t="shared" si="2587"/>
        <v>36.316225609999996</v>
      </c>
      <c r="AH4884" s="3">
        <f t="shared" si="2588"/>
        <v>0</v>
      </c>
      <c r="AI4884" s="4" t="str">
        <f t="shared" si="2565"/>
        <v>A+J=</v>
      </c>
      <c r="AJ4884" s="11">
        <f t="shared" si="2594"/>
        <v>46071</v>
      </c>
      <c r="AQ4884" s="53"/>
      <c r="AR4884" s="53"/>
    </row>
    <row r="4885" spans="1:44" x14ac:dyDescent="0.2">
      <c r="A4885" s="158">
        <f t="shared" si="2589"/>
        <v>46041</v>
      </c>
      <c r="B4885" s="2">
        <f t="shared" si="2573"/>
        <v>66994.589457312075</v>
      </c>
      <c r="C4885" s="2">
        <f t="shared" si="2590"/>
        <v>47163.606204490003</v>
      </c>
      <c r="D4885" s="2">
        <f>SUM(Y4885:Y$5092)</f>
        <v>16984.338518299999</v>
      </c>
      <c r="E4885" s="73">
        <f t="shared" si="2574"/>
        <v>30179.267686190004</v>
      </c>
      <c r="F4885" s="88">
        <f t="shared" si="2567"/>
        <v>6455.85</v>
      </c>
      <c r="G4885" s="3">
        <f>IF(AND(N4885=1,N4884&gt;1),VLOOKUP(A4884,[1]Plan1!$BK$81:$BM$259,3),G4884)</f>
        <v>6413.24</v>
      </c>
      <c r="H4885" s="11">
        <f t="shared" si="2568"/>
        <v>45976</v>
      </c>
      <c r="I4885" s="11">
        <f t="shared" si="2569"/>
        <v>46006</v>
      </c>
      <c r="J4885" s="12">
        <f t="shared" si="2575"/>
        <v>-6.6002153085962245E-3</v>
      </c>
      <c r="K4885" s="11">
        <f t="shared" si="2591"/>
        <v>46071</v>
      </c>
      <c r="L4885" s="11">
        <f t="shared" si="2576"/>
        <v>46071</v>
      </c>
      <c r="M4885" s="1">
        <f t="shared" si="2562"/>
        <v>23</v>
      </c>
      <c r="N4885" s="1">
        <f t="shared" si="2577"/>
        <v>3</v>
      </c>
      <c r="O4885" s="2">
        <f t="shared" si="2578"/>
        <v>0.99913662000000003</v>
      </c>
      <c r="P4885" s="13">
        <f t="shared" si="2570"/>
        <v>0.99339977999999995</v>
      </c>
      <c r="Q4885" s="13">
        <f t="shared" si="2563"/>
        <v>1.4068800364668361</v>
      </c>
      <c r="R4885" s="2">
        <f t="shared" si="2566"/>
        <v>1.40566536</v>
      </c>
      <c r="S4885" s="2">
        <f t="shared" si="2592"/>
        <v>1.4446439600000001</v>
      </c>
      <c r="T4885" s="2">
        <f t="shared" si="2579"/>
        <v>68134.618835129993</v>
      </c>
      <c r="U4885" s="2">
        <f t="shared" si="2580"/>
        <v>7551.9835367574451</v>
      </c>
      <c r="V4885" s="2">
        <f t="shared" si="2581"/>
        <v>12242.683490454634</v>
      </c>
      <c r="W4885" s="2">
        <f t="shared" si="2582"/>
        <v>66958.273231702071</v>
      </c>
      <c r="X4885" s="17">
        <f t="shared" si="2583"/>
        <v>0</v>
      </c>
      <c r="Y4885" s="2">
        <f t="shared" si="2584"/>
        <v>0</v>
      </c>
      <c r="Z4885" s="72">
        <f t="shared" si="2585"/>
        <v>0</v>
      </c>
      <c r="AA4885" s="2">
        <f t="shared" si="2571"/>
        <v>0</v>
      </c>
      <c r="AB4885" s="12">
        <f t="shared" si="2593"/>
        <v>4.6600000000000003E-2</v>
      </c>
      <c r="AC4885" s="17">
        <f t="shared" si="2586"/>
        <v>3</v>
      </c>
      <c r="AD4885" s="17">
        <v>252</v>
      </c>
      <c r="AE4885" s="13">
        <f t="shared" si="2564"/>
        <v>1.0005423710000001</v>
      </c>
      <c r="AF4885" s="2">
        <f t="shared" si="2572"/>
        <v>36.954241349999997</v>
      </c>
      <c r="AG4885" s="2">
        <f t="shared" si="2587"/>
        <v>36.316225609999996</v>
      </c>
      <c r="AH4885" s="3">
        <f t="shared" si="2588"/>
        <v>0</v>
      </c>
      <c r="AI4885" s="4" t="str">
        <f t="shared" si="2565"/>
        <v>A+J=</v>
      </c>
      <c r="AJ4885" s="11">
        <f t="shared" si="2594"/>
        <v>46071</v>
      </c>
      <c r="AQ4885" s="53"/>
      <c r="AR4885" s="53"/>
    </row>
    <row r="4886" spans="1:44" x14ac:dyDescent="0.2">
      <c r="A4886" s="158">
        <f t="shared" si="2589"/>
        <v>46042</v>
      </c>
      <c r="B4886" s="2">
        <f t="shared" si="2573"/>
        <v>66994.478088010175</v>
      </c>
      <c r="C4886" s="2">
        <f t="shared" si="2590"/>
        <v>47163.606204490003</v>
      </c>
      <c r="D4886" s="2">
        <f>SUM(Y4886:Y$5092)</f>
        <v>16984.338518299999</v>
      </c>
      <c r="E4886" s="73">
        <f t="shared" si="2574"/>
        <v>30179.267686190004</v>
      </c>
      <c r="F4886" s="88">
        <f t="shared" si="2567"/>
        <v>6455.85</v>
      </c>
      <c r="G4886" s="3">
        <f>IF(AND(N4886=1,N4885&gt;1),VLOOKUP(A4885,[1]Plan1!$BK$81:$BM$259,3),G4885)</f>
        <v>6413.24</v>
      </c>
      <c r="H4886" s="11">
        <f t="shared" si="2568"/>
        <v>45976</v>
      </c>
      <c r="I4886" s="11">
        <f t="shared" si="2569"/>
        <v>46006</v>
      </c>
      <c r="J4886" s="12">
        <f t="shared" si="2575"/>
        <v>-6.6002153085962245E-3</v>
      </c>
      <c r="K4886" s="11">
        <f t="shared" si="2591"/>
        <v>46071</v>
      </c>
      <c r="L4886" s="11">
        <f t="shared" si="2576"/>
        <v>46071</v>
      </c>
      <c r="M4886" s="1">
        <f t="shared" si="2562"/>
        <v>23</v>
      </c>
      <c r="N4886" s="1">
        <f t="shared" si="2577"/>
        <v>4</v>
      </c>
      <c r="O4886" s="2">
        <f t="shared" si="2578"/>
        <v>0.99884899000000005</v>
      </c>
      <c r="P4886" s="13">
        <f t="shared" si="2570"/>
        <v>0.99339977999999995</v>
      </c>
      <c r="Q4886" s="13">
        <f t="shared" si="2563"/>
        <v>1.4068800364668361</v>
      </c>
      <c r="R4886" s="2">
        <f t="shared" si="2566"/>
        <v>1.4052606999999999</v>
      </c>
      <c r="S4886" s="2">
        <f t="shared" si="2592"/>
        <v>1.4446439600000001</v>
      </c>
      <c r="T4886" s="2">
        <f t="shared" si="2579"/>
        <v>68134.618835129993</v>
      </c>
      <c r="U4886" s="2">
        <f t="shared" si="2580"/>
        <v>7551.9835367574451</v>
      </c>
      <c r="V4886" s="2">
        <f t="shared" si="2581"/>
        <v>12230.471147992739</v>
      </c>
      <c r="W4886" s="2">
        <f t="shared" si="2582"/>
        <v>66946.06088924018</v>
      </c>
      <c r="X4886" s="17">
        <f t="shared" si="2583"/>
        <v>0</v>
      </c>
      <c r="Y4886" s="2">
        <f t="shared" si="2584"/>
        <v>0</v>
      </c>
      <c r="Z4886" s="72">
        <f t="shared" si="2585"/>
        <v>0</v>
      </c>
      <c r="AA4886" s="2">
        <f t="shared" si="2571"/>
        <v>0</v>
      </c>
      <c r="AB4886" s="12">
        <f t="shared" si="2593"/>
        <v>4.6600000000000003E-2</v>
      </c>
      <c r="AC4886" s="17">
        <f t="shared" si="2586"/>
        <v>4</v>
      </c>
      <c r="AD4886" s="17">
        <v>252</v>
      </c>
      <c r="AE4886" s="13">
        <f t="shared" si="2564"/>
        <v>1.0007232269999999</v>
      </c>
      <c r="AF4886" s="2">
        <f t="shared" si="2572"/>
        <v>49.276795970000002</v>
      </c>
      <c r="AG4886" s="2">
        <f t="shared" si="2587"/>
        <v>48.417198769999999</v>
      </c>
      <c r="AH4886" s="3">
        <f t="shared" si="2588"/>
        <v>0</v>
      </c>
      <c r="AI4886" s="4" t="str">
        <f t="shared" si="2565"/>
        <v>A+J=</v>
      </c>
      <c r="AJ4886" s="11">
        <f t="shared" si="2594"/>
        <v>46071</v>
      </c>
      <c r="AQ4886" s="53"/>
      <c r="AR4886" s="53"/>
    </row>
    <row r="4887" spans="1:44" x14ac:dyDescent="0.2">
      <c r="A4887" s="158">
        <f t="shared" si="2589"/>
        <v>46043</v>
      </c>
      <c r="B4887" s="2">
        <f t="shared" si="2573"/>
        <v>66994.368068040407</v>
      </c>
      <c r="C4887" s="2">
        <f t="shared" si="2590"/>
        <v>47163.606204490003</v>
      </c>
      <c r="D4887" s="2">
        <f>SUM(Y4887:Y$5092)</f>
        <v>16984.338518299999</v>
      </c>
      <c r="E4887" s="73">
        <f t="shared" si="2574"/>
        <v>30179.267686190004</v>
      </c>
      <c r="F4887" s="88">
        <f t="shared" si="2567"/>
        <v>6455.85</v>
      </c>
      <c r="G4887" s="3">
        <f>IF(AND(N4887=1,N4886&gt;1),VLOOKUP(A4886,[1]Plan1!$BK$81:$BM$259,3),G4886)</f>
        <v>6413.24</v>
      </c>
      <c r="H4887" s="11">
        <f t="shared" si="2568"/>
        <v>45976</v>
      </c>
      <c r="I4887" s="11">
        <f t="shared" si="2569"/>
        <v>46006</v>
      </c>
      <c r="J4887" s="12">
        <f t="shared" si="2575"/>
        <v>-6.6002153085962245E-3</v>
      </c>
      <c r="K4887" s="11">
        <f t="shared" si="2591"/>
        <v>46071</v>
      </c>
      <c r="L4887" s="11">
        <f t="shared" si="2576"/>
        <v>46071</v>
      </c>
      <c r="M4887" s="1">
        <f t="shared" ref="M4887:M4950" si="2595">IF(L4887=L4886,M4886,NETWORKDAYS(L4886,L4887,$AN$194:$AN$348)-1)</f>
        <v>23</v>
      </c>
      <c r="N4887" s="1">
        <f t="shared" si="2577"/>
        <v>5</v>
      </c>
      <c r="O4887" s="2">
        <f t="shared" si="2578"/>
        <v>0.99856144999999996</v>
      </c>
      <c r="P4887" s="13">
        <f t="shared" si="2570"/>
        <v>0.99339977999999995</v>
      </c>
      <c r="Q4887" s="13">
        <f t="shared" si="2563"/>
        <v>1.4068800364668361</v>
      </c>
      <c r="R4887" s="2">
        <f t="shared" si="2566"/>
        <v>1.40485616</v>
      </c>
      <c r="S4887" s="2">
        <f t="shared" si="2592"/>
        <v>1.4446439600000001</v>
      </c>
      <c r="T4887" s="2">
        <f t="shared" si="2579"/>
        <v>68134.618835129993</v>
      </c>
      <c r="U4887" s="2">
        <f t="shared" si="2580"/>
        <v>7551.9835367574451</v>
      </c>
      <c r="V4887" s="2">
        <f t="shared" si="2581"/>
        <v>12218.26242704297</v>
      </c>
      <c r="W4887" s="2">
        <f t="shared" si="2582"/>
        <v>66933.85216829041</v>
      </c>
      <c r="X4887" s="17">
        <f t="shared" si="2583"/>
        <v>0</v>
      </c>
      <c r="Y4887" s="2">
        <f t="shared" si="2584"/>
        <v>0</v>
      </c>
      <c r="Z4887" s="72">
        <f t="shared" si="2585"/>
        <v>0</v>
      </c>
      <c r="AA4887" s="2">
        <f t="shared" si="2571"/>
        <v>0</v>
      </c>
      <c r="AB4887" s="12">
        <f t="shared" si="2593"/>
        <v>4.6600000000000003E-2</v>
      </c>
      <c r="AC4887" s="17">
        <f t="shared" si="2586"/>
        <v>5</v>
      </c>
      <c r="AD4887" s="17">
        <v>252</v>
      </c>
      <c r="AE4887" s="13">
        <f t="shared" si="2564"/>
        <v>1.000904115</v>
      </c>
      <c r="AF4887" s="2">
        <f t="shared" si="2572"/>
        <v>61.6015309</v>
      </c>
      <c r="AG4887" s="2">
        <f t="shared" si="2587"/>
        <v>60.515899750000003</v>
      </c>
      <c r="AH4887" s="3">
        <f t="shared" si="2588"/>
        <v>0</v>
      </c>
      <c r="AI4887" s="4" t="str">
        <f t="shared" si="2565"/>
        <v>A+J=</v>
      </c>
      <c r="AJ4887" s="11">
        <f t="shared" si="2594"/>
        <v>46071</v>
      </c>
      <c r="AQ4887" s="53"/>
      <c r="AR4887" s="53"/>
    </row>
    <row r="4888" spans="1:44" x14ac:dyDescent="0.2">
      <c r="A4888" s="158">
        <f t="shared" si="2589"/>
        <v>46044</v>
      </c>
      <c r="B4888" s="2">
        <f t="shared" si="2573"/>
        <v>66994.259162980088</v>
      </c>
      <c r="C4888" s="2">
        <f t="shared" si="2590"/>
        <v>47163.606204490003</v>
      </c>
      <c r="D4888" s="2">
        <f>SUM(Y4888:Y$5092)</f>
        <v>16984.338518299999</v>
      </c>
      <c r="E4888" s="73">
        <f t="shared" si="2574"/>
        <v>30179.267686190004</v>
      </c>
      <c r="F4888" s="88">
        <f t="shared" si="2567"/>
        <v>6455.85</v>
      </c>
      <c r="G4888" s="3">
        <f>IF(AND(N4888=1,N4887&gt;1),VLOOKUP(A4887,[1]Plan1!$BK$81:$BM$259,3),G4887)</f>
        <v>6413.24</v>
      </c>
      <c r="H4888" s="11">
        <f t="shared" si="2568"/>
        <v>45976</v>
      </c>
      <c r="I4888" s="11">
        <f t="shared" si="2569"/>
        <v>46006</v>
      </c>
      <c r="J4888" s="12">
        <f t="shared" si="2575"/>
        <v>-6.6002153085962245E-3</v>
      </c>
      <c r="K4888" s="11">
        <f t="shared" si="2591"/>
        <v>46071</v>
      </c>
      <c r="L4888" s="11">
        <f t="shared" si="2576"/>
        <v>46071</v>
      </c>
      <c r="M4888" s="1">
        <f t="shared" si="2595"/>
        <v>23</v>
      </c>
      <c r="N4888" s="1">
        <f t="shared" si="2577"/>
        <v>6</v>
      </c>
      <c r="O4888" s="2">
        <f t="shared" si="2578"/>
        <v>0.99827398000000001</v>
      </c>
      <c r="P4888" s="13">
        <f t="shared" si="2570"/>
        <v>0.99339977999999995</v>
      </c>
      <c r="Q4888" s="13">
        <f t="shared" si="2563"/>
        <v>1.4068800364668361</v>
      </c>
      <c r="R4888" s="2">
        <f t="shared" si="2566"/>
        <v>1.4044517299999999</v>
      </c>
      <c r="S4888" s="2">
        <f t="shared" si="2592"/>
        <v>1.4446439600000001</v>
      </c>
      <c r="T4888" s="2">
        <f t="shared" si="2579"/>
        <v>68134.618835129993</v>
      </c>
      <c r="U4888" s="2">
        <f t="shared" si="2580"/>
        <v>7551.9835367574451</v>
      </c>
      <c r="V4888" s="2">
        <f t="shared" si="2581"/>
        <v>12206.057025812641</v>
      </c>
      <c r="W4888" s="2">
        <f t="shared" si="2582"/>
        <v>66921.646767060083</v>
      </c>
      <c r="X4888" s="17">
        <f t="shared" si="2583"/>
        <v>0</v>
      </c>
      <c r="Y4888" s="2">
        <f t="shared" si="2584"/>
        <v>0</v>
      </c>
      <c r="Z4888" s="72">
        <f t="shared" si="2585"/>
        <v>0</v>
      </c>
      <c r="AA4888" s="2">
        <f t="shared" si="2571"/>
        <v>0</v>
      </c>
      <c r="AB4888" s="12">
        <f t="shared" si="2593"/>
        <v>4.6600000000000003E-2</v>
      </c>
      <c r="AC4888" s="17">
        <f t="shared" si="2586"/>
        <v>6</v>
      </c>
      <c r="AD4888" s="17">
        <v>252</v>
      </c>
      <c r="AE4888" s="13">
        <f t="shared" si="2564"/>
        <v>1.0010850360000001</v>
      </c>
      <c r="AF4888" s="2">
        <f t="shared" si="2572"/>
        <v>73.928514280000002</v>
      </c>
      <c r="AG4888" s="2">
        <f t="shared" si="2587"/>
        <v>72.612395919999997</v>
      </c>
      <c r="AH4888" s="3">
        <f t="shared" si="2588"/>
        <v>0</v>
      </c>
      <c r="AI4888" s="4" t="str">
        <f t="shared" si="2565"/>
        <v>A+J=</v>
      </c>
      <c r="AJ4888" s="11">
        <f t="shared" si="2594"/>
        <v>46071</v>
      </c>
      <c r="AQ4888" s="53"/>
      <c r="AR4888" s="53"/>
    </row>
    <row r="4889" spans="1:44" x14ac:dyDescent="0.2">
      <c r="A4889" s="158">
        <f t="shared" si="2589"/>
        <v>46045</v>
      </c>
      <c r="B4889" s="2">
        <f t="shared" si="2573"/>
        <v>66994.151675591871</v>
      </c>
      <c r="C4889" s="2">
        <f t="shared" si="2590"/>
        <v>47163.606204490003</v>
      </c>
      <c r="D4889" s="2">
        <f>SUM(Y4889:Y$5092)</f>
        <v>16984.338518299999</v>
      </c>
      <c r="E4889" s="73">
        <f t="shared" si="2574"/>
        <v>30179.267686190004</v>
      </c>
      <c r="F4889" s="88">
        <f t="shared" si="2567"/>
        <v>6455.85</v>
      </c>
      <c r="G4889" s="3">
        <f>IF(AND(N4889=1,N4888&gt;1),VLOOKUP(A4888,[1]Plan1!$BK$81:$BM$259,3),G4888)</f>
        <v>6413.24</v>
      </c>
      <c r="H4889" s="11">
        <f t="shared" si="2568"/>
        <v>45976</v>
      </c>
      <c r="I4889" s="11">
        <f t="shared" si="2569"/>
        <v>46006</v>
      </c>
      <c r="J4889" s="12">
        <f t="shared" si="2575"/>
        <v>-6.6002153085962245E-3</v>
      </c>
      <c r="K4889" s="11">
        <f t="shared" si="2591"/>
        <v>46071</v>
      </c>
      <c r="L4889" s="11">
        <f t="shared" si="2576"/>
        <v>46071</v>
      </c>
      <c r="M4889" s="1">
        <f t="shared" si="2595"/>
        <v>23</v>
      </c>
      <c r="N4889" s="1">
        <f t="shared" si="2577"/>
        <v>7</v>
      </c>
      <c r="O4889" s="2">
        <f t="shared" si="2578"/>
        <v>0.99798659999999995</v>
      </c>
      <c r="P4889" s="13">
        <f t="shared" si="2570"/>
        <v>0.99339977999999995</v>
      </c>
      <c r="Q4889" s="13">
        <f t="shared" si="2563"/>
        <v>1.4068800364668361</v>
      </c>
      <c r="R4889" s="2">
        <f t="shared" si="2566"/>
        <v>1.4040474199999999</v>
      </c>
      <c r="S4889" s="2">
        <f t="shared" si="2592"/>
        <v>1.4446439600000001</v>
      </c>
      <c r="T4889" s="2">
        <f t="shared" si="2579"/>
        <v>68134.618835129993</v>
      </c>
      <c r="U4889" s="2">
        <f t="shared" si="2580"/>
        <v>7551.9835367574451</v>
      </c>
      <c r="V4889" s="2">
        <f t="shared" si="2581"/>
        <v>12193.855246094439</v>
      </c>
      <c r="W4889" s="2">
        <f t="shared" si="2582"/>
        <v>66909.444987341878</v>
      </c>
      <c r="X4889" s="17">
        <f t="shared" si="2583"/>
        <v>0</v>
      </c>
      <c r="Y4889" s="2">
        <f t="shared" si="2584"/>
        <v>0</v>
      </c>
      <c r="Z4889" s="72">
        <f t="shared" si="2585"/>
        <v>0</v>
      </c>
      <c r="AA4889" s="2">
        <f t="shared" si="2571"/>
        <v>0</v>
      </c>
      <c r="AB4889" s="12">
        <f t="shared" si="2593"/>
        <v>4.6600000000000003E-2</v>
      </c>
      <c r="AC4889" s="17">
        <f t="shared" si="2586"/>
        <v>7</v>
      </c>
      <c r="AD4889" s="17">
        <v>252</v>
      </c>
      <c r="AE4889" s="13">
        <f t="shared" si="2564"/>
        <v>1.0012659900000001</v>
      </c>
      <c r="AF4889" s="2">
        <f t="shared" si="2572"/>
        <v>86.257746089999998</v>
      </c>
      <c r="AG4889" s="2">
        <f t="shared" si="2587"/>
        <v>84.706688249999999</v>
      </c>
      <c r="AH4889" s="3">
        <f t="shared" si="2588"/>
        <v>0</v>
      </c>
      <c r="AI4889" s="4" t="str">
        <f t="shared" si="2565"/>
        <v>A+J=</v>
      </c>
      <c r="AJ4889" s="11">
        <f t="shared" si="2594"/>
        <v>46071</v>
      </c>
      <c r="AQ4889" s="53"/>
      <c r="AR4889" s="53"/>
    </row>
    <row r="4890" spans="1:44" x14ac:dyDescent="0.2">
      <c r="A4890" s="158">
        <f t="shared" si="2589"/>
        <v>46046</v>
      </c>
      <c r="B4890" s="2">
        <f t="shared" si="2573"/>
        <v>66994.045841988482</v>
      </c>
      <c r="C4890" s="2">
        <f t="shared" si="2590"/>
        <v>47163.606204490003</v>
      </c>
      <c r="D4890" s="2">
        <f>SUM(Y4890:Y$5092)</f>
        <v>16984.338518299999</v>
      </c>
      <c r="E4890" s="73">
        <f t="shared" si="2574"/>
        <v>30179.267686190004</v>
      </c>
      <c r="F4890" s="88">
        <f t="shared" si="2567"/>
        <v>6455.85</v>
      </c>
      <c r="G4890" s="3">
        <f>IF(AND(N4890=1,N4889&gt;1),VLOOKUP(A4889,[1]Plan1!$BK$81:$BM$259,3),G4889)</f>
        <v>6413.24</v>
      </c>
      <c r="H4890" s="11">
        <f t="shared" si="2568"/>
        <v>45976</v>
      </c>
      <c r="I4890" s="11">
        <f t="shared" si="2569"/>
        <v>46006</v>
      </c>
      <c r="J4890" s="12">
        <f t="shared" si="2575"/>
        <v>-6.6002153085962245E-3</v>
      </c>
      <c r="K4890" s="11">
        <f t="shared" si="2591"/>
        <v>46071</v>
      </c>
      <c r="L4890" s="11">
        <f t="shared" si="2576"/>
        <v>46071</v>
      </c>
      <c r="M4890" s="1">
        <f t="shared" si="2595"/>
        <v>23</v>
      </c>
      <c r="N4890" s="1">
        <f t="shared" si="2577"/>
        <v>8</v>
      </c>
      <c r="O4890" s="2">
        <f t="shared" si="2578"/>
        <v>0.99769931000000001</v>
      </c>
      <c r="P4890" s="13">
        <f t="shared" si="2570"/>
        <v>0.99339977999999995</v>
      </c>
      <c r="Q4890" s="13">
        <f t="shared" si="2563"/>
        <v>1.4068800364668361</v>
      </c>
      <c r="R4890" s="2">
        <f t="shared" si="2566"/>
        <v>1.4036432400000001</v>
      </c>
      <c r="S4890" s="2">
        <f t="shared" si="2592"/>
        <v>1.4446439600000001</v>
      </c>
      <c r="T4890" s="2">
        <f t="shared" si="2579"/>
        <v>68134.618835129993</v>
      </c>
      <c r="U4890" s="2">
        <f t="shared" si="2580"/>
        <v>7551.9835367574451</v>
      </c>
      <c r="V4890" s="2">
        <f t="shared" si="2581"/>
        <v>12181.657389681039</v>
      </c>
      <c r="W4890" s="2">
        <f t="shared" si="2582"/>
        <v>66897.247130928488</v>
      </c>
      <c r="X4890" s="17">
        <f t="shared" si="2583"/>
        <v>0</v>
      </c>
      <c r="Y4890" s="2">
        <f t="shared" si="2584"/>
        <v>0</v>
      </c>
      <c r="Z4890" s="72">
        <f t="shared" si="2585"/>
        <v>0</v>
      </c>
      <c r="AA4890" s="2">
        <f t="shared" si="2571"/>
        <v>0</v>
      </c>
      <c r="AB4890" s="12">
        <f t="shared" si="2593"/>
        <v>4.6600000000000003E-2</v>
      </c>
      <c r="AC4890" s="17">
        <f t="shared" si="2586"/>
        <v>8</v>
      </c>
      <c r="AD4890" s="17">
        <v>252</v>
      </c>
      <c r="AE4890" s="13">
        <f t="shared" si="2564"/>
        <v>1.001446976</v>
      </c>
      <c r="AF4890" s="2">
        <f t="shared" si="2572"/>
        <v>98.589158220000002</v>
      </c>
      <c r="AG4890" s="2">
        <f t="shared" si="2587"/>
        <v>96.798711060000002</v>
      </c>
      <c r="AH4890" s="3">
        <f t="shared" si="2588"/>
        <v>0</v>
      </c>
      <c r="AI4890" s="4" t="str">
        <f t="shared" si="2565"/>
        <v>A+J=</v>
      </c>
      <c r="AJ4890" s="11">
        <f t="shared" si="2594"/>
        <v>46071</v>
      </c>
      <c r="AQ4890" s="53"/>
      <c r="AR4890" s="53"/>
    </row>
    <row r="4891" spans="1:44" x14ac:dyDescent="0.2">
      <c r="A4891" s="158">
        <f t="shared" si="2589"/>
        <v>46047</v>
      </c>
      <c r="B4891" s="2">
        <f t="shared" si="2573"/>
        <v>66994.045841988482</v>
      </c>
      <c r="C4891" s="2">
        <f t="shared" si="2590"/>
        <v>47163.606204490003</v>
      </c>
      <c r="D4891" s="2">
        <f>SUM(Y4891:Y$5092)</f>
        <v>16984.338518299999</v>
      </c>
      <c r="E4891" s="73">
        <f t="shared" si="2574"/>
        <v>30179.267686190004</v>
      </c>
      <c r="F4891" s="88">
        <f t="shared" si="2567"/>
        <v>6455.85</v>
      </c>
      <c r="G4891" s="3">
        <f>IF(AND(N4891=1,N4890&gt;1),VLOOKUP(A4890,[1]Plan1!$BK$81:$BM$259,3),G4890)</f>
        <v>6413.24</v>
      </c>
      <c r="H4891" s="11">
        <f t="shared" si="2568"/>
        <v>45976</v>
      </c>
      <c r="I4891" s="11">
        <f t="shared" si="2569"/>
        <v>46006</v>
      </c>
      <c r="J4891" s="12">
        <f t="shared" si="2575"/>
        <v>-6.6002153085962245E-3</v>
      </c>
      <c r="K4891" s="11">
        <f t="shared" si="2591"/>
        <v>46071</v>
      </c>
      <c r="L4891" s="11">
        <f t="shared" si="2576"/>
        <v>46071</v>
      </c>
      <c r="M4891" s="1">
        <f t="shared" si="2595"/>
        <v>23</v>
      </c>
      <c r="N4891" s="1">
        <f t="shared" si="2577"/>
        <v>8</v>
      </c>
      <c r="O4891" s="2">
        <f t="shared" si="2578"/>
        <v>0.99769931000000001</v>
      </c>
      <c r="P4891" s="13">
        <f t="shared" si="2570"/>
        <v>0.99339977999999995</v>
      </c>
      <c r="Q4891" s="13">
        <f t="shared" si="2563"/>
        <v>1.4068800364668361</v>
      </c>
      <c r="R4891" s="2">
        <f t="shared" si="2566"/>
        <v>1.4036432400000001</v>
      </c>
      <c r="S4891" s="2">
        <f t="shared" si="2592"/>
        <v>1.4446439600000001</v>
      </c>
      <c r="T4891" s="2">
        <f t="shared" si="2579"/>
        <v>68134.618835129993</v>
      </c>
      <c r="U4891" s="2">
        <f t="shared" si="2580"/>
        <v>7551.9835367574451</v>
      </c>
      <c r="V4891" s="2">
        <f t="shared" si="2581"/>
        <v>12181.657389681039</v>
      </c>
      <c r="W4891" s="2">
        <f t="shared" si="2582"/>
        <v>66897.247130928488</v>
      </c>
      <c r="X4891" s="17">
        <f t="shared" si="2583"/>
        <v>0</v>
      </c>
      <c r="Y4891" s="2">
        <f t="shared" si="2584"/>
        <v>0</v>
      </c>
      <c r="Z4891" s="72">
        <f t="shared" si="2585"/>
        <v>0</v>
      </c>
      <c r="AA4891" s="2">
        <f t="shared" si="2571"/>
        <v>0</v>
      </c>
      <c r="AB4891" s="12">
        <f t="shared" si="2593"/>
        <v>4.6600000000000003E-2</v>
      </c>
      <c r="AC4891" s="17">
        <f t="shared" si="2586"/>
        <v>8</v>
      </c>
      <c r="AD4891" s="17">
        <v>252</v>
      </c>
      <c r="AE4891" s="13">
        <f t="shared" si="2564"/>
        <v>1.001446976</v>
      </c>
      <c r="AF4891" s="2">
        <f t="shared" si="2572"/>
        <v>98.589158220000002</v>
      </c>
      <c r="AG4891" s="2">
        <f t="shared" si="2587"/>
        <v>96.798711060000002</v>
      </c>
      <c r="AH4891" s="3">
        <f t="shared" si="2588"/>
        <v>0</v>
      </c>
      <c r="AI4891" s="4" t="str">
        <f t="shared" si="2565"/>
        <v>A+J=</v>
      </c>
      <c r="AJ4891" s="11">
        <f t="shared" si="2594"/>
        <v>46071</v>
      </c>
      <c r="AQ4891" s="53"/>
      <c r="AR4891" s="53"/>
    </row>
    <row r="4892" spans="1:44" x14ac:dyDescent="0.2">
      <c r="A4892" s="158">
        <f t="shared" si="2589"/>
        <v>46048</v>
      </c>
      <c r="B4892" s="2">
        <f t="shared" si="2573"/>
        <v>66994.045841988482</v>
      </c>
      <c r="C4892" s="2">
        <f t="shared" si="2590"/>
        <v>47163.606204490003</v>
      </c>
      <c r="D4892" s="2">
        <f>SUM(Y4892:Y$5092)</f>
        <v>16984.338518299999</v>
      </c>
      <c r="E4892" s="73">
        <f t="shared" si="2574"/>
        <v>30179.267686190004</v>
      </c>
      <c r="F4892" s="88">
        <f t="shared" si="2567"/>
        <v>6455.85</v>
      </c>
      <c r="G4892" s="3">
        <f>IF(AND(N4892=1,N4891&gt;1),VLOOKUP(A4891,[1]Plan1!$BK$81:$BM$259,3),G4891)</f>
        <v>6413.24</v>
      </c>
      <c r="H4892" s="11">
        <f t="shared" si="2568"/>
        <v>45976</v>
      </c>
      <c r="I4892" s="11">
        <f t="shared" si="2569"/>
        <v>46006</v>
      </c>
      <c r="J4892" s="12">
        <f t="shared" si="2575"/>
        <v>-6.6002153085962245E-3</v>
      </c>
      <c r="K4892" s="11">
        <f t="shared" si="2591"/>
        <v>46071</v>
      </c>
      <c r="L4892" s="11">
        <f t="shared" si="2576"/>
        <v>46071</v>
      </c>
      <c r="M4892" s="1">
        <f t="shared" si="2595"/>
        <v>23</v>
      </c>
      <c r="N4892" s="1">
        <f t="shared" si="2577"/>
        <v>8</v>
      </c>
      <c r="O4892" s="2">
        <f t="shared" si="2578"/>
        <v>0.99769931000000001</v>
      </c>
      <c r="P4892" s="13">
        <f t="shared" si="2570"/>
        <v>0.99339977999999995</v>
      </c>
      <c r="Q4892" s="13">
        <f t="shared" si="2563"/>
        <v>1.4068800364668361</v>
      </c>
      <c r="R4892" s="2">
        <f t="shared" si="2566"/>
        <v>1.4036432400000001</v>
      </c>
      <c r="S4892" s="2">
        <f t="shared" si="2592"/>
        <v>1.4446439600000001</v>
      </c>
      <c r="T4892" s="2">
        <f t="shared" si="2579"/>
        <v>68134.618835129993</v>
      </c>
      <c r="U4892" s="2">
        <f t="shared" si="2580"/>
        <v>7551.9835367574451</v>
      </c>
      <c r="V4892" s="2">
        <f t="shared" si="2581"/>
        <v>12181.657389681039</v>
      </c>
      <c r="W4892" s="2">
        <f t="shared" si="2582"/>
        <v>66897.247130928488</v>
      </c>
      <c r="X4892" s="17">
        <f t="shared" si="2583"/>
        <v>0</v>
      </c>
      <c r="Y4892" s="2">
        <f t="shared" si="2584"/>
        <v>0</v>
      </c>
      <c r="Z4892" s="72">
        <f t="shared" si="2585"/>
        <v>0</v>
      </c>
      <c r="AA4892" s="2">
        <f t="shared" si="2571"/>
        <v>0</v>
      </c>
      <c r="AB4892" s="12">
        <f t="shared" si="2593"/>
        <v>4.6600000000000003E-2</v>
      </c>
      <c r="AC4892" s="17">
        <f t="shared" si="2586"/>
        <v>8</v>
      </c>
      <c r="AD4892" s="17">
        <v>252</v>
      </c>
      <c r="AE4892" s="13">
        <f t="shared" si="2564"/>
        <v>1.001446976</v>
      </c>
      <c r="AF4892" s="2">
        <f t="shared" si="2572"/>
        <v>98.589158220000002</v>
      </c>
      <c r="AG4892" s="2">
        <f t="shared" si="2587"/>
        <v>96.798711060000002</v>
      </c>
      <c r="AH4892" s="3">
        <f t="shared" si="2588"/>
        <v>0</v>
      </c>
      <c r="AI4892" s="4" t="str">
        <f t="shared" si="2565"/>
        <v>A+J=</v>
      </c>
      <c r="AJ4892" s="11">
        <f t="shared" si="2594"/>
        <v>46071</v>
      </c>
      <c r="AQ4892" s="53"/>
      <c r="AR4892" s="53"/>
    </row>
    <row r="4893" spans="1:44" x14ac:dyDescent="0.2">
      <c r="A4893" s="158">
        <f t="shared" si="2589"/>
        <v>46049</v>
      </c>
      <c r="B4893" s="2">
        <f t="shared" si="2573"/>
        <v>66993.941192314524</v>
      </c>
      <c r="C4893" s="2">
        <f t="shared" si="2590"/>
        <v>47163.606204490003</v>
      </c>
      <c r="D4893" s="2">
        <f>SUM(Y4893:Y$5092)</f>
        <v>16984.338518299999</v>
      </c>
      <c r="E4893" s="73">
        <f t="shared" si="2574"/>
        <v>30179.267686190004</v>
      </c>
      <c r="F4893" s="88">
        <f t="shared" si="2567"/>
        <v>6455.85</v>
      </c>
      <c r="G4893" s="3">
        <f>IF(AND(N4893=1,N4892&gt;1),VLOOKUP(A4892,[1]Plan1!$BK$81:$BM$259,3),G4892)</f>
        <v>6413.24</v>
      </c>
      <c r="H4893" s="11">
        <f t="shared" si="2568"/>
        <v>45976</v>
      </c>
      <c r="I4893" s="11">
        <f t="shared" si="2569"/>
        <v>46006</v>
      </c>
      <c r="J4893" s="12">
        <f t="shared" si="2575"/>
        <v>-6.6002153085962245E-3</v>
      </c>
      <c r="K4893" s="11">
        <f t="shared" si="2591"/>
        <v>46071</v>
      </c>
      <c r="L4893" s="11">
        <f t="shared" si="2576"/>
        <v>46071</v>
      </c>
      <c r="M4893" s="1">
        <f t="shared" si="2595"/>
        <v>23</v>
      </c>
      <c r="N4893" s="1">
        <f t="shared" si="2577"/>
        <v>9</v>
      </c>
      <c r="O4893" s="2">
        <f t="shared" si="2578"/>
        <v>0.99741210000000002</v>
      </c>
      <c r="P4893" s="13">
        <f t="shared" si="2570"/>
        <v>0.99339977999999995</v>
      </c>
      <c r="Q4893" s="13">
        <f t="shared" si="2563"/>
        <v>1.4068800364668361</v>
      </c>
      <c r="R4893" s="2">
        <f t="shared" si="2566"/>
        <v>1.40323917</v>
      </c>
      <c r="S4893" s="2">
        <f t="shared" si="2592"/>
        <v>1.4446439600000001</v>
      </c>
      <c r="T4893" s="2">
        <f t="shared" si="2579"/>
        <v>68134.618835129993</v>
      </c>
      <c r="U4893" s="2">
        <f t="shared" si="2580"/>
        <v>7551.9835367574451</v>
      </c>
      <c r="V4893" s="2">
        <f t="shared" si="2581"/>
        <v>12169.462852987077</v>
      </c>
      <c r="W4893" s="2">
        <f t="shared" si="2582"/>
        <v>66885.052594234527</v>
      </c>
      <c r="X4893" s="17">
        <f t="shared" si="2583"/>
        <v>0</v>
      </c>
      <c r="Y4893" s="2">
        <f t="shared" si="2584"/>
        <v>0</v>
      </c>
      <c r="Z4893" s="72">
        <f t="shared" si="2585"/>
        <v>0</v>
      </c>
      <c r="AA4893" s="2">
        <f t="shared" si="2571"/>
        <v>0</v>
      </c>
      <c r="AB4893" s="12">
        <f t="shared" si="2593"/>
        <v>4.6600000000000003E-2</v>
      </c>
      <c r="AC4893" s="17">
        <f t="shared" si="2586"/>
        <v>9</v>
      </c>
      <c r="AD4893" s="17">
        <v>252</v>
      </c>
      <c r="AE4893" s="13">
        <f t="shared" si="2564"/>
        <v>1.0016279960000001</v>
      </c>
      <c r="AF4893" s="2">
        <f t="shared" si="2572"/>
        <v>110.92288692</v>
      </c>
      <c r="AG4893" s="2">
        <f t="shared" si="2587"/>
        <v>108.88859807999999</v>
      </c>
      <c r="AH4893" s="3">
        <f t="shared" si="2588"/>
        <v>0</v>
      </c>
      <c r="AI4893" s="4" t="str">
        <f t="shared" si="2565"/>
        <v>A+J=</v>
      </c>
      <c r="AJ4893" s="11">
        <f t="shared" si="2594"/>
        <v>46071</v>
      </c>
      <c r="AQ4893" s="53"/>
      <c r="AR4893" s="53"/>
    </row>
    <row r="4894" spans="1:44" x14ac:dyDescent="0.2">
      <c r="A4894" s="158">
        <f t="shared" si="2589"/>
        <v>46050</v>
      </c>
      <c r="B4894" s="2">
        <f t="shared" si="2573"/>
        <v>66993.837291047326</v>
      </c>
      <c r="C4894" s="2">
        <f t="shared" si="2590"/>
        <v>47163.606204490003</v>
      </c>
      <c r="D4894" s="2">
        <f>SUM(Y4894:Y$5092)</f>
        <v>16984.338518299999</v>
      </c>
      <c r="E4894" s="73">
        <f t="shared" si="2574"/>
        <v>30179.267686190004</v>
      </c>
      <c r="F4894" s="88">
        <f t="shared" si="2567"/>
        <v>6455.85</v>
      </c>
      <c r="G4894" s="3">
        <f>IF(AND(N4894=1,N4893&gt;1),VLOOKUP(A4893,[1]Plan1!$BK$81:$BM$259,3),G4893)</f>
        <v>6413.24</v>
      </c>
      <c r="H4894" s="11">
        <f t="shared" si="2568"/>
        <v>45976</v>
      </c>
      <c r="I4894" s="11">
        <f t="shared" si="2569"/>
        <v>46006</v>
      </c>
      <c r="J4894" s="12">
        <f t="shared" si="2575"/>
        <v>-6.6002153085962245E-3</v>
      </c>
      <c r="K4894" s="11">
        <f t="shared" si="2591"/>
        <v>46071</v>
      </c>
      <c r="L4894" s="11">
        <f t="shared" si="2576"/>
        <v>46071</v>
      </c>
      <c r="M4894" s="1">
        <f t="shared" si="2595"/>
        <v>23</v>
      </c>
      <c r="N4894" s="1">
        <f t="shared" si="2577"/>
        <v>10</v>
      </c>
      <c r="O4894" s="2">
        <f t="shared" si="2578"/>
        <v>0.99712495999999995</v>
      </c>
      <c r="P4894" s="13">
        <f t="shared" si="2570"/>
        <v>0.99339977999999995</v>
      </c>
      <c r="Q4894" s="13">
        <f t="shared" si="2563"/>
        <v>1.4068800364668361</v>
      </c>
      <c r="R4894" s="2">
        <f t="shared" si="2566"/>
        <v>1.4028351999999999</v>
      </c>
      <c r="S4894" s="2">
        <f t="shared" si="2592"/>
        <v>1.4446439600000001</v>
      </c>
      <c r="T4894" s="2">
        <f t="shared" si="2579"/>
        <v>68134.618835129993</v>
      </c>
      <c r="U4894" s="2">
        <f t="shared" si="2580"/>
        <v>7551.9835367574451</v>
      </c>
      <c r="V4894" s="2">
        <f t="shared" si="2581"/>
        <v>12157.271334219886</v>
      </c>
      <c r="W4894" s="2">
        <f t="shared" si="2582"/>
        <v>66872.861075467328</v>
      </c>
      <c r="X4894" s="17">
        <f t="shared" si="2583"/>
        <v>0</v>
      </c>
      <c r="Y4894" s="2">
        <f t="shared" si="2584"/>
        <v>0</v>
      </c>
      <c r="Z4894" s="72">
        <f t="shared" si="2585"/>
        <v>0</v>
      </c>
      <c r="AA4894" s="2">
        <f t="shared" si="2571"/>
        <v>0</v>
      </c>
      <c r="AB4894" s="12">
        <f t="shared" si="2593"/>
        <v>4.6600000000000003E-2</v>
      </c>
      <c r="AC4894" s="17">
        <f t="shared" si="2586"/>
        <v>10</v>
      </c>
      <c r="AD4894" s="17">
        <v>252</v>
      </c>
      <c r="AE4894" s="13">
        <f t="shared" si="2564"/>
        <v>1.0018090479999999</v>
      </c>
      <c r="AF4894" s="2">
        <f t="shared" si="2572"/>
        <v>123.25879593000001</v>
      </c>
      <c r="AG4894" s="2">
        <f t="shared" si="2587"/>
        <v>120.97621558</v>
      </c>
      <c r="AH4894" s="3">
        <f t="shared" si="2588"/>
        <v>0</v>
      </c>
      <c r="AI4894" s="4" t="str">
        <f t="shared" si="2565"/>
        <v>A+J=</v>
      </c>
      <c r="AJ4894" s="11">
        <f t="shared" si="2594"/>
        <v>46071</v>
      </c>
      <c r="AQ4894" s="53"/>
      <c r="AR4894" s="53"/>
    </row>
    <row r="4895" spans="1:44" x14ac:dyDescent="0.2">
      <c r="A4895" s="158">
        <f t="shared" si="2589"/>
        <v>46051</v>
      </c>
      <c r="B4895" s="2">
        <f t="shared" si="2573"/>
        <v>66993.735045834939</v>
      </c>
      <c r="C4895" s="2">
        <f t="shared" si="2590"/>
        <v>47163.606204490003</v>
      </c>
      <c r="D4895" s="2">
        <f>SUM(Y4895:Y$5092)</f>
        <v>16984.338518299999</v>
      </c>
      <c r="E4895" s="73">
        <f t="shared" si="2574"/>
        <v>30179.267686190004</v>
      </c>
      <c r="F4895" s="88">
        <f t="shared" si="2567"/>
        <v>6455.85</v>
      </c>
      <c r="G4895" s="3">
        <f>IF(AND(N4895=1,N4894&gt;1),VLOOKUP(A4894,[1]Plan1!$BK$81:$BM$259,3),G4894)</f>
        <v>6413.24</v>
      </c>
      <c r="H4895" s="11">
        <f t="shared" si="2568"/>
        <v>45976</v>
      </c>
      <c r="I4895" s="11">
        <f t="shared" si="2569"/>
        <v>46006</v>
      </c>
      <c r="J4895" s="12">
        <f t="shared" si="2575"/>
        <v>-6.6002153085962245E-3</v>
      </c>
      <c r="K4895" s="11">
        <f t="shared" si="2591"/>
        <v>46071</v>
      </c>
      <c r="L4895" s="11">
        <f t="shared" si="2576"/>
        <v>46071</v>
      </c>
      <c r="M4895" s="1">
        <f t="shared" si="2595"/>
        <v>23</v>
      </c>
      <c r="N4895" s="1">
        <f t="shared" si="2577"/>
        <v>11</v>
      </c>
      <c r="O4895" s="2">
        <f t="shared" si="2578"/>
        <v>0.99683792000000004</v>
      </c>
      <c r="P4895" s="13">
        <f t="shared" si="2570"/>
        <v>0.99339977999999995</v>
      </c>
      <c r="Q4895" s="13">
        <f t="shared" ref="Q4895:Q4958" si="2596">IF(L4895&gt;L4894,Q4894*P4895,Q4894)</f>
        <v>1.4068800364668361</v>
      </c>
      <c r="R4895" s="2">
        <f t="shared" si="2566"/>
        <v>1.40243136</v>
      </c>
      <c r="S4895" s="2">
        <f t="shared" si="2592"/>
        <v>1.4446439600000001</v>
      </c>
      <c r="T4895" s="2">
        <f t="shared" si="2579"/>
        <v>68134.618835129993</v>
      </c>
      <c r="U4895" s="2">
        <f t="shared" si="2580"/>
        <v>7551.9835367574451</v>
      </c>
      <c r="V4895" s="2">
        <f t="shared" si="2581"/>
        <v>12145.083738757497</v>
      </c>
      <c r="W4895" s="2">
        <f t="shared" si="2582"/>
        <v>66860.673480004945</v>
      </c>
      <c r="X4895" s="17">
        <f t="shared" si="2583"/>
        <v>0</v>
      </c>
      <c r="Y4895" s="2">
        <f t="shared" si="2584"/>
        <v>0</v>
      </c>
      <c r="Z4895" s="72">
        <f t="shared" si="2585"/>
        <v>0</v>
      </c>
      <c r="AA4895" s="2">
        <f t="shared" si="2571"/>
        <v>0</v>
      </c>
      <c r="AB4895" s="12">
        <f t="shared" si="2593"/>
        <v>4.6600000000000003E-2</v>
      </c>
      <c r="AC4895" s="17">
        <f t="shared" si="2586"/>
        <v>11</v>
      </c>
      <c r="AD4895" s="17">
        <v>252</v>
      </c>
      <c r="AE4895" s="13">
        <f t="shared" ref="AE4895:AE4958" si="2597">ROUND((1+AB4895)^TRUNC((AC4895/AD4895),9),9)</f>
        <v>1.001990132</v>
      </c>
      <c r="AF4895" s="2">
        <f t="shared" si="2572"/>
        <v>135.59688525000001</v>
      </c>
      <c r="AG4895" s="2">
        <f t="shared" si="2587"/>
        <v>133.06156583000001</v>
      </c>
      <c r="AH4895" s="3">
        <f t="shared" si="2588"/>
        <v>0</v>
      </c>
      <c r="AI4895" s="4" t="str">
        <f t="shared" si="2565"/>
        <v>A+J=</v>
      </c>
      <c r="AJ4895" s="11">
        <f t="shared" si="2594"/>
        <v>46071</v>
      </c>
      <c r="AQ4895" s="53"/>
      <c r="AR4895" s="53"/>
    </row>
    <row r="4896" spans="1:44" x14ac:dyDescent="0.2">
      <c r="A4896" s="158">
        <f t="shared" si="2589"/>
        <v>46052</v>
      </c>
      <c r="B4896" s="2">
        <f t="shared" si="2573"/>
        <v>66993.633986442001</v>
      </c>
      <c r="C4896" s="2">
        <f t="shared" si="2590"/>
        <v>47163.606204490003</v>
      </c>
      <c r="D4896" s="2">
        <f>SUM(Y4896:Y$5092)</f>
        <v>16984.338518299999</v>
      </c>
      <c r="E4896" s="73">
        <f t="shared" si="2574"/>
        <v>30179.267686190004</v>
      </c>
      <c r="F4896" s="88">
        <f t="shared" si="2567"/>
        <v>6455.85</v>
      </c>
      <c r="G4896" s="3">
        <f>IF(AND(N4896=1,N4895&gt;1),VLOOKUP(A4895,[1]Plan1!$BK$81:$BM$259,3),G4895)</f>
        <v>6413.24</v>
      </c>
      <c r="H4896" s="11">
        <f t="shared" si="2568"/>
        <v>45976</v>
      </c>
      <c r="I4896" s="11">
        <f t="shared" si="2569"/>
        <v>46006</v>
      </c>
      <c r="J4896" s="12">
        <f t="shared" si="2575"/>
        <v>-6.6002153085962245E-3</v>
      </c>
      <c r="K4896" s="11">
        <f t="shared" si="2591"/>
        <v>46071</v>
      </c>
      <c r="L4896" s="11">
        <f t="shared" si="2576"/>
        <v>46071</v>
      </c>
      <c r="M4896" s="1">
        <f t="shared" si="2595"/>
        <v>23</v>
      </c>
      <c r="N4896" s="1">
        <f t="shared" si="2577"/>
        <v>12</v>
      </c>
      <c r="O4896" s="2">
        <f t="shared" si="2578"/>
        <v>0.99655095000000005</v>
      </c>
      <c r="P4896" s="13">
        <f t="shared" si="2570"/>
        <v>0.99339977999999995</v>
      </c>
      <c r="Q4896" s="13">
        <f t="shared" si="2596"/>
        <v>1.4068800364668361</v>
      </c>
      <c r="R4896" s="2">
        <f t="shared" si="2566"/>
        <v>1.4020276300000001</v>
      </c>
      <c r="S4896" s="2">
        <f t="shared" si="2592"/>
        <v>1.4446439600000001</v>
      </c>
      <c r="T4896" s="2">
        <f t="shared" si="2579"/>
        <v>68134.618835129993</v>
      </c>
      <c r="U4896" s="2">
        <f t="shared" si="2580"/>
        <v>7551.9835367574451</v>
      </c>
      <c r="V4896" s="2">
        <f t="shared" si="2581"/>
        <v>12132.899463014553</v>
      </c>
      <c r="W4896" s="2">
        <f t="shared" si="2582"/>
        <v>66848.489204262005</v>
      </c>
      <c r="X4896" s="17">
        <f t="shared" si="2583"/>
        <v>0</v>
      </c>
      <c r="Y4896" s="2">
        <f t="shared" si="2584"/>
        <v>0</v>
      </c>
      <c r="Z4896" s="72">
        <f t="shared" si="2585"/>
        <v>0</v>
      </c>
      <c r="AA4896" s="2">
        <f t="shared" si="2571"/>
        <v>0</v>
      </c>
      <c r="AB4896" s="12">
        <f t="shared" si="2593"/>
        <v>4.6600000000000003E-2</v>
      </c>
      <c r="AC4896" s="17">
        <f t="shared" si="2586"/>
        <v>12</v>
      </c>
      <c r="AD4896" s="17">
        <v>252</v>
      </c>
      <c r="AE4896" s="13">
        <f t="shared" si="2597"/>
        <v>1.00217125</v>
      </c>
      <c r="AF4896" s="2">
        <f t="shared" si="2572"/>
        <v>147.93729114000001</v>
      </c>
      <c r="AG4896" s="2">
        <f t="shared" si="2587"/>
        <v>145.14478217999999</v>
      </c>
      <c r="AH4896" s="3">
        <f t="shared" si="2588"/>
        <v>0</v>
      </c>
      <c r="AI4896" s="4" t="str">
        <f t="shared" si="2565"/>
        <v>A+J=</v>
      </c>
      <c r="AJ4896" s="11">
        <f t="shared" si="2594"/>
        <v>46071</v>
      </c>
      <c r="AQ4896" s="53"/>
      <c r="AR4896" s="53"/>
    </row>
    <row r="4897" spans="1:44" x14ac:dyDescent="0.2">
      <c r="A4897" s="158">
        <f t="shared" si="2589"/>
        <v>46053</v>
      </c>
      <c r="B4897" s="2">
        <f t="shared" si="2573"/>
        <v>66993.534584763853</v>
      </c>
      <c r="C4897" s="2">
        <f t="shared" si="2590"/>
        <v>47163.606204490003</v>
      </c>
      <c r="D4897" s="2">
        <f>SUM(Y4897:Y$5092)</f>
        <v>16984.338518299999</v>
      </c>
      <c r="E4897" s="73">
        <f t="shared" si="2574"/>
        <v>30179.267686190004</v>
      </c>
      <c r="F4897" s="88">
        <f t="shared" si="2567"/>
        <v>6455.85</v>
      </c>
      <c r="G4897" s="3">
        <f>IF(AND(N4897=1,N4896&gt;1),VLOOKUP(A4896,[1]Plan1!$BK$81:$BM$259,3),G4896)</f>
        <v>6413.24</v>
      </c>
      <c r="H4897" s="11">
        <f t="shared" si="2568"/>
        <v>45976</v>
      </c>
      <c r="I4897" s="11">
        <f t="shared" si="2569"/>
        <v>46006</v>
      </c>
      <c r="J4897" s="12">
        <f t="shared" si="2575"/>
        <v>-6.6002153085962245E-3</v>
      </c>
      <c r="K4897" s="11">
        <f t="shared" si="2591"/>
        <v>46071</v>
      </c>
      <c r="L4897" s="11">
        <f t="shared" si="2576"/>
        <v>46071</v>
      </c>
      <c r="M4897" s="1">
        <f t="shared" si="2595"/>
        <v>23</v>
      </c>
      <c r="N4897" s="1">
        <f t="shared" si="2577"/>
        <v>13</v>
      </c>
      <c r="O4897" s="2">
        <f t="shared" si="2578"/>
        <v>0.99626406999999995</v>
      </c>
      <c r="P4897" s="13">
        <f t="shared" si="2570"/>
        <v>0.99339977999999995</v>
      </c>
      <c r="Q4897" s="13">
        <f t="shared" si="2596"/>
        <v>1.4068800364668361</v>
      </c>
      <c r="R4897" s="2">
        <f t="shared" si="2566"/>
        <v>1.40162403</v>
      </c>
      <c r="S4897" s="2">
        <f t="shared" si="2592"/>
        <v>1.4446439600000001</v>
      </c>
      <c r="T4897" s="2">
        <f t="shared" si="2579"/>
        <v>68134.618835129993</v>
      </c>
      <c r="U4897" s="2">
        <f t="shared" si="2580"/>
        <v>7551.9835367574451</v>
      </c>
      <c r="V4897" s="2">
        <f t="shared" si="2581"/>
        <v>12120.719110576405</v>
      </c>
      <c r="W4897" s="2">
        <f t="shared" si="2582"/>
        <v>66836.308851823851</v>
      </c>
      <c r="X4897" s="17">
        <f t="shared" si="2583"/>
        <v>0</v>
      </c>
      <c r="Y4897" s="2">
        <f t="shared" si="2584"/>
        <v>0</v>
      </c>
      <c r="Z4897" s="72">
        <f t="shared" si="2585"/>
        <v>0</v>
      </c>
      <c r="AA4897" s="2">
        <f t="shared" si="2571"/>
        <v>0</v>
      </c>
      <c r="AB4897" s="12">
        <f t="shared" si="2593"/>
        <v>4.6600000000000003E-2</v>
      </c>
      <c r="AC4897" s="17">
        <f t="shared" si="2586"/>
        <v>13</v>
      </c>
      <c r="AD4897" s="17">
        <v>252</v>
      </c>
      <c r="AE4897" s="13">
        <f t="shared" si="2597"/>
        <v>1.0023523999999999</v>
      </c>
      <c r="AF4897" s="2">
        <f t="shared" si="2572"/>
        <v>160.27987734000001</v>
      </c>
      <c r="AG4897" s="2">
        <f t="shared" si="2587"/>
        <v>157.22573294</v>
      </c>
      <c r="AH4897" s="3">
        <f t="shared" si="2588"/>
        <v>0</v>
      </c>
      <c r="AI4897" s="4" t="str">
        <f t="shared" si="2565"/>
        <v>A+J=</v>
      </c>
      <c r="AJ4897" s="11">
        <f t="shared" si="2594"/>
        <v>46071</v>
      </c>
      <c r="AQ4897" s="53"/>
      <c r="AR4897" s="53"/>
    </row>
    <row r="4898" spans="1:44" x14ac:dyDescent="0.2">
      <c r="A4898" s="158">
        <f t="shared" si="2589"/>
        <v>46054</v>
      </c>
      <c r="B4898" s="2">
        <f t="shared" si="2573"/>
        <v>66993.534584763853</v>
      </c>
      <c r="C4898" s="2">
        <f t="shared" si="2590"/>
        <v>47163.606204490003</v>
      </c>
      <c r="D4898" s="2">
        <f>SUM(Y4898:Y$5092)</f>
        <v>16984.338518299999</v>
      </c>
      <c r="E4898" s="73">
        <f t="shared" si="2574"/>
        <v>30179.267686190004</v>
      </c>
      <c r="F4898" s="88">
        <f t="shared" si="2567"/>
        <v>6455.85</v>
      </c>
      <c r="G4898" s="3">
        <f>IF(AND(N4898=1,N4897&gt;1),VLOOKUP(A4897,[1]Plan1!$BK$81:$BM$259,3),G4897)</f>
        <v>6413.24</v>
      </c>
      <c r="H4898" s="11">
        <f t="shared" si="2568"/>
        <v>45976</v>
      </c>
      <c r="I4898" s="11">
        <f t="shared" si="2569"/>
        <v>46006</v>
      </c>
      <c r="J4898" s="12">
        <f t="shared" si="2575"/>
        <v>-6.6002153085962245E-3</v>
      </c>
      <c r="K4898" s="11">
        <f t="shared" si="2591"/>
        <v>46071</v>
      </c>
      <c r="L4898" s="11">
        <f t="shared" si="2576"/>
        <v>46071</v>
      </c>
      <c r="M4898" s="1">
        <f t="shared" si="2595"/>
        <v>23</v>
      </c>
      <c r="N4898" s="1">
        <f t="shared" si="2577"/>
        <v>13</v>
      </c>
      <c r="O4898" s="2">
        <f t="shared" si="2578"/>
        <v>0.99626406999999995</v>
      </c>
      <c r="P4898" s="13">
        <f t="shared" si="2570"/>
        <v>0.99339977999999995</v>
      </c>
      <c r="Q4898" s="13">
        <f t="shared" si="2596"/>
        <v>1.4068800364668361</v>
      </c>
      <c r="R4898" s="2">
        <f t="shared" si="2566"/>
        <v>1.40162403</v>
      </c>
      <c r="S4898" s="2">
        <f t="shared" si="2592"/>
        <v>1.4446439600000001</v>
      </c>
      <c r="T4898" s="2">
        <f t="shared" si="2579"/>
        <v>68134.618835129993</v>
      </c>
      <c r="U4898" s="2">
        <f t="shared" si="2580"/>
        <v>7551.9835367574451</v>
      </c>
      <c r="V4898" s="2">
        <f t="shared" si="2581"/>
        <v>12120.719110576405</v>
      </c>
      <c r="W4898" s="2">
        <f t="shared" si="2582"/>
        <v>66836.308851823851</v>
      </c>
      <c r="X4898" s="17">
        <f t="shared" si="2583"/>
        <v>0</v>
      </c>
      <c r="Y4898" s="2">
        <f t="shared" si="2584"/>
        <v>0</v>
      </c>
      <c r="Z4898" s="72">
        <f t="shared" si="2585"/>
        <v>0</v>
      </c>
      <c r="AA4898" s="2">
        <f t="shared" si="2571"/>
        <v>0</v>
      </c>
      <c r="AB4898" s="12">
        <f t="shared" si="2593"/>
        <v>4.6600000000000003E-2</v>
      </c>
      <c r="AC4898" s="17">
        <f t="shared" si="2586"/>
        <v>13</v>
      </c>
      <c r="AD4898" s="17">
        <v>252</v>
      </c>
      <c r="AE4898" s="13">
        <f t="shared" si="2597"/>
        <v>1.0023523999999999</v>
      </c>
      <c r="AF4898" s="2">
        <f t="shared" si="2572"/>
        <v>160.27987734000001</v>
      </c>
      <c r="AG4898" s="2">
        <f t="shared" si="2587"/>
        <v>157.22573294</v>
      </c>
      <c r="AH4898" s="3">
        <f t="shared" si="2588"/>
        <v>0</v>
      </c>
      <c r="AI4898" s="4" t="str">
        <f t="shared" ref="AI4898:AI4961" si="2598">AI4897</f>
        <v>A+J=</v>
      </c>
      <c r="AJ4898" s="11">
        <f t="shared" si="2594"/>
        <v>46071</v>
      </c>
      <c r="AQ4898" s="53"/>
      <c r="AR4898" s="53"/>
    </row>
    <row r="4899" spans="1:44" x14ac:dyDescent="0.2">
      <c r="A4899" s="158">
        <f t="shared" si="2589"/>
        <v>46055</v>
      </c>
      <c r="B4899" s="2">
        <f t="shared" si="2573"/>
        <v>66993.534584763853</v>
      </c>
      <c r="C4899" s="2">
        <f t="shared" si="2590"/>
        <v>47163.606204490003</v>
      </c>
      <c r="D4899" s="2">
        <f>SUM(Y4899:Y$5092)</f>
        <v>16984.338518299999</v>
      </c>
      <c r="E4899" s="73">
        <f t="shared" si="2574"/>
        <v>30179.267686190004</v>
      </c>
      <c r="F4899" s="88">
        <f t="shared" si="2567"/>
        <v>6455.85</v>
      </c>
      <c r="G4899" s="3">
        <f>IF(AND(N4899=1,N4898&gt;1),VLOOKUP(A4898,[1]Plan1!$BK$81:$BM$259,3),G4898)</f>
        <v>6413.24</v>
      </c>
      <c r="H4899" s="11">
        <f t="shared" si="2568"/>
        <v>45976</v>
      </c>
      <c r="I4899" s="11">
        <f t="shared" si="2569"/>
        <v>46006</v>
      </c>
      <c r="J4899" s="12">
        <f t="shared" si="2575"/>
        <v>-6.6002153085962245E-3</v>
      </c>
      <c r="K4899" s="11">
        <f t="shared" si="2591"/>
        <v>46071</v>
      </c>
      <c r="L4899" s="11">
        <f t="shared" si="2576"/>
        <v>46071</v>
      </c>
      <c r="M4899" s="1">
        <f t="shared" si="2595"/>
        <v>23</v>
      </c>
      <c r="N4899" s="1">
        <f t="shared" si="2577"/>
        <v>13</v>
      </c>
      <c r="O4899" s="2">
        <f t="shared" si="2578"/>
        <v>0.99626406999999995</v>
      </c>
      <c r="P4899" s="13">
        <f t="shared" si="2570"/>
        <v>0.99339977999999995</v>
      </c>
      <c r="Q4899" s="13">
        <f t="shared" si="2596"/>
        <v>1.4068800364668361</v>
      </c>
      <c r="R4899" s="2">
        <f t="shared" si="2566"/>
        <v>1.40162403</v>
      </c>
      <c r="S4899" s="2">
        <f t="shared" si="2592"/>
        <v>1.4446439600000001</v>
      </c>
      <c r="T4899" s="2">
        <f t="shared" si="2579"/>
        <v>68134.618835129993</v>
      </c>
      <c r="U4899" s="2">
        <f t="shared" si="2580"/>
        <v>7551.9835367574451</v>
      </c>
      <c r="V4899" s="2">
        <f t="shared" si="2581"/>
        <v>12120.719110576405</v>
      </c>
      <c r="W4899" s="2">
        <f t="shared" si="2582"/>
        <v>66836.308851823851</v>
      </c>
      <c r="X4899" s="17">
        <f t="shared" si="2583"/>
        <v>0</v>
      </c>
      <c r="Y4899" s="2">
        <f t="shared" si="2584"/>
        <v>0</v>
      </c>
      <c r="Z4899" s="72">
        <f t="shared" si="2585"/>
        <v>0</v>
      </c>
      <c r="AA4899" s="2">
        <f t="shared" si="2571"/>
        <v>0</v>
      </c>
      <c r="AB4899" s="12">
        <f t="shared" si="2593"/>
        <v>4.6600000000000003E-2</v>
      </c>
      <c r="AC4899" s="17">
        <f t="shared" si="2586"/>
        <v>13</v>
      </c>
      <c r="AD4899" s="17">
        <v>252</v>
      </c>
      <c r="AE4899" s="13">
        <f t="shared" si="2597"/>
        <v>1.0023523999999999</v>
      </c>
      <c r="AF4899" s="2">
        <f t="shared" si="2572"/>
        <v>160.27987734000001</v>
      </c>
      <c r="AG4899" s="2">
        <f t="shared" si="2587"/>
        <v>157.22573294</v>
      </c>
      <c r="AH4899" s="3">
        <f t="shared" si="2588"/>
        <v>0</v>
      </c>
      <c r="AI4899" s="4" t="str">
        <f t="shared" si="2598"/>
        <v>A+J=</v>
      </c>
      <c r="AJ4899" s="11">
        <f t="shared" si="2594"/>
        <v>46071</v>
      </c>
      <c r="AQ4899" s="53"/>
      <c r="AR4899" s="53"/>
    </row>
    <row r="4900" spans="1:44" x14ac:dyDescent="0.2">
      <c r="A4900" s="158">
        <f t="shared" si="2589"/>
        <v>46056</v>
      </c>
      <c r="B4900" s="2">
        <f t="shared" si="2573"/>
        <v>66993.436000912479</v>
      </c>
      <c r="C4900" s="2">
        <f t="shared" si="2590"/>
        <v>47163.606204490003</v>
      </c>
      <c r="D4900" s="2">
        <f>SUM(Y4900:Y$5092)</f>
        <v>16984.338518299999</v>
      </c>
      <c r="E4900" s="73">
        <f t="shared" si="2574"/>
        <v>30179.267686190004</v>
      </c>
      <c r="F4900" s="88">
        <f t="shared" si="2567"/>
        <v>6455.85</v>
      </c>
      <c r="G4900" s="3">
        <f>IF(AND(N4900=1,N4899&gt;1),VLOOKUP(A4899,[1]Plan1!$BK$81:$BM$259,3),G4899)</f>
        <v>6413.24</v>
      </c>
      <c r="H4900" s="11">
        <f t="shared" si="2568"/>
        <v>45976</v>
      </c>
      <c r="I4900" s="11">
        <f t="shared" si="2569"/>
        <v>46006</v>
      </c>
      <c r="J4900" s="12">
        <f t="shared" si="2575"/>
        <v>-6.6002153085962245E-3</v>
      </c>
      <c r="K4900" s="11">
        <f t="shared" si="2591"/>
        <v>46071</v>
      </c>
      <c r="L4900" s="11">
        <f t="shared" si="2576"/>
        <v>46071</v>
      </c>
      <c r="M4900" s="1">
        <f t="shared" si="2595"/>
        <v>23</v>
      </c>
      <c r="N4900" s="1">
        <f t="shared" si="2577"/>
        <v>14</v>
      </c>
      <c r="O4900" s="2">
        <f t="shared" si="2578"/>
        <v>0.99597727000000003</v>
      </c>
      <c r="P4900" s="13">
        <f t="shared" si="2570"/>
        <v>0.99339977999999995</v>
      </c>
      <c r="Q4900" s="13">
        <f t="shared" si="2596"/>
        <v>1.4068800364668361</v>
      </c>
      <c r="R4900" s="2">
        <f t="shared" si="2566"/>
        <v>1.40122053</v>
      </c>
      <c r="S4900" s="2">
        <f t="shared" si="2592"/>
        <v>1.4446439600000001</v>
      </c>
      <c r="T4900" s="2">
        <f t="shared" si="2579"/>
        <v>68134.618835129993</v>
      </c>
      <c r="U4900" s="2">
        <f t="shared" si="2580"/>
        <v>7551.9835367574451</v>
      </c>
      <c r="V4900" s="2">
        <f t="shared" si="2581"/>
        <v>12108.541776065027</v>
      </c>
      <c r="W4900" s="2">
        <f t="shared" si="2582"/>
        <v>66824.131517312475</v>
      </c>
      <c r="X4900" s="17">
        <f t="shared" si="2583"/>
        <v>0</v>
      </c>
      <c r="Y4900" s="2">
        <f t="shared" si="2584"/>
        <v>0</v>
      </c>
      <c r="Z4900" s="72">
        <f t="shared" si="2585"/>
        <v>0</v>
      </c>
      <c r="AA4900" s="2">
        <f t="shared" si="2571"/>
        <v>0</v>
      </c>
      <c r="AB4900" s="12">
        <f t="shared" si="2593"/>
        <v>4.6600000000000003E-2</v>
      </c>
      <c r="AC4900" s="17">
        <f t="shared" si="2586"/>
        <v>14</v>
      </c>
      <c r="AD4900" s="17">
        <v>252</v>
      </c>
      <c r="AE4900" s="13">
        <f t="shared" si="2597"/>
        <v>1.002533583</v>
      </c>
      <c r="AF4900" s="2">
        <f t="shared" si="2572"/>
        <v>172.62471199000001</v>
      </c>
      <c r="AG4900" s="2">
        <f t="shared" si="2587"/>
        <v>169.3044836</v>
      </c>
      <c r="AH4900" s="3">
        <f t="shared" si="2588"/>
        <v>0</v>
      </c>
      <c r="AI4900" s="4" t="str">
        <f t="shared" si="2598"/>
        <v>A+J=</v>
      </c>
      <c r="AJ4900" s="11">
        <f t="shared" si="2594"/>
        <v>46071</v>
      </c>
      <c r="AQ4900" s="53"/>
      <c r="AR4900" s="53"/>
    </row>
    <row r="4901" spans="1:44" x14ac:dyDescent="0.2">
      <c r="A4901" s="158">
        <f t="shared" si="2589"/>
        <v>46057</v>
      </c>
      <c r="B4901" s="2">
        <f t="shared" si="2573"/>
        <v>66993.338773733223</v>
      </c>
      <c r="C4901" s="2">
        <f t="shared" si="2590"/>
        <v>47163.606204490003</v>
      </c>
      <c r="D4901" s="2">
        <f>SUM(Y4901:Y$5092)</f>
        <v>16984.338518299999</v>
      </c>
      <c r="E4901" s="73">
        <f t="shared" si="2574"/>
        <v>30179.267686190004</v>
      </c>
      <c r="F4901" s="88">
        <f t="shared" si="2567"/>
        <v>6455.85</v>
      </c>
      <c r="G4901" s="3">
        <f>IF(AND(N4901=1,N4900&gt;1),VLOOKUP(A4900,[1]Plan1!$BK$81:$BM$259,3),G4900)</f>
        <v>6413.24</v>
      </c>
      <c r="H4901" s="11">
        <f t="shared" si="2568"/>
        <v>45976</v>
      </c>
      <c r="I4901" s="11">
        <f t="shared" si="2569"/>
        <v>46006</v>
      </c>
      <c r="J4901" s="12">
        <f t="shared" si="2575"/>
        <v>-6.6002153085962245E-3</v>
      </c>
      <c r="K4901" s="11">
        <f t="shared" si="2591"/>
        <v>46071</v>
      </c>
      <c r="L4901" s="11">
        <f t="shared" si="2576"/>
        <v>46071</v>
      </c>
      <c r="M4901" s="1">
        <f t="shared" si="2595"/>
        <v>23</v>
      </c>
      <c r="N4901" s="1">
        <f t="shared" si="2577"/>
        <v>15</v>
      </c>
      <c r="O4901" s="2">
        <f t="shared" si="2578"/>
        <v>0.99569054999999995</v>
      </c>
      <c r="P4901" s="13">
        <f t="shared" si="2570"/>
        <v>0.99339977999999995</v>
      </c>
      <c r="Q4901" s="13">
        <f t="shared" si="2596"/>
        <v>1.4068800364668361</v>
      </c>
      <c r="R4901" s="2">
        <f t="shared" si="2566"/>
        <v>1.40081715</v>
      </c>
      <c r="S4901" s="2">
        <f t="shared" si="2592"/>
        <v>1.4446439600000001</v>
      </c>
      <c r="T4901" s="2">
        <f t="shared" si="2579"/>
        <v>68134.618835129993</v>
      </c>
      <c r="U4901" s="2">
        <f t="shared" si="2580"/>
        <v>7551.9835367574451</v>
      </c>
      <c r="V4901" s="2">
        <f t="shared" si="2581"/>
        <v>12096.368063065771</v>
      </c>
      <c r="W4901" s="2">
        <f t="shared" si="2582"/>
        <v>66811.957804313221</v>
      </c>
      <c r="X4901" s="17">
        <f t="shared" si="2583"/>
        <v>0</v>
      </c>
      <c r="Y4901" s="2">
        <f t="shared" si="2584"/>
        <v>0</v>
      </c>
      <c r="Z4901" s="72">
        <f t="shared" si="2585"/>
        <v>0</v>
      </c>
      <c r="AA4901" s="2">
        <f t="shared" si="2571"/>
        <v>0</v>
      </c>
      <c r="AB4901" s="12">
        <f t="shared" si="2593"/>
        <v>4.6600000000000003E-2</v>
      </c>
      <c r="AC4901" s="17">
        <f t="shared" si="2586"/>
        <v>15</v>
      </c>
      <c r="AD4901" s="17">
        <v>252</v>
      </c>
      <c r="AE4901" s="13">
        <f t="shared" si="2597"/>
        <v>1.002714798</v>
      </c>
      <c r="AF4901" s="2">
        <f t="shared" si="2572"/>
        <v>184.97172694</v>
      </c>
      <c r="AG4901" s="2">
        <f t="shared" si="2587"/>
        <v>181.38096942000001</v>
      </c>
      <c r="AH4901" s="3">
        <f t="shared" si="2588"/>
        <v>0</v>
      </c>
      <c r="AI4901" s="4" t="str">
        <f t="shared" si="2598"/>
        <v>A+J=</v>
      </c>
      <c r="AJ4901" s="11">
        <f t="shared" si="2594"/>
        <v>46071</v>
      </c>
      <c r="AQ4901" s="53"/>
      <c r="AR4901" s="53"/>
    </row>
    <row r="4902" spans="1:44" x14ac:dyDescent="0.2">
      <c r="A4902" s="158">
        <f t="shared" si="2589"/>
        <v>46058</v>
      </c>
      <c r="B4902" s="2">
        <f t="shared" si="2573"/>
        <v>66993.243340298766</v>
      </c>
      <c r="C4902" s="2">
        <f t="shared" si="2590"/>
        <v>47163.606204490003</v>
      </c>
      <c r="D4902" s="2">
        <f>SUM(Y4902:Y$5092)</f>
        <v>16984.338518299999</v>
      </c>
      <c r="E4902" s="73">
        <f t="shared" si="2574"/>
        <v>30179.267686190004</v>
      </c>
      <c r="F4902" s="88">
        <f t="shared" si="2567"/>
        <v>6455.85</v>
      </c>
      <c r="G4902" s="3">
        <f>IF(AND(N4902=1,N4901&gt;1),VLOOKUP(A4901,[1]Plan1!$BK$81:$BM$259,3),G4901)</f>
        <v>6413.24</v>
      </c>
      <c r="H4902" s="11">
        <f t="shared" si="2568"/>
        <v>45976</v>
      </c>
      <c r="I4902" s="11">
        <f t="shared" si="2569"/>
        <v>46006</v>
      </c>
      <c r="J4902" s="12">
        <f t="shared" si="2575"/>
        <v>-6.6002153085962245E-3</v>
      </c>
      <c r="K4902" s="11">
        <f t="shared" si="2591"/>
        <v>46071</v>
      </c>
      <c r="L4902" s="11">
        <f t="shared" si="2576"/>
        <v>46071</v>
      </c>
      <c r="M4902" s="1">
        <f t="shared" si="2595"/>
        <v>23</v>
      </c>
      <c r="N4902" s="1">
        <f t="shared" si="2577"/>
        <v>16</v>
      </c>
      <c r="O4902" s="2">
        <f t="shared" si="2578"/>
        <v>0.99540392</v>
      </c>
      <c r="P4902" s="13">
        <f t="shared" si="2570"/>
        <v>0.99339977999999995</v>
      </c>
      <c r="Q4902" s="13">
        <f t="shared" si="2596"/>
        <v>1.4068800364668361</v>
      </c>
      <c r="R4902" s="2">
        <f t="shared" si="2566"/>
        <v>1.4004139</v>
      </c>
      <c r="S4902" s="2">
        <f t="shared" si="2592"/>
        <v>1.4446439600000001</v>
      </c>
      <c r="T4902" s="2">
        <f t="shared" si="2579"/>
        <v>68134.618835129993</v>
      </c>
      <c r="U4902" s="2">
        <f t="shared" si="2580"/>
        <v>7551.9835367574451</v>
      </c>
      <c r="V4902" s="2">
        <f t="shared" si="2581"/>
        <v>12084.198273371316</v>
      </c>
      <c r="W4902" s="2">
        <f t="shared" si="2582"/>
        <v>66799.788014618767</v>
      </c>
      <c r="X4902" s="17">
        <f t="shared" si="2583"/>
        <v>0</v>
      </c>
      <c r="Y4902" s="2">
        <f t="shared" si="2584"/>
        <v>0</v>
      </c>
      <c r="Z4902" s="72">
        <f t="shared" si="2585"/>
        <v>0</v>
      </c>
      <c r="AA4902" s="2">
        <f t="shared" si="2571"/>
        <v>0</v>
      </c>
      <c r="AB4902" s="12">
        <f t="shared" si="2593"/>
        <v>4.6600000000000003E-2</v>
      </c>
      <c r="AC4902" s="17">
        <f t="shared" si="2586"/>
        <v>16</v>
      </c>
      <c r="AD4902" s="17">
        <v>252</v>
      </c>
      <c r="AE4902" s="13">
        <f t="shared" si="2597"/>
        <v>1.0028960469999999</v>
      </c>
      <c r="AF4902" s="2">
        <f t="shared" si="2572"/>
        <v>197.32105847</v>
      </c>
      <c r="AG4902" s="2">
        <f t="shared" si="2587"/>
        <v>193.45532567999999</v>
      </c>
      <c r="AH4902" s="3">
        <f t="shared" si="2588"/>
        <v>0</v>
      </c>
      <c r="AI4902" s="4" t="str">
        <f t="shared" si="2598"/>
        <v>A+J=</v>
      </c>
      <c r="AJ4902" s="11">
        <f t="shared" si="2594"/>
        <v>46071</v>
      </c>
      <c r="AQ4902" s="53"/>
      <c r="AR4902" s="53"/>
    </row>
    <row r="4903" spans="1:44" x14ac:dyDescent="0.2">
      <c r="A4903" s="158">
        <f t="shared" si="2589"/>
        <v>46059</v>
      </c>
      <c r="B4903" s="2">
        <f t="shared" si="2573"/>
        <v>66993.148357028404</v>
      </c>
      <c r="C4903" s="2">
        <f t="shared" si="2590"/>
        <v>47163.606204490003</v>
      </c>
      <c r="D4903" s="2">
        <f>SUM(Y4903:Y$5092)</f>
        <v>16984.338518299999</v>
      </c>
      <c r="E4903" s="73">
        <f t="shared" si="2574"/>
        <v>30179.267686190004</v>
      </c>
      <c r="F4903" s="88">
        <f t="shared" si="2567"/>
        <v>6455.85</v>
      </c>
      <c r="G4903" s="3">
        <f>IF(AND(N4903=1,N4902&gt;1),VLOOKUP(A4902,[1]Plan1!$BK$81:$BM$259,3),G4902)</f>
        <v>6413.24</v>
      </c>
      <c r="H4903" s="11">
        <f t="shared" si="2568"/>
        <v>45976</v>
      </c>
      <c r="I4903" s="11">
        <f t="shared" si="2569"/>
        <v>46006</v>
      </c>
      <c r="J4903" s="12">
        <f t="shared" si="2575"/>
        <v>-6.6002153085962245E-3</v>
      </c>
      <c r="K4903" s="11">
        <f t="shared" si="2591"/>
        <v>46071</v>
      </c>
      <c r="L4903" s="11">
        <f t="shared" si="2576"/>
        <v>46071</v>
      </c>
      <c r="M4903" s="1">
        <f t="shared" si="2595"/>
        <v>23</v>
      </c>
      <c r="N4903" s="1">
        <f t="shared" si="2577"/>
        <v>17</v>
      </c>
      <c r="O4903" s="2">
        <f t="shared" si="2578"/>
        <v>0.99511735999999995</v>
      </c>
      <c r="P4903" s="13">
        <f t="shared" si="2570"/>
        <v>0.99339977999999995</v>
      </c>
      <c r="Q4903" s="13">
        <f t="shared" si="2596"/>
        <v>1.4068800364668361</v>
      </c>
      <c r="R4903" s="2">
        <f t="shared" si="2566"/>
        <v>1.4000107399999999</v>
      </c>
      <c r="S4903" s="2">
        <f t="shared" si="2592"/>
        <v>1.4446439600000001</v>
      </c>
      <c r="T4903" s="2">
        <f t="shared" si="2579"/>
        <v>68134.618835129993</v>
      </c>
      <c r="U4903" s="2">
        <f t="shared" si="2580"/>
        <v>7551.9835367574451</v>
      </c>
      <c r="V4903" s="2">
        <f t="shared" si="2581"/>
        <v>12072.031199810948</v>
      </c>
      <c r="W4903" s="2">
        <f t="shared" si="2582"/>
        <v>66787.620941058398</v>
      </c>
      <c r="X4903" s="17">
        <f t="shared" si="2583"/>
        <v>0</v>
      </c>
      <c r="Y4903" s="2">
        <f t="shared" si="2584"/>
        <v>0</v>
      </c>
      <c r="Z4903" s="72">
        <f t="shared" si="2585"/>
        <v>0</v>
      </c>
      <c r="AA4903" s="2">
        <f t="shared" si="2571"/>
        <v>0</v>
      </c>
      <c r="AB4903" s="12">
        <f t="shared" si="2593"/>
        <v>4.6600000000000003E-2</v>
      </c>
      <c r="AC4903" s="17">
        <f t="shared" si="2586"/>
        <v>17</v>
      </c>
      <c r="AD4903" s="17">
        <v>252</v>
      </c>
      <c r="AE4903" s="13">
        <f t="shared" si="2597"/>
        <v>1.003077328</v>
      </c>
      <c r="AF4903" s="2">
        <f t="shared" si="2572"/>
        <v>209.67257031</v>
      </c>
      <c r="AG4903" s="2">
        <f t="shared" si="2587"/>
        <v>205.52741596999999</v>
      </c>
      <c r="AH4903" s="3">
        <f t="shared" si="2588"/>
        <v>0</v>
      </c>
      <c r="AI4903" s="4" t="str">
        <f t="shared" si="2598"/>
        <v>A+J=</v>
      </c>
      <c r="AJ4903" s="11">
        <f t="shared" si="2594"/>
        <v>46071</v>
      </c>
      <c r="AQ4903" s="53"/>
      <c r="AR4903" s="53"/>
    </row>
    <row r="4904" spans="1:44" x14ac:dyDescent="0.2">
      <c r="A4904" s="158">
        <f t="shared" si="2589"/>
        <v>46060</v>
      </c>
      <c r="B4904" s="2">
        <f t="shared" si="2573"/>
        <v>66993.055102122831</v>
      </c>
      <c r="C4904" s="2">
        <f t="shared" si="2590"/>
        <v>47163.606204490003</v>
      </c>
      <c r="D4904" s="2">
        <f>SUM(Y4904:Y$5092)</f>
        <v>16984.338518299999</v>
      </c>
      <c r="E4904" s="73">
        <f t="shared" si="2574"/>
        <v>30179.267686190004</v>
      </c>
      <c r="F4904" s="88">
        <f t="shared" si="2567"/>
        <v>6455.85</v>
      </c>
      <c r="G4904" s="3">
        <f>IF(AND(N4904=1,N4903&gt;1),VLOOKUP(A4903,[1]Plan1!$BK$81:$BM$259,3),G4903)</f>
        <v>6413.24</v>
      </c>
      <c r="H4904" s="11">
        <f t="shared" si="2568"/>
        <v>45976</v>
      </c>
      <c r="I4904" s="11">
        <f t="shared" si="2569"/>
        <v>46006</v>
      </c>
      <c r="J4904" s="12">
        <f t="shared" si="2575"/>
        <v>-6.6002153085962245E-3</v>
      </c>
      <c r="K4904" s="11">
        <f t="shared" si="2591"/>
        <v>46071</v>
      </c>
      <c r="L4904" s="11">
        <f t="shared" si="2576"/>
        <v>46071</v>
      </c>
      <c r="M4904" s="1">
        <f t="shared" si="2595"/>
        <v>23</v>
      </c>
      <c r="N4904" s="1">
        <f t="shared" si="2577"/>
        <v>18</v>
      </c>
      <c r="O4904" s="2">
        <f t="shared" si="2578"/>
        <v>0.99483089000000002</v>
      </c>
      <c r="P4904" s="13">
        <f t="shared" si="2570"/>
        <v>0.99339977999999995</v>
      </c>
      <c r="Q4904" s="13">
        <f t="shared" si="2596"/>
        <v>1.4068800364668361</v>
      </c>
      <c r="R4904" s="2">
        <f t="shared" si="2566"/>
        <v>1.3996077099999999</v>
      </c>
      <c r="S4904" s="2">
        <f t="shared" si="2592"/>
        <v>1.4446439600000001</v>
      </c>
      <c r="T4904" s="2">
        <f t="shared" si="2579"/>
        <v>68134.618835129993</v>
      </c>
      <c r="U4904" s="2">
        <f t="shared" si="2580"/>
        <v>7551.9835367574451</v>
      </c>
      <c r="V4904" s="2">
        <f t="shared" si="2581"/>
        <v>12059.868049555384</v>
      </c>
      <c r="W4904" s="2">
        <f t="shared" si="2582"/>
        <v>66775.45779080283</v>
      </c>
      <c r="X4904" s="17">
        <f t="shared" si="2583"/>
        <v>0</v>
      </c>
      <c r="Y4904" s="2">
        <f t="shared" si="2584"/>
        <v>0</v>
      </c>
      <c r="Z4904" s="72">
        <f t="shared" si="2585"/>
        <v>0</v>
      </c>
      <c r="AA4904" s="2">
        <f t="shared" si="2571"/>
        <v>0</v>
      </c>
      <c r="AB4904" s="12">
        <f t="shared" si="2593"/>
        <v>4.6600000000000003E-2</v>
      </c>
      <c r="AC4904" s="17">
        <f t="shared" si="2586"/>
        <v>18</v>
      </c>
      <c r="AD4904" s="17">
        <v>252</v>
      </c>
      <c r="AE4904" s="13">
        <f t="shared" si="2597"/>
        <v>1.003258642</v>
      </c>
      <c r="AF4904" s="2">
        <f t="shared" si="2572"/>
        <v>222.02633058999999</v>
      </c>
      <c r="AG4904" s="2">
        <f t="shared" si="2587"/>
        <v>217.59731131999999</v>
      </c>
      <c r="AH4904" s="3">
        <f t="shared" si="2588"/>
        <v>0</v>
      </c>
      <c r="AI4904" s="4" t="str">
        <f t="shared" si="2598"/>
        <v>A+J=</v>
      </c>
      <c r="AJ4904" s="11">
        <f t="shared" si="2594"/>
        <v>46071</v>
      </c>
      <c r="AQ4904" s="53"/>
      <c r="AR4904" s="53"/>
    </row>
    <row r="4905" spans="1:44" x14ac:dyDescent="0.2">
      <c r="A4905" s="158">
        <f t="shared" si="2589"/>
        <v>46061</v>
      </c>
      <c r="B4905" s="2">
        <f t="shared" si="2573"/>
        <v>66993.055102122831</v>
      </c>
      <c r="C4905" s="2">
        <f t="shared" si="2590"/>
        <v>47163.606204490003</v>
      </c>
      <c r="D4905" s="2">
        <f>SUM(Y4905:Y$5092)</f>
        <v>16984.338518299999</v>
      </c>
      <c r="E4905" s="73">
        <f t="shared" si="2574"/>
        <v>30179.267686190004</v>
      </c>
      <c r="F4905" s="88">
        <f t="shared" si="2567"/>
        <v>6455.85</v>
      </c>
      <c r="G4905" s="3">
        <f>IF(AND(N4905=1,N4904&gt;1),VLOOKUP(A4904,[1]Plan1!$BK$81:$BM$259,3),G4904)</f>
        <v>6413.24</v>
      </c>
      <c r="H4905" s="11">
        <f t="shared" si="2568"/>
        <v>45976</v>
      </c>
      <c r="I4905" s="11">
        <f t="shared" si="2569"/>
        <v>46006</v>
      </c>
      <c r="J4905" s="12">
        <f t="shared" si="2575"/>
        <v>-6.6002153085962245E-3</v>
      </c>
      <c r="K4905" s="11">
        <f t="shared" si="2591"/>
        <v>46071</v>
      </c>
      <c r="L4905" s="11">
        <f t="shared" si="2576"/>
        <v>46071</v>
      </c>
      <c r="M4905" s="1">
        <f t="shared" si="2595"/>
        <v>23</v>
      </c>
      <c r="N4905" s="1">
        <f t="shared" si="2577"/>
        <v>18</v>
      </c>
      <c r="O4905" s="2">
        <f t="shared" si="2578"/>
        <v>0.99483089000000002</v>
      </c>
      <c r="P4905" s="13">
        <f t="shared" si="2570"/>
        <v>0.99339977999999995</v>
      </c>
      <c r="Q4905" s="13">
        <f t="shared" si="2596"/>
        <v>1.4068800364668361</v>
      </c>
      <c r="R4905" s="2">
        <f t="shared" ref="R4905:R4968" si="2599">TRUNC(TRUNC((O4905*Q4905),15),8)</f>
        <v>1.3996077099999999</v>
      </c>
      <c r="S4905" s="2">
        <f t="shared" si="2592"/>
        <v>1.4446439600000001</v>
      </c>
      <c r="T4905" s="2">
        <f t="shared" si="2579"/>
        <v>68134.618835129993</v>
      </c>
      <c r="U4905" s="2">
        <f t="shared" si="2580"/>
        <v>7551.9835367574451</v>
      </c>
      <c r="V4905" s="2">
        <f t="shared" si="2581"/>
        <v>12059.868049555384</v>
      </c>
      <c r="W4905" s="2">
        <f t="shared" si="2582"/>
        <v>66775.45779080283</v>
      </c>
      <c r="X4905" s="17">
        <f t="shared" si="2583"/>
        <v>0</v>
      </c>
      <c r="Y4905" s="2">
        <f t="shared" si="2584"/>
        <v>0</v>
      </c>
      <c r="Z4905" s="72">
        <f t="shared" si="2585"/>
        <v>0</v>
      </c>
      <c r="AA4905" s="2">
        <f t="shared" si="2571"/>
        <v>0</v>
      </c>
      <c r="AB4905" s="12">
        <f t="shared" si="2593"/>
        <v>4.6600000000000003E-2</v>
      </c>
      <c r="AC4905" s="17">
        <f t="shared" si="2586"/>
        <v>18</v>
      </c>
      <c r="AD4905" s="17">
        <v>252</v>
      </c>
      <c r="AE4905" s="13">
        <f t="shared" si="2597"/>
        <v>1.003258642</v>
      </c>
      <c r="AF4905" s="2">
        <f t="shared" si="2572"/>
        <v>222.02633058999999</v>
      </c>
      <c r="AG4905" s="2">
        <f t="shared" si="2587"/>
        <v>217.59731131999999</v>
      </c>
      <c r="AH4905" s="3">
        <f t="shared" si="2588"/>
        <v>0</v>
      </c>
      <c r="AI4905" s="4" t="str">
        <f t="shared" si="2598"/>
        <v>A+J=</v>
      </c>
      <c r="AJ4905" s="11">
        <f t="shared" si="2594"/>
        <v>46071</v>
      </c>
      <c r="AQ4905" s="53"/>
      <c r="AR4905" s="53"/>
    </row>
    <row r="4906" spans="1:44" x14ac:dyDescent="0.2">
      <c r="A4906" s="158">
        <f t="shared" si="2589"/>
        <v>46062</v>
      </c>
      <c r="B4906" s="2">
        <f t="shared" si="2573"/>
        <v>66993.055102122831</v>
      </c>
      <c r="C4906" s="2">
        <f t="shared" si="2590"/>
        <v>47163.606204490003</v>
      </c>
      <c r="D4906" s="2">
        <f>SUM(Y4906:Y$5092)</f>
        <v>16984.338518299999</v>
      </c>
      <c r="E4906" s="73">
        <f t="shared" si="2574"/>
        <v>30179.267686190004</v>
      </c>
      <c r="F4906" s="88">
        <f t="shared" ref="F4906:F4969" si="2600">IF(G4906=G4905,F4905,G4905)</f>
        <v>6455.85</v>
      </c>
      <c r="G4906" s="3">
        <f>IF(AND(N4906=1,N4905&gt;1),VLOOKUP(A4905,[1]Plan1!$BK$81:$BM$259,3),G4905)</f>
        <v>6413.24</v>
      </c>
      <c r="H4906" s="11">
        <f t="shared" ref="H4906:H4969" si="2601">EDATE(I4906,-1)</f>
        <v>45976</v>
      </c>
      <c r="I4906" s="11">
        <f t="shared" ref="I4906:I4969" si="2602">IF(X4905&gt;0,EDATE(A4906,-1),+I4905)</f>
        <v>46006</v>
      </c>
      <c r="J4906" s="12">
        <f t="shared" si="2575"/>
        <v>-6.6002153085962245E-3</v>
      </c>
      <c r="K4906" s="11">
        <f t="shared" si="2591"/>
        <v>46071</v>
      </c>
      <c r="L4906" s="11">
        <f t="shared" si="2576"/>
        <v>46071</v>
      </c>
      <c r="M4906" s="1">
        <f t="shared" si="2595"/>
        <v>23</v>
      </c>
      <c r="N4906" s="1">
        <f t="shared" si="2577"/>
        <v>18</v>
      </c>
      <c r="O4906" s="2">
        <f t="shared" si="2578"/>
        <v>0.99483089000000002</v>
      </c>
      <c r="P4906" s="13">
        <f t="shared" ref="P4906:P4969" si="2603">IF(L4906&gt;L4905,O4905,P4905)</f>
        <v>0.99339977999999995</v>
      </c>
      <c r="Q4906" s="13">
        <f t="shared" si="2596"/>
        <v>1.4068800364668361</v>
      </c>
      <c r="R4906" s="2">
        <f t="shared" si="2599"/>
        <v>1.3996077099999999</v>
      </c>
      <c r="S4906" s="2">
        <f t="shared" si="2592"/>
        <v>1.4446439600000001</v>
      </c>
      <c r="T4906" s="2">
        <f t="shared" si="2579"/>
        <v>68134.618835129993</v>
      </c>
      <c r="U4906" s="2">
        <f t="shared" si="2580"/>
        <v>7551.9835367574451</v>
      </c>
      <c r="V4906" s="2">
        <f t="shared" si="2581"/>
        <v>12059.868049555384</v>
      </c>
      <c r="W4906" s="2">
        <f t="shared" si="2582"/>
        <v>66775.45779080283</v>
      </c>
      <c r="X4906" s="17">
        <f t="shared" si="2583"/>
        <v>0</v>
      </c>
      <c r="Y4906" s="2">
        <f t="shared" si="2584"/>
        <v>0</v>
      </c>
      <c r="Z4906" s="72">
        <f t="shared" si="2585"/>
        <v>0</v>
      </c>
      <c r="AA4906" s="2">
        <f t="shared" si="2571"/>
        <v>0</v>
      </c>
      <c r="AB4906" s="12">
        <f t="shared" si="2593"/>
        <v>4.6600000000000003E-2</v>
      </c>
      <c r="AC4906" s="17">
        <f t="shared" si="2586"/>
        <v>18</v>
      </c>
      <c r="AD4906" s="17">
        <v>252</v>
      </c>
      <c r="AE4906" s="13">
        <f t="shared" si="2597"/>
        <v>1.003258642</v>
      </c>
      <c r="AF4906" s="2">
        <f t="shared" si="2572"/>
        <v>222.02633058999999</v>
      </c>
      <c r="AG4906" s="2">
        <f t="shared" si="2587"/>
        <v>217.59731131999999</v>
      </c>
      <c r="AH4906" s="3">
        <f t="shared" si="2588"/>
        <v>0</v>
      </c>
      <c r="AI4906" s="4" t="str">
        <f t="shared" si="2598"/>
        <v>A+J=</v>
      </c>
      <c r="AJ4906" s="11">
        <f t="shared" si="2594"/>
        <v>46071</v>
      </c>
      <c r="AQ4906" s="53"/>
      <c r="AR4906" s="53"/>
    </row>
    <row r="4907" spans="1:44" x14ac:dyDescent="0.2">
      <c r="A4907" s="158">
        <f t="shared" si="2589"/>
        <v>46063</v>
      </c>
      <c r="B4907" s="2">
        <f t="shared" si="2573"/>
        <v>66992.963509752066</v>
      </c>
      <c r="C4907" s="2">
        <f t="shared" si="2590"/>
        <v>47163.606204490003</v>
      </c>
      <c r="D4907" s="2">
        <f>SUM(Y4907:Y$5092)</f>
        <v>16984.338518299999</v>
      </c>
      <c r="E4907" s="73">
        <f t="shared" si="2574"/>
        <v>30179.267686190004</v>
      </c>
      <c r="F4907" s="88">
        <f t="shared" si="2600"/>
        <v>6455.85</v>
      </c>
      <c r="G4907" s="3">
        <f>IF(AND(N4907=1,N4906&gt;1),VLOOKUP(A4906,[1]Plan1!$BK$81:$BM$259,3),G4906)</f>
        <v>6413.24</v>
      </c>
      <c r="H4907" s="11">
        <f t="shared" si="2601"/>
        <v>45976</v>
      </c>
      <c r="I4907" s="11">
        <f t="shared" si="2602"/>
        <v>46006</v>
      </c>
      <c r="J4907" s="12">
        <f t="shared" si="2575"/>
        <v>-6.6002153085962245E-3</v>
      </c>
      <c r="K4907" s="11">
        <f t="shared" si="2591"/>
        <v>46071</v>
      </c>
      <c r="L4907" s="11">
        <f t="shared" si="2576"/>
        <v>46071</v>
      </c>
      <c r="M4907" s="1">
        <f t="shared" si="2595"/>
        <v>23</v>
      </c>
      <c r="N4907" s="1">
        <f t="shared" si="2577"/>
        <v>19</v>
      </c>
      <c r="O4907" s="2">
        <f t="shared" si="2578"/>
        <v>0.99454450999999999</v>
      </c>
      <c r="P4907" s="13">
        <f t="shared" si="2603"/>
        <v>0.99339977999999995</v>
      </c>
      <c r="Q4907" s="13">
        <f t="shared" si="2596"/>
        <v>1.4068800364668361</v>
      </c>
      <c r="R4907" s="2">
        <f t="shared" si="2599"/>
        <v>1.3992048100000001</v>
      </c>
      <c r="S4907" s="2">
        <f t="shared" si="2592"/>
        <v>1.4446439600000001</v>
      </c>
      <c r="T4907" s="2">
        <f t="shared" si="2579"/>
        <v>68134.618835129993</v>
      </c>
      <c r="U4907" s="2">
        <f t="shared" si="2580"/>
        <v>7551.9835367574451</v>
      </c>
      <c r="V4907" s="2">
        <f t="shared" si="2581"/>
        <v>12047.708822604622</v>
      </c>
      <c r="W4907" s="2">
        <f t="shared" si="2582"/>
        <v>66763.298563852062</v>
      </c>
      <c r="X4907" s="17">
        <f t="shared" si="2583"/>
        <v>0</v>
      </c>
      <c r="Y4907" s="2">
        <f t="shared" si="2584"/>
        <v>0</v>
      </c>
      <c r="Z4907" s="72">
        <f t="shared" si="2585"/>
        <v>0</v>
      </c>
      <c r="AA4907" s="2">
        <f t="shared" si="2571"/>
        <v>0</v>
      </c>
      <c r="AB4907" s="12">
        <f t="shared" si="2593"/>
        <v>4.6600000000000003E-2</v>
      </c>
      <c r="AC4907" s="17">
        <f t="shared" si="2586"/>
        <v>19</v>
      </c>
      <c r="AD4907" s="17">
        <v>252</v>
      </c>
      <c r="AE4907" s="13">
        <f t="shared" si="2597"/>
        <v>1.003439988</v>
      </c>
      <c r="AF4907" s="2">
        <f t="shared" si="2572"/>
        <v>234.38227117</v>
      </c>
      <c r="AG4907" s="2">
        <f t="shared" si="2587"/>
        <v>229.66494589999999</v>
      </c>
      <c r="AH4907" s="3">
        <f t="shared" si="2588"/>
        <v>0</v>
      </c>
      <c r="AI4907" s="4" t="str">
        <f t="shared" si="2598"/>
        <v>A+J=</v>
      </c>
      <c r="AJ4907" s="11">
        <f t="shared" si="2594"/>
        <v>46071</v>
      </c>
      <c r="AQ4907" s="53"/>
      <c r="AR4907" s="53"/>
    </row>
    <row r="4908" spans="1:44" x14ac:dyDescent="0.2">
      <c r="A4908" s="158">
        <f t="shared" si="2589"/>
        <v>46064</v>
      </c>
      <c r="B4908" s="2">
        <f t="shared" si="2573"/>
        <v>66992.872805708073</v>
      </c>
      <c r="C4908" s="2">
        <f t="shared" si="2590"/>
        <v>47163.606204490003</v>
      </c>
      <c r="D4908" s="2">
        <f>SUM(Y4908:Y$5092)</f>
        <v>16984.338518299999</v>
      </c>
      <c r="E4908" s="73">
        <f t="shared" si="2574"/>
        <v>30179.267686190004</v>
      </c>
      <c r="F4908" s="88">
        <f t="shared" si="2600"/>
        <v>6455.85</v>
      </c>
      <c r="G4908" s="3">
        <f>IF(AND(N4908=1,N4907&gt;1),VLOOKUP(A4907,[1]Plan1!$BK$81:$BM$259,3),G4907)</f>
        <v>6413.24</v>
      </c>
      <c r="H4908" s="11">
        <f t="shared" si="2601"/>
        <v>45976</v>
      </c>
      <c r="I4908" s="11">
        <f t="shared" si="2602"/>
        <v>46006</v>
      </c>
      <c r="J4908" s="12">
        <f t="shared" si="2575"/>
        <v>-6.6002153085962245E-3</v>
      </c>
      <c r="K4908" s="11">
        <f t="shared" si="2591"/>
        <v>46071</v>
      </c>
      <c r="L4908" s="11">
        <f t="shared" si="2576"/>
        <v>46071</v>
      </c>
      <c r="M4908" s="1">
        <f t="shared" si="2595"/>
        <v>23</v>
      </c>
      <c r="N4908" s="1">
        <f t="shared" si="2577"/>
        <v>20</v>
      </c>
      <c r="O4908" s="2">
        <f t="shared" si="2578"/>
        <v>0.99425819999999998</v>
      </c>
      <c r="P4908" s="13">
        <f t="shared" si="2603"/>
        <v>0.99339977999999995</v>
      </c>
      <c r="Q4908" s="13">
        <f t="shared" si="2596"/>
        <v>1.4068800364668361</v>
      </c>
      <c r="R4908" s="2">
        <f t="shared" si="2599"/>
        <v>1.39880201</v>
      </c>
      <c r="S4908" s="2">
        <f t="shared" si="2592"/>
        <v>1.4446439600000001</v>
      </c>
      <c r="T4908" s="2">
        <f t="shared" si="2579"/>
        <v>68134.618835129993</v>
      </c>
      <c r="U4908" s="2">
        <f t="shared" si="2580"/>
        <v>7551.9835367574451</v>
      </c>
      <c r="V4908" s="2">
        <f t="shared" si="2581"/>
        <v>12035.552613580623</v>
      </c>
      <c r="W4908" s="2">
        <f t="shared" si="2582"/>
        <v>66751.142354828073</v>
      </c>
      <c r="X4908" s="17">
        <f t="shared" si="2583"/>
        <v>0</v>
      </c>
      <c r="Y4908" s="2">
        <f t="shared" si="2584"/>
        <v>0</v>
      </c>
      <c r="Z4908" s="72">
        <f t="shared" si="2585"/>
        <v>0</v>
      </c>
      <c r="AA4908" s="2">
        <f t="shared" si="2571"/>
        <v>0</v>
      </c>
      <c r="AB4908" s="12">
        <f t="shared" si="2593"/>
        <v>4.6600000000000003E-2</v>
      </c>
      <c r="AC4908" s="17">
        <f t="shared" si="2586"/>
        <v>20</v>
      </c>
      <c r="AD4908" s="17">
        <v>252</v>
      </c>
      <c r="AE4908" s="13">
        <f t="shared" si="2597"/>
        <v>1.0036213679999999</v>
      </c>
      <c r="AF4908" s="2">
        <f t="shared" si="2572"/>
        <v>246.74052834</v>
      </c>
      <c r="AG4908" s="2">
        <f t="shared" si="2587"/>
        <v>241.73045088000001</v>
      </c>
      <c r="AH4908" s="3">
        <f t="shared" si="2588"/>
        <v>0</v>
      </c>
      <c r="AI4908" s="4" t="str">
        <f t="shared" si="2598"/>
        <v>A+J=</v>
      </c>
      <c r="AJ4908" s="11">
        <f t="shared" si="2594"/>
        <v>46071</v>
      </c>
      <c r="AQ4908" s="53"/>
      <c r="AR4908" s="53"/>
    </row>
    <row r="4909" spans="1:44" x14ac:dyDescent="0.2">
      <c r="A4909" s="158">
        <f t="shared" si="2589"/>
        <v>46065</v>
      </c>
      <c r="B4909" s="2">
        <f t="shared" si="2573"/>
        <v>66992.783462816195</v>
      </c>
      <c r="C4909" s="2">
        <f t="shared" si="2590"/>
        <v>47163.606204490003</v>
      </c>
      <c r="D4909" s="2">
        <f>SUM(Y4909:Y$5092)</f>
        <v>16984.338518299999</v>
      </c>
      <c r="E4909" s="73">
        <f t="shared" si="2574"/>
        <v>30179.267686190004</v>
      </c>
      <c r="F4909" s="88">
        <f t="shared" si="2600"/>
        <v>6455.85</v>
      </c>
      <c r="G4909" s="3">
        <f>IF(AND(N4909=1,N4908&gt;1),VLOOKUP(A4908,[1]Plan1!$BK$81:$BM$259,3),G4908)</f>
        <v>6413.24</v>
      </c>
      <c r="H4909" s="11">
        <f t="shared" si="2601"/>
        <v>45976</v>
      </c>
      <c r="I4909" s="11">
        <f t="shared" si="2602"/>
        <v>46006</v>
      </c>
      <c r="J4909" s="12">
        <f t="shared" si="2575"/>
        <v>-6.6002153085962245E-3</v>
      </c>
      <c r="K4909" s="11">
        <f t="shared" si="2591"/>
        <v>46071</v>
      </c>
      <c r="L4909" s="11">
        <f t="shared" si="2576"/>
        <v>46071</v>
      </c>
      <c r="M4909" s="1">
        <f t="shared" si="2595"/>
        <v>23</v>
      </c>
      <c r="N4909" s="1">
        <f t="shared" si="2577"/>
        <v>21</v>
      </c>
      <c r="O4909" s="2">
        <f t="shared" si="2578"/>
        <v>0.99397197999999998</v>
      </c>
      <c r="P4909" s="13">
        <f t="shared" si="2603"/>
        <v>0.99339977999999995</v>
      </c>
      <c r="Q4909" s="13">
        <f t="shared" si="2596"/>
        <v>1.4068800364668361</v>
      </c>
      <c r="R4909" s="2">
        <f t="shared" si="2599"/>
        <v>1.3983993299999999</v>
      </c>
      <c r="S4909" s="2">
        <f t="shared" si="2592"/>
        <v>1.4446439600000001</v>
      </c>
      <c r="T4909" s="2">
        <f t="shared" si="2579"/>
        <v>68134.618835129993</v>
      </c>
      <c r="U4909" s="2">
        <f t="shared" si="2580"/>
        <v>7551.9835367574451</v>
      </c>
      <c r="V4909" s="2">
        <f t="shared" si="2581"/>
        <v>12023.400026068746</v>
      </c>
      <c r="W4909" s="2">
        <f t="shared" si="2582"/>
        <v>66738.98976731619</v>
      </c>
      <c r="X4909" s="17">
        <f t="shared" si="2583"/>
        <v>0</v>
      </c>
      <c r="Y4909" s="2">
        <f t="shared" si="2584"/>
        <v>0</v>
      </c>
      <c r="Z4909" s="72">
        <f t="shared" si="2585"/>
        <v>0</v>
      </c>
      <c r="AA4909" s="2">
        <f t="shared" si="2571"/>
        <v>0</v>
      </c>
      <c r="AB4909" s="12">
        <f t="shared" si="2593"/>
        <v>4.6600000000000003E-2</v>
      </c>
      <c r="AC4909" s="17">
        <f t="shared" si="2586"/>
        <v>21</v>
      </c>
      <c r="AD4909" s="17">
        <v>252</v>
      </c>
      <c r="AE4909" s="13">
        <f t="shared" si="2597"/>
        <v>1.00380278</v>
      </c>
      <c r="AF4909" s="2">
        <f t="shared" si="2572"/>
        <v>259.10096580999999</v>
      </c>
      <c r="AG4909" s="2">
        <f t="shared" si="2587"/>
        <v>253.79369550000001</v>
      </c>
      <c r="AH4909" s="3">
        <f t="shared" si="2588"/>
        <v>0</v>
      </c>
      <c r="AI4909" s="4" t="str">
        <f t="shared" si="2598"/>
        <v>A+J=</v>
      </c>
      <c r="AJ4909" s="11">
        <f t="shared" si="2594"/>
        <v>46071</v>
      </c>
      <c r="AQ4909" s="53"/>
      <c r="AR4909" s="53"/>
    </row>
    <row r="4910" spans="1:44" x14ac:dyDescent="0.2">
      <c r="A4910" s="158">
        <f t="shared" si="2589"/>
        <v>46066</v>
      </c>
      <c r="B4910" s="2">
        <f t="shared" si="2573"/>
        <v>66992.69554860644</v>
      </c>
      <c r="C4910" s="2">
        <f t="shared" si="2590"/>
        <v>47163.606204490003</v>
      </c>
      <c r="D4910" s="2">
        <f>SUM(Y4910:Y$5092)</f>
        <v>16984.338518299999</v>
      </c>
      <c r="E4910" s="73">
        <f t="shared" si="2574"/>
        <v>30179.267686190004</v>
      </c>
      <c r="F4910" s="88">
        <f t="shared" si="2600"/>
        <v>6455.85</v>
      </c>
      <c r="G4910" s="3">
        <f>IF(AND(N4910=1,N4909&gt;1),VLOOKUP(A4909,[1]Plan1!$BK$81:$BM$259,3),G4909)</f>
        <v>6413.24</v>
      </c>
      <c r="H4910" s="11">
        <f t="shared" si="2601"/>
        <v>45976</v>
      </c>
      <c r="I4910" s="11">
        <f t="shared" si="2602"/>
        <v>46006</v>
      </c>
      <c r="J4910" s="12">
        <f t="shared" si="2575"/>
        <v>-6.6002153085962245E-3</v>
      </c>
      <c r="K4910" s="11">
        <f t="shared" si="2591"/>
        <v>46071</v>
      </c>
      <c r="L4910" s="11">
        <f t="shared" si="2576"/>
        <v>46071</v>
      </c>
      <c r="M4910" s="1">
        <f t="shared" si="2595"/>
        <v>23</v>
      </c>
      <c r="N4910" s="1">
        <f t="shared" si="2577"/>
        <v>22</v>
      </c>
      <c r="O4910" s="2">
        <f t="shared" si="2578"/>
        <v>0.99368584000000004</v>
      </c>
      <c r="P4910" s="13">
        <f t="shared" si="2603"/>
        <v>0.99339977999999995</v>
      </c>
      <c r="Q4910" s="13">
        <f t="shared" si="2596"/>
        <v>1.4068800364668361</v>
      </c>
      <c r="R4910" s="2">
        <f t="shared" si="2599"/>
        <v>1.39799677</v>
      </c>
      <c r="S4910" s="2">
        <f t="shared" si="2592"/>
        <v>1.4446439600000001</v>
      </c>
      <c r="T4910" s="2">
        <f t="shared" si="2579"/>
        <v>68134.618835129993</v>
      </c>
      <c r="U4910" s="2">
        <f t="shared" si="2580"/>
        <v>7551.9835367574451</v>
      </c>
      <c r="V4910" s="2">
        <f t="shared" si="2581"/>
        <v>12011.251060068995</v>
      </c>
      <c r="W4910" s="2">
        <f t="shared" si="2582"/>
        <v>66726.840801316444</v>
      </c>
      <c r="X4910" s="17">
        <f t="shared" si="2583"/>
        <v>0</v>
      </c>
      <c r="Y4910" s="2">
        <f t="shared" si="2584"/>
        <v>0</v>
      </c>
      <c r="Z4910" s="72">
        <f t="shared" si="2585"/>
        <v>0</v>
      </c>
      <c r="AA4910" s="2">
        <f t="shared" si="2571"/>
        <v>0</v>
      </c>
      <c r="AB4910" s="12">
        <f t="shared" si="2593"/>
        <v>4.6600000000000003E-2</v>
      </c>
      <c r="AC4910" s="17">
        <f t="shared" si="2586"/>
        <v>22</v>
      </c>
      <c r="AD4910" s="17">
        <v>252</v>
      </c>
      <c r="AE4910" s="13">
        <f t="shared" si="2597"/>
        <v>1.003984225</v>
      </c>
      <c r="AF4910" s="2">
        <f t="shared" si="2572"/>
        <v>271.46365171999997</v>
      </c>
      <c r="AG4910" s="2">
        <f t="shared" si="2587"/>
        <v>265.85474728999998</v>
      </c>
      <c r="AH4910" s="3">
        <f t="shared" si="2588"/>
        <v>0</v>
      </c>
      <c r="AI4910" s="4" t="str">
        <f t="shared" si="2598"/>
        <v>A+J=</v>
      </c>
      <c r="AJ4910" s="11">
        <f t="shared" si="2594"/>
        <v>46071</v>
      </c>
      <c r="AQ4910" s="53"/>
      <c r="AR4910" s="53"/>
    </row>
    <row r="4911" spans="1:44" x14ac:dyDescent="0.2">
      <c r="A4911" s="158">
        <f t="shared" si="2589"/>
        <v>46067</v>
      </c>
      <c r="B4911" s="2">
        <f t="shared" si="2573"/>
        <v>66992.60845773344</v>
      </c>
      <c r="C4911" s="2">
        <f t="shared" si="2590"/>
        <v>47163.606204490003</v>
      </c>
      <c r="D4911" s="2">
        <f>SUM(Y4911:Y$5092)</f>
        <v>16984.338518299999</v>
      </c>
      <c r="E4911" s="73">
        <f t="shared" si="2574"/>
        <v>30179.267686190004</v>
      </c>
      <c r="F4911" s="88">
        <f t="shared" si="2600"/>
        <v>6455.85</v>
      </c>
      <c r="G4911" s="3">
        <f>IF(AND(N4911=1,N4910&gt;1),VLOOKUP(A4910,[1]Plan1!$BK$81:$BM$259,3),G4910)</f>
        <v>6413.24</v>
      </c>
      <c r="H4911" s="11">
        <f t="shared" si="2601"/>
        <v>45976</v>
      </c>
      <c r="I4911" s="11">
        <f t="shared" si="2602"/>
        <v>46006</v>
      </c>
      <c r="J4911" s="12">
        <f t="shared" si="2575"/>
        <v>-6.6002153085962245E-3</v>
      </c>
      <c r="K4911" s="11">
        <f t="shared" si="2591"/>
        <v>46097</v>
      </c>
      <c r="L4911" s="11">
        <f t="shared" si="2576"/>
        <v>46071</v>
      </c>
      <c r="M4911" s="1">
        <f t="shared" si="2595"/>
        <v>23</v>
      </c>
      <c r="N4911" s="1">
        <f t="shared" si="2577"/>
        <v>23</v>
      </c>
      <c r="O4911" s="2">
        <f t="shared" si="2578"/>
        <v>0.99339977999999995</v>
      </c>
      <c r="P4911" s="13">
        <f t="shared" si="2603"/>
        <v>0.99339977999999995</v>
      </c>
      <c r="Q4911" s="13">
        <f t="shared" si="2596"/>
        <v>1.4068800364668361</v>
      </c>
      <c r="R4911" s="2">
        <f t="shared" si="2599"/>
        <v>1.3975943099999999</v>
      </c>
      <c r="S4911" s="2">
        <f t="shared" si="2592"/>
        <v>1.4446439600000001</v>
      </c>
      <c r="T4911" s="2">
        <f t="shared" si="2579"/>
        <v>68134.618835129993</v>
      </c>
      <c r="U4911" s="2">
        <f t="shared" si="2580"/>
        <v>7551.9835367574451</v>
      </c>
      <c r="V4911" s="2">
        <f t="shared" si="2581"/>
        <v>11999.105111996008</v>
      </c>
      <c r="W4911" s="2">
        <f t="shared" si="2582"/>
        <v>66714.694853243447</v>
      </c>
      <c r="X4911" s="17">
        <f t="shared" si="2583"/>
        <v>0</v>
      </c>
      <c r="Y4911" s="2">
        <f t="shared" si="2584"/>
        <v>0</v>
      </c>
      <c r="Z4911" s="72">
        <f t="shared" si="2585"/>
        <v>0</v>
      </c>
      <c r="AA4911" s="2">
        <f t="shared" si="2571"/>
        <v>0</v>
      </c>
      <c r="AB4911" s="12">
        <f t="shared" si="2593"/>
        <v>4.6600000000000003E-2</v>
      </c>
      <c r="AC4911" s="17">
        <f t="shared" si="2586"/>
        <v>23</v>
      </c>
      <c r="AD4911" s="17">
        <v>252</v>
      </c>
      <c r="AE4911" s="13">
        <f t="shared" si="2597"/>
        <v>1.004165703</v>
      </c>
      <c r="AF4911" s="2">
        <f t="shared" si="2572"/>
        <v>283.82858607999998</v>
      </c>
      <c r="AG4911" s="2">
        <f t="shared" si="2587"/>
        <v>277.91360449000001</v>
      </c>
      <c r="AH4911" s="3">
        <f t="shared" si="2588"/>
        <v>0</v>
      </c>
      <c r="AI4911" s="4" t="str">
        <f t="shared" si="2598"/>
        <v>A+J=</v>
      </c>
      <c r="AJ4911" s="11">
        <f t="shared" si="2594"/>
        <v>46071</v>
      </c>
      <c r="AQ4911" s="53"/>
      <c r="AR4911" s="53"/>
    </row>
    <row r="4912" spans="1:44" x14ac:dyDescent="0.2">
      <c r="A4912" s="158">
        <f t="shared" si="2589"/>
        <v>46068</v>
      </c>
      <c r="B4912" s="2">
        <f t="shared" si="2573"/>
        <v>66992.60845773344</v>
      </c>
      <c r="C4912" s="2">
        <f t="shared" si="2590"/>
        <v>47163.606204490003</v>
      </c>
      <c r="D4912" s="2">
        <f>SUM(Y4912:Y$5092)</f>
        <v>16984.338518299999</v>
      </c>
      <c r="E4912" s="73">
        <f t="shared" si="2574"/>
        <v>30179.267686190004</v>
      </c>
      <c r="F4912" s="88">
        <f t="shared" si="2600"/>
        <v>6455.85</v>
      </c>
      <c r="G4912" s="3">
        <f>IF(AND(N4912=1,N4911&gt;1),VLOOKUP(A4911,[1]Plan1!$BK$81:$BM$259,3),G4911)</f>
        <v>6413.24</v>
      </c>
      <c r="H4912" s="11">
        <f t="shared" si="2601"/>
        <v>45976</v>
      </c>
      <c r="I4912" s="11">
        <f t="shared" si="2602"/>
        <v>46006</v>
      </c>
      <c r="J4912" s="12">
        <f t="shared" si="2575"/>
        <v>-6.6002153085962245E-3</v>
      </c>
      <c r="K4912" s="11">
        <f t="shared" si="2591"/>
        <v>46097</v>
      </c>
      <c r="L4912" s="11">
        <f t="shared" si="2576"/>
        <v>46071</v>
      </c>
      <c r="M4912" s="1">
        <f t="shared" si="2595"/>
        <v>23</v>
      </c>
      <c r="N4912" s="1">
        <f t="shared" si="2577"/>
        <v>23</v>
      </c>
      <c r="O4912" s="2">
        <f t="shared" si="2578"/>
        <v>0.99339977999999995</v>
      </c>
      <c r="P4912" s="13">
        <f t="shared" si="2603"/>
        <v>0.99339977999999995</v>
      </c>
      <c r="Q4912" s="13">
        <f t="shared" si="2596"/>
        <v>1.4068800364668361</v>
      </c>
      <c r="R4912" s="2">
        <f t="shared" si="2599"/>
        <v>1.3975943099999999</v>
      </c>
      <c r="S4912" s="2">
        <f t="shared" si="2592"/>
        <v>1.4446439600000001</v>
      </c>
      <c r="T4912" s="2">
        <f t="shared" si="2579"/>
        <v>68134.618835129993</v>
      </c>
      <c r="U4912" s="2">
        <f t="shared" si="2580"/>
        <v>7551.9835367574451</v>
      </c>
      <c r="V4912" s="2">
        <f t="shared" si="2581"/>
        <v>11999.105111996008</v>
      </c>
      <c r="W4912" s="2">
        <f t="shared" si="2582"/>
        <v>66714.694853243447</v>
      </c>
      <c r="X4912" s="17">
        <f t="shared" si="2583"/>
        <v>0</v>
      </c>
      <c r="Y4912" s="2">
        <f t="shared" si="2584"/>
        <v>0</v>
      </c>
      <c r="Z4912" s="72">
        <f t="shared" si="2585"/>
        <v>0</v>
      </c>
      <c r="AA4912" s="2">
        <f t="shared" ref="AA4912:AA4975" si="2604">IF(Z4912&gt;0,TRUNC(Z4912*T4912,8),0)</f>
        <v>0</v>
      </c>
      <c r="AB4912" s="12">
        <f t="shared" si="2593"/>
        <v>4.6600000000000003E-2</v>
      </c>
      <c r="AC4912" s="17">
        <f t="shared" si="2586"/>
        <v>23</v>
      </c>
      <c r="AD4912" s="17">
        <v>252</v>
      </c>
      <c r="AE4912" s="13">
        <f t="shared" si="2597"/>
        <v>1.004165703</v>
      </c>
      <c r="AF4912" s="2">
        <f t="shared" ref="AF4912:AF4975" si="2605">TRUNC((T4912*(AE4912-1)),8)</f>
        <v>283.82858607999998</v>
      </c>
      <c r="AG4912" s="2">
        <f t="shared" si="2587"/>
        <v>277.91360449000001</v>
      </c>
      <c r="AH4912" s="3">
        <f t="shared" si="2588"/>
        <v>0</v>
      </c>
      <c r="AI4912" s="4" t="str">
        <f t="shared" si="2598"/>
        <v>A+J=</v>
      </c>
      <c r="AJ4912" s="11">
        <f t="shared" si="2594"/>
        <v>46071</v>
      </c>
      <c r="AQ4912" s="53"/>
      <c r="AR4912" s="53"/>
    </row>
    <row r="4913" spans="1:44" x14ac:dyDescent="0.2">
      <c r="A4913" s="158">
        <f t="shared" si="2589"/>
        <v>46069</v>
      </c>
      <c r="B4913" s="2">
        <f t="shared" si="2573"/>
        <v>66992.60845773344</v>
      </c>
      <c r="C4913" s="2">
        <f t="shared" si="2590"/>
        <v>47163.606204490003</v>
      </c>
      <c r="D4913" s="2">
        <f>SUM(Y4913:Y$5092)</f>
        <v>16984.338518299999</v>
      </c>
      <c r="E4913" s="73">
        <f t="shared" si="2574"/>
        <v>30179.267686190004</v>
      </c>
      <c r="F4913" s="88">
        <f t="shared" si="2600"/>
        <v>6455.85</v>
      </c>
      <c r="G4913" s="3">
        <f>IF(AND(N4913=1,N4912&gt;1),VLOOKUP(A4912,[1]Plan1!$BK$81:$BM$259,3),G4912)</f>
        <v>6413.24</v>
      </c>
      <c r="H4913" s="11">
        <f t="shared" si="2601"/>
        <v>45976</v>
      </c>
      <c r="I4913" s="11">
        <f t="shared" si="2602"/>
        <v>46006</v>
      </c>
      <c r="J4913" s="12">
        <f t="shared" si="2575"/>
        <v>-6.6002153085962245E-3</v>
      </c>
      <c r="K4913" s="11">
        <f t="shared" si="2591"/>
        <v>46097</v>
      </c>
      <c r="L4913" s="11">
        <f t="shared" si="2576"/>
        <v>46071</v>
      </c>
      <c r="M4913" s="1">
        <f t="shared" si="2595"/>
        <v>23</v>
      </c>
      <c r="N4913" s="1">
        <f t="shared" si="2577"/>
        <v>23</v>
      </c>
      <c r="O4913" s="2">
        <f t="shared" si="2578"/>
        <v>0.99339977999999995</v>
      </c>
      <c r="P4913" s="13">
        <f t="shared" si="2603"/>
        <v>0.99339977999999995</v>
      </c>
      <c r="Q4913" s="13">
        <f t="shared" si="2596"/>
        <v>1.4068800364668361</v>
      </c>
      <c r="R4913" s="2">
        <f t="shared" si="2599"/>
        <v>1.3975943099999999</v>
      </c>
      <c r="S4913" s="2">
        <f t="shared" si="2592"/>
        <v>1.4446439600000001</v>
      </c>
      <c r="T4913" s="2">
        <f t="shared" si="2579"/>
        <v>68134.618835129993</v>
      </c>
      <c r="U4913" s="2">
        <f t="shared" si="2580"/>
        <v>7551.9835367574451</v>
      </c>
      <c r="V4913" s="2">
        <f t="shared" si="2581"/>
        <v>11999.105111996008</v>
      </c>
      <c r="W4913" s="2">
        <f t="shared" si="2582"/>
        <v>66714.694853243447</v>
      </c>
      <c r="X4913" s="17">
        <f t="shared" si="2583"/>
        <v>0</v>
      </c>
      <c r="Y4913" s="2">
        <f t="shared" si="2584"/>
        <v>0</v>
      </c>
      <c r="Z4913" s="72">
        <f t="shared" si="2585"/>
        <v>0</v>
      </c>
      <c r="AA4913" s="2">
        <f t="shared" si="2604"/>
        <v>0</v>
      </c>
      <c r="AB4913" s="12">
        <f t="shared" si="2593"/>
        <v>4.6600000000000003E-2</v>
      </c>
      <c r="AC4913" s="17">
        <f t="shared" si="2586"/>
        <v>23</v>
      </c>
      <c r="AD4913" s="17">
        <v>252</v>
      </c>
      <c r="AE4913" s="13">
        <f t="shared" si="2597"/>
        <v>1.004165703</v>
      </c>
      <c r="AF4913" s="2">
        <f t="shared" si="2605"/>
        <v>283.82858607999998</v>
      </c>
      <c r="AG4913" s="2">
        <f t="shared" si="2587"/>
        <v>277.91360449000001</v>
      </c>
      <c r="AH4913" s="3">
        <f t="shared" si="2588"/>
        <v>0</v>
      </c>
      <c r="AI4913" s="4" t="str">
        <f t="shared" si="2598"/>
        <v>A+J=</v>
      </c>
      <c r="AJ4913" s="11">
        <f t="shared" si="2594"/>
        <v>46071</v>
      </c>
      <c r="AQ4913" s="53"/>
      <c r="AR4913" s="53"/>
    </row>
    <row r="4914" spans="1:44" x14ac:dyDescent="0.2">
      <c r="A4914" s="158">
        <f t="shared" si="2589"/>
        <v>46070</v>
      </c>
      <c r="B4914" s="2">
        <f t="shared" si="2573"/>
        <v>66992.60845773344</v>
      </c>
      <c r="C4914" s="2">
        <f t="shared" si="2590"/>
        <v>47163.606204490003</v>
      </c>
      <c r="D4914" s="2">
        <f>SUM(Y4914:Y$5092)</f>
        <v>16984.338518299999</v>
      </c>
      <c r="E4914" s="73">
        <f t="shared" si="2574"/>
        <v>30179.267686190004</v>
      </c>
      <c r="F4914" s="88">
        <f t="shared" si="2600"/>
        <v>6455.85</v>
      </c>
      <c r="G4914" s="3">
        <f>IF(AND(N4914=1,N4913&gt;1),VLOOKUP(A4913,[1]Plan1!$BK$81:$BM$259,3),G4913)</f>
        <v>6413.24</v>
      </c>
      <c r="H4914" s="11">
        <f t="shared" si="2601"/>
        <v>45976</v>
      </c>
      <c r="I4914" s="11">
        <f t="shared" si="2602"/>
        <v>46006</v>
      </c>
      <c r="J4914" s="12">
        <f t="shared" si="2575"/>
        <v>-6.6002153085962245E-3</v>
      </c>
      <c r="K4914" s="11">
        <f t="shared" si="2591"/>
        <v>46097</v>
      </c>
      <c r="L4914" s="11">
        <f t="shared" si="2576"/>
        <v>46071</v>
      </c>
      <c r="M4914" s="1">
        <f t="shared" si="2595"/>
        <v>23</v>
      </c>
      <c r="N4914" s="1">
        <f t="shared" si="2577"/>
        <v>23</v>
      </c>
      <c r="O4914" s="2">
        <f t="shared" si="2578"/>
        <v>0.99339977999999995</v>
      </c>
      <c r="P4914" s="13">
        <f t="shared" si="2603"/>
        <v>0.99339977999999995</v>
      </c>
      <c r="Q4914" s="13">
        <f t="shared" si="2596"/>
        <v>1.4068800364668361</v>
      </c>
      <c r="R4914" s="2">
        <f t="shared" si="2599"/>
        <v>1.3975943099999999</v>
      </c>
      <c r="S4914" s="2">
        <f t="shared" si="2592"/>
        <v>1.4446439600000001</v>
      </c>
      <c r="T4914" s="2">
        <f t="shared" si="2579"/>
        <v>68134.618835129993</v>
      </c>
      <c r="U4914" s="2">
        <f t="shared" si="2580"/>
        <v>7551.9835367574451</v>
      </c>
      <c r="V4914" s="2">
        <f t="shared" si="2581"/>
        <v>11999.105111996008</v>
      </c>
      <c r="W4914" s="2">
        <f t="shared" si="2582"/>
        <v>66714.694853243447</v>
      </c>
      <c r="X4914" s="17">
        <f t="shared" si="2583"/>
        <v>0</v>
      </c>
      <c r="Y4914" s="2">
        <f t="shared" si="2584"/>
        <v>0</v>
      </c>
      <c r="Z4914" s="72">
        <f t="shared" si="2585"/>
        <v>0</v>
      </c>
      <c r="AA4914" s="2">
        <f t="shared" si="2604"/>
        <v>0</v>
      </c>
      <c r="AB4914" s="12">
        <f t="shared" si="2593"/>
        <v>4.6600000000000003E-2</v>
      </c>
      <c r="AC4914" s="17">
        <f t="shared" si="2586"/>
        <v>23</v>
      </c>
      <c r="AD4914" s="17">
        <v>252</v>
      </c>
      <c r="AE4914" s="13">
        <f t="shared" si="2597"/>
        <v>1.004165703</v>
      </c>
      <c r="AF4914" s="2">
        <f t="shared" si="2605"/>
        <v>283.82858607999998</v>
      </c>
      <c r="AG4914" s="2">
        <f t="shared" si="2587"/>
        <v>277.91360449000001</v>
      </c>
      <c r="AH4914" s="3">
        <f t="shared" si="2588"/>
        <v>0</v>
      </c>
      <c r="AI4914" s="4" t="str">
        <f t="shared" si="2598"/>
        <v>A+J=</v>
      </c>
      <c r="AJ4914" s="11">
        <f t="shared" si="2594"/>
        <v>46071</v>
      </c>
      <c r="AQ4914" s="53"/>
      <c r="AR4914" s="53"/>
    </row>
    <row r="4915" spans="1:44" x14ac:dyDescent="0.2">
      <c r="A4915" s="158">
        <f t="shared" si="2589"/>
        <v>46071</v>
      </c>
      <c r="B4915" s="2">
        <f t="shared" si="2573"/>
        <v>66992.60845773344</v>
      </c>
      <c r="C4915" s="2">
        <f t="shared" si="2590"/>
        <v>47163.606204490003</v>
      </c>
      <c r="D4915" s="2">
        <f>SUM(Y4915:Y$5092)</f>
        <v>16984.338518299999</v>
      </c>
      <c r="E4915" s="73">
        <f t="shared" si="2574"/>
        <v>30179.267686190004</v>
      </c>
      <c r="F4915" s="88">
        <f t="shared" si="2600"/>
        <v>6455.85</v>
      </c>
      <c r="G4915" s="3">
        <f>IF(AND(N4915=1,N4914&gt;1),VLOOKUP(A4914,[1]Plan1!$BK$81:$BM$259,3),G4914)</f>
        <v>6413.24</v>
      </c>
      <c r="H4915" s="11">
        <f t="shared" si="2601"/>
        <v>45976</v>
      </c>
      <c r="I4915" s="11">
        <f t="shared" si="2602"/>
        <v>46006</v>
      </c>
      <c r="J4915" s="12">
        <f t="shared" si="2575"/>
        <v>-6.6002153085962245E-3</v>
      </c>
      <c r="K4915" s="11">
        <f t="shared" si="2591"/>
        <v>46097</v>
      </c>
      <c r="L4915" s="11">
        <f t="shared" si="2576"/>
        <v>46071</v>
      </c>
      <c r="M4915" s="1">
        <f t="shared" si="2595"/>
        <v>23</v>
      </c>
      <c r="N4915" s="1">
        <f t="shared" si="2577"/>
        <v>23</v>
      </c>
      <c r="O4915" s="2">
        <f t="shared" si="2578"/>
        <v>0.99339977999999995</v>
      </c>
      <c r="P4915" s="13">
        <f t="shared" si="2603"/>
        <v>0.99339977999999995</v>
      </c>
      <c r="Q4915" s="13">
        <f t="shared" si="2596"/>
        <v>1.4068800364668361</v>
      </c>
      <c r="R4915" s="2">
        <f t="shared" si="2599"/>
        <v>1.3975943099999999</v>
      </c>
      <c r="S4915" s="2">
        <f t="shared" si="2592"/>
        <v>1.4446439600000001</v>
      </c>
      <c r="T4915" s="2">
        <f t="shared" si="2579"/>
        <v>68134.618835129993</v>
      </c>
      <c r="U4915" s="2">
        <f t="shared" si="2580"/>
        <v>7551.9835367574451</v>
      </c>
      <c r="V4915" s="2">
        <f t="shared" si="2581"/>
        <v>11999.105111996008</v>
      </c>
      <c r="W4915" s="2">
        <f t="shared" si="2582"/>
        <v>66714.694853243447</v>
      </c>
      <c r="X4915" s="17">
        <f t="shared" si="2583"/>
        <v>161</v>
      </c>
      <c r="Y4915" s="2">
        <f t="shared" si="2584"/>
        <v>2380.1778877900001</v>
      </c>
      <c r="Z4915" s="72">
        <f t="shared" si="2585"/>
        <v>5.0466410000000003E-2</v>
      </c>
      <c r="AA4915" s="2">
        <f t="shared" si="2604"/>
        <v>3438.50960932</v>
      </c>
      <c r="AB4915" s="12">
        <f t="shared" si="2593"/>
        <v>4.6600000000000003E-2</v>
      </c>
      <c r="AC4915" s="17">
        <f t="shared" si="2586"/>
        <v>23</v>
      </c>
      <c r="AD4915" s="17">
        <v>252</v>
      </c>
      <c r="AE4915" s="13">
        <f t="shared" si="2597"/>
        <v>1.004165703</v>
      </c>
      <c r="AF4915" s="2">
        <f t="shared" si="2605"/>
        <v>283.82858607999998</v>
      </c>
      <c r="AG4915" s="2">
        <f t="shared" si="2587"/>
        <v>277.91360449000001</v>
      </c>
      <c r="AH4915" s="3">
        <f t="shared" si="2588"/>
        <v>3722.3381954000001</v>
      </c>
      <c r="AI4915" s="4" t="str">
        <f t="shared" si="2598"/>
        <v>A+J=</v>
      </c>
      <c r="AJ4915" s="11">
        <f t="shared" si="2594"/>
        <v>46071</v>
      </c>
      <c r="AQ4915" s="53"/>
      <c r="AR4915" s="53"/>
    </row>
    <row r="4916" spans="1:44" x14ac:dyDescent="0.2">
      <c r="A4916" s="158">
        <f t="shared" si="2589"/>
        <v>46072</v>
      </c>
      <c r="B4916" s="2">
        <f t="shared" si="2573"/>
        <v>63272.105860142634</v>
      </c>
      <c r="C4916" s="2">
        <f t="shared" si="2590"/>
        <v>44783.428316700003</v>
      </c>
      <c r="D4916" s="2">
        <f>SUM(Y4916:Y$5092)</f>
        <v>14604.160630509999</v>
      </c>
      <c r="E4916" s="73">
        <f t="shared" si="2574"/>
        <v>30179.267686190004</v>
      </c>
      <c r="F4916" s="88">
        <f t="shared" si="2600"/>
        <v>6455.85</v>
      </c>
      <c r="G4916" s="3">
        <f>IF(AND(N4916=1,N4915&gt;1),VLOOKUP(A4915,[1]Plan1!$BK$81:$BM$259,3),G4915)</f>
        <v>6413.24</v>
      </c>
      <c r="H4916" s="11">
        <f t="shared" si="2601"/>
        <v>46010</v>
      </c>
      <c r="I4916" s="11">
        <f t="shared" si="2602"/>
        <v>46041</v>
      </c>
      <c r="J4916" s="12">
        <f t="shared" si="2575"/>
        <v>-6.6002153085962245E-3</v>
      </c>
      <c r="K4916" s="11">
        <f t="shared" si="2591"/>
        <v>46097</v>
      </c>
      <c r="L4916" s="11">
        <f t="shared" si="2576"/>
        <v>46097</v>
      </c>
      <c r="M4916" s="1">
        <f t="shared" si="2595"/>
        <v>18</v>
      </c>
      <c r="N4916" s="1">
        <f t="shared" si="2577"/>
        <v>1</v>
      </c>
      <c r="O4916" s="2">
        <f t="shared" si="2578"/>
        <v>0.99963217000000004</v>
      </c>
      <c r="P4916" s="13">
        <f t="shared" si="2603"/>
        <v>0.99339977999999995</v>
      </c>
      <c r="Q4916" s="13">
        <f t="shared" si="2596"/>
        <v>1.397594318712547</v>
      </c>
      <c r="R4916" s="2">
        <f t="shared" si="2599"/>
        <v>1.39708024</v>
      </c>
      <c r="S4916" s="2">
        <f t="shared" si="2592"/>
        <v>1.4446439600000001</v>
      </c>
      <c r="T4916" s="2">
        <f t="shared" si="2579"/>
        <v>64696.109225810003</v>
      </c>
      <c r="U4916" s="2">
        <f t="shared" si="2580"/>
        <v>6493.6518152260642</v>
      </c>
      <c r="V4916" s="2">
        <f t="shared" si="2581"/>
        <v>11983.59085585657</v>
      </c>
      <c r="W4916" s="2">
        <f t="shared" si="2582"/>
        <v>63260.670987782636</v>
      </c>
      <c r="X4916" s="17">
        <f t="shared" si="2583"/>
        <v>0</v>
      </c>
      <c r="Y4916" s="2">
        <f t="shared" si="2584"/>
        <v>0</v>
      </c>
      <c r="Z4916" s="72">
        <f t="shared" si="2585"/>
        <v>0</v>
      </c>
      <c r="AA4916" s="2">
        <f t="shared" si="2604"/>
        <v>0</v>
      </c>
      <c r="AB4916" s="12">
        <f t="shared" si="2593"/>
        <v>4.6600000000000003E-2</v>
      </c>
      <c r="AC4916" s="17">
        <f t="shared" si="2586"/>
        <v>1</v>
      </c>
      <c r="AD4916" s="17">
        <v>252</v>
      </c>
      <c r="AE4916" s="13">
        <f t="shared" si="2597"/>
        <v>1.0001807579999999</v>
      </c>
      <c r="AF4916" s="2">
        <f t="shared" si="2605"/>
        <v>11.69433931</v>
      </c>
      <c r="AG4916" s="2">
        <f t="shared" si="2587"/>
        <v>11.43487236</v>
      </c>
      <c r="AH4916" s="3">
        <f t="shared" si="2588"/>
        <v>0</v>
      </c>
      <c r="AI4916" s="4" t="str">
        <f t="shared" si="2598"/>
        <v>A+J=</v>
      </c>
      <c r="AJ4916" s="11">
        <f t="shared" si="2594"/>
        <v>46097</v>
      </c>
      <c r="AQ4916" s="53"/>
      <c r="AR4916" s="53"/>
    </row>
    <row r="4917" spans="1:44" x14ac:dyDescent="0.2">
      <c r="A4917" s="158">
        <f t="shared" si="2589"/>
        <v>46073</v>
      </c>
      <c r="B4917" s="2">
        <f t="shared" si="2573"/>
        <v>63268.028627694061</v>
      </c>
      <c r="C4917" s="2">
        <f t="shared" si="2590"/>
        <v>44783.428316700003</v>
      </c>
      <c r="D4917" s="2">
        <f>SUM(Y4917:Y$5092)</f>
        <v>14604.160630509999</v>
      </c>
      <c r="E4917" s="73">
        <f t="shared" si="2574"/>
        <v>30179.267686190004</v>
      </c>
      <c r="F4917" s="88">
        <f t="shared" si="2600"/>
        <v>6455.85</v>
      </c>
      <c r="G4917" s="3">
        <f>IF(AND(N4917=1,N4916&gt;1),VLOOKUP(A4916,[1]Plan1!$BK$81:$BM$259,3),G4916)</f>
        <v>6413.24</v>
      </c>
      <c r="H4917" s="11">
        <f t="shared" si="2601"/>
        <v>46010</v>
      </c>
      <c r="I4917" s="11">
        <f t="shared" si="2602"/>
        <v>46041</v>
      </c>
      <c r="J4917" s="12">
        <f t="shared" si="2575"/>
        <v>-6.6002153085962245E-3</v>
      </c>
      <c r="K4917" s="11">
        <f t="shared" si="2591"/>
        <v>46097</v>
      </c>
      <c r="L4917" s="11">
        <f t="shared" si="2576"/>
        <v>46097</v>
      </c>
      <c r="M4917" s="1">
        <f t="shared" si="2595"/>
        <v>18</v>
      </c>
      <c r="N4917" s="1">
        <f t="shared" si="2577"/>
        <v>2</v>
      </c>
      <c r="O4917" s="2">
        <f t="shared" si="2578"/>
        <v>0.99926448000000001</v>
      </c>
      <c r="P4917" s="13">
        <f t="shared" si="2603"/>
        <v>0.99339977999999995</v>
      </c>
      <c r="Q4917" s="13">
        <f t="shared" si="2596"/>
        <v>1.397594318712547</v>
      </c>
      <c r="R4917" s="2">
        <f t="shared" si="2599"/>
        <v>1.39656636</v>
      </c>
      <c r="S4917" s="2">
        <f t="shared" si="2592"/>
        <v>1.4446439600000001</v>
      </c>
      <c r="T4917" s="2">
        <f t="shared" si="2579"/>
        <v>64696.109225810003</v>
      </c>
      <c r="U4917" s="2">
        <f t="shared" si="2580"/>
        <v>6493.6518152260642</v>
      </c>
      <c r="V4917" s="2">
        <f t="shared" si="2581"/>
        <v>11968.082333777993</v>
      </c>
      <c r="W4917" s="2">
        <f t="shared" si="2582"/>
        <v>63245.162465704059</v>
      </c>
      <c r="X4917" s="17">
        <f t="shared" si="2583"/>
        <v>0</v>
      </c>
      <c r="Y4917" s="2">
        <f t="shared" si="2584"/>
        <v>0</v>
      </c>
      <c r="Z4917" s="72">
        <f t="shared" si="2585"/>
        <v>0</v>
      </c>
      <c r="AA4917" s="2">
        <f t="shared" si="2604"/>
        <v>0</v>
      </c>
      <c r="AB4917" s="12">
        <f t="shared" si="2593"/>
        <v>4.6600000000000003E-2</v>
      </c>
      <c r="AC4917" s="17">
        <f t="shared" si="2586"/>
        <v>2</v>
      </c>
      <c r="AD4917" s="17">
        <v>252</v>
      </c>
      <c r="AE4917" s="13">
        <f t="shared" si="2597"/>
        <v>1.0003615480000001</v>
      </c>
      <c r="AF4917" s="2">
        <f t="shared" si="2605"/>
        <v>23.390748890000001</v>
      </c>
      <c r="AG4917" s="2">
        <f t="shared" si="2587"/>
        <v>22.866161989999998</v>
      </c>
      <c r="AH4917" s="3">
        <f t="shared" si="2588"/>
        <v>0</v>
      </c>
      <c r="AI4917" s="4" t="str">
        <f t="shared" si="2598"/>
        <v>A+J=</v>
      </c>
      <c r="AJ4917" s="11">
        <f t="shared" si="2594"/>
        <v>46097</v>
      </c>
      <c r="AQ4917" s="53"/>
      <c r="AR4917" s="53"/>
    </row>
    <row r="4918" spans="1:44" x14ac:dyDescent="0.2">
      <c r="A4918" s="158">
        <f t="shared" si="2589"/>
        <v>46074</v>
      </c>
      <c r="B4918" s="2">
        <f t="shared" si="2573"/>
        <v>63263.953309473662</v>
      </c>
      <c r="C4918" s="2">
        <f t="shared" si="2590"/>
        <v>44783.428316700003</v>
      </c>
      <c r="D4918" s="2">
        <f>SUM(Y4918:Y$5092)</f>
        <v>14604.160630509999</v>
      </c>
      <c r="E4918" s="73">
        <f t="shared" si="2574"/>
        <v>30179.267686190004</v>
      </c>
      <c r="F4918" s="88">
        <f t="shared" si="2600"/>
        <v>6455.85</v>
      </c>
      <c r="G4918" s="3">
        <f>IF(AND(N4918=1,N4917&gt;1),VLOOKUP(A4917,[1]Plan1!$BK$81:$BM$259,3),G4917)</f>
        <v>6413.24</v>
      </c>
      <c r="H4918" s="11">
        <f t="shared" si="2601"/>
        <v>46010</v>
      </c>
      <c r="I4918" s="11">
        <f t="shared" si="2602"/>
        <v>46041</v>
      </c>
      <c r="J4918" s="12">
        <f t="shared" si="2575"/>
        <v>-6.6002153085962245E-3</v>
      </c>
      <c r="K4918" s="11">
        <f t="shared" si="2591"/>
        <v>46097</v>
      </c>
      <c r="L4918" s="11">
        <f t="shared" si="2576"/>
        <v>46097</v>
      </c>
      <c r="M4918" s="1">
        <f t="shared" si="2595"/>
        <v>18</v>
      </c>
      <c r="N4918" s="1">
        <f t="shared" si="2577"/>
        <v>3</v>
      </c>
      <c r="O4918" s="2">
        <f t="shared" si="2578"/>
        <v>0.99889691999999997</v>
      </c>
      <c r="P4918" s="13">
        <f t="shared" si="2603"/>
        <v>0.99339977999999995</v>
      </c>
      <c r="Q4918" s="13">
        <f t="shared" si="2596"/>
        <v>1.397594318712547</v>
      </c>
      <c r="R4918" s="2">
        <f t="shared" si="2599"/>
        <v>1.3960526600000001</v>
      </c>
      <c r="S4918" s="2">
        <f t="shared" si="2592"/>
        <v>1.4446439600000001</v>
      </c>
      <c r="T4918" s="2">
        <f t="shared" si="2579"/>
        <v>64696.109225810003</v>
      </c>
      <c r="U4918" s="2">
        <f t="shared" si="2580"/>
        <v>6493.6518152260642</v>
      </c>
      <c r="V4918" s="2">
        <f t="shared" si="2581"/>
        <v>11952.579243967597</v>
      </c>
      <c r="W4918" s="2">
        <f t="shared" si="2582"/>
        <v>63229.659375893665</v>
      </c>
      <c r="X4918" s="17">
        <f t="shared" si="2583"/>
        <v>0</v>
      </c>
      <c r="Y4918" s="2">
        <f t="shared" si="2584"/>
        <v>0</v>
      </c>
      <c r="Z4918" s="72">
        <f t="shared" si="2585"/>
        <v>0</v>
      </c>
      <c r="AA4918" s="2">
        <f t="shared" si="2604"/>
        <v>0</v>
      </c>
      <c r="AB4918" s="12">
        <f t="shared" si="2593"/>
        <v>4.6600000000000003E-2</v>
      </c>
      <c r="AC4918" s="17">
        <f t="shared" si="2586"/>
        <v>3</v>
      </c>
      <c r="AD4918" s="17">
        <v>252</v>
      </c>
      <c r="AE4918" s="13">
        <f t="shared" si="2597"/>
        <v>1.0005423710000001</v>
      </c>
      <c r="AF4918" s="2">
        <f t="shared" si="2605"/>
        <v>35.08929345</v>
      </c>
      <c r="AG4918" s="2">
        <f t="shared" si="2587"/>
        <v>34.293933580000001</v>
      </c>
      <c r="AH4918" s="3">
        <f t="shared" si="2588"/>
        <v>0</v>
      </c>
      <c r="AI4918" s="4" t="str">
        <f t="shared" si="2598"/>
        <v>A+J=</v>
      </c>
      <c r="AJ4918" s="11">
        <f t="shared" si="2594"/>
        <v>46097</v>
      </c>
      <c r="AQ4918" s="53"/>
      <c r="AR4918" s="53"/>
    </row>
    <row r="4919" spans="1:44" x14ac:dyDescent="0.2">
      <c r="A4919" s="158">
        <f t="shared" si="2589"/>
        <v>46075</v>
      </c>
      <c r="B4919" s="2">
        <f t="shared" si="2573"/>
        <v>63263.953309473662</v>
      </c>
      <c r="C4919" s="2">
        <f t="shared" si="2590"/>
        <v>44783.428316700003</v>
      </c>
      <c r="D4919" s="2">
        <f>SUM(Y4919:Y$5092)</f>
        <v>14604.160630509999</v>
      </c>
      <c r="E4919" s="73">
        <f t="shared" si="2574"/>
        <v>30179.267686190004</v>
      </c>
      <c r="F4919" s="88">
        <f t="shared" si="2600"/>
        <v>6455.85</v>
      </c>
      <c r="G4919" s="3">
        <f>IF(AND(N4919=1,N4918&gt;1),VLOOKUP(A4918,[1]Plan1!$BK$81:$BM$259,3),G4918)</f>
        <v>6413.24</v>
      </c>
      <c r="H4919" s="11">
        <f t="shared" si="2601"/>
        <v>46010</v>
      </c>
      <c r="I4919" s="11">
        <f t="shared" si="2602"/>
        <v>46041</v>
      </c>
      <c r="J4919" s="12">
        <f t="shared" si="2575"/>
        <v>-6.6002153085962245E-3</v>
      </c>
      <c r="K4919" s="11">
        <f t="shared" si="2591"/>
        <v>46097</v>
      </c>
      <c r="L4919" s="11">
        <f t="shared" si="2576"/>
        <v>46097</v>
      </c>
      <c r="M4919" s="1">
        <f t="shared" si="2595"/>
        <v>18</v>
      </c>
      <c r="N4919" s="1">
        <f t="shared" si="2577"/>
        <v>3</v>
      </c>
      <c r="O4919" s="2">
        <f t="shared" si="2578"/>
        <v>0.99889691999999997</v>
      </c>
      <c r="P4919" s="13">
        <f t="shared" si="2603"/>
        <v>0.99339977999999995</v>
      </c>
      <c r="Q4919" s="13">
        <f t="shared" si="2596"/>
        <v>1.397594318712547</v>
      </c>
      <c r="R4919" s="2">
        <f t="shared" si="2599"/>
        <v>1.3960526600000001</v>
      </c>
      <c r="S4919" s="2">
        <f t="shared" si="2592"/>
        <v>1.4446439600000001</v>
      </c>
      <c r="T4919" s="2">
        <f t="shared" si="2579"/>
        <v>64696.109225810003</v>
      </c>
      <c r="U4919" s="2">
        <f t="shared" si="2580"/>
        <v>6493.6518152260642</v>
      </c>
      <c r="V4919" s="2">
        <f t="shared" si="2581"/>
        <v>11952.579243967597</v>
      </c>
      <c r="W4919" s="2">
        <f t="shared" si="2582"/>
        <v>63229.659375893665</v>
      </c>
      <c r="X4919" s="17">
        <f t="shared" si="2583"/>
        <v>0</v>
      </c>
      <c r="Y4919" s="2">
        <f t="shared" si="2584"/>
        <v>0</v>
      </c>
      <c r="Z4919" s="72">
        <f t="shared" si="2585"/>
        <v>0</v>
      </c>
      <c r="AA4919" s="2">
        <f t="shared" si="2604"/>
        <v>0</v>
      </c>
      <c r="AB4919" s="12">
        <f t="shared" si="2593"/>
        <v>4.6600000000000003E-2</v>
      </c>
      <c r="AC4919" s="17">
        <f t="shared" si="2586"/>
        <v>3</v>
      </c>
      <c r="AD4919" s="17">
        <v>252</v>
      </c>
      <c r="AE4919" s="13">
        <f t="shared" si="2597"/>
        <v>1.0005423710000001</v>
      </c>
      <c r="AF4919" s="2">
        <f t="shared" si="2605"/>
        <v>35.08929345</v>
      </c>
      <c r="AG4919" s="2">
        <f t="shared" si="2587"/>
        <v>34.293933580000001</v>
      </c>
      <c r="AH4919" s="3">
        <f t="shared" si="2588"/>
        <v>0</v>
      </c>
      <c r="AI4919" s="4" t="str">
        <f t="shared" si="2598"/>
        <v>A+J=</v>
      </c>
      <c r="AJ4919" s="11">
        <f t="shared" si="2594"/>
        <v>46097</v>
      </c>
      <c r="AQ4919" s="53"/>
      <c r="AR4919" s="53"/>
    </row>
    <row r="4920" spans="1:44" x14ac:dyDescent="0.2">
      <c r="A4920" s="158">
        <f t="shared" si="2589"/>
        <v>46076</v>
      </c>
      <c r="B4920" s="2">
        <f t="shared" si="2573"/>
        <v>63263.953309473662</v>
      </c>
      <c r="C4920" s="2">
        <f t="shared" si="2590"/>
        <v>44783.428316700003</v>
      </c>
      <c r="D4920" s="2">
        <f>SUM(Y4920:Y$5092)</f>
        <v>14604.160630509999</v>
      </c>
      <c r="E4920" s="73">
        <f t="shared" si="2574"/>
        <v>30179.267686190004</v>
      </c>
      <c r="F4920" s="88">
        <f t="shared" si="2600"/>
        <v>6455.85</v>
      </c>
      <c r="G4920" s="3">
        <f>IF(AND(N4920=1,N4919&gt;1),VLOOKUP(A4919,[1]Plan1!$BK$81:$BM$259,3),G4919)</f>
        <v>6413.24</v>
      </c>
      <c r="H4920" s="11">
        <f t="shared" si="2601"/>
        <v>46010</v>
      </c>
      <c r="I4920" s="11">
        <f t="shared" si="2602"/>
        <v>46041</v>
      </c>
      <c r="J4920" s="12">
        <f t="shared" si="2575"/>
        <v>-6.6002153085962245E-3</v>
      </c>
      <c r="K4920" s="11">
        <f t="shared" si="2591"/>
        <v>46097</v>
      </c>
      <c r="L4920" s="11">
        <f t="shared" si="2576"/>
        <v>46097</v>
      </c>
      <c r="M4920" s="1">
        <f t="shared" si="2595"/>
        <v>18</v>
      </c>
      <c r="N4920" s="1">
        <f t="shared" si="2577"/>
        <v>3</v>
      </c>
      <c r="O4920" s="2">
        <f t="shared" si="2578"/>
        <v>0.99889691999999997</v>
      </c>
      <c r="P4920" s="13">
        <f t="shared" si="2603"/>
        <v>0.99339977999999995</v>
      </c>
      <c r="Q4920" s="13">
        <f t="shared" si="2596"/>
        <v>1.397594318712547</v>
      </c>
      <c r="R4920" s="2">
        <f t="shared" si="2599"/>
        <v>1.3960526600000001</v>
      </c>
      <c r="S4920" s="2">
        <f t="shared" si="2592"/>
        <v>1.4446439600000001</v>
      </c>
      <c r="T4920" s="2">
        <f t="shared" si="2579"/>
        <v>64696.109225810003</v>
      </c>
      <c r="U4920" s="2">
        <f t="shared" si="2580"/>
        <v>6493.6518152260642</v>
      </c>
      <c r="V4920" s="2">
        <f t="shared" si="2581"/>
        <v>11952.579243967597</v>
      </c>
      <c r="W4920" s="2">
        <f t="shared" si="2582"/>
        <v>63229.659375893665</v>
      </c>
      <c r="X4920" s="17">
        <f t="shared" si="2583"/>
        <v>0</v>
      </c>
      <c r="Y4920" s="2">
        <f t="shared" si="2584"/>
        <v>0</v>
      </c>
      <c r="Z4920" s="72">
        <f t="shared" si="2585"/>
        <v>0</v>
      </c>
      <c r="AA4920" s="2">
        <f t="shared" si="2604"/>
        <v>0</v>
      </c>
      <c r="AB4920" s="12">
        <f t="shared" si="2593"/>
        <v>4.6600000000000003E-2</v>
      </c>
      <c r="AC4920" s="17">
        <f t="shared" si="2586"/>
        <v>3</v>
      </c>
      <c r="AD4920" s="17">
        <v>252</v>
      </c>
      <c r="AE4920" s="13">
        <f t="shared" si="2597"/>
        <v>1.0005423710000001</v>
      </c>
      <c r="AF4920" s="2">
        <f t="shared" si="2605"/>
        <v>35.08929345</v>
      </c>
      <c r="AG4920" s="2">
        <f t="shared" si="2587"/>
        <v>34.293933580000001</v>
      </c>
      <c r="AH4920" s="3">
        <f t="shared" si="2588"/>
        <v>0</v>
      </c>
      <c r="AI4920" s="4" t="str">
        <f t="shared" si="2598"/>
        <v>A+J=</v>
      </c>
      <c r="AJ4920" s="11">
        <f t="shared" si="2594"/>
        <v>46097</v>
      </c>
      <c r="AQ4920" s="53"/>
      <c r="AR4920" s="53"/>
    </row>
    <row r="4921" spans="1:44" x14ac:dyDescent="0.2">
      <c r="A4921" s="158">
        <f t="shared" si="2589"/>
        <v>46077</v>
      </c>
      <c r="B4921" s="2">
        <f t="shared" si="2573"/>
        <v>63259.880208894123</v>
      </c>
      <c r="C4921" s="2">
        <f t="shared" si="2590"/>
        <v>44783.428316700003</v>
      </c>
      <c r="D4921" s="2">
        <f>SUM(Y4921:Y$5092)</f>
        <v>14604.160630509999</v>
      </c>
      <c r="E4921" s="73">
        <f t="shared" si="2574"/>
        <v>30179.267686190004</v>
      </c>
      <c r="F4921" s="88">
        <f t="shared" si="2600"/>
        <v>6455.85</v>
      </c>
      <c r="G4921" s="3">
        <f>IF(AND(N4921=1,N4920&gt;1),VLOOKUP(A4920,[1]Plan1!$BK$81:$BM$259,3),G4920)</f>
        <v>6413.24</v>
      </c>
      <c r="H4921" s="11">
        <f t="shared" si="2601"/>
        <v>46010</v>
      </c>
      <c r="I4921" s="11">
        <f t="shared" si="2602"/>
        <v>46041</v>
      </c>
      <c r="J4921" s="12">
        <f t="shared" si="2575"/>
        <v>-6.6002153085962245E-3</v>
      </c>
      <c r="K4921" s="11">
        <f t="shared" si="2591"/>
        <v>46097</v>
      </c>
      <c r="L4921" s="11">
        <f t="shared" si="2576"/>
        <v>46097</v>
      </c>
      <c r="M4921" s="1">
        <f t="shared" si="2595"/>
        <v>18</v>
      </c>
      <c r="N4921" s="1">
        <f t="shared" si="2577"/>
        <v>4</v>
      </c>
      <c r="O4921" s="2">
        <f t="shared" si="2578"/>
        <v>0.99852949999999996</v>
      </c>
      <c r="P4921" s="13">
        <f t="shared" si="2603"/>
        <v>0.99339977999999995</v>
      </c>
      <c r="Q4921" s="13">
        <f t="shared" si="2596"/>
        <v>1.397594318712547</v>
      </c>
      <c r="R4921" s="2">
        <f t="shared" si="2599"/>
        <v>1.3955391500000001</v>
      </c>
      <c r="S4921" s="2">
        <f t="shared" si="2592"/>
        <v>1.4446439600000001</v>
      </c>
      <c r="T4921" s="2">
        <f t="shared" si="2579"/>
        <v>64696.109225810003</v>
      </c>
      <c r="U4921" s="2">
        <f t="shared" si="2580"/>
        <v>6493.6518152260642</v>
      </c>
      <c r="V4921" s="2">
        <f t="shared" si="2581"/>
        <v>11937.081888218063</v>
      </c>
      <c r="W4921" s="2">
        <f t="shared" si="2582"/>
        <v>63214.162020144126</v>
      </c>
      <c r="X4921" s="17">
        <f t="shared" si="2583"/>
        <v>0</v>
      </c>
      <c r="Y4921" s="2">
        <f t="shared" si="2584"/>
        <v>0</v>
      </c>
      <c r="Z4921" s="72">
        <f t="shared" si="2585"/>
        <v>0</v>
      </c>
      <c r="AA4921" s="2">
        <f t="shared" si="2604"/>
        <v>0</v>
      </c>
      <c r="AB4921" s="12">
        <f t="shared" si="2593"/>
        <v>4.6600000000000003E-2</v>
      </c>
      <c r="AC4921" s="17">
        <f t="shared" si="2586"/>
        <v>4</v>
      </c>
      <c r="AD4921" s="17">
        <v>252</v>
      </c>
      <c r="AE4921" s="13">
        <f t="shared" si="2597"/>
        <v>1.0007232269999999</v>
      </c>
      <c r="AF4921" s="2">
        <f t="shared" si="2605"/>
        <v>46.789972980000002</v>
      </c>
      <c r="AG4921" s="2">
        <f t="shared" si="2587"/>
        <v>45.718188750000003</v>
      </c>
      <c r="AH4921" s="3">
        <f t="shared" si="2588"/>
        <v>0</v>
      </c>
      <c r="AI4921" s="4" t="str">
        <f t="shared" si="2598"/>
        <v>A+J=</v>
      </c>
      <c r="AJ4921" s="11">
        <f t="shared" si="2594"/>
        <v>46097</v>
      </c>
      <c r="AQ4921" s="53"/>
      <c r="AR4921" s="53"/>
    </row>
    <row r="4922" spans="1:44" x14ac:dyDescent="0.2">
      <c r="A4922" s="158">
        <f t="shared" si="2589"/>
        <v>46078</v>
      </c>
      <c r="B4922" s="2">
        <f t="shared" si="2573"/>
        <v>63255.809566408127</v>
      </c>
      <c r="C4922" s="2">
        <f t="shared" si="2590"/>
        <v>44783.428316700003</v>
      </c>
      <c r="D4922" s="2">
        <f>SUM(Y4922:Y$5092)</f>
        <v>14604.160630509999</v>
      </c>
      <c r="E4922" s="73">
        <f t="shared" si="2574"/>
        <v>30179.267686190004</v>
      </c>
      <c r="F4922" s="88">
        <f t="shared" si="2600"/>
        <v>6455.85</v>
      </c>
      <c r="G4922" s="3">
        <f>IF(AND(N4922=1,N4921&gt;1),VLOOKUP(A4921,[1]Plan1!$BK$81:$BM$259,3),G4921)</f>
        <v>6413.24</v>
      </c>
      <c r="H4922" s="11">
        <f t="shared" si="2601"/>
        <v>46010</v>
      </c>
      <c r="I4922" s="11">
        <f t="shared" si="2602"/>
        <v>46041</v>
      </c>
      <c r="J4922" s="12">
        <f t="shared" si="2575"/>
        <v>-6.6002153085962245E-3</v>
      </c>
      <c r="K4922" s="11">
        <f t="shared" si="2591"/>
        <v>46097</v>
      </c>
      <c r="L4922" s="11">
        <f t="shared" si="2576"/>
        <v>46097</v>
      </c>
      <c r="M4922" s="1">
        <f t="shared" si="2595"/>
        <v>18</v>
      </c>
      <c r="N4922" s="1">
        <f t="shared" si="2577"/>
        <v>5</v>
      </c>
      <c r="O4922" s="2">
        <f t="shared" si="2578"/>
        <v>0.99816221999999999</v>
      </c>
      <c r="P4922" s="13">
        <f t="shared" si="2603"/>
        <v>0.99339977999999995</v>
      </c>
      <c r="Q4922" s="13">
        <f t="shared" si="2596"/>
        <v>1.397594318712547</v>
      </c>
      <c r="R4922" s="2">
        <f t="shared" si="2599"/>
        <v>1.39502584</v>
      </c>
      <c r="S4922" s="2">
        <f t="shared" si="2592"/>
        <v>1.4446439600000001</v>
      </c>
      <c r="T4922" s="2">
        <f t="shared" si="2579"/>
        <v>64696.109225810003</v>
      </c>
      <c r="U4922" s="2">
        <f t="shared" si="2580"/>
        <v>6493.6518152260642</v>
      </c>
      <c r="V4922" s="2">
        <f t="shared" si="2581"/>
        <v>11921.590568322061</v>
      </c>
      <c r="W4922" s="2">
        <f t="shared" si="2582"/>
        <v>63198.670700248127</v>
      </c>
      <c r="X4922" s="17">
        <f t="shared" si="2583"/>
        <v>0</v>
      </c>
      <c r="Y4922" s="2">
        <f t="shared" si="2584"/>
        <v>0</v>
      </c>
      <c r="Z4922" s="72">
        <f t="shared" si="2585"/>
        <v>0</v>
      </c>
      <c r="AA4922" s="2">
        <f t="shared" si="2604"/>
        <v>0</v>
      </c>
      <c r="AB4922" s="12">
        <f t="shared" si="2593"/>
        <v>4.6600000000000003E-2</v>
      </c>
      <c r="AC4922" s="17">
        <f t="shared" si="2586"/>
        <v>5</v>
      </c>
      <c r="AD4922" s="17">
        <v>252</v>
      </c>
      <c r="AE4922" s="13">
        <f t="shared" si="2597"/>
        <v>1.000904115</v>
      </c>
      <c r="AF4922" s="2">
        <f t="shared" si="2605"/>
        <v>58.492722790000002</v>
      </c>
      <c r="AG4922" s="2">
        <f t="shared" si="2587"/>
        <v>57.138866159999999</v>
      </c>
      <c r="AH4922" s="3">
        <f t="shared" si="2588"/>
        <v>0</v>
      </c>
      <c r="AI4922" s="4" t="str">
        <f t="shared" si="2598"/>
        <v>A+J=</v>
      </c>
      <c r="AJ4922" s="11">
        <f t="shared" si="2594"/>
        <v>46097</v>
      </c>
      <c r="AQ4922" s="53"/>
      <c r="AR4922" s="53"/>
    </row>
    <row r="4923" spans="1:44" x14ac:dyDescent="0.2">
      <c r="A4923" s="158">
        <f t="shared" si="2589"/>
        <v>46079</v>
      </c>
      <c r="B4923" s="2">
        <f t="shared" si="2573"/>
        <v>63251.741144852989</v>
      </c>
      <c r="C4923" s="2">
        <f t="shared" si="2590"/>
        <v>44783.428316700003</v>
      </c>
      <c r="D4923" s="2">
        <f>SUM(Y4923:Y$5092)</f>
        <v>14604.160630509999</v>
      </c>
      <c r="E4923" s="73">
        <f t="shared" si="2574"/>
        <v>30179.267686190004</v>
      </c>
      <c r="F4923" s="88">
        <f t="shared" si="2600"/>
        <v>6455.85</v>
      </c>
      <c r="G4923" s="3">
        <f>IF(AND(N4923=1,N4922&gt;1),VLOOKUP(A4922,[1]Plan1!$BK$81:$BM$259,3),G4922)</f>
        <v>6413.24</v>
      </c>
      <c r="H4923" s="11">
        <f t="shared" si="2601"/>
        <v>46010</v>
      </c>
      <c r="I4923" s="11">
        <f t="shared" si="2602"/>
        <v>46041</v>
      </c>
      <c r="J4923" s="12">
        <f t="shared" si="2575"/>
        <v>-6.6002153085962245E-3</v>
      </c>
      <c r="K4923" s="11">
        <f t="shared" si="2591"/>
        <v>46097</v>
      </c>
      <c r="L4923" s="11">
        <f t="shared" si="2576"/>
        <v>46097</v>
      </c>
      <c r="M4923" s="1">
        <f t="shared" si="2595"/>
        <v>18</v>
      </c>
      <c r="N4923" s="1">
        <f t="shared" si="2577"/>
        <v>6</v>
      </c>
      <c r="O4923" s="2">
        <f t="shared" si="2578"/>
        <v>0.99779507000000001</v>
      </c>
      <c r="P4923" s="13">
        <f t="shared" si="2603"/>
        <v>0.99339977999999995</v>
      </c>
      <c r="Q4923" s="13">
        <f t="shared" si="2596"/>
        <v>1.397594318712547</v>
      </c>
      <c r="R4923" s="2">
        <f t="shared" si="2599"/>
        <v>1.39451272</v>
      </c>
      <c r="S4923" s="2">
        <f t="shared" si="2592"/>
        <v>1.4446439600000001</v>
      </c>
      <c r="T4923" s="2">
        <f t="shared" si="2579"/>
        <v>64696.109225810003</v>
      </c>
      <c r="U4923" s="2">
        <f t="shared" si="2580"/>
        <v>6493.6518152260642</v>
      </c>
      <c r="V4923" s="2">
        <f t="shared" si="2581"/>
        <v>11906.104982486926</v>
      </c>
      <c r="W4923" s="2">
        <f t="shared" si="2582"/>
        <v>63183.185114412991</v>
      </c>
      <c r="X4923" s="17">
        <f t="shared" si="2583"/>
        <v>0</v>
      </c>
      <c r="Y4923" s="2">
        <f t="shared" si="2584"/>
        <v>0</v>
      </c>
      <c r="Z4923" s="72">
        <f t="shared" si="2585"/>
        <v>0</v>
      </c>
      <c r="AA4923" s="2">
        <f t="shared" si="2604"/>
        <v>0</v>
      </c>
      <c r="AB4923" s="12">
        <f t="shared" si="2593"/>
        <v>4.6600000000000003E-2</v>
      </c>
      <c r="AC4923" s="17">
        <f t="shared" si="2586"/>
        <v>6</v>
      </c>
      <c r="AD4923" s="17">
        <v>252</v>
      </c>
      <c r="AE4923" s="13">
        <f t="shared" si="2597"/>
        <v>1.0010850360000001</v>
      </c>
      <c r="AF4923" s="2">
        <f t="shared" si="2605"/>
        <v>70.197607559999994</v>
      </c>
      <c r="AG4923" s="2">
        <f t="shared" si="2587"/>
        <v>68.556030440000001</v>
      </c>
      <c r="AH4923" s="3">
        <f t="shared" si="2588"/>
        <v>0</v>
      </c>
      <c r="AI4923" s="4" t="str">
        <f t="shared" si="2598"/>
        <v>A+J=</v>
      </c>
      <c r="AJ4923" s="11">
        <f t="shared" si="2594"/>
        <v>46097</v>
      </c>
      <c r="AQ4923" s="53"/>
      <c r="AR4923" s="53"/>
    </row>
    <row r="4924" spans="1:44" x14ac:dyDescent="0.2">
      <c r="A4924" s="158">
        <f t="shared" si="2589"/>
        <v>46080</v>
      </c>
      <c r="B4924" s="2">
        <f t="shared" si="2573"/>
        <v>63247.674341473357</v>
      </c>
      <c r="C4924" s="2">
        <f t="shared" si="2590"/>
        <v>44783.428316700003</v>
      </c>
      <c r="D4924" s="2">
        <f>SUM(Y4924:Y$5092)</f>
        <v>14604.160630509999</v>
      </c>
      <c r="E4924" s="73">
        <f t="shared" si="2574"/>
        <v>30179.267686190004</v>
      </c>
      <c r="F4924" s="88">
        <f t="shared" si="2600"/>
        <v>6455.85</v>
      </c>
      <c r="G4924" s="3">
        <f>IF(AND(N4924=1,N4923&gt;1),VLOOKUP(A4923,[1]Plan1!$BK$81:$BM$259,3),G4923)</f>
        <v>6413.24</v>
      </c>
      <c r="H4924" s="11">
        <f t="shared" si="2601"/>
        <v>46010</v>
      </c>
      <c r="I4924" s="11">
        <f t="shared" si="2602"/>
        <v>46041</v>
      </c>
      <c r="J4924" s="12">
        <f t="shared" si="2575"/>
        <v>-6.6002153085962245E-3</v>
      </c>
      <c r="K4924" s="11">
        <f t="shared" si="2591"/>
        <v>46097</v>
      </c>
      <c r="L4924" s="11">
        <f t="shared" si="2576"/>
        <v>46097</v>
      </c>
      <c r="M4924" s="1">
        <f t="shared" si="2595"/>
        <v>18</v>
      </c>
      <c r="N4924" s="1">
        <f t="shared" si="2577"/>
        <v>7</v>
      </c>
      <c r="O4924" s="2">
        <f t="shared" si="2578"/>
        <v>0.99742805000000001</v>
      </c>
      <c r="P4924" s="13">
        <f t="shared" si="2603"/>
        <v>0.99339977999999995</v>
      </c>
      <c r="Q4924" s="13">
        <f t="shared" si="2596"/>
        <v>1.397594318712547</v>
      </c>
      <c r="R4924" s="2">
        <f t="shared" si="2599"/>
        <v>1.39399977</v>
      </c>
      <c r="S4924" s="2">
        <f t="shared" si="2592"/>
        <v>1.4446439600000001</v>
      </c>
      <c r="T4924" s="2">
        <f t="shared" si="2579"/>
        <v>64696.109225810003</v>
      </c>
      <c r="U4924" s="2">
        <f t="shared" si="2580"/>
        <v>6493.6518152260642</v>
      </c>
      <c r="V4924" s="2">
        <f t="shared" si="2581"/>
        <v>11890.624527127293</v>
      </c>
      <c r="W4924" s="2">
        <f t="shared" si="2582"/>
        <v>63167.704659053357</v>
      </c>
      <c r="X4924" s="17">
        <f t="shared" si="2583"/>
        <v>0</v>
      </c>
      <c r="Y4924" s="2">
        <f t="shared" si="2584"/>
        <v>0</v>
      </c>
      <c r="Z4924" s="72">
        <f t="shared" si="2585"/>
        <v>0</v>
      </c>
      <c r="AA4924" s="2">
        <f t="shared" si="2604"/>
        <v>0</v>
      </c>
      <c r="AB4924" s="12">
        <f t="shared" si="2593"/>
        <v>4.6600000000000003E-2</v>
      </c>
      <c r="AC4924" s="17">
        <f t="shared" si="2586"/>
        <v>7</v>
      </c>
      <c r="AD4924" s="17">
        <v>252</v>
      </c>
      <c r="AE4924" s="13">
        <f t="shared" si="2597"/>
        <v>1.0012659900000001</v>
      </c>
      <c r="AF4924" s="2">
        <f t="shared" si="2605"/>
        <v>81.904627309999995</v>
      </c>
      <c r="AG4924" s="2">
        <f t="shared" si="2587"/>
        <v>79.969682419999998</v>
      </c>
      <c r="AH4924" s="3">
        <f t="shared" si="2588"/>
        <v>0</v>
      </c>
      <c r="AI4924" s="4" t="str">
        <f t="shared" si="2598"/>
        <v>A+J=</v>
      </c>
      <c r="AJ4924" s="11">
        <f t="shared" si="2594"/>
        <v>46097</v>
      </c>
      <c r="AQ4924" s="53"/>
      <c r="AR4924" s="53"/>
    </row>
    <row r="4925" spans="1:44" x14ac:dyDescent="0.2">
      <c r="A4925" s="158">
        <f t="shared" si="2589"/>
        <v>46081</v>
      </c>
      <c r="B4925" s="2">
        <f t="shared" si="2573"/>
        <v>63243.610001047266</v>
      </c>
      <c r="C4925" s="2">
        <f t="shared" si="2590"/>
        <v>44783.428316700003</v>
      </c>
      <c r="D4925" s="2">
        <f>SUM(Y4925:Y$5092)</f>
        <v>14604.160630509999</v>
      </c>
      <c r="E4925" s="73">
        <f t="shared" si="2574"/>
        <v>30179.267686190004</v>
      </c>
      <c r="F4925" s="88">
        <f t="shared" si="2600"/>
        <v>6455.85</v>
      </c>
      <c r="G4925" s="3">
        <f>IF(AND(N4925=1,N4924&gt;1),VLOOKUP(A4924,[1]Plan1!$BK$81:$BM$259,3),G4924)</f>
        <v>6413.24</v>
      </c>
      <c r="H4925" s="11">
        <f t="shared" si="2601"/>
        <v>46010</v>
      </c>
      <c r="I4925" s="11">
        <f t="shared" si="2602"/>
        <v>46041</v>
      </c>
      <c r="J4925" s="12">
        <f t="shared" si="2575"/>
        <v>-6.6002153085962245E-3</v>
      </c>
      <c r="K4925" s="11">
        <f t="shared" si="2591"/>
        <v>46097</v>
      </c>
      <c r="L4925" s="11">
        <f t="shared" si="2576"/>
        <v>46097</v>
      </c>
      <c r="M4925" s="1">
        <f t="shared" si="2595"/>
        <v>18</v>
      </c>
      <c r="N4925" s="1">
        <f t="shared" si="2577"/>
        <v>8</v>
      </c>
      <c r="O4925" s="2">
        <f t="shared" si="2578"/>
        <v>0.99706117000000005</v>
      </c>
      <c r="P4925" s="13">
        <f t="shared" si="2603"/>
        <v>0.99339977999999995</v>
      </c>
      <c r="Q4925" s="13">
        <f t="shared" si="2596"/>
        <v>1.397594318712547</v>
      </c>
      <c r="R4925" s="2">
        <f t="shared" si="2599"/>
        <v>1.39348702</v>
      </c>
      <c r="S4925" s="2">
        <f t="shared" si="2592"/>
        <v>1.4446439600000001</v>
      </c>
      <c r="T4925" s="2">
        <f t="shared" si="2579"/>
        <v>64696.109225810003</v>
      </c>
      <c r="U4925" s="2">
        <f t="shared" si="2580"/>
        <v>6493.6518152260642</v>
      </c>
      <c r="V4925" s="2">
        <f t="shared" si="2581"/>
        <v>11875.150107621201</v>
      </c>
      <c r="W4925" s="2">
        <f t="shared" si="2582"/>
        <v>63152.230239547265</v>
      </c>
      <c r="X4925" s="17">
        <f t="shared" si="2583"/>
        <v>0</v>
      </c>
      <c r="Y4925" s="2">
        <f t="shared" si="2584"/>
        <v>0</v>
      </c>
      <c r="Z4925" s="72">
        <f t="shared" si="2585"/>
        <v>0</v>
      </c>
      <c r="AA4925" s="2">
        <f t="shared" si="2604"/>
        <v>0</v>
      </c>
      <c r="AB4925" s="12">
        <f t="shared" si="2593"/>
        <v>4.6600000000000003E-2</v>
      </c>
      <c r="AC4925" s="17">
        <f t="shared" si="2586"/>
        <v>8</v>
      </c>
      <c r="AD4925" s="17">
        <v>252</v>
      </c>
      <c r="AE4925" s="13">
        <f t="shared" si="2597"/>
        <v>1.001446976</v>
      </c>
      <c r="AF4925" s="2">
        <f t="shared" si="2605"/>
        <v>93.613717339999994</v>
      </c>
      <c r="AG4925" s="2">
        <f t="shared" si="2587"/>
        <v>91.379761500000001</v>
      </c>
      <c r="AH4925" s="3">
        <f t="shared" si="2588"/>
        <v>0</v>
      </c>
      <c r="AI4925" s="4" t="str">
        <f t="shared" si="2598"/>
        <v>A+J=</v>
      </c>
      <c r="AJ4925" s="11">
        <f t="shared" si="2594"/>
        <v>46097</v>
      </c>
      <c r="AQ4925" s="53"/>
      <c r="AR4925" s="53"/>
    </row>
    <row r="4926" spans="1:44" x14ac:dyDescent="0.2">
      <c r="A4926" s="158">
        <f t="shared" si="2589"/>
        <v>46082</v>
      </c>
      <c r="B4926" s="2">
        <f t="shared" si="2573"/>
        <v>63243.610001047266</v>
      </c>
      <c r="C4926" s="2">
        <f t="shared" si="2590"/>
        <v>44783.428316700003</v>
      </c>
      <c r="D4926" s="2">
        <f>SUM(Y4926:Y$5092)</f>
        <v>14604.160630509999</v>
      </c>
      <c r="E4926" s="73">
        <f t="shared" si="2574"/>
        <v>30179.267686190004</v>
      </c>
      <c r="F4926" s="88">
        <f t="shared" si="2600"/>
        <v>6455.85</v>
      </c>
      <c r="G4926" s="3">
        <f>IF(AND(N4926=1,N4925&gt;1),VLOOKUP(A4925,[1]Plan1!$BK$81:$BM$259,3),G4925)</f>
        <v>6413.24</v>
      </c>
      <c r="H4926" s="11">
        <f t="shared" si="2601"/>
        <v>46010</v>
      </c>
      <c r="I4926" s="11">
        <f t="shared" si="2602"/>
        <v>46041</v>
      </c>
      <c r="J4926" s="12">
        <f t="shared" si="2575"/>
        <v>-6.6002153085962245E-3</v>
      </c>
      <c r="K4926" s="11">
        <f t="shared" si="2591"/>
        <v>46097</v>
      </c>
      <c r="L4926" s="11">
        <f t="shared" si="2576"/>
        <v>46097</v>
      </c>
      <c r="M4926" s="1">
        <f t="shared" si="2595"/>
        <v>18</v>
      </c>
      <c r="N4926" s="1">
        <f t="shared" si="2577"/>
        <v>8</v>
      </c>
      <c r="O4926" s="2">
        <f t="shared" si="2578"/>
        <v>0.99706117000000005</v>
      </c>
      <c r="P4926" s="13">
        <f t="shared" si="2603"/>
        <v>0.99339977999999995</v>
      </c>
      <c r="Q4926" s="13">
        <f t="shared" si="2596"/>
        <v>1.397594318712547</v>
      </c>
      <c r="R4926" s="2">
        <f t="shared" si="2599"/>
        <v>1.39348702</v>
      </c>
      <c r="S4926" s="2">
        <f t="shared" si="2592"/>
        <v>1.4446439600000001</v>
      </c>
      <c r="T4926" s="2">
        <f t="shared" si="2579"/>
        <v>64696.109225810003</v>
      </c>
      <c r="U4926" s="2">
        <f t="shared" si="2580"/>
        <v>6493.6518152260642</v>
      </c>
      <c r="V4926" s="2">
        <f t="shared" si="2581"/>
        <v>11875.150107621201</v>
      </c>
      <c r="W4926" s="2">
        <f t="shared" si="2582"/>
        <v>63152.230239547265</v>
      </c>
      <c r="X4926" s="17">
        <f t="shared" si="2583"/>
        <v>0</v>
      </c>
      <c r="Y4926" s="2">
        <f t="shared" si="2584"/>
        <v>0</v>
      </c>
      <c r="Z4926" s="72">
        <f t="shared" si="2585"/>
        <v>0</v>
      </c>
      <c r="AA4926" s="2">
        <f t="shared" si="2604"/>
        <v>0</v>
      </c>
      <c r="AB4926" s="12">
        <f t="shared" si="2593"/>
        <v>4.6600000000000003E-2</v>
      </c>
      <c r="AC4926" s="17">
        <f t="shared" si="2586"/>
        <v>8</v>
      </c>
      <c r="AD4926" s="17">
        <v>252</v>
      </c>
      <c r="AE4926" s="13">
        <f t="shared" si="2597"/>
        <v>1.001446976</v>
      </c>
      <c r="AF4926" s="2">
        <f t="shared" si="2605"/>
        <v>93.613717339999994</v>
      </c>
      <c r="AG4926" s="2">
        <f t="shared" si="2587"/>
        <v>91.379761500000001</v>
      </c>
      <c r="AH4926" s="3">
        <f t="shared" si="2588"/>
        <v>0</v>
      </c>
      <c r="AI4926" s="4" t="str">
        <f t="shared" si="2598"/>
        <v>A+J=</v>
      </c>
      <c r="AJ4926" s="11">
        <f t="shared" si="2594"/>
        <v>46097</v>
      </c>
      <c r="AQ4926" s="53"/>
      <c r="AR4926" s="53"/>
    </row>
    <row r="4927" spans="1:44" x14ac:dyDescent="0.2">
      <c r="A4927" s="158">
        <f t="shared" si="2589"/>
        <v>46083</v>
      </c>
      <c r="B4927" s="2">
        <f t="shared" si="2573"/>
        <v>63243.610001047266</v>
      </c>
      <c r="C4927" s="2">
        <f t="shared" si="2590"/>
        <v>44783.428316700003</v>
      </c>
      <c r="D4927" s="2">
        <f>SUM(Y4927:Y$5092)</f>
        <v>14604.160630509999</v>
      </c>
      <c r="E4927" s="73">
        <f t="shared" si="2574"/>
        <v>30179.267686190004</v>
      </c>
      <c r="F4927" s="88">
        <f t="shared" si="2600"/>
        <v>6455.85</v>
      </c>
      <c r="G4927" s="3">
        <f>IF(AND(N4927=1,N4926&gt;1),VLOOKUP(A4926,[1]Plan1!$BK$81:$BM$259,3),G4926)</f>
        <v>6413.24</v>
      </c>
      <c r="H4927" s="11">
        <f t="shared" si="2601"/>
        <v>46010</v>
      </c>
      <c r="I4927" s="11">
        <f t="shared" si="2602"/>
        <v>46041</v>
      </c>
      <c r="J4927" s="12">
        <f t="shared" si="2575"/>
        <v>-6.6002153085962245E-3</v>
      </c>
      <c r="K4927" s="11">
        <f t="shared" si="2591"/>
        <v>46097</v>
      </c>
      <c r="L4927" s="11">
        <f t="shared" si="2576"/>
        <v>46097</v>
      </c>
      <c r="M4927" s="1">
        <f t="shared" si="2595"/>
        <v>18</v>
      </c>
      <c r="N4927" s="1">
        <f t="shared" si="2577"/>
        <v>8</v>
      </c>
      <c r="O4927" s="2">
        <f t="shared" si="2578"/>
        <v>0.99706117000000005</v>
      </c>
      <c r="P4927" s="13">
        <f t="shared" si="2603"/>
        <v>0.99339977999999995</v>
      </c>
      <c r="Q4927" s="13">
        <f t="shared" si="2596"/>
        <v>1.397594318712547</v>
      </c>
      <c r="R4927" s="2">
        <f t="shared" si="2599"/>
        <v>1.39348702</v>
      </c>
      <c r="S4927" s="2">
        <f t="shared" si="2592"/>
        <v>1.4446439600000001</v>
      </c>
      <c r="T4927" s="2">
        <f t="shared" si="2579"/>
        <v>64696.109225810003</v>
      </c>
      <c r="U4927" s="2">
        <f t="shared" si="2580"/>
        <v>6493.6518152260642</v>
      </c>
      <c r="V4927" s="2">
        <f t="shared" si="2581"/>
        <v>11875.150107621201</v>
      </c>
      <c r="W4927" s="2">
        <f t="shared" si="2582"/>
        <v>63152.230239547265</v>
      </c>
      <c r="X4927" s="17">
        <f t="shared" si="2583"/>
        <v>0</v>
      </c>
      <c r="Y4927" s="2">
        <f t="shared" si="2584"/>
        <v>0</v>
      </c>
      <c r="Z4927" s="72">
        <f t="shared" si="2585"/>
        <v>0</v>
      </c>
      <c r="AA4927" s="2">
        <f t="shared" si="2604"/>
        <v>0</v>
      </c>
      <c r="AB4927" s="12">
        <f t="shared" si="2593"/>
        <v>4.6600000000000003E-2</v>
      </c>
      <c r="AC4927" s="17">
        <f t="shared" si="2586"/>
        <v>8</v>
      </c>
      <c r="AD4927" s="17">
        <v>252</v>
      </c>
      <c r="AE4927" s="13">
        <f t="shared" si="2597"/>
        <v>1.001446976</v>
      </c>
      <c r="AF4927" s="2">
        <f t="shared" si="2605"/>
        <v>93.613717339999994</v>
      </c>
      <c r="AG4927" s="2">
        <f t="shared" si="2587"/>
        <v>91.379761500000001</v>
      </c>
      <c r="AH4927" s="3">
        <f t="shared" si="2588"/>
        <v>0</v>
      </c>
      <c r="AI4927" s="4" t="str">
        <f t="shared" si="2598"/>
        <v>A+J=</v>
      </c>
      <c r="AJ4927" s="11">
        <f t="shared" si="2594"/>
        <v>46097</v>
      </c>
      <c r="AQ4927" s="53"/>
      <c r="AR4927" s="53"/>
    </row>
    <row r="4928" spans="1:44" x14ac:dyDescent="0.2">
      <c r="A4928" s="158">
        <f t="shared" si="2589"/>
        <v>46084</v>
      </c>
      <c r="B4928" s="2">
        <f t="shared" si="2573"/>
        <v>63239.547647079358</v>
      </c>
      <c r="C4928" s="2">
        <f t="shared" si="2590"/>
        <v>44783.428316700003</v>
      </c>
      <c r="D4928" s="2">
        <f>SUM(Y4928:Y$5092)</f>
        <v>14604.160630509999</v>
      </c>
      <c r="E4928" s="73">
        <f t="shared" si="2574"/>
        <v>30179.267686190004</v>
      </c>
      <c r="F4928" s="88">
        <f t="shared" si="2600"/>
        <v>6455.85</v>
      </c>
      <c r="G4928" s="3">
        <f>IF(AND(N4928=1,N4927&gt;1),VLOOKUP(A4927,[1]Plan1!$BK$81:$BM$259,3),G4927)</f>
        <v>6413.24</v>
      </c>
      <c r="H4928" s="11">
        <f t="shared" si="2601"/>
        <v>46010</v>
      </c>
      <c r="I4928" s="11">
        <f t="shared" si="2602"/>
        <v>46041</v>
      </c>
      <c r="J4928" s="12">
        <f t="shared" si="2575"/>
        <v>-6.6002153085962245E-3</v>
      </c>
      <c r="K4928" s="11">
        <f t="shared" si="2591"/>
        <v>46097</v>
      </c>
      <c r="L4928" s="11">
        <f t="shared" si="2576"/>
        <v>46097</v>
      </c>
      <c r="M4928" s="1">
        <f t="shared" si="2595"/>
        <v>18</v>
      </c>
      <c r="N4928" s="1">
        <f t="shared" si="2577"/>
        <v>9</v>
      </c>
      <c r="O4928" s="2">
        <f t="shared" si="2578"/>
        <v>0.99669441999999997</v>
      </c>
      <c r="P4928" s="13">
        <f t="shared" si="2603"/>
        <v>0.99339977999999995</v>
      </c>
      <c r="Q4928" s="13">
        <f t="shared" si="2596"/>
        <v>1.397594318712547</v>
      </c>
      <c r="R4928" s="2">
        <f t="shared" si="2599"/>
        <v>1.3929744500000001</v>
      </c>
      <c r="S4928" s="2">
        <f t="shared" si="2592"/>
        <v>1.4446439600000001</v>
      </c>
      <c r="T4928" s="2">
        <f t="shared" si="2579"/>
        <v>64696.109225810003</v>
      </c>
      <c r="U4928" s="2">
        <f t="shared" si="2580"/>
        <v>6493.6518152260642</v>
      </c>
      <c r="V4928" s="2">
        <f t="shared" si="2581"/>
        <v>11859.681120383291</v>
      </c>
      <c r="W4928" s="2">
        <f t="shared" si="2582"/>
        <v>63136.761252309356</v>
      </c>
      <c r="X4928" s="17">
        <f t="shared" si="2583"/>
        <v>0</v>
      </c>
      <c r="Y4928" s="2">
        <f t="shared" si="2584"/>
        <v>0</v>
      </c>
      <c r="Z4928" s="72">
        <f t="shared" si="2585"/>
        <v>0</v>
      </c>
      <c r="AA4928" s="2">
        <f t="shared" si="2604"/>
        <v>0</v>
      </c>
      <c r="AB4928" s="12">
        <f t="shared" si="2593"/>
        <v>4.6600000000000003E-2</v>
      </c>
      <c r="AC4928" s="17">
        <f t="shared" si="2586"/>
        <v>9</v>
      </c>
      <c r="AD4928" s="17">
        <v>252</v>
      </c>
      <c r="AE4928" s="13">
        <f t="shared" si="2597"/>
        <v>1.0016279960000001</v>
      </c>
      <c r="AF4928" s="2">
        <f t="shared" si="2605"/>
        <v>105.32500702999999</v>
      </c>
      <c r="AG4928" s="2">
        <f t="shared" si="2587"/>
        <v>102.78639477</v>
      </c>
      <c r="AH4928" s="3">
        <f t="shared" si="2588"/>
        <v>0</v>
      </c>
      <c r="AI4928" s="4" t="str">
        <f t="shared" si="2598"/>
        <v>A+J=</v>
      </c>
      <c r="AJ4928" s="11">
        <f t="shared" si="2594"/>
        <v>46097</v>
      </c>
      <c r="AQ4928" s="53"/>
      <c r="AR4928" s="53"/>
    </row>
    <row r="4929" spans="1:44" x14ac:dyDescent="0.2">
      <c r="A4929" s="158">
        <f t="shared" si="2589"/>
        <v>46085</v>
      </c>
      <c r="B4929" s="2">
        <f t="shared" si="2573"/>
        <v>63235.48775936498</v>
      </c>
      <c r="C4929" s="2">
        <f t="shared" si="2590"/>
        <v>44783.428316700003</v>
      </c>
      <c r="D4929" s="2">
        <f>SUM(Y4929:Y$5092)</f>
        <v>14604.160630509999</v>
      </c>
      <c r="E4929" s="73">
        <f t="shared" si="2574"/>
        <v>30179.267686190004</v>
      </c>
      <c r="F4929" s="88">
        <f t="shared" si="2600"/>
        <v>6455.85</v>
      </c>
      <c r="G4929" s="3">
        <f>IF(AND(N4929=1,N4928&gt;1),VLOOKUP(A4928,[1]Plan1!$BK$81:$BM$259,3),G4928)</f>
        <v>6413.24</v>
      </c>
      <c r="H4929" s="11">
        <f t="shared" si="2601"/>
        <v>46010</v>
      </c>
      <c r="I4929" s="11">
        <f t="shared" si="2602"/>
        <v>46041</v>
      </c>
      <c r="J4929" s="12">
        <f t="shared" si="2575"/>
        <v>-6.6002153085962245E-3</v>
      </c>
      <c r="K4929" s="11">
        <f t="shared" si="2591"/>
        <v>46097</v>
      </c>
      <c r="L4929" s="11">
        <f t="shared" si="2576"/>
        <v>46097</v>
      </c>
      <c r="M4929" s="1">
        <f t="shared" si="2595"/>
        <v>18</v>
      </c>
      <c r="N4929" s="1">
        <f t="shared" si="2577"/>
        <v>10</v>
      </c>
      <c r="O4929" s="2">
        <f t="shared" si="2578"/>
        <v>0.99632781000000004</v>
      </c>
      <c r="P4929" s="13">
        <f t="shared" si="2603"/>
        <v>0.99339977999999995</v>
      </c>
      <c r="Q4929" s="13">
        <f t="shared" si="2596"/>
        <v>1.397594318712547</v>
      </c>
      <c r="R4929" s="2">
        <f t="shared" si="2599"/>
        <v>1.39246208</v>
      </c>
      <c r="S4929" s="2">
        <f t="shared" si="2592"/>
        <v>1.4446439600000001</v>
      </c>
      <c r="T4929" s="2">
        <f t="shared" si="2579"/>
        <v>64696.109225810003</v>
      </c>
      <c r="U4929" s="2">
        <f t="shared" si="2580"/>
        <v>6493.6518152260642</v>
      </c>
      <c r="V4929" s="2">
        <f t="shared" si="2581"/>
        <v>11844.218168998917</v>
      </c>
      <c r="W4929" s="2">
        <f t="shared" si="2582"/>
        <v>63121.29830092498</v>
      </c>
      <c r="X4929" s="17">
        <f t="shared" si="2583"/>
        <v>0</v>
      </c>
      <c r="Y4929" s="2">
        <f t="shared" si="2584"/>
        <v>0</v>
      </c>
      <c r="Z4929" s="72">
        <f t="shared" si="2585"/>
        <v>0</v>
      </c>
      <c r="AA4929" s="2">
        <f t="shared" si="2604"/>
        <v>0</v>
      </c>
      <c r="AB4929" s="12">
        <f t="shared" si="2593"/>
        <v>4.6600000000000003E-2</v>
      </c>
      <c r="AC4929" s="17">
        <f t="shared" si="2586"/>
        <v>10</v>
      </c>
      <c r="AD4929" s="17">
        <v>252</v>
      </c>
      <c r="AE4929" s="13">
        <f t="shared" si="2597"/>
        <v>1.0018090479999999</v>
      </c>
      <c r="AF4929" s="2">
        <f t="shared" si="2605"/>
        <v>117.03836699999999</v>
      </c>
      <c r="AG4929" s="2">
        <f t="shared" si="2587"/>
        <v>114.18945844</v>
      </c>
      <c r="AH4929" s="3">
        <f t="shared" si="2588"/>
        <v>0</v>
      </c>
      <c r="AI4929" s="4" t="str">
        <f t="shared" si="2598"/>
        <v>A+J=</v>
      </c>
      <c r="AJ4929" s="11">
        <f t="shared" si="2594"/>
        <v>46097</v>
      </c>
      <c r="AQ4929" s="53"/>
      <c r="AR4929" s="53"/>
    </row>
    <row r="4930" spans="1:44" x14ac:dyDescent="0.2">
      <c r="A4930" s="158">
        <f t="shared" si="2589"/>
        <v>46086</v>
      </c>
      <c r="B4930" s="2">
        <f t="shared" si="2573"/>
        <v>63231.430339714148</v>
      </c>
      <c r="C4930" s="2">
        <f t="shared" si="2590"/>
        <v>44783.428316700003</v>
      </c>
      <c r="D4930" s="2">
        <f>SUM(Y4930:Y$5092)</f>
        <v>14604.160630509999</v>
      </c>
      <c r="E4930" s="73">
        <f t="shared" si="2574"/>
        <v>30179.267686190004</v>
      </c>
      <c r="F4930" s="88">
        <f t="shared" si="2600"/>
        <v>6455.85</v>
      </c>
      <c r="G4930" s="3">
        <f>IF(AND(N4930=1,N4929&gt;1),VLOOKUP(A4929,[1]Plan1!$BK$81:$BM$259,3),G4929)</f>
        <v>6413.24</v>
      </c>
      <c r="H4930" s="11">
        <f t="shared" si="2601"/>
        <v>46010</v>
      </c>
      <c r="I4930" s="11">
        <f t="shared" si="2602"/>
        <v>46041</v>
      </c>
      <c r="J4930" s="12">
        <f t="shared" si="2575"/>
        <v>-6.6002153085962245E-3</v>
      </c>
      <c r="K4930" s="11">
        <f t="shared" si="2591"/>
        <v>46097</v>
      </c>
      <c r="L4930" s="11">
        <f t="shared" si="2576"/>
        <v>46097</v>
      </c>
      <c r="M4930" s="1">
        <f t="shared" si="2595"/>
        <v>18</v>
      </c>
      <c r="N4930" s="1">
        <f t="shared" si="2577"/>
        <v>11</v>
      </c>
      <c r="O4930" s="2">
        <f t="shared" si="2578"/>
        <v>0.99596134000000003</v>
      </c>
      <c r="P4930" s="13">
        <f t="shared" si="2603"/>
        <v>0.99339977999999995</v>
      </c>
      <c r="Q4930" s="13">
        <f t="shared" si="2596"/>
        <v>1.397594318712547</v>
      </c>
      <c r="R4930" s="2">
        <f t="shared" si="2599"/>
        <v>1.3919499099999999</v>
      </c>
      <c r="S4930" s="2">
        <f t="shared" si="2592"/>
        <v>1.4446439600000001</v>
      </c>
      <c r="T4930" s="2">
        <f t="shared" si="2579"/>
        <v>64696.109225810003</v>
      </c>
      <c r="U4930" s="2">
        <f t="shared" si="2580"/>
        <v>6493.6518152260642</v>
      </c>
      <c r="V4930" s="2">
        <f t="shared" si="2581"/>
        <v>11828.761253468077</v>
      </c>
      <c r="W4930" s="2">
        <f t="shared" si="2582"/>
        <v>63105.841385394146</v>
      </c>
      <c r="X4930" s="17">
        <f t="shared" si="2583"/>
        <v>0</v>
      </c>
      <c r="Y4930" s="2">
        <f t="shared" si="2584"/>
        <v>0</v>
      </c>
      <c r="Z4930" s="72">
        <f t="shared" si="2585"/>
        <v>0</v>
      </c>
      <c r="AA4930" s="2">
        <f t="shared" si="2604"/>
        <v>0</v>
      </c>
      <c r="AB4930" s="12">
        <f t="shared" si="2593"/>
        <v>4.6600000000000003E-2</v>
      </c>
      <c r="AC4930" s="17">
        <f t="shared" si="2586"/>
        <v>11</v>
      </c>
      <c r="AD4930" s="17">
        <v>252</v>
      </c>
      <c r="AE4930" s="13">
        <f t="shared" si="2597"/>
        <v>1.001990132</v>
      </c>
      <c r="AF4930" s="2">
        <f t="shared" si="2605"/>
        <v>128.75379724000001</v>
      </c>
      <c r="AG4930" s="2">
        <f t="shared" si="2587"/>
        <v>125.58895432</v>
      </c>
      <c r="AH4930" s="3">
        <f t="shared" si="2588"/>
        <v>0</v>
      </c>
      <c r="AI4930" s="4" t="str">
        <f t="shared" si="2598"/>
        <v>A+J=</v>
      </c>
      <c r="AJ4930" s="11">
        <f t="shared" si="2594"/>
        <v>46097</v>
      </c>
      <c r="AQ4930" s="53"/>
      <c r="AR4930" s="53"/>
    </row>
    <row r="4931" spans="1:44" x14ac:dyDescent="0.2">
      <c r="A4931" s="158">
        <f t="shared" si="2589"/>
        <v>46087</v>
      </c>
      <c r="B4931" s="2">
        <f t="shared" si="2573"/>
        <v>63227.374608748818</v>
      </c>
      <c r="C4931" s="2">
        <f t="shared" si="2590"/>
        <v>44783.428316700003</v>
      </c>
      <c r="D4931" s="2">
        <f>SUM(Y4931:Y$5092)</f>
        <v>14604.160630509999</v>
      </c>
      <c r="E4931" s="73">
        <f t="shared" si="2574"/>
        <v>30179.267686190004</v>
      </c>
      <c r="F4931" s="88">
        <f t="shared" si="2600"/>
        <v>6455.85</v>
      </c>
      <c r="G4931" s="3">
        <f>IF(AND(N4931=1,N4930&gt;1),VLOOKUP(A4930,[1]Plan1!$BK$81:$BM$259,3),G4930)</f>
        <v>6413.24</v>
      </c>
      <c r="H4931" s="11">
        <f t="shared" si="2601"/>
        <v>46010</v>
      </c>
      <c r="I4931" s="11">
        <f t="shared" si="2602"/>
        <v>46041</v>
      </c>
      <c r="J4931" s="12">
        <f t="shared" si="2575"/>
        <v>-6.6002153085962245E-3</v>
      </c>
      <c r="K4931" s="11">
        <f t="shared" si="2591"/>
        <v>46097</v>
      </c>
      <c r="L4931" s="11">
        <f t="shared" si="2576"/>
        <v>46097</v>
      </c>
      <c r="M4931" s="1">
        <f t="shared" si="2595"/>
        <v>18</v>
      </c>
      <c r="N4931" s="1">
        <f t="shared" si="2577"/>
        <v>12</v>
      </c>
      <c r="O4931" s="2">
        <f t="shared" si="2578"/>
        <v>0.99559500000000001</v>
      </c>
      <c r="P4931" s="13">
        <f t="shared" si="2603"/>
        <v>0.99339977999999995</v>
      </c>
      <c r="Q4931" s="13">
        <f t="shared" si="2596"/>
        <v>1.397594318712547</v>
      </c>
      <c r="R4931" s="2">
        <f t="shared" si="2599"/>
        <v>1.3914379100000001</v>
      </c>
      <c r="S4931" s="2">
        <f t="shared" si="2592"/>
        <v>1.4446439600000001</v>
      </c>
      <c r="T4931" s="2">
        <f t="shared" si="2579"/>
        <v>64696.109225810003</v>
      </c>
      <c r="U4931" s="2">
        <f t="shared" si="2580"/>
        <v>6493.6518152260642</v>
      </c>
      <c r="V4931" s="2">
        <f t="shared" si="2581"/>
        <v>11813.309468412752</v>
      </c>
      <c r="W4931" s="2">
        <f t="shared" si="2582"/>
        <v>63090.389600338814</v>
      </c>
      <c r="X4931" s="17">
        <f t="shared" si="2583"/>
        <v>0</v>
      </c>
      <c r="Y4931" s="2">
        <f t="shared" si="2584"/>
        <v>0</v>
      </c>
      <c r="Z4931" s="72">
        <f t="shared" si="2585"/>
        <v>0</v>
      </c>
      <c r="AA4931" s="2">
        <f t="shared" si="2604"/>
        <v>0</v>
      </c>
      <c r="AB4931" s="12">
        <f t="shared" si="2593"/>
        <v>4.6600000000000003E-2</v>
      </c>
      <c r="AC4931" s="17">
        <f t="shared" si="2586"/>
        <v>12</v>
      </c>
      <c r="AD4931" s="17">
        <v>252</v>
      </c>
      <c r="AE4931" s="13">
        <f t="shared" si="2597"/>
        <v>1.00217125</v>
      </c>
      <c r="AF4931" s="2">
        <f t="shared" si="2605"/>
        <v>140.47142715000001</v>
      </c>
      <c r="AG4931" s="2">
        <f t="shared" si="2587"/>
        <v>136.98500841000001</v>
      </c>
      <c r="AH4931" s="3">
        <f t="shared" si="2588"/>
        <v>0</v>
      </c>
      <c r="AI4931" s="4" t="str">
        <f t="shared" si="2598"/>
        <v>A+J=</v>
      </c>
      <c r="AJ4931" s="11">
        <f t="shared" si="2594"/>
        <v>46097</v>
      </c>
      <c r="AQ4931" s="53"/>
      <c r="AR4931" s="53"/>
    </row>
    <row r="4932" spans="1:44" x14ac:dyDescent="0.2">
      <c r="A4932" s="158">
        <f t="shared" si="2589"/>
        <v>46088</v>
      </c>
      <c r="B4932" s="2">
        <f t="shared" si="2573"/>
        <v>63223.321046544348</v>
      </c>
      <c r="C4932" s="2">
        <f t="shared" si="2590"/>
        <v>44783.428316700003</v>
      </c>
      <c r="D4932" s="2">
        <f>SUM(Y4932:Y$5092)</f>
        <v>14604.160630509999</v>
      </c>
      <c r="E4932" s="73">
        <f t="shared" si="2574"/>
        <v>30179.267686190004</v>
      </c>
      <c r="F4932" s="88">
        <f t="shared" si="2600"/>
        <v>6455.85</v>
      </c>
      <c r="G4932" s="3">
        <f>IF(AND(N4932=1,N4931&gt;1),VLOOKUP(A4931,[1]Plan1!$BK$81:$BM$259,3),G4931)</f>
        <v>6413.24</v>
      </c>
      <c r="H4932" s="11">
        <f t="shared" si="2601"/>
        <v>46010</v>
      </c>
      <c r="I4932" s="11">
        <f t="shared" si="2602"/>
        <v>46041</v>
      </c>
      <c r="J4932" s="12">
        <f t="shared" si="2575"/>
        <v>-6.6002153085962245E-3</v>
      </c>
      <c r="K4932" s="11">
        <f t="shared" si="2591"/>
        <v>46097</v>
      </c>
      <c r="L4932" s="11">
        <f t="shared" si="2576"/>
        <v>46097</v>
      </c>
      <c r="M4932" s="1">
        <f t="shared" si="2595"/>
        <v>18</v>
      </c>
      <c r="N4932" s="1">
        <f t="shared" si="2577"/>
        <v>13</v>
      </c>
      <c r="O4932" s="2">
        <f t="shared" si="2578"/>
        <v>0.99522878999999997</v>
      </c>
      <c r="P4932" s="13">
        <f t="shared" si="2603"/>
        <v>0.99339977999999995</v>
      </c>
      <c r="Q4932" s="13">
        <f t="shared" si="2596"/>
        <v>1.397594318712547</v>
      </c>
      <c r="R4932" s="2">
        <f t="shared" si="2599"/>
        <v>1.3909260999999999</v>
      </c>
      <c r="S4932" s="2">
        <f t="shared" si="2592"/>
        <v>1.4446439600000001</v>
      </c>
      <c r="T4932" s="2">
        <f t="shared" si="2579"/>
        <v>64696.109225810003</v>
      </c>
      <c r="U4932" s="2">
        <f t="shared" si="2580"/>
        <v>6493.6518152260642</v>
      </c>
      <c r="V4932" s="2">
        <f t="shared" si="2581"/>
        <v>11797.863417418281</v>
      </c>
      <c r="W4932" s="2">
        <f t="shared" si="2582"/>
        <v>63074.943549344345</v>
      </c>
      <c r="X4932" s="17">
        <f t="shared" si="2583"/>
        <v>0</v>
      </c>
      <c r="Y4932" s="2">
        <f t="shared" si="2584"/>
        <v>0</v>
      </c>
      <c r="Z4932" s="72">
        <f t="shared" si="2585"/>
        <v>0</v>
      </c>
      <c r="AA4932" s="2">
        <f t="shared" si="2604"/>
        <v>0</v>
      </c>
      <c r="AB4932" s="12">
        <f t="shared" si="2593"/>
        <v>4.6600000000000003E-2</v>
      </c>
      <c r="AC4932" s="17">
        <f t="shared" si="2586"/>
        <v>13</v>
      </c>
      <c r="AD4932" s="17">
        <v>252</v>
      </c>
      <c r="AE4932" s="13">
        <f t="shared" si="2597"/>
        <v>1.0023523999999999</v>
      </c>
      <c r="AF4932" s="2">
        <f t="shared" si="2605"/>
        <v>152.19112734000001</v>
      </c>
      <c r="AG4932" s="2">
        <f t="shared" si="2587"/>
        <v>148.37749719999999</v>
      </c>
      <c r="AH4932" s="3">
        <f t="shared" si="2588"/>
        <v>0</v>
      </c>
      <c r="AI4932" s="4" t="str">
        <f t="shared" si="2598"/>
        <v>A+J=</v>
      </c>
      <c r="AJ4932" s="11">
        <f t="shared" si="2594"/>
        <v>46097</v>
      </c>
      <c r="AQ4932" s="53"/>
      <c r="AR4932" s="53"/>
    </row>
    <row r="4933" spans="1:44" x14ac:dyDescent="0.2">
      <c r="A4933" s="158">
        <f t="shared" si="2589"/>
        <v>46089</v>
      </c>
      <c r="B4933" s="2">
        <f t="shared" si="2573"/>
        <v>63223.321046544348</v>
      </c>
      <c r="C4933" s="2">
        <f t="shared" si="2590"/>
        <v>44783.428316700003</v>
      </c>
      <c r="D4933" s="2">
        <f>SUM(Y4933:Y$5092)</f>
        <v>14604.160630509999</v>
      </c>
      <c r="E4933" s="73">
        <f t="shared" si="2574"/>
        <v>30179.267686190004</v>
      </c>
      <c r="F4933" s="88">
        <f t="shared" si="2600"/>
        <v>6455.85</v>
      </c>
      <c r="G4933" s="3">
        <f>IF(AND(N4933=1,N4932&gt;1),VLOOKUP(A4932,[1]Plan1!$BK$81:$BM$259,3),G4932)</f>
        <v>6413.24</v>
      </c>
      <c r="H4933" s="11">
        <f t="shared" si="2601"/>
        <v>46010</v>
      </c>
      <c r="I4933" s="11">
        <f t="shared" si="2602"/>
        <v>46041</v>
      </c>
      <c r="J4933" s="12">
        <f t="shared" si="2575"/>
        <v>-6.6002153085962245E-3</v>
      </c>
      <c r="K4933" s="11">
        <f t="shared" si="2591"/>
        <v>46097</v>
      </c>
      <c r="L4933" s="11">
        <f t="shared" si="2576"/>
        <v>46097</v>
      </c>
      <c r="M4933" s="1">
        <f t="shared" si="2595"/>
        <v>18</v>
      </c>
      <c r="N4933" s="1">
        <f t="shared" si="2577"/>
        <v>13</v>
      </c>
      <c r="O4933" s="2">
        <f t="shared" si="2578"/>
        <v>0.99522878999999997</v>
      </c>
      <c r="P4933" s="13">
        <f t="shared" si="2603"/>
        <v>0.99339977999999995</v>
      </c>
      <c r="Q4933" s="13">
        <f t="shared" si="2596"/>
        <v>1.397594318712547</v>
      </c>
      <c r="R4933" s="2">
        <f t="shared" si="2599"/>
        <v>1.3909260999999999</v>
      </c>
      <c r="S4933" s="2">
        <f t="shared" si="2592"/>
        <v>1.4446439600000001</v>
      </c>
      <c r="T4933" s="2">
        <f t="shared" si="2579"/>
        <v>64696.109225810003</v>
      </c>
      <c r="U4933" s="2">
        <f t="shared" si="2580"/>
        <v>6493.6518152260642</v>
      </c>
      <c r="V4933" s="2">
        <f t="shared" si="2581"/>
        <v>11797.863417418281</v>
      </c>
      <c r="W4933" s="2">
        <f t="shared" si="2582"/>
        <v>63074.943549344345</v>
      </c>
      <c r="X4933" s="17">
        <f t="shared" si="2583"/>
        <v>0</v>
      </c>
      <c r="Y4933" s="2">
        <f t="shared" si="2584"/>
        <v>0</v>
      </c>
      <c r="Z4933" s="72">
        <f t="shared" si="2585"/>
        <v>0</v>
      </c>
      <c r="AA4933" s="2">
        <f t="shared" si="2604"/>
        <v>0</v>
      </c>
      <c r="AB4933" s="12">
        <f t="shared" si="2593"/>
        <v>4.6600000000000003E-2</v>
      </c>
      <c r="AC4933" s="17">
        <f t="shared" si="2586"/>
        <v>13</v>
      </c>
      <c r="AD4933" s="17">
        <v>252</v>
      </c>
      <c r="AE4933" s="13">
        <f t="shared" si="2597"/>
        <v>1.0023523999999999</v>
      </c>
      <c r="AF4933" s="2">
        <f t="shared" si="2605"/>
        <v>152.19112734000001</v>
      </c>
      <c r="AG4933" s="2">
        <f t="shared" si="2587"/>
        <v>148.37749719999999</v>
      </c>
      <c r="AH4933" s="3">
        <f t="shared" si="2588"/>
        <v>0</v>
      </c>
      <c r="AI4933" s="4" t="str">
        <f t="shared" si="2598"/>
        <v>A+J=</v>
      </c>
      <c r="AJ4933" s="11">
        <f t="shared" si="2594"/>
        <v>46097</v>
      </c>
      <c r="AQ4933" s="53"/>
      <c r="AR4933" s="53"/>
    </row>
    <row r="4934" spans="1:44" x14ac:dyDescent="0.2">
      <c r="A4934" s="158">
        <f t="shared" si="2589"/>
        <v>46090</v>
      </c>
      <c r="B4934" s="2">
        <f t="shared" si="2573"/>
        <v>63223.321046544348</v>
      </c>
      <c r="C4934" s="2">
        <f t="shared" si="2590"/>
        <v>44783.428316700003</v>
      </c>
      <c r="D4934" s="2">
        <f>SUM(Y4934:Y$5092)</f>
        <v>14604.160630509999</v>
      </c>
      <c r="E4934" s="73">
        <f t="shared" si="2574"/>
        <v>30179.267686190004</v>
      </c>
      <c r="F4934" s="88">
        <f t="shared" si="2600"/>
        <v>6455.85</v>
      </c>
      <c r="G4934" s="3">
        <f>IF(AND(N4934=1,N4933&gt;1),VLOOKUP(A4933,[1]Plan1!$BK$81:$BM$259,3),G4933)</f>
        <v>6413.24</v>
      </c>
      <c r="H4934" s="11">
        <f t="shared" si="2601"/>
        <v>46010</v>
      </c>
      <c r="I4934" s="11">
        <f t="shared" si="2602"/>
        <v>46041</v>
      </c>
      <c r="J4934" s="12">
        <f t="shared" si="2575"/>
        <v>-6.6002153085962245E-3</v>
      </c>
      <c r="K4934" s="11">
        <f t="shared" si="2591"/>
        <v>46097</v>
      </c>
      <c r="L4934" s="11">
        <f t="shared" si="2576"/>
        <v>46097</v>
      </c>
      <c r="M4934" s="1">
        <f t="shared" si="2595"/>
        <v>18</v>
      </c>
      <c r="N4934" s="1">
        <f t="shared" si="2577"/>
        <v>13</v>
      </c>
      <c r="O4934" s="2">
        <f t="shared" si="2578"/>
        <v>0.99522878999999997</v>
      </c>
      <c r="P4934" s="13">
        <f t="shared" si="2603"/>
        <v>0.99339977999999995</v>
      </c>
      <c r="Q4934" s="13">
        <f t="shared" si="2596"/>
        <v>1.397594318712547</v>
      </c>
      <c r="R4934" s="2">
        <f t="shared" si="2599"/>
        <v>1.3909260999999999</v>
      </c>
      <c r="S4934" s="2">
        <f t="shared" si="2592"/>
        <v>1.4446439600000001</v>
      </c>
      <c r="T4934" s="2">
        <f t="shared" si="2579"/>
        <v>64696.109225810003</v>
      </c>
      <c r="U4934" s="2">
        <f t="shared" si="2580"/>
        <v>6493.6518152260642</v>
      </c>
      <c r="V4934" s="2">
        <f t="shared" si="2581"/>
        <v>11797.863417418281</v>
      </c>
      <c r="W4934" s="2">
        <f t="shared" si="2582"/>
        <v>63074.943549344345</v>
      </c>
      <c r="X4934" s="17">
        <f t="shared" si="2583"/>
        <v>0</v>
      </c>
      <c r="Y4934" s="2">
        <f t="shared" si="2584"/>
        <v>0</v>
      </c>
      <c r="Z4934" s="72">
        <f t="shared" si="2585"/>
        <v>0</v>
      </c>
      <c r="AA4934" s="2">
        <f t="shared" si="2604"/>
        <v>0</v>
      </c>
      <c r="AB4934" s="12">
        <f t="shared" si="2593"/>
        <v>4.6600000000000003E-2</v>
      </c>
      <c r="AC4934" s="17">
        <f t="shared" si="2586"/>
        <v>13</v>
      </c>
      <c r="AD4934" s="17">
        <v>252</v>
      </c>
      <c r="AE4934" s="13">
        <f t="shared" si="2597"/>
        <v>1.0023523999999999</v>
      </c>
      <c r="AF4934" s="2">
        <f t="shared" si="2605"/>
        <v>152.19112734000001</v>
      </c>
      <c r="AG4934" s="2">
        <f t="shared" si="2587"/>
        <v>148.37749719999999</v>
      </c>
      <c r="AH4934" s="3">
        <f t="shared" si="2588"/>
        <v>0</v>
      </c>
      <c r="AI4934" s="4" t="str">
        <f t="shared" si="2598"/>
        <v>A+J=</v>
      </c>
      <c r="AJ4934" s="11">
        <f t="shared" si="2594"/>
        <v>46097</v>
      </c>
      <c r="AQ4934" s="53"/>
      <c r="AR4934" s="53"/>
    </row>
    <row r="4935" spans="1:44" x14ac:dyDescent="0.2">
      <c r="A4935" s="158">
        <f t="shared" si="2589"/>
        <v>46091</v>
      </c>
      <c r="B4935" s="2">
        <f t="shared" si="2573"/>
        <v>63219.269717780735</v>
      </c>
      <c r="C4935" s="2">
        <f t="shared" si="2590"/>
        <v>44783.428316700003</v>
      </c>
      <c r="D4935" s="2">
        <f>SUM(Y4935:Y$5092)</f>
        <v>14604.160630509999</v>
      </c>
      <c r="E4935" s="73">
        <f t="shared" si="2574"/>
        <v>30179.267686190004</v>
      </c>
      <c r="F4935" s="88">
        <f t="shared" si="2600"/>
        <v>6455.85</v>
      </c>
      <c r="G4935" s="3">
        <f>IF(AND(N4935=1,N4934&gt;1),VLOOKUP(A4934,[1]Plan1!$BK$81:$BM$259,3),G4934)</f>
        <v>6413.24</v>
      </c>
      <c r="H4935" s="11">
        <f t="shared" si="2601"/>
        <v>46010</v>
      </c>
      <c r="I4935" s="11">
        <f t="shared" si="2602"/>
        <v>46041</v>
      </c>
      <c r="J4935" s="12">
        <f t="shared" si="2575"/>
        <v>-6.6002153085962245E-3</v>
      </c>
      <c r="K4935" s="11">
        <f t="shared" si="2591"/>
        <v>46097</v>
      </c>
      <c r="L4935" s="11">
        <f t="shared" si="2576"/>
        <v>46097</v>
      </c>
      <c r="M4935" s="1">
        <f t="shared" si="2595"/>
        <v>18</v>
      </c>
      <c r="N4935" s="1">
        <f t="shared" si="2577"/>
        <v>14</v>
      </c>
      <c r="O4935" s="2">
        <f t="shared" si="2578"/>
        <v>0.99486271999999998</v>
      </c>
      <c r="P4935" s="13">
        <f t="shared" si="2603"/>
        <v>0.99339977999999995</v>
      </c>
      <c r="Q4935" s="13">
        <f t="shared" si="2596"/>
        <v>1.397594318712547</v>
      </c>
      <c r="R4935" s="2">
        <f t="shared" si="2599"/>
        <v>1.39041448</v>
      </c>
      <c r="S4935" s="2">
        <f t="shared" si="2592"/>
        <v>1.4446439600000001</v>
      </c>
      <c r="T4935" s="2">
        <f t="shared" si="2579"/>
        <v>64696.109225810003</v>
      </c>
      <c r="U4935" s="2">
        <f t="shared" si="2580"/>
        <v>6493.6518152260642</v>
      </c>
      <c r="V4935" s="2">
        <f t="shared" si="2581"/>
        <v>11782.423100484673</v>
      </c>
      <c r="W4935" s="2">
        <f t="shared" si="2582"/>
        <v>63059.503232410738</v>
      </c>
      <c r="X4935" s="17">
        <f t="shared" si="2583"/>
        <v>0</v>
      </c>
      <c r="Y4935" s="2">
        <f t="shared" si="2584"/>
        <v>0</v>
      </c>
      <c r="Z4935" s="72">
        <f t="shared" si="2585"/>
        <v>0</v>
      </c>
      <c r="AA4935" s="2">
        <f t="shared" si="2604"/>
        <v>0</v>
      </c>
      <c r="AB4935" s="12">
        <f t="shared" si="2593"/>
        <v>4.6600000000000003E-2</v>
      </c>
      <c r="AC4935" s="17">
        <f t="shared" si="2586"/>
        <v>14</v>
      </c>
      <c r="AD4935" s="17">
        <v>252</v>
      </c>
      <c r="AE4935" s="13">
        <f t="shared" si="2597"/>
        <v>1.002533583</v>
      </c>
      <c r="AF4935" s="2">
        <f t="shared" si="2605"/>
        <v>163.91296249999999</v>
      </c>
      <c r="AG4935" s="2">
        <f t="shared" si="2587"/>
        <v>159.76648537</v>
      </c>
      <c r="AH4935" s="3">
        <f t="shared" si="2588"/>
        <v>0</v>
      </c>
      <c r="AI4935" s="4" t="str">
        <f t="shared" si="2598"/>
        <v>A+J=</v>
      </c>
      <c r="AJ4935" s="11">
        <f t="shared" si="2594"/>
        <v>46097</v>
      </c>
      <c r="AQ4935" s="53"/>
      <c r="AR4935" s="53"/>
    </row>
    <row r="4936" spans="1:44" x14ac:dyDescent="0.2">
      <c r="A4936" s="158">
        <f t="shared" si="2589"/>
        <v>46092</v>
      </c>
      <c r="B4936" s="2">
        <f t="shared" si="2573"/>
        <v>63215.220258405316</v>
      </c>
      <c r="C4936" s="2">
        <f t="shared" si="2590"/>
        <v>44783.428316700003</v>
      </c>
      <c r="D4936" s="2">
        <f>SUM(Y4936:Y$5092)</f>
        <v>14604.160630509999</v>
      </c>
      <c r="E4936" s="73">
        <f t="shared" si="2574"/>
        <v>30179.267686190004</v>
      </c>
      <c r="F4936" s="88">
        <f t="shared" si="2600"/>
        <v>6455.85</v>
      </c>
      <c r="G4936" s="3">
        <f>IF(AND(N4936=1,N4935&gt;1),VLOOKUP(A4935,[1]Plan1!$BK$81:$BM$259,3),G4935)</f>
        <v>6413.24</v>
      </c>
      <c r="H4936" s="11">
        <f t="shared" si="2601"/>
        <v>46010</v>
      </c>
      <c r="I4936" s="11">
        <f t="shared" si="2602"/>
        <v>46041</v>
      </c>
      <c r="J4936" s="12">
        <f t="shared" si="2575"/>
        <v>-6.6002153085962245E-3</v>
      </c>
      <c r="K4936" s="11">
        <f t="shared" si="2591"/>
        <v>46097</v>
      </c>
      <c r="L4936" s="11">
        <f t="shared" si="2576"/>
        <v>46097</v>
      </c>
      <c r="M4936" s="1">
        <f t="shared" si="2595"/>
        <v>18</v>
      </c>
      <c r="N4936" s="1">
        <f t="shared" si="2577"/>
        <v>15</v>
      </c>
      <c r="O4936" s="2">
        <f t="shared" si="2578"/>
        <v>0.99449677999999997</v>
      </c>
      <c r="P4936" s="13">
        <f t="shared" si="2603"/>
        <v>0.99339977999999995</v>
      </c>
      <c r="Q4936" s="13">
        <f t="shared" si="2596"/>
        <v>1.397594318712547</v>
      </c>
      <c r="R4936" s="2">
        <f t="shared" si="2599"/>
        <v>1.3899030400000001</v>
      </c>
      <c r="S4936" s="2">
        <f t="shared" si="2592"/>
        <v>1.4446439600000001</v>
      </c>
      <c r="T4936" s="2">
        <f t="shared" si="2579"/>
        <v>64696.109225810003</v>
      </c>
      <c r="U4936" s="2">
        <f t="shared" si="2580"/>
        <v>6493.6518152260642</v>
      </c>
      <c r="V4936" s="2">
        <f t="shared" si="2581"/>
        <v>11766.98821581925</v>
      </c>
      <c r="W4936" s="2">
        <f t="shared" si="2582"/>
        <v>63044.068347745313</v>
      </c>
      <c r="X4936" s="17">
        <f t="shared" si="2583"/>
        <v>0</v>
      </c>
      <c r="Y4936" s="2">
        <f t="shared" si="2584"/>
        <v>0</v>
      </c>
      <c r="Z4936" s="72">
        <f t="shared" si="2585"/>
        <v>0</v>
      </c>
      <c r="AA4936" s="2">
        <f t="shared" si="2604"/>
        <v>0</v>
      </c>
      <c r="AB4936" s="12">
        <f t="shared" si="2593"/>
        <v>4.6600000000000003E-2</v>
      </c>
      <c r="AC4936" s="17">
        <f t="shared" si="2586"/>
        <v>15</v>
      </c>
      <c r="AD4936" s="17">
        <v>252</v>
      </c>
      <c r="AE4936" s="13">
        <f t="shared" si="2597"/>
        <v>1.002714798</v>
      </c>
      <c r="AF4936" s="2">
        <f t="shared" si="2605"/>
        <v>175.63686792999999</v>
      </c>
      <c r="AG4936" s="2">
        <f t="shared" si="2587"/>
        <v>171.15191066</v>
      </c>
      <c r="AH4936" s="3">
        <f t="shared" si="2588"/>
        <v>0</v>
      </c>
      <c r="AI4936" s="4" t="str">
        <f t="shared" si="2598"/>
        <v>A+J=</v>
      </c>
      <c r="AJ4936" s="11">
        <f t="shared" si="2594"/>
        <v>46097</v>
      </c>
      <c r="AQ4936" s="53"/>
      <c r="AR4936" s="53"/>
    </row>
    <row r="4937" spans="1:44" x14ac:dyDescent="0.2">
      <c r="A4937" s="158">
        <f t="shared" si="2589"/>
        <v>46093</v>
      </c>
      <c r="B4937" s="2">
        <f t="shared" si="2573"/>
        <v>63211.173401263426</v>
      </c>
      <c r="C4937" s="2">
        <f t="shared" si="2590"/>
        <v>44783.428316700003</v>
      </c>
      <c r="D4937" s="2">
        <f>SUM(Y4937:Y$5092)</f>
        <v>14604.160630509999</v>
      </c>
      <c r="E4937" s="73">
        <f t="shared" si="2574"/>
        <v>30179.267686190004</v>
      </c>
      <c r="F4937" s="88">
        <f t="shared" si="2600"/>
        <v>6455.85</v>
      </c>
      <c r="G4937" s="3">
        <f>IF(AND(N4937=1,N4936&gt;1),VLOOKUP(A4936,[1]Plan1!$BK$81:$BM$259,3),G4936)</f>
        <v>6413.24</v>
      </c>
      <c r="H4937" s="11">
        <f t="shared" si="2601"/>
        <v>46010</v>
      </c>
      <c r="I4937" s="11">
        <f t="shared" si="2602"/>
        <v>46041</v>
      </c>
      <c r="J4937" s="12">
        <f t="shared" si="2575"/>
        <v>-6.6002153085962245E-3</v>
      </c>
      <c r="K4937" s="11">
        <f t="shared" si="2591"/>
        <v>46097</v>
      </c>
      <c r="L4937" s="11">
        <f t="shared" si="2576"/>
        <v>46097</v>
      </c>
      <c r="M4937" s="1">
        <f t="shared" si="2595"/>
        <v>18</v>
      </c>
      <c r="N4937" s="1">
        <f t="shared" si="2577"/>
        <v>16</v>
      </c>
      <c r="O4937" s="2">
        <f t="shared" si="2578"/>
        <v>0.99413098</v>
      </c>
      <c r="P4937" s="13">
        <f t="shared" si="2603"/>
        <v>0.99339977999999995</v>
      </c>
      <c r="Q4937" s="13">
        <f t="shared" si="2596"/>
        <v>1.397594318712547</v>
      </c>
      <c r="R4937" s="2">
        <f t="shared" si="2599"/>
        <v>1.3893918000000001</v>
      </c>
      <c r="S4937" s="2">
        <f t="shared" si="2592"/>
        <v>1.4446439600000001</v>
      </c>
      <c r="T4937" s="2">
        <f t="shared" si="2579"/>
        <v>64696.109225810003</v>
      </c>
      <c r="U4937" s="2">
        <f t="shared" si="2580"/>
        <v>6493.6518152260642</v>
      </c>
      <c r="V4937" s="2">
        <f t="shared" si="2581"/>
        <v>11751.559367007363</v>
      </c>
      <c r="W4937" s="2">
        <f t="shared" si="2582"/>
        <v>63028.639498933429</v>
      </c>
      <c r="X4937" s="17">
        <f t="shared" si="2583"/>
        <v>0</v>
      </c>
      <c r="Y4937" s="2">
        <f t="shared" si="2584"/>
        <v>0</v>
      </c>
      <c r="Z4937" s="72">
        <f t="shared" si="2585"/>
        <v>0</v>
      </c>
      <c r="AA4937" s="2">
        <f t="shared" si="2604"/>
        <v>0</v>
      </c>
      <c r="AB4937" s="12">
        <f t="shared" si="2593"/>
        <v>4.6600000000000003E-2</v>
      </c>
      <c r="AC4937" s="17">
        <f t="shared" si="2586"/>
        <v>16</v>
      </c>
      <c r="AD4937" s="17">
        <v>252</v>
      </c>
      <c r="AE4937" s="13">
        <f t="shared" si="2597"/>
        <v>1.0028960469999999</v>
      </c>
      <c r="AF4937" s="2">
        <f t="shared" si="2605"/>
        <v>187.36297303000001</v>
      </c>
      <c r="AG4937" s="2">
        <f t="shared" si="2587"/>
        <v>182.53390232999999</v>
      </c>
      <c r="AH4937" s="3">
        <f t="shared" si="2588"/>
        <v>0</v>
      </c>
      <c r="AI4937" s="4" t="str">
        <f t="shared" si="2598"/>
        <v>A+J=</v>
      </c>
      <c r="AJ4937" s="11">
        <f t="shared" si="2594"/>
        <v>46097</v>
      </c>
      <c r="AQ4937" s="53"/>
      <c r="AR4937" s="53"/>
    </row>
    <row r="4938" spans="1:44" x14ac:dyDescent="0.2">
      <c r="A4938" s="158">
        <f t="shared" si="2589"/>
        <v>46094</v>
      </c>
      <c r="B4938" s="2">
        <f t="shared" ref="B4938:B5001" si="2606">(W4938+AG4938)</f>
        <v>63207.128719322398</v>
      </c>
      <c r="C4938" s="2">
        <f t="shared" si="2590"/>
        <v>44783.428316700003</v>
      </c>
      <c r="D4938" s="2">
        <f>SUM(Y4938:Y$5092)</f>
        <v>14604.160630509999</v>
      </c>
      <c r="E4938" s="73">
        <f t="shared" ref="E4938:E5001" si="2607">(C4938-D4938)</f>
        <v>30179.267686190004</v>
      </c>
      <c r="F4938" s="88">
        <f t="shared" si="2600"/>
        <v>6455.85</v>
      </c>
      <c r="G4938" s="3">
        <f>IF(AND(N4938=1,N4937&gt;1),VLOOKUP(A4937,[1]Plan1!$BK$81:$BM$259,3),G4937)</f>
        <v>6413.24</v>
      </c>
      <c r="H4938" s="11">
        <f t="shared" si="2601"/>
        <v>46010</v>
      </c>
      <c r="I4938" s="11">
        <f t="shared" si="2602"/>
        <v>46041</v>
      </c>
      <c r="J4938" s="12">
        <f t="shared" ref="J4938:J5001" si="2608">(G4938/F4938)-1</f>
        <v>-6.6002153085962245E-3</v>
      </c>
      <c r="K4938" s="11">
        <f t="shared" si="2591"/>
        <v>46097</v>
      </c>
      <c r="L4938" s="11">
        <f t="shared" ref="L4938:L5001" si="2609">IF(A4938&gt;L4937,K4938,L4937)</f>
        <v>46097</v>
      </c>
      <c r="M4938" s="1">
        <f t="shared" si="2595"/>
        <v>18</v>
      </c>
      <c r="N4938" s="1">
        <f t="shared" ref="N4938:N5001" si="2610">(M4938-(NETWORKDAYS(A4938,L4938,$AN$194:$AN$348)-1))</f>
        <v>17</v>
      </c>
      <c r="O4938" s="2">
        <f t="shared" ref="O4938:O5001" si="2611">TRUNC((G4938/F4938)^TRUNC((N4938/M4938),9),8)</f>
        <v>0.99376531000000001</v>
      </c>
      <c r="P4938" s="13">
        <f t="shared" si="2603"/>
        <v>0.99339977999999995</v>
      </c>
      <c r="Q4938" s="13">
        <f t="shared" si="2596"/>
        <v>1.397594318712547</v>
      </c>
      <c r="R4938" s="2">
        <f t="shared" si="2599"/>
        <v>1.38888075</v>
      </c>
      <c r="S4938" s="2">
        <f t="shared" si="2592"/>
        <v>1.4446439600000001</v>
      </c>
      <c r="T4938" s="2">
        <f t="shared" ref="T4938:T5001" si="2612">TRUNC(C4938*S4938,8)</f>
        <v>64696.109225810003</v>
      </c>
      <c r="U4938" s="2">
        <f t="shared" ref="U4938:U5001" si="2613">(D4938*(S4938-1))</f>
        <v>6493.6518152260642</v>
      </c>
      <c r="V4938" s="2">
        <f t="shared" ref="V4938:V5001" si="2614">(E4938*(R4938-1))</f>
        <v>11736.136252256334</v>
      </c>
      <c r="W4938" s="2">
        <f t="shared" ref="W4938:W5001" si="2615">(C4938+U4938+V4938)</f>
        <v>63013.2163841824</v>
      </c>
      <c r="X4938" s="17">
        <f t="shared" ref="X4938:X5001" si="2616">IF(VLOOKUP(A4938,AN$10:AU$190,8)=VLOOKUP(A4937,AN$10:AU$190,8),0,VLOOKUP(A4938,AN$10:AU$190,8))</f>
        <v>0</v>
      </c>
      <c r="Y4938" s="2">
        <f t="shared" ref="Y4938:Y5001" si="2617">IF(X4938&gt;0,VLOOKUP(A4938,AN$12:AR$190,5),0)</f>
        <v>0</v>
      </c>
      <c r="Z4938" s="72">
        <f t="shared" ref="Z4938:Z5001" si="2618">IF(X4938&gt;0,VLOOKUP($A4938,$AN$10:$AS$190,6),0)</f>
        <v>0</v>
      </c>
      <c r="AA4938" s="2">
        <f t="shared" si="2604"/>
        <v>0</v>
      </c>
      <c r="AB4938" s="12">
        <f t="shared" si="2593"/>
        <v>4.6600000000000003E-2</v>
      </c>
      <c r="AC4938" s="17">
        <f t="shared" ref="AC4938:AC5001" si="2619">N4938</f>
        <v>17</v>
      </c>
      <c r="AD4938" s="17">
        <v>252</v>
      </c>
      <c r="AE4938" s="13">
        <f t="shared" si="2597"/>
        <v>1.003077328</v>
      </c>
      <c r="AF4938" s="2">
        <f t="shared" si="2605"/>
        <v>199.09114840999999</v>
      </c>
      <c r="AG4938" s="2">
        <f t="shared" ref="AG4938:AG5001" si="2620">TRUNC((W4938*(AE4938-1)),8)</f>
        <v>193.91233514000001</v>
      </c>
      <c r="AH4938" s="3">
        <f t="shared" ref="AH4938:AH5001" si="2621">IF(AA4938&gt;0,AA4938+AF4938,0)</f>
        <v>0</v>
      </c>
      <c r="AI4938" s="4" t="str">
        <f t="shared" si="2598"/>
        <v>A+J=</v>
      </c>
      <c r="AJ4938" s="11">
        <f t="shared" si="2594"/>
        <v>46097</v>
      </c>
      <c r="AQ4938" s="53"/>
      <c r="AR4938" s="53"/>
    </row>
    <row r="4939" spans="1:44" x14ac:dyDescent="0.2">
      <c r="A4939" s="158">
        <f t="shared" ref="A4939:A5002" si="2622">(A4938+1)</f>
        <v>46095</v>
      </c>
      <c r="B4939" s="2">
        <f t="shared" si="2606"/>
        <v>63203.085974449554</v>
      </c>
      <c r="C4939" s="2">
        <f t="shared" ref="C4939:C5002" si="2623">TRUNC(IF(X4938&gt;0,VLOOKUP(A4938,$AN$12:$AO$190,2),C4938),8)</f>
        <v>44783.428316700003</v>
      </c>
      <c r="D4939" s="2">
        <f>SUM(Y4939:Y$5092)</f>
        <v>14604.160630509999</v>
      </c>
      <c r="E4939" s="73">
        <f t="shared" si="2607"/>
        <v>30179.267686190004</v>
      </c>
      <c r="F4939" s="88">
        <f t="shared" si="2600"/>
        <v>6455.85</v>
      </c>
      <c r="G4939" s="3">
        <f>IF(AND(N4939=1,N4938&gt;1),VLOOKUP(A4938,[1]Plan1!$BK$81:$BM$259,3),G4938)</f>
        <v>6413.24</v>
      </c>
      <c r="H4939" s="11">
        <f t="shared" si="2601"/>
        <v>46010</v>
      </c>
      <c r="I4939" s="11">
        <f t="shared" si="2602"/>
        <v>46041</v>
      </c>
      <c r="J4939" s="12">
        <f t="shared" si="2608"/>
        <v>-6.6002153085962245E-3</v>
      </c>
      <c r="K4939" s="11">
        <f t="shared" ref="K4939:K5002" si="2624">IF(DAY(A4939)=14,VLOOKUP(A4939,AR$194:AW$373,4),K4938)</f>
        <v>46126</v>
      </c>
      <c r="L4939" s="11">
        <f t="shared" si="2609"/>
        <v>46097</v>
      </c>
      <c r="M4939" s="1">
        <f t="shared" si="2595"/>
        <v>18</v>
      </c>
      <c r="N4939" s="1">
        <f t="shared" si="2610"/>
        <v>18</v>
      </c>
      <c r="O4939" s="2">
        <f t="shared" si="2611"/>
        <v>0.99339977999999995</v>
      </c>
      <c r="P4939" s="13">
        <f t="shared" si="2603"/>
        <v>0.99339977999999995</v>
      </c>
      <c r="Q4939" s="13">
        <f t="shared" si="2596"/>
        <v>1.397594318712547</v>
      </c>
      <c r="R4939" s="2">
        <f t="shared" si="2599"/>
        <v>1.3883698799999999</v>
      </c>
      <c r="S4939" s="2">
        <f t="shared" ref="S4939:S5002" si="2625">IF(AND(X4939&gt;0,MONTH(A4939)=9),R4939,S4938)</f>
        <v>1.4446439600000001</v>
      </c>
      <c r="T4939" s="2">
        <f t="shared" si="2612"/>
        <v>64696.109225810003</v>
      </c>
      <c r="U4939" s="2">
        <f t="shared" si="2613"/>
        <v>6493.6518152260642</v>
      </c>
      <c r="V4939" s="2">
        <f t="shared" si="2614"/>
        <v>11720.718569773488</v>
      </c>
      <c r="W4939" s="2">
        <f t="shared" si="2615"/>
        <v>62997.798701699554</v>
      </c>
      <c r="X4939" s="17">
        <f t="shared" si="2616"/>
        <v>0</v>
      </c>
      <c r="Y4939" s="2">
        <f t="shared" si="2617"/>
        <v>0</v>
      </c>
      <c r="Z4939" s="72">
        <f t="shared" si="2618"/>
        <v>0</v>
      </c>
      <c r="AA4939" s="2">
        <f t="shared" si="2604"/>
        <v>0</v>
      </c>
      <c r="AB4939" s="12">
        <f t="shared" ref="AB4939:AB5002" si="2626">(AB4938)</f>
        <v>4.6600000000000003E-2</v>
      </c>
      <c r="AC4939" s="17">
        <f t="shared" si="2619"/>
        <v>18</v>
      </c>
      <c r="AD4939" s="17">
        <v>252</v>
      </c>
      <c r="AE4939" s="13">
        <f t="shared" si="2597"/>
        <v>1.003258642</v>
      </c>
      <c r="AF4939" s="2">
        <f t="shared" si="2605"/>
        <v>210.82145875000001</v>
      </c>
      <c r="AG4939" s="2">
        <f t="shared" si="2620"/>
        <v>205.28727275</v>
      </c>
      <c r="AH4939" s="3">
        <f t="shared" si="2621"/>
        <v>0</v>
      </c>
      <c r="AI4939" s="4" t="str">
        <f t="shared" si="2598"/>
        <v>A+J=</v>
      </c>
      <c r="AJ4939" s="11">
        <f t="shared" ref="AJ4939:AJ5002" si="2627">IF(X4938&gt;0,VLOOKUP(A4938,$AN$10:$AW$190,9),AJ4938)</f>
        <v>46097</v>
      </c>
      <c r="AQ4939" s="53"/>
      <c r="AR4939" s="53"/>
    </row>
    <row r="4940" spans="1:44" x14ac:dyDescent="0.2">
      <c r="A4940" s="158">
        <f t="shared" si="2622"/>
        <v>46096</v>
      </c>
      <c r="B4940" s="2">
        <f t="shared" si="2606"/>
        <v>63203.085974449554</v>
      </c>
      <c r="C4940" s="2">
        <f t="shared" si="2623"/>
        <v>44783.428316700003</v>
      </c>
      <c r="D4940" s="2">
        <f>SUM(Y4940:Y$5092)</f>
        <v>14604.160630509999</v>
      </c>
      <c r="E4940" s="73">
        <f t="shared" si="2607"/>
        <v>30179.267686190004</v>
      </c>
      <c r="F4940" s="88">
        <f t="shared" si="2600"/>
        <v>6455.85</v>
      </c>
      <c r="G4940" s="3">
        <f>IF(AND(N4940=1,N4939&gt;1),VLOOKUP(A4939,[1]Plan1!$BK$81:$BM$259,3),G4939)</f>
        <v>6413.24</v>
      </c>
      <c r="H4940" s="11">
        <f t="shared" si="2601"/>
        <v>46010</v>
      </c>
      <c r="I4940" s="11">
        <f t="shared" si="2602"/>
        <v>46041</v>
      </c>
      <c r="J4940" s="12">
        <f t="shared" si="2608"/>
        <v>-6.6002153085962245E-3</v>
      </c>
      <c r="K4940" s="11">
        <f t="shared" si="2624"/>
        <v>46126</v>
      </c>
      <c r="L4940" s="11">
        <f t="shared" si="2609"/>
        <v>46097</v>
      </c>
      <c r="M4940" s="1">
        <f t="shared" si="2595"/>
        <v>18</v>
      </c>
      <c r="N4940" s="1">
        <f t="shared" si="2610"/>
        <v>18</v>
      </c>
      <c r="O4940" s="2">
        <f t="shared" si="2611"/>
        <v>0.99339977999999995</v>
      </c>
      <c r="P4940" s="13">
        <f t="shared" si="2603"/>
        <v>0.99339977999999995</v>
      </c>
      <c r="Q4940" s="13">
        <f t="shared" si="2596"/>
        <v>1.397594318712547</v>
      </c>
      <c r="R4940" s="2">
        <f t="shared" si="2599"/>
        <v>1.3883698799999999</v>
      </c>
      <c r="S4940" s="2">
        <f t="shared" si="2625"/>
        <v>1.4446439600000001</v>
      </c>
      <c r="T4940" s="2">
        <f t="shared" si="2612"/>
        <v>64696.109225810003</v>
      </c>
      <c r="U4940" s="2">
        <f t="shared" si="2613"/>
        <v>6493.6518152260642</v>
      </c>
      <c r="V4940" s="2">
        <f t="shared" si="2614"/>
        <v>11720.718569773488</v>
      </c>
      <c r="W4940" s="2">
        <f t="shared" si="2615"/>
        <v>62997.798701699554</v>
      </c>
      <c r="X4940" s="17">
        <f t="shared" si="2616"/>
        <v>0</v>
      </c>
      <c r="Y4940" s="2">
        <f t="shared" si="2617"/>
        <v>0</v>
      </c>
      <c r="Z4940" s="72">
        <f t="shared" si="2618"/>
        <v>0</v>
      </c>
      <c r="AA4940" s="2">
        <f t="shared" si="2604"/>
        <v>0</v>
      </c>
      <c r="AB4940" s="12">
        <f t="shared" si="2626"/>
        <v>4.6600000000000003E-2</v>
      </c>
      <c r="AC4940" s="17">
        <f t="shared" si="2619"/>
        <v>18</v>
      </c>
      <c r="AD4940" s="17">
        <v>252</v>
      </c>
      <c r="AE4940" s="13">
        <f t="shared" si="2597"/>
        <v>1.003258642</v>
      </c>
      <c r="AF4940" s="2">
        <f t="shared" si="2605"/>
        <v>210.82145875000001</v>
      </c>
      <c r="AG4940" s="2">
        <f t="shared" si="2620"/>
        <v>205.28727275</v>
      </c>
      <c r="AH4940" s="3">
        <f t="shared" si="2621"/>
        <v>0</v>
      </c>
      <c r="AI4940" s="4" t="str">
        <f t="shared" si="2598"/>
        <v>A+J=</v>
      </c>
      <c r="AJ4940" s="11">
        <f t="shared" si="2627"/>
        <v>46097</v>
      </c>
      <c r="AQ4940" s="53"/>
      <c r="AR4940" s="53"/>
    </row>
    <row r="4941" spans="1:44" x14ac:dyDescent="0.2">
      <c r="A4941" s="158">
        <f t="shared" si="2622"/>
        <v>46097</v>
      </c>
      <c r="B4941" s="2">
        <f t="shared" si="2606"/>
        <v>63203.085974449554</v>
      </c>
      <c r="C4941" s="2">
        <f t="shared" si="2623"/>
        <v>44783.428316700003</v>
      </c>
      <c r="D4941" s="2">
        <f>SUM(Y4941:Y$5092)</f>
        <v>14604.160630509999</v>
      </c>
      <c r="E4941" s="73">
        <f t="shared" si="2607"/>
        <v>30179.267686190004</v>
      </c>
      <c r="F4941" s="88">
        <f t="shared" si="2600"/>
        <v>6455.85</v>
      </c>
      <c r="G4941" s="3">
        <f>IF(AND(N4941=1,N4940&gt;1),VLOOKUP(A4940,[1]Plan1!$BK$81:$BM$259,3),G4940)</f>
        <v>6413.24</v>
      </c>
      <c r="H4941" s="11">
        <f t="shared" si="2601"/>
        <v>46010</v>
      </c>
      <c r="I4941" s="11">
        <f t="shared" si="2602"/>
        <v>46041</v>
      </c>
      <c r="J4941" s="12">
        <f t="shared" si="2608"/>
        <v>-6.6002153085962245E-3</v>
      </c>
      <c r="K4941" s="11">
        <f t="shared" si="2624"/>
        <v>46126</v>
      </c>
      <c r="L4941" s="11">
        <f t="shared" si="2609"/>
        <v>46097</v>
      </c>
      <c r="M4941" s="1">
        <f t="shared" si="2595"/>
        <v>18</v>
      </c>
      <c r="N4941" s="1">
        <f t="shared" si="2610"/>
        <v>18</v>
      </c>
      <c r="O4941" s="2">
        <f t="shared" si="2611"/>
        <v>0.99339977999999995</v>
      </c>
      <c r="P4941" s="13">
        <f t="shared" si="2603"/>
        <v>0.99339977999999995</v>
      </c>
      <c r="Q4941" s="13">
        <f t="shared" si="2596"/>
        <v>1.397594318712547</v>
      </c>
      <c r="R4941" s="2">
        <f t="shared" si="2599"/>
        <v>1.3883698799999999</v>
      </c>
      <c r="S4941" s="2">
        <f t="shared" si="2625"/>
        <v>1.4446439600000001</v>
      </c>
      <c r="T4941" s="2">
        <f t="shared" si="2612"/>
        <v>64696.109225810003</v>
      </c>
      <c r="U4941" s="2">
        <f t="shared" si="2613"/>
        <v>6493.6518152260642</v>
      </c>
      <c r="V4941" s="2">
        <f t="shared" si="2614"/>
        <v>11720.718569773488</v>
      </c>
      <c r="W4941" s="2">
        <f t="shared" si="2615"/>
        <v>62997.798701699554</v>
      </c>
      <c r="X4941" s="17">
        <f t="shared" si="2616"/>
        <v>162</v>
      </c>
      <c r="Y4941" s="2">
        <f t="shared" si="2617"/>
        <v>2430.7141692499999</v>
      </c>
      <c r="Z4941" s="72">
        <f t="shared" si="2618"/>
        <v>5.427709E-2</v>
      </c>
      <c r="AA4941" s="2">
        <f t="shared" si="2604"/>
        <v>3511.5165430900001</v>
      </c>
      <c r="AB4941" s="12">
        <f t="shared" si="2626"/>
        <v>4.6600000000000003E-2</v>
      </c>
      <c r="AC4941" s="17">
        <f t="shared" si="2619"/>
        <v>18</v>
      </c>
      <c r="AD4941" s="17">
        <v>252</v>
      </c>
      <c r="AE4941" s="13">
        <f t="shared" si="2597"/>
        <v>1.003258642</v>
      </c>
      <c r="AF4941" s="2">
        <f t="shared" si="2605"/>
        <v>210.82145875000001</v>
      </c>
      <c r="AG4941" s="2">
        <f t="shared" si="2620"/>
        <v>205.28727275</v>
      </c>
      <c r="AH4941" s="3">
        <f t="shared" si="2621"/>
        <v>3722.3380018400003</v>
      </c>
      <c r="AI4941" s="4" t="str">
        <f t="shared" si="2598"/>
        <v>A+J=</v>
      </c>
      <c r="AJ4941" s="11">
        <f t="shared" si="2627"/>
        <v>46097</v>
      </c>
      <c r="AQ4941" s="53"/>
      <c r="AR4941" s="53"/>
    </row>
    <row r="4942" spans="1:44" x14ac:dyDescent="0.2">
      <c r="A4942" s="158">
        <f t="shared" si="2622"/>
        <v>46098</v>
      </c>
      <c r="B4942" s="2">
        <f t="shared" si="2606"/>
        <v>59483.1612776822</v>
      </c>
      <c r="C4942" s="2">
        <f t="shared" si="2623"/>
        <v>42352.714147450002</v>
      </c>
      <c r="D4942" s="2">
        <f>SUM(Y4942:Y$5092)</f>
        <v>12173.44646126</v>
      </c>
      <c r="E4942" s="73">
        <f t="shared" si="2607"/>
        <v>30179.267686190004</v>
      </c>
      <c r="F4942" s="88">
        <f t="shared" si="2600"/>
        <v>6455.85</v>
      </c>
      <c r="G4942" s="3">
        <f>IF(AND(N4942=1,N4941&gt;1),VLOOKUP(A4941,[1]Plan1!$BK$81:$BM$259,3),G4941)</f>
        <v>6413.24</v>
      </c>
      <c r="H4942" s="11">
        <f t="shared" si="2601"/>
        <v>46039</v>
      </c>
      <c r="I4942" s="11">
        <f t="shared" si="2602"/>
        <v>46070</v>
      </c>
      <c r="J4942" s="12">
        <f t="shared" si="2608"/>
        <v>-6.6002153085962245E-3</v>
      </c>
      <c r="K4942" s="11">
        <f t="shared" si="2624"/>
        <v>46126</v>
      </c>
      <c r="L4942" s="11">
        <f t="shared" si="2609"/>
        <v>46126</v>
      </c>
      <c r="M4942" s="1">
        <f t="shared" si="2595"/>
        <v>20</v>
      </c>
      <c r="N4942" s="1">
        <f t="shared" si="2610"/>
        <v>1</v>
      </c>
      <c r="O4942" s="2">
        <f t="shared" si="2611"/>
        <v>0.99966895</v>
      </c>
      <c r="P4942" s="13">
        <f t="shared" si="2603"/>
        <v>0.99339977999999995</v>
      </c>
      <c r="Q4942" s="13">
        <f t="shared" si="2596"/>
        <v>1.388369888738294</v>
      </c>
      <c r="R4942" s="2">
        <f t="shared" si="2599"/>
        <v>1.38791026</v>
      </c>
      <c r="S4942" s="2">
        <f t="shared" si="2625"/>
        <v>1.4446439600000001</v>
      </c>
      <c r="T4942" s="2">
        <f t="shared" si="2612"/>
        <v>61184.592682720002</v>
      </c>
      <c r="U4942" s="2">
        <f t="shared" si="2613"/>
        <v>5412.8494413826338</v>
      </c>
      <c r="V4942" s="2">
        <f t="shared" si="2614"/>
        <v>11706.847574759562</v>
      </c>
      <c r="W4942" s="2">
        <f t="shared" si="2615"/>
        <v>59472.411163592202</v>
      </c>
      <c r="X4942" s="17">
        <f t="shared" si="2616"/>
        <v>0</v>
      </c>
      <c r="Y4942" s="2">
        <f t="shared" si="2617"/>
        <v>0</v>
      </c>
      <c r="Z4942" s="72">
        <f t="shared" si="2618"/>
        <v>0</v>
      </c>
      <c r="AA4942" s="2">
        <f t="shared" si="2604"/>
        <v>0</v>
      </c>
      <c r="AB4942" s="12">
        <f t="shared" si="2626"/>
        <v>4.6600000000000003E-2</v>
      </c>
      <c r="AC4942" s="17">
        <f t="shared" si="2619"/>
        <v>1</v>
      </c>
      <c r="AD4942" s="17">
        <v>252</v>
      </c>
      <c r="AE4942" s="13">
        <f t="shared" si="2597"/>
        <v>1.0001807579999999</v>
      </c>
      <c r="AF4942" s="2">
        <f t="shared" si="2605"/>
        <v>11.0596046</v>
      </c>
      <c r="AG4942" s="2">
        <f t="shared" si="2620"/>
        <v>10.75011409</v>
      </c>
      <c r="AH4942" s="3">
        <f t="shared" si="2621"/>
        <v>0</v>
      </c>
      <c r="AI4942" s="4" t="str">
        <f t="shared" si="2598"/>
        <v>A+J=</v>
      </c>
      <c r="AJ4942" s="11">
        <f t="shared" si="2627"/>
        <v>46126</v>
      </c>
      <c r="AQ4942" s="53"/>
      <c r="AR4942" s="53"/>
    </row>
    <row r="4943" spans="1:44" x14ac:dyDescent="0.2">
      <c r="A4943" s="158">
        <f t="shared" si="2622"/>
        <v>46099</v>
      </c>
      <c r="B4943" s="2">
        <f t="shared" si="2606"/>
        <v>59480.041511475749</v>
      </c>
      <c r="C4943" s="2">
        <f t="shared" si="2623"/>
        <v>42352.714147450002</v>
      </c>
      <c r="D4943" s="2">
        <f>SUM(Y4943:Y$5092)</f>
        <v>12173.44646126</v>
      </c>
      <c r="E4943" s="73">
        <f t="shared" si="2607"/>
        <v>30179.267686190004</v>
      </c>
      <c r="F4943" s="88">
        <f t="shared" si="2600"/>
        <v>6455.85</v>
      </c>
      <c r="G4943" s="3">
        <f>IF(AND(N4943=1,N4942&gt;1),VLOOKUP(A4942,[1]Plan1!$BK$81:$BM$259,3),G4942)</f>
        <v>6413.24</v>
      </c>
      <c r="H4943" s="11">
        <f t="shared" si="2601"/>
        <v>46039</v>
      </c>
      <c r="I4943" s="11">
        <f t="shared" si="2602"/>
        <v>46070</v>
      </c>
      <c r="J4943" s="12">
        <f t="shared" si="2608"/>
        <v>-6.6002153085962245E-3</v>
      </c>
      <c r="K4943" s="11">
        <f t="shared" si="2624"/>
        <v>46126</v>
      </c>
      <c r="L4943" s="11">
        <f t="shared" si="2609"/>
        <v>46126</v>
      </c>
      <c r="M4943" s="1">
        <f t="shared" si="2595"/>
        <v>20</v>
      </c>
      <c r="N4943" s="1">
        <f t="shared" si="2610"/>
        <v>2</v>
      </c>
      <c r="O4943" s="2">
        <f t="shared" si="2611"/>
        <v>0.99933799999999995</v>
      </c>
      <c r="P4943" s="13">
        <f t="shared" si="2603"/>
        <v>0.99339977999999995</v>
      </c>
      <c r="Q4943" s="13">
        <f t="shared" si="2596"/>
        <v>1.388369888738294</v>
      </c>
      <c r="R4943" s="2">
        <f t="shared" si="2599"/>
        <v>1.38745078</v>
      </c>
      <c r="S4943" s="2">
        <f t="shared" si="2625"/>
        <v>1.4446439600000001</v>
      </c>
      <c r="T4943" s="2">
        <f t="shared" si="2612"/>
        <v>61184.592682720002</v>
      </c>
      <c r="U4943" s="2">
        <f t="shared" si="2613"/>
        <v>5412.8494413826338</v>
      </c>
      <c r="V4943" s="2">
        <f t="shared" si="2614"/>
        <v>11692.980804843111</v>
      </c>
      <c r="W4943" s="2">
        <f t="shared" si="2615"/>
        <v>59458.544393675751</v>
      </c>
      <c r="X4943" s="17">
        <f t="shared" si="2616"/>
        <v>0</v>
      </c>
      <c r="Y4943" s="2">
        <f t="shared" si="2617"/>
        <v>0</v>
      </c>
      <c r="Z4943" s="72">
        <f t="shared" si="2618"/>
        <v>0</v>
      </c>
      <c r="AA4943" s="2">
        <f t="shared" si="2604"/>
        <v>0</v>
      </c>
      <c r="AB4943" s="12">
        <f t="shared" si="2626"/>
        <v>4.6600000000000003E-2</v>
      </c>
      <c r="AC4943" s="17">
        <f t="shared" si="2619"/>
        <v>2</v>
      </c>
      <c r="AD4943" s="17">
        <v>252</v>
      </c>
      <c r="AE4943" s="13">
        <f t="shared" si="2597"/>
        <v>1.0003615480000001</v>
      </c>
      <c r="AF4943" s="2">
        <f t="shared" si="2605"/>
        <v>22.121167109999998</v>
      </c>
      <c r="AG4943" s="2">
        <f t="shared" si="2620"/>
        <v>21.497117800000002</v>
      </c>
      <c r="AH4943" s="3">
        <f t="shared" si="2621"/>
        <v>0</v>
      </c>
      <c r="AI4943" s="4" t="str">
        <f t="shared" si="2598"/>
        <v>A+J=</v>
      </c>
      <c r="AJ4943" s="11">
        <f t="shared" si="2627"/>
        <v>46126</v>
      </c>
      <c r="AQ4943" s="53"/>
      <c r="AR4943" s="53"/>
    </row>
    <row r="4944" spans="1:44" x14ac:dyDescent="0.2">
      <c r="A4944" s="158">
        <f t="shared" si="2622"/>
        <v>46100</v>
      </c>
      <c r="B4944" s="2">
        <f t="shared" si="2606"/>
        <v>59476.923826264807</v>
      </c>
      <c r="C4944" s="2">
        <f t="shared" si="2623"/>
        <v>42352.714147450002</v>
      </c>
      <c r="D4944" s="2">
        <f>SUM(Y4944:Y$5092)</f>
        <v>12173.44646126</v>
      </c>
      <c r="E4944" s="73">
        <f t="shared" si="2607"/>
        <v>30179.267686190004</v>
      </c>
      <c r="F4944" s="88">
        <f t="shared" si="2600"/>
        <v>6455.85</v>
      </c>
      <c r="G4944" s="3">
        <f>IF(AND(N4944=1,N4943&gt;1),VLOOKUP(A4943,[1]Plan1!$BK$81:$BM$259,3),G4943)</f>
        <v>6413.24</v>
      </c>
      <c r="H4944" s="11">
        <f t="shared" si="2601"/>
        <v>46039</v>
      </c>
      <c r="I4944" s="11">
        <f t="shared" si="2602"/>
        <v>46070</v>
      </c>
      <c r="J4944" s="12">
        <f t="shared" si="2608"/>
        <v>-6.6002153085962245E-3</v>
      </c>
      <c r="K4944" s="11">
        <f t="shared" si="2624"/>
        <v>46126</v>
      </c>
      <c r="L4944" s="11">
        <f t="shared" si="2609"/>
        <v>46126</v>
      </c>
      <c r="M4944" s="1">
        <f t="shared" si="2595"/>
        <v>20</v>
      </c>
      <c r="N4944" s="1">
        <f t="shared" si="2610"/>
        <v>3</v>
      </c>
      <c r="O4944" s="2">
        <f t="shared" si="2611"/>
        <v>0.99900717000000006</v>
      </c>
      <c r="P4944" s="13">
        <f t="shared" si="2603"/>
        <v>0.99339977999999995</v>
      </c>
      <c r="Q4944" s="13">
        <f t="shared" si="2596"/>
        <v>1.388369888738294</v>
      </c>
      <c r="R4944" s="2">
        <f t="shared" si="2599"/>
        <v>1.3869914699999999</v>
      </c>
      <c r="S4944" s="2">
        <f t="shared" si="2625"/>
        <v>1.4446439600000001</v>
      </c>
      <c r="T4944" s="2">
        <f t="shared" si="2612"/>
        <v>61184.592682720002</v>
      </c>
      <c r="U4944" s="2">
        <f t="shared" si="2613"/>
        <v>5412.8494413826338</v>
      </c>
      <c r="V4944" s="2">
        <f t="shared" si="2614"/>
        <v>11679.119165402164</v>
      </c>
      <c r="W4944" s="2">
        <f t="shared" si="2615"/>
        <v>59444.682754234804</v>
      </c>
      <c r="X4944" s="17">
        <f t="shared" si="2616"/>
        <v>0</v>
      </c>
      <c r="Y4944" s="2">
        <f t="shared" si="2617"/>
        <v>0</v>
      </c>
      <c r="Z4944" s="72">
        <f t="shared" si="2618"/>
        <v>0</v>
      </c>
      <c r="AA4944" s="2">
        <f t="shared" si="2604"/>
        <v>0</v>
      </c>
      <c r="AB4944" s="12">
        <f t="shared" si="2626"/>
        <v>4.6600000000000003E-2</v>
      </c>
      <c r="AC4944" s="17">
        <f t="shared" si="2619"/>
        <v>3</v>
      </c>
      <c r="AD4944" s="17">
        <v>252</v>
      </c>
      <c r="AE4944" s="13">
        <f t="shared" si="2597"/>
        <v>1.0005423710000001</v>
      </c>
      <c r="AF4944" s="2">
        <f t="shared" si="2605"/>
        <v>33.184748710000001</v>
      </c>
      <c r="AG4944" s="2">
        <f t="shared" si="2620"/>
        <v>32.241072029999998</v>
      </c>
      <c r="AH4944" s="3">
        <f t="shared" si="2621"/>
        <v>0</v>
      </c>
      <c r="AI4944" s="4" t="str">
        <f t="shared" si="2598"/>
        <v>A+J=</v>
      </c>
      <c r="AJ4944" s="11">
        <f t="shared" si="2627"/>
        <v>46126</v>
      </c>
      <c r="AQ4944" s="53"/>
      <c r="AR4944" s="53"/>
    </row>
    <row r="4945" spans="1:44" x14ac:dyDescent="0.2">
      <c r="A4945" s="158">
        <f t="shared" si="2622"/>
        <v>46101</v>
      </c>
      <c r="B4945" s="2">
        <f t="shared" si="2606"/>
        <v>59473.807619414016</v>
      </c>
      <c r="C4945" s="2">
        <f t="shared" si="2623"/>
        <v>42352.714147450002</v>
      </c>
      <c r="D4945" s="2">
        <f>SUM(Y4945:Y$5092)</f>
        <v>12173.44646126</v>
      </c>
      <c r="E4945" s="73">
        <f t="shared" si="2607"/>
        <v>30179.267686190004</v>
      </c>
      <c r="F4945" s="88">
        <f t="shared" si="2600"/>
        <v>6455.85</v>
      </c>
      <c r="G4945" s="3">
        <f>IF(AND(N4945=1,N4944&gt;1),VLOOKUP(A4944,[1]Plan1!$BK$81:$BM$259,3),G4944)</f>
        <v>6413.24</v>
      </c>
      <c r="H4945" s="11">
        <f t="shared" si="2601"/>
        <v>46039</v>
      </c>
      <c r="I4945" s="11">
        <f t="shared" si="2602"/>
        <v>46070</v>
      </c>
      <c r="J4945" s="12">
        <f t="shared" si="2608"/>
        <v>-6.6002153085962245E-3</v>
      </c>
      <c r="K4945" s="11">
        <f t="shared" si="2624"/>
        <v>46126</v>
      </c>
      <c r="L4945" s="11">
        <f t="shared" si="2609"/>
        <v>46126</v>
      </c>
      <c r="M4945" s="1">
        <f t="shared" si="2595"/>
        <v>20</v>
      </c>
      <c r="N4945" s="1">
        <f t="shared" si="2610"/>
        <v>4</v>
      </c>
      <c r="O4945" s="2">
        <f t="shared" si="2611"/>
        <v>0.99867645000000005</v>
      </c>
      <c r="P4945" s="13">
        <f t="shared" si="2603"/>
        <v>0.99339977999999995</v>
      </c>
      <c r="Q4945" s="13">
        <f t="shared" si="2596"/>
        <v>1.388369888738294</v>
      </c>
      <c r="R4945" s="2">
        <f t="shared" si="2599"/>
        <v>1.38653231</v>
      </c>
      <c r="S4945" s="2">
        <f t="shared" si="2625"/>
        <v>1.4446439600000001</v>
      </c>
      <c r="T4945" s="2">
        <f t="shared" si="2612"/>
        <v>61184.592682720002</v>
      </c>
      <c r="U4945" s="2">
        <f t="shared" si="2613"/>
        <v>5412.8494413826338</v>
      </c>
      <c r="V4945" s="2">
        <f t="shared" si="2614"/>
        <v>11665.262052851376</v>
      </c>
      <c r="W4945" s="2">
        <f t="shared" si="2615"/>
        <v>59430.825641684016</v>
      </c>
      <c r="X4945" s="17">
        <f t="shared" si="2616"/>
        <v>0</v>
      </c>
      <c r="Y4945" s="2">
        <f t="shared" si="2617"/>
        <v>0</v>
      </c>
      <c r="Z4945" s="72">
        <f t="shared" si="2618"/>
        <v>0</v>
      </c>
      <c r="AA4945" s="2">
        <f t="shared" si="2604"/>
        <v>0</v>
      </c>
      <c r="AB4945" s="12">
        <f t="shared" si="2626"/>
        <v>4.6600000000000003E-2</v>
      </c>
      <c r="AC4945" s="17">
        <f t="shared" si="2619"/>
        <v>4</v>
      </c>
      <c r="AD4945" s="17">
        <v>252</v>
      </c>
      <c r="AE4945" s="13">
        <f t="shared" si="2597"/>
        <v>1.0007232269999999</v>
      </c>
      <c r="AF4945" s="2">
        <f t="shared" si="2605"/>
        <v>44.250349409999998</v>
      </c>
      <c r="AG4945" s="2">
        <f t="shared" si="2620"/>
        <v>42.981977729999997</v>
      </c>
      <c r="AH4945" s="3">
        <f t="shared" si="2621"/>
        <v>0</v>
      </c>
      <c r="AI4945" s="4" t="str">
        <f t="shared" si="2598"/>
        <v>A+J=</v>
      </c>
      <c r="AJ4945" s="11">
        <f t="shared" si="2627"/>
        <v>46126</v>
      </c>
      <c r="AQ4945" s="53"/>
      <c r="AR4945" s="53"/>
    </row>
    <row r="4946" spans="1:44" x14ac:dyDescent="0.2">
      <c r="A4946" s="158">
        <f t="shared" si="2622"/>
        <v>46102</v>
      </c>
      <c r="B4946" s="2">
        <f t="shared" si="2606"/>
        <v>59470.692832613371</v>
      </c>
      <c r="C4946" s="2">
        <f t="shared" si="2623"/>
        <v>42352.714147450002</v>
      </c>
      <c r="D4946" s="2">
        <f>SUM(Y4946:Y$5092)</f>
        <v>12173.44646126</v>
      </c>
      <c r="E4946" s="73">
        <f t="shared" si="2607"/>
        <v>30179.267686190004</v>
      </c>
      <c r="F4946" s="88">
        <f t="shared" si="2600"/>
        <v>6455.85</v>
      </c>
      <c r="G4946" s="3">
        <f>IF(AND(N4946=1,N4945&gt;1),VLOOKUP(A4945,[1]Plan1!$BK$81:$BM$259,3),G4945)</f>
        <v>6413.24</v>
      </c>
      <c r="H4946" s="11">
        <f t="shared" si="2601"/>
        <v>46039</v>
      </c>
      <c r="I4946" s="11">
        <f t="shared" si="2602"/>
        <v>46070</v>
      </c>
      <c r="J4946" s="12">
        <f t="shared" si="2608"/>
        <v>-6.6002153085962245E-3</v>
      </c>
      <c r="K4946" s="11">
        <f t="shared" si="2624"/>
        <v>46126</v>
      </c>
      <c r="L4946" s="11">
        <f t="shared" si="2609"/>
        <v>46126</v>
      </c>
      <c r="M4946" s="1">
        <f t="shared" si="2595"/>
        <v>20</v>
      </c>
      <c r="N4946" s="1">
        <f t="shared" si="2610"/>
        <v>5</v>
      </c>
      <c r="O4946" s="2">
        <f t="shared" si="2611"/>
        <v>0.99834584000000004</v>
      </c>
      <c r="P4946" s="13">
        <f t="shared" si="2603"/>
        <v>0.99339977999999995</v>
      </c>
      <c r="Q4946" s="13">
        <f t="shared" si="2596"/>
        <v>1.388369888738294</v>
      </c>
      <c r="R4946" s="2">
        <f t="shared" si="2599"/>
        <v>1.3860733000000001</v>
      </c>
      <c r="S4946" s="2">
        <f t="shared" si="2625"/>
        <v>1.4446439600000001</v>
      </c>
      <c r="T4946" s="2">
        <f t="shared" si="2612"/>
        <v>61184.592682720002</v>
      </c>
      <c r="U4946" s="2">
        <f t="shared" si="2613"/>
        <v>5412.8494413826338</v>
      </c>
      <c r="V4946" s="2">
        <f t="shared" si="2614"/>
        <v>11651.409467190741</v>
      </c>
      <c r="W4946" s="2">
        <f t="shared" si="2615"/>
        <v>59416.973056023373</v>
      </c>
      <c r="X4946" s="17">
        <f t="shared" si="2616"/>
        <v>0</v>
      </c>
      <c r="Y4946" s="2">
        <f t="shared" si="2617"/>
        <v>0</v>
      </c>
      <c r="Z4946" s="72">
        <f t="shared" si="2618"/>
        <v>0</v>
      </c>
      <c r="AA4946" s="2">
        <f t="shared" si="2604"/>
        <v>0</v>
      </c>
      <c r="AB4946" s="12">
        <f t="shared" si="2626"/>
        <v>4.6600000000000003E-2</v>
      </c>
      <c r="AC4946" s="17">
        <f t="shared" si="2619"/>
        <v>5</v>
      </c>
      <c r="AD4946" s="17">
        <v>252</v>
      </c>
      <c r="AE4946" s="13">
        <f t="shared" si="2597"/>
        <v>1.000904115</v>
      </c>
      <c r="AF4946" s="2">
        <f t="shared" si="2605"/>
        <v>55.317908009999996</v>
      </c>
      <c r="AG4946" s="2">
        <f t="shared" si="2620"/>
        <v>53.719776590000002</v>
      </c>
      <c r="AH4946" s="3">
        <f t="shared" si="2621"/>
        <v>0</v>
      </c>
      <c r="AI4946" s="4" t="str">
        <f t="shared" si="2598"/>
        <v>A+J=</v>
      </c>
      <c r="AJ4946" s="11">
        <f t="shared" si="2627"/>
        <v>46126</v>
      </c>
      <c r="AQ4946" s="53"/>
      <c r="AR4946" s="53"/>
    </row>
    <row r="4947" spans="1:44" x14ac:dyDescent="0.2">
      <c r="A4947" s="158">
        <f t="shared" si="2622"/>
        <v>46103</v>
      </c>
      <c r="B4947" s="2">
        <f t="shared" si="2606"/>
        <v>59470.692832613371</v>
      </c>
      <c r="C4947" s="2">
        <f t="shared" si="2623"/>
        <v>42352.714147450002</v>
      </c>
      <c r="D4947" s="2">
        <f>SUM(Y4947:Y$5092)</f>
        <v>12173.44646126</v>
      </c>
      <c r="E4947" s="73">
        <f t="shared" si="2607"/>
        <v>30179.267686190004</v>
      </c>
      <c r="F4947" s="88">
        <f t="shared" si="2600"/>
        <v>6455.85</v>
      </c>
      <c r="G4947" s="3">
        <f>IF(AND(N4947=1,N4946&gt;1),VLOOKUP(A4946,[1]Plan1!$BK$81:$BM$259,3),G4946)</f>
        <v>6413.24</v>
      </c>
      <c r="H4947" s="11">
        <f t="shared" si="2601"/>
        <v>46039</v>
      </c>
      <c r="I4947" s="11">
        <f t="shared" si="2602"/>
        <v>46070</v>
      </c>
      <c r="J4947" s="12">
        <f t="shared" si="2608"/>
        <v>-6.6002153085962245E-3</v>
      </c>
      <c r="K4947" s="11">
        <f t="shared" si="2624"/>
        <v>46126</v>
      </c>
      <c r="L4947" s="11">
        <f t="shared" si="2609"/>
        <v>46126</v>
      </c>
      <c r="M4947" s="1">
        <f t="shared" si="2595"/>
        <v>20</v>
      </c>
      <c r="N4947" s="1">
        <f t="shared" si="2610"/>
        <v>5</v>
      </c>
      <c r="O4947" s="2">
        <f t="shared" si="2611"/>
        <v>0.99834584000000004</v>
      </c>
      <c r="P4947" s="13">
        <f t="shared" si="2603"/>
        <v>0.99339977999999995</v>
      </c>
      <c r="Q4947" s="13">
        <f t="shared" si="2596"/>
        <v>1.388369888738294</v>
      </c>
      <c r="R4947" s="2">
        <f t="shared" si="2599"/>
        <v>1.3860733000000001</v>
      </c>
      <c r="S4947" s="2">
        <f t="shared" si="2625"/>
        <v>1.4446439600000001</v>
      </c>
      <c r="T4947" s="2">
        <f t="shared" si="2612"/>
        <v>61184.592682720002</v>
      </c>
      <c r="U4947" s="2">
        <f t="shared" si="2613"/>
        <v>5412.8494413826338</v>
      </c>
      <c r="V4947" s="2">
        <f t="shared" si="2614"/>
        <v>11651.409467190741</v>
      </c>
      <c r="W4947" s="2">
        <f t="shared" si="2615"/>
        <v>59416.973056023373</v>
      </c>
      <c r="X4947" s="17">
        <f t="shared" si="2616"/>
        <v>0</v>
      </c>
      <c r="Y4947" s="2">
        <f t="shared" si="2617"/>
        <v>0</v>
      </c>
      <c r="Z4947" s="72">
        <f t="shared" si="2618"/>
        <v>0</v>
      </c>
      <c r="AA4947" s="2">
        <f t="shared" si="2604"/>
        <v>0</v>
      </c>
      <c r="AB4947" s="12">
        <f t="shared" si="2626"/>
        <v>4.6600000000000003E-2</v>
      </c>
      <c r="AC4947" s="17">
        <f t="shared" si="2619"/>
        <v>5</v>
      </c>
      <c r="AD4947" s="17">
        <v>252</v>
      </c>
      <c r="AE4947" s="13">
        <f t="shared" si="2597"/>
        <v>1.000904115</v>
      </c>
      <c r="AF4947" s="2">
        <f t="shared" si="2605"/>
        <v>55.317908009999996</v>
      </c>
      <c r="AG4947" s="2">
        <f t="shared" si="2620"/>
        <v>53.719776590000002</v>
      </c>
      <c r="AH4947" s="3">
        <f t="shared" si="2621"/>
        <v>0</v>
      </c>
      <c r="AI4947" s="4" t="str">
        <f t="shared" si="2598"/>
        <v>A+J=</v>
      </c>
      <c r="AJ4947" s="11">
        <f t="shared" si="2627"/>
        <v>46126</v>
      </c>
      <c r="AQ4947" s="53"/>
      <c r="AR4947" s="53"/>
    </row>
    <row r="4948" spans="1:44" x14ac:dyDescent="0.2">
      <c r="A4948" s="158">
        <f t="shared" si="2622"/>
        <v>46104</v>
      </c>
      <c r="B4948" s="2">
        <f t="shared" si="2606"/>
        <v>59470.692832613371</v>
      </c>
      <c r="C4948" s="2">
        <f t="shared" si="2623"/>
        <v>42352.714147450002</v>
      </c>
      <c r="D4948" s="2">
        <f>SUM(Y4948:Y$5092)</f>
        <v>12173.44646126</v>
      </c>
      <c r="E4948" s="73">
        <f t="shared" si="2607"/>
        <v>30179.267686190004</v>
      </c>
      <c r="F4948" s="88">
        <f t="shared" si="2600"/>
        <v>6455.85</v>
      </c>
      <c r="G4948" s="3">
        <f>IF(AND(N4948=1,N4947&gt;1),VLOOKUP(A4947,[1]Plan1!$BK$81:$BM$259,3),G4947)</f>
        <v>6413.24</v>
      </c>
      <c r="H4948" s="11">
        <f t="shared" si="2601"/>
        <v>46039</v>
      </c>
      <c r="I4948" s="11">
        <f t="shared" si="2602"/>
        <v>46070</v>
      </c>
      <c r="J4948" s="12">
        <f t="shared" si="2608"/>
        <v>-6.6002153085962245E-3</v>
      </c>
      <c r="K4948" s="11">
        <f t="shared" si="2624"/>
        <v>46126</v>
      </c>
      <c r="L4948" s="11">
        <f t="shared" si="2609"/>
        <v>46126</v>
      </c>
      <c r="M4948" s="1">
        <f t="shared" si="2595"/>
        <v>20</v>
      </c>
      <c r="N4948" s="1">
        <f t="shared" si="2610"/>
        <v>5</v>
      </c>
      <c r="O4948" s="2">
        <f t="shared" si="2611"/>
        <v>0.99834584000000004</v>
      </c>
      <c r="P4948" s="13">
        <f t="shared" si="2603"/>
        <v>0.99339977999999995</v>
      </c>
      <c r="Q4948" s="13">
        <f t="shared" si="2596"/>
        <v>1.388369888738294</v>
      </c>
      <c r="R4948" s="2">
        <f t="shared" si="2599"/>
        <v>1.3860733000000001</v>
      </c>
      <c r="S4948" s="2">
        <f t="shared" si="2625"/>
        <v>1.4446439600000001</v>
      </c>
      <c r="T4948" s="2">
        <f t="shared" si="2612"/>
        <v>61184.592682720002</v>
      </c>
      <c r="U4948" s="2">
        <f t="shared" si="2613"/>
        <v>5412.8494413826338</v>
      </c>
      <c r="V4948" s="2">
        <f t="shared" si="2614"/>
        <v>11651.409467190741</v>
      </c>
      <c r="W4948" s="2">
        <f t="shared" si="2615"/>
        <v>59416.973056023373</v>
      </c>
      <c r="X4948" s="17">
        <f t="shared" si="2616"/>
        <v>0</v>
      </c>
      <c r="Y4948" s="2">
        <f t="shared" si="2617"/>
        <v>0</v>
      </c>
      <c r="Z4948" s="72">
        <f t="shared" si="2618"/>
        <v>0</v>
      </c>
      <c r="AA4948" s="2">
        <f t="shared" si="2604"/>
        <v>0</v>
      </c>
      <c r="AB4948" s="12">
        <f t="shared" si="2626"/>
        <v>4.6600000000000003E-2</v>
      </c>
      <c r="AC4948" s="17">
        <f t="shared" si="2619"/>
        <v>5</v>
      </c>
      <c r="AD4948" s="17">
        <v>252</v>
      </c>
      <c r="AE4948" s="13">
        <f t="shared" si="2597"/>
        <v>1.000904115</v>
      </c>
      <c r="AF4948" s="2">
        <f t="shared" si="2605"/>
        <v>55.317908009999996</v>
      </c>
      <c r="AG4948" s="2">
        <f t="shared" si="2620"/>
        <v>53.719776590000002</v>
      </c>
      <c r="AH4948" s="3">
        <f t="shared" si="2621"/>
        <v>0</v>
      </c>
      <c r="AI4948" s="4" t="str">
        <f t="shared" si="2598"/>
        <v>A+J=</v>
      </c>
      <c r="AJ4948" s="11">
        <f t="shared" si="2627"/>
        <v>46126</v>
      </c>
      <c r="AQ4948" s="53"/>
      <c r="AR4948" s="53"/>
    </row>
    <row r="4949" spans="1:44" x14ac:dyDescent="0.2">
      <c r="A4949" s="158">
        <f t="shared" si="2622"/>
        <v>46105</v>
      </c>
      <c r="B4949" s="2">
        <f t="shared" si="2606"/>
        <v>59467.579526382891</v>
      </c>
      <c r="C4949" s="2">
        <f t="shared" si="2623"/>
        <v>42352.714147450002</v>
      </c>
      <c r="D4949" s="2">
        <f>SUM(Y4949:Y$5092)</f>
        <v>12173.44646126</v>
      </c>
      <c r="E4949" s="73">
        <f t="shared" si="2607"/>
        <v>30179.267686190004</v>
      </c>
      <c r="F4949" s="88">
        <f t="shared" si="2600"/>
        <v>6455.85</v>
      </c>
      <c r="G4949" s="3">
        <f>IF(AND(N4949=1,N4948&gt;1),VLOOKUP(A4948,[1]Plan1!$BK$81:$BM$259,3),G4948)</f>
        <v>6413.24</v>
      </c>
      <c r="H4949" s="11">
        <f t="shared" si="2601"/>
        <v>46039</v>
      </c>
      <c r="I4949" s="11">
        <f t="shared" si="2602"/>
        <v>46070</v>
      </c>
      <c r="J4949" s="12">
        <f t="shared" si="2608"/>
        <v>-6.6002153085962245E-3</v>
      </c>
      <c r="K4949" s="11">
        <f t="shared" si="2624"/>
        <v>46126</v>
      </c>
      <c r="L4949" s="11">
        <f t="shared" si="2609"/>
        <v>46126</v>
      </c>
      <c r="M4949" s="1">
        <f t="shared" si="2595"/>
        <v>20</v>
      </c>
      <c r="N4949" s="1">
        <f t="shared" si="2610"/>
        <v>6</v>
      </c>
      <c r="O4949" s="2">
        <f t="shared" si="2611"/>
        <v>0.99801534000000003</v>
      </c>
      <c r="P4949" s="13">
        <f t="shared" si="2603"/>
        <v>0.99339977999999995</v>
      </c>
      <c r="Q4949" s="13">
        <f t="shared" si="2596"/>
        <v>1.388369888738294</v>
      </c>
      <c r="R4949" s="2">
        <f t="shared" si="2599"/>
        <v>1.3856144399999999</v>
      </c>
      <c r="S4949" s="2">
        <f t="shared" si="2625"/>
        <v>1.4446439600000001</v>
      </c>
      <c r="T4949" s="2">
        <f t="shared" si="2612"/>
        <v>61184.592682720002</v>
      </c>
      <c r="U4949" s="2">
        <f t="shared" si="2613"/>
        <v>5412.8494413826338</v>
      </c>
      <c r="V4949" s="2">
        <f t="shared" si="2614"/>
        <v>11637.56140842025</v>
      </c>
      <c r="W4949" s="2">
        <f t="shared" si="2615"/>
        <v>59403.124997252889</v>
      </c>
      <c r="X4949" s="17">
        <f t="shared" si="2616"/>
        <v>0</v>
      </c>
      <c r="Y4949" s="2">
        <f t="shared" si="2617"/>
        <v>0</v>
      </c>
      <c r="Z4949" s="72">
        <f t="shared" si="2618"/>
        <v>0</v>
      </c>
      <c r="AA4949" s="2">
        <f t="shared" si="2604"/>
        <v>0</v>
      </c>
      <c r="AB4949" s="12">
        <f t="shared" si="2626"/>
        <v>4.6600000000000003E-2</v>
      </c>
      <c r="AC4949" s="17">
        <f t="shared" si="2619"/>
        <v>6</v>
      </c>
      <c r="AD4949" s="17">
        <v>252</v>
      </c>
      <c r="AE4949" s="13">
        <f t="shared" si="2597"/>
        <v>1.0010850360000001</v>
      </c>
      <c r="AF4949" s="2">
        <f t="shared" si="2605"/>
        <v>66.387485699999999</v>
      </c>
      <c r="AG4949" s="2">
        <f t="shared" si="2620"/>
        <v>64.454529129999997</v>
      </c>
      <c r="AH4949" s="3">
        <f t="shared" si="2621"/>
        <v>0</v>
      </c>
      <c r="AI4949" s="4" t="str">
        <f t="shared" si="2598"/>
        <v>A+J=</v>
      </c>
      <c r="AJ4949" s="11">
        <f t="shared" si="2627"/>
        <v>46126</v>
      </c>
      <c r="AQ4949" s="53"/>
      <c r="AR4949" s="53"/>
    </row>
    <row r="4950" spans="1:44" x14ac:dyDescent="0.2">
      <c r="A4950" s="158">
        <f t="shared" si="2622"/>
        <v>46106</v>
      </c>
      <c r="B4950" s="2">
        <f t="shared" si="2606"/>
        <v>59464.468003985239</v>
      </c>
      <c r="C4950" s="2">
        <f t="shared" si="2623"/>
        <v>42352.714147450002</v>
      </c>
      <c r="D4950" s="2">
        <f>SUM(Y4950:Y$5092)</f>
        <v>12173.44646126</v>
      </c>
      <c r="E4950" s="73">
        <f t="shared" si="2607"/>
        <v>30179.267686190004</v>
      </c>
      <c r="F4950" s="88">
        <f t="shared" si="2600"/>
        <v>6455.85</v>
      </c>
      <c r="G4950" s="3">
        <f>IF(AND(N4950=1,N4949&gt;1),VLOOKUP(A4949,[1]Plan1!$BK$81:$BM$259,3),G4949)</f>
        <v>6413.24</v>
      </c>
      <c r="H4950" s="11">
        <f t="shared" si="2601"/>
        <v>46039</v>
      </c>
      <c r="I4950" s="11">
        <f t="shared" si="2602"/>
        <v>46070</v>
      </c>
      <c r="J4950" s="12">
        <f t="shared" si="2608"/>
        <v>-6.6002153085962245E-3</v>
      </c>
      <c r="K4950" s="11">
        <f t="shared" si="2624"/>
        <v>46126</v>
      </c>
      <c r="L4950" s="11">
        <f t="shared" si="2609"/>
        <v>46126</v>
      </c>
      <c r="M4950" s="1">
        <f t="shared" si="2595"/>
        <v>20</v>
      </c>
      <c r="N4950" s="1">
        <f t="shared" si="2610"/>
        <v>7</v>
      </c>
      <c r="O4950" s="2">
        <f t="shared" si="2611"/>
        <v>0.99768495000000001</v>
      </c>
      <c r="P4950" s="13">
        <f t="shared" si="2603"/>
        <v>0.99339977999999995</v>
      </c>
      <c r="Q4950" s="13">
        <f t="shared" si="2596"/>
        <v>1.388369888738294</v>
      </c>
      <c r="R4950" s="2">
        <f t="shared" si="2599"/>
        <v>1.3851557400000001</v>
      </c>
      <c r="S4950" s="2">
        <f t="shared" si="2625"/>
        <v>1.4446439600000001</v>
      </c>
      <c r="T4950" s="2">
        <f t="shared" si="2612"/>
        <v>61184.592682720002</v>
      </c>
      <c r="U4950" s="2">
        <f t="shared" si="2613"/>
        <v>5412.8494413826338</v>
      </c>
      <c r="V4950" s="2">
        <f t="shared" si="2614"/>
        <v>11623.718178332601</v>
      </c>
      <c r="W4950" s="2">
        <f t="shared" si="2615"/>
        <v>59389.281767165237</v>
      </c>
      <c r="X4950" s="17">
        <f t="shared" si="2616"/>
        <v>0</v>
      </c>
      <c r="Y4950" s="2">
        <f t="shared" si="2617"/>
        <v>0</v>
      </c>
      <c r="Z4950" s="72">
        <f t="shared" si="2618"/>
        <v>0</v>
      </c>
      <c r="AA4950" s="2">
        <f t="shared" si="2604"/>
        <v>0</v>
      </c>
      <c r="AB4950" s="12">
        <f t="shared" si="2626"/>
        <v>4.6600000000000003E-2</v>
      </c>
      <c r="AC4950" s="17">
        <f t="shared" si="2619"/>
        <v>7</v>
      </c>
      <c r="AD4950" s="17">
        <v>252</v>
      </c>
      <c r="AE4950" s="13">
        <f t="shared" si="2597"/>
        <v>1.0012659900000001</v>
      </c>
      <c r="AF4950" s="2">
        <f t="shared" si="2605"/>
        <v>77.45908249</v>
      </c>
      <c r="AG4950" s="2">
        <f t="shared" si="2620"/>
        <v>75.186236820000005</v>
      </c>
      <c r="AH4950" s="3">
        <f t="shared" si="2621"/>
        <v>0</v>
      </c>
      <c r="AI4950" s="4" t="str">
        <f t="shared" si="2598"/>
        <v>A+J=</v>
      </c>
      <c r="AJ4950" s="11">
        <f t="shared" si="2627"/>
        <v>46126</v>
      </c>
      <c r="AQ4950" s="53"/>
      <c r="AR4950" s="53"/>
    </row>
    <row r="4951" spans="1:44" x14ac:dyDescent="0.2">
      <c r="A4951" s="158">
        <f t="shared" si="2622"/>
        <v>46107</v>
      </c>
      <c r="B4951" s="2">
        <f t="shared" si="2606"/>
        <v>59461.357300602373</v>
      </c>
      <c r="C4951" s="2">
        <f t="shared" si="2623"/>
        <v>42352.714147450002</v>
      </c>
      <c r="D4951" s="2">
        <f>SUM(Y4951:Y$5092)</f>
        <v>12173.44646126</v>
      </c>
      <c r="E4951" s="73">
        <f t="shared" si="2607"/>
        <v>30179.267686190004</v>
      </c>
      <c r="F4951" s="88">
        <f t="shared" si="2600"/>
        <v>6455.85</v>
      </c>
      <c r="G4951" s="3">
        <f>IF(AND(N4951=1,N4950&gt;1),VLOOKUP(A4950,[1]Plan1!$BK$81:$BM$259,3),G4950)</f>
        <v>6413.24</v>
      </c>
      <c r="H4951" s="11">
        <f t="shared" si="2601"/>
        <v>46039</v>
      </c>
      <c r="I4951" s="11">
        <f t="shared" si="2602"/>
        <v>46070</v>
      </c>
      <c r="J4951" s="12">
        <f t="shared" si="2608"/>
        <v>-6.6002153085962245E-3</v>
      </c>
      <c r="K4951" s="11">
        <f t="shared" si="2624"/>
        <v>46126</v>
      </c>
      <c r="L4951" s="11">
        <f t="shared" si="2609"/>
        <v>46126</v>
      </c>
      <c r="M4951" s="1">
        <f t="shared" ref="M4951:M5014" si="2628">IF(L4951=L4950,M4950,NETWORKDAYS(L4950,L4951,$AN$194:$AN$348)-1)</f>
        <v>20</v>
      </c>
      <c r="N4951" s="1">
        <f t="shared" si="2610"/>
        <v>8</v>
      </c>
      <c r="O4951" s="2">
        <f t="shared" si="2611"/>
        <v>0.99735465999999995</v>
      </c>
      <c r="P4951" s="13">
        <f t="shared" si="2603"/>
        <v>0.99339977999999995</v>
      </c>
      <c r="Q4951" s="13">
        <f t="shared" si="2596"/>
        <v>1.388369888738294</v>
      </c>
      <c r="R4951" s="2">
        <f t="shared" si="2599"/>
        <v>1.3846971699999999</v>
      </c>
      <c r="S4951" s="2">
        <f t="shared" si="2625"/>
        <v>1.4446439600000001</v>
      </c>
      <c r="T4951" s="2">
        <f t="shared" si="2612"/>
        <v>61184.592682720002</v>
      </c>
      <c r="U4951" s="2">
        <f t="shared" si="2613"/>
        <v>5412.8494413826338</v>
      </c>
      <c r="V4951" s="2">
        <f t="shared" si="2614"/>
        <v>11609.878871549739</v>
      </c>
      <c r="W4951" s="2">
        <f t="shared" si="2615"/>
        <v>59375.442460382372</v>
      </c>
      <c r="X4951" s="17">
        <f t="shared" si="2616"/>
        <v>0</v>
      </c>
      <c r="Y4951" s="2">
        <f t="shared" si="2617"/>
        <v>0</v>
      </c>
      <c r="Z4951" s="72">
        <f t="shared" si="2618"/>
        <v>0</v>
      </c>
      <c r="AA4951" s="2">
        <f t="shared" si="2604"/>
        <v>0</v>
      </c>
      <c r="AB4951" s="12">
        <f t="shared" si="2626"/>
        <v>4.6600000000000003E-2</v>
      </c>
      <c r="AC4951" s="17">
        <f t="shared" si="2619"/>
        <v>8</v>
      </c>
      <c r="AD4951" s="17">
        <v>252</v>
      </c>
      <c r="AE4951" s="13">
        <f t="shared" si="2597"/>
        <v>1.001446976</v>
      </c>
      <c r="AF4951" s="2">
        <f t="shared" si="2605"/>
        <v>88.532637179999995</v>
      </c>
      <c r="AG4951" s="2">
        <f t="shared" si="2620"/>
        <v>85.914840220000002</v>
      </c>
      <c r="AH4951" s="3">
        <f t="shared" si="2621"/>
        <v>0</v>
      </c>
      <c r="AI4951" s="4" t="str">
        <f t="shared" si="2598"/>
        <v>A+J=</v>
      </c>
      <c r="AJ4951" s="11">
        <f t="shared" si="2627"/>
        <v>46126</v>
      </c>
      <c r="AQ4951" s="53"/>
      <c r="AR4951" s="53"/>
    </row>
    <row r="4952" spans="1:44" x14ac:dyDescent="0.2">
      <c r="A4952" s="158">
        <f t="shared" si="2622"/>
        <v>46108</v>
      </c>
      <c r="B4952" s="2">
        <f t="shared" si="2606"/>
        <v>59458.2490471977</v>
      </c>
      <c r="C4952" s="2">
        <f t="shared" si="2623"/>
        <v>42352.714147450002</v>
      </c>
      <c r="D4952" s="2">
        <f>SUM(Y4952:Y$5092)</f>
        <v>12173.44646126</v>
      </c>
      <c r="E4952" s="73">
        <f t="shared" si="2607"/>
        <v>30179.267686190004</v>
      </c>
      <c r="F4952" s="88">
        <f t="shared" si="2600"/>
        <v>6455.85</v>
      </c>
      <c r="G4952" s="3">
        <f>IF(AND(N4952=1,N4951&gt;1),VLOOKUP(A4951,[1]Plan1!$BK$81:$BM$259,3),G4951)</f>
        <v>6413.24</v>
      </c>
      <c r="H4952" s="11">
        <f t="shared" si="2601"/>
        <v>46039</v>
      </c>
      <c r="I4952" s="11">
        <f t="shared" si="2602"/>
        <v>46070</v>
      </c>
      <c r="J4952" s="12">
        <f t="shared" si="2608"/>
        <v>-6.6002153085962245E-3</v>
      </c>
      <c r="K4952" s="11">
        <f t="shared" si="2624"/>
        <v>46126</v>
      </c>
      <c r="L4952" s="11">
        <f t="shared" si="2609"/>
        <v>46126</v>
      </c>
      <c r="M4952" s="1">
        <f t="shared" si="2628"/>
        <v>20</v>
      </c>
      <c r="N4952" s="1">
        <f t="shared" si="2610"/>
        <v>9</v>
      </c>
      <c r="O4952" s="2">
        <f t="shared" si="2611"/>
        <v>0.99702449000000004</v>
      </c>
      <c r="P4952" s="13">
        <f t="shared" si="2603"/>
        <v>0.99339977999999995</v>
      </c>
      <c r="Q4952" s="13">
        <f t="shared" si="2596"/>
        <v>1.388369888738294</v>
      </c>
      <c r="R4952" s="2">
        <f t="shared" si="2599"/>
        <v>1.38423878</v>
      </c>
      <c r="S4952" s="2">
        <f t="shared" si="2625"/>
        <v>1.4446439600000001</v>
      </c>
      <c r="T4952" s="2">
        <f t="shared" si="2612"/>
        <v>61184.592682720002</v>
      </c>
      <c r="U4952" s="2">
        <f t="shared" si="2613"/>
        <v>5412.8494413826338</v>
      </c>
      <c r="V4952" s="2">
        <f t="shared" si="2614"/>
        <v>11596.044997035069</v>
      </c>
      <c r="W4952" s="2">
        <f t="shared" si="2615"/>
        <v>59361.608585867703</v>
      </c>
      <c r="X4952" s="17">
        <f t="shared" si="2616"/>
        <v>0</v>
      </c>
      <c r="Y4952" s="2">
        <f t="shared" si="2617"/>
        <v>0</v>
      </c>
      <c r="Z4952" s="72">
        <f t="shared" si="2618"/>
        <v>0</v>
      </c>
      <c r="AA4952" s="2">
        <f t="shared" si="2604"/>
        <v>0</v>
      </c>
      <c r="AB4952" s="12">
        <f t="shared" si="2626"/>
        <v>4.6600000000000003E-2</v>
      </c>
      <c r="AC4952" s="17">
        <f t="shared" si="2619"/>
        <v>9</v>
      </c>
      <c r="AD4952" s="17">
        <v>252</v>
      </c>
      <c r="AE4952" s="13">
        <f t="shared" si="2597"/>
        <v>1.0016279960000001</v>
      </c>
      <c r="AF4952" s="2">
        <f t="shared" si="2605"/>
        <v>99.608272139999997</v>
      </c>
      <c r="AG4952" s="2">
        <f t="shared" si="2620"/>
        <v>96.640461329999994</v>
      </c>
      <c r="AH4952" s="3">
        <f t="shared" si="2621"/>
        <v>0</v>
      </c>
      <c r="AI4952" s="4" t="str">
        <f t="shared" si="2598"/>
        <v>A+J=</v>
      </c>
      <c r="AJ4952" s="11">
        <f t="shared" si="2627"/>
        <v>46126</v>
      </c>
      <c r="AQ4952" s="53"/>
      <c r="AR4952" s="53"/>
    </row>
    <row r="4953" spans="1:44" x14ac:dyDescent="0.2">
      <c r="A4953" s="158">
        <f t="shared" si="2622"/>
        <v>46109</v>
      </c>
      <c r="B4953" s="2">
        <f t="shared" si="2606"/>
        <v>59455.141614897831</v>
      </c>
      <c r="C4953" s="2">
        <f t="shared" si="2623"/>
        <v>42352.714147450002</v>
      </c>
      <c r="D4953" s="2">
        <f>SUM(Y4953:Y$5092)</f>
        <v>12173.44646126</v>
      </c>
      <c r="E4953" s="73">
        <f t="shared" si="2607"/>
        <v>30179.267686190004</v>
      </c>
      <c r="F4953" s="88">
        <f t="shared" si="2600"/>
        <v>6455.85</v>
      </c>
      <c r="G4953" s="3">
        <f>IF(AND(N4953=1,N4952&gt;1),VLOOKUP(A4952,[1]Plan1!$BK$81:$BM$259,3),G4952)</f>
        <v>6413.24</v>
      </c>
      <c r="H4953" s="11">
        <f t="shared" si="2601"/>
        <v>46039</v>
      </c>
      <c r="I4953" s="11">
        <f t="shared" si="2602"/>
        <v>46070</v>
      </c>
      <c r="J4953" s="12">
        <f t="shared" si="2608"/>
        <v>-6.6002153085962245E-3</v>
      </c>
      <c r="K4953" s="11">
        <f t="shared" si="2624"/>
        <v>46126</v>
      </c>
      <c r="L4953" s="11">
        <f t="shared" si="2609"/>
        <v>46126</v>
      </c>
      <c r="M4953" s="1">
        <f t="shared" si="2628"/>
        <v>20</v>
      </c>
      <c r="N4953" s="1">
        <f t="shared" si="2610"/>
        <v>10</v>
      </c>
      <c r="O4953" s="2">
        <f t="shared" si="2611"/>
        <v>0.99669441999999997</v>
      </c>
      <c r="P4953" s="13">
        <f t="shared" si="2603"/>
        <v>0.99339977999999995</v>
      </c>
      <c r="Q4953" s="13">
        <f t="shared" si="2596"/>
        <v>1.388369888738294</v>
      </c>
      <c r="R4953" s="2">
        <f t="shared" si="2599"/>
        <v>1.38378052</v>
      </c>
      <c r="S4953" s="2">
        <f t="shared" si="2625"/>
        <v>1.4446439600000001</v>
      </c>
      <c r="T4953" s="2">
        <f t="shared" si="2612"/>
        <v>61184.592682720002</v>
      </c>
      <c r="U4953" s="2">
        <f t="shared" si="2613"/>
        <v>5412.8494413826338</v>
      </c>
      <c r="V4953" s="2">
        <f t="shared" si="2614"/>
        <v>11582.215045825194</v>
      </c>
      <c r="W4953" s="2">
        <f t="shared" si="2615"/>
        <v>59347.778634657829</v>
      </c>
      <c r="X4953" s="17">
        <f t="shared" si="2616"/>
        <v>0</v>
      </c>
      <c r="Y4953" s="2">
        <f t="shared" si="2617"/>
        <v>0</v>
      </c>
      <c r="Z4953" s="72">
        <f t="shared" si="2618"/>
        <v>0</v>
      </c>
      <c r="AA4953" s="2">
        <f t="shared" si="2604"/>
        <v>0</v>
      </c>
      <c r="AB4953" s="12">
        <f t="shared" si="2626"/>
        <v>4.6600000000000003E-2</v>
      </c>
      <c r="AC4953" s="17">
        <f t="shared" si="2619"/>
        <v>10</v>
      </c>
      <c r="AD4953" s="17">
        <v>252</v>
      </c>
      <c r="AE4953" s="13">
        <f t="shared" si="2597"/>
        <v>1.0018090479999999</v>
      </c>
      <c r="AF4953" s="2">
        <f t="shared" si="2605"/>
        <v>110.68586501999999</v>
      </c>
      <c r="AG4953" s="2">
        <f t="shared" si="2620"/>
        <v>107.36298024</v>
      </c>
      <c r="AH4953" s="3">
        <f t="shared" si="2621"/>
        <v>0</v>
      </c>
      <c r="AI4953" s="4" t="str">
        <f t="shared" si="2598"/>
        <v>A+J=</v>
      </c>
      <c r="AJ4953" s="11">
        <f t="shared" si="2627"/>
        <v>46126</v>
      </c>
      <c r="AQ4953" s="53"/>
      <c r="AR4953" s="53"/>
    </row>
    <row r="4954" spans="1:44" x14ac:dyDescent="0.2">
      <c r="A4954" s="158">
        <f t="shared" si="2622"/>
        <v>46110</v>
      </c>
      <c r="B4954" s="2">
        <f t="shared" si="2606"/>
        <v>59455.141614897831</v>
      </c>
      <c r="C4954" s="2">
        <f t="shared" si="2623"/>
        <v>42352.714147450002</v>
      </c>
      <c r="D4954" s="2">
        <f>SUM(Y4954:Y$5092)</f>
        <v>12173.44646126</v>
      </c>
      <c r="E4954" s="73">
        <f t="shared" si="2607"/>
        <v>30179.267686190004</v>
      </c>
      <c r="F4954" s="88">
        <f t="shared" si="2600"/>
        <v>6455.85</v>
      </c>
      <c r="G4954" s="3">
        <f>IF(AND(N4954=1,N4953&gt;1),VLOOKUP(A4953,[1]Plan1!$BK$81:$BM$259,3),G4953)</f>
        <v>6413.24</v>
      </c>
      <c r="H4954" s="11">
        <f t="shared" si="2601"/>
        <v>46039</v>
      </c>
      <c r="I4954" s="11">
        <f t="shared" si="2602"/>
        <v>46070</v>
      </c>
      <c r="J4954" s="12">
        <f t="shared" si="2608"/>
        <v>-6.6002153085962245E-3</v>
      </c>
      <c r="K4954" s="11">
        <f t="shared" si="2624"/>
        <v>46126</v>
      </c>
      <c r="L4954" s="11">
        <f t="shared" si="2609"/>
        <v>46126</v>
      </c>
      <c r="M4954" s="1">
        <f t="shared" si="2628"/>
        <v>20</v>
      </c>
      <c r="N4954" s="1">
        <f t="shared" si="2610"/>
        <v>10</v>
      </c>
      <c r="O4954" s="2">
        <f t="shared" si="2611"/>
        <v>0.99669441999999997</v>
      </c>
      <c r="P4954" s="13">
        <f t="shared" si="2603"/>
        <v>0.99339977999999995</v>
      </c>
      <c r="Q4954" s="13">
        <f t="shared" si="2596"/>
        <v>1.388369888738294</v>
      </c>
      <c r="R4954" s="2">
        <f t="shared" si="2599"/>
        <v>1.38378052</v>
      </c>
      <c r="S4954" s="2">
        <f t="shared" si="2625"/>
        <v>1.4446439600000001</v>
      </c>
      <c r="T4954" s="2">
        <f t="shared" si="2612"/>
        <v>61184.592682720002</v>
      </c>
      <c r="U4954" s="2">
        <f t="shared" si="2613"/>
        <v>5412.8494413826338</v>
      </c>
      <c r="V4954" s="2">
        <f t="shared" si="2614"/>
        <v>11582.215045825194</v>
      </c>
      <c r="W4954" s="2">
        <f t="shared" si="2615"/>
        <v>59347.778634657829</v>
      </c>
      <c r="X4954" s="17">
        <f t="shared" si="2616"/>
        <v>0</v>
      </c>
      <c r="Y4954" s="2">
        <f t="shared" si="2617"/>
        <v>0</v>
      </c>
      <c r="Z4954" s="72">
        <f t="shared" si="2618"/>
        <v>0</v>
      </c>
      <c r="AA4954" s="2">
        <f t="shared" si="2604"/>
        <v>0</v>
      </c>
      <c r="AB4954" s="12">
        <f t="shared" si="2626"/>
        <v>4.6600000000000003E-2</v>
      </c>
      <c r="AC4954" s="17">
        <f t="shared" si="2619"/>
        <v>10</v>
      </c>
      <c r="AD4954" s="17">
        <v>252</v>
      </c>
      <c r="AE4954" s="13">
        <f t="shared" si="2597"/>
        <v>1.0018090479999999</v>
      </c>
      <c r="AF4954" s="2">
        <f t="shared" si="2605"/>
        <v>110.68586501999999</v>
      </c>
      <c r="AG4954" s="2">
        <f t="shared" si="2620"/>
        <v>107.36298024</v>
      </c>
      <c r="AH4954" s="3">
        <f t="shared" si="2621"/>
        <v>0</v>
      </c>
      <c r="AI4954" s="4" t="str">
        <f t="shared" si="2598"/>
        <v>A+J=</v>
      </c>
      <c r="AJ4954" s="11">
        <f t="shared" si="2627"/>
        <v>46126</v>
      </c>
      <c r="AQ4954" s="53"/>
      <c r="AR4954" s="53"/>
    </row>
    <row r="4955" spans="1:44" x14ac:dyDescent="0.2">
      <c r="A4955" s="158">
        <f t="shared" si="2622"/>
        <v>46111</v>
      </c>
      <c r="B4955" s="2">
        <f t="shared" si="2606"/>
        <v>59455.141614897831</v>
      </c>
      <c r="C4955" s="2">
        <f t="shared" si="2623"/>
        <v>42352.714147450002</v>
      </c>
      <c r="D4955" s="2">
        <f>SUM(Y4955:Y$5092)</f>
        <v>12173.44646126</v>
      </c>
      <c r="E4955" s="73">
        <f t="shared" si="2607"/>
        <v>30179.267686190004</v>
      </c>
      <c r="F4955" s="88">
        <f t="shared" si="2600"/>
        <v>6455.85</v>
      </c>
      <c r="G4955" s="3">
        <f>IF(AND(N4955=1,N4954&gt;1),VLOOKUP(A4954,[1]Plan1!$BK$81:$BM$259,3),G4954)</f>
        <v>6413.24</v>
      </c>
      <c r="H4955" s="11">
        <f t="shared" si="2601"/>
        <v>46039</v>
      </c>
      <c r="I4955" s="11">
        <f t="shared" si="2602"/>
        <v>46070</v>
      </c>
      <c r="J4955" s="12">
        <f t="shared" si="2608"/>
        <v>-6.6002153085962245E-3</v>
      </c>
      <c r="K4955" s="11">
        <f t="shared" si="2624"/>
        <v>46126</v>
      </c>
      <c r="L4955" s="11">
        <f t="shared" si="2609"/>
        <v>46126</v>
      </c>
      <c r="M4955" s="1">
        <f t="shared" si="2628"/>
        <v>20</v>
      </c>
      <c r="N4955" s="1">
        <f t="shared" si="2610"/>
        <v>10</v>
      </c>
      <c r="O4955" s="2">
        <f t="shared" si="2611"/>
        <v>0.99669441999999997</v>
      </c>
      <c r="P4955" s="13">
        <f t="shared" si="2603"/>
        <v>0.99339977999999995</v>
      </c>
      <c r="Q4955" s="13">
        <f t="shared" si="2596"/>
        <v>1.388369888738294</v>
      </c>
      <c r="R4955" s="2">
        <f t="shared" si="2599"/>
        <v>1.38378052</v>
      </c>
      <c r="S4955" s="2">
        <f t="shared" si="2625"/>
        <v>1.4446439600000001</v>
      </c>
      <c r="T4955" s="2">
        <f t="shared" si="2612"/>
        <v>61184.592682720002</v>
      </c>
      <c r="U4955" s="2">
        <f t="shared" si="2613"/>
        <v>5412.8494413826338</v>
      </c>
      <c r="V4955" s="2">
        <f t="shared" si="2614"/>
        <v>11582.215045825194</v>
      </c>
      <c r="W4955" s="2">
        <f t="shared" si="2615"/>
        <v>59347.778634657829</v>
      </c>
      <c r="X4955" s="17">
        <f t="shared" si="2616"/>
        <v>0</v>
      </c>
      <c r="Y4955" s="2">
        <f t="shared" si="2617"/>
        <v>0</v>
      </c>
      <c r="Z4955" s="72">
        <f t="shared" si="2618"/>
        <v>0</v>
      </c>
      <c r="AA4955" s="2">
        <f t="shared" si="2604"/>
        <v>0</v>
      </c>
      <c r="AB4955" s="12">
        <f t="shared" si="2626"/>
        <v>4.6600000000000003E-2</v>
      </c>
      <c r="AC4955" s="17">
        <f t="shared" si="2619"/>
        <v>10</v>
      </c>
      <c r="AD4955" s="17">
        <v>252</v>
      </c>
      <c r="AE4955" s="13">
        <f t="shared" si="2597"/>
        <v>1.0018090479999999</v>
      </c>
      <c r="AF4955" s="2">
        <f t="shared" si="2605"/>
        <v>110.68586501999999</v>
      </c>
      <c r="AG4955" s="2">
        <f t="shared" si="2620"/>
        <v>107.36298024</v>
      </c>
      <c r="AH4955" s="3">
        <f t="shared" si="2621"/>
        <v>0</v>
      </c>
      <c r="AI4955" s="4" t="str">
        <f t="shared" si="2598"/>
        <v>A+J=</v>
      </c>
      <c r="AJ4955" s="11">
        <f t="shared" si="2627"/>
        <v>46126</v>
      </c>
      <c r="AQ4955" s="53"/>
      <c r="AR4955" s="53"/>
    </row>
    <row r="4956" spans="1:44" x14ac:dyDescent="0.2">
      <c r="A4956" s="158">
        <f t="shared" si="2622"/>
        <v>46112</v>
      </c>
      <c r="B4956" s="2">
        <f t="shared" si="2606"/>
        <v>59452.03591170079</v>
      </c>
      <c r="C4956" s="2">
        <f t="shared" si="2623"/>
        <v>42352.714147450002</v>
      </c>
      <c r="D4956" s="2">
        <f>SUM(Y4956:Y$5092)</f>
        <v>12173.44646126</v>
      </c>
      <c r="E4956" s="73">
        <f t="shared" si="2607"/>
        <v>30179.267686190004</v>
      </c>
      <c r="F4956" s="88">
        <f t="shared" si="2600"/>
        <v>6455.85</v>
      </c>
      <c r="G4956" s="3">
        <f>IF(AND(N4956=1,N4955&gt;1),VLOOKUP(A4955,[1]Plan1!$BK$81:$BM$259,3),G4955)</f>
        <v>6413.24</v>
      </c>
      <c r="H4956" s="11">
        <f t="shared" si="2601"/>
        <v>46039</v>
      </c>
      <c r="I4956" s="11">
        <f t="shared" si="2602"/>
        <v>46070</v>
      </c>
      <c r="J4956" s="12">
        <f t="shared" si="2608"/>
        <v>-6.6002153085962245E-3</v>
      </c>
      <c r="K4956" s="11">
        <f t="shared" si="2624"/>
        <v>46126</v>
      </c>
      <c r="L4956" s="11">
        <f t="shared" si="2609"/>
        <v>46126</v>
      </c>
      <c r="M4956" s="1">
        <f t="shared" si="2628"/>
        <v>20</v>
      </c>
      <c r="N4956" s="1">
        <f t="shared" si="2610"/>
        <v>11</v>
      </c>
      <c r="O4956" s="2">
        <f t="shared" si="2611"/>
        <v>0.99636446999999995</v>
      </c>
      <c r="P4956" s="13">
        <f t="shared" si="2603"/>
        <v>0.99339977999999995</v>
      </c>
      <c r="Q4956" s="13">
        <f t="shared" si="2596"/>
        <v>1.388369888738294</v>
      </c>
      <c r="R4956" s="2">
        <f t="shared" si="2599"/>
        <v>1.3833224200000001</v>
      </c>
      <c r="S4956" s="2">
        <f t="shared" si="2625"/>
        <v>1.4446439600000001</v>
      </c>
      <c r="T4956" s="2">
        <f t="shared" si="2612"/>
        <v>61184.592682720002</v>
      </c>
      <c r="U4956" s="2">
        <f t="shared" si="2613"/>
        <v>5412.8494413826338</v>
      </c>
      <c r="V4956" s="2">
        <f t="shared" si="2614"/>
        <v>11568.389923298155</v>
      </c>
      <c r="W4956" s="2">
        <f t="shared" si="2615"/>
        <v>59333.953512130793</v>
      </c>
      <c r="X4956" s="17">
        <f t="shared" si="2616"/>
        <v>0</v>
      </c>
      <c r="Y4956" s="2">
        <f t="shared" si="2617"/>
        <v>0</v>
      </c>
      <c r="Z4956" s="72">
        <f t="shared" si="2618"/>
        <v>0</v>
      </c>
      <c r="AA4956" s="2">
        <f t="shared" si="2604"/>
        <v>0</v>
      </c>
      <c r="AB4956" s="12">
        <f t="shared" si="2626"/>
        <v>4.6600000000000003E-2</v>
      </c>
      <c r="AC4956" s="17">
        <f t="shared" si="2619"/>
        <v>11</v>
      </c>
      <c r="AD4956" s="17">
        <v>252</v>
      </c>
      <c r="AE4956" s="13">
        <f t="shared" si="2597"/>
        <v>1.001990132</v>
      </c>
      <c r="AF4956" s="2">
        <f t="shared" si="2605"/>
        <v>121.7654158</v>
      </c>
      <c r="AG4956" s="2">
        <f t="shared" si="2620"/>
        <v>118.08239957000001</v>
      </c>
      <c r="AH4956" s="3">
        <f t="shared" si="2621"/>
        <v>0</v>
      </c>
      <c r="AI4956" s="4" t="str">
        <f t="shared" si="2598"/>
        <v>A+J=</v>
      </c>
      <c r="AJ4956" s="11">
        <f t="shared" si="2627"/>
        <v>46126</v>
      </c>
      <c r="AQ4956" s="53"/>
      <c r="AR4956" s="53"/>
    </row>
    <row r="4957" spans="1:44" x14ac:dyDescent="0.2">
      <c r="A4957" s="158">
        <f t="shared" si="2622"/>
        <v>46113</v>
      </c>
      <c r="B4957" s="2">
        <f t="shared" si="2606"/>
        <v>59448.931755083897</v>
      </c>
      <c r="C4957" s="2">
        <f t="shared" si="2623"/>
        <v>42352.714147450002</v>
      </c>
      <c r="D4957" s="2">
        <f>SUM(Y4957:Y$5092)</f>
        <v>12173.44646126</v>
      </c>
      <c r="E4957" s="73">
        <f t="shared" si="2607"/>
        <v>30179.267686190004</v>
      </c>
      <c r="F4957" s="88">
        <f t="shared" si="2600"/>
        <v>6455.85</v>
      </c>
      <c r="G4957" s="3">
        <f>IF(AND(N4957=1,N4956&gt;1),VLOOKUP(A4956,[1]Plan1!$BK$81:$BM$259,3),G4956)</f>
        <v>6413.24</v>
      </c>
      <c r="H4957" s="11">
        <f t="shared" si="2601"/>
        <v>46039</v>
      </c>
      <c r="I4957" s="11">
        <f t="shared" si="2602"/>
        <v>46070</v>
      </c>
      <c r="J4957" s="12">
        <f t="shared" si="2608"/>
        <v>-6.6002153085962245E-3</v>
      </c>
      <c r="K4957" s="11">
        <f t="shared" si="2624"/>
        <v>46126</v>
      </c>
      <c r="L4957" s="11">
        <f t="shared" si="2609"/>
        <v>46126</v>
      </c>
      <c r="M4957" s="1">
        <f t="shared" si="2628"/>
        <v>20</v>
      </c>
      <c r="N4957" s="1">
        <f t="shared" si="2610"/>
        <v>12</v>
      </c>
      <c r="O4957" s="2">
        <f t="shared" si="2611"/>
        <v>0.99603461999999998</v>
      </c>
      <c r="P4957" s="13">
        <f t="shared" si="2603"/>
        <v>0.99339977999999995</v>
      </c>
      <c r="Q4957" s="13">
        <f t="shared" si="2596"/>
        <v>1.388369888738294</v>
      </c>
      <c r="R4957" s="2">
        <f t="shared" si="2599"/>
        <v>1.3828644699999999</v>
      </c>
      <c r="S4957" s="2">
        <f t="shared" si="2625"/>
        <v>1.4446439600000001</v>
      </c>
      <c r="T4957" s="2">
        <f t="shared" si="2612"/>
        <v>61184.592682720002</v>
      </c>
      <c r="U4957" s="2">
        <f t="shared" si="2613"/>
        <v>5412.8494413826338</v>
      </c>
      <c r="V4957" s="2">
        <f t="shared" si="2614"/>
        <v>11554.569327661258</v>
      </c>
      <c r="W4957" s="2">
        <f t="shared" si="2615"/>
        <v>59320.132916493894</v>
      </c>
      <c r="X4957" s="17">
        <f t="shared" si="2616"/>
        <v>0</v>
      </c>
      <c r="Y4957" s="2">
        <f t="shared" si="2617"/>
        <v>0</v>
      </c>
      <c r="Z4957" s="72">
        <f t="shared" si="2618"/>
        <v>0</v>
      </c>
      <c r="AA4957" s="2">
        <f t="shared" si="2604"/>
        <v>0</v>
      </c>
      <c r="AB4957" s="12">
        <f t="shared" si="2626"/>
        <v>4.6600000000000003E-2</v>
      </c>
      <c r="AC4957" s="17">
        <f t="shared" si="2619"/>
        <v>12</v>
      </c>
      <c r="AD4957" s="17">
        <v>252</v>
      </c>
      <c r="AE4957" s="13">
        <f t="shared" si="2597"/>
        <v>1.00217125</v>
      </c>
      <c r="AF4957" s="2">
        <f t="shared" si="2605"/>
        <v>132.84704686000001</v>
      </c>
      <c r="AG4957" s="2">
        <f t="shared" si="2620"/>
        <v>128.79883859</v>
      </c>
      <c r="AH4957" s="3">
        <f t="shared" si="2621"/>
        <v>0</v>
      </c>
      <c r="AI4957" s="4" t="str">
        <f t="shared" si="2598"/>
        <v>A+J=</v>
      </c>
      <c r="AJ4957" s="11">
        <f t="shared" si="2627"/>
        <v>46126</v>
      </c>
      <c r="AQ4957" s="53"/>
      <c r="AR4957" s="53"/>
    </row>
    <row r="4958" spans="1:44" x14ac:dyDescent="0.2">
      <c r="A4958" s="158">
        <f t="shared" si="2622"/>
        <v>46114</v>
      </c>
      <c r="B4958" s="2">
        <f t="shared" si="2606"/>
        <v>59445.82932999984</v>
      </c>
      <c r="C4958" s="2">
        <f t="shared" si="2623"/>
        <v>42352.714147450002</v>
      </c>
      <c r="D4958" s="2">
        <f>SUM(Y4958:Y$5092)</f>
        <v>12173.44646126</v>
      </c>
      <c r="E4958" s="73">
        <f t="shared" si="2607"/>
        <v>30179.267686190004</v>
      </c>
      <c r="F4958" s="88">
        <f t="shared" si="2600"/>
        <v>6455.85</v>
      </c>
      <c r="G4958" s="3">
        <f>IF(AND(N4958=1,N4957&gt;1),VLOOKUP(A4957,[1]Plan1!$BK$81:$BM$259,3),G4957)</f>
        <v>6413.24</v>
      </c>
      <c r="H4958" s="11">
        <f t="shared" si="2601"/>
        <v>46039</v>
      </c>
      <c r="I4958" s="11">
        <f t="shared" si="2602"/>
        <v>46070</v>
      </c>
      <c r="J4958" s="12">
        <f t="shared" si="2608"/>
        <v>-6.6002153085962245E-3</v>
      </c>
      <c r="K4958" s="11">
        <f t="shared" si="2624"/>
        <v>46126</v>
      </c>
      <c r="L4958" s="11">
        <f t="shared" si="2609"/>
        <v>46126</v>
      </c>
      <c r="M4958" s="1">
        <f t="shared" si="2628"/>
        <v>20</v>
      </c>
      <c r="N4958" s="1">
        <f t="shared" si="2610"/>
        <v>13</v>
      </c>
      <c r="O4958" s="2">
        <f t="shared" si="2611"/>
        <v>0.99570488999999995</v>
      </c>
      <c r="P4958" s="13">
        <f t="shared" si="2603"/>
        <v>0.99339977999999995</v>
      </c>
      <c r="Q4958" s="13">
        <f t="shared" si="2596"/>
        <v>1.388369888738294</v>
      </c>
      <c r="R4958" s="2">
        <f t="shared" si="2599"/>
        <v>1.3824066800000001</v>
      </c>
      <c r="S4958" s="2">
        <f t="shared" si="2625"/>
        <v>1.4446439600000001</v>
      </c>
      <c r="T4958" s="2">
        <f t="shared" si="2612"/>
        <v>61184.592682720002</v>
      </c>
      <c r="U4958" s="2">
        <f t="shared" si="2613"/>
        <v>5412.8494413826338</v>
      </c>
      <c r="V4958" s="2">
        <f t="shared" si="2614"/>
        <v>11540.753560707204</v>
      </c>
      <c r="W4958" s="2">
        <f t="shared" si="2615"/>
        <v>59306.317149539842</v>
      </c>
      <c r="X4958" s="17">
        <f t="shared" si="2616"/>
        <v>0</v>
      </c>
      <c r="Y4958" s="2">
        <f t="shared" si="2617"/>
        <v>0</v>
      </c>
      <c r="Z4958" s="72">
        <f t="shared" si="2618"/>
        <v>0</v>
      </c>
      <c r="AA4958" s="2">
        <f t="shared" si="2604"/>
        <v>0</v>
      </c>
      <c r="AB4958" s="12">
        <f t="shared" si="2626"/>
        <v>4.6600000000000003E-2</v>
      </c>
      <c r="AC4958" s="17">
        <f t="shared" si="2619"/>
        <v>13</v>
      </c>
      <c r="AD4958" s="17">
        <v>252</v>
      </c>
      <c r="AE4958" s="13">
        <f t="shared" si="2597"/>
        <v>1.0023523999999999</v>
      </c>
      <c r="AF4958" s="2">
        <f t="shared" si="2605"/>
        <v>143.93063581999999</v>
      </c>
      <c r="AG4958" s="2">
        <f t="shared" si="2620"/>
        <v>139.51218046</v>
      </c>
      <c r="AH4958" s="3">
        <f t="shared" si="2621"/>
        <v>0</v>
      </c>
      <c r="AI4958" s="4" t="str">
        <f t="shared" si="2598"/>
        <v>A+J=</v>
      </c>
      <c r="AJ4958" s="11">
        <f t="shared" si="2627"/>
        <v>46126</v>
      </c>
      <c r="AQ4958" s="53"/>
      <c r="AR4958" s="53"/>
    </row>
    <row r="4959" spans="1:44" x14ac:dyDescent="0.2">
      <c r="A4959" s="158">
        <f t="shared" si="2622"/>
        <v>46115</v>
      </c>
      <c r="B4959" s="2">
        <f t="shared" si="2606"/>
        <v>59442.728091913246</v>
      </c>
      <c r="C4959" s="2">
        <f t="shared" si="2623"/>
        <v>42352.714147450002</v>
      </c>
      <c r="D4959" s="2">
        <f>SUM(Y4959:Y$5092)</f>
        <v>12173.44646126</v>
      </c>
      <c r="E4959" s="73">
        <f t="shared" si="2607"/>
        <v>30179.267686190004</v>
      </c>
      <c r="F4959" s="88">
        <f t="shared" si="2600"/>
        <v>6455.85</v>
      </c>
      <c r="G4959" s="3">
        <f>IF(AND(N4959=1,N4958&gt;1),VLOOKUP(A4958,[1]Plan1!$BK$81:$BM$259,3),G4958)</f>
        <v>6413.24</v>
      </c>
      <c r="H4959" s="11">
        <f t="shared" si="2601"/>
        <v>46039</v>
      </c>
      <c r="I4959" s="11">
        <f t="shared" si="2602"/>
        <v>46070</v>
      </c>
      <c r="J4959" s="12">
        <f t="shared" si="2608"/>
        <v>-6.6002153085962245E-3</v>
      </c>
      <c r="K4959" s="11">
        <f t="shared" si="2624"/>
        <v>46126</v>
      </c>
      <c r="L4959" s="11">
        <f t="shared" si="2609"/>
        <v>46126</v>
      </c>
      <c r="M4959" s="1">
        <f t="shared" si="2628"/>
        <v>20</v>
      </c>
      <c r="N4959" s="1">
        <f t="shared" si="2610"/>
        <v>14</v>
      </c>
      <c r="O4959" s="2">
        <f t="shared" si="2611"/>
        <v>0.99537525999999998</v>
      </c>
      <c r="P4959" s="13">
        <f t="shared" si="2603"/>
        <v>0.99339977999999995</v>
      </c>
      <c r="Q4959" s="13">
        <f t="shared" ref="Q4959:Q5022" si="2629">IF(L4959&gt;L4958,Q4958*P4959,Q4958)</f>
        <v>1.388369888738294</v>
      </c>
      <c r="R4959" s="2">
        <f t="shared" si="2599"/>
        <v>1.3819490299999999</v>
      </c>
      <c r="S4959" s="2">
        <f t="shared" si="2625"/>
        <v>1.4446439600000001</v>
      </c>
      <c r="T4959" s="2">
        <f t="shared" si="2612"/>
        <v>61184.592682720002</v>
      </c>
      <c r="U4959" s="2">
        <f t="shared" si="2613"/>
        <v>5412.8494413826338</v>
      </c>
      <c r="V4959" s="2">
        <f t="shared" si="2614"/>
        <v>11526.942018850614</v>
      </c>
      <c r="W4959" s="2">
        <f t="shared" si="2615"/>
        <v>59292.505607683248</v>
      </c>
      <c r="X4959" s="17">
        <f t="shared" si="2616"/>
        <v>0</v>
      </c>
      <c r="Y4959" s="2">
        <f t="shared" si="2617"/>
        <v>0</v>
      </c>
      <c r="Z4959" s="72">
        <f t="shared" si="2618"/>
        <v>0</v>
      </c>
      <c r="AA4959" s="2">
        <f t="shared" si="2604"/>
        <v>0</v>
      </c>
      <c r="AB4959" s="12">
        <f t="shared" si="2626"/>
        <v>4.6600000000000003E-2</v>
      </c>
      <c r="AC4959" s="17">
        <f t="shared" si="2619"/>
        <v>14</v>
      </c>
      <c r="AD4959" s="17">
        <v>252</v>
      </c>
      <c r="AE4959" s="13">
        <f t="shared" ref="AE4959:AE5022" si="2630">ROUND((1+AB4959)^TRUNC((AC4959/AD4959),9),9)</f>
        <v>1.002533583</v>
      </c>
      <c r="AF4959" s="2">
        <f t="shared" si="2605"/>
        <v>155.01624387999999</v>
      </c>
      <c r="AG4959" s="2">
        <f t="shared" si="2620"/>
        <v>150.22248422999999</v>
      </c>
      <c r="AH4959" s="3">
        <f t="shared" si="2621"/>
        <v>0</v>
      </c>
      <c r="AI4959" s="4" t="str">
        <f t="shared" si="2598"/>
        <v>A+J=</v>
      </c>
      <c r="AJ4959" s="11">
        <f t="shared" si="2627"/>
        <v>46126</v>
      </c>
      <c r="AQ4959" s="53"/>
      <c r="AR4959" s="53"/>
    </row>
    <row r="4960" spans="1:44" x14ac:dyDescent="0.2">
      <c r="A4960" s="158">
        <f t="shared" si="2622"/>
        <v>46116</v>
      </c>
      <c r="B4960" s="2">
        <f t="shared" si="2606"/>
        <v>59442.728091913246</v>
      </c>
      <c r="C4960" s="2">
        <f t="shared" si="2623"/>
        <v>42352.714147450002</v>
      </c>
      <c r="D4960" s="2">
        <f>SUM(Y4960:Y$5092)</f>
        <v>12173.44646126</v>
      </c>
      <c r="E4960" s="73">
        <f t="shared" si="2607"/>
        <v>30179.267686190004</v>
      </c>
      <c r="F4960" s="88">
        <f t="shared" si="2600"/>
        <v>6455.85</v>
      </c>
      <c r="G4960" s="3">
        <f>IF(AND(N4960=1,N4959&gt;1),VLOOKUP(A4959,[1]Plan1!$BK$81:$BM$259,3),G4959)</f>
        <v>6413.24</v>
      </c>
      <c r="H4960" s="11">
        <f t="shared" si="2601"/>
        <v>46039</v>
      </c>
      <c r="I4960" s="11">
        <f t="shared" si="2602"/>
        <v>46070</v>
      </c>
      <c r="J4960" s="12">
        <f t="shared" si="2608"/>
        <v>-6.6002153085962245E-3</v>
      </c>
      <c r="K4960" s="11">
        <f t="shared" si="2624"/>
        <v>46126</v>
      </c>
      <c r="L4960" s="11">
        <f t="shared" si="2609"/>
        <v>46126</v>
      </c>
      <c r="M4960" s="1">
        <f t="shared" si="2628"/>
        <v>20</v>
      </c>
      <c r="N4960" s="1">
        <f t="shared" si="2610"/>
        <v>14</v>
      </c>
      <c r="O4960" s="2">
        <f t="shared" si="2611"/>
        <v>0.99537525999999998</v>
      </c>
      <c r="P4960" s="13">
        <f t="shared" si="2603"/>
        <v>0.99339977999999995</v>
      </c>
      <c r="Q4960" s="13">
        <f t="shared" si="2629"/>
        <v>1.388369888738294</v>
      </c>
      <c r="R4960" s="2">
        <f t="shared" si="2599"/>
        <v>1.3819490299999999</v>
      </c>
      <c r="S4960" s="2">
        <f t="shared" si="2625"/>
        <v>1.4446439600000001</v>
      </c>
      <c r="T4960" s="2">
        <f t="shared" si="2612"/>
        <v>61184.592682720002</v>
      </c>
      <c r="U4960" s="2">
        <f t="shared" si="2613"/>
        <v>5412.8494413826338</v>
      </c>
      <c r="V4960" s="2">
        <f t="shared" si="2614"/>
        <v>11526.942018850614</v>
      </c>
      <c r="W4960" s="2">
        <f t="shared" si="2615"/>
        <v>59292.505607683248</v>
      </c>
      <c r="X4960" s="17">
        <f t="shared" si="2616"/>
        <v>0</v>
      </c>
      <c r="Y4960" s="2">
        <f t="shared" si="2617"/>
        <v>0</v>
      </c>
      <c r="Z4960" s="72">
        <f t="shared" si="2618"/>
        <v>0</v>
      </c>
      <c r="AA4960" s="2">
        <f t="shared" si="2604"/>
        <v>0</v>
      </c>
      <c r="AB4960" s="12">
        <f t="shared" si="2626"/>
        <v>4.6600000000000003E-2</v>
      </c>
      <c r="AC4960" s="17">
        <f t="shared" si="2619"/>
        <v>14</v>
      </c>
      <c r="AD4960" s="17">
        <v>252</v>
      </c>
      <c r="AE4960" s="13">
        <f t="shared" si="2630"/>
        <v>1.002533583</v>
      </c>
      <c r="AF4960" s="2">
        <f t="shared" si="2605"/>
        <v>155.01624387999999</v>
      </c>
      <c r="AG4960" s="2">
        <f t="shared" si="2620"/>
        <v>150.22248422999999</v>
      </c>
      <c r="AH4960" s="3">
        <f t="shared" si="2621"/>
        <v>0</v>
      </c>
      <c r="AI4960" s="4" t="str">
        <f t="shared" si="2598"/>
        <v>A+J=</v>
      </c>
      <c r="AJ4960" s="11">
        <f t="shared" si="2627"/>
        <v>46126</v>
      </c>
      <c r="AQ4960" s="53"/>
      <c r="AR4960" s="53"/>
    </row>
    <row r="4961" spans="1:44" x14ac:dyDescent="0.2">
      <c r="A4961" s="158">
        <f t="shared" si="2622"/>
        <v>46117</v>
      </c>
      <c r="B4961" s="2">
        <f t="shared" si="2606"/>
        <v>59442.728091913246</v>
      </c>
      <c r="C4961" s="2">
        <f t="shared" si="2623"/>
        <v>42352.714147450002</v>
      </c>
      <c r="D4961" s="2">
        <f>SUM(Y4961:Y$5092)</f>
        <v>12173.44646126</v>
      </c>
      <c r="E4961" s="73">
        <f t="shared" si="2607"/>
        <v>30179.267686190004</v>
      </c>
      <c r="F4961" s="88">
        <f t="shared" si="2600"/>
        <v>6455.85</v>
      </c>
      <c r="G4961" s="3">
        <f>IF(AND(N4961=1,N4960&gt;1),VLOOKUP(A4960,[1]Plan1!$BK$81:$BM$259,3),G4960)</f>
        <v>6413.24</v>
      </c>
      <c r="H4961" s="11">
        <f t="shared" si="2601"/>
        <v>46039</v>
      </c>
      <c r="I4961" s="11">
        <f t="shared" si="2602"/>
        <v>46070</v>
      </c>
      <c r="J4961" s="12">
        <f t="shared" si="2608"/>
        <v>-6.6002153085962245E-3</v>
      </c>
      <c r="K4961" s="11">
        <f t="shared" si="2624"/>
        <v>46126</v>
      </c>
      <c r="L4961" s="11">
        <f t="shared" si="2609"/>
        <v>46126</v>
      </c>
      <c r="M4961" s="1">
        <f t="shared" si="2628"/>
        <v>20</v>
      </c>
      <c r="N4961" s="1">
        <f t="shared" si="2610"/>
        <v>14</v>
      </c>
      <c r="O4961" s="2">
        <f t="shared" si="2611"/>
        <v>0.99537525999999998</v>
      </c>
      <c r="P4961" s="13">
        <f t="shared" si="2603"/>
        <v>0.99339977999999995</v>
      </c>
      <c r="Q4961" s="13">
        <f t="shared" si="2629"/>
        <v>1.388369888738294</v>
      </c>
      <c r="R4961" s="2">
        <f t="shared" si="2599"/>
        <v>1.3819490299999999</v>
      </c>
      <c r="S4961" s="2">
        <f t="shared" si="2625"/>
        <v>1.4446439600000001</v>
      </c>
      <c r="T4961" s="2">
        <f t="shared" si="2612"/>
        <v>61184.592682720002</v>
      </c>
      <c r="U4961" s="2">
        <f t="shared" si="2613"/>
        <v>5412.8494413826338</v>
      </c>
      <c r="V4961" s="2">
        <f t="shared" si="2614"/>
        <v>11526.942018850614</v>
      </c>
      <c r="W4961" s="2">
        <f t="shared" si="2615"/>
        <v>59292.505607683248</v>
      </c>
      <c r="X4961" s="17">
        <f t="shared" si="2616"/>
        <v>0</v>
      </c>
      <c r="Y4961" s="2">
        <f t="shared" si="2617"/>
        <v>0</v>
      </c>
      <c r="Z4961" s="72">
        <f t="shared" si="2618"/>
        <v>0</v>
      </c>
      <c r="AA4961" s="2">
        <f t="shared" si="2604"/>
        <v>0</v>
      </c>
      <c r="AB4961" s="12">
        <f t="shared" si="2626"/>
        <v>4.6600000000000003E-2</v>
      </c>
      <c r="AC4961" s="17">
        <f t="shared" si="2619"/>
        <v>14</v>
      </c>
      <c r="AD4961" s="17">
        <v>252</v>
      </c>
      <c r="AE4961" s="13">
        <f t="shared" si="2630"/>
        <v>1.002533583</v>
      </c>
      <c r="AF4961" s="2">
        <f t="shared" si="2605"/>
        <v>155.01624387999999</v>
      </c>
      <c r="AG4961" s="2">
        <f t="shared" si="2620"/>
        <v>150.22248422999999</v>
      </c>
      <c r="AH4961" s="3">
        <f t="shared" si="2621"/>
        <v>0</v>
      </c>
      <c r="AI4961" s="4" t="str">
        <f t="shared" si="2598"/>
        <v>A+J=</v>
      </c>
      <c r="AJ4961" s="11">
        <f t="shared" si="2627"/>
        <v>46126</v>
      </c>
      <c r="AQ4961" s="53"/>
      <c r="AR4961" s="53"/>
    </row>
    <row r="4962" spans="1:44" x14ac:dyDescent="0.2">
      <c r="A4962" s="158">
        <f t="shared" si="2622"/>
        <v>46118</v>
      </c>
      <c r="B4962" s="2">
        <f t="shared" si="2606"/>
        <v>59442.728091913246</v>
      </c>
      <c r="C4962" s="2">
        <f t="shared" si="2623"/>
        <v>42352.714147450002</v>
      </c>
      <c r="D4962" s="2">
        <f>SUM(Y4962:Y$5092)</f>
        <v>12173.44646126</v>
      </c>
      <c r="E4962" s="73">
        <f t="shared" si="2607"/>
        <v>30179.267686190004</v>
      </c>
      <c r="F4962" s="88">
        <f t="shared" si="2600"/>
        <v>6455.85</v>
      </c>
      <c r="G4962" s="3">
        <f>IF(AND(N4962=1,N4961&gt;1),VLOOKUP(A4961,[1]Plan1!$BK$81:$BM$259,3),G4961)</f>
        <v>6413.24</v>
      </c>
      <c r="H4962" s="11">
        <f t="shared" si="2601"/>
        <v>46039</v>
      </c>
      <c r="I4962" s="11">
        <f t="shared" si="2602"/>
        <v>46070</v>
      </c>
      <c r="J4962" s="12">
        <f t="shared" si="2608"/>
        <v>-6.6002153085962245E-3</v>
      </c>
      <c r="K4962" s="11">
        <f t="shared" si="2624"/>
        <v>46126</v>
      </c>
      <c r="L4962" s="11">
        <f t="shared" si="2609"/>
        <v>46126</v>
      </c>
      <c r="M4962" s="1">
        <f t="shared" si="2628"/>
        <v>20</v>
      </c>
      <c r="N4962" s="1">
        <f t="shared" si="2610"/>
        <v>14</v>
      </c>
      <c r="O4962" s="2">
        <f t="shared" si="2611"/>
        <v>0.99537525999999998</v>
      </c>
      <c r="P4962" s="13">
        <f t="shared" si="2603"/>
        <v>0.99339977999999995</v>
      </c>
      <c r="Q4962" s="13">
        <f t="shared" si="2629"/>
        <v>1.388369888738294</v>
      </c>
      <c r="R4962" s="2">
        <f t="shared" si="2599"/>
        <v>1.3819490299999999</v>
      </c>
      <c r="S4962" s="2">
        <f t="shared" si="2625"/>
        <v>1.4446439600000001</v>
      </c>
      <c r="T4962" s="2">
        <f t="shared" si="2612"/>
        <v>61184.592682720002</v>
      </c>
      <c r="U4962" s="2">
        <f t="shared" si="2613"/>
        <v>5412.8494413826338</v>
      </c>
      <c r="V4962" s="2">
        <f t="shared" si="2614"/>
        <v>11526.942018850614</v>
      </c>
      <c r="W4962" s="2">
        <f t="shared" si="2615"/>
        <v>59292.505607683248</v>
      </c>
      <c r="X4962" s="17">
        <f t="shared" si="2616"/>
        <v>0</v>
      </c>
      <c r="Y4962" s="2">
        <f t="shared" si="2617"/>
        <v>0</v>
      </c>
      <c r="Z4962" s="72">
        <f t="shared" si="2618"/>
        <v>0</v>
      </c>
      <c r="AA4962" s="2">
        <f t="shared" si="2604"/>
        <v>0</v>
      </c>
      <c r="AB4962" s="12">
        <f t="shared" si="2626"/>
        <v>4.6600000000000003E-2</v>
      </c>
      <c r="AC4962" s="17">
        <f t="shared" si="2619"/>
        <v>14</v>
      </c>
      <c r="AD4962" s="17">
        <v>252</v>
      </c>
      <c r="AE4962" s="13">
        <f t="shared" si="2630"/>
        <v>1.002533583</v>
      </c>
      <c r="AF4962" s="2">
        <f t="shared" si="2605"/>
        <v>155.01624387999999</v>
      </c>
      <c r="AG4962" s="2">
        <f t="shared" si="2620"/>
        <v>150.22248422999999</v>
      </c>
      <c r="AH4962" s="3">
        <f t="shared" si="2621"/>
        <v>0</v>
      </c>
      <c r="AI4962" s="4" t="str">
        <f t="shared" ref="AI4962:AI5025" si="2631">AI4961</f>
        <v>A+J=</v>
      </c>
      <c r="AJ4962" s="11">
        <f t="shared" si="2627"/>
        <v>46126</v>
      </c>
      <c r="AQ4962" s="53"/>
      <c r="AR4962" s="53"/>
    </row>
    <row r="4963" spans="1:44" x14ac:dyDescent="0.2">
      <c r="A4963" s="158">
        <f t="shared" si="2622"/>
        <v>46119</v>
      </c>
      <c r="B4963" s="2">
        <f t="shared" si="2606"/>
        <v>59439.6285877095</v>
      </c>
      <c r="C4963" s="2">
        <f t="shared" si="2623"/>
        <v>42352.714147450002</v>
      </c>
      <c r="D4963" s="2">
        <f>SUM(Y4963:Y$5092)</f>
        <v>12173.44646126</v>
      </c>
      <c r="E4963" s="73">
        <f t="shared" si="2607"/>
        <v>30179.267686190004</v>
      </c>
      <c r="F4963" s="88">
        <f t="shared" si="2600"/>
        <v>6455.85</v>
      </c>
      <c r="G4963" s="3">
        <f>IF(AND(N4963=1,N4962&gt;1),VLOOKUP(A4962,[1]Plan1!$BK$81:$BM$259,3),G4962)</f>
        <v>6413.24</v>
      </c>
      <c r="H4963" s="11">
        <f t="shared" si="2601"/>
        <v>46039</v>
      </c>
      <c r="I4963" s="11">
        <f t="shared" si="2602"/>
        <v>46070</v>
      </c>
      <c r="J4963" s="12">
        <f t="shared" si="2608"/>
        <v>-6.6002153085962245E-3</v>
      </c>
      <c r="K4963" s="11">
        <f t="shared" si="2624"/>
        <v>46126</v>
      </c>
      <c r="L4963" s="11">
        <f t="shared" si="2609"/>
        <v>46126</v>
      </c>
      <c r="M4963" s="1">
        <f t="shared" si="2628"/>
        <v>20</v>
      </c>
      <c r="N4963" s="1">
        <f t="shared" si="2610"/>
        <v>15</v>
      </c>
      <c r="O4963" s="2">
        <f t="shared" si="2611"/>
        <v>0.99504574000000001</v>
      </c>
      <c r="P4963" s="13">
        <f t="shared" si="2603"/>
        <v>0.99339977999999995</v>
      </c>
      <c r="Q4963" s="13">
        <f t="shared" si="2629"/>
        <v>1.388369888738294</v>
      </c>
      <c r="R4963" s="2">
        <f t="shared" si="2599"/>
        <v>1.3814915400000001</v>
      </c>
      <c r="S4963" s="2">
        <f t="shared" si="2625"/>
        <v>1.4446439600000001</v>
      </c>
      <c r="T4963" s="2">
        <f t="shared" si="2612"/>
        <v>61184.592682720002</v>
      </c>
      <c r="U4963" s="2">
        <f t="shared" si="2613"/>
        <v>5412.8494413826338</v>
      </c>
      <c r="V4963" s="2">
        <f t="shared" si="2614"/>
        <v>11513.135305676864</v>
      </c>
      <c r="W4963" s="2">
        <f t="shared" si="2615"/>
        <v>59278.6988945095</v>
      </c>
      <c r="X4963" s="17">
        <f t="shared" si="2616"/>
        <v>0</v>
      </c>
      <c r="Y4963" s="2">
        <f t="shared" si="2617"/>
        <v>0</v>
      </c>
      <c r="Z4963" s="72">
        <f t="shared" si="2618"/>
        <v>0</v>
      </c>
      <c r="AA4963" s="2">
        <f t="shared" si="2604"/>
        <v>0</v>
      </c>
      <c r="AB4963" s="12">
        <f t="shared" si="2626"/>
        <v>4.6600000000000003E-2</v>
      </c>
      <c r="AC4963" s="17">
        <f t="shared" si="2619"/>
        <v>15</v>
      </c>
      <c r="AD4963" s="17">
        <v>252</v>
      </c>
      <c r="AE4963" s="13">
        <f t="shared" si="2630"/>
        <v>1.002714798</v>
      </c>
      <c r="AF4963" s="2">
        <f t="shared" si="2605"/>
        <v>166.10380984</v>
      </c>
      <c r="AG4963" s="2">
        <f t="shared" si="2620"/>
        <v>160.9296932</v>
      </c>
      <c r="AH4963" s="3">
        <f t="shared" si="2621"/>
        <v>0</v>
      </c>
      <c r="AI4963" s="4" t="str">
        <f t="shared" si="2631"/>
        <v>A+J=</v>
      </c>
      <c r="AJ4963" s="11">
        <f t="shared" si="2627"/>
        <v>46126</v>
      </c>
      <c r="AQ4963" s="53"/>
      <c r="AR4963" s="53"/>
    </row>
    <row r="4964" spans="1:44" x14ac:dyDescent="0.2">
      <c r="A4964" s="158">
        <f t="shared" si="2622"/>
        <v>46120</v>
      </c>
      <c r="B4964" s="2">
        <f t="shared" si="2606"/>
        <v>59436.530634535899</v>
      </c>
      <c r="C4964" s="2">
        <f t="shared" si="2623"/>
        <v>42352.714147450002</v>
      </c>
      <c r="D4964" s="2">
        <f>SUM(Y4964:Y$5092)</f>
        <v>12173.44646126</v>
      </c>
      <c r="E4964" s="73">
        <f t="shared" si="2607"/>
        <v>30179.267686190004</v>
      </c>
      <c r="F4964" s="88">
        <f t="shared" si="2600"/>
        <v>6455.85</v>
      </c>
      <c r="G4964" s="3">
        <f>IF(AND(N4964=1,N4963&gt;1),VLOOKUP(A4963,[1]Plan1!$BK$81:$BM$259,3),G4963)</f>
        <v>6413.24</v>
      </c>
      <c r="H4964" s="11">
        <f t="shared" si="2601"/>
        <v>46039</v>
      </c>
      <c r="I4964" s="11">
        <f t="shared" si="2602"/>
        <v>46070</v>
      </c>
      <c r="J4964" s="12">
        <f t="shared" si="2608"/>
        <v>-6.6002153085962245E-3</v>
      </c>
      <c r="K4964" s="11">
        <f t="shared" si="2624"/>
        <v>46126</v>
      </c>
      <c r="L4964" s="11">
        <f t="shared" si="2609"/>
        <v>46126</v>
      </c>
      <c r="M4964" s="1">
        <f t="shared" si="2628"/>
        <v>20</v>
      </c>
      <c r="N4964" s="1">
        <f t="shared" si="2610"/>
        <v>16</v>
      </c>
      <c r="O4964" s="2">
        <f t="shared" si="2611"/>
        <v>0.99471633000000004</v>
      </c>
      <c r="P4964" s="13">
        <f t="shared" si="2603"/>
        <v>0.99339977999999995</v>
      </c>
      <c r="Q4964" s="13">
        <f t="shared" si="2629"/>
        <v>1.388369888738294</v>
      </c>
      <c r="R4964" s="2">
        <f t="shared" si="2599"/>
        <v>1.3810342</v>
      </c>
      <c r="S4964" s="2">
        <f t="shared" si="2625"/>
        <v>1.4446439600000001</v>
      </c>
      <c r="T4964" s="2">
        <f t="shared" si="2612"/>
        <v>61184.592682720002</v>
      </c>
      <c r="U4964" s="2">
        <f t="shared" si="2613"/>
        <v>5412.8494413826338</v>
      </c>
      <c r="V4964" s="2">
        <f t="shared" si="2614"/>
        <v>11499.333119393259</v>
      </c>
      <c r="W4964" s="2">
        <f t="shared" si="2615"/>
        <v>59264.896708225897</v>
      </c>
      <c r="X4964" s="17">
        <f t="shared" si="2616"/>
        <v>0</v>
      </c>
      <c r="Y4964" s="2">
        <f t="shared" si="2617"/>
        <v>0</v>
      </c>
      <c r="Z4964" s="72">
        <f t="shared" si="2618"/>
        <v>0</v>
      </c>
      <c r="AA4964" s="2">
        <f t="shared" si="2604"/>
        <v>0</v>
      </c>
      <c r="AB4964" s="12">
        <f t="shared" si="2626"/>
        <v>4.6600000000000003E-2</v>
      </c>
      <c r="AC4964" s="17">
        <f t="shared" si="2619"/>
        <v>16</v>
      </c>
      <c r="AD4964" s="17">
        <v>252</v>
      </c>
      <c r="AE4964" s="13">
        <f t="shared" si="2630"/>
        <v>1.0028960469999999</v>
      </c>
      <c r="AF4964" s="2">
        <f t="shared" si="2605"/>
        <v>177.19345608</v>
      </c>
      <c r="AG4964" s="2">
        <f t="shared" si="2620"/>
        <v>171.63392630999999</v>
      </c>
      <c r="AH4964" s="3">
        <f t="shared" si="2621"/>
        <v>0</v>
      </c>
      <c r="AI4964" s="4" t="str">
        <f t="shared" si="2631"/>
        <v>A+J=</v>
      </c>
      <c r="AJ4964" s="11">
        <f t="shared" si="2627"/>
        <v>46126</v>
      </c>
      <c r="AQ4964" s="53"/>
      <c r="AR4964" s="53"/>
    </row>
    <row r="4965" spans="1:44" x14ac:dyDescent="0.2">
      <c r="A4965" s="158">
        <f t="shared" si="2622"/>
        <v>46121</v>
      </c>
      <c r="B4965" s="2">
        <f t="shared" si="2606"/>
        <v>59433.434114962445</v>
      </c>
      <c r="C4965" s="2">
        <f t="shared" si="2623"/>
        <v>42352.714147450002</v>
      </c>
      <c r="D4965" s="2">
        <f>SUM(Y4965:Y$5092)</f>
        <v>12173.44646126</v>
      </c>
      <c r="E4965" s="73">
        <f t="shared" si="2607"/>
        <v>30179.267686190004</v>
      </c>
      <c r="F4965" s="88">
        <f t="shared" si="2600"/>
        <v>6455.85</v>
      </c>
      <c r="G4965" s="3">
        <f>IF(AND(N4965=1,N4964&gt;1),VLOOKUP(A4964,[1]Plan1!$BK$81:$BM$259,3),G4964)</f>
        <v>6413.24</v>
      </c>
      <c r="H4965" s="11">
        <f t="shared" si="2601"/>
        <v>46039</v>
      </c>
      <c r="I4965" s="11">
        <f t="shared" si="2602"/>
        <v>46070</v>
      </c>
      <c r="J4965" s="12">
        <f t="shared" si="2608"/>
        <v>-6.6002153085962245E-3</v>
      </c>
      <c r="K4965" s="11">
        <f t="shared" si="2624"/>
        <v>46126</v>
      </c>
      <c r="L4965" s="11">
        <f t="shared" si="2609"/>
        <v>46126</v>
      </c>
      <c r="M4965" s="1">
        <f t="shared" si="2628"/>
        <v>20</v>
      </c>
      <c r="N4965" s="1">
        <f t="shared" si="2610"/>
        <v>17</v>
      </c>
      <c r="O4965" s="2">
        <f t="shared" si="2611"/>
        <v>0.99438702999999995</v>
      </c>
      <c r="P4965" s="13">
        <f t="shared" si="2603"/>
        <v>0.99339977999999995</v>
      </c>
      <c r="Q4965" s="13">
        <f t="shared" si="2629"/>
        <v>1.388369888738294</v>
      </c>
      <c r="R4965" s="2">
        <f t="shared" si="2599"/>
        <v>1.3805770100000001</v>
      </c>
      <c r="S4965" s="2">
        <f t="shared" si="2625"/>
        <v>1.4446439600000001</v>
      </c>
      <c r="T4965" s="2">
        <f t="shared" si="2612"/>
        <v>61184.592682720002</v>
      </c>
      <c r="U4965" s="2">
        <f t="shared" si="2613"/>
        <v>5412.8494413826338</v>
      </c>
      <c r="V4965" s="2">
        <f t="shared" si="2614"/>
        <v>11485.535459999814</v>
      </c>
      <c r="W4965" s="2">
        <f t="shared" si="2615"/>
        <v>59251.099048832446</v>
      </c>
      <c r="X4965" s="17">
        <f t="shared" si="2616"/>
        <v>0</v>
      </c>
      <c r="Y4965" s="2">
        <f t="shared" si="2617"/>
        <v>0</v>
      </c>
      <c r="Z4965" s="72">
        <f t="shared" si="2618"/>
        <v>0</v>
      </c>
      <c r="AA4965" s="2">
        <f t="shared" si="2604"/>
        <v>0</v>
      </c>
      <c r="AB4965" s="12">
        <f t="shared" si="2626"/>
        <v>4.6600000000000003E-2</v>
      </c>
      <c r="AC4965" s="17">
        <f t="shared" si="2619"/>
        <v>17</v>
      </c>
      <c r="AD4965" s="17">
        <v>252</v>
      </c>
      <c r="AE4965" s="13">
        <f t="shared" si="2630"/>
        <v>1.003077328</v>
      </c>
      <c r="AF4965" s="2">
        <f t="shared" si="2605"/>
        <v>188.28506023</v>
      </c>
      <c r="AG4965" s="2">
        <f t="shared" si="2620"/>
        <v>182.33506613</v>
      </c>
      <c r="AH4965" s="3">
        <f t="shared" si="2621"/>
        <v>0</v>
      </c>
      <c r="AI4965" s="4" t="str">
        <f t="shared" si="2631"/>
        <v>A+J=</v>
      </c>
      <c r="AJ4965" s="11">
        <f t="shared" si="2627"/>
        <v>46126</v>
      </c>
      <c r="AQ4965" s="53"/>
      <c r="AR4965" s="53"/>
    </row>
    <row r="4966" spans="1:44" x14ac:dyDescent="0.2">
      <c r="A4966" s="158">
        <f t="shared" si="2622"/>
        <v>46122</v>
      </c>
      <c r="B4966" s="2">
        <f t="shared" si="2606"/>
        <v>59430.339089349145</v>
      </c>
      <c r="C4966" s="2">
        <f t="shared" si="2623"/>
        <v>42352.714147450002</v>
      </c>
      <c r="D4966" s="2">
        <f>SUM(Y4966:Y$5092)</f>
        <v>12173.44646126</v>
      </c>
      <c r="E4966" s="73">
        <f t="shared" si="2607"/>
        <v>30179.267686190004</v>
      </c>
      <c r="F4966" s="88">
        <f t="shared" si="2600"/>
        <v>6455.85</v>
      </c>
      <c r="G4966" s="3">
        <f>IF(AND(N4966=1,N4965&gt;1),VLOOKUP(A4965,[1]Plan1!$BK$81:$BM$259,3),G4965)</f>
        <v>6413.24</v>
      </c>
      <c r="H4966" s="11">
        <f t="shared" si="2601"/>
        <v>46039</v>
      </c>
      <c r="I4966" s="11">
        <f t="shared" si="2602"/>
        <v>46070</v>
      </c>
      <c r="J4966" s="12">
        <f t="shared" si="2608"/>
        <v>-6.6002153085962245E-3</v>
      </c>
      <c r="K4966" s="11">
        <f t="shared" si="2624"/>
        <v>46126</v>
      </c>
      <c r="L4966" s="11">
        <f t="shared" si="2609"/>
        <v>46126</v>
      </c>
      <c r="M4966" s="1">
        <f t="shared" si="2628"/>
        <v>20</v>
      </c>
      <c r="N4966" s="1">
        <f t="shared" si="2610"/>
        <v>18</v>
      </c>
      <c r="O4966" s="2">
        <f t="shared" si="2611"/>
        <v>0.99405783999999997</v>
      </c>
      <c r="P4966" s="13">
        <f t="shared" si="2603"/>
        <v>0.99339977999999995</v>
      </c>
      <c r="Q4966" s="13">
        <f t="shared" si="2629"/>
        <v>1.388369888738294</v>
      </c>
      <c r="R4966" s="2">
        <f t="shared" si="2599"/>
        <v>1.38011997</v>
      </c>
      <c r="S4966" s="2">
        <f t="shared" si="2625"/>
        <v>1.4446439600000001</v>
      </c>
      <c r="T4966" s="2">
        <f t="shared" si="2612"/>
        <v>61184.592682720002</v>
      </c>
      <c r="U4966" s="2">
        <f t="shared" si="2613"/>
        <v>5412.8494413826338</v>
      </c>
      <c r="V4966" s="2">
        <f t="shared" si="2614"/>
        <v>11471.742327496513</v>
      </c>
      <c r="W4966" s="2">
        <f t="shared" si="2615"/>
        <v>59237.305916329147</v>
      </c>
      <c r="X4966" s="17">
        <f t="shared" si="2616"/>
        <v>0</v>
      </c>
      <c r="Y4966" s="2">
        <f t="shared" si="2617"/>
        <v>0</v>
      </c>
      <c r="Z4966" s="72">
        <f t="shared" si="2618"/>
        <v>0</v>
      </c>
      <c r="AA4966" s="2">
        <f t="shared" si="2604"/>
        <v>0</v>
      </c>
      <c r="AB4966" s="12">
        <f t="shared" si="2626"/>
        <v>4.6600000000000003E-2</v>
      </c>
      <c r="AC4966" s="17">
        <f t="shared" si="2619"/>
        <v>18</v>
      </c>
      <c r="AD4966" s="17">
        <v>252</v>
      </c>
      <c r="AE4966" s="13">
        <f t="shared" si="2630"/>
        <v>1.003258642</v>
      </c>
      <c r="AF4966" s="2">
        <f t="shared" si="2605"/>
        <v>199.37868345999999</v>
      </c>
      <c r="AG4966" s="2">
        <f t="shared" si="2620"/>
        <v>193.03317301999999</v>
      </c>
      <c r="AH4966" s="3">
        <f t="shared" si="2621"/>
        <v>0</v>
      </c>
      <c r="AI4966" s="4" t="str">
        <f t="shared" si="2631"/>
        <v>A+J=</v>
      </c>
      <c r="AJ4966" s="11">
        <f t="shared" si="2627"/>
        <v>46126</v>
      </c>
      <c r="AQ4966" s="53"/>
      <c r="AR4966" s="53"/>
    </row>
    <row r="4967" spans="1:44" x14ac:dyDescent="0.2">
      <c r="A4967" s="158">
        <f t="shared" si="2622"/>
        <v>46123</v>
      </c>
      <c r="B4967" s="2">
        <f t="shared" si="2606"/>
        <v>59427.24519674333</v>
      </c>
      <c r="C4967" s="2">
        <f t="shared" si="2623"/>
        <v>42352.714147450002</v>
      </c>
      <c r="D4967" s="2">
        <f>SUM(Y4967:Y$5092)</f>
        <v>12173.44646126</v>
      </c>
      <c r="E4967" s="73">
        <f t="shared" si="2607"/>
        <v>30179.267686190004</v>
      </c>
      <c r="F4967" s="88">
        <f t="shared" si="2600"/>
        <v>6455.85</v>
      </c>
      <c r="G4967" s="3">
        <f>IF(AND(N4967=1,N4966&gt;1),VLOOKUP(A4966,[1]Plan1!$BK$81:$BM$259,3),G4966)</f>
        <v>6413.24</v>
      </c>
      <c r="H4967" s="11">
        <f t="shared" si="2601"/>
        <v>46039</v>
      </c>
      <c r="I4967" s="11">
        <f t="shared" si="2602"/>
        <v>46070</v>
      </c>
      <c r="J4967" s="12">
        <f t="shared" si="2608"/>
        <v>-6.6002153085962245E-3</v>
      </c>
      <c r="K4967" s="11">
        <f t="shared" si="2624"/>
        <v>46126</v>
      </c>
      <c r="L4967" s="11">
        <f t="shared" si="2609"/>
        <v>46126</v>
      </c>
      <c r="M4967" s="1">
        <f t="shared" si="2628"/>
        <v>20</v>
      </c>
      <c r="N4967" s="1">
        <f t="shared" si="2610"/>
        <v>19</v>
      </c>
      <c r="O4967" s="2">
        <f t="shared" si="2611"/>
        <v>0.99372875000000005</v>
      </c>
      <c r="P4967" s="13">
        <f t="shared" si="2603"/>
        <v>0.99339977999999995</v>
      </c>
      <c r="Q4967" s="13">
        <f t="shared" si="2629"/>
        <v>1.388369888738294</v>
      </c>
      <c r="R4967" s="2">
        <f t="shared" si="2599"/>
        <v>1.3796630700000001</v>
      </c>
      <c r="S4967" s="2">
        <f t="shared" si="2625"/>
        <v>1.4446439600000001</v>
      </c>
      <c r="T4967" s="2">
        <f t="shared" si="2612"/>
        <v>61184.592682720002</v>
      </c>
      <c r="U4967" s="2">
        <f t="shared" si="2613"/>
        <v>5412.8494413826338</v>
      </c>
      <c r="V4967" s="2">
        <f t="shared" si="2614"/>
        <v>11457.953420090696</v>
      </c>
      <c r="W4967" s="2">
        <f t="shared" si="2615"/>
        <v>59223.517008923329</v>
      </c>
      <c r="X4967" s="17">
        <f t="shared" si="2616"/>
        <v>0</v>
      </c>
      <c r="Y4967" s="2">
        <f t="shared" si="2617"/>
        <v>0</v>
      </c>
      <c r="Z4967" s="72">
        <f t="shared" si="2618"/>
        <v>0</v>
      </c>
      <c r="AA4967" s="2">
        <f t="shared" si="2604"/>
        <v>0</v>
      </c>
      <c r="AB4967" s="12">
        <f t="shared" si="2626"/>
        <v>4.6600000000000003E-2</v>
      </c>
      <c r="AC4967" s="17">
        <f t="shared" si="2619"/>
        <v>19</v>
      </c>
      <c r="AD4967" s="17">
        <v>252</v>
      </c>
      <c r="AE4967" s="13">
        <f t="shared" si="2630"/>
        <v>1.003439988</v>
      </c>
      <c r="AF4967" s="2">
        <f t="shared" si="2605"/>
        <v>210.47426461000001</v>
      </c>
      <c r="AG4967" s="2">
        <f t="shared" si="2620"/>
        <v>203.72818781999999</v>
      </c>
      <c r="AH4967" s="3">
        <f t="shared" si="2621"/>
        <v>0</v>
      </c>
      <c r="AI4967" s="4" t="str">
        <f t="shared" si="2631"/>
        <v>A+J=</v>
      </c>
      <c r="AJ4967" s="11">
        <f t="shared" si="2627"/>
        <v>46126</v>
      </c>
      <c r="AQ4967" s="53"/>
      <c r="AR4967" s="53"/>
    </row>
    <row r="4968" spans="1:44" x14ac:dyDescent="0.2">
      <c r="A4968" s="158">
        <f t="shared" si="2622"/>
        <v>46124</v>
      </c>
      <c r="B4968" s="2">
        <f t="shared" si="2606"/>
        <v>59427.24519674333</v>
      </c>
      <c r="C4968" s="2">
        <f t="shared" si="2623"/>
        <v>42352.714147450002</v>
      </c>
      <c r="D4968" s="2">
        <f>SUM(Y4968:Y$5092)</f>
        <v>12173.44646126</v>
      </c>
      <c r="E4968" s="73">
        <f t="shared" si="2607"/>
        <v>30179.267686190004</v>
      </c>
      <c r="F4968" s="88">
        <f t="shared" si="2600"/>
        <v>6455.85</v>
      </c>
      <c r="G4968" s="3">
        <f>IF(AND(N4968=1,N4967&gt;1),VLOOKUP(A4967,[1]Plan1!$BK$81:$BM$259,3),G4967)</f>
        <v>6413.24</v>
      </c>
      <c r="H4968" s="11">
        <f t="shared" si="2601"/>
        <v>46039</v>
      </c>
      <c r="I4968" s="11">
        <f t="shared" si="2602"/>
        <v>46070</v>
      </c>
      <c r="J4968" s="12">
        <f t="shared" si="2608"/>
        <v>-6.6002153085962245E-3</v>
      </c>
      <c r="K4968" s="11">
        <f t="shared" si="2624"/>
        <v>46126</v>
      </c>
      <c r="L4968" s="11">
        <f t="shared" si="2609"/>
        <v>46126</v>
      </c>
      <c r="M4968" s="1">
        <f t="shared" si="2628"/>
        <v>20</v>
      </c>
      <c r="N4968" s="1">
        <f t="shared" si="2610"/>
        <v>19</v>
      </c>
      <c r="O4968" s="2">
        <f t="shared" si="2611"/>
        <v>0.99372875000000005</v>
      </c>
      <c r="P4968" s="13">
        <f t="shared" si="2603"/>
        <v>0.99339977999999995</v>
      </c>
      <c r="Q4968" s="13">
        <f t="shared" si="2629"/>
        <v>1.388369888738294</v>
      </c>
      <c r="R4968" s="2">
        <f t="shared" si="2599"/>
        <v>1.3796630700000001</v>
      </c>
      <c r="S4968" s="2">
        <f t="shared" si="2625"/>
        <v>1.4446439600000001</v>
      </c>
      <c r="T4968" s="2">
        <f t="shared" si="2612"/>
        <v>61184.592682720002</v>
      </c>
      <c r="U4968" s="2">
        <f t="shared" si="2613"/>
        <v>5412.8494413826338</v>
      </c>
      <c r="V4968" s="2">
        <f t="shared" si="2614"/>
        <v>11457.953420090696</v>
      </c>
      <c r="W4968" s="2">
        <f t="shared" si="2615"/>
        <v>59223.517008923329</v>
      </c>
      <c r="X4968" s="17">
        <f t="shared" si="2616"/>
        <v>0</v>
      </c>
      <c r="Y4968" s="2">
        <f t="shared" si="2617"/>
        <v>0</v>
      </c>
      <c r="Z4968" s="72">
        <f t="shared" si="2618"/>
        <v>0</v>
      </c>
      <c r="AA4968" s="2">
        <f t="shared" si="2604"/>
        <v>0</v>
      </c>
      <c r="AB4968" s="12">
        <f t="shared" si="2626"/>
        <v>4.6600000000000003E-2</v>
      </c>
      <c r="AC4968" s="17">
        <f t="shared" si="2619"/>
        <v>19</v>
      </c>
      <c r="AD4968" s="17">
        <v>252</v>
      </c>
      <c r="AE4968" s="13">
        <f t="shared" si="2630"/>
        <v>1.003439988</v>
      </c>
      <c r="AF4968" s="2">
        <f t="shared" si="2605"/>
        <v>210.47426461000001</v>
      </c>
      <c r="AG4968" s="2">
        <f t="shared" si="2620"/>
        <v>203.72818781999999</v>
      </c>
      <c r="AH4968" s="3">
        <f t="shared" si="2621"/>
        <v>0</v>
      </c>
      <c r="AI4968" s="4" t="str">
        <f t="shared" si="2631"/>
        <v>A+J=</v>
      </c>
      <c r="AJ4968" s="11">
        <f t="shared" si="2627"/>
        <v>46126</v>
      </c>
      <c r="AQ4968" s="53"/>
      <c r="AR4968" s="53"/>
    </row>
    <row r="4969" spans="1:44" x14ac:dyDescent="0.2">
      <c r="A4969" s="158">
        <f t="shared" si="2622"/>
        <v>46125</v>
      </c>
      <c r="B4969" s="2">
        <f t="shared" si="2606"/>
        <v>59427.24519674333</v>
      </c>
      <c r="C4969" s="2">
        <f t="shared" si="2623"/>
        <v>42352.714147450002</v>
      </c>
      <c r="D4969" s="2">
        <f>SUM(Y4969:Y$5092)</f>
        <v>12173.44646126</v>
      </c>
      <c r="E4969" s="73">
        <f t="shared" si="2607"/>
        <v>30179.267686190004</v>
      </c>
      <c r="F4969" s="88">
        <f t="shared" si="2600"/>
        <v>6455.85</v>
      </c>
      <c r="G4969" s="3">
        <f>IF(AND(N4969=1,N4968&gt;1),VLOOKUP(A4968,[1]Plan1!$BK$81:$BM$259,3),G4968)</f>
        <v>6413.24</v>
      </c>
      <c r="H4969" s="11">
        <f t="shared" si="2601"/>
        <v>46039</v>
      </c>
      <c r="I4969" s="11">
        <f t="shared" si="2602"/>
        <v>46070</v>
      </c>
      <c r="J4969" s="12">
        <f t="shared" si="2608"/>
        <v>-6.6002153085962245E-3</v>
      </c>
      <c r="K4969" s="11">
        <f t="shared" si="2624"/>
        <v>46126</v>
      </c>
      <c r="L4969" s="11">
        <f t="shared" si="2609"/>
        <v>46126</v>
      </c>
      <c r="M4969" s="1">
        <f t="shared" si="2628"/>
        <v>20</v>
      </c>
      <c r="N4969" s="1">
        <f t="shared" si="2610"/>
        <v>19</v>
      </c>
      <c r="O4969" s="2">
        <f t="shared" si="2611"/>
        <v>0.99372875000000005</v>
      </c>
      <c r="P4969" s="13">
        <f t="shared" si="2603"/>
        <v>0.99339977999999995</v>
      </c>
      <c r="Q4969" s="13">
        <f t="shared" si="2629"/>
        <v>1.388369888738294</v>
      </c>
      <c r="R4969" s="2">
        <f t="shared" ref="R4969:R5032" si="2632">TRUNC(TRUNC((O4969*Q4969),15),8)</f>
        <v>1.3796630700000001</v>
      </c>
      <c r="S4969" s="2">
        <f t="shared" si="2625"/>
        <v>1.4446439600000001</v>
      </c>
      <c r="T4969" s="2">
        <f t="shared" si="2612"/>
        <v>61184.592682720002</v>
      </c>
      <c r="U4969" s="2">
        <f t="shared" si="2613"/>
        <v>5412.8494413826338</v>
      </c>
      <c r="V4969" s="2">
        <f t="shared" si="2614"/>
        <v>11457.953420090696</v>
      </c>
      <c r="W4969" s="2">
        <f t="shared" si="2615"/>
        <v>59223.517008923329</v>
      </c>
      <c r="X4969" s="17">
        <f t="shared" si="2616"/>
        <v>0</v>
      </c>
      <c r="Y4969" s="2">
        <f t="shared" si="2617"/>
        <v>0</v>
      </c>
      <c r="Z4969" s="72">
        <f t="shared" si="2618"/>
        <v>0</v>
      </c>
      <c r="AA4969" s="2">
        <f t="shared" si="2604"/>
        <v>0</v>
      </c>
      <c r="AB4969" s="12">
        <f t="shared" si="2626"/>
        <v>4.6600000000000003E-2</v>
      </c>
      <c r="AC4969" s="17">
        <f t="shared" si="2619"/>
        <v>19</v>
      </c>
      <c r="AD4969" s="17">
        <v>252</v>
      </c>
      <c r="AE4969" s="13">
        <f t="shared" si="2630"/>
        <v>1.003439988</v>
      </c>
      <c r="AF4969" s="2">
        <f t="shared" si="2605"/>
        <v>210.47426461000001</v>
      </c>
      <c r="AG4969" s="2">
        <f t="shared" si="2620"/>
        <v>203.72818781999999</v>
      </c>
      <c r="AH4969" s="3">
        <f t="shared" si="2621"/>
        <v>0</v>
      </c>
      <c r="AI4969" s="4" t="str">
        <f t="shared" si="2631"/>
        <v>A+J=</v>
      </c>
      <c r="AJ4969" s="11">
        <f t="shared" si="2627"/>
        <v>46126</v>
      </c>
      <c r="AQ4969" s="53"/>
      <c r="AR4969" s="53"/>
    </row>
    <row r="4970" spans="1:44" x14ac:dyDescent="0.2">
      <c r="A4970" s="158">
        <f t="shared" si="2622"/>
        <v>46126</v>
      </c>
      <c r="B4970" s="2">
        <f t="shared" si="2606"/>
        <v>59424.153465203024</v>
      </c>
      <c r="C4970" s="2">
        <f t="shared" si="2623"/>
        <v>42352.714147450002</v>
      </c>
      <c r="D4970" s="2">
        <f>SUM(Y4970:Y$5092)</f>
        <v>12173.44646126</v>
      </c>
      <c r="E4970" s="73">
        <f t="shared" si="2607"/>
        <v>30179.267686190004</v>
      </c>
      <c r="F4970" s="88">
        <f t="shared" ref="F4970:F5033" si="2633">IF(G4970=G4969,F4969,G4969)</f>
        <v>6455.85</v>
      </c>
      <c r="G4970" s="3">
        <f>IF(AND(N4970=1,N4969&gt;1),VLOOKUP(A4969,[1]Plan1!$BK$81:$BM$259,3),G4969)</f>
        <v>6413.24</v>
      </c>
      <c r="H4970" s="11">
        <f t="shared" ref="H4970:H5033" si="2634">EDATE(I4970,-1)</f>
        <v>46039</v>
      </c>
      <c r="I4970" s="11">
        <f t="shared" ref="I4970:I5033" si="2635">IF(X4969&gt;0,EDATE(A4970,-1),+I4969)</f>
        <v>46070</v>
      </c>
      <c r="J4970" s="12">
        <f t="shared" si="2608"/>
        <v>-6.6002153085962245E-3</v>
      </c>
      <c r="K4970" s="11">
        <f t="shared" si="2624"/>
        <v>46156</v>
      </c>
      <c r="L4970" s="11">
        <f t="shared" si="2609"/>
        <v>46126</v>
      </c>
      <c r="M4970" s="1">
        <f t="shared" si="2628"/>
        <v>20</v>
      </c>
      <c r="N4970" s="1">
        <f t="shared" si="2610"/>
        <v>20</v>
      </c>
      <c r="O4970" s="2">
        <f t="shared" si="2611"/>
        <v>0.99339977999999995</v>
      </c>
      <c r="P4970" s="13">
        <f t="shared" ref="P4970:P5033" si="2636">IF(L4970&gt;L4969,O4969,P4969)</f>
        <v>0.99339977999999995</v>
      </c>
      <c r="Q4970" s="13">
        <f t="shared" si="2629"/>
        <v>1.388369888738294</v>
      </c>
      <c r="R4970" s="2">
        <f t="shared" si="2632"/>
        <v>1.3792063400000001</v>
      </c>
      <c r="S4970" s="2">
        <f t="shared" si="2625"/>
        <v>1.4446439600000001</v>
      </c>
      <c r="T4970" s="2">
        <f t="shared" si="2612"/>
        <v>61184.592682720002</v>
      </c>
      <c r="U4970" s="2">
        <f t="shared" si="2613"/>
        <v>5412.8494413826338</v>
      </c>
      <c r="V4970" s="2">
        <f t="shared" si="2614"/>
        <v>11444.169643160383</v>
      </c>
      <c r="W4970" s="2">
        <f t="shared" si="2615"/>
        <v>59209.733231993021</v>
      </c>
      <c r="X4970" s="17">
        <f t="shared" si="2616"/>
        <v>163</v>
      </c>
      <c r="Y4970" s="2">
        <f t="shared" si="2617"/>
        <v>2423.27279843</v>
      </c>
      <c r="Z4970" s="72">
        <f t="shared" si="2618"/>
        <v>5.7216469999999998E-2</v>
      </c>
      <c r="AA4970" s="2">
        <f t="shared" si="2604"/>
        <v>3500.76641169</v>
      </c>
      <c r="AB4970" s="12">
        <f t="shared" si="2626"/>
        <v>4.6600000000000003E-2</v>
      </c>
      <c r="AC4970" s="17">
        <f t="shared" si="2619"/>
        <v>20</v>
      </c>
      <c r="AD4970" s="17">
        <v>252</v>
      </c>
      <c r="AE4970" s="13">
        <f t="shared" si="2630"/>
        <v>1.0036213679999999</v>
      </c>
      <c r="AF4970" s="2">
        <f t="shared" si="2605"/>
        <v>221.57192602999999</v>
      </c>
      <c r="AG4970" s="2">
        <f t="shared" si="2620"/>
        <v>214.42023320999999</v>
      </c>
      <c r="AH4970" s="3">
        <f t="shared" si="2621"/>
        <v>3722.3383377199998</v>
      </c>
      <c r="AI4970" s="4" t="str">
        <f t="shared" si="2631"/>
        <v>A+J=</v>
      </c>
      <c r="AJ4970" s="11">
        <f t="shared" si="2627"/>
        <v>46126</v>
      </c>
      <c r="AQ4970" s="53"/>
      <c r="AR4970" s="53"/>
    </row>
    <row r="4971" spans="1:44" x14ac:dyDescent="0.2">
      <c r="A4971" s="158">
        <f t="shared" si="2622"/>
        <v>46127</v>
      </c>
      <c r="B4971" s="2">
        <f t="shared" si="2606"/>
        <v>55705.25461913598</v>
      </c>
      <c r="C4971" s="2">
        <f t="shared" si="2623"/>
        <v>39929.441349020002</v>
      </c>
      <c r="D4971" s="2">
        <f>SUM(Y4971:Y$5092)</f>
        <v>9750.1736628300005</v>
      </c>
      <c r="E4971" s="73">
        <f t="shared" si="2607"/>
        <v>30179.267686190004</v>
      </c>
      <c r="F4971" s="88">
        <f t="shared" si="2633"/>
        <v>6455.85</v>
      </c>
      <c r="G4971" s="3">
        <f>IF(AND(N4971=1,N4970&gt;1),VLOOKUP(A4970,[1]Plan1!$BK$81:$BM$259,3),G4970)</f>
        <v>6413.24</v>
      </c>
      <c r="H4971" s="11">
        <f t="shared" si="2634"/>
        <v>46068</v>
      </c>
      <c r="I4971" s="11">
        <f t="shared" si="2635"/>
        <v>46096</v>
      </c>
      <c r="J4971" s="12">
        <f t="shared" si="2608"/>
        <v>-6.6002153085962245E-3</v>
      </c>
      <c r="K4971" s="11">
        <f t="shared" si="2624"/>
        <v>46156</v>
      </c>
      <c r="L4971" s="11">
        <f t="shared" si="2609"/>
        <v>46156</v>
      </c>
      <c r="M4971" s="1">
        <f t="shared" si="2628"/>
        <v>20</v>
      </c>
      <c r="N4971" s="1">
        <f t="shared" si="2610"/>
        <v>1</v>
      </c>
      <c r="O4971" s="2">
        <f t="shared" si="2611"/>
        <v>0.99966895</v>
      </c>
      <c r="P4971" s="13">
        <f t="shared" si="2636"/>
        <v>0.99339977999999995</v>
      </c>
      <c r="Q4971" s="13">
        <f t="shared" si="2629"/>
        <v>1.3792063420312457</v>
      </c>
      <c r="R4971" s="2">
        <f t="shared" si="2632"/>
        <v>1.3787497500000001</v>
      </c>
      <c r="S4971" s="2">
        <f t="shared" si="2625"/>
        <v>1.4446439600000001</v>
      </c>
      <c r="T4971" s="2">
        <f t="shared" si="2612"/>
        <v>57683.826271029997</v>
      </c>
      <c r="U4971" s="2">
        <f t="shared" si="2613"/>
        <v>4335.3558281284368</v>
      </c>
      <c r="V4971" s="2">
        <f t="shared" si="2614"/>
        <v>11430.390091327545</v>
      </c>
      <c r="W4971" s="2">
        <f t="shared" si="2615"/>
        <v>55695.18726847598</v>
      </c>
      <c r="X4971" s="17">
        <f t="shared" si="2616"/>
        <v>0</v>
      </c>
      <c r="Y4971" s="2">
        <f t="shared" si="2617"/>
        <v>0</v>
      </c>
      <c r="Z4971" s="72">
        <f t="shared" si="2618"/>
        <v>0</v>
      </c>
      <c r="AA4971" s="2">
        <f t="shared" si="2604"/>
        <v>0</v>
      </c>
      <c r="AB4971" s="12">
        <f t="shared" si="2626"/>
        <v>4.6600000000000003E-2</v>
      </c>
      <c r="AC4971" s="17">
        <f t="shared" si="2619"/>
        <v>1</v>
      </c>
      <c r="AD4971" s="17">
        <v>252</v>
      </c>
      <c r="AE4971" s="13">
        <f t="shared" si="2630"/>
        <v>1.0001807579999999</v>
      </c>
      <c r="AF4971" s="2">
        <f t="shared" si="2605"/>
        <v>10.426813060000001</v>
      </c>
      <c r="AG4971" s="2">
        <f t="shared" si="2620"/>
        <v>10.067350660000001</v>
      </c>
      <c r="AH4971" s="3">
        <f t="shared" si="2621"/>
        <v>0</v>
      </c>
      <c r="AI4971" s="4" t="str">
        <f t="shared" si="2631"/>
        <v>A+J=</v>
      </c>
      <c r="AJ4971" s="11">
        <f t="shared" si="2627"/>
        <v>46156</v>
      </c>
      <c r="AQ4971" s="53"/>
      <c r="AR4971" s="53"/>
    </row>
    <row r="4972" spans="1:44" x14ac:dyDescent="0.2">
      <c r="A4972" s="158">
        <f t="shared" si="2622"/>
        <v>46128</v>
      </c>
      <c r="B4972" s="2">
        <f t="shared" si="2606"/>
        <v>55701.543444860617</v>
      </c>
      <c r="C4972" s="2">
        <f t="shared" si="2623"/>
        <v>39929.441349020002</v>
      </c>
      <c r="D4972" s="2">
        <f>SUM(Y4972:Y$5092)</f>
        <v>9750.1736628300005</v>
      </c>
      <c r="E4972" s="73">
        <f t="shared" si="2607"/>
        <v>30179.267686190004</v>
      </c>
      <c r="F4972" s="88">
        <f t="shared" si="2633"/>
        <v>6455.85</v>
      </c>
      <c r="G4972" s="3">
        <f>IF(AND(N4972=1,N4971&gt;1),VLOOKUP(A4971,[1]Plan1!$BK$81:$BM$259,3),G4971)</f>
        <v>6413.24</v>
      </c>
      <c r="H4972" s="11">
        <f t="shared" si="2634"/>
        <v>46068</v>
      </c>
      <c r="I4972" s="11">
        <f t="shared" si="2635"/>
        <v>46096</v>
      </c>
      <c r="J4972" s="12">
        <f t="shared" si="2608"/>
        <v>-6.6002153085962245E-3</v>
      </c>
      <c r="K4972" s="11">
        <f t="shared" si="2624"/>
        <v>46156</v>
      </c>
      <c r="L4972" s="11">
        <f t="shared" si="2609"/>
        <v>46156</v>
      </c>
      <c r="M4972" s="1">
        <f t="shared" si="2628"/>
        <v>20</v>
      </c>
      <c r="N4972" s="1">
        <f t="shared" si="2610"/>
        <v>2</v>
      </c>
      <c r="O4972" s="2">
        <f t="shared" si="2611"/>
        <v>0.99933799999999995</v>
      </c>
      <c r="P4972" s="13">
        <f t="shared" si="2636"/>
        <v>0.99339977999999995</v>
      </c>
      <c r="Q4972" s="13">
        <f t="shared" si="2629"/>
        <v>1.3792063420312457</v>
      </c>
      <c r="R4972" s="2">
        <f t="shared" si="2632"/>
        <v>1.3782932999999999</v>
      </c>
      <c r="S4972" s="2">
        <f t="shared" si="2625"/>
        <v>1.4446439600000001</v>
      </c>
      <c r="T4972" s="2">
        <f t="shared" si="2612"/>
        <v>57683.826271029997</v>
      </c>
      <c r="U4972" s="2">
        <f t="shared" si="2613"/>
        <v>4335.3558281284368</v>
      </c>
      <c r="V4972" s="2">
        <f t="shared" si="2614"/>
        <v>11416.614764592179</v>
      </c>
      <c r="W4972" s="2">
        <f t="shared" si="2615"/>
        <v>55681.411941740618</v>
      </c>
      <c r="X4972" s="17">
        <f t="shared" si="2616"/>
        <v>0</v>
      </c>
      <c r="Y4972" s="2">
        <f t="shared" si="2617"/>
        <v>0</v>
      </c>
      <c r="Z4972" s="72">
        <f t="shared" si="2618"/>
        <v>0</v>
      </c>
      <c r="AA4972" s="2">
        <f t="shared" si="2604"/>
        <v>0</v>
      </c>
      <c r="AB4972" s="12">
        <f t="shared" si="2626"/>
        <v>4.6600000000000003E-2</v>
      </c>
      <c r="AC4972" s="17">
        <f t="shared" si="2619"/>
        <v>2</v>
      </c>
      <c r="AD4972" s="17">
        <v>252</v>
      </c>
      <c r="AE4972" s="13">
        <f t="shared" si="2630"/>
        <v>1.0003615480000001</v>
      </c>
      <c r="AF4972" s="2">
        <f t="shared" si="2605"/>
        <v>20.855472020000001</v>
      </c>
      <c r="AG4972" s="2">
        <f t="shared" si="2620"/>
        <v>20.131503120000001</v>
      </c>
      <c r="AH4972" s="3">
        <f t="shared" si="2621"/>
        <v>0</v>
      </c>
      <c r="AI4972" s="4" t="str">
        <f t="shared" si="2631"/>
        <v>A+J=</v>
      </c>
      <c r="AJ4972" s="11">
        <f t="shared" si="2627"/>
        <v>46156</v>
      </c>
      <c r="AQ4972" s="53"/>
      <c r="AR4972" s="53"/>
    </row>
    <row r="4973" spans="1:44" x14ac:dyDescent="0.2">
      <c r="A4973" s="158">
        <f t="shared" si="2622"/>
        <v>46129</v>
      </c>
      <c r="B4973" s="2">
        <f t="shared" si="2606"/>
        <v>55697.834260000767</v>
      </c>
      <c r="C4973" s="2">
        <f t="shared" si="2623"/>
        <v>39929.441349020002</v>
      </c>
      <c r="D4973" s="2">
        <f>SUM(Y4973:Y$5092)</f>
        <v>9750.1736628300005</v>
      </c>
      <c r="E4973" s="73">
        <f t="shared" si="2607"/>
        <v>30179.267686190004</v>
      </c>
      <c r="F4973" s="88">
        <f t="shared" si="2633"/>
        <v>6455.85</v>
      </c>
      <c r="G4973" s="3">
        <f>IF(AND(N4973=1,N4972&gt;1),VLOOKUP(A4972,[1]Plan1!$BK$81:$BM$259,3),G4972)</f>
        <v>6413.24</v>
      </c>
      <c r="H4973" s="11">
        <f t="shared" si="2634"/>
        <v>46068</v>
      </c>
      <c r="I4973" s="11">
        <f t="shared" si="2635"/>
        <v>46096</v>
      </c>
      <c r="J4973" s="12">
        <f t="shared" si="2608"/>
        <v>-6.6002153085962245E-3</v>
      </c>
      <c r="K4973" s="11">
        <f t="shared" si="2624"/>
        <v>46156</v>
      </c>
      <c r="L4973" s="11">
        <f t="shared" si="2609"/>
        <v>46156</v>
      </c>
      <c r="M4973" s="1">
        <f t="shared" si="2628"/>
        <v>20</v>
      </c>
      <c r="N4973" s="1">
        <f t="shared" si="2610"/>
        <v>3</v>
      </c>
      <c r="O4973" s="2">
        <f t="shared" si="2611"/>
        <v>0.99900717000000006</v>
      </c>
      <c r="P4973" s="13">
        <f t="shared" si="2636"/>
        <v>0.99339977999999995</v>
      </c>
      <c r="Q4973" s="13">
        <f t="shared" si="2629"/>
        <v>1.3792063420312457</v>
      </c>
      <c r="R4973" s="2">
        <f t="shared" si="2632"/>
        <v>1.3778370200000001</v>
      </c>
      <c r="S4973" s="2">
        <f t="shared" si="2625"/>
        <v>1.4446439600000001</v>
      </c>
      <c r="T4973" s="2">
        <f t="shared" si="2612"/>
        <v>57683.826271029997</v>
      </c>
      <c r="U4973" s="2">
        <f t="shared" si="2613"/>
        <v>4335.3558281284368</v>
      </c>
      <c r="V4973" s="2">
        <f t="shared" si="2614"/>
        <v>11402.844568332328</v>
      </c>
      <c r="W4973" s="2">
        <f t="shared" si="2615"/>
        <v>55667.641745480767</v>
      </c>
      <c r="X4973" s="17">
        <f t="shared" si="2616"/>
        <v>0</v>
      </c>
      <c r="Y4973" s="2">
        <f t="shared" si="2617"/>
        <v>0</v>
      </c>
      <c r="Z4973" s="72">
        <f t="shared" si="2618"/>
        <v>0</v>
      </c>
      <c r="AA4973" s="2">
        <f t="shared" si="2604"/>
        <v>0</v>
      </c>
      <c r="AB4973" s="12">
        <f t="shared" si="2626"/>
        <v>4.6600000000000003E-2</v>
      </c>
      <c r="AC4973" s="17">
        <f t="shared" si="2619"/>
        <v>3</v>
      </c>
      <c r="AD4973" s="17">
        <v>252</v>
      </c>
      <c r="AE4973" s="13">
        <f t="shared" si="2630"/>
        <v>1.0005423710000001</v>
      </c>
      <c r="AF4973" s="2">
        <f t="shared" si="2605"/>
        <v>31.286034529999998</v>
      </c>
      <c r="AG4973" s="2">
        <f t="shared" si="2620"/>
        <v>30.19251452</v>
      </c>
      <c r="AH4973" s="3">
        <f t="shared" si="2621"/>
        <v>0</v>
      </c>
      <c r="AI4973" s="4" t="str">
        <f t="shared" si="2631"/>
        <v>A+J=</v>
      </c>
      <c r="AJ4973" s="11">
        <f t="shared" si="2627"/>
        <v>46156</v>
      </c>
      <c r="AQ4973" s="53"/>
      <c r="AR4973" s="53"/>
    </row>
    <row r="4974" spans="1:44" x14ac:dyDescent="0.2">
      <c r="A4974" s="158">
        <f t="shared" si="2622"/>
        <v>46130</v>
      </c>
      <c r="B4974" s="2">
        <f t="shared" si="2606"/>
        <v>55694.126461941058</v>
      </c>
      <c r="C4974" s="2">
        <f t="shared" si="2623"/>
        <v>39929.441349020002</v>
      </c>
      <c r="D4974" s="2">
        <f>SUM(Y4974:Y$5092)</f>
        <v>9750.1736628300005</v>
      </c>
      <c r="E4974" s="73">
        <f t="shared" si="2607"/>
        <v>30179.267686190004</v>
      </c>
      <c r="F4974" s="88">
        <f t="shared" si="2633"/>
        <v>6455.85</v>
      </c>
      <c r="G4974" s="3">
        <f>IF(AND(N4974=1,N4973&gt;1),VLOOKUP(A4973,[1]Plan1!$BK$81:$BM$259,3),G4973)</f>
        <v>6413.24</v>
      </c>
      <c r="H4974" s="11">
        <f t="shared" si="2634"/>
        <v>46068</v>
      </c>
      <c r="I4974" s="11">
        <f t="shared" si="2635"/>
        <v>46096</v>
      </c>
      <c r="J4974" s="12">
        <f t="shared" si="2608"/>
        <v>-6.6002153085962245E-3</v>
      </c>
      <c r="K4974" s="11">
        <f t="shared" si="2624"/>
        <v>46156</v>
      </c>
      <c r="L4974" s="11">
        <f t="shared" si="2609"/>
        <v>46156</v>
      </c>
      <c r="M4974" s="1">
        <f t="shared" si="2628"/>
        <v>20</v>
      </c>
      <c r="N4974" s="1">
        <f t="shared" si="2610"/>
        <v>4</v>
      </c>
      <c r="O4974" s="2">
        <f t="shared" si="2611"/>
        <v>0.99867645000000005</v>
      </c>
      <c r="P4974" s="13">
        <f t="shared" si="2636"/>
        <v>0.99339977999999995</v>
      </c>
      <c r="Q4974" s="13">
        <f t="shared" si="2629"/>
        <v>1.3792063420312457</v>
      </c>
      <c r="R4974" s="2">
        <f t="shared" si="2632"/>
        <v>1.37738089</v>
      </c>
      <c r="S4974" s="2">
        <f t="shared" si="2625"/>
        <v>1.4446439600000001</v>
      </c>
      <c r="T4974" s="2">
        <f t="shared" si="2612"/>
        <v>57683.826271029997</v>
      </c>
      <c r="U4974" s="2">
        <f t="shared" si="2613"/>
        <v>4335.3558281284368</v>
      </c>
      <c r="V4974" s="2">
        <f t="shared" si="2614"/>
        <v>11389.078898962623</v>
      </c>
      <c r="W4974" s="2">
        <f t="shared" si="2615"/>
        <v>55653.876076111061</v>
      </c>
      <c r="X4974" s="17">
        <f t="shared" si="2616"/>
        <v>0</v>
      </c>
      <c r="Y4974" s="2">
        <f t="shared" si="2617"/>
        <v>0</v>
      </c>
      <c r="Z4974" s="72">
        <f t="shared" si="2618"/>
        <v>0</v>
      </c>
      <c r="AA4974" s="2">
        <f t="shared" si="2604"/>
        <v>0</v>
      </c>
      <c r="AB4974" s="12">
        <f t="shared" si="2626"/>
        <v>4.6600000000000003E-2</v>
      </c>
      <c r="AC4974" s="17">
        <f t="shared" si="2619"/>
        <v>4</v>
      </c>
      <c r="AD4974" s="17">
        <v>252</v>
      </c>
      <c r="AE4974" s="13">
        <f t="shared" si="2630"/>
        <v>1.0007232269999999</v>
      </c>
      <c r="AF4974" s="2">
        <f t="shared" si="2605"/>
        <v>41.71850062</v>
      </c>
      <c r="AG4974" s="2">
        <f t="shared" si="2620"/>
        <v>40.250385829999999</v>
      </c>
      <c r="AH4974" s="3">
        <f t="shared" si="2621"/>
        <v>0</v>
      </c>
      <c r="AI4974" s="4" t="str">
        <f t="shared" si="2631"/>
        <v>A+J=</v>
      </c>
      <c r="AJ4974" s="11">
        <f t="shared" si="2627"/>
        <v>46156</v>
      </c>
      <c r="AQ4974" s="53"/>
      <c r="AR4974" s="53"/>
    </row>
    <row r="4975" spans="1:44" x14ac:dyDescent="0.2">
      <c r="A4975" s="158">
        <f t="shared" si="2622"/>
        <v>46131</v>
      </c>
      <c r="B4975" s="2">
        <f t="shared" si="2606"/>
        <v>55694.126461941058</v>
      </c>
      <c r="C4975" s="2">
        <f t="shared" si="2623"/>
        <v>39929.441349020002</v>
      </c>
      <c r="D4975" s="2">
        <f>SUM(Y4975:Y$5092)</f>
        <v>9750.1736628300005</v>
      </c>
      <c r="E4975" s="73">
        <f t="shared" si="2607"/>
        <v>30179.267686190004</v>
      </c>
      <c r="F4975" s="88">
        <f t="shared" si="2633"/>
        <v>6455.85</v>
      </c>
      <c r="G4975" s="3">
        <f>IF(AND(N4975=1,N4974&gt;1),VLOOKUP(A4974,[1]Plan1!$BK$81:$BM$259,3),G4974)</f>
        <v>6413.24</v>
      </c>
      <c r="H4975" s="11">
        <f t="shared" si="2634"/>
        <v>46068</v>
      </c>
      <c r="I4975" s="11">
        <f t="shared" si="2635"/>
        <v>46096</v>
      </c>
      <c r="J4975" s="12">
        <f t="shared" si="2608"/>
        <v>-6.6002153085962245E-3</v>
      </c>
      <c r="K4975" s="11">
        <f t="shared" si="2624"/>
        <v>46156</v>
      </c>
      <c r="L4975" s="11">
        <f t="shared" si="2609"/>
        <v>46156</v>
      </c>
      <c r="M4975" s="1">
        <f t="shared" si="2628"/>
        <v>20</v>
      </c>
      <c r="N4975" s="1">
        <f t="shared" si="2610"/>
        <v>4</v>
      </c>
      <c r="O4975" s="2">
        <f t="shared" si="2611"/>
        <v>0.99867645000000005</v>
      </c>
      <c r="P4975" s="13">
        <f t="shared" si="2636"/>
        <v>0.99339977999999995</v>
      </c>
      <c r="Q4975" s="13">
        <f t="shared" si="2629"/>
        <v>1.3792063420312457</v>
      </c>
      <c r="R4975" s="2">
        <f t="shared" si="2632"/>
        <v>1.37738089</v>
      </c>
      <c r="S4975" s="2">
        <f t="shared" si="2625"/>
        <v>1.4446439600000001</v>
      </c>
      <c r="T4975" s="2">
        <f t="shared" si="2612"/>
        <v>57683.826271029997</v>
      </c>
      <c r="U4975" s="2">
        <f t="shared" si="2613"/>
        <v>4335.3558281284368</v>
      </c>
      <c r="V4975" s="2">
        <f t="shared" si="2614"/>
        <v>11389.078898962623</v>
      </c>
      <c r="W4975" s="2">
        <f t="shared" si="2615"/>
        <v>55653.876076111061</v>
      </c>
      <c r="X4975" s="17">
        <f t="shared" si="2616"/>
        <v>0</v>
      </c>
      <c r="Y4975" s="2">
        <f t="shared" si="2617"/>
        <v>0</v>
      </c>
      <c r="Z4975" s="72">
        <f t="shared" si="2618"/>
        <v>0</v>
      </c>
      <c r="AA4975" s="2">
        <f t="shared" si="2604"/>
        <v>0</v>
      </c>
      <c r="AB4975" s="12">
        <f t="shared" si="2626"/>
        <v>4.6600000000000003E-2</v>
      </c>
      <c r="AC4975" s="17">
        <f t="shared" si="2619"/>
        <v>4</v>
      </c>
      <c r="AD4975" s="17">
        <v>252</v>
      </c>
      <c r="AE4975" s="13">
        <f t="shared" si="2630"/>
        <v>1.0007232269999999</v>
      </c>
      <c r="AF4975" s="2">
        <f t="shared" si="2605"/>
        <v>41.71850062</v>
      </c>
      <c r="AG4975" s="2">
        <f t="shared" si="2620"/>
        <v>40.250385829999999</v>
      </c>
      <c r="AH4975" s="3">
        <f t="shared" si="2621"/>
        <v>0</v>
      </c>
      <c r="AI4975" s="4" t="str">
        <f t="shared" si="2631"/>
        <v>A+J=</v>
      </c>
      <c r="AJ4975" s="11">
        <f t="shared" si="2627"/>
        <v>46156</v>
      </c>
      <c r="AQ4975" s="53"/>
      <c r="AR4975" s="53"/>
    </row>
    <row r="4976" spans="1:44" x14ac:dyDescent="0.2">
      <c r="A4976" s="158">
        <f t="shared" si="2622"/>
        <v>46132</v>
      </c>
      <c r="B4976" s="2">
        <f t="shared" si="2606"/>
        <v>55694.126461941058</v>
      </c>
      <c r="C4976" s="2">
        <f t="shared" si="2623"/>
        <v>39929.441349020002</v>
      </c>
      <c r="D4976" s="2">
        <f>SUM(Y4976:Y$5092)</f>
        <v>9750.1736628300005</v>
      </c>
      <c r="E4976" s="73">
        <f t="shared" si="2607"/>
        <v>30179.267686190004</v>
      </c>
      <c r="F4976" s="88">
        <f t="shared" si="2633"/>
        <v>6455.85</v>
      </c>
      <c r="G4976" s="3">
        <f>IF(AND(N4976=1,N4975&gt;1),VLOOKUP(A4975,[1]Plan1!$BK$81:$BM$259,3),G4975)</f>
        <v>6413.24</v>
      </c>
      <c r="H4976" s="11">
        <f t="shared" si="2634"/>
        <v>46068</v>
      </c>
      <c r="I4976" s="11">
        <f t="shared" si="2635"/>
        <v>46096</v>
      </c>
      <c r="J4976" s="12">
        <f t="shared" si="2608"/>
        <v>-6.6002153085962245E-3</v>
      </c>
      <c r="K4976" s="11">
        <f t="shared" si="2624"/>
        <v>46156</v>
      </c>
      <c r="L4976" s="11">
        <f t="shared" si="2609"/>
        <v>46156</v>
      </c>
      <c r="M4976" s="1">
        <f t="shared" si="2628"/>
        <v>20</v>
      </c>
      <c r="N4976" s="1">
        <f t="shared" si="2610"/>
        <v>4</v>
      </c>
      <c r="O4976" s="2">
        <f t="shared" si="2611"/>
        <v>0.99867645000000005</v>
      </c>
      <c r="P4976" s="13">
        <f t="shared" si="2636"/>
        <v>0.99339977999999995</v>
      </c>
      <c r="Q4976" s="13">
        <f t="shared" si="2629"/>
        <v>1.3792063420312457</v>
      </c>
      <c r="R4976" s="2">
        <f t="shared" si="2632"/>
        <v>1.37738089</v>
      </c>
      <c r="S4976" s="2">
        <f t="shared" si="2625"/>
        <v>1.4446439600000001</v>
      </c>
      <c r="T4976" s="2">
        <f t="shared" si="2612"/>
        <v>57683.826271029997</v>
      </c>
      <c r="U4976" s="2">
        <f t="shared" si="2613"/>
        <v>4335.3558281284368</v>
      </c>
      <c r="V4976" s="2">
        <f t="shared" si="2614"/>
        <v>11389.078898962623</v>
      </c>
      <c r="W4976" s="2">
        <f t="shared" si="2615"/>
        <v>55653.876076111061</v>
      </c>
      <c r="X4976" s="17">
        <f t="shared" si="2616"/>
        <v>0</v>
      </c>
      <c r="Y4976" s="2">
        <f t="shared" si="2617"/>
        <v>0</v>
      </c>
      <c r="Z4976" s="72">
        <f t="shared" si="2618"/>
        <v>0</v>
      </c>
      <c r="AA4976" s="2">
        <f t="shared" ref="AA4976:AA5039" si="2637">IF(Z4976&gt;0,TRUNC(Z4976*T4976,8),0)</f>
        <v>0</v>
      </c>
      <c r="AB4976" s="12">
        <f t="shared" si="2626"/>
        <v>4.6600000000000003E-2</v>
      </c>
      <c r="AC4976" s="17">
        <f t="shared" si="2619"/>
        <v>4</v>
      </c>
      <c r="AD4976" s="17">
        <v>252</v>
      </c>
      <c r="AE4976" s="13">
        <f t="shared" si="2630"/>
        <v>1.0007232269999999</v>
      </c>
      <c r="AF4976" s="2">
        <f t="shared" ref="AF4976:AF5039" si="2638">TRUNC((T4976*(AE4976-1)),8)</f>
        <v>41.71850062</v>
      </c>
      <c r="AG4976" s="2">
        <f t="shared" si="2620"/>
        <v>40.250385829999999</v>
      </c>
      <c r="AH4976" s="3">
        <f t="shared" si="2621"/>
        <v>0</v>
      </c>
      <c r="AI4976" s="4" t="str">
        <f t="shared" si="2631"/>
        <v>A+J=</v>
      </c>
      <c r="AJ4976" s="11">
        <f t="shared" si="2627"/>
        <v>46156</v>
      </c>
      <c r="AQ4976" s="53"/>
      <c r="AR4976" s="53"/>
    </row>
    <row r="4977" spans="1:44" x14ac:dyDescent="0.2">
      <c r="A4977" s="158">
        <f t="shared" si="2622"/>
        <v>46133</v>
      </c>
      <c r="B4977" s="2">
        <f t="shared" si="2606"/>
        <v>55690.419996141514</v>
      </c>
      <c r="C4977" s="2">
        <f t="shared" si="2623"/>
        <v>39929.441349020002</v>
      </c>
      <c r="D4977" s="2">
        <f>SUM(Y4977:Y$5092)</f>
        <v>9750.1736628300005</v>
      </c>
      <c r="E4977" s="73">
        <f t="shared" si="2607"/>
        <v>30179.267686190004</v>
      </c>
      <c r="F4977" s="88">
        <f t="shared" si="2633"/>
        <v>6455.85</v>
      </c>
      <c r="G4977" s="3">
        <f>IF(AND(N4977=1,N4976&gt;1),VLOOKUP(A4976,[1]Plan1!$BK$81:$BM$259,3),G4976)</f>
        <v>6413.24</v>
      </c>
      <c r="H4977" s="11">
        <f t="shared" si="2634"/>
        <v>46068</v>
      </c>
      <c r="I4977" s="11">
        <f t="shared" si="2635"/>
        <v>46096</v>
      </c>
      <c r="J4977" s="12">
        <f t="shared" si="2608"/>
        <v>-6.6002153085962245E-3</v>
      </c>
      <c r="K4977" s="11">
        <f t="shared" si="2624"/>
        <v>46156</v>
      </c>
      <c r="L4977" s="11">
        <f t="shared" si="2609"/>
        <v>46156</v>
      </c>
      <c r="M4977" s="1">
        <f t="shared" si="2628"/>
        <v>20</v>
      </c>
      <c r="N4977" s="1">
        <f t="shared" si="2610"/>
        <v>5</v>
      </c>
      <c r="O4977" s="2">
        <f t="shared" si="2611"/>
        <v>0.99834584000000004</v>
      </c>
      <c r="P4977" s="13">
        <f t="shared" si="2636"/>
        <v>0.99339977999999995</v>
      </c>
      <c r="Q4977" s="13">
        <f t="shared" si="2629"/>
        <v>1.3792063420312457</v>
      </c>
      <c r="R4977" s="2">
        <f t="shared" si="2632"/>
        <v>1.3769249100000001</v>
      </c>
      <c r="S4977" s="2">
        <f t="shared" si="2625"/>
        <v>1.4446439600000001</v>
      </c>
      <c r="T4977" s="2">
        <f t="shared" si="2612"/>
        <v>57683.826271029997</v>
      </c>
      <c r="U4977" s="2">
        <f t="shared" si="2613"/>
        <v>4335.3558281284368</v>
      </c>
      <c r="V4977" s="2">
        <f t="shared" si="2614"/>
        <v>11375.317756483077</v>
      </c>
      <c r="W4977" s="2">
        <f t="shared" si="2615"/>
        <v>55640.114933631514</v>
      </c>
      <c r="X4977" s="17">
        <f t="shared" si="2616"/>
        <v>0</v>
      </c>
      <c r="Y4977" s="2">
        <f t="shared" si="2617"/>
        <v>0</v>
      </c>
      <c r="Z4977" s="72">
        <f t="shared" si="2618"/>
        <v>0</v>
      </c>
      <c r="AA4977" s="2">
        <f t="shared" si="2637"/>
        <v>0</v>
      </c>
      <c r="AB4977" s="12">
        <f t="shared" si="2626"/>
        <v>4.6600000000000003E-2</v>
      </c>
      <c r="AC4977" s="17">
        <f t="shared" si="2619"/>
        <v>5</v>
      </c>
      <c r="AD4977" s="17">
        <v>252</v>
      </c>
      <c r="AE4977" s="13">
        <f t="shared" si="2630"/>
        <v>1.000904115</v>
      </c>
      <c r="AF4977" s="2">
        <f t="shared" si="2638"/>
        <v>52.152812580000003</v>
      </c>
      <c r="AG4977" s="2">
        <f t="shared" si="2620"/>
        <v>50.305062509999999</v>
      </c>
      <c r="AH4977" s="3">
        <f t="shared" si="2621"/>
        <v>0</v>
      </c>
      <c r="AI4977" s="4" t="str">
        <f t="shared" si="2631"/>
        <v>A+J=</v>
      </c>
      <c r="AJ4977" s="11">
        <f t="shared" si="2627"/>
        <v>46156</v>
      </c>
      <c r="AQ4977" s="53"/>
      <c r="AR4977" s="53"/>
    </row>
    <row r="4978" spans="1:44" x14ac:dyDescent="0.2">
      <c r="A4978" s="158">
        <f t="shared" si="2622"/>
        <v>46134</v>
      </c>
      <c r="B4978" s="2">
        <f t="shared" si="2606"/>
        <v>55690.419996141514</v>
      </c>
      <c r="C4978" s="2">
        <f t="shared" si="2623"/>
        <v>39929.441349020002</v>
      </c>
      <c r="D4978" s="2">
        <f>SUM(Y4978:Y$5092)</f>
        <v>9750.1736628300005</v>
      </c>
      <c r="E4978" s="73">
        <f t="shared" si="2607"/>
        <v>30179.267686190004</v>
      </c>
      <c r="F4978" s="88">
        <f t="shared" si="2633"/>
        <v>6455.85</v>
      </c>
      <c r="G4978" s="3">
        <f>IF(AND(N4978=1,N4977&gt;1),VLOOKUP(A4977,[1]Plan1!$BK$81:$BM$259,3),G4977)</f>
        <v>6413.24</v>
      </c>
      <c r="H4978" s="11">
        <f t="shared" si="2634"/>
        <v>46068</v>
      </c>
      <c r="I4978" s="11">
        <f t="shared" si="2635"/>
        <v>46096</v>
      </c>
      <c r="J4978" s="12">
        <f t="shared" si="2608"/>
        <v>-6.6002153085962245E-3</v>
      </c>
      <c r="K4978" s="11">
        <f t="shared" si="2624"/>
        <v>46156</v>
      </c>
      <c r="L4978" s="11">
        <f t="shared" si="2609"/>
        <v>46156</v>
      </c>
      <c r="M4978" s="1">
        <f t="shared" si="2628"/>
        <v>20</v>
      </c>
      <c r="N4978" s="1">
        <f t="shared" si="2610"/>
        <v>5</v>
      </c>
      <c r="O4978" s="2">
        <f t="shared" si="2611"/>
        <v>0.99834584000000004</v>
      </c>
      <c r="P4978" s="13">
        <f t="shared" si="2636"/>
        <v>0.99339977999999995</v>
      </c>
      <c r="Q4978" s="13">
        <f t="shared" si="2629"/>
        <v>1.3792063420312457</v>
      </c>
      <c r="R4978" s="2">
        <f t="shared" si="2632"/>
        <v>1.3769249100000001</v>
      </c>
      <c r="S4978" s="2">
        <f t="shared" si="2625"/>
        <v>1.4446439600000001</v>
      </c>
      <c r="T4978" s="2">
        <f t="shared" si="2612"/>
        <v>57683.826271029997</v>
      </c>
      <c r="U4978" s="2">
        <f t="shared" si="2613"/>
        <v>4335.3558281284368</v>
      </c>
      <c r="V4978" s="2">
        <f t="shared" si="2614"/>
        <v>11375.317756483077</v>
      </c>
      <c r="W4978" s="2">
        <f t="shared" si="2615"/>
        <v>55640.114933631514</v>
      </c>
      <c r="X4978" s="17">
        <f t="shared" si="2616"/>
        <v>0</v>
      </c>
      <c r="Y4978" s="2">
        <f t="shared" si="2617"/>
        <v>0</v>
      </c>
      <c r="Z4978" s="72">
        <f t="shared" si="2618"/>
        <v>0</v>
      </c>
      <c r="AA4978" s="2">
        <f t="shared" si="2637"/>
        <v>0</v>
      </c>
      <c r="AB4978" s="12">
        <f t="shared" si="2626"/>
        <v>4.6600000000000003E-2</v>
      </c>
      <c r="AC4978" s="17">
        <f t="shared" si="2619"/>
        <v>5</v>
      </c>
      <c r="AD4978" s="17">
        <v>252</v>
      </c>
      <c r="AE4978" s="13">
        <f t="shared" si="2630"/>
        <v>1.000904115</v>
      </c>
      <c r="AF4978" s="2">
        <f t="shared" si="2638"/>
        <v>52.152812580000003</v>
      </c>
      <c r="AG4978" s="2">
        <f t="shared" si="2620"/>
        <v>50.305062509999999</v>
      </c>
      <c r="AH4978" s="3">
        <f t="shared" si="2621"/>
        <v>0</v>
      </c>
      <c r="AI4978" s="4" t="str">
        <f t="shared" si="2631"/>
        <v>A+J=</v>
      </c>
      <c r="AJ4978" s="11">
        <f t="shared" si="2627"/>
        <v>46156</v>
      </c>
      <c r="AQ4978" s="53"/>
      <c r="AR4978" s="53"/>
    </row>
    <row r="4979" spans="1:44" x14ac:dyDescent="0.2">
      <c r="A4979" s="158">
        <f t="shared" si="2622"/>
        <v>46135</v>
      </c>
      <c r="B4979" s="2">
        <f t="shared" si="2606"/>
        <v>55686.714919362115</v>
      </c>
      <c r="C4979" s="2">
        <f t="shared" si="2623"/>
        <v>39929.441349020002</v>
      </c>
      <c r="D4979" s="2">
        <f>SUM(Y4979:Y$5092)</f>
        <v>9750.1736628300005</v>
      </c>
      <c r="E4979" s="73">
        <f t="shared" si="2607"/>
        <v>30179.267686190004</v>
      </c>
      <c r="F4979" s="88">
        <f t="shared" si="2633"/>
        <v>6455.85</v>
      </c>
      <c r="G4979" s="3">
        <f>IF(AND(N4979=1,N4978&gt;1),VLOOKUP(A4978,[1]Plan1!$BK$81:$BM$259,3),G4978)</f>
        <v>6413.24</v>
      </c>
      <c r="H4979" s="11">
        <f t="shared" si="2634"/>
        <v>46068</v>
      </c>
      <c r="I4979" s="11">
        <f t="shared" si="2635"/>
        <v>46096</v>
      </c>
      <c r="J4979" s="12">
        <f t="shared" si="2608"/>
        <v>-6.6002153085962245E-3</v>
      </c>
      <c r="K4979" s="11">
        <f t="shared" si="2624"/>
        <v>46156</v>
      </c>
      <c r="L4979" s="11">
        <f t="shared" si="2609"/>
        <v>46156</v>
      </c>
      <c r="M4979" s="1">
        <f t="shared" si="2628"/>
        <v>20</v>
      </c>
      <c r="N4979" s="1">
        <f t="shared" si="2610"/>
        <v>6</v>
      </c>
      <c r="O4979" s="2">
        <f t="shared" si="2611"/>
        <v>0.99801534000000003</v>
      </c>
      <c r="P4979" s="13">
        <f t="shared" si="2636"/>
        <v>0.99339977999999995</v>
      </c>
      <c r="Q4979" s="13">
        <f t="shared" si="2629"/>
        <v>1.3792063420312457</v>
      </c>
      <c r="R4979" s="2">
        <f t="shared" si="2632"/>
        <v>1.3764690799999999</v>
      </c>
      <c r="S4979" s="2">
        <f t="shared" si="2625"/>
        <v>1.4446439600000001</v>
      </c>
      <c r="T4979" s="2">
        <f t="shared" si="2612"/>
        <v>57683.826271029997</v>
      </c>
      <c r="U4979" s="2">
        <f t="shared" si="2613"/>
        <v>4335.3558281284368</v>
      </c>
      <c r="V4979" s="2">
        <f t="shared" si="2614"/>
        <v>11361.561140893677</v>
      </c>
      <c r="W4979" s="2">
        <f t="shared" si="2615"/>
        <v>55626.358318042112</v>
      </c>
      <c r="X4979" s="17">
        <f t="shared" si="2616"/>
        <v>0</v>
      </c>
      <c r="Y4979" s="2">
        <f t="shared" si="2617"/>
        <v>0</v>
      </c>
      <c r="Z4979" s="72">
        <f t="shared" si="2618"/>
        <v>0</v>
      </c>
      <c r="AA4979" s="2">
        <f t="shared" si="2637"/>
        <v>0</v>
      </c>
      <c r="AB4979" s="12">
        <f t="shared" si="2626"/>
        <v>4.6600000000000003E-2</v>
      </c>
      <c r="AC4979" s="17">
        <f t="shared" si="2619"/>
        <v>6</v>
      </c>
      <c r="AD4979" s="17">
        <v>252</v>
      </c>
      <c r="AE4979" s="13">
        <f t="shared" si="2630"/>
        <v>1.0010850360000001</v>
      </c>
      <c r="AF4979" s="2">
        <f t="shared" si="2638"/>
        <v>62.589028120000002</v>
      </c>
      <c r="AG4979" s="2">
        <f t="shared" si="2620"/>
        <v>60.356601320000003</v>
      </c>
      <c r="AH4979" s="3">
        <f t="shared" si="2621"/>
        <v>0</v>
      </c>
      <c r="AI4979" s="4" t="str">
        <f t="shared" si="2631"/>
        <v>A+J=</v>
      </c>
      <c r="AJ4979" s="11">
        <f t="shared" si="2627"/>
        <v>46156</v>
      </c>
      <c r="AQ4979" s="53"/>
      <c r="AR4979" s="53"/>
    </row>
    <row r="4980" spans="1:44" x14ac:dyDescent="0.2">
      <c r="A4980" s="158">
        <f t="shared" si="2622"/>
        <v>46136</v>
      </c>
      <c r="B4980" s="2">
        <f t="shared" si="2606"/>
        <v>55683.011534875557</v>
      </c>
      <c r="C4980" s="2">
        <f t="shared" si="2623"/>
        <v>39929.441349020002</v>
      </c>
      <c r="D4980" s="2">
        <f>SUM(Y4980:Y$5092)</f>
        <v>9750.1736628300005</v>
      </c>
      <c r="E4980" s="73">
        <f t="shared" si="2607"/>
        <v>30179.267686190004</v>
      </c>
      <c r="F4980" s="88">
        <f t="shared" si="2633"/>
        <v>6455.85</v>
      </c>
      <c r="G4980" s="3">
        <f>IF(AND(N4980=1,N4979&gt;1),VLOOKUP(A4979,[1]Plan1!$BK$81:$BM$259,3),G4979)</f>
        <v>6413.24</v>
      </c>
      <c r="H4980" s="11">
        <f t="shared" si="2634"/>
        <v>46068</v>
      </c>
      <c r="I4980" s="11">
        <f t="shared" si="2635"/>
        <v>46096</v>
      </c>
      <c r="J4980" s="12">
        <f t="shared" si="2608"/>
        <v>-6.6002153085962245E-3</v>
      </c>
      <c r="K4980" s="11">
        <f t="shared" si="2624"/>
        <v>46156</v>
      </c>
      <c r="L4980" s="11">
        <f t="shared" si="2609"/>
        <v>46156</v>
      </c>
      <c r="M4980" s="1">
        <f t="shared" si="2628"/>
        <v>20</v>
      </c>
      <c r="N4980" s="1">
        <f t="shared" si="2610"/>
        <v>7</v>
      </c>
      <c r="O4980" s="2">
        <f t="shared" si="2611"/>
        <v>0.99768495000000001</v>
      </c>
      <c r="P4980" s="13">
        <f t="shared" si="2636"/>
        <v>0.99339977999999995</v>
      </c>
      <c r="Q4980" s="13">
        <f t="shared" si="2629"/>
        <v>1.3792063420312457</v>
      </c>
      <c r="R4980" s="2">
        <f t="shared" si="2632"/>
        <v>1.3760134100000001</v>
      </c>
      <c r="S4980" s="2">
        <f t="shared" si="2625"/>
        <v>1.4446439600000001</v>
      </c>
      <c r="T4980" s="2">
        <f t="shared" si="2612"/>
        <v>57683.826271029997</v>
      </c>
      <c r="U4980" s="2">
        <f t="shared" si="2613"/>
        <v>4335.3558281284368</v>
      </c>
      <c r="V4980" s="2">
        <f t="shared" si="2614"/>
        <v>11347.809353987117</v>
      </c>
      <c r="W4980" s="2">
        <f t="shared" si="2615"/>
        <v>55612.606531135556</v>
      </c>
      <c r="X4980" s="17">
        <f t="shared" si="2616"/>
        <v>0</v>
      </c>
      <c r="Y4980" s="2">
        <f t="shared" si="2617"/>
        <v>0</v>
      </c>
      <c r="Z4980" s="72">
        <f t="shared" si="2618"/>
        <v>0</v>
      </c>
      <c r="AA4980" s="2">
        <f t="shared" si="2637"/>
        <v>0</v>
      </c>
      <c r="AB4980" s="12">
        <f t="shared" si="2626"/>
        <v>4.6600000000000003E-2</v>
      </c>
      <c r="AC4980" s="17">
        <f t="shared" si="2619"/>
        <v>7</v>
      </c>
      <c r="AD4980" s="17">
        <v>252</v>
      </c>
      <c r="AE4980" s="13">
        <f t="shared" si="2630"/>
        <v>1.0012659900000001</v>
      </c>
      <c r="AF4980" s="2">
        <f t="shared" si="2638"/>
        <v>73.027147220000003</v>
      </c>
      <c r="AG4980" s="2">
        <f t="shared" si="2620"/>
        <v>70.405003739999998</v>
      </c>
      <c r="AH4980" s="3">
        <f t="shared" si="2621"/>
        <v>0</v>
      </c>
      <c r="AI4980" s="4" t="str">
        <f t="shared" si="2631"/>
        <v>A+J=</v>
      </c>
      <c r="AJ4980" s="11">
        <f t="shared" si="2627"/>
        <v>46156</v>
      </c>
      <c r="AQ4980" s="53"/>
      <c r="AR4980" s="53"/>
    </row>
    <row r="4981" spans="1:44" x14ac:dyDescent="0.2">
      <c r="A4981" s="158">
        <f t="shared" si="2622"/>
        <v>46137</v>
      </c>
      <c r="B4981" s="2">
        <f t="shared" si="2606"/>
        <v>55679.308881643788</v>
      </c>
      <c r="C4981" s="2">
        <f t="shared" si="2623"/>
        <v>39929.441349020002</v>
      </c>
      <c r="D4981" s="2">
        <f>SUM(Y4981:Y$5092)</f>
        <v>9750.1736628300005</v>
      </c>
      <c r="E4981" s="73">
        <f t="shared" si="2607"/>
        <v>30179.267686190004</v>
      </c>
      <c r="F4981" s="88">
        <f t="shared" si="2633"/>
        <v>6455.85</v>
      </c>
      <c r="G4981" s="3">
        <f>IF(AND(N4981=1,N4980&gt;1),VLOOKUP(A4980,[1]Plan1!$BK$81:$BM$259,3),G4980)</f>
        <v>6413.24</v>
      </c>
      <c r="H4981" s="11">
        <f t="shared" si="2634"/>
        <v>46068</v>
      </c>
      <c r="I4981" s="11">
        <f t="shared" si="2635"/>
        <v>46096</v>
      </c>
      <c r="J4981" s="12">
        <f t="shared" si="2608"/>
        <v>-6.6002153085962245E-3</v>
      </c>
      <c r="K4981" s="11">
        <f t="shared" si="2624"/>
        <v>46156</v>
      </c>
      <c r="L4981" s="11">
        <f t="shared" si="2609"/>
        <v>46156</v>
      </c>
      <c r="M4981" s="1">
        <f t="shared" si="2628"/>
        <v>20</v>
      </c>
      <c r="N4981" s="1">
        <f t="shared" si="2610"/>
        <v>8</v>
      </c>
      <c r="O4981" s="2">
        <f t="shared" si="2611"/>
        <v>0.99735465999999995</v>
      </c>
      <c r="P4981" s="13">
        <f t="shared" si="2636"/>
        <v>0.99339977999999995</v>
      </c>
      <c r="Q4981" s="13">
        <f t="shared" si="2629"/>
        <v>1.3792063420312457</v>
      </c>
      <c r="R4981" s="2">
        <f t="shared" si="2632"/>
        <v>1.37555787</v>
      </c>
      <c r="S4981" s="2">
        <f t="shared" si="2625"/>
        <v>1.4446439600000001</v>
      </c>
      <c r="T4981" s="2">
        <f t="shared" si="2612"/>
        <v>57683.826271029997</v>
      </c>
      <c r="U4981" s="2">
        <f t="shared" si="2613"/>
        <v>4335.3558281284368</v>
      </c>
      <c r="V4981" s="2">
        <f t="shared" si="2614"/>
        <v>11334.061490385346</v>
      </c>
      <c r="W4981" s="2">
        <f t="shared" si="2615"/>
        <v>55598.858667533787</v>
      </c>
      <c r="X4981" s="17">
        <f t="shared" si="2616"/>
        <v>0</v>
      </c>
      <c r="Y4981" s="2">
        <f t="shared" si="2617"/>
        <v>0</v>
      </c>
      <c r="Z4981" s="72">
        <f t="shared" si="2618"/>
        <v>0</v>
      </c>
      <c r="AA4981" s="2">
        <f t="shared" si="2637"/>
        <v>0</v>
      </c>
      <c r="AB4981" s="12">
        <f t="shared" si="2626"/>
        <v>4.6600000000000003E-2</v>
      </c>
      <c r="AC4981" s="17">
        <f t="shared" si="2619"/>
        <v>8</v>
      </c>
      <c r="AD4981" s="17">
        <v>252</v>
      </c>
      <c r="AE4981" s="13">
        <f t="shared" si="2630"/>
        <v>1.001446976</v>
      </c>
      <c r="AF4981" s="2">
        <f t="shared" si="2638"/>
        <v>83.467112200000003</v>
      </c>
      <c r="AG4981" s="2">
        <f t="shared" si="2620"/>
        <v>80.450214110000005</v>
      </c>
      <c r="AH4981" s="3">
        <f t="shared" si="2621"/>
        <v>0</v>
      </c>
      <c r="AI4981" s="4" t="str">
        <f t="shared" si="2631"/>
        <v>A+J=</v>
      </c>
      <c r="AJ4981" s="11">
        <f t="shared" si="2627"/>
        <v>46156</v>
      </c>
      <c r="AQ4981" s="53"/>
      <c r="AR4981" s="53"/>
    </row>
    <row r="4982" spans="1:44" x14ac:dyDescent="0.2">
      <c r="A4982" s="158">
        <f t="shared" si="2622"/>
        <v>46138</v>
      </c>
      <c r="B4982" s="2">
        <f t="shared" si="2606"/>
        <v>55679.308881643788</v>
      </c>
      <c r="C4982" s="2">
        <f t="shared" si="2623"/>
        <v>39929.441349020002</v>
      </c>
      <c r="D4982" s="2">
        <f>SUM(Y4982:Y$5092)</f>
        <v>9750.1736628300005</v>
      </c>
      <c r="E4982" s="73">
        <f t="shared" si="2607"/>
        <v>30179.267686190004</v>
      </c>
      <c r="F4982" s="88">
        <f t="shared" si="2633"/>
        <v>6455.85</v>
      </c>
      <c r="G4982" s="3">
        <f>IF(AND(N4982=1,N4981&gt;1),VLOOKUP(A4981,[1]Plan1!$BK$81:$BM$259,3),G4981)</f>
        <v>6413.24</v>
      </c>
      <c r="H4982" s="11">
        <f t="shared" si="2634"/>
        <v>46068</v>
      </c>
      <c r="I4982" s="11">
        <f t="shared" si="2635"/>
        <v>46096</v>
      </c>
      <c r="J4982" s="12">
        <f t="shared" si="2608"/>
        <v>-6.6002153085962245E-3</v>
      </c>
      <c r="K4982" s="11">
        <f t="shared" si="2624"/>
        <v>46156</v>
      </c>
      <c r="L4982" s="11">
        <f t="shared" si="2609"/>
        <v>46156</v>
      </c>
      <c r="M4982" s="1">
        <f t="shared" si="2628"/>
        <v>20</v>
      </c>
      <c r="N4982" s="1">
        <f t="shared" si="2610"/>
        <v>8</v>
      </c>
      <c r="O4982" s="2">
        <f t="shared" si="2611"/>
        <v>0.99735465999999995</v>
      </c>
      <c r="P4982" s="13">
        <f t="shared" si="2636"/>
        <v>0.99339977999999995</v>
      </c>
      <c r="Q4982" s="13">
        <f t="shared" si="2629"/>
        <v>1.3792063420312457</v>
      </c>
      <c r="R4982" s="2">
        <f t="shared" si="2632"/>
        <v>1.37555787</v>
      </c>
      <c r="S4982" s="2">
        <f t="shared" si="2625"/>
        <v>1.4446439600000001</v>
      </c>
      <c r="T4982" s="2">
        <f t="shared" si="2612"/>
        <v>57683.826271029997</v>
      </c>
      <c r="U4982" s="2">
        <f t="shared" si="2613"/>
        <v>4335.3558281284368</v>
      </c>
      <c r="V4982" s="2">
        <f t="shared" si="2614"/>
        <v>11334.061490385346</v>
      </c>
      <c r="W4982" s="2">
        <f t="shared" si="2615"/>
        <v>55598.858667533787</v>
      </c>
      <c r="X4982" s="17">
        <f t="shared" si="2616"/>
        <v>0</v>
      </c>
      <c r="Y4982" s="2">
        <f t="shared" si="2617"/>
        <v>0</v>
      </c>
      <c r="Z4982" s="72">
        <f t="shared" si="2618"/>
        <v>0</v>
      </c>
      <c r="AA4982" s="2">
        <f t="shared" si="2637"/>
        <v>0</v>
      </c>
      <c r="AB4982" s="12">
        <f t="shared" si="2626"/>
        <v>4.6600000000000003E-2</v>
      </c>
      <c r="AC4982" s="17">
        <f t="shared" si="2619"/>
        <v>8</v>
      </c>
      <c r="AD4982" s="17">
        <v>252</v>
      </c>
      <c r="AE4982" s="13">
        <f t="shared" si="2630"/>
        <v>1.001446976</v>
      </c>
      <c r="AF4982" s="2">
        <f t="shared" si="2638"/>
        <v>83.467112200000003</v>
      </c>
      <c r="AG4982" s="2">
        <f t="shared" si="2620"/>
        <v>80.450214110000005</v>
      </c>
      <c r="AH4982" s="3">
        <f t="shared" si="2621"/>
        <v>0</v>
      </c>
      <c r="AI4982" s="4" t="str">
        <f t="shared" si="2631"/>
        <v>A+J=</v>
      </c>
      <c r="AJ4982" s="11">
        <f t="shared" si="2627"/>
        <v>46156</v>
      </c>
      <c r="AQ4982" s="53"/>
      <c r="AR4982" s="53"/>
    </row>
    <row r="4983" spans="1:44" x14ac:dyDescent="0.2">
      <c r="A4983" s="158">
        <f t="shared" si="2622"/>
        <v>46139</v>
      </c>
      <c r="B4983" s="2">
        <f t="shared" si="2606"/>
        <v>55679.308881643788</v>
      </c>
      <c r="C4983" s="2">
        <f t="shared" si="2623"/>
        <v>39929.441349020002</v>
      </c>
      <c r="D4983" s="2">
        <f>SUM(Y4983:Y$5092)</f>
        <v>9750.1736628300005</v>
      </c>
      <c r="E4983" s="73">
        <f t="shared" si="2607"/>
        <v>30179.267686190004</v>
      </c>
      <c r="F4983" s="88">
        <f t="shared" si="2633"/>
        <v>6455.85</v>
      </c>
      <c r="G4983" s="3">
        <f>IF(AND(N4983=1,N4982&gt;1),VLOOKUP(A4982,[1]Plan1!$BK$81:$BM$259,3),G4982)</f>
        <v>6413.24</v>
      </c>
      <c r="H4983" s="11">
        <f t="shared" si="2634"/>
        <v>46068</v>
      </c>
      <c r="I4983" s="11">
        <f t="shared" si="2635"/>
        <v>46096</v>
      </c>
      <c r="J4983" s="12">
        <f t="shared" si="2608"/>
        <v>-6.6002153085962245E-3</v>
      </c>
      <c r="K4983" s="11">
        <f t="shared" si="2624"/>
        <v>46156</v>
      </c>
      <c r="L4983" s="11">
        <f t="shared" si="2609"/>
        <v>46156</v>
      </c>
      <c r="M4983" s="1">
        <f t="shared" si="2628"/>
        <v>20</v>
      </c>
      <c r="N4983" s="1">
        <f t="shared" si="2610"/>
        <v>8</v>
      </c>
      <c r="O4983" s="2">
        <f t="shared" si="2611"/>
        <v>0.99735465999999995</v>
      </c>
      <c r="P4983" s="13">
        <f t="shared" si="2636"/>
        <v>0.99339977999999995</v>
      </c>
      <c r="Q4983" s="13">
        <f t="shared" si="2629"/>
        <v>1.3792063420312457</v>
      </c>
      <c r="R4983" s="2">
        <f t="shared" si="2632"/>
        <v>1.37555787</v>
      </c>
      <c r="S4983" s="2">
        <f t="shared" si="2625"/>
        <v>1.4446439600000001</v>
      </c>
      <c r="T4983" s="2">
        <f t="shared" si="2612"/>
        <v>57683.826271029997</v>
      </c>
      <c r="U4983" s="2">
        <f t="shared" si="2613"/>
        <v>4335.3558281284368</v>
      </c>
      <c r="V4983" s="2">
        <f t="shared" si="2614"/>
        <v>11334.061490385346</v>
      </c>
      <c r="W4983" s="2">
        <f t="shared" si="2615"/>
        <v>55598.858667533787</v>
      </c>
      <c r="X4983" s="17">
        <f t="shared" si="2616"/>
        <v>0</v>
      </c>
      <c r="Y4983" s="2">
        <f t="shared" si="2617"/>
        <v>0</v>
      </c>
      <c r="Z4983" s="72">
        <f t="shared" si="2618"/>
        <v>0</v>
      </c>
      <c r="AA4983" s="2">
        <f t="shared" si="2637"/>
        <v>0</v>
      </c>
      <c r="AB4983" s="12">
        <f t="shared" si="2626"/>
        <v>4.6600000000000003E-2</v>
      </c>
      <c r="AC4983" s="17">
        <f t="shared" si="2619"/>
        <v>8</v>
      </c>
      <c r="AD4983" s="17">
        <v>252</v>
      </c>
      <c r="AE4983" s="13">
        <f t="shared" si="2630"/>
        <v>1.001446976</v>
      </c>
      <c r="AF4983" s="2">
        <f t="shared" si="2638"/>
        <v>83.467112200000003</v>
      </c>
      <c r="AG4983" s="2">
        <f t="shared" si="2620"/>
        <v>80.450214110000005</v>
      </c>
      <c r="AH4983" s="3">
        <f t="shared" si="2621"/>
        <v>0</v>
      </c>
      <c r="AI4983" s="4" t="str">
        <f t="shared" si="2631"/>
        <v>A+J=</v>
      </c>
      <c r="AJ4983" s="11">
        <f t="shared" si="2627"/>
        <v>46156</v>
      </c>
      <c r="AQ4983" s="53"/>
      <c r="AR4983" s="53"/>
    </row>
    <row r="4984" spans="1:44" x14ac:dyDescent="0.2">
      <c r="A4984" s="158">
        <f t="shared" si="2622"/>
        <v>46140</v>
      </c>
      <c r="B4984" s="2">
        <f t="shared" si="2606"/>
        <v>55675.607978514847</v>
      </c>
      <c r="C4984" s="2">
        <f t="shared" si="2623"/>
        <v>39929.441349020002</v>
      </c>
      <c r="D4984" s="2">
        <f>SUM(Y4984:Y$5092)</f>
        <v>9750.1736628300005</v>
      </c>
      <c r="E4984" s="73">
        <f t="shared" si="2607"/>
        <v>30179.267686190004</v>
      </c>
      <c r="F4984" s="88">
        <f t="shared" si="2633"/>
        <v>6455.85</v>
      </c>
      <c r="G4984" s="3">
        <f>IF(AND(N4984=1,N4983&gt;1),VLOOKUP(A4983,[1]Plan1!$BK$81:$BM$259,3),G4983)</f>
        <v>6413.24</v>
      </c>
      <c r="H4984" s="11">
        <f t="shared" si="2634"/>
        <v>46068</v>
      </c>
      <c r="I4984" s="11">
        <f t="shared" si="2635"/>
        <v>46096</v>
      </c>
      <c r="J4984" s="12">
        <f t="shared" si="2608"/>
        <v>-6.6002153085962245E-3</v>
      </c>
      <c r="K4984" s="11">
        <f t="shared" si="2624"/>
        <v>46156</v>
      </c>
      <c r="L4984" s="11">
        <f t="shared" si="2609"/>
        <v>46156</v>
      </c>
      <c r="M4984" s="1">
        <f t="shared" si="2628"/>
        <v>20</v>
      </c>
      <c r="N4984" s="1">
        <f t="shared" si="2610"/>
        <v>9</v>
      </c>
      <c r="O4984" s="2">
        <f t="shared" si="2611"/>
        <v>0.99702449000000004</v>
      </c>
      <c r="P4984" s="13">
        <f t="shared" si="2636"/>
        <v>0.99339977999999995</v>
      </c>
      <c r="Q4984" s="13">
        <f t="shared" si="2629"/>
        <v>1.3792063420312457</v>
      </c>
      <c r="R4984" s="2">
        <f t="shared" si="2632"/>
        <v>1.37510249</v>
      </c>
      <c r="S4984" s="2">
        <f t="shared" si="2625"/>
        <v>1.4446439600000001</v>
      </c>
      <c r="T4984" s="2">
        <f t="shared" si="2612"/>
        <v>57683.826271029997</v>
      </c>
      <c r="U4984" s="2">
        <f t="shared" si="2613"/>
        <v>4335.3558281284368</v>
      </c>
      <c r="V4984" s="2">
        <f t="shared" si="2614"/>
        <v>11320.318455466408</v>
      </c>
      <c r="W4984" s="2">
        <f t="shared" si="2615"/>
        <v>55585.115632614848</v>
      </c>
      <c r="X4984" s="17">
        <f t="shared" si="2616"/>
        <v>0</v>
      </c>
      <c r="Y4984" s="2">
        <f t="shared" si="2617"/>
        <v>0</v>
      </c>
      <c r="Z4984" s="72">
        <f t="shared" si="2618"/>
        <v>0</v>
      </c>
      <c r="AA4984" s="2">
        <f t="shared" si="2637"/>
        <v>0</v>
      </c>
      <c r="AB4984" s="12">
        <f t="shared" si="2626"/>
        <v>4.6600000000000003E-2</v>
      </c>
      <c r="AC4984" s="17">
        <f t="shared" si="2619"/>
        <v>9</v>
      </c>
      <c r="AD4984" s="17">
        <v>252</v>
      </c>
      <c r="AE4984" s="13">
        <f t="shared" si="2630"/>
        <v>1.0016279960000001</v>
      </c>
      <c r="AF4984" s="2">
        <f t="shared" si="2638"/>
        <v>93.909038429999995</v>
      </c>
      <c r="AG4984" s="2">
        <f t="shared" si="2620"/>
        <v>90.492345900000004</v>
      </c>
      <c r="AH4984" s="3">
        <f t="shared" si="2621"/>
        <v>0</v>
      </c>
      <c r="AI4984" s="4" t="str">
        <f t="shared" si="2631"/>
        <v>A+J=</v>
      </c>
      <c r="AJ4984" s="11">
        <f t="shared" si="2627"/>
        <v>46156</v>
      </c>
      <c r="AQ4984" s="53"/>
      <c r="AR4984" s="53"/>
    </row>
    <row r="4985" spans="1:44" x14ac:dyDescent="0.2">
      <c r="A4985" s="158">
        <f t="shared" si="2622"/>
        <v>46141</v>
      </c>
      <c r="B4985" s="2">
        <f t="shared" si="2606"/>
        <v>55671.908413226054</v>
      </c>
      <c r="C4985" s="2">
        <f t="shared" si="2623"/>
        <v>39929.441349020002</v>
      </c>
      <c r="D4985" s="2">
        <f>SUM(Y4985:Y$5092)</f>
        <v>9750.1736628300005</v>
      </c>
      <c r="E4985" s="73">
        <f t="shared" si="2607"/>
        <v>30179.267686190004</v>
      </c>
      <c r="F4985" s="88">
        <f t="shared" si="2633"/>
        <v>6455.85</v>
      </c>
      <c r="G4985" s="3">
        <f>IF(AND(N4985=1,N4984&gt;1),VLOOKUP(A4984,[1]Plan1!$BK$81:$BM$259,3),G4984)</f>
        <v>6413.24</v>
      </c>
      <c r="H4985" s="11">
        <f t="shared" si="2634"/>
        <v>46068</v>
      </c>
      <c r="I4985" s="11">
        <f t="shared" si="2635"/>
        <v>46096</v>
      </c>
      <c r="J4985" s="12">
        <f t="shared" si="2608"/>
        <v>-6.6002153085962245E-3</v>
      </c>
      <c r="K4985" s="11">
        <f t="shared" si="2624"/>
        <v>46156</v>
      </c>
      <c r="L4985" s="11">
        <f t="shared" si="2609"/>
        <v>46156</v>
      </c>
      <c r="M4985" s="1">
        <f t="shared" si="2628"/>
        <v>20</v>
      </c>
      <c r="N4985" s="1">
        <f t="shared" si="2610"/>
        <v>10</v>
      </c>
      <c r="O4985" s="2">
        <f t="shared" si="2611"/>
        <v>0.99669441999999997</v>
      </c>
      <c r="P4985" s="13">
        <f t="shared" si="2636"/>
        <v>0.99339977999999995</v>
      </c>
      <c r="Q4985" s="13">
        <f t="shared" si="2629"/>
        <v>1.3792063420312457</v>
      </c>
      <c r="R4985" s="2">
        <f t="shared" si="2632"/>
        <v>1.3746472599999999</v>
      </c>
      <c r="S4985" s="2">
        <f t="shared" si="2625"/>
        <v>1.4446439600000001</v>
      </c>
      <c r="T4985" s="2">
        <f t="shared" si="2612"/>
        <v>57683.826271029997</v>
      </c>
      <c r="U4985" s="2">
        <f t="shared" si="2613"/>
        <v>4335.3558281284368</v>
      </c>
      <c r="V4985" s="2">
        <f t="shared" si="2614"/>
        <v>11306.579947437622</v>
      </c>
      <c r="W4985" s="2">
        <f t="shared" si="2615"/>
        <v>55571.377124586055</v>
      </c>
      <c r="X4985" s="17">
        <f t="shared" si="2616"/>
        <v>0</v>
      </c>
      <c r="Y4985" s="2">
        <f t="shared" si="2617"/>
        <v>0</v>
      </c>
      <c r="Z4985" s="72">
        <f t="shared" si="2618"/>
        <v>0</v>
      </c>
      <c r="AA4985" s="2">
        <f t="shared" si="2637"/>
        <v>0</v>
      </c>
      <c r="AB4985" s="12">
        <f t="shared" si="2626"/>
        <v>4.6600000000000003E-2</v>
      </c>
      <c r="AC4985" s="17">
        <f t="shared" si="2619"/>
        <v>10</v>
      </c>
      <c r="AD4985" s="17">
        <v>252</v>
      </c>
      <c r="AE4985" s="13">
        <f t="shared" si="2630"/>
        <v>1.0018090479999999</v>
      </c>
      <c r="AF4985" s="2">
        <f t="shared" si="2638"/>
        <v>104.35281053999999</v>
      </c>
      <c r="AG4985" s="2">
        <f t="shared" si="2620"/>
        <v>100.53128864</v>
      </c>
      <c r="AH4985" s="3">
        <f t="shared" si="2621"/>
        <v>0</v>
      </c>
      <c r="AI4985" s="4" t="str">
        <f t="shared" si="2631"/>
        <v>A+J=</v>
      </c>
      <c r="AJ4985" s="11">
        <f t="shared" si="2627"/>
        <v>46156</v>
      </c>
      <c r="AQ4985" s="53"/>
      <c r="AR4985" s="53"/>
    </row>
    <row r="4986" spans="1:44" x14ac:dyDescent="0.2">
      <c r="A4986" s="158">
        <f t="shared" si="2622"/>
        <v>46142</v>
      </c>
      <c r="B4986" s="2">
        <f t="shared" si="2606"/>
        <v>55668.210489300109</v>
      </c>
      <c r="C4986" s="2">
        <f t="shared" si="2623"/>
        <v>39929.441349020002</v>
      </c>
      <c r="D4986" s="2">
        <f>SUM(Y4986:Y$5092)</f>
        <v>9750.1736628300005</v>
      </c>
      <c r="E4986" s="73">
        <f t="shared" si="2607"/>
        <v>30179.267686190004</v>
      </c>
      <c r="F4986" s="88">
        <f t="shared" si="2633"/>
        <v>6455.85</v>
      </c>
      <c r="G4986" s="3">
        <f>IF(AND(N4986=1,N4985&gt;1),VLOOKUP(A4985,[1]Plan1!$BK$81:$BM$259,3),G4985)</f>
        <v>6413.24</v>
      </c>
      <c r="H4986" s="11">
        <f t="shared" si="2634"/>
        <v>46068</v>
      </c>
      <c r="I4986" s="11">
        <f t="shared" si="2635"/>
        <v>46096</v>
      </c>
      <c r="J4986" s="12">
        <f t="shared" si="2608"/>
        <v>-6.6002153085962245E-3</v>
      </c>
      <c r="K4986" s="11">
        <f t="shared" si="2624"/>
        <v>46156</v>
      </c>
      <c r="L4986" s="11">
        <f t="shared" si="2609"/>
        <v>46156</v>
      </c>
      <c r="M4986" s="1">
        <f t="shared" si="2628"/>
        <v>20</v>
      </c>
      <c r="N4986" s="1">
        <f t="shared" si="2610"/>
        <v>11</v>
      </c>
      <c r="O4986" s="2">
        <f t="shared" si="2611"/>
        <v>0.99636446999999995</v>
      </c>
      <c r="P4986" s="13">
        <f t="shared" si="2636"/>
        <v>0.99339977999999995</v>
      </c>
      <c r="Q4986" s="13">
        <f t="shared" si="2629"/>
        <v>1.3792063420312457</v>
      </c>
      <c r="R4986" s="2">
        <f t="shared" si="2632"/>
        <v>1.37419219</v>
      </c>
      <c r="S4986" s="2">
        <f t="shared" si="2625"/>
        <v>1.4446439600000001</v>
      </c>
      <c r="T4986" s="2">
        <f t="shared" si="2612"/>
        <v>57683.826271029997</v>
      </c>
      <c r="U4986" s="2">
        <f t="shared" si="2613"/>
        <v>4335.3558281284368</v>
      </c>
      <c r="V4986" s="2">
        <f t="shared" si="2614"/>
        <v>11292.846268091671</v>
      </c>
      <c r="W4986" s="2">
        <f t="shared" si="2615"/>
        <v>55557.643445240108</v>
      </c>
      <c r="X4986" s="17">
        <f t="shared" si="2616"/>
        <v>0</v>
      </c>
      <c r="Y4986" s="2">
        <f t="shared" si="2617"/>
        <v>0</v>
      </c>
      <c r="Z4986" s="72">
        <f t="shared" si="2618"/>
        <v>0</v>
      </c>
      <c r="AA4986" s="2">
        <f t="shared" si="2637"/>
        <v>0</v>
      </c>
      <c r="AB4986" s="12">
        <f t="shared" si="2626"/>
        <v>4.6600000000000003E-2</v>
      </c>
      <c r="AC4986" s="17">
        <f t="shared" si="2619"/>
        <v>11</v>
      </c>
      <c r="AD4986" s="17">
        <v>252</v>
      </c>
      <c r="AE4986" s="13">
        <f t="shared" si="2630"/>
        <v>1.001990132</v>
      </c>
      <c r="AF4986" s="2">
        <f t="shared" si="2638"/>
        <v>114.79842854</v>
      </c>
      <c r="AG4986" s="2">
        <f t="shared" si="2620"/>
        <v>110.56704406</v>
      </c>
      <c r="AH4986" s="3">
        <f t="shared" si="2621"/>
        <v>0</v>
      </c>
      <c r="AI4986" s="4" t="str">
        <f t="shared" si="2631"/>
        <v>A+J=</v>
      </c>
      <c r="AJ4986" s="11">
        <f t="shared" si="2627"/>
        <v>46156</v>
      </c>
      <c r="AQ4986" s="53"/>
      <c r="AR4986" s="53"/>
    </row>
    <row r="4987" spans="1:44" x14ac:dyDescent="0.2">
      <c r="A4987" s="158">
        <f t="shared" si="2622"/>
        <v>46143</v>
      </c>
      <c r="B4987" s="2">
        <f t="shared" si="2606"/>
        <v>55664.513714241628</v>
      </c>
      <c r="C4987" s="2">
        <f t="shared" si="2623"/>
        <v>39929.441349020002</v>
      </c>
      <c r="D4987" s="2">
        <f>SUM(Y4987:Y$5092)</f>
        <v>9750.1736628300005</v>
      </c>
      <c r="E4987" s="73">
        <f t="shared" si="2607"/>
        <v>30179.267686190004</v>
      </c>
      <c r="F4987" s="88">
        <f t="shared" si="2633"/>
        <v>6455.85</v>
      </c>
      <c r="G4987" s="3">
        <f>IF(AND(N4987=1,N4986&gt;1),VLOOKUP(A4986,[1]Plan1!$BK$81:$BM$259,3),G4986)</f>
        <v>6413.24</v>
      </c>
      <c r="H4987" s="11">
        <f t="shared" si="2634"/>
        <v>46068</v>
      </c>
      <c r="I4987" s="11">
        <f t="shared" si="2635"/>
        <v>46096</v>
      </c>
      <c r="J4987" s="12">
        <f t="shared" si="2608"/>
        <v>-6.6002153085962245E-3</v>
      </c>
      <c r="K4987" s="11">
        <f t="shared" si="2624"/>
        <v>46156</v>
      </c>
      <c r="L4987" s="11">
        <f t="shared" si="2609"/>
        <v>46156</v>
      </c>
      <c r="M4987" s="1">
        <f t="shared" si="2628"/>
        <v>20</v>
      </c>
      <c r="N4987" s="1">
        <f t="shared" si="2610"/>
        <v>12</v>
      </c>
      <c r="O4987" s="2">
        <f t="shared" si="2611"/>
        <v>0.99603461999999998</v>
      </c>
      <c r="P4987" s="13">
        <f t="shared" si="2636"/>
        <v>0.99339977999999995</v>
      </c>
      <c r="Q4987" s="13">
        <f t="shared" si="2629"/>
        <v>1.3792063420312457</v>
      </c>
      <c r="R4987" s="2">
        <f t="shared" si="2632"/>
        <v>1.37373726</v>
      </c>
      <c r="S4987" s="2">
        <f t="shared" si="2625"/>
        <v>1.4446439600000001</v>
      </c>
      <c r="T4987" s="2">
        <f t="shared" si="2612"/>
        <v>57683.826271029997</v>
      </c>
      <c r="U4987" s="2">
        <f t="shared" si="2613"/>
        <v>4335.3558281284368</v>
      </c>
      <c r="V4987" s="2">
        <f t="shared" si="2614"/>
        <v>11279.116813843191</v>
      </c>
      <c r="W4987" s="2">
        <f t="shared" si="2615"/>
        <v>55543.913990991627</v>
      </c>
      <c r="X4987" s="17">
        <f t="shared" si="2616"/>
        <v>0</v>
      </c>
      <c r="Y4987" s="2">
        <f t="shared" si="2617"/>
        <v>0</v>
      </c>
      <c r="Z4987" s="72">
        <f t="shared" si="2618"/>
        <v>0</v>
      </c>
      <c r="AA4987" s="2">
        <f t="shared" si="2637"/>
        <v>0</v>
      </c>
      <c r="AB4987" s="12">
        <f t="shared" si="2626"/>
        <v>4.6600000000000003E-2</v>
      </c>
      <c r="AC4987" s="17">
        <f t="shared" si="2619"/>
        <v>12</v>
      </c>
      <c r="AD4987" s="17">
        <v>252</v>
      </c>
      <c r="AE4987" s="13">
        <f t="shared" si="2630"/>
        <v>1.00217125</v>
      </c>
      <c r="AF4987" s="2">
        <f t="shared" si="2638"/>
        <v>125.24600778999999</v>
      </c>
      <c r="AG4987" s="2">
        <f t="shared" si="2620"/>
        <v>120.59972325</v>
      </c>
      <c r="AH4987" s="3">
        <f t="shared" si="2621"/>
        <v>0</v>
      </c>
      <c r="AI4987" s="4" t="str">
        <f t="shared" si="2631"/>
        <v>A+J=</v>
      </c>
      <c r="AJ4987" s="11">
        <f t="shared" si="2627"/>
        <v>46156</v>
      </c>
      <c r="AQ4987" s="53"/>
      <c r="AR4987" s="53"/>
    </row>
    <row r="4988" spans="1:44" x14ac:dyDescent="0.2">
      <c r="A4988" s="158">
        <f t="shared" si="2622"/>
        <v>46144</v>
      </c>
      <c r="B4988" s="2">
        <f t="shared" si="2606"/>
        <v>55664.513714241628</v>
      </c>
      <c r="C4988" s="2">
        <f t="shared" si="2623"/>
        <v>39929.441349020002</v>
      </c>
      <c r="D4988" s="2">
        <f>SUM(Y4988:Y$5092)</f>
        <v>9750.1736628300005</v>
      </c>
      <c r="E4988" s="73">
        <f t="shared" si="2607"/>
        <v>30179.267686190004</v>
      </c>
      <c r="F4988" s="88">
        <f t="shared" si="2633"/>
        <v>6455.85</v>
      </c>
      <c r="G4988" s="3">
        <f>IF(AND(N4988=1,N4987&gt;1),VLOOKUP(A4987,[1]Plan1!$BK$81:$BM$259,3),G4987)</f>
        <v>6413.24</v>
      </c>
      <c r="H4988" s="11">
        <f t="shared" si="2634"/>
        <v>46068</v>
      </c>
      <c r="I4988" s="11">
        <f t="shared" si="2635"/>
        <v>46096</v>
      </c>
      <c r="J4988" s="12">
        <f t="shared" si="2608"/>
        <v>-6.6002153085962245E-3</v>
      </c>
      <c r="K4988" s="11">
        <f t="shared" si="2624"/>
        <v>46156</v>
      </c>
      <c r="L4988" s="11">
        <f t="shared" si="2609"/>
        <v>46156</v>
      </c>
      <c r="M4988" s="1">
        <f t="shared" si="2628"/>
        <v>20</v>
      </c>
      <c r="N4988" s="1">
        <f t="shared" si="2610"/>
        <v>12</v>
      </c>
      <c r="O4988" s="2">
        <f t="shared" si="2611"/>
        <v>0.99603461999999998</v>
      </c>
      <c r="P4988" s="13">
        <f t="shared" si="2636"/>
        <v>0.99339977999999995</v>
      </c>
      <c r="Q4988" s="13">
        <f t="shared" si="2629"/>
        <v>1.3792063420312457</v>
      </c>
      <c r="R4988" s="2">
        <f t="shared" si="2632"/>
        <v>1.37373726</v>
      </c>
      <c r="S4988" s="2">
        <f t="shared" si="2625"/>
        <v>1.4446439600000001</v>
      </c>
      <c r="T4988" s="2">
        <f t="shared" si="2612"/>
        <v>57683.826271029997</v>
      </c>
      <c r="U4988" s="2">
        <f t="shared" si="2613"/>
        <v>4335.3558281284368</v>
      </c>
      <c r="V4988" s="2">
        <f t="shared" si="2614"/>
        <v>11279.116813843191</v>
      </c>
      <c r="W4988" s="2">
        <f t="shared" si="2615"/>
        <v>55543.913990991627</v>
      </c>
      <c r="X4988" s="17">
        <f t="shared" si="2616"/>
        <v>0</v>
      </c>
      <c r="Y4988" s="2">
        <f t="shared" si="2617"/>
        <v>0</v>
      </c>
      <c r="Z4988" s="72">
        <f t="shared" si="2618"/>
        <v>0</v>
      </c>
      <c r="AA4988" s="2">
        <f t="shared" si="2637"/>
        <v>0</v>
      </c>
      <c r="AB4988" s="12">
        <f t="shared" si="2626"/>
        <v>4.6600000000000003E-2</v>
      </c>
      <c r="AC4988" s="17">
        <f t="shared" si="2619"/>
        <v>12</v>
      </c>
      <c r="AD4988" s="17">
        <v>252</v>
      </c>
      <c r="AE4988" s="13">
        <f t="shared" si="2630"/>
        <v>1.00217125</v>
      </c>
      <c r="AF4988" s="2">
        <f t="shared" si="2638"/>
        <v>125.24600778999999</v>
      </c>
      <c r="AG4988" s="2">
        <f t="shared" si="2620"/>
        <v>120.59972325</v>
      </c>
      <c r="AH4988" s="3">
        <f t="shared" si="2621"/>
        <v>0</v>
      </c>
      <c r="AI4988" s="4" t="str">
        <f t="shared" si="2631"/>
        <v>A+J=</v>
      </c>
      <c r="AJ4988" s="11">
        <f t="shared" si="2627"/>
        <v>46156</v>
      </c>
      <c r="AQ4988" s="53"/>
      <c r="AR4988" s="53"/>
    </row>
    <row r="4989" spans="1:44" x14ac:dyDescent="0.2">
      <c r="A4989" s="158">
        <f t="shared" si="2622"/>
        <v>46145</v>
      </c>
      <c r="B4989" s="2">
        <f t="shared" si="2606"/>
        <v>55664.513714241628</v>
      </c>
      <c r="C4989" s="2">
        <f t="shared" si="2623"/>
        <v>39929.441349020002</v>
      </c>
      <c r="D4989" s="2">
        <f>SUM(Y4989:Y$5092)</f>
        <v>9750.1736628300005</v>
      </c>
      <c r="E4989" s="73">
        <f t="shared" si="2607"/>
        <v>30179.267686190004</v>
      </c>
      <c r="F4989" s="88">
        <f t="shared" si="2633"/>
        <v>6455.85</v>
      </c>
      <c r="G4989" s="3">
        <f>IF(AND(N4989=1,N4988&gt;1),VLOOKUP(A4988,[1]Plan1!$BK$81:$BM$259,3),G4988)</f>
        <v>6413.24</v>
      </c>
      <c r="H4989" s="11">
        <f t="shared" si="2634"/>
        <v>46068</v>
      </c>
      <c r="I4989" s="11">
        <f t="shared" si="2635"/>
        <v>46096</v>
      </c>
      <c r="J4989" s="12">
        <f t="shared" si="2608"/>
        <v>-6.6002153085962245E-3</v>
      </c>
      <c r="K4989" s="11">
        <f t="shared" si="2624"/>
        <v>46156</v>
      </c>
      <c r="L4989" s="11">
        <f t="shared" si="2609"/>
        <v>46156</v>
      </c>
      <c r="M4989" s="1">
        <f t="shared" si="2628"/>
        <v>20</v>
      </c>
      <c r="N4989" s="1">
        <f t="shared" si="2610"/>
        <v>12</v>
      </c>
      <c r="O4989" s="2">
        <f t="shared" si="2611"/>
        <v>0.99603461999999998</v>
      </c>
      <c r="P4989" s="13">
        <f t="shared" si="2636"/>
        <v>0.99339977999999995</v>
      </c>
      <c r="Q4989" s="13">
        <f t="shared" si="2629"/>
        <v>1.3792063420312457</v>
      </c>
      <c r="R4989" s="2">
        <f t="shared" si="2632"/>
        <v>1.37373726</v>
      </c>
      <c r="S4989" s="2">
        <f t="shared" si="2625"/>
        <v>1.4446439600000001</v>
      </c>
      <c r="T4989" s="2">
        <f t="shared" si="2612"/>
        <v>57683.826271029997</v>
      </c>
      <c r="U4989" s="2">
        <f t="shared" si="2613"/>
        <v>4335.3558281284368</v>
      </c>
      <c r="V4989" s="2">
        <f t="shared" si="2614"/>
        <v>11279.116813843191</v>
      </c>
      <c r="W4989" s="2">
        <f t="shared" si="2615"/>
        <v>55543.913990991627</v>
      </c>
      <c r="X4989" s="17">
        <f t="shared" si="2616"/>
        <v>0</v>
      </c>
      <c r="Y4989" s="2">
        <f t="shared" si="2617"/>
        <v>0</v>
      </c>
      <c r="Z4989" s="72">
        <f t="shared" si="2618"/>
        <v>0</v>
      </c>
      <c r="AA4989" s="2">
        <f t="shared" si="2637"/>
        <v>0</v>
      </c>
      <c r="AB4989" s="12">
        <f t="shared" si="2626"/>
        <v>4.6600000000000003E-2</v>
      </c>
      <c r="AC4989" s="17">
        <f t="shared" si="2619"/>
        <v>12</v>
      </c>
      <c r="AD4989" s="17">
        <v>252</v>
      </c>
      <c r="AE4989" s="13">
        <f t="shared" si="2630"/>
        <v>1.00217125</v>
      </c>
      <c r="AF4989" s="2">
        <f t="shared" si="2638"/>
        <v>125.24600778999999</v>
      </c>
      <c r="AG4989" s="2">
        <f t="shared" si="2620"/>
        <v>120.59972325</v>
      </c>
      <c r="AH4989" s="3">
        <f t="shared" si="2621"/>
        <v>0</v>
      </c>
      <c r="AI4989" s="4" t="str">
        <f t="shared" si="2631"/>
        <v>A+J=</v>
      </c>
      <c r="AJ4989" s="11">
        <f t="shared" si="2627"/>
        <v>46156</v>
      </c>
      <c r="AQ4989" s="53"/>
      <c r="AR4989" s="53"/>
    </row>
    <row r="4990" spans="1:44" x14ac:dyDescent="0.2">
      <c r="A4990" s="158">
        <f t="shared" si="2622"/>
        <v>46146</v>
      </c>
      <c r="B4990" s="2">
        <f t="shared" si="2606"/>
        <v>55664.513714241628</v>
      </c>
      <c r="C4990" s="2">
        <f t="shared" si="2623"/>
        <v>39929.441349020002</v>
      </c>
      <c r="D4990" s="2">
        <f>SUM(Y4990:Y$5092)</f>
        <v>9750.1736628300005</v>
      </c>
      <c r="E4990" s="73">
        <f t="shared" si="2607"/>
        <v>30179.267686190004</v>
      </c>
      <c r="F4990" s="88">
        <f t="shared" si="2633"/>
        <v>6455.85</v>
      </c>
      <c r="G4990" s="3">
        <f>IF(AND(N4990=1,N4989&gt;1),VLOOKUP(A4989,[1]Plan1!$BK$81:$BM$259,3),G4989)</f>
        <v>6413.24</v>
      </c>
      <c r="H4990" s="11">
        <f t="shared" si="2634"/>
        <v>46068</v>
      </c>
      <c r="I4990" s="11">
        <f t="shared" si="2635"/>
        <v>46096</v>
      </c>
      <c r="J4990" s="12">
        <f t="shared" si="2608"/>
        <v>-6.6002153085962245E-3</v>
      </c>
      <c r="K4990" s="11">
        <f t="shared" si="2624"/>
        <v>46156</v>
      </c>
      <c r="L4990" s="11">
        <f t="shared" si="2609"/>
        <v>46156</v>
      </c>
      <c r="M4990" s="1">
        <f t="shared" si="2628"/>
        <v>20</v>
      </c>
      <c r="N4990" s="1">
        <f t="shared" si="2610"/>
        <v>12</v>
      </c>
      <c r="O4990" s="2">
        <f t="shared" si="2611"/>
        <v>0.99603461999999998</v>
      </c>
      <c r="P4990" s="13">
        <f t="shared" si="2636"/>
        <v>0.99339977999999995</v>
      </c>
      <c r="Q4990" s="13">
        <f t="shared" si="2629"/>
        <v>1.3792063420312457</v>
      </c>
      <c r="R4990" s="2">
        <f t="shared" si="2632"/>
        <v>1.37373726</v>
      </c>
      <c r="S4990" s="2">
        <f t="shared" si="2625"/>
        <v>1.4446439600000001</v>
      </c>
      <c r="T4990" s="2">
        <f t="shared" si="2612"/>
        <v>57683.826271029997</v>
      </c>
      <c r="U4990" s="2">
        <f t="shared" si="2613"/>
        <v>4335.3558281284368</v>
      </c>
      <c r="V4990" s="2">
        <f t="shared" si="2614"/>
        <v>11279.116813843191</v>
      </c>
      <c r="W4990" s="2">
        <f t="shared" si="2615"/>
        <v>55543.913990991627</v>
      </c>
      <c r="X4990" s="17">
        <f t="shared" si="2616"/>
        <v>0</v>
      </c>
      <c r="Y4990" s="2">
        <f t="shared" si="2617"/>
        <v>0</v>
      </c>
      <c r="Z4990" s="72">
        <f t="shared" si="2618"/>
        <v>0</v>
      </c>
      <c r="AA4990" s="2">
        <f t="shared" si="2637"/>
        <v>0</v>
      </c>
      <c r="AB4990" s="12">
        <f t="shared" si="2626"/>
        <v>4.6600000000000003E-2</v>
      </c>
      <c r="AC4990" s="17">
        <f t="shared" si="2619"/>
        <v>12</v>
      </c>
      <c r="AD4990" s="17">
        <v>252</v>
      </c>
      <c r="AE4990" s="13">
        <f t="shared" si="2630"/>
        <v>1.00217125</v>
      </c>
      <c r="AF4990" s="2">
        <f t="shared" si="2638"/>
        <v>125.24600778999999</v>
      </c>
      <c r="AG4990" s="2">
        <f t="shared" si="2620"/>
        <v>120.59972325</v>
      </c>
      <c r="AH4990" s="3">
        <f t="shared" si="2621"/>
        <v>0</v>
      </c>
      <c r="AI4990" s="4" t="str">
        <f t="shared" si="2631"/>
        <v>A+J=</v>
      </c>
      <c r="AJ4990" s="11">
        <f t="shared" si="2627"/>
        <v>46156</v>
      </c>
      <c r="AQ4990" s="53"/>
      <c r="AR4990" s="53"/>
    </row>
    <row r="4991" spans="1:44" x14ac:dyDescent="0.2">
      <c r="A4991" s="158">
        <f t="shared" si="2622"/>
        <v>46147</v>
      </c>
      <c r="B4991" s="2">
        <f t="shared" si="2606"/>
        <v>55660.818582885979</v>
      </c>
      <c r="C4991" s="2">
        <f t="shared" si="2623"/>
        <v>39929.441349020002</v>
      </c>
      <c r="D4991" s="2">
        <f>SUM(Y4991:Y$5092)</f>
        <v>9750.1736628300005</v>
      </c>
      <c r="E4991" s="73">
        <f t="shared" si="2607"/>
        <v>30179.267686190004</v>
      </c>
      <c r="F4991" s="88">
        <f t="shared" si="2633"/>
        <v>6455.85</v>
      </c>
      <c r="G4991" s="3">
        <f>IF(AND(N4991=1,N4990&gt;1),VLOOKUP(A4990,[1]Plan1!$BK$81:$BM$259,3),G4990)</f>
        <v>6413.24</v>
      </c>
      <c r="H4991" s="11">
        <f t="shared" si="2634"/>
        <v>46068</v>
      </c>
      <c r="I4991" s="11">
        <f t="shared" si="2635"/>
        <v>46096</v>
      </c>
      <c r="J4991" s="12">
        <f t="shared" si="2608"/>
        <v>-6.6002153085962245E-3</v>
      </c>
      <c r="K4991" s="11">
        <f t="shared" si="2624"/>
        <v>46156</v>
      </c>
      <c r="L4991" s="11">
        <f t="shared" si="2609"/>
        <v>46156</v>
      </c>
      <c r="M4991" s="1">
        <f t="shared" si="2628"/>
        <v>20</v>
      </c>
      <c r="N4991" s="1">
        <f t="shared" si="2610"/>
        <v>13</v>
      </c>
      <c r="O4991" s="2">
        <f t="shared" si="2611"/>
        <v>0.99570488999999995</v>
      </c>
      <c r="P4991" s="13">
        <f t="shared" si="2636"/>
        <v>0.99339977999999995</v>
      </c>
      <c r="Q4991" s="13">
        <f t="shared" si="2629"/>
        <v>1.3792063420312457</v>
      </c>
      <c r="R4991" s="2">
        <f t="shared" si="2632"/>
        <v>1.37328249</v>
      </c>
      <c r="S4991" s="2">
        <f t="shared" si="2625"/>
        <v>1.4446439600000001</v>
      </c>
      <c r="T4991" s="2">
        <f t="shared" si="2612"/>
        <v>57683.826271029997</v>
      </c>
      <c r="U4991" s="2">
        <f t="shared" si="2613"/>
        <v>4335.3558281284368</v>
      </c>
      <c r="V4991" s="2">
        <f t="shared" si="2614"/>
        <v>11265.392188277543</v>
      </c>
      <c r="W4991" s="2">
        <f t="shared" si="2615"/>
        <v>55530.189365425977</v>
      </c>
      <c r="X4991" s="17">
        <f t="shared" si="2616"/>
        <v>0</v>
      </c>
      <c r="Y4991" s="2">
        <f t="shared" si="2617"/>
        <v>0</v>
      </c>
      <c r="Z4991" s="72">
        <f t="shared" si="2618"/>
        <v>0</v>
      </c>
      <c r="AA4991" s="2">
        <f t="shared" si="2637"/>
        <v>0</v>
      </c>
      <c r="AB4991" s="12">
        <f t="shared" si="2626"/>
        <v>4.6600000000000003E-2</v>
      </c>
      <c r="AC4991" s="17">
        <f t="shared" si="2619"/>
        <v>13</v>
      </c>
      <c r="AD4991" s="17">
        <v>252</v>
      </c>
      <c r="AE4991" s="13">
        <f t="shared" si="2630"/>
        <v>1.0023523999999999</v>
      </c>
      <c r="AF4991" s="2">
        <f t="shared" si="2638"/>
        <v>135.69543290999999</v>
      </c>
      <c r="AG4991" s="2">
        <f t="shared" si="2620"/>
        <v>130.62921746000001</v>
      </c>
      <c r="AH4991" s="3">
        <f t="shared" si="2621"/>
        <v>0</v>
      </c>
      <c r="AI4991" s="4" t="str">
        <f t="shared" si="2631"/>
        <v>A+J=</v>
      </c>
      <c r="AJ4991" s="11">
        <f t="shared" si="2627"/>
        <v>46156</v>
      </c>
      <c r="AQ4991" s="53"/>
      <c r="AR4991" s="53"/>
    </row>
    <row r="4992" spans="1:44" x14ac:dyDescent="0.2">
      <c r="A4992" s="158">
        <f t="shared" si="2622"/>
        <v>46148</v>
      </c>
      <c r="B4992" s="2">
        <f t="shared" si="2606"/>
        <v>55657.124849500484</v>
      </c>
      <c r="C4992" s="2">
        <f t="shared" si="2623"/>
        <v>39929.441349020002</v>
      </c>
      <c r="D4992" s="2">
        <f>SUM(Y4992:Y$5092)</f>
        <v>9750.1736628300005</v>
      </c>
      <c r="E4992" s="73">
        <f t="shared" si="2607"/>
        <v>30179.267686190004</v>
      </c>
      <c r="F4992" s="88">
        <f t="shared" si="2633"/>
        <v>6455.85</v>
      </c>
      <c r="G4992" s="3">
        <f>IF(AND(N4992=1,N4991&gt;1),VLOOKUP(A4991,[1]Plan1!$BK$81:$BM$259,3),G4991)</f>
        <v>6413.24</v>
      </c>
      <c r="H4992" s="11">
        <f t="shared" si="2634"/>
        <v>46068</v>
      </c>
      <c r="I4992" s="11">
        <f t="shared" si="2635"/>
        <v>46096</v>
      </c>
      <c r="J4992" s="12">
        <f t="shared" si="2608"/>
        <v>-6.6002153085962245E-3</v>
      </c>
      <c r="K4992" s="11">
        <f t="shared" si="2624"/>
        <v>46156</v>
      </c>
      <c r="L4992" s="11">
        <f t="shared" si="2609"/>
        <v>46156</v>
      </c>
      <c r="M4992" s="1">
        <f t="shared" si="2628"/>
        <v>20</v>
      </c>
      <c r="N4992" s="1">
        <f t="shared" si="2610"/>
        <v>14</v>
      </c>
      <c r="O4992" s="2">
        <f t="shared" si="2611"/>
        <v>0.99537525999999998</v>
      </c>
      <c r="P4992" s="13">
        <f t="shared" si="2636"/>
        <v>0.99339977999999995</v>
      </c>
      <c r="Q4992" s="13">
        <f t="shared" si="2629"/>
        <v>1.3792063420312457</v>
      </c>
      <c r="R4992" s="2">
        <f t="shared" si="2632"/>
        <v>1.3728278700000001</v>
      </c>
      <c r="S4992" s="2">
        <f t="shared" si="2625"/>
        <v>1.4446439600000001</v>
      </c>
      <c r="T4992" s="2">
        <f t="shared" si="2612"/>
        <v>57683.826271029997</v>
      </c>
      <c r="U4992" s="2">
        <f t="shared" si="2613"/>
        <v>4335.3558281284368</v>
      </c>
      <c r="V4992" s="2">
        <f t="shared" si="2614"/>
        <v>11251.672089602049</v>
      </c>
      <c r="W4992" s="2">
        <f t="shared" si="2615"/>
        <v>55516.469266750486</v>
      </c>
      <c r="X4992" s="17">
        <f t="shared" si="2616"/>
        <v>0</v>
      </c>
      <c r="Y4992" s="2">
        <f t="shared" si="2617"/>
        <v>0</v>
      </c>
      <c r="Z4992" s="72">
        <f t="shared" si="2618"/>
        <v>0</v>
      </c>
      <c r="AA4992" s="2">
        <f t="shared" si="2637"/>
        <v>0</v>
      </c>
      <c r="AB4992" s="12">
        <f t="shared" si="2626"/>
        <v>4.6600000000000003E-2</v>
      </c>
      <c r="AC4992" s="17">
        <f t="shared" si="2619"/>
        <v>14</v>
      </c>
      <c r="AD4992" s="17">
        <v>252</v>
      </c>
      <c r="AE4992" s="13">
        <f t="shared" si="2630"/>
        <v>1.002533583</v>
      </c>
      <c r="AF4992" s="2">
        <f t="shared" si="2638"/>
        <v>146.14676161</v>
      </c>
      <c r="AG4992" s="2">
        <f t="shared" si="2620"/>
        <v>140.65558275000001</v>
      </c>
      <c r="AH4992" s="3">
        <f t="shared" si="2621"/>
        <v>0</v>
      </c>
      <c r="AI4992" s="4" t="str">
        <f t="shared" si="2631"/>
        <v>A+J=</v>
      </c>
      <c r="AJ4992" s="11">
        <f t="shared" si="2627"/>
        <v>46156</v>
      </c>
      <c r="AQ4992" s="53"/>
      <c r="AR4992" s="53"/>
    </row>
    <row r="4993" spans="1:44" x14ac:dyDescent="0.2">
      <c r="A4993" s="158">
        <f t="shared" si="2622"/>
        <v>46149</v>
      </c>
      <c r="B4993" s="2">
        <f t="shared" si="2606"/>
        <v>55653.432157072464</v>
      </c>
      <c r="C4993" s="2">
        <f t="shared" si="2623"/>
        <v>39929.441349020002</v>
      </c>
      <c r="D4993" s="2">
        <f>SUM(Y4993:Y$5092)</f>
        <v>9750.1736628300005</v>
      </c>
      <c r="E4993" s="73">
        <f t="shared" si="2607"/>
        <v>30179.267686190004</v>
      </c>
      <c r="F4993" s="88">
        <f t="shared" si="2633"/>
        <v>6455.85</v>
      </c>
      <c r="G4993" s="3">
        <f>IF(AND(N4993=1,N4992&gt;1),VLOOKUP(A4992,[1]Plan1!$BK$81:$BM$259,3),G4992)</f>
        <v>6413.24</v>
      </c>
      <c r="H4993" s="11">
        <f t="shared" si="2634"/>
        <v>46068</v>
      </c>
      <c r="I4993" s="11">
        <f t="shared" si="2635"/>
        <v>46096</v>
      </c>
      <c r="J4993" s="12">
        <f t="shared" si="2608"/>
        <v>-6.6002153085962245E-3</v>
      </c>
      <c r="K4993" s="11">
        <f t="shared" si="2624"/>
        <v>46156</v>
      </c>
      <c r="L4993" s="11">
        <f t="shared" si="2609"/>
        <v>46156</v>
      </c>
      <c r="M4993" s="1">
        <f t="shared" si="2628"/>
        <v>20</v>
      </c>
      <c r="N4993" s="1">
        <f t="shared" si="2610"/>
        <v>15</v>
      </c>
      <c r="O4993" s="2">
        <f t="shared" si="2611"/>
        <v>0.99504574000000001</v>
      </c>
      <c r="P4993" s="13">
        <f t="shared" si="2636"/>
        <v>0.99339977999999995</v>
      </c>
      <c r="Q4993" s="13">
        <f t="shared" si="2629"/>
        <v>1.3792063420312457</v>
      </c>
      <c r="R4993" s="2">
        <f t="shared" si="2632"/>
        <v>1.3723733899999999</v>
      </c>
      <c r="S4993" s="2">
        <f t="shared" si="2625"/>
        <v>1.4446439600000001</v>
      </c>
      <c r="T4993" s="2">
        <f t="shared" si="2612"/>
        <v>57683.826271029997</v>
      </c>
      <c r="U4993" s="2">
        <f t="shared" si="2613"/>
        <v>4335.3558281284368</v>
      </c>
      <c r="V4993" s="2">
        <f t="shared" si="2614"/>
        <v>11237.956216024026</v>
      </c>
      <c r="W4993" s="2">
        <f t="shared" si="2615"/>
        <v>55502.753393172461</v>
      </c>
      <c r="X4993" s="17">
        <f t="shared" si="2616"/>
        <v>0</v>
      </c>
      <c r="Y4993" s="2">
        <f t="shared" si="2617"/>
        <v>0</v>
      </c>
      <c r="Z4993" s="72">
        <f t="shared" si="2618"/>
        <v>0</v>
      </c>
      <c r="AA4993" s="2">
        <f t="shared" si="2637"/>
        <v>0</v>
      </c>
      <c r="AB4993" s="12">
        <f t="shared" si="2626"/>
        <v>4.6600000000000003E-2</v>
      </c>
      <c r="AC4993" s="17">
        <f t="shared" si="2619"/>
        <v>15</v>
      </c>
      <c r="AD4993" s="17">
        <v>252</v>
      </c>
      <c r="AE4993" s="13">
        <f t="shared" si="2630"/>
        <v>1.002714798</v>
      </c>
      <c r="AF4993" s="2">
        <f t="shared" si="2638"/>
        <v>156.59993618999999</v>
      </c>
      <c r="AG4993" s="2">
        <f t="shared" si="2620"/>
        <v>150.67876390000001</v>
      </c>
      <c r="AH4993" s="3">
        <f t="shared" si="2621"/>
        <v>0</v>
      </c>
      <c r="AI4993" s="4" t="str">
        <f t="shared" si="2631"/>
        <v>A+J=</v>
      </c>
      <c r="AJ4993" s="11">
        <f t="shared" si="2627"/>
        <v>46156</v>
      </c>
      <c r="AQ4993" s="53"/>
      <c r="AR4993" s="53"/>
    </row>
    <row r="4994" spans="1:44" x14ac:dyDescent="0.2">
      <c r="A4994" s="158">
        <f t="shared" si="2622"/>
        <v>46150</v>
      </c>
      <c r="B4994" s="2">
        <f t="shared" si="2606"/>
        <v>55649.741222897275</v>
      </c>
      <c r="C4994" s="2">
        <f t="shared" si="2623"/>
        <v>39929.441349020002</v>
      </c>
      <c r="D4994" s="2">
        <f>SUM(Y4994:Y$5092)</f>
        <v>9750.1736628300005</v>
      </c>
      <c r="E4994" s="73">
        <f t="shared" si="2607"/>
        <v>30179.267686190004</v>
      </c>
      <c r="F4994" s="88">
        <f t="shared" si="2633"/>
        <v>6455.85</v>
      </c>
      <c r="G4994" s="3">
        <f>IF(AND(N4994=1,N4993&gt;1),VLOOKUP(A4993,[1]Plan1!$BK$81:$BM$259,3),G4993)</f>
        <v>6413.24</v>
      </c>
      <c r="H4994" s="11">
        <f t="shared" si="2634"/>
        <v>46068</v>
      </c>
      <c r="I4994" s="11">
        <f t="shared" si="2635"/>
        <v>46096</v>
      </c>
      <c r="J4994" s="12">
        <f t="shared" si="2608"/>
        <v>-6.6002153085962245E-3</v>
      </c>
      <c r="K4994" s="11">
        <f t="shared" si="2624"/>
        <v>46156</v>
      </c>
      <c r="L4994" s="11">
        <f t="shared" si="2609"/>
        <v>46156</v>
      </c>
      <c r="M4994" s="1">
        <f t="shared" si="2628"/>
        <v>20</v>
      </c>
      <c r="N4994" s="1">
        <f t="shared" si="2610"/>
        <v>16</v>
      </c>
      <c r="O4994" s="2">
        <f t="shared" si="2611"/>
        <v>0.99471633000000004</v>
      </c>
      <c r="P4994" s="13">
        <f t="shared" si="2636"/>
        <v>0.99339977999999995</v>
      </c>
      <c r="Q4994" s="13">
        <f t="shared" si="2629"/>
        <v>1.3792063420312457</v>
      </c>
      <c r="R4994" s="2">
        <f t="shared" si="2632"/>
        <v>1.3719190699999999</v>
      </c>
      <c r="S4994" s="2">
        <f t="shared" si="2625"/>
        <v>1.4446439600000001</v>
      </c>
      <c r="T4994" s="2">
        <f t="shared" si="2612"/>
        <v>57683.826271029997</v>
      </c>
      <c r="U4994" s="2">
        <f t="shared" si="2613"/>
        <v>4335.3558281284368</v>
      </c>
      <c r="V4994" s="2">
        <f t="shared" si="2614"/>
        <v>11224.245171128836</v>
      </c>
      <c r="W4994" s="2">
        <f t="shared" si="2615"/>
        <v>55489.042348277275</v>
      </c>
      <c r="X4994" s="17">
        <f t="shared" si="2616"/>
        <v>0</v>
      </c>
      <c r="Y4994" s="2">
        <f t="shared" si="2617"/>
        <v>0</v>
      </c>
      <c r="Z4994" s="72">
        <f t="shared" si="2618"/>
        <v>0</v>
      </c>
      <c r="AA4994" s="2">
        <f t="shared" si="2637"/>
        <v>0</v>
      </c>
      <c r="AB4994" s="12">
        <f t="shared" si="2626"/>
        <v>4.6600000000000003E-2</v>
      </c>
      <c r="AC4994" s="17">
        <f t="shared" si="2619"/>
        <v>16</v>
      </c>
      <c r="AD4994" s="17">
        <v>252</v>
      </c>
      <c r="AE4994" s="13">
        <f t="shared" si="2630"/>
        <v>1.0028960469999999</v>
      </c>
      <c r="AF4994" s="2">
        <f t="shared" si="2638"/>
        <v>167.05507202000001</v>
      </c>
      <c r="AG4994" s="2">
        <f t="shared" si="2620"/>
        <v>160.69887462</v>
      </c>
      <c r="AH4994" s="3">
        <f t="shared" si="2621"/>
        <v>0</v>
      </c>
      <c r="AI4994" s="4" t="str">
        <f t="shared" si="2631"/>
        <v>A+J=</v>
      </c>
      <c r="AJ4994" s="11">
        <f t="shared" si="2627"/>
        <v>46156</v>
      </c>
      <c r="AQ4994" s="53"/>
      <c r="AR4994" s="53"/>
    </row>
    <row r="4995" spans="1:44" x14ac:dyDescent="0.2">
      <c r="A4995" s="158">
        <f t="shared" si="2622"/>
        <v>46151</v>
      </c>
      <c r="B4995" s="2">
        <f t="shared" si="2606"/>
        <v>55646.051331809562</v>
      </c>
      <c r="C4995" s="2">
        <f t="shared" si="2623"/>
        <v>39929.441349020002</v>
      </c>
      <c r="D4995" s="2">
        <f>SUM(Y4995:Y$5092)</f>
        <v>9750.1736628300005</v>
      </c>
      <c r="E4995" s="73">
        <f t="shared" si="2607"/>
        <v>30179.267686190004</v>
      </c>
      <c r="F4995" s="88">
        <f t="shared" si="2633"/>
        <v>6455.85</v>
      </c>
      <c r="G4995" s="3">
        <f>IF(AND(N4995=1,N4994&gt;1),VLOOKUP(A4994,[1]Plan1!$BK$81:$BM$259,3),G4994)</f>
        <v>6413.24</v>
      </c>
      <c r="H4995" s="11">
        <f t="shared" si="2634"/>
        <v>46068</v>
      </c>
      <c r="I4995" s="11">
        <f t="shared" si="2635"/>
        <v>46096</v>
      </c>
      <c r="J4995" s="12">
        <f t="shared" si="2608"/>
        <v>-6.6002153085962245E-3</v>
      </c>
      <c r="K4995" s="11">
        <f t="shared" si="2624"/>
        <v>46156</v>
      </c>
      <c r="L4995" s="11">
        <f t="shared" si="2609"/>
        <v>46156</v>
      </c>
      <c r="M4995" s="1">
        <f t="shared" si="2628"/>
        <v>20</v>
      </c>
      <c r="N4995" s="1">
        <f t="shared" si="2610"/>
        <v>17</v>
      </c>
      <c r="O4995" s="2">
        <f t="shared" si="2611"/>
        <v>0.99438702999999995</v>
      </c>
      <c r="P4995" s="13">
        <f t="shared" si="2636"/>
        <v>0.99339977999999995</v>
      </c>
      <c r="Q4995" s="13">
        <f t="shared" si="2629"/>
        <v>1.3792063420312457</v>
      </c>
      <c r="R4995" s="2">
        <f t="shared" si="2632"/>
        <v>1.3714648899999999</v>
      </c>
      <c r="S4995" s="2">
        <f t="shared" si="2625"/>
        <v>1.4446439600000001</v>
      </c>
      <c r="T4995" s="2">
        <f t="shared" si="2612"/>
        <v>57683.826271029997</v>
      </c>
      <c r="U4995" s="2">
        <f t="shared" si="2613"/>
        <v>4335.3558281284368</v>
      </c>
      <c r="V4995" s="2">
        <f t="shared" si="2614"/>
        <v>11210.538351331123</v>
      </c>
      <c r="W4995" s="2">
        <f t="shared" si="2615"/>
        <v>55475.335528479562</v>
      </c>
      <c r="X4995" s="17">
        <f t="shared" si="2616"/>
        <v>0</v>
      </c>
      <c r="Y4995" s="2">
        <f t="shared" si="2617"/>
        <v>0</v>
      </c>
      <c r="Z4995" s="72">
        <f t="shared" si="2618"/>
        <v>0</v>
      </c>
      <c r="AA4995" s="2">
        <f t="shared" si="2637"/>
        <v>0</v>
      </c>
      <c r="AB4995" s="12">
        <f t="shared" si="2626"/>
        <v>4.6600000000000003E-2</v>
      </c>
      <c r="AC4995" s="17">
        <f t="shared" si="2619"/>
        <v>17</v>
      </c>
      <c r="AD4995" s="17">
        <v>252</v>
      </c>
      <c r="AE4995" s="13">
        <f t="shared" si="2630"/>
        <v>1.003077328</v>
      </c>
      <c r="AF4995" s="2">
        <f t="shared" si="2638"/>
        <v>177.51205372999999</v>
      </c>
      <c r="AG4995" s="2">
        <f t="shared" si="2620"/>
        <v>170.71580333</v>
      </c>
      <c r="AH4995" s="3">
        <f t="shared" si="2621"/>
        <v>0</v>
      </c>
      <c r="AI4995" s="4" t="str">
        <f t="shared" si="2631"/>
        <v>A+J=</v>
      </c>
      <c r="AJ4995" s="11">
        <f t="shared" si="2627"/>
        <v>46156</v>
      </c>
      <c r="AQ4995" s="53"/>
      <c r="AR4995" s="53"/>
    </row>
    <row r="4996" spans="1:44" x14ac:dyDescent="0.2">
      <c r="A4996" s="158">
        <f t="shared" si="2622"/>
        <v>46152</v>
      </c>
      <c r="B4996" s="2">
        <f t="shared" si="2606"/>
        <v>55646.051331809562</v>
      </c>
      <c r="C4996" s="2">
        <f t="shared" si="2623"/>
        <v>39929.441349020002</v>
      </c>
      <c r="D4996" s="2">
        <f>SUM(Y4996:Y$5092)</f>
        <v>9750.1736628300005</v>
      </c>
      <c r="E4996" s="73">
        <f t="shared" si="2607"/>
        <v>30179.267686190004</v>
      </c>
      <c r="F4996" s="88">
        <f t="shared" si="2633"/>
        <v>6455.85</v>
      </c>
      <c r="G4996" s="3">
        <f>IF(AND(N4996=1,N4995&gt;1),VLOOKUP(A4995,[1]Plan1!$BK$81:$BM$259,3),G4995)</f>
        <v>6413.24</v>
      </c>
      <c r="H4996" s="11">
        <f t="shared" si="2634"/>
        <v>46068</v>
      </c>
      <c r="I4996" s="11">
        <f t="shared" si="2635"/>
        <v>46096</v>
      </c>
      <c r="J4996" s="12">
        <f t="shared" si="2608"/>
        <v>-6.6002153085962245E-3</v>
      </c>
      <c r="K4996" s="11">
        <f t="shared" si="2624"/>
        <v>46156</v>
      </c>
      <c r="L4996" s="11">
        <f t="shared" si="2609"/>
        <v>46156</v>
      </c>
      <c r="M4996" s="1">
        <f t="shared" si="2628"/>
        <v>20</v>
      </c>
      <c r="N4996" s="1">
        <f t="shared" si="2610"/>
        <v>17</v>
      </c>
      <c r="O4996" s="2">
        <f t="shared" si="2611"/>
        <v>0.99438702999999995</v>
      </c>
      <c r="P4996" s="13">
        <f t="shared" si="2636"/>
        <v>0.99339977999999995</v>
      </c>
      <c r="Q4996" s="13">
        <f t="shared" si="2629"/>
        <v>1.3792063420312457</v>
      </c>
      <c r="R4996" s="2">
        <f t="shared" si="2632"/>
        <v>1.3714648899999999</v>
      </c>
      <c r="S4996" s="2">
        <f t="shared" si="2625"/>
        <v>1.4446439600000001</v>
      </c>
      <c r="T4996" s="2">
        <f t="shared" si="2612"/>
        <v>57683.826271029997</v>
      </c>
      <c r="U4996" s="2">
        <f t="shared" si="2613"/>
        <v>4335.3558281284368</v>
      </c>
      <c r="V4996" s="2">
        <f t="shared" si="2614"/>
        <v>11210.538351331123</v>
      </c>
      <c r="W4996" s="2">
        <f t="shared" si="2615"/>
        <v>55475.335528479562</v>
      </c>
      <c r="X4996" s="17">
        <f t="shared" si="2616"/>
        <v>0</v>
      </c>
      <c r="Y4996" s="2">
        <f t="shared" si="2617"/>
        <v>0</v>
      </c>
      <c r="Z4996" s="72">
        <f t="shared" si="2618"/>
        <v>0</v>
      </c>
      <c r="AA4996" s="2">
        <f t="shared" si="2637"/>
        <v>0</v>
      </c>
      <c r="AB4996" s="12">
        <f t="shared" si="2626"/>
        <v>4.6600000000000003E-2</v>
      </c>
      <c r="AC4996" s="17">
        <f t="shared" si="2619"/>
        <v>17</v>
      </c>
      <c r="AD4996" s="17">
        <v>252</v>
      </c>
      <c r="AE4996" s="13">
        <f t="shared" si="2630"/>
        <v>1.003077328</v>
      </c>
      <c r="AF4996" s="2">
        <f t="shared" si="2638"/>
        <v>177.51205372999999</v>
      </c>
      <c r="AG4996" s="2">
        <f t="shared" si="2620"/>
        <v>170.71580333</v>
      </c>
      <c r="AH4996" s="3">
        <f t="shared" si="2621"/>
        <v>0</v>
      </c>
      <c r="AI4996" s="4" t="str">
        <f t="shared" si="2631"/>
        <v>A+J=</v>
      </c>
      <c r="AJ4996" s="11">
        <f t="shared" si="2627"/>
        <v>46156</v>
      </c>
      <c r="AQ4996" s="53"/>
      <c r="AR4996" s="53"/>
    </row>
    <row r="4997" spans="1:44" x14ac:dyDescent="0.2">
      <c r="A4997" s="158">
        <f t="shared" si="2622"/>
        <v>46153</v>
      </c>
      <c r="B4997" s="2">
        <f t="shared" si="2606"/>
        <v>55646.051331809562</v>
      </c>
      <c r="C4997" s="2">
        <f t="shared" si="2623"/>
        <v>39929.441349020002</v>
      </c>
      <c r="D4997" s="2">
        <f>SUM(Y4997:Y$5092)</f>
        <v>9750.1736628300005</v>
      </c>
      <c r="E4997" s="73">
        <f t="shared" si="2607"/>
        <v>30179.267686190004</v>
      </c>
      <c r="F4997" s="88">
        <f t="shared" si="2633"/>
        <v>6455.85</v>
      </c>
      <c r="G4997" s="3">
        <f>IF(AND(N4997=1,N4996&gt;1),VLOOKUP(A4996,[1]Plan1!$BK$81:$BM$259,3),G4996)</f>
        <v>6413.24</v>
      </c>
      <c r="H4997" s="11">
        <f t="shared" si="2634"/>
        <v>46068</v>
      </c>
      <c r="I4997" s="11">
        <f t="shared" si="2635"/>
        <v>46096</v>
      </c>
      <c r="J4997" s="12">
        <f t="shared" si="2608"/>
        <v>-6.6002153085962245E-3</v>
      </c>
      <c r="K4997" s="11">
        <f t="shared" si="2624"/>
        <v>46156</v>
      </c>
      <c r="L4997" s="11">
        <f t="shared" si="2609"/>
        <v>46156</v>
      </c>
      <c r="M4997" s="1">
        <f t="shared" si="2628"/>
        <v>20</v>
      </c>
      <c r="N4997" s="1">
        <f t="shared" si="2610"/>
        <v>17</v>
      </c>
      <c r="O4997" s="2">
        <f t="shared" si="2611"/>
        <v>0.99438702999999995</v>
      </c>
      <c r="P4997" s="13">
        <f t="shared" si="2636"/>
        <v>0.99339977999999995</v>
      </c>
      <c r="Q4997" s="13">
        <f t="shared" si="2629"/>
        <v>1.3792063420312457</v>
      </c>
      <c r="R4997" s="2">
        <f t="shared" si="2632"/>
        <v>1.3714648899999999</v>
      </c>
      <c r="S4997" s="2">
        <f t="shared" si="2625"/>
        <v>1.4446439600000001</v>
      </c>
      <c r="T4997" s="2">
        <f t="shared" si="2612"/>
        <v>57683.826271029997</v>
      </c>
      <c r="U4997" s="2">
        <f t="shared" si="2613"/>
        <v>4335.3558281284368</v>
      </c>
      <c r="V4997" s="2">
        <f t="shared" si="2614"/>
        <v>11210.538351331123</v>
      </c>
      <c r="W4997" s="2">
        <f t="shared" si="2615"/>
        <v>55475.335528479562</v>
      </c>
      <c r="X4997" s="17">
        <f t="shared" si="2616"/>
        <v>0</v>
      </c>
      <c r="Y4997" s="2">
        <f t="shared" si="2617"/>
        <v>0</v>
      </c>
      <c r="Z4997" s="72">
        <f t="shared" si="2618"/>
        <v>0</v>
      </c>
      <c r="AA4997" s="2">
        <f t="shared" si="2637"/>
        <v>0</v>
      </c>
      <c r="AB4997" s="12">
        <f t="shared" si="2626"/>
        <v>4.6600000000000003E-2</v>
      </c>
      <c r="AC4997" s="17">
        <f t="shared" si="2619"/>
        <v>17</v>
      </c>
      <c r="AD4997" s="17">
        <v>252</v>
      </c>
      <c r="AE4997" s="13">
        <f t="shared" si="2630"/>
        <v>1.003077328</v>
      </c>
      <c r="AF4997" s="2">
        <f t="shared" si="2638"/>
        <v>177.51205372999999</v>
      </c>
      <c r="AG4997" s="2">
        <f t="shared" si="2620"/>
        <v>170.71580333</v>
      </c>
      <c r="AH4997" s="3">
        <f t="shared" si="2621"/>
        <v>0</v>
      </c>
      <c r="AI4997" s="4" t="str">
        <f t="shared" si="2631"/>
        <v>A+J=</v>
      </c>
      <c r="AJ4997" s="11">
        <f t="shared" si="2627"/>
        <v>46156</v>
      </c>
      <c r="AQ4997" s="53"/>
      <c r="AR4997" s="53"/>
    </row>
    <row r="4998" spans="1:44" x14ac:dyDescent="0.2">
      <c r="A4998" s="158">
        <f t="shared" si="2622"/>
        <v>46154</v>
      </c>
      <c r="B4998" s="2">
        <f t="shared" si="2606"/>
        <v>55642.363145794683</v>
      </c>
      <c r="C4998" s="2">
        <f t="shared" si="2623"/>
        <v>39929.441349020002</v>
      </c>
      <c r="D4998" s="2">
        <f>SUM(Y4998:Y$5092)</f>
        <v>9750.1736628300005</v>
      </c>
      <c r="E4998" s="73">
        <f t="shared" si="2607"/>
        <v>30179.267686190004</v>
      </c>
      <c r="F4998" s="88">
        <f t="shared" si="2633"/>
        <v>6455.85</v>
      </c>
      <c r="G4998" s="3">
        <f>IF(AND(N4998=1,N4997&gt;1),VLOOKUP(A4997,[1]Plan1!$BK$81:$BM$259,3),G4997)</f>
        <v>6413.24</v>
      </c>
      <c r="H4998" s="11">
        <f t="shared" si="2634"/>
        <v>46068</v>
      </c>
      <c r="I4998" s="11">
        <f t="shared" si="2635"/>
        <v>46096</v>
      </c>
      <c r="J4998" s="12">
        <f t="shared" si="2608"/>
        <v>-6.6002153085962245E-3</v>
      </c>
      <c r="K4998" s="11">
        <f t="shared" si="2624"/>
        <v>46156</v>
      </c>
      <c r="L4998" s="11">
        <f t="shared" si="2609"/>
        <v>46156</v>
      </c>
      <c r="M4998" s="1">
        <f t="shared" si="2628"/>
        <v>20</v>
      </c>
      <c r="N4998" s="1">
        <f t="shared" si="2610"/>
        <v>18</v>
      </c>
      <c r="O4998" s="2">
        <f t="shared" si="2611"/>
        <v>0.99405783999999997</v>
      </c>
      <c r="P4998" s="13">
        <f t="shared" si="2636"/>
        <v>0.99339977999999995</v>
      </c>
      <c r="Q4998" s="13">
        <f t="shared" si="2629"/>
        <v>1.3792063420312457</v>
      </c>
      <c r="R4998" s="2">
        <f t="shared" si="2632"/>
        <v>1.3710108700000001</v>
      </c>
      <c r="S4998" s="2">
        <f t="shared" si="2625"/>
        <v>1.4446439600000001</v>
      </c>
      <c r="T4998" s="2">
        <f t="shared" si="2612"/>
        <v>57683.826271029997</v>
      </c>
      <c r="U4998" s="2">
        <f t="shared" si="2613"/>
        <v>4335.3558281284368</v>
      </c>
      <c r="V4998" s="2">
        <f t="shared" si="2614"/>
        <v>11196.836360216243</v>
      </c>
      <c r="W4998" s="2">
        <f t="shared" si="2615"/>
        <v>55461.63353736468</v>
      </c>
      <c r="X4998" s="17">
        <f t="shared" si="2616"/>
        <v>0</v>
      </c>
      <c r="Y4998" s="2">
        <f t="shared" si="2617"/>
        <v>0</v>
      </c>
      <c r="Z4998" s="72">
        <f t="shared" si="2618"/>
        <v>0</v>
      </c>
      <c r="AA4998" s="2">
        <f t="shared" si="2637"/>
        <v>0</v>
      </c>
      <c r="AB4998" s="12">
        <f t="shared" si="2626"/>
        <v>4.6600000000000003E-2</v>
      </c>
      <c r="AC4998" s="17">
        <f t="shared" si="2619"/>
        <v>18</v>
      </c>
      <c r="AD4998" s="17">
        <v>252</v>
      </c>
      <c r="AE4998" s="13">
        <f t="shared" si="2630"/>
        <v>1.003258642</v>
      </c>
      <c r="AF4998" s="2">
        <f t="shared" si="2638"/>
        <v>187.97093899999999</v>
      </c>
      <c r="AG4998" s="2">
        <f t="shared" si="2620"/>
        <v>180.72960843000001</v>
      </c>
      <c r="AH4998" s="3">
        <f t="shared" si="2621"/>
        <v>0</v>
      </c>
      <c r="AI4998" s="4" t="str">
        <f t="shared" si="2631"/>
        <v>A+J=</v>
      </c>
      <c r="AJ4998" s="11">
        <f t="shared" si="2627"/>
        <v>46156</v>
      </c>
      <c r="AQ4998" s="53"/>
      <c r="AR4998" s="53"/>
    </row>
    <row r="4999" spans="1:44" x14ac:dyDescent="0.2">
      <c r="A4999" s="158">
        <f t="shared" si="2622"/>
        <v>46155</v>
      </c>
      <c r="B4999" s="2">
        <f t="shared" si="2606"/>
        <v>55638.676005017274</v>
      </c>
      <c r="C4999" s="2">
        <f t="shared" si="2623"/>
        <v>39929.441349020002</v>
      </c>
      <c r="D4999" s="2">
        <f>SUM(Y4999:Y$5092)</f>
        <v>9750.1736628300005</v>
      </c>
      <c r="E4999" s="73">
        <f t="shared" si="2607"/>
        <v>30179.267686190004</v>
      </c>
      <c r="F4999" s="88">
        <f t="shared" si="2633"/>
        <v>6455.85</v>
      </c>
      <c r="G4999" s="3">
        <f>IF(AND(N4999=1,N4998&gt;1),VLOOKUP(A4998,[1]Plan1!$BK$81:$BM$259,3),G4998)</f>
        <v>6413.24</v>
      </c>
      <c r="H4999" s="11">
        <f t="shared" si="2634"/>
        <v>46068</v>
      </c>
      <c r="I4999" s="11">
        <f t="shared" si="2635"/>
        <v>46096</v>
      </c>
      <c r="J4999" s="12">
        <f t="shared" si="2608"/>
        <v>-6.6002153085962245E-3</v>
      </c>
      <c r="K4999" s="11">
        <f t="shared" si="2624"/>
        <v>46156</v>
      </c>
      <c r="L4999" s="11">
        <f t="shared" si="2609"/>
        <v>46156</v>
      </c>
      <c r="M4999" s="1">
        <f t="shared" si="2628"/>
        <v>20</v>
      </c>
      <c r="N4999" s="1">
        <f t="shared" si="2610"/>
        <v>19</v>
      </c>
      <c r="O4999" s="2">
        <f t="shared" si="2611"/>
        <v>0.99372875000000005</v>
      </c>
      <c r="P4999" s="13">
        <f t="shared" si="2636"/>
        <v>0.99339977999999995</v>
      </c>
      <c r="Q4999" s="13">
        <f t="shared" si="2629"/>
        <v>1.3792063420312457</v>
      </c>
      <c r="R4999" s="2">
        <f t="shared" si="2632"/>
        <v>1.3705569900000001</v>
      </c>
      <c r="S4999" s="2">
        <f t="shared" si="2625"/>
        <v>1.4446439600000001</v>
      </c>
      <c r="T4999" s="2">
        <f t="shared" si="2612"/>
        <v>57683.826271029997</v>
      </c>
      <c r="U4999" s="2">
        <f t="shared" si="2613"/>
        <v>4335.3558281284368</v>
      </c>
      <c r="V4999" s="2">
        <f t="shared" si="2614"/>
        <v>11183.138594198836</v>
      </c>
      <c r="W4999" s="2">
        <f t="shared" si="2615"/>
        <v>55447.935771347271</v>
      </c>
      <c r="X4999" s="17">
        <f t="shared" si="2616"/>
        <v>0</v>
      </c>
      <c r="Y4999" s="2">
        <f t="shared" si="2617"/>
        <v>0</v>
      </c>
      <c r="Z4999" s="72">
        <f t="shared" si="2618"/>
        <v>0</v>
      </c>
      <c r="AA4999" s="2">
        <f t="shared" si="2637"/>
        <v>0</v>
      </c>
      <c r="AB4999" s="12">
        <f t="shared" si="2626"/>
        <v>4.6600000000000003E-2</v>
      </c>
      <c r="AC4999" s="17">
        <f t="shared" si="2619"/>
        <v>19</v>
      </c>
      <c r="AD4999" s="17">
        <v>252</v>
      </c>
      <c r="AE4999" s="13">
        <f t="shared" si="2630"/>
        <v>1.003439988</v>
      </c>
      <c r="AF4999" s="2">
        <f t="shared" si="2638"/>
        <v>198.43167016000001</v>
      </c>
      <c r="AG4999" s="2">
        <f t="shared" si="2620"/>
        <v>190.74023367000001</v>
      </c>
      <c r="AH4999" s="3">
        <f t="shared" si="2621"/>
        <v>0</v>
      </c>
      <c r="AI4999" s="4" t="str">
        <f t="shared" si="2631"/>
        <v>A+J=</v>
      </c>
      <c r="AJ4999" s="11">
        <f t="shared" si="2627"/>
        <v>46156</v>
      </c>
      <c r="AQ4999" s="53"/>
      <c r="AR4999" s="53"/>
    </row>
    <row r="5000" spans="1:44" x14ac:dyDescent="0.2">
      <c r="A5000" s="158">
        <f t="shared" si="2622"/>
        <v>46156</v>
      </c>
      <c r="B5000" s="2">
        <f t="shared" si="2606"/>
        <v>55634.990627112697</v>
      </c>
      <c r="C5000" s="2">
        <f t="shared" si="2623"/>
        <v>39929.441349020002</v>
      </c>
      <c r="D5000" s="2">
        <f>SUM(Y5000:Y$5092)</f>
        <v>9750.1736628300005</v>
      </c>
      <c r="E5000" s="73">
        <f t="shared" si="2607"/>
        <v>30179.267686190004</v>
      </c>
      <c r="F5000" s="88">
        <f t="shared" si="2633"/>
        <v>6455.85</v>
      </c>
      <c r="G5000" s="3">
        <f>IF(AND(N5000=1,N4999&gt;1),VLOOKUP(A4999,[1]Plan1!$BK$81:$BM$259,3),G4999)</f>
        <v>6413.24</v>
      </c>
      <c r="H5000" s="11">
        <f t="shared" si="2634"/>
        <v>46068</v>
      </c>
      <c r="I5000" s="11">
        <f t="shared" si="2635"/>
        <v>46096</v>
      </c>
      <c r="J5000" s="12">
        <f t="shared" si="2608"/>
        <v>-6.6002153085962245E-3</v>
      </c>
      <c r="K5000" s="11">
        <f t="shared" si="2624"/>
        <v>46188</v>
      </c>
      <c r="L5000" s="11">
        <f t="shared" si="2609"/>
        <v>46156</v>
      </c>
      <c r="M5000" s="1">
        <f t="shared" si="2628"/>
        <v>20</v>
      </c>
      <c r="N5000" s="1">
        <f t="shared" si="2610"/>
        <v>20</v>
      </c>
      <c r="O5000" s="2">
        <f t="shared" si="2611"/>
        <v>0.99339977999999995</v>
      </c>
      <c r="P5000" s="13">
        <f t="shared" si="2636"/>
        <v>0.99339977999999995</v>
      </c>
      <c r="Q5000" s="13">
        <f t="shared" si="2629"/>
        <v>1.3792063420312457</v>
      </c>
      <c r="R5000" s="2">
        <f t="shared" si="2632"/>
        <v>1.37010327</v>
      </c>
      <c r="S5000" s="2">
        <f t="shared" si="2625"/>
        <v>1.4446439600000001</v>
      </c>
      <c r="T5000" s="2">
        <f t="shared" si="2612"/>
        <v>57683.826271029997</v>
      </c>
      <c r="U5000" s="2">
        <f t="shared" si="2613"/>
        <v>4335.3558281284368</v>
      </c>
      <c r="V5000" s="2">
        <f t="shared" si="2614"/>
        <v>11169.445656864254</v>
      </c>
      <c r="W5000" s="2">
        <f t="shared" si="2615"/>
        <v>55434.242834012693</v>
      </c>
      <c r="X5000" s="17">
        <f t="shared" si="2616"/>
        <v>164</v>
      </c>
      <c r="Y5000" s="2">
        <f t="shared" si="2617"/>
        <v>2432.0483678199998</v>
      </c>
      <c r="Z5000" s="72">
        <f t="shared" si="2618"/>
        <v>6.0908650000000002E-2</v>
      </c>
      <c r="AA5000" s="2">
        <f t="shared" si="2637"/>
        <v>3513.4439849999999</v>
      </c>
      <c r="AB5000" s="12">
        <f t="shared" si="2626"/>
        <v>4.6600000000000003E-2</v>
      </c>
      <c r="AC5000" s="17">
        <f t="shared" si="2619"/>
        <v>20</v>
      </c>
      <c r="AD5000" s="17">
        <v>252</v>
      </c>
      <c r="AE5000" s="13">
        <f t="shared" si="2630"/>
        <v>1.0036213679999999</v>
      </c>
      <c r="AF5000" s="2">
        <f t="shared" si="2638"/>
        <v>208.89436257</v>
      </c>
      <c r="AG5000" s="2">
        <f t="shared" si="2620"/>
        <v>200.7477931</v>
      </c>
      <c r="AH5000" s="3">
        <f t="shared" si="2621"/>
        <v>3722.3383475699998</v>
      </c>
      <c r="AI5000" s="4" t="str">
        <f t="shared" si="2631"/>
        <v>A+J=</v>
      </c>
      <c r="AJ5000" s="11">
        <f t="shared" si="2627"/>
        <v>46156</v>
      </c>
      <c r="AQ5000" s="53"/>
      <c r="AR5000" s="53"/>
    </row>
    <row r="5001" spans="1:44" x14ac:dyDescent="0.2">
      <c r="A5001" s="158">
        <f t="shared" si="2622"/>
        <v>46157</v>
      </c>
      <c r="B5001" s="2">
        <f t="shared" si="2606"/>
        <v>51917.14475219859</v>
      </c>
      <c r="C5001" s="2">
        <f t="shared" si="2623"/>
        <v>37497.392981199999</v>
      </c>
      <c r="D5001" s="2">
        <f>SUM(Y5001:Y$5092)</f>
        <v>7318.1252950100006</v>
      </c>
      <c r="E5001" s="73">
        <f t="shared" si="2607"/>
        <v>30179.267686189996</v>
      </c>
      <c r="F5001" s="88">
        <f t="shared" si="2633"/>
        <v>6455.85</v>
      </c>
      <c r="G5001" s="3">
        <f>IF(AND(N5001=1,N5000&gt;1),VLOOKUP(A5000,[1]Plan1!$BK$81:$BM$259,3),G5000)</f>
        <v>6413.24</v>
      </c>
      <c r="H5001" s="11">
        <f t="shared" si="2634"/>
        <v>46096</v>
      </c>
      <c r="I5001" s="11">
        <f t="shared" si="2635"/>
        <v>46127</v>
      </c>
      <c r="J5001" s="12">
        <f t="shared" si="2608"/>
        <v>-6.6002153085962245E-3</v>
      </c>
      <c r="K5001" s="11">
        <f t="shared" si="2624"/>
        <v>46188</v>
      </c>
      <c r="L5001" s="11">
        <f t="shared" si="2609"/>
        <v>46188</v>
      </c>
      <c r="M5001" s="1">
        <f t="shared" si="2628"/>
        <v>21</v>
      </c>
      <c r="N5001" s="1">
        <f t="shared" si="2610"/>
        <v>1</v>
      </c>
      <c r="O5001" s="2">
        <f t="shared" si="2611"/>
        <v>0.99968471000000003</v>
      </c>
      <c r="P5001" s="13">
        <f t="shared" si="2636"/>
        <v>0.99339977999999995</v>
      </c>
      <c r="Q5001" s="13">
        <f t="shared" si="2629"/>
        <v>1.3701032767484442</v>
      </c>
      <c r="R5001" s="2">
        <f t="shared" si="2632"/>
        <v>1.3696712900000001</v>
      </c>
      <c r="S5001" s="2">
        <f t="shared" si="2625"/>
        <v>1.4446439600000001</v>
      </c>
      <c r="T5001" s="2">
        <f t="shared" si="2612"/>
        <v>54170.382286029999</v>
      </c>
      <c r="U5001" s="2">
        <f t="shared" si="2613"/>
        <v>3253.9602109494153</v>
      </c>
      <c r="V5001" s="2">
        <f t="shared" si="2614"/>
        <v>11156.408816809175</v>
      </c>
      <c r="W5001" s="2">
        <f t="shared" si="2615"/>
        <v>51907.762008958591</v>
      </c>
      <c r="X5001" s="17">
        <f t="shared" si="2616"/>
        <v>0</v>
      </c>
      <c r="Y5001" s="2">
        <f t="shared" si="2617"/>
        <v>0</v>
      </c>
      <c r="Z5001" s="72">
        <f t="shared" si="2618"/>
        <v>0</v>
      </c>
      <c r="AA5001" s="2">
        <f t="shared" si="2637"/>
        <v>0</v>
      </c>
      <c r="AB5001" s="12">
        <f t="shared" si="2626"/>
        <v>4.6600000000000003E-2</v>
      </c>
      <c r="AC5001" s="17">
        <f t="shared" si="2619"/>
        <v>1</v>
      </c>
      <c r="AD5001" s="17">
        <v>252</v>
      </c>
      <c r="AE5001" s="13">
        <f t="shared" si="2630"/>
        <v>1.0001807579999999</v>
      </c>
      <c r="AF5001" s="2">
        <f t="shared" si="2638"/>
        <v>9.7917299599999996</v>
      </c>
      <c r="AG5001" s="2">
        <f t="shared" si="2620"/>
        <v>9.3827432399999999</v>
      </c>
      <c r="AH5001" s="3">
        <f t="shared" si="2621"/>
        <v>0</v>
      </c>
      <c r="AI5001" s="4" t="str">
        <f t="shared" si="2631"/>
        <v>A+J=</v>
      </c>
      <c r="AJ5001" s="11">
        <f t="shared" si="2627"/>
        <v>46188</v>
      </c>
      <c r="AQ5001" s="53"/>
      <c r="AR5001" s="53"/>
    </row>
    <row r="5002" spans="1:44" x14ac:dyDescent="0.2">
      <c r="A5002" s="158">
        <f t="shared" si="2622"/>
        <v>46158</v>
      </c>
      <c r="B5002" s="2">
        <f t="shared" ref="B5002:B5065" si="2639">(W5002+AG5002)</f>
        <v>51913.491829620987</v>
      </c>
      <c r="C5002" s="2">
        <f t="shared" si="2623"/>
        <v>37497.392981199999</v>
      </c>
      <c r="D5002" s="2">
        <f>SUM(Y5002:Y$5092)</f>
        <v>7318.1252950100006</v>
      </c>
      <c r="E5002" s="73">
        <f t="shared" ref="E5002:E5065" si="2640">(C5002-D5002)</f>
        <v>30179.267686189996</v>
      </c>
      <c r="F5002" s="88">
        <f t="shared" si="2633"/>
        <v>6455.85</v>
      </c>
      <c r="G5002" s="3">
        <f>IF(AND(N5002=1,N5001&gt;1),VLOOKUP(A5001,[1]Plan1!$BK$81:$BM$259,3),G5001)</f>
        <v>6413.24</v>
      </c>
      <c r="H5002" s="11">
        <f t="shared" si="2634"/>
        <v>46096</v>
      </c>
      <c r="I5002" s="11">
        <f t="shared" si="2635"/>
        <v>46127</v>
      </c>
      <c r="J5002" s="12">
        <f t="shared" ref="J5002:J5065" si="2641">(G5002/F5002)-1</f>
        <v>-6.6002153085962245E-3</v>
      </c>
      <c r="K5002" s="11">
        <f t="shared" si="2624"/>
        <v>46188</v>
      </c>
      <c r="L5002" s="11">
        <f t="shared" ref="L5002:L5065" si="2642">IF(A5002&gt;L5001,K5002,L5001)</f>
        <v>46188</v>
      </c>
      <c r="M5002" s="1">
        <f t="shared" si="2628"/>
        <v>21</v>
      </c>
      <c r="N5002" s="1">
        <f t="shared" ref="N5002:N5065" si="2643">(M5002-(NETWORKDAYS(A5002,L5002,$AN$194:$AN$348)-1))</f>
        <v>2</v>
      </c>
      <c r="O5002" s="2">
        <f t="shared" ref="O5002:O5065" si="2644">TRUNC((G5002/F5002)^TRUNC((N5002/M5002),9),8)</f>
        <v>0.99936952000000001</v>
      </c>
      <c r="P5002" s="13">
        <f t="shared" si="2636"/>
        <v>0.99339977999999995</v>
      </c>
      <c r="Q5002" s="13">
        <f t="shared" si="2629"/>
        <v>1.3701032767484442</v>
      </c>
      <c r="R5002" s="2">
        <f t="shared" si="2632"/>
        <v>1.36923945</v>
      </c>
      <c r="S5002" s="2">
        <f t="shared" si="2625"/>
        <v>1.4446439600000001</v>
      </c>
      <c r="T5002" s="2">
        <f t="shared" ref="T5002:T5065" si="2645">TRUNC(C5002*S5002,8)</f>
        <v>54170.382286029999</v>
      </c>
      <c r="U5002" s="2">
        <f t="shared" ref="U5002:U5065" si="2646">(D5002*(S5002-1))</f>
        <v>3253.9602109494153</v>
      </c>
      <c r="V5002" s="2">
        <f t="shared" ref="V5002:V5065" si="2647">(E5002*(R5002-1))</f>
        <v>11143.376201851568</v>
      </c>
      <c r="W5002" s="2">
        <f t="shared" ref="W5002:W5065" si="2648">(C5002+U5002+V5002)</f>
        <v>51894.729394000984</v>
      </c>
      <c r="X5002" s="17">
        <f t="shared" ref="X5002:X5065" si="2649">IF(VLOOKUP(A5002,AN$10:AU$190,8)=VLOOKUP(A5001,AN$10:AU$190,8),0,VLOOKUP(A5002,AN$10:AU$190,8))</f>
        <v>0</v>
      </c>
      <c r="Y5002" s="2">
        <f t="shared" ref="Y5002:Y5065" si="2650">IF(X5002&gt;0,VLOOKUP(A5002,AN$12:AR$190,5),0)</f>
        <v>0</v>
      </c>
      <c r="Z5002" s="72">
        <f t="shared" ref="Z5002:Z5065" si="2651">IF(X5002&gt;0,VLOOKUP($A5002,$AN$10:$AS$190,6),0)</f>
        <v>0</v>
      </c>
      <c r="AA5002" s="2">
        <f t="shared" si="2637"/>
        <v>0</v>
      </c>
      <c r="AB5002" s="12">
        <f t="shared" si="2626"/>
        <v>4.6600000000000003E-2</v>
      </c>
      <c r="AC5002" s="17">
        <f t="shared" ref="AC5002:AC5065" si="2652">N5002</f>
        <v>2</v>
      </c>
      <c r="AD5002" s="17">
        <v>252</v>
      </c>
      <c r="AE5002" s="13">
        <f t="shared" si="2630"/>
        <v>1.0003615480000001</v>
      </c>
      <c r="AF5002" s="2">
        <f t="shared" si="2638"/>
        <v>19.585193369999999</v>
      </c>
      <c r="AG5002" s="2">
        <f t="shared" ref="AG5002:AG5065" si="2653">TRUNC((W5002*(AE5002-1)),8)</f>
        <v>18.762435620000002</v>
      </c>
      <c r="AH5002" s="3">
        <f t="shared" ref="AH5002:AH5065" si="2654">IF(AA5002&gt;0,AA5002+AF5002,0)</f>
        <v>0</v>
      </c>
      <c r="AI5002" s="4" t="str">
        <f t="shared" si="2631"/>
        <v>A+J=</v>
      </c>
      <c r="AJ5002" s="11">
        <f t="shared" si="2627"/>
        <v>46188</v>
      </c>
      <c r="AQ5002" s="53"/>
      <c r="AR5002" s="53"/>
    </row>
    <row r="5003" spans="1:44" x14ac:dyDescent="0.2">
      <c r="A5003" s="158">
        <f t="shared" ref="A5003:A5066" si="2655">(A5002+1)</f>
        <v>46159</v>
      </c>
      <c r="B5003" s="2">
        <f t="shared" si="2639"/>
        <v>51913.491829620987</v>
      </c>
      <c r="C5003" s="2">
        <f t="shared" ref="C5003:C5066" si="2656">TRUNC(IF(X5002&gt;0,VLOOKUP(A5002,$AN$12:$AO$190,2),C5002),8)</f>
        <v>37497.392981199999</v>
      </c>
      <c r="D5003" s="2">
        <f>SUM(Y5003:Y$5092)</f>
        <v>7318.1252950100006</v>
      </c>
      <c r="E5003" s="73">
        <f t="shared" si="2640"/>
        <v>30179.267686189996</v>
      </c>
      <c r="F5003" s="88">
        <f t="shared" si="2633"/>
        <v>6455.85</v>
      </c>
      <c r="G5003" s="3">
        <f>IF(AND(N5003=1,N5002&gt;1),VLOOKUP(A5002,[1]Plan1!$BK$81:$BM$259,3),G5002)</f>
        <v>6413.24</v>
      </c>
      <c r="H5003" s="11">
        <f t="shared" si="2634"/>
        <v>46096</v>
      </c>
      <c r="I5003" s="11">
        <f t="shared" si="2635"/>
        <v>46127</v>
      </c>
      <c r="J5003" s="12">
        <f t="shared" si="2641"/>
        <v>-6.6002153085962245E-3</v>
      </c>
      <c r="K5003" s="11">
        <f t="shared" ref="K5003:K5066" si="2657">IF(DAY(A5003)=14,VLOOKUP(A5003,AR$194:AW$373,4),K5002)</f>
        <v>46188</v>
      </c>
      <c r="L5003" s="11">
        <f t="shared" si="2642"/>
        <v>46188</v>
      </c>
      <c r="M5003" s="1">
        <f t="shared" si="2628"/>
        <v>21</v>
      </c>
      <c r="N5003" s="1">
        <f t="shared" si="2643"/>
        <v>2</v>
      </c>
      <c r="O5003" s="2">
        <f t="shared" si="2644"/>
        <v>0.99936952000000001</v>
      </c>
      <c r="P5003" s="13">
        <f t="shared" si="2636"/>
        <v>0.99339977999999995</v>
      </c>
      <c r="Q5003" s="13">
        <f t="shared" si="2629"/>
        <v>1.3701032767484442</v>
      </c>
      <c r="R5003" s="2">
        <f t="shared" si="2632"/>
        <v>1.36923945</v>
      </c>
      <c r="S5003" s="2">
        <f t="shared" ref="S5003:S5066" si="2658">IF(AND(X5003&gt;0,MONTH(A5003)=9),R5003,S5002)</f>
        <v>1.4446439600000001</v>
      </c>
      <c r="T5003" s="2">
        <f t="shared" si="2645"/>
        <v>54170.382286029999</v>
      </c>
      <c r="U5003" s="2">
        <f t="shared" si="2646"/>
        <v>3253.9602109494153</v>
      </c>
      <c r="V5003" s="2">
        <f t="shared" si="2647"/>
        <v>11143.376201851568</v>
      </c>
      <c r="W5003" s="2">
        <f t="shared" si="2648"/>
        <v>51894.729394000984</v>
      </c>
      <c r="X5003" s="17">
        <f t="shared" si="2649"/>
        <v>0</v>
      </c>
      <c r="Y5003" s="2">
        <f t="shared" si="2650"/>
        <v>0</v>
      </c>
      <c r="Z5003" s="72">
        <f t="shared" si="2651"/>
        <v>0</v>
      </c>
      <c r="AA5003" s="2">
        <f t="shared" si="2637"/>
        <v>0</v>
      </c>
      <c r="AB5003" s="12">
        <f t="shared" ref="AB5003:AB5066" si="2659">(AB5002)</f>
        <v>4.6600000000000003E-2</v>
      </c>
      <c r="AC5003" s="17">
        <f t="shared" si="2652"/>
        <v>2</v>
      </c>
      <c r="AD5003" s="17">
        <v>252</v>
      </c>
      <c r="AE5003" s="13">
        <f t="shared" si="2630"/>
        <v>1.0003615480000001</v>
      </c>
      <c r="AF5003" s="2">
        <f t="shared" si="2638"/>
        <v>19.585193369999999</v>
      </c>
      <c r="AG5003" s="2">
        <f t="shared" si="2653"/>
        <v>18.762435620000002</v>
      </c>
      <c r="AH5003" s="3">
        <f t="shared" si="2654"/>
        <v>0</v>
      </c>
      <c r="AI5003" s="4" t="str">
        <f t="shared" si="2631"/>
        <v>A+J=</v>
      </c>
      <c r="AJ5003" s="11">
        <f t="shared" ref="AJ5003:AJ5066" si="2660">IF(X5002&gt;0,VLOOKUP(A5002,$AN$10:$AW$190,9),AJ5002)</f>
        <v>46188</v>
      </c>
      <c r="AQ5003" s="53"/>
      <c r="AR5003" s="53"/>
    </row>
    <row r="5004" spans="1:44" x14ac:dyDescent="0.2">
      <c r="A5004" s="158">
        <f t="shared" si="2655"/>
        <v>46160</v>
      </c>
      <c r="B5004" s="2">
        <f t="shared" si="2639"/>
        <v>51913.491829620987</v>
      </c>
      <c r="C5004" s="2">
        <f t="shared" si="2656"/>
        <v>37497.392981199999</v>
      </c>
      <c r="D5004" s="2">
        <f>SUM(Y5004:Y$5092)</f>
        <v>7318.1252950100006</v>
      </c>
      <c r="E5004" s="73">
        <f t="shared" si="2640"/>
        <v>30179.267686189996</v>
      </c>
      <c r="F5004" s="88">
        <f t="shared" si="2633"/>
        <v>6455.85</v>
      </c>
      <c r="G5004" s="3">
        <f>IF(AND(N5004=1,N5003&gt;1),VLOOKUP(A5003,[1]Plan1!$BK$81:$BM$259,3),G5003)</f>
        <v>6413.24</v>
      </c>
      <c r="H5004" s="11">
        <f t="shared" si="2634"/>
        <v>46096</v>
      </c>
      <c r="I5004" s="11">
        <f t="shared" si="2635"/>
        <v>46127</v>
      </c>
      <c r="J5004" s="12">
        <f t="shared" si="2641"/>
        <v>-6.6002153085962245E-3</v>
      </c>
      <c r="K5004" s="11">
        <f t="shared" si="2657"/>
        <v>46188</v>
      </c>
      <c r="L5004" s="11">
        <f t="shared" si="2642"/>
        <v>46188</v>
      </c>
      <c r="M5004" s="1">
        <f t="shared" si="2628"/>
        <v>21</v>
      </c>
      <c r="N5004" s="1">
        <f t="shared" si="2643"/>
        <v>2</v>
      </c>
      <c r="O5004" s="2">
        <f t="shared" si="2644"/>
        <v>0.99936952000000001</v>
      </c>
      <c r="P5004" s="13">
        <f t="shared" si="2636"/>
        <v>0.99339977999999995</v>
      </c>
      <c r="Q5004" s="13">
        <f t="shared" si="2629"/>
        <v>1.3701032767484442</v>
      </c>
      <c r="R5004" s="2">
        <f t="shared" si="2632"/>
        <v>1.36923945</v>
      </c>
      <c r="S5004" s="2">
        <f t="shared" si="2658"/>
        <v>1.4446439600000001</v>
      </c>
      <c r="T5004" s="2">
        <f t="shared" si="2645"/>
        <v>54170.382286029999</v>
      </c>
      <c r="U5004" s="2">
        <f t="shared" si="2646"/>
        <v>3253.9602109494153</v>
      </c>
      <c r="V5004" s="2">
        <f t="shared" si="2647"/>
        <v>11143.376201851568</v>
      </c>
      <c r="W5004" s="2">
        <f t="shared" si="2648"/>
        <v>51894.729394000984</v>
      </c>
      <c r="X5004" s="17">
        <f t="shared" si="2649"/>
        <v>0</v>
      </c>
      <c r="Y5004" s="2">
        <f t="shared" si="2650"/>
        <v>0</v>
      </c>
      <c r="Z5004" s="72">
        <f t="shared" si="2651"/>
        <v>0</v>
      </c>
      <c r="AA5004" s="2">
        <f t="shared" si="2637"/>
        <v>0</v>
      </c>
      <c r="AB5004" s="12">
        <f t="shared" si="2659"/>
        <v>4.6600000000000003E-2</v>
      </c>
      <c r="AC5004" s="17">
        <f t="shared" si="2652"/>
        <v>2</v>
      </c>
      <c r="AD5004" s="17">
        <v>252</v>
      </c>
      <c r="AE5004" s="13">
        <f t="shared" si="2630"/>
        <v>1.0003615480000001</v>
      </c>
      <c r="AF5004" s="2">
        <f t="shared" si="2638"/>
        <v>19.585193369999999</v>
      </c>
      <c r="AG5004" s="2">
        <f t="shared" si="2653"/>
        <v>18.762435620000002</v>
      </c>
      <c r="AH5004" s="3">
        <f t="shared" si="2654"/>
        <v>0</v>
      </c>
      <c r="AI5004" s="4" t="str">
        <f t="shared" si="2631"/>
        <v>A+J=</v>
      </c>
      <c r="AJ5004" s="11">
        <f t="shared" si="2660"/>
        <v>46188</v>
      </c>
      <c r="AQ5004" s="53"/>
      <c r="AR5004" s="53"/>
    </row>
    <row r="5005" spans="1:44" x14ac:dyDescent="0.2">
      <c r="A5005" s="158">
        <f t="shared" si="2655"/>
        <v>46161</v>
      </c>
      <c r="B5005" s="2">
        <f t="shared" si="2639"/>
        <v>51909.839832238176</v>
      </c>
      <c r="C5005" s="2">
        <f t="shared" si="2656"/>
        <v>37497.392981199999</v>
      </c>
      <c r="D5005" s="2">
        <f>SUM(Y5005:Y$5092)</f>
        <v>7318.1252950100006</v>
      </c>
      <c r="E5005" s="73">
        <f t="shared" si="2640"/>
        <v>30179.267686189996</v>
      </c>
      <c r="F5005" s="88">
        <f t="shared" si="2633"/>
        <v>6455.85</v>
      </c>
      <c r="G5005" s="3">
        <f>IF(AND(N5005=1,N5004&gt;1),VLOOKUP(A5004,[1]Plan1!$BK$81:$BM$259,3),G5004)</f>
        <v>6413.24</v>
      </c>
      <c r="H5005" s="11">
        <f t="shared" si="2634"/>
        <v>46096</v>
      </c>
      <c r="I5005" s="11">
        <f t="shared" si="2635"/>
        <v>46127</v>
      </c>
      <c r="J5005" s="12">
        <f t="shared" si="2641"/>
        <v>-6.6002153085962245E-3</v>
      </c>
      <c r="K5005" s="11">
        <f t="shared" si="2657"/>
        <v>46188</v>
      </c>
      <c r="L5005" s="11">
        <f t="shared" si="2642"/>
        <v>46188</v>
      </c>
      <c r="M5005" s="1">
        <f t="shared" si="2628"/>
        <v>21</v>
      </c>
      <c r="N5005" s="1">
        <f t="shared" si="2643"/>
        <v>3</v>
      </c>
      <c r="O5005" s="2">
        <f t="shared" si="2644"/>
        <v>0.99905443000000005</v>
      </c>
      <c r="P5005" s="13">
        <f t="shared" si="2636"/>
        <v>0.99339977999999995</v>
      </c>
      <c r="Q5005" s="13">
        <f t="shared" si="2629"/>
        <v>1.3701032767484442</v>
      </c>
      <c r="R5005" s="2">
        <f t="shared" si="2632"/>
        <v>1.3688077400000001</v>
      </c>
      <c r="S5005" s="2">
        <f t="shared" si="2658"/>
        <v>1.4446439600000001</v>
      </c>
      <c r="T5005" s="2">
        <f t="shared" si="2645"/>
        <v>54170.382286029999</v>
      </c>
      <c r="U5005" s="2">
        <f t="shared" si="2646"/>
        <v>3253.9602109494153</v>
      </c>
      <c r="V5005" s="2">
        <f t="shared" si="2647"/>
        <v>11130.347510198762</v>
      </c>
      <c r="W5005" s="2">
        <f t="shared" si="2648"/>
        <v>51881.700702348178</v>
      </c>
      <c r="X5005" s="17">
        <f t="shared" si="2649"/>
        <v>0</v>
      </c>
      <c r="Y5005" s="2">
        <f t="shared" si="2650"/>
        <v>0</v>
      </c>
      <c r="Z5005" s="72">
        <f t="shared" si="2651"/>
        <v>0</v>
      </c>
      <c r="AA5005" s="2">
        <f t="shared" si="2637"/>
        <v>0</v>
      </c>
      <c r="AB5005" s="12">
        <f t="shared" si="2659"/>
        <v>4.6600000000000003E-2</v>
      </c>
      <c r="AC5005" s="17">
        <f t="shared" si="2652"/>
        <v>3</v>
      </c>
      <c r="AD5005" s="17">
        <v>252</v>
      </c>
      <c r="AE5005" s="13">
        <f t="shared" si="2630"/>
        <v>1.0005423710000001</v>
      </c>
      <c r="AF5005" s="2">
        <f t="shared" si="2638"/>
        <v>29.380444409999999</v>
      </c>
      <c r="AG5005" s="2">
        <f t="shared" si="2653"/>
        <v>28.13912989</v>
      </c>
      <c r="AH5005" s="3">
        <f t="shared" si="2654"/>
        <v>0</v>
      </c>
      <c r="AI5005" s="4" t="str">
        <f t="shared" si="2631"/>
        <v>A+J=</v>
      </c>
      <c r="AJ5005" s="11">
        <f t="shared" si="2660"/>
        <v>46188</v>
      </c>
      <c r="AQ5005" s="53"/>
      <c r="AR5005" s="53"/>
    </row>
    <row r="5006" spans="1:44" x14ac:dyDescent="0.2">
      <c r="A5006" s="158">
        <f t="shared" si="2655"/>
        <v>46162</v>
      </c>
      <c r="B5006" s="2">
        <f t="shared" si="2639"/>
        <v>51906.189062892845</v>
      </c>
      <c r="C5006" s="2">
        <f t="shared" si="2656"/>
        <v>37497.392981199999</v>
      </c>
      <c r="D5006" s="2">
        <f>SUM(Y5006:Y$5092)</f>
        <v>7318.1252950100006</v>
      </c>
      <c r="E5006" s="73">
        <f t="shared" si="2640"/>
        <v>30179.267686189996</v>
      </c>
      <c r="F5006" s="88">
        <f t="shared" si="2633"/>
        <v>6455.85</v>
      </c>
      <c r="G5006" s="3">
        <f>IF(AND(N5006=1,N5005&gt;1),VLOOKUP(A5005,[1]Plan1!$BK$81:$BM$259,3),G5005)</f>
        <v>6413.24</v>
      </c>
      <c r="H5006" s="11">
        <f t="shared" si="2634"/>
        <v>46096</v>
      </c>
      <c r="I5006" s="11">
        <f t="shared" si="2635"/>
        <v>46127</v>
      </c>
      <c r="J5006" s="12">
        <f t="shared" si="2641"/>
        <v>-6.6002153085962245E-3</v>
      </c>
      <c r="K5006" s="11">
        <f t="shared" si="2657"/>
        <v>46188</v>
      </c>
      <c r="L5006" s="11">
        <f t="shared" si="2642"/>
        <v>46188</v>
      </c>
      <c r="M5006" s="1">
        <f t="shared" si="2628"/>
        <v>21</v>
      </c>
      <c r="N5006" s="1">
        <f t="shared" si="2643"/>
        <v>4</v>
      </c>
      <c r="O5006" s="2">
        <f t="shared" si="2644"/>
        <v>0.99873944000000003</v>
      </c>
      <c r="P5006" s="13">
        <f t="shared" si="2636"/>
        <v>0.99339977999999995</v>
      </c>
      <c r="Q5006" s="13">
        <f t="shared" si="2629"/>
        <v>1.3701032767484442</v>
      </c>
      <c r="R5006" s="2">
        <f t="shared" si="2632"/>
        <v>1.3683761699999999</v>
      </c>
      <c r="S5006" s="2">
        <f t="shared" si="2658"/>
        <v>1.4446439600000001</v>
      </c>
      <c r="T5006" s="2">
        <f t="shared" si="2645"/>
        <v>54170.382286029999</v>
      </c>
      <c r="U5006" s="2">
        <f t="shared" si="2646"/>
        <v>3253.9602109494153</v>
      </c>
      <c r="V5006" s="2">
        <f t="shared" si="2647"/>
        <v>11117.32304364343</v>
      </c>
      <c r="W5006" s="2">
        <f t="shared" si="2648"/>
        <v>51868.676235792846</v>
      </c>
      <c r="X5006" s="17">
        <f t="shared" si="2649"/>
        <v>0</v>
      </c>
      <c r="Y5006" s="2">
        <f t="shared" si="2650"/>
        <v>0</v>
      </c>
      <c r="Z5006" s="72">
        <f t="shared" si="2651"/>
        <v>0</v>
      </c>
      <c r="AA5006" s="2">
        <f t="shared" si="2637"/>
        <v>0</v>
      </c>
      <c r="AB5006" s="12">
        <f t="shared" si="2659"/>
        <v>4.6600000000000003E-2</v>
      </c>
      <c r="AC5006" s="17">
        <f t="shared" si="2652"/>
        <v>4</v>
      </c>
      <c r="AD5006" s="17">
        <v>252</v>
      </c>
      <c r="AE5006" s="13">
        <f t="shared" si="2630"/>
        <v>1.0007232269999999</v>
      </c>
      <c r="AF5006" s="2">
        <f t="shared" si="2638"/>
        <v>39.17748306</v>
      </c>
      <c r="AG5006" s="2">
        <f t="shared" si="2653"/>
        <v>37.512827100000003</v>
      </c>
      <c r="AH5006" s="3">
        <f t="shared" si="2654"/>
        <v>0</v>
      </c>
      <c r="AI5006" s="4" t="str">
        <f t="shared" si="2631"/>
        <v>A+J=</v>
      </c>
      <c r="AJ5006" s="11">
        <f t="shared" si="2660"/>
        <v>46188</v>
      </c>
      <c r="AQ5006" s="53"/>
      <c r="AR5006" s="53"/>
    </row>
    <row r="5007" spans="1:44" x14ac:dyDescent="0.2">
      <c r="A5007" s="158">
        <f t="shared" si="2655"/>
        <v>46163</v>
      </c>
      <c r="B5007" s="2">
        <f t="shared" si="2639"/>
        <v>51902.539470744996</v>
      </c>
      <c r="C5007" s="2">
        <f t="shared" si="2656"/>
        <v>37497.392981199999</v>
      </c>
      <c r="D5007" s="2">
        <f>SUM(Y5007:Y$5092)</f>
        <v>7318.1252950100006</v>
      </c>
      <c r="E5007" s="73">
        <f t="shared" si="2640"/>
        <v>30179.267686189996</v>
      </c>
      <c r="F5007" s="88">
        <f t="shared" si="2633"/>
        <v>6455.85</v>
      </c>
      <c r="G5007" s="3">
        <f>IF(AND(N5007=1,N5006&gt;1),VLOOKUP(A5006,[1]Plan1!$BK$81:$BM$259,3),G5006)</f>
        <v>6413.24</v>
      </c>
      <c r="H5007" s="11">
        <f t="shared" si="2634"/>
        <v>46096</v>
      </c>
      <c r="I5007" s="11">
        <f t="shared" si="2635"/>
        <v>46127</v>
      </c>
      <c r="J5007" s="12">
        <f t="shared" si="2641"/>
        <v>-6.6002153085962245E-3</v>
      </c>
      <c r="K5007" s="11">
        <f t="shared" si="2657"/>
        <v>46188</v>
      </c>
      <c r="L5007" s="11">
        <f t="shared" si="2642"/>
        <v>46188</v>
      </c>
      <c r="M5007" s="1">
        <f t="shared" si="2628"/>
        <v>21</v>
      </c>
      <c r="N5007" s="1">
        <f t="shared" si="2643"/>
        <v>5</v>
      </c>
      <c r="O5007" s="2">
        <f t="shared" si="2644"/>
        <v>0.99842454999999997</v>
      </c>
      <c r="P5007" s="13">
        <f t="shared" si="2636"/>
        <v>0.99339977999999995</v>
      </c>
      <c r="Q5007" s="13">
        <f t="shared" si="2629"/>
        <v>1.3701032767484442</v>
      </c>
      <c r="R5007" s="2">
        <f t="shared" si="2632"/>
        <v>1.36794474</v>
      </c>
      <c r="S5007" s="2">
        <f t="shared" si="2658"/>
        <v>1.4446439600000001</v>
      </c>
      <c r="T5007" s="2">
        <f t="shared" si="2645"/>
        <v>54170.382286029999</v>
      </c>
      <c r="U5007" s="2">
        <f t="shared" si="2646"/>
        <v>3253.9602109494153</v>
      </c>
      <c r="V5007" s="2">
        <f t="shared" si="2647"/>
        <v>11104.302802185579</v>
      </c>
      <c r="W5007" s="2">
        <f t="shared" si="2648"/>
        <v>51855.655994334993</v>
      </c>
      <c r="X5007" s="17">
        <f t="shared" si="2649"/>
        <v>0</v>
      </c>
      <c r="Y5007" s="2">
        <f t="shared" si="2650"/>
        <v>0</v>
      </c>
      <c r="Z5007" s="72">
        <f t="shared" si="2651"/>
        <v>0</v>
      </c>
      <c r="AA5007" s="2">
        <f t="shared" si="2637"/>
        <v>0</v>
      </c>
      <c r="AB5007" s="12">
        <f t="shared" si="2659"/>
        <v>4.6600000000000003E-2</v>
      </c>
      <c r="AC5007" s="17">
        <f t="shared" si="2652"/>
        <v>5</v>
      </c>
      <c r="AD5007" s="17">
        <v>252</v>
      </c>
      <c r="AE5007" s="13">
        <f t="shared" si="2630"/>
        <v>1.000904115</v>
      </c>
      <c r="AF5007" s="2">
        <f t="shared" si="2638"/>
        <v>48.976255180000003</v>
      </c>
      <c r="AG5007" s="2">
        <f t="shared" si="2653"/>
        <v>46.88347641</v>
      </c>
      <c r="AH5007" s="3">
        <f t="shared" si="2654"/>
        <v>0</v>
      </c>
      <c r="AI5007" s="4" t="str">
        <f t="shared" si="2631"/>
        <v>A+J=</v>
      </c>
      <c r="AJ5007" s="11">
        <f t="shared" si="2660"/>
        <v>46188</v>
      </c>
      <c r="AQ5007" s="53"/>
      <c r="AR5007" s="53"/>
    </row>
    <row r="5008" spans="1:44" x14ac:dyDescent="0.2">
      <c r="A5008" s="158">
        <f t="shared" si="2655"/>
        <v>46164</v>
      </c>
      <c r="B5008" s="2">
        <f t="shared" si="2639"/>
        <v>51898.891108684613</v>
      </c>
      <c r="C5008" s="2">
        <f t="shared" si="2656"/>
        <v>37497.392981199999</v>
      </c>
      <c r="D5008" s="2">
        <f>SUM(Y5008:Y$5092)</f>
        <v>7318.1252950100006</v>
      </c>
      <c r="E5008" s="73">
        <f t="shared" si="2640"/>
        <v>30179.267686189996</v>
      </c>
      <c r="F5008" s="88">
        <f t="shared" si="2633"/>
        <v>6455.85</v>
      </c>
      <c r="G5008" s="3">
        <f>IF(AND(N5008=1,N5007&gt;1),VLOOKUP(A5007,[1]Plan1!$BK$81:$BM$259,3),G5007)</f>
        <v>6413.24</v>
      </c>
      <c r="H5008" s="11">
        <f t="shared" si="2634"/>
        <v>46096</v>
      </c>
      <c r="I5008" s="11">
        <f t="shared" si="2635"/>
        <v>46127</v>
      </c>
      <c r="J5008" s="12">
        <f t="shared" si="2641"/>
        <v>-6.6002153085962245E-3</v>
      </c>
      <c r="K5008" s="11">
        <f t="shared" si="2657"/>
        <v>46188</v>
      </c>
      <c r="L5008" s="11">
        <f t="shared" si="2642"/>
        <v>46188</v>
      </c>
      <c r="M5008" s="1">
        <f t="shared" si="2628"/>
        <v>21</v>
      </c>
      <c r="N5008" s="1">
        <f t="shared" si="2643"/>
        <v>6</v>
      </c>
      <c r="O5008" s="2">
        <f t="shared" si="2644"/>
        <v>0.99810975999999996</v>
      </c>
      <c r="P5008" s="13">
        <f t="shared" si="2636"/>
        <v>0.99339977999999995</v>
      </c>
      <c r="Q5008" s="13">
        <f t="shared" si="2629"/>
        <v>1.3701032767484442</v>
      </c>
      <c r="R5008" s="2">
        <f t="shared" si="2632"/>
        <v>1.3675134499999999</v>
      </c>
      <c r="S5008" s="2">
        <f t="shared" si="2658"/>
        <v>1.4446439600000001</v>
      </c>
      <c r="T5008" s="2">
        <f t="shared" si="2645"/>
        <v>54170.382286029999</v>
      </c>
      <c r="U5008" s="2">
        <f t="shared" si="2646"/>
        <v>3253.9602109494153</v>
      </c>
      <c r="V5008" s="2">
        <f t="shared" si="2647"/>
        <v>11091.286785825199</v>
      </c>
      <c r="W5008" s="2">
        <f t="shared" si="2648"/>
        <v>51842.639977974613</v>
      </c>
      <c r="X5008" s="17">
        <f t="shared" si="2649"/>
        <v>0</v>
      </c>
      <c r="Y5008" s="2">
        <f t="shared" si="2650"/>
        <v>0</v>
      </c>
      <c r="Z5008" s="72">
        <f t="shared" si="2651"/>
        <v>0</v>
      </c>
      <c r="AA5008" s="2">
        <f t="shared" si="2637"/>
        <v>0</v>
      </c>
      <c r="AB5008" s="12">
        <f t="shared" si="2659"/>
        <v>4.6600000000000003E-2</v>
      </c>
      <c r="AC5008" s="17">
        <f t="shared" si="2652"/>
        <v>6</v>
      </c>
      <c r="AD5008" s="17">
        <v>252</v>
      </c>
      <c r="AE5008" s="13">
        <f t="shared" si="2630"/>
        <v>1.0010850360000001</v>
      </c>
      <c r="AF5008" s="2">
        <f t="shared" si="2638"/>
        <v>58.776814909999999</v>
      </c>
      <c r="AG5008" s="2">
        <f t="shared" si="2653"/>
        <v>56.251130709999998</v>
      </c>
      <c r="AH5008" s="3">
        <f t="shared" si="2654"/>
        <v>0</v>
      </c>
      <c r="AI5008" s="4" t="str">
        <f t="shared" si="2631"/>
        <v>A+J=</v>
      </c>
      <c r="AJ5008" s="11">
        <f t="shared" si="2660"/>
        <v>46188</v>
      </c>
      <c r="AQ5008" s="53"/>
      <c r="AR5008" s="53"/>
    </row>
    <row r="5009" spans="1:44" x14ac:dyDescent="0.2">
      <c r="A5009" s="158">
        <f t="shared" si="2655"/>
        <v>46165</v>
      </c>
      <c r="B5009" s="2">
        <f t="shared" si="2639"/>
        <v>51895.243675519036</v>
      </c>
      <c r="C5009" s="2">
        <f t="shared" si="2656"/>
        <v>37497.392981199999</v>
      </c>
      <c r="D5009" s="2">
        <f>SUM(Y5009:Y$5092)</f>
        <v>7318.1252950100006</v>
      </c>
      <c r="E5009" s="73">
        <f t="shared" si="2640"/>
        <v>30179.267686189996</v>
      </c>
      <c r="F5009" s="88">
        <f t="shared" si="2633"/>
        <v>6455.85</v>
      </c>
      <c r="G5009" s="3">
        <f>IF(AND(N5009=1,N5008&gt;1),VLOOKUP(A5008,[1]Plan1!$BK$81:$BM$259,3),G5008)</f>
        <v>6413.24</v>
      </c>
      <c r="H5009" s="11">
        <f t="shared" si="2634"/>
        <v>46096</v>
      </c>
      <c r="I5009" s="11">
        <f t="shared" si="2635"/>
        <v>46127</v>
      </c>
      <c r="J5009" s="12">
        <f t="shared" si="2641"/>
        <v>-6.6002153085962245E-3</v>
      </c>
      <c r="K5009" s="11">
        <f t="shared" si="2657"/>
        <v>46188</v>
      </c>
      <c r="L5009" s="11">
        <f t="shared" si="2642"/>
        <v>46188</v>
      </c>
      <c r="M5009" s="1">
        <f t="shared" si="2628"/>
        <v>21</v>
      </c>
      <c r="N5009" s="1">
        <f t="shared" si="2643"/>
        <v>7</v>
      </c>
      <c r="O5009" s="2">
        <f t="shared" si="2644"/>
        <v>0.99779507000000001</v>
      </c>
      <c r="P5009" s="13">
        <f t="shared" si="2636"/>
        <v>0.99339977999999995</v>
      </c>
      <c r="Q5009" s="13">
        <f t="shared" si="2629"/>
        <v>1.3701032767484442</v>
      </c>
      <c r="R5009" s="2">
        <f t="shared" si="2632"/>
        <v>1.3670822899999999</v>
      </c>
      <c r="S5009" s="2">
        <f t="shared" si="2658"/>
        <v>1.4446439600000001</v>
      </c>
      <c r="T5009" s="2">
        <f t="shared" si="2645"/>
        <v>54170.382286029999</v>
      </c>
      <c r="U5009" s="2">
        <f t="shared" si="2646"/>
        <v>3253.9602109494153</v>
      </c>
      <c r="V5009" s="2">
        <f t="shared" si="2647"/>
        <v>11078.274692769623</v>
      </c>
      <c r="W5009" s="2">
        <f t="shared" si="2648"/>
        <v>51829.627884919035</v>
      </c>
      <c r="X5009" s="17">
        <f t="shared" si="2649"/>
        <v>0</v>
      </c>
      <c r="Y5009" s="2">
        <f t="shared" si="2650"/>
        <v>0</v>
      </c>
      <c r="Z5009" s="72">
        <f t="shared" si="2651"/>
        <v>0</v>
      </c>
      <c r="AA5009" s="2">
        <f t="shared" si="2637"/>
        <v>0</v>
      </c>
      <c r="AB5009" s="12">
        <f t="shared" si="2659"/>
        <v>4.6600000000000003E-2</v>
      </c>
      <c r="AC5009" s="17">
        <f t="shared" si="2652"/>
        <v>7</v>
      </c>
      <c r="AD5009" s="17">
        <v>252</v>
      </c>
      <c r="AE5009" s="13">
        <f t="shared" si="2630"/>
        <v>1.0012659900000001</v>
      </c>
      <c r="AF5009" s="2">
        <f t="shared" si="2638"/>
        <v>68.579162269999998</v>
      </c>
      <c r="AG5009" s="2">
        <f t="shared" si="2653"/>
        <v>65.615790599999997</v>
      </c>
      <c r="AH5009" s="3">
        <f t="shared" si="2654"/>
        <v>0</v>
      </c>
      <c r="AI5009" s="4" t="str">
        <f t="shared" si="2631"/>
        <v>A+J=</v>
      </c>
      <c r="AJ5009" s="11">
        <f t="shared" si="2660"/>
        <v>46188</v>
      </c>
      <c r="AQ5009" s="53"/>
      <c r="AR5009" s="53"/>
    </row>
    <row r="5010" spans="1:44" x14ac:dyDescent="0.2">
      <c r="A5010" s="158">
        <f t="shared" si="2655"/>
        <v>46166</v>
      </c>
      <c r="B5010" s="2">
        <f t="shared" si="2639"/>
        <v>51895.243675519036</v>
      </c>
      <c r="C5010" s="2">
        <f t="shared" si="2656"/>
        <v>37497.392981199999</v>
      </c>
      <c r="D5010" s="2">
        <f>SUM(Y5010:Y$5092)</f>
        <v>7318.1252950100006</v>
      </c>
      <c r="E5010" s="73">
        <f t="shared" si="2640"/>
        <v>30179.267686189996</v>
      </c>
      <c r="F5010" s="88">
        <f t="shared" si="2633"/>
        <v>6455.85</v>
      </c>
      <c r="G5010" s="3">
        <f>IF(AND(N5010=1,N5009&gt;1),VLOOKUP(A5009,[1]Plan1!$BK$81:$BM$259,3),G5009)</f>
        <v>6413.24</v>
      </c>
      <c r="H5010" s="11">
        <f t="shared" si="2634"/>
        <v>46096</v>
      </c>
      <c r="I5010" s="11">
        <f t="shared" si="2635"/>
        <v>46127</v>
      </c>
      <c r="J5010" s="12">
        <f t="shared" si="2641"/>
        <v>-6.6002153085962245E-3</v>
      </c>
      <c r="K5010" s="11">
        <f t="shared" si="2657"/>
        <v>46188</v>
      </c>
      <c r="L5010" s="11">
        <f t="shared" si="2642"/>
        <v>46188</v>
      </c>
      <c r="M5010" s="1">
        <f t="shared" si="2628"/>
        <v>21</v>
      </c>
      <c r="N5010" s="1">
        <f t="shared" si="2643"/>
        <v>7</v>
      </c>
      <c r="O5010" s="2">
        <f t="shared" si="2644"/>
        <v>0.99779507000000001</v>
      </c>
      <c r="P5010" s="13">
        <f t="shared" si="2636"/>
        <v>0.99339977999999995</v>
      </c>
      <c r="Q5010" s="13">
        <f t="shared" si="2629"/>
        <v>1.3701032767484442</v>
      </c>
      <c r="R5010" s="2">
        <f t="shared" si="2632"/>
        <v>1.3670822899999999</v>
      </c>
      <c r="S5010" s="2">
        <f t="shared" si="2658"/>
        <v>1.4446439600000001</v>
      </c>
      <c r="T5010" s="2">
        <f t="shared" si="2645"/>
        <v>54170.382286029999</v>
      </c>
      <c r="U5010" s="2">
        <f t="shared" si="2646"/>
        <v>3253.9602109494153</v>
      </c>
      <c r="V5010" s="2">
        <f t="shared" si="2647"/>
        <v>11078.274692769623</v>
      </c>
      <c r="W5010" s="2">
        <f t="shared" si="2648"/>
        <v>51829.627884919035</v>
      </c>
      <c r="X5010" s="17">
        <f t="shared" si="2649"/>
        <v>0</v>
      </c>
      <c r="Y5010" s="2">
        <f t="shared" si="2650"/>
        <v>0</v>
      </c>
      <c r="Z5010" s="72">
        <f t="shared" si="2651"/>
        <v>0</v>
      </c>
      <c r="AA5010" s="2">
        <f t="shared" si="2637"/>
        <v>0</v>
      </c>
      <c r="AB5010" s="12">
        <f t="shared" si="2659"/>
        <v>4.6600000000000003E-2</v>
      </c>
      <c r="AC5010" s="17">
        <f t="shared" si="2652"/>
        <v>7</v>
      </c>
      <c r="AD5010" s="17">
        <v>252</v>
      </c>
      <c r="AE5010" s="13">
        <f t="shared" si="2630"/>
        <v>1.0012659900000001</v>
      </c>
      <c r="AF5010" s="2">
        <f t="shared" si="2638"/>
        <v>68.579162269999998</v>
      </c>
      <c r="AG5010" s="2">
        <f t="shared" si="2653"/>
        <v>65.615790599999997</v>
      </c>
      <c r="AH5010" s="3">
        <f t="shared" si="2654"/>
        <v>0</v>
      </c>
      <c r="AI5010" s="4" t="str">
        <f t="shared" si="2631"/>
        <v>A+J=</v>
      </c>
      <c r="AJ5010" s="11">
        <f t="shared" si="2660"/>
        <v>46188</v>
      </c>
      <c r="AQ5010" s="53"/>
      <c r="AR5010" s="53"/>
    </row>
    <row r="5011" spans="1:44" x14ac:dyDescent="0.2">
      <c r="A5011" s="158">
        <f t="shared" si="2655"/>
        <v>46167</v>
      </c>
      <c r="B5011" s="2">
        <f t="shared" si="2639"/>
        <v>51895.243675519036</v>
      </c>
      <c r="C5011" s="2">
        <f t="shared" si="2656"/>
        <v>37497.392981199999</v>
      </c>
      <c r="D5011" s="2">
        <f>SUM(Y5011:Y$5092)</f>
        <v>7318.1252950100006</v>
      </c>
      <c r="E5011" s="73">
        <f t="shared" si="2640"/>
        <v>30179.267686189996</v>
      </c>
      <c r="F5011" s="88">
        <f t="shared" si="2633"/>
        <v>6455.85</v>
      </c>
      <c r="G5011" s="3">
        <f>IF(AND(N5011=1,N5010&gt;1),VLOOKUP(A5010,[1]Plan1!$BK$81:$BM$259,3),G5010)</f>
        <v>6413.24</v>
      </c>
      <c r="H5011" s="11">
        <f t="shared" si="2634"/>
        <v>46096</v>
      </c>
      <c r="I5011" s="11">
        <f t="shared" si="2635"/>
        <v>46127</v>
      </c>
      <c r="J5011" s="12">
        <f t="shared" si="2641"/>
        <v>-6.6002153085962245E-3</v>
      </c>
      <c r="K5011" s="11">
        <f t="shared" si="2657"/>
        <v>46188</v>
      </c>
      <c r="L5011" s="11">
        <f t="shared" si="2642"/>
        <v>46188</v>
      </c>
      <c r="M5011" s="1">
        <f t="shared" si="2628"/>
        <v>21</v>
      </c>
      <c r="N5011" s="1">
        <f t="shared" si="2643"/>
        <v>7</v>
      </c>
      <c r="O5011" s="2">
        <f t="shared" si="2644"/>
        <v>0.99779507000000001</v>
      </c>
      <c r="P5011" s="13">
        <f t="shared" si="2636"/>
        <v>0.99339977999999995</v>
      </c>
      <c r="Q5011" s="13">
        <f t="shared" si="2629"/>
        <v>1.3701032767484442</v>
      </c>
      <c r="R5011" s="2">
        <f t="shared" si="2632"/>
        <v>1.3670822899999999</v>
      </c>
      <c r="S5011" s="2">
        <f t="shared" si="2658"/>
        <v>1.4446439600000001</v>
      </c>
      <c r="T5011" s="2">
        <f t="shared" si="2645"/>
        <v>54170.382286029999</v>
      </c>
      <c r="U5011" s="2">
        <f t="shared" si="2646"/>
        <v>3253.9602109494153</v>
      </c>
      <c r="V5011" s="2">
        <f t="shared" si="2647"/>
        <v>11078.274692769623</v>
      </c>
      <c r="W5011" s="2">
        <f t="shared" si="2648"/>
        <v>51829.627884919035</v>
      </c>
      <c r="X5011" s="17">
        <f t="shared" si="2649"/>
        <v>0</v>
      </c>
      <c r="Y5011" s="2">
        <f t="shared" si="2650"/>
        <v>0</v>
      </c>
      <c r="Z5011" s="72">
        <f t="shared" si="2651"/>
        <v>0</v>
      </c>
      <c r="AA5011" s="2">
        <f t="shared" si="2637"/>
        <v>0</v>
      </c>
      <c r="AB5011" s="12">
        <f t="shared" si="2659"/>
        <v>4.6600000000000003E-2</v>
      </c>
      <c r="AC5011" s="17">
        <f t="shared" si="2652"/>
        <v>7</v>
      </c>
      <c r="AD5011" s="17">
        <v>252</v>
      </c>
      <c r="AE5011" s="13">
        <f t="shared" si="2630"/>
        <v>1.0012659900000001</v>
      </c>
      <c r="AF5011" s="2">
        <f t="shared" si="2638"/>
        <v>68.579162269999998</v>
      </c>
      <c r="AG5011" s="2">
        <f t="shared" si="2653"/>
        <v>65.615790599999997</v>
      </c>
      <c r="AH5011" s="3">
        <f t="shared" si="2654"/>
        <v>0</v>
      </c>
      <c r="AI5011" s="4" t="str">
        <f t="shared" si="2631"/>
        <v>A+J=</v>
      </c>
      <c r="AJ5011" s="11">
        <f t="shared" si="2660"/>
        <v>46188</v>
      </c>
      <c r="AQ5011" s="53"/>
      <c r="AR5011" s="53"/>
    </row>
    <row r="5012" spans="1:44" x14ac:dyDescent="0.2">
      <c r="A5012" s="158">
        <f t="shared" si="2655"/>
        <v>46168</v>
      </c>
      <c r="B5012" s="2">
        <f t="shared" si="2639"/>
        <v>51891.597120288265</v>
      </c>
      <c r="C5012" s="2">
        <f t="shared" si="2656"/>
        <v>37497.392981199999</v>
      </c>
      <c r="D5012" s="2">
        <f>SUM(Y5012:Y$5092)</f>
        <v>7318.1252950100006</v>
      </c>
      <c r="E5012" s="73">
        <f t="shared" si="2640"/>
        <v>30179.267686189996</v>
      </c>
      <c r="F5012" s="88">
        <f t="shared" si="2633"/>
        <v>6455.85</v>
      </c>
      <c r="G5012" s="3">
        <f>IF(AND(N5012=1,N5011&gt;1),VLOOKUP(A5011,[1]Plan1!$BK$81:$BM$259,3),G5011)</f>
        <v>6413.24</v>
      </c>
      <c r="H5012" s="11">
        <f t="shared" si="2634"/>
        <v>46096</v>
      </c>
      <c r="I5012" s="11">
        <f t="shared" si="2635"/>
        <v>46127</v>
      </c>
      <c r="J5012" s="12">
        <f t="shared" si="2641"/>
        <v>-6.6002153085962245E-3</v>
      </c>
      <c r="K5012" s="11">
        <f t="shared" si="2657"/>
        <v>46188</v>
      </c>
      <c r="L5012" s="11">
        <f t="shared" si="2642"/>
        <v>46188</v>
      </c>
      <c r="M5012" s="1">
        <f t="shared" si="2628"/>
        <v>21</v>
      </c>
      <c r="N5012" s="1">
        <f t="shared" si="2643"/>
        <v>8</v>
      </c>
      <c r="O5012" s="2">
        <f t="shared" si="2644"/>
        <v>0.99748046999999995</v>
      </c>
      <c r="P5012" s="13">
        <f t="shared" si="2636"/>
        <v>0.99339977999999995</v>
      </c>
      <c r="Q5012" s="13">
        <f t="shared" si="2629"/>
        <v>1.3701032767484442</v>
      </c>
      <c r="R5012" s="2">
        <f t="shared" si="2632"/>
        <v>1.36665126</v>
      </c>
      <c r="S5012" s="2">
        <f t="shared" si="2658"/>
        <v>1.4446439600000001</v>
      </c>
      <c r="T5012" s="2">
        <f t="shared" si="2645"/>
        <v>54170.382286029999</v>
      </c>
      <c r="U5012" s="2">
        <f t="shared" si="2646"/>
        <v>3253.9602109494153</v>
      </c>
      <c r="V5012" s="2">
        <f t="shared" si="2647"/>
        <v>11065.266523018849</v>
      </c>
      <c r="W5012" s="2">
        <f t="shared" si="2648"/>
        <v>51816.619715168265</v>
      </c>
      <c r="X5012" s="17">
        <f t="shared" si="2649"/>
        <v>0</v>
      </c>
      <c r="Y5012" s="2">
        <f t="shared" si="2650"/>
        <v>0</v>
      </c>
      <c r="Z5012" s="72">
        <f t="shared" si="2651"/>
        <v>0</v>
      </c>
      <c r="AA5012" s="2">
        <f t="shared" si="2637"/>
        <v>0</v>
      </c>
      <c r="AB5012" s="12">
        <f t="shared" si="2659"/>
        <v>4.6600000000000003E-2</v>
      </c>
      <c r="AC5012" s="17">
        <f t="shared" si="2652"/>
        <v>8</v>
      </c>
      <c r="AD5012" s="17">
        <v>252</v>
      </c>
      <c r="AE5012" s="13">
        <f t="shared" si="2630"/>
        <v>1.001446976</v>
      </c>
      <c r="AF5012" s="2">
        <f t="shared" si="2638"/>
        <v>78.383243070000006</v>
      </c>
      <c r="AG5012" s="2">
        <f t="shared" si="2653"/>
        <v>74.97740512</v>
      </c>
      <c r="AH5012" s="3">
        <f t="shared" si="2654"/>
        <v>0</v>
      </c>
      <c r="AI5012" s="4" t="str">
        <f t="shared" si="2631"/>
        <v>A+J=</v>
      </c>
      <c r="AJ5012" s="11">
        <f t="shared" si="2660"/>
        <v>46188</v>
      </c>
      <c r="AQ5012" s="53"/>
      <c r="AR5012" s="53"/>
    </row>
    <row r="5013" spans="1:44" x14ac:dyDescent="0.2">
      <c r="A5013" s="158">
        <f t="shared" si="2655"/>
        <v>46169</v>
      </c>
      <c r="B5013" s="2">
        <f t="shared" si="2639"/>
        <v>51887.951849764962</v>
      </c>
      <c r="C5013" s="2">
        <f t="shared" si="2656"/>
        <v>37497.392981199999</v>
      </c>
      <c r="D5013" s="2">
        <f>SUM(Y5013:Y$5092)</f>
        <v>7318.1252950100006</v>
      </c>
      <c r="E5013" s="73">
        <f t="shared" si="2640"/>
        <v>30179.267686189996</v>
      </c>
      <c r="F5013" s="88">
        <f t="shared" si="2633"/>
        <v>6455.85</v>
      </c>
      <c r="G5013" s="3">
        <f>IF(AND(N5013=1,N5012&gt;1),VLOOKUP(A5012,[1]Plan1!$BK$81:$BM$259,3),G5012)</f>
        <v>6413.24</v>
      </c>
      <c r="H5013" s="11">
        <f t="shared" si="2634"/>
        <v>46096</v>
      </c>
      <c r="I5013" s="11">
        <f t="shared" si="2635"/>
        <v>46127</v>
      </c>
      <c r="J5013" s="12">
        <f t="shared" si="2641"/>
        <v>-6.6002153085962245E-3</v>
      </c>
      <c r="K5013" s="11">
        <f t="shared" si="2657"/>
        <v>46188</v>
      </c>
      <c r="L5013" s="11">
        <f t="shared" si="2642"/>
        <v>46188</v>
      </c>
      <c r="M5013" s="1">
        <f t="shared" si="2628"/>
        <v>21</v>
      </c>
      <c r="N5013" s="1">
        <f t="shared" si="2643"/>
        <v>9</v>
      </c>
      <c r="O5013" s="2">
        <f t="shared" si="2644"/>
        <v>0.99716598000000001</v>
      </c>
      <c r="P5013" s="13">
        <f t="shared" si="2636"/>
        <v>0.99339977999999995</v>
      </c>
      <c r="Q5013" s="13">
        <f t="shared" si="2629"/>
        <v>1.3701032767484442</v>
      </c>
      <c r="R5013" s="2">
        <f t="shared" si="2632"/>
        <v>1.36622037</v>
      </c>
      <c r="S5013" s="2">
        <f t="shared" si="2658"/>
        <v>1.4446439600000001</v>
      </c>
      <c r="T5013" s="2">
        <f t="shared" si="2645"/>
        <v>54170.382286029999</v>
      </c>
      <c r="U5013" s="2">
        <f t="shared" si="2646"/>
        <v>3253.9602109494153</v>
      </c>
      <c r="V5013" s="2">
        <f t="shared" si="2647"/>
        <v>11052.262578365544</v>
      </c>
      <c r="W5013" s="2">
        <f t="shared" si="2648"/>
        <v>51803.61577051496</v>
      </c>
      <c r="X5013" s="17">
        <f t="shared" si="2649"/>
        <v>0</v>
      </c>
      <c r="Y5013" s="2">
        <f t="shared" si="2650"/>
        <v>0</v>
      </c>
      <c r="Z5013" s="72">
        <f t="shared" si="2651"/>
        <v>0</v>
      </c>
      <c r="AA5013" s="2">
        <f t="shared" si="2637"/>
        <v>0</v>
      </c>
      <c r="AB5013" s="12">
        <f t="shared" si="2659"/>
        <v>4.6600000000000003E-2</v>
      </c>
      <c r="AC5013" s="17">
        <f t="shared" si="2652"/>
        <v>9</v>
      </c>
      <c r="AD5013" s="17">
        <v>252</v>
      </c>
      <c r="AE5013" s="13">
        <f t="shared" si="2630"/>
        <v>1.0016279960000001</v>
      </c>
      <c r="AF5013" s="2">
        <f t="shared" si="2638"/>
        <v>88.189165680000002</v>
      </c>
      <c r="AG5013" s="2">
        <f t="shared" si="2653"/>
        <v>84.336079249999997</v>
      </c>
      <c r="AH5013" s="3">
        <f t="shared" si="2654"/>
        <v>0</v>
      </c>
      <c r="AI5013" s="4" t="str">
        <f t="shared" si="2631"/>
        <v>A+J=</v>
      </c>
      <c r="AJ5013" s="11">
        <f t="shared" si="2660"/>
        <v>46188</v>
      </c>
      <c r="AQ5013" s="53"/>
      <c r="AR5013" s="53"/>
    </row>
    <row r="5014" spans="1:44" x14ac:dyDescent="0.2">
      <c r="A5014" s="158">
        <f t="shared" si="2655"/>
        <v>46170</v>
      </c>
      <c r="B5014" s="2">
        <f t="shared" si="2639"/>
        <v>51884.307458996453</v>
      </c>
      <c r="C5014" s="2">
        <f t="shared" si="2656"/>
        <v>37497.392981199999</v>
      </c>
      <c r="D5014" s="2">
        <f>SUM(Y5014:Y$5092)</f>
        <v>7318.1252950100006</v>
      </c>
      <c r="E5014" s="73">
        <f t="shared" si="2640"/>
        <v>30179.267686189996</v>
      </c>
      <c r="F5014" s="88">
        <f t="shared" si="2633"/>
        <v>6455.85</v>
      </c>
      <c r="G5014" s="3">
        <f>IF(AND(N5014=1,N5013&gt;1),VLOOKUP(A5013,[1]Plan1!$BK$81:$BM$259,3),G5013)</f>
        <v>6413.24</v>
      </c>
      <c r="H5014" s="11">
        <f t="shared" si="2634"/>
        <v>46096</v>
      </c>
      <c r="I5014" s="11">
        <f t="shared" si="2635"/>
        <v>46127</v>
      </c>
      <c r="J5014" s="12">
        <f t="shared" si="2641"/>
        <v>-6.6002153085962245E-3</v>
      </c>
      <c r="K5014" s="11">
        <f t="shared" si="2657"/>
        <v>46188</v>
      </c>
      <c r="L5014" s="11">
        <f t="shared" si="2642"/>
        <v>46188</v>
      </c>
      <c r="M5014" s="1">
        <f t="shared" si="2628"/>
        <v>21</v>
      </c>
      <c r="N5014" s="1">
        <f t="shared" si="2643"/>
        <v>10</v>
      </c>
      <c r="O5014" s="2">
        <f t="shared" si="2644"/>
        <v>0.99685157999999996</v>
      </c>
      <c r="P5014" s="13">
        <f t="shared" si="2636"/>
        <v>0.99339977999999995</v>
      </c>
      <c r="Q5014" s="13">
        <f t="shared" si="2629"/>
        <v>1.3701032767484442</v>
      </c>
      <c r="R5014" s="2">
        <f t="shared" si="2632"/>
        <v>1.36578961</v>
      </c>
      <c r="S5014" s="2">
        <f t="shared" si="2658"/>
        <v>1.4446439600000001</v>
      </c>
      <c r="T5014" s="2">
        <f t="shared" si="2645"/>
        <v>54170.382286029999</v>
      </c>
      <c r="U5014" s="2">
        <f t="shared" si="2646"/>
        <v>3253.9602109494153</v>
      </c>
      <c r="V5014" s="2">
        <f t="shared" si="2647"/>
        <v>11039.26255701704</v>
      </c>
      <c r="W5014" s="2">
        <f t="shared" si="2648"/>
        <v>51790.615749166456</v>
      </c>
      <c r="X5014" s="17">
        <f t="shared" si="2649"/>
        <v>0</v>
      </c>
      <c r="Y5014" s="2">
        <f t="shared" si="2650"/>
        <v>0</v>
      </c>
      <c r="Z5014" s="72">
        <f t="shared" si="2651"/>
        <v>0</v>
      </c>
      <c r="AA5014" s="2">
        <f t="shared" si="2637"/>
        <v>0</v>
      </c>
      <c r="AB5014" s="12">
        <f t="shared" si="2659"/>
        <v>4.6600000000000003E-2</v>
      </c>
      <c r="AC5014" s="17">
        <f t="shared" si="2652"/>
        <v>10</v>
      </c>
      <c r="AD5014" s="17">
        <v>252</v>
      </c>
      <c r="AE5014" s="13">
        <f t="shared" si="2630"/>
        <v>1.0018090479999999</v>
      </c>
      <c r="AF5014" s="2">
        <f t="shared" si="2638"/>
        <v>97.996821729999994</v>
      </c>
      <c r="AG5014" s="2">
        <f t="shared" si="2653"/>
        <v>93.691709829999994</v>
      </c>
      <c r="AH5014" s="3">
        <f t="shared" si="2654"/>
        <v>0</v>
      </c>
      <c r="AI5014" s="4" t="str">
        <f t="shared" si="2631"/>
        <v>A+J=</v>
      </c>
      <c r="AJ5014" s="11">
        <f t="shared" si="2660"/>
        <v>46188</v>
      </c>
      <c r="AQ5014" s="53"/>
      <c r="AR5014" s="53"/>
    </row>
    <row r="5015" spans="1:44" x14ac:dyDescent="0.2">
      <c r="A5015" s="158">
        <f t="shared" si="2655"/>
        <v>46171</v>
      </c>
      <c r="B5015" s="2">
        <f t="shared" si="2639"/>
        <v>51880.664553658105</v>
      </c>
      <c r="C5015" s="2">
        <f t="shared" si="2656"/>
        <v>37497.392981199999</v>
      </c>
      <c r="D5015" s="2">
        <f>SUM(Y5015:Y$5092)</f>
        <v>7318.1252950100006</v>
      </c>
      <c r="E5015" s="73">
        <f t="shared" si="2640"/>
        <v>30179.267686189996</v>
      </c>
      <c r="F5015" s="88">
        <f t="shared" si="2633"/>
        <v>6455.85</v>
      </c>
      <c r="G5015" s="3">
        <f>IF(AND(N5015=1,N5014&gt;1),VLOOKUP(A5014,[1]Plan1!$BK$81:$BM$259,3),G5014)</f>
        <v>6413.24</v>
      </c>
      <c r="H5015" s="11">
        <f t="shared" si="2634"/>
        <v>46096</v>
      </c>
      <c r="I5015" s="11">
        <f t="shared" si="2635"/>
        <v>46127</v>
      </c>
      <c r="J5015" s="12">
        <f t="shared" si="2641"/>
        <v>-6.6002153085962245E-3</v>
      </c>
      <c r="K5015" s="11">
        <f t="shared" si="2657"/>
        <v>46188</v>
      </c>
      <c r="L5015" s="11">
        <f t="shared" si="2642"/>
        <v>46188</v>
      </c>
      <c r="M5015" s="1">
        <f t="shared" ref="M5015:M5078" si="2661">IF(L5015=L5014,M5014,NETWORKDAYS(L5014,L5015,$AN$194:$AN$348)-1)</f>
        <v>21</v>
      </c>
      <c r="N5015" s="1">
        <f t="shared" si="2643"/>
        <v>11</v>
      </c>
      <c r="O5015" s="2">
        <f t="shared" si="2644"/>
        <v>0.99653729000000002</v>
      </c>
      <c r="P5015" s="13">
        <f t="shared" si="2636"/>
        <v>0.99339977999999995</v>
      </c>
      <c r="Q5015" s="13">
        <f t="shared" si="2629"/>
        <v>1.3701032767484442</v>
      </c>
      <c r="R5015" s="2">
        <f t="shared" si="2632"/>
        <v>1.365359</v>
      </c>
      <c r="S5015" s="2">
        <f t="shared" si="2658"/>
        <v>1.4446439600000001</v>
      </c>
      <c r="T5015" s="2">
        <f t="shared" si="2645"/>
        <v>54170.382286029999</v>
      </c>
      <c r="U5015" s="2">
        <f t="shared" si="2646"/>
        <v>3253.9602109494153</v>
      </c>
      <c r="V5015" s="2">
        <f t="shared" si="2647"/>
        <v>11026.267062558691</v>
      </c>
      <c r="W5015" s="2">
        <f t="shared" si="2648"/>
        <v>51777.620254708105</v>
      </c>
      <c r="X5015" s="17">
        <f t="shared" si="2649"/>
        <v>0</v>
      </c>
      <c r="Y5015" s="2">
        <f t="shared" si="2650"/>
        <v>0</v>
      </c>
      <c r="Z5015" s="72">
        <f t="shared" si="2651"/>
        <v>0</v>
      </c>
      <c r="AA5015" s="2">
        <f t="shared" si="2637"/>
        <v>0</v>
      </c>
      <c r="AB5015" s="12">
        <f t="shared" si="2659"/>
        <v>4.6600000000000003E-2</v>
      </c>
      <c r="AC5015" s="17">
        <f t="shared" si="2652"/>
        <v>11</v>
      </c>
      <c r="AD5015" s="17">
        <v>252</v>
      </c>
      <c r="AE5015" s="13">
        <f t="shared" si="2630"/>
        <v>1.001990132</v>
      </c>
      <c r="AF5015" s="2">
        <f t="shared" si="2638"/>
        <v>107.80621123</v>
      </c>
      <c r="AG5015" s="2">
        <f t="shared" si="2653"/>
        <v>103.04429895</v>
      </c>
      <c r="AH5015" s="3">
        <f t="shared" si="2654"/>
        <v>0</v>
      </c>
      <c r="AI5015" s="4" t="str">
        <f t="shared" si="2631"/>
        <v>A+J=</v>
      </c>
      <c r="AJ5015" s="11">
        <f t="shared" si="2660"/>
        <v>46188</v>
      </c>
      <c r="AQ5015" s="53"/>
      <c r="AR5015" s="53"/>
    </row>
    <row r="5016" spans="1:44" x14ac:dyDescent="0.2">
      <c r="A5016" s="158">
        <f t="shared" si="2655"/>
        <v>46172</v>
      </c>
      <c r="B5016" s="2">
        <f t="shared" si="2639"/>
        <v>51877.022331131877</v>
      </c>
      <c r="C5016" s="2">
        <f t="shared" si="2656"/>
        <v>37497.392981199999</v>
      </c>
      <c r="D5016" s="2">
        <f>SUM(Y5016:Y$5092)</f>
        <v>7318.1252950100006</v>
      </c>
      <c r="E5016" s="73">
        <f t="shared" si="2640"/>
        <v>30179.267686189996</v>
      </c>
      <c r="F5016" s="88">
        <f t="shared" si="2633"/>
        <v>6455.85</v>
      </c>
      <c r="G5016" s="3">
        <f>IF(AND(N5016=1,N5015&gt;1),VLOOKUP(A5015,[1]Plan1!$BK$81:$BM$259,3),G5015)</f>
        <v>6413.24</v>
      </c>
      <c r="H5016" s="11">
        <f t="shared" si="2634"/>
        <v>46096</v>
      </c>
      <c r="I5016" s="11">
        <f t="shared" si="2635"/>
        <v>46127</v>
      </c>
      <c r="J5016" s="12">
        <f t="shared" si="2641"/>
        <v>-6.6002153085962245E-3</v>
      </c>
      <c r="K5016" s="11">
        <f t="shared" si="2657"/>
        <v>46188</v>
      </c>
      <c r="L5016" s="11">
        <f t="shared" si="2642"/>
        <v>46188</v>
      </c>
      <c r="M5016" s="1">
        <f t="shared" si="2661"/>
        <v>21</v>
      </c>
      <c r="N5016" s="1">
        <f t="shared" si="2643"/>
        <v>12</v>
      </c>
      <c r="O5016" s="2">
        <f t="shared" si="2644"/>
        <v>0.99622308999999998</v>
      </c>
      <c r="P5016" s="13">
        <f t="shared" si="2636"/>
        <v>0.99339977999999995</v>
      </c>
      <c r="Q5016" s="13">
        <f t="shared" si="2629"/>
        <v>1.3701032767484442</v>
      </c>
      <c r="R5016" s="2">
        <f t="shared" si="2632"/>
        <v>1.3649285099999999</v>
      </c>
      <c r="S5016" s="2">
        <f t="shared" si="2658"/>
        <v>1.4446439600000001</v>
      </c>
      <c r="T5016" s="2">
        <f t="shared" si="2645"/>
        <v>54170.382286029999</v>
      </c>
      <c r="U5016" s="2">
        <f t="shared" si="2646"/>
        <v>3253.9602109494153</v>
      </c>
      <c r="V5016" s="2">
        <f t="shared" si="2647"/>
        <v>11013.275189612461</v>
      </c>
      <c r="W5016" s="2">
        <f t="shared" si="2648"/>
        <v>51764.628381761875</v>
      </c>
      <c r="X5016" s="17">
        <f t="shared" si="2649"/>
        <v>0</v>
      </c>
      <c r="Y5016" s="2">
        <f t="shared" si="2650"/>
        <v>0</v>
      </c>
      <c r="Z5016" s="72">
        <f t="shared" si="2651"/>
        <v>0</v>
      </c>
      <c r="AA5016" s="2">
        <f t="shared" si="2637"/>
        <v>0</v>
      </c>
      <c r="AB5016" s="12">
        <f t="shared" si="2659"/>
        <v>4.6600000000000003E-2</v>
      </c>
      <c r="AC5016" s="17">
        <f t="shared" si="2652"/>
        <v>12</v>
      </c>
      <c r="AD5016" s="17">
        <v>252</v>
      </c>
      <c r="AE5016" s="13">
        <f t="shared" si="2630"/>
        <v>1.00217125</v>
      </c>
      <c r="AF5016" s="2">
        <f t="shared" si="2638"/>
        <v>117.61744253000001</v>
      </c>
      <c r="AG5016" s="2">
        <f t="shared" si="2653"/>
        <v>112.39394937</v>
      </c>
      <c r="AH5016" s="3">
        <f t="shared" si="2654"/>
        <v>0</v>
      </c>
      <c r="AI5016" s="4" t="str">
        <f t="shared" si="2631"/>
        <v>A+J=</v>
      </c>
      <c r="AJ5016" s="11">
        <f t="shared" si="2660"/>
        <v>46188</v>
      </c>
      <c r="AQ5016" s="53"/>
      <c r="AR5016" s="53"/>
    </row>
    <row r="5017" spans="1:44" x14ac:dyDescent="0.2">
      <c r="A5017" s="158">
        <f t="shared" si="2655"/>
        <v>46173</v>
      </c>
      <c r="B5017" s="2">
        <f t="shared" si="2639"/>
        <v>51877.022331131877</v>
      </c>
      <c r="C5017" s="2">
        <f t="shared" si="2656"/>
        <v>37497.392981199999</v>
      </c>
      <c r="D5017" s="2">
        <f>SUM(Y5017:Y$5092)</f>
        <v>7318.1252950100006</v>
      </c>
      <c r="E5017" s="73">
        <f t="shared" si="2640"/>
        <v>30179.267686189996</v>
      </c>
      <c r="F5017" s="88">
        <f t="shared" si="2633"/>
        <v>6455.85</v>
      </c>
      <c r="G5017" s="3">
        <f>IF(AND(N5017=1,N5016&gt;1),VLOOKUP(A5016,[1]Plan1!$BK$81:$BM$259,3),G5016)</f>
        <v>6413.24</v>
      </c>
      <c r="H5017" s="11">
        <f t="shared" si="2634"/>
        <v>46096</v>
      </c>
      <c r="I5017" s="11">
        <f t="shared" si="2635"/>
        <v>46127</v>
      </c>
      <c r="J5017" s="12">
        <f t="shared" si="2641"/>
        <v>-6.6002153085962245E-3</v>
      </c>
      <c r="K5017" s="11">
        <f t="shared" si="2657"/>
        <v>46188</v>
      </c>
      <c r="L5017" s="11">
        <f t="shared" si="2642"/>
        <v>46188</v>
      </c>
      <c r="M5017" s="1">
        <f t="shared" si="2661"/>
        <v>21</v>
      </c>
      <c r="N5017" s="1">
        <f t="shared" si="2643"/>
        <v>12</v>
      </c>
      <c r="O5017" s="2">
        <f t="shared" si="2644"/>
        <v>0.99622308999999998</v>
      </c>
      <c r="P5017" s="13">
        <f t="shared" si="2636"/>
        <v>0.99339977999999995</v>
      </c>
      <c r="Q5017" s="13">
        <f t="shared" si="2629"/>
        <v>1.3701032767484442</v>
      </c>
      <c r="R5017" s="2">
        <f t="shared" si="2632"/>
        <v>1.3649285099999999</v>
      </c>
      <c r="S5017" s="2">
        <f t="shared" si="2658"/>
        <v>1.4446439600000001</v>
      </c>
      <c r="T5017" s="2">
        <f t="shared" si="2645"/>
        <v>54170.382286029999</v>
      </c>
      <c r="U5017" s="2">
        <f t="shared" si="2646"/>
        <v>3253.9602109494153</v>
      </c>
      <c r="V5017" s="2">
        <f t="shared" si="2647"/>
        <v>11013.275189612461</v>
      </c>
      <c r="W5017" s="2">
        <f t="shared" si="2648"/>
        <v>51764.628381761875</v>
      </c>
      <c r="X5017" s="17">
        <f t="shared" si="2649"/>
        <v>0</v>
      </c>
      <c r="Y5017" s="2">
        <f t="shared" si="2650"/>
        <v>0</v>
      </c>
      <c r="Z5017" s="72">
        <f t="shared" si="2651"/>
        <v>0</v>
      </c>
      <c r="AA5017" s="2">
        <f t="shared" si="2637"/>
        <v>0</v>
      </c>
      <c r="AB5017" s="12">
        <f t="shared" si="2659"/>
        <v>4.6600000000000003E-2</v>
      </c>
      <c r="AC5017" s="17">
        <f t="shared" si="2652"/>
        <v>12</v>
      </c>
      <c r="AD5017" s="17">
        <v>252</v>
      </c>
      <c r="AE5017" s="13">
        <f t="shared" si="2630"/>
        <v>1.00217125</v>
      </c>
      <c r="AF5017" s="2">
        <f t="shared" si="2638"/>
        <v>117.61744253000001</v>
      </c>
      <c r="AG5017" s="2">
        <f t="shared" si="2653"/>
        <v>112.39394937</v>
      </c>
      <c r="AH5017" s="3">
        <f t="shared" si="2654"/>
        <v>0</v>
      </c>
      <c r="AI5017" s="4" t="str">
        <f t="shared" si="2631"/>
        <v>A+J=</v>
      </c>
      <c r="AJ5017" s="11">
        <f t="shared" si="2660"/>
        <v>46188</v>
      </c>
      <c r="AQ5017" s="53"/>
      <c r="AR5017" s="53"/>
    </row>
    <row r="5018" spans="1:44" x14ac:dyDescent="0.2">
      <c r="A5018" s="158">
        <f t="shared" si="2655"/>
        <v>46174</v>
      </c>
      <c r="B5018" s="2">
        <f t="shared" si="2639"/>
        <v>51877.022331131877</v>
      </c>
      <c r="C5018" s="2">
        <f t="shared" si="2656"/>
        <v>37497.392981199999</v>
      </c>
      <c r="D5018" s="2">
        <f>SUM(Y5018:Y$5092)</f>
        <v>7318.1252950100006</v>
      </c>
      <c r="E5018" s="73">
        <f t="shared" si="2640"/>
        <v>30179.267686189996</v>
      </c>
      <c r="F5018" s="88">
        <f t="shared" si="2633"/>
        <v>6455.85</v>
      </c>
      <c r="G5018" s="3">
        <f>IF(AND(N5018=1,N5017&gt;1),VLOOKUP(A5017,[1]Plan1!$BK$81:$BM$259,3),G5017)</f>
        <v>6413.24</v>
      </c>
      <c r="H5018" s="11">
        <f t="shared" si="2634"/>
        <v>46096</v>
      </c>
      <c r="I5018" s="11">
        <f t="shared" si="2635"/>
        <v>46127</v>
      </c>
      <c r="J5018" s="12">
        <f t="shared" si="2641"/>
        <v>-6.6002153085962245E-3</v>
      </c>
      <c r="K5018" s="11">
        <f t="shared" si="2657"/>
        <v>46188</v>
      </c>
      <c r="L5018" s="11">
        <f t="shared" si="2642"/>
        <v>46188</v>
      </c>
      <c r="M5018" s="1">
        <f t="shared" si="2661"/>
        <v>21</v>
      </c>
      <c r="N5018" s="1">
        <f t="shared" si="2643"/>
        <v>12</v>
      </c>
      <c r="O5018" s="2">
        <f t="shared" si="2644"/>
        <v>0.99622308999999998</v>
      </c>
      <c r="P5018" s="13">
        <f t="shared" si="2636"/>
        <v>0.99339977999999995</v>
      </c>
      <c r="Q5018" s="13">
        <f t="shared" si="2629"/>
        <v>1.3701032767484442</v>
      </c>
      <c r="R5018" s="2">
        <f t="shared" si="2632"/>
        <v>1.3649285099999999</v>
      </c>
      <c r="S5018" s="2">
        <f t="shared" si="2658"/>
        <v>1.4446439600000001</v>
      </c>
      <c r="T5018" s="2">
        <f t="shared" si="2645"/>
        <v>54170.382286029999</v>
      </c>
      <c r="U5018" s="2">
        <f t="shared" si="2646"/>
        <v>3253.9602109494153</v>
      </c>
      <c r="V5018" s="2">
        <f t="shared" si="2647"/>
        <v>11013.275189612461</v>
      </c>
      <c r="W5018" s="2">
        <f t="shared" si="2648"/>
        <v>51764.628381761875</v>
      </c>
      <c r="X5018" s="17">
        <f t="shared" si="2649"/>
        <v>0</v>
      </c>
      <c r="Y5018" s="2">
        <f t="shared" si="2650"/>
        <v>0</v>
      </c>
      <c r="Z5018" s="72">
        <f t="shared" si="2651"/>
        <v>0</v>
      </c>
      <c r="AA5018" s="2">
        <f t="shared" si="2637"/>
        <v>0</v>
      </c>
      <c r="AB5018" s="12">
        <f t="shared" si="2659"/>
        <v>4.6600000000000003E-2</v>
      </c>
      <c r="AC5018" s="17">
        <f t="shared" si="2652"/>
        <v>12</v>
      </c>
      <c r="AD5018" s="17">
        <v>252</v>
      </c>
      <c r="AE5018" s="13">
        <f t="shared" si="2630"/>
        <v>1.00217125</v>
      </c>
      <c r="AF5018" s="2">
        <f t="shared" si="2638"/>
        <v>117.61744253000001</v>
      </c>
      <c r="AG5018" s="2">
        <f t="shared" si="2653"/>
        <v>112.39394937</v>
      </c>
      <c r="AH5018" s="3">
        <f t="shared" si="2654"/>
        <v>0</v>
      </c>
      <c r="AI5018" s="4" t="str">
        <f t="shared" si="2631"/>
        <v>A+J=</v>
      </c>
      <c r="AJ5018" s="11">
        <f t="shared" si="2660"/>
        <v>46188</v>
      </c>
      <c r="AQ5018" s="53"/>
      <c r="AR5018" s="53"/>
    </row>
    <row r="5019" spans="1:44" x14ac:dyDescent="0.2">
      <c r="A5019" s="158">
        <f t="shared" si="2655"/>
        <v>46175</v>
      </c>
      <c r="B5019" s="2">
        <f t="shared" si="2639"/>
        <v>51873.381898578475</v>
      </c>
      <c r="C5019" s="2">
        <f t="shared" si="2656"/>
        <v>37497.392981199999</v>
      </c>
      <c r="D5019" s="2">
        <f>SUM(Y5019:Y$5092)</f>
        <v>7318.1252950100006</v>
      </c>
      <c r="E5019" s="73">
        <f t="shared" si="2640"/>
        <v>30179.267686189996</v>
      </c>
      <c r="F5019" s="88">
        <f t="shared" si="2633"/>
        <v>6455.85</v>
      </c>
      <c r="G5019" s="3">
        <f>IF(AND(N5019=1,N5018&gt;1),VLOOKUP(A5018,[1]Plan1!$BK$81:$BM$259,3),G5018)</f>
        <v>6413.24</v>
      </c>
      <c r="H5019" s="11">
        <f t="shared" si="2634"/>
        <v>46096</v>
      </c>
      <c r="I5019" s="11">
        <f t="shared" si="2635"/>
        <v>46127</v>
      </c>
      <c r="J5019" s="12">
        <f t="shared" si="2641"/>
        <v>-6.6002153085962245E-3</v>
      </c>
      <c r="K5019" s="11">
        <f t="shared" si="2657"/>
        <v>46188</v>
      </c>
      <c r="L5019" s="11">
        <f t="shared" si="2642"/>
        <v>46188</v>
      </c>
      <c r="M5019" s="1">
        <f t="shared" si="2661"/>
        <v>21</v>
      </c>
      <c r="N5019" s="1">
        <f t="shared" si="2643"/>
        <v>13</v>
      </c>
      <c r="O5019" s="2">
        <f t="shared" si="2644"/>
        <v>0.99590900000000004</v>
      </c>
      <c r="P5019" s="13">
        <f t="shared" si="2636"/>
        <v>0.99339977999999995</v>
      </c>
      <c r="Q5019" s="13">
        <f t="shared" si="2629"/>
        <v>1.3701032767484442</v>
      </c>
      <c r="R5019" s="2">
        <f t="shared" si="2632"/>
        <v>1.36449818</v>
      </c>
      <c r="S5019" s="2">
        <f t="shared" si="2658"/>
        <v>1.4446439600000001</v>
      </c>
      <c r="T5019" s="2">
        <f t="shared" si="2645"/>
        <v>54170.382286029999</v>
      </c>
      <c r="U5019" s="2">
        <f t="shared" si="2646"/>
        <v>3253.9602109494153</v>
      </c>
      <c r="V5019" s="2">
        <f t="shared" si="2647"/>
        <v>11000.288145349065</v>
      </c>
      <c r="W5019" s="2">
        <f t="shared" si="2648"/>
        <v>51751.641337498477</v>
      </c>
      <c r="X5019" s="17">
        <f t="shared" si="2649"/>
        <v>0</v>
      </c>
      <c r="Y5019" s="2">
        <f t="shared" si="2650"/>
        <v>0</v>
      </c>
      <c r="Z5019" s="72">
        <f t="shared" si="2651"/>
        <v>0</v>
      </c>
      <c r="AA5019" s="2">
        <f t="shared" si="2637"/>
        <v>0</v>
      </c>
      <c r="AB5019" s="12">
        <f t="shared" si="2659"/>
        <v>4.6600000000000003E-2</v>
      </c>
      <c r="AC5019" s="17">
        <f t="shared" si="2652"/>
        <v>13</v>
      </c>
      <c r="AD5019" s="17">
        <v>252</v>
      </c>
      <c r="AE5019" s="13">
        <f t="shared" si="2630"/>
        <v>1.0023523999999999</v>
      </c>
      <c r="AF5019" s="2">
        <f t="shared" si="2638"/>
        <v>127.43040728</v>
      </c>
      <c r="AG5019" s="2">
        <f t="shared" si="2653"/>
        <v>121.74056108000001</v>
      </c>
      <c r="AH5019" s="3">
        <f t="shared" si="2654"/>
        <v>0</v>
      </c>
      <c r="AI5019" s="4" t="str">
        <f t="shared" si="2631"/>
        <v>A+J=</v>
      </c>
      <c r="AJ5019" s="11">
        <f t="shared" si="2660"/>
        <v>46188</v>
      </c>
      <c r="AQ5019" s="53"/>
      <c r="AR5019" s="53"/>
    </row>
    <row r="5020" spans="1:44" x14ac:dyDescent="0.2">
      <c r="A5020" s="158">
        <f t="shared" si="2655"/>
        <v>46176</v>
      </c>
      <c r="B5020" s="2">
        <f t="shared" si="2639"/>
        <v>51869.742098877206</v>
      </c>
      <c r="C5020" s="2">
        <f t="shared" si="2656"/>
        <v>37497.392981199999</v>
      </c>
      <c r="D5020" s="2">
        <f>SUM(Y5020:Y$5092)</f>
        <v>7318.1252950100006</v>
      </c>
      <c r="E5020" s="73">
        <f t="shared" si="2640"/>
        <v>30179.267686189996</v>
      </c>
      <c r="F5020" s="88">
        <f t="shared" si="2633"/>
        <v>6455.85</v>
      </c>
      <c r="G5020" s="3">
        <f>IF(AND(N5020=1,N5019&gt;1),VLOOKUP(A5019,[1]Plan1!$BK$81:$BM$259,3),G5019)</f>
        <v>6413.24</v>
      </c>
      <c r="H5020" s="11">
        <f t="shared" si="2634"/>
        <v>46096</v>
      </c>
      <c r="I5020" s="11">
        <f t="shared" si="2635"/>
        <v>46127</v>
      </c>
      <c r="J5020" s="12">
        <f t="shared" si="2641"/>
        <v>-6.6002153085962245E-3</v>
      </c>
      <c r="K5020" s="11">
        <f t="shared" si="2657"/>
        <v>46188</v>
      </c>
      <c r="L5020" s="11">
        <f t="shared" si="2642"/>
        <v>46188</v>
      </c>
      <c r="M5020" s="1">
        <f t="shared" si="2661"/>
        <v>21</v>
      </c>
      <c r="N5020" s="1">
        <f t="shared" si="2643"/>
        <v>14</v>
      </c>
      <c r="O5020" s="2">
        <f t="shared" si="2644"/>
        <v>0.99559500000000001</v>
      </c>
      <c r="P5020" s="13">
        <f t="shared" si="2636"/>
        <v>0.99339977999999995</v>
      </c>
      <c r="Q5020" s="13">
        <f t="shared" si="2629"/>
        <v>1.3701032767484442</v>
      </c>
      <c r="R5020" s="2">
        <f t="shared" si="2632"/>
        <v>1.36406797</v>
      </c>
      <c r="S5020" s="2">
        <f t="shared" si="2658"/>
        <v>1.4446439600000001</v>
      </c>
      <c r="T5020" s="2">
        <f t="shared" si="2645"/>
        <v>54170.382286029999</v>
      </c>
      <c r="U5020" s="2">
        <f t="shared" si="2646"/>
        <v>3253.9602109494153</v>
      </c>
      <c r="V5020" s="2">
        <f t="shared" si="2647"/>
        <v>10987.30472259779</v>
      </c>
      <c r="W5020" s="2">
        <f t="shared" si="2648"/>
        <v>51738.657914747208</v>
      </c>
      <c r="X5020" s="17">
        <f t="shared" si="2649"/>
        <v>0</v>
      </c>
      <c r="Y5020" s="2">
        <f t="shared" si="2650"/>
        <v>0</v>
      </c>
      <c r="Z5020" s="72">
        <f t="shared" si="2651"/>
        <v>0</v>
      </c>
      <c r="AA5020" s="2">
        <f t="shared" si="2637"/>
        <v>0</v>
      </c>
      <c r="AB5020" s="12">
        <f t="shared" si="2659"/>
        <v>4.6600000000000003E-2</v>
      </c>
      <c r="AC5020" s="17">
        <f t="shared" si="2652"/>
        <v>14</v>
      </c>
      <c r="AD5020" s="17">
        <v>252</v>
      </c>
      <c r="AE5020" s="13">
        <f t="shared" si="2630"/>
        <v>1.002533583</v>
      </c>
      <c r="AF5020" s="2">
        <f t="shared" si="2638"/>
        <v>137.24515966000001</v>
      </c>
      <c r="AG5020" s="2">
        <f t="shared" si="2653"/>
        <v>131.08418413000001</v>
      </c>
      <c r="AH5020" s="3">
        <f t="shared" si="2654"/>
        <v>0</v>
      </c>
      <c r="AI5020" s="4" t="str">
        <f t="shared" si="2631"/>
        <v>A+J=</v>
      </c>
      <c r="AJ5020" s="11">
        <f t="shared" si="2660"/>
        <v>46188</v>
      </c>
      <c r="AQ5020" s="53"/>
      <c r="AR5020" s="53"/>
    </row>
    <row r="5021" spans="1:44" x14ac:dyDescent="0.2">
      <c r="A5021" s="158">
        <f t="shared" si="2655"/>
        <v>46177</v>
      </c>
      <c r="B5021" s="2">
        <f t="shared" si="2639"/>
        <v>51866.103183610721</v>
      </c>
      <c r="C5021" s="2">
        <f t="shared" si="2656"/>
        <v>37497.392981199999</v>
      </c>
      <c r="D5021" s="2">
        <f>SUM(Y5021:Y$5092)</f>
        <v>7318.1252950100006</v>
      </c>
      <c r="E5021" s="73">
        <f t="shared" si="2640"/>
        <v>30179.267686189996</v>
      </c>
      <c r="F5021" s="88">
        <f t="shared" si="2633"/>
        <v>6455.85</v>
      </c>
      <c r="G5021" s="3">
        <f>IF(AND(N5021=1,N5020&gt;1),VLOOKUP(A5020,[1]Plan1!$BK$81:$BM$259,3),G5020)</f>
        <v>6413.24</v>
      </c>
      <c r="H5021" s="11">
        <f t="shared" si="2634"/>
        <v>46096</v>
      </c>
      <c r="I5021" s="11">
        <f t="shared" si="2635"/>
        <v>46127</v>
      </c>
      <c r="J5021" s="12">
        <f t="shared" si="2641"/>
        <v>-6.6002153085962245E-3</v>
      </c>
      <c r="K5021" s="11">
        <f t="shared" si="2657"/>
        <v>46188</v>
      </c>
      <c r="L5021" s="11">
        <f t="shared" si="2642"/>
        <v>46188</v>
      </c>
      <c r="M5021" s="1">
        <f t="shared" si="2661"/>
        <v>21</v>
      </c>
      <c r="N5021" s="1">
        <f t="shared" si="2643"/>
        <v>15</v>
      </c>
      <c r="O5021" s="2">
        <f t="shared" si="2644"/>
        <v>0.99528110000000003</v>
      </c>
      <c r="P5021" s="13">
        <f t="shared" si="2636"/>
        <v>0.99339977999999995</v>
      </c>
      <c r="Q5021" s="13">
        <f t="shared" si="2629"/>
        <v>1.3701032767484442</v>
      </c>
      <c r="R5021" s="2">
        <f t="shared" si="2632"/>
        <v>1.3636378899999999</v>
      </c>
      <c r="S5021" s="2">
        <f t="shared" si="2658"/>
        <v>1.4446439600000001</v>
      </c>
      <c r="T5021" s="2">
        <f t="shared" si="2645"/>
        <v>54170.382286029999</v>
      </c>
      <c r="U5021" s="2">
        <f t="shared" si="2646"/>
        <v>3253.9602109494153</v>
      </c>
      <c r="V5021" s="2">
        <f t="shared" si="2647"/>
        <v>10974.325223151309</v>
      </c>
      <c r="W5021" s="2">
        <f t="shared" si="2648"/>
        <v>51725.678415300725</v>
      </c>
      <c r="X5021" s="17">
        <f t="shared" si="2649"/>
        <v>0</v>
      </c>
      <c r="Y5021" s="2">
        <f t="shared" si="2650"/>
        <v>0</v>
      </c>
      <c r="Z5021" s="72">
        <f t="shared" si="2651"/>
        <v>0</v>
      </c>
      <c r="AA5021" s="2">
        <f t="shared" si="2637"/>
        <v>0</v>
      </c>
      <c r="AB5021" s="12">
        <f t="shared" si="2659"/>
        <v>4.6600000000000003E-2</v>
      </c>
      <c r="AC5021" s="17">
        <f t="shared" si="2652"/>
        <v>15</v>
      </c>
      <c r="AD5021" s="17">
        <v>252</v>
      </c>
      <c r="AE5021" s="13">
        <f t="shared" si="2630"/>
        <v>1.002714798</v>
      </c>
      <c r="AF5021" s="2">
        <f t="shared" si="2638"/>
        <v>147.06164548000001</v>
      </c>
      <c r="AG5021" s="2">
        <f t="shared" si="2653"/>
        <v>140.42476830999999</v>
      </c>
      <c r="AH5021" s="3">
        <f t="shared" si="2654"/>
        <v>0</v>
      </c>
      <c r="AI5021" s="4" t="str">
        <f t="shared" si="2631"/>
        <v>A+J=</v>
      </c>
      <c r="AJ5021" s="11">
        <f t="shared" si="2660"/>
        <v>46188</v>
      </c>
      <c r="AQ5021" s="53"/>
      <c r="AR5021" s="53"/>
    </row>
    <row r="5022" spans="1:44" x14ac:dyDescent="0.2">
      <c r="A5022" s="158">
        <f t="shared" si="2655"/>
        <v>46178</v>
      </c>
      <c r="B5022" s="2">
        <f t="shared" si="2639"/>
        <v>51866.103183610721</v>
      </c>
      <c r="C5022" s="2">
        <f t="shared" si="2656"/>
        <v>37497.392981199999</v>
      </c>
      <c r="D5022" s="2">
        <f>SUM(Y5022:Y$5092)</f>
        <v>7318.1252950100006</v>
      </c>
      <c r="E5022" s="73">
        <f t="shared" si="2640"/>
        <v>30179.267686189996</v>
      </c>
      <c r="F5022" s="88">
        <f t="shared" si="2633"/>
        <v>6455.85</v>
      </c>
      <c r="G5022" s="3">
        <f>IF(AND(N5022=1,N5021&gt;1),VLOOKUP(A5021,[1]Plan1!$BK$81:$BM$259,3),G5021)</f>
        <v>6413.24</v>
      </c>
      <c r="H5022" s="11">
        <f t="shared" si="2634"/>
        <v>46096</v>
      </c>
      <c r="I5022" s="11">
        <f t="shared" si="2635"/>
        <v>46127</v>
      </c>
      <c r="J5022" s="12">
        <f t="shared" si="2641"/>
        <v>-6.6002153085962245E-3</v>
      </c>
      <c r="K5022" s="11">
        <f t="shared" si="2657"/>
        <v>46188</v>
      </c>
      <c r="L5022" s="11">
        <f t="shared" si="2642"/>
        <v>46188</v>
      </c>
      <c r="M5022" s="1">
        <f t="shared" si="2661"/>
        <v>21</v>
      </c>
      <c r="N5022" s="1">
        <f t="shared" si="2643"/>
        <v>15</v>
      </c>
      <c r="O5022" s="2">
        <f t="shared" si="2644"/>
        <v>0.99528110000000003</v>
      </c>
      <c r="P5022" s="13">
        <f t="shared" si="2636"/>
        <v>0.99339977999999995</v>
      </c>
      <c r="Q5022" s="13">
        <f t="shared" si="2629"/>
        <v>1.3701032767484442</v>
      </c>
      <c r="R5022" s="2">
        <f t="shared" si="2632"/>
        <v>1.3636378899999999</v>
      </c>
      <c r="S5022" s="2">
        <f t="shared" si="2658"/>
        <v>1.4446439600000001</v>
      </c>
      <c r="T5022" s="2">
        <f t="shared" si="2645"/>
        <v>54170.382286029999</v>
      </c>
      <c r="U5022" s="2">
        <f t="shared" si="2646"/>
        <v>3253.9602109494153</v>
      </c>
      <c r="V5022" s="2">
        <f t="shared" si="2647"/>
        <v>10974.325223151309</v>
      </c>
      <c r="W5022" s="2">
        <f t="shared" si="2648"/>
        <v>51725.678415300725</v>
      </c>
      <c r="X5022" s="17">
        <f t="shared" si="2649"/>
        <v>0</v>
      </c>
      <c r="Y5022" s="2">
        <f t="shared" si="2650"/>
        <v>0</v>
      </c>
      <c r="Z5022" s="72">
        <f t="shared" si="2651"/>
        <v>0</v>
      </c>
      <c r="AA5022" s="2">
        <f t="shared" si="2637"/>
        <v>0</v>
      </c>
      <c r="AB5022" s="12">
        <f t="shared" si="2659"/>
        <v>4.6600000000000003E-2</v>
      </c>
      <c r="AC5022" s="17">
        <f t="shared" si="2652"/>
        <v>15</v>
      </c>
      <c r="AD5022" s="17">
        <v>252</v>
      </c>
      <c r="AE5022" s="13">
        <f t="shared" si="2630"/>
        <v>1.002714798</v>
      </c>
      <c r="AF5022" s="2">
        <f t="shared" si="2638"/>
        <v>147.06164548000001</v>
      </c>
      <c r="AG5022" s="2">
        <f t="shared" si="2653"/>
        <v>140.42476830999999</v>
      </c>
      <c r="AH5022" s="3">
        <f t="shared" si="2654"/>
        <v>0</v>
      </c>
      <c r="AI5022" s="4" t="str">
        <f t="shared" si="2631"/>
        <v>A+J=</v>
      </c>
      <c r="AJ5022" s="11">
        <f t="shared" si="2660"/>
        <v>46188</v>
      </c>
      <c r="AQ5022" s="53"/>
      <c r="AR5022" s="53"/>
    </row>
    <row r="5023" spans="1:44" x14ac:dyDescent="0.2">
      <c r="A5023" s="158">
        <f t="shared" si="2655"/>
        <v>46179</v>
      </c>
      <c r="B5023" s="2">
        <f t="shared" si="2639"/>
        <v>51862.46555974173</v>
      </c>
      <c r="C5023" s="2">
        <f t="shared" si="2656"/>
        <v>37497.392981199999</v>
      </c>
      <c r="D5023" s="2">
        <f>SUM(Y5023:Y$5092)</f>
        <v>7318.1252950100006</v>
      </c>
      <c r="E5023" s="73">
        <f t="shared" si="2640"/>
        <v>30179.267686189996</v>
      </c>
      <c r="F5023" s="88">
        <f t="shared" si="2633"/>
        <v>6455.85</v>
      </c>
      <c r="G5023" s="3">
        <f>IF(AND(N5023=1,N5022&gt;1),VLOOKUP(A5022,[1]Plan1!$BK$81:$BM$259,3),G5022)</f>
        <v>6413.24</v>
      </c>
      <c r="H5023" s="11">
        <f t="shared" si="2634"/>
        <v>46096</v>
      </c>
      <c r="I5023" s="11">
        <f t="shared" si="2635"/>
        <v>46127</v>
      </c>
      <c r="J5023" s="12">
        <f t="shared" si="2641"/>
        <v>-6.6002153085962245E-3</v>
      </c>
      <c r="K5023" s="11">
        <f t="shared" si="2657"/>
        <v>46188</v>
      </c>
      <c r="L5023" s="11">
        <f t="shared" si="2642"/>
        <v>46188</v>
      </c>
      <c r="M5023" s="1">
        <f t="shared" si="2661"/>
        <v>21</v>
      </c>
      <c r="N5023" s="1">
        <f t="shared" si="2643"/>
        <v>16</v>
      </c>
      <c r="O5023" s="2">
        <f t="shared" si="2644"/>
        <v>0.9949673</v>
      </c>
      <c r="P5023" s="13">
        <f t="shared" si="2636"/>
        <v>0.99339977999999995</v>
      </c>
      <c r="Q5023" s="13">
        <f t="shared" ref="Q5023:Q5086" si="2662">IF(L5023&gt;L5022,Q5022*P5023,Q5022)</f>
        <v>1.3701032767484442</v>
      </c>
      <c r="R5023" s="2">
        <f t="shared" si="2632"/>
        <v>1.3632079500000001</v>
      </c>
      <c r="S5023" s="2">
        <f t="shared" si="2658"/>
        <v>1.4446439600000001</v>
      </c>
      <c r="T5023" s="2">
        <f t="shared" si="2645"/>
        <v>54170.382286029999</v>
      </c>
      <c r="U5023" s="2">
        <f t="shared" si="2646"/>
        <v>3253.9602109494153</v>
      </c>
      <c r="V5023" s="2">
        <f t="shared" si="2647"/>
        <v>10961.349948802314</v>
      </c>
      <c r="W5023" s="2">
        <f t="shared" si="2648"/>
        <v>51712.703140951729</v>
      </c>
      <c r="X5023" s="17">
        <f t="shared" si="2649"/>
        <v>0</v>
      </c>
      <c r="Y5023" s="2">
        <f t="shared" si="2650"/>
        <v>0</v>
      </c>
      <c r="Z5023" s="72">
        <f t="shared" si="2651"/>
        <v>0</v>
      </c>
      <c r="AA5023" s="2">
        <f t="shared" si="2637"/>
        <v>0</v>
      </c>
      <c r="AB5023" s="12">
        <f t="shared" si="2659"/>
        <v>4.6600000000000003E-2</v>
      </c>
      <c r="AC5023" s="17">
        <f t="shared" si="2652"/>
        <v>16</v>
      </c>
      <c r="AD5023" s="17">
        <v>252</v>
      </c>
      <c r="AE5023" s="13">
        <f t="shared" ref="AE5023:AE5086" si="2663">ROUND((1+AB5023)^TRUNC((AC5023/AD5023),9),9)</f>
        <v>1.0028960469999999</v>
      </c>
      <c r="AF5023" s="2">
        <f t="shared" si="2638"/>
        <v>156.8799731</v>
      </c>
      <c r="AG5023" s="2">
        <f t="shared" si="2653"/>
        <v>149.76241879</v>
      </c>
      <c r="AH5023" s="3">
        <f t="shared" si="2654"/>
        <v>0</v>
      </c>
      <c r="AI5023" s="4" t="str">
        <f t="shared" si="2631"/>
        <v>A+J=</v>
      </c>
      <c r="AJ5023" s="11">
        <f t="shared" si="2660"/>
        <v>46188</v>
      </c>
      <c r="AQ5023" s="53"/>
      <c r="AR5023" s="53"/>
    </row>
    <row r="5024" spans="1:44" x14ac:dyDescent="0.2">
      <c r="A5024" s="158">
        <f t="shared" si="2655"/>
        <v>46180</v>
      </c>
      <c r="B5024" s="2">
        <f t="shared" si="2639"/>
        <v>51862.46555974173</v>
      </c>
      <c r="C5024" s="2">
        <f t="shared" si="2656"/>
        <v>37497.392981199999</v>
      </c>
      <c r="D5024" s="2">
        <f>SUM(Y5024:Y$5092)</f>
        <v>7318.1252950100006</v>
      </c>
      <c r="E5024" s="73">
        <f t="shared" si="2640"/>
        <v>30179.267686189996</v>
      </c>
      <c r="F5024" s="88">
        <f t="shared" si="2633"/>
        <v>6455.85</v>
      </c>
      <c r="G5024" s="3">
        <f>IF(AND(N5024=1,N5023&gt;1),VLOOKUP(A5023,[1]Plan1!$BK$81:$BM$259,3),G5023)</f>
        <v>6413.24</v>
      </c>
      <c r="H5024" s="11">
        <f t="shared" si="2634"/>
        <v>46096</v>
      </c>
      <c r="I5024" s="11">
        <f t="shared" si="2635"/>
        <v>46127</v>
      </c>
      <c r="J5024" s="12">
        <f t="shared" si="2641"/>
        <v>-6.6002153085962245E-3</v>
      </c>
      <c r="K5024" s="11">
        <f t="shared" si="2657"/>
        <v>46188</v>
      </c>
      <c r="L5024" s="11">
        <f t="shared" si="2642"/>
        <v>46188</v>
      </c>
      <c r="M5024" s="1">
        <f t="shared" si="2661"/>
        <v>21</v>
      </c>
      <c r="N5024" s="1">
        <f t="shared" si="2643"/>
        <v>16</v>
      </c>
      <c r="O5024" s="2">
        <f t="shared" si="2644"/>
        <v>0.9949673</v>
      </c>
      <c r="P5024" s="13">
        <f t="shared" si="2636"/>
        <v>0.99339977999999995</v>
      </c>
      <c r="Q5024" s="13">
        <f t="shared" si="2662"/>
        <v>1.3701032767484442</v>
      </c>
      <c r="R5024" s="2">
        <f t="shared" si="2632"/>
        <v>1.3632079500000001</v>
      </c>
      <c r="S5024" s="2">
        <f t="shared" si="2658"/>
        <v>1.4446439600000001</v>
      </c>
      <c r="T5024" s="2">
        <f t="shared" si="2645"/>
        <v>54170.382286029999</v>
      </c>
      <c r="U5024" s="2">
        <f t="shared" si="2646"/>
        <v>3253.9602109494153</v>
      </c>
      <c r="V5024" s="2">
        <f t="shared" si="2647"/>
        <v>10961.349948802314</v>
      </c>
      <c r="W5024" s="2">
        <f t="shared" si="2648"/>
        <v>51712.703140951729</v>
      </c>
      <c r="X5024" s="17">
        <f t="shared" si="2649"/>
        <v>0</v>
      </c>
      <c r="Y5024" s="2">
        <f t="shared" si="2650"/>
        <v>0</v>
      </c>
      <c r="Z5024" s="72">
        <f t="shared" si="2651"/>
        <v>0</v>
      </c>
      <c r="AA5024" s="2">
        <f t="shared" si="2637"/>
        <v>0</v>
      </c>
      <c r="AB5024" s="12">
        <f t="shared" si="2659"/>
        <v>4.6600000000000003E-2</v>
      </c>
      <c r="AC5024" s="17">
        <f t="shared" si="2652"/>
        <v>16</v>
      </c>
      <c r="AD5024" s="17">
        <v>252</v>
      </c>
      <c r="AE5024" s="13">
        <f t="shared" si="2663"/>
        <v>1.0028960469999999</v>
      </c>
      <c r="AF5024" s="2">
        <f t="shared" si="2638"/>
        <v>156.8799731</v>
      </c>
      <c r="AG5024" s="2">
        <f t="shared" si="2653"/>
        <v>149.76241879</v>
      </c>
      <c r="AH5024" s="3">
        <f t="shared" si="2654"/>
        <v>0</v>
      </c>
      <c r="AI5024" s="4" t="str">
        <f t="shared" si="2631"/>
        <v>A+J=</v>
      </c>
      <c r="AJ5024" s="11">
        <f t="shared" si="2660"/>
        <v>46188</v>
      </c>
      <c r="AQ5024" s="53"/>
      <c r="AR5024" s="53"/>
    </row>
    <row r="5025" spans="1:44" x14ac:dyDescent="0.2">
      <c r="A5025" s="158">
        <f t="shared" si="2655"/>
        <v>46181</v>
      </c>
      <c r="B5025" s="2">
        <f t="shared" si="2639"/>
        <v>51862.46555974173</v>
      </c>
      <c r="C5025" s="2">
        <f t="shared" si="2656"/>
        <v>37497.392981199999</v>
      </c>
      <c r="D5025" s="2">
        <f>SUM(Y5025:Y$5092)</f>
        <v>7318.1252950100006</v>
      </c>
      <c r="E5025" s="73">
        <f t="shared" si="2640"/>
        <v>30179.267686189996</v>
      </c>
      <c r="F5025" s="88">
        <f t="shared" si="2633"/>
        <v>6455.85</v>
      </c>
      <c r="G5025" s="3">
        <f>IF(AND(N5025=1,N5024&gt;1),VLOOKUP(A5024,[1]Plan1!$BK$81:$BM$259,3),G5024)</f>
        <v>6413.24</v>
      </c>
      <c r="H5025" s="11">
        <f t="shared" si="2634"/>
        <v>46096</v>
      </c>
      <c r="I5025" s="11">
        <f t="shared" si="2635"/>
        <v>46127</v>
      </c>
      <c r="J5025" s="12">
        <f t="shared" si="2641"/>
        <v>-6.6002153085962245E-3</v>
      </c>
      <c r="K5025" s="11">
        <f t="shared" si="2657"/>
        <v>46188</v>
      </c>
      <c r="L5025" s="11">
        <f t="shared" si="2642"/>
        <v>46188</v>
      </c>
      <c r="M5025" s="1">
        <f t="shared" si="2661"/>
        <v>21</v>
      </c>
      <c r="N5025" s="1">
        <f t="shared" si="2643"/>
        <v>16</v>
      </c>
      <c r="O5025" s="2">
        <f t="shared" si="2644"/>
        <v>0.9949673</v>
      </c>
      <c r="P5025" s="13">
        <f t="shared" si="2636"/>
        <v>0.99339977999999995</v>
      </c>
      <c r="Q5025" s="13">
        <f t="shared" si="2662"/>
        <v>1.3701032767484442</v>
      </c>
      <c r="R5025" s="2">
        <f t="shared" si="2632"/>
        <v>1.3632079500000001</v>
      </c>
      <c r="S5025" s="2">
        <f t="shared" si="2658"/>
        <v>1.4446439600000001</v>
      </c>
      <c r="T5025" s="2">
        <f t="shared" si="2645"/>
        <v>54170.382286029999</v>
      </c>
      <c r="U5025" s="2">
        <f t="shared" si="2646"/>
        <v>3253.9602109494153</v>
      </c>
      <c r="V5025" s="2">
        <f t="shared" si="2647"/>
        <v>10961.349948802314</v>
      </c>
      <c r="W5025" s="2">
        <f t="shared" si="2648"/>
        <v>51712.703140951729</v>
      </c>
      <c r="X5025" s="17">
        <f t="shared" si="2649"/>
        <v>0</v>
      </c>
      <c r="Y5025" s="2">
        <f t="shared" si="2650"/>
        <v>0</v>
      </c>
      <c r="Z5025" s="72">
        <f t="shared" si="2651"/>
        <v>0</v>
      </c>
      <c r="AA5025" s="2">
        <f t="shared" si="2637"/>
        <v>0</v>
      </c>
      <c r="AB5025" s="12">
        <f t="shared" si="2659"/>
        <v>4.6600000000000003E-2</v>
      </c>
      <c r="AC5025" s="17">
        <f t="shared" si="2652"/>
        <v>16</v>
      </c>
      <c r="AD5025" s="17">
        <v>252</v>
      </c>
      <c r="AE5025" s="13">
        <f t="shared" si="2663"/>
        <v>1.0028960469999999</v>
      </c>
      <c r="AF5025" s="2">
        <f t="shared" si="2638"/>
        <v>156.8799731</v>
      </c>
      <c r="AG5025" s="2">
        <f t="shared" si="2653"/>
        <v>149.76241879</v>
      </c>
      <c r="AH5025" s="3">
        <f t="shared" si="2654"/>
        <v>0</v>
      </c>
      <c r="AI5025" s="4" t="str">
        <f t="shared" si="2631"/>
        <v>A+J=</v>
      </c>
      <c r="AJ5025" s="11">
        <f t="shared" si="2660"/>
        <v>46188</v>
      </c>
      <c r="AQ5025" s="53"/>
      <c r="AR5025" s="53"/>
    </row>
    <row r="5026" spans="1:44" x14ac:dyDescent="0.2">
      <c r="A5026" s="158">
        <f t="shared" si="2655"/>
        <v>46182</v>
      </c>
      <c r="B5026" s="2">
        <f t="shared" si="2639"/>
        <v>51858.829124850199</v>
      </c>
      <c r="C5026" s="2">
        <f t="shared" si="2656"/>
        <v>37497.392981199999</v>
      </c>
      <c r="D5026" s="2">
        <f>SUM(Y5026:Y$5092)</f>
        <v>7318.1252950100006</v>
      </c>
      <c r="E5026" s="73">
        <f t="shared" si="2640"/>
        <v>30179.267686189996</v>
      </c>
      <c r="F5026" s="88">
        <f t="shared" si="2633"/>
        <v>6455.85</v>
      </c>
      <c r="G5026" s="3">
        <f>IF(AND(N5026=1,N5025&gt;1),VLOOKUP(A5025,[1]Plan1!$BK$81:$BM$259,3),G5025)</f>
        <v>6413.24</v>
      </c>
      <c r="H5026" s="11">
        <f t="shared" si="2634"/>
        <v>46096</v>
      </c>
      <c r="I5026" s="11">
        <f t="shared" si="2635"/>
        <v>46127</v>
      </c>
      <c r="J5026" s="12">
        <f t="shared" si="2641"/>
        <v>-6.6002153085962245E-3</v>
      </c>
      <c r="K5026" s="11">
        <f t="shared" si="2657"/>
        <v>46188</v>
      </c>
      <c r="L5026" s="11">
        <f t="shared" si="2642"/>
        <v>46188</v>
      </c>
      <c r="M5026" s="1">
        <f t="shared" si="2661"/>
        <v>21</v>
      </c>
      <c r="N5026" s="1">
        <f t="shared" si="2643"/>
        <v>17</v>
      </c>
      <c r="O5026" s="2">
        <f t="shared" si="2644"/>
        <v>0.99465360000000003</v>
      </c>
      <c r="P5026" s="13">
        <f t="shared" si="2636"/>
        <v>0.99339977999999995</v>
      </c>
      <c r="Q5026" s="13">
        <f t="shared" si="2662"/>
        <v>1.3701032767484442</v>
      </c>
      <c r="R5026" s="2">
        <f t="shared" si="2632"/>
        <v>1.36277815</v>
      </c>
      <c r="S5026" s="2">
        <f t="shared" si="2658"/>
        <v>1.4446439600000001</v>
      </c>
      <c r="T5026" s="2">
        <f t="shared" si="2645"/>
        <v>54170.382286029999</v>
      </c>
      <c r="U5026" s="2">
        <f t="shared" si="2646"/>
        <v>3253.9602109494153</v>
      </c>
      <c r="V5026" s="2">
        <f t="shared" si="2647"/>
        <v>10948.378899550788</v>
      </c>
      <c r="W5026" s="2">
        <f t="shared" si="2648"/>
        <v>51699.7320917002</v>
      </c>
      <c r="X5026" s="17">
        <f t="shared" si="2649"/>
        <v>0</v>
      </c>
      <c r="Y5026" s="2">
        <f t="shared" si="2650"/>
        <v>0</v>
      </c>
      <c r="Z5026" s="72">
        <f t="shared" si="2651"/>
        <v>0</v>
      </c>
      <c r="AA5026" s="2">
        <f t="shared" si="2637"/>
        <v>0</v>
      </c>
      <c r="AB5026" s="12">
        <f t="shared" si="2659"/>
        <v>4.6600000000000003E-2</v>
      </c>
      <c r="AC5026" s="17">
        <f t="shared" si="2652"/>
        <v>17</v>
      </c>
      <c r="AD5026" s="17">
        <v>252</v>
      </c>
      <c r="AE5026" s="13">
        <f t="shared" si="2663"/>
        <v>1.003077328</v>
      </c>
      <c r="AF5026" s="2">
        <f t="shared" si="2638"/>
        <v>166.70003417000001</v>
      </c>
      <c r="AG5026" s="2">
        <f t="shared" si="2653"/>
        <v>159.09703314999999</v>
      </c>
      <c r="AH5026" s="3">
        <f t="shared" si="2654"/>
        <v>0</v>
      </c>
      <c r="AI5026" s="4" t="str">
        <f t="shared" ref="AI5026:AI5089" si="2664">AI5025</f>
        <v>A+J=</v>
      </c>
      <c r="AJ5026" s="11">
        <f t="shared" si="2660"/>
        <v>46188</v>
      </c>
      <c r="AQ5026" s="53"/>
      <c r="AR5026" s="53"/>
    </row>
    <row r="5027" spans="1:44" x14ac:dyDescent="0.2">
      <c r="A5027" s="158">
        <f t="shared" si="2655"/>
        <v>46183</v>
      </c>
      <c r="B5027" s="2">
        <f t="shared" si="2639"/>
        <v>51855.1933261308</v>
      </c>
      <c r="C5027" s="2">
        <f t="shared" si="2656"/>
        <v>37497.392981199999</v>
      </c>
      <c r="D5027" s="2">
        <f>SUM(Y5027:Y$5092)</f>
        <v>7318.1252950100006</v>
      </c>
      <c r="E5027" s="73">
        <f t="shared" si="2640"/>
        <v>30179.267686189996</v>
      </c>
      <c r="F5027" s="88">
        <f t="shared" si="2633"/>
        <v>6455.85</v>
      </c>
      <c r="G5027" s="3">
        <f>IF(AND(N5027=1,N5026&gt;1),VLOOKUP(A5026,[1]Plan1!$BK$81:$BM$259,3),G5026)</f>
        <v>6413.24</v>
      </c>
      <c r="H5027" s="11">
        <f t="shared" si="2634"/>
        <v>46096</v>
      </c>
      <c r="I5027" s="11">
        <f t="shared" si="2635"/>
        <v>46127</v>
      </c>
      <c r="J5027" s="12">
        <f t="shared" si="2641"/>
        <v>-6.6002153085962245E-3</v>
      </c>
      <c r="K5027" s="11">
        <f t="shared" si="2657"/>
        <v>46188</v>
      </c>
      <c r="L5027" s="11">
        <f t="shared" si="2642"/>
        <v>46188</v>
      </c>
      <c r="M5027" s="1">
        <f t="shared" si="2661"/>
        <v>21</v>
      </c>
      <c r="N5027" s="1">
        <f t="shared" si="2643"/>
        <v>18</v>
      </c>
      <c r="O5027" s="2">
        <f t="shared" si="2644"/>
        <v>0.99433998999999995</v>
      </c>
      <c r="P5027" s="13">
        <f t="shared" si="2636"/>
        <v>0.99339977999999995</v>
      </c>
      <c r="Q5027" s="13">
        <f t="shared" si="2662"/>
        <v>1.3701032767484442</v>
      </c>
      <c r="R5027" s="2">
        <f t="shared" si="2632"/>
        <v>1.3623484699999999</v>
      </c>
      <c r="S5027" s="2">
        <f t="shared" si="2658"/>
        <v>1.4446439600000001</v>
      </c>
      <c r="T5027" s="2">
        <f t="shared" si="2645"/>
        <v>54170.382286029999</v>
      </c>
      <c r="U5027" s="2">
        <f t="shared" si="2646"/>
        <v>3253.9602109494153</v>
      </c>
      <c r="V5027" s="2">
        <f t="shared" si="2647"/>
        <v>10935.411471811383</v>
      </c>
      <c r="W5027" s="2">
        <f t="shared" si="2648"/>
        <v>51686.764663960799</v>
      </c>
      <c r="X5027" s="17">
        <f t="shared" si="2649"/>
        <v>0</v>
      </c>
      <c r="Y5027" s="2">
        <f t="shared" si="2650"/>
        <v>0</v>
      </c>
      <c r="Z5027" s="72">
        <f t="shared" si="2651"/>
        <v>0</v>
      </c>
      <c r="AA5027" s="2">
        <f t="shared" si="2637"/>
        <v>0</v>
      </c>
      <c r="AB5027" s="12">
        <f t="shared" si="2659"/>
        <v>4.6600000000000003E-2</v>
      </c>
      <c r="AC5027" s="17">
        <f t="shared" si="2652"/>
        <v>18</v>
      </c>
      <c r="AD5027" s="17">
        <v>252</v>
      </c>
      <c r="AE5027" s="13">
        <f t="shared" si="2663"/>
        <v>1.003258642</v>
      </c>
      <c r="AF5027" s="2">
        <f t="shared" si="2638"/>
        <v>176.52188287000001</v>
      </c>
      <c r="AG5027" s="2">
        <f t="shared" si="2653"/>
        <v>168.42866217</v>
      </c>
      <c r="AH5027" s="3">
        <f t="shared" si="2654"/>
        <v>0</v>
      </c>
      <c r="AI5027" s="4" t="str">
        <f t="shared" si="2664"/>
        <v>A+J=</v>
      </c>
      <c r="AJ5027" s="11">
        <f t="shared" si="2660"/>
        <v>46188</v>
      </c>
      <c r="AQ5027" s="53"/>
      <c r="AR5027" s="53"/>
    </row>
    <row r="5028" spans="1:44" x14ac:dyDescent="0.2">
      <c r="A5028" s="158">
        <f t="shared" si="2655"/>
        <v>46184</v>
      </c>
      <c r="B5028" s="2">
        <f t="shared" si="2639"/>
        <v>51851.559323914233</v>
      </c>
      <c r="C5028" s="2">
        <f t="shared" si="2656"/>
        <v>37497.392981199999</v>
      </c>
      <c r="D5028" s="2">
        <f>SUM(Y5028:Y$5092)</f>
        <v>7318.1252950100006</v>
      </c>
      <c r="E5028" s="73">
        <f t="shared" si="2640"/>
        <v>30179.267686189996</v>
      </c>
      <c r="F5028" s="88">
        <f t="shared" si="2633"/>
        <v>6455.85</v>
      </c>
      <c r="G5028" s="3">
        <f>IF(AND(N5028=1,N5027&gt;1),VLOOKUP(A5027,[1]Plan1!$BK$81:$BM$259,3),G5027)</f>
        <v>6413.24</v>
      </c>
      <c r="H5028" s="11">
        <f t="shared" si="2634"/>
        <v>46096</v>
      </c>
      <c r="I5028" s="11">
        <f t="shared" si="2635"/>
        <v>46127</v>
      </c>
      <c r="J5028" s="12">
        <f t="shared" si="2641"/>
        <v>-6.6002153085962245E-3</v>
      </c>
      <c r="K5028" s="11">
        <f t="shared" si="2657"/>
        <v>46188</v>
      </c>
      <c r="L5028" s="11">
        <f t="shared" si="2642"/>
        <v>46188</v>
      </c>
      <c r="M5028" s="1">
        <f t="shared" si="2661"/>
        <v>21</v>
      </c>
      <c r="N5028" s="1">
        <f t="shared" si="2643"/>
        <v>19</v>
      </c>
      <c r="O5028" s="2">
        <f t="shared" si="2644"/>
        <v>0.99402648999999998</v>
      </c>
      <c r="P5028" s="13">
        <f t="shared" si="2636"/>
        <v>0.99339977999999995</v>
      </c>
      <c r="Q5028" s="13">
        <f t="shared" si="2662"/>
        <v>1.3701032767484442</v>
      </c>
      <c r="R5028" s="2">
        <f t="shared" si="2632"/>
        <v>1.36191895</v>
      </c>
      <c r="S5028" s="2">
        <f t="shared" si="2658"/>
        <v>1.4446439600000001</v>
      </c>
      <c r="T5028" s="2">
        <f t="shared" si="2645"/>
        <v>54170.382286029999</v>
      </c>
      <c r="U5028" s="2">
        <f t="shared" si="2646"/>
        <v>3253.9602109494153</v>
      </c>
      <c r="V5028" s="2">
        <f t="shared" si="2647"/>
        <v>10922.448872754812</v>
      </c>
      <c r="W5028" s="2">
        <f t="shared" si="2648"/>
        <v>51673.80206490423</v>
      </c>
      <c r="X5028" s="17">
        <f t="shared" si="2649"/>
        <v>0</v>
      </c>
      <c r="Y5028" s="2">
        <f t="shared" si="2650"/>
        <v>0</v>
      </c>
      <c r="Z5028" s="72">
        <f t="shared" si="2651"/>
        <v>0</v>
      </c>
      <c r="AA5028" s="2">
        <f t="shared" si="2637"/>
        <v>0</v>
      </c>
      <c r="AB5028" s="12">
        <f t="shared" si="2659"/>
        <v>4.6600000000000003E-2</v>
      </c>
      <c r="AC5028" s="17">
        <f t="shared" si="2652"/>
        <v>19</v>
      </c>
      <c r="AD5028" s="17">
        <v>252</v>
      </c>
      <c r="AE5028" s="13">
        <f t="shared" si="2663"/>
        <v>1.003439988</v>
      </c>
      <c r="AF5028" s="2">
        <f t="shared" si="2638"/>
        <v>186.34546501</v>
      </c>
      <c r="AG5028" s="2">
        <f t="shared" si="2653"/>
        <v>177.75725901000001</v>
      </c>
      <c r="AH5028" s="3">
        <f t="shared" si="2654"/>
        <v>0</v>
      </c>
      <c r="AI5028" s="4" t="str">
        <f t="shared" si="2664"/>
        <v>A+J=</v>
      </c>
      <c r="AJ5028" s="11">
        <f t="shared" si="2660"/>
        <v>46188</v>
      </c>
      <c r="AQ5028" s="53"/>
      <c r="AR5028" s="53"/>
    </row>
    <row r="5029" spans="1:44" x14ac:dyDescent="0.2">
      <c r="A5029" s="158">
        <f t="shared" si="2655"/>
        <v>46185</v>
      </c>
      <c r="B5029" s="2">
        <f t="shared" si="2639"/>
        <v>51847.926314252458</v>
      </c>
      <c r="C5029" s="2">
        <f t="shared" si="2656"/>
        <v>37497.392981199999</v>
      </c>
      <c r="D5029" s="2">
        <f>SUM(Y5029:Y$5092)</f>
        <v>7318.1252950100006</v>
      </c>
      <c r="E5029" s="73">
        <f t="shared" si="2640"/>
        <v>30179.267686189996</v>
      </c>
      <c r="F5029" s="88">
        <f t="shared" si="2633"/>
        <v>6455.85</v>
      </c>
      <c r="G5029" s="3">
        <f>IF(AND(N5029=1,N5028&gt;1),VLOOKUP(A5028,[1]Plan1!$BK$81:$BM$259,3),G5028)</f>
        <v>6413.24</v>
      </c>
      <c r="H5029" s="11">
        <f t="shared" si="2634"/>
        <v>46096</v>
      </c>
      <c r="I5029" s="11">
        <f t="shared" si="2635"/>
        <v>46127</v>
      </c>
      <c r="J5029" s="12">
        <f t="shared" si="2641"/>
        <v>-6.6002153085962245E-3</v>
      </c>
      <c r="K5029" s="11">
        <f t="shared" si="2657"/>
        <v>46188</v>
      </c>
      <c r="L5029" s="11">
        <f t="shared" si="2642"/>
        <v>46188</v>
      </c>
      <c r="M5029" s="1">
        <f t="shared" si="2661"/>
        <v>21</v>
      </c>
      <c r="N5029" s="1">
        <f t="shared" si="2643"/>
        <v>20</v>
      </c>
      <c r="O5029" s="2">
        <f t="shared" si="2644"/>
        <v>0.99371308999999997</v>
      </c>
      <c r="P5029" s="13">
        <f t="shared" si="2636"/>
        <v>0.99339977999999995</v>
      </c>
      <c r="Q5029" s="13">
        <f t="shared" si="2662"/>
        <v>1.3701032767484442</v>
      </c>
      <c r="R5029" s="2">
        <f t="shared" si="2632"/>
        <v>1.3614895600000001</v>
      </c>
      <c r="S5029" s="2">
        <f t="shared" si="2658"/>
        <v>1.4446439600000001</v>
      </c>
      <c r="T5029" s="2">
        <f t="shared" si="2645"/>
        <v>54170.382286029999</v>
      </c>
      <c r="U5029" s="2">
        <f t="shared" si="2646"/>
        <v>3253.9602109494153</v>
      </c>
      <c r="V5029" s="2">
        <f t="shared" si="2647"/>
        <v>10909.490197003042</v>
      </c>
      <c r="W5029" s="2">
        <f t="shared" si="2648"/>
        <v>51660.843389152455</v>
      </c>
      <c r="X5029" s="17">
        <f t="shared" si="2649"/>
        <v>0</v>
      </c>
      <c r="Y5029" s="2">
        <f t="shared" si="2650"/>
        <v>0</v>
      </c>
      <c r="Z5029" s="72">
        <f t="shared" si="2651"/>
        <v>0</v>
      </c>
      <c r="AA5029" s="2">
        <f t="shared" si="2637"/>
        <v>0</v>
      </c>
      <c r="AB5029" s="12">
        <f t="shared" si="2659"/>
        <v>4.6600000000000003E-2</v>
      </c>
      <c r="AC5029" s="17">
        <f t="shared" si="2652"/>
        <v>20</v>
      </c>
      <c r="AD5029" s="17">
        <v>252</v>
      </c>
      <c r="AE5029" s="13">
        <f t="shared" si="2663"/>
        <v>1.0036213679999999</v>
      </c>
      <c r="AF5029" s="2">
        <f t="shared" si="2638"/>
        <v>196.17088895000001</v>
      </c>
      <c r="AG5029" s="2">
        <f t="shared" si="2653"/>
        <v>187.08292510000001</v>
      </c>
      <c r="AH5029" s="3">
        <f t="shared" si="2654"/>
        <v>0</v>
      </c>
      <c r="AI5029" s="4" t="str">
        <f t="shared" si="2664"/>
        <v>A+J=</v>
      </c>
      <c r="AJ5029" s="11">
        <f t="shared" si="2660"/>
        <v>46188</v>
      </c>
      <c r="AQ5029" s="53"/>
      <c r="AR5029" s="53"/>
    </row>
    <row r="5030" spans="1:44" x14ac:dyDescent="0.2">
      <c r="A5030" s="158">
        <f t="shared" si="2655"/>
        <v>46186</v>
      </c>
      <c r="B5030" s="2">
        <f t="shared" si="2639"/>
        <v>51844.293891712798</v>
      </c>
      <c r="C5030" s="2">
        <f t="shared" si="2656"/>
        <v>37497.392981199999</v>
      </c>
      <c r="D5030" s="2">
        <f>SUM(Y5030:Y$5092)</f>
        <v>7318.1252950100006</v>
      </c>
      <c r="E5030" s="73">
        <f t="shared" si="2640"/>
        <v>30179.267686189996</v>
      </c>
      <c r="F5030" s="88">
        <f t="shared" si="2633"/>
        <v>6455.85</v>
      </c>
      <c r="G5030" s="3">
        <f>IF(AND(N5030=1,N5029&gt;1),VLOOKUP(A5029,[1]Plan1!$BK$81:$BM$259,3),G5029)</f>
        <v>6413.24</v>
      </c>
      <c r="H5030" s="11">
        <f t="shared" si="2634"/>
        <v>46096</v>
      </c>
      <c r="I5030" s="11">
        <f t="shared" si="2635"/>
        <v>46127</v>
      </c>
      <c r="J5030" s="12">
        <f t="shared" si="2641"/>
        <v>-6.6002153085962245E-3</v>
      </c>
      <c r="K5030" s="11">
        <f t="shared" si="2657"/>
        <v>46188</v>
      </c>
      <c r="L5030" s="11">
        <f t="shared" si="2642"/>
        <v>46188</v>
      </c>
      <c r="M5030" s="1">
        <f t="shared" si="2661"/>
        <v>21</v>
      </c>
      <c r="N5030" s="1">
        <f t="shared" si="2643"/>
        <v>21</v>
      </c>
      <c r="O5030" s="2">
        <f t="shared" si="2644"/>
        <v>0.99339977999999995</v>
      </c>
      <c r="P5030" s="13">
        <f t="shared" si="2636"/>
        <v>0.99339977999999995</v>
      </c>
      <c r="Q5030" s="13">
        <f t="shared" si="2662"/>
        <v>1.3701032767484442</v>
      </c>
      <c r="R5030" s="2">
        <f t="shared" si="2632"/>
        <v>1.36106029</v>
      </c>
      <c r="S5030" s="2">
        <f t="shared" si="2658"/>
        <v>1.4446439600000001</v>
      </c>
      <c r="T5030" s="2">
        <f t="shared" si="2645"/>
        <v>54170.382286029999</v>
      </c>
      <c r="U5030" s="2">
        <f t="shared" si="2646"/>
        <v>3253.9602109494153</v>
      </c>
      <c r="V5030" s="2">
        <f t="shared" si="2647"/>
        <v>10896.535142763387</v>
      </c>
      <c r="W5030" s="2">
        <f t="shared" si="2648"/>
        <v>51647.888334912801</v>
      </c>
      <c r="X5030" s="17">
        <f t="shared" si="2649"/>
        <v>0</v>
      </c>
      <c r="Y5030" s="2">
        <f t="shared" si="2650"/>
        <v>0</v>
      </c>
      <c r="Z5030" s="72">
        <f t="shared" si="2651"/>
        <v>0</v>
      </c>
      <c r="AA5030" s="2">
        <f t="shared" si="2637"/>
        <v>0</v>
      </c>
      <c r="AB5030" s="12">
        <f t="shared" si="2659"/>
        <v>4.6600000000000003E-2</v>
      </c>
      <c r="AC5030" s="17">
        <f t="shared" si="2652"/>
        <v>21</v>
      </c>
      <c r="AD5030" s="17">
        <v>252</v>
      </c>
      <c r="AE5030" s="13">
        <f t="shared" si="2663"/>
        <v>1.00380278</v>
      </c>
      <c r="AF5030" s="2">
        <f t="shared" si="2638"/>
        <v>205.99804634</v>
      </c>
      <c r="AG5030" s="2">
        <f t="shared" si="2653"/>
        <v>196.4055568</v>
      </c>
      <c r="AH5030" s="3">
        <f t="shared" si="2654"/>
        <v>0</v>
      </c>
      <c r="AI5030" s="4" t="str">
        <f t="shared" si="2664"/>
        <v>A+J=</v>
      </c>
      <c r="AJ5030" s="11">
        <f t="shared" si="2660"/>
        <v>46188</v>
      </c>
      <c r="AQ5030" s="53"/>
      <c r="AR5030" s="53"/>
    </row>
    <row r="5031" spans="1:44" x14ac:dyDescent="0.2">
      <c r="A5031" s="158">
        <f t="shared" si="2655"/>
        <v>46187</v>
      </c>
      <c r="B5031" s="2">
        <f t="shared" si="2639"/>
        <v>51844.293891712798</v>
      </c>
      <c r="C5031" s="2">
        <f t="shared" si="2656"/>
        <v>37497.392981199999</v>
      </c>
      <c r="D5031" s="2">
        <f>SUM(Y5031:Y$5092)</f>
        <v>7318.1252950100006</v>
      </c>
      <c r="E5031" s="73">
        <f t="shared" si="2640"/>
        <v>30179.267686189996</v>
      </c>
      <c r="F5031" s="88">
        <f t="shared" si="2633"/>
        <v>6455.85</v>
      </c>
      <c r="G5031" s="3">
        <f>IF(AND(N5031=1,N5030&gt;1),VLOOKUP(A5030,[1]Plan1!$BK$81:$BM$259,3),G5030)</f>
        <v>6413.24</v>
      </c>
      <c r="H5031" s="11">
        <f t="shared" si="2634"/>
        <v>46096</v>
      </c>
      <c r="I5031" s="11">
        <f t="shared" si="2635"/>
        <v>46127</v>
      </c>
      <c r="J5031" s="12">
        <f t="shared" si="2641"/>
        <v>-6.6002153085962245E-3</v>
      </c>
      <c r="K5031" s="11">
        <f t="shared" si="2657"/>
        <v>46217</v>
      </c>
      <c r="L5031" s="11">
        <f t="shared" si="2642"/>
        <v>46188</v>
      </c>
      <c r="M5031" s="1">
        <f t="shared" si="2661"/>
        <v>21</v>
      </c>
      <c r="N5031" s="1">
        <f t="shared" si="2643"/>
        <v>21</v>
      </c>
      <c r="O5031" s="2">
        <f t="shared" si="2644"/>
        <v>0.99339977999999995</v>
      </c>
      <c r="P5031" s="13">
        <f t="shared" si="2636"/>
        <v>0.99339977999999995</v>
      </c>
      <c r="Q5031" s="13">
        <f t="shared" si="2662"/>
        <v>1.3701032767484442</v>
      </c>
      <c r="R5031" s="2">
        <f t="shared" si="2632"/>
        <v>1.36106029</v>
      </c>
      <c r="S5031" s="2">
        <f t="shared" si="2658"/>
        <v>1.4446439600000001</v>
      </c>
      <c r="T5031" s="2">
        <f t="shared" si="2645"/>
        <v>54170.382286029999</v>
      </c>
      <c r="U5031" s="2">
        <f t="shared" si="2646"/>
        <v>3253.9602109494153</v>
      </c>
      <c r="V5031" s="2">
        <f t="shared" si="2647"/>
        <v>10896.535142763387</v>
      </c>
      <c r="W5031" s="2">
        <f t="shared" si="2648"/>
        <v>51647.888334912801</v>
      </c>
      <c r="X5031" s="17">
        <f t="shared" si="2649"/>
        <v>0</v>
      </c>
      <c r="Y5031" s="2">
        <f t="shared" si="2650"/>
        <v>0</v>
      </c>
      <c r="Z5031" s="72">
        <f t="shared" si="2651"/>
        <v>0</v>
      </c>
      <c r="AA5031" s="2">
        <f t="shared" si="2637"/>
        <v>0</v>
      </c>
      <c r="AB5031" s="12">
        <f t="shared" si="2659"/>
        <v>4.6600000000000003E-2</v>
      </c>
      <c r="AC5031" s="17">
        <f t="shared" si="2652"/>
        <v>21</v>
      </c>
      <c r="AD5031" s="17">
        <v>252</v>
      </c>
      <c r="AE5031" s="13">
        <f t="shared" si="2663"/>
        <v>1.00380278</v>
      </c>
      <c r="AF5031" s="2">
        <f t="shared" si="2638"/>
        <v>205.99804634</v>
      </c>
      <c r="AG5031" s="2">
        <f t="shared" si="2653"/>
        <v>196.4055568</v>
      </c>
      <c r="AH5031" s="3">
        <f t="shared" si="2654"/>
        <v>0</v>
      </c>
      <c r="AI5031" s="4" t="str">
        <f t="shared" si="2664"/>
        <v>A+J=</v>
      </c>
      <c r="AJ5031" s="11">
        <f t="shared" si="2660"/>
        <v>46188</v>
      </c>
      <c r="AQ5031" s="53"/>
      <c r="AR5031" s="53"/>
    </row>
    <row r="5032" spans="1:44" x14ac:dyDescent="0.2">
      <c r="A5032" s="158">
        <f t="shared" si="2655"/>
        <v>46188</v>
      </c>
      <c r="B5032" s="2">
        <f t="shared" si="2639"/>
        <v>51844.293891712798</v>
      </c>
      <c r="C5032" s="2">
        <f t="shared" si="2656"/>
        <v>37497.392981199999</v>
      </c>
      <c r="D5032" s="2">
        <f>SUM(Y5032:Y$5092)</f>
        <v>7318.1252950100006</v>
      </c>
      <c r="E5032" s="73">
        <f t="shared" si="2640"/>
        <v>30179.267686189996</v>
      </c>
      <c r="F5032" s="88">
        <f t="shared" si="2633"/>
        <v>6455.85</v>
      </c>
      <c r="G5032" s="3">
        <f>IF(AND(N5032=1,N5031&gt;1),VLOOKUP(A5031,[1]Plan1!$BK$81:$BM$259,3),G5031)</f>
        <v>6413.24</v>
      </c>
      <c r="H5032" s="11">
        <f t="shared" si="2634"/>
        <v>46096</v>
      </c>
      <c r="I5032" s="11">
        <f t="shared" si="2635"/>
        <v>46127</v>
      </c>
      <c r="J5032" s="12">
        <f t="shared" si="2641"/>
        <v>-6.6002153085962245E-3</v>
      </c>
      <c r="K5032" s="11">
        <f t="shared" si="2657"/>
        <v>46217</v>
      </c>
      <c r="L5032" s="11">
        <f t="shared" si="2642"/>
        <v>46188</v>
      </c>
      <c r="M5032" s="1">
        <f t="shared" si="2661"/>
        <v>21</v>
      </c>
      <c r="N5032" s="1">
        <f t="shared" si="2643"/>
        <v>21</v>
      </c>
      <c r="O5032" s="2">
        <f t="shared" si="2644"/>
        <v>0.99339977999999995</v>
      </c>
      <c r="P5032" s="13">
        <f t="shared" si="2636"/>
        <v>0.99339977999999995</v>
      </c>
      <c r="Q5032" s="13">
        <f t="shared" si="2662"/>
        <v>1.3701032767484442</v>
      </c>
      <c r="R5032" s="2">
        <f t="shared" si="2632"/>
        <v>1.36106029</v>
      </c>
      <c r="S5032" s="2">
        <f t="shared" si="2658"/>
        <v>1.4446439600000001</v>
      </c>
      <c r="T5032" s="2">
        <f t="shared" si="2645"/>
        <v>54170.382286029999</v>
      </c>
      <c r="U5032" s="2">
        <f t="shared" si="2646"/>
        <v>3253.9602109494153</v>
      </c>
      <c r="V5032" s="2">
        <f t="shared" si="2647"/>
        <v>10896.535142763387</v>
      </c>
      <c r="W5032" s="2">
        <f t="shared" si="2648"/>
        <v>51647.888334912801</v>
      </c>
      <c r="X5032" s="17">
        <f t="shared" si="2649"/>
        <v>165</v>
      </c>
      <c r="Y5032" s="2">
        <f t="shared" si="2650"/>
        <v>2434.0532716299999</v>
      </c>
      <c r="Z5032" s="72">
        <f t="shared" si="2651"/>
        <v>6.4912600000000001E-2</v>
      </c>
      <c r="AA5032" s="2">
        <f t="shared" si="2637"/>
        <v>3516.34035718</v>
      </c>
      <c r="AB5032" s="12">
        <f t="shared" si="2659"/>
        <v>4.6600000000000003E-2</v>
      </c>
      <c r="AC5032" s="17">
        <f t="shared" si="2652"/>
        <v>21</v>
      </c>
      <c r="AD5032" s="17">
        <v>252</v>
      </c>
      <c r="AE5032" s="13">
        <f t="shared" si="2663"/>
        <v>1.00380278</v>
      </c>
      <c r="AF5032" s="2">
        <f t="shared" si="2638"/>
        <v>205.99804634</v>
      </c>
      <c r="AG5032" s="2">
        <f t="shared" si="2653"/>
        <v>196.4055568</v>
      </c>
      <c r="AH5032" s="3">
        <f t="shared" si="2654"/>
        <v>3722.3384035200002</v>
      </c>
      <c r="AI5032" s="4" t="str">
        <f t="shared" si="2664"/>
        <v>A+J=</v>
      </c>
      <c r="AJ5032" s="11">
        <f t="shared" si="2660"/>
        <v>46188</v>
      </c>
      <c r="AQ5032" s="53"/>
      <c r="AR5032" s="53"/>
    </row>
    <row r="5033" spans="1:44" x14ac:dyDescent="0.2">
      <c r="A5033" s="158">
        <f t="shared" si="2655"/>
        <v>46189</v>
      </c>
      <c r="B5033" s="2">
        <f t="shared" si="2639"/>
        <v>48127.294969972121</v>
      </c>
      <c r="C5033" s="2">
        <f t="shared" si="2656"/>
        <v>35063.339709569998</v>
      </c>
      <c r="D5033" s="2">
        <f>SUM(Y5033:Y$5092)</f>
        <v>4884.0720233800002</v>
      </c>
      <c r="E5033" s="73">
        <f t="shared" si="2640"/>
        <v>30179.267686189996</v>
      </c>
      <c r="F5033" s="88">
        <f t="shared" si="2633"/>
        <v>6455.85</v>
      </c>
      <c r="G5033" s="3">
        <f>IF(AND(N5033=1,N5032&gt;1),VLOOKUP(A5032,[1]Plan1!$BK$81:$BM$259,3),G5032)</f>
        <v>6413.24</v>
      </c>
      <c r="H5033" s="11">
        <f t="shared" si="2634"/>
        <v>46128</v>
      </c>
      <c r="I5033" s="11">
        <f t="shared" si="2635"/>
        <v>46158</v>
      </c>
      <c r="J5033" s="12">
        <f t="shared" si="2641"/>
        <v>-6.6002153085962245E-3</v>
      </c>
      <c r="K5033" s="11">
        <f t="shared" si="2657"/>
        <v>46217</v>
      </c>
      <c r="L5033" s="11">
        <f t="shared" si="2642"/>
        <v>46217</v>
      </c>
      <c r="M5033" s="1">
        <f t="shared" si="2661"/>
        <v>21</v>
      </c>
      <c r="N5033" s="1">
        <f t="shared" si="2643"/>
        <v>1</v>
      </c>
      <c r="O5033" s="2">
        <f t="shared" si="2644"/>
        <v>0.99968471000000003</v>
      </c>
      <c r="P5033" s="13">
        <f t="shared" si="2636"/>
        <v>0.99339977999999995</v>
      </c>
      <c r="Q5033" s="13">
        <f t="shared" si="2662"/>
        <v>1.3610602936991836</v>
      </c>
      <c r="R5033" s="2">
        <f t="shared" ref="R5033:R5096" si="2665">TRUNC(TRUNC((O5033*Q5033),15),8)</f>
        <v>1.3606311600000001</v>
      </c>
      <c r="S5033" s="2">
        <f t="shared" si="2658"/>
        <v>1.4446439600000001</v>
      </c>
      <c r="T5033" s="2">
        <f t="shared" si="2645"/>
        <v>50654.041928849998</v>
      </c>
      <c r="U5033" s="2">
        <f t="shared" si="2646"/>
        <v>2171.673125400896</v>
      </c>
      <c r="V5033" s="2">
        <f t="shared" si="2647"/>
        <v>10883.584313621217</v>
      </c>
      <c r="W5033" s="2">
        <f t="shared" si="2648"/>
        <v>48118.597148592118</v>
      </c>
      <c r="X5033" s="17">
        <f t="shared" si="2649"/>
        <v>0</v>
      </c>
      <c r="Y5033" s="2">
        <f t="shared" si="2650"/>
        <v>0</v>
      </c>
      <c r="Z5033" s="72">
        <f t="shared" si="2651"/>
        <v>0</v>
      </c>
      <c r="AA5033" s="2">
        <f t="shared" si="2637"/>
        <v>0</v>
      </c>
      <c r="AB5033" s="12">
        <f t="shared" si="2659"/>
        <v>4.6600000000000003E-2</v>
      </c>
      <c r="AC5033" s="17">
        <f t="shared" si="2652"/>
        <v>1</v>
      </c>
      <c r="AD5033" s="17">
        <v>252</v>
      </c>
      <c r="AE5033" s="13">
        <f t="shared" si="2663"/>
        <v>1.0001807579999999</v>
      </c>
      <c r="AF5033" s="2">
        <f t="shared" si="2638"/>
        <v>9.1561233099999999</v>
      </c>
      <c r="AG5033" s="2">
        <f t="shared" si="2653"/>
        <v>8.6978213800000006</v>
      </c>
      <c r="AH5033" s="3">
        <f t="shared" si="2654"/>
        <v>0</v>
      </c>
      <c r="AI5033" s="4" t="str">
        <f t="shared" si="2664"/>
        <v>A+J=</v>
      </c>
      <c r="AJ5033" s="11">
        <f t="shared" si="2660"/>
        <v>46217</v>
      </c>
      <c r="AQ5033" s="53"/>
      <c r="AR5033" s="53"/>
    </row>
    <row r="5034" spans="1:44" x14ac:dyDescent="0.2">
      <c r="A5034" s="158">
        <f t="shared" si="2655"/>
        <v>46190</v>
      </c>
      <c r="B5034" s="2">
        <f t="shared" si="2639"/>
        <v>48123.043046287414</v>
      </c>
      <c r="C5034" s="2">
        <f t="shared" si="2656"/>
        <v>35063.339709569998</v>
      </c>
      <c r="D5034" s="2">
        <f>SUM(Y5034:Y$5092)</f>
        <v>4884.0720233800002</v>
      </c>
      <c r="E5034" s="73">
        <f t="shared" si="2640"/>
        <v>30179.267686189996</v>
      </c>
      <c r="F5034" s="88">
        <f t="shared" ref="F5034:F5097" si="2666">IF(G5034=G5033,F5033,G5033)</f>
        <v>6455.85</v>
      </c>
      <c r="G5034" s="3">
        <f>IF(AND(N5034=1,N5033&gt;1),VLOOKUP(A5033,[1]Plan1!$BK$81:$BM$259,3),G5033)</f>
        <v>6413.24</v>
      </c>
      <c r="H5034" s="11">
        <f t="shared" ref="H5034:H5097" si="2667">EDATE(I5034,-1)</f>
        <v>46128</v>
      </c>
      <c r="I5034" s="11">
        <f t="shared" ref="I5034:I5097" si="2668">IF(X5033&gt;0,EDATE(A5034,-1),+I5033)</f>
        <v>46158</v>
      </c>
      <c r="J5034" s="12">
        <f t="shared" si="2641"/>
        <v>-6.6002153085962245E-3</v>
      </c>
      <c r="K5034" s="11">
        <f t="shared" si="2657"/>
        <v>46217</v>
      </c>
      <c r="L5034" s="11">
        <f t="shared" si="2642"/>
        <v>46217</v>
      </c>
      <c r="M5034" s="1">
        <f t="shared" si="2661"/>
        <v>21</v>
      </c>
      <c r="N5034" s="1">
        <f t="shared" si="2643"/>
        <v>2</v>
      </c>
      <c r="O5034" s="2">
        <f t="shared" si="2644"/>
        <v>0.99936952000000001</v>
      </c>
      <c r="P5034" s="13">
        <f t="shared" ref="P5034:P5097" si="2669">IF(L5034&gt;L5033,O5033,P5033)</f>
        <v>0.99339977999999995</v>
      </c>
      <c r="Q5034" s="13">
        <f t="shared" si="2662"/>
        <v>1.3610602936991836</v>
      </c>
      <c r="R5034" s="2">
        <f t="shared" si="2665"/>
        <v>1.36020217</v>
      </c>
      <c r="S5034" s="2">
        <f t="shared" si="2658"/>
        <v>1.4446439600000001</v>
      </c>
      <c r="T5034" s="2">
        <f t="shared" si="2645"/>
        <v>50654.041928849998</v>
      </c>
      <c r="U5034" s="2">
        <f t="shared" si="2646"/>
        <v>2171.673125400896</v>
      </c>
      <c r="V5034" s="2">
        <f t="shared" si="2647"/>
        <v>10870.637709576515</v>
      </c>
      <c r="W5034" s="2">
        <f t="shared" si="2648"/>
        <v>48105.65054454741</v>
      </c>
      <c r="X5034" s="17">
        <f t="shared" si="2649"/>
        <v>0</v>
      </c>
      <c r="Y5034" s="2">
        <f t="shared" si="2650"/>
        <v>0</v>
      </c>
      <c r="Z5034" s="72">
        <f t="shared" si="2651"/>
        <v>0</v>
      </c>
      <c r="AA5034" s="2">
        <f t="shared" si="2637"/>
        <v>0</v>
      </c>
      <c r="AB5034" s="12">
        <f t="shared" si="2659"/>
        <v>4.6600000000000003E-2</v>
      </c>
      <c r="AC5034" s="17">
        <f t="shared" si="2652"/>
        <v>2</v>
      </c>
      <c r="AD5034" s="17">
        <v>252</v>
      </c>
      <c r="AE5034" s="13">
        <f t="shared" si="2663"/>
        <v>1.0003615480000001</v>
      </c>
      <c r="AF5034" s="2">
        <f t="shared" si="2638"/>
        <v>18.313867550000001</v>
      </c>
      <c r="AG5034" s="2">
        <f t="shared" si="2653"/>
        <v>17.39250174</v>
      </c>
      <c r="AH5034" s="3">
        <f t="shared" si="2654"/>
        <v>0</v>
      </c>
      <c r="AI5034" s="4" t="str">
        <f t="shared" si="2664"/>
        <v>A+J=</v>
      </c>
      <c r="AJ5034" s="11">
        <f t="shared" si="2660"/>
        <v>46217</v>
      </c>
      <c r="AQ5034" s="53"/>
      <c r="AR5034" s="53"/>
    </row>
    <row r="5035" spans="1:44" x14ac:dyDescent="0.2">
      <c r="A5035" s="158">
        <f t="shared" si="2655"/>
        <v>46191</v>
      </c>
      <c r="B5035" s="2">
        <f t="shared" si="2639"/>
        <v>48118.791953857515</v>
      </c>
      <c r="C5035" s="2">
        <f t="shared" si="2656"/>
        <v>35063.339709569998</v>
      </c>
      <c r="D5035" s="2">
        <f>SUM(Y5035:Y$5092)</f>
        <v>4884.0720233800002</v>
      </c>
      <c r="E5035" s="73">
        <f t="shared" si="2640"/>
        <v>30179.267686189996</v>
      </c>
      <c r="F5035" s="88">
        <f t="shared" si="2666"/>
        <v>6455.85</v>
      </c>
      <c r="G5035" s="3">
        <f>IF(AND(N5035=1,N5034&gt;1),VLOOKUP(A5034,[1]Plan1!$BK$81:$BM$259,3),G5034)</f>
        <v>6413.24</v>
      </c>
      <c r="H5035" s="11">
        <f t="shared" si="2667"/>
        <v>46128</v>
      </c>
      <c r="I5035" s="11">
        <f t="shared" si="2668"/>
        <v>46158</v>
      </c>
      <c r="J5035" s="12">
        <f t="shared" si="2641"/>
        <v>-6.6002153085962245E-3</v>
      </c>
      <c r="K5035" s="11">
        <f t="shared" si="2657"/>
        <v>46217</v>
      </c>
      <c r="L5035" s="11">
        <f t="shared" si="2642"/>
        <v>46217</v>
      </c>
      <c r="M5035" s="1">
        <f t="shared" si="2661"/>
        <v>21</v>
      </c>
      <c r="N5035" s="1">
        <f t="shared" si="2643"/>
        <v>3</v>
      </c>
      <c r="O5035" s="2">
        <f t="shared" si="2644"/>
        <v>0.99905443000000005</v>
      </c>
      <c r="P5035" s="13">
        <f t="shared" si="2669"/>
        <v>0.99339977999999995</v>
      </c>
      <c r="Q5035" s="13">
        <f t="shared" si="2662"/>
        <v>1.3610602936991836</v>
      </c>
      <c r="R5035" s="2">
        <f t="shared" si="2665"/>
        <v>1.35977331</v>
      </c>
      <c r="S5035" s="2">
        <f t="shared" si="2658"/>
        <v>1.4446439600000001</v>
      </c>
      <c r="T5035" s="2">
        <f t="shared" si="2645"/>
        <v>50654.041928849998</v>
      </c>
      <c r="U5035" s="2">
        <f t="shared" si="2646"/>
        <v>2171.673125400896</v>
      </c>
      <c r="V5035" s="2">
        <f t="shared" si="2647"/>
        <v>10857.695028836617</v>
      </c>
      <c r="W5035" s="2">
        <f t="shared" si="2648"/>
        <v>48092.707863807518</v>
      </c>
      <c r="X5035" s="17">
        <f t="shared" si="2649"/>
        <v>0</v>
      </c>
      <c r="Y5035" s="2">
        <f t="shared" si="2650"/>
        <v>0</v>
      </c>
      <c r="Z5035" s="72">
        <f t="shared" si="2651"/>
        <v>0</v>
      </c>
      <c r="AA5035" s="2">
        <f t="shared" si="2637"/>
        <v>0</v>
      </c>
      <c r="AB5035" s="12">
        <f t="shared" si="2659"/>
        <v>4.6600000000000003E-2</v>
      </c>
      <c r="AC5035" s="17">
        <f t="shared" si="2652"/>
        <v>3</v>
      </c>
      <c r="AD5035" s="17">
        <v>252</v>
      </c>
      <c r="AE5035" s="13">
        <f t="shared" si="2663"/>
        <v>1.0005423710000001</v>
      </c>
      <c r="AF5035" s="2">
        <f t="shared" si="2638"/>
        <v>27.473283370000001</v>
      </c>
      <c r="AG5035" s="2">
        <f t="shared" si="2653"/>
        <v>26.08409005</v>
      </c>
      <c r="AH5035" s="3">
        <f t="shared" si="2654"/>
        <v>0</v>
      </c>
      <c r="AI5035" s="4" t="str">
        <f t="shared" si="2664"/>
        <v>A+J=</v>
      </c>
      <c r="AJ5035" s="11">
        <f t="shared" si="2660"/>
        <v>46217</v>
      </c>
      <c r="AQ5035" s="53"/>
      <c r="AR5035" s="53"/>
    </row>
    <row r="5036" spans="1:44" x14ac:dyDescent="0.2">
      <c r="A5036" s="158">
        <f t="shared" si="2655"/>
        <v>46192</v>
      </c>
      <c r="B5036" s="2">
        <f t="shared" si="2639"/>
        <v>48114.541995545093</v>
      </c>
      <c r="C5036" s="2">
        <f t="shared" si="2656"/>
        <v>35063.339709569998</v>
      </c>
      <c r="D5036" s="2">
        <f>SUM(Y5036:Y$5092)</f>
        <v>4884.0720233800002</v>
      </c>
      <c r="E5036" s="73">
        <f t="shared" si="2640"/>
        <v>30179.267686189996</v>
      </c>
      <c r="F5036" s="88">
        <f t="shared" si="2666"/>
        <v>6455.85</v>
      </c>
      <c r="G5036" s="3">
        <f>IF(AND(N5036=1,N5035&gt;1),VLOOKUP(A5035,[1]Plan1!$BK$81:$BM$259,3),G5035)</f>
        <v>6413.24</v>
      </c>
      <c r="H5036" s="11">
        <f t="shared" si="2667"/>
        <v>46128</v>
      </c>
      <c r="I5036" s="11">
        <f t="shared" si="2668"/>
        <v>46158</v>
      </c>
      <c r="J5036" s="12">
        <f t="shared" si="2641"/>
        <v>-6.6002153085962245E-3</v>
      </c>
      <c r="K5036" s="11">
        <f t="shared" si="2657"/>
        <v>46217</v>
      </c>
      <c r="L5036" s="11">
        <f t="shared" si="2642"/>
        <v>46217</v>
      </c>
      <c r="M5036" s="1">
        <f t="shared" si="2661"/>
        <v>21</v>
      </c>
      <c r="N5036" s="1">
        <f t="shared" si="2643"/>
        <v>4</v>
      </c>
      <c r="O5036" s="2">
        <f t="shared" si="2644"/>
        <v>0.99873944000000003</v>
      </c>
      <c r="P5036" s="13">
        <f t="shared" si="2669"/>
        <v>0.99339977999999995</v>
      </c>
      <c r="Q5036" s="13">
        <f t="shared" si="2662"/>
        <v>1.3610602936991836</v>
      </c>
      <c r="R5036" s="2">
        <f t="shared" si="2665"/>
        <v>1.3593445900000001</v>
      </c>
      <c r="S5036" s="2">
        <f t="shared" si="2658"/>
        <v>1.4446439600000001</v>
      </c>
      <c r="T5036" s="2">
        <f t="shared" si="2645"/>
        <v>50654.041928849998</v>
      </c>
      <c r="U5036" s="2">
        <f t="shared" si="2646"/>
        <v>2171.673125400896</v>
      </c>
      <c r="V5036" s="2">
        <f t="shared" si="2647"/>
        <v>10844.756573194196</v>
      </c>
      <c r="W5036" s="2">
        <f t="shared" si="2648"/>
        <v>48079.769408165092</v>
      </c>
      <c r="X5036" s="17">
        <f t="shared" si="2649"/>
        <v>0</v>
      </c>
      <c r="Y5036" s="2">
        <f t="shared" si="2650"/>
        <v>0</v>
      </c>
      <c r="Z5036" s="72">
        <f t="shared" si="2651"/>
        <v>0</v>
      </c>
      <c r="AA5036" s="2">
        <f t="shared" si="2637"/>
        <v>0</v>
      </c>
      <c r="AB5036" s="12">
        <f t="shared" si="2659"/>
        <v>4.6600000000000003E-2</v>
      </c>
      <c r="AC5036" s="17">
        <f t="shared" si="2652"/>
        <v>4</v>
      </c>
      <c r="AD5036" s="17">
        <v>252</v>
      </c>
      <c r="AE5036" s="13">
        <f t="shared" si="2663"/>
        <v>1.0007232269999999</v>
      </c>
      <c r="AF5036" s="2">
        <f t="shared" si="2638"/>
        <v>36.634370779999998</v>
      </c>
      <c r="AG5036" s="2">
        <f t="shared" si="2653"/>
        <v>34.772587379999997</v>
      </c>
      <c r="AH5036" s="3">
        <f t="shared" si="2654"/>
        <v>0</v>
      </c>
      <c r="AI5036" s="4" t="str">
        <f t="shared" si="2664"/>
        <v>A+J=</v>
      </c>
      <c r="AJ5036" s="11">
        <f t="shared" si="2660"/>
        <v>46217</v>
      </c>
      <c r="AQ5036" s="53"/>
      <c r="AR5036" s="53"/>
    </row>
    <row r="5037" spans="1:44" x14ac:dyDescent="0.2">
      <c r="A5037" s="158">
        <f t="shared" si="2655"/>
        <v>46193</v>
      </c>
      <c r="B5037" s="2">
        <f t="shared" si="2639"/>
        <v>48110.293124300144</v>
      </c>
      <c r="C5037" s="2">
        <f t="shared" si="2656"/>
        <v>35063.339709569998</v>
      </c>
      <c r="D5037" s="2">
        <f>SUM(Y5037:Y$5092)</f>
        <v>4884.0720233800002</v>
      </c>
      <c r="E5037" s="73">
        <f t="shared" si="2640"/>
        <v>30179.267686189996</v>
      </c>
      <c r="F5037" s="88">
        <f t="shared" si="2666"/>
        <v>6455.85</v>
      </c>
      <c r="G5037" s="3">
        <f>IF(AND(N5037=1,N5036&gt;1),VLOOKUP(A5036,[1]Plan1!$BK$81:$BM$259,3),G5036)</f>
        <v>6413.24</v>
      </c>
      <c r="H5037" s="11">
        <f t="shared" si="2667"/>
        <v>46128</v>
      </c>
      <c r="I5037" s="11">
        <f t="shared" si="2668"/>
        <v>46158</v>
      </c>
      <c r="J5037" s="12">
        <f t="shared" si="2641"/>
        <v>-6.6002153085962245E-3</v>
      </c>
      <c r="K5037" s="11">
        <f t="shared" si="2657"/>
        <v>46217</v>
      </c>
      <c r="L5037" s="11">
        <f t="shared" si="2642"/>
        <v>46217</v>
      </c>
      <c r="M5037" s="1">
        <f t="shared" si="2661"/>
        <v>21</v>
      </c>
      <c r="N5037" s="1">
        <f t="shared" si="2643"/>
        <v>5</v>
      </c>
      <c r="O5037" s="2">
        <f t="shared" si="2644"/>
        <v>0.99842454999999997</v>
      </c>
      <c r="P5037" s="13">
        <f t="shared" si="2669"/>
        <v>0.99339977999999995</v>
      </c>
      <c r="Q5037" s="13">
        <f t="shared" si="2662"/>
        <v>1.3610602936991836</v>
      </c>
      <c r="R5037" s="2">
        <f t="shared" si="2665"/>
        <v>1.35891601</v>
      </c>
      <c r="S5037" s="2">
        <f t="shared" si="2658"/>
        <v>1.4446439600000001</v>
      </c>
      <c r="T5037" s="2">
        <f t="shared" si="2645"/>
        <v>50654.041928849998</v>
      </c>
      <c r="U5037" s="2">
        <f t="shared" si="2646"/>
        <v>2171.673125400896</v>
      </c>
      <c r="V5037" s="2">
        <f t="shared" si="2647"/>
        <v>10831.822342649244</v>
      </c>
      <c r="W5037" s="2">
        <f t="shared" si="2648"/>
        <v>48066.835177620145</v>
      </c>
      <c r="X5037" s="17">
        <f t="shared" si="2649"/>
        <v>0</v>
      </c>
      <c r="Y5037" s="2">
        <f t="shared" si="2650"/>
        <v>0</v>
      </c>
      <c r="Z5037" s="72">
        <f t="shared" si="2651"/>
        <v>0</v>
      </c>
      <c r="AA5037" s="2">
        <f t="shared" si="2637"/>
        <v>0</v>
      </c>
      <c r="AB5037" s="12">
        <f t="shared" si="2659"/>
        <v>4.6600000000000003E-2</v>
      </c>
      <c r="AC5037" s="17">
        <f t="shared" si="2652"/>
        <v>5</v>
      </c>
      <c r="AD5037" s="17">
        <v>252</v>
      </c>
      <c r="AE5037" s="13">
        <f t="shared" si="2663"/>
        <v>1.000904115</v>
      </c>
      <c r="AF5037" s="2">
        <f t="shared" si="2638"/>
        <v>45.797079109999999</v>
      </c>
      <c r="AG5037" s="2">
        <f t="shared" si="2653"/>
        <v>43.457946679999999</v>
      </c>
      <c r="AH5037" s="3">
        <f t="shared" si="2654"/>
        <v>0</v>
      </c>
      <c r="AI5037" s="4" t="str">
        <f t="shared" si="2664"/>
        <v>A+J=</v>
      </c>
      <c r="AJ5037" s="11">
        <f t="shared" si="2660"/>
        <v>46217</v>
      </c>
      <c r="AQ5037" s="53"/>
      <c r="AR5037" s="53"/>
    </row>
    <row r="5038" spans="1:44" x14ac:dyDescent="0.2">
      <c r="A5038" s="158">
        <f t="shared" si="2655"/>
        <v>46194</v>
      </c>
      <c r="B5038" s="2">
        <f t="shared" si="2639"/>
        <v>48110.293124300144</v>
      </c>
      <c r="C5038" s="2">
        <f t="shared" si="2656"/>
        <v>35063.339709569998</v>
      </c>
      <c r="D5038" s="2">
        <f>SUM(Y5038:Y$5092)</f>
        <v>4884.0720233800002</v>
      </c>
      <c r="E5038" s="73">
        <f t="shared" si="2640"/>
        <v>30179.267686189996</v>
      </c>
      <c r="F5038" s="88">
        <f t="shared" si="2666"/>
        <v>6455.85</v>
      </c>
      <c r="G5038" s="3">
        <f>IF(AND(N5038=1,N5037&gt;1),VLOOKUP(A5037,[1]Plan1!$BK$81:$BM$259,3),G5037)</f>
        <v>6413.24</v>
      </c>
      <c r="H5038" s="11">
        <f t="shared" si="2667"/>
        <v>46128</v>
      </c>
      <c r="I5038" s="11">
        <f t="shared" si="2668"/>
        <v>46158</v>
      </c>
      <c r="J5038" s="12">
        <f t="shared" si="2641"/>
        <v>-6.6002153085962245E-3</v>
      </c>
      <c r="K5038" s="11">
        <f t="shared" si="2657"/>
        <v>46217</v>
      </c>
      <c r="L5038" s="11">
        <f t="shared" si="2642"/>
        <v>46217</v>
      </c>
      <c r="M5038" s="1">
        <f t="shared" si="2661"/>
        <v>21</v>
      </c>
      <c r="N5038" s="1">
        <f t="shared" si="2643"/>
        <v>5</v>
      </c>
      <c r="O5038" s="2">
        <f t="shared" si="2644"/>
        <v>0.99842454999999997</v>
      </c>
      <c r="P5038" s="13">
        <f t="shared" si="2669"/>
        <v>0.99339977999999995</v>
      </c>
      <c r="Q5038" s="13">
        <f t="shared" si="2662"/>
        <v>1.3610602936991836</v>
      </c>
      <c r="R5038" s="2">
        <f t="shared" si="2665"/>
        <v>1.35891601</v>
      </c>
      <c r="S5038" s="2">
        <f t="shared" si="2658"/>
        <v>1.4446439600000001</v>
      </c>
      <c r="T5038" s="2">
        <f t="shared" si="2645"/>
        <v>50654.041928849998</v>
      </c>
      <c r="U5038" s="2">
        <f t="shared" si="2646"/>
        <v>2171.673125400896</v>
      </c>
      <c r="V5038" s="2">
        <f t="shared" si="2647"/>
        <v>10831.822342649244</v>
      </c>
      <c r="W5038" s="2">
        <f t="shared" si="2648"/>
        <v>48066.835177620145</v>
      </c>
      <c r="X5038" s="17">
        <f t="shared" si="2649"/>
        <v>0</v>
      </c>
      <c r="Y5038" s="2">
        <f t="shared" si="2650"/>
        <v>0</v>
      </c>
      <c r="Z5038" s="72">
        <f t="shared" si="2651"/>
        <v>0</v>
      </c>
      <c r="AA5038" s="2">
        <f t="shared" si="2637"/>
        <v>0</v>
      </c>
      <c r="AB5038" s="12">
        <f t="shared" si="2659"/>
        <v>4.6600000000000003E-2</v>
      </c>
      <c r="AC5038" s="17">
        <f t="shared" si="2652"/>
        <v>5</v>
      </c>
      <c r="AD5038" s="17">
        <v>252</v>
      </c>
      <c r="AE5038" s="13">
        <f t="shared" si="2663"/>
        <v>1.000904115</v>
      </c>
      <c r="AF5038" s="2">
        <f t="shared" si="2638"/>
        <v>45.797079109999999</v>
      </c>
      <c r="AG5038" s="2">
        <f t="shared" si="2653"/>
        <v>43.457946679999999</v>
      </c>
      <c r="AH5038" s="3">
        <f t="shared" si="2654"/>
        <v>0</v>
      </c>
      <c r="AI5038" s="4" t="str">
        <f t="shared" si="2664"/>
        <v>A+J=</v>
      </c>
      <c r="AJ5038" s="11">
        <f t="shared" si="2660"/>
        <v>46217</v>
      </c>
      <c r="AQ5038" s="53"/>
      <c r="AR5038" s="53"/>
    </row>
    <row r="5039" spans="1:44" x14ac:dyDescent="0.2">
      <c r="A5039" s="158">
        <f t="shared" si="2655"/>
        <v>46195</v>
      </c>
      <c r="B5039" s="2">
        <f t="shared" si="2639"/>
        <v>48110.293124300144</v>
      </c>
      <c r="C5039" s="2">
        <f t="shared" si="2656"/>
        <v>35063.339709569998</v>
      </c>
      <c r="D5039" s="2">
        <f>SUM(Y5039:Y$5092)</f>
        <v>4884.0720233800002</v>
      </c>
      <c r="E5039" s="73">
        <f t="shared" si="2640"/>
        <v>30179.267686189996</v>
      </c>
      <c r="F5039" s="88">
        <f t="shared" si="2666"/>
        <v>6455.85</v>
      </c>
      <c r="G5039" s="3">
        <f>IF(AND(N5039=1,N5038&gt;1),VLOOKUP(A5038,[1]Plan1!$BK$81:$BM$259,3),G5038)</f>
        <v>6413.24</v>
      </c>
      <c r="H5039" s="11">
        <f t="shared" si="2667"/>
        <v>46128</v>
      </c>
      <c r="I5039" s="11">
        <f t="shared" si="2668"/>
        <v>46158</v>
      </c>
      <c r="J5039" s="12">
        <f t="shared" si="2641"/>
        <v>-6.6002153085962245E-3</v>
      </c>
      <c r="K5039" s="11">
        <f t="shared" si="2657"/>
        <v>46217</v>
      </c>
      <c r="L5039" s="11">
        <f t="shared" si="2642"/>
        <v>46217</v>
      </c>
      <c r="M5039" s="1">
        <f t="shared" si="2661"/>
        <v>21</v>
      </c>
      <c r="N5039" s="1">
        <f t="shared" si="2643"/>
        <v>5</v>
      </c>
      <c r="O5039" s="2">
        <f t="shared" si="2644"/>
        <v>0.99842454999999997</v>
      </c>
      <c r="P5039" s="13">
        <f t="shared" si="2669"/>
        <v>0.99339977999999995</v>
      </c>
      <c r="Q5039" s="13">
        <f t="shared" si="2662"/>
        <v>1.3610602936991836</v>
      </c>
      <c r="R5039" s="2">
        <f t="shared" si="2665"/>
        <v>1.35891601</v>
      </c>
      <c r="S5039" s="2">
        <f t="shared" si="2658"/>
        <v>1.4446439600000001</v>
      </c>
      <c r="T5039" s="2">
        <f t="shared" si="2645"/>
        <v>50654.041928849998</v>
      </c>
      <c r="U5039" s="2">
        <f t="shared" si="2646"/>
        <v>2171.673125400896</v>
      </c>
      <c r="V5039" s="2">
        <f t="shared" si="2647"/>
        <v>10831.822342649244</v>
      </c>
      <c r="W5039" s="2">
        <f t="shared" si="2648"/>
        <v>48066.835177620145</v>
      </c>
      <c r="X5039" s="17">
        <f t="shared" si="2649"/>
        <v>0</v>
      </c>
      <c r="Y5039" s="2">
        <f t="shared" si="2650"/>
        <v>0</v>
      </c>
      <c r="Z5039" s="72">
        <f t="shared" si="2651"/>
        <v>0</v>
      </c>
      <c r="AA5039" s="2">
        <f t="shared" si="2637"/>
        <v>0</v>
      </c>
      <c r="AB5039" s="12">
        <f t="shared" si="2659"/>
        <v>4.6600000000000003E-2</v>
      </c>
      <c r="AC5039" s="17">
        <f t="shared" si="2652"/>
        <v>5</v>
      </c>
      <c r="AD5039" s="17">
        <v>252</v>
      </c>
      <c r="AE5039" s="13">
        <f t="shared" si="2663"/>
        <v>1.000904115</v>
      </c>
      <c r="AF5039" s="2">
        <f t="shared" si="2638"/>
        <v>45.797079109999999</v>
      </c>
      <c r="AG5039" s="2">
        <f t="shared" si="2653"/>
        <v>43.457946679999999</v>
      </c>
      <c r="AH5039" s="3">
        <f t="shared" si="2654"/>
        <v>0</v>
      </c>
      <c r="AI5039" s="4" t="str">
        <f t="shared" si="2664"/>
        <v>A+J=</v>
      </c>
      <c r="AJ5039" s="11">
        <f t="shared" si="2660"/>
        <v>46217</v>
      </c>
      <c r="AQ5039" s="53"/>
      <c r="AR5039" s="53"/>
    </row>
    <row r="5040" spans="1:44" x14ac:dyDescent="0.2">
      <c r="A5040" s="158">
        <f t="shared" si="2655"/>
        <v>46196</v>
      </c>
      <c r="B5040" s="2">
        <f t="shared" si="2639"/>
        <v>48106.045087099992</v>
      </c>
      <c r="C5040" s="2">
        <f t="shared" si="2656"/>
        <v>35063.339709569998</v>
      </c>
      <c r="D5040" s="2">
        <f>SUM(Y5040:Y$5092)</f>
        <v>4884.0720233800002</v>
      </c>
      <c r="E5040" s="73">
        <f t="shared" si="2640"/>
        <v>30179.267686189996</v>
      </c>
      <c r="F5040" s="88">
        <f t="shared" si="2666"/>
        <v>6455.85</v>
      </c>
      <c r="G5040" s="3">
        <f>IF(AND(N5040=1,N5039&gt;1),VLOOKUP(A5039,[1]Plan1!$BK$81:$BM$259,3),G5039)</f>
        <v>6413.24</v>
      </c>
      <c r="H5040" s="11">
        <f t="shared" si="2667"/>
        <v>46128</v>
      </c>
      <c r="I5040" s="11">
        <f t="shared" si="2668"/>
        <v>46158</v>
      </c>
      <c r="J5040" s="12">
        <f t="shared" si="2641"/>
        <v>-6.6002153085962245E-3</v>
      </c>
      <c r="K5040" s="11">
        <f t="shared" si="2657"/>
        <v>46217</v>
      </c>
      <c r="L5040" s="11">
        <f t="shared" si="2642"/>
        <v>46217</v>
      </c>
      <c r="M5040" s="1">
        <f t="shared" si="2661"/>
        <v>21</v>
      </c>
      <c r="N5040" s="1">
        <f t="shared" si="2643"/>
        <v>6</v>
      </c>
      <c r="O5040" s="2">
        <f t="shared" si="2644"/>
        <v>0.99810975999999996</v>
      </c>
      <c r="P5040" s="13">
        <f t="shared" si="2669"/>
        <v>0.99339977999999995</v>
      </c>
      <c r="Q5040" s="13">
        <f t="shared" si="2662"/>
        <v>1.3610602936991836</v>
      </c>
      <c r="R5040" s="2">
        <f t="shared" si="2665"/>
        <v>1.3584875599999999</v>
      </c>
      <c r="S5040" s="2">
        <f t="shared" si="2658"/>
        <v>1.4446439600000001</v>
      </c>
      <c r="T5040" s="2">
        <f t="shared" si="2645"/>
        <v>50654.041928849998</v>
      </c>
      <c r="U5040" s="2">
        <f t="shared" si="2646"/>
        <v>2171.673125400896</v>
      </c>
      <c r="V5040" s="2">
        <f t="shared" si="2647"/>
        <v>10818.892035409095</v>
      </c>
      <c r="W5040" s="2">
        <f t="shared" si="2648"/>
        <v>48053.904870379993</v>
      </c>
      <c r="X5040" s="17">
        <f t="shared" si="2649"/>
        <v>0</v>
      </c>
      <c r="Y5040" s="2">
        <f t="shared" si="2650"/>
        <v>0</v>
      </c>
      <c r="Z5040" s="72">
        <f t="shared" si="2651"/>
        <v>0</v>
      </c>
      <c r="AA5040" s="2">
        <f t="shared" ref="AA5040:AA5103" si="2670">IF(Z5040&gt;0,TRUNC(Z5040*T5040,8),0)</f>
        <v>0</v>
      </c>
      <c r="AB5040" s="12">
        <f t="shared" si="2659"/>
        <v>4.6600000000000003E-2</v>
      </c>
      <c r="AC5040" s="17">
        <f t="shared" si="2652"/>
        <v>6</v>
      </c>
      <c r="AD5040" s="17">
        <v>252</v>
      </c>
      <c r="AE5040" s="13">
        <f t="shared" si="2663"/>
        <v>1.0010850360000001</v>
      </c>
      <c r="AF5040" s="2">
        <f t="shared" ref="AF5040:AF5103" si="2671">TRUNC((T5040*(AE5040-1)),8)</f>
        <v>54.96145903</v>
      </c>
      <c r="AG5040" s="2">
        <f t="shared" si="2653"/>
        <v>52.140216719999998</v>
      </c>
      <c r="AH5040" s="3">
        <f t="shared" si="2654"/>
        <v>0</v>
      </c>
      <c r="AI5040" s="4" t="str">
        <f t="shared" si="2664"/>
        <v>A+J=</v>
      </c>
      <c r="AJ5040" s="11">
        <f t="shared" si="2660"/>
        <v>46217</v>
      </c>
      <c r="AQ5040" s="53"/>
      <c r="AR5040" s="53"/>
    </row>
    <row r="5041" spans="1:44" x14ac:dyDescent="0.2">
      <c r="A5041" s="158">
        <f t="shared" si="2655"/>
        <v>46197</v>
      </c>
      <c r="B5041" s="2">
        <f t="shared" si="2639"/>
        <v>48101.798186967317</v>
      </c>
      <c r="C5041" s="2">
        <f t="shared" si="2656"/>
        <v>35063.339709569998</v>
      </c>
      <c r="D5041" s="2">
        <f>SUM(Y5041:Y$5092)</f>
        <v>4884.0720233800002</v>
      </c>
      <c r="E5041" s="73">
        <f t="shared" si="2640"/>
        <v>30179.267686189996</v>
      </c>
      <c r="F5041" s="88">
        <f t="shared" si="2666"/>
        <v>6455.85</v>
      </c>
      <c r="G5041" s="3">
        <f>IF(AND(N5041=1,N5040&gt;1),VLOOKUP(A5040,[1]Plan1!$BK$81:$BM$259,3),G5040)</f>
        <v>6413.24</v>
      </c>
      <c r="H5041" s="11">
        <f t="shared" si="2667"/>
        <v>46128</v>
      </c>
      <c r="I5041" s="11">
        <f t="shared" si="2668"/>
        <v>46158</v>
      </c>
      <c r="J5041" s="12">
        <f t="shared" si="2641"/>
        <v>-6.6002153085962245E-3</v>
      </c>
      <c r="K5041" s="11">
        <f t="shared" si="2657"/>
        <v>46217</v>
      </c>
      <c r="L5041" s="11">
        <f t="shared" si="2642"/>
        <v>46217</v>
      </c>
      <c r="M5041" s="1">
        <f t="shared" si="2661"/>
        <v>21</v>
      </c>
      <c r="N5041" s="1">
        <f t="shared" si="2643"/>
        <v>7</v>
      </c>
      <c r="O5041" s="2">
        <f t="shared" si="2644"/>
        <v>0.99779507000000001</v>
      </c>
      <c r="P5041" s="13">
        <f t="shared" si="2669"/>
        <v>0.99339977999999995</v>
      </c>
      <c r="Q5041" s="13">
        <f t="shared" si="2662"/>
        <v>1.3610602936991836</v>
      </c>
      <c r="R5041" s="2">
        <f t="shared" si="2665"/>
        <v>1.3580592499999999</v>
      </c>
      <c r="S5041" s="2">
        <f t="shared" si="2658"/>
        <v>1.4446439600000001</v>
      </c>
      <c r="T5041" s="2">
        <f t="shared" si="2645"/>
        <v>50654.041928849998</v>
      </c>
      <c r="U5041" s="2">
        <f t="shared" si="2646"/>
        <v>2171.673125400896</v>
      </c>
      <c r="V5041" s="2">
        <f t="shared" si="2647"/>
        <v>10805.965953266423</v>
      </c>
      <c r="W5041" s="2">
        <f t="shared" si="2648"/>
        <v>48040.97878823732</v>
      </c>
      <c r="X5041" s="17">
        <f t="shared" si="2649"/>
        <v>0</v>
      </c>
      <c r="Y5041" s="2">
        <f t="shared" si="2650"/>
        <v>0</v>
      </c>
      <c r="Z5041" s="72">
        <f t="shared" si="2651"/>
        <v>0</v>
      </c>
      <c r="AA5041" s="2">
        <f t="shared" si="2670"/>
        <v>0</v>
      </c>
      <c r="AB5041" s="12">
        <f t="shared" si="2659"/>
        <v>4.6600000000000003E-2</v>
      </c>
      <c r="AC5041" s="17">
        <f t="shared" si="2652"/>
        <v>7</v>
      </c>
      <c r="AD5041" s="17">
        <v>252</v>
      </c>
      <c r="AE5041" s="13">
        <f t="shared" si="2663"/>
        <v>1.0012659900000001</v>
      </c>
      <c r="AF5041" s="2">
        <f t="shared" si="2671"/>
        <v>64.127510540000003</v>
      </c>
      <c r="AG5041" s="2">
        <f t="shared" si="2653"/>
        <v>60.819398730000003</v>
      </c>
      <c r="AH5041" s="3">
        <f t="shared" si="2654"/>
        <v>0</v>
      </c>
      <c r="AI5041" s="4" t="str">
        <f t="shared" si="2664"/>
        <v>A+J=</v>
      </c>
      <c r="AJ5041" s="11">
        <f t="shared" si="2660"/>
        <v>46217</v>
      </c>
      <c r="AQ5041" s="53"/>
      <c r="AR5041" s="53"/>
    </row>
    <row r="5042" spans="1:44" x14ac:dyDescent="0.2">
      <c r="A5042" s="158">
        <f t="shared" si="2655"/>
        <v>46198</v>
      </c>
      <c r="B5042" s="2">
        <f t="shared" si="2639"/>
        <v>48097.551772436767</v>
      </c>
      <c r="C5042" s="2">
        <f t="shared" si="2656"/>
        <v>35063.339709569998</v>
      </c>
      <c r="D5042" s="2">
        <f>SUM(Y5042:Y$5092)</f>
        <v>4884.0720233800002</v>
      </c>
      <c r="E5042" s="73">
        <f t="shared" si="2640"/>
        <v>30179.267686189996</v>
      </c>
      <c r="F5042" s="88">
        <f t="shared" si="2666"/>
        <v>6455.85</v>
      </c>
      <c r="G5042" s="3">
        <f>IF(AND(N5042=1,N5041&gt;1),VLOOKUP(A5041,[1]Plan1!$BK$81:$BM$259,3),G5041)</f>
        <v>6413.24</v>
      </c>
      <c r="H5042" s="11">
        <f t="shared" si="2667"/>
        <v>46128</v>
      </c>
      <c r="I5042" s="11">
        <f t="shared" si="2668"/>
        <v>46158</v>
      </c>
      <c r="J5042" s="12">
        <f t="shared" si="2641"/>
        <v>-6.6002153085962245E-3</v>
      </c>
      <c r="K5042" s="11">
        <f t="shared" si="2657"/>
        <v>46217</v>
      </c>
      <c r="L5042" s="11">
        <f t="shared" si="2642"/>
        <v>46217</v>
      </c>
      <c r="M5042" s="1">
        <f t="shared" si="2661"/>
        <v>21</v>
      </c>
      <c r="N5042" s="1">
        <f t="shared" si="2643"/>
        <v>8</v>
      </c>
      <c r="O5042" s="2">
        <f t="shared" si="2644"/>
        <v>0.99748046999999995</v>
      </c>
      <c r="P5042" s="13">
        <f t="shared" si="2669"/>
        <v>0.99339977999999995</v>
      </c>
      <c r="Q5042" s="13">
        <f t="shared" si="2662"/>
        <v>1.3610602936991836</v>
      </c>
      <c r="R5042" s="2">
        <f t="shared" si="2665"/>
        <v>1.3576310599999999</v>
      </c>
      <c r="S5042" s="2">
        <f t="shared" si="2658"/>
        <v>1.4446439600000001</v>
      </c>
      <c r="T5042" s="2">
        <f t="shared" si="2645"/>
        <v>50654.041928849998</v>
      </c>
      <c r="U5042" s="2">
        <f t="shared" si="2646"/>
        <v>2171.673125400896</v>
      </c>
      <c r="V5042" s="2">
        <f t="shared" si="2647"/>
        <v>10793.043492635872</v>
      </c>
      <c r="W5042" s="2">
        <f t="shared" si="2648"/>
        <v>48028.05632760677</v>
      </c>
      <c r="X5042" s="17">
        <f t="shared" si="2649"/>
        <v>0</v>
      </c>
      <c r="Y5042" s="2">
        <f t="shared" si="2650"/>
        <v>0</v>
      </c>
      <c r="Z5042" s="72">
        <f t="shared" si="2651"/>
        <v>0</v>
      </c>
      <c r="AA5042" s="2">
        <f t="shared" si="2670"/>
        <v>0</v>
      </c>
      <c r="AB5042" s="12">
        <f t="shared" si="2659"/>
        <v>4.6600000000000003E-2</v>
      </c>
      <c r="AC5042" s="17">
        <f t="shared" si="2652"/>
        <v>8</v>
      </c>
      <c r="AD5042" s="17">
        <v>252</v>
      </c>
      <c r="AE5042" s="13">
        <f t="shared" si="2663"/>
        <v>1.001446976</v>
      </c>
      <c r="AF5042" s="2">
        <f t="shared" si="2671"/>
        <v>73.295182969999999</v>
      </c>
      <c r="AG5042" s="2">
        <f t="shared" si="2653"/>
        <v>69.495444829999997</v>
      </c>
      <c r="AH5042" s="3">
        <f t="shared" si="2654"/>
        <v>0</v>
      </c>
      <c r="AI5042" s="4" t="str">
        <f t="shared" si="2664"/>
        <v>A+J=</v>
      </c>
      <c r="AJ5042" s="11">
        <f t="shared" si="2660"/>
        <v>46217</v>
      </c>
      <c r="AQ5042" s="53"/>
      <c r="AR5042" s="53"/>
    </row>
    <row r="5043" spans="1:44" x14ac:dyDescent="0.2">
      <c r="A5043" s="158">
        <f t="shared" si="2655"/>
        <v>46199</v>
      </c>
      <c r="B5043" s="2">
        <f t="shared" si="2639"/>
        <v>48093.306847106382</v>
      </c>
      <c r="C5043" s="2">
        <f t="shared" si="2656"/>
        <v>35063.339709569998</v>
      </c>
      <c r="D5043" s="2">
        <f>SUM(Y5043:Y$5092)</f>
        <v>4884.0720233800002</v>
      </c>
      <c r="E5043" s="73">
        <f t="shared" si="2640"/>
        <v>30179.267686189996</v>
      </c>
      <c r="F5043" s="88">
        <f t="shared" si="2666"/>
        <v>6455.85</v>
      </c>
      <c r="G5043" s="3">
        <f>IF(AND(N5043=1,N5042&gt;1),VLOOKUP(A5042,[1]Plan1!$BK$81:$BM$259,3),G5042)</f>
        <v>6413.24</v>
      </c>
      <c r="H5043" s="11">
        <f t="shared" si="2667"/>
        <v>46128</v>
      </c>
      <c r="I5043" s="11">
        <f t="shared" si="2668"/>
        <v>46158</v>
      </c>
      <c r="J5043" s="12">
        <f t="shared" si="2641"/>
        <v>-6.6002153085962245E-3</v>
      </c>
      <c r="K5043" s="11">
        <f t="shared" si="2657"/>
        <v>46217</v>
      </c>
      <c r="L5043" s="11">
        <f t="shared" si="2642"/>
        <v>46217</v>
      </c>
      <c r="M5043" s="1">
        <f t="shared" si="2661"/>
        <v>21</v>
      </c>
      <c r="N5043" s="1">
        <f t="shared" si="2643"/>
        <v>9</v>
      </c>
      <c r="O5043" s="2">
        <f t="shared" si="2644"/>
        <v>0.99716598000000001</v>
      </c>
      <c r="P5043" s="13">
        <f t="shared" si="2669"/>
        <v>0.99339977999999995</v>
      </c>
      <c r="Q5043" s="13">
        <f t="shared" si="2662"/>
        <v>1.3610602936991836</v>
      </c>
      <c r="R5043" s="2">
        <f t="shared" si="2665"/>
        <v>1.35720302</v>
      </c>
      <c r="S5043" s="2">
        <f t="shared" si="2658"/>
        <v>1.4446439600000001</v>
      </c>
      <c r="T5043" s="2">
        <f t="shared" si="2645"/>
        <v>50654.041928849998</v>
      </c>
      <c r="U5043" s="2">
        <f t="shared" si="2646"/>
        <v>2171.673125400896</v>
      </c>
      <c r="V5043" s="2">
        <f t="shared" si="2647"/>
        <v>10780.125558895481</v>
      </c>
      <c r="W5043" s="2">
        <f t="shared" si="2648"/>
        <v>48015.138393866378</v>
      </c>
      <c r="X5043" s="17">
        <f t="shared" si="2649"/>
        <v>0</v>
      </c>
      <c r="Y5043" s="2">
        <f t="shared" si="2650"/>
        <v>0</v>
      </c>
      <c r="Z5043" s="72">
        <f t="shared" si="2651"/>
        <v>0</v>
      </c>
      <c r="AA5043" s="2">
        <f t="shared" si="2670"/>
        <v>0</v>
      </c>
      <c r="AB5043" s="12">
        <f t="shared" si="2659"/>
        <v>4.6600000000000003E-2</v>
      </c>
      <c r="AC5043" s="17">
        <f t="shared" si="2652"/>
        <v>9</v>
      </c>
      <c r="AD5043" s="17">
        <v>252</v>
      </c>
      <c r="AE5043" s="13">
        <f t="shared" si="2663"/>
        <v>1.0016279960000001</v>
      </c>
      <c r="AF5043" s="2">
        <f t="shared" si="2671"/>
        <v>82.464577640000002</v>
      </c>
      <c r="AG5043" s="2">
        <f t="shared" si="2653"/>
        <v>78.168453240000005</v>
      </c>
      <c r="AH5043" s="3">
        <f t="shared" si="2654"/>
        <v>0</v>
      </c>
      <c r="AI5043" s="4" t="str">
        <f t="shared" si="2664"/>
        <v>A+J=</v>
      </c>
      <c r="AJ5043" s="11">
        <f t="shared" si="2660"/>
        <v>46217</v>
      </c>
      <c r="AQ5043" s="53"/>
      <c r="AR5043" s="53"/>
    </row>
    <row r="5044" spans="1:44" x14ac:dyDescent="0.2">
      <c r="A5044" s="158">
        <f t="shared" si="2655"/>
        <v>46200</v>
      </c>
      <c r="B5044" s="2">
        <f t="shared" si="2639"/>
        <v>48089.062409108104</v>
      </c>
      <c r="C5044" s="2">
        <f t="shared" si="2656"/>
        <v>35063.339709569998</v>
      </c>
      <c r="D5044" s="2">
        <f>SUM(Y5044:Y$5092)</f>
        <v>4884.0720233800002</v>
      </c>
      <c r="E5044" s="73">
        <f t="shared" si="2640"/>
        <v>30179.267686189996</v>
      </c>
      <c r="F5044" s="88">
        <f t="shared" si="2666"/>
        <v>6455.85</v>
      </c>
      <c r="G5044" s="3">
        <f>IF(AND(N5044=1,N5043&gt;1),VLOOKUP(A5043,[1]Plan1!$BK$81:$BM$259,3),G5043)</f>
        <v>6413.24</v>
      </c>
      <c r="H5044" s="11">
        <f t="shared" si="2667"/>
        <v>46128</v>
      </c>
      <c r="I5044" s="11">
        <f t="shared" si="2668"/>
        <v>46158</v>
      </c>
      <c r="J5044" s="12">
        <f t="shared" si="2641"/>
        <v>-6.6002153085962245E-3</v>
      </c>
      <c r="K5044" s="11">
        <f t="shared" si="2657"/>
        <v>46217</v>
      </c>
      <c r="L5044" s="11">
        <f t="shared" si="2642"/>
        <v>46217</v>
      </c>
      <c r="M5044" s="1">
        <f t="shared" si="2661"/>
        <v>21</v>
      </c>
      <c r="N5044" s="1">
        <f t="shared" si="2643"/>
        <v>10</v>
      </c>
      <c r="O5044" s="2">
        <f t="shared" si="2644"/>
        <v>0.99685157999999996</v>
      </c>
      <c r="P5044" s="13">
        <f t="shared" si="2669"/>
        <v>0.99339977999999995</v>
      </c>
      <c r="Q5044" s="13">
        <f t="shared" si="2662"/>
        <v>1.3610602936991836</v>
      </c>
      <c r="R5044" s="2">
        <f t="shared" si="2665"/>
        <v>1.3567750999999999</v>
      </c>
      <c r="S5044" s="2">
        <f t="shared" si="2658"/>
        <v>1.4446439600000001</v>
      </c>
      <c r="T5044" s="2">
        <f t="shared" si="2645"/>
        <v>50654.041928849998</v>
      </c>
      <c r="U5044" s="2">
        <f t="shared" si="2646"/>
        <v>2171.673125400896</v>
      </c>
      <c r="V5044" s="2">
        <f t="shared" si="2647"/>
        <v>10767.211246667202</v>
      </c>
      <c r="W5044" s="2">
        <f t="shared" si="2648"/>
        <v>48002.224081638102</v>
      </c>
      <c r="X5044" s="17">
        <f t="shared" si="2649"/>
        <v>0</v>
      </c>
      <c r="Y5044" s="2">
        <f t="shared" si="2650"/>
        <v>0</v>
      </c>
      <c r="Z5044" s="72">
        <f t="shared" si="2651"/>
        <v>0</v>
      </c>
      <c r="AA5044" s="2">
        <f t="shared" si="2670"/>
        <v>0</v>
      </c>
      <c r="AB5044" s="12">
        <f t="shared" si="2659"/>
        <v>4.6600000000000003E-2</v>
      </c>
      <c r="AC5044" s="17">
        <f t="shared" si="2652"/>
        <v>10</v>
      </c>
      <c r="AD5044" s="17">
        <v>252</v>
      </c>
      <c r="AE5044" s="13">
        <f t="shared" si="2663"/>
        <v>1.0018090479999999</v>
      </c>
      <c r="AF5044" s="2">
        <f t="shared" si="2671"/>
        <v>91.635593240000006</v>
      </c>
      <c r="AG5044" s="2">
        <f t="shared" si="2653"/>
        <v>86.838327469999996</v>
      </c>
      <c r="AH5044" s="3">
        <f t="shared" si="2654"/>
        <v>0</v>
      </c>
      <c r="AI5044" s="4" t="str">
        <f t="shared" si="2664"/>
        <v>A+J=</v>
      </c>
      <c r="AJ5044" s="11">
        <f t="shared" si="2660"/>
        <v>46217</v>
      </c>
      <c r="AQ5044" s="53"/>
      <c r="AR5044" s="53"/>
    </row>
    <row r="5045" spans="1:44" x14ac:dyDescent="0.2">
      <c r="A5045" s="158">
        <f t="shared" si="2655"/>
        <v>46201</v>
      </c>
      <c r="B5045" s="2">
        <f t="shared" si="2639"/>
        <v>48089.062409108104</v>
      </c>
      <c r="C5045" s="2">
        <f t="shared" si="2656"/>
        <v>35063.339709569998</v>
      </c>
      <c r="D5045" s="2">
        <f>SUM(Y5045:Y$5092)</f>
        <v>4884.0720233800002</v>
      </c>
      <c r="E5045" s="73">
        <f t="shared" si="2640"/>
        <v>30179.267686189996</v>
      </c>
      <c r="F5045" s="88">
        <f t="shared" si="2666"/>
        <v>6455.85</v>
      </c>
      <c r="G5045" s="3">
        <f>IF(AND(N5045=1,N5044&gt;1),VLOOKUP(A5044,[1]Plan1!$BK$81:$BM$259,3),G5044)</f>
        <v>6413.24</v>
      </c>
      <c r="H5045" s="11">
        <f t="shared" si="2667"/>
        <v>46128</v>
      </c>
      <c r="I5045" s="11">
        <f t="shared" si="2668"/>
        <v>46158</v>
      </c>
      <c r="J5045" s="12">
        <f t="shared" si="2641"/>
        <v>-6.6002153085962245E-3</v>
      </c>
      <c r="K5045" s="11">
        <f t="shared" si="2657"/>
        <v>46217</v>
      </c>
      <c r="L5045" s="11">
        <f t="shared" si="2642"/>
        <v>46217</v>
      </c>
      <c r="M5045" s="1">
        <f t="shared" si="2661"/>
        <v>21</v>
      </c>
      <c r="N5045" s="1">
        <f t="shared" si="2643"/>
        <v>10</v>
      </c>
      <c r="O5045" s="2">
        <f t="shared" si="2644"/>
        <v>0.99685157999999996</v>
      </c>
      <c r="P5045" s="13">
        <f t="shared" si="2669"/>
        <v>0.99339977999999995</v>
      </c>
      <c r="Q5045" s="13">
        <f t="shared" si="2662"/>
        <v>1.3610602936991836</v>
      </c>
      <c r="R5045" s="2">
        <f t="shared" si="2665"/>
        <v>1.3567750999999999</v>
      </c>
      <c r="S5045" s="2">
        <f t="shared" si="2658"/>
        <v>1.4446439600000001</v>
      </c>
      <c r="T5045" s="2">
        <f t="shared" si="2645"/>
        <v>50654.041928849998</v>
      </c>
      <c r="U5045" s="2">
        <f t="shared" si="2646"/>
        <v>2171.673125400896</v>
      </c>
      <c r="V5045" s="2">
        <f t="shared" si="2647"/>
        <v>10767.211246667202</v>
      </c>
      <c r="W5045" s="2">
        <f t="shared" si="2648"/>
        <v>48002.224081638102</v>
      </c>
      <c r="X5045" s="17">
        <f t="shared" si="2649"/>
        <v>0</v>
      </c>
      <c r="Y5045" s="2">
        <f t="shared" si="2650"/>
        <v>0</v>
      </c>
      <c r="Z5045" s="72">
        <f t="shared" si="2651"/>
        <v>0</v>
      </c>
      <c r="AA5045" s="2">
        <f t="shared" si="2670"/>
        <v>0</v>
      </c>
      <c r="AB5045" s="12">
        <f t="shared" si="2659"/>
        <v>4.6600000000000003E-2</v>
      </c>
      <c r="AC5045" s="17">
        <f t="shared" si="2652"/>
        <v>10</v>
      </c>
      <c r="AD5045" s="17">
        <v>252</v>
      </c>
      <c r="AE5045" s="13">
        <f t="shared" si="2663"/>
        <v>1.0018090479999999</v>
      </c>
      <c r="AF5045" s="2">
        <f t="shared" si="2671"/>
        <v>91.635593240000006</v>
      </c>
      <c r="AG5045" s="2">
        <f t="shared" si="2653"/>
        <v>86.838327469999996</v>
      </c>
      <c r="AH5045" s="3">
        <f t="shared" si="2654"/>
        <v>0</v>
      </c>
      <c r="AI5045" s="4" t="str">
        <f t="shared" si="2664"/>
        <v>A+J=</v>
      </c>
      <c r="AJ5045" s="11">
        <f t="shared" si="2660"/>
        <v>46217</v>
      </c>
      <c r="AQ5045" s="53"/>
      <c r="AR5045" s="53"/>
    </row>
    <row r="5046" spans="1:44" x14ac:dyDescent="0.2">
      <c r="A5046" s="158">
        <f t="shared" si="2655"/>
        <v>46202</v>
      </c>
      <c r="B5046" s="2">
        <f t="shared" si="2639"/>
        <v>48089.062409108104</v>
      </c>
      <c r="C5046" s="2">
        <f t="shared" si="2656"/>
        <v>35063.339709569998</v>
      </c>
      <c r="D5046" s="2">
        <f>SUM(Y5046:Y$5092)</f>
        <v>4884.0720233800002</v>
      </c>
      <c r="E5046" s="73">
        <f t="shared" si="2640"/>
        <v>30179.267686189996</v>
      </c>
      <c r="F5046" s="88">
        <f t="shared" si="2666"/>
        <v>6455.85</v>
      </c>
      <c r="G5046" s="3">
        <f>IF(AND(N5046=1,N5045&gt;1),VLOOKUP(A5045,[1]Plan1!$BK$81:$BM$259,3),G5045)</f>
        <v>6413.24</v>
      </c>
      <c r="H5046" s="11">
        <f t="shared" si="2667"/>
        <v>46128</v>
      </c>
      <c r="I5046" s="11">
        <f t="shared" si="2668"/>
        <v>46158</v>
      </c>
      <c r="J5046" s="12">
        <f t="shared" si="2641"/>
        <v>-6.6002153085962245E-3</v>
      </c>
      <c r="K5046" s="11">
        <f t="shared" si="2657"/>
        <v>46217</v>
      </c>
      <c r="L5046" s="11">
        <f t="shared" si="2642"/>
        <v>46217</v>
      </c>
      <c r="M5046" s="1">
        <f t="shared" si="2661"/>
        <v>21</v>
      </c>
      <c r="N5046" s="1">
        <f t="shared" si="2643"/>
        <v>10</v>
      </c>
      <c r="O5046" s="2">
        <f t="shared" si="2644"/>
        <v>0.99685157999999996</v>
      </c>
      <c r="P5046" s="13">
        <f t="shared" si="2669"/>
        <v>0.99339977999999995</v>
      </c>
      <c r="Q5046" s="13">
        <f t="shared" si="2662"/>
        <v>1.3610602936991836</v>
      </c>
      <c r="R5046" s="2">
        <f t="shared" si="2665"/>
        <v>1.3567750999999999</v>
      </c>
      <c r="S5046" s="2">
        <f t="shared" si="2658"/>
        <v>1.4446439600000001</v>
      </c>
      <c r="T5046" s="2">
        <f t="shared" si="2645"/>
        <v>50654.041928849998</v>
      </c>
      <c r="U5046" s="2">
        <f t="shared" si="2646"/>
        <v>2171.673125400896</v>
      </c>
      <c r="V5046" s="2">
        <f t="shared" si="2647"/>
        <v>10767.211246667202</v>
      </c>
      <c r="W5046" s="2">
        <f t="shared" si="2648"/>
        <v>48002.224081638102</v>
      </c>
      <c r="X5046" s="17">
        <f t="shared" si="2649"/>
        <v>0</v>
      </c>
      <c r="Y5046" s="2">
        <f t="shared" si="2650"/>
        <v>0</v>
      </c>
      <c r="Z5046" s="72">
        <f t="shared" si="2651"/>
        <v>0</v>
      </c>
      <c r="AA5046" s="2">
        <f t="shared" si="2670"/>
        <v>0</v>
      </c>
      <c r="AB5046" s="12">
        <f t="shared" si="2659"/>
        <v>4.6600000000000003E-2</v>
      </c>
      <c r="AC5046" s="17">
        <f t="shared" si="2652"/>
        <v>10</v>
      </c>
      <c r="AD5046" s="17">
        <v>252</v>
      </c>
      <c r="AE5046" s="13">
        <f t="shared" si="2663"/>
        <v>1.0018090479999999</v>
      </c>
      <c r="AF5046" s="2">
        <f t="shared" si="2671"/>
        <v>91.635593240000006</v>
      </c>
      <c r="AG5046" s="2">
        <f t="shared" si="2653"/>
        <v>86.838327469999996</v>
      </c>
      <c r="AH5046" s="3">
        <f t="shared" si="2654"/>
        <v>0</v>
      </c>
      <c r="AI5046" s="4" t="str">
        <f t="shared" si="2664"/>
        <v>A+J=</v>
      </c>
      <c r="AJ5046" s="11">
        <f t="shared" si="2660"/>
        <v>46217</v>
      </c>
      <c r="AQ5046" s="53"/>
      <c r="AR5046" s="53"/>
    </row>
    <row r="5047" spans="1:44" x14ac:dyDescent="0.2">
      <c r="A5047" s="158">
        <f t="shared" si="2655"/>
        <v>46203</v>
      </c>
      <c r="B5047" s="2">
        <f t="shared" si="2639"/>
        <v>48084.819366329975</v>
      </c>
      <c r="C5047" s="2">
        <f t="shared" si="2656"/>
        <v>35063.339709569998</v>
      </c>
      <c r="D5047" s="2">
        <f>SUM(Y5047:Y$5092)</f>
        <v>4884.0720233800002</v>
      </c>
      <c r="E5047" s="73">
        <f t="shared" si="2640"/>
        <v>30179.267686189996</v>
      </c>
      <c r="F5047" s="88">
        <f t="shared" si="2666"/>
        <v>6455.85</v>
      </c>
      <c r="G5047" s="3">
        <f>IF(AND(N5047=1,N5046&gt;1),VLOOKUP(A5046,[1]Plan1!$BK$81:$BM$259,3),G5046)</f>
        <v>6413.24</v>
      </c>
      <c r="H5047" s="11">
        <f t="shared" si="2667"/>
        <v>46128</v>
      </c>
      <c r="I5047" s="11">
        <f t="shared" si="2668"/>
        <v>46158</v>
      </c>
      <c r="J5047" s="12">
        <f t="shared" si="2641"/>
        <v>-6.6002153085962245E-3</v>
      </c>
      <c r="K5047" s="11">
        <f t="shared" si="2657"/>
        <v>46217</v>
      </c>
      <c r="L5047" s="11">
        <f t="shared" si="2642"/>
        <v>46217</v>
      </c>
      <c r="M5047" s="1">
        <f t="shared" si="2661"/>
        <v>21</v>
      </c>
      <c r="N5047" s="1">
        <f t="shared" si="2643"/>
        <v>11</v>
      </c>
      <c r="O5047" s="2">
        <f t="shared" si="2644"/>
        <v>0.99653729000000002</v>
      </c>
      <c r="P5047" s="13">
        <f t="shared" si="2669"/>
        <v>0.99339977999999995</v>
      </c>
      <c r="Q5047" s="13">
        <f t="shared" si="2662"/>
        <v>1.3610602936991836</v>
      </c>
      <c r="R5047" s="2">
        <f t="shared" si="2665"/>
        <v>1.35634733</v>
      </c>
      <c r="S5047" s="2">
        <f t="shared" si="2658"/>
        <v>1.4446439600000001</v>
      </c>
      <c r="T5047" s="2">
        <f t="shared" si="2645"/>
        <v>50654.041928849998</v>
      </c>
      <c r="U5047" s="2">
        <f t="shared" si="2646"/>
        <v>2171.673125400896</v>
      </c>
      <c r="V5047" s="2">
        <f t="shared" si="2647"/>
        <v>10754.301461329082</v>
      </c>
      <c r="W5047" s="2">
        <f t="shared" si="2648"/>
        <v>47989.314296299977</v>
      </c>
      <c r="X5047" s="17">
        <f t="shared" si="2649"/>
        <v>0</v>
      </c>
      <c r="Y5047" s="2">
        <f t="shared" si="2650"/>
        <v>0</v>
      </c>
      <c r="Z5047" s="72">
        <f t="shared" si="2651"/>
        <v>0</v>
      </c>
      <c r="AA5047" s="2">
        <f t="shared" si="2670"/>
        <v>0</v>
      </c>
      <c r="AB5047" s="12">
        <f t="shared" si="2659"/>
        <v>4.6600000000000003E-2</v>
      </c>
      <c r="AC5047" s="17">
        <f t="shared" si="2652"/>
        <v>11</v>
      </c>
      <c r="AD5047" s="17">
        <v>252</v>
      </c>
      <c r="AE5047" s="13">
        <f t="shared" si="2663"/>
        <v>1.001990132</v>
      </c>
      <c r="AF5047" s="2">
        <f t="shared" si="2671"/>
        <v>100.80822977</v>
      </c>
      <c r="AG5047" s="2">
        <f t="shared" si="2653"/>
        <v>95.505070029999999</v>
      </c>
      <c r="AH5047" s="3">
        <f t="shared" si="2654"/>
        <v>0</v>
      </c>
      <c r="AI5047" s="4" t="str">
        <f t="shared" si="2664"/>
        <v>A+J=</v>
      </c>
      <c r="AJ5047" s="11">
        <f t="shared" si="2660"/>
        <v>46217</v>
      </c>
      <c r="AQ5047" s="53"/>
      <c r="AR5047" s="53"/>
    </row>
    <row r="5048" spans="1:44" x14ac:dyDescent="0.2">
      <c r="A5048" s="158">
        <f t="shared" si="2655"/>
        <v>46204</v>
      </c>
      <c r="B5048" s="2">
        <f t="shared" si="2639"/>
        <v>48080.577211076656</v>
      </c>
      <c r="C5048" s="2">
        <f t="shared" si="2656"/>
        <v>35063.339709569998</v>
      </c>
      <c r="D5048" s="2">
        <f>SUM(Y5048:Y$5092)</f>
        <v>4884.0720233800002</v>
      </c>
      <c r="E5048" s="73">
        <f t="shared" si="2640"/>
        <v>30179.267686189996</v>
      </c>
      <c r="F5048" s="88">
        <f t="shared" si="2666"/>
        <v>6455.85</v>
      </c>
      <c r="G5048" s="3">
        <f>IF(AND(N5048=1,N5047&gt;1),VLOOKUP(A5047,[1]Plan1!$BK$81:$BM$259,3),G5047)</f>
        <v>6413.24</v>
      </c>
      <c r="H5048" s="11">
        <f t="shared" si="2667"/>
        <v>46128</v>
      </c>
      <c r="I5048" s="11">
        <f t="shared" si="2668"/>
        <v>46158</v>
      </c>
      <c r="J5048" s="12">
        <f t="shared" si="2641"/>
        <v>-6.6002153085962245E-3</v>
      </c>
      <c r="K5048" s="11">
        <f t="shared" si="2657"/>
        <v>46217</v>
      </c>
      <c r="L5048" s="11">
        <f t="shared" si="2642"/>
        <v>46217</v>
      </c>
      <c r="M5048" s="1">
        <f t="shared" si="2661"/>
        <v>21</v>
      </c>
      <c r="N5048" s="1">
        <f t="shared" si="2643"/>
        <v>12</v>
      </c>
      <c r="O5048" s="2">
        <f t="shared" si="2644"/>
        <v>0.99622308999999998</v>
      </c>
      <c r="P5048" s="13">
        <f t="shared" si="2669"/>
        <v>0.99339977999999995</v>
      </c>
      <c r="Q5048" s="13">
        <f t="shared" si="2662"/>
        <v>1.3610602936991836</v>
      </c>
      <c r="R5048" s="2">
        <f t="shared" si="2665"/>
        <v>1.3559196899999999</v>
      </c>
      <c r="S5048" s="2">
        <f t="shared" si="2658"/>
        <v>1.4446439600000001</v>
      </c>
      <c r="T5048" s="2">
        <f t="shared" si="2645"/>
        <v>50654.041928849998</v>
      </c>
      <c r="U5048" s="2">
        <f t="shared" si="2646"/>
        <v>2171.673125400896</v>
      </c>
      <c r="V5048" s="2">
        <f t="shared" si="2647"/>
        <v>10741.395599295758</v>
      </c>
      <c r="W5048" s="2">
        <f t="shared" si="2648"/>
        <v>47976.408434266654</v>
      </c>
      <c r="X5048" s="17">
        <f t="shared" si="2649"/>
        <v>0</v>
      </c>
      <c r="Y5048" s="2">
        <f t="shared" si="2650"/>
        <v>0</v>
      </c>
      <c r="Z5048" s="72">
        <f t="shared" si="2651"/>
        <v>0</v>
      </c>
      <c r="AA5048" s="2">
        <f t="shared" si="2670"/>
        <v>0</v>
      </c>
      <c r="AB5048" s="12">
        <f t="shared" si="2659"/>
        <v>4.6600000000000003E-2</v>
      </c>
      <c r="AC5048" s="17">
        <f t="shared" si="2652"/>
        <v>12</v>
      </c>
      <c r="AD5048" s="17">
        <v>252</v>
      </c>
      <c r="AE5048" s="13">
        <f t="shared" si="2663"/>
        <v>1.00217125</v>
      </c>
      <c r="AF5048" s="2">
        <f t="shared" si="2671"/>
        <v>109.98258853</v>
      </c>
      <c r="AG5048" s="2">
        <f t="shared" si="2653"/>
        <v>104.16877681</v>
      </c>
      <c r="AH5048" s="3">
        <f t="shared" si="2654"/>
        <v>0</v>
      </c>
      <c r="AI5048" s="4" t="str">
        <f t="shared" si="2664"/>
        <v>A+J=</v>
      </c>
      <c r="AJ5048" s="11">
        <f t="shared" si="2660"/>
        <v>46217</v>
      </c>
      <c r="AQ5048" s="53"/>
      <c r="AR5048" s="53"/>
    </row>
    <row r="5049" spans="1:44" x14ac:dyDescent="0.2">
      <c r="A5049" s="158">
        <f t="shared" si="2655"/>
        <v>46205</v>
      </c>
      <c r="B5049" s="2">
        <f t="shared" si="2639"/>
        <v>48076.336150720817</v>
      </c>
      <c r="C5049" s="2">
        <f t="shared" si="2656"/>
        <v>35063.339709569998</v>
      </c>
      <c r="D5049" s="2">
        <f>SUM(Y5049:Y$5092)</f>
        <v>4884.0720233800002</v>
      </c>
      <c r="E5049" s="73">
        <f t="shared" si="2640"/>
        <v>30179.267686189996</v>
      </c>
      <c r="F5049" s="88">
        <f t="shared" si="2666"/>
        <v>6455.85</v>
      </c>
      <c r="G5049" s="3">
        <f>IF(AND(N5049=1,N5048&gt;1),VLOOKUP(A5048,[1]Plan1!$BK$81:$BM$259,3),G5048)</f>
        <v>6413.24</v>
      </c>
      <c r="H5049" s="11">
        <f t="shared" si="2667"/>
        <v>46128</v>
      </c>
      <c r="I5049" s="11">
        <f t="shared" si="2668"/>
        <v>46158</v>
      </c>
      <c r="J5049" s="12">
        <f t="shared" si="2641"/>
        <v>-6.6002153085962245E-3</v>
      </c>
      <c r="K5049" s="11">
        <f t="shared" si="2657"/>
        <v>46217</v>
      </c>
      <c r="L5049" s="11">
        <f t="shared" si="2642"/>
        <v>46217</v>
      </c>
      <c r="M5049" s="1">
        <f t="shared" si="2661"/>
        <v>21</v>
      </c>
      <c r="N5049" s="1">
        <f t="shared" si="2643"/>
        <v>13</v>
      </c>
      <c r="O5049" s="2">
        <f t="shared" si="2644"/>
        <v>0.99590900000000004</v>
      </c>
      <c r="P5049" s="13">
        <f t="shared" si="2669"/>
        <v>0.99339977999999995</v>
      </c>
      <c r="Q5049" s="13">
        <f t="shared" si="2662"/>
        <v>1.3610602936991836</v>
      </c>
      <c r="R5049" s="2">
        <f t="shared" si="2665"/>
        <v>1.3554921900000001</v>
      </c>
      <c r="S5049" s="2">
        <f t="shared" si="2658"/>
        <v>1.4446439600000001</v>
      </c>
      <c r="T5049" s="2">
        <f t="shared" si="2645"/>
        <v>50654.041928849998</v>
      </c>
      <c r="U5049" s="2">
        <f t="shared" si="2646"/>
        <v>2171.673125400896</v>
      </c>
      <c r="V5049" s="2">
        <f t="shared" si="2647"/>
        <v>10728.493962359917</v>
      </c>
      <c r="W5049" s="2">
        <f t="shared" si="2648"/>
        <v>47963.506797330818</v>
      </c>
      <c r="X5049" s="17">
        <f t="shared" si="2649"/>
        <v>0</v>
      </c>
      <c r="Y5049" s="2">
        <f t="shared" si="2650"/>
        <v>0</v>
      </c>
      <c r="Z5049" s="72">
        <f t="shared" si="2651"/>
        <v>0</v>
      </c>
      <c r="AA5049" s="2">
        <f t="shared" si="2670"/>
        <v>0</v>
      </c>
      <c r="AB5049" s="12">
        <f t="shared" si="2659"/>
        <v>4.6600000000000003E-2</v>
      </c>
      <c r="AC5049" s="17">
        <f t="shared" si="2652"/>
        <v>13</v>
      </c>
      <c r="AD5049" s="17">
        <v>252</v>
      </c>
      <c r="AE5049" s="13">
        <f t="shared" si="2663"/>
        <v>1.0023523999999999</v>
      </c>
      <c r="AF5049" s="2">
        <f t="shared" si="2671"/>
        <v>119.15856823</v>
      </c>
      <c r="AG5049" s="2">
        <f t="shared" si="2653"/>
        <v>112.82935338999999</v>
      </c>
      <c r="AH5049" s="3">
        <f t="shared" si="2654"/>
        <v>0</v>
      </c>
      <c r="AI5049" s="4" t="str">
        <f t="shared" si="2664"/>
        <v>A+J=</v>
      </c>
      <c r="AJ5049" s="11">
        <f t="shared" si="2660"/>
        <v>46217</v>
      </c>
      <c r="AQ5049" s="53"/>
      <c r="AR5049" s="53"/>
    </row>
    <row r="5050" spans="1:44" x14ac:dyDescent="0.2">
      <c r="A5050" s="158">
        <f t="shared" si="2655"/>
        <v>46206</v>
      </c>
      <c r="B5050" s="2">
        <f t="shared" si="2639"/>
        <v>48072.095931709759</v>
      </c>
      <c r="C5050" s="2">
        <f t="shared" si="2656"/>
        <v>35063.339709569998</v>
      </c>
      <c r="D5050" s="2">
        <f>SUM(Y5050:Y$5092)</f>
        <v>4884.0720233800002</v>
      </c>
      <c r="E5050" s="73">
        <f t="shared" si="2640"/>
        <v>30179.267686189996</v>
      </c>
      <c r="F5050" s="88">
        <f t="shared" si="2666"/>
        <v>6455.85</v>
      </c>
      <c r="G5050" s="3">
        <f>IF(AND(N5050=1,N5049&gt;1),VLOOKUP(A5049,[1]Plan1!$BK$81:$BM$259,3),G5049)</f>
        <v>6413.24</v>
      </c>
      <c r="H5050" s="11">
        <f t="shared" si="2667"/>
        <v>46128</v>
      </c>
      <c r="I5050" s="11">
        <f t="shared" si="2668"/>
        <v>46158</v>
      </c>
      <c r="J5050" s="12">
        <f t="shared" si="2641"/>
        <v>-6.6002153085962245E-3</v>
      </c>
      <c r="K5050" s="11">
        <f t="shared" si="2657"/>
        <v>46217</v>
      </c>
      <c r="L5050" s="11">
        <f t="shared" si="2642"/>
        <v>46217</v>
      </c>
      <c r="M5050" s="1">
        <f t="shared" si="2661"/>
        <v>21</v>
      </c>
      <c r="N5050" s="1">
        <f t="shared" si="2643"/>
        <v>14</v>
      </c>
      <c r="O5050" s="2">
        <f t="shared" si="2644"/>
        <v>0.99559500000000001</v>
      </c>
      <c r="P5050" s="13">
        <f t="shared" si="2669"/>
        <v>0.99339977999999995</v>
      </c>
      <c r="Q5050" s="13">
        <f t="shared" si="2662"/>
        <v>1.3610602936991836</v>
      </c>
      <c r="R5050" s="2">
        <f t="shared" si="2665"/>
        <v>1.3550648199999999</v>
      </c>
      <c r="S5050" s="2">
        <f t="shared" si="2658"/>
        <v>1.4446439600000001</v>
      </c>
      <c r="T5050" s="2">
        <f t="shared" si="2645"/>
        <v>50654.041928849998</v>
      </c>
      <c r="U5050" s="2">
        <f t="shared" si="2646"/>
        <v>2171.673125400896</v>
      </c>
      <c r="V5050" s="2">
        <f t="shared" si="2647"/>
        <v>10715.596248728865</v>
      </c>
      <c r="W5050" s="2">
        <f t="shared" si="2648"/>
        <v>47950.609083699761</v>
      </c>
      <c r="X5050" s="17">
        <f t="shared" si="2649"/>
        <v>0</v>
      </c>
      <c r="Y5050" s="2">
        <f t="shared" si="2650"/>
        <v>0</v>
      </c>
      <c r="Z5050" s="72">
        <f t="shared" si="2651"/>
        <v>0</v>
      </c>
      <c r="AA5050" s="2">
        <f t="shared" si="2670"/>
        <v>0</v>
      </c>
      <c r="AB5050" s="12">
        <f t="shared" si="2659"/>
        <v>4.6600000000000003E-2</v>
      </c>
      <c r="AC5050" s="17">
        <f t="shared" si="2652"/>
        <v>14</v>
      </c>
      <c r="AD5050" s="17">
        <v>252</v>
      </c>
      <c r="AE5050" s="13">
        <f t="shared" si="2663"/>
        <v>1.002533583</v>
      </c>
      <c r="AF5050" s="2">
        <f t="shared" si="2671"/>
        <v>128.33621951000001</v>
      </c>
      <c r="AG5050" s="2">
        <f t="shared" si="2653"/>
        <v>121.48684801</v>
      </c>
      <c r="AH5050" s="3">
        <f t="shared" si="2654"/>
        <v>0</v>
      </c>
      <c r="AI5050" s="4" t="str">
        <f t="shared" si="2664"/>
        <v>A+J=</v>
      </c>
      <c r="AJ5050" s="11">
        <f t="shared" si="2660"/>
        <v>46217</v>
      </c>
      <c r="AQ5050" s="53"/>
      <c r="AR5050" s="53"/>
    </row>
    <row r="5051" spans="1:44" x14ac:dyDescent="0.2">
      <c r="A5051" s="158">
        <f t="shared" si="2655"/>
        <v>46207</v>
      </c>
      <c r="B5051" s="2">
        <f t="shared" si="2639"/>
        <v>48067.856506973512</v>
      </c>
      <c r="C5051" s="2">
        <f t="shared" si="2656"/>
        <v>35063.339709569998</v>
      </c>
      <c r="D5051" s="2">
        <f>SUM(Y5051:Y$5092)</f>
        <v>4884.0720233800002</v>
      </c>
      <c r="E5051" s="73">
        <f t="shared" si="2640"/>
        <v>30179.267686189996</v>
      </c>
      <c r="F5051" s="88">
        <f t="shared" si="2666"/>
        <v>6455.85</v>
      </c>
      <c r="G5051" s="3">
        <f>IF(AND(N5051=1,N5050&gt;1),VLOOKUP(A5050,[1]Plan1!$BK$81:$BM$259,3),G5050)</f>
        <v>6413.24</v>
      </c>
      <c r="H5051" s="11">
        <f t="shared" si="2667"/>
        <v>46128</v>
      </c>
      <c r="I5051" s="11">
        <f t="shared" si="2668"/>
        <v>46158</v>
      </c>
      <c r="J5051" s="12">
        <f t="shared" si="2641"/>
        <v>-6.6002153085962245E-3</v>
      </c>
      <c r="K5051" s="11">
        <f t="shared" si="2657"/>
        <v>46217</v>
      </c>
      <c r="L5051" s="11">
        <f t="shared" si="2642"/>
        <v>46217</v>
      </c>
      <c r="M5051" s="1">
        <f t="shared" si="2661"/>
        <v>21</v>
      </c>
      <c r="N5051" s="1">
        <f t="shared" si="2643"/>
        <v>15</v>
      </c>
      <c r="O5051" s="2">
        <f t="shared" si="2644"/>
        <v>0.99528110000000003</v>
      </c>
      <c r="P5051" s="13">
        <f t="shared" si="2669"/>
        <v>0.99339977999999995</v>
      </c>
      <c r="Q5051" s="13">
        <f t="shared" si="2662"/>
        <v>1.3610602936991836</v>
      </c>
      <c r="R5051" s="2">
        <f t="shared" si="2665"/>
        <v>1.3546375799999999</v>
      </c>
      <c r="S5051" s="2">
        <f t="shared" si="2658"/>
        <v>1.4446439600000001</v>
      </c>
      <c r="T5051" s="2">
        <f t="shared" si="2645"/>
        <v>50654.041928849998</v>
      </c>
      <c r="U5051" s="2">
        <f t="shared" si="2646"/>
        <v>2171.673125400896</v>
      </c>
      <c r="V5051" s="2">
        <f t="shared" si="2647"/>
        <v>10702.702458402617</v>
      </c>
      <c r="W5051" s="2">
        <f t="shared" si="2648"/>
        <v>47937.715293373512</v>
      </c>
      <c r="X5051" s="17">
        <f t="shared" si="2649"/>
        <v>0</v>
      </c>
      <c r="Y5051" s="2">
        <f t="shared" si="2650"/>
        <v>0</v>
      </c>
      <c r="Z5051" s="72">
        <f t="shared" si="2651"/>
        <v>0</v>
      </c>
      <c r="AA5051" s="2">
        <f t="shared" si="2670"/>
        <v>0</v>
      </c>
      <c r="AB5051" s="12">
        <f t="shared" si="2659"/>
        <v>4.6600000000000003E-2</v>
      </c>
      <c r="AC5051" s="17">
        <f t="shared" si="2652"/>
        <v>15</v>
      </c>
      <c r="AD5051" s="17">
        <v>252</v>
      </c>
      <c r="AE5051" s="13">
        <f t="shared" si="2663"/>
        <v>1.002714798</v>
      </c>
      <c r="AF5051" s="2">
        <f t="shared" si="2671"/>
        <v>137.51549172</v>
      </c>
      <c r="AG5051" s="2">
        <f t="shared" si="2653"/>
        <v>130.14121359999999</v>
      </c>
      <c r="AH5051" s="3">
        <f t="shared" si="2654"/>
        <v>0</v>
      </c>
      <c r="AI5051" s="4" t="str">
        <f t="shared" si="2664"/>
        <v>A+J=</v>
      </c>
      <c r="AJ5051" s="11">
        <f t="shared" si="2660"/>
        <v>46217</v>
      </c>
      <c r="AQ5051" s="53"/>
      <c r="AR5051" s="53"/>
    </row>
    <row r="5052" spans="1:44" x14ac:dyDescent="0.2">
      <c r="A5052" s="158">
        <f t="shared" si="2655"/>
        <v>46208</v>
      </c>
      <c r="B5052" s="2">
        <f t="shared" si="2639"/>
        <v>48067.856506973512</v>
      </c>
      <c r="C5052" s="2">
        <f t="shared" si="2656"/>
        <v>35063.339709569998</v>
      </c>
      <c r="D5052" s="2">
        <f>SUM(Y5052:Y$5092)</f>
        <v>4884.0720233800002</v>
      </c>
      <c r="E5052" s="73">
        <f t="shared" si="2640"/>
        <v>30179.267686189996</v>
      </c>
      <c r="F5052" s="88">
        <f t="shared" si="2666"/>
        <v>6455.85</v>
      </c>
      <c r="G5052" s="3">
        <f>IF(AND(N5052=1,N5051&gt;1),VLOOKUP(A5051,[1]Plan1!$BK$81:$BM$259,3),G5051)</f>
        <v>6413.24</v>
      </c>
      <c r="H5052" s="11">
        <f t="shared" si="2667"/>
        <v>46128</v>
      </c>
      <c r="I5052" s="11">
        <f t="shared" si="2668"/>
        <v>46158</v>
      </c>
      <c r="J5052" s="12">
        <f t="shared" si="2641"/>
        <v>-6.6002153085962245E-3</v>
      </c>
      <c r="K5052" s="11">
        <f t="shared" si="2657"/>
        <v>46217</v>
      </c>
      <c r="L5052" s="11">
        <f t="shared" si="2642"/>
        <v>46217</v>
      </c>
      <c r="M5052" s="1">
        <f t="shared" si="2661"/>
        <v>21</v>
      </c>
      <c r="N5052" s="1">
        <f t="shared" si="2643"/>
        <v>15</v>
      </c>
      <c r="O5052" s="2">
        <f t="shared" si="2644"/>
        <v>0.99528110000000003</v>
      </c>
      <c r="P5052" s="13">
        <f t="shared" si="2669"/>
        <v>0.99339977999999995</v>
      </c>
      <c r="Q5052" s="13">
        <f t="shared" si="2662"/>
        <v>1.3610602936991836</v>
      </c>
      <c r="R5052" s="2">
        <f t="shared" si="2665"/>
        <v>1.3546375799999999</v>
      </c>
      <c r="S5052" s="2">
        <f t="shared" si="2658"/>
        <v>1.4446439600000001</v>
      </c>
      <c r="T5052" s="2">
        <f t="shared" si="2645"/>
        <v>50654.041928849998</v>
      </c>
      <c r="U5052" s="2">
        <f t="shared" si="2646"/>
        <v>2171.673125400896</v>
      </c>
      <c r="V5052" s="2">
        <f t="shared" si="2647"/>
        <v>10702.702458402617</v>
      </c>
      <c r="W5052" s="2">
        <f t="shared" si="2648"/>
        <v>47937.715293373512</v>
      </c>
      <c r="X5052" s="17">
        <f t="shared" si="2649"/>
        <v>0</v>
      </c>
      <c r="Y5052" s="2">
        <f t="shared" si="2650"/>
        <v>0</v>
      </c>
      <c r="Z5052" s="72">
        <f t="shared" si="2651"/>
        <v>0</v>
      </c>
      <c r="AA5052" s="2">
        <f t="shared" si="2670"/>
        <v>0</v>
      </c>
      <c r="AB5052" s="12">
        <f t="shared" si="2659"/>
        <v>4.6600000000000003E-2</v>
      </c>
      <c r="AC5052" s="17">
        <f t="shared" si="2652"/>
        <v>15</v>
      </c>
      <c r="AD5052" s="17">
        <v>252</v>
      </c>
      <c r="AE5052" s="13">
        <f t="shared" si="2663"/>
        <v>1.002714798</v>
      </c>
      <c r="AF5052" s="2">
        <f t="shared" si="2671"/>
        <v>137.51549172</v>
      </c>
      <c r="AG5052" s="2">
        <f t="shared" si="2653"/>
        <v>130.14121359999999</v>
      </c>
      <c r="AH5052" s="3">
        <f t="shared" si="2654"/>
        <v>0</v>
      </c>
      <c r="AI5052" s="4" t="str">
        <f t="shared" si="2664"/>
        <v>A+J=</v>
      </c>
      <c r="AJ5052" s="11">
        <f t="shared" si="2660"/>
        <v>46217</v>
      </c>
      <c r="AQ5052" s="53"/>
      <c r="AR5052" s="53"/>
    </row>
    <row r="5053" spans="1:44" x14ac:dyDescent="0.2">
      <c r="A5053" s="158">
        <f t="shared" si="2655"/>
        <v>46209</v>
      </c>
      <c r="B5053" s="2">
        <f t="shared" si="2639"/>
        <v>48067.856506973512</v>
      </c>
      <c r="C5053" s="2">
        <f t="shared" si="2656"/>
        <v>35063.339709569998</v>
      </c>
      <c r="D5053" s="2">
        <f>SUM(Y5053:Y$5092)</f>
        <v>4884.0720233800002</v>
      </c>
      <c r="E5053" s="73">
        <f t="shared" si="2640"/>
        <v>30179.267686189996</v>
      </c>
      <c r="F5053" s="88">
        <f t="shared" si="2666"/>
        <v>6455.85</v>
      </c>
      <c r="G5053" s="3">
        <f>IF(AND(N5053=1,N5052&gt;1),VLOOKUP(A5052,[1]Plan1!$BK$81:$BM$259,3),G5052)</f>
        <v>6413.24</v>
      </c>
      <c r="H5053" s="11">
        <f t="shared" si="2667"/>
        <v>46128</v>
      </c>
      <c r="I5053" s="11">
        <f t="shared" si="2668"/>
        <v>46158</v>
      </c>
      <c r="J5053" s="12">
        <f t="shared" si="2641"/>
        <v>-6.6002153085962245E-3</v>
      </c>
      <c r="K5053" s="11">
        <f t="shared" si="2657"/>
        <v>46217</v>
      </c>
      <c r="L5053" s="11">
        <f t="shared" si="2642"/>
        <v>46217</v>
      </c>
      <c r="M5053" s="1">
        <f t="shared" si="2661"/>
        <v>21</v>
      </c>
      <c r="N5053" s="1">
        <f t="shared" si="2643"/>
        <v>15</v>
      </c>
      <c r="O5053" s="2">
        <f t="shared" si="2644"/>
        <v>0.99528110000000003</v>
      </c>
      <c r="P5053" s="13">
        <f t="shared" si="2669"/>
        <v>0.99339977999999995</v>
      </c>
      <c r="Q5053" s="13">
        <f t="shared" si="2662"/>
        <v>1.3610602936991836</v>
      </c>
      <c r="R5053" s="2">
        <f t="shared" si="2665"/>
        <v>1.3546375799999999</v>
      </c>
      <c r="S5053" s="2">
        <f t="shared" si="2658"/>
        <v>1.4446439600000001</v>
      </c>
      <c r="T5053" s="2">
        <f t="shared" si="2645"/>
        <v>50654.041928849998</v>
      </c>
      <c r="U5053" s="2">
        <f t="shared" si="2646"/>
        <v>2171.673125400896</v>
      </c>
      <c r="V5053" s="2">
        <f t="shared" si="2647"/>
        <v>10702.702458402617</v>
      </c>
      <c r="W5053" s="2">
        <f t="shared" si="2648"/>
        <v>47937.715293373512</v>
      </c>
      <c r="X5053" s="17">
        <f t="shared" si="2649"/>
        <v>0</v>
      </c>
      <c r="Y5053" s="2">
        <f t="shared" si="2650"/>
        <v>0</v>
      </c>
      <c r="Z5053" s="72">
        <f t="shared" si="2651"/>
        <v>0</v>
      </c>
      <c r="AA5053" s="2">
        <f t="shared" si="2670"/>
        <v>0</v>
      </c>
      <c r="AB5053" s="12">
        <f t="shared" si="2659"/>
        <v>4.6600000000000003E-2</v>
      </c>
      <c r="AC5053" s="17">
        <f t="shared" si="2652"/>
        <v>15</v>
      </c>
      <c r="AD5053" s="17">
        <v>252</v>
      </c>
      <c r="AE5053" s="13">
        <f t="shared" si="2663"/>
        <v>1.002714798</v>
      </c>
      <c r="AF5053" s="2">
        <f t="shared" si="2671"/>
        <v>137.51549172</v>
      </c>
      <c r="AG5053" s="2">
        <f t="shared" si="2653"/>
        <v>130.14121359999999</v>
      </c>
      <c r="AH5053" s="3">
        <f t="shared" si="2654"/>
        <v>0</v>
      </c>
      <c r="AI5053" s="4" t="str">
        <f t="shared" si="2664"/>
        <v>A+J=</v>
      </c>
      <c r="AJ5053" s="11">
        <f t="shared" si="2660"/>
        <v>46217</v>
      </c>
      <c r="AQ5053" s="53"/>
      <c r="AR5053" s="53"/>
    </row>
    <row r="5054" spans="1:44" x14ac:dyDescent="0.2">
      <c r="A5054" s="158">
        <f t="shared" si="2655"/>
        <v>46210</v>
      </c>
      <c r="B5054" s="2">
        <f t="shared" si="2639"/>
        <v>48063.618275914749</v>
      </c>
      <c r="C5054" s="2">
        <f t="shared" si="2656"/>
        <v>35063.339709569998</v>
      </c>
      <c r="D5054" s="2">
        <f>SUM(Y5054:Y$5092)</f>
        <v>4884.0720233800002</v>
      </c>
      <c r="E5054" s="73">
        <f t="shared" si="2640"/>
        <v>30179.267686189996</v>
      </c>
      <c r="F5054" s="88">
        <f t="shared" si="2666"/>
        <v>6455.85</v>
      </c>
      <c r="G5054" s="3">
        <f>IF(AND(N5054=1,N5053&gt;1),VLOOKUP(A5053,[1]Plan1!$BK$81:$BM$259,3),G5053)</f>
        <v>6413.24</v>
      </c>
      <c r="H5054" s="11">
        <f t="shared" si="2667"/>
        <v>46128</v>
      </c>
      <c r="I5054" s="11">
        <f t="shared" si="2668"/>
        <v>46158</v>
      </c>
      <c r="J5054" s="12">
        <f t="shared" si="2641"/>
        <v>-6.6002153085962245E-3</v>
      </c>
      <c r="K5054" s="11">
        <f t="shared" si="2657"/>
        <v>46217</v>
      </c>
      <c r="L5054" s="11">
        <f t="shared" si="2642"/>
        <v>46217</v>
      </c>
      <c r="M5054" s="1">
        <f t="shared" si="2661"/>
        <v>21</v>
      </c>
      <c r="N5054" s="1">
        <f t="shared" si="2643"/>
        <v>16</v>
      </c>
      <c r="O5054" s="2">
        <f t="shared" si="2644"/>
        <v>0.9949673</v>
      </c>
      <c r="P5054" s="13">
        <f t="shared" si="2669"/>
        <v>0.99339977999999995</v>
      </c>
      <c r="Q5054" s="13">
        <f t="shared" si="2662"/>
        <v>1.3610602936991836</v>
      </c>
      <c r="R5054" s="2">
        <f t="shared" si="2665"/>
        <v>1.3542104800000001</v>
      </c>
      <c r="S5054" s="2">
        <f t="shared" si="2658"/>
        <v>1.4446439600000001</v>
      </c>
      <c r="T5054" s="2">
        <f t="shared" si="2645"/>
        <v>50654.041928849998</v>
      </c>
      <c r="U5054" s="2">
        <f t="shared" si="2646"/>
        <v>2171.673125400896</v>
      </c>
      <c r="V5054" s="2">
        <f t="shared" si="2647"/>
        <v>10689.812893173852</v>
      </c>
      <c r="W5054" s="2">
        <f t="shared" si="2648"/>
        <v>47924.825728144751</v>
      </c>
      <c r="X5054" s="17">
        <f t="shared" si="2649"/>
        <v>0</v>
      </c>
      <c r="Y5054" s="2">
        <f t="shared" si="2650"/>
        <v>0</v>
      </c>
      <c r="Z5054" s="72">
        <f t="shared" si="2651"/>
        <v>0</v>
      </c>
      <c r="AA5054" s="2">
        <f t="shared" si="2670"/>
        <v>0</v>
      </c>
      <c r="AB5054" s="12">
        <f t="shared" si="2659"/>
        <v>4.6600000000000003E-2</v>
      </c>
      <c r="AC5054" s="17">
        <f t="shared" si="2652"/>
        <v>16</v>
      </c>
      <c r="AD5054" s="17">
        <v>252</v>
      </c>
      <c r="AE5054" s="13">
        <f t="shared" si="2663"/>
        <v>1.0028960469999999</v>
      </c>
      <c r="AF5054" s="2">
        <f t="shared" si="2671"/>
        <v>146.69648616000001</v>
      </c>
      <c r="AG5054" s="2">
        <f t="shared" si="2653"/>
        <v>138.79254777</v>
      </c>
      <c r="AH5054" s="3">
        <f t="shared" si="2654"/>
        <v>0</v>
      </c>
      <c r="AI5054" s="4" t="str">
        <f t="shared" si="2664"/>
        <v>A+J=</v>
      </c>
      <c r="AJ5054" s="11">
        <f t="shared" si="2660"/>
        <v>46217</v>
      </c>
      <c r="AQ5054" s="53"/>
      <c r="AR5054" s="53"/>
    </row>
    <row r="5055" spans="1:44" x14ac:dyDescent="0.2">
      <c r="A5055" s="158">
        <f t="shared" si="2655"/>
        <v>46211</v>
      </c>
      <c r="B5055" s="2">
        <f t="shared" si="2639"/>
        <v>48059.381143703446</v>
      </c>
      <c r="C5055" s="2">
        <f t="shared" si="2656"/>
        <v>35063.339709569998</v>
      </c>
      <c r="D5055" s="2">
        <f>SUM(Y5055:Y$5092)</f>
        <v>4884.0720233800002</v>
      </c>
      <c r="E5055" s="73">
        <f t="shared" si="2640"/>
        <v>30179.267686189996</v>
      </c>
      <c r="F5055" s="88">
        <f t="shared" si="2666"/>
        <v>6455.85</v>
      </c>
      <c r="G5055" s="3">
        <f>IF(AND(N5055=1,N5054&gt;1),VLOOKUP(A5054,[1]Plan1!$BK$81:$BM$259,3),G5054)</f>
        <v>6413.24</v>
      </c>
      <c r="H5055" s="11">
        <f t="shared" si="2667"/>
        <v>46128</v>
      </c>
      <c r="I5055" s="11">
        <f t="shared" si="2668"/>
        <v>46158</v>
      </c>
      <c r="J5055" s="12">
        <f t="shared" si="2641"/>
        <v>-6.6002153085962245E-3</v>
      </c>
      <c r="K5055" s="11">
        <f t="shared" si="2657"/>
        <v>46217</v>
      </c>
      <c r="L5055" s="11">
        <f t="shared" si="2642"/>
        <v>46217</v>
      </c>
      <c r="M5055" s="1">
        <f t="shared" si="2661"/>
        <v>21</v>
      </c>
      <c r="N5055" s="1">
        <f t="shared" si="2643"/>
        <v>17</v>
      </c>
      <c r="O5055" s="2">
        <f t="shared" si="2644"/>
        <v>0.99465360000000003</v>
      </c>
      <c r="P5055" s="13">
        <f t="shared" si="2669"/>
        <v>0.99339977999999995</v>
      </c>
      <c r="Q5055" s="13">
        <f t="shared" si="2662"/>
        <v>1.3610602936991836</v>
      </c>
      <c r="R5055" s="2">
        <f t="shared" si="2665"/>
        <v>1.3537835199999999</v>
      </c>
      <c r="S5055" s="2">
        <f t="shared" si="2658"/>
        <v>1.4446439600000001</v>
      </c>
      <c r="T5055" s="2">
        <f t="shared" si="2645"/>
        <v>50654.041928849998</v>
      </c>
      <c r="U5055" s="2">
        <f t="shared" si="2646"/>
        <v>2171.673125400896</v>
      </c>
      <c r="V5055" s="2">
        <f t="shared" si="2647"/>
        <v>10676.927553042549</v>
      </c>
      <c r="W5055" s="2">
        <f t="shared" si="2648"/>
        <v>47911.940388013449</v>
      </c>
      <c r="X5055" s="17">
        <f t="shared" si="2649"/>
        <v>0</v>
      </c>
      <c r="Y5055" s="2">
        <f t="shared" si="2650"/>
        <v>0</v>
      </c>
      <c r="Z5055" s="72">
        <f t="shared" si="2651"/>
        <v>0</v>
      </c>
      <c r="AA5055" s="2">
        <f t="shared" si="2670"/>
        <v>0</v>
      </c>
      <c r="AB5055" s="12">
        <f t="shared" si="2659"/>
        <v>4.6600000000000003E-2</v>
      </c>
      <c r="AC5055" s="17">
        <f t="shared" si="2652"/>
        <v>17</v>
      </c>
      <c r="AD5055" s="17">
        <v>252</v>
      </c>
      <c r="AE5055" s="13">
        <f t="shared" si="2663"/>
        <v>1.003077328</v>
      </c>
      <c r="AF5055" s="2">
        <f t="shared" si="2671"/>
        <v>155.87910153999999</v>
      </c>
      <c r="AG5055" s="2">
        <f t="shared" si="2653"/>
        <v>147.44075569</v>
      </c>
      <c r="AH5055" s="3">
        <f t="shared" si="2654"/>
        <v>0</v>
      </c>
      <c r="AI5055" s="4" t="str">
        <f t="shared" si="2664"/>
        <v>A+J=</v>
      </c>
      <c r="AJ5055" s="11">
        <f t="shared" si="2660"/>
        <v>46217</v>
      </c>
      <c r="AQ5055" s="53"/>
      <c r="AR5055" s="53"/>
    </row>
    <row r="5056" spans="1:44" x14ac:dyDescent="0.2">
      <c r="A5056" s="158">
        <f t="shared" si="2655"/>
        <v>46212</v>
      </c>
      <c r="B5056" s="2">
        <f t="shared" si="2639"/>
        <v>48055.144250951598</v>
      </c>
      <c r="C5056" s="2">
        <f t="shared" si="2656"/>
        <v>35063.339709569998</v>
      </c>
      <c r="D5056" s="2">
        <f>SUM(Y5056:Y$5092)</f>
        <v>4884.0720233800002</v>
      </c>
      <c r="E5056" s="73">
        <f t="shared" si="2640"/>
        <v>30179.267686189996</v>
      </c>
      <c r="F5056" s="88">
        <f t="shared" si="2666"/>
        <v>6455.85</v>
      </c>
      <c r="G5056" s="3">
        <f>IF(AND(N5056=1,N5055&gt;1),VLOOKUP(A5055,[1]Plan1!$BK$81:$BM$259,3),G5055)</f>
        <v>6413.24</v>
      </c>
      <c r="H5056" s="11">
        <f t="shared" si="2667"/>
        <v>46128</v>
      </c>
      <c r="I5056" s="11">
        <f t="shared" si="2668"/>
        <v>46158</v>
      </c>
      <c r="J5056" s="12">
        <f t="shared" si="2641"/>
        <v>-6.6002153085962245E-3</v>
      </c>
      <c r="K5056" s="11">
        <f t="shared" si="2657"/>
        <v>46217</v>
      </c>
      <c r="L5056" s="11">
        <f t="shared" si="2642"/>
        <v>46217</v>
      </c>
      <c r="M5056" s="1">
        <f t="shared" si="2661"/>
        <v>21</v>
      </c>
      <c r="N5056" s="1">
        <f t="shared" si="2643"/>
        <v>18</v>
      </c>
      <c r="O5056" s="2">
        <f t="shared" si="2644"/>
        <v>0.99433998999999995</v>
      </c>
      <c r="P5056" s="13">
        <f t="shared" si="2669"/>
        <v>0.99339977999999995</v>
      </c>
      <c r="Q5056" s="13">
        <f t="shared" si="2662"/>
        <v>1.3610602936991836</v>
      </c>
      <c r="R5056" s="2">
        <f t="shared" si="2665"/>
        <v>1.3533566699999999</v>
      </c>
      <c r="S5056" s="2">
        <f t="shared" si="2658"/>
        <v>1.4446439600000001</v>
      </c>
      <c r="T5056" s="2">
        <f t="shared" si="2645"/>
        <v>50654.041928849998</v>
      </c>
      <c r="U5056" s="2">
        <f t="shared" si="2646"/>
        <v>2171.673125400896</v>
      </c>
      <c r="V5056" s="2">
        <f t="shared" si="2647"/>
        <v>10664.0455326307</v>
      </c>
      <c r="W5056" s="2">
        <f t="shared" si="2648"/>
        <v>47899.058367601596</v>
      </c>
      <c r="X5056" s="17">
        <f t="shared" si="2649"/>
        <v>0</v>
      </c>
      <c r="Y5056" s="2">
        <f t="shared" si="2650"/>
        <v>0</v>
      </c>
      <c r="Z5056" s="72">
        <f t="shared" si="2651"/>
        <v>0</v>
      </c>
      <c r="AA5056" s="2">
        <f t="shared" si="2670"/>
        <v>0</v>
      </c>
      <c r="AB5056" s="12">
        <f t="shared" si="2659"/>
        <v>4.6600000000000003E-2</v>
      </c>
      <c r="AC5056" s="17">
        <f t="shared" si="2652"/>
        <v>18</v>
      </c>
      <c r="AD5056" s="17">
        <v>252</v>
      </c>
      <c r="AE5056" s="13">
        <f t="shared" si="2663"/>
        <v>1.003258642</v>
      </c>
      <c r="AF5056" s="2">
        <f t="shared" si="2671"/>
        <v>165.06338848999999</v>
      </c>
      <c r="AG5056" s="2">
        <f t="shared" si="2653"/>
        <v>156.08588334999999</v>
      </c>
      <c r="AH5056" s="3">
        <f t="shared" si="2654"/>
        <v>0</v>
      </c>
      <c r="AI5056" s="4" t="str">
        <f t="shared" si="2664"/>
        <v>A+J=</v>
      </c>
      <c r="AJ5056" s="11">
        <f t="shared" si="2660"/>
        <v>46217</v>
      </c>
      <c r="AQ5056" s="53"/>
      <c r="AR5056" s="53"/>
    </row>
    <row r="5057" spans="1:44" x14ac:dyDescent="0.2">
      <c r="A5057" s="158">
        <f t="shared" si="2655"/>
        <v>46213</v>
      </c>
      <c r="B5057" s="2">
        <f t="shared" si="2639"/>
        <v>48050.909064482585</v>
      </c>
      <c r="C5057" s="2">
        <f t="shared" si="2656"/>
        <v>35063.339709569998</v>
      </c>
      <c r="D5057" s="2">
        <f>SUM(Y5057:Y$5092)</f>
        <v>4884.0720233800002</v>
      </c>
      <c r="E5057" s="73">
        <f t="shared" si="2640"/>
        <v>30179.267686189996</v>
      </c>
      <c r="F5057" s="88">
        <f t="shared" si="2666"/>
        <v>6455.85</v>
      </c>
      <c r="G5057" s="3">
        <f>IF(AND(N5057=1,N5056&gt;1),VLOOKUP(A5056,[1]Plan1!$BK$81:$BM$259,3),G5056)</f>
        <v>6413.24</v>
      </c>
      <c r="H5057" s="11">
        <f t="shared" si="2667"/>
        <v>46128</v>
      </c>
      <c r="I5057" s="11">
        <f t="shared" si="2668"/>
        <v>46158</v>
      </c>
      <c r="J5057" s="12">
        <f t="shared" si="2641"/>
        <v>-6.6002153085962245E-3</v>
      </c>
      <c r="K5057" s="11">
        <f t="shared" si="2657"/>
        <v>46217</v>
      </c>
      <c r="L5057" s="11">
        <f t="shared" si="2642"/>
        <v>46217</v>
      </c>
      <c r="M5057" s="1">
        <f t="shared" si="2661"/>
        <v>21</v>
      </c>
      <c r="N5057" s="1">
        <f t="shared" si="2643"/>
        <v>19</v>
      </c>
      <c r="O5057" s="2">
        <f t="shared" si="2644"/>
        <v>0.99402648999999998</v>
      </c>
      <c r="P5057" s="13">
        <f t="shared" si="2669"/>
        <v>0.99339977999999995</v>
      </c>
      <c r="Q5057" s="13">
        <f t="shared" si="2662"/>
        <v>1.3610602936991836</v>
      </c>
      <c r="R5057" s="2">
        <f t="shared" si="2665"/>
        <v>1.3529299800000001</v>
      </c>
      <c r="S5057" s="2">
        <f t="shared" si="2658"/>
        <v>1.4446439600000001</v>
      </c>
      <c r="T5057" s="2">
        <f t="shared" si="2645"/>
        <v>50654.041928849998</v>
      </c>
      <c r="U5057" s="2">
        <f t="shared" si="2646"/>
        <v>2171.673125400896</v>
      </c>
      <c r="V5057" s="2">
        <f t="shared" si="2647"/>
        <v>10651.168340901684</v>
      </c>
      <c r="W5057" s="2">
        <f t="shared" si="2648"/>
        <v>47886.181175872582</v>
      </c>
      <c r="X5057" s="17">
        <f t="shared" si="2649"/>
        <v>0</v>
      </c>
      <c r="Y5057" s="2">
        <f t="shared" si="2650"/>
        <v>0</v>
      </c>
      <c r="Z5057" s="72">
        <f t="shared" si="2651"/>
        <v>0</v>
      </c>
      <c r="AA5057" s="2">
        <f t="shared" si="2670"/>
        <v>0</v>
      </c>
      <c r="AB5057" s="12">
        <f t="shared" si="2659"/>
        <v>4.6600000000000003E-2</v>
      </c>
      <c r="AC5057" s="17">
        <f t="shared" si="2652"/>
        <v>19</v>
      </c>
      <c r="AD5057" s="17">
        <v>252</v>
      </c>
      <c r="AE5057" s="13">
        <f t="shared" si="2663"/>
        <v>1.003439988</v>
      </c>
      <c r="AF5057" s="2">
        <f t="shared" si="2671"/>
        <v>174.24929638</v>
      </c>
      <c r="AG5057" s="2">
        <f t="shared" si="2653"/>
        <v>164.72788861000001</v>
      </c>
      <c r="AH5057" s="3">
        <f t="shared" si="2654"/>
        <v>0</v>
      </c>
      <c r="AI5057" s="4" t="str">
        <f t="shared" si="2664"/>
        <v>A+J=</v>
      </c>
      <c r="AJ5057" s="11">
        <f t="shared" si="2660"/>
        <v>46217</v>
      </c>
      <c r="AQ5057" s="53"/>
      <c r="AR5057" s="53"/>
    </row>
    <row r="5058" spans="1:44" x14ac:dyDescent="0.2">
      <c r="A5058" s="158">
        <f t="shared" si="2655"/>
        <v>46214</v>
      </c>
      <c r="B5058" s="2">
        <f t="shared" si="2639"/>
        <v>48046.675075641033</v>
      </c>
      <c r="C5058" s="2">
        <f t="shared" si="2656"/>
        <v>35063.339709569998</v>
      </c>
      <c r="D5058" s="2">
        <f>SUM(Y5058:Y$5092)</f>
        <v>4884.0720233800002</v>
      </c>
      <c r="E5058" s="73">
        <f t="shared" si="2640"/>
        <v>30179.267686189996</v>
      </c>
      <c r="F5058" s="88">
        <f t="shared" si="2666"/>
        <v>6455.85</v>
      </c>
      <c r="G5058" s="3">
        <f>IF(AND(N5058=1,N5057&gt;1),VLOOKUP(A5057,[1]Plan1!$BK$81:$BM$259,3),G5057)</f>
        <v>6413.24</v>
      </c>
      <c r="H5058" s="11">
        <f t="shared" si="2667"/>
        <v>46128</v>
      </c>
      <c r="I5058" s="11">
        <f t="shared" si="2668"/>
        <v>46158</v>
      </c>
      <c r="J5058" s="12">
        <f t="shared" si="2641"/>
        <v>-6.6002153085962245E-3</v>
      </c>
      <c r="K5058" s="11">
        <f t="shared" si="2657"/>
        <v>46217</v>
      </c>
      <c r="L5058" s="11">
        <f t="shared" si="2642"/>
        <v>46217</v>
      </c>
      <c r="M5058" s="1">
        <f t="shared" si="2661"/>
        <v>21</v>
      </c>
      <c r="N5058" s="1">
        <f t="shared" si="2643"/>
        <v>20</v>
      </c>
      <c r="O5058" s="2">
        <f t="shared" si="2644"/>
        <v>0.99371308999999997</v>
      </c>
      <c r="P5058" s="13">
        <f t="shared" si="2669"/>
        <v>0.99339977999999995</v>
      </c>
      <c r="Q5058" s="13">
        <f t="shared" si="2662"/>
        <v>1.3610602936991836</v>
      </c>
      <c r="R5058" s="2">
        <f t="shared" si="2665"/>
        <v>1.3525034300000001</v>
      </c>
      <c r="S5058" s="2">
        <f t="shared" si="2658"/>
        <v>1.4446439600000001</v>
      </c>
      <c r="T5058" s="2">
        <f t="shared" si="2645"/>
        <v>50654.041928849998</v>
      </c>
      <c r="U5058" s="2">
        <f t="shared" si="2646"/>
        <v>2171.673125400896</v>
      </c>
      <c r="V5058" s="2">
        <f t="shared" si="2647"/>
        <v>10638.295374270139</v>
      </c>
      <c r="W5058" s="2">
        <f t="shared" si="2648"/>
        <v>47873.308209241033</v>
      </c>
      <c r="X5058" s="17">
        <f t="shared" si="2649"/>
        <v>0</v>
      </c>
      <c r="Y5058" s="2">
        <f t="shared" si="2650"/>
        <v>0</v>
      </c>
      <c r="Z5058" s="72">
        <f t="shared" si="2651"/>
        <v>0</v>
      </c>
      <c r="AA5058" s="2">
        <f t="shared" si="2670"/>
        <v>0</v>
      </c>
      <c r="AB5058" s="12">
        <f t="shared" si="2659"/>
        <v>4.6600000000000003E-2</v>
      </c>
      <c r="AC5058" s="17">
        <f t="shared" si="2652"/>
        <v>20</v>
      </c>
      <c r="AD5058" s="17">
        <v>252</v>
      </c>
      <c r="AE5058" s="13">
        <f t="shared" si="2663"/>
        <v>1.0036213679999999</v>
      </c>
      <c r="AF5058" s="2">
        <f t="shared" si="2671"/>
        <v>183.43692651000001</v>
      </c>
      <c r="AG5058" s="2">
        <f t="shared" si="2653"/>
        <v>173.36686639999999</v>
      </c>
      <c r="AH5058" s="3">
        <f t="shared" si="2654"/>
        <v>0</v>
      </c>
      <c r="AI5058" s="4" t="str">
        <f t="shared" si="2664"/>
        <v>A+J=</v>
      </c>
      <c r="AJ5058" s="11">
        <f t="shared" si="2660"/>
        <v>46217</v>
      </c>
      <c r="AQ5058" s="53"/>
      <c r="AR5058" s="53"/>
    </row>
    <row r="5059" spans="1:44" x14ac:dyDescent="0.2">
      <c r="A5059" s="158">
        <f t="shared" si="2655"/>
        <v>46215</v>
      </c>
      <c r="B5059" s="2">
        <f t="shared" si="2639"/>
        <v>48046.675075641033</v>
      </c>
      <c r="C5059" s="2">
        <f t="shared" si="2656"/>
        <v>35063.339709569998</v>
      </c>
      <c r="D5059" s="2">
        <f>SUM(Y5059:Y$5092)</f>
        <v>4884.0720233800002</v>
      </c>
      <c r="E5059" s="73">
        <f t="shared" si="2640"/>
        <v>30179.267686189996</v>
      </c>
      <c r="F5059" s="88">
        <f t="shared" si="2666"/>
        <v>6455.85</v>
      </c>
      <c r="G5059" s="3">
        <f>IF(AND(N5059=1,N5058&gt;1),VLOOKUP(A5058,[1]Plan1!$BK$81:$BM$259,3),G5058)</f>
        <v>6413.24</v>
      </c>
      <c r="H5059" s="11">
        <f t="shared" si="2667"/>
        <v>46128</v>
      </c>
      <c r="I5059" s="11">
        <f t="shared" si="2668"/>
        <v>46158</v>
      </c>
      <c r="J5059" s="12">
        <f t="shared" si="2641"/>
        <v>-6.6002153085962245E-3</v>
      </c>
      <c r="K5059" s="11">
        <f t="shared" si="2657"/>
        <v>46217</v>
      </c>
      <c r="L5059" s="11">
        <f t="shared" si="2642"/>
        <v>46217</v>
      </c>
      <c r="M5059" s="1">
        <f t="shared" si="2661"/>
        <v>21</v>
      </c>
      <c r="N5059" s="1">
        <f t="shared" si="2643"/>
        <v>20</v>
      </c>
      <c r="O5059" s="2">
        <f t="shared" si="2644"/>
        <v>0.99371308999999997</v>
      </c>
      <c r="P5059" s="13">
        <f t="shared" si="2669"/>
        <v>0.99339977999999995</v>
      </c>
      <c r="Q5059" s="13">
        <f t="shared" si="2662"/>
        <v>1.3610602936991836</v>
      </c>
      <c r="R5059" s="2">
        <f t="shared" si="2665"/>
        <v>1.3525034300000001</v>
      </c>
      <c r="S5059" s="2">
        <f t="shared" si="2658"/>
        <v>1.4446439600000001</v>
      </c>
      <c r="T5059" s="2">
        <f t="shared" si="2645"/>
        <v>50654.041928849998</v>
      </c>
      <c r="U5059" s="2">
        <f t="shared" si="2646"/>
        <v>2171.673125400896</v>
      </c>
      <c r="V5059" s="2">
        <f t="shared" si="2647"/>
        <v>10638.295374270139</v>
      </c>
      <c r="W5059" s="2">
        <f t="shared" si="2648"/>
        <v>47873.308209241033</v>
      </c>
      <c r="X5059" s="17">
        <f t="shared" si="2649"/>
        <v>0</v>
      </c>
      <c r="Y5059" s="2">
        <f t="shared" si="2650"/>
        <v>0</v>
      </c>
      <c r="Z5059" s="72">
        <f t="shared" si="2651"/>
        <v>0</v>
      </c>
      <c r="AA5059" s="2">
        <f t="shared" si="2670"/>
        <v>0</v>
      </c>
      <c r="AB5059" s="12">
        <f t="shared" si="2659"/>
        <v>4.6600000000000003E-2</v>
      </c>
      <c r="AC5059" s="17">
        <f t="shared" si="2652"/>
        <v>20</v>
      </c>
      <c r="AD5059" s="17">
        <v>252</v>
      </c>
      <c r="AE5059" s="13">
        <f t="shared" si="2663"/>
        <v>1.0036213679999999</v>
      </c>
      <c r="AF5059" s="2">
        <f t="shared" si="2671"/>
        <v>183.43692651000001</v>
      </c>
      <c r="AG5059" s="2">
        <f t="shared" si="2653"/>
        <v>173.36686639999999</v>
      </c>
      <c r="AH5059" s="3">
        <f t="shared" si="2654"/>
        <v>0</v>
      </c>
      <c r="AI5059" s="4" t="str">
        <f t="shared" si="2664"/>
        <v>A+J=</v>
      </c>
      <c r="AJ5059" s="11">
        <f t="shared" si="2660"/>
        <v>46217</v>
      </c>
      <c r="AQ5059" s="53"/>
      <c r="AR5059" s="53"/>
    </row>
    <row r="5060" spans="1:44" x14ac:dyDescent="0.2">
      <c r="A5060" s="158">
        <f t="shared" si="2655"/>
        <v>46216</v>
      </c>
      <c r="B5060" s="2">
        <f t="shared" si="2639"/>
        <v>48046.675075641033</v>
      </c>
      <c r="C5060" s="2">
        <f t="shared" si="2656"/>
        <v>35063.339709569998</v>
      </c>
      <c r="D5060" s="2">
        <f>SUM(Y5060:Y$5092)</f>
        <v>4884.0720233800002</v>
      </c>
      <c r="E5060" s="73">
        <f t="shared" si="2640"/>
        <v>30179.267686189996</v>
      </c>
      <c r="F5060" s="88">
        <f t="shared" si="2666"/>
        <v>6455.85</v>
      </c>
      <c r="G5060" s="3">
        <f>IF(AND(N5060=1,N5059&gt;1),VLOOKUP(A5059,[1]Plan1!$BK$81:$BM$259,3),G5059)</f>
        <v>6413.24</v>
      </c>
      <c r="H5060" s="11">
        <f t="shared" si="2667"/>
        <v>46128</v>
      </c>
      <c r="I5060" s="11">
        <f t="shared" si="2668"/>
        <v>46158</v>
      </c>
      <c r="J5060" s="12">
        <f t="shared" si="2641"/>
        <v>-6.6002153085962245E-3</v>
      </c>
      <c r="K5060" s="11">
        <f t="shared" si="2657"/>
        <v>46217</v>
      </c>
      <c r="L5060" s="11">
        <f t="shared" si="2642"/>
        <v>46217</v>
      </c>
      <c r="M5060" s="1">
        <f t="shared" si="2661"/>
        <v>21</v>
      </c>
      <c r="N5060" s="1">
        <f t="shared" si="2643"/>
        <v>20</v>
      </c>
      <c r="O5060" s="2">
        <f t="shared" si="2644"/>
        <v>0.99371308999999997</v>
      </c>
      <c r="P5060" s="13">
        <f t="shared" si="2669"/>
        <v>0.99339977999999995</v>
      </c>
      <c r="Q5060" s="13">
        <f t="shared" si="2662"/>
        <v>1.3610602936991836</v>
      </c>
      <c r="R5060" s="2">
        <f t="shared" si="2665"/>
        <v>1.3525034300000001</v>
      </c>
      <c r="S5060" s="2">
        <f t="shared" si="2658"/>
        <v>1.4446439600000001</v>
      </c>
      <c r="T5060" s="2">
        <f t="shared" si="2645"/>
        <v>50654.041928849998</v>
      </c>
      <c r="U5060" s="2">
        <f t="shared" si="2646"/>
        <v>2171.673125400896</v>
      </c>
      <c r="V5060" s="2">
        <f t="shared" si="2647"/>
        <v>10638.295374270139</v>
      </c>
      <c r="W5060" s="2">
        <f t="shared" si="2648"/>
        <v>47873.308209241033</v>
      </c>
      <c r="X5060" s="17">
        <f t="shared" si="2649"/>
        <v>0</v>
      </c>
      <c r="Y5060" s="2">
        <f t="shared" si="2650"/>
        <v>0</v>
      </c>
      <c r="Z5060" s="72">
        <f t="shared" si="2651"/>
        <v>0</v>
      </c>
      <c r="AA5060" s="2">
        <f t="shared" si="2670"/>
        <v>0</v>
      </c>
      <c r="AB5060" s="12">
        <f t="shared" si="2659"/>
        <v>4.6600000000000003E-2</v>
      </c>
      <c r="AC5060" s="17">
        <f t="shared" si="2652"/>
        <v>20</v>
      </c>
      <c r="AD5060" s="17">
        <v>252</v>
      </c>
      <c r="AE5060" s="13">
        <f t="shared" si="2663"/>
        <v>1.0036213679999999</v>
      </c>
      <c r="AF5060" s="2">
        <f t="shared" si="2671"/>
        <v>183.43692651000001</v>
      </c>
      <c r="AG5060" s="2">
        <f t="shared" si="2653"/>
        <v>173.36686639999999</v>
      </c>
      <c r="AH5060" s="3">
        <f t="shared" si="2654"/>
        <v>0</v>
      </c>
      <c r="AI5060" s="4" t="str">
        <f t="shared" si="2664"/>
        <v>A+J=</v>
      </c>
      <c r="AJ5060" s="11">
        <f t="shared" si="2660"/>
        <v>46217</v>
      </c>
      <c r="AQ5060" s="53"/>
      <c r="AR5060" s="53"/>
    </row>
    <row r="5061" spans="1:44" x14ac:dyDescent="0.2">
      <c r="A5061" s="158">
        <f t="shared" si="2655"/>
        <v>46217</v>
      </c>
      <c r="B5061" s="2">
        <f t="shared" si="2639"/>
        <v>48042.441280878935</v>
      </c>
      <c r="C5061" s="2">
        <f t="shared" si="2656"/>
        <v>35063.339709569998</v>
      </c>
      <c r="D5061" s="2">
        <f>SUM(Y5061:Y$5092)</f>
        <v>4884.0720233800002</v>
      </c>
      <c r="E5061" s="73">
        <f t="shared" si="2640"/>
        <v>30179.267686189996</v>
      </c>
      <c r="F5061" s="88">
        <f t="shared" si="2666"/>
        <v>6455.85</v>
      </c>
      <c r="G5061" s="3">
        <f>IF(AND(N5061=1,N5060&gt;1),VLOOKUP(A5060,[1]Plan1!$BK$81:$BM$259,3),G5060)</f>
        <v>6413.24</v>
      </c>
      <c r="H5061" s="11">
        <f t="shared" si="2667"/>
        <v>46128</v>
      </c>
      <c r="I5061" s="11">
        <f t="shared" si="2668"/>
        <v>46158</v>
      </c>
      <c r="J5061" s="12">
        <f t="shared" si="2641"/>
        <v>-6.6002153085962245E-3</v>
      </c>
      <c r="K5061" s="11">
        <f t="shared" si="2657"/>
        <v>46248</v>
      </c>
      <c r="L5061" s="11">
        <f t="shared" si="2642"/>
        <v>46217</v>
      </c>
      <c r="M5061" s="1">
        <f t="shared" si="2661"/>
        <v>21</v>
      </c>
      <c r="N5061" s="1">
        <f t="shared" si="2643"/>
        <v>21</v>
      </c>
      <c r="O5061" s="2">
        <f t="shared" si="2644"/>
        <v>0.99339977999999995</v>
      </c>
      <c r="P5061" s="13">
        <f t="shared" si="2669"/>
        <v>0.99339977999999995</v>
      </c>
      <c r="Q5061" s="13">
        <f t="shared" si="2662"/>
        <v>1.3610602936991836</v>
      </c>
      <c r="R5061" s="2">
        <f t="shared" si="2665"/>
        <v>1.35207699</v>
      </c>
      <c r="S5061" s="2">
        <f t="shared" si="2658"/>
        <v>1.4446439600000001</v>
      </c>
      <c r="T5061" s="2">
        <f t="shared" si="2645"/>
        <v>50654.041928849998</v>
      </c>
      <c r="U5061" s="2">
        <f t="shared" si="2646"/>
        <v>2171.673125400896</v>
      </c>
      <c r="V5061" s="2">
        <f t="shared" si="2647"/>
        <v>10625.425727358039</v>
      </c>
      <c r="W5061" s="2">
        <f t="shared" si="2648"/>
        <v>47860.438562328934</v>
      </c>
      <c r="X5061" s="17">
        <f t="shared" si="2649"/>
        <v>166</v>
      </c>
      <c r="Y5061" s="2">
        <f t="shared" si="2650"/>
        <v>2443.3095845100001</v>
      </c>
      <c r="Z5061" s="72">
        <f t="shared" si="2651"/>
        <v>6.9682740000000007E-2</v>
      </c>
      <c r="AA5061" s="2">
        <f t="shared" si="2670"/>
        <v>3529.7124336699999</v>
      </c>
      <c r="AB5061" s="12">
        <f t="shared" si="2659"/>
        <v>4.6600000000000003E-2</v>
      </c>
      <c r="AC5061" s="17">
        <f t="shared" si="2652"/>
        <v>21</v>
      </c>
      <c r="AD5061" s="17">
        <v>252</v>
      </c>
      <c r="AE5061" s="13">
        <f t="shared" si="2663"/>
        <v>1.00380278</v>
      </c>
      <c r="AF5061" s="2">
        <f t="shared" si="2671"/>
        <v>192.62617756</v>
      </c>
      <c r="AG5061" s="2">
        <f t="shared" si="2653"/>
        <v>182.00271855</v>
      </c>
      <c r="AH5061" s="3">
        <f t="shared" si="2654"/>
        <v>3722.33861123</v>
      </c>
      <c r="AI5061" s="4" t="str">
        <f t="shared" si="2664"/>
        <v>A+J=</v>
      </c>
      <c r="AJ5061" s="11">
        <f t="shared" si="2660"/>
        <v>46217</v>
      </c>
      <c r="AQ5061" s="53"/>
      <c r="AR5061" s="53"/>
    </row>
    <row r="5062" spans="1:44" x14ac:dyDescent="0.2">
      <c r="A5062" s="158">
        <f t="shared" si="2655"/>
        <v>46218</v>
      </c>
      <c r="B5062" s="2">
        <f t="shared" si="2639"/>
        <v>44326.990462374961</v>
      </c>
      <c r="C5062" s="2">
        <f t="shared" si="2656"/>
        <v>32620.030125059999</v>
      </c>
      <c r="D5062" s="2">
        <f>SUM(Y5062:Y$5092)</f>
        <v>2440.7624388700001</v>
      </c>
      <c r="E5062" s="73">
        <f t="shared" si="2640"/>
        <v>30179.26768619</v>
      </c>
      <c r="F5062" s="88">
        <f t="shared" si="2666"/>
        <v>6455.85</v>
      </c>
      <c r="G5062" s="3">
        <f>IF(AND(N5062=1,N5061&gt;1),VLOOKUP(A5061,[1]Plan1!$BK$81:$BM$259,3),G5061)</f>
        <v>6413.24</v>
      </c>
      <c r="H5062" s="11">
        <f t="shared" si="2667"/>
        <v>46157</v>
      </c>
      <c r="I5062" s="11">
        <f t="shared" si="2668"/>
        <v>46188</v>
      </c>
      <c r="J5062" s="12">
        <f t="shared" si="2641"/>
        <v>-6.6002153085962245E-3</v>
      </c>
      <c r="K5062" s="11">
        <f t="shared" si="2657"/>
        <v>46248</v>
      </c>
      <c r="L5062" s="11">
        <f t="shared" si="2642"/>
        <v>46248</v>
      </c>
      <c r="M5062" s="1">
        <f t="shared" si="2661"/>
        <v>23</v>
      </c>
      <c r="N5062" s="1">
        <f t="shared" si="2643"/>
        <v>1</v>
      </c>
      <c r="O5062" s="2">
        <f t="shared" si="2644"/>
        <v>0.99971211999999998</v>
      </c>
      <c r="P5062" s="13">
        <f t="shared" si="2669"/>
        <v>0.99339977999999995</v>
      </c>
      <c r="Q5062" s="13">
        <f t="shared" si="2662"/>
        <v>1.3520769963275043</v>
      </c>
      <c r="R5062" s="2">
        <f t="shared" si="2665"/>
        <v>1.3516877599999999</v>
      </c>
      <c r="S5062" s="2">
        <f t="shared" si="2658"/>
        <v>1.4446439600000001</v>
      </c>
      <c r="T5062" s="2">
        <f t="shared" si="2645"/>
        <v>47124.329495179998</v>
      </c>
      <c r="U5062" s="2">
        <f t="shared" si="2646"/>
        <v>1085.2702762384149</v>
      </c>
      <c r="V5062" s="2">
        <f t="shared" si="2647"/>
        <v>10613.679050996541</v>
      </c>
      <c r="W5062" s="2">
        <f t="shared" si="2648"/>
        <v>44318.97945229496</v>
      </c>
      <c r="X5062" s="17">
        <f t="shared" si="2649"/>
        <v>0</v>
      </c>
      <c r="Y5062" s="2">
        <f t="shared" si="2650"/>
        <v>0</v>
      </c>
      <c r="Z5062" s="72">
        <f t="shared" si="2651"/>
        <v>0</v>
      </c>
      <c r="AA5062" s="2">
        <f t="shared" si="2670"/>
        <v>0</v>
      </c>
      <c r="AB5062" s="12">
        <f t="shared" si="2659"/>
        <v>4.6600000000000003E-2</v>
      </c>
      <c r="AC5062" s="17">
        <f t="shared" si="2652"/>
        <v>1</v>
      </c>
      <c r="AD5062" s="17">
        <v>252</v>
      </c>
      <c r="AE5062" s="13">
        <f t="shared" si="2663"/>
        <v>1.0001807579999999</v>
      </c>
      <c r="AF5062" s="2">
        <f t="shared" si="2671"/>
        <v>8.5180995500000005</v>
      </c>
      <c r="AG5062" s="2">
        <f t="shared" si="2653"/>
        <v>8.0110100800000001</v>
      </c>
      <c r="AH5062" s="3">
        <f t="shared" si="2654"/>
        <v>0</v>
      </c>
      <c r="AI5062" s="4" t="str">
        <f t="shared" si="2664"/>
        <v>A+J=</v>
      </c>
      <c r="AJ5062" s="11">
        <f t="shared" si="2660"/>
        <v>46248</v>
      </c>
      <c r="AQ5062" s="53"/>
      <c r="AR5062" s="53"/>
    </row>
    <row r="5063" spans="1:44" x14ac:dyDescent="0.2">
      <c r="A5063" s="158">
        <f t="shared" si="2655"/>
        <v>46219</v>
      </c>
      <c r="B5063" s="2">
        <f t="shared" si="2639"/>
        <v>44323.255288242908</v>
      </c>
      <c r="C5063" s="2">
        <f t="shared" si="2656"/>
        <v>32620.030125059999</v>
      </c>
      <c r="D5063" s="2">
        <f>SUM(Y5063:Y$5092)</f>
        <v>2440.7624388700001</v>
      </c>
      <c r="E5063" s="73">
        <f t="shared" si="2640"/>
        <v>30179.26768619</v>
      </c>
      <c r="F5063" s="88">
        <f t="shared" si="2666"/>
        <v>6455.85</v>
      </c>
      <c r="G5063" s="3">
        <f>IF(AND(N5063=1,N5062&gt;1),VLOOKUP(A5062,[1]Plan1!$BK$81:$BM$259,3),G5062)</f>
        <v>6413.24</v>
      </c>
      <c r="H5063" s="11">
        <f t="shared" si="2667"/>
        <v>46157</v>
      </c>
      <c r="I5063" s="11">
        <f t="shared" si="2668"/>
        <v>46188</v>
      </c>
      <c r="J5063" s="12">
        <f t="shared" si="2641"/>
        <v>-6.6002153085962245E-3</v>
      </c>
      <c r="K5063" s="11">
        <f t="shared" si="2657"/>
        <v>46248</v>
      </c>
      <c r="L5063" s="11">
        <f t="shared" si="2642"/>
        <v>46248</v>
      </c>
      <c r="M5063" s="1">
        <f t="shared" si="2661"/>
        <v>23</v>
      </c>
      <c r="N5063" s="1">
        <f t="shared" si="2643"/>
        <v>2</v>
      </c>
      <c r="O5063" s="2">
        <f t="shared" si="2644"/>
        <v>0.99942432999999997</v>
      </c>
      <c r="P5063" s="13">
        <f t="shared" si="2669"/>
        <v>0.99339977999999995</v>
      </c>
      <c r="Q5063" s="13">
        <f t="shared" si="2662"/>
        <v>1.3520769963275043</v>
      </c>
      <c r="R5063" s="2">
        <f t="shared" si="2665"/>
        <v>1.35129864</v>
      </c>
      <c r="S5063" s="2">
        <f t="shared" si="2658"/>
        <v>1.4446439600000001</v>
      </c>
      <c r="T5063" s="2">
        <f t="shared" si="2645"/>
        <v>47124.329495179998</v>
      </c>
      <c r="U5063" s="2">
        <f t="shared" si="2646"/>
        <v>1085.2702762384149</v>
      </c>
      <c r="V5063" s="2">
        <f t="shared" si="2647"/>
        <v>10601.935694354494</v>
      </c>
      <c r="W5063" s="2">
        <f t="shared" si="2648"/>
        <v>44307.236095652908</v>
      </c>
      <c r="X5063" s="17">
        <f t="shared" si="2649"/>
        <v>0</v>
      </c>
      <c r="Y5063" s="2">
        <f t="shared" si="2650"/>
        <v>0</v>
      </c>
      <c r="Z5063" s="72">
        <f t="shared" si="2651"/>
        <v>0</v>
      </c>
      <c r="AA5063" s="2">
        <f t="shared" si="2670"/>
        <v>0</v>
      </c>
      <c r="AB5063" s="12">
        <f t="shared" si="2659"/>
        <v>4.6600000000000003E-2</v>
      </c>
      <c r="AC5063" s="17">
        <f t="shared" si="2652"/>
        <v>2</v>
      </c>
      <c r="AD5063" s="17">
        <v>252</v>
      </c>
      <c r="AE5063" s="13">
        <f t="shared" si="2663"/>
        <v>1.0003615480000001</v>
      </c>
      <c r="AF5063" s="2">
        <f t="shared" si="2671"/>
        <v>17.037707080000001</v>
      </c>
      <c r="AG5063" s="2">
        <f t="shared" si="2653"/>
        <v>16.019192589999999</v>
      </c>
      <c r="AH5063" s="3">
        <f t="shared" si="2654"/>
        <v>0</v>
      </c>
      <c r="AI5063" s="4" t="str">
        <f t="shared" si="2664"/>
        <v>A+J=</v>
      </c>
      <c r="AJ5063" s="11">
        <f t="shared" si="2660"/>
        <v>46248</v>
      </c>
      <c r="AQ5063" s="53"/>
      <c r="AR5063" s="53"/>
    </row>
    <row r="5064" spans="1:44" x14ac:dyDescent="0.2">
      <c r="A5064" s="158">
        <f t="shared" si="2655"/>
        <v>46220</v>
      </c>
      <c r="B5064" s="2">
        <f t="shared" si="2639"/>
        <v>44319.520953172985</v>
      </c>
      <c r="C5064" s="2">
        <f t="shared" si="2656"/>
        <v>32620.030125059999</v>
      </c>
      <c r="D5064" s="2">
        <f>SUM(Y5064:Y$5092)</f>
        <v>2440.7624388700001</v>
      </c>
      <c r="E5064" s="73">
        <f t="shared" si="2640"/>
        <v>30179.26768619</v>
      </c>
      <c r="F5064" s="88">
        <f t="shared" si="2666"/>
        <v>6455.85</v>
      </c>
      <c r="G5064" s="3">
        <f>IF(AND(N5064=1,N5063&gt;1),VLOOKUP(A5063,[1]Plan1!$BK$81:$BM$259,3),G5063)</f>
        <v>6413.24</v>
      </c>
      <c r="H5064" s="11">
        <f t="shared" si="2667"/>
        <v>46157</v>
      </c>
      <c r="I5064" s="11">
        <f t="shared" si="2668"/>
        <v>46188</v>
      </c>
      <c r="J5064" s="12">
        <f t="shared" si="2641"/>
        <v>-6.6002153085962245E-3</v>
      </c>
      <c r="K5064" s="11">
        <f t="shared" si="2657"/>
        <v>46248</v>
      </c>
      <c r="L5064" s="11">
        <f t="shared" si="2642"/>
        <v>46248</v>
      </c>
      <c r="M5064" s="1">
        <f t="shared" si="2661"/>
        <v>23</v>
      </c>
      <c r="N5064" s="1">
        <f t="shared" si="2643"/>
        <v>3</v>
      </c>
      <c r="O5064" s="2">
        <f t="shared" si="2644"/>
        <v>0.99913662000000003</v>
      </c>
      <c r="P5064" s="13">
        <f t="shared" si="2669"/>
        <v>0.99339977999999995</v>
      </c>
      <c r="Q5064" s="13">
        <f t="shared" si="2662"/>
        <v>1.3520769963275043</v>
      </c>
      <c r="R5064" s="2">
        <f t="shared" si="2665"/>
        <v>1.35090964</v>
      </c>
      <c r="S5064" s="2">
        <f t="shared" si="2658"/>
        <v>1.4446439600000001</v>
      </c>
      <c r="T5064" s="2">
        <f t="shared" si="2645"/>
        <v>47124.329495179998</v>
      </c>
      <c r="U5064" s="2">
        <f t="shared" si="2646"/>
        <v>1085.2702762384149</v>
      </c>
      <c r="V5064" s="2">
        <f t="shared" si="2647"/>
        <v>10590.195959224566</v>
      </c>
      <c r="W5064" s="2">
        <f t="shared" si="2648"/>
        <v>44295.496360522986</v>
      </c>
      <c r="X5064" s="17">
        <f t="shared" si="2649"/>
        <v>0</v>
      </c>
      <c r="Y5064" s="2">
        <f t="shared" si="2650"/>
        <v>0</v>
      </c>
      <c r="Z5064" s="72">
        <f t="shared" si="2651"/>
        <v>0</v>
      </c>
      <c r="AA5064" s="2">
        <f t="shared" si="2670"/>
        <v>0</v>
      </c>
      <c r="AB5064" s="12">
        <f t="shared" si="2659"/>
        <v>4.6600000000000003E-2</v>
      </c>
      <c r="AC5064" s="17">
        <f t="shared" si="2652"/>
        <v>3</v>
      </c>
      <c r="AD5064" s="17">
        <v>252</v>
      </c>
      <c r="AE5064" s="13">
        <f t="shared" si="2663"/>
        <v>1.0005423710000001</v>
      </c>
      <c r="AF5064" s="2">
        <f t="shared" si="2671"/>
        <v>25.55886971</v>
      </c>
      <c r="AG5064" s="2">
        <f t="shared" si="2653"/>
        <v>24.024592649999999</v>
      </c>
      <c r="AH5064" s="3">
        <f t="shared" si="2654"/>
        <v>0</v>
      </c>
      <c r="AI5064" s="4" t="str">
        <f t="shared" si="2664"/>
        <v>A+J=</v>
      </c>
      <c r="AJ5064" s="11">
        <f t="shared" si="2660"/>
        <v>46248</v>
      </c>
      <c r="AQ5064" s="53"/>
      <c r="AR5064" s="53"/>
    </row>
    <row r="5065" spans="1:44" x14ac:dyDescent="0.2">
      <c r="A5065" s="158">
        <f t="shared" si="2655"/>
        <v>46221</v>
      </c>
      <c r="B5065" s="2">
        <f t="shared" si="2639"/>
        <v>44315.78685394983</v>
      </c>
      <c r="C5065" s="2">
        <f t="shared" si="2656"/>
        <v>32620.030125059999</v>
      </c>
      <c r="D5065" s="2">
        <f>SUM(Y5065:Y$5092)</f>
        <v>2440.7624388700001</v>
      </c>
      <c r="E5065" s="73">
        <f t="shared" si="2640"/>
        <v>30179.26768619</v>
      </c>
      <c r="F5065" s="88">
        <f t="shared" si="2666"/>
        <v>6455.85</v>
      </c>
      <c r="G5065" s="3">
        <f>IF(AND(N5065=1,N5064&gt;1),VLOOKUP(A5064,[1]Plan1!$BK$81:$BM$259,3),G5064)</f>
        <v>6413.24</v>
      </c>
      <c r="H5065" s="11">
        <f t="shared" si="2667"/>
        <v>46157</v>
      </c>
      <c r="I5065" s="11">
        <f t="shared" si="2668"/>
        <v>46188</v>
      </c>
      <c r="J5065" s="12">
        <f t="shared" si="2641"/>
        <v>-6.6002153085962245E-3</v>
      </c>
      <c r="K5065" s="11">
        <f t="shared" si="2657"/>
        <v>46248</v>
      </c>
      <c r="L5065" s="11">
        <f t="shared" si="2642"/>
        <v>46248</v>
      </c>
      <c r="M5065" s="1">
        <f t="shared" si="2661"/>
        <v>23</v>
      </c>
      <c r="N5065" s="1">
        <f t="shared" si="2643"/>
        <v>4</v>
      </c>
      <c r="O5065" s="2">
        <f t="shared" si="2644"/>
        <v>0.99884899000000005</v>
      </c>
      <c r="P5065" s="13">
        <f t="shared" si="2669"/>
        <v>0.99339977999999995</v>
      </c>
      <c r="Q5065" s="13">
        <f t="shared" si="2662"/>
        <v>1.3520769963275043</v>
      </c>
      <c r="R5065" s="2">
        <f t="shared" si="2665"/>
        <v>1.3505207400000001</v>
      </c>
      <c r="S5065" s="2">
        <f t="shared" si="2658"/>
        <v>1.4446439600000001</v>
      </c>
      <c r="T5065" s="2">
        <f t="shared" si="2645"/>
        <v>47124.329495179998</v>
      </c>
      <c r="U5065" s="2">
        <f t="shared" si="2646"/>
        <v>1085.2702762384149</v>
      </c>
      <c r="V5065" s="2">
        <f t="shared" si="2647"/>
        <v>10578.45924202141</v>
      </c>
      <c r="W5065" s="2">
        <f t="shared" si="2648"/>
        <v>44283.759643319827</v>
      </c>
      <c r="X5065" s="17">
        <f t="shared" si="2649"/>
        <v>0</v>
      </c>
      <c r="Y5065" s="2">
        <f t="shared" si="2650"/>
        <v>0</v>
      </c>
      <c r="Z5065" s="72">
        <f t="shared" si="2651"/>
        <v>0</v>
      </c>
      <c r="AA5065" s="2">
        <f t="shared" si="2670"/>
        <v>0</v>
      </c>
      <c r="AB5065" s="12">
        <f t="shared" si="2659"/>
        <v>4.6600000000000003E-2</v>
      </c>
      <c r="AC5065" s="17">
        <f t="shared" si="2652"/>
        <v>4</v>
      </c>
      <c r="AD5065" s="17">
        <v>252</v>
      </c>
      <c r="AE5065" s="13">
        <f t="shared" si="2663"/>
        <v>1.0007232269999999</v>
      </c>
      <c r="AF5065" s="2">
        <f t="shared" si="2671"/>
        <v>34.08158744</v>
      </c>
      <c r="AG5065" s="2">
        <f t="shared" si="2653"/>
        <v>32.027210629999999</v>
      </c>
      <c r="AH5065" s="3">
        <f t="shared" si="2654"/>
        <v>0</v>
      </c>
      <c r="AI5065" s="4" t="str">
        <f t="shared" si="2664"/>
        <v>A+J=</v>
      </c>
      <c r="AJ5065" s="11">
        <f t="shared" si="2660"/>
        <v>46248</v>
      </c>
      <c r="AQ5065" s="53"/>
      <c r="AR5065" s="53"/>
    </row>
    <row r="5066" spans="1:44" x14ac:dyDescent="0.2">
      <c r="A5066" s="158">
        <f t="shared" si="2655"/>
        <v>46222</v>
      </c>
      <c r="B5066" s="2">
        <f t="shared" ref="B5066:B5129" si="2672">(W5066+AG5066)</f>
        <v>44315.78685394983</v>
      </c>
      <c r="C5066" s="2">
        <f t="shared" si="2656"/>
        <v>32620.030125059999</v>
      </c>
      <c r="D5066" s="2">
        <f>SUM(Y5066:Y$5092)</f>
        <v>2440.7624388700001</v>
      </c>
      <c r="E5066" s="73">
        <f t="shared" ref="E5066:E5123" si="2673">(C5066-D5066)</f>
        <v>30179.26768619</v>
      </c>
      <c r="F5066" s="88">
        <f t="shared" si="2666"/>
        <v>6455.85</v>
      </c>
      <c r="G5066" s="3">
        <f>IF(AND(N5066=1,N5065&gt;1),VLOOKUP(A5065,[1]Plan1!$BK$81:$BM$259,3),G5065)</f>
        <v>6413.24</v>
      </c>
      <c r="H5066" s="11">
        <f t="shared" si="2667"/>
        <v>46157</v>
      </c>
      <c r="I5066" s="11">
        <f t="shared" si="2668"/>
        <v>46188</v>
      </c>
      <c r="J5066" s="12">
        <f t="shared" ref="J5066:J5129" si="2674">(G5066/F5066)-1</f>
        <v>-6.6002153085962245E-3</v>
      </c>
      <c r="K5066" s="11">
        <f t="shared" si="2657"/>
        <v>46248</v>
      </c>
      <c r="L5066" s="11">
        <f t="shared" ref="L5066:L5129" si="2675">IF(A5066&gt;L5065,K5066,L5065)</f>
        <v>46248</v>
      </c>
      <c r="M5066" s="1">
        <f t="shared" si="2661"/>
        <v>23</v>
      </c>
      <c r="N5066" s="1">
        <f t="shared" ref="N5066:N5129" si="2676">(M5066-(NETWORKDAYS(A5066,L5066,$AN$194:$AN$348)-1))</f>
        <v>4</v>
      </c>
      <c r="O5066" s="2">
        <f t="shared" ref="O5066:O5129" si="2677">TRUNC((G5066/F5066)^TRUNC((N5066/M5066),9),8)</f>
        <v>0.99884899000000005</v>
      </c>
      <c r="P5066" s="13">
        <f t="shared" si="2669"/>
        <v>0.99339977999999995</v>
      </c>
      <c r="Q5066" s="13">
        <f t="shared" si="2662"/>
        <v>1.3520769963275043</v>
      </c>
      <c r="R5066" s="2">
        <f t="shared" si="2665"/>
        <v>1.3505207400000001</v>
      </c>
      <c r="S5066" s="2">
        <f t="shared" si="2658"/>
        <v>1.4446439600000001</v>
      </c>
      <c r="T5066" s="2">
        <f t="shared" ref="T5066:T5129" si="2678">TRUNC(C5066*S5066,8)</f>
        <v>47124.329495179998</v>
      </c>
      <c r="U5066" s="2">
        <f t="shared" ref="U5066:U5129" si="2679">(D5066*(S5066-1))</f>
        <v>1085.2702762384149</v>
      </c>
      <c r="V5066" s="2">
        <f t="shared" ref="V5066:V5129" si="2680">(E5066*(R5066-1))</f>
        <v>10578.45924202141</v>
      </c>
      <c r="W5066" s="2">
        <f t="shared" ref="W5066:W5129" si="2681">(C5066+U5066+V5066)</f>
        <v>44283.759643319827</v>
      </c>
      <c r="X5066" s="17">
        <f t="shared" ref="X5066:X5129" si="2682">IF(VLOOKUP(A5066,AN$10:AU$190,8)=VLOOKUP(A5065,AN$10:AU$190,8),0,VLOOKUP(A5066,AN$10:AU$190,8))</f>
        <v>0</v>
      </c>
      <c r="Y5066" s="2">
        <f t="shared" ref="Y5066:Y5129" si="2683">IF(X5066&gt;0,VLOOKUP(A5066,AN$12:AR$190,5),0)</f>
        <v>0</v>
      </c>
      <c r="Z5066" s="72">
        <f t="shared" ref="Z5066:Z5129" si="2684">IF(X5066&gt;0,VLOOKUP($A5066,$AN$10:$AS$190,6),0)</f>
        <v>0</v>
      </c>
      <c r="AA5066" s="2">
        <f t="shared" si="2670"/>
        <v>0</v>
      </c>
      <c r="AB5066" s="12">
        <f t="shared" si="2659"/>
        <v>4.6600000000000003E-2</v>
      </c>
      <c r="AC5066" s="17">
        <f t="shared" ref="AC5066:AC5129" si="2685">N5066</f>
        <v>4</v>
      </c>
      <c r="AD5066" s="17">
        <v>252</v>
      </c>
      <c r="AE5066" s="13">
        <f t="shared" si="2663"/>
        <v>1.0007232269999999</v>
      </c>
      <c r="AF5066" s="2">
        <f t="shared" si="2671"/>
        <v>34.08158744</v>
      </c>
      <c r="AG5066" s="2">
        <f t="shared" ref="AG5066:AG5129" si="2686">TRUNC((W5066*(AE5066-1)),8)</f>
        <v>32.027210629999999</v>
      </c>
      <c r="AH5066" s="3">
        <f t="shared" ref="AH5066:AH5129" si="2687">IF(AA5066&gt;0,AA5066+AF5066,0)</f>
        <v>0</v>
      </c>
      <c r="AI5066" s="4" t="str">
        <f t="shared" si="2664"/>
        <v>A+J=</v>
      </c>
      <c r="AJ5066" s="11">
        <f t="shared" si="2660"/>
        <v>46248</v>
      </c>
      <c r="AQ5066" s="53"/>
      <c r="AR5066" s="53"/>
    </row>
    <row r="5067" spans="1:44" x14ac:dyDescent="0.2">
      <c r="A5067" s="158">
        <f t="shared" ref="A5067:A5130" si="2688">(A5066+1)</f>
        <v>46223</v>
      </c>
      <c r="B5067" s="2">
        <f t="shared" si="2672"/>
        <v>44315.78685394983</v>
      </c>
      <c r="C5067" s="2">
        <f t="shared" ref="C5067:C5130" si="2689">TRUNC(IF(X5066&gt;0,VLOOKUP(A5066,$AN$12:$AO$190,2),C5066),8)</f>
        <v>32620.030125059999</v>
      </c>
      <c r="D5067" s="2">
        <f>SUM(Y5067:Y$5092)</f>
        <v>2440.7624388700001</v>
      </c>
      <c r="E5067" s="73">
        <f t="shared" si="2673"/>
        <v>30179.26768619</v>
      </c>
      <c r="F5067" s="88">
        <f t="shared" si="2666"/>
        <v>6455.85</v>
      </c>
      <c r="G5067" s="3">
        <f>IF(AND(N5067=1,N5066&gt;1),VLOOKUP(A5066,[1]Plan1!$BK$81:$BM$259,3),G5066)</f>
        <v>6413.24</v>
      </c>
      <c r="H5067" s="11">
        <f t="shared" si="2667"/>
        <v>46157</v>
      </c>
      <c r="I5067" s="11">
        <f t="shared" si="2668"/>
        <v>46188</v>
      </c>
      <c r="J5067" s="12">
        <f t="shared" si="2674"/>
        <v>-6.6002153085962245E-3</v>
      </c>
      <c r="K5067" s="11">
        <f t="shared" ref="K5067:K5130" si="2690">IF(DAY(A5067)=14,VLOOKUP(A5067,AR$194:AW$373,4),K5066)</f>
        <v>46248</v>
      </c>
      <c r="L5067" s="11">
        <f t="shared" si="2675"/>
        <v>46248</v>
      </c>
      <c r="M5067" s="1">
        <f t="shared" si="2661"/>
        <v>23</v>
      </c>
      <c r="N5067" s="1">
        <f t="shared" si="2676"/>
        <v>4</v>
      </c>
      <c r="O5067" s="2">
        <f t="shared" si="2677"/>
        <v>0.99884899000000005</v>
      </c>
      <c r="P5067" s="13">
        <f t="shared" si="2669"/>
        <v>0.99339977999999995</v>
      </c>
      <c r="Q5067" s="13">
        <f t="shared" si="2662"/>
        <v>1.3520769963275043</v>
      </c>
      <c r="R5067" s="2">
        <f t="shared" si="2665"/>
        <v>1.3505207400000001</v>
      </c>
      <c r="S5067" s="2">
        <f t="shared" ref="S5067:S5130" si="2691">IF(AND(X5067&gt;0,MONTH(A5067)=9),R5067,S5066)</f>
        <v>1.4446439600000001</v>
      </c>
      <c r="T5067" s="2">
        <f t="shared" si="2678"/>
        <v>47124.329495179998</v>
      </c>
      <c r="U5067" s="2">
        <f t="shared" si="2679"/>
        <v>1085.2702762384149</v>
      </c>
      <c r="V5067" s="2">
        <f t="shared" si="2680"/>
        <v>10578.45924202141</v>
      </c>
      <c r="W5067" s="2">
        <f t="shared" si="2681"/>
        <v>44283.759643319827</v>
      </c>
      <c r="X5067" s="17">
        <f t="shared" si="2682"/>
        <v>0</v>
      </c>
      <c r="Y5067" s="2">
        <f t="shared" si="2683"/>
        <v>0</v>
      </c>
      <c r="Z5067" s="72">
        <f t="shared" si="2684"/>
        <v>0</v>
      </c>
      <c r="AA5067" s="2">
        <f t="shared" si="2670"/>
        <v>0</v>
      </c>
      <c r="AB5067" s="12">
        <f t="shared" ref="AB5067:AB5130" si="2692">(AB5066)</f>
        <v>4.6600000000000003E-2</v>
      </c>
      <c r="AC5067" s="17">
        <f t="shared" si="2685"/>
        <v>4</v>
      </c>
      <c r="AD5067" s="17">
        <v>252</v>
      </c>
      <c r="AE5067" s="13">
        <f t="shared" si="2663"/>
        <v>1.0007232269999999</v>
      </c>
      <c r="AF5067" s="2">
        <f t="shared" si="2671"/>
        <v>34.08158744</v>
      </c>
      <c r="AG5067" s="2">
        <f t="shared" si="2686"/>
        <v>32.027210629999999</v>
      </c>
      <c r="AH5067" s="3">
        <f t="shared" si="2687"/>
        <v>0</v>
      </c>
      <c r="AI5067" s="4" t="str">
        <f t="shared" si="2664"/>
        <v>A+J=</v>
      </c>
      <c r="AJ5067" s="11">
        <f t="shared" ref="AJ5067:AJ5130" si="2693">IF(X5066&gt;0,VLOOKUP(A5066,$AN$10:$AW$190,9),AJ5066)</f>
        <v>46248</v>
      </c>
      <c r="AQ5067" s="53"/>
      <c r="AR5067" s="53"/>
    </row>
    <row r="5068" spans="1:44" x14ac:dyDescent="0.2">
      <c r="A5068" s="158">
        <f t="shared" si="2688"/>
        <v>46224</v>
      </c>
      <c r="B5068" s="2">
        <f t="shared" si="2672"/>
        <v>44312.053550908786</v>
      </c>
      <c r="C5068" s="2">
        <f t="shared" si="2689"/>
        <v>32620.030125059999</v>
      </c>
      <c r="D5068" s="2">
        <f>SUM(Y5068:Y$5092)</f>
        <v>2440.7624388700001</v>
      </c>
      <c r="E5068" s="73">
        <f t="shared" si="2673"/>
        <v>30179.26768619</v>
      </c>
      <c r="F5068" s="88">
        <f t="shared" si="2666"/>
        <v>6455.85</v>
      </c>
      <c r="G5068" s="3">
        <f>IF(AND(N5068=1,N5067&gt;1),VLOOKUP(A5067,[1]Plan1!$BK$81:$BM$259,3),G5067)</f>
        <v>6413.24</v>
      </c>
      <c r="H5068" s="11">
        <f t="shared" si="2667"/>
        <v>46157</v>
      </c>
      <c r="I5068" s="11">
        <f t="shared" si="2668"/>
        <v>46188</v>
      </c>
      <c r="J5068" s="12">
        <f t="shared" si="2674"/>
        <v>-6.6002153085962245E-3</v>
      </c>
      <c r="K5068" s="11">
        <f t="shared" si="2690"/>
        <v>46248</v>
      </c>
      <c r="L5068" s="11">
        <f t="shared" si="2675"/>
        <v>46248</v>
      </c>
      <c r="M5068" s="1">
        <f t="shared" si="2661"/>
        <v>23</v>
      </c>
      <c r="N5068" s="1">
        <f t="shared" si="2676"/>
        <v>5</v>
      </c>
      <c r="O5068" s="2">
        <f t="shared" si="2677"/>
        <v>0.99856144999999996</v>
      </c>
      <c r="P5068" s="13">
        <f t="shared" si="2669"/>
        <v>0.99339977999999995</v>
      </c>
      <c r="Q5068" s="13">
        <f t="shared" si="2662"/>
        <v>1.3520769963275043</v>
      </c>
      <c r="R5068" s="2">
        <f t="shared" si="2665"/>
        <v>1.3501319599999999</v>
      </c>
      <c r="S5068" s="2">
        <f t="shared" si="2691"/>
        <v>1.4446439600000001</v>
      </c>
      <c r="T5068" s="2">
        <f t="shared" si="2678"/>
        <v>47124.329495179998</v>
      </c>
      <c r="U5068" s="2">
        <f t="shared" si="2679"/>
        <v>1085.2702762384149</v>
      </c>
      <c r="V5068" s="2">
        <f t="shared" si="2680"/>
        <v>10566.726146330368</v>
      </c>
      <c r="W5068" s="2">
        <f t="shared" si="2681"/>
        <v>44272.026547628782</v>
      </c>
      <c r="X5068" s="17">
        <f t="shared" si="2682"/>
        <v>0</v>
      </c>
      <c r="Y5068" s="2">
        <f t="shared" si="2683"/>
        <v>0</v>
      </c>
      <c r="Z5068" s="72">
        <f t="shared" si="2684"/>
        <v>0</v>
      </c>
      <c r="AA5068" s="2">
        <f t="shared" si="2670"/>
        <v>0</v>
      </c>
      <c r="AB5068" s="12">
        <f t="shared" si="2692"/>
        <v>4.6600000000000003E-2</v>
      </c>
      <c r="AC5068" s="17">
        <f t="shared" si="2685"/>
        <v>5</v>
      </c>
      <c r="AD5068" s="17">
        <v>252</v>
      </c>
      <c r="AE5068" s="13">
        <f t="shared" si="2663"/>
        <v>1.000904115</v>
      </c>
      <c r="AF5068" s="2">
        <f t="shared" si="2671"/>
        <v>42.605813159999997</v>
      </c>
      <c r="AG5068" s="2">
        <f t="shared" si="2686"/>
        <v>40.027003280000002</v>
      </c>
      <c r="AH5068" s="3">
        <f t="shared" si="2687"/>
        <v>0</v>
      </c>
      <c r="AI5068" s="4" t="str">
        <f t="shared" si="2664"/>
        <v>A+J=</v>
      </c>
      <c r="AJ5068" s="11">
        <f t="shared" si="2693"/>
        <v>46248</v>
      </c>
      <c r="AQ5068" s="53"/>
      <c r="AR5068" s="53"/>
    </row>
    <row r="5069" spans="1:44" x14ac:dyDescent="0.2">
      <c r="A5069" s="158">
        <f t="shared" si="2688"/>
        <v>46225</v>
      </c>
      <c r="B5069" s="2">
        <f t="shared" si="2672"/>
        <v>44308.320484904514</v>
      </c>
      <c r="C5069" s="2">
        <f t="shared" si="2689"/>
        <v>32620.030125059999</v>
      </c>
      <c r="D5069" s="2">
        <f>SUM(Y5069:Y$5092)</f>
        <v>2440.7624388700001</v>
      </c>
      <c r="E5069" s="73">
        <f t="shared" si="2673"/>
        <v>30179.26768619</v>
      </c>
      <c r="F5069" s="88">
        <f t="shared" si="2666"/>
        <v>6455.85</v>
      </c>
      <c r="G5069" s="3">
        <f>IF(AND(N5069=1,N5068&gt;1),VLOOKUP(A5068,[1]Plan1!$BK$81:$BM$259,3),G5068)</f>
        <v>6413.24</v>
      </c>
      <c r="H5069" s="11">
        <f t="shared" si="2667"/>
        <v>46157</v>
      </c>
      <c r="I5069" s="11">
        <f t="shared" si="2668"/>
        <v>46188</v>
      </c>
      <c r="J5069" s="12">
        <f t="shared" si="2674"/>
        <v>-6.6002153085962245E-3</v>
      </c>
      <c r="K5069" s="11">
        <f t="shared" si="2690"/>
        <v>46248</v>
      </c>
      <c r="L5069" s="11">
        <f t="shared" si="2675"/>
        <v>46248</v>
      </c>
      <c r="M5069" s="1">
        <f t="shared" si="2661"/>
        <v>23</v>
      </c>
      <c r="N5069" s="1">
        <f t="shared" si="2676"/>
        <v>6</v>
      </c>
      <c r="O5069" s="2">
        <f t="shared" si="2677"/>
        <v>0.99827398000000001</v>
      </c>
      <c r="P5069" s="13">
        <f t="shared" si="2669"/>
        <v>0.99339977999999995</v>
      </c>
      <c r="Q5069" s="13">
        <f t="shared" si="2662"/>
        <v>1.3520769963275043</v>
      </c>
      <c r="R5069" s="2">
        <f t="shared" si="2665"/>
        <v>1.34974328</v>
      </c>
      <c r="S5069" s="2">
        <f t="shared" si="2691"/>
        <v>1.4446439600000001</v>
      </c>
      <c r="T5069" s="2">
        <f t="shared" si="2678"/>
        <v>47124.329495179998</v>
      </c>
      <c r="U5069" s="2">
        <f t="shared" si="2679"/>
        <v>1085.2702762384149</v>
      </c>
      <c r="V5069" s="2">
        <f t="shared" si="2680"/>
        <v>10554.996068566101</v>
      </c>
      <c r="W5069" s="2">
        <f t="shared" si="2681"/>
        <v>44260.296469864516</v>
      </c>
      <c r="X5069" s="17">
        <f t="shared" si="2682"/>
        <v>0</v>
      </c>
      <c r="Y5069" s="2">
        <f t="shared" si="2683"/>
        <v>0</v>
      </c>
      <c r="Z5069" s="72">
        <f t="shared" si="2684"/>
        <v>0</v>
      </c>
      <c r="AA5069" s="2">
        <f t="shared" si="2670"/>
        <v>0</v>
      </c>
      <c r="AB5069" s="12">
        <f t="shared" si="2692"/>
        <v>4.6600000000000003E-2</v>
      </c>
      <c r="AC5069" s="17">
        <f t="shared" si="2685"/>
        <v>6</v>
      </c>
      <c r="AD5069" s="17">
        <v>252</v>
      </c>
      <c r="AE5069" s="13">
        <f t="shared" si="2663"/>
        <v>1.0010850360000001</v>
      </c>
      <c r="AF5069" s="2">
        <f t="shared" si="2671"/>
        <v>51.131593969999997</v>
      </c>
      <c r="AG5069" s="2">
        <f t="shared" si="2686"/>
        <v>48.024015040000002</v>
      </c>
      <c r="AH5069" s="3">
        <f t="shared" si="2687"/>
        <v>0</v>
      </c>
      <c r="AI5069" s="4" t="str">
        <f t="shared" si="2664"/>
        <v>A+J=</v>
      </c>
      <c r="AJ5069" s="11">
        <f t="shared" si="2693"/>
        <v>46248</v>
      </c>
      <c r="AQ5069" s="53"/>
      <c r="AR5069" s="53"/>
    </row>
    <row r="5070" spans="1:44" x14ac:dyDescent="0.2">
      <c r="A5070" s="158">
        <f t="shared" si="2688"/>
        <v>46226</v>
      </c>
      <c r="B5070" s="2">
        <f t="shared" si="2672"/>
        <v>44304.588260762372</v>
      </c>
      <c r="C5070" s="2">
        <f t="shared" si="2689"/>
        <v>32620.030125059999</v>
      </c>
      <c r="D5070" s="2">
        <f>SUM(Y5070:Y$5092)</f>
        <v>2440.7624388700001</v>
      </c>
      <c r="E5070" s="73">
        <f t="shared" si="2673"/>
        <v>30179.26768619</v>
      </c>
      <c r="F5070" s="88">
        <f t="shared" si="2666"/>
        <v>6455.85</v>
      </c>
      <c r="G5070" s="3">
        <f>IF(AND(N5070=1,N5069&gt;1),VLOOKUP(A5069,[1]Plan1!$BK$81:$BM$259,3),G5069)</f>
        <v>6413.24</v>
      </c>
      <c r="H5070" s="11">
        <f t="shared" si="2667"/>
        <v>46157</v>
      </c>
      <c r="I5070" s="11">
        <f t="shared" si="2668"/>
        <v>46188</v>
      </c>
      <c r="J5070" s="12">
        <f t="shared" si="2674"/>
        <v>-6.6002153085962245E-3</v>
      </c>
      <c r="K5070" s="11">
        <f t="shared" si="2690"/>
        <v>46248</v>
      </c>
      <c r="L5070" s="11">
        <f t="shared" si="2675"/>
        <v>46248</v>
      </c>
      <c r="M5070" s="1">
        <f t="shared" si="2661"/>
        <v>23</v>
      </c>
      <c r="N5070" s="1">
        <f t="shared" si="2676"/>
        <v>7</v>
      </c>
      <c r="O5070" s="2">
        <f t="shared" si="2677"/>
        <v>0.99798659999999995</v>
      </c>
      <c r="P5070" s="13">
        <f t="shared" si="2669"/>
        <v>0.99339977999999995</v>
      </c>
      <c r="Q5070" s="13">
        <f t="shared" si="2662"/>
        <v>1.3520769963275043</v>
      </c>
      <c r="R5070" s="2">
        <f t="shared" si="2665"/>
        <v>1.34935472</v>
      </c>
      <c r="S5070" s="2">
        <f t="shared" si="2691"/>
        <v>1.4446439600000001</v>
      </c>
      <c r="T5070" s="2">
        <f t="shared" si="2678"/>
        <v>47124.329495179998</v>
      </c>
      <c r="U5070" s="2">
        <f t="shared" si="2679"/>
        <v>1085.2702762384149</v>
      </c>
      <c r="V5070" s="2">
        <f t="shared" si="2680"/>
        <v>10543.269612313956</v>
      </c>
      <c r="W5070" s="2">
        <f t="shared" si="2681"/>
        <v>44248.570013612371</v>
      </c>
      <c r="X5070" s="17">
        <f t="shared" si="2682"/>
        <v>0</v>
      </c>
      <c r="Y5070" s="2">
        <f t="shared" si="2683"/>
        <v>0</v>
      </c>
      <c r="Z5070" s="72">
        <f t="shared" si="2684"/>
        <v>0</v>
      </c>
      <c r="AA5070" s="2">
        <f t="shared" si="2670"/>
        <v>0</v>
      </c>
      <c r="AB5070" s="12">
        <f t="shared" si="2692"/>
        <v>4.6600000000000003E-2</v>
      </c>
      <c r="AC5070" s="17">
        <f t="shared" si="2685"/>
        <v>7</v>
      </c>
      <c r="AD5070" s="17">
        <v>252</v>
      </c>
      <c r="AE5070" s="13">
        <f t="shared" si="2663"/>
        <v>1.0012659900000001</v>
      </c>
      <c r="AF5070" s="2">
        <f t="shared" si="2671"/>
        <v>59.658929890000003</v>
      </c>
      <c r="AG5070" s="2">
        <f t="shared" si="2686"/>
        <v>56.018247150000001</v>
      </c>
      <c r="AH5070" s="3">
        <f t="shared" si="2687"/>
        <v>0</v>
      </c>
      <c r="AI5070" s="4" t="str">
        <f t="shared" si="2664"/>
        <v>A+J=</v>
      </c>
      <c r="AJ5070" s="11">
        <f t="shared" si="2693"/>
        <v>46248</v>
      </c>
      <c r="AQ5070" s="53"/>
      <c r="AR5070" s="53"/>
    </row>
    <row r="5071" spans="1:44" x14ac:dyDescent="0.2">
      <c r="A5071" s="158">
        <f t="shared" si="2688"/>
        <v>46227</v>
      </c>
      <c r="B5071" s="2">
        <f t="shared" si="2672"/>
        <v>44300.856835052349</v>
      </c>
      <c r="C5071" s="2">
        <f t="shared" si="2689"/>
        <v>32620.030125059999</v>
      </c>
      <c r="D5071" s="2">
        <f>SUM(Y5071:Y$5092)</f>
        <v>2440.7624388700001</v>
      </c>
      <c r="E5071" s="73">
        <f t="shared" si="2673"/>
        <v>30179.26768619</v>
      </c>
      <c r="F5071" s="88">
        <f t="shared" si="2666"/>
        <v>6455.85</v>
      </c>
      <c r="G5071" s="3">
        <f>IF(AND(N5071=1,N5070&gt;1),VLOOKUP(A5070,[1]Plan1!$BK$81:$BM$259,3),G5070)</f>
        <v>6413.24</v>
      </c>
      <c r="H5071" s="11">
        <f t="shared" si="2667"/>
        <v>46157</v>
      </c>
      <c r="I5071" s="11">
        <f t="shared" si="2668"/>
        <v>46188</v>
      </c>
      <c r="J5071" s="12">
        <f t="shared" si="2674"/>
        <v>-6.6002153085962245E-3</v>
      </c>
      <c r="K5071" s="11">
        <f t="shared" si="2690"/>
        <v>46248</v>
      </c>
      <c r="L5071" s="11">
        <f t="shared" si="2675"/>
        <v>46248</v>
      </c>
      <c r="M5071" s="1">
        <f t="shared" si="2661"/>
        <v>23</v>
      </c>
      <c r="N5071" s="1">
        <f t="shared" si="2676"/>
        <v>8</v>
      </c>
      <c r="O5071" s="2">
        <f t="shared" si="2677"/>
        <v>0.99769931000000001</v>
      </c>
      <c r="P5071" s="13">
        <f t="shared" si="2669"/>
        <v>0.99339977999999995</v>
      </c>
      <c r="Q5071" s="13">
        <f t="shared" si="2662"/>
        <v>1.3520769963275043</v>
      </c>
      <c r="R5071" s="2">
        <f t="shared" si="2665"/>
        <v>1.34896628</v>
      </c>
      <c r="S5071" s="2">
        <f t="shared" si="2691"/>
        <v>1.4446439600000001</v>
      </c>
      <c r="T5071" s="2">
        <f t="shared" si="2678"/>
        <v>47124.329495179998</v>
      </c>
      <c r="U5071" s="2">
        <f t="shared" si="2679"/>
        <v>1085.2702762384149</v>
      </c>
      <c r="V5071" s="2">
        <f t="shared" si="2680"/>
        <v>10531.546777573931</v>
      </c>
      <c r="W5071" s="2">
        <f t="shared" si="2681"/>
        <v>44236.847178872347</v>
      </c>
      <c r="X5071" s="17">
        <f t="shared" si="2682"/>
        <v>0</v>
      </c>
      <c r="Y5071" s="2">
        <f t="shared" si="2683"/>
        <v>0</v>
      </c>
      <c r="Z5071" s="72">
        <f t="shared" si="2684"/>
        <v>0</v>
      </c>
      <c r="AA5071" s="2">
        <f t="shared" si="2670"/>
        <v>0</v>
      </c>
      <c r="AB5071" s="12">
        <f t="shared" si="2692"/>
        <v>4.6600000000000003E-2</v>
      </c>
      <c r="AC5071" s="17">
        <f t="shared" si="2685"/>
        <v>8</v>
      </c>
      <c r="AD5071" s="17">
        <v>252</v>
      </c>
      <c r="AE5071" s="13">
        <f t="shared" si="2663"/>
        <v>1.001446976</v>
      </c>
      <c r="AF5071" s="2">
        <f t="shared" si="2671"/>
        <v>68.187773789999994</v>
      </c>
      <c r="AG5071" s="2">
        <f t="shared" si="2686"/>
        <v>64.009656179999993</v>
      </c>
      <c r="AH5071" s="3">
        <f t="shared" si="2687"/>
        <v>0</v>
      </c>
      <c r="AI5071" s="4" t="str">
        <f t="shared" si="2664"/>
        <v>A+J=</v>
      </c>
      <c r="AJ5071" s="11">
        <f t="shared" si="2693"/>
        <v>46248</v>
      </c>
      <c r="AQ5071" s="53"/>
      <c r="AR5071" s="53"/>
    </row>
    <row r="5072" spans="1:44" x14ac:dyDescent="0.2">
      <c r="A5072" s="158">
        <f t="shared" si="2688"/>
        <v>46228</v>
      </c>
      <c r="B5072" s="2">
        <f t="shared" si="2672"/>
        <v>44297.125994781767</v>
      </c>
      <c r="C5072" s="2">
        <f t="shared" si="2689"/>
        <v>32620.030125059999</v>
      </c>
      <c r="D5072" s="2">
        <f>SUM(Y5072:Y$5092)</f>
        <v>2440.7624388700001</v>
      </c>
      <c r="E5072" s="73">
        <f t="shared" si="2673"/>
        <v>30179.26768619</v>
      </c>
      <c r="F5072" s="88">
        <f t="shared" si="2666"/>
        <v>6455.85</v>
      </c>
      <c r="G5072" s="3">
        <f>IF(AND(N5072=1,N5071&gt;1),VLOOKUP(A5071,[1]Plan1!$BK$81:$BM$259,3),G5071)</f>
        <v>6413.24</v>
      </c>
      <c r="H5072" s="11">
        <f t="shared" si="2667"/>
        <v>46157</v>
      </c>
      <c r="I5072" s="11">
        <f t="shared" si="2668"/>
        <v>46188</v>
      </c>
      <c r="J5072" s="12">
        <f t="shared" si="2674"/>
        <v>-6.6002153085962245E-3</v>
      </c>
      <c r="K5072" s="11">
        <f t="shared" si="2690"/>
        <v>46248</v>
      </c>
      <c r="L5072" s="11">
        <f t="shared" si="2675"/>
        <v>46248</v>
      </c>
      <c r="M5072" s="1">
        <f t="shared" si="2661"/>
        <v>23</v>
      </c>
      <c r="N5072" s="1">
        <f t="shared" si="2676"/>
        <v>9</v>
      </c>
      <c r="O5072" s="2">
        <f t="shared" si="2677"/>
        <v>0.99741210000000002</v>
      </c>
      <c r="P5072" s="13">
        <f t="shared" si="2669"/>
        <v>0.99339977999999995</v>
      </c>
      <c r="Q5072" s="13">
        <f t="shared" si="2662"/>
        <v>1.3520769963275043</v>
      </c>
      <c r="R5072" s="2">
        <f t="shared" si="2665"/>
        <v>1.3485779499999999</v>
      </c>
      <c r="S5072" s="2">
        <f t="shared" si="2691"/>
        <v>1.4446439600000001</v>
      </c>
      <c r="T5072" s="2">
        <f t="shared" si="2678"/>
        <v>47124.329495179998</v>
      </c>
      <c r="U5072" s="2">
        <f t="shared" si="2679"/>
        <v>1085.2702762384149</v>
      </c>
      <c r="V5072" s="2">
        <f t="shared" si="2680"/>
        <v>10519.82726255335</v>
      </c>
      <c r="W5072" s="2">
        <f t="shared" si="2681"/>
        <v>44225.127663851767</v>
      </c>
      <c r="X5072" s="17">
        <f t="shared" si="2682"/>
        <v>0</v>
      </c>
      <c r="Y5072" s="2">
        <f t="shared" si="2683"/>
        <v>0</v>
      </c>
      <c r="Z5072" s="72">
        <f t="shared" si="2684"/>
        <v>0</v>
      </c>
      <c r="AA5072" s="2">
        <f t="shared" si="2670"/>
        <v>0</v>
      </c>
      <c r="AB5072" s="12">
        <f t="shared" si="2692"/>
        <v>4.6600000000000003E-2</v>
      </c>
      <c r="AC5072" s="17">
        <f t="shared" si="2685"/>
        <v>9</v>
      </c>
      <c r="AD5072" s="17">
        <v>252</v>
      </c>
      <c r="AE5072" s="13">
        <f t="shared" si="2663"/>
        <v>1.0016279960000001</v>
      </c>
      <c r="AF5072" s="2">
        <f t="shared" si="2671"/>
        <v>76.718219919999996</v>
      </c>
      <c r="AG5072" s="2">
        <f t="shared" si="2686"/>
        <v>71.998330929999995</v>
      </c>
      <c r="AH5072" s="3">
        <f t="shared" si="2687"/>
        <v>0</v>
      </c>
      <c r="AI5072" s="4" t="str">
        <f t="shared" si="2664"/>
        <v>A+J=</v>
      </c>
      <c r="AJ5072" s="11">
        <f t="shared" si="2693"/>
        <v>46248</v>
      </c>
      <c r="AQ5072" s="53"/>
      <c r="AR5072" s="53"/>
    </row>
    <row r="5073" spans="1:44" x14ac:dyDescent="0.2">
      <c r="A5073" s="158">
        <f t="shared" si="2688"/>
        <v>46229</v>
      </c>
      <c r="B5073" s="2">
        <f t="shared" si="2672"/>
        <v>44297.125994781767</v>
      </c>
      <c r="C5073" s="2">
        <f t="shared" si="2689"/>
        <v>32620.030125059999</v>
      </c>
      <c r="D5073" s="2">
        <f>SUM(Y5073:Y$5092)</f>
        <v>2440.7624388700001</v>
      </c>
      <c r="E5073" s="73">
        <f t="shared" si="2673"/>
        <v>30179.26768619</v>
      </c>
      <c r="F5073" s="88">
        <f t="shared" si="2666"/>
        <v>6455.85</v>
      </c>
      <c r="G5073" s="3">
        <f>IF(AND(N5073=1,N5072&gt;1),VLOOKUP(A5072,[1]Plan1!$BK$81:$BM$259,3),G5072)</f>
        <v>6413.24</v>
      </c>
      <c r="H5073" s="11">
        <f t="shared" si="2667"/>
        <v>46157</v>
      </c>
      <c r="I5073" s="11">
        <f t="shared" si="2668"/>
        <v>46188</v>
      </c>
      <c r="J5073" s="12">
        <f t="shared" si="2674"/>
        <v>-6.6002153085962245E-3</v>
      </c>
      <c r="K5073" s="11">
        <f t="shared" si="2690"/>
        <v>46248</v>
      </c>
      <c r="L5073" s="11">
        <f t="shared" si="2675"/>
        <v>46248</v>
      </c>
      <c r="M5073" s="1">
        <f t="shared" si="2661"/>
        <v>23</v>
      </c>
      <c r="N5073" s="1">
        <f t="shared" si="2676"/>
        <v>9</v>
      </c>
      <c r="O5073" s="2">
        <f t="shared" si="2677"/>
        <v>0.99741210000000002</v>
      </c>
      <c r="P5073" s="13">
        <f t="shared" si="2669"/>
        <v>0.99339977999999995</v>
      </c>
      <c r="Q5073" s="13">
        <f t="shared" si="2662"/>
        <v>1.3520769963275043</v>
      </c>
      <c r="R5073" s="2">
        <f t="shared" si="2665"/>
        <v>1.3485779499999999</v>
      </c>
      <c r="S5073" s="2">
        <f t="shared" si="2691"/>
        <v>1.4446439600000001</v>
      </c>
      <c r="T5073" s="2">
        <f t="shared" si="2678"/>
        <v>47124.329495179998</v>
      </c>
      <c r="U5073" s="2">
        <f t="shared" si="2679"/>
        <v>1085.2702762384149</v>
      </c>
      <c r="V5073" s="2">
        <f t="shared" si="2680"/>
        <v>10519.82726255335</v>
      </c>
      <c r="W5073" s="2">
        <f t="shared" si="2681"/>
        <v>44225.127663851767</v>
      </c>
      <c r="X5073" s="17">
        <f t="shared" si="2682"/>
        <v>0</v>
      </c>
      <c r="Y5073" s="2">
        <f t="shared" si="2683"/>
        <v>0</v>
      </c>
      <c r="Z5073" s="72">
        <f t="shared" si="2684"/>
        <v>0</v>
      </c>
      <c r="AA5073" s="2">
        <f t="shared" si="2670"/>
        <v>0</v>
      </c>
      <c r="AB5073" s="12">
        <f t="shared" si="2692"/>
        <v>4.6600000000000003E-2</v>
      </c>
      <c r="AC5073" s="17">
        <f t="shared" si="2685"/>
        <v>9</v>
      </c>
      <c r="AD5073" s="17">
        <v>252</v>
      </c>
      <c r="AE5073" s="13">
        <f t="shared" si="2663"/>
        <v>1.0016279960000001</v>
      </c>
      <c r="AF5073" s="2">
        <f t="shared" si="2671"/>
        <v>76.718219919999996</v>
      </c>
      <c r="AG5073" s="2">
        <f t="shared" si="2686"/>
        <v>71.998330929999995</v>
      </c>
      <c r="AH5073" s="3">
        <f t="shared" si="2687"/>
        <v>0</v>
      </c>
      <c r="AI5073" s="4" t="str">
        <f t="shared" si="2664"/>
        <v>A+J=</v>
      </c>
      <c r="AJ5073" s="11">
        <f t="shared" si="2693"/>
        <v>46248</v>
      </c>
      <c r="AQ5073" s="53"/>
      <c r="AR5073" s="53"/>
    </row>
    <row r="5074" spans="1:44" x14ac:dyDescent="0.2">
      <c r="A5074" s="158">
        <f t="shared" si="2688"/>
        <v>46230</v>
      </c>
      <c r="B5074" s="2">
        <f t="shared" si="2672"/>
        <v>44297.125994781767</v>
      </c>
      <c r="C5074" s="2">
        <f t="shared" si="2689"/>
        <v>32620.030125059999</v>
      </c>
      <c r="D5074" s="2">
        <f>SUM(Y5074:Y$5092)</f>
        <v>2440.7624388700001</v>
      </c>
      <c r="E5074" s="73">
        <f t="shared" si="2673"/>
        <v>30179.26768619</v>
      </c>
      <c r="F5074" s="88">
        <f t="shared" si="2666"/>
        <v>6455.85</v>
      </c>
      <c r="G5074" s="3">
        <f>IF(AND(N5074=1,N5073&gt;1),VLOOKUP(A5073,[1]Plan1!$BK$81:$BM$259,3),G5073)</f>
        <v>6413.24</v>
      </c>
      <c r="H5074" s="11">
        <f t="shared" si="2667"/>
        <v>46157</v>
      </c>
      <c r="I5074" s="11">
        <f t="shared" si="2668"/>
        <v>46188</v>
      </c>
      <c r="J5074" s="12">
        <f t="shared" si="2674"/>
        <v>-6.6002153085962245E-3</v>
      </c>
      <c r="K5074" s="11">
        <f t="shared" si="2690"/>
        <v>46248</v>
      </c>
      <c r="L5074" s="11">
        <f t="shared" si="2675"/>
        <v>46248</v>
      </c>
      <c r="M5074" s="1">
        <f t="shared" si="2661"/>
        <v>23</v>
      </c>
      <c r="N5074" s="1">
        <f t="shared" si="2676"/>
        <v>9</v>
      </c>
      <c r="O5074" s="2">
        <f t="shared" si="2677"/>
        <v>0.99741210000000002</v>
      </c>
      <c r="P5074" s="13">
        <f t="shared" si="2669"/>
        <v>0.99339977999999995</v>
      </c>
      <c r="Q5074" s="13">
        <f t="shared" si="2662"/>
        <v>1.3520769963275043</v>
      </c>
      <c r="R5074" s="2">
        <f t="shared" si="2665"/>
        <v>1.3485779499999999</v>
      </c>
      <c r="S5074" s="2">
        <f t="shared" si="2691"/>
        <v>1.4446439600000001</v>
      </c>
      <c r="T5074" s="2">
        <f t="shared" si="2678"/>
        <v>47124.329495179998</v>
      </c>
      <c r="U5074" s="2">
        <f t="shared" si="2679"/>
        <v>1085.2702762384149</v>
      </c>
      <c r="V5074" s="2">
        <f t="shared" si="2680"/>
        <v>10519.82726255335</v>
      </c>
      <c r="W5074" s="2">
        <f t="shared" si="2681"/>
        <v>44225.127663851767</v>
      </c>
      <c r="X5074" s="17">
        <f t="shared" si="2682"/>
        <v>0</v>
      </c>
      <c r="Y5074" s="2">
        <f t="shared" si="2683"/>
        <v>0</v>
      </c>
      <c r="Z5074" s="72">
        <f t="shared" si="2684"/>
        <v>0</v>
      </c>
      <c r="AA5074" s="2">
        <f t="shared" si="2670"/>
        <v>0</v>
      </c>
      <c r="AB5074" s="12">
        <f t="shared" si="2692"/>
        <v>4.6600000000000003E-2</v>
      </c>
      <c r="AC5074" s="17">
        <f t="shared" si="2685"/>
        <v>9</v>
      </c>
      <c r="AD5074" s="17">
        <v>252</v>
      </c>
      <c r="AE5074" s="13">
        <f t="shared" si="2663"/>
        <v>1.0016279960000001</v>
      </c>
      <c r="AF5074" s="2">
        <f t="shared" si="2671"/>
        <v>76.718219919999996</v>
      </c>
      <c r="AG5074" s="2">
        <f t="shared" si="2686"/>
        <v>71.998330929999995</v>
      </c>
      <c r="AH5074" s="3">
        <f t="shared" si="2687"/>
        <v>0</v>
      </c>
      <c r="AI5074" s="4" t="str">
        <f t="shared" si="2664"/>
        <v>A+J=</v>
      </c>
      <c r="AJ5074" s="11">
        <f t="shared" si="2693"/>
        <v>46248</v>
      </c>
      <c r="AQ5074" s="53"/>
      <c r="AR5074" s="53"/>
    </row>
    <row r="5075" spans="1:44" x14ac:dyDescent="0.2">
      <c r="A5075" s="158">
        <f t="shared" si="2688"/>
        <v>46231</v>
      </c>
      <c r="B5075" s="2">
        <f t="shared" si="2672"/>
        <v>44293.395349797953</v>
      </c>
      <c r="C5075" s="2">
        <f t="shared" si="2689"/>
        <v>32620.030125059999</v>
      </c>
      <c r="D5075" s="2">
        <f>SUM(Y5075:Y$5092)</f>
        <v>2440.7624388700001</v>
      </c>
      <c r="E5075" s="73">
        <f t="shared" si="2673"/>
        <v>30179.26768619</v>
      </c>
      <c r="F5075" s="88">
        <f t="shared" si="2666"/>
        <v>6455.85</v>
      </c>
      <c r="G5075" s="3">
        <f>IF(AND(N5075=1,N5074&gt;1),VLOOKUP(A5074,[1]Plan1!$BK$81:$BM$259,3),G5074)</f>
        <v>6413.24</v>
      </c>
      <c r="H5075" s="11">
        <f t="shared" si="2667"/>
        <v>46157</v>
      </c>
      <c r="I5075" s="11">
        <f t="shared" si="2668"/>
        <v>46188</v>
      </c>
      <c r="J5075" s="12">
        <f t="shared" si="2674"/>
        <v>-6.6002153085962245E-3</v>
      </c>
      <c r="K5075" s="11">
        <f t="shared" si="2690"/>
        <v>46248</v>
      </c>
      <c r="L5075" s="11">
        <f t="shared" si="2675"/>
        <v>46248</v>
      </c>
      <c r="M5075" s="1">
        <f t="shared" si="2661"/>
        <v>23</v>
      </c>
      <c r="N5075" s="1">
        <f t="shared" si="2676"/>
        <v>10</v>
      </c>
      <c r="O5075" s="2">
        <f t="shared" si="2677"/>
        <v>0.99712495999999995</v>
      </c>
      <c r="P5075" s="13">
        <f t="shared" si="2669"/>
        <v>0.99339977999999995</v>
      </c>
      <c r="Q5075" s="13">
        <f t="shared" si="2662"/>
        <v>1.3520769963275043</v>
      </c>
      <c r="R5075" s="2">
        <f t="shared" si="2665"/>
        <v>1.3481897199999999</v>
      </c>
      <c r="S5075" s="2">
        <f t="shared" si="2691"/>
        <v>1.4446439600000001</v>
      </c>
      <c r="T5075" s="2">
        <f t="shared" si="2678"/>
        <v>47124.329495179998</v>
      </c>
      <c r="U5075" s="2">
        <f t="shared" si="2679"/>
        <v>1085.2702762384149</v>
      </c>
      <c r="V5075" s="2">
        <f t="shared" si="2680"/>
        <v>10508.110765459542</v>
      </c>
      <c r="W5075" s="2">
        <f t="shared" si="2681"/>
        <v>44213.411166757956</v>
      </c>
      <c r="X5075" s="17">
        <f t="shared" si="2682"/>
        <v>0</v>
      </c>
      <c r="Y5075" s="2">
        <f t="shared" si="2683"/>
        <v>0</v>
      </c>
      <c r="Z5075" s="72">
        <f t="shared" si="2684"/>
        <v>0</v>
      </c>
      <c r="AA5075" s="2">
        <f t="shared" si="2670"/>
        <v>0</v>
      </c>
      <c r="AB5075" s="12">
        <f t="shared" si="2692"/>
        <v>4.6600000000000003E-2</v>
      </c>
      <c r="AC5075" s="17">
        <f t="shared" si="2685"/>
        <v>10</v>
      </c>
      <c r="AD5075" s="17">
        <v>252</v>
      </c>
      <c r="AE5075" s="13">
        <f t="shared" si="2663"/>
        <v>1.0018090479999999</v>
      </c>
      <c r="AF5075" s="2">
        <f t="shared" si="2671"/>
        <v>85.250174020000003</v>
      </c>
      <c r="AG5075" s="2">
        <f t="shared" si="2686"/>
        <v>79.984183040000005</v>
      </c>
      <c r="AH5075" s="3">
        <f t="shared" si="2687"/>
        <v>0</v>
      </c>
      <c r="AI5075" s="4" t="str">
        <f t="shared" si="2664"/>
        <v>A+J=</v>
      </c>
      <c r="AJ5075" s="11">
        <f t="shared" si="2693"/>
        <v>46248</v>
      </c>
      <c r="AQ5075" s="53"/>
      <c r="AR5075" s="53"/>
    </row>
    <row r="5076" spans="1:44" x14ac:dyDescent="0.2">
      <c r="A5076" s="158">
        <f t="shared" si="2688"/>
        <v>46232</v>
      </c>
      <c r="B5076" s="2">
        <f t="shared" si="2672"/>
        <v>44289.665807788951</v>
      </c>
      <c r="C5076" s="2">
        <f t="shared" si="2689"/>
        <v>32620.030125059999</v>
      </c>
      <c r="D5076" s="2">
        <f>SUM(Y5076:Y$5092)</f>
        <v>2440.7624388700001</v>
      </c>
      <c r="E5076" s="73">
        <f t="shared" si="2673"/>
        <v>30179.26768619</v>
      </c>
      <c r="F5076" s="88">
        <f t="shared" si="2666"/>
        <v>6455.85</v>
      </c>
      <c r="G5076" s="3">
        <f>IF(AND(N5076=1,N5075&gt;1),VLOOKUP(A5075,[1]Plan1!$BK$81:$BM$259,3),G5075)</f>
        <v>6413.24</v>
      </c>
      <c r="H5076" s="11">
        <f t="shared" si="2667"/>
        <v>46157</v>
      </c>
      <c r="I5076" s="11">
        <f t="shared" si="2668"/>
        <v>46188</v>
      </c>
      <c r="J5076" s="12">
        <f t="shared" si="2674"/>
        <v>-6.6002153085962245E-3</v>
      </c>
      <c r="K5076" s="11">
        <f t="shared" si="2690"/>
        <v>46248</v>
      </c>
      <c r="L5076" s="11">
        <f t="shared" si="2675"/>
        <v>46248</v>
      </c>
      <c r="M5076" s="1">
        <f t="shared" si="2661"/>
        <v>23</v>
      </c>
      <c r="N5076" s="1">
        <f t="shared" si="2676"/>
        <v>11</v>
      </c>
      <c r="O5076" s="2">
        <f t="shared" si="2677"/>
        <v>0.99683792000000004</v>
      </c>
      <c r="P5076" s="13">
        <f t="shared" si="2669"/>
        <v>0.99339977999999995</v>
      </c>
      <c r="Q5076" s="13">
        <f t="shared" si="2662"/>
        <v>1.3520769963275043</v>
      </c>
      <c r="R5076" s="2">
        <f t="shared" si="2665"/>
        <v>1.34780162</v>
      </c>
      <c r="S5076" s="2">
        <f t="shared" si="2691"/>
        <v>1.4446439600000001</v>
      </c>
      <c r="T5076" s="2">
        <f t="shared" si="2678"/>
        <v>47124.329495179998</v>
      </c>
      <c r="U5076" s="2">
        <f t="shared" si="2679"/>
        <v>1085.2702762384149</v>
      </c>
      <c r="V5076" s="2">
        <f t="shared" si="2680"/>
        <v>10496.398191670534</v>
      </c>
      <c r="W5076" s="2">
        <f t="shared" si="2681"/>
        <v>44201.698592968954</v>
      </c>
      <c r="X5076" s="17">
        <f t="shared" si="2682"/>
        <v>0</v>
      </c>
      <c r="Y5076" s="2">
        <f t="shared" si="2683"/>
        <v>0</v>
      </c>
      <c r="Z5076" s="72">
        <f t="shared" si="2684"/>
        <v>0</v>
      </c>
      <c r="AA5076" s="2">
        <f t="shared" si="2670"/>
        <v>0</v>
      </c>
      <c r="AB5076" s="12">
        <f t="shared" si="2692"/>
        <v>4.6600000000000003E-2</v>
      </c>
      <c r="AC5076" s="17">
        <f t="shared" si="2685"/>
        <v>11</v>
      </c>
      <c r="AD5076" s="17">
        <v>252</v>
      </c>
      <c r="AE5076" s="13">
        <f t="shared" si="2663"/>
        <v>1.001990132</v>
      </c>
      <c r="AF5076" s="2">
        <f t="shared" si="2671"/>
        <v>93.783636099999995</v>
      </c>
      <c r="AG5076" s="2">
        <f t="shared" si="2686"/>
        <v>87.967214819999995</v>
      </c>
      <c r="AH5076" s="3">
        <f t="shared" si="2687"/>
        <v>0</v>
      </c>
      <c r="AI5076" s="4" t="str">
        <f t="shared" si="2664"/>
        <v>A+J=</v>
      </c>
      <c r="AJ5076" s="11">
        <f t="shared" si="2693"/>
        <v>46248</v>
      </c>
      <c r="AQ5076" s="53"/>
      <c r="AR5076" s="53"/>
    </row>
    <row r="5077" spans="1:44" x14ac:dyDescent="0.2">
      <c r="A5077" s="158">
        <f t="shared" si="2688"/>
        <v>46233</v>
      </c>
      <c r="B5077" s="2">
        <f t="shared" si="2672"/>
        <v>44285.936248354039</v>
      </c>
      <c r="C5077" s="2">
        <f t="shared" si="2689"/>
        <v>32620.030125059999</v>
      </c>
      <c r="D5077" s="2">
        <f>SUM(Y5077:Y$5092)</f>
        <v>2440.7624388700001</v>
      </c>
      <c r="E5077" s="73">
        <f t="shared" si="2673"/>
        <v>30179.26768619</v>
      </c>
      <c r="F5077" s="88">
        <f t="shared" si="2666"/>
        <v>6455.85</v>
      </c>
      <c r="G5077" s="3">
        <f>IF(AND(N5077=1,N5076&gt;1),VLOOKUP(A5076,[1]Plan1!$BK$81:$BM$259,3),G5076)</f>
        <v>6413.24</v>
      </c>
      <c r="H5077" s="11">
        <f t="shared" si="2667"/>
        <v>46157</v>
      </c>
      <c r="I5077" s="11">
        <f t="shared" si="2668"/>
        <v>46188</v>
      </c>
      <c r="J5077" s="12">
        <f t="shared" si="2674"/>
        <v>-6.6002153085962245E-3</v>
      </c>
      <c r="K5077" s="11">
        <f t="shared" si="2690"/>
        <v>46248</v>
      </c>
      <c r="L5077" s="11">
        <f t="shared" si="2675"/>
        <v>46248</v>
      </c>
      <c r="M5077" s="1">
        <f t="shared" si="2661"/>
        <v>23</v>
      </c>
      <c r="N5077" s="1">
        <f t="shared" si="2676"/>
        <v>12</v>
      </c>
      <c r="O5077" s="2">
        <f t="shared" si="2677"/>
        <v>0.99655095000000005</v>
      </c>
      <c r="P5077" s="13">
        <f t="shared" si="2669"/>
        <v>0.99339977999999995</v>
      </c>
      <c r="Q5077" s="13">
        <f t="shared" si="2662"/>
        <v>1.3520769963275043</v>
      </c>
      <c r="R5077" s="2">
        <f t="shared" si="2665"/>
        <v>1.34741361</v>
      </c>
      <c r="S5077" s="2">
        <f t="shared" si="2691"/>
        <v>1.4446439600000001</v>
      </c>
      <c r="T5077" s="2">
        <f t="shared" si="2678"/>
        <v>47124.329495179998</v>
      </c>
      <c r="U5077" s="2">
        <f t="shared" si="2679"/>
        <v>1085.2702762384149</v>
      </c>
      <c r="V5077" s="2">
        <f t="shared" si="2680"/>
        <v>10484.688334015616</v>
      </c>
      <c r="W5077" s="2">
        <f t="shared" si="2681"/>
        <v>44189.988735314037</v>
      </c>
      <c r="X5077" s="17">
        <f t="shared" si="2682"/>
        <v>0</v>
      </c>
      <c r="Y5077" s="2">
        <f t="shared" si="2683"/>
        <v>0</v>
      </c>
      <c r="Z5077" s="72">
        <f t="shared" si="2684"/>
        <v>0</v>
      </c>
      <c r="AA5077" s="2">
        <f t="shared" si="2670"/>
        <v>0</v>
      </c>
      <c r="AB5077" s="12">
        <f t="shared" si="2692"/>
        <v>4.6600000000000003E-2</v>
      </c>
      <c r="AC5077" s="17">
        <f t="shared" si="2685"/>
        <v>12</v>
      </c>
      <c r="AD5077" s="17">
        <v>252</v>
      </c>
      <c r="AE5077" s="13">
        <f t="shared" si="2663"/>
        <v>1.00217125</v>
      </c>
      <c r="AF5077" s="2">
        <f t="shared" si="2671"/>
        <v>102.31870041000001</v>
      </c>
      <c r="AG5077" s="2">
        <f t="shared" si="2686"/>
        <v>95.947513040000004</v>
      </c>
      <c r="AH5077" s="3">
        <f t="shared" si="2687"/>
        <v>0</v>
      </c>
      <c r="AI5077" s="4" t="str">
        <f t="shared" si="2664"/>
        <v>A+J=</v>
      </c>
      <c r="AJ5077" s="11">
        <f t="shared" si="2693"/>
        <v>46248</v>
      </c>
      <c r="AQ5077" s="53"/>
      <c r="AR5077" s="53"/>
    </row>
    <row r="5078" spans="1:44" x14ac:dyDescent="0.2">
      <c r="A5078" s="158">
        <f t="shared" si="2688"/>
        <v>46234</v>
      </c>
      <c r="B5078" s="2">
        <f t="shared" si="2672"/>
        <v>44282.207793423913</v>
      </c>
      <c r="C5078" s="2">
        <f t="shared" si="2689"/>
        <v>32620.030125059999</v>
      </c>
      <c r="D5078" s="2">
        <f>SUM(Y5078:Y$5092)</f>
        <v>2440.7624388700001</v>
      </c>
      <c r="E5078" s="73">
        <f t="shared" si="2673"/>
        <v>30179.26768619</v>
      </c>
      <c r="F5078" s="88">
        <f t="shared" si="2666"/>
        <v>6455.85</v>
      </c>
      <c r="G5078" s="3">
        <f>IF(AND(N5078=1,N5077&gt;1),VLOOKUP(A5077,[1]Plan1!$BK$81:$BM$259,3),G5077)</f>
        <v>6413.24</v>
      </c>
      <c r="H5078" s="11">
        <f t="shared" si="2667"/>
        <v>46157</v>
      </c>
      <c r="I5078" s="11">
        <f t="shared" si="2668"/>
        <v>46188</v>
      </c>
      <c r="J5078" s="12">
        <f t="shared" si="2674"/>
        <v>-6.6002153085962245E-3</v>
      </c>
      <c r="K5078" s="11">
        <f t="shared" si="2690"/>
        <v>46248</v>
      </c>
      <c r="L5078" s="11">
        <f t="shared" si="2675"/>
        <v>46248</v>
      </c>
      <c r="M5078" s="1">
        <f t="shared" si="2661"/>
        <v>23</v>
      </c>
      <c r="N5078" s="1">
        <f t="shared" si="2676"/>
        <v>13</v>
      </c>
      <c r="O5078" s="2">
        <f t="shared" si="2677"/>
        <v>0.99626406999999995</v>
      </c>
      <c r="P5078" s="13">
        <f t="shared" si="2669"/>
        <v>0.99339977999999995</v>
      </c>
      <c r="Q5078" s="13">
        <f t="shared" si="2662"/>
        <v>1.3520769963275043</v>
      </c>
      <c r="R5078" s="2">
        <f t="shared" si="2665"/>
        <v>1.3470257299999999</v>
      </c>
      <c r="S5078" s="2">
        <f t="shared" si="2691"/>
        <v>1.4446439600000001</v>
      </c>
      <c r="T5078" s="2">
        <f t="shared" si="2678"/>
        <v>47124.329495179998</v>
      </c>
      <c r="U5078" s="2">
        <f t="shared" si="2679"/>
        <v>1085.2702762384149</v>
      </c>
      <c r="V5078" s="2">
        <f t="shared" si="2680"/>
        <v>10472.982399665494</v>
      </c>
      <c r="W5078" s="2">
        <f t="shared" si="2681"/>
        <v>44178.282800963912</v>
      </c>
      <c r="X5078" s="17">
        <f t="shared" si="2682"/>
        <v>0</v>
      </c>
      <c r="Y5078" s="2">
        <f t="shared" si="2683"/>
        <v>0</v>
      </c>
      <c r="Z5078" s="72">
        <f t="shared" si="2684"/>
        <v>0</v>
      </c>
      <c r="AA5078" s="2">
        <f t="shared" si="2670"/>
        <v>0</v>
      </c>
      <c r="AB5078" s="12">
        <f t="shared" si="2692"/>
        <v>4.6600000000000003E-2</v>
      </c>
      <c r="AC5078" s="17">
        <f t="shared" si="2685"/>
        <v>13</v>
      </c>
      <c r="AD5078" s="17">
        <v>252</v>
      </c>
      <c r="AE5078" s="13">
        <f t="shared" si="2663"/>
        <v>1.0023523999999999</v>
      </c>
      <c r="AF5078" s="2">
        <f t="shared" si="2671"/>
        <v>110.8552727</v>
      </c>
      <c r="AG5078" s="2">
        <f t="shared" si="2686"/>
        <v>103.92499246</v>
      </c>
      <c r="AH5078" s="3">
        <f t="shared" si="2687"/>
        <v>0</v>
      </c>
      <c r="AI5078" s="4" t="str">
        <f t="shared" si="2664"/>
        <v>A+J=</v>
      </c>
      <c r="AJ5078" s="11">
        <f t="shared" si="2693"/>
        <v>46248</v>
      </c>
      <c r="AQ5078" s="53"/>
      <c r="AR5078" s="53"/>
    </row>
    <row r="5079" spans="1:44" x14ac:dyDescent="0.2">
      <c r="A5079" s="158">
        <f t="shared" si="2688"/>
        <v>46235</v>
      </c>
      <c r="B5079" s="2">
        <f t="shared" si="2672"/>
        <v>44278.479580500563</v>
      </c>
      <c r="C5079" s="2">
        <f t="shared" si="2689"/>
        <v>32620.030125059999</v>
      </c>
      <c r="D5079" s="2">
        <f>SUM(Y5079:Y$5092)</f>
        <v>2440.7624388700001</v>
      </c>
      <c r="E5079" s="73">
        <f t="shared" si="2673"/>
        <v>30179.26768619</v>
      </c>
      <c r="F5079" s="88">
        <f t="shared" si="2666"/>
        <v>6455.85</v>
      </c>
      <c r="G5079" s="3">
        <f>IF(AND(N5079=1,N5078&gt;1),VLOOKUP(A5078,[1]Plan1!$BK$81:$BM$259,3),G5078)</f>
        <v>6413.24</v>
      </c>
      <c r="H5079" s="11">
        <f t="shared" si="2667"/>
        <v>46157</v>
      </c>
      <c r="I5079" s="11">
        <f t="shared" si="2668"/>
        <v>46188</v>
      </c>
      <c r="J5079" s="12">
        <f t="shared" si="2674"/>
        <v>-6.6002153085962245E-3</v>
      </c>
      <c r="K5079" s="11">
        <f t="shared" si="2690"/>
        <v>46248</v>
      </c>
      <c r="L5079" s="11">
        <f t="shared" si="2675"/>
        <v>46248</v>
      </c>
      <c r="M5079" s="1">
        <f t="shared" ref="M5079:M5142" si="2694">IF(L5079=L5078,M5078,NETWORKDAYS(L5078,L5079,$AN$194:$AN$348)-1)</f>
        <v>23</v>
      </c>
      <c r="N5079" s="1">
        <f t="shared" si="2676"/>
        <v>14</v>
      </c>
      <c r="O5079" s="2">
        <f t="shared" si="2677"/>
        <v>0.99597727000000003</v>
      </c>
      <c r="P5079" s="13">
        <f t="shared" si="2669"/>
        <v>0.99339977999999995</v>
      </c>
      <c r="Q5079" s="13">
        <f t="shared" si="2662"/>
        <v>1.3520769963275043</v>
      </c>
      <c r="R5079" s="2">
        <f t="shared" si="2665"/>
        <v>1.3466379500000001</v>
      </c>
      <c r="S5079" s="2">
        <f t="shared" si="2691"/>
        <v>1.4446439600000001</v>
      </c>
      <c r="T5079" s="2">
        <f t="shared" si="2678"/>
        <v>47124.329495179998</v>
      </c>
      <c r="U5079" s="2">
        <f t="shared" si="2679"/>
        <v>1085.2702762384149</v>
      </c>
      <c r="V5079" s="2">
        <f t="shared" si="2680"/>
        <v>10461.279483242148</v>
      </c>
      <c r="W5079" s="2">
        <f t="shared" si="2681"/>
        <v>44166.579884540566</v>
      </c>
      <c r="X5079" s="17">
        <f t="shared" si="2682"/>
        <v>0</v>
      </c>
      <c r="Y5079" s="2">
        <f t="shared" si="2683"/>
        <v>0</v>
      </c>
      <c r="Z5079" s="72">
        <f t="shared" si="2684"/>
        <v>0</v>
      </c>
      <c r="AA5079" s="2">
        <f t="shared" si="2670"/>
        <v>0</v>
      </c>
      <c r="AB5079" s="12">
        <f t="shared" si="2692"/>
        <v>4.6600000000000003E-2</v>
      </c>
      <c r="AC5079" s="17">
        <f t="shared" si="2685"/>
        <v>14</v>
      </c>
      <c r="AD5079" s="17">
        <v>252</v>
      </c>
      <c r="AE5079" s="13">
        <f t="shared" si="2663"/>
        <v>1.002533583</v>
      </c>
      <c r="AF5079" s="2">
        <f t="shared" si="2671"/>
        <v>119.39340009</v>
      </c>
      <c r="AG5079" s="2">
        <f t="shared" si="2686"/>
        <v>111.89969596</v>
      </c>
      <c r="AH5079" s="3">
        <f t="shared" si="2687"/>
        <v>0</v>
      </c>
      <c r="AI5079" s="4" t="str">
        <f t="shared" si="2664"/>
        <v>A+J=</v>
      </c>
      <c r="AJ5079" s="11">
        <f t="shared" si="2693"/>
        <v>46248</v>
      </c>
      <c r="AQ5079" s="53"/>
      <c r="AR5079" s="53"/>
    </row>
    <row r="5080" spans="1:44" x14ac:dyDescent="0.2">
      <c r="A5080" s="158">
        <f t="shared" si="2688"/>
        <v>46236</v>
      </c>
      <c r="B5080" s="2">
        <f t="shared" si="2672"/>
        <v>44278.479580500563</v>
      </c>
      <c r="C5080" s="2">
        <f t="shared" si="2689"/>
        <v>32620.030125059999</v>
      </c>
      <c r="D5080" s="2">
        <f>SUM(Y5080:Y$5092)</f>
        <v>2440.7624388700001</v>
      </c>
      <c r="E5080" s="73">
        <f t="shared" si="2673"/>
        <v>30179.26768619</v>
      </c>
      <c r="F5080" s="88">
        <f t="shared" si="2666"/>
        <v>6455.85</v>
      </c>
      <c r="G5080" s="3">
        <f>IF(AND(N5080=1,N5079&gt;1),VLOOKUP(A5079,[1]Plan1!$BK$81:$BM$259,3),G5079)</f>
        <v>6413.24</v>
      </c>
      <c r="H5080" s="11">
        <f t="shared" si="2667"/>
        <v>46157</v>
      </c>
      <c r="I5080" s="11">
        <f t="shared" si="2668"/>
        <v>46188</v>
      </c>
      <c r="J5080" s="12">
        <f t="shared" si="2674"/>
        <v>-6.6002153085962245E-3</v>
      </c>
      <c r="K5080" s="11">
        <f t="shared" si="2690"/>
        <v>46248</v>
      </c>
      <c r="L5080" s="11">
        <f t="shared" si="2675"/>
        <v>46248</v>
      </c>
      <c r="M5080" s="1">
        <f t="shared" si="2694"/>
        <v>23</v>
      </c>
      <c r="N5080" s="1">
        <f t="shared" si="2676"/>
        <v>14</v>
      </c>
      <c r="O5080" s="2">
        <f t="shared" si="2677"/>
        <v>0.99597727000000003</v>
      </c>
      <c r="P5080" s="13">
        <f t="shared" si="2669"/>
        <v>0.99339977999999995</v>
      </c>
      <c r="Q5080" s="13">
        <f t="shared" si="2662"/>
        <v>1.3520769963275043</v>
      </c>
      <c r="R5080" s="2">
        <f t="shared" si="2665"/>
        <v>1.3466379500000001</v>
      </c>
      <c r="S5080" s="2">
        <f t="shared" si="2691"/>
        <v>1.4446439600000001</v>
      </c>
      <c r="T5080" s="2">
        <f t="shared" si="2678"/>
        <v>47124.329495179998</v>
      </c>
      <c r="U5080" s="2">
        <f t="shared" si="2679"/>
        <v>1085.2702762384149</v>
      </c>
      <c r="V5080" s="2">
        <f t="shared" si="2680"/>
        <v>10461.279483242148</v>
      </c>
      <c r="W5080" s="2">
        <f t="shared" si="2681"/>
        <v>44166.579884540566</v>
      </c>
      <c r="X5080" s="17">
        <f t="shared" si="2682"/>
        <v>0</v>
      </c>
      <c r="Y5080" s="2">
        <f t="shared" si="2683"/>
        <v>0</v>
      </c>
      <c r="Z5080" s="72">
        <f t="shared" si="2684"/>
        <v>0</v>
      </c>
      <c r="AA5080" s="2">
        <f t="shared" si="2670"/>
        <v>0</v>
      </c>
      <c r="AB5080" s="12">
        <f t="shared" si="2692"/>
        <v>4.6600000000000003E-2</v>
      </c>
      <c r="AC5080" s="17">
        <f t="shared" si="2685"/>
        <v>14</v>
      </c>
      <c r="AD5080" s="17">
        <v>252</v>
      </c>
      <c r="AE5080" s="13">
        <f t="shared" si="2663"/>
        <v>1.002533583</v>
      </c>
      <c r="AF5080" s="2">
        <f t="shared" si="2671"/>
        <v>119.39340009</v>
      </c>
      <c r="AG5080" s="2">
        <f t="shared" si="2686"/>
        <v>111.89969596</v>
      </c>
      <c r="AH5080" s="3">
        <f t="shared" si="2687"/>
        <v>0</v>
      </c>
      <c r="AI5080" s="4" t="str">
        <f t="shared" si="2664"/>
        <v>A+J=</v>
      </c>
      <c r="AJ5080" s="11">
        <f t="shared" si="2693"/>
        <v>46248</v>
      </c>
      <c r="AQ5080" s="53"/>
      <c r="AR5080" s="53"/>
    </row>
    <row r="5081" spans="1:44" x14ac:dyDescent="0.2">
      <c r="A5081" s="158">
        <f t="shared" si="2688"/>
        <v>46237</v>
      </c>
      <c r="B5081" s="2">
        <f t="shared" si="2672"/>
        <v>44278.479580500563</v>
      </c>
      <c r="C5081" s="2">
        <f t="shared" si="2689"/>
        <v>32620.030125059999</v>
      </c>
      <c r="D5081" s="2">
        <f>SUM(Y5081:Y$5092)</f>
        <v>2440.7624388700001</v>
      </c>
      <c r="E5081" s="73">
        <f t="shared" si="2673"/>
        <v>30179.26768619</v>
      </c>
      <c r="F5081" s="88">
        <f t="shared" si="2666"/>
        <v>6455.85</v>
      </c>
      <c r="G5081" s="3">
        <f>IF(AND(N5081=1,N5080&gt;1),VLOOKUP(A5080,[1]Plan1!$BK$81:$BM$259,3),G5080)</f>
        <v>6413.24</v>
      </c>
      <c r="H5081" s="11">
        <f t="shared" si="2667"/>
        <v>46157</v>
      </c>
      <c r="I5081" s="11">
        <f t="shared" si="2668"/>
        <v>46188</v>
      </c>
      <c r="J5081" s="12">
        <f t="shared" si="2674"/>
        <v>-6.6002153085962245E-3</v>
      </c>
      <c r="K5081" s="11">
        <f t="shared" si="2690"/>
        <v>46248</v>
      </c>
      <c r="L5081" s="11">
        <f t="shared" si="2675"/>
        <v>46248</v>
      </c>
      <c r="M5081" s="1">
        <f t="shared" si="2694"/>
        <v>23</v>
      </c>
      <c r="N5081" s="1">
        <f t="shared" si="2676"/>
        <v>14</v>
      </c>
      <c r="O5081" s="2">
        <f t="shared" si="2677"/>
        <v>0.99597727000000003</v>
      </c>
      <c r="P5081" s="13">
        <f t="shared" si="2669"/>
        <v>0.99339977999999995</v>
      </c>
      <c r="Q5081" s="13">
        <f t="shared" si="2662"/>
        <v>1.3520769963275043</v>
      </c>
      <c r="R5081" s="2">
        <f t="shared" si="2665"/>
        <v>1.3466379500000001</v>
      </c>
      <c r="S5081" s="2">
        <f t="shared" si="2691"/>
        <v>1.4446439600000001</v>
      </c>
      <c r="T5081" s="2">
        <f t="shared" si="2678"/>
        <v>47124.329495179998</v>
      </c>
      <c r="U5081" s="2">
        <f t="shared" si="2679"/>
        <v>1085.2702762384149</v>
      </c>
      <c r="V5081" s="2">
        <f t="shared" si="2680"/>
        <v>10461.279483242148</v>
      </c>
      <c r="W5081" s="2">
        <f t="shared" si="2681"/>
        <v>44166.579884540566</v>
      </c>
      <c r="X5081" s="17">
        <f t="shared" si="2682"/>
        <v>0</v>
      </c>
      <c r="Y5081" s="2">
        <f t="shared" si="2683"/>
        <v>0</v>
      </c>
      <c r="Z5081" s="72">
        <f t="shared" si="2684"/>
        <v>0</v>
      </c>
      <c r="AA5081" s="2">
        <f t="shared" si="2670"/>
        <v>0</v>
      </c>
      <c r="AB5081" s="12">
        <f t="shared" si="2692"/>
        <v>4.6600000000000003E-2</v>
      </c>
      <c r="AC5081" s="17">
        <f t="shared" si="2685"/>
        <v>14</v>
      </c>
      <c r="AD5081" s="17">
        <v>252</v>
      </c>
      <c r="AE5081" s="13">
        <f t="shared" si="2663"/>
        <v>1.002533583</v>
      </c>
      <c r="AF5081" s="2">
        <f t="shared" si="2671"/>
        <v>119.39340009</v>
      </c>
      <c r="AG5081" s="2">
        <f t="shared" si="2686"/>
        <v>111.89969596</v>
      </c>
      <c r="AH5081" s="3">
        <f t="shared" si="2687"/>
        <v>0</v>
      </c>
      <c r="AI5081" s="4" t="str">
        <f t="shared" si="2664"/>
        <v>A+J=</v>
      </c>
      <c r="AJ5081" s="11">
        <f t="shared" si="2693"/>
        <v>46248</v>
      </c>
      <c r="AQ5081" s="53"/>
      <c r="AR5081" s="53"/>
    </row>
    <row r="5082" spans="1:44" x14ac:dyDescent="0.2">
      <c r="A5082" s="158">
        <f t="shared" si="2688"/>
        <v>46238</v>
      </c>
      <c r="B5082" s="2">
        <f t="shared" si="2672"/>
        <v>44274.751868526655</v>
      </c>
      <c r="C5082" s="2">
        <f t="shared" si="2689"/>
        <v>32620.030125059999</v>
      </c>
      <c r="D5082" s="2">
        <f>SUM(Y5082:Y$5092)</f>
        <v>2440.7624388700001</v>
      </c>
      <c r="E5082" s="73">
        <f t="shared" si="2673"/>
        <v>30179.26768619</v>
      </c>
      <c r="F5082" s="88">
        <f t="shared" si="2666"/>
        <v>6455.85</v>
      </c>
      <c r="G5082" s="3">
        <f>IF(AND(N5082=1,N5081&gt;1),VLOOKUP(A5081,[1]Plan1!$BK$81:$BM$259,3),G5081)</f>
        <v>6413.24</v>
      </c>
      <c r="H5082" s="11">
        <f t="shared" si="2667"/>
        <v>46157</v>
      </c>
      <c r="I5082" s="11">
        <f t="shared" si="2668"/>
        <v>46188</v>
      </c>
      <c r="J5082" s="12">
        <f t="shared" si="2674"/>
        <v>-6.6002153085962245E-3</v>
      </c>
      <c r="K5082" s="11">
        <f t="shared" si="2690"/>
        <v>46248</v>
      </c>
      <c r="L5082" s="11">
        <f t="shared" si="2675"/>
        <v>46248</v>
      </c>
      <c r="M5082" s="1">
        <f t="shared" si="2694"/>
        <v>23</v>
      </c>
      <c r="N5082" s="1">
        <f t="shared" si="2676"/>
        <v>15</v>
      </c>
      <c r="O5082" s="2">
        <f t="shared" si="2677"/>
        <v>0.99569054999999995</v>
      </c>
      <c r="P5082" s="13">
        <f t="shared" si="2669"/>
        <v>0.99339977999999995</v>
      </c>
      <c r="Q5082" s="13">
        <f t="shared" si="2662"/>
        <v>1.3520769963275043</v>
      </c>
      <c r="R5082" s="2">
        <f t="shared" si="2665"/>
        <v>1.34625028</v>
      </c>
      <c r="S5082" s="2">
        <f t="shared" si="2691"/>
        <v>1.4446439600000001</v>
      </c>
      <c r="T5082" s="2">
        <f t="shared" si="2678"/>
        <v>47124.329495179998</v>
      </c>
      <c r="U5082" s="2">
        <f t="shared" si="2679"/>
        <v>1085.2702762384149</v>
      </c>
      <c r="V5082" s="2">
        <f t="shared" si="2680"/>
        <v>10449.57988653824</v>
      </c>
      <c r="W5082" s="2">
        <f t="shared" si="2681"/>
        <v>44154.880287836655</v>
      </c>
      <c r="X5082" s="17">
        <f t="shared" si="2682"/>
        <v>0</v>
      </c>
      <c r="Y5082" s="2">
        <f t="shared" si="2683"/>
        <v>0</v>
      </c>
      <c r="Z5082" s="72">
        <f t="shared" si="2684"/>
        <v>0</v>
      </c>
      <c r="AA5082" s="2">
        <f t="shared" si="2670"/>
        <v>0</v>
      </c>
      <c r="AB5082" s="12">
        <f t="shared" si="2692"/>
        <v>4.6600000000000003E-2</v>
      </c>
      <c r="AC5082" s="17">
        <f t="shared" si="2685"/>
        <v>15</v>
      </c>
      <c r="AD5082" s="17">
        <v>252</v>
      </c>
      <c r="AE5082" s="13">
        <f t="shared" si="2663"/>
        <v>1.002714798</v>
      </c>
      <c r="AF5082" s="2">
        <f t="shared" si="2671"/>
        <v>127.93303546</v>
      </c>
      <c r="AG5082" s="2">
        <f t="shared" si="2686"/>
        <v>119.87158069</v>
      </c>
      <c r="AH5082" s="3">
        <f t="shared" si="2687"/>
        <v>0</v>
      </c>
      <c r="AI5082" s="4" t="str">
        <f t="shared" si="2664"/>
        <v>A+J=</v>
      </c>
      <c r="AJ5082" s="11">
        <f t="shared" si="2693"/>
        <v>46248</v>
      </c>
      <c r="AQ5082" s="53"/>
      <c r="AR5082" s="53"/>
    </row>
    <row r="5083" spans="1:44" x14ac:dyDescent="0.2">
      <c r="A5083" s="158">
        <f t="shared" si="2688"/>
        <v>46239</v>
      </c>
      <c r="B5083" s="2">
        <f t="shared" si="2672"/>
        <v>44271.025351807555</v>
      </c>
      <c r="C5083" s="2">
        <f t="shared" si="2689"/>
        <v>32620.030125059999</v>
      </c>
      <c r="D5083" s="2">
        <f>SUM(Y5083:Y$5092)</f>
        <v>2440.7624388700001</v>
      </c>
      <c r="E5083" s="73">
        <f t="shared" si="2673"/>
        <v>30179.26768619</v>
      </c>
      <c r="F5083" s="88">
        <f t="shared" si="2666"/>
        <v>6455.85</v>
      </c>
      <c r="G5083" s="3">
        <f>IF(AND(N5083=1,N5082&gt;1),VLOOKUP(A5082,[1]Plan1!$BK$81:$BM$259,3),G5082)</f>
        <v>6413.24</v>
      </c>
      <c r="H5083" s="11">
        <f t="shared" si="2667"/>
        <v>46157</v>
      </c>
      <c r="I5083" s="11">
        <f t="shared" si="2668"/>
        <v>46188</v>
      </c>
      <c r="J5083" s="12">
        <f t="shared" si="2674"/>
        <v>-6.6002153085962245E-3</v>
      </c>
      <c r="K5083" s="11">
        <f t="shared" si="2690"/>
        <v>46248</v>
      </c>
      <c r="L5083" s="11">
        <f t="shared" si="2675"/>
        <v>46248</v>
      </c>
      <c r="M5083" s="1">
        <f t="shared" si="2694"/>
        <v>23</v>
      </c>
      <c r="N5083" s="1">
        <f t="shared" si="2676"/>
        <v>16</v>
      </c>
      <c r="O5083" s="2">
        <f t="shared" si="2677"/>
        <v>0.99540392</v>
      </c>
      <c r="P5083" s="13">
        <f t="shared" si="2669"/>
        <v>0.99339977999999995</v>
      </c>
      <c r="Q5083" s="13">
        <f t="shared" si="2662"/>
        <v>1.3520769963275043</v>
      </c>
      <c r="R5083" s="2">
        <f t="shared" si="2665"/>
        <v>1.3458627400000001</v>
      </c>
      <c r="S5083" s="2">
        <f t="shared" si="2691"/>
        <v>1.4446439600000001</v>
      </c>
      <c r="T5083" s="2">
        <f t="shared" si="2678"/>
        <v>47124.329495179998</v>
      </c>
      <c r="U5083" s="2">
        <f t="shared" si="2679"/>
        <v>1085.2702762384149</v>
      </c>
      <c r="V5083" s="2">
        <f t="shared" si="2680"/>
        <v>10437.884213139136</v>
      </c>
      <c r="W5083" s="2">
        <f t="shared" si="2681"/>
        <v>44143.184614437552</v>
      </c>
      <c r="X5083" s="17">
        <f t="shared" si="2682"/>
        <v>0</v>
      </c>
      <c r="Y5083" s="2">
        <f t="shared" si="2683"/>
        <v>0</v>
      </c>
      <c r="Z5083" s="72">
        <f t="shared" si="2684"/>
        <v>0</v>
      </c>
      <c r="AA5083" s="2">
        <f t="shared" si="2670"/>
        <v>0</v>
      </c>
      <c r="AB5083" s="12">
        <f t="shared" si="2692"/>
        <v>4.6600000000000003E-2</v>
      </c>
      <c r="AC5083" s="17">
        <f t="shared" si="2685"/>
        <v>16</v>
      </c>
      <c r="AD5083" s="17">
        <v>252</v>
      </c>
      <c r="AE5083" s="13">
        <f t="shared" si="2663"/>
        <v>1.0028960469999999</v>
      </c>
      <c r="AF5083" s="2">
        <f t="shared" si="2671"/>
        <v>136.47427306</v>
      </c>
      <c r="AG5083" s="2">
        <f t="shared" si="2686"/>
        <v>127.84073737</v>
      </c>
      <c r="AH5083" s="3">
        <f t="shared" si="2687"/>
        <v>0</v>
      </c>
      <c r="AI5083" s="4" t="str">
        <f t="shared" si="2664"/>
        <v>A+J=</v>
      </c>
      <c r="AJ5083" s="11">
        <f t="shared" si="2693"/>
        <v>46248</v>
      </c>
      <c r="AQ5083" s="53"/>
      <c r="AR5083" s="53"/>
    </row>
    <row r="5084" spans="1:44" x14ac:dyDescent="0.2">
      <c r="A5084" s="158">
        <f t="shared" si="2688"/>
        <v>46240</v>
      </c>
      <c r="B5084" s="2">
        <f t="shared" si="2672"/>
        <v>44267.29873212253</v>
      </c>
      <c r="C5084" s="2">
        <f t="shared" si="2689"/>
        <v>32620.030125059999</v>
      </c>
      <c r="D5084" s="2">
        <f>SUM(Y5084:Y$5092)</f>
        <v>2440.7624388700001</v>
      </c>
      <c r="E5084" s="73">
        <f t="shared" si="2673"/>
        <v>30179.26768619</v>
      </c>
      <c r="F5084" s="88">
        <f t="shared" si="2666"/>
        <v>6455.85</v>
      </c>
      <c r="G5084" s="3">
        <f>IF(AND(N5084=1,N5083&gt;1),VLOOKUP(A5083,[1]Plan1!$BK$81:$BM$259,3),G5083)</f>
        <v>6413.24</v>
      </c>
      <c r="H5084" s="11">
        <f t="shared" si="2667"/>
        <v>46157</v>
      </c>
      <c r="I5084" s="11">
        <f t="shared" si="2668"/>
        <v>46188</v>
      </c>
      <c r="J5084" s="12">
        <f t="shared" si="2674"/>
        <v>-6.6002153085962245E-3</v>
      </c>
      <c r="K5084" s="11">
        <f t="shared" si="2690"/>
        <v>46248</v>
      </c>
      <c r="L5084" s="11">
        <f t="shared" si="2675"/>
        <v>46248</v>
      </c>
      <c r="M5084" s="1">
        <f t="shared" si="2694"/>
        <v>23</v>
      </c>
      <c r="N5084" s="1">
        <f t="shared" si="2676"/>
        <v>17</v>
      </c>
      <c r="O5084" s="2">
        <f t="shared" si="2677"/>
        <v>0.99511735999999995</v>
      </c>
      <c r="P5084" s="13">
        <f t="shared" si="2669"/>
        <v>0.99339977999999995</v>
      </c>
      <c r="Q5084" s="13">
        <f t="shared" si="2662"/>
        <v>1.3520769963275043</v>
      </c>
      <c r="R5084" s="2">
        <f t="shared" si="2665"/>
        <v>1.34547529</v>
      </c>
      <c r="S5084" s="2">
        <f t="shared" si="2691"/>
        <v>1.4446439600000001</v>
      </c>
      <c r="T5084" s="2">
        <f t="shared" si="2678"/>
        <v>47124.329495179998</v>
      </c>
      <c r="U5084" s="2">
        <f t="shared" si="2679"/>
        <v>1085.2702762384149</v>
      </c>
      <c r="V5084" s="2">
        <f t="shared" si="2680"/>
        <v>10426.191255874119</v>
      </c>
      <c r="W5084" s="2">
        <f t="shared" si="2681"/>
        <v>44131.491657172533</v>
      </c>
      <c r="X5084" s="17">
        <f t="shared" si="2682"/>
        <v>0</v>
      </c>
      <c r="Y5084" s="2">
        <f t="shared" si="2683"/>
        <v>0</v>
      </c>
      <c r="Z5084" s="72">
        <f t="shared" si="2684"/>
        <v>0</v>
      </c>
      <c r="AA5084" s="2">
        <f t="shared" si="2670"/>
        <v>0</v>
      </c>
      <c r="AB5084" s="12">
        <f t="shared" si="2692"/>
        <v>4.6600000000000003E-2</v>
      </c>
      <c r="AC5084" s="17">
        <f t="shared" si="2685"/>
        <v>17</v>
      </c>
      <c r="AD5084" s="17">
        <v>252</v>
      </c>
      <c r="AE5084" s="13">
        <f t="shared" si="2663"/>
        <v>1.003077328</v>
      </c>
      <c r="AF5084" s="2">
        <f t="shared" si="2671"/>
        <v>145.01701863</v>
      </c>
      <c r="AG5084" s="2">
        <f t="shared" si="2686"/>
        <v>135.80707494999999</v>
      </c>
      <c r="AH5084" s="3">
        <f t="shared" si="2687"/>
        <v>0</v>
      </c>
      <c r="AI5084" s="4" t="str">
        <f t="shared" si="2664"/>
        <v>A+J=</v>
      </c>
      <c r="AJ5084" s="11">
        <f t="shared" si="2693"/>
        <v>46248</v>
      </c>
      <c r="AQ5084" s="53"/>
      <c r="AR5084" s="53"/>
    </row>
    <row r="5085" spans="1:44" x14ac:dyDescent="0.2">
      <c r="A5085" s="158">
        <f t="shared" si="2688"/>
        <v>46241</v>
      </c>
      <c r="B5085" s="2">
        <f t="shared" si="2672"/>
        <v>44263.572962289647</v>
      </c>
      <c r="C5085" s="2">
        <f t="shared" si="2689"/>
        <v>32620.030125059999</v>
      </c>
      <c r="D5085" s="2">
        <f>SUM(Y5085:Y$5092)</f>
        <v>2440.7624388700001</v>
      </c>
      <c r="E5085" s="73">
        <f t="shared" si="2673"/>
        <v>30179.26768619</v>
      </c>
      <c r="F5085" s="88">
        <f t="shared" si="2666"/>
        <v>6455.85</v>
      </c>
      <c r="G5085" s="3">
        <f>IF(AND(N5085=1,N5084&gt;1),VLOOKUP(A5084,[1]Plan1!$BK$81:$BM$259,3),G5084)</f>
        <v>6413.24</v>
      </c>
      <c r="H5085" s="11">
        <f t="shared" si="2667"/>
        <v>46157</v>
      </c>
      <c r="I5085" s="11">
        <f t="shared" si="2668"/>
        <v>46188</v>
      </c>
      <c r="J5085" s="12">
        <f t="shared" si="2674"/>
        <v>-6.6002153085962245E-3</v>
      </c>
      <c r="K5085" s="11">
        <f t="shared" si="2690"/>
        <v>46248</v>
      </c>
      <c r="L5085" s="11">
        <f t="shared" si="2675"/>
        <v>46248</v>
      </c>
      <c r="M5085" s="1">
        <f t="shared" si="2694"/>
        <v>23</v>
      </c>
      <c r="N5085" s="1">
        <f t="shared" si="2676"/>
        <v>18</v>
      </c>
      <c r="O5085" s="2">
        <f t="shared" si="2677"/>
        <v>0.99483089000000002</v>
      </c>
      <c r="P5085" s="13">
        <f t="shared" si="2669"/>
        <v>0.99339977999999995</v>
      </c>
      <c r="Q5085" s="13">
        <f t="shared" si="2662"/>
        <v>1.3520769963275043</v>
      </c>
      <c r="R5085" s="2">
        <f t="shared" si="2665"/>
        <v>1.3450879600000001</v>
      </c>
      <c r="S5085" s="2">
        <f t="shared" si="2691"/>
        <v>1.4446439600000001</v>
      </c>
      <c r="T5085" s="2">
        <f t="shared" si="2678"/>
        <v>47124.329495179998</v>
      </c>
      <c r="U5085" s="2">
        <f t="shared" si="2679"/>
        <v>1085.2702762384149</v>
      </c>
      <c r="V5085" s="2">
        <f t="shared" si="2680"/>
        <v>10414.501920121229</v>
      </c>
      <c r="W5085" s="2">
        <f t="shared" si="2681"/>
        <v>44119.802321419644</v>
      </c>
      <c r="X5085" s="17">
        <f t="shared" si="2682"/>
        <v>0</v>
      </c>
      <c r="Y5085" s="2">
        <f t="shared" si="2683"/>
        <v>0</v>
      </c>
      <c r="Z5085" s="72">
        <f t="shared" si="2684"/>
        <v>0</v>
      </c>
      <c r="AA5085" s="2">
        <f t="shared" si="2670"/>
        <v>0</v>
      </c>
      <c r="AB5085" s="12">
        <f t="shared" si="2692"/>
        <v>4.6600000000000003E-2</v>
      </c>
      <c r="AC5085" s="17">
        <f t="shared" si="2685"/>
        <v>18</v>
      </c>
      <c r="AD5085" s="17">
        <v>252</v>
      </c>
      <c r="AE5085" s="13">
        <f t="shared" si="2663"/>
        <v>1.003258642</v>
      </c>
      <c r="AF5085" s="2">
        <f t="shared" si="2671"/>
        <v>153.56131930999999</v>
      </c>
      <c r="AG5085" s="2">
        <f t="shared" si="2686"/>
        <v>143.77064086999999</v>
      </c>
      <c r="AH5085" s="3">
        <f t="shared" si="2687"/>
        <v>0</v>
      </c>
      <c r="AI5085" s="4" t="str">
        <f t="shared" si="2664"/>
        <v>A+J=</v>
      </c>
      <c r="AJ5085" s="11">
        <f t="shared" si="2693"/>
        <v>46248</v>
      </c>
      <c r="AQ5085" s="53"/>
      <c r="AR5085" s="53"/>
    </row>
    <row r="5086" spans="1:44" x14ac:dyDescent="0.2">
      <c r="A5086" s="158">
        <f t="shared" si="2688"/>
        <v>46242</v>
      </c>
      <c r="B5086" s="2">
        <f t="shared" si="2672"/>
        <v>44259.847999008867</v>
      </c>
      <c r="C5086" s="2">
        <f t="shared" si="2689"/>
        <v>32620.030125059999</v>
      </c>
      <c r="D5086" s="2">
        <f>SUM(Y5086:Y$5092)</f>
        <v>2440.7624388700001</v>
      </c>
      <c r="E5086" s="73">
        <f t="shared" si="2673"/>
        <v>30179.26768619</v>
      </c>
      <c r="F5086" s="88">
        <f t="shared" si="2666"/>
        <v>6455.85</v>
      </c>
      <c r="G5086" s="3">
        <f>IF(AND(N5086=1,N5085&gt;1),VLOOKUP(A5085,[1]Plan1!$BK$81:$BM$259,3),G5085)</f>
        <v>6413.24</v>
      </c>
      <c r="H5086" s="11">
        <f t="shared" si="2667"/>
        <v>46157</v>
      </c>
      <c r="I5086" s="11">
        <f t="shared" si="2668"/>
        <v>46188</v>
      </c>
      <c r="J5086" s="12">
        <f t="shared" si="2674"/>
        <v>-6.6002153085962245E-3</v>
      </c>
      <c r="K5086" s="11">
        <f t="shared" si="2690"/>
        <v>46248</v>
      </c>
      <c r="L5086" s="11">
        <f t="shared" si="2675"/>
        <v>46248</v>
      </c>
      <c r="M5086" s="1">
        <f t="shared" si="2694"/>
        <v>23</v>
      </c>
      <c r="N5086" s="1">
        <f t="shared" si="2676"/>
        <v>19</v>
      </c>
      <c r="O5086" s="2">
        <f t="shared" si="2677"/>
        <v>0.99454450999999999</v>
      </c>
      <c r="P5086" s="13">
        <f t="shared" si="2669"/>
        <v>0.99339977999999995</v>
      </c>
      <c r="Q5086" s="13">
        <f t="shared" si="2662"/>
        <v>1.3520769963275043</v>
      </c>
      <c r="R5086" s="2">
        <f t="shared" si="2665"/>
        <v>1.3447007499999999</v>
      </c>
      <c r="S5086" s="2">
        <f t="shared" si="2691"/>
        <v>1.4446439600000001</v>
      </c>
      <c r="T5086" s="2">
        <f t="shared" si="2678"/>
        <v>47124.329495179998</v>
      </c>
      <c r="U5086" s="2">
        <f t="shared" si="2679"/>
        <v>1085.2702762384149</v>
      </c>
      <c r="V5086" s="2">
        <f t="shared" si="2680"/>
        <v>10402.816205880454</v>
      </c>
      <c r="W5086" s="2">
        <f t="shared" si="2681"/>
        <v>44108.116607178868</v>
      </c>
      <c r="X5086" s="17">
        <f t="shared" si="2682"/>
        <v>0</v>
      </c>
      <c r="Y5086" s="2">
        <f t="shared" si="2683"/>
        <v>0</v>
      </c>
      <c r="Z5086" s="72">
        <f t="shared" si="2684"/>
        <v>0</v>
      </c>
      <c r="AA5086" s="2">
        <f t="shared" si="2670"/>
        <v>0</v>
      </c>
      <c r="AB5086" s="12">
        <f t="shared" si="2692"/>
        <v>4.6600000000000003E-2</v>
      </c>
      <c r="AC5086" s="17">
        <f t="shared" si="2685"/>
        <v>19</v>
      </c>
      <c r="AD5086" s="17">
        <v>252</v>
      </c>
      <c r="AE5086" s="13">
        <f t="shared" si="2663"/>
        <v>1.003439988</v>
      </c>
      <c r="AF5086" s="2">
        <f t="shared" si="2671"/>
        <v>162.10712796999999</v>
      </c>
      <c r="AG5086" s="2">
        <f t="shared" si="2686"/>
        <v>151.73139183000001</v>
      </c>
      <c r="AH5086" s="3">
        <f t="shared" si="2687"/>
        <v>0</v>
      </c>
      <c r="AI5086" s="4" t="str">
        <f t="shared" si="2664"/>
        <v>A+J=</v>
      </c>
      <c r="AJ5086" s="11">
        <f t="shared" si="2693"/>
        <v>46248</v>
      </c>
      <c r="AQ5086" s="53"/>
      <c r="AR5086" s="53"/>
    </row>
    <row r="5087" spans="1:44" x14ac:dyDescent="0.2">
      <c r="A5087" s="158">
        <f t="shared" si="2688"/>
        <v>46243</v>
      </c>
      <c r="B5087" s="2">
        <f t="shared" si="2672"/>
        <v>44259.847999008867</v>
      </c>
      <c r="C5087" s="2">
        <f t="shared" si="2689"/>
        <v>32620.030125059999</v>
      </c>
      <c r="D5087" s="2">
        <f>SUM(Y5087:Y$5092)</f>
        <v>2440.7624388700001</v>
      </c>
      <c r="E5087" s="73">
        <f t="shared" si="2673"/>
        <v>30179.26768619</v>
      </c>
      <c r="F5087" s="88">
        <f t="shared" si="2666"/>
        <v>6455.85</v>
      </c>
      <c r="G5087" s="3">
        <f>IF(AND(N5087=1,N5086&gt;1),VLOOKUP(A5086,[1]Plan1!$BK$81:$BM$259,3),G5086)</f>
        <v>6413.24</v>
      </c>
      <c r="H5087" s="11">
        <f t="shared" si="2667"/>
        <v>46157</v>
      </c>
      <c r="I5087" s="11">
        <f t="shared" si="2668"/>
        <v>46188</v>
      </c>
      <c r="J5087" s="12">
        <f t="shared" si="2674"/>
        <v>-6.6002153085962245E-3</v>
      </c>
      <c r="K5087" s="11">
        <f t="shared" si="2690"/>
        <v>46248</v>
      </c>
      <c r="L5087" s="11">
        <f t="shared" si="2675"/>
        <v>46248</v>
      </c>
      <c r="M5087" s="1">
        <f t="shared" si="2694"/>
        <v>23</v>
      </c>
      <c r="N5087" s="1">
        <f t="shared" si="2676"/>
        <v>19</v>
      </c>
      <c r="O5087" s="2">
        <f t="shared" si="2677"/>
        <v>0.99454450999999999</v>
      </c>
      <c r="P5087" s="13">
        <f t="shared" si="2669"/>
        <v>0.99339977999999995</v>
      </c>
      <c r="Q5087" s="13">
        <f t="shared" ref="Q5087:Q5150" si="2695">IF(L5087&gt;L5086,Q5086*P5087,Q5086)</f>
        <v>1.3520769963275043</v>
      </c>
      <c r="R5087" s="2">
        <f t="shared" si="2665"/>
        <v>1.3447007499999999</v>
      </c>
      <c r="S5087" s="2">
        <f t="shared" si="2691"/>
        <v>1.4446439600000001</v>
      </c>
      <c r="T5087" s="2">
        <f t="shared" si="2678"/>
        <v>47124.329495179998</v>
      </c>
      <c r="U5087" s="2">
        <f t="shared" si="2679"/>
        <v>1085.2702762384149</v>
      </c>
      <c r="V5087" s="2">
        <f t="shared" si="2680"/>
        <v>10402.816205880454</v>
      </c>
      <c r="W5087" s="2">
        <f t="shared" si="2681"/>
        <v>44108.116607178868</v>
      </c>
      <c r="X5087" s="17">
        <f t="shared" si="2682"/>
        <v>0</v>
      </c>
      <c r="Y5087" s="2">
        <f t="shared" si="2683"/>
        <v>0</v>
      </c>
      <c r="Z5087" s="72">
        <f t="shared" si="2684"/>
        <v>0</v>
      </c>
      <c r="AA5087" s="2">
        <f t="shared" si="2670"/>
        <v>0</v>
      </c>
      <c r="AB5087" s="12">
        <f t="shared" si="2692"/>
        <v>4.6600000000000003E-2</v>
      </c>
      <c r="AC5087" s="17">
        <f t="shared" si="2685"/>
        <v>19</v>
      </c>
      <c r="AD5087" s="17">
        <v>252</v>
      </c>
      <c r="AE5087" s="13">
        <f t="shared" ref="AE5087:AE5150" si="2696">ROUND((1+AB5087)^TRUNC((AC5087/AD5087),9),9)</f>
        <v>1.003439988</v>
      </c>
      <c r="AF5087" s="2">
        <f t="shared" si="2671"/>
        <v>162.10712796999999</v>
      </c>
      <c r="AG5087" s="2">
        <f t="shared" si="2686"/>
        <v>151.73139183000001</v>
      </c>
      <c r="AH5087" s="3">
        <f t="shared" si="2687"/>
        <v>0</v>
      </c>
      <c r="AI5087" s="4" t="str">
        <f t="shared" si="2664"/>
        <v>A+J=</v>
      </c>
      <c r="AJ5087" s="11">
        <f t="shared" si="2693"/>
        <v>46248</v>
      </c>
      <c r="AQ5087" s="53"/>
      <c r="AR5087" s="53"/>
    </row>
    <row r="5088" spans="1:44" x14ac:dyDescent="0.2">
      <c r="A5088" s="158">
        <f t="shared" si="2688"/>
        <v>46244</v>
      </c>
      <c r="B5088" s="2">
        <f t="shared" si="2672"/>
        <v>44259.847999008867</v>
      </c>
      <c r="C5088" s="2">
        <f t="shared" si="2689"/>
        <v>32620.030125059999</v>
      </c>
      <c r="D5088" s="2">
        <f>SUM(Y5088:Y$5092)</f>
        <v>2440.7624388700001</v>
      </c>
      <c r="E5088" s="73">
        <f t="shared" si="2673"/>
        <v>30179.26768619</v>
      </c>
      <c r="F5088" s="88">
        <f t="shared" si="2666"/>
        <v>6455.85</v>
      </c>
      <c r="G5088" s="3">
        <f>IF(AND(N5088=1,N5087&gt;1),VLOOKUP(A5087,[1]Plan1!$BK$81:$BM$259,3),G5087)</f>
        <v>6413.24</v>
      </c>
      <c r="H5088" s="11">
        <f t="shared" si="2667"/>
        <v>46157</v>
      </c>
      <c r="I5088" s="11">
        <f t="shared" si="2668"/>
        <v>46188</v>
      </c>
      <c r="J5088" s="12">
        <f t="shared" si="2674"/>
        <v>-6.6002153085962245E-3</v>
      </c>
      <c r="K5088" s="11">
        <f t="shared" si="2690"/>
        <v>46248</v>
      </c>
      <c r="L5088" s="11">
        <f t="shared" si="2675"/>
        <v>46248</v>
      </c>
      <c r="M5088" s="1">
        <f t="shared" si="2694"/>
        <v>23</v>
      </c>
      <c r="N5088" s="1">
        <f t="shared" si="2676"/>
        <v>19</v>
      </c>
      <c r="O5088" s="2">
        <f t="shared" si="2677"/>
        <v>0.99454450999999999</v>
      </c>
      <c r="P5088" s="13">
        <f t="shared" si="2669"/>
        <v>0.99339977999999995</v>
      </c>
      <c r="Q5088" s="13">
        <f t="shared" si="2695"/>
        <v>1.3520769963275043</v>
      </c>
      <c r="R5088" s="2">
        <f t="shared" si="2665"/>
        <v>1.3447007499999999</v>
      </c>
      <c r="S5088" s="2">
        <f t="shared" si="2691"/>
        <v>1.4446439600000001</v>
      </c>
      <c r="T5088" s="2">
        <f t="shared" si="2678"/>
        <v>47124.329495179998</v>
      </c>
      <c r="U5088" s="2">
        <f t="shared" si="2679"/>
        <v>1085.2702762384149</v>
      </c>
      <c r="V5088" s="2">
        <f t="shared" si="2680"/>
        <v>10402.816205880454</v>
      </c>
      <c r="W5088" s="2">
        <f t="shared" si="2681"/>
        <v>44108.116607178868</v>
      </c>
      <c r="X5088" s="17">
        <f t="shared" si="2682"/>
        <v>0</v>
      </c>
      <c r="Y5088" s="2">
        <f t="shared" si="2683"/>
        <v>0</v>
      </c>
      <c r="Z5088" s="72">
        <f t="shared" si="2684"/>
        <v>0</v>
      </c>
      <c r="AA5088" s="2">
        <f t="shared" si="2670"/>
        <v>0</v>
      </c>
      <c r="AB5088" s="12">
        <f t="shared" si="2692"/>
        <v>4.6600000000000003E-2</v>
      </c>
      <c r="AC5088" s="17">
        <f t="shared" si="2685"/>
        <v>19</v>
      </c>
      <c r="AD5088" s="17">
        <v>252</v>
      </c>
      <c r="AE5088" s="13">
        <f t="shared" si="2696"/>
        <v>1.003439988</v>
      </c>
      <c r="AF5088" s="2">
        <f t="shared" si="2671"/>
        <v>162.10712796999999</v>
      </c>
      <c r="AG5088" s="2">
        <f t="shared" si="2686"/>
        <v>151.73139183000001</v>
      </c>
      <c r="AH5088" s="3">
        <f t="shared" si="2687"/>
        <v>0</v>
      </c>
      <c r="AI5088" s="4" t="str">
        <f t="shared" si="2664"/>
        <v>A+J=</v>
      </c>
      <c r="AJ5088" s="11">
        <f t="shared" si="2693"/>
        <v>46248</v>
      </c>
      <c r="AQ5088" s="53"/>
      <c r="AR5088" s="53"/>
    </row>
    <row r="5089" spans="1:154" x14ac:dyDescent="0.2">
      <c r="A5089" s="158">
        <f t="shared" si="2688"/>
        <v>46245</v>
      </c>
      <c r="B5089" s="2">
        <f t="shared" si="2672"/>
        <v>44256.123325534871</v>
      </c>
      <c r="C5089" s="2">
        <f t="shared" si="2689"/>
        <v>32620.030125059999</v>
      </c>
      <c r="D5089" s="2">
        <f>SUM(Y5089:Y$5092)</f>
        <v>2440.7624388700001</v>
      </c>
      <c r="E5089" s="73">
        <f t="shared" si="2673"/>
        <v>30179.26768619</v>
      </c>
      <c r="F5089" s="88">
        <f t="shared" si="2666"/>
        <v>6455.85</v>
      </c>
      <c r="G5089" s="3">
        <f>IF(AND(N5089=1,N5088&gt;1),VLOOKUP(A5088,[1]Plan1!$BK$81:$BM$259,3),G5088)</f>
        <v>6413.24</v>
      </c>
      <c r="H5089" s="11">
        <f t="shared" si="2667"/>
        <v>46157</v>
      </c>
      <c r="I5089" s="11">
        <f t="shared" si="2668"/>
        <v>46188</v>
      </c>
      <c r="J5089" s="12">
        <f t="shared" si="2674"/>
        <v>-6.6002153085962245E-3</v>
      </c>
      <c r="K5089" s="11">
        <f t="shared" si="2690"/>
        <v>46248</v>
      </c>
      <c r="L5089" s="11">
        <f t="shared" si="2675"/>
        <v>46248</v>
      </c>
      <c r="M5089" s="1">
        <f t="shared" si="2694"/>
        <v>23</v>
      </c>
      <c r="N5089" s="1">
        <f t="shared" si="2676"/>
        <v>20</v>
      </c>
      <c r="O5089" s="2">
        <f t="shared" si="2677"/>
        <v>0.99425819999999998</v>
      </c>
      <c r="P5089" s="13">
        <f t="shared" si="2669"/>
        <v>0.99339977999999995</v>
      </c>
      <c r="Q5089" s="13">
        <f t="shared" si="2695"/>
        <v>1.3520769963275043</v>
      </c>
      <c r="R5089" s="2">
        <f t="shared" si="2665"/>
        <v>1.34431364</v>
      </c>
      <c r="S5089" s="2">
        <f t="shared" si="2691"/>
        <v>1.4446439600000001</v>
      </c>
      <c r="T5089" s="2">
        <f t="shared" si="2678"/>
        <v>47124.329495179998</v>
      </c>
      <c r="U5089" s="2">
        <f t="shared" si="2679"/>
        <v>1085.2702762384149</v>
      </c>
      <c r="V5089" s="2">
        <f t="shared" si="2680"/>
        <v>10391.133509566456</v>
      </c>
      <c r="W5089" s="2">
        <f t="shared" si="2681"/>
        <v>44096.433910864871</v>
      </c>
      <c r="X5089" s="17">
        <f t="shared" si="2682"/>
        <v>0</v>
      </c>
      <c r="Y5089" s="2">
        <f t="shared" si="2683"/>
        <v>0</v>
      </c>
      <c r="Z5089" s="72">
        <f t="shared" si="2684"/>
        <v>0</v>
      </c>
      <c r="AA5089" s="2">
        <f t="shared" si="2670"/>
        <v>0</v>
      </c>
      <c r="AB5089" s="12">
        <f t="shared" si="2692"/>
        <v>4.6600000000000003E-2</v>
      </c>
      <c r="AC5089" s="17">
        <f t="shared" si="2685"/>
        <v>20</v>
      </c>
      <c r="AD5089" s="17">
        <v>252</v>
      </c>
      <c r="AE5089" s="13">
        <f t="shared" si="2696"/>
        <v>1.0036213679999999</v>
      </c>
      <c r="AF5089" s="2">
        <f t="shared" si="2671"/>
        <v>170.65453884999999</v>
      </c>
      <c r="AG5089" s="2">
        <f t="shared" si="2686"/>
        <v>159.68941466999999</v>
      </c>
      <c r="AH5089" s="3">
        <f t="shared" si="2687"/>
        <v>0</v>
      </c>
      <c r="AI5089" s="4" t="str">
        <f t="shared" si="2664"/>
        <v>A+J=</v>
      </c>
      <c r="AJ5089" s="11">
        <f t="shared" si="2693"/>
        <v>46248</v>
      </c>
      <c r="AQ5089" s="53"/>
      <c r="AR5089" s="53"/>
    </row>
    <row r="5090" spans="1:154" x14ac:dyDescent="0.2">
      <c r="A5090" s="158">
        <f t="shared" si="2688"/>
        <v>46246</v>
      </c>
      <c r="B5090" s="2">
        <f t="shared" si="2672"/>
        <v>44252.399157110325</v>
      </c>
      <c r="C5090" s="2">
        <f t="shared" si="2689"/>
        <v>32620.030125059999</v>
      </c>
      <c r="D5090" s="2">
        <f>SUM(Y5090:Y$5092)</f>
        <v>2440.7624388700001</v>
      </c>
      <c r="E5090" s="73">
        <f t="shared" si="2673"/>
        <v>30179.26768619</v>
      </c>
      <c r="F5090" s="88">
        <f t="shared" si="2666"/>
        <v>6455.85</v>
      </c>
      <c r="G5090" s="3">
        <f>IF(AND(N5090=1,N5089&gt;1),VLOOKUP(A5089,[1]Plan1!$BK$81:$BM$259,3),G5089)</f>
        <v>6413.24</v>
      </c>
      <c r="H5090" s="11">
        <f t="shared" si="2667"/>
        <v>46157</v>
      </c>
      <c r="I5090" s="11">
        <f t="shared" si="2668"/>
        <v>46188</v>
      </c>
      <c r="J5090" s="12">
        <f t="shared" si="2674"/>
        <v>-6.6002153085962245E-3</v>
      </c>
      <c r="K5090" s="11">
        <f t="shared" si="2690"/>
        <v>46248</v>
      </c>
      <c r="L5090" s="11">
        <f t="shared" si="2675"/>
        <v>46248</v>
      </c>
      <c r="M5090" s="1">
        <f t="shared" si="2694"/>
        <v>23</v>
      </c>
      <c r="N5090" s="1">
        <f t="shared" si="2676"/>
        <v>21</v>
      </c>
      <c r="O5090" s="2">
        <f t="shared" si="2677"/>
        <v>0.99397197999999998</v>
      </c>
      <c r="P5090" s="13">
        <f t="shared" si="2669"/>
        <v>0.99339977999999995</v>
      </c>
      <c r="Q5090" s="13">
        <f t="shared" si="2695"/>
        <v>1.3520769963275043</v>
      </c>
      <c r="R5090" s="2">
        <f t="shared" si="2665"/>
        <v>1.3439266400000001</v>
      </c>
      <c r="S5090" s="2">
        <f t="shared" si="2691"/>
        <v>1.4446439600000001</v>
      </c>
      <c r="T5090" s="2">
        <f t="shared" si="2678"/>
        <v>47124.329495179998</v>
      </c>
      <c r="U5090" s="2">
        <f t="shared" si="2679"/>
        <v>1085.2702762384149</v>
      </c>
      <c r="V5090" s="2">
        <f t="shared" si="2680"/>
        <v>10379.454132971903</v>
      </c>
      <c r="W5090" s="2">
        <f t="shared" si="2681"/>
        <v>44084.754534270323</v>
      </c>
      <c r="X5090" s="17">
        <f t="shared" si="2682"/>
        <v>0</v>
      </c>
      <c r="Y5090" s="2">
        <f t="shared" si="2683"/>
        <v>0</v>
      </c>
      <c r="Z5090" s="72">
        <f t="shared" si="2684"/>
        <v>0</v>
      </c>
      <c r="AA5090" s="2">
        <f t="shared" si="2670"/>
        <v>0</v>
      </c>
      <c r="AB5090" s="12">
        <f t="shared" si="2692"/>
        <v>4.6600000000000003E-2</v>
      </c>
      <c r="AC5090" s="17">
        <f t="shared" si="2685"/>
        <v>21</v>
      </c>
      <c r="AD5090" s="17">
        <v>252</v>
      </c>
      <c r="AE5090" s="13">
        <f t="shared" si="2696"/>
        <v>1.00380278</v>
      </c>
      <c r="AF5090" s="2">
        <f t="shared" si="2671"/>
        <v>179.20345771000001</v>
      </c>
      <c r="AG5090" s="2">
        <f t="shared" si="2686"/>
        <v>167.64462284000001</v>
      </c>
      <c r="AH5090" s="3">
        <f t="shared" si="2687"/>
        <v>0</v>
      </c>
      <c r="AI5090" s="4" t="str">
        <f t="shared" ref="AI5090:AI5153" si="2697">AI5089</f>
        <v>A+J=</v>
      </c>
      <c r="AJ5090" s="11">
        <f t="shared" si="2693"/>
        <v>46248</v>
      </c>
      <c r="AQ5090" s="53"/>
      <c r="AR5090" s="53"/>
    </row>
    <row r="5091" spans="1:154" x14ac:dyDescent="0.2">
      <c r="A5091" s="158">
        <f t="shared" si="2688"/>
        <v>46247</v>
      </c>
      <c r="B5091" s="2">
        <f t="shared" si="2672"/>
        <v>44248.675841477881</v>
      </c>
      <c r="C5091" s="2">
        <f t="shared" si="2689"/>
        <v>32620.030125059999</v>
      </c>
      <c r="D5091" s="2">
        <f>SUM(Y5091:Y$5092)</f>
        <v>2440.7624388700001</v>
      </c>
      <c r="E5091" s="73">
        <f t="shared" si="2673"/>
        <v>30179.26768619</v>
      </c>
      <c r="F5091" s="88">
        <f t="shared" si="2666"/>
        <v>6455.85</v>
      </c>
      <c r="G5091" s="3">
        <f>IF(AND(N5091=1,N5090&gt;1),VLOOKUP(A5090,[1]Plan1!$BK$81:$BM$259,3),G5090)</f>
        <v>6413.24</v>
      </c>
      <c r="H5091" s="11">
        <f t="shared" si="2667"/>
        <v>46157</v>
      </c>
      <c r="I5091" s="11">
        <f t="shared" si="2668"/>
        <v>46188</v>
      </c>
      <c r="J5091" s="12">
        <f t="shared" si="2674"/>
        <v>-6.6002153085962245E-3</v>
      </c>
      <c r="K5091" s="11">
        <f t="shared" si="2690"/>
        <v>46248</v>
      </c>
      <c r="L5091" s="11">
        <f t="shared" si="2675"/>
        <v>46248</v>
      </c>
      <c r="M5091" s="1">
        <f t="shared" si="2694"/>
        <v>23</v>
      </c>
      <c r="N5091" s="1">
        <f t="shared" si="2676"/>
        <v>22</v>
      </c>
      <c r="O5091" s="2">
        <f t="shared" si="2677"/>
        <v>0.99368584000000004</v>
      </c>
      <c r="P5091" s="13">
        <f t="shared" si="2669"/>
        <v>0.99339977999999995</v>
      </c>
      <c r="Q5091" s="13">
        <f t="shared" si="2695"/>
        <v>1.3520769963275043</v>
      </c>
      <c r="R5091" s="2">
        <f t="shared" si="2665"/>
        <v>1.3435397600000001</v>
      </c>
      <c r="S5091" s="2">
        <f t="shared" si="2691"/>
        <v>1.4446439600000001</v>
      </c>
      <c r="T5091" s="2">
        <f t="shared" si="2678"/>
        <v>47124.329495179998</v>
      </c>
      <c r="U5091" s="2">
        <f t="shared" si="2679"/>
        <v>1085.2702762384149</v>
      </c>
      <c r="V5091" s="2">
        <f t="shared" si="2680"/>
        <v>10367.77837788947</v>
      </c>
      <c r="W5091" s="2">
        <f t="shared" si="2681"/>
        <v>44073.078779187883</v>
      </c>
      <c r="X5091" s="17">
        <f t="shared" si="2682"/>
        <v>0</v>
      </c>
      <c r="Y5091" s="2">
        <f t="shared" si="2683"/>
        <v>0</v>
      </c>
      <c r="Z5091" s="72">
        <f t="shared" si="2684"/>
        <v>0</v>
      </c>
      <c r="AA5091" s="2">
        <f t="shared" si="2670"/>
        <v>0</v>
      </c>
      <c r="AB5091" s="12">
        <f t="shared" si="2692"/>
        <v>4.6600000000000003E-2</v>
      </c>
      <c r="AC5091" s="17">
        <f t="shared" si="2685"/>
        <v>22</v>
      </c>
      <c r="AD5091" s="17">
        <v>252</v>
      </c>
      <c r="AE5091" s="13">
        <f t="shared" si="2696"/>
        <v>1.003984225</v>
      </c>
      <c r="AF5091" s="2">
        <f t="shared" si="2671"/>
        <v>187.75393167999999</v>
      </c>
      <c r="AG5091" s="2">
        <f t="shared" si="2686"/>
        <v>175.59706229</v>
      </c>
      <c r="AH5091" s="3">
        <f t="shared" si="2687"/>
        <v>0</v>
      </c>
      <c r="AI5091" s="4" t="str">
        <f t="shared" si="2697"/>
        <v>A+J=</v>
      </c>
      <c r="AJ5091" s="11">
        <f t="shared" si="2693"/>
        <v>46248</v>
      </c>
      <c r="AQ5091" s="53"/>
      <c r="AR5091" s="53"/>
    </row>
    <row r="5092" spans="1:154" x14ac:dyDescent="0.2">
      <c r="A5092" s="157">
        <f t="shared" si="2688"/>
        <v>46248</v>
      </c>
      <c r="B5092" s="90">
        <f t="shared" si="2672"/>
        <v>44244.953076414902</v>
      </c>
      <c r="C5092" s="90">
        <f t="shared" si="2689"/>
        <v>32620.030125059999</v>
      </c>
      <c r="D5092" s="90">
        <f>SUM(Y5092:Y$5092)</f>
        <v>2440.7624388700001</v>
      </c>
      <c r="E5092" s="91">
        <f t="shared" si="2673"/>
        <v>30179.26768619</v>
      </c>
      <c r="F5092" s="92">
        <f t="shared" si="2666"/>
        <v>6455.85</v>
      </c>
      <c r="G5092" s="3">
        <f>IF(AND(N5092=1,N5091&gt;1),VLOOKUP(A5091,[1]Plan1!$BK$81:$BM$259,3),G5091)</f>
        <v>6413.24</v>
      </c>
      <c r="H5092" s="62">
        <f t="shared" si="2667"/>
        <v>46157</v>
      </c>
      <c r="I5092" s="62">
        <f t="shared" si="2668"/>
        <v>46188</v>
      </c>
      <c r="J5092" s="74">
        <f t="shared" si="2674"/>
        <v>-6.6002153085962245E-3</v>
      </c>
      <c r="K5092" s="62">
        <f t="shared" si="2690"/>
        <v>46279</v>
      </c>
      <c r="L5092" s="62">
        <f t="shared" si="2675"/>
        <v>46248</v>
      </c>
      <c r="M5092" s="63">
        <f t="shared" si="2694"/>
        <v>23</v>
      </c>
      <c r="N5092" s="63">
        <f t="shared" si="2676"/>
        <v>23</v>
      </c>
      <c r="O5092" s="90">
        <f t="shared" si="2677"/>
        <v>0.99339977999999995</v>
      </c>
      <c r="P5092" s="93">
        <f t="shared" si="2669"/>
        <v>0.99339977999999995</v>
      </c>
      <c r="Q5092" s="93">
        <f t="shared" si="2695"/>
        <v>1.3520769963275043</v>
      </c>
      <c r="R5092" s="90">
        <f t="shared" si="2665"/>
        <v>1.3431529900000001</v>
      </c>
      <c r="S5092" s="2">
        <f t="shared" si="2691"/>
        <v>1.4446439600000001</v>
      </c>
      <c r="T5092" s="90">
        <f t="shared" si="2678"/>
        <v>47124.329495179998</v>
      </c>
      <c r="U5092" s="90">
        <f t="shared" si="2679"/>
        <v>1085.2702762384149</v>
      </c>
      <c r="V5092" s="90">
        <f t="shared" si="2680"/>
        <v>10356.105942526483</v>
      </c>
      <c r="W5092" s="90">
        <f t="shared" si="2681"/>
        <v>44061.4063438249</v>
      </c>
      <c r="X5092" s="94">
        <f t="shared" si="2682"/>
        <v>167</v>
      </c>
      <c r="Y5092" s="90">
        <f t="shared" si="2683"/>
        <v>2440.7624388700001</v>
      </c>
      <c r="Z5092" s="95">
        <f t="shared" si="2684"/>
        <v>7.4824039999999994E-2</v>
      </c>
      <c r="AA5092" s="90">
        <f t="shared" si="2670"/>
        <v>3526.0327151199999</v>
      </c>
      <c r="AB5092" s="74">
        <f t="shared" si="2692"/>
        <v>4.6600000000000003E-2</v>
      </c>
      <c r="AC5092" s="94">
        <f t="shared" si="2685"/>
        <v>23</v>
      </c>
      <c r="AD5092" s="94">
        <v>252</v>
      </c>
      <c r="AE5092" s="93">
        <f t="shared" si="2696"/>
        <v>1.004165703</v>
      </c>
      <c r="AF5092" s="90">
        <f t="shared" si="2671"/>
        <v>196.30596075</v>
      </c>
      <c r="AG5092" s="90">
        <f t="shared" si="2686"/>
        <v>183.54673259</v>
      </c>
      <c r="AH5092" s="64">
        <f t="shared" si="2687"/>
        <v>3722.3386758699999</v>
      </c>
      <c r="AI5092" s="65" t="str">
        <f t="shared" si="2697"/>
        <v>A+J=</v>
      </c>
      <c r="AJ5092" s="62">
        <f t="shared" si="2693"/>
        <v>46248</v>
      </c>
      <c r="AK5092" s="63"/>
      <c r="AL5092" s="63"/>
      <c r="AM5092" s="63"/>
      <c r="AN5092" s="63"/>
      <c r="AO5092" s="63"/>
      <c r="AP5092" s="63"/>
      <c r="AQ5092" s="64"/>
      <c r="AR5092" s="64"/>
      <c r="AS5092" s="63"/>
      <c r="AT5092" s="63"/>
      <c r="AU5092" s="63"/>
      <c r="AV5092" s="63"/>
      <c r="AW5092" s="63"/>
      <c r="AX5092" s="63"/>
      <c r="AY5092" s="63"/>
      <c r="AZ5092" s="63"/>
      <c r="BA5092" s="63"/>
      <c r="BB5092" s="63"/>
      <c r="BC5092" s="63"/>
      <c r="BD5092" s="63"/>
      <c r="BE5092" s="63"/>
      <c r="BF5092" s="63"/>
      <c r="BG5092" s="63"/>
      <c r="BH5092" s="63"/>
      <c r="BI5092" s="63"/>
      <c r="BJ5092" s="63"/>
      <c r="BK5092" s="63"/>
      <c r="BL5092" s="63"/>
      <c r="BM5092" s="63"/>
      <c r="BN5092" s="63"/>
      <c r="BO5092" s="63"/>
      <c r="BP5092" s="63"/>
      <c r="BQ5092" s="63"/>
      <c r="BR5092" s="63"/>
      <c r="BS5092" s="63"/>
      <c r="BT5092" s="63"/>
      <c r="BU5092" s="63"/>
      <c r="BV5092" s="63"/>
      <c r="BW5092" s="63"/>
      <c r="BX5092" s="63"/>
      <c r="BY5092" s="63"/>
      <c r="BZ5092" s="63"/>
      <c r="CA5092" s="63"/>
      <c r="CB5092" s="63"/>
      <c r="CC5092" s="63"/>
      <c r="CD5092" s="63"/>
      <c r="CE5092" s="63"/>
      <c r="CF5092" s="63"/>
      <c r="CG5092" s="63"/>
      <c r="CH5092" s="63"/>
      <c r="CI5092" s="63"/>
      <c r="CJ5092" s="63"/>
      <c r="CK5092" s="63"/>
      <c r="CL5092" s="63"/>
      <c r="CM5092" s="63"/>
      <c r="CN5092" s="63"/>
      <c r="CO5092" s="63"/>
      <c r="CP5092" s="63"/>
      <c r="CQ5092" s="63"/>
      <c r="CR5092" s="63"/>
      <c r="CS5092" s="63"/>
      <c r="CT5092" s="63"/>
      <c r="CU5092" s="63"/>
      <c r="CV5092" s="63"/>
      <c r="CW5092" s="63"/>
      <c r="CX5092" s="63"/>
      <c r="CY5092" s="63"/>
      <c r="CZ5092" s="63"/>
      <c r="DA5092" s="63"/>
      <c r="DB5092" s="63"/>
      <c r="DC5092" s="63"/>
      <c r="DD5092" s="63"/>
      <c r="DE5092" s="63"/>
      <c r="DF5092" s="63"/>
      <c r="DG5092" s="63"/>
      <c r="DH5092" s="63"/>
      <c r="DI5092" s="63"/>
      <c r="DJ5092" s="63"/>
      <c r="DK5092" s="63"/>
      <c r="DL5092" s="63"/>
      <c r="DM5092" s="63"/>
      <c r="DN5092" s="63"/>
      <c r="DO5092" s="63"/>
      <c r="DP5092" s="63"/>
      <c r="DQ5092" s="63"/>
      <c r="DR5092" s="63"/>
      <c r="DS5092" s="63"/>
      <c r="DT5092" s="63"/>
      <c r="DU5092" s="63"/>
      <c r="DV5092" s="63"/>
      <c r="DW5092" s="63"/>
      <c r="DX5092" s="63"/>
      <c r="DY5092" s="63"/>
      <c r="DZ5092" s="63"/>
      <c r="EA5092" s="63"/>
      <c r="EB5092" s="63"/>
      <c r="EC5092" s="63"/>
      <c r="ED5092" s="63"/>
      <c r="EE5092" s="63"/>
      <c r="EF5092" s="63"/>
      <c r="EG5092" s="63"/>
      <c r="EH5092" s="63"/>
      <c r="EI5092" s="63"/>
      <c r="EJ5092" s="63"/>
      <c r="EK5092" s="63"/>
      <c r="EL5092" s="63"/>
      <c r="EM5092" s="63"/>
      <c r="EN5092" s="63"/>
      <c r="EO5092" s="63"/>
      <c r="EP5092" s="63"/>
      <c r="EQ5092" s="63"/>
      <c r="ER5092" s="63"/>
      <c r="ES5092" s="63"/>
      <c r="ET5092" s="63"/>
      <c r="EU5092" s="63"/>
      <c r="EV5092" s="63"/>
      <c r="EW5092" s="63"/>
      <c r="EX5092" s="63"/>
    </row>
    <row r="5093" spans="1:154" x14ac:dyDescent="0.2">
      <c r="A5093" s="158">
        <f t="shared" si="2688"/>
        <v>46249</v>
      </c>
      <c r="B5093" s="2">
        <f t="shared" si="2672"/>
        <v>40529.27878292714</v>
      </c>
      <c r="C5093" s="2">
        <f t="shared" si="2689"/>
        <v>30179.26768619</v>
      </c>
      <c r="D5093" s="2">
        <v>0</v>
      </c>
      <c r="E5093" s="73">
        <f t="shared" si="2673"/>
        <v>30179.26768619</v>
      </c>
      <c r="F5093" s="88">
        <f t="shared" si="2666"/>
        <v>6455.85</v>
      </c>
      <c r="G5093" s="3">
        <f>IF(AND(N5093=1,N5092&gt;1),VLOOKUP(A5092,[1]Plan1!$BK$81:$BM$259,3),G5092)</f>
        <v>6413.24</v>
      </c>
      <c r="H5093" s="11">
        <f t="shared" si="2667"/>
        <v>46188</v>
      </c>
      <c r="I5093" s="11">
        <f t="shared" si="2668"/>
        <v>46218</v>
      </c>
      <c r="J5093" s="12">
        <f t="shared" si="2674"/>
        <v>-6.6002153085962245E-3</v>
      </c>
      <c r="K5093" s="11">
        <f t="shared" si="2690"/>
        <v>46279</v>
      </c>
      <c r="L5093" s="11">
        <f t="shared" si="2675"/>
        <v>46279</v>
      </c>
      <c r="M5093" s="1">
        <f t="shared" si="2694"/>
        <v>20</v>
      </c>
      <c r="N5093" s="1">
        <f t="shared" si="2676"/>
        <v>1</v>
      </c>
      <c r="O5093" s="2">
        <f t="shared" si="2677"/>
        <v>0.99966895</v>
      </c>
      <c r="P5093" s="13">
        <f t="shared" si="2669"/>
        <v>0.99339977999999995</v>
      </c>
      <c r="Q5093" s="13">
        <f t="shared" si="2695"/>
        <v>1.3431529906948037</v>
      </c>
      <c r="R5093" s="2">
        <f t="shared" si="2665"/>
        <v>1.34270833</v>
      </c>
      <c r="S5093" s="2">
        <f t="shared" si="2691"/>
        <v>1.4446439600000001</v>
      </c>
      <c r="T5093" s="2">
        <f t="shared" si="2678"/>
        <v>43598.296780069999</v>
      </c>
      <c r="U5093" s="2">
        <f t="shared" si="2679"/>
        <v>0</v>
      </c>
      <c r="V5093" s="2">
        <f t="shared" si="2680"/>
        <v>10342.68642935714</v>
      </c>
      <c r="W5093" s="2">
        <f t="shared" si="2681"/>
        <v>40521.954115547138</v>
      </c>
      <c r="X5093" s="17">
        <f t="shared" si="2682"/>
        <v>0</v>
      </c>
      <c r="Y5093" s="2">
        <f t="shared" si="2683"/>
        <v>0</v>
      </c>
      <c r="Z5093" s="72">
        <f t="shared" si="2684"/>
        <v>0</v>
      </c>
      <c r="AA5093" s="2">
        <f t="shared" si="2670"/>
        <v>0</v>
      </c>
      <c r="AB5093" s="12">
        <f t="shared" si="2692"/>
        <v>4.6600000000000003E-2</v>
      </c>
      <c r="AC5093" s="17">
        <f t="shared" si="2685"/>
        <v>1</v>
      </c>
      <c r="AD5093" s="17">
        <v>252</v>
      </c>
      <c r="AE5093" s="13">
        <f t="shared" si="2696"/>
        <v>1.0001807579999999</v>
      </c>
      <c r="AF5093" s="2">
        <f t="shared" si="2671"/>
        <v>7.88074092</v>
      </c>
      <c r="AG5093" s="2">
        <f t="shared" si="2686"/>
        <v>7.3246673800000002</v>
      </c>
      <c r="AH5093" s="3">
        <f t="shared" si="2687"/>
        <v>0</v>
      </c>
      <c r="AI5093" s="4" t="str">
        <f t="shared" si="2697"/>
        <v>A+J=</v>
      </c>
      <c r="AJ5093" s="11">
        <f t="shared" si="2693"/>
        <v>46279</v>
      </c>
      <c r="AQ5093" s="53"/>
      <c r="AR5093" s="53"/>
    </row>
    <row r="5094" spans="1:154" x14ac:dyDescent="0.2">
      <c r="A5094" s="158">
        <f t="shared" si="2688"/>
        <v>46250</v>
      </c>
      <c r="B5094" s="2">
        <f t="shared" si="2672"/>
        <v>40529.27878292714</v>
      </c>
      <c r="C5094" s="2">
        <f t="shared" si="2689"/>
        <v>30179.26768619</v>
      </c>
      <c r="D5094" s="2">
        <v>0</v>
      </c>
      <c r="E5094" s="73">
        <f t="shared" si="2673"/>
        <v>30179.26768619</v>
      </c>
      <c r="F5094" s="88">
        <f t="shared" si="2666"/>
        <v>6455.85</v>
      </c>
      <c r="G5094" s="3">
        <f>IF(AND(N5094=1,N5093&gt;1),VLOOKUP(A5093,[1]Plan1!$BK$81:$BM$259,3),G5093)</f>
        <v>6413.24</v>
      </c>
      <c r="H5094" s="11">
        <f t="shared" si="2667"/>
        <v>46188</v>
      </c>
      <c r="I5094" s="11">
        <f t="shared" si="2668"/>
        <v>46218</v>
      </c>
      <c r="J5094" s="12">
        <f t="shared" si="2674"/>
        <v>-6.6002153085962245E-3</v>
      </c>
      <c r="K5094" s="11">
        <f t="shared" si="2690"/>
        <v>46279</v>
      </c>
      <c r="L5094" s="11">
        <f t="shared" si="2675"/>
        <v>46279</v>
      </c>
      <c r="M5094" s="1">
        <f t="shared" si="2694"/>
        <v>20</v>
      </c>
      <c r="N5094" s="1">
        <f t="shared" si="2676"/>
        <v>1</v>
      </c>
      <c r="O5094" s="2">
        <f t="shared" si="2677"/>
        <v>0.99966895</v>
      </c>
      <c r="P5094" s="13">
        <f t="shared" si="2669"/>
        <v>0.99339977999999995</v>
      </c>
      <c r="Q5094" s="13">
        <f t="shared" si="2695"/>
        <v>1.3431529906948037</v>
      </c>
      <c r="R5094" s="2">
        <f t="shared" si="2665"/>
        <v>1.34270833</v>
      </c>
      <c r="S5094" s="2">
        <f t="shared" si="2691"/>
        <v>1.4446439600000001</v>
      </c>
      <c r="T5094" s="2">
        <f t="shared" si="2678"/>
        <v>43598.296780069999</v>
      </c>
      <c r="U5094" s="2">
        <f t="shared" si="2679"/>
        <v>0</v>
      </c>
      <c r="V5094" s="2">
        <f t="shared" si="2680"/>
        <v>10342.68642935714</v>
      </c>
      <c r="W5094" s="2">
        <f t="shared" si="2681"/>
        <v>40521.954115547138</v>
      </c>
      <c r="X5094" s="17">
        <f t="shared" si="2682"/>
        <v>0</v>
      </c>
      <c r="Y5094" s="2">
        <f t="shared" si="2683"/>
        <v>0</v>
      </c>
      <c r="Z5094" s="72">
        <f t="shared" si="2684"/>
        <v>0</v>
      </c>
      <c r="AA5094" s="2">
        <f t="shared" si="2670"/>
        <v>0</v>
      </c>
      <c r="AB5094" s="12">
        <f t="shared" si="2692"/>
        <v>4.6600000000000003E-2</v>
      </c>
      <c r="AC5094" s="17">
        <f t="shared" si="2685"/>
        <v>1</v>
      </c>
      <c r="AD5094" s="17">
        <v>252</v>
      </c>
      <c r="AE5094" s="13">
        <f t="shared" si="2696"/>
        <v>1.0001807579999999</v>
      </c>
      <c r="AF5094" s="2">
        <f t="shared" si="2671"/>
        <v>7.88074092</v>
      </c>
      <c r="AG5094" s="2">
        <f t="shared" si="2686"/>
        <v>7.3246673800000002</v>
      </c>
      <c r="AH5094" s="3">
        <f t="shared" si="2687"/>
        <v>0</v>
      </c>
      <c r="AI5094" s="4" t="str">
        <f t="shared" si="2697"/>
        <v>A+J=</v>
      </c>
      <c r="AJ5094" s="11">
        <f t="shared" si="2693"/>
        <v>46279</v>
      </c>
      <c r="AQ5094" s="53"/>
      <c r="AR5094" s="53"/>
    </row>
    <row r="5095" spans="1:154" x14ac:dyDescent="0.2">
      <c r="A5095" s="158">
        <f t="shared" si="2688"/>
        <v>46251</v>
      </c>
      <c r="B5095" s="2">
        <f t="shared" si="2672"/>
        <v>40529.27878292714</v>
      </c>
      <c r="C5095" s="2">
        <f t="shared" si="2689"/>
        <v>30179.26768619</v>
      </c>
      <c r="D5095" s="2">
        <v>0</v>
      </c>
      <c r="E5095" s="73">
        <f t="shared" si="2673"/>
        <v>30179.26768619</v>
      </c>
      <c r="F5095" s="88">
        <f t="shared" si="2666"/>
        <v>6455.85</v>
      </c>
      <c r="G5095" s="3">
        <f>IF(AND(N5095=1,N5094&gt;1),VLOOKUP(A5094,[1]Plan1!$BK$81:$BM$259,3),G5094)</f>
        <v>6413.24</v>
      </c>
      <c r="H5095" s="11">
        <f t="shared" si="2667"/>
        <v>46188</v>
      </c>
      <c r="I5095" s="11">
        <f t="shared" si="2668"/>
        <v>46218</v>
      </c>
      <c r="J5095" s="12">
        <f t="shared" si="2674"/>
        <v>-6.6002153085962245E-3</v>
      </c>
      <c r="K5095" s="11">
        <f t="shared" si="2690"/>
        <v>46279</v>
      </c>
      <c r="L5095" s="11">
        <f t="shared" si="2675"/>
        <v>46279</v>
      </c>
      <c r="M5095" s="1">
        <f t="shared" si="2694"/>
        <v>20</v>
      </c>
      <c r="N5095" s="1">
        <f t="shared" si="2676"/>
        <v>1</v>
      </c>
      <c r="O5095" s="2">
        <f t="shared" si="2677"/>
        <v>0.99966895</v>
      </c>
      <c r="P5095" s="13">
        <f t="shared" si="2669"/>
        <v>0.99339977999999995</v>
      </c>
      <c r="Q5095" s="13">
        <f t="shared" si="2695"/>
        <v>1.3431529906948037</v>
      </c>
      <c r="R5095" s="2">
        <f t="shared" si="2665"/>
        <v>1.34270833</v>
      </c>
      <c r="S5095" s="2">
        <f t="shared" si="2691"/>
        <v>1.4446439600000001</v>
      </c>
      <c r="T5095" s="2">
        <f t="shared" si="2678"/>
        <v>43598.296780069999</v>
      </c>
      <c r="U5095" s="2">
        <f t="shared" si="2679"/>
        <v>0</v>
      </c>
      <c r="V5095" s="2">
        <f t="shared" si="2680"/>
        <v>10342.68642935714</v>
      </c>
      <c r="W5095" s="2">
        <f t="shared" si="2681"/>
        <v>40521.954115547138</v>
      </c>
      <c r="X5095" s="17">
        <f t="shared" si="2682"/>
        <v>0</v>
      </c>
      <c r="Y5095" s="2">
        <f t="shared" si="2683"/>
        <v>0</v>
      </c>
      <c r="Z5095" s="72">
        <f t="shared" si="2684"/>
        <v>0</v>
      </c>
      <c r="AA5095" s="2">
        <f t="shared" si="2670"/>
        <v>0</v>
      </c>
      <c r="AB5095" s="12">
        <f t="shared" si="2692"/>
        <v>4.6600000000000003E-2</v>
      </c>
      <c r="AC5095" s="17">
        <f t="shared" si="2685"/>
        <v>1</v>
      </c>
      <c r="AD5095" s="17">
        <v>252</v>
      </c>
      <c r="AE5095" s="13">
        <f t="shared" si="2696"/>
        <v>1.0001807579999999</v>
      </c>
      <c r="AF5095" s="2">
        <f t="shared" si="2671"/>
        <v>7.88074092</v>
      </c>
      <c r="AG5095" s="2">
        <f t="shared" si="2686"/>
        <v>7.3246673800000002</v>
      </c>
      <c r="AH5095" s="3">
        <f t="shared" si="2687"/>
        <v>0</v>
      </c>
      <c r="AI5095" s="4" t="str">
        <f t="shared" si="2697"/>
        <v>A+J=</v>
      </c>
      <c r="AJ5095" s="11">
        <f t="shared" si="2693"/>
        <v>46279</v>
      </c>
      <c r="AQ5095" s="53"/>
      <c r="AR5095" s="53"/>
    </row>
    <row r="5096" spans="1:154" x14ac:dyDescent="0.2">
      <c r="A5096" s="158">
        <f t="shared" si="2688"/>
        <v>46252</v>
      </c>
      <c r="B5096" s="2">
        <f t="shared" si="2672"/>
        <v>40523.184910567958</v>
      </c>
      <c r="C5096" s="2">
        <f t="shared" si="2689"/>
        <v>30179.26768619</v>
      </c>
      <c r="D5096" s="2">
        <v>0</v>
      </c>
      <c r="E5096" s="73">
        <f t="shared" si="2673"/>
        <v>30179.26768619</v>
      </c>
      <c r="F5096" s="88">
        <f t="shared" si="2666"/>
        <v>6455.85</v>
      </c>
      <c r="G5096" s="3">
        <f>IF(AND(N5096=1,N5095&gt;1),VLOOKUP(A5095,[1]Plan1!$BK$81:$BM$259,3),G5095)</f>
        <v>6413.24</v>
      </c>
      <c r="H5096" s="11">
        <f t="shared" si="2667"/>
        <v>46188</v>
      </c>
      <c r="I5096" s="11">
        <f t="shared" si="2668"/>
        <v>46218</v>
      </c>
      <c r="J5096" s="12">
        <f t="shared" si="2674"/>
        <v>-6.6002153085962245E-3</v>
      </c>
      <c r="K5096" s="11">
        <f t="shared" si="2690"/>
        <v>46279</v>
      </c>
      <c r="L5096" s="11">
        <f t="shared" si="2675"/>
        <v>46279</v>
      </c>
      <c r="M5096" s="1">
        <f t="shared" si="2694"/>
        <v>20</v>
      </c>
      <c r="N5096" s="1">
        <f t="shared" si="2676"/>
        <v>2</v>
      </c>
      <c r="O5096" s="2">
        <f t="shared" si="2677"/>
        <v>0.99933799999999995</v>
      </c>
      <c r="P5096" s="13">
        <f t="shared" si="2669"/>
        <v>0.99339977999999995</v>
      </c>
      <c r="Q5096" s="13">
        <f t="shared" si="2695"/>
        <v>1.3431529906948037</v>
      </c>
      <c r="R5096" s="2">
        <f t="shared" si="2665"/>
        <v>1.3422638200000001</v>
      </c>
      <c r="S5096" s="2">
        <f t="shared" si="2691"/>
        <v>1.4446439600000001</v>
      </c>
      <c r="T5096" s="2">
        <f t="shared" si="2678"/>
        <v>43598.296780069999</v>
      </c>
      <c r="U5096" s="2">
        <f t="shared" si="2679"/>
        <v>0</v>
      </c>
      <c r="V5096" s="2">
        <f t="shared" si="2680"/>
        <v>10329.271443077954</v>
      </c>
      <c r="W5096" s="2">
        <f t="shared" si="2681"/>
        <v>40508.539129267956</v>
      </c>
      <c r="X5096" s="17">
        <f t="shared" si="2682"/>
        <v>0</v>
      </c>
      <c r="Y5096" s="2">
        <f t="shared" si="2683"/>
        <v>0</v>
      </c>
      <c r="Z5096" s="72">
        <f t="shared" si="2684"/>
        <v>0</v>
      </c>
      <c r="AA5096" s="2">
        <f t="shared" si="2670"/>
        <v>0</v>
      </c>
      <c r="AB5096" s="12">
        <f t="shared" si="2692"/>
        <v>4.6600000000000003E-2</v>
      </c>
      <c r="AC5096" s="17">
        <f t="shared" si="2685"/>
        <v>2</v>
      </c>
      <c r="AD5096" s="17">
        <v>252</v>
      </c>
      <c r="AE5096" s="13">
        <f t="shared" si="2696"/>
        <v>1.0003615480000001</v>
      </c>
      <c r="AF5096" s="2">
        <f t="shared" si="2671"/>
        <v>15.762877</v>
      </c>
      <c r="AG5096" s="2">
        <f t="shared" si="2686"/>
        <v>14.645781299999999</v>
      </c>
      <c r="AH5096" s="3">
        <f t="shared" si="2687"/>
        <v>0</v>
      </c>
      <c r="AI5096" s="4" t="str">
        <f t="shared" si="2697"/>
        <v>A+J=</v>
      </c>
      <c r="AJ5096" s="11">
        <f t="shared" si="2693"/>
        <v>46279</v>
      </c>
      <c r="AQ5096" s="53"/>
      <c r="AR5096" s="53"/>
    </row>
    <row r="5097" spans="1:154" x14ac:dyDescent="0.2">
      <c r="A5097" s="158">
        <f t="shared" si="2688"/>
        <v>46253</v>
      </c>
      <c r="B5097" s="2">
        <f t="shared" si="2672"/>
        <v>40517.092053308908</v>
      </c>
      <c r="C5097" s="2">
        <f t="shared" si="2689"/>
        <v>30179.26768619</v>
      </c>
      <c r="D5097" s="2">
        <v>0</v>
      </c>
      <c r="E5097" s="73">
        <f t="shared" si="2673"/>
        <v>30179.26768619</v>
      </c>
      <c r="F5097" s="88">
        <f t="shared" si="2666"/>
        <v>6455.85</v>
      </c>
      <c r="G5097" s="3">
        <f>IF(AND(N5097=1,N5096&gt;1),VLOOKUP(A5096,[1]Plan1!$BK$81:$BM$259,3),G5096)</f>
        <v>6413.24</v>
      </c>
      <c r="H5097" s="11">
        <f t="shared" si="2667"/>
        <v>46188</v>
      </c>
      <c r="I5097" s="11">
        <f t="shared" si="2668"/>
        <v>46218</v>
      </c>
      <c r="J5097" s="12">
        <f t="shared" si="2674"/>
        <v>-6.6002153085962245E-3</v>
      </c>
      <c r="K5097" s="11">
        <f t="shared" si="2690"/>
        <v>46279</v>
      </c>
      <c r="L5097" s="11">
        <f t="shared" si="2675"/>
        <v>46279</v>
      </c>
      <c r="M5097" s="1">
        <f t="shared" si="2694"/>
        <v>20</v>
      </c>
      <c r="N5097" s="1">
        <f t="shared" si="2676"/>
        <v>3</v>
      </c>
      <c r="O5097" s="2">
        <f t="shared" si="2677"/>
        <v>0.99900717000000006</v>
      </c>
      <c r="P5097" s="13">
        <f t="shared" si="2669"/>
        <v>0.99339977999999995</v>
      </c>
      <c r="Q5097" s="13">
        <f t="shared" si="2695"/>
        <v>1.3431529906948037</v>
      </c>
      <c r="R5097" s="2">
        <f t="shared" ref="R5097:R5160" si="2698">TRUNC(TRUNC((O5097*Q5097),15),8)</f>
        <v>1.34181946</v>
      </c>
      <c r="S5097" s="2">
        <f t="shared" si="2691"/>
        <v>1.4446439600000001</v>
      </c>
      <c r="T5097" s="2">
        <f t="shared" si="2678"/>
        <v>43598.296780069999</v>
      </c>
      <c r="U5097" s="2">
        <f t="shared" si="2679"/>
        <v>0</v>
      </c>
      <c r="V5097" s="2">
        <f t="shared" si="2680"/>
        <v>10315.860983688914</v>
      </c>
      <c r="W5097" s="2">
        <f t="shared" si="2681"/>
        <v>40495.128669878912</v>
      </c>
      <c r="X5097" s="17">
        <f t="shared" si="2682"/>
        <v>0</v>
      </c>
      <c r="Y5097" s="2">
        <f t="shared" si="2683"/>
        <v>0</v>
      </c>
      <c r="Z5097" s="72">
        <f t="shared" si="2684"/>
        <v>0</v>
      </c>
      <c r="AA5097" s="2">
        <f t="shared" si="2670"/>
        <v>0</v>
      </c>
      <c r="AB5097" s="12">
        <f t="shared" si="2692"/>
        <v>4.6600000000000003E-2</v>
      </c>
      <c r="AC5097" s="17">
        <f t="shared" si="2685"/>
        <v>3</v>
      </c>
      <c r="AD5097" s="17">
        <v>252</v>
      </c>
      <c r="AE5097" s="13">
        <f t="shared" si="2696"/>
        <v>1.0005423710000001</v>
      </c>
      <c r="AF5097" s="2">
        <f t="shared" si="2671"/>
        <v>23.646451819999999</v>
      </c>
      <c r="AG5097" s="2">
        <f t="shared" si="2686"/>
        <v>21.96338343</v>
      </c>
      <c r="AH5097" s="3">
        <f t="shared" si="2687"/>
        <v>0</v>
      </c>
      <c r="AI5097" s="4" t="str">
        <f t="shared" si="2697"/>
        <v>A+J=</v>
      </c>
      <c r="AJ5097" s="11">
        <f t="shared" si="2693"/>
        <v>46279</v>
      </c>
      <c r="AQ5097" s="53"/>
      <c r="AR5097" s="53"/>
    </row>
    <row r="5098" spans="1:154" x14ac:dyDescent="0.2">
      <c r="A5098" s="158">
        <f t="shared" si="2688"/>
        <v>46254</v>
      </c>
      <c r="B5098" s="2">
        <f t="shared" si="2672"/>
        <v>40511.00051427271</v>
      </c>
      <c r="C5098" s="2">
        <f t="shared" si="2689"/>
        <v>30179.26768619</v>
      </c>
      <c r="D5098" s="2">
        <v>0</v>
      </c>
      <c r="E5098" s="73">
        <f t="shared" si="2673"/>
        <v>30179.26768619</v>
      </c>
      <c r="F5098" s="88">
        <f t="shared" ref="F5098:F5161" si="2699">IF(G5098=G5097,F5097,G5097)</f>
        <v>6455.85</v>
      </c>
      <c r="G5098" s="3">
        <f>IF(AND(N5098=1,N5097&gt;1),VLOOKUP(A5097,[1]Plan1!$BK$81:$BM$259,3),G5097)</f>
        <v>6413.24</v>
      </c>
      <c r="H5098" s="11">
        <f t="shared" ref="H5098:H5161" si="2700">EDATE(I5098,-1)</f>
        <v>46188</v>
      </c>
      <c r="I5098" s="11">
        <f t="shared" ref="I5098:I5161" si="2701">IF(X5097&gt;0,EDATE(A5098,-1),+I5097)</f>
        <v>46218</v>
      </c>
      <c r="J5098" s="12">
        <f t="shared" si="2674"/>
        <v>-6.6002153085962245E-3</v>
      </c>
      <c r="K5098" s="11">
        <f t="shared" si="2690"/>
        <v>46279</v>
      </c>
      <c r="L5098" s="11">
        <f t="shared" si="2675"/>
        <v>46279</v>
      </c>
      <c r="M5098" s="1">
        <f t="shared" si="2694"/>
        <v>20</v>
      </c>
      <c r="N5098" s="1">
        <f t="shared" si="2676"/>
        <v>4</v>
      </c>
      <c r="O5098" s="2">
        <f t="shared" si="2677"/>
        <v>0.99867645000000005</v>
      </c>
      <c r="P5098" s="13">
        <f t="shared" ref="P5098:P5161" si="2702">IF(L5098&gt;L5097,O5097,P5097)</f>
        <v>0.99339977999999995</v>
      </c>
      <c r="Q5098" s="13">
        <f t="shared" si="2695"/>
        <v>1.3431529906948037</v>
      </c>
      <c r="R5098" s="2">
        <f t="shared" si="2698"/>
        <v>1.34137526</v>
      </c>
      <c r="S5098" s="2">
        <f t="shared" si="2691"/>
        <v>1.4446439600000001</v>
      </c>
      <c r="T5098" s="2">
        <f t="shared" si="2678"/>
        <v>43598.296780069999</v>
      </c>
      <c r="U5098" s="2">
        <f t="shared" si="2679"/>
        <v>0</v>
      </c>
      <c r="V5098" s="2">
        <f t="shared" si="2680"/>
        <v>10302.455352982708</v>
      </c>
      <c r="W5098" s="2">
        <f t="shared" si="2681"/>
        <v>40481.723039172706</v>
      </c>
      <c r="X5098" s="17">
        <f t="shared" si="2682"/>
        <v>0</v>
      </c>
      <c r="Y5098" s="2">
        <f t="shared" si="2683"/>
        <v>0</v>
      </c>
      <c r="Z5098" s="72">
        <f t="shared" si="2684"/>
        <v>0</v>
      </c>
      <c r="AA5098" s="2">
        <f t="shared" si="2670"/>
        <v>0</v>
      </c>
      <c r="AB5098" s="12">
        <f t="shared" si="2692"/>
        <v>4.6600000000000003E-2</v>
      </c>
      <c r="AC5098" s="17">
        <f t="shared" si="2685"/>
        <v>4</v>
      </c>
      <c r="AD5098" s="17">
        <v>252</v>
      </c>
      <c r="AE5098" s="13">
        <f t="shared" si="2696"/>
        <v>1.0007232269999999</v>
      </c>
      <c r="AF5098" s="2">
        <f t="shared" si="2671"/>
        <v>31.53146538</v>
      </c>
      <c r="AG5098" s="2">
        <f t="shared" si="2686"/>
        <v>29.2774751</v>
      </c>
      <c r="AH5098" s="3">
        <f t="shared" si="2687"/>
        <v>0</v>
      </c>
      <c r="AI5098" s="4" t="str">
        <f t="shared" si="2697"/>
        <v>A+J=</v>
      </c>
      <c r="AJ5098" s="11">
        <f t="shared" si="2693"/>
        <v>46279</v>
      </c>
      <c r="AQ5098" s="53"/>
      <c r="AR5098" s="53"/>
    </row>
    <row r="5099" spans="1:154" x14ac:dyDescent="0.2">
      <c r="A5099" s="158">
        <f t="shared" si="2688"/>
        <v>46255</v>
      </c>
      <c r="B5099" s="2">
        <f t="shared" si="2672"/>
        <v>40504.909650173984</v>
      </c>
      <c r="C5099" s="2">
        <f t="shared" si="2689"/>
        <v>30179.26768619</v>
      </c>
      <c r="D5099" s="2">
        <v>0</v>
      </c>
      <c r="E5099" s="73">
        <f t="shared" si="2673"/>
        <v>30179.26768619</v>
      </c>
      <c r="F5099" s="88">
        <f t="shared" si="2699"/>
        <v>6455.85</v>
      </c>
      <c r="G5099" s="3">
        <f>IF(AND(N5099=1,N5098&gt;1),VLOOKUP(A5098,[1]Plan1!$BK$81:$BM$259,3),G5098)</f>
        <v>6413.24</v>
      </c>
      <c r="H5099" s="11">
        <f t="shared" si="2700"/>
        <v>46188</v>
      </c>
      <c r="I5099" s="11">
        <f t="shared" si="2701"/>
        <v>46218</v>
      </c>
      <c r="J5099" s="12">
        <f t="shared" si="2674"/>
        <v>-6.6002153085962245E-3</v>
      </c>
      <c r="K5099" s="11">
        <f t="shared" si="2690"/>
        <v>46279</v>
      </c>
      <c r="L5099" s="11">
        <f t="shared" si="2675"/>
        <v>46279</v>
      </c>
      <c r="M5099" s="1">
        <f t="shared" si="2694"/>
        <v>20</v>
      </c>
      <c r="N5099" s="1">
        <f t="shared" si="2676"/>
        <v>5</v>
      </c>
      <c r="O5099" s="2">
        <f t="shared" si="2677"/>
        <v>0.99834584000000004</v>
      </c>
      <c r="P5099" s="13">
        <f t="shared" si="2702"/>
        <v>0.99339977999999995</v>
      </c>
      <c r="Q5099" s="13">
        <f t="shared" si="2695"/>
        <v>1.3431529906948037</v>
      </c>
      <c r="R5099" s="2">
        <f t="shared" si="2698"/>
        <v>1.3409312</v>
      </c>
      <c r="S5099" s="2">
        <f t="shared" si="2691"/>
        <v>1.4446439600000001</v>
      </c>
      <c r="T5099" s="2">
        <f t="shared" si="2678"/>
        <v>43598.296780069999</v>
      </c>
      <c r="U5099" s="2">
        <f t="shared" si="2679"/>
        <v>0</v>
      </c>
      <c r="V5099" s="2">
        <f t="shared" si="2680"/>
        <v>10289.053947373979</v>
      </c>
      <c r="W5099" s="2">
        <f t="shared" si="2681"/>
        <v>40468.321633563981</v>
      </c>
      <c r="X5099" s="17">
        <f t="shared" si="2682"/>
        <v>0</v>
      </c>
      <c r="Y5099" s="2">
        <f t="shared" si="2683"/>
        <v>0</v>
      </c>
      <c r="Z5099" s="72">
        <f t="shared" si="2684"/>
        <v>0</v>
      </c>
      <c r="AA5099" s="2">
        <f t="shared" si="2670"/>
        <v>0</v>
      </c>
      <c r="AB5099" s="12">
        <f t="shared" si="2692"/>
        <v>4.6600000000000003E-2</v>
      </c>
      <c r="AC5099" s="17">
        <f t="shared" si="2685"/>
        <v>5</v>
      </c>
      <c r="AD5099" s="17">
        <v>252</v>
      </c>
      <c r="AE5099" s="13">
        <f t="shared" si="2696"/>
        <v>1.000904115</v>
      </c>
      <c r="AF5099" s="2">
        <f t="shared" si="2671"/>
        <v>39.417874089999998</v>
      </c>
      <c r="AG5099" s="2">
        <f t="shared" si="2686"/>
        <v>36.588016609999997</v>
      </c>
      <c r="AH5099" s="3">
        <f t="shared" si="2687"/>
        <v>0</v>
      </c>
      <c r="AI5099" s="4" t="str">
        <f t="shared" si="2697"/>
        <v>A+J=</v>
      </c>
      <c r="AJ5099" s="11">
        <f t="shared" si="2693"/>
        <v>46279</v>
      </c>
      <c r="AQ5099" s="53"/>
      <c r="AR5099" s="53"/>
    </row>
    <row r="5100" spans="1:154" x14ac:dyDescent="0.2">
      <c r="A5100" s="158">
        <f t="shared" si="2688"/>
        <v>46256</v>
      </c>
      <c r="B5100" s="2">
        <f t="shared" si="2672"/>
        <v>40498.81950245273</v>
      </c>
      <c r="C5100" s="2">
        <f t="shared" si="2689"/>
        <v>30179.26768619</v>
      </c>
      <c r="D5100" s="2">
        <v>0</v>
      </c>
      <c r="E5100" s="73">
        <f t="shared" si="2673"/>
        <v>30179.26768619</v>
      </c>
      <c r="F5100" s="88">
        <f t="shared" si="2699"/>
        <v>6455.85</v>
      </c>
      <c r="G5100" s="3">
        <f>IF(AND(N5100=1,N5099&gt;1),VLOOKUP(A5099,[1]Plan1!$BK$81:$BM$259,3),G5099)</f>
        <v>6413.24</v>
      </c>
      <c r="H5100" s="11">
        <f t="shared" si="2700"/>
        <v>46188</v>
      </c>
      <c r="I5100" s="11">
        <f t="shared" si="2701"/>
        <v>46218</v>
      </c>
      <c r="J5100" s="12">
        <f t="shared" si="2674"/>
        <v>-6.6002153085962245E-3</v>
      </c>
      <c r="K5100" s="11">
        <f t="shared" si="2690"/>
        <v>46279</v>
      </c>
      <c r="L5100" s="11">
        <f t="shared" si="2675"/>
        <v>46279</v>
      </c>
      <c r="M5100" s="1">
        <f t="shared" si="2694"/>
        <v>20</v>
      </c>
      <c r="N5100" s="1">
        <f t="shared" si="2676"/>
        <v>6</v>
      </c>
      <c r="O5100" s="2">
        <f t="shared" si="2677"/>
        <v>0.99801534000000003</v>
      </c>
      <c r="P5100" s="13">
        <f t="shared" si="2702"/>
        <v>0.99339977999999995</v>
      </c>
      <c r="Q5100" s="13">
        <f t="shared" si="2695"/>
        <v>1.3431529906948037</v>
      </c>
      <c r="R5100" s="2">
        <f t="shared" si="2698"/>
        <v>1.3404872800000001</v>
      </c>
      <c r="S5100" s="2">
        <f t="shared" si="2691"/>
        <v>1.4446439600000001</v>
      </c>
      <c r="T5100" s="2">
        <f t="shared" si="2678"/>
        <v>43598.296780069999</v>
      </c>
      <c r="U5100" s="2">
        <f t="shared" si="2679"/>
        <v>0</v>
      </c>
      <c r="V5100" s="2">
        <f t="shared" si="2680"/>
        <v>10275.656766862729</v>
      </c>
      <c r="W5100" s="2">
        <f t="shared" si="2681"/>
        <v>40454.924453052728</v>
      </c>
      <c r="X5100" s="17">
        <f t="shared" si="2682"/>
        <v>0</v>
      </c>
      <c r="Y5100" s="2">
        <f t="shared" si="2683"/>
        <v>0</v>
      </c>
      <c r="Z5100" s="72">
        <f t="shared" si="2684"/>
        <v>0</v>
      </c>
      <c r="AA5100" s="2">
        <f t="shared" si="2670"/>
        <v>0</v>
      </c>
      <c r="AB5100" s="12">
        <f t="shared" si="2692"/>
        <v>4.6600000000000003E-2</v>
      </c>
      <c r="AC5100" s="17">
        <f t="shared" si="2685"/>
        <v>6</v>
      </c>
      <c r="AD5100" s="17">
        <v>252</v>
      </c>
      <c r="AE5100" s="13">
        <f t="shared" si="2696"/>
        <v>1.0010850360000001</v>
      </c>
      <c r="AF5100" s="2">
        <f t="shared" si="2671"/>
        <v>47.30572154</v>
      </c>
      <c r="AG5100" s="2">
        <f t="shared" si="2686"/>
        <v>43.895049399999998</v>
      </c>
      <c r="AH5100" s="3">
        <f t="shared" si="2687"/>
        <v>0</v>
      </c>
      <c r="AI5100" s="4" t="str">
        <f t="shared" si="2697"/>
        <v>A+J=</v>
      </c>
      <c r="AJ5100" s="11">
        <f t="shared" si="2693"/>
        <v>46279</v>
      </c>
      <c r="AQ5100" s="53"/>
      <c r="AR5100" s="53"/>
    </row>
    <row r="5101" spans="1:154" x14ac:dyDescent="0.2">
      <c r="A5101" s="158">
        <f t="shared" si="2688"/>
        <v>46257</v>
      </c>
      <c r="B5101" s="2">
        <f t="shared" si="2672"/>
        <v>40498.81950245273</v>
      </c>
      <c r="C5101" s="2">
        <f t="shared" si="2689"/>
        <v>30179.26768619</v>
      </c>
      <c r="D5101" s="2">
        <v>0</v>
      </c>
      <c r="E5101" s="73">
        <f t="shared" si="2673"/>
        <v>30179.26768619</v>
      </c>
      <c r="F5101" s="88">
        <f t="shared" si="2699"/>
        <v>6455.85</v>
      </c>
      <c r="G5101" s="3">
        <f>IF(AND(N5101=1,N5100&gt;1),VLOOKUP(A5100,[1]Plan1!$BK$81:$BM$259,3),G5100)</f>
        <v>6413.24</v>
      </c>
      <c r="H5101" s="11">
        <f t="shared" si="2700"/>
        <v>46188</v>
      </c>
      <c r="I5101" s="11">
        <f t="shared" si="2701"/>
        <v>46218</v>
      </c>
      <c r="J5101" s="12">
        <f t="shared" si="2674"/>
        <v>-6.6002153085962245E-3</v>
      </c>
      <c r="K5101" s="11">
        <f t="shared" si="2690"/>
        <v>46279</v>
      </c>
      <c r="L5101" s="11">
        <f t="shared" si="2675"/>
        <v>46279</v>
      </c>
      <c r="M5101" s="1">
        <f t="shared" si="2694"/>
        <v>20</v>
      </c>
      <c r="N5101" s="1">
        <f t="shared" si="2676"/>
        <v>6</v>
      </c>
      <c r="O5101" s="2">
        <f t="shared" si="2677"/>
        <v>0.99801534000000003</v>
      </c>
      <c r="P5101" s="13">
        <f t="shared" si="2702"/>
        <v>0.99339977999999995</v>
      </c>
      <c r="Q5101" s="13">
        <f t="shared" si="2695"/>
        <v>1.3431529906948037</v>
      </c>
      <c r="R5101" s="2">
        <f t="shared" si="2698"/>
        <v>1.3404872800000001</v>
      </c>
      <c r="S5101" s="2">
        <f t="shared" si="2691"/>
        <v>1.4446439600000001</v>
      </c>
      <c r="T5101" s="2">
        <f t="shared" si="2678"/>
        <v>43598.296780069999</v>
      </c>
      <c r="U5101" s="2">
        <f t="shared" si="2679"/>
        <v>0</v>
      </c>
      <c r="V5101" s="2">
        <f t="shared" si="2680"/>
        <v>10275.656766862729</v>
      </c>
      <c r="W5101" s="2">
        <f t="shared" si="2681"/>
        <v>40454.924453052728</v>
      </c>
      <c r="X5101" s="17">
        <f t="shared" si="2682"/>
        <v>0</v>
      </c>
      <c r="Y5101" s="2">
        <f t="shared" si="2683"/>
        <v>0</v>
      </c>
      <c r="Z5101" s="72">
        <f t="shared" si="2684"/>
        <v>0</v>
      </c>
      <c r="AA5101" s="2">
        <f t="shared" si="2670"/>
        <v>0</v>
      </c>
      <c r="AB5101" s="12">
        <f t="shared" si="2692"/>
        <v>4.6600000000000003E-2</v>
      </c>
      <c r="AC5101" s="17">
        <f t="shared" si="2685"/>
        <v>6</v>
      </c>
      <c r="AD5101" s="17">
        <v>252</v>
      </c>
      <c r="AE5101" s="13">
        <f t="shared" si="2696"/>
        <v>1.0010850360000001</v>
      </c>
      <c r="AF5101" s="2">
        <f t="shared" si="2671"/>
        <v>47.30572154</v>
      </c>
      <c r="AG5101" s="2">
        <f t="shared" si="2686"/>
        <v>43.895049399999998</v>
      </c>
      <c r="AH5101" s="3">
        <f t="shared" si="2687"/>
        <v>0</v>
      </c>
      <c r="AI5101" s="4" t="str">
        <f t="shared" si="2697"/>
        <v>A+J=</v>
      </c>
      <c r="AJ5101" s="11">
        <f t="shared" si="2693"/>
        <v>46279</v>
      </c>
      <c r="AQ5101" s="53"/>
      <c r="AR5101" s="53"/>
    </row>
    <row r="5102" spans="1:154" x14ac:dyDescent="0.2">
      <c r="A5102" s="158">
        <f t="shared" si="2688"/>
        <v>46258</v>
      </c>
      <c r="B5102" s="2">
        <f t="shared" si="2672"/>
        <v>40498.81950245273</v>
      </c>
      <c r="C5102" s="2">
        <f t="shared" si="2689"/>
        <v>30179.26768619</v>
      </c>
      <c r="D5102" s="2">
        <v>0</v>
      </c>
      <c r="E5102" s="73">
        <f t="shared" si="2673"/>
        <v>30179.26768619</v>
      </c>
      <c r="F5102" s="88">
        <f t="shared" si="2699"/>
        <v>6455.85</v>
      </c>
      <c r="G5102" s="3">
        <f>IF(AND(N5102=1,N5101&gt;1),VLOOKUP(A5101,[1]Plan1!$BK$81:$BM$259,3),G5101)</f>
        <v>6413.24</v>
      </c>
      <c r="H5102" s="11">
        <f t="shared" si="2700"/>
        <v>46188</v>
      </c>
      <c r="I5102" s="11">
        <f t="shared" si="2701"/>
        <v>46218</v>
      </c>
      <c r="J5102" s="12">
        <f t="shared" si="2674"/>
        <v>-6.6002153085962245E-3</v>
      </c>
      <c r="K5102" s="11">
        <f t="shared" si="2690"/>
        <v>46279</v>
      </c>
      <c r="L5102" s="11">
        <f t="shared" si="2675"/>
        <v>46279</v>
      </c>
      <c r="M5102" s="1">
        <f t="shared" si="2694"/>
        <v>20</v>
      </c>
      <c r="N5102" s="1">
        <f t="shared" si="2676"/>
        <v>6</v>
      </c>
      <c r="O5102" s="2">
        <f t="shared" si="2677"/>
        <v>0.99801534000000003</v>
      </c>
      <c r="P5102" s="13">
        <f t="shared" si="2702"/>
        <v>0.99339977999999995</v>
      </c>
      <c r="Q5102" s="13">
        <f t="shared" si="2695"/>
        <v>1.3431529906948037</v>
      </c>
      <c r="R5102" s="2">
        <f t="shared" si="2698"/>
        <v>1.3404872800000001</v>
      </c>
      <c r="S5102" s="2">
        <f t="shared" si="2691"/>
        <v>1.4446439600000001</v>
      </c>
      <c r="T5102" s="2">
        <f t="shared" si="2678"/>
        <v>43598.296780069999</v>
      </c>
      <c r="U5102" s="2">
        <f t="shared" si="2679"/>
        <v>0</v>
      </c>
      <c r="V5102" s="2">
        <f t="shared" si="2680"/>
        <v>10275.656766862729</v>
      </c>
      <c r="W5102" s="2">
        <f t="shared" si="2681"/>
        <v>40454.924453052728</v>
      </c>
      <c r="X5102" s="17">
        <f t="shared" si="2682"/>
        <v>0</v>
      </c>
      <c r="Y5102" s="2">
        <f t="shared" si="2683"/>
        <v>0</v>
      </c>
      <c r="Z5102" s="72">
        <f t="shared" si="2684"/>
        <v>0</v>
      </c>
      <c r="AA5102" s="2">
        <f t="shared" si="2670"/>
        <v>0</v>
      </c>
      <c r="AB5102" s="12">
        <f t="shared" si="2692"/>
        <v>4.6600000000000003E-2</v>
      </c>
      <c r="AC5102" s="17">
        <f t="shared" si="2685"/>
        <v>6</v>
      </c>
      <c r="AD5102" s="17">
        <v>252</v>
      </c>
      <c r="AE5102" s="13">
        <f t="shared" si="2696"/>
        <v>1.0010850360000001</v>
      </c>
      <c r="AF5102" s="2">
        <f t="shared" si="2671"/>
        <v>47.30572154</v>
      </c>
      <c r="AG5102" s="2">
        <f t="shared" si="2686"/>
        <v>43.895049399999998</v>
      </c>
      <c r="AH5102" s="3">
        <f t="shared" si="2687"/>
        <v>0</v>
      </c>
      <c r="AI5102" s="4" t="str">
        <f t="shared" si="2697"/>
        <v>A+J=</v>
      </c>
      <c r="AJ5102" s="11">
        <f t="shared" si="2693"/>
        <v>46279</v>
      </c>
      <c r="AQ5102" s="53"/>
      <c r="AR5102" s="53"/>
    </row>
    <row r="5103" spans="1:154" x14ac:dyDescent="0.2">
      <c r="A5103" s="158">
        <f t="shared" si="2688"/>
        <v>46259</v>
      </c>
      <c r="B5103" s="2">
        <f t="shared" si="2672"/>
        <v>40492.730676444306</v>
      </c>
      <c r="C5103" s="2">
        <f t="shared" si="2689"/>
        <v>30179.26768619</v>
      </c>
      <c r="D5103" s="2">
        <v>0</v>
      </c>
      <c r="E5103" s="73">
        <f t="shared" si="2673"/>
        <v>30179.26768619</v>
      </c>
      <c r="F5103" s="88">
        <f t="shared" si="2699"/>
        <v>6455.85</v>
      </c>
      <c r="G5103" s="3">
        <f>IF(AND(N5103=1,N5102&gt;1),VLOOKUP(A5102,[1]Plan1!$BK$81:$BM$259,3),G5102)</f>
        <v>6413.24</v>
      </c>
      <c r="H5103" s="11">
        <f t="shared" si="2700"/>
        <v>46188</v>
      </c>
      <c r="I5103" s="11">
        <f t="shared" si="2701"/>
        <v>46218</v>
      </c>
      <c r="J5103" s="12">
        <f t="shared" si="2674"/>
        <v>-6.6002153085962245E-3</v>
      </c>
      <c r="K5103" s="11">
        <f t="shared" si="2690"/>
        <v>46279</v>
      </c>
      <c r="L5103" s="11">
        <f t="shared" si="2675"/>
        <v>46279</v>
      </c>
      <c r="M5103" s="1">
        <f t="shared" si="2694"/>
        <v>20</v>
      </c>
      <c r="N5103" s="1">
        <f t="shared" si="2676"/>
        <v>7</v>
      </c>
      <c r="O5103" s="2">
        <f t="shared" si="2677"/>
        <v>0.99768495000000001</v>
      </c>
      <c r="P5103" s="13">
        <f t="shared" si="2702"/>
        <v>0.99339977999999995</v>
      </c>
      <c r="Q5103" s="13">
        <f t="shared" si="2695"/>
        <v>1.3431529906948037</v>
      </c>
      <c r="R5103" s="2">
        <f t="shared" si="2698"/>
        <v>1.34004352</v>
      </c>
      <c r="S5103" s="2">
        <f t="shared" si="2691"/>
        <v>1.4446439600000001</v>
      </c>
      <c r="T5103" s="2">
        <f t="shared" si="2678"/>
        <v>43598.296780069999</v>
      </c>
      <c r="U5103" s="2">
        <f t="shared" si="2679"/>
        <v>0</v>
      </c>
      <c r="V5103" s="2">
        <f t="shared" si="2680"/>
        <v>10262.264415034304</v>
      </c>
      <c r="W5103" s="2">
        <f t="shared" si="2681"/>
        <v>40441.532101224308</v>
      </c>
      <c r="X5103" s="17">
        <f t="shared" si="2682"/>
        <v>0</v>
      </c>
      <c r="Y5103" s="2">
        <f t="shared" si="2683"/>
        <v>0</v>
      </c>
      <c r="Z5103" s="72">
        <f t="shared" si="2684"/>
        <v>0</v>
      </c>
      <c r="AA5103" s="2">
        <f t="shared" si="2670"/>
        <v>0</v>
      </c>
      <c r="AB5103" s="12">
        <f t="shared" si="2692"/>
        <v>4.6600000000000003E-2</v>
      </c>
      <c r="AC5103" s="17">
        <f t="shared" si="2685"/>
        <v>7</v>
      </c>
      <c r="AD5103" s="17">
        <v>252</v>
      </c>
      <c r="AE5103" s="13">
        <f t="shared" si="2696"/>
        <v>1.0012659900000001</v>
      </c>
      <c r="AF5103" s="2">
        <f t="shared" si="2671"/>
        <v>55.195007740000001</v>
      </c>
      <c r="AG5103" s="2">
        <f t="shared" si="2686"/>
        <v>51.198575220000002</v>
      </c>
      <c r="AH5103" s="3">
        <f t="shared" si="2687"/>
        <v>0</v>
      </c>
      <c r="AI5103" s="4" t="str">
        <f t="shared" si="2697"/>
        <v>A+J=</v>
      </c>
      <c r="AJ5103" s="11">
        <f t="shared" si="2693"/>
        <v>46279</v>
      </c>
      <c r="AQ5103" s="53"/>
      <c r="AR5103" s="53"/>
    </row>
    <row r="5104" spans="1:154" x14ac:dyDescent="0.2">
      <c r="A5104" s="158">
        <f t="shared" si="2688"/>
        <v>46260</v>
      </c>
      <c r="B5104" s="2">
        <f t="shared" si="2672"/>
        <v>40486.642226310672</v>
      </c>
      <c r="C5104" s="2">
        <f t="shared" si="2689"/>
        <v>30179.26768619</v>
      </c>
      <c r="D5104" s="2">
        <v>0</v>
      </c>
      <c r="E5104" s="73">
        <f t="shared" si="2673"/>
        <v>30179.26768619</v>
      </c>
      <c r="F5104" s="88">
        <f t="shared" si="2699"/>
        <v>6455.85</v>
      </c>
      <c r="G5104" s="3">
        <f>IF(AND(N5104=1,N5103&gt;1),VLOOKUP(A5103,[1]Plan1!$BK$81:$BM$259,3),G5103)</f>
        <v>6413.24</v>
      </c>
      <c r="H5104" s="11">
        <f t="shared" si="2700"/>
        <v>46188</v>
      </c>
      <c r="I5104" s="11">
        <f t="shared" si="2701"/>
        <v>46218</v>
      </c>
      <c r="J5104" s="12">
        <f t="shared" si="2674"/>
        <v>-6.6002153085962245E-3</v>
      </c>
      <c r="K5104" s="11">
        <f t="shared" si="2690"/>
        <v>46279</v>
      </c>
      <c r="L5104" s="11">
        <f t="shared" si="2675"/>
        <v>46279</v>
      </c>
      <c r="M5104" s="1">
        <f t="shared" si="2694"/>
        <v>20</v>
      </c>
      <c r="N5104" s="1">
        <f t="shared" si="2676"/>
        <v>8</v>
      </c>
      <c r="O5104" s="2">
        <f t="shared" si="2677"/>
        <v>0.99735465999999995</v>
      </c>
      <c r="P5104" s="13">
        <f t="shared" si="2702"/>
        <v>0.99339977999999995</v>
      </c>
      <c r="Q5104" s="13">
        <f t="shared" si="2695"/>
        <v>1.3431529906948037</v>
      </c>
      <c r="R5104" s="2">
        <f t="shared" si="2698"/>
        <v>1.3395998899999999</v>
      </c>
      <c r="S5104" s="2">
        <f t="shared" si="2691"/>
        <v>1.4446439600000001</v>
      </c>
      <c r="T5104" s="2">
        <f t="shared" si="2678"/>
        <v>43598.296780069999</v>
      </c>
      <c r="U5104" s="2">
        <f t="shared" si="2679"/>
        <v>0</v>
      </c>
      <c r="V5104" s="2">
        <f t="shared" si="2680"/>
        <v>10248.875986510675</v>
      </c>
      <c r="W5104" s="2">
        <f t="shared" si="2681"/>
        <v>40428.143672700673</v>
      </c>
      <c r="X5104" s="17">
        <f t="shared" si="2682"/>
        <v>0</v>
      </c>
      <c r="Y5104" s="2">
        <f t="shared" si="2683"/>
        <v>0</v>
      </c>
      <c r="Z5104" s="72">
        <f t="shared" si="2684"/>
        <v>0</v>
      </c>
      <c r="AA5104" s="2">
        <f t="shared" ref="AA5104:AA5167" si="2703">IF(Z5104&gt;0,TRUNC(Z5104*T5104,8),0)</f>
        <v>0</v>
      </c>
      <c r="AB5104" s="12">
        <f t="shared" si="2692"/>
        <v>4.6600000000000003E-2</v>
      </c>
      <c r="AC5104" s="17">
        <f t="shared" si="2685"/>
        <v>8</v>
      </c>
      <c r="AD5104" s="17">
        <v>252</v>
      </c>
      <c r="AE5104" s="13">
        <f t="shared" si="2696"/>
        <v>1.001446976</v>
      </c>
      <c r="AF5104" s="2">
        <f t="shared" ref="AF5104:AF5167" si="2704">TRUNC((T5104*(AE5104-1)),8)</f>
        <v>63.085689080000002</v>
      </c>
      <c r="AG5104" s="2">
        <f t="shared" si="2686"/>
        <v>58.498553610000002</v>
      </c>
      <c r="AH5104" s="3">
        <f t="shared" si="2687"/>
        <v>0</v>
      </c>
      <c r="AI5104" s="4" t="str">
        <f t="shared" si="2697"/>
        <v>A+J=</v>
      </c>
      <c r="AJ5104" s="11">
        <f t="shared" si="2693"/>
        <v>46279</v>
      </c>
      <c r="AQ5104" s="53"/>
      <c r="AR5104" s="53"/>
    </row>
    <row r="5105" spans="1:44" x14ac:dyDescent="0.2">
      <c r="A5105" s="158">
        <f t="shared" si="2688"/>
        <v>46261</v>
      </c>
      <c r="B5105" s="2">
        <f t="shared" si="2672"/>
        <v>40480.55514058988</v>
      </c>
      <c r="C5105" s="2">
        <f t="shared" si="2689"/>
        <v>30179.26768619</v>
      </c>
      <c r="D5105" s="2">
        <v>0</v>
      </c>
      <c r="E5105" s="73">
        <f t="shared" si="2673"/>
        <v>30179.26768619</v>
      </c>
      <c r="F5105" s="88">
        <f t="shared" si="2699"/>
        <v>6455.85</v>
      </c>
      <c r="G5105" s="3">
        <f>IF(AND(N5105=1,N5104&gt;1),VLOOKUP(A5104,[1]Plan1!$BK$81:$BM$259,3),G5104)</f>
        <v>6413.24</v>
      </c>
      <c r="H5105" s="11">
        <f t="shared" si="2700"/>
        <v>46188</v>
      </c>
      <c r="I5105" s="11">
        <f t="shared" si="2701"/>
        <v>46218</v>
      </c>
      <c r="J5105" s="12">
        <f t="shared" si="2674"/>
        <v>-6.6002153085962245E-3</v>
      </c>
      <c r="K5105" s="11">
        <f t="shared" si="2690"/>
        <v>46279</v>
      </c>
      <c r="L5105" s="11">
        <f t="shared" si="2675"/>
        <v>46279</v>
      </c>
      <c r="M5105" s="1">
        <f t="shared" si="2694"/>
        <v>20</v>
      </c>
      <c r="N5105" s="1">
        <f t="shared" si="2676"/>
        <v>9</v>
      </c>
      <c r="O5105" s="2">
        <f t="shared" si="2677"/>
        <v>0.99702449000000004</v>
      </c>
      <c r="P5105" s="13">
        <f t="shared" si="2702"/>
        <v>0.99339977999999995</v>
      </c>
      <c r="Q5105" s="13">
        <f t="shared" si="2695"/>
        <v>1.3431529906948037</v>
      </c>
      <c r="R5105" s="2">
        <f t="shared" si="2698"/>
        <v>1.3391564199999999</v>
      </c>
      <c r="S5105" s="2">
        <f t="shared" si="2691"/>
        <v>1.4446439600000001</v>
      </c>
      <c r="T5105" s="2">
        <f t="shared" si="2678"/>
        <v>43598.296780069999</v>
      </c>
      <c r="U5105" s="2">
        <f t="shared" si="2679"/>
        <v>0</v>
      </c>
      <c r="V5105" s="2">
        <f t="shared" si="2680"/>
        <v>10235.492386669881</v>
      </c>
      <c r="W5105" s="2">
        <f t="shared" si="2681"/>
        <v>40414.760072859877</v>
      </c>
      <c r="X5105" s="17">
        <f t="shared" si="2682"/>
        <v>0</v>
      </c>
      <c r="Y5105" s="2">
        <f t="shared" si="2683"/>
        <v>0</v>
      </c>
      <c r="Z5105" s="72">
        <f t="shared" si="2684"/>
        <v>0</v>
      </c>
      <c r="AA5105" s="2">
        <f t="shared" si="2703"/>
        <v>0</v>
      </c>
      <c r="AB5105" s="12">
        <f t="shared" si="2692"/>
        <v>4.6600000000000003E-2</v>
      </c>
      <c r="AC5105" s="17">
        <f t="shared" si="2685"/>
        <v>9</v>
      </c>
      <c r="AD5105" s="17">
        <v>252</v>
      </c>
      <c r="AE5105" s="13">
        <f t="shared" si="2696"/>
        <v>1.0016279960000001</v>
      </c>
      <c r="AF5105" s="2">
        <f t="shared" si="2704"/>
        <v>70.977852760000005</v>
      </c>
      <c r="AG5105" s="2">
        <f t="shared" si="2686"/>
        <v>65.79506773</v>
      </c>
      <c r="AH5105" s="3">
        <f t="shared" si="2687"/>
        <v>0</v>
      </c>
      <c r="AI5105" s="4" t="str">
        <f t="shared" si="2697"/>
        <v>A+J=</v>
      </c>
      <c r="AJ5105" s="11">
        <f t="shared" si="2693"/>
        <v>46279</v>
      </c>
      <c r="AQ5105" s="53"/>
      <c r="AR5105" s="53"/>
    </row>
    <row r="5106" spans="1:44" x14ac:dyDescent="0.2">
      <c r="A5106" s="158">
        <f t="shared" si="2688"/>
        <v>46262</v>
      </c>
      <c r="B5106" s="2">
        <f t="shared" si="2672"/>
        <v>40474.468735056558</v>
      </c>
      <c r="C5106" s="2">
        <f t="shared" si="2689"/>
        <v>30179.26768619</v>
      </c>
      <c r="D5106" s="2">
        <v>0</v>
      </c>
      <c r="E5106" s="73">
        <f t="shared" si="2673"/>
        <v>30179.26768619</v>
      </c>
      <c r="F5106" s="88">
        <f t="shared" si="2699"/>
        <v>6455.85</v>
      </c>
      <c r="G5106" s="3">
        <f>IF(AND(N5106=1,N5105&gt;1),VLOOKUP(A5105,[1]Plan1!$BK$81:$BM$259,3),G5105)</f>
        <v>6413.24</v>
      </c>
      <c r="H5106" s="11">
        <f t="shared" si="2700"/>
        <v>46188</v>
      </c>
      <c r="I5106" s="11">
        <f t="shared" si="2701"/>
        <v>46218</v>
      </c>
      <c r="J5106" s="12">
        <f t="shared" si="2674"/>
        <v>-6.6002153085962245E-3</v>
      </c>
      <c r="K5106" s="11">
        <f t="shared" si="2690"/>
        <v>46279</v>
      </c>
      <c r="L5106" s="11">
        <f t="shared" si="2675"/>
        <v>46279</v>
      </c>
      <c r="M5106" s="1">
        <f t="shared" si="2694"/>
        <v>20</v>
      </c>
      <c r="N5106" s="1">
        <f t="shared" si="2676"/>
        <v>10</v>
      </c>
      <c r="O5106" s="2">
        <f t="shared" si="2677"/>
        <v>0.99669441999999997</v>
      </c>
      <c r="P5106" s="13">
        <f t="shared" si="2702"/>
        <v>0.99339977999999995</v>
      </c>
      <c r="Q5106" s="13">
        <f t="shared" si="2695"/>
        <v>1.3431529906948037</v>
      </c>
      <c r="R5106" s="2">
        <f t="shared" si="2698"/>
        <v>1.3387130899999999</v>
      </c>
      <c r="S5106" s="2">
        <f t="shared" si="2691"/>
        <v>1.4446439600000001</v>
      </c>
      <c r="T5106" s="2">
        <f t="shared" si="2678"/>
        <v>43598.296780069999</v>
      </c>
      <c r="U5106" s="2">
        <f t="shared" si="2679"/>
        <v>0</v>
      </c>
      <c r="V5106" s="2">
        <f t="shared" si="2680"/>
        <v>10222.113011926564</v>
      </c>
      <c r="W5106" s="2">
        <f t="shared" si="2681"/>
        <v>40401.380698116562</v>
      </c>
      <c r="X5106" s="17">
        <f t="shared" si="2682"/>
        <v>0</v>
      </c>
      <c r="Y5106" s="2">
        <f t="shared" si="2683"/>
        <v>0</v>
      </c>
      <c r="Z5106" s="72">
        <f t="shared" si="2684"/>
        <v>0</v>
      </c>
      <c r="AA5106" s="2">
        <f t="shared" si="2703"/>
        <v>0</v>
      </c>
      <c r="AB5106" s="12">
        <f t="shared" si="2692"/>
        <v>4.6600000000000003E-2</v>
      </c>
      <c r="AC5106" s="17">
        <f t="shared" si="2685"/>
        <v>10</v>
      </c>
      <c r="AD5106" s="17">
        <v>252</v>
      </c>
      <c r="AE5106" s="13">
        <f t="shared" si="2696"/>
        <v>1.0018090479999999</v>
      </c>
      <c r="AF5106" s="2">
        <f t="shared" si="2704"/>
        <v>78.871411589999994</v>
      </c>
      <c r="AG5106" s="2">
        <f t="shared" si="2686"/>
        <v>73.088036939999995</v>
      </c>
      <c r="AH5106" s="3">
        <f t="shared" si="2687"/>
        <v>0</v>
      </c>
      <c r="AI5106" s="4" t="str">
        <f t="shared" si="2697"/>
        <v>A+J=</v>
      </c>
      <c r="AJ5106" s="11">
        <f t="shared" si="2693"/>
        <v>46279</v>
      </c>
      <c r="AQ5106" s="53"/>
      <c r="AR5106" s="53"/>
    </row>
    <row r="5107" spans="1:44" x14ac:dyDescent="0.2">
      <c r="A5107" s="158">
        <f t="shared" si="2688"/>
        <v>46263</v>
      </c>
      <c r="B5107" s="2">
        <f t="shared" si="2672"/>
        <v>40468.383313113402</v>
      </c>
      <c r="C5107" s="2">
        <f t="shared" si="2689"/>
        <v>30179.26768619</v>
      </c>
      <c r="D5107" s="2">
        <v>0</v>
      </c>
      <c r="E5107" s="73">
        <f t="shared" si="2673"/>
        <v>30179.26768619</v>
      </c>
      <c r="F5107" s="88">
        <f t="shared" si="2699"/>
        <v>6455.85</v>
      </c>
      <c r="G5107" s="3">
        <f>IF(AND(N5107=1,N5106&gt;1),VLOOKUP(A5106,[1]Plan1!$BK$81:$BM$259,3),G5106)</f>
        <v>6413.24</v>
      </c>
      <c r="H5107" s="11">
        <f t="shared" si="2700"/>
        <v>46188</v>
      </c>
      <c r="I5107" s="11">
        <f t="shared" si="2701"/>
        <v>46218</v>
      </c>
      <c r="J5107" s="12">
        <f t="shared" si="2674"/>
        <v>-6.6002153085962245E-3</v>
      </c>
      <c r="K5107" s="11">
        <f t="shared" si="2690"/>
        <v>46279</v>
      </c>
      <c r="L5107" s="11">
        <f t="shared" si="2675"/>
        <v>46279</v>
      </c>
      <c r="M5107" s="1">
        <f t="shared" si="2694"/>
        <v>20</v>
      </c>
      <c r="N5107" s="1">
        <f t="shared" si="2676"/>
        <v>11</v>
      </c>
      <c r="O5107" s="2">
        <f t="shared" si="2677"/>
        <v>0.99636446999999995</v>
      </c>
      <c r="P5107" s="13">
        <f t="shared" si="2702"/>
        <v>0.99339977999999995</v>
      </c>
      <c r="Q5107" s="13">
        <f t="shared" si="2695"/>
        <v>1.3431529906948037</v>
      </c>
      <c r="R5107" s="2">
        <f t="shared" si="2698"/>
        <v>1.33826991</v>
      </c>
      <c r="S5107" s="2">
        <f t="shared" si="2691"/>
        <v>1.4446439600000001</v>
      </c>
      <c r="T5107" s="2">
        <f t="shared" si="2678"/>
        <v>43598.296780069999</v>
      </c>
      <c r="U5107" s="2">
        <f t="shared" si="2679"/>
        <v>0</v>
      </c>
      <c r="V5107" s="2">
        <f t="shared" si="2680"/>
        <v>10208.738164073398</v>
      </c>
      <c r="W5107" s="2">
        <f t="shared" si="2681"/>
        <v>40388.005850263398</v>
      </c>
      <c r="X5107" s="17">
        <f t="shared" si="2682"/>
        <v>0</v>
      </c>
      <c r="Y5107" s="2">
        <f t="shared" si="2683"/>
        <v>0</v>
      </c>
      <c r="Z5107" s="72">
        <f t="shared" si="2684"/>
        <v>0</v>
      </c>
      <c r="AA5107" s="2">
        <f t="shared" si="2703"/>
        <v>0</v>
      </c>
      <c r="AB5107" s="12">
        <f t="shared" si="2692"/>
        <v>4.6600000000000003E-2</v>
      </c>
      <c r="AC5107" s="17">
        <f t="shared" si="2685"/>
        <v>11</v>
      </c>
      <c r="AD5107" s="17">
        <v>252</v>
      </c>
      <c r="AE5107" s="13">
        <f t="shared" si="2696"/>
        <v>1.001990132</v>
      </c>
      <c r="AF5107" s="2">
        <f t="shared" si="2704"/>
        <v>86.766365559999997</v>
      </c>
      <c r="AG5107" s="2">
        <f t="shared" si="2686"/>
        <v>80.377462850000001</v>
      </c>
      <c r="AH5107" s="3">
        <f t="shared" si="2687"/>
        <v>0</v>
      </c>
      <c r="AI5107" s="4" t="str">
        <f t="shared" si="2697"/>
        <v>A+J=</v>
      </c>
      <c r="AJ5107" s="11">
        <f t="shared" si="2693"/>
        <v>46279</v>
      </c>
      <c r="AQ5107" s="53"/>
      <c r="AR5107" s="53"/>
    </row>
    <row r="5108" spans="1:44" x14ac:dyDescent="0.2">
      <c r="A5108" s="158">
        <f t="shared" si="2688"/>
        <v>46264</v>
      </c>
      <c r="B5108" s="2">
        <f t="shared" si="2672"/>
        <v>40468.383313113402</v>
      </c>
      <c r="C5108" s="2">
        <f t="shared" si="2689"/>
        <v>30179.26768619</v>
      </c>
      <c r="D5108" s="2">
        <v>0</v>
      </c>
      <c r="E5108" s="73">
        <f t="shared" si="2673"/>
        <v>30179.26768619</v>
      </c>
      <c r="F5108" s="88">
        <f t="shared" si="2699"/>
        <v>6455.85</v>
      </c>
      <c r="G5108" s="3">
        <f>IF(AND(N5108=1,N5107&gt;1),VLOOKUP(A5107,[1]Plan1!$BK$81:$BM$259,3),G5107)</f>
        <v>6413.24</v>
      </c>
      <c r="H5108" s="11">
        <f t="shared" si="2700"/>
        <v>46188</v>
      </c>
      <c r="I5108" s="11">
        <f t="shared" si="2701"/>
        <v>46218</v>
      </c>
      <c r="J5108" s="12">
        <f t="shared" si="2674"/>
        <v>-6.6002153085962245E-3</v>
      </c>
      <c r="K5108" s="11">
        <f t="shared" si="2690"/>
        <v>46279</v>
      </c>
      <c r="L5108" s="11">
        <f t="shared" si="2675"/>
        <v>46279</v>
      </c>
      <c r="M5108" s="1">
        <f t="shared" si="2694"/>
        <v>20</v>
      </c>
      <c r="N5108" s="1">
        <f t="shared" si="2676"/>
        <v>11</v>
      </c>
      <c r="O5108" s="2">
        <f t="shared" si="2677"/>
        <v>0.99636446999999995</v>
      </c>
      <c r="P5108" s="13">
        <f t="shared" si="2702"/>
        <v>0.99339977999999995</v>
      </c>
      <c r="Q5108" s="13">
        <f t="shared" si="2695"/>
        <v>1.3431529906948037</v>
      </c>
      <c r="R5108" s="2">
        <f t="shared" si="2698"/>
        <v>1.33826991</v>
      </c>
      <c r="S5108" s="2">
        <f t="shared" si="2691"/>
        <v>1.4446439600000001</v>
      </c>
      <c r="T5108" s="2">
        <f t="shared" si="2678"/>
        <v>43598.296780069999</v>
      </c>
      <c r="U5108" s="2">
        <f t="shared" si="2679"/>
        <v>0</v>
      </c>
      <c r="V5108" s="2">
        <f t="shared" si="2680"/>
        <v>10208.738164073398</v>
      </c>
      <c r="W5108" s="2">
        <f t="shared" si="2681"/>
        <v>40388.005850263398</v>
      </c>
      <c r="X5108" s="17">
        <f t="shared" si="2682"/>
        <v>0</v>
      </c>
      <c r="Y5108" s="2">
        <f t="shared" si="2683"/>
        <v>0</v>
      </c>
      <c r="Z5108" s="72">
        <f t="shared" si="2684"/>
        <v>0</v>
      </c>
      <c r="AA5108" s="2">
        <f t="shared" si="2703"/>
        <v>0</v>
      </c>
      <c r="AB5108" s="12">
        <f t="shared" si="2692"/>
        <v>4.6600000000000003E-2</v>
      </c>
      <c r="AC5108" s="17">
        <f t="shared" si="2685"/>
        <v>11</v>
      </c>
      <c r="AD5108" s="17">
        <v>252</v>
      </c>
      <c r="AE5108" s="13">
        <f t="shared" si="2696"/>
        <v>1.001990132</v>
      </c>
      <c r="AF5108" s="2">
        <f t="shared" si="2704"/>
        <v>86.766365559999997</v>
      </c>
      <c r="AG5108" s="2">
        <f t="shared" si="2686"/>
        <v>80.377462850000001</v>
      </c>
      <c r="AH5108" s="3">
        <f t="shared" si="2687"/>
        <v>0</v>
      </c>
      <c r="AI5108" s="4" t="str">
        <f t="shared" si="2697"/>
        <v>A+J=</v>
      </c>
      <c r="AJ5108" s="11">
        <f t="shared" si="2693"/>
        <v>46279</v>
      </c>
      <c r="AQ5108" s="53"/>
      <c r="AR5108" s="53"/>
    </row>
    <row r="5109" spans="1:44" x14ac:dyDescent="0.2">
      <c r="A5109" s="158">
        <f t="shared" si="2688"/>
        <v>46265</v>
      </c>
      <c r="B5109" s="2">
        <f t="shared" si="2672"/>
        <v>40468.383313113402</v>
      </c>
      <c r="C5109" s="2">
        <f t="shared" si="2689"/>
        <v>30179.26768619</v>
      </c>
      <c r="D5109" s="2">
        <v>0</v>
      </c>
      <c r="E5109" s="73">
        <f t="shared" si="2673"/>
        <v>30179.26768619</v>
      </c>
      <c r="F5109" s="88">
        <f t="shared" si="2699"/>
        <v>6455.85</v>
      </c>
      <c r="G5109" s="3">
        <f>IF(AND(N5109=1,N5108&gt;1),VLOOKUP(A5108,[1]Plan1!$BK$81:$BM$259,3),G5108)</f>
        <v>6413.24</v>
      </c>
      <c r="H5109" s="11">
        <f t="shared" si="2700"/>
        <v>46188</v>
      </c>
      <c r="I5109" s="11">
        <f t="shared" si="2701"/>
        <v>46218</v>
      </c>
      <c r="J5109" s="12">
        <f t="shared" si="2674"/>
        <v>-6.6002153085962245E-3</v>
      </c>
      <c r="K5109" s="11">
        <f t="shared" si="2690"/>
        <v>46279</v>
      </c>
      <c r="L5109" s="11">
        <f t="shared" si="2675"/>
        <v>46279</v>
      </c>
      <c r="M5109" s="1">
        <f t="shared" si="2694"/>
        <v>20</v>
      </c>
      <c r="N5109" s="1">
        <f t="shared" si="2676"/>
        <v>11</v>
      </c>
      <c r="O5109" s="2">
        <f t="shared" si="2677"/>
        <v>0.99636446999999995</v>
      </c>
      <c r="P5109" s="13">
        <f t="shared" si="2702"/>
        <v>0.99339977999999995</v>
      </c>
      <c r="Q5109" s="13">
        <f t="shared" si="2695"/>
        <v>1.3431529906948037</v>
      </c>
      <c r="R5109" s="2">
        <f t="shared" si="2698"/>
        <v>1.33826991</v>
      </c>
      <c r="S5109" s="2">
        <f t="shared" si="2691"/>
        <v>1.4446439600000001</v>
      </c>
      <c r="T5109" s="2">
        <f t="shared" si="2678"/>
        <v>43598.296780069999</v>
      </c>
      <c r="U5109" s="2">
        <f t="shared" si="2679"/>
        <v>0</v>
      </c>
      <c r="V5109" s="2">
        <f t="shared" si="2680"/>
        <v>10208.738164073398</v>
      </c>
      <c r="W5109" s="2">
        <f t="shared" si="2681"/>
        <v>40388.005850263398</v>
      </c>
      <c r="X5109" s="17">
        <f t="shared" si="2682"/>
        <v>0</v>
      </c>
      <c r="Y5109" s="2">
        <f t="shared" si="2683"/>
        <v>0</v>
      </c>
      <c r="Z5109" s="72">
        <f t="shared" si="2684"/>
        <v>0</v>
      </c>
      <c r="AA5109" s="2">
        <f t="shared" si="2703"/>
        <v>0</v>
      </c>
      <c r="AB5109" s="12">
        <f t="shared" si="2692"/>
        <v>4.6600000000000003E-2</v>
      </c>
      <c r="AC5109" s="17">
        <f t="shared" si="2685"/>
        <v>11</v>
      </c>
      <c r="AD5109" s="17">
        <v>252</v>
      </c>
      <c r="AE5109" s="13">
        <f t="shared" si="2696"/>
        <v>1.001990132</v>
      </c>
      <c r="AF5109" s="2">
        <f t="shared" si="2704"/>
        <v>86.766365559999997</v>
      </c>
      <c r="AG5109" s="2">
        <f t="shared" si="2686"/>
        <v>80.377462850000001</v>
      </c>
      <c r="AH5109" s="3">
        <f t="shared" si="2687"/>
        <v>0</v>
      </c>
      <c r="AI5109" s="4" t="str">
        <f t="shared" si="2697"/>
        <v>A+J=</v>
      </c>
      <c r="AJ5109" s="11">
        <f t="shared" si="2693"/>
        <v>46279</v>
      </c>
      <c r="AQ5109" s="53"/>
      <c r="AR5109" s="53"/>
    </row>
    <row r="5110" spans="1:44" x14ac:dyDescent="0.2">
      <c r="A5110" s="158">
        <f t="shared" si="2688"/>
        <v>46266</v>
      </c>
      <c r="B5110" s="2">
        <f t="shared" si="2672"/>
        <v>40462.298654237711</v>
      </c>
      <c r="C5110" s="2">
        <f t="shared" si="2689"/>
        <v>30179.26768619</v>
      </c>
      <c r="D5110" s="2">
        <v>0</v>
      </c>
      <c r="E5110" s="73">
        <f t="shared" si="2673"/>
        <v>30179.26768619</v>
      </c>
      <c r="F5110" s="88">
        <f t="shared" si="2699"/>
        <v>6455.85</v>
      </c>
      <c r="G5110" s="3">
        <f>IF(AND(N5110=1,N5109&gt;1),VLOOKUP(A5109,[1]Plan1!$BK$81:$BM$259,3),G5109)</f>
        <v>6413.24</v>
      </c>
      <c r="H5110" s="11">
        <f t="shared" si="2700"/>
        <v>46188</v>
      </c>
      <c r="I5110" s="11">
        <f t="shared" si="2701"/>
        <v>46218</v>
      </c>
      <c r="J5110" s="12">
        <f t="shared" si="2674"/>
        <v>-6.6002153085962245E-3</v>
      </c>
      <c r="K5110" s="11">
        <f t="shared" si="2690"/>
        <v>46279</v>
      </c>
      <c r="L5110" s="11">
        <f t="shared" si="2675"/>
        <v>46279</v>
      </c>
      <c r="M5110" s="1">
        <f t="shared" si="2694"/>
        <v>20</v>
      </c>
      <c r="N5110" s="1">
        <f t="shared" si="2676"/>
        <v>12</v>
      </c>
      <c r="O5110" s="2">
        <f t="shared" si="2677"/>
        <v>0.99603461999999998</v>
      </c>
      <c r="P5110" s="13">
        <f t="shared" si="2702"/>
        <v>0.99339977999999995</v>
      </c>
      <c r="Q5110" s="13">
        <f t="shared" si="2695"/>
        <v>1.3431529906948037</v>
      </c>
      <c r="R5110" s="2">
        <f t="shared" si="2698"/>
        <v>1.33782687</v>
      </c>
      <c r="S5110" s="2">
        <f t="shared" si="2691"/>
        <v>1.4446439600000001</v>
      </c>
      <c r="T5110" s="2">
        <f t="shared" si="2678"/>
        <v>43598.296780069999</v>
      </c>
      <c r="U5110" s="2">
        <f t="shared" si="2679"/>
        <v>0</v>
      </c>
      <c r="V5110" s="2">
        <f t="shared" si="2680"/>
        <v>10195.36754131771</v>
      </c>
      <c r="W5110" s="2">
        <f t="shared" si="2681"/>
        <v>40374.635227507708</v>
      </c>
      <c r="X5110" s="17">
        <f t="shared" si="2682"/>
        <v>0</v>
      </c>
      <c r="Y5110" s="2">
        <f t="shared" si="2683"/>
        <v>0</v>
      </c>
      <c r="Z5110" s="72">
        <f t="shared" si="2684"/>
        <v>0</v>
      </c>
      <c r="AA5110" s="2">
        <f t="shared" si="2703"/>
        <v>0</v>
      </c>
      <c r="AB5110" s="12">
        <f t="shared" si="2692"/>
        <v>4.6600000000000003E-2</v>
      </c>
      <c r="AC5110" s="17">
        <f t="shared" si="2685"/>
        <v>12</v>
      </c>
      <c r="AD5110" s="17">
        <v>252</v>
      </c>
      <c r="AE5110" s="13">
        <f t="shared" si="2696"/>
        <v>1.00217125</v>
      </c>
      <c r="AF5110" s="2">
        <f t="shared" si="2704"/>
        <v>94.662801880000004</v>
      </c>
      <c r="AG5110" s="2">
        <f t="shared" si="2686"/>
        <v>87.663426729999998</v>
      </c>
      <c r="AH5110" s="3">
        <f t="shared" si="2687"/>
        <v>0</v>
      </c>
      <c r="AI5110" s="4" t="str">
        <f t="shared" si="2697"/>
        <v>A+J=</v>
      </c>
      <c r="AJ5110" s="11">
        <f t="shared" si="2693"/>
        <v>46279</v>
      </c>
      <c r="AQ5110" s="53"/>
      <c r="AR5110" s="53"/>
    </row>
    <row r="5111" spans="1:44" x14ac:dyDescent="0.2">
      <c r="A5111" s="158">
        <f t="shared" si="2688"/>
        <v>46267</v>
      </c>
      <c r="B5111" s="2">
        <f t="shared" si="2672"/>
        <v>40456.215586147526</v>
      </c>
      <c r="C5111" s="2">
        <f t="shared" si="2689"/>
        <v>30179.26768619</v>
      </c>
      <c r="D5111" s="2">
        <v>0</v>
      </c>
      <c r="E5111" s="73">
        <f t="shared" si="2673"/>
        <v>30179.26768619</v>
      </c>
      <c r="F5111" s="88">
        <f t="shared" si="2699"/>
        <v>6455.85</v>
      </c>
      <c r="G5111" s="3">
        <f>IF(AND(N5111=1,N5110&gt;1),VLOOKUP(A5110,[1]Plan1!$BK$81:$BM$259,3),G5110)</f>
        <v>6413.24</v>
      </c>
      <c r="H5111" s="11">
        <f t="shared" si="2700"/>
        <v>46188</v>
      </c>
      <c r="I5111" s="11">
        <f t="shared" si="2701"/>
        <v>46218</v>
      </c>
      <c r="J5111" s="12">
        <f t="shared" si="2674"/>
        <v>-6.6002153085962245E-3</v>
      </c>
      <c r="K5111" s="11">
        <f t="shared" si="2690"/>
        <v>46279</v>
      </c>
      <c r="L5111" s="11">
        <f t="shared" si="2675"/>
        <v>46279</v>
      </c>
      <c r="M5111" s="1">
        <f t="shared" si="2694"/>
        <v>20</v>
      </c>
      <c r="N5111" s="1">
        <f t="shared" si="2676"/>
        <v>13</v>
      </c>
      <c r="O5111" s="2">
        <f t="shared" si="2677"/>
        <v>0.99570488999999995</v>
      </c>
      <c r="P5111" s="13">
        <f t="shared" si="2702"/>
        <v>0.99339977999999995</v>
      </c>
      <c r="Q5111" s="13">
        <f t="shared" si="2695"/>
        <v>1.3431529906948037</v>
      </c>
      <c r="R5111" s="2">
        <f t="shared" si="2698"/>
        <v>1.3373839999999999</v>
      </c>
      <c r="S5111" s="2">
        <f t="shared" si="2691"/>
        <v>1.4446439600000001</v>
      </c>
      <c r="T5111" s="2">
        <f t="shared" si="2678"/>
        <v>43598.296780069999</v>
      </c>
      <c r="U5111" s="2">
        <f t="shared" si="2679"/>
        <v>0</v>
      </c>
      <c r="V5111" s="2">
        <f t="shared" si="2680"/>
        <v>10182.002049037525</v>
      </c>
      <c r="W5111" s="2">
        <f t="shared" si="2681"/>
        <v>40361.269735227528</v>
      </c>
      <c r="X5111" s="17">
        <f t="shared" si="2682"/>
        <v>0</v>
      </c>
      <c r="Y5111" s="2">
        <f t="shared" si="2683"/>
        <v>0</v>
      </c>
      <c r="Z5111" s="72">
        <f t="shared" si="2684"/>
        <v>0</v>
      </c>
      <c r="AA5111" s="2">
        <f t="shared" si="2703"/>
        <v>0</v>
      </c>
      <c r="AB5111" s="12">
        <f t="shared" si="2692"/>
        <v>4.6600000000000003E-2</v>
      </c>
      <c r="AC5111" s="17">
        <f t="shared" si="2685"/>
        <v>13</v>
      </c>
      <c r="AD5111" s="17">
        <v>252</v>
      </c>
      <c r="AE5111" s="13">
        <f t="shared" si="2696"/>
        <v>1.0023523999999999</v>
      </c>
      <c r="AF5111" s="2">
        <f t="shared" si="2704"/>
        <v>102.56063334</v>
      </c>
      <c r="AG5111" s="2">
        <f t="shared" si="2686"/>
        <v>94.945850919999998</v>
      </c>
      <c r="AH5111" s="3">
        <f t="shared" si="2687"/>
        <v>0</v>
      </c>
      <c r="AI5111" s="4" t="str">
        <f t="shared" si="2697"/>
        <v>A+J=</v>
      </c>
      <c r="AJ5111" s="11">
        <f t="shared" si="2693"/>
        <v>46279</v>
      </c>
      <c r="AQ5111" s="53"/>
      <c r="AR5111" s="53"/>
    </row>
    <row r="5112" spans="1:44" x14ac:dyDescent="0.2">
      <c r="A5112" s="158">
        <f t="shared" si="2688"/>
        <v>46268</v>
      </c>
      <c r="B5112" s="2">
        <f t="shared" si="2672"/>
        <v>40450.132637909461</v>
      </c>
      <c r="C5112" s="2">
        <f t="shared" si="2689"/>
        <v>30179.26768619</v>
      </c>
      <c r="D5112" s="2">
        <v>0</v>
      </c>
      <c r="E5112" s="73">
        <f t="shared" si="2673"/>
        <v>30179.26768619</v>
      </c>
      <c r="F5112" s="88">
        <f t="shared" si="2699"/>
        <v>6455.85</v>
      </c>
      <c r="G5112" s="3">
        <f>IF(AND(N5112=1,N5111&gt;1),VLOOKUP(A5111,[1]Plan1!$BK$81:$BM$259,3),G5111)</f>
        <v>6413.24</v>
      </c>
      <c r="H5112" s="11">
        <f t="shared" si="2700"/>
        <v>46188</v>
      </c>
      <c r="I5112" s="11">
        <f t="shared" si="2701"/>
        <v>46218</v>
      </c>
      <c r="J5112" s="12">
        <f t="shared" si="2674"/>
        <v>-6.6002153085962245E-3</v>
      </c>
      <c r="K5112" s="11">
        <f t="shared" si="2690"/>
        <v>46279</v>
      </c>
      <c r="L5112" s="11">
        <f t="shared" si="2675"/>
        <v>46279</v>
      </c>
      <c r="M5112" s="1">
        <f t="shared" si="2694"/>
        <v>20</v>
      </c>
      <c r="N5112" s="1">
        <f t="shared" si="2676"/>
        <v>14</v>
      </c>
      <c r="O5112" s="2">
        <f t="shared" si="2677"/>
        <v>0.99537525999999998</v>
      </c>
      <c r="P5112" s="13">
        <f t="shared" si="2702"/>
        <v>0.99339977999999995</v>
      </c>
      <c r="Q5112" s="13">
        <f t="shared" si="2695"/>
        <v>1.3431529906948037</v>
      </c>
      <c r="R5112" s="2">
        <f t="shared" si="2698"/>
        <v>1.33694125</v>
      </c>
      <c r="S5112" s="2">
        <f t="shared" si="2691"/>
        <v>1.4446439600000001</v>
      </c>
      <c r="T5112" s="2">
        <f t="shared" si="2678"/>
        <v>43598.296780069999</v>
      </c>
      <c r="U5112" s="2">
        <f t="shared" si="2679"/>
        <v>0</v>
      </c>
      <c r="V5112" s="2">
        <f t="shared" si="2680"/>
        <v>10168.640178269465</v>
      </c>
      <c r="W5112" s="2">
        <f t="shared" si="2681"/>
        <v>40347.907864459463</v>
      </c>
      <c r="X5112" s="17">
        <f t="shared" si="2682"/>
        <v>0</v>
      </c>
      <c r="Y5112" s="2">
        <f t="shared" si="2683"/>
        <v>0</v>
      </c>
      <c r="Z5112" s="72">
        <f t="shared" si="2684"/>
        <v>0</v>
      </c>
      <c r="AA5112" s="2">
        <f t="shared" si="2703"/>
        <v>0</v>
      </c>
      <c r="AB5112" s="12">
        <f t="shared" si="2692"/>
        <v>4.6600000000000003E-2</v>
      </c>
      <c r="AC5112" s="17">
        <f t="shared" si="2685"/>
        <v>14</v>
      </c>
      <c r="AD5112" s="17">
        <v>252</v>
      </c>
      <c r="AE5112" s="13">
        <f t="shared" si="2696"/>
        <v>1.002533583</v>
      </c>
      <c r="AF5112" s="2">
        <f t="shared" si="2704"/>
        <v>110.45990355000001</v>
      </c>
      <c r="AG5112" s="2">
        <f t="shared" si="2686"/>
        <v>102.22477345</v>
      </c>
      <c r="AH5112" s="3">
        <f t="shared" si="2687"/>
        <v>0</v>
      </c>
      <c r="AI5112" s="4" t="str">
        <f t="shared" si="2697"/>
        <v>A+J=</v>
      </c>
      <c r="AJ5112" s="11">
        <f t="shared" si="2693"/>
        <v>46279</v>
      </c>
      <c r="AQ5112" s="53"/>
      <c r="AR5112" s="53"/>
    </row>
    <row r="5113" spans="1:44" x14ac:dyDescent="0.2">
      <c r="A5113" s="158">
        <f t="shared" si="2688"/>
        <v>46269</v>
      </c>
      <c r="B5113" s="2">
        <f t="shared" si="2672"/>
        <v>40444.050980274238</v>
      </c>
      <c r="C5113" s="2">
        <f t="shared" si="2689"/>
        <v>30179.26768619</v>
      </c>
      <c r="D5113" s="2">
        <v>0</v>
      </c>
      <c r="E5113" s="73">
        <f t="shared" si="2673"/>
        <v>30179.26768619</v>
      </c>
      <c r="F5113" s="88">
        <f t="shared" si="2699"/>
        <v>6455.85</v>
      </c>
      <c r="G5113" s="3">
        <f>IF(AND(N5113=1,N5112&gt;1),VLOOKUP(A5112,[1]Plan1!$BK$81:$BM$259,3),G5112)</f>
        <v>6413.24</v>
      </c>
      <c r="H5113" s="11">
        <f t="shared" si="2700"/>
        <v>46188</v>
      </c>
      <c r="I5113" s="11">
        <f t="shared" si="2701"/>
        <v>46218</v>
      </c>
      <c r="J5113" s="12">
        <f t="shared" si="2674"/>
        <v>-6.6002153085962245E-3</v>
      </c>
      <c r="K5113" s="11">
        <f t="shared" si="2690"/>
        <v>46279</v>
      </c>
      <c r="L5113" s="11">
        <f t="shared" si="2675"/>
        <v>46279</v>
      </c>
      <c r="M5113" s="1">
        <f t="shared" si="2694"/>
        <v>20</v>
      </c>
      <c r="N5113" s="1">
        <f t="shared" si="2676"/>
        <v>15</v>
      </c>
      <c r="O5113" s="2">
        <f t="shared" si="2677"/>
        <v>0.99504574000000001</v>
      </c>
      <c r="P5113" s="13">
        <f t="shared" si="2702"/>
        <v>0.99339977999999995</v>
      </c>
      <c r="Q5113" s="13">
        <f t="shared" si="2695"/>
        <v>1.3431529906948037</v>
      </c>
      <c r="R5113" s="2">
        <f t="shared" si="2698"/>
        <v>1.3364986599999999</v>
      </c>
      <c r="S5113" s="2">
        <f t="shared" si="2691"/>
        <v>1.4446439600000001</v>
      </c>
      <c r="T5113" s="2">
        <f t="shared" si="2678"/>
        <v>43598.296780069999</v>
      </c>
      <c r="U5113" s="2">
        <f t="shared" si="2679"/>
        <v>0</v>
      </c>
      <c r="V5113" s="2">
        <f t="shared" si="2680"/>
        <v>10155.283136184235</v>
      </c>
      <c r="W5113" s="2">
        <f t="shared" si="2681"/>
        <v>40334.550822374236</v>
      </c>
      <c r="X5113" s="17">
        <f t="shared" si="2682"/>
        <v>0</v>
      </c>
      <c r="Y5113" s="2">
        <f t="shared" si="2683"/>
        <v>0</v>
      </c>
      <c r="Z5113" s="72">
        <f t="shared" si="2684"/>
        <v>0</v>
      </c>
      <c r="AA5113" s="2">
        <f t="shared" si="2703"/>
        <v>0</v>
      </c>
      <c r="AB5113" s="12">
        <f t="shared" si="2692"/>
        <v>4.6600000000000003E-2</v>
      </c>
      <c r="AC5113" s="17">
        <f t="shared" si="2685"/>
        <v>15</v>
      </c>
      <c r="AD5113" s="17">
        <v>252</v>
      </c>
      <c r="AE5113" s="13">
        <f t="shared" si="2696"/>
        <v>1.002714798</v>
      </c>
      <c r="AF5113" s="2">
        <f t="shared" si="2704"/>
        <v>118.3605689</v>
      </c>
      <c r="AG5113" s="2">
        <f t="shared" si="2686"/>
        <v>109.5001579</v>
      </c>
      <c r="AH5113" s="3">
        <f t="shared" si="2687"/>
        <v>0</v>
      </c>
      <c r="AI5113" s="4" t="str">
        <f t="shared" si="2697"/>
        <v>A+J=</v>
      </c>
      <c r="AJ5113" s="11">
        <f t="shared" si="2693"/>
        <v>46279</v>
      </c>
      <c r="AQ5113" s="53"/>
      <c r="AR5113" s="53"/>
    </row>
    <row r="5114" spans="1:44" x14ac:dyDescent="0.2">
      <c r="A5114" s="158">
        <f t="shared" si="2688"/>
        <v>46270</v>
      </c>
      <c r="B5114" s="2">
        <f t="shared" si="2672"/>
        <v>40437.97008989648</v>
      </c>
      <c r="C5114" s="2">
        <f t="shared" si="2689"/>
        <v>30179.26768619</v>
      </c>
      <c r="D5114" s="2">
        <v>0</v>
      </c>
      <c r="E5114" s="73">
        <f t="shared" si="2673"/>
        <v>30179.26768619</v>
      </c>
      <c r="F5114" s="88">
        <f t="shared" si="2699"/>
        <v>6455.85</v>
      </c>
      <c r="G5114" s="3">
        <f>IF(AND(N5114=1,N5113&gt;1),VLOOKUP(A5113,[1]Plan1!$BK$81:$BM$259,3),G5113)</f>
        <v>6413.24</v>
      </c>
      <c r="H5114" s="11">
        <f t="shared" si="2700"/>
        <v>46188</v>
      </c>
      <c r="I5114" s="11">
        <f t="shared" si="2701"/>
        <v>46218</v>
      </c>
      <c r="J5114" s="12">
        <f t="shared" si="2674"/>
        <v>-6.6002153085962245E-3</v>
      </c>
      <c r="K5114" s="11">
        <f t="shared" si="2690"/>
        <v>46279</v>
      </c>
      <c r="L5114" s="11">
        <f t="shared" si="2675"/>
        <v>46279</v>
      </c>
      <c r="M5114" s="1">
        <f t="shared" si="2694"/>
        <v>20</v>
      </c>
      <c r="N5114" s="1">
        <f t="shared" si="2676"/>
        <v>16</v>
      </c>
      <c r="O5114" s="2">
        <f t="shared" si="2677"/>
        <v>0.99471633000000004</v>
      </c>
      <c r="P5114" s="13">
        <f t="shared" si="2702"/>
        <v>0.99339977999999995</v>
      </c>
      <c r="Q5114" s="13">
        <f t="shared" si="2695"/>
        <v>1.3431529906948037</v>
      </c>
      <c r="R5114" s="2">
        <f t="shared" si="2698"/>
        <v>1.33605621</v>
      </c>
      <c r="S5114" s="2">
        <f t="shared" si="2691"/>
        <v>1.4446439600000001</v>
      </c>
      <c r="T5114" s="2">
        <f t="shared" si="2678"/>
        <v>43598.296780069999</v>
      </c>
      <c r="U5114" s="2">
        <f t="shared" si="2679"/>
        <v>0</v>
      </c>
      <c r="V5114" s="2">
        <f t="shared" si="2680"/>
        <v>10141.930319196479</v>
      </c>
      <c r="W5114" s="2">
        <f t="shared" si="2681"/>
        <v>40321.198005386483</v>
      </c>
      <c r="X5114" s="17">
        <f t="shared" si="2682"/>
        <v>0</v>
      </c>
      <c r="Y5114" s="2">
        <f t="shared" si="2683"/>
        <v>0</v>
      </c>
      <c r="Z5114" s="72">
        <f t="shared" si="2684"/>
        <v>0</v>
      </c>
      <c r="AA5114" s="2">
        <f t="shared" si="2703"/>
        <v>0</v>
      </c>
      <c r="AB5114" s="12">
        <f t="shared" si="2692"/>
        <v>4.6600000000000003E-2</v>
      </c>
      <c r="AC5114" s="17">
        <f t="shared" si="2685"/>
        <v>16</v>
      </c>
      <c r="AD5114" s="17">
        <v>252</v>
      </c>
      <c r="AE5114" s="13">
        <f t="shared" si="2696"/>
        <v>1.0028960469999999</v>
      </c>
      <c r="AF5114" s="2">
        <f t="shared" si="2704"/>
        <v>126.26271659</v>
      </c>
      <c r="AG5114" s="2">
        <f t="shared" si="2686"/>
        <v>116.77208451</v>
      </c>
      <c r="AH5114" s="3">
        <f t="shared" si="2687"/>
        <v>0</v>
      </c>
      <c r="AI5114" s="4" t="str">
        <f t="shared" si="2697"/>
        <v>A+J=</v>
      </c>
      <c r="AJ5114" s="11">
        <f t="shared" si="2693"/>
        <v>46279</v>
      </c>
      <c r="AQ5114" s="53"/>
      <c r="AR5114" s="53"/>
    </row>
    <row r="5115" spans="1:44" x14ac:dyDescent="0.2">
      <c r="A5115" s="158">
        <f t="shared" si="2688"/>
        <v>46271</v>
      </c>
      <c r="B5115" s="2">
        <f t="shared" si="2672"/>
        <v>40437.97008989648</v>
      </c>
      <c r="C5115" s="2">
        <f t="shared" si="2689"/>
        <v>30179.26768619</v>
      </c>
      <c r="D5115" s="2">
        <v>0</v>
      </c>
      <c r="E5115" s="73">
        <f t="shared" si="2673"/>
        <v>30179.26768619</v>
      </c>
      <c r="F5115" s="88">
        <f t="shared" si="2699"/>
        <v>6455.85</v>
      </c>
      <c r="G5115" s="3">
        <f>IF(AND(N5115=1,N5114&gt;1),VLOOKUP(A5114,[1]Plan1!$BK$81:$BM$259,3),G5114)</f>
        <v>6413.24</v>
      </c>
      <c r="H5115" s="11">
        <f t="shared" si="2700"/>
        <v>46188</v>
      </c>
      <c r="I5115" s="11">
        <f t="shared" si="2701"/>
        <v>46218</v>
      </c>
      <c r="J5115" s="12">
        <f t="shared" si="2674"/>
        <v>-6.6002153085962245E-3</v>
      </c>
      <c r="K5115" s="11">
        <f t="shared" si="2690"/>
        <v>46279</v>
      </c>
      <c r="L5115" s="11">
        <f t="shared" si="2675"/>
        <v>46279</v>
      </c>
      <c r="M5115" s="1">
        <f t="shared" si="2694"/>
        <v>20</v>
      </c>
      <c r="N5115" s="1">
        <f t="shared" si="2676"/>
        <v>16</v>
      </c>
      <c r="O5115" s="2">
        <f t="shared" si="2677"/>
        <v>0.99471633000000004</v>
      </c>
      <c r="P5115" s="13">
        <f t="shared" si="2702"/>
        <v>0.99339977999999995</v>
      </c>
      <c r="Q5115" s="13">
        <f t="shared" si="2695"/>
        <v>1.3431529906948037</v>
      </c>
      <c r="R5115" s="2">
        <f t="shared" si="2698"/>
        <v>1.33605621</v>
      </c>
      <c r="S5115" s="2">
        <f t="shared" si="2691"/>
        <v>1.4446439600000001</v>
      </c>
      <c r="T5115" s="2">
        <f t="shared" si="2678"/>
        <v>43598.296780069999</v>
      </c>
      <c r="U5115" s="2">
        <f t="shared" si="2679"/>
        <v>0</v>
      </c>
      <c r="V5115" s="2">
        <f t="shared" si="2680"/>
        <v>10141.930319196479</v>
      </c>
      <c r="W5115" s="2">
        <f t="shared" si="2681"/>
        <v>40321.198005386483</v>
      </c>
      <c r="X5115" s="17">
        <f t="shared" si="2682"/>
        <v>0</v>
      </c>
      <c r="Y5115" s="2">
        <f t="shared" si="2683"/>
        <v>0</v>
      </c>
      <c r="Z5115" s="72">
        <f t="shared" si="2684"/>
        <v>0</v>
      </c>
      <c r="AA5115" s="2">
        <f t="shared" si="2703"/>
        <v>0</v>
      </c>
      <c r="AB5115" s="12">
        <f t="shared" si="2692"/>
        <v>4.6600000000000003E-2</v>
      </c>
      <c r="AC5115" s="17">
        <f t="shared" si="2685"/>
        <v>16</v>
      </c>
      <c r="AD5115" s="17">
        <v>252</v>
      </c>
      <c r="AE5115" s="13">
        <f t="shared" si="2696"/>
        <v>1.0028960469999999</v>
      </c>
      <c r="AF5115" s="2">
        <f t="shared" si="2704"/>
        <v>126.26271659</v>
      </c>
      <c r="AG5115" s="2">
        <f t="shared" si="2686"/>
        <v>116.77208451</v>
      </c>
      <c r="AH5115" s="3">
        <f t="shared" si="2687"/>
        <v>0</v>
      </c>
      <c r="AI5115" s="4" t="str">
        <f t="shared" si="2697"/>
        <v>A+J=</v>
      </c>
      <c r="AJ5115" s="11">
        <f t="shared" si="2693"/>
        <v>46279</v>
      </c>
      <c r="AQ5115" s="53"/>
      <c r="AR5115" s="53"/>
    </row>
    <row r="5116" spans="1:44" x14ac:dyDescent="0.2">
      <c r="A5116" s="158">
        <f t="shared" si="2688"/>
        <v>46272</v>
      </c>
      <c r="B5116" s="2">
        <f t="shared" si="2672"/>
        <v>40437.97008989648</v>
      </c>
      <c r="C5116" s="2">
        <f t="shared" si="2689"/>
        <v>30179.26768619</v>
      </c>
      <c r="D5116" s="2">
        <v>0</v>
      </c>
      <c r="E5116" s="73">
        <f t="shared" si="2673"/>
        <v>30179.26768619</v>
      </c>
      <c r="F5116" s="88">
        <f t="shared" si="2699"/>
        <v>6455.85</v>
      </c>
      <c r="G5116" s="3">
        <f>IF(AND(N5116=1,N5115&gt;1),VLOOKUP(A5115,[1]Plan1!$BK$81:$BM$259,3),G5115)</f>
        <v>6413.24</v>
      </c>
      <c r="H5116" s="11">
        <f t="shared" si="2700"/>
        <v>46188</v>
      </c>
      <c r="I5116" s="11">
        <f t="shared" si="2701"/>
        <v>46218</v>
      </c>
      <c r="J5116" s="12">
        <f t="shared" si="2674"/>
        <v>-6.6002153085962245E-3</v>
      </c>
      <c r="K5116" s="11">
        <f t="shared" si="2690"/>
        <v>46279</v>
      </c>
      <c r="L5116" s="11">
        <f t="shared" si="2675"/>
        <v>46279</v>
      </c>
      <c r="M5116" s="1">
        <f t="shared" si="2694"/>
        <v>20</v>
      </c>
      <c r="N5116" s="1">
        <f t="shared" si="2676"/>
        <v>16</v>
      </c>
      <c r="O5116" s="2">
        <f t="shared" si="2677"/>
        <v>0.99471633000000004</v>
      </c>
      <c r="P5116" s="13">
        <f t="shared" si="2702"/>
        <v>0.99339977999999995</v>
      </c>
      <c r="Q5116" s="13">
        <f t="shared" si="2695"/>
        <v>1.3431529906948037</v>
      </c>
      <c r="R5116" s="2">
        <f t="shared" si="2698"/>
        <v>1.33605621</v>
      </c>
      <c r="S5116" s="2">
        <f t="shared" si="2691"/>
        <v>1.4446439600000001</v>
      </c>
      <c r="T5116" s="2">
        <f t="shared" si="2678"/>
        <v>43598.296780069999</v>
      </c>
      <c r="U5116" s="2">
        <f t="shared" si="2679"/>
        <v>0</v>
      </c>
      <c r="V5116" s="2">
        <f t="shared" si="2680"/>
        <v>10141.930319196479</v>
      </c>
      <c r="W5116" s="2">
        <f t="shared" si="2681"/>
        <v>40321.198005386483</v>
      </c>
      <c r="X5116" s="17">
        <f t="shared" si="2682"/>
        <v>0</v>
      </c>
      <c r="Y5116" s="2">
        <f t="shared" si="2683"/>
        <v>0</v>
      </c>
      <c r="Z5116" s="72">
        <f t="shared" si="2684"/>
        <v>0</v>
      </c>
      <c r="AA5116" s="2">
        <f t="shared" si="2703"/>
        <v>0</v>
      </c>
      <c r="AB5116" s="12">
        <f t="shared" si="2692"/>
        <v>4.6600000000000003E-2</v>
      </c>
      <c r="AC5116" s="17">
        <f t="shared" si="2685"/>
        <v>16</v>
      </c>
      <c r="AD5116" s="17">
        <v>252</v>
      </c>
      <c r="AE5116" s="13">
        <f t="shared" si="2696"/>
        <v>1.0028960469999999</v>
      </c>
      <c r="AF5116" s="2">
        <f t="shared" si="2704"/>
        <v>126.26271659</v>
      </c>
      <c r="AG5116" s="2">
        <f t="shared" si="2686"/>
        <v>116.77208451</v>
      </c>
      <c r="AH5116" s="3">
        <f t="shared" si="2687"/>
        <v>0</v>
      </c>
      <c r="AI5116" s="4" t="str">
        <f t="shared" si="2697"/>
        <v>A+J=</v>
      </c>
      <c r="AJ5116" s="11">
        <f t="shared" si="2693"/>
        <v>46279</v>
      </c>
      <c r="AQ5116" s="53"/>
      <c r="AR5116" s="53"/>
    </row>
    <row r="5117" spans="1:44" x14ac:dyDescent="0.2">
      <c r="A5117" s="158">
        <f t="shared" si="2688"/>
        <v>46273</v>
      </c>
      <c r="B5117" s="2">
        <f t="shared" si="2672"/>
        <v>40437.97008989648</v>
      </c>
      <c r="C5117" s="2">
        <f t="shared" si="2689"/>
        <v>30179.26768619</v>
      </c>
      <c r="D5117" s="2">
        <v>0</v>
      </c>
      <c r="E5117" s="73">
        <f t="shared" si="2673"/>
        <v>30179.26768619</v>
      </c>
      <c r="F5117" s="88">
        <f t="shared" si="2699"/>
        <v>6455.85</v>
      </c>
      <c r="G5117" s="3">
        <f>IF(AND(N5117=1,N5116&gt;1),VLOOKUP(A5116,[1]Plan1!$BK$81:$BM$259,3),G5116)</f>
        <v>6413.24</v>
      </c>
      <c r="H5117" s="11">
        <f t="shared" si="2700"/>
        <v>46188</v>
      </c>
      <c r="I5117" s="11">
        <f t="shared" si="2701"/>
        <v>46218</v>
      </c>
      <c r="J5117" s="12">
        <f t="shared" si="2674"/>
        <v>-6.6002153085962245E-3</v>
      </c>
      <c r="K5117" s="11">
        <f t="shared" si="2690"/>
        <v>46279</v>
      </c>
      <c r="L5117" s="11">
        <f t="shared" si="2675"/>
        <v>46279</v>
      </c>
      <c r="M5117" s="1">
        <f t="shared" si="2694"/>
        <v>20</v>
      </c>
      <c r="N5117" s="1">
        <f t="shared" si="2676"/>
        <v>16</v>
      </c>
      <c r="O5117" s="2">
        <f t="shared" si="2677"/>
        <v>0.99471633000000004</v>
      </c>
      <c r="P5117" s="13">
        <f t="shared" si="2702"/>
        <v>0.99339977999999995</v>
      </c>
      <c r="Q5117" s="13">
        <f t="shared" si="2695"/>
        <v>1.3431529906948037</v>
      </c>
      <c r="R5117" s="2">
        <f t="shared" si="2698"/>
        <v>1.33605621</v>
      </c>
      <c r="S5117" s="2">
        <f t="shared" si="2691"/>
        <v>1.4446439600000001</v>
      </c>
      <c r="T5117" s="2">
        <f t="shared" si="2678"/>
        <v>43598.296780069999</v>
      </c>
      <c r="U5117" s="2">
        <f t="shared" si="2679"/>
        <v>0</v>
      </c>
      <c r="V5117" s="2">
        <f t="shared" si="2680"/>
        <v>10141.930319196479</v>
      </c>
      <c r="W5117" s="2">
        <f t="shared" si="2681"/>
        <v>40321.198005386483</v>
      </c>
      <c r="X5117" s="17">
        <f t="shared" si="2682"/>
        <v>0</v>
      </c>
      <c r="Y5117" s="2">
        <f t="shared" si="2683"/>
        <v>0</v>
      </c>
      <c r="Z5117" s="72">
        <f t="shared" si="2684"/>
        <v>0</v>
      </c>
      <c r="AA5117" s="2">
        <f t="shared" si="2703"/>
        <v>0</v>
      </c>
      <c r="AB5117" s="12">
        <f t="shared" si="2692"/>
        <v>4.6600000000000003E-2</v>
      </c>
      <c r="AC5117" s="17">
        <f t="shared" si="2685"/>
        <v>16</v>
      </c>
      <c r="AD5117" s="17">
        <v>252</v>
      </c>
      <c r="AE5117" s="13">
        <f t="shared" si="2696"/>
        <v>1.0028960469999999</v>
      </c>
      <c r="AF5117" s="2">
        <f t="shared" si="2704"/>
        <v>126.26271659</v>
      </c>
      <c r="AG5117" s="2">
        <f t="shared" si="2686"/>
        <v>116.77208451</v>
      </c>
      <c r="AH5117" s="3">
        <f t="shared" si="2687"/>
        <v>0</v>
      </c>
      <c r="AI5117" s="4" t="str">
        <f t="shared" si="2697"/>
        <v>A+J=</v>
      </c>
      <c r="AJ5117" s="11">
        <f t="shared" si="2693"/>
        <v>46279</v>
      </c>
      <c r="AQ5117" s="53"/>
      <c r="AR5117" s="53"/>
    </row>
    <row r="5118" spans="1:44" x14ac:dyDescent="0.2">
      <c r="A5118" s="158">
        <f t="shared" si="2688"/>
        <v>46274</v>
      </c>
      <c r="B5118" s="2">
        <f t="shared" si="2672"/>
        <v>40431.890189828875</v>
      </c>
      <c r="C5118" s="2">
        <f t="shared" si="2689"/>
        <v>30179.26768619</v>
      </c>
      <c r="D5118" s="2">
        <v>0</v>
      </c>
      <c r="E5118" s="73">
        <f t="shared" si="2673"/>
        <v>30179.26768619</v>
      </c>
      <c r="F5118" s="88">
        <f t="shared" si="2699"/>
        <v>6455.85</v>
      </c>
      <c r="G5118" s="3">
        <f>IF(AND(N5118=1,N5117&gt;1),VLOOKUP(A5117,[1]Plan1!$BK$81:$BM$259,3),G5117)</f>
        <v>6413.24</v>
      </c>
      <c r="H5118" s="11">
        <f t="shared" si="2700"/>
        <v>46188</v>
      </c>
      <c r="I5118" s="11">
        <f t="shared" si="2701"/>
        <v>46218</v>
      </c>
      <c r="J5118" s="12">
        <f t="shared" si="2674"/>
        <v>-6.6002153085962245E-3</v>
      </c>
      <c r="K5118" s="11">
        <f t="shared" si="2690"/>
        <v>46279</v>
      </c>
      <c r="L5118" s="11">
        <f t="shared" si="2675"/>
        <v>46279</v>
      </c>
      <c r="M5118" s="1">
        <f t="shared" si="2694"/>
        <v>20</v>
      </c>
      <c r="N5118" s="1">
        <f t="shared" si="2676"/>
        <v>17</v>
      </c>
      <c r="O5118" s="2">
        <f t="shared" si="2677"/>
        <v>0.99438702999999995</v>
      </c>
      <c r="P5118" s="13">
        <f t="shared" si="2702"/>
        <v>0.99339977999999995</v>
      </c>
      <c r="Q5118" s="13">
        <f t="shared" si="2695"/>
        <v>1.3431529906948037</v>
      </c>
      <c r="R5118" s="2">
        <f t="shared" si="2698"/>
        <v>1.33561391</v>
      </c>
      <c r="S5118" s="2">
        <f t="shared" si="2691"/>
        <v>1.4446439600000001</v>
      </c>
      <c r="T5118" s="2">
        <f t="shared" si="2678"/>
        <v>43598.296780069999</v>
      </c>
      <c r="U5118" s="2">
        <f t="shared" si="2679"/>
        <v>0</v>
      </c>
      <c r="V5118" s="2">
        <f t="shared" si="2680"/>
        <v>10128.582029098878</v>
      </c>
      <c r="W5118" s="2">
        <f t="shared" si="2681"/>
        <v>40307.849715288874</v>
      </c>
      <c r="X5118" s="17">
        <f t="shared" si="2682"/>
        <v>0</v>
      </c>
      <c r="Y5118" s="2">
        <f t="shared" si="2683"/>
        <v>0</v>
      </c>
      <c r="Z5118" s="72">
        <f t="shared" si="2684"/>
        <v>0</v>
      </c>
      <c r="AA5118" s="2">
        <f t="shared" si="2703"/>
        <v>0</v>
      </c>
      <c r="AB5118" s="12">
        <f t="shared" si="2692"/>
        <v>4.6600000000000003E-2</v>
      </c>
      <c r="AC5118" s="17">
        <f t="shared" si="2685"/>
        <v>17</v>
      </c>
      <c r="AD5118" s="17">
        <v>252</v>
      </c>
      <c r="AE5118" s="13">
        <f t="shared" si="2696"/>
        <v>1.003077328</v>
      </c>
      <c r="AF5118" s="2">
        <f t="shared" si="2704"/>
        <v>134.16625943</v>
      </c>
      <c r="AG5118" s="2">
        <f t="shared" si="2686"/>
        <v>124.04047454000001</v>
      </c>
      <c r="AH5118" s="3">
        <f t="shared" si="2687"/>
        <v>0</v>
      </c>
      <c r="AI5118" s="4" t="str">
        <f t="shared" si="2697"/>
        <v>A+J=</v>
      </c>
      <c r="AJ5118" s="11">
        <f t="shared" si="2693"/>
        <v>46279</v>
      </c>
      <c r="AQ5118" s="53"/>
      <c r="AR5118" s="53"/>
    </row>
    <row r="5119" spans="1:44" x14ac:dyDescent="0.2">
      <c r="A5119" s="158">
        <f t="shared" si="2688"/>
        <v>46275</v>
      </c>
      <c r="B5119" s="2">
        <f t="shared" si="2672"/>
        <v>40425.811321541427</v>
      </c>
      <c r="C5119" s="2">
        <f t="shared" si="2689"/>
        <v>30179.26768619</v>
      </c>
      <c r="D5119" s="2">
        <v>0</v>
      </c>
      <c r="E5119" s="73">
        <f t="shared" si="2673"/>
        <v>30179.26768619</v>
      </c>
      <c r="F5119" s="88">
        <f t="shared" si="2699"/>
        <v>6455.85</v>
      </c>
      <c r="G5119" s="3">
        <f>IF(AND(N5119=1,N5118&gt;1),VLOOKUP(A5118,[1]Plan1!$BK$81:$BM$259,3),G5118)</f>
        <v>6413.24</v>
      </c>
      <c r="H5119" s="11">
        <f t="shared" si="2700"/>
        <v>46188</v>
      </c>
      <c r="I5119" s="11">
        <f t="shared" si="2701"/>
        <v>46218</v>
      </c>
      <c r="J5119" s="12">
        <f t="shared" si="2674"/>
        <v>-6.6002153085962245E-3</v>
      </c>
      <c r="K5119" s="11">
        <f t="shared" si="2690"/>
        <v>46279</v>
      </c>
      <c r="L5119" s="11">
        <f t="shared" si="2675"/>
        <v>46279</v>
      </c>
      <c r="M5119" s="1">
        <f t="shared" si="2694"/>
        <v>20</v>
      </c>
      <c r="N5119" s="1">
        <f t="shared" si="2676"/>
        <v>18</v>
      </c>
      <c r="O5119" s="2">
        <f t="shared" si="2677"/>
        <v>0.99405783999999997</v>
      </c>
      <c r="P5119" s="13">
        <f t="shared" si="2702"/>
        <v>0.99339977999999995</v>
      </c>
      <c r="Q5119" s="13">
        <f t="shared" si="2695"/>
        <v>1.3431529906948037</v>
      </c>
      <c r="R5119" s="2">
        <f t="shared" si="2698"/>
        <v>1.3351717599999999</v>
      </c>
      <c r="S5119" s="2">
        <f t="shared" si="2691"/>
        <v>1.4446439600000001</v>
      </c>
      <c r="T5119" s="2">
        <f t="shared" si="2678"/>
        <v>43598.296780069999</v>
      </c>
      <c r="U5119" s="2">
        <f t="shared" si="2679"/>
        <v>0</v>
      </c>
      <c r="V5119" s="2">
        <f t="shared" si="2680"/>
        <v>10115.238265891428</v>
      </c>
      <c r="W5119" s="2">
        <f t="shared" si="2681"/>
        <v>40294.505952081425</v>
      </c>
      <c r="X5119" s="17">
        <f t="shared" si="2682"/>
        <v>0</v>
      </c>
      <c r="Y5119" s="2">
        <f t="shared" si="2683"/>
        <v>0</v>
      </c>
      <c r="Z5119" s="72">
        <f t="shared" si="2684"/>
        <v>0</v>
      </c>
      <c r="AA5119" s="2">
        <f t="shared" si="2703"/>
        <v>0</v>
      </c>
      <c r="AB5119" s="12">
        <f t="shared" si="2692"/>
        <v>4.6600000000000003E-2</v>
      </c>
      <c r="AC5119" s="17">
        <f t="shared" si="2685"/>
        <v>18</v>
      </c>
      <c r="AD5119" s="17">
        <v>252</v>
      </c>
      <c r="AE5119" s="13">
        <f t="shared" si="2696"/>
        <v>1.003258642</v>
      </c>
      <c r="AF5119" s="2">
        <f t="shared" si="2704"/>
        <v>142.07124100999999</v>
      </c>
      <c r="AG5119" s="2">
        <f t="shared" si="2686"/>
        <v>131.30536946000001</v>
      </c>
      <c r="AH5119" s="3">
        <f t="shared" si="2687"/>
        <v>0</v>
      </c>
      <c r="AI5119" s="4" t="str">
        <f t="shared" si="2697"/>
        <v>A+J=</v>
      </c>
      <c r="AJ5119" s="11">
        <f t="shared" si="2693"/>
        <v>46279</v>
      </c>
      <c r="AQ5119" s="53"/>
      <c r="AR5119" s="53"/>
    </row>
    <row r="5120" spans="1:44" x14ac:dyDescent="0.2">
      <c r="A5120" s="158">
        <f t="shared" si="2688"/>
        <v>46276</v>
      </c>
      <c r="B5120" s="2">
        <f t="shared" si="2672"/>
        <v>40419.732840228775</v>
      </c>
      <c r="C5120" s="2">
        <f t="shared" si="2689"/>
        <v>30179.26768619</v>
      </c>
      <c r="D5120" s="2">
        <v>0</v>
      </c>
      <c r="E5120" s="73">
        <f t="shared" si="2673"/>
        <v>30179.26768619</v>
      </c>
      <c r="F5120" s="88">
        <f t="shared" si="2699"/>
        <v>6455.85</v>
      </c>
      <c r="G5120" s="3">
        <f>IF(AND(N5120=1,N5119&gt;1),VLOOKUP(A5119,[1]Plan1!$BK$81:$BM$259,3),G5119)</f>
        <v>6413.24</v>
      </c>
      <c r="H5120" s="11">
        <f t="shared" si="2700"/>
        <v>46188</v>
      </c>
      <c r="I5120" s="11">
        <f t="shared" si="2701"/>
        <v>46218</v>
      </c>
      <c r="J5120" s="12">
        <f t="shared" si="2674"/>
        <v>-6.6002153085962245E-3</v>
      </c>
      <c r="K5120" s="11">
        <f t="shared" si="2690"/>
        <v>46279</v>
      </c>
      <c r="L5120" s="11">
        <f t="shared" si="2675"/>
        <v>46279</v>
      </c>
      <c r="M5120" s="1">
        <f t="shared" si="2694"/>
        <v>20</v>
      </c>
      <c r="N5120" s="1">
        <f t="shared" si="2676"/>
        <v>19</v>
      </c>
      <c r="O5120" s="2">
        <f t="shared" si="2677"/>
        <v>0.99372875000000005</v>
      </c>
      <c r="P5120" s="13">
        <f t="shared" si="2702"/>
        <v>0.99339977999999995</v>
      </c>
      <c r="Q5120" s="13">
        <f t="shared" si="2695"/>
        <v>1.3431529906948037</v>
      </c>
      <c r="R5120" s="2">
        <f t="shared" si="2698"/>
        <v>1.33472974</v>
      </c>
      <c r="S5120" s="2">
        <f t="shared" si="2691"/>
        <v>1.4446439600000001</v>
      </c>
      <c r="T5120" s="2">
        <f t="shared" si="2678"/>
        <v>43598.296780069999</v>
      </c>
      <c r="U5120" s="2">
        <f t="shared" si="2679"/>
        <v>0</v>
      </c>
      <c r="V5120" s="2">
        <f t="shared" si="2680"/>
        <v>10101.89842598878</v>
      </c>
      <c r="W5120" s="2">
        <f t="shared" si="2681"/>
        <v>40281.166112178777</v>
      </c>
      <c r="X5120" s="17">
        <f t="shared" si="2682"/>
        <v>0</v>
      </c>
      <c r="Y5120" s="2">
        <f t="shared" si="2683"/>
        <v>0</v>
      </c>
      <c r="Z5120" s="72">
        <f t="shared" si="2684"/>
        <v>0</v>
      </c>
      <c r="AA5120" s="2">
        <f t="shared" si="2703"/>
        <v>0</v>
      </c>
      <c r="AB5120" s="12">
        <f t="shared" si="2692"/>
        <v>4.6600000000000003E-2</v>
      </c>
      <c r="AC5120" s="17">
        <f t="shared" si="2685"/>
        <v>19</v>
      </c>
      <c r="AD5120" s="17">
        <v>252</v>
      </c>
      <c r="AE5120" s="13">
        <f t="shared" si="2696"/>
        <v>1.003439988</v>
      </c>
      <c r="AF5120" s="2">
        <f t="shared" si="2704"/>
        <v>149.97761774</v>
      </c>
      <c r="AG5120" s="2">
        <f t="shared" si="2686"/>
        <v>138.56672804999999</v>
      </c>
      <c r="AH5120" s="3">
        <f t="shared" si="2687"/>
        <v>0</v>
      </c>
      <c r="AI5120" s="4" t="str">
        <f t="shared" si="2697"/>
        <v>A+J=</v>
      </c>
      <c r="AJ5120" s="11">
        <f t="shared" si="2693"/>
        <v>46279</v>
      </c>
      <c r="AQ5120" s="53"/>
      <c r="AR5120" s="53"/>
    </row>
    <row r="5121" spans="1:154" x14ac:dyDescent="0.2">
      <c r="A5121" s="158">
        <f t="shared" si="2688"/>
        <v>46277</v>
      </c>
      <c r="B5121" s="2">
        <f t="shared" si="2672"/>
        <v>40413.655735928958</v>
      </c>
      <c r="C5121" s="2">
        <f t="shared" si="2689"/>
        <v>30179.26768619</v>
      </c>
      <c r="D5121" s="2">
        <v>0</v>
      </c>
      <c r="E5121" s="73">
        <f t="shared" si="2673"/>
        <v>30179.26768619</v>
      </c>
      <c r="F5121" s="88">
        <f t="shared" si="2699"/>
        <v>6455.85</v>
      </c>
      <c r="G5121" s="3">
        <f>IF(AND(N5121=1,N5120&gt;1),VLOOKUP(A5120,[1]Plan1!$BK$81:$BM$259,3),G5120)</f>
        <v>6413.24</v>
      </c>
      <c r="H5121" s="11">
        <f t="shared" si="2700"/>
        <v>46188</v>
      </c>
      <c r="I5121" s="11">
        <f t="shared" si="2701"/>
        <v>46218</v>
      </c>
      <c r="J5121" s="12">
        <f t="shared" si="2674"/>
        <v>-6.6002153085962245E-3</v>
      </c>
      <c r="K5121" s="11">
        <f t="shared" si="2690"/>
        <v>46279</v>
      </c>
      <c r="L5121" s="11">
        <f t="shared" si="2675"/>
        <v>46279</v>
      </c>
      <c r="M5121" s="1">
        <f t="shared" si="2694"/>
        <v>20</v>
      </c>
      <c r="N5121" s="1">
        <f t="shared" si="2676"/>
        <v>20</v>
      </c>
      <c r="O5121" s="2">
        <f t="shared" si="2677"/>
        <v>0.99339977999999995</v>
      </c>
      <c r="P5121" s="13">
        <f t="shared" si="2702"/>
        <v>0.99339977999999995</v>
      </c>
      <c r="Q5121" s="13">
        <f t="shared" si="2695"/>
        <v>1.3431529906948037</v>
      </c>
      <c r="R5121" s="2">
        <f t="shared" si="2698"/>
        <v>1.33428788</v>
      </c>
      <c r="S5121" s="2">
        <f t="shared" si="2691"/>
        <v>1.4446439600000001</v>
      </c>
      <c r="T5121" s="2">
        <f t="shared" si="2678"/>
        <v>43598.296780069999</v>
      </c>
      <c r="U5121" s="2">
        <f t="shared" si="2679"/>
        <v>0</v>
      </c>
      <c r="V5121" s="2">
        <f t="shared" si="2680"/>
        <v>10088.56341476896</v>
      </c>
      <c r="W5121" s="2">
        <f t="shared" si="2681"/>
        <v>40267.83110095896</v>
      </c>
      <c r="X5121" s="17">
        <f t="shared" si="2682"/>
        <v>0</v>
      </c>
      <c r="Y5121" s="2">
        <f t="shared" si="2683"/>
        <v>0</v>
      </c>
      <c r="Z5121" s="72">
        <f t="shared" si="2684"/>
        <v>0</v>
      </c>
      <c r="AA5121" s="2">
        <f t="shared" si="2703"/>
        <v>0</v>
      </c>
      <c r="AB5121" s="12">
        <f t="shared" si="2692"/>
        <v>4.6600000000000003E-2</v>
      </c>
      <c r="AC5121" s="17">
        <f t="shared" si="2685"/>
        <v>20</v>
      </c>
      <c r="AD5121" s="17">
        <v>252</v>
      </c>
      <c r="AE5121" s="13">
        <f t="shared" si="2696"/>
        <v>1.0036213679999999</v>
      </c>
      <c r="AF5121" s="2">
        <f t="shared" si="2704"/>
        <v>157.88547681</v>
      </c>
      <c r="AG5121" s="2">
        <f t="shared" si="2686"/>
        <v>145.82463497000001</v>
      </c>
      <c r="AH5121" s="3">
        <f t="shared" si="2687"/>
        <v>0</v>
      </c>
      <c r="AI5121" s="4" t="str">
        <f t="shared" si="2697"/>
        <v>A+J=</v>
      </c>
      <c r="AJ5121" s="11">
        <f t="shared" si="2693"/>
        <v>46279</v>
      </c>
      <c r="AQ5121" s="53"/>
      <c r="AR5121" s="53"/>
    </row>
    <row r="5122" spans="1:154" x14ac:dyDescent="0.2">
      <c r="A5122" s="158">
        <f t="shared" si="2688"/>
        <v>46278</v>
      </c>
      <c r="B5122" s="2">
        <f t="shared" si="2672"/>
        <v>40413.655735928958</v>
      </c>
      <c r="C5122" s="2">
        <f t="shared" si="2689"/>
        <v>30179.26768619</v>
      </c>
      <c r="D5122" s="2">
        <v>0</v>
      </c>
      <c r="E5122" s="73">
        <f t="shared" si="2673"/>
        <v>30179.26768619</v>
      </c>
      <c r="F5122" s="88">
        <f t="shared" si="2699"/>
        <v>6455.85</v>
      </c>
      <c r="G5122" s="3">
        <f>IF(AND(N5122=1,N5121&gt;1),VLOOKUP(A5121,[1]Plan1!$BK$81:$BM$259,3),G5121)</f>
        <v>6413.24</v>
      </c>
      <c r="H5122" s="11">
        <f t="shared" si="2700"/>
        <v>46188</v>
      </c>
      <c r="I5122" s="11">
        <f t="shared" si="2701"/>
        <v>46218</v>
      </c>
      <c r="J5122" s="12">
        <f t="shared" si="2674"/>
        <v>-6.6002153085962245E-3</v>
      </c>
      <c r="K5122" s="11">
        <f t="shared" si="2690"/>
        <v>46279</v>
      </c>
      <c r="L5122" s="11">
        <f t="shared" si="2675"/>
        <v>46279</v>
      </c>
      <c r="M5122" s="1">
        <f t="shared" si="2694"/>
        <v>20</v>
      </c>
      <c r="N5122" s="1">
        <f t="shared" si="2676"/>
        <v>20</v>
      </c>
      <c r="O5122" s="2">
        <f t="shared" si="2677"/>
        <v>0.99339977999999995</v>
      </c>
      <c r="P5122" s="13">
        <f t="shared" si="2702"/>
        <v>0.99339977999999995</v>
      </c>
      <c r="Q5122" s="13">
        <f t="shared" si="2695"/>
        <v>1.3431529906948037</v>
      </c>
      <c r="R5122" s="2">
        <f t="shared" si="2698"/>
        <v>1.33428788</v>
      </c>
      <c r="S5122" s="2">
        <f t="shared" si="2691"/>
        <v>1.4446439600000001</v>
      </c>
      <c r="T5122" s="2">
        <f t="shared" si="2678"/>
        <v>43598.296780069999</v>
      </c>
      <c r="U5122" s="2">
        <f t="shared" si="2679"/>
        <v>0</v>
      </c>
      <c r="V5122" s="2">
        <f t="shared" si="2680"/>
        <v>10088.56341476896</v>
      </c>
      <c r="W5122" s="2">
        <f t="shared" si="2681"/>
        <v>40267.83110095896</v>
      </c>
      <c r="X5122" s="17">
        <f t="shared" si="2682"/>
        <v>0</v>
      </c>
      <c r="Y5122" s="2">
        <f t="shared" si="2683"/>
        <v>0</v>
      </c>
      <c r="Z5122" s="72">
        <f t="shared" si="2684"/>
        <v>0</v>
      </c>
      <c r="AA5122" s="2">
        <f t="shared" si="2703"/>
        <v>0</v>
      </c>
      <c r="AB5122" s="12">
        <f t="shared" si="2692"/>
        <v>4.6600000000000003E-2</v>
      </c>
      <c r="AC5122" s="17">
        <f t="shared" si="2685"/>
        <v>20</v>
      </c>
      <c r="AD5122" s="17">
        <v>252</v>
      </c>
      <c r="AE5122" s="13">
        <f t="shared" si="2696"/>
        <v>1.0036213679999999</v>
      </c>
      <c r="AF5122" s="2">
        <f t="shared" si="2704"/>
        <v>157.88547681</v>
      </c>
      <c r="AG5122" s="2">
        <f t="shared" si="2686"/>
        <v>145.82463497000001</v>
      </c>
      <c r="AH5122" s="3">
        <f t="shared" si="2687"/>
        <v>0</v>
      </c>
      <c r="AI5122" s="4" t="str">
        <f t="shared" si="2697"/>
        <v>A+J=</v>
      </c>
      <c r="AJ5122" s="11">
        <f t="shared" si="2693"/>
        <v>46279</v>
      </c>
      <c r="AQ5122" s="53"/>
      <c r="AR5122" s="53"/>
    </row>
    <row r="5123" spans="1:154" x14ac:dyDescent="0.2">
      <c r="A5123" s="156">
        <f t="shared" si="2688"/>
        <v>46279</v>
      </c>
      <c r="B5123" s="82">
        <f t="shared" si="2672"/>
        <v>40413.655735928958</v>
      </c>
      <c r="C5123" s="82">
        <f t="shared" si="2689"/>
        <v>30179.26768619</v>
      </c>
      <c r="D5123" s="82">
        <v>0</v>
      </c>
      <c r="E5123" s="83">
        <f t="shared" si="2673"/>
        <v>30179.26768619</v>
      </c>
      <c r="F5123" s="89">
        <f t="shared" si="2699"/>
        <v>6455.85</v>
      </c>
      <c r="G5123" s="3">
        <f>IF(AND(N5123=1,N5122&gt;1),VLOOKUP(A5122,[1]Plan1!$BK$81:$BM$259,3),G5122)</f>
        <v>6413.24</v>
      </c>
      <c r="H5123" s="18">
        <f t="shared" si="2700"/>
        <v>46188</v>
      </c>
      <c r="I5123" s="18">
        <f t="shared" si="2701"/>
        <v>46218</v>
      </c>
      <c r="J5123" s="84">
        <f t="shared" si="2674"/>
        <v>-6.6002153085962245E-3</v>
      </c>
      <c r="K5123" s="18">
        <f t="shared" si="2690"/>
        <v>46309</v>
      </c>
      <c r="L5123" s="18">
        <f t="shared" si="2675"/>
        <v>46279</v>
      </c>
      <c r="M5123" s="38">
        <f t="shared" si="2694"/>
        <v>20</v>
      </c>
      <c r="N5123" s="38">
        <f t="shared" si="2676"/>
        <v>20</v>
      </c>
      <c r="O5123" s="82">
        <f t="shared" si="2677"/>
        <v>0.99339977999999995</v>
      </c>
      <c r="P5123" s="85">
        <f t="shared" si="2702"/>
        <v>0.99339977999999995</v>
      </c>
      <c r="Q5123" s="85">
        <f t="shared" si="2695"/>
        <v>1.3431529906948037</v>
      </c>
      <c r="R5123" s="82">
        <f t="shared" si="2698"/>
        <v>1.33428788</v>
      </c>
      <c r="S5123" s="2">
        <f t="shared" si="2691"/>
        <v>1.33428788</v>
      </c>
      <c r="T5123" s="82">
        <f t="shared" si="2678"/>
        <v>40267.831100950003</v>
      </c>
      <c r="U5123" s="82">
        <f t="shared" si="2679"/>
        <v>0</v>
      </c>
      <c r="V5123" s="82">
        <f t="shared" si="2680"/>
        <v>10088.56341476896</v>
      </c>
      <c r="W5123" s="82">
        <f t="shared" si="2681"/>
        <v>40267.83110095896</v>
      </c>
      <c r="X5123" s="86">
        <f t="shared" si="2682"/>
        <v>168</v>
      </c>
      <c r="Y5123" s="82">
        <f t="shared" si="2683"/>
        <v>2467.3573344400002</v>
      </c>
      <c r="Z5123" s="87">
        <f t="shared" si="2684"/>
        <v>8.1756700000000002E-2</v>
      </c>
      <c r="AA5123" s="82">
        <f t="shared" si="2703"/>
        <v>3292.16498697</v>
      </c>
      <c r="AB5123" s="84">
        <f t="shared" si="2692"/>
        <v>4.6600000000000003E-2</v>
      </c>
      <c r="AC5123" s="86">
        <f t="shared" si="2685"/>
        <v>20</v>
      </c>
      <c r="AD5123" s="86">
        <v>252</v>
      </c>
      <c r="AE5123" s="85">
        <f t="shared" si="2696"/>
        <v>1.0036213679999999</v>
      </c>
      <c r="AF5123" s="82">
        <f t="shared" si="2704"/>
        <v>145.82463497000001</v>
      </c>
      <c r="AG5123" s="82">
        <f t="shared" si="2686"/>
        <v>145.82463497000001</v>
      </c>
      <c r="AH5123" s="39">
        <f t="shared" si="2687"/>
        <v>3437.9896219399998</v>
      </c>
      <c r="AI5123" s="40" t="str">
        <f t="shared" si="2697"/>
        <v>A+J=</v>
      </c>
      <c r="AJ5123" s="18">
        <f t="shared" si="2693"/>
        <v>46279</v>
      </c>
      <c r="AK5123" s="38"/>
      <c r="AL5123" s="38"/>
      <c r="AM5123" s="38"/>
      <c r="AN5123" s="38"/>
      <c r="AO5123" s="38"/>
      <c r="AP5123" s="38"/>
      <c r="AQ5123" s="39"/>
      <c r="AR5123" s="39"/>
      <c r="AS5123" s="38"/>
      <c r="AT5123" s="38"/>
      <c r="AU5123" s="38"/>
      <c r="AV5123" s="38"/>
      <c r="AW5123" s="38"/>
      <c r="AX5123" s="38"/>
      <c r="AY5123" s="38"/>
      <c r="AZ5123" s="38"/>
      <c r="BA5123" s="38"/>
      <c r="BB5123" s="38"/>
      <c r="BC5123" s="38"/>
      <c r="BD5123" s="38"/>
      <c r="BE5123" s="38"/>
      <c r="BF5123" s="38"/>
      <c r="BG5123" s="38"/>
      <c r="BH5123" s="38"/>
      <c r="BI5123" s="38"/>
      <c r="BJ5123" s="38"/>
      <c r="BK5123" s="38"/>
      <c r="BL5123" s="38"/>
      <c r="BM5123" s="38"/>
      <c r="BN5123" s="38"/>
      <c r="BO5123" s="38"/>
      <c r="BP5123" s="38"/>
      <c r="BQ5123" s="38"/>
      <c r="BR5123" s="38"/>
      <c r="BS5123" s="38"/>
      <c r="BT5123" s="38"/>
      <c r="BU5123" s="38"/>
      <c r="BV5123" s="38"/>
      <c r="BW5123" s="38"/>
      <c r="BX5123" s="38"/>
      <c r="BY5123" s="38"/>
      <c r="BZ5123" s="38"/>
      <c r="CA5123" s="38"/>
      <c r="CB5123" s="38"/>
      <c r="CC5123" s="38"/>
      <c r="CD5123" s="38"/>
      <c r="CE5123" s="38"/>
      <c r="CF5123" s="38"/>
      <c r="CG5123" s="38"/>
      <c r="CH5123" s="38"/>
      <c r="CI5123" s="38"/>
      <c r="CJ5123" s="38"/>
      <c r="CK5123" s="38"/>
      <c r="CL5123" s="38"/>
      <c r="CM5123" s="38"/>
      <c r="CN5123" s="38"/>
      <c r="CO5123" s="38"/>
      <c r="CP5123" s="38"/>
      <c r="CQ5123" s="38"/>
      <c r="CR5123" s="38"/>
      <c r="CS5123" s="38"/>
      <c r="CT5123" s="38"/>
      <c r="CU5123" s="38"/>
      <c r="CV5123" s="38"/>
      <c r="CW5123" s="38"/>
      <c r="CX5123" s="38"/>
      <c r="CY5123" s="38"/>
      <c r="CZ5123" s="38"/>
      <c r="DA5123" s="38"/>
      <c r="DB5123" s="38"/>
      <c r="DC5123" s="38"/>
      <c r="DD5123" s="38"/>
      <c r="DE5123" s="38"/>
      <c r="DF5123" s="38"/>
      <c r="DG5123" s="38"/>
      <c r="DH5123" s="38"/>
      <c r="DI5123" s="38"/>
      <c r="DJ5123" s="38"/>
      <c r="DK5123" s="38"/>
      <c r="DL5123" s="38"/>
      <c r="DM5123" s="38"/>
      <c r="DN5123" s="38"/>
      <c r="DO5123" s="38"/>
      <c r="DP5123" s="38"/>
      <c r="DQ5123" s="38"/>
      <c r="DR5123" s="38"/>
      <c r="DS5123" s="38"/>
      <c r="DT5123" s="38"/>
      <c r="DU5123" s="38"/>
      <c r="DV5123" s="38"/>
      <c r="DW5123" s="38"/>
      <c r="DX5123" s="38"/>
      <c r="DY5123" s="38"/>
      <c r="DZ5123" s="38"/>
      <c r="EA5123" s="38"/>
      <c r="EB5123" s="38"/>
      <c r="EC5123" s="38"/>
      <c r="ED5123" s="38"/>
      <c r="EE5123" s="38"/>
      <c r="EF5123" s="38"/>
      <c r="EG5123" s="38"/>
      <c r="EH5123" s="38"/>
      <c r="EI5123" s="38"/>
      <c r="EJ5123" s="38"/>
      <c r="EK5123" s="38"/>
      <c r="EL5123" s="38"/>
      <c r="EM5123" s="38"/>
      <c r="EN5123" s="38"/>
      <c r="EO5123" s="38"/>
      <c r="EP5123" s="38"/>
      <c r="EQ5123" s="38"/>
      <c r="ER5123" s="38"/>
      <c r="ES5123" s="38"/>
      <c r="ET5123" s="38"/>
      <c r="EU5123" s="38"/>
      <c r="EV5123" s="38"/>
      <c r="EW5123" s="38"/>
      <c r="EX5123" s="38"/>
    </row>
    <row r="5124" spans="1:154" x14ac:dyDescent="0.2">
      <c r="A5124" s="158">
        <f t="shared" si="2688"/>
        <v>46280</v>
      </c>
      <c r="B5124" s="2">
        <f t="shared" si="2672"/>
        <v>36982.349761439866</v>
      </c>
      <c r="C5124" s="2">
        <f t="shared" si="2689"/>
        <v>27711.910351750001</v>
      </c>
      <c r="D5124" s="2">
        <f>SUM(Y5124:Y$5459)</f>
        <v>27711.910351759878</v>
      </c>
      <c r="E5124" s="91">
        <v>0</v>
      </c>
      <c r="F5124" s="88">
        <f t="shared" si="2699"/>
        <v>6455.85</v>
      </c>
      <c r="G5124" s="3">
        <f>IF(AND(N5124=1,N5123&gt;1),VLOOKUP(A5123,[1]Plan1!$BK$81:$BM$259,3),G5123)</f>
        <v>6413.24</v>
      </c>
      <c r="H5124" s="11">
        <f t="shared" si="2700"/>
        <v>46218</v>
      </c>
      <c r="I5124" s="11">
        <f t="shared" si="2701"/>
        <v>46249</v>
      </c>
      <c r="J5124" s="12">
        <f t="shared" si="2674"/>
        <v>-6.6002153085962245E-3</v>
      </c>
      <c r="K5124" s="11">
        <f t="shared" si="2690"/>
        <v>46309</v>
      </c>
      <c r="L5124" s="11">
        <f t="shared" si="2675"/>
        <v>46309</v>
      </c>
      <c r="M5124" s="1">
        <f t="shared" si="2694"/>
        <v>21</v>
      </c>
      <c r="N5124" s="1">
        <f t="shared" si="2676"/>
        <v>1</v>
      </c>
      <c r="O5124" s="2">
        <f t="shared" si="2677"/>
        <v>0.99968471000000003</v>
      </c>
      <c r="P5124" s="13">
        <f t="shared" si="2702"/>
        <v>0.99339977999999995</v>
      </c>
      <c r="Q5124" s="13">
        <f t="shared" si="2695"/>
        <v>1.3342878854625599</v>
      </c>
      <c r="R5124" s="2">
        <f t="shared" si="2698"/>
        <v>1.3338671900000001</v>
      </c>
      <c r="S5124" s="2">
        <f t="shared" si="2691"/>
        <v>1.33428788</v>
      </c>
      <c r="T5124" s="2">
        <f t="shared" si="2678"/>
        <v>36975.666113979998</v>
      </c>
      <c r="U5124" s="2">
        <f t="shared" si="2679"/>
        <v>9263.7557622398635</v>
      </c>
      <c r="V5124" s="2">
        <f t="shared" si="2680"/>
        <v>0</v>
      </c>
      <c r="W5124" s="2">
        <f t="shared" si="2681"/>
        <v>36975.666113989864</v>
      </c>
      <c r="X5124" s="17">
        <f t="shared" si="2682"/>
        <v>0</v>
      </c>
      <c r="Y5124" s="2">
        <f t="shared" si="2683"/>
        <v>0</v>
      </c>
      <c r="Z5124" s="72">
        <f t="shared" si="2684"/>
        <v>0</v>
      </c>
      <c r="AA5124" s="2">
        <f t="shared" si="2703"/>
        <v>0</v>
      </c>
      <c r="AB5124" s="12">
        <f t="shared" si="2692"/>
        <v>4.6600000000000003E-2</v>
      </c>
      <c r="AC5124" s="17">
        <f t="shared" si="2685"/>
        <v>1</v>
      </c>
      <c r="AD5124" s="17">
        <v>252</v>
      </c>
      <c r="AE5124" s="13">
        <f t="shared" si="2696"/>
        <v>1.0001807579999999</v>
      </c>
      <c r="AF5124" s="2">
        <f t="shared" si="2704"/>
        <v>6.6836474499999996</v>
      </c>
      <c r="AG5124" s="2">
        <f t="shared" si="2686"/>
        <v>6.6836474499999996</v>
      </c>
      <c r="AH5124" s="3">
        <f t="shared" si="2687"/>
        <v>0</v>
      </c>
      <c r="AI5124" s="4" t="str">
        <f t="shared" si="2697"/>
        <v>A+J=</v>
      </c>
      <c r="AJ5124" s="11">
        <f t="shared" si="2693"/>
        <v>46309</v>
      </c>
      <c r="AQ5124" s="53"/>
      <c r="AR5124" s="53"/>
    </row>
    <row r="5125" spans="1:154" x14ac:dyDescent="0.2">
      <c r="A5125" s="158">
        <f t="shared" si="2688"/>
        <v>46281</v>
      </c>
      <c r="B5125" s="2">
        <f t="shared" si="2672"/>
        <v>36989.034592119868</v>
      </c>
      <c r="C5125" s="2">
        <f t="shared" si="2689"/>
        <v>27711.910351750001</v>
      </c>
      <c r="D5125" s="2">
        <f>SUM(Y5125:Y$5459)</f>
        <v>27711.910351759878</v>
      </c>
      <c r="E5125" s="91">
        <v>0</v>
      </c>
      <c r="F5125" s="88">
        <f t="shared" si="2699"/>
        <v>6455.85</v>
      </c>
      <c r="G5125" s="3">
        <f>IF(AND(N5125=1,N5124&gt;1),VLOOKUP(A5124,[1]Plan1!$BK$81:$BM$259,3),G5124)</f>
        <v>6413.24</v>
      </c>
      <c r="H5125" s="11">
        <f t="shared" si="2700"/>
        <v>46218</v>
      </c>
      <c r="I5125" s="11">
        <f t="shared" si="2701"/>
        <v>46249</v>
      </c>
      <c r="J5125" s="12">
        <f t="shared" si="2674"/>
        <v>-6.6002153085962245E-3</v>
      </c>
      <c r="K5125" s="11">
        <f t="shared" si="2690"/>
        <v>46309</v>
      </c>
      <c r="L5125" s="11">
        <f t="shared" si="2675"/>
        <v>46309</v>
      </c>
      <c r="M5125" s="1">
        <f t="shared" si="2694"/>
        <v>21</v>
      </c>
      <c r="N5125" s="1">
        <f t="shared" si="2676"/>
        <v>2</v>
      </c>
      <c r="O5125" s="2">
        <f t="shared" si="2677"/>
        <v>0.99936952000000001</v>
      </c>
      <c r="P5125" s="13">
        <f t="shared" si="2702"/>
        <v>0.99339977999999995</v>
      </c>
      <c r="Q5125" s="13">
        <f t="shared" si="2695"/>
        <v>1.3342878854625599</v>
      </c>
      <c r="R5125" s="2">
        <f t="shared" si="2698"/>
        <v>1.33344664</v>
      </c>
      <c r="S5125" s="2">
        <f t="shared" si="2691"/>
        <v>1.33428788</v>
      </c>
      <c r="T5125" s="2">
        <f t="shared" si="2678"/>
        <v>36975.666113979998</v>
      </c>
      <c r="U5125" s="2">
        <f t="shared" si="2679"/>
        <v>9263.7557622398635</v>
      </c>
      <c r="V5125" s="2">
        <f t="shared" si="2680"/>
        <v>0</v>
      </c>
      <c r="W5125" s="2">
        <f t="shared" si="2681"/>
        <v>36975.666113989864</v>
      </c>
      <c r="X5125" s="17">
        <f t="shared" si="2682"/>
        <v>0</v>
      </c>
      <c r="Y5125" s="2">
        <f t="shared" si="2683"/>
        <v>0</v>
      </c>
      <c r="Z5125" s="72">
        <f t="shared" si="2684"/>
        <v>0</v>
      </c>
      <c r="AA5125" s="2">
        <f t="shared" si="2703"/>
        <v>0</v>
      </c>
      <c r="AB5125" s="12">
        <f t="shared" si="2692"/>
        <v>4.6600000000000003E-2</v>
      </c>
      <c r="AC5125" s="17">
        <f t="shared" si="2685"/>
        <v>2</v>
      </c>
      <c r="AD5125" s="17">
        <v>252</v>
      </c>
      <c r="AE5125" s="13">
        <f t="shared" si="2696"/>
        <v>1.0003615480000001</v>
      </c>
      <c r="AF5125" s="2">
        <f t="shared" si="2704"/>
        <v>13.36847813</v>
      </c>
      <c r="AG5125" s="2">
        <f t="shared" si="2686"/>
        <v>13.36847813</v>
      </c>
      <c r="AH5125" s="3">
        <f t="shared" si="2687"/>
        <v>0</v>
      </c>
      <c r="AI5125" s="4" t="str">
        <f t="shared" si="2697"/>
        <v>A+J=</v>
      </c>
      <c r="AJ5125" s="11">
        <f t="shared" si="2693"/>
        <v>46309</v>
      </c>
      <c r="AQ5125" s="53"/>
      <c r="AR5125" s="53"/>
    </row>
    <row r="5126" spans="1:154" x14ac:dyDescent="0.2">
      <c r="A5126" s="158">
        <f t="shared" si="2688"/>
        <v>46282</v>
      </c>
      <c r="B5126" s="2">
        <f t="shared" si="2672"/>
        <v>36995.720642989865</v>
      </c>
      <c r="C5126" s="2">
        <f t="shared" si="2689"/>
        <v>27711.910351750001</v>
      </c>
      <c r="D5126" s="2">
        <f>SUM(Y5126:Y$5459)</f>
        <v>27711.910351759878</v>
      </c>
      <c r="E5126" s="91">
        <v>0</v>
      </c>
      <c r="F5126" s="88">
        <f t="shared" si="2699"/>
        <v>6455.85</v>
      </c>
      <c r="G5126" s="3">
        <f>IF(AND(N5126=1,N5125&gt;1),VLOOKUP(A5125,[1]Plan1!$BK$81:$BM$259,3),G5125)</f>
        <v>6413.24</v>
      </c>
      <c r="H5126" s="11">
        <f t="shared" si="2700"/>
        <v>46218</v>
      </c>
      <c r="I5126" s="11">
        <f t="shared" si="2701"/>
        <v>46249</v>
      </c>
      <c r="J5126" s="12">
        <f t="shared" si="2674"/>
        <v>-6.6002153085962245E-3</v>
      </c>
      <c r="K5126" s="11">
        <f t="shared" si="2690"/>
        <v>46309</v>
      </c>
      <c r="L5126" s="11">
        <f t="shared" si="2675"/>
        <v>46309</v>
      </c>
      <c r="M5126" s="1">
        <f t="shared" si="2694"/>
        <v>21</v>
      </c>
      <c r="N5126" s="1">
        <f t="shared" si="2676"/>
        <v>3</v>
      </c>
      <c r="O5126" s="2">
        <f t="shared" si="2677"/>
        <v>0.99905443000000005</v>
      </c>
      <c r="P5126" s="13">
        <f t="shared" si="2702"/>
        <v>0.99339977999999995</v>
      </c>
      <c r="Q5126" s="13">
        <f t="shared" si="2695"/>
        <v>1.3342878854625599</v>
      </c>
      <c r="R5126" s="2">
        <f t="shared" si="2698"/>
        <v>1.33302622</v>
      </c>
      <c r="S5126" s="2">
        <f t="shared" si="2691"/>
        <v>1.33428788</v>
      </c>
      <c r="T5126" s="2">
        <f t="shared" si="2678"/>
        <v>36975.666113979998</v>
      </c>
      <c r="U5126" s="2">
        <f t="shared" si="2679"/>
        <v>9263.7557622398635</v>
      </c>
      <c r="V5126" s="2">
        <f t="shared" si="2680"/>
        <v>0</v>
      </c>
      <c r="W5126" s="2">
        <f t="shared" si="2681"/>
        <v>36975.666113989864</v>
      </c>
      <c r="X5126" s="17">
        <f t="shared" si="2682"/>
        <v>0</v>
      </c>
      <c r="Y5126" s="2">
        <f t="shared" si="2683"/>
        <v>0</v>
      </c>
      <c r="Z5126" s="72">
        <f t="shared" si="2684"/>
        <v>0</v>
      </c>
      <c r="AA5126" s="2">
        <f t="shared" si="2703"/>
        <v>0</v>
      </c>
      <c r="AB5126" s="12">
        <f t="shared" si="2692"/>
        <v>4.6600000000000003E-2</v>
      </c>
      <c r="AC5126" s="17">
        <f t="shared" si="2685"/>
        <v>3</v>
      </c>
      <c r="AD5126" s="17">
        <v>252</v>
      </c>
      <c r="AE5126" s="13">
        <f t="shared" si="2696"/>
        <v>1.0005423710000001</v>
      </c>
      <c r="AF5126" s="2">
        <f t="shared" si="2704"/>
        <v>20.054528999999999</v>
      </c>
      <c r="AG5126" s="2">
        <f t="shared" si="2686"/>
        <v>20.054528999999999</v>
      </c>
      <c r="AH5126" s="3">
        <f t="shared" si="2687"/>
        <v>0</v>
      </c>
      <c r="AI5126" s="4" t="str">
        <f t="shared" si="2697"/>
        <v>A+J=</v>
      </c>
      <c r="AJ5126" s="11">
        <f t="shared" si="2693"/>
        <v>46309</v>
      </c>
      <c r="AQ5126" s="53"/>
      <c r="AR5126" s="53"/>
    </row>
    <row r="5127" spans="1:154" x14ac:dyDescent="0.2">
      <c r="A5127" s="158">
        <f t="shared" si="2688"/>
        <v>46283</v>
      </c>
      <c r="B5127" s="2">
        <f t="shared" si="2672"/>
        <v>37002.407914059862</v>
      </c>
      <c r="C5127" s="2">
        <f t="shared" si="2689"/>
        <v>27711.910351750001</v>
      </c>
      <c r="D5127" s="2">
        <f>SUM(Y5127:Y$5459)</f>
        <v>27711.910351759878</v>
      </c>
      <c r="E5127" s="91">
        <v>0</v>
      </c>
      <c r="F5127" s="88">
        <f t="shared" si="2699"/>
        <v>6455.85</v>
      </c>
      <c r="G5127" s="3">
        <f>IF(AND(N5127=1,N5126&gt;1),VLOOKUP(A5126,[1]Plan1!$BK$81:$BM$259,3),G5126)</f>
        <v>6413.24</v>
      </c>
      <c r="H5127" s="11">
        <f t="shared" si="2700"/>
        <v>46218</v>
      </c>
      <c r="I5127" s="11">
        <f t="shared" si="2701"/>
        <v>46249</v>
      </c>
      <c r="J5127" s="12">
        <f t="shared" si="2674"/>
        <v>-6.6002153085962245E-3</v>
      </c>
      <c r="K5127" s="11">
        <f t="shared" si="2690"/>
        <v>46309</v>
      </c>
      <c r="L5127" s="11">
        <f t="shared" si="2675"/>
        <v>46309</v>
      </c>
      <c r="M5127" s="1">
        <f t="shared" si="2694"/>
        <v>21</v>
      </c>
      <c r="N5127" s="1">
        <f t="shared" si="2676"/>
        <v>4</v>
      </c>
      <c r="O5127" s="2">
        <f t="shared" si="2677"/>
        <v>0.99873944000000003</v>
      </c>
      <c r="P5127" s="13">
        <f t="shared" si="2702"/>
        <v>0.99339977999999995</v>
      </c>
      <c r="Q5127" s="13">
        <f t="shared" si="2695"/>
        <v>1.3342878854625599</v>
      </c>
      <c r="R5127" s="2">
        <f t="shared" si="2698"/>
        <v>1.3326059299999999</v>
      </c>
      <c r="S5127" s="2">
        <f t="shared" si="2691"/>
        <v>1.33428788</v>
      </c>
      <c r="T5127" s="2">
        <f t="shared" si="2678"/>
        <v>36975.666113979998</v>
      </c>
      <c r="U5127" s="2">
        <f t="shared" si="2679"/>
        <v>9263.7557622398635</v>
      </c>
      <c r="V5127" s="2">
        <f t="shared" si="2680"/>
        <v>0</v>
      </c>
      <c r="W5127" s="2">
        <f t="shared" si="2681"/>
        <v>36975.666113989864</v>
      </c>
      <c r="X5127" s="17">
        <f t="shared" si="2682"/>
        <v>0</v>
      </c>
      <c r="Y5127" s="2">
        <f t="shared" si="2683"/>
        <v>0</v>
      </c>
      <c r="Z5127" s="72">
        <f t="shared" si="2684"/>
        <v>0</v>
      </c>
      <c r="AA5127" s="2">
        <f t="shared" si="2703"/>
        <v>0</v>
      </c>
      <c r="AB5127" s="12">
        <f t="shared" si="2692"/>
        <v>4.6600000000000003E-2</v>
      </c>
      <c r="AC5127" s="17">
        <f t="shared" si="2685"/>
        <v>4</v>
      </c>
      <c r="AD5127" s="17">
        <v>252</v>
      </c>
      <c r="AE5127" s="13">
        <f t="shared" si="2696"/>
        <v>1.0007232269999999</v>
      </c>
      <c r="AF5127" s="2">
        <f t="shared" si="2704"/>
        <v>26.74180007</v>
      </c>
      <c r="AG5127" s="2">
        <f t="shared" si="2686"/>
        <v>26.74180007</v>
      </c>
      <c r="AH5127" s="3">
        <f t="shared" si="2687"/>
        <v>0</v>
      </c>
      <c r="AI5127" s="4" t="str">
        <f t="shared" si="2697"/>
        <v>A+J=</v>
      </c>
      <c r="AJ5127" s="11">
        <f t="shared" si="2693"/>
        <v>46309</v>
      </c>
      <c r="AQ5127" s="53"/>
      <c r="AR5127" s="53"/>
    </row>
    <row r="5128" spans="1:154" x14ac:dyDescent="0.2">
      <c r="A5128" s="158">
        <f t="shared" si="2688"/>
        <v>46284</v>
      </c>
      <c r="B5128" s="2">
        <f t="shared" si="2672"/>
        <v>37009.096368349863</v>
      </c>
      <c r="C5128" s="2">
        <f t="shared" si="2689"/>
        <v>27711.910351750001</v>
      </c>
      <c r="D5128" s="2">
        <f>SUM(Y5128:Y$5459)</f>
        <v>27711.910351759878</v>
      </c>
      <c r="E5128" s="91">
        <v>0</v>
      </c>
      <c r="F5128" s="88">
        <f t="shared" si="2699"/>
        <v>6455.85</v>
      </c>
      <c r="G5128" s="3">
        <f>IF(AND(N5128=1,N5127&gt;1),VLOOKUP(A5127,[1]Plan1!$BK$81:$BM$259,3),G5127)</f>
        <v>6413.24</v>
      </c>
      <c r="H5128" s="11">
        <f t="shared" si="2700"/>
        <v>46218</v>
      </c>
      <c r="I5128" s="11">
        <f t="shared" si="2701"/>
        <v>46249</v>
      </c>
      <c r="J5128" s="12">
        <f t="shared" si="2674"/>
        <v>-6.6002153085962245E-3</v>
      </c>
      <c r="K5128" s="11">
        <f t="shared" si="2690"/>
        <v>46309</v>
      </c>
      <c r="L5128" s="11">
        <f t="shared" si="2675"/>
        <v>46309</v>
      </c>
      <c r="M5128" s="1">
        <f t="shared" si="2694"/>
        <v>21</v>
      </c>
      <c r="N5128" s="1">
        <f t="shared" si="2676"/>
        <v>5</v>
      </c>
      <c r="O5128" s="2">
        <f t="shared" si="2677"/>
        <v>0.99842454999999997</v>
      </c>
      <c r="P5128" s="13">
        <f t="shared" si="2702"/>
        <v>0.99339977999999995</v>
      </c>
      <c r="Q5128" s="13">
        <f t="shared" si="2695"/>
        <v>1.3342878854625599</v>
      </c>
      <c r="R5128" s="2">
        <f t="shared" si="2698"/>
        <v>1.3321857800000001</v>
      </c>
      <c r="S5128" s="2">
        <f t="shared" si="2691"/>
        <v>1.33428788</v>
      </c>
      <c r="T5128" s="2">
        <f t="shared" si="2678"/>
        <v>36975.666113979998</v>
      </c>
      <c r="U5128" s="2">
        <f t="shared" si="2679"/>
        <v>9263.7557622398635</v>
      </c>
      <c r="V5128" s="2">
        <f t="shared" si="2680"/>
        <v>0</v>
      </c>
      <c r="W5128" s="2">
        <f t="shared" si="2681"/>
        <v>36975.666113989864</v>
      </c>
      <c r="X5128" s="17">
        <f t="shared" si="2682"/>
        <v>0</v>
      </c>
      <c r="Y5128" s="2">
        <f t="shared" si="2683"/>
        <v>0</v>
      </c>
      <c r="Z5128" s="72">
        <f t="shared" si="2684"/>
        <v>0</v>
      </c>
      <c r="AA5128" s="2">
        <f t="shared" si="2703"/>
        <v>0</v>
      </c>
      <c r="AB5128" s="12">
        <f t="shared" si="2692"/>
        <v>4.6600000000000003E-2</v>
      </c>
      <c r="AC5128" s="17">
        <f t="shared" si="2685"/>
        <v>5</v>
      </c>
      <c r="AD5128" s="17">
        <v>252</v>
      </c>
      <c r="AE5128" s="13">
        <f t="shared" si="2696"/>
        <v>1.000904115</v>
      </c>
      <c r="AF5128" s="2">
        <f t="shared" si="2704"/>
        <v>33.430254359999999</v>
      </c>
      <c r="AG5128" s="2">
        <f t="shared" si="2686"/>
        <v>33.430254359999999</v>
      </c>
      <c r="AH5128" s="3">
        <f t="shared" si="2687"/>
        <v>0</v>
      </c>
      <c r="AI5128" s="4" t="str">
        <f t="shared" si="2697"/>
        <v>A+J=</v>
      </c>
      <c r="AJ5128" s="11">
        <f t="shared" si="2693"/>
        <v>46309</v>
      </c>
      <c r="AQ5128" s="53"/>
      <c r="AR5128" s="53"/>
    </row>
    <row r="5129" spans="1:154" x14ac:dyDescent="0.2">
      <c r="A5129" s="158">
        <f t="shared" si="2688"/>
        <v>46285</v>
      </c>
      <c r="B5129" s="2">
        <f t="shared" si="2672"/>
        <v>37009.096368349863</v>
      </c>
      <c r="C5129" s="2">
        <f t="shared" si="2689"/>
        <v>27711.910351750001</v>
      </c>
      <c r="D5129" s="2">
        <f>SUM(Y5129:Y$5459)</f>
        <v>27711.910351759878</v>
      </c>
      <c r="E5129" s="91">
        <v>0</v>
      </c>
      <c r="F5129" s="88">
        <f t="shared" si="2699"/>
        <v>6455.85</v>
      </c>
      <c r="G5129" s="3">
        <f>IF(AND(N5129=1,N5128&gt;1),VLOOKUP(A5128,[1]Plan1!$BK$81:$BM$259,3),G5128)</f>
        <v>6413.24</v>
      </c>
      <c r="H5129" s="11">
        <f t="shared" si="2700"/>
        <v>46218</v>
      </c>
      <c r="I5129" s="11">
        <f t="shared" si="2701"/>
        <v>46249</v>
      </c>
      <c r="J5129" s="12">
        <f t="shared" si="2674"/>
        <v>-6.6002153085962245E-3</v>
      </c>
      <c r="K5129" s="11">
        <f t="shared" si="2690"/>
        <v>46309</v>
      </c>
      <c r="L5129" s="11">
        <f t="shared" si="2675"/>
        <v>46309</v>
      </c>
      <c r="M5129" s="1">
        <f t="shared" si="2694"/>
        <v>21</v>
      </c>
      <c r="N5129" s="1">
        <f t="shared" si="2676"/>
        <v>5</v>
      </c>
      <c r="O5129" s="2">
        <f t="shared" si="2677"/>
        <v>0.99842454999999997</v>
      </c>
      <c r="P5129" s="13">
        <f t="shared" si="2702"/>
        <v>0.99339977999999995</v>
      </c>
      <c r="Q5129" s="13">
        <f t="shared" si="2695"/>
        <v>1.3342878854625599</v>
      </c>
      <c r="R5129" s="2">
        <f t="shared" si="2698"/>
        <v>1.3321857800000001</v>
      </c>
      <c r="S5129" s="2">
        <f t="shared" si="2691"/>
        <v>1.33428788</v>
      </c>
      <c r="T5129" s="2">
        <f t="shared" si="2678"/>
        <v>36975.666113979998</v>
      </c>
      <c r="U5129" s="2">
        <f t="shared" si="2679"/>
        <v>9263.7557622398635</v>
      </c>
      <c r="V5129" s="2">
        <f t="shared" si="2680"/>
        <v>0</v>
      </c>
      <c r="W5129" s="2">
        <f t="shared" si="2681"/>
        <v>36975.666113989864</v>
      </c>
      <c r="X5129" s="17">
        <f t="shared" si="2682"/>
        <v>0</v>
      </c>
      <c r="Y5129" s="2">
        <f t="shared" si="2683"/>
        <v>0</v>
      </c>
      <c r="Z5129" s="72">
        <f t="shared" si="2684"/>
        <v>0</v>
      </c>
      <c r="AA5129" s="2">
        <f t="shared" si="2703"/>
        <v>0</v>
      </c>
      <c r="AB5129" s="12">
        <f t="shared" si="2692"/>
        <v>4.6600000000000003E-2</v>
      </c>
      <c r="AC5129" s="17">
        <f t="shared" si="2685"/>
        <v>5</v>
      </c>
      <c r="AD5129" s="17">
        <v>252</v>
      </c>
      <c r="AE5129" s="13">
        <f t="shared" si="2696"/>
        <v>1.000904115</v>
      </c>
      <c r="AF5129" s="2">
        <f t="shared" si="2704"/>
        <v>33.430254359999999</v>
      </c>
      <c r="AG5129" s="2">
        <f t="shared" si="2686"/>
        <v>33.430254359999999</v>
      </c>
      <c r="AH5129" s="3">
        <f t="shared" si="2687"/>
        <v>0</v>
      </c>
      <c r="AI5129" s="4" t="str">
        <f t="shared" si="2697"/>
        <v>A+J=</v>
      </c>
      <c r="AJ5129" s="11">
        <f t="shared" si="2693"/>
        <v>46309</v>
      </c>
      <c r="AQ5129" s="53"/>
      <c r="AR5129" s="53"/>
    </row>
    <row r="5130" spans="1:154" x14ac:dyDescent="0.2">
      <c r="A5130" s="158">
        <f t="shared" si="2688"/>
        <v>46286</v>
      </c>
      <c r="B5130" s="2">
        <f t="shared" ref="B5130:B5193" si="2705">(W5130+AG5130)</f>
        <v>37009.096368349863</v>
      </c>
      <c r="C5130" s="2">
        <f t="shared" si="2689"/>
        <v>27711.910351750001</v>
      </c>
      <c r="D5130" s="2">
        <f>SUM(Y5130:Y$5459)</f>
        <v>27711.910351759878</v>
      </c>
      <c r="E5130" s="91">
        <v>0</v>
      </c>
      <c r="F5130" s="88">
        <f t="shared" si="2699"/>
        <v>6455.85</v>
      </c>
      <c r="G5130" s="3">
        <f>IF(AND(N5130=1,N5129&gt;1),VLOOKUP(A5129,[1]Plan1!$BK$81:$BM$259,3),G5129)</f>
        <v>6413.24</v>
      </c>
      <c r="H5130" s="11">
        <f t="shared" si="2700"/>
        <v>46218</v>
      </c>
      <c r="I5130" s="11">
        <f t="shared" si="2701"/>
        <v>46249</v>
      </c>
      <c r="J5130" s="12">
        <f t="shared" ref="J5130:J5193" si="2706">(G5130/F5130)-1</f>
        <v>-6.6002153085962245E-3</v>
      </c>
      <c r="K5130" s="11">
        <f t="shared" si="2690"/>
        <v>46309</v>
      </c>
      <c r="L5130" s="11">
        <f t="shared" ref="L5130:L5193" si="2707">IF(A5130&gt;L5129,K5130,L5129)</f>
        <v>46309</v>
      </c>
      <c r="M5130" s="1">
        <f t="shared" si="2694"/>
        <v>21</v>
      </c>
      <c r="N5130" s="1">
        <f t="shared" ref="N5130:N5193" si="2708">(M5130-(NETWORKDAYS(A5130,L5130,$AN$194:$AN$348)-1))</f>
        <v>5</v>
      </c>
      <c r="O5130" s="2">
        <f t="shared" ref="O5130:O5193" si="2709">TRUNC((G5130/F5130)^TRUNC((N5130/M5130),9),8)</f>
        <v>0.99842454999999997</v>
      </c>
      <c r="P5130" s="13">
        <f t="shared" si="2702"/>
        <v>0.99339977999999995</v>
      </c>
      <c r="Q5130" s="13">
        <f t="shared" si="2695"/>
        <v>1.3342878854625599</v>
      </c>
      <c r="R5130" s="2">
        <f t="shared" si="2698"/>
        <v>1.3321857800000001</v>
      </c>
      <c r="S5130" s="2">
        <f t="shared" si="2691"/>
        <v>1.33428788</v>
      </c>
      <c r="T5130" s="2">
        <f t="shared" ref="T5130:T5193" si="2710">TRUNC(C5130*S5130,8)</f>
        <v>36975.666113979998</v>
      </c>
      <c r="U5130" s="2">
        <f t="shared" ref="U5130:U5193" si="2711">(D5130*(S5130-1))</f>
        <v>9263.7557622398635</v>
      </c>
      <c r="V5130" s="2">
        <f t="shared" ref="V5130:V5193" si="2712">(E5130*(R5130-1))</f>
        <v>0</v>
      </c>
      <c r="W5130" s="2">
        <f t="shared" ref="W5130:W5193" si="2713">(C5130+U5130+V5130)</f>
        <v>36975.666113989864</v>
      </c>
      <c r="X5130" s="17">
        <f t="shared" ref="X5130:X5193" si="2714">IF(VLOOKUP(A5130,AN$10:AU$190,8)=VLOOKUP(A5129,AN$10:AU$190,8),0,VLOOKUP(A5130,AN$10:AU$190,8))</f>
        <v>0</v>
      </c>
      <c r="Y5130" s="2">
        <f t="shared" ref="Y5130:Y5193" si="2715">IF(X5130&gt;0,VLOOKUP(A5130,AN$12:AR$190,5),0)</f>
        <v>0</v>
      </c>
      <c r="Z5130" s="72">
        <f t="shared" ref="Z5130:Z5193" si="2716">IF(X5130&gt;0,VLOOKUP($A5130,$AN$10:$AS$190,6),0)</f>
        <v>0</v>
      </c>
      <c r="AA5130" s="2">
        <f t="shared" si="2703"/>
        <v>0</v>
      </c>
      <c r="AB5130" s="12">
        <f t="shared" si="2692"/>
        <v>4.6600000000000003E-2</v>
      </c>
      <c r="AC5130" s="17">
        <f t="shared" ref="AC5130:AC5193" si="2717">N5130</f>
        <v>5</v>
      </c>
      <c r="AD5130" s="17">
        <v>252</v>
      </c>
      <c r="AE5130" s="13">
        <f t="shared" si="2696"/>
        <v>1.000904115</v>
      </c>
      <c r="AF5130" s="2">
        <f t="shared" si="2704"/>
        <v>33.430254359999999</v>
      </c>
      <c r="AG5130" s="2">
        <f t="shared" ref="AG5130:AG5193" si="2718">TRUNC((W5130*(AE5130-1)),8)</f>
        <v>33.430254359999999</v>
      </c>
      <c r="AH5130" s="3">
        <f t="shared" ref="AH5130:AH5193" si="2719">IF(AA5130&gt;0,AA5130+AF5130,0)</f>
        <v>0</v>
      </c>
      <c r="AI5130" s="4" t="str">
        <f t="shared" si="2697"/>
        <v>A+J=</v>
      </c>
      <c r="AJ5130" s="11">
        <f t="shared" si="2693"/>
        <v>46309</v>
      </c>
      <c r="AQ5130" s="53"/>
      <c r="AR5130" s="53"/>
    </row>
    <row r="5131" spans="1:154" x14ac:dyDescent="0.2">
      <c r="A5131" s="158">
        <f t="shared" ref="A5131:A5194" si="2720">(A5130+1)</f>
        <v>46287</v>
      </c>
      <c r="B5131" s="2">
        <f t="shared" si="2705"/>
        <v>37015.786042839864</v>
      </c>
      <c r="C5131" s="2">
        <f t="shared" ref="C5131:C5194" si="2721">TRUNC(IF(X5130&gt;0,VLOOKUP(A5130,$AN$12:$AO$190,2),C5130),8)</f>
        <v>27711.910351750001</v>
      </c>
      <c r="D5131" s="2">
        <f>SUM(Y5131:Y$5459)</f>
        <v>27711.910351759878</v>
      </c>
      <c r="E5131" s="91">
        <v>0</v>
      </c>
      <c r="F5131" s="88">
        <f t="shared" si="2699"/>
        <v>6455.85</v>
      </c>
      <c r="G5131" s="3">
        <f>IF(AND(N5131=1,N5130&gt;1),VLOOKUP(A5130,[1]Plan1!$BK$81:$BM$259,3),G5130)</f>
        <v>6413.24</v>
      </c>
      <c r="H5131" s="11">
        <f t="shared" si="2700"/>
        <v>46218</v>
      </c>
      <c r="I5131" s="11">
        <f t="shared" si="2701"/>
        <v>46249</v>
      </c>
      <c r="J5131" s="12">
        <f t="shared" si="2706"/>
        <v>-6.6002153085962245E-3</v>
      </c>
      <c r="K5131" s="11">
        <f t="shared" ref="K5131:K5194" si="2722">IF(DAY(A5131)=14,VLOOKUP(A5131,AR$194:AW$373,4),K5130)</f>
        <v>46309</v>
      </c>
      <c r="L5131" s="11">
        <f t="shared" si="2707"/>
        <v>46309</v>
      </c>
      <c r="M5131" s="1">
        <f t="shared" si="2694"/>
        <v>21</v>
      </c>
      <c r="N5131" s="1">
        <f t="shared" si="2708"/>
        <v>6</v>
      </c>
      <c r="O5131" s="2">
        <f t="shared" si="2709"/>
        <v>0.99810975999999996</v>
      </c>
      <c r="P5131" s="13">
        <f t="shared" si="2702"/>
        <v>0.99339977999999995</v>
      </c>
      <c r="Q5131" s="13">
        <f t="shared" si="2695"/>
        <v>1.3342878854625599</v>
      </c>
      <c r="R5131" s="2">
        <f t="shared" si="2698"/>
        <v>1.3317657599999999</v>
      </c>
      <c r="S5131" s="2">
        <f t="shared" ref="S5131:S5194" si="2723">IF(AND(X5131&gt;0,MONTH(A5131)=9),R5131,S5130)</f>
        <v>1.33428788</v>
      </c>
      <c r="T5131" s="2">
        <f t="shared" si="2710"/>
        <v>36975.666113979998</v>
      </c>
      <c r="U5131" s="2">
        <f t="shared" si="2711"/>
        <v>9263.7557622398635</v>
      </c>
      <c r="V5131" s="2">
        <f t="shared" si="2712"/>
        <v>0</v>
      </c>
      <c r="W5131" s="2">
        <f t="shared" si="2713"/>
        <v>36975.666113989864</v>
      </c>
      <c r="X5131" s="17">
        <f t="shared" si="2714"/>
        <v>0</v>
      </c>
      <c r="Y5131" s="2">
        <f t="shared" si="2715"/>
        <v>0</v>
      </c>
      <c r="Z5131" s="72">
        <f t="shared" si="2716"/>
        <v>0</v>
      </c>
      <c r="AA5131" s="2">
        <f t="shared" si="2703"/>
        <v>0</v>
      </c>
      <c r="AB5131" s="12">
        <f t="shared" ref="AB5131:AB5194" si="2724">(AB5130)</f>
        <v>4.6600000000000003E-2</v>
      </c>
      <c r="AC5131" s="17">
        <f t="shared" si="2717"/>
        <v>6</v>
      </c>
      <c r="AD5131" s="17">
        <v>252</v>
      </c>
      <c r="AE5131" s="13">
        <f t="shared" si="2696"/>
        <v>1.0010850360000001</v>
      </c>
      <c r="AF5131" s="2">
        <f t="shared" si="2704"/>
        <v>40.119928850000001</v>
      </c>
      <c r="AG5131" s="2">
        <f t="shared" si="2718"/>
        <v>40.119928850000001</v>
      </c>
      <c r="AH5131" s="3">
        <f t="shared" si="2719"/>
        <v>0</v>
      </c>
      <c r="AI5131" s="4" t="str">
        <f t="shared" si="2697"/>
        <v>A+J=</v>
      </c>
      <c r="AJ5131" s="11">
        <f t="shared" ref="AJ5131:AJ5194" si="2725">IF(X5130&gt;0,VLOOKUP(A5130,$AN$10:$AW$190,9),AJ5130)</f>
        <v>46309</v>
      </c>
      <c r="AQ5131" s="53"/>
      <c r="AR5131" s="53"/>
    </row>
    <row r="5132" spans="1:154" x14ac:dyDescent="0.2">
      <c r="A5132" s="158">
        <f t="shared" si="2720"/>
        <v>46288</v>
      </c>
      <c r="B5132" s="2">
        <f t="shared" si="2705"/>
        <v>37022.476937529864</v>
      </c>
      <c r="C5132" s="2">
        <f t="shared" si="2721"/>
        <v>27711.910351750001</v>
      </c>
      <c r="D5132" s="2">
        <f>SUM(Y5132:Y$5459)</f>
        <v>27711.910351759878</v>
      </c>
      <c r="E5132" s="91">
        <v>0</v>
      </c>
      <c r="F5132" s="88">
        <f t="shared" si="2699"/>
        <v>6455.85</v>
      </c>
      <c r="G5132" s="3">
        <f>IF(AND(N5132=1,N5131&gt;1),VLOOKUP(A5131,[1]Plan1!$BK$81:$BM$259,3),G5131)</f>
        <v>6413.24</v>
      </c>
      <c r="H5132" s="11">
        <f t="shared" si="2700"/>
        <v>46218</v>
      </c>
      <c r="I5132" s="11">
        <f t="shared" si="2701"/>
        <v>46249</v>
      </c>
      <c r="J5132" s="12">
        <f t="shared" si="2706"/>
        <v>-6.6002153085962245E-3</v>
      </c>
      <c r="K5132" s="11">
        <f t="shared" si="2722"/>
        <v>46309</v>
      </c>
      <c r="L5132" s="11">
        <f t="shared" si="2707"/>
        <v>46309</v>
      </c>
      <c r="M5132" s="1">
        <f t="shared" si="2694"/>
        <v>21</v>
      </c>
      <c r="N5132" s="1">
        <f t="shared" si="2708"/>
        <v>7</v>
      </c>
      <c r="O5132" s="2">
        <f t="shared" si="2709"/>
        <v>0.99779507000000001</v>
      </c>
      <c r="P5132" s="13">
        <f t="shared" si="2702"/>
        <v>0.99339977999999995</v>
      </c>
      <c r="Q5132" s="13">
        <f t="shared" si="2695"/>
        <v>1.3342878854625599</v>
      </c>
      <c r="R5132" s="2">
        <f t="shared" si="2698"/>
        <v>1.33134587</v>
      </c>
      <c r="S5132" s="2">
        <f t="shared" si="2723"/>
        <v>1.33428788</v>
      </c>
      <c r="T5132" s="2">
        <f t="shared" si="2710"/>
        <v>36975.666113979998</v>
      </c>
      <c r="U5132" s="2">
        <f t="shared" si="2711"/>
        <v>9263.7557622398635</v>
      </c>
      <c r="V5132" s="2">
        <f t="shared" si="2712"/>
        <v>0</v>
      </c>
      <c r="W5132" s="2">
        <f t="shared" si="2713"/>
        <v>36975.666113989864</v>
      </c>
      <c r="X5132" s="17">
        <f t="shared" si="2714"/>
        <v>0</v>
      </c>
      <c r="Y5132" s="2">
        <f t="shared" si="2715"/>
        <v>0</v>
      </c>
      <c r="Z5132" s="72">
        <f t="shared" si="2716"/>
        <v>0</v>
      </c>
      <c r="AA5132" s="2">
        <f t="shared" si="2703"/>
        <v>0</v>
      </c>
      <c r="AB5132" s="12">
        <f t="shared" si="2724"/>
        <v>4.6600000000000003E-2</v>
      </c>
      <c r="AC5132" s="17">
        <f t="shared" si="2717"/>
        <v>7</v>
      </c>
      <c r="AD5132" s="17">
        <v>252</v>
      </c>
      <c r="AE5132" s="13">
        <f t="shared" si="2696"/>
        <v>1.0012659900000001</v>
      </c>
      <c r="AF5132" s="2">
        <f t="shared" si="2704"/>
        <v>46.810823540000001</v>
      </c>
      <c r="AG5132" s="2">
        <f t="shared" si="2718"/>
        <v>46.810823540000001</v>
      </c>
      <c r="AH5132" s="3">
        <f t="shared" si="2719"/>
        <v>0</v>
      </c>
      <c r="AI5132" s="4" t="str">
        <f t="shared" si="2697"/>
        <v>A+J=</v>
      </c>
      <c r="AJ5132" s="11">
        <f t="shared" si="2725"/>
        <v>46309</v>
      </c>
      <c r="AQ5132" s="53"/>
      <c r="AR5132" s="53"/>
    </row>
    <row r="5133" spans="1:154" x14ac:dyDescent="0.2">
      <c r="A5133" s="158">
        <f t="shared" si="2720"/>
        <v>46289</v>
      </c>
      <c r="B5133" s="2">
        <f t="shared" si="2705"/>
        <v>37029.169015439868</v>
      </c>
      <c r="C5133" s="2">
        <f t="shared" si="2721"/>
        <v>27711.910351750001</v>
      </c>
      <c r="D5133" s="2">
        <f>SUM(Y5133:Y$5459)</f>
        <v>27711.910351759878</v>
      </c>
      <c r="E5133" s="91">
        <v>0</v>
      </c>
      <c r="F5133" s="88">
        <f t="shared" si="2699"/>
        <v>6455.85</v>
      </c>
      <c r="G5133" s="3">
        <f>IF(AND(N5133=1,N5132&gt;1),VLOOKUP(A5132,[1]Plan1!$BK$81:$BM$259,3),G5132)</f>
        <v>6413.24</v>
      </c>
      <c r="H5133" s="11">
        <f t="shared" si="2700"/>
        <v>46218</v>
      </c>
      <c r="I5133" s="11">
        <f t="shared" si="2701"/>
        <v>46249</v>
      </c>
      <c r="J5133" s="12">
        <f t="shared" si="2706"/>
        <v>-6.6002153085962245E-3</v>
      </c>
      <c r="K5133" s="11">
        <f t="shared" si="2722"/>
        <v>46309</v>
      </c>
      <c r="L5133" s="11">
        <f t="shared" si="2707"/>
        <v>46309</v>
      </c>
      <c r="M5133" s="1">
        <f t="shared" si="2694"/>
        <v>21</v>
      </c>
      <c r="N5133" s="1">
        <f t="shared" si="2708"/>
        <v>8</v>
      </c>
      <c r="O5133" s="2">
        <f t="shared" si="2709"/>
        <v>0.99748046999999995</v>
      </c>
      <c r="P5133" s="13">
        <f t="shared" si="2702"/>
        <v>0.99339977999999995</v>
      </c>
      <c r="Q5133" s="13">
        <f t="shared" si="2695"/>
        <v>1.3342878854625599</v>
      </c>
      <c r="R5133" s="2">
        <f t="shared" si="2698"/>
        <v>1.3309260999999999</v>
      </c>
      <c r="S5133" s="2">
        <f t="shared" si="2723"/>
        <v>1.33428788</v>
      </c>
      <c r="T5133" s="2">
        <f t="shared" si="2710"/>
        <v>36975.666113979998</v>
      </c>
      <c r="U5133" s="2">
        <f t="shared" si="2711"/>
        <v>9263.7557622398635</v>
      </c>
      <c r="V5133" s="2">
        <f t="shared" si="2712"/>
        <v>0</v>
      </c>
      <c r="W5133" s="2">
        <f t="shared" si="2713"/>
        <v>36975.666113989864</v>
      </c>
      <c r="X5133" s="17">
        <f t="shared" si="2714"/>
        <v>0</v>
      </c>
      <c r="Y5133" s="2">
        <f t="shared" si="2715"/>
        <v>0</v>
      </c>
      <c r="Z5133" s="72">
        <f t="shared" si="2716"/>
        <v>0</v>
      </c>
      <c r="AA5133" s="2">
        <f t="shared" si="2703"/>
        <v>0</v>
      </c>
      <c r="AB5133" s="12">
        <f t="shared" si="2724"/>
        <v>4.6600000000000003E-2</v>
      </c>
      <c r="AC5133" s="17">
        <f t="shared" si="2717"/>
        <v>8</v>
      </c>
      <c r="AD5133" s="17">
        <v>252</v>
      </c>
      <c r="AE5133" s="13">
        <f t="shared" si="2696"/>
        <v>1.001446976</v>
      </c>
      <c r="AF5133" s="2">
        <f t="shared" si="2704"/>
        <v>53.502901450000003</v>
      </c>
      <c r="AG5133" s="2">
        <f t="shared" si="2718"/>
        <v>53.502901450000003</v>
      </c>
      <c r="AH5133" s="3">
        <f t="shared" si="2719"/>
        <v>0</v>
      </c>
      <c r="AI5133" s="4" t="str">
        <f t="shared" si="2697"/>
        <v>A+J=</v>
      </c>
      <c r="AJ5133" s="11">
        <f t="shared" si="2725"/>
        <v>46309</v>
      </c>
      <c r="AQ5133" s="53"/>
      <c r="AR5133" s="53"/>
    </row>
    <row r="5134" spans="1:154" x14ac:dyDescent="0.2">
      <c r="A5134" s="158">
        <f t="shared" si="2720"/>
        <v>46290</v>
      </c>
      <c r="B5134" s="2">
        <f t="shared" si="2705"/>
        <v>37035.862350519863</v>
      </c>
      <c r="C5134" s="2">
        <f t="shared" si="2721"/>
        <v>27711.910351750001</v>
      </c>
      <c r="D5134" s="2">
        <f>SUM(Y5134:Y$5459)</f>
        <v>27711.910351759878</v>
      </c>
      <c r="E5134" s="91">
        <v>0</v>
      </c>
      <c r="F5134" s="88">
        <f t="shared" si="2699"/>
        <v>6455.85</v>
      </c>
      <c r="G5134" s="3">
        <f>IF(AND(N5134=1,N5133&gt;1),VLOOKUP(A5133,[1]Plan1!$BK$81:$BM$259,3),G5133)</f>
        <v>6413.24</v>
      </c>
      <c r="H5134" s="11">
        <f t="shared" si="2700"/>
        <v>46218</v>
      </c>
      <c r="I5134" s="11">
        <f t="shared" si="2701"/>
        <v>46249</v>
      </c>
      <c r="J5134" s="12">
        <f t="shared" si="2706"/>
        <v>-6.6002153085962245E-3</v>
      </c>
      <c r="K5134" s="11">
        <f t="shared" si="2722"/>
        <v>46309</v>
      </c>
      <c r="L5134" s="11">
        <f t="shared" si="2707"/>
        <v>46309</v>
      </c>
      <c r="M5134" s="1">
        <f t="shared" si="2694"/>
        <v>21</v>
      </c>
      <c r="N5134" s="1">
        <f t="shared" si="2708"/>
        <v>9</v>
      </c>
      <c r="O5134" s="2">
        <f t="shared" si="2709"/>
        <v>0.99716598000000001</v>
      </c>
      <c r="P5134" s="13">
        <f t="shared" si="2702"/>
        <v>0.99339977999999995</v>
      </c>
      <c r="Q5134" s="13">
        <f t="shared" si="2695"/>
        <v>1.3342878854625599</v>
      </c>
      <c r="R5134" s="2">
        <f t="shared" si="2698"/>
        <v>1.3305064799999999</v>
      </c>
      <c r="S5134" s="2">
        <f t="shared" si="2723"/>
        <v>1.33428788</v>
      </c>
      <c r="T5134" s="2">
        <f t="shared" si="2710"/>
        <v>36975.666113979998</v>
      </c>
      <c r="U5134" s="2">
        <f t="shared" si="2711"/>
        <v>9263.7557622398635</v>
      </c>
      <c r="V5134" s="2">
        <f t="shared" si="2712"/>
        <v>0</v>
      </c>
      <c r="W5134" s="2">
        <f t="shared" si="2713"/>
        <v>36975.666113989864</v>
      </c>
      <c r="X5134" s="17">
        <f t="shared" si="2714"/>
        <v>0</v>
      </c>
      <c r="Y5134" s="2">
        <f t="shared" si="2715"/>
        <v>0</v>
      </c>
      <c r="Z5134" s="72">
        <f t="shared" si="2716"/>
        <v>0</v>
      </c>
      <c r="AA5134" s="2">
        <f t="shared" si="2703"/>
        <v>0</v>
      </c>
      <c r="AB5134" s="12">
        <f t="shared" si="2724"/>
        <v>4.6600000000000003E-2</v>
      </c>
      <c r="AC5134" s="17">
        <f t="shared" si="2717"/>
        <v>9</v>
      </c>
      <c r="AD5134" s="17">
        <v>252</v>
      </c>
      <c r="AE5134" s="13">
        <f t="shared" si="2696"/>
        <v>1.0016279960000001</v>
      </c>
      <c r="AF5134" s="2">
        <f t="shared" si="2704"/>
        <v>60.19623653</v>
      </c>
      <c r="AG5134" s="2">
        <f t="shared" si="2718"/>
        <v>60.19623653</v>
      </c>
      <c r="AH5134" s="3">
        <f t="shared" si="2719"/>
        <v>0</v>
      </c>
      <c r="AI5134" s="4" t="str">
        <f t="shared" si="2697"/>
        <v>A+J=</v>
      </c>
      <c r="AJ5134" s="11">
        <f t="shared" si="2725"/>
        <v>46309</v>
      </c>
      <c r="AQ5134" s="53"/>
      <c r="AR5134" s="53"/>
    </row>
    <row r="5135" spans="1:154" x14ac:dyDescent="0.2">
      <c r="A5135" s="158">
        <f t="shared" si="2720"/>
        <v>46291</v>
      </c>
      <c r="B5135" s="2">
        <f t="shared" si="2705"/>
        <v>37042.556868819862</v>
      </c>
      <c r="C5135" s="2">
        <f t="shared" si="2721"/>
        <v>27711.910351750001</v>
      </c>
      <c r="D5135" s="2">
        <f>SUM(Y5135:Y$5459)</f>
        <v>27711.910351759878</v>
      </c>
      <c r="E5135" s="91">
        <v>0</v>
      </c>
      <c r="F5135" s="88">
        <f t="shared" si="2699"/>
        <v>6455.85</v>
      </c>
      <c r="G5135" s="3">
        <f>IF(AND(N5135=1,N5134&gt;1),VLOOKUP(A5134,[1]Plan1!$BK$81:$BM$259,3),G5134)</f>
        <v>6413.24</v>
      </c>
      <c r="H5135" s="11">
        <f t="shared" si="2700"/>
        <v>46218</v>
      </c>
      <c r="I5135" s="11">
        <f t="shared" si="2701"/>
        <v>46249</v>
      </c>
      <c r="J5135" s="12">
        <f t="shared" si="2706"/>
        <v>-6.6002153085962245E-3</v>
      </c>
      <c r="K5135" s="11">
        <f t="shared" si="2722"/>
        <v>46309</v>
      </c>
      <c r="L5135" s="11">
        <f t="shared" si="2707"/>
        <v>46309</v>
      </c>
      <c r="M5135" s="1">
        <f t="shared" si="2694"/>
        <v>21</v>
      </c>
      <c r="N5135" s="1">
        <f t="shared" si="2708"/>
        <v>10</v>
      </c>
      <c r="O5135" s="2">
        <f t="shared" si="2709"/>
        <v>0.99685157999999996</v>
      </c>
      <c r="P5135" s="13">
        <f t="shared" si="2702"/>
        <v>0.99339977999999995</v>
      </c>
      <c r="Q5135" s="13">
        <f t="shared" si="2695"/>
        <v>1.3342878854625599</v>
      </c>
      <c r="R5135" s="2">
        <f t="shared" si="2698"/>
        <v>1.3300869799999999</v>
      </c>
      <c r="S5135" s="2">
        <f t="shared" si="2723"/>
        <v>1.33428788</v>
      </c>
      <c r="T5135" s="2">
        <f t="shared" si="2710"/>
        <v>36975.666113979998</v>
      </c>
      <c r="U5135" s="2">
        <f t="shared" si="2711"/>
        <v>9263.7557622398635</v>
      </c>
      <c r="V5135" s="2">
        <f t="shared" si="2712"/>
        <v>0</v>
      </c>
      <c r="W5135" s="2">
        <f t="shared" si="2713"/>
        <v>36975.666113989864</v>
      </c>
      <c r="X5135" s="17">
        <f t="shared" si="2714"/>
        <v>0</v>
      </c>
      <c r="Y5135" s="2">
        <f t="shared" si="2715"/>
        <v>0</v>
      </c>
      <c r="Z5135" s="72">
        <f t="shared" si="2716"/>
        <v>0</v>
      </c>
      <c r="AA5135" s="2">
        <f t="shared" si="2703"/>
        <v>0</v>
      </c>
      <c r="AB5135" s="12">
        <f t="shared" si="2724"/>
        <v>4.6600000000000003E-2</v>
      </c>
      <c r="AC5135" s="17">
        <f t="shared" si="2717"/>
        <v>10</v>
      </c>
      <c r="AD5135" s="17">
        <v>252</v>
      </c>
      <c r="AE5135" s="13">
        <f t="shared" si="2696"/>
        <v>1.0018090479999999</v>
      </c>
      <c r="AF5135" s="2">
        <f t="shared" si="2704"/>
        <v>66.890754830000006</v>
      </c>
      <c r="AG5135" s="2">
        <f t="shared" si="2718"/>
        <v>66.890754830000006</v>
      </c>
      <c r="AH5135" s="3">
        <f t="shared" si="2719"/>
        <v>0</v>
      </c>
      <c r="AI5135" s="4" t="str">
        <f t="shared" si="2697"/>
        <v>A+J=</v>
      </c>
      <c r="AJ5135" s="11">
        <f t="shared" si="2725"/>
        <v>46309</v>
      </c>
      <c r="AQ5135" s="53"/>
      <c r="AR5135" s="53"/>
    </row>
    <row r="5136" spans="1:154" x14ac:dyDescent="0.2">
      <c r="A5136" s="158">
        <f t="shared" si="2720"/>
        <v>46292</v>
      </c>
      <c r="B5136" s="2">
        <f t="shared" si="2705"/>
        <v>37042.556868819862</v>
      </c>
      <c r="C5136" s="2">
        <f t="shared" si="2721"/>
        <v>27711.910351750001</v>
      </c>
      <c r="D5136" s="2">
        <f>SUM(Y5136:Y$5459)</f>
        <v>27711.910351759878</v>
      </c>
      <c r="E5136" s="91">
        <v>0</v>
      </c>
      <c r="F5136" s="88">
        <f t="shared" si="2699"/>
        <v>6455.85</v>
      </c>
      <c r="G5136" s="3">
        <f>IF(AND(N5136=1,N5135&gt;1),VLOOKUP(A5135,[1]Plan1!$BK$81:$BM$259,3),G5135)</f>
        <v>6413.24</v>
      </c>
      <c r="H5136" s="11">
        <f t="shared" si="2700"/>
        <v>46218</v>
      </c>
      <c r="I5136" s="11">
        <f t="shared" si="2701"/>
        <v>46249</v>
      </c>
      <c r="J5136" s="12">
        <f t="shared" si="2706"/>
        <v>-6.6002153085962245E-3</v>
      </c>
      <c r="K5136" s="11">
        <f t="shared" si="2722"/>
        <v>46309</v>
      </c>
      <c r="L5136" s="11">
        <f t="shared" si="2707"/>
        <v>46309</v>
      </c>
      <c r="M5136" s="1">
        <f t="shared" si="2694"/>
        <v>21</v>
      </c>
      <c r="N5136" s="1">
        <f t="shared" si="2708"/>
        <v>10</v>
      </c>
      <c r="O5136" s="2">
        <f t="shared" si="2709"/>
        <v>0.99685157999999996</v>
      </c>
      <c r="P5136" s="13">
        <f t="shared" si="2702"/>
        <v>0.99339977999999995</v>
      </c>
      <c r="Q5136" s="13">
        <f t="shared" si="2695"/>
        <v>1.3342878854625599</v>
      </c>
      <c r="R5136" s="2">
        <f t="shared" si="2698"/>
        <v>1.3300869799999999</v>
      </c>
      <c r="S5136" s="2">
        <f t="shared" si="2723"/>
        <v>1.33428788</v>
      </c>
      <c r="T5136" s="2">
        <f t="shared" si="2710"/>
        <v>36975.666113979998</v>
      </c>
      <c r="U5136" s="2">
        <f t="shared" si="2711"/>
        <v>9263.7557622398635</v>
      </c>
      <c r="V5136" s="2">
        <f t="shared" si="2712"/>
        <v>0</v>
      </c>
      <c r="W5136" s="2">
        <f t="shared" si="2713"/>
        <v>36975.666113989864</v>
      </c>
      <c r="X5136" s="17">
        <f t="shared" si="2714"/>
        <v>0</v>
      </c>
      <c r="Y5136" s="2">
        <f t="shared" si="2715"/>
        <v>0</v>
      </c>
      <c r="Z5136" s="72">
        <f t="shared" si="2716"/>
        <v>0</v>
      </c>
      <c r="AA5136" s="2">
        <f t="shared" si="2703"/>
        <v>0</v>
      </c>
      <c r="AB5136" s="12">
        <f t="shared" si="2724"/>
        <v>4.6600000000000003E-2</v>
      </c>
      <c r="AC5136" s="17">
        <f t="shared" si="2717"/>
        <v>10</v>
      </c>
      <c r="AD5136" s="17">
        <v>252</v>
      </c>
      <c r="AE5136" s="13">
        <f t="shared" si="2696"/>
        <v>1.0018090479999999</v>
      </c>
      <c r="AF5136" s="2">
        <f t="shared" si="2704"/>
        <v>66.890754830000006</v>
      </c>
      <c r="AG5136" s="2">
        <f t="shared" si="2718"/>
        <v>66.890754830000006</v>
      </c>
      <c r="AH5136" s="3">
        <f t="shared" si="2719"/>
        <v>0</v>
      </c>
      <c r="AI5136" s="4" t="str">
        <f t="shared" si="2697"/>
        <v>A+J=</v>
      </c>
      <c r="AJ5136" s="11">
        <f t="shared" si="2725"/>
        <v>46309</v>
      </c>
      <c r="AQ5136" s="53"/>
      <c r="AR5136" s="53"/>
    </row>
    <row r="5137" spans="1:44" x14ac:dyDescent="0.2">
      <c r="A5137" s="158">
        <f t="shared" si="2720"/>
        <v>46293</v>
      </c>
      <c r="B5137" s="2">
        <f t="shared" si="2705"/>
        <v>37042.556868819862</v>
      </c>
      <c r="C5137" s="2">
        <f t="shared" si="2721"/>
        <v>27711.910351750001</v>
      </c>
      <c r="D5137" s="2">
        <f>SUM(Y5137:Y$5459)</f>
        <v>27711.910351759878</v>
      </c>
      <c r="E5137" s="91">
        <v>0</v>
      </c>
      <c r="F5137" s="88">
        <f t="shared" si="2699"/>
        <v>6455.85</v>
      </c>
      <c r="G5137" s="3">
        <f>IF(AND(N5137=1,N5136&gt;1),VLOOKUP(A5136,[1]Plan1!$BK$81:$BM$259,3),G5136)</f>
        <v>6413.24</v>
      </c>
      <c r="H5137" s="11">
        <f t="shared" si="2700"/>
        <v>46218</v>
      </c>
      <c r="I5137" s="11">
        <f t="shared" si="2701"/>
        <v>46249</v>
      </c>
      <c r="J5137" s="12">
        <f t="shared" si="2706"/>
        <v>-6.6002153085962245E-3</v>
      </c>
      <c r="K5137" s="11">
        <f t="shared" si="2722"/>
        <v>46309</v>
      </c>
      <c r="L5137" s="11">
        <f t="shared" si="2707"/>
        <v>46309</v>
      </c>
      <c r="M5137" s="1">
        <f t="shared" si="2694"/>
        <v>21</v>
      </c>
      <c r="N5137" s="1">
        <f t="shared" si="2708"/>
        <v>10</v>
      </c>
      <c r="O5137" s="2">
        <f t="shared" si="2709"/>
        <v>0.99685157999999996</v>
      </c>
      <c r="P5137" s="13">
        <f t="shared" si="2702"/>
        <v>0.99339977999999995</v>
      </c>
      <c r="Q5137" s="13">
        <f t="shared" si="2695"/>
        <v>1.3342878854625599</v>
      </c>
      <c r="R5137" s="2">
        <f t="shared" si="2698"/>
        <v>1.3300869799999999</v>
      </c>
      <c r="S5137" s="2">
        <f t="shared" si="2723"/>
        <v>1.33428788</v>
      </c>
      <c r="T5137" s="2">
        <f t="shared" si="2710"/>
        <v>36975.666113979998</v>
      </c>
      <c r="U5137" s="2">
        <f t="shared" si="2711"/>
        <v>9263.7557622398635</v>
      </c>
      <c r="V5137" s="2">
        <f t="shared" si="2712"/>
        <v>0</v>
      </c>
      <c r="W5137" s="2">
        <f t="shared" si="2713"/>
        <v>36975.666113989864</v>
      </c>
      <c r="X5137" s="17">
        <f t="shared" si="2714"/>
        <v>0</v>
      </c>
      <c r="Y5137" s="2">
        <f t="shared" si="2715"/>
        <v>0</v>
      </c>
      <c r="Z5137" s="72">
        <f t="shared" si="2716"/>
        <v>0</v>
      </c>
      <c r="AA5137" s="2">
        <f t="shared" si="2703"/>
        <v>0</v>
      </c>
      <c r="AB5137" s="12">
        <f t="shared" si="2724"/>
        <v>4.6600000000000003E-2</v>
      </c>
      <c r="AC5137" s="17">
        <f t="shared" si="2717"/>
        <v>10</v>
      </c>
      <c r="AD5137" s="17">
        <v>252</v>
      </c>
      <c r="AE5137" s="13">
        <f t="shared" si="2696"/>
        <v>1.0018090479999999</v>
      </c>
      <c r="AF5137" s="2">
        <f t="shared" si="2704"/>
        <v>66.890754830000006</v>
      </c>
      <c r="AG5137" s="2">
        <f t="shared" si="2718"/>
        <v>66.890754830000006</v>
      </c>
      <c r="AH5137" s="3">
        <f t="shared" si="2719"/>
        <v>0</v>
      </c>
      <c r="AI5137" s="4" t="str">
        <f t="shared" si="2697"/>
        <v>A+J=</v>
      </c>
      <c r="AJ5137" s="11">
        <f t="shared" si="2725"/>
        <v>46309</v>
      </c>
      <c r="AQ5137" s="53"/>
      <c r="AR5137" s="53"/>
    </row>
    <row r="5138" spans="1:44" x14ac:dyDescent="0.2">
      <c r="A5138" s="158">
        <f t="shared" si="2720"/>
        <v>46294</v>
      </c>
      <c r="B5138" s="2">
        <f t="shared" si="2705"/>
        <v>37049.252570339864</v>
      </c>
      <c r="C5138" s="2">
        <f t="shared" si="2721"/>
        <v>27711.910351750001</v>
      </c>
      <c r="D5138" s="2">
        <f>SUM(Y5138:Y$5459)</f>
        <v>27711.910351759878</v>
      </c>
      <c r="E5138" s="91">
        <v>0</v>
      </c>
      <c r="F5138" s="88">
        <f t="shared" si="2699"/>
        <v>6455.85</v>
      </c>
      <c r="G5138" s="3">
        <f>IF(AND(N5138=1,N5137&gt;1),VLOOKUP(A5137,[1]Plan1!$BK$81:$BM$259,3),G5137)</f>
        <v>6413.24</v>
      </c>
      <c r="H5138" s="11">
        <f t="shared" si="2700"/>
        <v>46218</v>
      </c>
      <c r="I5138" s="11">
        <f t="shared" si="2701"/>
        <v>46249</v>
      </c>
      <c r="J5138" s="12">
        <f t="shared" si="2706"/>
        <v>-6.6002153085962245E-3</v>
      </c>
      <c r="K5138" s="11">
        <f t="shared" si="2722"/>
        <v>46309</v>
      </c>
      <c r="L5138" s="11">
        <f t="shared" si="2707"/>
        <v>46309</v>
      </c>
      <c r="M5138" s="1">
        <f t="shared" si="2694"/>
        <v>21</v>
      </c>
      <c r="N5138" s="1">
        <f t="shared" si="2708"/>
        <v>11</v>
      </c>
      <c r="O5138" s="2">
        <f t="shared" si="2709"/>
        <v>0.99653729000000002</v>
      </c>
      <c r="P5138" s="13">
        <f t="shared" si="2702"/>
        <v>0.99339977999999995</v>
      </c>
      <c r="Q5138" s="13">
        <f t="shared" si="2695"/>
        <v>1.3342878854625599</v>
      </c>
      <c r="R5138" s="2">
        <f t="shared" si="2698"/>
        <v>1.3296676300000001</v>
      </c>
      <c r="S5138" s="2">
        <f t="shared" si="2723"/>
        <v>1.33428788</v>
      </c>
      <c r="T5138" s="2">
        <f t="shared" si="2710"/>
        <v>36975.666113979998</v>
      </c>
      <c r="U5138" s="2">
        <f t="shared" si="2711"/>
        <v>9263.7557622398635</v>
      </c>
      <c r="V5138" s="2">
        <f t="shared" si="2712"/>
        <v>0</v>
      </c>
      <c r="W5138" s="2">
        <f t="shared" si="2713"/>
        <v>36975.666113989864</v>
      </c>
      <c r="X5138" s="17">
        <f t="shared" si="2714"/>
        <v>0</v>
      </c>
      <c r="Y5138" s="2">
        <f t="shared" si="2715"/>
        <v>0</v>
      </c>
      <c r="Z5138" s="72">
        <f t="shared" si="2716"/>
        <v>0</v>
      </c>
      <c r="AA5138" s="2">
        <f t="shared" si="2703"/>
        <v>0</v>
      </c>
      <c r="AB5138" s="12">
        <f t="shared" si="2724"/>
        <v>4.6600000000000003E-2</v>
      </c>
      <c r="AC5138" s="17">
        <f t="shared" si="2717"/>
        <v>11</v>
      </c>
      <c r="AD5138" s="17">
        <v>252</v>
      </c>
      <c r="AE5138" s="13">
        <f t="shared" si="2696"/>
        <v>1.001990132</v>
      </c>
      <c r="AF5138" s="2">
        <f t="shared" si="2704"/>
        <v>73.586456350000006</v>
      </c>
      <c r="AG5138" s="2">
        <f t="shared" si="2718"/>
        <v>73.586456350000006</v>
      </c>
      <c r="AH5138" s="3">
        <f t="shared" si="2719"/>
        <v>0</v>
      </c>
      <c r="AI5138" s="4" t="str">
        <f t="shared" si="2697"/>
        <v>A+J=</v>
      </c>
      <c r="AJ5138" s="11">
        <f t="shared" si="2725"/>
        <v>46309</v>
      </c>
      <c r="AQ5138" s="53"/>
      <c r="AR5138" s="53"/>
    </row>
    <row r="5139" spans="1:44" x14ac:dyDescent="0.2">
      <c r="A5139" s="158">
        <f t="shared" si="2720"/>
        <v>46295</v>
      </c>
      <c r="B5139" s="2">
        <f t="shared" si="2705"/>
        <v>37055.949529029866</v>
      </c>
      <c r="C5139" s="2">
        <f t="shared" si="2721"/>
        <v>27711.910351750001</v>
      </c>
      <c r="D5139" s="2">
        <f>SUM(Y5139:Y$5459)</f>
        <v>27711.910351759878</v>
      </c>
      <c r="E5139" s="91">
        <v>0</v>
      </c>
      <c r="F5139" s="88">
        <f t="shared" si="2699"/>
        <v>6455.85</v>
      </c>
      <c r="G5139" s="3">
        <f>IF(AND(N5139=1,N5138&gt;1),VLOOKUP(A5138,[1]Plan1!$BK$81:$BM$259,3),G5138)</f>
        <v>6413.24</v>
      </c>
      <c r="H5139" s="11">
        <f t="shared" si="2700"/>
        <v>46218</v>
      </c>
      <c r="I5139" s="11">
        <f t="shared" si="2701"/>
        <v>46249</v>
      </c>
      <c r="J5139" s="12">
        <f t="shared" si="2706"/>
        <v>-6.6002153085962245E-3</v>
      </c>
      <c r="K5139" s="11">
        <f t="shared" si="2722"/>
        <v>46309</v>
      </c>
      <c r="L5139" s="11">
        <f t="shared" si="2707"/>
        <v>46309</v>
      </c>
      <c r="M5139" s="1">
        <f t="shared" si="2694"/>
        <v>21</v>
      </c>
      <c r="N5139" s="1">
        <f t="shared" si="2708"/>
        <v>12</v>
      </c>
      <c r="O5139" s="2">
        <f t="shared" si="2709"/>
        <v>0.99622308999999998</v>
      </c>
      <c r="P5139" s="13">
        <f t="shared" si="2702"/>
        <v>0.99339977999999995</v>
      </c>
      <c r="Q5139" s="13">
        <f t="shared" si="2695"/>
        <v>1.3342878854625599</v>
      </c>
      <c r="R5139" s="2">
        <f t="shared" si="2698"/>
        <v>1.3292484</v>
      </c>
      <c r="S5139" s="2">
        <f t="shared" si="2723"/>
        <v>1.33428788</v>
      </c>
      <c r="T5139" s="2">
        <f t="shared" si="2710"/>
        <v>36975.666113979998</v>
      </c>
      <c r="U5139" s="2">
        <f t="shared" si="2711"/>
        <v>9263.7557622398635</v>
      </c>
      <c r="V5139" s="2">
        <f t="shared" si="2712"/>
        <v>0</v>
      </c>
      <c r="W5139" s="2">
        <f t="shared" si="2713"/>
        <v>36975.666113989864</v>
      </c>
      <c r="X5139" s="17">
        <f t="shared" si="2714"/>
        <v>0</v>
      </c>
      <c r="Y5139" s="2">
        <f t="shared" si="2715"/>
        <v>0</v>
      </c>
      <c r="Z5139" s="72">
        <f t="shared" si="2716"/>
        <v>0</v>
      </c>
      <c r="AA5139" s="2">
        <f t="shared" si="2703"/>
        <v>0</v>
      </c>
      <c r="AB5139" s="12">
        <f t="shared" si="2724"/>
        <v>4.6600000000000003E-2</v>
      </c>
      <c r="AC5139" s="17">
        <f t="shared" si="2717"/>
        <v>12</v>
      </c>
      <c r="AD5139" s="17">
        <v>252</v>
      </c>
      <c r="AE5139" s="13">
        <f t="shared" si="2696"/>
        <v>1.00217125</v>
      </c>
      <c r="AF5139" s="2">
        <f t="shared" si="2704"/>
        <v>80.283415039999994</v>
      </c>
      <c r="AG5139" s="2">
        <f t="shared" si="2718"/>
        <v>80.283415039999994</v>
      </c>
      <c r="AH5139" s="3">
        <f t="shared" si="2719"/>
        <v>0</v>
      </c>
      <c r="AI5139" s="4" t="str">
        <f t="shared" si="2697"/>
        <v>A+J=</v>
      </c>
      <c r="AJ5139" s="11">
        <f t="shared" si="2725"/>
        <v>46309</v>
      </c>
      <c r="AQ5139" s="53"/>
      <c r="AR5139" s="53"/>
    </row>
    <row r="5140" spans="1:44" x14ac:dyDescent="0.2">
      <c r="A5140" s="158">
        <f t="shared" si="2720"/>
        <v>46296</v>
      </c>
      <c r="B5140" s="2">
        <f t="shared" si="2705"/>
        <v>37062.647670949867</v>
      </c>
      <c r="C5140" s="2">
        <f t="shared" si="2721"/>
        <v>27711.910351750001</v>
      </c>
      <c r="D5140" s="2">
        <f>SUM(Y5140:Y$5459)</f>
        <v>27711.910351759878</v>
      </c>
      <c r="E5140" s="91">
        <v>0</v>
      </c>
      <c r="F5140" s="88">
        <f t="shared" si="2699"/>
        <v>6455.85</v>
      </c>
      <c r="G5140" s="3">
        <f>IF(AND(N5140=1,N5139&gt;1),VLOOKUP(A5139,[1]Plan1!$BK$81:$BM$259,3),G5139)</f>
        <v>6413.24</v>
      </c>
      <c r="H5140" s="11">
        <f t="shared" si="2700"/>
        <v>46218</v>
      </c>
      <c r="I5140" s="11">
        <f t="shared" si="2701"/>
        <v>46249</v>
      </c>
      <c r="J5140" s="12">
        <f t="shared" si="2706"/>
        <v>-6.6002153085962245E-3</v>
      </c>
      <c r="K5140" s="11">
        <f t="shared" si="2722"/>
        <v>46309</v>
      </c>
      <c r="L5140" s="11">
        <f t="shared" si="2707"/>
        <v>46309</v>
      </c>
      <c r="M5140" s="1">
        <f t="shared" si="2694"/>
        <v>21</v>
      </c>
      <c r="N5140" s="1">
        <f t="shared" si="2708"/>
        <v>13</v>
      </c>
      <c r="O5140" s="2">
        <f t="shared" si="2709"/>
        <v>0.99590900000000004</v>
      </c>
      <c r="P5140" s="13">
        <f t="shared" si="2702"/>
        <v>0.99339977999999995</v>
      </c>
      <c r="Q5140" s="13">
        <f t="shared" si="2695"/>
        <v>1.3342878854625599</v>
      </c>
      <c r="R5140" s="2">
        <f t="shared" si="2698"/>
        <v>1.3288293099999999</v>
      </c>
      <c r="S5140" s="2">
        <f t="shared" si="2723"/>
        <v>1.33428788</v>
      </c>
      <c r="T5140" s="2">
        <f t="shared" si="2710"/>
        <v>36975.666113979998</v>
      </c>
      <c r="U5140" s="2">
        <f t="shared" si="2711"/>
        <v>9263.7557622398635</v>
      </c>
      <c r="V5140" s="2">
        <f t="shared" si="2712"/>
        <v>0</v>
      </c>
      <c r="W5140" s="2">
        <f t="shared" si="2713"/>
        <v>36975.666113989864</v>
      </c>
      <c r="X5140" s="17">
        <f t="shared" si="2714"/>
        <v>0</v>
      </c>
      <c r="Y5140" s="2">
        <f t="shared" si="2715"/>
        <v>0</v>
      </c>
      <c r="Z5140" s="72">
        <f t="shared" si="2716"/>
        <v>0</v>
      </c>
      <c r="AA5140" s="2">
        <f t="shared" si="2703"/>
        <v>0</v>
      </c>
      <c r="AB5140" s="12">
        <f t="shared" si="2724"/>
        <v>4.6600000000000003E-2</v>
      </c>
      <c r="AC5140" s="17">
        <f t="shared" si="2717"/>
        <v>13</v>
      </c>
      <c r="AD5140" s="17">
        <v>252</v>
      </c>
      <c r="AE5140" s="13">
        <f t="shared" si="2696"/>
        <v>1.0023523999999999</v>
      </c>
      <c r="AF5140" s="2">
        <f t="shared" si="2704"/>
        <v>86.981556960000006</v>
      </c>
      <c r="AG5140" s="2">
        <f t="shared" si="2718"/>
        <v>86.981556960000006</v>
      </c>
      <c r="AH5140" s="3">
        <f t="shared" si="2719"/>
        <v>0</v>
      </c>
      <c r="AI5140" s="4" t="str">
        <f t="shared" si="2697"/>
        <v>A+J=</v>
      </c>
      <c r="AJ5140" s="11">
        <f t="shared" si="2725"/>
        <v>46309</v>
      </c>
      <c r="AQ5140" s="53"/>
      <c r="AR5140" s="53"/>
    </row>
    <row r="5141" spans="1:44" x14ac:dyDescent="0.2">
      <c r="A5141" s="158">
        <f t="shared" si="2720"/>
        <v>46297</v>
      </c>
      <c r="B5141" s="2">
        <f t="shared" si="2705"/>
        <v>37069.347033069862</v>
      </c>
      <c r="C5141" s="2">
        <f t="shared" si="2721"/>
        <v>27711.910351750001</v>
      </c>
      <c r="D5141" s="2">
        <f>SUM(Y5141:Y$5459)</f>
        <v>27711.910351759878</v>
      </c>
      <c r="E5141" s="91">
        <v>0</v>
      </c>
      <c r="F5141" s="88">
        <f t="shared" si="2699"/>
        <v>6455.85</v>
      </c>
      <c r="G5141" s="3">
        <f>IF(AND(N5141=1,N5140&gt;1),VLOOKUP(A5140,[1]Plan1!$BK$81:$BM$259,3),G5140)</f>
        <v>6413.24</v>
      </c>
      <c r="H5141" s="11">
        <f t="shared" si="2700"/>
        <v>46218</v>
      </c>
      <c r="I5141" s="11">
        <f t="shared" si="2701"/>
        <v>46249</v>
      </c>
      <c r="J5141" s="12">
        <f t="shared" si="2706"/>
        <v>-6.6002153085962245E-3</v>
      </c>
      <c r="K5141" s="11">
        <f t="shared" si="2722"/>
        <v>46309</v>
      </c>
      <c r="L5141" s="11">
        <f t="shared" si="2707"/>
        <v>46309</v>
      </c>
      <c r="M5141" s="1">
        <f t="shared" si="2694"/>
        <v>21</v>
      </c>
      <c r="N5141" s="1">
        <f t="shared" si="2708"/>
        <v>14</v>
      </c>
      <c r="O5141" s="2">
        <f t="shared" si="2709"/>
        <v>0.99559500000000001</v>
      </c>
      <c r="P5141" s="13">
        <f t="shared" si="2702"/>
        <v>0.99339977999999995</v>
      </c>
      <c r="Q5141" s="13">
        <f t="shared" si="2695"/>
        <v>1.3342878854625599</v>
      </c>
      <c r="R5141" s="2">
        <f t="shared" si="2698"/>
        <v>1.32841034</v>
      </c>
      <c r="S5141" s="2">
        <f t="shared" si="2723"/>
        <v>1.33428788</v>
      </c>
      <c r="T5141" s="2">
        <f t="shared" si="2710"/>
        <v>36975.666113979998</v>
      </c>
      <c r="U5141" s="2">
        <f t="shared" si="2711"/>
        <v>9263.7557622398635</v>
      </c>
      <c r="V5141" s="2">
        <f t="shared" si="2712"/>
        <v>0</v>
      </c>
      <c r="W5141" s="2">
        <f t="shared" si="2713"/>
        <v>36975.666113989864</v>
      </c>
      <c r="X5141" s="17">
        <f t="shared" si="2714"/>
        <v>0</v>
      </c>
      <c r="Y5141" s="2">
        <f t="shared" si="2715"/>
        <v>0</v>
      </c>
      <c r="Z5141" s="72">
        <f t="shared" si="2716"/>
        <v>0</v>
      </c>
      <c r="AA5141" s="2">
        <f t="shared" si="2703"/>
        <v>0</v>
      </c>
      <c r="AB5141" s="12">
        <f t="shared" si="2724"/>
        <v>4.6600000000000003E-2</v>
      </c>
      <c r="AC5141" s="17">
        <f t="shared" si="2717"/>
        <v>14</v>
      </c>
      <c r="AD5141" s="17">
        <v>252</v>
      </c>
      <c r="AE5141" s="13">
        <f t="shared" si="2696"/>
        <v>1.002533583</v>
      </c>
      <c r="AF5141" s="2">
        <f t="shared" si="2704"/>
        <v>93.680919079999995</v>
      </c>
      <c r="AG5141" s="2">
        <f t="shared" si="2718"/>
        <v>93.680919079999995</v>
      </c>
      <c r="AH5141" s="3">
        <f t="shared" si="2719"/>
        <v>0</v>
      </c>
      <c r="AI5141" s="4" t="str">
        <f t="shared" si="2697"/>
        <v>A+J=</v>
      </c>
      <c r="AJ5141" s="11">
        <f t="shared" si="2725"/>
        <v>46309</v>
      </c>
      <c r="AQ5141" s="53"/>
      <c r="AR5141" s="53"/>
    </row>
    <row r="5142" spans="1:44" x14ac:dyDescent="0.2">
      <c r="A5142" s="158">
        <f t="shared" si="2720"/>
        <v>46298</v>
      </c>
      <c r="B5142" s="2">
        <f t="shared" si="2705"/>
        <v>37076.047578399863</v>
      </c>
      <c r="C5142" s="2">
        <f t="shared" si="2721"/>
        <v>27711.910351750001</v>
      </c>
      <c r="D5142" s="2">
        <f>SUM(Y5142:Y$5459)</f>
        <v>27711.910351759878</v>
      </c>
      <c r="E5142" s="91">
        <v>0</v>
      </c>
      <c r="F5142" s="88">
        <f t="shared" si="2699"/>
        <v>6455.85</v>
      </c>
      <c r="G5142" s="3">
        <f>IF(AND(N5142=1,N5141&gt;1),VLOOKUP(A5141,[1]Plan1!$BK$81:$BM$259,3),G5141)</f>
        <v>6413.24</v>
      </c>
      <c r="H5142" s="11">
        <f t="shared" si="2700"/>
        <v>46218</v>
      </c>
      <c r="I5142" s="11">
        <f t="shared" si="2701"/>
        <v>46249</v>
      </c>
      <c r="J5142" s="12">
        <f t="shared" si="2706"/>
        <v>-6.6002153085962245E-3</v>
      </c>
      <c r="K5142" s="11">
        <f t="shared" si="2722"/>
        <v>46309</v>
      </c>
      <c r="L5142" s="11">
        <f t="shared" si="2707"/>
        <v>46309</v>
      </c>
      <c r="M5142" s="1">
        <f t="shared" si="2694"/>
        <v>21</v>
      </c>
      <c r="N5142" s="1">
        <f t="shared" si="2708"/>
        <v>15</v>
      </c>
      <c r="O5142" s="2">
        <f t="shared" si="2709"/>
        <v>0.99528110000000003</v>
      </c>
      <c r="P5142" s="13">
        <f t="shared" si="2702"/>
        <v>0.99339977999999995</v>
      </c>
      <c r="Q5142" s="13">
        <f t="shared" si="2695"/>
        <v>1.3342878854625599</v>
      </c>
      <c r="R5142" s="2">
        <f t="shared" si="2698"/>
        <v>1.3279915099999999</v>
      </c>
      <c r="S5142" s="2">
        <f t="shared" si="2723"/>
        <v>1.33428788</v>
      </c>
      <c r="T5142" s="2">
        <f t="shared" si="2710"/>
        <v>36975.666113979998</v>
      </c>
      <c r="U5142" s="2">
        <f t="shared" si="2711"/>
        <v>9263.7557622398635</v>
      </c>
      <c r="V5142" s="2">
        <f t="shared" si="2712"/>
        <v>0</v>
      </c>
      <c r="W5142" s="2">
        <f t="shared" si="2713"/>
        <v>36975.666113989864</v>
      </c>
      <c r="X5142" s="17">
        <f t="shared" si="2714"/>
        <v>0</v>
      </c>
      <c r="Y5142" s="2">
        <f t="shared" si="2715"/>
        <v>0</v>
      </c>
      <c r="Z5142" s="72">
        <f t="shared" si="2716"/>
        <v>0</v>
      </c>
      <c r="AA5142" s="2">
        <f t="shared" si="2703"/>
        <v>0</v>
      </c>
      <c r="AB5142" s="12">
        <f t="shared" si="2724"/>
        <v>4.6600000000000003E-2</v>
      </c>
      <c r="AC5142" s="17">
        <f t="shared" si="2717"/>
        <v>15</v>
      </c>
      <c r="AD5142" s="17">
        <v>252</v>
      </c>
      <c r="AE5142" s="13">
        <f t="shared" si="2696"/>
        <v>1.002714798</v>
      </c>
      <c r="AF5142" s="2">
        <f t="shared" si="2704"/>
        <v>100.38146441000001</v>
      </c>
      <c r="AG5142" s="2">
        <f t="shared" si="2718"/>
        <v>100.38146441000001</v>
      </c>
      <c r="AH5142" s="3">
        <f t="shared" si="2719"/>
        <v>0</v>
      </c>
      <c r="AI5142" s="4" t="str">
        <f t="shared" si="2697"/>
        <v>A+J=</v>
      </c>
      <c r="AJ5142" s="11">
        <f t="shared" si="2725"/>
        <v>46309</v>
      </c>
      <c r="AQ5142" s="53"/>
      <c r="AR5142" s="53"/>
    </row>
    <row r="5143" spans="1:44" x14ac:dyDescent="0.2">
      <c r="A5143" s="158">
        <f t="shared" si="2720"/>
        <v>46299</v>
      </c>
      <c r="B5143" s="2">
        <f t="shared" si="2705"/>
        <v>37076.047578399863</v>
      </c>
      <c r="C5143" s="2">
        <f t="shared" si="2721"/>
        <v>27711.910351750001</v>
      </c>
      <c r="D5143" s="2">
        <f>SUM(Y5143:Y$5459)</f>
        <v>27711.910351759878</v>
      </c>
      <c r="E5143" s="91">
        <v>0</v>
      </c>
      <c r="F5143" s="88">
        <f t="shared" si="2699"/>
        <v>6455.85</v>
      </c>
      <c r="G5143" s="3">
        <f>IF(AND(N5143=1,N5142&gt;1),VLOOKUP(A5142,[1]Plan1!$BK$81:$BM$259,3),G5142)</f>
        <v>6413.24</v>
      </c>
      <c r="H5143" s="11">
        <f t="shared" si="2700"/>
        <v>46218</v>
      </c>
      <c r="I5143" s="11">
        <f t="shared" si="2701"/>
        <v>46249</v>
      </c>
      <c r="J5143" s="12">
        <f t="shared" si="2706"/>
        <v>-6.6002153085962245E-3</v>
      </c>
      <c r="K5143" s="11">
        <f t="shared" si="2722"/>
        <v>46309</v>
      </c>
      <c r="L5143" s="11">
        <f t="shared" si="2707"/>
        <v>46309</v>
      </c>
      <c r="M5143" s="1">
        <f t="shared" ref="M5143:M5206" si="2726">IF(L5143=L5142,M5142,NETWORKDAYS(L5142,L5143,$AN$194:$AN$348)-1)</f>
        <v>21</v>
      </c>
      <c r="N5143" s="1">
        <f t="shared" si="2708"/>
        <v>15</v>
      </c>
      <c r="O5143" s="2">
        <f t="shared" si="2709"/>
        <v>0.99528110000000003</v>
      </c>
      <c r="P5143" s="13">
        <f t="shared" si="2702"/>
        <v>0.99339977999999995</v>
      </c>
      <c r="Q5143" s="13">
        <f t="shared" si="2695"/>
        <v>1.3342878854625599</v>
      </c>
      <c r="R5143" s="2">
        <f t="shared" si="2698"/>
        <v>1.3279915099999999</v>
      </c>
      <c r="S5143" s="2">
        <f t="shared" si="2723"/>
        <v>1.33428788</v>
      </c>
      <c r="T5143" s="2">
        <f t="shared" si="2710"/>
        <v>36975.666113979998</v>
      </c>
      <c r="U5143" s="2">
        <f t="shared" si="2711"/>
        <v>9263.7557622398635</v>
      </c>
      <c r="V5143" s="2">
        <f t="shared" si="2712"/>
        <v>0</v>
      </c>
      <c r="W5143" s="2">
        <f t="shared" si="2713"/>
        <v>36975.666113989864</v>
      </c>
      <c r="X5143" s="17">
        <f t="shared" si="2714"/>
        <v>0</v>
      </c>
      <c r="Y5143" s="2">
        <f t="shared" si="2715"/>
        <v>0</v>
      </c>
      <c r="Z5143" s="72">
        <f t="shared" si="2716"/>
        <v>0</v>
      </c>
      <c r="AA5143" s="2">
        <f t="shared" si="2703"/>
        <v>0</v>
      </c>
      <c r="AB5143" s="12">
        <f t="shared" si="2724"/>
        <v>4.6600000000000003E-2</v>
      </c>
      <c r="AC5143" s="17">
        <f t="shared" si="2717"/>
        <v>15</v>
      </c>
      <c r="AD5143" s="17">
        <v>252</v>
      </c>
      <c r="AE5143" s="13">
        <f t="shared" si="2696"/>
        <v>1.002714798</v>
      </c>
      <c r="AF5143" s="2">
        <f t="shared" si="2704"/>
        <v>100.38146441000001</v>
      </c>
      <c r="AG5143" s="2">
        <f t="shared" si="2718"/>
        <v>100.38146441000001</v>
      </c>
      <c r="AH5143" s="3">
        <f t="shared" si="2719"/>
        <v>0</v>
      </c>
      <c r="AI5143" s="4" t="str">
        <f t="shared" si="2697"/>
        <v>A+J=</v>
      </c>
      <c r="AJ5143" s="11">
        <f t="shared" si="2725"/>
        <v>46309</v>
      </c>
      <c r="AQ5143" s="53"/>
      <c r="AR5143" s="53"/>
    </row>
    <row r="5144" spans="1:44" x14ac:dyDescent="0.2">
      <c r="A5144" s="158">
        <f t="shared" si="2720"/>
        <v>46300</v>
      </c>
      <c r="B5144" s="2">
        <f t="shared" si="2705"/>
        <v>37076.047578399863</v>
      </c>
      <c r="C5144" s="2">
        <f t="shared" si="2721"/>
        <v>27711.910351750001</v>
      </c>
      <c r="D5144" s="2">
        <f>SUM(Y5144:Y$5459)</f>
        <v>27711.910351759878</v>
      </c>
      <c r="E5144" s="91">
        <v>0</v>
      </c>
      <c r="F5144" s="88">
        <f t="shared" si="2699"/>
        <v>6455.85</v>
      </c>
      <c r="G5144" s="3">
        <f>IF(AND(N5144=1,N5143&gt;1),VLOOKUP(A5143,[1]Plan1!$BK$81:$BM$259,3),G5143)</f>
        <v>6413.24</v>
      </c>
      <c r="H5144" s="11">
        <f t="shared" si="2700"/>
        <v>46218</v>
      </c>
      <c r="I5144" s="11">
        <f t="shared" si="2701"/>
        <v>46249</v>
      </c>
      <c r="J5144" s="12">
        <f t="shared" si="2706"/>
        <v>-6.6002153085962245E-3</v>
      </c>
      <c r="K5144" s="11">
        <f t="shared" si="2722"/>
        <v>46309</v>
      </c>
      <c r="L5144" s="11">
        <f t="shared" si="2707"/>
        <v>46309</v>
      </c>
      <c r="M5144" s="1">
        <f t="shared" si="2726"/>
        <v>21</v>
      </c>
      <c r="N5144" s="1">
        <f t="shared" si="2708"/>
        <v>15</v>
      </c>
      <c r="O5144" s="2">
        <f t="shared" si="2709"/>
        <v>0.99528110000000003</v>
      </c>
      <c r="P5144" s="13">
        <f t="shared" si="2702"/>
        <v>0.99339977999999995</v>
      </c>
      <c r="Q5144" s="13">
        <f t="shared" si="2695"/>
        <v>1.3342878854625599</v>
      </c>
      <c r="R5144" s="2">
        <f t="shared" si="2698"/>
        <v>1.3279915099999999</v>
      </c>
      <c r="S5144" s="2">
        <f t="shared" si="2723"/>
        <v>1.33428788</v>
      </c>
      <c r="T5144" s="2">
        <f t="shared" si="2710"/>
        <v>36975.666113979998</v>
      </c>
      <c r="U5144" s="2">
        <f t="shared" si="2711"/>
        <v>9263.7557622398635</v>
      </c>
      <c r="V5144" s="2">
        <f t="shared" si="2712"/>
        <v>0</v>
      </c>
      <c r="W5144" s="2">
        <f t="shared" si="2713"/>
        <v>36975.666113989864</v>
      </c>
      <c r="X5144" s="17">
        <f t="shared" si="2714"/>
        <v>0</v>
      </c>
      <c r="Y5144" s="2">
        <f t="shared" si="2715"/>
        <v>0</v>
      </c>
      <c r="Z5144" s="72">
        <f t="shared" si="2716"/>
        <v>0</v>
      </c>
      <c r="AA5144" s="2">
        <f t="shared" si="2703"/>
        <v>0</v>
      </c>
      <c r="AB5144" s="12">
        <f t="shared" si="2724"/>
        <v>4.6600000000000003E-2</v>
      </c>
      <c r="AC5144" s="17">
        <f t="shared" si="2717"/>
        <v>15</v>
      </c>
      <c r="AD5144" s="17">
        <v>252</v>
      </c>
      <c r="AE5144" s="13">
        <f t="shared" si="2696"/>
        <v>1.002714798</v>
      </c>
      <c r="AF5144" s="2">
        <f t="shared" si="2704"/>
        <v>100.38146441000001</v>
      </c>
      <c r="AG5144" s="2">
        <f t="shared" si="2718"/>
        <v>100.38146441000001</v>
      </c>
      <c r="AH5144" s="3">
        <f t="shared" si="2719"/>
        <v>0</v>
      </c>
      <c r="AI5144" s="4" t="str">
        <f t="shared" si="2697"/>
        <v>A+J=</v>
      </c>
      <c r="AJ5144" s="11">
        <f t="shared" si="2725"/>
        <v>46309</v>
      </c>
      <c r="AQ5144" s="53"/>
      <c r="AR5144" s="53"/>
    </row>
    <row r="5145" spans="1:44" x14ac:dyDescent="0.2">
      <c r="A5145" s="158">
        <f t="shared" si="2720"/>
        <v>46301</v>
      </c>
      <c r="B5145" s="2">
        <f t="shared" si="2705"/>
        <v>37082.749380909867</v>
      </c>
      <c r="C5145" s="2">
        <f t="shared" si="2721"/>
        <v>27711.910351750001</v>
      </c>
      <c r="D5145" s="2">
        <f>SUM(Y5145:Y$5459)</f>
        <v>27711.910351759878</v>
      </c>
      <c r="E5145" s="91">
        <v>0</v>
      </c>
      <c r="F5145" s="88">
        <f t="shared" si="2699"/>
        <v>6455.85</v>
      </c>
      <c r="G5145" s="3">
        <f>IF(AND(N5145=1,N5144&gt;1),VLOOKUP(A5144,[1]Plan1!$BK$81:$BM$259,3),G5144)</f>
        <v>6413.24</v>
      </c>
      <c r="H5145" s="11">
        <f t="shared" si="2700"/>
        <v>46218</v>
      </c>
      <c r="I5145" s="11">
        <f t="shared" si="2701"/>
        <v>46249</v>
      </c>
      <c r="J5145" s="12">
        <f t="shared" si="2706"/>
        <v>-6.6002153085962245E-3</v>
      </c>
      <c r="K5145" s="11">
        <f t="shared" si="2722"/>
        <v>46309</v>
      </c>
      <c r="L5145" s="11">
        <f t="shared" si="2707"/>
        <v>46309</v>
      </c>
      <c r="M5145" s="1">
        <f t="shared" si="2726"/>
        <v>21</v>
      </c>
      <c r="N5145" s="1">
        <f t="shared" si="2708"/>
        <v>16</v>
      </c>
      <c r="O5145" s="2">
        <f t="shared" si="2709"/>
        <v>0.9949673</v>
      </c>
      <c r="P5145" s="13">
        <f t="shared" si="2702"/>
        <v>0.99339977999999995</v>
      </c>
      <c r="Q5145" s="13">
        <f t="shared" si="2695"/>
        <v>1.3342878854625599</v>
      </c>
      <c r="R5145" s="2">
        <f t="shared" si="2698"/>
        <v>1.3275728099999999</v>
      </c>
      <c r="S5145" s="2">
        <f t="shared" si="2723"/>
        <v>1.33428788</v>
      </c>
      <c r="T5145" s="2">
        <f t="shared" si="2710"/>
        <v>36975.666113979998</v>
      </c>
      <c r="U5145" s="2">
        <f t="shared" si="2711"/>
        <v>9263.7557622398635</v>
      </c>
      <c r="V5145" s="2">
        <f t="shared" si="2712"/>
        <v>0</v>
      </c>
      <c r="W5145" s="2">
        <f t="shared" si="2713"/>
        <v>36975.666113989864</v>
      </c>
      <c r="X5145" s="17">
        <f t="shared" si="2714"/>
        <v>0</v>
      </c>
      <c r="Y5145" s="2">
        <f t="shared" si="2715"/>
        <v>0</v>
      </c>
      <c r="Z5145" s="72">
        <f t="shared" si="2716"/>
        <v>0</v>
      </c>
      <c r="AA5145" s="2">
        <f t="shared" si="2703"/>
        <v>0</v>
      </c>
      <c r="AB5145" s="12">
        <f t="shared" si="2724"/>
        <v>4.6600000000000003E-2</v>
      </c>
      <c r="AC5145" s="17">
        <f t="shared" si="2717"/>
        <v>16</v>
      </c>
      <c r="AD5145" s="17">
        <v>252</v>
      </c>
      <c r="AE5145" s="13">
        <f t="shared" si="2696"/>
        <v>1.0028960469999999</v>
      </c>
      <c r="AF5145" s="2">
        <f t="shared" si="2704"/>
        <v>107.08326692</v>
      </c>
      <c r="AG5145" s="2">
        <f t="shared" si="2718"/>
        <v>107.08326692</v>
      </c>
      <c r="AH5145" s="3">
        <f t="shared" si="2719"/>
        <v>0</v>
      </c>
      <c r="AI5145" s="4" t="str">
        <f t="shared" si="2697"/>
        <v>A+J=</v>
      </c>
      <c r="AJ5145" s="11">
        <f t="shared" si="2725"/>
        <v>46309</v>
      </c>
      <c r="AQ5145" s="53"/>
      <c r="AR5145" s="53"/>
    </row>
    <row r="5146" spans="1:44" x14ac:dyDescent="0.2">
      <c r="A5146" s="158">
        <f t="shared" si="2720"/>
        <v>46302</v>
      </c>
      <c r="B5146" s="2">
        <f t="shared" si="2705"/>
        <v>37089.452366639867</v>
      </c>
      <c r="C5146" s="2">
        <f t="shared" si="2721"/>
        <v>27711.910351750001</v>
      </c>
      <c r="D5146" s="2">
        <f>SUM(Y5146:Y$5459)</f>
        <v>27711.910351759878</v>
      </c>
      <c r="E5146" s="91">
        <v>0</v>
      </c>
      <c r="F5146" s="88">
        <f t="shared" si="2699"/>
        <v>6455.85</v>
      </c>
      <c r="G5146" s="3">
        <f>IF(AND(N5146=1,N5145&gt;1),VLOOKUP(A5145,[1]Plan1!$BK$81:$BM$259,3),G5145)</f>
        <v>6413.24</v>
      </c>
      <c r="H5146" s="11">
        <f t="shared" si="2700"/>
        <v>46218</v>
      </c>
      <c r="I5146" s="11">
        <f t="shared" si="2701"/>
        <v>46249</v>
      </c>
      <c r="J5146" s="12">
        <f t="shared" si="2706"/>
        <v>-6.6002153085962245E-3</v>
      </c>
      <c r="K5146" s="11">
        <f t="shared" si="2722"/>
        <v>46309</v>
      </c>
      <c r="L5146" s="11">
        <f t="shared" si="2707"/>
        <v>46309</v>
      </c>
      <c r="M5146" s="1">
        <f t="shared" si="2726"/>
        <v>21</v>
      </c>
      <c r="N5146" s="1">
        <f t="shared" si="2708"/>
        <v>17</v>
      </c>
      <c r="O5146" s="2">
        <f t="shared" si="2709"/>
        <v>0.99465360000000003</v>
      </c>
      <c r="P5146" s="13">
        <f t="shared" si="2702"/>
        <v>0.99339977999999995</v>
      </c>
      <c r="Q5146" s="13">
        <f t="shared" si="2695"/>
        <v>1.3342878854625599</v>
      </c>
      <c r="R5146" s="2">
        <f t="shared" si="2698"/>
        <v>1.32715424</v>
      </c>
      <c r="S5146" s="2">
        <f t="shared" si="2723"/>
        <v>1.33428788</v>
      </c>
      <c r="T5146" s="2">
        <f t="shared" si="2710"/>
        <v>36975.666113979998</v>
      </c>
      <c r="U5146" s="2">
        <f t="shared" si="2711"/>
        <v>9263.7557622398635</v>
      </c>
      <c r="V5146" s="2">
        <f t="shared" si="2712"/>
        <v>0</v>
      </c>
      <c r="W5146" s="2">
        <f t="shared" si="2713"/>
        <v>36975.666113989864</v>
      </c>
      <c r="X5146" s="17">
        <f t="shared" si="2714"/>
        <v>0</v>
      </c>
      <c r="Y5146" s="2">
        <f t="shared" si="2715"/>
        <v>0</v>
      </c>
      <c r="Z5146" s="72">
        <f t="shared" si="2716"/>
        <v>0</v>
      </c>
      <c r="AA5146" s="2">
        <f t="shared" si="2703"/>
        <v>0</v>
      </c>
      <c r="AB5146" s="12">
        <f t="shared" si="2724"/>
        <v>4.6600000000000003E-2</v>
      </c>
      <c r="AC5146" s="17">
        <f t="shared" si="2717"/>
        <v>17</v>
      </c>
      <c r="AD5146" s="17">
        <v>252</v>
      </c>
      <c r="AE5146" s="13">
        <f t="shared" si="2696"/>
        <v>1.003077328</v>
      </c>
      <c r="AF5146" s="2">
        <f t="shared" si="2704"/>
        <v>113.78625264999999</v>
      </c>
      <c r="AG5146" s="2">
        <f t="shared" si="2718"/>
        <v>113.78625264999999</v>
      </c>
      <c r="AH5146" s="3">
        <f t="shared" si="2719"/>
        <v>0</v>
      </c>
      <c r="AI5146" s="4" t="str">
        <f t="shared" si="2697"/>
        <v>A+J=</v>
      </c>
      <c r="AJ5146" s="11">
        <f t="shared" si="2725"/>
        <v>46309</v>
      </c>
      <c r="AQ5146" s="53"/>
      <c r="AR5146" s="53"/>
    </row>
    <row r="5147" spans="1:44" x14ac:dyDescent="0.2">
      <c r="A5147" s="158">
        <f t="shared" si="2720"/>
        <v>46303</v>
      </c>
      <c r="B5147" s="2">
        <f t="shared" si="2705"/>
        <v>37096.156572559863</v>
      </c>
      <c r="C5147" s="2">
        <f t="shared" si="2721"/>
        <v>27711.910351750001</v>
      </c>
      <c r="D5147" s="2">
        <f>SUM(Y5147:Y$5459)</f>
        <v>27711.910351759878</v>
      </c>
      <c r="E5147" s="91">
        <v>0</v>
      </c>
      <c r="F5147" s="88">
        <f t="shared" si="2699"/>
        <v>6455.85</v>
      </c>
      <c r="G5147" s="3">
        <f>IF(AND(N5147=1,N5146&gt;1),VLOOKUP(A5146,[1]Plan1!$BK$81:$BM$259,3),G5146)</f>
        <v>6413.24</v>
      </c>
      <c r="H5147" s="11">
        <f t="shared" si="2700"/>
        <v>46218</v>
      </c>
      <c r="I5147" s="11">
        <f t="shared" si="2701"/>
        <v>46249</v>
      </c>
      <c r="J5147" s="12">
        <f t="shared" si="2706"/>
        <v>-6.6002153085962245E-3</v>
      </c>
      <c r="K5147" s="11">
        <f t="shared" si="2722"/>
        <v>46309</v>
      </c>
      <c r="L5147" s="11">
        <f t="shared" si="2707"/>
        <v>46309</v>
      </c>
      <c r="M5147" s="1">
        <f t="shared" si="2726"/>
        <v>21</v>
      </c>
      <c r="N5147" s="1">
        <f t="shared" si="2708"/>
        <v>18</v>
      </c>
      <c r="O5147" s="2">
        <f t="shared" si="2709"/>
        <v>0.99433998999999995</v>
      </c>
      <c r="P5147" s="13">
        <f t="shared" si="2702"/>
        <v>0.99339977999999995</v>
      </c>
      <c r="Q5147" s="13">
        <f t="shared" si="2695"/>
        <v>1.3342878854625599</v>
      </c>
      <c r="R5147" s="2">
        <f t="shared" si="2698"/>
        <v>1.3267358</v>
      </c>
      <c r="S5147" s="2">
        <f t="shared" si="2723"/>
        <v>1.33428788</v>
      </c>
      <c r="T5147" s="2">
        <f t="shared" si="2710"/>
        <v>36975.666113979998</v>
      </c>
      <c r="U5147" s="2">
        <f t="shared" si="2711"/>
        <v>9263.7557622398635</v>
      </c>
      <c r="V5147" s="2">
        <f t="shared" si="2712"/>
        <v>0</v>
      </c>
      <c r="W5147" s="2">
        <f t="shared" si="2713"/>
        <v>36975.666113989864</v>
      </c>
      <c r="X5147" s="17">
        <f t="shared" si="2714"/>
        <v>0</v>
      </c>
      <c r="Y5147" s="2">
        <f t="shared" si="2715"/>
        <v>0</v>
      </c>
      <c r="Z5147" s="72">
        <f t="shared" si="2716"/>
        <v>0</v>
      </c>
      <c r="AA5147" s="2">
        <f t="shared" si="2703"/>
        <v>0</v>
      </c>
      <c r="AB5147" s="12">
        <f t="shared" si="2724"/>
        <v>4.6600000000000003E-2</v>
      </c>
      <c r="AC5147" s="17">
        <f t="shared" si="2717"/>
        <v>18</v>
      </c>
      <c r="AD5147" s="17">
        <v>252</v>
      </c>
      <c r="AE5147" s="13">
        <f t="shared" si="2696"/>
        <v>1.003258642</v>
      </c>
      <c r="AF5147" s="2">
        <f t="shared" si="2704"/>
        <v>120.49045857</v>
      </c>
      <c r="AG5147" s="2">
        <f t="shared" si="2718"/>
        <v>120.49045857</v>
      </c>
      <c r="AH5147" s="3">
        <f t="shared" si="2719"/>
        <v>0</v>
      </c>
      <c r="AI5147" s="4" t="str">
        <f t="shared" si="2697"/>
        <v>A+J=</v>
      </c>
      <c r="AJ5147" s="11">
        <f t="shared" si="2725"/>
        <v>46309</v>
      </c>
      <c r="AQ5147" s="53"/>
      <c r="AR5147" s="53"/>
    </row>
    <row r="5148" spans="1:44" x14ac:dyDescent="0.2">
      <c r="A5148" s="158">
        <f t="shared" si="2720"/>
        <v>46304</v>
      </c>
      <c r="B5148" s="2">
        <f t="shared" si="2705"/>
        <v>37102.861961709867</v>
      </c>
      <c r="C5148" s="2">
        <f t="shared" si="2721"/>
        <v>27711.910351750001</v>
      </c>
      <c r="D5148" s="2">
        <f>SUM(Y5148:Y$5459)</f>
        <v>27711.910351759878</v>
      </c>
      <c r="E5148" s="91">
        <v>0</v>
      </c>
      <c r="F5148" s="88">
        <f t="shared" si="2699"/>
        <v>6455.85</v>
      </c>
      <c r="G5148" s="3">
        <f>IF(AND(N5148=1,N5147&gt;1),VLOOKUP(A5147,[1]Plan1!$BK$81:$BM$259,3),G5147)</f>
        <v>6413.24</v>
      </c>
      <c r="H5148" s="11">
        <f t="shared" si="2700"/>
        <v>46218</v>
      </c>
      <c r="I5148" s="11">
        <f t="shared" si="2701"/>
        <v>46249</v>
      </c>
      <c r="J5148" s="12">
        <f t="shared" si="2706"/>
        <v>-6.6002153085962245E-3</v>
      </c>
      <c r="K5148" s="11">
        <f t="shared" si="2722"/>
        <v>46309</v>
      </c>
      <c r="L5148" s="11">
        <f t="shared" si="2707"/>
        <v>46309</v>
      </c>
      <c r="M5148" s="1">
        <f t="shared" si="2726"/>
        <v>21</v>
      </c>
      <c r="N5148" s="1">
        <f t="shared" si="2708"/>
        <v>19</v>
      </c>
      <c r="O5148" s="2">
        <f t="shared" si="2709"/>
        <v>0.99402648999999998</v>
      </c>
      <c r="P5148" s="13">
        <f t="shared" si="2702"/>
        <v>0.99339977999999995</v>
      </c>
      <c r="Q5148" s="13">
        <f t="shared" si="2695"/>
        <v>1.3342878854625599</v>
      </c>
      <c r="R5148" s="2">
        <f t="shared" si="2698"/>
        <v>1.3263175</v>
      </c>
      <c r="S5148" s="2">
        <f t="shared" si="2723"/>
        <v>1.33428788</v>
      </c>
      <c r="T5148" s="2">
        <f t="shared" si="2710"/>
        <v>36975.666113979998</v>
      </c>
      <c r="U5148" s="2">
        <f t="shared" si="2711"/>
        <v>9263.7557622398635</v>
      </c>
      <c r="V5148" s="2">
        <f t="shared" si="2712"/>
        <v>0</v>
      </c>
      <c r="W5148" s="2">
        <f t="shared" si="2713"/>
        <v>36975.666113989864</v>
      </c>
      <c r="X5148" s="17">
        <f t="shared" si="2714"/>
        <v>0</v>
      </c>
      <c r="Y5148" s="2">
        <f t="shared" si="2715"/>
        <v>0</v>
      </c>
      <c r="Z5148" s="72">
        <f t="shared" si="2716"/>
        <v>0</v>
      </c>
      <c r="AA5148" s="2">
        <f t="shared" si="2703"/>
        <v>0</v>
      </c>
      <c r="AB5148" s="12">
        <f t="shared" si="2724"/>
        <v>4.6600000000000003E-2</v>
      </c>
      <c r="AC5148" s="17">
        <f t="shared" si="2717"/>
        <v>19</v>
      </c>
      <c r="AD5148" s="17">
        <v>252</v>
      </c>
      <c r="AE5148" s="13">
        <f t="shared" si="2696"/>
        <v>1.003439988</v>
      </c>
      <c r="AF5148" s="2">
        <f t="shared" si="2704"/>
        <v>127.19584772</v>
      </c>
      <c r="AG5148" s="2">
        <f t="shared" si="2718"/>
        <v>127.19584772</v>
      </c>
      <c r="AH5148" s="3">
        <f t="shared" si="2719"/>
        <v>0</v>
      </c>
      <c r="AI5148" s="4" t="str">
        <f t="shared" si="2697"/>
        <v>A+J=</v>
      </c>
      <c r="AJ5148" s="11">
        <f t="shared" si="2725"/>
        <v>46309</v>
      </c>
      <c r="AQ5148" s="53"/>
      <c r="AR5148" s="53"/>
    </row>
    <row r="5149" spans="1:44" x14ac:dyDescent="0.2">
      <c r="A5149" s="158">
        <f t="shared" si="2720"/>
        <v>46305</v>
      </c>
      <c r="B5149" s="2">
        <f t="shared" si="2705"/>
        <v>37109.568608029862</v>
      </c>
      <c r="C5149" s="2">
        <f t="shared" si="2721"/>
        <v>27711.910351750001</v>
      </c>
      <c r="D5149" s="2">
        <f>SUM(Y5149:Y$5459)</f>
        <v>27711.910351759878</v>
      </c>
      <c r="E5149" s="91">
        <v>0</v>
      </c>
      <c r="F5149" s="88">
        <f t="shared" si="2699"/>
        <v>6455.85</v>
      </c>
      <c r="G5149" s="3">
        <f>IF(AND(N5149=1,N5148&gt;1),VLOOKUP(A5148,[1]Plan1!$BK$81:$BM$259,3),G5148)</f>
        <v>6413.24</v>
      </c>
      <c r="H5149" s="11">
        <f t="shared" si="2700"/>
        <v>46218</v>
      </c>
      <c r="I5149" s="11">
        <f t="shared" si="2701"/>
        <v>46249</v>
      </c>
      <c r="J5149" s="12">
        <f t="shared" si="2706"/>
        <v>-6.6002153085962245E-3</v>
      </c>
      <c r="K5149" s="11">
        <f t="shared" si="2722"/>
        <v>46309</v>
      </c>
      <c r="L5149" s="11">
        <f t="shared" si="2707"/>
        <v>46309</v>
      </c>
      <c r="M5149" s="1">
        <f t="shared" si="2726"/>
        <v>21</v>
      </c>
      <c r="N5149" s="1">
        <f t="shared" si="2708"/>
        <v>20</v>
      </c>
      <c r="O5149" s="2">
        <f t="shared" si="2709"/>
        <v>0.99371308999999997</v>
      </c>
      <c r="P5149" s="13">
        <f t="shared" si="2702"/>
        <v>0.99339977999999995</v>
      </c>
      <c r="Q5149" s="13">
        <f t="shared" si="2695"/>
        <v>1.3342878854625599</v>
      </c>
      <c r="R5149" s="2">
        <f t="shared" si="2698"/>
        <v>1.3258993299999999</v>
      </c>
      <c r="S5149" s="2">
        <f t="shared" si="2723"/>
        <v>1.33428788</v>
      </c>
      <c r="T5149" s="2">
        <f t="shared" si="2710"/>
        <v>36975.666113979998</v>
      </c>
      <c r="U5149" s="2">
        <f t="shared" si="2711"/>
        <v>9263.7557622398635</v>
      </c>
      <c r="V5149" s="2">
        <f t="shared" si="2712"/>
        <v>0</v>
      </c>
      <c r="W5149" s="2">
        <f t="shared" si="2713"/>
        <v>36975.666113989864</v>
      </c>
      <c r="X5149" s="17">
        <f t="shared" si="2714"/>
        <v>0</v>
      </c>
      <c r="Y5149" s="2">
        <f t="shared" si="2715"/>
        <v>0</v>
      </c>
      <c r="Z5149" s="72">
        <f t="shared" si="2716"/>
        <v>0</v>
      </c>
      <c r="AA5149" s="2">
        <f t="shared" si="2703"/>
        <v>0</v>
      </c>
      <c r="AB5149" s="12">
        <f t="shared" si="2724"/>
        <v>4.6600000000000003E-2</v>
      </c>
      <c r="AC5149" s="17">
        <f t="shared" si="2717"/>
        <v>20</v>
      </c>
      <c r="AD5149" s="17">
        <v>252</v>
      </c>
      <c r="AE5149" s="13">
        <f t="shared" si="2696"/>
        <v>1.0036213679999999</v>
      </c>
      <c r="AF5149" s="2">
        <f t="shared" si="2704"/>
        <v>133.90249403999999</v>
      </c>
      <c r="AG5149" s="2">
        <f t="shared" si="2718"/>
        <v>133.90249403999999</v>
      </c>
      <c r="AH5149" s="3">
        <f t="shared" si="2719"/>
        <v>0</v>
      </c>
      <c r="AI5149" s="4" t="str">
        <f t="shared" si="2697"/>
        <v>A+J=</v>
      </c>
      <c r="AJ5149" s="11">
        <f t="shared" si="2725"/>
        <v>46309</v>
      </c>
      <c r="AQ5149" s="53"/>
      <c r="AR5149" s="53"/>
    </row>
    <row r="5150" spans="1:44" x14ac:dyDescent="0.2">
      <c r="A5150" s="158">
        <f t="shared" si="2720"/>
        <v>46306</v>
      </c>
      <c r="B5150" s="2">
        <f t="shared" si="2705"/>
        <v>37109.568608029862</v>
      </c>
      <c r="C5150" s="2">
        <f t="shared" si="2721"/>
        <v>27711.910351750001</v>
      </c>
      <c r="D5150" s="2">
        <f>SUM(Y5150:Y$5459)</f>
        <v>27711.910351759878</v>
      </c>
      <c r="E5150" s="91">
        <v>0</v>
      </c>
      <c r="F5150" s="88">
        <f t="shared" si="2699"/>
        <v>6455.85</v>
      </c>
      <c r="G5150" s="3">
        <f>IF(AND(N5150=1,N5149&gt;1),VLOOKUP(A5149,[1]Plan1!$BK$81:$BM$259,3),G5149)</f>
        <v>6413.24</v>
      </c>
      <c r="H5150" s="11">
        <f t="shared" si="2700"/>
        <v>46218</v>
      </c>
      <c r="I5150" s="11">
        <f t="shared" si="2701"/>
        <v>46249</v>
      </c>
      <c r="J5150" s="12">
        <f t="shared" si="2706"/>
        <v>-6.6002153085962245E-3</v>
      </c>
      <c r="K5150" s="11">
        <f t="shared" si="2722"/>
        <v>46309</v>
      </c>
      <c r="L5150" s="11">
        <f t="shared" si="2707"/>
        <v>46309</v>
      </c>
      <c r="M5150" s="1">
        <f t="shared" si="2726"/>
        <v>21</v>
      </c>
      <c r="N5150" s="1">
        <f t="shared" si="2708"/>
        <v>20</v>
      </c>
      <c r="O5150" s="2">
        <f t="shared" si="2709"/>
        <v>0.99371308999999997</v>
      </c>
      <c r="P5150" s="13">
        <f t="shared" si="2702"/>
        <v>0.99339977999999995</v>
      </c>
      <c r="Q5150" s="13">
        <f t="shared" si="2695"/>
        <v>1.3342878854625599</v>
      </c>
      <c r="R5150" s="2">
        <f t="shared" si="2698"/>
        <v>1.3258993299999999</v>
      </c>
      <c r="S5150" s="2">
        <f t="shared" si="2723"/>
        <v>1.33428788</v>
      </c>
      <c r="T5150" s="2">
        <f t="shared" si="2710"/>
        <v>36975.666113979998</v>
      </c>
      <c r="U5150" s="2">
        <f t="shared" si="2711"/>
        <v>9263.7557622398635</v>
      </c>
      <c r="V5150" s="2">
        <f t="shared" si="2712"/>
        <v>0</v>
      </c>
      <c r="W5150" s="2">
        <f t="shared" si="2713"/>
        <v>36975.666113989864</v>
      </c>
      <c r="X5150" s="17">
        <f t="shared" si="2714"/>
        <v>0</v>
      </c>
      <c r="Y5150" s="2">
        <f t="shared" si="2715"/>
        <v>0</v>
      </c>
      <c r="Z5150" s="72">
        <f t="shared" si="2716"/>
        <v>0</v>
      </c>
      <c r="AA5150" s="2">
        <f t="shared" si="2703"/>
        <v>0</v>
      </c>
      <c r="AB5150" s="12">
        <f t="shared" si="2724"/>
        <v>4.6600000000000003E-2</v>
      </c>
      <c r="AC5150" s="17">
        <f t="shared" si="2717"/>
        <v>20</v>
      </c>
      <c r="AD5150" s="17">
        <v>252</v>
      </c>
      <c r="AE5150" s="13">
        <f t="shared" si="2696"/>
        <v>1.0036213679999999</v>
      </c>
      <c r="AF5150" s="2">
        <f t="shared" si="2704"/>
        <v>133.90249403999999</v>
      </c>
      <c r="AG5150" s="2">
        <f t="shared" si="2718"/>
        <v>133.90249403999999</v>
      </c>
      <c r="AH5150" s="3">
        <f t="shared" si="2719"/>
        <v>0</v>
      </c>
      <c r="AI5150" s="4" t="str">
        <f t="shared" si="2697"/>
        <v>A+J=</v>
      </c>
      <c r="AJ5150" s="11">
        <f t="shared" si="2725"/>
        <v>46309</v>
      </c>
      <c r="AQ5150" s="53"/>
      <c r="AR5150" s="53"/>
    </row>
    <row r="5151" spans="1:44" x14ac:dyDescent="0.2">
      <c r="A5151" s="158">
        <f t="shared" si="2720"/>
        <v>46307</v>
      </c>
      <c r="B5151" s="2">
        <f t="shared" si="2705"/>
        <v>37109.568608029862</v>
      </c>
      <c r="C5151" s="2">
        <f t="shared" si="2721"/>
        <v>27711.910351750001</v>
      </c>
      <c r="D5151" s="2">
        <f>SUM(Y5151:Y$5459)</f>
        <v>27711.910351759878</v>
      </c>
      <c r="E5151" s="91">
        <v>0</v>
      </c>
      <c r="F5151" s="88">
        <f t="shared" si="2699"/>
        <v>6455.85</v>
      </c>
      <c r="G5151" s="3">
        <f>IF(AND(N5151=1,N5150&gt;1),VLOOKUP(A5150,[1]Plan1!$BK$81:$BM$259,3),G5150)</f>
        <v>6413.24</v>
      </c>
      <c r="H5151" s="11">
        <f t="shared" si="2700"/>
        <v>46218</v>
      </c>
      <c r="I5151" s="11">
        <f t="shared" si="2701"/>
        <v>46249</v>
      </c>
      <c r="J5151" s="12">
        <f t="shared" si="2706"/>
        <v>-6.6002153085962245E-3</v>
      </c>
      <c r="K5151" s="11">
        <f t="shared" si="2722"/>
        <v>46309</v>
      </c>
      <c r="L5151" s="11">
        <f t="shared" si="2707"/>
        <v>46309</v>
      </c>
      <c r="M5151" s="1">
        <f t="shared" si="2726"/>
        <v>21</v>
      </c>
      <c r="N5151" s="1">
        <f t="shared" si="2708"/>
        <v>20</v>
      </c>
      <c r="O5151" s="2">
        <f t="shared" si="2709"/>
        <v>0.99371308999999997</v>
      </c>
      <c r="P5151" s="13">
        <f t="shared" si="2702"/>
        <v>0.99339977999999995</v>
      </c>
      <c r="Q5151" s="13">
        <f t="shared" ref="Q5151:Q5214" si="2727">IF(L5151&gt;L5150,Q5150*P5151,Q5150)</f>
        <v>1.3342878854625599</v>
      </c>
      <c r="R5151" s="2">
        <f t="shared" si="2698"/>
        <v>1.3258993299999999</v>
      </c>
      <c r="S5151" s="2">
        <f t="shared" si="2723"/>
        <v>1.33428788</v>
      </c>
      <c r="T5151" s="2">
        <f t="shared" si="2710"/>
        <v>36975.666113979998</v>
      </c>
      <c r="U5151" s="2">
        <f t="shared" si="2711"/>
        <v>9263.7557622398635</v>
      </c>
      <c r="V5151" s="2">
        <f t="shared" si="2712"/>
        <v>0</v>
      </c>
      <c r="W5151" s="2">
        <f t="shared" si="2713"/>
        <v>36975.666113989864</v>
      </c>
      <c r="X5151" s="17">
        <f t="shared" si="2714"/>
        <v>0</v>
      </c>
      <c r="Y5151" s="2">
        <f t="shared" si="2715"/>
        <v>0</v>
      </c>
      <c r="Z5151" s="72">
        <f t="shared" si="2716"/>
        <v>0</v>
      </c>
      <c r="AA5151" s="2">
        <f t="shared" si="2703"/>
        <v>0</v>
      </c>
      <c r="AB5151" s="12">
        <f t="shared" si="2724"/>
        <v>4.6600000000000003E-2</v>
      </c>
      <c r="AC5151" s="17">
        <f t="shared" si="2717"/>
        <v>20</v>
      </c>
      <c r="AD5151" s="17">
        <v>252</v>
      </c>
      <c r="AE5151" s="13">
        <f t="shared" ref="AE5151:AE5214" si="2728">ROUND((1+AB5151)^TRUNC((AC5151/AD5151),9),9)</f>
        <v>1.0036213679999999</v>
      </c>
      <c r="AF5151" s="2">
        <f t="shared" si="2704"/>
        <v>133.90249403999999</v>
      </c>
      <c r="AG5151" s="2">
        <f t="shared" si="2718"/>
        <v>133.90249403999999</v>
      </c>
      <c r="AH5151" s="3">
        <f t="shared" si="2719"/>
        <v>0</v>
      </c>
      <c r="AI5151" s="4" t="str">
        <f t="shared" si="2697"/>
        <v>A+J=</v>
      </c>
      <c r="AJ5151" s="11">
        <f t="shared" si="2725"/>
        <v>46309</v>
      </c>
      <c r="AQ5151" s="53"/>
      <c r="AR5151" s="53"/>
    </row>
    <row r="5152" spans="1:44" x14ac:dyDescent="0.2">
      <c r="A5152" s="158">
        <f t="shared" si="2720"/>
        <v>46308</v>
      </c>
      <c r="B5152" s="2">
        <f t="shared" si="2705"/>
        <v>37109.568608029862</v>
      </c>
      <c r="C5152" s="2">
        <f t="shared" si="2721"/>
        <v>27711.910351750001</v>
      </c>
      <c r="D5152" s="2">
        <f>SUM(Y5152:Y$5459)</f>
        <v>27711.910351759878</v>
      </c>
      <c r="E5152" s="91">
        <v>0</v>
      </c>
      <c r="F5152" s="88">
        <f t="shared" si="2699"/>
        <v>6455.85</v>
      </c>
      <c r="G5152" s="3">
        <f>IF(AND(N5152=1,N5151&gt;1),VLOOKUP(A5151,[1]Plan1!$BK$81:$BM$259,3),G5151)</f>
        <v>6413.24</v>
      </c>
      <c r="H5152" s="11">
        <f t="shared" si="2700"/>
        <v>46218</v>
      </c>
      <c r="I5152" s="11">
        <f t="shared" si="2701"/>
        <v>46249</v>
      </c>
      <c r="J5152" s="12">
        <f t="shared" si="2706"/>
        <v>-6.6002153085962245E-3</v>
      </c>
      <c r="K5152" s="11">
        <f t="shared" si="2722"/>
        <v>46309</v>
      </c>
      <c r="L5152" s="11">
        <f t="shared" si="2707"/>
        <v>46309</v>
      </c>
      <c r="M5152" s="1">
        <f t="shared" si="2726"/>
        <v>21</v>
      </c>
      <c r="N5152" s="1">
        <f t="shared" si="2708"/>
        <v>20</v>
      </c>
      <c r="O5152" s="2">
        <f t="shared" si="2709"/>
        <v>0.99371308999999997</v>
      </c>
      <c r="P5152" s="13">
        <f t="shared" si="2702"/>
        <v>0.99339977999999995</v>
      </c>
      <c r="Q5152" s="13">
        <f t="shared" si="2727"/>
        <v>1.3342878854625599</v>
      </c>
      <c r="R5152" s="2">
        <f t="shared" si="2698"/>
        <v>1.3258993299999999</v>
      </c>
      <c r="S5152" s="2">
        <f t="shared" si="2723"/>
        <v>1.33428788</v>
      </c>
      <c r="T5152" s="2">
        <f t="shared" si="2710"/>
        <v>36975.666113979998</v>
      </c>
      <c r="U5152" s="2">
        <f t="shared" si="2711"/>
        <v>9263.7557622398635</v>
      </c>
      <c r="V5152" s="2">
        <f t="shared" si="2712"/>
        <v>0</v>
      </c>
      <c r="W5152" s="2">
        <f t="shared" si="2713"/>
        <v>36975.666113989864</v>
      </c>
      <c r="X5152" s="17">
        <f t="shared" si="2714"/>
        <v>0</v>
      </c>
      <c r="Y5152" s="2">
        <f t="shared" si="2715"/>
        <v>0</v>
      </c>
      <c r="Z5152" s="72">
        <f t="shared" si="2716"/>
        <v>0</v>
      </c>
      <c r="AA5152" s="2">
        <f t="shared" si="2703"/>
        <v>0</v>
      </c>
      <c r="AB5152" s="12">
        <f t="shared" si="2724"/>
        <v>4.6600000000000003E-2</v>
      </c>
      <c r="AC5152" s="17">
        <f t="shared" si="2717"/>
        <v>20</v>
      </c>
      <c r="AD5152" s="17">
        <v>252</v>
      </c>
      <c r="AE5152" s="13">
        <f t="shared" si="2728"/>
        <v>1.0036213679999999</v>
      </c>
      <c r="AF5152" s="2">
        <f t="shared" si="2704"/>
        <v>133.90249403999999</v>
      </c>
      <c r="AG5152" s="2">
        <f t="shared" si="2718"/>
        <v>133.90249403999999</v>
      </c>
      <c r="AH5152" s="3">
        <f t="shared" si="2719"/>
        <v>0</v>
      </c>
      <c r="AI5152" s="4" t="str">
        <f t="shared" si="2697"/>
        <v>A+J=</v>
      </c>
      <c r="AJ5152" s="11">
        <f t="shared" si="2725"/>
        <v>46309</v>
      </c>
      <c r="AQ5152" s="53"/>
      <c r="AR5152" s="53"/>
    </row>
    <row r="5153" spans="1:44" x14ac:dyDescent="0.2">
      <c r="A5153" s="158">
        <f t="shared" si="2720"/>
        <v>46309</v>
      </c>
      <c r="B5153" s="2">
        <f t="shared" si="2705"/>
        <v>37116.276437569861</v>
      </c>
      <c r="C5153" s="2">
        <f t="shared" si="2721"/>
        <v>27711.910351750001</v>
      </c>
      <c r="D5153" s="2">
        <f>SUM(Y5153:Y$5459)</f>
        <v>27711.910351759878</v>
      </c>
      <c r="E5153" s="91">
        <v>0</v>
      </c>
      <c r="F5153" s="88">
        <f t="shared" si="2699"/>
        <v>6455.85</v>
      </c>
      <c r="G5153" s="3">
        <f>IF(AND(N5153=1,N5152&gt;1),VLOOKUP(A5152,[1]Plan1!$BK$81:$BM$259,3),G5152)</f>
        <v>6413.24</v>
      </c>
      <c r="H5153" s="11">
        <f t="shared" si="2700"/>
        <v>46218</v>
      </c>
      <c r="I5153" s="11">
        <f t="shared" si="2701"/>
        <v>46249</v>
      </c>
      <c r="J5153" s="12">
        <f t="shared" si="2706"/>
        <v>-6.6002153085962245E-3</v>
      </c>
      <c r="K5153" s="11">
        <f t="shared" si="2722"/>
        <v>46342</v>
      </c>
      <c r="L5153" s="11">
        <f t="shared" si="2707"/>
        <v>46309</v>
      </c>
      <c r="M5153" s="1">
        <f t="shared" si="2726"/>
        <v>21</v>
      </c>
      <c r="N5153" s="1">
        <f t="shared" si="2708"/>
        <v>21</v>
      </c>
      <c r="O5153" s="2">
        <f t="shared" si="2709"/>
        <v>0.99339977999999995</v>
      </c>
      <c r="P5153" s="13">
        <f t="shared" si="2702"/>
        <v>0.99339977999999995</v>
      </c>
      <c r="Q5153" s="13">
        <f t="shared" si="2727"/>
        <v>1.3342878854625599</v>
      </c>
      <c r="R5153" s="2">
        <f t="shared" si="2698"/>
        <v>1.3254812899999999</v>
      </c>
      <c r="S5153" s="2">
        <f t="shared" si="2723"/>
        <v>1.33428788</v>
      </c>
      <c r="T5153" s="2">
        <f t="shared" si="2710"/>
        <v>36975.666113979998</v>
      </c>
      <c r="U5153" s="2">
        <f t="shared" si="2711"/>
        <v>9263.7557622398635</v>
      </c>
      <c r="V5153" s="2">
        <f t="shared" si="2712"/>
        <v>0</v>
      </c>
      <c r="W5153" s="2">
        <f t="shared" si="2713"/>
        <v>36975.666113989864</v>
      </c>
      <c r="X5153" s="17">
        <f t="shared" si="2714"/>
        <v>169</v>
      </c>
      <c r="Y5153" s="2">
        <f t="shared" si="2715"/>
        <v>2471.2653065499999</v>
      </c>
      <c r="Z5153" s="72">
        <f t="shared" si="2716"/>
        <v>8.9177010000000001E-2</v>
      </c>
      <c r="AA5153" s="2">
        <f t="shared" si="2703"/>
        <v>3297.3793467999999</v>
      </c>
      <c r="AB5153" s="12">
        <f t="shared" si="2724"/>
        <v>4.6600000000000003E-2</v>
      </c>
      <c r="AC5153" s="17">
        <f t="shared" si="2717"/>
        <v>21</v>
      </c>
      <c r="AD5153" s="17">
        <v>252</v>
      </c>
      <c r="AE5153" s="13">
        <f t="shared" si="2728"/>
        <v>1.00380278</v>
      </c>
      <c r="AF5153" s="2">
        <f t="shared" si="2704"/>
        <v>140.61032358</v>
      </c>
      <c r="AG5153" s="2">
        <f t="shared" si="2718"/>
        <v>140.61032358</v>
      </c>
      <c r="AH5153" s="3">
        <f t="shared" si="2719"/>
        <v>3437.98967038</v>
      </c>
      <c r="AI5153" s="4" t="str">
        <f t="shared" si="2697"/>
        <v>A+J=</v>
      </c>
      <c r="AJ5153" s="11">
        <f t="shared" si="2725"/>
        <v>46309</v>
      </c>
      <c r="AQ5153" s="53"/>
      <c r="AR5153" s="53"/>
    </row>
    <row r="5154" spans="1:44" x14ac:dyDescent="0.2">
      <c r="A5154" s="158">
        <f t="shared" si="2720"/>
        <v>46310</v>
      </c>
      <c r="B5154" s="2">
        <f t="shared" si="2705"/>
        <v>33684.37438694571</v>
      </c>
      <c r="C5154" s="2">
        <f t="shared" si="2721"/>
        <v>25240.645045199999</v>
      </c>
      <c r="D5154" s="2">
        <f>SUM(Y5154:Y$5459)</f>
        <v>25240.64504520988</v>
      </c>
      <c r="E5154" s="91">
        <v>0</v>
      </c>
      <c r="F5154" s="88">
        <f t="shared" si="2699"/>
        <v>6455.85</v>
      </c>
      <c r="G5154" s="3">
        <f>IF(AND(N5154=1,N5153&gt;1),VLOOKUP(A5153,[1]Plan1!$BK$81:$BM$259,3),G5153)</f>
        <v>6413.24</v>
      </c>
      <c r="H5154" s="11">
        <f t="shared" si="2700"/>
        <v>46249</v>
      </c>
      <c r="I5154" s="11">
        <f t="shared" si="2701"/>
        <v>46280</v>
      </c>
      <c r="J5154" s="12">
        <f t="shared" si="2706"/>
        <v>-6.6002153085962245E-3</v>
      </c>
      <c r="K5154" s="11">
        <f t="shared" si="2722"/>
        <v>46342</v>
      </c>
      <c r="L5154" s="11">
        <f t="shared" si="2707"/>
        <v>46342</v>
      </c>
      <c r="M5154" s="1">
        <f t="shared" si="2726"/>
        <v>22</v>
      </c>
      <c r="N5154" s="1">
        <f t="shared" si="2708"/>
        <v>1</v>
      </c>
      <c r="O5154" s="2">
        <f t="shared" si="2709"/>
        <v>0.99969903999999998</v>
      </c>
      <c r="P5154" s="13">
        <f t="shared" si="2702"/>
        <v>0.99339977999999995</v>
      </c>
      <c r="Q5154" s="13">
        <f t="shared" si="2727"/>
        <v>1.3254812918751722</v>
      </c>
      <c r="R5154" s="2">
        <f t="shared" si="2698"/>
        <v>1.3250823700000001</v>
      </c>
      <c r="S5154" s="2">
        <f t="shared" si="2723"/>
        <v>1.33428788</v>
      </c>
      <c r="T5154" s="2">
        <f t="shared" si="2710"/>
        <v>33678.286767190002</v>
      </c>
      <c r="U5154" s="2">
        <f t="shared" si="2711"/>
        <v>8437.6417219957148</v>
      </c>
      <c r="V5154" s="2">
        <f t="shared" si="2712"/>
        <v>0</v>
      </c>
      <c r="W5154" s="2">
        <f t="shared" si="2713"/>
        <v>33678.286767195714</v>
      </c>
      <c r="X5154" s="17">
        <f t="shared" si="2714"/>
        <v>0</v>
      </c>
      <c r="Y5154" s="2">
        <f t="shared" si="2715"/>
        <v>0</v>
      </c>
      <c r="Z5154" s="72">
        <f t="shared" si="2716"/>
        <v>0</v>
      </c>
      <c r="AA5154" s="2">
        <f t="shared" si="2703"/>
        <v>0</v>
      </c>
      <c r="AB5154" s="12">
        <f t="shared" si="2724"/>
        <v>4.6600000000000003E-2</v>
      </c>
      <c r="AC5154" s="17">
        <f t="shared" si="2717"/>
        <v>1</v>
      </c>
      <c r="AD5154" s="17">
        <v>252</v>
      </c>
      <c r="AE5154" s="13">
        <f t="shared" si="2728"/>
        <v>1.0001807579999999</v>
      </c>
      <c r="AF5154" s="2">
        <f t="shared" si="2704"/>
        <v>6.08761975</v>
      </c>
      <c r="AG5154" s="2">
        <f t="shared" si="2718"/>
        <v>6.08761975</v>
      </c>
      <c r="AH5154" s="3">
        <f t="shared" si="2719"/>
        <v>0</v>
      </c>
      <c r="AI5154" s="4" t="str">
        <f t="shared" ref="AI5154:AI5217" si="2729">AI5153</f>
        <v>A+J=</v>
      </c>
      <c r="AJ5154" s="11">
        <f t="shared" si="2725"/>
        <v>46342</v>
      </c>
      <c r="AQ5154" s="53"/>
      <c r="AR5154" s="53"/>
    </row>
    <row r="5155" spans="1:44" x14ac:dyDescent="0.2">
      <c r="A5155" s="158">
        <f t="shared" si="2720"/>
        <v>46311</v>
      </c>
      <c r="B5155" s="2">
        <f t="shared" si="2705"/>
        <v>33690.463084415715</v>
      </c>
      <c r="C5155" s="2">
        <f t="shared" si="2721"/>
        <v>25240.645045199999</v>
      </c>
      <c r="D5155" s="2">
        <f>SUM(Y5155:Y$5459)</f>
        <v>25240.64504520988</v>
      </c>
      <c r="E5155" s="91">
        <v>0</v>
      </c>
      <c r="F5155" s="88">
        <f t="shared" si="2699"/>
        <v>6455.85</v>
      </c>
      <c r="G5155" s="3">
        <f>IF(AND(N5155=1,N5154&gt;1),VLOOKUP(A5154,[1]Plan1!$BK$81:$BM$259,3),G5154)</f>
        <v>6413.24</v>
      </c>
      <c r="H5155" s="11">
        <f t="shared" si="2700"/>
        <v>46249</v>
      </c>
      <c r="I5155" s="11">
        <f t="shared" si="2701"/>
        <v>46280</v>
      </c>
      <c r="J5155" s="12">
        <f t="shared" si="2706"/>
        <v>-6.6002153085962245E-3</v>
      </c>
      <c r="K5155" s="11">
        <f t="shared" si="2722"/>
        <v>46342</v>
      </c>
      <c r="L5155" s="11">
        <f t="shared" si="2707"/>
        <v>46342</v>
      </c>
      <c r="M5155" s="1">
        <f t="shared" si="2726"/>
        <v>22</v>
      </c>
      <c r="N5155" s="1">
        <f t="shared" si="2708"/>
        <v>2</v>
      </c>
      <c r="O5155" s="2">
        <f t="shared" si="2709"/>
        <v>0.99939816999999997</v>
      </c>
      <c r="P5155" s="13">
        <f t="shared" si="2702"/>
        <v>0.99339977999999995</v>
      </c>
      <c r="Q5155" s="13">
        <f t="shared" si="2727"/>
        <v>1.3254812918751722</v>
      </c>
      <c r="R5155" s="2">
        <f t="shared" si="2698"/>
        <v>1.3246835699999999</v>
      </c>
      <c r="S5155" s="2">
        <f t="shared" si="2723"/>
        <v>1.33428788</v>
      </c>
      <c r="T5155" s="2">
        <f t="shared" si="2710"/>
        <v>33678.286767190002</v>
      </c>
      <c r="U5155" s="2">
        <f t="shared" si="2711"/>
        <v>8437.6417219957148</v>
      </c>
      <c r="V5155" s="2">
        <f t="shared" si="2712"/>
        <v>0</v>
      </c>
      <c r="W5155" s="2">
        <f t="shared" si="2713"/>
        <v>33678.286767195714</v>
      </c>
      <c r="X5155" s="17">
        <f t="shared" si="2714"/>
        <v>0</v>
      </c>
      <c r="Y5155" s="2">
        <f t="shared" si="2715"/>
        <v>0</v>
      </c>
      <c r="Z5155" s="72">
        <f t="shared" si="2716"/>
        <v>0</v>
      </c>
      <c r="AA5155" s="2">
        <f t="shared" si="2703"/>
        <v>0</v>
      </c>
      <c r="AB5155" s="12">
        <f t="shared" si="2724"/>
        <v>4.6600000000000003E-2</v>
      </c>
      <c r="AC5155" s="17">
        <f t="shared" si="2717"/>
        <v>2</v>
      </c>
      <c r="AD5155" s="17">
        <v>252</v>
      </c>
      <c r="AE5155" s="13">
        <f t="shared" si="2728"/>
        <v>1.0003615480000001</v>
      </c>
      <c r="AF5155" s="2">
        <f t="shared" si="2704"/>
        <v>12.17631722</v>
      </c>
      <c r="AG5155" s="2">
        <f t="shared" si="2718"/>
        <v>12.17631722</v>
      </c>
      <c r="AH5155" s="3">
        <f t="shared" si="2719"/>
        <v>0</v>
      </c>
      <c r="AI5155" s="4" t="str">
        <f t="shared" si="2729"/>
        <v>A+J=</v>
      </c>
      <c r="AJ5155" s="11">
        <f t="shared" si="2725"/>
        <v>46342</v>
      </c>
      <c r="AQ5155" s="53"/>
      <c r="AR5155" s="53"/>
    </row>
    <row r="5156" spans="1:44" x14ac:dyDescent="0.2">
      <c r="A5156" s="158">
        <f t="shared" si="2720"/>
        <v>46312</v>
      </c>
      <c r="B5156" s="2">
        <f t="shared" si="2705"/>
        <v>33696.552893265711</v>
      </c>
      <c r="C5156" s="2">
        <f t="shared" si="2721"/>
        <v>25240.645045199999</v>
      </c>
      <c r="D5156" s="2">
        <f>SUM(Y5156:Y$5459)</f>
        <v>25240.64504520988</v>
      </c>
      <c r="E5156" s="91">
        <v>0</v>
      </c>
      <c r="F5156" s="88">
        <f t="shared" si="2699"/>
        <v>6455.85</v>
      </c>
      <c r="G5156" s="3">
        <f>IF(AND(N5156=1,N5155&gt;1),VLOOKUP(A5155,[1]Plan1!$BK$81:$BM$259,3),G5155)</f>
        <v>6413.24</v>
      </c>
      <c r="H5156" s="11">
        <f t="shared" si="2700"/>
        <v>46249</v>
      </c>
      <c r="I5156" s="11">
        <f t="shared" si="2701"/>
        <v>46280</v>
      </c>
      <c r="J5156" s="12">
        <f t="shared" si="2706"/>
        <v>-6.6002153085962245E-3</v>
      </c>
      <c r="K5156" s="11">
        <f t="shared" si="2722"/>
        <v>46342</v>
      </c>
      <c r="L5156" s="11">
        <f t="shared" si="2707"/>
        <v>46342</v>
      </c>
      <c r="M5156" s="1">
        <f t="shared" si="2726"/>
        <v>22</v>
      </c>
      <c r="N5156" s="1">
        <f t="shared" si="2708"/>
        <v>3</v>
      </c>
      <c r="O5156" s="2">
        <f t="shared" si="2709"/>
        <v>0.99909738999999997</v>
      </c>
      <c r="P5156" s="13">
        <f t="shared" si="2702"/>
        <v>0.99339977999999995</v>
      </c>
      <c r="Q5156" s="13">
        <f t="shared" si="2727"/>
        <v>1.3254812918751722</v>
      </c>
      <c r="R5156" s="2">
        <f t="shared" si="2698"/>
        <v>1.3242848899999999</v>
      </c>
      <c r="S5156" s="2">
        <f t="shared" si="2723"/>
        <v>1.33428788</v>
      </c>
      <c r="T5156" s="2">
        <f t="shared" si="2710"/>
        <v>33678.286767190002</v>
      </c>
      <c r="U5156" s="2">
        <f t="shared" si="2711"/>
        <v>8437.6417219957148</v>
      </c>
      <c r="V5156" s="2">
        <f t="shared" si="2712"/>
        <v>0</v>
      </c>
      <c r="W5156" s="2">
        <f t="shared" si="2713"/>
        <v>33678.286767195714</v>
      </c>
      <c r="X5156" s="17">
        <f t="shared" si="2714"/>
        <v>0</v>
      </c>
      <c r="Y5156" s="2">
        <f t="shared" si="2715"/>
        <v>0</v>
      </c>
      <c r="Z5156" s="72">
        <f t="shared" si="2716"/>
        <v>0</v>
      </c>
      <c r="AA5156" s="2">
        <f t="shared" si="2703"/>
        <v>0</v>
      </c>
      <c r="AB5156" s="12">
        <f t="shared" si="2724"/>
        <v>4.6600000000000003E-2</v>
      </c>
      <c r="AC5156" s="17">
        <f t="shared" si="2717"/>
        <v>3</v>
      </c>
      <c r="AD5156" s="17">
        <v>252</v>
      </c>
      <c r="AE5156" s="13">
        <f t="shared" si="2728"/>
        <v>1.0005423710000001</v>
      </c>
      <c r="AF5156" s="2">
        <f t="shared" si="2704"/>
        <v>18.266126069999999</v>
      </c>
      <c r="AG5156" s="2">
        <f t="shared" si="2718"/>
        <v>18.266126069999999</v>
      </c>
      <c r="AH5156" s="3">
        <f t="shared" si="2719"/>
        <v>0</v>
      </c>
      <c r="AI5156" s="4" t="str">
        <f t="shared" si="2729"/>
        <v>A+J=</v>
      </c>
      <c r="AJ5156" s="11">
        <f t="shared" si="2725"/>
        <v>46342</v>
      </c>
      <c r="AQ5156" s="53"/>
      <c r="AR5156" s="53"/>
    </row>
    <row r="5157" spans="1:44" x14ac:dyDescent="0.2">
      <c r="A5157" s="158">
        <f t="shared" si="2720"/>
        <v>46313</v>
      </c>
      <c r="B5157" s="2">
        <f t="shared" si="2705"/>
        <v>33696.552893265711</v>
      </c>
      <c r="C5157" s="2">
        <f t="shared" si="2721"/>
        <v>25240.645045199999</v>
      </c>
      <c r="D5157" s="2">
        <f>SUM(Y5157:Y$5459)</f>
        <v>25240.64504520988</v>
      </c>
      <c r="E5157" s="91">
        <v>0</v>
      </c>
      <c r="F5157" s="88">
        <f t="shared" si="2699"/>
        <v>6455.85</v>
      </c>
      <c r="G5157" s="3">
        <f>IF(AND(N5157=1,N5156&gt;1),VLOOKUP(A5156,[1]Plan1!$BK$81:$BM$259,3),G5156)</f>
        <v>6413.24</v>
      </c>
      <c r="H5157" s="11">
        <f t="shared" si="2700"/>
        <v>46249</v>
      </c>
      <c r="I5157" s="11">
        <f t="shared" si="2701"/>
        <v>46280</v>
      </c>
      <c r="J5157" s="12">
        <f t="shared" si="2706"/>
        <v>-6.6002153085962245E-3</v>
      </c>
      <c r="K5157" s="11">
        <f t="shared" si="2722"/>
        <v>46342</v>
      </c>
      <c r="L5157" s="11">
        <f t="shared" si="2707"/>
        <v>46342</v>
      </c>
      <c r="M5157" s="1">
        <f t="shared" si="2726"/>
        <v>22</v>
      </c>
      <c r="N5157" s="1">
        <f t="shared" si="2708"/>
        <v>3</v>
      </c>
      <c r="O5157" s="2">
        <f t="shared" si="2709"/>
        <v>0.99909738999999997</v>
      </c>
      <c r="P5157" s="13">
        <f t="shared" si="2702"/>
        <v>0.99339977999999995</v>
      </c>
      <c r="Q5157" s="13">
        <f t="shared" si="2727"/>
        <v>1.3254812918751722</v>
      </c>
      <c r="R5157" s="2">
        <f t="shared" si="2698"/>
        <v>1.3242848899999999</v>
      </c>
      <c r="S5157" s="2">
        <f t="shared" si="2723"/>
        <v>1.33428788</v>
      </c>
      <c r="T5157" s="2">
        <f t="shared" si="2710"/>
        <v>33678.286767190002</v>
      </c>
      <c r="U5157" s="2">
        <f t="shared" si="2711"/>
        <v>8437.6417219957148</v>
      </c>
      <c r="V5157" s="2">
        <f t="shared" si="2712"/>
        <v>0</v>
      </c>
      <c r="W5157" s="2">
        <f t="shared" si="2713"/>
        <v>33678.286767195714</v>
      </c>
      <c r="X5157" s="17">
        <f t="shared" si="2714"/>
        <v>0</v>
      </c>
      <c r="Y5157" s="2">
        <f t="shared" si="2715"/>
        <v>0</v>
      </c>
      <c r="Z5157" s="72">
        <f t="shared" si="2716"/>
        <v>0</v>
      </c>
      <c r="AA5157" s="2">
        <f t="shared" si="2703"/>
        <v>0</v>
      </c>
      <c r="AB5157" s="12">
        <f t="shared" si="2724"/>
        <v>4.6600000000000003E-2</v>
      </c>
      <c r="AC5157" s="17">
        <f t="shared" si="2717"/>
        <v>3</v>
      </c>
      <c r="AD5157" s="17">
        <v>252</v>
      </c>
      <c r="AE5157" s="13">
        <f t="shared" si="2728"/>
        <v>1.0005423710000001</v>
      </c>
      <c r="AF5157" s="2">
        <f t="shared" si="2704"/>
        <v>18.266126069999999</v>
      </c>
      <c r="AG5157" s="2">
        <f t="shared" si="2718"/>
        <v>18.266126069999999</v>
      </c>
      <c r="AH5157" s="3">
        <f t="shared" si="2719"/>
        <v>0</v>
      </c>
      <c r="AI5157" s="4" t="str">
        <f t="shared" si="2729"/>
        <v>A+J=</v>
      </c>
      <c r="AJ5157" s="11">
        <f t="shared" si="2725"/>
        <v>46342</v>
      </c>
      <c r="AQ5157" s="53"/>
      <c r="AR5157" s="53"/>
    </row>
    <row r="5158" spans="1:44" x14ac:dyDescent="0.2">
      <c r="A5158" s="158">
        <f t="shared" si="2720"/>
        <v>46314</v>
      </c>
      <c r="B5158" s="2">
        <f t="shared" si="2705"/>
        <v>33696.552893265711</v>
      </c>
      <c r="C5158" s="2">
        <f t="shared" si="2721"/>
        <v>25240.645045199999</v>
      </c>
      <c r="D5158" s="2">
        <f>SUM(Y5158:Y$5459)</f>
        <v>25240.64504520988</v>
      </c>
      <c r="E5158" s="91">
        <v>0</v>
      </c>
      <c r="F5158" s="88">
        <f t="shared" si="2699"/>
        <v>6455.85</v>
      </c>
      <c r="G5158" s="3">
        <f>IF(AND(N5158=1,N5157&gt;1),VLOOKUP(A5157,[1]Plan1!$BK$81:$BM$259,3),G5157)</f>
        <v>6413.24</v>
      </c>
      <c r="H5158" s="11">
        <f t="shared" si="2700"/>
        <v>46249</v>
      </c>
      <c r="I5158" s="11">
        <f t="shared" si="2701"/>
        <v>46280</v>
      </c>
      <c r="J5158" s="12">
        <f t="shared" si="2706"/>
        <v>-6.6002153085962245E-3</v>
      </c>
      <c r="K5158" s="11">
        <f t="shared" si="2722"/>
        <v>46342</v>
      </c>
      <c r="L5158" s="11">
        <f t="shared" si="2707"/>
        <v>46342</v>
      </c>
      <c r="M5158" s="1">
        <f t="shared" si="2726"/>
        <v>22</v>
      </c>
      <c r="N5158" s="1">
        <f t="shared" si="2708"/>
        <v>3</v>
      </c>
      <c r="O5158" s="2">
        <f t="shared" si="2709"/>
        <v>0.99909738999999997</v>
      </c>
      <c r="P5158" s="13">
        <f t="shared" si="2702"/>
        <v>0.99339977999999995</v>
      </c>
      <c r="Q5158" s="13">
        <f t="shared" si="2727"/>
        <v>1.3254812918751722</v>
      </c>
      <c r="R5158" s="2">
        <f t="shared" si="2698"/>
        <v>1.3242848899999999</v>
      </c>
      <c r="S5158" s="2">
        <f t="shared" si="2723"/>
        <v>1.33428788</v>
      </c>
      <c r="T5158" s="2">
        <f t="shared" si="2710"/>
        <v>33678.286767190002</v>
      </c>
      <c r="U5158" s="2">
        <f t="shared" si="2711"/>
        <v>8437.6417219957148</v>
      </c>
      <c r="V5158" s="2">
        <f t="shared" si="2712"/>
        <v>0</v>
      </c>
      <c r="W5158" s="2">
        <f t="shared" si="2713"/>
        <v>33678.286767195714</v>
      </c>
      <c r="X5158" s="17">
        <f t="shared" si="2714"/>
        <v>0</v>
      </c>
      <c r="Y5158" s="2">
        <f t="shared" si="2715"/>
        <v>0</v>
      </c>
      <c r="Z5158" s="72">
        <f t="shared" si="2716"/>
        <v>0</v>
      </c>
      <c r="AA5158" s="2">
        <f t="shared" si="2703"/>
        <v>0</v>
      </c>
      <c r="AB5158" s="12">
        <f t="shared" si="2724"/>
        <v>4.6600000000000003E-2</v>
      </c>
      <c r="AC5158" s="17">
        <f t="shared" si="2717"/>
        <v>3</v>
      </c>
      <c r="AD5158" s="17">
        <v>252</v>
      </c>
      <c r="AE5158" s="13">
        <f t="shared" si="2728"/>
        <v>1.0005423710000001</v>
      </c>
      <c r="AF5158" s="2">
        <f t="shared" si="2704"/>
        <v>18.266126069999999</v>
      </c>
      <c r="AG5158" s="2">
        <f t="shared" si="2718"/>
        <v>18.266126069999999</v>
      </c>
      <c r="AH5158" s="3">
        <f t="shared" si="2719"/>
        <v>0</v>
      </c>
      <c r="AI5158" s="4" t="str">
        <f t="shared" si="2729"/>
        <v>A+J=</v>
      </c>
      <c r="AJ5158" s="11">
        <f t="shared" si="2725"/>
        <v>46342</v>
      </c>
      <c r="AQ5158" s="53"/>
      <c r="AR5158" s="53"/>
    </row>
    <row r="5159" spans="1:44" x14ac:dyDescent="0.2">
      <c r="A5159" s="158">
        <f t="shared" si="2720"/>
        <v>46315</v>
      </c>
      <c r="B5159" s="2">
        <f t="shared" si="2705"/>
        <v>33702.643813495713</v>
      </c>
      <c r="C5159" s="2">
        <f t="shared" si="2721"/>
        <v>25240.645045199999</v>
      </c>
      <c r="D5159" s="2">
        <f>SUM(Y5159:Y$5459)</f>
        <v>25240.64504520988</v>
      </c>
      <c r="E5159" s="91">
        <v>0</v>
      </c>
      <c r="F5159" s="88">
        <f t="shared" si="2699"/>
        <v>6455.85</v>
      </c>
      <c r="G5159" s="3">
        <f>IF(AND(N5159=1,N5158&gt;1),VLOOKUP(A5158,[1]Plan1!$BK$81:$BM$259,3),G5158)</f>
        <v>6413.24</v>
      </c>
      <c r="H5159" s="11">
        <f t="shared" si="2700"/>
        <v>46249</v>
      </c>
      <c r="I5159" s="11">
        <f t="shared" si="2701"/>
        <v>46280</v>
      </c>
      <c r="J5159" s="12">
        <f t="shared" si="2706"/>
        <v>-6.6002153085962245E-3</v>
      </c>
      <c r="K5159" s="11">
        <f t="shared" si="2722"/>
        <v>46342</v>
      </c>
      <c r="L5159" s="11">
        <f t="shared" si="2707"/>
        <v>46342</v>
      </c>
      <c r="M5159" s="1">
        <f t="shared" si="2726"/>
        <v>22</v>
      </c>
      <c r="N5159" s="1">
        <f t="shared" si="2708"/>
        <v>4</v>
      </c>
      <c r="O5159" s="2">
        <f t="shared" si="2709"/>
        <v>0.99879669999999998</v>
      </c>
      <c r="P5159" s="13">
        <f t="shared" si="2702"/>
        <v>0.99339977999999995</v>
      </c>
      <c r="Q5159" s="13">
        <f t="shared" si="2727"/>
        <v>1.3254812918751722</v>
      </c>
      <c r="R5159" s="2">
        <f t="shared" si="2698"/>
        <v>1.3238863400000001</v>
      </c>
      <c r="S5159" s="2">
        <f t="shared" si="2723"/>
        <v>1.33428788</v>
      </c>
      <c r="T5159" s="2">
        <f t="shared" si="2710"/>
        <v>33678.286767190002</v>
      </c>
      <c r="U5159" s="2">
        <f t="shared" si="2711"/>
        <v>8437.6417219957148</v>
      </c>
      <c r="V5159" s="2">
        <f t="shared" si="2712"/>
        <v>0</v>
      </c>
      <c r="W5159" s="2">
        <f t="shared" si="2713"/>
        <v>33678.286767195714</v>
      </c>
      <c r="X5159" s="17">
        <f t="shared" si="2714"/>
        <v>0</v>
      </c>
      <c r="Y5159" s="2">
        <f t="shared" si="2715"/>
        <v>0</v>
      </c>
      <c r="Z5159" s="72">
        <f t="shared" si="2716"/>
        <v>0</v>
      </c>
      <c r="AA5159" s="2">
        <f t="shared" si="2703"/>
        <v>0</v>
      </c>
      <c r="AB5159" s="12">
        <f t="shared" si="2724"/>
        <v>4.6600000000000003E-2</v>
      </c>
      <c r="AC5159" s="17">
        <f t="shared" si="2717"/>
        <v>4</v>
      </c>
      <c r="AD5159" s="17">
        <v>252</v>
      </c>
      <c r="AE5159" s="13">
        <f t="shared" si="2728"/>
        <v>1.0007232269999999</v>
      </c>
      <c r="AF5159" s="2">
        <f t="shared" si="2704"/>
        <v>24.3570463</v>
      </c>
      <c r="AG5159" s="2">
        <f t="shared" si="2718"/>
        <v>24.3570463</v>
      </c>
      <c r="AH5159" s="3">
        <f t="shared" si="2719"/>
        <v>0</v>
      </c>
      <c r="AI5159" s="4" t="str">
        <f t="shared" si="2729"/>
        <v>A+J=</v>
      </c>
      <c r="AJ5159" s="11">
        <f t="shared" si="2725"/>
        <v>46342</v>
      </c>
      <c r="AQ5159" s="53"/>
      <c r="AR5159" s="53"/>
    </row>
    <row r="5160" spans="1:44" x14ac:dyDescent="0.2">
      <c r="A5160" s="158">
        <f t="shared" si="2720"/>
        <v>46316</v>
      </c>
      <c r="B5160" s="2">
        <f t="shared" si="2705"/>
        <v>33708.735811435712</v>
      </c>
      <c r="C5160" s="2">
        <f t="shared" si="2721"/>
        <v>25240.645045199999</v>
      </c>
      <c r="D5160" s="2">
        <f>SUM(Y5160:Y$5459)</f>
        <v>25240.64504520988</v>
      </c>
      <c r="E5160" s="91">
        <v>0</v>
      </c>
      <c r="F5160" s="88">
        <f t="shared" si="2699"/>
        <v>6455.85</v>
      </c>
      <c r="G5160" s="3">
        <f>IF(AND(N5160=1,N5159&gt;1),VLOOKUP(A5159,[1]Plan1!$BK$81:$BM$259,3),G5159)</f>
        <v>6413.24</v>
      </c>
      <c r="H5160" s="11">
        <f t="shared" si="2700"/>
        <v>46249</v>
      </c>
      <c r="I5160" s="11">
        <f t="shared" si="2701"/>
        <v>46280</v>
      </c>
      <c r="J5160" s="12">
        <f t="shared" si="2706"/>
        <v>-6.6002153085962245E-3</v>
      </c>
      <c r="K5160" s="11">
        <f t="shared" si="2722"/>
        <v>46342</v>
      </c>
      <c r="L5160" s="11">
        <f t="shared" si="2707"/>
        <v>46342</v>
      </c>
      <c r="M5160" s="1">
        <f t="shared" si="2726"/>
        <v>22</v>
      </c>
      <c r="N5160" s="1">
        <f t="shared" si="2708"/>
        <v>5</v>
      </c>
      <c r="O5160" s="2">
        <f t="shared" si="2709"/>
        <v>0.99849611000000005</v>
      </c>
      <c r="P5160" s="13">
        <f t="shared" si="2702"/>
        <v>0.99339977999999995</v>
      </c>
      <c r="Q5160" s="13">
        <f t="shared" si="2727"/>
        <v>1.3254812918751722</v>
      </c>
      <c r="R5160" s="2">
        <f t="shared" si="2698"/>
        <v>1.3234879100000001</v>
      </c>
      <c r="S5160" s="2">
        <f t="shared" si="2723"/>
        <v>1.33428788</v>
      </c>
      <c r="T5160" s="2">
        <f t="shared" si="2710"/>
        <v>33678.286767190002</v>
      </c>
      <c r="U5160" s="2">
        <f t="shared" si="2711"/>
        <v>8437.6417219957148</v>
      </c>
      <c r="V5160" s="2">
        <f t="shared" si="2712"/>
        <v>0</v>
      </c>
      <c r="W5160" s="2">
        <f t="shared" si="2713"/>
        <v>33678.286767195714</v>
      </c>
      <c r="X5160" s="17">
        <f t="shared" si="2714"/>
        <v>0</v>
      </c>
      <c r="Y5160" s="2">
        <f t="shared" si="2715"/>
        <v>0</v>
      </c>
      <c r="Z5160" s="72">
        <f t="shared" si="2716"/>
        <v>0</v>
      </c>
      <c r="AA5160" s="2">
        <f t="shared" si="2703"/>
        <v>0</v>
      </c>
      <c r="AB5160" s="12">
        <f t="shared" si="2724"/>
        <v>4.6600000000000003E-2</v>
      </c>
      <c r="AC5160" s="17">
        <f t="shared" si="2717"/>
        <v>5</v>
      </c>
      <c r="AD5160" s="17">
        <v>252</v>
      </c>
      <c r="AE5160" s="13">
        <f t="shared" si="2728"/>
        <v>1.000904115</v>
      </c>
      <c r="AF5160" s="2">
        <f t="shared" si="2704"/>
        <v>30.449044239999999</v>
      </c>
      <c r="AG5160" s="2">
        <f t="shared" si="2718"/>
        <v>30.449044239999999</v>
      </c>
      <c r="AH5160" s="3">
        <f t="shared" si="2719"/>
        <v>0</v>
      </c>
      <c r="AI5160" s="4" t="str">
        <f t="shared" si="2729"/>
        <v>A+J=</v>
      </c>
      <c r="AJ5160" s="11">
        <f t="shared" si="2725"/>
        <v>46342</v>
      </c>
      <c r="AQ5160" s="53"/>
      <c r="AR5160" s="53"/>
    </row>
    <row r="5161" spans="1:44" x14ac:dyDescent="0.2">
      <c r="A5161" s="158">
        <f t="shared" si="2720"/>
        <v>46317</v>
      </c>
      <c r="B5161" s="2">
        <f t="shared" si="2705"/>
        <v>33714.828920755717</v>
      </c>
      <c r="C5161" s="2">
        <f t="shared" si="2721"/>
        <v>25240.645045199999</v>
      </c>
      <c r="D5161" s="2">
        <f>SUM(Y5161:Y$5459)</f>
        <v>25240.64504520988</v>
      </c>
      <c r="E5161" s="91">
        <v>0</v>
      </c>
      <c r="F5161" s="88">
        <f t="shared" si="2699"/>
        <v>6455.85</v>
      </c>
      <c r="G5161" s="3">
        <f>IF(AND(N5161=1,N5160&gt;1),VLOOKUP(A5160,[1]Plan1!$BK$81:$BM$259,3),G5160)</f>
        <v>6413.24</v>
      </c>
      <c r="H5161" s="11">
        <f t="shared" si="2700"/>
        <v>46249</v>
      </c>
      <c r="I5161" s="11">
        <f t="shared" si="2701"/>
        <v>46280</v>
      </c>
      <c r="J5161" s="12">
        <f t="shared" si="2706"/>
        <v>-6.6002153085962245E-3</v>
      </c>
      <c r="K5161" s="11">
        <f t="shared" si="2722"/>
        <v>46342</v>
      </c>
      <c r="L5161" s="11">
        <f t="shared" si="2707"/>
        <v>46342</v>
      </c>
      <c r="M5161" s="1">
        <f t="shared" si="2726"/>
        <v>22</v>
      </c>
      <c r="N5161" s="1">
        <f t="shared" si="2708"/>
        <v>6</v>
      </c>
      <c r="O5161" s="2">
        <f t="shared" si="2709"/>
        <v>0.99819559999999996</v>
      </c>
      <c r="P5161" s="13">
        <f t="shared" si="2702"/>
        <v>0.99339977999999995</v>
      </c>
      <c r="Q5161" s="13">
        <f t="shared" si="2727"/>
        <v>1.3254812918751722</v>
      </c>
      <c r="R5161" s="2">
        <f t="shared" ref="R5161:R5224" si="2730">TRUNC(TRUNC((O5161*Q5161),15),8)</f>
        <v>1.3230895899999999</v>
      </c>
      <c r="S5161" s="2">
        <f t="shared" si="2723"/>
        <v>1.33428788</v>
      </c>
      <c r="T5161" s="2">
        <f t="shared" si="2710"/>
        <v>33678.286767190002</v>
      </c>
      <c r="U5161" s="2">
        <f t="shared" si="2711"/>
        <v>8437.6417219957148</v>
      </c>
      <c r="V5161" s="2">
        <f t="shared" si="2712"/>
        <v>0</v>
      </c>
      <c r="W5161" s="2">
        <f t="shared" si="2713"/>
        <v>33678.286767195714</v>
      </c>
      <c r="X5161" s="17">
        <f t="shared" si="2714"/>
        <v>0</v>
      </c>
      <c r="Y5161" s="2">
        <f t="shared" si="2715"/>
        <v>0</v>
      </c>
      <c r="Z5161" s="72">
        <f t="shared" si="2716"/>
        <v>0</v>
      </c>
      <c r="AA5161" s="2">
        <f t="shared" si="2703"/>
        <v>0</v>
      </c>
      <c r="AB5161" s="12">
        <f t="shared" si="2724"/>
        <v>4.6600000000000003E-2</v>
      </c>
      <c r="AC5161" s="17">
        <f t="shared" si="2717"/>
        <v>6</v>
      </c>
      <c r="AD5161" s="17">
        <v>252</v>
      </c>
      <c r="AE5161" s="13">
        <f t="shared" si="2728"/>
        <v>1.0010850360000001</v>
      </c>
      <c r="AF5161" s="2">
        <f t="shared" si="2704"/>
        <v>36.542153560000003</v>
      </c>
      <c r="AG5161" s="2">
        <f t="shared" si="2718"/>
        <v>36.542153560000003</v>
      </c>
      <c r="AH5161" s="3">
        <f t="shared" si="2719"/>
        <v>0</v>
      </c>
      <c r="AI5161" s="4" t="str">
        <f t="shared" si="2729"/>
        <v>A+J=</v>
      </c>
      <c r="AJ5161" s="11">
        <f t="shared" si="2725"/>
        <v>46342</v>
      </c>
      <c r="AQ5161" s="53"/>
      <c r="AR5161" s="53"/>
    </row>
    <row r="5162" spans="1:44" x14ac:dyDescent="0.2">
      <c r="A5162" s="158">
        <f t="shared" si="2720"/>
        <v>46318</v>
      </c>
      <c r="B5162" s="2">
        <f t="shared" si="2705"/>
        <v>33720.923141455714</v>
      </c>
      <c r="C5162" s="2">
        <f t="shared" si="2721"/>
        <v>25240.645045199999</v>
      </c>
      <c r="D5162" s="2">
        <f>SUM(Y5162:Y$5459)</f>
        <v>25240.64504520988</v>
      </c>
      <c r="E5162" s="91">
        <v>0</v>
      </c>
      <c r="F5162" s="88">
        <f t="shared" ref="F5162:F5225" si="2731">IF(G5162=G5161,F5161,G5161)</f>
        <v>6455.85</v>
      </c>
      <c r="G5162" s="3">
        <f>IF(AND(N5162=1,N5161&gt;1),VLOOKUP(A5161,[1]Plan1!$BK$81:$BM$259,3),G5161)</f>
        <v>6413.24</v>
      </c>
      <c r="H5162" s="11">
        <f t="shared" ref="H5162:H5225" si="2732">EDATE(I5162,-1)</f>
        <v>46249</v>
      </c>
      <c r="I5162" s="11">
        <f t="shared" ref="I5162:I5225" si="2733">IF(X5161&gt;0,EDATE(A5162,-1),+I5161)</f>
        <v>46280</v>
      </c>
      <c r="J5162" s="12">
        <f t="shared" si="2706"/>
        <v>-6.6002153085962245E-3</v>
      </c>
      <c r="K5162" s="11">
        <f t="shared" si="2722"/>
        <v>46342</v>
      </c>
      <c r="L5162" s="11">
        <f t="shared" si="2707"/>
        <v>46342</v>
      </c>
      <c r="M5162" s="1">
        <f t="shared" si="2726"/>
        <v>22</v>
      </c>
      <c r="N5162" s="1">
        <f t="shared" si="2708"/>
        <v>7</v>
      </c>
      <c r="O5162" s="2">
        <f t="shared" si="2709"/>
        <v>0.99789517999999999</v>
      </c>
      <c r="P5162" s="13">
        <f t="shared" ref="P5162:P5225" si="2734">IF(L5162&gt;L5161,O5161,P5161)</f>
        <v>0.99339977999999995</v>
      </c>
      <c r="Q5162" s="13">
        <f t="shared" si="2727"/>
        <v>1.3254812918751722</v>
      </c>
      <c r="R5162" s="2">
        <f t="shared" si="2730"/>
        <v>1.3226913899999999</v>
      </c>
      <c r="S5162" s="2">
        <f t="shared" si="2723"/>
        <v>1.33428788</v>
      </c>
      <c r="T5162" s="2">
        <f t="shared" si="2710"/>
        <v>33678.286767190002</v>
      </c>
      <c r="U5162" s="2">
        <f t="shared" si="2711"/>
        <v>8437.6417219957148</v>
      </c>
      <c r="V5162" s="2">
        <f t="shared" si="2712"/>
        <v>0</v>
      </c>
      <c r="W5162" s="2">
        <f t="shared" si="2713"/>
        <v>33678.286767195714</v>
      </c>
      <c r="X5162" s="17">
        <f t="shared" si="2714"/>
        <v>0</v>
      </c>
      <c r="Y5162" s="2">
        <f t="shared" si="2715"/>
        <v>0</v>
      </c>
      <c r="Z5162" s="72">
        <f t="shared" si="2716"/>
        <v>0</v>
      </c>
      <c r="AA5162" s="2">
        <f t="shared" si="2703"/>
        <v>0</v>
      </c>
      <c r="AB5162" s="12">
        <f t="shared" si="2724"/>
        <v>4.6600000000000003E-2</v>
      </c>
      <c r="AC5162" s="17">
        <f t="shared" si="2717"/>
        <v>7</v>
      </c>
      <c r="AD5162" s="17">
        <v>252</v>
      </c>
      <c r="AE5162" s="13">
        <f t="shared" si="2728"/>
        <v>1.0012659900000001</v>
      </c>
      <c r="AF5162" s="2">
        <f t="shared" si="2704"/>
        <v>42.636374259999997</v>
      </c>
      <c r="AG5162" s="2">
        <f t="shared" si="2718"/>
        <v>42.636374259999997</v>
      </c>
      <c r="AH5162" s="3">
        <f t="shared" si="2719"/>
        <v>0</v>
      </c>
      <c r="AI5162" s="4" t="str">
        <f t="shared" si="2729"/>
        <v>A+J=</v>
      </c>
      <c r="AJ5162" s="11">
        <f t="shared" si="2725"/>
        <v>46342</v>
      </c>
      <c r="AQ5162" s="53"/>
      <c r="AR5162" s="53"/>
    </row>
    <row r="5163" spans="1:44" x14ac:dyDescent="0.2">
      <c r="A5163" s="158">
        <f t="shared" si="2720"/>
        <v>46319</v>
      </c>
      <c r="B5163" s="2">
        <f t="shared" si="2705"/>
        <v>33727.018439865715</v>
      </c>
      <c r="C5163" s="2">
        <f t="shared" si="2721"/>
        <v>25240.645045199999</v>
      </c>
      <c r="D5163" s="2">
        <f>SUM(Y5163:Y$5459)</f>
        <v>25240.64504520988</v>
      </c>
      <c r="E5163" s="91">
        <v>0</v>
      </c>
      <c r="F5163" s="88">
        <f t="shared" si="2731"/>
        <v>6455.85</v>
      </c>
      <c r="G5163" s="3">
        <f>IF(AND(N5163=1,N5162&gt;1),VLOOKUP(A5162,[1]Plan1!$BK$81:$BM$259,3),G5162)</f>
        <v>6413.24</v>
      </c>
      <c r="H5163" s="11">
        <f t="shared" si="2732"/>
        <v>46249</v>
      </c>
      <c r="I5163" s="11">
        <f t="shared" si="2733"/>
        <v>46280</v>
      </c>
      <c r="J5163" s="12">
        <f t="shared" si="2706"/>
        <v>-6.6002153085962245E-3</v>
      </c>
      <c r="K5163" s="11">
        <f t="shared" si="2722"/>
        <v>46342</v>
      </c>
      <c r="L5163" s="11">
        <f t="shared" si="2707"/>
        <v>46342</v>
      </c>
      <c r="M5163" s="1">
        <f t="shared" si="2726"/>
        <v>22</v>
      </c>
      <c r="N5163" s="1">
        <f t="shared" si="2708"/>
        <v>8</v>
      </c>
      <c r="O5163" s="2">
        <f t="shared" si="2709"/>
        <v>0.99759485999999997</v>
      </c>
      <c r="P5163" s="13">
        <f t="shared" si="2734"/>
        <v>0.99339977999999995</v>
      </c>
      <c r="Q5163" s="13">
        <f t="shared" si="2727"/>
        <v>1.3254812918751722</v>
      </c>
      <c r="R5163" s="2">
        <f t="shared" si="2730"/>
        <v>1.32229332</v>
      </c>
      <c r="S5163" s="2">
        <f t="shared" si="2723"/>
        <v>1.33428788</v>
      </c>
      <c r="T5163" s="2">
        <f t="shared" si="2710"/>
        <v>33678.286767190002</v>
      </c>
      <c r="U5163" s="2">
        <f t="shared" si="2711"/>
        <v>8437.6417219957148</v>
      </c>
      <c r="V5163" s="2">
        <f t="shared" si="2712"/>
        <v>0</v>
      </c>
      <c r="W5163" s="2">
        <f t="shared" si="2713"/>
        <v>33678.286767195714</v>
      </c>
      <c r="X5163" s="17">
        <f t="shared" si="2714"/>
        <v>0</v>
      </c>
      <c r="Y5163" s="2">
        <f t="shared" si="2715"/>
        <v>0</v>
      </c>
      <c r="Z5163" s="72">
        <f t="shared" si="2716"/>
        <v>0</v>
      </c>
      <c r="AA5163" s="2">
        <f t="shared" si="2703"/>
        <v>0</v>
      </c>
      <c r="AB5163" s="12">
        <f t="shared" si="2724"/>
        <v>4.6600000000000003E-2</v>
      </c>
      <c r="AC5163" s="17">
        <f t="shared" si="2717"/>
        <v>8</v>
      </c>
      <c r="AD5163" s="17">
        <v>252</v>
      </c>
      <c r="AE5163" s="13">
        <f t="shared" si="2728"/>
        <v>1.001446976</v>
      </c>
      <c r="AF5163" s="2">
        <f t="shared" si="2704"/>
        <v>48.731672670000002</v>
      </c>
      <c r="AG5163" s="2">
        <f t="shared" si="2718"/>
        <v>48.731672670000002</v>
      </c>
      <c r="AH5163" s="3">
        <f t="shared" si="2719"/>
        <v>0</v>
      </c>
      <c r="AI5163" s="4" t="str">
        <f t="shared" si="2729"/>
        <v>A+J=</v>
      </c>
      <c r="AJ5163" s="11">
        <f t="shared" si="2725"/>
        <v>46342</v>
      </c>
      <c r="AQ5163" s="53"/>
      <c r="AR5163" s="53"/>
    </row>
    <row r="5164" spans="1:44" x14ac:dyDescent="0.2">
      <c r="A5164" s="158">
        <f t="shared" si="2720"/>
        <v>46320</v>
      </c>
      <c r="B5164" s="2">
        <f t="shared" si="2705"/>
        <v>33727.018439865715</v>
      </c>
      <c r="C5164" s="2">
        <f t="shared" si="2721"/>
        <v>25240.645045199999</v>
      </c>
      <c r="D5164" s="2">
        <f>SUM(Y5164:Y$5459)</f>
        <v>25240.64504520988</v>
      </c>
      <c r="E5164" s="91">
        <v>0</v>
      </c>
      <c r="F5164" s="88">
        <f t="shared" si="2731"/>
        <v>6455.85</v>
      </c>
      <c r="G5164" s="3">
        <f>IF(AND(N5164=1,N5163&gt;1),VLOOKUP(A5163,[1]Plan1!$BK$81:$BM$259,3),G5163)</f>
        <v>6413.24</v>
      </c>
      <c r="H5164" s="11">
        <f t="shared" si="2732"/>
        <v>46249</v>
      </c>
      <c r="I5164" s="11">
        <f t="shared" si="2733"/>
        <v>46280</v>
      </c>
      <c r="J5164" s="12">
        <f t="shared" si="2706"/>
        <v>-6.6002153085962245E-3</v>
      </c>
      <c r="K5164" s="11">
        <f t="shared" si="2722"/>
        <v>46342</v>
      </c>
      <c r="L5164" s="11">
        <f t="shared" si="2707"/>
        <v>46342</v>
      </c>
      <c r="M5164" s="1">
        <f t="shared" si="2726"/>
        <v>22</v>
      </c>
      <c r="N5164" s="1">
        <f t="shared" si="2708"/>
        <v>8</v>
      </c>
      <c r="O5164" s="2">
        <f t="shared" si="2709"/>
        <v>0.99759485999999997</v>
      </c>
      <c r="P5164" s="13">
        <f t="shared" si="2734"/>
        <v>0.99339977999999995</v>
      </c>
      <c r="Q5164" s="13">
        <f t="shared" si="2727"/>
        <v>1.3254812918751722</v>
      </c>
      <c r="R5164" s="2">
        <f t="shared" si="2730"/>
        <v>1.32229332</v>
      </c>
      <c r="S5164" s="2">
        <f t="shared" si="2723"/>
        <v>1.33428788</v>
      </c>
      <c r="T5164" s="2">
        <f t="shared" si="2710"/>
        <v>33678.286767190002</v>
      </c>
      <c r="U5164" s="2">
        <f t="shared" si="2711"/>
        <v>8437.6417219957148</v>
      </c>
      <c r="V5164" s="2">
        <f t="shared" si="2712"/>
        <v>0</v>
      </c>
      <c r="W5164" s="2">
        <f t="shared" si="2713"/>
        <v>33678.286767195714</v>
      </c>
      <c r="X5164" s="17">
        <f t="shared" si="2714"/>
        <v>0</v>
      </c>
      <c r="Y5164" s="2">
        <f t="shared" si="2715"/>
        <v>0</v>
      </c>
      <c r="Z5164" s="72">
        <f t="shared" si="2716"/>
        <v>0</v>
      </c>
      <c r="AA5164" s="2">
        <f t="shared" si="2703"/>
        <v>0</v>
      </c>
      <c r="AB5164" s="12">
        <f t="shared" si="2724"/>
        <v>4.6600000000000003E-2</v>
      </c>
      <c r="AC5164" s="17">
        <f t="shared" si="2717"/>
        <v>8</v>
      </c>
      <c r="AD5164" s="17">
        <v>252</v>
      </c>
      <c r="AE5164" s="13">
        <f t="shared" si="2728"/>
        <v>1.001446976</v>
      </c>
      <c r="AF5164" s="2">
        <f t="shared" si="2704"/>
        <v>48.731672670000002</v>
      </c>
      <c r="AG5164" s="2">
        <f t="shared" si="2718"/>
        <v>48.731672670000002</v>
      </c>
      <c r="AH5164" s="3">
        <f t="shared" si="2719"/>
        <v>0</v>
      </c>
      <c r="AI5164" s="4" t="str">
        <f t="shared" si="2729"/>
        <v>A+J=</v>
      </c>
      <c r="AJ5164" s="11">
        <f t="shared" si="2725"/>
        <v>46342</v>
      </c>
      <c r="AQ5164" s="53"/>
      <c r="AR5164" s="53"/>
    </row>
    <row r="5165" spans="1:44" x14ac:dyDescent="0.2">
      <c r="A5165" s="158">
        <f t="shared" si="2720"/>
        <v>46321</v>
      </c>
      <c r="B5165" s="2">
        <f t="shared" si="2705"/>
        <v>33727.018439865715</v>
      </c>
      <c r="C5165" s="2">
        <f t="shared" si="2721"/>
        <v>25240.645045199999</v>
      </c>
      <c r="D5165" s="2">
        <f>SUM(Y5165:Y$5459)</f>
        <v>25240.64504520988</v>
      </c>
      <c r="E5165" s="91">
        <v>0</v>
      </c>
      <c r="F5165" s="88">
        <f t="shared" si="2731"/>
        <v>6455.85</v>
      </c>
      <c r="G5165" s="3">
        <f>IF(AND(N5165=1,N5164&gt;1),VLOOKUP(A5164,[1]Plan1!$BK$81:$BM$259,3),G5164)</f>
        <v>6413.24</v>
      </c>
      <c r="H5165" s="11">
        <f t="shared" si="2732"/>
        <v>46249</v>
      </c>
      <c r="I5165" s="11">
        <f t="shared" si="2733"/>
        <v>46280</v>
      </c>
      <c r="J5165" s="12">
        <f t="shared" si="2706"/>
        <v>-6.6002153085962245E-3</v>
      </c>
      <c r="K5165" s="11">
        <f t="shared" si="2722"/>
        <v>46342</v>
      </c>
      <c r="L5165" s="11">
        <f t="shared" si="2707"/>
        <v>46342</v>
      </c>
      <c r="M5165" s="1">
        <f t="shared" si="2726"/>
        <v>22</v>
      </c>
      <c r="N5165" s="1">
        <f t="shared" si="2708"/>
        <v>8</v>
      </c>
      <c r="O5165" s="2">
        <f t="shared" si="2709"/>
        <v>0.99759485999999997</v>
      </c>
      <c r="P5165" s="13">
        <f t="shared" si="2734"/>
        <v>0.99339977999999995</v>
      </c>
      <c r="Q5165" s="13">
        <f t="shared" si="2727"/>
        <v>1.3254812918751722</v>
      </c>
      <c r="R5165" s="2">
        <f t="shared" si="2730"/>
        <v>1.32229332</v>
      </c>
      <c r="S5165" s="2">
        <f t="shared" si="2723"/>
        <v>1.33428788</v>
      </c>
      <c r="T5165" s="2">
        <f t="shared" si="2710"/>
        <v>33678.286767190002</v>
      </c>
      <c r="U5165" s="2">
        <f t="shared" si="2711"/>
        <v>8437.6417219957148</v>
      </c>
      <c r="V5165" s="2">
        <f t="shared" si="2712"/>
        <v>0</v>
      </c>
      <c r="W5165" s="2">
        <f t="shared" si="2713"/>
        <v>33678.286767195714</v>
      </c>
      <c r="X5165" s="17">
        <f t="shared" si="2714"/>
        <v>0</v>
      </c>
      <c r="Y5165" s="2">
        <f t="shared" si="2715"/>
        <v>0</v>
      </c>
      <c r="Z5165" s="72">
        <f t="shared" si="2716"/>
        <v>0</v>
      </c>
      <c r="AA5165" s="2">
        <f t="shared" si="2703"/>
        <v>0</v>
      </c>
      <c r="AB5165" s="12">
        <f t="shared" si="2724"/>
        <v>4.6600000000000003E-2</v>
      </c>
      <c r="AC5165" s="17">
        <f t="shared" si="2717"/>
        <v>8</v>
      </c>
      <c r="AD5165" s="17">
        <v>252</v>
      </c>
      <c r="AE5165" s="13">
        <f t="shared" si="2728"/>
        <v>1.001446976</v>
      </c>
      <c r="AF5165" s="2">
        <f t="shared" si="2704"/>
        <v>48.731672670000002</v>
      </c>
      <c r="AG5165" s="2">
        <f t="shared" si="2718"/>
        <v>48.731672670000002</v>
      </c>
      <c r="AH5165" s="3">
        <f t="shared" si="2719"/>
        <v>0</v>
      </c>
      <c r="AI5165" s="4" t="str">
        <f t="shared" si="2729"/>
        <v>A+J=</v>
      </c>
      <c r="AJ5165" s="11">
        <f t="shared" si="2725"/>
        <v>46342</v>
      </c>
      <c r="AQ5165" s="53"/>
      <c r="AR5165" s="53"/>
    </row>
    <row r="5166" spans="1:44" x14ac:dyDescent="0.2">
      <c r="A5166" s="158">
        <f t="shared" si="2720"/>
        <v>46322</v>
      </c>
      <c r="B5166" s="2">
        <f t="shared" si="2705"/>
        <v>33733.114883335715</v>
      </c>
      <c r="C5166" s="2">
        <f t="shared" si="2721"/>
        <v>25240.645045199999</v>
      </c>
      <c r="D5166" s="2">
        <f>SUM(Y5166:Y$5459)</f>
        <v>25240.64504520988</v>
      </c>
      <c r="E5166" s="91">
        <v>0</v>
      </c>
      <c r="F5166" s="88">
        <f t="shared" si="2731"/>
        <v>6455.85</v>
      </c>
      <c r="G5166" s="3">
        <f>IF(AND(N5166=1,N5165&gt;1),VLOOKUP(A5165,[1]Plan1!$BK$81:$BM$259,3),G5165)</f>
        <v>6413.24</v>
      </c>
      <c r="H5166" s="11">
        <f t="shared" si="2732"/>
        <v>46249</v>
      </c>
      <c r="I5166" s="11">
        <f t="shared" si="2733"/>
        <v>46280</v>
      </c>
      <c r="J5166" s="12">
        <f t="shared" si="2706"/>
        <v>-6.6002153085962245E-3</v>
      </c>
      <c r="K5166" s="11">
        <f t="shared" si="2722"/>
        <v>46342</v>
      </c>
      <c r="L5166" s="11">
        <f t="shared" si="2707"/>
        <v>46342</v>
      </c>
      <c r="M5166" s="1">
        <f t="shared" si="2726"/>
        <v>22</v>
      </c>
      <c r="N5166" s="1">
        <f t="shared" si="2708"/>
        <v>9</v>
      </c>
      <c r="O5166" s="2">
        <f t="shared" si="2709"/>
        <v>0.99729462000000002</v>
      </c>
      <c r="P5166" s="13">
        <f t="shared" si="2734"/>
        <v>0.99339977999999995</v>
      </c>
      <c r="Q5166" s="13">
        <f t="shared" si="2727"/>
        <v>1.3254812918751722</v>
      </c>
      <c r="R5166" s="2">
        <f t="shared" si="2730"/>
        <v>1.3218953600000001</v>
      </c>
      <c r="S5166" s="2">
        <f t="shared" si="2723"/>
        <v>1.33428788</v>
      </c>
      <c r="T5166" s="2">
        <f t="shared" si="2710"/>
        <v>33678.286767190002</v>
      </c>
      <c r="U5166" s="2">
        <f t="shared" si="2711"/>
        <v>8437.6417219957148</v>
      </c>
      <c r="V5166" s="2">
        <f t="shared" si="2712"/>
        <v>0</v>
      </c>
      <c r="W5166" s="2">
        <f t="shared" si="2713"/>
        <v>33678.286767195714</v>
      </c>
      <c r="X5166" s="17">
        <f t="shared" si="2714"/>
        <v>0</v>
      </c>
      <c r="Y5166" s="2">
        <f t="shared" si="2715"/>
        <v>0</v>
      </c>
      <c r="Z5166" s="72">
        <f t="shared" si="2716"/>
        <v>0</v>
      </c>
      <c r="AA5166" s="2">
        <f t="shared" si="2703"/>
        <v>0</v>
      </c>
      <c r="AB5166" s="12">
        <f t="shared" si="2724"/>
        <v>4.6600000000000003E-2</v>
      </c>
      <c r="AC5166" s="17">
        <f t="shared" si="2717"/>
        <v>9</v>
      </c>
      <c r="AD5166" s="17">
        <v>252</v>
      </c>
      <c r="AE5166" s="13">
        <f t="shared" si="2728"/>
        <v>1.0016279960000001</v>
      </c>
      <c r="AF5166" s="2">
        <f t="shared" si="2704"/>
        <v>54.828116139999999</v>
      </c>
      <c r="AG5166" s="2">
        <f t="shared" si="2718"/>
        <v>54.828116139999999</v>
      </c>
      <c r="AH5166" s="3">
        <f t="shared" si="2719"/>
        <v>0</v>
      </c>
      <c r="AI5166" s="4" t="str">
        <f t="shared" si="2729"/>
        <v>A+J=</v>
      </c>
      <c r="AJ5166" s="11">
        <f t="shared" si="2725"/>
        <v>46342</v>
      </c>
      <c r="AQ5166" s="53"/>
      <c r="AR5166" s="53"/>
    </row>
    <row r="5167" spans="1:44" x14ac:dyDescent="0.2">
      <c r="A5167" s="158">
        <f t="shared" si="2720"/>
        <v>46323</v>
      </c>
      <c r="B5167" s="2">
        <f t="shared" si="2705"/>
        <v>33739.212404505713</v>
      </c>
      <c r="C5167" s="2">
        <f t="shared" si="2721"/>
        <v>25240.645045199999</v>
      </c>
      <c r="D5167" s="2">
        <f>SUM(Y5167:Y$5459)</f>
        <v>25240.64504520988</v>
      </c>
      <c r="E5167" s="91">
        <v>0</v>
      </c>
      <c r="F5167" s="88">
        <f t="shared" si="2731"/>
        <v>6455.85</v>
      </c>
      <c r="G5167" s="3">
        <f>IF(AND(N5167=1,N5166&gt;1),VLOOKUP(A5166,[1]Plan1!$BK$81:$BM$259,3),G5166)</f>
        <v>6413.24</v>
      </c>
      <c r="H5167" s="11">
        <f t="shared" si="2732"/>
        <v>46249</v>
      </c>
      <c r="I5167" s="11">
        <f t="shared" si="2733"/>
        <v>46280</v>
      </c>
      <c r="J5167" s="12">
        <f t="shared" si="2706"/>
        <v>-6.6002153085962245E-3</v>
      </c>
      <c r="K5167" s="11">
        <f t="shared" si="2722"/>
        <v>46342</v>
      </c>
      <c r="L5167" s="11">
        <f t="shared" si="2707"/>
        <v>46342</v>
      </c>
      <c r="M5167" s="1">
        <f t="shared" si="2726"/>
        <v>22</v>
      </c>
      <c r="N5167" s="1">
        <f t="shared" si="2708"/>
        <v>10</v>
      </c>
      <c r="O5167" s="2">
        <f t="shared" si="2709"/>
        <v>0.99699448000000002</v>
      </c>
      <c r="P5167" s="13">
        <f t="shared" si="2734"/>
        <v>0.99339977999999995</v>
      </c>
      <c r="Q5167" s="13">
        <f t="shared" si="2727"/>
        <v>1.3254812918751722</v>
      </c>
      <c r="R5167" s="2">
        <f t="shared" si="2730"/>
        <v>1.32149753</v>
      </c>
      <c r="S5167" s="2">
        <f t="shared" si="2723"/>
        <v>1.33428788</v>
      </c>
      <c r="T5167" s="2">
        <f t="shared" si="2710"/>
        <v>33678.286767190002</v>
      </c>
      <c r="U5167" s="2">
        <f t="shared" si="2711"/>
        <v>8437.6417219957148</v>
      </c>
      <c r="V5167" s="2">
        <f t="shared" si="2712"/>
        <v>0</v>
      </c>
      <c r="W5167" s="2">
        <f t="shared" si="2713"/>
        <v>33678.286767195714</v>
      </c>
      <c r="X5167" s="17">
        <f t="shared" si="2714"/>
        <v>0</v>
      </c>
      <c r="Y5167" s="2">
        <f t="shared" si="2715"/>
        <v>0</v>
      </c>
      <c r="Z5167" s="72">
        <f t="shared" si="2716"/>
        <v>0</v>
      </c>
      <c r="AA5167" s="2">
        <f t="shared" si="2703"/>
        <v>0</v>
      </c>
      <c r="AB5167" s="12">
        <f t="shared" si="2724"/>
        <v>4.6600000000000003E-2</v>
      </c>
      <c r="AC5167" s="17">
        <f t="shared" si="2717"/>
        <v>10</v>
      </c>
      <c r="AD5167" s="17">
        <v>252</v>
      </c>
      <c r="AE5167" s="13">
        <f t="shared" si="2728"/>
        <v>1.0018090479999999</v>
      </c>
      <c r="AF5167" s="2">
        <f t="shared" si="2704"/>
        <v>60.925637309999999</v>
      </c>
      <c r="AG5167" s="2">
        <f t="shared" si="2718"/>
        <v>60.925637309999999</v>
      </c>
      <c r="AH5167" s="3">
        <f t="shared" si="2719"/>
        <v>0</v>
      </c>
      <c r="AI5167" s="4" t="str">
        <f t="shared" si="2729"/>
        <v>A+J=</v>
      </c>
      <c r="AJ5167" s="11">
        <f t="shared" si="2725"/>
        <v>46342</v>
      </c>
      <c r="AQ5167" s="53"/>
      <c r="AR5167" s="53"/>
    </row>
    <row r="5168" spans="1:44" x14ac:dyDescent="0.2">
      <c r="A5168" s="158">
        <f t="shared" si="2720"/>
        <v>46324</v>
      </c>
      <c r="B5168" s="2">
        <f t="shared" si="2705"/>
        <v>33745.311003395713</v>
      </c>
      <c r="C5168" s="2">
        <f t="shared" si="2721"/>
        <v>25240.645045199999</v>
      </c>
      <c r="D5168" s="2">
        <f>SUM(Y5168:Y$5459)</f>
        <v>25240.64504520988</v>
      </c>
      <c r="E5168" s="91">
        <v>0</v>
      </c>
      <c r="F5168" s="88">
        <f t="shared" si="2731"/>
        <v>6455.85</v>
      </c>
      <c r="G5168" s="3">
        <f>IF(AND(N5168=1,N5167&gt;1),VLOOKUP(A5167,[1]Plan1!$BK$81:$BM$259,3),G5167)</f>
        <v>6413.24</v>
      </c>
      <c r="H5168" s="11">
        <f t="shared" si="2732"/>
        <v>46249</v>
      </c>
      <c r="I5168" s="11">
        <f t="shared" si="2733"/>
        <v>46280</v>
      </c>
      <c r="J5168" s="12">
        <f t="shared" si="2706"/>
        <v>-6.6002153085962245E-3</v>
      </c>
      <c r="K5168" s="11">
        <f t="shared" si="2722"/>
        <v>46342</v>
      </c>
      <c r="L5168" s="11">
        <f t="shared" si="2707"/>
        <v>46342</v>
      </c>
      <c r="M5168" s="1">
        <f t="shared" si="2726"/>
        <v>22</v>
      </c>
      <c r="N5168" s="1">
        <f t="shared" si="2708"/>
        <v>11</v>
      </c>
      <c r="O5168" s="2">
        <f t="shared" si="2709"/>
        <v>0.99669441999999997</v>
      </c>
      <c r="P5168" s="13">
        <f t="shared" si="2734"/>
        <v>0.99339977999999995</v>
      </c>
      <c r="Q5168" s="13">
        <f t="shared" si="2727"/>
        <v>1.3254812918751722</v>
      </c>
      <c r="R5168" s="2">
        <f t="shared" si="2730"/>
        <v>1.3210998</v>
      </c>
      <c r="S5168" s="2">
        <f t="shared" si="2723"/>
        <v>1.33428788</v>
      </c>
      <c r="T5168" s="2">
        <f t="shared" si="2710"/>
        <v>33678.286767190002</v>
      </c>
      <c r="U5168" s="2">
        <f t="shared" si="2711"/>
        <v>8437.6417219957148</v>
      </c>
      <c r="V5168" s="2">
        <f t="shared" si="2712"/>
        <v>0</v>
      </c>
      <c r="W5168" s="2">
        <f t="shared" si="2713"/>
        <v>33678.286767195714</v>
      </c>
      <c r="X5168" s="17">
        <f t="shared" si="2714"/>
        <v>0</v>
      </c>
      <c r="Y5168" s="2">
        <f t="shared" si="2715"/>
        <v>0</v>
      </c>
      <c r="Z5168" s="72">
        <f t="shared" si="2716"/>
        <v>0</v>
      </c>
      <c r="AA5168" s="2">
        <f t="shared" ref="AA5168:AA5231" si="2735">IF(Z5168&gt;0,TRUNC(Z5168*T5168,8),0)</f>
        <v>0</v>
      </c>
      <c r="AB5168" s="12">
        <f t="shared" si="2724"/>
        <v>4.6600000000000003E-2</v>
      </c>
      <c r="AC5168" s="17">
        <f t="shared" si="2717"/>
        <v>11</v>
      </c>
      <c r="AD5168" s="17">
        <v>252</v>
      </c>
      <c r="AE5168" s="13">
        <f t="shared" si="2728"/>
        <v>1.001990132</v>
      </c>
      <c r="AF5168" s="2">
        <f t="shared" ref="AF5168:AF5231" si="2736">TRUNC((T5168*(AE5168-1)),8)</f>
        <v>67.024236200000004</v>
      </c>
      <c r="AG5168" s="2">
        <f t="shared" si="2718"/>
        <v>67.024236200000004</v>
      </c>
      <c r="AH5168" s="3">
        <f t="shared" si="2719"/>
        <v>0</v>
      </c>
      <c r="AI5168" s="4" t="str">
        <f t="shared" si="2729"/>
        <v>A+J=</v>
      </c>
      <c r="AJ5168" s="11">
        <f t="shared" si="2725"/>
        <v>46342</v>
      </c>
      <c r="AQ5168" s="53"/>
      <c r="AR5168" s="53"/>
    </row>
    <row r="5169" spans="1:44" x14ac:dyDescent="0.2">
      <c r="A5169" s="158">
        <f t="shared" si="2720"/>
        <v>46325</v>
      </c>
      <c r="B5169" s="2">
        <f t="shared" si="2705"/>
        <v>33751.410747335714</v>
      </c>
      <c r="C5169" s="2">
        <f t="shared" si="2721"/>
        <v>25240.645045199999</v>
      </c>
      <c r="D5169" s="2">
        <f>SUM(Y5169:Y$5459)</f>
        <v>25240.64504520988</v>
      </c>
      <c r="E5169" s="91">
        <v>0</v>
      </c>
      <c r="F5169" s="88">
        <f t="shared" si="2731"/>
        <v>6455.85</v>
      </c>
      <c r="G5169" s="3">
        <f>IF(AND(N5169=1,N5168&gt;1),VLOOKUP(A5168,[1]Plan1!$BK$81:$BM$259,3),G5168)</f>
        <v>6413.24</v>
      </c>
      <c r="H5169" s="11">
        <f t="shared" si="2732"/>
        <v>46249</v>
      </c>
      <c r="I5169" s="11">
        <f t="shared" si="2733"/>
        <v>46280</v>
      </c>
      <c r="J5169" s="12">
        <f t="shared" si="2706"/>
        <v>-6.6002153085962245E-3</v>
      </c>
      <c r="K5169" s="11">
        <f t="shared" si="2722"/>
        <v>46342</v>
      </c>
      <c r="L5169" s="11">
        <f t="shared" si="2707"/>
        <v>46342</v>
      </c>
      <c r="M5169" s="1">
        <f t="shared" si="2726"/>
        <v>22</v>
      </c>
      <c r="N5169" s="1">
        <f t="shared" si="2708"/>
        <v>12</v>
      </c>
      <c r="O5169" s="2">
        <f t="shared" si="2709"/>
        <v>0.99639445999999998</v>
      </c>
      <c r="P5169" s="13">
        <f t="shared" si="2734"/>
        <v>0.99339977999999995</v>
      </c>
      <c r="Q5169" s="13">
        <f t="shared" si="2727"/>
        <v>1.3254812918751722</v>
      </c>
      <c r="R5169" s="2">
        <f t="shared" si="2730"/>
        <v>1.3207022100000001</v>
      </c>
      <c r="S5169" s="2">
        <f t="shared" si="2723"/>
        <v>1.33428788</v>
      </c>
      <c r="T5169" s="2">
        <f t="shared" si="2710"/>
        <v>33678.286767190002</v>
      </c>
      <c r="U5169" s="2">
        <f t="shared" si="2711"/>
        <v>8437.6417219957148</v>
      </c>
      <c r="V5169" s="2">
        <f t="shared" si="2712"/>
        <v>0</v>
      </c>
      <c r="W5169" s="2">
        <f t="shared" si="2713"/>
        <v>33678.286767195714</v>
      </c>
      <c r="X5169" s="17">
        <f t="shared" si="2714"/>
        <v>0</v>
      </c>
      <c r="Y5169" s="2">
        <f t="shared" si="2715"/>
        <v>0</v>
      </c>
      <c r="Z5169" s="72">
        <f t="shared" si="2716"/>
        <v>0</v>
      </c>
      <c r="AA5169" s="2">
        <f t="shared" si="2735"/>
        <v>0</v>
      </c>
      <c r="AB5169" s="12">
        <f t="shared" si="2724"/>
        <v>4.6600000000000003E-2</v>
      </c>
      <c r="AC5169" s="17">
        <f t="shared" si="2717"/>
        <v>12</v>
      </c>
      <c r="AD5169" s="17">
        <v>252</v>
      </c>
      <c r="AE5169" s="13">
        <f t="shared" si="2728"/>
        <v>1.00217125</v>
      </c>
      <c r="AF5169" s="2">
        <f t="shared" si="2736"/>
        <v>73.12398014</v>
      </c>
      <c r="AG5169" s="2">
        <f t="shared" si="2718"/>
        <v>73.12398014</v>
      </c>
      <c r="AH5169" s="3">
        <f t="shared" si="2719"/>
        <v>0</v>
      </c>
      <c r="AI5169" s="4" t="str">
        <f t="shared" si="2729"/>
        <v>A+J=</v>
      </c>
      <c r="AJ5169" s="11">
        <f t="shared" si="2725"/>
        <v>46342</v>
      </c>
      <c r="AQ5169" s="53"/>
      <c r="AR5169" s="53"/>
    </row>
    <row r="5170" spans="1:44" x14ac:dyDescent="0.2">
      <c r="A5170" s="158">
        <f t="shared" si="2720"/>
        <v>46326</v>
      </c>
      <c r="B5170" s="2">
        <f t="shared" si="2705"/>
        <v>33757.511568985712</v>
      </c>
      <c r="C5170" s="2">
        <f t="shared" si="2721"/>
        <v>25240.645045199999</v>
      </c>
      <c r="D5170" s="2">
        <f>SUM(Y5170:Y$5459)</f>
        <v>25240.64504520988</v>
      </c>
      <c r="E5170" s="91">
        <v>0</v>
      </c>
      <c r="F5170" s="88">
        <f t="shared" si="2731"/>
        <v>6455.85</v>
      </c>
      <c r="G5170" s="3">
        <f>IF(AND(N5170=1,N5169&gt;1),VLOOKUP(A5169,[1]Plan1!$BK$81:$BM$259,3),G5169)</f>
        <v>6413.24</v>
      </c>
      <c r="H5170" s="11">
        <f t="shared" si="2732"/>
        <v>46249</v>
      </c>
      <c r="I5170" s="11">
        <f t="shared" si="2733"/>
        <v>46280</v>
      </c>
      <c r="J5170" s="12">
        <f t="shared" si="2706"/>
        <v>-6.6002153085962245E-3</v>
      </c>
      <c r="K5170" s="11">
        <f t="shared" si="2722"/>
        <v>46342</v>
      </c>
      <c r="L5170" s="11">
        <f t="shared" si="2707"/>
        <v>46342</v>
      </c>
      <c r="M5170" s="1">
        <f t="shared" si="2726"/>
        <v>22</v>
      </c>
      <c r="N5170" s="1">
        <f t="shared" si="2708"/>
        <v>13</v>
      </c>
      <c r="O5170" s="2">
        <f t="shared" si="2709"/>
        <v>0.99609459</v>
      </c>
      <c r="P5170" s="13">
        <f t="shared" si="2734"/>
        <v>0.99339977999999995</v>
      </c>
      <c r="Q5170" s="13">
        <f t="shared" si="2727"/>
        <v>1.3254812918751722</v>
      </c>
      <c r="R5170" s="2">
        <f t="shared" si="2730"/>
        <v>1.3203047400000001</v>
      </c>
      <c r="S5170" s="2">
        <f t="shared" si="2723"/>
        <v>1.33428788</v>
      </c>
      <c r="T5170" s="2">
        <f t="shared" si="2710"/>
        <v>33678.286767190002</v>
      </c>
      <c r="U5170" s="2">
        <f t="shared" si="2711"/>
        <v>8437.6417219957148</v>
      </c>
      <c r="V5170" s="2">
        <f t="shared" si="2712"/>
        <v>0</v>
      </c>
      <c r="W5170" s="2">
        <f t="shared" si="2713"/>
        <v>33678.286767195714</v>
      </c>
      <c r="X5170" s="17">
        <f t="shared" si="2714"/>
        <v>0</v>
      </c>
      <c r="Y5170" s="2">
        <f t="shared" si="2715"/>
        <v>0</v>
      </c>
      <c r="Z5170" s="72">
        <f t="shared" si="2716"/>
        <v>0</v>
      </c>
      <c r="AA5170" s="2">
        <f t="shared" si="2735"/>
        <v>0</v>
      </c>
      <c r="AB5170" s="12">
        <f t="shared" si="2724"/>
        <v>4.6600000000000003E-2</v>
      </c>
      <c r="AC5170" s="17">
        <f t="shared" si="2717"/>
        <v>13</v>
      </c>
      <c r="AD5170" s="17">
        <v>252</v>
      </c>
      <c r="AE5170" s="13">
        <f t="shared" si="2728"/>
        <v>1.0023523999999999</v>
      </c>
      <c r="AF5170" s="2">
        <f t="shared" si="2736"/>
        <v>79.224801790000001</v>
      </c>
      <c r="AG5170" s="2">
        <f t="shared" si="2718"/>
        <v>79.224801790000001</v>
      </c>
      <c r="AH5170" s="3">
        <f t="shared" si="2719"/>
        <v>0</v>
      </c>
      <c r="AI5170" s="4" t="str">
        <f t="shared" si="2729"/>
        <v>A+J=</v>
      </c>
      <c r="AJ5170" s="11">
        <f t="shared" si="2725"/>
        <v>46342</v>
      </c>
      <c r="AQ5170" s="53"/>
      <c r="AR5170" s="53"/>
    </row>
    <row r="5171" spans="1:44" x14ac:dyDescent="0.2">
      <c r="A5171" s="158">
        <f t="shared" si="2720"/>
        <v>46327</v>
      </c>
      <c r="B5171" s="2">
        <f t="shared" si="2705"/>
        <v>33757.511568985712</v>
      </c>
      <c r="C5171" s="2">
        <f t="shared" si="2721"/>
        <v>25240.645045199999</v>
      </c>
      <c r="D5171" s="2">
        <f>SUM(Y5171:Y$5459)</f>
        <v>25240.64504520988</v>
      </c>
      <c r="E5171" s="91">
        <v>0</v>
      </c>
      <c r="F5171" s="88">
        <f t="shared" si="2731"/>
        <v>6455.85</v>
      </c>
      <c r="G5171" s="3">
        <f>IF(AND(N5171=1,N5170&gt;1),VLOOKUP(A5170,[1]Plan1!$BK$81:$BM$259,3),G5170)</f>
        <v>6413.24</v>
      </c>
      <c r="H5171" s="11">
        <f t="shared" si="2732"/>
        <v>46249</v>
      </c>
      <c r="I5171" s="11">
        <f t="shared" si="2733"/>
        <v>46280</v>
      </c>
      <c r="J5171" s="12">
        <f t="shared" si="2706"/>
        <v>-6.6002153085962245E-3</v>
      </c>
      <c r="K5171" s="11">
        <f t="shared" si="2722"/>
        <v>46342</v>
      </c>
      <c r="L5171" s="11">
        <f t="shared" si="2707"/>
        <v>46342</v>
      </c>
      <c r="M5171" s="1">
        <f t="shared" si="2726"/>
        <v>22</v>
      </c>
      <c r="N5171" s="1">
        <f t="shared" si="2708"/>
        <v>13</v>
      </c>
      <c r="O5171" s="2">
        <f t="shared" si="2709"/>
        <v>0.99609459</v>
      </c>
      <c r="P5171" s="13">
        <f t="shared" si="2734"/>
        <v>0.99339977999999995</v>
      </c>
      <c r="Q5171" s="13">
        <f t="shared" si="2727"/>
        <v>1.3254812918751722</v>
      </c>
      <c r="R5171" s="2">
        <f t="shared" si="2730"/>
        <v>1.3203047400000001</v>
      </c>
      <c r="S5171" s="2">
        <f t="shared" si="2723"/>
        <v>1.33428788</v>
      </c>
      <c r="T5171" s="2">
        <f t="shared" si="2710"/>
        <v>33678.286767190002</v>
      </c>
      <c r="U5171" s="2">
        <f t="shared" si="2711"/>
        <v>8437.6417219957148</v>
      </c>
      <c r="V5171" s="2">
        <f t="shared" si="2712"/>
        <v>0</v>
      </c>
      <c r="W5171" s="2">
        <f t="shared" si="2713"/>
        <v>33678.286767195714</v>
      </c>
      <c r="X5171" s="17">
        <f t="shared" si="2714"/>
        <v>0</v>
      </c>
      <c r="Y5171" s="2">
        <f t="shared" si="2715"/>
        <v>0</v>
      </c>
      <c r="Z5171" s="72">
        <f t="shared" si="2716"/>
        <v>0</v>
      </c>
      <c r="AA5171" s="2">
        <f t="shared" si="2735"/>
        <v>0</v>
      </c>
      <c r="AB5171" s="12">
        <f t="shared" si="2724"/>
        <v>4.6600000000000003E-2</v>
      </c>
      <c r="AC5171" s="17">
        <f t="shared" si="2717"/>
        <v>13</v>
      </c>
      <c r="AD5171" s="17">
        <v>252</v>
      </c>
      <c r="AE5171" s="13">
        <f t="shared" si="2728"/>
        <v>1.0023523999999999</v>
      </c>
      <c r="AF5171" s="2">
        <f t="shared" si="2736"/>
        <v>79.224801790000001</v>
      </c>
      <c r="AG5171" s="2">
        <f t="shared" si="2718"/>
        <v>79.224801790000001</v>
      </c>
      <c r="AH5171" s="3">
        <f t="shared" si="2719"/>
        <v>0</v>
      </c>
      <c r="AI5171" s="4" t="str">
        <f t="shared" si="2729"/>
        <v>A+J=</v>
      </c>
      <c r="AJ5171" s="11">
        <f t="shared" si="2725"/>
        <v>46342</v>
      </c>
      <c r="AQ5171" s="53"/>
      <c r="AR5171" s="53"/>
    </row>
    <row r="5172" spans="1:44" x14ac:dyDescent="0.2">
      <c r="A5172" s="158">
        <f t="shared" si="2720"/>
        <v>46328</v>
      </c>
      <c r="B5172" s="2">
        <f t="shared" si="2705"/>
        <v>33757.511568985712</v>
      </c>
      <c r="C5172" s="2">
        <f t="shared" si="2721"/>
        <v>25240.645045199999</v>
      </c>
      <c r="D5172" s="2">
        <f>SUM(Y5172:Y$5459)</f>
        <v>25240.64504520988</v>
      </c>
      <c r="E5172" s="91">
        <v>0</v>
      </c>
      <c r="F5172" s="88">
        <f t="shared" si="2731"/>
        <v>6455.85</v>
      </c>
      <c r="G5172" s="3">
        <f>IF(AND(N5172=1,N5171&gt;1),VLOOKUP(A5171,[1]Plan1!$BK$81:$BM$259,3),G5171)</f>
        <v>6413.24</v>
      </c>
      <c r="H5172" s="11">
        <f t="shared" si="2732"/>
        <v>46249</v>
      </c>
      <c r="I5172" s="11">
        <f t="shared" si="2733"/>
        <v>46280</v>
      </c>
      <c r="J5172" s="12">
        <f t="shared" si="2706"/>
        <v>-6.6002153085962245E-3</v>
      </c>
      <c r="K5172" s="11">
        <f t="shared" si="2722"/>
        <v>46342</v>
      </c>
      <c r="L5172" s="11">
        <f t="shared" si="2707"/>
        <v>46342</v>
      </c>
      <c r="M5172" s="1">
        <f t="shared" si="2726"/>
        <v>22</v>
      </c>
      <c r="N5172" s="1">
        <f t="shared" si="2708"/>
        <v>13</v>
      </c>
      <c r="O5172" s="2">
        <f t="shared" si="2709"/>
        <v>0.99609459</v>
      </c>
      <c r="P5172" s="13">
        <f t="shared" si="2734"/>
        <v>0.99339977999999995</v>
      </c>
      <c r="Q5172" s="13">
        <f t="shared" si="2727"/>
        <v>1.3254812918751722</v>
      </c>
      <c r="R5172" s="2">
        <f t="shared" si="2730"/>
        <v>1.3203047400000001</v>
      </c>
      <c r="S5172" s="2">
        <f t="shared" si="2723"/>
        <v>1.33428788</v>
      </c>
      <c r="T5172" s="2">
        <f t="shared" si="2710"/>
        <v>33678.286767190002</v>
      </c>
      <c r="U5172" s="2">
        <f t="shared" si="2711"/>
        <v>8437.6417219957148</v>
      </c>
      <c r="V5172" s="2">
        <f t="shared" si="2712"/>
        <v>0</v>
      </c>
      <c r="W5172" s="2">
        <f t="shared" si="2713"/>
        <v>33678.286767195714</v>
      </c>
      <c r="X5172" s="17">
        <f t="shared" si="2714"/>
        <v>0</v>
      </c>
      <c r="Y5172" s="2">
        <f t="shared" si="2715"/>
        <v>0</v>
      </c>
      <c r="Z5172" s="72">
        <f t="shared" si="2716"/>
        <v>0</v>
      </c>
      <c r="AA5172" s="2">
        <f t="shared" si="2735"/>
        <v>0</v>
      </c>
      <c r="AB5172" s="12">
        <f t="shared" si="2724"/>
        <v>4.6600000000000003E-2</v>
      </c>
      <c r="AC5172" s="17">
        <f t="shared" si="2717"/>
        <v>13</v>
      </c>
      <c r="AD5172" s="17">
        <v>252</v>
      </c>
      <c r="AE5172" s="13">
        <f t="shared" si="2728"/>
        <v>1.0023523999999999</v>
      </c>
      <c r="AF5172" s="2">
        <f t="shared" si="2736"/>
        <v>79.224801790000001</v>
      </c>
      <c r="AG5172" s="2">
        <f t="shared" si="2718"/>
        <v>79.224801790000001</v>
      </c>
      <c r="AH5172" s="3">
        <f t="shared" si="2719"/>
        <v>0</v>
      </c>
      <c r="AI5172" s="4" t="str">
        <f t="shared" si="2729"/>
        <v>A+J=</v>
      </c>
      <c r="AJ5172" s="11">
        <f t="shared" si="2725"/>
        <v>46342</v>
      </c>
      <c r="AQ5172" s="53"/>
      <c r="AR5172" s="53"/>
    </row>
    <row r="5173" spans="1:44" x14ac:dyDescent="0.2">
      <c r="A5173" s="158">
        <f t="shared" si="2720"/>
        <v>46329</v>
      </c>
      <c r="B5173" s="2">
        <f t="shared" si="2705"/>
        <v>33757.511568985712</v>
      </c>
      <c r="C5173" s="2">
        <f t="shared" si="2721"/>
        <v>25240.645045199999</v>
      </c>
      <c r="D5173" s="2">
        <f>SUM(Y5173:Y$5459)</f>
        <v>25240.64504520988</v>
      </c>
      <c r="E5173" s="91">
        <v>0</v>
      </c>
      <c r="F5173" s="88">
        <f t="shared" si="2731"/>
        <v>6455.85</v>
      </c>
      <c r="G5173" s="3">
        <f>IF(AND(N5173=1,N5172&gt;1),VLOOKUP(A5172,[1]Plan1!$BK$81:$BM$259,3),G5172)</f>
        <v>6413.24</v>
      </c>
      <c r="H5173" s="11">
        <f t="shared" si="2732"/>
        <v>46249</v>
      </c>
      <c r="I5173" s="11">
        <f t="shared" si="2733"/>
        <v>46280</v>
      </c>
      <c r="J5173" s="12">
        <f t="shared" si="2706"/>
        <v>-6.6002153085962245E-3</v>
      </c>
      <c r="K5173" s="11">
        <f t="shared" si="2722"/>
        <v>46342</v>
      </c>
      <c r="L5173" s="11">
        <f t="shared" si="2707"/>
        <v>46342</v>
      </c>
      <c r="M5173" s="1">
        <f t="shared" si="2726"/>
        <v>22</v>
      </c>
      <c r="N5173" s="1">
        <f t="shared" si="2708"/>
        <v>13</v>
      </c>
      <c r="O5173" s="2">
        <f t="shared" si="2709"/>
        <v>0.99609459</v>
      </c>
      <c r="P5173" s="13">
        <f t="shared" si="2734"/>
        <v>0.99339977999999995</v>
      </c>
      <c r="Q5173" s="13">
        <f t="shared" si="2727"/>
        <v>1.3254812918751722</v>
      </c>
      <c r="R5173" s="2">
        <f t="shared" si="2730"/>
        <v>1.3203047400000001</v>
      </c>
      <c r="S5173" s="2">
        <f t="shared" si="2723"/>
        <v>1.33428788</v>
      </c>
      <c r="T5173" s="2">
        <f t="shared" si="2710"/>
        <v>33678.286767190002</v>
      </c>
      <c r="U5173" s="2">
        <f t="shared" si="2711"/>
        <v>8437.6417219957148</v>
      </c>
      <c r="V5173" s="2">
        <f t="shared" si="2712"/>
        <v>0</v>
      </c>
      <c r="W5173" s="2">
        <f t="shared" si="2713"/>
        <v>33678.286767195714</v>
      </c>
      <c r="X5173" s="17">
        <f t="shared" si="2714"/>
        <v>0</v>
      </c>
      <c r="Y5173" s="2">
        <f t="shared" si="2715"/>
        <v>0</v>
      </c>
      <c r="Z5173" s="72">
        <f t="shared" si="2716"/>
        <v>0</v>
      </c>
      <c r="AA5173" s="2">
        <f t="shared" si="2735"/>
        <v>0</v>
      </c>
      <c r="AB5173" s="12">
        <f t="shared" si="2724"/>
        <v>4.6600000000000003E-2</v>
      </c>
      <c r="AC5173" s="17">
        <f t="shared" si="2717"/>
        <v>13</v>
      </c>
      <c r="AD5173" s="17">
        <v>252</v>
      </c>
      <c r="AE5173" s="13">
        <f t="shared" si="2728"/>
        <v>1.0023523999999999</v>
      </c>
      <c r="AF5173" s="2">
        <f t="shared" si="2736"/>
        <v>79.224801790000001</v>
      </c>
      <c r="AG5173" s="2">
        <f t="shared" si="2718"/>
        <v>79.224801790000001</v>
      </c>
      <c r="AH5173" s="3">
        <f t="shared" si="2719"/>
        <v>0</v>
      </c>
      <c r="AI5173" s="4" t="str">
        <f t="shared" si="2729"/>
        <v>A+J=</v>
      </c>
      <c r="AJ5173" s="11">
        <f t="shared" si="2725"/>
        <v>46342</v>
      </c>
      <c r="AQ5173" s="53"/>
      <c r="AR5173" s="53"/>
    </row>
    <row r="5174" spans="1:44" x14ac:dyDescent="0.2">
      <c r="A5174" s="158">
        <f t="shared" si="2720"/>
        <v>46330</v>
      </c>
      <c r="B5174" s="2">
        <f t="shared" si="2705"/>
        <v>33763.613502015716</v>
      </c>
      <c r="C5174" s="2">
        <f t="shared" si="2721"/>
        <v>25240.645045199999</v>
      </c>
      <c r="D5174" s="2">
        <f>SUM(Y5174:Y$5459)</f>
        <v>25240.64504520988</v>
      </c>
      <c r="E5174" s="91">
        <v>0</v>
      </c>
      <c r="F5174" s="88">
        <f t="shared" si="2731"/>
        <v>6455.85</v>
      </c>
      <c r="G5174" s="3">
        <f>IF(AND(N5174=1,N5173&gt;1),VLOOKUP(A5173,[1]Plan1!$BK$81:$BM$259,3),G5173)</f>
        <v>6413.24</v>
      </c>
      <c r="H5174" s="11">
        <f t="shared" si="2732"/>
        <v>46249</v>
      </c>
      <c r="I5174" s="11">
        <f t="shared" si="2733"/>
        <v>46280</v>
      </c>
      <c r="J5174" s="12">
        <f t="shared" si="2706"/>
        <v>-6.6002153085962245E-3</v>
      </c>
      <c r="K5174" s="11">
        <f t="shared" si="2722"/>
        <v>46342</v>
      </c>
      <c r="L5174" s="11">
        <f t="shared" si="2707"/>
        <v>46342</v>
      </c>
      <c r="M5174" s="1">
        <f t="shared" si="2726"/>
        <v>22</v>
      </c>
      <c r="N5174" s="1">
        <f t="shared" si="2708"/>
        <v>14</v>
      </c>
      <c r="O5174" s="2">
        <f t="shared" si="2709"/>
        <v>0.99579479999999998</v>
      </c>
      <c r="P5174" s="13">
        <f t="shared" si="2734"/>
        <v>0.99339977999999995</v>
      </c>
      <c r="Q5174" s="13">
        <f t="shared" si="2727"/>
        <v>1.3254812918751722</v>
      </c>
      <c r="R5174" s="2">
        <f t="shared" si="2730"/>
        <v>1.3199073699999999</v>
      </c>
      <c r="S5174" s="2">
        <f t="shared" si="2723"/>
        <v>1.33428788</v>
      </c>
      <c r="T5174" s="2">
        <f t="shared" si="2710"/>
        <v>33678.286767190002</v>
      </c>
      <c r="U5174" s="2">
        <f t="shared" si="2711"/>
        <v>8437.6417219957148</v>
      </c>
      <c r="V5174" s="2">
        <f t="shared" si="2712"/>
        <v>0</v>
      </c>
      <c r="W5174" s="2">
        <f t="shared" si="2713"/>
        <v>33678.286767195714</v>
      </c>
      <c r="X5174" s="17">
        <f t="shared" si="2714"/>
        <v>0</v>
      </c>
      <c r="Y5174" s="2">
        <f t="shared" si="2715"/>
        <v>0</v>
      </c>
      <c r="Z5174" s="72">
        <f t="shared" si="2716"/>
        <v>0</v>
      </c>
      <c r="AA5174" s="2">
        <f t="shared" si="2735"/>
        <v>0</v>
      </c>
      <c r="AB5174" s="12">
        <f t="shared" si="2724"/>
        <v>4.6600000000000003E-2</v>
      </c>
      <c r="AC5174" s="17">
        <f t="shared" si="2717"/>
        <v>14</v>
      </c>
      <c r="AD5174" s="17">
        <v>252</v>
      </c>
      <c r="AE5174" s="13">
        <f t="shared" si="2728"/>
        <v>1.002533583</v>
      </c>
      <c r="AF5174" s="2">
        <f t="shared" si="2736"/>
        <v>85.326734819999999</v>
      </c>
      <c r="AG5174" s="2">
        <f t="shared" si="2718"/>
        <v>85.326734819999999</v>
      </c>
      <c r="AH5174" s="3">
        <f t="shared" si="2719"/>
        <v>0</v>
      </c>
      <c r="AI5174" s="4" t="str">
        <f t="shared" si="2729"/>
        <v>A+J=</v>
      </c>
      <c r="AJ5174" s="11">
        <f t="shared" si="2725"/>
        <v>46342</v>
      </c>
      <c r="AQ5174" s="53"/>
      <c r="AR5174" s="53"/>
    </row>
    <row r="5175" spans="1:44" x14ac:dyDescent="0.2">
      <c r="A5175" s="158">
        <f t="shared" si="2720"/>
        <v>46331</v>
      </c>
      <c r="B5175" s="2">
        <f t="shared" si="2705"/>
        <v>33769.716512745712</v>
      </c>
      <c r="C5175" s="2">
        <f t="shared" si="2721"/>
        <v>25240.645045199999</v>
      </c>
      <c r="D5175" s="2">
        <f>SUM(Y5175:Y$5459)</f>
        <v>25240.64504520988</v>
      </c>
      <c r="E5175" s="91">
        <v>0</v>
      </c>
      <c r="F5175" s="88">
        <f t="shared" si="2731"/>
        <v>6455.85</v>
      </c>
      <c r="G5175" s="3">
        <f>IF(AND(N5175=1,N5174&gt;1),VLOOKUP(A5174,[1]Plan1!$BK$81:$BM$259,3),G5174)</f>
        <v>6413.24</v>
      </c>
      <c r="H5175" s="11">
        <f t="shared" si="2732"/>
        <v>46249</v>
      </c>
      <c r="I5175" s="11">
        <f t="shared" si="2733"/>
        <v>46280</v>
      </c>
      <c r="J5175" s="12">
        <f t="shared" si="2706"/>
        <v>-6.6002153085962245E-3</v>
      </c>
      <c r="K5175" s="11">
        <f t="shared" si="2722"/>
        <v>46342</v>
      </c>
      <c r="L5175" s="11">
        <f t="shared" si="2707"/>
        <v>46342</v>
      </c>
      <c r="M5175" s="1">
        <f t="shared" si="2726"/>
        <v>22</v>
      </c>
      <c r="N5175" s="1">
        <f t="shared" si="2708"/>
        <v>15</v>
      </c>
      <c r="O5175" s="2">
        <f t="shared" si="2709"/>
        <v>0.99549511000000002</v>
      </c>
      <c r="P5175" s="13">
        <f t="shared" si="2734"/>
        <v>0.99339977999999995</v>
      </c>
      <c r="Q5175" s="13">
        <f t="shared" si="2727"/>
        <v>1.3254812918751722</v>
      </c>
      <c r="R5175" s="2">
        <f t="shared" si="2730"/>
        <v>1.31951014</v>
      </c>
      <c r="S5175" s="2">
        <f t="shared" si="2723"/>
        <v>1.33428788</v>
      </c>
      <c r="T5175" s="2">
        <f t="shared" si="2710"/>
        <v>33678.286767190002</v>
      </c>
      <c r="U5175" s="2">
        <f t="shared" si="2711"/>
        <v>8437.6417219957148</v>
      </c>
      <c r="V5175" s="2">
        <f t="shared" si="2712"/>
        <v>0</v>
      </c>
      <c r="W5175" s="2">
        <f t="shared" si="2713"/>
        <v>33678.286767195714</v>
      </c>
      <c r="X5175" s="17">
        <f t="shared" si="2714"/>
        <v>0</v>
      </c>
      <c r="Y5175" s="2">
        <f t="shared" si="2715"/>
        <v>0</v>
      </c>
      <c r="Z5175" s="72">
        <f t="shared" si="2716"/>
        <v>0</v>
      </c>
      <c r="AA5175" s="2">
        <f t="shared" si="2735"/>
        <v>0</v>
      </c>
      <c r="AB5175" s="12">
        <f t="shared" si="2724"/>
        <v>4.6600000000000003E-2</v>
      </c>
      <c r="AC5175" s="17">
        <f t="shared" si="2717"/>
        <v>15</v>
      </c>
      <c r="AD5175" s="17">
        <v>252</v>
      </c>
      <c r="AE5175" s="13">
        <f t="shared" si="2728"/>
        <v>1.002714798</v>
      </c>
      <c r="AF5175" s="2">
        <f t="shared" si="2736"/>
        <v>91.429745550000007</v>
      </c>
      <c r="AG5175" s="2">
        <f t="shared" si="2718"/>
        <v>91.429745550000007</v>
      </c>
      <c r="AH5175" s="3">
        <f t="shared" si="2719"/>
        <v>0</v>
      </c>
      <c r="AI5175" s="4" t="str">
        <f t="shared" si="2729"/>
        <v>A+J=</v>
      </c>
      <c r="AJ5175" s="11">
        <f t="shared" si="2725"/>
        <v>46342</v>
      </c>
      <c r="AQ5175" s="53"/>
      <c r="AR5175" s="53"/>
    </row>
    <row r="5176" spans="1:44" x14ac:dyDescent="0.2">
      <c r="A5176" s="158">
        <f t="shared" si="2720"/>
        <v>46332</v>
      </c>
      <c r="B5176" s="2">
        <f t="shared" si="2705"/>
        <v>33775.820668545712</v>
      </c>
      <c r="C5176" s="2">
        <f t="shared" si="2721"/>
        <v>25240.645045199999</v>
      </c>
      <c r="D5176" s="2">
        <f>SUM(Y5176:Y$5459)</f>
        <v>25240.64504520988</v>
      </c>
      <c r="E5176" s="91">
        <v>0</v>
      </c>
      <c r="F5176" s="88">
        <f t="shared" si="2731"/>
        <v>6455.85</v>
      </c>
      <c r="G5176" s="3">
        <f>IF(AND(N5176=1,N5175&gt;1),VLOOKUP(A5175,[1]Plan1!$BK$81:$BM$259,3),G5175)</f>
        <v>6413.24</v>
      </c>
      <c r="H5176" s="11">
        <f t="shared" si="2732"/>
        <v>46249</v>
      </c>
      <c r="I5176" s="11">
        <f t="shared" si="2733"/>
        <v>46280</v>
      </c>
      <c r="J5176" s="12">
        <f t="shared" si="2706"/>
        <v>-6.6002153085962245E-3</v>
      </c>
      <c r="K5176" s="11">
        <f t="shared" si="2722"/>
        <v>46342</v>
      </c>
      <c r="L5176" s="11">
        <f t="shared" si="2707"/>
        <v>46342</v>
      </c>
      <c r="M5176" s="1">
        <f t="shared" si="2726"/>
        <v>22</v>
      </c>
      <c r="N5176" s="1">
        <f t="shared" si="2708"/>
        <v>16</v>
      </c>
      <c r="O5176" s="2">
        <f t="shared" si="2709"/>
        <v>0.99519550999999995</v>
      </c>
      <c r="P5176" s="13">
        <f t="shared" si="2734"/>
        <v>0.99339977999999995</v>
      </c>
      <c r="Q5176" s="13">
        <f t="shared" si="2727"/>
        <v>1.3254812918751722</v>
      </c>
      <c r="R5176" s="2">
        <f t="shared" si="2730"/>
        <v>1.31911303</v>
      </c>
      <c r="S5176" s="2">
        <f t="shared" si="2723"/>
        <v>1.33428788</v>
      </c>
      <c r="T5176" s="2">
        <f t="shared" si="2710"/>
        <v>33678.286767190002</v>
      </c>
      <c r="U5176" s="2">
        <f t="shared" si="2711"/>
        <v>8437.6417219957148</v>
      </c>
      <c r="V5176" s="2">
        <f t="shared" si="2712"/>
        <v>0</v>
      </c>
      <c r="W5176" s="2">
        <f t="shared" si="2713"/>
        <v>33678.286767195714</v>
      </c>
      <c r="X5176" s="17">
        <f t="shared" si="2714"/>
        <v>0</v>
      </c>
      <c r="Y5176" s="2">
        <f t="shared" si="2715"/>
        <v>0</v>
      </c>
      <c r="Z5176" s="72">
        <f t="shared" si="2716"/>
        <v>0</v>
      </c>
      <c r="AA5176" s="2">
        <f t="shared" si="2735"/>
        <v>0</v>
      </c>
      <c r="AB5176" s="12">
        <f t="shared" si="2724"/>
        <v>4.6600000000000003E-2</v>
      </c>
      <c r="AC5176" s="17">
        <f t="shared" si="2717"/>
        <v>16</v>
      </c>
      <c r="AD5176" s="17">
        <v>252</v>
      </c>
      <c r="AE5176" s="13">
        <f t="shared" si="2728"/>
        <v>1.0028960469999999</v>
      </c>
      <c r="AF5176" s="2">
        <f t="shared" si="2736"/>
        <v>97.533901349999994</v>
      </c>
      <c r="AG5176" s="2">
        <f t="shared" si="2718"/>
        <v>97.533901349999994</v>
      </c>
      <c r="AH5176" s="3">
        <f t="shared" si="2719"/>
        <v>0</v>
      </c>
      <c r="AI5176" s="4" t="str">
        <f t="shared" si="2729"/>
        <v>A+J=</v>
      </c>
      <c r="AJ5176" s="11">
        <f t="shared" si="2725"/>
        <v>46342</v>
      </c>
      <c r="AQ5176" s="53"/>
      <c r="AR5176" s="53"/>
    </row>
    <row r="5177" spans="1:44" x14ac:dyDescent="0.2">
      <c r="A5177" s="158">
        <f t="shared" si="2720"/>
        <v>46333</v>
      </c>
      <c r="B5177" s="2">
        <f t="shared" si="2705"/>
        <v>33781.925902055715</v>
      </c>
      <c r="C5177" s="2">
        <f t="shared" si="2721"/>
        <v>25240.645045199999</v>
      </c>
      <c r="D5177" s="2">
        <f>SUM(Y5177:Y$5459)</f>
        <v>25240.64504520988</v>
      </c>
      <c r="E5177" s="91">
        <v>0</v>
      </c>
      <c r="F5177" s="88">
        <f t="shared" si="2731"/>
        <v>6455.85</v>
      </c>
      <c r="G5177" s="3">
        <f>IF(AND(N5177=1,N5176&gt;1),VLOOKUP(A5176,[1]Plan1!$BK$81:$BM$259,3),G5176)</f>
        <v>6413.24</v>
      </c>
      <c r="H5177" s="11">
        <f t="shared" si="2732"/>
        <v>46249</v>
      </c>
      <c r="I5177" s="11">
        <f t="shared" si="2733"/>
        <v>46280</v>
      </c>
      <c r="J5177" s="12">
        <f t="shared" si="2706"/>
        <v>-6.6002153085962245E-3</v>
      </c>
      <c r="K5177" s="11">
        <f t="shared" si="2722"/>
        <v>46342</v>
      </c>
      <c r="L5177" s="11">
        <f t="shared" si="2707"/>
        <v>46342</v>
      </c>
      <c r="M5177" s="1">
        <f t="shared" si="2726"/>
        <v>22</v>
      </c>
      <c r="N5177" s="1">
        <f t="shared" si="2708"/>
        <v>17</v>
      </c>
      <c r="O5177" s="2">
        <f t="shared" si="2709"/>
        <v>0.99489598999999995</v>
      </c>
      <c r="P5177" s="13">
        <f t="shared" si="2734"/>
        <v>0.99339977999999995</v>
      </c>
      <c r="Q5177" s="13">
        <f t="shared" si="2727"/>
        <v>1.3254812918751722</v>
      </c>
      <c r="R5177" s="2">
        <f t="shared" si="2730"/>
        <v>1.3187160200000001</v>
      </c>
      <c r="S5177" s="2">
        <f t="shared" si="2723"/>
        <v>1.33428788</v>
      </c>
      <c r="T5177" s="2">
        <f t="shared" si="2710"/>
        <v>33678.286767190002</v>
      </c>
      <c r="U5177" s="2">
        <f t="shared" si="2711"/>
        <v>8437.6417219957148</v>
      </c>
      <c r="V5177" s="2">
        <f t="shared" si="2712"/>
        <v>0</v>
      </c>
      <c r="W5177" s="2">
        <f t="shared" si="2713"/>
        <v>33678.286767195714</v>
      </c>
      <c r="X5177" s="17">
        <f t="shared" si="2714"/>
        <v>0</v>
      </c>
      <c r="Y5177" s="2">
        <f t="shared" si="2715"/>
        <v>0</v>
      </c>
      <c r="Z5177" s="72">
        <f t="shared" si="2716"/>
        <v>0</v>
      </c>
      <c r="AA5177" s="2">
        <f t="shared" si="2735"/>
        <v>0</v>
      </c>
      <c r="AB5177" s="12">
        <f t="shared" si="2724"/>
        <v>4.6600000000000003E-2</v>
      </c>
      <c r="AC5177" s="17">
        <f t="shared" si="2717"/>
        <v>17</v>
      </c>
      <c r="AD5177" s="17">
        <v>252</v>
      </c>
      <c r="AE5177" s="13">
        <f t="shared" si="2728"/>
        <v>1.003077328</v>
      </c>
      <c r="AF5177" s="2">
        <f t="shared" si="2736"/>
        <v>103.63913486</v>
      </c>
      <c r="AG5177" s="2">
        <f t="shared" si="2718"/>
        <v>103.63913486</v>
      </c>
      <c r="AH5177" s="3">
        <f t="shared" si="2719"/>
        <v>0</v>
      </c>
      <c r="AI5177" s="4" t="str">
        <f t="shared" si="2729"/>
        <v>A+J=</v>
      </c>
      <c r="AJ5177" s="11">
        <f t="shared" si="2725"/>
        <v>46342</v>
      </c>
      <c r="AQ5177" s="53"/>
      <c r="AR5177" s="53"/>
    </row>
    <row r="5178" spans="1:44" x14ac:dyDescent="0.2">
      <c r="A5178" s="158">
        <f t="shared" si="2720"/>
        <v>46334</v>
      </c>
      <c r="B5178" s="2">
        <f t="shared" si="2705"/>
        <v>33781.925902055715</v>
      </c>
      <c r="C5178" s="2">
        <f t="shared" si="2721"/>
        <v>25240.645045199999</v>
      </c>
      <c r="D5178" s="2">
        <f>SUM(Y5178:Y$5459)</f>
        <v>25240.64504520988</v>
      </c>
      <c r="E5178" s="91">
        <v>0</v>
      </c>
      <c r="F5178" s="88">
        <f t="shared" si="2731"/>
        <v>6455.85</v>
      </c>
      <c r="G5178" s="3">
        <f>IF(AND(N5178=1,N5177&gt;1),VLOOKUP(A5177,[1]Plan1!$BK$81:$BM$259,3),G5177)</f>
        <v>6413.24</v>
      </c>
      <c r="H5178" s="11">
        <f t="shared" si="2732"/>
        <v>46249</v>
      </c>
      <c r="I5178" s="11">
        <f t="shared" si="2733"/>
        <v>46280</v>
      </c>
      <c r="J5178" s="12">
        <f t="shared" si="2706"/>
        <v>-6.6002153085962245E-3</v>
      </c>
      <c r="K5178" s="11">
        <f t="shared" si="2722"/>
        <v>46342</v>
      </c>
      <c r="L5178" s="11">
        <f t="shared" si="2707"/>
        <v>46342</v>
      </c>
      <c r="M5178" s="1">
        <f t="shared" si="2726"/>
        <v>22</v>
      </c>
      <c r="N5178" s="1">
        <f t="shared" si="2708"/>
        <v>17</v>
      </c>
      <c r="O5178" s="2">
        <f t="shared" si="2709"/>
        <v>0.99489598999999995</v>
      </c>
      <c r="P5178" s="13">
        <f t="shared" si="2734"/>
        <v>0.99339977999999995</v>
      </c>
      <c r="Q5178" s="13">
        <f t="shared" si="2727"/>
        <v>1.3254812918751722</v>
      </c>
      <c r="R5178" s="2">
        <f t="shared" si="2730"/>
        <v>1.3187160200000001</v>
      </c>
      <c r="S5178" s="2">
        <f t="shared" si="2723"/>
        <v>1.33428788</v>
      </c>
      <c r="T5178" s="2">
        <f t="shared" si="2710"/>
        <v>33678.286767190002</v>
      </c>
      <c r="U5178" s="2">
        <f t="shared" si="2711"/>
        <v>8437.6417219957148</v>
      </c>
      <c r="V5178" s="2">
        <f t="shared" si="2712"/>
        <v>0</v>
      </c>
      <c r="W5178" s="2">
        <f t="shared" si="2713"/>
        <v>33678.286767195714</v>
      </c>
      <c r="X5178" s="17">
        <f t="shared" si="2714"/>
        <v>0</v>
      </c>
      <c r="Y5178" s="2">
        <f t="shared" si="2715"/>
        <v>0</v>
      </c>
      <c r="Z5178" s="72">
        <f t="shared" si="2716"/>
        <v>0</v>
      </c>
      <c r="AA5178" s="2">
        <f t="shared" si="2735"/>
        <v>0</v>
      </c>
      <c r="AB5178" s="12">
        <f t="shared" si="2724"/>
        <v>4.6600000000000003E-2</v>
      </c>
      <c r="AC5178" s="17">
        <f t="shared" si="2717"/>
        <v>17</v>
      </c>
      <c r="AD5178" s="17">
        <v>252</v>
      </c>
      <c r="AE5178" s="13">
        <f t="shared" si="2728"/>
        <v>1.003077328</v>
      </c>
      <c r="AF5178" s="2">
        <f t="shared" si="2736"/>
        <v>103.63913486</v>
      </c>
      <c r="AG5178" s="2">
        <f t="shared" si="2718"/>
        <v>103.63913486</v>
      </c>
      <c r="AH5178" s="3">
        <f t="shared" si="2719"/>
        <v>0</v>
      </c>
      <c r="AI5178" s="4" t="str">
        <f t="shared" si="2729"/>
        <v>A+J=</v>
      </c>
      <c r="AJ5178" s="11">
        <f t="shared" si="2725"/>
        <v>46342</v>
      </c>
      <c r="AQ5178" s="53"/>
      <c r="AR5178" s="53"/>
    </row>
    <row r="5179" spans="1:44" x14ac:dyDescent="0.2">
      <c r="A5179" s="158">
        <f t="shared" si="2720"/>
        <v>46335</v>
      </c>
      <c r="B5179" s="2">
        <f t="shared" si="2705"/>
        <v>33781.925902055715</v>
      </c>
      <c r="C5179" s="2">
        <f t="shared" si="2721"/>
        <v>25240.645045199999</v>
      </c>
      <c r="D5179" s="2">
        <f>SUM(Y5179:Y$5459)</f>
        <v>25240.64504520988</v>
      </c>
      <c r="E5179" s="91">
        <v>0</v>
      </c>
      <c r="F5179" s="88">
        <f t="shared" si="2731"/>
        <v>6455.85</v>
      </c>
      <c r="G5179" s="3">
        <f>IF(AND(N5179=1,N5178&gt;1),VLOOKUP(A5178,[1]Plan1!$BK$81:$BM$259,3),G5178)</f>
        <v>6413.24</v>
      </c>
      <c r="H5179" s="11">
        <f t="shared" si="2732"/>
        <v>46249</v>
      </c>
      <c r="I5179" s="11">
        <f t="shared" si="2733"/>
        <v>46280</v>
      </c>
      <c r="J5179" s="12">
        <f t="shared" si="2706"/>
        <v>-6.6002153085962245E-3</v>
      </c>
      <c r="K5179" s="11">
        <f t="shared" si="2722"/>
        <v>46342</v>
      </c>
      <c r="L5179" s="11">
        <f t="shared" si="2707"/>
        <v>46342</v>
      </c>
      <c r="M5179" s="1">
        <f t="shared" si="2726"/>
        <v>22</v>
      </c>
      <c r="N5179" s="1">
        <f t="shared" si="2708"/>
        <v>17</v>
      </c>
      <c r="O5179" s="2">
        <f t="shared" si="2709"/>
        <v>0.99489598999999995</v>
      </c>
      <c r="P5179" s="13">
        <f t="shared" si="2734"/>
        <v>0.99339977999999995</v>
      </c>
      <c r="Q5179" s="13">
        <f t="shared" si="2727"/>
        <v>1.3254812918751722</v>
      </c>
      <c r="R5179" s="2">
        <f t="shared" si="2730"/>
        <v>1.3187160200000001</v>
      </c>
      <c r="S5179" s="2">
        <f t="shared" si="2723"/>
        <v>1.33428788</v>
      </c>
      <c r="T5179" s="2">
        <f t="shared" si="2710"/>
        <v>33678.286767190002</v>
      </c>
      <c r="U5179" s="2">
        <f t="shared" si="2711"/>
        <v>8437.6417219957148</v>
      </c>
      <c r="V5179" s="2">
        <f t="shared" si="2712"/>
        <v>0</v>
      </c>
      <c r="W5179" s="2">
        <f t="shared" si="2713"/>
        <v>33678.286767195714</v>
      </c>
      <c r="X5179" s="17">
        <f t="shared" si="2714"/>
        <v>0</v>
      </c>
      <c r="Y5179" s="2">
        <f t="shared" si="2715"/>
        <v>0</v>
      </c>
      <c r="Z5179" s="72">
        <f t="shared" si="2716"/>
        <v>0</v>
      </c>
      <c r="AA5179" s="2">
        <f t="shared" si="2735"/>
        <v>0</v>
      </c>
      <c r="AB5179" s="12">
        <f t="shared" si="2724"/>
        <v>4.6600000000000003E-2</v>
      </c>
      <c r="AC5179" s="17">
        <f t="shared" si="2717"/>
        <v>17</v>
      </c>
      <c r="AD5179" s="17">
        <v>252</v>
      </c>
      <c r="AE5179" s="13">
        <f t="shared" si="2728"/>
        <v>1.003077328</v>
      </c>
      <c r="AF5179" s="2">
        <f t="shared" si="2736"/>
        <v>103.63913486</v>
      </c>
      <c r="AG5179" s="2">
        <f t="shared" si="2718"/>
        <v>103.63913486</v>
      </c>
      <c r="AH5179" s="3">
        <f t="shared" si="2719"/>
        <v>0</v>
      </c>
      <c r="AI5179" s="4" t="str">
        <f t="shared" si="2729"/>
        <v>A+J=</v>
      </c>
      <c r="AJ5179" s="11">
        <f t="shared" si="2725"/>
        <v>46342</v>
      </c>
      <c r="AQ5179" s="53"/>
      <c r="AR5179" s="53"/>
    </row>
    <row r="5180" spans="1:44" x14ac:dyDescent="0.2">
      <c r="A5180" s="158">
        <f t="shared" si="2720"/>
        <v>46336</v>
      </c>
      <c r="B5180" s="2">
        <f t="shared" si="2705"/>
        <v>33788.032246935712</v>
      </c>
      <c r="C5180" s="2">
        <f t="shared" si="2721"/>
        <v>25240.645045199999</v>
      </c>
      <c r="D5180" s="2">
        <f>SUM(Y5180:Y$5459)</f>
        <v>25240.64504520988</v>
      </c>
      <c r="E5180" s="91">
        <v>0</v>
      </c>
      <c r="F5180" s="88">
        <f t="shared" si="2731"/>
        <v>6455.85</v>
      </c>
      <c r="G5180" s="3">
        <f>IF(AND(N5180=1,N5179&gt;1),VLOOKUP(A5179,[1]Plan1!$BK$81:$BM$259,3),G5179)</f>
        <v>6413.24</v>
      </c>
      <c r="H5180" s="11">
        <f t="shared" si="2732"/>
        <v>46249</v>
      </c>
      <c r="I5180" s="11">
        <f t="shared" si="2733"/>
        <v>46280</v>
      </c>
      <c r="J5180" s="12">
        <f t="shared" si="2706"/>
        <v>-6.6002153085962245E-3</v>
      </c>
      <c r="K5180" s="11">
        <f t="shared" si="2722"/>
        <v>46342</v>
      </c>
      <c r="L5180" s="11">
        <f t="shared" si="2707"/>
        <v>46342</v>
      </c>
      <c r="M5180" s="1">
        <f t="shared" si="2726"/>
        <v>22</v>
      </c>
      <c r="N5180" s="1">
        <f t="shared" si="2708"/>
        <v>18</v>
      </c>
      <c r="O5180" s="2">
        <f t="shared" si="2709"/>
        <v>0.99459657000000001</v>
      </c>
      <c r="P5180" s="13">
        <f t="shared" si="2734"/>
        <v>0.99339977999999995</v>
      </c>
      <c r="Q5180" s="13">
        <f t="shared" si="2727"/>
        <v>1.3254812918751722</v>
      </c>
      <c r="R5180" s="2">
        <f t="shared" si="2730"/>
        <v>1.3183191400000001</v>
      </c>
      <c r="S5180" s="2">
        <f t="shared" si="2723"/>
        <v>1.33428788</v>
      </c>
      <c r="T5180" s="2">
        <f t="shared" si="2710"/>
        <v>33678.286767190002</v>
      </c>
      <c r="U5180" s="2">
        <f t="shared" si="2711"/>
        <v>8437.6417219957148</v>
      </c>
      <c r="V5180" s="2">
        <f t="shared" si="2712"/>
        <v>0</v>
      </c>
      <c r="W5180" s="2">
        <f t="shared" si="2713"/>
        <v>33678.286767195714</v>
      </c>
      <c r="X5180" s="17">
        <f t="shared" si="2714"/>
        <v>0</v>
      </c>
      <c r="Y5180" s="2">
        <f t="shared" si="2715"/>
        <v>0</v>
      </c>
      <c r="Z5180" s="72">
        <f t="shared" si="2716"/>
        <v>0</v>
      </c>
      <c r="AA5180" s="2">
        <f t="shared" si="2735"/>
        <v>0</v>
      </c>
      <c r="AB5180" s="12">
        <f t="shared" si="2724"/>
        <v>4.6600000000000003E-2</v>
      </c>
      <c r="AC5180" s="17">
        <f t="shared" si="2717"/>
        <v>18</v>
      </c>
      <c r="AD5180" s="17">
        <v>252</v>
      </c>
      <c r="AE5180" s="13">
        <f t="shared" si="2728"/>
        <v>1.003258642</v>
      </c>
      <c r="AF5180" s="2">
        <f t="shared" si="2736"/>
        <v>109.74547973999999</v>
      </c>
      <c r="AG5180" s="2">
        <f t="shared" si="2718"/>
        <v>109.74547973999999</v>
      </c>
      <c r="AH5180" s="3">
        <f t="shared" si="2719"/>
        <v>0</v>
      </c>
      <c r="AI5180" s="4" t="str">
        <f t="shared" si="2729"/>
        <v>A+J=</v>
      </c>
      <c r="AJ5180" s="11">
        <f t="shared" si="2725"/>
        <v>46342</v>
      </c>
      <c r="AQ5180" s="53"/>
      <c r="AR5180" s="53"/>
    </row>
    <row r="5181" spans="1:44" x14ac:dyDescent="0.2">
      <c r="A5181" s="158">
        <f t="shared" si="2720"/>
        <v>46337</v>
      </c>
      <c r="B5181" s="2">
        <f t="shared" si="2705"/>
        <v>33794.139669525714</v>
      </c>
      <c r="C5181" s="2">
        <f t="shared" si="2721"/>
        <v>25240.645045199999</v>
      </c>
      <c r="D5181" s="2">
        <f>SUM(Y5181:Y$5459)</f>
        <v>25240.64504520988</v>
      </c>
      <c r="E5181" s="91">
        <v>0</v>
      </c>
      <c r="F5181" s="88">
        <f t="shared" si="2731"/>
        <v>6455.85</v>
      </c>
      <c r="G5181" s="3">
        <f>IF(AND(N5181=1,N5180&gt;1),VLOOKUP(A5180,[1]Plan1!$BK$81:$BM$259,3),G5180)</f>
        <v>6413.24</v>
      </c>
      <c r="H5181" s="11">
        <f t="shared" si="2732"/>
        <v>46249</v>
      </c>
      <c r="I5181" s="11">
        <f t="shared" si="2733"/>
        <v>46280</v>
      </c>
      <c r="J5181" s="12">
        <f t="shared" si="2706"/>
        <v>-6.6002153085962245E-3</v>
      </c>
      <c r="K5181" s="11">
        <f t="shared" si="2722"/>
        <v>46342</v>
      </c>
      <c r="L5181" s="11">
        <f t="shared" si="2707"/>
        <v>46342</v>
      </c>
      <c r="M5181" s="1">
        <f t="shared" si="2726"/>
        <v>22</v>
      </c>
      <c r="N5181" s="1">
        <f t="shared" si="2708"/>
        <v>19</v>
      </c>
      <c r="O5181" s="2">
        <f t="shared" si="2709"/>
        <v>0.99429723999999997</v>
      </c>
      <c r="P5181" s="13">
        <f t="shared" si="2734"/>
        <v>0.99339977999999995</v>
      </c>
      <c r="Q5181" s="13">
        <f t="shared" si="2727"/>
        <v>1.3254812918751722</v>
      </c>
      <c r="R5181" s="2">
        <f t="shared" si="2730"/>
        <v>1.3179223900000001</v>
      </c>
      <c r="S5181" s="2">
        <f t="shared" si="2723"/>
        <v>1.33428788</v>
      </c>
      <c r="T5181" s="2">
        <f t="shared" si="2710"/>
        <v>33678.286767190002</v>
      </c>
      <c r="U5181" s="2">
        <f t="shared" si="2711"/>
        <v>8437.6417219957148</v>
      </c>
      <c r="V5181" s="2">
        <f t="shared" si="2712"/>
        <v>0</v>
      </c>
      <c r="W5181" s="2">
        <f t="shared" si="2713"/>
        <v>33678.286767195714</v>
      </c>
      <c r="X5181" s="17">
        <f t="shared" si="2714"/>
        <v>0</v>
      </c>
      <c r="Y5181" s="2">
        <f t="shared" si="2715"/>
        <v>0</v>
      </c>
      <c r="Z5181" s="72">
        <f t="shared" si="2716"/>
        <v>0</v>
      </c>
      <c r="AA5181" s="2">
        <f t="shared" si="2735"/>
        <v>0</v>
      </c>
      <c r="AB5181" s="12">
        <f t="shared" si="2724"/>
        <v>4.6600000000000003E-2</v>
      </c>
      <c r="AC5181" s="17">
        <f t="shared" si="2717"/>
        <v>19</v>
      </c>
      <c r="AD5181" s="17">
        <v>252</v>
      </c>
      <c r="AE5181" s="13">
        <f t="shared" si="2728"/>
        <v>1.003439988</v>
      </c>
      <c r="AF5181" s="2">
        <f t="shared" si="2736"/>
        <v>115.85290233000001</v>
      </c>
      <c r="AG5181" s="2">
        <f t="shared" si="2718"/>
        <v>115.85290233000001</v>
      </c>
      <c r="AH5181" s="3">
        <f t="shared" si="2719"/>
        <v>0</v>
      </c>
      <c r="AI5181" s="4" t="str">
        <f t="shared" si="2729"/>
        <v>A+J=</v>
      </c>
      <c r="AJ5181" s="11">
        <f t="shared" si="2725"/>
        <v>46342</v>
      </c>
      <c r="AQ5181" s="53"/>
      <c r="AR5181" s="53"/>
    </row>
    <row r="5182" spans="1:44" x14ac:dyDescent="0.2">
      <c r="A5182" s="158">
        <f t="shared" si="2720"/>
        <v>46338</v>
      </c>
      <c r="B5182" s="2">
        <f t="shared" si="2705"/>
        <v>33800.248237185711</v>
      </c>
      <c r="C5182" s="2">
        <f t="shared" si="2721"/>
        <v>25240.645045199999</v>
      </c>
      <c r="D5182" s="2">
        <f>SUM(Y5182:Y$5459)</f>
        <v>25240.64504520988</v>
      </c>
      <c r="E5182" s="91">
        <v>0</v>
      </c>
      <c r="F5182" s="88">
        <f t="shared" si="2731"/>
        <v>6455.85</v>
      </c>
      <c r="G5182" s="3">
        <f>IF(AND(N5182=1,N5181&gt;1),VLOOKUP(A5181,[1]Plan1!$BK$81:$BM$259,3),G5181)</f>
        <v>6413.24</v>
      </c>
      <c r="H5182" s="11">
        <f t="shared" si="2732"/>
        <v>46249</v>
      </c>
      <c r="I5182" s="11">
        <f t="shared" si="2733"/>
        <v>46280</v>
      </c>
      <c r="J5182" s="12">
        <f t="shared" si="2706"/>
        <v>-6.6002153085962245E-3</v>
      </c>
      <c r="K5182" s="11">
        <f t="shared" si="2722"/>
        <v>46342</v>
      </c>
      <c r="L5182" s="11">
        <f t="shared" si="2707"/>
        <v>46342</v>
      </c>
      <c r="M5182" s="1">
        <f t="shared" si="2726"/>
        <v>22</v>
      </c>
      <c r="N5182" s="1">
        <f t="shared" si="2708"/>
        <v>20</v>
      </c>
      <c r="O5182" s="2">
        <f t="shared" si="2709"/>
        <v>0.99399799</v>
      </c>
      <c r="P5182" s="13">
        <f t="shared" si="2734"/>
        <v>0.99339977999999995</v>
      </c>
      <c r="Q5182" s="13">
        <f t="shared" si="2727"/>
        <v>1.3254812918751722</v>
      </c>
      <c r="R5182" s="2">
        <f t="shared" si="2730"/>
        <v>1.3175257300000001</v>
      </c>
      <c r="S5182" s="2">
        <f t="shared" si="2723"/>
        <v>1.33428788</v>
      </c>
      <c r="T5182" s="2">
        <f t="shared" si="2710"/>
        <v>33678.286767190002</v>
      </c>
      <c r="U5182" s="2">
        <f t="shared" si="2711"/>
        <v>8437.6417219957148</v>
      </c>
      <c r="V5182" s="2">
        <f t="shared" si="2712"/>
        <v>0</v>
      </c>
      <c r="W5182" s="2">
        <f t="shared" si="2713"/>
        <v>33678.286767195714</v>
      </c>
      <c r="X5182" s="17">
        <f t="shared" si="2714"/>
        <v>0</v>
      </c>
      <c r="Y5182" s="2">
        <f t="shared" si="2715"/>
        <v>0</v>
      </c>
      <c r="Z5182" s="72">
        <f t="shared" si="2716"/>
        <v>0</v>
      </c>
      <c r="AA5182" s="2">
        <f t="shared" si="2735"/>
        <v>0</v>
      </c>
      <c r="AB5182" s="12">
        <f t="shared" si="2724"/>
        <v>4.6600000000000003E-2</v>
      </c>
      <c r="AC5182" s="17">
        <f t="shared" si="2717"/>
        <v>20</v>
      </c>
      <c r="AD5182" s="17">
        <v>252</v>
      </c>
      <c r="AE5182" s="13">
        <f t="shared" si="2728"/>
        <v>1.0036213679999999</v>
      </c>
      <c r="AF5182" s="2">
        <f t="shared" si="2736"/>
        <v>121.96146999</v>
      </c>
      <c r="AG5182" s="2">
        <f t="shared" si="2718"/>
        <v>121.96146999</v>
      </c>
      <c r="AH5182" s="3">
        <f t="shared" si="2719"/>
        <v>0</v>
      </c>
      <c r="AI5182" s="4" t="str">
        <f t="shared" si="2729"/>
        <v>A+J=</v>
      </c>
      <c r="AJ5182" s="11">
        <f t="shared" si="2725"/>
        <v>46342</v>
      </c>
      <c r="AQ5182" s="53"/>
      <c r="AR5182" s="53"/>
    </row>
    <row r="5183" spans="1:44" x14ac:dyDescent="0.2">
      <c r="A5183" s="158">
        <f t="shared" si="2720"/>
        <v>46339</v>
      </c>
      <c r="B5183" s="2">
        <f t="shared" si="2705"/>
        <v>33806.357882545715</v>
      </c>
      <c r="C5183" s="2">
        <f t="shared" si="2721"/>
        <v>25240.645045199999</v>
      </c>
      <c r="D5183" s="2">
        <f>SUM(Y5183:Y$5459)</f>
        <v>25240.64504520988</v>
      </c>
      <c r="E5183" s="91">
        <v>0</v>
      </c>
      <c r="F5183" s="88">
        <f t="shared" si="2731"/>
        <v>6455.85</v>
      </c>
      <c r="G5183" s="3">
        <f>IF(AND(N5183=1,N5182&gt;1),VLOOKUP(A5182,[1]Plan1!$BK$81:$BM$259,3),G5182)</f>
        <v>6413.24</v>
      </c>
      <c r="H5183" s="11">
        <f t="shared" si="2732"/>
        <v>46249</v>
      </c>
      <c r="I5183" s="11">
        <f t="shared" si="2733"/>
        <v>46280</v>
      </c>
      <c r="J5183" s="12">
        <f t="shared" si="2706"/>
        <v>-6.6002153085962245E-3</v>
      </c>
      <c r="K5183" s="11">
        <f t="shared" si="2722"/>
        <v>46342</v>
      </c>
      <c r="L5183" s="11">
        <f t="shared" si="2707"/>
        <v>46342</v>
      </c>
      <c r="M5183" s="1">
        <f t="shared" si="2726"/>
        <v>22</v>
      </c>
      <c r="N5183" s="1">
        <f t="shared" si="2708"/>
        <v>21</v>
      </c>
      <c r="O5183" s="2">
        <f t="shared" si="2709"/>
        <v>0.99369883999999997</v>
      </c>
      <c r="P5183" s="13">
        <f t="shared" si="2734"/>
        <v>0.99339977999999995</v>
      </c>
      <c r="Q5183" s="13">
        <f t="shared" si="2727"/>
        <v>1.3254812918751722</v>
      </c>
      <c r="R5183" s="2">
        <f t="shared" si="2730"/>
        <v>1.31712922</v>
      </c>
      <c r="S5183" s="2">
        <f t="shared" si="2723"/>
        <v>1.33428788</v>
      </c>
      <c r="T5183" s="2">
        <f t="shared" si="2710"/>
        <v>33678.286767190002</v>
      </c>
      <c r="U5183" s="2">
        <f t="shared" si="2711"/>
        <v>8437.6417219957148</v>
      </c>
      <c r="V5183" s="2">
        <f t="shared" si="2712"/>
        <v>0</v>
      </c>
      <c r="W5183" s="2">
        <f t="shared" si="2713"/>
        <v>33678.286767195714</v>
      </c>
      <c r="X5183" s="17">
        <f t="shared" si="2714"/>
        <v>0</v>
      </c>
      <c r="Y5183" s="2">
        <f t="shared" si="2715"/>
        <v>0</v>
      </c>
      <c r="Z5183" s="72">
        <f t="shared" si="2716"/>
        <v>0</v>
      </c>
      <c r="AA5183" s="2">
        <f t="shared" si="2735"/>
        <v>0</v>
      </c>
      <c r="AB5183" s="12">
        <f t="shared" si="2724"/>
        <v>4.6600000000000003E-2</v>
      </c>
      <c r="AC5183" s="17">
        <f t="shared" si="2717"/>
        <v>21</v>
      </c>
      <c r="AD5183" s="17">
        <v>252</v>
      </c>
      <c r="AE5183" s="13">
        <f t="shared" si="2728"/>
        <v>1.00380278</v>
      </c>
      <c r="AF5183" s="2">
        <f t="shared" si="2736"/>
        <v>128.07111535000001</v>
      </c>
      <c r="AG5183" s="2">
        <f t="shared" si="2718"/>
        <v>128.07111535000001</v>
      </c>
      <c r="AH5183" s="3">
        <f t="shared" si="2719"/>
        <v>0</v>
      </c>
      <c r="AI5183" s="4" t="str">
        <f t="shared" si="2729"/>
        <v>A+J=</v>
      </c>
      <c r="AJ5183" s="11">
        <f t="shared" si="2725"/>
        <v>46342</v>
      </c>
      <c r="AQ5183" s="53"/>
      <c r="AR5183" s="53"/>
    </row>
    <row r="5184" spans="1:44" x14ac:dyDescent="0.2">
      <c r="A5184" s="158">
        <f t="shared" si="2720"/>
        <v>46340</v>
      </c>
      <c r="B5184" s="2">
        <f t="shared" si="2705"/>
        <v>33812.468639285711</v>
      </c>
      <c r="C5184" s="2">
        <f t="shared" si="2721"/>
        <v>25240.645045199999</v>
      </c>
      <c r="D5184" s="2">
        <f>SUM(Y5184:Y$5459)</f>
        <v>25240.64504520988</v>
      </c>
      <c r="E5184" s="91">
        <v>0</v>
      </c>
      <c r="F5184" s="88">
        <f t="shared" si="2731"/>
        <v>6455.85</v>
      </c>
      <c r="G5184" s="3">
        <f>IF(AND(N5184=1,N5183&gt;1),VLOOKUP(A5183,[1]Plan1!$BK$81:$BM$259,3),G5183)</f>
        <v>6413.24</v>
      </c>
      <c r="H5184" s="11">
        <f t="shared" si="2732"/>
        <v>46249</v>
      </c>
      <c r="I5184" s="11">
        <f t="shared" si="2733"/>
        <v>46280</v>
      </c>
      <c r="J5184" s="12">
        <f t="shared" si="2706"/>
        <v>-6.6002153085962245E-3</v>
      </c>
      <c r="K5184" s="11">
        <f t="shared" si="2722"/>
        <v>46370</v>
      </c>
      <c r="L5184" s="11">
        <f t="shared" si="2707"/>
        <v>46342</v>
      </c>
      <c r="M5184" s="1">
        <f t="shared" si="2726"/>
        <v>22</v>
      </c>
      <c r="N5184" s="1">
        <f t="shared" si="2708"/>
        <v>22</v>
      </c>
      <c r="O5184" s="2">
        <f t="shared" si="2709"/>
        <v>0.99339977999999995</v>
      </c>
      <c r="P5184" s="13">
        <f t="shared" si="2734"/>
        <v>0.99339977999999995</v>
      </c>
      <c r="Q5184" s="13">
        <f t="shared" si="2727"/>
        <v>1.3254812918751722</v>
      </c>
      <c r="R5184" s="2">
        <f t="shared" si="2730"/>
        <v>1.3167328199999999</v>
      </c>
      <c r="S5184" s="2">
        <f t="shared" si="2723"/>
        <v>1.33428788</v>
      </c>
      <c r="T5184" s="2">
        <f t="shared" si="2710"/>
        <v>33678.286767190002</v>
      </c>
      <c r="U5184" s="2">
        <f t="shared" si="2711"/>
        <v>8437.6417219957148</v>
      </c>
      <c r="V5184" s="2">
        <f t="shared" si="2712"/>
        <v>0</v>
      </c>
      <c r="W5184" s="2">
        <f t="shared" si="2713"/>
        <v>33678.286767195714</v>
      </c>
      <c r="X5184" s="17">
        <f t="shared" si="2714"/>
        <v>0</v>
      </c>
      <c r="Y5184" s="2">
        <f t="shared" si="2715"/>
        <v>0</v>
      </c>
      <c r="Z5184" s="72">
        <f t="shared" si="2716"/>
        <v>0</v>
      </c>
      <c r="AA5184" s="2">
        <f t="shared" si="2735"/>
        <v>0</v>
      </c>
      <c r="AB5184" s="12">
        <f t="shared" si="2724"/>
        <v>4.6600000000000003E-2</v>
      </c>
      <c r="AC5184" s="17">
        <f t="shared" si="2717"/>
        <v>22</v>
      </c>
      <c r="AD5184" s="17">
        <v>252</v>
      </c>
      <c r="AE5184" s="13">
        <f t="shared" si="2728"/>
        <v>1.003984225</v>
      </c>
      <c r="AF5184" s="2">
        <f t="shared" si="2736"/>
        <v>134.18187209000001</v>
      </c>
      <c r="AG5184" s="2">
        <f t="shared" si="2718"/>
        <v>134.18187209000001</v>
      </c>
      <c r="AH5184" s="3">
        <f t="shared" si="2719"/>
        <v>0</v>
      </c>
      <c r="AI5184" s="4" t="str">
        <f t="shared" si="2729"/>
        <v>A+J=</v>
      </c>
      <c r="AJ5184" s="11">
        <f t="shared" si="2725"/>
        <v>46342</v>
      </c>
      <c r="AQ5184" s="53"/>
      <c r="AR5184" s="53"/>
    </row>
    <row r="5185" spans="1:44" x14ac:dyDescent="0.2">
      <c r="A5185" s="158">
        <f t="shared" si="2720"/>
        <v>46341</v>
      </c>
      <c r="B5185" s="2">
        <f t="shared" si="2705"/>
        <v>33812.468639285711</v>
      </c>
      <c r="C5185" s="2">
        <f t="shared" si="2721"/>
        <v>25240.645045199999</v>
      </c>
      <c r="D5185" s="2">
        <f>SUM(Y5185:Y$5459)</f>
        <v>25240.64504520988</v>
      </c>
      <c r="E5185" s="91">
        <v>0</v>
      </c>
      <c r="F5185" s="88">
        <f t="shared" si="2731"/>
        <v>6455.85</v>
      </c>
      <c r="G5185" s="3">
        <f>IF(AND(N5185=1,N5184&gt;1),VLOOKUP(A5184,[1]Plan1!$BK$81:$BM$259,3),G5184)</f>
        <v>6413.24</v>
      </c>
      <c r="H5185" s="11">
        <f t="shared" si="2732"/>
        <v>46249</v>
      </c>
      <c r="I5185" s="11">
        <f t="shared" si="2733"/>
        <v>46280</v>
      </c>
      <c r="J5185" s="12">
        <f t="shared" si="2706"/>
        <v>-6.6002153085962245E-3</v>
      </c>
      <c r="K5185" s="11">
        <f t="shared" si="2722"/>
        <v>46370</v>
      </c>
      <c r="L5185" s="11">
        <f t="shared" si="2707"/>
        <v>46342</v>
      </c>
      <c r="M5185" s="1">
        <f t="shared" si="2726"/>
        <v>22</v>
      </c>
      <c r="N5185" s="1">
        <f t="shared" si="2708"/>
        <v>22</v>
      </c>
      <c r="O5185" s="2">
        <f t="shared" si="2709"/>
        <v>0.99339977999999995</v>
      </c>
      <c r="P5185" s="13">
        <f t="shared" si="2734"/>
        <v>0.99339977999999995</v>
      </c>
      <c r="Q5185" s="13">
        <f t="shared" si="2727"/>
        <v>1.3254812918751722</v>
      </c>
      <c r="R5185" s="2">
        <f t="shared" si="2730"/>
        <v>1.3167328199999999</v>
      </c>
      <c r="S5185" s="2">
        <f t="shared" si="2723"/>
        <v>1.33428788</v>
      </c>
      <c r="T5185" s="2">
        <f t="shared" si="2710"/>
        <v>33678.286767190002</v>
      </c>
      <c r="U5185" s="2">
        <f t="shared" si="2711"/>
        <v>8437.6417219957148</v>
      </c>
      <c r="V5185" s="2">
        <f t="shared" si="2712"/>
        <v>0</v>
      </c>
      <c r="W5185" s="2">
        <f t="shared" si="2713"/>
        <v>33678.286767195714</v>
      </c>
      <c r="X5185" s="17">
        <f t="shared" si="2714"/>
        <v>0</v>
      </c>
      <c r="Y5185" s="2">
        <f t="shared" si="2715"/>
        <v>0</v>
      </c>
      <c r="Z5185" s="72">
        <f t="shared" si="2716"/>
        <v>0</v>
      </c>
      <c r="AA5185" s="2">
        <f t="shared" si="2735"/>
        <v>0</v>
      </c>
      <c r="AB5185" s="12">
        <f t="shared" si="2724"/>
        <v>4.6600000000000003E-2</v>
      </c>
      <c r="AC5185" s="17">
        <f t="shared" si="2717"/>
        <v>22</v>
      </c>
      <c r="AD5185" s="17">
        <v>252</v>
      </c>
      <c r="AE5185" s="13">
        <f t="shared" si="2728"/>
        <v>1.003984225</v>
      </c>
      <c r="AF5185" s="2">
        <f t="shared" si="2736"/>
        <v>134.18187209000001</v>
      </c>
      <c r="AG5185" s="2">
        <f t="shared" si="2718"/>
        <v>134.18187209000001</v>
      </c>
      <c r="AH5185" s="3">
        <f t="shared" si="2719"/>
        <v>0</v>
      </c>
      <c r="AI5185" s="4" t="str">
        <f t="shared" si="2729"/>
        <v>A+J=</v>
      </c>
      <c r="AJ5185" s="11">
        <f t="shared" si="2725"/>
        <v>46342</v>
      </c>
      <c r="AQ5185" s="53"/>
      <c r="AR5185" s="53"/>
    </row>
    <row r="5186" spans="1:44" x14ac:dyDescent="0.2">
      <c r="A5186" s="158">
        <f t="shared" si="2720"/>
        <v>46342</v>
      </c>
      <c r="B5186" s="2">
        <f t="shared" si="2705"/>
        <v>33812.468639285711</v>
      </c>
      <c r="C5186" s="2">
        <f t="shared" si="2721"/>
        <v>25240.645045199999</v>
      </c>
      <c r="D5186" s="2">
        <f>SUM(Y5186:Y$5459)</f>
        <v>25240.64504520988</v>
      </c>
      <c r="E5186" s="91">
        <v>0</v>
      </c>
      <c r="F5186" s="88">
        <f t="shared" si="2731"/>
        <v>6455.85</v>
      </c>
      <c r="G5186" s="3">
        <f>IF(AND(N5186=1,N5185&gt;1),VLOOKUP(A5185,[1]Plan1!$BK$81:$BM$259,3),G5185)</f>
        <v>6413.24</v>
      </c>
      <c r="H5186" s="11">
        <f t="shared" si="2732"/>
        <v>46249</v>
      </c>
      <c r="I5186" s="11">
        <f t="shared" si="2733"/>
        <v>46280</v>
      </c>
      <c r="J5186" s="12">
        <f t="shared" si="2706"/>
        <v>-6.6002153085962245E-3</v>
      </c>
      <c r="K5186" s="11">
        <f t="shared" si="2722"/>
        <v>46370</v>
      </c>
      <c r="L5186" s="11">
        <f t="shared" si="2707"/>
        <v>46342</v>
      </c>
      <c r="M5186" s="1">
        <f t="shared" si="2726"/>
        <v>22</v>
      </c>
      <c r="N5186" s="1">
        <f t="shared" si="2708"/>
        <v>22</v>
      </c>
      <c r="O5186" s="2">
        <f t="shared" si="2709"/>
        <v>0.99339977999999995</v>
      </c>
      <c r="P5186" s="13">
        <f t="shared" si="2734"/>
        <v>0.99339977999999995</v>
      </c>
      <c r="Q5186" s="13">
        <f t="shared" si="2727"/>
        <v>1.3254812918751722</v>
      </c>
      <c r="R5186" s="2">
        <f t="shared" si="2730"/>
        <v>1.3167328199999999</v>
      </c>
      <c r="S5186" s="2">
        <f t="shared" si="2723"/>
        <v>1.33428788</v>
      </c>
      <c r="T5186" s="2">
        <f t="shared" si="2710"/>
        <v>33678.286767190002</v>
      </c>
      <c r="U5186" s="2">
        <f t="shared" si="2711"/>
        <v>8437.6417219957148</v>
      </c>
      <c r="V5186" s="2">
        <f t="shared" si="2712"/>
        <v>0</v>
      </c>
      <c r="W5186" s="2">
        <f t="shared" si="2713"/>
        <v>33678.286767195714</v>
      </c>
      <c r="X5186" s="17">
        <f t="shared" si="2714"/>
        <v>170</v>
      </c>
      <c r="Y5186" s="2">
        <f t="shared" si="2715"/>
        <v>2476.08330032</v>
      </c>
      <c r="Z5186" s="72">
        <f t="shared" si="2716"/>
        <v>9.8099049999999993E-2</v>
      </c>
      <c r="AA5186" s="2">
        <f t="shared" si="2735"/>
        <v>3303.80793748</v>
      </c>
      <c r="AB5186" s="12">
        <f t="shared" si="2724"/>
        <v>4.6600000000000003E-2</v>
      </c>
      <c r="AC5186" s="17">
        <f t="shared" si="2717"/>
        <v>22</v>
      </c>
      <c r="AD5186" s="17">
        <v>252</v>
      </c>
      <c r="AE5186" s="13">
        <f t="shared" si="2728"/>
        <v>1.003984225</v>
      </c>
      <c r="AF5186" s="2">
        <f t="shared" si="2736"/>
        <v>134.18187209000001</v>
      </c>
      <c r="AG5186" s="2">
        <f t="shared" si="2718"/>
        <v>134.18187209000001</v>
      </c>
      <c r="AH5186" s="3">
        <f t="shared" si="2719"/>
        <v>3437.98980957</v>
      </c>
      <c r="AI5186" s="4" t="str">
        <f t="shared" si="2729"/>
        <v>A+J=</v>
      </c>
      <c r="AJ5186" s="11">
        <f t="shared" si="2725"/>
        <v>46342</v>
      </c>
      <c r="AQ5186" s="53"/>
      <c r="AR5186" s="53"/>
    </row>
    <row r="5187" spans="1:44" x14ac:dyDescent="0.2">
      <c r="A5187" s="158">
        <f t="shared" si="2720"/>
        <v>46343</v>
      </c>
      <c r="B5187" s="2">
        <f t="shared" si="2705"/>
        <v>30379.969259748341</v>
      </c>
      <c r="C5187" s="2">
        <f t="shared" si="2721"/>
        <v>22764.56174488</v>
      </c>
      <c r="D5187" s="2">
        <f>SUM(Y5187:Y$5459)</f>
        <v>22764.561744889885</v>
      </c>
      <c r="E5187" s="91">
        <v>0</v>
      </c>
      <c r="F5187" s="88">
        <f t="shared" si="2731"/>
        <v>6455.85</v>
      </c>
      <c r="G5187" s="3">
        <f>IF(AND(N5187=1,N5186&gt;1),VLOOKUP(A5186,[1]Plan1!$BK$81:$BM$259,3),G5186)</f>
        <v>6413.24</v>
      </c>
      <c r="H5187" s="11">
        <f t="shared" si="2732"/>
        <v>46282</v>
      </c>
      <c r="I5187" s="11">
        <f t="shared" si="2733"/>
        <v>46312</v>
      </c>
      <c r="J5187" s="12">
        <f t="shared" si="2706"/>
        <v>-6.6002153085962245E-3</v>
      </c>
      <c r="K5187" s="11">
        <f t="shared" si="2722"/>
        <v>46370</v>
      </c>
      <c r="L5187" s="11">
        <f t="shared" si="2707"/>
        <v>46370</v>
      </c>
      <c r="M5187" s="1">
        <f t="shared" si="2726"/>
        <v>20</v>
      </c>
      <c r="N5187" s="1">
        <f t="shared" si="2708"/>
        <v>1</v>
      </c>
      <c r="O5187" s="2">
        <f t="shared" si="2709"/>
        <v>0.99966895</v>
      </c>
      <c r="P5187" s="13">
        <f t="shared" si="2734"/>
        <v>0.99339977999999995</v>
      </c>
      <c r="Q5187" s="13">
        <f t="shared" si="2727"/>
        <v>1.3167328237429117</v>
      </c>
      <c r="R5187" s="2">
        <f t="shared" si="2730"/>
        <v>1.3162969099999999</v>
      </c>
      <c r="S5187" s="2">
        <f t="shared" si="2723"/>
        <v>1.33428788</v>
      </c>
      <c r="T5187" s="2">
        <f t="shared" si="2710"/>
        <v>30374.478829700001</v>
      </c>
      <c r="U5187" s="2">
        <f t="shared" si="2711"/>
        <v>7609.9170848283402</v>
      </c>
      <c r="V5187" s="2">
        <f t="shared" si="2712"/>
        <v>0</v>
      </c>
      <c r="W5187" s="2">
        <f t="shared" si="2713"/>
        <v>30374.47882970834</v>
      </c>
      <c r="X5187" s="17">
        <f t="shared" si="2714"/>
        <v>0</v>
      </c>
      <c r="Y5187" s="2">
        <f t="shared" si="2715"/>
        <v>0</v>
      </c>
      <c r="Z5187" s="72">
        <f t="shared" si="2716"/>
        <v>0</v>
      </c>
      <c r="AA5187" s="2">
        <f t="shared" si="2735"/>
        <v>0</v>
      </c>
      <c r="AB5187" s="12">
        <f t="shared" si="2724"/>
        <v>4.6600000000000003E-2</v>
      </c>
      <c r="AC5187" s="17">
        <f t="shared" si="2717"/>
        <v>1</v>
      </c>
      <c r="AD5187" s="17">
        <v>252</v>
      </c>
      <c r="AE5187" s="13">
        <f t="shared" si="2728"/>
        <v>1.0001807579999999</v>
      </c>
      <c r="AF5187" s="2">
        <f t="shared" si="2736"/>
        <v>5.4904300399999997</v>
      </c>
      <c r="AG5187" s="2">
        <f t="shared" si="2718"/>
        <v>5.4904300399999997</v>
      </c>
      <c r="AH5187" s="3">
        <f t="shared" si="2719"/>
        <v>0</v>
      </c>
      <c r="AI5187" s="4" t="str">
        <f t="shared" si="2729"/>
        <v>A+J=</v>
      </c>
      <c r="AJ5187" s="11">
        <f t="shared" si="2725"/>
        <v>46370</v>
      </c>
      <c r="AQ5187" s="53"/>
      <c r="AR5187" s="53"/>
    </row>
    <row r="5188" spans="1:44" x14ac:dyDescent="0.2">
      <c r="A5188" s="158">
        <f t="shared" si="2720"/>
        <v>46344</v>
      </c>
      <c r="B5188" s="2">
        <f t="shared" si="2705"/>
        <v>30385.460661778339</v>
      </c>
      <c r="C5188" s="2">
        <f t="shared" si="2721"/>
        <v>22764.56174488</v>
      </c>
      <c r="D5188" s="2">
        <f>SUM(Y5188:Y$5459)</f>
        <v>22764.561744889885</v>
      </c>
      <c r="E5188" s="91">
        <v>0</v>
      </c>
      <c r="F5188" s="88">
        <f t="shared" si="2731"/>
        <v>6455.85</v>
      </c>
      <c r="G5188" s="3">
        <f>IF(AND(N5188=1,N5187&gt;1),VLOOKUP(A5187,[1]Plan1!$BK$81:$BM$259,3),G5187)</f>
        <v>6413.24</v>
      </c>
      <c r="H5188" s="11">
        <f t="shared" si="2732"/>
        <v>46282</v>
      </c>
      <c r="I5188" s="11">
        <f t="shared" si="2733"/>
        <v>46312</v>
      </c>
      <c r="J5188" s="12">
        <f t="shared" si="2706"/>
        <v>-6.6002153085962245E-3</v>
      </c>
      <c r="K5188" s="11">
        <f t="shared" si="2722"/>
        <v>46370</v>
      </c>
      <c r="L5188" s="11">
        <f t="shared" si="2707"/>
        <v>46370</v>
      </c>
      <c r="M5188" s="1">
        <f t="shared" si="2726"/>
        <v>20</v>
      </c>
      <c r="N5188" s="1">
        <f t="shared" si="2708"/>
        <v>2</v>
      </c>
      <c r="O5188" s="2">
        <f t="shared" si="2709"/>
        <v>0.99933799999999995</v>
      </c>
      <c r="P5188" s="13">
        <f t="shared" si="2734"/>
        <v>0.99339977999999995</v>
      </c>
      <c r="Q5188" s="13">
        <f t="shared" si="2727"/>
        <v>1.3167328237429117</v>
      </c>
      <c r="R5188" s="2">
        <f t="shared" si="2730"/>
        <v>1.31586114</v>
      </c>
      <c r="S5188" s="2">
        <f t="shared" si="2723"/>
        <v>1.33428788</v>
      </c>
      <c r="T5188" s="2">
        <f t="shared" si="2710"/>
        <v>30374.478829700001</v>
      </c>
      <c r="U5188" s="2">
        <f t="shared" si="2711"/>
        <v>7609.9170848283402</v>
      </c>
      <c r="V5188" s="2">
        <f t="shared" si="2712"/>
        <v>0</v>
      </c>
      <c r="W5188" s="2">
        <f t="shared" si="2713"/>
        <v>30374.47882970834</v>
      </c>
      <c r="X5188" s="17">
        <f t="shared" si="2714"/>
        <v>0</v>
      </c>
      <c r="Y5188" s="2">
        <f t="shared" si="2715"/>
        <v>0</v>
      </c>
      <c r="Z5188" s="72">
        <f t="shared" si="2716"/>
        <v>0</v>
      </c>
      <c r="AA5188" s="2">
        <f t="shared" si="2735"/>
        <v>0</v>
      </c>
      <c r="AB5188" s="12">
        <f t="shared" si="2724"/>
        <v>4.6600000000000003E-2</v>
      </c>
      <c r="AC5188" s="17">
        <f t="shared" si="2717"/>
        <v>2</v>
      </c>
      <c r="AD5188" s="17">
        <v>252</v>
      </c>
      <c r="AE5188" s="13">
        <f t="shared" si="2728"/>
        <v>1.0003615480000001</v>
      </c>
      <c r="AF5188" s="2">
        <f t="shared" si="2736"/>
        <v>10.981832069999999</v>
      </c>
      <c r="AG5188" s="2">
        <f t="shared" si="2718"/>
        <v>10.981832069999999</v>
      </c>
      <c r="AH5188" s="3">
        <f t="shared" si="2719"/>
        <v>0</v>
      </c>
      <c r="AI5188" s="4" t="str">
        <f t="shared" si="2729"/>
        <v>A+J=</v>
      </c>
      <c r="AJ5188" s="11">
        <f t="shared" si="2725"/>
        <v>46370</v>
      </c>
      <c r="AQ5188" s="53"/>
      <c r="AR5188" s="53"/>
    </row>
    <row r="5189" spans="1:44" x14ac:dyDescent="0.2">
      <c r="A5189" s="158">
        <f t="shared" si="2720"/>
        <v>46345</v>
      </c>
      <c r="B5189" s="2">
        <f t="shared" si="2705"/>
        <v>30390.953066158341</v>
      </c>
      <c r="C5189" s="2">
        <f t="shared" si="2721"/>
        <v>22764.56174488</v>
      </c>
      <c r="D5189" s="2">
        <f>SUM(Y5189:Y$5459)</f>
        <v>22764.561744889885</v>
      </c>
      <c r="E5189" s="91">
        <v>0</v>
      </c>
      <c r="F5189" s="88">
        <f t="shared" si="2731"/>
        <v>6455.85</v>
      </c>
      <c r="G5189" s="3">
        <f>IF(AND(N5189=1,N5188&gt;1),VLOOKUP(A5188,[1]Plan1!$BK$81:$BM$259,3),G5188)</f>
        <v>6413.24</v>
      </c>
      <c r="H5189" s="11">
        <f t="shared" si="2732"/>
        <v>46282</v>
      </c>
      <c r="I5189" s="11">
        <f t="shared" si="2733"/>
        <v>46312</v>
      </c>
      <c r="J5189" s="12">
        <f t="shared" si="2706"/>
        <v>-6.6002153085962245E-3</v>
      </c>
      <c r="K5189" s="11">
        <f t="shared" si="2722"/>
        <v>46370</v>
      </c>
      <c r="L5189" s="11">
        <f t="shared" si="2707"/>
        <v>46370</v>
      </c>
      <c r="M5189" s="1">
        <f t="shared" si="2726"/>
        <v>20</v>
      </c>
      <c r="N5189" s="1">
        <f t="shared" si="2708"/>
        <v>3</v>
      </c>
      <c r="O5189" s="2">
        <f t="shared" si="2709"/>
        <v>0.99900717000000006</v>
      </c>
      <c r="P5189" s="13">
        <f t="shared" si="2734"/>
        <v>0.99339977999999995</v>
      </c>
      <c r="Q5189" s="13">
        <f t="shared" si="2727"/>
        <v>1.3167328237429117</v>
      </c>
      <c r="R5189" s="2">
        <f t="shared" si="2730"/>
        <v>1.31542553</v>
      </c>
      <c r="S5189" s="2">
        <f t="shared" si="2723"/>
        <v>1.33428788</v>
      </c>
      <c r="T5189" s="2">
        <f t="shared" si="2710"/>
        <v>30374.478829700001</v>
      </c>
      <c r="U5189" s="2">
        <f t="shared" si="2711"/>
        <v>7609.9170848283402</v>
      </c>
      <c r="V5189" s="2">
        <f t="shared" si="2712"/>
        <v>0</v>
      </c>
      <c r="W5189" s="2">
        <f t="shared" si="2713"/>
        <v>30374.47882970834</v>
      </c>
      <c r="X5189" s="17">
        <f t="shared" si="2714"/>
        <v>0</v>
      </c>
      <c r="Y5189" s="2">
        <f t="shared" si="2715"/>
        <v>0</v>
      </c>
      <c r="Z5189" s="72">
        <f t="shared" si="2716"/>
        <v>0</v>
      </c>
      <c r="AA5189" s="2">
        <f t="shared" si="2735"/>
        <v>0</v>
      </c>
      <c r="AB5189" s="12">
        <f t="shared" si="2724"/>
        <v>4.6600000000000003E-2</v>
      </c>
      <c r="AC5189" s="17">
        <f t="shared" si="2717"/>
        <v>3</v>
      </c>
      <c r="AD5189" s="17">
        <v>252</v>
      </c>
      <c r="AE5189" s="13">
        <f t="shared" si="2728"/>
        <v>1.0005423710000001</v>
      </c>
      <c r="AF5189" s="2">
        <f t="shared" si="2736"/>
        <v>16.474236449999999</v>
      </c>
      <c r="AG5189" s="2">
        <f t="shared" si="2718"/>
        <v>16.474236449999999</v>
      </c>
      <c r="AH5189" s="3">
        <f t="shared" si="2719"/>
        <v>0</v>
      </c>
      <c r="AI5189" s="4" t="str">
        <f t="shared" si="2729"/>
        <v>A+J=</v>
      </c>
      <c r="AJ5189" s="11">
        <f t="shared" si="2725"/>
        <v>46370</v>
      </c>
      <c r="AQ5189" s="53"/>
      <c r="AR5189" s="53"/>
    </row>
    <row r="5190" spans="1:44" x14ac:dyDescent="0.2">
      <c r="A5190" s="158">
        <f t="shared" si="2720"/>
        <v>46346</v>
      </c>
      <c r="B5190" s="2">
        <f t="shared" si="2705"/>
        <v>30396.446472908341</v>
      </c>
      <c r="C5190" s="2">
        <f t="shared" si="2721"/>
        <v>22764.56174488</v>
      </c>
      <c r="D5190" s="2">
        <f>SUM(Y5190:Y$5459)</f>
        <v>22764.561744889885</v>
      </c>
      <c r="E5190" s="91">
        <v>0</v>
      </c>
      <c r="F5190" s="88">
        <f t="shared" si="2731"/>
        <v>6455.85</v>
      </c>
      <c r="G5190" s="3">
        <f>IF(AND(N5190=1,N5189&gt;1),VLOOKUP(A5189,[1]Plan1!$BK$81:$BM$259,3),G5189)</f>
        <v>6413.24</v>
      </c>
      <c r="H5190" s="11">
        <f t="shared" si="2732"/>
        <v>46282</v>
      </c>
      <c r="I5190" s="11">
        <f t="shared" si="2733"/>
        <v>46312</v>
      </c>
      <c r="J5190" s="12">
        <f t="shared" si="2706"/>
        <v>-6.6002153085962245E-3</v>
      </c>
      <c r="K5190" s="11">
        <f t="shared" si="2722"/>
        <v>46370</v>
      </c>
      <c r="L5190" s="11">
        <f t="shared" si="2707"/>
        <v>46370</v>
      </c>
      <c r="M5190" s="1">
        <f t="shared" si="2726"/>
        <v>20</v>
      </c>
      <c r="N5190" s="1">
        <f t="shared" si="2708"/>
        <v>4</v>
      </c>
      <c r="O5190" s="2">
        <f t="shared" si="2709"/>
        <v>0.99867645000000005</v>
      </c>
      <c r="P5190" s="13">
        <f t="shared" si="2734"/>
        <v>0.99339977999999995</v>
      </c>
      <c r="Q5190" s="13">
        <f t="shared" si="2727"/>
        <v>1.3167328237429117</v>
      </c>
      <c r="R5190" s="2">
        <f t="shared" si="2730"/>
        <v>1.31499006</v>
      </c>
      <c r="S5190" s="2">
        <f t="shared" si="2723"/>
        <v>1.33428788</v>
      </c>
      <c r="T5190" s="2">
        <f t="shared" si="2710"/>
        <v>30374.478829700001</v>
      </c>
      <c r="U5190" s="2">
        <f t="shared" si="2711"/>
        <v>7609.9170848283402</v>
      </c>
      <c r="V5190" s="2">
        <f t="shared" si="2712"/>
        <v>0</v>
      </c>
      <c r="W5190" s="2">
        <f t="shared" si="2713"/>
        <v>30374.47882970834</v>
      </c>
      <c r="X5190" s="17">
        <f t="shared" si="2714"/>
        <v>0</v>
      </c>
      <c r="Y5190" s="2">
        <f t="shared" si="2715"/>
        <v>0</v>
      </c>
      <c r="Z5190" s="72">
        <f t="shared" si="2716"/>
        <v>0</v>
      </c>
      <c r="AA5190" s="2">
        <f t="shared" si="2735"/>
        <v>0</v>
      </c>
      <c r="AB5190" s="12">
        <f t="shared" si="2724"/>
        <v>4.6600000000000003E-2</v>
      </c>
      <c r="AC5190" s="17">
        <f t="shared" si="2717"/>
        <v>4</v>
      </c>
      <c r="AD5190" s="17">
        <v>252</v>
      </c>
      <c r="AE5190" s="13">
        <f t="shared" si="2728"/>
        <v>1.0007232269999999</v>
      </c>
      <c r="AF5190" s="2">
        <f t="shared" si="2736"/>
        <v>21.967643200000001</v>
      </c>
      <c r="AG5190" s="2">
        <f t="shared" si="2718"/>
        <v>21.967643200000001</v>
      </c>
      <c r="AH5190" s="3">
        <f t="shared" si="2719"/>
        <v>0</v>
      </c>
      <c r="AI5190" s="4" t="str">
        <f t="shared" si="2729"/>
        <v>A+J=</v>
      </c>
      <c r="AJ5190" s="11">
        <f t="shared" si="2725"/>
        <v>46370</v>
      </c>
      <c r="AQ5190" s="53"/>
      <c r="AR5190" s="53"/>
    </row>
    <row r="5191" spans="1:44" x14ac:dyDescent="0.2">
      <c r="A5191" s="158">
        <f t="shared" si="2720"/>
        <v>46347</v>
      </c>
      <c r="B5191" s="2">
        <f t="shared" si="2705"/>
        <v>30401.94085162834</v>
      </c>
      <c r="C5191" s="2">
        <f t="shared" si="2721"/>
        <v>22764.56174488</v>
      </c>
      <c r="D5191" s="2">
        <f>SUM(Y5191:Y$5459)</f>
        <v>22764.561744889885</v>
      </c>
      <c r="E5191" s="91">
        <v>0</v>
      </c>
      <c r="F5191" s="88">
        <f t="shared" si="2731"/>
        <v>6455.85</v>
      </c>
      <c r="G5191" s="3">
        <f>IF(AND(N5191=1,N5190&gt;1),VLOOKUP(A5190,[1]Plan1!$BK$81:$BM$259,3),G5190)</f>
        <v>6413.24</v>
      </c>
      <c r="H5191" s="11">
        <f t="shared" si="2732"/>
        <v>46282</v>
      </c>
      <c r="I5191" s="11">
        <f t="shared" si="2733"/>
        <v>46312</v>
      </c>
      <c r="J5191" s="12">
        <f t="shared" si="2706"/>
        <v>-6.6002153085962245E-3</v>
      </c>
      <c r="K5191" s="11">
        <f t="shared" si="2722"/>
        <v>46370</v>
      </c>
      <c r="L5191" s="11">
        <f t="shared" si="2707"/>
        <v>46370</v>
      </c>
      <c r="M5191" s="1">
        <f t="shared" si="2726"/>
        <v>20</v>
      </c>
      <c r="N5191" s="1">
        <f t="shared" si="2708"/>
        <v>5</v>
      </c>
      <c r="O5191" s="2">
        <f t="shared" si="2709"/>
        <v>0.99834584000000004</v>
      </c>
      <c r="P5191" s="13">
        <f t="shared" si="2734"/>
        <v>0.99339977999999995</v>
      </c>
      <c r="Q5191" s="13">
        <f t="shared" si="2727"/>
        <v>1.3167328237429117</v>
      </c>
      <c r="R5191" s="2">
        <f t="shared" si="2730"/>
        <v>1.31455473</v>
      </c>
      <c r="S5191" s="2">
        <f t="shared" si="2723"/>
        <v>1.33428788</v>
      </c>
      <c r="T5191" s="2">
        <f t="shared" si="2710"/>
        <v>30374.478829700001</v>
      </c>
      <c r="U5191" s="2">
        <f t="shared" si="2711"/>
        <v>7609.9170848283402</v>
      </c>
      <c r="V5191" s="2">
        <f t="shared" si="2712"/>
        <v>0</v>
      </c>
      <c r="W5191" s="2">
        <f t="shared" si="2713"/>
        <v>30374.47882970834</v>
      </c>
      <c r="X5191" s="17">
        <f t="shared" si="2714"/>
        <v>0</v>
      </c>
      <c r="Y5191" s="2">
        <f t="shared" si="2715"/>
        <v>0</v>
      </c>
      <c r="Z5191" s="72">
        <f t="shared" si="2716"/>
        <v>0</v>
      </c>
      <c r="AA5191" s="2">
        <f t="shared" si="2735"/>
        <v>0</v>
      </c>
      <c r="AB5191" s="12">
        <f t="shared" si="2724"/>
        <v>4.6600000000000003E-2</v>
      </c>
      <c r="AC5191" s="17">
        <f t="shared" si="2717"/>
        <v>5</v>
      </c>
      <c r="AD5191" s="17">
        <v>252</v>
      </c>
      <c r="AE5191" s="13">
        <f t="shared" si="2728"/>
        <v>1.000904115</v>
      </c>
      <c r="AF5191" s="2">
        <f t="shared" si="2736"/>
        <v>27.462021920000002</v>
      </c>
      <c r="AG5191" s="2">
        <f t="shared" si="2718"/>
        <v>27.462021920000002</v>
      </c>
      <c r="AH5191" s="3">
        <f t="shared" si="2719"/>
        <v>0</v>
      </c>
      <c r="AI5191" s="4" t="str">
        <f t="shared" si="2729"/>
        <v>A+J=</v>
      </c>
      <c r="AJ5191" s="11">
        <f t="shared" si="2725"/>
        <v>46370</v>
      </c>
      <c r="AQ5191" s="53"/>
      <c r="AR5191" s="53"/>
    </row>
    <row r="5192" spans="1:44" x14ac:dyDescent="0.2">
      <c r="A5192" s="158">
        <f t="shared" si="2720"/>
        <v>46348</v>
      </c>
      <c r="B5192" s="2">
        <f t="shared" si="2705"/>
        <v>30401.94085162834</v>
      </c>
      <c r="C5192" s="2">
        <f t="shared" si="2721"/>
        <v>22764.56174488</v>
      </c>
      <c r="D5192" s="2">
        <f>SUM(Y5192:Y$5459)</f>
        <v>22764.561744889885</v>
      </c>
      <c r="E5192" s="91">
        <v>0</v>
      </c>
      <c r="F5192" s="88">
        <f t="shared" si="2731"/>
        <v>6455.85</v>
      </c>
      <c r="G5192" s="3">
        <f>IF(AND(N5192=1,N5191&gt;1),VLOOKUP(A5191,[1]Plan1!$BK$81:$BM$259,3),G5191)</f>
        <v>6413.24</v>
      </c>
      <c r="H5192" s="11">
        <f t="shared" si="2732"/>
        <v>46282</v>
      </c>
      <c r="I5192" s="11">
        <f t="shared" si="2733"/>
        <v>46312</v>
      </c>
      <c r="J5192" s="12">
        <f t="shared" si="2706"/>
        <v>-6.6002153085962245E-3</v>
      </c>
      <c r="K5192" s="11">
        <f t="shared" si="2722"/>
        <v>46370</v>
      </c>
      <c r="L5192" s="11">
        <f t="shared" si="2707"/>
        <v>46370</v>
      </c>
      <c r="M5192" s="1">
        <f t="shared" si="2726"/>
        <v>20</v>
      </c>
      <c r="N5192" s="1">
        <f t="shared" si="2708"/>
        <v>5</v>
      </c>
      <c r="O5192" s="2">
        <f t="shared" si="2709"/>
        <v>0.99834584000000004</v>
      </c>
      <c r="P5192" s="13">
        <f t="shared" si="2734"/>
        <v>0.99339977999999995</v>
      </c>
      <c r="Q5192" s="13">
        <f t="shared" si="2727"/>
        <v>1.3167328237429117</v>
      </c>
      <c r="R5192" s="2">
        <f t="shared" si="2730"/>
        <v>1.31455473</v>
      </c>
      <c r="S5192" s="2">
        <f t="shared" si="2723"/>
        <v>1.33428788</v>
      </c>
      <c r="T5192" s="2">
        <f t="shared" si="2710"/>
        <v>30374.478829700001</v>
      </c>
      <c r="U5192" s="2">
        <f t="shared" si="2711"/>
        <v>7609.9170848283402</v>
      </c>
      <c r="V5192" s="2">
        <f t="shared" si="2712"/>
        <v>0</v>
      </c>
      <c r="W5192" s="2">
        <f t="shared" si="2713"/>
        <v>30374.47882970834</v>
      </c>
      <c r="X5192" s="17">
        <f t="shared" si="2714"/>
        <v>0</v>
      </c>
      <c r="Y5192" s="2">
        <f t="shared" si="2715"/>
        <v>0</v>
      </c>
      <c r="Z5192" s="72">
        <f t="shared" si="2716"/>
        <v>0</v>
      </c>
      <c r="AA5192" s="2">
        <f t="shared" si="2735"/>
        <v>0</v>
      </c>
      <c r="AB5192" s="12">
        <f t="shared" si="2724"/>
        <v>4.6600000000000003E-2</v>
      </c>
      <c r="AC5192" s="17">
        <f t="shared" si="2717"/>
        <v>5</v>
      </c>
      <c r="AD5192" s="17">
        <v>252</v>
      </c>
      <c r="AE5192" s="13">
        <f t="shared" si="2728"/>
        <v>1.000904115</v>
      </c>
      <c r="AF5192" s="2">
        <f t="shared" si="2736"/>
        <v>27.462021920000002</v>
      </c>
      <c r="AG5192" s="2">
        <f t="shared" si="2718"/>
        <v>27.462021920000002</v>
      </c>
      <c r="AH5192" s="3">
        <f t="shared" si="2719"/>
        <v>0</v>
      </c>
      <c r="AI5192" s="4" t="str">
        <f t="shared" si="2729"/>
        <v>A+J=</v>
      </c>
      <c r="AJ5192" s="11">
        <f t="shared" si="2725"/>
        <v>46370</v>
      </c>
      <c r="AQ5192" s="53"/>
      <c r="AR5192" s="53"/>
    </row>
    <row r="5193" spans="1:44" x14ac:dyDescent="0.2">
      <c r="A5193" s="158">
        <f t="shared" si="2720"/>
        <v>46349</v>
      </c>
      <c r="B5193" s="2">
        <f t="shared" si="2705"/>
        <v>30401.94085162834</v>
      </c>
      <c r="C5193" s="2">
        <f t="shared" si="2721"/>
        <v>22764.56174488</v>
      </c>
      <c r="D5193" s="2">
        <f>SUM(Y5193:Y$5459)</f>
        <v>22764.561744889885</v>
      </c>
      <c r="E5193" s="91">
        <v>0</v>
      </c>
      <c r="F5193" s="88">
        <f t="shared" si="2731"/>
        <v>6455.85</v>
      </c>
      <c r="G5193" s="3">
        <f>IF(AND(N5193=1,N5192&gt;1),VLOOKUP(A5192,[1]Plan1!$BK$81:$BM$259,3),G5192)</f>
        <v>6413.24</v>
      </c>
      <c r="H5193" s="11">
        <f t="shared" si="2732"/>
        <v>46282</v>
      </c>
      <c r="I5193" s="11">
        <f t="shared" si="2733"/>
        <v>46312</v>
      </c>
      <c r="J5193" s="12">
        <f t="shared" si="2706"/>
        <v>-6.6002153085962245E-3</v>
      </c>
      <c r="K5193" s="11">
        <f t="shared" si="2722"/>
        <v>46370</v>
      </c>
      <c r="L5193" s="11">
        <f t="shared" si="2707"/>
        <v>46370</v>
      </c>
      <c r="M5193" s="1">
        <f t="shared" si="2726"/>
        <v>20</v>
      </c>
      <c r="N5193" s="1">
        <f t="shared" si="2708"/>
        <v>5</v>
      </c>
      <c r="O5193" s="2">
        <f t="shared" si="2709"/>
        <v>0.99834584000000004</v>
      </c>
      <c r="P5193" s="13">
        <f t="shared" si="2734"/>
        <v>0.99339977999999995</v>
      </c>
      <c r="Q5193" s="13">
        <f t="shared" si="2727"/>
        <v>1.3167328237429117</v>
      </c>
      <c r="R5193" s="2">
        <f t="shared" si="2730"/>
        <v>1.31455473</v>
      </c>
      <c r="S5193" s="2">
        <f t="shared" si="2723"/>
        <v>1.33428788</v>
      </c>
      <c r="T5193" s="2">
        <f t="shared" si="2710"/>
        <v>30374.478829700001</v>
      </c>
      <c r="U5193" s="2">
        <f t="shared" si="2711"/>
        <v>7609.9170848283402</v>
      </c>
      <c r="V5193" s="2">
        <f t="shared" si="2712"/>
        <v>0</v>
      </c>
      <c r="W5193" s="2">
        <f t="shared" si="2713"/>
        <v>30374.47882970834</v>
      </c>
      <c r="X5193" s="17">
        <f t="shared" si="2714"/>
        <v>0</v>
      </c>
      <c r="Y5193" s="2">
        <f t="shared" si="2715"/>
        <v>0</v>
      </c>
      <c r="Z5193" s="72">
        <f t="shared" si="2716"/>
        <v>0</v>
      </c>
      <c r="AA5193" s="2">
        <f t="shared" si="2735"/>
        <v>0</v>
      </c>
      <c r="AB5193" s="12">
        <f t="shared" si="2724"/>
        <v>4.6600000000000003E-2</v>
      </c>
      <c r="AC5193" s="17">
        <f t="shared" si="2717"/>
        <v>5</v>
      </c>
      <c r="AD5193" s="17">
        <v>252</v>
      </c>
      <c r="AE5193" s="13">
        <f t="shared" si="2728"/>
        <v>1.000904115</v>
      </c>
      <c r="AF5193" s="2">
        <f t="shared" si="2736"/>
        <v>27.462021920000002</v>
      </c>
      <c r="AG5193" s="2">
        <f t="shared" si="2718"/>
        <v>27.462021920000002</v>
      </c>
      <c r="AH5193" s="3">
        <f t="shared" si="2719"/>
        <v>0</v>
      </c>
      <c r="AI5193" s="4" t="str">
        <f t="shared" si="2729"/>
        <v>A+J=</v>
      </c>
      <c r="AJ5193" s="11">
        <f t="shared" si="2725"/>
        <v>46370</v>
      </c>
      <c r="AQ5193" s="53"/>
      <c r="AR5193" s="53"/>
    </row>
    <row r="5194" spans="1:44" x14ac:dyDescent="0.2">
      <c r="A5194" s="158">
        <f t="shared" si="2720"/>
        <v>46350</v>
      </c>
      <c r="B5194" s="2">
        <f t="shared" ref="B5194:B5257" si="2737">(W5194+AG5194)</f>
        <v>30407.436232718341</v>
      </c>
      <c r="C5194" s="2">
        <f t="shared" si="2721"/>
        <v>22764.56174488</v>
      </c>
      <c r="D5194" s="2">
        <f>SUM(Y5194:Y$5459)</f>
        <v>22764.561744889885</v>
      </c>
      <c r="E5194" s="91">
        <v>0</v>
      </c>
      <c r="F5194" s="88">
        <f t="shared" si="2731"/>
        <v>6455.85</v>
      </c>
      <c r="G5194" s="3">
        <f>IF(AND(N5194=1,N5193&gt;1),VLOOKUP(A5193,[1]Plan1!$BK$81:$BM$259,3),G5193)</f>
        <v>6413.24</v>
      </c>
      <c r="H5194" s="11">
        <f t="shared" si="2732"/>
        <v>46282</v>
      </c>
      <c r="I5194" s="11">
        <f t="shared" si="2733"/>
        <v>46312</v>
      </c>
      <c r="J5194" s="12">
        <f t="shared" ref="J5194:J5257" si="2738">(G5194/F5194)-1</f>
        <v>-6.6002153085962245E-3</v>
      </c>
      <c r="K5194" s="11">
        <f t="shared" si="2722"/>
        <v>46370</v>
      </c>
      <c r="L5194" s="11">
        <f t="shared" ref="L5194:L5257" si="2739">IF(A5194&gt;L5193,K5194,L5193)</f>
        <v>46370</v>
      </c>
      <c r="M5194" s="1">
        <f t="shared" si="2726"/>
        <v>20</v>
      </c>
      <c r="N5194" s="1">
        <f t="shared" ref="N5194:N5257" si="2740">(M5194-(NETWORKDAYS(A5194,L5194,$AN$194:$AN$348)-1))</f>
        <v>6</v>
      </c>
      <c r="O5194" s="2">
        <f t="shared" ref="O5194:O5257" si="2741">TRUNC((G5194/F5194)^TRUNC((N5194/M5194),9),8)</f>
        <v>0.99801534000000003</v>
      </c>
      <c r="P5194" s="13">
        <f t="shared" si="2734"/>
        <v>0.99339977999999995</v>
      </c>
      <c r="Q5194" s="13">
        <f t="shared" si="2727"/>
        <v>1.3167328237429117</v>
      </c>
      <c r="R5194" s="2">
        <f t="shared" si="2730"/>
        <v>1.31411955</v>
      </c>
      <c r="S5194" s="2">
        <f t="shared" si="2723"/>
        <v>1.33428788</v>
      </c>
      <c r="T5194" s="2">
        <f t="shared" ref="T5194:T5257" si="2742">TRUNC(C5194*S5194,8)</f>
        <v>30374.478829700001</v>
      </c>
      <c r="U5194" s="2">
        <f t="shared" ref="U5194:U5257" si="2743">(D5194*(S5194-1))</f>
        <v>7609.9170848283402</v>
      </c>
      <c r="V5194" s="2">
        <f t="shared" ref="V5194:V5257" si="2744">(E5194*(R5194-1))</f>
        <v>0</v>
      </c>
      <c r="W5194" s="2">
        <f t="shared" ref="W5194:W5257" si="2745">(C5194+U5194+V5194)</f>
        <v>30374.47882970834</v>
      </c>
      <c r="X5194" s="17">
        <f t="shared" ref="X5194:X5257" si="2746">IF(VLOOKUP(A5194,AN$10:AU$190,8)=VLOOKUP(A5193,AN$10:AU$190,8),0,VLOOKUP(A5194,AN$10:AU$190,8))</f>
        <v>0</v>
      </c>
      <c r="Y5194" s="2">
        <f t="shared" ref="Y5194:Y5257" si="2747">IF(X5194&gt;0,VLOOKUP(A5194,AN$12:AR$190,5),0)</f>
        <v>0</v>
      </c>
      <c r="Z5194" s="72">
        <f t="shared" ref="Z5194:Z5257" si="2748">IF(X5194&gt;0,VLOOKUP($A5194,$AN$10:$AS$190,6),0)</f>
        <v>0</v>
      </c>
      <c r="AA5194" s="2">
        <f t="shared" si="2735"/>
        <v>0</v>
      </c>
      <c r="AB5194" s="12">
        <f t="shared" si="2724"/>
        <v>4.6600000000000003E-2</v>
      </c>
      <c r="AC5194" s="17">
        <f t="shared" ref="AC5194:AC5257" si="2749">N5194</f>
        <v>6</v>
      </c>
      <c r="AD5194" s="17">
        <v>252</v>
      </c>
      <c r="AE5194" s="13">
        <f t="shared" si="2728"/>
        <v>1.0010850360000001</v>
      </c>
      <c r="AF5194" s="2">
        <f t="shared" si="2736"/>
        <v>32.95740301</v>
      </c>
      <c r="AG5194" s="2">
        <f t="shared" ref="AG5194:AG5257" si="2750">TRUNC((W5194*(AE5194-1)),8)</f>
        <v>32.95740301</v>
      </c>
      <c r="AH5194" s="3">
        <f t="shared" ref="AH5194:AH5257" si="2751">IF(AA5194&gt;0,AA5194+AF5194,0)</f>
        <v>0</v>
      </c>
      <c r="AI5194" s="4" t="str">
        <f t="shared" si="2729"/>
        <v>A+J=</v>
      </c>
      <c r="AJ5194" s="11">
        <f t="shared" si="2725"/>
        <v>46370</v>
      </c>
      <c r="AQ5194" s="53"/>
      <c r="AR5194" s="53"/>
    </row>
    <row r="5195" spans="1:44" x14ac:dyDescent="0.2">
      <c r="A5195" s="158">
        <f t="shared" ref="A5195:A5258" si="2752">(A5194+1)</f>
        <v>46351</v>
      </c>
      <c r="B5195" s="2">
        <f t="shared" si="2737"/>
        <v>30412.932616158341</v>
      </c>
      <c r="C5195" s="2">
        <f t="shared" ref="C5195:C5258" si="2753">TRUNC(IF(X5194&gt;0,VLOOKUP(A5194,$AN$12:$AO$190,2),C5194),8)</f>
        <v>22764.56174488</v>
      </c>
      <c r="D5195" s="2">
        <f>SUM(Y5195:Y$5459)</f>
        <v>22764.561744889885</v>
      </c>
      <c r="E5195" s="91">
        <v>0</v>
      </c>
      <c r="F5195" s="88">
        <f t="shared" si="2731"/>
        <v>6455.85</v>
      </c>
      <c r="G5195" s="3">
        <f>IF(AND(N5195=1,N5194&gt;1),VLOOKUP(A5194,[1]Plan1!$BK$81:$BM$259,3),G5194)</f>
        <v>6413.24</v>
      </c>
      <c r="H5195" s="11">
        <f t="shared" si="2732"/>
        <v>46282</v>
      </c>
      <c r="I5195" s="11">
        <f t="shared" si="2733"/>
        <v>46312</v>
      </c>
      <c r="J5195" s="12">
        <f t="shared" si="2738"/>
        <v>-6.6002153085962245E-3</v>
      </c>
      <c r="K5195" s="11">
        <f t="shared" ref="K5195:K5258" si="2754">IF(DAY(A5195)=14,VLOOKUP(A5195,AR$194:AW$373,4),K5194)</f>
        <v>46370</v>
      </c>
      <c r="L5195" s="11">
        <f t="shared" si="2739"/>
        <v>46370</v>
      </c>
      <c r="M5195" s="1">
        <f t="shared" si="2726"/>
        <v>20</v>
      </c>
      <c r="N5195" s="1">
        <f t="shared" si="2740"/>
        <v>7</v>
      </c>
      <c r="O5195" s="2">
        <f t="shared" si="2741"/>
        <v>0.99768495000000001</v>
      </c>
      <c r="P5195" s="13">
        <f t="shared" si="2734"/>
        <v>0.99339977999999995</v>
      </c>
      <c r="Q5195" s="13">
        <f t="shared" si="2727"/>
        <v>1.3167328237429117</v>
      </c>
      <c r="R5195" s="2">
        <f t="shared" si="2730"/>
        <v>1.31368452</v>
      </c>
      <c r="S5195" s="2">
        <f t="shared" ref="S5195:S5258" si="2755">IF(AND(X5195&gt;0,MONTH(A5195)=9),R5195,S5194)</f>
        <v>1.33428788</v>
      </c>
      <c r="T5195" s="2">
        <f t="shared" si="2742"/>
        <v>30374.478829700001</v>
      </c>
      <c r="U5195" s="2">
        <f t="shared" si="2743"/>
        <v>7609.9170848283402</v>
      </c>
      <c r="V5195" s="2">
        <f t="shared" si="2744"/>
        <v>0</v>
      </c>
      <c r="W5195" s="2">
        <f t="shared" si="2745"/>
        <v>30374.47882970834</v>
      </c>
      <c r="X5195" s="17">
        <f t="shared" si="2746"/>
        <v>0</v>
      </c>
      <c r="Y5195" s="2">
        <f t="shared" si="2747"/>
        <v>0</v>
      </c>
      <c r="Z5195" s="72">
        <f t="shared" si="2748"/>
        <v>0</v>
      </c>
      <c r="AA5195" s="2">
        <f t="shared" si="2735"/>
        <v>0</v>
      </c>
      <c r="AB5195" s="12">
        <f t="shared" ref="AB5195:AB5258" si="2756">(AB5194)</f>
        <v>4.6600000000000003E-2</v>
      </c>
      <c r="AC5195" s="17">
        <f t="shared" si="2749"/>
        <v>7</v>
      </c>
      <c r="AD5195" s="17">
        <v>252</v>
      </c>
      <c r="AE5195" s="13">
        <f t="shared" si="2728"/>
        <v>1.0012659900000001</v>
      </c>
      <c r="AF5195" s="2">
        <f t="shared" si="2736"/>
        <v>38.453786450000003</v>
      </c>
      <c r="AG5195" s="2">
        <f t="shared" si="2750"/>
        <v>38.453786450000003</v>
      </c>
      <c r="AH5195" s="3">
        <f t="shared" si="2751"/>
        <v>0</v>
      </c>
      <c r="AI5195" s="4" t="str">
        <f t="shared" si="2729"/>
        <v>A+J=</v>
      </c>
      <c r="AJ5195" s="11">
        <f t="shared" ref="AJ5195:AJ5258" si="2757">IF(X5194&gt;0,VLOOKUP(A5194,$AN$10:$AW$190,9),AJ5194)</f>
        <v>46370</v>
      </c>
      <c r="AQ5195" s="53"/>
      <c r="AR5195" s="53"/>
    </row>
    <row r="5196" spans="1:44" x14ac:dyDescent="0.2">
      <c r="A5196" s="158">
        <f t="shared" si="2752"/>
        <v>46352</v>
      </c>
      <c r="B5196" s="2">
        <f t="shared" si="2737"/>
        <v>30418.429971578338</v>
      </c>
      <c r="C5196" s="2">
        <f t="shared" si="2753"/>
        <v>22764.56174488</v>
      </c>
      <c r="D5196" s="2">
        <f>SUM(Y5196:Y$5459)</f>
        <v>22764.561744889885</v>
      </c>
      <c r="E5196" s="91">
        <v>0</v>
      </c>
      <c r="F5196" s="88">
        <f t="shared" si="2731"/>
        <v>6455.85</v>
      </c>
      <c r="G5196" s="3">
        <f>IF(AND(N5196=1,N5195&gt;1),VLOOKUP(A5195,[1]Plan1!$BK$81:$BM$259,3),G5195)</f>
        <v>6413.24</v>
      </c>
      <c r="H5196" s="11">
        <f t="shared" si="2732"/>
        <v>46282</v>
      </c>
      <c r="I5196" s="11">
        <f t="shared" si="2733"/>
        <v>46312</v>
      </c>
      <c r="J5196" s="12">
        <f t="shared" si="2738"/>
        <v>-6.6002153085962245E-3</v>
      </c>
      <c r="K5196" s="11">
        <f t="shared" si="2754"/>
        <v>46370</v>
      </c>
      <c r="L5196" s="11">
        <f t="shared" si="2739"/>
        <v>46370</v>
      </c>
      <c r="M5196" s="1">
        <f t="shared" si="2726"/>
        <v>20</v>
      </c>
      <c r="N5196" s="1">
        <f t="shared" si="2740"/>
        <v>8</v>
      </c>
      <c r="O5196" s="2">
        <f t="shared" si="2741"/>
        <v>0.99735465999999995</v>
      </c>
      <c r="P5196" s="13">
        <f t="shared" si="2734"/>
        <v>0.99339977999999995</v>
      </c>
      <c r="Q5196" s="13">
        <f t="shared" si="2727"/>
        <v>1.3167328237429117</v>
      </c>
      <c r="R5196" s="2">
        <f t="shared" si="2730"/>
        <v>1.31324961</v>
      </c>
      <c r="S5196" s="2">
        <f t="shared" si="2755"/>
        <v>1.33428788</v>
      </c>
      <c r="T5196" s="2">
        <f t="shared" si="2742"/>
        <v>30374.478829700001</v>
      </c>
      <c r="U5196" s="2">
        <f t="shared" si="2743"/>
        <v>7609.9170848283402</v>
      </c>
      <c r="V5196" s="2">
        <f t="shared" si="2744"/>
        <v>0</v>
      </c>
      <c r="W5196" s="2">
        <f t="shared" si="2745"/>
        <v>30374.47882970834</v>
      </c>
      <c r="X5196" s="17">
        <f t="shared" si="2746"/>
        <v>0</v>
      </c>
      <c r="Y5196" s="2">
        <f t="shared" si="2747"/>
        <v>0</v>
      </c>
      <c r="Z5196" s="72">
        <f t="shared" si="2748"/>
        <v>0</v>
      </c>
      <c r="AA5196" s="2">
        <f t="shared" si="2735"/>
        <v>0</v>
      </c>
      <c r="AB5196" s="12">
        <f t="shared" si="2756"/>
        <v>4.6600000000000003E-2</v>
      </c>
      <c r="AC5196" s="17">
        <f t="shared" si="2749"/>
        <v>8</v>
      </c>
      <c r="AD5196" s="17">
        <v>252</v>
      </c>
      <c r="AE5196" s="13">
        <f t="shared" si="2728"/>
        <v>1.001446976</v>
      </c>
      <c r="AF5196" s="2">
        <f t="shared" si="2736"/>
        <v>43.951141870000001</v>
      </c>
      <c r="AG5196" s="2">
        <f t="shared" si="2750"/>
        <v>43.951141870000001</v>
      </c>
      <c r="AH5196" s="3">
        <f t="shared" si="2751"/>
        <v>0</v>
      </c>
      <c r="AI5196" s="4" t="str">
        <f t="shared" si="2729"/>
        <v>A+J=</v>
      </c>
      <c r="AJ5196" s="11">
        <f t="shared" si="2757"/>
        <v>46370</v>
      </c>
      <c r="AQ5196" s="53"/>
      <c r="AR5196" s="53"/>
    </row>
    <row r="5197" spans="1:44" x14ac:dyDescent="0.2">
      <c r="A5197" s="158">
        <f t="shared" si="2752"/>
        <v>46353</v>
      </c>
      <c r="B5197" s="2">
        <f t="shared" si="2737"/>
        <v>30423.92835973834</v>
      </c>
      <c r="C5197" s="2">
        <f t="shared" si="2753"/>
        <v>22764.56174488</v>
      </c>
      <c r="D5197" s="2">
        <f>SUM(Y5197:Y$5459)</f>
        <v>22764.561744889885</v>
      </c>
      <c r="E5197" s="91">
        <v>0</v>
      </c>
      <c r="F5197" s="88">
        <f t="shared" si="2731"/>
        <v>6455.85</v>
      </c>
      <c r="G5197" s="3">
        <f>IF(AND(N5197=1,N5196&gt;1),VLOOKUP(A5196,[1]Plan1!$BK$81:$BM$259,3),G5196)</f>
        <v>6413.24</v>
      </c>
      <c r="H5197" s="11">
        <f t="shared" si="2732"/>
        <v>46282</v>
      </c>
      <c r="I5197" s="11">
        <f t="shared" si="2733"/>
        <v>46312</v>
      </c>
      <c r="J5197" s="12">
        <f t="shared" si="2738"/>
        <v>-6.6002153085962245E-3</v>
      </c>
      <c r="K5197" s="11">
        <f t="shared" si="2754"/>
        <v>46370</v>
      </c>
      <c r="L5197" s="11">
        <f t="shared" si="2739"/>
        <v>46370</v>
      </c>
      <c r="M5197" s="1">
        <f t="shared" si="2726"/>
        <v>20</v>
      </c>
      <c r="N5197" s="1">
        <f t="shared" si="2740"/>
        <v>9</v>
      </c>
      <c r="O5197" s="2">
        <f t="shared" si="2741"/>
        <v>0.99702449000000004</v>
      </c>
      <c r="P5197" s="13">
        <f t="shared" si="2734"/>
        <v>0.99339977999999995</v>
      </c>
      <c r="Q5197" s="13">
        <f t="shared" si="2727"/>
        <v>1.3167328237429117</v>
      </c>
      <c r="R5197" s="2">
        <f t="shared" si="2730"/>
        <v>1.31281487</v>
      </c>
      <c r="S5197" s="2">
        <f t="shared" si="2755"/>
        <v>1.33428788</v>
      </c>
      <c r="T5197" s="2">
        <f t="shared" si="2742"/>
        <v>30374.478829700001</v>
      </c>
      <c r="U5197" s="2">
        <f t="shared" si="2743"/>
        <v>7609.9170848283402</v>
      </c>
      <c r="V5197" s="2">
        <f t="shared" si="2744"/>
        <v>0</v>
      </c>
      <c r="W5197" s="2">
        <f t="shared" si="2745"/>
        <v>30374.47882970834</v>
      </c>
      <c r="X5197" s="17">
        <f t="shared" si="2746"/>
        <v>0</v>
      </c>
      <c r="Y5197" s="2">
        <f t="shared" si="2747"/>
        <v>0</v>
      </c>
      <c r="Z5197" s="72">
        <f t="shared" si="2748"/>
        <v>0</v>
      </c>
      <c r="AA5197" s="2">
        <f t="shared" si="2735"/>
        <v>0</v>
      </c>
      <c r="AB5197" s="12">
        <f t="shared" si="2756"/>
        <v>4.6600000000000003E-2</v>
      </c>
      <c r="AC5197" s="17">
        <f t="shared" si="2749"/>
        <v>9</v>
      </c>
      <c r="AD5197" s="17">
        <v>252</v>
      </c>
      <c r="AE5197" s="13">
        <f t="shared" si="2728"/>
        <v>1.0016279960000001</v>
      </c>
      <c r="AF5197" s="2">
        <f t="shared" si="2736"/>
        <v>49.449530029999998</v>
      </c>
      <c r="AG5197" s="2">
        <f t="shared" si="2750"/>
        <v>49.449530029999998</v>
      </c>
      <c r="AH5197" s="3">
        <f t="shared" si="2751"/>
        <v>0</v>
      </c>
      <c r="AI5197" s="4" t="str">
        <f t="shared" si="2729"/>
        <v>A+J=</v>
      </c>
      <c r="AJ5197" s="11">
        <f t="shared" si="2757"/>
        <v>46370</v>
      </c>
      <c r="AQ5197" s="53"/>
      <c r="AR5197" s="53"/>
    </row>
    <row r="5198" spans="1:44" x14ac:dyDescent="0.2">
      <c r="A5198" s="158">
        <f t="shared" si="2752"/>
        <v>46354</v>
      </c>
      <c r="B5198" s="2">
        <f t="shared" si="2737"/>
        <v>30429.427719878338</v>
      </c>
      <c r="C5198" s="2">
        <f t="shared" si="2753"/>
        <v>22764.56174488</v>
      </c>
      <c r="D5198" s="2">
        <f>SUM(Y5198:Y$5459)</f>
        <v>22764.561744889885</v>
      </c>
      <c r="E5198" s="91">
        <v>0</v>
      </c>
      <c r="F5198" s="88">
        <f t="shared" si="2731"/>
        <v>6455.85</v>
      </c>
      <c r="G5198" s="3">
        <f>IF(AND(N5198=1,N5197&gt;1),VLOOKUP(A5197,[1]Plan1!$BK$81:$BM$259,3),G5197)</f>
        <v>6413.24</v>
      </c>
      <c r="H5198" s="11">
        <f t="shared" si="2732"/>
        <v>46282</v>
      </c>
      <c r="I5198" s="11">
        <f t="shared" si="2733"/>
        <v>46312</v>
      </c>
      <c r="J5198" s="12">
        <f t="shared" si="2738"/>
        <v>-6.6002153085962245E-3</v>
      </c>
      <c r="K5198" s="11">
        <f t="shared" si="2754"/>
        <v>46370</v>
      </c>
      <c r="L5198" s="11">
        <f t="shared" si="2739"/>
        <v>46370</v>
      </c>
      <c r="M5198" s="1">
        <f t="shared" si="2726"/>
        <v>20</v>
      </c>
      <c r="N5198" s="1">
        <f t="shared" si="2740"/>
        <v>10</v>
      </c>
      <c r="O5198" s="2">
        <f t="shared" si="2741"/>
        <v>0.99669441999999997</v>
      </c>
      <c r="P5198" s="13">
        <f t="shared" si="2734"/>
        <v>0.99339977999999995</v>
      </c>
      <c r="Q5198" s="13">
        <f t="shared" si="2727"/>
        <v>1.3167328237429117</v>
      </c>
      <c r="R5198" s="2">
        <f t="shared" si="2730"/>
        <v>1.3123802499999999</v>
      </c>
      <c r="S5198" s="2">
        <f t="shared" si="2755"/>
        <v>1.33428788</v>
      </c>
      <c r="T5198" s="2">
        <f t="shared" si="2742"/>
        <v>30374.478829700001</v>
      </c>
      <c r="U5198" s="2">
        <f t="shared" si="2743"/>
        <v>7609.9170848283402</v>
      </c>
      <c r="V5198" s="2">
        <f t="shared" si="2744"/>
        <v>0</v>
      </c>
      <c r="W5198" s="2">
        <f t="shared" si="2745"/>
        <v>30374.47882970834</v>
      </c>
      <c r="X5198" s="17">
        <f t="shared" si="2746"/>
        <v>0</v>
      </c>
      <c r="Y5198" s="2">
        <f t="shared" si="2747"/>
        <v>0</v>
      </c>
      <c r="Z5198" s="72">
        <f t="shared" si="2748"/>
        <v>0</v>
      </c>
      <c r="AA5198" s="2">
        <f t="shared" si="2735"/>
        <v>0</v>
      </c>
      <c r="AB5198" s="12">
        <f t="shared" si="2756"/>
        <v>4.6600000000000003E-2</v>
      </c>
      <c r="AC5198" s="17">
        <f t="shared" si="2749"/>
        <v>10</v>
      </c>
      <c r="AD5198" s="17">
        <v>252</v>
      </c>
      <c r="AE5198" s="13">
        <f t="shared" si="2728"/>
        <v>1.0018090479999999</v>
      </c>
      <c r="AF5198" s="2">
        <f t="shared" si="2736"/>
        <v>54.948890169999999</v>
      </c>
      <c r="AG5198" s="2">
        <f t="shared" si="2750"/>
        <v>54.948890169999999</v>
      </c>
      <c r="AH5198" s="3">
        <f t="shared" si="2751"/>
        <v>0</v>
      </c>
      <c r="AI5198" s="4" t="str">
        <f t="shared" si="2729"/>
        <v>A+J=</v>
      </c>
      <c r="AJ5198" s="11">
        <f t="shared" si="2757"/>
        <v>46370</v>
      </c>
      <c r="AQ5198" s="53"/>
      <c r="AR5198" s="53"/>
    </row>
    <row r="5199" spans="1:44" x14ac:dyDescent="0.2">
      <c r="A5199" s="158">
        <f t="shared" si="2752"/>
        <v>46355</v>
      </c>
      <c r="B5199" s="2">
        <f t="shared" si="2737"/>
        <v>30429.427719878338</v>
      </c>
      <c r="C5199" s="2">
        <f t="shared" si="2753"/>
        <v>22764.56174488</v>
      </c>
      <c r="D5199" s="2">
        <f>SUM(Y5199:Y$5459)</f>
        <v>22764.561744889885</v>
      </c>
      <c r="E5199" s="91">
        <v>0</v>
      </c>
      <c r="F5199" s="88">
        <f t="shared" si="2731"/>
        <v>6455.85</v>
      </c>
      <c r="G5199" s="3">
        <f>IF(AND(N5199=1,N5198&gt;1),VLOOKUP(A5198,[1]Plan1!$BK$81:$BM$259,3),G5198)</f>
        <v>6413.24</v>
      </c>
      <c r="H5199" s="11">
        <f t="shared" si="2732"/>
        <v>46282</v>
      </c>
      <c r="I5199" s="11">
        <f t="shared" si="2733"/>
        <v>46312</v>
      </c>
      <c r="J5199" s="12">
        <f t="shared" si="2738"/>
        <v>-6.6002153085962245E-3</v>
      </c>
      <c r="K5199" s="11">
        <f t="shared" si="2754"/>
        <v>46370</v>
      </c>
      <c r="L5199" s="11">
        <f t="shared" si="2739"/>
        <v>46370</v>
      </c>
      <c r="M5199" s="1">
        <f t="shared" si="2726"/>
        <v>20</v>
      </c>
      <c r="N5199" s="1">
        <f t="shared" si="2740"/>
        <v>10</v>
      </c>
      <c r="O5199" s="2">
        <f t="shared" si="2741"/>
        <v>0.99669441999999997</v>
      </c>
      <c r="P5199" s="13">
        <f t="shared" si="2734"/>
        <v>0.99339977999999995</v>
      </c>
      <c r="Q5199" s="13">
        <f t="shared" si="2727"/>
        <v>1.3167328237429117</v>
      </c>
      <c r="R5199" s="2">
        <f t="shared" si="2730"/>
        <v>1.3123802499999999</v>
      </c>
      <c r="S5199" s="2">
        <f t="shared" si="2755"/>
        <v>1.33428788</v>
      </c>
      <c r="T5199" s="2">
        <f t="shared" si="2742"/>
        <v>30374.478829700001</v>
      </c>
      <c r="U5199" s="2">
        <f t="shared" si="2743"/>
        <v>7609.9170848283402</v>
      </c>
      <c r="V5199" s="2">
        <f t="shared" si="2744"/>
        <v>0</v>
      </c>
      <c r="W5199" s="2">
        <f t="shared" si="2745"/>
        <v>30374.47882970834</v>
      </c>
      <c r="X5199" s="17">
        <f t="shared" si="2746"/>
        <v>0</v>
      </c>
      <c r="Y5199" s="2">
        <f t="shared" si="2747"/>
        <v>0</v>
      </c>
      <c r="Z5199" s="72">
        <f t="shared" si="2748"/>
        <v>0</v>
      </c>
      <c r="AA5199" s="2">
        <f t="shared" si="2735"/>
        <v>0</v>
      </c>
      <c r="AB5199" s="12">
        <f t="shared" si="2756"/>
        <v>4.6600000000000003E-2</v>
      </c>
      <c r="AC5199" s="17">
        <f t="shared" si="2749"/>
        <v>10</v>
      </c>
      <c r="AD5199" s="17">
        <v>252</v>
      </c>
      <c r="AE5199" s="13">
        <f t="shared" si="2728"/>
        <v>1.0018090479999999</v>
      </c>
      <c r="AF5199" s="2">
        <f t="shared" si="2736"/>
        <v>54.948890169999999</v>
      </c>
      <c r="AG5199" s="2">
        <f t="shared" si="2750"/>
        <v>54.948890169999999</v>
      </c>
      <c r="AH5199" s="3">
        <f t="shared" si="2751"/>
        <v>0</v>
      </c>
      <c r="AI5199" s="4" t="str">
        <f t="shared" si="2729"/>
        <v>A+J=</v>
      </c>
      <c r="AJ5199" s="11">
        <f t="shared" si="2757"/>
        <v>46370</v>
      </c>
      <c r="AQ5199" s="53"/>
      <c r="AR5199" s="53"/>
    </row>
    <row r="5200" spans="1:44" x14ac:dyDescent="0.2">
      <c r="A5200" s="158">
        <f t="shared" si="2752"/>
        <v>46356</v>
      </c>
      <c r="B5200" s="2">
        <f t="shared" si="2737"/>
        <v>30429.427719878338</v>
      </c>
      <c r="C5200" s="2">
        <f t="shared" si="2753"/>
        <v>22764.56174488</v>
      </c>
      <c r="D5200" s="2">
        <f>SUM(Y5200:Y$5459)</f>
        <v>22764.561744889885</v>
      </c>
      <c r="E5200" s="91">
        <v>0</v>
      </c>
      <c r="F5200" s="88">
        <f t="shared" si="2731"/>
        <v>6455.85</v>
      </c>
      <c r="G5200" s="3">
        <f>IF(AND(N5200=1,N5199&gt;1),VLOOKUP(A5199,[1]Plan1!$BK$81:$BM$259,3),G5199)</f>
        <v>6413.24</v>
      </c>
      <c r="H5200" s="11">
        <f t="shared" si="2732"/>
        <v>46282</v>
      </c>
      <c r="I5200" s="11">
        <f t="shared" si="2733"/>
        <v>46312</v>
      </c>
      <c r="J5200" s="12">
        <f t="shared" si="2738"/>
        <v>-6.6002153085962245E-3</v>
      </c>
      <c r="K5200" s="11">
        <f t="shared" si="2754"/>
        <v>46370</v>
      </c>
      <c r="L5200" s="11">
        <f t="shared" si="2739"/>
        <v>46370</v>
      </c>
      <c r="M5200" s="1">
        <f t="shared" si="2726"/>
        <v>20</v>
      </c>
      <c r="N5200" s="1">
        <f t="shared" si="2740"/>
        <v>10</v>
      </c>
      <c r="O5200" s="2">
        <f t="shared" si="2741"/>
        <v>0.99669441999999997</v>
      </c>
      <c r="P5200" s="13">
        <f t="shared" si="2734"/>
        <v>0.99339977999999995</v>
      </c>
      <c r="Q5200" s="13">
        <f t="shared" si="2727"/>
        <v>1.3167328237429117</v>
      </c>
      <c r="R5200" s="2">
        <f t="shared" si="2730"/>
        <v>1.3123802499999999</v>
      </c>
      <c r="S5200" s="2">
        <f t="shared" si="2755"/>
        <v>1.33428788</v>
      </c>
      <c r="T5200" s="2">
        <f t="shared" si="2742"/>
        <v>30374.478829700001</v>
      </c>
      <c r="U5200" s="2">
        <f t="shared" si="2743"/>
        <v>7609.9170848283402</v>
      </c>
      <c r="V5200" s="2">
        <f t="shared" si="2744"/>
        <v>0</v>
      </c>
      <c r="W5200" s="2">
        <f t="shared" si="2745"/>
        <v>30374.47882970834</v>
      </c>
      <c r="X5200" s="17">
        <f t="shared" si="2746"/>
        <v>0</v>
      </c>
      <c r="Y5200" s="2">
        <f t="shared" si="2747"/>
        <v>0</v>
      </c>
      <c r="Z5200" s="72">
        <f t="shared" si="2748"/>
        <v>0</v>
      </c>
      <c r="AA5200" s="2">
        <f t="shared" si="2735"/>
        <v>0</v>
      </c>
      <c r="AB5200" s="12">
        <f t="shared" si="2756"/>
        <v>4.6600000000000003E-2</v>
      </c>
      <c r="AC5200" s="17">
        <f t="shared" si="2749"/>
        <v>10</v>
      </c>
      <c r="AD5200" s="17">
        <v>252</v>
      </c>
      <c r="AE5200" s="13">
        <f t="shared" si="2728"/>
        <v>1.0018090479999999</v>
      </c>
      <c r="AF5200" s="2">
        <f t="shared" si="2736"/>
        <v>54.948890169999999</v>
      </c>
      <c r="AG5200" s="2">
        <f t="shared" si="2750"/>
        <v>54.948890169999999</v>
      </c>
      <c r="AH5200" s="3">
        <f t="shared" si="2751"/>
        <v>0</v>
      </c>
      <c r="AI5200" s="4" t="str">
        <f t="shared" si="2729"/>
        <v>A+J=</v>
      </c>
      <c r="AJ5200" s="11">
        <f t="shared" si="2757"/>
        <v>46370</v>
      </c>
      <c r="AQ5200" s="53"/>
      <c r="AR5200" s="53"/>
    </row>
    <row r="5201" spans="1:44" x14ac:dyDescent="0.2">
      <c r="A5201" s="158">
        <f t="shared" si="2752"/>
        <v>46357</v>
      </c>
      <c r="B5201" s="2">
        <f t="shared" si="2737"/>
        <v>30434.928052008341</v>
      </c>
      <c r="C5201" s="2">
        <f t="shared" si="2753"/>
        <v>22764.56174488</v>
      </c>
      <c r="D5201" s="2">
        <f>SUM(Y5201:Y$5459)</f>
        <v>22764.561744889885</v>
      </c>
      <c r="E5201" s="91">
        <v>0</v>
      </c>
      <c r="F5201" s="88">
        <f t="shared" si="2731"/>
        <v>6455.85</v>
      </c>
      <c r="G5201" s="3">
        <f>IF(AND(N5201=1,N5200&gt;1),VLOOKUP(A5200,[1]Plan1!$BK$81:$BM$259,3),G5200)</f>
        <v>6413.24</v>
      </c>
      <c r="H5201" s="11">
        <f t="shared" si="2732"/>
        <v>46282</v>
      </c>
      <c r="I5201" s="11">
        <f t="shared" si="2733"/>
        <v>46312</v>
      </c>
      <c r="J5201" s="12">
        <f t="shared" si="2738"/>
        <v>-6.6002153085962245E-3</v>
      </c>
      <c r="K5201" s="11">
        <f t="shared" si="2754"/>
        <v>46370</v>
      </c>
      <c r="L5201" s="11">
        <f t="shared" si="2739"/>
        <v>46370</v>
      </c>
      <c r="M5201" s="1">
        <f t="shared" si="2726"/>
        <v>20</v>
      </c>
      <c r="N5201" s="1">
        <f t="shared" si="2740"/>
        <v>11</v>
      </c>
      <c r="O5201" s="2">
        <f t="shared" si="2741"/>
        <v>0.99636446999999995</v>
      </c>
      <c r="P5201" s="13">
        <f t="shared" si="2734"/>
        <v>0.99339977999999995</v>
      </c>
      <c r="Q5201" s="13">
        <f t="shared" si="2727"/>
        <v>1.3167328237429117</v>
      </c>
      <c r="R5201" s="2">
        <f t="shared" si="2730"/>
        <v>1.3119457999999999</v>
      </c>
      <c r="S5201" s="2">
        <f t="shared" si="2755"/>
        <v>1.33428788</v>
      </c>
      <c r="T5201" s="2">
        <f t="shared" si="2742"/>
        <v>30374.478829700001</v>
      </c>
      <c r="U5201" s="2">
        <f t="shared" si="2743"/>
        <v>7609.9170848283402</v>
      </c>
      <c r="V5201" s="2">
        <f t="shared" si="2744"/>
        <v>0</v>
      </c>
      <c r="W5201" s="2">
        <f t="shared" si="2745"/>
        <v>30374.47882970834</v>
      </c>
      <c r="X5201" s="17">
        <f t="shared" si="2746"/>
        <v>0</v>
      </c>
      <c r="Y5201" s="2">
        <f t="shared" si="2747"/>
        <v>0</v>
      </c>
      <c r="Z5201" s="72">
        <f t="shared" si="2748"/>
        <v>0</v>
      </c>
      <c r="AA5201" s="2">
        <f t="shared" si="2735"/>
        <v>0</v>
      </c>
      <c r="AB5201" s="12">
        <f t="shared" si="2756"/>
        <v>4.6600000000000003E-2</v>
      </c>
      <c r="AC5201" s="17">
        <f t="shared" si="2749"/>
        <v>11</v>
      </c>
      <c r="AD5201" s="17">
        <v>252</v>
      </c>
      <c r="AE5201" s="13">
        <f t="shared" si="2728"/>
        <v>1.001990132</v>
      </c>
      <c r="AF5201" s="2">
        <f t="shared" si="2736"/>
        <v>60.449222300000002</v>
      </c>
      <c r="AG5201" s="2">
        <f t="shared" si="2750"/>
        <v>60.449222300000002</v>
      </c>
      <c r="AH5201" s="3">
        <f t="shared" si="2751"/>
        <v>0</v>
      </c>
      <c r="AI5201" s="4" t="str">
        <f t="shared" si="2729"/>
        <v>A+J=</v>
      </c>
      <c r="AJ5201" s="11">
        <f t="shared" si="2757"/>
        <v>46370</v>
      </c>
      <c r="AQ5201" s="53"/>
      <c r="AR5201" s="53"/>
    </row>
    <row r="5202" spans="1:44" x14ac:dyDescent="0.2">
      <c r="A5202" s="158">
        <f t="shared" si="2752"/>
        <v>46358</v>
      </c>
      <c r="B5202" s="2">
        <f t="shared" si="2737"/>
        <v>30440.42941685834</v>
      </c>
      <c r="C5202" s="2">
        <f t="shared" si="2753"/>
        <v>22764.56174488</v>
      </c>
      <c r="D5202" s="2">
        <f>SUM(Y5202:Y$5459)</f>
        <v>22764.561744889885</v>
      </c>
      <c r="E5202" s="91">
        <v>0</v>
      </c>
      <c r="F5202" s="88">
        <f t="shared" si="2731"/>
        <v>6455.85</v>
      </c>
      <c r="G5202" s="3">
        <f>IF(AND(N5202=1,N5201&gt;1),VLOOKUP(A5201,[1]Plan1!$BK$81:$BM$259,3),G5201)</f>
        <v>6413.24</v>
      </c>
      <c r="H5202" s="11">
        <f t="shared" si="2732"/>
        <v>46282</v>
      </c>
      <c r="I5202" s="11">
        <f t="shared" si="2733"/>
        <v>46312</v>
      </c>
      <c r="J5202" s="12">
        <f t="shared" si="2738"/>
        <v>-6.6002153085962245E-3</v>
      </c>
      <c r="K5202" s="11">
        <f t="shared" si="2754"/>
        <v>46370</v>
      </c>
      <c r="L5202" s="11">
        <f t="shared" si="2739"/>
        <v>46370</v>
      </c>
      <c r="M5202" s="1">
        <f t="shared" si="2726"/>
        <v>20</v>
      </c>
      <c r="N5202" s="1">
        <f t="shared" si="2740"/>
        <v>12</v>
      </c>
      <c r="O5202" s="2">
        <f t="shared" si="2741"/>
        <v>0.99603461999999998</v>
      </c>
      <c r="P5202" s="13">
        <f t="shared" si="2734"/>
        <v>0.99339977999999995</v>
      </c>
      <c r="Q5202" s="13">
        <f t="shared" si="2727"/>
        <v>1.3167328237429117</v>
      </c>
      <c r="R5202" s="2">
        <f t="shared" si="2730"/>
        <v>1.3115114699999999</v>
      </c>
      <c r="S5202" s="2">
        <f t="shared" si="2755"/>
        <v>1.33428788</v>
      </c>
      <c r="T5202" s="2">
        <f t="shared" si="2742"/>
        <v>30374.478829700001</v>
      </c>
      <c r="U5202" s="2">
        <f t="shared" si="2743"/>
        <v>7609.9170848283402</v>
      </c>
      <c r="V5202" s="2">
        <f t="shared" si="2744"/>
        <v>0</v>
      </c>
      <c r="W5202" s="2">
        <f t="shared" si="2745"/>
        <v>30374.47882970834</v>
      </c>
      <c r="X5202" s="17">
        <f t="shared" si="2746"/>
        <v>0</v>
      </c>
      <c r="Y5202" s="2">
        <f t="shared" si="2747"/>
        <v>0</v>
      </c>
      <c r="Z5202" s="72">
        <f t="shared" si="2748"/>
        <v>0</v>
      </c>
      <c r="AA5202" s="2">
        <f t="shared" si="2735"/>
        <v>0</v>
      </c>
      <c r="AB5202" s="12">
        <f t="shared" si="2756"/>
        <v>4.6600000000000003E-2</v>
      </c>
      <c r="AC5202" s="17">
        <f t="shared" si="2749"/>
        <v>12</v>
      </c>
      <c r="AD5202" s="17">
        <v>252</v>
      </c>
      <c r="AE5202" s="13">
        <f t="shared" si="2728"/>
        <v>1.00217125</v>
      </c>
      <c r="AF5202" s="2">
        <f t="shared" si="2736"/>
        <v>65.950587150000004</v>
      </c>
      <c r="AG5202" s="2">
        <f t="shared" si="2750"/>
        <v>65.950587150000004</v>
      </c>
      <c r="AH5202" s="3">
        <f t="shared" si="2751"/>
        <v>0</v>
      </c>
      <c r="AI5202" s="4" t="str">
        <f t="shared" si="2729"/>
        <v>A+J=</v>
      </c>
      <c r="AJ5202" s="11">
        <f t="shared" si="2757"/>
        <v>46370</v>
      </c>
      <c r="AQ5202" s="53"/>
      <c r="AR5202" s="53"/>
    </row>
    <row r="5203" spans="1:44" x14ac:dyDescent="0.2">
      <c r="A5203" s="158">
        <f t="shared" si="2752"/>
        <v>46359</v>
      </c>
      <c r="B5203" s="2">
        <f t="shared" si="2737"/>
        <v>30445.93175369834</v>
      </c>
      <c r="C5203" s="2">
        <f t="shared" si="2753"/>
        <v>22764.56174488</v>
      </c>
      <c r="D5203" s="2">
        <f>SUM(Y5203:Y$5459)</f>
        <v>22764.561744889885</v>
      </c>
      <c r="E5203" s="91">
        <v>0</v>
      </c>
      <c r="F5203" s="88">
        <f t="shared" si="2731"/>
        <v>6455.85</v>
      </c>
      <c r="G5203" s="3">
        <f>IF(AND(N5203=1,N5202&gt;1),VLOOKUP(A5202,[1]Plan1!$BK$81:$BM$259,3),G5202)</f>
        <v>6413.24</v>
      </c>
      <c r="H5203" s="11">
        <f t="shared" si="2732"/>
        <v>46282</v>
      </c>
      <c r="I5203" s="11">
        <f t="shared" si="2733"/>
        <v>46312</v>
      </c>
      <c r="J5203" s="12">
        <f t="shared" si="2738"/>
        <v>-6.6002153085962245E-3</v>
      </c>
      <c r="K5203" s="11">
        <f t="shared" si="2754"/>
        <v>46370</v>
      </c>
      <c r="L5203" s="11">
        <f t="shared" si="2739"/>
        <v>46370</v>
      </c>
      <c r="M5203" s="1">
        <f t="shared" si="2726"/>
        <v>20</v>
      </c>
      <c r="N5203" s="1">
        <f t="shared" si="2740"/>
        <v>13</v>
      </c>
      <c r="O5203" s="2">
        <f t="shared" si="2741"/>
        <v>0.99570488999999995</v>
      </c>
      <c r="P5203" s="13">
        <f t="shared" si="2734"/>
        <v>0.99339977999999995</v>
      </c>
      <c r="Q5203" s="13">
        <f t="shared" si="2727"/>
        <v>1.3167328237429117</v>
      </c>
      <c r="R5203" s="2">
        <f t="shared" si="2730"/>
        <v>1.3110773099999999</v>
      </c>
      <c r="S5203" s="2">
        <f t="shared" si="2755"/>
        <v>1.33428788</v>
      </c>
      <c r="T5203" s="2">
        <f t="shared" si="2742"/>
        <v>30374.478829700001</v>
      </c>
      <c r="U5203" s="2">
        <f t="shared" si="2743"/>
        <v>7609.9170848283402</v>
      </c>
      <c r="V5203" s="2">
        <f t="shared" si="2744"/>
        <v>0</v>
      </c>
      <c r="W5203" s="2">
        <f t="shared" si="2745"/>
        <v>30374.47882970834</v>
      </c>
      <c r="X5203" s="17">
        <f t="shared" si="2746"/>
        <v>0</v>
      </c>
      <c r="Y5203" s="2">
        <f t="shared" si="2747"/>
        <v>0</v>
      </c>
      <c r="Z5203" s="72">
        <f t="shared" si="2748"/>
        <v>0</v>
      </c>
      <c r="AA5203" s="2">
        <f t="shared" si="2735"/>
        <v>0</v>
      </c>
      <c r="AB5203" s="12">
        <f t="shared" si="2756"/>
        <v>4.6600000000000003E-2</v>
      </c>
      <c r="AC5203" s="17">
        <f t="shared" si="2749"/>
        <v>13</v>
      </c>
      <c r="AD5203" s="17">
        <v>252</v>
      </c>
      <c r="AE5203" s="13">
        <f t="shared" si="2728"/>
        <v>1.0023523999999999</v>
      </c>
      <c r="AF5203" s="2">
        <f t="shared" si="2736"/>
        <v>71.452923990000002</v>
      </c>
      <c r="AG5203" s="2">
        <f t="shared" si="2750"/>
        <v>71.452923990000002</v>
      </c>
      <c r="AH5203" s="3">
        <f t="shared" si="2751"/>
        <v>0</v>
      </c>
      <c r="AI5203" s="4" t="str">
        <f t="shared" si="2729"/>
        <v>A+J=</v>
      </c>
      <c r="AJ5203" s="11">
        <f t="shared" si="2757"/>
        <v>46370</v>
      </c>
      <c r="AQ5203" s="53"/>
      <c r="AR5203" s="53"/>
    </row>
    <row r="5204" spans="1:44" x14ac:dyDescent="0.2">
      <c r="A5204" s="158">
        <f t="shared" si="2752"/>
        <v>46360</v>
      </c>
      <c r="B5204" s="2">
        <f t="shared" si="2737"/>
        <v>30451.43509289834</v>
      </c>
      <c r="C5204" s="2">
        <f t="shared" si="2753"/>
        <v>22764.56174488</v>
      </c>
      <c r="D5204" s="2">
        <f>SUM(Y5204:Y$5459)</f>
        <v>22764.561744889885</v>
      </c>
      <c r="E5204" s="91">
        <v>0</v>
      </c>
      <c r="F5204" s="88">
        <f t="shared" si="2731"/>
        <v>6455.85</v>
      </c>
      <c r="G5204" s="3">
        <f>IF(AND(N5204=1,N5203&gt;1),VLOOKUP(A5203,[1]Plan1!$BK$81:$BM$259,3),G5203)</f>
        <v>6413.24</v>
      </c>
      <c r="H5204" s="11">
        <f t="shared" si="2732"/>
        <v>46282</v>
      </c>
      <c r="I5204" s="11">
        <f t="shared" si="2733"/>
        <v>46312</v>
      </c>
      <c r="J5204" s="12">
        <f t="shared" si="2738"/>
        <v>-6.6002153085962245E-3</v>
      </c>
      <c r="K5204" s="11">
        <f t="shared" si="2754"/>
        <v>46370</v>
      </c>
      <c r="L5204" s="11">
        <f t="shared" si="2739"/>
        <v>46370</v>
      </c>
      <c r="M5204" s="1">
        <f t="shared" si="2726"/>
        <v>20</v>
      </c>
      <c r="N5204" s="1">
        <f t="shared" si="2740"/>
        <v>14</v>
      </c>
      <c r="O5204" s="2">
        <f t="shared" si="2741"/>
        <v>0.99537525999999998</v>
      </c>
      <c r="P5204" s="13">
        <f t="shared" si="2734"/>
        <v>0.99339977999999995</v>
      </c>
      <c r="Q5204" s="13">
        <f t="shared" si="2727"/>
        <v>1.3167328237429117</v>
      </c>
      <c r="R5204" s="2">
        <f t="shared" si="2730"/>
        <v>1.3106432699999999</v>
      </c>
      <c r="S5204" s="2">
        <f t="shared" si="2755"/>
        <v>1.33428788</v>
      </c>
      <c r="T5204" s="2">
        <f t="shared" si="2742"/>
        <v>30374.478829700001</v>
      </c>
      <c r="U5204" s="2">
        <f t="shared" si="2743"/>
        <v>7609.9170848283402</v>
      </c>
      <c r="V5204" s="2">
        <f t="shared" si="2744"/>
        <v>0</v>
      </c>
      <c r="W5204" s="2">
        <f t="shared" si="2745"/>
        <v>30374.47882970834</v>
      </c>
      <c r="X5204" s="17">
        <f t="shared" si="2746"/>
        <v>0</v>
      </c>
      <c r="Y5204" s="2">
        <f t="shared" si="2747"/>
        <v>0</v>
      </c>
      <c r="Z5204" s="72">
        <f t="shared" si="2748"/>
        <v>0</v>
      </c>
      <c r="AA5204" s="2">
        <f t="shared" si="2735"/>
        <v>0</v>
      </c>
      <c r="AB5204" s="12">
        <f t="shared" si="2756"/>
        <v>4.6600000000000003E-2</v>
      </c>
      <c r="AC5204" s="17">
        <f t="shared" si="2749"/>
        <v>14</v>
      </c>
      <c r="AD5204" s="17">
        <v>252</v>
      </c>
      <c r="AE5204" s="13">
        <f t="shared" si="2728"/>
        <v>1.002533583</v>
      </c>
      <c r="AF5204" s="2">
        <f t="shared" si="2736"/>
        <v>76.956263190000001</v>
      </c>
      <c r="AG5204" s="2">
        <f t="shared" si="2750"/>
        <v>76.956263190000001</v>
      </c>
      <c r="AH5204" s="3">
        <f t="shared" si="2751"/>
        <v>0</v>
      </c>
      <c r="AI5204" s="4" t="str">
        <f t="shared" si="2729"/>
        <v>A+J=</v>
      </c>
      <c r="AJ5204" s="11">
        <f t="shared" si="2757"/>
        <v>46370</v>
      </c>
      <c r="AQ5204" s="53"/>
      <c r="AR5204" s="53"/>
    </row>
    <row r="5205" spans="1:44" x14ac:dyDescent="0.2">
      <c r="A5205" s="158">
        <f t="shared" si="2752"/>
        <v>46361</v>
      </c>
      <c r="B5205" s="2">
        <f t="shared" si="2737"/>
        <v>30456.939404078341</v>
      </c>
      <c r="C5205" s="2">
        <f t="shared" si="2753"/>
        <v>22764.56174488</v>
      </c>
      <c r="D5205" s="2">
        <f>SUM(Y5205:Y$5459)</f>
        <v>22764.561744889885</v>
      </c>
      <c r="E5205" s="91">
        <v>0</v>
      </c>
      <c r="F5205" s="88">
        <f t="shared" si="2731"/>
        <v>6455.85</v>
      </c>
      <c r="G5205" s="3">
        <f>IF(AND(N5205=1,N5204&gt;1),VLOOKUP(A5204,[1]Plan1!$BK$81:$BM$259,3),G5204)</f>
        <v>6413.24</v>
      </c>
      <c r="H5205" s="11">
        <f t="shared" si="2732"/>
        <v>46282</v>
      </c>
      <c r="I5205" s="11">
        <f t="shared" si="2733"/>
        <v>46312</v>
      </c>
      <c r="J5205" s="12">
        <f t="shared" si="2738"/>
        <v>-6.6002153085962245E-3</v>
      </c>
      <c r="K5205" s="11">
        <f t="shared" si="2754"/>
        <v>46370</v>
      </c>
      <c r="L5205" s="11">
        <f t="shared" si="2739"/>
        <v>46370</v>
      </c>
      <c r="M5205" s="1">
        <f t="shared" si="2726"/>
        <v>20</v>
      </c>
      <c r="N5205" s="1">
        <f t="shared" si="2740"/>
        <v>15</v>
      </c>
      <c r="O5205" s="2">
        <f t="shared" si="2741"/>
        <v>0.99504574000000001</v>
      </c>
      <c r="P5205" s="13">
        <f t="shared" si="2734"/>
        <v>0.99339977999999995</v>
      </c>
      <c r="Q5205" s="13">
        <f t="shared" si="2727"/>
        <v>1.3167328237429117</v>
      </c>
      <c r="R5205" s="2">
        <f t="shared" si="2730"/>
        <v>1.3102093800000001</v>
      </c>
      <c r="S5205" s="2">
        <f t="shared" si="2755"/>
        <v>1.33428788</v>
      </c>
      <c r="T5205" s="2">
        <f t="shared" si="2742"/>
        <v>30374.478829700001</v>
      </c>
      <c r="U5205" s="2">
        <f t="shared" si="2743"/>
        <v>7609.9170848283402</v>
      </c>
      <c r="V5205" s="2">
        <f t="shared" si="2744"/>
        <v>0</v>
      </c>
      <c r="W5205" s="2">
        <f t="shared" si="2745"/>
        <v>30374.47882970834</v>
      </c>
      <c r="X5205" s="17">
        <f t="shared" si="2746"/>
        <v>0</v>
      </c>
      <c r="Y5205" s="2">
        <f t="shared" si="2747"/>
        <v>0</v>
      </c>
      <c r="Z5205" s="72">
        <f t="shared" si="2748"/>
        <v>0</v>
      </c>
      <c r="AA5205" s="2">
        <f t="shared" si="2735"/>
        <v>0</v>
      </c>
      <c r="AB5205" s="12">
        <f t="shared" si="2756"/>
        <v>4.6600000000000003E-2</v>
      </c>
      <c r="AC5205" s="17">
        <f t="shared" si="2749"/>
        <v>15</v>
      </c>
      <c r="AD5205" s="17">
        <v>252</v>
      </c>
      <c r="AE5205" s="13">
        <f t="shared" si="2728"/>
        <v>1.002714798</v>
      </c>
      <c r="AF5205" s="2">
        <f t="shared" si="2736"/>
        <v>82.460574370000003</v>
      </c>
      <c r="AG5205" s="2">
        <f t="shared" si="2750"/>
        <v>82.460574370000003</v>
      </c>
      <c r="AH5205" s="3">
        <f t="shared" si="2751"/>
        <v>0</v>
      </c>
      <c r="AI5205" s="4" t="str">
        <f t="shared" si="2729"/>
        <v>A+J=</v>
      </c>
      <c r="AJ5205" s="11">
        <f t="shared" si="2757"/>
        <v>46370</v>
      </c>
      <c r="AQ5205" s="53"/>
      <c r="AR5205" s="53"/>
    </row>
    <row r="5206" spans="1:44" x14ac:dyDescent="0.2">
      <c r="A5206" s="158">
        <f t="shared" si="2752"/>
        <v>46362</v>
      </c>
      <c r="B5206" s="2">
        <f t="shared" si="2737"/>
        <v>30456.939404078341</v>
      </c>
      <c r="C5206" s="2">
        <f t="shared" si="2753"/>
        <v>22764.56174488</v>
      </c>
      <c r="D5206" s="2">
        <f>SUM(Y5206:Y$5459)</f>
        <v>22764.561744889885</v>
      </c>
      <c r="E5206" s="91">
        <v>0</v>
      </c>
      <c r="F5206" s="88">
        <f t="shared" si="2731"/>
        <v>6455.85</v>
      </c>
      <c r="G5206" s="3">
        <f>IF(AND(N5206=1,N5205&gt;1),VLOOKUP(A5205,[1]Plan1!$BK$81:$BM$259,3),G5205)</f>
        <v>6413.24</v>
      </c>
      <c r="H5206" s="11">
        <f t="shared" si="2732"/>
        <v>46282</v>
      </c>
      <c r="I5206" s="11">
        <f t="shared" si="2733"/>
        <v>46312</v>
      </c>
      <c r="J5206" s="12">
        <f t="shared" si="2738"/>
        <v>-6.6002153085962245E-3</v>
      </c>
      <c r="K5206" s="11">
        <f t="shared" si="2754"/>
        <v>46370</v>
      </c>
      <c r="L5206" s="11">
        <f t="shared" si="2739"/>
        <v>46370</v>
      </c>
      <c r="M5206" s="1">
        <f t="shared" si="2726"/>
        <v>20</v>
      </c>
      <c r="N5206" s="1">
        <f t="shared" si="2740"/>
        <v>15</v>
      </c>
      <c r="O5206" s="2">
        <f t="shared" si="2741"/>
        <v>0.99504574000000001</v>
      </c>
      <c r="P5206" s="13">
        <f t="shared" si="2734"/>
        <v>0.99339977999999995</v>
      </c>
      <c r="Q5206" s="13">
        <f t="shared" si="2727"/>
        <v>1.3167328237429117</v>
      </c>
      <c r="R5206" s="2">
        <f t="shared" si="2730"/>
        <v>1.3102093800000001</v>
      </c>
      <c r="S5206" s="2">
        <f t="shared" si="2755"/>
        <v>1.33428788</v>
      </c>
      <c r="T5206" s="2">
        <f t="shared" si="2742"/>
        <v>30374.478829700001</v>
      </c>
      <c r="U5206" s="2">
        <f t="shared" si="2743"/>
        <v>7609.9170848283402</v>
      </c>
      <c r="V5206" s="2">
        <f t="shared" si="2744"/>
        <v>0</v>
      </c>
      <c r="W5206" s="2">
        <f t="shared" si="2745"/>
        <v>30374.47882970834</v>
      </c>
      <c r="X5206" s="17">
        <f t="shared" si="2746"/>
        <v>0</v>
      </c>
      <c r="Y5206" s="2">
        <f t="shared" si="2747"/>
        <v>0</v>
      </c>
      <c r="Z5206" s="72">
        <f t="shared" si="2748"/>
        <v>0</v>
      </c>
      <c r="AA5206" s="2">
        <f t="shared" si="2735"/>
        <v>0</v>
      </c>
      <c r="AB5206" s="12">
        <f t="shared" si="2756"/>
        <v>4.6600000000000003E-2</v>
      </c>
      <c r="AC5206" s="17">
        <f t="shared" si="2749"/>
        <v>15</v>
      </c>
      <c r="AD5206" s="17">
        <v>252</v>
      </c>
      <c r="AE5206" s="13">
        <f t="shared" si="2728"/>
        <v>1.002714798</v>
      </c>
      <c r="AF5206" s="2">
        <f t="shared" si="2736"/>
        <v>82.460574370000003</v>
      </c>
      <c r="AG5206" s="2">
        <f t="shared" si="2750"/>
        <v>82.460574370000003</v>
      </c>
      <c r="AH5206" s="3">
        <f t="shared" si="2751"/>
        <v>0</v>
      </c>
      <c r="AI5206" s="4" t="str">
        <f t="shared" si="2729"/>
        <v>A+J=</v>
      </c>
      <c r="AJ5206" s="11">
        <f t="shared" si="2757"/>
        <v>46370</v>
      </c>
      <c r="AQ5206" s="53"/>
      <c r="AR5206" s="53"/>
    </row>
    <row r="5207" spans="1:44" x14ac:dyDescent="0.2">
      <c r="A5207" s="158">
        <f t="shared" si="2752"/>
        <v>46363</v>
      </c>
      <c r="B5207" s="2">
        <f t="shared" si="2737"/>
        <v>30456.939404078341</v>
      </c>
      <c r="C5207" s="2">
        <f t="shared" si="2753"/>
        <v>22764.56174488</v>
      </c>
      <c r="D5207" s="2">
        <f>SUM(Y5207:Y$5459)</f>
        <v>22764.561744889885</v>
      </c>
      <c r="E5207" s="91">
        <v>0</v>
      </c>
      <c r="F5207" s="88">
        <f t="shared" si="2731"/>
        <v>6455.85</v>
      </c>
      <c r="G5207" s="3">
        <f>IF(AND(N5207=1,N5206&gt;1),VLOOKUP(A5206,[1]Plan1!$BK$81:$BM$259,3),G5206)</f>
        <v>6413.24</v>
      </c>
      <c r="H5207" s="11">
        <f t="shared" si="2732"/>
        <v>46282</v>
      </c>
      <c r="I5207" s="11">
        <f t="shared" si="2733"/>
        <v>46312</v>
      </c>
      <c r="J5207" s="12">
        <f t="shared" si="2738"/>
        <v>-6.6002153085962245E-3</v>
      </c>
      <c r="K5207" s="11">
        <f t="shared" si="2754"/>
        <v>46370</v>
      </c>
      <c r="L5207" s="11">
        <f t="shared" si="2739"/>
        <v>46370</v>
      </c>
      <c r="M5207" s="1">
        <f t="shared" ref="M5207:M5270" si="2758">IF(L5207=L5206,M5206,NETWORKDAYS(L5206,L5207,$AN$194:$AN$348)-1)</f>
        <v>20</v>
      </c>
      <c r="N5207" s="1">
        <f t="shared" si="2740"/>
        <v>15</v>
      </c>
      <c r="O5207" s="2">
        <f t="shared" si="2741"/>
        <v>0.99504574000000001</v>
      </c>
      <c r="P5207" s="13">
        <f t="shared" si="2734"/>
        <v>0.99339977999999995</v>
      </c>
      <c r="Q5207" s="13">
        <f t="shared" si="2727"/>
        <v>1.3167328237429117</v>
      </c>
      <c r="R5207" s="2">
        <f t="shared" si="2730"/>
        <v>1.3102093800000001</v>
      </c>
      <c r="S5207" s="2">
        <f t="shared" si="2755"/>
        <v>1.33428788</v>
      </c>
      <c r="T5207" s="2">
        <f t="shared" si="2742"/>
        <v>30374.478829700001</v>
      </c>
      <c r="U5207" s="2">
        <f t="shared" si="2743"/>
        <v>7609.9170848283402</v>
      </c>
      <c r="V5207" s="2">
        <f t="shared" si="2744"/>
        <v>0</v>
      </c>
      <c r="W5207" s="2">
        <f t="shared" si="2745"/>
        <v>30374.47882970834</v>
      </c>
      <c r="X5207" s="17">
        <f t="shared" si="2746"/>
        <v>0</v>
      </c>
      <c r="Y5207" s="2">
        <f t="shared" si="2747"/>
        <v>0</v>
      </c>
      <c r="Z5207" s="72">
        <f t="shared" si="2748"/>
        <v>0</v>
      </c>
      <c r="AA5207" s="2">
        <f t="shared" si="2735"/>
        <v>0</v>
      </c>
      <c r="AB5207" s="12">
        <f t="shared" si="2756"/>
        <v>4.6600000000000003E-2</v>
      </c>
      <c r="AC5207" s="17">
        <f t="shared" si="2749"/>
        <v>15</v>
      </c>
      <c r="AD5207" s="17">
        <v>252</v>
      </c>
      <c r="AE5207" s="13">
        <f t="shared" si="2728"/>
        <v>1.002714798</v>
      </c>
      <c r="AF5207" s="2">
        <f t="shared" si="2736"/>
        <v>82.460574370000003</v>
      </c>
      <c r="AG5207" s="2">
        <f t="shared" si="2750"/>
        <v>82.460574370000003</v>
      </c>
      <c r="AH5207" s="3">
        <f t="shared" si="2751"/>
        <v>0</v>
      </c>
      <c r="AI5207" s="4" t="str">
        <f t="shared" si="2729"/>
        <v>A+J=</v>
      </c>
      <c r="AJ5207" s="11">
        <f t="shared" si="2757"/>
        <v>46370</v>
      </c>
      <c r="AQ5207" s="53"/>
      <c r="AR5207" s="53"/>
    </row>
    <row r="5208" spans="1:44" x14ac:dyDescent="0.2">
      <c r="A5208" s="158">
        <f t="shared" si="2752"/>
        <v>46364</v>
      </c>
      <c r="B5208" s="2">
        <f t="shared" si="2737"/>
        <v>30462.444747998339</v>
      </c>
      <c r="C5208" s="2">
        <f t="shared" si="2753"/>
        <v>22764.56174488</v>
      </c>
      <c r="D5208" s="2">
        <f>SUM(Y5208:Y$5459)</f>
        <v>22764.561744889885</v>
      </c>
      <c r="E5208" s="91">
        <v>0</v>
      </c>
      <c r="F5208" s="88">
        <f t="shared" si="2731"/>
        <v>6455.85</v>
      </c>
      <c r="G5208" s="3">
        <f>IF(AND(N5208=1,N5207&gt;1),VLOOKUP(A5207,[1]Plan1!$BK$81:$BM$259,3),G5207)</f>
        <v>6413.24</v>
      </c>
      <c r="H5208" s="11">
        <f t="shared" si="2732"/>
        <v>46282</v>
      </c>
      <c r="I5208" s="11">
        <f t="shared" si="2733"/>
        <v>46312</v>
      </c>
      <c r="J5208" s="12">
        <f t="shared" si="2738"/>
        <v>-6.6002153085962245E-3</v>
      </c>
      <c r="K5208" s="11">
        <f t="shared" si="2754"/>
        <v>46370</v>
      </c>
      <c r="L5208" s="11">
        <f t="shared" si="2739"/>
        <v>46370</v>
      </c>
      <c r="M5208" s="1">
        <f t="shared" si="2758"/>
        <v>20</v>
      </c>
      <c r="N5208" s="1">
        <f t="shared" si="2740"/>
        <v>16</v>
      </c>
      <c r="O5208" s="2">
        <f t="shared" si="2741"/>
        <v>0.99471633000000004</v>
      </c>
      <c r="P5208" s="13">
        <f t="shared" si="2734"/>
        <v>0.99339977999999995</v>
      </c>
      <c r="Q5208" s="13">
        <f t="shared" si="2727"/>
        <v>1.3167328237429117</v>
      </c>
      <c r="R5208" s="2">
        <f t="shared" si="2730"/>
        <v>1.30977564</v>
      </c>
      <c r="S5208" s="2">
        <f t="shared" si="2755"/>
        <v>1.33428788</v>
      </c>
      <c r="T5208" s="2">
        <f t="shared" si="2742"/>
        <v>30374.478829700001</v>
      </c>
      <c r="U5208" s="2">
        <f t="shared" si="2743"/>
        <v>7609.9170848283402</v>
      </c>
      <c r="V5208" s="2">
        <f t="shared" si="2744"/>
        <v>0</v>
      </c>
      <c r="W5208" s="2">
        <f t="shared" si="2745"/>
        <v>30374.47882970834</v>
      </c>
      <c r="X5208" s="17">
        <f t="shared" si="2746"/>
        <v>0</v>
      </c>
      <c r="Y5208" s="2">
        <f t="shared" si="2747"/>
        <v>0</v>
      </c>
      <c r="Z5208" s="72">
        <f t="shared" si="2748"/>
        <v>0</v>
      </c>
      <c r="AA5208" s="2">
        <f t="shared" si="2735"/>
        <v>0</v>
      </c>
      <c r="AB5208" s="12">
        <f t="shared" si="2756"/>
        <v>4.6600000000000003E-2</v>
      </c>
      <c r="AC5208" s="17">
        <f t="shared" si="2749"/>
        <v>16</v>
      </c>
      <c r="AD5208" s="17">
        <v>252</v>
      </c>
      <c r="AE5208" s="13">
        <f t="shared" si="2728"/>
        <v>1.0028960469999999</v>
      </c>
      <c r="AF5208" s="2">
        <f t="shared" si="2736"/>
        <v>87.965918290000005</v>
      </c>
      <c r="AG5208" s="2">
        <f t="shared" si="2750"/>
        <v>87.965918290000005</v>
      </c>
      <c r="AH5208" s="3">
        <f t="shared" si="2751"/>
        <v>0</v>
      </c>
      <c r="AI5208" s="4" t="str">
        <f t="shared" si="2729"/>
        <v>A+J=</v>
      </c>
      <c r="AJ5208" s="11">
        <f t="shared" si="2757"/>
        <v>46370</v>
      </c>
      <c r="AQ5208" s="53"/>
      <c r="AR5208" s="53"/>
    </row>
    <row r="5209" spans="1:44" x14ac:dyDescent="0.2">
      <c r="A5209" s="158">
        <f t="shared" si="2752"/>
        <v>46365</v>
      </c>
      <c r="B5209" s="2">
        <f t="shared" si="2737"/>
        <v>30467.95106388834</v>
      </c>
      <c r="C5209" s="2">
        <f t="shared" si="2753"/>
        <v>22764.56174488</v>
      </c>
      <c r="D5209" s="2">
        <f>SUM(Y5209:Y$5459)</f>
        <v>22764.561744889885</v>
      </c>
      <c r="E5209" s="91">
        <v>0</v>
      </c>
      <c r="F5209" s="88">
        <f t="shared" si="2731"/>
        <v>6455.85</v>
      </c>
      <c r="G5209" s="3">
        <f>IF(AND(N5209=1,N5208&gt;1),VLOOKUP(A5208,[1]Plan1!$BK$81:$BM$259,3),G5208)</f>
        <v>6413.24</v>
      </c>
      <c r="H5209" s="11">
        <f t="shared" si="2732"/>
        <v>46282</v>
      </c>
      <c r="I5209" s="11">
        <f t="shared" si="2733"/>
        <v>46312</v>
      </c>
      <c r="J5209" s="12">
        <f t="shared" si="2738"/>
        <v>-6.6002153085962245E-3</v>
      </c>
      <c r="K5209" s="11">
        <f t="shared" si="2754"/>
        <v>46370</v>
      </c>
      <c r="L5209" s="11">
        <f t="shared" si="2739"/>
        <v>46370</v>
      </c>
      <c r="M5209" s="1">
        <f t="shared" si="2758"/>
        <v>20</v>
      </c>
      <c r="N5209" s="1">
        <f t="shared" si="2740"/>
        <v>17</v>
      </c>
      <c r="O5209" s="2">
        <f t="shared" si="2741"/>
        <v>0.99438702999999995</v>
      </c>
      <c r="P5209" s="13">
        <f t="shared" si="2734"/>
        <v>0.99339977999999995</v>
      </c>
      <c r="Q5209" s="13">
        <f t="shared" si="2727"/>
        <v>1.3167328237429117</v>
      </c>
      <c r="R5209" s="2">
        <f t="shared" si="2730"/>
        <v>1.30934204</v>
      </c>
      <c r="S5209" s="2">
        <f t="shared" si="2755"/>
        <v>1.33428788</v>
      </c>
      <c r="T5209" s="2">
        <f t="shared" si="2742"/>
        <v>30374.478829700001</v>
      </c>
      <c r="U5209" s="2">
        <f t="shared" si="2743"/>
        <v>7609.9170848283402</v>
      </c>
      <c r="V5209" s="2">
        <f t="shared" si="2744"/>
        <v>0</v>
      </c>
      <c r="W5209" s="2">
        <f t="shared" si="2745"/>
        <v>30374.47882970834</v>
      </c>
      <c r="X5209" s="17">
        <f t="shared" si="2746"/>
        <v>0</v>
      </c>
      <c r="Y5209" s="2">
        <f t="shared" si="2747"/>
        <v>0</v>
      </c>
      <c r="Z5209" s="72">
        <f t="shared" si="2748"/>
        <v>0</v>
      </c>
      <c r="AA5209" s="2">
        <f t="shared" si="2735"/>
        <v>0</v>
      </c>
      <c r="AB5209" s="12">
        <f t="shared" si="2756"/>
        <v>4.6600000000000003E-2</v>
      </c>
      <c r="AC5209" s="17">
        <f t="shared" si="2749"/>
        <v>17</v>
      </c>
      <c r="AD5209" s="17">
        <v>252</v>
      </c>
      <c r="AE5209" s="13">
        <f t="shared" si="2728"/>
        <v>1.003077328</v>
      </c>
      <c r="AF5209" s="2">
        <f t="shared" si="2736"/>
        <v>93.472234180000001</v>
      </c>
      <c r="AG5209" s="2">
        <f t="shared" si="2750"/>
        <v>93.472234180000001</v>
      </c>
      <c r="AH5209" s="3">
        <f t="shared" si="2751"/>
        <v>0</v>
      </c>
      <c r="AI5209" s="4" t="str">
        <f t="shared" si="2729"/>
        <v>A+J=</v>
      </c>
      <c r="AJ5209" s="11">
        <f t="shared" si="2757"/>
        <v>46370</v>
      </c>
      <c r="AQ5209" s="53"/>
      <c r="AR5209" s="53"/>
    </row>
    <row r="5210" spans="1:44" x14ac:dyDescent="0.2">
      <c r="A5210" s="158">
        <f t="shared" si="2752"/>
        <v>46366</v>
      </c>
      <c r="B5210" s="2">
        <f t="shared" si="2737"/>
        <v>30473.458382148339</v>
      </c>
      <c r="C5210" s="2">
        <f t="shared" si="2753"/>
        <v>22764.56174488</v>
      </c>
      <c r="D5210" s="2">
        <f>SUM(Y5210:Y$5459)</f>
        <v>22764.561744889885</v>
      </c>
      <c r="E5210" s="91">
        <v>0</v>
      </c>
      <c r="F5210" s="88">
        <f t="shared" si="2731"/>
        <v>6455.85</v>
      </c>
      <c r="G5210" s="3">
        <f>IF(AND(N5210=1,N5209&gt;1),VLOOKUP(A5209,[1]Plan1!$BK$81:$BM$259,3),G5209)</f>
        <v>6413.24</v>
      </c>
      <c r="H5210" s="11">
        <f t="shared" si="2732"/>
        <v>46282</v>
      </c>
      <c r="I5210" s="11">
        <f t="shared" si="2733"/>
        <v>46312</v>
      </c>
      <c r="J5210" s="12">
        <f t="shared" si="2738"/>
        <v>-6.6002153085962245E-3</v>
      </c>
      <c r="K5210" s="11">
        <f t="shared" si="2754"/>
        <v>46370</v>
      </c>
      <c r="L5210" s="11">
        <f t="shared" si="2739"/>
        <v>46370</v>
      </c>
      <c r="M5210" s="1">
        <f t="shared" si="2758"/>
        <v>20</v>
      </c>
      <c r="N5210" s="1">
        <f t="shared" si="2740"/>
        <v>18</v>
      </c>
      <c r="O5210" s="2">
        <f t="shared" si="2741"/>
        <v>0.99405783999999997</v>
      </c>
      <c r="P5210" s="13">
        <f t="shared" si="2734"/>
        <v>0.99339977999999995</v>
      </c>
      <c r="Q5210" s="13">
        <f t="shared" si="2727"/>
        <v>1.3167328237429117</v>
      </c>
      <c r="R5210" s="2">
        <f t="shared" si="2730"/>
        <v>1.30890858</v>
      </c>
      <c r="S5210" s="2">
        <f t="shared" si="2755"/>
        <v>1.33428788</v>
      </c>
      <c r="T5210" s="2">
        <f t="shared" si="2742"/>
        <v>30374.478829700001</v>
      </c>
      <c r="U5210" s="2">
        <f t="shared" si="2743"/>
        <v>7609.9170848283402</v>
      </c>
      <c r="V5210" s="2">
        <f t="shared" si="2744"/>
        <v>0</v>
      </c>
      <c r="W5210" s="2">
        <f t="shared" si="2745"/>
        <v>30374.47882970834</v>
      </c>
      <c r="X5210" s="17">
        <f t="shared" si="2746"/>
        <v>0</v>
      </c>
      <c r="Y5210" s="2">
        <f t="shared" si="2747"/>
        <v>0</v>
      </c>
      <c r="Z5210" s="72">
        <f t="shared" si="2748"/>
        <v>0</v>
      </c>
      <c r="AA5210" s="2">
        <f t="shared" si="2735"/>
        <v>0</v>
      </c>
      <c r="AB5210" s="12">
        <f t="shared" si="2756"/>
        <v>4.6600000000000003E-2</v>
      </c>
      <c r="AC5210" s="17">
        <f t="shared" si="2749"/>
        <v>18</v>
      </c>
      <c r="AD5210" s="17">
        <v>252</v>
      </c>
      <c r="AE5210" s="13">
        <f t="shared" si="2728"/>
        <v>1.003258642</v>
      </c>
      <c r="AF5210" s="2">
        <f t="shared" si="2736"/>
        <v>98.979552440000006</v>
      </c>
      <c r="AG5210" s="2">
        <f t="shared" si="2750"/>
        <v>98.979552440000006</v>
      </c>
      <c r="AH5210" s="3">
        <f t="shared" si="2751"/>
        <v>0</v>
      </c>
      <c r="AI5210" s="4" t="str">
        <f t="shared" si="2729"/>
        <v>A+J=</v>
      </c>
      <c r="AJ5210" s="11">
        <f t="shared" si="2757"/>
        <v>46370</v>
      </c>
      <c r="AQ5210" s="53"/>
      <c r="AR5210" s="53"/>
    </row>
    <row r="5211" spans="1:44" x14ac:dyDescent="0.2">
      <c r="A5211" s="158">
        <f t="shared" si="2752"/>
        <v>46367</v>
      </c>
      <c r="B5211" s="2">
        <f t="shared" si="2737"/>
        <v>30478.966672388338</v>
      </c>
      <c r="C5211" s="2">
        <f t="shared" si="2753"/>
        <v>22764.56174488</v>
      </c>
      <c r="D5211" s="2">
        <f>SUM(Y5211:Y$5459)</f>
        <v>22764.561744889885</v>
      </c>
      <c r="E5211" s="91">
        <v>0</v>
      </c>
      <c r="F5211" s="88">
        <f t="shared" si="2731"/>
        <v>6455.85</v>
      </c>
      <c r="G5211" s="3">
        <f>IF(AND(N5211=1,N5210&gt;1),VLOOKUP(A5210,[1]Plan1!$BK$81:$BM$259,3),G5210)</f>
        <v>6413.24</v>
      </c>
      <c r="H5211" s="11">
        <f t="shared" si="2732"/>
        <v>46282</v>
      </c>
      <c r="I5211" s="11">
        <f t="shared" si="2733"/>
        <v>46312</v>
      </c>
      <c r="J5211" s="12">
        <f t="shared" si="2738"/>
        <v>-6.6002153085962245E-3</v>
      </c>
      <c r="K5211" s="11">
        <f t="shared" si="2754"/>
        <v>46370</v>
      </c>
      <c r="L5211" s="11">
        <f t="shared" si="2739"/>
        <v>46370</v>
      </c>
      <c r="M5211" s="1">
        <f t="shared" si="2758"/>
        <v>20</v>
      </c>
      <c r="N5211" s="1">
        <f t="shared" si="2740"/>
        <v>19</v>
      </c>
      <c r="O5211" s="2">
        <f t="shared" si="2741"/>
        <v>0.99372875000000005</v>
      </c>
      <c r="P5211" s="13">
        <f t="shared" si="2734"/>
        <v>0.99339977999999995</v>
      </c>
      <c r="Q5211" s="13">
        <f t="shared" si="2727"/>
        <v>1.3167328237429117</v>
      </c>
      <c r="R5211" s="2">
        <f t="shared" si="2730"/>
        <v>1.30847526</v>
      </c>
      <c r="S5211" s="2">
        <f t="shared" si="2755"/>
        <v>1.33428788</v>
      </c>
      <c r="T5211" s="2">
        <f t="shared" si="2742"/>
        <v>30374.478829700001</v>
      </c>
      <c r="U5211" s="2">
        <f t="shared" si="2743"/>
        <v>7609.9170848283402</v>
      </c>
      <c r="V5211" s="2">
        <f t="shared" si="2744"/>
        <v>0</v>
      </c>
      <c r="W5211" s="2">
        <f t="shared" si="2745"/>
        <v>30374.47882970834</v>
      </c>
      <c r="X5211" s="17">
        <f t="shared" si="2746"/>
        <v>0</v>
      </c>
      <c r="Y5211" s="2">
        <f t="shared" si="2747"/>
        <v>0</v>
      </c>
      <c r="Z5211" s="72">
        <f t="shared" si="2748"/>
        <v>0</v>
      </c>
      <c r="AA5211" s="2">
        <f t="shared" si="2735"/>
        <v>0</v>
      </c>
      <c r="AB5211" s="12">
        <f t="shared" si="2756"/>
        <v>4.6600000000000003E-2</v>
      </c>
      <c r="AC5211" s="17">
        <f t="shared" si="2749"/>
        <v>19</v>
      </c>
      <c r="AD5211" s="17">
        <v>252</v>
      </c>
      <c r="AE5211" s="13">
        <f t="shared" si="2728"/>
        <v>1.003439988</v>
      </c>
      <c r="AF5211" s="2">
        <f t="shared" si="2736"/>
        <v>104.48784268</v>
      </c>
      <c r="AG5211" s="2">
        <f t="shared" si="2750"/>
        <v>104.48784268</v>
      </c>
      <c r="AH5211" s="3">
        <f t="shared" si="2751"/>
        <v>0</v>
      </c>
      <c r="AI5211" s="4" t="str">
        <f t="shared" si="2729"/>
        <v>A+J=</v>
      </c>
      <c r="AJ5211" s="11">
        <f t="shared" si="2757"/>
        <v>46370</v>
      </c>
      <c r="AQ5211" s="53"/>
      <c r="AR5211" s="53"/>
    </row>
    <row r="5212" spans="1:44" x14ac:dyDescent="0.2">
      <c r="A5212" s="158">
        <f t="shared" si="2752"/>
        <v>46368</v>
      </c>
      <c r="B5212" s="2">
        <f t="shared" si="2737"/>
        <v>30484.475995358338</v>
      </c>
      <c r="C5212" s="2">
        <f t="shared" si="2753"/>
        <v>22764.56174488</v>
      </c>
      <c r="D5212" s="2">
        <f>SUM(Y5212:Y$5459)</f>
        <v>22764.561744889885</v>
      </c>
      <c r="E5212" s="91">
        <v>0</v>
      </c>
      <c r="F5212" s="88">
        <f t="shared" si="2731"/>
        <v>6455.85</v>
      </c>
      <c r="G5212" s="3">
        <f>IF(AND(N5212=1,N5211&gt;1),VLOOKUP(A5211,[1]Plan1!$BK$81:$BM$259,3),G5211)</f>
        <v>6413.24</v>
      </c>
      <c r="H5212" s="11">
        <f t="shared" si="2732"/>
        <v>46282</v>
      </c>
      <c r="I5212" s="11">
        <f t="shared" si="2733"/>
        <v>46312</v>
      </c>
      <c r="J5212" s="12">
        <f t="shared" si="2738"/>
        <v>-6.6002153085962245E-3</v>
      </c>
      <c r="K5212" s="11">
        <f t="shared" si="2754"/>
        <v>46370</v>
      </c>
      <c r="L5212" s="11">
        <f t="shared" si="2739"/>
        <v>46370</v>
      </c>
      <c r="M5212" s="1">
        <f t="shared" si="2758"/>
        <v>20</v>
      </c>
      <c r="N5212" s="1">
        <f t="shared" si="2740"/>
        <v>20</v>
      </c>
      <c r="O5212" s="2">
        <f t="shared" si="2741"/>
        <v>0.99339977999999995</v>
      </c>
      <c r="P5212" s="13">
        <f t="shared" si="2734"/>
        <v>0.99339977999999995</v>
      </c>
      <c r="Q5212" s="13">
        <f t="shared" si="2727"/>
        <v>1.3167328237429117</v>
      </c>
      <c r="R5212" s="2">
        <f t="shared" si="2730"/>
        <v>1.30804209</v>
      </c>
      <c r="S5212" s="2">
        <f t="shared" si="2755"/>
        <v>1.33428788</v>
      </c>
      <c r="T5212" s="2">
        <f t="shared" si="2742"/>
        <v>30374.478829700001</v>
      </c>
      <c r="U5212" s="2">
        <f t="shared" si="2743"/>
        <v>7609.9170848283402</v>
      </c>
      <c r="V5212" s="2">
        <f t="shared" si="2744"/>
        <v>0</v>
      </c>
      <c r="W5212" s="2">
        <f t="shared" si="2745"/>
        <v>30374.47882970834</v>
      </c>
      <c r="X5212" s="17">
        <f t="shared" si="2746"/>
        <v>0</v>
      </c>
      <c r="Y5212" s="2">
        <f t="shared" si="2747"/>
        <v>0</v>
      </c>
      <c r="Z5212" s="72">
        <f t="shared" si="2748"/>
        <v>0</v>
      </c>
      <c r="AA5212" s="2">
        <f t="shared" si="2735"/>
        <v>0</v>
      </c>
      <c r="AB5212" s="12">
        <f t="shared" si="2756"/>
        <v>4.6600000000000003E-2</v>
      </c>
      <c r="AC5212" s="17">
        <f t="shared" si="2749"/>
        <v>20</v>
      </c>
      <c r="AD5212" s="17">
        <v>252</v>
      </c>
      <c r="AE5212" s="13">
        <f t="shared" si="2728"/>
        <v>1.0036213679999999</v>
      </c>
      <c r="AF5212" s="2">
        <f t="shared" si="2736"/>
        <v>109.99716565</v>
      </c>
      <c r="AG5212" s="2">
        <f t="shared" si="2750"/>
        <v>109.99716565</v>
      </c>
      <c r="AH5212" s="3">
        <f t="shared" si="2751"/>
        <v>0</v>
      </c>
      <c r="AI5212" s="4" t="str">
        <f t="shared" si="2729"/>
        <v>A+J=</v>
      </c>
      <c r="AJ5212" s="11">
        <f t="shared" si="2757"/>
        <v>46370</v>
      </c>
      <c r="AQ5212" s="53"/>
      <c r="AR5212" s="53"/>
    </row>
    <row r="5213" spans="1:44" x14ac:dyDescent="0.2">
      <c r="A5213" s="158">
        <f t="shared" si="2752"/>
        <v>46369</v>
      </c>
      <c r="B5213" s="2">
        <f t="shared" si="2737"/>
        <v>30484.475995358338</v>
      </c>
      <c r="C5213" s="2">
        <f t="shared" si="2753"/>
        <v>22764.56174488</v>
      </c>
      <c r="D5213" s="2">
        <f>SUM(Y5213:Y$5459)</f>
        <v>22764.561744889885</v>
      </c>
      <c r="E5213" s="91">
        <v>0</v>
      </c>
      <c r="F5213" s="88">
        <f t="shared" si="2731"/>
        <v>6455.85</v>
      </c>
      <c r="G5213" s="3">
        <f>IF(AND(N5213=1,N5212&gt;1),VLOOKUP(A5212,[1]Plan1!$BK$81:$BM$259,3),G5212)</f>
        <v>6413.24</v>
      </c>
      <c r="H5213" s="11">
        <f t="shared" si="2732"/>
        <v>46282</v>
      </c>
      <c r="I5213" s="11">
        <f t="shared" si="2733"/>
        <v>46312</v>
      </c>
      <c r="J5213" s="12">
        <f t="shared" si="2738"/>
        <v>-6.6002153085962245E-3</v>
      </c>
      <c r="K5213" s="11">
        <f t="shared" si="2754"/>
        <v>46370</v>
      </c>
      <c r="L5213" s="11">
        <f t="shared" si="2739"/>
        <v>46370</v>
      </c>
      <c r="M5213" s="1">
        <f t="shared" si="2758"/>
        <v>20</v>
      </c>
      <c r="N5213" s="1">
        <f t="shared" si="2740"/>
        <v>20</v>
      </c>
      <c r="O5213" s="2">
        <f t="shared" si="2741"/>
        <v>0.99339977999999995</v>
      </c>
      <c r="P5213" s="13">
        <f t="shared" si="2734"/>
        <v>0.99339977999999995</v>
      </c>
      <c r="Q5213" s="13">
        <f t="shared" si="2727"/>
        <v>1.3167328237429117</v>
      </c>
      <c r="R5213" s="2">
        <f t="shared" si="2730"/>
        <v>1.30804209</v>
      </c>
      <c r="S5213" s="2">
        <f t="shared" si="2755"/>
        <v>1.33428788</v>
      </c>
      <c r="T5213" s="2">
        <f t="shared" si="2742"/>
        <v>30374.478829700001</v>
      </c>
      <c r="U5213" s="2">
        <f t="shared" si="2743"/>
        <v>7609.9170848283402</v>
      </c>
      <c r="V5213" s="2">
        <f t="shared" si="2744"/>
        <v>0</v>
      </c>
      <c r="W5213" s="2">
        <f t="shared" si="2745"/>
        <v>30374.47882970834</v>
      </c>
      <c r="X5213" s="17">
        <f t="shared" si="2746"/>
        <v>0</v>
      </c>
      <c r="Y5213" s="2">
        <f t="shared" si="2747"/>
        <v>0</v>
      </c>
      <c r="Z5213" s="72">
        <f t="shared" si="2748"/>
        <v>0</v>
      </c>
      <c r="AA5213" s="2">
        <f t="shared" si="2735"/>
        <v>0</v>
      </c>
      <c r="AB5213" s="12">
        <f t="shared" si="2756"/>
        <v>4.6600000000000003E-2</v>
      </c>
      <c r="AC5213" s="17">
        <f t="shared" si="2749"/>
        <v>20</v>
      </c>
      <c r="AD5213" s="17">
        <v>252</v>
      </c>
      <c r="AE5213" s="13">
        <f t="shared" si="2728"/>
        <v>1.0036213679999999</v>
      </c>
      <c r="AF5213" s="2">
        <f t="shared" si="2736"/>
        <v>109.99716565</v>
      </c>
      <c r="AG5213" s="2">
        <f t="shared" si="2750"/>
        <v>109.99716565</v>
      </c>
      <c r="AH5213" s="3">
        <f t="shared" si="2751"/>
        <v>0</v>
      </c>
      <c r="AI5213" s="4" t="str">
        <f t="shared" si="2729"/>
        <v>A+J=</v>
      </c>
      <c r="AJ5213" s="11">
        <f t="shared" si="2757"/>
        <v>46370</v>
      </c>
      <c r="AQ5213" s="53"/>
      <c r="AR5213" s="53"/>
    </row>
    <row r="5214" spans="1:44" x14ac:dyDescent="0.2">
      <c r="A5214" s="158">
        <f t="shared" si="2752"/>
        <v>46370</v>
      </c>
      <c r="B5214" s="2">
        <f t="shared" si="2737"/>
        <v>30484.475995358338</v>
      </c>
      <c r="C5214" s="2">
        <f t="shared" si="2753"/>
        <v>22764.56174488</v>
      </c>
      <c r="D5214" s="2">
        <f>SUM(Y5214:Y$5459)</f>
        <v>22764.561744889885</v>
      </c>
      <c r="E5214" s="91">
        <v>0</v>
      </c>
      <c r="F5214" s="88">
        <f t="shared" si="2731"/>
        <v>6455.85</v>
      </c>
      <c r="G5214" s="3">
        <f>IF(AND(N5214=1,N5213&gt;1),VLOOKUP(A5213,[1]Plan1!$BK$81:$BM$259,3),G5213)</f>
        <v>6413.24</v>
      </c>
      <c r="H5214" s="11">
        <f t="shared" si="2732"/>
        <v>46282</v>
      </c>
      <c r="I5214" s="11">
        <f t="shared" si="2733"/>
        <v>46312</v>
      </c>
      <c r="J5214" s="12">
        <f t="shared" si="2738"/>
        <v>-6.6002153085962245E-3</v>
      </c>
      <c r="K5214" s="11">
        <f t="shared" si="2754"/>
        <v>46401</v>
      </c>
      <c r="L5214" s="11">
        <f t="shared" si="2739"/>
        <v>46370</v>
      </c>
      <c r="M5214" s="1">
        <f t="shared" si="2758"/>
        <v>20</v>
      </c>
      <c r="N5214" s="1">
        <f t="shared" si="2740"/>
        <v>20</v>
      </c>
      <c r="O5214" s="2">
        <f t="shared" si="2741"/>
        <v>0.99339977999999995</v>
      </c>
      <c r="P5214" s="13">
        <f t="shared" si="2734"/>
        <v>0.99339977999999995</v>
      </c>
      <c r="Q5214" s="13">
        <f t="shared" si="2727"/>
        <v>1.3167328237429117</v>
      </c>
      <c r="R5214" s="2">
        <f t="shared" si="2730"/>
        <v>1.30804209</v>
      </c>
      <c r="S5214" s="2">
        <f t="shared" si="2755"/>
        <v>1.33428788</v>
      </c>
      <c r="T5214" s="2">
        <f t="shared" si="2742"/>
        <v>30374.478829700001</v>
      </c>
      <c r="U5214" s="2">
        <f t="shared" si="2743"/>
        <v>7609.9170848283402</v>
      </c>
      <c r="V5214" s="2">
        <f t="shared" si="2744"/>
        <v>0</v>
      </c>
      <c r="W5214" s="2">
        <f t="shared" si="2745"/>
        <v>30374.47882970834</v>
      </c>
      <c r="X5214" s="17">
        <f t="shared" si="2746"/>
        <v>171</v>
      </c>
      <c r="Y5214" s="2">
        <f t="shared" si="2747"/>
        <v>2494.2089963399999</v>
      </c>
      <c r="Z5214" s="72">
        <f t="shared" si="2748"/>
        <v>0.10956543000000001</v>
      </c>
      <c r="AA5214" s="2">
        <f t="shared" si="2735"/>
        <v>3327.9928340000001</v>
      </c>
      <c r="AB5214" s="12">
        <f t="shared" si="2756"/>
        <v>4.6600000000000003E-2</v>
      </c>
      <c r="AC5214" s="17">
        <f t="shared" si="2749"/>
        <v>20</v>
      </c>
      <c r="AD5214" s="17">
        <v>252</v>
      </c>
      <c r="AE5214" s="13">
        <f t="shared" si="2728"/>
        <v>1.0036213679999999</v>
      </c>
      <c r="AF5214" s="2">
        <f t="shared" si="2736"/>
        <v>109.99716565</v>
      </c>
      <c r="AG5214" s="2">
        <f t="shared" si="2750"/>
        <v>109.99716565</v>
      </c>
      <c r="AH5214" s="3">
        <f t="shared" si="2751"/>
        <v>3437.9899996500003</v>
      </c>
      <c r="AI5214" s="4" t="str">
        <f t="shared" si="2729"/>
        <v>A+J=</v>
      </c>
      <c r="AJ5214" s="11">
        <f t="shared" si="2757"/>
        <v>46370</v>
      </c>
      <c r="AQ5214" s="53"/>
      <c r="AR5214" s="53"/>
    </row>
    <row r="5215" spans="1:44" x14ac:dyDescent="0.2">
      <c r="A5215" s="158">
        <f t="shared" si="2752"/>
        <v>46371</v>
      </c>
      <c r="B5215" s="2">
        <f t="shared" si="2737"/>
        <v>27051.374864414916</v>
      </c>
      <c r="C5215" s="2">
        <f t="shared" si="2753"/>
        <v>20270.352748540001</v>
      </c>
      <c r="D5215" s="2">
        <f>SUM(Y5215:Y$5459)</f>
        <v>20270.352748549885</v>
      </c>
      <c r="E5215" s="91">
        <v>0</v>
      </c>
      <c r="F5215" s="88">
        <f t="shared" si="2731"/>
        <v>6455.85</v>
      </c>
      <c r="G5215" s="3">
        <f>IF(AND(N5215=1,N5214&gt;1),VLOOKUP(A5214,[1]Plan1!$BK$81:$BM$259,3),G5214)</f>
        <v>6413.24</v>
      </c>
      <c r="H5215" s="11">
        <f t="shared" si="2732"/>
        <v>46310</v>
      </c>
      <c r="I5215" s="11">
        <f t="shared" si="2733"/>
        <v>46341</v>
      </c>
      <c r="J5215" s="12">
        <f t="shared" si="2738"/>
        <v>-6.6002153085962245E-3</v>
      </c>
      <c r="K5215" s="11">
        <f t="shared" si="2754"/>
        <v>46401</v>
      </c>
      <c r="L5215" s="11">
        <f t="shared" si="2739"/>
        <v>46401</v>
      </c>
      <c r="M5215" s="1">
        <f t="shared" si="2758"/>
        <v>21</v>
      </c>
      <c r="N5215" s="1">
        <f t="shared" si="2740"/>
        <v>1</v>
      </c>
      <c r="O5215" s="2">
        <f t="shared" si="2741"/>
        <v>0.99968471000000003</v>
      </c>
      <c r="P5215" s="13">
        <f t="shared" si="2734"/>
        <v>0.99339977999999995</v>
      </c>
      <c r="Q5215" s="13">
        <f t="shared" ref="Q5215:Q5278" si="2759">IF(L5215&gt;L5214,Q5214*P5215,Q5214)</f>
        <v>1.3080420974249871</v>
      </c>
      <c r="R5215" s="2">
        <f t="shared" si="2730"/>
        <v>1.30762968</v>
      </c>
      <c r="S5215" s="2">
        <f t="shared" si="2755"/>
        <v>1.33428788</v>
      </c>
      <c r="T5215" s="2">
        <f t="shared" si="2742"/>
        <v>27046.485995700001</v>
      </c>
      <c r="U5215" s="2">
        <f t="shared" si="2743"/>
        <v>6776.1332471649139</v>
      </c>
      <c r="V5215" s="2">
        <f t="shared" si="2744"/>
        <v>0</v>
      </c>
      <c r="W5215" s="2">
        <f t="shared" si="2745"/>
        <v>27046.485995704916</v>
      </c>
      <c r="X5215" s="17">
        <f t="shared" si="2746"/>
        <v>0</v>
      </c>
      <c r="Y5215" s="2">
        <f t="shared" si="2747"/>
        <v>0</v>
      </c>
      <c r="Z5215" s="72">
        <f t="shared" si="2748"/>
        <v>0</v>
      </c>
      <c r="AA5215" s="2">
        <f t="shared" si="2735"/>
        <v>0</v>
      </c>
      <c r="AB5215" s="12">
        <f t="shared" si="2756"/>
        <v>4.6600000000000003E-2</v>
      </c>
      <c r="AC5215" s="17">
        <f t="shared" si="2749"/>
        <v>1</v>
      </c>
      <c r="AD5215" s="17">
        <v>252</v>
      </c>
      <c r="AE5215" s="13">
        <f t="shared" ref="AE5215:AE5278" si="2760">ROUND((1+AB5215)^TRUNC((AC5215/AD5215),9),9)</f>
        <v>1.0001807579999999</v>
      </c>
      <c r="AF5215" s="2">
        <f t="shared" si="2736"/>
        <v>4.8888687099999997</v>
      </c>
      <c r="AG5215" s="2">
        <f t="shared" si="2750"/>
        <v>4.8888687099999997</v>
      </c>
      <c r="AH5215" s="3">
        <f t="shared" si="2751"/>
        <v>0</v>
      </c>
      <c r="AI5215" s="4" t="str">
        <f t="shared" si="2729"/>
        <v>A+J=</v>
      </c>
      <c r="AJ5215" s="11">
        <f t="shared" si="2757"/>
        <v>46401</v>
      </c>
      <c r="AQ5215" s="53"/>
      <c r="AR5215" s="53"/>
    </row>
    <row r="5216" spans="1:44" x14ac:dyDescent="0.2">
      <c r="A5216" s="158">
        <f t="shared" si="2752"/>
        <v>46372</v>
      </c>
      <c r="B5216" s="2">
        <f t="shared" si="2737"/>
        <v>27056.264598614915</v>
      </c>
      <c r="C5216" s="2">
        <f t="shared" si="2753"/>
        <v>20270.352748540001</v>
      </c>
      <c r="D5216" s="2">
        <f>SUM(Y5216:Y$5459)</f>
        <v>20270.352748549885</v>
      </c>
      <c r="E5216" s="91">
        <v>0</v>
      </c>
      <c r="F5216" s="88">
        <f t="shared" si="2731"/>
        <v>6455.85</v>
      </c>
      <c r="G5216" s="3">
        <f>IF(AND(N5216=1,N5215&gt;1),VLOOKUP(A5215,[1]Plan1!$BK$81:$BM$259,3),G5215)</f>
        <v>6413.24</v>
      </c>
      <c r="H5216" s="11">
        <f t="shared" si="2732"/>
        <v>46310</v>
      </c>
      <c r="I5216" s="11">
        <f t="shared" si="2733"/>
        <v>46341</v>
      </c>
      <c r="J5216" s="12">
        <f t="shared" si="2738"/>
        <v>-6.6002153085962245E-3</v>
      </c>
      <c r="K5216" s="11">
        <f t="shared" si="2754"/>
        <v>46401</v>
      </c>
      <c r="L5216" s="11">
        <f t="shared" si="2739"/>
        <v>46401</v>
      </c>
      <c r="M5216" s="1">
        <f t="shared" si="2758"/>
        <v>21</v>
      </c>
      <c r="N5216" s="1">
        <f t="shared" si="2740"/>
        <v>2</v>
      </c>
      <c r="O5216" s="2">
        <f t="shared" si="2741"/>
        <v>0.99936952000000001</v>
      </c>
      <c r="P5216" s="13">
        <f t="shared" si="2734"/>
        <v>0.99339977999999995</v>
      </c>
      <c r="Q5216" s="13">
        <f t="shared" si="2759"/>
        <v>1.3080420974249871</v>
      </c>
      <c r="R5216" s="2">
        <f t="shared" si="2730"/>
        <v>1.3072174000000001</v>
      </c>
      <c r="S5216" s="2">
        <f t="shared" si="2755"/>
        <v>1.33428788</v>
      </c>
      <c r="T5216" s="2">
        <f t="shared" si="2742"/>
        <v>27046.485995700001</v>
      </c>
      <c r="U5216" s="2">
        <f t="shared" si="2743"/>
        <v>6776.1332471649139</v>
      </c>
      <c r="V5216" s="2">
        <f t="shared" si="2744"/>
        <v>0</v>
      </c>
      <c r="W5216" s="2">
        <f t="shared" si="2745"/>
        <v>27046.485995704916</v>
      </c>
      <c r="X5216" s="17">
        <f t="shared" si="2746"/>
        <v>0</v>
      </c>
      <c r="Y5216" s="2">
        <f t="shared" si="2747"/>
        <v>0</v>
      </c>
      <c r="Z5216" s="72">
        <f t="shared" si="2748"/>
        <v>0</v>
      </c>
      <c r="AA5216" s="2">
        <f t="shared" si="2735"/>
        <v>0</v>
      </c>
      <c r="AB5216" s="12">
        <f t="shared" si="2756"/>
        <v>4.6600000000000003E-2</v>
      </c>
      <c r="AC5216" s="17">
        <f t="shared" si="2749"/>
        <v>2</v>
      </c>
      <c r="AD5216" s="17">
        <v>252</v>
      </c>
      <c r="AE5216" s="13">
        <f t="shared" si="2760"/>
        <v>1.0003615480000001</v>
      </c>
      <c r="AF5216" s="2">
        <f t="shared" si="2736"/>
        <v>9.77860291</v>
      </c>
      <c r="AG5216" s="2">
        <f t="shared" si="2750"/>
        <v>9.77860291</v>
      </c>
      <c r="AH5216" s="3">
        <f t="shared" si="2751"/>
        <v>0</v>
      </c>
      <c r="AI5216" s="4" t="str">
        <f t="shared" si="2729"/>
        <v>A+J=</v>
      </c>
      <c r="AJ5216" s="11">
        <f t="shared" si="2757"/>
        <v>46401</v>
      </c>
      <c r="AQ5216" s="53"/>
      <c r="AR5216" s="53"/>
    </row>
    <row r="5217" spans="1:44" x14ac:dyDescent="0.2">
      <c r="A5217" s="158">
        <f t="shared" si="2752"/>
        <v>46373</v>
      </c>
      <c r="B5217" s="2">
        <f t="shared" si="2737"/>
        <v>27061.155225354916</v>
      </c>
      <c r="C5217" s="2">
        <f t="shared" si="2753"/>
        <v>20270.352748540001</v>
      </c>
      <c r="D5217" s="2">
        <f>SUM(Y5217:Y$5459)</f>
        <v>20270.352748549885</v>
      </c>
      <c r="E5217" s="91">
        <v>0</v>
      </c>
      <c r="F5217" s="88">
        <f t="shared" si="2731"/>
        <v>6455.85</v>
      </c>
      <c r="G5217" s="3">
        <f>IF(AND(N5217=1,N5216&gt;1),VLOOKUP(A5216,[1]Plan1!$BK$81:$BM$259,3),G5216)</f>
        <v>6413.24</v>
      </c>
      <c r="H5217" s="11">
        <f t="shared" si="2732"/>
        <v>46310</v>
      </c>
      <c r="I5217" s="11">
        <f t="shared" si="2733"/>
        <v>46341</v>
      </c>
      <c r="J5217" s="12">
        <f t="shared" si="2738"/>
        <v>-6.6002153085962245E-3</v>
      </c>
      <c r="K5217" s="11">
        <f t="shared" si="2754"/>
        <v>46401</v>
      </c>
      <c r="L5217" s="11">
        <f t="shared" si="2739"/>
        <v>46401</v>
      </c>
      <c r="M5217" s="1">
        <f t="shared" si="2758"/>
        <v>21</v>
      </c>
      <c r="N5217" s="1">
        <f t="shared" si="2740"/>
        <v>3</v>
      </c>
      <c r="O5217" s="2">
        <f t="shared" si="2741"/>
        <v>0.99905443000000005</v>
      </c>
      <c r="P5217" s="13">
        <f t="shared" si="2734"/>
        <v>0.99339977999999995</v>
      </c>
      <c r="Q5217" s="13">
        <f t="shared" si="2759"/>
        <v>1.3080420974249871</v>
      </c>
      <c r="R5217" s="2">
        <f t="shared" si="2730"/>
        <v>1.30680525</v>
      </c>
      <c r="S5217" s="2">
        <f t="shared" si="2755"/>
        <v>1.33428788</v>
      </c>
      <c r="T5217" s="2">
        <f t="shared" si="2742"/>
        <v>27046.485995700001</v>
      </c>
      <c r="U5217" s="2">
        <f t="shared" si="2743"/>
        <v>6776.1332471649139</v>
      </c>
      <c r="V5217" s="2">
        <f t="shared" si="2744"/>
        <v>0</v>
      </c>
      <c r="W5217" s="2">
        <f t="shared" si="2745"/>
        <v>27046.485995704916</v>
      </c>
      <c r="X5217" s="17">
        <f t="shared" si="2746"/>
        <v>0</v>
      </c>
      <c r="Y5217" s="2">
        <f t="shared" si="2747"/>
        <v>0</v>
      </c>
      <c r="Z5217" s="72">
        <f t="shared" si="2748"/>
        <v>0</v>
      </c>
      <c r="AA5217" s="2">
        <f t="shared" si="2735"/>
        <v>0</v>
      </c>
      <c r="AB5217" s="12">
        <f t="shared" si="2756"/>
        <v>4.6600000000000003E-2</v>
      </c>
      <c r="AC5217" s="17">
        <f t="shared" si="2749"/>
        <v>3</v>
      </c>
      <c r="AD5217" s="17">
        <v>252</v>
      </c>
      <c r="AE5217" s="13">
        <f t="shared" si="2760"/>
        <v>1.0005423710000001</v>
      </c>
      <c r="AF5217" s="2">
        <f t="shared" si="2736"/>
        <v>14.66922965</v>
      </c>
      <c r="AG5217" s="2">
        <f t="shared" si="2750"/>
        <v>14.66922965</v>
      </c>
      <c r="AH5217" s="3">
        <f t="shared" si="2751"/>
        <v>0</v>
      </c>
      <c r="AI5217" s="4" t="str">
        <f t="shared" si="2729"/>
        <v>A+J=</v>
      </c>
      <c r="AJ5217" s="11">
        <f t="shared" si="2757"/>
        <v>46401</v>
      </c>
      <c r="AQ5217" s="53"/>
      <c r="AR5217" s="53"/>
    </row>
    <row r="5218" spans="1:44" x14ac:dyDescent="0.2">
      <c r="A5218" s="158">
        <f t="shared" si="2752"/>
        <v>46374</v>
      </c>
      <c r="B5218" s="2">
        <f t="shared" si="2737"/>
        <v>27066.046744624917</v>
      </c>
      <c r="C5218" s="2">
        <f t="shared" si="2753"/>
        <v>20270.352748540001</v>
      </c>
      <c r="D5218" s="2">
        <f>SUM(Y5218:Y$5459)</f>
        <v>20270.352748549885</v>
      </c>
      <c r="E5218" s="91">
        <v>0</v>
      </c>
      <c r="F5218" s="88">
        <f t="shared" si="2731"/>
        <v>6455.85</v>
      </c>
      <c r="G5218" s="3">
        <f>IF(AND(N5218=1,N5217&gt;1),VLOOKUP(A5217,[1]Plan1!$BK$81:$BM$259,3),G5217)</f>
        <v>6413.24</v>
      </c>
      <c r="H5218" s="11">
        <f t="shared" si="2732"/>
        <v>46310</v>
      </c>
      <c r="I5218" s="11">
        <f t="shared" si="2733"/>
        <v>46341</v>
      </c>
      <c r="J5218" s="12">
        <f t="shared" si="2738"/>
        <v>-6.6002153085962245E-3</v>
      </c>
      <c r="K5218" s="11">
        <f t="shared" si="2754"/>
        <v>46401</v>
      </c>
      <c r="L5218" s="11">
        <f t="shared" si="2739"/>
        <v>46401</v>
      </c>
      <c r="M5218" s="1">
        <f t="shared" si="2758"/>
        <v>21</v>
      </c>
      <c r="N5218" s="1">
        <f t="shared" si="2740"/>
        <v>4</v>
      </c>
      <c r="O5218" s="2">
        <f t="shared" si="2741"/>
        <v>0.99873944000000003</v>
      </c>
      <c r="P5218" s="13">
        <f t="shared" si="2734"/>
        <v>0.99339977999999995</v>
      </c>
      <c r="Q5218" s="13">
        <f t="shared" si="2759"/>
        <v>1.3080420974249871</v>
      </c>
      <c r="R5218" s="2">
        <f t="shared" si="2730"/>
        <v>1.3063932300000001</v>
      </c>
      <c r="S5218" s="2">
        <f t="shared" si="2755"/>
        <v>1.33428788</v>
      </c>
      <c r="T5218" s="2">
        <f t="shared" si="2742"/>
        <v>27046.485995700001</v>
      </c>
      <c r="U5218" s="2">
        <f t="shared" si="2743"/>
        <v>6776.1332471649139</v>
      </c>
      <c r="V5218" s="2">
        <f t="shared" si="2744"/>
        <v>0</v>
      </c>
      <c r="W5218" s="2">
        <f t="shared" si="2745"/>
        <v>27046.485995704916</v>
      </c>
      <c r="X5218" s="17">
        <f t="shared" si="2746"/>
        <v>0</v>
      </c>
      <c r="Y5218" s="2">
        <f t="shared" si="2747"/>
        <v>0</v>
      </c>
      <c r="Z5218" s="72">
        <f t="shared" si="2748"/>
        <v>0</v>
      </c>
      <c r="AA5218" s="2">
        <f t="shared" si="2735"/>
        <v>0</v>
      </c>
      <c r="AB5218" s="12">
        <f t="shared" si="2756"/>
        <v>4.6600000000000003E-2</v>
      </c>
      <c r="AC5218" s="17">
        <f t="shared" si="2749"/>
        <v>4</v>
      </c>
      <c r="AD5218" s="17">
        <v>252</v>
      </c>
      <c r="AE5218" s="13">
        <f t="shared" si="2760"/>
        <v>1.0007232269999999</v>
      </c>
      <c r="AF5218" s="2">
        <f t="shared" si="2736"/>
        <v>19.560748920000002</v>
      </c>
      <c r="AG5218" s="2">
        <f t="shared" si="2750"/>
        <v>19.560748920000002</v>
      </c>
      <c r="AH5218" s="3">
        <f t="shared" si="2751"/>
        <v>0</v>
      </c>
      <c r="AI5218" s="4" t="str">
        <f t="shared" ref="AI5218:AI5281" si="2761">AI5217</f>
        <v>A+J=</v>
      </c>
      <c r="AJ5218" s="11">
        <f t="shared" si="2757"/>
        <v>46401</v>
      </c>
      <c r="AQ5218" s="53"/>
      <c r="AR5218" s="53"/>
    </row>
    <row r="5219" spans="1:44" x14ac:dyDescent="0.2">
      <c r="A5219" s="158">
        <f t="shared" si="2752"/>
        <v>46375</v>
      </c>
      <c r="B5219" s="2">
        <f t="shared" si="2737"/>
        <v>27070.939129384915</v>
      </c>
      <c r="C5219" s="2">
        <f t="shared" si="2753"/>
        <v>20270.352748540001</v>
      </c>
      <c r="D5219" s="2">
        <f>SUM(Y5219:Y$5459)</f>
        <v>20270.352748549885</v>
      </c>
      <c r="E5219" s="91">
        <v>0</v>
      </c>
      <c r="F5219" s="88">
        <f t="shared" si="2731"/>
        <v>6455.85</v>
      </c>
      <c r="G5219" s="3">
        <f>IF(AND(N5219=1,N5218&gt;1),VLOOKUP(A5218,[1]Plan1!$BK$81:$BM$259,3),G5218)</f>
        <v>6413.24</v>
      </c>
      <c r="H5219" s="11">
        <f t="shared" si="2732"/>
        <v>46310</v>
      </c>
      <c r="I5219" s="11">
        <f t="shared" si="2733"/>
        <v>46341</v>
      </c>
      <c r="J5219" s="12">
        <f t="shared" si="2738"/>
        <v>-6.6002153085962245E-3</v>
      </c>
      <c r="K5219" s="11">
        <f t="shared" si="2754"/>
        <v>46401</v>
      </c>
      <c r="L5219" s="11">
        <f t="shared" si="2739"/>
        <v>46401</v>
      </c>
      <c r="M5219" s="1">
        <f t="shared" si="2758"/>
        <v>21</v>
      </c>
      <c r="N5219" s="1">
        <f t="shared" si="2740"/>
        <v>5</v>
      </c>
      <c r="O5219" s="2">
        <f t="shared" si="2741"/>
        <v>0.99842454999999997</v>
      </c>
      <c r="P5219" s="13">
        <f t="shared" si="2734"/>
        <v>0.99339977999999995</v>
      </c>
      <c r="Q5219" s="13">
        <f t="shared" si="2759"/>
        <v>1.3080420974249871</v>
      </c>
      <c r="R5219" s="2">
        <f t="shared" si="2730"/>
        <v>1.30598134</v>
      </c>
      <c r="S5219" s="2">
        <f t="shared" si="2755"/>
        <v>1.33428788</v>
      </c>
      <c r="T5219" s="2">
        <f t="shared" si="2742"/>
        <v>27046.485995700001</v>
      </c>
      <c r="U5219" s="2">
        <f t="shared" si="2743"/>
        <v>6776.1332471649139</v>
      </c>
      <c r="V5219" s="2">
        <f t="shared" si="2744"/>
        <v>0</v>
      </c>
      <c r="W5219" s="2">
        <f t="shared" si="2745"/>
        <v>27046.485995704916</v>
      </c>
      <c r="X5219" s="17">
        <f t="shared" si="2746"/>
        <v>0</v>
      </c>
      <c r="Y5219" s="2">
        <f t="shared" si="2747"/>
        <v>0</v>
      </c>
      <c r="Z5219" s="72">
        <f t="shared" si="2748"/>
        <v>0</v>
      </c>
      <c r="AA5219" s="2">
        <f t="shared" si="2735"/>
        <v>0</v>
      </c>
      <c r="AB5219" s="12">
        <f t="shared" si="2756"/>
        <v>4.6600000000000003E-2</v>
      </c>
      <c r="AC5219" s="17">
        <f t="shared" si="2749"/>
        <v>5</v>
      </c>
      <c r="AD5219" s="17">
        <v>252</v>
      </c>
      <c r="AE5219" s="13">
        <f t="shared" si="2760"/>
        <v>1.000904115</v>
      </c>
      <c r="AF5219" s="2">
        <f t="shared" si="2736"/>
        <v>24.453133680000001</v>
      </c>
      <c r="AG5219" s="2">
        <f t="shared" si="2750"/>
        <v>24.453133680000001</v>
      </c>
      <c r="AH5219" s="3">
        <f t="shared" si="2751"/>
        <v>0</v>
      </c>
      <c r="AI5219" s="4" t="str">
        <f t="shared" si="2761"/>
        <v>A+J=</v>
      </c>
      <c r="AJ5219" s="11">
        <f t="shared" si="2757"/>
        <v>46401</v>
      </c>
      <c r="AQ5219" s="53"/>
      <c r="AR5219" s="53"/>
    </row>
    <row r="5220" spans="1:44" x14ac:dyDescent="0.2">
      <c r="A5220" s="158">
        <f t="shared" si="2752"/>
        <v>46376</v>
      </c>
      <c r="B5220" s="2">
        <f t="shared" si="2737"/>
        <v>27070.939129384915</v>
      </c>
      <c r="C5220" s="2">
        <f t="shared" si="2753"/>
        <v>20270.352748540001</v>
      </c>
      <c r="D5220" s="2">
        <f>SUM(Y5220:Y$5459)</f>
        <v>20270.352748549885</v>
      </c>
      <c r="E5220" s="91">
        <v>0</v>
      </c>
      <c r="F5220" s="88">
        <f t="shared" si="2731"/>
        <v>6455.85</v>
      </c>
      <c r="G5220" s="3">
        <f>IF(AND(N5220=1,N5219&gt;1),VLOOKUP(A5219,[1]Plan1!$BK$81:$BM$259,3),G5219)</f>
        <v>6413.24</v>
      </c>
      <c r="H5220" s="11">
        <f t="shared" si="2732"/>
        <v>46310</v>
      </c>
      <c r="I5220" s="11">
        <f t="shared" si="2733"/>
        <v>46341</v>
      </c>
      <c r="J5220" s="12">
        <f t="shared" si="2738"/>
        <v>-6.6002153085962245E-3</v>
      </c>
      <c r="K5220" s="11">
        <f t="shared" si="2754"/>
        <v>46401</v>
      </c>
      <c r="L5220" s="11">
        <f t="shared" si="2739"/>
        <v>46401</v>
      </c>
      <c r="M5220" s="1">
        <f t="shared" si="2758"/>
        <v>21</v>
      </c>
      <c r="N5220" s="1">
        <f t="shared" si="2740"/>
        <v>5</v>
      </c>
      <c r="O5220" s="2">
        <f t="shared" si="2741"/>
        <v>0.99842454999999997</v>
      </c>
      <c r="P5220" s="13">
        <f t="shared" si="2734"/>
        <v>0.99339977999999995</v>
      </c>
      <c r="Q5220" s="13">
        <f t="shared" si="2759"/>
        <v>1.3080420974249871</v>
      </c>
      <c r="R5220" s="2">
        <f t="shared" si="2730"/>
        <v>1.30598134</v>
      </c>
      <c r="S5220" s="2">
        <f t="shared" si="2755"/>
        <v>1.33428788</v>
      </c>
      <c r="T5220" s="2">
        <f t="shared" si="2742"/>
        <v>27046.485995700001</v>
      </c>
      <c r="U5220" s="2">
        <f t="shared" si="2743"/>
        <v>6776.1332471649139</v>
      </c>
      <c r="V5220" s="2">
        <f t="shared" si="2744"/>
        <v>0</v>
      </c>
      <c r="W5220" s="2">
        <f t="shared" si="2745"/>
        <v>27046.485995704916</v>
      </c>
      <c r="X5220" s="17">
        <f t="shared" si="2746"/>
        <v>0</v>
      </c>
      <c r="Y5220" s="2">
        <f t="shared" si="2747"/>
        <v>0</v>
      </c>
      <c r="Z5220" s="72">
        <f t="shared" si="2748"/>
        <v>0</v>
      </c>
      <c r="AA5220" s="2">
        <f t="shared" si="2735"/>
        <v>0</v>
      </c>
      <c r="AB5220" s="12">
        <f t="shared" si="2756"/>
        <v>4.6600000000000003E-2</v>
      </c>
      <c r="AC5220" s="17">
        <f t="shared" si="2749"/>
        <v>5</v>
      </c>
      <c r="AD5220" s="17">
        <v>252</v>
      </c>
      <c r="AE5220" s="13">
        <f t="shared" si="2760"/>
        <v>1.000904115</v>
      </c>
      <c r="AF5220" s="2">
        <f t="shared" si="2736"/>
        <v>24.453133680000001</v>
      </c>
      <c r="AG5220" s="2">
        <f t="shared" si="2750"/>
        <v>24.453133680000001</v>
      </c>
      <c r="AH5220" s="3">
        <f t="shared" si="2751"/>
        <v>0</v>
      </c>
      <c r="AI5220" s="4" t="str">
        <f t="shared" si="2761"/>
        <v>A+J=</v>
      </c>
      <c r="AJ5220" s="11">
        <f t="shared" si="2757"/>
        <v>46401</v>
      </c>
      <c r="AQ5220" s="53"/>
      <c r="AR5220" s="53"/>
    </row>
    <row r="5221" spans="1:44" x14ac:dyDescent="0.2">
      <c r="A5221" s="158">
        <f t="shared" si="2752"/>
        <v>46377</v>
      </c>
      <c r="B5221" s="2">
        <f t="shared" si="2737"/>
        <v>27070.939129384915</v>
      </c>
      <c r="C5221" s="2">
        <f t="shared" si="2753"/>
        <v>20270.352748540001</v>
      </c>
      <c r="D5221" s="2">
        <f>SUM(Y5221:Y$5459)</f>
        <v>20270.352748549885</v>
      </c>
      <c r="E5221" s="91">
        <v>0</v>
      </c>
      <c r="F5221" s="88">
        <f t="shared" si="2731"/>
        <v>6455.85</v>
      </c>
      <c r="G5221" s="3">
        <f>IF(AND(N5221=1,N5220&gt;1),VLOOKUP(A5220,[1]Plan1!$BK$81:$BM$259,3),G5220)</f>
        <v>6413.24</v>
      </c>
      <c r="H5221" s="11">
        <f t="shared" si="2732"/>
        <v>46310</v>
      </c>
      <c r="I5221" s="11">
        <f t="shared" si="2733"/>
        <v>46341</v>
      </c>
      <c r="J5221" s="12">
        <f t="shared" si="2738"/>
        <v>-6.6002153085962245E-3</v>
      </c>
      <c r="K5221" s="11">
        <f t="shared" si="2754"/>
        <v>46401</v>
      </c>
      <c r="L5221" s="11">
        <f t="shared" si="2739"/>
        <v>46401</v>
      </c>
      <c r="M5221" s="1">
        <f t="shared" si="2758"/>
        <v>21</v>
      </c>
      <c r="N5221" s="1">
        <f t="shared" si="2740"/>
        <v>5</v>
      </c>
      <c r="O5221" s="2">
        <f t="shared" si="2741"/>
        <v>0.99842454999999997</v>
      </c>
      <c r="P5221" s="13">
        <f t="shared" si="2734"/>
        <v>0.99339977999999995</v>
      </c>
      <c r="Q5221" s="13">
        <f t="shared" si="2759"/>
        <v>1.3080420974249871</v>
      </c>
      <c r="R5221" s="2">
        <f t="shared" si="2730"/>
        <v>1.30598134</v>
      </c>
      <c r="S5221" s="2">
        <f t="shared" si="2755"/>
        <v>1.33428788</v>
      </c>
      <c r="T5221" s="2">
        <f t="shared" si="2742"/>
        <v>27046.485995700001</v>
      </c>
      <c r="U5221" s="2">
        <f t="shared" si="2743"/>
        <v>6776.1332471649139</v>
      </c>
      <c r="V5221" s="2">
        <f t="shared" si="2744"/>
        <v>0</v>
      </c>
      <c r="W5221" s="2">
        <f t="shared" si="2745"/>
        <v>27046.485995704916</v>
      </c>
      <c r="X5221" s="17">
        <f t="shared" si="2746"/>
        <v>0</v>
      </c>
      <c r="Y5221" s="2">
        <f t="shared" si="2747"/>
        <v>0</v>
      </c>
      <c r="Z5221" s="72">
        <f t="shared" si="2748"/>
        <v>0</v>
      </c>
      <c r="AA5221" s="2">
        <f t="shared" si="2735"/>
        <v>0</v>
      </c>
      <c r="AB5221" s="12">
        <f t="shared" si="2756"/>
        <v>4.6600000000000003E-2</v>
      </c>
      <c r="AC5221" s="17">
        <f t="shared" si="2749"/>
        <v>5</v>
      </c>
      <c r="AD5221" s="17">
        <v>252</v>
      </c>
      <c r="AE5221" s="13">
        <f t="shared" si="2760"/>
        <v>1.000904115</v>
      </c>
      <c r="AF5221" s="2">
        <f t="shared" si="2736"/>
        <v>24.453133680000001</v>
      </c>
      <c r="AG5221" s="2">
        <f t="shared" si="2750"/>
        <v>24.453133680000001</v>
      </c>
      <c r="AH5221" s="3">
        <f t="shared" si="2751"/>
        <v>0</v>
      </c>
      <c r="AI5221" s="4" t="str">
        <f t="shared" si="2761"/>
        <v>A+J=</v>
      </c>
      <c r="AJ5221" s="11">
        <f t="shared" si="2757"/>
        <v>46401</v>
      </c>
      <c r="AQ5221" s="53"/>
      <c r="AR5221" s="53"/>
    </row>
    <row r="5222" spans="1:44" x14ac:dyDescent="0.2">
      <c r="A5222" s="158">
        <f t="shared" si="2752"/>
        <v>46378</v>
      </c>
      <c r="B5222" s="2">
        <f t="shared" si="2737"/>
        <v>27075.832406674916</v>
      </c>
      <c r="C5222" s="2">
        <f t="shared" si="2753"/>
        <v>20270.352748540001</v>
      </c>
      <c r="D5222" s="2">
        <f>SUM(Y5222:Y$5459)</f>
        <v>20270.352748549885</v>
      </c>
      <c r="E5222" s="91">
        <v>0</v>
      </c>
      <c r="F5222" s="88">
        <f t="shared" si="2731"/>
        <v>6455.85</v>
      </c>
      <c r="G5222" s="3">
        <f>IF(AND(N5222=1,N5221&gt;1),VLOOKUP(A5221,[1]Plan1!$BK$81:$BM$259,3),G5221)</f>
        <v>6413.24</v>
      </c>
      <c r="H5222" s="11">
        <f t="shared" si="2732"/>
        <v>46310</v>
      </c>
      <c r="I5222" s="11">
        <f t="shared" si="2733"/>
        <v>46341</v>
      </c>
      <c r="J5222" s="12">
        <f t="shared" si="2738"/>
        <v>-6.6002153085962245E-3</v>
      </c>
      <c r="K5222" s="11">
        <f t="shared" si="2754"/>
        <v>46401</v>
      </c>
      <c r="L5222" s="11">
        <f t="shared" si="2739"/>
        <v>46401</v>
      </c>
      <c r="M5222" s="1">
        <f t="shared" si="2758"/>
        <v>21</v>
      </c>
      <c r="N5222" s="1">
        <f t="shared" si="2740"/>
        <v>6</v>
      </c>
      <c r="O5222" s="2">
        <f t="shared" si="2741"/>
        <v>0.99810975999999996</v>
      </c>
      <c r="P5222" s="13">
        <f t="shared" si="2734"/>
        <v>0.99339977999999995</v>
      </c>
      <c r="Q5222" s="13">
        <f t="shared" si="2759"/>
        <v>1.3080420974249871</v>
      </c>
      <c r="R5222" s="2">
        <f t="shared" si="2730"/>
        <v>1.30556958</v>
      </c>
      <c r="S5222" s="2">
        <f t="shared" si="2755"/>
        <v>1.33428788</v>
      </c>
      <c r="T5222" s="2">
        <f t="shared" si="2742"/>
        <v>27046.485995700001</v>
      </c>
      <c r="U5222" s="2">
        <f t="shared" si="2743"/>
        <v>6776.1332471649139</v>
      </c>
      <c r="V5222" s="2">
        <f t="shared" si="2744"/>
        <v>0</v>
      </c>
      <c r="W5222" s="2">
        <f t="shared" si="2745"/>
        <v>27046.485995704916</v>
      </c>
      <c r="X5222" s="17">
        <f t="shared" si="2746"/>
        <v>0</v>
      </c>
      <c r="Y5222" s="2">
        <f t="shared" si="2747"/>
        <v>0</v>
      </c>
      <c r="Z5222" s="72">
        <f t="shared" si="2748"/>
        <v>0</v>
      </c>
      <c r="AA5222" s="2">
        <f t="shared" si="2735"/>
        <v>0</v>
      </c>
      <c r="AB5222" s="12">
        <f t="shared" si="2756"/>
        <v>4.6600000000000003E-2</v>
      </c>
      <c r="AC5222" s="17">
        <f t="shared" si="2749"/>
        <v>6</v>
      </c>
      <c r="AD5222" s="17">
        <v>252</v>
      </c>
      <c r="AE5222" s="13">
        <f t="shared" si="2760"/>
        <v>1.0010850360000001</v>
      </c>
      <c r="AF5222" s="2">
        <f t="shared" si="2736"/>
        <v>29.346410970000001</v>
      </c>
      <c r="AG5222" s="2">
        <f t="shared" si="2750"/>
        <v>29.346410970000001</v>
      </c>
      <c r="AH5222" s="3">
        <f t="shared" si="2751"/>
        <v>0</v>
      </c>
      <c r="AI5222" s="4" t="str">
        <f t="shared" si="2761"/>
        <v>A+J=</v>
      </c>
      <c r="AJ5222" s="11">
        <f t="shared" si="2757"/>
        <v>46401</v>
      </c>
      <c r="AQ5222" s="53"/>
      <c r="AR5222" s="53"/>
    </row>
    <row r="5223" spans="1:44" x14ac:dyDescent="0.2">
      <c r="A5223" s="158">
        <f t="shared" si="2752"/>
        <v>46379</v>
      </c>
      <c r="B5223" s="2">
        <f t="shared" si="2737"/>
        <v>27080.726576504916</v>
      </c>
      <c r="C5223" s="2">
        <f t="shared" si="2753"/>
        <v>20270.352748540001</v>
      </c>
      <c r="D5223" s="2">
        <f>SUM(Y5223:Y$5459)</f>
        <v>20270.352748549885</v>
      </c>
      <c r="E5223" s="91">
        <v>0</v>
      </c>
      <c r="F5223" s="88">
        <f t="shared" si="2731"/>
        <v>6455.85</v>
      </c>
      <c r="G5223" s="3">
        <f>IF(AND(N5223=1,N5222&gt;1),VLOOKUP(A5222,[1]Plan1!$BK$81:$BM$259,3),G5222)</f>
        <v>6413.24</v>
      </c>
      <c r="H5223" s="11">
        <f t="shared" si="2732"/>
        <v>46310</v>
      </c>
      <c r="I5223" s="11">
        <f t="shared" si="2733"/>
        <v>46341</v>
      </c>
      <c r="J5223" s="12">
        <f t="shared" si="2738"/>
        <v>-6.6002153085962245E-3</v>
      </c>
      <c r="K5223" s="11">
        <f t="shared" si="2754"/>
        <v>46401</v>
      </c>
      <c r="L5223" s="11">
        <f t="shared" si="2739"/>
        <v>46401</v>
      </c>
      <c r="M5223" s="1">
        <f t="shared" si="2758"/>
        <v>21</v>
      </c>
      <c r="N5223" s="1">
        <f t="shared" si="2740"/>
        <v>7</v>
      </c>
      <c r="O5223" s="2">
        <f t="shared" si="2741"/>
        <v>0.99779507000000001</v>
      </c>
      <c r="P5223" s="13">
        <f t="shared" si="2734"/>
        <v>0.99339977999999995</v>
      </c>
      <c r="Q5223" s="13">
        <f t="shared" si="2759"/>
        <v>1.3080420974249871</v>
      </c>
      <c r="R5223" s="2">
        <f t="shared" si="2730"/>
        <v>1.3051579499999999</v>
      </c>
      <c r="S5223" s="2">
        <f t="shared" si="2755"/>
        <v>1.33428788</v>
      </c>
      <c r="T5223" s="2">
        <f t="shared" si="2742"/>
        <v>27046.485995700001</v>
      </c>
      <c r="U5223" s="2">
        <f t="shared" si="2743"/>
        <v>6776.1332471649139</v>
      </c>
      <c r="V5223" s="2">
        <f t="shared" si="2744"/>
        <v>0</v>
      </c>
      <c r="W5223" s="2">
        <f t="shared" si="2745"/>
        <v>27046.485995704916</v>
      </c>
      <c r="X5223" s="17">
        <f t="shared" si="2746"/>
        <v>0</v>
      </c>
      <c r="Y5223" s="2">
        <f t="shared" si="2747"/>
        <v>0</v>
      </c>
      <c r="Z5223" s="72">
        <f t="shared" si="2748"/>
        <v>0</v>
      </c>
      <c r="AA5223" s="2">
        <f t="shared" si="2735"/>
        <v>0</v>
      </c>
      <c r="AB5223" s="12">
        <f t="shared" si="2756"/>
        <v>4.6600000000000003E-2</v>
      </c>
      <c r="AC5223" s="17">
        <f t="shared" si="2749"/>
        <v>7</v>
      </c>
      <c r="AD5223" s="17">
        <v>252</v>
      </c>
      <c r="AE5223" s="13">
        <f t="shared" si="2760"/>
        <v>1.0012659900000001</v>
      </c>
      <c r="AF5223" s="2">
        <f t="shared" si="2736"/>
        <v>34.240580799999996</v>
      </c>
      <c r="AG5223" s="2">
        <f t="shared" si="2750"/>
        <v>34.240580799999996</v>
      </c>
      <c r="AH5223" s="3">
        <f t="shared" si="2751"/>
        <v>0</v>
      </c>
      <c r="AI5223" s="4" t="str">
        <f t="shared" si="2761"/>
        <v>A+J=</v>
      </c>
      <c r="AJ5223" s="11">
        <f t="shared" si="2757"/>
        <v>46401</v>
      </c>
      <c r="AQ5223" s="53"/>
      <c r="AR5223" s="53"/>
    </row>
    <row r="5224" spans="1:44" x14ac:dyDescent="0.2">
      <c r="A5224" s="158">
        <f t="shared" si="2752"/>
        <v>46380</v>
      </c>
      <c r="B5224" s="2">
        <f t="shared" si="2737"/>
        <v>27085.621611824914</v>
      </c>
      <c r="C5224" s="2">
        <f t="shared" si="2753"/>
        <v>20270.352748540001</v>
      </c>
      <c r="D5224" s="2">
        <f>SUM(Y5224:Y$5459)</f>
        <v>20270.352748549885</v>
      </c>
      <c r="E5224" s="91">
        <v>0</v>
      </c>
      <c r="F5224" s="88">
        <f t="shared" si="2731"/>
        <v>6455.85</v>
      </c>
      <c r="G5224" s="3">
        <f>IF(AND(N5224=1,N5223&gt;1),VLOOKUP(A5223,[1]Plan1!$BK$81:$BM$259,3),G5223)</f>
        <v>6413.24</v>
      </c>
      <c r="H5224" s="11">
        <f t="shared" si="2732"/>
        <v>46310</v>
      </c>
      <c r="I5224" s="11">
        <f t="shared" si="2733"/>
        <v>46341</v>
      </c>
      <c r="J5224" s="12">
        <f t="shared" si="2738"/>
        <v>-6.6002153085962245E-3</v>
      </c>
      <c r="K5224" s="11">
        <f t="shared" si="2754"/>
        <v>46401</v>
      </c>
      <c r="L5224" s="11">
        <f t="shared" si="2739"/>
        <v>46401</v>
      </c>
      <c r="M5224" s="1">
        <f t="shared" si="2758"/>
        <v>21</v>
      </c>
      <c r="N5224" s="1">
        <f t="shared" si="2740"/>
        <v>8</v>
      </c>
      <c r="O5224" s="2">
        <f t="shared" si="2741"/>
        <v>0.99748046999999995</v>
      </c>
      <c r="P5224" s="13">
        <f t="shared" si="2734"/>
        <v>0.99339977999999995</v>
      </c>
      <c r="Q5224" s="13">
        <f t="shared" si="2759"/>
        <v>1.3080420974249871</v>
      </c>
      <c r="R5224" s="2">
        <f t="shared" si="2730"/>
        <v>1.30474644</v>
      </c>
      <c r="S5224" s="2">
        <f t="shared" si="2755"/>
        <v>1.33428788</v>
      </c>
      <c r="T5224" s="2">
        <f t="shared" si="2742"/>
        <v>27046.485995700001</v>
      </c>
      <c r="U5224" s="2">
        <f t="shared" si="2743"/>
        <v>6776.1332471649139</v>
      </c>
      <c r="V5224" s="2">
        <f t="shared" si="2744"/>
        <v>0</v>
      </c>
      <c r="W5224" s="2">
        <f t="shared" si="2745"/>
        <v>27046.485995704916</v>
      </c>
      <c r="X5224" s="17">
        <f t="shared" si="2746"/>
        <v>0</v>
      </c>
      <c r="Y5224" s="2">
        <f t="shared" si="2747"/>
        <v>0</v>
      </c>
      <c r="Z5224" s="72">
        <f t="shared" si="2748"/>
        <v>0</v>
      </c>
      <c r="AA5224" s="2">
        <f t="shared" si="2735"/>
        <v>0</v>
      </c>
      <c r="AB5224" s="12">
        <f t="shared" si="2756"/>
        <v>4.6600000000000003E-2</v>
      </c>
      <c r="AC5224" s="17">
        <f t="shared" si="2749"/>
        <v>8</v>
      </c>
      <c r="AD5224" s="17">
        <v>252</v>
      </c>
      <c r="AE5224" s="13">
        <f t="shared" si="2760"/>
        <v>1.001446976</v>
      </c>
      <c r="AF5224" s="2">
        <f t="shared" si="2736"/>
        <v>39.135616120000002</v>
      </c>
      <c r="AG5224" s="2">
        <f t="shared" si="2750"/>
        <v>39.135616120000002</v>
      </c>
      <c r="AH5224" s="3">
        <f t="shared" si="2751"/>
        <v>0</v>
      </c>
      <c r="AI5224" s="4" t="str">
        <f t="shared" si="2761"/>
        <v>A+J=</v>
      </c>
      <c r="AJ5224" s="11">
        <f t="shared" si="2757"/>
        <v>46401</v>
      </c>
      <c r="AQ5224" s="53"/>
      <c r="AR5224" s="53"/>
    </row>
    <row r="5225" spans="1:44" x14ac:dyDescent="0.2">
      <c r="A5225" s="158">
        <f t="shared" si="2752"/>
        <v>46381</v>
      </c>
      <c r="B5225" s="2">
        <f t="shared" si="2737"/>
        <v>27090.517566714916</v>
      </c>
      <c r="C5225" s="2">
        <f t="shared" si="2753"/>
        <v>20270.352748540001</v>
      </c>
      <c r="D5225" s="2">
        <f>SUM(Y5225:Y$5459)</f>
        <v>20270.352748549885</v>
      </c>
      <c r="E5225" s="91">
        <v>0</v>
      </c>
      <c r="F5225" s="88">
        <f t="shared" si="2731"/>
        <v>6455.85</v>
      </c>
      <c r="G5225" s="3">
        <f>IF(AND(N5225=1,N5224&gt;1),VLOOKUP(A5224,[1]Plan1!$BK$81:$BM$259,3),G5224)</f>
        <v>6413.24</v>
      </c>
      <c r="H5225" s="11">
        <f t="shared" si="2732"/>
        <v>46310</v>
      </c>
      <c r="I5225" s="11">
        <f t="shared" si="2733"/>
        <v>46341</v>
      </c>
      <c r="J5225" s="12">
        <f t="shared" si="2738"/>
        <v>-6.6002153085962245E-3</v>
      </c>
      <c r="K5225" s="11">
        <f t="shared" si="2754"/>
        <v>46401</v>
      </c>
      <c r="L5225" s="11">
        <f t="shared" si="2739"/>
        <v>46401</v>
      </c>
      <c r="M5225" s="1">
        <f t="shared" si="2758"/>
        <v>21</v>
      </c>
      <c r="N5225" s="1">
        <f t="shared" si="2740"/>
        <v>9</v>
      </c>
      <c r="O5225" s="2">
        <f t="shared" si="2741"/>
        <v>0.99716598000000001</v>
      </c>
      <c r="P5225" s="13">
        <f t="shared" si="2734"/>
        <v>0.99339977999999995</v>
      </c>
      <c r="Q5225" s="13">
        <f t="shared" si="2759"/>
        <v>1.3080420974249871</v>
      </c>
      <c r="R5225" s="2">
        <f t="shared" ref="R5225:R5288" si="2762">TRUNC(TRUNC((O5225*Q5225),15),8)</f>
        <v>1.30433507</v>
      </c>
      <c r="S5225" s="2">
        <f t="shared" si="2755"/>
        <v>1.33428788</v>
      </c>
      <c r="T5225" s="2">
        <f t="shared" si="2742"/>
        <v>27046.485995700001</v>
      </c>
      <c r="U5225" s="2">
        <f t="shared" si="2743"/>
        <v>6776.1332471649139</v>
      </c>
      <c r="V5225" s="2">
        <f t="shared" si="2744"/>
        <v>0</v>
      </c>
      <c r="W5225" s="2">
        <f t="shared" si="2745"/>
        <v>27046.485995704916</v>
      </c>
      <c r="X5225" s="17">
        <f t="shared" si="2746"/>
        <v>0</v>
      </c>
      <c r="Y5225" s="2">
        <f t="shared" si="2747"/>
        <v>0</v>
      </c>
      <c r="Z5225" s="72">
        <f t="shared" si="2748"/>
        <v>0</v>
      </c>
      <c r="AA5225" s="2">
        <f t="shared" si="2735"/>
        <v>0</v>
      </c>
      <c r="AB5225" s="12">
        <f t="shared" si="2756"/>
        <v>4.6600000000000003E-2</v>
      </c>
      <c r="AC5225" s="17">
        <f t="shared" si="2749"/>
        <v>9</v>
      </c>
      <c r="AD5225" s="17">
        <v>252</v>
      </c>
      <c r="AE5225" s="13">
        <f t="shared" si="2760"/>
        <v>1.0016279960000001</v>
      </c>
      <c r="AF5225" s="2">
        <f t="shared" si="2736"/>
        <v>44.03157101</v>
      </c>
      <c r="AG5225" s="2">
        <f t="shared" si="2750"/>
        <v>44.03157101</v>
      </c>
      <c r="AH5225" s="3">
        <f t="shared" si="2751"/>
        <v>0</v>
      </c>
      <c r="AI5225" s="4" t="str">
        <f t="shared" si="2761"/>
        <v>A+J=</v>
      </c>
      <c r="AJ5225" s="11">
        <f t="shared" si="2757"/>
        <v>46401</v>
      </c>
      <c r="AQ5225" s="53"/>
      <c r="AR5225" s="53"/>
    </row>
    <row r="5226" spans="1:44" x14ac:dyDescent="0.2">
      <c r="A5226" s="158">
        <f t="shared" si="2752"/>
        <v>46382</v>
      </c>
      <c r="B5226" s="2">
        <f t="shared" si="2737"/>
        <v>27090.517566714916</v>
      </c>
      <c r="C5226" s="2">
        <f t="shared" si="2753"/>
        <v>20270.352748540001</v>
      </c>
      <c r="D5226" s="2">
        <f>SUM(Y5226:Y$5459)</f>
        <v>20270.352748549885</v>
      </c>
      <c r="E5226" s="91">
        <v>0</v>
      </c>
      <c r="F5226" s="88">
        <f t="shared" ref="F5226:F5289" si="2763">IF(G5226=G5225,F5225,G5225)</f>
        <v>6455.85</v>
      </c>
      <c r="G5226" s="3">
        <f>IF(AND(N5226=1,N5225&gt;1),VLOOKUP(A5225,[1]Plan1!$BK$81:$BM$259,3),G5225)</f>
        <v>6413.24</v>
      </c>
      <c r="H5226" s="11">
        <f t="shared" ref="H5226:H5289" si="2764">EDATE(I5226,-1)</f>
        <v>46310</v>
      </c>
      <c r="I5226" s="11">
        <f t="shared" ref="I5226:I5289" si="2765">IF(X5225&gt;0,EDATE(A5226,-1),+I5225)</f>
        <v>46341</v>
      </c>
      <c r="J5226" s="12">
        <f t="shared" si="2738"/>
        <v>-6.6002153085962245E-3</v>
      </c>
      <c r="K5226" s="11">
        <f t="shared" si="2754"/>
        <v>46401</v>
      </c>
      <c r="L5226" s="11">
        <f t="shared" si="2739"/>
        <v>46401</v>
      </c>
      <c r="M5226" s="1">
        <f t="shared" si="2758"/>
        <v>21</v>
      </c>
      <c r="N5226" s="1">
        <f t="shared" si="2740"/>
        <v>9</v>
      </c>
      <c r="O5226" s="2">
        <f t="shared" si="2741"/>
        <v>0.99716598000000001</v>
      </c>
      <c r="P5226" s="13">
        <f t="shared" ref="P5226:P5289" si="2766">IF(L5226&gt;L5225,O5225,P5225)</f>
        <v>0.99339977999999995</v>
      </c>
      <c r="Q5226" s="13">
        <f t="shared" si="2759"/>
        <v>1.3080420974249871</v>
      </c>
      <c r="R5226" s="2">
        <f t="shared" si="2762"/>
        <v>1.30433507</v>
      </c>
      <c r="S5226" s="2">
        <f t="shared" si="2755"/>
        <v>1.33428788</v>
      </c>
      <c r="T5226" s="2">
        <f t="shared" si="2742"/>
        <v>27046.485995700001</v>
      </c>
      <c r="U5226" s="2">
        <f t="shared" si="2743"/>
        <v>6776.1332471649139</v>
      </c>
      <c r="V5226" s="2">
        <f t="shared" si="2744"/>
        <v>0</v>
      </c>
      <c r="W5226" s="2">
        <f t="shared" si="2745"/>
        <v>27046.485995704916</v>
      </c>
      <c r="X5226" s="17">
        <f t="shared" si="2746"/>
        <v>0</v>
      </c>
      <c r="Y5226" s="2">
        <f t="shared" si="2747"/>
        <v>0</v>
      </c>
      <c r="Z5226" s="72">
        <f t="shared" si="2748"/>
        <v>0</v>
      </c>
      <c r="AA5226" s="2">
        <f t="shared" si="2735"/>
        <v>0</v>
      </c>
      <c r="AB5226" s="12">
        <f t="shared" si="2756"/>
        <v>4.6600000000000003E-2</v>
      </c>
      <c r="AC5226" s="17">
        <f t="shared" si="2749"/>
        <v>9</v>
      </c>
      <c r="AD5226" s="17">
        <v>252</v>
      </c>
      <c r="AE5226" s="13">
        <f t="shared" si="2760"/>
        <v>1.0016279960000001</v>
      </c>
      <c r="AF5226" s="2">
        <f t="shared" si="2736"/>
        <v>44.03157101</v>
      </c>
      <c r="AG5226" s="2">
        <f t="shared" si="2750"/>
        <v>44.03157101</v>
      </c>
      <c r="AH5226" s="3">
        <f t="shared" si="2751"/>
        <v>0</v>
      </c>
      <c r="AI5226" s="4" t="str">
        <f t="shared" si="2761"/>
        <v>A+J=</v>
      </c>
      <c r="AJ5226" s="11">
        <f t="shared" si="2757"/>
        <v>46401</v>
      </c>
      <c r="AQ5226" s="53"/>
      <c r="AR5226" s="53"/>
    </row>
    <row r="5227" spans="1:44" x14ac:dyDescent="0.2">
      <c r="A5227" s="158">
        <f t="shared" si="2752"/>
        <v>46383</v>
      </c>
      <c r="B5227" s="2">
        <f t="shared" si="2737"/>
        <v>27090.517566714916</v>
      </c>
      <c r="C5227" s="2">
        <f t="shared" si="2753"/>
        <v>20270.352748540001</v>
      </c>
      <c r="D5227" s="2">
        <f>SUM(Y5227:Y$5459)</f>
        <v>20270.352748549885</v>
      </c>
      <c r="E5227" s="91">
        <v>0</v>
      </c>
      <c r="F5227" s="88">
        <f t="shared" si="2763"/>
        <v>6455.85</v>
      </c>
      <c r="G5227" s="3">
        <f>IF(AND(N5227=1,N5226&gt;1),VLOOKUP(A5226,[1]Plan1!$BK$81:$BM$259,3),G5226)</f>
        <v>6413.24</v>
      </c>
      <c r="H5227" s="11">
        <f t="shared" si="2764"/>
        <v>46310</v>
      </c>
      <c r="I5227" s="11">
        <f t="shared" si="2765"/>
        <v>46341</v>
      </c>
      <c r="J5227" s="12">
        <f t="shared" si="2738"/>
        <v>-6.6002153085962245E-3</v>
      </c>
      <c r="K5227" s="11">
        <f t="shared" si="2754"/>
        <v>46401</v>
      </c>
      <c r="L5227" s="11">
        <f t="shared" si="2739"/>
        <v>46401</v>
      </c>
      <c r="M5227" s="1">
        <f t="shared" si="2758"/>
        <v>21</v>
      </c>
      <c r="N5227" s="1">
        <f t="shared" si="2740"/>
        <v>9</v>
      </c>
      <c r="O5227" s="2">
        <f t="shared" si="2741"/>
        <v>0.99716598000000001</v>
      </c>
      <c r="P5227" s="13">
        <f t="shared" si="2766"/>
        <v>0.99339977999999995</v>
      </c>
      <c r="Q5227" s="13">
        <f t="shared" si="2759"/>
        <v>1.3080420974249871</v>
      </c>
      <c r="R5227" s="2">
        <f t="shared" si="2762"/>
        <v>1.30433507</v>
      </c>
      <c r="S5227" s="2">
        <f t="shared" si="2755"/>
        <v>1.33428788</v>
      </c>
      <c r="T5227" s="2">
        <f t="shared" si="2742"/>
        <v>27046.485995700001</v>
      </c>
      <c r="U5227" s="2">
        <f t="shared" si="2743"/>
        <v>6776.1332471649139</v>
      </c>
      <c r="V5227" s="2">
        <f t="shared" si="2744"/>
        <v>0</v>
      </c>
      <c r="W5227" s="2">
        <f t="shared" si="2745"/>
        <v>27046.485995704916</v>
      </c>
      <c r="X5227" s="17">
        <f t="shared" si="2746"/>
        <v>0</v>
      </c>
      <c r="Y5227" s="2">
        <f t="shared" si="2747"/>
        <v>0</v>
      </c>
      <c r="Z5227" s="72">
        <f t="shared" si="2748"/>
        <v>0</v>
      </c>
      <c r="AA5227" s="2">
        <f t="shared" si="2735"/>
        <v>0</v>
      </c>
      <c r="AB5227" s="12">
        <f t="shared" si="2756"/>
        <v>4.6600000000000003E-2</v>
      </c>
      <c r="AC5227" s="17">
        <f t="shared" si="2749"/>
        <v>9</v>
      </c>
      <c r="AD5227" s="17">
        <v>252</v>
      </c>
      <c r="AE5227" s="13">
        <f t="shared" si="2760"/>
        <v>1.0016279960000001</v>
      </c>
      <c r="AF5227" s="2">
        <f t="shared" si="2736"/>
        <v>44.03157101</v>
      </c>
      <c r="AG5227" s="2">
        <f t="shared" si="2750"/>
        <v>44.03157101</v>
      </c>
      <c r="AH5227" s="3">
        <f t="shared" si="2751"/>
        <v>0</v>
      </c>
      <c r="AI5227" s="4" t="str">
        <f t="shared" si="2761"/>
        <v>A+J=</v>
      </c>
      <c r="AJ5227" s="11">
        <f t="shared" si="2757"/>
        <v>46401</v>
      </c>
      <c r="AQ5227" s="53"/>
      <c r="AR5227" s="53"/>
    </row>
    <row r="5228" spans="1:44" x14ac:dyDescent="0.2">
      <c r="A5228" s="158">
        <f t="shared" si="2752"/>
        <v>46384</v>
      </c>
      <c r="B5228" s="2">
        <f t="shared" si="2737"/>
        <v>27090.517566714916</v>
      </c>
      <c r="C5228" s="2">
        <f t="shared" si="2753"/>
        <v>20270.352748540001</v>
      </c>
      <c r="D5228" s="2">
        <f>SUM(Y5228:Y$5459)</f>
        <v>20270.352748549885</v>
      </c>
      <c r="E5228" s="91">
        <v>0</v>
      </c>
      <c r="F5228" s="88">
        <f t="shared" si="2763"/>
        <v>6455.85</v>
      </c>
      <c r="G5228" s="3">
        <f>IF(AND(N5228=1,N5227&gt;1),VLOOKUP(A5227,[1]Plan1!$BK$81:$BM$259,3),G5227)</f>
        <v>6413.24</v>
      </c>
      <c r="H5228" s="11">
        <f t="shared" si="2764"/>
        <v>46310</v>
      </c>
      <c r="I5228" s="11">
        <f t="shared" si="2765"/>
        <v>46341</v>
      </c>
      <c r="J5228" s="12">
        <f t="shared" si="2738"/>
        <v>-6.6002153085962245E-3</v>
      </c>
      <c r="K5228" s="11">
        <f t="shared" si="2754"/>
        <v>46401</v>
      </c>
      <c r="L5228" s="11">
        <f t="shared" si="2739"/>
        <v>46401</v>
      </c>
      <c r="M5228" s="1">
        <f t="shared" si="2758"/>
        <v>21</v>
      </c>
      <c r="N5228" s="1">
        <f t="shared" si="2740"/>
        <v>9</v>
      </c>
      <c r="O5228" s="2">
        <f t="shared" si="2741"/>
        <v>0.99716598000000001</v>
      </c>
      <c r="P5228" s="13">
        <f t="shared" si="2766"/>
        <v>0.99339977999999995</v>
      </c>
      <c r="Q5228" s="13">
        <f t="shared" si="2759"/>
        <v>1.3080420974249871</v>
      </c>
      <c r="R5228" s="2">
        <f t="shared" si="2762"/>
        <v>1.30433507</v>
      </c>
      <c r="S5228" s="2">
        <f t="shared" si="2755"/>
        <v>1.33428788</v>
      </c>
      <c r="T5228" s="2">
        <f t="shared" si="2742"/>
        <v>27046.485995700001</v>
      </c>
      <c r="U5228" s="2">
        <f t="shared" si="2743"/>
        <v>6776.1332471649139</v>
      </c>
      <c r="V5228" s="2">
        <f t="shared" si="2744"/>
        <v>0</v>
      </c>
      <c r="W5228" s="2">
        <f t="shared" si="2745"/>
        <v>27046.485995704916</v>
      </c>
      <c r="X5228" s="17">
        <f t="shared" si="2746"/>
        <v>0</v>
      </c>
      <c r="Y5228" s="2">
        <f t="shared" si="2747"/>
        <v>0</v>
      </c>
      <c r="Z5228" s="72">
        <f t="shared" si="2748"/>
        <v>0</v>
      </c>
      <c r="AA5228" s="2">
        <f t="shared" si="2735"/>
        <v>0</v>
      </c>
      <c r="AB5228" s="12">
        <f t="shared" si="2756"/>
        <v>4.6600000000000003E-2</v>
      </c>
      <c r="AC5228" s="17">
        <f t="shared" si="2749"/>
        <v>9</v>
      </c>
      <c r="AD5228" s="17">
        <v>252</v>
      </c>
      <c r="AE5228" s="13">
        <f t="shared" si="2760"/>
        <v>1.0016279960000001</v>
      </c>
      <c r="AF5228" s="2">
        <f t="shared" si="2736"/>
        <v>44.03157101</v>
      </c>
      <c r="AG5228" s="2">
        <f t="shared" si="2750"/>
        <v>44.03157101</v>
      </c>
      <c r="AH5228" s="3">
        <f t="shared" si="2751"/>
        <v>0</v>
      </c>
      <c r="AI5228" s="4" t="str">
        <f t="shared" si="2761"/>
        <v>A+J=</v>
      </c>
      <c r="AJ5228" s="11">
        <f t="shared" si="2757"/>
        <v>46401</v>
      </c>
      <c r="AQ5228" s="53"/>
      <c r="AR5228" s="53"/>
    </row>
    <row r="5229" spans="1:44" x14ac:dyDescent="0.2">
      <c r="A5229" s="158">
        <f t="shared" si="2752"/>
        <v>46385</v>
      </c>
      <c r="B5229" s="2">
        <f t="shared" si="2737"/>
        <v>27095.414387094916</v>
      </c>
      <c r="C5229" s="2">
        <f t="shared" si="2753"/>
        <v>20270.352748540001</v>
      </c>
      <c r="D5229" s="2">
        <f>SUM(Y5229:Y$5459)</f>
        <v>20270.352748549885</v>
      </c>
      <c r="E5229" s="91">
        <v>0</v>
      </c>
      <c r="F5229" s="88">
        <f t="shared" si="2763"/>
        <v>6455.85</v>
      </c>
      <c r="G5229" s="3">
        <f>IF(AND(N5229=1,N5228&gt;1),VLOOKUP(A5228,[1]Plan1!$BK$81:$BM$259,3),G5228)</f>
        <v>6413.24</v>
      </c>
      <c r="H5229" s="11">
        <f t="shared" si="2764"/>
        <v>46310</v>
      </c>
      <c r="I5229" s="11">
        <f t="shared" si="2765"/>
        <v>46341</v>
      </c>
      <c r="J5229" s="12">
        <f t="shared" si="2738"/>
        <v>-6.6002153085962245E-3</v>
      </c>
      <c r="K5229" s="11">
        <f t="shared" si="2754"/>
        <v>46401</v>
      </c>
      <c r="L5229" s="11">
        <f t="shared" si="2739"/>
        <v>46401</v>
      </c>
      <c r="M5229" s="1">
        <f t="shared" si="2758"/>
        <v>21</v>
      </c>
      <c r="N5229" s="1">
        <f t="shared" si="2740"/>
        <v>10</v>
      </c>
      <c r="O5229" s="2">
        <f t="shared" si="2741"/>
        <v>0.99685157999999996</v>
      </c>
      <c r="P5229" s="13">
        <f t="shared" si="2766"/>
        <v>0.99339977999999995</v>
      </c>
      <c r="Q5229" s="13">
        <f t="shared" si="2759"/>
        <v>1.3080420974249871</v>
      </c>
      <c r="R5229" s="2">
        <f t="shared" si="2762"/>
        <v>1.30392383</v>
      </c>
      <c r="S5229" s="2">
        <f t="shared" si="2755"/>
        <v>1.33428788</v>
      </c>
      <c r="T5229" s="2">
        <f t="shared" si="2742"/>
        <v>27046.485995700001</v>
      </c>
      <c r="U5229" s="2">
        <f t="shared" si="2743"/>
        <v>6776.1332471649139</v>
      </c>
      <c r="V5229" s="2">
        <f t="shared" si="2744"/>
        <v>0</v>
      </c>
      <c r="W5229" s="2">
        <f t="shared" si="2745"/>
        <v>27046.485995704916</v>
      </c>
      <c r="X5229" s="17">
        <f t="shared" si="2746"/>
        <v>0</v>
      </c>
      <c r="Y5229" s="2">
        <f t="shared" si="2747"/>
        <v>0</v>
      </c>
      <c r="Z5229" s="72">
        <f t="shared" si="2748"/>
        <v>0</v>
      </c>
      <c r="AA5229" s="2">
        <f t="shared" si="2735"/>
        <v>0</v>
      </c>
      <c r="AB5229" s="12">
        <f t="shared" si="2756"/>
        <v>4.6600000000000003E-2</v>
      </c>
      <c r="AC5229" s="17">
        <f t="shared" si="2749"/>
        <v>10</v>
      </c>
      <c r="AD5229" s="17">
        <v>252</v>
      </c>
      <c r="AE5229" s="13">
        <f t="shared" si="2760"/>
        <v>1.0018090479999999</v>
      </c>
      <c r="AF5229" s="2">
        <f t="shared" si="2736"/>
        <v>48.928391390000002</v>
      </c>
      <c r="AG5229" s="2">
        <f t="shared" si="2750"/>
        <v>48.928391390000002</v>
      </c>
      <c r="AH5229" s="3">
        <f t="shared" si="2751"/>
        <v>0</v>
      </c>
      <c r="AI5229" s="4" t="str">
        <f t="shared" si="2761"/>
        <v>A+J=</v>
      </c>
      <c r="AJ5229" s="11">
        <f t="shared" si="2757"/>
        <v>46401</v>
      </c>
      <c r="AQ5229" s="53"/>
      <c r="AR5229" s="53"/>
    </row>
    <row r="5230" spans="1:44" x14ac:dyDescent="0.2">
      <c r="A5230" s="158">
        <f t="shared" si="2752"/>
        <v>46386</v>
      </c>
      <c r="B5230" s="2">
        <f t="shared" si="2737"/>
        <v>27100.312072964916</v>
      </c>
      <c r="C5230" s="2">
        <f t="shared" si="2753"/>
        <v>20270.352748540001</v>
      </c>
      <c r="D5230" s="2">
        <f>SUM(Y5230:Y$5459)</f>
        <v>20270.352748549885</v>
      </c>
      <c r="E5230" s="91">
        <v>0</v>
      </c>
      <c r="F5230" s="88">
        <f t="shared" si="2763"/>
        <v>6455.85</v>
      </c>
      <c r="G5230" s="3">
        <f>IF(AND(N5230=1,N5229&gt;1),VLOOKUP(A5229,[1]Plan1!$BK$81:$BM$259,3),G5229)</f>
        <v>6413.24</v>
      </c>
      <c r="H5230" s="11">
        <f t="shared" si="2764"/>
        <v>46310</v>
      </c>
      <c r="I5230" s="11">
        <f t="shared" si="2765"/>
        <v>46341</v>
      </c>
      <c r="J5230" s="12">
        <f t="shared" si="2738"/>
        <v>-6.6002153085962245E-3</v>
      </c>
      <c r="K5230" s="11">
        <f t="shared" si="2754"/>
        <v>46401</v>
      </c>
      <c r="L5230" s="11">
        <f t="shared" si="2739"/>
        <v>46401</v>
      </c>
      <c r="M5230" s="1">
        <f t="shared" si="2758"/>
        <v>21</v>
      </c>
      <c r="N5230" s="1">
        <f t="shared" si="2740"/>
        <v>11</v>
      </c>
      <c r="O5230" s="2">
        <f t="shared" si="2741"/>
        <v>0.99653729000000002</v>
      </c>
      <c r="P5230" s="13">
        <f t="shared" si="2766"/>
        <v>0.99339977999999995</v>
      </c>
      <c r="Q5230" s="13">
        <f t="shared" si="2759"/>
        <v>1.3080420974249871</v>
      </c>
      <c r="R5230" s="2">
        <f t="shared" si="2762"/>
        <v>1.3035127200000001</v>
      </c>
      <c r="S5230" s="2">
        <f t="shared" si="2755"/>
        <v>1.33428788</v>
      </c>
      <c r="T5230" s="2">
        <f t="shared" si="2742"/>
        <v>27046.485995700001</v>
      </c>
      <c r="U5230" s="2">
        <f t="shared" si="2743"/>
        <v>6776.1332471649139</v>
      </c>
      <c r="V5230" s="2">
        <f t="shared" si="2744"/>
        <v>0</v>
      </c>
      <c r="W5230" s="2">
        <f t="shared" si="2745"/>
        <v>27046.485995704916</v>
      </c>
      <c r="X5230" s="17">
        <f t="shared" si="2746"/>
        <v>0</v>
      </c>
      <c r="Y5230" s="2">
        <f t="shared" si="2747"/>
        <v>0</v>
      </c>
      <c r="Z5230" s="72">
        <f t="shared" si="2748"/>
        <v>0</v>
      </c>
      <c r="AA5230" s="2">
        <f t="shared" si="2735"/>
        <v>0</v>
      </c>
      <c r="AB5230" s="12">
        <f t="shared" si="2756"/>
        <v>4.6600000000000003E-2</v>
      </c>
      <c r="AC5230" s="17">
        <f t="shared" si="2749"/>
        <v>11</v>
      </c>
      <c r="AD5230" s="17">
        <v>252</v>
      </c>
      <c r="AE5230" s="13">
        <f t="shared" si="2760"/>
        <v>1.001990132</v>
      </c>
      <c r="AF5230" s="2">
        <f t="shared" si="2736"/>
        <v>53.826077259999998</v>
      </c>
      <c r="AG5230" s="2">
        <f t="shared" si="2750"/>
        <v>53.826077259999998</v>
      </c>
      <c r="AH5230" s="3">
        <f t="shared" si="2751"/>
        <v>0</v>
      </c>
      <c r="AI5230" s="4" t="str">
        <f t="shared" si="2761"/>
        <v>A+J=</v>
      </c>
      <c r="AJ5230" s="11">
        <f t="shared" si="2757"/>
        <v>46401</v>
      </c>
      <c r="AQ5230" s="53"/>
      <c r="AR5230" s="53"/>
    </row>
    <row r="5231" spans="1:44" x14ac:dyDescent="0.2">
      <c r="A5231" s="158">
        <f t="shared" si="2752"/>
        <v>46387</v>
      </c>
      <c r="B5231" s="2">
        <f t="shared" si="2737"/>
        <v>27105.210678414915</v>
      </c>
      <c r="C5231" s="2">
        <f t="shared" si="2753"/>
        <v>20270.352748540001</v>
      </c>
      <c r="D5231" s="2">
        <f>SUM(Y5231:Y$5459)</f>
        <v>20270.352748549885</v>
      </c>
      <c r="E5231" s="91">
        <v>0</v>
      </c>
      <c r="F5231" s="88">
        <f t="shared" si="2763"/>
        <v>6455.85</v>
      </c>
      <c r="G5231" s="3">
        <f>IF(AND(N5231=1,N5230&gt;1),VLOOKUP(A5230,[1]Plan1!$BK$81:$BM$259,3),G5230)</f>
        <v>6413.24</v>
      </c>
      <c r="H5231" s="11">
        <f t="shared" si="2764"/>
        <v>46310</v>
      </c>
      <c r="I5231" s="11">
        <f t="shared" si="2765"/>
        <v>46341</v>
      </c>
      <c r="J5231" s="12">
        <f t="shared" si="2738"/>
        <v>-6.6002153085962245E-3</v>
      </c>
      <c r="K5231" s="11">
        <f t="shared" si="2754"/>
        <v>46401</v>
      </c>
      <c r="L5231" s="11">
        <f t="shared" si="2739"/>
        <v>46401</v>
      </c>
      <c r="M5231" s="1">
        <f t="shared" si="2758"/>
        <v>21</v>
      </c>
      <c r="N5231" s="1">
        <f t="shared" si="2740"/>
        <v>12</v>
      </c>
      <c r="O5231" s="2">
        <f t="shared" si="2741"/>
        <v>0.99622308999999998</v>
      </c>
      <c r="P5231" s="13">
        <f t="shared" si="2766"/>
        <v>0.99339977999999995</v>
      </c>
      <c r="Q5231" s="13">
        <f t="shared" si="2759"/>
        <v>1.3080420974249871</v>
      </c>
      <c r="R5231" s="2">
        <f t="shared" si="2762"/>
        <v>1.30310174</v>
      </c>
      <c r="S5231" s="2">
        <f t="shared" si="2755"/>
        <v>1.33428788</v>
      </c>
      <c r="T5231" s="2">
        <f t="shared" si="2742"/>
        <v>27046.485995700001</v>
      </c>
      <c r="U5231" s="2">
        <f t="shared" si="2743"/>
        <v>6776.1332471649139</v>
      </c>
      <c r="V5231" s="2">
        <f t="shared" si="2744"/>
        <v>0</v>
      </c>
      <c r="W5231" s="2">
        <f t="shared" si="2745"/>
        <v>27046.485995704916</v>
      </c>
      <c r="X5231" s="17">
        <f t="shared" si="2746"/>
        <v>0</v>
      </c>
      <c r="Y5231" s="2">
        <f t="shared" si="2747"/>
        <v>0</v>
      </c>
      <c r="Z5231" s="72">
        <f t="shared" si="2748"/>
        <v>0</v>
      </c>
      <c r="AA5231" s="2">
        <f t="shared" si="2735"/>
        <v>0</v>
      </c>
      <c r="AB5231" s="12">
        <f t="shared" si="2756"/>
        <v>4.6600000000000003E-2</v>
      </c>
      <c r="AC5231" s="17">
        <f t="shared" si="2749"/>
        <v>12</v>
      </c>
      <c r="AD5231" s="17">
        <v>252</v>
      </c>
      <c r="AE5231" s="13">
        <f t="shared" si="2760"/>
        <v>1.00217125</v>
      </c>
      <c r="AF5231" s="2">
        <f t="shared" si="2736"/>
        <v>58.724682710000003</v>
      </c>
      <c r="AG5231" s="2">
        <f t="shared" si="2750"/>
        <v>58.724682710000003</v>
      </c>
      <c r="AH5231" s="3">
        <f t="shared" si="2751"/>
        <v>0</v>
      </c>
      <c r="AI5231" s="4" t="str">
        <f t="shared" si="2761"/>
        <v>A+J=</v>
      </c>
      <c r="AJ5231" s="11">
        <f t="shared" si="2757"/>
        <v>46401</v>
      </c>
      <c r="AQ5231" s="53"/>
      <c r="AR5231" s="53"/>
    </row>
    <row r="5232" spans="1:44" x14ac:dyDescent="0.2">
      <c r="A5232" s="158">
        <f t="shared" si="2752"/>
        <v>46388</v>
      </c>
      <c r="B5232" s="2">
        <f t="shared" si="2737"/>
        <v>27110.110149354914</v>
      </c>
      <c r="C5232" s="2">
        <f t="shared" si="2753"/>
        <v>20270.352748540001</v>
      </c>
      <c r="D5232" s="2">
        <f>SUM(Y5232:Y$5459)</f>
        <v>20270.352748549885</v>
      </c>
      <c r="E5232" s="91">
        <v>0</v>
      </c>
      <c r="F5232" s="88">
        <f t="shared" si="2763"/>
        <v>6455.85</v>
      </c>
      <c r="G5232" s="3">
        <f>IF(AND(N5232=1,N5231&gt;1),VLOOKUP(A5231,[1]Plan1!$BK$81:$BM$259,3),G5231)</f>
        <v>6413.24</v>
      </c>
      <c r="H5232" s="11">
        <f t="shared" si="2764"/>
        <v>46310</v>
      </c>
      <c r="I5232" s="11">
        <f t="shared" si="2765"/>
        <v>46341</v>
      </c>
      <c r="J5232" s="12">
        <f t="shared" si="2738"/>
        <v>-6.6002153085962245E-3</v>
      </c>
      <c r="K5232" s="11">
        <f t="shared" si="2754"/>
        <v>46401</v>
      </c>
      <c r="L5232" s="11">
        <f t="shared" si="2739"/>
        <v>46401</v>
      </c>
      <c r="M5232" s="1">
        <f t="shared" si="2758"/>
        <v>21</v>
      </c>
      <c r="N5232" s="1">
        <f t="shared" si="2740"/>
        <v>13</v>
      </c>
      <c r="O5232" s="2">
        <f t="shared" si="2741"/>
        <v>0.99590900000000004</v>
      </c>
      <c r="P5232" s="13">
        <f t="shared" si="2766"/>
        <v>0.99339977999999995</v>
      </c>
      <c r="Q5232" s="13">
        <f t="shared" si="2759"/>
        <v>1.3080420974249871</v>
      </c>
      <c r="R5232" s="2">
        <f t="shared" si="2762"/>
        <v>1.30269089</v>
      </c>
      <c r="S5232" s="2">
        <f t="shared" si="2755"/>
        <v>1.33428788</v>
      </c>
      <c r="T5232" s="2">
        <f t="shared" si="2742"/>
        <v>27046.485995700001</v>
      </c>
      <c r="U5232" s="2">
        <f t="shared" si="2743"/>
        <v>6776.1332471649139</v>
      </c>
      <c r="V5232" s="2">
        <f t="shared" si="2744"/>
        <v>0</v>
      </c>
      <c r="W5232" s="2">
        <f t="shared" si="2745"/>
        <v>27046.485995704916</v>
      </c>
      <c r="X5232" s="17">
        <f t="shared" si="2746"/>
        <v>0</v>
      </c>
      <c r="Y5232" s="2">
        <f t="shared" si="2747"/>
        <v>0</v>
      </c>
      <c r="Z5232" s="72">
        <f t="shared" si="2748"/>
        <v>0</v>
      </c>
      <c r="AA5232" s="2">
        <f t="shared" ref="AA5232:AA5295" si="2767">IF(Z5232&gt;0,TRUNC(Z5232*T5232,8),0)</f>
        <v>0</v>
      </c>
      <c r="AB5232" s="12">
        <f t="shared" si="2756"/>
        <v>4.6600000000000003E-2</v>
      </c>
      <c r="AC5232" s="17">
        <f t="shared" si="2749"/>
        <v>13</v>
      </c>
      <c r="AD5232" s="17">
        <v>252</v>
      </c>
      <c r="AE5232" s="13">
        <f t="shared" si="2760"/>
        <v>1.0023523999999999</v>
      </c>
      <c r="AF5232" s="2">
        <f t="shared" ref="AF5232:AF5295" si="2768">TRUNC((T5232*(AE5232-1)),8)</f>
        <v>63.624153649999997</v>
      </c>
      <c r="AG5232" s="2">
        <f t="shared" si="2750"/>
        <v>63.624153649999997</v>
      </c>
      <c r="AH5232" s="3">
        <f t="shared" si="2751"/>
        <v>0</v>
      </c>
      <c r="AI5232" s="4" t="str">
        <f t="shared" si="2761"/>
        <v>A+J=</v>
      </c>
      <c r="AJ5232" s="11">
        <f t="shared" si="2757"/>
        <v>46401</v>
      </c>
      <c r="AQ5232" s="53"/>
      <c r="AR5232" s="53"/>
    </row>
    <row r="5233" spans="1:44" x14ac:dyDescent="0.2">
      <c r="A5233" s="158">
        <f t="shared" si="2752"/>
        <v>46389</v>
      </c>
      <c r="B5233" s="2">
        <f t="shared" si="2737"/>
        <v>27110.110149354914</v>
      </c>
      <c r="C5233" s="2">
        <f t="shared" si="2753"/>
        <v>20270.352748540001</v>
      </c>
      <c r="D5233" s="2">
        <f>SUM(Y5233:Y$5459)</f>
        <v>20270.352748549885</v>
      </c>
      <c r="E5233" s="91">
        <v>0</v>
      </c>
      <c r="F5233" s="88">
        <f t="shared" si="2763"/>
        <v>6455.85</v>
      </c>
      <c r="G5233" s="3">
        <f>IF(AND(N5233=1,N5232&gt;1),VLOOKUP(A5232,[1]Plan1!$BK$81:$BM$259,3),G5232)</f>
        <v>6413.24</v>
      </c>
      <c r="H5233" s="11">
        <f t="shared" si="2764"/>
        <v>46310</v>
      </c>
      <c r="I5233" s="11">
        <f t="shared" si="2765"/>
        <v>46341</v>
      </c>
      <c r="J5233" s="12">
        <f t="shared" si="2738"/>
        <v>-6.6002153085962245E-3</v>
      </c>
      <c r="K5233" s="11">
        <f t="shared" si="2754"/>
        <v>46401</v>
      </c>
      <c r="L5233" s="11">
        <f t="shared" si="2739"/>
        <v>46401</v>
      </c>
      <c r="M5233" s="1">
        <f t="shared" si="2758"/>
        <v>21</v>
      </c>
      <c r="N5233" s="1">
        <f t="shared" si="2740"/>
        <v>13</v>
      </c>
      <c r="O5233" s="2">
        <f t="shared" si="2741"/>
        <v>0.99590900000000004</v>
      </c>
      <c r="P5233" s="13">
        <f t="shared" si="2766"/>
        <v>0.99339977999999995</v>
      </c>
      <c r="Q5233" s="13">
        <f t="shared" si="2759"/>
        <v>1.3080420974249871</v>
      </c>
      <c r="R5233" s="2">
        <f t="shared" si="2762"/>
        <v>1.30269089</v>
      </c>
      <c r="S5233" s="2">
        <f t="shared" si="2755"/>
        <v>1.33428788</v>
      </c>
      <c r="T5233" s="2">
        <f t="shared" si="2742"/>
        <v>27046.485995700001</v>
      </c>
      <c r="U5233" s="2">
        <f t="shared" si="2743"/>
        <v>6776.1332471649139</v>
      </c>
      <c r="V5233" s="2">
        <f t="shared" si="2744"/>
        <v>0</v>
      </c>
      <c r="W5233" s="2">
        <f t="shared" si="2745"/>
        <v>27046.485995704916</v>
      </c>
      <c r="X5233" s="17">
        <f t="shared" si="2746"/>
        <v>0</v>
      </c>
      <c r="Y5233" s="2">
        <f t="shared" si="2747"/>
        <v>0</v>
      </c>
      <c r="Z5233" s="72">
        <f t="shared" si="2748"/>
        <v>0</v>
      </c>
      <c r="AA5233" s="2">
        <f t="shared" si="2767"/>
        <v>0</v>
      </c>
      <c r="AB5233" s="12">
        <f t="shared" si="2756"/>
        <v>4.6600000000000003E-2</v>
      </c>
      <c r="AC5233" s="17">
        <f t="shared" si="2749"/>
        <v>13</v>
      </c>
      <c r="AD5233" s="17">
        <v>252</v>
      </c>
      <c r="AE5233" s="13">
        <f t="shared" si="2760"/>
        <v>1.0023523999999999</v>
      </c>
      <c r="AF5233" s="2">
        <f t="shared" si="2768"/>
        <v>63.624153649999997</v>
      </c>
      <c r="AG5233" s="2">
        <f t="shared" si="2750"/>
        <v>63.624153649999997</v>
      </c>
      <c r="AH5233" s="3">
        <f t="shared" si="2751"/>
        <v>0</v>
      </c>
      <c r="AI5233" s="4" t="str">
        <f t="shared" si="2761"/>
        <v>A+J=</v>
      </c>
      <c r="AJ5233" s="11">
        <f t="shared" si="2757"/>
        <v>46401</v>
      </c>
      <c r="AQ5233" s="53"/>
      <c r="AR5233" s="53"/>
    </row>
    <row r="5234" spans="1:44" x14ac:dyDescent="0.2">
      <c r="A5234" s="158">
        <f t="shared" si="2752"/>
        <v>46390</v>
      </c>
      <c r="B5234" s="2">
        <f t="shared" si="2737"/>
        <v>27110.110149354914</v>
      </c>
      <c r="C5234" s="2">
        <f t="shared" si="2753"/>
        <v>20270.352748540001</v>
      </c>
      <c r="D5234" s="2">
        <f>SUM(Y5234:Y$5459)</f>
        <v>20270.352748549885</v>
      </c>
      <c r="E5234" s="91">
        <v>0</v>
      </c>
      <c r="F5234" s="88">
        <f t="shared" si="2763"/>
        <v>6455.85</v>
      </c>
      <c r="G5234" s="3">
        <f>IF(AND(N5234=1,N5233&gt;1),VLOOKUP(A5233,[1]Plan1!$BK$81:$BM$259,3),G5233)</f>
        <v>6413.24</v>
      </c>
      <c r="H5234" s="11">
        <f t="shared" si="2764"/>
        <v>46310</v>
      </c>
      <c r="I5234" s="11">
        <f t="shared" si="2765"/>
        <v>46341</v>
      </c>
      <c r="J5234" s="12">
        <f t="shared" si="2738"/>
        <v>-6.6002153085962245E-3</v>
      </c>
      <c r="K5234" s="11">
        <f t="shared" si="2754"/>
        <v>46401</v>
      </c>
      <c r="L5234" s="11">
        <f t="shared" si="2739"/>
        <v>46401</v>
      </c>
      <c r="M5234" s="1">
        <f t="shared" si="2758"/>
        <v>21</v>
      </c>
      <c r="N5234" s="1">
        <f t="shared" si="2740"/>
        <v>13</v>
      </c>
      <c r="O5234" s="2">
        <f t="shared" si="2741"/>
        <v>0.99590900000000004</v>
      </c>
      <c r="P5234" s="13">
        <f t="shared" si="2766"/>
        <v>0.99339977999999995</v>
      </c>
      <c r="Q5234" s="13">
        <f t="shared" si="2759"/>
        <v>1.3080420974249871</v>
      </c>
      <c r="R5234" s="2">
        <f t="shared" si="2762"/>
        <v>1.30269089</v>
      </c>
      <c r="S5234" s="2">
        <f t="shared" si="2755"/>
        <v>1.33428788</v>
      </c>
      <c r="T5234" s="2">
        <f t="shared" si="2742"/>
        <v>27046.485995700001</v>
      </c>
      <c r="U5234" s="2">
        <f t="shared" si="2743"/>
        <v>6776.1332471649139</v>
      </c>
      <c r="V5234" s="2">
        <f t="shared" si="2744"/>
        <v>0</v>
      </c>
      <c r="W5234" s="2">
        <f t="shared" si="2745"/>
        <v>27046.485995704916</v>
      </c>
      <c r="X5234" s="17">
        <f t="shared" si="2746"/>
        <v>0</v>
      </c>
      <c r="Y5234" s="2">
        <f t="shared" si="2747"/>
        <v>0</v>
      </c>
      <c r="Z5234" s="72">
        <f t="shared" si="2748"/>
        <v>0</v>
      </c>
      <c r="AA5234" s="2">
        <f t="shared" si="2767"/>
        <v>0</v>
      </c>
      <c r="AB5234" s="12">
        <f t="shared" si="2756"/>
        <v>4.6600000000000003E-2</v>
      </c>
      <c r="AC5234" s="17">
        <f t="shared" si="2749"/>
        <v>13</v>
      </c>
      <c r="AD5234" s="17">
        <v>252</v>
      </c>
      <c r="AE5234" s="13">
        <f t="shared" si="2760"/>
        <v>1.0023523999999999</v>
      </c>
      <c r="AF5234" s="2">
        <f t="shared" si="2768"/>
        <v>63.624153649999997</v>
      </c>
      <c r="AG5234" s="2">
        <f t="shared" si="2750"/>
        <v>63.624153649999997</v>
      </c>
      <c r="AH5234" s="3">
        <f t="shared" si="2751"/>
        <v>0</v>
      </c>
      <c r="AI5234" s="4" t="str">
        <f t="shared" si="2761"/>
        <v>A+J=</v>
      </c>
      <c r="AJ5234" s="11">
        <f t="shared" si="2757"/>
        <v>46401</v>
      </c>
      <c r="AQ5234" s="53"/>
      <c r="AR5234" s="53"/>
    </row>
    <row r="5235" spans="1:44" x14ac:dyDescent="0.2">
      <c r="A5235" s="158">
        <f t="shared" si="2752"/>
        <v>46391</v>
      </c>
      <c r="B5235" s="2">
        <f t="shared" si="2737"/>
        <v>27110.110149354914</v>
      </c>
      <c r="C5235" s="2">
        <f t="shared" si="2753"/>
        <v>20270.352748540001</v>
      </c>
      <c r="D5235" s="2">
        <f>SUM(Y5235:Y$5459)</f>
        <v>20270.352748549885</v>
      </c>
      <c r="E5235" s="91">
        <v>0</v>
      </c>
      <c r="F5235" s="88">
        <f t="shared" si="2763"/>
        <v>6455.85</v>
      </c>
      <c r="G5235" s="3">
        <f>IF(AND(N5235=1,N5234&gt;1),VLOOKUP(A5234,[1]Plan1!$BK$81:$BM$259,3),G5234)</f>
        <v>6413.24</v>
      </c>
      <c r="H5235" s="11">
        <f t="shared" si="2764"/>
        <v>46310</v>
      </c>
      <c r="I5235" s="11">
        <f t="shared" si="2765"/>
        <v>46341</v>
      </c>
      <c r="J5235" s="12">
        <f t="shared" si="2738"/>
        <v>-6.6002153085962245E-3</v>
      </c>
      <c r="K5235" s="11">
        <f t="shared" si="2754"/>
        <v>46401</v>
      </c>
      <c r="L5235" s="11">
        <f t="shared" si="2739"/>
        <v>46401</v>
      </c>
      <c r="M5235" s="1">
        <f t="shared" si="2758"/>
        <v>21</v>
      </c>
      <c r="N5235" s="1">
        <f t="shared" si="2740"/>
        <v>13</v>
      </c>
      <c r="O5235" s="2">
        <f t="shared" si="2741"/>
        <v>0.99590900000000004</v>
      </c>
      <c r="P5235" s="13">
        <f t="shared" si="2766"/>
        <v>0.99339977999999995</v>
      </c>
      <c r="Q5235" s="13">
        <f t="shared" si="2759"/>
        <v>1.3080420974249871</v>
      </c>
      <c r="R5235" s="2">
        <f t="shared" si="2762"/>
        <v>1.30269089</v>
      </c>
      <c r="S5235" s="2">
        <f t="shared" si="2755"/>
        <v>1.33428788</v>
      </c>
      <c r="T5235" s="2">
        <f t="shared" si="2742"/>
        <v>27046.485995700001</v>
      </c>
      <c r="U5235" s="2">
        <f t="shared" si="2743"/>
        <v>6776.1332471649139</v>
      </c>
      <c r="V5235" s="2">
        <f t="shared" si="2744"/>
        <v>0</v>
      </c>
      <c r="W5235" s="2">
        <f t="shared" si="2745"/>
        <v>27046.485995704916</v>
      </c>
      <c r="X5235" s="17">
        <f t="shared" si="2746"/>
        <v>0</v>
      </c>
      <c r="Y5235" s="2">
        <f t="shared" si="2747"/>
        <v>0</v>
      </c>
      <c r="Z5235" s="72">
        <f t="shared" si="2748"/>
        <v>0</v>
      </c>
      <c r="AA5235" s="2">
        <f t="shared" si="2767"/>
        <v>0</v>
      </c>
      <c r="AB5235" s="12">
        <f t="shared" si="2756"/>
        <v>4.6600000000000003E-2</v>
      </c>
      <c r="AC5235" s="17">
        <f t="shared" si="2749"/>
        <v>13</v>
      </c>
      <c r="AD5235" s="17">
        <v>252</v>
      </c>
      <c r="AE5235" s="13">
        <f t="shared" si="2760"/>
        <v>1.0023523999999999</v>
      </c>
      <c r="AF5235" s="2">
        <f t="shared" si="2768"/>
        <v>63.624153649999997</v>
      </c>
      <c r="AG5235" s="2">
        <f t="shared" si="2750"/>
        <v>63.624153649999997</v>
      </c>
      <c r="AH5235" s="3">
        <f t="shared" si="2751"/>
        <v>0</v>
      </c>
      <c r="AI5235" s="4" t="str">
        <f t="shared" si="2761"/>
        <v>A+J=</v>
      </c>
      <c r="AJ5235" s="11">
        <f t="shared" si="2757"/>
        <v>46401</v>
      </c>
      <c r="AQ5235" s="53"/>
      <c r="AR5235" s="53"/>
    </row>
    <row r="5236" spans="1:44" x14ac:dyDescent="0.2">
      <c r="A5236" s="158">
        <f t="shared" si="2752"/>
        <v>46392</v>
      </c>
      <c r="B5236" s="2">
        <f t="shared" si="2737"/>
        <v>27115.010512824916</v>
      </c>
      <c r="C5236" s="2">
        <f t="shared" si="2753"/>
        <v>20270.352748540001</v>
      </c>
      <c r="D5236" s="2">
        <f>SUM(Y5236:Y$5459)</f>
        <v>20270.352748549885</v>
      </c>
      <c r="E5236" s="91">
        <v>0</v>
      </c>
      <c r="F5236" s="88">
        <f t="shared" si="2763"/>
        <v>6455.85</v>
      </c>
      <c r="G5236" s="3">
        <f>IF(AND(N5236=1,N5235&gt;1),VLOOKUP(A5235,[1]Plan1!$BK$81:$BM$259,3),G5235)</f>
        <v>6413.24</v>
      </c>
      <c r="H5236" s="11">
        <f t="shared" si="2764"/>
        <v>46310</v>
      </c>
      <c r="I5236" s="11">
        <f t="shared" si="2765"/>
        <v>46341</v>
      </c>
      <c r="J5236" s="12">
        <f t="shared" si="2738"/>
        <v>-6.6002153085962245E-3</v>
      </c>
      <c r="K5236" s="11">
        <f t="shared" si="2754"/>
        <v>46401</v>
      </c>
      <c r="L5236" s="11">
        <f t="shared" si="2739"/>
        <v>46401</v>
      </c>
      <c r="M5236" s="1">
        <f t="shared" si="2758"/>
        <v>21</v>
      </c>
      <c r="N5236" s="1">
        <f t="shared" si="2740"/>
        <v>14</v>
      </c>
      <c r="O5236" s="2">
        <f t="shared" si="2741"/>
        <v>0.99559500000000001</v>
      </c>
      <c r="P5236" s="13">
        <f t="shared" si="2766"/>
        <v>0.99339977999999995</v>
      </c>
      <c r="Q5236" s="13">
        <f t="shared" si="2759"/>
        <v>1.3080420974249871</v>
      </c>
      <c r="R5236" s="2">
        <f t="shared" si="2762"/>
        <v>1.30228017</v>
      </c>
      <c r="S5236" s="2">
        <f t="shared" si="2755"/>
        <v>1.33428788</v>
      </c>
      <c r="T5236" s="2">
        <f t="shared" si="2742"/>
        <v>27046.485995700001</v>
      </c>
      <c r="U5236" s="2">
        <f t="shared" si="2743"/>
        <v>6776.1332471649139</v>
      </c>
      <c r="V5236" s="2">
        <f t="shared" si="2744"/>
        <v>0</v>
      </c>
      <c r="W5236" s="2">
        <f t="shared" si="2745"/>
        <v>27046.485995704916</v>
      </c>
      <c r="X5236" s="17">
        <f t="shared" si="2746"/>
        <v>0</v>
      </c>
      <c r="Y5236" s="2">
        <f t="shared" si="2747"/>
        <v>0</v>
      </c>
      <c r="Z5236" s="72">
        <f t="shared" si="2748"/>
        <v>0</v>
      </c>
      <c r="AA5236" s="2">
        <f t="shared" si="2767"/>
        <v>0</v>
      </c>
      <c r="AB5236" s="12">
        <f t="shared" si="2756"/>
        <v>4.6600000000000003E-2</v>
      </c>
      <c r="AC5236" s="17">
        <f t="shared" si="2749"/>
        <v>14</v>
      </c>
      <c r="AD5236" s="17">
        <v>252</v>
      </c>
      <c r="AE5236" s="13">
        <f t="shared" si="2760"/>
        <v>1.002533583</v>
      </c>
      <c r="AF5236" s="2">
        <f t="shared" si="2768"/>
        <v>68.524517119999999</v>
      </c>
      <c r="AG5236" s="2">
        <f t="shared" si="2750"/>
        <v>68.524517119999999</v>
      </c>
      <c r="AH5236" s="3">
        <f t="shared" si="2751"/>
        <v>0</v>
      </c>
      <c r="AI5236" s="4" t="str">
        <f t="shared" si="2761"/>
        <v>A+J=</v>
      </c>
      <c r="AJ5236" s="11">
        <f t="shared" si="2757"/>
        <v>46401</v>
      </c>
      <c r="AQ5236" s="53"/>
      <c r="AR5236" s="53"/>
    </row>
    <row r="5237" spans="1:44" x14ac:dyDescent="0.2">
      <c r="A5237" s="158">
        <f t="shared" si="2752"/>
        <v>46393</v>
      </c>
      <c r="B5237" s="2">
        <f t="shared" si="2737"/>
        <v>27119.911741784916</v>
      </c>
      <c r="C5237" s="2">
        <f t="shared" si="2753"/>
        <v>20270.352748540001</v>
      </c>
      <c r="D5237" s="2">
        <f>SUM(Y5237:Y$5459)</f>
        <v>20270.352748549885</v>
      </c>
      <c r="E5237" s="91">
        <v>0</v>
      </c>
      <c r="F5237" s="88">
        <f t="shared" si="2763"/>
        <v>6455.85</v>
      </c>
      <c r="G5237" s="3">
        <f>IF(AND(N5237=1,N5236&gt;1),VLOOKUP(A5236,[1]Plan1!$BK$81:$BM$259,3),G5236)</f>
        <v>6413.24</v>
      </c>
      <c r="H5237" s="11">
        <f t="shared" si="2764"/>
        <v>46310</v>
      </c>
      <c r="I5237" s="11">
        <f t="shared" si="2765"/>
        <v>46341</v>
      </c>
      <c r="J5237" s="12">
        <f t="shared" si="2738"/>
        <v>-6.6002153085962245E-3</v>
      </c>
      <c r="K5237" s="11">
        <f t="shared" si="2754"/>
        <v>46401</v>
      </c>
      <c r="L5237" s="11">
        <f t="shared" si="2739"/>
        <v>46401</v>
      </c>
      <c r="M5237" s="1">
        <f t="shared" si="2758"/>
        <v>21</v>
      </c>
      <c r="N5237" s="1">
        <f t="shared" si="2740"/>
        <v>15</v>
      </c>
      <c r="O5237" s="2">
        <f t="shared" si="2741"/>
        <v>0.99528110000000003</v>
      </c>
      <c r="P5237" s="13">
        <f t="shared" si="2766"/>
        <v>0.99339977999999995</v>
      </c>
      <c r="Q5237" s="13">
        <f t="shared" si="2759"/>
        <v>1.3080420974249871</v>
      </c>
      <c r="R5237" s="2">
        <f t="shared" si="2762"/>
        <v>1.30186957</v>
      </c>
      <c r="S5237" s="2">
        <f t="shared" si="2755"/>
        <v>1.33428788</v>
      </c>
      <c r="T5237" s="2">
        <f t="shared" si="2742"/>
        <v>27046.485995700001</v>
      </c>
      <c r="U5237" s="2">
        <f t="shared" si="2743"/>
        <v>6776.1332471649139</v>
      </c>
      <c r="V5237" s="2">
        <f t="shared" si="2744"/>
        <v>0</v>
      </c>
      <c r="W5237" s="2">
        <f t="shared" si="2745"/>
        <v>27046.485995704916</v>
      </c>
      <c r="X5237" s="17">
        <f t="shared" si="2746"/>
        <v>0</v>
      </c>
      <c r="Y5237" s="2">
        <f t="shared" si="2747"/>
        <v>0</v>
      </c>
      <c r="Z5237" s="72">
        <f t="shared" si="2748"/>
        <v>0</v>
      </c>
      <c r="AA5237" s="2">
        <f t="shared" si="2767"/>
        <v>0</v>
      </c>
      <c r="AB5237" s="12">
        <f t="shared" si="2756"/>
        <v>4.6600000000000003E-2</v>
      </c>
      <c r="AC5237" s="17">
        <f t="shared" si="2749"/>
        <v>15</v>
      </c>
      <c r="AD5237" s="17">
        <v>252</v>
      </c>
      <c r="AE5237" s="13">
        <f t="shared" si="2760"/>
        <v>1.002714798</v>
      </c>
      <c r="AF5237" s="2">
        <f t="shared" si="2768"/>
        <v>73.425746079999996</v>
      </c>
      <c r="AG5237" s="2">
        <f t="shared" si="2750"/>
        <v>73.425746079999996</v>
      </c>
      <c r="AH5237" s="3">
        <f t="shared" si="2751"/>
        <v>0</v>
      </c>
      <c r="AI5237" s="4" t="str">
        <f t="shared" si="2761"/>
        <v>A+J=</v>
      </c>
      <c r="AJ5237" s="11">
        <f t="shared" si="2757"/>
        <v>46401</v>
      </c>
      <c r="AQ5237" s="53"/>
      <c r="AR5237" s="53"/>
    </row>
    <row r="5238" spans="1:44" x14ac:dyDescent="0.2">
      <c r="A5238" s="158">
        <f t="shared" si="2752"/>
        <v>46394</v>
      </c>
      <c r="B5238" s="2">
        <f t="shared" si="2737"/>
        <v>27124.813890324916</v>
      </c>
      <c r="C5238" s="2">
        <f t="shared" si="2753"/>
        <v>20270.352748540001</v>
      </c>
      <c r="D5238" s="2">
        <f>SUM(Y5238:Y$5459)</f>
        <v>20270.352748549885</v>
      </c>
      <c r="E5238" s="91">
        <v>0</v>
      </c>
      <c r="F5238" s="88">
        <f t="shared" si="2763"/>
        <v>6455.85</v>
      </c>
      <c r="G5238" s="3">
        <f>IF(AND(N5238=1,N5237&gt;1),VLOOKUP(A5237,[1]Plan1!$BK$81:$BM$259,3),G5237)</f>
        <v>6413.24</v>
      </c>
      <c r="H5238" s="11">
        <f t="shared" si="2764"/>
        <v>46310</v>
      </c>
      <c r="I5238" s="11">
        <f t="shared" si="2765"/>
        <v>46341</v>
      </c>
      <c r="J5238" s="12">
        <f t="shared" si="2738"/>
        <v>-6.6002153085962245E-3</v>
      </c>
      <c r="K5238" s="11">
        <f t="shared" si="2754"/>
        <v>46401</v>
      </c>
      <c r="L5238" s="11">
        <f t="shared" si="2739"/>
        <v>46401</v>
      </c>
      <c r="M5238" s="1">
        <f t="shared" si="2758"/>
        <v>21</v>
      </c>
      <c r="N5238" s="1">
        <f t="shared" si="2740"/>
        <v>16</v>
      </c>
      <c r="O5238" s="2">
        <f t="shared" si="2741"/>
        <v>0.9949673</v>
      </c>
      <c r="P5238" s="13">
        <f t="shared" si="2766"/>
        <v>0.99339977999999995</v>
      </c>
      <c r="Q5238" s="13">
        <f t="shared" si="2759"/>
        <v>1.3080420974249871</v>
      </c>
      <c r="R5238" s="2">
        <f t="shared" si="2762"/>
        <v>1.3014591099999999</v>
      </c>
      <c r="S5238" s="2">
        <f t="shared" si="2755"/>
        <v>1.33428788</v>
      </c>
      <c r="T5238" s="2">
        <f t="shared" si="2742"/>
        <v>27046.485995700001</v>
      </c>
      <c r="U5238" s="2">
        <f t="shared" si="2743"/>
        <v>6776.1332471649139</v>
      </c>
      <c r="V5238" s="2">
        <f t="shared" si="2744"/>
        <v>0</v>
      </c>
      <c r="W5238" s="2">
        <f t="shared" si="2745"/>
        <v>27046.485995704916</v>
      </c>
      <c r="X5238" s="17">
        <f t="shared" si="2746"/>
        <v>0</v>
      </c>
      <c r="Y5238" s="2">
        <f t="shared" si="2747"/>
        <v>0</v>
      </c>
      <c r="Z5238" s="72">
        <f t="shared" si="2748"/>
        <v>0</v>
      </c>
      <c r="AA5238" s="2">
        <f t="shared" si="2767"/>
        <v>0</v>
      </c>
      <c r="AB5238" s="12">
        <f t="shared" si="2756"/>
        <v>4.6600000000000003E-2</v>
      </c>
      <c r="AC5238" s="17">
        <f t="shared" si="2749"/>
        <v>16</v>
      </c>
      <c r="AD5238" s="17">
        <v>252</v>
      </c>
      <c r="AE5238" s="13">
        <f t="shared" si="2760"/>
        <v>1.0028960469999999</v>
      </c>
      <c r="AF5238" s="2">
        <f t="shared" si="2768"/>
        <v>78.327894619999995</v>
      </c>
      <c r="AG5238" s="2">
        <f t="shared" si="2750"/>
        <v>78.327894619999995</v>
      </c>
      <c r="AH5238" s="3">
        <f t="shared" si="2751"/>
        <v>0</v>
      </c>
      <c r="AI5238" s="4" t="str">
        <f t="shared" si="2761"/>
        <v>A+J=</v>
      </c>
      <c r="AJ5238" s="11">
        <f t="shared" si="2757"/>
        <v>46401</v>
      </c>
      <c r="AQ5238" s="53"/>
      <c r="AR5238" s="53"/>
    </row>
    <row r="5239" spans="1:44" x14ac:dyDescent="0.2">
      <c r="A5239" s="158">
        <f t="shared" si="2752"/>
        <v>46395</v>
      </c>
      <c r="B5239" s="2">
        <f t="shared" si="2737"/>
        <v>27129.716904354915</v>
      </c>
      <c r="C5239" s="2">
        <f t="shared" si="2753"/>
        <v>20270.352748540001</v>
      </c>
      <c r="D5239" s="2">
        <f>SUM(Y5239:Y$5459)</f>
        <v>20270.352748549885</v>
      </c>
      <c r="E5239" s="91">
        <v>0</v>
      </c>
      <c r="F5239" s="88">
        <f t="shared" si="2763"/>
        <v>6455.85</v>
      </c>
      <c r="G5239" s="3">
        <f>IF(AND(N5239=1,N5238&gt;1),VLOOKUP(A5238,[1]Plan1!$BK$81:$BM$259,3),G5238)</f>
        <v>6413.24</v>
      </c>
      <c r="H5239" s="11">
        <f t="shared" si="2764"/>
        <v>46310</v>
      </c>
      <c r="I5239" s="11">
        <f t="shared" si="2765"/>
        <v>46341</v>
      </c>
      <c r="J5239" s="12">
        <f t="shared" si="2738"/>
        <v>-6.6002153085962245E-3</v>
      </c>
      <c r="K5239" s="11">
        <f t="shared" si="2754"/>
        <v>46401</v>
      </c>
      <c r="L5239" s="11">
        <f t="shared" si="2739"/>
        <v>46401</v>
      </c>
      <c r="M5239" s="1">
        <f t="shared" si="2758"/>
        <v>21</v>
      </c>
      <c r="N5239" s="1">
        <f t="shared" si="2740"/>
        <v>17</v>
      </c>
      <c r="O5239" s="2">
        <f t="shared" si="2741"/>
        <v>0.99465360000000003</v>
      </c>
      <c r="P5239" s="13">
        <f t="shared" si="2766"/>
        <v>0.99339977999999995</v>
      </c>
      <c r="Q5239" s="13">
        <f t="shared" si="2759"/>
        <v>1.3080420974249871</v>
      </c>
      <c r="R5239" s="2">
        <f t="shared" si="2762"/>
        <v>1.3010487799999999</v>
      </c>
      <c r="S5239" s="2">
        <f t="shared" si="2755"/>
        <v>1.33428788</v>
      </c>
      <c r="T5239" s="2">
        <f t="shared" si="2742"/>
        <v>27046.485995700001</v>
      </c>
      <c r="U5239" s="2">
        <f t="shared" si="2743"/>
        <v>6776.1332471649139</v>
      </c>
      <c r="V5239" s="2">
        <f t="shared" si="2744"/>
        <v>0</v>
      </c>
      <c r="W5239" s="2">
        <f t="shared" si="2745"/>
        <v>27046.485995704916</v>
      </c>
      <c r="X5239" s="17">
        <f t="shared" si="2746"/>
        <v>0</v>
      </c>
      <c r="Y5239" s="2">
        <f t="shared" si="2747"/>
        <v>0</v>
      </c>
      <c r="Z5239" s="72">
        <f t="shared" si="2748"/>
        <v>0</v>
      </c>
      <c r="AA5239" s="2">
        <f t="shared" si="2767"/>
        <v>0</v>
      </c>
      <c r="AB5239" s="12">
        <f t="shared" si="2756"/>
        <v>4.6600000000000003E-2</v>
      </c>
      <c r="AC5239" s="17">
        <f t="shared" si="2749"/>
        <v>17</v>
      </c>
      <c r="AD5239" s="17">
        <v>252</v>
      </c>
      <c r="AE5239" s="13">
        <f t="shared" si="2760"/>
        <v>1.003077328</v>
      </c>
      <c r="AF5239" s="2">
        <f t="shared" si="2768"/>
        <v>83.230908650000003</v>
      </c>
      <c r="AG5239" s="2">
        <f t="shared" si="2750"/>
        <v>83.230908650000003</v>
      </c>
      <c r="AH5239" s="3">
        <f t="shared" si="2751"/>
        <v>0</v>
      </c>
      <c r="AI5239" s="4" t="str">
        <f t="shared" si="2761"/>
        <v>A+J=</v>
      </c>
      <c r="AJ5239" s="11">
        <f t="shared" si="2757"/>
        <v>46401</v>
      </c>
      <c r="AQ5239" s="53"/>
      <c r="AR5239" s="53"/>
    </row>
    <row r="5240" spans="1:44" x14ac:dyDescent="0.2">
      <c r="A5240" s="158">
        <f t="shared" si="2752"/>
        <v>46396</v>
      </c>
      <c r="B5240" s="2">
        <f t="shared" si="2737"/>
        <v>27134.620810914916</v>
      </c>
      <c r="C5240" s="2">
        <f t="shared" si="2753"/>
        <v>20270.352748540001</v>
      </c>
      <c r="D5240" s="2">
        <f>SUM(Y5240:Y$5459)</f>
        <v>20270.352748549885</v>
      </c>
      <c r="E5240" s="91">
        <v>0</v>
      </c>
      <c r="F5240" s="88">
        <f t="shared" si="2763"/>
        <v>6455.85</v>
      </c>
      <c r="G5240" s="3">
        <f>IF(AND(N5240=1,N5239&gt;1),VLOOKUP(A5239,[1]Plan1!$BK$81:$BM$259,3),G5239)</f>
        <v>6413.24</v>
      </c>
      <c r="H5240" s="11">
        <f t="shared" si="2764"/>
        <v>46310</v>
      </c>
      <c r="I5240" s="11">
        <f t="shared" si="2765"/>
        <v>46341</v>
      </c>
      <c r="J5240" s="12">
        <f t="shared" si="2738"/>
        <v>-6.6002153085962245E-3</v>
      </c>
      <c r="K5240" s="11">
        <f t="shared" si="2754"/>
        <v>46401</v>
      </c>
      <c r="L5240" s="11">
        <f t="shared" si="2739"/>
        <v>46401</v>
      </c>
      <c r="M5240" s="1">
        <f t="shared" si="2758"/>
        <v>21</v>
      </c>
      <c r="N5240" s="1">
        <f t="shared" si="2740"/>
        <v>18</v>
      </c>
      <c r="O5240" s="2">
        <f t="shared" si="2741"/>
        <v>0.99433998999999995</v>
      </c>
      <c r="P5240" s="13">
        <f t="shared" si="2766"/>
        <v>0.99339977999999995</v>
      </c>
      <c r="Q5240" s="13">
        <f t="shared" si="2759"/>
        <v>1.3080420974249871</v>
      </c>
      <c r="R5240" s="2">
        <f t="shared" si="2762"/>
        <v>1.3006385600000001</v>
      </c>
      <c r="S5240" s="2">
        <f t="shared" si="2755"/>
        <v>1.33428788</v>
      </c>
      <c r="T5240" s="2">
        <f t="shared" si="2742"/>
        <v>27046.485995700001</v>
      </c>
      <c r="U5240" s="2">
        <f t="shared" si="2743"/>
        <v>6776.1332471649139</v>
      </c>
      <c r="V5240" s="2">
        <f t="shared" si="2744"/>
        <v>0</v>
      </c>
      <c r="W5240" s="2">
        <f t="shared" si="2745"/>
        <v>27046.485995704916</v>
      </c>
      <c r="X5240" s="17">
        <f t="shared" si="2746"/>
        <v>0</v>
      </c>
      <c r="Y5240" s="2">
        <f t="shared" si="2747"/>
        <v>0</v>
      </c>
      <c r="Z5240" s="72">
        <f t="shared" si="2748"/>
        <v>0</v>
      </c>
      <c r="AA5240" s="2">
        <f t="shared" si="2767"/>
        <v>0</v>
      </c>
      <c r="AB5240" s="12">
        <f t="shared" si="2756"/>
        <v>4.6600000000000003E-2</v>
      </c>
      <c r="AC5240" s="17">
        <f t="shared" si="2749"/>
        <v>18</v>
      </c>
      <c r="AD5240" s="17">
        <v>252</v>
      </c>
      <c r="AE5240" s="13">
        <f t="shared" si="2760"/>
        <v>1.003258642</v>
      </c>
      <c r="AF5240" s="2">
        <f t="shared" si="2768"/>
        <v>88.134815209999999</v>
      </c>
      <c r="AG5240" s="2">
        <f t="shared" si="2750"/>
        <v>88.134815209999999</v>
      </c>
      <c r="AH5240" s="3">
        <f t="shared" si="2751"/>
        <v>0</v>
      </c>
      <c r="AI5240" s="4" t="str">
        <f t="shared" si="2761"/>
        <v>A+J=</v>
      </c>
      <c r="AJ5240" s="11">
        <f t="shared" si="2757"/>
        <v>46401</v>
      </c>
      <c r="AQ5240" s="53"/>
      <c r="AR5240" s="53"/>
    </row>
    <row r="5241" spans="1:44" x14ac:dyDescent="0.2">
      <c r="A5241" s="158">
        <f t="shared" si="2752"/>
        <v>46397</v>
      </c>
      <c r="B5241" s="2">
        <f t="shared" si="2737"/>
        <v>27134.620810914916</v>
      </c>
      <c r="C5241" s="2">
        <f t="shared" si="2753"/>
        <v>20270.352748540001</v>
      </c>
      <c r="D5241" s="2">
        <f>SUM(Y5241:Y$5459)</f>
        <v>20270.352748549885</v>
      </c>
      <c r="E5241" s="91">
        <v>0</v>
      </c>
      <c r="F5241" s="88">
        <f t="shared" si="2763"/>
        <v>6455.85</v>
      </c>
      <c r="G5241" s="3">
        <f>IF(AND(N5241=1,N5240&gt;1),VLOOKUP(A5240,[1]Plan1!$BK$81:$BM$259,3),G5240)</f>
        <v>6413.24</v>
      </c>
      <c r="H5241" s="11">
        <f t="shared" si="2764"/>
        <v>46310</v>
      </c>
      <c r="I5241" s="11">
        <f t="shared" si="2765"/>
        <v>46341</v>
      </c>
      <c r="J5241" s="12">
        <f t="shared" si="2738"/>
        <v>-6.6002153085962245E-3</v>
      </c>
      <c r="K5241" s="11">
        <f t="shared" si="2754"/>
        <v>46401</v>
      </c>
      <c r="L5241" s="11">
        <f t="shared" si="2739"/>
        <v>46401</v>
      </c>
      <c r="M5241" s="1">
        <f t="shared" si="2758"/>
        <v>21</v>
      </c>
      <c r="N5241" s="1">
        <f t="shared" si="2740"/>
        <v>18</v>
      </c>
      <c r="O5241" s="2">
        <f t="shared" si="2741"/>
        <v>0.99433998999999995</v>
      </c>
      <c r="P5241" s="13">
        <f t="shared" si="2766"/>
        <v>0.99339977999999995</v>
      </c>
      <c r="Q5241" s="13">
        <f t="shared" si="2759"/>
        <v>1.3080420974249871</v>
      </c>
      <c r="R5241" s="2">
        <f t="shared" si="2762"/>
        <v>1.3006385600000001</v>
      </c>
      <c r="S5241" s="2">
        <f t="shared" si="2755"/>
        <v>1.33428788</v>
      </c>
      <c r="T5241" s="2">
        <f t="shared" si="2742"/>
        <v>27046.485995700001</v>
      </c>
      <c r="U5241" s="2">
        <f t="shared" si="2743"/>
        <v>6776.1332471649139</v>
      </c>
      <c r="V5241" s="2">
        <f t="shared" si="2744"/>
        <v>0</v>
      </c>
      <c r="W5241" s="2">
        <f t="shared" si="2745"/>
        <v>27046.485995704916</v>
      </c>
      <c r="X5241" s="17">
        <f t="shared" si="2746"/>
        <v>0</v>
      </c>
      <c r="Y5241" s="2">
        <f t="shared" si="2747"/>
        <v>0</v>
      </c>
      <c r="Z5241" s="72">
        <f t="shared" si="2748"/>
        <v>0</v>
      </c>
      <c r="AA5241" s="2">
        <f t="shared" si="2767"/>
        <v>0</v>
      </c>
      <c r="AB5241" s="12">
        <f t="shared" si="2756"/>
        <v>4.6600000000000003E-2</v>
      </c>
      <c r="AC5241" s="17">
        <f t="shared" si="2749"/>
        <v>18</v>
      </c>
      <c r="AD5241" s="17">
        <v>252</v>
      </c>
      <c r="AE5241" s="13">
        <f t="shared" si="2760"/>
        <v>1.003258642</v>
      </c>
      <c r="AF5241" s="2">
        <f t="shared" si="2768"/>
        <v>88.134815209999999</v>
      </c>
      <c r="AG5241" s="2">
        <f t="shared" si="2750"/>
        <v>88.134815209999999</v>
      </c>
      <c r="AH5241" s="3">
        <f t="shared" si="2751"/>
        <v>0</v>
      </c>
      <c r="AI5241" s="4" t="str">
        <f t="shared" si="2761"/>
        <v>A+J=</v>
      </c>
      <c r="AJ5241" s="11">
        <f t="shared" si="2757"/>
        <v>46401</v>
      </c>
      <c r="AQ5241" s="53"/>
      <c r="AR5241" s="53"/>
    </row>
    <row r="5242" spans="1:44" x14ac:dyDescent="0.2">
      <c r="A5242" s="158">
        <f t="shared" si="2752"/>
        <v>46398</v>
      </c>
      <c r="B5242" s="2">
        <f t="shared" si="2737"/>
        <v>27134.620810914916</v>
      </c>
      <c r="C5242" s="2">
        <f t="shared" si="2753"/>
        <v>20270.352748540001</v>
      </c>
      <c r="D5242" s="2">
        <f>SUM(Y5242:Y$5459)</f>
        <v>20270.352748549885</v>
      </c>
      <c r="E5242" s="91">
        <v>0</v>
      </c>
      <c r="F5242" s="88">
        <f t="shared" si="2763"/>
        <v>6455.85</v>
      </c>
      <c r="G5242" s="3">
        <f>IF(AND(N5242=1,N5241&gt;1),VLOOKUP(A5241,[1]Plan1!$BK$81:$BM$259,3),G5241)</f>
        <v>6413.24</v>
      </c>
      <c r="H5242" s="11">
        <f t="shared" si="2764"/>
        <v>46310</v>
      </c>
      <c r="I5242" s="11">
        <f t="shared" si="2765"/>
        <v>46341</v>
      </c>
      <c r="J5242" s="12">
        <f t="shared" si="2738"/>
        <v>-6.6002153085962245E-3</v>
      </c>
      <c r="K5242" s="11">
        <f t="shared" si="2754"/>
        <v>46401</v>
      </c>
      <c r="L5242" s="11">
        <f t="shared" si="2739"/>
        <v>46401</v>
      </c>
      <c r="M5242" s="1">
        <f t="shared" si="2758"/>
        <v>21</v>
      </c>
      <c r="N5242" s="1">
        <f t="shared" si="2740"/>
        <v>18</v>
      </c>
      <c r="O5242" s="2">
        <f t="shared" si="2741"/>
        <v>0.99433998999999995</v>
      </c>
      <c r="P5242" s="13">
        <f t="shared" si="2766"/>
        <v>0.99339977999999995</v>
      </c>
      <c r="Q5242" s="13">
        <f t="shared" si="2759"/>
        <v>1.3080420974249871</v>
      </c>
      <c r="R5242" s="2">
        <f t="shared" si="2762"/>
        <v>1.3006385600000001</v>
      </c>
      <c r="S5242" s="2">
        <f t="shared" si="2755"/>
        <v>1.33428788</v>
      </c>
      <c r="T5242" s="2">
        <f t="shared" si="2742"/>
        <v>27046.485995700001</v>
      </c>
      <c r="U5242" s="2">
        <f t="shared" si="2743"/>
        <v>6776.1332471649139</v>
      </c>
      <c r="V5242" s="2">
        <f t="shared" si="2744"/>
        <v>0</v>
      </c>
      <c r="W5242" s="2">
        <f t="shared" si="2745"/>
        <v>27046.485995704916</v>
      </c>
      <c r="X5242" s="17">
        <f t="shared" si="2746"/>
        <v>0</v>
      </c>
      <c r="Y5242" s="2">
        <f t="shared" si="2747"/>
        <v>0</v>
      </c>
      <c r="Z5242" s="72">
        <f t="shared" si="2748"/>
        <v>0</v>
      </c>
      <c r="AA5242" s="2">
        <f t="shared" si="2767"/>
        <v>0</v>
      </c>
      <c r="AB5242" s="12">
        <f t="shared" si="2756"/>
        <v>4.6600000000000003E-2</v>
      </c>
      <c r="AC5242" s="17">
        <f t="shared" si="2749"/>
        <v>18</v>
      </c>
      <c r="AD5242" s="17">
        <v>252</v>
      </c>
      <c r="AE5242" s="13">
        <f t="shared" si="2760"/>
        <v>1.003258642</v>
      </c>
      <c r="AF5242" s="2">
        <f t="shared" si="2768"/>
        <v>88.134815209999999</v>
      </c>
      <c r="AG5242" s="2">
        <f t="shared" si="2750"/>
        <v>88.134815209999999</v>
      </c>
      <c r="AH5242" s="3">
        <f t="shared" si="2751"/>
        <v>0</v>
      </c>
      <c r="AI5242" s="4" t="str">
        <f t="shared" si="2761"/>
        <v>A+J=</v>
      </c>
      <c r="AJ5242" s="11">
        <f t="shared" si="2757"/>
        <v>46401</v>
      </c>
      <c r="AQ5242" s="53"/>
      <c r="AR5242" s="53"/>
    </row>
    <row r="5243" spans="1:44" x14ac:dyDescent="0.2">
      <c r="A5243" s="158">
        <f t="shared" si="2752"/>
        <v>46399</v>
      </c>
      <c r="B5243" s="2">
        <f t="shared" si="2737"/>
        <v>27139.525582964914</v>
      </c>
      <c r="C5243" s="2">
        <f t="shared" si="2753"/>
        <v>20270.352748540001</v>
      </c>
      <c r="D5243" s="2">
        <f>SUM(Y5243:Y$5459)</f>
        <v>20270.352748549885</v>
      </c>
      <c r="E5243" s="91">
        <v>0</v>
      </c>
      <c r="F5243" s="88">
        <f t="shared" si="2763"/>
        <v>6455.85</v>
      </c>
      <c r="G5243" s="3">
        <f>IF(AND(N5243=1,N5242&gt;1),VLOOKUP(A5242,[1]Plan1!$BK$81:$BM$259,3),G5242)</f>
        <v>6413.24</v>
      </c>
      <c r="H5243" s="11">
        <f t="shared" si="2764"/>
        <v>46310</v>
      </c>
      <c r="I5243" s="11">
        <f t="shared" si="2765"/>
        <v>46341</v>
      </c>
      <c r="J5243" s="12">
        <f t="shared" si="2738"/>
        <v>-6.6002153085962245E-3</v>
      </c>
      <c r="K5243" s="11">
        <f t="shared" si="2754"/>
        <v>46401</v>
      </c>
      <c r="L5243" s="11">
        <f t="shared" si="2739"/>
        <v>46401</v>
      </c>
      <c r="M5243" s="1">
        <f t="shared" si="2758"/>
        <v>21</v>
      </c>
      <c r="N5243" s="1">
        <f t="shared" si="2740"/>
        <v>19</v>
      </c>
      <c r="O5243" s="2">
        <f t="shared" si="2741"/>
        <v>0.99402648999999998</v>
      </c>
      <c r="P5243" s="13">
        <f t="shared" si="2766"/>
        <v>0.99339977999999995</v>
      </c>
      <c r="Q5243" s="13">
        <f t="shared" si="2759"/>
        <v>1.3080420974249871</v>
      </c>
      <c r="R5243" s="2">
        <f t="shared" si="2762"/>
        <v>1.3002284900000001</v>
      </c>
      <c r="S5243" s="2">
        <f t="shared" si="2755"/>
        <v>1.33428788</v>
      </c>
      <c r="T5243" s="2">
        <f t="shared" si="2742"/>
        <v>27046.485995700001</v>
      </c>
      <c r="U5243" s="2">
        <f t="shared" si="2743"/>
        <v>6776.1332471649139</v>
      </c>
      <c r="V5243" s="2">
        <f t="shared" si="2744"/>
        <v>0</v>
      </c>
      <c r="W5243" s="2">
        <f t="shared" si="2745"/>
        <v>27046.485995704916</v>
      </c>
      <c r="X5243" s="17">
        <f t="shared" si="2746"/>
        <v>0</v>
      </c>
      <c r="Y5243" s="2">
        <f t="shared" si="2747"/>
        <v>0</v>
      </c>
      <c r="Z5243" s="72">
        <f t="shared" si="2748"/>
        <v>0</v>
      </c>
      <c r="AA5243" s="2">
        <f t="shared" si="2767"/>
        <v>0</v>
      </c>
      <c r="AB5243" s="12">
        <f t="shared" si="2756"/>
        <v>4.6600000000000003E-2</v>
      </c>
      <c r="AC5243" s="17">
        <f t="shared" si="2749"/>
        <v>19</v>
      </c>
      <c r="AD5243" s="17">
        <v>252</v>
      </c>
      <c r="AE5243" s="13">
        <f t="shared" si="2760"/>
        <v>1.003439988</v>
      </c>
      <c r="AF5243" s="2">
        <f t="shared" si="2768"/>
        <v>93.039587260000005</v>
      </c>
      <c r="AG5243" s="2">
        <f t="shared" si="2750"/>
        <v>93.039587260000005</v>
      </c>
      <c r="AH5243" s="3">
        <f t="shared" si="2751"/>
        <v>0</v>
      </c>
      <c r="AI5243" s="4" t="str">
        <f t="shared" si="2761"/>
        <v>A+J=</v>
      </c>
      <c r="AJ5243" s="11">
        <f t="shared" si="2757"/>
        <v>46401</v>
      </c>
      <c r="AQ5243" s="53"/>
      <c r="AR5243" s="53"/>
    </row>
    <row r="5244" spans="1:44" x14ac:dyDescent="0.2">
      <c r="A5244" s="158">
        <f t="shared" si="2752"/>
        <v>46400</v>
      </c>
      <c r="B5244" s="2">
        <f t="shared" si="2737"/>
        <v>27144.431274594917</v>
      </c>
      <c r="C5244" s="2">
        <f t="shared" si="2753"/>
        <v>20270.352748540001</v>
      </c>
      <c r="D5244" s="2">
        <f>SUM(Y5244:Y$5459)</f>
        <v>20270.352748549885</v>
      </c>
      <c r="E5244" s="91">
        <v>0</v>
      </c>
      <c r="F5244" s="88">
        <f t="shared" si="2763"/>
        <v>6455.85</v>
      </c>
      <c r="G5244" s="3">
        <f>IF(AND(N5244=1,N5243&gt;1),VLOOKUP(A5243,[1]Plan1!$BK$81:$BM$259,3),G5243)</f>
        <v>6413.24</v>
      </c>
      <c r="H5244" s="11">
        <f t="shared" si="2764"/>
        <v>46310</v>
      </c>
      <c r="I5244" s="11">
        <f t="shared" si="2765"/>
        <v>46341</v>
      </c>
      <c r="J5244" s="12">
        <f t="shared" si="2738"/>
        <v>-6.6002153085962245E-3</v>
      </c>
      <c r="K5244" s="11">
        <f t="shared" si="2754"/>
        <v>46401</v>
      </c>
      <c r="L5244" s="11">
        <f t="shared" si="2739"/>
        <v>46401</v>
      </c>
      <c r="M5244" s="1">
        <f t="shared" si="2758"/>
        <v>21</v>
      </c>
      <c r="N5244" s="1">
        <f t="shared" si="2740"/>
        <v>20</v>
      </c>
      <c r="O5244" s="2">
        <f t="shared" si="2741"/>
        <v>0.99371308999999997</v>
      </c>
      <c r="P5244" s="13">
        <f t="shared" si="2766"/>
        <v>0.99339977999999995</v>
      </c>
      <c r="Q5244" s="13">
        <f t="shared" si="2759"/>
        <v>1.3080420974249871</v>
      </c>
      <c r="R5244" s="2">
        <f t="shared" si="2762"/>
        <v>1.2998185499999999</v>
      </c>
      <c r="S5244" s="2">
        <f t="shared" si="2755"/>
        <v>1.33428788</v>
      </c>
      <c r="T5244" s="2">
        <f t="shared" si="2742"/>
        <v>27046.485995700001</v>
      </c>
      <c r="U5244" s="2">
        <f t="shared" si="2743"/>
        <v>6776.1332471649139</v>
      </c>
      <c r="V5244" s="2">
        <f t="shared" si="2744"/>
        <v>0</v>
      </c>
      <c r="W5244" s="2">
        <f t="shared" si="2745"/>
        <v>27046.485995704916</v>
      </c>
      <c r="X5244" s="17">
        <f t="shared" si="2746"/>
        <v>0</v>
      </c>
      <c r="Y5244" s="2">
        <f t="shared" si="2747"/>
        <v>0</v>
      </c>
      <c r="Z5244" s="72">
        <f t="shared" si="2748"/>
        <v>0</v>
      </c>
      <c r="AA5244" s="2">
        <f t="shared" si="2767"/>
        <v>0</v>
      </c>
      <c r="AB5244" s="12">
        <f t="shared" si="2756"/>
        <v>4.6600000000000003E-2</v>
      </c>
      <c r="AC5244" s="17">
        <f t="shared" si="2749"/>
        <v>20</v>
      </c>
      <c r="AD5244" s="17">
        <v>252</v>
      </c>
      <c r="AE5244" s="13">
        <f t="shared" si="2760"/>
        <v>1.0036213679999999</v>
      </c>
      <c r="AF5244" s="2">
        <f t="shared" si="2768"/>
        <v>97.945278889999997</v>
      </c>
      <c r="AG5244" s="2">
        <f t="shared" si="2750"/>
        <v>97.945278889999997</v>
      </c>
      <c r="AH5244" s="3">
        <f t="shared" si="2751"/>
        <v>0</v>
      </c>
      <c r="AI5244" s="4" t="str">
        <f t="shared" si="2761"/>
        <v>A+J=</v>
      </c>
      <c r="AJ5244" s="11">
        <f t="shared" si="2757"/>
        <v>46401</v>
      </c>
      <c r="AQ5244" s="53"/>
      <c r="AR5244" s="53"/>
    </row>
    <row r="5245" spans="1:44" x14ac:dyDescent="0.2">
      <c r="A5245" s="158">
        <f t="shared" si="2752"/>
        <v>46401</v>
      </c>
      <c r="B5245" s="2">
        <f t="shared" si="2737"/>
        <v>27149.337831714915</v>
      </c>
      <c r="C5245" s="2">
        <f t="shared" si="2753"/>
        <v>20270.352748540001</v>
      </c>
      <c r="D5245" s="2">
        <f>SUM(Y5245:Y$5459)</f>
        <v>20270.352748549885</v>
      </c>
      <c r="E5245" s="91">
        <v>0</v>
      </c>
      <c r="F5245" s="88">
        <f t="shared" si="2763"/>
        <v>6455.85</v>
      </c>
      <c r="G5245" s="3">
        <f>IF(AND(N5245=1,N5244&gt;1),VLOOKUP(A5244,[1]Plan1!$BK$81:$BM$259,3),G5244)</f>
        <v>6413.24</v>
      </c>
      <c r="H5245" s="11">
        <f t="shared" si="2764"/>
        <v>46310</v>
      </c>
      <c r="I5245" s="11">
        <f t="shared" si="2765"/>
        <v>46341</v>
      </c>
      <c r="J5245" s="12">
        <f t="shared" si="2738"/>
        <v>-6.6002153085962245E-3</v>
      </c>
      <c r="K5245" s="11">
        <f t="shared" si="2754"/>
        <v>46433</v>
      </c>
      <c r="L5245" s="11">
        <f t="shared" si="2739"/>
        <v>46401</v>
      </c>
      <c r="M5245" s="1">
        <f t="shared" si="2758"/>
        <v>21</v>
      </c>
      <c r="N5245" s="1">
        <f t="shared" si="2740"/>
        <v>21</v>
      </c>
      <c r="O5245" s="2">
        <f t="shared" si="2741"/>
        <v>0.99339977999999995</v>
      </c>
      <c r="P5245" s="13">
        <f t="shared" si="2766"/>
        <v>0.99339977999999995</v>
      </c>
      <c r="Q5245" s="13">
        <f t="shared" si="2759"/>
        <v>1.3080420974249871</v>
      </c>
      <c r="R5245" s="2">
        <f t="shared" si="2762"/>
        <v>1.2994087299999999</v>
      </c>
      <c r="S5245" s="2">
        <f t="shared" si="2755"/>
        <v>1.33428788</v>
      </c>
      <c r="T5245" s="2">
        <f t="shared" si="2742"/>
        <v>27046.485995700001</v>
      </c>
      <c r="U5245" s="2">
        <f t="shared" si="2743"/>
        <v>6776.1332471649139</v>
      </c>
      <c r="V5245" s="2">
        <f t="shared" si="2744"/>
        <v>0</v>
      </c>
      <c r="W5245" s="2">
        <f t="shared" si="2745"/>
        <v>27046.485995704916</v>
      </c>
      <c r="X5245" s="17">
        <f t="shared" si="2746"/>
        <v>172</v>
      </c>
      <c r="Y5245" s="2">
        <f t="shared" si="2747"/>
        <v>2499.5641569899999</v>
      </c>
      <c r="Z5245" s="72">
        <f t="shared" si="2748"/>
        <v>0.12331133</v>
      </c>
      <c r="AA5245" s="2">
        <f t="shared" si="2767"/>
        <v>3335.13815995</v>
      </c>
      <c r="AB5245" s="12">
        <f t="shared" si="2756"/>
        <v>4.6600000000000003E-2</v>
      </c>
      <c r="AC5245" s="17">
        <f t="shared" si="2749"/>
        <v>21</v>
      </c>
      <c r="AD5245" s="17">
        <v>252</v>
      </c>
      <c r="AE5245" s="13">
        <f t="shared" si="2760"/>
        <v>1.00380278</v>
      </c>
      <c r="AF5245" s="2">
        <f t="shared" si="2768"/>
        <v>102.85183601</v>
      </c>
      <c r="AG5245" s="2">
        <f t="shared" si="2750"/>
        <v>102.85183601</v>
      </c>
      <c r="AH5245" s="3">
        <f t="shared" si="2751"/>
        <v>3437.9899959600002</v>
      </c>
      <c r="AI5245" s="4" t="str">
        <f t="shared" si="2761"/>
        <v>A+J=</v>
      </c>
      <c r="AJ5245" s="11">
        <f t="shared" si="2757"/>
        <v>46401</v>
      </c>
      <c r="AQ5245" s="53"/>
      <c r="AR5245" s="53"/>
    </row>
    <row r="5246" spans="1:44" x14ac:dyDescent="0.2">
      <c r="A5246" s="158">
        <f t="shared" si="2752"/>
        <v>46402</v>
      </c>
      <c r="B5246" s="2">
        <f t="shared" si="2737"/>
        <v>23715.633851560742</v>
      </c>
      <c r="C5246" s="2">
        <f t="shared" si="2753"/>
        <v>17770.788591550001</v>
      </c>
      <c r="D5246" s="2">
        <f>SUM(Y5246:Y$5459)</f>
        <v>17770.788591559882</v>
      </c>
      <c r="E5246" s="91">
        <v>0</v>
      </c>
      <c r="F5246" s="88">
        <f t="shared" si="2763"/>
        <v>6455.85</v>
      </c>
      <c r="G5246" s="3">
        <f>IF(AND(N5246=1,N5245&gt;1),VLOOKUP(A5245,[1]Plan1!$BK$81:$BM$259,3),G5245)</f>
        <v>6413.24</v>
      </c>
      <c r="H5246" s="11">
        <f t="shared" si="2764"/>
        <v>46341</v>
      </c>
      <c r="I5246" s="11">
        <f t="shared" si="2765"/>
        <v>46371</v>
      </c>
      <c r="J5246" s="12">
        <f t="shared" si="2738"/>
        <v>-6.6002153085962245E-3</v>
      </c>
      <c r="K5246" s="11">
        <f t="shared" si="2754"/>
        <v>46433</v>
      </c>
      <c r="L5246" s="11">
        <f t="shared" si="2739"/>
        <v>46433</v>
      </c>
      <c r="M5246" s="1">
        <f t="shared" si="2758"/>
        <v>20</v>
      </c>
      <c r="N5246" s="1">
        <f t="shared" si="2740"/>
        <v>1</v>
      </c>
      <c r="O5246" s="2">
        <f t="shared" si="2741"/>
        <v>0.99966895</v>
      </c>
      <c r="P5246" s="13">
        <f t="shared" si="2766"/>
        <v>0.99339977999999995</v>
      </c>
      <c r="Q5246" s="13">
        <f t="shared" si="2759"/>
        <v>1.2994087318127208</v>
      </c>
      <c r="R5246" s="2">
        <f t="shared" si="2762"/>
        <v>1.2989785599999999</v>
      </c>
      <c r="S5246" s="2">
        <f t="shared" si="2755"/>
        <v>1.33428788</v>
      </c>
      <c r="T5246" s="2">
        <f t="shared" si="2742"/>
        <v>23711.347835740002</v>
      </c>
      <c r="U5246" s="2">
        <f t="shared" si="2743"/>
        <v>5940.5592442007382</v>
      </c>
      <c r="V5246" s="2">
        <f t="shared" si="2744"/>
        <v>0</v>
      </c>
      <c r="W5246" s="2">
        <f t="shared" si="2745"/>
        <v>23711.347835750741</v>
      </c>
      <c r="X5246" s="17">
        <f t="shared" si="2746"/>
        <v>0</v>
      </c>
      <c r="Y5246" s="2">
        <f t="shared" si="2747"/>
        <v>0</v>
      </c>
      <c r="Z5246" s="72">
        <f t="shared" si="2748"/>
        <v>0</v>
      </c>
      <c r="AA5246" s="2">
        <f t="shared" si="2767"/>
        <v>0</v>
      </c>
      <c r="AB5246" s="12">
        <f t="shared" si="2756"/>
        <v>4.6600000000000003E-2</v>
      </c>
      <c r="AC5246" s="17">
        <f t="shared" si="2749"/>
        <v>1</v>
      </c>
      <c r="AD5246" s="17">
        <v>252</v>
      </c>
      <c r="AE5246" s="13">
        <f t="shared" si="2760"/>
        <v>1.0001807579999999</v>
      </c>
      <c r="AF5246" s="2">
        <f t="shared" si="2768"/>
        <v>4.2860158100000003</v>
      </c>
      <c r="AG5246" s="2">
        <f t="shared" si="2750"/>
        <v>4.2860158100000003</v>
      </c>
      <c r="AH5246" s="3">
        <f t="shared" si="2751"/>
        <v>0</v>
      </c>
      <c r="AI5246" s="4" t="str">
        <f t="shared" si="2761"/>
        <v>A+J=</v>
      </c>
      <c r="AJ5246" s="11">
        <f t="shared" si="2757"/>
        <v>46433</v>
      </c>
      <c r="AQ5246" s="53"/>
      <c r="AR5246" s="53"/>
    </row>
    <row r="5247" spans="1:44" x14ac:dyDescent="0.2">
      <c r="A5247" s="158">
        <f t="shared" si="2752"/>
        <v>46403</v>
      </c>
      <c r="B5247" s="2">
        <f t="shared" si="2737"/>
        <v>23719.920626130741</v>
      </c>
      <c r="C5247" s="2">
        <f t="shared" si="2753"/>
        <v>17770.788591550001</v>
      </c>
      <c r="D5247" s="2">
        <f>SUM(Y5247:Y$5459)</f>
        <v>17770.788591559882</v>
      </c>
      <c r="E5247" s="91">
        <v>0</v>
      </c>
      <c r="F5247" s="88">
        <f t="shared" si="2763"/>
        <v>6455.85</v>
      </c>
      <c r="G5247" s="3">
        <f>IF(AND(N5247=1,N5246&gt;1),VLOOKUP(A5246,[1]Plan1!$BK$81:$BM$259,3),G5246)</f>
        <v>6413.24</v>
      </c>
      <c r="H5247" s="11">
        <f t="shared" si="2764"/>
        <v>46341</v>
      </c>
      <c r="I5247" s="11">
        <f t="shared" si="2765"/>
        <v>46371</v>
      </c>
      <c r="J5247" s="12">
        <f t="shared" si="2738"/>
        <v>-6.6002153085962245E-3</v>
      </c>
      <c r="K5247" s="11">
        <f t="shared" si="2754"/>
        <v>46433</v>
      </c>
      <c r="L5247" s="11">
        <f t="shared" si="2739"/>
        <v>46433</v>
      </c>
      <c r="M5247" s="1">
        <f t="shared" si="2758"/>
        <v>20</v>
      </c>
      <c r="N5247" s="1">
        <f t="shared" si="2740"/>
        <v>2</v>
      </c>
      <c r="O5247" s="2">
        <f t="shared" si="2741"/>
        <v>0.99933799999999995</v>
      </c>
      <c r="P5247" s="13">
        <f t="shared" si="2766"/>
        <v>0.99339977999999995</v>
      </c>
      <c r="Q5247" s="13">
        <f t="shared" si="2759"/>
        <v>1.2994087318127208</v>
      </c>
      <c r="R5247" s="2">
        <f t="shared" si="2762"/>
        <v>1.29854852</v>
      </c>
      <c r="S5247" s="2">
        <f t="shared" si="2755"/>
        <v>1.33428788</v>
      </c>
      <c r="T5247" s="2">
        <f t="shared" si="2742"/>
        <v>23711.347835740002</v>
      </c>
      <c r="U5247" s="2">
        <f t="shared" si="2743"/>
        <v>5940.5592442007382</v>
      </c>
      <c r="V5247" s="2">
        <f t="shared" si="2744"/>
        <v>0</v>
      </c>
      <c r="W5247" s="2">
        <f t="shared" si="2745"/>
        <v>23711.347835750741</v>
      </c>
      <c r="X5247" s="17">
        <f t="shared" si="2746"/>
        <v>0</v>
      </c>
      <c r="Y5247" s="2">
        <f t="shared" si="2747"/>
        <v>0</v>
      </c>
      <c r="Z5247" s="72">
        <f t="shared" si="2748"/>
        <v>0</v>
      </c>
      <c r="AA5247" s="2">
        <f t="shared" si="2767"/>
        <v>0</v>
      </c>
      <c r="AB5247" s="12">
        <f t="shared" si="2756"/>
        <v>4.6600000000000003E-2</v>
      </c>
      <c r="AC5247" s="17">
        <f t="shared" si="2749"/>
        <v>2</v>
      </c>
      <c r="AD5247" s="17">
        <v>252</v>
      </c>
      <c r="AE5247" s="13">
        <f t="shared" si="2760"/>
        <v>1.0003615480000001</v>
      </c>
      <c r="AF5247" s="2">
        <f t="shared" si="2768"/>
        <v>8.5727903800000007</v>
      </c>
      <c r="AG5247" s="2">
        <f t="shared" si="2750"/>
        <v>8.5727903800000007</v>
      </c>
      <c r="AH5247" s="3">
        <f t="shared" si="2751"/>
        <v>0</v>
      </c>
      <c r="AI5247" s="4" t="str">
        <f t="shared" si="2761"/>
        <v>A+J=</v>
      </c>
      <c r="AJ5247" s="11">
        <f t="shared" si="2757"/>
        <v>46433</v>
      </c>
      <c r="AQ5247" s="53"/>
      <c r="AR5247" s="53"/>
    </row>
    <row r="5248" spans="1:44" x14ac:dyDescent="0.2">
      <c r="A5248" s="158">
        <f t="shared" si="2752"/>
        <v>46404</v>
      </c>
      <c r="B5248" s="2">
        <f t="shared" si="2737"/>
        <v>23719.920626130741</v>
      </c>
      <c r="C5248" s="2">
        <f t="shared" si="2753"/>
        <v>17770.788591550001</v>
      </c>
      <c r="D5248" s="2">
        <f>SUM(Y5248:Y$5459)</f>
        <v>17770.788591559882</v>
      </c>
      <c r="E5248" s="91">
        <v>0</v>
      </c>
      <c r="F5248" s="88">
        <f t="shared" si="2763"/>
        <v>6455.85</v>
      </c>
      <c r="G5248" s="3">
        <f>IF(AND(N5248=1,N5247&gt;1),VLOOKUP(A5247,[1]Plan1!$BK$81:$BM$259,3),G5247)</f>
        <v>6413.24</v>
      </c>
      <c r="H5248" s="11">
        <f t="shared" si="2764"/>
        <v>46341</v>
      </c>
      <c r="I5248" s="11">
        <f t="shared" si="2765"/>
        <v>46371</v>
      </c>
      <c r="J5248" s="12">
        <f t="shared" si="2738"/>
        <v>-6.6002153085962245E-3</v>
      </c>
      <c r="K5248" s="11">
        <f t="shared" si="2754"/>
        <v>46433</v>
      </c>
      <c r="L5248" s="11">
        <f t="shared" si="2739"/>
        <v>46433</v>
      </c>
      <c r="M5248" s="1">
        <f t="shared" si="2758"/>
        <v>20</v>
      </c>
      <c r="N5248" s="1">
        <f t="shared" si="2740"/>
        <v>2</v>
      </c>
      <c r="O5248" s="2">
        <f t="shared" si="2741"/>
        <v>0.99933799999999995</v>
      </c>
      <c r="P5248" s="13">
        <f t="shared" si="2766"/>
        <v>0.99339977999999995</v>
      </c>
      <c r="Q5248" s="13">
        <f t="shared" si="2759"/>
        <v>1.2994087318127208</v>
      </c>
      <c r="R5248" s="2">
        <f t="shared" si="2762"/>
        <v>1.29854852</v>
      </c>
      <c r="S5248" s="2">
        <f t="shared" si="2755"/>
        <v>1.33428788</v>
      </c>
      <c r="T5248" s="2">
        <f t="shared" si="2742"/>
        <v>23711.347835740002</v>
      </c>
      <c r="U5248" s="2">
        <f t="shared" si="2743"/>
        <v>5940.5592442007382</v>
      </c>
      <c r="V5248" s="2">
        <f t="shared" si="2744"/>
        <v>0</v>
      </c>
      <c r="W5248" s="2">
        <f t="shared" si="2745"/>
        <v>23711.347835750741</v>
      </c>
      <c r="X5248" s="17">
        <f t="shared" si="2746"/>
        <v>0</v>
      </c>
      <c r="Y5248" s="2">
        <f t="shared" si="2747"/>
        <v>0</v>
      </c>
      <c r="Z5248" s="72">
        <f t="shared" si="2748"/>
        <v>0</v>
      </c>
      <c r="AA5248" s="2">
        <f t="shared" si="2767"/>
        <v>0</v>
      </c>
      <c r="AB5248" s="12">
        <f t="shared" si="2756"/>
        <v>4.6600000000000003E-2</v>
      </c>
      <c r="AC5248" s="17">
        <f t="shared" si="2749"/>
        <v>2</v>
      </c>
      <c r="AD5248" s="17">
        <v>252</v>
      </c>
      <c r="AE5248" s="13">
        <f t="shared" si="2760"/>
        <v>1.0003615480000001</v>
      </c>
      <c r="AF5248" s="2">
        <f t="shared" si="2768"/>
        <v>8.5727903800000007</v>
      </c>
      <c r="AG5248" s="2">
        <f t="shared" si="2750"/>
        <v>8.5727903800000007</v>
      </c>
      <c r="AH5248" s="3">
        <f t="shared" si="2751"/>
        <v>0</v>
      </c>
      <c r="AI5248" s="4" t="str">
        <f t="shared" si="2761"/>
        <v>A+J=</v>
      </c>
      <c r="AJ5248" s="11">
        <f t="shared" si="2757"/>
        <v>46433</v>
      </c>
      <c r="AQ5248" s="53"/>
      <c r="AR5248" s="53"/>
    </row>
    <row r="5249" spans="1:44" x14ac:dyDescent="0.2">
      <c r="A5249" s="158">
        <f t="shared" si="2752"/>
        <v>46405</v>
      </c>
      <c r="B5249" s="2">
        <f t="shared" si="2737"/>
        <v>23719.920626130741</v>
      </c>
      <c r="C5249" s="2">
        <f t="shared" si="2753"/>
        <v>17770.788591550001</v>
      </c>
      <c r="D5249" s="2">
        <f>SUM(Y5249:Y$5459)</f>
        <v>17770.788591559882</v>
      </c>
      <c r="E5249" s="91">
        <v>0</v>
      </c>
      <c r="F5249" s="88">
        <f t="shared" si="2763"/>
        <v>6455.85</v>
      </c>
      <c r="G5249" s="3">
        <f>IF(AND(N5249=1,N5248&gt;1),VLOOKUP(A5248,[1]Plan1!$BK$81:$BM$259,3),G5248)</f>
        <v>6413.24</v>
      </c>
      <c r="H5249" s="11">
        <f t="shared" si="2764"/>
        <v>46341</v>
      </c>
      <c r="I5249" s="11">
        <f t="shared" si="2765"/>
        <v>46371</v>
      </c>
      <c r="J5249" s="12">
        <f t="shared" si="2738"/>
        <v>-6.6002153085962245E-3</v>
      </c>
      <c r="K5249" s="11">
        <f t="shared" si="2754"/>
        <v>46433</v>
      </c>
      <c r="L5249" s="11">
        <f t="shared" si="2739"/>
        <v>46433</v>
      </c>
      <c r="M5249" s="1">
        <f t="shared" si="2758"/>
        <v>20</v>
      </c>
      <c r="N5249" s="1">
        <f t="shared" si="2740"/>
        <v>2</v>
      </c>
      <c r="O5249" s="2">
        <f t="shared" si="2741"/>
        <v>0.99933799999999995</v>
      </c>
      <c r="P5249" s="13">
        <f t="shared" si="2766"/>
        <v>0.99339977999999995</v>
      </c>
      <c r="Q5249" s="13">
        <f t="shared" si="2759"/>
        <v>1.2994087318127208</v>
      </c>
      <c r="R5249" s="2">
        <f t="shared" si="2762"/>
        <v>1.29854852</v>
      </c>
      <c r="S5249" s="2">
        <f t="shared" si="2755"/>
        <v>1.33428788</v>
      </c>
      <c r="T5249" s="2">
        <f t="shared" si="2742"/>
        <v>23711.347835740002</v>
      </c>
      <c r="U5249" s="2">
        <f t="shared" si="2743"/>
        <v>5940.5592442007382</v>
      </c>
      <c r="V5249" s="2">
        <f t="shared" si="2744"/>
        <v>0</v>
      </c>
      <c r="W5249" s="2">
        <f t="shared" si="2745"/>
        <v>23711.347835750741</v>
      </c>
      <c r="X5249" s="17">
        <f t="shared" si="2746"/>
        <v>0</v>
      </c>
      <c r="Y5249" s="2">
        <f t="shared" si="2747"/>
        <v>0</v>
      </c>
      <c r="Z5249" s="72">
        <f t="shared" si="2748"/>
        <v>0</v>
      </c>
      <c r="AA5249" s="2">
        <f t="shared" si="2767"/>
        <v>0</v>
      </c>
      <c r="AB5249" s="12">
        <f t="shared" si="2756"/>
        <v>4.6600000000000003E-2</v>
      </c>
      <c r="AC5249" s="17">
        <f t="shared" si="2749"/>
        <v>2</v>
      </c>
      <c r="AD5249" s="17">
        <v>252</v>
      </c>
      <c r="AE5249" s="13">
        <f t="shared" si="2760"/>
        <v>1.0003615480000001</v>
      </c>
      <c r="AF5249" s="2">
        <f t="shared" si="2768"/>
        <v>8.5727903800000007</v>
      </c>
      <c r="AG5249" s="2">
        <f t="shared" si="2750"/>
        <v>8.5727903800000007</v>
      </c>
      <c r="AH5249" s="3">
        <f t="shared" si="2751"/>
        <v>0</v>
      </c>
      <c r="AI5249" s="4" t="str">
        <f t="shared" si="2761"/>
        <v>A+J=</v>
      </c>
      <c r="AJ5249" s="11">
        <f t="shared" si="2757"/>
        <v>46433</v>
      </c>
      <c r="AQ5249" s="53"/>
      <c r="AR5249" s="53"/>
    </row>
    <row r="5250" spans="1:44" x14ac:dyDescent="0.2">
      <c r="A5250" s="158">
        <f t="shared" si="2752"/>
        <v>46406</v>
      </c>
      <c r="B5250" s="2">
        <f t="shared" si="2737"/>
        <v>23724.208183180741</v>
      </c>
      <c r="C5250" s="2">
        <f t="shared" si="2753"/>
        <v>17770.788591550001</v>
      </c>
      <c r="D5250" s="2">
        <f>SUM(Y5250:Y$5459)</f>
        <v>17770.788591559882</v>
      </c>
      <c r="E5250" s="91">
        <v>0</v>
      </c>
      <c r="F5250" s="88">
        <f t="shared" si="2763"/>
        <v>6455.85</v>
      </c>
      <c r="G5250" s="3">
        <f>IF(AND(N5250=1,N5249&gt;1),VLOOKUP(A5249,[1]Plan1!$BK$81:$BM$259,3),G5249)</f>
        <v>6413.24</v>
      </c>
      <c r="H5250" s="11">
        <f t="shared" si="2764"/>
        <v>46341</v>
      </c>
      <c r="I5250" s="11">
        <f t="shared" si="2765"/>
        <v>46371</v>
      </c>
      <c r="J5250" s="12">
        <f t="shared" si="2738"/>
        <v>-6.6002153085962245E-3</v>
      </c>
      <c r="K5250" s="11">
        <f t="shared" si="2754"/>
        <v>46433</v>
      </c>
      <c r="L5250" s="11">
        <f t="shared" si="2739"/>
        <v>46433</v>
      </c>
      <c r="M5250" s="1">
        <f t="shared" si="2758"/>
        <v>20</v>
      </c>
      <c r="N5250" s="1">
        <f t="shared" si="2740"/>
        <v>3</v>
      </c>
      <c r="O5250" s="2">
        <f t="shared" si="2741"/>
        <v>0.99900717000000006</v>
      </c>
      <c r="P5250" s="13">
        <f t="shared" si="2766"/>
        <v>0.99339977999999995</v>
      </c>
      <c r="Q5250" s="13">
        <f t="shared" si="2759"/>
        <v>1.2994087318127208</v>
      </c>
      <c r="R5250" s="2">
        <f t="shared" si="2762"/>
        <v>1.2981186300000001</v>
      </c>
      <c r="S5250" s="2">
        <f t="shared" si="2755"/>
        <v>1.33428788</v>
      </c>
      <c r="T5250" s="2">
        <f t="shared" si="2742"/>
        <v>23711.347835740002</v>
      </c>
      <c r="U5250" s="2">
        <f t="shared" si="2743"/>
        <v>5940.5592442007382</v>
      </c>
      <c r="V5250" s="2">
        <f t="shared" si="2744"/>
        <v>0</v>
      </c>
      <c r="W5250" s="2">
        <f t="shared" si="2745"/>
        <v>23711.347835750741</v>
      </c>
      <c r="X5250" s="17">
        <f t="shared" si="2746"/>
        <v>0</v>
      </c>
      <c r="Y5250" s="2">
        <f t="shared" si="2747"/>
        <v>0</v>
      </c>
      <c r="Z5250" s="72">
        <f t="shared" si="2748"/>
        <v>0</v>
      </c>
      <c r="AA5250" s="2">
        <f t="shared" si="2767"/>
        <v>0</v>
      </c>
      <c r="AB5250" s="12">
        <f t="shared" si="2756"/>
        <v>4.6600000000000003E-2</v>
      </c>
      <c r="AC5250" s="17">
        <f t="shared" si="2749"/>
        <v>3</v>
      </c>
      <c r="AD5250" s="17">
        <v>252</v>
      </c>
      <c r="AE5250" s="13">
        <f t="shared" si="2760"/>
        <v>1.0005423710000001</v>
      </c>
      <c r="AF5250" s="2">
        <f t="shared" si="2768"/>
        <v>12.860347429999999</v>
      </c>
      <c r="AG5250" s="2">
        <f t="shared" si="2750"/>
        <v>12.860347429999999</v>
      </c>
      <c r="AH5250" s="3">
        <f t="shared" si="2751"/>
        <v>0</v>
      </c>
      <c r="AI5250" s="4" t="str">
        <f t="shared" si="2761"/>
        <v>A+J=</v>
      </c>
      <c r="AJ5250" s="11">
        <f t="shared" si="2757"/>
        <v>46433</v>
      </c>
      <c r="AQ5250" s="53"/>
      <c r="AR5250" s="53"/>
    </row>
    <row r="5251" spans="1:44" x14ac:dyDescent="0.2">
      <c r="A5251" s="158">
        <f t="shared" si="2752"/>
        <v>46407</v>
      </c>
      <c r="B5251" s="2">
        <f t="shared" si="2737"/>
        <v>23728.496522710742</v>
      </c>
      <c r="C5251" s="2">
        <f t="shared" si="2753"/>
        <v>17770.788591550001</v>
      </c>
      <c r="D5251" s="2">
        <f>SUM(Y5251:Y$5459)</f>
        <v>17770.788591559882</v>
      </c>
      <c r="E5251" s="91">
        <v>0</v>
      </c>
      <c r="F5251" s="88">
        <f t="shared" si="2763"/>
        <v>6455.85</v>
      </c>
      <c r="G5251" s="3">
        <f>IF(AND(N5251=1,N5250&gt;1),VLOOKUP(A5250,[1]Plan1!$BK$81:$BM$259,3),G5250)</f>
        <v>6413.24</v>
      </c>
      <c r="H5251" s="11">
        <f t="shared" si="2764"/>
        <v>46341</v>
      </c>
      <c r="I5251" s="11">
        <f t="shared" si="2765"/>
        <v>46371</v>
      </c>
      <c r="J5251" s="12">
        <f t="shared" si="2738"/>
        <v>-6.6002153085962245E-3</v>
      </c>
      <c r="K5251" s="11">
        <f t="shared" si="2754"/>
        <v>46433</v>
      </c>
      <c r="L5251" s="11">
        <f t="shared" si="2739"/>
        <v>46433</v>
      </c>
      <c r="M5251" s="1">
        <f t="shared" si="2758"/>
        <v>20</v>
      </c>
      <c r="N5251" s="1">
        <f t="shared" si="2740"/>
        <v>4</v>
      </c>
      <c r="O5251" s="2">
        <f t="shared" si="2741"/>
        <v>0.99867645000000005</v>
      </c>
      <c r="P5251" s="13">
        <f t="shared" si="2766"/>
        <v>0.99339977999999995</v>
      </c>
      <c r="Q5251" s="13">
        <f t="shared" si="2759"/>
        <v>1.2994087318127208</v>
      </c>
      <c r="R5251" s="2">
        <f t="shared" si="2762"/>
        <v>1.2976888900000001</v>
      </c>
      <c r="S5251" s="2">
        <f t="shared" si="2755"/>
        <v>1.33428788</v>
      </c>
      <c r="T5251" s="2">
        <f t="shared" si="2742"/>
        <v>23711.347835740002</v>
      </c>
      <c r="U5251" s="2">
        <f t="shared" si="2743"/>
        <v>5940.5592442007382</v>
      </c>
      <c r="V5251" s="2">
        <f t="shared" si="2744"/>
        <v>0</v>
      </c>
      <c r="W5251" s="2">
        <f t="shared" si="2745"/>
        <v>23711.347835750741</v>
      </c>
      <c r="X5251" s="17">
        <f t="shared" si="2746"/>
        <v>0</v>
      </c>
      <c r="Y5251" s="2">
        <f t="shared" si="2747"/>
        <v>0</v>
      </c>
      <c r="Z5251" s="72">
        <f t="shared" si="2748"/>
        <v>0</v>
      </c>
      <c r="AA5251" s="2">
        <f t="shared" si="2767"/>
        <v>0</v>
      </c>
      <c r="AB5251" s="12">
        <f t="shared" si="2756"/>
        <v>4.6600000000000003E-2</v>
      </c>
      <c r="AC5251" s="17">
        <f t="shared" si="2749"/>
        <v>4</v>
      </c>
      <c r="AD5251" s="17">
        <v>252</v>
      </c>
      <c r="AE5251" s="13">
        <f t="shared" si="2760"/>
        <v>1.0007232269999999</v>
      </c>
      <c r="AF5251" s="2">
        <f t="shared" si="2768"/>
        <v>17.148686959999999</v>
      </c>
      <c r="AG5251" s="2">
        <f t="shared" si="2750"/>
        <v>17.148686959999999</v>
      </c>
      <c r="AH5251" s="3">
        <f t="shared" si="2751"/>
        <v>0</v>
      </c>
      <c r="AI5251" s="4" t="str">
        <f t="shared" si="2761"/>
        <v>A+J=</v>
      </c>
      <c r="AJ5251" s="11">
        <f t="shared" si="2757"/>
        <v>46433</v>
      </c>
      <c r="AQ5251" s="53"/>
      <c r="AR5251" s="53"/>
    </row>
    <row r="5252" spans="1:44" x14ac:dyDescent="0.2">
      <c r="A5252" s="158">
        <f t="shared" si="2752"/>
        <v>46408</v>
      </c>
      <c r="B5252" s="2">
        <f t="shared" si="2737"/>
        <v>23732.78562099074</v>
      </c>
      <c r="C5252" s="2">
        <f t="shared" si="2753"/>
        <v>17770.788591550001</v>
      </c>
      <c r="D5252" s="2">
        <f>SUM(Y5252:Y$5459)</f>
        <v>17770.788591559882</v>
      </c>
      <c r="E5252" s="91">
        <v>0</v>
      </c>
      <c r="F5252" s="88">
        <f t="shared" si="2763"/>
        <v>6455.85</v>
      </c>
      <c r="G5252" s="3">
        <f>IF(AND(N5252=1,N5251&gt;1),VLOOKUP(A5251,[1]Plan1!$BK$81:$BM$259,3),G5251)</f>
        <v>6413.24</v>
      </c>
      <c r="H5252" s="11">
        <f t="shared" si="2764"/>
        <v>46341</v>
      </c>
      <c r="I5252" s="11">
        <f t="shared" si="2765"/>
        <v>46371</v>
      </c>
      <c r="J5252" s="12">
        <f t="shared" si="2738"/>
        <v>-6.6002153085962245E-3</v>
      </c>
      <c r="K5252" s="11">
        <f t="shared" si="2754"/>
        <v>46433</v>
      </c>
      <c r="L5252" s="11">
        <f t="shared" si="2739"/>
        <v>46433</v>
      </c>
      <c r="M5252" s="1">
        <f t="shared" si="2758"/>
        <v>20</v>
      </c>
      <c r="N5252" s="1">
        <f t="shared" si="2740"/>
        <v>5</v>
      </c>
      <c r="O5252" s="2">
        <f t="shared" si="2741"/>
        <v>0.99834584000000004</v>
      </c>
      <c r="P5252" s="13">
        <f t="shared" si="2766"/>
        <v>0.99339977999999995</v>
      </c>
      <c r="Q5252" s="13">
        <f t="shared" si="2759"/>
        <v>1.2994087318127208</v>
      </c>
      <c r="R5252" s="2">
        <f t="shared" si="2762"/>
        <v>1.2972592999999999</v>
      </c>
      <c r="S5252" s="2">
        <f t="shared" si="2755"/>
        <v>1.33428788</v>
      </c>
      <c r="T5252" s="2">
        <f t="shared" si="2742"/>
        <v>23711.347835740002</v>
      </c>
      <c r="U5252" s="2">
        <f t="shared" si="2743"/>
        <v>5940.5592442007382</v>
      </c>
      <c r="V5252" s="2">
        <f t="shared" si="2744"/>
        <v>0</v>
      </c>
      <c r="W5252" s="2">
        <f t="shared" si="2745"/>
        <v>23711.347835750741</v>
      </c>
      <c r="X5252" s="17">
        <f t="shared" si="2746"/>
        <v>0</v>
      </c>
      <c r="Y5252" s="2">
        <f t="shared" si="2747"/>
        <v>0</v>
      </c>
      <c r="Z5252" s="72">
        <f t="shared" si="2748"/>
        <v>0</v>
      </c>
      <c r="AA5252" s="2">
        <f t="shared" si="2767"/>
        <v>0</v>
      </c>
      <c r="AB5252" s="12">
        <f t="shared" si="2756"/>
        <v>4.6600000000000003E-2</v>
      </c>
      <c r="AC5252" s="17">
        <f t="shared" si="2749"/>
        <v>5</v>
      </c>
      <c r="AD5252" s="17">
        <v>252</v>
      </c>
      <c r="AE5252" s="13">
        <f t="shared" si="2760"/>
        <v>1.000904115</v>
      </c>
      <c r="AF5252" s="2">
        <f t="shared" si="2768"/>
        <v>21.43778524</v>
      </c>
      <c r="AG5252" s="2">
        <f t="shared" si="2750"/>
        <v>21.43778524</v>
      </c>
      <c r="AH5252" s="3">
        <f t="shared" si="2751"/>
        <v>0</v>
      </c>
      <c r="AI5252" s="4" t="str">
        <f t="shared" si="2761"/>
        <v>A+J=</v>
      </c>
      <c r="AJ5252" s="11">
        <f t="shared" si="2757"/>
        <v>46433</v>
      </c>
      <c r="AQ5252" s="53"/>
      <c r="AR5252" s="53"/>
    </row>
    <row r="5253" spans="1:44" x14ac:dyDescent="0.2">
      <c r="A5253" s="158">
        <f t="shared" si="2752"/>
        <v>46409</v>
      </c>
      <c r="B5253" s="2">
        <f t="shared" si="2737"/>
        <v>23737.075501760741</v>
      </c>
      <c r="C5253" s="2">
        <f t="shared" si="2753"/>
        <v>17770.788591550001</v>
      </c>
      <c r="D5253" s="2">
        <f>SUM(Y5253:Y$5459)</f>
        <v>17770.788591559882</v>
      </c>
      <c r="E5253" s="91">
        <v>0</v>
      </c>
      <c r="F5253" s="88">
        <f t="shared" si="2763"/>
        <v>6455.85</v>
      </c>
      <c r="G5253" s="3">
        <f>IF(AND(N5253=1,N5252&gt;1),VLOOKUP(A5252,[1]Plan1!$BK$81:$BM$259,3),G5252)</f>
        <v>6413.24</v>
      </c>
      <c r="H5253" s="11">
        <f t="shared" si="2764"/>
        <v>46341</v>
      </c>
      <c r="I5253" s="11">
        <f t="shared" si="2765"/>
        <v>46371</v>
      </c>
      <c r="J5253" s="12">
        <f t="shared" si="2738"/>
        <v>-6.6002153085962245E-3</v>
      </c>
      <c r="K5253" s="11">
        <f t="shared" si="2754"/>
        <v>46433</v>
      </c>
      <c r="L5253" s="11">
        <f t="shared" si="2739"/>
        <v>46433</v>
      </c>
      <c r="M5253" s="1">
        <f t="shared" si="2758"/>
        <v>20</v>
      </c>
      <c r="N5253" s="1">
        <f t="shared" si="2740"/>
        <v>6</v>
      </c>
      <c r="O5253" s="2">
        <f t="shared" si="2741"/>
        <v>0.99801534000000003</v>
      </c>
      <c r="P5253" s="13">
        <f t="shared" si="2766"/>
        <v>0.99339977999999995</v>
      </c>
      <c r="Q5253" s="13">
        <f t="shared" si="2759"/>
        <v>1.2994087318127208</v>
      </c>
      <c r="R5253" s="2">
        <f t="shared" si="2762"/>
        <v>1.29682984</v>
      </c>
      <c r="S5253" s="2">
        <f t="shared" si="2755"/>
        <v>1.33428788</v>
      </c>
      <c r="T5253" s="2">
        <f t="shared" si="2742"/>
        <v>23711.347835740002</v>
      </c>
      <c r="U5253" s="2">
        <f t="shared" si="2743"/>
        <v>5940.5592442007382</v>
      </c>
      <c r="V5253" s="2">
        <f t="shared" si="2744"/>
        <v>0</v>
      </c>
      <c r="W5253" s="2">
        <f t="shared" si="2745"/>
        <v>23711.347835750741</v>
      </c>
      <c r="X5253" s="17">
        <f t="shared" si="2746"/>
        <v>0</v>
      </c>
      <c r="Y5253" s="2">
        <f t="shared" si="2747"/>
        <v>0</v>
      </c>
      <c r="Z5253" s="72">
        <f t="shared" si="2748"/>
        <v>0</v>
      </c>
      <c r="AA5253" s="2">
        <f t="shared" si="2767"/>
        <v>0</v>
      </c>
      <c r="AB5253" s="12">
        <f t="shared" si="2756"/>
        <v>4.6600000000000003E-2</v>
      </c>
      <c r="AC5253" s="17">
        <f t="shared" si="2749"/>
        <v>6</v>
      </c>
      <c r="AD5253" s="17">
        <v>252</v>
      </c>
      <c r="AE5253" s="13">
        <f t="shared" si="2760"/>
        <v>1.0010850360000001</v>
      </c>
      <c r="AF5253" s="2">
        <f t="shared" si="2768"/>
        <v>25.72766601</v>
      </c>
      <c r="AG5253" s="2">
        <f t="shared" si="2750"/>
        <v>25.72766601</v>
      </c>
      <c r="AH5253" s="3">
        <f t="shared" si="2751"/>
        <v>0</v>
      </c>
      <c r="AI5253" s="4" t="str">
        <f t="shared" si="2761"/>
        <v>A+J=</v>
      </c>
      <c r="AJ5253" s="11">
        <f t="shared" si="2757"/>
        <v>46433</v>
      </c>
      <c r="AQ5253" s="53"/>
      <c r="AR5253" s="53"/>
    </row>
    <row r="5254" spans="1:44" x14ac:dyDescent="0.2">
      <c r="A5254" s="158">
        <f t="shared" si="2752"/>
        <v>46410</v>
      </c>
      <c r="B5254" s="2">
        <f t="shared" si="2737"/>
        <v>23741.366164990741</v>
      </c>
      <c r="C5254" s="2">
        <f t="shared" si="2753"/>
        <v>17770.788591550001</v>
      </c>
      <c r="D5254" s="2">
        <f>SUM(Y5254:Y$5459)</f>
        <v>17770.788591559882</v>
      </c>
      <c r="E5254" s="91">
        <v>0</v>
      </c>
      <c r="F5254" s="88">
        <f t="shared" si="2763"/>
        <v>6455.85</v>
      </c>
      <c r="G5254" s="3">
        <f>IF(AND(N5254=1,N5253&gt;1),VLOOKUP(A5253,[1]Plan1!$BK$81:$BM$259,3),G5253)</f>
        <v>6413.24</v>
      </c>
      <c r="H5254" s="11">
        <f t="shared" si="2764"/>
        <v>46341</v>
      </c>
      <c r="I5254" s="11">
        <f t="shared" si="2765"/>
        <v>46371</v>
      </c>
      <c r="J5254" s="12">
        <f t="shared" si="2738"/>
        <v>-6.6002153085962245E-3</v>
      </c>
      <c r="K5254" s="11">
        <f t="shared" si="2754"/>
        <v>46433</v>
      </c>
      <c r="L5254" s="11">
        <f t="shared" si="2739"/>
        <v>46433</v>
      </c>
      <c r="M5254" s="1">
        <f t="shared" si="2758"/>
        <v>20</v>
      </c>
      <c r="N5254" s="1">
        <f t="shared" si="2740"/>
        <v>7</v>
      </c>
      <c r="O5254" s="2">
        <f t="shared" si="2741"/>
        <v>0.99768495000000001</v>
      </c>
      <c r="P5254" s="13">
        <f t="shared" si="2766"/>
        <v>0.99339977999999995</v>
      </c>
      <c r="Q5254" s="13">
        <f t="shared" si="2759"/>
        <v>1.2994087318127208</v>
      </c>
      <c r="R5254" s="2">
        <f t="shared" si="2762"/>
        <v>1.2964005300000001</v>
      </c>
      <c r="S5254" s="2">
        <f t="shared" si="2755"/>
        <v>1.33428788</v>
      </c>
      <c r="T5254" s="2">
        <f t="shared" si="2742"/>
        <v>23711.347835740002</v>
      </c>
      <c r="U5254" s="2">
        <f t="shared" si="2743"/>
        <v>5940.5592442007382</v>
      </c>
      <c r="V5254" s="2">
        <f t="shared" si="2744"/>
        <v>0</v>
      </c>
      <c r="W5254" s="2">
        <f t="shared" si="2745"/>
        <v>23711.347835750741</v>
      </c>
      <c r="X5254" s="17">
        <f t="shared" si="2746"/>
        <v>0</v>
      </c>
      <c r="Y5254" s="2">
        <f t="shared" si="2747"/>
        <v>0</v>
      </c>
      <c r="Z5254" s="72">
        <f t="shared" si="2748"/>
        <v>0</v>
      </c>
      <c r="AA5254" s="2">
        <f t="shared" si="2767"/>
        <v>0</v>
      </c>
      <c r="AB5254" s="12">
        <f t="shared" si="2756"/>
        <v>4.6600000000000003E-2</v>
      </c>
      <c r="AC5254" s="17">
        <f t="shared" si="2749"/>
        <v>7</v>
      </c>
      <c r="AD5254" s="17">
        <v>252</v>
      </c>
      <c r="AE5254" s="13">
        <f t="shared" si="2760"/>
        <v>1.0012659900000001</v>
      </c>
      <c r="AF5254" s="2">
        <f t="shared" si="2768"/>
        <v>30.01832924</v>
      </c>
      <c r="AG5254" s="2">
        <f t="shared" si="2750"/>
        <v>30.01832924</v>
      </c>
      <c r="AH5254" s="3">
        <f t="shared" si="2751"/>
        <v>0</v>
      </c>
      <c r="AI5254" s="4" t="str">
        <f t="shared" si="2761"/>
        <v>A+J=</v>
      </c>
      <c r="AJ5254" s="11">
        <f t="shared" si="2757"/>
        <v>46433</v>
      </c>
      <c r="AQ5254" s="53"/>
      <c r="AR5254" s="53"/>
    </row>
    <row r="5255" spans="1:44" x14ac:dyDescent="0.2">
      <c r="A5255" s="158">
        <f t="shared" si="2752"/>
        <v>46411</v>
      </c>
      <c r="B5255" s="2">
        <f t="shared" si="2737"/>
        <v>23741.366164990741</v>
      </c>
      <c r="C5255" s="2">
        <f t="shared" si="2753"/>
        <v>17770.788591550001</v>
      </c>
      <c r="D5255" s="2">
        <f>SUM(Y5255:Y$5459)</f>
        <v>17770.788591559882</v>
      </c>
      <c r="E5255" s="91">
        <v>0</v>
      </c>
      <c r="F5255" s="88">
        <f t="shared" si="2763"/>
        <v>6455.85</v>
      </c>
      <c r="G5255" s="3">
        <f>IF(AND(N5255=1,N5254&gt;1),VLOOKUP(A5254,[1]Plan1!$BK$81:$BM$259,3),G5254)</f>
        <v>6413.24</v>
      </c>
      <c r="H5255" s="11">
        <f t="shared" si="2764"/>
        <v>46341</v>
      </c>
      <c r="I5255" s="11">
        <f t="shared" si="2765"/>
        <v>46371</v>
      </c>
      <c r="J5255" s="12">
        <f t="shared" si="2738"/>
        <v>-6.6002153085962245E-3</v>
      </c>
      <c r="K5255" s="11">
        <f t="shared" si="2754"/>
        <v>46433</v>
      </c>
      <c r="L5255" s="11">
        <f t="shared" si="2739"/>
        <v>46433</v>
      </c>
      <c r="M5255" s="1">
        <f t="shared" si="2758"/>
        <v>20</v>
      </c>
      <c r="N5255" s="1">
        <f t="shared" si="2740"/>
        <v>7</v>
      </c>
      <c r="O5255" s="2">
        <f t="shared" si="2741"/>
        <v>0.99768495000000001</v>
      </c>
      <c r="P5255" s="13">
        <f t="shared" si="2766"/>
        <v>0.99339977999999995</v>
      </c>
      <c r="Q5255" s="13">
        <f t="shared" si="2759"/>
        <v>1.2994087318127208</v>
      </c>
      <c r="R5255" s="2">
        <f t="shared" si="2762"/>
        <v>1.2964005300000001</v>
      </c>
      <c r="S5255" s="2">
        <f t="shared" si="2755"/>
        <v>1.33428788</v>
      </c>
      <c r="T5255" s="2">
        <f t="shared" si="2742"/>
        <v>23711.347835740002</v>
      </c>
      <c r="U5255" s="2">
        <f t="shared" si="2743"/>
        <v>5940.5592442007382</v>
      </c>
      <c r="V5255" s="2">
        <f t="shared" si="2744"/>
        <v>0</v>
      </c>
      <c r="W5255" s="2">
        <f t="shared" si="2745"/>
        <v>23711.347835750741</v>
      </c>
      <c r="X5255" s="17">
        <f t="shared" si="2746"/>
        <v>0</v>
      </c>
      <c r="Y5255" s="2">
        <f t="shared" si="2747"/>
        <v>0</v>
      </c>
      <c r="Z5255" s="72">
        <f t="shared" si="2748"/>
        <v>0</v>
      </c>
      <c r="AA5255" s="2">
        <f t="shared" si="2767"/>
        <v>0</v>
      </c>
      <c r="AB5255" s="12">
        <f t="shared" si="2756"/>
        <v>4.6600000000000003E-2</v>
      </c>
      <c r="AC5255" s="17">
        <f t="shared" si="2749"/>
        <v>7</v>
      </c>
      <c r="AD5255" s="17">
        <v>252</v>
      </c>
      <c r="AE5255" s="13">
        <f t="shared" si="2760"/>
        <v>1.0012659900000001</v>
      </c>
      <c r="AF5255" s="2">
        <f t="shared" si="2768"/>
        <v>30.01832924</v>
      </c>
      <c r="AG5255" s="2">
        <f t="shared" si="2750"/>
        <v>30.01832924</v>
      </c>
      <c r="AH5255" s="3">
        <f t="shared" si="2751"/>
        <v>0</v>
      </c>
      <c r="AI5255" s="4" t="str">
        <f t="shared" si="2761"/>
        <v>A+J=</v>
      </c>
      <c r="AJ5255" s="11">
        <f t="shared" si="2757"/>
        <v>46433</v>
      </c>
      <c r="AQ5255" s="53"/>
      <c r="AR5255" s="53"/>
    </row>
    <row r="5256" spans="1:44" x14ac:dyDescent="0.2">
      <c r="A5256" s="158">
        <f t="shared" si="2752"/>
        <v>46412</v>
      </c>
      <c r="B5256" s="2">
        <f t="shared" si="2737"/>
        <v>23741.366164990741</v>
      </c>
      <c r="C5256" s="2">
        <f t="shared" si="2753"/>
        <v>17770.788591550001</v>
      </c>
      <c r="D5256" s="2">
        <f>SUM(Y5256:Y$5459)</f>
        <v>17770.788591559882</v>
      </c>
      <c r="E5256" s="91">
        <v>0</v>
      </c>
      <c r="F5256" s="88">
        <f t="shared" si="2763"/>
        <v>6455.85</v>
      </c>
      <c r="G5256" s="3">
        <f>IF(AND(N5256=1,N5255&gt;1),VLOOKUP(A5255,[1]Plan1!$BK$81:$BM$259,3),G5255)</f>
        <v>6413.24</v>
      </c>
      <c r="H5256" s="11">
        <f t="shared" si="2764"/>
        <v>46341</v>
      </c>
      <c r="I5256" s="11">
        <f t="shared" si="2765"/>
        <v>46371</v>
      </c>
      <c r="J5256" s="12">
        <f t="shared" si="2738"/>
        <v>-6.6002153085962245E-3</v>
      </c>
      <c r="K5256" s="11">
        <f t="shared" si="2754"/>
        <v>46433</v>
      </c>
      <c r="L5256" s="11">
        <f t="shared" si="2739"/>
        <v>46433</v>
      </c>
      <c r="M5256" s="1">
        <f t="shared" si="2758"/>
        <v>20</v>
      </c>
      <c r="N5256" s="1">
        <f t="shared" si="2740"/>
        <v>7</v>
      </c>
      <c r="O5256" s="2">
        <f t="shared" si="2741"/>
        <v>0.99768495000000001</v>
      </c>
      <c r="P5256" s="13">
        <f t="shared" si="2766"/>
        <v>0.99339977999999995</v>
      </c>
      <c r="Q5256" s="13">
        <f t="shared" si="2759"/>
        <v>1.2994087318127208</v>
      </c>
      <c r="R5256" s="2">
        <f t="shared" si="2762"/>
        <v>1.2964005300000001</v>
      </c>
      <c r="S5256" s="2">
        <f t="shared" si="2755"/>
        <v>1.33428788</v>
      </c>
      <c r="T5256" s="2">
        <f t="shared" si="2742"/>
        <v>23711.347835740002</v>
      </c>
      <c r="U5256" s="2">
        <f t="shared" si="2743"/>
        <v>5940.5592442007382</v>
      </c>
      <c r="V5256" s="2">
        <f t="shared" si="2744"/>
        <v>0</v>
      </c>
      <c r="W5256" s="2">
        <f t="shared" si="2745"/>
        <v>23711.347835750741</v>
      </c>
      <c r="X5256" s="17">
        <f t="shared" si="2746"/>
        <v>0</v>
      </c>
      <c r="Y5256" s="2">
        <f t="shared" si="2747"/>
        <v>0</v>
      </c>
      <c r="Z5256" s="72">
        <f t="shared" si="2748"/>
        <v>0</v>
      </c>
      <c r="AA5256" s="2">
        <f t="shared" si="2767"/>
        <v>0</v>
      </c>
      <c r="AB5256" s="12">
        <f t="shared" si="2756"/>
        <v>4.6600000000000003E-2</v>
      </c>
      <c r="AC5256" s="17">
        <f t="shared" si="2749"/>
        <v>7</v>
      </c>
      <c r="AD5256" s="17">
        <v>252</v>
      </c>
      <c r="AE5256" s="13">
        <f t="shared" si="2760"/>
        <v>1.0012659900000001</v>
      </c>
      <c r="AF5256" s="2">
        <f t="shared" si="2768"/>
        <v>30.01832924</v>
      </c>
      <c r="AG5256" s="2">
        <f t="shared" si="2750"/>
        <v>30.01832924</v>
      </c>
      <c r="AH5256" s="3">
        <f t="shared" si="2751"/>
        <v>0</v>
      </c>
      <c r="AI5256" s="4" t="str">
        <f t="shared" si="2761"/>
        <v>A+J=</v>
      </c>
      <c r="AJ5256" s="11">
        <f t="shared" si="2757"/>
        <v>46433</v>
      </c>
      <c r="AQ5256" s="53"/>
      <c r="AR5256" s="53"/>
    </row>
    <row r="5257" spans="1:44" x14ac:dyDescent="0.2">
      <c r="A5257" s="158">
        <f t="shared" si="2752"/>
        <v>46413</v>
      </c>
      <c r="B5257" s="2">
        <f t="shared" si="2737"/>
        <v>23745.657586990743</v>
      </c>
      <c r="C5257" s="2">
        <f t="shared" si="2753"/>
        <v>17770.788591550001</v>
      </c>
      <c r="D5257" s="2">
        <f>SUM(Y5257:Y$5459)</f>
        <v>17770.788591559882</v>
      </c>
      <c r="E5257" s="91">
        <v>0</v>
      </c>
      <c r="F5257" s="88">
        <f t="shared" si="2763"/>
        <v>6455.85</v>
      </c>
      <c r="G5257" s="3">
        <f>IF(AND(N5257=1,N5256&gt;1),VLOOKUP(A5256,[1]Plan1!$BK$81:$BM$259,3),G5256)</f>
        <v>6413.24</v>
      </c>
      <c r="H5257" s="11">
        <f t="shared" si="2764"/>
        <v>46341</v>
      </c>
      <c r="I5257" s="11">
        <f t="shared" si="2765"/>
        <v>46371</v>
      </c>
      <c r="J5257" s="12">
        <f t="shared" si="2738"/>
        <v>-6.6002153085962245E-3</v>
      </c>
      <c r="K5257" s="11">
        <f t="shared" si="2754"/>
        <v>46433</v>
      </c>
      <c r="L5257" s="11">
        <f t="shared" si="2739"/>
        <v>46433</v>
      </c>
      <c r="M5257" s="1">
        <f t="shared" si="2758"/>
        <v>20</v>
      </c>
      <c r="N5257" s="1">
        <f t="shared" si="2740"/>
        <v>8</v>
      </c>
      <c r="O5257" s="2">
        <f t="shared" si="2741"/>
        <v>0.99735465999999995</v>
      </c>
      <c r="P5257" s="13">
        <f t="shared" si="2766"/>
        <v>0.99339977999999995</v>
      </c>
      <c r="Q5257" s="13">
        <f t="shared" si="2759"/>
        <v>1.2994087318127208</v>
      </c>
      <c r="R5257" s="2">
        <f t="shared" si="2762"/>
        <v>1.2959713500000001</v>
      </c>
      <c r="S5257" s="2">
        <f t="shared" si="2755"/>
        <v>1.33428788</v>
      </c>
      <c r="T5257" s="2">
        <f t="shared" si="2742"/>
        <v>23711.347835740002</v>
      </c>
      <c r="U5257" s="2">
        <f t="shared" si="2743"/>
        <v>5940.5592442007382</v>
      </c>
      <c r="V5257" s="2">
        <f t="shared" si="2744"/>
        <v>0</v>
      </c>
      <c r="W5257" s="2">
        <f t="shared" si="2745"/>
        <v>23711.347835750741</v>
      </c>
      <c r="X5257" s="17">
        <f t="shared" si="2746"/>
        <v>0</v>
      </c>
      <c r="Y5257" s="2">
        <f t="shared" si="2747"/>
        <v>0</v>
      </c>
      <c r="Z5257" s="72">
        <f t="shared" si="2748"/>
        <v>0</v>
      </c>
      <c r="AA5257" s="2">
        <f t="shared" si="2767"/>
        <v>0</v>
      </c>
      <c r="AB5257" s="12">
        <f t="shared" si="2756"/>
        <v>4.6600000000000003E-2</v>
      </c>
      <c r="AC5257" s="17">
        <f t="shared" si="2749"/>
        <v>8</v>
      </c>
      <c r="AD5257" s="17">
        <v>252</v>
      </c>
      <c r="AE5257" s="13">
        <f t="shared" si="2760"/>
        <v>1.001446976</v>
      </c>
      <c r="AF5257" s="2">
        <f t="shared" si="2768"/>
        <v>34.309751239999997</v>
      </c>
      <c r="AG5257" s="2">
        <f t="shared" si="2750"/>
        <v>34.309751239999997</v>
      </c>
      <c r="AH5257" s="3">
        <f t="shared" si="2751"/>
        <v>0</v>
      </c>
      <c r="AI5257" s="4" t="str">
        <f t="shared" si="2761"/>
        <v>A+J=</v>
      </c>
      <c r="AJ5257" s="11">
        <f t="shared" si="2757"/>
        <v>46433</v>
      </c>
      <c r="AQ5257" s="53"/>
      <c r="AR5257" s="53"/>
    </row>
    <row r="5258" spans="1:44" x14ac:dyDescent="0.2">
      <c r="A5258" s="158">
        <f t="shared" si="2752"/>
        <v>46414</v>
      </c>
      <c r="B5258" s="2">
        <f t="shared" ref="B5258:B5321" si="2769">(W5258+AG5258)</f>
        <v>23749.949815180742</v>
      </c>
      <c r="C5258" s="2">
        <f t="shared" si="2753"/>
        <v>17770.788591550001</v>
      </c>
      <c r="D5258" s="2">
        <f>SUM(Y5258:Y$5459)</f>
        <v>17770.788591559882</v>
      </c>
      <c r="E5258" s="91">
        <v>0</v>
      </c>
      <c r="F5258" s="88">
        <f t="shared" si="2763"/>
        <v>6455.85</v>
      </c>
      <c r="G5258" s="3">
        <f>IF(AND(N5258=1,N5257&gt;1),VLOOKUP(A5257,[1]Plan1!$BK$81:$BM$259,3),G5257)</f>
        <v>6413.24</v>
      </c>
      <c r="H5258" s="11">
        <f t="shared" si="2764"/>
        <v>46341</v>
      </c>
      <c r="I5258" s="11">
        <f t="shared" si="2765"/>
        <v>46371</v>
      </c>
      <c r="J5258" s="12">
        <f t="shared" ref="J5258:J5321" si="2770">(G5258/F5258)-1</f>
        <v>-6.6002153085962245E-3</v>
      </c>
      <c r="K5258" s="11">
        <f t="shared" si="2754"/>
        <v>46433</v>
      </c>
      <c r="L5258" s="11">
        <f t="shared" ref="L5258:L5321" si="2771">IF(A5258&gt;L5257,K5258,L5257)</f>
        <v>46433</v>
      </c>
      <c r="M5258" s="1">
        <f t="shared" si="2758"/>
        <v>20</v>
      </c>
      <c r="N5258" s="1">
        <f t="shared" ref="N5258:N5321" si="2772">(M5258-(NETWORKDAYS(A5258,L5258,$AN$194:$AN$348)-1))</f>
        <v>9</v>
      </c>
      <c r="O5258" s="2">
        <f t="shared" ref="O5258:O5321" si="2773">TRUNC((G5258/F5258)^TRUNC((N5258/M5258),9),8)</f>
        <v>0.99702449000000004</v>
      </c>
      <c r="P5258" s="13">
        <f t="shared" si="2766"/>
        <v>0.99339977999999995</v>
      </c>
      <c r="Q5258" s="13">
        <f t="shared" si="2759"/>
        <v>1.2994087318127208</v>
      </c>
      <c r="R5258" s="2">
        <f t="shared" si="2762"/>
        <v>1.29554232</v>
      </c>
      <c r="S5258" s="2">
        <f t="shared" si="2755"/>
        <v>1.33428788</v>
      </c>
      <c r="T5258" s="2">
        <f t="shared" ref="T5258:T5321" si="2774">TRUNC(C5258*S5258,8)</f>
        <v>23711.347835740002</v>
      </c>
      <c r="U5258" s="2">
        <f t="shared" ref="U5258:U5321" si="2775">(D5258*(S5258-1))</f>
        <v>5940.5592442007382</v>
      </c>
      <c r="V5258" s="2">
        <f t="shared" ref="V5258:V5321" si="2776">(E5258*(R5258-1))</f>
        <v>0</v>
      </c>
      <c r="W5258" s="2">
        <f t="shared" ref="W5258:W5321" si="2777">(C5258+U5258+V5258)</f>
        <v>23711.347835750741</v>
      </c>
      <c r="X5258" s="17">
        <f t="shared" ref="X5258:X5321" si="2778">IF(VLOOKUP(A5258,AN$10:AU$190,8)=VLOOKUP(A5257,AN$10:AU$190,8),0,VLOOKUP(A5258,AN$10:AU$190,8))</f>
        <v>0</v>
      </c>
      <c r="Y5258" s="2">
        <f t="shared" ref="Y5258:Y5321" si="2779">IF(X5258&gt;0,VLOOKUP(A5258,AN$12:AR$190,5),0)</f>
        <v>0</v>
      </c>
      <c r="Z5258" s="72">
        <f t="shared" ref="Z5258:Z5321" si="2780">IF(X5258&gt;0,VLOOKUP($A5258,$AN$10:$AS$190,6),0)</f>
        <v>0</v>
      </c>
      <c r="AA5258" s="2">
        <f t="shared" si="2767"/>
        <v>0</v>
      </c>
      <c r="AB5258" s="12">
        <f t="shared" si="2756"/>
        <v>4.6600000000000003E-2</v>
      </c>
      <c r="AC5258" s="17">
        <f t="shared" ref="AC5258:AC5321" si="2781">N5258</f>
        <v>9</v>
      </c>
      <c r="AD5258" s="17">
        <v>252</v>
      </c>
      <c r="AE5258" s="13">
        <f t="shared" si="2760"/>
        <v>1.0016279960000001</v>
      </c>
      <c r="AF5258" s="2">
        <f t="shared" si="2768"/>
        <v>38.60197943</v>
      </c>
      <c r="AG5258" s="2">
        <f t="shared" ref="AG5258:AG5321" si="2782">TRUNC((W5258*(AE5258-1)),8)</f>
        <v>38.60197943</v>
      </c>
      <c r="AH5258" s="3">
        <f t="shared" ref="AH5258:AH5321" si="2783">IF(AA5258&gt;0,AA5258+AF5258,0)</f>
        <v>0</v>
      </c>
      <c r="AI5258" s="4" t="str">
        <f t="shared" si="2761"/>
        <v>A+J=</v>
      </c>
      <c r="AJ5258" s="11">
        <f t="shared" si="2757"/>
        <v>46433</v>
      </c>
      <c r="AQ5258" s="53"/>
      <c r="AR5258" s="53"/>
    </row>
    <row r="5259" spans="1:44" x14ac:dyDescent="0.2">
      <c r="A5259" s="158">
        <f t="shared" ref="A5259:A5322" si="2784">(A5258+1)</f>
        <v>46415</v>
      </c>
      <c r="B5259" s="2">
        <f t="shared" si="2769"/>
        <v>23754.242802120742</v>
      </c>
      <c r="C5259" s="2">
        <f t="shared" ref="C5259:C5322" si="2785">TRUNC(IF(X5258&gt;0,VLOOKUP(A5258,$AN$12:$AO$190,2),C5258),8)</f>
        <v>17770.788591550001</v>
      </c>
      <c r="D5259" s="2">
        <f>SUM(Y5259:Y$5459)</f>
        <v>17770.788591559882</v>
      </c>
      <c r="E5259" s="91">
        <v>0</v>
      </c>
      <c r="F5259" s="88">
        <f t="shared" si="2763"/>
        <v>6455.85</v>
      </c>
      <c r="G5259" s="3">
        <f>IF(AND(N5259=1,N5258&gt;1),VLOOKUP(A5258,[1]Plan1!$BK$81:$BM$259,3),G5258)</f>
        <v>6413.24</v>
      </c>
      <c r="H5259" s="11">
        <f t="shared" si="2764"/>
        <v>46341</v>
      </c>
      <c r="I5259" s="11">
        <f t="shared" si="2765"/>
        <v>46371</v>
      </c>
      <c r="J5259" s="12">
        <f t="shared" si="2770"/>
        <v>-6.6002153085962245E-3</v>
      </c>
      <c r="K5259" s="11">
        <f t="shared" ref="K5259:K5322" si="2786">IF(DAY(A5259)=14,VLOOKUP(A5259,AR$194:AW$373,4),K5258)</f>
        <v>46433</v>
      </c>
      <c r="L5259" s="11">
        <f t="shared" si="2771"/>
        <v>46433</v>
      </c>
      <c r="M5259" s="1">
        <f t="shared" si="2758"/>
        <v>20</v>
      </c>
      <c r="N5259" s="1">
        <f t="shared" si="2772"/>
        <v>10</v>
      </c>
      <c r="O5259" s="2">
        <f t="shared" si="2773"/>
        <v>0.99669441999999997</v>
      </c>
      <c r="P5259" s="13">
        <f t="shared" si="2766"/>
        <v>0.99339977999999995</v>
      </c>
      <c r="Q5259" s="13">
        <f t="shared" si="2759"/>
        <v>1.2994087318127208</v>
      </c>
      <c r="R5259" s="2">
        <f t="shared" si="2762"/>
        <v>1.29511343</v>
      </c>
      <c r="S5259" s="2">
        <f t="shared" ref="S5259:S5322" si="2787">IF(AND(X5259&gt;0,MONTH(A5259)=9),R5259,S5258)</f>
        <v>1.33428788</v>
      </c>
      <c r="T5259" s="2">
        <f t="shared" si="2774"/>
        <v>23711.347835740002</v>
      </c>
      <c r="U5259" s="2">
        <f t="shared" si="2775"/>
        <v>5940.5592442007382</v>
      </c>
      <c r="V5259" s="2">
        <f t="shared" si="2776"/>
        <v>0</v>
      </c>
      <c r="W5259" s="2">
        <f t="shared" si="2777"/>
        <v>23711.347835750741</v>
      </c>
      <c r="X5259" s="17">
        <f t="shared" si="2778"/>
        <v>0</v>
      </c>
      <c r="Y5259" s="2">
        <f t="shared" si="2779"/>
        <v>0</v>
      </c>
      <c r="Z5259" s="72">
        <f t="shared" si="2780"/>
        <v>0</v>
      </c>
      <c r="AA5259" s="2">
        <f t="shared" si="2767"/>
        <v>0</v>
      </c>
      <c r="AB5259" s="12">
        <f t="shared" ref="AB5259:AB5322" si="2788">(AB5258)</f>
        <v>4.6600000000000003E-2</v>
      </c>
      <c r="AC5259" s="17">
        <f t="shared" si="2781"/>
        <v>10</v>
      </c>
      <c r="AD5259" s="17">
        <v>252</v>
      </c>
      <c r="AE5259" s="13">
        <f t="shared" si="2760"/>
        <v>1.0018090479999999</v>
      </c>
      <c r="AF5259" s="2">
        <f t="shared" si="2768"/>
        <v>42.894966369999999</v>
      </c>
      <c r="AG5259" s="2">
        <f t="shared" si="2782"/>
        <v>42.894966369999999</v>
      </c>
      <c r="AH5259" s="3">
        <f t="shared" si="2783"/>
        <v>0</v>
      </c>
      <c r="AI5259" s="4" t="str">
        <f t="shared" si="2761"/>
        <v>A+J=</v>
      </c>
      <c r="AJ5259" s="11">
        <f t="shared" ref="AJ5259:AJ5322" si="2789">IF(X5258&gt;0,VLOOKUP(A5258,$AN$10:$AW$190,9),AJ5258)</f>
        <v>46433</v>
      </c>
      <c r="AQ5259" s="53"/>
      <c r="AR5259" s="53"/>
    </row>
    <row r="5260" spans="1:44" x14ac:dyDescent="0.2">
      <c r="A5260" s="158">
        <f t="shared" si="2784"/>
        <v>46416</v>
      </c>
      <c r="B5260" s="2">
        <f t="shared" si="2769"/>
        <v>23758.53654784074</v>
      </c>
      <c r="C5260" s="2">
        <f t="shared" si="2785"/>
        <v>17770.788591550001</v>
      </c>
      <c r="D5260" s="2">
        <f>SUM(Y5260:Y$5459)</f>
        <v>17770.788591559882</v>
      </c>
      <c r="E5260" s="91">
        <v>0</v>
      </c>
      <c r="F5260" s="88">
        <f t="shared" si="2763"/>
        <v>6455.85</v>
      </c>
      <c r="G5260" s="3">
        <f>IF(AND(N5260=1,N5259&gt;1),VLOOKUP(A5259,[1]Plan1!$BK$81:$BM$259,3),G5259)</f>
        <v>6413.24</v>
      </c>
      <c r="H5260" s="11">
        <f t="shared" si="2764"/>
        <v>46341</v>
      </c>
      <c r="I5260" s="11">
        <f t="shared" si="2765"/>
        <v>46371</v>
      </c>
      <c r="J5260" s="12">
        <f t="shared" si="2770"/>
        <v>-6.6002153085962245E-3</v>
      </c>
      <c r="K5260" s="11">
        <f t="shared" si="2786"/>
        <v>46433</v>
      </c>
      <c r="L5260" s="11">
        <f t="shared" si="2771"/>
        <v>46433</v>
      </c>
      <c r="M5260" s="1">
        <f t="shared" si="2758"/>
        <v>20</v>
      </c>
      <c r="N5260" s="1">
        <f t="shared" si="2772"/>
        <v>11</v>
      </c>
      <c r="O5260" s="2">
        <f t="shared" si="2773"/>
        <v>0.99636446999999995</v>
      </c>
      <c r="P5260" s="13">
        <f t="shared" si="2766"/>
        <v>0.99339977999999995</v>
      </c>
      <c r="Q5260" s="13">
        <f t="shared" si="2759"/>
        <v>1.2994087318127208</v>
      </c>
      <c r="R5260" s="2">
        <f t="shared" si="2762"/>
        <v>1.29468469</v>
      </c>
      <c r="S5260" s="2">
        <f t="shared" si="2787"/>
        <v>1.33428788</v>
      </c>
      <c r="T5260" s="2">
        <f t="shared" si="2774"/>
        <v>23711.347835740002</v>
      </c>
      <c r="U5260" s="2">
        <f t="shared" si="2775"/>
        <v>5940.5592442007382</v>
      </c>
      <c r="V5260" s="2">
        <f t="shared" si="2776"/>
        <v>0</v>
      </c>
      <c r="W5260" s="2">
        <f t="shared" si="2777"/>
        <v>23711.347835750741</v>
      </c>
      <c r="X5260" s="17">
        <f t="shared" si="2778"/>
        <v>0</v>
      </c>
      <c r="Y5260" s="2">
        <f t="shared" si="2779"/>
        <v>0</v>
      </c>
      <c r="Z5260" s="72">
        <f t="shared" si="2780"/>
        <v>0</v>
      </c>
      <c r="AA5260" s="2">
        <f t="shared" si="2767"/>
        <v>0</v>
      </c>
      <c r="AB5260" s="12">
        <f t="shared" si="2788"/>
        <v>4.6600000000000003E-2</v>
      </c>
      <c r="AC5260" s="17">
        <f t="shared" si="2781"/>
        <v>11</v>
      </c>
      <c r="AD5260" s="17">
        <v>252</v>
      </c>
      <c r="AE5260" s="13">
        <f t="shared" si="2760"/>
        <v>1.001990132</v>
      </c>
      <c r="AF5260" s="2">
        <f t="shared" si="2768"/>
        <v>47.188712090000003</v>
      </c>
      <c r="AG5260" s="2">
        <f t="shared" si="2782"/>
        <v>47.188712090000003</v>
      </c>
      <c r="AH5260" s="3">
        <f t="shared" si="2783"/>
        <v>0</v>
      </c>
      <c r="AI5260" s="4" t="str">
        <f t="shared" si="2761"/>
        <v>A+J=</v>
      </c>
      <c r="AJ5260" s="11">
        <f t="shared" si="2789"/>
        <v>46433</v>
      </c>
      <c r="AQ5260" s="53"/>
      <c r="AR5260" s="53"/>
    </row>
    <row r="5261" spans="1:44" x14ac:dyDescent="0.2">
      <c r="A5261" s="158">
        <f t="shared" si="2784"/>
        <v>46417</v>
      </c>
      <c r="B5261" s="2">
        <f t="shared" si="2769"/>
        <v>23762.831099730742</v>
      </c>
      <c r="C5261" s="2">
        <f t="shared" si="2785"/>
        <v>17770.788591550001</v>
      </c>
      <c r="D5261" s="2">
        <f>SUM(Y5261:Y$5459)</f>
        <v>17770.788591559882</v>
      </c>
      <c r="E5261" s="91">
        <v>0</v>
      </c>
      <c r="F5261" s="88">
        <f t="shared" si="2763"/>
        <v>6455.85</v>
      </c>
      <c r="G5261" s="3">
        <f>IF(AND(N5261=1,N5260&gt;1),VLOOKUP(A5260,[1]Plan1!$BK$81:$BM$259,3),G5260)</f>
        <v>6413.24</v>
      </c>
      <c r="H5261" s="11">
        <f t="shared" si="2764"/>
        <v>46341</v>
      </c>
      <c r="I5261" s="11">
        <f t="shared" si="2765"/>
        <v>46371</v>
      </c>
      <c r="J5261" s="12">
        <f t="shared" si="2770"/>
        <v>-6.6002153085962245E-3</v>
      </c>
      <c r="K5261" s="11">
        <f t="shared" si="2786"/>
        <v>46433</v>
      </c>
      <c r="L5261" s="11">
        <f t="shared" si="2771"/>
        <v>46433</v>
      </c>
      <c r="M5261" s="1">
        <f t="shared" si="2758"/>
        <v>20</v>
      </c>
      <c r="N5261" s="1">
        <f t="shared" si="2772"/>
        <v>12</v>
      </c>
      <c r="O5261" s="2">
        <f t="shared" si="2773"/>
        <v>0.99603461999999998</v>
      </c>
      <c r="P5261" s="13">
        <f t="shared" si="2766"/>
        <v>0.99339977999999995</v>
      </c>
      <c r="Q5261" s="13">
        <f t="shared" si="2759"/>
        <v>1.2994087318127208</v>
      </c>
      <c r="R5261" s="2">
        <f t="shared" si="2762"/>
        <v>1.29425608</v>
      </c>
      <c r="S5261" s="2">
        <f t="shared" si="2787"/>
        <v>1.33428788</v>
      </c>
      <c r="T5261" s="2">
        <f t="shared" si="2774"/>
        <v>23711.347835740002</v>
      </c>
      <c r="U5261" s="2">
        <f t="shared" si="2775"/>
        <v>5940.5592442007382</v>
      </c>
      <c r="V5261" s="2">
        <f t="shared" si="2776"/>
        <v>0</v>
      </c>
      <c r="W5261" s="2">
        <f t="shared" si="2777"/>
        <v>23711.347835750741</v>
      </c>
      <c r="X5261" s="17">
        <f t="shared" si="2778"/>
        <v>0</v>
      </c>
      <c r="Y5261" s="2">
        <f t="shared" si="2779"/>
        <v>0</v>
      </c>
      <c r="Z5261" s="72">
        <f t="shared" si="2780"/>
        <v>0</v>
      </c>
      <c r="AA5261" s="2">
        <f t="shared" si="2767"/>
        <v>0</v>
      </c>
      <c r="AB5261" s="12">
        <f t="shared" si="2788"/>
        <v>4.6600000000000003E-2</v>
      </c>
      <c r="AC5261" s="17">
        <f t="shared" si="2781"/>
        <v>12</v>
      </c>
      <c r="AD5261" s="17">
        <v>252</v>
      </c>
      <c r="AE5261" s="13">
        <f t="shared" si="2760"/>
        <v>1.00217125</v>
      </c>
      <c r="AF5261" s="2">
        <f t="shared" si="2768"/>
        <v>51.483263979999997</v>
      </c>
      <c r="AG5261" s="2">
        <f t="shared" si="2782"/>
        <v>51.483263979999997</v>
      </c>
      <c r="AH5261" s="3">
        <f t="shared" si="2783"/>
        <v>0</v>
      </c>
      <c r="AI5261" s="4" t="str">
        <f t="shared" si="2761"/>
        <v>A+J=</v>
      </c>
      <c r="AJ5261" s="11">
        <f t="shared" si="2789"/>
        <v>46433</v>
      </c>
      <c r="AQ5261" s="53"/>
      <c r="AR5261" s="53"/>
    </row>
    <row r="5262" spans="1:44" x14ac:dyDescent="0.2">
      <c r="A5262" s="158">
        <f t="shared" si="2784"/>
        <v>46418</v>
      </c>
      <c r="B5262" s="2">
        <f t="shared" si="2769"/>
        <v>23762.831099730742</v>
      </c>
      <c r="C5262" s="2">
        <f t="shared" si="2785"/>
        <v>17770.788591550001</v>
      </c>
      <c r="D5262" s="2">
        <f>SUM(Y5262:Y$5459)</f>
        <v>17770.788591559882</v>
      </c>
      <c r="E5262" s="91">
        <v>0</v>
      </c>
      <c r="F5262" s="88">
        <f t="shared" si="2763"/>
        <v>6455.85</v>
      </c>
      <c r="G5262" s="3">
        <f>IF(AND(N5262=1,N5261&gt;1),VLOOKUP(A5261,[1]Plan1!$BK$81:$BM$259,3),G5261)</f>
        <v>6413.24</v>
      </c>
      <c r="H5262" s="11">
        <f t="shared" si="2764"/>
        <v>46341</v>
      </c>
      <c r="I5262" s="11">
        <f t="shared" si="2765"/>
        <v>46371</v>
      </c>
      <c r="J5262" s="12">
        <f t="shared" si="2770"/>
        <v>-6.6002153085962245E-3</v>
      </c>
      <c r="K5262" s="11">
        <f t="shared" si="2786"/>
        <v>46433</v>
      </c>
      <c r="L5262" s="11">
        <f t="shared" si="2771"/>
        <v>46433</v>
      </c>
      <c r="M5262" s="1">
        <f t="shared" si="2758"/>
        <v>20</v>
      </c>
      <c r="N5262" s="1">
        <f t="shared" si="2772"/>
        <v>12</v>
      </c>
      <c r="O5262" s="2">
        <f t="shared" si="2773"/>
        <v>0.99603461999999998</v>
      </c>
      <c r="P5262" s="13">
        <f t="shared" si="2766"/>
        <v>0.99339977999999995</v>
      </c>
      <c r="Q5262" s="13">
        <f t="shared" si="2759"/>
        <v>1.2994087318127208</v>
      </c>
      <c r="R5262" s="2">
        <f t="shared" si="2762"/>
        <v>1.29425608</v>
      </c>
      <c r="S5262" s="2">
        <f t="shared" si="2787"/>
        <v>1.33428788</v>
      </c>
      <c r="T5262" s="2">
        <f t="shared" si="2774"/>
        <v>23711.347835740002</v>
      </c>
      <c r="U5262" s="2">
        <f t="shared" si="2775"/>
        <v>5940.5592442007382</v>
      </c>
      <c r="V5262" s="2">
        <f t="shared" si="2776"/>
        <v>0</v>
      </c>
      <c r="W5262" s="2">
        <f t="shared" si="2777"/>
        <v>23711.347835750741</v>
      </c>
      <c r="X5262" s="17">
        <f t="shared" si="2778"/>
        <v>0</v>
      </c>
      <c r="Y5262" s="2">
        <f t="shared" si="2779"/>
        <v>0</v>
      </c>
      <c r="Z5262" s="72">
        <f t="shared" si="2780"/>
        <v>0</v>
      </c>
      <c r="AA5262" s="2">
        <f t="shared" si="2767"/>
        <v>0</v>
      </c>
      <c r="AB5262" s="12">
        <f t="shared" si="2788"/>
        <v>4.6600000000000003E-2</v>
      </c>
      <c r="AC5262" s="17">
        <f t="shared" si="2781"/>
        <v>12</v>
      </c>
      <c r="AD5262" s="17">
        <v>252</v>
      </c>
      <c r="AE5262" s="13">
        <f t="shared" si="2760"/>
        <v>1.00217125</v>
      </c>
      <c r="AF5262" s="2">
        <f t="shared" si="2768"/>
        <v>51.483263979999997</v>
      </c>
      <c r="AG5262" s="2">
        <f t="shared" si="2782"/>
        <v>51.483263979999997</v>
      </c>
      <c r="AH5262" s="3">
        <f t="shared" si="2783"/>
        <v>0</v>
      </c>
      <c r="AI5262" s="4" t="str">
        <f t="shared" si="2761"/>
        <v>A+J=</v>
      </c>
      <c r="AJ5262" s="11">
        <f t="shared" si="2789"/>
        <v>46433</v>
      </c>
      <c r="AQ5262" s="53"/>
      <c r="AR5262" s="53"/>
    </row>
    <row r="5263" spans="1:44" x14ac:dyDescent="0.2">
      <c r="A5263" s="158">
        <f t="shared" si="2784"/>
        <v>46419</v>
      </c>
      <c r="B5263" s="2">
        <f t="shared" si="2769"/>
        <v>23762.831099730742</v>
      </c>
      <c r="C5263" s="2">
        <f t="shared" si="2785"/>
        <v>17770.788591550001</v>
      </c>
      <c r="D5263" s="2">
        <f>SUM(Y5263:Y$5459)</f>
        <v>17770.788591559882</v>
      </c>
      <c r="E5263" s="91">
        <v>0</v>
      </c>
      <c r="F5263" s="88">
        <f t="shared" si="2763"/>
        <v>6455.85</v>
      </c>
      <c r="G5263" s="3">
        <f>IF(AND(N5263=1,N5262&gt;1),VLOOKUP(A5262,[1]Plan1!$BK$81:$BM$259,3),G5262)</f>
        <v>6413.24</v>
      </c>
      <c r="H5263" s="11">
        <f t="shared" si="2764"/>
        <v>46341</v>
      </c>
      <c r="I5263" s="11">
        <f t="shared" si="2765"/>
        <v>46371</v>
      </c>
      <c r="J5263" s="12">
        <f t="shared" si="2770"/>
        <v>-6.6002153085962245E-3</v>
      </c>
      <c r="K5263" s="11">
        <f t="shared" si="2786"/>
        <v>46433</v>
      </c>
      <c r="L5263" s="11">
        <f t="shared" si="2771"/>
        <v>46433</v>
      </c>
      <c r="M5263" s="1">
        <f t="shared" si="2758"/>
        <v>20</v>
      </c>
      <c r="N5263" s="1">
        <f t="shared" si="2772"/>
        <v>12</v>
      </c>
      <c r="O5263" s="2">
        <f t="shared" si="2773"/>
        <v>0.99603461999999998</v>
      </c>
      <c r="P5263" s="13">
        <f t="shared" si="2766"/>
        <v>0.99339977999999995</v>
      </c>
      <c r="Q5263" s="13">
        <f t="shared" si="2759"/>
        <v>1.2994087318127208</v>
      </c>
      <c r="R5263" s="2">
        <f t="shared" si="2762"/>
        <v>1.29425608</v>
      </c>
      <c r="S5263" s="2">
        <f t="shared" si="2787"/>
        <v>1.33428788</v>
      </c>
      <c r="T5263" s="2">
        <f t="shared" si="2774"/>
        <v>23711.347835740002</v>
      </c>
      <c r="U5263" s="2">
        <f t="shared" si="2775"/>
        <v>5940.5592442007382</v>
      </c>
      <c r="V5263" s="2">
        <f t="shared" si="2776"/>
        <v>0</v>
      </c>
      <c r="W5263" s="2">
        <f t="shared" si="2777"/>
        <v>23711.347835750741</v>
      </c>
      <c r="X5263" s="17">
        <f t="shared" si="2778"/>
        <v>0</v>
      </c>
      <c r="Y5263" s="2">
        <f t="shared" si="2779"/>
        <v>0</v>
      </c>
      <c r="Z5263" s="72">
        <f t="shared" si="2780"/>
        <v>0</v>
      </c>
      <c r="AA5263" s="2">
        <f t="shared" si="2767"/>
        <v>0</v>
      </c>
      <c r="AB5263" s="12">
        <f t="shared" si="2788"/>
        <v>4.6600000000000003E-2</v>
      </c>
      <c r="AC5263" s="17">
        <f t="shared" si="2781"/>
        <v>12</v>
      </c>
      <c r="AD5263" s="17">
        <v>252</v>
      </c>
      <c r="AE5263" s="13">
        <f t="shared" si="2760"/>
        <v>1.00217125</v>
      </c>
      <c r="AF5263" s="2">
        <f t="shared" si="2768"/>
        <v>51.483263979999997</v>
      </c>
      <c r="AG5263" s="2">
        <f t="shared" si="2782"/>
        <v>51.483263979999997</v>
      </c>
      <c r="AH5263" s="3">
        <f t="shared" si="2783"/>
        <v>0</v>
      </c>
      <c r="AI5263" s="4" t="str">
        <f t="shared" si="2761"/>
        <v>A+J=</v>
      </c>
      <c r="AJ5263" s="11">
        <f t="shared" si="2789"/>
        <v>46433</v>
      </c>
      <c r="AQ5263" s="53"/>
      <c r="AR5263" s="53"/>
    </row>
    <row r="5264" spans="1:44" x14ac:dyDescent="0.2">
      <c r="A5264" s="158">
        <f t="shared" si="2784"/>
        <v>46420</v>
      </c>
      <c r="B5264" s="2">
        <f t="shared" si="2769"/>
        <v>23767.126410390742</v>
      </c>
      <c r="C5264" s="2">
        <f t="shared" si="2785"/>
        <v>17770.788591550001</v>
      </c>
      <c r="D5264" s="2">
        <f>SUM(Y5264:Y$5459)</f>
        <v>17770.788591559882</v>
      </c>
      <c r="E5264" s="91">
        <v>0</v>
      </c>
      <c r="F5264" s="88">
        <f t="shared" si="2763"/>
        <v>6455.85</v>
      </c>
      <c r="G5264" s="3">
        <f>IF(AND(N5264=1,N5263&gt;1),VLOOKUP(A5263,[1]Plan1!$BK$81:$BM$259,3),G5263)</f>
        <v>6413.24</v>
      </c>
      <c r="H5264" s="11">
        <f t="shared" si="2764"/>
        <v>46341</v>
      </c>
      <c r="I5264" s="11">
        <f t="shared" si="2765"/>
        <v>46371</v>
      </c>
      <c r="J5264" s="12">
        <f t="shared" si="2770"/>
        <v>-6.6002153085962245E-3</v>
      </c>
      <c r="K5264" s="11">
        <f t="shared" si="2786"/>
        <v>46433</v>
      </c>
      <c r="L5264" s="11">
        <f t="shared" si="2771"/>
        <v>46433</v>
      </c>
      <c r="M5264" s="1">
        <f t="shared" si="2758"/>
        <v>20</v>
      </c>
      <c r="N5264" s="1">
        <f t="shared" si="2772"/>
        <v>13</v>
      </c>
      <c r="O5264" s="2">
        <f t="shared" si="2773"/>
        <v>0.99570488999999995</v>
      </c>
      <c r="P5264" s="13">
        <f t="shared" si="2766"/>
        <v>0.99339977999999995</v>
      </c>
      <c r="Q5264" s="13">
        <f t="shared" si="2759"/>
        <v>1.2994087318127208</v>
      </c>
      <c r="R5264" s="2">
        <f t="shared" si="2762"/>
        <v>1.2938276200000001</v>
      </c>
      <c r="S5264" s="2">
        <f t="shared" si="2787"/>
        <v>1.33428788</v>
      </c>
      <c r="T5264" s="2">
        <f t="shared" si="2774"/>
        <v>23711.347835740002</v>
      </c>
      <c r="U5264" s="2">
        <f t="shared" si="2775"/>
        <v>5940.5592442007382</v>
      </c>
      <c r="V5264" s="2">
        <f t="shared" si="2776"/>
        <v>0</v>
      </c>
      <c r="W5264" s="2">
        <f t="shared" si="2777"/>
        <v>23711.347835750741</v>
      </c>
      <c r="X5264" s="17">
        <f t="shared" si="2778"/>
        <v>0</v>
      </c>
      <c r="Y5264" s="2">
        <f t="shared" si="2779"/>
        <v>0</v>
      </c>
      <c r="Z5264" s="72">
        <f t="shared" si="2780"/>
        <v>0</v>
      </c>
      <c r="AA5264" s="2">
        <f t="shared" si="2767"/>
        <v>0</v>
      </c>
      <c r="AB5264" s="12">
        <f t="shared" si="2788"/>
        <v>4.6600000000000003E-2</v>
      </c>
      <c r="AC5264" s="17">
        <f t="shared" si="2781"/>
        <v>13</v>
      </c>
      <c r="AD5264" s="17">
        <v>252</v>
      </c>
      <c r="AE5264" s="13">
        <f t="shared" si="2760"/>
        <v>1.0023523999999999</v>
      </c>
      <c r="AF5264" s="2">
        <f t="shared" si="2768"/>
        <v>55.778574640000002</v>
      </c>
      <c r="AG5264" s="2">
        <f t="shared" si="2782"/>
        <v>55.778574640000002</v>
      </c>
      <c r="AH5264" s="3">
        <f t="shared" si="2783"/>
        <v>0</v>
      </c>
      <c r="AI5264" s="4" t="str">
        <f t="shared" si="2761"/>
        <v>A+J=</v>
      </c>
      <c r="AJ5264" s="11">
        <f t="shared" si="2789"/>
        <v>46433</v>
      </c>
      <c r="AQ5264" s="53"/>
      <c r="AR5264" s="53"/>
    </row>
    <row r="5265" spans="1:44" x14ac:dyDescent="0.2">
      <c r="A5265" s="158">
        <f t="shared" si="2784"/>
        <v>46421</v>
      </c>
      <c r="B5265" s="2">
        <f t="shared" si="2769"/>
        <v>23771.422503530743</v>
      </c>
      <c r="C5265" s="2">
        <f t="shared" si="2785"/>
        <v>17770.788591550001</v>
      </c>
      <c r="D5265" s="2">
        <f>SUM(Y5265:Y$5459)</f>
        <v>17770.788591559882</v>
      </c>
      <c r="E5265" s="91">
        <v>0</v>
      </c>
      <c r="F5265" s="88">
        <f t="shared" si="2763"/>
        <v>6455.85</v>
      </c>
      <c r="G5265" s="3">
        <f>IF(AND(N5265=1,N5264&gt;1),VLOOKUP(A5264,[1]Plan1!$BK$81:$BM$259,3),G5264)</f>
        <v>6413.24</v>
      </c>
      <c r="H5265" s="11">
        <f t="shared" si="2764"/>
        <v>46341</v>
      </c>
      <c r="I5265" s="11">
        <f t="shared" si="2765"/>
        <v>46371</v>
      </c>
      <c r="J5265" s="12">
        <f t="shared" si="2770"/>
        <v>-6.6002153085962245E-3</v>
      </c>
      <c r="K5265" s="11">
        <f t="shared" si="2786"/>
        <v>46433</v>
      </c>
      <c r="L5265" s="11">
        <f t="shared" si="2771"/>
        <v>46433</v>
      </c>
      <c r="M5265" s="1">
        <f t="shared" si="2758"/>
        <v>20</v>
      </c>
      <c r="N5265" s="1">
        <f t="shared" si="2772"/>
        <v>14</v>
      </c>
      <c r="O5265" s="2">
        <f t="shared" si="2773"/>
        <v>0.99537525999999998</v>
      </c>
      <c r="P5265" s="13">
        <f t="shared" si="2766"/>
        <v>0.99339977999999995</v>
      </c>
      <c r="Q5265" s="13">
        <f t="shared" si="2759"/>
        <v>1.2994087318127208</v>
      </c>
      <c r="R5265" s="2">
        <f t="shared" si="2762"/>
        <v>1.2933992999999999</v>
      </c>
      <c r="S5265" s="2">
        <f t="shared" si="2787"/>
        <v>1.33428788</v>
      </c>
      <c r="T5265" s="2">
        <f t="shared" si="2774"/>
        <v>23711.347835740002</v>
      </c>
      <c r="U5265" s="2">
        <f t="shared" si="2775"/>
        <v>5940.5592442007382</v>
      </c>
      <c r="V5265" s="2">
        <f t="shared" si="2776"/>
        <v>0</v>
      </c>
      <c r="W5265" s="2">
        <f t="shared" si="2777"/>
        <v>23711.347835750741</v>
      </c>
      <c r="X5265" s="17">
        <f t="shared" si="2778"/>
        <v>0</v>
      </c>
      <c r="Y5265" s="2">
        <f t="shared" si="2779"/>
        <v>0</v>
      </c>
      <c r="Z5265" s="72">
        <f t="shared" si="2780"/>
        <v>0</v>
      </c>
      <c r="AA5265" s="2">
        <f t="shared" si="2767"/>
        <v>0</v>
      </c>
      <c r="AB5265" s="12">
        <f t="shared" si="2788"/>
        <v>4.6600000000000003E-2</v>
      </c>
      <c r="AC5265" s="17">
        <f t="shared" si="2781"/>
        <v>14</v>
      </c>
      <c r="AD5265" s="17">
        <v>252</v>
      </c>
      <c r="AE5265" s="13">
        <f t="shared" si="2760"/>
        <v>1.002533583</v>
      </c>
      <c r="AF5265" s="2">
        <f t="shared" si="2768"/>
        <v>60.074667779999999</v>
      </c>
      <c r="AG5265" s="2">
        <f t="shared" si="2782"/>
        <v>60.074667779999999</v>
      </c>
      <c r="AH5265" s="3">
        <f t="shared" si="2783"/>
        <v>0</v>
      </c>
      <c r="AI5265" s="4" t="str">
        <f t="shared" si="2761"/>
        <v>A+J=</v>
      </c>
      <c r="AJ5265" s="11">
        <f t="shared" si="2789"/>
        <v>46433</v>
      </c>
      <c r="AQ5265" s="53"/>
      <c r="AR5265" s="53"/>
    </row>
    <row r="5266" spans="1:44" x14ac:dyDescent="0.2">
      <c r="A5266" s="158">
        <f t="shared" si="2784"/>
        <v>46422</v>
      </c>
      <c r="B5266" s="2">
        <f t="shared" si="2769"/>
        <v>23775.719355430741</v>
      </c>
      <c r="C5266" s="2">
        <f t="shared" si="2785"/>
        <v>17770.788591550001</v>
      </c>
      <c r="D5266" s="2">
        <f>SUM(Y5266:Y$5459)</f>
        <v>17770.788591559882</v>
      </c>
      <c r="E5266" s="91">
        <v>0</v>
      </c>
      <c r="F5266" s="88">
        <f t="shared" si="2763"/>
        <v>6455.85</v>
      </c>
      <c r="G5266" s="3">
        <f>IF(AND(N5266=1,N5265&gt;1),VLOOKUP(A5265,[1]Plan1!$BK$81:$BM$259,3),G5265)</f>
        <v>6413.24</v>
      </c>
      <c r="H5266" s="11">
        <f t="shared" si="2764"/>
        <v>46341</v>
      </c>
      <c r="I5266" s="11">
        <f t="shared" si="2765"/>
        <v>46371</v>
      </c>
      <c r="J5266" s="12">
        <f t="shared" si="2770"/>
        <v>-6.6002153085962245E-3</v>
      </c>
      <c r="K5266" s="11">
        <f t="shared" si="2786"/>
        <v>46433</v>
      </c>
      <c r="L5266" s="11">
        <f t="shared" si="2771"/>
        <v>46433</v>
      </c>
      <c r="M5266" s="1">
        <f t="shared" si="2758"/>
        <v>20</v>
      </c>
      <c r="N5266" s="1">
        <f t="shared" si="2772"/>
        <v>15</v>
      </c>
      <c r="O5266" s="2">
        <f t="shared" si="2773"/>
        <v>0.99504574000000001</v>
      </c>
      <c r="P5266" s="13">
        <f t="shared" si="2766"/>
        <v>0.99339977999999995</v>
      </c>
      <c r="Q5266" s="13">
        <f t="shared" si="2759"/>
        <v>1.2994087318127208</v>
      </c>
      <c r="R5266" s="2">
        <f t="shared" si="2762"/>
        <v>1.29297112</v>
      </c>
      <c r="S5266" s="2">
        <f t="shared" si="2787"/>
        <v>1.33428788</v>
      </c>
      <c r="T5266" s="2">
        <f t="shared" si="2774"/>
        <v>23711.347835740002</v>
      </c>
      <c r="U5266" s="2">
        <f t="shared" si="2775"/>
        <v>5940.5592442007382</v>
      </c>
      <c r="V5266" s="2">
        <f t="shared" si="2776"/>
        <v>0</v>
      </c>
      <c r="W5266" s="2">
        <f t="shared" si="2777"/>
        <v>23711.347835750741</v>
      </c>
      <c r="X5266" s="17">
        <f t="shared" si="2778"/>
        <v>0</v>
      </c>
      <c r="Y5266" s="2">
        <f t="shared" si="2779"/>
        <v>0</v>
      </c>
      <c r="Z5266" s="72">
        <f t="shared" si="2780"/>
        <v>0</v>
      </c>
      <c r="AA5266" s="2">
        <f t="shared" si="2767"/>
        <v>0</v>
      </c>
      <c r="AB5266" s="12">
        <f t="shared" si="2788"/>
        <v>4.6600000000000003E-2</v>
      </c>
      <c r="AC5266" s="17">
        <f t="shared" si="2781"/>
        <v>15</v>
      </c>
      <c r="AD5266" s="17">
        <v>252</v>
      </c>
      <c r="AE5266" s="13">
        <f t="shared" si="2760"/>
        <v>1.002714798</v>
      </c>
      <c r="AF5266" s="2">
        <f t="shared" si="2768"/>
        <v>64.371519680000006</v>
      </c>
      <c r="AG5266" s="2">
        <f t="shared" si="2782"/>
        <v>64.371519680000006</v>
      </c>
      <c r="AH5266" s="3">
        <f t="shared" si="2783"/>
        <v>0</v>
      </c>
      <c r="AI5266" s="4" t="str">
        <f t="shared" si="2761"/>
        <v>A+J=</v>
      </c>
      <c r="AJ5266" s="11">
        <f t="shared" si="2789"/>
        <v>46433</v>
      </c>
      <c r="AQ5266" s="53"/>
      <c r="AR5266" s="53"/>
    </row>
    <row r="5267" spans="1:44" x14ac:dyDescent="0.2">
      <c r="A5267" s="158">
        <f t="shared" si="2784"/>
        <v>46423</v>
      </c>
      <c r="B5267" s="2">
        <f t="shared" si="2769"/>
        <v>23780.01701351074</v>
      </c>
      <c r="C5267" s="2">
        <f t="shared" si="2785"/>
        <v>17770.788591550001</v>
      </c>
      <c r="D5267" s="2">
        <f>SUM(Y5267:Y$5459)</f>
        <v>17770.788591559882</v>
      </c>
      <c r="E5267" s="91">
        <v>0</v>
      </c>
      <c r="F5267" s="88">
        <f t="shared" si="2763"/>
        <v>6455.85</v>
      </c>
      <c r="G5267" s="3">
        <f>IF(AND(N5267=1,N5266&gt;1),VLOOKUP(A5266,[1]Plan1!$BK$81:$BM$259,3),G5266)</f>
        <v>6413.24</v>
      </c>
      <c r="H5267" s="11">
        <f t="shared" si="2764"/>
        <v>46341</v>
      </c>
      <c r="I5267" s="11">
        <f t="shared" si="2765"/>
        <v>46371</v>
      </c>
      <c r="J5267" s="12">
        <f t="shared" si="2770"/>
        <v>-6.6002153085962245E-3</v>
      </c>
      <c r="K5267" s="11">
        <f t="shared" si="2786"/>
        <v>46433</v>
      </c>
      <c r="L5267" s="11">
        <f t="shared" si="2771"/>
        <v>46433</v>
      </c>
      <c r="M5267" s="1">
        <f t="shared" si="2758"/>
        <v>20</v>
      </c>
      <c r="N5267" s="1">
        <f t="shared" si="2772"/>
        <v>16</v>
      </c>
      <c r="O5267" s="2">
        <f t="shared" si="2773"/>
        <v>0.99471633000000004</v>
      </c>
      <c r="P5267" s="13">
        <f t="shared" si="2766"/>
        <v>0.99339977999999995</v>
      </c>
      <c r="Q5267" s="13">
        <f t="shared" si="2759"/>
        <v>1.2994087318127208</v>
      </c>
      <c r="R5267" s="2">
        <f t="shared" si="2762"/>
        <v>1.29254308</v>
      </c>
      <c r="S5267" s="2">
        <f t="shared" si="2787"/>
        <v>1.33428788</v>
      </c>
      <c r="T5267" s="2">
        <f t="shared" si="2774"/>
        <v>23711.347835740002</v>
      </c>
      <c r="U5267" s="2">
        <f t="shared" si="2775"/>
        <v>5940.5592442007382</v>
      </c>
      <c r="V5267" s="2">
        <f t="shared" si="2776"/>
        <v>0</v>
      </c>
      <c r="W5267" s="2">
        <f t="shared" si="2777"/>
        <v>23711.347835750741</v>
      </c>
      <c r="X5267" s="17">
        <f t="shared" si="2778"/>
        <v>0</v>
      </c>
      <c r="Y5267" s="2">
        <f t="shared" si="2779"/>
        <v>0</v>
      </c>
      <c r="Z5267" s="72">
        <f t="shared" si="2780"/>
        <v>0</v>
      </c>
      <c r="AA5267" s="2">
        <f t="shared" si="2767"/>
        <v>0</v>
      </c>
      <c r="AB5267" s="12">
        <f t="shared" si="2788"/>
        <v>4.6600000000000003E-2</v>
      </c>
      <c r="AC5267" s="17">
        <f t="shared" si="2781"/>
        <v>16</v>
      </c>
      <c r="AD5267" s="17">
        <v>252</v>
      </c>
      <c r="AE5267" s="13">
        <f t="shared" si="2760"/>
        <v>1.0028960469999999</v>
      </c>
      <c r="AF5267" s="2">
        <f t="shared" si="2768"/>
        <v>68.669177759999997</v>
      </c>
      <c r="AG5267" s="2">
        <f t="shared" si="2782"/>
        <v>68.669177759999997</v>
      </c>
      <c r="AH5267" s="3">
        <f t="shared" si="2783"/>
        <v>0</v>
      </c>
      <c r="AI5267" s="4" t="str">
        <f t="shared" si="2761"/>
        <v>A+J=</v>
      </c>
      <c r="AJ5267" s="11">
        <f t="shared" si="2789"/>
        <v>46433</v>
      </c>
      <c r="AQ5267" s="53"/>
      <c r="AR5267" s="53"/>
    </row>
    <row r="5268" spans="1:44" x14ac:dyDescent="0.2">
      <c r="A5268" s="158">
        <f t="shared" si="2784"/>
        <v>46424</v>
      </c>
      <c r="B5268" s="2">
        <f t="shared" si="2769"/>
        <v>23784.315430360741</v>
      </c>
      <c r="C5268" s="2">
        <f t="shared" si="2785"/>
        <v>17770.788591550001</v>
      </c>
      <c r="D5268" s="2">
        <f>SUM(Y5268:Y$5459)</f>
        <v>17770.788591559882</v>
      </c>
      <c r="E5268" s="91">
        <v>0</v>
      </c>
      <c r="F5268" s="88">
        <f t="shared" si="2763"/>
        <v>6455.85</v>
      </c>
      <c r="G5268" s="3">
        <f>IF(AND(N5268=1,N5267&gt;1),VLOOKUP(A5267,[1]Plan1!$BK$81:$BM$259,3),G5267)</f>
        <v>6413.24</v>
      </c>
      <c r="H5268" s="11">
        <f t="shared" si="2764"/>
        <v>46341</v>
      </c>
      <c r="I5268" s="11">
        <f t="shared" si="2765"/>
        <v>46371</v>
      </c>
      <c r="J5268" s="12">
        <f t="shared" si="2770"/>
        <v>-6.6002153085962245E-3</v>
      </c>
      <c r="K5268" s="11">
        <f t="shared" si="2786"/>
        <v>46433</v>
      </c>
      <c r="L5268" s="11">
        <f t="shared" si="2771"/>
        <v>46433</v>
      </c>
      <c r="M5268" s="1">
        <f t="shared" si="2758"/>
        <v>20</v>
      </c>
      <c r="N5268" s="1">
        <f t="shared" si="2772"/>
        <v>17</v>
      </c>
      <c r="O5268" s="2">
        <f t="shared" si="2773"/>
        <v>0.99438702999999995</v>
      </c>
      <c r="P5268" s="13">
        <f t="shared" si="2766"/>
        <v>0.99339977999999995</v>
      </c>
      <c r="Q5268" s="13">
        <f t="shared" si="2759"/>
        <v>1.2994087318127208</v>
      </c>
      <c r="R5268" s="2">
        <f t="shared" si="2762"/>
        <v>1.2921151799999999</v>
      </c>
      <c r="S5268" s="2">
        <f t="shared" si="2787"/>
        <v>1.33428788</v>
      </c>
      <c r="T5268" s="2">
        <f t="shared" si="2774"/>
        <v>23711.347835740002</v>
      </c>
      <c r="U5268" s="2">
        <f t="shared" si="2775"/>
        <v>5940.5592442007382</v>
      </c>
      <c r="V5268" s="2">
        <f t="shared" si="2776"/>
        <v>0</v>
      </c>
      <c r="W5268" s="2">
        <f t="shared" si="2777"/>
        <v>23711.347835750741</v>
      </c>
      <c r="X5268" s="17">
        <f t="shared" si="2778"/>
        <v>0</v>
      </c>
      <c r="Y5268" s="2">
        <f t="shared" si="2779"/>
        <v>0</v>
      </c>
      <c r="Z5268" s="72">
        <f t="shared" si="2780"/>
        <v>0</v>
      </c>
      <c r="AA5268" s="2">
        <f t="shared" si="2767"/>
        <v>0</v>
      </c>
      <c r="AB5268" s="12">
        <f t="shared" si="2788"/>
        <v>4.6600000000000003E-2</v>
      </c>
      <c r="AC5268" s="17">
        <f t="shared" si="2781"/>
        <v>17</v>
      </c>
      <c r="AD5268" s="17">
        <v>252</v>
      </c>
      <c r="AE5268" s="13">
        <f t="shared" si="2760"/>
        <v>1.003077328</v>
      </c>
      <c r="AF5268" s="2">
        <f t="shared" si="2768"/>
        <v>72.967594610000006</v>
      </c>
      <c r="AG5268" s="2">
        <f t="shared" si="2782"/>
        <v>72.967594610000006</v>
      </c>
      <c r="AH5268" s="3">
        <f t="shared" si="2783"/>
        <v>0</v>
      </c>
      <c r="AI5268" s="4" t="str">
        <f t="shared" si="2761"/>
        <v>A+J=</v>
      </c>
      <c r="AJ5268" s="11">
        <f t="shared" si="2789"/>
        <v>46433</v>
      </c>
      <c r="AQ5268" s="53"/>
      <c r="AR5268" s="53"/>
    </row>
    <row r="5269" spans="1:44" x14ac:dyDescent="0.2">
      <c r="A5269" s="158">
        <f t="shared" si="2784"/>
        <v>46425</v>
      </c>
      <c r="B5269" s="2">
        <f t="shared" si="2769"/>
        <v>23784.315430360741</v>
      </c>
      <c r="C5269" s="2">
        <f t="shared" si="2785"/>
        <v>17770.788591550001</v>
      </c>
      <c r="D5269" s="2">
        <f>SUM(Y5269:Y$5459)</f>
        <v>17770.788591559882</v>
      </c>
      <c r="E5269" s="91">
        <v>0</v>
      </c>
      <c r="F5269" s="88">
        <f t="shared" si="2763"/>
        <v>6455.85</v>
      </c>
      <c r="G5269" s="3">
        <f>IF(AND(N5269=1,N5268&gt;1),VLOOKUP(A5268,[1]Plan1!$BK$81:$BM$259,3),G5268)</f>
        <v>6413.24</v>
      </c>
      <c r="H5269" s="11">
        <f t="shared" si="2764"/>
        <v>46341</v>
      </c>
      <c r="I5269" s="11">
        <f t="shared" si="2765"/>
        <v>46371</v>
      </c>
      <c r="J5269" s="12">
        <f t="shared" si="2770"/>
        <v>-6.6002153085962245E-3</v>
      </c>
      <c r="K5269" s="11">
        <f t="shared" si="2786"/>
        <v>46433</v>
      </c>
      <c r="L5269" s="11">
        <f t="shared" si="2771"/>
        <v>46433</v>
      </c>
      <c r="M5269" s="1">
        <f t="shared" si="2758"/>
        <v>20</v>
      </c>
      <c r="N5269" s="1">
        <f t="shared" si="2772"/>
        <v>17</v>
      </c>
      <c r="O5269" s="2">
        <f t="shared" si="2773"/>
        <v>0.99438702999999995</v>
      </c>
      <c r="P5269" s="13">
        <f t="shared" si="2766"/>
        <v>0.99339977999999995</v>
      </c>
      <c r="Q5269" s="13">
        <f t="shared" si="2759"/>
        <v>1.2994087318127208</v>
      </c>
      <c r="R5269" s="2">
        <f t="shared" si="2762"/>
        <v>1.2921151799999999</v>
      </c>
      <c r="S5269" s="2">
        <f t="shared" si="2787"/>
        <v>1.33428788</v>
      </c>
      <c r="T5269" s="2">
        <f t="shared" si="2774"/>
        <v>23711.347835740002</v>
      </c>
      <c r="U5269" s="2">
        <f t="shared" si="2775"/>
        <v>5940.5592442007382</v>
      </c>
      <c r="V5269" s="2">
        <f t="shared" si="2776"/>
        <v>0</v>
      </c>
      <c r="W5269" s="2">
        <f t="shared" si="2777"/>
        <v>23711.347835750741</v>
      </c>
      <c r="X5269" s="17">
        <f t="shared" si="2778"/>
        <v>0</v>
      </c>
      <c r="Y5269" s="2">
        <f t="shared" si="2779"/>
        <v>0</v>
      </c>
      <c r="Z5269" s="72">
        <f t="shared" si="2780"/>
        <v>0</v>
      </c>
      <c r="AA5269" s="2">
        <f t="shared" si="2767"/>
        <v>0</v>
      </c>
      <c r="AB5269" s="12">
        <f t="shared" si="2788"/>
        <v>4.6600000000000003E-2</v>
      </c>
      <c r="AC5269" s="17">
        <f t="shared" si="2781"/>
        <v>17</v>
      </c>
      <c r="AD5269" s="17">
        <v>252</v>
      </c>
      <c r="AE5269" s="13">
        <f t="shared" si="2760"/>
        <v>1.003077328</v>
      </c>
      <c r="AF5269" s="2">
        <f t="shared" si="2768"/>
        <v>72.967594610000006</v>
      </c>
      <c r="AG5269" s="2">
        <f t="shared" si="2782"/>
        <v>72.967594610000006</v>
      </c>
      <c r="AH5269" s="3">
        <f t="shared" si="2783"/>
        <v>0</v>
      </c>
      <c r="AI5269" s="4" t="str">
        <f t="shared" si="2761"/>
        <v>A+J=</v>
      </c>
      <c r="AJ5269" s="11">
        <f t="shared" si="2789"/>
        <v>46433</v>
      </c>
      <c r="AQ5269" s="53"/>
      <c r="AR5269" s="53"/>
    </row>
    <row r="5270" spans="1:44" x14ac:dyDescent="0.2">
      <c r="A5270" s="158">
        <f t="shared" si="2784"/>
        <v>46426</v>
      </c>
      <c r="B5270" s="2">
        <f t="shared" si="2769"/>
        <v>23784.315430360741</v>
      </c>
      <c r="C5270" s="2">
        <f t="shared" si="2785"/>
        <v>17770.788591550001</v>
      </c>
      <c r="D5270" s="2">
        <f>SUM(Y5270:Y$5459)</f>
        <v>17770.788591559882</v>
      </c>
      <c r="E5270" s="91">
        <v>0</v>
      </c>
      <c r="F5270" s="88">
        <f t="shared" si="2763"/>
        <v>6455.85</v>
      </c>
      <c r="G5270" s="3">
        <f>IF(AND(N5270=1,N5269&gt;1),VLOOKUP(A5269,[1]Plan1!$BK$81:$BM$259,3),G5269)</f>
        <v>6413.24</v>
      </c>
      <c r="H5270" s="11">
        <f t="shared" si="2764"/>
        <v>46341</v>
      </c>
      <c r="I5270" s="11">
        <f t="shared" si="2765"/>
        <v>46371</v>
      </c>
      <c r="J5270" s="12">
        <f t="shared" si="2770"/>
        <v>-6.6002153085962245E-3</v>
      </c>
      <c r="K5270" s="11">
        <f t="shared" si="2786"/>
        <v>46433</v>
      </c>
      <c r="L5270" s="11">
        <f t="shared" si="2771"/>
        <v>46433</v>
      </c>
      <c r="M5270" s="1">
        <f t="shared" si="2758"/>
        <v>20</v>
      </c>
      <c r="N5270" s="1">
        <f t="shared" si="2772"/>
        <v>17</v>
      </c>
      <c r="O5270" s="2">
        <f t="shared" si="2773"/>
        <v>0.99438702999999995</v>
      </c>
      <c r="P5270" s="13">
        <f t="shared" si="2766"/>
        <v>0.99339977999999995</v>
      </c>
      <c r="Q5270" s="13">
        <f t="shared" si="2759"/>
        <v>1.2994087318127208</v>
      </c>
      <c r="R5270" s="2">
        <f t="shared" si="2762"/>
        <v>1.2921151799999999</v>
      </c>
      <c r="S5270" s="2">
        <f t="shared" si="2787"/>
        <v>1.33428788</v>
      </c>
      <c r="T5270" s="2">
        <f t="shared" si="2774"/>
        <v>23711.347835740002</v>
      </c>
      <c r="U5270" s="2">
        <f t="shared" si="2775"/>
        <v>5940.5592442007382</v>
      </c>
      <c r="V5270" s="2">
        <f t="shared" si="2776"/>
        <v>0</v>
      </c>
      <c r="W5270" s="2">
        <f t="shared" si="2777"/>
        <v>23711.347835750741</v>
      </c>
      <c r="X5270" s="17">
        <f t="shared" si="2778"/>
        <v>0</v>
      </c>
      <c r="Y5270" s="2">
        <f t="shared" si="2779"/>
        <v>0</v>
      </c>
      <c r="Z5270" s="72">
        <f t="shared" si="2780"/>
        <v>0</v>
      </c>
      <c r="AA5270" s="2">
        <f t="shared" si="2767"/>
        <v>0</v>
      </c>
      <c r="AB5270" s="12">
        <f t="shared" si="2788"/>
        <v>4.6600000000000003E-2</v>
      </c>
      <c r="AC5270" s="17">
        <f t="shared" si="2781"/>
        <v>17</v>
      </c>
      <c r="AD5270" s="17">
        <v>252</v>
      </c>
      <c r="AE5270" s="13">
        <f t="shared" si="2760"/>
        <v>1.003077328</v>
      </c>
      <c r="AF5270" s="2">
        <f t="shared" si="2768"/>
        <v>72.967594610000006</v>
      </c>
      <c r="AG5270" s="2">
        <f t="shared" si="2782"/>
        <v>72.967594610000006</v>
      </c>
      <c r="AH5270" s="3">
        <f t="shared" si="2783"/>
        <v>0</v>
      </c>
      <c r="AI5270" s="4" t="str">
        <f t="shared" si="2761"/>
        <v>A+J=</v>
      </c>
      <c r="AJ5270" s="11">
        <f t="shared" si="2789"/>
        <v>46433</v>
      </c>
      <c r="AQ5270" s="53"/>
      <c r="AR5270" s="53"/>
    </row>
    <row r="5271" spans="1:44" x14ac:dyDescent="0.2">
      <c r="A5271" s="158">
        <f t="shared" si="2784"/>
        <v>46427</v>
      </c>
      <c r="B5271" s="2">
        <f t="shared" si="2769"/>
        <v>23784.315430360741</v>
      </c>
      <c r="C5271" s="2">
        <f t="shared" si="2785"/>
        <v>17770.788591550001</v>
      </c>
      <c r="D5271" s="2">
        <f>SUM(Y5271:Y$5459)</f>
        <v>17770.788591559882</v>
      </c>
      <c r="E5271" s="91">
        <v>0</v>
      </c>
      <c r="F5271" s="88">
        <f t="shared" si="2763"/>
        <v>6455.85</v>
      </c>
      <c r="G5271" s="3">
        <f>IF(AND(N5271=1,N5270&gt;1),VLOOKUP(A5270,[1]Plan1!$BK$81:$BM$259,3),G5270)</f>
        <v>6413.24</v>
      </c>
      <c r="H5271" s="11">
        <f t="shared" si="2764"/>
        <v>46341</v>
      </c>
      <c r="I5271" s="11">
        <f t="shared" si="2765"/>
        <v>46371</v>
      </c>
      <c r="J5271" s="12">
        <f t="shared" si="2770"/>
        <v>-6.6002153085962245E-3</v>
      </c>
      <c r="K5271" s="11">
        <f t="shared" si="2786"/>
        <v>46433</v>
      </c>
      <c r="L5271" s="11">
        <f t="shared" si="2771"/>
        <v>46433</v>
      </c>
      <c r="M5271" s="1">
        <f t="shared" ref="M5271:M5334" si="2790">IF(L5271=L5270,M5270,NETWORKDAYS(L5270,L5271,$AN$194:$AN$348)-1)</f>
        <v>20</v>
      </c>
      <c r="N5271" s="1">
        <f t="shared" si="2772"/>
        <v>17</v>
      </c>
      <c r="O5271" s="2">
        <f t="shared" si="2773"/>
        <v>0.99438702999999995</v>
      </c>
      <c r="P5271" s="13">
        <f t="shared" si="2766"/>
        <v>0.99339977999999995</v>
      </c>
      <c r="Q5271" s="13">
        <f t="shared" si="2759"/>
        <v>1.2994087318127208</v>
      </c>
      <c r="R5271" s="2">
        <f t="shared" si="2762"/>
        <v>1.2921151799999999</v>
      </c>
      <c r="S5271" s="2">
        <f t="shared" si="2787"/>
        <v>1.33428788</v>
      </c>
      <c r="T5271" s="2">
        <f t="shared" si="2774"/>
        <v>23711.347835740002</v>
      </c>
      <c r="U5271" s="2">
        <f t="shared" si="2775"/>
        <v>5940.5592442007382</v>
      </c>
      <c r="V5271" s="2">
        <f t="shared" si="2776"/>
        <v>0</v>
      </c>
      <c r="W5271" s="2">
        <f t="shared" si="2777"/>
        <v>23711.347835750741</v>
      </c>
      <c r="X5271" s="17">
        <f t="shared" si="2778"/>
        <v>0</v>
      </c>
      <c r="Y5271" s="2">
        <f t="shared" si="2779"/>
        <v>0</v>
      </c>
      <c r="Z5271" s="72">
        <f t="shared" si="2780"/>
        <v>0</v>
      </c>
      <c r="AA5271" s="2">
        <f t="shared" si="2767"/>
        <v>0</v>
      </c>
      <c r="AB5271" s="12">
        <f t="shared" si="2788"/>
        <v>4.6600000000000003E-2</v>
      </c>
      <c r="AC5271" s="17">
        <f t="shared" si="2781"/>
        <v>17</v>
      </c>
      <c r="AD5271" s="17">
        <v>252</v>
      </c>
      <c r="AE5271" s="13">
        <f t="shared" si="2760"/>
        <v>1.003077328</v>
      </c>
      <c r="AF5271" s="2">
        <f t="shared" si="2768"/>
        <v>72.967594610000006</v>
      </c>
      <c r="AG5271" s="2">
        <f t="shared" si="2782"/>
        <v>72.967594610000006</v>
      </c>
      <c r="AH5271" s="3">
        <f t="shared" si="2783"/>
        <v>0</v>
      </c>
      <c r="AI5271" s="4" t="str">
        <f t="shared" si="2761"/>
        <v>A+J=</v>
      </c>
      <c r="AJ5271" s="11">
        <f t="shared" si="2789"/>
        <v>46433</v>
      </c>
      <c r="AQ5271" s="53"/>
      <c r="AR5271" s="53"/>
    </row>
    <row r="5272" spans="1:44" x14ac:dyDescent="0.2">
      <c r="A5272" s="158">
        <f t="shared" si="2784"/>
        <v>46428</v>
      </c>
      <c r="B5272" s="2">
        <f t="shared" si="2769"/>
        <v>23784.315430360741</v>
      </c>
      <c r="C5272" s="2">
        <f t="shared" si="2785"/>
        <v>17770.788591550001</v>
      </c>
      <c r="D5272" s="2">
        <f>SUM(Y5272:Y$5459)</f>
        <v>17770.788591559882</v>
      </c>
      <c r="E5272" s="91">
        <v>0</v>
      </c>
      <c r="F5272" s="88">
        <f t="shared" si="2763"/>
        <v>6455.85</v>
      </c>
      <c r="G5272" s="3">
        <f>IF(AND(N5272=1,N5271&gt;1),VLOOKUP(A5271,[1]Plan1!$BK$81:$BM$259,3),G5271)</f>
        <v>6413.24</v>
      </c>
      <c r="H5272" s="11">
        <f t="shared" si="2764"/>
        <v>46341</v>
      </c>
      <c r="I5272" s="11">
        <f t="shared" si="2765"/>
        <v>46371</v>
      </c>
      <c r="J5272" s="12">
        <f t="shared" si="2770"/>
        <v>-6.6002153085962245E-3</v>
      </c>
      <c r="K5272" s="11">
        <f t="shared" si="2786"/>
        <v>46433</v>
      </c>
      <c r="L5272" s="11">
        <f t="shared" si="2771"/>
        <v>46433</v>
      </c>
      <c r="M5272" s="1">
        <f t="shared" si="2790"/>
        <v>20</v>
      </c>
      <c r="N5272" s="1">
        <f t="shared" si="2772"/>
        <v>17</v>
      </c>
      <c r="O5272" s="2">
        <f t="shared" si="2773"/>
        <v>0.99438702999999995</v>
      </c>
      <c r="P5272" s="13">
        <f t="shared" si="2766"/>
        <v>0.99339977999999995</v>
      </c>
      <c r="Q5272" s="13">
        <f t="shared" si="2759"/>
        <v>1.2994087318127208</v>
      </c>
      <c r="R5272" s="2">
        <f t="shared" si="2762"/>
        <v>1.2921151799999999</v>
      </c>
      <c r="S5272" s="2">
        <f t="shared" si="2787"/>
        <v>1.33428788</v>
      </c>
      <c r="T5272" s="2">
        <f t="shared" si="2774"/>
        <v>23711.347835740002</v>
      </c>
      <c r="U5272" s="2">
        <f t="shared" si="2775"/>
        <v>5940.5592442007382</v>
      </c>
      <c r="V5272" s="2">
        <f t="shared" si="2776"/>
        <v>0</v>
      </c>
      <c r="W5272" s="2">
        <f t="shared" si="2777"/>
        <v>23711.347835750741</v>
      </c>
      <c r="X5272" s="17">
        <f t="shared" si="2778"/>
        <v>0</v>
      </c>
      <c r="Y5272" s="2">
        <f t="shared" si="2779"/>
        <v>0</v>
      </c>
      <c r="Z5272" s="72">
        <f t="shared" si="2780"/>
        <v>0</v>
      </c>
      <c r="AA5272" s="2">
        <f t="shared" si="2767"/>
        <v>0</v>
      </c>
      <c r="AB5272" s="12">
        <f t="shared" si="2788"/>
        <v>4.6600000000000003E-2</v>
      </c>
      <c r="AC5272" s="17">
        <f t="shared" si="2781"/>
        <v>17</v>
      </c>
      <c r="AD5272" s="17">
        <v>252</v>
      </c>
      <c r="AE5272" s="13">
        <f t="shared" si="2760"/>
        <v>1.003077328</v>
      </c>
      <c r="AF5272" s="2">
        <f t="shared" si="2768"/>
        <v>72.967594610000006</v>
      </c>
      <c r="AG5272" s="2">
        <f t="shared" si="2782"/>
        <v>72.967594610000006</v>
      </c>
      <c r="AH5272" s="3">
        <f t="shared" si="2783"/>
        <v>0</v>
      </c>
      <c r="AI5272" s="4" t="str">
        <f t="shared" si="2761"/>
        <v>A+J=</v>
      </c>
      <c r="AJ5272" s="11">
        <f t="shared" si="2789"/>
        <v>46433</v>
      </c>
      <c r="AQ5272" s="53"/>
      <c r="AR5272" s="53"/>
    </row>
    <row r="5273" spans="1:44" x14ac:dyDescent="0.2">
      <c r="A5273" s="158">
        <f t="shared" si="2784"/>
        <v>46429</v>
      </c>
      <c r="B5273" s="2">
        <f t="shared" si="2769"/>
        <v>23788.614629680742</v>
      </c>
      <c r="C5273" s="2">
        <f t="shared" si="2785"/>
        <v>17770.788591550001</v>
      </c>
      <c r="D5273" s="2">
        <f>SUM(Y5273:Y$5459)</f>
        <v>17770.788591559882</v>
      </c>
      <c r="E5273" s="91">
        <v>0</v>
      </c>
      <c r="F5273" s="88">
        <f t="shared" si="2763"/>
        <v>6455.85</v>
      </c>
      <c r="G5273" s="3">
        <f>IF(AND(N5273=1,N5272&gt;1),VLOOKUP(A5272,[1]Plan1!$BK$81:$BM$259,3),G5272)</f>
        <v>6413.24</v>
      </c>
      <c r="H5273" s="11">
        <f t="shared" si="2764"/>
        <v>46341</v>
      </c>
      <c r="I5273" s="11">
        <f t="shared" si="2765"/>
        <v>46371</v>
      </c>
      <c r="J5273" s="12">
        <f t="shared" si="2770"/>
        <v>-6.6002153085962245E-3</v>
      </c>
      <c r="K5273" s="11">
        <f t="shared" si="2786"/>
        <v>46433</v>
      </c>
      <c r="L5273" s="11">
        <f t="shared" si="2771"/>
        <v>46433</v>
      </c>
      <c r="M5273" s="1">
        <f t="shared" si="2790"/>
        <v>20</v>
      </c>
      <c r="N5273" s="1">
        <f t="shared" si="2772"/>
        <v>18</v>
      </c>
      <c r="O5273" s="2">
        <f t="shared" si="2773"/>
        <v>0.99405783999999997</v>
      </c>
      <c r="P5273" s="13">
        <f t="shared" si="2766"/>
        <v>0.99339977999999995</v>
      </c>
      <c r="Q5273" s="13">
        <f t="shared" si="2759"/>
        <v>1.2994087318127208</v>
      </c>
      <c r="R5273" s="2">
        <f t="shared" si="2762"/>
        <v>1.2916874300000001</v>
      </c>
      <c r="S5273" s="2">
        <f t="shared" si="2787"/>
        <v>1.33428788</v>
      </c>
      <c r="T5273" s="2">
        <f t="shared" si="2774"/>
        <v>23711.347835740002</v>
      </c>
      <c r="U5273" s="2">
        <f t="shared" si="2775"/>
        <v>5940.5592442007382</v>
      </c>
      <c r="V5273" s="2">
        <f t="shared" si="2776"/>
        <v>0</v>
      </c>
      <c r="W5273" s="2">
        <f t="shared" si="2777"/>
        <v>23711.347835750741</v>
      </c>
      <c r="X5273" s="17">
        <f t="shared" si="2778"/>
        <v>0</v>
      </c>
      <c r="Y5273" s="2">
        <f t="shared" si="2779"/>
        <v>0</v>
      </c>
      <c r="Z5273" s="72">
        <f t="shared" si="2780"/>
        <v>0</v>
      </c>
      <c r="AA5273" s="2">
        <f t="shared" si="2767"/>
        <v>0</v>
      </c>
      <c r="AB5273" s="12">
        <f t="shared" si="2788"/>
        <v>4.6600000000000003E-2</v>
      </c>
      <c r="AC5273" s="17">
        <f t="shared" si="2781"/>
        <v>18</v>
      </c>
      <c r="AD5273" s="17">
        <v>252</v>
      </c>
      <c r="AE5273" s="13">
        <f t="shared" si="2760"/>
        <v>1.003258642</v>
      </c>
      <c r="AF5273" s="2">
        <f t="shared" si="2768"/>
        <v>77.266793930000006</v>
      </c>
      <c r="AG5273" s="2">
        <f t="shared" si="2782"/>
        <v>77.266793930000006</v>
      </c>
      <c r="AH5273" s="3">
        <f t="shared" si="2783"/>
        <v>0</v>
      </c>
      <c r="AI5273" s="4" t="str">
        <f t="shared" si="2761"/>
        <v>A+J=</v>
      </c>
      <c r="AJ5273" s="11">
        <f t="shared" si="2789"/>
        <v>46433</v>
      </c>
      <c r="AQ5273" s="53"/>
      <c r="AR5273" s="53"/>
    </row>
    <row r="5274" spans="1:44" x14ac:dyDescent="0.2">
      <c r="A5274" s="158">
        <f t="shared" si="2784"/>
        <v>46430</v>
      </c>
      <c r="B5274" s="2">
        <f t="shared" si="2769"/>
        <v>23792.914587760741</v>
      </c>
      <c r="C5274" s="2">
        <f t="shared" si="2785"/>
        <v>17770.788591550001</v>
      </c>
      <c r="D5274" s="2">
        <f>SUM(Y5274:Y$5459)</f>
        <v>17770.788591559882</v>
      </c>
      <c r="E5274" s="91">
        <v>0</v>
      </c>
      <c r="F5274" s="88">
        <f t="shared" si="2763"/>
        <v>6455.85</v>
      </c>
      <c r="G5274" s="3">
        <f>IF(AND(N5274=1,N5273&gt;1),VLOOKUP(A5273,[1]Plan1!$BK$81:$BM$259,3),G5273)</f>
        <v>6413.24</v>
      </c>
      <c r="H5274" s="11">
        <f t="shared" si="2764"/>
        <v>46341</v>
      </c>
      <c r="I5274" s="11">
        <f t="shared" si="2765"/>
        <v>46371</v>
      </c>
      <c r="J5274" s="12">
        <f t="shared" si="2770"/>
        <v>-6.6002153085962245E-3</v>
      </c>
      <c r="K5274" s="11">
        <f t="shared" si="2786"/>
        <v>46433</v>
      </c>
      <c r="L5274" s="11">
        <f t="shared" si="2771"/>
        <v>46433</v>
      </c>
      <c r="M5274" s="1">
        <f t="shared" si="2790"/>
        <v>20</v>
      </c>
      <c r="N5274" s="1">
        <f t="shared" si="2772"/>
        <v>19</v>
      </c>
      <c r="O5274" s="2">
        <f t="shared" si="2773"/>
        <v>0.99372875000000005</v>
      </c>
      <c r="P5274" s="13">
        <f t="shared" si="2766"/>
        <v>0.99339977999999995</v>
      </c>
      <c r="Q5274" s="13">
        <f t="shared" si="2759"/>
        <v>1.2994087318127208</v>
      </c>
      <c r="R5274" s="2">
        <f t="shared" si="2762"/>
        <v>1.2912598099999999</v>
      </c>
      <c r="S5274" s="2">
        <f t="shared" si="2787"/>
        <v>1.33428788</v>
      </c>
      <c r="T5274" s="2">
        <f t="shared" si="2774"/>
        <v>23711.347835740002</v>
      </c>
      <c r="U5274" s="2">
        <f t="shared" si="2775"/>
        <v>5940.5592442007382</v>
      </c>
      <c r="V5274" s="2">
        <f t="shared" si="2776"/>
        <v>0</v>
      </c>
      <c r="W5274" s="2">
        <f t="shared" si="2777"/>
        <v>23711.347835750741</v>
      </c>
      <c r="X5274" s="17">
        <f t="shared" si="2778"/>
        <v>0</v>
      </c>
      <c r="Y5274" s="2">
        <f t="shared" si="2779"/>
        <v>0</v>
      </c>
      <c r="Z5274" s="72">
        <f t="shared" si="2780"/>
        <v>0</v>
      </c>
      <c r="AA5274" s="2">
        <f t="shared" si="2767"/>
        <v>0</v>
      </c>
      <c r="AB5274" s="12">
        <f t="shared" si="2788"/>
        <v>4.6600000000000003E-2</v>
      </c>
      <c r="AC5274" s="17">
        <f t="shared" si="2781"/>
        <v>19</v>
      </c>
      <c r="AD5274" s="17">
        <v>252</v>
      </c>
      <c r="AE5274" s="13">
        <f t="shared" si="2760"/>
        <v>1.003439988</v>
      </c>
      <c r="AF5274" s="2">
        <f t="shared" si="2768"/>
        <v>81.566752010000002</v>
      </c>
      <c r="AG5274" s="2">
        <f t="shared" si="2782"/>
        <v>81.566752010000002</v>
      </c>
      <c r="AH5274" s="3">
        <f t="shared" si="2783"/>
        <v>0</v>
      </c>
      <c r="AI5274" s="4" t="str">
        <f t="shared" si="2761"/>
        <v>A+J=</v>
      </c>
      <c r="AJ5274" s="11">
        <f t="shared" si="2789"/>
        <v>46433</v>
      </c>
      <c r="AQ5274" s="53"/>
      <c r="AR5274" s="53"/>
    </row>
    <row r="5275" spans="1:44" x14ac:dyDescent="0.2">
      <c r="A5275" s="158">
        <f t="shared" si="2784"/>
        <v>46431</v>
      </c>
      <c r="B5275" s="2">
        <f t="shared" si="2769"/>
        <v>23797.21535203074</v>
      </c>
      <c r="C5275" s="2">
        <f t="shared" si="2785"/>
        <v>17770.788591550001</v>
      </c>
      <c r="D5275" s="2">
        <f>SUM(Y5275:Y$5459)</f>
        <v>17770.788591559882</v>
      </c>
      <c r="E5275" s="91">
        <v>0</v>
      </c>
      <c r="F5275" s="88">
        <f t="shared" si="2763"/>
        <v>6455.85</v>
      </c>
      <c r="G5275" s="3">
        <f>IF(AND(N5275=1,N5274&gt;1),VLOOKUP(A5274,[1]Plan1!$BK$81:$BM$259,3),G5274)</f>
        <v>6413.24</v>
      </c>
      <c r="H5275" s="11">
        <f t="shared" si="2764"/>
        <v>46341</v>
      </c>
      <c r="I5275" s="11">
        <f t="shared" si="2765"/>
        <v>46371</v>
      </c>
      <c r="J5275" s="12">
        <f t="shared" si="2770"/>
        <v>-6.6002153085962245E-3</v>
      </c>
      <c r="K5275" s="11">
        <f t="shared" si="2786"/>
        <v>46433</v>
      </c>
      <c r="L5275" s="11">
        <f t="shared" si="2771"/>
        <v>46433</v>
      </c>
      <c r="M5275" s="1">
        <f t="shared" si="2790"/>
        <v>20</v>
      </c>
      <c r="N5275" s="1">
        <f t="shared" si="2772"/>
        <v>20</v>
      </c>
      <c r="O5275" s="2">
        <f t="shared" si="2773"/>
        <v>0.99339977999999995</v>
      </c>
      <c r="P5275" s="13">
        <f t="shared" si="2766"/>
        <v>0.99339977999999995</v>
      </c>
      <c r="Q5275" s="13">
        <f t="shared" si="2759"/>
        <v>1.2994087318127208</v>
      </c>
      <c r="R5275" s="2">
        <f t="shared" si="2762"/>
        <v>1.2908323399999999</v>
      </c>
      <c r="S5275" s="2">
        <f t="shared" si="2787"/>
        <v>1.33428788</v>
      </c>
      <c r="T5275" s="2">
        <f t="shared" si="2774"/>
        <v>23711.347835740002</v>
      </c>
      <c r="U5275" s="2">
        <f t="shared" si="2775"/>
        <v>5940.5592442007382</v>
      </c>
      <c r="V5275" s="2">
        <f t="shared" si="2776"/>
        <v>0</v>
      </c>
      <c r="W5275" s="2">
        <f t="shared" si="2777"/>
        <v>23711.347835750741</v>
      </c>
      <c r="X5275" s="17">
        <f t="shared" si="2778"/>
        <v>0</v>
      </c>
      <c r="Y5275" s="2">
        <f t="shared" si="2779"/>
        <v>0</v>
      </c>
      <c r="Z5275" s="72">
        <f t="shared" si="2780"/>
        <v>0</v>
      </c>
      <c r="AA5275" s="2">
        <f t="shared" si="2767"/>
        <v>0</v>
      </c>
      <c r="AB5275" s="12">
        <f t="shared" si="2788"/>
        <v>4.6600000000000003E-2</v>
      </c>
      <c r="AC5275" s="17">
        <f t="shared" si="2781"/>
        <v>20</v>
      </c>
      <c r="AD5275" s="17">
        <v>252</v>
      </c>
      <c r="AE5275" s="13">
        <f t="shared" si="2760"/>
        <v>1.0036213679999999</v>
      </c>
      <c r="AF5275" s="2">
        <f t="shared" si="2768"/>
        <v>85.867516280000004</v>
      </c>
      <c r="AG5275" s="2">
        <f t="shared" si="2782"/>
        <v>85.867516280000004</v>
      </c>
      <c r="AH5275" s="3">
        <f t="shared" si="2783"/>
        <v>0</v>
      </c>
      <c r="AI5275" s="4" t="str">
        <f t="shared" si="2761"/>
        <v>A+J=</v>
      </c>
      <c r="AJ5275" s="11">
        <f t="shared" si="2789"/>
        <v>46433</v>
      </c>
      <c r="AQ5275" s="53"/>
      <c r="AR5275" s="53"/>
    </row>
    <row r="5276" spans="1:44" x14ac:dyDescent="0.2">
      <c r="A5276" s="158">
        <f t="shared" si="2784"/>
        <v>46432</v>
      </c>
      <c r="B5276" s="2">
        <f t="shared" si="2769"/>
        <v>23797.21535203074</v>
      </c>
      <c r="C5276" s="2">
        <f t="shared" si="2785"/>
        <v>17770.788591550001</v>
      </c>
      <c r="D5276" s="2">
        <f>SUM(Y5276:Y$5459)</f>
        <v>17770.788591559882</v>
      </c>
      <c r="E5276" s="91">
        <v>0</v>
      </c>
      <c r="F5276" s="88">
        <f t="shared" si="2763"/>
        <v>6455.85</v>
      </c>
      <c r="G5276" s="3">
        <f>IF(AND(N5276=1,N5275&gt;1),VLOOKUP(A5275,[1]Plan1!$BK$81:$BM$259,3),G5275)</f>
        <v>6413.24</v>
      </c>
      <c r="H5276" s="11">
        <f t="shared" si="2764"/>
        <v>46341</v>
      </c>
      <c r="I5276" s="11">
        <f t="shared" si="2765"/>
        <v>46371</v>
      </c>
      <c r="J5276" s="12">
        <f t="shared" si="2770"/>
        <v>-6.6002153085962245E-3</v>
      </c>
      <c r="K5276" s="11">
        <f t="shared" si="2786"/>
        <v>46461</v>
      </c>
      <c r="L5276" s="11">
        <f t="shared" si="2771"/>
        <v>46433</v>
      </c>
      <c r="M5276" s="1">
        <f t="shared" si="2790"/>
        <v>20</v>
      </c>
      <c r="N5276" s="1">
        <f t="shared" si="2772"/>
        <v>20</v>
      </c>
      <c r="O5276" s="2">
        <f t="shared" si="2773"/>
        <v>0.99339977999999995</v>
      </c>
      <c r="P5276" s="13">
        <f t="shared" si="2766"/>
        <v>0.99339977999999995</v>
      </c>
      <c r="Q5276" s="13">
        <f t="shared" si="2759"/>
        <v>1.2994087318127208</v>
      </c>
      <c r="R5276" s="2">
        <f t="shared" si="2762"/>
        <v>1.2908323399999999</v>
      </c>
      <c r="S5276" s="2">
        <f t="shared" si="2787"/>
        <v>1.33428788</v>
      </c>
      <c r="T5276" s="2">
        <f t="shared" si="2774"/>
        <v>23711.347835740002</v>
      </c>
      <c r="U5276" s="2">
        <f t="shared" si="2775"/>
        <v>5940.5592442007382</v>
      </c>
      <c r="V5276" s="2">
        <f t="shared" si="2776"/>
        <v>0</v>
      </c>
      <c r="W5276" s="2">
        <f t="shared" si="2777"/>
        <v>23711.347835750741</v>
      </c>
      <c r="X5276" s="17">
        <f t="shared" si="2778"/>
        <v>0</v>
      </c>
      <c r="Y5276" s="2">
        <f t="shared" si="2779"/>
        <v>0</v>
      </c>
      <c r="Z5276" s="72">
        <f t="shared" si="2780"/>
        <v>0</v>
      </c>
      <c r="AA5276" s="2">
        <f t="shared" si="2767"/>
        <v>0</v>
      </c>
      <c r="AB5276" s="12">
        <f t="shared" si="2788"/>
        <v>4.6600000000000003E-2</v>
      </c>
      <c r="AC5276" s="17">
        <f t="shared" si="2781"/>
        <v>20</v>
      </c>
      <c r="AD5276" s="17">
        <v>252</v>
      </c>
      <c r="AE5276" s="13">
        <f t="shared" si="2760"/>
        <v>1.0036213679999999</v>
      </c>
      <c r="AF5276" s="2">
        <f t="shared" si="2768"/>
        <v>85.867516280000004</v>
      </c>
      <c r="AG5276" s="2">
        <f t="shared" si="2782"/>
        <v>85.867516280000004</v>
      </c>
      <c r="AH5276" s="3">
        <f t="shared" si="2783"/>
        <v>0</v>
      </c>
      <c r="AI5276" s="4" t="str">
        <f t="shared" si="2761"/>
        <v>A+J=</v>
      </c>
      <c r="AJ5276" s="11">
        <f t="shared" si="2789"/>
        <v>46433</v>
      </c>
      <c r="AQ5276" s="53"/>
      <c r="AR5276" s="53"/>
    </row>
    <row r="5277" spans="1:44" x14ac:dyDescent="0.2">
      <c r="A5277" s="158">
        <f t="shared" si="2784"/>
        <v>46433</v>
      </c>
      <c r="B5277" s="2">
        <f t="shared" si="2769"/>
        <v>23797.21535203074</v>
      </c>
      <c r="C5277" s="2">
        <f t="shared" si="2785"/>
        <v>17770.788591550001</v>
      </c>
      <c r="D5277" s="2">
        <f>SUM(Y5277:Y$5459)</f>
        <v>17770.788591559882</v>
      </c>
      <c r="E5277" s="91">
        <v>0</v>
      </c>
      <c r="F5277" s="88">
        <f t="shared" si="2763"/>
        <v>6455.85</v>
      </c>
      <c r="G5277" s="3">
        <f>IF(AND(N5277=1,N5276&gt;1),VLOOKUP(A5276,[1]Plan1!$BK$81:$BM$259,3),G5276)</f>
        <v>6413.24</v>
      </c>
      <c r="H5277" s="11">
        <f t="shared" si="2764"/>
        <v>46341</v>
      </c>
      <c r="I5277" s="11">
        <f t="shared" si="2765"/>
        <v>46371</v>
      </c>
      <c r="J5277" s="12">
        <f t="shared" si="2770"/>
        <v>-6.6002153085962245E-3</v>
      </c>
      <c r="K5277" s="11">
        <f t="shared" si="2786"/>
        <v>46461</v>
      </c>
      <c r="L5277" s="11">
        <f t="shared" si="2771"/>
        <v>46433</v>
      </c>
      <c r="M5277" s="1">
        <f t="shared" si="2790"/>
        <v>20</v>
      </c>
      <c r="N5277" s="1">
        <f t="shared" si="2772"/>
        <v>20</v>
      </c>
      <c r="O5277" s="2">
        <f t="shared" si="2773"/>
        <v>0.99339977999999995</v>
      </c>
      <c r="P5277" s="13">
        <f t="shared" si="2766"/>
        <v>0.99339977999999995</v>
      </c>
      <c r="Q5277" s="13">
        <f t="shared" si="2759"/>
        <v>1.2994087318127208</v>
      </c>
      <c r="R5277" s="2">
        <f t="shared" si="2762"/>
        <v>1.2908323399999999</v>
      </c>
      <c r="S5277" s="2">
        <f t="shared" si="2787"/>
        <v>1.33428788</v>
      </c>
      <c r="T5277" s="2">
        <f t="shared" si="2774"/>
        <v>23711.347835740002</v>
      </c>
      <c r="U5277" s="2">
        <f t="shared" si="2775"/>
        <v>5940.5592442007382</v>
      </c>
      <c r="V5277" s="2">
        <f t="shared" si="2776"/>
        <v>0</v>
      </c>
      <c r="W5277" s="2">
        <f t="shared" si="2777"/>
        <v>23711.347835750741</v>
      </c>
      <c r="X5277" s="17">
        <f t="shared" si="2778"/>
        <v>173</v>
      </c>
      <c r="Y5277" s="2">
        <f t="shared" si="2779"/>
        <v>2512.2931687199998</v>
      </c>
      <c r="Z5277" s="72">
        <f t="shared" si="2780"/>
        <v>0.14137206999999999</v>
      </c>
      <c r="AA5277" s="2">
        <f t="shared" si="2767"/>
        <v>3352.1223260199999</v>
      </c>
      <c r="AB5277" s="12">
        <f t="shared" si="2788"/>
        <v>4.6600000000000003E-2</v>
      </c>
      <c r="AC5277" s="17">
        <f t="shared" si="2781"/>
        <v>20</v>
      </c>
      <c r="AD5277" s="17">
        <v>252</v>
      </c>
      <c r="AE5277" s="13">
        <f t="shared" si="2760"/>
        <v>1.0036213679999999</v>
      </c>
      <c r="AF5277" s="2">
        <f t="shared" si="2768"/>
        <v>85.867516280000004</v>
      </c>
      <c r="AG5277" s="2">
        <f t="shared" si="2782"/>
        <v>85.867516280000004</v>
      </c>
      <c r="AH5277" s="3">
        <f t="shared" si="2783"/>
        <v>3437.9898423</v>
      </c>
      <c r="AI5277" s="4" t="str">
        <f t="shared" si="2761"/>
        <v>A+J=</v>
      </c>
      <c r="AJ5277" s="11">
        <f t="shared" si="2789"/>
        <v>46433</v>
      </c>
      <c r="AQ5277" s="53"/>
      <c r="AR5277" s="53"/>
    </row>
    <row r="5278" spans="1:44" x14ac:dyDescent="0.2">
      <c r="A5278" s="158">
        <f t="shared" si="2784"/>
        <v>46434</v>
      </c>
      <c r="B5278" s="2">
        <f t="shared" si="2769"/>
        <v>20362.905602600847</v>
      </c>
      <c r="C5278" s="2">
        <f t="shared" si="2785"/>
        <v>15258.495422829999</v>
      </c>
      <c r="D5278" s="2">
        <f>SUM(Y5278:Y$5459)</f>
        <v>15258.49542283988</v>
      </c>
      <c r="E5278" s="91">
        <v>0</v>
      </c>
      <c r="F5278" s="88">
        <f t="shared" si="2763"/>
        <v>6455.85</v>
      </c>
      <c r="G5278" s="3">
        <f>IF(AND(N5278=1,N5277&gt;1),VLOOKUP(A5277,[1]Plan1!$BK$81:$BM$259,3),G5277)</f>
        <v>6413.24</v>
      </c>
      <c r="H5278" s="11">
        <f t="shared" si="2764"/>
        <v>46372</v>
      </c>
      <c r="I5278" s="11">
        <f t="shared" si="2765"/>
        <v>46403</v>
      </c>
      <c r="J5278" s="12">
        <f t="shared" si="2770"/>
        <v>-6.6002153085962245E-3</v>
      </c>
      <c r="K5278" s="11">
        <f t="shared" si="2786"/>
        <v>46461</v>
      </c>
      <c r="L5278" s="11">
        <f t="shared" si="2771"/>
        <v>46461</v>
      </c>
      <c r="M5278" s="1">
        <f t="shared" si="2790"/>
        <v>20</v>
      </c>
      <c r="N5278" s="1">
        <f t="shared" si="2772"/>
        <v>1</v>
      </c>
      <c r="O5278" s="2">
        <f t="shared" si="2773"/>
        <v>0.99966895</v>
      </c>
      <c r="P5278" s="13">
        <f t="shared" si="2766"/>
        <v>0.99339977999999995</v>
      </c>
      <c r="Q5278" s="13">
        <f t="shared" si="2759"/>
        <v>1.2908323483128357</v>
      </c>
      <c r="R5278" s="2">
        <f t="shared" si="2762"/>
        <v>1.29040501</v>
      </c>
      <c r="S5278" s="2">
        <f t="shared" si="2787"/>
        <v>1.33428788</v>
      </c>
      <c r="T5278" s="2">
        <f t="shared" si="2774"/>
        <v>20359.225509709999</v>
      </c>
      <c r="U5278" s="2">
        <f t="shared" si="2775"/>
        <v>5100.7300868908469</v>
      </c>
      <c r="V5278" s="2">
        <f t="shared" si="2776"/>
        <v>0</v>
      </c>
      <c r="W5278" s="2">
        <f t="shared" si="2777"/>
        <v>20359.225509720847</v>
      </c>
      <c r="X5278" s="17">
        <f t="shared" si="2778"/>
        <v>0</v>
      </c>
      <c r="Y5278" s="2">
        <f t="shared" si="2779"/>
        <v>0</v>
      </c>
      <c r="Z5278" s="72">
        <f t="shared" si="2780"/>
        <v>0</v>
      </c>
      <c r="AA5278" s="2">
        <f t="shared" si="2767"/>
        <v>0</v>
      </c>
      <c r="AB5278" s="12">
        <f t="shared" si="2788"/>
        <v>4.6600000000000003E-2</v>
      </c>
      <c r="AC5278" s="17">
        <f t="shared" si="2781"/>
        <v>1</v>
      </c>
      <c r="AD5278" s="17">
        <v>252</v>
      </c>
      <c r="AE5278" s="13">
        <f t="shared" si="2760"/>
        <v>1.0001807579999999</v>
      </c>
      <c r="AF5278" s="2">
        <f t="shared" si="2768"/>
        <v>3.6800928800000001</v>
      </c>
      <c r="AG5278" s="2">
        <f t="shared" si="2782"/>
        <v>3.6800928800000001</v>
      </c>
      <c r="AH5278" s="3">
        <f t="shared" si="2783"/>
        <v>0</v>
      </c>
      <c r="AI5278" s="4" t="str">
        <f t="shared" si="2761"/>
        <v>A+J=</v>
      </c>
      <c r="AJ5278" s="11">
        <f t="shared" si="2789"/>
        <v>46461</v>
      </c>
      <c r="AQ5278" s="53"/>
      <c r="AR5278" s="53"/>
    </row>
    <row r="5279" spans="1:44" x14ac:dyDescent="0.2">
      <c r="A5279" s="158">
        <f t="shared" si="2784"/>
        <v>46435</v>
      </c>
      <c r="B5279" s="2">
        <f t="shared" si="2769"/>
        <v>20366.586346980846</v>
      </c>
      <c r="C5279" s="2">
        <f t="shared" si="2785"/>
        <v>15258.495422829999</v>
      </c>
      <c r="D5279" s="2">
        <f>SUM(Y5279:Y$5459)</f>
        <v>15258.49542283988</v>
      </c>
      <c r="E5279" s="91">
        <v>0</v>
      </c>
      <c r="F5279" s="88">
        <f t="shared" si="2763"/>
        <v>6455.85</v>
      </c>
      <c r="G5279" s="3">
        <f>IF(AND(N5279=1,N5278&gt;1),VLOOKUP(A5278,[1]Plan1!$BK$81:$BM$259,3),G5278)</f>
        <v>6413.24</v>
      </c>
      <c r="H5279" s="11">
        <f t="shared" si="2764"/>
        <v>46372</v>
      </c>
      <c r="I5279" s="11">
        <f t="shared" si="2765"/>
        <v>46403</v>
      </c>
      <c r="J5279" s="12">
        <f t="shared" si="2770"/>
        <v>-6.6002153085962245E-3</v>
      </c>
      <c r="K5279" s="11">
        <f t="shared" si="2786"/>
        <v>46461</v>
      </c>
      <c r="L5279" s="11">
        <f t="shared" si="2771"/>
        <v>46461</v>
      </c>
      <c r="M5279" s="1">
        <f t="shared" si="2790"/>
        <v>20</v>
      </c>
      <c r="N5279" s="1">
        <f t="shared" si="2772"/>
        <v>2</v>
      </c>
      <c r="O5279" s="2">
        <f t="shared" si="2773"/>
        <v>0.99933799999999995</v>
      </c>
      <c r="P5279" s="13">
        <f t="shared" si="2766"/>
        <v>0.99339977999999995</v>
      </c>
      <c r="Q5279" s="13">
        <f t="shared" ref="Q5279:Q5342" si="2791">IF(L5279&gt;L5278,Q5278*P5279,Q5278)</f>
        <v>1.2908323483128357</v>
      </c>
      <c r="R5279" s="2">
        <f t="shared" si="2762"/>
        <v>1.2899778099999999</v>
      </c>
      <c r="S5279" s="2">
        <f t="shared" si="2787"/>
        <v>1.33428788</v>
      </c>
      <c r="T5279" s="2">
        <f t="shared" si="2774"/>
        <v>20359.225509709999</v>
      </c>
      <c r="U5279" s="2">
        <f t="shared" si="2775"/>
        <v>5100.7300868908469</v>
      </c>
      <c r="V5279" s="2">
        <f t="shared" si="2776"/>
        <v>0</v>
      </c>
      <c r="W5279" s="2">
        <f t="shared" si="2777"/>
        <v>20359.225509720847</v>
      </c>
      <c r="X5279" s="17">
        <f t="shared" si="2778"/>
        <v>0</v>
      </c>
      <c r="Y5279" s="2">
        <f t="shared" si="2779"/>
        <v>0</v>
      </c>
      <c r="Z5279" s="72">
        <f t="shared" si="2780"/>
        <v>0</v>
      </c>
      <c r="AA5279" s="2">
        <f t="shared" si="2767"/>
        <v>0</v>
      </c>
      <c r="AB5279" s="12">
        <f t="shared" si="2788"/>
        <v>4.6600000000000003E-2</v>
      </c>
      <c r="AC5279" s="17">
        <f t="shared" si="2781"/>
        <v>2</v>
      </c>
      <c r="AD5279" s="17">
        <v>252</v>
      </c>
      <c r="AE5279" s="13">
        <f t="shared" ref="AE5279:AE5342" si="2792">ROUND((1+AB5279)^TRUNC((AC5279/AD5279),9),9)</f>
        <v>1.0003615480000001</v>
      </c>
      <c r="AF5279" s="2">
        <f t="shared" si="2768"/>
        <v>7.3608372600000003</v>
      </c>
      <c r="AG5279" s="2">
        <f t="shared" si="2782"/>
        <v>7.3608372600000003</v>
      </c>
      <c r="AH5279" s="3">
        <f t="shared" si="2783"/>
        <v>0</v>
      </c>
      <c r="AI5279" s="4" t="str">
        <f t="shared" si="2761"/>
        <v>A+J=</v>
      </c>
      <c r="AJ5279" s="11">
        <f t="shared" si="2789"/>
        <v>46461</v>
      </c>
      <c r="AQ5279" s="53"/>
      <c r="AR5279" s="53"/>
    </row>
    <row r="5280" spans="1:44" x14ac:dyDescent="0.2">
      <c r="A5280" s="158">
        <f t="shared" si="2784"/>
        <v>46436</v>
      </c>
      <c r="B5280" s="2">
        <f t="shared" si="2769"/>
        <v>20370.267763210846</v>
      </c>
      <c r="C5280" s="2">
        <f t="shared" si="2785"/>
        <v>15258.495422829999</v>
      </c>
      <c r="D5280" s="2">
        <f>SUM(Y5280:Y$5459)</f>
        <v>15258.49542283988</v>
      </c>
      <c r="E5280" s="91">
        <v>0</v>
      </c>
      <c r="F5280" s="88">
        <f t="shared" si="2763"/>
        <v>6455.85</v>
      </c>
      <c r="G5280" s="3">
        <f>IF(AND(N5280=1,N5279&gt;1),VLOOKUP(A5279,[1]Plan1!$BK$81:$BM$259,3),G5279)</f>
        <v>6413.24</v>
      </c>
      <c r="H5280" s="11">
        <f t="shared" si="2764"/>
        <v>46372</v>
      </c>
      <c r="I5280" s="11">
        <f t="shared" si="2765"/>
        <v>46403</v>
      </c>
      <c r="J5280" s="12">
        <f t="shared" si="2770"/>
        <v>-6.6002153085962245E-3</v>
      </c>
      <c r="K5280" s="11">
        <f t="shared" si="2786"/>
        <v>46461</v>
      </c>
      <c r="L5280" s="11">
        <f t="shared" si="2771"/>
        <v>46461</v>
      </c>
      <c r="M5280" s="1">
        <f t="shared" si="2790"/>
        <v>20</v>
      </c>
      <c r="N5280" s="1">
        <f t="shared" si="2772"/>
        <v>3</v>
      </c>
      <c r="O5280" s="2">
        <f t="shared" si="2773"/>
        <v>0.99900717000000006</v>
      </c>
      <c r="P5280" s="13">
        <f t="shared" si="2766"/>
        <v>0.99339977999999995</v>
      </c>
      <c r="Q5280" s="13">
        <f t="shared" si="2791"/>
        <v>1.2908323483128357</v>
      </c>
      <c r="R5280" s="2">
        <f t="shared" si="2762"/>
        <v>1.28955077</v>
      </c>
      <c r="S5280" s="2">
        <f t="shared" si="2787"/>
        <v>1.33428788</v>
      </c>
      <c r="T5280" s="2">
        <f t="shared" si="2774"/>
        <v>20359.225509709999</v>
      </c>
      <c r="U5280" s="2">
        <f t="shared" si="2775"/>
        <v>5100.7300868908469</v>
      </c>
      <c r="V5280" s="2">
        <f t="shared" si="2776"/>
        <v>0</v>
      </c>
      <c r="W5280" s="2">
        <f t="shared" si="2777"/>
        <v>20359.225509720847</v>
      </c>
      <c r="X5280" s="17">
        <f t="shared" si="2778"/>
        <v>0</v>
      </c>
      <c r="Y5280" s="2">
        <f t="shared" si="2779"/>
        <v>0</v>
      </c>
      <c r="Z5280" s="72">
        <f t="shared" si="2780"/>
        <v>0</v>
      </c>
      <c r="AA5280" s="2">
        <f t="shared" si="2767"/>
        <v>0</v>
      </c>
      <c r="AB5280" s="12">
        <f t="shared" si="2788"/>
        <v>4.6600000000000003E-2</v>
      </c>
      <c r="AC5280" s="17">
        <f t="shared" si="2781"/>
        <v>3</v>
      </c>
      <c r="AD5280" s="17">
        <v>252</v>
      </c>
      <c r="AE5280" s="13">
        <f t="shared" si="2792"/>
        <v>1.0005423710000001</v>
      </c>
      <c r="AF5280" s="2">
        <f t="shared" si="2768"/>
        <v>11.04225349</v>
      </c>
      <c r="AG5280" s="2">
        <f t="shared" si="2782"/>
        <v>11.04225349</v>
      </c>
      <c r="AH5280" s="3">
        <f t="shared" si="2783"/>
        <v>0</v>
      </c>
      <c r="AI5280" s="4" t="str">
        <f t="shared" si="2761"/>
        <v>A+J=</v>
      </c>
      <c r="AJ5280" s="11">
        <f t="shared" si="2789"/>
        <v>46461</v>
      </c>
      <c r="AQ5280" s="53"/>
      <c r="AR5280" s="53"/>
    </row>
    <row r="5281" spans="1:44" x14ac:dyDescent="0.2">
      <c r="A5281" s="158">
        <f t="shared" si="2784"/>
        <v>46437</v>
      </c>
      <c r="B5281" s="2">
        <f t="shared" si="2769"/>
        <v>20373.949851300848</v>
      </c>
      <c r="C5281" s="2">
        <f t="shared" si="2785"/>
        <v>15258.495422829999</v>
      </c>
      <c r="D5281" s="2">
        <f>SUM(Y5281:Y$5459)</f>
        <v>15258.49542283988</v>
      </c>
      <c r="E5281" s="91">
        <v>0</v>
      </c>
      <c r="F5281" s="88">
        <f t="shared" si="2763"/>
        <v>6455.85</v>
      </c>
      <c r="G5281" s="3">
        <f>IF(AND(N5281=1,N5280&gt;1),VLOOKUP(A5280,[1]Plan1!$BK$81:$BM$259,3),G5280)</f>
        <v>6413.24</v>
      </c>
      <c r="H5281" s="11">
        <f t="shared" si="2764"/>
        <v>46372</v>
      </c>
      <c r="I5281" s="11">
        <f t="shared" si="2765"/>
        <v>46403</v>
      </c>
      <c r="J5281" s="12">
        <f t="shared" si="2770"/>
        <v>-6.6002153085962245E-3</v>
      </c>
      <c r="K5281" s="11">
        <f t="shared" si="2786"/>
        <v>46461</v>
      </c>
      <c r="L5281" s="11">
        <f t="shared" si="2771"/>
        <v>46461</v>
      </c>
      <c r="M5281" s="1">
        <f t="shared" si="2790"/>
        <v>20</v>
      </c>
      <c r="N5281" s="1">
        <f t="shared" si="2772"/>
        <v>4</v>
      </c>
      <c r="O5281" s="2">
        <f t="shared" si="2773"/>
        <v>0.99867645000000005</v>
      </c>
      <c r="P5281" s="13">
        <f t="shared" si="2766"/>
        <v>0.99339977999999995</v>
      </c>
      <c r="Q5281" s="13">
        <f t="shared" si="2791"/>
        <v>1.2908323483128357</v>
      </c>
      <c r="R5281" s="2">
        <f t="shared" si="2762"/>
        <v>1.2891238599999999</v>
      </c>
      <c r="S5281" s="2">
        <f t="shared" si="2787"/>
        <v>1.33428788</v>
      </c>
      <c r="T5281" s="2">
        <f t="shared" si="2774"/>
        <v>20359.225509709999</v>
      </c>
      <c r="U5281" s="2">
        <f t="shared" si="2775"/>
        <v>5100.7300868908469</v>
      </c>
      <c r="V5281" s="2">
        <f t="shared" si="2776"/>
        <v>0</v>
      </c>
      <c r="W5281" s="2">
        <f t="shared" si="2777"/>
        <v>20359.225509720847</v>
      </c>
      <c r="X5281" s="17">
        <f t="shared" si="2778"/>
        <v>0</v>
      </c>
      <c r="Y5281" s="2">
        <f t="shared" si="2779"/>
        <v>0</v>
      </c>
      <c r="Z5281" s="72">
        <f t="shared" si="2780"/>
        <v>0</v>
      </c>
      <c r="AA5281" s="2">
        <f t="shared" si="2767"/>
        <v>0</v>
      </c>
      <c r="AB5281" s="12">
        <f t="shared" si="2788"/>
        <v>4.6600000000000003E-2</v>
      </c>
      <c r="AC5281" s="17">
        <f t="shared" si="2781"/>
        <v>4</v>
      </c>
      <c r="AD5281" s="17">
        <v>252</v>
      </c>
      <c r="AE5281" s="13">
        <f t="shared" si="2792"/>
        <v>1.0007232269999999</v>
      </c>
      <c r="AF5281" s="2">
        <f t="shared" si="2768"/>
        <v>14.724341580000001</v>
      </c>
      <c r="AG5281" s="2">
        <f t="shared" si="2782"/>
        <v>14.724341580000001</v>
      </c>
      <c r="AH5281" s="3">
        <f t="shared" si="2783"/>
        <v>0</v>
      </c>
      <c r="AI5281" s="4" t="str">
        <f t="shared" si="2761"/>
        <v>A+J=</v>
      </c>
      <c r="AJ5281" s="11">
        <f t="shared" si="2789"/>
        <v>46461</v>
      </c>
      <c r="AQ5281" s="53"/>
      <c r="AR5281" s="53"/>
    </row>
    <row r="5282" spans="1:44" x14ac:dyDescent="0.2">
      <c r="A5282" s="158">
        <f t="shared" si="2784"/>
        <v>46438</v>
      </c>
      <c r="B5282" s="2">
        <f t="shared" si="2769"/>
        <v>20377.632590890847</v>
      </c>
      <c r="C5282" s="2">
        <f t="shared" si="2785"/>
        <v>15258.495422829999</v>
      </c>
      <c r="D5282" s="2">
        <f>SUM(Y5282:Y$5459)</f>
        <v>15258.49542283988</v>
      </c>
      <c r="E5282" s="91">
        <v>0</v>
      </c>
      <c r="F5282" s="88">
        <f t="shared" si="2763"/>
        <v>6455.85</v>
      </c>
      <c r="G5282" s="3">
        <f>IF(AND(N5282=1,N5281&gt;1),VLOOKUP(A5281,[1]Plan1!$BK$81:$BM$259,3),G5281)</f>
        <v>6413.24</v>
      </c>
      <c r="H5282" s="11">
        <f t="shared" si="2764"/>
        <v>46372</v>
      </c>
      <c r="I5282" s="11">
        <f t="shared" si="2765"/>
        <v>46403</v>
      </c>
      <c r="J5282" s="12">
        <f t="shared" si="2770"/>
        <v>-6.6002153085962245E-3</v>
      </c>
      <c r="K5282" s="11">
        <f t="shared" si="2786"/>
        <v>46461</v>
      </c>
      <c r="L5282" s="11">
        <f t="shared" si="2771"/>
        <v>46461</v>
      </c>
      <c r="M5282" s="1">
        <f t="shared" si="2790"/>
        <v>20</v>
      </c>
      <c r="N5282" s="1">
        <f t="shared" si="2772"/>
        <v>5</v>
      </c>
      <c r="O5282" s="2">
        <f t="shared" si="2773"/>
        <v>0.99834584000000004</v>
      </c>
      <c r="P5282" s="13">
        <f t="shared" si="2766"/>
        <v>0.99339977999999995</v>
      </c>
      <c r="Q5282" s="13">
        <f t="shared" si="2791"/>
        <v>1.2908323483128357</v>
      </c>
      <c r="R5282" s="2">
        <f t="shared" si="2762"/>
        <v>1.2886971</v>
      </c>
      <c r="S5282" s="2">
        <f t="shared" si="2787"/>
        <v>1.33428788</v>
      </c>
      <c r="T5282" s="2">
        <f t="shared" si="2774"/>
        <v>20359.225509709999</v>
      </c>
      <c r="U5282" s="2">
        <f t="shared" si="2775"/>
        <v>5100.7300868908469</v>
      </c>
      <c r="V5282" s="2">
        <f t="shared" si="2776"/>
        <v>0</v>
      </c>
      <c r="W5282" s="2">
        <f t="shared" si="2777"/>
        <v>20359.225509720847</v>
      </c>
      <c r="X5282" s="17">
        <f t="shared" si="2778"/>
        <v>0</v>
      </c>
      <c r="Y5282" s="2">
        <f t="shared" si="2779"/>
        <v>0</v>
      </c>
      <c r="Z5282" s="72">
        <f t="shared" si="2780"/>
        <v>0</v>
      </c>
      <c r="AA5282" s="2">
        <f t="shared" si="2767"/>
        <v>0</v>
      </c>
      <c r="AB5282" s="12">
        <f t="shared" si="2788"/>
        <v>4.6600000000000003E-2</v>
      </c>
      <c r="AC5282" s="17">
        <f t="shared" si="2781"/>
        <v>5</v>
      </c>
      <c r="AD5282" s="17">
        <v>252</v>
      </c>
      <c r="AE5282" s="13">
        <f t="shared" si="2792"/>
        <v>1.000904115</v>
      </c>
      <c r="AF5282" s="2">
        <f t="shared" si="2768"/>
        <v>18.407081170000001</v>
      </c>
      <c r="AG5282" s="2">
        <f t="shared" si="2782"/>
        <v>18.407081170000001</v>
      </c>
      <c r="AH5282" s="3">
        <f t="shared" si="2783"/>
        <v>0</v>
      </c>
      <c r="AI5282" s="4" t="str">
        <f t="shared" ref="AI5282:AI5345" si="2793">AI5281</f>
        <v>A+J=</v>
      </c>
      <c r="AJ5282" s="11">
        <f t="shared" si="2789"/>
        <v>46461</v>
      </c>
      <c r="AQ5282" s="53"/>
      <c r="AR5282" s="53"/>
    </row>
    <row r="5283" spans="1:44" x14ac:dyDescent="0.2">
      <c r="A5283" s="158">
        <f t="shared" si="2784"/>
        <v>46439</v>
      </c>
      <c r="B5283" s="2">
        <f t="shared" si="2769"/>
        <v>20377.632590890847</v>
      </c>
      <c r="C5283" s="2">
        <f t="shared" si="2785"/>
        <v>15258.495422829999</v>
      </c>
      <c r="D5283" s="2">
        <f>SUM(Y5283:Y$5459)</f>
        <v>15258.49542283988</v>
      </c>
      <c r="E5283" s="91">
        <v>0</v>
      </c>
      <c r="F5283" s="88">
        <f t="shared" si="2763"/>
        <v>6455.85</v>
      </c>
      <c r="G5283" s="3">
        <f>IF(AND(N5283=1,N5282&gt;1),VLOOKUP(A5282,[1]Plan1!$BK$81:$BM$259,3),G5282)</f>
        <v>6413.24</v>
      </c>
      <c r="H5283" s="11">
        <f t="shared" si="2764"/>
        <v>46372</v>
      </c>
      <c r="I5283" s="11">
        <f t="shared" si="2765"/>
        <v>46403</v>
      </c>
      <c r="J5283" s="12">
        <f t="shared" si="2770"/>
        <v>-6.6002153085962245E-3</v>
      </c>
      <c r="K5283" s="11">
        <f t="shared" si="2786"/>
        <v>46461</v>
      </c>
      <c r="L5283" s="11">
        <f t="shared" si="2771"/>
        <v>46461</v>
      </c>
      <c r="M5283" s="1">
        <f t="shared" si="2790"/>
        <v>20</v>
      </c>
      <c r="N5283" s="1">
        <f t="shared" si="2772"/>
        <v>5</v>
      </c>
      <c r="O5283" s="2">
        <f t="shared" si="2773"/>
        <v>0.99834584000000004</v>
      </c>
      <c r="P5283" s="13">
        <f t="shared" si="2766"/>
        <v>0.99339977999999995</v>
      </c>
      <c r="Q5283" s="13">
        <f t="shared" si="2791"/>
        <v>1.2908323483128357</v>
      </c>
      <c r="R5283" s="2">
        <f t="shared" si="2762"/>
        <v>1.2886971</v>
      </c>
      <c r="S5283" s="2">
        <f t="shared" si="2787"/>
        <v>1.33428788</v>
      </c>
      <c r="T5283" s="2">
        <f t="shared" si="2774"/>
        <v>20359.225509709999</v>
      </c>
      <c r="U5283" s="2">
        <f t="shared" si="2775"/>
        <v>5100.7300868908469</v>
      </c>
      <c r="V5283" s="2">
        <f t="shared" si="2776"/>
        <v>0</v>
      </c>
      <c r="W5283" s="2">
        <f t="shared" si="2777"/>
        <v>20359.225509720847</v>
      </c>
      <c r="X5283" s="17">
        <f t="shared" si="2778"/>
        <v>0</v>
      </c>
      <c r="Y5283" s="2">
        <f t="shared" si="2779"/>
        <v>0</v>
      </c>
      <c r="Z5283" s="72">
        <f t="shared" si="2780"/>
        <v>0</v>
      </c>
      <c r="AA5283" s="2">
        <f t="shared" si="2767"/>
        <v>0</v>
      </c>
      <c r="AB5283" s="12">
        <f t="shared" si="2788"/>
        <v>4.6600000000000003E-2</v>
      </c>
      <c r="AC5283" s="17">
        <f t="shared" si="2781"/>
        <v>5</v>
      </c>
      <c r="AD5283" s="17">
        <v>252</v>
      </c>
      <c r="AE5283" s="13">
        <f t="shared" si="2792"/>
        <v>1.000904115</v>
      </c>
      <c r="AF5283" s="2">
        <f t="shared" si="2768"/>
        <v>18.407081170000001</v>
      </c>
      <c r="AG5283" s="2">
        <f t="shared" si="2782"/>
        <v>18.407081170000001</v>
      </c>
      <c r="AH5283" s="3">
        <f t="shared" si="2783"/>
        <v>0</v>
      </c>
      <c r="AI5283" s="4" t="str">
        <f t="shared" si="2793"/>
        <v>A+J=</v>
      </c>
      <c r="AJ5283" s="11">
        <f t="shared" si="2789"/>
        <v>46461</v>
      </c>
      <c r="AQ5283" s="53"/>
      <c r="AR5283" s="53"/>
    </row>
    <row r="5284" spans="1:44" x14ac:dyDescent="0.2">
      <c r="A5284" s="158">
        <f t="shared" si="2784"/>
        <v>46440</v>
      </c>
      <c r="B5284" s="2">
        <f t="shared" si="2769"/>
        <v>20377.632590890847</v>
      </c>
      <c r="C5284" s="2">
        <f t="shared" si="2785"/>
        <v>15258.495422829999</v>
      </c>
      <c r="D5284" s="2">
        <f>SUM(Y5284:Y$5459)</f>
        <v>15258.49542283988</v>
      </c>
      <c r="E5284" s="91">
        <v>0</v>
      </c>
      <c r="F5284" s="88">
        <f t="shared" si="2763"/>
        <v>6455.85</v>
      </c>
      <c r="G5284" s="3">
        <f>IF(AND(N5284=1,N5283&gt;1),VLOOKUP(A5283,[1]Plan1!$BK$81:$BM$259,3),G5283)</f>
        <v>6413.24</v>
      </c>
      <c r="H5284" s="11">
        <f t="shared" si="2764"/>
        <v>46372</v>
      </c>
      <c r="I5284" s="11">
        <f t="shared" si="2765"/>
        <v>46403</v>
      </c>
      <c r="J5284" s="12">
        <f t="shared" si="2770"/>
        <v>-6.6002153085962245E-3</v>
      </c>
      <c r="K5284" s="11">
        <f t="shared" si="2786"/>
        <v>46461</v>
      </c>
      <c r="L5284" s="11">
        <f t="shared" si="2771"/>
        <v>46461</v>
      </c>
      <c r="M5284" s="1">
        <f t="shared" si="2790"/>
        <v>20</v>
      </c>
      <c r="N5284" s="1">
        <f t="shared" si="2772"/>
        <v>5</v>
      </c>
      <c r="O5284" s="2">
        <f t="shared" si="2773"/>
        <v>0.99834584000000004</v>
      </c>
      <c r="P5284" s="13">
        <f t="shared" si="2766"/>
        <v>0.99339977999999995</v>
      </c>
      <c r="Q5284" s="13">
        <f t="shared" si="2791"/>
        <v>1.2908323483128357</v>
      </c>
      <c r="R5284" s="2">
        <f t="shared" si="2762"/>
        <v>1.2886971</v>
      </c>
      <c r="S5284" s="2">
        <f t="shared" si="2787"/>
        <v>1.33428788</v>
      </c>
      <c r="T5284" s="2">
        <f t="shared" si="2774"/>
        <v>20359.225509709999</v>
      </c>
      <c r="U5284" s="2">
        <f t="shared" si="2775"/>
        <v>5100.7300868908469</v>
      </c>
      <c r="V5284" s="2">
        <f t="shared" si="2776"/>
        <v>0</v>
      </c>
      <c r="W5284" s="2">
        <f t="shared" si="2777"/>
        <v>20359.225509720847</v>
      </c>
      <c r="X5284" s="17">
        <f t="shared" si="2778"/>
        <v>0</v>
      </c>
      <c r="Y5284" s="2">
        <f t="shared" si="2779"/>
        <v>0</v>
      </c>
      <c r="Z5284" s="72">
        <f t="shared" si="2780"/>
        <v>0</v>
      </c>
      <c r="AA5284" s="2">
        <f t="shared" si="2767"/>
        <v>0</v>
      </c>
      <c r="AB5284" s="12">
        <f t="shared" si="2788"/>
        <v>4.6600000000000003E-2</v>
      </c>
      <c r="AC5284" s="17">
        <f t="shared" si="2781"/>
        <v>5</v>
      </c>
      <c r="AD5284" s="17">
        <v>252</v>
      </c>
      <c r="AE5284" s="13">
        <f t="shared" si="2792"/>
        <v>1.000904115</v>
      </c>
      <c r="AF5284" s="2">
        <f t="shared" si="2768"/>
        <v>18.407081170000001</v>
      </c>
      <c r="AG5284" s="2">
        <f t="shared" si="2782"/>
        <v>18.407081170000001</v>
      </c>
      <c r="AH5284" s="3">
        <f t="shared" si="2783"/>
        <v>0</v>
      </c>
      <c r="AI5284" s="4" t="str">
        <f t="shared" si="2793"/>
        <v>A+J=</v>
      </c>
      <c r="AJ5284" s="11">
        <f t="shared" si="2789"/>
        <v>46461</v>
      </c>
      <c r="AQ5284" s="53"/>
      <c r="AR5284" s="53"/>
    </row>
    <row r="5285" spans="1:44" x14ac:dyDescent="0.2">
      <c r="A5285" s="158">
        <f t="shared" si="2784"/>
        <v>46441</v>
      </c>
      <c r="B5285" s="2">
        <f t="shared" si="2769"/>
        <v>20381.316002330848</v>
      </c>
      <c r="C5285" s="2">
        <f t="shared" si="2785"/>
        <v>15258.495422829999</v>
      </c>
      <c r="D5285" s="2">
        <f>SUM(Y5285:Y$5459)</f>
        <v>15258.49542283988</v>
      </c>
      <c r="E5285" s="91">
        <v>0</v>
      </c>
      <c r="F5285" s="88">
        <f t="shared" si="2763"/>
        <v>6455.85</v>
      </c>
      <c r="G5285" s="3">
        <f>IF(AND(N5285=1,N5284&gt;1),VLOOKUP(A5284,[1]Plan1!$BK$81:$BM$259,3),G5284)</f>
        <v>6413.24</v>
      </c>
      <c r="H5285" s="11">
        <f t="shared" si="2764"/>
        <v>46372</v>
      </c>
      <c r="I5285" s="11">
        <f t="shared" si="2765"/>
        <v>46403</v>
      </c>
      <c r="J5285" s="12">
        <f t="shared" si="2770"/>
        <v>-6.6002153085962245E-3</v>
      </c>
      <c r="K5285" s="11">
        <f t="shared" si="2786"/>
        <v>46461</v>
      </c>
      <c r="L5285" s="11">
        <f t="shared" si="2771"/>
        <v>46461</v>
      </c>
      <c r="M5285" s="1">
        <f t="shared" si="2790"/>
        <v>20</v>
      </c>
      <c r="N5285" s="1">
        <f t="shared" si="2772"/>
        <v>6</v>
      </c>
      <c r="O5285" s="2">
        <f t="shared" si="2773"/>
        <v>0.99801534000000003</v>
      </c>
      <c r="P5285" s="13">
        <f t="shared" si="2766"/>
        <v>0.99339977999999995</v>
      </c>
      <c r="Q5285" s="13">
        <f t="shared" si="2791"/>
        <v>1.2908323483128357</v>
      </c>
      <c r="R5285" s="2">
        <f t="shared" si="2762"/>
        <v>1.28827048</v>
      </c>
      <c r="S5285" s="2">
        <f t="shared" si="2787"/>
        <v>1.33428788</v>
      </c>
      <c r="T5285" s="2">
        <f t="shared" si="2774"/>
        <v>20359.225509709999</v>
      </c>
      <c r="U5285" s="2">
        <f t="shared" si="2775"/>
        <v>5100.7300868908469</v>
      </c>
      <c r="V5285" s="2">
        <f t="shared" si="2776"/>
        <v>0</v>
      </c>
      <c r="W5285" s="2">
        <f t="shared" si="2777"/>
        <v>20359.225509720847</v>
      </c>
      <c r="X5285" s="17">
        <f t="shared" si="2778"/>
        <v>0</v>
      </c>
      <c r="Y5285" s="2">
        <f t="shared" si="2779"/>
        <v>0</v>
      </c>
      <c r="Z5285" s="72">
        <f t="shared" si="2780"/>
        <v>0</v>
      </c>
      <c r="AA5285" s="2">
        <f t="shared" si="2767"/>
        <v>0</v>
      </c>
      <c r="AB5285" s="12">
        <f t="shared" si="2788"/>
        <v>4.6600000000000003E-2</v>
      </c>
      <c r="AC5285" s="17">
        <f t="shared" si="2781"/>
        <v>6</v>
      </c>
      <c r="AD5285" s="17">
        <v>252</v>
      </c>
      <c r="AE5285" s="13">
        <f t="shared" si="2792"/>
        <v>1.0010850360000001</v>
      </c>
      <c r="AF5285" s="2">
        <f t="shared" si="2768"/>
        <v>22.090492609999998</v>
      </c>
      <c r="AG5285" s="2">
        <f t="shared" si="2782"/>
        <v>22.090492609999998</v>
      </c>
      <c r="AH5285" s="3">
        <f t="shared" si="2783"/>
        <v>0</v>
      </c>
      <c r="AI5285" s="4" t="str">
        <f t="shared" si="2793"/>
        <v>A+J=</v>
      </c>
      <c r="AJ5285" s="11">
        <f t="shared" si="2789"/>
        <v>46461</v>
      </c>
      <c r="AQ5285" s="53"/>
      <c r="AR5285" s="53"/>
    </row>
    <row r="5286" spans="1:44" x14ac:dyDescent="0.2">
      <c r="A5286" s="158">
        <f t="shared" si="2784"/>
        <v>46442</v>
      </c>
      <c r="B5286" s="2">
        <f t="shared" si="2769"/>
        <v>20385.000085620846</v>
      </c>
      <c r="C5286" s="2">
        <f t="shared" si="2785"/>
        <v>15258.495422829999</v>
      </c>
      <c r="D5286" s="2">
        <f>SUM(Y5286:Y$5459)</f>
        <v>15258.49542283988</v>
      </c>
      <c r="E5286" s="91">
        <v>0</v>
      </c>
      <c r="F5286" s="88">
        <f t="shared" si="2763"/>
        <v>6455.85</v>
      </c>
      <c r="G5286" s="3">
        <f>IF(AND(N5286=1,N5285&gt;1),VLOOKUP(A5285,[1]Plan1!$BK$81:$BM$259,3),G5285)</f>
        <v>6413.24</v>
      </c>
      <c r="H5286" s="11">
        <f t="shared" si="2764"/>
        <v>46372</v>
      </c>
      <c r="I5286" s="11">
        <f t="shared" si="2765"/>
        <v>46403</v>
      </c>
      <c r="J5286" s="12">
        <f t="shared" si="2770"/>
        <v>-6.6002153085962245E-3</v>
      </c>
      <c r="K5286" s="11">
        <f t="shared" si="2786"/>
        <v>46461</v>
      </c>
      <c r="L5286" s="11">
        <f t="shared" si="2771"/>
        <v>46461</v>
      </c>
      <c r="M5286" s="1">
        <f t="shared" si="2790"/>
        <v>20</v>
      </c>
      <c r="N5286" s="1">
        <f t="shared" si="2772"/>
        <v>7</v>
      </c>
      <c r="O5286" s="2">
        <f t="shared" si="2773"/>
        <v>0.99768495000000001</v>
      </c>
      <c r="P5286" s="13">
        <f t="shared" si="2766"/>
        <v>0.99339977999999995</v>
      </c>
      <c r="Q5286" s="13">
        <f t="shared" si="2791"/>
        <v>1.2908323483128357</v>
      </c>
      <c r="R5286" s="2">
        <f t="shared" si="2762"/>
        <v>1.287844</v>
      </c>
      <c r="S5286" s="2">
        <f t="shared" si="2787"/>
        <v>1.33428788</v>
      </c>
      <c r="T5286" s="2">
        <f t="shared" si="2774"/>
        <v>20359.225509709999</v>
      </c>
      <c r="U5286" s="2">
        <f t="shared" si="2775"/>
        <v>5100.7300868908469</v>
      </c>
      <c r="V5286" s="2">
        <f t="shared" si="2776"/>
        <v>0</v>
      </c>
      <c r="W5286" s="2">
        <f t="shared" si="2777"/>
        <v>20359.225509720847</v>
      </c>
      <c r="X5286" s="17">
        <f t="shared" si="2778"/>
        <v>0</v>
      </c>
      <c r="Y5286" s="2">
        <f t="shared" si="2779"/>
        <v>0</v>
      </c>
      <c r="Z5286" s="72">
        <f t="shared" si="2780"/>
        <v>0</v>
      </c>
      <c r="AA5286" s="2">
        <f t="shared" si="2767"/>
        <v>0</v>
      </c>
      <c r="AB5286" s="12">
        <f t="shared" si="2788"/>
        <v>4.6600000000000003E-2</v>
      </c>
      <c r="AC5286" s="17">
        <f t="shared" si="2781"/>
        <v>7</v>
      </c>
      <c r="AD5286" s="17">
        <v>252</v>
      </c>
      <c r="AE5286" s="13">
        <f t="shared" si="2792"/>
        <v>1.0012659900000001</v>
      </c>
      <c r="AF5286" s="2">
        <f t="shared" si="2768"/>
        <v>25.774575899999999</v>
      </c>
      <c r="AG5286" s="2">
        <f t="shared" si="2782"/>
        <v>25.774575899999999</v>
      </c>
      <c r="AH5286" s="3">
        <f t="shared" si="2783"/>
        <v>0</v>
      </c>
      <c r="AI5286" s="4" t="str">
        <f t="shared" si="2793"/>
        <v>A+J=</v>
      </c>
      <c r="AJ5286" s="11">
        <f t="shared" si="2789"/>
        <v>46461</v>
      </c>
      <c r="AQ5286" s="53"/>
      <c r="AR5286" s="53"/>
    </row>
    <row r="5287" spans="1:44" x14ac:dyDescent="0.2">
      <c r="A5287" s="158">
        <f t="shared" si="2784"/>
        <v>46443</v>
      </c>
      <c r="B5287" s="2">
        <f t="shared" si="2769"/>
        <v>20388.684820410846</v>
      </c>
      <c r="C5287" s="2">
        <f t="shared" si="2785"/>
        <v>15258.495422829999</v>
      </c>
      <c r="D5287" s="2">
        <f>SUM(Y5287:Y$5459)</f>
        <v>15258.49542283988</v>
      </c>
      <c r="E5287" s="91">
        <v>0</v>
      </c>
      <c r="F5287" s="88">
        <f t="shared" si="2763"/>
        <v>6455.85</v>
      </c>
      <c r="G5287" s="3">
        <f>IF(AND(N5287=1,N5286&gt;1),VLOOKUP(A5286,[1]Plan1!$BK$81:$BM$259,3),G5286)</f>
        <v>6413.24</v>
      </c>
      <c r="H5287" s="11">
        <f t="shared" si="2764"/>
        <v>46372</v>
      </c>
      <c r="I5287" s="11">
        <f t="shared" si="2765"/>
        <v>46403</v>
      </c>
      <c r="J5287" s="12">
        <f t="shared" si="2770"/>
        <v>-6.6002153085962245E-3</v>
      </c>
      <c r="K5287" s="11">
        <f t="shared" si="2786"/>
        <v>46461</v>
      </c>
      <c r="L5287" s="11">
        <f t="shared" si="2771"/>
        <v>46461</v>
      </c>
      <c r="M5287" s="1">
        <f t="shared" si="2790"/>
        <v>20</v>
      </c>
      <c r="N5287" s="1">
        <f t="shared" si="2772"/>
        <v>8</v>
      </c>
      <c r="O5287" s="2">
        <f t="shared" si="2773"/>
        <v>0.99735465999999995</v>
      </c>
      <c r="P5287" s="13">
        <f t="shared" si="2766"/>
        <v>0.99339977999999995</v>
      </c>
      <c r="Q5287" s="13">
        <f t="shared" si="2791"/>
        <v>1.2908323483128357</v>
      </c>
      <c r="R5287" s="2">
        <f t="shared" si="2762"/>
        <v>1.2874176500000001</v>
      </c>
      <c r="S5287" s="2">
        <f t="shared" si="2787"/>
        <v>1.33428788</v>
      </c>
      <c r="T5287" s="2">
        <f t="shared" si="2774"/>
        <v>20359.225509709999</v>
      </c>
      <c r="U5287" s="2">
        <f t="shared" si="2775"/>
        <v>5100.7300868908469</v>
      </c>
      <c r="V5287" s="2">
        <f t="shared" si="2776"/>
        <v>0</v>
      </c>
      <c r="W5287" s="2">
        <f t="shared" si="2777"/>
        <v>20359.225509720847</v>
      </c>
      <c r="X5287" s="17">
        <f t="shared" si="2778"/>
        <v>0</v>
      </c>
      <c r="Y5287" s="2">
        <f t="shared" si="2779"/>
        <v>0</v>
      </c>
      <c r="Z5287" s="72">
        <f t="shared" si="2780"/>
        <v>0</v>
      </c>
      <c r="AA5287" s="2">
        <f t="shared" si="2767"/>
        <v>0</v>
      </c>
      <c r="AB5287" s="12">
        <f t="shared" si="2788"/>
        <v>4.6600000000000003E-2</v>
      </c>
      <c r="AC5287" s="17">
        <f t="shared" si="2781"/>
        <v>8</v>
      </c>
      <c r="AD5287" s="17">
        <v>252</v>
      </c>
      <c r="AE5287" s="13">
        <f t="shared" si="2792"/>
        <v>1.001446976</v>
      </c>
      <c r="AF5287" s="2">
        <f t="shared" si="2768"/>
        <v>29.459310689999999</v>
      </c>
      <c r="AG5287" s="2">
        <f t="shared" si="2782"/>
        <v>29.459310689999999</v>
      </c>
      <c r="AH5287" s="3">
        <f t="shared" si="2783"/>
        <v>0</v>
      </c>
      <c r="AI5287" s="4" t="str">
        <f t="shared" si="2793"/>
        <v>A+J=</v>
      </c>
      <c r="AJ5287" s="11">
        <f t="shared" si="2789"/>
        <v>46461</v>
      </c>
      <c r="AQ5287" s="53"/>
      <c r="AR5287" s="53"/>
    </row>
    <row r="5288" spans="1:44" x14ac:dyDescent="0.2">
      <c r="A5288" s="158">
        <f t="shared" si="2784"/>
        <v>46444</v>
      </c>
      <c r="B5288" s="2">
        <f t="shared" si="2769"/>
        <v>20392.370247410847</v>
      </c>
      <c r="C5288" s="2">
        <f t="shared" si="2785"/>
        <v>15258.495422829999</v>
      </c>
      <c r="D5288" s="2">
        <f>SUM(Y5288:Y$5459)</f>
        <v>15258.49542283988</v>
      </c>
      <c r="E5288" s="91">
        <v>0</v>
      </c>
      <c r="F5288" s="88">
        <f t="shared" si="2763"/>
        <v>6455.85</v>
      </c>
      <c r="G5288" s="3">
        <f>IF(AND(N5288=1,N5287&gt;1),VLOOKUP(A5287,[1]Plan1!$BK$81:$BM$259,3),G5287)</f>
        <v>6413.24</v>
      </c>
      <c r="H5288" s="11">
        <f t="shared" si="2764"/>
        <v>46372</v>
      </c>
      <c r="I5288" s="11">
        <f t="shared" si="2765"/>
        <v>46403</v>
      </c>
      <c r="J5288" s="12">
        <f t="shared" si="2770"/>
        <v>-6.6002153085962245E-3</v>
      </c>
      <c r="K5288" s="11">
        <f t="shared" si="2786"/>
        <v>46461</v>
      </c>
      <c r="L5288" s="11">
        <f t="shared" si="2771"/>
        <v>46461</v>
      </c>
      <c r="M5288" s="1">
        <f t="shared" si="2790"/>
        <v>20</v>
      </c>
      <c r="N5288" s="1">
        <f t="shared" si="2772"/>
        <v>9</v>
      </c>
      <c r="O5288" s="2">
        <f t="shared" si="2773"/>
        <v>0.99702449000000004</v>
      </c>
      <c r="P5288" s="13">
        <f t="shared" si="2766"/>
        <v>0.99339977999999995</v>
      </c>
      <c r="Q5288" s="13">
        <f t="shared" si="2791"/>
        <v>1.2908323483128357</v>
      </c>
      <c r="R5288" s="2">
        <f t="shared" si="2762"/>
        <v>1.2869914600000001</v>
      </c>
      <c r="S5288" s="2">
        <f t="shared" si="2787"/>
        <v>1.33428788</v>
      </c>
      <c r="T5288" s="2">
        <f t="shared" si="2774"/>
        <v>20359.225509709999</v>
      </c>
      <c r="U5288" s="2">
        <f t="shared" si="2775"/>
        <v>5100.7300868908469</v>
      </c>
      <c r="V5288" s="2">
        <f t="shared" si="2776"/>
        <v>0</v>
      </c>
      <c r="W5288" s="2">
        <f t="shared" si="2777"/>
        <v>20359.225509720847</v>
      </c>
      <c r="X5288" s="17">
        <f t="shared" si="2778"/>
        <v>0</v>
      </c>
      <c r="Y5288" s="2">
        <f t="shared" si="2779"/>
        <v>0</v>
      </c>
      <c r="Z5288" s="72">
        <f t="shared" si="2780"/>
        <v>0</v>
      </c>
      <c r="AA5288" s="2">
        <f t="shared" si="2767"/>
        <v>0</v>
      </c>
      <c r="AB5288" s="12">
        <f t="shared" si="2788"/>
        <v>4.6600000000000003E-2</v>
      </c>
      <c r="AC5288" s="17">
        <f t="shared" si="2781"/>
        <v>9</v>
      </c>
      <c r="AD5288" s="17">
        <v>252</v>
      </c>
      <c r="AE5288" s="13">
        <f t="shared" si="2792"/>
        <v>1.0016279960000001</v>
      </c>
      <c r="AF5288" s="2">
        <f t="shared" si="2768"/>
        <v>33.144737689999999</v>
      </c>
      <c r="AG5288" s="2">
        <f t="shared" si="2782"/>
        <v>33.144737689999999</v>
      </c>
      <c r="AH5288" s="3">
        <f t="shared" si="2783"/>
        <v>0</v>
      </c>
      <c r="AI5288" s="4" t="str">
        <f t="shared" si="2793"/>
        <v>A+J=</v>
      </c>
      <c r="AJ5288" s="11">
        <f t="shared" si="2789"/>
        <v>46461</v>
      </c>
      <c r="AQ5288" s="53"/>
      <c r="AR5288" s="53"/>
    </row>
    <row r="5289" spans="1:44" x14ac:dyDescent="0.2">
      <c r="A5289" s="158">
        <f t="shared" si="2784"/>
        <v>46445</v>
      </c>
      <c r="B5289" s="2">
        <f t="shared" si="2769"/>
        <v>20396.056325900849</v>
      </c>
      <c r="C5289" s="2">
        <f t="shared" si="2785"/>
        <v>15258.495422829999</v>
      </c>
      <c r="D5289" s="2">
        <f>SUM(Y5289:Y$5459)</f>
        <v>15258.49542283988</v>
      </c>
      <c r="E5289" s="91">
        <v>0</v>
      </c>
      <c r="F5289" s="88">
        <f t="shared" si="2763"/>
        <v>6455.85</v>
      </c>
      <c r="G5289" s="3">
        <f>IF(AND(N5289=1,N5288&gt;1),VLOOKUP(A5288,[1]Plan1!$BK$81:$BM$259,3),G5288)</f>
        <v>6413.24</v>
      </c>
      <c r="H5289" s="11">
        <f t="shared" si="2764"/>
        <v>46372</v>
      </c>
      <c r="I5289" s="11">
        <f t="shared" si="2765"/>
        <v>46403</v>
      </c>
      <c r="J5289" s="12">
        <f t="shared" si="2770"/>
        <v>-6.6002153085962245E-3</v>
      </c>
      <c r="K5289" s="11">
        <f t="shared" si="2786"/>
        <v>46461</v>
      </c>
      <c r="L5289" s="11">
        <f t="shared" si="2771"/>
        <v>46461</v>
      </c>
      <c r="M5289" s="1">
        <f t="shared" si="2790"/>
        <v>20</v>
      </c>
      <c r="N5289" s="1">
        <f t="shared" si="2772"/>
        <v>10</v>
      </c>
      <c r="O5289" s="2">
        <f t="shared" si="2773"/>
        <v>0.99669441999999997</v>
      </c>
      <c r="P5289" s="13">
        <f t="shared" si="2766"/>
        <v>0.99339977999999995</v>
      </c>
      <c r="Q5289" s="13">
        <f t="shared" si="2791"/>
        <v>1.2908323483128357</v>
      </c>
      <c r="R5289" s="2">
        <f t="shared" ref="R5289:R5352" si="2794">TRUNC(TRUNC((O5289*Q5289),15),8)</f>
        <v>1.28656539</v>
      </c>
      <c r="S5289" s="2">
        <f t="shared" si="2787"/>
        <v>1.33428788</v>
      </c>
      <c r="T5289" s="2">
        <f t="shared" si="2774"/>
        <v>20359.225509709999</v>
      </c>
      <c r="U5289" s="2">
        <f t="shared" si="2775"/>
        <v>5100.7300868908469</v>
      </c>
      <c r="V5289" s="2">
        <f t="shared" si="2776"/>
        <v>0</v>
      </c>
      <c r="W5289" s="2">
        <f t="shared" si="2777"/>
        <v>20359.225509720847</v>
      </c>
      <c r="X5289" s="17">
        <f t="shared" si="2778"/>
        <v>0</v>
      </c>
      <c r="Y5289" s="2">
        <f t="shared" si="2779"/>
        <v>0</v>
      </c>
      <c r="Z5289" s="72">
        <f t="shared" si="2780"/>
        <v>0</v>
      </c>
      <c r="AA5289" s="2">
        <f t="shared" si="2767"/>
        <v>0</v>
      </c>
      <c r="AB5289" s="12">
        <f t="shared" si="2788"/>
        <v>4.6600000000000003E-2</v>
      </c>
      <c r="AC5289" s="17">
        <f t="shared" si="2781"/>
        <v>10</v>
      </c>
      <c r="AD5289" s="17">
        <v>252</v>
      </c>
      <c r="AE5289" s="13">
        <f t="shared" si="2792"/>
        <v>1.0018090479999999</v>
      </c>
      <c r="AF5289" s="2">
        <f t="shared" si="2768"/>
        <v>36.830816179999999</v>
      </c>
      <c r="AG5289" s="2">
        <f t="shared" si="2782"/>
        <v>36.830816179999999</v>
      </c>
      <c r="AH5289" s="3">
        <f t="shared" si="2783"/>
        <v>0</v>
      </c>
      <c r="AI5289" s="4" t="str">
        <f t="shared" si="2793"/>
        <v>A+J=</v>
      </c>
      <c r="AJ5289" s="11">
        <f t="shared" si="2789"/>
        <v>46461</v>
      </c>
      <c r="AQ5289" s="53"/>
      <c r="AR5289" s="53"/>
    </row>
    <row r="5290" spans="1:44" x14ac:dyDescent="0.2">
      <c r="A5290" s="158">
        <f t="shared" si="2784"/>
        <v>46446</v>
      </c>
      <c r="B5290" s="2">
        <f t="shared" si="2769"/>
        <v>20396.056325900849</v>
      </c>
      <c r="C5290" s="2">
        <f t="shared" si="2785"/>
        <v>15258.495422829999</v>
      </c>
      <c r="D5290" s="2">
        <f>SUM(Y5290:Y$5459)</f>
        <v>15258.49542283988</v>
      </c>
      <c r="E5290" s="91">
        <v>0</v>
      </c>
      <c r="F5290" s="88">
        <f t="shared" ref="F5290:F5353" si="2795">IF(G5290=G5289,F5289,G5289)</f>
        <v>6455.85</v>
      </c>
      <c r="G5290" s="3">
        <f>IF(AND(N5290=1,N5289&gt;1),VLOOKUP(A5289,[1]Plan1!$BK$81:$BM$259,3),G5289)</f>
        <v>6413.24</v>
      </c>
      <c r="H5290" s="11">
        <f t="shared" ref="H5290:H5353" si="2796">EDATE(I5290,-1)</f>
        <v>46372</v>
      </c>
      <c r="I5290" s="11">
        <f t="shared" ref="I5290:I5353" si="2797">IF(X5289&gt;0,EDATE(A5290,-1),+I5289)</f>
        <v>46403</v>
      </c>
      <c r="J5290" s="12">
        <f t="shared" si="2770"/>
        <v>-6.6002153085962245E-3</v>
      </c>
      <c r="K5290" s="11">
        <f t="shared" si="2786"/>
        <v>46461</v>
      </c>
      <c r="L5290" s="11">
        <f t="shared" si="2771"/>
        <v>46461</v>
      </c>
      <c r="M5290" s="1">
        <f t="shared" si="2790"/>
        <v>20</v>
      </c>
      <c r="N5290" s="1">
        <f t="shared" si="2772"/>
        <v>10</v>
      </c>
      <c r="O5290" s="2">
        <f t="shared" si="2773"/>
        <v>0.99669441999999997</v>
      </c>
      <c r="P5290" s="13">
        <f t="shared" ref="P5290:P5353" si="2798">IF(L5290&gt;L5289,O5289,P5289)</f>
        <v>0.99339977999999995</v>
      </c>
      <c r="Q5290" s="13">
        <f t="shared" si="2791"/>
        <v>1.2908323483128357</v>
      </c>
      <c r="R5290" s="2">
        <f t="shared" si="2794"/>
        <v>1.28656539</v>
      </c>
      <c r="S5290" s="2">
        <f t="shared" si="2787"/>
        <v>1.33428788</v>
      </c>
      <c r="T5290" s="2">
        <f t="shared" si="2774"/>
        <v>20359.225509709999</v>
      </c>
      <c r="U5290" s="2">
        <f t="shared" si="2775"/>
        <v>5100.7300868908469</v>
      </c>
      <c r="V5290" s="2">
        <f t="shared" si="2776"/>
        <v>0</v>
      </c>
      <c r="W5290" s="2">
        <f t="shared" si="2777"/>
        <v>20359.225509720847</v>
      </c>
      <c r="X5290" s="17">
        <f t="shared" si="2778"/>
        <v>0</v>
      </c>
      <c r="Y5290" s="2">
        <f t="shared" si="2779"/>
        <v>0</v>
      </c>
      <c r="Z5290" s="72">
        <f t="shared" si="2780"/>
        <v>0</v>
      </c>
      <c r="AA5290" s="2">
        <f t="shared" si="2767"/>
        <v>0</v>
      </c>
      <c r="AB5290" s="12">
        <f t="shared" si="2788"/>
        <v>4.6600000000000003E-2</v>
      </c>
      <c r="AC5290" s="17">
        <f t="shared" si="2781"/>
        <v>10</v>
      </c>
      <c r="AD5290" s="17">
        <v>252</v>
      </c>
      <c r="AE5290" s="13">
        <f t="shared" si="2792"/>
        <v>1.0018090479999999</v>
      </c>
      <c r="AF5290" s="2">
        <f t="shared" si="2768"/>
        <v>36.830816179999999</v>
      </c>
      <c r="AG5290" s="2">
        <f t="shared" si="2782"/>
        <v>36.830816179999999</v>
      </c>
      <c r="AH5290" s="3">
        <f t="shared" si="2783"/>
        <v>0</v>
      </c>
      <c r="AI5290" s="4" t="str">
        <f t="shared" si="2793"/>
        <v>A+J=</v>
      </c>
      <c r="AJ5290" s="11">
        <f t="shared" si="2789"/>
        <v>46461</v>
      </c>
      <c r="AQ5290" s="53"/>
      <c r="AR5290" s="53"/>
    </row>
    <row r="5291" spans="1:44" x14ac:dyDescent="0.2">
      <c r="A5291" s="158">
        <f t="shared" si="2784"/>
        <v>46447</v>
      </c>
      <c r="B5291" s="2">
        <f t="shared" si="2769"/>
        <v>20396.056325900849</v>
      </c>
      <c r="C5291" s="2">
        <f t="shared" si="2785"/>
        <v>15258.495422829999</v>
      </c>
      <c r="D5291" s="2">
        <f>SUM(Y5291:Y$5459)</f>
        <v>15258.49542283988</v>
      </c>
      <c r="E5291" s="91">
        <v>0</v>
      </c>
      <c r="F5291" s="88">
        <f t="shared" si="2795"/>
        <v>6455.85</v>
      </c>
      <c r="G5291" s="3">
        <f>IF(AND(N5291=1,N5290&gt;1),VLOOKUP(A5290,[1]Plan1!$BK$81:$BM$259,3),G5290)</f>
        <v>6413.24</v>
      </c>
      <c r="H5291" s="11">
        <f t="shared" si="2796"/>
        <v>46372</v>
      </c>
      <c r="I5291" s="11">
        <f t="shared" si="2797"/>
        <v>46403</v>
      </c>
      <c r="J5291" s="12">
        <f t="shared" si="2770"/>
        <v>-6.6002153085962245E-3</v>
      </c>
      <c r="K5291" s="11">
        <f t="shared" si="2786"/>
        <v>46461</v>
      </c>
      <c r="L5291" s="11">
        <f t="shared" si="2771"/>
        <v>46461</v>
      </c>
      <c r="M5291" s="1">
        <f t="shared" si="2790"/>
        <v>20</v>
      </c>
      <c r="N5291" s="1">
        <f t="shared" si="2772"/>
        <v>10</v>
      </c>
      <c r="O5291" s="2">
        <f t="shared" si="2773"/>
        <v>0.99669441999999997</v>
      </c>
      <c r="P5291" s="13">
        <f t="shared" si="2798"/>
        <v>0.99339977999999995</v>
      </c>
      <c r="Q5291" s="13">
        <f t="shared" si="2791"/>
        <v>1.2908323483128357</v>
      </c>
      <c r="R5291" s="2">
        <f t="shared" si="2794"/>
        <v>1.28656539</v>
      </c>
      <c r="S5291" s="2">
        <f t="shared" si="2787"/>
        <v>1.33428788</v>
      </c>
      <c r="T5291" s="2">
        <f t="shared" si="2774"/>
        <v>20359.225509709999</v>
      </c>
      <c r="U5291" s="2">
        <f t="shared" si="2775"/>
        <v>5100.7300868908469</v>
      </c>
      <c r="V5291" s="2">
        <f t="shared" si="2776"/>
        <v>0</v>
      </c>
      <c r="W5291" s="2">
        <f t="shared" si="2777"/>
        <v>20359.225509720847</v>
      </c>
      <c r="X5291" s="17">
        <f t="shared" si="2778"/>
        <v>0</v>
      </c>
      <c r="Y5291" s="2">
        <f t="shared" si="2779"/>
        <v>0</v>
      </c>
      <c r="Z5291" s="72">
        <f t="shared" si="2780"/>
        <v>0</v>
      </c>
      <c r="AA5291" s="2">
        <f t="shared" si="2767"/>
        <v>0</v>
      </c>
      <c r="AB5291" s="12">
        <f t="shared" si="2788"/>
        <v>4.6600000000000003E-2</v>
      </c>
      <c r="AC5291" s="17">
        <f t="shared" si="2781"/>
        <v>10</v>
      </c>
      <c r="AD5291" s="17">
        <v>252</v>
      </c>
      <c r="AE5291" s="13">
        <f t="shared" si="2792"/>
        <v>1.0018090479999999</v>
      </c>
      <c r="AF5291" s="2">
        <f t="shared" si="2768"/>
        <v>36.830816179999999</v>
      </c>
      <c r="AG5291" s="2">
        <f t="shared" si="2782"/>
        <v>36.830816179999999</v>
      </c>
      <c r="AH5291" s="3">
        <f t="shared" si="2783"/>
        <v>0</v>
      </c>
      <c r="AI5291" s="4" t="str">
        <f t="shared" si="2793"/>
        <v>A+J=</v>
      </c>
      <c r="AJ5291" s="11">
        <f t="shared" si="2789"/>
        <v>46461</v>
      </c>
      <c r="AQ5291" s="53"/>
      <c r="AR5291" s="53"/>
    </row>
    <row r="5292" spans="1:44" x14ac:dyDescent="0.2">
      <c r="A5292" s="158">
        <f t="shared" si="2784"/>
        <v>46448</v>
      </c>
      <c r="B5292" s="2">
        <f t="shared" si="2769"/>
        <v>20399.743055900846</v>
      </c>
      <c r="C5292" s="2">
        <f t="shared" si="2785"/>
        <v>15258.495422829999</v>
      </c>
      <c r="D5292" s="2">
        <f>SUM(Y5292:Y$5459)</f>
        <v>15258.49542283988</v>
      </c>
      <c r="E5292" s="91">
        <v>0</v>
      </c>
      <c r="F5292" s="88">
        <f t="shared" si="2795"/>
        <v>6455.85</v>
      </c>
      <c r="G5292" s="3">
        <f>IF(AND(N5292=1,N5291&gt;1),VLOOKUP(A5291,[1]Plan1!$BK$81:$BM$259,3),G5291)</f>
        <v>6413.24</v>
      </c>
      <c r="H5292" s="11">
        <f t="shared" si="2796"/>
        <v>46372</v>
      </c>
      <c r="I5292" s="11">
        <f t="shared" si="2797"/>
        <v>46403</v>
      </c>
      <c r="J5292" s="12">
        <f t="shared" si="2770"/>
        <v>-6.6002153085962245E-3</v>
      </c>
      <c r="K5292" s="11">
        <f t="shared" si="2786"/>
        <v>46461</v>
      </c>
      <c r="L5292" s="11">
        <f t="shared" si="2771"/>
        <v>46461</v>
      </c>
      <c r="M5292" s="1">
        <f t="shared" si="2790"/>
        <v>20</v>
      </c>
      <c r="N5292" s="1">
        <f t="shared" si="2772"/>
        <v>11</v>
      </c>
      <c r="O5292" s="2">
        <f t="shared" si="2773"/>
        <v>0.99636446999999995</v>
      </c>
      <c r="P5292" s="13">
        <f t="shared" si="2798"/>
        <v>0.99339977999999995</v>
      </c>
      <c r="Q5292" s="13">
        <f t="shared" si="2791"/>
        <v>1.2908323483128357</v>
      </c>
      <c r="R5292" s="2">
        <f t="shared" si="2794"/>
        <v>1.2861394799999999</v>
      </c>
      <c r="S5292" s="2">
        <f t="shared" si="2787"/>
        <v>1.33428788</v>
      </c>
      <c r="T5292" s="2">
        <f t="shared" si="2774"/>
        <v>20359.225509709999</v>
      </c>
      <c r="U5292" s="2">
        <f t="shared" si="2775"/>
        <v>5100.7300868908469</v>
      </c>
      <c r="V5292" s="2">
        <f t="shared" si="2776"/>
        <v>0</v>
      </c>
      <c r="W5292" s="2">
        <f t="shared" si="2777"/>
        <v>20359.225509720847</v>
      </c>
      <c r="X5292" s="17">
        <f t="shared" si="2778"/>
        <v>0</v>
      </c>
      <c r="Y5292" s="2">
        <f t="shared" si="2779"/>
        <v>0</v>
      </c>
      <c r="Z5292" s="72">
        <f t="shared" si="2780"/>
        <v>0</v>
      </c>
      <c r="AA5292" s="2">
        <f t="shared" si="2767"/>
        <v>0</v>
      </c>
      <c r="AB5292" s="12">
        <f t="shared" si="2788"/>
        <v>4.6600000000000003E-2</v>
      </c>
      <c r="AC5292" s="17">
        <f t="shared" si="2781"/>
        <v>11</v>
      </c>
      <c r="AD5292" s="17">
        <v>252</v>
      </c>
      <c r="AE5292" s="13">
        <f t="shared" si="2792"/>
        <v>1.001990132</v>
      </c>
      <c r="AF5292" s="2">
        <f t="shared" si="2768"/>
        <v>40.517546179999997</v>
      </c>
      <c r="AG5292" s="2">
        <f t="shared" si="2782"/>
        <v>40.517546179999997</v>
      </c>
      <c r="AH5292" s="3">
        <f t="shared" si="2783"/>
        <v>0</v>
      </c>
      <c r="AI5292" s="4" t="str">
        <f t="shared" si="2793"/>
        <v>A+J=</v>
      </c>
      <c r="AJ5292" s="11">
        <f t="shared" si="2789"/>
        <v>46461</v>
      </c>
      <c r="AQ5292" s="53"/>
      <c r="AR5292" s="53"/>
    </row>
    <row r="5293" spans="1:44" x14ac:dyDescent="0.2">
      <c r="A5293" s="158">
        <f t="shared" si="2784"/>
        <v>46449</v>
      </c>
      <c r="B5293" s="2">
        <f t="shared" si="2769"/>
        <v>20403.430478100847</v>
      </c>
      <c r="C5293" s="2">
        <f t="shared" si="2785"/>
        <v>15258.495422829999</v>
      </c>
      <c r="D5293" s="2">
        <f>SUM(Y5293:Y$5459)</f>
        <v>15258.49542283988</v>
      </c>
      <c r="E5293" s="91">
        <v>0</v>
      </c>
      <c r="F5293" s="88">
        <f t="shared" si="2795"/>
        <v>6455.85</v>
      </c>
      <c r="G5293" s="3">
        <f>IF(AND(N5293=1,N5292&gt;1),VLOOKUP(A5292,[1]Plan1!$BK$81:$BM$259,3),G5292)</f>
        <v>6413.24</v>
      </c>
      <c r="H5293" s="11">
        <f t="shared" si="2796"/>
        <v>46372</v>
      </c>
      <c r="I5293" s="11">
        <f t="shared" si="2797"/>
        <v>46403</v>
      </c>
      <c r="J5293" s="12">
        <f t="shared" si="2770"/>
        <v>-6.6002153085962245E-3</v>
      </c>
      <c r="K5293" s="11">
        <f t="shared" si="2786"/>
        <v>46461</v>
      </c>
      <c r="L5293" s="11">
        <f t="shared" si="2771"/>
        <v>46461</v>
      </c>
      <c r="M5293" s="1">
        <f t="shared" si="2790"/>
        <v>20</v>
      </c>
      <c r="N5293" s="1">
        <f t="shared" si="2772"/>
        <v>12</v>
      </c>
      <c r="O5293" s="2">
        <f t="shared" si="2773"/>
        <v>0.99603461999999998</v>
      </c>
      <c r="P5293" s="13">
        <f t="shared" si="2798"/>
        <v>0.99339977999999995</v>
      </c>
      <c r="Q5293" s="13">
        <f t="shared" si="2791"/>
        <v>1.2908323483128357</v>
      </c>
      <c r="R5293" s="2">
        <f t="shared" si="2794"/>
        <v>1.2857137000000001</v>
      </c>
      <c r="S5293" s="2">
        <f t="shared" si="2787"/>
        <v>1.33428788</v>
      </c>
      <c r="T5293" s="2">
        <f t="shared" si="2774"/>
        <v>20359.225509709999</v>
      </c>
      <c r="U5293" s="2">
        <f t="shared" si="2775"/>
        <v>5100.7300868908469</v>
      </c>
      <c r="V5293" s="2">
        <f t="shared" si="2776"/>
        <v>0</v>
      </c>
      <c r="W5293" s="2">
        <f t="shared" si="2777"/>
        <v>20359.225509720847</v>
      </c>
      <c r="X5293" s="17">
        <f t="shared" si="2778"/>
        <v>0</v>
      </c>
      <c r="Y5293" s="2">
        <f t="shared" si="2779"/>
        <v>0</v>
      </c>
      <c r="Z5293" s="72">
        <f t="shared" si="2780"/>
        <v>0</v>
      </c>
      <c r="AA5293" s="2">
        <f t="shared" si="2767"/>
        <v>0</v>
      </c>
      <c r="AB5293" s="12">
        <f t="shared" si="2788"/>
        <v>4.6600000000000003E-2</v>
      </c>
      <c r="AC5293" s="17">
        <f t="shared" si="2781"/>
        <v>12</v>
      </c>
      <c r="AD5293" s="17">
        <v>252</v>
      </c>
      <c r="AE5293" s="13">
        <f t="shared" si="2792"/>
        <v>1.00217125</v>
      </c>
      <c r="AF5293" s="2">
        <f t="shared" si="2768"/>
        <v>44.204968379999997</v>
      </c>
      <c r="AG5293" s="2">
        <f t="shared" si="2782"/>
        <v>44.204968379999997</v>
      </c>
      <c r="AH5293" s="3">
        <f t="shared" si="2783"/>
        <v>0</v>
      </c>
      <c r="AI5293" s="4" t="str">
        <f t="shared" si="2793"/>
        <v>A+J=</v>
      </c>
      <c r="AJ5293" s="11">
        <f t="shared" si="2789"/>
        <v>46461</v>
      </c>
      <c r="AQ5293" s="53"/>
      <c r="AR5293" s="53"/>
    </row>
    <row r="5294" spans="1:44" x14ac:dyDescent="0.2">
      <c r="A5294" s="158">
        <f t="shared" si="2784"/>
        <v>46450</v>
      </c>
      <c r="B5294" s="2">
        <f t="shared" si="2769"/>
        <v>20407.118551800846</v>
      </c>
      <c r="C5294" s="2">
        <f t="shared" si="2785"/>
        <v>15258.495422829999</v>
      </c>
      <c r="D5294" s="2">
        <f>SUM(Y5294:Y$5459)</f>
        <v>15258.49542283988</v>
      </c>
      <c r="E5294" s="91">
        <v>0</v>
      </c>
      <c r="F5294" s="88">
        <f t="shared" si="2795"/>
        <v>6455.85</v>
      </c>
      <c r="G5294" s="3">
        <f>IF(AND(N5294=1,N5293&gt;1),VLOOKUP(A5293,[1]Plan1!$BK$81:$BM$259,3),G5293)</f>
        <v>6413.24</v>
      </c>
      <c r="H5294" s="11">
        <f t="shared" si="2796"/>
        <v>46372</v>
      </c>
      <c r="I5294" s="11">
        <f t="shared" si="2797"/>
        <v>46403</v>
      </c>
      <c r="J5294" s="12">
        <f t="shared" si="2770"/>
        <v>-6.6002153085962245E-3</v>
      </c>
      <c r="K5294" s="11">
        <f t="shared" si="2786"/>
        <v>46461</v>
      </c>
      <c r="L5294" s="11">
        <f t="shared" si="2771"/>
        <v>46461</v>
      </c>
      <c r="M5294" s="1">
        <f t="shared" si="2790"/>
        <v>20</v>
      </c>
      <c r="N5294" s="1">
        <f t="shared" si="2772"/>
        <v>13</v>
      </c>
      <c r="O5294" s="2">
        <f t="shared" si="2773"/>
        <v>0.99570488999999995</v>
      </c>
      <c r="P5294" s="13">
        <f t="shared" si="2798"/>
        <v>0.99339977999999995</v>
      </c>
      <c r="Q5294" s="13">
        <f t="shared" si="2791"/>
        <v>1.2908323483128357</v>
      </c>
      <c r="R5294" s="2">
        <f t="shared" si="2794"/>
        <v>1.2852880799999999</v>
      </c>
      <c r="S5294" s="2">
        <f t="shared" si="2787"/>
        <v>1.33428788</v>
      </c>
      <c r="T5294" s="2">
        <f t="shared" si="2774"/>
        <v>20359.225509709999</v>
      </c>
      <c r="U5294" s="2">
        <f t="shared" si="2775"/>
        <v>5100.7300868908469</v>
      </c>
      <c r="V5294" s="2">
        <f t="shared" si="2776"/>
        <v>0</v>
      </c>
      <c r="W5294" s="2">
        <f t="shared" si="2777"/>
        <v>20359.225509720847</v>
      </c>
      <c r="X5294" s="17">
        <f t="shared" si="2778"/>
        <v>0</v>
      </c>
      <c r="Y5294" s="2">
        <f t="shared" si="2779"/>
        <v>0</v>
      </c>
      <c r="Z5294" s="72">
        <f t="shared" si="2780"/>
        <v>0</v>
      </c>
      <c r="AA5294" s="2">
        <f t="shared" si="2767"/>
        <v>0</v>
      </c>
      <c r="AB5294" s="12">
        <f t="shared" si="2788"/>
        <v>4.6600000000000003E-2</v>
      </c>
      <c r="AC5294" s="17">
        <f t="shared" si="2781"/>
        <v>13</v>
      </c>
      <c r="AD5294" s="17">
        <v>252</v>
      </c>
      <c r="AE5294" s="13">
        <f t="shared" si="2792"/>
        <v>1.0023523999999999</v>
      </c>
      <c r="AF5294" s="2">
        <f t="shared" si="2768"/>
        <v>47.893042080000001</v>
      </c>
      <c r="AG5294" s="2">
        <f t="shared" si="2782"/>
        <v>47.893042080000001</v>
      </c>
      <c r="AH5294" s="3">
        <f t="shared" si="2783"/>
        <v>0</v>
      </c>
      <c r="AI5294" s="4" t="str">
        <f t="shared" si="2793"/>
        <v>A+J=</v>
      </c>
      <c r="AJ5294" s="11">
        <f t="shared" si="2789"/>
        <v>46461</v>
      </c>
      <c r="AQ5294" s="53"/>
      <c r="AR5294" s="53"/>
    </row>
    <row r="5295" spans="1:44" x14ac:dyDescent="0.2">
      <c r="A5295" s="158">
        <f t="shared" si="2784"/>
        <v>46451</v>
      </c>
      <c r="B5295" s="2">
        <f t="shared" si="2769"/>
        <v>20410.807297360847</v>
      </c>
      <c r="C5295" s="2">
        <f t="shared" si="2785"/>
        <v>15258.495422829999</v>
      </c>
      <c r="D5295" s="2">
        <f>SUM(Y5295:Y$5459)</f>
        <v>15258.49542283988</v>
      </c>
      <c r="E5295" s="91">
        <v>0</v>
      </c>
      <c r="F5295" s="88">
        <f t="shared" si="2795"/>
        <v>6455.85</v>
      </c>
      <c r="G5295" s="3">
        <f>IF(AND(N5295=1,N5294&gt;1),VLOOKUP(A5294,[1]Plan1!$BK$81:$BM$259,3),G5294)</f>
        <v>6413.24</v>
      </c>
      <c r="H5295" s="11">
        <f t="shared" si="2796"/>
        <v>46372</v>
      </c>
      <c r="I5295" s="11">
        <f t="shared" si="2797"/>
        <v>46403</v>
      </c>
      <c r="J5295" s="12">
        <f t="shared" si="2770"/>
        <v>-6.6002153085962245E-3</v>
      </c>
      <c r="K5295" s="11">
        <f t="shared" si="2786"/>
        <v>46461</v>
      </c>
      <c r="L5295" s="11">
        <f t="shared" si="2771"/>
        <v>46461</v>
      </c>
      <c r="M5295" s="1">
        <f t="shared" si="2790"/>
        <v>20</v>
      </c>
      <c r="N5295" s="1">
        <f t="shared" si="2772"/>
        <v>14</v>
      </c>
      <c r="O5295" s="2">
        <f t="shared" si="2773"/>
        <v>0.99537525999999998</v>
      </c>
      <c r="P5295" s="13">
        <f t="shared" si="2798"/>
        <v>0.99339977999999995</v>
      </c>
      <c r="Q5295" s="13">
        <f t="shared" si="2791"/>
        <v>1.2908323483128357</v>
      </c>
      <c r="R5295" s="2">
        <f t="shared" si="2794"/>
        <v>1.28486258</v>
      </c>
      <c r="S5295" s="2">
        <f t="shared" si="2787"/>
        <v>1.33428788</v>
      </c>
      <c r="T5295" s="2">
        <f t="shared" si="2774"/>
        <v>20359.225509709999</v>
      </c>
      <c r="U5295" s="2">
        <f t="shared" si="2775"/>
        <v>5100.7300868908469</v>
      </c>
      <c r="V5295" s="2">
        <f t="shared" si="2776"/>
        <v>0</v>
      </c>
      <c r="W5295" s="2">
        <f t="shared" si="2777"/>
        <v>20359.225509720847</v>
      </c>
      <c r="X5295" s="17">
        <f t="shared" si="2778"/>
        <v>0</v>
      </c>
      <c r="Y5295" s="2">
        <f t="shared" si="2779"/>
        <v>0</v>
      </c>
      <c r="Z5295" s="72">
        <f t="shared" si="2780"/>
        <v>0</v>
      </c>
      <c r="AA5295" s="2">
        <f t="shared" si="2767"/>
        <v>0</v>
      </c>
      <c r="AB5295" s="12">
        <f t="shared" si="2788"/>
        <v>4.6600000000000003E-2</v>
      </c>
      <c r="AC5295" s="17">
        <f t="shared" si="2781"/>
        <v>14</v>
      </c>
      <c r="AD5295" s="17">
        <v>252</v>
      </c>
      <c r="AE5295" s="13">
        <f t="shared" si="2792"/>
        <v>1.002533583</v>
      </c>
      <c r="AF5295" s="2">
        <f t="shared" si="2768"/>
        <v>51.581787640000002</v>
      </c>
      <c r="AG5295" s="2">
        <f t="shared" si="2782"/>
        <v>51.581787640000002</v>
      </c>
      <c r="AH5295" s="3">
        <f t="shared" si="2783"/>
        <v>0</v>
      </c>
      <c r="AI5295" s="4" t="str">
        <f t="shared" si="2793"/>
        <v>A+J=</v>
      </c>
      <c r="AJ5295" s="11">
        <f t="shared" si="2789"/>
        <v>46461</v>
      </c>
      <c r="AQ5295" s="53"/>
      <c r="AR5295" s="53"/>
    </row>
    <row r="5296" spans="1:44" x14ac:dyDescent="0.2">
      <c r="A5296" s="158">
        <f t="shared" si="2784"/>
        <v>46452</v>
      </c>
      <c r="B5296" s="2">
        <f t="shared" si="2769"/>
        <v>20414.496694410846</v>
      </c>
      <c r="C5296" s="2">
        <f t="shared" si="2785"/>
        <v>15258.495422829999</v>
      </c>
      <c r="D5296" s="2">
        <f>SUM(Y5296:Y$5459)</f>
        <v>15258.49542283988</v>
      </c>
      <c r="E5296" s="91">
        <v>0</v>
      </c>
      <c r="F5296" s="88">
        <f t="shared" si="2795"/>
        <v>6455.85</v>
      </c>
      <c r="G5296" s="3">
        <f>IF(AND(N5296=1,N5295&gt;1),VLOOKUP(A5295,[1]Plan1!$BK$81:$BM$259,3),G5295)</f>
        <v>6413.24</v>
      </c>
      <c r="H5296" s="11">
        <f t="shared" si="2796"/>
        <v>46372</v>
      </c>
      <c r="I5296" s="11">
        <f t="shared" si="2797"/>
        <v>46403</v>
      </c>
      <c r="J5296" s="12">
        <f t="shared" si="2770"/>
        <v>-6.6002153085962245E-3</v>
      </c>
      <c r="K5296" s="11">
        <f t="shared" si="2786"/>
        <v>46461</v>
      </c>
      <c r="L5296" s="11">
        <f t="shared" si="2771"/>
        <v>46461</v>
      </c>
      <c r="M5296" s="1">
        <f t="shared" si="2790"/>
        <v>20</v>
      </c>
      <c r="N5296" s="1">
        <f t="shared" si="2772"/>
        <v>15</v>
      </c>
      <c r="O5296" s="2">
        <f t="shared" si="2773"/>
        <v>0.99504574000000001</v>
      </c>
      <c r="P5296" s="13">
        <f t="shared" si="2798"/>
        <v>0.99339977999999995</v>
      </c>
      <c r="Q5296" s="13">
        <f t="shared" si="2791"/>
        <v>1.2908323483128357</v>
      </c>
      <c r="R5296" s="2">
        <f t="shared" si="2794"/>
        <v>1.28443722</v>
      </c>
      <c r="S5296" s="2">
        <f t="shared" si="2787"/>
        <v>1.33428788</v>
      </c>
      <c r="T5296" s="2">
        <f t="shared" si="2774"/>
        <v>20359.225509709999</v>
      </c>
      <c r="U5296" s="2">
        <f t="shared" si="2775"/>
        <v>5100.7300868908469</v>
      </c>
      <c r="V5296" s="2">
        <f t="shared" si="2776"/>
        <v>0</v>
      </c>
      <c r="W5296" s="2">
        <f t="shared" si="2777"/>
        <v>20359.225509720847</v>
      </c>
      <c r="X5296" s="17">
        <f t="shared" si="2778"/>
        <v>0</v>
      </c>
      <c r="Y5296" s="2">
        <f t="shared" si="2779"/>
        <v>0</v>
      </c>
      <c r="Z5296" s="72">
        <f t="shared" si="2780"/>
        <v>0</v>
      </c>
      <c r="AA5296" s="2">
        <f t="shared" ref="AA5296:AA5359" si="2799">IF(Z5296&gt;0,TRUNC(Z5296*T5296,8),0)</f>
        <v>0</v>
      </c>
      <c r="AB5296" s="12">
        <f t="shared" si="2788"/>
        <v>4.6600000000000003E-2</v>
      </c>
      <c r="AC5296" s="17">
        <f t="shared" si="2781"/>
        <v>15</v>
      </c>
      <c r="AD5296" s="17">
        <v>252</v>
      </c>
      <c r="AE5296" s="13">
        <f t="shared" si="2792"/>
        <v>1.002714798</v>
      </c>
      <c r="AF5296" s="2">
        <f t="shared" ref="AF5296:AF5359" si="2800">TRUNC((T5296*(AE5296-1)),8)</f>
        <v>55.271184689999998</v>
      </c>
      <c r="AG5296" s="2">
        <f t="shared" si="2782"/>
        <v>55.271184689999998</v>
      </c>
      <c r="AH5296" s="3">
        <f t="shared" si="2783"/>
        <v>0</v>
      </c>
      <c r="AI5296" s="4" t="str">
        <f t="shared" si="2793"/>
        <v>A+J=</v>
      </c>
      <c r="AJ5296" s="11">
        <f t="shared" si="2789"/>
        <v>46461</v>
      </c>
      <c r="AQ5296" s="53"/>
      <c r="AR5296" s="53"/>
    </row>
    <row r="5297" spans="1:44" x14ac:dyDescent="0.2">
      <c r="A5297" s="158">
        <f t="shared" si="2784"/>
        <v>46453</v>
      </c>
      <c r="B5297" s="2">
        <f t="shared" si="2769"/>
        <v>20414.496694410846</v>
      </c>
      <c r="C5297" s="2">
        <f t="shared" si="2785"/>
        <v>15258.495422829999</v>
      </c>
      <c r="D5297" s="2">
        <f>SUM(Y5297:Y$5459)</f>
        <v>15258.49542283988</v>
      </c>
      <c r="E5297" s="91">
        <v>0</v>
      </c>
      <c r="F5297" s="88">
        <f t="shared" si="2795"/>
        <v>6455.85</v>
      </c>
      <c r="G5297" s="3">
        <f>IF(AND(N5297=1,N5296&gt;1),VLOOKUP(A5296,[1]Plan1!$BK$81:$BM$259,3),G5296)</f>
        <v>6413.24</v>
      </c>
      <c r="H5297" s="11">
        <f t="shared" si="2796"/>
        <v>46372</v>
      </c>
      <c r="I5297" s="11">
        <f t="shared" si="2797"/>
        <v>46403</v>
      </c>
      <c r="J5297" s="12">
        <f t="shared" si="2770"/>
        <v>-6.6002153085962245E-3</v>
      </c>
      <c r="K5297" s="11">
        <f t="shared" si="2786"/>
        <v>46461</v>
      </c>
      <c r="L5297" s="11">
        <f t="shared" si="2771"/>
        <v>46461</v>
      </c>
      <c r="M5297" s="1">
        <f t="shared" si="2790"/>
        <v>20</v>
      </c>
      <c r="N5297" s="1">
        <f t="shared" si="2772"/>
        <v>15</v>
      </c>
      <c r="O5297" s="2">
        <f t="shared" si="2773"/>
        <v>0.99504574000000001</v>
      </c>
      <c r="P5297" s="13">
        <f t="shared" si="2798"/>
        <v>0.99339977999999995</v>
      </c>
      <c r="Q5297" s="13">
        <f t="shared" si="2791"/>
        <v>1.2908323483128357</v>
      </c>
      <c r="R5297" s="2">
        <f t="shared" si="2794"/>
        <v>1.28443722</v>
      </c>
      <c r="S5297" s="2">
        <f t="shared" si="2787"/>
        <v>1.33428788</v>
      </c>
      <c r="T5297" s="2">
        <f t="shared" si="2774"/>
        <v>20359.225509709999</v>
      </c>
      <c r="U5297" s="2">
        <f t="shared" si="2775"/>
        <v>5100.7300868908469</v>
      </c>
      <c r="V5297" s="2">
        <f t="shared" si="2776"/>
        <v>0</v>
      </c>
      <c r="W5297" s="2">
        <f t="shared" si="2777"/>
        <v>20359.225509720847</v>
      </c>
      <c r="X5297" s="17">
        <f t="shared" si="2778"/>
        <v>0</v>
      </c>
      <c r="Y5297" s="2">
        <f t="shared" si="2779"/>
        <v>0</v>
      </c>
      <c r="Z5297" s="72">
        <f t="shared" si="2780"/>
        <v>0</v>
      </c>
      <c r="AA5297" s="2">
        <f t="shared" si="2799"/>
        <v>0</v>
      </c>
      <c r="AB5297" s="12">
        <f t="shared" si="2788"/>
        <v>4.6600000000000003E-2</v>
      </c>
      <c r="AC5297" s="17">
        <f t="shared" si="2781"/>
        <v>15</v>
      </c>
      <c r="AD5297" s="17">
        <v>252</v>
      </c>
      <c r="AE5297" s="13">
        <f t="shared" si="2792"/>
        <v>1.002714798</v>
      </c>
      <c r="AF5297" s="2">
        <f t="shared" si="2800"/>
        <v>55.271184689999998</v>
      </c>
      <c r="AG5297" s="2">
        <f t="shared" si="2782"/>
        <v>55.271184689999998</v>
      </c>
      <c r="AH5297" s="3">
        <f t="shared" si="2783"/>
        <v>0</v>
      </c>
      <c r="AI5297" s="4" t="str">
        <f t="shared" si="2793"/>
        <v>A+J=</v>
      </c>
      <c r="AJ5297" s="11">
        <f t="shared" si="2789"/>
        <v>46461</v>
      </c>
      <c r="AQ5297" s="53"/>
      <c r="AR5297" s="53"/>
    </row>
    <row r="5298" spans="1:44" x14ac:dyDescent="0.2">
      <c r="A5298" s="158">
        <f t="shared" si="2784"/>
        <v>46454</v>
      </c>
      <c r="B5298" s="2">
        <f t="shared" si="2769"/>
        <v>20414.496694410846</v>
      </c>
      <c r="C5298" s="2">
        <f t="shared" si="2785"/>
        <v>15258.495422829999</v>
      </c>
      <c r="D5298" s="2">
        <f>SUM(Y5298:Y$5459)</f>
        <v>15258.49542283988</v>
      </c>
      <c r="E5298" s="91">
        <v>0</v>
      </c>
      <c r="F5298" s="88">
        <f t="shared" si="2795"/>
        <v>6455.85</v>
      </c>
      <c r="G5298" s="3">
        <f>IF(AND(N5298=1,N5297&gt;1),VLOOKUP(A5297,[1]Plan1!$BK$81:$BM$259,3),G5297)</f>
        <v>6413.24</v>
      </c>
      <c r="H5298" s="11">
        <f t="shared" si="2796"/>
        <v>46372</v>
      </c>
      <c r="I5298" s="11">
        <f t="shared" si="2797"/>
        <v>46403</v>
      </c>
      <c r="J5298" s="12">
        <f t="shared" si="2770"/>
        <v>-6.6002153085962245E-3</v>
      </c>
      <c r="K5298" s="11">
        <f t="shared" si="2786"/>
        <v>46461</v>
      </c>
      <c r="L5298" s="11">
        <f t="shared" si="2771"/>
        <v>46461</v>
      </c>
      <c r="M5298" s="1">
        <f t="shared" si="2790"/>
        <v>20</v>
      </c>
      <c r="N5298" s="1">
        <f t="shared" si="2772"/>
        <v>15</v>
      </c>
      <c r="O5298" s="2">
        <f t="shared" si="2773"/>
        <v>0.99504574000000001</v>
      </c>
      <c r="P5298" s="13">
        <f t="shared" si="2798"/>
        <v>0.99339977999999995</v>
      </c>
      <c r="Q5298" s="13">
        <f t="shared" si="2791"/>
        <v>1.2908323483128357</v>
      </c>
      <c r="R5298" s="2">
        <f t="shared" si="2794"/>
        <v>1.28443722</v>
      </c>
      <c r="S5298" s="2">
        <f t="shared" si="2787"/>
        <v>1.33428788</v>
      </c>
      <c r="T5298" s="2">
        <f t="shared" si="2774"/>
        <v>20359.225509709999</v>
      </c>
      <c r="U5298" s="2">
        <f t="shared" si="2775"/>
        <v>5100.7300868908469</v>
      </c>
      <c r="V5298" s="2">
        <f t="shared" si="2776"/>
        <v>0</v>
      </c>
      <c r="W5298" s="2">
        <f t="shared" si="2777"/>
        <v>20359.225509720847</v>
      </c>
      <c r="X5298" s="17">
        <f t="shared" si="2778"/>
        <v>0</v>
      </c>
      <c r="Y5298" s="2">
        <f t="shared" si="2779"/>
        <v>0</v>
      </c>
      <c r="Z5298" s="72">
        <f t="shared" si="2780"/>
        <v>0</v>
      </c>
      <c r="AA5298" s="2">
        <f t="shared" si="2799"/>
        <v>0</v>
      </c>
      <c r="AB5298" s="12">
        <f t="shared" si="2788"/>
        <v>4.6600000000000003E-2</v>
      </c>
      <c r="AC5298" s="17">
        <f t="shared" si="2781"/>
        <v>15</v>
      </c>
      <c r="AD5298" s="17">
        <v>252</v>
      </c>
      <c r="AE5298" s="13">
        <f t="shared" si="2792"/>
        <v>1.002714798</v>
      </c>
      <c r="AF5298" s="2">
        <f t="shared" si="2800"/>
        <v>55.271184689999998</v>
      </c>
      <c r="AG5298" s="2">
        <f t="shared" si="2782"/>
        <v>55.271184689999998</v>
      </c>
      <c r="AH5298" s="3">
        <f t="shared" si="2783"/>
        <v>0</v>
      </c>
      <c r="AI5298" s="4" t="str">
        <f t="shared" si="2793"/>
        <v>A+J=</v>
      </c>
      <c r="AJ5298" s="11">
        <f t="shared" si="2789"/>
        <v>46461</v>
      </c>
      <c r="AQ5298" s="53"/>
      <c r="AR5298" s="53"/>
    </row>
    <row r="5299" spans="1:44" x14ac:dyDescent="0.2">
      <c r="A5299" s="158">
        <f t="shared" si="2784"/>
        <v>46455</v>
      </c>
      <c r="B5299" s="2">
        <f t="shared" si="2769"/>
        <v>20418.186783670848</v>
      </c>
      <c r="C5299" s="2">
        <f t="shared" si="2785"/>
        <v>15258.495422829999</v>
      </c>
      <c r="D5299" s="2">
        <f>SUM(Y5299:Y$5459)</f>
        <v>15258.49542283988</v>
      </c>
      <c r="E5299" s="91">
        <v>0</v>
      </c>
      <c r="F5299" s="88">
        <f t="shared" si="2795"/>
        <v>6455.85</v>
      </c>
      <c r="G5299" s="3">
        <f>IF(AND(N5299=1,N5298&gt;1),VLOOKUP(A5298,[1]Plan1!$BK$81:$BM$259,3),G5298)</f>
        <v>6413.24</v>
      </c>
      <c r="H5299" s="11">
        <f t="shared" si="2796"/>
        <v>46372</v>
      </c>
      <c r="I5299" s="11">
        <f t="shared" si="2797"/>
        <v>46403</v>
      </c>
      <c r="J5299" s="12">
        <f t="shared" si="2770"/>
        <v>-6.6002153085962245E-3</v>
      </c>
      <c r="K5299" s="11">
        <f t="shared" si="2786"/>
        <v>46461</v>
      </c>
      <c r="L5299" s="11">
        <f t="shared" si="2771"/>
        <v>46461</v>
      </c>
      <c r="M5299" s="1">
        <f t="shared" si="2790"/>
        <v>20</v>
      </c>
      <c r="N5299" s="1">
        <f t="shared" si="2772"/>
        <v>16</v>
      </c>
      <c r="O5299" s="2">
        <f t="shared" si="2773"/>
        <v>0.99471633000000004</v>
      </c>
      <c r="P5299" s="13">
        <f t="shared" si="2798"/>
        <v>0.99339977999999995</v>
      </c>
      <c r="Q5299" s="13">
        <f t="shared" si="2791"/>
        <v>1.2908323483128357</v>
      </c>
      <c r="R5299" s="2">
        <f t="shared" si="2794"/>
        <v>1.2840120100000001</v>
      </c>
      <c r="S5299" s="2">
        <f t="shared" si="2787"/>
        <v>1.33428788</v>
      </c>
      <c r="T5299" s="2">
        <f t="shared" si="2774"/>
        <v>20359.225509709999</v>
      </c>
      <c r="U5299" s="2">
        <f t="shared" si="2775"/>
        <v>5100.7300868908469</v>
      </c>
      <c r="V5299" s="2">
        <f t="shared" si="2776"/>
        <v>0</v>
      </c>
      <c r="W5299" s="2">
        <f t="shared" si="2777"/>
        <v>20359.225509720847</v>
      </c>
      <c r="X5299" s="17">
        <f t="shared" si="2778"/>
        <v>0</v>
      </c>
      <c r="Y5299" s="2">
        <f t="shared" si="2779"/>
        <v>0</v>
      </c>
      <c r="Z5299" s="72">
        <f t="shared" si="2780"/>
        <v>0</v>
      </c>
      <c r="AA5299" s="2">
        <f t="shared" si="2799"/>
        <v>0</v>
      </c>
      <c r="AB5299" s="12">
        <f t="shared" si="2788"/>
        <v>4.6600000000000003E-2</v>
      </c>
      <c r="AC5299" s="17">
        <f t="shared" si="2781"/>
        <v>16</v>
      </c>
      <c r="AD5299" s="17">
        <v>252</v>
      </c>
      <c r="AE5299" s="13">
        <f t="shared" si="2792"/>
        <v>1.0028960469999999</v>
      </c>
      <c r="AF5299" s="2">
        <f t="shared" si="2800"/>
        <v>58.961273949999999</v>
      </c>
      <c r="AG5299" s="2">
        <f t="shared" si="2782"/>
        <v>58.961273949999999</v>
      </c>
      <c r="AH5299" s="3">
        <f t="shared" si="2783"/>
        <v>0</v>
      </c>
      <c r="AI5299" s="4" t="str">
        <f t="shared" si="2793"/>
        <v>A+J=</v>
      </c>
      <c r="AJ5299" s="11">
        <f t="shared" si="2789"/>
        <v>46461</v>
      </c>
      <c r="AQ5299" s="53"/>
      <c r="AR5299" s="53"/>
    </row>
    <row r="5300" spans="1:44" x14ac:dyDescent="0.2">
      <c r="A5300" s="158">
        <f t="shared" si="2784"/>
        <v>46456</v>
      </c>
      <c r="B5300" s="2">
        <f t="shared" si="2769"/>
        <v>20421.877524430849</v>
      </c>
      <c r="C5300" s="2">
        <f t="shared" si="2785"/>
        <v>15258.495422829999</v>
      </c>
      <c r="D5300" s="2">
        <f>SUM(Y5300:Y$5459)</f>
        <v>15258.49542283988</v>
      </c>
      <c r="E5300" s="91">
        <v>0</v>
      </c>
      <c r="F5300" s="88">
        <f t="shared" si="2795"/>
        <v>6455.85</v>
      </c>
      <c r="G5300" s="3">
        <f>IF(AND(N5300=1,N5299&gt;1),VLOOKUP(A5299,[1]Plan1!$BK$81:$BM$259,3),G5299)</f>
        <v>6413.24</v>
      </c>
      <c r="H5300" s="11">
        <f t="shared" si="2796"/>
        <v>46372</v>
      </c>
      <c r="I5300" s="11">
        <f t="shared" si="2797"/>
        <v>46403</v>
      </c>
      <c r="J5300" s="12">
        <f t="shared" si="2770"/>
        <v>-6.6002153085962245E-3</v>
      </c>
      <c r="K5300" s="11">
        <f t="shared" si="2786"/>
        <v>46461</v>
      </c>
      <c r="L5300" s="11">
        <f t="shared" si="2771"/>
        <v>46461</v>
      </c>
      <c r="M5300" s="1">
        <f t="shared" si="2790"/>
        <v>20</v>
      </c>
      <c r="N5300" s="1">
        <f t="shared" si="2772"/>
        <v>17</v>
      </c>
      <c r="O5300" s="2">
        <f t="shared" si="2773"/>
        <v>0.99438702999999995</v>
      </c>
      <c r="P5300" s="13">
        <f t="shared" si="2798"/>
        <v>0.99339977999999995</v>
      </c>
      <c r="Q5300" s="13">
        <f t="shared" si="2791"/>
        <v>1.2908323483128357</v>
      </c>
      <c r="R5300" s="2">
        <f t="shared" si="2794"/>
        <v>1.28358694</v>
      </c>
      <c r="S5300" s="2">
        <f t="shared" si="2787"/>
        <v>1.33428788</v>
      </c>
      <c r="T5300" s="2">
        <f t="shared" si="2774"/>
        <v>20359.225509709999</v>
      </c>
      <c r="U5300" s="2">
        <f t="shared" si="2775"/>
        <v>5100.7300868908469</v>
      </c>
      <c r="V5300" s="2">
        <f t="shared" si="2776"/>
        <v>0</v>
      </c>
      <c r="W5300" s="2">
        <f t="shared" si="2777"/>
        <v>20359.225509720847</v>
      </c>
      <c r="X5300" s="17">
        <f t="shared" si="2778"/>
        <v>0</v>
      </c>
      <c r="Y5300" s="2">
        <f t="shared" si="2779"/>
        <v>0</v>
      </c>
      <c r="Z5300" s="72">
        <f t="shared" si="2780"/>
        <v>0</v>
      </c>
      <c r="AA5300" s="2">
        <f t="shared" si="2799"/>
        <v>0</v>
      </c>
      <c r="AB5300" s="12">
        <f t="shared" si="2788"/>
        <v>4.6600000000000003E-2</v>
      </c>
      <c r="AC5300" s="17">
        <f t="shared" si="2781"/>
        <v>17</v>
      </c>
      <c r="AD5300" s="17">
        <v>252</v>
      </c>
      <c r="AE5300" s="13">
        <f t="shared" si="2792"/>
        <v>1.003077328</v>
      </c>
      <c r="AF5300" s="2">
        <f t="shared" si="2800"/>
        <v>62.652014710000003</v>
      </c>
      <c r="AG5300" s="2">
        <f t="shared" si="2782"/>
        <v>62.652014710000003</v>
      </c>
      <c r="AH5300" s="3">
        <f t="shared" si="2783"/>
        <v>0</v>
      </c>
      <c r="AI5300" s="4" t="str">
        <f t="shared" si="2793"/>
        <v>A+J=</v>
      </c>
      <c r="AJ5300" s="11">
        <f t="shared" si="2789"/>
        <v>46461</v>
      </c>
      <c r="AQ5300" s="53"/>
      <c r="AR5300" s="53"/>
    </row>
    <row r="5301" spans="1:44" x14ac:dyDescent="0.2">
      <c r="A5301" s="158">
        <f t="shared" si="2784"/>
        <v>46457</v>
      </c>
      <c r="B5301" s="2">
        <f t="shared" si="2769"/>
        <v>20425.568937050848</v>
      </c>
      <c r="C5301" s="2">
        <f t="shared" si="2785"/>
        <v>15258.495422829999</v>
      </c>
      <c r="D5301" s="2">
        <f>SUM(Y5301:Y$5459)</f>
        <v>15258.49542283988</v>
      </c>
      <c r="E5301" s="91">
        <v>0</v>
      </c>
      <c r="F5301" s="88">
        <f t="shared" si="2795"/>
        <v>6455.85</v>
      </c>
      <c r="G5301" s="3">
        <f>IF(AND(N5301=1,N5300&gt;1),VLOOKUP(A5300,[1]Plan1!$BK$81:$BM$259,3),G5300)</f>
        <v>6413.24</v>
      </c>
      <c r="H5301" s="11">
        <f t="shared" si="2796"/>
        <v>46372</v>
      </c>
      <c r="I5301" s="11">
        <f t="shared" si="2797"/>
        <v>46403</v>
      </c>
      <c r="J5301" s="12">
        <f t="shared" si="2770"/>
        <v>-6.6002153085962245E-3</v>
      </c>
      <c r="K5301" s="11">
        <f t="shared" si="2786"/>
        <v>46461</v>
      </c>
      <c r="L5301" s="11">
        <f t="shared" si="2771"/>
        <v>46461</v>
      </c>
      <c r="M5301" s="1">
        <f t="shared" si="2790"/>
        <v>20</v>
      </c>
      <c r="N5301" s="1">
        <f t="shared" si="2772"/>
        <v>18</v>
      </c>
      <c r="O5301" s="2">
        <f t="shared" si="2773"/>
        <v>0.99405783999999997</v>
      </c>
      <c r="P5301" s="13">
        <f t="shared" si="2798"/>
        <v>0.99339977999999995</v>
      </c>
      <c r="Q5301" s="13">
        <f t="shared" si="2791"/>
        <v>1.2908323483128357</v>
      </c>
      <c r="R5301" s="2">
        <f t="shared" si="2794"/>
        <v>1.2831620100000001</v>
      </c>
      <c r="S5301" s="2">
        <f t="shared" si="2787"/>
        <v>1.33428788</v>
      </c>
      <c r="T5301" s="2">
        <f t="shared" si="2774"/>
        <v>20359.225509709999</v>
      </c>
      <c r="U5301" s="2">
        <f t="shared" si="2775"/>
        <v>5100.7300868908469</v>
      </c>
      <c r="V5301" s="2">
        <f t="shared" si="2776"/>
        <v>0</v>
      </c>
      <c r="W5301" s="2">
        <f t="shared" si="2777"/>
        <v>20359.225509720847</v>
      </c>
      <c r="X5301" s="17">
        <f t="shared" si="2778"/>
        <v>0</v>
      </c>
      <c r="Y5301" s="2">
        <f t="shared" si="2779"/>
        <v>0</v>
      </c>
      <c r="Z5301" s="72">
        <f t="shared" si="2780"/>
        <v>0</v>
      </c>
      <c r="AA5301" s="2">
        <f t="shared" si="2799"/>
        <v>0</v>
      </c>
      <c r="AB5301" s="12">
        <f t="shared" si="2788"/>
        <v>4.6600000000000003E-2</v>
      </c>
      <c r="AC5301" s="17">
        <f t="shared" si="2781"/>
        <v>18</v>
      </c>
      <c r="AD5301" s="17">
        <v>252</v>
      </c>
      <c r="AE5301" s="13">
        <f t="shared" si="2792"/>
        <v>1.003258642</v>
      </c>
      <c r="AF5301" s="2">
        <f t="shared" si="2800"/>
        <v>66.343427329999997</v>
      </c>
      <c r="AG5301" s="2">
        <f t="shared" si="2782"/>
        <v>66.343427329999997</v>
      </c>
      <c r="AH5301" s="3">
        <f t="shared" si="2783"/>
        <v>0</v>
      </c>
      <c r="AI5301" s="4" t="str">
        <f t="shared" si="2793"/>
        <v>A+J=</v>
      </c>
      <c r="AJ5301" s="11">
        <f t="shared" si="2789"/>
        <v>46461</v>
      </c>
      <c r="AQ5301" s="53"/>
      <c r="AR5301" s="53"/>
    </row>
    <row r="5302" spans="1:44" x14ac:dyDescent="0.2">
      <c r="A5302" s="158">
        <f t="shared" si="2784"/>
        <v>46458</v>
      </c>
      <c r="B5302" s="2">
        <f t="shared" si="2769"/>
        <v>20429.261001160849</v>
      </c>
      <c r="C5302" s="2">
        <f t="shared" si="2785"/>
        <v>15258.495422829999</v>
      </c>
      <c r="D5302" s="2">
        <f>SUM(Y5302:Y$5459)</f>
        <v>15258.49542283988</v>
      </c>
      <c r="E5302" s="91">
        <v>0</v>
      </c>
      <c r="F5302" s="88">
        <f t="shared" si="2795"/>
        <v>6455.85</v>
      </c>
      <c r="G5302" s="3">
        <f>IF(AND(N5302=1,N5301&gt;1),VLOOKUP(A5301,[1]Plan1!$BK$81:$BM$259,3),G5301)</f>
        <v>6413.24</v>
      </c>
      <c r="H5302" s="11">
        <f t="shared" si="2796"/>
        <v>46372</v>
      </c>
      <c r="I5302" s="11">
        <f t="shared" si="2797"/>
        <v>46403</v>
      </c>
      <c r="J5302" s="12">
        <f t="shared" si="2770"/>
        <v>-6.6002153085962245E-3</v>
      </c>
      <c r="K5302" s="11">
        <f t="shared" si="2786"/>
        <v>46461</v>
      </c>
      <c r="L5302" s="11">
        <f t="shared" si="2771"/>
        <v>46461</v>
      </c>
      <c r="M5302" s="1">
        <f t="shared" si="2790"/>
        <v>20</v>
      </c>
      <c r="N5302" s="1">
        <f t="shared" si="2772"/>
        <v>19</v>
      </c>
      <c r="O5302" s="2">
        <f t="shared" si="2773"/>
        <v>0.99372875000000005</v>
      </c>
      <c r="P5302" s="13">
        <f t="shared" si="2798"/>
        <v>0.99339977999999995</v>
      </c>
      <c r="Q5302" s="13">
        <f t="shared" si="2791"/>
        <v>1.2908323483128357</v>
      </c>
      <c r="R5302" s="2">
        <f t="shared" si="2794"/>
        <v>1.2827372100000001</v>
      </c>
      <c r="S5302" s="2">
        <f t="shared" si="2787"/>
        <v>1.33428788</v>
      </c>
      <c r="T5302" s="2">
        <f t="shared" si="2774"/>
        <v>20359.225509709999</v>
      </c>
      <c r="U5302" s="2">
        <f t="shared" si="2775"/>
        <v>5100.7300868908469</v>
      </c>
      <c r="V5302" s="2">
        <f t="shared" si="2776"/>
        <v>0</v>
      </c>
      <c r="W5302" s="2">
        <f t="shared" si="2777"/>
        <v>20359.225509720847</v>
      </c>
      <c r="X5302" s="17">
        <f t="shared" si="2778"/>
        <v>0</v>
      </c>
      <c r="Y5302" s="2">
        <f t="shared" si="2779"/>
        <v>0</v>
      </c>
      <c r="Z5302" s="72">
        <f t="shared" si="2780"/>
        <v>0</v>
      </c>
      <c r="AA5302" s="2">
        <f t="shared" si="2799"/>
        <v>0</v>
      </c>
      <c r="AB5302" s="12">
        <f t="shared" si="2788"/>
        <v>4.6600000000000003E-2</v>
      </c>
      <c r="AC5302" s="17">
        <f t="shared" si="2781"/>
        <v>19</v>
      </c>
      <c r="AD5302" s="17">
        <v>252</v>
      </c>
      <c r="AE5302" s="13">
        <f t="shared" si="2792"/>
        <v>1.003439988</v>
      </c>
      <c r="AF5302" s="2">
        <f t="shared" si="2800"/>
        <v>70.035491440000001</v>
      </c>
      <c r="AG5302" s="2">
        <f t="shared" si="2782"/>
        <v>70.035491440000001</v>
      </c>
      <c r="AH5302" s="3">
        <f t="shared" si="2783"/>
        <v>0</v>
      </c>
      <c r="AI5302" s="4" t="str">
        <f t="shared" si="2793"/>
        <v>A+J=</v>
      </c>
      <c r="AJ5302" s="11">
        <f t="shared" si="2789"/>
        <v>46461</v>
      </c>
      <c r="AQ5302" s="53"/>
      <c r="AR5302" s="53"/>
    </row>
    <row r="5303" spans="1:44" x14ac:dyDescent="0.2">
      <c r="A5303" s="158">
        <f t="shared" si="2784"/>
        <v>46459</v>
      </c>
      <c r="B5303" s="2">
        <f t="shared" si="2769"/>
        <v>20432.953757480846</v>
      </c>
      <c r="C5303" s="2">
        <f t="shared" si="2785"/>
        <v>15258.495422829999</v>
      </c>
      <c r="D5303" s="2">
        <f>SUM(Y5303:Y$5459)</f>
        <v>15258.49542283988</v>
      </c>
      <c r="E5303" s="91">
        <v>0</v>
      </c>
      <c r="F5303" s="88">
        <f t="shared" si="2795"/>
        <v>6455.85</v>
      </c>
      <c r="G5303" s="3">
        <f>IF(AND(N5303=1,N5302&gt;1),VLOOKUP(A5302,[1]Plan1!$BK$81:$BM$259,3),G5302)</f>
        <v>6413.24</v>
      </c>
      <c r="H5303" s="11">
        <f t="shared" si="2796"/>
        <v>46372</v>
      </c>
      <c r="I5303" s="11">
        <f t="shared" si="2797"/>
        <v>46403</v>
      </c>
      <c r="J5303" s="12">
        <f t="shared" si="2770"/>
        <v>-6.6002153085962245E-3</v>
      </c>
      <c r="K5303" s="11">
        <f t="shared" si="2786"/>
        <v>46461</v>
      </c>
      <c r="L5303" s="11">
        <f t="shared" si="2771"/>
        <v>46461</v>
      </c>
      <c r="M5303" s="1">
        <f t="shared" si="2790"/>
        <v>20</v>
      </c>
      <c r="N5303" s="1">
        <f t="shared" si="2772"/>
        <v>20</v>
      </c>
      <c r="O5303" s="2">
        <f t="shared" si="2773"/>
        <v>0.99339977999999995</v>
      </c>
      <c r="P5303" s="13">
        <f t="shared" si="2798"/>
        <v>0.99339977999999995</v>
      </c>
      <c r="Q5303" s="13">
        <f t="shared" si="2791"/>
        <v>1.2908323483128357</v>
      </c>
      <c r="R5303" s="2">
        <f t="shared" si="2794"/>
        <v>1.28231257</v>
      </c>
      <c r="S5303" s="2">
        <f t="shared" si="2787"/>
        <v>1.33428788</v>
      </c>
      <c r="T5303" s="2">
        <f t="shared" si="2774"/>
        <v>20359.225509709999</v>
      </c>
      <c r="U5303" s="2">
        <f t="shared" si="2775"/>
        <v>5100.7300868908469</v>
      </c>
      <c r="V5303" s="2">
        <f t="shared" si="2776"/>
        <v>0</v>
      </c>
      <c r="W5303" s="2">
        <f t="shared" si="2777"/>
        <v>20359.225509720847</v>
      </c>
      <c r="X5303" s="17">
        <f t="shared" si="2778"/>
        <v>0</v>
      </c>
      <c r="Y5303" s="2">
        <f t="shared" si="2779"/>
        <v>0</v>
      </c>
      <c r="Z5303" s="72">
        <f t="shared" si="2780"/>
        <v>0</v>
      </c>
      <c r="AA5303" s="2">
        <f t="shared" si="2799"/>
        <v>0</v>
      </c>
      <c r="AB5303" s="12">
        <f t="shared" si="2788"/>
        <v>4.6600000000000003E-2</v>
      </c>
      <c r="AC5303" s="17">
        <f t="shared" si="2781"/>
        <v>20</v>
      </c>
      <c r="AD5303" s="17">
        <v>252</v>
      </c>
      <c r="AE5303" s="13">
        <f t="shared" si="2792"/>
        <v>1.0036213679999999</v>
      </c>
      <c r="AF5303" s="2">
        <f t="shared" si="2800"/>
        <v>73.728247760000002</v>
      </c>
      <c r="AG5303" s="2">
        <f t="shared" si="2782"/>
        <v>73.728247760000002</v>
      </c>
      <c r="AH5303" s="3">
        <f t="shared" si="2783"/>
        <v>0</v>
      </c>
      <c r="AI5303" s="4" t="str">
        <f t="shared" si="2793"/>
        <v>A+J=</v>
      </c>
      <c r="AJ5303" s="11">
        <f t="shared" si="2789"/>
        <v>46461</v>
      </c>
      <c r="AQ5303" s="53"/>
      <c r="AR5303" s="53"/>
    </row>
    <row r="5304" spans="1:44" x14ac:dyDescent="0.2">
      <c r="A5304" s="158">
        <f t="shared" si="2784"/>
        <v>46460</v>
      </c>
      <c r="B5304" s="2">
        <f t="shared" si="2769"/>
        <v>20432.953757480846</v>
      </c>
      <c r="C5304" s="2">
        <f t="shared" si="2785"/>
        <v>15258.495422829999</v>
      </c>
      <c r="D5304" s="2">
        <f>SUM(Y5304:Y$5459)</f>
        <v>15258.49542283988</v>
      </c>
      <c r="E5304" s="91">
        <v>0</v>
      </c>
      <c r="F5304" s="88">
        <f t="shared" si="2795"/>
        <v>6455.85</v>
      </c>
      <c r="G5304" s="3">
        <f>IF(AND(N5304=1,N5303&gt;1),VLOOKUP(A5303,[1]Plan1!$BK$81:$BM$259,3),G5303)</f>
        <v>6413.24</v>
      </c>
      <c r="H5304" s="11">
        <f t="shared" si="2796"/>
        <v>46372</v>
      </c>
      <c r="I5304" s="11">
        <f t="shared" si="2797"/>
        <v>46403</v>
      </c>
      <c r="J5304" s="12">
        <f t="shared" si="2770"/>
        <v>-6.6002153085962245E-3</v>
      </c>
      <c r="K5304" s="11">
        <f t="shared" si="2786"/>
        <v>46491</v>
      </c>
      <c r="L5304" s="11">
        <f t="shared" si="2771"/>
        <v>46461</v>
      </c>
      <c r="M5304" s="1">
        <f t="shared" si="2790"/>
        <v>20</v>
      </c>
      <c r="N5304" s="1">
        <f t="shared" si="2772"/>
        <v>20</v>
      </c>
      <c r="O5304" s="2">
        <f t="shared" si="2773"/>
        <v>0.99339977999999995</v>
      </c>
      <c r="P5304" s="13">
        <f t="shared" si="2798"/>
        <v>0.99339977999999995</v>
      </c>
      <c r="Q5304" s="13">
        <f t="shared" si="2791"/>
        <v>1.2908323483128357</v>
      </c>
      <c r="R5304" s="2">
        <f t="shared" si="2794"/>
        <v>1.28231257</v>
      </c>
      <c r="S5304" s="2">
        <f t="shared" si="2787"/>
        <v>1.33428788</v>
      </c>
      <c r="T5304" s="2">
        <f t="shared" si="2774"/>
        <v>20359.225509709999</v>
      </c>
      <c r="U5304" s="2">
        <f t="shared" si="2775"/>
        <v>5100.7300868908469</v>
      </c>
      <c r="V5304" s="2">
        <f t="shared" si="2776"/>
        <v>0</v>
      </c>
      <c r="W5304" s="2">
        <f t="shared" si="2777"/>
        <v>20359.225509720847</v>
      </c>
      <c r="X5304" s="17">
        <f t="shared" si="2778"/>
        <v>0</v>
      </c>
      <c r="Y5304" s="2">
        <f t="shared" si="2779"/>
        <v>0</v>
      </c>
      <c r="Z5304" s="72">
        <f t="shared" si="2780"/>
        <v>0</v>
      </c>
      <c r="AA5304" s="2">
        <f t="shared" si="2799"/>
        <v>0</v>
      </c>
      <c r="AB5304" s="12">
        <f t="shared" si="2788"/>
        <v>4.6600000000000003E-2</v>
      </c>
      <c r="AC5304" s="17">
        <f t="shared" si="2781"/>
        <v>20</v>
      </c>
      <c r="AD5304" s="17">
        <v>252</v>
      </c>
      <c r="AE5304" s="13">
        <f t="shared" si="2792"/>
        <v>1.0036213679999999</v>
      </c>
      <c r="AF5304" s="2">
        <f t="shared" si="2800"/>
        <v>73.728247760000002</v>
      </c>
      <c r="AG5304" s="2">
        <f t="shared" si="2782"/>
        <v>73.728247760000002</v>
      </c>
      <c r="AH5304" s="3">
        <f t="shared" si="2783"/>
        <v>0</v>
      </c>
      <c r="AI5304" s="4" t="str">
        <f t="shared" si="2793"/>
        <v>A+J=</v>
      </c>
      <c r="AJ5304" s="11">
        <f t="shared" si="2789"/>
        <v>46461</v>
      </c>
      <c r="AQ5304" s="53"/>
      <c r="AR5304" s="53"/>
    </row>
    <row r="5305" spans="1:44" x14ac:dyDescent="0.2">
      <c r="A5305" s="158">
        <f t="shared" si="2784"/>
        <v>46461</v>
      </c>
      <c r="B5305" s="2">
        <f t="shared" si="2769"/>
        <v>20432.953757480846</v>
      </c>
      <c r="C5305" s="2">
        <f t="shared" si="2785"/>
        <v>15258.495422829999</v>
      </c>
      <c r="D5305" s="2">
        <f>SUM(Y5305:Y$5459)</f>
        <v>15258.49542283988</v>
      </c>
      <c r="E5305" s="91">
        <v>0</v>
      </c>
      <c r="F5305" s="88">
        <f t="shared" si="2795"/>
        <v>6455.85</v>
      </c>
      <c r="G5305" s="3">
        <f>IF(AND(N5305=1,N5304&gt;1),VLOOKUP(A5304,[1]Plan1!$BK$81:$BM$259,3),G5304)</f>
        <v>6413.24</v>
      </c>
      <c r="H5305" s="11">
        <f t="shared" si="2796"/>
        <v>46372</v>
      </c>
      <c r="I5305" s="11">
        <f t="shared" si="2797"/>
        <v>46403</v>
      </c>
      <c r="J5305" s="12">
        <f t="shared" si="2770"/>
        <v>-6.6002153085962245E-3</v>
      </c>
      <c r="K5305" s="11">
        <f t="shared" si="2786"/>
        <v>46491</v>
      </c>
      <c r="L5305" s="11">
        <f t="shared" si="2771"/>
        <v>46461</v>
      </c>
      <c r="M5305" s="1">
        <f t="shared" si="2790"/>
        <v>20</v>
      </c>
      <c r="N5305" s="1">
        <f t="shared" si="2772"/>
        <v>20</v>
      </c>
      <c r="O5305" s="2">
        <f t="shared" si="2773"/>
        <v>0.99339977999999995</v>
      </c>
      <c r="P5305" s="13">
        <f t="shared" si="2798"/>
        <v>0.99339977999999995</v>
      </c>
      <c r="Q5305" s="13">
        <f t="shared" si="2791"/>
        <v>1.2908323483128357</v>
      </c>
      <c r="R5305" s="2">
        <f t="shared" si="2794"/>
        <v>1.28231257</v>
      </c>
      <c r="S5305" s="2">
        <f t="shared" si="2787"/>
        <v>1.33428788</v>
      </c>
      <c r="T5305" s="2">
        <f t="shared" si="2774"/>
        <v>20359.225509709999</v>
      </c>
      <c r="U5305" s="2">
        <f t="shared" si="2775"/>
        <v>5100.7300868908469</v>
      </c>
      <c r="V5305" s="2">
        <f t="shared" si="2776"/>
        <v>0</v>
      </c>
      <c r="W5305" s="2">
        <f t="shared" si="2777"/>
        <v>20359.225509720847</v>
      </c>
      <c r="X5305" s="17">
        <f t="shared" si="2778"/>
        <v>174</v>
      </c>
      <c r="Y5305" s="2">
        <f t="shared" si="2779"/>
        <v>2521.3911442399999</v>
      </c>
      <c r="Z5305" s="72">
        <f t="shared" si="2780"/>
        <v>0.16524506999999999</v>
      </c>
      <c r="AA5305" s="2">
        <f t="shared" si="2799"/>
        <v>3364.26164449</v>
      </c>
      <c r="AB5305" s="12">
        <f t="shared" si="2788"/>
        <v>4.6600000000000003E-2</v>
      </c>
      <c r="AC5305" s="17">
        <f t="shared" si="2781"/>
        <v>20</v>
      </c>
      <c r="AD5305" s="17">
        <v>252</v>
      </c>
      <c r="AE5305" s="13">
        <f t="shared" si="2792"/>
        <v>1.0036213679999999</v>
      </c>
      <c r="AF5305" s="2">
        <f t="shared" si="2800"/>
        <v>73.728247760000002</v>
      </c>
      <c r="AG5305" s="2">
        <f t="shared" si="2782"/>
        <v>73.728247760000002</v>
      </c>
      <c r="AH5305" s="3">
        <f t="shared" si="2783"/>
        <v>3437.9898922500001</v>
      </c>
      <c r="AI5305" s="4" t="str">
        <f t="shared" si="2793"/>
        <v>A+J=</v>
      </c>
      <c r="AJ5305" s="11">
        <f t="shared" si="2789"/>
        <v>46461</v>
      </c>
      <c r="AQ5305" s="53"/>
      <c r="AR5305" s="53"/>
    </row>
    <row r="5306" spans="1:44" x14ac:dyDescent="0.2">
      <c r="A5306" s="158">
        <f t="shared" si="2784"/>
        <v>46462</v>
      </c>
      <c r="B5306" s="2">
        <f t="shared" si="2769"/>
        <v>16998.035840892084</v>
      </c>
      <c r="C5306" s="2">
        <f t="shared" si="2785"/>
        <v>12737.104278590001</v>
      </c>
      <c r="D5306" s="2">
        <f>SUM(Y5306:Y$5459)</f>
        <v>12737.104278599882</v>
      </c>
      <c r="E5306" s="91">
        <v>0</v>
      </c>
      <c r="F5306" s="88">
        <f t="shared" si="2795"/>
        <v>6455.85</v>
      </c>
      <c r="G5306" s="3">
        <f>IF(AND(N5306=1,N5305&gt;1),VLOOKUP(A5305,[1]Plan1!$BK$81:$BM$259,3),G5305)</f>
        <v>6413.24</v>
      </c>
      <c r="H5306" s="11">
        <f t="shared" si="2796"/>
        <v>46403</v>
      </c>
      <c r="I5306" s="11">
        <f t="shared" si="2797"/>
        <v>46434</v>
      </c>
      <c r="J5306" s="12">
        <f t="shared" si="2770"/>
        <v>-6.6002153085962245E-3</v>
      </c>
      <c r="K5306" s="11">
        <f t="shared" si="2786"/>
        <v>46491</v>
      </c>
      <c r="L5306" s="11">
        <f t="shared" si="2771"/>
        <v>46491</v>
      </c>
      <c r="M5306" s="1">
        <f t="shared" si="2790"/>
        <v>21</v>
      </c>
      <c r="N5306" s="1">
        <f t="shared" si="2772"/>
        <v>1</v>
      </c>
      <c r="O5306" s="2">
        <f t="shared" si="2773"/>
        <v>0.99968471000000003</v>
      </c>
      <c r="P5306" s="13">
        <f t="shared" si="2798"/>
        <v>0.99339977999999995</v>
      </c>
      <c r="Q5306" s="13">
        <f t="shared" si="2791"/>
        <v>1.2823125708308543</v>
      </c>
      <c r="R5306" s="2">
        <f t="shared" si="2794"/>
        <v>1.28190827</v>
      </c>
      <c r="S5306" s="2">
        <f t="shared" si="2787"/>
        <v>1.33428788</v>
      </c>
      <c r="T5306" s="2">
        <f t="shared" si="2774"/>
        <v>16994.96386521</v>
      </c>
      <c r="U5306" s="2">
        <f t="shared" si="2775"/>
        <v>4257.8595866320838</v>
      </c>
      <c r="V5306" s="2">
        <f t="shared" si="2776"/>
        <v>0</v>
      </c>
      <c r="W5306" s="2">
        <f t="shared" si="2777"/>
        <v>16994.963865222086</v>
      </c>
      <c r="X5306" s="17">
        <f t="shared" si="2778"/>
        <v>0</v>
      </c>
      <c r="Y5306" s="2">
        <f t="shared" si="2779"/>
        <v>0</v>
      </c>
      <c r="Z5306" s="72">
        <f t="shared" si="2780"/>
        <v>0</v>
      </c>
      <c r="AA5306" s="2">
        <f t="shared" si="2799"/>
        <v>0</v>
      </c>
      <c r="AB5306" s="12">
        <f t="shared" si="2788"/>
        <v>4.6600000000000003E-2</v>
      </c>
      <c r="AC5306" s="17">
        <f t="shared" si="2781"/>
        <v>1</v>
      </c>
      <c r="AD5306" s="17">
        <v>252</v>
      </c>
      <c r="AE5306" s="13">
        <f t="shared" si="2792"/>
        <v>1.0001807579999999</v>
      </c>
      <c r="AF5306" s="2">
        <f t="shared" si="2800"/>
        <v>3.07197567</v>
      </c>
      <c r="AG5306" s="2">
        <f t="shared" si="2782"/>
        <v>3.07197567</v>
      </c>
      <c r="AH5306" s="3">
        <f t="shared" si="2783"/>
        <v>0</v>
      </c>
      <c r="AI5306" s="4" t="str">
        <f t="shared" si="2793"/>
        <v>A+J=</v>
      </c>
      <c r="AJ5306" s="11">
        <f t="shared" si="2789"/>
        <v>46491</v>
      </c>
      <c r="AQ5306" s="53"/>
      <c r="AR5306" s="53"/>
    </row>
    <row r="5307" spans="1:44" x14ac:dyDescent="0.2">
      <c r="A5307" s="158">
        <f t="shared" si="2784"/>
        <v>46463</v>
      </c>
      <c r="B5307" s="2">
        <f t="shared" si="2769"/>
        <v>17001.108360412087</v>
      </c>
      <c r="C5307" s="2">
        <f t="shared" si="2785"/>
        <v>12737.104278590001</v>
      </c>
      <c r="D5307" s="2">
        <f>SUM(Y5307:Y$5459)</f>
        <v>12737.104278599882</v>
      </c>
      <c r="E5307" s="91">
        <v>0</v>
      </c>
      <c r="F5307" s="88">
        <f t="shared" si="2795"/>
        <v>6455.85</v>
      </c>
      <c r="G5307" s="3">
        <f>IF(AND(N5307=1,N5306&gt;1),VLOOKUP(A5306,[1]Plan1!$BK$81:$BM$259,3),G5306)</f>
        <v>6413.24</v>
      </c>
      <c r="H5307" s="11">
        <f t="shared" si="2796"/>
        <v>46403</v>
      </c>
      <c r="I5307" s="11">
        <f t="shared" si="2797"/>
        <v>46434</v>
      </c>
      <c r="J5307" s="12">
        <f t="shared" si="2770"/>
        <v>-6.6002153085962245E-3</v>
      </c>
      <c r="K5307" s="11">
        <f t="shared" si="2786"/>
        <v>46491</v>
      </c>
      <c r="L5307" s="11">
        <f t="shared" si="2771"/>
        <v>46491</v>
      </c>
      <c r="M5307" s="1">
        <f t="shared" si="2790"/>
        <v>21</v>
      </c>
      <c r="N5307" s="1">
        <f t="shared" si="2772"/>
        <v>2</v>
      </c>
      <c r="O5307" s="2">
        <f t="shared" si="2773"/>
        <v>0.99936952000000001</v>
      </c>
      <c r="P5307" s="13">
        <f t="shared" si="2798"/>
        <v>0.99339977999999995</v>
      </c>
      <c r="Q5307" s="13">
        <f t="shared" si="2791"/>
        <v>1.2823125708308543</v>
      </c>
      <c r="R5307" s="2">
        <f t="shared" si="2794"/>
        <v>1.2815040900000001</v>
      </c>
      <c r="S5307" s="2">
        <f t="shared" si="2787"/>
        <v>1.33428788</v>
      </c>
      <c r="T5307" s="2">
        <f t="shared" si="2774"/>
        <v>16994.96386521</v>
      </c>
      <c r="U5307" s="2">
        <f t="shared" si="2775"/>
        <v>4257.8595866320838</v>
      </c>
      <c r="V5307" s="2">
        <f t="shared" si="2776"/>
        <v>0</v>
      </c>
      <c r="W5307" s="2">
        <f t="shared" si="2777"/>
        <v>16994.963865222086</v>
      </c>
      <c r="X5307" s="17">
        <f t="shared" si="2778"/>
        <v>0</v>
      </c>
      <c r="Y5307" s="2">
        <f t="shared" si="2779"/>
        <v>0</v>
      </c>
      <c r="Z5307" s="72">
        <f t="shared" si="2780"/>
        <v>0</v>
      </c>
      <c r="AA5307" s="2">
        <f t="shared" si="2799"/>
        <v>0</v>
      </c>
      <c r="AB5307" s="12">
        <f t="shared" si="2788"/>
        <v>4.6600000000000003E-2</v>
      </c>
      <c r="AC5307" s="17">
        <f t="shared" si="2781"/>
        <v>2</v>
      </c>
      <c r="AD5307" s="17">
        <v>252</v>
      </c>
      <c r="AE5307" s="13">
        <f t="shared" si="2792"/>
        <v>1.0003615480000001</v>
      </c>
      <c r="AF5307" s="2">
        <f t="shared" si="2800"/>
        <v>6.1444951899999998</v>
      </c>
      <c r="AG5307" s="2">
        <f t="shared" si="2782"/>
        <v>6.1444951899999998</v>
      </c>
      <c r="AH5307" s="3">
        <f t="shared" si="2783"/>
        <v>0</v>
      </c>
      <c r="AI5307" s="4" t="str">
        <f t="shared" si="2793"/>
        <v>A+J=</v>
      </c>
      <c r="AJ5307" s="11">
        <f t="shared" si="2789"/>
        <v>46491</v>
      </c>
      <c r="AQ5307" s="53"/>
      <c r="AR5307" s="53"/>
    </row>
    <row r="5308" spans="1:44" x14ac:dyDescent="0.2">
      <c r="A5308" s="158">
        <f t="shared" si="2784"/>
        <v>46464</v>
      </c>
      <c r="B5308" s="2">
        <f t="shared" si="2769"/>
        <v>17004.181440762084</v>
      </c>
      <c r="C5308" s="2">
        <f t="shared" si="2785"/>
        <v>12737.104278590001</v>
      </c>
      <c r="D5308" s="2">
        <f>SUM(Y5308:Y$5459)</f>
        <v>12737.104278599882</v>
      </c>
      <c r="E5308" s="91">
        <v>0</v>
      </c>
      <c r="F5308" s="88">
        <f t="shared" si="2795"/>
        <v>6455.85</v>
      </c>
      <c r="G5308" s="3">
        <f>IF(AND(N5308=1,N5307&gt;1),VLOOKUP(A5307,[1]Plan1!$BK$81:$BM$259,3),G5307)</f>
        <v>6413.24</v>
      </c>
      <c r="H5308" s="11">
        <f t="shared" si="2796"/>
        <v>46403</v>
      </c>
      <c r="I5308" s="11">
        <f t="shared" si="2797"/>
        <v>46434</v>
      </c>
      <c r="J5308" s="12">
        <f t="shared" si="2770"/>
        <v>-6.6002153085962245E-3</v>
      </c>
      <c r="K5308" s="11">
        <f t="shared" si="2786"/>
        <v>46491</v>
      </c>
      <c r="L5308" s="11">
        <f t="shared" si="2771"/>
        <v>46491</v>
      </c>
      <c r="M5308" s="1">
        <f t="shared" si="2790"/>
        <v>21</v>
      </c>
      <c r="N5308" s="1">
        <f t="shared" si="2772"/>
        <v>3</v>
      </c>
      <c r="O5308" s="2">
        <f t="shared" si="2773"/>
        <v>0.99905443000000005</v>
      </c>
      <c r="P5308" s="13">
        <f t="shared" si="2798"/>
        <v>0.99339977999999995</v>
      </c>
      <c r="Q5308" s="13">
        <f t="shared" si="2791"/>
        <v>1.2823125708308543</v>
      </c>
      <c r="R5308" s="2">
        <f t="shared" si="2794"/>
        <v>1.28110005</v>
      </c>
      <c r="S5308" s="2">
        <f t="shared" si="2787"/>
        <v>1.33428788</v>
      </c>
      <c r="T5308" s="2">
        <f t="shared" si="2774"/>
        <v>16994.96386521</v>
      </c>
      <c r="U5308" s="2">
        <f t="shared" si="2775"/>
        <v>4257.8595866320838</v>
      </c>
      <c r="V5308" s="2">
        <f t="shared" si="2776"/>
        <v>0</v>
      </c>
      <c r="W5308" s="2">
        <f t="shared" si="2777"/>
        <v>16994.963865222086</v>
      </c>
      <c r="X5308" s="17">
        <f t="shared" si="2778"/>
        <v>0</v>
      </c>
      <c r="Y5308" s="2">
        <f t="shared" si="2779"/>
        <v>0</v>
      </c>
      <c r="Z5308" s="72">
        <f t="shared" si="2780"/>
        <v>0</v>
      </c>
      <c r="AA5308" s="2">
        <f t="shared" si="2799"/>
        <v>0</v>
      </c>
      <c r="AB5308" s="12">
        <f t="shared" si="2788"/>
        <v>4.6600000000000003E-2</v>
      </c>
      <c r="AC5308" s="17">
        <f t="shared" si="2781"/>
        <v>3</v>
      </c>
      <c r="AD5308" s="17">
        <v>252</v>
      </c>
      <c r="AE5308" s="13">
        <f t="shared" si="2792"/>
        <v>1.0005423710000001</v>
      </c>
      <c r="AF5308" s="2">
        <f t="shared" si="2800"/>
        <v>9.2175755400000003</v>
      </c>
      <c r="AG5308" s="2">
        <f t="shared" si="2782"/>
        <v>9.2175755400000003</v>
      </c>
      <c r="AH5308" s="3">
        <f t="shared" si="2783"/>
        <v>0</v>
      </c>
      <c r="AI5308" s="4" t="str">
        <f t="shared" si="2793"/>
        <v>A+J=</v>
      </c>
      <c r="AJ5308" s="11">
        <f t="shared" si="2789"/>
        <v>46491</v>
      </c>
      <c r="AQ5308" s="53"/>
      <c r="AR5308" s="53"/>
    </row>
    <row r="5309" spans="1:44" x14ac:dyDescent="0.2">
      <c r="A5309" s="158">
        <f t="shared" si="2784"/>
        <v>46465</v>
      </c>
      <c r="B5309" s="2">
        <f t="shared" si="2769"/>
        <v>17007.255081952084</v>
      </c>
      <c r="C5309" s="2">
        <f t="shared" si="2785"/>
        <v>12737.104278590001</v>
      </c>
      <c r="D5309" s="2">
        <f>SUM(Y5309:Y$5459)</f>
        <v>12737.104278599882</v>
      </c>
      <c r="E5309" s="91">
        <v>0</v>
      </c>
      <c r="F5309" s="88">
        <f t="shared" si="2795"/>
        <v>6455.85</v>
      </c>
      <c r="G5309" s="3">
        <f>IF(AND(N5309=1,N5308&gt;1),VLOOKUP(A5308,[1]Plan1!$BK$81:$BM$259,3),G5308)</f>
        <v>6413.24</v>
      </c>
      <c r="H5309" s="11">
        <f t="shared" si="2796"/>
        <v>46403</v>
      </c>
      <c r="I5309" s="11">
        <f t="shared" si="2797"/>
        <v>46434</v>
      </c>
      <c r="J5309" s="12">
        <f t="shared" si="2770"/>
        <v>-6.6002153085962245E-3</v>
      </c>
      <c r="K5309" s="11">
        <f t="shared" si="2786"/>
        <v>46491</v>
      </c>
      <c r="L5309" s="11">
        <f t="shared" si="2771"/>
        <v>46491</v>
      </c>
      <c r="M5309" s="1">
        <f t="shared" si="2790"/>
        <v>21</v>
      </c>
      <c r="N5309" s="1">
        <f t="shared" si="2772"/>
        <v>4</v>
      </c>
      <c r="O5309" s="2">
        <f t="shared" si="2773"/>
        <v>0.99873944000000003</v>
      </c>
      <c r="P5309" s="13">
        <f t="shared" si="2798"/>
        <v>0.99339977999999995</v>
      </c>
      <c r="Q5309" s="13">
        <f t="shared" si="2791"/>
        <v>1.2823125708308543</v>
      </c>
      <c r="R5309" s="2">
        <f t="shared" si="2794"/>
        <v>1.2806961299999999</v>
      </c>
      <c r="S5309" s="2">
        <f t="shared" si="2787"/>
        <v>1.33428788</v>
      </c>
      <c r="T5309" s="2">
        <f t="shared" si="2774"/>
        <v>16994.96386521</v>
      </c>
      <c r="U5309" s="2">
        <f t="shared" si="2775"/>
        <v>4257.8595866320838</v>
      </c>
      <c r="V5309" s="2">
        <f t="shared" si="2776"/>
        <v>0</v>
      </c>
      <c r="W5309" s="2">
        <f t="shared" si="2777"/>
        <v>16994.963865222086</v>
      </c>
      <c r="X5309" s="17">
        <f t="shared" si="2778"/>
        <v>0</v>
      </c>
      <c r="Y5309" s="2">
        <f t="shared" si="2779"/>
        <v>0</v>
      </c>
      <c r="Z5309" s="72">
        <f t="shared" si="2780"/>
        <v>0</v>
      </c>
      <c r="AA5309" s="2">
        <f t="shared" si="2799"/>
        <v>0</v>
      </c>
      <c r="AB5309" s="12">
        <f t="shared" si="2788"/>
        <v>4.6600000000000003E-2</v>
      </c>
      <c r="AC5309" s="17">
        <f t="shared" si="2781"/>
        <v>4</v>
      </c>
      <c r="AD5309" s="17">
        <v>252</v>
      </c>
      <c r="AE5309" s="13">
        <f t="shared" si="2792"/>
        <v>1.0007232269999999</v>
      </c>
      <c r="AF5309" s="2">
        <f t="shared" si="2800"/>
        <v>12.29121673</v>
      </c>
      <c r="AG5309" s="2">
        <f t="shared" si="2782"/>
        <v>12.29121673</v>
      </c>
      <c r="AH5309" s="3">
        <f t="shared" si="2783"/>
        <v>0</v>
      </c>
      <c r="AI5309" s="4" t="str">
        <f t="shared" si="2793"/>
        <v>A+J=</v>
      </c>
      <c r="AJ5309" s="11">
        <f t="shared" si="2789"/>
        <v>46491</v>
      </c>
      <c r="AQ5309" s="53"/>
      <c r="AR5309" s="53"/>
    </row>
    <row r="5310" spans="1:44" x14ac:dyDescent="0.2">
      <c r="A5310" s="158">
        <f t="shared" si="2784"/>
        <v>46466</v>
      </c>
      <c r="B5310" s="2">
        <f t="shared" si="2769"/>
        <v>17010.329266972087</v>
      </c>
      <c r="C5310" s="2">
        <f t="shared" si="2785"/>
        <v>12737.104278590001</v>
      </c>
      <c r="D5310" s="2">
        <f>SUM(Y5310:Y$5459)</f>
        <v>12737.104278599882</v>
      </c>
      <c r="E5310" s="91">
        <v>0</v>
      </c>
      <c r="F5310" s="88">
        <f t="shared" si="2795"/>
        <v>6455.85</v>
      </c>
      <c r="G5310" s="3">
        <f>IF(AND(N5310=1,N5309&gt;1),VLOOKUP(A5309,[1]Plan1!$BK$81:$BM$259,3),G5309)</f>
        <v>6413.24</v>
      </c>
      <c r="H5310" s="11">
        <f t="shared" si="2796"/>
        <v>46403</v>
      </c>
      <c r="I5310" s="11">
        <f t="shared" si="2797"/>
        <v>46434</v>
      </c>
      <c r="J5310" s="12">
        <f t="shared" si="2770"/>
        <v>-6.6002153085962245E-3</v>
      </c>
      <c r="K5310" s="11">
        <f t="shared" si="2786"/>
        <v>46491</v>
      </c>
      <c r="L5310" s="11">
        <f t="shared" si="2771"/>
        <v>46491</v>
      </c>
      <c r="M5310" s="1">
        <f t="shared" si="2790"/>
        <v>21</v>
      </c>
      <c r="N5310" s="1">
        <f t="shared" si="2772"/>
        <v>5</v>
      </c>
      <c r="O5310" s="2">
        <f t="shared" si="2773"/>
        <v>0.99842454999999997</v>
      </c>
      <c r="P5310" s="13">
        <f t="shared" si="2798"/>
        <v>0.99339977999999995</v>
      </c>
      <c r="Q5310" s="13">
        <f t="shared" si="2791"/>
        <v>1.2823125708308543</v>
      </c>
      <c r="R5310" s="2">
        <f t="shared" si="2794"/>
        <v>1.2802923500000001</v>
      </c>
      <c r="S5310" s="2">
        <f t="shared" si="2787"/>
        <v>1.33428788</v>
      </c>
      <c r="T5310" s="2">
        <f t="shared" si="2774"/>
        <v>16994.96386521</v>
      </c>
      <c r="U5310" s="2">
        <f t="shared" si="2775"/>
        <v>4257.8595866320838</v>
      </c>
      <c r="V5310" s="2">
        <f t="shared" si="2776"/>
        <v>0</v>
      </c>
      <c r="W5310" s="2">
        <f t="shared" si="2777"/>
        <v>16994.963865222086</v>
      </c>
      <c r="X5310" s="17">
        <f t="shared" si="2778"/>
        <v>0</v>
      </c>
      <c r="Y5310" s="2">
        <f t="shared" si="2779"/>
        <v>0</v>
      </c>
      <c r="Z5310" s="72">
        <f t="shared" si="2780"/>
        <v>0</v>
      </c>
      <c r="AA5310" s="2">
        <f t="shared" si="2799"/>
        <v>0</v>
      </c>
      <c r="AB5310" s="12">
        <f t="shared" si="2788"/>
        <v>4.6600000000000003E-2</v>
      </c>
      <c r="AC5310" s="17">
        <f t="shared" si="2781"/>
        <v>5</v>
      </c>
      <c r="AD5310" s="17">
        <v>252</v>
      </c>
      <c r="AE5310" s="13">
        <f t="shared" si="2792"/>
        <v>1.000904115</v>
      </c>
      <c r="AF5310" s="2">
        <f t="shared" si="2800"/>
        <v>15.36540175</v>
      </c>
      <c r="AG5310" s="2">
        <f t="shared" si="2782"/>
        <v>15.36540175</v>
      </c>
      <c r="AH5310" s="3">
        <f t="shared" si="2783"/>
        <v>0</v>
      </c>
      <c r="AI5310" s="4" t="str">
        <f t="shared" si="2793"/>
        <v>A+J=</v>
      </c>
      <c r="AJ5310" s="11">
        <f t="shared" si="2789"/>
        <v>46491</v>
      </c>
      <c r="AQ5310" s="53"/>
      <c r="AR5310" s="53"/>
    </row>
    <row r="5311" spans="1:44" x14ac:dyDescent="0.2">
      <c r="A5311" s="158">
        <f t="shared" si="2784"/>
        <v>46467</v>
      </c>
      <c r="B5311" s="2">
        <f t="shared" si="2769"/>
        <v>17010.329266972087</v>
      </c>
      <c r="C5311" s="2">
        <f t="shared" si="2785"/>
        <v>12737.104278590001</v>
      </c>
      <c r="D5311" s="2">
        <f>SUM(Y5311:Y$5459)</f>
        <v>12737.104278599882</v>
      </c>
      <c r="E5311" s="91">
        <v>0</v>
      </c>
      <c r="F5311" s="88">
        <f t="shared" si="2795"/>
        <v>6455.85</v>
      </c>
      <c r="G5311" s="3">
        <f>IF(AND(N5311=1,N5310&gt;1),VLOOKUP(A5310,[1]Plan1!$BK$81:$BM$259,3),G5310)</f>
        <v>6413.24</v>
      </c>
      <c r="H5311" s="11">
        <f t="shared" si="2796"/>
        <v>46403</v>
      </c>
      <c r="I5311" s="11">
        <f t="shared" si="2797"/>
        <v>46434</v>
      </c>
      <c r="J5311" s="12">
        <f t="shared" si="2770"/>
        <v>-6.6002153085962245E-3</v>
      </c>
      <c r="K5311" s="11">
        <f t="shared" si="2786"/>
        <v>46491</v>
      </c>
      <c r="L5311" s="11">
        <f t="shared" si="2771"/>
        <v>46491</v>
      </c>
      <c r="M5311" s="1">
        <f t="shared" si="2790"/>
        <v>21</v>
      </c>
      <c r="N5311" s="1">
        <f t="shared" si="2772"/>
        <v>5</v>
      </c>
      <c r="O5311" s="2">
        <f t="shared" si="2773"/>
        <v>0.99842454999999997</v>
      </c>
      <c r="P5311" s="13">
        <f t="shared" si="2798"/>
        <v>0.99339977999999995</v>
      </c>
      <c r="Q5311" s="13">
        <f t="shared" si="2791"/>
        <v>1.2823125708308543</v>
      </c>
      <c r="R5311" s="2">
        <f t="shared" si="2794"/>
        <v>1.2802923500000001</v>
      </c>
      <c r="S5311" s="2">
        <f t="shared" si="2787"/>
        <v>1.33428788</v>
      </c>
      <c r="T5311" s="2">
        <f t="shared" si="2774"/>
        <v>16994.96386521</v>
      </c>
      <c r="U5311" s="2">
        <f t="shared" si="2775"/>
        <v>4257.8595866320838</v>
      </c>
      <c r="V5311" s="2">
        <f t="shared" si="2776"/>
        <v>0</v>
      </c>
      <c r="W5311" s="2">
        <f t="shared" si="2777"/>
        <v>16994.963865222086</v>
      </c>
      <c r="X5311" s="17">
        <f t="shared" si="2778"/>
        <v>0</v>
      </c>
      <c r="Y5311" s="2">
        <f t="shared" si="2779"/>
        <v>0</v>
      </c>
      <c r="Z5311" s="72">
        <f t="shared" si="2780"/>
        <v>0</v>
      </c>
      <c r="AA5311" s="2">
        <f t="shared" si="2799"/>
        <v>0</v>
      </c>
      <c r="AB5311" s="12">
        <f t="shared" si="2788"/>
        <v>4.6600000000000003E-2</v>
      </c>
      <c r="AC5311" s="17">
        <f t="shared" si="2781"/>
        <v>5</v>
      </c>
      <c r="AD5311" s="17">
        <v>252</v>
      </c>
      <c r="AE5311" s="13">
        <f t="shared" si="2792"/>
        <v>1.000904115</v>
      </c>
      <c r="AF5311" s="2">
        <f t="shared" si="2800"/>
        <v>15.36540175</v>
      </c>
      <c r="AG5311" s="2">
        <f t="shared" si="2782"/>
        <v>15.36540175</v>
      </c>
      <c r="AH5311" s="3">
        <f t="shared" si="2783"/>
        <v>0</v>
      </c>
      <c r="AI5311" s="4" t="str">
        <f t="shared" si="2793"/>
        <v>A+J=</v>
      </c>
      <c r="AJ5311" s="11">
        <f t="shared" si="2789"/>
        <v>46491</v>
      </c>
      <c r="AQ5311" s="53"/>
      <c r="AR5311" s="53"/>
    </row>
    <row r="5312" spans="1:44" x14ac:dyDescent="0.2">
      <c r="A5312" s="158">
        <f t="shared" si="2784"/>
        <v>46468</v>
      </c>
      <c r="B5312" s="2">
        <f t="shared" si="2769"/>
        <v>17010.329266972087</v>
      </c>
      <c r="C5312" s="2">
        <f t="shared" si="2785"/>
        <v>12737.104278590001</v>
      </c>
      <c r="D5312" s="2">
        <f>SUM(Y5312:Y$5459)</f>
        <v>12737.104278599882</v>
      </c>
      <c r="E5312" s="91">
        <v>0</v>
      </c>
      <c r="F5312" s="88">
        <f t="shared" si="2795"/>
        <v>6455.85</v>
      </c>
      <c r="G5312" s="3">
        <f>IF(AND(N5312=1,N5311&gt;1),VLOOKUP(A5311,[1]Plan1!$BK$81:$BM$259,3),G5311)</f>
        <v>6413.24</v>
      </c>
      <c r="H5312" s="11">
        <f t="shared" si="2796"/>
        <v>46403</v>
      </c>
      <c r="I5312" s="11">
        <f t="shared" si="2797"/>
        <v>46434</v>
      </c>
      <c r="J5312" s="12">
        <f t="shared" si="2770"/>
        <v>-6.6002153085962245E-3</v>
      </c>
      <c r="K5312" s="11">
        <f t="shared" si="2786"/>
        <v>46491</v>
      </c>
      <c r="L5312" s="11">
        <f t="shared" si="2771"/>
        <v>46491</v>
      </c>
      <c r="M5312" s="1">
        <f t="shared" si="2790"/>
        <v>21</v>
      </c>
      <c r="N5312" s="1">
        <f t="shared" si="2772"/>
        <v>5</v>
      </c>
      <c r="O5312" s="2">
        <f t="shared" si="2773"/>
        <v>0.99842454999999997</v>
      </c>
      <c r="P5312" s="13">
        <f t="shared" si="2798"/>
        <v>0.99339977999999995</v>
      </c>
      <c r="Q5312" s="13">
        <f t="shared" si="2791"/>
        <v>1.2823125708308543</v>
      </c>
      <c r="R5312" s="2">
        <f t="shared" si="2794"/>
        <v>1.2802923500000001</v>
      </c>
      <c r="S5312" s="2">
        <f t="shared" si="2787"/>
        <v>1.33428788</v>
      </c>
      <c r="T5312" s="2">
        <f t="shared" si="2774"/>
        <v>16994.96386521</v>
      </c>
      <c r="U5312" s="2">
        <f t="shared" si="2775"/>
        <v>4257.8595866320838</v>
      </c>
      <c r="V5312" s="2">
        <f t="shared" si="2776"/>
        <v>0</v>
      </c>
      <c r="W5312" s="2">
        <f t="shared" si="2777"/>
        <v>16994.963865222086</v>
      </c>
      <c r="X5312" s="17">
        <f t="shared" si="2778"/>
        <v>0</v>
      </c>
      <c r="Y5312" s="2">
        <f t="shared" si="2779"/>
        <v>0</v>
      </c>
      <c r="Z5312" s="72">
        <f t="shared" si="2780"/>
        <v>0</v>
      </c>
      <c r="AA5312" s="2">
        <f t="shared" si="2799"/>
        <v>0</v>
      </c>
      <c r="AB5312" s="12">
        <f t="shared" si="2788"/>
        <v>4.6600000000000003E-2</v>
      </c>
      <c r="AC5312" s="17">
        <f t="shared" si="2781"/>
        <v>5</v>
      </c>
      <c r="AD5312" s="17">
        <v>252</v>
      </c>
      <c r="AE5312" s="13">
        <f t="shared" si="2792"/>
        <v>1.000904115</v>
      </c>
      <c r="AF5312" s="2">
        <f t="shared" si="2800"/>
        <v>15.36540175</v>
      </c>
      <c r="AG5312" s="2">
        <f t="shared" si="2782"/>
        <v>15.36540175</v>
      </c>
      <c r="AH5312" s="3">
        <f t="shared" si="2783"/>
        <v>0</v>
      </c>
      <c r="AI5312" s="4" t="str">
        <f t="shared" si="2793"/>
        <v>A+J=</v>
      </c>
      <c r="AJ5312" s="11">
        <f t="shared" si="2789"/>
        <v>46491</v>
      </c>
      <c r="AQ5312" s="53"/>
      <c r="AR5312" s="53"/>
    </row>
    <row r="5313" spans="1:44" x14ac:dyDescent="0.2">
      <c r="A5313" s="158">
        <f t="shared" si="2784"/>
        <v>46469</v>
      </c>
      <c r="B5313" s="2">
        <f t="shared" si="2769"/>
        <v>17013.404012832085</v>
      </c>
      <c r="C5313" s="2">
        <f t="shared" si="2785"/>
        <v>12737.104278590001</v>
      </c>
      <c r="D5313" s="2">
        <f>SUM(Y5313:Y$5459)</f>
        <v>12737.104278599882</v>
      </c>
      <c r="E5313" s="91">
        <v>0</v>
      </c>
      <c r="F5313" s="88">
        <f t="shared" si="2795"/>
        <v>6455.85</v>
      </c>
      <c r="G5313" s="3">
        <f>IF(AND(N5313=1,N5312&gt;1),VLOOKUP(A5312,[1]Plan1!$BK$81:$BM$259,3),G5312)</f>
        <v>6413.24</v>
      </c>
      <c r="H5313" s="11">
        <f t="shared" si="2796"/>
        <v>46403</v>
      </c>
      <c r="I5313" s="11">
        <f t="shared" si="2797"/>
        <v>46434</v>
      </c>
      <c r="J5313" s="12">
        <f t="shared" si="2770"/>
        <v>-6.6002153085962245E-3</v>
      </c>
      <c r="K5313" s="11">
        <f t="shared" si="2786"/>
        <v>46491</v>
      </c>
      <c r="L5313" s="11">
        <f t="shared" si="2771"/>
        <v>46491</v>
      </c>
      <c r="M5313" s="1">
        <f t="shared" si="2790"/>
        <v>21</v>
      </c>
      <c r="N5313" s="1">
        <f t="shared" si="2772"/>
        <v>6</v>
      </c>
      <c r="O5313" s="2">
        <f t="shared" si="2773"/>
        <v>0.99810975999999996</v>
      </c>
      <c r="P5313" s="13">
        <f t="shared" si="2798"/>
        <v>0.99339977999999995</v>
      </c>
      <c r="Q5313" s="13">
        <f t="shared" si="2791"/>
        <v>1.2823125708308543</v>
      </c>
      <c r="R5313" s="2">
        <f t="shared" si="2794"/>
        <v>1.2798886899999999</v>
      </c>
      <c r="S5313" s="2">
        <f t="shared" si="2787"/>
        <v>1.33428788</v>
      </c>
      <c r="T5313" s="2">
        <f t="shared" si="2774"/>
        <v>16994.96386521</v>
      </c>
      <c r="U5313" s="2">
        <f t="shared" si="2775"/>
        <v>4257.8595866320838</v>
      </c>
      <c r="V5313" s="2">
        <f t="shared" si="2776"/>
        <v>0</v>
      </c>
      <c r="W5313" s="2">
        <f t="shared" si="2777"/>
        <v>16994.963865222086</v>
      </c>
      <c r="X5313" s="17">
        <f t="shared" si="2778"/>
        <v>0</v>
      </c>
      <c r="Y5313" s="2">
        <f t="shared" si="2779"/>
        <v>0</v>
      </c>
      <c r="Z5313" s="72">
        <f t="shared" si="2780"/>
        <v>0</v>
      </c>
      <c r="AA5313" s="2">
        <f t="shared" si="2799"/>
        <v>0</v>
      </c>
      <c r="AB5313" s="12">
        <f t="shared" si="2788"/>
        <v>4.6600000000000003E-2</v>
      </c>
      <c r="AC5313" s="17">
        <f t="shared" si="2781"/>
        <v>6</v>
      </c>
      <c r="AD5313" s="17">
        <v>252</v>
      </c>
      <c r="AE5313" s="13">
        <f t="shared" si="2792"/>
        <v>1.0010850360000001</v>
      </c>
      <c r="AF5313" s="2">
        <f t="shared" si="2800"/>
        <v>18.44014761</v>
      </c>
      <c r="AG5313" s="2">
        <f t="shared" si="2782"/>
        <v>18.44014761</v>
      </c>
      <c r="AH5313" s="3">
        <f t="shared" si="2783"/>
        <v>0</v>
      </c>
      <c r="AI5313" s="4" t="str">
        <f t="shared" si="2793"/>
        <v>A+J=</v>
      </c>
      <c r="AJ5313" s="11">
        <f t="shared" si="2789"/>
        <v>46491</v>
      </c>
      <c r="AQ5313" s="53"/>
      <c r="AR5313" s="53"/>
    </row>
    <row r="5314" spans="1:44" x14ac:dyDescent="0.2">
      <c r="A5314" s="158">
        <f t="shared" si="2784"/>
        <v>46470</v>
      </c>
      <c r="B5314" s="2">
        <f t="shared" si="2769"/>
        <v>17016.479319522085</v>
      </c>
      <c r="C5314" s="2">
        <f t="shared" si="2785"/>
        <v>12737.104278590001</v>
      </c>
      <c r="D5314" s="2">
        <f>SUM(Y5314:Y$5459)</f>
        <v>12737.104278599882</v>
      </c>
      <c r="E5314" s="91">
        <v>0</v>
      </c>
      <c r="F5314" s="88">
        <f t="shared" si="2795"/>
        <v>6455.85</v>
      </c>
      <c r="G5314" s="3">
        <f>IF(AND(N5314=1,N5313&gt;1),VLOOKUP(A5313,[1]Plan1!$BK$81:$BM$259,3),G5313)</f>
        <v>6413.24</v>
      </c>
      <c r="H5314" s="11">
        <f t="shared" si="2796"/>
        <v>46403</v>
      </c>
      <c r="I5314" s="11">
        <f t="shared" si="2797"/>
        <v>46434</v>
      </c>
      <c r="J5314" s="12">
        <f t="shared" si="2770"/>
        <v>-6.6002153085962245E-3</v>
      </c>
      <c r="K5314" s="11">
        <f t="shared" si="2786"/>
        <v>46491</v>
      </c>
      <c r="L5314" s="11">
        <f t="shared" si="2771"/>
        <v>46491</v>
      </c>
      <c r="M5314" s="1">
        <f t="shared" si="2790"/>
        <v>21</v>
      </c>
      <c r="N5314" s="1">
        <f t="shared" si="2772"/>
        <v>7</v>
      </c>
      <c r="O5314" s="2">
        <f t="shared" si="2773"/>
        <v>0.99779507000000001</v>
      </c>
      <c r="P5314" s="13">
        <f t="shared" si="2798"/>
        <v>0.99339977999999995</v>
      </c>
      <c r="Q5314" s="13">
        <f t="shared" si="2791"/>
        <v>1.2823125708308543</v>
      </c>
      <c r="R5314" s="2">
        <f t="shared" si="2794"/>
        <v>1.2794851599999999</v>
      </c>
      <c r="S5314" s="2">
        <f t="shared" si="2787"/>
        <v>1.33428788</v>
      </c>
      <c r="T5314" s="2">
        <f t="shared" si="2774"/>
        <v>16994.96386521</v>
      </c>
      <c r="U5314" s="2">
        <f t="shared" si="2775"/>
        <v>4257.8595866320838</v>
      </c>
      <c r="V5314" s="2">
        <f t="shared" si="2776"/>
        <v>0</v>
      </c>
      <c r="W5314" s="2">
        <f t="shared" si="2777"/>
        <v>16994.963865222086</v>
      </c>
      <c r="X5314" s="17">
        <f t="shared" si="2778"/>
        <v>0</v>
      </c>
      <c r="Y5314" s="2">
        <f t="shared" si="2779"/>
        <v>0</v>
      </c>
      <c r="Z5314" s="72">
        <f t="shared" si="2780"/>
        <v>0</v>
      </c>
      <c r="AA5314" s="2">
        <f t="shared" si="2799"/>
        <v>0</v>
      </c>
      <c r="AB5314" s="12">
        <f t="shared" si="2788"/>
        <v>4.6600000000000003E-2</v>
      </c>
      <c r="AC5314" s="17">
        <f t="shared" si="2781"/>
        <v>7</v>
      </c>
      <c r="AD5314" s="17">
        <v>252</v>
      </c>
      <c r="AE5314" s="13">
        <f t="shared" si="2792"/>
        <v>1.0012659900000001</v>
      </c>
      <c r="AF5314" s="2">
        <f t="shared" si="2800"/>
        <v>21.515454299999998</v>
      </c>
      <c r="AG5314" s="2">
        <f t="shared" si="2782"/>
        <v>21.515454299999998</v>
      </c>
      <c r="AH5314" s="3">
        <f t="shared" si="2783"/>
        <v>0</v>
      </c>
      <c r="AI5314" s="4" t="str">
        <f t="shared" si="2793"/>
        <v>A+J=</v>
      </c>
      <c r="AJ5314" s="11">
        <f t="shared" si="2789"/>
        <v>46491</v>
      </c>
      <c r="AQ5314" s="53"/>
      <c r="AR5314" s="53"/>
    </row>
    <row r="5315" spans="1:44" x14ac:dyDescent="0.2">
      <c r="A5315" s="158">
        <f t="shared" si="2784"/>
        <v>46471</v>
      </c>
      <c r="B5315" s="2">
        <f t="shared" si="2769"/>
        <v>17019.555170052085</v>
      </c>
      <c r="C5315" s="2">
        <f t="shared" si="2785"/>
        <v>12737.104278590001</v>
      </c>
      <c r="D5315" s="2">
        <f>SUM(Y5315:Y$5459)</f>
        <v>12737.104278599882</v>
      </c>
      <c r="E5315" s="91">
        <v>0</v>
      </c>
      <c r="F5315" s="88">
        <f t="shared" si="2795"/>
        <v>6455.85</v>
      </c>
      <c r="G5315" s="3">
        <f>IF(AND(N5315=1,N5314&gt;1),VLOOKUP(A5314,[1]Plan1!$BK$81:$BM$259,3),G5314)</f>
        <v>6413.24</v>
      </c>
      <c r="H5315" s="11">
        <f t="shared" si="2796"/>
        <v>46403</v>
      </c>
      <c r="I5315" s="11">
        <f t="shared" si="2797"/>
        <v>46434</v>
      </c>
      <c r="J5315" s="12">
        <f t="shared" si="2770"/>
        <v>-6.6002153085962245E-3</v>
      </c>
      <c r="K5315" s="11">
        <f t="shared" si="2786"/>
        <v>46491</v>
      </c>
      <c r="L5315" s="11">
        <f t="shared" si="2771"/>
        <v>46491</v>
      </c>
      <c r="M5315" s="1">
        <f t="shared" si="2790"/>
        <v>21</v>
      </c>
      <c r="N5315" s="1">
        <f t="shared" si="2772"/>
        <v>8</v>
      </c>
      <c r="O5315" s="2">
        <f t="shared" si="2773"/>
        <v>0.99748046999999995</v>
      </c>
      <c r="P5315" s="13">
        <f t="shared" si="2798"/>
        <v>0.99339977999999995</v>
      </c>
      <c r="Q5315" s="13">
        <f t="shared" si="2791"/>
        <v>1.2823125708308543</v>
      </c>
      <c r="R5315" s="2">
        <f t="shared" si="2794"/>
        <v>1.2790817400000001</v>
      </c>
      <c r="S5315" s="2">
        <f t="shared" si="2787"/>
        <v>1.33428788</v>
      </c>
      <c r="T5315" s="2">
        <f t="shared" si="2774"/>
        <v>16994.96386521</v>
      </c>
      <c r="U5315" s="2">
        <f t="shared" si="2775"/>
        <v>4257.8595866320838</v>
      </c>
      <c r="V5315" s="2">
        <f t="shared" si="2776"/>
        <v>0</v>
      </c>
      <c r="W5315" s="2">
        <f t="shared" si="2777"/>
        <v>16994.963865222086</v>
      </c>
      <c r="X5315" s="17">
        <f t="shared" si="2778"/>
        <v>0</v>
      </c>
      <c r="Y5315" s="2">
        <f t="shared" si="2779"/>
        <v>0</v>
      </c>
      <c r="Z5315" s="72">
        <f t="shared" si="2780"/>
        <v>0</v>
      </c>
      <c r="AA5315" s="2">
        <f t="shared" si="2799"/>
        <v>0</v>
      </c>
      <c r="AB5315" s="12">
        <f t="shared" si="2788"/>
        <v>4.6600000000000003E-2</v>
      </c>
      <c r="AC5315" s="17">
        <f t="shared" si="2781"/>
        <v>8</v>
      </c>
      <c r="AD5315" s="17">
        <v>252</v>
      </c>
      <c r="AE5315" s="13">
        <f t="shared" si="2792"/>
        <v>1.001446976</v>
      </c>
      <c r="AF5315" s="2">
        <f t="shared" si="2800"/>
        <v>24.591304829999999</v>
      </c>
      <c r="AG5315" s="2">
        <f t="shared" si="2782"/>
        <v>24.591304829999999</v>
      </c>
      <c r="AH5315" s="3">
        <f t="shared" si="2783"/>
        <v>0</v>
      </c>
      <c r="AI5315" s="4" t="str">
        <f t="shared" si="2793"/>
        <v>A+J=</v>
      </c>
      <c r="AJ5315" s="11">
        <f t="shared" si="2789"/>
        <v>46491</v>
      </c>
      <c r="AQ5315" s="53"/>
      <c r="AR5315" s="53"/>
    </row>
    <row r="5316" spans="1:44" x14ac:dyDescent="0.2">
      <c r="A5316" s="158">
        <f t="shared" si="2784"/>
        <v>46472</v>
      </c>
      <c r="B5316" s="2">
        <f t="shared" si="2769"/>
        <v>17022.631598412085</v>
      </c>
      <c r="C5316" s="2">
        <f t="shared" si="2785"/>
        <v>12737.104278590001</v>
      </c>
      <c r="D5316" s="2">
        <f>SUM(Y5316:Y$5459)</f>
        <v>12737.104278599882</v>
      </c>
      <c r="E5316" s="91">
        <v>0</v>
      </c>
      <c r="F5316" s="88">
        <f t="shared" si="2795"/>
        <v>6455.85</v>
      </c>
      <c r="G5316" s="3">
        <f>IF(AND(N5316=1,N5315&gt;1),VLOOKUP(A5315,[1]Plan1!$BK$81:$BM$259,3),G5315)</f>
        <v>6413.24</v>
      </c>
      <c r="H5316" s="11">
        <f t="shared" si="2796"/>
        <v>46403</v>
      </c>
      <c r="I5316" s="11">
        <f t="shared" si="2797"/>
        <v>46434</v>
      </c>
      <c r="J5316" s="12">
        <f t="shared" si="2770"/>
        <v>-6.6002153085962245E-3</v>
      </c>
      <c r="K5316" s="11">
        <f t="shared" si="2786"/>
        <v>46491</v>
      </c>
      <c r="L5316" s="11">
        <f t="shared" si="2771"/>
        <v>46491</v>
      </c>
      <c r="M5316" s="1">
        <f t="shared" si="2790"/>
        <v>21</v>
      </c>
      <c r="N5316" s="1">
        <f t="shared" si="2772"/>
        <v>9</v>
      </c>
      <c r="O5316" s="2">
        <f t="shared" si="2773"/>
        <v>0.99716598000000001</v>
      </c>
      <c r="P5316" s="13">
        <f t="shared" si="2798"/>
        <v>0.99339977999999995</v>
      </c>
      <c r="Q5316" s="13">
        <f t="shared" si="2791"/>
        <v>1.2823125708308543</v>
      </c>
      <c r="R5316" s="2">
        <f t="shared" si="2794"/>
        <v>1.27867847</v>
      </c>
      <c r="S5316" s="2">
        <f t="shared" si="2787"/>
        <v>1.33428788</v>
      </c>
      <c r="T5316" s="2">
        <f t="shared" si="2774"/>
        <v>16994.96386521</v>
      </c>
      <c r="U5316" s="2">
        <f t="shared" si="2775"/>
        <v>4257.8595866320838</v>
      </c>
      <c r="V5316" s="2">
        <f t="shared" si="2776"/>
        <v>0</v>
      </c>
      <c r="W5316" s="2">
        <f t="shared" si="2777"/>
        <v>16994.963865222086</v>
      </c>
      <c r="X5316" s="17">
        <f t="shared" si="2778"/>
        <v>0</v>
      </c>
      <c r="Y5316" s="2">
        <f t="shared" si="2779"/>
        <v>0</v>
      </c>
      <c r="Z5316" s="72">
        <f t="shared" si="2780"/>
        <v>0</v>
      </c>
      <c r="AA5316" s="2">
        <f t="shared" si="2799"/>
        <v>0</v>
      </c>
      <c r="AB5316" s="12">
        <f t="shared" si="2788"/>
        <v>4.6600000000000003E-2</v>
      </c>
      <c r="AC5316" s="17">
        <f t="shared" si="2781"/>
        <v>9</v>
      </c>
      <c r="AD5316" s="17">
        <v>252</v>
      </c>
      <c r="AE5316" s="13">
        <f t="shared" si="2792"/>
        <v>1.0016279960000001</v>
      </c>
      <c r="AF5316" s="2">
        <f t="shared" si="2800"/>
        <v>27.66773319</v>
      </c>
      <c r="AG5316" s="2">
        <f t="shared" si="2782"/>
        <v>27.66773319</v>
      </c>
      <c r="AH5316" s="3">
        <f t="shared" si="2783"/>
        <v>0</v>
      </c>
      <c r="AI5316" s="4" t="str">
        <f t="shared" si="2793"/>
        <v>A+J=</v>
      </c>
      <c r="AJ5316" s="11">
        <f t="shared" si="2789"/>
        <v>46491</v>
      </c>
      <c r="AQ5316" s="53"/>
      <c r="AR5316" s="53"/>
    </row>
    <row r="5317" spans="1:44" x14ac:dyDescent="0.2">
      <c r="A5317" s="158">
        <f t="shared" si="2784"/>
        <v>46473</v>
      </c>
      <c r="B5317" s="2">
        <f t="shared" si="2769"/>
        <v>17022.631598412085</v>
      </c>
      <c r="C5317" s="2">
        <f t="shared" si="2785"/>
        <v>12737.104278590001</v>
      </c>
      <c r="D5317" s="2">
        <f>SUM(Y5317:Y$5459)</f>
        <v>12737.104278599882</v>
      </c>
      <c r="E5317" s="91">
        <v>0</v>
      </c>
      <c r="F5317" s="88">
        <f t="shared" si="2795"/>
        <v>6455.85</v>
      </c>
      <c r="G5317" s="3">
        <f>IF(AND(N5317=1,N5316&gt;1),VLOOKUP(A5316,[1]Plan1!$BK$81:$BM$259,3),G5316)</f>
        <v>6413.24</v>
      </c>
      <c r="H5317" s="11">
        <f t="shared" si="2796"/>
        <v>46403</v>
      </c>
      <c r="I5317" s="11">
        <f t="shared" si="2797"/>
        <v>46434</v>
      </c>
      <c r="J5317" s="12">
        <f t="shared" si="2770"/>
        <v>-6.6002153085962245E-3</v>
      </c>
      <c r="K5317" s="11">
        <f t="shared" si="2786"/>
        <v>46491</v>
      </c>
      <c r="L5317" s="11">
        <f t="shared" si="2771"/>
        <v>46491</v>
      </c>
      <c r="M5317" s="1">
        <f t="shared" si="2790"/>
        <v>21</v>
      </c>
      <c r="N5317" s="1">
        <f t="shared" si="2772"/>
        <v>9</v>
      </c>
      <c r="O5317" s="2">
        <f t="shared" si="2773"/>
        <v>0.99716598000000001</v>
      </c>
      <c r="P5317" s="13">
        <f t="shared" si="2798"/>
        <v>0.99339977999999995</v>
      </c>
      <c r="Q5317" s="13">
        <f t="shared" si="2791"/>
        <v>1.2823125708308543</v>
      </c>
      <c r="R5317" s="2">
        <f t="shared" si="2794"/>
        <v>1.27867847</v>
      </c>
      <c r="S5317" s="2">
        <f t="shared" si="2787"/>
        <v>1.33428788</v>
      </c>
      <c r="T5317" s="2">
        <f t="shared" si="2774"/>
        <v>16994.96386521</v>
      </c>
      <c r="U5317" s="2">
        <f t="shared" si="2775"/>
        <v>4257.8595866320838</v>
      </c>
      <c r="V5317" s="2">
        <f t="shared" si="2776"/>
        <v>0</v>
      </c>
      <c r="W5317" s="2">
        <f t="shared" si="2777"/>
        <v>16994.963865222086</v>
      </c>
      <c r="X5317" s="17">
        <f t="shared" si="2778"/>
        <v>0</v>
      </c>
      <c r="Y5317" s="2">
        <f t="shared" si="2779"/>
        <v>0</v>
      </c>
      <c r="Z5317" s="72">
        <f t="shared" si="2780"/>
        <v>0</v>
      </c>
      <c r="AA5317" s="2">
        <f t="shared" si="2799"/>
        <v>0</v>
      </c>
      <c r="AB5317" s="12">
        <f t="shared" si="2788"/>
        <v>4.6600000000000003E-2</v>
      </c>
      <c r="AC5317" s="17">
        <f t="shared" si="2781"/>
        <v>9</v>
      </c>
      <c r="AD5317" s="17">
        <v>252</v>
      </c>
      <c r="AE5317" s="13">
        <f t="shared" si="2792"/>
        <v>1.0016279960000001</v>
      </c>
      <c r="AF5317" s="2">
        <f t="shared" si="2800"/>
        <v>27.66773319</v>
      </c>
      <c r="AG5317" s="2">
        <f t="shared" si="2782"/>
        <v>27.66773319</v>
      </c>
      <c r="AH5317" s="3">
        <f t="shared" si="2783"/>
        <v>0</v>
      </c>
      <c r="AI5317" s="4" t="str">
        <f t="shared" si="2793"/>
        <v>A+J=</v>
      </c>
      <c r="AJ5317" s="11">
        <f t="shared" si="2789"/>
        <v>46491</v>
      </c>
      <c r="AQ5317" s="53"/>
      <c r="AR5317" s="53"/>
    </row>
    <row r="5318" spans="1:44" x14ac:dyDescent="0.2">
      <c r="A5318" s="158">
        <f t="shared" si="2784"/>
        <v>46474</v>
      </c>
      <c r="B5318" s="2">
        <f t="shared" si="2769"/>
        <v>17022.631598412085</v>
      </c>
      <c r="C5318" s="2">
        <f t="shared" si="2785"/>
        <v>12737.104278590001</v>
      </c>
      <c r="D5318" s="2">
        <f>SUM(Y5318:Y$5459)</f>
        <v>12737.104278599882</v>
      </c>
      <c r="E5318" s="91">
        <v>0</v>
      </c>
      <c r="F5318" s="88">
        <f t="shared" si="2795"/>
        <v>6455.85</v>
      </c>
      <c r="G5318" s="3">
        <f>IF(AND(N5318=1,N5317&gt;1),VLOOKUP(A5317,[1]Plan1!$BK$81:$BM$259,3),G5317)</f>
        <v>6413.24</v>
      </c>
      <c r="H5318" s="11">
        <f t="shared" si="2796"/>
        <v>46403</v>
      </c>
      <c r="I5318" s="11">
        <f t="shared" si="2797"/>
        <v>46434</v>
      </c>
      <c r="J5318" s="12">
        <f t="shared" si="2770"/>
        <v>-6.6002153085962245E-3</v>
      </c>
      <c r="K5318" s="11">
        <f t="shared" si="2786"/>
        <v>46491</v>
      </c>
      <c r="L5318" s="11">
        <f t="shared" si="2771"/>
        <v>46491</v>
      </c>
      <c r="M5318" s="1">
        <f t="shared" si="2790"/>
        <v>21</v>
      </c>
      <c r="N5318" s="1">
        <f t="shared" si="2772"/>
        <v>9</v>
      </c>
      <c r="O5318" s="2">
        <f t="shared" si="2773"/>
        <v>0.99716598000000001</v>
      </c>
      <c r="P5318" s="13">
        <f t="shared" si="2798"/>
        <v>0.99339977999999995</v>
      </c>
      <c r="Q5318" s="13">
        <f t="shared" si="2791"/>
        <v>1.2823125708308543</v>
      </c>
      <c r="R5318" s="2">
        <f t="shared" si="2794"/>
        <v>1.27867847</v>
      </c>
      <c r="S5318" s="2">
        <f t="shared" si="2787"/>
        <v>1.33428788</v>
      </c>
      <c r="T5318" s="2">
        <f t="shared" si="2774"/>
        <v>16994.96386521</v>
      </c>
      <c r="U5318" s="2">
        <f t="shared" si="2775"/>
        <v>4257.8595866320838</v>
      </c>
      <c r="V5318" s="2">
        <f t="shared" si="2776"/>
        <v>0</v>
      </c>
      <c r="W5318" s="2">
        <f t="shared" si="2777"/>
        <v>16994.963865222086</v>
      </c>
      <c r="X5318" s="17">
        <f t="shared" si="2778"/>
        <v>0</v>
      </c>
      <c r="Y5318" s="2">
        <f t="shared" si="2779"/>
        <v>0</v>
      </c>
      <c r="Z5318" s="72">
        <f t="shared" si="2780"/>
        <v>0</v>
      </c>
      <c r="AA5318" s="2">
        <f t="shared" si="2799"/>
        <v>0</v>
      </c>
      <c r="AB5318" s="12">
        <f t="shared" si="2788"/>
        <v>4.6600000000000003E-2</v>
      </c>
      <c r="AC5318" s="17">
        <f t="shared" si="2781"/>
        <v>9</v>
      </c>
      <c r="AD5318" s="17">
        <v>252</v>
      </c>
      <c r="AE5318" s="13">
        <f t="shared" si="2792"/>
        <v>1.0016279960000001</v>
      </c>
      <c r="AF5318" s="2">
        <f t="shared" si="2800"/>
        <v>27.66773319</v>
      </c>
      <c r="AG5318" s="2">
        <f t="shared" si="2782"/>
        <v>27.66773319</v>
      </c>
      <c r="AH5318" s="3">
        <f t="shared" si="2783"/>
        <v>0</v>
      </c>
      <c r="AI5318" s="4" t="str">
        <f t="shared" si="2793"/>
        <v>A+J=</v>
      </c>
      <c r="AJ5318" s="11">
        <f t="shared" si="2789"/>
        <v>46491</v>
      </c>
      <c r="AQ5318" s="53"/>
      <c r="AR5318" s="53"/>
    </row>
    <row r="5319" spans="1:44" x14ac:dyDescent="0.2">
      <c r="A5319" s="158">
        <f t="shared" si="2784"/>
        <v>46475</v>
      </c>
      <c r="B5319" s="2">
        <f t="shared" si="2769"/>
        <v>17022.631598412085</v>
      </c>
      <c r="C5319" s="2">
        <f t="shared" si="2785"/>
        <v>12737.104278590001</v>
      </c>
      <c r="D5319" s="2">
        <f>SUM(Y5319:Y$5459)</f>
        <v>12737.104278599882</v>
      </c>
      <c r="E5319" s="91">
        <v>0</v>
      </c>
      <c r="F5319" s="88">
        <f t="shared" si="2795"/>
        <v>6455.85</v>
      </c>
      <c r="G5319" s="3">
        <f>IF(AND(N5319=1,N5318&gt;1),VLOOKUP(A5318,[1]Plan1!$BK$81:$BM$259,3),G5318)</f>
        <v>6413.24</v>
      </c>
      <c r="H5319" s="11">
        <f t="shared" si="2796"/>
        <v>46403</v>
      </c>
      <c r="I5319" s="11">
        <f t="shared" si="2797"/>
        <v>46434</v>
      </c>
      <c r="J5319" s="12">
        <f t="shared" si="2770"/>
        <v>-6.6002153085962245E-3</v>
      </c>
      <c r="K5319" s="11">
        <f t="shared" si="2786"/>
        <v>46491</v>
      </c>
      <c r="L5319" s="11">
        <f t="shared" si="2771"/>
        <v>46491</v>
      </c>
      <c r="M5319" s="1">
        <f t="shared" si="2790"/>
        <v>21</v>
      </c>
      <c r="N5319" s="1">
        <f t="shared" si="2772"/>
        <v>9</v>
      </c>
      <c r="O5319" s="2">
        <f t="shared" si="2773"/>
        <v>0.99716598000000001</v>
      </c>
      <c r="P5319" s="13">
        <f t="shared" si="2798"/>
        <v>0.99339977999999995</v>
      </c>
      <c r="Q5319" s="13">
        <f t="shared" si="2791"/>
        <v>1.2823125708308543</v>
      </c>
      <c r="R5319" s="2">
        <f t="shared" si="2794"/>
        <v>1.27867847</v>
      </c>
      <c r="S5319" s="2">
        <f t="shared" si="2787"/>
        <v>1.33428788</v>
      </c>
      <c r="T5319" s="2">
        <f t="shared" si="2774"/>
        <v>16994.96386521</v>
      </c>
      <c r="U5319" s="2">
        <f t="shared" si="2775"/>
        <v>4257.8595866320838</v>
      </c>
      <c r="V5319" s="2">
        <f t="shared" si="2776"/>
        <v>0</v>
      </c>
      <c r="W5319" s="2">
        <f t="shared" si="2777"/>
        <v>16994.963865222086</v>
      </c>
      <c r="X5319" s="17">
        <f t="shared" si="2778"/>
        <v>0</v>
      </c>
      <c r="Y5319" s="2">
        <f t="shared" si="2779"/>
        <v>0</v>
      </c>
      <c r="Z5319" s="72">
        <f t="shared" si="2780"/>
        <v>0</v>
      </c>
      <c r="AA5319" s="2">
        <f t="shared" si="2799"/>
        <v>0</v>
      </c>
      <c r="AB5319" s="12">
        <f t="shared" si="2788"/>
        <v>4.6600000000000003E-2</v>
      </c>
      <c r="AC5319" s="17">
        <f t="shared" si="2781"/>
        <v>9</v>
      </c>
      <c r="AD5319" s="17">
        <v>252</v>
      </c>
      <c r="AE5319" s="13">
        <f t="shared" si="2792"/>
        <v>1.0016279960000001</v>
      </c>
      <c r="AF5319" s="2">
        <f t="shared" si="2800"/>
        <v>27.66773319</v>
      </c>
      <c r="AG5319" s="2">
        <f t="shared" si="2782"/>
        <v>27.66773319</v>
      </c>
      <c r="AH5319" s="3">
        <f t="shared" si="2783"/>
        <v>0</v>
      </c>
      <c r="AI5319" s="4" t="str">
        <f t="shared" si="2793"/>
        <v>A+J=</v>
      </c>
      <c r="AJ5319" s="11">
        <f t="shared" si="2789"/>
        <v>46491</v>
      </c>
      <c r="AQ5319" s="53"/>
      <c r="AR5319" s="53"/>
    </row>
    <row r="5320" spans="1:44" x14ac:dyDescent="0.2">
      <c r="A5320" s="158">
        <f t="shared" si="2784"/>
        <v>46476</v>
      </c>
      <c r="B5320" s="2">
        <f t="shared" si="2769"/>
        <v>17025.708570612085</v>
      </c>
      <c r="C5320" s="2">
        <f t="shared" si="2785"/>
        <v>12737.104278590001</v>
      </c>
      <c r="D5320" s="2">
        <f>SUM(Y5320:Y$5459)</f>
        <v>12737.104278599882</v>
      </c>
      <c r="E5320" s="91">
        <v>0</v>
      </c>
      <c r="F5320" s="88">
        <f t="shared" si="2795"/>
        <v>6455.85</v>
      </c>
      <c r="G5320" s="3">
        <f>IF(AND(N5320=1,N5319&gt;1),VLOOKUP(A5319,[1]Plan1!$BK$81:$BM$259,3),G5319)</f>
        <v>6413.24</v>
      </c>
      <c r="H5320" s="11">
        <f t="shared" si="2796"/>
        <v>46403</v>
      </c>
      <c r="I5320" s="11">
        <f t="shared" si="2797"/>
        <v>46434</v>
      </c>
      <c r="J5320" s="12">
        <f t="shared" si="2770"/>
        <v>-6.6002153085962245E-3</v>
      </c>
      <c r="K5320" s="11">
        <f t="shared" si="2786"/>
        <v>46491</v>
      </c>
      <c r="L5320" s="11">
        <f t="shared" si="2771"/>
        <v>46491</v>
      </c>
      <c r="M5320" s="1">
        <f t="shared" si="2790"/>
        <v>21</v>
      </c>
      <c r="N5320" s="1">
        <f t="shared" si="2772"/>
        <v>10</v>
      </c>
      <c r="O5320" s="2">
        <f t="shared" si="2773"/>
        <v>0.99685157999999996</v>
      </c>
      <c r="P5320" s="13">
        <f t="shared" si="2798"/>
        <v>0.99339977999999995</v>
      </c>
      <c r="Q5320" s="13">
        <f t="shared" si="2791"/>
        <v>1.2823125708308543</v>
      </c>
      <c r="R5320" s="2">
        <f t="shared" si="2794"/>
        <v>1.2782753099999999</v>
      </c>
      <c r="S5320" s="2">
        <f t="shared" si="2787"/>
        <v>1.33428788</v>
      </c>
      <c r="T5320" s="2">
        <f t="shared" si="2774"/>
        <v>16994.96386521</v>
      </c>
      <c r="U5320" s="2">
        <f t="shared" si="2775"/>
        <v>4257.8595866320838</v>
      </c>
      <c r="V5320" s="2">
        <f t="shared" si="2776"/>
        <v>0</v>
      </c>
      <c r="W5320" s="2">
        <f t="shared" si="2777"/>
        <v>16994.963865222086</v>
      </c>
      <c r="X5320" s="17">
        <f t="shared" si="2778"/>
        <v>0</v>
      </c>
      <c r="Y5320" s="2">
        <f t="shared" si="2779"/>
        <v>0</v>
      </c>
      <c r="Z5320" s="72">
        <f t="shared" si="2780"/>
        <v>0</v>
      </c>
      <c r="AA5320" s="2">
        <f t="shared" si="2799"/>
        <v>0</v>
      </c>
      <c r="AB5320" s="12">
        <f t="shared" si="2788"/>
        <v>4.6600000000000003E-2</v>
      </c>
      <c r="AC5320" s="17">
        <f t="shared" si="2781"/>
        <v>10</v>
      </c>
      <c r="AD5320" s="17">
        <v>252</v>
      </c>
      <c r="AE5320" s="13">
        <f t="shared" si="2792"/>
        <v>1.0018090479999999</v>
      </c>
      <c r="AF5320" s="2">
        <f t="shared" si="2800"/>
        <v>30.74470539</v>
      </c>
      <c r="AG5320" s="2">
        <f t="shared" si="2782"/>
        <v>30.74470539</v>
      </c>
      <c r="AH5320" s="3">
        <f t="shared" si="2783"/>
        <v>0</v>
      </c>
      <c r="AI5320" s="4" t="str">
        <f t="shared" si="2793"/>
        <v>A+J=</v>
      </c>
      <c r="AJ5320" s="11">
        <f t="shared" si="2789"/>
        <v>46491</v>
      </c>
      <c r="AQ5320" s="53"/>
      <c r="AR5320" s="53"/>
    </row>
    <row r="5321" spans="1:44" x14ac:dyDescent="0.2">
      <c r="A5321" s="158">
        <f t="shared" si="2784"/>
        <v>46477</v>
      </c>
      <c r="B5321" s="2">
        <f t="shared" si="2769"/>
        <v>17028.786086642085</v>
      </c>
      <c r="C5321" s="2">
        <f t="shared" si="2785"/>
        <v>12737.104278590001</v>
      </c>
      <c r="D5321" s="2">
        <f>SUM(Y5321:Y$5459)</f>
        <v>12737.104278599882</v>
      </c>
      <c r="E5321" s="91">
        <v>0</v>
      </c>
      <c r="F5321" s="88">
        <f t="shared" si="2795"/>
        <v>6455.85</v>
      </c>
      <c r="G5321" s="3">
        <f>IF(AND(N5321=1,N5320&gt;1),VLOOKUP(A5320,[1]Plan1!$BK$81:$BM$259,3),G5320)</f>
        <v>6413.24</v>
      </c>
      <c r="H5321" s="11">
        <f t="shared" si="2796"/>
        <v>46403</v>
      </c>
      <c r="I5321" s="11">
        <f t="shared" si="2797"/>
        <v>46434</v>
      </c>
      <c r="J5321" s="12">
        <f t="shared" si="2770"/>
        <v>-6.6002153085962245E-3</v>
      </c>
      <c r="K5321" s="11">
        <f t="shared" si="2786"/>
        <v>46491</v>
      </c>
      <c r="L5321" s="11">
        <f t="shared" si="2771"/>
        <v>46491</v>
      </c>
      <c r="M5321" s="1">
        <f t="shared" si="2790"/>
        <v>21</v>
      </c>
      <c r="N5321" s="1">
        <f t="shared" si="2772"/>
        <v>11</v>
      </c>
      <c r="O5321" s="2">
        <f t="shared" si="2773"/>
        <v>0.99653729000000002</v>
      </c>
      <c r="P5321" s="13">
        <f t="shared" si="2798"/>
        <v>0.99339977999999995</v>
      </c>
      <c r="Q5321" s="13">
        <f t="shared" si="2791"/>
        <v>1.2823125708308543</v>
      </c>
      <c r="R5321" s="2">
        <f t="shared" si="2794"/>
        <v>1.2778722899999999</v>
      </c>
      <c r="S5321" s="2">
        <f t="shared" si="2787"/>
        <v>1.33428788</v>
      </c>
      <c r="T5321" s="2">
        <f t="shared" si="2774"/>
        <v>16994.96386521</v>
      </c>
      <c r="U5321" s="2">
        <f t="shared" si="2775"/>
        <v>4257.8595866320838</v>
      </c>
      <c r="V5321" s="2">
        <f t="shared" si="2776"/>
        <v>0</v>
      </c>
      <c r="W5321" s="2">
        <f t="shared" si="2777"/>
        <v>16994.963865222086</v>
      </c>
      <c r="X5321" s="17">
        <f t="shared" si="2778"/>
        <v>0</v>
      </c>
      <c r="Y5321" s="2">
        <f t="shared" si="2779"/>
        <v>0</v>
      </c>
      <c r="Z5321" s="72">
        <f t="shared" si="2780"/>
        <v>0</v>
      </c>
      <c r="AA5321" s="2">
        <f t="shared" si="2799"/>
        <v>0</v>
      </c>
      <c r="AB5321" s="12">
        <f t="shared" si="2788"/>
        <v>4.6600000000000003E-2</v>
      </c>
      <c r="AC5321" s="17">
        <f t="shared" si="2781"/>
        <v>11</v>
      </c>
      <c r="AD5321" s="17">
        <v>252</v>
      </c>
      <c r="AE5321" s="13">
        <f t="shared" si="2792"/>
        <v>1.001990132</v>
      </c>
      <c r="AF5321" s="2">
        <f t="shared" si="2800"/>
        <v>33.822221419999998</v>
      </c>
      <c r="AG5321" s="2">
        <f t="shared" si="2782"/>
        <v>33.822221419999998</v>
      </c>
      <c r="AH5321" s="3">
        <f t="shared" si="2783"/>
        <v>0</v>
      </c>
      <c r="AI5321" s="4" t="str">
        <f t="shared" si="2793"/>
        <v>A+J=</v>
      </c>
      <c r="AJ5321" s="11">
        <f t="shared" si="2789"/>
        <v>46491</v>
      </c>
      <c r="AQ5321" s="53"/>
      <c r="AR5321" s="53"/>
    </row>
    <row r="5322" spans="1:44" x14ac:dyDescent="0.2">
      <c r="A5322" s="158">
        <f t="shared" si="2784"/>
        <v>46478</v>
      </c>
      <c r="B5322" s="2">
        <f t="shared" ref="B5322:B5385" si="2801">(W5322+AG5322)</f>
        <v>17031.864180512086</v>
      </c>
      <c r="C5322" s="2">
        <f t="shared" si="2785"/>
        <v>12737.104278590001</v>
      </c>
      <c r="D5322" s="2">
        <f>SUM(Y5322:Y$5459)</f>
        <v>12737.104278599882</v>
      </c>
      <c r="E5322" s="91">
        <v>0</v>
      </c>
      <c r="F5322" s="88">
        <f t="shared" si="2795"/>
        <v>6455.85</v>
      </c>
      <c r="G5322" s="3">
        <f>IF(AND(N5322=1,N5321&gt;1),VLOOKUP(A5321,[1]Plan1!$BK$81:$BM$259,3),G5321)</f>
        <v>6413.24</v>
      </c>
      <c r="H5322" s="11">
        <f t="shared" si="2796"/>
        <v>46403</v>
      </c>
      <c r="I5322" s="11">
        <f t="shared" si="2797"/>
        <v>46434</v>
      </c>
      <c r="J5322" s="12">
        <f t="shared" ref="J5322:J5385" si="2802">(G5322/F5322)-1</f>
        <v>-6.6002153085962245E-3</v>
      </c>
      <c r="K5322" s="11">
        <f t="shared" si="2786"/>
        <v>46491</v>
      </c>
      <c r="L5322" s="11">
        <f t="shared" ref="L5322:L5385" si="2803">IF(A5322&gt;L5321,K5322,L5321)</f>
        <v>46491</v>
      </c>
      <c r="M5322" s="1">
        <f t="shared" si="2790"/>
        <v>21</v>
      </c>
      <c r="N5322" s="1">
        <f t="shared" ref="N5322:N5385" si="2804">(M5322-(NETWORKDAYS(A5322,L5322,$AN$194:$AN$348)-1))</f>
        <v>12</v>
      </c>
      <c r="O5322" s="2">
        <f t="shared" ref="O5322:O5385" si="2805">TRUNC((G5322/F5322)^TRUNC((N5322/M5322),9),8)</f>
        <v>0.99622308999999998</v>
      </c>
      <c r="P5322" s="13">
        <f t="shared" si="2798"/>
        <v>0.99339977999999995</v>
      </c>
      <c r="Q5322" s="13">
        <f t="shared" si="2791"/>
        <v>1.2823125708308543</v>
      </c>
      <c r="R5322" s="2">
        <f t="shared" si="2794"/>
        <v>1.27746939</v>
      </c>
      <c r="S5322" s="2">
        <f t="shared" si="2787"/>
        <v>1.33428788</v>
      </c>
      <c r="T5322" s="2">
        <f t="shared" ref="T5322:T5385" si="2806">TRUNC(C5322*S5322,8)</f>
        <v>16994.96386521</v>
      </c>
      <c r="U5322" s="2">
        <f t="shared" ref="U5322:U5385" si="2807">(D5322*(S5322-1))</f>
        <v>4257.8595866320838</v>
      </c>
      <c r="V5322" s="2">
        <f t="shared" ref="V5322:V5385" si="2808">(E5322*(R5322-1))</f>
        <v>0</v>
      </c>
      <c r="W5322" s="2">
        <f t="shared" ref="W5322:W5385" si="2809">(C5322+U5322+V5322)</f>
        <v>16994.963865222086</v>
      </c>
      <c r="X5322" s="17">
        <f t="shared" ref="X5322:X5385" si="2810">IF(VLOOKUP(A5322,AN$10:AU$190,8)=VLOOKUP(A5321,AN$10:AU$190,8),0,VLOOKUP(A5322,AN$10:AU$190,8))</f>
        <v>0</v>
      </c>
      <c r="Y5322" s="2">
        <f t="shared" ref="Y5322:Y5385" si="2811">IF(X5322&gt;0,VLOOKUP(A5322,AN$12:AR$190,5),0)</f>
        <v>0</v>
      </c>
      <c r="Z5322" s="72">
        <f t="shared" ref="Z5322:Z5385" si="2812">IF(X5322&gt;0,VLOOKUP($A5322,$AN$10:$AS$190,6),0)</f>
        <v>0</v>
      </c>
      <c r="AA5322" s="2">
        <f t="shared" si="2799"/>
        <v>0</v>
      </c>
      <c r="AB5322" s="12">
        <f t="shared" si="2788"/>
        <v>4.6600000000000003E-2</v>
      </c>
      <c r="AC5322" s="17">
        <f t="shared" ref="AC5322:AC5385" si="2813">N5322</f>
        <v>12</v>
      </c>
      <c r="AD5322" s="17">
        <v>252</v>
      </c>
      <c r="AE5322" s="13">
        <f t="shared" si="2792"/>
        <v>1.00217125</v>
      </c>
      <c r="AF5322" s="2">
        <f t="shared" si="2800"/>
        <v>36.900315290000002</v>
      </c>
      <c r="AG5322" s="2">
        <f t="shared" ref="AG5322:AG5385" si="2814">TRUNC((W5322*(AE5322-1)),8)</f>
        <v>36.900315290000002</v>
      </c>
      <c r="AH5322" s="3">
        <f t="shared" ref="AH5322:AH5385" si="2815">IF(AA5322&gt;0,AA5322+AF5322,0)</f>
        <v>0</v>
      </c>
      <c r="AI5322" s="4" t="str">
        <f t="shared" si="2793"/>
        <v>A+J=</v>
      </c>
      <c r="AJ5322" s="11">
        <f t="shared" si="2789"/>
        <v>46491</v>
      </c>
      <c r="AQ5322" s="53"/>
      <c r="AR5322" s="53"/>
    </row>
    <row r="5323" spans="1:44" x14ac:dyDescent="0.2">
      <c r="A5323" s="158">
        <f t="shared" ref="A5323:A5386" si="2816">(A5322+1)</f>
        <v>46479</v>
      </c>
      <c r="B5323" s="2">
        <f t="shared" si="2801"/>
        <v>17034.942818212086</v>
      </c>
      <c r="C5323" s="2">
        <f t="shared" ref="C5323:C5386" si="2817">TRUNC(IF(X5322&gt;0,VLOOKUP(A5322,$AN$12:$AO$190,2),C5322),8)</f>
        <v>12737.104278590001</v>
      </c>
      <c r="D5323" s="2">
        <f>SUM(Y5323:Y$5459)</f>
        <v>12737.104278599882</v>
      </c>
      <c r="E5323" s="91">
        <v>0</v>
      </c>
      <c r="F5323" s="88">
        <f t="shared" si="2795"/>
        <v>6455.85</v>
      </c>
      <c r="G5323" s="3">
        <f>IF(AND(N5323=1,N5322&gt;1),VLOOKUP(A5322,[1]Plan1!$BK$81:$BM$259,3),G5322)</f>
        <v>6413.24</v>
      </c>
      <c r="H5323" s="11">
        <f t="shared" si="2796"/>
        <v>46403</v>
      </c>
      <c r="I5323" s="11">
        <f t="shared" si="2797"/>
        <v>46434</v>
      </c>
      <c r="J5323" s="12">
        <f t="shared" si="2802"/>
        <v>-6.6002153085962245E-3</v>
      </c>
      <c r="K5323" s="11">
        <f t="shared" ref="K5323:K5386" si="2818">IF(DAY(A5323)=14,VLOOKUP(A5323,AR$194:AW$373,4),K5322)</f>
        <v>46491</v>
      </c>
      <c r="L5323" s="11">
        <f t="shared" si="2803"/>
        <v>46491</v>
      </c>
      <c r="M5323" s="1">
        <f t="shared" si="2790"/>
        <v>21</v>
      </c>
      <c r="N5323" s="1">
        <f t="shared" si="2804"/>
        <v>13</v>
      </c>
      <c r="O5323" s="2">
        <f t="shared" si="2805"/>
        <v>0.99590900000000004</v>
      </c>
      <c r="P5323" s="13">
        <f t="shared" si="2798"/>
        <v>0.99339977999999995</v>
      </c>
      <c r="Q5323" s="13">
        <f t="shared" si="2791"/>
        <v>1.2823125708308543</v>
      </c>
      <c r="R5323" s="2">
        <f t="shared" si="2794"/>
        <v>1.27706663</v>
      </c>
      <c r="S5323" s="2">
        <f t="shared" ref="S5323:S5386" si="2819">IF(AND(X5323&gt;0,MONTH(A5323)=9),R5323,S5322)</f>
        <v>1.33428788</v>
      </c>
      <c r="T5323" s="2">
        <f t="shared" si="2806"/>
        <v>16994.96386521</v>
      </c>
      <c r="U5323" s="2">
        <f t="shared" si="2807"/>
        <v>4257.8595866320838</v>
      </c>
      <c r="V5323" s="2">
        <f t="shared" si="2808"/>
        <v>0</v>
      </c>
      <c r="W5323" s="2">
        <f t="shared" si="2809"/>
        <v>16994.963865222086</v>
      </c>
      <c r="X5323" s="17">
        <f t="shared" si="2810"/>
        <v>0</v>
      </c>
      <c r="Y5323" s="2">
        <f t="shared" si="2811"/>
        <v>0</v>
      </c>
      <c r="Z5323" s="72">
        <f t="shared" si="2812"/>
        <v>0</v>
      </c>
      <c r="AA5323" s="2">
        <f t="shared" si="2799"/>
        <v>0</v>
      </c>
      <c r="AB5323" s="12">
        <f t="shared" ref="AB5323:AB5386" si="2820">(AB5322)</f>
        <v>4.6600000000000003E-2</v>
      </c>
      <c r="AC5323" s="17">
        <f t="shared" si="2813"/>
        <v>13</v>
      </c>
      <c r="AD5323" s="17">
        <v>252</v>
      </c>
      <c r="AE5323" s="13">
        <f t="shared" si="2792"/>
        <v>1.0023523999999999</v>
      </c>
      <c r="AF5323" s="2">
        <f t="shared" si="2800"/>
        <v>39.978952990000003</v>
      </c>
      <c r="AG5323" s="2">
        <f t="shared" si="2814"/>
        <v>39.978952990000003</v>
      </c>
      <c r="AH5323" s="3">
        <f t="shared" si="2815"/>
        <v>0</v>
      </c>
      <c r="AI5323" s="4" t="str">
        <f t="shared" si="2793"/>
        <v>A+J=</v>
      </c>
      <c r="AJ5323" s="11">
        <f t="shared" ref="AJ5323:AJ5386" si="2821">IF(X5322&gt;0,VLOOKUP(A5322,$AN$10:$AW$190,9),AJ5322)</f>
        <v>46491</v>
      </c>
      <c r="AQ5323" s="53"/>
      <c r="AR5323" s="53"/>
    </row>
    <row r="5324" spans="1:44" x14ac:dyDescent="0.2">
      <c r="A5324" s="158">
        <f t="shared" si="2816"/>
        <v>46480</v>
      </c>
      <c r="B5324" s="2">
        <f t="shared" si="2801"/>
        <v>17038.022016752086</v>
      </c>
      <c r="C5324" s="2">
        <f t="shared" si="2817"/>
        <v>12737.104278590001</v>
      </c>
      <c r="D5324" s="2">
        <f>SUM(Y5324:Y$5459)</f>
        <v>12737.104278599882</v>
      </c>
      <c r="E5324" s="91">
        <v>0</v>
      </c>
      <c r="F5324" s="88">
        <f t="shared" si="2795"/>
        <v>6455.85</v>
      </c>
      <c r="G5324" s="3">
        <f>IF(AND(N5324=1,N5323&gt;1),VLOOKUP(A5323,[1]Plan1!$BK$81:$BM$259,3),G5323)</f>
        <v>6413.24</v>
      </c>
      <c r="H5324" s="11">
        <f t="shared" si="2796"/>
        <v>46403</v>
      </c>
      <c r="I5324" s="11">
        <f t="shared" si="2797"/>
        <v>46434</v>
      </c>
      <c r="J5324" s="12">
        <f t="shared" si="2802"/>
        <v>-6.6002153085962245E-3</v>
      </c>
      <c r="K5324" s="11">
        <f t="shared" si="2818"/>
        <v>46491</v>
      </c>
      <c r="L5324" s="11">
        <f t="shared" si="2803"/>
        <v>46491</v>
      </c>
      <c r="M5324" s="1">
        <f t="shared" si="2790"/>
        <v>21</v>
      </c>
      <c r="N5324" s="1">
        <f t="shared" si="2804"/>
        <v>14</v>
      </c>
      <c r="O5324" s="2">
        <f t="shared" si="2805"/>
        <v>0.99559500000000001</v>
      </c>
      <c r="P5324" s="13">
        <f t="shared" si="2798"/>
        <v>0.99339977999999995</v>
      </c>
      <c r="Q5324" s="13">
        <f t="shared" si="2791"/>
        <v>1.2823125708308543</v>
      </c>
      <c r="R5324" s="2">
        <f t="shared" si="2794"/>
        <v>1.2766639799999999</v>
      </c>
      <c r="S5324" s="2">
        <f t="shared" si="2819"/>
        <v>1.33428788</v>
      </c>
      <c r="T5324" s="2">
        <f t="shared" si="2806"/>
        <v>16994.96386521</v>
      </c>
      <c r="U5324" s="2">
        <f t="shared" si="2807"/>
        <v>4257.8595866320838</v>
      </c>
      <c r="V5324" s="2">
        <f t="shared" si="2808"/>
        <v>0</v>
      </c>
      <c r="W5324" s="2">
        <f t="shared" si="2809"/>
        <v>16994.963865222086</v>
      </c>
      <c r="X5324" s="17">
        <f t="shared" si="2810"/>
        <v>0</v>
      </c>
      <c r="Y5324" s="2">
        <f t="shared" si="2811"/>
        <v>0</v>
      </c>
      <c r="Z5324" s="72">
        <f t="shared" si="2812"/>
        <v>0</v>
      </c>
      <c r="AA5324" s="2">
        <f t="shared" si="2799"/>
        <v>0</v>
      </c>
      <c r="AB5324" s="12">
        <f t="shared" si="2820"/>
        <v>4.6600000000000003E-2</v>
      </c>
      <c r="AC5324" s="17">
        <f t="shared" si="2813"/>
        <v>14</v>
      </c>
      <c r="AD5324" s="17">
        <v>252</v>
      </c>
      <c r="AE5324" s="13">
        <f t="shared" si="2792"/>
        <v>1.002533583</v>
      </c>
      <c r="AF5324" s="2">
        <f t="shared" si="2800"/>
        <v>43.058151530000004</v>
      </c>
      <c r="AG5324" s="2">
        <f t="shared" si="2814"/>
        <v>43.058151530000004</v>
      </c>
      <c r="AH5324" s="3">
        <f t="shared" si="2815"/>
        <v>0</v>
      </c>
      <c r="AI5324" s="4" t="str">
        <f t="shared" si="2793"/>
        <v>A+J=</v>
      </c>
      <c r="AJ5324" s="11">
        <f t="shared" si="2821"/>
        <v>46491</v>
      </c>
      <c r="AQ5324" s="53"/>
      <c r="AR5324" s="53"/>
    </row>
    <row r="5325" spans="1:44" x14ac:dyDescent="0.2">
      <c r="A5325" s="158">
        <f t="shared" si="2816"/>
        <v>46481</v>
      </c>
      <c r="B5325" s="2">
        <f t="shared" si="2801"/>
        <v>17038.022016752086</v>
      </c>
      <c r="C5325" s="2">
        <f t="shared" si="2817"/>
        <v>12737.104278590001</v>
      </c>
      <c r="D5325" s="2">
        <f>SUM(Y5325:Y$5459)</f>
        <v>12737.104278599882</v>
      </c>
      <c r="E5325" s="91">
        <v>0</v>
      </c>
      <c r="F5325" s="88">
        <f t="shared" si="2795"/>
        <v>6455.85</v>
      </c>
      <c r="G5325" s="3">
        <f>IF(AND(N5325=1,N5324&gt;1),VLOOKUP(A5324,[1]Plan1!$BK$81:$BM$259,3),G5324)</f>
        <v>6413.24</v>
      </c>
      <c r="H5325" s="11">
        <f t="shared" si="2796"/>
        <v>46403</v>
      </c>
      <c r="I5325" s="11">
        <f t="shared" si="2797"/>
        <v>46434</v>
      </c>
      <c r="J5325" s="12">
        <f t="shared" si="2802"/>
        <v>-6.6002153085962245E-3</v>
      </c>
      <c r="K5325" s="11">
        <f t="shared" si="2818"/>
        <v>46491</v>
      </c>
      <c r="L5325" s="11">
        <f t="shared" si="2803"/>
        <v>46491</v>
      </c>
      <c r="M5325" s="1">
        <f t="shared" si="2790"/>
        <v>21</v>
      </c>
      <c r="N5325" s="1">
        <f t="shared" si="2804"/>
        <v>14</v>
      </c>
      <c r="O5325" s="2">
        <f t="shared" si="2805"/>
        <v>0.99559500000000001</v>
      </c>
      <c r="P5325" s="13">
        <f t="shared" si="2798"/>
        <v>0.99339977999999995</v>
      </c>
      <c r="Q5325" s="13">
        <f t="shared" si="2791"/>
        <v>1.2823125708308543</v>
      </c>
      <c r="R5325" s="2">
        <f t="shared" si="2794"/>
        <v>1.2766639799999999</v>
      </c>
      <c r="S5325" s="2">
        <f t="shared" si="2819"/>
        <v>1.33428788</v>
      </c>
      <c r="T5325" s="2">
        <f t="shared" si="2806"/>
        <v>16994.96386521</v>
      </c>
      <c r="U5325" s="2">
        <f t="shared" si="2807"/>
        <v>4257.8595866320838</v>
      </c>
      <c r="V5325" s="2">
        <f t="shared" si="2808"/>
        <v>0</v>
      </c>
      <c r="W5325" s="2">
        <f t="shared" si="2809"/>
        <v>16994.963865222086</v>
      </c>
      <c r="X5325" s="17">
        <f t="shared" si="2810"/>
        <v>0</v>
      </c>
      <c r="Y5325" s="2">
        <f t="shared" si="2811"/>
        <v>0</v>
      </c>
      <c r="Z5325" s="72">
        <f t="shared" si="2812"/>
        <v>0</v>
      </c>
      <c r="AA5325" s="2">
        <f t="shared" si="2799"/>
        <v>0</v>
      </c>
      <c r="AB5325" s="12">
        <f t="shared" si="2820"/>
        <v>4.6600000000000003E-2</v>
      </c>
      <c r="AC5325" s="17">
        <f t="shared" si="2813"/>
        <v>14</v>
      </c>
      <c r="AD5325" s="17">
        <v>252</v>
      </c>
      <c r="AE5325" s="13">
        <f t="shared" si="2792"/>
        <v>1.002533583</v>
      </c>
      <c r="AF5325" s="2">
        <f t="shared" si="2800"/>
        <v>43.058151530000004</v>
      </c>
      <c r="AG5325" s="2">
        <f t="shared" si="2814"/>
        <v>43.058151530000004</v>
      </c>
      <c r="AH5325" s="3">
        <f t="shared" si="2815"/>
        <v>0</v>
      </c>
      <c r="AI5325" s="4" t="str">
        <f t="shared" si="2793"/>
        <v>A+J=</v>
      </c>
      <c r="AJ5325" s="11">
        <f t="shared" si="2821"/>
        <v>46491</v>
      </c>
      <c r="AQ5325" s="53"/>
      <c r="AR5325" s="53"/>
    </row>
    <row r="5326" spans="1:44" x14ac:dyDescent="0.2">
      <c r="A5326" s="158">
        <f t="shared" si="2816"/>
        <v>46482</v>
      </c>
      <c r="B5326" s="2">
        <f t="shared" si="2801"/>
        <v>17038.022016752086</v>
      </c>
      <c r="C5326" s="2">
        <f t="shared" si="2817"/>
        <v>12737.104278590001</v>
      </c>
      <c r="D5326" s="2">
        <f>SUM(Y5326:Y$5459)</f>
        <v>12737.104278599882</v>
      </c>
      <c r="E5326" s="91">
        <v>0</v>
      </c>
      <c r="F5326" s="88">
        <f t="shared" si="2795"/>
        <v>6455.85</v>
      </c>
      <c r="G5326" s="3">
        <f>IF(AND(N5326=1,N5325&gt;1),VLOOKUP(A5325,[1]Plan1!$BK$81:$BM$259,3),G5325)</f>
        <v>6413.24</v>
      </c>
      <c r="H5326" s="11">
        <f t="shared" si="2796"/>
        <v>46403</v>
      </c>
      <c r="I5326" s="11">
        <f t="shared" si="2797"/>
        <v>46434</v>
      </c>
      <c r="J5326" s="12">
        <f t="shared" si="2802"/>
        <v>-6.6002153085962245E-3</v>
      </c>
      <c r="K5326" s="11">
        <f t="shared" si="2818"/>
        <v>46491</v>
      </c>
      <c r="L5326" s="11">
        <f t="shared" si="2803"/>
        <v>46491</v>
      </c>
      <c r="M5326" s="1">
        <f t="shared" si="2790"/>
        <v>21</v>
      </c>
      <c r="N5326" s="1">
        <f t="shared" si="2804"/>
        <v>14</v>
      </c>
      <c r="O5326" s="2">
        <f t="shared" si="2805"/>
        <v>0.99559500000000001</v>
      </c>
      <c r="P5326" s="13">
        <f t="shared" si="2798"/>
        <v>0.99339977999999995</v>
      </c>
      <c r="Q5326" s="13">
        <f t="shared" si="2791"/>
        <v>1.2823125708308543</v>
      </c>
      <c r="R5326" s="2">
        <f t="shared" si="2794"/>
        <v>1.2766639799999999</v>
      </c>
      <c r="S5326" s="2">
        <f t="shared" si="2819"/>
        <v>1.33428788</v>
      </c>
      <c r="T5326" s="2">
        <f t="shared" si="2806"/>
        <v>16994.96386521</v>
      </c>
      <c r="U5326" s="2">
        <f t="shared" si="2807"/>
        <v>4257.8595866320838</v>
      </c>
      <c r="V5326" s="2">
        <f t="shared" si="2808"/>
        <v>0</v>
      </c>
      <c r="W5326" s="2">
        <f t="shared" si="2809"/>
        <v>16994.963865222086</v>
      </c>
      <c r="X5326" s="17">
        <f t="shared" si="2810"/>
        <v>0</v>
      </c>
      <c r="Y5326" s="2">
        <f t="shared" si="2811"/>
        <v>0</v>
      </c>
      <c r="Z5326" s="72">
        <f t="shared" si="2812"/>
        <v>0</v>
      </c>
      <c r="AA5326" s="2">
        <f t="shared" si="2799"/>
        <v>0</v>
      </c>
      <c r="AB5326" s="12">
        <f t="shared" si="2820"/>
        <v>4.6600000000000003E-2</v>
      </c>
      <c r="AC5326" s="17">
        <f t="shared" si="2813"/>
        <v>14</v>
      </c>
      <c r="AD5326" s="17">
        <v>252</v>
      </c>
      <c r="AE5326" s="13">
        <f t="shared" si="2792"/>
        <v>1.002533583</v>
      </c>
      <c r="AF5326" s="2">
        <f t="shared" si="2800"/>
        <v>43.058151530000004</v>
      </c>
      <c r="AG5326" s="2">
        <f t="shared" si="2814"/>
        <v>43.058151530000004</v>
      </c>
      <c r="AH5326" s="3">
        <f t="shared" si="2815"/>
        <v>0</v>
      </c>
      <c r="AI5326" s="4" t="str">
        <f t="shared" si="2793"/>
        <v>A+J=</v>
      </c>
      <c r="AJ5326" s="11">
        <f t="shared" si="2821"/>
        <v>46491</v>
      </c>
      <c r="AQ5326" s="53"/>
      <c r="AR5326" s="53"/>
    </row>
    <row r="5327" spans="1:44" x14ac:dyDescent="0.2">
      <c r="A5327" s="158">
        <f t="shared" si="2816"/>
        <v>46483</v>
      </c>
      <c r="B5327" s="2">
        <f t="shared" si="2801"/>
        <v>17041.101759132085</v>
      </c>
      <c r="C5327" s="2">
        <f t="shared" si="2817"/>
        <v>12737.104278590001</v>
      </c>
      <c r="D5327" s="2">
        <f>SUM(Y5327:Y$5459)</f>
        <v>12737.104278599882</v>
      </c>
      <c r="E5327" s="91">
        <v>0</v>
      </c>
      <c r="F5327" s="88">
        <f t="shared" si="2795"/>
        <v>6455.85</v>
      </c>
      <c r="G5327" s="3">
        <f>IF(AND(N5327=1,N5326&gt;1),VLOOKUP(A5326,[1]Plan1!$BK$81:$BM$259,3),G5326)</f>
        <v>6413.24</v>
      </c>
      <c r="H5327" s="11">
        <f t="shared" si="2796"/>
        <v>46403</v>
      </c>
      <c r="I5327" s="11">
        <f t="shared" si="2797"/>
        <v>46434</v>
      </c>
      <c r="J5327" s="12">
        <f t="shared" si="2802"/>
        <v>-6.6002153085962245E-3</v>
      </c>
      <c r="K5327" s="11">
        <f t="shared" si="2818"/>
        <v>46491</v>
      </c>
      <c r="L5327" s="11">
        <f t="shared" si="2803"/>
        <v>46491</v>
      </c>
      <c r="M5327" s="1">
        <f t="shared" si="2790"/>
        <v>21</v>
      </c>
      <c r="N5327" s="1">
        <f t="shared" si="2804"/>
        <v>15</v>
      </c>
      <c r="O5327" s="2">
        <f t="shared" si="2805"/>
        <v>0.99528110000000003</v>
      </c>
      <c r="P5327" s="13">
        <f t="shared" si="2798"/>
        <v>0.99339977999999995</v>
      </c>
      <c r="Q5327" s="13">
        <f t="shared" si="2791"/>
        <v>1.2823125708308543</v>
      </c>
      <c r="R5327" s="2">
        <f t="shared" si="2794"/>
        <v>1.27626146</v>
      </c>
      <c r="S5327" s="2">
        <f t="shared" si="2819"/>
        <v>1.33428788</v>
      </c>
      <c r="T5327" s="2">
        <f t="shared" si="2806"/>
        <v>16994.96386521</v>
      </c>
      <c r="U5327" s="2">
        <f t="shared" si="2807"/>
        <v>4257.8595866320838</v>
      </c>
      <c r="V5327" s="2">
        <f t="shared" si="2808"/>
        <v>0</v>
      </c>
      <c r="W5327" s="2">
        <f t="shared" si="2809"/>
        <v>16994.963865222086</v>
      </c>
      <c r="X5327" s="17">
        <f t="shared" si="2810"/>
        <v>0</v>
      </c>
      <c r="Y5327" s="2">
        <f t="shared" si="2811"/>
        <v>0</v>
      </c>
      <c r="Z5327" s="72">
        <f t="shared" si="2812"/>
        <v>0</v>
      </c>
      <c r="AA5327" s="2">
        <f t="shared" si="2799"/>
        <v>0</v>
      </c>
      <c r="AB5327" s="12">
        <f t="shared" si="2820"/>
        <v>4.6600000000000003E-2</v>
      </c>
      <c r="AC5327" s="17">
        <f t="shared" si="2813"/>
        <v>15</v>
      </c>
      <c r="AD5327" s="17">
        <v>252</v>
      </c>
      <c r="AE5327" s="13">
        <f t="shared" si="2792"/>
        <v>1.002714798</v>
      </c>
      <c r="AF5327" s="2">
        <f t="shared" si="2800"/>
        <v>46.137893910000003</v>
      </c>
      <c r="AG5327" s="2">
        <f t="shared" si="2814"/>
        <v>46.137893910000003</v>
      </c>
      <c r="AH5327" s="3">
        <f t="shared" si="2815"/>
        <v>0</v>
      </c>
      <c r="AI5327" s="4" t="str">
        <f t="shared" si="2793"/>
        <v>A+J=</v>
      </c>
      <c r="AJ5327" s="11">
        <f t="shared" si="2821"/>
        <v>46491</v>
      </c>
      <c r="AQ5327" s="53"/>
      <c r="AR5327" s="53"/>
    </row>
    <row r="5328" spans="1:44" x14ac:dyDescent="0.2">
      <c r="A5328" s="158">
        <f t="shared" si="2816"/>
        <v>46484</v>
      </c>
      <c r="B5328" s="2">
        <f t="shared" si="2801"/>
        <v>17044.182079332084</v>
      </c>
      <c r="C5328" s="2">
        <f t="shared" si="2817"/>
        <v>12737.104278590001</v>
      </c>
      <c r="D5328" s="2">
        <f>SUM(Y5328:Y$5459)</f>
        <v>12737.104278599882</v>
      </c>
      <c r="E5328" s="91">
        <v>0</v>
      </c>
      <c r="F5328" s="88">
        <f t="shared" si="2795"/>
        <v>6455.85</v>
      </c>
      <c r="G5328" s="3">
        <f>IF(AND(N5328=1,N5327&gt;1),VLOOKUP(A5327,[1]Plan1!$BK$81:$BM$259,3),G5327)</f>
        <v>6413.24</v>
      </c>
      <c r="H5328" s="11">
        <f t="shared" si="2796"/>
        <v>46403</v>
      </c>
      <c r="I5328" s="11">
        <f t="shared" si="2797"/>
        <v>46434</v>
      </c>
      <c r="J5328" s="12">
        <f t="shared" si="2802"/>
        <v>-6.6002153085962245E-3</v>
      </c>
      <c r="K5328" s="11">
        <f t="shared" si="2818"/>
        <v>46491</v>
      </c>
      <c r="L5328" s="11">
        <f t="shared" si="2803"/>
        <v>46491</v>
      </c>
      <c r="M5328" s="1">
        <f t="shared" si="2790"/>
        <v>21</v>
      </c>
      <c r="N5328" s="1">
        <f t="shared" si="2804"/>
        <v>16</v>
      </c>
      <c r="O5328" s="2">
        <f t="shared" si="2805"/>
        <v>0.9949673</v>
      </c>
      <c r="P5328" s="13">
        <f t="shared" si="2798"/>
        <v>0.99339977999999995</v>
      </c>
      <c r="Q5328" s="13">
        <f t="shared" si="2791"/>
        <v>1.2823125708308543</v>
      </c>
      <c r="R5328" s="2">
        <f t="shared" si="2794"/>
        <v>1.2758590700000001</v>
      </c>
      <c r="S5328" s="2">
        <f t="shared" si="2819"/>
        <v>1.33428788</v>
      </c>
      <c r="T5328" s="2">
        <f t="shared" si="2806"/>
        <v>16994.96386521</v>
      </c>
      <c r="U5328" s="2">
        <f t="shared" si="2807"/>
        <v>4257.8595866320838</v>
      </c>
      <c r="V5328" s="2">
        <f t="shared" si="2808"/>
        <v>0</v>
      </c>
      <c r="W5328" s="2">
        <f t="shared" si="2809"/>
        <v>16994.963865222086</v>
      </c>
      <c r="X5328" s="17">
        <f t="shared" si="2810"/>
        <v>0</v>
      </c>
      <c r="Y5328" s="2">
        <f t="shared" si="2811"/>
        <v>0</v>
      </c>
      <c r="Z5328" s="72">
        <f t="shared" si="2812"/>
        <v>0</v>
      </c>
      <c r="AA5328" s="2">
        <f t="shared" si="2799"/>
        <v>0</v>
      </c>
      <c r="AB5328" s="12">
        <f t="shared" si="2820"/>
        <v>4.6600000000000003E-2</v>
      </c>
      <c r="AC5328" s="17">
        <f t="shared" si="2813"/>
        <v>16</v>
      </c>
      <c r="AD5328" s="17">
        <v>252</v>
      </c>
      <c r="AE5328" s="13">
        <f t="shared" si="2792"/>
        <v>1.0028960469999999</v>
      </c>
      <c r="AF5328" s="2">
        <f t="shared" si="2800"/>
        <v>49.218214109999998</v>
      </c>
      <c r="AG5328" s="2">
        <f t="shared" si="2814"/>
        <v>49.218214109999998</v>
      </c>
      <c r="AH5328" s="3">
        <f t="shared" si="2815"/>
        <v>0</v>
      </c>
      <c r="AI5328" s="4" t="str">
        <f t="shared" si="2793"/>
        <v>A+J=</v>
      </c>
      <c r="AJ5328" s="11">
        <f t="shared" si="2821"/>
        <v>46491</v>
      </c>
      <c r="AQ5328" s="53"/>
      <c r="AR5328" s="53"/>
    </row>
    <row r="5329" spans="1:44" x14ac:dyDescent="0.2">
      <c r="A5329" s="158">
        <f t="shared" si="2816"/>
        <v>46485</v>
      </c>
      <c r="B5329" s="2">
        <f t="shared" si="2801"/>
        <v>17047.262943382084</v>
      </c>
      <c r="C5329" s="2">
        <f t="shared" si="2817"/>
        <v>12737.104278590001</v>
      </c>
      <c r="D5329" s="2">
        <f>SUM(Y5329:Y$5459)</f>
        <v>12737.104278599882</v>
      </c>
      <c r="E5329" s="91">
        <v>0</v>
      </c>
      <c r="F5329" s="88">
        <f t="shared" si="2795"/>
        <v>6455.85</v>
      </c>
      <c r="G5329" s="3">
        <f>IF(AND(N5329=1,N5328&gt;1),VLOOKUP(A5328,[1]Plan1!$BK$81:$BM$259,3),G5328)</f>
        <v>6413.24</v>
      </c>
      <c r="H5329" s="11">
        <f t="shared" si="2796"/>
        <v>46403</v>
      </c>
      <c r="I5329" s="11">
        <f t="shared" si="2797"/>
        <v>46434</v>
      </c>
      <c r="J5329" s="12">
        <f t="shared" si="2802"/>
        <v>-6.6002153085962245E-3</v>
      </c>
      <c r="K5329" s="11">
        <f t="shared" si="2818"/>
        <v>46491</v>
      </c>
      <c r="L5329" s="11">
        <f t="shared" si="2803"/>
        <v>46491</v>
      </c>
      <c r="M5329" s="1">
        <f t="shared" si="2790"/>
        <v>21</v>
      </c>
      <c r="N5329" s="1">
        <f t="shared" si="2804"/>
        <v>17</v>
      </c>
      <c r="O5329" s="2">
        <f t="shared" si="2805"/>
        <v>0.99465360000000003</v>
      </c>
      <c r="P5329" s="13">
        <f t="shared" si="2798"/>
        <v>0.99339977999999995</v>
      </c>
      <c r="Q5329" s="13">
        <f t="shared" si="2791"/>
        <v>1.2823125708308543</v>
      </c>
      <c r="R5329" s="2">
        <f t="shared" si="2794"/>
        <v>1.2754568100000001</v>
      </c>
      <c r="S5329" s="2">
        <f t="shared" si="2819"/>
        <v>1.33428788</v>
      </c>
      <c r="T5329" s="2">
        <f t="shared" si="2806"/>
        <v>16994.96386521</v>
      </c>
      <c r="U5329" s="2">
        <f t="shared" si="2807"/>
        <v>4257.8595866320838</v>
      </c>
      <c r="V5329" s="2">
        <f t="shared" si="2808"/>
        <v>0</v>
      </c>
      <c r="W5329" s="2">
        <f t="shared" si="2809"/>
        <v>16994.963865222086</v>
      </c>
      <c r="X5329" s="17">
        <f t="shared" si="2810"/>
        <v>0</v>
      </c>
      <c r="Y5329" s="2">
        <f t="shared" si="2811"/>
        <v>0</v>
      </c>
      <c r="Z5329" s="72">
        <f t="shared" si="2812"/>
        <v>0</v>
      </c>
      <c r="AA5329" s="2">
        <f t="shared" si="2799"/>
        <v>0</v>
      </c>
      <c r="AB5329" s="12">
        <f t="shared" si="2820"/>
        <v>4.6600000000000003E-2</v>
      </c>
      <c r="AC5329" s="17">
        <f t="shared" si="2813"/>
        <v>17</v>
      </c>
      <c r="AD5329" s="17">
        <v>252</v>
      </c>
      <c r="AE5329" s="13">
        <f t="shared" si="2792"/>
        <v>1.003077328</v>
      </c>
      <c r="AF5329" s="2">
        <f t="shared" si="2800"/>
        <v>52.299078160000001</v>
      </c>
      <c r="AG5329" s="2">
        <f t="shared" si="2814"/>
        <v>52.299078160000001</v>
      </c>
      <c r="AH5329" s="3">
        <f t="shared" si="2815"/>
        <v>0</v>
      </c>
      <c r="AI5329" s="4" t="str">
        <f t="shared" si="2793"/>
        <v>A+J=</v>
      </c>
      <c r="AJ5329" s="11">
        <f t="shared" si="2821"/>
        <v>46491</v>
      </c>
      <c r="AQ5329" s="53"/>
      <c r="AR5329" s="53"/>
    </row>
    <row r="5330" spans="1:44" x14ac:dyDescent="0.2">
      <c r="A5330" s="158">
        <f t="shared" si="2816"/>
        <v>46486</v>
      </c>
      <c r="B5330" s="2">
        <f t="shared" si="2801"/>
        <v>17050.344368252085</v>
      </c>
      <c r="C5330" s="2">
        <f t="shared" si="2817"/>
        <v>12737.104278590001</v>
      </c>
      <c r="D5330" s="2">
        <f>SUM(Y5330:Y$5459)</f>
        <v>12737.104278599882</v>
      </c>
      <c r="E5330" s="91">
        <v>0</v>
      </c>
      <c r="F5330" s="88">
        <f t="shared" si="2795"/>
        <v>6455.85</v>
      </c>
      <c r="G5330" s="3">
        <f>IF(AND(N5330=1,N5329&gt;1),VLOOKUP(A5329,[1]Plan1!$BK$81:$BM$259,3),G5329)</f>
        <v>6413.24</v>
      </c>
      <c r="H5330" s="11">
        <f t="shared" si="2796"/>
        <v>46403</v>
      </c>
      <c r="I5330" s="11">
        <f t="shared" si="2797"/>
        <v>46434</v>
      </c>
      <c r="J5330" s="12">
        <f t="shared" si="2802"/>
        <v>-6.6002153085962245E-3</v>
      </c>
      <c r="K5330" s="11">
        <f t="shared" si="2818"/>
        <v>46491</v>
      </c>
      <c r="L5330" s="11">
        <f t="shared" si="2803"/>
        <v>46491</v>
      </c>
      <c r="M5330" s="1">
        <f t="shared" si="2790"/>
        <v>21</v>
      </c>
      <c r="N5330" s="1">
        <f t="shared" si="2804"/>
        <v>18</v>
      </c>
      <c r="O5330" s="2">
        <f t="shared" si="2805"/>
        <v>0.99433998999999995</v>
      </c>
      <c r="P5330" s="13">
        <f t="shared" si="2798"/>
        <v>0.99339977999999995</v>
      </c>
      <c r="Q5330" s="13">
        <f t="shared" si="2791"/>
        <v>1.2823125708308543</v>
      </c>
      <c r="R5330" s="2">
        <f t="shared" si="2794"/>
        <v>1.2750546599999999</v>
      </c>
      <c r="S5330" s="2">
        <f t="shared" si="2819"/>
        <v>1.33428788</v>
      </c>
      <c r="T5330" s="2">
        <f t="shared" si="2806"/>
        <v>16994.96386521</v>
      </c>
      <c r="U5330" s="2">
        <f t="shared" si="2807"/>
        <v>4257.8595866320838</v>
      </c>
      <c r="V5330" s="2">
        <f t="shared" si="2808"/>
        <v>0</v>
      </c>
      <c r="W5330" s="2">
        <f t="shared" si="2809"/>
        <v>16994.963865222086</v>
      </c>
      <c r="X5330" s="17">
        <f t="shared" si="2810"/>
        <v>0</v>
      </c>
      <c r="Y5330" s="2">
        <f t="shared" si="2811"/>
        <v>0</v>
      </c>
      <c r="Z5330" s="72">
        <f t="shared" si="2812"/>
        <v>0</v>
      </c>
      <c r="AA5330" s="2">
        <f t="shared" si="2799"/>
        <v>0</v>
      </c>
      <c r="AB5330" s="12">
        <f t="shared" si="2820"/>
        <v>4.6600000000000003E-2</v>
      </c>
      <c r="AC5330" s="17">
        <f t="shared" si="2813"/>
        <v>18</v>
      </c>
      <c r="AD5330" s="17">
        <v>252</v>
      </c>
      <c r="AE5330" s="13">
        <f t="shared" si="2792"/>
        <v>1.003258642</v>
      </c>
      <c r="AF5330" s="2">
        <f t="shared" si="2800"/>
        <v>55.38050303</v>
      </c>
      <c r="AG5330" s="2">
        <f t="shared" si="2814"/>
        <v>55.38050303</v>
      </c>
      <c r="AH5330" s="3">
        <f t="shared" si="2815"/>
        <v>0</v>
      </c>
      <c r="AI5330" s="4" t="str">
        <f t="shared" si="2793"/>
        <v>A+J=</v>
      </c>
      <c r="AJ5330" s="11">
        <f t="shared" si="2821"/>
        <v>46491</v>
      </c>
      <c r="AQ5330" s="53"/>
      <c r="AR5330" s="53"/>
    </row>
    <row r="5331" spans="1:44" x14ac:dyDescent="0.2">
      <c r="A5331" s="158">
        <f t="shared" si="2816"/>
        <v>46487</v>
      </c>
      <c r="B5331" s="2">
        <f t="shared" si="2801"/>
        <v>17053.426336972087</v>
      </c>
      <c r="C5331" s="2">
        <f t="shared" si="2817"/>
        <v>12737.104278590001</v>
      </c>
      <c r="D5331" s="2">
        <f>SUM(Y5331:Y$5459)</f>
        <v>12737.104278599882</v>
      </c>
      <c r="E5331" s="91">
        <v>0</v>
      </c>
      <c r="F5331" s="88">
        <f t="shared" si="2795"/>
        <v>6455.85</v>
      </c>
      <c r="G5331" s="3">
        <f>IF(AND(N5331=1,N5330&gt;1),VLOOKUP(A5330,[1]Plan1!$BK$81:$BM$259,3),G5330)</f>
        <v>6413.24</v>
      </c>
      <c r="H5331" s="11">
        <f t="shared" si="2796"/>
        <v>46403</v>
      </c>
      <c r="I5331" s="11">
        <f t="shared" si="2797"/>
        <v>46434</v>
      </c>
      <c r="J5331" s="12">
        <f t="shared" si="2802"/>
        <v>-6.6002153085962245E-3</v>
      </c>
      <c r="K5331" s="11">
        <f t="shared" si="2818"/>
        <v>46491</v>
      </c>
      <c r="L5331" s="11">
        <f t="shared" si="2803"/>
        <v>46491</v>
      </c>
      <c r="M5331" s="1">
        <f t="shared" si="2790"/>
        <v>21</v>
      </c>
      <c r="N5331" s="1">
        <f t="shared" si="2804"/>
        <v>19</v>
      </c>
      <c r="O5331" s="2">
        <f t="shared" si="2805"/>
        <v>0.99402648999999998</v>
      </c>
      <c r="P5331" s="13">
        <f t="shared" si="2798"/>
        <v>0.99339977999999995</v>
      </c>
      <c r="Q5331" s="13">
        <f t="shared" si="2791"/>
        <v>1.2823125708308543</v>
      </c>
      <c r="R5331" s="2">
        <f t="shared" si="2794"/>
        <v>1.2746526600000001</v>
      </c>
      <c r="S5331" s="2">
        <f t="shared" si="2819"/>
        <v>1.33428788</v>
      </c>
      <c r="T5331" s="2">
        <f t="shared" si="2806"/>
        <v>16994.96386521</v>
      </c>
      <c r="U5331" s="2">
        <f t="shared" si="2807"/>
        <v>4257.8595866320838</v>
      </c>
      <c r="V5331" s="2">
        <f t="shared" si="2808"/>
        <v>0</v>
      </c>
      <c r="W5331" s="2">
        <f t="shared" si="2809"/>
        <v>16994.963865222086</v>
      </c>
      <c r="X5331" s="17">
        <f t="shared" si="2810"/>
        <v>0</v>
      </c>
      <c r="Y5331" s="2">
        <f t="shared" si="2811"/>
        <v>0</v>
      </c>
      <c r="Z5331" s="72">
        <f t="shared" si="2812"/>
        <v>0</v>
      </c>
      <c r="AA5331" s="2">
        <f t="shared" si="2799"/>
        <v>0</v>
      </c>
      <c r="AB5331" s="12">
        <f t="shared" si="2820"/>
        <v>4.6600000000000003E-2</v>
      </c>
      <c r="AC5331" s="17">
        <f t="shared" si="2813"/>
        <v>19</v>
      </c>
      <c r="AD5331" s="17">
        <v>252</v>
      </c>
      <c r="AE5331" s="13">
        <f t="shared" si="2792"/>
        <v>1.003439988</v>
      </c>
      <c r="AF5331" s="2">
        <f t="shared" si="2800"/>
        <v>58.462471749999999</v>
      </c>
      <c r="AG5331" s="2">
        <f t="shared" si="2814"/>
        <v>58.462471749999999</v>
      </c>
      <c r="AH5331" s="3">
        <f t="shared" si="2815"/>
        <v>0</v>
      </c>
      <c r="AI5331" s="4" t="str">
        <f t="shared" si="2793"/>
        <v>A+J=</v>
      </c>
      <c r="AJ5331" s="11">
        <f t="shared" si="2821"/>
        <v>46491</v>
      </c>
      <c r="AQ5331" s="53"/>
      <c r="AR5331" s="53"/>
    </row>
    <row r="5332" spans="1:44" x14ac:dyDescent="0.2">
      <c r="A5332" s="158">
        <f t="shared" si="2816"/>
        <v>46488</v>
      </c>
      <c r="B5332" s="2">
        <f t="shared" si="2801"/>
        <v>17053.426336972087</v>
      </c>
      <c r="C5332" s="2">
        <f t="shared" si="2817"/>
        <v>12737.104278590001</v>
      </c>
      <c r="D5332" s="2">
        <f>SUM(Y5332:Y$5459)</f>
        <v>12737.104278599882</v>
      </c>
      <c r="E5332" s="91">
        <v>0</v>
      </c>
      <c r="F5332" s="88">
        <f t="shared" si="2795"/>
        <v>6455.85</v>
      </c>
      <c r="G5332" s="3">
        <f>IF(AND(N5332=1,N5331&gt;1),VLOOKUP(A5331,[1]Plan1!$BK$81:$BM$259,3),G5331)</f>
        <v>6413.24</v>
      </c>
      <c r="H5332" s="11">
        <f t="shared" si="2796"/>
        <v>46403</v>
      </c>
      <c r="I5332" s="11">
        <f t="shared" si="2797"/>
        <v>46434</v>
      </c>
      <c r="J5332" s="12">
        <f t="shared" si="2802"/>
        <v>-6.6002153085962245E-3</v>
      </c>
      <c r="K5332" s="11">
        <f t="shared" si="2818"/>
        <v>46491</v>
      </c>
      <c r="L5332" s="11">
        <f t="shared" si="2803"/>
        <v>46491</v>
      </c>
      <c r="M5332" s="1">
        <f t="shared" si="2790"/>
        <v>21</v>
      </c>
      <c r="N5332" s="1">
        <f t="shared" si="2804"/>
        <v>19</v>
      </c>
      <c r="O5332" s="2">
        <f t="shared" si="2805"/>
        <v>0.99402648999999998</v>
      </c>
      <c r="P5332" s="13">
        <f t="shared" si="2798"/>
        <v>0.99339977999999995</v>
      </c>
      <c r="Q5332" s="13">
        <f t="shared" si="2791"/>
        <v>1.2823125708308543</v>
      </c>
      <c r="R5332" s="2">
        <f t="shared" si="2794"/>
        <v>1.2746526600000001</v>
      </c>
      <c r="S5332" s="2">
        <f t="shared" si="2819"/>
        <v>1.33428788</v>
      </c>
      <c r="T5332" s="2">
        <f t="shared" si="2806"/>
        <v>16994.96386521</v>
      </c>
      <c r="U5332" s="2">
        <f t="shared" si="2807"/>
        <v>4257.8595866320838</v>
      </c>
      <c r="V5332" s="2">
        <f t="shared" si="2808"/>
        <v>0</v>
      </c>
      <c r="W5332" s="2">
        <f t="shared" si="2809"/>
        <v>16994.963865222086</v>
      </c>
      <c r="X5332" s="17">
        <f t="shared" si="2810"/>
        <v>0</v>
      </c>
      <c r="Y5332" s="2">
        <f t="shared" si="2811"/>
        <v>0</v>
      </c>
      <c r="Z5332" s="72">
        <f t="shared" si="2812"/>
        <v>0</v>
      </c>
      <c r="AA5332" s="2">
        <f t="shared" si="2799"/>
        <v>0</v>
      </c>
      <c r="AB5332" s="12">
        <f t="shared" si="2820"/>
        <v>4.6600000000000003E-2</v>
      </c>
      <c r="AC5332" s="17">
        <f t="shared" si="2813"/>
        <v>19</v>
      </c>
      <c r="AD5332" s="17">
        <v>252</v>
      </c>
      <c r="AE5332" s="13">
        <f t="shared" si="2792"/>
        <v>1.003439988</v>
      </c>
      <c r="AF5332" s="2">
        <f t="shared" si="2800"/>
        <v>58.462471749999999</v>
      </c>
      <c r="AG5332" s="2">
        <f t="shared" si="2814"/>
        <v>58.462471749999999</v>
      </c>
      <c r="AH5332" s="3">
        <f t="shared" si="2815"/>
        <v>0</v>
      </c>
      <c r="AI5332" s="4" t="str">
        <f t="shared" si="2793"/>
        <v>A+J=</v>
      </c>
      <c r="AJ5332" s="11">
        <f t="shared" si="2821"/>
        <v>46491</v>
      </c>
      <c r="AQ5332" s="53"/>
      <c r="AR5332" s="53"/>
    </row>
    <row r="5333" spans="1:44" x14ac:dyDescent="0.2">
      <c r="A5333" s="158">
        <f t="shared" si="2816"/>
        <v>46489</v>
      </c>
      <c r="B5333" s="2">
        <f t="shared" si="2801"/>
        <v>17053.426336972087</v>
      </c>
      <c r="C5333" s="2">
        <f t="shared" si="2817"/>
        <v>12737.104278590001</v>
      </c>
      <c r="D5333" s="2">
        <f>SUM(Y5333:Y$5459)</f>
        <v>12737.104278599882</v>
      </c>
      <c r="E5333" s="91">
        <v>0</v>
      </c>
      <c r="F5333" s="88">
        <f t="shared" si="2795"/>
        <v>6455.85</v>
      </c>
      <c r="G5333" s="3">
        <f>IF(AND(N5333=1,N5332&gt;1),VLOOKUP(A5332,[1]Plan1!$BK$81:$BM$259,3),G5332)</f>
        <v>6413.24</v>
      </c>
      <c r="H5333" s="11">
        <f t="shared" si="2796"/>
        <v>46403</v>
      </c>
      <c r="I5333" s="11">
        <f t="shared" si="2797"/>
        <v>46434</v>
      </c>
      <c r="J5333" s="12">
        <f t="shared" si="2802"/>
        <v>-6.6002153085962245E-3</v>
      </c>
      <c r="K5333" s="11">
        <f t="shared" si="2818"/>
        <v>46491</v>
      </c>
      <c r="L5333" s="11">
        <f t="shared" si="2803"/>
        <v>46491</v>
      </c>
      <c r="M5333" s="1">
        <f t="shared" si="2790"/>
        <v>21</v>
      </c>
      <c r="N5333" s="1">
        <f t="shared" si="2804"/>
        <v>19</v>
      </c>
      <c r="O5333" s="2">
        <f t="shared" si="2805"/>
        <v>0.99402648999999998</v>
      </c>
      <c r="P5333" s="13">
        <f t="shared" si="2798"/>
        <v>0.99339977999999995</v>
      </c>
      <c r="Q5333" s="13">
        <f t="shared" si="2791"/>
        <v>1.2823125708308543</v>
      </c>
      <c r="R5333" s="2">
        <f t="shared" si="2794"/>
        <v>1.2746526600000001</v>
      </c>
      <c r="S5333" s="2">
        <f t="shared" si="2819"/>
        <v>1.33428788</v>
      </c>
      <c r="T5333" s="2">
        <f t="shared" si="2806"/>
        <v>16994.96386521</v>
      </c>
      <c r="U5333" s="2">
        <f t="shared" si="2807"/>
        <v>4257.8595866320838</v>
      </c>
      <c r="V5333" s="2">
        <f t="shared" si="2808"/>
        <v>0</v>
      </c>
      <c r="W5333" s="2">
        <f t="shared" si="2809"/>
        <v>16994.963865222086</v>
      </c>
      <c r="X5333" s="17">
        <f t="shared" si="2810"/>
        <v>0</v>
      </c>
      <c r="Y5333" s="2">
        <f t="shared" si="2811"/>
        <v>0</v>
      </c>
      <c r="Z5333" s="72">
        <f t="shared" si="2812"/>
        <v>0</v>
      </c>
      <c r="AA5333" s="2">
        <f t="shared" si="2799"/>
        <v>0</v>
      </c>
      <c r="AB5333" s="12">
        <f t="shared" si="2820"/>
        <v>4.6600000000000003E-2</v>
      </c>
      <c r="AC5333" s="17">
        <f t="shared" si="2813"/>
        <v>19</v>
      </c>
      <c r="AD5333" s="17">
        <v>252</v>
      </c>
      <c r="AE5333" s="13">
        <f t="shared" si="2792"/>
        <v>1.003439988</v>
      </c>
      <c r="AF5333" s="2">
        <f t="shared" si="2800"/>
        <v>58.462471749999999</v>
      </c>
      <c r="AG5333" s="2">
        <f t="shared" si="2814"/>
        <v>58.462471749999999</v>
      </c>
      <c r="AH5333" s="3">
        <f t="shared" si="2815"/>
        <v>0</v>
      </c>
      <c r="AI5333" s="4" t="str">
        <f t="shared" si="2793"/>
        <v>A+J=</v>
      </c>
      <c r="AJ5333" s="11">
        <f t="shared" si="2821"/>
        <v>46491</v>
      </c>
      <c r="AQ5333" s="53"/>
      <c r="AR5333" s="53"/>
    </row>
    <row r="5334" spans="1:44" x14ac:dyDescent="0.2">
      <c r="A5334" s="158">
        <f t="shared" si="2816"/>
        <v>46490</v>
      </c>
      <c r="B5334" s="2">
        <f t="shared" si="2801"/>
        <v>17056.508883522085</v>
      </c>
      <c r="C5334" s="2">
        <f t="shared" si="2817"/>
        <v>12737.104278590001</v>
      </c>
      <c r="D5334" s="2">
        <f>SUM(Y5334:Y$5459)</f>
        <v>12737.104278599882</v>
      </c>
      <c r="E5334" s="91">
        <v>0</v>
      </c>
      <c r="F5334" s="88">
        <f t="shared" si="2795"/>
        <v>6455.85</v>
      </c>
      <c r="G5334" s="3">
        <f>IF(AND(N5334=1,N5333&gt;1),VLOOKUP(A5333,[1]Plan1!$BK$81:$BM$259,3),G5333)</f>
        <v>6413.24</v>
      </c>
      <c r="H5334" s="11">
        <f t="shared" si="2796"/>
        <v>46403</v>
      </c>
      <c r="I5334" s="11">
        <f t="shared" si="2797"/>
        <v>46434</v>
      </c>
      <c r="J5334" s="12">
        <f t="shared" si="2802"/>
        <v>-6.6002153085962245E-3</v>
      </c>
      <c r="K5334" s="11">
        <f t="shared" si="2818"/>
        <v>46491</v>
      </c>
      <c r="L5334" s="11">
        <f t="shared" si="2803"/>
        <v>46491</v>
      </c>
      <c r="M5334" s="1">
        <f t="shared" si="2790"/>
        <v>21</v>
      </c>
      <c r="N5334" s="1">
        <f t="shared" si="2804"/>
        <v>20</v>
      </c>
      <c r="O5334" s="2">
        <f t="shared" si="2805"/>
        <v>0.99371308999999997</v>
      </c>
      <c r="P5334" s="13">
        <f t="shared" si="2798"/>
        <v>0.99339977999999995</v>
      </c>
      <c r="Q5334" s="13">
        <f t="shared" si="2791"/>
        <v>1.2823125708308543</v>
      </c>
      <c r="R5334" s="2">
        <f t="shared" si="2794"/>
        <v>1.27425078</v>
      </c>
      <c r="S5334" s="2">
        <f t="shared" si="2819"/>
        <v>1.33428788</v>
      </c>
      <c r="T5334" s="2">
        <f t="shared" si="2806"/>
        <v>16994.96386521</v>
      </c>
      <c r="U5334" s="2">
        <f t="shared" si="2807"/>
        <v>4257.8595866320838</v>
      </c>
      <c r="V5334" s="2">
        <f t="shared" si="2808"/>
        <v>0</v>
      </c>
      <c r="W5334" s="2">
        <f t="shared" si="2809"/>
        <v>16994.963865222086</v>
      </c>
      <c r="X5334" s="17">
        <f t="shared" si="2810"/>
        <v>0</v>
      </c>
      <c r="Y5334" s="2">
        <f t="shared" si="2811"/>
        <v>0</v>
      </c>
      <c r="Z5334" s="72">
        <f t="shared" si="2812"/>
        <v>0</v>
      </c>
      <c r="AA5334" s="2">
        <f t="shared" si="2799"/>
        <v>0</v>
      </c>
      <c r="AB5334" s="12">
        <f t="shared" si="2820"/>
        <v>4.6600000000000003E-2</v>
      </c>
      <c r="AC5334" s="17">
        <f t="shared" si="2813"/>
        <v>20</v>
      </c>
      <c r="AD5334" s="17">
        <v>252</v>
      </c>
      <c r="AE5334" s="13">
        <f t="shared" si="2792"/>
        <v>1.0036213679999999</v>
      </c>
      <c r="AF5334" s="2">
        <f t="shared" si="2800"/>
        <v>61.545018300000002</v>
      </c>
      <c r="AG5334" s="2">
        <f t="shared" si="2814"/>
        <v>61.545018300000002</v>
      </c>
      <c r="AH5334" s="3">
        <f t="shared" si="2815"/>
        <v>0</v>
      </c>
      <c r="AI5334" s="4" t="str">
        <f t="shared" si="2793"/>
        <v>A+J=</v>
      </c>
      <c r="AJ5334" s="11">
        <f t="shared" si="2821"/>
        <v>46491</v>
      </c>
      <c r="AQ5334" s="53"/>
      <c r="AR5334" s="53"/>
    </row>
    <row r="5335" spans="1:44" x14ac:dyDescent="0.2">
      <c r="A5335" s="158">
        <f t="shared" si="2816"/>
        <v>46491</v>
      </c>
      <c r="B5335" s="2">
        <f t="shared" si="2801"/>
        <v>17059.591973902086</v>
      </c>
      <c r="C5335" s="2">
        <f t="shared" si="2817"/>
        <v>12737.104278590001</v>
      </c>
      <c r="D5335" s="2">
        <f>SUM(Y5335:Y$5459)</f>
        <v>12737.104278599882</v>
      </c>
      <c r="E5335" s="91">
        <v>0</v>
      </c>
      <c r="F5335" s="88">
        <f t="shared" si="2795"/>
        <v>6455.85</v>
      </c>
      <c r="G5335" s="3">
        <f>IF(AND(N5335=1,N5334&gt;1),VLOOKUP(A5334,[1]Plan1!$BK$81:$BM$259,3),G5334)</f>
        <v>6413.24</v>
      </c>
      <c r="H5335" s="11">
        <f t="shared" si="2796"/>
        <v>46403</v>
      </c>
      <c r="I5335" s="11">
        <f t="shared" si="2797"/>
        <v>46434</v>
      </c>
      <c r="J5335" s="12">
        <f t="shared" si="2802"/>
        <v>-6.6002153085962245E-3</v>
      </c>
      <c r="K5335" s="11">
        <f t="shared" si="2818"/>
        <v>46521</v>
      </c>
      <c r="L5335" s="11">
        <f t="shared" si="2803"/>
        <v>46491</v>
      </c>
      <c r="M5335" s="1">
        <f t="shared" ref="M5335:M5398" si="2822">IF(L5335=L5334,M5334,NETWORKDAYS(L5334,L5335,$AN$194:$AN$348)-1)</f>
        <v>21</v>
      </c>
      <c r="N5335" s="1">
        <f t="shared" si="2804"/>
        <v>21</v>
      </c>
      <c r="O5335" s="2">
        <f t="shared" si="2805"/>
        <v>0.99339977999999995</v>
      </c>
      <c r="P5335" s="13">
        <f t="shared" si="2798"/>
        <v>0.99339977999999995</v>
      </c>
      <c r="Q5335" s="13">
        <f t="shared" si="2791"/>
        <v>1.2823125708308543</v>
      </c>
      <c r="R5335" s="2">
        <f t="shared" si="2794"/>
        <v>1.2738490200000001</v>
      </c>
      <c r="S5335" s="2">
        <f t="shared" si="2819"/>
        <v>1.33428788</v>
      </c>
      <c r="T5335" s="2">
        <f t="shared" si="2806"/>
        <v>16994.96386521</v>
      </c>
      <c r="U5335" s="2">
        <f t="shared" si="2807"/>
        <v>4257.8595866320838</v>
      </c>
      <c r="V5335" s="2">
        <f t="shared" si="2808"/>
        <v>0</v>
      </c>
      <c r="W5335" s="2">
        <f t="shared" si="2809"/>
        <v>16994.963865222086</v>
      </c>
      <c r="X5335" s="17">
        <f t="shared" si="2810"/>
        <v>175</v>
      </c>
      <c r="Y5335" s="2">
        <f t="shared" si="2811"/>
        <v>2528.2113918999999</v>
      </c>
      <c r="Z5335" s="72">
        <f t="shared" si="2812"/>
        <v>0.19849185</v>
      </c>
      <c r="AA5335" s="2">
        <f t="shared" si="2799"/>
        <v>3373.3618182800001</v>
      </c>
      <c r="AB5335" s="12">
        <f t="shared" si="2820"/>
        <v>4.6600000000000003E-2</v>
      </c>
      <c r="AC5335" s="17">
        <f t="shared" si="2813"/>
        <v>21</v>
      </c>
      <c r="AD5335" s="17">
        <v>252</v>
      </c>
      <c r="AE5335" s="13">
        <f t="shared" si="2792"/>
        <v>1.00380278</v>
      </c>
      <c r="AF5335" s="2">
        <f t="shared" si="2800"/>
        <v>64.628108679999997</v>
      </c>
      <c r="AG5335" s="2">
        <f t="shared" si="2814"/>
        <v>64.628108679999997</v>
      </c>
      <c r="AH5335" s="3">
        <f t="shared" si="2815"/>
        <v>3437.98992696</v>
      </c>
      <c r="AI5335" s="4" t="str">
        <f t="shared" si="2793"/>
        <v>A+J=</v>
      </c>
      <c r="AJ5335" s="11">
        <f t="shared" si="2821"/>
        <v>46491</v>
      </c>
      <c r="AQ5335" s="53"/>
      <c r="AR5335" s="53"/>
    </row>
    <row r="5336" spans="1:44" x14ac:dyDescent="0.2">
      <c r="A5336" s="158">
        <f t="shared" si="2816"/>
        <v>46492</v>
      </c>
      <c r="B5336" s="2">
        <f t="shared" si="2801"/>
        <v>13624.064260471985</v>
      </c>
      <c r="C5336" s="2">
        <f t="shared" si="2817"/>
        <v>10208.892886690001</v>
      </c>
      <c r="D5336" s="2">
        <f>SUM(Y5336:Y$5459)</f>
        <v>10208.892886699881</v>
      </c>
      <c r="E5336" s="91">
        <v>0</v>
      </c>
      <c r="F5336" s="88">
        <f t="shared" si="2795"/>
        <v>6455.85</v>
      </c>
      <c r="G5336" s="3">
        <f>IF(AND(N5336=1,N5335&gt;1),VLOOKUP(A5335,[1]Plan1!$BK$81:$BM$259,3),G5335)</f>
        <v>6413.24</v>
      </c>
      <c r="H5336" s="11">
        <f t="shared" si="2796"/>
        <v>46433</v>
      </c>
      <c r="I5336" s="11">
        <f t="shared" si="2797"/>
        <v>46461</v>
      </c>
      <c r="J5336" s="12">
        <f t="shared" si="2802"/>
        <v>-6.6002153085962245E-3</v>
      </c>
      <c r="K5336" s="11">
        <f t="shared" si="2818"/>
        <v>46521</v>
      </c>
      <c r="L5336" s="11">
        <f t="shared" si="2803"/>
        <v>46521</v>
      </c>
      <c r="M5336" s="1">
        <f t="shared" si="2822"/>
        <v>21</v>
      </c>
      <c r="N5336" s="1">
        <f t="shared" si="2804"/>
        <v>1</v>
      </c>
      <c r="O5336" s="2">
        <f t="shared" si="2805"/>
        <v>0.99968471000000003</v>
      </c>
      <c r="P5336" s="13">
        <f t="shared" si="2798"/>
        <v>0.99339977999999995</v>
      </c>
      <c r="Q5336" s="13">
        <f t="shared" si="2791"/>
        <v>1.2738490257546049</v>
      </c>
      <c r="R5336" s="2">
        <f t="shared" si="2794"/>
        <v>1.2734473900000001</v>
      </c>
      <c r="S5336" s="2">
        <f t="shared" si="2819"/>
        <v>1.33428788</v>
      </c>
      <c r="T5336" s="2">
        <f t="shared" si="2806"/>
        <v>13621.602046919999</v>
      </c>
      <c r="U5336" s="2">
        <f t="shared" si="2807"/>
        <v>3412.7091602419832</v>
      </c>
      <c r="V5336" s="2">
        <f t="shared" si="2808"/>
        <v>0</v>
      </c>
      <c r="W5336" s="2">
        <f t="shared" si="2809"/>
        <v>13621.602046931985</v>
      </c>
      <c r="X5336" s="17">
        <f t="shared" si="2810"/>
        <v>0</v>
      </c>
      <c r="Y5336" s="2">
        <f t="shared" si="2811"/>
        <v>0</v>
      </c>
      <c r="Z5336" s="72">
        <f t="shared" si="2812"/>
        <v>0</v>
      </c>
      <c r="AA5336" s="2">
        <f t="shared" si="2799"/>
        <v>0</v>
      </c>
      <c r="AB5336" s="12">
        <f t="shared" si="2820"/>
        <v>4.6600000000000003E-2</v>
      </c>
      <c r="AC5336" s="17">
        <f t="shared" si="2813"/>
        <v>1</v>
      </c>
      <c r="AD5336" s="17">
        <v>252</v>
      </c>
      <c r="AE5336" s="13">
        <f t="shared" si="2792"/>
        <v>1.0001807579999999</v>
      </c>
      <c r="AF5336" s="2">
        <f t="shared" si="2800"/>
        <v>2.46221354</v>
      </c>
      <c r="AG5336" s="2">
        <f t="shared" si="2814"/>
        <v>2.46221354</v>
      </c>
      <c r="AH5336" s="3">
        <f t="shared" si="2815"/>
        <v>0</v>
      </c>
      <c r="AI5336" s="4" t="str">
        <f t="shared" si="2793"/>
        <v>A+J=</v>
      </c>
      <c r="AJ5336" s="11">
        <f t="shared" si="2821"/>
        <v>46521</v>
      </c>
      <c r="AQ5336" s="53"/>
      <c r="AR5336" s="53"/>
    </row>
    <row r="5337" spans="1:44" x14ac:dyDescent="0.2">
      <c r="A5337" s="158">
        <f t="shared" si="2816"/>
        <v>46493</v>
      </c>
      <c r="B5337" s="2">
        <f t="shared" si="2801"/>
        <v>13626.526909901984</v>
      </c>
      <c r="C5337" s="2">
        <f t="shared" si="2817"/>
        <v>10208.892886690001</v>
      </c>
      <c r="D5337" s="2">
        <f>SUM(Y5337:Y$5459)</f>
        <v>10208.892886699881</v>
      </c>
      <c r="E5337" s="91">
        <v>0</v>
      </c>
      <c r="F5337" s="88">
        <f t="shared" si="2795"/>
        <v>6455.85</v>
      </c>
      <c r="G5337" s="3">
        <f>IF(AND(N5337=1,N5336&gt;1),VLOOKUP(A5336,[1]Plan1!$BK$81:$BM$259,3),G5336)</f>
        <v>6413.24</v>
      </c>
      <c r="H5337" s="11">
        <f t="shared" si="2796"/>
        <v>46433</v>
      </c>
      <c r="I5337" s="11">
        <f t="shared" si="2797"/>
        <v>46461</v>
      </c>
      <c r="J5337" s="12">
        <f t="shared" si="2802"/>
        <v>-6.6002153085962245E-3</v>
      </c>
      <c r="K5337" s="11">
        <f t="shared" si="2818"/>
        <v>46521</v>
      </c>
      <c r="L5337" s="11">
        <f t="shared" si="2803"/>
        <v>46521</v>
      </c>
      <c r="M5337" s="1">
        <f t="shared" si="2822"/>
        <v>21</v>
      </c>
      <c r="N5337" s="1">
        <f t="shared" si="2804"/>
        <v>2</v>
      </c>
      <c r="O5337" s="2">
        <f t="shared" si="2805"/>
        <v>0.99936952000000001</v>
      </c>
      <c r="P5337" s="13">
        <f t="shared" si="2798"/>
        <v>0.99339977999999995</v>
      </c>
      <c r="Q5337" s="13">
        <f t="shared" si="2791"/>
        <v>1.2738490257546049</v>
      </c>
      <c r="R5337" s="2">
        <f t="shared" si="2794"/>
        <v>1.27304588</v>
      </c>
      <c r="S5337" s="2">
        <f t="shared" si="2819"/>
        <v>1.33428788</v>
      </c>
      <c r="T5337" s="2">
        <f t="shared" si="2806"/>
        <v>13621.602046919999</v>
      </c>
      <c r="U5337" s="2">
        <f t="shared" si="2807"/>
        <v>3412.7091602419832</v>
      </c>
      <c r="V5337" s="2">
        <f t="shared" si="2808"/>
        <v>0</v>
      </c>
      <c r="W5337" s="2">
        <f t="shared" si="2809"/>
        <v>13621.602046931985</v>
      </c>
      <c r="X5337" s="17">
        <f t="shared" si="2810"/>
        <v>0</v>
      </c>
      <c r="Y5337" s="2">
        <f t="shared" si="2811"/>
        <v>0</v>
      </c>
      <c r="Z5337" s="72">
        <f t="shared" si="2812"/>
        <v>0</v>
      </c>
      <c r="AA5337" s="2">
        <f t="shared" si="2799"/>
        <v>0</v>
      </c>
      <c r="AB5337" s="12">
        <f t="shared" si="2820"/>
        <v>4.6600000000000003E-2</v>
      </c>
      <c r="AC5337" s="17">
        <f t="shared" si="2813"/>
        <v>2</v>
      </c>
      <c r="AD5337" s="17">
        <v>252</v>
      </c>
      <c r="AE5337" s="13">
        <f t="shared" si="2792"/>
        <v>1.0003615480000001</v>
      </c>
      <c r="AF5337" s="2">
        <f t="shared" si="2800"/>
        <v>4.9248629700000004</v>
      </c>
      <c r="AG5337" s="2">
        <f t="shared" si="2814"/>
        <v>4.9248629700000004</v>
      </c>
      <c r="AH5337" s="3">
        <f t="shared" si="2815"/>
        <v>0</v>
      </c>
      <c r="AI5337" s="4" t="str">
        <f t="shared" si="2793"/>
        <v>A+J=</v>
      </c>
      <c r="AJ5337" s="11">
        <f t="shared" si="2821"/>
        <v>46521</v>
      </c>
      <c r="AQ5337" s="53"/>
      <c r="AR5337" s="53"/>
    </row>
    <row r="5338" spans="1:44" x14ac:dyDescent="0.2">
      <c r="A5338" s="158">
        <f t="shared" si="2816"/>
        <v>46494</v>
      </c>
      <c r="B5338" s="2">
        <f t="shared" si="2801"/>
        <v>13628.990008851984</v>
      </c>
      <c r="C5338" s="2">
        <f t="shared" si="2817"/>
        <v>10208.892886690001</v>
      </c>
      <c r="D5338" s="2">
        <f>SUM(Y5338:Y$5459)</f>
        <v>10208.892886699881</v>
      </c>
      <c r="E5338" s="91">
        <v>0</v>
      </c>
      <c r="F5338" s="88">
        <f t="shared" si="2795"/>
        <v>6455.85</v>
      </c>
      <c r="G5338" s="3">
        <f>IF(AND(N5338=1,N5337&gt;1),VLOOKUP(A5337,[1]Plan1!$BK$81:$BM$259,3),G5337)</f>
        <v>6413.24</v>
      </c>
      <c r="H5338" s="11">
        <f t="shared" si="2796"/>
        <v>46433</v>
      </c>
      <c r="I5338" s="11">
        <f t="shared" si="2797"/>
        <v>46461</v>
      </c>
      <c r="J5338" s="12">
        <f t="shared" si="2802"/>
        <v>-6.6002153085962245E-3</v>
      </c>
      <c r="K5338" s="11">
        <f t="shared" si="2818"/>
        <v>46521</v>
      </c>
      <c r="L5338" s="11">
        <f t="shared" si="2803"/>
        <v>46521</v>
      </c>
      <c r="M5338" s="1">
        <f t="shared" si="2822"/>
        <v>21</v>
      </c>
      <c r="N5338" s="1">
        <f t="shared" si="2804"/>
        <v>3</v>
      </c>
      <c r="O5338" s="2">
        <f t="shared" si="2805"/>
        <v>0.99905443000000005</v>
      </c>
      <c r="P5338" s="13">
        <f t="shared" si="2798"/>
        <v>0.99339977999999995</v>
      </c>
      <c r="Q5338" s="13">
        <f t="shared" si="2791"/>
        <v>1.2738490257546049</v>
      </c>
      <c r="R5338" s="2">
        <f t="shared" si="2794"/>
        <v>1.2726445099999999</v>
      </c>
      <c r="S5338" s="2">
        <f t="shared" si="2819"/>
        <v>1.33428788</v>
      </c>
      <c r="T5338" s="2">
        <f t="shared" si="2806"/>
        <v>13621.602046919999</v>
      </c>
      <c r="U5338" s="2">
        <f t="shared" si="2807"/>
        <v>3412.7091602419832</v>
      </c>
      <c r="V5338" s="2">
        <f t="shared" si="2808"/>
        <v>0</v>
      </c>
      <c r="W5338" s="2">
        <f t="shared" si="2809"/>
        <v>13621.602046931985</v>
      </c>
      <c r="X5338" s="17">
        <f t="shared" si="2810"/>
        <v>0</v>
      </c>
      <c r="Y5338" s="2">
        <f t="shared" si="2811"/>
        <v>0</v>
      </c>
      <c r="Z5338" s="72">
        <f t="shared" si="2812"/>
        <v>0</v>
      </c>
      <c r="AA5338" s="2">
        <f t="shared" si="2799"/>
        <v>0</v>
      </c>
      <c r="AB5338" s="12">
        <f t="shared" si="2820"/>
        <v>4.6600000000000003E-2</v>
      </c>
      <c r="AC5338" s="17">
        <f t="shared" si="2813"/>
        <v>3</v>
      </c>
      <c r="AD5338" s="17">
        <v>252</v>
      </c>
      <c r="AE5338" s="13">
        <f t="shared" si="2792"/>
        <v>1.0005423710000001</v>
      </c>
      <c r="AF5338" s="2">
        <f t="shared" si="2800"/>
        <v>7.3879619200000004</v>
      </c>
      <c r="AG5338" s="2">
        <f t="shared" si="2814"/>
        <v>7.3879619200000004</v>
      </c>
      <c r="AH5338" s="3">
        <f t="shared" si="2815"/>
        <v>0</v>
      </c>
      <c r="AI5338" s="4" t="str">
        <f t="shared" si="2793"/>
        <v>A+J=</v>
      </c>
      <c r="AJ5338" s="11">
        <f t="shared" si="2821"/>
        <v>46521</v>
      </c>
      <c r="AQ5338" s="53"/>
      <c r="AR5338" s="53"/>
    </row>
    <row r="5339" spans="1:44" x14ac:dyDescent="0.2">
      <c r="A5339" s="158">
        <f t="shared" si="2816"/>
        <v>46495</v>
      </c>
      <c r="B5339" s="2">
        <f t="shared" si="2801"/>
        <v>13628.990008851984</v>
      </c>
      <c r="C5339" s="2">
        <f t="shared" si="2817"/>
        <v>10208.892886690001</v>
      </c>
      <c r="D5339" s="2">
        <f>SUM(Y5339:Y$5459)</f>
        <v>10208.892886699881</v>
      </c>
      <c r="E5339" s="91">
        <v>0</v>
      </c>
      <c r="F5339" s="88">
        <f t="shared" si="2795"/>
        <v>6455.85</v>
      </c>
      <c r="G5339" s="3">
        <f>IF(AND(N5339=1,N5338&gt;1),VLOOKUP(A5338,[1]Plan1!$BK$81:$BM$259,3),G5338)</f>
        <v>6413.24</v>
      </c>
      <c r="H5339" s="11">
        <f t="shared" si="2796"/>
        <v>46433</v>
      </c>
      <c r="I5339" s="11">
        <f t="shared" si="2797"/>
        <v>46461</v>
      </c>
      <c r="J5339" s="12">
        <f t="shared" si="2802"/>
        <v>-6.6002153085962245E-3</v>
      </c>
      <c r="K5339" s="11">
        <f t="shared" si="2818"/>
        <v>46521</v>
      </c>
      <c r="L5339" s="11">
        <f t="shared" si="2803"/>
        <v>46521</v>
      </c>
      <c r="M5339" s="1">
        <f t="shared" si="2822"/>
        <v>21</v>
      </c>
      <c r="N5339" s="1">
        <f t="shared" si="2804"/>
        <v>3</v>
      </c>
      <c r="O5339" s="2">
        <f t="shared" si="2805"/>
        <v>0.99905443000000005</v>
      </c>
      <c r="P5339" s="13">
        <f t="shared" si="2798"/>
        <v>0.99339977999999995</v>
      </c>
      <c r="Q5339" s="13">
        <f t="shared" si="2791"/>
        <v>1.2738490257546049</v>
      </c>
      <c r="R5339" s="2">
        <f t="shared" si="2794"/>
        <v>1.2726445099999999</v>
      </c>
      <c r="S5339" s="2">
        <f t="shared" si="2819"/>
        <v>1.33428788</v>
      </c>
      <c r="T5339" s="2">
        <f t="shared" si="2806"/>
        <v>13621.602046919999</v>
      </c>
      <c r="U5339" s="2">
        <f t="shared" si="2807"/>
        <v>3412.7091602419832</v>
      </c>
      <c r="V5339" s="2">
        <f t="shared" si="2808"/>
        <v>0</v>
      </c>
      <c r="W5339" s="2">
        <f t="shared" si="2809"/>
        <v>13621.602046931985</v>
      </c>
      <c r="X5339" s="17">
        <f t="shared" si="2810"/>
        <v>0</v>
      </c>
      <c r="Y5339" s="2">
        <f t="shared" si="2811"/>
        <v>0</v>
      </c>
      <c r="Z5339" s="72">
        <f t="shared" si="2812"/>
        <v>0</v>
      </c>
      <c r="AA5339" s="2">
        <f t="shared" si="2799"/>
        <v>0</v>
      </c>
      <c r="AB5339" s="12">
        <f t="shared" si="2820"/>
        <v>4.6600000000000003E-2</v>
      </c>
      <c r="AC5339" s="17">
        <f t="shared" si="2813"/>
        <v>3</v>
      </c>
      <c r="AD5339" s="17">
        <v>252</v>
      </c>
      <c r="AE5339" s="13">
        <f t="shared" si="2792"/>
        <v>1.0005423710000001</v>
      </c>
      <c r="AF5339" s="2">
        <f t="shared" si="2800"/>
        <v>7.3879619200000004</v>
      </c>
      <c r="AG5339" s="2">
        <f t="shared" si="2814"/>
        <v>7.3879619200000004</v>
      </c>
      <c r="AH5339" s="3">
        <f t="shared" si="2815"/>
        <v>0</v>
      </c>
      <c r="AI5339" s="4" t="str">
        <f t="shared" si="2793"/>
        <v>A+J=</v>
      </c>
      <c r="AJ5339" s="11">
        <f t="shared" si="2821"/>
        <v>46521</v>
      </c>
      <c r="AQ5339" s="53"/>
      <c r="AR5339" s="53"/>
    </row>
    <row r="5340" spans="1:44" x14ac:dyDescent="0.2">
      <c r="A5340" s="158">
        <f t="shared" si="2816"/>
        <v>46496</v>
      </c>
      <c r="B5340" s="2">
        <f t="shared" si="2801"/>
        <v>13628.990008851984</v>
      </c>
      <c r="C5340" s="2">
        <f t="shared" si="2817"/>
        <v>10208.892886690001</v>
      </c>
      <c r="D5340" s="2">
        <f>SUM(Y5340:Y$5459)</f>
        <v>10208.892886699881</v>
      </c>
      <c r="E5340" s="91">
        <v>0</v>
      </c>
      <c r="F5340" s="88">
        <f t="shared" si="2795"/>
        <v>6455.85</v>
      </c>
      <c r="G5340" s="3">
        <f>IF(AND(N5340=1,N5339&gt;1),VLOOKUP(A5339,[1]Plan1!$BK$81:$BM$259,3),G5339)</f>
        <v>6413.24</v>
      </c>
      <c r="H5340" s="11">
        <f t="shared" si="2796"/>
        <v>46433</v>
      </c>
      <c r="I5340" s="11">
        <f t="shared" si="2797"/>
        <v>46461</v>
      </c>
      <c r="J5340" s="12">
        <f t="shared" si="2802"/>
        <v>-6.6002153085962245E-3</v>
      </c>
      <c r="K5340" s="11">
        <f t="shared" si="2818"/>
        <v>46521</v>
      </c>
      <c r="L5340" s="11">
        <f t="shared" si="2803"/>
        <v>46521</v>
      </c>
      <c r="M5340" s="1">
        <f t="shared" si="2822"/>
        <v>21</v>
      </c>
      <c r="N5340" s="1">
        <f t="shared" si="2804"/>
        <v>3</v>
      </c>
      <c r="O5340" s="2">
        <f t="shared" si="2805"/>
        <v>0.99905443000000005</v>
      </c>
      <c r="P5340" s="13">
        <f t="shared" si="2798"/>
        <v>0.99339977999999995</v>
      </c>
      <c r="Q5340" s="13">
        <f t="shared" si="2791"/>
        <v>1.2738490257546049</v>
      </c>
      <c r="R5340" s="2">
        <f t="shared" si="2794"/>
        <v>1.2726445099999999</v>
      </c>
      <c r="S5340" s="2">
        <f t="shared" si="2819"/>
        <v>1.33428788</v>
      </c>
      <c r="T5340" s="2">
        <f t="shared" si="2806"/>
        <v>13621.602046919999</v>
      </c>
      <c r="U5340" s="2">
        <f t="shared" si="2807"/>
        <v>3412.7091602419832</v>
      </c>
      <c r="V5340" s="2">
        <f t="shared" si="2808"/>
        <v>0</v>
      </c>
      <c r="W5340" s="2">
        <f t="shared" si="2809"/>
        <v>13621.602046931985</v>
      </c>
      <c r="X5340" s="17">
        <f t="shared" si="2810"/>
        <v>0</v>
      </c>
      <c r="Y5340" s="2">
        <f t="shared" si="2811"/>
        <v>0</v>
      </c>
      <c r="Z5340" s="72">
        <f t="shared" si="2812"/>
        <v>0</v>
      </c>
      <c r="AA5340" s="2">
        <f t="shared" si="2799"/>
        <v>0</v>
      </c>
      <c r="AB5340" s="12">
        <f t="shared" si="2820"/>
        <v>4.6600000000000003E-2</v>
      </c>
      <c r="AC5340" s="17">
        <f t="shared" si="2813"/>
        <v>3</v>
      </c>
      <c r="AD5340" s="17">
        <v>252</v>
      </c>
      <c r="AE5340" s="13">
        <f t="shared" si="2792"/>
        <v>1.0005423710000001</v>
      </c>
      <c r="AF5340" s="2">
        <f t="shared" si="2800"/>
        <v>7.3879619200000004</v>
      </c>
      <c r="AG5340" s="2">
        <f t="shared" si="2814"/>
        <v>7.3879619200000004</v>
      </c>
      <c r="AH5340" s="3">
        <f t="shared" si="2815"/>
        <v>0</v>
      </c>
      <c r="AI5340" s="4" t="str">
        <f t="shared" si="2793"/>
        <v>A+J=</v>
      </c>
      <c r="AJ5340" s="11">
        <f t="shared" si="2821"/>
        <v>46521</v>
      </c>
      <c r="AQ5340" s="53"/>
      <c r="AR5340" s="53"/>
    </row>
    <row r="5341" spans="1:44" x14ac:dyDescent="0.2">
      <c r="A5341" s="158">
        <f t="shared" si="2816"/>
        <v>46497</v>
      </c>
      <c r="B5341" s="2">
        <f t="shared" si="2801"/>
        <v>13631.453557311985</v>
      </c>
      <c r="C5341" s="2">
        <f t="shared" si="2817"/>
        <v>10208.892886690001</v>
      </c>
      <c r="D5341" s="2">
        <f>SUM(Y5341:Y$5459)</f>
        <v>10208.892886699881</v>
      </c>
      <c r="E5341" s="91">
        <v>0</v>
      </c>
      <c r="F5341" s="88">
        <f t="shared" si="2795"/>
        <v>6455.85</v>
      </c>
      <c r="G5341" s="3">
        <f>IF(AND(N5341=1,N5340&gt;1),VLOOKUP(A5340,[1]Plan1!$BK$81:$BM$259,3),G5340)</f>
        <v>6413.24</v>
      </c>
      <c r="H5341" s="11">
        <f t="shared" si="2796"/>
        <v>46433</v>
      </c>
      <c r="I5341" s="11">
        <f t="shared" si="2797"/>
        <v>46461</v>
      </c>
      <c r="J5341" s="12">
        <f t="shared" si="2802"/>
        <v>-6.6002153085962245E-3</v>
      </c>
      <c r="K5341" s="11">
        <f t="shared" si="2818"/>
        <v>46521</v>
      </c>
      <c r="L5341" s="11">
        <f t="shared" si="2803"/>
        <v>46521</v>
      </c>
      <c r="M5341" s="1">
        <f t="shared" si="2822"/>
        <v>21</v>
      </c>
      <c r="N5341" s="1">
        <f t="shared" si="2804"/>
        <v>4</v>
      </c>
      <c r="O5341" s="2">
        <f t="shared" si="2805"/>
        <v>0.99873944000000003</v>
      </c>
      <c r="P5341" s="13">
        <f t="shared" si="2798"/>
        <v>0.99339977999999995</v>
      </c>
      <c r="Q5341" s="13">
        <f t="shared" si="2791"/>
        <v>1.2738490257546049</v>
      </c>
      <c r="R5341" s="2">
        <f t="shared" si="2794"/>
        <v>1.27224326</v>
      </c>
      <c r="S5341" s="2">
        <f t="shared" si="2819"/>
        <v>1.33428788</v>
      </c>
      <c r="T5341" s="2">
        <f t="shared" si="2806"/>
        <v>13621.602046919999</v>
      </c>
      <c r="U5341" s="2">
        <f t="shared" si="2807"/>
        <v>3412.7091602419832</v>
      </c>
      <c r="V5341" s="2">
        <f t="shared" si="2808"/>
        <v>0</v>
      </c>
      <c r="W5341" s="2">
        <f t="shared" si="2809"/>
        <v>13621.602046931985</v>
      </c>
      <c r="X5341" s="17">
        <f t="shared" si="2810"/>
        <v>0</v>
      </c>
      <c r="Y5341" s="2">
        <f t="shared" si="2811"/>
        <v>0</v>
      </c>
      <c r="Z5341" s="72">
        <f t="shared" si="2812"/>
        <v>0</v>
      </c>
      <c r="AA5341" s="2">
        <f t="shared" si="2799"/>
        <v>0</v>
      </c>
      <c r="AB5341" s="12">
        <f t="shared" si="2820"/>
        <v>4.6600000000000003E-2</v>
      </c>
      <c r="AC5341" s="17">
        <f t="shared" si="2813"/>
        <v>4</v>
      </c>
      <c r="AD5341" s="17">
        <v>252</v>
      </c>
      <c r="AE5341" s="13">
        <f t="shared" si="2792"/>
        <v>1.0007232269999999</v>
      </c>
      <c r="AF5341" s="2">
        <f t="shared" si="2800"/>
        <v>9.8515103800000006</v>
      </c>
      <c r="AG5341" s="2">
        <f t="shared" si="2814"/>
        <v>9.8515103800000006</v>
      </c>
      <c r="AH5341" s="3">
        <f t="shared" si="2815"/>
        <v>0</v>
      </c>
      <c r="AI5341" s="4" t="str">
        <f t="shared" si="2793"/>
        <v>A+J=</v>
      </c>
      <c r="AJ5341" s="11">
        <f t="shared" si="2821"/>
        <v>46521</v>
      </c>
      <c r="AQ5341" s="53"/>
      <c r="AR5341" s="53"/>
    </row>
    <row r="5342" spans="1:44" x14ac:dyDescent="0.2">
      <c r="A5342" s="158">
        <f t="shared" si="2816"/>
        <v>46498</v>
      </c>
      <c r="B5342" s="2">
        <f t="shared" si="2801"/>
        <v>13633.917541661986</v>
      </c>
      <c r="C5342" s="2">
        <f t="shared" si="2817"/>
        <v>10208.892886690001</v>
      </c>
      <c r="D5342" s="2">
        <f>SUM(Y5342:Y$5459)</f>
        <v>10208.892886699881</v>
      </c>
      <c r="E5342" s="91">
        <v>0</v>
      </c>
      <c r="F5342" s="88">
        <f t="shared" si="2795"/>
        <v>6455.85</v>
      </c>
      <c r="G5342" s="3">
        <f>IF(AND(N5342=1,N5341&gt;1),VLOOKUP(A5341,[1]Plan1!$BK$81:$BM$259,3),G5341)</f>
        <v>6413.24</v>
      </c>
      <c r="H5342" s="11">
        <f t="shared" si="2796"/>
        <v>46433</v>
      </c>
      <c r="I5342" s="11">
        <f t="shared" si="2797"/>
        <v>46461</v>
      </c>
      <c r="J5342" s="12">
        <f t="shared" si="2802"/>
        <v>-6.6002153085962245E-3</v>
      </c>
      <c r="K5342" s="11">
        <f t="shared" si="2818"/>
        <v>46521</v>
      </c>
      <c r="L5342" s="11">
        <f t="shared" si="2803"/>
        <v>46521</v>
      </c>
      <c r="M5342" s="1">
        <f t="shared" si="2822"/>
        <v>21</v>
      </c>
      <c r="N5342" s="1">
        <f t="shared" si="2804"/>
        <v>5</v>
      </c>
      <c r="O5342" s="2">
        <f t="shared" si="2805"/>
        <v>0.99842454999999997</v>
      </c>
      <c r="P5342" s="13">
        <f t="shared" si="2798"/>
        <v>0.99339977999999995</v>
      </c>
      <c r="Q5342" s="13">
        <f t="shared" si="2791"/>
        <v>1.2738490257546049</v>
      </c>
      <c r="R5342" s="2">
        <f t="shared" si="2794"/>
        <v>1.27184214</v>
      </c>
      <c r="S5342" s="2">
        <f t="shared" si="2819"/>
        <v>1.33428788</v>
      </c>
      <c r="T5342" s="2">
        <f t="shared" si="2806"/>
        <v>13621.602046919999</v>
      </c>
      <c r="U5342" s="2">
        <f t="shared" si="2807"/>
        <v>3412.7091602419832</v>
      </c>
      <c r="V5342" s="2">
        <f t="shared" si="2808"/>
        <v>0</v>
      </c>
      <c r="W5342" s="2">
        <f t="shared" si="2809"/>
        <v>13621.602046931985</v>
      </c>
      <c r="X5342" s="17">
        <f t="shared" si="2810"/>
        <v>0</v>
      </c>
      <c r="Y5342" s="2">
        <f t="shared" si="2811"/>
        <v>0</v>
      </c>
      <c r="Z5342" s="72">
        <f t="shared" si="2812"/>
        <v>0</v>
      </c>
      <c r="AA5342" s="2">
        <f t="shared" si="2799"/>
        <v>0</v>
      </c>
      <c r="AB5342" s="12">
        <f t="shared" si="2820"/>
        <v>4.6600000000000003E-2</v>
      </c>
      <c r="AC5342" s="17">
        <f t="shared" si="2813"/>
        <v>5</v>
      </c>
      <c r="AD5342" s="17">
        <v>252</v>
      </c>
      <c r="AE5342" s="13">
        <f t="shared" si="2792"/>
        <v>1.000904115</v>
      </c>
      <c r="AF5342" s="2">
        <f t="shared" si="2800"/>
        <v>12.315494729999999</v>
      </c>
      <c r="AG5342" s="2">
        <f t="shared" si="2814"/>
        <v>12.315494729999999</v>
      </c>
      <c r="AH5342" s="3">
        <f t="shared" si="2815"/>
        <v>0</v>
      </c>
      <c r="AI5342" s="4" t="str">
        <f t="shared" si="2793"/>
        <v>A+J=</v>
      </c>
      <c r="AJ5342" s="11">
        <f t="shared" si="2821"/>
        <v>46521</v>
      </c>
      <c r="AQ5342" s="53"/>
      <c r="AR5342" s="53"/>
    </row>
    <row r="5343" spans="1:44" x14ac:dyDescent="0.2">
      <c r="A5343" s="158">
        <f t="shared" si="2816"/>
        <v>46499</v>
      </c>
      <c r="B5343" s="2">
        <f t="shared" si="2801"/>
        <v>13633.917541661986</v>
      </c>
      <c r="C5343" s="2">
        <f t="shared" si="2817"/>
        <v>10208.892886690001</v>
      </c>
      <c r="D5343" s="2">
        <f>SUM(Y5343:Y$5459)</f>
        <v>10208.892886699881</v>
      </c>
      <c r="E5343" s="91">
        <v>0</v>
      </c>
      <c r="F5343" s="88">
        <f t="shared" si="2795"/>
        <v>6455.85</v>
      </c>
      <c r="G5343" s="3">
        <f>IF(AND(N5343=1,N5342&gt;1),VLOOKUP(A5342,[1]Plan1!$BK$81:$BM$259,3),G5342)</f>
        <v>6413.24</v>
      </c>
      <c r="H5343" s="11">
        <f t="shared" si="2796"/>
        <v>46433</v>
      </c>
      <c r="I5343" s="11">
        <f t="shared" si="2797"/>
        <v>46461</v>
      </c>
      <c r="J5343" s="12">
        <f t="shared" si="2802"/>
        <v>-6.6002153085962245E-3</v>
      </c>
      <c r="K5343" s="11">
        <f t="shared" si="2818"/>
        <v>46521</v>
      </c>
      <c r="L5343" s="11">
        <f t="shared" si="2803"/>
        <v>46521</v>
      </c>
      <c r="M5343" s="1">
        <f t="shared" si="2822"/>
        <v>21</v>
      </c>
      <c r="N5343" s="1">
        <f t="shared" si="2804"/>
        <v>5</v>
      </c>
      <c r="O5343" s="2">
        <f t="shared" si="2805"/>
        <v>0.99842454999999997</v>
      </c>
      <c r="P5343" s="13">
        <f t="shared" si="2798"/>
        <v>0.99339977999999995</v>
      </c>
      <c r="Q5343" s="13">
        <f t="shared" ref="Q5343:Q5406" si="2823">IF(L5343&gt;L5342,Q5342*P5343,Q5342)</f>
        <v>1.2738490257546049</v>
      </c>
      <c r="R5343" s="2">
        <f t="shared" si="2794"/>
        <v>1.27184214</v>
      </c>
      <c r="S5343" s="2">
        <f t="shared" si="2819"/>
        <v>1.33428788</v>
      </c>
      <c r="T5343" s="2">
        <f t="shared" si="2806"/>
        <v>13621.602046919999</v>
      </c>
      <c r="U5343" s="2">
        <f t="shared" si="2807"/>
        <v>3412.7091602419832</v>
      </c>
      <c r="V5343" s="2">
        <f t="shared" si="2808"/>
        <v>0</v>
      </c>
      <c r="W5343" s="2">
        <f t="shared" si="2809"/>
        <v>13621.602046931985</v>
      </c>
      <c r="X5343" s="17">
        <f t="shared" si="2810"/>
        <v>0</v>
      </c>
      <c r="Y5343" s="2">
        <f t="shared" si="2811"/>
        <v>0</v>
      </c>
      <c r="Z5343" s="72">
        <f t="shared" si="2812"/>
        <v>0</v>
      </c>
      <c r="AA5343" s="2">
        <f t="shared" si="2799"/>
        <v>0</v>
      </c>
      <c r="AB5343" s="12">
        <f t="shared" si="2820"/>
        <v>4.6600000000000003E-2</v>
      </c>
      <c r="AC5343" s="17">
        <f t="shared" si="2813"/>
        <v>5</v>
      </c>
      <c r="AD5343" s="17">
        <v>252</v>
      </c>
      <c r="AE5343" s="13">
        <f t="shared" ref="AE5343:AE5406" si="2824">ROUND((1+AB5343)^TRUNC((AC5343/AD5343),9),9)</f>
        <v>1.000904115</v>
      </c>
      <c r="AF5343" s="2">
        <f t="shared" si="2800"/>
        <v>12.315494729999999</v>
      </c>
      <c r="AG5343" s="2">
        <f t="shared" si="2814"/>
        <v>12.315494729999999</v>
      </c>
      <c r="AH5343" s="3">
        <f t="shared" si="2815"/>
        <v>0</v>
      </c>
      <c r="AI5343" s="4" t="str">
        <f t="shared" si="2793"/>
        <v>A+J=</v>
      </c>
      <c r="AJ5343" s="11">
        <f t="shared" si="2821"/>
        <v>46521</v>
      </c>
      <c r="AQ5343" s="53"/>
      <c r="AR5343" s="53"/>
    </row>
    <row r="5344" spans="1:44" x14ac:dyDescent="0.2">
      <c r="A5344" s="158">
        <f t="shared" si="2816"/>
        <v>46500</v>
      </c>
      <c r="B5344" s="2">
        <f t="shared" si="2801"/>
        <v>13636.381975521985</v>
      </c>
      <c r="C5344" s="2">
        <f t="shared" si="2817"/>
        <v>10208.892886690001</v>
      </c>
      <c r="D5344" s="2">
        <f>SUM(Y5344:Y$5459)</f>
        <v>10208.892886699881</v>
      </c>
      <c r="E5344" s="91">
        <v>0</v>
      </c>
      <c r="F5344" s="88">
        <f t="shared" si="2795"/>
        <v>6455.85</v>
      </c>
      <c r="G5344" s="3">
        <f>IF(AND(N5344=1,N5343&gt;1),VLOOKUP(A5343,[1]Plan1!$BK$81:$BM$259,3),G5343)</f>
        <v>6413.24</v>
      </c>
      <c r="H5344" s="11">
        <f t="shared" si="2796"/>
        <v>46433</v>
      </c>
      <c r="I5344" s="11">
        <f t="shared" si="2797"/>
        <v>46461</v>
      </c>
      <c r="J5344" s="12">
        <f t="shared" si="2802"/>
        <v>-6.6002153085962245E-3</v>
      </c>
      <c r="K5344" s="11">
        <f t="shared" si="2818"/>
        <v>46521</v>
      </c>
      <c r="L5344" s="11">
        <f t="shared" si="2803"/>
        <v>46521</v>
      </c>
      <c r="M5344" s="1">
        <f t="shared" si="2822"/>
        <v>21</v>
      </c>
      <c r="N5344" s="1">
        <f t="shared" si="2804"/>
        <v>6</v>
      </c>
      <c r="O5344" s="2">
        <f t="shared" si="2805"/>
        <v>0.99810975999999996</v>
      </c>
      <c r="P5344" s="13">
        <f t="shared" si="2798"/>
        <v>0.99339977999999995</v>
      </c>
      <c r="Q5344" s="13">
        <f t="shared" si="2823"/>
        <v>1.2738490257546049</v>
      </c>
      <c r="R5344" s="2">
        <f t="shared" si="2794"/>
        <v>1.2714411400000001</v>
      </c>
      <c r="S5344" s="2">
        <f t="shared" si="2819"/>
        <v>1.33428788</v>
      </c>
      <c r="T5344" s="2">
        <f t="shared" si="2806"/>
        <v>13621.602046919999</v>
      </c>
      <c r="U5344" s="2">
        <f t="shared" si="2807"/>
        <v>3412.7091602419832</v>
      </c>
      <c r="V5344" s="2">
        <f t="shared" si="2808"/>
        <v>0</v>
      </c>
      <c r="W5344" s="2">
        <f t="shared" si="2809"/>
        <v>13621.602046931985</v>
      </c>
      <c r="X5344" s="17">
        <f t="shared" si="2810"/>
        <v>0</v>
      </c>
      <c r="Y5344" s="2">
        <f t="shared" si="2811"/>
        <v>0</v>
      </c>
      <c r="Z5344" s="72">
        <f t="shared" si="2812"/>
        <v>0</v>
      </c>
      <c r="AA5344" s="2">
        <f t="shared" si="2799"/>
        <v>0</v>
      </c>
      <c r="AB5344" s="12">
        <f t="shared" si="2820"/>
        <v>4.6600000000000003E-2</v>
      </c>
      <c r="AC5344" s="17">
        <f t="shared" si="2813"/>
        <v>6</v>
      </c>
      <c r="AD5344" s="17">
        <v>252</v>
      </c>
      <c r="AE5344" s="13">
        <f t="shared" si="2824"/>
        <v>1.0010850360000001</v>
      </c>
      <c r="AF5344" s="2">
        <f t="shared" si="2800"/>
        <v>14.779928590000001</v>
      </c>
      <c r="AG5344" s="2">
        <f t="shared" si="2814"/>
        <v>14.779928590000001</v>
      </c>
      <c r="AH5344" s="3">
        <f t="shared" si="2815"/>
        <v>0</v>
      </c>
      <c r="AI5344" s="4" t="str">
        <f t="shared" si="2793"/>
        <v>A+J=</v>
      </c>
      <c r="AJ5344" s="11">
        <f t="shared" si="2821"/>
        <v>46521</v>
      </c>
      <c r="AQ5344" s="53"/>
      <c r="AR5344" s="53"/>
    </row>
    <row r="5345" spans="1:44" x14ac:dyDescent="0.2">
      <c r="A5345" s="158">
        <f t="shared" si="2816"/>
        <v>46501</v>
      </c>
      <c r="B5345" s="2">
        <f t="shared" si="2801"/>
        <v>13638.846858901985</v>
      </c>
      <c r="C5345" s="2">
        <f t="shared" si="2817"/>
        <v>10208.892886690001</v>
      </c>
      <c r="D5345" s="2">
        <f>SUM(Y5345:Y$5459)</f>
        <v>10208.892886699881</v>
      </c>
      <c r="E5345" s="91">
        <v>0</v>
      </c>
      <c r="F5345" s="88">
        <f t="shared" si="2795"/>
        <v>6455.85</v>
      </c>
      <c r="G5345" s="3">
        <f>IF(AND(N5345=1,N5344&gt;1),VLOOKUP(A5344,[1]Plan1!$BK$81:$BM$259,3),G5344)</f>
        <v>6413.24</v>
      </c>
      <c r="H5345" s="11">
        <f t="shared" si="2796"/>
        <v>46433</v>
      </c>
      <c r="I5345" s="11">
        <f t="shared" si="2797"/>
        <v>46461</v>
      </c>
      <c r="J5345" s="12">
        <f t="shared" si="2802"/>
        <v>-6.6002153085962245E-3</v>
      </c>
      <c r="K5345" s="11">
        <f t="shared" si="2818"/>
        <v>46521</v>
      </c>
      <c r="L5345" s="11">
        <f t="shared" si="2803"/>
        <v>46521</v>
      </c>
      <c r="M5345" s="1">
        <f t="shared" si="2822"/>
        <v>21</v>
      </c>
      <c r="N5345" s="1">
        <f t="shared" si="2804"/>
        <v>7</v>
      </c>
      <c r="O5345" s="2">
        <f t="shared" si="2805"/>
        <v>0.99779507000000001</v>
      </c>
      <c r="P5345" s="13">
        <f t="shared" si="2798"/>
        <v>0.99339977999999995</v>
      </c>
      <c r="Q5345" s="13">
        <f t="shared" si="2823"/>
        <v>1.2738490257546049</v>
      </c>
      <c r="R5345" s="2">
        <f t="shared" si="2794"/>
        <v>1.2710402700000001</v>
      </c>
      <c r="S5345" s="2">
        <f t="shared" si="2819"/>
        <v>1.33428788</v>
      </c>
      <c r="T5345" s="2">
        <f t="shared" si="2806"/>
        <v>13621.602046919999</v>
      </c>
      <c r="U5345" s="2">
        <f t="shared" si="2807"/>
        <v>3412.7091602419832</v>
      </c>
      <c r="V5345" s="2">
        <f t="shared" si="2808"/>
        <v>0</v>
      </c>
      <c r="W5345" s="2">
        <f t="shared" si="2809"/>
        <v>13621.602046931985</v>
      </c>
      <c r="X5345" s="17">
        <f t="shared" si="2810"/>
        <v>0</v>
      </c>
      <c r="Y5345" s="2">
        <f t="shared" si="2811"/>
        <v>0</v>
      </c>
      <c r="Z5345" s="72">
        <f t="shared" si="2812"/>
        <v>0</v>
      </c>
      <c r="AA5345" s="2">
        <f t="shared" si="2799"/>
        <v>0</v>
      </c>
      <c r="AB5345" s="12">
        <f t="shared" si="2820"/>
        <v>4.6600000000000003E-2</v>
      </c>
      <c r="AC5345" s="17">
        <f t="shared" si="2813"/>
        <v>7</v>
      </c>
      <c r="AD5345" s="17">
        <v>252</v>
      </c>
      <c r="AE5345" s="13">
        <f t="shared" si="2824"/>
        <v>1.0012659900000001</v>
      </c>
      <c r="AF5345" s="2">
        <f t="shared" si="2800"/>
        <v>17.244811970000001</v>
      </c>
      <c r="AG5345" s="2">
        <f t="shared" si="2814"/>
        <v>17.244811970000001</v>
      </c>
      <c r="AH5345" s="3">
        <f t="shared" si="2815"/>
        <v>0</v>
      </c>
      <c r="AI5345" s="4" t="str">
        <f t="shared" si="2793"/>
        <v>A+J=</v>
      </c>
      <c r="AJ5345" s="11">
        <f t="shared" si="2821"/>
        <v>46521</v>
      </c>
      <c r="AQ5345" s="53"/>
      <c r="AR5345" s="53"/>
    </row>
    <row r="5346" spans="1:44" x14ac:dyDescent="0.2">
      <c r="A5346" s="158">
        <f t="shared" si="2816"/>
        <v>46502</v>
      </c>
      <c r="B5346" s="2">
        <f t="shared" si="2801"/>
        <v>13638.846858901985</v>
      </c>
      <c r="C5346" s="2">
        <f t="shared" si="2817"/>
        <v>10208.892886690001</v>
      </c>
      <c r="D5346" s="2">
        <f>SUM(Y5346:Y$5459)</f>
        <v>10208.892886699881</v>
      </c>
      <c r="E5346" s="91">
        <v>0</v>
      </c>
      <c r="F5346" s="88">
        <f t="shared" si="2795"/>
        <v>6455.85</v>
      </c>
      <c r="G5346" s="3">
        <f>IF(AND(N5346=1,N5345&gt;1),VLOOKUP(A5345,[1]Plan1!$BK$81:$BM$259,3),G5345)</f>
        <v>6413.24</v>
      </c>
      <c r="H5346" s="11">
        <f t="shared" si="2796"/>
        <v>46433</v>
      </c>
      <c r="I5346" s="11">
        <f t="shared" si="2797"/>
        <v>46461</v>
      </c>
      <c r="J5346" s="12">
        <f t="shared" si="2802"/>
        <v>-6.6002153085962245E-3</v>
      </c>
      <c r="K5346" s="11">
        <f t="shared" si="2818"/>
        <v>46521</v>
      </c>
      <c r="L5346" s="11">
        <f t="shared" si="2803"/>
        <v>46521</v>
      </c>
      <c r="M5346" s="1">
        <f t="shared" si="2822"/>
        <v>21</v>
      </c>
      <c r="N5346" s="1">
        <f t="shared" si="2804"/>
        <v>7</v>
      </c>
      <c r="O5346" s="2">
        <f t="shared" si="2805"/>
        <v>0.99779507000000001</v>
      </c>
      <c r="P5346" s="13">
        <f t="shared" si="2798"/>
        <v>0.99339977999999995</v>
      </c>
      <c r="Q5346" s="13">
        <f t="shared" si="2823"/>
        <v>1.2738490257546049</v>
      </c>
      <c r="R5346" s="2">
        <f t="shared" si="2794"/>
        <v>1.2710402700000001</v>
      </c>
      <c r="S5346" s="2">
        <f t="shared" si="2819"/>
        <v>1.33428788</v>
      </c>
      <c r="T5346" s="2">
        <f t="shared" si="2806"/>
        <v>13621.602046919999</v>
      </c>
      <c r="U5346" s="2">
        <f t="shared" si="2807"/>
        <v>3412.7091602419832</v>
      </c>
      <c r="V5346" s="2">
        <f t="shared" si="2808"/>
        <v>0</v>
      </c>
      <c r="W5346" s="2">
        <f t="shared" si="2809"/>
        <v>13621.602046931985</v>
      </c>
      <c r="X5346" s="17">
        <f t="shared" si="2810"/>
        <v>0</v>
      </c>
      <c r="Y5346" s="2">
        <f t="shared" si="2811"/>
        <v>0</v>
      </c>
      <c r="Z5346" s="72">
        <f t="shared" si="2812"/>
        <v>0</v>
      </c>
      <c r="AA5346" s="2">
        <f t="shared" si="2799"/>
        <v>0</v>
      </c>
      <c r="AB5346" s="12">
        <f t="shared" si="2820"/>
        <v>4.6600000000000003E-2</v>
      </c>
      <c r="AC5346" s="17">
        <f t="shared" si="2813"/>
        <v>7</v>
      </c>
      <c r="AD5346" s="17">
        <v>252</v>
      </c>
      <c r="AE5346" s="13">
        <f t="shared" si="2824"/>
        <v>1.0012659900000001</v>
      </c>
      <c r="AF5346" s="2">
        <f t="shared" si="2800"/>
        <v>17.244811970000001</v>
      </c>
      <c r="AG5346" s="2">
        <f t="shared" si="2814"/>
        <v>17.244811970000001</v>
      </c>
      <c r="AH5346" s="3">
        <f t="shared" si="2815"/>
        <v>0</v>
      </c>
      <c r="AI5346" s="4" t="str">
        <f t="shared" ref="AI5346:AI5409" si="2825">AI5345</f>
        <v>A+J=</v>
      </c>
      <c r="AJ5346" s="11">
        <f t="shared" si="2821"/>
        <v>46521</v>
      </c>
      <c r="AQ5346" s="53"/>
      <c r="AR5346" s="53"/>
    </row>
    <row r="5347" spans="1:44" x14ac:dyDescent="0.2">
      <c r="A5347" s="158">
        <f t="shared" si="2816"/>
        <v>46503</v>
      </c>
      <c r="B5347" s="2">
        <f t="shared" si="2801"/>
        <v>13638.846858901985</v>
      </c>
      <c r="C5347" s="2">
        <f t="shared" si="2817"/>
        <v>10208.892886690001</v>
      </c>
      <c r="D5347" s="2">
        <f>SUM(Y5347:Y$5459)</f>
        <v>10208.892886699881</v>
      </c>
      <c r="E5347" s="91">
        <v>0</v>
      </c>
      <c r="F5347" s="88">
        <f t="shared" si="2795"/>
        <v>6455.85</v>
      </c>
      <c r="G5347" s="3">
        <f>IF(AND(N5347=1,N5346&gt;1),VLOOKUP(A5346,[1]Plan1!$BK$81:$BM$259,3),G5346)</f>
        <v>6413.24</v>
      </c>
      <c r="H5347" s="11">
        <f t="shared" si="2796"/>
        <v>46433</v>
      </c>
      <c r="I5347" s="11">
        <f t="shared" si="2797"/>
        <v>46461</v>
      </c>
      <c r="J5347" s="12">
        <f t="shared" si="2802"/>
        <v>-6.6002153085962245E-3</v>
      </c>
      <c r="K5347" s="11">
        <f t="shared" si="2818"/>
        <v>46521</v>
      </c>
      <c r="L5347" s="11">
        <f t="shared" si="2803"/>
        <v>46521</v>
      </c>
      <c r="M5347" s="1">
        <f t="shared" si="2822"/>
        <v>21</v>
      </c>
      <c r="N5347" s="1">
        <f t="shared" si="2804"/>
        <v>7</v>
      </c>
      <c r="O5347" s="2">
        <f t="shared" si="2805"/>
        <v>0.99779507000000001</v>
      </c>
      <c r="P5347" s="13">
        <f t="shared" si="2798"/>
        <v>0.99339977999999995</v>
      </c>
      <c r="Q5347" s="13">
        <f t="shared" si="2823"/>
        <v>1.2738490257546049</v>
      </c>
      <c r="R5347" s="2">
        <f t="shared" si="2794"/>
        <v>1.2710402700000001</v>
      </c>
      <c r="S5347" s="2">
        <f t="shared" si="2819"/>
        <v>1.33428788</v>
      </c>
      <c r="T5347" s="2">
        <f t="shared" si="2806"/>
        <v>13621.602046919999</v>
      </c>
      <c r="U5347" s="2">
        <f t="shared" si="2807"/>
        <v>3412.7091602419832</v>
      </c>
      <c r="V5347" s="2">
        <f t="shared" si="2808"/>
        <v>0</v>
      </c>
      <c r="W5347" s="2">
        <f t="shared" si="2809"/>
        <v>13621.602046931985</v>
      </c>
      <c r="X5347" s="17">
        <f t="shared" si="2810"/>
        <v>0</v>
      </c>
      <c r="Y5347" s="2">
        <f t="shared" si="2811"/>
        <v>0</v>
      </c>
      <c r="Z5347" s="72">
        <f t="shared" si="2812"/>
        <v>0</v>
      </c>
      <c r="AA5347" s="2">
        <f t="shared" si="2799"/>
        <v>0</v>
      </c>
      <c r="AB5347" s="12">
        <f t="shared" si="2820"/>
        <v>4.6600000000000003E-2</v>
      </c>
      <c r="AC5347" s="17">
        <f t="shared" si="2813"/>
        <v>7</v>
      </c>
      <c r="AD5347" s="17">
        <v>252</v>
      </c>
      <c r="AE5347" s="13">
        <f t="shared" si="2824"/>
        <v>1.0012659900000001</v>
      </c>
      <c r="AF5347" s="2">
        <f t="shared" si="2800"/>
        <v>17.244811970000001</v>
      </c>
      <c r="AG5347" s="2">
        <f t="shared" si="2814"/>
        <v>17.244811970000001</v>
      </c>
      <c r="AH5347" s="3">
        <f t="shared" si="2815"/>
        <v>0</v>
      </c>
      <c r="AI5347" s="4" t="str">
        <f t="shared" si="2825"/>
        <v>A+J=</v>
      </c>
      <c r="AJ5347" s="11">
        <f t="shared" si="2821"/>
        <v>46521</v>
      </c>
      <c r="AQ5347" s="53"/>
      <c r="AR5347" s="53"/>
    </row>
    <row r="5348" spans="1:44" x14ac:dyDescent="0.2">
      <c r="A5348" s="158">
        <f t="shared" si="2816"/>
        <v>46504</v>
      </c>
      <c r="B5348" s="2">
        <f t="shared" si="2801"/>
        <v>13641.312178171984</v>
      </c>
      <c r="C5348" s="2">
        <f t="shared" si="2817"/>
        <v>10208.892886690001</v>
      </c>
      <c r="D5348" s="2">
        <f>SUM(Y5348:Y$5459)</f>
        <v>10208.892886699881</v>
      </c>
      <c r="E5348" s="91">
        <v>0</v>
      </c>
      <c r="F5348" s="88">
        <f t="shared" si="2795"/>
        <v>6455.85</v>
      </c>
      <c r="G5348" s="3">
        <f>IF(AND(N5348=1,N5347&gt;1),VLOOKUP(A5347,[1]Plan1!$BK$81:$BM$259,3),G5347)</f>
        <v>6413.24</v>
      </c>
      <c r="H5348" s="11">
        <f t="shared" si="2796"/>
        <v>46433</v>
      </c>
      <c r="I5348" s="11">
        <f t="shared" si="2797"/>
        <v>46461</v>
      </c>
      <c r="J5348" s="12">
        <f t="shared" si="2802"/>
        <v>-6.6002153085962245E-3</v>
      </c>
      <c r="K5348" s="11">
        <f t="shared" si="2818"/>
        <v>46521</v>
      </c>
      <c r="L5348" s="11">
        <f t="shared" si="2803"/>
        <v>46521</v>
      </c>
      <c r="M5348" s="1">
        <f t="shared" si="2822"/>
        <v>21</v>
      </c>
      <c r="N5348" s="1">
        <f t="shared" si="2804"/>
        <v>8</v>
      </c>
      <c r="O5348" s="2">
        <f t="shared" si="2805"/>
        <v>0.99748046999999995</v>
      </c>
      <c r="P5348" s="13">
        <f t="shared" si="2798"/>
        <v>0.99339977999999995</v>
      </c>
      <c r="Q5348" s="13">
        <f t="shared" si="2823"/>
        <v>1.2738490257546049</v>
      </c>
      <c r="R5348" s="2">
        <f t="shared" si="2794"/>
        <v>1.27063952</v>
      </c>
      <c r="S5348" s="2">
        <f t="shared" si="2819"/>
        <v>1.33428788</v>
      </c>
      <c r="T5348" s="2">
        <f t="shared" si="2806"/>
        <v>13621.602046919999</v>
      </c>
      <c r="U5348" s="2">
        <f t="shared" si="2807"/>
        <v>3412.7091602419832</v>
      </c>
      <c r="V5348" s="2">
        <f t="shared" si="2808"/>
        <v>0</v>
      </c>
      <c r="W5348" s="2">
        <f t="shared" si="2809"/>
        <v>13621.602046931985</v>
      </c>
      <c r="X5348" s="17">
        <f t="shared" si="2810"/>
        <v>0</v>
      </c>
      <c r="Y5348" s="2">
        <f t="shared" si="2811"/>
        <v>0</v>
      </c>
      <c r="Z5348" s="72">
        <f t="shared" si="2812"/>
        <v>0</v>
      </c>
      <c r="AA5348" s="2">
        <f t="shared" si="2799"/>
        <v>0</v>
      </c>
      <c r="AB5348" s="12">
        <f t="shared" si="2820"/>
        <v>4.6600000000000003E-2</v>
      </c>
      <c r="AC5348" s="17">
        <f t="shared" si="2813"/>
        <v>8</v>
      </c>
      <c r="AD5348" s="17">
        <v>252</v>
      </c>
      <c r="AE5348" s="13">
        <f t="shared" si="2824"/>
        <v>1.001446976</v>
      </c>
      <c r="AF5348" s="2">
        <f t="shared" si="2800"/>
        <v>19.710131239999999</v>
      </c>
      <c r="AG5348" s="2">
        <f t="shared" si="2814"/>
        <v>19.710131239999999</v>
      </c>
      <c r="AH5348" s="3">
        <f t="shared" si="2815"/>
        <v>0</v>
      </c>
      <c r="AI5348" s="4" t="str">
        <f t="shared" si="2825"/>
        <v>A+J=</v>
      </c>
      <c r="AJ5348" s="11">
        <f t="shared" si="2821"/>
        <v>46521</v>
      </c>
      <c r="AQ5348" s="53"/>
      <c r="AR5348" s="53"/>
    </row>
    <row r="5349" spans="1:44" x14ac:dyDescent="0.2">
      <c r="A5349" s="158">
        <f t="shared" si="2816"/>
        <v>46505</v>
      </c>
      <c r="B5349" s="2">
        <f t="shared" si="2801"/>
        <v>13643.777960571984</v>
      </c>
      <c r="C5349" s="2">
        <f t="shared" si="2817"/>
        <v>10208.892886690001</v>
      </c>
      <c r="D5349" s="2">
        <f>SUM(Y5349:Y$5459)</f>
        <v>10208.892886699881</v>
      </c>
      <c r="E5349" s="91">
        <v>0</v>
      </c>
      <c r="F5349" s="88">
        <f t="shared" si="2795"/>
        <v>6455.85</v>
      </c>
      <c r="G5349" s="3">
        <f>IF(AND(N5349=1,N5348&gt;1),VLOOKUP(A5348,[1]Plan1!$BK$81:$BM$259,3),G5348)</f>
        <v>6413.24</v>
      </c>
      <c r="H5349" s="11">
        <f t="shared" si="2796"/>
        <v>46433</v>
      </c>
      <c r="I5349" s="11">
        <f t="shared" si="2797"/>
        <v>46461</v>
      </c>
      <c r="J5349" s="12">
        <f t="shared" si="2802"/>
        <v>-6.6002153085962245E-3</v>
      </c>
      <c r="K5349" s="11">
        <f t="shared" si="2818"/>
        <v>46521</v>
      </c>
      <c r="L5349" s="11">
        <f t="shared" si="2803"/>
        <v>46521</v>
      </c>
      <c r="M5349" s="1">
        <f t="shared" si="2822"/>
        <v>21</v>
      </c>
      <c r="N5349" s="1">
        <f t="shared" si="2804"/>
        <v>9</v>
      </c>
      <c r="O5349" s="2">
        <f t="shared" si="2805"/>
        <v>0.99716598000000001</v>
      </c>
      <c r="P5349" s="13">
        <f t="shared" si="2798"/>
        <v>0.99339977999999995</v>
      </c>
      <c r="Q5349" s="13">
        <f t="shared" si="2823"/>
        <v>1.2738490257546049</v>
      </c>
      <c r="R5349" s="2">
        <f t="shared" si="2794"/>
        <v>1.27023891</v>
      </c>
      <c r="S5349" s="2">
        <f t="shared" si="2819"/>
        <v>1.33428788</v>
      </c>
      <c r="T5349" s="2">
        <f t="shared" si="2806"/>
        <v>13621.602046919999</v>
      </c>
      <c r="U5349" s="2">
        <f t="shared" si="2807"/>
        <v>3412.7091602419832</v>
      </c>
      <c r="V5349" s="2">
        <f t="shared" si="2808"/>
        <v>0</v>
      </c>
      <c r="W5349" s="2">
        <f t="shared" si="2809"/>
        <v>13621.602046931985</v>
      </c>
      <c r="X5349" s="17">
        <f t="shared" si="2810"/>
        <v>0</v>
      </c>
      <c r="Y5349" s="2">
        <f t="shared" si="2811"/>
        <v>0</v>
      </c>
      <c r="Z5349" s="72">
        <f t="shared" si="2812"/>
        <v>0</v>
      </c>
      <c r="AA5349" s="2">
        <f t="shared" si="2799"/>
        <v>0</v>
      </c>
      <c r="AB5349" s="12">
        <f t="shared" si="2820"/>
        <v>4.6600000000000003E-2</v>
      </c>
      <c r="AC5349" s="17">
        <f t="shared" si="2813"/>
        <v>9</v>
      </c>
      <c r="AD5349" s="17">
        <v>252</v>
      </c>
      <c r="AE5349" s="13">
        <f t="shared" si="2824"/>
        <v>1.0016279960000001</v>
      </c>
      <c r="AF5349" s="2">
        <f t="shared" si="2800"/>
        <v>22.175913640000001</v>
      </c>
      <c r="AG5349" s="2">
        <f t="shared" si="2814"/>
        <v>22.175913640000001</v>
      </c>
      <c r="AH5349" s="3">
        <f t="shared" si="2815"/>
        <v>0</v>
      </c>
      <c r="AI5349" s="4" t="str">
        <f t="shared" si="2825"/>
        <v>A+J=</v>
      </c>
      <c r="AJ5349" s="11">
        <f t="shared" si="2821"/>
        <v>46521</v>
      </c>
      <c r="AQ5349" s="53"/>
      <c r="AR5349" s="53"/>
    </row>
    <row r="5350" spans="1:44" x14ac:dyDescent="0.2">
      <c r="A5350" s="158">
        <f t="shared" si="2816"/>
        <v>46506</v>
      </c>
      <c r="B5350" s="2">
        <f t="shared" si="2801"/>
        <v>13646.244178861985</v>
      </c>
      <c r="C5350" s="2">
        <f t="shared" si="2817"/>
        <v>10208.892886690001</v>
      </c>
      <c r="D5350" s="2">
        <f>SUM(Y5350:Y$5459)</f>
        <v>10208.892886699881</v>
      </c>
      <c r="E5350" s="91">
        <v>0</v>
      </c>
      <c r="F5350" s="88">
        <f t="shared" si="2795"/>
        <v>6455.85</v>
      </c>
      <c r="G5350" s="3">
        <f>IF(AND(N5350=1,N5349&gt;1),VLOOKUP(A5349,[1]Plan1!$BK$81:$BM$259,3),G5349)</f>
        <v>6413.24</v>
      </c>
      <c r="H5350" s="11">
        <f t="shared" si="2796"/>
        <v>46433</v>
      </c>
      <c r="I5350" s="11">
        <f t="shared" si="2797"/>
        <v>46461</v>
      </c>
      <c r="J5350" s="12">
        <f t="shared" si="2802"/>
        <v>-6.6002153085962245E-3</v>
      </c>
      <c r="K5350" s="11">
        <f t="shared" si="2818"/>
        <v>46521</v>
      </c>
      <c r="L5350" s="11">
        <f t="shared" si="2803"/>
        <v>46521</v>
      </c>
      <c r="M5350" s="1">
        <f t="shared" si="2822"/>
        <v>21</v>
      </c>
      <c r="N5350" s="1">
        <f t="shared" si="2804"/>
        <v>10</v>
      </c>
      <c r="O5350" s="2">
        <f t="shared" si="2805"/>
        <v>0.99685157999999996</v>
      </c>
      <c r="P5350" s="13">
        <f t="shared" si="2798"/>
        <v>0.99339977999999995</v>
      </c>
      <c r="Q5350" s="13">
        <f t="shared" si="2823"/>
        <v>1.2738490257546049</v>
      </c>
      <c r="R5350" s="2">
        <f t="shared" si="2794"/>
        <v>1.26983841</v>
      </c>
      <c r="S5350" s="2">
        <f t="shared" si="2819"/>
        <v>1.33428788</v>
      </c>
      <c r="T5350" s="2">
        <f t="shared" si="2806"/>
        <v>13621.602046919999</v>
      </c>
      <c r="U5350" s="2">
        <f t="shared" si="2807"/>
        <v>3412.7091602419832</v>
      </c>
      <c r="V5350" s="2">
        <f t="shared" si="2808"/>
        <v>0</v>
      </c>
      <c r="W5350" s="2">
        <f t="shared" si="2809"/>
        <v>13621.602046931985</v>
      </c>
      <c r="X5350" s="17">
        <f t="shared" si="2810"/>
        <v>0</v>
      </c>
      <c r="Y5350" s="2">
        <f t="shared" si="2811"/>
        <v>0</v>
      </c>
      <c r="Z5350" s="72">
        <f t="shared" si="2812"/>
        <v>0</v>
      </c>
      <c r="AA5350" s="2">
        <f t="shared" si="2799"/>
        <v>0</v>
      </c>
      <c r="AB5350" s="12">
        <f t="shared" si="2820"/>
        <v>4.6600000000000003E-2</v>
      </c>
      <c r="AC5350" s="17">
        <f t="shared" si="2813"/>
        <v>10</v>
      </c>
      <c r="AD5350" s="17">
        <v>252</v>
      </c>
      <c r="AE5350" s="13">
        <f t="shared" si="2824"/>
        <v>1.0018090479999999</v>
      </c>
      <c r="AF5350" s="2">
        <f t="shared" si="2800"/>
        <v>24.642131930000001</v>
      </c>
      <c r="AG5350" s="2">
        <f t="shared" si="2814"/>
        <v>24.642131930000001</v>
      </c>
      <c r="AH5350" s="3">
        <f t="shared" si="2815"/>
        <v>0</v>
      </c>
      <c r="AI5350" s="4" t="str">
        <f t="shared" si="2825"/>
        <v>A+J=</v>
      </c>
      <c r="AJ5350" s="11">
        <f t="shared" si="2821"/>
        <v>46521</v>
      </c>
      <c r="AQ5350" s="53"/>
      <c r="AR5350" s="53"/>
    </row>
    <row r="5351" spans="1:44" x14ac:dyDescent="0.2">
      <c r="A5351" s="158">
        <f t="shared" si="2816"/>
        <v>46507</v>
      </c>
      <c r="B5351" s="2">
        <f t="shared" si="2801"/>
        <v>13648.710833051984</v>
      </c>
      <c r="C5351" s="2">
        <f t="shared" si="2817"/>
        <v>10208.892886690001</v>
      </c>
      <c r="D5351" s="2">
        <f>SUM(Y5351:Y$5459)</f>
        <v>10208.892886699881</v>
      </c>
      <c r="E5351" s="91">
        <v>0</v>
      </c>
      <c r="F5351" s="88">
        <f t="shared" si="2795"/>
        <v>6455.85</v>
      </c>
      <c r="G5351" s="3">
        <f>IF(AND(N5351=1,N5350&gt;1),VLOOKUP(A5350,[1]Plan1!$BK$81:$BM$259,3),G5350)</f>
        <v>6413.24</v>
      </c>
      <c r="H5351" s="11">
        <f t="shared" si="2796"/>
        <v>46433</v>
      </c>
      <c r="I5351" s="11">
        <f t="shared" si="2797"/>
        <v>46461</v>
      </c>
      <c r="J5351" s="12">
        <f t="shared" si="2802"/>
        <v>-6.6002153085962245E-3</v>
      </c>
      <c r="K5351" s="11">
        <f t="shared" si="2818"/>
        <v>46521</v>
      </c>
      <c r="L5351" s="11">
        <f t="shared" si="2803"/>
        <v>46521</v>
      </c>
      <c r="M5351" s="1">
        <f t="shared" si="2822"/>
        <v>21</v>
      </c>
      <c r="N5351" s="1">
        <f t="shared" si="2804"/>
        <v>11</v>
      </c>
      <c r="O5351" s="2">
        <f t="shared" si="2805"/>
        <v>0.99653729000000002</v>
      </c>
      <c r="P5351" s="13">
        <f t="shared" si="2798"/>
        <v>0.99339977999999995</v>
      </c>
      <c r="Q5351" s="13">
        <f t="shared" si="2823"/>
        <v>1.2738490257546049</v>
      </c>
      <c r="R5351" s="2">
        <f t="shared" si="2794"/>
        <v>1.26943805</v>
      </c>
      <c r="S5351" s="2">
        <f t="shared" si="2819"/>
        <v>1.33428788</v>
      </c>
      <c r="T5351" s="2">
        <f t="shared" si="2806"/>
        <v>13621.602046919999</v>
      </c>
      <c r="U5351" s="2">
        <f t="shared" si="2807"/>
        <v>3412.7091602419832</v>
      </c>
      <c r="V5351" s="2">
        <f t="shared" si="2808"/>
        <v>0</v>
      </c>
      <c r="W5351" s="2">
        <f t="shared" si="2809"/>
        <v>13621.602046931985</v>
      </c>
      <c r="X5351" s="17">
        <f t="shared" si="2810"/>
        <v>0</v>
      </c>
      <c r="Y5351" s="2">
        <f t="shared" si="2811"/>
        <v>0</v>
      </c>
      <c r="Z5351" s="72">
        <f t="shared" si="2812"/>
        <v>0</v>
      </c>
      <c r="AA5351" s="2">
        <f t="shared" si="2799"/>
        <v>0</v>
      </c>
      <c r="AB5351" s="12">
        <f t="shared" si="2820"/>
        <v>4.6600000000000003E-2</v>
      </c>
      <c r="AC5351" s="17">
        <f t="shared" si="2813"/>
        <v>11</v>
      </c>
      <c r="AD5351" s="17">
        <v>252</v>
      </c>
      <c r="AE5351" s="13">
        <f t="shared" si="2824"/>
        <v>1.001990132</v>
      </c>
      <c r="AF5351" s="2">
        <f t="shared" si="2800"/>
        <v>27.108786120000001</v>
      </c>
      <c r="AG5351" s="2">
        <f t="shared" si="2814"/>
        <v>27.108786120000001</v>
      </c>
      <c r="AH5351" s="3">
        <f t="shared" si="2815"/>
        <v>0</v>
      </c>
      <c r="AI5351" s="4" t="str">
        <f t="shared" si="2825"/>
        <v>A+J=</v>
      </c>
      <c r="AJ5351" s="11">
        <f t="shared" si="2821"/>
        <v>46521</v>
      </c>
      <c r="AQ5351" s="53"/>
      <c r="AR5351" s="53"/>
    </row>
    <row r="5352" spans="1:44" x14ac:dyDescent="0.2">
      <c r="A5352" s="158">
        <f t="shared" si="2816"/>
        <v>46508</v>
      </c>
      <c r="B5352" s="2">
        <f t="shared" si="2801"/>
        <v>13651.177950371984</v>
      </c>
      <c r="C5352" s="2">
        <f t="shared" si="2817"/>
        <v>10208.892886690001</v>
      </c>
      <c r="D5352" s="2">
        <f>SUM(Y5352:Y$5459)</f>
        <v>10208.892886699881</v>
      </c>
      <c r="E5352" s="91">
        <v>0</v>
      </c>
      <c r="F5352" s="88">
        <f t="shared" si="2795"/>
        <v>6455.85</v>
      </c>
      <c r="G5352" s="3">
        <f>IF(AND(N5352=1,N5351&gt;1),VLOOKUP(A5351,[1]Plan1!$BK$81:$BM$259,3),G5351)</f>
        <v>6413.24</v>
      </c>
      <c r="H5352" s="11">
        <f t="shared" si="2796"/>
        <v>46433</v>
      </c>
      <c r="I5352" s="11">
        <f t="shared" si="2797"/>
        <v>46461</v>
      </c>
      <c r="J5352" s="12">
        <f t="shared" si="2802"/>
        <v>-6.6002153085962245E-3</v>
      </c>
      <c r="K5352" s="11">
        <f t="shared" si="2818"/>
        <v>46521</v>
      </c>
      <c r="L5352" s="11">
        <f t="shared" si="2803"/>
        <v>46521</v>
      </c>
      <c r="M5352" s="1">
        <f t="shared" si="2822"/>
        <v>21</v>
      </c>
      <c r="N5352" s="1">
        <f t="shared" si="2804"/>
        <v>12</v>
      </c>
      <c r="O5352" s="2">
        <f t="shared" si="2805"/>
        <v>0.99622308999999998</v>
      </c>
      <c r="P5352" s="13">
        <f t="shared" si="2798"/>
        <v>0.99339977999999995</v>
      </c>
      <c r="Q5352" s="13">
        <f t="shared" si="2823"/>
        <v>1.2738490257546049</v>
      </c>
      <c r="R5352" s="2">
        <f t="shared" si="2794"/>
        <v>1.2690378099999999</v>
      </c>
      <c r="S5352" s="2">
        <f t="shared" si="2819"/>
        <v>1.33428788</v>
      </c>
      <c r="T5352" s="2">
        <f t="shared" si="2806"/>
        <v>13621.602046919999</v>
      </c>
      <c r="U5352" s="2">
        <f t="shared" si="2807"/>
        <v>3412.7091602419832</v>
      </c>
      <c r="V5352" s="2">
        <f t="shared" si="2808"/>
        <v>0</v>
      </c>
      <c r="W5352" s="2">
        <f t="shared" si="2809"/>
        <v>13621.602046931985</v>
      </c>
      <c r="X5352" s="17">
        <f t="shared" si="2810"/>
        <v>0</v>
      </c>
      <c r="Y5352" s="2">
        <f t="shared" si="2811"/>
        <v>0</v>
      </c>
      <c r="Z5352" s="72">
        <f t="shared" si="2812"/>
        <v>0</v>
      </c>
      <c r="AA5352" s="2">
        <f t="shared" si="2799"/>
        <v>0</v>
      </c>
      <c r="AB5352" s="12">
        <f t="shared" si="2820"/>
        <v>4.6600000000000003E-2</v>
      </c>
      <c r="AC5352" s="17">
        <f t="shared" si="2813"/>
        <v>12</v>
      </c>
      <c r="AD5352" s="17">
        <v>252</v>
      </c>
      <c r="AE5352" s="13">
        <f t="shared" si="2824"/>
        <v>1.00217125</v>
      </c>
      <c r="AF5352" s="2">
        <f t="shared" si="2800"/>
        <v>29.575903440000001</v>
      </c>
      <c r="AG5352" s="2">
        <f t="shared" si="2814"/>
        <v>29.575903440000001</v>
      </c>
      <c r="AH5352" s="3">
        <f t="shared" si="2815"/>
        <v>0</v>
      </c>
      <c r="AI5352" s="4" t="str">
        <f t="shared" si="2825"/>
        <v>A+J=</v>
      </c>
      <c r="AJ5352" s="11">
        <f t="shared" si="2821"/>
        <v>46521</v>
      </c>
      <c r="AQ5352" s="53"/>
      <c r="AR5352" s="53"/>
    </row>
    <row r="5353" spans="1:44" x14ac:dyDescent="0.2">
      <c r="A5353" s="158">
        <f t="shared" si="2816"/>
        <v>46509</v>
      </c>
      <c r="B5353" s="2">
        <f t="shared" si="2801"/>
        <v>13651.177950371984</v>
      </c>
      <c r="C5353" s="2">
        <f t="shared" si="2817"/>
        <v>10208.892886690001</v>
      </c>
      <c r="D5353" s="2">
        <f>SUM(Y5353:Y$5459)</f>
        <v>10208.892886699881</v>
      </c>
      <c r="E5353" s="91">
        <v>0</v>
      </c>
      <c r="F5353" s="88">
        <f t="shared" si="2795"/>
        <v>6455.85</v>
      </c>
      <c r="G5353" s="3">
        <f>IF(AND(N5353=1,N5352&gt;1),VLOOKUP(A5352,[1]Plan1!$BK$81:$BM$259,3),G5352)</f>
        <v>6413.24</v>
      </c>
      <c r="H5353" s="11">
        <f t="shared" si="2796"/>
        <v>46433</v>
      </c>
      <c r="I5353" s="11">
        <f t="shared" si="2797"/>
        <v>46461</v>
      </c>
      <c r="J5353" s="12">
        <f t="shared" si="2802"/>
        <v>-6.6002153085962245E-3</v>
      </c>
      <c r="K5353" s="11">
        <f t="shared" si="2818"/>
        <v>46521</v>
      </c>
      <c r="L5353" s="11">
        <f t="shared" si="2803"/>
        <v>46521</v>
      </c>
      <c r="M5353" s="1">
        <f t="shared" si="2822"/>
        <v>21</v>
      </c>
      <c r="N5353" s="1">
        <f t="shared" si="2804"/>
        <v>12</v>
      </c>
      <c r="O5353" s="2">
        <f t="shared" si="2805"/>
        <v>0.99622308999999998</v>
      </c>
      <c r="P5353" s="13">
        <f t="shared" si="2798"/>
        <v>0.99339977999999995</v>
      </c>
      <c r="Q5353" s="13">
        <f t="shared" si="2823"/>
        <v>1.2738490257546049</v>
      </c>
      <c r="R5353" s="2">
        <f t="shared" ref="R5353:R5416" si="2826">TRUNC(TRUNC((O5353*Q5353),15),8)</f>
        <v>1.2690378099999999</v>
      </c>
      <c r="S5353" s="2">
        <f t="shared" si="2819"/>
        <v>1.33428788</v>
      </c>
      <c r="T5353" s="2">
        <f t="shared" si="2806"/>
        <v>13621.602046919999</v>
      </c>
      <c r="U5353" s="2">
        <f t="shared" si="2807"/>
        <v>3412.7091602419832</v>
      </c>
      <c r="V5353" s="2">
        <f t="shared" si="2808"/>
        <v>0</v>
      </c>
      <c r="W5353" s="2">
        <f t="shared" si="2809"/>
        <v>13621.602046931985</v>
      </c>
      <c r="X5353" s="17">
        <f t="shared" si="2810"/>
        <v>0</v>
      </c>
      <c r="Y5353" s="2">
        <f t="shared" si="2811"/>
        <v>0</v>
      </c>
      <c r="Z5353" s="72">
        <f t="shared" si="2812"/>
        <v>0</v>
      </c>
      <c r="AA5353" s="2">
        <f t="shared" si="2799"/>
        <v>0</v>
      </c>
      <c r="AB5353" s="12">
        <f t="shared" si="2820"/>
        <v>4.6600000000000003E-2</v>
      </c>
      <c r="AC5353" s="17">
        <f t="shared" si="2813"/>
        <v>12</v>
      </c>
      <c r="AD5353" s="17">
        <v>252</v>
      </c>
      <c r="AE5353" s="13">
        <f t="shared" si="2824"/>
        <v>1.00217125</v>
      </c>
      <c r="AF5353" s="2">
        <f t="shared" si="2800"/>
        <v>29.575903440000001</v>
      </c>
      <c r="AG5353" s="2">
        <f t="shared" si="2814"/>
        <v>29.575903440000001</v>
      </c>
      <c r="AH5353" s="3">
        <f t="shared" si="2815"/>
        <v>0</v>
      </c>
      <c r="AI5353" s="4" t="str">
        <f t="shared" si="2825"/>
        <v>A+J=</v>
      </c>
      <c r="AJ5353" s="11">
        <f t="shared" si="2821"/>
        <v>46521</v>
      </c>
      <c r="AQ5353" s="53"/>
      <c r="AR5353" s="53"/>
    </row>
    <row r="5354" spans="1:44" x14ac:dyDescent="0.2">
      <c r="A5354" s="158">
        <f t="shared" si="2816"/>
        <v>46510</v>
      </c>
      <c r="B5354" s="2">
        <f t="shared" si="2801"/>
        <v>13651.177950371984</v>
      </c>
      <c r="C5354" s="2">
        <f t="shared" si="2817"/>
        <v>10208.892886690001</v>
      </c>
      <c r="D5354" s="2">
        <f>SUM(Y5354:Y$5459)</f>
        <v>10208.892886699881</v>
      </c>
      <c r="E5354" s="91">
        <v>0</v>
      </c>
      <c r="F5354" s="88">
        <f t="shared" ref="F5354:F5417" si="2827">IF(G5354=G5353,F5353,G5353)</f>
        <v>6455.85</v>
      </c>
      <c r="G5354" s="3">
        <f>IF(AND(N5354=1,N5353&gt;1),VLOOKUP(A5353,[1]Plan1!$BK$81:$BM$259,3),G5353)</f>
        <v>6413.24</v>
      </c>
      <c r="H5354" s="11">
        <f t="shared" ref="H5354:H5417" si="2828">EDATE(I5354,-1)</f>
        <v>46433</v>
      </c>
      <c r="I5354" s="11">
        <f t="shared" ref="I5354:I5417" si="2829">IF(X5353&gt;0,EDATE(A5354,-1),+I5353)</f>
        <v>46461</v>
      </c>
      <c r="J5354" s="12">
        <f t="shared" si="2802"/>
        <v>-6.6002153085962245E-3</v>
      </c>
      <c r="K5354" s="11">
        <f t="shared" si="2818"/>
        <v>46521</v>
      </c>
      <c r="L5354" s="11">
        <f t="shared" si="2803"/>
        <v>46521</v>
      </c>
      <c r="M5354" s="1">
        <f t="shared" si="2822"/>
        <v>21</v>
      </c>
      <c r="N5354" s="1">
        <f t="shared" si="2804"/>
        <v>12</v>
      </c>
      <c r="O5354" s="2">
        <f t="shared" si="2805"/>
        <v>0.99622308999999998</v>
      </c>
      <c r="P5354" s="13">
        <f t="shared" ref="P5354:P5417" si="2830">IF(L5354&gt;L5353,O5353,P5353)</f>
        <v>0.99339977999999995</v>
      </c>
      <c r="Q5354" s="13">
        <f t="shared" si="2823"/>
        <v>1.2738490257546049</v>
      </c>
      <c r="R5354" s="2">
        <f t="shared" si="2826"/>
        <v>1.2690378099999999</v>
      </c>
      <c r="S5354" s="2">
        <f t="shared" si="2819"/>
        <v>1.33428788</v>
      </c>
      <c r="T5354" s="2">
        <f t="shared" si="2806"/>
        <v>13621.602046919999</v>
      </c>
      <c r="U5354" s="2">
        <f t="shared" si="2807"/>
        <v>3412.7091602419832</v>
      </c>
      <c r="V5354" s="2">
        <f t="shared" si="2808"/>
        <v>0</v>
      </c>
      <c r="W5354" s="2">
        <f t="shared" si="2809"/>
        <v>13621.602046931985</v>
      </c>
      <c r="X5354" s="17">
        <f t="shared" si="2810"/>
        <v>0</v>
      </c>
      <c r="Y5354" s="2">
        <f t="shared" si="2811"/>
        <v>0</v>
      </c>
      <c r="Z5354" s="72">
        <f t="shared" si="2812"/>
        <v>0</v>
      </c>
      <c r="AA5354" s="2">
        <f t="shared" si="2799"/>
        <v>0</v>
      </c>
      <c r="AB5354" s="12">
        <f t="shared" si="2820"/>
        <v>4.6600000000000003E-2</v>
      </c>
      <c r="AC5354" s="17">
        <f t="shared" si="2813"/>
        <v>12</v>
      </c>
      <c r="AD5354" s="17">
        <v>252</v>
      </c>
      <c r="AE5354" s="13">
        <f t="shared" si="2824"/>
        <v>1.00217125</v>
      </c>
      <c r="AF5354" s="2">
        <f t="shared" si="2800"/>
        <v>29.575903440000001</v>
      </c>
      <c r="AG5354" s="2">
        <f t="shared" si="2814"/>
        <v>29.575903440000001</v>
      </c>
      <c r="AH5354" s="3">
        <f t="shared" si="2815"/>
        <v>0</v>
      </c>
      <c r="AI5354" s="4" t="str">
        <f t="shared" si="2825"/>
        <v>A+J=</v>
      </c>
      <c r="AJ5354" s="11">
        <f t="shared" si="2821"/>
        <v>46521</v>
      </c>
      <c r="AQ5354" s="53"/>
      <c r="AR5354" s="53"/>
    </row>
    <row r="5355" spans="1:44" x14ac:dyDescent="0.2">
      <c r="A5355" s="158">
        <f t="shared" si="2816"/>
        <v>46511</v>
      </c>
      <c r="B5355" s="2">
        <f t="shared" si="2801"/>
        <v>13653.645503581985</v>
      </c>
      <c r="C5355" s="2">
        <f t="shared" si="2817"/>
        <v>10208.892886690001</v>
      </c>
      <c r="D5355" s="2">
        <f>SUM(Y5355:Y$5459)</f>
        <v>10208.892886699881</v>
      </c>
      <c r="E5355" s="91">
        <v>0</v>
      </c>
      <c r="F5355" s="88">
        <f t="shared" si="2827"/>
        <v>6455.85</v>
      </c>
      <c r="G5355" s="3">
        <f>IF(AND(N5355=1,N5354&gt;1),VLOOKUP(A5354,[1]Plan1!$BK$81:$BM$259,3),G5354)</f>
        <v>6413.24</v>
      </c>
      <c r="H5355" s="11">
        <f t="shared" si="2828"/>
        <v>46433</v>
      </c>
      <c r="I5355" s="11">
        <f t="shared" si="2829"/>
        <v>46461</v>
      </c>
      <c r="J5355" s="12">
        <f t="shared" si="2802"/>
        <v>-6.6002153085962245E-3</v>
      </c>
      <c r="K5355" s="11">
        <f t="shared" si="2818"/>
        <v>46521</v>
      </c>
      <c r="L5355" s="11">
        <f t="shared" si="2803"/>
        <v>46521</v>
      </c>
      <c r="M5355" s="1">
        <f t="shared" si="2822"/>
        <v>21</v>
      </c>
      <c r="N5355" s="1">
        <f t="shared" si="2804"/>
        <v>13</v>
      </c>
      <c r="O5355" s="2">
        <f t="shared" si="2805"/>
        <v>0.99590900000000004</v>
      </c>
      <c r="P5355" s="13">
        <f t="shared" si="2830"/>
        <v>0.99339977999999995</v>
      </c>
      <c r="Q5355" s="13">
        <f t="shared" si="2823"/>
        <v>1.2738490257546049</v>
      </c>
      <c r="R5355" s="2">
        <f t="shared" si="2826"/>
        <v>1.2686377</v>
      </c>
      <c r="S5355" s="2">
        <f t="shared" si="2819"/>
        <v>1.33428788</v>
      </c>
      <c r="T5355" s="2">
        <f t="shared" si="2806"/>
        <v>13621.602046919999</v>
      </c>
      <c r="U5355" s="2">
        <f t="shared" si="2807"/>
        <v>3412.7091602419832</v>
      </c>
      <c r="V5355" s="2">
        <f t="shared" si="2808"/>
        <v>0</v>
      </c>
      <c r="W5355" s="2">
        <f t="shared" si="2809"/>
        <v>13621.602046931985</v>
      </c>
      <c r="X5355" s="17">
        <f t="shared" si="2810"/>
        <v>0</v>
      </c>
      <c r="Y5355" s="2">
        <f t="shared" si="2811"/>
        <v>0</v>
      </c>
      <c r="Z5355" s="72">
        <f t="shared" si="2812"/>
        <v>0</v>
      </c>
      <c r="AA5355" s="2">
        <f t="shared" si="2799"/>
        <v>0</v>
      </c>
      <c r="AB5355" s="12">
        <f t="shared" si="2820"/>
        <v>4.6600000000000003E-2</v>
      </c>
      <c r="AC5355" s="17">
        <f t="shared" si="2813"/>
        <v>13</v>
      </c>
      <c r="AD5355" s="17">
        <v>252</v>
      </c>
      <c r="AE5355" s="13">
        <f t="shared" si="2824"/>
        <v>1.0023523999999999</v>
      </c>
      <c r="AF5355" s="2">
        <f t="shared" si="2800"/>
        <v>32.043456650000003</v>
      </c>
      <c r="AG5355" s="2">
        <f t="shared" si="2814"/>
        <v>32.043456650000003</v>
      </c>
      <c r="AH5355" s="3">
        <f t="shared" si="2815"/>
        <v>0</v>
      </c>
      <c r="AI5355" s="4" t="str">
        <f t="shared" si="2825"/>
        <v>A+J=</v>
      </c>
      <c r="AJ5355" s="11">
        <f t="shared" si="2821"/>
        <v>46521</v>
      </c>
      <c r="AQ5355" s="53"/>
      <c r="AR5355" s="53"/>
    </row>
    <row r="5356" spans="1:44" x14ac:dyDescent="0.2">
      <c r="A5356" s="158">
        <f t="shared" si="2816"/>
        <v>46512</v>
      </c>
      <c r="B5356" s="2">
        <f t="shared" si="2801"/>
        <v>13656.113506301985</v>
      </c>
      <c r="C5356" s="2">
        <f t="shared" si="2817"/>
        <v>10208.892886690001</v>
      </c>
      <c r="D5356" s="2">
        <f>SUM(Y5356:Y$5459)</f>
        <v>10208.892886699881</v>
      </c>
      <c r="E5356" s="91">
        <v>0</v>
      </c>
      <c r="F5356" s="88">
        <f t="shared" si="2827"/>
        <v>6455.85</v>
      </c>
      <c r="G5356" s="3">
        <f>IF(AND(N5356=1,N5355&gt;1),VLOOKUP(A5355,[1]Plan1!$BK$81:$BM$259,3),G5355)</f>
        <v>6413.24</v>
      </c>
      <c r="H5356" s="11">
        <f t="shared" si="2828"/>
        <v>46433</v>
      </c>
      <c r="I5356" s="11">
        <f t="shared" si="2829"/>
        <v>46461</v>
      </c>
      <c r="J5356" s="12">
        <f t="shared" si="2802"/>
        <v>-6.6002153085962245E-3</v>
      </c>
      <c r="K5356" s="11">
        <f t="shared" si="2818"/>
        <v>46521</v>
      </c>
      <c r="L5356" s="11">
        <f t="shared" si="2803"/>
        <v>46521</v>
      </c>
      <c r="M5356" s="1">
        <f t="shared" si="2822"/>
        <v>21</v>
      </c>
      <c r="N5356" s="1">
        <f t="shared" si="2804"/>
        <v>14</v>
      </c>
      <c r="O5356" s="2">
        <f t="shared" si="2805"/>
        <v>0.99559500000000001</v>
      </c>
      <c r="P5356" s="13">
        <f t="shared" si="2830"/>
        <v>0.99339977999999995</v>
      </c>
      <c r="Q5356" s="13">
        <f t="shared" si="2823"/>
        <v>1.2738490257546049</v>
      </c>
      <c r="R5356" s="2">
        <f t="shared" si="2826"/>
        <v>1.2682377199999999</v>
      </c>
      <c r="S5356" s="2">
        <f t="shared" si="2819"/>
        <v>1.33428788</v>
      </c>
      <c r="T5356" s="2">
        <f t="shared" si="2806"/>
        <v>13621.602046919999</v>
      </c>
      <c r="U5356" s="2">
        <f t="shared" si="2807"/>
        <v>3412.7091602419832</v>
      </c>
      <c r="V5356" s="2">
        <f t="shared" si="2808"/>
        <v>0</v>
      </c>
      <c r="W5356" s="2">
        <f t="shared" si="2809"/>
        <v>13621.602046931985</v>
      </c>
      <c r="X5356" s="17">
        <f t="shared" si="2810"/>
        <v>0</v>
      </c>
      <c r="Y5356" s="2">
        <f t="shared" si="2811"/>
        <v>0</v>
      </c>
      <c r="Z5356" s="72">
        <f t="shared" si="2812"/>
        <v>0</v>
      </c>
      <c r="AA5356" s="2">
        <f t="shared" si="2799"/>
        <v>0</v>
      </c>
      <c r="AB5356" s="12">
        <f t="shared" si="2820"/>
        <v>4.6600000000000003E-2</v>
      </c>
      <c r="AC5356" s="17">
        <f t="shared" si="2813"/>
        <v>14</v>
      </c>
      <c r="AD5356" s="17">
        <v>252</v>
      </c>
      <c r="AE5356" s="13">
        <f t="shared" si="2824"/>
        <v>1.002533583</v>
      </c>
      <c r="AF5356" s="2">
        <f t="shared" si="2800"/>
        <v>34.511459369999997</v>
      </c>
      <c r="AG5356" s="2">
        <f t="shared" si="2814"/>
        <v>34.511459369999997</v>
      </c>
      <c r="AH5356" s="3">
        <f t="shared" si="2815"/>
        <v>0</v>
      </c>
      <c r="AI5356" s="4" t="str">
        <f t="shared" si="2825"/>
        <v>A+J=</v>
      </c>
      <c r="AJ5356" s="11">
        <f t="shared" si="2821"/>
        <v>46521</v>
      </c>
      <c r="AQ5356" s="53"/>
      <c r="AR5356" s="53"/>
    </row>
    <row r="5357" spans="1:44" x14ac:dyDescent="0.2">
      <c r="A5357" s="158">
        <f t="shared" si="2816"/>
        <v>46513</v>
      </c>
      <c r="B5357" s="2">
        <f t="shared" si="2801"/>
        <v>13658.581944921985</v>
      </c>
      <c r="C5357" s="2">
        <f t="shared" si="2817"/>
        <v>10208.892886690001</v>
      </c>
      <c r="D5357" s="2">
        <f>SUM(Y5357:Y$5459)</f>
        <v>10208.892886699881</v>
      </c>
      <c r="E5357" s="91">
        <v>0</v>
      </c>
      <c r="F5357" s="88">
        <f t="shared" si="2827"/>
        <v>6455.85</v>
      </c>
      <c r="G5357" s="3">
        <f>IF(AND(N5357=1,N5356&gt;1),VLOOKUP(A5356,[1]Plan1!$BK$81:$BM$259,3),G5356)</f>
        <v>6413.24</v>
      </c>
      <c r="H5357" s="11">
        <f t="shared" si="2828"/>
        <v>46433</v>
      </c>
      <c r="I5357" s="11">
        <f t="shared" si="2829"/>
        <v>46461</v>
      </c>
      <c r="J5357" s="12">
        <f t="shared" si="2802"/>
        <v>-6.6002153085962245E-3</v>
      </c>
      <c r="K5357" s="11">
        <f t="shared" si="2818"/>
        <v>46521</v>
      </c>
      <c r="L5357" s="11">
        <f t="shared" si="2803"/>
        <v>46521</v>
      </c>
      <c r="M5357" s="1">
        <f t="shared" si="2822"/>
        <v>21</v>
      </c>
      <c r="N5357" s="1">
        <f t="shared" si="2804"/>
        <v>15</v>
      </c>
      <c r="O5357" s="2">
        <f t="shared" si="2805"/>
        <v>0.99528110000000003</v>
      </c>
      <c r="P5357" s="13">
        <f t="shared" si="2830"/>
        <v>0.99339977999999995</v>
      </c>
      <c r="Q5357" s="13">
        <f t="shared" si="2823"/>
        <v>1.2738490257546049</v>
      </c>
      <c r="R5357" s="2">
        <f t="shared" si="2826"/>
        <v>1.26783785</v>
      </c>
      <c r="S5357" s="2">
        <f t="shared" si="2819"/>
        <v>1.33428788</v>
      </c>
      <c r="T5357" s="2">
        <f t="shared" si="2806"/>
        <v>13621.602046919999</v>
      </c>
      <c r="U5357" s="2">
        <f t="shared" si="2807"/>
        <v>3412.7091602419832</v>
      </c>
      <c r="V5357" s="2">
        <f t="shared" si="2808"/>
        <v>0</v>
      </c>
      <c r="W5357" s="2">
        <f t="shared" si="2809"/>
        <v>13621.602046931985</v>
      </c>
      <c r="X5357" s="17">
        <f t="shared" si="2810"/>
        <v>0</v>
      </c>
      <c r="Y5357" s="2">
        <f t="shared" si="2811"/>
        <v>0</v>
      </c>
      <c r="Z5357" s="72">
        <f t="shared" si="2812"/>
        <v>0</v>
      </c>
      <c r="AA5357" s="2">
        <f t="shared" si="2799"/>
        <v>0</v>
      </c>
      <c r="AB5357" s="12">
        <f t="shared" si="2820"/>
        <v>4.6600000000000003E-2</v>
      </c>
      <c r="AC5357" s="17">
        <f t="shared" si="2813"/>
        <v>15</v>
      </c>
      <c r="AD5357" s="17">
        <v>252</v>
      </c>
      <c r="AE5357" s="13">
        <f t="shared" si="2824"/>
        <v>1.002714798</v>
      </c>
      <c r="AF5357" s="2">
        <f t="shared" si="2800"/>
        <v>36.979897989999998</v>
      </c>
      <c r="AG5357" s="2">
        <f t="shared" si="2814"/>
        <v>36.979897989999998</v>
      </c>
      <c r="AH5357" s="3">
        <f t="shared" si="2815"/>
        <v>0</v>
      </c>
      <c r="AI5357" s="4" t="str">
        <f t="shared" si="2825"/>
        <v>A+J=</v>
      </c>
      <c r="AJ5357" s="11">
        <f t="shared" si="2821"/>
        <v>46521</v>
      </c>
      <c r="AQ5357" s="53"/>
      <c r="AR5357" s="53"/>
    </row>
    <row r="5358" spans="1:44" x14ac:dyDescent="0.2">
      <c r="A5358" s="158">
        <f t="shared" si="2816"/>
        <v>46514</v>
      </c>
      <c r="B5358" s="2">
        <f t="shared" si="2801"/>
        <v>13661.050846671984</v>
      </c>
      <c r="C5358" s="2">
        <f t="shared" si="2817"/>
        <v>10208.892886690001</v>
      </c>
      <c r="D5358" s="2">
        <f>SUM(Y5358:Y$5459)</f>
        <v>10208.892886699881</v>
      </c>
      <c r="E5358" s="91">
        <v>0</v>
      </c>
      <c r="F5358" s="88">
        <f t="shared" si="2827"/>
        <v>6455.85</v>
      </c>
      <c r="G5358" s="3">
        <f>IF(AND(N5358=1,N5357&gt;1),VLOOKUP(A5357,[1]Plan1!$BK$81:$BM$259,3),G5357)</f>
        <v>6413.24</v>
      </c>
      <c r="H5358" s="11">
        <f t="shared" si="2828"/>
        <v>46433</v>
      </c>
      <c r="I5358" s="11">
        <f t="shared" si="2829"/>
        <v>46461</v>
      </c>
      <c r="J5358" s="12">
        <f t="shared" si="2802"/>
        <v>-6.6002153085962245E-3</v>
      </c>
      <c r="K5358" s="11">
        <f t="shared" si="2818"/>
        <v>46521</v>
      </c>
      <c r="L5358" s="11">
        <f t="shared" si="2803"/>
        <v>46521</v>
      </c>
      <c r="M5358" s="1">
        <f t="shared" si="2822"/>
        <v>21</v>
      </c>
      <c r="N5358" s="1">
        <f t="shared" si="2804"/>
        <v>16</v>
      </c>
      <c r="O5358" s="2">
        <f t="shared" si="2805"/>
        <v>0.9949673</v>
      </c>
      <c r="P5358" s="13">
        <f t="shared" si="2830"/>
        <v>0.99339977999999995</v>
      </c>
      <c r="Q5358" s="13">
        <f t="shared" si="2823"/>
        <v>1.2738490257546049</v>
      </c>
      <c r="R5358" s="2">
        <f t="shared" si="2826"/>
        <v>1.26743812</v>
      </c>
      <c r="S5358" s="2">
        <f t="shared" si="2819"/>
        <v>1.33428788</v>
      </c>
      <c r="T5358" s="2">
        <f t="shared" si="2806"/>
        <v>13621.602046919999</v>
      </c>
      <c r="U5358" s="2">
        <f t="shared" si="2807"/>
        <v>3412.7091602419832</v>
      </c>
      <c r="V5358" s="2">
        <f t="shared" si="2808"/>
        <v>0</v>
      </c>
      <c r="W5358" s="2">
        <f t="shared" si="2809"/>
        <v>13621.602046931985</v>
      </c>
      <c r="X5358" s="17">
        <f t="shared" si="2810"/>
        <v>0</v>
      </c>
      <c r="Y5358" s="2">
        <f t="shared" si="2811"/>
        <v>0</v>
      </c>
      <c r="Z5358" s="72">
        <f t="shared" si="2812"/>
        <v>0</v>
      </c>
      <c r="AA5358" s="2">
        <f t="shared" si="2799"/>
        <v>0</v>
      </c>
      <c r="AB5358" s="12">
        <f t="shared" si="2820"/>
        <v>4.6600000000000003E-2</v>
      </c>
      <c r="AC5358" s="17">
        <f t="shared" si="2813"/>
        <v>16</v>
      </c>
      <c r="AD5358" s="17">
        <v>252</v>
      </c>
      <c r="AE5358" s="13">
        <f t="shared" si="2824"/>
        <v>1.0028960469999999</v>
      </c>
      <c r="AF5358" s="2">
        <f t="shared" si="2800"/>
        <v>39.448799739999998</v>
      </c>
      <c r="AG5358" s="2">
        <f t="shared" si="2814"/>
        <v>39.448799739999998</v>
      </c>
      <c r="AH5358" s="3">
        <f t="shared" si="2815"/>
        <v>0</v>
      </c>
      <c r="AI5358" s="4" t="str">
        <f t="shared" si="2825"/>
        <v>A+J=</v>
      </c>
      <c r="AJ5358" s="11">
        <f t="shared" si="2821"/>
        <v>46521</v>
      </c>
      <c r="AQ5358" s="53"/>
      <c r="AR5358" s="53"/>
    </row>
    <row r="5359" spans="1:44" x14ac:dyDescent="0.2">
      <c r="A5359" s="158">
        <f t="shared" si="2816"/>
        <v>46515</v>
      </c>
      <c r="B5359" s="2">
        <f t="shared" si="2801"/>
        <v>13663.520184311985</v>
      </c>
      <c r="C5359" s="2">
        <f t="shared" si="2817"/>
        <v>10208.892886690001</v>
      </c>
      <c r="D5359" s="2">
        <f>SUM(Y5359:Y$5459)</f>
        <v>10208.892886699881</v>
      </c>
      <c r="E5359" s="91">
        <v>0</v>
      </c>
      <c r="F5359" s="88">
        <f t="shared" si="2827"/>
        <v>6455.85</v>
      </c>
      <c r="G5359" s="3">
        <f>IF(AND(N5359=1,N5358&gt;1),VLOOKUP(A5358,[1]Plan1!$BK$81:$BM$259,3),G5358)</f>
        <v>6413.24</v>
      </c>
      <c r="H5359" s="11">
        <f t="shared" si="2828"/>
        <v>46433</v>
      </c>
      <c r="I5359" s="11">
        <f t="shared" si="2829"/>
        <v>46461</v>
      </c>
      <c r="J5359" s="12">
        <f t="shared" si="2802"/>
        <v>-6.6002153085962245E-3</v>
      </c>
      <c r="K5359" s="11">
        <f t="shared" si="2818"/>
        <v>46521</v>
      </c>
      <c r="L5359" s="11">
        <f t="shared" si="2803"/>
        <v>46521</v>
      </c>
      <c r="M5359" s="1">
        <f t="shared" si="2822"/>
        <v>21</v>
      </c>
      <c r="N5359" s="1">
        <f t="shared" si="2804"/>
        <v>17</v>
      </c>
      <c r="O5359" s="2">
        <f t="shared" si="2805"/>
        <v>0.99465360000000003</v>
      </c>
      <c r="P5359" s="13">
        <f t="shared" si="2830"/>
        <v>0.99339977999999995</v>
      </c>
      <c r="Q5359" s="13">
        <f t="shared" si="2823"/>
        <v>1.2738490257546049</v>
      </c>
      <c r="R5359" s="2">
        <f t="shared" si="2826"/>
        <v>1.2670385099999999</v>
      </c>
      <c r="S5359" s="2">
        <f t="shared" si="2819"/>
        <v>1.33428788</v>
      </c>
      <c r="T5359" s="2">
        <f t="shared" si="2806"/>
        <v>13621.602046919999</v>
      </c>
      <c r="U5359" s="2">
        <f t="shared" si="2807"/>
        <v>3412.7091602419832</v>
      </c>
      <c r="V5359" s="2">
        <f t="shared" si="2808"/>
        <v>0</v>
      </c>
      <c r="W5359" s="2">
        <f t="shared" si="2809"/>
        <v>13621.602046931985</v>
      </c>
      <c r="X5359" s="17">
        <f t="shared" si="2810"/>
        <v>0</v>
      </c>
      <c r="Y5359" s="2">
        <f t="shared" si="2811"/>
        <v>0</v>
      </c>
      <c r="Z5359" s="72">
        <f t="shared" si="2812"/>
        <v>0</v>
      </c>
      <c r="AA5359" s="2">
        <f t="shared" si="2799"/>
        <v>0</v>
      </c>
      <c r="AB5359" s="12">
        <f t="shared" si="2820"/>
        <v>4.6600000000000003E-2</v>
      </c>
      <c r="AC5359" s="17">
        <f t="shared" si="2813"/>
        <v>17</v>
      </c>
      <c r="AD5359" s="17">
        <v>252</v>
      </c>
      <c r="AE5359" s="13">
        <f t="shared" si="2824"/>
        <v>1.003077328</v>
      </c>
      <c r="AF5359" s="2">
        <f t="shared" si="2800"/>
        <v>41.918137379999997</v>
      </c>
      <c r="AG5359" s="2">
        <f t="shared" si="2814"/>
        <v>41.918137379999997</v>
      </c>
      <c r="AH5359" s="3">
        <f t="shared" si="2815"/>
        <v>0</v>
      </c>
      <c r="AI5359" s="4" t="str">
        <f t="shared" si="2825"/>
        <v>A+J=</v>
      </c>
      <c r="AJ5359" s="11">
        <f t="shared" si="2821"/>
        <v>46521</v>
      </c>
      <c r="AQ5359" s="53"/>
      <c r="AR5359" s="53"/>
    </row>
    <row r="5360" spans="1:44" x14ac:dyDescent="0.2">
      <c r="A5360" s="158">
        <f t="shared" si="2816"/>
        <v>46516</v>
      </c>
      <c r="B5360" s="2">
        <f t="shared" si="2801"/>
        <v>13663.520184311985</v>
      </c>
      <c r="C5360" s="2">
        <f t="shared" si="2817"/>
        <v>10208.892886690001</v>
      </c>
      <c r="D5360" s="2">
        <f>SUM(Y5360:Y$5459)</f>
        <v>10208.892886699881</v>
      </c>
      <c r="E5360" s="91">
        <v>0</v>
      </c>
      <c r="F5360" s="88">
        <f t="shared" si="2827"/>
        <v>6455.85</v>
      </c>
      <c r="G5360" s="3">
        <f>IF(AND(N5360=1,N5359&gt;1),VLOOKUP(A5359,[1]Plan1!$BK$81:$BM$259,3),G5359)</f>
        <v>6413.24</v>
      </c>
      <c r="H5360" s="11">
        <f t="shared" si="2828"/>
        <v>46433</v>
      </c>
      <c r="I5360" s="11">
        <f t="shared" si="2829"/>
        <v>46461</v>
      </c>
      <c r="J5360" s="12">
        <f t="shared" si="2802"/>
        <v>-6.6002153085962245E-3</v>
      </c>
      <c r="K5360" s="11">
        <f t="shared" si="2818"/>
        <v>46521</v>
      </c>
      <c r="L5360" s="11">
        <f t="shared" si="2803"/>
        <v>46521</v>
      </c>
      <c r="M5360" s="1">
        <f t="shared" si="2822"/>
        <v>21</v>
      </c>
      <c r="N5360" s="1">
        <f t="shared" si="2804"/>
        <v>17</v>
      </c>
      <c r="O5360" s="2">
        <f t="shared" si="2805"/>
        <v>0.99465360000000003</v>
      </c>
      <c r="P5360" s="13">
        <f t="shared" si="2830"/>
        <v>0.99339977999999995</v>
      </c>
      <c r="Q5360" s="13">
        <f t="shared" si="2823"/>
        <v>1.2738490257546049</v>
      </c>
      <c r="R5360" s="2">
        <f t="shared" si="2826"/>
        <v>1.2670385099999999</v>
      </c>
      <c r="S5360" s="2">
        <f t="shared" si="2819"/>
        <v>1.33428788</v>
      </c>
      <c r="T5360" s="2">
        <f t="shared" si="2806"/>
        <v>13621.602046919999</v>
      </c>
      <c r="U5360" s="2">
        <f t="shared" si="2807"/>
        <v>3412.7091602419832</v>
      </c>
      <c r="V5360" s="2">
        <f t="shared" si="2808"/>
        <v>0</v>
      </c>
      <c r="W5360" s="2">
        <f t="shared" si="2809"/>
        <v>13621.602046931985</v>
      </c>
      <c r="X5360" s="17">
        <f t="shared" si="2810"/>
        <v>0</v>
      </c>
      <c r="Y5360" s="2">
        <f t="shared" si="2811"/>
        <v>0</v>
      </c>
      <c r="Z5360" s="72">
        <f t="shared" si="2812"/>
        <v>0</v>
      </c>
      <c r="AA5360" s="2">
        <f t="shared" ref="AA5360:AA5423" si="2831">IF(Z5360&gt;0,TRUNC(Z5360*T5360,8),0)</f>
        <v>0</v>
      </c>
      <c r="AB5360" s="12">
        <f t="shared" si="2820"/>
        <v>4.6600000000000003E-2</v>
      </c>
      <c r="AC5360" s="17">
        <f t="shared" si="2813"/>
        <v>17</v>
      </c>
      <c r="AD5360" s="17">
        <v>252</v>
      </c>
      <c r="AE5360" s="13">
        <f t="shared" si="2824"/>
        <v>1.003077328</v>
      </c>
      <c r="AF5360" s="2">
        <f t="shared" ref="AF5360:AF5423" si="2832">TRUNC((T5360*(AE5360-1)),8)</f>
        <v>41.918137379999997</v>
      </c>
      <c r="AG5360" s="2">
        <f t="shared" si="2814"/>
        <v>41.918137379999997</v>
      </c>
      <c r="AH5360" s="3">
        <f t="shared" si="2815"/>
        <v>0</v>
      </c>
      <c r="AI5360" s="4" t="str">
        <f t="shared" si="2825"/>
        <v>A+J=</v>
      </c>
      <c r="AJ5360" s="11">
        <f t="shared" si="2821"/>
        <v>46521</v>
      </c>
      <c r="AQ5360" s="53"/>
      <c r="AR5360" s="53"/>
    </row>
    <row r="5361" spans="1:44" x14ac:dyDescent="0.2">
      <c r="A5361" s="158">
        <f t="shared" si="2816"/>
        <v>46517</v>
      </c>
      <c r="B5361" s="2">
        <f t="shared" si="2801"/>
        <v>13663.520184311985</v>
      </c>
      <c r="C5361" s="2">
        <f t="shared" si="2817"/>
        <v>10208.892886690001</v>
      </c>
      <c r="D5361" s="2">
        <f>SUM(Y5361:Y$5459)</f>
        <v>10208.892886699881</v>
      </c>
      <c r="E5361" s="91">
        <v>0</v>
      </c>
      <c r="F5361" s="88">
        <f t="shared" si="2827"/>
        <v>6455.85</v>
      </c>
      <c r="G5361" s="3">
        <f>IF(AND(N5361=1,N5360&gt;1),VLOOKUP(A5360,[1]Plan1!$BK$81:$BM$259,3),G5360)</f>
        <v>6413.24</v>
      </c>
      <c r="H5361" s="11">
        <f t="shared" si="2828"/>
        <v>46433</v>
      </c>
      <c r="I5361" s="11">
        <f t="shared" si="2829"/>
        <v>46461</v>
      </c>
      <c r="J5361" s="12">
        <f t="shared" si="2802"/>
        <v>-6.6002153085962245E-3</v>
      </c>
      <c r="K5361" s="11">
        <f t="shared" si="2818"/>
        <v>46521</v>
      </c>
      <c r="L5361" s="11">
        <f t="shared" si="2803"/>
        <v>46521</v>
      </c>
      <c r="M5361" s="1">
        <f t="shared" si="2822"/>
        <v>21</v>
      </c>
      <c r="N5361" s="1">
        <f t="shared" si="2804"/>
        <v>17</v>
      </c>
      <c r="O5361" s="2">
        <f t="shared" si="2805"/>
        <v>0.99465360000000003</v>
      </c>
      <c r="P5361" s="13">
        <f t="shared" si="2830"/>
        <v>0.99339977999999995</v>
      </c>
      <c r="Q5361" s="13">
        <f t="shared" si="2823"/>
        <v>1.2738490257546049</v>
      </c>
      <c r="R5361" s="2">
        <f t="shared" si="2826"/>
        <v>1.2670385099999999</v>
      </c>
      <c r="S5361" s="2">
        <f t="shared" si="2819"/>
        <v>1.33428788</v>
      </c>
      <c r="T5361" s="2">
        <f t="shared" si="2806"/>
        <v>13621.602046919999</v>
      </c>
      <c r="U5361" s="2">
        <f t="shared" si="2807"/>
        <v>3412.7091602419832</v>
      </c>
      <c r="V5361" s="2">
        <f t="shared" si="2808"/>
        <v>0</v>
      </c>
      <c r="W5361" s="2">
        <f t="shared" si="2809"/>
        <v>13621.602046931985</v>
      </c>
      <c r="X5361" s="17">
        <f t="shared" si="2810"/>
        <v>0</v>
      </c>
      <c r="Y5361" s="2">
        <f t="shared" si="2811"/>
        <v>0</v>
      </c>
      <c r="Z5361" s="72">
        <f t="shared" si="2812"/>
        <v>0</v>
      </c>
      <c r="AA5361" s="2">
        <f t="shared" si="2831"/>
        <v>0</v>
      </c>
      <c r="AB5361" s="12">
        <f t="shared" si="2820"/>
        <v>4.6600000000000003E-2</v>
      </c>
      <c r="AC5361" s="17">
        <f t="shared" si="2813"/>
        <v>17</v>
      </c>
      <c r="AD5361" s="17">
        <v>252</v>
      </c>
      <c r="AE5361" s="13">
        <f t="shared" si="2824"/>
        <v>1.003077328</v>
      </c>
      <c r="AF5361" s="2">
        <f t="shared" si="2832"/>
        <v>41.918137379999997</v>
      </c>
      <c r="AG5361" s="2">
        <f t="shared" si="2814"/>
        <v>41.918137379999997</v>
      </c>
      <c r="AH5361" s="3">
        <f t="shared" si="2815"/>
        <v>0</v>
      </c>
      <c r="AI5361" s="4" t="str">
        <f t="shared" si="2825"/>
        <v>A+J=</v>
      </c>
      <c r="AJ5361" s="11">
        <f t="shared" si="2821"/>
        <v>46521</v>
      </c>
      <c r="AQ5361" s="53"/>
      <c r="AR5361" s="53"/>
    </row>
    <row r="5362" spans="1:44" x14ac:dyDescent="0.2">
      <c r="A5362" s="158">
        <f t="shared" si="2816"/>
        <v>46518</v>
      </c>
      <c r="B5362" s="2">
        <f t="shared" si="2801"/>
        <v>13665.989971461984</v>
      </c>
      <c r="C5362" s="2">
        <f t="shared" si="2817"/>
        <v>10208.892886690001</v>
      </c>
      <c r="D5362" s="2">
        <f>SUM(Y5362:Y$5459)</f>
        <v>10208.892886699881</v>
      </c>
      <c r="E5362" s="91">
        <v>0</v>
      </c>
      <c r="F5362" s="88">
        <f t="shared" si="2827"/>
        <v>6455.85</v>
      </c>
      <c r="G5362" s="3">
        <f>IF(AND(N5362=1,N5361&gt;1),VLOOKUP(A5361,[1]Plan1!$BK$81:$BM$259,3),G5361)</f>
        <v>6413.24</v>
      </c>
      <c r="H5362" s="11">
        <f t="shared" si="2828"/>
        <v>46433</v>
      </c>
      <c r="I5362" s="11">
        <f t="shared" si="2829"/>
        <v>46461</v>
      </c>
      <c r="J5362" s="12">
        <f t="shared" si="2802"/>
        <v>-6.6002153085962245E-3</v>
      </c>
      <c r="K5362" s="11">
        <f t="shared" si="2818"/>
        <v>46521</v>
      </c>
      <c r="L5362" s="11">
        <f t="shared" si="2803"/>
        <v>46521</v>
      </c>
      <c r="M5362" s="1">
        <f t="shared" si="2822"/>
        <v>21</v>
      </c>
      <c r="N5362" s="1">
        <f t="shared" si="2804"/>
        <v>18</v>
      </c>
      <c r="O5362" s="2">
        <f t="shared" si="2805"/>
        <v>0.99433998999999995</v>
      </c>
      <c r="P5362" s="13">
        <f t="shared" si="2830"/>
        <v>0.99339977999999995</v>
      </c>
      <c r="Q5362" s="13">
        <f t="shared" si="2823"/>
        <v>1.2738490257546049</v>
      </c>
      <c r="R5362" s="2">
        <f t="shared" si="2826"/>
        <v>1.2666390199999999</v>
      </c>
      <c r="S5362" s="2">
        <f t="shared" si="2819"/>
        <v>1.33428788</v>
      </c>
      <c r="T5362" s="2">
        <f t="shared" si="2806"/>
        <v>13621.602046919999</v>
      </c>
      <c r="U5362" s="2">
        <f t="shared" si="2807"/>
        <v>3412.7091602419832</v>
      </c>
      <c r="V5362" s="2">
        <f t="shared" si="2808"/>
        <v>0</v>
      </c>
      <c r="W5362" s="2">
        <f t="shared" si="2809"/>
        <v>13621.602046931985</v>
      </c>
      <c r="X5362" s="17">
        <f t="shared" si="2810"/>
        <v>0</v>
      </c>
      <c r="Y5362" s="2">
        <f t="shared" si="2811"/>
        <v>0</v>
      </c>
      <c r="Z5362" s="72">
        <f t="shared" si="2812"/>
        <v>0</v>
      </c>
      <c r="AA5362" s="2">
        <f t="shared" si="2831"/>
        <v>0</v>
      </c>
      <c r="AB5362" s="12">
        <f t="shared" si="2820"/>
        <v>4.6600000000000003E-2</v>
      </c>
      <c r="AC5362" s="17">
        <f t="shared" si="2813"/>
        <v>18</v>
      </c>
      <c r="AD5362" s="17">
        <v>252</v>
      </c>
      <c r="AE5362" s="13">
        <f t="shared" si="2824"/>
        <v>1.003258642</v>
      </c>
      <c r="AF5362" s="2">
        <f t="shared" si="2832"/>
        <v>44.387924529999999</v>
      </c>
      <c r="AG5362" s="2">
        <f t="shared" si="2814"/>
        <v>44.387924529999999</v>
      </c>
      <c r="AH5362" s="3">
        <f t="shared" si="2815"/>
        <v>0</v>
      </c>
      <c r="AI5362" s="4" t="str">
        <f t="shared" si="2825"/>
        <v>A+J=</v>
      </c>
      <c r="AJ5362" s="11">
        <f t="shared" si="2821"/>
        <v>46521</v>
      </c>
      <c r="AQ5362" s="53"/>
      <c r="AR5362" s="53"/>
    </row>
    <row r="5363" spans="1:44" x14ac:dyDescent="0.2">
      <c r="A5363" s="158">
        <f t="shared" si="2816"/>
        <v>46519</v>
      </c>
      <c r="B5363" s="2">
        <f t="shared" si="2801"/>
        <v>13668.460194511985</v>
      </c>
      <c r="C5363" s="2">
        <f t="shared" si="2817"/>
        <v>10208.892886690001</v>
      </c>
      <c r="D5363" s="2">
        <f>SUM(Y5363:Y$5459)</f>
        <v>10208.892886699881</v>
      </c>
      <c r="E5363" s="91">
        <v>0</v>
      </c>
      <c r="F5363" s="88">
        <f t="shared" si="2827"/>
        <v>6455.85</v>
      </c>
      <c r="G5363" s="3">
        <f>IF(AND(N5363=1,N5362&gt;1),VLOOKUP(A5362,[1]Plan1!$BK$81:$BM$259,3),G5362)</f>
        <v>6413.24</v>
      </c>
      <c r="H5363" s="11">
        <f t="shared" si="2828"/>
        <v>46433</v>
      </c>
      <c r="I5363" s="11">
        <f t="shared" si="2829"/>
        <v>46461</v>
      </c>
      <c r="J5363" s="12">
        <f t="shared" si="2802"/>
        <v>-6.6002153085962245E-3</v>
      </c>
      <c r="K5363" s="11">
        <f t="shared" si="2818"/>
        <v>46521</v>
      </c>
      <c r="L5363" s="11">
        <f t="shared" si="2803"/>
        <v>46521</v>
      </c>
      <c r="M5363" s="1">
        <f t="shared" si="2822"/>
        <v>21</v>
      </c>
      <c r="N5363" s="1">
        <f t="shared" si="2804"/>
        <v>19</v>
      </c>
      <c r="O5363" s="2">
        <f t="shared" si="2805"/>
        <v>0.99402648999999998</v>
      </c>
      <c r="P5363" s="13">
        <f t="shared" si="2830"/>
        <v>0.99339977999999995</v>
      </c>
      <c r="Q5363" s="13">
        <f t="shared" si="2823"/>
        <v>1.2738490257546049</v>
      </c>
      <c r="R5363" s="2">
        <f t="shared" si="2826"/>
        <v>1.26623967</v>
      </c>
      <c r="S5363" s="2">
        <f t="shared" si="2819"/>
        <v>1.33428788</v>
      </c>
      <c r="T5363" s="2">
        <f t="shared" si="2806"/>
        <v>13621.602046919999</v>
      </c>
      <c r="U5363" s="2">
        <f t="shared" si="2807"/>
        <v>3412.7091602419832</v>
      </c>
      <c r="V5363" s="2">
        <f t="shared" si="2808"/>
        <v>0</v>
      </c>
      <c r="W5363" s="2">
        <f t="shared" si="2809"/>
        <v>13621.602046931985</v>
      </c>
      <c r="X5363" s="17">
        <f t="shared" si="2810"/>
        <v>0</v>
      </c>
      <c r="Y5363" s="2">
        <f t="shared" si="2811"/>
        <v>0</v>
      </c>
      <c r="Z5363" s="72">
        <f t="shared" si="2812"/>
        <v>0</v>
      </c>
      <c r="AA5363" s="2">
        <f t="shared" si="2831"/>
        <v>0</v>
      </c>
      <c r="AB5363" s="12">
        <f t="shared" si="2820"/>
        <v>4.6600000000000003E-2</v>
      </c>
      <c r="AC5363" s="17">
        <f t="shared" si="2813"/>
        <v>19</v>
      </c>
      <c r="AD5363" s="17">
        <v>252</v>
      </c>
      <c r="AE5363" s="13">
        <f t="shared" si="2824"/>
        <v>1.003439988</v>
      </c>
      <c r="AF5363" s="2">
        <f t="shared" si="2832"/>
        <v>46.858147580000001</v>
      </c>
      <c r="AG5363" s="2">
        <f t="shared" si="2814"/>
        <v>46.858147580000001</v>
      </c>
      <c r="AH5363" s="3">
        <f t="shared" si="2815"/>
        <v>0</v>
      </c>
      <c r="AI5363" s="4" t="str">
        <f t="shared" si="2825"/>
        <v>A+J=</v>
      </c>
      <c r="AJ5363" s="11">
        <f t="shared" si="2821"/>
        <v>46521</v>
      </c>
      <c r="AQ5363" s="53"/>
      <c r="AR5363" s="53"/>
    </row>
    <row r="5364" spans="1:44" x14ac:dyDescent="0.2">
      <c r="A5364" s="158">
        <f t="shared" si="2816"/>
        <v>46520</v>
      </c>
      <c r="B5364" s="2">
        <f t="shared" si="2801"/>
        <v>13670.930880691985</v>
      </c>
      <c r="C5364" s="2">
        <f t="shared" si="2817"/>
        <v>10208.892886690001</v>
      </c>
      <c r="D5364" s="2">
        <f>SUM(Y5364:Y$5459)</f>
        <v>10208.892886699881</v>
      </c>
      <c r="E5364" s="91">
        <v>0</v>
      </c>
      <c r="F5364" s="88">
        <f t="shared" si="2827"/>
        <v>6455.85</v>
      </c>
      <c r="G5364" s="3">
        <f>IF(AND(N5364=1,N5363&gt;1),VLOOKUP(A5363,[1]Plan1!$BK$81:$BM$259,3),G5363)</f>
        <v>6413.24</v>
      </c>
      <c r="H5364" s="11">
        <f t="shared" si="2828"/>
        <v>46433</v>
      </c>
      <c r="I5364" s="11">
        <f t="shared" si="2829"/>
        <v>46461</v>
      </c>
      <c r="J5364" s="12">
        <f t="shared" si="2802"/>
        <v>-6.6002153085962245E-3</v>
      </c>
      <c r="K5364" s="11">
        <f t="shared" si="2818"/>
        <v>46521</v>
      </c>
      <c r="L5364" s="11">
        <f t="shared" si="2803"/>
        <v>46521</v>
      </c>
      <c r="M5364" s="1">
        <f t="shared" si="2822"/>
        <v>21</v>
      </c>
      <c r="N5364" s="1">
        <f t="shared" si="2804"/>
        <v>20</v>
      </c>
      <c r="O5364" s="2">
        <f t="shared" si="2805"/>
        <v>0.99371308999999997</v>
      </c>
      <c r="P5364" s="13">
        <f t="shared" si="2830"/>
        <v>0.99339977999999995</v>
      </c>
      <c r="Q5364" s="13">
        <f t="shared" si="2823"/>
        <v>1.2738490257546049</v>
      </c>
      <c r="R5364" s="2">
        <f t="shared" si="2826"/>
        <v>1.26584045</v>
      </c>
      <c r="S5364" s="2">
        <f t="shared" si="2819"/>
        <v>1.33428788</v>
      </c>
      <c r="T5364" s="2">
        <f t="shared" si="2806"/>
        <v>13621.602046919999</v>
      </c>
      <c r="U5364" s="2">
        <f t="shared" si="2807"/>
        <v>3412.7091602419832</v>
      </c>
      <c r="V5364" s="2">
        <f t="shared" si="2808"/>
        <v>0</v>
      </c>
      <c r="W5364" s="2">
        <f t="shared" si="2809"/>
        <v>13621.602046931985</v>
      </c>
      <c r="X5364" s="17">
        <f t="shared" si="2810"/>
        <v>0</v>
      </c>
      <c r="Y5364" s="2">
        <f t="shared" si="2811"/>
        <v>0</v>
      </c>
      <c r="Z5364" s="72">
        <f t="shared" si="2812"/>
        <v>0</v>
      </c>
      <c r="AA5364" s="2">
        <f t="shared" si="2831"/>
        <v>0</v>
      </c>
      <c r="AB5364" s="12">
        <f t="shared" si="2820"/>
        <v>4.6600000000000003E-2</v>
      </c>
      <c r="AC5364" s="17">
        <f t="shared" si="2813"/>
        <v>20</v>
      </c>
      <c r="AD5364" s="17">
        <v>252</v>
      </c>
      <c r="AE5364" s="13">
        <f t="shared" si="2824"/>
        <v>1.0036213679999999</v>
      </c>
      <c r="AF5364" s="2">
        <f t="shared" si="2832"/>
        <v>49.328833760000002</v>
      </c>
      <c r="AG5364" s="2">
        <f t="shared" si="2814"/>
        <v>49.328833760000002</v>
      </c>
      <c r="AH5364" s="3">
        <f t="shared" si="2815"/>
        <v>0</v>
      </c>
      <c r="AI5364" s="4" t="str">
        <f t="shared" si="2825"/>
        <v>A+J=</v>
      </c>
      <c r="AJ5364" s="11">
        <f t="shared" si="2821"/>
        <v>46521</v>
      </c>
      <c r="AQ5364" s="53"/>
      <c r="AR5364" s="53"/>
    </row>
    <row r="5365" spans="1:44" x14ac:dyDescent="0.2">
      <c r="A5365" s="158">
        <f t="shared" si="2816"/>
        <v>46521</v>
      </c>
      <c r="B5365" s="2">
        <f t="shared" si="2801"/>
        <v>13673.402002761984</v>
      </c>
      <c r="C5365" s="2">
        <f t="shared" si="2817"/>
        <v>10208.892886690001</v>
      </c>
      <c r="D5365" s="2">
        <f>SUM(Y5365:Y$5459)</f>
        <v>10208.892886699881</v>
      </c>
      <c r="E5365" s="91">
        <v>0</v>
      </c>
      <c r="F5365" s="88">
        <f t="shared" si="2827"/>
        <v>6455.85</v>
      </c>
      <c r="G5365" s="3">
        <f>IF(AND(N5365=1,N5364&gt;1),VLOOKUP(A5364,[1]Plan1!$BK$81:$BM$259,3),G5364)</f>
        <v>6413.24</v>
      </c>
      <c r="H5365" s="11">
        <f t="shared" si="2828"/>
        <v>46433</v>
      </c>
      <c r="I5365" s="11">
        <f t="shared" si="2829"/>
        <v>46461</v>
      </c>
      <c r="J5365" s="12">
        <f t="shared" si="2802"/>
        <v>-6.6002153085962245E-3</v>
      </c>
      <c r="K5365" s="11">
        <f t="shared" si="2818"/>
        <v>46552</v>
      </c>
      <c r="L5365" s="11">
        <f t="shared" si="2803"/>
        <v>46521</v>
      </c>
      <c r="M5365" s="1">
        <f t="shared" si="2822"/>
        <v>21</v>
      </c>
      <c r="N5365" s="1">
        <f t="shared" si="2804"/>
        <v>21</v>
      </c>
      <c r="O5365" s="2">
        <f t="shared" si="2805"/>
        <v>0.99339977999999995</v>
      </c>
      <c r="P5365" s="13">
        <f t="shared" si="2830"/>
        <v>0.99339977999999995</v>
      </c>
      <c r="Q5365" s="13">
        <f t="shared" si="2823"/>
        <v>1.2738490257546049</v>
      </c>
      <c r="R5365" s="2">
        <f t="shared" si="2826"/>
        <v>1.26544134</v>
      </c>
      <c r="S5365" s="2">
        <f t="shared" si="2819"/>
        <v>1.33428788</v>
      </c>
      <c r="T5365" s="2">
        <f t="shared" si="2806"/>
        <v>13621.602046919999</v>
      </c>
      <c r="U5365" s="2">
        <f t="shared" si="2807"/>
        <v>3412.7091602419832</v>
      </c>
      <c r="V5365" s="2">
        <f t="shared" si="2808"/>
        <v>0</v>
      </c>
      <c r="W5365" s="2">
        <f t="shared" si="2809"/>
        <v>13621.602046931985</v>
      </c>
      <c r="X5365" s="17">
        <f t="shared" si="2810"/>
        <v>176</v>
      </c>
      <c r="Y5365" s="2">
        <f t="shared" si="2811"/>
        <v>2537.8257221200001</v>
      </c>
      <c r="Z5365" s="72">
        <f t="shared" si="2812"/>
        <v>0.24858970999999999</v>
      </c>
      <c r="AA5365" s="2">
        <f t="shared" si="2831"/>
        <v>3386.1901025699999</v>
      </c>
      <c r="AB5365" s="12">
        <f t="shared" si="2820"/>
        <v>4.6600000000000003E-2</v>
      </c>
      <c r="AC5365" s="17">
        <f t="shared" si="2813"/>
        <v>21</v>
      </c>
      <c r="AD5365" s="17">
        <v>252</v>
      </c>
      <c r="AE5365" s="13">
        <f t="shared" si="2824"/>
        <v>1.00380278</v>
      </c>
      <c r="AF5365" s="2">
        <f t="shared" si="2832"/>
        <v>51.799955830000002</v>
      </c>
      <c r="AG5365" s="2">
        <f t="shared" si="2814"/>
        <v>51.799955830000002</v>
      </c>
      <c r="AH5365" s="3">
        <f t="shared" si="2815"/>
        <v>3437.9900583999997</v>
      </c>
      <c r="AI5365" s="4" t="str">
        <f t="shared" si="2825"/>
        <v>A+J=</v>
      </c>
      <c r="AJ5365" s="11">
        <f t="shared" si="2821"/>
        <v>46521</v>
      </c>
      <c r="AQ5365" s="53"/>
      <c r="AR5365" s="53"/>
    </row>
    <row r="5366" spans="1:44" x14ac:dyDescent="0.2">
      <c r="A5366" s="158">
        <f t="shared" si="2816"/>
        <v>46522</v>
      </c>
      <c r="B5366" s="2">
        <f t="shared" si="2801"/>
        <v>10237.262076945019</v>
      </c>
      <c r="C5366" s="2">
        <f t="shared" si="2817"/>
        <v>7671.0671645700004</v>
      </c>
      <c r="D5366" s="2">
        <f>SUM(Y5366:Y$5459)</f>
        <v>7671.0671645798811</v>
      </c>
      <c r="E5366" s="91">
        <v>0</v>
      </c>
      <c r="F5366" s="88">
        <f t="shared" si="2827"/>
        <v>6455.85</v>
      </c>
      <c r="G5366" s="3">
        <f>IF(AND(N5366=1,N5365&gt;1),VLOOKUP(A5365,[1]Plan1!$BK$81:$BM$259,3),G5365)</f>
        <v>6413.24</v>
      </c>
      <c r="H5366" s="11">
        <f t="shared" si="2828"/>
        <v>46461</v>
      </c>
      <c r="I5366" s="11">
        <f t="shared" si="2829"/>
        <v>46492</v>
      </c>
      <c r="J5366" s="12">
        <f t="shared" si="2802"/>
        <v>-6.6002153085962245E-3</v>
      </c>
      <c r="K5366" s="11">
        <f t="shared" si="2818"/>
        <v>46552</v>
      </c>
      <c r="L5366" s="11">
        <f t="shared" si="2803"/>
        <v>46552</v>
      </c>
      <c r="M5366" s="1">
        <f t="shared" si="2822"/>
        <v>20</v>
      </c>
      <c r="N5366" s="1">
        <f t="shared" si="2804"/>
        <v>1</v>
      </c>
      <c r="O5366" s="2">
        <f t="shared" si="2805"/>
        <v>0.99966895</v>
      </c>
      <c r="P5366" s="13">
        <f t="shared" si="2830"/>
        <v>0.99339977999999995</v>
      </c>
      <c r="Q5366" s="13">
        <f t="shared" si="2823"/>
        <v>1.2654413419378387</v>
      </c>
      <c r="R5366" s="2">
        <f t="shared" si="2826"/>
        <v>1.26502241</v>
      </c>
      <c r="S5366" s="2">
        <f t="shared" si="2819"/>
        <v>1.33428788</v>
      </c>
      <c r="T5366" s="2">
        <f t="shared" si="2806"/>
        <v>10235.41194435</v>
      </c>
      <c r="U5366" s="2">
        <f t="shared" si="2807"/>
        <v>2564.3447797850195</v>
      </c>
      <c r="V5366" s="2">
        <f t="shared" si="2808"/>
        <v>0</v>
      </c>
      <c r="W5366" s="2">
        <f t="shared" si="2809"/>
        <v>10235.411944355019</v>
      </c>
      <c r="X5366" s="17">
        <f t="shared" si="2810"/>
        <v>0</v>
      </c>
      <c r="Y5366" s="2">
        <f t="shared" si="2811"/>
        <v>0</v>
      </c>
      <c r="Z5366" s="72">
        <f t="shared" si="2812"/>
        <v>0</v>
      </c>
      <c r="AA5366" s="2">
        <f t="shared" si="2831"/>
        <v>0</v>
      </c>
      <c r="AB5366" s="12">
        <f t="shared" si="2820"/>
        <v>4.6600000000000003E-2</v>
      </c>
      <c r="AC5366" s="17">
        <f t="shared" si="2813"/>
        <v>1</v>
      </c>
      <c r="AD5366" s="17">
        <v>252</v>
      </c>
      <c r="AE5366" s="13">
        <f t="shared" si="2824"/>
        <v>1.0001807579999999</v>
      </c>
      <c r="AF5366" s="2">
        <f t="shared" si="2832"/>
        <v>1.8501325900000001</v>
      </c>
      <c r="AG5366" s="2">
        <f t="shared" si="2814"/>
        <v>1.8501325900000001</v>
      </c>
      <c r="AH5366" s="3">
        <f t="shared" si="2815"/>
        <v>0</v>
      </c>
      <c r="AI5366" s="4" t="str">
        <f t="shared" si="2825"/>
        <v>A+J=</v>
      </c>
      <c r="AJ5366" s="11">
        <f t="shared" si="2821"/>
        <v>46552</v>
      </c>
      <c r="AQ5366" s="53"/>
      <c r="AR5366" s="53"/>
    </row>
    <row r="5367" spans="1:44" x14ac:dyDescent="0.2">
      <c r="A5367" s="158">
        <f t="shared" si="2816"/>
        <v>46523</v>
      </c>
      <c r="B5367" s="2">
        <f t="shared" si="2801"/>
        <v>10237.262076945019</v>
      </c>
      <c r="C5367" s="2">
        <f t="shared" si="2817"/>
        <v>7671.0671645700004</v>
      </c>
      <c r="D5367" s="2">
        <f>SUM(Y5367:Y$5459)</f>
        <v>7671.0671645798811</v>
      </c>
      <c r="E5367" s="91">
        <v>0</v>
      </c>
      <c r="F5367" s="88">
        <f t="shared" si="2827"/>
        <v>6455.85</v>
      </c>
      <c r="G5367" s="3">
        <f>IF(AND(N5367=1,N5366&gt;1),VLOOKUP(A5366,[1]Plan1!$BK$81:$BM$259,3),G5366)</f>
        <v>6413.24</v>
      </c>
      <c r="H5367" s="11">
        <f t="shared" si="2828"/>
        <v>46461</v>
      </c>
      <c r="I5367" s="11">
        <f t="shared" si="2829"/>
        <v>46492</v>
      </c>
      <c r="J5367" s="12">
        <f t="shared" si="2802"/>
        <v>-6.6002153085962245E-3</v>
      </c>
      <c r="K5367" s="11">
        <f t="shared" si="2818"/>
        <v>46552</v>
      </c>
      <c r="L5367" s="11">
        <f t="shared" si="2803"/>
        <v>46552</v>
      </c>
      <c r="M5367" s="1">
        <f t="shared" si="2822"/>
        <v>20</v>
      </c>
      <c r="N5367" s="1">
        <f t="shared" si="2804"/>
        <v>1</v>
      </c>
      <c r="O5367" s="2">
        <f t="shared" si="2805"/>
        <v>0.99966895</v>
      </c>
      <c r="P5367" s="13">
        <f t="shared" si="2830"/>
        <v>0.99339977999999995</v>
      </c>
      <c r="Q5367" s="13">
        <f t="shared" si="2823"/>
        <v>1.2654413419378387</v>
      </c>
      <c r="R5367" s="2">
        <f t="shared" si="2826"/>
        <v>1.26502241</v>
      </c>
      <c r="S5367" s="2">
        <f t="shared" si="2819"/>
        <v>1.33428788</v>
      </c>
      <c r="T5367" s="2">
        <f t="shared" si="2806"/>
        <v>10235.41194435</v>
      </c>
      <c r="U5367" s="2">
        <f t="shared" si="2807"/>
        <v>2564.3447797850195</v>
      </c>
      <c r="V5367" s="2">
        <f t="shared" si="2808"/>
        <v>0</v>
      </c>
      <c r="W5367" s="2">
        <f t="shared" si="2809"/>
        <v>10235.411944355019</v>
      </c>
      <c r="X5367" s="17">
        <f t="shared" si="2810"/>
        <v>0</v>
      </c>
      <c r="Y5367" s="2">
        <f t="shared" si="2811"/>
        <v>0</v>
      </c>
      <c r="Z5367" s="72">
        <f t="shared" si="2812"/>
        <v>0</v>
      </c>
      <c r="AA5367" s="2">
        <f t="shared" si="2831"/>
        <v>0</v>
      </c>
      <c r="AB5367" s="12">
        <f t="shared" si="2820"/>
        <v>4.6600000000000003E-2</v>
      </c>
      <c r="AC5367" s="17">
        <f t="shared" si="2813"/>
        <v>1</v>
      </c>
      <c r="AD5367" s="17">
        <v>252</v>
      </c>
      <c r="AE5367" s="13">
        <f t="shared" si="2824"/>
        <v>1.0001807579999999</v>
      </c>
      <c r="AF5367" s="2">
        <f t="shared" si="2832"/>
        <v>1.8501325900000001</v>
      </c>
      <c r="AG5367" s="2">
        <f t="shared" si="2814"/>
        <v>1.8501325900000001</v>
      </c>
      <c r="AH5367" s="3">
        <f t="shared" si="2815"/>
        <v>0</v>
      </c>
      <c r="AI5367" s="4" t="str">
        <f t="shared" si="2825"/>
        <v>A+J=</v>
      </c>
      <c r="AJ5367" s="11">
        <f t="shared" si="2821"/>
        <v>46552</v>
      </c>
      <c r="AQ5367" s="53"/>
      <c r="AR5367" s="53"/>
    </row>
    <row r="5368" spans="1:44" x14ac:dyDescent="0.2">
      <c r="A5368" s="158">
        <f t="shared" si="2816"/>
        <v>46524</v>
      </c>
      <c r="B5368" s="2">
        <f t="shared" si="2801"/>
        <v>10237.262076945019</v>
      </c>
      <c r="C5368" s="2">
        <f t="shared" si="2817"/>
        <v>7671.0671645700004</v>
      </c>
      <c r="D5368" s="2">
        <f>SUM(Y5368:Y$5459)</f>
        <v>7671.0671645798811</v>
      </c>
      <c r="E5368" s="91">
        <v>0</v>
      </c>
      <c r="F5368" s="88">
        <f t="shared" si="2827"/>
        <v>6455.85</v>
      </c>
      <c r="G5368" s="3">
        <f>IF(AND(N5368=1,N5367&gt;1),VLOOKUP(A5367,[1]Plan1!$BK$81:$BM$259,3),G5367)</f>
        <v>6413.24</v>
      </c>
      <c r="H5368" s="11">
        <f t="shared" si="2828"/>
        <v>46461</v>
      </c>
      <c r="I5368" s="11">
        <f t="shared" si="2829"/>
        <v>46492</v>
      </c>
      <c r="J5368" s="12">
        <f t="shared" si="2802"/>
        <v>-6.6002153085962245E-3</v>
      </c>
      <c r="K5368" s="11">
        <f t="shared" si="2818"/>
        <v>46552</v>
      </c>
      <c r="L5368" s="11">
        <f t="shared" si="2803"/>
        <v>46552</v>
      </c>
      <c r="M5368" s="1">
        <f t="shared" si="2822"/>
        <v>20</v>
      </c>
      <c r="N5368" s="1">
        <f t="shared" si="2804"/>
        <v>1</v>
      </c>
      <c r="O5368" s="2">
        <f t="shared" si="2805"/>
        <v>0.99966895</v>
      </c>
      <c r="P5368" s="13">
        <f t="shared" si="2830"/>
        <v>0.99339977999999995</v>
      </c>
      <c r="Q5368" s="13">
        <f t="shared" si="2823"/>
        <v>1.2654413419378387</v>
      </c>
      <c r="R5368" s="2">
        <f t="shared" si="2826"/>
        <v>1.26502241</v>
      </c>
      <c r="S5368" s="2">
        <f t="shared" si="2819"/>
        <v>1.33428788</v>
      </c>
      <c r="T5368" s="2">
        <f t="shared" si="2806"/>
        <v>10235.41194435</v>
      </c>
      <c r="U5368" s="2">
        <f t="shared" si="2807"/>
        <v>2564.3447797850195</v>
      </c>
      <c r="V5368" s="2">
        <f t="shared" si="2808"/>
        <v>0</v>
      </c>
      <c r="W5368" s="2">
        <f t="shared" si="2809"/>
        <v>10235.411944355019</v>
      </c>
      <c r="X5368" s="17">
        <f t="shared" si="2810"/>
        <v>0</v>
      </c>
      <c r="Y5368" s="2">
        <f t="shared" si="2811"/>
        <v>0</v>
      </c>
      <c r="Z5368" s="72">
        <f t="shared" si="2812"/>
        <v>0</v>
      </c>
      <c r="AA5368" s="2">
        <f t="shared" si="2831"/>
        <v>0</v>
      </c>
      <c r="AB5368" s="12">
        <f t="shared" si="2820"/>
        <v>4.6600000000000003E-2</v>
      </c>
      <c r="AC5368" s="17">
        <f t="shared" si="2813"/>
        <v>1</v>
      </c>
      <c r="AD5368" s="17">
        <v>252</v>
      </c>
      <c r="AE5368" s="13">
        <f t="shared" si="2824"/>
        <v>1.0001807579999999</v>
      </c>
      <c r="AF5368" s="2">
        <f t="shared" si="2832"/>
        <v>1.8501325900000001</v>
      </c>
      <c r="AG5368" s="2">
        <f t="shared" si="2814"/>
        <v>1.8501325900000001</v>
      </c>
      <c r="AH5368" s="3">
        <f t="shared" si="2815"/>
        <v>0</v>
      </c>
      <c r="AI5368" s="4" t="str">
        <f t="shared" si="2825"/>
        <v>A+J=</v>
      </c>
      <c r="AJ5368" s="11">
        <f t="shared" si="2821"/>
        <v>46552</v>
      </c>
      <c r="AQ5368" s="53"/>
      <c r="AR5368" s="53"/>
    </row>
    <row r="5369" spans="1:44" x14ac:dyDescent="0.2">
      <c r="A5369" s="158">
        <f t="shared" si="2816"/>
        <v>46525</v>
      </c>
      <c r="B5369" s="2">
        <f t="shared" si="2801"/>
        <v>10239.112537065019</v>
      </c>
      <c r="C5369" s="2">
        <f t="shared" si="2817"/>
        <v>7671.0671645700004</v>
      </c>
      <c r="D5369" s="2">
        <f>SUM(Y5369:Y$5459)</f>
        <v>7671.0671645798811</v>
      </c>
      <c r="E5369" s="91">
        <v>0</v>
      </c>
      <c r="F5369" s="88">
        <f t="shared" si="2827"/>
        <v>6455.85</v>
      </c>
      <c r="G5369" s="3">
        <f>IF(AND(N5369=1,N5368&gt;1),VLOOKUP(A5368,[1]Plan1!$BK$81:$BM$259,3),G5368)</f>
        <v>6413.24</v>
      </c>
      <c r="H5369" s="11">
        <f t="shared" si="2828"/>
        <v>46461</v>
      </c>
      <c r="I5369" s="11">
        <f t="shared" si="2829"/>
        <v>46492</v>
      </c>
      <c r="J5369" s="12">
        <f t="shared" si="2802"/>
        <v>-6.6002153085962245E-3</v>
      </c>
      <c r="K5369" s="11">
        <f t="shared" si="2818"/>
        <v>46552</v>
      </c>
      <c r="L5369" s="11">
        <f t="shared" si="2803"/>
        <v>46552</v>
      </c>
      <c r="M5369" s="1">
        <f t="shared" si="2822"/>
        <v>20</v>
      </c>
      <c r="N5369" s="1">
        <f t="shared" si="2804"/>
        <v>2</v>
      </c>
      <c r="O5369" s="2">
        <f t="shared" si="2805"/>
        <v>0.99933799999999995</v>
      </c>
      <c r="P5369" s="13">
        <f t="shared" si="2830"/>
        <v>0.99339977999999995</v>
      </c>
      <c r="Q5369" s="13">
        <f t="shared" si="2823"/>
        <v>1.2654413419378387</v>
      </c>
      <c r="R5369" s="2">
        <f t="shared" si="2826"/>
        <v>1.26460361</v>
      </c>
      <c r="S5369" s="2">
        <f t="shared" si="2819"/>
        <v>1.33428788</v>
      </c>
      <c r="T5369" s="2">
        <f t="shared" si="2806"/>
        <v>10235.41194435</v>
      </c>
      <c r="U5369" s="2">
        <f t="shared" si="2807"/>
        <v>2564.3447797850195</v>
      </c>
      <c r="V5369" s="2">
        <f t="shared" si="2808"/>
        <v>0</v>
      </c>
      <c r="W5369" s="2">
        <f t="shared" si="2809"/>
        <v>10235.411944355019</v>
      </c>
      <c r="X5369" s="17">
        <f t="shared" si="2810"/>
        <v>0</v>
      </c>
      <c r="Y5369" s="2">
        <f t="shared" si="2811"/>
        <v>0</v>
      </c>
      <c r="Z5369" s="72">
        <f t="shared" si="2812"/>
        <v>0</v>
      </c>
      <c r="AA5369" s="2">
        <f t="shared" si="2831"/>
        <v>0</v>
      </c>
      <c r="AB5369" s="12">
        <f t="shared" si="2820"/>
        <v>4.6600000000000003E-2</v>
      </c>
      <c r="AC5369" s="17">
        <f t="shared" si="2813"/>
        <v>2</v>
      </c>
      <c r="AD5369" s="17">
        <v>252</v>
      </c>
      <c r="AE5369" s="13">
        <f t="shared" si="2824"/>
        <v>1.0003615480000001</v>
      </c>
      <c r="AF5369" s="2">
        <f t="shared" si="2832"/>
        <v>3.70059271</v>
      </c>
      <c r="AG5369" s="2">
        <f t="shared" si="2814"/>
        <v>3.70059271</v>
      </c>
      <c r="AH5369" s="3">
        <f t="shared" si="2815"/>
        <v>0</v>
      </c>
      <c r="AI5369" s="4" t="str">
        <f t="shared" si="2825"/>
        <v>A+J=</v>
      </c>
      <c r="AJ5369" s="11">
        <f t="shared" si="2821"/>
        <v>46552</v>
      </c>
      <c r="AQ5369" s="53"/>
      <c r="AR5369" s="53"/>
    </row>
    <row r="5370" spans="1:44" x14ac:dyDescent="0.2">
      <c r="A5370" s="158">
        <f t="shared" si="2816"/>
        <v>46526</v>
      </c>
      <c r="B5370" s="2">
        <f t="shared" si="2801"/>
        <v>10240.963334965019</v>
      </c>
      <c r="C5370" s="2">
        <f t="shared" si="2817"/>
        <v>7671.0671645700004</v>
      </c>
      <c r="D5370" s="2">
        <f>SUM(Y5370:Y$5459)</f>
        <v>7671.0671645798811</v>
      </c>
      <c r="E5370" s="91">
        <v>0</v>
      </c>
      <c r="F5370" s="88">
        <f t="shared" si="2827"/>
        <v>6455.85</v>
      </c>
      <c r="G5370" s="3">
        <f>IF(AND(N5370=1,N5369&gt;1),VLOOKUP(A5369,[1]Plan1!$BK$81:$BM$259,3),G5369)</f>
        <v>6413.24</v>
      </c>
      <c r="H5370" s="11">
        <f t="shared" si="2828"/>
        <v>46461</v>
      </c>
      <c r="I5370" s="11">
        <f t="shared" si="2829"/>
        <v>46492</v>
      </c>
      <c r="J5370" s="12">
        <f t="shared" si="2802"/>
        <v>-6.6002153085962245E-3</v>
      </c>
      <c r="K5370" s="11">
        <f t="shared" si="2818"/>
        <v>46552</v>
      </c>
      <c r="L5370" s="11">
        <f t="shared" si="2803"/>
        <v>46552</v>
      </c>
      <c r="M5370" s="1">
        <f t="shared" si="2822"/>
        <v>20</v>
      </c>
      <c r="N5370" s="1">
        <f t="shared" si="2804"/>
        <v>3</v>
      </c>
      <c r="O5370" s="2">
        <f t="shared" si="2805"/>
        <v>0.99900717000000006</v>
      </c>
      <c r="P5370" s="13">
        <f t="shared" si="2830"/>
        <v>0.99339977999999995</v>
      </c>
      <c r="Q5370" s="13">
        <f t="shared" si="2823"/>
        <v>1.2654413419378387</v>
      </c>
      <c r="R5370" s="2">
        <f t="shared" si="2826"/>
        <v>1.2641849700000001</v>
      </c>
      <c r="S5370" s="2">
        <f t="shared" si="2819"/>
        <v>1.33428788</v>
      </c>
      <c r="T5370" s="2">
        <f t="shared" si="2806"/>
        <v>10235.41194435</v>
      </c>
      <c r="U5370" s="2">
        <f t="shared" si="2807"/>
        <v>2564.3447797850195</v>
      </c>
      <c r="V5370" s="2">
        <f t="shared" si="2808"/>
        <v>0</v>
      </c>
      <c r="W5370" s="2">
        <f t="shared" si="2809"/>
        <v>10235.411944355019</v>
      </c>
      <c r="X5370" s="17">
        <f t="shared" si="2810"/>
        <v>0</v>
      </c>
      <c r="Y5370" s="2">
        <f t="shared" si="2811"/>
        <v>0</v>
      </c>
      <c r="Z5370" s="72">
        <f t="shared" si="2812"/>
        <v>0</v>
      </c>
      <c r="AA5370" s="2">
        <f t="shared" si="2831"/>
        <v>0</v>
      </c>
      <c r="AB5370" s="12">
        <f t="shared" si="2820"/>
        <v>4.6600000000000003E-2</v>
      </c>
      <c r="AC5370" s="17">
        <f t="shared" si="2813"/>
        <v>3</v>
      </c>
      <c r="AD5370" s="17">
        <v>252</v>
      </c>
      <c r="AE5370" s="13">
        <f t="shared" si="2824"/>
        <v>1.0005423710000001</v>
      </c>
      <c r="AF5370" s="2">
        <f t="shared" si="2832"/>
        <v>5.5513906100000003</v>
      </c>
      <c r="AG5370" s="2">
        <f t="shared" si="2814"/>
        <v>5.5513906100000003</v>
      </c>
      <c r="AH5370" s="3">
        <f t="shared" si="2815"/>
        <v>0</v>
      </c>
      <c r="AI5370" s="4" t="str">
        <f t="shared" si="2825"/>
        <v>A+J=</v>
      </c>
      <c r="AJ5370" s="11">
        <f t="shared" si="2821"/>
        <v>46552</v>
      </c>
      <c r="AQ5370" s="53"/>
      <c r="AR5370" s="53"/>
    </row>
    <row r="5371" spans="1:44" x14ac:dyDescent="0.2">
      <c r="A5371" s="158">
        <f t="shared" si="2816"/>
        <v>46527</v>
      </c>
      <c r="B5371" s="2">
        <f t="shared" si="2801"/>
        <v>10242.814470625019</v>
      </c>
      <c r="C5371" s="2">
        <f t="shared" si="2817"/>
        <v>7671.0671645700004</v>
      </c>
      <c r="D5371" s="2">
        <f>SUM(Y5371:Y$5459)</f>
        <v>7671.0671645798811</v>
      </c>
      <c r="E5371" s="91">
        <v>0</v>
      </c>
      <c r="F5371" s="88">
        <f t="shared" si="2827"/>
        <v>6455.85</v>
      </c>
      <c r="G5371" s="3">
        <f>IF(AND(N5371=1,N5370&gt;1),VLOOKUP(A5370,[1]Plan1!$BK$81:$BM$259,3),G5370)</f>
        <v>6413.24</v>
      </c>
      <c r="H5371" s="11">
        <f t="shared" si="2828"/>
        <v>46461</v>
      </c>
      <c r="I5371" s="11">
        <f t="shared" si="2829"/>
        <v>46492</v>
      </c>
      <c r="J5371" s="12">
        <f t="shared" si="2802"/>
        <v>-6.6002153085962245E-3</v>
      </c>
      <c r="K5371" s="11">
        <f t="shared" si="2818"/>
        <v>46552</v>
      </c>
      <c r="L5371" s="11">
        <f t="shared" si="2803"/>
        <v>46552</v>
      </c>
      <c r="M5371" s="1">
        <f t="shared" si="2822"/>
        <v>20</v>
      </c>
      <c r="N5371" s="1">
        <f t="shared" si="2804"/>
        <v>4</v>
      </c>
      <c r="O5371" s="2">
        <f t="shared" si="2805"/>
        <v>0.99867645000000005</v>
      </c>
      <c r="P5371" s="13">
        <f t="shared" si="2830"/>
        <v>0.99339977999999995</v>
      </c>
      <c r="Q5371" s="13">
        <f t="shared" si="2823"/>
        <v>1.2654413419378387</v>
      </c>
      <c r="R5371" s="2">
        <f t="shared" si="2826"/>
        <v>1.26376646</v>
      </c>
      <c r="S5371" s="2">
        <f t="shared" si="2819"/>
        <v>1.33428788</v>
      </c>
      <c r="T5371" s="2">
        <f t="shared" si="2806"/>
        <v>10235.41194435</v>
      </c>
      <c r="U5371" s="2">
        <f t="shared" si="2807"/>
        <v>2564.3447797850195</v>
      </c>
      <c r="V5371" s="2">
        <f t="shared" si="2808"/>
        <v>0</v>
      </c>
      <c r="W5371" s="2">
        <f t="shared" si="2809"/>
        <v>10235.411944355019</v>
      </c>
      <c r="X5371" s="17">
        <f t="shared" si="2810"/>
        <v>0</v>
      </c>
      <c r="Y5371" s="2">
        <f t="shared" si="2811"/>
        <v>0</v>
      </c>
      <c r="Z5371" s="72">
        <f t="shared" si="2812"/>
        <v>0</v>
      </c>
      <c r="AA5371" s="2">
        <f t="shared" si="2831"/>
        <v>0</v>
      </c>
      <c r="AB5371" s="12">
        <f t="shared" si="2820"/>
        <v>4.6600000000000003E-2</v>
      </c>
      <c r="AC5371" s="17">
        <f t="shared" si="2813"/>
        <v>4</v>
      </c>
      <c r="AD5371" s="17">
        <v>252</v>
      </c>
      <c r="AE5371" s="13">
        <f t="shared" si="2824"/>
        <v>1.0007232269999999</v>
      </c>
      <c r="AF5371" s="2">
        <f t="shared" si="2832"/>
        <v>7.4025262700000001</v>
      </c>
      <c r="AG5371" s="2">
        <f t="shared" si="2814"/>
        <v>7.4025262700000001</v>
      </c>
      <c r="AH5371" s="3">
        <f t="shared" si="2815"/>
        <v>0</v>
      </c>
      <c r="AI5371" s="4" t="str">
        <f t="shared" si="2825"/>
        <v>A+J=</v>
      </c>
      <c r="AJ5371" s="11">
        <f t="shared" si="2821"/>
        <v>46552</v>
      </c>
      <c r="AQ5371" s="53"/>
      <c r="AR5371" s="53"/>
    </row>
    <row r="5372" spans="1:44" x14ac:dyDescent="0.2">
      <c r="A5372" s="158">
        <f t="shared" si="2816"/>
        <v>46528</v>
      </c>
      <c r="B5372" s="2">
        <f t="shared" si="2801"/>
        <v>10244.665933825019</v>
      </c>
      <c r="C5372" s="2">
        <f t="shared" si="2817"/>
        <v>7671.0671645700004</v>
      </c>
      <c r="D5372" s="2">
        <f>SUM(Y5372:Y$5459)</f>
        <v>7671.0671645798811</v>
      </c>
      <c r="E5372" s="91">
        <v>0</v>
      </c>
      <c r="F5372" s="88">
        <f t="shared" si="2827"/>
        <v>6455.85</v>
      </c>
      <c r="G5372" s="3">
        <f>IF(AND(N5372=1,N5371&gt;1),VLOOKUP(A5371,[1]Plan1!$BK$81:$BM$259,3),G5371)</f>
        <v>6413.24</v>
      </c>
      <c r="H5372" s="11">
        <f t="shared" si="2828"/>
        <v>46461</v>
      </c>
      <c r="I5372" s="11">
        <f t="shared" si="2829"/>
        <v>46492</v>
      </c>
      <c r="J5372" s="12">
        <f t="shared" si="2802"/>
        <v>-6.6002153085962245E-3</v>
      </c>
      <c r="K5372" s="11">
        <f t="shared" si="2818"/>
        <v>46552</v>
      </c>
      <c r="L5372" s="11">
        <f t="shared" si="2803"/>
        <v>46552</v>
      </c>
      <c r="M5372" s="1">
        <f t="shared" si="2822"/>
        <v>20</v>
      </c>
      <c r="N5372" s="1">
        <f t="shared" si="2804"/>
        <v>5</v>
      </c>
      <c r="O5372" s="2">
        <f t="shared" si="2805"/>
        <v>0.99834584000000004</v>
      </c>
      <c r="P5372" s="13">
        <f t="shared" si="2830"/>
        <v>0.99339977999999995</v>
      </c>
      <c r="Q5372" s="13">
        <f t="shared" si="2823"/>
        <v>1.2654413419378387</v>
      </c>
      <c r="R5372" s="2">
        <f t="shared" si="2826"/>
        <v>1.26334809</v>
      </c>
      <c r="S5372" s="2">
        <f t="shared" si="2819"/>
        <v>1.33428788</v>
      </c>
      <c r="T5372" s="2">
        <f t="shared" si="2806"/>
        <v>10235.41194435</v>
      </c>
      <c r="U5372" s="2">
        <f t="shared" si="2807"/>
        <v>2564.3447797850195</v>
      </c>
      <c r="V5372" s="2">
        <f t="shared" si="2808"/>
        <v>0</v>
      </c>
      <c r="W5372" s="2">
        <f t="shared" si="2809"/>
        <v>10235.411944355019</v>
      </c>
      <c r="X5372" s="17">
        <f t="shared" si="2810"/>
        <v>0</v>
      </c>
      <c r="Y5372" s="2">
        <f t="shared" si="2811"/>
        <v>0</v>
      </c>
      <c r="Z5372" s="72">
        <f t="shared" si="2812"/>
        <v>0</v>
      </c>
      <c r="AA5372" s="2">
        <f t="shared" si="2831"/>
        <v>0</v>
      </c>
      <c r="AB5372" s="12">
        <f t="shared" si="2820"/>
        <v>4.6600000000000003E-2</v>
      </c>
      <c r="AC5372" s="17">
        <f t="shared" si="2813"/>
        <v>5</v>
      </c>
      <c r="AD5372" s="17">
        <v>252</v>
      </c>
      <c r="AE5372" s="13">
        <f t="shared" si="2824"/>
        <v>1.000904115</v>
      </c>
      <c r="AF5372" s="2">
        <f t="shared" si="2832"/>
        <v>9.2539894700000005</v>
      </c>
      <c r="AG5372" s="2">
        <f t="shared" si="2814"/>
        <v>9.2539894700000005</v>
      </c>
      <c r="AH5372" s="3">
        <f t="shared" si="2815"/>
        <v>0</v>
      </c>
      <c r="AI5372" s="4" t="str">
        <f t="shared" si="2825"/>
        <v>A+J=</v>
      </c>
      <c r="AJ5372" s="11">
        <f t="shared" si="2821"/>
        <v>46552</v>
      </c>
      <c r="AQ5372" s="53"/>
      <c r="AR5372" s="53"/>
    </row>
    <row r="5373" spans="1:44" x14ac:dyDescent="0.2">
      <c r="A5373" s="158">
        <f t="shared" si="2816"/>
        <v>46529</v>
      </c>
      <c r="B5373" s="2">
        <f t="shared" si="2801"/>
        <v>10246.517734785019</v>
      </c>
      <c r="C5373" s="2">
        <f t="shared" si="2817"/>
        <v>7671.0671645700004</v>
      </c>
      <c r="D5373" s="2">
        <f>SUM(Y5373:Y$5459)</f>
        <v>7671.0671645798811</v>
      </c>
      <c r="E5373" s="91">
        <v>0</v>
      </c>
      <c r="F5373" s="88">
        <f t="shared" si="2827"/>
        <v>6455.85</v>
      </c>
      <c r="G5373" s="3">
        <f>IF(AND(N5373=1,N5372&gt;1),VLOOKUP(A5372,[1]Plan1!$BK$81:$BM$259,3),G5372)</f>
        <v>6413.24</v>
      </c>
      <c r="H5373" s="11">
        <f t="shared" si="2828"/>
        <v>46461</v>
      </c>
      <c r="I5373" s="11">
        <f t="shared" si="2829"/>
        <v>46492</v>
      </c>
      <c r="J5373" s="12">
        <f t="shared" si="2802"/>
        <v>-6.6002153085962245E-3</v>
      </c>
      <c r="K5373" s="11">
        <f t="shared" si="2818"/>
        <v>46552</v>
      </c>
      <c r="L5373" s="11">
        <f t="shared" si="2803"/>
        <v>46552</v>
      </c>
      <c r="M5373" s="1">
        <f t="shared" si="2822"/>
        <v>20</v>
      </c>
      <c r="N5373" s="1">
        <f t="shared" si="2804"/>
        <v>6</v>
      </c>
      <c r="O5373" s="2">
        <f t="shared" si="2805"/>
        <v>0.99801534000000003</v>
      </c>
      <c r="P5373" s="13">
        <f t="shared" si="2830"/>
        <v>0.99339977999999995</v>
      </c>
      <c r="Q5373" s="13">
        <f t="shared" si="2823"/>
        <v>1.2654413419378387</v>
      </c>
      <c r="R5373" s="2">
        <f t="shared" si="2826"/>
        <v>1.26292987</v>
      </c>
      <c r="S5373" s="2">
        <f t="shared" si="2819"/>
        <v>1.33428788</v>
      </c>
      <c r="T5373" s="2">
        <f t="shared" si="2806"/>
        <v>10235.41194435</v>
      </c>
      <c r="U5373" s="2">
        <f t="shared" si="2807"/>
        <v>2564.3447797850195</v>
      </c>
      <c r="V5373" s="2">
        <f t="shared" si="2808"/>
        <v>0</v>
      </c>
      <c r="W5373" s="2">
        <f t="shared" si="2809"/>
        <v>10235.411944355019</v>
      </c>
      <c r="X5373" s="17">
        <f t="shared" si="2810"/>
        <v>0</v>
      </c>
      <c r="Y5373" s="2">
        <f t="shared" si="2811"/>
        <v>0</v>
      </c>
      <c r="Z5373" s="72">
        <f t="shared" si="2812"/>
        <v>0</v>
      </c>
      <c r="AA5373" s="2">
        <f t="shared" si="2831"/>
        <v>0</v>
      </c>
      <c r="AB5373" s="12">
        <f t="shared" si="2820"/>
        <v>4.6600000000000003E-2</v>
      </c>
      <c r="AC5373" s="17">
        <f t="shared" si="2813"/>
        <v>6</v>
      </c>
      <c r="AD5373" s="17">
        <v>252</v>
      </c>
      <c r="AE5373" s="13">
        <f t="shared" si="2824"/>
        <v>1.0010850360000001</v>
      </c>
      <c r="AF5373" s="2">
        <f t="shared" si="2832"/>
        <v>11.105790430000001</v>
      </c>
      <c r="AG5373" s="2">
        <f t="shared" si="2814"/>
        <v>11.105790430000001</v>
      </c>
      <c r="AH5373" s="3">
        <f t="shared" si="2815"/>
        <v>0</v>
      </c>
      <c r="AI5373" s="4" t="str">
        <f t="shared" si="2825"/>
        <v>A+J=</v>
      </c>
      <c r="AJ5373" s="11">
        <f t="shared" si="2821"/>
        <v>46552</v>
      </c>
      <c r="AQ5373" s="53"/>
      <c r="AR5373" s="53"/>
    </row>
    <row r="5374" spans="1:44" x14ac:dyDescent="0.2">
      <c r="A5374" s="158">
        <f t="shared" si="2816"/>
        <v>46530</v>
      </c>
      <c r="B5374" s="2">
        <f t="shared" si="2801"/>
        <v>10246.517734785019</v>
      </c>
      <c r="C5374" s="2">
        <f t="shared" si="2817"/>
        <v>7671.0671645700004</v>
      </c>
      <c r="D5374" s="2">
        <f>SUM(Y5374:Y$5459)</f>
        <v>7671.0671645798811</v>
      </c>
      <c r="E5374" s="91">
        <v>0</v>
      </c>
      <c r="F5374" s="88">
        <f t="shared" si="2827"/>
        <v>6455.85</v>
      </c>
      <c r="G5374" s="3">
        <f>IF(AND(N5374=1,N5373&gt;1),VLOOKUP(A5373,[1]Plan1!$BK$81:$BM$259,3),G5373)</f>
        <v>6413.24</v>
      </c>
      <c r="H5374" s="11">
        <f t="shared" si="2828"/>
        <v>46461</v>
      </c>
      <c r="I5374" s="11">
        <f t="shared" si="2829"/>
        <v>46492</v>
      </c>
      <c r="J5374" s="12">
        <f t="shared" si="2802"/>
        <v>-6.6002153085962245E-3</v>
      </c>
      <c r="K5374" s="11">
        <f t="shared" si="2818"/>
        <v>46552</v>
      </c>
      <c r="L5374" s="11">
        <f t="shared" si="2803"/>
        <v>46552</v>
      </c>
      <c r="M5374" s="1">
        <f t="shared" si="2822"/>
        <v>20</v>
      </c>
      <c r="N5374" s="1">
        <f t="shared" si="2804"/>
        <v>6</v>
      </c>
      <c r="O5374" s="2">
        <f t="shared" si="2805"/>
        <v>0.99801534000000003</v>
      </c>
      <c r="P5374" s="13">
        <f t="shared" si="2830"/>
        <v>0.99339977999999995</v>
      </c>
      <c r="Q5374" s="13">
        <f t="shared" si="2823"/>
        <v>1.2654413419378387</v>
      </c>
      <c r="R5374" s="2">
        <f t="shared" si="2826"/>
        <v>1.26292987</v>
      </c>
      <c r="S5374" s="2">
        <f t="shared" si="2819"/>
        <v>1.33428788</v>
      </c>
      <c r="T5374" s="2">
        <f t="shared" si="2806"/>
        <v>10235.41194435</v>
      </c>
      <c r="U5374" s="2">
        <f t="shared" si="2807"/>
        <v>2564.3447797850195</v>
      </c>
      <c r="V5374" s="2">
        <f t="shared" si="2808"/>
        <v>0</v>
      </c>
      <c r="W5374" s="2">
        <f t="shared" si="2809"/>
        <v>10235.411944355019</v>
      </c>
      <c r="X5374" s="17">
        <f t="shared" si="2810"/>
        <v>0</v>
      </c>
      <c r="Y5374" s="2">
        <f t="shared" si="2811"/>
        <v>0</v>
      </c>
      <c r="Z5374" s="72">
        <f t="shared" si="2812"/>
        <v>0</v>
      </c>
      <c r="AA5374" s="2">
        <f t="shared" si="2831"/>
        <v>0</v>
      </c>
      <c r="AB5374" s="12">
        <f t="shared" si="2820"/>
        <v>4.6600000000000003E-2</v>
      </c>
      <c r="AC5374" s="17">
        <f t="shared" si="2813"/>
        <v>6</v>
      </c>
      <c r="AD5374" s="17">
        <v>252</v>
      </c>
      <c r="AE5374" s="13">
        <f t="shared" si="2824"/>
        <v>1.0010850360000001</v>
      </c>
      <c r="AF5374" s="2">
        <f t="shared" si="2832"/>
        <v>11.105790430000001</v>
      </c>
      <c r="AG5374" s="2">
        <f t="shared" si="2814"/>
        <v>11.105790430000001</v>
      </c>
      <c r="AH5374" s="3">
        <f t="shared" si="2815"/>
        <v>0</v>
      </c>
      <c r="AI5374" s="4" t="str">
        <f t="shared" si="2825"/>
        <v>A+J=</v>
      </c>
      <c r="AJ5374" s="11">
        <f t="shared" si="2821"/>
        <v>46552</v>
      </c>
      <c r="AQ5374" s="53"/>
      <c r="AR5374" s="53"/>
    </row>
    <row r="5375" spans="1:44" x14ac:dyDescent="0.2">
      <c r="A5375" s="158">
        <f t="shared" si="2816"/>
        <v>46531</v>
      </c>
      <c r="B5375" s="2">
        <f t="shared" si="2801"/>
        <v>10246.517734785019</v>
      </c>
      <c r="C5375" s="2">
        <f t="shared" si="2817"/>
        <v>7671.0671645700004</v>
      </c>
      <c r="D5375" s="2">
        <f>SUM(Y5375:Y$5459)</f>
        <v>7671.0671645798811</v>
      </c>
      <c r="E5375" s="91">
        <v>0</v>
      </c>
      <c r="F5375" s="88">
        <f t="shared" si="2827"/>
        <v>6455.85</v>
      </c>
      <c r="G5375" s="3">
        <f>IF(AND(N5375=1,N5374&gt;1),VLOOKUP(A5374,[1]Plan1!$BK$81:$BM$259,3),G5374)</f>
        <v>6413.24</v>
      </c>
      <c r="H5375" s="11">
        <f t="shared" si="2828"/>
        <v>46461</v>
      </c>
      <c r="I5375" s="11">
        <f t="shared" si="2829"/>
        <v>46492</v>
      </c>
      <c r="J5375" s="12">
        <f t="shared" si="2802"/>
        <v>-6.6002153085962245E-3</v>
      </c>
      <c r="K5375" s="11">
        <f t="shared" si="2818"/>
        <v>46552</v>
      </c>
      <c r="L5375" s="11">
        <f t="shared" si="2803"/>
        <v>46552</v>
      </c>
      <c r="M5375" s="1">
        <f t="shared" si="2822"/>
        <v>20</v>
      </c>
      <c r="N5375" s="1">
        <f t="shared" si="2804"/>
        <v>6</v>
      </c>
      <c r="O5375" s="2">
        <f t="shared" si="2805"/>
        <v>0.99801534000000003</v>
      </c>
      <c r="P5375" s="13">
        <f t="shared" si="2830"/>
        <v>0.99339977999999995</v>
      </c>
      <c r="Q5375" s="13">
        <f t="shared" si="2823"/>
        <v>1.2654413419378387</v>
      </c>
      <c r="R5375" s="2">
        <f t="shared" si="2826"/>
        <v>1.26292987</v>
      </c>
      <c r="S5375" s="2">
        <f t="shared" si="2819"/>
        <v>1.33428788</v>
      </c>
      <c r="T5375" s="2">
        <f t="shared" si="2806"/>
        <v>10235.41194435</v>
      </c>
      <c r="U5375" s="2">
        <f t="shared" si="2807"/>
        <v>2564.3447797850195</v>
      </c>
      <c r="V5375" s="2">
        <f t="shared" si="2808"/>
        <v>0</v>
      </c>
      <c r="W5375" s="2">
        <f t="shared" si="2809"/>
        <v>10235.411944355019</v>
      </c>
      <c r="X5375" s="17">
        <f t="shared" si="2810"/>
        <v>0</v>
      </c>
      <c r="Y5375" s="2">
        <f t="shared" si="2811"/>
        <v>0</v>
      </c>
      <c r="Z5375" s="72">
        <f t="shared" si="2812"/>
        <v>0</v>
      </c>
      <c r="AA5375" s="2">
        <f t="shared" si="2831"/>
        <v>0</v>
      </c>
      <c r="AB5375" s="12">
        <f t="shared" si="2820"/>
        <v>4.6600000000000003E-2</v>
      </c>
      <c r="AC5375" s="17">
        <f t="shared" si="2813"/>
        <v>6</v>
      </c>
      <c r="AD5375" s="17">
        <v>252</v>
      </c>
      <c r="AE5375" s="13">
        <f t="shared" si="2824"/>
        <v>1.0010850360000001</v>
      </c>
      <c r="AF5375" s="2">
        <f t="shared" si="2832"/>
        <v>11.105790430000001</v>
      </c>
      <c r="AG5375" s="2">
        <f t="shared" si="2814"/>
        <v>11.105790430000001</v>
      </c>
      <c r="AH5375" s="3">
        <f t="shared" si="2815"/>
        <v>0</v>
      </c>
      <c r="AI5375" s="4" t="str">
        <f t="shared" si="2825"/>
        <v>A+J=</v>
      </c>
      <c r="AJ5375" s="11">
        <f t="shared" si="2821"/>
        <v>46552</v>
      </c>
      <c r="AQ5375" s="53"/>
      <c r="AR5375" s="53"/>
    </row>
    <row r="5376" spans="1:44" x14ac:dyDescent="0.2">
      <c r="A5376" s="158">
        <f t="shared" si="2816"/>
        <v>46532</v>
      </c>
      <c r="B5376" s="2">
        <f t="shared" si="2801"/>
        <v>10248.369873515019</v>
      </c>
      <c r="C5376" s="2">
        <f t="shared" si="2817"/>
        <v>7671.0671645700004</v>
      </c>
      <c r="D5376" s="2">
        <f>SUM(Y5376:Y$5459)</f>
        <v>7671.0671645798811</v>
      </c>
      <c r="E5376" s="91">
        <v>0</v>
      </c>
      <c r="F5376" s="88">
        <f t="shared" si="2827"/>
        <v>6455.85</v>
      </c>
      <c r="G5376" s="3">
        <f>IF(AND(N5376=1,N5375&gt;1),VLOOKUP(A5375,[1]Plan1!$BK$81:$BM$259,3),G5375)</f>
        <v>6413.24</v>
      </c>
      <c r="H5376" s="11">
        <f t="shared" si="2828"/>
        <v>46461</v>
      </c>
      <c r="I5376" s="11">
        <f t="shared" si="2829"/>
        <v>46492</v>
      </c>
      <c r="J5376" s="12">
        <f t="shared" si="2802"/>
        <v>-6.6002153085962245E-3</v>
      </c>
      <c r="K5376" s="11">
        <f t="shared" si="2818"/>
        <v>46552</v>
      </c>
      <c r="L5376" s="11">
        <f t="shared" si="2803"/>
        <v>46552</v>
      </c>
      <c r="M5376" s="1">
        <f t="shared" si="2822"/>
        <v>20</v>
      </c>
      <c r="N5376" s="1">
        <f t="shared" si="2804"/>
        <v>7</v>
      </c>
      <c r="O5376" s="2">
        <f t="shared" si="2805"/>
        <v>0.99768495000000001</v>
      </c>
      <c r="P5376" s="13">
        <f t="shared" si="2830"/>
        <v>0.99339977999999995</v>
      </c>
      <c r="Q5376" s="13">
        <f t="shared" si="2823"/>
        <v>1.2654413419378387</v>
      </c>
      <c r="R5376" s="2">
        <f t="shared" si="2826"/>
        <v>1.2625117800000001</v>
      </c>
      <c r="S5376" s="2">
        <f t="shared" si="2819"/>
        <v>1.33428788</v>
      </c>
      <c r="T5376" s="2">
        <f t="shared" si="2806"/>
        <v>10235.41194435</v>
      </c>
      <c r="U5376" s="2">
        <f t="shared" si="2807"/>
        <v>2564.3447797850195</v>
      </c>
      <c r="V5376" s="2">
        <f t="shared" si="2808"/>
        <v>0</v>
      </c>
      <c r="W5376" s="2">
        <f t="shared" si="2809"/>
        <v>10235.411944355019</v>
      </c>
      <c r="X5376" s="17">
        <f t="shared" si="2810"/>
        <v>0</v>
      </c>
      <c r="Y5376" s="2">
        <f t="shared" si="2811"/>
        <v>0</v>
      </c>
      <c r="Z5376" s="72">
        <f t="shared" si="2812"/>
        <v>0</v>
      </c>
      <c r="AA5376" s="2">
        <f t="shared" si="2831"/>
        <v>0</v>
      </c>
      <c r="AB5376" s="12">
        <f t="shared" si="2820"/>
        <v>4.6600000000000003E-2</v>
      </c>
      <c r="AC5376" s="17">
        <f t="shared" si="2813"/>
        <v>7</v>
      </c>
      <c r="AD5376" s="17">
        <v>252</v>
      </c>
      <c r="AE5376" s="13">
        <f t="shared" si="2824"/>
        <v>1.0012659900000001</v>
      </c>
      <c r="AF5376" s="2">
        <f t="shared" si="2832"/>
        <v>12.957929160000001</v>
      </c>
      <c r="AG5376" s="2">
        <f t="shared" si="2814"/>
        <v>12.957929160000001</v>
      </c>
      <c r="AH5376" s="3">
        <f t="shared" si="2815"/>
        <v>0</v>
      </c>
      <c r="AI5376" s="4" t="str">
        <f t="shared" si="2825"/>
        <v>A+J=</v>
      </c>
      <c r="AJ5376" s="11">
        <f t="shared" si="2821"/>
        <v>46552</v>
      </c>
      <c r="AQ5376" s="53"/>
      <c r="AR5376" s="53"/>
    </row>
    <row r="5377" spans="1:44" x14ac:dyDescent="0.2">
      <c r="A5377" s="158">
        <f t="shared" si="2816"/>
        <v>46533</v>
      </c>
      <c r="B5377" s="2">
        <f t="shared" si="2801"/>
        <v>10250.222339785019</v>
      </c>
      <c r="C5377" s="2">
        <f t="shared" si="2817"/>
        <v>7671.0671645700004</v>
      </c>
      <c r="D5377" s="2">
        <f>SUM(Y5377:Y$5459)</f>
        <v>7671.0671645798811</v>
      </c>
      <c r="E5377" s="91">
        <v>0</v>
      </c>
      <c r="F5377" s="88">
        <f t="shared" si="2827"/>
        <v>6455.85</v>
      </c>
      <c r="G5377" s="3">
        <f>IF(AND(N5377=1,N5376&gt;1),VLOOKUP(A5376,[1]Plan1!$BK$81:$BM$259,3),G5376)</f>
        <v>6413.24</v>
      </c>
      <c r="H5377" s="11">
        <f t="shared" si="2828"/>
        <v>46461</v>
      </c>
      <c r="I5377" s="11">
        <f t="shared" si="2829"/>
        <v>46492</v>
      </c>
      <c r="J5377" s="12">
        <f t="shared" si="2802"/>
        <v>-6.6002153085962245E-3</v>
      </c>
      <c r="K5377" s="11">
        <f t="shared" si="2818"/>
        <v>46552</v>
      </c>
      <c r="L5377" s="11">
        <f t="shared" si="2803"/>
        <v>46552</v>
      </c>
      <c r="M5377" s="1">
        <f t="shared" si="2822"/>
        <v>20</v>
      </c>
      <c r="N5377" s="1">
        <f t="shared" si="2804"/>
        <v>8</v>
      </c>
      <c r="O5377" s="2">
        <f t="shared" si="2805"/>
        <v>0.99735465999999995</v>
      </c>
      <c r="P5377" s="13">
        <f t="shared" si="2830"/>
        <v>0.99339977999999995</v>
      </c>
      <c r="Q5377" s="13">
        <f t="shared" si="2823"/>
        <v>1.2654413419378387</v>
      </c>
      <c r="R5377" s="2">
        <f t="shared" si="2826"/>
        <v>1.2620938100000001</v>
      </c>
      <c r="S5377" s="2">
        <f t="shared" si="2819"/>
        <v>1.33428788</v>
      </c>
      <c r="T5377" s="2">
        <f t="shared" si="2806"/>
        <v>10235.41194435</v>
      </c>
      <c r="U5377" s="2">
        <f t="shared" si="2807"/>
        <v>2564.3447797850195</v>
      </c>
      <c r="V5377" s="2">
        <f t="shared" si="2808"/>
        <v>0</v>
      </c>
      <c r="W5377" s="2">
        <f t="shared" si="2809"/>
        <v>10235.411944355019</v>
      </c>
      <c r="X5377" s="17">
        <f t="shared" si="2810"/>
        <v>0</v>
      </c>
      <c r="Y5377" s="2">
        <f t="shared" si="2811"/>
        <v>0</v>
      </c>
      <c r="Z5377" s="72">
        <f t="shared" si="2812"/>
        <v>0</v>
      </c>
      <c r="AA5377" s="2">
        <f t="shared" si="2831"/>
        <v>0</v>
      </c>
      <c r="AB5377" s="12">
        <f t="shared" si="2820"/>
        <v>4.6600000000000003E-2</v>
      </c>
      <c r="AC5377" s="17">
        <f t="shared" si="2813"/>
        <v>8</v>
      </c>
      <c r="AD5377" s="17">
        <v>252</v>
      </c>
      <c r="AE5377" s="13">
        <f t="shared" si="2824"/>
        <v>1.001446976</v>
      </c>
      <c r="AF5377" s="2">
        <f t="shared" si="2832"/>
        <v>14.81039543</v>
      </c>
      <c r="AG5377" s="2">
        <f t="shared" si="2814"/>
        <v>14.81039543</v>
      </c>
      <c r="AH5377" s="3">
        <f t="shared" si="2815"/>
        <v>0</v>
      </c>
      <c r="AI5377" s="4" t="str">
        <f t="shared" si="2825"/>
        <v>A+J=</v>
      </c>
      <c r="AJ5377" s="11">
        <f t="shared" si="2821"/>
        <v>46552</v>
      </c>
      <c r="AQ5377" s="53"/>
      <c r="AR5377" s="53"/>
    </row>
    <row r="5378" spans="1:44" x14ac:dyDescent="0.2">
      <c r="A5378" s="158">
        <f t="shared" si="2816"/>
        <v>46534</v>
      </c>
      <c r="B5378" s="2">
        <f t="shared" si="2801"/>
        <v>10252.075154055019</v>
      </c>
      <c r="C5378" s="2">
        <f t="shared" si="2817"/>
        <v>7671.0671645700004</v>
      </c>
      <c r="D5378" s="2">
        <f>SUM(Y5378:Y$5459)</f>
        <v>7671.0671645798811</v>
      </c>
      <c r="E5378" s="91">
        <v>0</v>
      </c>
      <c r="F5378" s="88">
        <f t="shared" si="2827"/>
        <v>6455.85</v>
      </c>
      <c r="G5378" s="3">
        <f>IF(AND(N5378=1,N5377&gt;1),VLOOKUP(A5377,[1]Plan1!$BK$81:$BM$259,3),G5377)</f>
        <v>6413.24</v>
      </c>
      <c r="H5378" s="11">
        <f t="shared" si="2828"/>
        <v>46461</v>
      </c>
      <c r="I5378" s="11">
        <f t="shared" si="2829"/>
        <v>46492</v>
      </c>
      <c r="J5378" s="12">
        <f t="shared" si="2802"/>
        <v>-6.6002153085962245E-3</v>
      </c>
      <c r="K5378" s="11">
        <f t="shared" si="2818"/>
        <v>46552</v>
      </c>
      <c r="L5378" s="11">
        <f t="shared" si="2803"/>
        <v>46552</v>
      </c>
      <c r="M5378" s="1">
        <f t="shared" si="2822"/>
        <v>20</v>
      </c>
      <c r="N5378" s="1">
        <f t="shared" si="2804"/>
        <v>9</v>
      </c>
      <c r="O5378" s="2">
        <f t="shared" si="2805"/>
        <v>0.99702449000000004</v>
      </c>
      <c r="P5378" s="13">
        <f t="shared" si="2830"/>
        <v>0.99339977999999995</v>
      </c>
      <c r="Q5378" s="13">
        <f t="shared" si="2823"/>
        <v>1.2654413419378387</v>
      </c>
      <c r="R5378" s="2">
        <f t="shared" si="2826"/>
        <v>1.261676</v>
      </c>
      <c r="S5378" s="2">
        <f t="shared" si="2819"/>
        <v>1.33428788</v>
      </c>
      <c r="T5378" s="2">
        <f t="shared" si="2806"/>
        <v>10235.41194435</v>
      </c>
      <c r="U5378" s="2">
        <f t="shared" si="2807"/>
        <v>2564.3447797850195</v>
      </c>
      <c r="V5378" s="2">
        <f t="shared" si="2808"/>
        <v>0</v>
      </c>
      <c r="W5378" s="2">
        <f t="shared" si="2809"/>
        <v>10235.411944355019</v>
      </c>
      <c r="X5378" s="17">
        <f t="shared" si="2810"/>
        <v>0</v>
      </c>
      <c r="Y5378" s="2">
        <f t="shared" si="2811"/>
        <v>0</v>
      </c>
      <c r="Z5378" s="72">
        <f t="shared" si="2812"/>
        <v>0</v>
      </c>
      <c r="AA5378" s="2">
        <f t="shared" si="2831"/>
        <v>0</v>
      </c>
      <c r="AB5378" s="12">
        <f t="shared" si="2820"/>
        <v>4.6600000000000003E-2</v>
      </c>
      <c r="AC5378" s="17">
        <f t="shared" si="2813"/>
        <v>9</v>
      </c>
      <c r="AD5378" s="17">
        <v>252</v>
      </c>
      <c r="AE5378" s="13">
        <f t="shared" si="2824"/>
        <v>1.0016279960000001</v>
      </c>
      <c r="AF5378" s="2">
        <f t="shared" si="2832"/>
        <v>16.663209699999999</v>
      </c>
      <c r="AG5378" s="2">
        <f t="shared" si="2814"/>
        <v>16.663209699999999</v>
      </c>
      <c r="AH5378" s="3">
        <f t="shared" si="2815"/>
        <v>0</v>
      </c>
      <c r="AI5378" s="4" t="str">
        <f t="shared" si="2825"/>
        <v>A+J=</v>
      </c>
      <c r="AJ5378" s="11">
        <f t="shared" si="2821"/>
        <v>46552</v>
      </c>
      <c r="AQ5378" s="53"/>
      <c r="AR5378" s="53"/>
    </row>
    <row r="5379" spans="1:44" x14ac:dyDescent="0.2">
      <c r="A5379" s="158">
        <f t="shared" si="2816"/>
        <v>46535</v>
      </c>
      <c r="B5379" s="2">
        <f t="shared" si="2801"/>
        <v>10252.075154055019</v>
      </c>
      <c r="C5379" s="2">
        <f t="shared" si="2817"/>
        <v>7671.0671645700004</v>
      </c>
      <c r="D5379" s="2">
        <f>SUM(Y5379:Y$5459)</f>
        <v>7671.0671645798811</v>
      </c>
      <c r="E5379" s="91">
        <v>0</v>
      </c>
      <c r="F5379" s="88">
        <f t="shared" si="2827"/>
        <v>6455.85</v>
      </c>
      <c r="G5379" s="3">
        <f>IF(AND(N5379=1,N5378&gt;1),VLOOKUP(A5378,[1]Plan1!$BK$81:$BM$259,3),G5378)</f>
        <v>6413.24</v>
      </c>
      <c r="H5379" s="11">
        <f t="shared" si="2828"/>
        <v>46461</v>
      </c>
      <c r="I5379" s="11">
        <f t="shared" si="2829"/>
        <v>46492</v>
      </c>
      <c r="J5379" s="12">
        <f t="shared" si="2802"/>
        <v>-6.6002153085962245E-3</v>
      </c>
      <c r="K5379" s="11">
        <f t="shared" si="2818"/>
        <v>46552</v>
      </c>
      <c r="L5379" s="11">
        <f t="shared" si="2803"/>
        <v>46552</v>
      </c>
      <c r="M5379" s="1">
        <f t="shared" si="2822"/>
        <v>20</v>
      </c>
      <c r="N5379" s="1">
        <f t="shared" si="2804"/>
        <v>9</v>
      </c>
      <c r="O5379" s="2">
        <f t="shared" si="2805"/>
        <v>0.99702449000000004</v>
      </c>
      <c r="P5379" s="13">
        <f t="shared" si="2830"/>
        <v>0.99339977999999995</v>
      </c>
      <c r="Q5379" s="13">
        <f t="shared" si="2823"/>
        <v>1.2654413419378387</v>
      </c>
      <c r="R5379" s="2">
        <f t="shared" si="2826"/>
        <v>1.261676</v>
      </c>
      <c r="S5379" s="2">
        <f t="shared" si="2819"/>
        <v>1.33428788</v>
      </c>
      <c r="T5379" s="2">
        <f t="shared" si="2806"/>
        <v>10235.41194435</v>
      </c>
      <c r="U5379" s="2">
        <f t="shared" si="2807"/>
        <v>2564.3447797850195</v>
      </c>
      <c r="V5379" s="2">
        <f t="shared" si="2808"/>
        <v>0</v>
      </c>
      <c r="W5379" s="2">
        <f t="shared" si="2809"/>
        <v>10235.411944355019</v>
      </c>
      <c r="X5379" s="17">
        <f t="shared" si="2810"/>
        <v>0</v>
      </c>
      <c r="Y5379" s="2">
        <f t="shared" si="2811"/>
        <v>0</v>
      </c>
      <c r="Z5379" s="72">
        <f t="shared" si="2812"/>
        <v>0</v>
      </c>
      <c r="AA5379" s="2">
        <f t="shared" si="2831"/>
        <v>0</v>
      </c>
      <c r="AB5379" s="12">
        <f t="shared" si="2820"/>
        <v>4.6600000000000003E-2</v>
      </c>
      <c r="AC5379" s="17">
        <f t="shared" si="2813"/>
        <v>9</v>
      </c>
      <c r="AD5379" s="17">
        <v>252</v>
      </c>
      <c r="AE5379" s="13">
        <f t="shared" si="2824"/>
        <v>1.0016279960000001</v>
      </c>
      <c r="AF5379" s="2">
        <f t="shared" si="2832"/>
        <v>16.663209699999999</v>
      </c>
      <c r="AG5379" s="2">
        <f t="shared" si="2814"/>
        <v>16.663209699999999</v>
      </c>
      <c r="AH5379" s="3">
        <f t="shared" si="2815"/>
        <v>0</v>
      </c>
      <c r="AI5379" s="4" t="str">
        <f t="shared" si="2825"/>
        <v>A+J=</v>
      </c>
      <c r="AJ5379" s="11">
        <f t="shared" si="2821"/>
        <v>46552</v>
      </c>
      <c r="AQ5379" s="53"/>
      <c r="AR5379" s="53"/>
    </row>
    <row r="5380" spans="1:44" x14ac:dyDescent="0.2">
      <c r="A5380" s="158">
        <f t="shared" si="2816"/>
        <v>46536</v>
      </c>
      <c r="B5380" s="2">
        <f t="shared" si="2801"/>
        <v>10253.928295855019</v>
      </c>
      <c r="C5380" s="2">
        <f t="shared" si="2817"/>
        <v>7671.0671645700004</v>
      </c>
      <c r="D5380" s="2">
        <f>SUM(Y5380:Y$5459)</f>
        <v>7671.0671645798811</v>
      </c>
      <c r="E5380" s="91">
        <v>0</v>
      </c>
      <c r="F5380" s="88">
        <f t="shared" si="2827"/>
        <v>6455.85</v>
      </c>
      <c r="G5380" s="3">
        <f>IF(AND(N5380=1,N5379&gt;1),VLOOKUP(A5379,[1]Plan1!$BK$81:$BM$259,3),G5379)</f>
        <v>6413.24</v>
      </c>
      <c r="H5380" s="11">
        <f t="shared" si="2828"/>
        <v>46461</v>
      </c>
      <c r="I5380" s="11">
        <f t="shared" si="2829"/>
        <v>46492</v>
      </c>
      <c r="J5380" s="12">
        <f t="shared" si="2802"/>
        <v>-6.6002153085962245E-3</v>
      </c>
      <c r="K5380" s="11">
        <f t="shared" si="2818"/>
        <v>46552</v>
      </c>
      <c r="L5380" s="11">
        <f t="shared" si="2803"/>
        <v>46552</v>
      </c>
      <c r="M5380" s="1">
        <f t="shared" si="2822"/>
        <v>20</v>
      </c>
      <c r="N5380" s="1">
        <f t="shared" si="2804"/>
        <v>10</v>
      </c>
      <c r="O5380" s="2">
        <f t="shared" si="2805"/>
        <v>0.99669441999999997</v>
      </c>
      <c r="P5380" s="13">
        <f t="shared" si="2830"/>
        <v>0.99339977999999995</v>
      </c>
      <c r="Q5380" s="13">
        <f t="shared" si="2823"/>
        <v>1.2654413419378387</v>
      </c>
      <c r="R5380" s="2">
        <f t="shared" si="2826"/>
        <v>1.26125832</v>
      </c>
      <c r="S5380" s="2">
        <f t="shared" si="2819"/>
        <v>1.33428788</v>
      </c>
      <c r="T5380" s="2">
        <f t="shared" si="2806"/>
        <v>10235.41194435</v>
      </c>
      <c r="U5380" s="2">
        <f t="shared" si="2807"/>
        <v>2564.3447797850195</v>
      </c>
      <c r="V5380" s="2">
        <f t="shared" si="2808"/>
        <v>0</v>
      </c>
      <c r="W5380" s="2">
        <f t="shared" si="2809"/>
        <v>10235.411944355019</v>
      </c>
      <c r="X5380" s="17">
        <f t="shared" si="2810"/>
        <v>0</v>
      </c>
      <c r="Y5380" s="2">
        <f t="shared" si="2811"/>
        <v>0</v>
      </c>
      <c r="Z5380" s="72">
        <f t="shared" si="2812"/>
        <v>0</v>
      </c>
      <c r="AA5380" s="2">
        <f t="shared" si="2831"/>
        <v>0</v>
      </c>
      <c r="AB5380" s="12">
        <f t="shared" si="2820"/>
        <v>4.6600000000000003E-2</v>
      </c>
      <c r="AC5380" s="17">
        <f t="shared" si="2813"/>
        <v>10</v>
      </c>
      <c r="AD5380" s="17">
        <v>252</v>
      </c>
      <c r="AE5380" s="13">
        <f t="shared" si="2824"/>
        <v>1.0018090479999999</v>
      </c>
      <c r="AF5380" s="2">
        <f t="shared" si="2832"/>
        <v>18.516351499999999</v>
      </c>
      <c r="AG5380" s="2">
        <f t="shared" si="2814"/>
        <v>18.516351499999999</v>
      </c>
      <c r="AH5380" s="3">
        <f t="shared" si="2815"/>
        <v>0</v>
      </c>
      <c r="AI5380" s="4" t="str">
        <f t="shared" si="2825"/>
        <v>A+J=</v>
      </c>
      <c r="AJ5380" s="11">
        <f t="shared" si="2821"/>
        <v>46552</v>
      </c>
      <c r="AQ5380" s="53"/>
      <c r="AR5380" s="53"/>
    </row>
    <row r="5381" spans="1:44" x14ac:dyDescent="0.2">
      <c r="A5381" s="158">
        <f t="shared" si="2816"/>
        <v>46537</v>
      </c>
      <c r="B5381" s="2">
        <f t="shared" si="2801"/>
        <v>10253.928295855019</v>
      </c>
      <c r="C5381" s="2">
        <f t="shared" si="2817"/>
        <v>7671.0671645700004</v>
      </c>
      <c r="D5381" s="2">
        <f>SUM(Y5381:Y$5459)</f>
        <v>7671.0671645798811</v>
      </c>
      <c r="E5381" s="91">
        <v>0</v>
      </c>
      <c r="F5381" s="88">
        <f t="shared" si="2827"/>
        <v>6455.85</v>
      </c>
      <c r="G5381" s="3">
        <f>IF(AND(N5381=1,N5380&gt;1),VLOOKUP(A5380,[1]Plan1!$BK$81:$BM$259,3),G5380)</f>
        <v>6413.24</v>
      </c>
      <c r="H5381" s="11">
        <f t="shared" si="2828"/>
        <v>46461</v>
      </c>
      <c r="I5381" s="11">
        <f t="shared" si="2829"/>
        <v>46492</v>
      </c>
      <c r="J5381" s="12">
        <f t="shared" si="2802"/>
        <v>-6.6002153085962245E-3</v>
      </c>
      <c r="K5381" s="11">
        <f t="shared" si="2818"/>
        <v>46552</v>
      </c>
      <c r="L5381" s="11">
        <f t="shared" si="2803"/>
        <v>46552</v>
      </c>
      <c r="M5381" s="1">
        <f t="shared" si="2822"/>
        <v>20</v>
      </c>
      <c r="N5381" s="1">
        <f t="shared" si="2804"/>
        <v>10</v>
      </c>
      <c r="O5381" s="2">
        <f t="shared" si="2805"/>
        <v>0.99669441999999997</v>
      </c>
      <c r="P5381" s="13">
        <f t="shared" si="2830"/>
        <v>0.99339977999999995</v>
      </c>
      <c r="Q5381" s="13">
        <f t="shared" si="2823"/>
        <v>1.2654413419378387</v>
      </c>
      <c r="R5381" s="2">
        <f t="shared" si="2826"/>
        <v>1.26125832</v>
      </c>
      <c r="S5381" s="2">
        <f t="shared" si="2819"/>
        <v>1.33428788</v>
      </c>
      <c r="T5381" s="2">
        <f t="shared" si="2806"/>
        <v>10235.41194435</v>
      </c>
      <c r="U5381" s="2">
        <f t="shared" si="2807"/>
        <v>2564.3447797850195</v>
      </c>
      <c r="V5381" s="2">
        <f t="shared" si="2808"/>
        <v>0</v>
      </c>
      <c r="W5381" s="2">
        <f t="shared" si="2809"/>
        <v>10235.411944355019</v>
      </c>
      <c r="X5381" s="17">
        <f t="shared" si="2810"/>
        <v>0</v>
      </c>
      <c r="Y5381" s="2">
        <f t="shared" si="2811"/>
        <v>0</v>
      </c>
      <c r="Z5381" s="72">
        <f t="shared" si="2812"/>
        <v>0</v>
      </c>
      <c r="AA5381" s="2">
        <f t="shared" si="2831"/>
        <v>0</v>
      </c>
      <c r="AB5381" s="12">
        <f t="shared" si="2820"/>
        <v>4.6600000000000003E-2</v>
      </c>
      <c r="AC5381" s="17">
        <f t="shared" si="2813"/>
        <v>10</v>
      </c>
      <c r="AD5381" s="17">
        <v>252</v>
      </c>
      <c r="AE5381" s="13">
        <f t="shared" si="2824"/>
        <v>1.0018090479999999</v>
      </c>
      <c r="AF5381" s="2">
        <f t="shared" si="2832"/>
        <v>18.516351499999999</v>
      </c>
      <c r="AG5381" s="2">
        <f t="shared" si="2814"/>
        <v>18.516351499999999</v>
      </c>
      <c r="AH5381" s="3">
        <f t="shared" si="2815"/>
        <v>0</v>
      </c>
      <c r="AI5381" s="4" t="str">
        <f t="shared" si="2825"/>
        <v>A+J=</v>
      </c>
      <c r="AJ5381" s="11">
        <f t="shared" si="2821"/>
        <v>46552</v>
      </c>
      <c r="AQ5381" s="53"/>
      <c r="AR5381" s="53"/>
    </row>
    <row r="5382" spans="1:44" x14ac:dyDescent="0.2">
      <c r="A5382" s="158">
        <f t="shared" si="2816"/>
        <v>46538</v>
      </c>
      <c r="B5382" s="2">
        <f t="shared" si="2801"/>
        <v>10253.928295855019</v>
      </c>
      <c r="C5382" s="2">
        <f t="shared" si="2817"/>
        <v>7671.0671645700004</v>
      </c>
      <c r="D5382" s="2">
        <f>SUM(Y5382:Y$5459)</f>
        <v>7671.0671645798811</v>
      </c>
      <c r="E5382" s="91">
        <v>0</v>
      </c>
      <c r="F5382" s="88">
        <f t="shared" si="2827"/>
        <v>6455.85</v>
      </c>
      <c r="G5382" s="3">
        <f>IF(AND(N5382=1,N5381&gt;1),VLOOKUP(A5381,[1]Plan1!$BK$81:$BM$259,3),G5381)</f>
        <v>6413.24</v>
      </c>
      <c r="H5382" s="11">
        <f t="shared" si="2828"/>
        <v>46461</v>
      </c>
      <c r="I5382" s="11">
        <f t="shared" si="2829"/>
        <v>46492</v>
      </c>
      <c r="J5382" s="12">
        <f t="shared" si="2802"/>
        <v>-6.6002153085962245E-3</v>
      </c>
      <c r="K5382" s="11">
        <f t="shared" si="2818"/>
        <v>46552</v>
      </c>
      <c r="L5382" s="11">
        <f t="shared" si="2803"/>
        <v>46552</v>
      </c>
      <c r="M5382" s="1">
        <f t="shared" si="2822"/>
        <v>20</v>
      </c>
      <c r="N5382" s="1">
        <f t="shared" si="2804"/>
        <v>10</v>
      </c>
      <c r="O5382" s="2">
        <f t="shared" si="2805"/>
        <v>0.99669441999999997</v>
      </c>
      <c r="P5382" s="13">
        <f t="shared" si="2830"/>
        <v>0.99339977999999995</v>
      </c>
      <c r="Q5382" s="13">
        <f t="shared" si="2823"/>
        <v>1.2654413419378387</v>
      </c>
      <c r="R5382" s="2">
        <f t="shared" si="2826"/>
        <v>1.26125832</v>
      </c>
      <c r="S5382" s="2">
        <f t="shared" si="2819"/>
        <v>1.33428788</v>
      </c>
      <c r="T5382" s="2">
        <f t="shared" si="2806"/>
        <v>10235.41194435</v>
      </c>
      <c r="U5382" s="2">
        <f t="shared" si="2807"/>
        <v>2564.3447797850195</v>
      </c>
      <c r="V5382" s="2">
        <f t="shared" si="2808"/>
        <v>0</v>
      </c>
      <c r="W5382" s="2">
        <f t="shared" si="2809"/>
        <v>10235.411944355019</v>
      </c>
      <c r="X5382" s="17">
        <f t="shared" si="2810"/>
        <v>0</v>
      </c>
      <c r="Y5382" s="2">
        <f t="shared" si="2811"/>
        <v>0</v>
      </c>
      <c r="Z5382" s="72">
        <f t="shared" si="2812"/>
        <v>0</v>
      </c>
      <c r="AA5382" s="2">
        <f t="shared" si="2831"/>
        <v>0</v>
      </c>
      <c r="AB5382" s="12">
        <f t="shared" si="2820"/>
        <v>4.6600000000000003E-2</v>
      </c>
      <c r="AC5382" s="17">
        <f t="shared" si="2813"/>
        <v>10</v>
      </c>
      <c r="AD5382" s="17">
        <v>252</v>
      </c>
      <c r="AE5382" s="13">
        <f t="shared" si="2824"/>
        <v>1.0018090479999999</v>
      </c>
      <c r="AF5382" s="2">
        <f t="shared" si="2832"/>
        <v>18.516351499999999</v>
      </c>
      <c r="AG5382" s="2">
        <f t="shared" si="2814"/>
        <v>18.516351499999999</v>
      </c>
      <c r="AH5382" s="3">
        <f t="shared" si="2815"/>
        <v>0</v>
      </c>
      <c r="AI5382" s="4" t="str">
        <f t="shared" si="2825"/>
        <v>A+J=</v>
      </c>
      <c r="AJ5382" s="11">
        <f t="shared" si="2821"/>
        <v>46552</v>
      </c>
      <c r="AQ5382" s="53"/>
      <c r="AR5382" s="53"/>
    </row>
    <row r="5383" spans="1:44" x14ac:dyDescent="0.2">
      <c r="A5383" s="158">
        <f t="shared" si="2816"/>
        <v>46539</v>
      </c>
      <c r="B5383" s="2">
        <f t="shared" si="2801"/>
        <v>10255.781765195019</v>
      </c>
      <c r="C5383" s="2">
        <f t="shared" si="2817"/>
        <v>7671.0671645700004</v>
      </c>
      <c r="D5383" s="2">
        <f>SUM(Y5383:Y$5459)</f>
        <v>7671.0671645798811</v>
      </c>
      <c r="E5383" s="91">
        <v>0</v>
      </c>
      <c r="F5383" s="88">
        <f t="shared" si="2827"/>
        <v>6455.85</v>
      </c>
      <c r="G5383" s="3">
        <f>IF(AND(N5383=1,N5382&gt;1),VLOOKUP(A5382,[1]Plan1!$BK$81:$BM$259,3),G5382)</f>
        <v>6413.24</v>
      </c>
      <c r="H5383" s="11">
        <f t="shared" si="2828"/>
        <v>46461</v>
      </c>
      <c r="I5383" s="11">
        <f t="shared" si="2829"/>
        <v>46492</v>
      </c>
      <c r="J5383" s="12">
        <f t="shared" si="2802"/>
        <v>-6.6002153085962245E-3</v>
      </c>
      <c r="K5383" s="11">
        <f t="shared" si="2818"/>
        <v>46552</v>
      </c>
      <c r="L5383" s="11">
        <f t="shared" si="2803"/>
        <v>46552</v>
      </c>
      <c r="M5383" s="1">
        <f t="shared" si="2822"/>
        <v>20</v>
      </c>
      <c r="N5383" s="1">
        <f t="shared" si="2804"/>
        <v>11</v>
      </c>
      <c r="O5383" s="2">
        <f t="shared" si="2805"/>
        <v>0.99636446999999995</v>
      </c>
      <c r="P5383" s="13">
        <f t="shared" si="2830"/>
        <v>0.99339977999999995</v>
      </c>
      <c r="Q5383" s="13">
        <f t="shared" si="2823"/>
        <v>1.2654413419378387</v>
      </c>
      <c r="R5383" s="2">
        <f t="shared" si="2826"/>
        <v>1.26084079</v>
      </c>
      <c r="S5383" s="2">
        <f t="shared" si="2819"/>
        <v>1.33428788</v>
      </c>
      <c r="T5383" s="2">
        <f t="shared" si="2806"/>
        <v>10235.41194435</v>
      </c>
      <c r="U5383" s="2">
        <f t="shared" si="2807"/>
        <v>2564.3447797850195</v>
      </c>
      <c r="V5383" s="2">
        <f t="shared" si="2808"/>
        <v>0</v>
      </c>
      <c r="W5383" s="2">
        <f t="shared" si="2809"/>
        <v>10235.411944355019</v>
      </c>
      <c r="X5383" s="17">
        <f t="shared" si="2810"/>
        <v>0</v>
      </c>
      <c r="Y5383" s="2">
        <f t="shared" si="2811"/>
        <v>0</v>
      </c>
      <c r="Z5383" s="72">
        <f t="shared" si="2812"/>
        <v>0</v>
      </c>
      <c r="AA5383" s="2">
        <f t="shared" si="2831"/>
        <v>0</v>
      </c>
      <c r="AB5383" s="12">
        <f t="shared" si="2820"/>
        <v>4.6600000000000003E-2</v>
      </c>
      <c r="AC5383" s="17">
        <f t="shared" si="2813"/>
        <v>11</v>
      </c>
      <c r="AD5383" s="17">
        <v>252</v>
      </c>
      <c r="AE5383" s="13">
        <f t="shared" si="2824"/>
        <v>1.001990132</v>
      </c>
      <c r="AF5383" s="2">
        <f t="shared" si="2832"/>
        <v>20.369820839999999</v>
      </c>
      <c r="AG5383" s="2">
        <f t="shared" si="2814"/>
        <v>20.369820839999999</v>
      </c>
      <c r="AH5383" s="3">
        <f t="shared" si="2815"/>
        <v>0</v>
      </c>
      <c r="AI5383" s="4" t="str">
        <f t="shared" si="2825"/>
        <v>A+J=</v>
      </c>
      <c r="AJ5383" s="11">
        <f t="shared" si="2821"/>
        <v>46552</v>
      </c>
      <c r="AQ5383" s="53"/>
      <c r="AR5383" s="53"/>
    </row>
    <row r="5384" spans="1:44" x14ac:dyDescent="0.2">
      <c r="A5384" s="158">
        <f t="shared" si="2816"/>
        <v>46540</v>
      </c>
      <c r="B5384" s="2">
        <f t="shared" si="2801"/>
        <v>10257.635582535018</v>
      </c>
      <c r="C5384" s="2">
        <f t="shared" si="2817"/>
        <v>7671.0671645700004</v>
      </c>
      <c r="D5384" s="2">
        <f>SUM(Y5384:Y$5459)</f>
        <v>7671.0671645798811</v>
      </c>
      <c r="E5384" s="91">
        <v>0</v>
      </c>
      <c r="F5384" s="88">
        <f t="shared" si="2827"/>
        <v>6455.85</v>
      </c>
      <c r="G5384" s="3">
        <f>IF(AND(N5384=1,N5383&gt;1),VLOOKUP(A5383,[1]Plan1!$BK$81:$BM$259,3),G5383)</f>
        <v>6413.24</v>
      </c>
      <c r="H5384" s="11">
        <f t="shared" si="2828"/>
        <v>46461</v>
      </c>
      <c r="I5384" s="11">
        <f t="shared" si="2829"/>
        <v>46492</v>
      </c>
      <c r="J5384" s="12">
        <f t="shared" si="2802"/>
        <v>-6.6002153085962245E-3</v>
      </c>
      <c r="K5384" s="11">
        <f t="shared" si="2818"/>
        <v>46552</v>
      </c>
      <c r="L5384" s="11">
        <f t="shared" si="2803"/>
        <v>46552</v>
      </c>
      <c r="M5384" s="1">
        <f t="shared" si="2822"/>
        <v>20</v>
      </c>
      <c r="N5384" s="1">
        <f t="shared" si="2804"/>
        <v>12</v>
      </c>
      <c r="O5384" s="2">
        <f t="shared" si="2805"/>
        <v>0.99603461999999998</v>
      </c>
      <c r="P5384" s="13">
        <f t="shared" si="2830"/>
        <v>0.99339977999999995</v>
      </c>
      <c r="Q5384" s="13">
        <f t="shared" si="2823"/>
        <v>1.2654413419378387</v>
      </c>
      <c r="R5384" s="2">
        <f t="shared" si="2826"/>
        <v>1.26042338</v>
      </c>
      <c r="S5384" s="2">
        <f t="shared" si="2819"/>
        <v>1.33428788</v>
      </c>
      <c r="T5384" s="2">
        <f t="shared" si="2806"/>
        <v>10235.41194435</v>
      </c>
      <c r="U5384" s="2">
        <f t="shared" si="2807"/>
        <v>2564.3447797850195</v>
      </c>
      <c r="V5384" s="2">
        <f t="shared" si="2808"/>
        <v>0</v>
      </c>
      <c r="W5384" s="2">
        <f t="shared" si="2809"/>
        <v>10235.411944355019</v>
      </c>
      <c r="X5384" s="17">
        <f t="shared" si="2810"/>
        <v>0</v>
      </c>
      <c r="Y5384" s="2">
        <f t="shared" si="2811"/>
        <v>0</v>
      </c>
      <c r="Z5384" s="72">
        <f t="shared" si="2812"/>
        <v>0</v>
      </c>
      <c r="AA5384" s="2">
        <f t="shared" si="2831"/>
        <v>0</v>
      </c>
      <c r="AB5384" s="12">
        <f t="shared" si="2820"/>
        <v>4.6600000000000003E-2</v>
      </c>
      <c r="AC5384" s="17">
        <f t="shared" si="2813"/>
        <v>12</v>
      </c>
      <c r="AD5384" s="17">
        <v>252</v>
      </c>
      <c r="AE5384" s="13">
        <f t="shared" si="2824"/>
        <v>1.00217125</v>
      </c>
      <c r="AF5384" s="2">
        <f t="shared" si="2832"/>
        <v>22.223638179999998</v>
      </c>
      <c r="AG5384" s="2">
        <f t="shared" si="2814"/>
        <v>22.223638179999998</v>
      </c>
      <c r="AH5384" s="3">
        <f t="shared" si="2815"/>
        <v>0</v>
      </c>
      <c r="AI5384" s="4" t="str">
        <f t="shared" si="2825"/>
        <v>A+J=</v>
      </c>
      <c r="AJ5384" s="11">
        <f t="shared" si="2821"/>
        <v>46552</v>
      </c>
      <c r="AQ5384" s="53"/>
      <c r="AR5384" s="53"/>
    </row>
    <row r="5385" spans="1:44" x14ac:dyDescent="0.2">
      <c r="A5385" s="158">
        <f t="shared" si="2816"/>
        <v>46541</v>
      </c>
      <c r="B5385" s="2">
        <f t="shared" si="2801"/>
        <v>10259.489727405018</v>
      </c>
      <c r="C5385" s="2">
        <f t="shared" si="2817"/>
        <v>7671.0671645700004</v>
      </c>
      <c r="D5385" s="2">
        <f>SUM(Y5385:Y$5459)</f>
        <v>7671.0671645798811</v>
      </c>
      <c r="E5385" s="91">
        <v>0</v>
      </c>
      <c r="F5385" s="88">
        <f t="shared" si="2827"/>
        <v>6455.85</v>
      </c>
      <c r="G5385" s="3">
        <f>IF(AND(N5385=1,N5384&gt;1),VLOOKUP(A5384,[1]Plan1!$BK$81:$BM$259,3),G5384)</f>
        <v>6413.24</v>
      </c>
      <c r="H5385" s="11">
        <f t="shared" si="2828"/>
        <v>46461</v>
      </c>
      <c r="I5385" s="11">
        <f t="shared" si="2829"/>
        <v>46492</v>
      </c>
      <c r="J5385" s="12">
        <f t="shared" si="2802"/>
        <v>-6.6002153085962245E-3</v>
      </c>
      <c r="K5385" s="11">
        <f t="shared" si="2818"/>
        <v>46552</v>
      </c>
      <c r="L5385" s="11">
        <f t="shared" si="2803"/>
        <v>46552</v>
      </c>
      <c r="M5385" s="1">
        <f t="shared" si="2822"/>
        <v>20</v>
      </c>
      <c r="N5385" s="1">
        <f t="shared" si="2804"/>
        <v>13</v>
      </c>
      <c r="O5385" s="2">
        <f t="shared" si="2805"/>
        <v>0.99570488999999995</v>
      </c>
      <c r="P5385" s="13">
        <f t="shared" si="2830"/>
        <v>0.99339977999999995</v>
      </c>
      <c r="Q5385" s="13">
        <f t="shared" si="2823"/>
        <v>1.2654413419378387</v>
      </c>
      <c r="R5385" s="2">
        <f t="shared" si="2826"/>
        <v>1.2600061300000001</v>
      </c>
      <c r="S5385" s="2">
        <f t="shared" si="2819"/>
        <v>1.33428788</v>
      </c>
      <c r="T5385" s="2">
        <f t="shared" si="2806"/>
        <v>10235.41194435</v>
      </c>
      <c r="U5385" s="2">
        <f t="shared" si="2807"/>
        <v>2564.3447797850195</v>
      </c>
      <c r="V5385" s="2">
        <f t="shared" si="2808"/>
        <v>0</v>
      </c>
      <c r="W5385" s="2">
        <f t="shared" si="2809"/>
        <v>10235.411944355019</v>
      </c>
      <c r="X5385" s="17">
        <f t="shared" si="2810"/>
        <v>0</v>
      </c>
      <c r="Y5385" s="2">
        <f t="shared" si="2811"/>
        <v>0</v>
      </c>
      <c r="Z5385" s="72">
        <f t="shared" si="2812"/>
        <v>0</v>
      </c>
      <c r="AA5385" s="2">
        <f t="shared" si="2831"/>
        <v>0</v>
      </c>
      <c r="AB5385" s="12">
        <f t="shared" si="2820"/>
        <v>4.6600000000000003E-2</v>
      </c>
      <c r="AC5385" s="17">
        <f t="shared" si="2813"/>
        <v>13</v>
      </c>
      <c r="AD5385" s="17">
        <v>252</v>
      </c>
      <c r="AE5385" s="13">
        <f t="shared" si="2824"/>
        <v>1.0023523999999999</v>
      </c>
      <c r="AF5385" s="2">
        <f t="shared" si="2832"/>
        <v>24.077783050000001</v>
      </c>
      <c r="AG5385" s="2">
        <f t="shared" si="2814"/>
        <v>24.077783050000001</v>
      </c>
      <c r="AH5385" s="3">
        <f t="shared" si="2815"/>
        <v>0</v>
      </c>
      <c r="AI5385" s="4" t="str">
        <f t="shared" si="2825"/>
        <v>A+J=</v>
      </c>
      <c r="AJ5385" s="11">
        <f t="shared" si="2821"/>
        <v>46552</v>
      </c>
      <c r="AQ5385" s="53"/>
      <c r="AR5385" s="53"/>
    </row>
    <row r="5386" spans="1:44" x14ac:dyDescent="0.2">
      <c r="A5386" s="158">
        <f t="shared" si="2816"/>
        <v>46542</v>
      </c>
      <c r="B5386" s="2">
        <f t="shared" ref="B5386:B5449" si="2833">(W5386+AG5386)</f>
        <v>10261.344210055018</v>
      </c>
      <c r="C5386" s="2">
        <f t="shared" si="2817"/>
        <v>7671.0671645700004</v>
      </c>
      <c r="D5386" s="2">
        <f>SUM(Y5386:Y$5459)</f>
        <v>7671.0671645798811</v>
      </c>
      <c r="E5386" s="91">
        <v>0</v>
      </c>
      <c r="F5386" s="88">
        <f t="shared" si="2827"/>
        <v>6455.85</v>
      </c>
      <c r="G5386" s="3">
        <f>IF(AND(N5386=1,N5385&gt;1),VLOOKUP(A5385,[1]Plan1!$BK$81:$BM$259,3),G5385)</f>
        <v>6413.24</v>
      </c>
      <c r="H5386" s="11">
        <f t="shared" si="2828"/>
        <v>46461</v>
      </c>
      <c r="I5386" s="11">
        <f t="shared" si="2829"/>
        <v>46492</v>
      </c>
      <c r="J5386" s="12">
        <f t="shared" ref="J5386:J5449" si="2834">(G5386/F5386)-1</f>
        <v>-6.6002153085962245E-3</v>
      </c>
      <c r="K5386" s="11">
        <f t="shared" si="2818"/>
        <v>46552</v>
      </c>
      <c r="L5386" s="11">
        <f t="shared" ref="L5386:L5449" si="2835">IF(A5386&gt;L5385,K5386,L5385)</f>
        <v>46552</v>
      </c>
      <c r="M5386" s="1">
        <f t="shared" si="2822"/>
        <v>20</v>
      </c>
      <c r="N5386" s="1">
        <f t="shared" ref="N5386:N5449" si="2836">(M5386-(NETWORKDAYS(A5386,L5386,$AN$194:$AN$348)-1))</f>
        <v>14</v>
      </c>
      <c r="O5386" s="2">
        <f t="shared" ref="O5386:O5449" si="2837">TRUNC((G5386/F5386)^TRUNC((N5386/M5386),9),8)</f>
        <v>0.99537525999999998</v>
      </c>
      <c r="P5386" s="13">
        <f t="shared" si="2830"/>
        <v>0.99339977999999995</v>
      </c>
      <c r="Q5386" s="13">
        <f t="shared" si="2823"/>
        <v>1.2654413419378387</v>
      </c>
      <c r="R5386" s="2">
        <f t="shared" si="2826"/>
        <v>1.2595890000000001</v>
      </c>
      <c r="S5386" s="2">
        <f t="shared" si="2819"/>
        <v>1.33428788</v>
      </c>
      <c r="T5386" s="2">
        <f t="shared" ref="T5386:T5449" si="2838">TRUNC(C5386*S5386,8)</f>
        <v>10235.41194435</v>
      </c>
      <c r="U5386" s="2">
        <f t="shared" ref="U5386:U5449" si="2839">(D5386*(S5386-1))</f>
        <v>2564.3447797850195</v>
      </c>
      <c r="V5386" s="2">
        <f t="shared" ref="V5386:V5449" si="2840">(E5386*(R5386-1))</f>
        <v>0</v>
      </c>
      <c r="W5386" s="2">
        <f t="shared" ref="W5386:W5449" si="2841">(C5386+U5386+V5386)</f>
        <v>10235.411944355019</v>
      </c>
      <c r="X5386" s="17">
        <f t="shared" ref="X5386:X5449" si="2842">IF(VLOOKUP(A5386,AN$10:AU$190,8)=VLOOKUP(A5385,AN$10:AU$190,8),0,VLOOKUP(A5386,AN$10:AU$190,8))</f>
        <v>0</v>
      </c>
      <c r="Y5386" s="2">
        <f t="shared" ref="Y5386:Y5449" si="2843">IF(X5386&gt;0,VLOOKUP(A5386,AN$12:AR$190,5),0)</f>
        <v>0</v>
      </c>
      <c r="Z5386" s="72">
        <f t="shared" ref="Z5386:Z5449" si="2844">IF(X5386&gt;0,VLOOKUP($A5386,$AN$10:$AS$190,6),0)</f>
        <v>0</v>
      </c>
      <c r="AA5386" s="2">
        <f t="shared" si="2831"/>
        <v>0</v>
      </c>
      <c r="AB5386" s="12">
        <f t="shared" si="2820"/>
        <v>4.6600000000000003E-2</v>
      </c>
      <c r="AC5386" s="17">
        <f t="shared" ref="AC5386:AC5449" si="2845">N5386</f>
        <v>14</v>
      </c>
      <c r="AD5386" s="17">
        <v>252</v>
      </c>
      <c r="AE5386" s="13">
        <f t="shared" si="2824"/>
        <v>1.002533583</v>
      </c>
      <c r="AF5386" s="2">
        <f t="shared" si="2832"/>
        <v>25.932265699999999</v>
      </c>
      <c r="AG5386" s="2">
        <f t="shared" ref="AG5386:AG5449" si="2846">TRUNC((W5386*(AE5386-1)),8)</f>
        <v>25.932265699999999</v>
      </c>
      <c r="AH5386" s="3">
        <f t="shared" ref="AH5386:AH5449" si="2847">IF(AA5386&gt;0,AA5386+AF5386,0)</f>
        <v>0</v>
      </c>
      <c r="AI5386" s="4" t="str">
        <f t="shared" si="2825"/>
        <v>A+J=</v>
      </c>
      <c r="AJ5386" s="11">
        <f t="shared" si="2821"/>
        <v>46552</v>
      </c>
      <c r="AQ5386" s="53"/>
      <c r="AR5386" s="53"/>
    </row>
    <row r="5387" spans="1:44" x14ac:dyDescent="0.2">
      <c r="A5387" s="158">
        <f t="shared" ref="A5387:A5450" si="2848">(A5386+1)</f>
        <v>46543</v>
      </c>
      <c r="B5387" s="2">
        <f t="shared" si="2833"/>
        <v>10263.199020225018</v>
      </c>
      <c r="C5387" s="2">
        <f t="shared" ref="C5387:C5450" si="2849">TRUNC(IF(X5386&gt;0,VLOOKUP(A5386,$AN$12:$AO$190,2),C5386),8)</f>
        <v>7671.0671645700004</v>
      </c>
      <c r="D5387" s="2">
        <f>SUM(Y5387:Y$5459)</f>
        <v>7671.0671645798811</v>
      </c>
      <c r="E5387" s="91">
        <v>0</v>
      </c>
      <c r="F5387" s="88">
        <f t="shared" si="2827"/>
        <v>6455.85</v>
      </c>
      <c r="G5387" s="3">
        <f>IF(AND(N5387=1,N5386&gt;1),VLOOKUP(A5386,[1]Plan1!$BK$81:$BM$259,3),G5386)</f>
        <v>6413.24</v>
      </c>
      <c r="H5387" s="11">
        <f t="shared" si="2828"/>
        <v>46461</v>
      </c>
      <c r="I5387" s="11">
        <f t="shared" si="2829"/>
        <v>46492</v>
      </c>
      <c r="J5387" s="12">
        <f t="shared" si="2834"/>
        <v>-6.6002153085962245E-3</v>
      </c>
      <c r="K5387" s="11">
        <f t="shared" ref="K5387:K5450" si="2850">IF(DAY(A5387)=14,VLOOKUP(A5387,AR$194:AW$373,4),K5386)</f>
        <v>46552</v>
      </c>
      <c r="L5387" s="11">
        <f t="shared" si="2835"/>
        <v>46552</v>
      </c>
      <c r="M5387" s="1">
        <f t="shared" si="2822"/>
        <v>20</v>
      </c>
      <c r="N5387" s="1">
        <f t="shared" si="2836"/>
        <v>15</v>
      </c>
      <c r="O5387" s="2">
        <f t="shared" si="2837"/>
        <v>0.99504574000000001</v>
      </c>
      <c r="P5387" s="13">
        <f t="shared" si="2830"/>
        <v>0.99339977999999995</v>
      </c>
      <c r="Q5387" s="13">
        <f t="shared" si="2823"/>
        <v>1.2654413419378387</v>
      </c>
      <c r="R5387" s="2">
        <f t="shared" si="2826"/>
        <v>1.2591720099999999</v>
      </c>
      <c r="S5387" s="2">
        <f t="shared" ref="S5387:S5450" si="2851">IF(AND(X5387&gt;0,MONTH(A5387)=9),R5387,S5386)</f>
        <v>1.33428788</v>
      </c>
      <c r="T5387" s="2">
        <f t="shared" si="2838"/>
        <v>10235.41194435</v>
      </c>
      <c r="U5387" s="2">
        <f t="shared" si="2839"/>
        <v>2564.3447797850195</v>
      </c>
      <c r="V5387" s="2">
        <f t="shared" si="2840"/>
        <v>0</v>
      </c>
      <c r="W5387" s="2">
        <f t="shared" si="2841"/>
        <v>10235.411944355019</v>
      </c>
      <c r="X5387" s="17">
        <f t="shared" si="2842"/>
        <v>0</v>
      </c>
      <c r="Y5387" s="2">
        <f t="shared" si="2843"/>
        <v>0</v>
      </c>
      <c r="Z5387" s="72">
        <f t="shared" si="2844"/>
        <v>0</v>
      </c>
      <c r="AA5387" s="2">
        <f t="shared" si="2831"/>
        <v>0</v>
      </c>
      <c r="AB5387" s="12">
        <f t="shared" ref="AB5387:AB5450" si="2852">(AB5386)</f>
        <v>4.6600000000000003E-2</v>
      </c>
      <c r="AC5387" s="17">
        <f t="shared" si="2845"/>
        <v>15</v>
      </c>
      <c r="AD5387" s="17">
        <v>252</v>
      </c>
      <c r="AE5387" s="13">
        <f t="shared" si="2824"/>
        <v>1.002714798</v>
      </c>
      <c r="AF5387" s="2">
        <f t="shared" si="2832"/>
        <v>27.787075869999999</v>
      </c>
      <c r="AG5387" s="2">
        <f t="shared" si="2846"/>
        <v>27.787075869999999</v>
      </c>
      <c r="AH5387" s="3">
        <f t="shared" si="2847"/>
        <v>0</v>
      </c>
      <c r="AI5387" s="4" t="str">
        <f t="shared" si="2825"/>
        <v>A+J=</v>
      </c>
      <c r="AJ5387" s="11">
        <f t="shared" ref="AJ5387:AJ5450" si="2853">IF(X5386&gt;0,VLOOKUP(A5386,$AN$10:$AW$190,9),AJ5386)</f>
        <v>46552</v>
      </c>
      <c r="AQ5387" s="53"/>
      <c r="AR5387" s="53"/>
    </row>
    <row r="5388" spans="1:44" x14ac:dyDescent="0.2">
      <c r="A5388" s="158">
        <f t="shared" si="2848"/>
        <v>46544</v>
      </c>
      <c r="B5388" s="2">
        <f t="shared" si="2833"/>
        <v>10263.199020225018</v>
      </c>
      <c r="C5388" s="2">
        <f t="shared" si="2849"/>
        <v>7671.0671645700004</v>
      </c>
      <c r="D5388" s="2">
        <f>SUM(Y5388:Y$5459)</f>
        <v>7671.0671645798811</v>
      </c>
      <c r="E5388" s="91">
        <v>0</v>
      </c>
      <c r="F5388" s="88">
        <f t="shared" si="2827"/>
        <v>6455.85</v>
      </c>
      <c r="G5388" s="3">
        <f>IF(AND(N5388=1,N5387&gt;1),VLOOKUP(A5387,[1]Plan1!$BK$81:$BM$259,3),G5387)</f>
        <v>6413.24</v>
      </c>
      <c r="H5388" s="11">
        <f t="shared" si="2828"/>
        <v>46461</v>
      </c>
      <c r="I5388" s="11">
        <f t="shared" si="2829"/>
        <v>46492</v>
      </c>
      <c r="J5388" s="12">
        <f t="shared" si="2834"/>
        <v>-6.6002153085962245E-3</v>
      </c>
      <c r="K5388" s="11">
        <f t="shared" si="2850"/>
        <v>46552</v>
      </c>
      <c r="L5388" s="11">
        <f t="shared" si="2835"/>
        <v>46552</v>
      </c>
      <c r="M5388" s="1">
        <f t="shared" si="2822"/>
        <v>20</v>
      </c>
      <c r="N5388" s="1">
        <f t="shared" si="2836"/>
        <v>15</v>
      </c>
      <c r="O5388" s="2">
        <f t="shared" si="2837"/>
        <v>0.99504574000000001</v>
      </c>
      <c r="P5388" s="13">
        <f t="shared" si="2830"/>
        <v>0.99339977999999995</v>
      </c>
      <c r="Q5388" s="13">
        <f t="shared" si="2823"/>
        <v>1.2654413419378387</v>
      </c>
      <c r="R5388" s="2">
        <f t="shared" si="2826"/>
        <v>1.2591720099999999</v>
      </c>
      <c r="S5388" s="2">
        <f t="shared" si="2851"/>
        <v>1.33428788</v>
      </c>
      <c r="T5388" s="2">
        <f t="shared" si="2838"/>
        <v>10235.41194435</v>
      </c>
      <c r="U5388" s="2">
        <f t="shared" si="2839"/>
        <v>2564.3447797850195</v>
      </c>
      <c r="V5388" s="2">
        <f t="shared" si="2840"/>
        <v>0</v>
      </c>
      <c r="W5388" s="2">
        <f t="shared" si="2841"/>
        <v>10235.411944355019</v>
      </c>
      <c r="X5388" s="17">
        <f t="shared" si="2842"/>
        <v>0</v>
      </c>
      <c r="Y5388" s="2">
        <f t="shared" si="2843"/>
        <v>0</v>
      </c>
      <c r="Z5388" s="72">
        <f t="shared" si="2844"/>
        <v>0</v>
      </c>
      <c r="AA5388" s="2">
        <f t="shared" si="2831"/>
        <v>0</v>
      </c>
      <c r="AB5388" s="12">
        <f t="shared" si="2852"/>
        <v>4.6600000000000003E-2</v>
      </c>
      <c r="AC5388" s="17">
        <f t="shared" si="2845"/>
        <v>15</v>
      </c>
      <c r="AD5388" s="17">
        <v>252</v>
      </c>
      <c r="AE5388" s="13">
        <f t="shared" si="2824"/>
        <v>1.002714798</v>
      </c>
      <c r="AF5388" s="2">
        <f t="shared" si="2832"/>
        <v>27.787075869999999</v>
      </c>
      <c r="AG5388" s="2">
        <f t="shared" si="2846"/>
        <v>27.787075869999999</v>
      </c>
      <c r="AH5388" s="3">
        <f t="shared" si="2847"/>
        <v>0</v>
      </c>
      <c r="AI5388" s="4" t="str">
        <f t="shared" si="2825"/>
        <v>A+J=</v>
      </c>
      <c r="AJ5388" s="11">
        <f t="shared" si="2853"/>
        <v>46552</v>
      </c>
      <c r="AQ5388" s="53"/>
      <c r="AR5388" s="53"/>
    </row>
    <row r="5389" spans="1:44" x14ac:dyDescent="0.2">
      <c r="A5389" s="158">
        <f t="shared" si="2848"/>
        <v>46545</v>
      </c>
      <c r="B5389" s="2">
        <f t="shared" si="2833"/>
        <v>10263.199020225018</v>
      </c>
      <c r="C5389" s="2">
        <f t="shared" si="2849"/>
        <v>7671.0671645700004</v>
      </c>
      <c r="D5389" s="2">
        <f>SUM(Y5389:Y$5459)</f>
        <v>7671.0671645798811</v>
      </c>
      <c r="E5389" s="91">
        <v>0</v>
      </c>
      <c r="F5389" s="88">
        <f t="shared" si="2827"/>
        <v>6455.85</v>
      </c>
      <c r="G5389" s="3">
        <f>IF(AND(N5389=1,N5388&gt;1),VLOOKUP(A5388,[1]Plan1!$BK$81:$BM$259,3),G5388)</f>
        <v>6413.24</v>
      </c>
      <c r="H5389" s="11">
        <f t="shared" si="2828"/>
        <v>46461</v>
      </c>
      <c r="I5389" s="11">
        <f t="shared" si="2829"/>
        <v>46492</v>
      </c>
      <c r="J5389" s="12">
        <f t="shared" si="2834"/>
        <v>-6.6002153085962245E-3</v>
      </c>
      <c r="K5389" s="11">
        <f t="shared" si="2850"/>
        <v>46552</v>
      </c>
      <c r="L5389" s="11">
        <f t="shared" si="2835"/>
        <v>46552</v>
      </c>
      <c r="M5389" s="1">
        <f t="shared" si="2822"/>
        <v>20</v>
      </c>
      <c r="N5389" s="1">
        <f t="shared" si="2836"/>
        <v>15</v>
      </c>
      <c r="O5389" s="2">
        <f t="shared" si="2837"/>
        <v>0.99504574000000001</v>
      </c>
      <c r="P5389" s="13">
        <f t="shared" si="2830"/>
        <v>0.99339977999999995</v>
      </c>
      <c r="Q5389" s="13">
        <f t="shared" si="2823"/>
        <v>1.2654413419378387</v>
      </c>
      <c r="R5389" s="2">
        <f t="shared" si="2826"/>
        <v>1.2591720099999999</v>
      </c>
      <c r="S5389" s="2">
        <f t="shared" si="2851"/>
        <v>1.33428788</v>
      </c>
      <c r="T5389" s="2">
        <f t="shared" si="2838"/>
        <v>10235.41194435</v>
      </c>
      <c r="U5389" s="2">
        <f t="shared" si="2839"/>
        <v>2564.3447797850195</v>
      </c>
      <c r="V5389" s="2">
        <f t="shared" si="2840"/>
        <v>0</v>
      </c>
      <c r="W5389" s="2">
        <f t="shared" si="2841"/>
        <v>10235.411944355019</v>
      </c>
      <c r="X5389" s="17">
        <f t="shared" si="2842"/>
        <v>0</v>
      </c>
      <c r="Y5389" s="2">
        <f t="shared" si="2843"/>
        <v>0</v>
      </c>
      <c r="Z5389" s="72">
        <f t="shared" si="2844"/>
        <v>0</v>
      </c>
      <c r="AA5389" s="2">
        <f t="shared" si="2831"/>
        <v>0</v>
      </c>
      <c r="AB5389" s="12">
        <f t="shared" si="2852"/>
        <v>4.6600000000000003E-2</v>
      </c>
      <c r="AC5389" s="17">
        <f t="shared" si="2845"/>
        <v>15</v>
      </c>
      <c r="AD5389" s="17">
        <v>252</v>
      </c>
      <c r="AE5389" s="13">
        <f t="shared" si="2824"/>
        <v>1.002714798</v>
      </c>
      <c r="AF5389" s="2">
        <f t="shared" si="2832"/>
        <v>27.787075869999999</v>
      </c>
      <c r="AG5389" s="2">
        <f t="shared" si="2846"/>
        <v>27.787075869999999</v>
      </c>
      <c r="AH5389" s="3">
        <f t="shared" si="2847"/>
        <v>0</v>
      </c>
      <c r="AI5389" s="4" t="str">
        <f t="shared" si="2825"/>
        <v>A+J=</v>
      </c>
      <c r="AJ5389" s="11">
        <f t="shared" si="2853"/>
        <v>46552</v>
      </c>
      <c r="AQ5389" s="53"/>
      <c r="AR5389" s="53"/>
    </row>
    <row r="5390" spans="1:44" x14ac:dyDescent="0.2">
      <c r="A5390" s="158">
        <f t="shared" si="2848"/>
        <v>46546</v>
      </c>
      <c r="B5390" s="2">
        <f t="shared" si="2833"/>
        <v>10265.054178405018</v>
      </c>
      <c r="C5390" s="2">
        <f t="shared" si="2849"/>
        <v>7671.0671645700004</v>
      </c>
      <c r="D5390" s="2">
        <f>SUM(Y5390:Y$5459)</f>
        <v>7671.0671645798811</v>
      </c>
      <c r="E5390" s="91">
        <v>0</v>
      </c>
      <c r="F5390" s="88">
        <f t="shared" si="2827"/>
        <v>6455.85</v>
      </c>
      <c r="G5390" s="3">
        <f>IF(AND(N5390=1,N5389&gt;1),VLOOKUP(A5389,[1]Plan1!$BK$81:$BM$259,3),G5389)</f>
        <v>6413.24</v>
      </c>
      <c r="H5390" s="11">
        <f t="shared" si="2828"/>
        <v>46461</v>
      </c>
      <c r="I5390" s="11">
        <f t="shared" si="2829"/>
        <v>46492</v>
      </c>
      <c r="J5390" s="12">
        <f t="shared" si="2834"/>
        <v>-6.6002153085962245E-3</v>
      </c>
      <c r="K5390" s="11">
        <f t="shared" si="2850"/>
        <v>46552</v>
      </c>
      <c r="L5390" s="11">
        <f t="shared" si="2835"/>
        <v>46552</v>
      </c>
      <c r="M5390" s="1">
        <f t="shared" si="2822"/>
        <v>20</v>
      </c>
      <c r="N5390" s="1">
        <f t="shared" si="2836"/>
        <v>16</v>
      </c>
      <c r="O5390" s="2">
        <f t="shared" si="2837"/>
        <v>0.99471633000000004</v>
      </c>
      <c r="P5390" s="13">
        <f t="shared" si="2830"/>
        <v>0.99339977999999995</v>
      </c>
      <c r="Q5390" s="13">
        <f t="shared" si="2823"/>
        <v>1.2654413419378387</v>
      </c>
      <c r="R5390" s="2">
        <f t="shared" si="2826"/>
        <v>1.25875516</v>
      </c>
      <c r="S5390" s="2">
        <f t="shared" si="2851"/>
        <v>1.33428788</v>
      </c>
      <c r="T5390" s="2">
        <f t="shared" si="2838"/>
        <v>10235.41194435</v>
      </c>
      <c r="U5390" s="2">
        <f t="shared" si="2839"/>
        <v>2564.3447797850195</v>
      </c>
      <c r="V5390" s="2">
        <f t="shared" si="2840"/>
        <v>0</v>
      </c>
      <c r="W5390" s="2">
        <f t="shared" si="2841"/>
        <v>10235.411944355019</v>
      </c>
      <c r="X5390" s="17">
        <f t="shared" si="2842"/>
        <v>0</v>
      </c>
      <c r="Y5390" s="2">
        <f t="shared" si="2843"/>
        <v>0</v>
      </c>
      <c r="Z5390" s="72">
        <f t="shared" si="2844"/>
        <v>0</v>
      </c>
      <c r="AA5390" s="2">
        <f t="shared" si="2831"/>
        <v>0</v>
      </c>
      <c r="AB5390" s="12">
        <f t="shared" si="2852"/>
        <v>4.6600000000000003E-2</v>
      </c>
      <c r="AC5390" s="17">
        <f t="shared" si="2845"/>
        <v>16</v>
      </c>
      <c r="AD5390" s="17">
        <v>252</v>
      </c>
      <c r="AE5390" s="13">
        <f t="shared" si="2824"/>
        <v>1.0028960469999999</v>
      </c>
      <c r="AF5390" s="2">
        <f t="shared" si="2832"/>
        <v>29.642234049999999</v>
      </c>
      <c r="AG5390" s="2">
        <f t="shared" si="2846"/>
        <v>29.642234049999999</v>
      </c>
      <c r="AH5390" s="3">
        <f t="shared" si="2847"/>
        <v>0</v>
      </c>
      <c r="AI5390" s="4" t="str">
        <f t="shared" si="2825"/>
        <v>A+J=</v>
      </c>
      <c r="AJ5390" s="11">
        <f t="shared" si="2853"/>
        <v>46552</v>
      </c>
      <c r="AQ5390" s="53"/>
      <c r="AR5390" s="53"/>
    </row>
    <row r="5391" spans="1:44" x14ac:dyDescent="0.2">
      <c r="A5391" s="158">
        <f t="shared" si="2848"/>
        <v>46547</v>
      </c>
      <c r="B5391" s="2">
        <f t="shared" si="2833"/>
        <v>10266.909664115019</v>
      </c>
      <c r="C5391" s="2">
        <f t="shared" si="2849"/>
        <v>7671.0671645700004</v>
      </c>
      <c r="D5391" s="2">
        <f>SUM(Y5391:Y$5459)</f>
        <v>7671.0671645798811</v>
      </c>
      <c r="E5391" s="91">
        <v>0</v>
      </c>
      <c r="F5391" s="88">
        <f t="shared" si="2827"/>
        <v>6455.85</v>
      </c>
      <c r="G5391" s="3">
        <f>IF(AND(N5391=1,N5390&gt;1),VLOOKUP(A5390,[1]Plan1!$BK$81:$BM$259,3),G5390)</f>
        <v>6413.24</v>
      </c>
      <c r="H5391" s="11">
        <f t="shared" si="2828"/>
        <v>46461</v>
      </c>
      <c r="I5391" s="11">
        <f t="shared" si="2829"/>
        <v>46492</v>
      </c>
      <c r="J5391" s="12">
        <f t="shared" si="2834"/>
        <v>-6.6002153085962245E-3</v>
      </c>
      <c r="K5391" s="11">
        <f t="shared" si="2850"/>
        <v>46552</v>
      </c>
      <c r="L5391" s="11">
        <f t="shared" si="2835"/>
        <v>46552</v>
      </c>
      <c r="M5391" s="1">
        <f t="shared" si="2822"/>
        <v>20</v>
      </c>
      <c r="N5391" s="1">
        <f t="shared" si="2836"/>
        <v>17</v>
      </c>
      <c r="O5391" s="2">
        <f t="shared" si="2837"/>
        <v>0.99438702999999995</v>
      </c>
      <c r="P5391" s="13">
        <f t="shared" si="2830"/>
        <v>0.99339977999999995</v>
      </c>
      <c r="Q5391" s="13">
        <f t="shared" si="2823"/>
        <v>1.2654413419378387</v>
      </c>
      <c r="R5391" s="2">
        <f t="shared" si="2826"/>
        <v>1.2583384500000001</v>
      </c>
      <c r="S5391" s="2">
        <f t="shared" si="2851"/>
        <v>1.33428788</v>
      </c>
      <c r="T5391" s="2">
        <f t="shared" si="2838"/>
        <v>10235.41194435</v>
      </c>
      <c r="U5391" s="2">
        <f t="shared" si="2839"/>
        <v>2564.3447797850195</v>
      </c>
      <c r="V5391" s="2">
        <f t="shared" si="2840"/>
        <v>0</v>
      </c>
      <c r="W5391" s="2">
        <f t="shared" si="2841"/>
        <v>10235.411944355019</v>
      </c>
      <c r="X5391" s="17">
        <f t="shared" si="2842"/>
        <v>0</v>
      </c>
      <c r="Y5391" s="2">
        <f t="shared" si="2843"/>
        <v>0</v>
      </c>
      <c r="Z5391" s="72">
        <f t="shared" si="2844"/>
        <v>0</v>
      </c>
      <c r="AA5391" s="2">
        <f t="shared" si="2831"/>
        <v>0</v>
      </c>
      <c r="AB5391" s="12">
        <f t="shared" si="2852"/>
        <v>4.6600000000000003E-2</v>
      </c>
      <c r="AC5391" s="17">
        <f t="shared" si="2845"/>
        <v>17</v>
      </c>
      <c r="AD5391" s="17">
        <v>252</v>
      </c>
      <c r="AE5391" s="13">
        <f t="shared" si="2824"/>
        <v>1.003077328</v>
      </c>
      <c r="AF5391" s="2">
        <f t="shared" si="2832"/>
        <v>31.497719759999999</v>
      </c>
      <c r="AG5391" s="2">
        <f t="shared" si="2846"/>
        <v>31.497719759999999</v>
      </c>
      <c r="AH5391" s="3">
        <f t="shared" si="2847"/>
        <v>0</v>
      </c>
      <c r="AI5391" s="4" t="str">
        <f t="shared" si="2825"/>
        <v>A+J=</v>
      </c>
      <c r="AJ5391" s="11">
        <f t="shared" si="2853"/>
        <v>46552</v>
      </c>
      <c r="AQ5391" s="53"/>
      <c r="AR5391" s="53"/>
    </row>
    <row r="5392" spans="1:44" x14ac:dyDescent="0.2">
      <c r="A5392" s="158">
        <f t="shared" si="2848"/>
        <v>46548</v>
      </c>
      <c r="B5392" s="2">
        <f t="shared" si="2833"/>
        <v>10268.765487595019</v>
      </c>
      <c r="C5392" s="2">
        <f t="shared" si="2849"/>
        <v>7671.0671645700004</v>
      </c>
      <c r="D5392" s="2">
        <f>SUM(Y5392:Y$5459)</f>
        <v>7671.0671645798811</v>
      </c>
      <c r="E5392" s="91">
        <v>0</v>
      </c>
      <c r="F5392" s="88">
        <f t="shared" si="2827"/>
        <v>6455.85</v>
      </c>
      <c r="G5392" s="3">
        <f>IF(AND(N5392=1,N5391&gt;1),VLOOKUP(A5391,[1]Plan1!$BK$81:$BM$259,3),G5391)</f>
        <v>6413.24</v>
      </c>
      <c r="H5392" s="11">
        <f t="shared" si="2828"/>
        <v>46461</v>
      </c>
      <c r="I5392" s="11">
        <f t="shared" si="2829"/>
        <v>46492</v>
      </c>
      <c r="J5392" s="12">
        <f t="shared" si="2834"/>
        <v>-6.6002153085962245E-3</v>
      </c>
      <c r="K5392" s="11">
        <f t="shared" si="2850"/>
        <v>46552</v>
      </c>
      <c r="L5392" s="11">
        <f t="shared" si="2835"/>
        <v>46552</v>
      </c>
      <c r="M5392" s="1">
        <f t="shared" si="2822"/>
        <v>20</v>
      </c>
      <c r="N5392" s="1">
        <f t="shared" si="2836"/>
        <v>18</v>
      </c>
      <c r="O5392" s="2">
        <f t="shared" si="2837"/>
        <v>0.99405783999999997</v>
      </c>
      <c r="P5392" s="13">
        <f t="shared" si="2830"/>
        <v>0.99339977999999995</v>
      </c>
      <c r="Q5392" s="13">
        <f t="shared" si="2823"/>
        <v>1.2654413419378387</v>
      </c>
      <c r="R5392" s="2">
        <f t="shared" si="2826"/>
        <v>1.25792188</v>
      </c>
      <c r="S5392" s="2">
        <f t="shared" si="2851"/>
        <v>1.33428788</v>
      </c>
      <c r="T5392" s="2">
        <f t="shared" si="2838"/>
        <v>10235.41194435</v>
      </c>
      <c r="U5392" s="2">
        <f t="shared" si="2839"/>
        <v>2564.3447797850195</v>
      </c>
      <c r="V5392" s="2">
        <f t="shared" si="2840"/>
        <v>0</v>
      </c>
      <c r="W5392" s="2">
        <f t="shared" si="2841"/>
        <v>10235.411944355019</v>
      </c>
      <c r="X5392" s="17">
        <f t="shared" si="2842"/>
        <v>0</v>
      </c>
      <c r="Y5392" s="2">
        <f t="shared" si="2843"/>
        <v>0</v>
      </c>
      <c r="Z5392" s="72">
        <f t="shared" si="2844"/>
        <v>0</v>
      </c>
      <c r="AA5392" s="2">
        <f t="shared" si="2831"/>
        <v>0</v>
      </c>
      <c r="AB5392" s="12">
        <f t="shared" si="2852"/>
        <v>4.6600000000000003E-2</v>
      </c>
      <c r="AC5392" s="17">
        <f t="shared" si="2845"/>
        <v>18</v>
      </c>
      <c r="AD5392" s="17">
        <v>252</v>
      </c>
      <c r="AE5392" s="13">
        <f t="shared" si="2824"/>
        <v>1.003258642</v>
      </c>
      <c r="AF5392" s="2">
        <f t="shared" si="2832"/>
        <v>33.35354324</v>
      </c>
      <c r="AG5392" s="2">
        <f t="shared" si="2846"/>
        <v>33.35354324</v>
      </c>
      <c r="AH5392" s="3">
        <f t="shared" si="2847"/>
        <v>0</v>
      </c>
      <c r="AI5392" s="4" t="str">
        <f t="shared" si="2825"/>
        <v>A+J=</v>
      </c>
      <c r="AJ5392" s="11">
        <f t="shared" si="2853"/>
        <v>46552</v>
      </c>
      <c r="AQ5392" s="53"/>
      <c r="AR5392" s="53"/>
    </row>
    <row r="5393" spans="1:44" x14ac:dyDescent="0.2">
      <c r="A5393" s="158">
        <f t="shared" si="2848"/>
        <v>46549</v>
      </c>
      <c r="B5393" s="2">
        <f t="shared" si="2833"/>
        <v>10270.621638615019</v>
      </c>
      <c r="C5393" s="2">
        <f t="shared" si="2849"/>
        <v>7671.0671645700004</v>
      </c>
      <c r="D5393" s="2">
        <f>SUM(Y5393:Y$5459)</f>
        <v>7671.0671645798811</v>
      </c>
      <c r="E5393" s="91">
        <v>0</v>
      </c>
      <c r="F5393" s="88">
        <f t="shared" si="2827"/>
        <v>6455.85</v>
      </c>
      <c r="G5393" s="3">
        <f>IF(AND(N5393=1,N5392&gt;1),VLOOKUP(A5392,[1]Plan1!$BK$81:$BM$259,3),G5392)</f>
        <v>6413.24</v>
      </c>
      <c r="H5393" s="11">
        <f t="shared" si="2828"/>
        <v>46461</v>
      </c>
      <c r="I5393" s="11">
        <f t="shared" si="2829"/>
        <v>46492</v>
      </c>
      <c r="J5393" s="12">
        <f t="shared" si="2834"/>
        <v>-6.6002153085962245E-3</v>
      </c>
      <c r="K5393" s="11">
        <f t="shared" si="2850"/>
        <v>46552</v>
      </c>
      <c r="L5393" s="11">
        <f t="shared" si="2835"/>
        <v>46552</v>
      </c>
      <c r="M5393" s="1">
        <f t="shared" si="2822"/>
        <v>20</v>
      </c>
      <c r="N5393" s="1">
        <f t="shared" si="2836"/>
        <v>19</v>
      </c>
      <c r="O5393" s="2">
        <f t="shared" si="2837"/>
        <v>0.99372875000000005</v>
      </c>
      <c r="P5393" s="13">
        <f t="shared" si="2830"/>
        <v>0.99339977999999995</v>
      </c>
      <c r="Q5393" s="13">
        <f t="shared" si="2823"/>
        <v>1.2654413419378387</v>
      </c>
      <c r="R5393" s="2">
        <f t="shared" si="2826"/>
        <v>1.2575054400000001</v>
      </c>
      <c r="S5393" s="2">
        <f t="shared" si="2851"/>
        <v>1.33428788</v>
      </c>
      <c r="T5393" s="2">
        <f t="shared" si="2838"/>
        <v>10235.41194435</v>
      </c>
      <c r="U5393" s="2">
        <f t="shared" si="2839"/>
        <v>2564.3447797850195</v>
      </c>
      <c r="V5393" s="2">
        <f t="shared" si="2840"/>
        <v>0</v>
      </c>
      <c r="W5393" s="2">
        <f t="shared" si="2841"/>
        <v>10235.411944355019</v>
      </c>
      <c r="X5393" s="17">
        <f t="shared" si="2842"/>
        <v>0</v>
      </c>
      <c r="Y5393" s="2">
        <f t="shared" si="2843"/>
        <v>0</v>
      </c>
      <c r="Z5393" s="72">
        <f t="shared" si="2844"/>
        <v>0</v>
      </c>
      <c r="AA5393" s="2">
        <f t="shared" si="2831"/>
        <v>0</v>
      </c>
      <c r="AB5393" s="12">
        <f t="shared" si="2852"/>
        <v>4.6600000000000003E-2</v>
      </c>
      <c r="AC5393" s="17">
        <f t="shared" si="2845"/>
        <v>19</v>
      </c>
      <c r="AD5393" s="17">
        <v>252</v>
      </c>
      <c r="AE5393" s="13">
        <f t="shared" si="2824"/>
        <v>1.003439988</v>
      </c>
      <c r="AF5393" s="2">
        <f t="shared" si="2832"/>
        <v>35.209694259999999</v>
      </c>
      <c r="AG5393" s="2">
        <f t="shared" si="2846"/>
        <v>35.209694259999999</v>
      </c>
      <c r="AH5393" s="3">
        <f t="shared" si="2847"/>
        <v>0</v>
      </c>
      <c r="AI5393" s="4" t="str">
        <f t="shared" si="2825"/>
        <v>A+J=</v>
      </c>
      <c r="AJ5393" s="11">
        <f t="shared" si="2853"/>
        <v>46552</v>
      </c>
      <c r="AQ5393" s="53"/>
      <c r="AR5393" s="53"/>
    </row>
    <row r="5394" spans="1:44" x14ac:dyDescent="0.2">
      <c r="A5394" s="158">
        <f t="shared" si="2848"/>
        <v>46550</v>
      </c>
      <c r="B5394" s="2">
        <f t="shared" si="2833"/>
        <v>10272.478137635018</v>
      </c>
      <c r="C5394" s="2">
        <f t="shared" si="2849"/>
        <v>7671.0671645700004</v>
      </c>
      <c r="D5394" s="2">
        <f>SUM(Y5394:Y$5459)</f>
        <v>7671.0671645798811</v>
      </c>
      <c r="E5394" s="91">
        <v>0</v>
      </c>
      <c r="F5394" s="88">
        <f t="shared" si="2827"/>
        <v>6455.85</v>
      </c>
      <c r="G5394" s="3">
        <f>IF(AND(N5394=1,N5393&gt;1),VLOOKUP(A5393,[1]Plan1!$BK$81:$BM$259,3),G5393)</f>
        <v>6413.24</v>
      </c>
      <c r="H5394" s="11">
        <f t="shared" si="2828"/>
        <v>46461</v>
      </c>
      <c r="I5394" s="11">
        <f t="shared" si="2829"/>
        <v>46492</v>
      </c>
      <c r="J5394" s="12">
        <f t="shared" si="2834"/>
        <v>-6.6002153085962245E-3</v>
      </c>
      <c r="K5394" s="11">
        <f t="shared" si="2850"/>
        <v>46552</v>
      </c>
      <c r="L5394" s="11">
        <f t="shared" si="2835"/>
        <v>46552</v>
      </c>
      <c r="M5394" s="1">
        <f t="shared" si="2822"/>
        <v>20</v>
      </c>
      <c r="N5394" s="1">
        <f t="shared" si="2836"/>
        <v>20</v>
      </c>
      <c r="O5394" s="2">
        <f t="shared" si="2837"/>
        <v>0.99339977999999995</v>
      </c>
      <c r="P5394" s="13">
        <f t="shared" si="2830"/>
        <v>0.99339977999999995</v>
      </c>
      <c r="Q5394" s="13">
        <f t="shared" si="2823"/>
        <v>1.2654413419378387</v>
      </c>
      <c r="R5394" s="2">
        <f t="shared" si="2826"/>
        <v>1.2570891500000001</v>
      </c>
      <c r="S5394" s="2">
        <f t="shared" si="2851"/>
        <v>1.33428788</v>
      </c>
      <c r="T5394" s="2">
        <f t="shared" si="2838"/>
        <v>10235.41194435</v>
      </c>
      <c r="U5394" s="2">
        <f t="shared" si="2839"/>
        <v>2564.3447797850195</v>
      </c>
      <c r="V5394" s="2">
        <f t="shared" si="2840"/>
        <v>0</v>
      </c>
      <c r="W5394" s="2">
        <f t="shared" si="2841"/>
        <v>10235.411944355019</v>
      </c>
      <c r="X5394" s="17">
        <f t="shared" si="2842"/>
        <v>0</v>
      </c>
      <c r="Y5394" s="2">
        <f t="shared" si="2843"/>
        <v>0</v>
      </c>
      <c r="Z5394" s="72">
        <f t="shared" si="2844"/>
        <v>0</v>
      </c>
      <c r="AA5394" s="2">
        <f t="shared" si="2831"/>
        <v>0</v>
      </c>
      <c r="AB5394" s="12">
        <f t="shared" si="2852"/>
        <v>4.6600000000000003E-2</v>
      </c>
      <c r="AC5394" s="17">
        <f t="shared" si="2845"/>
        <v>20</v>
      </c>
      <c r="AD5394" s="17">
        <v>252</v>
      </c>
      <c r="AE5394" s="13">
        <f t="shared" si="2824"/>
        <v>1.0036213679999999</v>
      </c>
      <c r="AF5394" s="2">
        <f t="shared" si="2832"/>
        <v>37.06619328</v>
      </c>
      <c r="AG5394" s="2">
        <f t="shared" si="2846"/>
        <v>37.06619328</v>
      </c>
      <c r="AH5394" s="3">
        <f t="shared" si="2847"/>
        <v>0</v>
      </c>
      <c r="AI5394" s="4" t="str">
        <f t="shared" si="2825"/>
        <v>A+J=</v>
      </c>
      <c r="AJ5394" s="11">
        <f t="shared" si="2853"/>
        <v>46552</v>
      </c>
      <c r="AQ5394" s="53"/>
      <c r="AR5394" s="53"/>
    </row>
    <row r="5395" spans="1:44" x14ac:dyDescent="0.2">
      <c r="A5395" s="158">
        <f t="shared" si="2848"/>
        <v>46551</v>
      </c>
      <c r="B5395" s="2">
        <f t="shared" si="2833"/>
        <v>10272.478137635018</v>
      </c>
      <c r="C5395" s="2">
        <f t="shared" si="2849"/>
        <v>7671.0671645700004</v>
      </c>
      <c r="D5395" s="2">
        <f>SUM(Y5395:Y$5459)</f>
        <v>7671.0671645798811</v>
      </c>
      <c r="E5395" s="91">
        <v>0</v>
      </c>
      <c r="F5395" s="88">
        <f t="shared" si="2827"/>
        <v>6455.85</v>
      </c>
      <c r="G5395" s="3">
        <f>IF(AND(N5395=1,N5394&gt;1),VLOOKUP(A5394,[1]Plan1!$BK$81:$BM$259,3),G5394)</f>
        <v>6413.24</v>
      </c>
      <c r="H5395" s="11">
        <f t="shared" si="2828"/>
        <v>46461</v>
      </c>
      <c r="I5395" s="11">
        <f t="shared" si="2829"/>
        <v>46492</v>
      </c>
      <c r="J5395" s="12">
        <f t="shared" si="2834"/>
        <v>-6.6002153085962245E-3</v>
      </c>
      <c r="K5395" s="11">
        <f t="shared" si="2850"/>
        <v>46552</v>
      </c>
      <c r="L5395" s="11">
        <f t="shared" si="2835"/>
        <v>46552</v>
      </c>
      <c r="M5395" s="1">
        <f t="shared" si="2822"/>
        <v>20</v>
      </c>
      <c r="N5395" s="1">
        <f t="shared" si="2836"/>
        <v>20</v>
      </c>
      <c r="O5395" s="2">
        <f t="shared" si="2837"/>
        <v>0.99339977999999995</v>
      </c>
      <c r="P5395" s="13">
        <f t="shared" si="2830"/>
        <v>0.99339977999999995</v>
      </c>
      <c r="Q5395" s="13">
        <f t="shared" si="2823"/>
        <v>1.2654413419378387</v>
      </c>
      <c r="R5395" s="2">
        <f t="shared" si="2826"/>
        <v>1.2570891500000001</v>
      </c>
      <c r="S5395" s="2">
        <f t="shared" si="2851"/>
        <v>1.33428788</v>
      </c>
      <c r="T5395" s="2">
        <f t="shared" si="2838"/>
        <v>10235.41194435</v>
      </c>
      <c r="U5395" s="2">
        <f t="shared" si="2839"/>
        <v>2564.3447797850195</v>
      </c>
      <c r="V5395" s="2">
        <f t="shared" si="2840"/>
        <v>0</v>
      </c>
      <c r="W5395" s="2">
        <f t="shared" si="2841"/>
        <v>10235.411944355019</v>
      </c>
      <c r="X5395" s="17">
        <f t="shared" si="2842"/>
        <v>0</v>
      </c>
      <c r="Y5395" s="2">
        <f t="shared" si="2843"/>
        <v>0</v>
      </c>
      <c r="Z5395" s="72">
        <f t="shared" si="2844"/>
        <v>0</v>
      </c>
      <c r="AA5395" s="2">
        <f t="shared" si="2831"/>
        <v>0</v>
      </c>
      <c r="AB5395" s="12">
        <f t="shared" si="2852"/>
        <v>4.6600000000000003E-2</v>
      </c>
      <c r="AC5395" s="17">
        <f t="shared" si="2845"/>
        <v>20</v>
      </c>
      <c r="AD5395" s="17">
        <v>252</v>
      </c>
      <c r="AE5395" s="13">
        <f t="shared" si="2824"/>
        <v>1.0036213679999999</v>
      </c>
      <c r="AF5395" s="2">
        <f t="shared" si="2832"/>
        <v>37.06619328</v>
      </c>
      <c r="AG5395" s="2">
        <f t="shared" si="2846"/>
        <v>37.06619328</v>
      </c>
      <c r="AH5395" s="3">
        <f t="shared" si="2847"/>
        <v>0</v>
      </c>
      <c r="AI5395" s="4" t="str">
        <f t="shared" si="2825"/>
        <v>A+J=</v>
      </c>
      <c r="AJ5395" s="11">
        <f t="shared" si="2853"/>
        <v>46552</v>
      </c>
      <c r="AQ5395" s="53"/>
      <c r="AR5395" s="53"/>
    </row>
    <row r="5396" spans="1:44" x14ac:dyDescent="0.2">
      <c r="A5396" s="158">
        <f t="shared" si="2848"/>
        <v>46552</v>
      </c>
      <c r="B5396" s="2">
        <f t="shared" si="2833"/>
        <v>10272.478137635018</v>
      </c>
      <c r="C5396" s="2">
        <f t="shared" si="2849"/>
        <v>7671.0671645700004</v>
      </c>
      <c r="D5396" s="2">
        <f>SUM(Y5396:Y$5459)</f>
        <v>7671.0671645798811</v>
      </c>
      <c r="E5396" s="91">
        <v>0</v>
      </c>
      <c r="F5396" s="88">
        <f t="shared" si="2827"/>
        <v>6455.85</v>
      </c>
      <c r="G5396" s="3">
        <f>IF(AND(N5396=1,N5395&gt;1),VLOOKUP(A5395,[1]Plan1!$BK$81:$BM$259,3),G5395)</f>
        <v>6413.24</v>
      </c>
      <c r="H5396" s="11">
        <f t="shared" si="2828"/>
        <v>46461</v>
      </c>
      <c r="I5396" s="11">
        <f t="shared" si="2829"/>
        <v>46492</v>
      </c>
      <c r="J5396" s="12">
        <f t="shared" si="2834"/>
        <v>-6.6002153085962245E-3</v>
      </c>
      <c r="K5396" s="11">
        <f t="shared" si="2850"/>
        <v>46582</v>
      </c>
      <c r="L5396" s="11">
        <f t="shared" si="2835"/>
        <v>46552</v>
      </c>
      <c r="M5396" s="1">
        <f t="shared" si="2822"/>
        <v>20</v>
      </c>
      <c r="N5396" s="1">
        <f t="shared" si="2836"/>
        <v>20</v>
      </c>
      <c r="O5396" s="2">
        <f t="shared" si="2837"/>
        <v>0.99339977999999995</v>
      </c>
      <c r="P5396" s="13">
        <f t="shared" si="2830"/>
        <v>0.99339977999999995</v>
      </c>
      <c r="Q5396" s="13">
        <f t="shared" si="2823"/>
        <v>1.2654413419378387</v>
      </c>
      <c r="R5396" s="2">
        <f t="shared" si="2826"/>
        <v>1.2570891500000001</v>
      </c>
      <c r="S5396" s="2">
        <f t="shared" si="2851"/>
        <v>1.33428788</v>
      </c>
      <c r="T5396" s="2">
        <f t="shared" si="2838"/>
        <v>10235.41194435</v>
      </c>
      <c r="U5396" s="2">
        <f t="shared" si="2839"/>
        <v>2564.3447797850195</v>
      </c>
      <c r="V5396" s="2">
        <f t="shared" si="2840"/>
        <v>0</v>
      </c>
      <c r="W5396" s="2">
        <f t="shared" si="2841"/>
        <v>10235.411944355019</v>
      </c>
      <c r="X5396" s="17">
        <f t="shared" si="2842"/>
        <v>177</v>
      </c>
      <c r="Y5396" s="2">
        <f t="shared" si="2843"/>
        <v>2548.8681716400001</v>
      </c>
      <c r="Z5396" s="72">
        <f t="shared" si="2844"/>
        <v>0.33227034999999999</v>
      </c>
      <c r="AA5396" s="2">
        <f t="shared" si="2831"/>
        <v>3400.92390914</v>
      </c>
      <c r="AB5396" s="12">
        <f t="shared" si="2852"/>
        <v>4.6600000000000003E-2</v>
      </c>
      <c r="AC5396" s="17">
        <f t="shared" si="2845"/>
        <v>20</v>
      </c>
      <c r="AD5396" s="17">
        <v>252</v>
      </c>
      <c r="AE5396" s="13">
        <f t="shared" si="2824"/>
        <v>1.0036213679999999</v>
      </c>
      <c r="AF5396" s="2">
        <f t="shared" si="2832"/>
        <v>37.06619328</v>
      </c>
      <c r="AG5396" s="2">
        <f t="shared" si="2846"/>
        <v>37.06619328</v>
      </c>
      <c r="AH5396" s="3">
        <f t="shared" si="2847"/>
        <v>3437.9901024199999</v>
      </c>
      <c r="AI5396" s="4" t="str">
        <f t="shared" si="2825"/>
        <v>A+J=</v>
      </c>
      <c r="AJ5396" s="11">
        <f t="shared" si="2853"/>
        <v>46552</v>
      </c>
      <c r="AQ5396" s="53"/>
      <c r="AR5396" s="53"/>
    </row>
    <row r="5397" spans="1:44" x14ac:dyDescent="0.2">
      <c r="A5397" s="158">
        <f t="shared" si="2848"/>
        <v>46553</v>
      </c>
      <c r="B5397" s="2">
        <f t="shared" si="2833"/>
        <v>6835.7234235980068</v>
      </c>
      <c r="C5397" s="2">
        <f t="shared" si="2849"/>
        <v>5122.1989929299998</v>
      </c>
      <c r="D5397" s="2">
        <f>SUM(Y5397:Y$5459)</f>
        <v>5122.1989929398806</v>
      </c>
      <c r="E5397" s="91">
        <v>0</v>
      </c>
      <c r="F5397" s="88">
        <f t="shared" si="2827"/>
        <v>6455.85</v>
      </c>
      <c r="G5397" s="3">
        <f>IF(AND(N5397=1,N5396&gt;1),VLOOKUP(A5396,[1]Plan1!$BK$81:$BM$259,3),G5396)</f>
        <v>6413.24</v>
      </c>
      <c r="H5397" s="11">
        <f t="shared" si="2828"/>
        <v>46492</v>
      </c>
      <c r="I5397" s="11">
        <f t="shared" si="2829"/>
        <v>46522</v>
      </c>
      <c r="J5397" s="12">
        <f t="shared" si="2834"/>
        <v>-6.6002153085962245E-3</v>
      </c>
      <c r="K5397" s="11">
        <f t="shared" si="2850"/>
        <v>46582</v>
      </c>
      <c r="L5397" s="11">
        <f t="shared" si="2835"/>
        <v>46582</v>
      </c>
      <c r="M5397" s="1">
        <f t="shared" si="2822"/>
        <v>22</v>
      </c>
      <c r="N5397" s="1">
        <f t="shared" si="2836"/>
        <v>1</v>
      </c>
      <c r="O5397" s="2">
        <f t="shared" si="2837"/>
        <v>0.99969903999999998</v>
      </c>
      <c r="P5397" s="13">
        <f t="shared" si="2830"/>
        <v>0.99339977999999995</v>
      </c>
      <c r="Q5397" s="13">
        <f t="shared" si="2823"/>
        <v>1.2570891506839537</v>
      </c>
      <c r="R5397" s="2">
        <f t="shared" si="2826"/>
        <v>1.25671081</v>
      </c>
      <c r="S5397" s="2">
        <f t="shared" si="2851"/>
        <v>1.33428788</v>
      </c>
      <c r="T5397" s="2">
        <f t="shared" si="2838"/>
        <v>6834.4880352099999</v>
      </c>
      <c r="U5397" s="2">
        <f t="shared" si="2839"/>
        <v>1712.2890422880075</v>
      </c>
      <c r="V5397" s="2">
        <f t="shared" si="2840"/>
        <v>0</v>
      </c>
      <c r="W5397" s="2">
        <f t="shared" si="2841"/>
        <v>6834.4880352180071</v>
      </c>
      <c r="X5397" s="17">
        <f t="shared" si="2842"/>
        <v>0</v>
      </c>
      <c r="Y5397" s="2">
        <f t="shared" si="2843"/>
        <v>0</v>
      </c>
      <c r="Z5397" s="72">
        <f t="shared" si="2844"/>
        <v>0</v>
      </c>
      <c r="AA5397" s="2">
        <f t="shared" si="2831"/>
        <v>0</v>
      </c>
      <c r="AB5397" s="12">
        <f t="shared" si="2852"/>
        <v>4.6600000000000003E-2</v>
      </c>
      <c r="AC5397" s="17">
        <f t="shared" si="2845"/>
        <v>1</v>
      </c>
      <c r="AD5397" s="17">
        <v>252</v>
      </c>
      <c r="AE5397" s="13">
        <f t="shared" si="2824"/>
        <v>1.0001807579999999</v>
      </c>
      <c r="AF5397" s="2">
        <f t="shared" si="2832"/>
        <v>1.2353883800000001</v>
      </c>
      <c r="AG5397" s="2">
        <f t="shared" si="2846"/>
        <v>1.2353883800000001</v>
      </c>
      <c r="AH5397" s="3">
        <f t="shared" si="2847"/>
        <v>0</v>
      </c>
      <c r="AI5397" s="4" t="str">
        <f t="shared" si="2825"/>
        <v>A+J=</v>
      </c>
      <c r="AJ5397" s="11">
        <f t="shared" si="2853"/>
        <v>46582</v>
      </c>
      <c r="AQ5397" s="53"/>
      <c r="AR5397" s="53"/>
    </row>
    <row r="5398" spans="1:44" x14ac:dyDescent="0.2">
      <c r="A5398" s="158">
        <f t="shared" si="2848"/>
        <v>46554</v>
      </c>
      <c r="B5398" s="2">
        <f t="shared" si="2833"/>
        <v>6836.9590306980072</v>
      </c>
      <c r="C5398" s="2">
        <f t="shared" si="2849"/>
        <v>5122.1989929299998</v>
      </c>
      <c r="D5398" s="2">
        <f>SUM(Y5398:Y$5459)</f>
        <v>5122.1989929398806</v>
      </c>
      <c r="E5398" s="91">
        <v>0</v>
      </c>
      <c r="F5398" s="88">
        <f t="shared" si="2827"/>
        <v>6455.85</v>
      </c>
      <c r="G5398" s="3">
        <f>IF(AND(N5398=1,N5397&gt;1),VLOOKUP(A5397,[1]Plan1!$BK$81:$BM$259,3),G5397)</f>
        <v>6413.24</v>
      </c>
      <c r="H5398" s="11">
        <f t="shared" si="2828"/>
        <v>46492</v>
      </c>
      <c r="I5398" s="11">
        <f t="shared" si="2829"/>
        <v>46522</v>
      </c>
      <c r="J5398" s="12">
        <f t="shared" si="2834"/>
        <v>-6.6002153085962245E-3</v>
      </c>
      <c r="K5398" s="11">
        <f t="shared" si="2850"/>
        <v>46582</v>
      </c>
      <c r="L5398" s="11">
        <f t="shared" si="2835"/>
        <v>46582</v>
      </c>
      <c r="M5398" s="1">
        <f t="shared" si="2822"/>
        <v>22</v>
      </c>
      <c r="N5398" s="1">
        <f t="shared" si="2836"/>
        <v>2</v>
      </c>
      <c r="O5398" s="2">
        <f t="shared" si="2837"/>
        <v>0.99939816999999997</v>
      </c>
      <c r="P5398" s="13">
        <f t="shared" si="2830"/>
        <v>0.99339977999999995</v>
      </c>
      <c r="Q5398" s="13">
        <f t="shared" si="2823"/>
        <v>1.2570891506839537</v>
      </c>
      <c r="R5398" s="2">
        <f t="shared" si="2826"/>
        <v>1.25633259</v>
      </c>
      <c r="S5398" s="2">
        <f t="shared" si="2851"/>
        <v>1.33428788</v>
      </c>
      <c r="T5398" s="2">
        <f t="shared" si="2838"/>
        <v>6834.4880352099999</v>
      </c>
      <c r="U5398" s="2">
        <f t="shared" si="2839"/>
        <v>1712.2890422880075</v>
      </c>
      <c r="V5398" s="2">
        <f t="shared" si="2840"/>
        <v>0</v>
      </c>
      <c r="W5398" s="2">
        <f t="shared" si="2841"/>
        <v>6834.4880352180071</v>
      </c>
      <c r="X5398" s="17">
        <f t="shared" si="2842"/>
        <v>0</v>
      </c>
      <c r="Y5398" s="2">
        <f t="shared" si="2843"/>
        <v>0</v>
      </c>
      <c r="Z5398" s="72">
        <f t="shared" si="2844"/>
        <v>0</v>
      </c>
      <c r="AA5398" s="2">
        <f t="shared" si="2831"/>
        <v>0</v>
      </c>
      <c r="AB5398" s="12">
        <f t="shared" si="2852"/>
        <v>4.6600000000000003E-2</v>
      </c>
      <c r="AC5398" s="17">
        <f t="shared" si="2845"/>
        <v>2</v>
      </c>
      <c r="AD5398" s="17">
        <v>252</v>
      </c>
      <c r="AE5398" s="13">
        <f t="shared" si="2824"/>
        <v>1.0003615480000001</v>
      </c>
      <c r="AF5398" s="2">
        <f t="shared" si="2832"/>
        <v>2.47099548</v>
      </c>
      <c r="AG5398" s="2">
        <f t="shared" si="2846"/>
        <v>2.47099548</v>
      </c>
      <c r="AH5398" s="3">
        <f t="shared" si="2847"/>
        <v>0</v>
      </c>
      <c r="AI5398" s="4" t="str">
        <f t="shared" si="2825"/>
        <v>A+J=</v>
      </c>
      <c r="AJ5398" s="11">
        <f t="shared" si="2853"/>
        <v>46582</v>
      </c>
      <c r="AQ5398" s="53"/>
      <c r="AR5398" s="53"/>
    </row>
    <row r="5399" spans="1:44" x14ac:dyDescent="0.2">
      <c r="A5399" s="158">
        <f t="shared" si="2848"/>
        <v>46555</v>
      </c>
      <c r="B5399" s="2">
        <f t="shared" si="2833"/>
        <v>6838.1948633280072</v>
      </c>
      <c r="C5399" s="2">
        <f t="shared" si="2849"/>
        <v>5122.1989929299998</v>
      </c>
      <c r="D5399" s="2">
        <f>SUM(Y5399:Y$5459)</f>
        <v>5122.1989929398806</v>
      </c>
      <c r="E5399" s="91">
        <v>0</v>
      </c>
      <c r="F5399" s="88">
        <f t="shared" si="2827"/>
        <v>6455.85</v>
      </c>
      <c r="G5399" s="3">
        <f>IF(AND(N5399=1,N5398&gt;1),VLOOKUP(A5398,[1]Plan1!$BK$81:$BM$259,3),G5398)</f>
        <v>6413.24</v>
      </c>
      <c r="H5399" s="11">
        <f t="shared" si="2828"/>
        <v>46492</v>
      </c>
      <c r="I5399" s="11">
        <f t="shared" si="2829"/>
        <v>46522</v>
      </c>
      <c r="J5399" s="12">
        <f t="shared" si="2834"/>
        <v>-6.6002153085962245E-3</v>
      </c>
      <c r="K5399" s="11">
        <f t="shared" si="2850"/>
        <v>46582</v>
      </c>
      <c r="L5399" s="11">
        <f t="shared" si="2835"/>
        <v>46582</v>
      </c>
      <c r="M5399" s="1">
        <f t="shared" ref="M5399:M5459" si="2854">IF(L5399=L5398,M5398,NETWORKDAYS(L5398,L5399,$AN$194:$AN$348)-1)</f>
        <v>22</v>
      </c>
      <c r="N5399" s="1">
        <f t="shared" si="2836"/>
        <v>3</v>
      </c>
      <c r="O5399" s="2">
        <f t="shared" si="2837"/>
        <v>0.99909738999999997</v>
      </c>
      <c r="P5399" s="13">
        <f t="shared" si="2830"/>
        <v>0.99339977999999995</v>
      </c>
      <c r="Q5399" s="13">
        <f t="shared" si="2823"/>
        <v>1.2570891506839537</v>
      </c>
      <c r="R5399" s="2">
        <f t="shared" si="2826"/>
        <v>1.25595448</v>
      </c>
      <c r="S5399" s="2">
        <f t="shared" si="2851"/>
        <v>1.33428788</v>
      </c>
      <c r="T5399" s="2">
        <f t="shared" si="2838"/>
        <v>6834.4880352099999</v>
      </c>
      <c r="U5399" s="2">
        <f t="shared" si="2839"/>
        <v>1712.2890422880075</v>
      </c>
      <c r="V5399" s="2">
        <f t="shared" si="2840"/>
        <v>0</v>
      </c>
      <c r="W5399" s="2">
        <f t="shared" si="2841"/>
        <v>6834.4880352180071</v>
      </c>
      <c r="X5399" s="17">
        <f t="shared" si="2842"/>
        <v>0</v>
      </c>
      <c r="Y5399" s="2">
        <f t="shared" si="2843"/>
        <v>0</v>
      </c>
      <c r="Z5399" s="72">
        <f t="shared" si="2844"/>
        <v>0</v>
      </c>
      <c r="AA5399" s="2">
        <f t="shared" si="2831"/>
        <v>0</v>
      </c>
      <c r="AB5399" s="12">
        <f t="shared" si="2852"/>
        <v>4.6600000000000003E-2</v>
      </c>
      <c r="AC5399" s="17">
        <f t="shared" si="2845"/>
        <v>3</v>
      </c>
      <c r="AD5399" s="17">
        <v>252</v>
      </c>
      <c r="AE5399" s="13">
        <f t="shared" si="2824"/>
        <v>1.0005423710000001</v>
      </c>
      <c r="AF5399" s="2">
        <f t="shared" si="2832"/>
        <v>3.70682811</v>
      </c>
      <c r="AG5399" s="2">
        <f t="shared" si="2846"/>
        <v>3.70682811</v>
      </c>
      <c r="AH5399" s="3">
        <f t="shared" si="2847"/>
        <v>0</v>
      </c>
      <c r="AI5399" s="4" t="str">
        <f t="shared" si="2825"/>
        <v>A+J=</v>
      </c>
      <c r="AJ5399" s="11">
        <f t="shared" si="2853"/>
        <v>46582</v>
      </c>
      <c r="AQ5399" s="53"/>
      <c r="AR5399" s="53"/>
    </row>
    <row r="5400" spans="1:44" x14ac:dyDescent="0.2">
      <c r="A5400" s="158">
        <f t="shared" si="2848"/>
        <v>46556</v>
      </c>
      <c r="B5400" s="2">
        <f t="shared" si="2833"/>
        <v>6839.4309214880068</v>
      </c>
      <c r="C5400" s="2">
        <f t="shared" si="2849"/>
        <v>5122.1989929299998</v>
      </c>
      <c r="D5400" s="2">
        <f>SUM(Y5400:Y$5459)</f>
        <v>5122.1989929398806</v>
      </c>
      <c r="E5400" s="91">
        <v>0</v>
      </c>
      <c r="F5400" s="88">
        <f t="shared" si="2827"/>
        <v>6455.85</v>
      </c>
      <c r="G5400" s="3">
        <f>IF(AND(N5400=1,N5399&gt;1),VLOOKUP(A5399,[1]Plan1!$BK$81:$BM$259,3),G5399)</f>
        <v>6413.24</v>
      </c>
      <c r="H5400" s="11">
        <f t="shared" si="2828"/>
        <v>46492</v>
      </c>
      <c r="I5400" s="11">
        <f t="shared" si="2829"/>
        <v>46522</v>
      </c>
      <c r="J5400" s="12">
        <f t="shared" si="2834"/>
        <v>-6.6002153085962245E-3</v>
      </c>
      <c r="K5400" s="11">
        <f t="shared" si="2850"/>
        <v>46582</v>
      </c>
      <c r="L5400" s="11">
        <f t="shared" si="2835"/>
        <v>46582</v>
      </c>
      <c r="M5400" s="1">
        <f t="shared" si="2854"/>
        <v>22</v>
      </c>
      <c r="N5400" s="1">
        <f t="shared" si="2836"/>
        <v>4</v>
      </c>
      <c r="O5400" s="2">
        <f t="shared" si="2837"/>
        <v>0.99879669999999998</v>
      </c>
      <c r="P5400" s="13">
        <f t="shared" si="2830"/>
        <v>0.99339977999999995</v>
      </c>
      <c r="Q5400" s="13">
        <f t="shared" si="2823"/>
        <v>1.2570891506839537</v>
      </c>
      <c r="R5400" s="2">
        <f t="shared" si="2826"/>
        <v>1.2555764899999999</v>
      </c>
      <c r="S5400" s="2">
        <f t="shared" si="2851"/>
        <v>1.33428788</v>
      </c>
      <c r="T5400" s="2">
        <f t="shared" si="2838"/>
        <v>6834.4880352099999</v>
      </c>
      <c r="U5400" s="2">
        <f t="shared" si="2839"/>
        <v>1712.2890422880075</v>
      </c>
      <c r="V5400" s="2">
        <f t="shared" si="2840"/>
        <v>0</v>
      </c>
      <c r="W5400" s="2">
        <f t="shared" si="2841"/>
        <v>6834.4880352180071</v>
      </c>
      <c r="X5400" s="17">
        <f t="shared" si="2842"/>
        <v>0</v>
      </c>
      <c r="Y5400" s="2">
        <f t="shared" si="2843"/>
        <v>0</v>
      </c>
      <c r="Z5400" s="72">
        <f t="shared" si="2844"/>
        <v>0</v>
      </c>
      <c r="AA5400" s="2">
        <f t="shared" si="2831"/>
        <v>0</v>
      </c>
      <c r="AB5400" s="12">
        <f t="shared" si="2852"/>
        <v>4.6600000000000003E-2</v>
      </c>
      <c r="AC5400" s="17">
        <f t="shared" si="2845"/>
        <v>4</v>
      </c>
      <c r="AD5400" s="17">
        <v>252</v>
      </c>
      <c r="AE5400" s="13">
        <f t="shared" si="2824"/>
        <v>1.0007232269999999</v>
      </c>
      <c r="AF5400" s="2">
        <f t="shared" si="2832"/>
        <v>4.9428862699999998</v>
      </c>
      <c r="AG5400" s="2">
        <f t="shared" si="2846"/>
        <v>4.9428862699999998</v>
      </c>
      <c r="AH5400" s="3">
        <f t="shared" si="2847"/>
        <v>0</v>
      </c>
      <c r="AI5400" s="4" t="str">
        <f t="shared" si="2825"/>
        <v>A+J=</v>
      </c>
      <c r="AJ5400" s="11">
        <f t="shared" si="2853"/>
        <v>46582</v>
      </c>
      <c r="AQ5400" s="53"/>
      <c r="AR5400" s="53"/>
    </row>
    <row r="5401" spans="1:44" x14ac:dyDescent="0.2">
      <c r="A5401" s="158">
        <f t="shared" si="2848"/>
        <v>46557</v>
      </c>
      <c r="B5401" s="2">
        <f t="shared" si="2833"/>
        <v>6840.6671983580072</v>
      </c>
      <c r="C5401" s="2">
        <f t="shared" si="2849"/>
        <v>5122.1989929299998</v>
      </c>
      <c r="D5401" s="2">
        <f>SUM(Y5401:Y$5459)</f>
        <v>5122.1989929398806</v>
      </c>
      <c r="E5401" s="91">
        <v>0</v>
      </c>
      <c r="F5401" s="88">
        <f t="shared" si="2827"/>
        <v>6455.85</v>
      </c>
      <c r="G5401" s="3">
        <f>IF(AND(N5401=1,N5400&gt;1),VLOOKUP(A5400,[1]Plan1!$BK$81:$BM$259,3),G5400)</f>
        <v>6413.24</v>
      </c>
      <c r="H5401" s="11">
        <f t="shared" si="2828"/>
        <v>46492</v>
      </c>
      <c r="I5401" s="11">
        <f t="shared" si="2829"/>
        <v>46522</v>
      </c>
      <c r="J5401" s="12">
        <f t="shared" si="2834"/>
        <v>-6.6002153085962245E-3</v>
      </c>
      <c r="K5401" s="11">
        <f t="shared" si="2850"/>
        <v>46582</v>
      </c>
      <c r="L5401" s="11">
        <f t="shared" si="2835"/>
        <v>46582</v>
      </c>
      <c r="M5401" s="1">
        <f t="shared" si="2854"/>
        <v>22</v>
      </c>
      <c r="N5401" s="1">
        <f t="shared" si="2836"/>
        <v>5</v>
      </c>
      <c r="O5401" s="2">
        <f t="shared" si="2837"/>
        <v>0.99849611000000005</v>
      </c>
      <c r="P5401" s="13">
        <f t="shared" si="2830"/>
        <v>0.99339977999999995</v>
      </c>
      <c r="Q5401" s="13">
        <f t="shared" si="2823"/>
        <v>1.2570891506839537</v>
      </c>
      <c r="R5401" s="2">
        <f t="shared" si="2826"/>
        <v>1.25519862</v>
      </c>
      <c r="S5401" s="2">
        <f t="shared" si="2851"/>
        <v>1.33428788</v>
      </c>
      <c r="T5401" s="2">
        <f t="shared" si="2838"/>
        <v>6834.4880352099999</v>
      </c>
      <c r="U5401" s="2">
        <f t="shared" si="2839"/>
        <v>1712.2890422880075</v>
      </c>
      <c r="V5401" s="2">
        <f t="shared" si="2840"/>
        <v>0</v>
      </c>
      <c r="W5401" s="2">
        <f t="shared" si="2841"/>
        <v>6834.4880352180071</v>
      </c>
      <c r="X5401" s="17">
        <f t="shared" si="2842"/>
        <v>0</v>
      </c>
      <c r="Y5401" s="2">
        <f t="shared" si="2843"/>
        <v>0</v>
      </c>
      <c r="Z5401" s="72">
        <f t="shared" si="2844"/>
        <v>0</v>
      </c>
      <c r="AA5401" s="2">
        <f t="shared" si="2831"/>
        <v>0</v>
      </c>
      <c r="AB5401" s="12">
        <f t="shared" si="2852"/>
        <v>4.6600000000000003E-2</v>
      </c>
      <c r="AC5401" s="17">
        <f t="shared" si="2845"/>
        <v>5</v>
      </c>
      <c r="AD5401" s="17">
        <v>252</v>
      </c>
      <c r="AE5401" s="13">
        <f t="shared" si="2824"/>
        <v>1.000904115</v>
      </c>
      <c r="AF5401" s="2">
        <f t="shared" si="2832"/>
        <v>6.17916314</v>
      </c>
      <c r="AG5401" s="2">
        <f t="shared" si="2846"/>
        <v>6.17916314</v>
      </c>
      <c r="AH5401" s="3">
        <f t="shared" si="2847"/>
        <v>0</v>
      </c>
      <c r="AI5401" s="4" t="str">
        <f t="shared" si="2825"/>
        <v>A+J=</v>
      </c>
      <c r="AJ5401" s="11">
        <f t="shared" si="2853"/>
        <v>46582</v>
      </c>
      <c r="AQ5401" s="53"/>
      <c r="AR5401" s="53"/>
    </row>
    <row r="5402" spans="1:44" x14ac:dyDescent="0.2">
      <c r="A5402" s="158">
        <f t="shared" si="2848"/>
        <v>46558</v>
      </c>
      <c r="B5402" s="2">
        <f t="shared" si="2833"/>
        <v>6840.6671983580072</v>
      </c>
      <c r="C5402" s="2">
        <f t="shared" si="2849"/>
        <v>5122.1989929299998</v>
      </c>
      <c r="D5402" s="2">
        <f>SUM(Y5402:Y$5459)</f>
        <v>5122.1989929398806</v>
      </c>
      <c r="E5402" s="91">
        <v>0</v>
      </c>
      <c r="F5402" s="88">
        <f t="shared" si="2827"/>
        <v>6455.85</v>
      </c>
      <c r="G5402" s="3">
        <f>IF(AND(N5402=1,N5401&gt;1),VLOOKUP(A5401,[1]Plan1!$BK$81:$BM$259,3),G5401)</f>
        <v>6413.24</v>
      </c>
      <c r="H5402" s="11">
        <f t="shared" si="2828"/>
        <v>46492</v>
      </c>
      <c r="I5402" s="11">
        <f t="shared" si="2829"/>
        <v>46522</v>
      </c>
      <c r="J5402" s="12">
        <f t="shared" si="2834"/>
        <v>-6.6002153085962245E-3</v>
      </c>
      <c r="K5402" s="11">
        <f t="shared" si="2850"/>
        <v>46582</v>
      </c>
      <c r="L5402" s="11">
        <f t="shared" si="2835"/>
        <v>46582</v>
      </c>
      <c r="M5402" s="1">
        <f t="shared" si="2854"/>
        <v>22</v>
      </c>
      <c r="N5402" s="1">
        <f t="shared" si="2836"/>
        <v>5</v>
      </c>
      <c r="O5402" s="2">
        <f t="shared" si="2837"/>
        <v>0.99849611000000005</v>
      </c>
      <c r="P5402" s="13">
        <f t="shared" si="2830"/>
        <v>0.99339977999999995</v>
      </c>
      <c r="Q5402" s="13">
        <f t="shared" si="2823"/>
        <v>1.2570891506839537</v>
      </c>
      <c r="R5402" s="2">
        <f t="shared" si="2826"/>
        <v>1.25519862</v>
      </c>
      <c r="S5402" s="2">
        <f t="shared" si="2851"/>
        <v>1.33428788</v>
      </c>
      <c r="T5402" s="2">
        <f t="shared" si="2838"/>
        <v>6834.4880352099999</v>
      </c>
      <c r="U5402" s="2">
        <f t="shared" si="2839"/>
        <v>1712.2890422880075</v>
      </c>
      <c r="V5402" s="2">
        <f t="shared" si="2840"/>
        <v>0</v>
      </c>
      <c r="W5402" s="2">
        <f t="shared" si="2841"/>
        <v>6834.4880352180071</v>
      </c>
      <c r="X5402" s="17">
        <f t="shared" si="2842"/>
        <v>0</v>
      </c>
      <c r="Y5402" s="2">
        <f t="shared" si="2843"/>
        <v>0</v>
      </c>
      <c r="Z5402" s="72">
        <f t="shared" si="2844"/>
        <v>0</v>
      </c>
      <c r="AA5402" s="2">
        <f t="shared" si="2831"/>
        <v>0</v>
      </c>
      <c r="AB5402" s="12">
        <f t="shared" si="2852"/>
        <v>4.6600000000000003E-2</v>
      </c>
      <c r="AC5402" s="17">
        <f t="shared" si="2845"/>
        <v>5</v>
      </c>
      <c r="AD5402" s="17">
        <v>252</v>
      </c>
      <c r="AE5402" s="13">
        <f t="shared" si="2824"/>
        <v>1.000904115</v>
      </c>
      <c r="AF5402" s="2">
        <f t="shared" si="2832"/>
        <v>6.17916314</v>
      </c>
      <c r="AG5402" s="2">
        <f t="shared" si="2846"/>
        <v>6.17916314</v>
      </c>
      <c r="AH5402" s="3">
        <f t="shared" si="2847"/>
        <v>0</v>
      </c>
      <c r="AI5402" s="4" t="str">
        <f t="shared" si="2825"/>
        <v>A+J=</v>
      </c>
      <c r="AJ5402" s="11">
        <f t="shared" si="2853"/>
        <v>46582</v>
      </c>
      <c r="AQ5402" s="53"/>
      <c r="AR5402" s="53"/>
    </row>
    <row r="5403" spans="1:44" x14ac:dyDescent="0.2">
      <c r="A5403" s="158">
        <f t="shared" si="2848"/>
        <v>46559</v>
      </c>
      <c r="B5403" s="2">
        <f t="shared" si="2833"/>
        <v>6840.6671983580072</v>
      </c>
      <c r="C5403" s="2">
        <f t="shared" si="2849"/>
        <v>5122.1989929299998</v>
      </c>
      <c r="D5403" s="2">
        <f>SUM(Y5403:Y$5459)</f>
        <v>5122.1989929398806</v>
      </c>
      <c r="E5403" s="91">
        <v>0</v>
      </c>
      <c r="F5403" s="88">
        <f t="shared" si="2827"/>
        <v>6455.85</v>
      </c>
      <c r="G5403" s="3">
        <f>IF(AND(N5403=1,N5402&gt;1),VLOOKUP(A5402,[1]Plan1!$BK$81:$BM$259,3),G5402)</f>
        <v>6413.24</v>
      </c>
      <c r="H5403" s="11">
        <f t="shared" si="2828"/>
        <v>46492</v>
      </c>
      <c r="I5403" s="11">
        <f t="shared" si="2829"/>
        <v>46522</v>
      </c>
      <c r="J5403" s="12">
        <f t="shared" si="2834"/>
        <v>-6.6002153085962245E-3</v>
      </c>
      <c r="K5403" s="11">
        <f t="shared" si="2850"/>
        <v>46582</v>
      </c>
      <c r="L5403" s="11">
        <f t="shared" si="2835"/>
        <v>46582</v>
      </c>
      <c r="M5403" s="1">
        <f t="shared" si="2854"/>
        <v>22</v>
      </c>
      <c r="N5403" s="1">
        <f t="shared" si="2836"/>
        <v>5</v>
      </c>
      <c r="O5403" s="2">
        <f t="shared" si="2837"/>
        <v>0.99849611000000005</v>
      </c>
      <c r="P5403" s="13">
        <f t="shared" si="2830"/>
        <v>0.99339977999999995</v>
      </c>
      <c r="Q5403" s="13">
        <f t="shared" si="2823"/>
        <v>1.2570891506839537</v>
      </c>
      <c r="R5403" s="2">
        <f t="shared" si="2826"/>
        <v>1.25519862</v>
      </c>
      <c r="S5403" s="2">
        <f t="shared" si="2851"/>
        <v>1.33428788</v>
      </c>
      <c r="T5403" s="2">
        <f t="shared" si="2838"/>
        <v>6834.4880352099999</v>
      </c>
      <c r="U5403" s="2">
        <f t="shared" si="2839"/>
        <v>1712.2890422880075</v>
      </c>
      <c r="V5403" s="2">
        <f t="shared" si="2840"/>
        <v>0</v>
      </c>
      <c r="W5403" s="2">
        <f t="shared" si="2841"/>
        <v>6834.4880352180071</v>
      </c>
      <c r="X5403" s="17">
        <f t="shared" si="2842"/>
        <v>0</v>
      </c>
      <c r="Y5403" s="2">
        <f t="shared" si="2843"/>
        <v>0</v>
      </c>
      <c r="Z5403" s="72">
        <f t="shared" si="2844"/>
        <v>0</v>
      </c>
      <c r="AA5403" s="2">
        <f t="shared" si="2831"/>
        <v>0</v>
      </c>
      <c r="AB5403" s="12">
        <f t="shared" si="2852"/>
        <v>4.6600000000000003E-2</v>
      </c>
      <c r="AC5403" s="17">
        <f t="shared" si="2845"/>
        <v>5</v>
      </c>
      <c r="AD5403" s="17">
        <v>252</v>
      </c>
      <c r="AE5403" s="13">
        <f t="shared" si="2824"/>
        <v>1.000904115</v>
      </c>
      <c r="AF5403" s="2">
        <f t="shared" si="2832"/>
        <v>6.17916314</v>
      </c>
      <c r="AG5403" s="2">
        <f t="shared" si="2846"/>
        <v>6.17916314</v>
      </c>
      <c r="AH5403" s="3">
        <f t="shared" si="2847"/>
        <v>0</v>
      </c>
      <c r="AI5403" s="4" t="str">
        <f t="shared" si="2825"/>
        <v>A+J=</v>
      </c>
      <c r="AJ5403" s="11">
        <f t="shared" si="2853"/>
        <v>46582</v>
      </c>
      <c r="AQ5403" s="53"/>
      <c r="AR5403" s="53"/>
    </row>
    <row r="5404" spans="1:44" x14ac:dyDescent="0.2">
      <c r="A5404" s="158">
        <f t="shared" si="2848"/>
        <v>46560</v>
      </c>
      <c r="B5404" s="2">
        <f t="shared" si="2833"/>
        <v>6841.9037007680072</v>
      </c>
      <c r="C5404" s="2">
        <f t="shared" si="2849"/>
        <v>5122.1989929299998</v>
      </c>
      <c r="D5404" s="2">
        <f>SUM(Y5404:Y$5459)</f>
        <v>5122.1989929398806</v>
      </c>
      <c r="E5404" s="91">
        <v>0</v>
      </c>
      <c r="F5404" s="88">
        <f t="shared" si="2827"/>
        <v>6455.85</v>
      </c>
      <c r="G5404" s="3">
        <f>IF(AND(N5404=1,N5403&gt;1),VLOOKUP(A5403,[1]Plan1!$BK$81:$BM$259,3),G5403)</f>
        <v>6413.24</v>
      </c>
      <c r="H5404" s="11">
        <f t="shared" si="2828"/>
        <v>46492</v>
      </c>
      <c r="I5404" s="11">
        <f t="shared" si="2829"/>
        <v>46522</v>
      </c>
      <c r="J5404" s="12">
        <f t="shared" si="2834"/>
        <v>-6.6002153085962245E-3</v>
      </c>
      <c r="K5404" s="11">
        <f t="shared" si="2850"/>
        <v>46582</v>
      </c>
      <c r="L5404" s="11">
        <f t="shared" si="2835"/>
        <v>46582</v>
      </c>
      <c r="M5404" s="1">
        <f t="shared" si="2854"/>
        <v>22</v>
      </c>
      <c r="N5404" s="1">
        <f t="shared" si="2836"/>
        <v>6</v>
      </c>
      <c r="O5404" s="2">
        <f t="shared" si="2837"/>
        <v>0.99819559999999996</v>
      </c>
      <c r="P5404" s="13">
        <f t="shared" si="2830"/>
        <v>0.99339977999999995</v>
      </c>
      <c r="Q5404" s="13">
        <f t="shared" si="2823"/>
        <v>1.2570891506839537</v>
      </c>
      <c r="R5404" s="2">
        <f t="shared" si="2826"/>
        <v>1.25482085</v>
      </c>
      <c r="S5404" s="2">
        <f t="shared" si="2851"/>
        <v>1.33428788</v>
      </c>
      <c r="T5404" s="2">
        <f t="shared" si="2838"/>
        <v>6834.4880352099999</v>
      </c>
      <c r="U5404" s="2">
        <f t="shared" si="2839"/>
        <v>1712.2890422880075</v>
      </c>
      <c r="V5404" s="2">
        <f t="shared" si="2840"/>
        <v>0</v>
      </c>
      <c r="W5404" s="2">
        <f t="shared" si="2841"/>
        <v>6834.4880352180071</v>
      </c>
      <c r="X5404" s="17">
        <f t="shared" si="2842"/>
        <v>0</v>
      </c>
      <c r="Y5404" s="2">
        <f t="shared" si="2843"/>
        <v>0</v>
      </c>
      <c r="Z5404" s="72">
        <f t="shared" si="2844"/>
        <v>0</v>
      </c>
      <c r="AA5404" s="2">
        <f t="shared" si="2831"/>
        <v>0</v>
      </c>
      <c r="AB5404" s="12">
        <f t="shared" si="2852"/>
        <v>4.6600000000000003E-2</v>
      </c>
      <c r="AC5404" s="17">
        <f t="shared" si="2845"/>
        <v>6</v>
      </c>
      <c r="AD5404" s="17">
        <v>252</v>
      </c>
      <c r="AE5404" s="13">
        <f t="shared" si="2824"/>
        <v>1.0010850360000001</v>
      </c>
      <c r="AF5404" s="2">
        <f t="shared" si="2832"/>
        <v>7.4156655499999999</v>
      </c>
      <c r="AG5404" s="2">
        <f t="shared" si="2846"/>
        <v>7.4156655499999999</v>
      </c>
      <c r="AH5404" s="3">
        <f t="shared" si="2847"/>
        <v>0</v>
      </c>
      <c r="AI5404" s="4" t="str">
        <f t="shared" si="2825"/>
        <v>A+J=</v>
      </c>
      <c r="AJ5404" s="11">
        <f t="shared" si="2853"/>
        <v>46582</v>
      </c>
      <c r="AQ5404" s="53"/>
      <c r="AR5404" s="53"/>
    </row>
    <row r="5405" spans="1:44" x14ac:dyDescent="0.2">
      <c r="A5405" s="158">
        <f t="shared" si="2848"/>
        <v>46561</v>
      </c>
      <c r="B5405" s="2">
        <f t="shared" si="2833"/>
        <v>6843.1404287180067</v>
      </c>
      <c r="C5405" s="2">
        <f t="shared" si="2849"/>
        <v>5122.1989929299998</v>
      </c>
      <c r="D5405" s="2">
        <f>SUM(Y5405:Y$5459)</f>
        <v>5122.1989929398806</v>
      </c>
      <c r="E5405" s="91">
        <v>0</v>
      </c>
      <c r="F5405" s="88">
        <f t="shared" si="2827"/>
        <v>6455.85</v>
      </c>
      <c r="G5405" s="3">
        <f>IF(AND(N5405=1,N5404&gt;1),VLOOKUP(A5404,[1]Plan1!$BK$81:$BM$259,3),G5404)</f>
        <v>6413.24</v>
      </c>
      <c r="H5405" s="11">
        <f t="shared" si="2828"/>
        <v>46492</v>
      </c>
      <c r="I5405" s="11">
        <f t="shared" si="2829"/>
        <v>46522</v>
      </c>
      <c r="J5405" s="12">
        <f t="shared" si="2834"/>
        <v>-6.6002153085962245E-3</v>
      </c>
      <c r="K5405" s="11">
        <f t="shared" si="2850"/>
        <v>46582</v>
      </c>
      <c r="L5405" s="11">
        <f t="shared" si="2835"/>
        <v>46582</v>
      </c>
      <c r="M5405" s="1">
        <f t="shared" si="2854"/>
        <v>22</v>
      </c>
      <c r="N5405" s="1">
        <f t="shared" si="2836"/>
        <v>7</v>
      </c>
      <c r="O5405" s="2">
        <f t="shared" si="2837"/>
        <v>0.99789517999999999</v>
      </c>
      <c r="P5405" s="13">
        <f t="shared" si="2830"/>
        <v>0.99339977999999995</v>
      </c>
      <c r="Q5405" s="13">
        <f t="shared" si="2823"/>
        <v>1.2570891506839537</v>
      </c>
      <c r="R5405" s="2">
        <f t="shared" si="2826"/>
        <v>1.2544432000000001</v>
      </c>
      <c r="S5405" s="2">
        <f t="shared" si="2851"/>
        <v>1.33428788</v>
      </c>
      <c r="T5405" s="2">
        <f t="shared" si="2838"/>
        <v>6834.4880352099999</v>
      </c>
      <c r="U5405" s="2">
        <f t="shared" si="2839"/>
        <v>1712.2890422880075</v>
      </c>
      <c r="V5405" s="2">
        <f t="shared" si="2840"/>
        <v>0</v>
      </c>
      <c r="W5405" s="2">
        <f t="shared" si="2841"/>
        <v>6834.4880352180071</v>
      </c>
      <c r="X5405" s="17">
        <f t="shared" si="2842"/>
        <v>0</v>
      </c>
      <c r="Y5405" s="2">
        <f t="shared" si="2843"/>
        <v>0</v>
      </c>
      <c r="Z5405" s="72">
        <f t="shared" si="2844"/>
        <v>0</v>
      </c>
      <c r="AA5405" s="2">
        <f t="shared" si="2831"/>
        <v>0</v>
      </c>
      <c r="AB5405" s="12">
        <f t="shared" si="2852"/>
        <v>4.6600000000000003E-2</v>
      </c>
      <c r="AC5405" s="17">
        <f t="shared" si="2845"/>
        <v>7</v>
      </c>
      <c r="AD5405" s="17">
        <v>252</v>
      </c>
      <c r="AE5405" s="13">
        <f t="shared" si="2824"/>
        <v>1.0012659900000001</v>
      </c>
      <c r="AF5405" s="2">
        <f t="shared" si="2832"/>
        <v>8.6523935000000005</v>
      </c>
      <c r="AG5405" s="2">
        <f t="shared" si="2846"/>
        <v>8.6523935000000005</v>
      </c>
      <c r="AH5405" s="3">
        <f t="shared" si="2847"/>
        <v>0</v>
      </c>
      <c r="AI5405" s="4" t="str">
        <f t="shared" si="2825"/>
        <v>A+J=</v>
      </c>
      <c r="AJ5405" s="11">
        <f t="shared" si="2853"/>
        <v>46582</v>
      </c>
      <c r="AQ5405" s="53"/>
      <c r="AR5405" s="53"/>
    </row>
    <row r="5406" spans="1:44" x14ac:dyDescent="0.2">
      <c r="A5406" s="158">
        <f t="shared" si="2848"/>
        <v>46562</v>
      </c>
      <c r="B5406" s="2">
        <f t="shared" si="2833"/>
        <v>6844.3773753680071</v>
      </c>
      <c r="C5406" s="2">
        <f t="shared" si="2849"/>
        <v>5122.1989929299998</v>
      </c>
      <c r="D5406" s="2">
        <f>SUM(Y5406:Y$5459)</f>
        <v>5122.1989929398806</v>
      </c>
      <c r="E5406" s="91">
        <v>0</v>
      </c>
      <c r="F5406" s="88">
        <f t="shared" si="2827"/>
        <v>6455.85</v>
      </c>
      <c r="G5406" s="3">
        <f>IF(AND(N5406=1,N5405&gt;1),VLOOKUP(A5405,[1]Plan1!$BK$81:$BM$259,3),G5405)</f>
        <v>6413.24</v>
      </c>
      <c r="H5406" s="11">
        <f t="shared" si="2828"/>
        <v>46492</v>
      </c>
      <c r="I5406" s="11">
        <f t="shared" si="2829"/>
        <v>46522</v>
      </c>
      <c r="J5406" s="12">
        <f t="shared" si="2834"/>
        <v>-6.6002153085962245E-3</v>
      </c>
      <c r="K5406" s="11">
        <f t="shared" si="2850"/>
        <v>46582</v>
      </c>
      <c r="L5406" s="11">
        <f t="shared" si="2835"/>
        <v>46582</v>
      </c>
      <c r="M5406" s="1">
        <f t="shared" si="2854"/>
        <v>22</v>
      </c>
      <c r="N5406" s="1">
        <f t="shared" si="2836"/>
        <v>8</v>
      </c>
      <c r="O5406" s="2">
        <f t="shared" si="2837"/>
        <v>0.99759485999999997</v>
      </c>
      <c r="P5406" s="13">
        <f t="shared" si="2830"/>
        <v>0.99339977999999995</v>
      </c>
      <c r="Q5406" s="13">
        <f t="shared" si="2823"/>
        <v>1.2570891506839537</v>
      </c>
      <c r="R5406" s="2">
        <f t="shared" si="2826"/>
        <v>1.2540656699999999</v>
      </c>
      <c r="S5406" s="2">
        <f t="shared" si="2851"/>
        <v>1.33428788</v>
      </c>
      <c r="T5406" s="2">
        <f t="shared" si="2838"/>
        <v>6834.4880352099999</v>
      </c>
      <c r="U5406" s="2">
        <f t="shared" si="2839"/>
        <v>1712.2890422880075</v>
      </c>
      <c r="V5406" s="2">
        <f t="shared" si="2840"/>
        <v>0</v>
      </c>
      <c r="W5406" s="2">
        <f t="shared" si="2841"/>
        <v>6834.4880352180071</v>
      </c>
      <c r="X5406" s="17">
        <f t="shared" si="2842"/>
        <v>0</v>
      </c>
      <c r="Y5406" s="2">
        <f t="shared" si="2843"/>
        <v>0</v>
      </c>
      <c r="Z5406" s="72">
        <f t="shared" si="2844"/>
        <v>0</v>
      </c>
      <c r="AA5406" s="2">
        <f t="shared" si="2831"/>
        <v>0</v>
      </c>
      <c r="AB5406" s="12">
        <f t="shared" si="2852"/>
        <v>4.6600000000000003E-2</v>
      </c>
      <c r="AC5406" s="17">
        <f t="shared" si="2845"/>
        <v>8</v>
      </c>
      <c r="AD5406" s="17">
        <v>252</v>
      </c>
      <c r="AE5406" s="13">
        <f t="shared" si="2824"/>
        <v>1.001446976</v>
      </c>
      <c r="AF5406" s="2">
        <f t="shared" si="2832"/>
        <v>9.8893401500000007</v>
      </c>
      <c r="AG5406" s="2">
        <f t="shared" si="2846"/>
        <v>9.8893401500000007</v>
      </c>
      <c r="AH5406" s="3">
        <f t="shared" si="2847"/>
        <v>0</v>
      </c>
      <c r="AI5406" s="4" t="str">
        <f t="shared" si="2825"/>
        <v>A+J=</v>
      </c>
      <c r="AJ5406" s="11">
        <f t="shared" si="2853"/>
        <v>46582</v>
      </c>
      <c r="AQ5406" s="53"/>
      <c r="AR5406" s="53"/>
    </row>
    <row r="5407" spans="1:44" x14ac:dyDescent="0.2">
      <c r="A5407" s="158">
        <f t="shared" si="2848"/>
        <v>46563</v>
      </c>
      <c r="B5407" s="2">
        <f t="shared" si="2833"/>
        <v>6845.6145543980074</v>
      </c>
      <c r="C5407" s="2">
        <f t="shared" si="2849"/>
        <v>5122.1989929299998</v>
      </c>
      <c r="D5407" s="2">
        <f>SUM(Y5407:Y$5459)</f>
        <v>5122.1989929398806</v>
      </c>
      <c r="E5407" s="91">
        <v>0</v>
      </c>
      <c r="F5407" s="88">
        <f t="shared" si="2827"/>
        <v>6455.85</v>
      </c>
      <c r="G5407" s="3">
        <f>IF(AND(N5407=1,N5406&gt;1),VLOOKUP(A5406,[1]Plan1!$BK$81:$BM$259,3),G5406)</f>
        <v>6413.24</v>
      </c>
      <c r="H5407" s="11">
        <f t="shared" si="2828"/>
        <v>46492</v>
      </c>
      <c r="I5407" s="11">
        <f t="shared" si="2829"/>
        <v>46522</v>
      </c>
      <c r="J5407" s="12">
        <f t="shared" si="2834"/>
        <v>-6.6002153085962245E-3</v>
      </c>
      <c r="K5407" s="11">
        <f t="shared" si="2850"/>
        <v>46582</v>
      </c>
      <c r="L5407" s="11">
        <f t="shared" si="2835"/>
        <v>46582</v>
      </c>
      <c r="M5407" s="1">
        <f t="shared" si="2854"/>
        <v>22</v>
      </c>
      <c r="N5407" s="1">
        <f t="shared" si="2836"/>
        <v>9</v>
      </c>
      <c r="O5407" s="2">
        <f t="shared" si="2837"/>
        <v>0.99729462000000002</v>
      </c>
      <c r="P5407" s="13">
        <f t="shared" si="2830"/>
        <v>0.99339977999999995</v>
      </c>
      <c r="Q5407" s="13">
        <f t="shared" ref="Q5407:Q5459" si="2855">IF(L5407&gt;L5406,Q5406*P5407,Q5406)</f>
        <v>1.2570891506839537</v>
      </c>
      <c r="R5407" s="2">
        <f t="shared" si="2826"/>
        <v>1.25368824</v>
      </c>
      <c r="S5407" s="2">
        <f t="shared" si="2851"/>
        <v>1.33428788</v>
      </c>
      <c r="T5407" s="2">
        <f t="shared" si="2838"/>
        <v>6834.4880352099999</v>
      </c>
      <c r="U5407" s="2">
        <f t="shared" si="2839"/>
        <v>1712.2890422880075</v>
      </c>
      <c r="V5407" s="2">
        <f t="shared" si="2840"/>
        <v>0</v>
      </c>
      <c r="W5407" s="2">
        <f t="shared" si="2841"/>
        <v>6834.4880352180071</v>
      </c>
      <c r="X5407" s="17">
        <f t="shared" si="2842"/>
        <v>0</v>
      </c>
      <c r="Y5407" s="2">
        <f t="shared" si="2843"/>
        <v>0</v>
      </c>
      <c r="Z5407" s="72">
        <f t="shared" si="2844"/>
        <v>0</v>
      </c>
      <c r="AA5407" s="2">
        <f t="shared" si="2831"/>
        <v>0</v>
      </c>
      <c r="AB5407" s="12">
        <f t="shared" si="2852"/>
        <v>4.6600000000000003E-2</v>
      </c>
      <c r="AC5407" s="17">
        <f t="shared" si="2845"/>
        <v>9</v>
      </c>
      <c r="AD5407" s="17">
        <v>252</v>
      </c>
      <c r="AE5407" s="13">
        <f t="shared" ref="AE5407:AE5459" si="2856">ROUND((1+AB5407)^TRUNC((AC5407/AD5407),9),9)</f>
        <v>1.0016279960000001</v>
      </c>
      <c r="AF5407" s="2">
        <f t="shared" si="2832"/>
        <v>11.126519180000001</v>
      </c>
      <c r="AG5407" s="2">
        <f t="shared" si="2846"/>
        <v>11.126519180000001</v>
      </c>
      <c r="AH5407" s="3">
        <f t="shared" si="2847"/>
        <v>0</v>
      </c>
      <c r="AI5407" s="4" t="str">
        <f t="shared" si="2825"/>
        <v>A+J=</v>
      </c>
      <c r="AJ5407" s="11">
        <f t="shared" si="2853"/>
        <v>46582</v>
      </c>
      <c r="AQ5407" s="53"/>
      <c r="AR5407" s="53"/>
    </row>
    <row r="5408" spans="1:44" x14ac:dyDescent="0.2">
      <c r="A5408" s="158">
        <f t="shared" si="2848"/>
        <v>46564</v>
      </c>
      <c r="B5408" s="2">
        <f t="shared" si="2833"/>
        <v>6846.8519521280068</v>
      </c>
      <c r="C5408" s="2">
        <f t="shared" si="2849"/>
        <v>5122.1989929299998</v>
      </c>
      <c r="D5408" s="2">
        <f>SUM(Y5408:Y$5459)</f>
        <v>5122.1989929398806</v>
      </c>
      <c r="E5408" s="91">
        <v>0</v>
      </c>
      <c r="F5408" s="88">
        <f t="shared" si="2827"/>
        <v>6455.85</v>
      </c>
      <c r="G5408" s="3">
        <f>IF(AND(N5408=1,N5407&gt;1),VLOOKUP(A5407,[1]Plan1!$BK$81:$BM$259,3),G5407)</f>
        <v>6413.24</v>
      </c>
      <c r="H5408" s="11">
        <f t="shared" si="2828"/>
        <v>46492</v>
      </c>
      <c r="I5408" s="11">
        <f t="shared" si="2829"/>
        <v>46522</v>
      </c>
      <c r="J5408" s="12">
        <f t="shared" si="2834"/>
        <v>-6.6002153085962245E-3</v>
      </c>
      <c r="K5408" s="11">
        <f t="shared" si="2850"/>
        <v>46582</v>
      </c>
      <c r="L5408" s="11">
        <f t="shared" si="2835"/>
        <v>46582</v>
      </c>
      <c r="M5408" s="1">
        <f t="shared" si="2854"/>
        <v>22</v>
      </c>
      <c r="N5408" s="1">
        <f t="shared" si="2836"/>
        <v>10</v>
      </c>
      <c r="O5408" s="2">
        <f t="shared" si="2837"/>
        <v>0.99699448000000002</v>
      </c>
      <c r="P5408" s="13">
        <f t="shared" si="2830"/>
        <v>0.99339977999999995</v>
      </c>
      <c r="Q5408" s="13">
        <f t="shared" si="2855"/>
        <v>1.2570891506839537</v>
      </c>
      <c r="R5408" s="2">
        <f t="shared" si="2826"/>
        <v>1.25331094</v>
      </c>
      <c r="S5408" s="2">
        <f t="shared" si="2851"/>
        <v>1.33428788</v>
      </c>
      <c r="T5408" s="2">
        <f t="shared" si="2838"/>
        <v>6834.4880352099999</v>
      </c>
      <c r="U5408" s="2">
        <f t="shared" si="2839"/>
        <v>1712.2890422880075</v>
      </c>
      <c r="V5408" s="2">
        <f t="shared" si="2840"/>
        <v>0</v>
      </c>
      <c r="W5408" s="2">
        <f t="shared" si="2841"/>
        <v>6834.4880352180071</v>
      </c>
      <c r="X5408" s="17">
        <f t="shared" si="2842"/>
        <v>0</v>
      </c>
      <c r="Y5408" s="2">
        <f t="shared" si="2843"/>
        <v>0</v>
      </c>
      <c r="Z5408" s="72">
        <f t="shared" si="2844"/>
        <v>0</v>
      </c>
      <c r="AA5408" s="2">
        <f t="shared" si="2831"/>
        <v>0</v>
      </c>
      <c r="AB5408" s="12">
        <f t="shared" si="2852"/>
        <v>4.6600000000000003E-2</v>
      </c>
      <c r="AC5408" s="17">
        <f t="shared" si="2845"/>
        <v>10</v>
      </c>
      <c r="AD5408" s="17">
        <v>252</v>
      </c>
      <c r="AE5408" s="13">
        <f t="shared" si="2856"/>
        <v>1.0018090479999999</v>
      </c>
      <c r="AF5408" s="2">
        <f t="shared" si="2832"/>
        <v>12.36391691</v>
      </c>
      <c r="AG5408" s="2">
        <f t="shared" si="2846"/>
        <v>12.36391691</v>
      </c>
      <c r="AH5408" s="3">
        <f t="shared" si="2847"/>
        <v>0</v>
      </c>
      <c r="AI5408" s="4" t="str">
        <f t="shared" si="2825"/>
        <v>A+J=</v>
      </c>
      <c r="AJ5408" s="11">
        <f t="shared" si="2853"/>
        <v>46582</v>
      </c>
      <c r="AQ5408" s="53"/>
      <c r="AR5408" s="53"/>
    </row>
    <row r="5409" spans="1:44" x14ac:dyDescent="0.2">
      <c r="A5409" s="158">
        <f t="shared" si="2848"/>
        <v>46565</v>
      </c>
      <c r="B5409" s="2">
        <f t="shared" si="2833"/>
        <v>6846.8519521280068</v>
      </c>
      <c r="C5409" s="2">
        <f t="shared" si="2849"/>
        <v>5122.1989929299998</v>
      </c>
      <c r="D5409" s="2">
        <f>SUM(Y5409:Y$5459)</f>
        <v>5122.1989929398806</v>
      </c>
      <c r="E5409" s="91">
        <v>0</v>
      </c>
      <c r="F5409" s="88">
        <f t="shared" si="2827"/>
        <v>6455.85</v>
      </c>
      <c r="G5409" s="3">
        <f>IF(AND(N5409=1,N5408&gt;1),VLOOKUP(A5408,[1]Plan1!$BK$81:$BM$259,3),G5408)</f>
        <v>6413.24</v>
      </c>
      <c r="H5409" s="11">
        <f t="shared" si="2828"/>
        <v>46492</v>
      </c>
      <c r="I5409" s="11">
        <f t="shared" si="2829"/>
        <v>46522</v>
      </c>
      <c r="J5409" s="12">
        <f t="shared" si="2834"/>
        <v>-6.6002153085962245E-3</v>
      </c>
      <c r="K5409" s="11">
        <f t="shared" si="2850"/>
        <v>46582</v>
      </c>
      <c r="L5409" s="11">
        <f t="shared" si="2835"/>
        <v>46582</v>
      </c>
      <c r="M5409" s="1">
        <f t="shared" si="2854"/>
        <v>22</v>
      </c>
      <c r="N5409" s="1">
        <f t="shared" si="2836"/>
        <v>10</v>
      </c>
      <c r="O5409" s="2">
        <f t="shared" si="2837"/>
        <v>0.99699448000000002</v>
      </c>
      <c r="P5409" s="13">
        <f t="shared" si="2830"/>
        <v>0.99339977999999995</v>
      </c>
      <c r="Q5409" s="13">
        <f t="shared" si="2855"/>
        <v>1.2570891506839537</v>
      </c>
      <c r="R5409" s="2">
        <f t="shared" si="2826"/>
        <v>1.25331094</v>
      </c>
      <c r="S5409" s="2">
        <f t="shared" si="2851"/>
        <v>1.33428788</v>
      </c>
      <c r="T5409" s="2">
        <f t="shared" si="2838"/>
        <v>6834.4880352099999</v>
      </c>
      <c r="U5409" s="2">
        <f t="shared" si="2839"/>
        <v>1712.2890422880075</v>
      </c>
      <c r="V5409" s="2">
        <f t="shared" si="2840"/>
        <v>0</v>
      </c>
      <c r="W5409" s="2">
        <f t="shared" si="2841"/>
        <v>6834.4880352180071</v>
      </c>
      <c r="X5409" s="17">
        <f t="shared" si="2842"/>
        <v>0</v>
      </c>
      <c r="Y5409" s="2">
        <f t="shared" si="2843"/>
        <v>0</v>
      </c>
      <c r="Z5409" s="72">
        <f t="shared" si="2844"/>
        <v>0</v>
      </c>
      <c r="AA5409" s="2">
        <f t="shared" si="2831"/>
        <v>0</v>
      </c>
      <c r="AB5409" s="12">
        <f t="shared" si="2852"/>
        <v>4.6600000000000003E-2</v>
      </c>
      <c r="AC5409" s="17">
        <f t="shared" si="2845"/>
        <v>10</v>
      </c>
      <c r="AD5409" s="17">
        <v>252</v>
      </c>
      <c r="AE5409" s="13">
        <f t="shared" si="2856"/>
        <v>1.0018090479999999</v>
      </c>
      <c r="AF5409" s="2">
        <f t="shared" si="2832"/>
        <v>12.36391691</v>
      </c>
      <c r="AG5409" s="2">
        <f t="shared" si="2846"/>
        <v>12.36391691</v>
      </c>
      <c r="AH5409" s="3">
        <f t="shared" si="2847"/>
        <v>0</v>
      </c>
      <c r="AI5409" s="4" t="str">
        <f t="shared" si="2825"/>
        <v>A+J=</v>
      </c>
      <c r="AJ5409" s="11">
        <f t="shared" si="2853"/>
        <v>46582</v>
      </c>
      <c r="AQ5409" s="53"/>
      <c r="AR5409" s="53"/>
    </row>
    <row r="5410" spans="1:44" x14ac:dyDescent="0.2">
      <c r="A5410" s="158">
        <f t="shared" si="2848"/>
        <v>46566</v>
      </c>
      <c r="B5410" s="2">
        <f t="shared" si="2833"/>
        <v>6846.8519521280068</v>
      </c>
      <c r="C5410" s="2">
        <f t="shared" si="2849"/>
        <v>5122.1989929299998</v>
      </c>
      <c r="D5410" s="2">
        <f>SUM(Y5410:Y$5459)</f>
        <v>5122.1989929398806</v>
      </c>
      <c r="E5410" s="91">
        <v>0</v>
      </c>
      <c r="F5410" s="88">
        <f t="shared" si="2827"/>
        <v>6455.85</v>
      </c>
      <c r="G5410" s="3">
        <f>IF(AND(N5410=1,N5409&gt;1),VLOOKUP(A5409,[1]Plan1!$BK$81:$BM$259,3),G5409)</f>
        <v>6413.24</v>
      </c>
      <c r="H5410" s="11">
        <f t="shared" si="2828"/>
        <v>46492</v>
      </c>
      <c r="I5410" s="11">
        <f t="shared" si="2829"/>
        <v>46522</v>
      </c>
      <c r="J5410" s="12">
        <f t="shared" si="2834"/>
        <v>-6.6002153085962245E-3</v>
      </c>
      <c r="K5410" s="11">
        <f t="shared" si="2850"/>
        <v>46582</v>
      </c>
      <c r="L5410" s="11">
        <f t="shared" si="2835"/>
        <v>46582</v>
      </c>
      <c r="M5410" s="1">
        <f t="shared" si="2854"/>
        <v>22</v>
      </c>
      <c r="N5410" s="1">
        <f t="shared" si="2836"/>
        <v>10</v>
      </c>
      <c r="O5410" s="2">
        <f t="shared" si="2837"/>
        <v>0.99699448000000002</v>
      </c>
      <c r="P5410" s="13">
        <f t="shared" si="2830"/>
        <v>0.99339977999999995</v>
      </c>
      <c r="Q5410" s="13">
        <f t="shared" si="2855"/>
        <v>1.2570891506839537</v>
      </c>
      <c r="R5410" s="2">
        <f t="shared" si="2826"/>
        <v>1.25331094</v>
      </c>
      <c r="S5410" s="2">
        <f t="shared" si="2851"/>
        <v>1.33428788</v>
      </c>
      <c r="T5410" s="2">
        <f t="shared" si="2838"/>
        <v>6834.4880352099999</v>
      </c>
      <c r="U5410" s="2">
        <f t="shared" si="2839"/>
        <v>1712.2890422880075</v>
      </c>
      <c r="V5410" s="2">
        <f t="shared" si="2840"/>
        <v>0</v>
      </c>
      <c r="W5410" s="2">
        <f t="shared" si="2841"/>
        <v>6834.4880352180071</v>
      </c>
      <c r="X5410" s="17">
        <f t="shared" si="2842"/>
        <v>0</v>
      </c>
      <c r="Y5410" s="2">
        <f t="shared" si="2843"/>
        <v>0</v>
      </c>
      <c r="Z5410" s="72">
        <f t="shared" si="2844"/>
        <v>0</v>
      </c>
      <c r="AA5410" s="2">
        <f t="shared" si="2831"/>
        <v>0</v>
      </c>
      <c r="AB5410" s="12">
        <f t="shared" si="2852"/>
        <v>4.6600000000000003E-2</v>
      </c>
      <c r="AC5410" s="17">
        <f t="shared" si="2845"/>
        <v>10</v>
      </c>
      <c r="AD5410" s="17">
        <v>252</v>
      </c>
      <c r="AE5410" s="13">
        <f t="shared" si="2856"/>
        <v>1.0018090479999999</v>
      </c>
      <c r="AF5410" s="2">
        <f t="shared" si="2832"/>
        <v>12.36391691</v>
      </c>
      <c r="AG5410" s="2">
        <f t="shared" si="2846"/>
        <v>12.36391691</v>
      </c>
      <c r="AH5410" s="3">
        <f t="shared" si="2847"/>
        <v>0</v>
      </c>
      <c r="AI5410" s="4" t="str">
        <f t="shared" ref="AI5410:AI5459" si="2857">AI5409</f>
        <v>A+J=</v>
      </c>
      <c r="AJ5410" s="11">
        <f t="shared" si="2853"/>
        <v>46582</v>
      </c>
      <c r="AQ5410" s="53"/>
      <c r="AR5410" s="53"/>
    </row>
    <row r="5411" spans="1:44" x14ac:dyDescent="0.2">
      <c r="A5411" s="158">
        <f t="shared" si="2848"/>
        <v>46567</v>
      </c>
      <c r="B5411" s="2">
        <f t="shared" si="2833"/>
        <v>6848.0895685580072</v>
      </c>
      <c r="C5411" s="2">
        <f t="shared" si="2849"/>
        <v>5122.1989929299998</v>
      </c>
      <c r="D5411" s="2">
        <f>SUM(Y5411:Y$5459)</f>
        <v>5122.1989929398806</v>
      </c>
      <c r="E5411" s="91">
        <v>0</v>
      </c>
      <c r="F5411" s="88">
        <f t="shared" si="2827"/>
        <v>6455.85</v>
      </c>
      <c r="G5411" s="3">
        <f>IF(AND(N5411=1,N5410&gt;1),VLOOKUP(A5410,[1]Plan1!$BK$81:$BM$259,3),G5410)</f>
        <v>6413.24</v>
      </c>
      <c r="H5411" s="11">
        <f t="shared" si="2828"/>
        <v>46492</v>
      </c>
      <c r="I5411" s="11">
        <f t="shared" si="2829"/>
        <v>46522</v>
      </c>
      <c r="J5411" s="12">
        <f t="shared" si="2834"/>
        <v>-6.6002153085962245E-3</v>
      </c>
      <c r="K5411" s="11">
        <f t="shared" si="2850"/>
        <v>46582</v>
      </c>
      <c r="L5411" s="11">
        <f t="shared" si="2835"/>
        <v>46582</v>
      </c>
      <c r="M5411" s="1">
        <f t="shared" si="2854"/>
        <v>22</v>
      </c>
      <c r="N5411" s="1">
        <f t="shared" si="2836"/>
        <v>11</v>
      </c>
      <c r="O5411" s="2">
        <f t="shared" si="2837"/>
        <v>0.99669441999999997</v>
      </c>
      <c r="P5411" s="13">
        <f t="shared" si="2830"/>
        <v>0.99339977999999995</v>
      </c>
      <c r="Q5411" s="13">
        <f t="shared" si="2855"/>
        <v>1.2570891506839537</v>
      </c>
      <c r="R5411" s="2">
        <f t="shared" si="2826"/>
        <v>1.25293374</v>
      </c>
      <c r="S5411" s="2">
        <f t="shared" si="2851"/>
        <v>1.33428788</v>
      </c>
      <c r="T5411" s="2">
        <f t="shared" si="2838"/>
        <v>6834.4880352099999</v>
      </c>
      <c r="U5411" s="2">
        <f t="shared" si="2839"/>
        <v>1712.2890422880075</v>
      </c>
      <c r="V5411" s="2">
        <f t="shared" si="2840"/>
        <v>0</v>
      </c>
      <c r="W5411" s="2">
        <f t="shared" si="2841"/>
        <v>6834.4880352180071</v>
      </c>
      <c r="X5411" s="17">
        <f t="shared" si="2842"/>
        <v>0</v>
      </c>
      <c r="Y5411" s="2">
        <f t="shared" si="2843"/>
        <v>0</v>
      </c>
      <c r="Z5411" s="72">
        <f t="shared" si="2844"/>
        <v>0</v>
      </c>
      <c r="AA5411" s="2">
        <f t="shared" si="2831"/>
        <v>0</v>
      </c>
      <c r="AB5411" s="12">
        <f t="shared" si="2852"/>
        <v>4.6600000000000003E-2</v>
      </c>
      <c r="AC5411" s="17">
        <f t="shared" si="2845"/>
        <v>11</v>
      </c>
      <c r="AD5411" s="17">
        <v>252</v>
      </c>
      <c r="AE5411" s="13">
        <f t="shared" si="2856"/>
        <v>1.001990132</v>
      </c>
      <c r="AF5411" s="2">
        <f t="shared" si="2832"/>
        <v>13.60153334</v>
      </c>
      <c r="AG5411" s="2">
        <f t="shared" si="2846"/>
        <v>13.60153334</v>
      </c>
      <c r="AH5411" s="3">
        <f t="shared" si="2847"/>
        <v>0</v>
      </c>
      <c r="AI5411" s="4" t="str">
        <f t="shared" si="2857"/>
        <v>A+J=</v>
      </c>
      <c r="AJ5411" s="11">
        <f t="shared" si="2853"/>
        <v>46582</v>
      </c>
      <c r="AQ5411" s="53"/>
      <c r="AR5411" s="53"/>
    </row>
    <row r="5412" spans="1:44" x14ac:dyDescent="0.2">
      <c r="A5412" s="158">
        <f t="shared" si="2848"/>
        <v>46568</v>
      </c>
      <c r="B5412" s="2">
        <f t="shared" si="2833"/>
        <v>6849.3274173580076</v>
      </c>
      <c r="C5412" s="2">
        <f t="shared" si="2849"/>
        <v>5122.1989929299998</v>
      </c>
      <c r="D5412" s="2">
        <f>SUM(Y5412:Y$5459)</f>
        <v>5122.1989929398806</v>
      </c>
      <c r="E5412" s="91">
        <v>0</v>
      </c>
      <c r="F5412" s="88">
        <f t="shared" si="2827"/>
        <v>6455.85</v>
      </c>
      <c r="G5412" s="3">
        <f>IF(AND(N5412=1,N5411&gt;1),VLOOKUP(A5411,[1]Plan1!$BK$81:$BM$259,3),G5411)</f>
        <v>6413.24</v>
      </c>
      <c r="H5412" s="11">
        <f t="shared" si="2828"/>
        <v>46492</v>
      </c>
      <c r="I5412" s="11">
        <f t="shared" si="2829"/>
        <v>46522</v>
      </c>
      <c r="J5412" s="12">
        <f t="shared" si="2834"/>
        <v>-6.6002153085962245E-3</v>
      </c>
      <c r="K5412" s="11">
        <f t="shared" si="2850"/>
        <v>46582</v>
      </c>
      <c r="L5412" s="11">
        <f t="shared" si="2835"/>
        <v>46582</v>
      </c>
      <c r="M5412" s="1">
        <f t="shared" si="2854"/>
        <v>22</v>
      </c>
      <c r="N5412" s="1">
        <f t="shared" si="2836"/>
        <v>12</v>
      </c>
      <c r="O5412" s="2">
        <f t="shared" si="2837"/>
        <v>0.99639445999999998</v>
      </c>
      <c r="P5412" s="13">
        <f t="shared" si="2830"/>
        <v>0.99339977999999995</v>
      </c>
      <c r="Q5412" s="13">
        <f t="shared" si="2855"/>
        <v>1.2570891506839537</v>
      </c>
      <c r="R5412" s="2">
        <f t="shared" si="2826"/>
        <v>1.25255666</v>
      </c>
      <c r="S5412" s="2">
        <f t="shared" si="2851"/>
        <v>1.33428788</v>
      </c>
      <c r="T5412" s="2">
        <f t="shared" si="2838"/>
        <v>6834.4880352099999</v>
      </c>
      <c r="U5412" s="2">
        <f t="shared" si="2839"/>
        <v>1712.2890422880075</v>
      </c>
      <c r="V5412" s="2">
        <f t="shared" si="2840"/>
        <v>0</v>
      </c>
      <c r="W5412" s="2">
        <f t="shared" si="2841"/>
        <v>6834.4880352180071</v>
      </c>
      <c r="X5412" s="17">
        <f t="shared" si="2842"/>
        <v>0</v>
      </c>
      <c r="Y5412" s="2">
        <f t="shared" si="2843"/>
        <v>0</v>
      </c>
      <c r="Z5412" s="72">
        <f t="shared" si="2844"/>
        <v>0</v>
      </c>
      <c r="AA5412" s="2">
        <f t="shared" si="2831"/>
        <v>0</v>
      </c>
      <c r="AB5412" s="12">
        <f t="shared" si="2852"/>
        <v>4.6600000000000003E-2</v>
      </c>
      <c r="AC5412" s="17">
        <f t="shared" si="2845"/>
        <v>12</v>
      </c>
      <c r="AD5412" s="17">
        <v>252</v>
      </c>
      <c r="AE5412" s="13">
        <f t="shared" si="2856"/>
        <v>1.00217125</v>
      </c>
      <c r="AF5412" s="2">
        <f t="shared" si="2832"/>
        <v>14.83938214</v>
      </c>
      <c r="AG5412" s="2">
        <f t="shared" si="2846"/>
        <v>14.83938214</v>
      </c>
      <c r="AH5412" s="3">
        <f t="shared" si="2847"/>
        <v>0</v>
      </c>
      <c r="AI5412" s="4" t="str">
        <f t="shared" si="2857"/>
        <v>A+J=</v>
      </c>
      <c r="AJ5412" s="11">
        <f t="shared" si="2853"/>
        <v>46582</v>
      </c>
      <c r="AQ5412" s="53"/>
      <c r="AR5412" s="53"/>
    </row>
    <row r="5413" spans="1:44" x14ac:dyDescent="0.2">
      <c r="A5413" s="158">
        <f t="shared" si="2848"/>
        <v>46569</v>
      </c>
      <c r="B5413" s="2">
        <f t="shared" si="2833"/>
        <v>6850.5654848680069</v>
      </c>
      <c r="C5413" s="2">
        <f t="shared" si="2849"/>
        <v>5122.1989929299998</v>
      </c>
      <c r="D5413" s="2">
        <f>SUM(Y5413:Y$5459)</f>
        <v>5122.1989929398806</v>
      </c>
      <c r="E5413" s="91">
        <v>0</v>
      </c>
      <c r="F5413" s="88">
        <f t="shared" si="2827"/>
        <v>6455.85</v>
      </c>
      <c r="G5413" s="3">
        <f>IF(AND(N5413=1,N5412&gt;1),VLOOKUP(A5412,[1]Plan1!$BK$81:$BM$259,3),G5412)</f>
        <v>6413.24</v>
      </c>
      <c r="H5413" s="11">
        <f t="shared" si="2828"/>
        <v>46492</v>
      </c>
      <c r="I5413" s="11">
        <f t="shared" si="2829"/>
        <v>46522</v>
      </c>
      <c r="J5413" s="12">
        <f t="shared" si="2834"/>
        <v>-6.6002153085962245E-3</v>
      </c>
      <c r="K5413" s="11">
        <f t="shared" si="2850"/>
        <v>46582</v>
      </c>
      <c r="L5413" s="11">
        <f t="shared" si="2835"/>
        <v>46582</v>
      </c>
      <c r="M5413" s="1">
        <f t="shared" si="2854"/>
        <v>22</v>
      </c>
      <c r="N5413" s="1">
        <f t="shared" si="2836"/>
        <v>13</v>
      </c>
      <c r="O5413" s="2">
        <f t="shared" si="2837"/>
        <v>0.99609459</v>
      </c>
      <c r="P5413" s="13">
        <f t="shared" si="2830"/>
        <v>0.99339977999999995</v>
      </c>
      <c r="Q5413" s="13">
        <f t="shared" si="2855"/>
        <v>1.2570891506839537</v>
      </c>
      <c r="R5413" s="2">
        <f t="shared" si="2826"/>
        <v>1.2521796999999999</v>
      </c>
      <c r="S5413" s="2">
        <f t="shared" si="2851"/>
        <v>1.33428788</v>
      </c>
      <c r="T5413" s="2">
        <f t="shared" si="2838"/>
        <v>6834.4880352099999</v>
      </c>
      <c r="U5413" s="2">
        <f t="shared" si="2839"/>
        <v>1712.2890422880075</v>
      </c>
      <c r="V5413" s="2">
        <f t="shared" si="2840"/>
        <v>0</v>
      </c>
      <c r="W5413" s="2">
        <f t="shared" si="2841"/>
        <v>6834.4880352180071</v>
      </c>
      <c r="X5413" s="17">
        <f t="shared" si="2842"/>
        <v>0</v>
      </c>
      <c r="Y5413" s="2">
        <f t="shared" si="2843"/>
        <v>0</v>
      </c>
      <c r="Z5413" s="72">
        <f t="shared" si="2844"/>
        <v>0</v>
      </c>
      <c r="AA5413" s="2">
        <f t="shared" si="2831"/>
        <v>0</v>
      </c>
      <c r="AB5413" s="12">
        <f t="shared" si="2852"/>
        <v>4.6600000000000003E-2</v>
      </c>
      <c r="AC5413" s="17">
        <f t="shared" si="2845"/>
        <v>13</v>
      </c>
      <c r="AD5413" s="17">
        <v>252</v>
      </c>
      <c r="AE5413" s="13">
        <f t="shared" si="2856"/>
        <v>1.0023523999999999</v>
      </c>
      <c r="AF5413" s="2">
        <f t="shared" si="2832"/>
        <v>16.077449649999998</v>
      </c>
      <c r="AG5413" s="2">
        <f t="shared" si="2846"/>
        <v>16.077449649999998</v>
      </c>
      <c r="AH5413" s="3">
        <f t="shared" si="2847"/>
        <v>0</v>
      </c>
      <c r="AI5413" s="4" t="str">
        <f t="shared" si="2857"/>
        <v>A+J=</v>
      </c>
      <c r="AJ5413" s="11">
        <f t="shared" si="2853"/>
        <v>46582</v>
      </c>
      <c r="AQ5413" s="53"/>
      <c r="AR5413" s="53"/>
    </row>
    <row r="5414" spans="1:44" x14ac:dyDescent="0.2">
      <c r="A5414" s="158">
        <f t="shared" si="2848"/>
        <v>46570</v>
      </c>
      <c r="B5414" s="2">
        <f t="shared" si="2833"/>
        <v>6851.8037779080069</v>
      </c>
      <c r="C5414" s="2">
        <f t="shared" si="2849"/>
        <v>5122.1989929299998</v>
      </c>
      <c r="D5414" s="2">
        <f>SUM(Y5414:Y$5459)</f>
        <v>5122.1989929398806</v>
      </c>
      <c r="E5414" s="91">
        <v>0</v>
      </c>
      <c r="F5414" s="88">
        <f t="shared" si="2827"/>
        <v>6455.85</v>
      </c>
      <c r="G5414" s="3">
        <f>IF(AND(N5414=1,N5413&gt;1),VLOOKUP(A5413,[1]Plan1!$BK$81:$BM$259,3),G5413)</f>
        <v>6413.24</v>
      </c>
      <c r="H5414" s="11">
        <f t="shared" si="2828"/>
        <v>46492</v>
      </c>
      <c r="I5414" s="11">
        <f t="shared" si="2829"/>
        <v>46522</v>
      </c>
      <c r="J5414" s="12">
        <f t="shared" si="2834"/>
        <v>-6.6002153085962245E-3</v>
      </c>
      <c r="K5414" s="11">
        <f t="shared" si="2850"/>
        <v>46582</v>
      </c>
      <c r="L5414" s="11">
        <f t="shared" si="2835"/>
        <v>46582</v>
      </c>
      <c r="M5414" s="1">
        <f t="shared" si="2854"/>
        <v>22</v>
      </c>
      <c r="N5414" s="1">
        <f t="shared" si="2836"/>
        <v>14</v>
      </c>
      <c r="O5414" s="2">
        <f t="shared" si="2837"/>
        <v>0.99579479999999998</v>
      </c>
      <c r="P5414" s="13">
        <f t="shared" si="2830"/>
        <v>0.99339977999999995</v>
      </c>
      <c r="Q5414" s="13">
        <f t="shared" si="2855"/>
        <v>1.2570891506839537</v>
      </c>
      <c r="R5414" s="2">
        <f t="shared" si="2826"/>
        <v>1.2518028299999999</v>
      </c>
      <c r="S5414" s="2">
        <f t="shared" si="2851"/>
        <v>1.33428788</v>
      </c>
      <c r="T5414" s="2">
        <f t="shared" si="2838"/>
        <v>6834.4880352099999</v>
      </c>
      <c r="U5414" s="2">
        <f t="shared" si="2839"/>
        <v>1712.2890422880075</v>
      </c>
      <c r="V5414" s="2">
        <f t="shared" si="2840"/>
        <v>0</v>
      </c>
      <c r="W5414" s="2">
        <f t="shared" si="2841"/>
        <v>6834.4880352180071</v>
      </c>
      <c r="X5414" s="17">
        <f t="shared" si="2842"/>
        <v>0</v>
      </c>
      <c r="Y5414" s="2">
        <f t="shared" si="2843"/>
        <v>0</v>
      </c>
      <c r="Z5414" s="72">
        <f t="shared" si="2844"/>
        <v>0</v>
      </c>
      <c r="AA5414" s="2">
        <f t="shared" si="2831"/>
        <v>0</v>
      </c>
      <c r="AB5414" s="12">
        <f t="shared" si="2852"/>
        <v>4.6600000000000003E-2</v>
      </c>
      <c r="AC5414" s="17">
        <f t="shared" si="2845"/>
        <v>14</v>
      </c>
      <c r="AD5414" s="17">
        <v>252</v>
      </c>
      <c r="AE5414" s="13">
        <f t="shared" si="2856"/>
        <v>1.002533583</v>
      </c>
      <c r="AF5414" s="2">
        <f t="shared" si="2832"/>
        <v>17.31574269</v>
      </c>
      <c r="AG5414" s="2">
        <f t="shared" si="2846"/>
        <v>17.31574269</v>
      </c>
      <c r="AH5414" s="3">
        <f t="shared" si="2847"/>
        <v>0</v>
      </c>
      <c r="AI5414" s="4" t="str">
        <f t="shared" si="2857"/>
        <v>A+J=</v>
      </c>
      <c r="AJ5414" s="11">
        <f t="shared" si="2853"/>
        <v>46582</v>
      </c>
      <c r="AQ5414" s="53"/>
      <c r="AR5414" s="53"/>
    </row>
    <row r="5415" spans="1:44" x14ac:dyDescent="0.2">
      <c r="A5415" s="158">
        <f t="shared" si="2848"/>
        <v>46571</v>
      </c>
      <c r="B5415" s="2">
        <f t="shared" si="2833"/>
        <v>6853.0422896580067</v>
      </c>
      <c r="C5415" s="2">
        <f t="shared" si="2849"/>
        <v>5122.1989929299998</v>
      </c>
      <c r="D5415" s="2">
        <f>SUM(Y5415:Y$5459)</f>
        <v>5122.1989929398806</v>
      </c>
      <c r="E5415" s="91">
        <v>0</v>
      </c>
      <c r="F5415" s="88">
        <f t="shared" si="2827"/>
        <v>6455.85</v>
      </c>
      <c r="G5415" s="3">
        <f>IF(AND(N5415=1,N5414&gt;1),VLOOKUP(A5414,[1]Plan1!$BK$81:$BM$259,3),G5414)</f>
        <v>6413.24</v>
      </c>
      <c r="H5415" s="11">
        <f t="shared" si="2828"/>
        <v>46492</v>
      </c>
      <c r="I5415" s="11">
        <f t="shared" si="2829"/>
        <v>46522</v>
      </c>
      <c r="J5415" s="12">
        <f t="shared" si="2834"/>
        <v>-6.6002153085962245E-3</v>
      </c>
      <c r="K5415" s="11">
        <f t="shared" si="2850"/>
        <v>46582</v>
      </c>
      <c r="L5415" s="11">
        <f t="shared" si="2835"/>
        <v>46582</v>
      </c>
      <c r="M5415" s="1">
        <f t="shared" si="2854"/>
        <v>22</v>
      </c>
      <c r="N5415" s="1">
        <f t="shared" si="2836"/>
        <v>15</v>
      </c>
      <c r="O5415" s="2">
        <f t="shared" si="2837"/>
        <v>0.99549511000000002</v>
      </c>
      <c r="P5415" s="13">
        <f t="shared" si="2830"/>
        <v>0.99339977999999995</v>
      </c>
      <c r="Q5415" s="13">
        <f t="shared" si="2855"/>
        <v>1.2570891506839537</v>
      </c>
      <c r="R5415" s="2">
        <f t="shared" si="2826"/>
        <v>1.2514261</v>
      </c>
      <c r="S5415" s="2">
        <f t="shared" si="2851"/>
        <v>1.33428788</v>
      </c>
      <c r="T5415" s="2">
        <f t="shared" si="2838"/>
        <v>6834.4880352099999</v>
      </c>
      <c r="U5415" s="2">
        <f t="shared" si="2839"/>
        <v>1712.2890422880075</v>
      </c>
      <c r="V5415" s="2">
        <f t="shared" si="2840"/>
        <v>0</v>
      </c>
      <c r="W5415" s="2">
        <f t="shared" si="2841"/>
        <v>6834.4880352180071</v>
      </c>
      <c r="X5415" s="17">
        <f t="shared" si="2842"/>
        <v>0</v>
      </c>
      <c r="Y5415" s="2">
        <f t="shared" si="2843"/>
        <v>0</v>
      </c>
      <c r="Z5415" s="72">
        <f t="shared" si="2844"/>
        <v>0</v>
      </c>
      <c r="AA5415" s="2">
        <f t="shared" si="2831"/>
        <v>0</v>
      </c>
      <c r="AB5415" s="12">
        <f t="shared" si="2852"/>
        <v>4.6600000000000003E-2</v>
      </c>
      <c r="AC5415" s="17">
        <f t="shared" si="2845"/>
        <v>15</v>
      </c>
      <c r="AD5415" s="17">
        <v>252</v>
      </c>
      <c r="AE5415" s="13">
        <f t="shared" si="2856"/>
        <v>1.002714798</v>
      </c>
      <c r="AF5415" s="2">
        <f t="shared" si="2832"/>
        <v>18.554254440000001</v>
      </c>
      <c r="AG5415" s="2">
        <f t="shared" si="2846"/>
        <v>18.554254440000001</v>
      </c>
      <c r="AH5415" s="3">
        <f t="shared" si="2847"/>
        <v>0</v>
      </c>
      <c r="AI5415" s="4" t="str">
        <f t="shared" si="2857"/>
        <v>A+J=</v>
      </c>
      <c r="AJ5415" s="11">
        <f t="shared" si="2853"/>
        <v>46582</v>
      </c>
      <c r="AQ5415" s="53"/>
      <c r="AR5415" s="53"/>
    </row>
    <row r="5416" spans="1:44" x14ac:dyDescent="0.2">
      <c r="A5416" s="158">
        <f t="shared" si="2848"/>
        <v>46572</v>
      </c>
      <c r="B5416" s="2">
        <f t="shared" si="2833"/>
        <v>6853.0422896580067</v>
      </c>
      <c r="C5416" s="2">
        <f t="shared" si="2849"/>
        <v>5122.1989929299998</v>
      </c>
      <c r="D5416" s="2">
        <f>SUM(Y5416:Y$5459)</f>
        <v>5122.1989929398806</v>
      </c>
      <c r="E5416" s="91">
        <v>0</v>
      </c>
      <c r="F5416" s="88">
        <f t="shared" si="2827"/>
        <v>6455.85</v>
      </c>
      <c r="G5416" s="3">
        <f>IF(AND(N5416=1,N5415&gt;1),VLOOKUP(A5415,[1]Plan1!$BK$81:$BM$259,3),G5415)</f>
        <v>6413.24</v>
      </c>
      <c r="H5416" s="11">
        <f t="shared" si="2828"/>
        <v>46492</v>
      </c>
      <c r="I5416" s="11">
        <f t="shared" si="2829"/>
        <v>46522</v>
      </c>
      <c r="J5416" s="12">
        <f t="shared" si="2834"/>
        <v>-6.6002153085962245E-3</v>
      </c>
      <c r="K5416" s="11">
        <f t="shared" si="2850"/>
        <v>46582</v>
      </c>
      <c r="L5416" s="11">
        <f t="shared" si="2835"/>
        <v>46582</v>
      </c>
      <c r="M5416" s="1">
        <f t="shared" si="2854"/>
        <v>22</v>
      </c>
      <c r="N5416" s="1">
        <f t="shared" si="2836"/>
        <v>15</v>
      </c>
      <c r="O5416" s="2">
        <f t="shared" si="2837"/>
        <v>0.99549511000000002</v>
      </c>
      <c r="P5416" s="13">
        <f t="shared" si="2830"/>
        <v>0.99339977999999995</v>
      </c>
      <c r="Q5416" s="13">
        <f t="shared" si="2855"/>
        <v>1.2570891506839537</v>
      </c>
      <c r="R5416" s="2">
        <f t="shared" si="2826"/>
        <v>1.2514261</v>
      </c>
      <c r="S5416" s="2">
        <f t="shared" si="2851"/>
        <v>1.33428788</v>
      </c>
      <c r="T5416" s="2">
        <f t="shared" si="2838"/>
        <v>6834.4880352099999</v>
      </c>
      <c r="U5416" s="2">
        <f t="shared" si="2839"/>
        <v>1712.2890422880075</v>
      </c>
      <c r="V5416" s="2">
        <f t="shared" si="2840"/>
        <v>0</v>
      </c>
      <c r="W5416" s="2">
        <f t="shared" si="2841"/>
        <v>6834.4880352180071</v>
      </c>
      <c r="X5416" s="17">
        <f t="shared" si="2842"/>
        <v>0</v>
      </c>
      <c r="Y5416" s="2">
        <f t="shared" si="2843"/>
        <v>0</v>
      </c>
      <c r="Z5416" s="72">
        <f t="shared" si="2844"/>
        <v>0</v>
      </c>
      <c r="AA5416" s="2">
        <f t="shared" si="2831"/>
        <v>0</v>
      </c>
      <c r="AB5416" s="12">
        <f t="shared" si="2852"/>
        <v>4.6600000000000003E-2</v>
      </c>
      <c r="AC5416" s="17">
        <f t="shared" si="2845"/>
        <v>15</v>
      </c>
      <c r="AD5416" s="17">
        <v>252</v>
      </c>
      <c r="AE5416" s="13">
        <f t="shared" si="2856"/>
        <v>1.002714798</v>
      </c>
      <c r="AF5416" s="2">
        <f t="shared" si="2832"/>
        <v>18.554254440000001</v>
      </c>
      <c r="AG5416" s="2">
        <f t="shared" si="2846"/>
        <v>18.554254440000001</v>
      </c>
      <c r="AH5416" s="3">
        <f t="shared" si="2847"/>
        <v>0</v>
      </c>
      <c r="AI5416" s="4" t="str">
        <f t="shared" si="2857"/>
        <v>A+J=</v>
      </c>
      <c r="AJ5416" s="11">
        <f t="shared" si="2853"/>
        <v>46582</v>
      </c>
      <c r="AQ5416" s="53"/>
      <c r="AR5416" s="53"/>
    </row>
    <row r="5417" spans="1:44" x14ac:dyDescent="0.2">
      <c r="A5417" s="158">
        <f t="shared" si="2848"/>
        <v>46573</v>
      </c>
      <c r="B5417" s="2">
        <f t="shared" si="2833"/>
        <v>6853.0422896580067</v>
      </c>
      <c r="C5417" s="2">
        <f t="shared" si="2849"/>
        <v>5122.1989929299998</v>
      </c>
      <c r="D5417" s="2">
        <f>SUM(Y5417:Y$5459)</f>
        <v>5122.1989929398806</v>
      </c>
      <c r="E5417" s="91">
        <v>0</v>
      </c>
      <c r="F5417" s="88">
        <f t="shared" si="2827"/>
        <v>6455.85</v>
      </c>
      <c r="G5417" s="3">
        <f>IF(AND(N5417=1,N5416&gt;1),VLOOKUP(A5416,[1]Plan1!$BK$81:$BM$259,3),G5416)</f>
        <v>6413.24</v>
      </c>
      <c r="H5417" s="11">
        <f t="shared" si="2828"/>
        <v>46492</v>
      </c>
      <c r="I5417" s="11">
        <f t="shared" si="2829"/>
        <v>46522</v>
      </c>
      <c r="J5417" s="12">
        <f t="shared" si="2834"/>
        <v>-6.6002153085962245E-3</v>
      </c>
      <c r="K5417" s="11">
        <f t="shared" si="2850"/>
        <v>46582</v>
      </c>
      <c r="L5417" s="11">
        <f t="shared" si="2835"/>
        <v>46582</v>
      </c>
      <c r="M5417" s="1">
        <f t="shared" si="2854"/>
        <v>22</v>
      </c>
      <c r="N5417" s="1">
        <f t="shared" si="2836"/>
        <v>15</v>
      </c>
      <c r="O5417" s="2">
        <f t="shared" si="2837"/>
        <v>0.99549511000000002</v>
      </c>
      <c r="P5417" s="13">
        <f t="shared" si="2830"/>
        <v>0.99339977999999995</v>
      </c>
      <c r="Q5417" s="13">
        <f t="shared" si="2855"/>
        <v>1.2570891506839537</v>
      </c>
      <c r="R5417" s="2">
        <f t="shared" ref="R5417:R5459" si="2858">TRUNC(TRUNC((O5417*Q5417),15),8)</f>
        <v>1.2514261</v>
      </c>
      <c r="S5417" s="2">
        <f t="shared" si="2851"/>
        <v>1.33428788</v>
      </c>
      <c r="T5417" s="2">
        <f t="shared" si="2838"/>
        <v>6834.4880352099999</v>
      </c>
      <c r="U5417" s="2">
        <f t="shared" si="2839"/>
        <v>1712.2890422880075</v>
      </c>
      <c r="V5417" s="2">
        <f t="shared" si="2840"/>
        <v>0</v>
      </c>
      <c r="W5417" s="2">
        <f t="shared" si="2841"/>
        <v>6834.4880352180071</v>
      </c>
      <c r="X5417" s="17">
        <f t="shared" si="2842"/>
        <v>0</v>
      </c>
      <c r="Y5417" s="2">
        <f t="shared" si="2843"/>
        <v>0</v>
      </c>
      <c r="Z5417" s="72">
        <f t="shared" si="2844"/>
        <v>0</v>
      </c>
      <c r="AA5417" s="2">
        <f t="shared" si="2831"/>
        <v>0</v>
      </c>
      <c r="AB5417" s="12">
        <f t="shared" si="2852"/>
        <v>4.6600000000000003E-2</v>
      </c>
      <c r="AC5417" s="17">
        <f t="shared" si="2845"/>
        <v>15</v>
      </c>
      <c r="AD5417" s="17">
        <v>252</v>
      </c>
      <c r="AE5417" s="13">
        <f t="shared" si="2856"/>
        <v>1.002714798</v>
      </c>
      <c r="AF5417" s="2">
        <f t="shared" si="2832"/>
        <v>18.554254440000001</v>
      </c>
      <c r="AG5417" s="2">
        <f t="shared" si="2846"/>
        <v>18.554254440000001</v>
      </c>
      <c r="AH5417" s="3">
        <f t="shared" si="2847"/>
        <v>0</v>
      </c>
      <c r="AI5417" s="4" t="str">
        <f t="shared" si="2857"/>
        <v>A+J=</v>
      </c>
      <c r="AJ5417" s="11">
        <f t="shared" si="2853"/>
        <v>46582</v>
      </c>
      <c r="AQ5417" s="53"/>
      <c r="AR5417" s="53"/>
    </row>
    <row r="5418" spans="1:44" x14ac:dyDescent="0.2">
      <c r="A5418" s="158">
        <f t="shared" si="2848"/>
        <v>46574</v>
      </c>
      <c r="B5418" s="2">
        <f t="shared" si="2833"/>
        <v>6854.2810337880073</v>
      </c>
      <c r="C5418" s="2">
        <f t="shared" si="2849"/>
        <v>5122.1989929299998</v>
      </c>
      <c r="D5418" s="2">
        <f>SUM(Y5418:Y$5459)</f>
        <v>5122.1989929398806</v>
      </c>
      <c r="E5418" s="91">
        <v>0</v>
      </c>
      <c r="F5418" s="88">
        <f t="shared" ref="F5418:F5459" si="2859">IF(G5418=G5417,F5417,G5417)</f>
        <v>6455.85</v>
      </c>
      <c r="G5418" s="3">
        <f>IF(AND(N5418=1,N5417&gt;1),VLOOKUP(A5417,[1]Plan1!$BK$81:$BM$259,3),G5417)</f>
        <v>6413.24</v>
      </c>
      <c r="H5418" s="11">
        <f t="shared" ref="H5418:H5459" si="2860">EDATE(I5418,-1)</f>
        <v>46492</v>
      </c>
      <c r="I5418" s="11">
        <f t="shared" ref="I5418:I5459" si="2861">IF(X5417&gt;0,EDATE(A5418,-1),+I5417)</f>
        <v>46522</v>
      </c>
      <c r="J5418" s="12">
        <f t="shared" si="2834"/>
        <v>-6.6002153085962245E-3</v>
      </c>
      <c r="K5418" s="11">
        <f t="shared" si="2850"/>
        <v>46582</v>
      </c>
      <c r="L5418" s="11">
        <f t="shared" si="2835"/>
        <v>46582</v>
      </c>
      <c r="M5418" s="1">
        <f t="shared" si="2854"/>
        <v>22</v>
      </c>
      <c r="N5418" s="1">
        <f t="shared" si="2836"/>
        <v>16</v>
      </c>
      <c r="O5418" s="2">
        <f t="shared" si="2837"/>
        <v>0.99519550999999995</v>
      </c>
      <c r="P5418" s="13">
        <f t="shared" ref="P5418:P5459" si="2862">IF(L5418&gt;L5417,O5417,P5417)</f>
        <v>0.99339977999999995</v>
      </c>
      <c r="Q5418" s="13">
        <f t="shared" si="2855"/>
        <v>1.2570891506839537</v>
      </c>
      <c r="R5418" s="2">
        <f t="shared" si="2858"/>
        <v>1.2510494700000001</v>
      </c>
      <c r="S5418" s="2">
        <f t="shared" si="2851"/>
        <v>1.33428788</v>
      </c>
      <c r="T5418" s="2">
        <f t="shared" si="2838"/>
        <v>6834.4880352099999</v>
      </c>
      <c r="U5418" s="2">
        <f t="shared" si="2839"/>
        <v>1712.2890422880075</v>
      </c>
      <c r="V5418" s="2">
        <f t="shared" si="2840"/>
        <v>0</v>
      </c>
      <c r="W5418" s="2">
        <f t="shared" si="2841"/>
        <v>6834.4880352180071</v>
      </c>
      <c r="X5418" s="17">
        <f t="shared" si="2842"/>
        <v>0</v>
      </c>
      <c r="Y5418" s="2">
        <f t="shared" si="2843"/>
        <v>0</v>
      </c>
      <c r="Z5418" s="72">
        <f t="shared" si="2844"/>
        <v>0</v>
      </c>
      <c r="AA5418" s="2">
        <f t="shared" si="2831"/>
        <v>0</v>
      </c>
      <c r="AB5418" s="12">
        <f t="shared" si="2852"/>
        <v>4.6600000000000003E-2</v>
      </c>
      <c r="AC5418" s="17">
        <f t="shared" si="2845"/>
        <v>16</v>
      </c>
      <c r="AD5418" s="17">
        <v>252</v>
      </c>
      <c r="AE5418" s="13">
        <f t="shared" si="2856"/>
        <v>1.0028960469999999</v>
      </c>
      <c r="AF5418" s="2">
        <f t="shared" si="2832"/>
        <v>19.792998570000002</v>
      </c>
      <c r="AG5418" s="2">
        <f t="shared" si="2846"/>
        <v>19.792998570000002</v>
      </c>
      <c r="AH5418" s="3">
        <f t="shared" si="2847"/>
        <v>0</v>
      </c>
      <c r="AI5418" s="4" t="str">
        <f t="shared" si="2857"/>
        <v>A+J=</v>
      </c>
      <c r="AJ5418" s="11">
        <f t="shared" si="2853"/>
        <v>46582</v>
      </c>
      <c r="AQ5418" s="53"/>
      <c r="AR5418" s="53"/>
    </row>
    <row r="5419" spans="1:44" x14ac:dyDescent="0.2">
      <c r="A5419" s="158">
        <f t="shared" si="2848"/>
        <v>46575</v>
      </c>
      <c r="B5419" s="2">
        <f t="shared" si="2833"/>
        <v>6855.5199966080072</v>
      </c>
      <c r="C5419" s="2">
        <f t="shared" si="2849"/>
        <v>5122.1989929299998</v>
      </c>
      <c r="D5419" s="2">
        <f>SUM(Y5419:Y$5459)</f>
        <v>5122.1989929398806</v>
      </c>
      <c r="E5419" s="91">
        <v>0</v>
      </c>
      <c r="F5419" s="88">
        <f t="shared" si="2859"/>
        <v>6455.85</v>
      </c>
      <c r="G5419" s="3">
        <f>IF(AND(N5419=1,N5418&gt;1),VLOOKUP(A5418,[1]Plan1!$BK$81:$BM$259,3),G5418)</f>
        <v>6413.24</v>
      </c>
      <c r="H5419" s="11">
        <f t="shared" si="2860"/>
        <v>46492</v>
      </c>
      <c r="I5419" s="11">
        <f t="shared" si="2861"/>
        <v>46522</v>
      </c>
      <c r="J5419" s="12">
        <f t="shared" si="2834"/>
        <v>-6.6002153085962245E-3</v>
      </c>
      <c r="K5419" s="11">
        <f t="shared" si="2850"/>
        <v>46582</v>
      </c>
      <c r="L5419" s="11">
        <f t="shared" si="2835"/>
        <v>46582</v>
      </c>
      <c r="M5419" s="1">
        <f t="shared" si="2854"/>
        <v>22</v>
      </c>
      <c r="N5419" s="1">
        <f t="shared" si="2836"/>
        <v>17</v>
      </c>
      <c r="O5419" s="2">
        <f t="shared" si="2837"/>
        <v>0.99489598999999995</v>
      </c>
      <c r="P5419" s="13">
        <f t="shared" si="2862"/>
        <v>0.99339977999999995</v>
      </c>
      <c r="Q5419" s="13">
        <f t="shared" si="2855"/>
        <v>1.2570891506839537</v>
      </c>
      <c r="R5419" s="2">
        <f t="shared" si="2858"/>
        <v>1.25067295</v>
      </c>
      <c r="S5419" s="2">
        <f t="shared" si="2851"/>
        <v>1.33428788</v>
      </c>
      <c r="T5419" s="2">
        <f t="shared" si="2838"/>
        <v>6834.4880352099999</v>
      </c>
      <c r="U5419" s="2">
        <f t="shared" si="2839"/>
        <v>1712.2890422880075</v>
      </c>
      <c r="V5419" s="2">
        <f t="shared" si="2840"/>
        <v>0</v>
      </c>
      <c r="W5419" s="2">
        <f t="shared" si="2841"/>
        <v>6834.4880352180071</v>
      </c>
      <c r="X5419" s="17">
        <f t="shared" si="2842"/>
        <v>0</v>
      </c>
      <c r="Y5419" s="2">
        <f t="shared" si="2843"/>
        <v>0</v>
      </c>
      <c r="Z5419" s="72">
        <f t="shared" si="2844"/>
        <v>0</v>
      </c>
      <c r="AA5419" s="2">
        <f t="shared" si="2831"/>
        <v>0</v>
      </c>
      <c r="AB5419" s="12">
        <f t="shared" si="2852"/>
        <v>4.6600000000000003E-2</v>
      </c>
      <c r="AC5419" s="17">
        <f t="shared" si="2845"/>
        <v>17</v>
      </c>
      <c r="AD5419" s="17">
        <v>252</v>
      </c>
      <c r="AE5419" s="13">
        <f t="shared" si="2856"/>
        <v>1.003077328</v>
      </c>
      <c r="AF5419" s="2">
        <f t="shared" si="2832"/>
        <v>21.031961389999999</v>
      </c>
      <c r="AG5419" s="2">
        <f t="shared" si="2846"/>
        <v>21.031961389999999</v>
      </c>
      <c r="AH5419" s="3">
        <f t="shared" si="2847"/>
        <v>0</v>
      </c>
      <c r="AI5419" s="4" t="str">
        <f t="shared" si="2857"/>
        <v>A+J=</v>
      </c>
      <c r="AJ5419" s="11">
        <f t="shared" si="2853"/>
        <v>46582</v>
      </c>
      <c r="AQ5419" s="53"/>
      <c r="AR5419" s="53"/>
    </row>
    <row r="5420" spans="1:44" x14ac:dyDescent="0.2">
      <c r="A5420" s="158">
        <f t="shared" si="2848"/>
        <v>46576</v>
      </c>
      <c r="B5420" s="2">
        <f t="shared" si="2833"/>
        <v>6856.7591849780074</v>
      </c>
      <c r="C5420" s="2">
        <f t="shared" si="2849"/>
        <v>5122.1989929299998</v>
      </c>
      <c r="D5420" s="2">
        <f>SUM(Y5420:Y$5459)</f>
        <v>5122.1989929398806</v>
      </c>
      <c r="E5420" s="91">
        <v>0</v>
      </c>
      <c r="F5420" s="88">
        <f t="shared" si="2859"/>
        <v>6455.85</v>
      </c>
      <c r="G5420" s="3">
        <f>IF(AND(N5420=1,N5419&gt;1),VLOOKUP(A5419,[1]Plan1!$BK$81:$BM$259,3),G5419)</f>
        <v>6413.24</v>
      </c>
      <c r="H5420" s="11">
        <f t="shared" si="2860"/>
        <v>46492</v>
      </c>
      <c r="I5420" s="11">
        <f t="shared" si="2861"/>
        <v>46522</v>
      </c>
      <c r="J5420" s="12">
        <f t="shared" si="2834"/>
        <v>-6.6002153085962245E-3</v>
      </c>
      <c r="K5420" s="11">
        <f t="shared" si="2850"/>
        <v>46582</v>
      </c>
      <c r="L5420" s="11">
        <f t="shared" si="2835"/>
        <v>46582</v>
      </c>
      <c r="M5420" s="1">
        <f t="shared" si="2854"/>
        <v>22</v>
      </c>
      <c r="N5420" s="1">
        <f t="shared" si="2836"/>
        <v>18</v>
      </c>
      <c r="O5420" s="2">
        <f t="shared" si="2837"/>
        <v>0.99459657000000001</v>
      </c>
      <c r="P5420" s="13">
        <f t="shared" si="2862"/>
        <v>0.99339977999999995</v>
      </c>
      <c r="Q5420" s="13">
        <f t="shared" si="2855"/>
        <v>1.2570891506839537</v>
      </c>
      <c r="R5420" s="2">
        <f t="shared" si="2858"/>
        <v>1.2502965500000001</v>
      </c>
      <c r="S5420" s="2">
        <f t="shared" si="2851"/>
        <v>1.33428788</v>
      </c>
      <c r="T5420" s="2">
        <f t="shared" si="2838"/>
        <v>6834.4880352099999</v>
      </c>
      <c r="U5420" s="2">
        <f t="shared" si="2839"/>
        <v>1712.2890422880075</v>
      </c>
      <c r="V5420" s="2">
        <f t="shared" si="2840"/>
        <v>0</v>
      </c>
      <c r="W5420" s="2">
        <f t="shared" si="2841"/>
        <v>6834.4880352180071</v>
      </c>
      <c r="X5420" s="17">
        <f t="shared" si="2842"/>
        <v>0</v>
      </c>
      <c r="Y5420" s="2">
        <f t="shared" si="2843"/>
        <v>0</v>
      </c>
      <c r="Z5420" s="72">
        <f t="shared" si="2844"/>
        <v>0</v>
      </c>
      <c r="AA5420" s="2">
        <f t="shared" si="2831"/>
        <v>0</v>
      </c>
      <c r="AB5420" s="12">
        <f t="shared" si="2852"/>
        <v>4.6600000000000003E-2</v>
      </c>
      <c r="AC5420" s="17">
        <f t="shared" si="2845"/>
        <v>18</v>
      </c>
      <c r="AD5420" s="17">
        <v>252</v>
      </c>
      <c r="AE5420" s="13">
        <f t="shared" si="2856"/>
        <v>1.003258642</v>
      </c>
      <c r="AF5420" s="2">
        <f t="shared" si="2832"/>
        <v>22.27114976</v>
      </c>
      <c r="AG5420" s="2">
        <f t="shared" si="2846"/>
        <v>22.27114976</v>
      </c>
      <c r="AH5420" s="3">
        <f t="shared" si="2847"/>
        <v>0</v>
      </c>
      <c r="AI5420" s="4" t="str">
        <f t="shared" si="2857"/>
        <v>A+J=</v>
      </c>
      <c r="AJ5420" s="11">
        <f t="shared" si="2853"/>
        <v>46582</v>
      </c>
      <c r="AQ5420" s="53"/>
      <c r="AR5420" s="53"/>
    </row>
    <row r="5421" spans="1:44" x14ac:dyDescent="0.2">
      <c r="A5421" s="158">
        <f t="shared" si="2848"/>
        <v>46577</v>
      </c>
      <c r="B5421" s="2">
        <f t="shared" si="2833"/>
        <v>6857.9985920380068</v>
      </c>
      <c r="C5421" s="2">
        <f t="shared" si="2849"/>
        <v>5122.1989929299998</v>
      </c>
      <c r="D5421" s="2">
        <f>SUM(Y5421:Y$5459)</f>
        <v>5122.1989929398806</v>
      </c>
      <c r="E5421" s="91">
        <v>0</v>
      </c>
      <c r="F5421" s="88">
        <f t="shared" si="2859"/>
        <v>6455.85</v>
      </c>
      <c r="G5421" s="3">
        <f>IF(AND(N5421=1,N5420&gt;1),VLOOKUP(A5420,[1]Plan1!$BK$81:$BM$259,3),G5420)</f>
        <v>6413.24</v>
      </c>
      <c r="H5421" s="11">
        <f t="shared" si="2860"/>
        <v>46492</v>
      </c>
      <c r="I5421" s="11">
        <f t="shared" si="2861"/>
        <v>46522</v>
      </c>
      <c r="J5421" s="12">
        <f t="shared" si="2834"/>
        <v>-6.6002153085962245E-3</v>
      </c>
      <c r="K5421" s="11">
        <f t="shared" si="2850"/>
        <v>46582</v>
      </c>
      <c r="L5421" s="11">
        <f t="shared" si="2835"/>
        <v>46582</v>
      </c>
      <c r="M5421" s="1">
        <f t="shared" si="2854"/>
        <v>22</v>
      </c>
      <c r="N5421" s="1">
        <f t="shared" si="2836"/>
        <v>19</v>
      </c>
      <c r="O5421" s="2">
        <f t="shared" si="2837"/>
        <v>0.99429723999999997</v>
      </c>
      <c r="P5421" s="13">
        <f t="shared" si="2862"/>
        <v>0.99339977999999995</v>
      </c>
      <c r="Q5421" s="13">
        <f t="shared" si="2855"/>
        <v>1.2570891506839537</v>
      </c>
      <c r="R5421" s="2">
        <f t="shared" si="2858"/>
        <v>1.2499202700000001</v>
      </c>
      <c r="S5421" s="2">
        <f t="shared" si="2851"/>
        <v>1.33428788</v>
      </c>
      <c r="T5421" s="2">
        <f t="shared" si="2838"/>
        <v>6834.4880352099999</v>
      </c>
      <c r="U5421" s="2">
        <f t="shared" si="2839"/>
        <v>1712.2890422880075</v>
      </c>
      <c r="V5421" s="2">
        <f t="shared" si="2840"/>
        <v>0</v>
      </c>
      <c r="W5421" s="2">
        <f t="shared" si="2841"/>
        <v>6834.4880352180071</v>
      </c>
      <c r="X5421" s="17">
        <f t="shared" si="2842"/>
        <v>0</v>
      </c>
      <c r="Y5421" s="2">
        <f t="shared" si="2843"/>
        <v>0</v>
      </c>
      <c r="Z5421" s="72">
        <f t="shared" si="2844"/>
        <v>0</v>
      </c>
      <c r="AA5421" s="2">
        <f t="shared" si="2831"/>
        <v>0</v>
      </c>
      <c r="AB5421" s="12">
        <f t="shared" si="2852"/>
        <v>4.6600000000000003E-2</v>
      </c>
      <c r="AC5421" s="17">
        <f t="shared" si="2845"/>
        <v>19</v>
      </c>
      <c r="AD5421" s="17">
        <v>252</v>
      </c>
      <c r="AE5421" s="13">
        <f t="shared" si="2856"/>
        <v>1.003439988</v>
      </c>
      <c r="AF5421" s="2">
        <f t="shared" si="2832"/>
        <v>23.510556820000001</v>
      </c>
      <c r="AG5421" s="2">
        <f t="shared" si="2846"/>
        <v>23.510556820000001</v>
      </c>
      <c r="AH5421" s="3">
        <f t="shared" si="2847"/>
        <v>0</v>
      </c>
      <c r="AI5421" s="4" t="str">
        <f t="shared" si="2857"/>
        <v>A+J=</v>
      </c>
      <c r="AJ5421" s="11">
        <f t="shared" si="2853"/>
        <v>46582</v>
      </c>
      <c r="AQ5421" s="53"/>
      <c r="AR5421" s="53"/>
    </row>
    <row r="5422" spans="1:44" x14ac:dyDescent="0.2">
      <c r="A5422" s="158">
        <f t="shared" si="2848"/>
        <v>46578</v>
      </c>
      <c r="B5422" s="2">
        <f t="shared" si="2833"/>
        <v>6859.238231478007</v>
      </c>
      <c r="C5422" s="2">
        <f t="shared" si="2849"/>
        <v>5122.1989929299998</v>
      </c>
      <c r="D5422" s="2">
        <f>SUM(Y5422:Y$5459)</f>
        <v>5122.1989929398806</v>
      </c>
      <c r="E5422" s="91">
        <v>0</v>
      </c>
      <c r="F5422" s="88">
        <f t="shared" si="2859"/>
        <v>6455.85</v>
      </c>
      <c r="G5422" s="3">
        <f>IF(AND(N5422=1,N5421&gt;1),VLOOKUP(A5421,[1]Plan1!$BK$81:$BM$259,3),G5421)</f>
        <v>6413.24</v>
      </c>
      <c r="H5422" s="11">
        <f t="shared" si="2860"/>
        <v>46492</v>
      </c>
      <c r="I5422" s="11">
        <f t="shared" si="2861"/>
        <v>46522</v>
      </c>
      <c r="J5422" s="12">
        <f t="shared" si="2834"/>
        <v>-6.6002153085962245E-3</v>
      </c>
      <c r="K5422" s="11">
        <f t="shared" si="2850"/>
        <v>46582</v>
      </c>
      <c r="L5422" s="11">
        <f t="shared" si="2835"/>
        <v>46582</v>
      </c>
      <c r="M5422" s="1">
        <f t="shared" si="2854"/>
        <v>22</v>
      </c>
      <c r="N5422" s="1">
        <f t="shared" si="2836"/>
        <v>20</v>
      </c>
      <c r="O5422" s="2">
        <f t="shared" si="2837"/>
        <v>0.99399799</v>
      </c>
      <c r="P5422" s="13">
        <f t="shared" si="2862"/>
        <v>0.99339977999999995</v>
      </c>
      <c r="Q5422" s="13">
        <f t="shared" si="2855"/>
        <v>1.2570891506839537</v>
      </c>
      <c r="R5422" s="2">
        <f t="shared" si="2858"/>
        <v>1.2495440799999999</v>
      </c>
      <c r="S5422" s="2">
        <f t="shared" si="2851"/>
        <v>1.33428788</v>
      </c>
      <c r="T5422" s="2">
        <f t="shared" si="2838"/>
        <v>6834.4880352099999</v>
      </c>
      <c r="U5422" s="2">
        <f t="shared" si="2839"/>
        <v>1712.2890422880075</v>
      </c>
      <c r="V5422" s="2">
        <f t="shared" si="2840"/>
        <v>0</v>
      </c>
      <c r="W5422" s="2">
        <f t="shared" si="2841"/>
        <v>6834.4880352180071</v>
      </c>
      <c r="X5422" s="17">
        <f t="shared" si="2842"/>
        <v>0</v>
      </c>
      <c r="Y5422" s="2">
        <f t="shared" si="2843"/>
        <v>0</v>
      </c>
      <c r="Z5422" s="72">
        <f t="shared" si="2844"/>
        <v>0</v>
      </c>
      <c r="AA5422" s="2">
        <f t="shared" si="2831"/>
        <v>0</v>
      </c>
      <c r="AB5422" s="12">
        <f t="shared" si="2852"/>
        <v>4.6600000000000003E-2</v>
      </c>
      <c r="AC5422" s="17">
        <f t="shared" si="2845"/>
        <v>20</v>
      </c>
      <c r="AD5422" s="17">
        <v>252</v>
      </c>
      <c r="AE5422" s="13">
        <f t="shared" si="2856"/>
        <v>1.0036213679999999</v>
      </c>
      <c r="AF5422" s="2">
        <f t="shared" si="2832"/>
        <v>24.750196259999999</v>
      </c>
      <c r="AG5422" s="2">
        <f t="shared" si="2846"/>
        <v>24.750196259999999</v>
      </c>
      <c r="AH5422" s="3">
        <f t="shared" si="2847"/>
        <v>0</v>
      </c>
      <c r="AI5422" s="4" t="str">
        <f t="shared" si="2857"/>
        <v>A+J=</v>
      </c>
      <c r="AJ5422" s="11">
        <f t="shared" si="2853"/>
        <v>46582</v>
      </c>
      <c r="AQ5422" s="53"/>
      <c r="AR5422" s="53"/>
    </row>
    <row r="5423" spans="1:44" x14ac:dyDescent="0.2">
      <c r="A5423" s="158">
        <f t="shared" si="2848"/>
        <v>46579</v>
      </c>
      <c r="B5423" s="2">
        <f t="shared" si="2833"/>
        <v>6859.238231478007</v>
      </c>
      <c r="C5423" s="2">
        <f t="shared" si="2849"/>
        <v>5122.1989929299998</v>
      </c>
      <c r="D5423" s="2">
        <f>SUM(Y5423:Y$5459)</f>
        <v>5122.1989929398806</v>
      </c>
      <c r="E5423" s="91">
        <v>0</v>
      </c>
      <c r="F5423" s="88">
        <f t="shared" si="2859"/>
        <v>6455.85</v>
      </c>
      <c r="G5423" s="3">
        <f>IF(AND(N5423=1,N5422&gt;1),VLOOKUP(A5422,[1]Plan1!$BK$81:$BM$259,3),G5422)</f>
        <v>6413.24</v>
      </c>
      <c r="H5423" s="11">
        <f t="shared" si="2860"/>
        <v>46492</v>
      </c>
      <c r="I5423" s="11">
        <f t="shared" si="2861"/>
        <v>46522</v>
      </c>
      <c r="J5423" s="12">
        <f t="shared" si="2834"/>
        <v>-6.6002153085962245E-3</v>
      </c>
      <c r="K5423" s="11">
        <f t="shared" si="2850"/>
        <v>46582</v>
      </c>
      <c r="L5423" s="11">
        <f t="shared" si="2835"/>
        <v>46582</v>
      </c>
      <c r="M5423" s="1">
        <f t="shared" si="2854"/>
        <v>22</v>
      </c>
      <c r="N5423" s="1">
        <f t="shared" si="2836"/>
        <v>20</v>
      </c>
      <c r="O5423" s="2">
        <f t="shared" si="2837"/>
        <v>0.99399799</v>
      </c>
      <c r="P5423" s="13">
        <f t="shared" si="2862"/>
        <v>0.99339977999999995</v>
      </c>
      <c r="Q5423" s="13">
        <f t="shared" si="2855"/>
        <v>1.2570891506839537</v>
      </c>
      <c r="R5423" s="2">
        <f t="shared" si="2858"/>
        <v>1.2495440799999999</v>
      </c>
      <c r="S5423" s="2">
        <f t="shared" si="2851"/>
        <v>1.33428788</v>
      </c>
      <c r="T5423" s="2">
        <f t="shared" si="2838"/>
        <v>6834.4880352099999</v>
      </c>
      <c r="U5423" s="2">
        <f t="shared" si="2839"/>
        <v>1712.2890422880075</v>
      </c>
      <c r="V5423" s="2">
        <f t="shared" si="2840"/>
        <v>0</v>
      </c>
      <c r="W5423" s="2">
        <f t="shared" si="2841"/>
        <v>6834.4880352180071</v>
      </c>
      <c r="X5423" s="17">
        <f t="shared" si="2842"/>
        <v>0</v>
      </c>
      <c r="Y5423" s="2">
        <f t="shared" si="2843"/>
        <v>0</v>
      </c>
      <c r="Z5423" s="72">
        <f t="shared" si="2844"/>
        <v>0</v>
      </c>
      <c r="AA5423" s="2">
        <f t="shared" si="2831"/>
        <v>0</v>
      </c>
      <c r="AB5423" s="12">
        <f t="shared" si="2852"/>
        <v>4.6600000000000003E-2</v>
      </c>
      <c r="AC5423" s="17">
        <f t="shared" si="2845"/>
        <v>20</v>
      </c>
      <c r="AD5423" s="17">
        <v>252</v>
      </c>
      <c r="AE5423" s="13">
        <f t="shared" si="2856"/>
        <v>1.0036213679999999</v>
      </c>
      <c r="AF5423" s="2">
        <f t="shared" si="2832"/>
        <v>24.750196259999999</v>
      </c>
      <c r="AG5423" s="2">
        <f t="shared" si="2846"/>
        <v>24.750196259999999</v>
      </c>
      <c r="AH5423" s="3">
        <f t="shared" si="2847"/>
        <v>0</v>
      </c>
      <c r="AI5423" s="4" t="str">
        <f t="shared" si="2857"/>
        <v>A+J=</v>
      </c>
      <c r="AJ5423" s="11">
        <f t="shared" si="2853"/>
        <v>46582</v>
      </c>
      <c r="AQ5423" s="53"/>
      <c r="AR5423" s="53"/>
    </row>
    <row r="5424" spans="1:44" x14ac:dyDescent="0.2">
      <c r="A5424" s="158">
        <f t="shared" si="2848"/>
        <v>46580</v>
      </c>
      <c r="B5424" s="2">
        <f t="shared" si="2833"/>
        <v>6859.238231478007</v>
      </c>
      <c r="C5424" s="2">
        <f t="shared" si="2849"/>
        <v>5122.1989929299998</v>
      </c>
      <c r="D5424" s="2">
        <f>SUM(Y5424:Y$5459)</f>
        <v>5122.1989929398806</v>
      </c>
      <c r="E5424" s="91">
        <v>0</v>
      </c>
      <c r="F5424" s="88">
        <f t="shared" si="2859"/>
        <v>6455.85</v>
      </c>
      <c r="G5424" s="3">
        <f>IF(AND(N5424=1,N5423&gt;1),VLOOKUP(A5423,[1]Plan1!$BK$81:$BM$259,3),G5423)</f>
        <v>6413.24</v>
      </c>
      <c r="H5424" s="11">
        <f t="shared" si="2860"/>
        <v>46492</v>
      </c>
      <c r="I5424" s="11">
        <f t="shared" si="2861"/>
        <v>46522</v>
      </c>
      <c r="J5424" s="12">
        <f t="shared" si="2834"/>
        <v>-6.6002153085962245E-3</v>
      </c>
      <c r="K5424" s="11">
        <f t="shared" si="2850"/>
        <v>46582</v>
      </c>
      <c r="L5424" s="11">
        <f t="shared" si="2835"/>
        <v>46582</v>
      </c>
      <c r="M5424" s="1">
        <f t="shared" si="2854"/>
        <v>22</v>
      </c>
      <c r="N5424" s="1">
        <f t="shared" si="2836"/>
        <v>20</v>
      </c>
      <c r="O5424" s="2">
        <f t="shared" si="2837"/>
        <v>0.99399799</v>
      </c>
      <c r="P5424" s="13">
        <f t="shared" si="2862"/>
        <v>0.99339977999999995</v>
      </c>
      <c r="Q5424" s="13">
        <f t="shared" si="2855"/>
        <v>1.2570891506839537</v>
      </c>
      <c r="R5424" s="2">
        <f t="shared" si="2858"/>
        <v>1.2495440799999999</v>
      </c>
      <c r="S5424" s="2">
        <f t="shared" si="2851"/>
        <v>1.33428788</v>
      </c>
      <c r="T5424" s="2">
        <f t="shared" si="2838"/>
        <v>6834.4880352099999</v>
      </c>
      <c r="U5424" s="2">
        <f t="shared" si="2839"/>
        <v>1712.2890422880075</v>
      </c>
      <c r="V5424" s="2">
        <f t="shared" si="2840"/>
        <v>0</v>
      </c>
      <c r="W5424" s="2">
        <f t="shared" si="2841"/>
        <v>6834.4880352180071</v>
      </c>
      <c r="X5424" s="17">
        <f t="shared" si="2842"/>
        <v>0</v>
      </c>
      <c r="Y5424" s="2">
        <f t="shared" si="2843"/>
        <v>0</v>
      </c>
      <c r="Z5424" s="72">
        <f t="shared" si="2844"/>
        <v>0</v>
      </c>
      <c r="AA5424" s="2">
        <f t="shared" ref="AA5424:AA5459" si="2863">IF(Z5424&gt;0,TRUNC(Z5424*T5424,8),0)</f>
        <v>0</v>
      </c>
      <c r="AB5424" s="12">
        <f t="shared" si="2852"/>
        <v>4.6600000000000003E-2</v>
      </c>
      <c r="AC5424" s="17">
        <f t="shared" si="2845"/>
        <v>20</v>
      </c>
      <c r="AD5424" s="17">
        <v>252</v>
      </c>
      <c r="AE5424" s="13">
        <f t="shared" si="2856"/>
        <v>1.0036213679999999</v>
      </c>
      <c r="AF5424" s="2">
        <f t="shared" ref="AF5424:AF5459" si="2864">TRUNC((T5424*(AE5424-1)),8)</f>
        <v>24.750196259999999</v>
      </c>
      <c r="AG5424" s="2">
        <f t="shared" si="2846"/>
        <v>24.750196259999999</v>
      </c>
      <c r="AH5424" s="3">
        <f t="shared" si="2847"/>
        <v>0</v>
      </c>
      <c r="AI5424" s="4" t="str">
        <f t="shared" si="2857"/>
        <v>A+J=</v>
      </c>
      <c r="AJ5424" s="11">
        <f t="shared" si="2853"/>
        <v>46582</v>
      </c>
      <c r="AQ5424" s="53"/>
      <c r="AR5424" s="53"/>
    </row>
    <row r="5425" spans="1:44" x14ac:dyDescent="0.2">
      <c r="A5425" s="158">
        <f t="shared" si="2848"/>
        <v>46581</v>
      </c>
      <c r="B5425" s="2">
        <f t="shared" si="2833"/>
        <v>6860.4780896280072</v>
      </c>
      <c r="C5425" s="2">
        <f t="shared" si="2849"/>
        <v>5122.1989929299998</v>
      </c>
      <c r="D5425" s="2">
        <f>SUM(Y5425:Y$5459)</f>
        <v>5122.1989929398806</v>
      </c>
      <c r="E5425" s="91">
        <v>0</v>
      </c>
      <c r="F5425" s="88">
        <f t="shared" si="2859"/>
        <v>6455.85</v>
      </c>
      <c r="G5425" s="3">
        <f>IF(AND(N5425=1,N5424&gt;1),VLOOKUP(A5424,[1]Plan1!$BK$81:$BM$259,3),G5424)</f>
        <v>6413.24</v>
      </c>
      <c r="H5425" s="11">
        <f t="shared" si="2860"/>
        <v>46492</v>
      </c>
      <c r="I5425" s="11">
        <f t="shared" si="2861"/>
        <v>46522</v>
      </c>
      <c r="J5425" s="12">
        <f t="shared" si="2834"/>
        <v>-6.6002153085962245E-3</v>
      </c>
      <c r="K5425" s="11">
        <f t="shared" si="2850"/>
        <v>46582</v>
      </c>
      <c r="L5425" s="11">
        <f t="shared" si="2835"/>
        <v>46582</v>
      </c>
      <c r="M5425" s="1">
        <f t="shared" si="2854"/>
        <v>22</v>
      </c>
      <c r="N5425" s="1">
        <f t="shared" si="2836"/>
        <v>21</v>
      </c>
      <c r="O5425" s="2">
        <f t="shared" si="2837"/>
        <v>0.99369883999999997</v>
      </c>
      <c r="P5425" s="13">
        <f t="shared" si="2862"/>
        <v>0.99339977999999995</v>
      </c>
      <c r="Q5425" s="13">
        <f t="shared" si="2855"/>
        <v>1.2570891506839537</v>
      </c>
      <c r="R5425" s="2">
        <f t="shared" si="2858"/>
        <v>1.2491680300000001</v>
      </c>
      <c r="S5425" s="2">
        <f t="shared" si="2851"/>
        <v>1.33428788</v>
      </c>
      <c r="T5425" s="2">
        <f t="shared" si="2838"/>
        <v>6834.4880352099999</v>
      </c>
      <c r="U5425" s="2">
        <f t="shared" si="2839"/>
        <v>1712.2890422880075</v>
      </c>
      <c r="V5425" s="2">
        <f t="shared" si="2840"/>
        <v>0</v>
      </c>
      <c r="W5425" s="2">
        <f t="shared" si="2841"/>
        <v>6834.4880352180071</v>
      </c>
      <c r="X5425" s="17">
        <f t="shared" si="2842"/>
        <v>0</v>
      </c>
      <c r="Y5425" s="2">
        <f t="shared" si="2843"/>
        <v>0</v>
      </c>
      <c r="Z5425" s="72">
        <f t="shared" si="2844"/>
        <v>0</v>
      </c>
      <c r="AA5425" s="2">
        <f t="shared" si="2863"/>
        <v>0</v>
      </c>
      <c r="AB5425" s="12">
        <f t="shared" si="2852"/>
        <v>4.6600000000000003E-2</v>
      </c>
      <c r="AC5425" s="17">
        <f t="shared" si="2845"/>
        <v>21</v>
      </c>
      <c r="AD5425" s="17">
        <v>252</v>
      </c>
      <c r="AE5425" s="13">
        <f t="shared" si="2856"/>
        <v>1.00380278</v>
      </c>
      <c r="AF5425" s="2">
        <f t="shared" si="2864"/>
        <v>25.990054409999999</v>
      </c>
      <c r="AG5425" s="2">
        <f t="shared" si="2846"/>
        <v>25.990054409999999</v>
      </c>
      <c r="AH5425" s="3">
        <f t="shared" si="2847"/>
        <v>0</v>
      </c>
      <c r="AI5425" s="4" t="str">
        <f t="shared" si="2857"/>
        <v>A+J=</v>
      </c>
      <c r="AJ5425" s="11">
        <f t="shared" si="2853"/>
        <v>46582</v>
      </c>
      <c r="AQ5425" s="53"/>
      <c r="AR5425" s="53"/>
    </row>
    <row r="5426" spans="1:44" x14ac:dyDescent="0.2">
      <c r="A5426" s="158">
        <f t="shared" si="2848"/>
        <v>46582</v>
      </c>
      <c r="B5426" s="2">
        <f t="shared" si="2833"/>
        <v>6861.718173308007</v>
      </c>
      <c r="C5426" s="2">
        <f t="shared" si="2849"/>
        <v>5122.1989929299998</v>
      </c>
      <c r="D5426" s="2">
        <f>SUM(Y5426:Y$5459)</f>
        <v>5122.1989929398806</v>
      </c>
      <c r="E5426" s="91">
        <v>0</v>
      </c>
      <c r="F5426" s="88">
        <f t="shared" si="2859"/>
        <v>6455.85</v>
      </c>
      <c r="G5426" s="3">
        <f>IF(AND(N5426=1,N5425&gt;1),VLOOKUP(A5425,[1]Plan1!$BK$81:$BM$259,3),G5425)</f>
        <v>6413.24</v>
      </c>
      <c r="H5426" s="11">
        <f t="shared" si="2860"/>
        <v>46492</v>
      </c>
      <c r="I5426" s="11">
        <f t="shared" si="2861"/>
        <v>46522</v>
      </c>
      <c r="J5426" s="12">
        <f t="shared" si="2834"/>
        <v>-6.6002153085962245E-3</v>
      </c>
      <c r="K5426" s="11">
        <f t="shared" si="2850"/>
        <v>46615</v>
      </c>
      <c r="L5426" s="11">
        <f t="shared" si="2835"/>
        <v>46582</v>
      </c>
      <c r="M5426" s="1">
        <f t="shared" si="2854"/>
        <v>22</v>
      </c>
      <c r="N5426" s="1">
        <f t="shared" si="2836"/>
        <v>22</v>
      </c>
      <c r="O5426" s="2">
        <f t="shared" si="2837"/>
        <v>0.99339977999999995</v>
      </c>
      <c r="P5426" s="13">
        <f t="shared" si="2862"/>
        <v>0.99339977999999995</v>
      </c>
      <c r="Q5426" s="13">
        <f t="shared" si="2855"/>
        <v>1.2570891506839537</v>
      </c>
      <c r="R5426" s="2">
        <f t="shared" si="2858"/>
        <v>1.2487920800000001</v>
      </c>
      <c r="S5426" s="2">
        <f t="shared" si="2851"/>
        <v>1.33428788</v>
      </c>
      <c r="T5426" s="2">
        <f t="shared" si="2838"/>
        <v>6834.4880352099999</v>
      </c>
      <c r="U5426" s="2">
        <f t="shared" si="2839"/>
        <v>1712.2890422880075</v>
      </c>
      <c r="V5426" s="2">
        <f t="shared" si="2840"/>
        <v>0</v>
      </c>
      <c r="W5426" s="2">
        <f t="shared" si="2841"/>
        <v>6834.4880352180071</v>
      </c>
      <c r="X5426" s="17">
        <f t="shared" si="2842"/>
        <v>178</v>
      </c>
      <c r="Y5426" s="2">
        <f t="shared" si="2843"/>
        <v>2556.2399638400002</v>
      </c>
      <c r="Z5426" s="72">
        <f t="shared" si="2844"/>
        <v>0.49905127999999999</v>
      </c>
      <c r="AA5426" s="2">
        <f t="shared" si="2863"/>
        <v>3410.7600021100002</v>
      </c>
      <c r="AB5426" s="12">
        <f t="shared" si="2852"/>
        <v>4.6600000000000003E-2</v>
      </c>
      <c r="AC5426" s="17">
        <f t="shared" si="2845"/>
        <v>22</v>
      </c>
      <c r="AD5426" s="17">
        <v>252</v>
      </c>
      <c r="AE5426" s="13">
        <f t="shared" si="2856"/>
        <v>1.003984225</v>
      </c>
      <c r="AF5426" s="2">
        <f t="shared" si="2864"/>
        <v>27.230138090000001</v>
      </c>
      <c r="AG5426" s="2">
        <f t="shared" si="2846"/>
        <v>27.230138090000001</v>
      </c>
      <c r="AH5426" s="3">
        <f t="shared" si="2847"/>
        <v>3437.9901402</v>
      </c>
      <c r="AI5426" s="4" t="str">
        <f t="shared" si="2857"/>
        <v>A+J=</v>
      </c>
      <c r="AJ5426" s="11">
        <f t="shared" si="2853"/>
        <v>46582</v>
      </c>
      <c r="AQ5426" s="53"/>
      <c r="AR5426" s="53"/>
    </row>
    <row r="5427" spans="1:44" x14ac:dyDescent="0.2">
      <c r="A5427" s="158">
        <f t="shared" si="2848"/>
        <v>46583</v>
      </c>
      <c r="B5427" s="2">
        <f t="shared" si="2833"/>
        <v>3424.3468993246574</v>
      </c>
      <c r="C5427" s="2">
        <f t="shared" si="2849"/>
        <v>2565.9590290900001</v>
      </c>
      <c r="D5427" s="2">
        <f>SUM(Y5427:Y$5459)</f>
        <v>2565.9590290998804</v>
      </c>
      <c r="E5427" s="91">
        <v>0</v>
      </c>
      <c r="F5427" s="88">
        <f t="shared" si="2859"/>
        <v>6455.85</v>
      </c>
      <c r="G5427" s="3">
        <f>IF(AND(N5427=1,N5426&gt;1),VLOOKUP(A5426,[1]Plan1!$BK$81:$BM$259,3),G5426)</f>
        <v>6413.24</v>
      </c>
      <c r="H5427" s="11">
        <f t="shared" si="2860"/>
        <v>46522</v>
      </c>
      <c r="I5427" s="11">
        <f t="shared" si="2861"/>
        <v>46553</v>
      </c>
      <c r="J5427" s="12">
        <f t="shared" si="2834"/>
        <v>-6.6002153085962245E-3</v>
      </c>
      <c r="K5427" s="11">
        <f t="shared" si="2850"/>
        <v>46615</v>
      </c>
      <c r="L5427" s="11">
        <f t="shared" si="2835"/>
        <v>46615</v>
      </c>
      <c r="M5427" s="1">
        <f t="shared" si="2854"/>
        <v>23</v>
      </c>
      <c r="N5427" s="1">
        <f t="shared" si="2836"/>
        <v>1</v>
      </c>
      <c r="O5427" s="2">
        <f t="shared" si="2837"/>
        <v>0.99971211999999998</v>
      </c>
      <c r="P5427" s="13">
        <f t="shared" si="2862"/>
        <v>0.99339977999999995</v>
      </c>
      <c r="Q5427" s="13">
        <f t="shared" si="2855"/>
        <v>1.2487920857298263</v>
      </c>
      <c r="R5427" s="2">
        <f t="shared" si="2858"/>
        <v>1.24843258</v>
      </c>
      <c r="S5427" s="2">
        <f t="shared" si="2851"/>
        <v>1.33428788</v>
      </c>
      <c r="T5427" s="2">
        <f t="shared" si="2838"/>
        <v>3423.7280330899998</v>
      </c>
      <c r="U5427" s="2">
        <f t="shared" si="2839"/>
        <v>857.76900400465729</v>
      </c>
      <c r="V5427" s="2">
        <f t="shared" si="2840"/>
        <v>0</v>
      </c>
      <c r="W5427" s="2">
        <f t="shared" si="2841"/>
        <v>3423.7280330946573</v>
      </c>
      <c r="X5427" s="17">
        <f t="shared" si="2842"/>
        <v>0</v>
      </c>
      <c r="Y5427" s="2">
        <f t="shared" si="2843"/>
        <v>0</v>
      </c>
      <c r="Z5427" s="72">
        <f t="shared" si="2844"/>
        <v>0</v>
      </c>
      <c r="AA5427" s="2">
        <f t="shared" si="2863"/>
        <v>0</v>
      </c>
      <c r="AB5427" s="12">
        <f t="shared" si="2852"/>
        <v>4.6600000000000003E-2</v>
      </c>
      <c r="AC5427" s="17">
        <f t="shared" si="2845"/>
        <v>1</v>
      </c>
      <c r="AD5427" s="17">
        <v>252</v>
      </c>
      <c r="AE5427" s="13">
        <f t="shared" si="2856"/>
        <v>1.0001807579999999</v>
      </c>
      <c r="AF5427" s="2">
        <f t="shared" si="2864"/>
        <v>0.61886622999999996</v>
      </c>
      <c r="AG5427" s="2">
        <f t="shared" si="2846"/>
        <v>0.61886622999999996</v>
      </c>
      <c r="AH5427" s="3">
        <f t="shared" si="2847"/>
        <v>0</v>
      </c>
      <c r="AI5427" s="4" t="str">
        <f t="shared" si="2857"/>
        <v>A+J=</v>
      </c>
      <c r="AJ5427" s="11">
        <f t="shared" si="2853"/>
        <v>46615</v>
      </c>
      <c r="AQ5427" s="53"/>
      <c r="AR5427" s="53"/>
    </row>
    <row r="5428" spans="1:44" x14ac:dyDescent="0.2">
      <c r="A5428" s="158">
        <f t="shared" si="2848"/>
        <v>46584</v>
      </c>
      <c r="B5428" s="2">
        <f t="shared" si="2833"/>
        <v>3424.9658751146571</v>
      </c>
      <c r="C5428" s="2">
        <f t="shared" si="2849"/>
        <v>2565.9590290900001</v>
      </c>
      <c r="D5428" s="2">
        <f>SUM(Y5428:Y$5459)</f>
        <v>2565.9590290998804</v>
      </c>
      <c r="E5428" s="91">
        <v>0</v>
      </c>
      <c r="F5428" s="88">
        <f t="shared" si="2859"/>
        <v>6455.85</v>
      </c>
      <c r="G5428" s="3">
        <f>IF(AND(N5428=1,N5427&gt;1),VLOOKUP(A5427,[1]Plan1!$BK$81:$BM$259,3),G5427)</f>
        <v>6413.24</v>
      </c>
      <c r="H5428" s="11">
        <f t="shared" si="2860"/>
        <v>46522</v>
      </c>
      <c r="I5428" s="11">
        <f t="shared" si="2861"/>
        <v>46553</v>
      </c>
      <c r="J5428" s="12">
        <f t="shared" si="2834"/>
        <v>-6.6002153085962245E-3</v>
      </c>
      <c r="K5428" s="11">
        <f t="shared" si="2850"/>
        <v>46615</v>
      </c>
      <c r="L5428" s="11">
        <f t="shared" si="2835"/>
        <v>46615</v>
      </c>
      <c r="M5428" s="1">
        <f t="shared" si="2854"/>
        <v>23</v>
      </c>
      <c r="N5428" s="1">
        <f t="shared" si="2836"/>
        <v>2</v>
      </c>
      <c r="O5428" s="2">
        <f t="shared" si="2837"/>
        <v>0.99942432999999997</v>
      </c>
      <c r="P5428" s="13">
        <f t="shared" si="2862"/>
        <v>0.99339977999999995</v>
      </c>
      <c r="Q5428" s="13">
        <f t="shared" si="2855"/>
        <v>1.2487920857298263</v>
      </c>
      <c r="R5428" s="2">
        <f t="shared" si="2858"/>
        <v>1.2480731899999999</v>
      </c>
      <c r="S5428" s="2">
        <f t="shared" si="2851"/>
        <v>1.33428788</v>
      </c>
      <c r="T5428" s="2">
        <f t="shared" si="2838"/>
        <v>3423.7280330899998</v>
      </c>
      <c r="U5428" s="2">
        <f t="shared" si="2839"/>
        <v>857.76900400465729</v>
      </c>
      <c r="V5428" s="2">
        <f t="shared" si="2840"/>
        <v>0</v>
      </c>
      <c r="W5428" s="2">
        <f t="shared" si="2841"/>
        <v>3423.7280330946573</v>
      </c>
      <c r="X5428" s="17">
        <f t="shared" si="2842"/>
        <v>0</v>
      </c>
      <c r="Y5428" s="2">
        <f t="shared" si="2843"/>
        <v>0</v>
      </c>
      <c r="Z5428" s="72">
        <f t="shared" si="2844"/>
        <v>0</v>
      </c>
      <c r="AA5428" s="2">
        <f t="shared" si="2863"/>
        <v>0</v>
      </c>
      <c r="AB5428" s="12">
        <f t="shared" si="2852"/>
        <v>4.6600000000000003E-2</v>
      </c>
      <c r="AC5428" s="17">
        <f t="shared" si="2845"/>
        <v>2</v>
      </c>
      <c r="AD5428" s="17">
        <v>252</v>
      </c>
      <c r="AE5428" s="13">
        <f t="shared" si="2856"/>
        <v>1.0003615480000001</v>
      </c>
      <c r="AF5428" s="2">
        <f t="shared" si="2864"/>
        <v>1.23784202</v>
      </c>
      <c r="AG5428" s="2">
        <f t="shared" si="2846"/>
        <v>1.23784202</v>
      </c>
      <c r="AH5428" s="3">
        <f t="shared" si="2847"/>
        <v>0</v>
      </c>
      <c r="AI5428" s="4" t="str">
        <f t="shared" si="2857"/>
        <v>A+J=</v>
      </c>
      <c r="AJ5428" s="11">
        <f t="shared" si="2853"/>
        <v>46615</v>
      </c>
      <c r="AQ5428" s="53"/>
      <c r="AR5428" s="53"/>
    </row>
    <row r="5429" spans="1:44" x14ac:dyDescent="0.2">
      <c r="A5429" s="158">
        <f t="shared" si="2848"/>
        <v>46585</v>
      </c>
      <c r="B5429" s="2">
        <f t="shared" si="2833"/>
        <v>3425.5849638846576</v>
      </c>
      <c r="C5429" s="2">
        <f t="shared" si="2849"/>
        <v>2565.9590290900001</v>
      </c>
      <c r="D5429" s="2">
        <f>SUM(Y5429:Y$5459)</f>
        <v>2565.9590290998804</v>
      </c>
      <c r="E5429" s="91">
        <v>0</v>
      </c>
      <c r="F5429" s="88">
        <f t="shared" si="2859"/>
        <v>6455.85</v>
      </c>
      <c r="G5429" s="3">
        <f>IF(AND(N5429=1,N5428&gt;1),VLOOKUP(A5428,[1]Plan1!$BK$81:$BM$259,3),G5428)</f>
        <v>6413.24</v>
      </c>
      <c r="H5429" s="11">
        <f t="shared" si="2860"/>
        <v>46522</v>
      </c>
      <c r="I5429" s="11">
        <f t="shared" si="2861"/>
        <v>46553</v>
      </c>
      <c r="J5429" s="12">
        <f t="shared" si="2834"/>
        <v>-6.6002153085962245E-3</v>
      </c>
      <c r="K5429" s="11">
        <f t="shared" si="2850"/>
        <v>46615</v>
      </c>
      <c r="L5429" s="11">
        <f t="shared" si="2835"/>
        <v>46615</v>
      </c>
      <c r="M5429" s="1">
        <f t="shared" si="2854"/>
        <v>23</v>
      </c>
      <c r="N5429" s="1">
        <f t="shared" si="2836"/>
        <v>3</v>
      </c>
      <c r="O5429" s="2">
        <f t="shared" si="2837"/>
        <v>0.99913662000000003</v>
      </c>
      <c r="P5429" s="13">
        <f t="shared" si="2862"/>
        <v>0.99339977999999995</v>
      </c>
      <c r="Q5429" s="13">
        <f t="shared" si="2855"/>
        <v>1.2487920857298263</v>
      </c>
      <c r="R5429" s="2">
        <f t="shared" si="2858"/>
        <v>1.2477138999999999</v>
      </c>
      <c r="S5429" s="2">
        <f t="shared" si="2851"/>
        <v>1.33428788</v>
      </c>
      <c r="T5429" s="2">
        <f t="shared" si="2838"/>
        <v>3423.7280330899998</v>
      </c>
      <c r="U5429" s="2">
        <f t="shared" si="2839"/>
        <v>857.76900400465729</v>
      </c>
      <c r="V5429" s="2">
        <f t="shared" si="2840"/>
        <v>0</v>
      </c>
      <c r="W5429" s="2">
        <f t="shared" si="2841"/>
        <v>3423.7280330946573</v>
      </c>
      <c r="X5429" s="17">
        <f t="shared" si="2842"/>
        <v>0</v>
      </c>
      <c r="Y5429" s="2">
        <f t="shared" si="2843"/>
        <v>0</v>
      </c>
      <c r="Z5429" s="72">
        <f t="shared" si="2844"/>
        <v>0</v>
      </c>
      <c r="AA5429" s="2">
        <f t="shared" si="2863"/>
        <v>0</v>
      </c>
      <c r="AB5429" s="12">
        <f t="shared" si="2852"/>
        <v>4.6600000000000003E-2</v>
      </c>
      <c r="AC5429" s="17">
        <f t="shared" si="2845"/>
        <v>3</v>
      </c>
      <c r="AD5429" s="17">
        <v>252</v>
      </c>
      <c r="AE5429" s="13">
        <f t="shared" si="2856"/>
        <v>1.0005423710000001</v>
      </c>
      <c r="AF5429" s="2">
        <f t="shared" si="2864"/>
        <v>1.8569307900000001</v>
      </c>
      <c r="AG5429" s="2">
        <f t="shared" si="2846"/>
        <v>1.8569307900000001</v>
      </c>
      <c r="AH5429" s="3">
        <f t="shared" si="2847"/>
        <v>0</v>
      </c>
      <c r="AI5429" s="4" t="str">
        <f t="shared" si="2857"/>
        <v>A+J=</v>
      </c>
      <c r="AJ5429" s="11">
        <f t="shared" si="2853"/>
        <v>46615</v>
      </c>
      <c r="AQ5429" s="53"/>
      <c r="AR5429" s="53"/>
    </row>
    <row r="5430" spans="1:44" x14ac:dyDescent="0.2">
      <c r="A5430" s="158">
        <f t="shared" si="2848"/>
        <v>46586</v>
      </c>
      <c r="B5430" s="2">
        <f t="shared" si="2833"/>
        <v>3425.5849638846576</v>
      </c>
      <c r="C5430" s="2">
        <f t="shared" si="2849"/>
        <v>2565.9590290900001</v>
      </c>
      <c r="D5430" s="2">
        <f>SUM(Y5430:Y$5459)</f>
        <v>2565.9590290998804</v>
      </c>
      <c r="E5430" s="91">
        <v>0</v>
      </c>
      <c r="F5430" s="88">
        <f t="shared" si="2859"/>
        <v>6455.85</v>
      </c>
      <c r="G5430" s="3">
        <f>IF(AND(N5430=1,N5429&gt;1),VLOOKUP(A5429,[1]Plan1!$BK$81:$BM$259,3),G5429)</f>
        <v>6413.24</v>
      </c>
      <c r="H5430" s="11">
        <f t="shared" si="2860"/>
        <v>46522</v>
      </c>
      <c r="I5430" s="11">
        <f t="shared" si="2861"/>
        <v>46553</v>
      </c>
      <c r="J5430" s="12">
        <f t="shared" si="2834"/>
        <v>-6.6002153085962245E-3</v>
      </c>
      <c r="K5430" s="11">
        <f t="shared" si="2850"/>
        <v>46615</v>
      </c>
      <c r="L5430" s="11">
        <f t="shared" si="2835"/>
        <v>46615</v>
      </c>
      <c r="M5430" s="1">
        <f t="shared" si="2854"/>
        <v>23</v>
      </c>
      <c r="N5430" s="1">
        <f t="shared" si="2836"/>
        <v>3</v>
      </c>
      <c r="O5430" s="2">
        <f t="shared" si="2837"/>
        <v>0.99913662000000003</v>
      </c>
      <c r="P5430" s="13">
        <f t="shared" si="2862"/>
        <v>0.99339977999999995</v>
      </c>
      <c r="Q5430" s="13">
        <f t="shared" si="2855"/>
        <v>1.2487920857298263</v>
      </c>
      <c r="R5430" s="2">
        <f t="shared" si="2858"/>
        <v>1.2477138999999999</v>
      </c>
      <c r="S5430" s="2">
        <f t="shared" si="2851"/>
        <v>1.33428788</v>
      </c>
      <c r="T5430" s="2">
        <f t="shared" si="2838"/>
        <v>3423.7280330899998</v>
      </c>
      <c r="U5430" s="2">
        <f t="shared" si="2839"/>
        <v>857.76900400465729</v>
      </c>
      <c r="V5430" s="2">
        <f t="shared" si="2840"/>
        <v>0</v>
      </c>
      <c r="W5430" s="2">
        <f t="shared" si="2841"/>
        <v>3423.7280330946573</v>
      </c>
      <c r="X5430" s="17">
        <f t="shared" si="2842"/>
        <v>0</v>
      </c>
      <c r="Y5430" s="2">
        <f t="shared" si="2843"/>
        <v>0</v>
      </c>
      <c r="Z5430" s="72">
        <f t="shared" si="2844"/>
        <v>0</v>
      </c>
      <c r="AA5430" s="2">
        <f t="shared" si="2863"/>
        <v>0</v>
      </c>
      <c r="AB5430" s="12">
        <f t="shared" si="2852"/>
        <v>4.6600000000000003E-2</v>
      </c>
      <c r="AC5430" s="17">
        <f t="shared" si="2845"/>
        <v>3</v>
      </c>
      <c r="AD5430" s="17">
        <v>252</v>
      </c>
      <c r="AE5430" s="13">
        <f t="shared" si="2856"/>
        <v>1.0005423710000001</v>
      </c>
      <c r="AF5430" s="2">
        <f t="shared" si="2864"/>
        <v>1.8569307900000001</v>
      </c>
      <c r="AG5430" s="2">
        <f t="shared" si="2846"/>
        <v>1.8569307900000001</v>
      </c>
      <c r="AH5430" s="3">
        <f t="shared" si="2847"/>
        <v>0</v>
      </c>
      <c r="AI5430" s="4" t="str">
        <f t="shared" si="2857"/>
        <v>A+J=</v>
      </c>
      <c r="AJ5430" s="11">
        <f t="shared" si="2853"/>
        <v>46615</v>
      </c>
      <c r="AQ5430" s="53"/>
      <c r="AR5430" s="53"/>
    </row>
    <row r="5431" spans="1:44" x14ac:dyDescent="0.2">
      <c r="A5431" s="158">
        <f t="shared" si="2848"/>
        <v>46587</v>
      </c>
      <c r="B5431" s="2">
        <f t="shared" si="2833"/>
        <v>3425.5849638846576</v>
      </c>
      <c r="C5431" s="2">
        <f t="shared" si="2849"/>
        <v>2565.9590290900001</v>
      </c>
      <c r="D5431" s="2">
        <f>SUM(Y5431:Y$5459)</f>
        <v>2565.9590290998804</v>
      </c>
      <c r="E5431" s="91">
        <v>0</v>
      </c>
      <c r="F5431" s="88">
        <f t="shared" si="2859"/>
        <v>6455.85</v>
      </c>
      <c r="G5431" s="3">
        <f>IF(AND(N5431=1,N5430&gt;1),VLOOKUP(A5430,[1]Plan1!$BK$81:$BM$259,3),G5430)</f>
        <v>6413.24</v>
      </c>
      <c r="H5431" s="11">
        <f t="shared" si="2860"/>
        <v>46522</v>
      </c>
      <c r="I5431" s="11">
        <f t="shared" si="2861"/>
        <v>46553</v>
      </c>
      <c r="J5431" s="12">
        <f t="shared" si="2834"/>
        <v>-6.6002153085962245E-3</v>
      </c>
      <c r="K5431" s="11">
        <f t="shared" si="2850"/>
        <v>46615</v>
      </c>
      <c r="L5431" s="11">
        <f t="shared" si="2835"/>
        <v>46615</v>
      </c>
      <c r="M5431" s="1">
        <f t="shared" si="2854"/>
        <v>23</v>
      </c>
      <c r="N5431" s="1">
        <f t="shared" si="2836"/>
        <v>3</v>
      </c>
      <c r="O5431" s="2">
        <f t="shared" si="2837"/>
        <v>0.99913662000000003</v>
      </c>
      <c r="P5431" s="13">
        <f t="shared" si="2862"/>
        <v>0.99339977999999995</v>
      </c>
      <c r="Q5431" s="13">
        <f t="shared" si="2855"/>
        <v>1.2487920857298263</v>
      </c>
      <c r="R5431" s="2">
        <f t="shared" si="2858"/>
        <v>1.2477138999999999</v>
      </c>
      <c r="S5431" s="2">
        <f t="shared" si="2851"/>
        <v>1.33428788</v>
      </c>
      <c r="T5431" s="2">
        <f t="shared" si="2838"/>
        <v>3423.7280330899998</v>
      </c>
      <c r="U5431" s="2">
        <f t="shared" si="2839"/>
        <v>857.76900400465729</v>
      </c>
      <c r="V5431" s="2">
        <f t="shared" si="2840"/>
        <v>0</v>
      </c>
      <c r="W5431" s="2">
        <f t="shared" si="2841"/>
        <v>3423.7280330946573</v>
      </c>
      <c r="X5431" s="17">
        <f t="shared" si="2842"/>
        <v>0</v>
      </c>
      <c r="Y5431" s="2">
        <f t="shared" si="2843"/>
        <v>0</v>
      </c>
      <c r="Z5431" s="72">
        <f t="shared" si="2844"/>
        <v>0</v>
      </c>
      <c r="AA5431" s="2">
        <f t="shared" si="2863"/>
        <v>0</v>
      </c>
      <c r="AB5431" s="12">
        <f t="shared" si="2852"/>
        <v>4.6600000000000003E-2</v>
      </c>
      <c r="AC5431" s="17">
        <f t="shared" si="2845"/>
        <v>3</v>
      </c>
      <c r="AD5431" s="17">
        <v>252</v>
      </c>
      <c r="AE5431" s="13">
        <f t="shared" si="2856"/>
        <v>1.0005423710000001</v>
      </c>
      <c r="AF5431" s="2">
        <f t="shared" si="2864"/>
        <v>1.8569307900000001</v>
      </c>
      <c r="AG5431" s="2">
        <f t="shared" si="2846"/>
        <v>1.8569307900000001</v>
      </c>
      <c r="AH5431" s="3">
        <f t="shared" si="2847"/>
        <v>0</v>
      </c>
      <c r="AI5431" s="4" t="str">
        <f t="shared" si="2857"/>
        <v>A+J=</v>
      </c>
      <c r="AJ5431" s="11">
        <f t="shared" si="2853"/>
        <v>46615</v>
      </c>
      <c r="AQ5431" s="53"/>
      <c r="AR5431" s="53"/>
    </row>
    <row r="5432" spans="1:44" x14ac:dyDescent="0.2">
      <c r="A5432" s="158">
        <f t="shared" si="2848"/>
        <v>46588</v>
      </c>
      <c r="B5432" s="2">
        <f t="shared" si="2833"/>
        <v>3426.2041656446572</v>
      </c>
      <c r="C5432" s="2">
        <f t="shared" si="2849"/>
        <v>2565.9590290900001</v>
      </c>
      <c r="D5432" s="2">
        <f>SUM(Y5432:Y$5459)</f>
        <v>2565.9590290998804</v>
      </c>
      <c r="E5432" s="91">
        <v>0</v>
      </c>
      <c r="F5432" s="88">
        <f t="shared" si="2859"/>
        <v>6455.85</v>
      </c>
      <c r="G5432" s="3">
        <f>IF(AND(N5432=1,N5431&gt;1),VLOOKUP(A5431,[1]Plan1!$BK$81:$BM$259,3),G5431)</f>
        <v>6413.24</v>
      </c>
      <c r="H5432" s="11">
        <f t="shared" si="2860"/>
        <v>46522</v>
      </c>
      <c r="I5432" s="11">
        <f t="shared" si="2861"/>
        <v>46553</v>
      </c>
      <c r="J5432" s="12">
        <f t="shared" si="2834"/>
        <v>-6.6002153085962245E-3</v>
      </c>
      <c r="K5432" s="11">
        <f t="shared" si="2850"/>
        <v>46615</v>
      </c>
      <c r="L5432" s="11">
        <f t="shared" si="2835"/>
        <v>46615</v>
      </c>
      <c r="M5432" s="1">
        <f t="shared" si="2854"/>
        <v>23</v>
      </c>
      <c r="N5432" s="1">
        <f t="shared" si="2836"/>
        <v>4</v>
      </c>
      <c r="O5432" s="2">
        <f t="shared" si="2837"/>
        <v>0.99884899000000005</v>
      </c>
      <c r="P5432" s="13">
        <f t="shared" si="2862"/>
        <v>0.99339977999999995</v>
      </c>
      <c r="Q5432" s="13">
        <f t="shared" si="2855"/>
        <v>1.2487920857298263</v>
      </c>
      <c r="R5432" s="2">
        <f t="shared" si="2858"/>
        <v>1.24735471</v>
      </c>
      <c r="S5432" s="2">
        <f t="shared" si="2851"/>
        <v>1.33428788</v>
      </c>
      <c r="T5432" s="2">
        <f t="shared" si="2838"/>
        <v>3423.7280330899998</v>
      </c>
      <c r="U5432" s="2">
        <f t="shared" si="2839"/>
        <v>857.76900400465729</v>
      </c>
      <c r="V5432" s="2">
        <f t="shared" si="2840"/>
        <v>0</v>
      </c>
      <c r="W5432" s="2">
        <f t="shared" si="2841"/>
        <v>3423.7280330946573</v>
      </c>
      <c r="X5432" s="17">
        <f t="shared" si="2842"/>
        <v>0</v>
      </c>
      <c r="Y5432" s="2">
        <f t="shared" si="2843"/>
        <v>0</v>
      </c>
      <c r="Z5432" s="72">
        <f t="shared" si="2844"/>
        <v>0</v>
      </c>
      <c r="AA5432" s="2">
        <f t="shared" si="2863"/>
        <v>0</v>
      </c>
      <c r="AB5432" s="12">
        <f t="shared" si="2852"/>
        <v>4.6600000000000003E-2</v>
      </c>
      <c r="AC5432" s="17">
        <f t="shared" si="2845"/>
        <v>4</v>
      </c>
      <c r="AD5432" s="17">
        <v>252</v>
      </c>
      <c r="AE5432" s="13">
        <f t="shared" si="2856"/>
        <v>1.0007232269999999</v>
      </c>
      <c r="AF5432" s="2">
        <f t="shared" si="2864"/>
        <v>2.47613255</v>
      </c>
      <c r="AG5432" s="2">
        <f t="shared" si="2846"/>
        <v>2.47613255</v>
      </c>
      <c r="AH5432" s="3">
        <f t="shared" si="2847"/>
        <v>0</v>
      </c>
      <c r="AI5432" s="4" t="str">
        <f t="shared" si="2857"/>
        <v>A+J=</v>
      </c>
      <c r="AJ5432" s="11">
        <f t="shared" si="2853"/>
        <v>46615</v>
      </c>
      <c r="AQ5432" s="53"/>
      <c r="AR5432" s="53"/>
    </row>
    <row r="5433" spans="1:44" x14ac:dyDescent="0.2">
      <c r="A5433" s="158">
        <f t="shared" si="2848"/>
        <v>46589</v>
      </c>
      <c r="B5433" s="2">
        <f t="shared" si="2833"/>
        <v>3426.8234769646574</v>
      </c>
      <c r="C5433" s="2">
        <f t="shared" si="2849"/>
        <v>2565.9590290900001</v>
      </c>
      <c r="D5433" s="2">
        <f>SUM(Y5433:Y$5459)</f>
        <v>2565.9590290998804</v>
      </c>
      <c r="E5433" s="91">
        <v>0</v>
      </c>
      <c r="F5433" s="88">
        <f t="shared" si="2859"/>
        <v>6455.85</v>
      </c>
      <c r="G5433" s="3">
        <f>IF(AND(N5433=1,N5432&gt;1),VLOOKUP(A5432,[1]Plan1!$BK$81:$BM$259,3),G5432)</f>
        <v>6413.24</v>
      </c>
      <c r="H5433" s="11">
        <f t="shared" si="2860"/>
        <v>46522</v>
      </c>
      <c r="I5433" s="11">
        <f t="shared" si="2861"/>
        <v>46553</v>
      </c>
      <c r="J5433" s="12">
        <f t="shared" si="2834"/>
        <v>-6.6002153085962245E-3</v>
      </c>
      <c r="K5433" s="11">
        <f t="shared" si="2850"/>
        <v>46615</v>
      </c>
      <c r="L5433" s="11">
        <f t="shared" si="2835"/>
        <v>46615</v>
      </c>
      <c r="M5433" s="1">
        <f t="shared" si="2854"/>
        <v>23</v>
      </c>
      <c r="N5433" s="1">
        <f t="shared" si="2836"/>
        <v>5</v>
      </c>
      <c r="O5433" s="2">
        <f t="shared" si="2837"/>
        <v>0.99856144999999996</v>
      </c>
      <c r="P5433" s="13">
        <f t="shared" si="2862"/>
        <v>0.99339977999999995</v>
      </c>
      <c r="Q5433" s="13">
        <f t="shared" si="2855"/>
        <v>1.2487920857298263</v>
      </c>
      <c r="R5433" s="2">
        <f t="shared" si="2858"/>
        <v>1.24699563</v>
      </c>
      <c r="S5433" s="2">
        <f t="shared" si="2851"/>
        <v>1.33428788</v>
      </c>
      <c r="T5433" s="2">
        <f t="shared" si="2838"/>
        <v>3423.7280330899998</v>
      </c>
      <c r="U5433" s="2">
        <f t="shared" si="2839"/>
        <v>857.76900400465729</v>
      </c>
      <c r="V5433" s="2">
        <f t="shared" si="2840"/>
        <v>0</v>
      </c>
      <c r="W5433" s="2">
        <f t="shared" si="2841"/>
        <v>3423.7280330946573</v>
      </c>
      <c r="X5433" s="17">
        <f t="shared" si="2842"/>
        <v>0</v>
      </c>
      <c r="Y5433" s="2">
        <f t="shared" si="2843"/>
        <v>0</v>
      </c>
      <c r="Z5433" s="72">
        <f t="shared" si="2844"/>
        <v>0</v>
      </c>
      <c r="AA5433" s="2">
        <f t="shared" si="2863"/>
        <v>0</v>
      </c>
      <c r="AB5433" s="12">
        <f t="shared" si="2852"/>
        <v>4.6600000000000003E-2</v>
      </c>
      <c r="AC5433" s="17">
        <f t="shared" si="2845"/>
        <v>5</v>
      </c>
      <c r="AD5433" s="17">
        <v>252</v>
      </c>
      <c r="AE5433" s="13">
        <f t="shared" si="2856"/>
        <v>1.000904115</v>
      </c>
      <c r="AF5433" s="2">
        <f t="shared" si="2864"/>
        <v>3.09544387</v>
      </c>
      <c r="AG5433" s="2">
        <f t="shared" si="2846"/>
        <v>3.09544387</v>
      </c>
      <c r="AH5433" s="3">
        <f t="shared" si="2847"/>
        <v>0</v>
      </c>
      <c r="AI5433" s="4" t="str">
        <f t="shared" si="2857"/>
        <v>A+J=</v>
      </c>
      <c r="AJ5433" s="11">
        <f t="shared" si="2853"/>
        <v>46615</v>
      </c>
      <c r="AQ5433" s="53"/>
      <c r="AR5433" s="53"/>
    </row>
    <row r="5434" spans="1:44" x14ac:dyDescent="0.2">
      <c r="A5434" s="158">
        <f t="shared" si="2848"/>
        <v>46590</v>
      </c>
      <c r="B5434" s="2">
        <f t="shared" si="2833"/>
        <v>3427.4429012646574</v>
      </c>
      <c r="C5434" s="2">
        <f t="shared" si="2849"/>
        <v>2565.9590290900001</v>
      </c>
      <c r="D5434" s="2">
        <f>SUM(Y5434:Y$5459)</f>
        <v>2565.9590290998804</v>
      </c>
      <c r="E5434" s="91">
        <v>0</v>
      </c>
      <c r="F5434" s="88">
        <f t="shared" si="2859"/>
        <v>6455.85</v>
      </c>
      <c r="G5434" s="3">
        <f>IF(AND(N5434=1,N5433&gt;1),VLOOKUP(A5433,[1]Plan1!$BK$81:$BM$259,3),G5433)</f>
        <v>6413.24</v>
      </c>
      <c r="H5434" s="11">
        <f t="shared" si="2860"/>
        <v>46522</v>
      </c>
      <c r="I5434" s="11">
        <f t="shared" si="2861"/>
        <v>46553</v>
      </c>
      <c r="J5434" s="12">
        <f t="shared" si="2834"/>
        <v>-6.6002153085962245E-3</v>
      </c>
      <c r="K5434" s="11">
        <f t="shared" si="2850"/>
        <v>46615</v>
      </c>
      <c r="L5434" s="11">
        <f t="shared" si="2835"/>
        <v>46615</v>
      </c>
      <c r="M5434" s="1">
        <f t="shared" si="2854"/>
        <v>23</v>
      </c>
      <c r="N5434" s="1">
        <f t="shared" si="2836"/>
        <v>6</v>
      </c>
      <c r="O5434" s="2">
        <f t="shared" si="2837"/>
        <v>0.99827398000000001</v>
      </c>
      <c r="P5434" s="13">
        <f t="shared" si="2862"/>
        <v>0.99339977999999995</v>
      </c>
      <c r="Q5434" s="13">
        <f t="shared" si="2855"/>
        <v>1.2487920857298263</v>
      </c>
      <c r="R5434" s="2">
        <f t="shared" si="2858"/>
        <v>1.24663664</v>
      </c>
      <c r="S5434" s="2">
        <f t="shared" si="2851"/>
        <v>1.33428788</v>
      </c>
      <c r="T5434" s="2">
        <f t="shared" si="2838"/>
        <v>3423.7280330899998</v>
      </c>
      <c r="U5434" s="2">
        <f t="shared" si="2839"/>
        <v>857.76900400465729</v>
      </c>
      <c r="V5434" s="2">
        <f t="shared" si="2840"/>
        <v>0</v>
      </c>
      <c r="W5434" s="2">
        <f t="shared" si="2841"/>
        <v>3423.7280330946573</v>
      </c>
      <c r="X5434" s="17">
        <f t="shared" si="2842"/>
        <v>0</v>
      </c>
      <c r="Y5434" s="2">
        <f t="shared" si="2843"/>
        <v>0</v>
      </c>
      <c r="Z5434" s="72">
        <f t="shared" si="2844"/>
        <v>0</v>
      </c>
      <c r="AA5434" s="2">
        <f t="shared" si="2863"/>
        <v>0</v>
      </c>
      <c r="AB5434" s="12">
        <f t="shared" si="2852"/>
        <v>4.6600000000000003E-2</v>
      </c>
      <c r="AC5434" s="17">
        <f t="shared" si="2845"/>
        <v>6</v>
      </c>
      <c r="AD5434" s="17">
        <v>252</v>
      </c>
      <c r="AE5434" s="13">
        <f t="shared" si="2856"/>
        <v>1.0010850360000001</v>
      </c>
      <c r="AF5434" s="2">
        <f t="shared" si="2864"/>
        <v>3.7148681699999999</v>
      </c>
      <c r="AG5434" s="2">
        <f t="shared" si="2846"/>
        <v>3.7148681699999999</v>
      </c>
      <c r="AH5434" s="3">
        <f t="shared" si="2847"/>
        <v>0</v>
      </c>
      <c r="AI5434" s="4" t="str">
        <f t="shared" si="2857"/>
        <v>A+J=</v>
      </c>
      <c r="AJ5434" s="11">
        <f t="shared" si="2853"/>
        <v>46615</v>
      </c>
      <c r="AQ5434" s="53"/>
      <c r="AR5434" s="53"/>
    </row>
    <row r="5435" spans="1:44" x14ac:dyDescent="0.2">
      <c r="A5435" s="158">
        <f t="shared" si="2848"/>
        <v>46591</v>
      </c>
      <c r="B5435" s="2">
        <f t="shared" si="2833"/>
        <v>3428.0624385446572</v>
      </c>
      <c r="C5435" s="2">
        <f t="shared" si="2849"/>
        <v>2565.9590290900001</v>
      </c>
      <c r="D5435" s="2">
        <f>SUM(Y5435:Y$5459)</f>
        <v>2565.9590290998804</v>
      </c>
      <c r="E5435" s="91">
        <v>0</v>
      </c>
      <c r="F5435" s="88">
        <f t="shared" si="2859"/>
        <v>6455.85</v>
      </c>
      <c r="G5435" s="3">
        <f>IF(AND(N5435=1,N5434&gt;1),VLOOKUP(A5434,[1]Plan1!$BK$81:$BM$259,3),G5434)</f>
        <v>6413.24</v>
      </c>
      <c r="H5435" s="11">
        <f t="shared" si="2860"/>
        <v>46522</v>
      </c>
      <c r="I5435" s="11">
        <f t="shared" si="2861"/>
        <v>46553</v>
      </c>
      <c r="J5435" s="12">
        <f t="shared" si="2834"/>
        <v>-6.6002153085962245E-3</v>
      </c>
      <c r="K5435" s="11">
        <f t="shared" si="2850"/>
        <v>46615</v>
      </c>
      <c r="L5435" s="11">
        <f t="shared" si="2835"/>
        <v>46615</v>
      </c>
      <c r="M5435" s="1">
        <f t="shared" si="2854"/>
        <v>23</v>
      </c>
      <c r="N5435" s="1">
        <f t="shared" si="2836"/>
        <v>7</v>
      </c>
      <c r="O5435" s="2">
        <f t="shared" si="2837"/>
        <v>0.99798659999999995</v>
      </c>
      <c r="P5435" s="13">
        <f t="shared" si="2862"/>
        <v>0.99339977999999995</v>
      </c>
      <c r="Q5435" s="13">
        <f t="shared" si="2855"/>
        <v>1.2487920857298263</v>
      </c>
      <c r="R5435" s="2">
        <f t="shared" si="2858"/>
        <v>1.2462777599999999</v>
      </c>
      <c r="S5435" s="2">
        <f t="shared" si="2851"/>
        <v>1.33428788</v>
      </c>
      <c r="T5435" s="2">
        <f t="shared" si="2838"/>
        <v>3423.7280330899998</v>
      </c>
      <c r="U5435" s="2">
        <f t="shared" si="2839"/>
        <v>857.76900400465729</v>
      </c>
      <c r="V5435" s="2">
        <f t="shared" si="2840"/>
        <v>0</v>
      </c>
      <c r="W5435" s="2">
        <f t="shared" si="2841"/>
        <v>3423.7280330946573</v>
      </c>
      <c r="X5435" s="17">
        <f t="shared" si="2842"/>
        <v>0</v>
      </c>
      <c r="Y5435" s="2">
        <f t="shared" si="2843"/>
        <v>0</v>
      </c>
      <c r="Z5435" s="72">
        <f t="shared" si="2844"/>
        <v>0</v>
      </c>
      <c r="AA5435" s="2">
        <f t="shared" si="2863"/>
        <v>0</v>
      </c>
      <c r="AB5435" s="12">
        <f t="shared" si="2852"/>
        <v>4.6600000000000003E-2</v>
      </c>
      <c r="AC5435" s="17">
        <f t="shared" si="2845"/>
        <v>7</v>
      </c>
      <c r="AD5435" s="17">
        <v>252</v>
      </c>
      <c r="AE5435" s="13">
        <f t="shared" si="2856"/>
        <v>1.0012659900000001</v>
      </c>
      <c r="AF5435" s="2">
        <f t="shared" si="2864"/>
        <v>4.3344054500000002</v>
      </c>
      <c r="AG5435" s="2">
        <f t="shared" si="2846"/>
        <v>4.3344054500000002</v>
      </c>
      <c r="AH5435" s="3">
        <f t="shared" si="2847"/>
        <v>0</v>
      </c>
      <c r="AI5435" s="4" t="str">
        <f t="shared" si="2857"/>
        <v>A+J=</v>
      </c>
      <c r="AJ5435" s="11">
        <f t="shared" si="2853"/>
        <v>46615</v>
      </c>
      <c r="AQ5435" s="53"/>
      <c r="AR5435" s="53"/>
    </row>
    <row r="5436" spans="1:44" x14ac:dyDescent="0.2">
      <c r="A5436" s="158">
        <f t="shared" si="2848"/>
        <v>46592</v>
      </c>
      <c r="B5436" s="2">
        <f t="shared" si="2833"/>
        <v>3428.6820853846575</v>
      </c>
      <c r="C5436" s="2">
        <f t="shared" si="2849"/>
        <v>2565.9590290900001</v>
      </c>
      <c r="D5436" s="2">
        <f>SUM(Y5436:Y$5459)</f>
        <v>2565.9590290998804</v>
      </c>
      <c r="E5436" s="91">
        <v>0</v>
      </c>
      <c r="F5436" s="88">
        <f t="shared" si="2859"/>
        <v>6455.85</v>
      </c>
      <c r="G5436" s="3">
        <f>IF(AND(N5436=1,N5435&gt;1),VLOOKUP(A5435,[1]Plan1!$BK$81:$BM$259,3),G5435)</f>
        <v>6413.24</v>
      </c>
      <c r="H5436" s="11">
        <f t="shared" si="2860"/>
        <v>46522</v>
      </c>
      <c r="I5436" s="11">
        <f t="shared" si="2861"/>
        <v>46553</v>
      </c>
      <c r="J5436" s="12">
        <f t="shared" si="2834"/>
        <v>-6.6002153085962245E-3</v>
      </c>
      <c r="K5436" s="11">
        <f t="shared" si="2850"/>
        <v>46615</v>
      </c>
      <c r="L5436" s="11">
        <f t="shared" si="2835"/>
        <v>46615</v>
      </c>
      <c r="M5436" s="1">
        <f t="shared" si="2854"/>
        <v>23</v>
      </c>
      <c r="N5436" s="1">
        <f t="shared" si="2836"/>
        <v>8</v>
      </c>
      <c r="O5436" s="2">
        <f t="shared" si="2837"/>
        <v>0.99769931000000001</v>
      </c>
      <c r="P5436" s="13">
        <f t="shared" si="2862"/>
        <v>0.99339977999999995</v>
      </c>
      <c r="Q5436" s="13">
        <f t="shared" si="2855"/>
        <v>1.2487920857298263</v>
      </c>
      <c r="R5436" s="2">
        <f t="shared" si="2858"/>
        <v>1.245919</v>
      </c>
      <c r="S5436" s="2">
        <f t="shared" si="2851"/>
        <v>1.33428788</v>
      </c>
      <c r="T5436" s="2">
        <f t="shared" si="2838"/>
        <v>3423.7280330899998</v>
      </c>
      <c r="U5436" s="2">
        <f t="shared" si="2839"/>
        <v>857.76900400465729</v>
      </c>
      <c r="V5436" s="2">
        <f t="shared" si="2840"/>
        <v>0</v>
      </c>
      <c r="W5436" s="2">
        <f t="shared" si="2841"/>
        <v>3423.7280330946573</v>
      </c>
      <c r="X5436" s="17">
        <f t="shared" si="2842"/>
        <v>0</v>
      </c>
      <c r="Y5436" s="2">
        <f t="shared" si="2843"/>
        <v>0</v>
      </c>
      <c r="Z5436" s="72">
        <f t="shared" si="2844"/>
        <v>0</v>
      </c>
      <c r="AA5436" s="2">
        <f t="shared" si="2863"/>
        <v>0</v>
      </c>
      <c r="AB5436" s="12">
        <f t="shared" si="2852"/>
        <v>4.6600000000000003E-2</v>
      </c>
      <c r="AC5436" s="17">
        <f t="shared" si="2845"/>
        <v>8</v>
      </c>
      <c r="AD5436" s="17">
        <v>252</v>
      </c>
      <c r="AE5436" s="13">
        <f t="shared" si="2856"/>
        <v>1.001446976</v>
      </c>
      <c r="AF5436" s="2">
        <f t="shared" si="2864"/>
        <v>4.9540522899999999</v>
      </c>
      <c r="AG5436" s="2">
        <f t="shared" si="2846"/>
        <v>4.9540522899999999</v>
      </c>
      <c r="AH5436" s="3">
        <f t="shared" si="2847"/>
        <v>0</v>
      </c>
      <c r="AI5436" s="4" t="str">
        <f t="shared" si="2857"/>
        <v>A+J=</v>
      </c>
      <c r="AJ5436" s="11">
        <f t="shared" si="2853"/>
        <v>46615</v>
      </c>
      <c r="AQ5436" s="53"/>
      <c r="AR5436" s="53"/>
    </row>
    <row r="5437" spans="1:44" x14ac:dyDescent="0.2">
      <c r="A5437" s="158">
        <f t="shared" si="2848"/>
        <v>46593</v>
      </c>
      <c r="B5437" s="2">
        <f t="shared" si="2833"/>
        <v>3428.6820853846575</v>
      </c>
      <c r="C5437" s="2">
        <f t="shared" si="2849"/>
        <v>2565.9590290900001</v>
      </c>
      <c r="D5437" s="2">
        <f>SUM(Y5437:Y$5459)</f>
        <v>2565.9590290998804</v>
      </c>
      <c r="E5437" s="91">
        <v>0</v>
      </c>
      <c r="F5437" s="88">
        <f t="shared" si="2859"/>
        <v>6455.85</v>
      </c>
      <c r="G5437" s="3">
        <f>IF(AND(N5437=1,N5436&gt;1),VLOOKUP(A5436,[1]Plan1!$BK$81:$BM$259,3),G5436)</f>
        <v>6413.24</v>
      </c>
      <c r="H5437" s="11">
        <f t="shared" si="2860"/>
        <v>46522</v>
      </c>
      <c r="I5437" s="11">
        <f t="shared" si="2861"/>
        <v>46553</v>
      </c>
      <c r="J5437" s="12">
        <f t="shared" si="2834"/>
        <v>-6.6002153085962245E-3</v>
      </c>
      <c r="K5437" s="11">
        <f t="shared" si="2850"/>
        <v>46615</v>
      </c>
      <c r="L5437" s="11">
        <f t="shared" si="2835"/>
        <v>46615</v>
      </c>
      <c r="M5437" s="1">
        <f t="shared" si="2854"/>
        <v>23</v>
      </c>
      <c r="N5437" s="1">
        <f t="shared" si="2836"/>
        <v>8</v>
      </c>
      <c r="O5437" s="2">
        <f t="shared" si="2837"/>
        <v>0.99769931000000001</v>
      </c>
      <c r="P5437" s="13">
        <f t="shared" si="2862"/>
        <v>0.99339977999999995</v>
      </c>
      <c r="Q5437" s="13">
        <f t="shared" si="2855"/>
        <v>1.2487920857298263</v>
      </c>
      <c r="R5437" s="2">
        <f t="shared" si="2858"/>
        <v>1.245919</v>
      </c>
      <c r="S5437" s="2">
        <f t="shared" si="2851"/>
        <v>1.33428788</v>
      </c>
      <c r="T5437" s="2">
        <f t="shared" si="2838"/>
        <v>3423.7280330899998</v>
      </c>
      <c r="U5437" s="2">
        <f t="shared" si="2839"/>
        <v>857.76900400465729</v>
      </c>
      <c r="V5437" s="2">
        <f t="shared" si="2840"/>
        <v>0</v>
      </c>
      <c r="W5437" s="2">
        <f t="shared" si="2841"/>
        <v>3423.7280330946573</v>
      </c>
      <c r="X5437" s="17">
        <f t="shared" si="2842"/>
        <v>0</v>
      </c>
      <c r="Y5437" s="2">
        <f t="shared" si="2843"/>
        <v>0</v>
      </c>
      <c r="Z5437" s="72">
        <f t="shared" si="2844"/>
        <v>0</v>
      </c>
      <c r="AA5437" s="2">
        <f t="shared" si="2863"/>
        <v>0</v>
      </c>
      <c r="AB5437" s="12">
        <f t="shared" si="2852"/>
        <v>4.6600000000000003E-2</v>
      </c>
      <c r="AC5437" s="17">
        <f t="shared" si="2845"/>
        <v>8</v>
      </c>
      <c r="AD5437" s="17">
        <v>252</v>
      </c>
      <c r="AE5437" s="13">
        <f t="shared" si="2856"/>
        <v>1.001446976</v>
      </c>
      <c r="AF5437" s="2">
        <f t="shared" si="2864"/>
        <v>4.9540522899999999</v>
      </c>
      <c r="AG5437" s="2">
        <f t="shared" si="2846"/>
        <v>4.9540522899999999</v>
      </c>
      <c r="AH5437" s="3">
        <f t="shared" si="2847"/>
        <v>0</v>
      </c>
      <c r="AI5437" s="4" t="str">
        <f t="shared" si="2857"/>
        <v>A+J=</v>
      </c>
      <c r="AJ5437" s="11">
        <f t="shared" si="2853"/>
        <v>46615</v>
      </c>
      <c r="AQ5437" s="53"/>
      <c r="AR5437" s="53"/>
    </row>
    <row r="5438" spans="1:44" x14ac:dyDescent="0.2">
      <c r="A5438" s="158">
        <f t="shared" si="2848"/>
        <v>46594</v>
      </c>
      <c r="B5438" s="2">
        <f t="shared" si="2833"/>
        <v>3428.6820853846575</v>
      </c>
      <c r="C5438" s="2">
        <f t="shared" si="2849"/>
        <v>2565.9590290900001</v>
      </c>
      <c r="D5438" s="2">
        <f>SUM(Y5438:Y$5459)</f>
        <v>2565.9590290998804</v>
      </c>
      <c r="E5438" s="91">
        <v>0</v>
      </c>
      <c r="F5438" s="88">
        <f t="shared" si="2859"/>
        <v>6455.85</v>
      </c>
      <c r="G5438" s="3">
        <f>IF(AND(N5438=1,N5437&gt;1),VLOOKUP(A5437,[1]Plan1!$BK$81:$BM$259,3),G5437)</f>
        <v>6413.24</v>
      </c>
      <c r="H5438" s="11">
        <f t="shared" si="2860"/>
        <v>46522</v>
      </c>
      <c r="I5438" s="11">
        <f t="shared" si="2861"/>
        <v>46553</v>
      </c>
      <c r="J5438" s="12">
        <f t="shared" si="2834"/>
        <v>-6.6002153085962245E-3</v>
      </c>
      <c r="K5438" s="11">
        <f t="shared" si="2850"/>
        <v>46615</v>
      </c>
      <c r="L5438" s="11">
        <f t="shared" si="2835"/>
        <v>46615</v>
      </c>
      <c r="M5438" s="1">
        <f t="shared" si="2854"/>
        <v>23</v>
      </c>
      <c r="N5438" s="1">
        <f t="shared" si="2836"/>
        <v>8</v>
      </c>
      <c r="O5438" s="2">
        <f t="shared" si="2837"/>
        <v>0.99769931000000001</v>
      </c>
      <c r="P5438" s="13">
        <f t="shared" si="2862"/>
        <v>0.99339977999999995</v>
      </c>
      <c r="Q5438" s="13">
        <f t="shared" si="2855"/>
        <v>1.2487920857298263</v>
      </c>
      <c r="R5438" s="2">
        <f t="shared" si="2858"/>
        <v>1.245919</v>
      </c>
      <c r="S5438" s="2">
        <f t="shared" si="2851"/>
        <v>1.33428788</v>
      </c>
      <c r="T5438" s="2">
        <f t="shared" si="2838"/>
        <v>3423.7280330899998</v>
      </c>
      <c r="U5438" s="2">
        <f t="shared" si="2839"/>
        <v>857.76900400465729</v>
      </c>
      <c r="V5438" s="2">
        <f t="shared" si="2840"/>
        <v>0</v>
      </c>
      <c r="W5438" s="2">
        <f t="shared" si="2841"/>
        <v>3423.7280330946573</v>
      </c>
      <c r="X5438" s="17">
        <f t="shared" si="2842"/>
        <v>0</v>
      </c>
      <c r="Y5438" s="2">
        <f t="shared" si="2843"/>
        <v>0</v>
      </c>
      <c r="Z5438" s="72">
        <f t="shared" si="2844"/>
        <v>0</v>
      </c>
      <c r="AA5438" s="2">
        <f t="shared" si="2863"/>
        <v>0</v>
      </c>
      <c r="AB5438" s="12">
        <f t="shared" si="2852"/>
        <v>4.6600000000000003E-2</v>
      </c>
      <c r="AC5438" s="17">
        <f t="shared" si="2845"/>
        <v>8</v>
      </c>
      <c r="AD5438" s="17">
        <v>252</v>
      </c>
      <c r="AE5438" s="13">
        <f t="shared" si="2856"/>
        <v>1.001446976</v>
      </c>
      <c r="AF5438" s="2">
        <f t="shared" si="2864"/>
        <v>4.9540522899999999</v>
      </c>
      <c r="AG5438" s="2">
        <f t="shared" si="2846"/>
        <v>4.9540522899999999</v>
      </c>
      <c r="AH5438" s="3">
        <f t="shared" si="2847"/>
        <v>0</v>
      </c>
      <c r="AI5438" s="4" t="str">
        <f t="shared" si="2857"/>
        <v>A+J=</v>
      </c>
      <c r="AJ5438" s="11">
        <f t="shared" si="2853"/>
        <v>46615</v>
      </c>
      <c r="AQ5438" s="53"/>
      <c r="AR5438" s="53"/>
    </row>
    <row r="5439" spans="1:44" x14ac:dyDescent="0.2">
      <c r="A5439" s="158">
        <f t="shared" si="2848"/>
        <v>46595</v>
      </c>
      <c r="B5439" s="2">
        <f t="shared" si="2833"/>
        <v>3429.3018486346573</v>
      </c>
      <c r="C5439" s="2">
        <f t="shared" si="2849"/>
        <v>2565.9590290900001</v>
      </c>
      <c r="D5439" s="2">
        <f>SUM(Y5439:Y$5459)</f>
        <v>2565.9590290998804</v>
      </c>
      <c r="E5439" s="91">
        <v>0</v>
      </c>
      <c r="F5439" s="88">
        <f t="shared" si="2859"/>
        <v>6455.85</v>
      </c>
      <c r="G5439" s="3">
        <f>IF(AND(N5439=1,N5438&gt;1),VLOOKUP(A5438,[1]Plan1!$BK$81:$BM$259,3),G5438)</f>
        <v>6413.24</v>
      </c>
      <c r="H5439" s="11">
        <f t="shared" si="2860"/>
        <v>46522</v>
      </c>
      <c r="I5439" s="11">
        <f t="shared" si="2861"/>
        <v>46553</v>
      </c>
      <c r="J5439" s="12">
        <f t="shared" si="2834"/>
        <v>-6.6002153085962245E-3</v>
      </c>
      <c r="K5439" s="11">
        <f t="shared" si="2850"/>
        <v>46615</v>
      </c>
      <c r="L5439" s="11">
        <f t="shared" si="2835"/>
        <v>46615</v>
      </c>
      <c r="M5439" s="1">
        <f t="shared" si="2854"/>
        <v>23</v>
      </c>
      <c r="N5439" s="1">
        <f t="shared" si="2836"/>
        <v>9</v>
      </c>
      <c r="O5439" s="2">
        <f t="shared" si="2837"/>
        <v>0.99741210000000002</v>
      </c>
      <c r="P5439" s="13">
        <f t="shared" si="2862"/>
        <v>0.99339977999999995</v>
      </c>
      <c r="Q5439" s="13">
        <f t="shared" si="2855"/>
        <v>1.2487920857298263</v>
      </c>
      <c r="R5439" s="2">
        <f t="shared" si="2858"/>
        <v>1.24556033</v>
      </c>
      <c r="S5439" s="2">
        <f t="shared" si="2851"/>
        <v>1.33428788</v>
      </c>
      <c r="T5439" s="2">
        <f t="shared" si="2838"/>
        <v>3423.7280330899998</v>
      </c>
      <c r="U5439" s="2">
        <f t="shared" si="2839"/>
        <v>857.76900400465729</v>
      </c>
      <c r="V5439" s="2">
        <f t="shared" si="2840"/>
        <v>0</v>
      </c>
      <c r="W5439" s="2">
        <f t="shared" si="2841"/>
        <v>3423.7280330946573</v>
      </c>
      <c r="X5439" s="17">
        <f t="shared" si="2842"/>
        <v>0</v>
      </c>
      <c r="Y5439" s="2">
        <f t="shared" si="2843"/>
        <v>0</v>
      </c>
      <c r="Z5439" s="72">
        <f t="shared" si="2844"/>
        <v>0</v>
      </c>
      <c r="AA5439" s="2">
        <f t="shared" si="2863"/>
        <v>0</v>
      </c>
      <c r="AB5439" s="12">
        <f t="shared" si="2852"/>
        <v>4.6600000000000003E-2</v>
      </c>
      <c r="AC5439" s="17">
        <f t="shared" si="2845"/>
        <v>9</v>
      </c>
      <c r="AD5439" s="17">
        <v>252</v>
      </c>
      <c r="AE5439" s="13">
        <f t="shared" si="2856"/>
        <v>1.0016279960000001</v>
      </c>
      <c r="AF5439" s="2">
        <f t="shared" si="2864"/>
        <v>5.57381554</v>
      </c>
      <c r="AG5439" s="2">
        <f t="shared" si="2846"/>
        <v>5.57381554</v>
      </c>
      <c r="AH5439" s="3">
        <f t="shared" si="2847"/>
        <v>0</v>
      </c>
      <c r="AI5439" s="4" t="str">
        <f t="shared" si="2857"/>
        <v>A+J=</v>
      </c>
      <c r="AJ5439" s="11">
        <f t="shared" si="2853"/>
        <v>46615</v>
      </c>
      <c r="AQ5439" s="53"/>
      <c r="AR5439" s="53"/>
    </row>
    <row r="5440" spans="1:44" x14ac:dyDescent="0.2">
      <c r="A5440" s="158">
        <f t="shared" si="2848"/>
        <v>46596</v>
      </c>
      <c r="B5440" s="2">
        <f t="shared" si="2833"/>
        <v>3429.9217214446571</v>
      </c>
      <c r="C5440" s="2">
        <f t="shared" si="2849"/>
        <v>2565.9590290900001</v>
      </c>
      <c r="D5440" s="2">
        <f>SUM(Y5440:Y$5459)</f>
        <v>2565.9590290998804</v>
      </c>
      <c r="E5440" s="91">
        <v>0</v>
      </c>
      <c r="F5440" s="88">
        <f t="shared" si="2859"/>
        <v>6455.85</v>
      </c>
      <c r="G5440" s="3">
        <f>IF(AND(N5440=1,N5439&gt;1),VLOOKUP(A5439,[1]Plan1!$BK$81:$BM$259,3),G5439)</f>
        <v>6413.24</v>
      </c>
      <c r="H5440" s="11">
        <f t="shared" si="2860"/>
        <v>46522</v>
      </c>
      <c r="I5440" s="11">
        <f t="shared" si="2861"/>
        <v>46553</v>
      </c>
      <c r="J5440" s="12">
        <f t="shared" si="2834"/>
        <v>-6.6002153085962245E-3</v>
      </c>
      <c r="K5440" s="11">
        <f t="shared" si="2850"/>
        <v>46615</v>
      </c>
      <c r="L5440" s="11">
        <f t="shared" si="2835"/>
        <v>46615</v>
      </c>
      <c r="M5440" s="1">
        <f t="shared" si="2854"/>
        <v>23</v>
      </c>
      <c r="N5440" s="1">
        <f t="shared" si="2836"/>
        <v>10</v>
      </c>
      <c r="O5440" s="2">
        <f t="shared" si="2837"/>
        <v>0.99712495999999995</v>
      </c>
      <c r="P5440" s="13">
        <f t="shared" si="2862"/>
        <v>0.99339977999999995</v>
      </c>
      <c r="Q5440" s="13">
        <f t="shared" si="2855"/>
        <v>1.2487920857298263</v>
      </c>
      <c r="R5440" s="2">
        <f t="shared" si="2858"/>
        <v>1.2452017500000001</v>
      </c>
      <c r="S5440" s="2">
        <f t="shared" si="2851"/>
        <v>1.33428788</v>
      </c>
      <c r="T5440" s="2">
        <f t="shared" si="2838"/>
        <v>3423.7280330899998</v>
      </c>
      <c r="U5440" s="2">
        <f t="shared" si="2839"/>
        <v>857.76900400465729</v>
      </c>
      <c r="V5440" s="2">
        <f t="shared" si="2840"/>
        <v>0</v>
      </c>
      <c r="W5440" s="2">
        <f t="shared" si="2841"/>
        <v>3423.7280330946573</v>
      </c>
      <c r="X5440" s="17">
        <f t="shared" si="2842"/>
        <v>0</v>
      </c>
      <c r="Y5440" s="2">
        <f t="shared" si="2843"/>
        <v>0</v>
      </c>
      <c r="Z5440" s="72">
        <f t="shared" si="2844"/>
        <v>0</v>
      </c>
      <c r="AA5440" s="2">
        <f t="shared" si="2863"/>
        <v>0</v>
      </c>
      <c r="AB5440" s="12">
        <f t="shared" si="2852"/>
        <v>4.6600000000000003E-2</v>
      </c>
      <c r="AC5440" s="17">
        <f t="shared" si="2845"/>
        <v>10</v>
      </c>
      <c r="AD5440" s="17">
        <v>252</v>
      </c>
      <c r="AE5440" s="13">
        <f t="shared" si="2856"/>
        <v>1.0018090479999999</v>
      </c>
      <c r="AF5440" s="2">
        <f t="shared" si="2864"/>
        <v>6.1936883500000004</v>
      </c>
      <c r="AG5440" s="2">
        <f t="shared" si="2846"/>
        <v>6.1936883500000004</v>
      </c>
      <c r="AH5440" s="3">
        <f t="shared" si="2847"/>
        <v>0</v>
      </c>
      <c r="AI5440" s="4" t="str">
        <f t="shared" si="2857"/>
        <v>A+J=</v>
      </c>
      <c r="AJ5440" s="11">
        <f t="shared" si="2853"/>
        <v>46615</v>
      </c>
      <c r="AQ5440" s="53"/>
      <c r="AR5440" s="53"/>
    </row>
    <row r="5441" spans="1:44" x14ac:dyDescent="0.2">
      <c r="A5441" s="158">
        <f t="shared" si="2848"/>
        <v>46597</v>
      </c>
      <c r="B5441" s="2">
        <f t="shared" si="2833"/>
        <v>3430.5417038046576</v>
      </c>
      <c r="C5441" s="2">
        <f t="shared" si="2849"/>
        <v>2565.9590290900001</v>
      </c>
      <c r="D5441" s="2">
        <f>SUM(Y5441:Y$5459)</f>
        <v>2565.9590290998804</v>
      </c>
      <c r="E5441" s="91">
        <v>0</v>
      </c>
      <c r="F5441" s="88">
        <f t="shared" si="2859"/>
        <v>6455.85</v>
      </c>
      <c r="G5441" s="3">
        <f>IF(AND(N5441=1,N5440&gt;1),VLOOKUP(A5440,[1]Plan1!$BK$81:$BM$259,3),G5440)</f>
        <v>6413.24</v>
      </c>
      <c r="H5441" s="11">
        <f t="shared" si="2860"/>
        <v>46522</v>
      </c>
      <c r="I5441" s="11">
        <f t="shared" si="2861"/>
        <v>46553</v>
      </c>
      <c r="J5441" s="12">
        <f t="shared" si="2834"/>
        <v>-6.6002153085962245E-3</v>
      </c>
      <c r="K5441" s="11">
        <f t="shared" si="2850"/>
        <v>46615</v>
      </c>
      <c r="L5441" s="11">
        <f t="shared" si="2835"/>
        <v>46615</v>
      </c>
      <c r="M5441" s="1">
        <f t="shared" si="2854"/>
        <v>23</v>
      </c>
      <c r="N5441" s="1">
        <f t="shared" si="2836"/>
        <v>11</v>
      </c>
      <c r="O5441" s="2">
        <f t="shared" si="2837"/>
        <v>0.99683792000000004</v>
      </c>
      <c r="P5441" s="13">
        <f t="shared" si="2862"/>
        <v>0.99339977999999995</v>
      </c>
      <c r="Q5441" s="13">
        <f t="shared" si="2855"/>
        <v>1.2487920857298263</v>
      </c>
      <c r="R5441" s="2">
        <f t="shared" si="2858"/>
        <v>1.2448433000000001</v>
      </c>
      <c r="S5441" s="2">
        <f t="shared" si="2851"/>
        <v>1.33428788</v>
      </c>
      <c r="T5441" s="2">
        <f t="shared" si="2838"/>
        <v>3423.7280330899998</v>
      </c>
      <c r="U5441" s="2">
        <f t="shared" si="2839"/>
        <v>857.76900400465729</v>
      </c>
      <c r="V5441" s="2">
        <f t="shared" si="2840"/>
        <v>0</v>
      </c>
      <c r="W5441" s="2">
        <f t="shared" si="2841"/>
        <v>3423.7280330946573</v>
      </c>
      <c r="X5441" s="17">
        <f t="shared" si="2842"/>
        <v>0</v>
      </c>
      <c r="Y5441" s="2">
        <f t="shared" si="2843"/>
        <v>0</v>
      </c>
      <c r="Z5441" s="72">
        <f t="shared" si="2844"/>
        <v>0</v>
      </c>
      <c r="AA5441" s="2">
        <f t="shared" si="2863"/>
        <v>0</v>
      </c>
      <c r="AB5441" s="12">
        <f t="shared" si="2852"/>
        <v>4.6600000000000003E-2</v>
      </c>
      <c r="AC5441" s="17">
        <f t="shared" si="2845"/>
        <v>11</v>
      </c>
      <c r="AD5441" s="17">
        <v>252</v>
      </c>
      <c r="AE5441" s="13">
        <f t="shared" si="2856"/>
        <v>1.001990132</v>
      </c>
      <c r="AF5441" s="2">
        <f t="shared" si="2864"/>
        <v>6.8136707100000002</v>
      </c>
      <c r="AG5441" s="2">
        <f t="shared" si="2846"/>
        <v>6.8136707100000002</v>
      </c>
      <c r="AH5441" s="3">
        <f t="shared" si="2847"/>
        <v>0</v>
      </c>
      <c r="AI5441" s="4" t="str">
        <f t="shared" si="2857"/>
        <v>A+J=</v>
      </c>
      <c r="AJ5441" s="11">
        <f t="shared" si="2853"/>
        <v>46615</v>
      </c>
      <c r="AQ5441" s="53"/>
      <c r="AR5441" s="53"/>
    </row>
    <row r="5442" spans="1:44" x14ac:dyDescent="0.2">
      <c r="A5442" s="158">
        <f t="shared" si="2848"/>
        <v>46598</v>
      </c>
      <c r="B5442" s="2">
        <f t="shared" si="2833"/>
        <v>3431.1618025846574</v>
      </c>
      <c r="C5442" s="2">
        <f t="shared" si="2849"/>
        <v>2565.9590290900001</v>
      </c>
      <c r="D5442" s="2">
        <f>SUM(Y5442:Y$5459)</f>
        <v>2565.9590290998804</v>
      </c>
      <c r="E5442" s="91">
        <v>0</v>
      </c>
      <c r="F5442" s="88">
        <f t="shared" si="2859"/>
        <v>6455.85</v>
      </c>
      <c r="G5442" s="3">
        <f>IF(AND(N5442=1,N5441&gt;1),VLOOKUP(A5441,[1]Plan1!$BK$81:$BM$259,3),G5441)</f>
        <v>6413.24</v>
      </c>
      <c r="H5442" s="11">
        <f t="shared" si="2860"/>
        <v>46522</v>
      </c>
      <c r="I5442" s="11">
        <f t="shared" si="2861"/>
        <v>46553</v>
      </c>
      <c r="J5442" s="12">
        <f t="shared" si="2834"/>
        <v>-6.6002153085962245E-3</v>
      </c>
      <c r="K5442" s="11">
        <f t="shared" si="2850"/>
        <v>46615</v>
      </c>
      <c r="L5442" s="11">
        <f t="shared" si="2835"/>
        <v>46615</v>
      </c>
      <c r="M5442" s="1">
        <f t="shared" si="2854"/>
        <v>23</v>
      </c>
      <c r="N5442" s="1">
        <f t="shared" si="2836"/>
        <v>12</v>
      </c>
      <c r="O5442" s="2">
        <f t="shared" si="2837"/>
        <v>0.99655095000000005</v>
      </c>
      <c r="P5442" s="13">
        <f t="shared" si="2862"/>
        <v>0.99339977999999995</v>
      </c>
      <c r="Q5442" s="13">
        <f t="shared" si="2855"/>
        <v>1.2487920857298263</v>
      </c>
      <c r="R5442" s="2">
        <f t="shared" si="2858"/>
        <v>1.24448493</v>
      </c>
      <c r="S5442" s="2">
        <f t="shared" si="2851"/>
        <v>1.33428788</v>
      </c>
      <c r="T5442" s="2">
        <f t="shared" si="2838"/>
        <v>3423.7280330899998</v>
      </c>
      <c r="U5442" s="2">
        <f t="shared" si="2839"/>
        <v>857.76900400465729</v>
      </c>
      <c r="V5442" s="2">
        <f t="shared" si="2840"/>
        <v>0</v>
      </c>
      <c r="W5442" s="2">
        <f t="shared" si="2841"/>
        <v>3423.7280330946573</v>
      </c>
      <c r="X5442" s="17">
        <f t="shared" si="2842"/>
        <v>0</v>
      </c>
      <c r="Y5442" s="2">
        <f t="shared" si="2843"/>
        <v>0</v>
      </c>
      <c r="Z5442" s="72">
        <f t="shared" si="2844"/>
        <v>0</v>
      </c>
      <c r="AA5442" s="2">
        <f t="shared" si="2863"/>
        <v>0</v>
      </c>
      <c r="AB5442" s="12">
        <f t="shared" si="2852"/>
        <v>4.6600000000000003E-2</v>
      </c>
      <c r="AC5442" s="17">
        <f t="shared" si="2845"/>
        <v>12</v>
      </c>
      <c r="AD5442" s="17">
        <v>252</v>
      </c>
      <c r="AE5442" s="13">
        <f t="shared" si="2856"/>
        <v>1.00217125</v>
      </c>
      <c r="AF5442" s="2">
        <f t="shared" si="2864"/>
        <v>7.4337694900000004</v>
      </c>
      <c r="AG5442" s="2">
        <f t="shared" si="2846"/>
        <v>7.4337694900000004</v>
      </c>
      <c r="AH5442" s="3">
        <f t="shared" si="2847"/>
        <v>0</v>
      </c>
      <c r="AI5442" s="4" t="str">
        <f t="shared" si="2857"/>
        <v>A+J=</v>
      </c>
      <c r="AJ5442" s="11">
        <f t="shared" si="2853"/>
        <v>46615</v>
      </c>
      <c r="AQ5442" s="53"/>
      <c r="AR5442" s="53"/>
    </row>
    <row r="5443" spans="1:44" x14ac:dyDescent="0.2">
      <c r="A5443" s="158">
        <f t="shared" si="2848"/>
        <v>46599</v>
      </c>
      <c r="B5443" s="2">
        <f t="shared" si="2833"/>
        <v>3431.7820109146573</v>
      </c>
      <c r="C5443" s="2">
        <f t="shared" si="2849"/>
        <v>2565.9590290900001</v>
      </c>
      <c r="D5443" s="2">
        <f>SUM(Y5443:Y$5459)</f>
        <v>2565.9590290998804</v>
      </c>
      <c r="E5443" s="91">
        <v>0</v>
      </c>
      <c r="F5443" s="88">
        <f t="shared" si="2859"/>
        <v>6455.85</v>
      </c>
      <c r="G5443" s="3">
        <f>IF(AND(N5443=1,N5442&gt;1),VLOOKUP(A5442,[1]Plan1!$BK$81:$BM$259,3),G5442)</f>
        <v>6413.24</v>
      </c>
      <c r="H5443" s="11">
        <f t="shared" si="2860"/>
        <v>46522</v>
      </c>
      <c r="I5443" s="11">
        <f t="shared" si="2861"/>
        <v>46553</v>
      </c>
      <c r="J5443" s="12">
        <f t="shared" si="2834"/>
        <v>-6.6002153085962245E-3</v>
      </c>
      <c r="K5443" s="11">
        <f t="shared" si="2850"/>
        <v>46615</v>
      </c>
      <c r="L5443" s="11">
        <f t="shared" si="2835"/>
        <v>46615</v>
      </c>
      <c r="M5443" s="1">
        <f t="shared" si="2854"/>
        <v>23</v>
      </c>
      <c r="N5443" s="1">
        <f t="shared" si="2836"/>
        <v>13</v>
      </c>
      <c r="O5443" s="2">
        <f t="shared" si="2837"/>
        <v>0.99626406999999995</v>
      </c>
      <c r="P5443" s="13">
        <f t="shared" si="2862"/>
        <v>0.99339977999999995</v>
      </c>
      <c r="Q5443" s="13">
        <f t="shared" si="2855"/>
        <v>1.2487920857298263</v>
      </c>
      <c r="R5443" s="2">
        <f t="shared" si="2858"/>
        <v>1.2441266799999999</v>
      </c>
      <c r="S5443" s="2">
        <f t="shared" si="2851"/>
        <v>1.33428788</v>
      </c>
      <c r="T5443" s="2">
        <f t="shared" si="2838"/>
        <v>3423.7280330899998</v>
      </c>
      <c r="U5443" s="2">
        <f t="shared" si="2839"/>
        <v>857.76900400465729</v>
      </c>
      <c r="V5443" s="2">
        <f t="shared" si="2840"/>
        <v>0</v>
      </c>
      <c r="W5443" s="2">
        <f t="shared" si="2841"/>
        <v>3423.7280330946573</v>
      </c>
      <c r="X5443" s="17">
        <f t="shared" si="2842"/>
        <v>0</v>
      </c>
      <c r="Y5443" s="2">
        <f t="shared" si="2843"/>
        <v>0</v>
      </c>
      <c r="Z5443" s="72">
        <f t="shared" si="2844"/>
        <v>0</v>
      </c>
      <c r="AA5443" s="2">
        <f t="shared" si="2863"/>
        <v>0</v>
      </c>
      <c r="AB5443" s="12">
        <f t="shared" si="2852"/>
        <v>4.6600000000000003E-2</v>
      </c>
      <c r="AC5443" s="17">
        <f t="shared" si="2845"/>
        <v>13</v>
      </c>
      <c r="AD5443" s="17">
        <v>252</v>
      </c>
      <c r="AE5443" s="13">
        <f t="shared" si="2856"/>
        <v>1.0023523999999999</v>
      </c>
      <c r="AF5443" s="2">
        <f t="shared" si="2864"/>
        <v>8.0539778200000001</v>
      </c>
      <c r="AG5443" s="2">
        <f t="shared" si="2846"/>
        <v>8.0539778200000001</v>
      </c>
      <c r="AH5443" s="3">
        <f t="shared" si="2847"/>
        <v>0</v>
      </c>
      <c r="AI5443" s="4" t="str">
        <f t="shared" si="2857"/>
        <v>A+J=</v>
      </c>
      <c r="AJ5443" s="11">
        <f t="shared" si="2853"/>
        <v>46615</v>
      </c>
      <c r="AQ5443" s="53"/>
      <c r="AR5443" s="53"/>
    </row>
    <row r="5444" spans="1:44" x14ac:dyDescent="0.2">
      <c r="A5444" s="158">
        <f t="shared" si="2848"/>
        <v>46600</v>
      </c>
      <c r="B5444" s="2">
        <f t="shared" si="2833"/>
        <v>3431.7820109146573</v>
      </c>
      <c r="C5444" s="2">
        <f t="shared" si="2849"/>
        <v>2565.9590290900001</v>
      </c>
      <c r="D5444" s="2">
        <f>SUM(Y5444:Y$5459)</f>
        <v>2565.9590290998804</v>
      </c>
      <c r="E5444" s="91">
        <v>0</v>
      </c>
      <c r="F5444" s="88">
        <f t="shared" si="2859"/>
        <v>6455.85</v>
      </c>
      <c r="G5444" s="3">
        <f>IF(AND(N5444=1,N5443&gt;1),VLOOKUP(A5443,[1]Plan1!$BK$81:$BM$259,3),G5443)</f>
        <v>6413.24</v>
      </c>
      <c r="H5444" s="11">
        <f t="shared" si="2860"/>
        <v>46522</v>
      </c>
      <c r="I5444" s="11">
        <f t="shared" si="2861"/>
        <v>46553</v>
      </c>
      <c r="J5444" s="12">
        <f t="shared" si="2834"/>
        <v>-6.6002153085962245E-3</v>
      </c>
      <c r="K5444" s="11">
        <f t="shared" si="2850"/>
        <v>46615</v>
      </c>
      <c r="L5444" s="11">
        <f t="shared" si="2835"/>
        <v>46615</v>
      </c>
      <c r="M5444" s="1">
        <f t="shared" si="2854"/>
        <v>23</v>
      </c>
      <c r="N5444" s="1">
        <f t="shared" si="2836"/>
        <v>13</v>
      </c>
      <c r="O5444" s="2">
        <f t="shared" si="2837"/>
        <v>0.99626406999999995</v>
      </c>
      <c r="P5444" s="13">
        <f t="shared" si="2862"/>
        <v>0.99339977999999995</v>
      </c>
      <c r="Q5444" s="13">
        <f t="shared" si="2855"/>
        <v>1.2487920857298263</v>
      </c>
      <c r="R5444" s="2">
        <f t="shared" si="2858"/>
        <v>1.2441266799999999</v>
      </c>
      <c r="S5444" s="2">
        <f t="shared" si="2851"/>
        <v>1.33428788</v>
      </c>
      <c r="T5444" s="2">
        <f t="shared" si="2838"/>
        <v>3423.7280330899998</v>
      </c>
      <c r="U5444" s="2">
        <f t="shared" si="2839"/>
        <v>857.76900400465729</v>
      </c>
      <c r="V5444" s="2">
        <f t="shared" si="2840"/>
        <v>0</v>
      </c>
      <c r="W5444" s="2">
        <f t="shared" si="2841"/>
        <v>3423.7280330946573</v>
      </c>
      <c r="X5444" s="17">
        <f t="shared" si="2842"/>
        <v>0</v>
      </c>
      <c r="Y5444" s="2">
        <f t="shared" si="2843"/>
        <v>0</v>
      </c>
      <c r="Z5444" s="72">
        <f t="shared" si="2844"/>
        <v>0</v>
      </c>
      <c r="AA5444" s="2">
        <f t="shared" si="2863"/>
        <v>0</v>
      </c>
      <c r="AB5444" s="12">
        <f t="shared" si="2852"/>
        <v>4.6600000000000003E-2</v>
      </c>
      <c r="AC5444" s="17">
        <f t="shared" si="2845"/>
        <v>13</v>
      </c>
      <c r="AD5444" s="17">
        <v>252</v>
      </c>
      <c r="AE5444" s="13">
        <f t="shared" si="2856"/>
        <v>1.0023523999999999</v>
      </c>
      <c r="AF5444" s="2">
        <f t="shared" si="2864"/>
        <v>8.0539778200000001</v>
      </c>
      <c r="AG5444" s="2">
        <f t="shared" si="2846"/>
        <v>8.0539778200000001</v>
      </c>
      <c r="AH5444" s="3">
        <f t="shared" si="2847"/>
        <v>0</v>
      </c>
      <c r="AI5444" s="4" t="str">
        <f t="shared" si="2857"/>
        <v>A+J=</v>
      </c>
      <c r="AJ5444" s="11">
        <f t="shared" si="2853"/>
        <v>46615</v>
      </c>
      <c r="AQ5444" s="53"/>
      <c r="AR5444" s="53"/>
    </row>
    <row r="5445" spans="1:44" x14ac:dyDescent="0.2">
      <c r="A5445" s="158">
        <f t="shared" si="2848"/>
        <v>46601</v>
      </c>
      <c r="B5445" s="2">
        <f t="shared" si="2833"/>
        <v>3431.7820109146573</v>
      </c>
      <c r="C5445" s="2">
        <f t="shared" si="2849"/>
        <v>2565.9590290900001</v>
      </c>
      <c r="D5445" s="2">
        <f>SUM(Y5445:Y$5459)</f>
        <v>2565.9590290998804</v>
      </c>
      <c r="E5445" s="91">
        <v>0</v>
      </c>
      <c r="F5445" s="88">
        <f t="shared" si="2859"/>
        <v>6455.85</v>
      </c>
      <c r="G5445" s="3">
        <f>IF(AND(N5445=1,N5444&gt;1),VLOOKUP(A5444,[1]Plan1!$BK$81:$BM$259,3),G5444)</f>
        <v>6413.24</v>
      </c>
      <c r="H5445" s="11">
        <f t="shared" si="2860"/>
        <v>46522</v>
      </c>
      <c r="I5445" s="11">
        <f t="shared" si="2861"/>
        <v>46553</v>
      </c>
      <c r="J5445" s="12">
        <f t="shared" si="2834"/>
        <v>-6.6002153085962245E-3</v>
      </c>
      <c r="K5445" s="11">
        <f t="shared" si="2850"/>
        <v>46615</v>
      </c>
      <c r="L5445" s="11">
        <f t="shared" si="2835"/>
        <v>46615</v>
      </c>
      <c r="M5445" s="1">
        <f t="shared" si="2854"/>
        <v>23</v>
      </c>
      <c r="N5445" s="1">
        <f t="shared" si="2836"/>
        <v>13</v>
      </c>
      <c r="O5445" s="2">
        <f t="shared" si="2837"/>
        <v>0.99626406999999995</v>
      </c>
      <c r="P5445" s="13">
        <f t="shared" si="2862"/>
        <v>0.99339977999999995</v>
      </c>
      <c r="Q5445" s="13">
        <f t="shared" si="2855"/>
        <v>1.2487920857298263</v>
      </c>
      <c r="R5445" s="2">
        <f t="shared" si="2858"/>
        <v>1.2441266799999999</v>
      </c>
      <c r="S5445" s="2">
        <f t="shared" si="2851"/>
        <v>1.33428788</v>
      </c>
      <c r="T5445" s="2">
        <f t="shared" si="2838"/>
        <v>3423.7280330899998</v>
      </c>
      <c r="U5445" s="2">
        <f t="shared" si="2839"/>
        <v>857.76900400465729</v>
      </c>
      <c r="V5445" s="2">
        <f t="shared" si="2840"/>
        <v>0</v>
      </c>
      <c r="W5445" s="2">
        <f t="shared" si="2841"/>
        <v>3423.7280330946573</v>
      </c>
      <c r="X5445" s="17">
        <f t="shared" si="2842"/>
        <v>0</v>
      </c>
      <c r="Y5445" s="2">
        <f t="shared" si="2843"/>
        <v>0</v>
      </c>
      <c r="Z5445" s="72">
        <f t="shared" si="2844"/>
        <v>0</v>
      </c>
      <c r="AA5445" s="2">
        <f t="shared" si="2863"/>
        <v>0</v>
      </c>
      <c r="AB5445" s="12">
        <f t="shared" si="2852"/>
        <v>4.6600000000000003E-2</v>
      </c>
      <c r="AC5445" s="17">
        <f t="shared" si="2845"/>
        <v>13</v>
      </c>
      <c r="AD5445" s="17">
        <v>252</v>
      </c>
      <c r="AE5445" s="13">
        <f t="shared" si="2856"/>
        <v>1.0023523999999999</v>
      </c>
      <c r="AF5445" s="2">
        <f t="shared" si="2864"/>
        <v>8.0539778200000001</v>
      </c>
      <c r="AG5445" s="2">
        <f t="shared" si="2846"/>
        <v>8.0539778200000001</v>
      </c>
      <c r="AH5445" s="3">
        <f t="shared" si="2847"/>
        <v>0</v>
      </c>
      <c r="AI5445" s="4" t="str">
        <f t="shared" si="2857"/>
        <v>A+J=</v>
      </c>
      <c r="AJ5445" s="11">
        <f t="shared" si="2853"/>
        <v>46615</v>
      </c>
      <c r="AQ5445" s="53"/>
      <c r="AR5445" s="53"/>
    </row>
    <row r="5446" spans="1:44" x14ac:dyDescent="0.2">
      <c r="A5446" s="158">
        <f t="shared" si="2848"/>
        <v>46602</v>
      </c>
      <c r="B5446" s="2">
        <f t="shared" si="2833"/>
        <v>3432.4023322346575</v>
      </c>
      <c r="C5446" s="2">
        <f t="shared" si="2849"/>
        <v>2565.9590290900001</v>
      </c>
      <c r="D5446" s="2">
        <f>SUM(Y5446:Y$5459)</f>
        <v>2565.9590290998804</v>
      </c>
      <c r="E5446" s="91">
        <v>0</v>
      </c>
      <c r="F5446" s="88">
        <f t="shared" si="2859"/>
        <v>6455.85</v>
      </c>
      <c r="G5446" s="3">
        <f>IF(AND(N5446=1,N5445&gt;1),VLOOKUP(A5445,[1]Plan1!$BK$81:$BM$259,3),G5445)</f>
        <v>6413.24</v>
      </c>
      <c r="H5446" s="11">
        <f t="shared" si="2860"/>
        <v>46522</v>
      </c>
      <c r="I5446" s="11">
        <f t="shared" si="2861"/>
        <v>46553</v>
      </c>
      <c r="J5446" s="12">
        <f t="shared" si="2834"/>
        <v>-6.6002153085962245E-3</v>
      </c>
      <c r="K5446" s="11">
        <f t="shared" si="2850"/>
        <v>46615</v>
      </c>
      <c r="L5446" s="11">
        <f t="shared" si="2835"/>
        <v>46615</v>
      </c>
      <c r="M5446" s="1">
        <f t="shared" si="2854"/>
        <v>23</v>
      </c>
      <c r="N5446" s="1">
        <f t="shared" si="2836"/>
        <v>14</v>
      </c>
      <c r="O5446" s="2">
        <f t="shared" si="2837"/>
        <v>0.99597727000000003</v>
      </c>
      <c r="P5446" s="13">
        <f t="shared" si="2862"/>
        <v>0.99339977999999995</v>
      </c>
      <c r="Q5446" s="13">
        <f t="shared" si="2855"/>
        <v>1.2487920857298263</v>
      </c>
      <c r="R5446" s="2">
        <f t="shared" si="2858"/>
        <v>1.2437685300000001</v>
      </c>
      <c r="S5446" s="2">
        <f t="shared" si="2851"/>
        <v>1.33428788</v>
      </c>
      <c r="T5446" s="2">
        <f t="shared" si="2838"/>
        <v>3423.7280330899998</v>
      </c>
      <c r="U5446" s="2">
        <f t="shared" si="2839"/>
        <v>857.76900400465729</v>
      </c>
      <c r="V5446" s="2">
        <f t="shared" si="2840"/>
        <v>0</v>
      </c>
      <c r="W5446" s="2">
        <f t="shared" si="2841"/>
        <v>3423.7280330946573</v>
      </c>
      <c r="X5446" s="17">
        <f t="shared" si="2842"/>
        <v>0</v>
      </c>
      <c r="Y5446" s="2">
        <f t="shared" si="2843"/>
        <v>0</v>
      </c>
      <c r="Z5446" s="72">
        <f t="shared" si="2844"/>
        <v>0</v>
      </c>
      <c r="AA5446" s="2">
        <f t="shared" si="2863"/>
        <v>0</v>
      </c>
      <c r="AB5446" s="12">
        <f t="shared" si="2852"/>
        <v>4.6600000000000003E-2</v>
      </c>
      <c r="AC5446" s="17">
        <f t="shared" si="2845"/>
        <v>14</v>
      </c>
      <c r="AD5446" s="17">
        <v>252</v>
      </c>
      <c r="AE5446" s="13">
        <f t="shared" si="2856"/>
        <v>1.002533583</v>
      </c>
      <c r="AF5446" s="2">
        <f t="shared" si="2864"/>
        <v>8.6742991400000005</v>
      </c>
      <c r="AG5446" s="2">
        <f t="shared" si="2846"/>
        <v>8.6742991400000005</v>
      </c>
      <c r="AH5446" s="3">
        <f t="shared" si="2847"/>
        <v>0</v>
      </c>
      <c r="AI5446" s="4" t="str">
        <f t="shared" si="2857"/>
        <v>A+J=</v>
      </c>
      <c r="AJ5446" s="11">
        <f t="shared" si="2853"/>
        <v>46615</v>
      </c>
      <c r="AQ5446" s="53"/>
      <c r="AR5446" s="53"/>
    </row>
    <row r="5447" spans="1:44" x14ac:dyDescent="0.2">
      <c r="A5447" s="158">
        <f t="shared" si="2848"/>
        <v>46603</v>
      </c>
      <c r="B5447" s="2">
        <f t="shared" si="2833"/>
        <v>3433.0227631046573</v>
      </c>
      <c r="C5447" s="2">
        <f t="shared" si="2849"/>
        <v>2565.9590290900001</v>
      </c>
      <c r="D5447" s="2">
        <f>SUM(Y5447:Y$5459)</f>
        <v>2565.9590290998804</v>
      </c>
      <c r="E5447" s="91">
        <v>0</v>
      </c>
      <c r="F5447" s="88">
        <f t="shared" si="2859"/>
        <v>6455.85</v>
      </c>
      <c r="G5447" s="3">
        <f>IF(AND(N5447=1,N5446&gt;1),VLOOKUP(A5446,[1]Plan1!$BK$81:$BM$259,3),G5446)</f>
        <v>6413.24</v>
      </c>
      <c r="H5447" s="11">
        <f t="shared" si="2860"/>
        <v>46522</v>
      </c>
      <c r="I5447" s="11">
        <f t="shared" si="2861"/>
        <v>46553</v>
      </c>
      <c r="J5447" s="12">
        <f t="shared" si="2834"/>
        <v>-6.6002153085962245E-3</v>
      </c>
      <c r="K5447" s="11">
        <f t="shared" si="2850"/>
        <v>46615</v>
      </c>
      <c r="L5447" s="11">
        <f t="shared" si="2835"/>
        <v>46615</v>
      </c>
      <c r="M5447" s="1">
        <f t="shared" si="2854"/>
        <v>23</v>
      </c>
      <c r="N5447" s="1">
        <f t="shared" si="2836"/>
        <v>15</v>
      </c>
      <c r="O5447" s="2">
        <f t="shared" si="2837"/>
        <v>0.99569054999999995</v>
      </c>
      <c r="P5447" s="13">
        <f t="shared" si="2862"/>
        <v>0.99339977999999995</v>
      </c>
      <c r="Q5447" s="13">
        <f t="shared" si="2855"/>
        <v>1.2487920857298263</v>
      </c>
      <c r="R5447" s="2">
        <f t="shared" si="2858"/>
        <v>1.2434104699999999</v>
      </c>
      <c r="S5447" s="2">
        <f t="shared" si="2851"/>
        <v>1.33428788</v>
      </c>
      <c r="T5447" s="2">
        <f t="shared" si="2838"/>
        <v>3423.7280330899998</v>
      </c>
      <c r="U5447" s="2">
        <f t="shared" si="2839"/>
        <v>857.76900400465729</v>
      </c>
      <c r="V5447" s="2">
        <f t="shared" si="2840"/>
        <v>0</v>
      </c>
      <c r="W5447" s="2">
        <f t="shared" si="2841"/>
        <v>3423.7280330946573</v>
      </c>
      <c r="X5447" s="17">
        <f t="shared" si="2842"/>
        <v>0</v>
      </c>
      <c r="Y5447" s="2">
        <f t="shared" si="2843"/>
        <v>0</v>
      </c>
      <c r="Z5447" s="72">
        <f t="shared" si="2844"/>
        <v>0</v>
      </c>
      <c r="AA5447" s="2">
        <f t="shared" si="2863"/>
        <v>0</v>
      </c>
      <c r="AB5447" s="12">
        <f t="shared" si="2852"/>
        <v>4.6600000000000003E-2</v>
      </c>
      <c r="AC5447" s="17">
        <f t="shared" si="2845"/>
        <v>15</v>
      </c>
      <c r="AD5447" s="17">
        <v>252</v>
      </c>
      <c r="AE5447" s="13">
        <f t="shared" si="2856"/>
        <v>1.002714798</v>
      </c>
      <c r="AF5447" s="2">
        <f t="shared" si="2864"/>
        <v>9.2947300100000003</v>
      </c>
      <c r="AG5447" s="2">
        <f t="shared" si="2846"/>
        <v>9.2947300100000003</v>
      </c>
      <c r="AH5447" s="3">
        <f t="shared" si="2847"/>
        <v>0</v>
      </c>
      <c r="AI5447" s="4" t="str">
        <f t="shared" si="2857"/>
        <v>A+J=</v>
      </c>
      <c r="AJ5447" s="11">
        <f t="shared" si="2853"/>
        <v>46615</v>
      </c>
      <c r="AQ5447" s="53"/>
      <c r="AR5447" s="53"/>
    </row>
    <row r="5448" spans="1:44" x14ac:dyDescent="0.2">
      <c r="A5448" s="158">
        <f t="shared" si="2848"/>
        <v>46604</v>
      </c>
      <c r="B5448" s="2">
        <f t="shared" si="2833"/>
        <v>3433.6433103846575</v>
      </c>
      <c r="C5448" s="2">
        <f t="shared" si="2849"/>
        <v>2565.9590290900001</v>
      </c>
      <c r="D5448" s="2">
        <f>SUM(Y5448:Y$5459)</f>
        <v>2565.9590290998804</v>
      </c>
      <c r="E5448" s="91">
        <v>0</v>
      </c>
      <c r="F5448" s="88">
        <f t="shared" si="2859"/>
        <v>6455.85</v>
      </c>
      <c r="G5448" s="3">
        <f>IF(AND(N5448=1,N5447&gt;1),VLOOKUP(A5447,[1]Plan1!$BK$81:$BM$259,3),G5447)</f>
        <v>6413.24</v>
      </c>
      <c r="H5448" s="11">
        <f t="shared" si="2860"/>
        <v>46522</v>
      </c>
      <c r="I5448" s="11">
        <f t="shared" si="2861"/>
        <v>46553</v>
      </c>
      <c r="J5448" s="12">
        <f t="shared" si="2834"/>
        <v>-6.6002153085962245E-3</v>
      </c>
      <c r="K5448" s="11">
        <f t="shared" si="2850"/>
        <v>46615</v>
      </c>
      <c r="L5448" s="11">
        <f t="shared" si="2835"/>
        <v>46615</v>
      </c>
      <c r="M5448" s="1">
        <f t="shared" si="2854"/>
        <v>23</v>
      </c>
      <c r="N5448" s="1">
        <f t="shared" si="2836"/>
        <v>16</v>
      </c>
      <c r="O5448" s="2">
        <f t="shared" si="2837"/>
        <v>0.99540392</v>
      </c>
      <c r="P5448" s="13">
        <f t="shared" si="2862"/>
        <v>0.99339977999999995</v>
      </c>
      <c r="Q5448" s="13">
        <f t="shared" si="2855"/>
        <v>1.2487920857298263</v>
      </c>
      <c r="R5448" s="2">
        <f t="shared" si="2858"/>
        <v>1.2430525299999999</v>
      </c>
      <c r="S5448" s="2">
        <f t="shared" si="2851"/>
        <v>1.33428788</v>
      </c>
      <c r="T5448" s="2">
        <f t="shared" si="2838"/>
        <v>3423.7280330899998</v>
      </c>
      <c r="U5448" s="2">
        <f t="shared" si="2839"/>
        <v>857.76900400465729</v>
      </c>
      <c r="V5448" s="2">
        <f t="shared" si="2840"/>
        <v>0</v>
      </c>
      <c r="W5448" s="2">
        <f t="shared" si="2841"/>
        <v>3423.7280330946573</v>
      </c>
      <c r="X5448" s="17">
        <f t="shared" si="2842"/>
        <v>0</v>
      </c>
      <c r="Y5448" s="2">
        <f t="shared" si="2843"/>
        <v>0</v>
      </c>
      <c r="Z5448" s="72">
        <f t="shared" si="2844"/>
        <v>0</v>
      </c>
      <c r="AA5448" s="2">
        <f t="shared" si="2863"/>
        <v>0</v>
      </c>
      <c r="AB5448" s="12">
        <f t="shared" si="2852"/>
        <v>4.6600000000000003E-2</v>
      </c>
      <c r="AC5448" s="17">
        <f t="shared" si="2845"/>
        <v>16</v>
      </c>
      <c r="AD5448" s="17">
        <v>252</v>
      </c>
      <c r="AE5448" s="13">
        <f t="shared" si="2856"/>
        <v>1.0028960469999999</v>
      </c>
      <c r="AF5448" s="2">
        <f t="shared" si="2864"/>
        <v>9.9152772900000006</v>
      </c>
      <c r="AG5448" s="2">
        <f t="shared" si="2846"/>
        <v>9.9152772900000006</v>
      </c>
      <c r="AH5448" s="3">
        <f t="shared" si="2847"/>
        <v>0</v>
      </c>
      <c r="AI5448" s="4" t="str">
        <f t="shared" si="2857"/>
        <v>A+J=</v>
      </c>
      <c r="AJ5448" s="11">
        <f t="shared" si="2853"/>
        <v>46615</v>
      </c>
      <c r="AQ5448" s="53"/>
      <c r="AR5448" s="53"/>
    </row>
    <row r="5449" spans="1:44" x14ac:dyDescent="0.2">
      <c r="A5449" s="158">
        <f t="shared" si="2848"/>
        <v>46605</v>
      </c>
      <c r="B5449" s="2">
        <f t="shared" si="2833"/>
        <v>3434.2639672346572</v>
      </c>
      <c r="C5449" s="2">
        <f t="shared" si="2849"/>
        <v>2565.9590290900001</v>
      </c>
      <c r="D5449" s="2">
        <f>SUM(Y5449:Y$5459)</f>
        <v>2565.9590290998804</v>
      </c>
      <c r="E5449" s="91">
        <v>0</v>
      </c>
      <c r="F5449" s="88">
        <f t="shared" si="2859"/>
        <v>6455.85</v>
      </c>
      <c r="G5449" s="3">
        <f>IF(AND(N5449=1,N5448&gt;1),VLOOKUP(A5448,[1]Plan1!$BK$81:$BM$259,3),G5448)</f>
        <v>6413.24</v>
      </c>
      <c r="H5449" s="11">
        <f t="shared" si="2860"/>
        <v>46522</v>
      </c>
      <c r="I5449" s="11">
        <f t="shared" si="2861"/>
        <v>46553</v>
      </c>
      <c r="J5449" s="12">
        <f t="shared" si="2834"/>
        <v>-6.6002153085962245E-3</v>
      </c>
      <c r="K5449" s="11">
        <f t="shared" si="2850"/>
        <v>46615</v>
      </c>
      <c r="L5449" s="11">
        <f t="shared" si="2835"/>
        <v>46615</v>
      </c>
      <c r="M5449" s="1">
        <f t="shared" si="2854"/>
        <v>23</v>
      </c>
      <c r="N5449" s="1">
        <f t="shared" si="2836"/>
        <v>17</v>
      </c>
      <c r="O5449" s="2">
        <f t="shared" si="2837"/>
        <v>0.99511735999999995</v>
      </c>
      <c r="P5449" s="13">
        <f t="shared" si="2862"/>
        <v>0.99339977999999995</v>
      </c>
      <c r="Q5449" s="13">
        <f t="shared" si="2855"/>
        <v>1.2487920857298263</v>
      </c>
      <c r="R5449" s="2">
        <f t="shared" si="2858"/>
        <v>1.2426946800000001</v>
      </c>
      <c r="S5449" s="2">
        <f t="shared" si="2851"/>
        <v>1.33428788</v>
      </c>
      <c r="T5449" s="2">
        <f t="shared" si="2838"/>
        <v>3423.7280330899998</v>
      </c>
      <c r="U5449" s="2">
        <f t="shared" si="2839"/>
        <v>857.76900400465729</v>
      </c>
      <c r="V5449" s="2">
        <f t="shared" si="2840"/>
        <v>0</v>
      </c>
      <c r="W5449" s="2">
        <f t="shared" si="2841"/>
        <v>3423.7280330946573</v>
      </c>
      <c r="X5449" s="17">
        <f t="shared" si="2842"/>
        <v>0</v>
      </c>
      <c r="Y5449" s="2">
        <f t="shared" si="2843"/>
        <v>0</v>
      </c>
      <c r="Z5449" s="72">
        <f t="shared" si="2844"/>
        <v>0</v>
      </c>
      <c r="AA5449" s="2">
        <f t="shared" si="2863"/>
        <v>0</v>
      </c>
      <c r="AB5449" s="12">
        <f t="shared" si="2852"/>
        <v>4.6600000000000003E-2</v>
      </c>
      <c r="AC5449" s="17">
        <f t="shared" si="2845"/>
        <v>17</v>
      </c>
      <c r="AD5449" s="17">
        <v>252</v>
      </c>
      <c r="AE5449" s="13">
        <f t="shared" si="2856"/>
        <v>1.003077328</v>
      </c>
      <c r="AF5449" s="2">
        <f t="shared" si="2864"/>
        <v>10.53593414</v>
      </c>
      <c r="AG5449" s="2">
        <f t="shared" si="2846"/>
        <v>10.53593414</v>
      </c>
      <c r="AH5449" s="3">
        <f t="shared" si="2847"/>
        <v>0</v>
      </c>
      <c r="AI5449" s="4" t="str">
        <f t="shared" si="2857"/>
        <v>A+J=</v>
      </c>
      <c r="AJ5449" s="11">
        <f t="shared" si="2853"/>
        <v>46615</v>
      </c>
      <c r="AQ5449" s="53"/>
      <c r="AR5449" s="53"/>
    </row>
    <row r="5450" spans="1:44" x14ac:dyDescent="0.2">
      <c r="A5450" s="158">
        <f t="shared" si="2848"/>
        <v>46606</v>
      </c>
      <c r="B5450" s="2">
        <f t="shared" ref="B5450:B5459" si="2865">(W5450+AG5450)</f>
        <v>3434.8847370546573</v>
      </c>
      <c r="C5450" s="2">
        <f t="shared" si="2849"/>
        <v>2565.9590290900001</v>
      </c>
      <c r="D5450" s="2">
        <f>SUM(Y5450:Y$5459)</f>
        <v>2565.9590290998804</v>
      </c>
      <c r="E5450" s="91">
        <v>0</v>
      </c>
      <c r="F5450" s="88">
        <f t="shared" si="2859"/>
        <v>6455.85</v>
      </c>
      <c r="G5450" s="3">
        <f>IF(AND(N5450=1,N5449&gt;1),VLOOKUP(A5449,[1]Plan1!$BK$81:$BM$259,3),G5449)</f>
        <v>6413.24</v>
      </c>
      <c r="H5450" s="11">
        <f t="shared" si="2860"/>
        <v>46522</v>
      </c>
      <c r="I5450" s="11">
        <f t="shared" si="2861"/>
        <v>46553</v>
      </c>
      <c r="J5450" s="12">
        <f t="shared" ref="J5450:J5459" si="2866">(G5450/F5450)-1</f>
        <v>-6.6002153085962245E-3</v>
      </c>
      <c r="K5450" s="11">
        <f t="shared" si="2850"/>
        <v>46615</v>
      </c>
      <c r="L5450" s="11">
        <f t="shared" ref="L5450:L5459" si="2867">IF(A5450&gt;L5449,K5450,L5449)</f>
        <v>46615</v>
      </c>
      <c r="M5450" s="1">
        <f t="shared" si="2854"/>
        <v>23</v>
      </c>
      <c r="N5450" s="1">
        <f t="shared" ref="N5450:N5459" si="2868">(M5450-(NETWORKDAYS(A5450,L5450,$AN$194:$AN$348)-1))</f>
        <v>18</v>
      </c>
      <c r="O5450" s="2">
        <f t="shared" ref="O5450:O5459" si="2869">TRUNC((G5450/F5450)^TRUNC((N5450/M5450),9),8)</f>
        <v>0.99483089000000002</v>
      </c>
      <c r="P5450" s="13">
        <f t="shared" si="2862"/>
        <v>0.99339977999999995</v>
      </c>
      <c r="Q5450" s="13">
        <f t="shared" si="2855"/>
        <v>1.2487920857298263</v>
      </c>
      <c r="R5450" s="2">
        <f t="shared" si="2858"/>
        <v>1.2423369399999999</v>
      </c>
      <c r="S5450" s="2">
        <f t="shared" si="2851"/>
        <v>1.33428788</v>
      </c>
      <c r="T5450" s="2">
        <f t="shared" ref="T5450:T5459" si="2870">TRUNC(C5450*S5450,8)</f>
        <v>3423.7280330899998</v>
      </c>
      <c r="U5450" s="2">
        <f t="shared" ref="U5450:U5459" si="2871">(D5450*(S5450-1))</f>
        <v>857.76900400465729</v>
      </c>
      <c r="V5450" s="2">
        <f t="shared" ref="V5450:V5459" si="2872">(E5450*(R5450-1))</f>
        <v>0</v>
      </c>
      <c r="W5450" s="2">
        <f t="shared" ref="W5450:W5459" si="2873">(C5450+U5450+V5450)</f>
        <v>3423.7280330946573</v>
      </c>
      <c r="X5450" s="17">
        <f t="shared" ref="X5450:X5459" si="2874">IF(VLOOKUP(A5450,AN$10:AU$190,8)=VLOOKUP(A5449,AN$10:AU$190,8),0,VLOOKUP(A5450,AN$10:AU$190,8))</f>
        <v>0</v>
      </c>
      <c r="Y5450" s="2">
        <f t="shared" ref="Y5450:Y5459" si="2875">IF(X5450&gt;0,VLOOKUP(A5450,AN$12:AR$190,5),0)</f>
        <v>0</v>
      </c>
      <c r="Z5450" s="72">
        <f t="shared" ref="Z5450:Z5459" si="2876">IF(X5450&gt;0,VLOOKUP($A5450,$AN$10:$AS$190,6),0)</f>
        <v>0</v>
      </c>
      <c r="AA5450" s="2">
        <f t="shared" si="2863"/>
        <v>0</v>
      </c>
      <c r="AB5450" s="12">
        <f t="shared" si="2852"/>
        <v>4.6600000000000003E-2</v>
      </c>
      <c r="AC5450" s="17">
        <f t="shared" ref="AC5450:AC5459" si="2877">N5450</f>
        <v>18</v>
      </c>
      <c r="AD5450" s="17">
        <v>252</v>
      </c>
      <c r="AE5450" s="13">
        <f t="shared" si="2856"/>
        <v>1.003258642</v>
      </c>
      <c r="AF5450" s="2">
        <f t="shared" si="2864"/>
        <v>11.15670396</v>
      </c>
      <c r="AG5450" s="2">
        <f t="shared" ref="AG5450:AG5459" si="2878">TRUNC((W5450*(AE5450-1)),8)</f>
        <v>11.15670396</v>
      </c>
      <c r="AH5450" s="3">
        <f t="shared" ref="AH5450:AH5459" si="2879">IF(AA5450&gt;0,AA5450+AF5450,0)</f>
        <v>0</v>
      </c>
      <c r="AI5450" s="4" t="str">
        <f t="shared" si="2857"/>
        <v>A+J=</v>
      </c>
      <c r="AJ5450" s="11">
        <f t="shared" si="2853"/>
        <v>46615</v>
      </c>
      <c r="AQ5450" s="53"/>
      <c r="AR5450" s="53"/>
    </row>
    <row r="5451" spans="1:44" x14ac:dyDescent="0.2">
      <c r="A5451" s="158">
        <f t="shared" ref="A5451:A5459" si="2880">(A5450+1)</f>
        <v>46607</v>
      </c>
      <c r="B5451" s="2">
        <f t="shared" si="2865"/>
        <v>3434.8847370546573</v>
      </c>
      <c r="C5451" s="2">
        <f t="shared" ref="C5451:C5459" si="2881">TRUNC(IF(X5450&gt;0,VLOOKUP(A5450,$AN$12:$AO$190,2),C5450),8)</f>
        <v>2565.9590290900001</v>
      </c>
      <c r="D5451" s="2">
        <f>SUM(Y5451:Y$5459)</f>
        <v>2565.9590290998804</v>
      </c>
      <c r="E5451" s="91">
        <v>0</v>
      </c>
      <c r="F5451" s="88">
        <f t="shared" si="2859"/>
        <v>6455.85</v>
      </c>
      <c r="G5451" s="3">
        <f>IF(AND(N5451=1,N5450&gt;1),VLOOKUP(A5450,[1]Plan1!$BK$81:$BM$259,3),G5450)</f>
        <v>6413.24</v>
      </c>
      <c r="H5451" s="11">
        <f t="shared" si="2860"/>
        <v>46522</v>
      </c>
      <c r="I5451" s="11">
        <f t="shared" si="2861"/>
        <v>46553</v>
      </c>
      <c r="J5451" s="12">
        <f t="shared" si="2866"/>
        <v>-6.6002153085962245E-3</v>
      </c>
      <c r="K5451" s="11">
        <f t="shared" ref="K5451:K5456" si="2882">IF(DAY(A5451)=14,VLOOKUP(A5451,AR$194:AW$373,4),K5450)</f>
        <v>46615</v>
      </c>
      <c r="L5451" s="11">
        <f t="shared" si="2867"/>
        <v>46615</v>
      </c>
      <c r="M5451" s="1">
        <f t="shared" si="2854"/>
        <v>23</v>
      </c>
      <c r="N5451" s="1">
        <f t="shared" si="2868"/>
        <v>18</v>
      </c>
      <c r="O5451" s="2">
        <f t="shared" si="2869"/>
        <v>0.99483089000000002</v>
      </c>
      <c r="P5451" s="13">
        <f t="shared" si="2862"/>
        <v>0.99339977999999995</v>
      </c>
      <c r="Q5451" s="13">
        <f t="shared" si="2855"/>
        <v>1.2487920857298263</v>
      </c>
      <c r="R5451" s="2">
        <f t="shared" si="2858"/>
        <v>1.2423369399999999</v>
      </c>
      <c r="S5451" s="2">
        <f t="shared" ref="S5451:S5459" si="2883">IF(AND(X5451&gt;0,MONTH(A5451)=9),R5451,S5450)</f>
        <v>1.33428788</v>
      </c>
      <c r="T5451" s="2">
        <f t="shared" si="2870"/>
        <v>3423.7280330899998</v>
      </c>
      <c r="U5451" s="2">
        <f t="shared" si="2871"/>
        <v>857.76900400465729</v>
      </c>
      <c r="V5451" s="2">
        <f t="shared" si="2872"/>
        <v>0</v>
      </c>
      <c r="W5451" s="2">
        <f t="shared" si="2873"/>
        <v>3423.7280330946573</v>
      </c>
      <c r="X5451" s="17">
        <f t="shared" si="2874"/>
        <v>0</v>
      </c>
      <c r="Y5451" s="2">
        <f t="shared" si="2875"/>
        <v>0</v>
      </c>
      <c r="Z5451" s="72">
        <f t="shared" si="2876"/>
        <v>0</v>
      </c>
      <c r="AA5451" s="2">
        <f t="shared" si="2863"/>
        <v>0</v>
      </c>
      <c r="AB5451" s="12">
        <f t="shared" ref="AB5451:AB5459" si="2884">(AB5450)</f>
        <v>4.6600000000000003E-2</v>
      </c>
      <c r="AC5451" s="17">
        <f t="shared" si="2877"/>
        <v>18</v>
      </c>
      <c r="AD5451" s="17">
        <v>252</v>
      </c>
      <c r="AE5451" s="13">
        <f t="shared" si="2856"/>
        <v>1.003258642</v>
      </c>
      <c r="AF5451" s="2">
        <f t="shared" si="2864"/>
        <v>11.15670396</v>
      </c>
      <c r="AG5451" s="2">
        <f t="shared" si="2878"/>
        <v>11.15670396</v>
      </c>
      <c r="AH5451" s="3">
        <f t="shared" si="2879"/>
        <v>0</v>
      </c>
      <c r="AI5451" s="4" t="str">
        <f t="shared" si="2857"/>
        <v>A+J=</v>
      </c>
      <c r="AJ5451" s="11">
        <f t="shared" ref="AJ5451:AJ5459" si="2885">IF(X5450&gt;0,VLOOKUP(A5450,$AN$10:$AW$190,9),AJ5450)</f>
        <v>46615</v>
      </c>
      <c r="AQ5451" s="53"/>
      <c r="AR5451" s="53"/>
    </row>
    <row r="5452" spans="1:44" x14ac:dyDescent="0.2">
      <c r="A5452" s="158">
        <f t="shared" si="2880"/>
        <v>46608</v>
      </c>
      <c r="B5452" s="2">
        <f t="shared" si="2865"/>
        <v>3434.8847370546573</v>
      </c>
      <c r="C5452" s="2">
        <f t="shared" si="2881"/>
        <v>2565.9590290900001</v>
      </c>
      <c r="D5452" s="2">
        <f>SUM(Y5452:Y$5459)</f>
        <v>2565.9590290998804</v>
      </c>
      <c r="E5452" s="91">
        <v>0</v>
      </c>
      <c r="F5452" s="88">
        <f t="shared" si="2859"/>
        <v>6455.85</v>
      </c>
      <c r="G5452" s="3">
        <f>IF(AND(N5452=1,N5451&gt;1),VLOOKUP(A5451,[1]Plan1!$BK$81:$BM$259,3),G5451)</f>
        <v>6413.24</v>
      </c>
      <c r="H5452" s="11">
        <f t="shared" si="2860"/>
        <v>46522</v>
      </c>
      <c r="I5452" s="11">
        <f t="shared" si="2861"/>
        <v>46553</v>
      </c>
      <c r="J5452" s="12">
        <f t="shared" si="2866"/>
        <v>-6.6002153085962245E-3</v>
      </c>
      <c r="K5452" s="11">
        <f t="shared" si="2882"/>
        <v>46615</v>
      </c>
      <c r="L5452" s="11">
        <f t="shared" si="2867"/>
        <v>46615</v>
      </c>
      <c r="M5452" s="1">
        <f t="shared" si="2854"/>
        <v>23</v>
      </c>
      <c r="N5452" s="1">
        <f t="shared" si="2868"/>
        <v>18</v>
      </c>
      <c r="O5452" s="2">
        <f t="shared" si="2869"/>
        <v>0.99483089000000002</v>
      </c>
      <c r="P5452" s="13">
        <f t="shared" si="2862"/>
        <v>0.99339977999999995</v>
      </c>
      <c r="Q5452" s="13">
        <f t="shared" si="2855"/>
        <v>1.2487920857298263</v>
      </c>
      <c r="R5452" s="2">
        <f t="shared" si="2858"/>
        <v>1.2423369399999999</v>
      </c>
      <c r="S5452" s="2">
        <f t="shared" si="2883"/>
        <v>1.33428788</v>
      </c>
      <c r="T5452" s="2">
        <f t="shared" si="2870"/>
        <v>3423.7280330899998</v>
      </c>
      <c r="U5452" s="2">
        <f t="shared" si="2871"/>
        <v>857.76900400465729</v>
      </c>
      <c r="V5452" s="2">
        <f t="shared" si="2872"/>
        <v>0</v>
      </c>
      <c r="W5452" s="2">
        <f t="shared" si="2873"/>
        <v>3423.7280330946573</v>
      </c>
      <c r="X5452" s="17">
        <f t="shared" si="2874"/>
        <v>0</v>
      </c>
      <c r="Y5452" s="2">
        <f t="shared" si="2875"/>
        <v>0</v>
      </c>
      <c r="Z5452" s="72">
        <f t="shared" si="2876"/>
        <v>0</v>
      </c>
      <c r="AA5452" s="2">
        <f t="shared" si="2863"/>
        <v>0</v>
      </c>
      <c r="AB5452" s="12">
        <f t="shared" si="2884"/>
        <v>4.6600000000000003E-2</v>
      </c>
      <c r="AC5452" s="17">
        <f t="shared" si="2877"/>
        <v>18</v>
      </c>
      <c r="AD5452" s="17">
        <v>252</v>
      </c>
      <c r="AE5452" s="13">
        <f t="shared" si="2856"/>
        <v>1.003258642</v>
      </c>
      <c r="AF5452" s="2">
        <f t="shared" si="2864"/>
        <v>11.15670396</v>
      </c>
      <c r="AG5452" s="2">
        <f t="shared" si="2878"/>
        <v>11.15670396</v>
      </c>
      <c r="AH5452" s="3">
        <f t="shared" si="2879"/>
        <v>0</v>
      </c>
      <c r="AI5452" s="4" t="str">
        <f t="shared" si="2857"/>
        <v>A+J=</v>
      </c>
      <c r="AJ5452" s="11">
        <f t="shared" si="2885"/>
        <v>46615</v>
      </c>
      <c r="AQ5452" s="53"/>
      <c r="AR5452" s="53"/>
    </row>
    <row r="5453" spans="1:44" x14ac:dyDescent="0.2">
      <c r="A5453" s="158">
        <f t="shared" si="2880"/>
        <v>46609</v>
      </c>
      <c r="B5453" s="2">
        <f t="shared" si="2865"/>
        <v>3435.5056164346574</v>
      </c>
      <c r="C5453" s="2">
        <f t="shared" si="2881"/>
        <v>2565.9590290900001</v>
      </c>
      <c r="D5453" s="2">
        <f>SUM(Y5453:Y$5459)</f>
        <v>2565.9590290998804</v>
      </c>
      <c r="E5453" s="91">
        <v>0</v>
      </c>
      <c r="F5453" s="88">
        <f t="shared" si="2859"/>
        <v>6455.85</v>
      </c>
      <c r="G5453" s="3">
        <f>IF(AND(N5453=1,N5452&gt;1),VLOOKUP(A5452,[1]Plan1!$BK$81:$BM$259,3),G5452)</f>
        <v>6413.24</v>
      </c>
      <c r="H5453" s="11">
        <f t="shared" si="2860"/>
        <v>46522</v>
      </c>
      <c r="I5453" s="11">
        <f t="shared" si="2861"/>
        <v>46553</v>
      </c>
      <c r="J5453" s="12">
        <f t="shared" si="2866"/>
        <v>-6.6002153085962245E-3</v>
      </c>
      <c r="K5453" s="11">
        <f t="shared" si="2882"/>
        <v>46615</v>
      </c>
      <c r="L5453" s="11">
        <f t="shared" si="2867"/>
        <v>46615</v>
      </c>
      <c r="M5453" s="1">
        <f t="shared" si="2854"/>
        <v>23</v>
      </c>
      <c r="N5453" s="1">
        <f t="shared" si="2868"/>
        <v>19</v>
      </c>
      <c r="O5453" s="2">
        <f t="shared" si="2869"/>
        <v>0.99454450999999999</v>
      </c>
      <c r="P5453" s="13">
        <f t="shared" si="2862"/>
        <v>0.99339977999999995</v>
      </c>
      <c r="Q5453" s="13">
        <f t="shared" si="2855"/>
        <v>1.2487920857298263</v>
      </c>
      <c r="R5453" s="2">
        <f t="shared" si="2858"/>
        <v>1.2419793100000001</v>
      </c>
      <c r="S5453" s="2">
        <f t="shared" si="2883"/>
        <v>1.33428788</v>
      </c>
      <c r="T5453" s="2">
        <f t="shared" si="2870"/>
        <v>3423.7280330899998</v>
      </c>
      <c r="U5453" s="2">
        <f t="shared" si="2871"/>
        <v>857.76900400465729</v>
      </c>
      <c r="V5453" s="2">
        <f t="shared" si="2872"/>
        <v>0</v>
      </c>
      <c r="W5453" s="2">
        <f t="shared" si="2873"/>
        <v>3423.7280330946573</v>
      </c>
      <c r="X5453" s="17">
        <f t="shared" si="2874"/>
        <v>0</v>
      </c>
      <c r="Y5453" s="2">
        <f t="shared" si="2875"/>
        <v>0</v>
      </c>
      <c r="Z5453" s="72">
        <f t="shared" si="2876"/>
        <v>0</v>
      </c>
      <c r="AA5453" s="2">
        <f t="shared" si="2863"/>
        <v>0</v>
      </c>
      <c r="AB5453" s="12">
        <f t="shared" si="2884"/>
        <v>4.6600000000000003E-2</v>
      </c>
      <c r="AC5453" s="17">
        <f t="shared" si="2877"/>
        <v>19</v>
      </c>
      <c r="AD5453" s="17">
        <v>252</v>
      </c>
      <c r="AE5453" s="13">
        <f t="shared" si="2856"/>
        <v>1.003439988</v>
      </c>
      <c r="AF5453" s="2">
        <f t="shared" si="2864"/>
        <v>11.77758334</v>
      </c>
      <c r="AG5453" s="2">
        <f t="shared" si="2878"/>
        <v>11.77758334</v>
      </c>
      <c r="AH5453" s="3">
        <f t="shared" si="2879"/>
        <v>0</v>
      </c>
      <c r="AI5453" s="4" t="str">
        <f t="shared" si="2857"/>
        <v>A+J=</v>
      </c>
      <c r="AJ5453" s="11">
        <f t="shared" si="2885"/>
        <v>46615</v>
      </c>
      <c r="AQ5453" s="53"/>
      <c r="AR5453" s="53"/>
    </row>
    <row r="5454" spans="1:44" x14ac:dyDescent="0.2">
      <c r="A5454" s="158">
        <f t="shared" si="2880"/>
        <v>46610</v>
      </c>
      <c r="B5454" s="2">
        <f t="shared" si="2865"/>
        <v>3436.1266122246575</v>
      </c>
      <c r="C5454" s="2">
        <f t="shared" si="2881"/>
        <v>2565.9590290900001</v>
      </c>
      <c r="D5454" s="2">
        <f>SUM(Y5454:Y$5459)</f>
        <v>2565.9590290998804</v>
      </c>
      <c r="E5454" s="91">
        <v>0</v>
      </c>
      <c r="F5454" s="88">
        <f t="shared" si="2859"/>
        <v>6455.85</v>
      </c>
      <c r="G5454" s="3">
        <f>IF(AND(N5454=1,N5453&gt;1),VLOOKUP(A5453,[1]Plan1!$BK$81:$BM$259,3),G5453)</f>
        <v>6413.24</v>
      </c>
      <c r="H5454" s="11">
        <f t="shared" si="2860"/>
        <v>46522</v>
      </c>
      <c r="I5454" s="11">
        <f t="shared" si="2861"/>
        <v>46553</v>
      </c>
      <c r="J5454" s="12">
        <f t="shared" si="2866"/>
        <v>-6.6002153085962245E-3</v>
      </c>
      <c r="K5454" s="11">
        <f t="shared" si="2882"/>
        <v>46615</v>
      </c>
      <c r="L5454" s="11">
        <f t="shared" si="2867"/>
        <v>46615</v>
      </c>
      <c r="M5454" s="1">
        <f t="shared" si="2854"/>
        <v>23</v>
      </c>
      <c r="N5454" s="1">
        <f t="shared" si="2868"/>
        <v>20</v>
      </c>
      <c r="O5454" s="2">
        <f t="shared" si="2869"/>
        <v>0.99425819999999998</v>
      </c>
      <c r="P5454" s="13">
        <f t="shared" si="2862"/>
        <v>0.99339977999999995</v>
      </c>
      <c r="Q5454" s="13">
        <f t="shared" si="2855"/>
        <v>1.2487920857298263</v>
      </c>
      <c r="R5454" s="2">
        <f t="shared" si="2858"/>
        <v>1.2416217700000001</v>
      </c>
      <c r="S5454" s="2">
        <f t="shared" si="2883"/>
        <v>1.33428788</v>
      </c>
      <c r="T5454" s="2">
        <f t="shared" si="2870"/>
        <v>3423.7280330899998</v>
      </c>
      <c r="U5454" s="2">
        <f t="shared" si="2871"/>
        <v>857.76900400465729</v>
      </c>
      <c r="V5454" s="2">
        <f t="shared" si="2872"/>
        <v>0</v>
      </c>
      <c r="W5454" s="2">
        <f t="shared" si="2873"/>
        <v>3423.7280330946573</v>
      </c>
      <c r="X5454" s="17">
        <f t="shared" si="2874"/>
        <v>0</v>
      </c>
      <c r="Y5454" s="2">
        <f t="shared" si="2875"/>
        <v>0</v>
      </c>
      <c r="Z5454" s="72">
        <f t="shared" si="2876"/>
        <v>0</v>
      </c>
      <c r="AA5454" s="2">
        <f t="shared" si="2863"/>
        <v>0</v>
      </c>
      <c r="AB5454" s="12">
        <f t="shared" si="2884"/>
        <v>4.6600000000000003E-2</v>
      </c>
      <c r="AC5454" s="17">
        <f t="shared" si="2877"/>
        <v>20</v>
      </c>
      <c r="AD5454" s="17">
        <v>252</v>
      </c>
      <c r="AE5454" s="13">
        <f t="shared" si="2856"/>
        <v>1.0036213679999999</v>
      </c>
      <c r="AF5454" s="2">
        <f t="shared" si="2864"/>
        <v>12.39857913</v>
      </c>
      <c r="AG5454" s="2">
        <f t="shared" si="2878"/>
        <v>12.39857913</v>
      </c>
      <c r="AH5454" s="3">
        <f t="shared" si="2879"/>
        <v>0</v>
      </c>
      <c r="AI5454" s="4" t="str">
        <f t="shared" si="2857"/>
        <v>A+J=</v>
      </c>
      <c r="AJ5454" s="11">
        <f t="shared" si="2885"/>
        <v>46615</v>
      </c>
      <c r="AQ5454" s="53"/>
      <c r="AR5454" s="53"/>
    </row>
    <row r="5455" spans="1:44" x14ac:dyDescent="0.2">
      <c r="A5455" s="158">
        <f t="shared" si="2880"/>
        <v>46611</v>
      </c>
      <c r="B5455" s="2">
        <f t="shared" si="2865"/>
        <v>3436.7477175746571</v>
      </c>
      <c r="C5455" s="2">
        <f t="shared" si="2881"/>
        <v>2565.9590290900001</v>
      </c>
      <c r="D5455" s="2">
        <f>SUM(Y5455:Y$5459)</f>
        <v>2565.9590290998804</v>
      </c>
      <c r="E5455" s="91">
        <v>0</v>
      </c>
      <c r="F5455" s="88">
        <f t="shared" si="2859"/>
        <v>6455.85</v>
      </c>
      <c r="G5455" s="3">
        <f>IF(AND(N5455=1,N5454&gt;1),VLOOKUP(A5454,[1]Plan1!$BK$81:$BM$259,3),G5454)</f>
        <v>6413.24</v>
      </c>
      <c r="H5455" s="11">
        <f t="shared" si="2860"/>
        <v>46522</v>
      </c>
      <c r="I5455" s="11">
        <f t="shared" si="2861"/>
        <v>46553</v>
      </c>
      <c r="J5455" s="12">
        <f t="shared" si="2866"/>
        <v>-6.6002153085962245E-3</v>
      </c>
      <c r="K5455" s="11">
        <f t="shared" si="2882"/>
        <v>46615</v>
      </c>
      <c r="L5455" s="11">
        <f t="shared" si="2867"/>
        <v>46615</v>
      </c>
      <c r="M5455" s="1">
        <f t="shared" si="2854"/>
        <v>23</v>
      </c>
      <c r="N5455" s="1">
        <f t="shared" si="2868"/>
        <v>21</v>
      </c>
      <c r="O5455" s="2">
        <f t="shared" si="2869"/>
        <v>0.99397197999999998</v>
      </c>
      <c r="P5455" s="13">
        <f t="shared" si="2862"/>
        <v>0.99339977999999995</v>
      </c>
      <c r="Q5455" s="13">
        <f t="shared" si="2855"/>
        <v>1.2487920857298263</v>
      </c>
      <c r="R5455" s="2">
        <f t="shared" si="2858"/>
        <v>1.2412643400000001</v>
      </c>
      <c r="S5455" s="2">
        <f t="shared" si="2883"/>
        <v>1.33428788</v>
      </c>
      <c r="T5455" s="2">
        <f t="shared" si="2870"/>
        <v>3423.7280330899998</v>
      </c>
      <c r="U5455" s="2">
        <f t="shared" si="2871"/>
        <v>857.76900400465729</v>
      </c>
      <c r="V5455" s="2">
        <f t="shared" si="2872"/>
        <v>0</v>
      </c>
      <c r="W5455" s="2">
        <f t="shared" si="2873"/>
        <v>3423.7280330946573</v>
      </c>
      <c r="X5455" s="17">
        <f t="shared" si="2874"/>
        <v>0</v>
      </c>
      <c r="Y5455" s="2">
        <f t="shared" si="2875"/>
        <v>0</v>
      </c>
      <c r="Z5455" s="72">
        <f t="shared" si="2876"/>
        <v>0</v>
      </c>
      <c r="AA5455" s="2">
        <f t="shared" si="2863"/>
        <v>0</v>
      </c>
      <c r="AB5455" s="12">
        <f t="shared" si="2884"/>
        <v>4.6600000000000003E-2</v>
      </c>
      <c r="AC5455" s="17">
        <f t="shared" si="2877"/>
        <v>21</v>
      </c>
      <c r="AD5455" s="17">
        <v>252</v>
      </c>
      <c r="AE5455" s="13">
        <f t="shared" si="2856"/>
        <v>1.00380278</v>
      </c>
      <c r="AF5455" s="2">
        <f t="shared" si="2864"/>
        <v>13.01968448</v>
      </c>
      <c r="AG5455" s="2">
        <f t="shared" si="2878"/>
        <v>13.01968448</v>
      </c>
      <c r="AH5455" s="3">
        <f t="shared" si="2879"/>
        <v>0</v>
      </c>
      <c r="AI5455" s="4" t="str">
        <f t="shared" si="2857"/>
        <v>A+J=</v>
      </c>
      <c r="AJ5455" s="11">
        <f t="shared" si="2885"/>
        <v>46615</v>
      </c>
      <c r="AQ5455" s="53"/>
      <c r="AR5455" s="53"/>
    </row>
    <row r="5456" spans="1:44" x14ac:dyDescent="0.2">
      <c r="A5456" s="158">
        <f t="shared" si="2880"/>
        <v>46612</v>
      </c>
      <c r="B5456" s="2">
        <f t="shared" si="2865"/>
        <v>3437.3689359146574</v>
      </c>
      <c r="C5456" s="2">
        <f t="shared" si="2881"/>
        <v>2565.9590290900001</v>
      </c>
      <c r="D5456" s="2">
        <f>SUM(Y5456:Y$5459)</f>
        <v>2565.9590290998804</v>
      </c>
      <c r="E5456" s="91">
        <v>0</v>
      </c>
      <c r="F5456" s="88">
        <f t="shared" si="2859"/>
        <v>6455.85</v>
      </c>
      <c r="G5456" s="3">
        <f>IF(AND(N5456=1,N5455&gt;1),VLOOKUP(A5455,[1]Plan1!$BK$81:$BM$259,3),G5455)</f>
        <v>6413.24</v>
      </c>
      <c r="H5456" s="11">
        <f t="shared" si="2860"/>
        <v>46522</v>
      </c>
      <c r="I5456" s="11">
        <f t="shared" si="2861"/>
        <v>46553</v>
      </c>
      <c r="J5456" s="12">
        <f t="shared" si="2866"/>
        <v>-6.6002153085962245E-3</v>
      </c>
      <c r="K5456" s="11">
        <f t="shared" si="2882"/>
        <v>46615</v>
      </c>
      <c r="L5456" s="11">
        <f t="shared" si="2867"/>
        <v>46615</v>
      </c>
      <c r="M5456" s="1">
        <f t="shared" si="2854"/>
        <v>23</v>
      </c>
      <c r="N5456" s="1">
        <f t="shared" si="2868"/>
        <v>22</v>
      </c>
      <c r="O5456" s="2">
        <f t="shared" si="2869"/>
        <v>0.99368584000000004</v>
      </c>
      <c r="P5456" s="13">
        <f t="shared" si="2862"/>
        <v>0.99339977999999995</v>
      </c>
      <c r="Q5456" s="13">
        <f t="shared" si="2855"/>
        <v>1.2487920857298263</v>
      </c>
      <c r="R5456" s="2">
        <f t="shared" si="2858"/>
        <v>1.2409070099999999</v>
      </c>
      <c r="S5456" s="2">
        <f t="shared" si="2883"/>
        <v>1.33428788</v>
      </c>
      <c r="T5456" s="2">
        <f t="shared" si="2870"/>
        <v>3423.7280330899998</v>
      </c>
      <c r="U5456" s="2">
        <f t="shared" si="2871"/>
        <v>857.76900400465729</v>
      </c>
      <c r="V5456" s="2">
        <f t="shared" si="2872"/>
        <v>0</v>
      </c>
      <c r="W5456" s="2">
        <f t="shared" si="2873"/>
        <v>3423.7280330946573</v>
      </c>
      <c r="X5456" s="17">
        <f t="shared" si="2874"/>
        <v>0</v>
      </c>
      <c r="Y5456" s="2">
        <f t="shared" si="2875"/>
        <v>0</v>
      </c>
      <c r="Z5456" s="72">
        <f t="shared" si="2876"/>
        <v>0</v>
      </c>
      <c r="AA5456" s="2">
        <f t="shared" si="2863"/>
        <v>0</v>
      </c>
      <c r="AB5456" s="12">
        <f t="shared" si="2884"/>
        <v>4.6600000000000003E-2</v>
      </c>
      <c r="AC5456" s="17">
        <f t="shared" si="2877"/>
        <v>22</v>
      </c>
      <c r="AD5456" s="17">
        <v>252</v>
      </c>
      <c r="AE5456" s="13">
        <f t="shared" si="2856"/>
        <v>1.003984225</v>
      </c>
      <c r="AF5456" s="2">
        <f t="shared" si="2864"/>
        <v>13.640902820000001</v>
      </c>
      <c r="AG5456" s="2">
        <f t="shared" si="2878"/>
        <v>13.640902820000001</v>
      </c>
      <c r="AH5456" s="3">
        <f t="shared" si="2879"/>
        <v>0</v>
      </c>
      <c r="AI5456" s="4" t="str">
        <f t="shared" si="2857"/>
        <v>A+J=</v>
      </c>
      <c r="AJ5456" s="11">
        <f t="shared" si="2885"/>
        <v>46615</v>
      </c>
      <c r="AQ5456" s="53"/>
      <c r="AR5456" s="53"/>
    </row>
    <row r="5457" spans="1:154" x14ac:dyDescent="0.2">
      <c r="A5457" s="158">
        <f t="shared" si="2880"/>
        <v>46613</v>
      </c>
      <c r="B5457" s="2">
        <f t="shared" si="2865"/>
        <v>3437.9902672246571</v>
      </c>
      <c r="C5457" s="2">
        <f t="shared" si="2881"/>
        <v>2565.9590290900001</v>
      </c>
      <c r="D5457" s="2">
        <f>SUM(Y5457:Y$5459)</f>
        <v>2565.9590290998804</v>
      </c>
      <c r="E5457" s="91">
        <v>0</v>
      </c>
      <c r="F5457" s="88">
        <f t="shared" si="2859"/>
        <v>6455.85</v>
      </c>
      <c r="G5457" s="3">
        <f>IF(AND(N5457=1,N5456&gt;1),VLOOKUP(A5456,[1]Plan1!$BK$81:$BM$259,3),G5456)</f>
        <v>6413.24</v>
      </c>
      <c r="H5457" s="11">
        <f t="shared" si="2860"/>
        <v>46522</v>
      </c>
      <c r="I5457" s="11">
        <f t="shared" si="2861"/>
        <v>46553</v>
      </c>
      <c r="J5457" s="12">
        <f t="shared" si="2866"/>
        <v>-6.6002153085962245E-3</v>
      </c>
      <c r="K5457" s="11"/>
      <c r="L5457" s="11">
        <f t="shared" si="2867"/>
        <v>46615</v>
      </c>
      <c r="M5457" s="1">
        <f t="shared" si="2854"/>
        <v>23</v>
      </c>
      <c r="N5457" s="1">
        <f t="shared" si="2868"/>
        <v>23</v>
      </c>
      <c r="O5457" s="2">
        <f t="shared" si="2869"/>
        <v>0.99339977999999995</v>
      </c>
      <c r="P5457" s="13">
        <f t="shared" si="2862"/>
        <v>0.99339977999999995</v>
      </c>
      <c r="Q5457" s="13">
        <f t="shared" si="2855"/>
        <v>1.2487920857298263</v>
      </c>
      <c r="R5457" s="2">
        <f t="shared" si="2858"/>
        <v>1.24054978</v>
      </c>
      <c r="S5457" s="2">
        <f t="shared" si="2883"/>
        <v>1.33428788</v>
      </c>
      <c r="T5457" s="2">
        <f t="shared" si="2870"/>
        <v>3423.7280330899998</v>
      </c>
      <c r="U5457" s="2">
        <f t="shared" si="2871"/>
        <v>857.76900400465729</v>
      </c>
      <c r="V5457" s="2">
        <f t="shared" si="2872"/>
        <v>0</v>
      </c>
      <c r="W5457" s="2">
        <f t="shared" si="2873"/>
        <v>3423.7280330946573</v>
      </c>
      <c r="X5457" s="17">
        <f t="shared" si="2874"/>
        <v>0</v>
      </c>
      <c r="Y5457" s="2">
        <f t="shared" si="2875"/>
        <v>0</v>
      </c>
      <c r="Z5457" s="72">
        <f t="shared" si="2876"/>
        <v>0</v>
      </c>
      <c r="AA5457" s="2">
        <f t="shared" si="2863"/>
        <v>0</v>
      </c>
      <c r="AB5457" s="12">
        <f t="shared" si="2884"/>
        <v>4.6600000000000003E-2</v>
      </c>
      <c r="AC5457" s="17">
        <f t="shared" si="2877"/>
        <v>23</v>
      </c>
      <c r="AD5457" s="17">
        <v>252</v>
      </c>
      <c r="AE5457" s="13">
        <f t="shared" si="2856"/>
        <v>1.004165703</v>
      </c>
      <c r="AF5457" s="2">
        <f t="shared" si="2864"/>
        <v>14.26223413</v>
      </c>
      <c r="AG5457" s="2">
        <f t="shared" si="2878"/>
        <v>14.26223413</v>
      </c>
      <c r="AH5457" s="3">
        <f t="shared" si="2879"/>
        <v>0</v>
      </c>
      <c r="AI5457" s="4" t="str">
        <f t="shared" si="2857"/>
        <v>A+J=</v>
      </c>
      <c r="AJ5457" s="11">
        <f t="shared" si="2885"/>
        <v>46615</v>
      </c>
      <c r="AQ5457" s="53"/>
      <c r="AR5457" s="53"/>
    </row>
    <row r="5458" spans="1:154" x14ac:dyDescent="0.2">
      <c r="A5458" s="158">
        <f t="shared" si="2880"/>
        <v>46614</v>
      </c>
      <c r="B5458" s="2">
        <f t="shared" si="2865"/>
        <v>3437.9902672246571</v>
      </c>
      <c r="C5458" s="2">
        <f t="shared" si="2881"/>
        <v>2565.9590290900001</v>
      </c>
      <c r="D5458" s="2">
        <f>SUM(Y5458:Y$5459)</f>
        <v>2565.9590290998804</v>
      </c>
      <c r="E5458" s="91">
        <v>0</v>
      </c>
      <c r="F5458" s="88">
        <f t="shared" si="2859"/>
        <v>6455.85</v>
      </c>
      <c r="G5458" s="3">
        <f>IF(AND(N5458=1,N5457&gt;1),VLOOKUP(A5457,[1]Plan1!$BK$81:$BM$259,3),G5457)</f>
        <v>6413.24</v>
      </c>
      <c r="H5458" s="11">
        <f t="shared" si="2860"/>
        <v>46522</v>
      </c>
      <c r="I5458" s="11">
        <f t="shared" si="2861"/>
        <v>46553</v>
      </c>
      <c r="J5458" s="12">
        <f t="shared" si="2866"/>
        <v>-6.6002153085962245E-3</v>
      </c>
      <c r="K5458" s="11"/>
      <c r="L5458" s="11">
        <f t="shared" si="2867"/>
        <v>46615</v>
      </c>
      <c r="M5458" s="1">
        <f t="shared" si="2854"/>
        <v>23</v>
      </c>
      <c r="N5458" s="1">
        <f t="shared" si="2868"/>
        <v>23</v>
      </c>
      <c r="O5458" s="2">
        <f t="shared" si="2869"/>
        <v>0.99339977999999995</v>
      </c>
      <c r="P5458" s="13">
        <f t="shared" si="2862"/>
        <v>0.99339977999999995</v>
      </c>
      <c r="Q5458" s="13">
        <f t="shared" si="2855"/>
        <v>1.2487920857298263</v>
      </c>
      <c r="R5458" s="2">
        <f t="shared" si="2858"/>
        <v>1.24054978</v>
      </c>
      <c r="S5458" s="2">
        <f t="shared" si="2883"/>
        <v>1.33428788</v>
      </c>
      <c r="T5458" s="2">
        <f t="shared" si="2870"/>
        <v>3423.7280330899998</v>
      </c>
      <c r="U5458" s="2">
        <f t="shared" si="2871"/>
        <v>857.76900400465729</v>
      </c>
      <c r="V5458" s="2">
        <f t="shared" si="2872"/>
        <v>0</v>
      </c>
      <c r="W5458" s="2">
        <f t="shared" si="2873"/>
        <v>3423.7280330946573</v>
      </c>
      <c r="X5458" s="17">
        <f t="shared" si="2874"/>
        <v>0</v>
      </c>
      <c r="Y5458" s="2">
        <f t="shared" si="2875"/>
        <v>0</v>
      </c>
      <c r="Z5458" s="72">
        <f t="shared" si="2876"/>
        <v>0</v>
      </c>
      <c r="AA5458" s="2">
        <f t="shared" si="2863"/>
        <v>0</v>
      </c>
      <c r="AB5458" s="12">
        <f t="shared" si="2884"/>
        <v>4.6600000000000003E-2</v>
      </c>
      <c r="AC5458" s="17">
        <f t="shared" si="2877"/>
        <v>23</v>
      </c>
      <c r="AD5458" s="17">
        <v>252</v>
      </c>
      <c r="AE5458" s="13">
        <f t="shared" si="2856"/>
        <v>1.004165703</v>
      </c>
      <c r="AF5458" s="2">
        <f t="shared" si="2864"/>
        <v>14.26223413</v>
      </c>
      <c r="AG5458" s="2">
        <f t="shared" si="2878"/>
        <v>14.26223413</v>
      </c>
      <c r="AH5458" s="3">
        <f t="shared" si="2879"/>
        <v>0</v>
      </c>
      <c r="AI5458" s="4" t="str">
        <f t="shared" si="2857"/>
        <v>A+J=</v>
      </c>
      <c r="AJ5458" s="11">
        <f t="shared" si="2885"/>
        <v>46615</v>
      </c>
      <c r="AQ5458" s="53"/>
      <c r="AR5458" s="53"/>
    </row>
    <row r="5459" spans="1:154" x14ac:dyDescent="0.2">
      <c r="A5459" s="157">
        <f t="shared" si="2880"/>
        <v>46615</v>
      </c>
      <c r="B5459" s="90">
        <f t="shared" si="2865"/>
        <v>3437.9902672246571</v>
      </c>
      <c r="C5459" s="90">
        <f t="shared" si="2881"/>
        <v>2565.9590290900001</v>
      </c>
      <c r="D5459" s="2">
        <f>SUM(Y5459:Y$5459)</f>
        <v>2565.9590290998804</v>
      </c>
      <c r="E5459" s="91">
        <v>0</v>
      </c>
      <c r="F5459" s="92">
        <f t="shared" si="2859"/>
        <v>6455.85</v>
      </c>
      <c r="G5459" s="3">
        <f>IF(AND(N5459=1,N5458&gt;1),VLOOKUP(A5458,[1]Plan1!$BK$81:$BM$259,3),G5458)</f>
        <v>6413.24</v>
      </c>
      <c r="H5459" s="62">
        <f t="shared" si="2860"/>
        <v>46522</v>
      </c>
      <c r="I5459" s="62">
        <f t="shared" si="2861"/>
        <v>46553</v>
      </c>
      <c r="J5459" s="74">
        <f t="shared" si="2866"/>
        <v>-6.6002153085962245E-3</v>
      </c>
      <c r="K5459" s="62"/>
      <c r="L5459" s="62">
        <f t="shared" si="2867"/>
        <v>46615</v>
      </c>
      <c r="M5459" s="63">
        <f t="shared" si="2854"/>
        <v>23</v>
      </c>
      <c r="N5459" s="63">
        <f t="shared" si="2868"/>
        <v>23</v>
      </c>
      <c r="O5459" s="90">
        <f t="shared" si="2869"/>
        <v>0.99339977999999995</v>
      </c>
      <c r="P5459" s="93">
        <f t="shared" si="2862"/>
        <v>0.99339977999999995</v>
      </c>
      <c r="Q5459" s="93">
        <f t="shared" si="2855"/>
        <v>1.2487920857298263</v>
      </c>
      <c r="R5459" s="90">
        <f t="shared" si="2858"/>
        <v>1.24054978</v>
      </c>
      <c r="S5459" s="2">
        <f t="shared" si="2883"/>
        <v>1.33428788</v>
      </c>
      <c r="T5459" s="90">
        <f t="shared" si="2870"/>
        <v>3423.7280330899998</v>
      </c>
      <c r="U5459" s="90">
        <f t="shared" si="2871"/>
        <v>857.76900400465729</v>
      </c>
      <c r="V5459" s="90">
        <f t="shared" si="2872"/>
        <v>0</v>
      </c>
      <c r="W5459" s="90">
        <f t="shared" si="2873"/>
        <v>3423.7280330946573</v>
      </c>
      <c r="X5459" s="94">
        <f t="shared" si="2874"/>
        <v>179</v>
      </c>
      <c r="Y5459" s="90">
        <f t="shared" si="2875"/>
        <v>2565.9590290998804</v>
      </c>
      <c r="Z5459" s="95">
        <f t="shared" si="2876"/>
        <v>1</v>
      </c>
      <c r="AA5459" s="90">
        <f t="shared" si="2863"/>
        <v>3423.7280330899998</v>
      </c>
      <c r="AB5459" s="74">
        <f t="shared" si="2884"/>
        <v>4.6600000000000003E-2</v>
      </c>
      <c r="AC5459" s="94">
        <f t="shared" si="2877"/>
        <v>23</v>
      </c>
      <c r="AD5459" s="94">
        <v>252</v>
      </c>
      <c r="AE5459" s="93">
        <f t="shared" si="2856"/>
        <v>1.004165703</v>
      </c>
      <c r="AF5459" s="90">
        <f t="shared" si="2864"/>
        <v>14.26223413</v>
      </c>
      <c r="AG5459" s="90">
        <f t="shared" si="2878"/>
        <v>14.26223413</v>
      </c>
      <c r="AH5459" s="64">
        <f t="shared" si="2879"/>
        <v>3437.9902672199996</v>
      </c>
      <c r="AI5459" s="65" t="str">
        <f t="shared" si="2857"/>
        <v>A+J=</v>
      </c>
      <c r="AJ5459" s="62">
        <f t="shared" si="2885"/>
        <v>46615</v>
      </c>
      <c r="AK5459" s="63"/>
      <c r="AL5459" s="63"/>
      <c r="AM5459" s="63"/>
      <c r="AN5459" s="63"/>
      <c r="AO5459" s="63"/>
      <c r="AP5459" s="63"/>
      <c r="AQ5459" s="64"/>
      <c r="AR5459" s="64"/>
      <c r="AS5459" s="63"/>
      <c r="AT5459" s="63"/>
      <c r="AU5459" s="63"/>
      <c r="AV5459" s="63"/>
      <c r="AW5459" s="63"/>
      <c r="AX5459" s="63"/>
      <c r="AY5459" s="63"/>
      <c r="AZ5459" s="63"/>
      <c r="BA5459" s="63"/>
      <c r="BB5459" s="63"/>
      <c r="BC5459" s="63"/>
      <c r="BD5459" s="63"/>
      <c r="BE5459" s="63"/>
      <c r="BF5459" s="63"/>
      <c r="BG5459" s="63"/>
      <c r="BH5459" s="63"/>
      <c r="BI5459" s="63"/>
      <c r="BJ5459" s="63"/>
      <c r="BK5459" s="63"/>
      <c r="BL5459" s="63"/>
      <c r="BM5459" s="63"/>
      <c r="BN5459" s="63"/>
      <c r="BO5459" s="63"/>
      <c r="BP5459" s="63"/>
      <c r="BQ5459" s="63"/>
      <c r="BR5459" s="63"/>
      <c r="BS5459" s="63"/>
      <c r="BT5459" s="63"/>
      <c r="BU5459" s="63"/>
      <c r="BV5459" s="63"/>
      <c r="BW5459" s="63"/>
      <c r="BX5459" s="63"/>
      <c r="BY5459" s="63"/>
      <c r="BZ5459" s="63"/>
      <c r="CA5459" s="63"/>
      <c r="CB5459" s="63"/>
      <c r="CC5459" s="63"/>
      <c r="CD5459" s="63"/>
      <c r="CE5459" s="63"/>
      <c r="CF5459" s="63"/>
      <c r="CG5459" s="63"/>
      <c r="CH5459" s="63"/>
      <c r="CI5459" s="63"/>
      <c r="CJ5459" s="63"/>
      <c r="CK5459" s="63"/>
      <c r="CL5459" s="63"/>
      <c r="CM5459" s="63"/>
      <c r="CN5459" s="63"/>
      <c r="CO5459" s="63"/>
      <c r="CP5459" s="63"/>
      <c r="CQ5459" s="63"/>
      <c r="CR5459" s="63"/>
      <c r="CS5459" s="63"/>
      <c r="CT5459" s="63"/>
      <c r="CU5459" s="63"/>
      <c r="CV5459" s="63"/>
      <c r="CW5459" s="63"/>
      <c r="CX5459" s="63"/>
      <c r="CY5459" s="63"/>
      <c r="CZ5459" s="63"/>
      <c r="DA5459" s="63"/>
      <c r="DB5459" s="63"/>
      <c r="DC5459" s="63"/>
      <c r="DD5459" s="63"/>
      <c r="DE5459" s="63"/>
      <c r="DF5459" s="63"/>
      <c r="DG5459" s="63"/>
      <c r="DH5459" s="63"/>
      <c r="DI5459" s="63"/>
      <c r="DJ5459" s="63"/>
      <c r="DK5459" s="63"/>
      <c r="DL5459" s="63"/>
      <c r="DM5459" s="63"/>
      <c r="DN5459" s="63"/>
      <c r="DO5459" s="63"/>
      <c r="DP5459" s="63"/>
      <c r="DQ5459" s="63"/>
      <c r="DR5459" s="63"/>
      <c r="DS5459" s="63"/>
      <c r="DT5459" s="63"/>
      <c r="DU5459" s="63"/>
      <c r="DV5459" s="63"/>
      <c r="DW5459" s="63"/>
      <c r="DX5459" s="63"/>
      <c r="DY5459" s="63"/>
      <c r="DZ5459" s="63"/>
      <c r="EA5459" s="63"/>
      <c r="EB5459" s="63"/>
      <c r="EC5459" s="63"/>
      <c r="ED5459" s="63"/>
      <c r="EE5459" s="63"/>
      <c r="EF5459" s="63"/>
      <c r="EG5459" s="63"/>
      <c r="EH5459" s="63"/>
      <c r="EI5459" s="63"/>
      <c r="EJ5459" s="63"/>
      <c r="EK5459" s="63"/>
      <c r="EL5459" s="63"/>
      <c r="EM5459" s="63"/>
      <c r="EN5459" s="63"/>
      <c r="EO5459" s="63"/>
      <c r="EP5459" s="63"/>
      <c r="EQ5459" s="63"/>
      <c r="ER5459" s="63"/>
      <c r="ES5459" s="63"/>
      <c r="ET5459" s="63"/>
      <c r="EU5459" s="63"/>
      <c r="EV5459" s="63"/>
      <c r="EW5459" s="63"/>
      <c r="EX5459" s="63"/>
    </row>
    <row r="5460" spans="1:154" x14ac:dyDescent="0.2">
      <c r="A5460" s="158"/>
      <c r="B5460" s="2"/>
      <c r="C5460" s="2"/>
      <c r="D5460" s="2"/>
      <c r="E5460" s="73"/>
      <c r="F5460" s="88"/>
      <c r="G5460" s="3"/>
      <c r="H5460" s="11"/>
      <c r="I5460" s="11"/>
      <c r="J5460" s="12"/>
      <c r="K5460" s="11"/>
      <c r="L5460" s="11"/>
      <c r="M5460" s="1"/>
      <c r="N5460" s="1"/>
      <c r="O5460" s="2"/>
      <c r="P5460" s="13"/>
      <c r="Q5460" s="13"/>
      <c r="R5460" s="2"/>
      <c r="S5460" s="2"/>
      <c r="T5460" s="2"/>
      <c r="U5460" s="2"/>
      <c r="V5460" s="2"/>
      <c r="W5460" s="2"/>
      <c r="X5460" s="17"/>
      <c r="Y5460" s="2"/>
      <c r="Z5460" s="72"/>
      <c r="AA5460" s="2"/>
      <c r="AB5460" s="12"/>
      <c r="AC5460" s="17"/>
      <c r="AD5460" s="17"/>
      <c r="AE5460" s="13"/>
      <c r="AF5460" s="2"/>
      <c r="AG5460" s="2"/>
      <c r="AH5460" s="3"/>
      <c r="AI5460" s="4"/>
      <c r="AJ5460" s="11"/>
      <c r="AQ5460" s="53"/>
      <c r="AR5460" s="53"/>
    </row>
    <row r="5461" spans="1:154" x14ac:dyDescent="0.2">
      <c r="A5461" s="158"/>
      <c r="B5461" s="2"/>
      <c r="C5461" s="2"/>
      <c r="D5461" s="2"/>
      <c r="E5461" s="73"/>
      <c r="F5461" s="88"/>
      <c r="G5461" s="3"/>
      <c r="H5461" s="11"/>
      <c r="I5461" s="11"/>
      <c r="J5461" s="12"/>
      <c r="K5461" s="11"/>
      <c r="L5461" s="11"/>
      <c r="M5461" s="1"/>
      <c r="N5461" s="1"/>
      <c r="O5461" s="2"/>
      <c r="P5461" s="13"/>
      <c r="Q5461" s="13"/>
      <c r="R5461" s="2"/>
      <c r="S5461" s="2"/>
      <c r="T5461" s="2"/>
      <c r="U5461" s="2"/>
      <c r="V5461" s="2"/>
      <c r="W5461" s="2"/>
      <c r="X5461" s="17"/>
      <c r="Y5461" s="2"/>
      <c r="Z5461" s="72"/>
      <c r="AA5461" s="2"/>
      <c r="AB5461" s="12"/>
      <c r="AC5461" s="17"/>
      <c r="AD5461" s="17"/>
      <c r="AE5461" s="13"/>
      <c r="AF5461" s="2"/>
      <c r="AG5461" s="2"/>
      <c r="AH5461" s="3"/>
      <c r="AI5461" s="4"/>
      <c r="AJ5461" s="11"/>
      <c r="AQ5461" s="53"/>
      <c r="AR5461" s="53"/>
    </row>
    <row r="5462" spans="1:154" x14ac:dyDescent="0.2">
      <c r="A5462" s="158"/>
      <c r="B5462" s="2"/>
      <c r="C5462" s="2"/>
      <c r="D5462" s="2"/>
      <c r="E5462" s="73"/>
      <c r="F5462" s="88"/>
      <c r="G5462" s="3"/>
      <c r="H5462" s="11"/>
      <c r="I5462" s="11"/>
      <c r="J5462" s="12"/>
      <c r="K5462" s="11"/>
      <c r="L5462" s="11"/>
      <c r="M5462" s="1"/>
      <c r="N5462" s="1"/>
      <c r="O5462" s="2"/>
      <c r="P5462" s="13"/>
      <c r="Q5462" s="13"/>
      <c r="R5462" s="2"/>
      <c r="S5462" s="2"/>
      <c r="T5462" s="2"/>
      <c r="U5462" s="2"/>
      <c r="V5462" s="2"/>
      <c r="W5462" s="2"/>
      <c r="X5462" s="17"/>
      <c r="Y5462" s="2"/>
      <c r="Z5462" s="72"/>
      <c r="AA5462" s="2"/>
      <c r="AB5462" s="12"/>
      <c r="AC5462" s="17"/>
      <c r="AD5462" s="17"/>
      <c r="AE5462" s="13"/>
      <c r="AF5462" s="2"/>
      <c r="AG5462" s="2"/>
      <c r="AH5462" s="3"/>
      <c r="AI5462" s="4"/>
      <c r="AJ5462" s="11"/>
      <c r="AQ5462" s="53"/>
      <c r="AR5462" s="53"/>
    </row>
    <row r="5463" spans="1:154" x14ac:dyDescent="0.2">
      <c r="A5463" s="158"/>
      <c r="B5463" s="2"/>
      <c r="C5463" s="2"/>
      <c r="D5463" s="2"/>
      <c r="E5463" s="73"/>
      <c r="F5463" s="88"/>
      <c r="G5463" s="3"/>
      <c r="H5463" s="11"/>
      <c r="I5463" s="11"/>
      <c r="J5463" s="12"/>
      <c r="K5463" s="11"/>
      <c r="L5463" s="11"/>
      <c r="M5463" s="1"/>
      <c r="N5463" s="1"/>
      <c r="O5463" s="2"/>
      <c r="P5463" s="13"/>
      <c r="Q5463" s="13"/>
      <c r="R5463" s="2"/>
      <c r="S5463" s="2"/>
      <c r="T5463" s="2"/>
      <c r="U5463" s="2"/>
      <c r="V5463" s="2"/>
      <c r="W5463" s="2"/>
      <c r="X5463" s="17"/>
      <c r="Y5463" s="2"/>
      <c r="Z5463" s="72"/>
      <c r="AA5463" s="2"/>
      <c r="AB5463" s="12"/>
      <c r="AC5463" s="17"/>
      <c r="AD5463" s="17"/>
      <c r="AE5463" s="13"/>
      <c r="AF5463" s="2"/>
      <c r="AG5463" s="2"/>
      <c r="AH5463" s="3"/>
      <c r="AI5463" s="4"/>
      <c r="AJ5463" s="11"/>
      <c r="AQ5463" s="53"/>
      <c r="AR5463" s="53"/>
    </row>
    <row r="5464" spans="1:154" x14ac:dyDescent="0.2">
      <c r="A5464" s="158"/>
      <c r="B5464" s="2"/>
      <c r="C5464" s="2"/>
      <c r="D5464" s="2"/>
      <c r="E5464" s="73"/>
      <c r="F5464" s="88"/>
      <c r="G5464" s="3"/>
      <c r="H5464" s="11"/>
      <c r="I5464" s="11"/>
      <c r="J5464" s="12"/>
      <c r="K5464" s="11"/>
      <c r="L5464" s="11"/>
      <c r="M5464" s="1"/>
      <c r="N5464" s="1"/>
      <c r="O5464" s="2"/>
      <c r="P5464" s="13"/>
      <c r="Q5464" s="13"/>
      <c r="R5464" s="2"/>
      <c r="S5464" s="2"/>
      <c r="T5464" s="2"/>
      <c r="U5464" s="2"/>
      <c r="V5464" s="2"/>
      <c r="W5464" s="2"/>
      <c r="X5464" s="17"/>
      <c r="Y5464" s="2"/>
      <c r="Z5464" s="72"/>
      <c r="AA5464" s="2"/>
      <c r="AB5464" s="12"/>
      <c r="AC5464" s="17"/>
      <c r="AD5464" s="17"/>
      <c r="AE5464" s="13"/>
      <c r="AF5464" s="2"/>
      <c r="AG5464" s="2"/>
      <c r="AH5464" s="3"/>
      <c r="AI5464" s="4"/>
      <c r="AJ5464" s="11"/>
      <c r="AQ5464" s="53"/>
      <c r="AR5464" s="53"/>
    </row>
    <row r="5465" spans="1:154" x14ac:dyDescent="0.2">
      <c r="A5465" s="158"/>
      <c r="B5465" s="2"/>
      <c r="C5465" s="2"/>
      <c r="D5465" s="2"/>
      <c r="E5465" s="73"/>
      <c r="F5465" s="88"/>
      <c r="G5465" s="3"/>
      <c r="H5465" s="11"/>
      <c r="I5465" s="11"/>
      <c r="J5465" s="12"/>
      <c r="K5465" s="11"/>
      <c r="L5465" s="11"/>
      <c r="M5465" s="1"/>
      <c r="N5465" s="1"/>
      <c r="O5465" s="2"/>
      <c r="P5465" s="13"/>
      <c r="Q5465" s="13"/>
      <c r="R5465" s="2"/>
      <c r="S5465" s="2"/>
      <c r="T5465" s="2"/>
      <c r="U5465" s="2"/>
      <c r="V5465" s="2"/>
      <c r="W5465" s="2"/>
      <c r="X5465" s="17"/>
      <c r="Y5465" s="2"/>
      <c r="Z5465" s="72"/>
      <c r="AA5465" s="2"/>
      <c r="AB5465" s="12"/>
      <c r="AC5465" s="17"/>
      <c r="AD5465" s="17"/>
      <c r="AE5465" s="13"/>
      <c r="AF5465" s="2"/>
      <c r="AG5465" s="2"/>
      <c r="AH5465" s="3"/>
      <c r="AI5465" s="4"/>
      <c r="AJ5465" s="11"/>
      <c r="AQ5465" s="53"/>
      <c r="AR5465" s="53"/>
    </row>
    <row r="5466" spans="1:154" x14ac:dyDescent="0.2">
      <c r="A5466" s="158"/>
      <c r="B5466" s="2"/>
      <c r="C5466" s="2"/>
      <c r="D5466" s="2"/>
      <c r="E5466" s="73"/>
      <c r="F5466" s="88"/>
      <c r="G5466" s="3"/>
      <c r="H5466" s="11"/>
      <c r="I5466" s="11"/>
      <c r="J5466" s="12"/>
      <c r="K5466" s="11"/>
      <c r="L5466" s="11"/>
      <c r="M5466" s="1"/>
      <c r="N5466" s="1"/>
      <c r="O5466" s="2"/>
      <c r="P5466" s="13"/>
      <c r="Q5466" s="13"/>
      <c r="R5466" s="2"/>
      <c r="S5466" s="2"/>
      <c r="T5466" s="2"/>
      <c r="U5466" s="2"/>
      <c r="V5466" s="2"/>
      <c r="W5466" s="2"/>
      <c r="X5466" s="17"/>
      <c r="Y5466" s="2"/>
      <c r="Z5466" s="72"/>
      <c r="AA5466" s="2"/>
      <c r="AB5466" s="12"/>
      <c r="AC5466" s="17"/>
      <c r="AD5466" s="17"/>
      <c r="AE5466" s="13"/>
      <c r="AF5466" s="2"/>
      <c r="AG5466" s="2"/>
      <c r="AH5466" s="3"/>
      <c r="AI5466" s="4"/>
      <c r="AJ5466" s="11"/>
      <c r="AQ5466" s="53"/>
      <c r="AR5466" s="53"/>
    </row>
    <row r="5467" spans="1:154" x14ac:dyDescent="0.2">
      <c r="A5467" s="158"/>
      <c r="B5467" s="2"/>
      <c r="C5467" s="2"/>
      <c r="D5467" s="2"/>
      <c r="E5467" s="73"/>
      <c r="F5467" s="88"/>
      <c r="G5467" s="3"/>
      <c r="H5467" s="11"/>
      <c r="I5467" s="11"/>
      <c r="J5467" s="12"/>
      <c r="K5467" s="11"/>
      <c r="L5467" s="11"/>
      <c r="M5467" s="1"/>
      <c r="N5467" s="1"/>
      <c r="O5467" s="2"/>
      <c r="P5467" s="13"/>
      <c r="Q5467" s="13"/>
      <c r="R5467" s="2"/>
      <c r="S5467" s="2"/>
      <c r="T5467" s="2"/>
      <c r="U5467" s="2"/>
      <c r="V5467" s="2"/>
      <c r="W5467" s="2"/>
      <c r="X5467" s="17"/>
      <c r="Y5467" s="2"/>
      <c r="Z5467" s="72"/>
      <c r="AA5467" s="2"/>
      <c r="AB5467" s="12"/>
      <c r="AC5467" s="17"/>
      <c r="AD5467" s="17"/>
      <c r="AE5467" s="13"/>
      <c r="AF5467" s="2"/>
      <c r="AG5467" s="2"/>
      <c r="AH5467" s="3"/>
      <c r="AI5467" s="4"/>
      <c r="AJ5467" s="11"/>
      <c r="AQ5467" s="53"/>
      <c r="AR5467" s="53"/>
    </row>
    <row r="5468" spans="1:154" x14ac:dyDescent="0.2">
      <c r="A5468" s="158"/>
      <c r="B5468" s="2"/>
      <c r="C5468" s="2"/>
      <c r="D5468" s="2"/>
      <c r="E5468" s="73"/>
      <c r="F5468" s="88"/>
      <c r="G5468" s="3"/>
      <c r="H5468" s="11"/>
      <c r="I5468" s="11"/>
      <c r="J5468" s="12"/>
      <c r="K5468" s="11"/>
      <c r="L5468" s="11"/>
      <c r="M5468" s="1"/>
      <c r="N5468" s="1"/>
      <c r="O5468" s="2"/>
      <c r="P5468" s="13"/>
      <c r="Q5468" s="13"/>
      <c r="R5468" s="2"/>
      <c r="S5468" s="2"/>
      <c r="T5468" s="2"/>
      <c r="U5468" s="2"/>
      <c r="V5468" s="2"/>
      <c r="W5468" s="2"/>
      <c r="X5468" s="17"/>
      <c r="Y5468" s="2"/>
      <c r="Z5468" s="72"/>
      <c r="AA5468" s="2"/>
      <c r="AB5468" s="12"/>
      <c r="AC5468" s="17"/>
      <c r="AD5468" s="17"/>
      <c r="AE5468" s="13"/>
      <c r="AF5468" s="2"/>
      <c r="AG5468" s="2"/>
      <c r="AH5468" s="3"/>
      <c r="AI5468" s="4"/>
      <c r="AJ5468" s="11"/>
      <c r="AQ5468" s="53"/>
      <c r="AR5468" s="53"/>
    </row>
    <row r="5469" spans="1:154" x14ac:dyDescent="0.2">
      <c r="A5469" s="158"/>
      <c r="B5469" s="2"/>
      <c r="C5469" s="2"/>
      <c r="D5469" s="2"/>
      <c r="E5469" s="73"/>
      <c r="F5469" s="88"/>
      <c r="G5469" s="3"/>
      <c r="H5469" s="11"/>
      <c r="I5469" s="11"/>
      <c r="J5469" s="12"/>
      <c r="K5469" s="11"/>
      <c r="L5469" s="11"/>
      <c r="M5469" s="1"/>
      <c r="N5469" s="1"/>
      <c r="O5469" s="2"/>
      <c r="P5469" s="13"/>
      <c r="Q5469" s="13"/>
      <c r="R5469" s="2"/>
      <c r="S5469" s="2"/>
      <c r="T5469" s="2"/>
      <c r="U5469" s="2"/>
      <c r="V5469" s="2"/>
      <c r="W5469" s="2"/>
      <c r="X5469" s="17"/>
      <c r="Y5469" s="2"/>
      <c r="Z5469" s="72"/>
      <c r="AA5469" s="2"/>
      <c r="AB5469" s="12"/>
      <c r="AC5469" s="17"/>
      <c r="AD5469" s="17"/>
      <c r="AE5469" s="13"/>
      <c r="AF5469" s="2"/>
      <c r="AG5469" s="2"/>
      <c r="AH5469" s="3"/>
      <c r="AI5469" s="4"/>
      <c r="AJ5469" s="11"/>
      <c r="AQ5469" s="53"/>
      <c r="AR5469" s="53"/>
    </row>
    <row r="5470" spans="1:154" x14ac:dyDescent="0.2">
      <c r="A5470" s="158"/>
      <c r="B5470" s="2"/>
      <c r="C5470" s="2"/>
      <c r="D5470" s="2"/>
      <c r="E5470" s="73"/>
      <c r="F5470" s="88"/>
      <c r="G5470" s="3"/>
      <c r="H5470" s="11"/>
      <c r="I5470" s="11"/>
      <c r="J5470" s="12"/>
      <c r="K5470" s="11"/>
      <c r="L5470" s="11"/>
      <c r="M5470" s="1"/>
      <c r="N5470" s="1"/>
      <c r="O5470" s="2"/>
      <c r="P5470" s="13"/>
      <c r="Q5470" s="13"/>
      <c r="R5470" s="2"/>
      <c r="S5470" s="2"/>
      <c r="T5470" s="2"/>
      <c r="U5470" s="2"/>
      <c r="V5470" s="2"/>
      <c r="W5470" s="2"/>
      <c r="X5470" s="17"/>
      <c r="Y5470" s="2"/>
      <c r="Z5470" s="72"/>
      <c r="AA5470" s="2"/>
      <c r="AB5470" s="12"/>
      <c r="AC5470" s="17"/>
      <c r="AD5470" s="17"/>
      <c r="AE5470" s="13"/>
      <c r="AF5470" s="2"/>
      <c r="AG5470" s="2"/>
      <c r="AH5470" s="3"/>
      <c r="AI5470" s="4"/>
      <c r="AJ5470" s="11"/>
      <c r="AQ5470" s="53"/>
      <c r="AR5470" s="53"/>
    </row>
    <row r="5471" spans="1:154" x14ac:dyDescent="0.2">
      <c r="A5471" s="158"/>
      <c r="B5471" s="2"/>
      <c r="C5471" s="2"/>
      <c r="D5471" s="2"/>
      <c r="E5471" s="73"/>
      <c r="F5471" s="88"/>
      <c r="G5471" s="3"/>
      <c r="H5471" s="11"/>
      <c r="I5471" s="11"/>
      <c r="J5471" s="12"/>
      <c r="K5471" s="11"/>
      <c r="L5471" s="11"/>
      <c r="M5471" s="1"/>
      <c r="N5471" s="1"/>
      <c r="O5471" s="2"/>
      <c r="P5471" s="13"/>
      <c r="Q5471" s="13"/>
      <c r="R5471" s="2"/>
      <c r="S5471" s="2"/>
      <c r="T5471" s="2"/>
      <c r="U5471" s="2"/>
      <c r="V5471" s="2"/>
      <c r="W5471" s="2"/>
      <c r="X5471" s="17"/>
      <c r="Y5471" s="2"/>
      <c r="Z5471" s="72"/>
      <c r="AA5471" s="2"/>
      <c r="AB5471" s="12"/>
      <c r="AC5471" s="17"/>
      <c r="AD5471" s="17"/>
      <c r="AE5471" s="13"/>
      <c r="AF5471" s="2"/>
      <c r="AG5471" s="2"/>
      <c r="AH5471" s="3"/>
      <c r="AI5471" s="4"/>
      <c r="AJ5471" s="11"/>
      <c r="AQ5471" s="53"/>
      <c r="AR5471" s="53"/>
    </row>
    <row r="5472" spans="1:154" x14ac:dyDescent="0.2">
      <c r="AQ5472" s="53"/>
      <c r="AR5472" s="53"/>
    </row>
    <row r="5473" spans="43:44" x14ac:dyDescent="0.2">
      <c r="AQ5473" s="53"/>
      <c r="AR5473" s="53"/>
    </row>
    <row r="5474" spans="43:44" x14ac:dyDescent="0.2">
      <c r="AQ5474" s="53"/>
      <c r="AR5474" s="53"/>
    </row>
    <row r="5475" spans="43:44" x14ac:dyDescent="0.2">
      <c r="AQ5475" s="53"/>
      <c r="AR5475" s="53"/>
    </row>
    <row r="5476" spans="43:44" x14ac:dyDescent="0.2">
      <c r="AQ5476" s="53"/>
      <c r="AR5476" s="53"/>
    </row>
    <row r="5477" spans="43:44" x14ac:dyDescent="0.2">
      <c r="AQ5477" s="53"/>
      <c r="AR5477" s="53"/>
    </row>
    <row r="5478" spans="43:44" x14ac:dyDescent="0.2">
      <c r="AQ5478" s="53"/>
      <c r="AR5478" s="53"/>
    </row>
    <row r="5479" spans="43:44" x14ac:dyDescent="0.2">
      <c r="AQ5479" s="53"/>
      <c r="AR5479" s="53"/>
    </row>
    <row r="5480" spans="43:44" x14ac:dyDescent="0.2">
      <c r="AQ5480" s="53"/>
      <c r="AR5480" s="53"/>
    </row>
    <row r="5481" spans="43:44" x14ac:dyDescent="0.2">
      <c r="AQ5481" s="53"/>
      <c r="AR5481" s="53"/>
    </row>
    <row r="5482" spans="43:44" x14ac:dyDescent="0.2">
      <c r="AQ5482" s="53"/>
      <c r="AR5482" s="53"/>
    </row>
    <row r="5483" spans="43:44" x14ac:dyDescent="0.2">
      <c r="AQ5483" s="53"/>
      <c r="AR5483" s="53"/>
    </row>
    <row r="5484" spans="43:44" x14ac:dyDescent="0.2">
      <c r="AQ5484" s="53"/>
      <c r="AR5484" s="53"/>
    </row>
    <row r="5485" spans="43:44" x14ac:dyDescent="0.2">
      <c r="AQ5485" s="53"/>
      <c r="AR5485" s="53"/>
    </row>
    <row r="5486" spans="43:44" x14ac:dyDescent="0.2">
      <c r="AQ5486" s="53"/>
      <c r="AR5486" s="53"/>
    </row>
    <row r="5487" spans="43:44" x14ac:dyDescent="0.2">
      <c r="AQ5487" s="53"/>
      <c r="AR5487" s="53"/>
    </row>
    <row r="5488" spans="43:44" x14ac:dyDescent="0.2">
      <c r="AQ5488" s="53"/>
      <c r="AR5488" s="53"/>
    </row>
    <row r="5489" spans="43:44" x14ac:dyDescent="0.2">
      <c r="AQ5489" s="53"/>
      <c r="AR5489" s="53"/>
    </row>
    <row r="5490" spans="43:44" x14ac:dyDescent="0.2">
      <c r="AQ5490" s="53"/>
      <c r="AR5490" s="53"/>
    </row>
    <row r="5491" spans="43:44" x14ac:dyDescent="0.2">
      <c r="AQ5491" s="53"/>
      <c r="AR5491" s="53"/>
    </row>
    <row r="5492" spans="43:44" x14ac:dyDescent="0.2">
      <c r="AQ5492" s="53"/>
      <c r="AR5492" s="53"/>
    </row>
    <row r="5493" spans="43:44" x14ac:dyDescent="0.2">
      <c r="AQ5493" s="53"/>
      <c r="AR5493" s="53"/>
    </row>
    <row r="5494" spans="43:44" x14ac:dyDescent="0.2">
      <c r="AQ5494" s="53"/>
      <c r="AR5494" s="53"/>
    </row>
    <row r="5495" spans="43:44" x14ac:dyDescent="0.2">
      <c r="AQ5495" s="53"/>
      <c r="AR5495" s="53"/>
    </row>
    <row r="5496" spans="43:44" x14ac:dyDescent="0.2">
      <c r="AQ5496" s="53"/>
      <c r="AR5496" s="53"/>
    </row>
    <row r="5497" spans="43:44" x14ac:dyDescent="0.2">
      <c r="AQ5497" s="53"/>
      <c r="AR5497" s="53"/>
    </row>
    <row r="5498" spans="43:44" x14ac:dyDescent="0.2">
      <c r="AQ5498" s="53"/>
      <c r="AR5498" s="53"/>
    </row>
    <row r="5499" spans="43:44" x14ac:dyDescent="0.2">
      <c r="AQ5499" s="53"/>
      <c r="AR5499" s="53"/>
    </row>
    <row r="5500" spans="43:44" x14ac:dyDescent="0.2">
      <c r="AQ5500" s="53"/>
      <c r="AR5500" s="53"/>
    </row>
    <row r="5501" spans="43:44" x14ac:dyDescent="0.2">
      <c r="AQ5501" s="53"/>
      <c r="AR5501" s="53"/>
    </row>
    <row r="5502" spans="43:44" x14ac:dyDescent="0.2">
      <c r="AQ5502" s="53"/>
      <c r="AR5502" s="53"/>
    </row>
    <row r="5503" spans="43:44" x14ac:dyDescent="0.2">
      <c r="AQ5503" s="53"/>
      <c r="AR5503" s="53"/>
    </row>
    <row r="5504" spans="43:44" x14ac:dyDescent="0.2">
      <c r="AQ5504" s="53"/>
      <c r="AR5504" s="53"/>
    </row>
    <row r="5505" spans="43:44" x14ac:dyDescent="0.2">
      <c r="AQ5505" s="53"/>
      <c r="AR5505" s="53"/>
    </row>
    <row r="5506" spans="43:44" x14ac:dyDescent="0.2">
      <c r="AQ5506" s="53"/>
      <c r="AR5506" s="53"/>
    </row>
    <row r="5507" spans="43:44" x14ac:dyDescent="0.2">
      <c r="AQ5507" s="53"/>
      <c r="AR5507" s="53"/>
    </row>
    <row r="5508" spans="43:44" x14ac:dyDescent="0.2">
      <c r="AQ5508" s="53"/>
      <c r="AR5508" s="53"/>
    </row>
    <row r="5509" spans="43:44" x14ac:dyDescent="0.2">
      <c r="AQ5509" s="53"/>
      <c r="AR5509" s="53"/>
    </row>
    <row r="5510" spans="43:44" x14ac:dyDescent="0.2">
      <c r="AQ5510" s="53"/>
      <c r="AR5510" s="53"/>
    </row>
    <row r="5511" spans="43:44" x14ac:dyDescent="0.2">
      <c r="AQ5511" s="53"/>
      <c r="AR5511" s="53"/>
    </row>
    <row r="5512" spans="43:44" x14ac:dyDescent="0.2">
      <c r="AQ5512" s="53"/>
      <c r="AR5512" s="53"/>
    </row>
    <row r="5513" spans="43:44" x14ac:dyDescent="0.2">
      <c r="AQ5513" s="53"/>
      <c r="AR5513" s="53"/>
    </row>
    <row r="5514" spans="43:44" x14ac:dyDescent="0.2">
      <c r="AQ5514" s="53"/>
      <c r="AR5514" s="53"/>
    </row>
    <row r="5515" spans="43:44" x14ac:dyDescent="0.2">
      <c r="AQ5515" s="53"/>
      <c r="AR5515" s="53"/>
    </row>
    <row r="5516" spans="43:44" x14ac:dyDescent="0.2">
      <c r="AQ5516" s="53"/>
      <c r="AR5516" s="53"/>
    </row>
    <row r="5517" spans="43:44" x14ac:dyDescent="0.2">
      <c r="AQ5517" s="53"/>
      <c r="AR5517" s="53"/>
    </row>
    <row r="5518" spans="43:44" x14ac:dyDescent="0.2">
      <c r="AQ5518" s="53"/>
      <c r="AR5518" s="53"/>
    </row>
    <row r="5519" spans="43:44" x14ac:dyDescent="0.2">
      <c r="AQ5519" s="53"/>
      <c r="AR5519" s="53"/>
    </row>
    <row r="5520" spans="43:44" x14ac:dyDescent="0.2">
      <c r="AQ5520" s="53"/>
      <c r="AR5520" s="53"/>
    </row>
    <row r="5521" spans="43:44" x14ac:dyDescent="0.2">
      <c r="AQ5521" s="53"/>
      <c r="AR5521" s="53"/>
    </row>
    <row r="5522" spans="43:44" x14ac:dyDescent="0.2">
      <c r="AQ5522" s="53"/>
      <c r="AR5522" s="53"/>
    </row>
    <row r="5523" spans="43:44" x14ac:dyDescent="0.2">
      <c r="AQ5523" s="53"/>
      <c r="AR5523" s="53"/>
    </row>
    <row r="5524" spans="43:44" x14ac:dyDescent="0.2">
      <c r="AQ5524" s="53"/>
      <c r="AR5524" s="53"/>
    </row>
    <row r="5525" spans="43:44" x14ac:dyDescent="0.2">
      <c r="AQ5525" s="53"/>
      <c r="AR5525" s="53"/>
    </row>
    <row r="5526" spans="43:44" x14ac:dyDescent="0.2">
      <c r="AQ5526" s="53"/>
      <c r="AR5526" s="53"/>
    </row>
    <row r="5527" spans="43:44" x14ac:dyDescent="0.2">
      <c r="AQ5527" s="53"/>
      <c r="AR5527" s="53"/>
    </row>
    <row r="5528" spans="43:44" x14ac:dyDescent="0.2">
      <c r="AQ5528" s="53"/>
      <c r="AR5528" s="53"/>
    </row>
    <row r="5529" spans="43:44" x14ac:dyDescent="0.2">
      <c r="AQ5529" s="53"/>
      <c r="AR5529" s="53"/>
    </row>
    <row r="5530" spans="43:44" x14ac:dyDescent="0.2">
      <c r="AQ5530" s="53"/>
      <c r="AR5530" s="53"/>
    </row>
    <row r="5531" spans="43:44" x14ac:dyDescent="0.2">
      <c r="AQ5531" s="53"/>
      <c r="AR5531" s="53"/>
    </row>
    <row r="5532" spans="43:44" x14ac:dyDescent="0.2">
      <c r="AQ5532" s="53"/>
      <c r="AR5532" s="53"/>
    </row>
    <row r="5533" spans="43:44" x14ac:dyDescent="0.2">
      <c r="AQ5533" s="53"/>
      <c r="AR5533" s="53"/>
    </row>
    <row r="5534" spans="43:44" x14ac:dyDescent="0.2">
      <c r="AQ5534" s="53"/>
      <c r="AR5534" s="53"/>
    </row>
    <row r="5535" spans="43:44" x14ac:dyDescent="0.2">
      <c r="AQ5535" s="53"/>
      <c r="AR5535" s="53"/>
    </row>
    <row r="5536" spans="43:44" x14ac:dyDescent="0.2">
      <c r="AQ5536" s="53"/>
      <c r="AR5536" s="53"/>
    </row>
    <row r="5537" spans="43:44" x14ac:dyDescent="0.2">
      <c r="AQ5537" s="53"/>
      <c r="AR5537" s="53"/>
    </row>
    <row r="5538" spans="43:44" x14ac:dyDescent="0.2">
      <c r="AQ5538" s="53"/>
      <c r="AR5538" s="53"/>
    </row>
    <row r="5539" spans="43:44" x14ac:dyDescent="0.2">
      <c r="AQ5539" s="53"/>
      <c r="AR5539" s="53"/>
    </row>
    <row r="5540" spans="43:44" x14ac:dyDescent="0.2">
      <c r="AQ5540" s="53"/>
      <c r="AR5540" s="53"/>
    </row>
    <row r="5541" spans="43:44" x14ac:dyDescent="0.2">
      <c r="AQ5541" s="53"/>
      <c r="AR5541" s="53"/>
    </row>
    <row r="5542" spans="43:44" x14ac:dyDescent="0.2">
      <c r="AQ5542" s="53"/>
      <c r="AR5542" s="53"/>
    </row>
    <row r="5543" spans="43:44" x14ac:dyDescent="0.2">
      <c r="AQ5543" s="53"/>
      <c r="AR5543" s="53"/>
    </row>
    <row r="5544" spans="43:44" x14ac:dyDescent="0.2">
      <c r="AQ5544" s="53"/>
      <c r="AR5544" s="53"/>
    </row>
    <row r="5545" spans="43:44" x14ac:dyDescent="0.2">
      <c r="AQ5545" s="53"/>
      <c r="AR5545" s="53"/>
    </row>
    <row r="5546" spans="43:44" x14ac:dyDescent="0.2">
      <c r="AQ5546" s="53"/>
      <c r="AR5546" s="53"/>
    </row>
    <row r="5547" spans="43:44" x14ac:dyDescent="0.2">
      <c r="AQ5547" s="53"/>
      <c r="AR5547" s="53"/>
    </row>
    <row r="5548" spans="43:44" x14ac:dyDescent="0.2">
      <c r="AQ5548" s="53"/>
      <c r="AR5548" s="53"/>
    </row>
    <row r="5549" spans="43:44" x14ac:dyDescent="0.2">
      <c r="AQ5549" s="53"/>
      <c r="AR5549" s="53"/>
    </row>
    <row r="5550" spans="43:44" x14ac:dyDescent="0.2">
      <c r="AQ5550" s="53"/>
      <c r="AR5550" s="53"/>
    </row>
    <row r="5551" spans="43:44" x14ac:dyDescent="0.2">
      <c r="AQ5551" s="53"/>
      <c r="AR5551" s="53"/>
    </row>
    <row r="5552" spans="43:44" x14ac:dyDescent="0.2">
      <c r="AQ5552" s="53"/>
      <c r="AR5552" s="53"/>
    </row>
    <row r="5553" spans="43:44" x14ac:dyDescent="0.2">
      <c r="AQ5553" s="53"/>
      <c r="AR5553" s="53"/>
    </row>
    <row r="5554" spans="43:44" x14ac:dyDescent="0.2">
      <c r="AQ5554" s="53"/>
      <c r="AR5554" s="53"/>
    </row>
    <row r="5555" spans="43:44" x14ac:dyDescent="0.2">
      <c r="AQ5555" s="53"/>
      <c r="AR5555" s="53"/>
    </row>
    <row r="5556" spans="43:44" x14ac:dyDescent="0.2">
      <c r="AQ5556" s="53"/>
      <c r="AR5556" s="53"/>
    </row>
    <row r="5557" spans="43:44" x14ac:dyDescent="0.2">
      <c r="AQ5557" s="53"/>
      <c r="AR5557" s="53"/>
    </row>
    <row r="5558" spans="43:44" x14ac:dyDescent="0.2">
      <c r="AQ5558" s="53"/>
      <c r="AR5558" s="53"/>
    </row>
    <row r="5559" spans="43:44" x14ac:dyDescent="0.2">
      <c r="AQ5559" s="53"/>
      <c r="AR5559" s="53"/>
    </row>
    <row r="5560" spans="43:44" x14ac:dyDescent="0.2">
      <c r="AQ5560" s="53"/>
      <c r="AR5560" s="53"/>
    </row>
    <row r="5561" spans="43:44" x14ac:dyDescent="0.2">
      <c r="AQ5561" s="53"/>
      <c r="AR5561" s="53"/>
    </row>
    <row r="5562" spans="43:44" x14ac:dyDescent="0.2">
      <c r="AQ5562" s="53"/>
      <c r="AR5562" s="53"/>
    </row>
    <row r="5563" spans="43:44" x14ac:dyDescent="0.2">
      <c r="AQ5563" s="53"/>
      <c r="AR5563" s="53"/>
    </row>
    <row r="5564" spans="43:44" x14ac:dyDescent="0.2">
      <c r="AQ5564" s="53"/>
      <c r="AR5564" s="53"/>
    </row>
    <row r="5565" spans="43:44" x14ac:dyDescent="0.2">
      <c r="AQ5565" s="53"/>
      <c r="AR5565" s="53"/>
    </row>
    <row r="5566" spans="43:44" x14ac:dyDescent="0.2">
      <c r="AQ5566" s="53"/>
      <c r="AR5566" s="53"/>
    </row>
    <row r="5567" spans="43:44" x14ac:dyDescent="0.2">
      <c r="AQ5567" s="53"/>
      <c r="AR5567" s="53"/>
    </row>
    <row r="5568" spans="43:44" x14ac:dyDescent="0.2">
      <c r="AQ5568" s="53"/>
      <c r="AR5568" s="53"/>
    </row>
    <row r="5569" spans="43:44" x14ac:dyDescent="0.2">
      <c r="AQ5569" s="53"/>
      <c r="AR5569" s="53"/>
    </row>
    <row r="5570" spans="43:44" x14ac:dyDescent="0.2">
      <c r="AQ5570" s="53"/>
      <c r="AR5570" s="53"/>
    </row>
    <row r="5571" spans="43:44" x14ac:dyDescent="0.2">
      <c r="AQ5571" s="53"/>
      <c r="AR5571" s="53"/>
    </row>
    <row r="5572" spans="43:44" x14ac:dyDescent="0.2">
      <c r="AQ5572" s="53"/>
      <c r="AR5572" s="53"/>
    </row>
    <row r="5573" spans="43:44" x14ac:dyDescent="0.2">
      <c r="AQ5573" s="53"/>
      <c r="AR5573" s="53"/>
    </row>
    <row r="5574" spans="43:44" x14ac:dyDescent="0.2">
      <c r="AQ5574" s="53"/>
      <c r="AR5574" s="53"/>
    </row>
    <row r="5575" spans="43:44" x14ac:dyDescent="0.2">
      <c r="AQ5575" s="53"/>
      <c r="AR5575" s="53"/>
    </row>
    <row r="5576" spans="43:44" x14ac:dyDescent="0.2">
      <c r="AQ5576" s="53"/>
      <c r="AR5576" s="53"/>
    </row>
    <row r="5577" spans="43:44" x14ac:dyDescent="0.2">
      <c r="AQ5577" s="53"/>
      <c r="AR5577" s="53"/>
    </row>
    <row r="5578" spans="43:44" x14ac:dyDescent="0.2">
      <c r="AQ5578" s="53"/>
      <c r="AR5578" s="53"/>
    </row>
    <row r="5579" spans="43:44" x14ac:dyDescent="0.2">
      <c r="AQ5579" s="53"/>
      <c r="AR5579" s="53"/>
    </row>
    <row r="5580" spans="43:44" x14ac:dyDescent="0.2">
      <c r="AQ5580" s="53"/>
      <c r="AR5580" s="53"/>
    </row>
    <row r="5581" spans="43:44" x14ac:dyDescent="0.2">
      <c r="AQ5581" s="53"/>
      <c r="AR5581" s="53"/>
    </row>
    <row r="5582" spans="43:44" x14ac:dyDescent="0.2">
      <c r="AQ5582" s="53"/>
      <c r="AR5582" s="53"/>
    </row>
    <row r="5583" spans="43:44" x14ac:dyDescent="0.2">
      <c r="AQ5583" s="53"/>
      <c r="AR5583" s="53"/>
    </row>
    <row r="5584" spans="43:44" x14ac:dyDescent="0.2">
      <c r="AQ5584" s="53"/>
      <c r="AR5584" s="53"/>
    </row>
    <row r="5585" spans="43:44" x14ac:dyDescent="0.2">
      <c r="AQ5585" s="53"/>
      <c r="AR5585" s="53"/>
    </row>
    <row r="5586" spans="43:44" x14ac:dyDescent="0.2">
      <c r="AQ5586" s="53"/>
      <c r="AR5586" s="53"/>
    </row>
    <row r="5587" spans="43:44" x14ac:dyDescent="0.2">
      <c r="AQ5587" s="53"/>
      <c r="AR5587" s="53"/>
    </row>
    <row r="5588" spans="43:44" x14ac:dyDescent="0.2">
      <c r="AQ5588" s="53"/>
      <c r="AR5588" s="53"/>
    </row>
    <row r="5589" spans="43:44" x14ac:dyDescent="0.2">
      <c r="AQ5589" s="53"/>
      <c r="AR5589" s="53"/>
    </row>
    <row r="5590" spans="43:44" x14ac:dyDescent="0.2">
      <c r="AQ5590" s="53"/>
      <c r="AR5590" s="53"/>
    </row>
    <row r="5591" spans="43:44" x14ac:dyDescent="0.2">
      <c r="AQ5591" s="53"/>
      <c r="AR5591" s="53"/>
    </row>
    <row r="5592" spans="43:44" x14ac:dyDescent="0.2">
      <c r="AQ5592" s="53"/>
      <c r="AR5592" s="53"/>
    </row>
    <row r="5593" spans="43:44" x14ac:dyDescent="0.2">
      <c r="AQ5593" s="53"/>
      <c r="AR5593" s="53"/>
    </row>
    <row r="5594" spans="43:44" x14ac:dyDescent="0.2">
      <c r="AQ5594" s="53"/>
      <c r="AR5594" s="53"/>
    </row>
    <row r="5595" spans="43:44" x14ac:dyDescent="0.2">
      <c r="AQ5595" s="53"/>
      <c r="AR5595" s="53"/>
    </row>
    <row r="5596" spans="43:44" x14ac:dyDescent="0.2">
      <c r="AQ5596" s="53"/>
      <c r="AR5596" s="53"/>
    </row>
    <row r="5597" spans="43:44" x14ac:dyDescent="0.2">
      <c r="AQ5597" s="53"/>
      <c r="AR5597" s="53"/>
    </row>
    <row r="5598" spans="43:44" x14ac:dyDescent="0.2">
      <c r="AQ5598" s="53"/>
      <c r="AR5598" s="53"/>
    </row>
    <row r="5599" spans="43:44" x14ac:dyDescent="0.2">
      <c r="AQ5599" s="53"/>
      <c r="AR5599" s="53"/>
    </row>
    <row r="5600" spans="43:44" x14ac:dyDescent="0.2">
      <c r="AQ5600" s="53"/>
      <c r="AR5600" s="53"/>
    </row>
    <row r="5601" spans="43:44" x14ac:dyDescent="0.2">
      <c r="AQ5601" s="53"/>
      <c r="AR5601" s="53"/>
    </row>
    <row r="5602" spans="43:44" x14ac:dyDescent="0.2">
      <c r="AQ5602" s="53"/>
      <c r="AR5602" s="53"/>
    </row>
    <row r="5603" spans="43:44" x14ac:dyDescent="0.2">
      <c r="AQ5603" s="53"/>
      <c r="AR5603" s="53"/>
    </row>
    <row r="5604" spans="43:44" x14ac:dyDescent="0.2">
      <c r="AQ5604" s="53"/>
      <c r="AR5604" s="53"/>
    </row>
    <row r="5605" spans="43:44" x14ac:dyDescent="0.2">
      <c r="AQ5605" s="53"/>
      <c r="AR5605" s="53"/>
    </row>
    <row r="5606" spans="43:44" x14ac:dyDescent="0.2">
      <c r="AQ5606" s="53"/>
      <c r="AR5606" s="53"/>
    </row>
    <row r="5607" spans="43:44" x14ac:dyDescent="0.2">
      <c r="AQ5607" s="53"/>
      <c r="AR5607" s="53"/>
    </row>
    <row r="5608" spans="43:44" x14ac:dyDescent="0.2">
      <c r="AQ5608" s="53"/>
      <c r="AR5608" s="53"/>
    </row>
    <row r="5609" spans="43:44" x14ac:dyDescent="0.2">
      <c r="AQ5609" s="53"/>
      <c r="AR5609" s="53"/>
    </row>
    <row r="5610" spans="43:44" x14ac:dyDescent="0.2">
      <c r="AQ5610" s="53"/>
      <c r="AR5610" s="53"/>
    </row>
    <row r="5611" spans="43:44" x14ac:dyDescent="0.2">
      <c r="AQ5611" s="53"/>
      <c r="AR5611" s="53"/>
    </row>
    <row r="5612" spans="43:44" x14ac:dyDescent="0.2">
      <c r="AQ5612" s="53"/>
      <c r="AR5612" s="53"/>
    </row>
    <row r="5613" spans="43:44" x14ac:dyDescent="0.2">
      <c r="AQ5613" s="53"/>
      <c r="AR5613" s="53"/>
    </row>
    <row r="5614" spans="43:44" x14ac:dyDescent="0.2">
      <c r="AQ5614" s="53"/>
      <c r="AR5614" s="53"/>
    </row>
    <row r="5615" spans="43:44" x14ac:dyDescent="0.2">
      <c r="AQ5615" s="53"/>
      <c r="AR5615" s="53"/>
    </row>
    <row r="5616" spans="43:44" x14ac:dyDescent="0.2">
      <c r="AQ5616" s="53"/>
      <c r="AR5616" s="53"/>
    </row>
    <row r="5617" spans="43:44" x14ac:dyDescent="0.2">
      <c r="AQ5617" s="53"/>
      <c r="AR5617" s="53"/>
    </row>
    <row r="5618" spans="43:44" x14ac:dyDescent="0.2">
      <c r="AQ5618" s="53"/>
      <c r="AR5618" s="53"/>
    </row>
    <row r="5619" spans="43:44" x14ac:dyDescent="0.2">
      <c r="AQ5619" s="53"/>
      <c r="AR5619" s="53"/>
    </row>
    <row r="5620" spans="43:44" x14ac:dyDescent="0.2">
      <c r="AQ5620" s="53"/>
      <c r="AR5620" s="53"/>
    </row>
    <row r="5621" spans="43:44" x14ac:dyDescent="0.2">
      <c r="AQ5621" s="53"/>
      <c r="AR5621" s="53"/>
    </row>
    <row r="5622" spans="43:44" x14ac:dyDescent="0.2">
      <c r="AQ5622" s="53"/>
      <c r="AR5622" s="53"/>
    </row>
    <row r="5623" spans="43:44" x14ac:dyDescent="0.2">
      <c r="AQ5623" s="53"/>
      <c r="AR5623" s="53"/>
    </row>
    <row r="5624" spans="43:44" x14ac:dyDescent="0.2">
      <c r="AQ5624" s="53"/>
      <c r="AR5624" s="53"/>
    </row>
    <row r="5625" spans="43:44" x14ac:dyDescent="0.2">
      <c r="AQ5625" s="53"/>
      <c r="AR5625" s="53"/>
    </row>
    <row r="5626" spans="43:44" x14ac:dyDescent="0.2">
      <c r="AQ5626" s="53"/>
      <c r="AR5626" s="53"/>
    </row>
    <row r="5627" spans="43:44" x14ac:dyDescent="0.2">
      <c r="AQ5627" s="53"/>
      <c r="AR5627" s="53"/>
    </row>
    <row r="5628" spans="43:44" x14ac:dyDescent="0.2">
      <c r="AQ5628" s="53"/>
      <c r="AR5628" s="53"/>
    </row>
    <row r="5629" spans="43:44" x14ac:dyDescent="0.2">
      <c r="AQ5629" s="53"/>
      <c r="AR5629" s="53"/>
    </row>
    <row r="5630" spans="43:44" x14ac:dyDescent="0.2">
      <c r="AQ5630" s="53"/>
      <c r="AR5630" s="53"/>
    </row>
    <row r="5631" spans="43:44" x14ac:dyDescent="0.2">
      <c r="AQ5631" s="53"/>
      <c r="AR5631" s="53"/>
    </row>
    <row r="5632" spans="43:44" x14ac:dyDescent="0.2">
      <c r="AQ5632" s="53"/>
      <c r="AR5632" s="53"/>
    </row>
    <row r="5633" spans="43:44" x14ac:dyDescent="0.2">
      <c r="AQ5633" s="53"/>
      <c r="AR5633" s="53"/>
    </row>
    <row r="5634" spans="43:44" x14ac:dyDescent="0.2">
      <c r="AQ5634" s="53"/>
      <c r="AR5634" s="53"/>
    </row>
    <row r="5635" spans="43:44" x14ac:dyDescent="0.2">
      <c r="AQ5635" s="53"/>
      <c r="AR5635" s="53"/>
    </row>
    <row r="5636" spans="43:44" x14ac:dyDescent="0.2">
      <c r="AQ5636" s="53"/>
      <c r="AR5636" s="53"/>
    </row>
    <row r="5637" spans="43:44" x14ac:dyDescent="0.2">
      <c r="AQ5637" s="53"/>
      <c r="AR5637" s="53"/>
    </row>
    <row r="5638" spans="43:44" x14ac:dyDescent="0.2">
      <c r="AQ5638" s="53"/>
      <c r="AR5638" s="53"/>
    </row>
    <row r="5639" spans="43:44" x14ac:dyDescent="0.2">
      <c r="AQ5639" s="53"/>
      <c r="AR5639" s="53"/>
    </row>
    <row r="5640" spans="43:44" x14ac:dyDescent="0.2">
      <c r="AQ5640" s="53"/>
      <c r="AR5640" s="53"/>
    </row>
    <row r="5641" spans="43:44" x14ac:dyDescent="0.2">
      <c r="AQ5641" s="53"/>
      <c r="AR5641" s="53"/>
    </row>
    <row r="5642" spans="43:44" x14ac:dyDescent="0.2">
      <c r="AQ5642" s="53"/>
      <c r="AR5642" s="53"/>
    </row>
    <row r="5643" spans="43:44" x14ac:dyDescent="0.2">
      <c r="AQ5643" s="53"/>
      <c r="AR5643" s="53"/>
    </row>
    <row r="5644" spans="43:44" x14ac:dyDescent="0.2">
      <c r="AQ5644" s="53"/>
      <c r="AR5644" s="53"/>
    </row>
    <row r="5645" spans="43:44" x14ac:dyDescent="0.2">
      <c r="AQ5645" s="53"/>
      <c r="AR5645" s="53"/>
    </row>
    <row r="5646" spans="43:44" x14ac:dyDescent="0.2">
      <c r="AQ5646" s="53"/>
      <c r="AR5646" s="53"/>
    </row>
    <row r="5647" spans="43:44" x14ac:dyDescent="0.2">
      <c r="AQ5647" s="53"/>
      <c r="AR5647" s="53"/>
    </row>
    <row r="5648" spans="43:44" x14ac:dyDescent="0.2">
      <c r="AQ5648" s="53"/>
      <c r="AR5648" s="53"/>
    </row>
    <row r="5649" spans="43:44" x14ac:dyDescent="0.2">
      <c r="AQ5649" s="53"/>
      <c r="AR5649" s="53"/>
    </row>
    <row r="5650" spans="43:44" x14ac:dyDescent="0.2">
      <c r="AQ5650" s="53"/>
      <c r="AR5650" s="53"/>
    </row>
    <row r="5651" spans="43:44" x14ac:dyDescent="0.2">
      <c r="AQ5651" s="53"/>
      <c r="AR5651" s="53"/>
    </row>
    <row r="5652" spans="43:44" x14ac:dyDescent="0.2">
      <c r="AQ5652" s="53"/>
      <c r="AR5652" s="53"/>
    </row>
    <row r="5653" spans="43:44" x14ac:dyDescent="0.2">
      <c r="AQ5653" s="53"/>
      <c r="AR5653" s="53"/>
    </row>
    <row r="5654" spans="43:44" x14ac:dyDescent="0.2">
      <c r="AQ5654" s="53"/>
      <c r="AR5654" s="53"/>
    </row>
    <row r="5655" spans="43:44" x14ac:dyDescent="0.2">
      <c r="AQ5655" s="53"/>
      <c r="AR5655" s="53"/>
    </row>
    <row r="5656" spans="43:44" x14ac:dyDescent="0.2">
      <c r="AQ5656" s="53"/>
      <c r="AR5656" s="53"/>
    </row>
    <row r="5657" spans="43:44" x14ac:dyDescent="0.2">
      <c r="AQ5657" s="53"/>
      <c r="AR5657" s="53"/>
    </row>
    <row r="5658" spans="43:44" x14ac:dyDescent="0.2">
      <c r="AQ5658" s="53"/>
      <c r="AR5658" s="53"/>
    </row>
    <row r="5659" spans="43:44" x14ac:dyDescent="0.2">
      <c r="AQ5659" s="53"/>
      <c r="AR5659" s="53"/>
    </row>
    <row r="5660" spans="43:44" x14ac:dyDescent="0.2">
      <c r="AQ5660" s="53"/>
      <c r="AR5660" s="53"/>
    </row>
    <row r="5661" spans="43:44" x14ac:dyDescent="0.2">
      <c r="AQ5661" s="53"/>
      <c r="AR5661" s="53"/>
    </row>
    <row r="5662" spans="43:44" x14ac:dyDescent="0.2">
      <c r="AQ5662" s="53"/>
      <c r="AR5662" s="53"/>
    </row>
    <row r="5663" spans="43:44" x14ac:dyDescent="0.2">
      <c r="AQ5663" s="53"/>
      <c r="AR5663" s="53"/>
    </row>
    <row r="5664" spans="43:44" x14ac:dyDescent="0.2">
      <c r="AQ5664" s="53"/>
      <c r="AR5664" s="53"/>
    </row>
    <row r="5665" spans="43:44" x14ac:dyDescent="0.2">
      <c r="AQ5665" s="53"/>
      <c r="AR5665" s="53"/>
    </row>
    <row r="5666" spans="43:44" x14ac:dyDescent="0.2">
      <c r="AQ5666" s="53"/>
      <c r="AR5666" s="53"/>
    </row>
    <row r="5667" spans="43:44" x14ac:dyDescent="0.2">
      <c r="AQ5667" s="53"/>
      <c r="AR5667" s="53"/>
    </row>
    <row r="5668" spans="43:44" x14ac:dyDescent="0.2">
      <c r="AQ5668" s="53"/>
      <c r="AR5668" s="53"/>
    </row>
    <row r="5669" spans="43:44" x14ac:dyDescent="0.2">
      <c r="AQ5669" s="53"/>
      <c r="AR5669" s="53"/>
    </row>
    <row r="5670" spans="43:44" x14ac:dyDescent="0.2">
      <c r="AQ5670" s="53"/>
      <c r="AR5670" s="53"/>
    </row>
    <row r="5671" spans="43:44" x14ac:dyDescent="0.2">
      <c r="AQ5671" s="53"/>
      <c r="AR5671" s="53"/>
    </row>
    <row r="5672" spans="43:44" x14ac:dyDescent="0.2">
      <c r="AQ5672" s="53"/>
      <c r="AR5672" s="53"/>
    </row>
    <row r="5673" spans="43:44" x14ac:dyDescent="0.2">
      <c r="AQ5673" s="53"/>
      <c r="AR5673" s="53"/>
    </row>
    <row r="5674" spans="43:44" x14ac:dyDescent="0.2">
      <c r="AQ5674" s="53"/>
      <c r="AR5674" s="53"/>
    </row>
    <row r="5675" spans="43:44" x14ac:dyDescent="0.2">
      <c r="AQ5675" s="53"/>
      <c r="AR5675" s="53"/>
    </row>
    <row r="5676" spans="43:44" x14ac:dyDescent="0.2">
      <c r="AQ5676" s="53"/>
      <c r="AR5676" s="53"/>
    </row>
    <row r="5677" spans="43:44" x14ac:dyDescent="0.2">
      <c r="AQ5677" s="53"/>
      <c r="AR5677" s="53"/>
    </row>
    <row r="5678" spans="43:44" x14ac:dyDescent="0.2">
      <c r="AQ5678" s="53"/>
      <c r="AR5678" s="53"/>
    </row>
    <row r="5679" spans="43:44" x14ac:dyDescent="0.2">
      <c r="AQ5679" s="53"/>
      <c r="AR5679" s="53"/>
    </row>
    <row r="5680" spans="43:44" x14ac:dyDescent="0.2">
      <c r="AQ5680" s="53"/>
      <c r="AR5680" s="53"/>
    </row>
    <row r="5681" spans="43:44" x14ac:dyDescent="0.2">
      <c r="AQ5681" s="53"/>
      <c r="AR5681" s="53"/>
    </row>
    <row r="5682" spans="43:44" x14ac:dyDescent="0.2">
      <c r="AQ5682" s="53"/>
      <c r="AR5682" s="53"/>
    </row>
    <row r="5683" spans="43:44" x14ac:dyDescent="0.2">
      <c r="AQ5683" s="53"/>
      <c r="AR5683" s="53"/>
    </row>
    <row r="5684" spans="43:44" x14ac:dyDescent="0.2">
      <c r="AQ5684" s="53"/>
      <c r="AR5684" s="53"/>
    </row>
    <row r="5685" spans="43:44" x14ac:dyDescent="0.2">
      <c r="AQ5685" s="53"/>
      <c r="AR5685" s="53"/>
    </row>
    <row r="5686" spans="43:44" x14ac:dyDescent="0.2">
      <c r="AQ5686" s="53"/>
      <c r="AR5686" s="53"/>
    </row>
    <row r="5687" spans="43:44" x14ac:dyDescent="0.2">
      <c r="AQ5687" s="53"/>
      <c r="AR5687" s="53"/>
    </row>
    <row r="5688" spans="43:44" x14ac:dyDescent="0.2">
      <c r="AQ5688" s="53"/>
      <c r="AR5688" s="53"/>
    </row>
    <row r="5689" spans="43:44" x14ac:dyDescent="0.2">
      <c r="AQ5689" s="53"/>
      <c r="AR5689" s="53"/>
    </row>
    <row r="5690" spans="43:44" x14ac:dyDescent="0.2">
      <c r="AQ5690" s="53"/>
      <c r="AR5690" s="53"/>
    </row>
    <row r="5691" spans="43:44" x14ac:dyDescent="0.2">
      <c r="AQ5691" s="53"/>
      <c r="AR5691" s="53"/>
    </row>
    <row r="5692" spans="43:44" x14ac:dyDescent="0.2">
      <c r="AQ5692" s="53"/>
      <c r="AR5692" s="53"/>
    </row>
    <row r="5693" spans="43:44" x14ac:dyDescent="0.2">
      <c r="AQ5693" s="53"/>
      <c r="AR5693" s="53"/>
    </row>
    <row r="5694" spans="43:44" x14ac:dyDescent="0.2">
      <c r="AQ5694" s="53"/>
      <c r="AR5694" s="53"/>
    </row>
    <row r="5695" spans="43:44" x14ac:dyDescent="0.2">
      <c r="AQ5695" s="53"/>
      <c r="AR5695" s="53"/>
    </row>
    <row r="5696" spans="43:44" x14ac:dyDescent="0.2">
      <c r="AQ5696" s="53"/>
      <c r="AR5696" s="53"/>
    </row>
    <row r="5697" spans="43:44" x14ac:dyDescent="0.2">
      <c r="AQ5697" s="53"/>
      <c r="AR5697" s="53"/>
    </row>
    <row r="5698" spans="43:44" x14ac:dyDescent="0.2">
      <c r="AQ5698" s="53"/>
      <c r="AR5698" s="53"/>
    </row>
    <row r="5699" spans="43:44" x14ac:dyDescent="0.2">
      <c r="AQ5699" s="53"/>
      <c r="AR5699" s="53"/>
    </row>
    <row r="5700" spans="43:44" x14ac:dyDescent="0.2">
      <c r="AQ5700" s="53"/>
      <c r="AR5700" s="53"/>
    </row>
    <row r="5701" spans="43:44" x14ac:dyDescent="0.2">
      <c r="AQ5701" s="53"/>
      <c r="AR5701" s="53"/>
    </row>
    <row r="5702" spans="43:44" x14ac:dyDescent="0.2">
      <c r="AQ5702" s="53"/>
      <c r="AR5702" s="53"/>
    </row>
    <row r="5703" spans="43:44" x14ac:dyDescent="0.2">
      <c r="AQ5703" s="53"/>
      <c r="AR5703" s="53"/>
    </row>
    <row r="5704" spans="43:44" x14ac:dyDescent="0.2">
      <c r="AQ5704" s="53"/>
      <c r="AR5704" s="53"/>
    </row>
    <row r="5705" spans="43:44" x14ac:dyDescent="0.2">
      <c r="AQ5705" s="53"/>
      <c r="AR5705" s="53"/>
    </row>
    <row r="5706" spans="43:44" x14ac:dyDescent="0.2">
      <c r="AQ5706" s="53"/>
      <c r="AR5706" s="53"/>
    </row>
    <row r="5707" spans="43:44" x14ac:dyDescent="0.2">
      <c r="AQ5707" s="53"/>
      <c r="AR5707" s="53"/>
    </row>
    <row r="5708" spans="43:44" x14ac:dyDescent="0.2">
      <c r="AQ5708" s="53"/>
      <c r="AR5708" s="53"/>
    </row>
    <row r="5709" spans="43:44" x14ac:dyDescent="0.2">
      <c r="AQ5709" s="53"/>
      <c r="AR5709" s="53"/>
    </row>
    <row r="5710" spans="43:44" x14ac:dyDescent="0.2">
      <c r="AQ5710" s="53"/>
      <c r="AR5710" s="53"/>
    </row>
    <row r="5711" spans="43:44" x14ac:dyDescent="0.2">
      <c r="AQ5711" s="53"/>
      <c r="AR5711" s="53"/>
    </row>
    <row r="5712" spans="43:44" x14ac:dyDescent="0.2">
      <c r="AQ5712" s="53"/>
      <c r="AR5712" s="53"/>
    </row>
    <row r="5713" spans="43:44" x14ac:dyDescent="0.2">
      <c r="AQ5713" s="53"/>
      <c r="AR5713" s="53"/>
    </row>
    <row r="5714" spans="43:44" x14ac:dyDescent="0.2">
      <c r="AQ5714" s="53"/>
      <c r="AR5714" s="53"/>
    </row>
    <row r="5715" spans="43:44" x14ac:dyDescent="0.2">
      <c r="AQ5715" s="53"/>
      <c r="AR5715" s="53"/>
    </row>
    <row r="5716" spans="43:44" x14ac:dyDescent="0.2">
      <c r="AQ5716" s="53"/>
      <c r="AR5716" s="53"/>
    </row>
    <row r="5717" spans="43:44" x14ac:dyDescent="0.2">
      <c r="AQ5717" s="53"/>
      <c r="AR5717" s="53"/>
    </row>
    <row r="5718" spans="43:44" x14ac:dyDescent="0.2">
      <c r="AQ5718" s="53"/>
      <c r="AR5718" s="53"/>
    </row>
    <row r="5719" spans="43:44" x14ac:dyDescent="0.2">
      <c r="AQ5719" s="53"/>
      <c r="AR5719" s="53"/>
    </row>
    <row r="5720" spans="43:44" x14ac:dyDescent="0.2">
      <c r="AQ5720" s="53"/>
      <c r="AR5720" s="53"/>
    </row>
    <row r="5721" spans="43:44" x14ac:dyDescent="0.2">
      <c r="AQ5721" s="53"/>
      <c r="AR5721" s="53"/>
    </row>
    <row r="5722" spans="43:44" x14ac:dyDescent="0.2">
      <c r="AQ5722" s="53"/>
      <c r="AR5722" s="53"/>
    </row>
    <row r="5723" spans="43:44" x14ac:dyDescent="0.2">
      <c r="AQ5723" s="53"/>
      <c r="AR5723" s="53"/>
    </row>
    <row r="5724" spans="43:44" x14ac:dyDescent="0.2">
      <c r="AQ5724" s="53"/>
      <c r="AR5724" s="53"/>
    </row>
    <row r="5725" spans="43:44" x14ac:dyDescent="0.2">
      <c r="AQ5725" s="53"/>
      <c r="AR5725" s="53"/>
    </row>
    <row r="5726" spans="43:44" x14ac:dyDescent="0.2">
      <c r="AQ5726" s="53"/>
      <c r="AR5726" s="53"/>
    </row>
    <row r="5727" spans="43:44" x14ac:dyDescent="0.2">
      <c r="AQ5727" s="53"/>
      <c r="AR5727" s="53"/>
    </row>
    <row r="5728" spans="43:44" x14ac:dyDescent="0.2">
      <c r="AQ5728" s="53"/>
      <c r="AR5728" s="53"/>
    </row>
    <row r="5729" spans="43:44" x14ac:dyDescent="0.2">
      <c r="AQ5729" s="53"/>
      <c r="AR5729" s="53"/>
    </row>
    <row r="5730" spans="43:44" x14ac:dyDescent="0.2">
      <c r="AQ5730" s="53"/>
      <c r="AR5730" s="53"/>
    </row>
    <row r="5731" spans="43:44" x14ac:dyDescent="0.2">
      <c r="AQ5731" s="53"/>
      <c r="AR5731" s="53"/>
    </row>
    <row r="5732" spans="43:44" x14ac:dyDescent="0.2">
      <c r="AQ5732" s="53"/>
      <c r="AR5732" s="53"/>
    </row>
    <row r="5733" spans="43:44" x14ac:dyDescent="0.2">
      <c r="AQ5733" s="53"/>
      <c r="AR5733" s="53"/>
    </row>
    <row r="5734" spans="43:44" x14ac:dyDescent="0.2">
      <c r="AQ5734" s="53"/>
      <c r="AR5734" s="53"/>
    </row>
    <row r="5735" spans="43:44" x14ac:dyDescent="0.2">
      <c r="AQ5735" s="53"/>
      <c r="AR5735" s="53"/>
    </row>
    <row r="5736" spans="43:44" x14ac:dyDescent="0.2">
      <c r="AQ5736" s="53"/>
      <c r="AR5736" s="53"/>
    </row>
    <row r="5737" spans="43:44" x14ac:dyDescent="0.2">
      <c r="AQ5737" s="53"/>
      <c r="AR5737" s="53"/>
    </row>
    <row r="5738" spans="43:44" x14ac:dyDescent="0.2">
      <c r="AQ5738" s="53"/>
      <c r="AR5738" s="53"/>
    </row>
    <row r="5739" spans="43:44" x14ac:dyDescent="0.2">
      <c r="AQ5739" s="53"/>
      <c r="AR5739" s="53"/>
    </row>
    <row r="5740" spans="43:44" x14ac:dyDescent="0.2">
      <c r="AQ5740" s="53"/>
      <c r="AR5740" s="53"/>
    </row>
    <row r="5741" spans="43:44" x14ac:dyDescent="0.2">
      <c r="AQ5741" s="53"/>
      <c r="AR5741" s="53"/>
    </row>
    <row r="5742" spans="43:44" x14ac:dyDescent="0.2">
      <c r="AQ5742" s="53"/>
      <c r="AR5742" s="53"/>
    </row>
    <row r="5743" spans="43:44" x14ac:dyDescent="0.2">
      <c r="AQ5743" s="53"/>
      <c r="AR5743" s="53"/>
    </row>
    <row r="5744" spans="43:44" x14ac:dyDescent="0.2">
      <c r="AQ5744" s="53"/>
      <c r="AR5744" s="53"/>
    </row>
    <row r="5745" spans="43:44" x14ac:dyDescent="0.2">
      <c r="AQ5745" s="53"/>
      <c r="AR5745" s="53"/>
    </row>
    <row r="5746" spans="43:44" x14ac:dyDescent="0.2">
      <c r="AQ5746" s="53"/>
      <c r="AR5746" s="53"/>
    </row>
    <row r="5747" spans="43:44" x14ac:dyDescent="0.2">
      <c r="AQ5747" s="53"/>
      <c r="AR5747" s="53"/>
    </row>
    <row r="5748" spans="43:44" x14ac:dyDescent="0.2">
      <c r="AQ5748" s="53"/>
      <c r="AR5748" s="53"/>
    </row>
    <row r="5749" spans="43:44" x14ac:dyDescent="0.2">
      <c r="AQ5749" s="53"/>
      <c r="AR5749" s="53"/>
    </row>
    <row r="5750" spans="43:44" x14ac:dyDescent="0.2">
      <c r="AQ5750" s="53"/>
      <c r="AR5750" s="53"/>
    </row>
    <row r="5751" spans="43:44" x14ac:dyDescent="0.2">
      <c r="AQ5751" s="53"/>
      <c r="AR5751" s="53"/>
    </row>
    <row r="5752" spans="43:44" x14ac:dyDescent="0.2">
      <c r="AQ5752" s="53"/>
      <c r="AR5752" s="53"/>
    </row>
    <row r="5753" spans="43:44" x14ac:dyDescent="0.2">
      <c r="AQ5753" s="53"/>
      <c r="AR5753" s="53"/>
    </row>
    <row r="5754" spans="43:44" x14ac:dyDescent="0.2">
      <c r="AQ5754" s="53"/>
      <c r="AR5754" s="53"/>
    </row>
    <row r="5755" spans="43:44" x14ac:dyDescent="0.2">
      <c r="AQ5755" s="53"/>
      <c r="AR5755" s="53"/>
    </row>
    <row r="5756" spans="43:44" x14ac:dyDescent="0.2">
      <c r="AQ5756" s="53"/>
      <c r="AR5756" s="53"/>
    </row>
    <row r="5757" spans="43:44" x14ac:dyDescent="0.2">
      <c r="AQ5757" s="53"/>
      <c r="AR5757" s="53"/>
    </row>
    <row r="5758" spans="43:44" x14ac:dyDescent="0.2">
      <c r="AQ5758" s="53"/>
      <c r="AR5758" s="53"/>
    </row>
    <row r="5759" spans="43:44" x14ac:dyDescent="0.2">
      <c r="AQ5759" s="53"/>
      <c r="AR5759" s="53"/>
    </row>
    <row r="5760" spans="43:44" x14ac:dyDescent="0.2">
      <c r="AQ5760" s="53"/>
      <c r="AR5760" s="53"/>
    </row>
    <row r="5761" spans="43:44" x14ac:dyDescent="0.2">
      <c r="AQ5761" s="53"/>
      <c r="AR5761" s="53"/>
    </row>
    <row r="5762" spans="43:44" x14ac:dyDescent="0.2">
      <c r="AQ5762" s="53"/>
      <c r="AR5762" s="53"/>
    </row>
    <row r="5763" spans="43:44" x14ac:dyDescent="0.2">
      <c r="AQ5763" s="53"/>
      <c r="AR5763" s="53"/>
    </row>
    <row r="5764" spans="43:44" x14ac:dyDescent="0.2">
      <c r="AQ5764" s="53"/>
      <c r="AR5764" s="53"/>
    </row>
    <row r="5765" spans="43:44" x14ac:dyDescent="0.2">
      <c r="AQ5765" s="53"/>
      <c r="AR5765" s="53"/>
    </row>
    <row r="5766" spans="43:44" x14ac:dyDescent="0.2">
      <c r="AQ5766" s="53"/>
      <c r="AR5766" s="53"/>
    </row>
    <row r="5767" spans="43:44" x14ac:dyDescent="0.2">
      <c r="AQ5767" s="53"/>
      <c r="AR5767" s="53"/>
    </row>
    <row r="5768" spans="43:44" x14ac:dyDescent="0.2">
      <c r="AQ5768" s="53"/>
      <c r="AR5768" s="53"/>
    </row>
    <row r="5769" spans="43:44" x14ac:dyDescent="0.2">
      <c r="AQ5769" s="53"/>
      <c r="AR5769" s="53"/>
    </row>
    <row r="5770" spans="43:44" x14ac:dyDescent="0.2">
      <c r="AQ5770" s="53"/>
      <c r="AR5770" s="53"/>
    </row>
    <row r="5771" spans="43:44" x14ac:dyDescent="0.2">
      <c r="AQ5771" s="53"/>
      <c r="AR5771" s="53"/>
    </row>
    <row r="5772" spans="43:44" x14ac:dyDescent="0.2">
      <c r="AQ5772" s="53"/>
      <c r="AR5772" s="53"/>
    </row>
    <row r="5773" spans="43:44" x14ac:dyDescent="0.2">
      <c r="AQ5773" s="53"/>
      <c r="AR5773" s="53"/>
    </row>
    <row r="5774" spans="43:44" x14ac:dyDescent="0.2">
      <c r="AQ5774" s="53"/>
      <c r="AR5774" s="53"/>
    </row>
    <row r="5775" spans="43:44" x14ac:dyDescent="0.2">
      <c r="AQ5775" s="53"/>
      <c r="AR5775" s="53"/>
    </row>
    <row r="5776" spans="43:44" x14ac:dyDescent="0.2">
      <c r="AQ5776" s="53"/>
      <c r="AR5776" s="53"/>
    </row>
    <row r="5777" spans="43:44" x14ac:dyDescent="0.2">
      <c r="AQ5777" s="53"/>
      <c r="AR5777" s="53"/>
    </row>
    <row r="5778" spans="43:44" x14ac:dyDescent="0.2">
      <c r="AQ5778" s="53"/>
      <c r="AR5778" s="53"/>
    </row>
    <row r="5779" spans="43:44" x14ac:dyDescent="0.2">
      <c r="AQ5779" s="53"/>
      <c r="AR5779" s="53"/>
    </row>
    <row r="5780" spans="43:44" x14ac:dyDescent="0.2">
      <c r="AQ5780" s="53"/>
      <c r="AR5780" s="53"/>
    </row>
    <row r="5781" spans="43:44" x14ac:dyDescent="0.2">
      <c r="AQ5781" s="53"/>
      <c r="AR5781" s="53"/>
    </row>
    <row r="5782" spans="43:44" x14ac:dyDescent="0.2">
      <c r="AQ5782" s="53"/>
      <c r="AR5782" s="53"/>
    </row>
    <row r="5783" spans="43:44" x14ac:dyDescent="0.2">
      <c r="AQ5783" s="53"/>
      <c r="AR5783" s="53"/>
    </row>
    <row r="5784" spans="43:44" x14ac:dyDescent="0.2">
      <c r="AQ5784" s="53"/>
      <c r="AR5784" s="53"/>
    </row>
    <row r="5785" spans="43:44" x14ac:dyDescent="0.2">
      <c r="AQ5785" s="53"/>
      <c r="AR5785" s="53"/>
    </row>
    <row r="5786" spans="43:44" x14ac:dyDescent="0.2">
      <c r="AQ5786" s="53"/>
      <c r="AR5786" s="53"/>
    </row>
    <row r="5787" spans="43:44" x14ac:dyDescent="0.2">
      <c r="AQ5787" s="53"/>
      <c r="AR5787" s="53"/>
    </row>
    <row r="5788" spans="43:44" x14ac:dyDescent="0.2">
      <c r="AQ5788" s="53"/>
      <c r="AR5788" s="53"/>
    </row>
    <row r="5789" spans="43:44" x14ac:dyDescent="0.2">
      <c r="AQ5789" s="53"/>
      <c r="AR5789" s="53"/>
    </row>
    <row r="5790" spans="43:44" x14ac:dyDescent="0.2">
      <c r="AQ5790" s="53"/>
      <c r="AR5790" s="53"/>
    </row>
    <row r="5791" spans="43:44" x14ac:dyDescent="0.2">
      <c r="AQ5791" s="53"/>
      <c r="AR5791" s="53"/>
    </row>
    <row r="5792" spans="43:44" x14ac:dyDescent="0.2">
      <c r="AQ5792" s="53"/>
      <c r="AR5792" s="53"/>
    </row>
    <row r="5793" spans="43:44" x14ac:dyDescent="0.2">
      <c r="AQ5793" s="53"/>
      <c r="AR5793" s="53"/>
    </row>
    <row r="5794" spans="43:44" x14ac:dyDescent="0.2">
      <c r="AQ5794" s="53"/>
      <c r="AR5794" s="53"/>
    </row>
    <row r="5795" spans="43:44" x14ac:dyDescent="0.2">
      <c r="AQ5795" s="53"/>
      <c r="AR5795" s="53"/>
    </row>
    <row r="5796" spans="43:44" x14ac:dyDescent="0.2">
      <c r="AQ5796" s="53"/>
      <c r="AR5796" s="53"/>
    </row>
    <row r="5797" spans="43:44" x14ac:dyDescent="0.2">
      <c r="AQ5797" s="53"/>
      <c r="AR5797" s="53"/>
    </row>
    <row r="5798" spans="43:44" x14ac:dyDescent="0.2">
      <c r="AQ5798" s="53"/>
      <c r="AR5798" s="53"/>
    </row>
    <row r="5799" spans="43:44" x14ac:dyDescent="0.2">
      <c r="AQ5799" s="53"/>
      <c r="AR5799" s="53"/>
    </row>
    <row r="5800" spans="43:44" x14ac:dyDescent="0.2">
      <c r="AQ5800" s="53"/>
      <c r="AR5800" s="53"/>
    </row>
    <row r="5801" spans="43:44" x14ac:dyDescent="0.2">
      <c r="AQ5801" s="53"/>
      <c r="AR5801" s="53"/>
    </row>
    <row r="5802" spans="43:44" x14ac:dyDescent="0.2">
      <c r="AQ5802" s="53"/>
      <c r="AR5802" s="53"/>
    </row>
    <row r="5803" spans="43:44" x14ac:dyDescent="0.2">
      <c r="AQ5803" s="53"/>
      <c r="AR5803" s="53"/>
    </row>
    <row r="5804" spans="43:44" x14ac:dyDescent="0.2">
      <c r="AQ5804" s="53"/>
      <c r="AR5804" s="53"/>
    </row>
    <row r="5805" spans="43:44" x14ac:dyDescent="0.2">
      <c r="AQ5805" s="53"/>
      <c r="AR5805" s="53"/>
    </row>
    <row r="5806" spans="43:44" x14ac:dyDescent="0.2">
      <c r="AQ5806" s="53"/>
      <c r="AR5806" s="53"/>
    </row>
    <row r="5807" spans="43:44" x14ac:dyDescent="0.2">
      <c r="AQ5807" s="53"/>
      <c r="AR5807" s="53"/>
    </row>
    <row r="5808" spans="43:44" x14ac:dyDescent="0.2">
      <c r="AQ5808" s="53"/>
      <c r="AR5808" s="53"/>
    </row>
    <row r="5809" spans="43:44" x14ac:dyDescent="0.2">
      <c r="AQ5809" s="53"/>
      <c r="AR5809" s="53"/>
    </row>
    <row r="5810" spans="43:44" x14ac:dyDescent="0.2">
      <c r="AQ5810" s="53"/>
      <c r="AR5810" s="53"/>
    </row>
    <row r="5811" spans="43:44" x14ac:dyDescent="0.2">
      <c r="AQ5811" s="53"/>
      <c r="AR5811" s="53"/>
    </row>
    <row r="5812" spans="43:44" x14ac:dyDescent="0.2">
      <c r="AQ5812" s="53"/>
      <c r="AR5812" s="53"/>
    </row>
    <row r="5813" spans="43:44" x14ac:dyDescent="0.2">
      <c r="AQ5813" s="53"/>
      <c r="AR5813" s="53"/>
    </row>
    <row r="5814" spans="43:44" x14ac:dyDescent="0.2">
      <c r="AQ5814" s="53"/>
      <c r="AR5814" s="53"/>
    </row>
    <row r="5815" spans="43:44" x14ac:dyDescent="0.2">
      <c r="AQ5815" s="53"/>
      <c r="AR5815" s="53"/>
    </row>
    <row r="5816" spans="43:44" x14ac:dyDescent="0.2">
      <c r="AQ5816" s="53"/>
      <c r="AR5816" s="53"/>
    </row>
    <row r="5817" spans="43:44" x14ac:dyDescent="0.2">
      <c r="AQ5817" s="53"/>
      <c r="AR5817" s="53"/>
    </row>
    <row r="5818" spans="43:44" x14ac:dyDescent="0.2">
      <c r="AQ5818" s="53"/>
      <c r="AR5818" s="53"/>
    </row>
    <row r="5819" spans="43:44" x14ac:dyDescent="0.2">
      <c r="AQ5819" s="53"/>
      <c r="AR5819" s="53"/>
    </row>
    <row r="5820" spans="43:44" x14ac:dyDescent="0.2">
      <c r="AQ5820" s="53"/>
      <c r="AR5820" s="53"/>
    </row>
    <row r="5821" spans="43:44" x14ac:dyDescent="0.2">
      <c r="AQ5821" s="53"/>
      <c r="AR5821" s="53"/>
    </row>
    <row r="5822" spans="43:44" x14ac:dyDescent="0.2">
      <c r="AQ5822" s="53"/>
      <c r="AR5822" s="53"/>
    </row>
    <row r="5823" spans="43:44" x14ac:dyDescent="0.2">
      <c r="AQ5823" s="53"/>
      <c r="AR5823" s="53"/>
    </row>
    <row r="5824" spans="43:44" x14ac:dyDescent="0.2">
      <c r="AQ5824" s="53"/>
      <c r="AR5824" s="53"/>
    </row>
    <row r="5825" spans="43:44" x14ac:dyDescent="0.2">
      <c r="AQ5825" s="53"/>
      <c r="AR5825" s="53"/>
    </row>
    <row r="5826" spans="43:44" x14ac:dyDescent="0.2">
      <c r="AQ5826" s="53"/>
      <c r="AR5826" s="53"/>
    </row>
    <row r="5827" spans="43:44" x14ac:dyDescent="0.2">
      <c r="AQ5827" s="53"/>
      <c r="AR5827" s="53"/>
    </row>
    <row r="5828" spans="43:44" x14ac:dyDescent="0.2">
      <c r="AQ5828" s="53"/>
      <c r="AR5828" s="53"/>
    </row>
    <row r="5829" spans="43:44" x14ac:dyDescent="0.2">
      <c r="AQ5829" s="53"/>
      <c r="AR5829" s="53"/>
    </row>
    <row r="5830" spans="43:44" x14ac:dyDescent="0.2">
      <c r="AQ5830" s="53"/>
      <c r="AR5830" s="53"/>
    </row>
    <row r="5831" spans="43:44" x14ac:dyDescent="0.2">
      <c r="AQ5831" s="53"/>
      <c r="AR5831" s="53"/>
    </row>
    <row r="5832" spans="43:44" x14ac:dyDescent="0.2">
      <c r="AQ5832" s="53"/>
      <c r="AR5832" s="53"/>
    </row>
    <row r="5833" spans="43:44" x14ac:dyDescent="0.2">
      <c r="AQ5833" s="53"/>
      <c r="AR5833" s="53"/>
    </row>
    <row r="5834" spans="43:44" x14ac:dyDescent="0.2">
      <c r="AQ5834" s="53"/>
      <c r="AR5834" s="53"/>
    </row>
    <row r="5835" spans="43:44" x14ac:dyDescent="0.2">
      <c r="AQ5835" s="53"/>
      <c r="AR5835" s="53"/>
    </row>
    <row r="5836" spans="43:44" x14ac:dyDescent="0.2">
      <c r="AQ5836" s="53"/>
      <c r="AR5836" s="53"/>
    </row>
    <row r="5837" spans="43:44" x14ac:dyDescent="0.2">
      <c r="AQ5837" s="53"/>
      <c r="AR5837" s="53"/>
    </row>
    <row r="5838" spans="43:44" x14ac:dyDescent="0.2">
      <c r="AQ5838" s="53"/>
      <c r="AR5838" s="53"/>
    </row>
    <row r="5839" spans="43:44" x14ac:dyDescent="0.2">
      <c r="AQ5839" s="53"/>
      <c r="AR5839" s="53"/>
    </row>
    <row r="5840" spans="43:44" x14ac:dyDescent="0.2">
      <c r="AQ5840" s="53"/>
      <c r="AR5840" s="53"/>
    </row>
    <row r="5841" spans="43:44" x14ac:dyDescent="0.2">
      <c r="AQ5841" s="53"/>
      <c r="AR5841" s="53"/>
    </row>
    <row r="5842" spans="43:44" x14ac:dyDescent="0.2">
      <c r="AQ5842" s="53"/>
      <c r="AR5842" s="53"/>
    </row>
    <row r="5843" spans="43:44" x14ac:dyDescent="0.2">
      <c r="AQ5843" s="53"/>
      <c r="AR5843" s="53"/>
    </row>
    <row r="5844" spans="43:44" x14ac:dyDescent="0.2">
      <c r="AQ5844" s="53"/>
      <c r="AR5844" s="53"/>
    </row>
    <row r="5845" spans="43:44" x14ac:dyDescent="0.2">
      <c r="AQ5845" s="53"/>
      <c r="AR5845" s="53"/>
    </row>
    <row r="5846" spans="43:44" x14ac:dyDescent="0.2">
      <c r="AQ5846" s="53"/>
      <c r="AR5846" s="53"/>
    </row>
    <row r="5847" spans="43:44" x14ac:dyDescent="0.2">
      <c r="AQ5847" s="53"/>
      <c r="AR5847" s="53"/>
    </row>
    <row r="5848" spans="43:44" x14ac:dyDescent="0.2">
      <c r="AQ5848" s="53"/>
      <c r="AR5848" s="53"/>
    </row>
    <row r="5849" spans="43:44" x14ac:dyDescent="0.2">
      <c r="AQ5849" s="53"/>
      <c r="AR5849" s="53"/>
    </row>
    <row r="5850" spans="43:44" x14ac:dyDescent="0.2">
      <c r="AQ5850" s="53"/>
      <c r="AR5850" s="53"/>
    </row>
    <row r="5851" spans="43:44" x14ac:dyDescent="0.2">
      <c r="AQ5851" s="53"/>
      <c r="AR5851" s="53"/>
    </row>
    <row r="5852" spans="43:44" x14ac:dyDescent="0.2">
      <c r="AQ5852" s="53"/>
      <c r="AR5852" s="53"/>
    </row>
    <row r="5853" spans="43:44" x14ac:dyDescent="0.2">
      <c r="AQ5853" s="53"/>
      <c r="AR5853" s="53"/>
    </row>
    <row r="5854" spans="43:44" x14ac:dyDescent="0.2">
      <c r="AQ5854" s="53"/>
      <c r="AR5854" s="53"/>
    </row>
    <row r="5855" spans="43:44" x14ac:dyDescent="0.2">
      <c r="AQ5855" s="53"/>
      <c r="AR5855" s="53"/>
    </row>
    <row r="5856" spans="43:44" x14ac:dyDescent="0.2">
      <c r="AQ5856" s="53"/>
      <c r="AR5856" s="53"/>
    </row>
    <row r="5857" spans="43:44" x14ac:dyDescent="0.2">
      <c r="AQ5857" s="53"/>
      <c r="AR5857" s="53"/>
    </row>
    <row r="5858" spans="43:44" x14ac:dyDescent="0.2">
      <c r="AQ5858" s="53"/>
      <c r="AR5858" s="53"/>
    </row>
    <row r="5859" spans="43:44" x14ac:dyDescent="0.2">
      <c r="AQ5859" s="53"/>
      <c r="AR5859" s="53"/>
    </row>
    <row r="5860" spans="43:44" x14ac:dyDescent="0.2">
      <c r="AQ5860" s="53"/>
      <c r="AR5860" s="53"/>
    </row>
    <row r="5861" spans="43:44" x14ac:dyDescent="0.2">
      <c r="AQ5861" s="53"/>
      <c r="AR5861" s="53"/>
    </row>
    <row r="5862" spans="43:44" x14ac:dyDescent="0.2">
      <c r="AQ5862" s="53"/>
      <c r="AR5862" s="53"/>
    </row>
    <row r="5863" spans="43:44" x14ac:dyDescent="0.2">
      <c r="AQ5863" s="53"/>
      <c r="AR5863" s="53"/>
    </row>
    <row r="5864" spans="43:44" x14ac:dyDescent="0.2">
      <c r="AQ5864" s="53"/>
      <c r="AR5864" s="53"/>
    </row>
    <row r="5865" spans="43:44" x14ac:dyDescent="0.2">
      <c r="AQ5865" s="53"/>
      <c r="AR5865" s="53"/>
    </row>
    <row r="5866" spans="43:44" x14ac:dyDescent="0.2">
      <c r="AQ5866" s="53"/>
      <c r="AR5866" s="53"/>
    </row>
    <row r="5867" spans="43:44" x14ac:dyDescent="0.2">
      <c r="AQ5867" s="53"/>
      <c r="AR5867" s="53"/>
    </row>
    <row r="5868" spans="43:44" x14ac:dyDescent="0.2">
      <c r="AQ5868" s="53"/>
      <c r="AR5868" s="53"/>
    </row>
    <row r="5869" spans="43:44" x14ac:dyDescent="0.2">
      <c r="AQ5869" s="53"/>
      <c r="AR5869" s="53"/>
    </row>
    <row r="5870" spans="43:44" x14ac:dyDescent="0.2">
      <c r="AQ5870" s="53"/>
      <c r="AR5870" s="53"/>
    </row>
    <row r="5871" spans="43:44" x14ac:dyDescent="0.2">
      <c r="AQ5871" s="53"/>
      <c r="AR5871" s="53"/>
    </row>
    <row r="5872" spans="43:44" x14ac:dyDescent="0.2">
      <c r="AQ5872" s="53"/>
      <c r="AR5872" s="53"/>
    </row>
    <row r="5873" spans="43:44" x14ac:dyDescent="0.2">
      <c r="AQ5873" s="53"/>
      <c r="AR5873" s="53"/>
    </row>
    <row r="5874" spans="43:44" x14ac:dyDescent="0.2">
      <c r="AQ5874" s="53"/>
      <c r="AR5874" s="53"/>
    </row>
    <row r="5875" spans="43:44" x14ac:dyDescent="0.2">
      <c r="AQ5875" s="53"/>
      <c r="AR5875" s="53"/>
    </row>
    <row r="5876" spans="43:44" x14ac:dyDescent="0.2">
      <c r="AQ5876" s="53"/>
      <c r="AR5876" s="53"/>
    </row>
    <row r="5877" spans="43:44" x14ac:dyDescent="0.2">
      <c r="AQ5877" s="53"/>
      <c r="AR5877" s="53"/>
    </row>
    <row r="5878" spans="43:44" x14ac:dyDescent="0.2">
      <c r="AQ5878" s="53"/>
      <c r="AR5878" s="53"/>
    </row>
    <row r="5879" spans="43:44" x14ac:dyDescent="0.2">
      <c r="AQ5879" s="53"/>
      <c r="AR5879" s="53"/>
    </row>
    <row r="5880" spans="43:44" x14ac:dyDescent="0.2">
      <c r="AQ5880" s="53"/>
      <c r="AR5880" s="53"/>
    </row>
    <row r="5881" spans="43:44" x14ac:dyDescent="0.2">
      <c r="AQ5881" s="53"/>
      <c r="AR5881" s="53"/>
    </row>
    <row r="5882" spans="43:44" x14ac:dyDescent="0.2">
      <c r="AQ5882" s="53"/>
      <c r="AR5882" s="53"/>
    </row>
    <row r="5883" spans="43:44" x14ac:dyDescent="0.2">
      <c r="AQ5883" s="53"/>
      <c r="AR5883" s="53"/>
    </row>
    <row r="5884" spans="43:44" x14ac:dyDescent="0.2">
      <c r="AQ5884" s="53"/>
      <c r="AR5884" s="53"/>
    </row>
    <row r="5885" spans="43:44" x14ac:dyDescent="0.2">
      <c r="AQ5885" s="53"/>
      <c r="AR5885" s="53"/>
    </row>
    <row r="5886" spans="43:44" x14ac:dyDescent="0.2">
      <c r="AQ5886" s="53"/>
      <c r="AR5886" s="53"/>
    </row>
    <row r="5887" spans="43:44" x14ac:dyDescent="0.2">
      <c r="AQ5887" s="53"/>
      <c r="AR5887" s="53"/>
    </row>
    <row r="5888" spans="43:44" x14ac:dyDescent="0.2">
      <c r="AQ5888" s="53"/>
      <c r="AR5888" s="53"/>
    </row>
    <row r="5889" spans="43:44" x14ac:dyDescent="0.2">
      <c r="AQ5889" s="53"/>
      <c r="AR5889" s="53"/>
    </row>
    <row r="5890" spans="43:44" x14ac:dyDescent="0.2">
      <c r="AQ5890" s="53"/>
      <c r="AR5890" s="53"/>
    </row>
    <row r="5891" spans="43:44" x14ac:dyDescent="0.2">
      <c r="AQ5891" s="53"/>
      <c r="AR5891" s="53"/>
    </row>
    <row r="5892" spans="43:44" x14ac:dyDescent="0.2">
      <c r="AQ5892" s="53"/>
      <c r="AR5892" s="53"/>
    </row>
    <row r="5893" spans="43:44" x14ac:dyDescent="0.2">
      <c r="AQ5893" s="53"/>
      <c r="AR5893" s="53"/>
    </row>
    <row r="5894" spans="43:44" x14ac:dyDescent="0.2">
      <c r="AQ5894" s="53"/>
      <c r="AR5894" s="53"/>
    </row>
    <row r="5895" spans="43:44" x14ac:dyDescent="0.2">
      <c r="AQ5895" s="53"/>
      <c r="AR5895" s="53"/>
    </row>
    <row r="5896" spans="43:44" x14ac:dyDescent="0.2">
      <c r="AQ5896" s="53"/>
      <c r="AR5896" s="53"/>
    </row>
    <row r="5897" spans="43:44" x14ac:dyDescent="0.2">
      <c r="AQ5897" s="53"/>
      <c r="AR5897" s="53"/>
    </row>
    <row r="5898" spans="43:44" x14ac:dyDescent="0.2">
      <c r="AQ5898" s="53"/>
      <c r="AR5898" s="53"/>
    </row>
    <row r="5899" spans="43:44" x14ac:dyDescent="0.2">
      <c r="AQ5899" s="53"/>
      <c r="AR5899" s="53"/>
    </row>
    <row r="5900" spans="43:44" x14ac:dyDescent="0.2">
      <c r="AQ5900" s="53"/>
      <c r="AR5900" s="53"/>
    </row>
    <row r="5901" spans="43:44" x14ac:dyDescent="0.2">
      <c r="AQ5901" s="53"/>
      <c r="AR5901" s="53"/>
    </row>
    <row r="5902" spans="43:44" x14ac:dyDescent="0.2">
      <c r="AQ5902" s="53"/>
      <c r="AR5902" s="53"/>
    </row>
    <row r="5903" spans="43:44" x14ac:dyDescent="0.2">
      <c r="AQ5903" s="53"/>
      <c r="AR5903" s="53"/>
    </row>
    <row r="5904" spans="43:44" x14ac:dyDescent="0.2">
      <c r="AQ5904" s="53"/>
      <c r="AR5904" s="53"/>
    </row>
    <row r="5905" spans="43:44" x14ac:dyDescent="0.2">
      <c r="AQ5905" s="53"/>
      <c r="AR5905" s="53"/>
    </row>
    <row r="5906" spans="43:44" x14ac:dyDescent="0.2">
      <c r="AQ5906" s="53"/>
      <c r="AR5906" s="53"/>
    </row>
    <row r="5907" spans="43:44" x14ac:dyDescent="0.2">
      <c r="AQ5907" s="53"/>
      <c r="AR5907" s="53"/>
    </row>
    <row r="5908" spans="43:44" x14ac:dyDescent="0.2">
      <c r="AQ5908" s="53"/>
      <c r="AR5908" s="53"/>
    </row>
    <row r="5909" spans="43:44" x14ac:dyDescent="0.2">
      <c r="AQ5909" s="53"/>
      <c r="AR5909" s="53"/>
    </row>
    <row r="5910" spans="43:44" x14ac:dyDescent="0.2">
      <c r="AQ5910" s="53"/>
      <c r="AR5910" s="53"/>
    </row>
    <row r="5911" spans="43:44" x14ac:dyDescent="0.2">
      <c r="AQ5911" s="53"/>
      <c r="AR5911" s="53"/>
    </row>
    <row r="5912" spans="43:44" x14ac:dyDescent="0.2">
      <c r="AQ5912" s="53"/>
      <c r="AR5912" s="53"/>
    </row>
    <row r="5913" spans="43:44" x14ac:dyDescent="0.2">
      <c r="AQ5913" s="53"/>
      <c r="AR5913" s="53"/>
    </row>
    <row r="5914" spans="43:44" x14ac:dyDescent="0.2">
      <c r="AQ5914" s="53"/>
      <c r="AR5914" s="53"/>
    </row>
    <row r="5915" spans="43:44" x14ac:dyDescent="0.2">
      <c r="AQ5915" s="53"/>
      <c r="AR5915" s="53"/>
    </row>
    <row r="5916" spans="43:44" x14ac:dyDescent="0.2">
      <c r="AQ5916" s="53"/>
      <c r="AR5916" s="53"/>
    </row>
    <row r="5917" spans="43:44" x14ac:dyDescent="0.2">
      <c r="AQ5917" s="53"/>
      <c r="AR5917" s="53"/>
    </row>
    <row r="5918" spans="43:44" x14ac:dyDescent="0.2">
      <c r="AQ5918" s="53"/>
      <c r="AR5918" s="53"/>
    </row>
    <row r="5919" spans="43:44" x14ac:dyDescent="0.2">
      <c r="AQ5919" s="53"/>
      <c r="AR5919" s="53"/>
    </row>
    <row r="5920" spans="43:44" x14ac:dyDescent="0.2">
      <c r="AQ5920" s="53"/>
      <c r="AR5920" s="53"/>
    </row>
    <row r="5921" spans="43:44" x14ac:dyDescent="0.2">
      <c r="AQ5921" s="53"/>
      <c r="AR5921" s="53"/>
    </row>
    <row r="5922" spans="43:44" x14ac:dyDescent="0.2">
      <c r="AQ5922" s="53"/>
      <c r="AR5922" s="53"/>
    </row>
    <row r="5923" spans="43:44" x14ac:dyDescent="0.2">
      <c r="AQ5923" s="53"/>
      <c r="AR5923" s="53"/>
    </row>
    <row r="5924" spans="43:44" x14ac:dyDescent="0.2">
      <c r="AQ5924" s="53"/>
      <c r="AR5924" s="53"/>
    </row>
    <row r="5925" spans="43:44" x14ac:dyDescent="0.2">
      <c r="AQ5925" s="53"/>
      <c r="AR5925" s="53"/>
    </row>
    <row r="5926" spans="43:44" x14ac:dyDescent="0.2">
      <c r="AQ5926" s="53"/>
      <c r="AR5926" s="53"/>
    </row>
    <row r="5927" spans="43:44" x14ac:dyDescent="0.2">
      <c r="AQ5927" s="53"/>
      <c r="AR5927" s="53"/>
    </row>
    <row r="5928" spans="43:44" x14ac:dyDescent="0.2">
      <c r="AQ5928" s="53"/>
      <c r="AR5928" s="53"/>
    </row>
    <row r="5929" spans="43:44" x14ac:dyDescent="0.2">
      <c r="AQ5929" s="53"/>
      <c r="AR5929" s="53"/>
    </row>
    <row r="5930" spans="43:44" x14ac:dyDescent="0.2">
      <c r="AQ5930" s="53"/>
      <c r="AR5930" s="53"/>
    </row>
    <row r="5931" spans="43:44" x14ac:dyDescent="0.2">
      <c r="AQ5931" s="53"/>
      <c r="AR5931" s="53"/>
    </row>
    <row r="5932" spans="43:44" x14ac:dyDescent="0.2">
      <c r="AQ5932" s="53"/>
      <c r="AR5932" s="53"/>
    </row>
    <row r="5933" spans="43:44" x14ac:dyDescent="0.2">
      <c r="AQ5933" s="53"/>
      <c r="AR5933" s="53"/>
    </row>
    <row r="5934" spans="43:44" x14ac:dyDescent="0.2">
      <c r="AQ5934" s="53"/>
      <c r="AR5934" s="53"/>
    </row>
    <row r="5935" spans="43:44" x14ac:dyDescent="0.2">
      <c r="AQ5935" s="53"/>
      <c r="AR5935" s="53"/>
    </row>
    <row r="5936" spans="43:44" x14ac:dyDescent="0.2">
      <c r="AQ5936" s="53"/>
      <c r="AR5936" s="53"/>
    </row>
    <row r="5937" spans="43:44" x14ac:dyDescent="0.2">
      <c r="AQ5937" s="53"/>
      <c r="AR5937" s="53"/>
    </row>
    <row r="5938" spans="43:44" x14ac:dyDescent="0.2">
      <c r="AQ5938" s="53"/>
      <c r="AR5938" s="53"/>
    </row>
    <row r="5939" spans="43:44" x14ac:dyDescent="0.2">
      <c r="AQ5939" s="53"/>
      <c r="AR5939" s="53"/>
    </row>
    <row r="5940" spans="43:44" x14ac:dyDescent="0.2">
      <c r="AQ5940" s="53"/>
      <c r="AR5940" s="53"/>
    </row>
    <row r="5941" spans="43:44" x14ac:dyDescent="0.2">
      <c r="AQ5941" s="53"/>
      <c r="AR5941" s="53"/>
    </row>
    <row r="5942" spans="43:44" x14ac:dyDescent="0.2">
      <c r="AQ5942" s="53"/>
      <c r="AR5942" s="53"/>
    </row>
    <row r="5943" spans="43:44" x14ac:dyDescent="0.2">
      <c r="AQ5943" s="53"/>
      <c r="AR5943" s="53"/>
    </row>
    <row r="5944" spans="43:44" x14ac:dyDescent="0.2">
      <c r="AQ5944" s="53"/>
      <c r="AR5944" s="53"/>
    </row>
    <row r="5945" spans="43:44" x14ac:dyDescent="0.2">
      <c r="AQ5945" s="53"/>
      <c r="AR5945" s="53"/>
    </row>
    <row r="5946" spans="43:44" x14ac:dyDescent="0.2">
      <c r="AQ5946" s="53"/>
      <c r="AR5946" s="53"/>
    </row>
    <row r="5947" spans="43:44" x14ac:dyDescent="0.2">
      <c r="AQ5947" s="53"/>
      <c r="AR5947" s="53"/>
    </row>
    <row r="5948" spans="43:44" x14ac:dyDescent="0.2">
      <c r="AQ5948" s="53"/>
      <c r="AR5948" s="53"/>
    </row>
    <row r="5949" spans="43:44" x14ac:dyDescent="0.2">
      <c r="AQ5949" s="53"/>
      <c r="AR5949" s="53"/>
    </row>
    <row r="5950" spans="43:44" x14ac:dyDescent="0.2">
      <c r="AQ5950" s="53"/>
      <c r="AR5950" s="53"/>
    </row>
    <row r="5951" spans="43:44" x14ac:dyDescent="0.2">
      <c r="AQ5951" s="53"/>
      <c r="AR5951" s="53"/>
    </row>
    <row r="5952" spans="43:44" x14ac:dyDescent="0.2">
      <c r="AQ5952" s="53"/>
      <c r="AR5952" s="53"/>
    </row>
    <row r="5953" spans="43:44" x14ac:dyDescent="0.2">
      <c r="AQ5953" s="53"/>
      <c r="AR5953" s="53"/>
    </row>
    <row r="5954" spans="43:44" x14ac:dyDescent="0.2">
      <c r="AQ5954" s="53"/>
      <c r="AR5954" s="53"/>
    </row>
    <row r="5955" spans="43:44" x14ac:dyDescent="0.2">
      <c r="AQ5955" s="53"/>
      <c r="AR5955" s="53"/>
    </row>
    <row r="5956" spans="43:44" x14ac:dyDescent="0.2">
      <c r="AQ5956" s="53"/>
      <c r="AR5956" s="53"/>
    </row>
    <row r="5957" spans="43:44" x14ac:dyDescent="0.2">
      <c r="AQ5957" s="53"/>
      <c r="AR5957" s="53"/>
    </row>
    <row r="5958" spans="43:44" x14ac:dyDescent="0.2">
      <c r="AQ5958" s="53"/>
      <c r="AR5958" s="53"/>
    </row>
    <row r="5959" spans="43:44" x14ac:dyDescent="0.2">
      <c r="AQ5959" s="53"/>
      <c r="AR5959" s="53"/>
    </row>
    <row r="5960" spans="43:44" x14ac:dyDescent="0.2">
      <c r="AQ5960" s="53"/>
      <c r="AR5960" s="53"/>
    </row>
    <row r="5961" spans="43:44" x14ac:dyDescent="0.2">
      <c r="AQ5961" s="53"/>
      <c r="AR5961" s="53"/>
    </row>
    <row r="5962" spans="43:44" x14ac:dyDescent="0.2">
      <c r="AQ5962" s="53"/>
      <c r="AR5962" s="53"/>
    </row>
    <row r="5963" spans="43:44" x14ac:dyDescent="0.2">
      <c r="AQ5963" s="53"/>
      <c r="AR5963" s="53"/>
    </row>
    <row r="5964" spans="43:44" x14ac:dyDescent="0.2">
      <c r="AQ5964" s="53"/>
      <c r="AR5964" s="53"/>
    </row>
    <row r="5965" spans="43:44" x14ac:dyDescent="0.2">
      <c r="AQ5965" s="53"/>
      <c r="AR5965" s="53"/>
    </row>
    <row r="5966" spans="43:44" x14ac:dyDescent="0.2">
      <c r="AQ5966" s="53"/>
      <c r="AR5966" s="53"/>
    </row>
    <row r="5967" spans="43:44" x14ac:dyDescent="0.2">
      <c r="AQ5967" s="53"/>
      <c r="AR5967" s="53"/>
    </row>
    <row r="5968" spans="43:44" x14ac:dyDescent="0.2">
      <c r="AQ5968" s="53"/>
      <c r="AR5968" s="53"/>
    </row>
    <row r="5969" spans="43:44" x14ac:dyDescent="0.2">
      <c r="AQ5969" s="53"/>
      <c r="AR5969" s="53"/>
    </row>
    <row r="5970" spans="43:44" x14ac:dyDescent="0.2">
      <c r="AQ5970" s="53"/>
      <c r="AR5970" s="53"/>
    </row>
    <row r="5971" spans="43:44" x14ac:dyDescent="0.2">
      <c r="AQ5971" s="53"/>
      <c r="AR5971" s="53"/>
    </row>
    <row r="5972" spans="43:44" x14ac:dyDescent="0.2">
      <c r="AQ5972" s="53"/>
      <c r="AR5972" s="53"/>
    </row>
    <row r="5973" spans="43:44" x14ac:dyDescent="0.2">
      <c r="AQ5973" s="53"/>
      <c r="AR5973" s="53"/>
    </row>
    <row r="5974" spans="43:44" x14ac:dyDescent="0.2">
      <c r="AQ5974" s="53"/>
      <c r="AR5974" s="53"/>
    </row>
    <row r="5975" spans="43:44" x14ac:dyDescent="0.2">
      <c r="AQ5975" s="53"/>
      <c r="AR5975" s="53"/>
    </row>
    <row r="5976" spans="43:44" x14ac:dyDescent="0.2">
      <c r="AQ5976" s="53"/>
      <c r="AR5976" s="53"/>
    </row>
    <row r="5977" spans="43:44" x14ac:dyDescent="0.2">
      <c r="AQ5977" s="53"/>
      <c r="AR5977" s="53"/>
    </row>
    <row r="5978" spans="43:44" x14ac:dyDescent="0.2">
      <c r="AQ5978" s="53"/>
      <c r="AR5978" s="53"/>
    </row>
    <row r="5979" spans="43:44" x14ac:dyDescent="0.2">
      <c r="AQ5979" s="53"/>
      <c r="AR5979" s="53"/>
    </row>
    <row r="5980" spans="43:44" x14ac:dyDescent="0.2">
      <c r="AQ5980" s="53"/>
      <c r="AR5980" s="53"/>
    </row>
    <row r="5981" spans="43:44" x14ac:dyDescent="0.2">
      <c r="AQ5981" s="53"/>
      <c r="AR5981" s="53"/>
    </row>
    <row r="5982" spans="43:44" x14ac:dyDescent="0.2">
      <c r="AQ5982" s="53"/>
      <c r="AR5982" s="53"/>
    </row>
    <row r="5983" spans="43:44" x14ac:dyDescent="0.2">
      <c r="AQ5983" s="53"/>
      <c r="AR5983" s="53"/>
    </row>
    <row r="5984" spans="43:44" x14ac:dyDescent="0.2">
      <c r="AQ5984" s="53"/>
      <c r="AR5984" s="53"/>
    </row>
    <row r="5985" spans="43:44" x14ac:dyDescent="0.2">
      <c r="AQ5985" s="53"/>
      <c r="AR5985" s="53"/>
    </row>
    <row r="5986" spans="43:44" x14ac:dyDescent="0.2">
      <c r="AQ5986" s="53"/>
      <c r="AR5986" s="53"/>
    </row>
    <row r="5987" spans="43:44" x14ac:dyDescent="0.2">
      <c r="AQ5987" s="53"/>
      <c r="AR5987" s="53"/>
    </row>
    <row r="5988" spans="43:44" x14ac:dyDescent="0.2">
      <c r="AQ5988" s="53"/>
      <c r="AR5988" s="53"/>
    </row>
    <row r="5989" spans="43:44" x14ac:dyDescent="0.2">
      <c r="AQ5989" s="53"/>
      <c r="AR5989" s="53"/>
    </row>
    <row r="5990" spans="43:44" x14ac:dyDescent="0.2">
      <c r="AQ5990" s="53"/>
      <c r="AR5990" s="53"/>
    </row>
    <row r="5991" spans="43:44" x14ac:dyDescent="0.2">
      <c r="AQ5991" s="53"/>
      <c r="AR5991" s="53"/>
    </row>
    <row r="5992" spans="43:44" x14ac:dyDescent="0.2">
      <c r="AQ5992" s="53"/>
      <c r="AR5992" s="53"/>
    </row>
    <row r="5993" spans="43:44" x14ac:dyDescent="0.2">
      <c r="AQ5993" s="53"/>
      <c r="AR5993" s="53"/>
    </row>
    <row r="5994" spans="43:44" x14ac:dyDescent="0.2">
      <c r="AQ5994" s="53"/>
      <c r="AR5994" s="53"/>
    </row>
    <row r="5995" spans="43:44" x14ac:dyDescent="0.2">
      <c r="AQ5995" s="53"/>
      <c r="AR5995" s="53"/>
    </row>
    <row r="5996" spans="43:44" x14ac:dyDescent="0.2">
      <c r="AQ5996" s="53"/>
      <c r="AR5996" s="53"/>
    </row>
    <row r="5997" spans="43:44" x14ac:dyDescent="0.2">
      <c r="AQ5997" s="53"/>
      <c r="AR5997" s="53"/>
    </row>
    <row r="5998" spans="43:44" x14ac:dyDescent="0.2">
      <c r="AQ5998" s="53"/>
      <c r="AR5998" s="53"/>
    </row>
    <row r="5999" spans="43:44" x14ac:dyDescent="0.2">
      <c r="AQ5999" s="53"/>
      <c r="AR5999" s="53"/>
    </row>
    <row r="6000" spans="43:44" x14ac:dyDescent="0.2">
      <c r="AQ6000" s="53"/>
      <c r="AR6000" s="53"/>
    </row>
    <row r="6001" spans="43:44" x14ac:dyDescent="0.2">
      <c r="AQ6001" s="53"/>
      <c r="AR6001" s="53"/>
    </row>
    <row r="6002" spans="43:44" x14ac:dyDescent="0.2">
      <c r="AQ6002" s="53"/>
      <c r="AR6002" s="53"/>
    </row>
    <row r="6003" spans="43:44" x14ac:dyDescent="0.2">
      <c r="AQ6003" s="53"/>
      <c r="AR6003" s="53"/>
    </row>
    <row r="6004" spans="43:44" x14ac:dyDescent="0.2">
      <c r="AQ6004" s="53"/>
      <c r="AR6004" s="53"/>
    </row>
    <row r="6005" spans="43:44" x14ac:dyDescent="0.2">
      <c r="AQ6005" s="53"/>
      <c r="AR6005" s="53"/>
    </row>
    <row r="6006" spans="43:44" x14ac:dyDescent="0.2">
      <c r="AQ6006" s="53"/>
      <c r="AR6006" s="53"/>
    </row>
    <row r="6007" spans="43:44" x14ac:dyDescent="0.2">
      <c r="AQ6007" s="53"/>
      <c r="AR6007" s="53"/>
    </row>
    <row r="6008" spans="43:44" x14ac:dyDescent="0.2">
      <c r="AQ6008" s="53"/>
      <c r="AR6008" s="53"/>
    </row>
    <row r="6009" spans="43:44" x14ac:dyDescent="0.2">
      <c r="AQ6009" s="53"/>
      <c r="AR6009" s="53"/>
    </row>
    <row r="6010" spans="43:44" x14ac:dyDescent="0.2">
      <c r="AQ6010" s="53"/>
      <c r="AR6010" s="53"/>
    </row>
    <row r="6011" spans="43:44" x14ac:dyDescent="0.2">
      <c r="AQ6011" s="53"/>
      <c r="AR6011" s="53"/>
    </row>
    <row r="6012" spans="43:44" x14ac:dyDescent="0.2">
      <c r="AQ6012" s="53"/>
      <c r="AR6012" s="53"/>
    </row>
    <row r="6013" spans="43:44" x14ac:dyDescent="0.2">
      <c r="AQ6013" s="53"/>
      <c r="AR6013" s="53"/>
    </row>
    <row r="6014" spans="43:44" x14ac:dyDescent="0.2">
      <c r="AQ6014" s="53"/>
      <c r="AR6014" s="53"/>
    </row>
    <row r="6015" spans="43:44" x14ac:dyDescent="0.2">
      <c r="AQ6015" s="53"/>
      <c r="AR6015" s="53"/>
    </row>
    <row r="6016" spans="43:44" x14ac:dyDescent="0.2">
      <c r="AQ6016" s="53"/>
      <c r="AR6016" s="53"/>
    </row>
    <row r="6017" spans="43:44" x14ac:dyDescent="0.2">
      <c r="AQ6017" s="53"/>
      <c r="AR6017" s="53"/>
    </row>
    <row r="6018" spans="43:44" x14ac:dyDescent="0.2">
      <c r="AQ6018" s="53"/>
      <c r="AR6018" s="53"/>
    </row>
    <row r="6019" spans="43:44" x14ac:dyDescent="0.2">
      <c r="AQ6019" s="53"/>
      <c r="AR6019" s="53"/>
    </row>
    <row r="6020" spans="43:44" x14ac:dyDescent="0.2">
      <c r="AQ6020" s="53"/>
      <c r="AR6020" s="53"/>
    </row>
    <row r="6021" spans="43:44" x14ac:dyDescent="0.2">
      <c r="AQ6021" s="53"/>
      <c r="AR6021" s="53"/>
    </row>
    <row r="6022" spans="43:44" x14ac:dyDescent="0.2">
      <c r="AQ6022" s="53"/>
      <c r="AR6022" s="53"/>
    </row>
    <row r="6023" spans="43:44" x14ac:dyDescent="0.2">
      <c r="AQ6023" s="53"/>
      <c r="AR6023" s="53"/>
    </row>
    <row r="6024" spans="43:44" x14ac:dyDescent="0.2">
      <c r="AQ6024" s="53"/>
      <c r="AR6024" s="53"/>
    </row>
    <row r="6025" spans="43:44" x14ac:dyDescent="0.2">
      <c r="AQ6025" s="53"/>
      <c r="AR6025" s="53"/>
    </row>
    <row r="6026" spans="43:44" x14ac:dyDescent="0.2">
      <c r="AQ6026" s="53"/>
      <c r="AR6026" s="53"/>
    </row>
    <row r="6027" spans="43:44" x14ac:dyDescent="0.2">
      <c r="AQ6027" s="53"/>
      <c r="AR6027" s="53"/>
    </row>
    <row r="6028" spans="43:44" x14ac:dyDescent="0.2">
      <c r="AQ6028" s="53"/>
      <c r="AR6028" s="53"/>
    </row>
    <row r="6029" spans="43:44" x14ac:dyDescent="0.2">
      <c r="AQ6029" s="53"/>
      <c r="AR6029" s="53"/>
    </row>
    <row r="6030" spans="43:44" x14ac:dyDescent="0.2">
      <c r="AQ6030" s="53"/>
      <c r="AR6030" s="53"/>
    </row>
    <row r="6031" spans="43:44" x14ac:dyDescent="0.2">
      <c r="AQ6031" s="53"/>
      <c r="AR6031" s="53"/>
    </row>
    <row r="6032" spans="43:44" x14ac:dyDescent="0.2">
      <c r="AQ6032" s="53"/>
      <c r="AR6032" s="53"/>
    </row>
    <row r="6033" spans="43:44" x14ac:dyDescent="0.2">
      <c r="AQ6033" s="53"/>
      <c r="AR6033" s="53"/>
    </row>
    <row r="6034" spans="43:44" x14ac:dyDescent="0.2">
      <c r="AQ6034" s="53"/>
      <c r="AR6034" s="53"/>
    </row>
    <row r="6035" spans="43:44" x14ac:dyDescent="0.2">
      <c r="AQ6035" s="53"/>
      <c r="AR6035" s="53"/>
    </row>
    <row r="6036" spans="43:44" x14ac:dyDescent="0.2">
      <c r="AQ6036" s="53"/>
      <c r="AR6036" s="53"/>
    </row>
    <row r="6037" spans="43:44" x14ac:dyDescent="0.2">
      <c r="AQ6037" s="53"/>
      <c r="AR6037" s="53"/>
    </row>
    <row r="6038" spans="43:44" x14ac:dyDescent="0.2">
      <c r="AQ6038" s="53"/>
      <c r="AR6038" s="53"/>
    </row>
    <row r="6039" spans="43:44" x14ac:dyDescent="0.2">
      <c r="AQ6039" s="53"/>
      <c r="AR6039" s="53"/>
    </row>
    <row r="6040" spans="43:44" x14ac:dyDescent="0.2">
      <c r="AQ6040" s="53"/>
      <c r="AR6040" s="53"/>
    </row>
    <row r="6041" spans="43:44" x14ac:dyDescent="0.2">
      <c r="AQ6041" s="53"/>
      <c r="AR6041" s="53"/>
    </row>
    <row r="6042" spans="43:44" x14ac:dyDescent="0.2">
      <c r="AQ6042" s="53"/>
      <c r="AR6042" s="53"/>
    </row>
    <row r="6043" spans="43:44" x14ac:dyDescent="0.2">
      <c r="AQ6043" s="53"/>
      <c r="AR6043" s="53"/>
    </row>
    <row r="6044" spans="43:44" x14ac:dyDescent="0.2">
      <c r="AQ6044" s="53"/>
      <c r="AR6044" s="53"/>
    </row>
    <row r="6045" spans="43:44" x14ac:dyDescent="0.2">
      <c r="AQ6045" s="53"/>
      <c r="AR6045" s="53"/>
    </row>
    <row r="6046" spans="43:44" x14ac:dyDescent="0.2">
      <c r="AQ6046" s="53"/>
      <c r="AR6046" s="53"/>
    </row>
    <row r="6047" spans="43:44" x14ac:dyDescent="0.2">
      <c r="AQ6047" s="53"/>
      <c r="AR6047" s="53"/>
    </row>
    <row r="6048" spans="43:44" x14ac:dyDescent="0.2">
      <c r="AQ6048" s="53"/>
      <c r="AR6048" s="53"/>
    </row>
    <row r="6049" spans="43:44" x14ac:dyDescent="0.2">
      <c r="AQ6049" s="53"/>
      <c r="AR6049" s="53"/>
    </row>
    <row r="6050" spans="43:44" x14ac:dyDescent="0.2">
      <c r="AQ6050" s="53"/>
      <c r="AR6050" s="53"/>
    </row>
    <row r="6051" spans="43:44" x14ac:dyDescent="0.2">
      <c r="AQ6051" s="53"/>
      <c r="AR6051" s="53"/>
    </row>
    <row r="6052" spans="43:44" x14ac:dyDescent="0.2">
      <c r="AQ6052" s="53"/>
      <c r="AR6052" s="53"/>
    </row>
    <row r="6053" spans="43:44" x14ac:dyDescent="0.2">
      <c r="AQ6053" s="53"/>
      <c r="AR6053" s="53"/>
    </row>
    <row r="6054" spans="43:44" x14ac:dyDescent="0.2">
      <c r="AQ6054" s="53"/>
      <c r="AR6054" s="53"/>
    </row>
    <row r="6055" spans="43:44" x14ac:dyDescent="0.2">
      <c r="AQ6055" s="53"/>
      <c r="AR6055" s="53"/>
    </row>
    <row r="6056" spans="43:44" x14ac:dyDescent="0.2">
      <c r="AQ6056" s="53"/>
      <c r="AR6056" s="53"/>
    </row>
    <row r="6057" spans="43:44" x14ac:dyDescent="0.2">
      <c r="AQ6057" s="53"/>
      <c r="AR6057" s="53"/>
    </row>
    <row r="6058" spans="43:44" x14ac:dyDescent="0.2">
      <c r="AQ6058" s="53"/>
      <c r="AR6058" s="53"/>
    </row>
    <row r="6059" spans="43:44" x14ac:dyDescent="0.2">
      <c r="AQ6059" s="53"/>
      <c r="AR6059" s="53"/>
    </row>
    <row r="6060" spans="43:44" x14ac:dyDescent="0.2">
      <c r="AQ6060" s="53"/>
      <c r="AR6060" s="53"/>
    </row>
    <row r="6061" spans="43:44" x14ac:dyDescent="0.2">
      <c r="AQ6061" s="53"/>
      <c r="AR6061" s="53"/>
    </row>
    <row r="6062" spans="43:44" x14ac:dyDescent="0.2">
      <c r="AQ6062" s="53"/>
      <c r="AR6062" s="53"/>
    </row>
    <row r="6063" spans="43:44" x14ac:dyDescent="0.2">
      <c r="AQ6063" s="53"/>
      <c r="AR6063" s="53"/>
    </row>
    <row r="6064" spans="43:44" x14ac:dyDescent="0.2">
      <c r="AQ6064" s="53"/>
      <c r="AR6064" s="53"/>
    </row>
    <row r="6065" spans="43:44" x14ac:dyDescent="0.2">
      <c r="AQ6065" s="53"/>
      <c r="AR6065" s="53"/>
    </row>
    <row r="6066" spans="43:44" x14ac:dyDescent="0.2">
      <c r="AQ6066" s="53"/>
      <c r="AR6066" s="53"/>
    </row>
    <row r="6067" spans="43:44" x14ac:dyDescent="0.2">
      <c r="AQ6067" s="53"/>
      <c r="AR6067" s="53"/>
    </row>
    <row r="6068" spans="43:44" x14ac:dyDescent="0.2">
      <c r="AQ6068" s="53"/>
      <c r="AR6068" s="53"/>
    </row>
    <row r="6069" spans="43:44" x14ac:dyDescent="0.2">
      <c r="AQ6069" s="53"/>
      <c r="AR6069" s="53"/>
    </row>
    <row r="6070" spans="43:44" x14ac:dyDescent="0.2">
      <c r="AQ6070" s="53"/>
      <c r="AR6070" s="53"/>
    </row>
    <row r="6071" spans="43:44" x14ac:dyDescent="0.2">
      <c r="AQ6071" s="53"/>
      <c r="AR6071" s="53"/>
    </row>
    <row r="6072" spans="43:44" x14ac:dyDescent="0.2">
      <c r="AQ6072" s="53"/>
      <c r="AR6072" s="53"/>
    </row>
    <row r="6073" spans="43:44" x14ac:dyDescent="0.2">
      <c r="AQ6073" s="53"/>
      <c r="AR6073" s="53"/>
    </row>
    <row r="6074" spans="43:44" x14ac:dyDescent="0.2">
      <c r="AQ6074" s="53"/>
      <c r="AR6074" s="53"/>
    </row>
    <row r="6075" spans="43:44" x14ac:dyDescent="0.2">
      <c r="AQ6075" s="53"/>
      <c r="AR6075" s="53"/>
    </row>
    <row r="6076" spans="43:44" x14ac:dyDescent="0.2">
      <c r="AQ6076" s="53"/>
      <c r="AR6076" s="53"/>
    </row>
    <row r="6077" spans="43:44" x14ac:dyDescent="0.2">
      <c r="AQ6077" s="53"/>
      <c r="AR6077" s="53"/>
    </row>
    <row r="6078" spans="43:44" x14ac:dyDescent="0.2">
      <c r="AQ6078" s="53"/>
      <c r="AR6078" s="53"/>
    </row>
    <row r="6079" spans="43:44" x14ac:dyDescent="0.2">
      <c r="AQ6079" s="53"/>
      <c r="AR6079" s="53"/>
    </row>
    <row r="6080" spans="43:44" x14ac:dyDescent="0.2">
      <c r="AQ6080" s="53"/>
      <c r="AR6080" s="53"/>
    </row>
    <row r="6081" spans="43:44" x14ac:dyDescent="0.2">
      <c r="AQ6081" s="53"/>
      <c r="AR6081" s="53"/>
    </row>
    <row r="6082" spans="43:44" x14ac:dyDescent="0.2">
      <c r="AQ6082" s="53"/>
      <c r="AR6082" s="53"/>
    </row>
    <row r="6083" spans="43:44" x14ac:dyDescent="0.2">
      <c r="AQ6083" s="53"/>
      <c r="AR6083" s="53"/>
    </row>
    <row r="6084" spans="43:44" x14ac:dyDescent="0.2">
      <c r="AQ6084" s="53"/>
      <c r="AR6084" s="53"/>
    </row>
    <row r="6085" spans="43:44" x14ac:dyDescent="0.2">
      <c r="AQ6085" s="53"/>
      <c r="AR6085" s="53"/>
    </row>
    <row r="6086" spans="43:44" x14ac:dyDescent="0.2">
      <c r="AQ6086" s="53"/>
      <c r="AR6086" s="53"/>
    </row>
    <row r="6087" spans="43:44" x14ac:dyDescent="0.2">
      <c r="AQ6087" s="53"/>
      <c r="AR6087" s="53"/>
    </row>
    <row r="6088" spans="43:44" x14ac:dyDescent="0.2">
      <c r="AQ6088" s="53"/>
      <c r="AR6088" s="53"/>
    </row>
    <row r="6089" spans="43:44" x14ac:dyDescent="0.2">
      <c r="AQ6089" s="53"/>
      <c r="AR6089" s="53"/>
    </row>
    <row r="6090" spans="43:44" x14ac:dyDescent="0.2">
      <c r="AQ6090" s="53"/>
      <c r="AR6090" s="53"/>
    </row>
    <row r="6091" spans="43:44" x14ac:dyDescent="0.2">
      <c r="AQ6091" s="53"/>
      <c r="AR6091" s="53"/>
    </row>
    <row r="6092" spans="43:44" x14ac:dyDescent="0.2">
      <c r="AQ6092" s="53"/>
      <c r="AR6092" s="53"/>
    </row>
    <row r="6093" spans="43:44" x14ac:dyDescent="0.2">
      <c r="AQ6093" s="53"/>
      <c r="AR6093" s="53"/>
    </row>
    <row r="6094" spans="43:44" x14ac:dyDescent="0.2">
      <c r="AQ6094" s="53"/>
      <c r="AR6094" s="53"/>
    </row>
    <row r="6095" spans="43:44" x14ac:dyDescent="0.2">
      <c r="AQ6095" s="53"/>
      <c r="AR6095" s="53"/>
    </row>
    <row r="6096" spans="43:44" x14ac:dyDescent="0.2">
      <c r="AQ6096" s="53"/>
      <c r="AR6096" s="53"/>
    </row>
    <row r="6097" spans="43:44" x14ac:dyDescent="0.2">
      <c r="AQ6097" s="53"/>
      <c r="AR6097" s="53"/>
    </row>
    <row r="6098" spans="43:44" x14ac:dyDescent="0.2">
      <c r="AQ6098" s="53"/>
      <c r="AR6098" s="53"/>
    </row>
    <row r="6099" spans="43:44" x14ac:dyDescent="0.2">
      <c r="AQ6099" s="53"/>
      <c r="AR6099" s="53"/>
    </row>
    <row r="6100" spans="43:44" x14ac:dyDescent="0.2">
      <c r="AQ6100" s="53"/>
      <c r="AR6100" s="53"/>
    </row>
    <row r="6101" spans="43:44" x14ac:dyDescent="0.2">
      <c r="AQ6101" s="53"/>
      <c r="AR6101" s="53"/>
    </row>
    <row r="6102" spans="43:44" x14ac:dyDescent="0.2">
      <c r="AQ6102" s="53"/>
      <c r="AR6102" s="53"/>
    </row>
    <row r="6103" spans="43:44" x14ac:dyDescent="0.2">
      <c r="AQ6103" s="53"/>
      <c r="AR6103" s="53"/>
    </row>
    <row r="6104" spans="43:44" x14ac:dyDescent="0.2">
      <c r="AQ6104" s="53"/>
      <c r="AR6104" s="53"/>
    </row>
    <row r="6105" spans="43:44" x14ac:dyDescent="0.2">
      <c r="AQ6105" s="53"/>
      <c r="AR6105" s="53"/>
    </row>
    <row r="6106" spans="43:44" x14ac:dyDescent="0.2">
      <c r="AQ6106" s="53"/>
      <c r="AR6106" s="53"/>
    </row>
    <row r="6107" spans="43:44" x14ac:dyDescent="0.2">
      <c r="AQ6107" s="53"/>
      <c r="AR6107" s="53"/>
    </row>
    <row r="6108" spans="43:44" x14ac:dyDescent="0.2">
      <c r="AQ6108" s="53"/>
      <c r="AR6108" s="53"/>
    </row>
    <row r="6109" spans="43:44" x14ac:dyDescent="0.2">
      <c r="AQ6109" s="53"/>
      <c r="AR6109" s="53"/>
    </row>
    <row r="6110" spans="43:44" x14ac:dyDescent="0.2">
      <c r="AQ6110" s="53"/>
      <c r="AR6110" s="53"/>
    </row>
    <row r="6111" spans="43:44" x14ac:dyDescent="0.2">
      <c r="AQ6111" s="53"/>
      <c r="AR6111" s="53"/>
    </row>
    <row r="6112" spans="43:44" x14ac:dyDescent="0.2">
      <c r="AQ6112" s="53"/>
      <c r="AR6112" s="53"/>
    </row>
    <row r="6113" spans="43:44" x14ac:dyDescent="0.2">
      <c r="AQ6113" s="53"/>
      <c r="AR6113" s="53"/>
    </row>
    <row r="6114" spans="43:44" x14ac:dyDescent="0.2">
      <c r="AQ6114" s="53"/>
      <c r="AR6114" s="53"/>
    </row>
    <row r="6115" spans="43:44" x14ac:dyDescent="0.2">
      <c r="AQ6115" s="53"/>
      <c r="AR6115" s="53"/>
    </row>
    <row r="6116" spans="43:44" x14ac:dyDescent="0.2">
      <c r="AQ6116" s="53"/>
      <c r="AR6116" s="53"/>
    </row>
    <row r="6117" spans="43:44" x14ac:dyDescent="0.2">
      <c r="AQ6117" s="53"/>
      <c r="AR6117" s="53"/>
    </row>
    <row r="6118" spans="43:44" x14ac:dyDescent="0.2">
      <c r="AQ6118" s="53"/>
      <c r="AR6118" s="53"/>
    </row>
    <row r="6119" spans="43:44" x14ac:dyDescent="0.2">
      <c r="AQ6119" s="53"/>
      <c r="AR6119" s="53"/>
    </row>
    <row r="6120" spans="43:44" x14ac:dyDescent="0.2">
      <c r="AQ6120" s="53"/>
      <c r="AR6120" s="53"/>
    </row>
    <row r="6121" spans="43:44" x14ac:dyDescent="0.2">
      <c r="AQ6121" s="53"/>
      <c r="AR6121" s="53"/>
    </row>
    <row r="6122" spans="43:44" x14ac:dyDescent="0.2">
      <c r="AQ6122" s="53"/>
      <c r="AR6122" s="53"/>
    </row>
    <row r="6123" spans="43:44" x14ac:dyDescent="0.2">
      <c r="AQ6123" s="53"/>
      <c r="AR6123" s="53"/>
    </row>
    <row r="6124" spans="43:44" x14ac:dyDescent="0.2">
      <c r="AQ6124" s="53"/>
      <c r="AR6124" s="53"/>
    </row>
    <row r="6125" spans="43:44" x14ac:dyDescent="0.2">
      <c r="AQ6125" s="53"/>
      <c r="AR6125" s="53"/>
    </row>
    <row r="6126" spans="43:44" x14ac:dyDescent="0.2">
      <c r="AQ6126" s="53"/>
      <c r="AR6126" s="53"/>
    </row>
    <row r="6127" spans="43:44" x14ac:dyDescent="0.2">
      <c r="AQ6127" s="53"/>
      <c r="AR6127" s="53"/>
    </row>
    <row r="6128" spans="43:44" x14ac:dyDescent="0.2">
      <c r="AQ6128" s="53"/>
      <c r="AR6128" s="53"/>
    </row>
    <row r="6129" spans="43:44" x14ac:dyDescent="0.2">
      <c r="AQ6129" s="53"/>
      <c r="AR6129" s="53"/>
    </row>
    <row r="6130" spans="43:44" x14ac:dyDescent="0.2">
      <c r="AQ6130" s="53"/>
      <c r="AR6130" s="53"/>
    </row>
    <row r="6131" spans="43:44" x14ac:dyDescent="0.2">
      <c r="AQ6131" s="53"/>
      <c r="AR6131" s="53"/>
    </row>
    <row r="6132" spans="43:44" x14ac:dyDescent="0.2">
      <c r="AQ6132" s="53"/>
      <c r="AR6132" s="53"/>
    </row>
    <row r="6133" spans="43:44" x14ac:dyDescent="0.2">
      <c r="AQ6133" s="53"/>
      <c r="AR6133" s="53"/>
    </row>
    <row r="6134" spans="43:44" x14ac:dyDescent="0.2">
      <c r="AQ6134" s="53"/>
      <c r="AR6134" s="53"/>
    </row>
    <row r="6135" spans="43:44" x14ac:dyDescent="0.2">
      <c r="AQ6135" s="53"/>
      <c r="AR6135" s="53"/>
    </row>
    <row r="6136" spans="43:44" x14ac:dyDescent="0.2">
      <c r="AQ6136" s="53"/>
      <c r="AR6136" s="53"/>
    </row>
    <row r="6137" spans="43:44" x14ac:dyDescent="0.2">
      <c r="AQ6137" s="53"/>
      <c r="AR6137" s="53"/>
    </row>
    <row r="6138" spans="43:44" x14ac:dyDescent="0.2">
      <c r="AQ6138" s="53"/>
      <c r="AR6138" s="53"/>
    </row>
    <row r="6139" spans="43:44" x14ac:dyDescent="0.2">
      <c r="AQ6139" s="53"/>
      <c r="AR6139" s="53"/>
    </row>
    <row r="6140" spans="43:44" x14ac:dyDescent="0.2">
      <c r="AQ6140" s="53"/>
      <c r="AR6140" s="53"/>
    </row>
    <row r="6141" spans="43:44" x14ac:dyDescent="0.2">
      <c r="AQ6141" s="53"/>
      <c r="AR6141" s="53"/>
    </row>
    <row r="6142" spans="43:44" x14ac:dyDescent="0.2">
      <c r="AQ6142" s="53"/>
      <c r="AR6142" s="53"/>
    </row>
    <row r="6143" spans="43:44" x14ac:dyDescent="0.2">
      <c r="AQ6143" s="53"/>
      <c r="AR6143" s="53"/>
    </row>
    <row r="6144" spans="43:44" x14ac:dyDescent="0.2">
      <c r="AQ6144" s="53"/>
      <c r="AR6144" s="53"/>
    </row>
    <row r="6145" spans="43:44" x14ac:dyDescent="0.2">
      <c r="AQ6145" s="53"/>
      <c r="AR6145" s="53"/>
    </row>
    <row r="6146" spans="43:44" x14ac:dyDescent="0.2">
      <c r="AQ6146" s="53"/>
      <c r="AR6146" s="53"/>
    </row>
    <row r="6147" spans="43:44" x14ac:dyDescent="0.2">
      <c r="AQ6147" s="53"/>
      <c r="AR6147" s="53"/>
    </row>
    <row r="6148" spans="43:44" x14ac:dyDescent="0.2">
      <c r="AQ6148" s="53"/>
      <c r="AR6148" s="53"/>
    </row>
    <row r="6149" spans="43:44" x14ac:dyDescent="0.2">
      <c r="AQ6149" s="53"/>
      <c r="AR6149" s="53"/>
    </row>
    <row r="6150" spans="43:44" x14ac:dyDescent="0.2">
      <c r="AQ6150" s="53"/>
      <c r="AR6150" s="53"/>
    </row>
    <row r="6151" spans="43:44" x14ac:dyDescent="0.2">
      <c r="AQ6151" s="53"/>
      <c r="AR6151" s="53"/>
    </row>
    <row r="6152" spans="43:44" x14ac:dyDescent="0.2">
      <c r="AQ6152" s="53"/>
      <c r="AR6152" s="53"/>
    </row>
    <row r="6153" spans="43:44" x14ac:dyDescent="0.2">
      <c r="AQ6153" s="53"/>
      <c r="AR6153" s="53"/>
    </row>
    <row r="6154" spans="43:44" x14ac:dyDescent="0.2">
      <c r="AQ6154" s="53"/>
      <c r="AR6154" s="53"/>
    </row>
    <row r="6155" spans="43:44" x14ac:dyDescent="0.2">
      <c r="AQ6155" s="53"/>
      <c r="AR6155" s="53"/>
    </row>
    <row r="6156" spans="43:44" x14ac:dyDescent="0.2">
      <c r="AQ6156" s="53"/>
      <c r="AR6156" s="53"/>
    </row>
    <row r="6157" spans="43:44" x14ac:dyDescent="0.2">
      <c r="AQ6157" s="53"/>
      <c r="AR6157" s="53"/>
    </row>
    <row r="6158" spans="43:44" x14ac:dyDescent="0.2">
      <c r="AQ6158" s="53"/>
      <c r="AR6158" s="53"/>
    </row>
    <row r="6159" spans="43:44" x14ac:dyDescent="0.2">
      <c r="AQ6159" s="53"/>
      <c r="AR6159" s="53"/>
    </row>
    <row r="6160" spans="43:44" x14ac:dyDescent="0.2">
      <c r="AQ6160" s="53"/>
      <c r="AR6160" s="53"/>
    </row>
    <row r="6161" spans="43:44" x14ac:dyDescent="0.2">
      <c r="AQ6161" s="53"/>
      <c r="AR6161" s="53"/>
    </row>
    <row r="6162" spans="43:44" x14ac:dyDescent="0.2">
      <c r="AQ6162" s="53"/>
      <c r="AR6162" s="53"/>
    </row>
    <row r="6163" spans="43:44" x14ac:dyDescent="0.2">
      <c r="AQ6163" s="53"/>
      <c r="AR6163" s="53"/>
    </row>
    <row r="6164" spans="43:44" x14ac:dyDescent="0.2">
      <c r="AQ6164" s="53"/>
      <c r="AR6164" s="53"/>
    </row>
    <row r="6165" spans="43:44" x14ac:dyDescent="0.2">
      <c r="AQ6165" s="53"/>
      <c r="AR6165" s="53"/>
    </row>
    <row r="6166" spans="43:44" x14ac:dyDescent="0.2">
      <c r="AQ6166" s="53"/>
      <c r="AR6166" s="53"/>
    </row>
    <row r="6167" spans="43:44" x14ac:dyDescent="0.2">
      <c r="AQ6167" s="53"/>
      <c r="AR6167" s="53"/>
    </row>
    <row r="6168" spans="43:44" x14ac:dyDescent="0.2">
      <c r="AQ6168" s="53"/>
      <c r="AR6168" s="53"/>
    </row>
    <row r="6169" spans="43:44" x14ac:dyDescent="0.2">
      <c r="AQ6169" s="53"/>
      <c r="AR6169" s="53"/>
    </row>
    <row r="6170" spans="43:44" x14ac:dyDescent="0.2">
      <c r="AQ6170" s="53"/>
      <c r="AR6170" s="53"/>
    </row>
    <row r="6171" spans="43:44" x14ac:dyDescent="0.2">
      <c r="AQ6171" s="53"/>
      <c r="AR6171" s="53"/>
    </row>
    <row r="6172" spans="43:44" x14ac:dyDescent="0.2">
      <c r="AQ6172" s="53"/>
      <c r="AR6172" s="53"/>
    </row>
    <row r="6173" spans="43:44" x14ac:dyDescent="0.2">
      <c r="AQ6173" s="53"/>
      <c r="AR6173" s="53"/>
    </row>
    <row r="6174" spans="43:44" x14ac:dyDescent="0.2">
      <c r="AQ6174" s="53"/>
      <c r="AR6174" s="53"/>
    </row>
    <row r="6175" spans="43:44" x14ac:dyDescent="0.2">
      <c r="AQ6175" s="53"/>
      <c r="AR6175" s="53"/>
    </row>
    <row r="6176" spans="43:44" x14ac:dyDescent="0.2">
      <c r="AQ6176" s="53"/>
      <c r="AR6176" s="53"/>
    </row>
    <row r="6177" spans="43:44" x14ac:dyDescent="0.2">
      <c r="AQ6177" s="53"/>
      <c r="AR6177" s="53"/>
    </row>
    <row r="6178" spans="43:44" x14ac:dyDescent="0.2">
      <c r="AQ6178" s="53"/>
      <c r="AR6178" s="53"/>
    </row>
    <row r="6179" spans="43:44" x14ac:dyDescent="0.2">
      <c r="AQ6179" s="53"/>
      <c r="AR6179" s="53"/>
    </row>
    <row r="6180" spans="43:44" x14ac:dyDescent="0.2">
      <c r="AQ6180" s="53"/>
      <c r="AR6180" s="53"/>
    </row>
    <row r="6181" spans="43:44" x14ac:dyDescent="0.2">
      <c r="AQ6181" s="53"/>
      <c r="AR6181" s="53"/>
    </row>
    <row r="6182" spans="43:44" x14ac:dyDescent="0.2">
      <c r="AQ6182" s="53"/>
      <c r="AR6182" s="53"/>
    </row>
    <row r="6183" spans="43:44" x14ac:dyDescent="0.2">
      <c r="AQ6183" s="53"/>
      <c r="AR6183" s="53"/>
    </row>
    <row r="6184" spans="43:44" x14ac:dyDescent="0.2">
      <c r="AQ6184" s="53"/>
      <c r="AR6184" s="53"/>
    </row>
    <row r="6185" spans="43:44" x14ac:dyDescent="0.2">
      <c r="AQ6185" s="53"/>
      <c r="AR6185" s="53"/>
    </row>
    <row r="6186" spans="43:44" x14ac:dyDescent="0.2">
      <c r="AQ6186" s="53"/>
      <c r="AR6186" s="53"/>
    </row>
    <row r="6187" spans="43:44" x14ac:dyDescent="0.2">
      <c r="AQ6187" s="53"/>
      <c r="AR6187" s="53"/>
    </row>
    <row r="6188" spans="43:44" x14ac:dyDescent="0.2">
      <c r="AQ6188" s="53"/>
      <c r="AR6188" s="53"/>
    </row>
    <row r="6189" spans="43:44" x14ac:dyDescent="0.2">
      <c r="AQ6189" s="53"/>
      <c r="AR6189" s="53"/>
    </row>
    <row r="6190" spans="43:44" x14ac:dyDescent="0.2">
      <c r="AQ6190" s="53"/>
      <c r="AR6190" s="53"/>
    </row>
    <row r="6191" spans="43:44" x14ac:dyDescent="0.2">
      <c r="AQ6191" s="53"/>
      <c r="AR6191" s="53"/>
    </row>
    <row r="6192" spans="43:44" x14ac:dyDescent="0.2">
      <c r="AQ6192" s="53"/>
      <c r="AR6192" s="53"/>
    </row>
    <row r="6193" spans="43:44" x14ac:dyDescent="0.2">
      <c r="AQ6193" s="53"/>
      <c r="AR6193" s="53"/>
    </row>
    <row r="6194" spans="43:44" x14ac:dyDescent="0.2">
      <c r="AQ6194" s="53"/>
      <c r="AR6194" s="53"/>
    </row>
    <row r="6195" spans="43:44" x14ac:dyDescent="0.2">
      <c r="AQ6195" s="53"/>
      <c r="AR6195" s="53"/>
    </row>
    <row r="6196" spans="43:44" x14ac:dyDescent="0.2">
      <c r="AQ6196" s="53"/>
      <c r="AR6196" s="53"/>
    </row>
    <row r="6197" spans="43:44" x14ac:dyDescent="0.2">
      <c r="AQ6197" s="53"/>
      <c r="AR6197" s="53"/>
    </row>
    <row r="6198" spans="43:44" x14ac:dyDescent="0.2">
      <c r="AQ6198" s="53"/>
      <c r="AR6198" s="53"/>
    </row>
    <row r="6199" spans="43:44" x14ac:dyDescent="0.2">
      <c r="AQ6199" s="53"/>
      <c r="AR6199" s="53"/>
    </row>
    <row r="6200" spans="43:44" x14ac:dyDescent="0.2">
      <c r="AQ6200" s="53"/>
      <c r="AR6200" s="53"/>
    </row>
    <row r="6201" spans="43:44" x14ac:dyDescent="0.2">
      <c r="AQ6201" s="53"/>
      <c r="AR6201" s="53"/>
    </row>
    <row r="6202" spans="43:44" x14ac:dyDescent="0.2">
      <c r="AQ6202" s="53"/>
      <c r="AR6202" s="53"/>
    </row>
    <row r="6203" spans="43:44" x14ac:dyDescent="0.2">
      <c r="AQ6203" s="53"/>
      <c r="AR6203" s="53"/>
    </row>
    <row r="6204" spans="43:44" x14ac:dyDescent="0.2">
      <c r="AQ6204" s="53"/>
      <c r="AR6204" s="53"/>
    </row>
    <row r="6205" spans="43:44" x14ac:dyDescent="0.2">
      <c r="AQ6205" s="53"/>
      <c r="AR6205" s="53"/>
    </row>
    <row r="6206" spans="43:44" x14ac:dyDescent="0.2">
      <c r="AQ6206" s="53"/>
      <c r="AR6206" s="53"/>
    </row>
    <row r="6207" spans="43:44" x14ac:dyDescent="0.2">
      <c r="AQ6207" s="53"/>
      <c r="AR6207" s="53"/>
    </row>
    <row r="6208" spans="43:44" x14ac:dyDescent="0.2">
      <c r="AQ6208" s="53"/>
      <c r="AR6208" s="53"/>
    </row>
    <row r="6209" spans="43:44" x14ac:dyDescent="0.2">
      <c r="AQ6209" s="53"/>
      <c r="AR6209" s="53"/>
    </row>
    <row r="6210" spans="43:44" x14ac:dyDescent="0.2">
      <c r="AQ6210" s="53"/>
      <c r="AR6210" s="53"/>
    </row>
    <row r="6211" spans="43:44" x14ac:dyDescent="0.2">
      <c r="AQ6211" s="53"/>
      <c r="AR6211" s="53"/>
    </row>
    <row r="6212" spans="43:44" x14ac:dyDescent="0.2">
      <c r="AQ6212" s="53"/>
      <c r="AR6212" s="53"/>
    </row>
    <row r="6213" spans="43:44" x14ac:dyDescent="0.2">
      <c r="AQ6213" s="53"/>
      <c r="AR6213" s="53"/>
    </row>
    <row r="6214" spans="43:44" x14ac:dyDescent="0.2">
      <c r="AQ6214" s="53"/>
      <c r="AR6214" s="53"/>
    </row>
    <row r="6215" spans="43:44" x14ac:dyDescent="0.2">
      <c r="AQ6215" s="53"/>
      <c r="AR6215" s="53"/>
    </row>
    <row r="6216" spans="43:44" x14ac:dyDescent="0.2">
      <c r="AQ6216" s="53"/>
      <c r="AR6216" s="53"/>
    </row>
    <row r="6217" spans="43:44" x14ac:dyDescent="0.2">
      <c r="AQ6217" s="53"/>
      <c r="AR6217" s="53"/>
    </row>
    <row r="6218" spans="43:44" x14ac:dyDescent="0.2">
      <c r="AQ6218" s="53"/>
      <c r="AR6218" s="53"/>
    </row>
    <row r="6219" spans="43:44" x14ac:dyDescent="0.2">
      <c r="AQ6219" s="53"/>
      <c r="AR6219" s="53"/>
    </row>
    <row r="6220" spans="43:44" x14ac:dyDescent="0.2">
      <c r="AQ6220" s="53"/>
      <c r="AR6220" s="53"/>
    </row>
    <row r="6221" spans="43:44" x14ac:dyDescent="0.2">
      <c r="AQ6221" s="53"/>
      <c r="AR6221" s="53"/>
    </row>
    <row r="6222" spans="43:44" x14ac:dyDescent="0.2">
      <c r="AQ6222" s="53"/>
      <c r="AR6222" s="53"/>
    </row>
    <row r="6223" spans="43:44" x14ac:dyDescent="0.2">
      <c r="AQ6223" s="53"/>
      <c r="AR6223" s="53"/>
    </row>
    <row r="6224" spans="43:44" x14ac:dyDescent="0.2">
      <c r="AQ6224" s="53"/>
      <c r="AR6224" s="53"/>
    </row>
    <row r="6225" spans="43:44" x14ac:dyDescent="0.2">
      <c r="AQ6225" s="53"/>
      <c r="AR6225" s="53"/>
    </row>
    <row r="6226" spans="43:44" x14ac:dyDescent="0.2">
      <c r="AQ6226" s="53"/>
      <c r="AR6226" s="53"/>
    </row>
    <row r="6227" spans="43:44" x14ac:dyDescent="0.2">
      <c r="AQ6227" s="53"/>
      <c r="AR6227" s="53"/>
    </row>
    <row r="6228" spans="43:44" x14ac:dyDescent="0.2">
      <c r="AQ6228" s="53"/>
      <c r="AR6228" s="53"/>
    </row>
    <row r="6229" spans="43:44" x14ac:dyDescent="0.2">
      <c r="AQ6229" s="53"/>
      <c r="AR6229" s="53"/>
    </row>
    <row r="6230" spans="43:44" x14ac:dyDescent="0.2">
      <c r="AQ6230" s="53"/>
      <c r="AR6230" s="53"/>
    </row>
    <row r="6231" spans="43:44" x14ac:dyDescent="0.2">
      <c r="AQ6231" s="53"/>
      <c r="AR6231" s="53"/>
    </row>
    <row r="6232" spans="43:44" x14ac:dyDescent="0.2">
      <c r="AQ6232" s="53"/>
      <c r="AR6232" s="53"/>
    </row>
    <row r="6233" spans="43:44" x14ac:dyDescent="0.2">
      <c r="AQ6233" s="53"/>
      <c r="AR6233" s="53"/>
    </row>
    <row r="6234" spans="43:44" x14ac:dyDescent="0.2">
      <c r="AQ6234" s="53"/>
      <c r="AR6234" s="53"/>
    </row>
    <row r="6235" spans="43:44" x14ac:dyDescent="0.2">
      <c r="AQ6235" s="53"/>
      <c r="AR6235" s="53"/>
    </row>
    <row r="6236" spans="43:44" x14ac:dyDescent="0.2">
      <c r="AQ6236" s="53"/>
      <c r="AR6236" s="53"/>
    </row>
    <row r="6237" spans="43:44" x14ac:dyDescent="0.2">
      <c r="AQ6237" s="53"/>
      <c r="AR6237" s="53"/>
    </row>
    <row r="6238" spans="43:44" x14ac:dyDescent="0.2">
      <c r="AQ6238" s="53"/>
      <c r="AR6238" s="53"/>
    </row>
    <row r="6239" spans="43:44" x14ac:dyDescent="0.2">
      <c r="AQ6239" s="53"/>
      <c r="AR6239" s="53"/>
    </row>
    <row r="6240" spans="43:44" x14ac:dyDescent="0.2">
      <c r="AQ6240" s="53"/>
      <c r="AR6240" s="53"/>
    </row>
    <row r="6241" spans="43:44" x14ac:dyDescent="0.2">
      <c r="AQ6241" s="53"/>
      <c r="AR6241" s="53"/>
    </row>
    <row r="6242" spans="43:44" x14ac:dyDescent="0.2">
      <c r="AQ6242" s="53"/>
      <c r="AR6242" s="53"/>
    </row>
    <row r="6243" spans="43:44" x14ac:dyDescent="0.2">
      <c r="AQ6243" s="53"/>
      <c r="AR6243" s="53"/>
    </row>
    <row r="6244" spans="43:44" x14ac:dyDescent="0.2">
      <c r="AQ6244" s="53"/>
      <c r="AR6244" s="53"/>
    </row>
    <row r="6245" spans="43:44" x14ac:dyDescent="0.2">
      <c r="AQ6245" s="53"/>
      <c r="AR6245" s="53"/>
    </row>
    <row r="6246" spans="43:44" x14ac:dyDescent="0.2">
      <c r="AQ6246" s="53"/>
      <c r="AR6246" s="53"/>
    </row>
    <row r="6247" spans="43:44" x14ac:dyDescent="0.2">
      <c r="AQ6247" s="53"/>
      <c r="AR6247" s="53"/>
    </row>
    <row r="6248" spans="43:44" x14ac:dyDescent="0.2">
      <c r="AQ6248" s="53"/>
      <c r="AR6248" s="53"/>
    </row>
    <row r="6249" spans="43:44" x14ac:dyDescent="0.2">
      <c r="AQ6249" s="53"/>
      <c r="AR6249" s="53"/>
    </row>
    <row r="6250" spans="43:44" x14ac:dyDescent="0.2">
      <c r="AQ6250" s="53"/>
      <c r="AR6250" s="53"/>
    </row>
    <row r="6251" spans="43:44" x14ac:dyDescent="0.2">
      <c r="AQ6251" s="53"/>
      <c r="AR6251" s="53"/>
    </row>
    <row r="6252" spans="43:44" x14ac:dyDescent="0.2">
      <c r="AQ6252" s="53"/>
      <c r="AR6252" s="53"/>
    </row>
    <row r="6253" spans="43:44" x14ac:dyDescent="0.2">
      <c r="AQ6253" s="53"/>
      <c r="AR6253" s="53"/>
    </row>
    <row r="6254" spans="43:44" x14ac:dyDescent="0.2">
      <c r="AQ6254" s="53"/>
      <c r="AR6254" s="53"/>
    </row>
    <row r="6255" spans="43:44" x14ac:dyDescent="0.2">
      <c r="AQ6255" s="53"/>
      <c r="AR6255" s="53"/>
    </row>
    <row r="6256" spans="43:44" x14ac:dyDescent="0.2">
      <c r="AQ6256" s="53"/>
      <c r="AR6256" s="53"/>
    </row>
    <row r="6257" spans="43:44" x14ac:dyDescent="0.2">
      <c r="AQ6257" s="53"/>
      <c r="AR6257" s="53"/>
    </row>
    <row r="6258" spans="43:44" x14ac:dyDescent="0.2">
      <c r="AQ6258" s="53"/>
      <c r="AR6258" s="53"/>
    </row>
    <row r="6259" spans="43:44" x14ac:dyDescent="0.2">
      <c r="AQ6259" s="53"/>
      <c r="AR6259" s="53"/>
    </row>
    <row r="6260" spans="43:44" x14ac:dyDescent="0.2">
      <c r="AQ6260" s="53"/>
      <c r="AR6260" s="53"/>
    </row>
    <row r="6261" spans="43:44" x14ac:dyDescent="0.2">
      <c r="AQ6261" s="53"/>
      <c r="AR6261" s="53"/>
    </row>
    <row r="6262" spans="43:44" x14ac:dyDescent="0.2">
      <c r="AQ6262" s="53"/>
      <c r="AR6262" s="53"/>
    </row>
    <row r="6263" spans="43:44" x14ac:dyDescent="0.2">
      <c r="AQ6263" s="53"/>
      <c r="AR6263" s="53"/>
    </row>
    <row r="6264" spans="43:44" x14ac:dyDescent="0.2">
      <c r="AQ6264" s="53"/>
      <c r="AR6264" s="53"/>
    </row>
    <row r="6265" spans="43:44" x14ac:dyDescent="0.2">
      <c r="AQ6265" s="53"/>
      <c r="AR6265" s="53"/>
    </row>
    <row r="6266" spans="43:44" x14ac:dyDescent="0.2">
      <c r="AQ6266" s="53"/>
      <c r="AR6266" s="53"/>
    </row>
    <row r="6267" spans="43:44" x14ac:dyDescent="0.2">
      <c r="AQ6267" s="53"/>
      <c r="AR6267" s="53"/>
    </row>
    <row r="6268" spans="43:44" x14ac:dyDescent="0.2">
      <c r="AQ6268" s="53"/>
      <c r="AR6268" s="53"/>
    </row>
    <row r="6269" spans="43:44" x14ac:dyDescent="0.2">
      <c r="AQ6269" s="53"/>
      <c r="AR6269" s="53"/>
    </row>
    <row r="6270" spans="43:44" x14ac:dyDescent="0.2">
      <c r="AQ6270" s="53"/>
      <c r="AR6270" s="53"/>
    </row>
    <row r="6271" spans="43:44" x14ac:dyDescent="0.2">
      <c r="AQ6271" s="53"/>
      <c r="AR6271" s="53"/>
    </row>
    <row r="6272" spans="43:44" x14ac:dyDescent="0.2">
      <c r="AQ6272" s="53"/>
      <c r="AR6272" s="53"/>
    </row>
    <row r="6273" spans="43:44" x14ac:dyDescent="0.2">
      <c r="AQ6273" s="53"/>
      <c r="AR6273" s="53"/>
    </row>
    <row r="6274" spans="43:44" x14ac:dyDescent="0.2">
      <c r="AQ6274" s="53"/>
      <c r="AR6274" s="53"/>
    </row>
    <row r="6275" spans="43:44" x14ac:dyDescent="0.2">
      <c r="AQ6275" s="53"/>
      <c r="AR6275" s="53"/>
    </row>
    <row r="6276" spans="43:44" x14ac:dyDescent="0.2">
      <c r="AQ6276" s="53"/>
      <c r="AR6276" s="53"/>
    </row>
    <row r="6277" spans="43:44" x14ac:dyDescent="0.2">
      <c r="AQ6277" s="53"/>
      <c r="AR6277" s="53"/>
    </row>
    <row r="6278" spans="43:44" x14ac:dyDescent="0.2">
      <c r="AQ6278" s="53"/>
      <c r="AR6278" s="53"/>
    </row>
    <row r="6279" spans="43:44" x14ac:dyDescent="0.2">
      <c r="AQ6279" s="53"/>
      <c r="AR6279" s="53"/>
    </row>
    <row r="6280" spans="43:44" x14ac:dyDescent="0.2">
      <c r="AQ6280" s="53"/>
      <c r="AR6280" s="53"/>
    </row>
    <row r="6281" spans="43:44" x14ac:dyDescent="0.2">
      <c r="AQ6281" s="53"/>
      <c r="AR6281" s="53"/>
    </row>
    <row r="6282" spans="43:44" x14ac:dyDescent="0.2">
      <c r="AQ6282" s="53"/>
      <c r="AR6282" s="53"/>
    </row>
    <row r="6283" spans="43:44" x14ac:dyDescent="0.2">
      <c r="AQ6283" s="53"/>
      <c r="AR6283" s="53"/>
    </row>
    <row r="6284" spans="43:44" x14ac:dyDescent="0.2">
      <c r="AQ6284" s="53"/>
      <c r="AR6284" s="53"/>
    </row>
    <row r="6285" spans="43:44" x14ac:dyDescent="0.2">
      <c r="AQ6285" s="53"/>
      <c r="AR6285" s="53"/>
    </row>
    <row r="6286" spans="43:44" x14ac:dyDescent="0.2">
      <c r="AQ6286" s="53"/>
      <c r="AR6286" s="53"/>
    </row>
    <row r="6287" spans="43:44" x14ac:dyDescent="0.2">
      <c r="AQ6287" s="53"/>
      <c r="AR6287" s="53"/>
    </row>
    <row r="6288" spans="43:44" x14ac:dyDescent="0.2">
      <c r="AQ6288" s="53"/>
      <c r="AR6288" s="53"/>
    </row>
    <row r="6289" spans="43:44" x14ac:dyDescent="0.2">
      <c r="AQ6289" s="53"/>
      <c r="AR6289" s="53"/>
    </row>
    <row r="6290" spans="43:44" x14ac:dyDescent="0.2">
      <c r="AQ6290" s="53"/>
      <c r="AR6290" s="53"/>
    </row>
    <row r="6291" spans="43:44" x14ac:dyDescent="0.2">
      <c r="AQ6291" s="53"/>
      <c r="AR6291" s="53"/>
    </row>
    <row r="6292" spans="43:44" x14ac:dyDescent="0.2">
      <c r="AQ6292" s="53"/>
      <c r="AR6292" s="53"/>
    </row>
    <row r="6293" spans="43:44" x14ac:dyDescent="0.2">
      <c r="AQ6293" s="53"/>
      <c r="AR6293" s="53"/>
    </row>
    <row r="6294" spans="43:44" x14ac:dyDescent="0.2">
      <c r="AQ6294" s="53"/>
      <c r="AR6294" s="53"/>
    </row>
    <row r="6295" spans="43:44" x14ac:dyDescent="0.2">
      <c r="AQ6295" s="53"/>
      <c r="AR6295" s="53"/>
    </row>
    <row r="6296" spans="43:44" x14ac:dyDescent="0.2">
      <c r="AQ6296" s="53"/>
      <c r="AR6296" s="53"/>
    </row>
    <row r="6297" spans="43:44" x14ac:dyDescent="0.2">
      <c r="AQ6297" s="53"/>
      <c r="AR6297" s="53"/>
    </row>
    <row r="6298" spans="43:44" x14ac:dyDescent="0.2">
      <c r="AQ6298" s="53"/>
      <c r="AR6298" s="53"/>
    </row>
    <row r="6299" spans="43:44" x14ac:dyDescent="0.2">
      <c r="AQ6299" s="53"/>
      <c r="AR6299" s="53"/>
    </row>
    <row r="6300" spans="43:44" x14ac:dyDescent="0.2">
      <c r="AQ6300" s="53"/>
      <c r="AR6300" s="53"/>
    </row>
    <row r="6301" spans="43:44" x14ac:dyDescent="0.2">
      <c r="AQ6301" s="53"/>
      <c r="AR6301" s="53"/>
    </row>
    <row r="6302" spans="43:44" x14ac:dyDescent="0.2">
      <c r="AQ6302" s="53"/>
      <c r="AR6302" s="53"/>
    </row>
    <row r="6303" spans="43:44" x14ac:dyDescent="0.2">
      <c r="AQ6303" s="53"/>
      <c r="AR6303" s="53"/>
    </row>
    <row r="6304" spans="43:44" x14ac:dyDescent="0.2">
      <c r="AQ6304" s="53"/>
      <c r="AR6304" s="53"/>
    </row>
    <row r="6305" spans="43:44" x14ac:dyDescent="0.2">
      <c r="AQ6305" s="53"/>
      <c r="AR6305" s="53"/>
    </row>
    <row r="6306" spans="43:44" x14ac:dyDescent="0.2">
      <c r="AQ6306" s="53"/>
      <c r="AR6306" s="53"/>
    </row>
    <row r="6307" spans="43:44" x14ac:dyDescent="0.2">
      <c r="AQ6307" s="53"/>
      <c r="AR6307" s="53"/>
    </row>
    <row r="6308" spans="43:44" x14ac:dyDescent="0.2">
      <c r="AQ6308" s="53"/>
      <c r="AR6308" s="53"/>
    </row>
    <row r="6309" spans="43:44" x14ac:dyDescent="0.2">
      <c r="AQ6309" s="53"/>
      <c r="AR6309" s="53"/>
    </row>
    <row r="6310" spans="43:44" x14ac:dyDescent="0.2">
      <c r="AQ6310" s="53"/>
      <c r="AR6310" s="53"/>
    </row>
    <row r="6311" spans="43:44" x14ac:dyDescent="0.2">
      <c r="AQ6311" s="53"/>
      <c r="AR6311" s="53"/>
    </row>
    <row r="6312" spans="43:44" x14ac:dyDescent="0.2">
      <c r="AQ6312" s="53"/>
      <c r="AR6312" s="53"/>
    </row>
    <row r="6313" spans="43:44" x14ac:dyDescent="0.2">
      <c r="AQ6313" s="53"/>
      <c r="AR6313" s="53"/>
    </row>
    <row r="6314" spans="43:44" x14ac:dyDescent="0.2">
      <c r="AQ6314" s="53"/>
      <c r="AR6314" s="53"/>
    </row>
    <row r="6315" spans="43:44" x14ac:dyDescent="0.2">
      <c r="AQ6315" s="53"/>
      <c r="AR6315" s="53"/>
    </row>
    <row r="6316" spans="43:44" x14ac:dyDescent="0.2">
      <c r="AQ6316" s="53"/>
      <c r="AR6316" s="53"/>
    </row>
    <row r="6317" spans="43:44" x14ac:dyDescent="0.2">
      <c r="AQ6317" s="53"/>
      <c r="AR6317" s="53"/>
    </row>
    <row r="6318" spans="43:44" x14ac:dyDescent="0.2">
      <c r="AQ6318" s="53"/>
      <c r="AR6318" s="53"/>
    </row>
    <row r="6319" spans="43:44" x14ac:dyDescent="0.2">
      <c r="AQ6319" s="53"/>
      <c r="AR6319" s="53"/>
    </row>
    <row r="6320" spans="43:44" x14ac:dyDescent="0.2">
      <c r="AQ6320" s="53"/>
      <c r="AR6320" s="53"/>
    </row>
    <row r="6321" spans="43:44" x14ac:dyDescent="0.2">
      <c r="AQ6321" s="53"/>
      <c r="AR6321" s="53"/>
    </row>
    <row r="6322" spans="43:44" x14ac:dyDescent="0.2">
      <c r="AQ6322" s="53"/>
      <c r="AR6322" s="53"/>
    </row>
    <row r="6323" spans="43:44" x14ac:dyDescent="0.2">
      <c r="AQ6323" s="53"/>
      <c r="AR6323" s="53"/>
    </row>
    <row r="6324" spans="43:44" x14ac:dyDescent="0.2">
      <c r="AQ6324" s="53"/>
      <c r="AR6324" s="53"/>
    </row>
    <row r="6325" spans="43:44" x14ac:dyDescent="0.2">
      <c r="AQ6325" s="53"/>
      <c r="AR6325" s="53"/>
    </row>
    <row r="6326" spans="43:44" x14ac:dyDescent="0.2">
      <c r="AQ6326" s="53"/>
      <c r="AR6326" s="53"/>
    </row>
    <row r="6327" spans="43:44" x14ac:dyDescent="0.2">
      <c r="AQ6327" s="53"/>
      <c r="AR6327" s="53"/>
    </row>
    <row r="6328" spans="43:44" x14ac:dyDescent="0.2">
      <c r="AQ6328" s="53"/>
      <c r="AR6328" s="53"/>
    </row>
    <row r="6329" spans="43:44" x14ac:dyDescent="0.2">
      <c r="AQ6329" s="53"/>
      <c r="AR6329" s="53"/>
    </row>
    <row r="6330" spans="43:44" x14ac:dyDescent="0.2">
      <c r="AQ6330" s="53"/>
      <c r="AR6330" s="53"/>
    </row>
    <row r="6331" spans="43:44" x14ac:dyDescent="0.2">
      <c r="AQ6331" s="53"/>
      <c r="AR6331" s="53"/>
    </row>
    <row r="6332" spans="43:44" x14ac:dyDescent="0.2">
      <c r="AQ6332" s="53"/>
      <c r="AR6332" s="53"/>
    </row>
    <row r="6333" spans="43:44" x14ac:dyDescent="0.2">
      <c r="AQ6333" s="53"/>
      <c r="AR6333" s="53"/>
    </row>
    <row r="6334" spans="43:44" x14ac:dyDescent="0.2">
      <c r="AQ6334" s="53"/>
      <c r="AR6334" s="53"/>
    </row>
    <row r="6335" spans="43:44" x14ac:dyDescent="0.2">
      <c r="AQ6335" s="53"/>
      <c r="AR6335" s="53"/>
    </row>
    <row r="6336" spans="43:44" x14ac:dyDescent="0.2">
      <c r="AQ6336" s="53"/>
      <c r="AR6336" s="53"/>
    </row>
    <row r="6337" spans="43:44" x14ac:dyDescent="0.2">
      <c r="AQ6337" s="53"/>
      <c r="AR6337" s="53"/>
    </row>
    <row r="6338" spans="43:44" x14ac:dyDescent="0.2">
      <c r="AQ6338" s="53"/>
      <c r="AR6338" s="53"/>
    </row>
    <row r="6339" spans="43:44" x14ac:dyDescent="0.2">
      <c r="AQ6339" s="53"/>
      <c r="AR6339" s="53"/>
    </row>
    <row r="6340" spans="43:44" x14ac:dyDescent="0.2">
      <c r="AQ6340" s="53"/>
      <c r="AR6340" s="53"/>
    </row>
    <row r="6341" spans="43:44" x14ac:dyDescent="0.2">
      <c r="AQ6341" s="53"/>
      <c r="AR6341" s="53"/>
    </row>
    <row r="6342" spans="43:44" x14ac:dyDescent="0.2">
      <c r="AQ6342" s="53"/>
      <c r="AR6342" s="53"/>
    </row>
    <row r="6343" spans="43:44" x14ac:dyDescent="0.2">
      <c r="AQ6343" s="53"/>
      <c r="AR6343" s="53"/>
    </row>
    <row r="6344" spans="43:44" x14ac:dyDescent="0.2">
      <c r="AQ6344" s="53"/>
      <c r="AR6344" s="53"/>
    </row>
    <row r="6345" spans="43:44" x14ac:dyDescent="0.2">
      <c r="AQ6345" s="53"/>
      <c r="AR6345" s="53"/>
    </row>
    <row r="6346" spans="43:44" x14ac:dyDescent="0.2">
      <c r="AQ6346" s="53"/>
      <c r="AR6346" s="53"/>
    </row>
    <row r="6347" spans="43:44" x14ac:dyDescent="0.2">
      <c r="AQ6347" s="53"/>
      <c r="AR6347" s="53"/>
    </row>
    <row r="6348" spans="43:44" x14ac:dyDescent="0.2">
      <c r="AQ6348" s="53"/>
      <c r="AR6348" s="53"/>
    </row>
    <row r="6349" spans="43:44" x14ac:dyDescent="0.2">
      <c r="AQ6349" s="53"/>
      <c r="AR6349" s="53"/>
    </row>
    <row r="6350" spans="43:44" x14ac:dyDescent="0.2">
      <c r="AQ6350" s="53"/>
      <c r="AR6350" s="53"/>
    </row>
    <row r="6351" spans="43:44" x14ac:dyDescent="0.2">
      <c r="AQ6351" s="53"/>
      <c r="AR6351" s="53"/>
    </row>
    <row r="6352" spans="43:44" x14ac:dyDescent="0.2">
      <c r="AQ6352" s="53"/>
      <c r="AR6352" s="53"/>
    </row>
    <row r="6353" spans="43:44" x14ac:dyDescent="0.2">
      <c r="AQ6353" s="53"/>
      <c r="AR6353" s="53"/>
    </row>
    <row r="6354" spans="43:44" x14ac:dyDescent="0.2">
      <c r="AQ6354" s="53"/>
      <c r="AR6354" s="53"/>
    </row>
    <row r="6355" spans="43:44" x14ac:dyDescent="0.2">
      <c r="AQ6355" s="53"/>
      <c r="AR6355" s="53"/>
    </row>
    <row r="6356" spans="43:44" x14ac:dyDescent="0.2">
      <c r="AQ6356" s="53"/>
      <c r="AR6356" s="53"/>
    </row>
    <row r="6357" spans="43:44" x14ac:dyDescent="0.2">
      <c r="AQ6357" s="53"/>
      <c r="AR6357" s="53"/>
    </row>
    <row r="6358" spans="43:44" x14ac:dyDescent="0.2">
      <c r="AQ6358" s="53"/>
      <c r="AR6358" s="53"/>
    </row>
    <row r="6359" spans="43:44" x14ac:dyDescent="0.2">
      <c r="AQ6359" s="53"/>
      <c r="AR6359" s="53"/>
    </row>
    <row r="6360" spans="43:44" x14ac:dyDescent="0.2">
      <c r="AQ6360" s="53"/>
      <c r="AR6360" s="53"/>
    </row>
    <row r="6361" spans="43:44" x14ac:dyDescent="0.2">
      <c r="AQ6361" s="53"/>
      <c r="AR6361" s="53"/>
    </row>
    <row r="6362" spans="43:44" x14ac:dyDescent="0.2">
      <c r="AQ6362" s="53"/>
      <c r="AR6362" s="53"/>
    </row>
    <row r="6363" spans="43:44" x14ac:dyDescent="0.2">
      <c r="AQ6363" s="53"/>
      <c r="AR6363" s="53"/>
    </row>
    <row r="6364" spans="43:44" x14ac:dyDescent="0.2">
      <c r="AQ6364" s="53"/>
      <c r="AR6364" s="53"/>
    </row>
    <row r="6365" spans="43:44" x14ac:dyDescent="0.2">
      <c r="AQ6365" s="53"/>
      <c r="AR6365" s="53"/>
    </row>
    <row r="6366" spans="43:44" x14ac:dyDescent="0.2">
      <c r="AQ6366" s="53"/>
      <c r="AR6366" s="53"/>
    </row>
    <row r="6367" spans="43:44" x14ac:dyDescent="0.2">
      <c r="AQ6367" s="53"/>
      <c r="AR6367" s="53"/>
    </row>
    <row r="6368" spans="43:44" x14ac:dyDescent="0.2">
      <c r="AQ6368" s="53"/>
      <c r="AR6368" s="53"/>
    </row>
    <row r="6369" spans="43:44" x14ac:dyDescent="0.2">
      <c r="AQ6369" s="53"/>
      <c r="AR6369" s="53"/>
    </row>
    <row r="6370" spans="43:44" x14ac:dyDescent="0.2">
      <c r="AQ6370" s="53"/>
      <c r="AR6370" s="53"/>
    </row>
    <row r="6371" spans="43:44" x14ac:dyDescent="0.2">
      <c r="AQ6371" s="53"/>
      <c r="AR6371" s="53"/>
    </row>
    <row r="6372" spans="43:44" x14ac:dyDescent="0.2">
      <c r="AQ6372" s="53"/>
      <c r="AR6372" s="53"/>
    </row>
    <row r="6373" spans="43:44" x14ac:dyDescent="0.2">
      <c r="AQ6373" s="53"/>
      <c r="AR6373" s="53"/>
    </row>
    <row r="6374" spans="43:44" x14ac:dyDescent="0.2">
      <c r="AQ6374" s="53"/>
      <c r="AR6374" s="53"/>
    </row>
    <row r="6375" spans="43:44" x14ac:dyDescent="0.2">
      <c r="AQ6375" s="53"/>
      <c r="AR6375" s="53"/>
    </row>
    <row r="6376" spans="43:44" x14ac:dyDescent="0.2">
      <c r="AQ6376" s="53"/>
      <c r="AR6376" s="53"/>
    </row>
    <row r="6377" spans="43:44" x14ac:dyDescent="0.2">
      <c r="AQ6377" s="53"/>
      <c r="AR6377" s="53"/>
    </row>
    <row r="6378" spans="43:44" x14ac:dyDescent="0.2">
      <c r="AQ6378" s="53"/>
      <c r="AR6378" s="53"/>
    </row>
    <row r="6379" spans="43:44" x14ac:dyDescent="0.2">
      <c r="AQ6379" s="53"/>
      <c r="AR6379" s="53"/>
    </row>
    <row r="6380" spans="43:44" x14ac:dyDescent="0.2">
      <c r="AQ6380" s="53"/>
      <c r="AR6380" s="53"/>
    </row>
    <row r="6381" spans="43:44" x14ac:dyDescent="0.2">
      <c r="AQ6381" s="53"/>
      <c r="AR6381" s="53"/>
    </row>
    <row r="6382" spans="43:44" x14ac:dyDescent="0.2">
      <c r="AQ6382" s="53"/>
      <c r="AR6382" s="53"/>
    </row>
    <row r="6383" spans="43:44" x14ac:dyDescent="0.2">
      <c r="AQ6383" s="53"/>
      <c r="AR6383" s="53"/>
    </row>
    <row r="6384" spans="43:44" x14ac:dyDescent="0.2">
      <c r="AQ6384" s="53"/>
      <c r="AR6384" s="53"/>
    </row>
    <row r="6385" spans="43:44" x14ac:dyDescent="0.2">
      <c r="AQ6385" s="53"/>
      <c r="AR6385" s="53"/>
    </row>
    <row r="6386" spans="43:44" x14ac:dyDescent="0.2">
      <c r="AQ6386" s="53"/>
      <c r="AR6386" s="53"/>
    </row>
    <row r="6387" spans="43:44" x14ac:dyDescent="0.2">
      <c r="AQ6387" s="53"/>
      <c r="AR6387" s="53"/>
    </row>
    <row r="6388" spans="43:44" x14ac:dyDescent="0.2">
      <c r="AQ6388" s="53"/>
      <c r="AR6388" s="53"/>
    </row>
    <row r="6389" spans="43:44" x14ac:dyDescent="0.2">
      <c r="AQ6389" s="53"/>
      <c r="AR6389" s="53"/>
    </row>
    <row r="6390" spans="43:44" x14ac:dyDescent="0.2">
      <c r="AQ6390" s="53"/>
      <c r="AR6390" s="53"/>
    </row>
    <row r="6391" spans="43:44" x14ac:dyDescent="0.2">
      <c r="AQ6391" s="53"/>
      <c r="AR6391" s="53"/>
    </row>
    <row r="6392" spans="43:44" x14ac:dyDescent="0.2">
      <c r="AQ6392" s="53"/>
      <c r="AR6392" s="53"/>
    </row>
    <row r="6393" spans="43:44" x14ac:dyDescent="0.2">
      <c r="AQ6393" s="53"/>
      <c r="AR6393" s="53"/>
    </row>
    <row r="6394" spans="43:44" x14ac:dyDescent="0.2">
      <c r="AQ6394" s="53"/>
      <c r="AR6394" s="53"/>
    </row>
    <row r="6395" spans="43:44" x14ac:dyDescent="0.2">
      <c r="AQ6395" s="53"/>
      <c r="AR6395" s="53"/>
    </row>
    <row r="6396" spans="43:44" x14ac:dyDescent="0.2">
      <c r="AQ6396" s="53"/>
      <c r="AR6396" s="53"/>
    </row>
    <row r="6397" spans="43:44" x14ac:dyDescent="0.2">
      <c r="AQ6397" s="53"/>
      <c r="AR6397" s="53"/>
    </row>
    <row r="6398" spans="43:44" x14ac:dyDescent="0.2">
      <c r="AQ6398" s="53"/>
      <c r="AR6398" s="53"/>
    </row>
    <row r="6399" spans="43:44" x14ac:dyDescent="0.2">
      <c r="AQ6399" s="53"/>
      <c r="AR6399" s="53"/>
    </row>
    <row r="6400" spans="43:44" x14ac:dyDescent="0.2">
      <c r="AQ6400" s="53"/>
      <c r="AR6400" s="53"/>
    </row>
    <row r="6401" spans="43:44" x14ac:dyDescent="0.2">
      <c r="AQ6401" s="53"/>
      <c r="AR6401" s="53"/>
    </row>
    <row r="6402" spans="43:44" x14ac:dyDescent="0.2">
      <c r="AQ6402" s="53"/>
      <c r="AR6402" s="53"/>
    </row>
    <row r="6403" spans="43:44" x14ac:dyDescent="0.2">
      <c r="AQ6403" s="53"/>
      <c r="AR6403" s="53"/>
    </row>
    <row r="6404" spans="43:44" x14ac:dyDescent="0.2">
      <c r="AQ6404" s="53"/>
      <c r="AR6404" s="53"/>
    </row>
    <row r="6405" spans="43:44" x14ac:dyDescent="0.2">
      <c r="AQ6405" s="53"/>
      <c r="AR6405" s="53"/>
    </row>
    <row r="6406" spans="43:44" x14ac:dyDescent="0.2">
      <c r="AQ6406" s="53"/>
      <c r="AR6406" s="53"/>
    </row>
    <row r="6407" spans="43:44" x14ac:dyDescent="0.2">
      <c r="AQ6407" s="53"/>
      <c r="AR6407" s="53"/>
    </row>
    <row r="6408" spans="43:44" x14ac:dyDescent="0.2">
      <c r="AQ6408" s="53"/>
      <c r="AR6408" s="53"/>
    </row>
    <row r="6409" spans="43:44" x14ac:dyDescent="0.2">
      <c r="AQ6409" s="53"/>
      <c r="AR6409" s="53"/>
    </row>
    <row r="6410" spans="43:44" x14ac:dyDescent="0.2">
      <c r="AQ6410" s="53"/>
      <c r="AR6410" s="53"/>
    </row>
    <row r="6411" spans="43:44" x14ac:dyDescent="0.2">
      <c r="AQ6411" s="53"/>
      <c r="AR6411" s="53"/>
    </row>
    <row r="6412" spans="43:44" x14ac:dyDescent="0.2">
      <c r="AQ6412" s="53"/>
      <c r="AR6412" s="53"/>
    </row>
    <row r="6413" spans="43:44" x14ac:dyDescent="0.2">
      <c r="AQ6413" s="53"/>
      <c r="AR6413" s="53"/>
    </row>
    <row r="6414" spans="43:44" x14ac:dyDescent="0.2">
      <c r="AQ6414" s="53"/>
      <c r="AR6414" s="53"/>
    </row>
    <row r="6415" spans="43:44" x14ac:dyDescent="0.2">
      <c r="AQ6415" s="53"/>
      <c r="AR6415" s="53"/>
    </row>
    <row r="6416" spans="43:44" x14ac:dyDescent="0.2">
      <c r="AQ6416" s="53"/>
      <c r="AR6416" s="53"/>
    </row>
    <row r="6417" spans="43:44" x14ac:dyDescent="0.2">
      <c r="AQ6417" s="53"/>
      <c r="AR6417" s="53"/>
    </row>
    <row r="6418" spans="43:44" x14ac:dyDescent="0.2">
      <c r="AQ6418" s="53"/>
      <c r="AR6418" s="53"/>
    </row>
    <row r="6419" spans="43:44" x14ac:dyDescent="0.2">
      <c r="AQ6419" s="53"/>
      <c r="AR6419" s="53"/>
    </row>
    <row r="6420" spans="43:44" x14ac:dyDescent="0.2">
      <c r="AQ6420" s="53"/>
      <c r="AR6420" s="53"/>
    </row>
    <row r="6421" spans="43:44" x14ac:dyDescent="0.2">
      <c r="AQ6421" s="53"/>
      <c r="AR6421" s="53"/>
    </row>
    <row r="6422" spans="43:44" x14ac:dyDescent="0.2">
      <c r="AQ6422" s="53"/>
      <c r="AR6422" s="53"/>
    </row>
    <row r="6423" spans="43:44" x14ac:dyDescent="0.2">
      <c r="AQ6423" s="53"/>
      <c r="AR6423" s="53"/>
    </row>
    <row r="6424" spans="43:44" x14ac:dyDescent="0.2">
      <c r="AQ6424" s="53"/>
      <c r="AR6424" s="53"/>
    </row>
    <row r="6425" spans="43:44" x14ac:dyDescent="0.2">
      <c r="AQ6425" s="53"/>
      <c r="AR6425" s="53"/>
    </row>
    <row r="6426" spans="43:44" x14ac:dyDescent="0.2">
      <c r="AQ6426" s="53"/>
      <c r="AR6426" s="53"/>
    </row>
    <row r="6427" spans="43:44" x14ac:dyDescent="0.2">
      <c r="AQ6427" s="53"/>
      <c r="AR6427" s="53"/>
    </row>
    <row r="6428" spans="43:44" x14ac:dyDescent="0.2">
      <c r="AQ6428" s="53"/>
      <c r="AR6428" s="53"/>
    </row>
    <row r="6429" spans="43:44" x14ac:dyDescent="0.2">
      <c r="AQ6429" s="53"/>
      <c r="AR6429" s="53"/>
    </row>
    <row r="6430" spans="43:44" x14ac:dyDescent="0.2">
      <c r="AQ6430" s="53"/>
      <c r="AR6430" s="53"/>
    </row>
    <row r="6431" spans="43:44" x14ac:dyDescent="0.2">
      <c r="AQ6431" s="53"/>
      <c r="AR6431" s="53"/>
    </row>
    <row r="6432" spans="43:44" x14ac:dyDescent="0.2">
      <c r="AQ6432" s="53"/>
      <c r="AR6432" s="53"/>
    </row>
    <row r="6433" spans="43:44" x14ac:dyDescent="0.2">
      <c r="AQ6433" s="53"/>
      <c r="AR6433" s="53"/>
    </row>
    <row r="6434" spans="43:44" x14ac:dyDescent="0.2">
      <c r="AQ6434" s="53"/>
      <c r="AR6434" s="53"/>
    </row>
    <row r="6435" spans="43:44" x14ac:dyDescent="0.2">
      <c r="AQ6435" s="53"/>
      <c r="AR6435" s="53"/>
    </row>
    <row r="6436" spans="43:44" x14ac:dyDescent="0.2">
      <c r="AQ6436" s="53"/>
      <c r="AR6436" s="53"/>
    </row>
    <row r="6437" spans="43:44" x14ac:dyDescent="0.2">
      <c r="AQ6437" s="53"/>
      <c r="AR6437" s="53"/>
    </row>
    <row r="6438" spans="43:44" x14ac:dyDescent="0.2">
      <c r="AQ6438" s="53"/>
      <c r="AR6438" s="53"/>
    </row>
    <row r="6439" spans="43:44" x14ac:dyDescent="0.2">
      <c r="AQ6439" s="53"/>
      <c r="AR6439" s="53"/>
    </row>
    <row r="6440" spans="43:44" x14ac:dyDescent="0.2">
      <c r="AQ6440" s="53"/>
      <c r="AR6440" s="53"/>
    </row>
    <row r="6441" spans="43:44" x14ac:dyDescent="0.2">
      <c r="AQ6441" s="53"/>
      <c r="AR6441" s="53"/>
    </row>
    <row r="6442" spans="43:44" x14ac:dyDescent="0.2">
      <c r="AQ6442" s="53"/>
      <c r="AR6442" s="53"/>
    </row>
    <row r="6443" spans="43:44" x14ac:dyDescent="0.2">
      <c r="AQ6443" s="53"/>
      <c r="AR6443" s="53"/>
    </row>
    <row r="6444" spans="43:44" x14ac:dyDescent="0.2">
      <c r="AQ6444" s="53"/>
      <c r="AR6444" s="53"/>
    </row>
    <row r="6445" spans="43:44" x14ac:dyDescent="0.2">
      <c r="AQ6445" s="53"/>
      <c r="AR6445" s="53"/>
    </row>
    <row r="6446" spans="43:44" x14ac:dyDescent="0.2">
      <c r="AQ6446" s="53"/>
      <c r="AR6446" s="53"/>
    </row>
    <row r="6447" spans="43:44" x14ac:dyDescent="0.2">
      <c r="AQ6447" s="53"/>
      <c r="AR6447" s="53"/>
    </row>
    <row r="6448" spans="43:44" x14ac:dyDescent="0.2">
      <c r="AQ6448" s="53"/>
      <c r="AR6448" s="53"/>
    </row>
    <row r="6449" spans="43:44" x14ac:dyDescent="0.2">
      <c r="AQ6449" s="53"/>
      <c r="AR6449" s="53"/>
    </row>
    <row r="6450" spans="43:44" x14ac:dyDescent="0.2">
      <c r="AQ6450" s="53"/>
      <c r="AR6450" s="53"/>
    </row>
    <row r="6451" spans="43:44" x14ac:dyDescent="0.2">
      <c r="AQ6451" s="53"/>
      <c r="AR6451" s="53"/>
    </row>
    <row r="6452" spans="43:44" x14ac:dyDescent="0.2">
      <c r="AQ6452" s="53"/>
      <c r="AR6452" s="53"/>
    </row>
    <row r="6453" spans="43:44" x14ac:dyDescent="0.2">
      <c r="AQ6453" s="53"/>
      <c r="AR6453" s="53"/>
    </row>
    <row r="6454" spans="43:44" x14ac:dyDescent="0.2">
      <c r="AQ6454" s="53"/>
      <c r="AR6454" s="53"/>
    </row>
    <row r="6455" spans="43:44" x14ac:dyDescent="0.2">
      <c r="AQ6455" s="53"/>
      <c r="AR6455" s="53"/>
    </row>
    <row r="6456" spans="43:44" x14ac:dyDescent="0.2">
      <c r="AQ6456" s="53"/>
      <c r="AR6456" s="53"/>
    </row>
    <row r="6457" spans="43:44" x14ac:dyDescent="0.2">
      <c r="AQ6457" s="53"/>
      <c r="AR6457" s="53"/>
    </row>
    <row r="6458" spans="43:44" x14ac:dyDescent="0.2">
      <c r="AQ6458" s="53"/>
      <c r="AR6458" s="53"/>
    </row>
    <row r="6459" spans="43:44" x14ac:dyDescent="0.2">
      <c r="AQ6459" s="53"/>
      <c r="AR6459" s="53"/>
    </row>
    <row r="6460" spans="43:44" x14ac:dyDescent="0.2">
      <c r="AQ6460" s="53"/>
      <c r="AR6460" s="53"/>
    </row>
    <row r="6461" spans="43:44" x14ac:dyDescent="0.2">
      <c r="AQ6461" s="53"/>
      <c r="AR6461" s="53"/>
    </row>
    <row r="6462" spans="43:44" x14ac:dyDescent="0.2">
      <c r="AQ6462" s="53"/>
      <c r="AR6462" s="53"/>
    </row>
    <row r="6463" spans="43:44" x14ac:dyDescent="0.2">
      <c r="AQ6463" s="53"/>
      <c r="AR6463" s="53"/>
    </row>
    <row r="6464" spans="43:44" x14ac:dyDescent="0.2">
      <c r="AQ6464" s="53"/>
      <c r="AR6464" s="53"/>
    </row>
    <row r="6465" spans="43:44" x14ac:dyDescent="0.2">
      <c r="AQ6465" s="53"/>
      <c r="AR6465" s="53"/>
    </row>
    <row r="6466" spans="43:44" x14ac:dyDescent="0.2">
      <c r="AQ6466" s="53"/>
      <c r="AR6466" s="53"/>
    </row>
    <row r="6467" spans="43:44" x14ac:dyDescent="0.2">
      <c r="AQ6467" s="53"/>
      <c r="AR6467" s="53"/>
    </row>
    <row r="6468" spans="43:44" x14ac:dyDescent="0.2">
      <c r="AQ6468" s="53"/>
      <c r="AR6468" s="53"/>
    </row>
    <row r="6469" spans="43:44" x14ac:dyDescent="0.2">
      <c r="AQ6469" s="53"/>
      <c r="AR6469" s="53"/>
    </row>
    <row r="6470" spans="43:44" x14ac:dyDescent="0.2">
      <c r="AQ6470" s="53"/>
      <c r="AR6470" s="53"/>
    </row>
    <row r="6471" spans="43:44" x14ac:dyDescent="0.2">
      <c r="AQ6471" s="53"/>
      <c r="AR6471" s="53"/>
    </row>
    <row r="6472" spans="43:44" x14ac:dyDescent="0.2">
      <c r="AQ6472" s="53"/>
      <c r="AR6472" s="53"/>
    </row>
    <row r="6473" spans="43:44" x14ac:dyDescent="0.2">
      <c r="AQ6473" s="53"/>
      <c r="AR6473" s="53"/>
    </row>
    <row r="6474" spans="43:44" x14ac:dyDescent="0.2">
      <c r="AQ6474" s="53"/>
      <c r="AR6474" s="53"/>
    </row>
    <row r="6475" spans="43:44" x14ac:dyDescent="0.2">
      <c r="AQ6475" s="53"/>
      <c r="AR6475" s="53"/>
    </row>
    <row r="6476" spans="43:44" x14ac:dyDescent="0.2">
      <c r="AQ6476" s="53"/>
      <c r="AR6476" s="53"/>
    </row>
    <row r="6477" spans="43:44" x14ac:dyDescent="0.2">
      <c r="AQ6477" s="53"/>
      <c r="AR6477" s="53"/>
    </row>
    <row r="6478" spans="43:44" x14ac:dyDescent="0.2">
      <c r="AQ6478" s="53"/>
      <c r="AR6478" s="53"/>
    </row>
    <row r="6479" spans="43:44" x14ac:dyDescent="0.2">
      <c r="AQ6479" s="53"/>
      <c r="AR6479" s="53"/>
    </row>
    <row r="6480" spans="43:44" x14ac:dyDescent="0.2">
      <c r="AQ6480" s="53"/>
      <c r="AR6480" s="53"/>
    </row>
    <row r="6481" spans="43:44" x14ac:dyDescent="0.2">
      <c r="AQ6481" s="53"/>
      <c r="AR6481" s="53"/>
    </row>
    <row r="6482" spans="43:44" x14ac:dyDescent="0.2">
      <c r="AQ6482" s="53"/>
      <c r="AR6482" s="53"/>
    </row>
    <row r="6483" spans="43:44" x14ac:dyDescent="0.2">
      <c r="AQ6483" s="53"/>
      <c r="AR6483" s="53"/>
    </row>
    <row r="6484" spans="43:44" x14ac:dyDescent="0.2">
      <c r="AQ6484" s="53"/>
      <c r="AR6484" s="53"/>
    </row>
    <row r="6485" spans="43:44" x14ac:dyDescent="0.2">
      <c r="AQ6485" s="53"/>
      <c r="AR6485" s="53"/>
    </row>
    <row r="6486" spans="43:44" x14ac:dyDescent="0.2">
      <c r="AQ6486" s="53"/>
      <c r="AR6486" s="53"/>
    </row>
    <row r="6487" spans="43:44" x14ac:dyDescent="0.2">
      <c r="AQ6487" s="53"/>
      <c r="AR6487" s="53"/>
    </row>
    <row r="6488" spans="43:44" x14ac:dyDescent="0.2">
      <c r="AQ6488" s="53"/>
      <c r="AR6488" s="53"/>
    </row>
    <row r="6489" spans="43:44" x14ac:dyDescent="0.2">
      <c r="AQ6489" s="53"/>
      <c r="AR6489" s="53"/>
    </row>
    <row r="6490" spans="43:44" x14ac:dyDescent="0.2">
      <c r="AQ6490" s="53"/>
      <c r="AR6490" s="53"/>
    </row>
    <row r="6491" spans="43:44" x14ac:dyDescent="0.2">
      <c r="AQ6491" s="53"/>
      <c r="AR6491" s="53"/>
    </row>
    <row r="6492" spans="43:44" x14ac:dyDescent="0.2">
      <c r="AQ6492" s="53"/>
      <c r="AR6492" s="53"/>
    </row>
    <row r="6493" spans="43:44" x14ac:dyDescent="0.2">
      <c r="AQ6493" s="53"/>
      <c r="AR6493" s="53"/>
    </row>
    <row r="6494" spans="43:44" x14ac:dyDescent="0.2">
      <c r="AQ6494" s="53"/>
      <c r="AR6494" s="53"/>
    </row>
    <row r="6495" spans="43:44" x14ac:dyDescent="0.2">
      <c r="AQ6495" s="53"/>
      <c r="AR6495" s="53"/>
    </row>
    <row r="6496" spans="43:44" x14ac:dyDescent="0.2">
      <c r="AQ6496" s="53"/>
      <c r="AR6496" s="53"/>
    </row>
    <row r="6497" spans="43:44" x14ac:dyDescent="0.2">
      <c r="AQ6497" s="53"/>
      <c r="AR6497" s="53"/>
    </row>
    <row r="6498" spans="43:44" x14ac:dyDescent="0.2">
      <c r="AQ6498" s="53"/>
      <c r="AR6498" s="53"/>
    </row>
    <row r="6499" spans="43:44" x14ac:dyDescent="0.2">
      <c r="AQ6499" s="53"/>
      <c r="AR6499" s="53"/>
    </row>
    <row r="6500" spans="43:44" x14ac:dyDescent="0.2">
      <c r="AQ6500" s="53"/>
      <c r="AR6500" s="53"/>
    </row>
    <row r="6501" spans="43:44" x14ac:dyDescent="0.2">
      <c r="AQ6501" s="53"/>
      <c r="AR6501" s="53"/>
    </row>
    <row r="6502" spans="43:44" x14ac:dyDescent="0.2">
      <c r="AQ6502" s="53"/>
      <c r="AR6502" s="53"/>
    </row>
    <row r="6503" spans="43:44" x14ac:dyDescent="0.2">
      <c r="AQ6503" s="53"/>
      <c r="AR6503" s="53"/>
    </row>
    <row r="6504" spans="43:44" x14ac:dyDescent="0.2">
      <c r="AQ6504" s="53"/>
      <c r="AR6504" s="53"/>
    </row>
    <row r="6505" spans="43:44" x14ac:dyDescent="0.2">
      <c r="AQ6505" s="53"/>
      <c r="AR6505" s="53"/>
    </row>
    <row r="6506" spans="43:44" x14ac:dyDescent="0.2">
      <c r="AQ6506" s="53"/>
      <c r="AR6506" s="53"/>
    </row>
    <row r="6507" spans="43:44" x14ac:dyDescent="0.2">
      <c r="AQ6507" s="53"/>
      <c r="AR6507" s="53"/>
    </row>
    <row r="6508" spans="43:44" x14ac:dyDescent="0.2">
      <c r="AQ6508" s="53"/>
      <c r="AR6508" s="53"/>
    </row>
    <row r="6509" spans="43:44" x14ac:dyDescent="0.2">
      <c r="AQ6509" s="53"/>
      <c r="AR6509" s="53"/>
    </row>
    <row r="6510" spans="43:44" x14ac:dyDescent="0.2">
      <c r="AQ6510" s="53"/>
      <c r="AR6510" s="53"/>
    </row>
    <row r="6511" spans="43:44" x14ac:dyDescent="0.2">
      <c r="AQ6511" s="53"/>
      <c r="AR6511" s="53"/>
    </row>
    <row r="6512" spans="43:44" x14ac:dyDescent="0.2">
      <c r="AQ6512" s="53"/>
      <c r="AR6512" s="53"/>
    </row>
    <row r="6513" spans="43:44" x14ac:dyDescent="0.2">
      <c r="AQ6513" s="53"/>
      <c r="AR6513" s="53"/>
    </row>
    <row r="6514" spans="43:44" x14ac:dyDescent="0.2">
      <c r="AQ6514" s="53"/>
      <c r="AR6514" s="53"/>
    </row>
    <row r="6515" spans="43:44" x14ac:dyDescent="0.2">
      <c r="AQ6515" s="53"/>
      <c r="AR6515" s="53"/>
    </row>
    <row r="6516" spans="43:44" x14ac:dyDescent="0.2">
      <c r="AQ6516" s="53"/>
      <c r="AR6516" s="53"/>
    </row>
    <row r="6517" spans="43:44" x14ac:dyDescent="0.2">
      <c r="AQ6517" s="53"/>
      <c r="AR6517" s="53"/>
    </row>
    <row r="6518" spans="43:44" x14ac:dyDescent="0.2">
      <c r="AQ6518" s="53"/>
      <c r="AR6518" s="53"/>
    </row>
    <row r="6519" spans="43:44" x14ac:dyDescent="0.2">
      <c r="AQ6519" s="53"/>
      <c r="AR6519" s="53"/>
    </row>
    <row r="6520" spans="43:44" x14ac:dyDescent="0.2">
      <c r="AQ6520" s="53"/>
      <c r="AR6520" s="53"/>
    </row>
    <row r="6521" spans="43:44" x14ac:dyDescent="0.2">
      <c r="AQ6521" s="53"/>
      <c r="AR6521" s="53"/>
    </row>
    <row r="6522" spans="43:44" x14ac:dyDescent="0.2">
      <c r="AQ6522" s="53"/>
      <c r="AR6522" s="53"/>
    </row>
    <row r="6523" spans="43:44" x14ac:dyDescent="0.2">
      <c r="AQ6523" s="53"/>
      <c r="AR6523" s="53"/>
    </row>
    <row r="6524" spans="43:44" x14ac:dyDescent="0.2">
      <c r="AQ6524" s="53"/>
      <c r="AR6524" s="53"/>
    </row>
    <row r="6525" spans="43:44" x14ac:dyDescent="0.2">
      <c r="AQ6525" s="53"/>
      <c r="AR6525" s="53"/>
    </row>
    <row r="6526" spans="43:44" x14ac:dyDescent="0.2">
      <c r="AQ6526" s="53"/>
      <c r="AR6526" s="53"/>
    </row>
    <row r="6527" spans="43:44" x14ac:dyDescent="0.2">
      <c r="AQ6527" s="53"/>
      <c r="AR6527" s="53"/>
    </row>
    <row r="6528" spans="43:44" x14ac:dyDescent="0.2">
      <c r="AQ6528" s="53"/>
      <c r="AR6528" s="53"/>
    </row>
    <row r="6529" spans="43:44" x14ac:dyDescent="0.2">
      <c r="AQ6529" s="53"/>
      <c r="AR6529" s="53"/>
    </row>
    <row r="6530" spans="43:44" x14ac:dyDescent="0.2">
      <c r="AQ6530" s="53"/>
      <c r="AR6530" s="53"/>
    </row>
    <row r="6531" spans="43:44" x14ac:dyDescent="0.2">
      <c r="AQ6531" s="53"/>
      <c r="AR6531" s="53"/>
    </row>
    <row r="6532" spans="43:44" x14ac:dyDescent="0.2">
      <c r="AQ6532" s="53"/>
      <c r="AR6532" s="53"/>
    </row>
    <row r="6533" spans="43:44" x14ac:dyDescent="0.2">
      <c r="AQ6533" s="53"/>
      <c r="AR6533" s="53"/>
    </row>
    <row r="6534" spans="43:44" x14ac:dyDescent="0.2">
      <c r="AQ6534" s="53"/>
      <c r="AR6534" s="53"/>
    </row>
    <row r="6535" spans="43:44" x14ac:dyDescent="0.2">
      <c r="AQ6535" s="53"/>
      <c r="AR6535" s="53"/>
    </row>
    <row r="6536" spans="43:44" x14ac:dyDescent="0.2">
      <c r="AQ6536" s="53"/>
      <c r="AR6536" s="53"/>
    </row>
    <row r="6537" spans="43:44" x14ac:dyDescent="0.2">
      <c r="AQ6537" s="53"/>
      <c r="AR6537" s="53"/>
    </row>
    <row r="6538" spans="43:44" x14ac:dyDescent="0.2">
      <c r="AQ6538" s="53"/>
      <c r="AR6538" s="53"/>
    </row>
    <row r="6539" spans="43:44" x14ac:dyDescent="0.2">
      <c r="AQ6539" s="53"/>
      <c r="AR6539" s="53"/>
    </row>
    <row r="6540" spans="43:44" x14ac:dyDescent="0.2">
      <c r="AQ6540" s="53"/>
      <c r="AR6540" s="53"/>
    </row>
    <row r="6541" spans="43:44" x14ac:dyDescent="0.2">
      <c r="AQ6541" s="53"/>
      <c r="AR6541" s="53"/>
    </row>
    <row r="6542" spans="43:44" x14ac:dyDescent="0.2">
      <c r="AQ6542" s="53"/>
      <c r="AR6542" s="53"/>
    </row>
    <row r="6543" spans="43:44" x14ac:dyDescent="0.2">
      <c r="AQ6543" s="53"/>
      <c r="AR6543" s="53"/>
    </row>
    <row r="6544" spans="43:44" x14ac:dyDescent="0.2">
      <c r="AQ6544" s="53"/>
      <c r="AR6544" s="53"/>
    </row>
    <row r="6545" spans="43:44" x14ac:dyDescent="0.2">
      <c r="AQ6545" s="53"/>
      <c r="AR6545" s="53"/>
    </row>
    <row r="6546" spans="43:44" x14ac:dyDescent="0.2">
      <c r="AQ6546" s="53"/>
      <c r="AR6546" s="53"/>
    </row>
    <row r="6547" spans="43:44" x14ac:dyDescent="0.2">
      <c r="AQ6547" s="53"/>
      <c r="AR6547" s="53"/>
    </row>
    <row r="6548" spans="43:44" x14ac:dyDescent="0.2">
      <c r="AQ6548" s="53"/>
      <c r="AR6548" s="53"/>
    </row>
    <row r="6549" spans="43:44" x14ac:dyDescent="0.2">
      <c r="AQ6549" s="53"/>
      <c r="AR6549" s="53"/>
    </row>
    <row r="6550" spans="43:44" x14ac:dyDescent="0.2">
      <c r="AQ6550" s="53"/>
      <c r="AR6550" s="53"/>
    </row>
    <row r="6551" spans="43:44" x14ac:dyDescent="0.2">
      <c r="AQ6551" s="53"/>
      <c r="AR6551" s="53"/>
    </row>
    <row r="6552" spans="43:44" x14ac:dyDescent="0.2">
      <c r="AQ6552" s="53"/>
      <c r="AR6552" s="53"/>
    </row>
    <row r="6553" spans="43:44" x14ac:dyDescent="0.2">
      <c r="AQ6553" s="53"/>
      <c r="AR6553" s="53"/>
    </row>
    <row r="6554" spans="43:44" x14ac:dyDescent="0.2">
      <c r="AQ6554" s="53"/>
      <c r="AR6554" s="53"/>
    </row>
    <row r="6555" spans="43:44" x14ac:dyDescent="0.2">
      <c r="AQ6555" s="53"/>
      <c r="AR6555" s="53"/>
    </row>
    <row r="6556" spans="43:44" x14ac:dyDescent="0.2">
      <c r="AQ6556" s="53"/>
      <c r="AR6556" s="53"/>
    </row>
    <row r="6557" spans="43:44" x14ac:dyDescent="0.2">
      <c r="AQ6557" s="53"/>
      <c r="AR6557" s="53"/>
    </row>
    <row r="6558" spans="43:44" x14ac:dyDescent="0.2">
      <c r="AQ6558" s="53"/>
      <c r="AR6558" s="53"/>
    </row>
    <row r="6559" spans="43:44" x14ac:dyDescent="0.2">
      <c r="AQ6559" s="53"/>
      <c r="AR6559" s="53"/>
    </row>
    <row r="6560" spans="43:44" x14ac:dyDescent="0.2">
      <c r="AQ6560" s="53"/>
      <c r="AR6560" s="53"/>
    </row>
    <row r="6561" spans="43:44" x14ac:dyDescent="0.2">
      <c r="AQ6561" s="53"/>
      <c r="AR6561" s="53"/>
    </row>
    <row r="6562" spans="43:44" x14ac:dyDescent="0.2">
      <c r="AQ6562" s="53"/>
      <c r="AR6562" s="53"/>
    </row>
    <row r="6563" spans="43:44" x14ac:dyDescent="0.2">
      <c r="AQ6563" s="53"/>
      <c r="AR6563" s="53"/>
    </row>
    <row r="6564" spans="43:44" x14ac:dyDescent="0.2">
      <c r="AQ6564" s="53"/>
      <c r="AR6564" s="53"/>
    </row>
    <row r="6565" spans="43:44" x14ac:dyDescent="0.2">
      <c r="AQ6565" s="53"/>
      <c r="AR6565" s="53"/>
    </row>
    <row r="6566" spans="43:44" x14ac:dyDescent="0.2">
      <c r="AQ6566" s="53"/>
      <c r="AR6566" s="53"/>
    </row>
    <row r="6567" spans="43:44" x14ac:dyDescent="0.2">
      <c r="AQ6567" s="53"/>
      <c r="AR6567" s="53"/>
    </row>
    <row r="6568" spans="43:44" x14ac:dyDescent="0.2">
      <c r="AQ6568" s="53"/>
      <c r="AR6568" s="53"/>
    </row>
    <row r="6569" spans="43:44" x14ac:dyDescent="0.2">
      <c r="AQ6569" s="53"/>
      <c r="AR6569" s="53"/>
    </row>
    <row r="6570" spans="43:44" x14ac:dyDescent="0.2">
      <c r="AQ6570" s="53"/>
      <c r="AR6570" s="53"/>
    </row>
    <row r="6571" spans="43:44" x14ac:dyDescent="0.2">
      <c r="AQ6571" s="53"/>
      <c r="AR6571" s="53"/>
    </row>
    <row r="6572" spans="43:44" x14ac:dyDescent="0.2">
      <c r="AQ6572" s="53"/>
      <c r="AR6572" s="53"/>
    </row>
    <row r="6573" spans="43:44" x14ac:dyDescent="0.2">
      <c r="AQ6573" s="53"/>
      <c r="AR6573" s="53"/>
    </row>
    <row r="6574" spans="43:44" x14ac:dyDescent="0.2">
      <c r="AQ6574" s="53"/>
      <c r="AR6574" s="53"/>
    </row>
    <row r="6575" spans="43:44" x14ac:dyDescent="0.2">
      <c r="AQ6575" s="53"/>
      <c r="AR6575" s="53"/>
    </row>
    <row r="6576" spans="43:44" x14ac:dyDescent="0.2">
      <c r="AQ6576" s="53"/>
      <c r="AR6576" s="53"/>
    </row>
    <row r="6577" spans="43:44" x14ac:dyDescent="0.2">
      <c r="AQ6577" s="53"/>
      <c r="AR6577" s="53"/>
    </row>
    <row r="6578" spans="43:44" x14ac:dyDescent="0.2">
      <c r="AQ6578" s="53"/>
      <c r="AR6578" s="53"/>
    </row>
    <row r="6579" spans="43:44" x14ac:dyDescent="0.2">
      <c r="AQ6579" s="53"/>
      <c r="AR6579" s="53"/>
    </row>
    <row r="6580" spans="43:44" x14ac:dyDescent="0.2">
      <c r="AQ6580" s="53"/>
      <c r="AR6580" s="53"/>
    </row>
    <row r="6581" spans="43:44" x14ac:dyDescent="0.2">
      <c r="AQ6581" s="53"/>
      <c r="AR6581" s="53"/>
    </row>
    <row r="6582" spans="43:44" x14ac:dyDescent="0.2">
      <c r="AQ6582" s="53"/>
      <c r="AR6582" s="53"/>
    </row>
    <row r="6583" spans="43:44" x14ac:dyDescent="0.2">
      <c r="AQ6583" s="53"/>
      <c r="AR6583" s="53"/>
    </row>
    <row r="6584" spans="43:44" x14ac:dyDescent="0.2">
      <c r="AQ6584" s="53"/>
      <c r="AR6584" s="53"/>
    </row>
    <row r="6585" spans="43:44" x14ac:dyDescent="0.2">
      <c r="AQ6585" s="53"/>
      <c r="AR6585" s="53"/>
    </row>
    <row r="6586" spans="43:44" x14ac:dyDescent="0.2">
      <c r="AQ6586" s="53"/>
      <c r="AR6586" s="53"/>
    </row>
    <row r="6587" spans="43:44" x14ac:dyDescent="0.2">
      <c r="AQ6587" s="53"/>
      <c r="AR6587" s="53"/>
    </row>
    <row r="6588" spans="43:44" x14ac:dyDescent="0.2">
      <c r="AQ6588" s="53"/>
      <c r="AR6588" s="53"/>
    </row>
    <row r="6589" spans="43:44" x14ac:dyDescent="0.2">
      <c r="AQ6589" s="53"/>
      <c r="AR6589" s="53"/>
    </row>
    <row r="6590" spans="43:44" x14ac:dyDescent="0.2">
      <c r="AQ6590" s="53"/>
      <c r="AR6590" s="53"/>
    </row>
    <row r="6591" spans="43:44" x14ac:dyDescent="0.2">
      <c r="AQ6591" s="53"/>
      <c r="AR6591" s="53"/>
    </row>
    <row r="6592" spans="43:44" x14ac:dyDescent="0.2">
      <c r="AQ6592" s="53"/>
      <c r="AR6592" s="53"/>
    </row>
    <row r="6593" spans="43:44" x14ac:dyDescent="0.2">
      <c r="AQ6593" s="53"/>
      <c r="AR6593" s="53"/>
    </row>
    <row r="6594" spans="43:44" x14ac:dyDescent="0.2">
      <c r="AQ6594" s="53"/>
      <c r="AR6594" s="53"/>
    </row>
    <row r="6595" spans="43:44" x14ac:dyDescent="0.2">
      <c r="AQ6595" s="53"/>
      <c r="AR6595" s="53"/>
    </row>
    <row r="6596" spans="43:44" x14ac:dyDescent="0.2">
      <c r="AQ6596" s="53"/>
      <c r="AR6596" s="53"/>
    </row>
    <row r="6597" spans="43:44" x14ac:dyDescent="0.2">
      <c r="AQ6597" s="53"/>
      <c r="AR6597" s="53"/>
    </row>
    <row r="6598" spans="43:44" x14ac:dyDescent="0.2">
      <c r="AQ6598" s="53"/>
      <c r="AR6598" s="53"/>
    </row>
    <row r="6599" spans="43:44" x14ac:dyDescent="0.2">
      <c r="AQ6599" s="53"/>
      <c r="AR6599" s="53"/>
    </row>
    <row r="6600" spans="43:44" x14ac:dyDescent="0.2">
      <c r="AQ6600" s="53"/>
      <c r="AR6600" s="53"/>
    </row>
    <row r="6601" spans="43:44" x14ac:dyDescent="0.2">
      <c r="AQ6601" s="53"/>
      <c r="AR6601" s="53"/>
    </row>
    <row r="6602" spans="43:44" x14ac:dyDescent="0.2">
      <c r="AQ6602" s="53"/>
      <c r="AR6602" s="53"/>
    </row>
    <row r="6603" spans="43:44" x14ac:dyDescent="0.2">
      <c r="AQ6603" s="53"/>
      <c r="AR6603" s="53"/>
    </row>
    <row r="6604" spans="43:44" x14ac:dyDescent="0.2">
      <c r="AQ6604" s="53"/>
      <c r="AR6604" s="53"/>
    </row>
    <row r="6605" spans="43:44" x14ac:dyDescent="0.2">
      <c r="AQ6605" s="53"/>
      <c r="AR6605" s="53"/>
    </row>
    <row r="6606" spans="43:44" x14ac:dyDescent="0.2">
      <c r="AQ6606" s="53"/>
      <c r="AR6606" s="53"/>
    </row>
    <row r="6607" spans="43:44" x14ac:dyDescent="0.2">
      <c r="AQ6607" s="53"/>
      <c r="AR6607" s="53"/>
    </row>
    <row r="6608" spans="43:44" x14ac:dyDescent="0.2">
      <c r="AQ6608" s="53"/>
      <c r="AR6608" s="53"/>
    </row>
    <row r="6609" spans="43:44" x14ac:dyDescent="0.2">
      <c r="AQ6609" s="53"/>
      <c r="AR6609" s="53"/>
    </row>
    <row r="6610" spans="43:44" x14ac:dyDescent="0.2">
      <c r="AQ6610" s="53"/>
      <c r="AR6610" s="53"/>
    </row>
    <row r="6611" spans="43:44" x14ac:dyDescent="0.2">
      <c r="AQ6611" s="53"/>
      <c r="AR6611" s="53"/>
    </row>
    <row r="6612" spans="43:44" x14ac:dyDescent="0.2">
      <c r="AQ6612" s="53"/>
      <c r="AR6612" s="53"/>
    </row>
    <row r="6613" spans="43:44" x14ac:dyDescent="0.2">
      <c r="AQ6613" s="53"/>
      <c r="AR6613" s="53"/>
    </row>
    <row r="6614" spans="43:44" x14ac:dyDescent="0.2">
      <c r="AQ6614" s="53"/>
      <c r="AR6614" s="53"/>
    </row>
    <row r="6615" spans="43:44" x14ac:dyDescent="0.2">
      <c r="AQ6615" s="53"/>
      <c r="AR6615" s="53"/>
    </row>
    <row r="6616" spans="43:44" x14ac:dyDescent="0.2">
      <c r="AQ6616" s="53"/>
      <c r="AR6616" s="53"/>
    </row>
    <row r="6617" spans="43:44" x14ac:dyDescent="0.2">
      <c r="AQ6617" s="53"/>
      <c r="AR6617" s="53"/>
    </row>
    <row r="6618" spans="43:44" x14ac:dyDescent="0.2">
      <c r="AQ6618" s="53"/>
      <c r="AR6618" s="53"/>
    </row>
    <row r="6619" spans="43:44" x14ac:dyDescent="0.2">
      <c r="AQ6619" s="53"/>
      <c r="AR6619" s="53"/>
    </row>
    <row r="6620" spans="43:44" x14ac:dyDescent="0.2">
      <c r="AQ6620" s="53"/>
      <c r="AR6620" s="53"/>
    </row>
    <row r="6621" spans="43:44" x14ac:dyDescent="0.2">
      <c r="AQ6621" s="53"/>
      <c r="AR6621" s="53"/>
    </row>
    <row r="6622" spans="43:44" x14ac:dyDescent="0.2">
      <c r="AQ6622" s="53"/>
      <c r="AR6622" s="53"/>
    </row>
    <row r="6623" spans="43:44" x14ac:dyDescent="0.2">
      <c r="AQ6623" s="53"/>
      <c r="AR6623" s="53"/>
    </row>
    <row r="6624" spans="43:44" x14ac:dyDescent="0.2">
      <c r="AQ6624" s="53"/>
      <c r="AR6624" s="53"/>
    </row>
    <row r="6625" spans="43:44" x14ac:dyDescent="0.2">
      <c r="AQ6625" s="53"/>
      <c r="AR6625" s="53"/>
    </row>
    <row r="6626" spans="43:44" x14ac:dyDescent="0.2">
      <c r="AQ6626" s="53"/>
      <c r="AR6626" s="53"/>
    </row>
    <row r="6627" spans="43:44" x14ac:dyDescent="0.2">
      <c r="AQ6627" s="53"/>
      <c r="AR6627" s="53"/>
    </row>
    <row r="6628" spans="43:44" x14ac:dyDescent="0.2">
      <c r="AQ6628" s="53"/>
      <c r="AR6628" s="53"/>
    </row>
    <row r="6629" spans="43:44" x14ac:dyDescent="0.2">
      <c r="AQ6629" s="53"/>
      <c r="AR6629" s="53"/>
    </row>
    <row r="6630" spans="43:44" x14ac:dyDescent="0.2">
      <c r="AQ6630" s="53"/>
      <c r="AR6630" s="53"/>
    </row>
    <row r="6631" spans="43:44" x14ac:dyDescent="0.2">
      <c r="AQ6631" s="53"/>
      <c r="AR6631" s="53"/>
    </row>
    <row r="6632" spans="43:44" x14ac:dyDescent="0.2">
      <c r="AQ6632" s="53"/>
      <c r="AR6632" s="53"/>
    </row>
    <row r="6633" spans="43:44" x14ac:dyDescent="0.2">
      <c r="AQ6633" s="53"/>
      <c r="AR6633" s="53"/>
    </row>
    <row r="6634" spans="43:44" x14ac:dyDescent="0.2">
      <c r="AQ6634" s="53"/>
      <c r="AR6634" s="53"/>
    </row>
    <row r="6635" spans="43:44" x14ac:dyDescent="0.2">
      <c r="AQ6635" s="53"/>
      <c r="AR6635" s="53"/>
    </row>
    <row r="6636" spans="43:44" x14ac:dyDescent="0.2">
      <c r="AQ6636" s="53"/>
      <c r="AR6636" s="53"/>
    </row>
    <row r="6637" spans="43:44" x14ac:dyDescent="0.2">
      <c r="AQ6637" s="53"/>
      <c r="AR6637" s="53"/>
    </row>
    <row r="6638" spans="43:44" x14ac:dyDescent="0.2">
      <c r="AQ6638" s="53"/>
      <c r="AR6638" s="53"/>
    </row>
    <row r="6639" spans="43:44" x14ac:dyDescent="0.2">
      <c r="AQ6639" s="53"/>
      <c r="AR6639" s="53"/>
    </row>
    <row r="6640" spans="43:44" x14ac:dyDescent="0.2">
      <c r="AQ6640" s="53"/>
      <c r="AR6640" s="53"/>
    </row>
    <row r="6641" spans="43:44" x14ac:dyDescent="0.2">
      <c r="AQ6641" s="53"/>
      <c r="AR6641" s="53"/>
    </row>
    <row r="6642" spans="43:44" x14ac:dyDescent="0.2">
      <c r="AQ6642" s="53"/>
      <c r="AR6642" s="53"/>
    </row>
    <row r="6643" spans="43:44" x14ac:dyDescent="0.2">
      <c r="AQ6643" s="53"/>
      <c r="AR6643" s="53"/>
    </row>
    <row r="6644" spans="43:44" x14ac:dyDescent="0.2">
      <c r="AQ6644" s="53"/>
      <c r="AR6644" s="53"/>
    </row>
    <row r="6645" spans="43:44" x14ac:dyDescent="0.2">
      <c r="AQ6645" s="53"/>
      <c r="AR6645" s="53"/>
    </row>
    <row r="6646" spans="43:44" x14ac:dyDescent="0.2">
      <c r="AQ6646" s="53"/>
      <c r="AR6646" s="53"/>
    </row>
    <row r="6647" spans="43:44" x14ac:dyDescent="0.2">
      <c r="AQ6647" s="53"/>
      <c r="AR6647" s="53"/>
    </row>
    <row r="6648" spans="43:44" x14ac:dyDescent="0.2">
      <c r="AQ6648" s="53"/>
      <c r="AR6648" s="53"/>
    </row>
    <row r="6649" spans="43:44" x14ac:dyDescent="0.2">
      <c r="AQ6649" s="53"/>
      <c r="AR6649" s="53"/>
    </row>
    <row r="6650" spans="43:44" x14ac:dyDescent="0.2">
      <c r="AQ6650" s="53"/>
      <c r="AR6650" s="53"/>
    </row>
    <row r="6651" spans="43:44" x14ac:dyDescent="0.2">
      <c r="AQ6651" s="53"/>
      <c r="AR6651" s="53"/>
    </row>
    <row r="6652" spans="43:44" x14ac:dyDescent="0.2">
      <c r="AQ6652" s="53"/>
      <c r="AR6652" s="53"/>
    </row>
    <row r="6653" spans="43:44" x14ac:dyDescent="0.2">
      <c r="AQ6653" s="53"/>
      <c r="AR6653" s="53"/>
    </row>
    <row r="6654" spans="43:44" x14ac:dyDescent="0.2">
      <c r="AQ6654" s="53"/>
      <c r="AR6654" s="53"/>
    </row>
    <row r="6655" spans="43:44" x14ac:dyDescent="0.2">
      <c r="AQ6655" s="53"/>
      <c r="AR6655" s="53"/>
    </row>
    <row r="6656" spans="43:44" x14ac:dyDescent="0.2">
      <c r="AQ6656" s="53"/>
      <c r="AR6656" s="53"/>
    </row>
    <row r="6657" spans="43:44" x14ac:dyDescent="0.2">
      <c r="AQ6657" s="53"/>
      <c r="AR6657" s="53"/>
    </row>
    <row r="6658" spans="43:44" x14ac:dyDescent="0.2">
      <c r="AQ6658" s="53"/>
      <c r="AR6658" s="53"/>
    </row>
    <row r="6659" spans="43:44" x14ac:dyDescent="0.2">
      <c r="AQ6659" s="53"/>
      <c r="AR6659" s="53"/>
    </row>
    <row r="6660" spans="43:44" x14ac:dyDescent="0.2">
      <c r="AQ6660" s="53"/>
      <c r="AR6660" s="53"/>
    </row>
    <row r="6661" spans="43:44" x14ac:dyDescent="0.2">
      <c r="AQ6661" s="53"/>
      <c r="AR6661" s="53"/>
    </row>
    <row r="6662" spans="43:44" x14ac:dyDescent="0.2">
      <c r="AQ6662" s="53"/>
      <c r="AR6662" s="53"/>
    </row>
    <row r="6663" spans="43:44" x14ac:dyDescent="0.2">
      <c r="AQ6663" s="53"/>
      <c r="AR6663" s="53"/>
    </row>
    <row r="6664" spans="43:44" x14ac:dyDescent="0.2">
      <c r="AQ6664" s="53"/>
      <c r="AR6664" s="53"/>
    </row>
    <row r="6665" spans="43:44" x14ac:dyDescent="0.2">
      <c r="AQ6665" s="53"/>
      <c r="AR6665" s="53"/>
    </row>
    <row r="6666" spans="43:44" x14ac:dyDescent="0.2">
      <c r="AQ6666" s="53"/>
      <c r="AR6666" s="53"/>
    </row>
    <row r="6667" spans="43:44" x14ac:dyDescent="0.2">
      <c r="AQ6667" s="53"/>
      <c r="AR6667" s="53"/>
    </row>
    <row r="6668" spans="43:44" x14ac:dyDescent="0.2">
      <c r="AQ6668" s="53"/>
      <c r="AR6668" s="53"/>
    </row>
    <row r="6669" spans="43:44" x14ac:dyDescent="0.2">
      <c r="AQ6669" s="53"/>
      <c r="AR6669" s="53"/>
    </row>
    <row r="6670" spans="43:44" x14ac:dyDescent="0.2">
      <c r="AQ6670" s="53"/>
      <c r="AR6670" s="53"/>
    </row>
    <row r="6671" spans="43:44" x14ac:dyDescent="0.2">
      <c r="AQ6671" s="53"/>
      <c r="AR6671" s="53"/>
    </row>
    <row r="6672" spans="43:44" x14ac:dyDescent="0.2">
      <c r="AQ6672" s="53"/>
      <c r="AR6672" s="53"/>
    </row>
    <row r="6673" spans="43:44" x14ac:dyDescent="0.2">
      <c r="AQ6673" s="53"/>
      <c r="AR6673" s="53"/>
    </row>
    <row r="6674" spans="43:44" x14ac:dyDescent="0.2">
      <c r="AQ6674" s="53"/>
      <c r="AR6674" s="53"/>
    </row>
    <row r="6675" spans="43:44" x14ac:dyDescent="0.2">
      <c r="AQ6675" s="53"/>
      <c r="AR6675" s="53"/>
    </row>
    <row r="6676" spans="43:44" x14ac:dyDescent="0.2">
      <c r="AQ6676" s="53"/>
      <c r="AR6676" s="53"/>
    </row>
    <row r="6677" spans="43:44" x14ac:dyDescent="0.2">
      <c r="AQ6677" s="53"/>
      <c r="AR6677" s="53"/>
    </row>
    <row r="6678" spans="43:44" x14ac:dyDescent="0.2">
      <c r="AQ6678" s="53"/>
      <c r="AR6678" s="53"/>
    </row>
    <row r="6679" spans="43:44" x14ac:dyDescent="0.2">
      <c r="AQ6679" s="53"/>
      <c r="AR6679" s="53"/>
    </row>
    <row r="6680" spans="43:44" x14ac:dyDescent="0.2">
      <c r="AQ6680" s="53"/>
      <c r="AR6680" s="53"/>
    </row>
    <row r="6681" spans="43:44" x14ac:dyDescent="0.2">
      <c r="AQ6681" s="53"/>
      <c r="AR6681" s="53"/>
    </row>
    <row r="6682" spans="43:44" x14ac:dyDescent="0.2">
      <c r="AQ6682" s="53"/>
      <c r="AR6682" s="53"/>
    </row>
    <row r="6683" spans="43:44" x14ac:dyDescent="0.2">
      <c r="AQ6683" s="53"/>
      <c r="AR6683" s="53"/>
    </row>
    <row r="6684" spans="43:44" x14ac:dyDescent="0.2">
      <c r="AQ6684" s="53"/>
      <c r="AR6684" s="53"/>
    </row>
    <row r="6685" spans="43:44" x14ac:dyDescent="0.2">
      <c r="AQ6685" s="53"/>
      <c r="AR6685" s="53"/>
    </row>
    <row r="6686" spans="43:44" x14ac:dyDescent="0.2">
      <c r="AQ6686" s="53"/>
      <c r="AR6686" s="53"/>
    </row>
    <row r="6687" spans="43:44" x14ac:dyDescent="0.2">
      <c r="AQ6687" s="53"/>
      <c r="AR6687" s="53"/>
    </row>
    <row r="6688" spans="43:44" x14ac:dyDescent="0.2">
      <c r="AQ6688" s="53"/>
      <c r="AR6688" s="53"/>
    </row>
    <row r="6689" spans="43:44" x14ac:dyDescent="0.2">
      <c r="AQ6689" s="53"/>
      <c r="AR6689" s="53"/>
    </row>
    <row r="6690" spans="43:44" x14ac:dyDescent="0.2">
      <c r="AQ6690" s="53"/>
      <c r="AR6690" s="53"/>
    </row>
    <row r="6691" spans="43:44" x14ac:dyDescent="0.2">
      <c r="AQ6691" s="53"/>
      <c r="AR6691" s="53"/>
    </row>
    <row r="6692" spans="43:44" x14ac:dyDescent="0.2">
      <c r="AQ6692" s="53"/>
      <c r="AR6692" s="53"/>
    </row>
    <row r="6693" spans="43:44" x14ac:dyDescent="0.2">
      <c r="AQ6693" s="53"/>
      <c r="AR6693" s="53"/>
    </row>
    <row r="6694" spans="43:44" x14ac:dyDescent="0.2">
      <c r="AQ6694" s="53"/>
      <c r="AR6694" s="53"/>
    </row>
    <row r="6695" spans="43:44" x14ac:dyDescent="0.2">
      <c r="AQ6695" s="53"/>
      <c r="AR6695" s="53"/>
    </row>
    <row r="6696" spans="43:44" x14ac:dyDescent="0.2">
      <c r="AQ6696" s="53"/>
      <c r="AR6696" s="53"/>
    </row>
    <row r="6697" spans="43:44" x14ac:dyDescent="0.2">
      <c r="AQ6697" s="53"/>
      <c r="AR6697" s="53"/>
    </row>
    <row r="6698" spans="43:44" x14ac:dyDescent="0.2">
      <c r="AQ6698" s="53"/>
      <c r="AR6698" s="53"/>
    </row>
    <row r="6699" spans="43:44" x14ac:dyDescent="0.2">
      <c r="AQ6699" s="53"/>
      <c r="AR6699" s="53"/>
    </row>
    <row r="6700" spans="43:44" x14ac:dyDescent="0.2">
      <c r="AQ6700" s="53"/>
      <c r="AR6700" s="53"/>
    </row>
    <row r="6701" spans="43:44" x14ac:dyDescent="0.2">
      <c r="AQ6701" s="53"/>
      <c r="AR6701" s="53"/>
    </row>
    <row r="6702" spans="43:44" x14ac:dyDescent="0.2">
      <c r="AQ6702" s="53"/>
      <c r="AR6702" s="53"/>
    </row>
    <row r="6703" spans="43:44" x14ac:dyDescent="0.2">
      <c r="AQ6703" s="53"/>
      <c r="AR6703" s="53"/>
    </row>
    <row r="6704" spans="43:44" x14ac:dyDescent="0.2">
      <c r="AQ6704" s="53"/>
      <c r="AR6704" s="53"/>
    </row>
    <row r="6705" spans="43:44" x14ac:dyDescent="0.2">
      <c r="AQ6705" s="53"/>
      <c r="AR6705" s="53"/>
    </row>
    <row r="6706" spans="43:44" x14ac:dyDescent="0.2">
      <c r="AQ6706" s="53"/>
      <c r="AR6706" s="53"/>
    </row>
    <row r="6707" spans="43:44" x14ac:dyDescent="0.2">
      <c r="AQ6707" s="53"/>
      <c r="AR6707" s="53"/>
    </row>
    <row r="6708" spans="43:44" x14ac:dyDescent="0.2">
      <c r="AQ6708" s="53"/>
      <c r="AR6708" s="53"/>
    </row>
    <row r="6709" spans="43:44" x14ac:dyDescent="0.2">
      <c r="AQ6709" s="53"/>
      <c r="AR6709" s="53"/>
    </row>
    <row r="6710" spans="43:44" x14ac:dyDescent="0.2">
      <c r="AQ6710" s="53"/>
      <c r="AR6710" s="53"/>
    </row>
    <row r="6711" spans="43:44" x14ac:dyDescent="0.2">
      <c r="AQ6711" s="53"/>
      <c r="AR6711" s="53"/>
    </row>
    <row r="6712" spans="43:44" x14ac:dyDescent="0.2">
      <c r="AQ6712" s="53"/>
      <c r="AR6712" s="53"/>
    </row>
    <row r="6713" spans="43:44" x14ac:dyDescent="0.2">
      <c r="AQ6713" s="53"/>
      <c r="AR6713" s="53"/>
    </row>
    <row r="6714" spans="43:44" x14ac:dyDescent="0.2">
      <c r="AQ6714" s="53"/>
      <c r="AR6714" s="53"/>
    </row>
    <row r="6715" spans="43:44" x14ac:dyDescent="0.2">
      <c r="AQ6715" s="53"/>
      <c r="AR6715" s="53"/>
    </row>
    <row r="6716" spans="43:44" x14ac:dyDescent="0.2">
      <c r="AQ6716" s="53"/>
      <c r="AR6716" s="53"/>
    </row>
    <row r="6717" spans="43:44" x14ac:dyDescent="0.2">
      <c r="AQ6717" s="53"/>
      <c r="AR6717" s="53"/>
    </row>
    <row r="6718" spans="43:44" x14ac:dyDescent="0.2">
      <c r="AQ6718" s="53"/>
      <c r="AR6718" s="53"/>
    </row>
    <row r="6719" spans="43:44" x14ac:dyDescent="0.2">
      <c r="AQ6719" s="53"/>
      <c r="AR6719" s="53"/>
    </row>
    <row r="6720" spans="43:44" x14ac:dyDescent="0.2">
      <c r="AQ6720" s="53"/>
      <c r="AR6720" s="53"/>
    </row>
    <row r="6721" spans="43:44" x14ac:dyDescent="0.2">
      <c r="AQ6721" s="53"/>
      <c r="AR6721" s="53"/>
    </row>
    <row r="6722" spans="43:44" x14ac:dyDescent="0.2">
      <c r="AQ6722" s="53"/>
      <c r="AR6722" s="53"/>
    </row>
    <row r="6723" spans="43:44" x14ac:dyDescent="0.2">
      <c r="AQ6723" s="53"/>
      <c r="AR6723" s="53"/>
    </row>
    <row r="6724" spans="43:44" x14ac:dyDescent="0.2">
      <c r="AQ6724" s="53"/>
      <c r="AR6724" s="53"/>
    </row>
    <row r="6725" spans="43:44" x14ac:dyDescent="0.2">
      <c r="AQ6725" s="53"/>
      <c r="AR6725" s="53"/>
    </row>
    <row r="6726" spans="43:44" x14ac:dyDescent="0.2">
      <c r="AQ6726" s="53"/>
      <c r="AR6726" s="53"/>
    </row>
    <row r="6727" spans="43:44" x14ac:dyDescent="0.2">
      <c r="AQ6727" s="53"/>
      <c r="AR6727" s="53"/>
    </row>
    <row r="6728" spans="43:44" x14ac:dyDescent="0.2">
      <c r="AQ6728" s="53"/>
      <c r="AR6728" s="53"/>
    </row>
    <row r="6729" spans="43:44" x14ac:dyDescent="0.2">
      <c r="AQ6729" s="53"/>
      <c r="AR6729" s="53"/>
    </row>
    <row r="6730" spans="43:44" x14ac:dyDescent="0.2">
      <c r="AQ6730" s="53"/>
      <c r="AR6730" s="53"/>
    </row>
    <row r="6731" spans="43:44" x14ac:dyDescent="0.2">
      <c r="AQ6731" s="53"/>
      <c r="AR6731" s="53"/>
    </row>
    <row r="6732" spans="43:44" x14ac:dyDescent="0.2">
      <c r="AQ6732" s="53"/>
      <c r="AR6732" s="53"/>
    </row>
    <row r="6733" spans="43:44" x14ac:dyDescent="0.2">
      <c r="AQ6733" s="53"/>
      <c r="AR6733" s="53"/>
    </row>
    <row r="6734" spans="43:44" x14ac:dyDescent="0.2">
      <c r="AQ6734" s="53"/>
      <c r="AR6734" s="53"/>
    </row>
    <row r="6735" spans="43:44" x14ac:dyDescent="0.2">
      <c r="AQ6735" s="53"/>
      <c r="AR6735" s="53"/>
    </row>
    <row r="6736" spans="43:44" x14ac:dyDescent="0.2">
      <c r="AQ6736" s="53"/>
      <c r="AR6736" s="53"/>
    </row>
    <row r="6737" spans="43:44" x14ac:dyDescent="0.2">
      <c r="AQ6737" s="53"/>
      <c r="AR6737" s="53"/>
    </row>
    <row r="6738" spans="43:44" x14ac:dyDescent="0.2">
      <c r="AQ6738" s="53"/>
      <c r="AR6738" s="53"/>
    </row>
    <row r="6739" spans="43:44" x14ac:dyDescent="0.2">
      <c r="AQ6739" s="53"/>
      <c r="AR6739" s="53"/>
    </row>
    <row r="6740" spans="43:44" x14ac:dyDescent="0.2">
      <c r="AQ6740" s="53"/>
      <c r="AR6740" s="53"/>
    </row>
    <row r="6741" spans="43:44" x14ac:dyDescent="0.2">
      <c r="AQ6741" s="53"/>
      <c r="AR6741" s="53"/>
    </row>
    <row r="6742" spans="43:44" x14ac:dyDescent="0.2">
      <c r="AQ6742" s="53"/>
      <c r="AR6742" s="53"/>
    </row>
    <row r="6743" spans="43:44" x14ac:dyDescent="0.2">
      <c r="AQ6743" s="53"/>
      <c r="AR6743" s="53"/>
    </row>
    <row r="6744" spans="43:44" x14ac:dyDescent="0.2">
      <c r="AQ6744" s="53"/>
      <c r="AR6744" s="53"/>
    </row>
    <row r="6745" spans="43:44" x14ac:dyDescent="0.2">
      <c r="AQ6745" s="53"/>
      <c r="AR6745" s="53"/>
    </row>
    <row r="6746" spans="43:44" x14ac:dyDescent="0.2">
      <c r="AQ6746" s="53"/>
      <c r="AR6746" s="53"/>
    </row>
    <row r="6747" spans="43:44" x14ac:dyDescent="0.2">
      <c r="AQ6747" s="53"/>
      <c r="AR6747" s="53"/>
    </row>
    <row r="6748" spans="43:44" x14ac:dyDescent="0.2">
      <c r="AQ6748" s="53"/>
      <c r="AR6748" s="53"/>
    </row>
    <row r="6749" spans="43:44" x14ac:dyDescent="0.2">
      <c r="AQ6749" s="53"/>
      <c r="AR6749" s="53"/>
    </row>
    <row r="6750" spans="43:44" x14ac:dyDescent="0.2">
      <c r="AQ6750" s="53"/>
      <c r="AR6750" s="53"/>
    </row>
    <row r="6751" spans="43:44" x14ac:dyDescent="0.2">
      <c r="AQ6751" s="53"/>
      <c r="AR6751" s="53"/>
    </row>
    <row r="6752" spans="43:44" x14ac:dyDescent="0.2">
      <c r="AQ6752" s="53"/>
      <c r="AR6752" s="53"/>
    </row>
    <row r="6753" spans="43:44" x14ac:dyDescent="0.2">
      <c r="AQ6753" s="53"/>
      <c r="AR6753" s="53"/>
    </row>
    <row r="6754" spans="43:44" x14ac:dyDescent="0.2">
      <c r="AQ6754" s="53"/>
      <c r="AR6754" s="53"/>
    </row>
    <row r="6755" spans="43:44" x14ac:dyDescent="0.2">
      <c r="AQ6755" s="53"/>
      <c r="AR6755" s="53"/>
    </row>
    <row r="6756" spans="43:44" x14ac:dyDescent="0.2">
      <c r="AQ6756" s="53"/>
      <c r="AR6756" s="53"/>
    </row>
    <row r="6757" spans="43:44" x14ac:dyDescent="0.2">
      <c r="AQ6757" s="53"/>
      <c r="AR6757" s="53"/>
    </row>
    <row r="6758" spans="43:44" x14ac:dyDescent="0.2">
      <c r="AQ6758" s="53"/>
      <c r="AR6758" s="53"/>
    </row>
    <row r="6759" spans="43:44" x14ac:dyDescent="0.2">
      <c r="AQ6759" s="53"/>
      <c r="AR6759" s="53"/>
    </row>
    <row r="6760" spans="43:44" x14ac:dyDescent="0.2">
      <c r="AQ6760" s="53"/>
      <c r="AR6760" s="53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2017-01-23T18:41:00Z</dcterms:created>
  <dcterms:modified xsi:type="dcterms:W3CDTF">2022-07-29T16:22:20Z</dcterms:modified>
</cp:coreProperties>
</file>